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jconti/Documents/ASP_NET_Practice/NFLPredictionData/"/>
    </mc:Choice>
  </mc:AlternateContent>
  <xr:revisionPtr revIDLastSave="0" documentId="13_ncr:1_{49C186B3-B8BA-EB47-8F5C-2B2930B7E8C8}" xr6:coauthVersionLast="47" xr6:coauthVersionMax="47" xr10:uidLastSave="{00000000-0000-0000-0000-000000000000}"/>
  <bookViews>
    <workbookView xWindow="0" yWindow="660" windowWidth="15080" windowHeight="18980" xr2:uid="{2937ACA4-BF60-F645-A3FC-B85D7C57136D}"/>
  </bookViews>
  <sheets>
    <sheet name="Data" sheetId="1" r:id="rId1"/>
    <sheet name="GameWeeks" sheetId="3" r:id="rId2"/>
    <sheet name="Teams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E2" i="1" a="1"/>
  <c r="E3" i="1" a="1"/>
  <c r="E4" i="1" a="1"/>
  <c r="E5" i="1" a="1"/>
  <c r="E6" i="1" a="1"/>
  <c r="E7" i="1" a="1"/>
  <c r="E8" i="1" a="1"/>
  <c r="E9" i="1" a="1"/>
  <c r="E10" i="1" a="1"/>
  <c r="E11" i="1" a="1"/>
  <c r="E12" i="1" a="1"/>
  <c r="E13" i="1" a="1"/>
  <c r="E14" i="1" a="1"/>
  <c r="E15" i="1" a="1"/>
  <c r="E16" i="1" a="1"/>
  <c r="E17" i="1" a="1"/>
  <c r="E18" i="1" a="1"/>
  <c r="E19" i="1" a="1"/>
  <c r="E20" i="1" a="1"/>
  <c r="E21" i="1" a="1"/>
  <c r="E22" i="1" a="1"/>
  <c r="E23" i="1" a="1"/>
  <c r="E24" i="1" a="1"/>
  <c r="E25" i="1" a="1"/>
  <c r="E26" i="1" a="1"/>
  <c r="E27" i="1" a="1"/>
  <c r="E28" i="1" a="1"/>
  <c r="E29" i="1" a="1"/>
  <c r="E30" i="1" a="1"/>
  <c r="E31" i="1" a="1"/>
  <c r="E32" i="1" a="1"/>
  <c r="E33" i="1" a="1"/>
  <c r="E34" i="1" a="1"/>
  <c r="E35" i="1" a="1"/>
  <c r="E36" i="1" a="1"/>
  <c r="E37" i="1" a="1"/>
  <c r="E38" i="1" a="1"/>
  <c r="E39" i="1" a="1"/>
  <c r="E40" i="1" a="1"/>
  <c r="E41" i="1" a="1"/>
  <c r="E42" i="1" a="1"/>
  <c r="E43" i="1" a="1"/>
  <c r="E44" i="1" a="1"/>
  <c r="E45" i="1" a="1"/>
  <c r="E46" i="1" a="1"/>
  <c r="E47" i="1" a="1"/>
  <c r="E48" i="1" a="1"/>
  <c r="E49" i="1" a="1"/>
  <c r="E50" i="1" a="1"/>
  <c r="E51" i="1" a="1"/>
  <c r="E52" i="1" a="1"/>
  <c r="E53" i="1" a="1"/>
  <c r="E54" i="1" a="1"/>
  <c r="E55" i="1" a="1"/>
  <c r="E56" i="1" a="1"/>
  <c r="E57" i="1" a="1"/>
  <c r="E58" i="1" a="1"/>
  <c r="E59" i="1" a="1"/>
  <c r="E60" i="1" a="1"/>
  <c r="E61" i="1" a="1"/>
  <c r="E62" i="1" a="1"/>
  <c r="E63" i="1" a="1"/>
  <c r="E64" i="1" a="1"/>
  <c r="E65" i="1" a="1"/>
  <c r="E66" i="1" a="1"/>
  <c r="E67" i="1" a="1"/>
  <c r="E68" i="1" a="1"/>
  <c r="E69" i="1" a="1"/>
  <c r="E70" i="1" a="1"/>
  <c r="E71" i="1" a="1"/>
  <c r="E72" i="1" a="1"/>
  <c r="E73" i="1" a="1"/>
  <c r="E74" i="1" a="1"/>
  <c r="E75" i="1" a="1"/>
  <c r="E76" i="1" a="1"/>
  <c r="E77" i="1" a="1"/>
  <c r="E78" i="1" a="1"/>
  <c r="E79" i="1" a="1"/>
  <c r="E80" i="1" a="1"/>
  <c r="E81" i="1" a="1"/>
  <c r="E82" i="1" a="1"/>
  <c r="E83" i="1" a="1"/>
  <c r="E84" i="1" a="1"/>
  <c r="E85" i="1" a="1"/>
  <c r="E86" i="1" a="1"/>
  <c r="E87" i="1" a="1"/>
  <c r="E88" i="1" a="1"/>
  <c r="E89" i="1" a="1"/>
  <c r="E90" i="1" a="1"/>
  <c r="E91" i="1" a="1"/>
  <c r="E92" i="1" a="1"/>
  <c r="E93" i="1" a="1"/>
  <c r="E94" i="1" a="1"/>
  <c r="E95" i="1" a="1"/>
  <c r="E96" i="1" a="1"/>
  <c r="E97" i="1" a="1"/>
  <c r="E98" i="1" a="1"/>
  <c r="E99" i="1" a="1"/>
  <c r="E100" i="1" a="1"/>
  <c r="E101" i="1" a="1"/>
  <c r="E102" i="1" a="1"/>
  <c r="E103" i="1" a="1"/>
  <c r="E104" i="1" a="1"/>
  <c r="E105" i="1" a="1"/>
  <c r="E106" i="1" a="1"/>
  <c r="E107" i="1" a="1"/>
  <c r="E108" i="1" a="1"/>
  <c r="E109" i="1" a="1"/>
  <c r="E110" i="1" a="1"/>
  <c r="E111" i="1" a="1"/>
  <c r="E112" i="1" a="1"/>
  <c r="E113" i="1" a="1"/>
  <c r="E114" i="1" a="1"/>
  <c r="E115" i="1" a="1"/>
  <c r="E116" i="1" a="1"/>
  <c r="E117" i="1" a="1"/>
  <c r="E118" i="1" a="1"/>
  <c r="E119" i="1" a="1"/>
  <c r="E120" i="1" a="1"/>
  <c r="E121" i="1" a="1"/>
  <c r="E122" i="1" a="1"/>
  <c r="E123" i="1" a="1"/>
  <c r="E124" i="1" a="1"/>
  <c r="E125" i="1" a="1"/>
  <c r="E126" i="1" a="1"/>
  <c r="E127" i="1" a="1"/>
  <c r="E128" i="1" a="1"/>
  <c r="E129" i="1" a="1"/>
  <c r="E130" i="1" a="1"/>
  <c r="E131" i="1" a="1"/>
  <c r="E132" i="1" a="1"/>
  <c r="E133" i="1" a="1"/>
  <c r="E134" i="1" a="1"/>
  <c r="E135" i="1" a="1"/>
  <c r="E136" i="1" a="1"/>
  <c r="E137" i="1" a="1"/>
  <c r="E138" i="1" a="1"/>
  <c r="E139" i="1" a="1"/>
  <c r="E140" i="1" a="1"/>
  <c r="E141" i="1" a="1"/>
  <c r="E142" i="1" a="1"/>
  <c r="E143" i="1" a="1"/>
  <c r="E144" i="1" a="1"/>
  <c r="E145" i="1" a="1"/>
  <c r="E146" i="1" a="1"/>
  <c r="E147" i="1" a="1"/>
  <c r="E148" i="1" a="1"/>
  <c r="E149" i="1" a="1"/>
  <c r="E150" i="1" a="1"/>
  <c r="E151" i="1" a="1"/>
  <c r="E152" i="1" a="1"/>
  <c r="E153" i="1" a="1"/>
  <c r="E154" i="1" a="1"/>
  <c r="E155" i="1" a="1"/>
  <c r="E156" i="1" a="1"/>
  <c r="E157" i="1" a="1"/>
  <c r="E158" i="1" a="1"/>
  <c r="E159" i="1" a="1"/>
  <c r="E160" i="1" a="1"/>
  <c r="E161" i="1" a="1"/>
  <c r="E162" i="1" a="1"/>
  <c r="E163" i="1" a="1"/>
  <c r="E164" i="1" a="1"/>
  <c r="E165" i="1" a="1"/>
  <c r="E166" i="1" a="1"/>
  <c r="E167" i="1" a="1"/>
  <c r="E168" i="1" a="1"/>
  <c r="E169" i="1" a="1"/>
  <c r="E170" i="1" a="1"/>
  <c r="E171" i="1" a="1"/>
  <c r="E172" i="1" a="1"/>
  <c r="E173" i="1" a="1"/>
  <c r="E174" i="1" a="1"/>
  <c r="E175" i="1" a="1"/>
  <c r="E176" i="1" a="1"/>
  <c r="E177" i="1" a="1"/>
  <c r="E178" i="1" a="1"/>
  <c r="E179" i="1" a="1"/>
  <c r="E180" i="1" a="1"/>
  <c r="E181" i="1" a="1"/>
  <c r="E182" i="1" a="1"/>
  <c r="E183" i="1" a="1"/>
  <c r="E184" i="1" a="1"/>
  <c r="E185" i="1" a="1"/>
  <c r="E186" i="1" a="1"/>
  <c r="E187" i="1" a="1"/>
  <c r="E188" i="1" a="1"/>
  <c r="E189" i="1" a="1"/>
  <c r="E190" i="1" a="1"/>
  <c r="E191" i="1" a="1"/>
  <c r="E192" i="1" a="1"/>
  <c r="E193" i="1" a="1"/>
  <c r="E194" i="1" a="1"/>
  <c r="E195" i="1" a="1"/>
  <c r="E196" i="1" a="1"/>
  <c r="E197" i="1" a="1"/>
  <c r="E198" i="1" a="1"/>
  <c r="E199" i="1" a="1"/>
  <c r="E200" i="1" a="1"/>
  <c r="E201" i="1" a="1"/>
  <c r="E202" i="1" a="1"/>
  <c r="E203" i="1" a="1"/>
  <c r="E204" i="1" a="1"/>
  <c r="E205" i="1" a="1"/>
  <c r="E206" i="1" a="1"/>
  <c r="E207" i="1" a="1"/>
  <c r="E208" i="1" a="1"/>
  <c r="E209" i="1" a="1"/>
  <c r="E210" i="1" a="1"/>
  <c r="E211" i="1" a="1"/>
  <c r="E212" i="1" a="1"/>
  <c r="E213" i="1" a="1"/>
  <c r="E214" i="1" a="1"/>
  <c r="E215" i="1" a="1"/>
  <c r="E216" i="1" a="1"/>
  <c r="E217" i="1" a="1"/>
  <c r="E218" i="1" a="1"/>
  <c r="E219" i="1" a="1"/>
  <c r="E220" i="1" a="1"/>
  <c r="E221" i="1" a="1"/>
  <c r="E222" i="1" a="1"/>
  <c r="E223" i="1" a="1"/>
  <c r="E224" i="1" a="1"/>
  <c r="E225" i="1" a="1"/>
  <c r="E226" i="1" a="1"/>
  <c r="E227" i="1" a="1"/>
  <c r="E228" i="1" a="1"/>
  <c r="E229" i="1" a="1"/>
  <c r="E230" i="1" a="1"/>
  <c r="E231" i="1" a="1"/>
  <c r="E232" i="1" a="1"/>
  <c r="E233" i="1" a="1"/>
  <c r="E234" i="1" a="1"/>
  <c r="E235" i="1" a="1"/>
  <c r="E236" i="1" a="1"/>
  <c r="E237" i="1" a="1"/>
  <c r="E238" i="1" a="1"/>
  <c r="E239" i="1" a="1"/>
  <c r="E240" i="1" a="1"/>
  <c r="E241" i="1" a="1"/>
  <c r="E242" i="1" a="1"/>
  <c r="E243" i="1" a="1"/>
  <c r="E244" i="1" a="1"/>
  <c r="E245" i="1" a="1"/>
  <c r="E246" i="1" a="1"/>
  <c r="E247" i="1" a="1"/>
  <c r="E248" i="1" a="1"/>
  <c r="E249" i="1" a="1"/>
  <c r="E250" i="1" a="1"/>
  <c r="E251" i="1" a="1"/>
  <c r="E252" i="1" a="1"/>
  <c r="E253" i="1" a="1"/>
  <c r="E254" i="1" a="1"/>
  <c r="E255" i="1" a="1"/>
  <c r="E256" i="1" a="1"/>
  <c r="E257" i="1" a="1"/>
  <c r="E258" i="1" a="1"/>
  <c r="E259" i="1" a="1"/>
  <c r="E260" i="1" a="1"/>
  <c r="E261" i="1" a="1"/>
  <c r="E262" i="1" a="1"/>
  <c r="E263" i="1" a="1"/>
  <c r="E264" i="1" a="1"/>
  <c r="E265" i="1" a="1"/>
  <c r="E266" i="1" a="1"/>
  <c r="E267" i="1" a="1"/>
  <c r="E268" i="1" a="1"/>
  <c r="E269" i="1" a="1"/>
  <c r="E270" i="1" a="1"/>
  <c r="E271" i="1" a="1"/>
  <c r="E272" i="1" a="1"/>
  <c r="E273" i="1" a="1"/>
  <c r="E274" i="1" a="1"/>
  <c r="E275" i="1" a="1"/>
  <c r="E276" i="1" a="1"/>
  <c r="E277" i="1" a="1"/>
  <c r="E278" i="1" a="1"/>
  <c r="E279" i="1" a="1"/>
  <c r="E280" i="1" a="1"/>
  <c r="E281" i="1" a="1"/>
  <c r="E282" i="1" a="1"/>
  <c r="E283" i="1" a="1"/>
  <c r="E284" i="1" a="1"/>
  <c r="E285" i="1" a="1"/>
  <c r="E286" i="1" a="1"/>
  <c r="E287" i="1" a="1"/>
  <c r="E288" i="1" a="1"/>
  <c r="E289" i="1" a="1"/>
  <c r="E290" i="1" a="1"/>
  <c r="E291" i="1" a="1"/>
  <c r="E292" i="1" a="1"/>
  <c r="E293" i="1" a="1"/>
  <c r="E294" i="1" a="1"/>
  <c r="E295" i="1" a="1"/>
  <c r="E296" i="1" a="1"/>
  <c r="E297" i="1" a="1"/>
  <c r="E298" i="1" a="1"/>
  <c r="E299" i="1" a="1"/>
  <c r="E300" i="1" a="1"/>
  <c r="E301" i="1" a="1"/>
  <c r="E302" i="1" a="1"/>
  <c r="E303" i="1" a="1"/>
  <c r="E304" i="1" a="1"/>
  <c r="E305" i="1" a="1"/>
  <c r="E306" i="1" a="1"/>
  <c r="E307" i="1" a="1"/>
  <c r="E308" i="1" a="1"/>
  <c r="E309" i="1" a="1"/>
  <c r="E310" i="1" a="1"/>
  <c r="E311" i="1" a="1"/>
  <c r="E312" i="1" a="1"/>
  <c r="E313" i="1" a="1"/>
  <c r="E314" i="1" a="1"/>
  <c r="E315" i="1" a="1"/>
  <c r="E316" i="1" a="1"/>
  <c r="E317" i="1" a="1"/>
  <c r="E318" i="1" a="1"/>
  <c r="E319" i="1" a="1"/>
  <c r="E320" i="1" a="1"/>
  <c r="E321" i="1" a="1"/>
  <c r="E322" i="1" a="1"/>
  <c r="E323" i="1" a="1"/>
  <c r="E324" i="1" a="1"/>
  <c r="E325" i="1" a="1"/>
  <c r="E326" i="1" a="1"/>
  <c r="E327" i="1" a="1"/>
  <c r="E328" i="1" a="1"/>
  <c r="E329" i="1" a="1"/>
  <c r="E330" i="1" a="1"/>
  <c r="E331" i="1" a="1"/>
  <c r="E332" i="1" a="1"/>
  <c r="E333" i="1" a="1"/>
  <c r="E334" i="1" a="1"/>
  <c r="E335" i="1" a="1"/>
  <c r="E336" i="1" a="1"/>
  <c r="E337" i="1" a="1"/>
  <c r="E338" i="1" a="1"/>
  <c r="E339" i="1" a="1"/>
  <c r="E340" i="1" a="1"/>
  <c r="E341" i="1" a="1"/>
  <c r="E342" i="1" a="1"/>
  <c r="E343" i="1" a="1"/>
  <c r="E344" i="1" a="1"/>
  <c r="E345" i="1" a="1"/>
  <c r="E346" i="1" a="1"/>
  <c r="E347" i="1" a="1"/>
  <c r="E348" i="1" a="1"/>
  <c r="E349" i="1" a="1"/>
  <c r="E350" i="1" a="1"/>
  <c r="E351" i="1" a="1"/>
  <c r="E352" i="1" a="1"/>
  <c r="E353" i="1" a="1"/>
  <c r="E354" i="1" a="1"/>
  <c r="E355" i="1" a="1"/>
  <c r="E356" i="1" a="1"/>
  <c r="E357" i="1" a="1"/>
  <c r="E358" i="1" a="1"/>
  <c r="E359" i="1" a="1"/>
  <c r="E360" i="1" a="1"/>
  <c r="E361" i="1" a="1"/>
  <c r="E362" i="1" a="1"/>
  <c r="E363" i="1" a="1"/>
  <c r="E364" i="1" a="1"/>
  <c r="E365" i="1" a="1"/>
  <c r="E366" i="1" a="1"/>
  <c r="E367" i="1" a="1"/>
  <c r="E368" i="1" a="1"/>
  <c r="E369" i="1" a="1"/>
  <c r="E370" i="1" a="1"/>
  <c r="E371" i="1" a="1"/>
  <c r="E372" i="1" a="1"/>
  <c r="E373" i="1" a="1"/>
  <c r="E374" i="1" a="1"/>
  <c r="E375" i="1" a="1"/>
  <c r="E376" i="1" a="1"/>
  <c r="E377" i="1" a="1"/>
  <c r="E378" i="1" a="1"/>
  <c r="E379" i="1" a="1"/>
  <c r="E380" i="1" a="1"/>
  <c r="E381" i="1" a="1"/>
  <c r="E382" i="1" a="1"/>
  <c r="E383" i="1" a="1"/>
  <c r="E384" i="1" a="1"/>
  <c r="E385" i="1" a="1"/>
  <c r="E386" i="1" a="1"/>
  <c r="E387" i="1" a="1"/>
  <c r="E388" i="1" a="1"/>
  <c r="E389" i="1" a="1"/>
  <c r="E390" i="1" a="1"/>
  <c r="E391" i="1" a="1"/>
  <c r="E392" i="1" a="1"/>
  <c r="E393" i="1" a="1"/>
  <c r="E394" i="1" a="1"/>
  <c r="E395" i="1" a="1"/>
  <c r="E396" i="1" a="1"/>
  <c r="E397" i="1" a="1"/>
  <c r="E398" i="1" a="1"/>
  <c r="E399" i="1" a="1"/>
  <c r="E400" i="1" a="1"/>
  <c r="E401" i="1" a="1"/>
  <c r="E402" i="1" a="1"/>
  <c r="E403" i="1" a="1"/>
  <c r="E404" i="1" a="1"/>
  <c r="E405" i="1" a="1"/>
  <c r="E406" i="1" a="1"/>
  <c r="E407" i="1" a="1"/>
  <c r="E408" i="1" a="1"/>
  <c r="E409" i="1" a="1"/>
  <c r="E410" i="1" a="1"/>
  <c r="E411" i="1" a="1"/>
  <c r="E412" i="1" a="1"/>
  <c r="E413" i="1" a="1"/>
  <c r="E414" i="1" a="1"/>
  <c r="E415" i="1" a="1"/>
  <c r="E416" i="1" a="1"/>
  <c r="E417" i="1" a="1"/>
  <c r="E418" i="1" a="1"/>
  <c r="E419" i="1" a="1"/>
  <c r="E420" i="1" a="1"/>
  <c r="E421" i="1" a="1"/>
  <c r="E422" i="1" a="1"/>
  <c r="E423" i="1" a="1"/>
  <c r="E424" i="1" a="1"/>
  <c r="E425" i="1" a="1"/>
  <c r="E426" i="1" a="1"/>
  <c r="E427" i="1" a="1"/>
  <c r="E428" i="1" a="1"/>
  <c r="E429" i="1" a="1"/>
  <c r="E430" i="1" a="1"/>
  <c r="E431" i="1" a="1"/>
  <c r="E432" i="1" a="1"/>
  <c r="E433" i="1" a="1"/>
  <c r="E434" i="1" a="1"/>
  <c r="E435" i="1" a="1"/>
  <c r="E436" i="1" a="1"/>
  <c r="E437" i="1" a="1"/>
  <c r="E438" i="1" a="1"/>
  <c r="E439" i="1" a="1"/>
  <c r="E440" i="1" a="1"/>
  <c r="E441" i="1" a="1"/>
  <c r="E442" i="1" a="1"/>
  <c r="E443" i="1" a="1"/>
  <c r="E444" i="1" a="1"/>
  <c r="E445" i="1" a="1"/>
  <c r="E446" i="1" a="1"/>
  <c r="E447" i="1" a="1"/>
  <c r="E448" i="1" a="1"/>
  <c r="E449" i="1" a="1"/>
  <c r="E450" i="1" a="1"/>
  <c r="E451" i="1" a="1"/>
  <c r="E452" i="1" a="1"/>
  <c r="E453" i="1" a="1"/>
  <c r="E454" i="1" a="1"/>
  <c r="E455" i="1" a="1"/>
  <c r="E456" i="1" a="1"/>
  <c r="E457" i="1" a="1"/>
  <c r="E458" i="1" a="1"/>
  <c r="E459" i="1" a="1"/>
  <c r="E460" i="1" a="1"/>
  <c r="E461" i="1" a="1"/>
  <c r="E462" i="1" a="1"/>
  <c r="E463" i="1" a="1"/>
  <c r="E464" i="1" a="1"/>
  <c r="E465" i="1" a="1"/>
  <c r="E466" i="1" a="1"/>
  <c r="E467" i="1" a="1"/>
  <c r="E468" i="1" a="1"/>
  <c r="E469" i="1" a="1"/>
  <c r="E470" i="1" a="1"/>
  <c r="E471" i="1" a="1"/>
  <c r="E472" i="1" a="1"/>
  <c r="E473" i="1" a="1"/>
  <c r="E474" i="1" a="1"/>
  <c r="E475" i="1" a="1"/>
  <c r="E476" i="1" a="1"/>
  <c r="E477" i="1" a="1"/>
  <c r="E478" i="1" a="1"/>
  <c r="E479" i="1" a="1"/>
  <c r="E480" i="1" a="1"/>
  <c r="E481" i="1" a="1"/>
  <c r="E482" i="1" a="1"/>
  <c r="E483" i="1" a="1"/>
  <c r="E484" i="1" a="1"/>
  <c r="E485" i="1" a="1"/>
  <c r="E486" i="1" a="1"/>
  <c r="E487" i="1" a="1"/>
  <c r="E488" i="1" a="1"/>
  <c r="E489" i="1" a="1"/>
  <c r="E490" i="1" a="1"/>
  <c r="E491" i="1" a="1"/>
  <c r="E492" i="1" a="1"/>
  <c r="E493" i="1" a="1"/>
  <c r="E494" i="1" a="1"/>
  <c r="E495" i="1" a="1"/>
  <c r="E496" i="1" a="1"/>
  <c r="E497" i="1" a="1"/>
  <c r="E498" i="1" a="1"/>
  <c r="E499" i="1" a="1"/>
  <c r="E500" i="1" a="1"/>
  <c r="E501" i="1" a="1"/>
  <c r="E502" i="1" a="1"/>
  <c r="E503" i="1" a="1"/>
  <c r="E504" i="1" a="1"/>
  <c r="E505" i="1" a="1"/>
  <c r="E506" i="1" a="1"/>
  <c r="E507" i="1" a="1"/>
  <c r="E508" i="1" a="1"/>
  <c r="E509" i="1" a="1"/>
  <c r="E510" i="1" a="1"/>
  <c r="E511" i="1" a="1"/>
  <c r="E512" i="1" a="1"/>
  <c r="E513" i="1" a="1"/>
  <c r="E514" i="1" a="1"/>
  <c r="E515" i="1" a="1"/>
  <c r="E516" i="1" a="1"/>
  <c r="E517" i="1" a="1"/>
  <c r="E518" i="1" a="1"/>
  <c r="E519" i="1" a="1"/>
  <c r="E520" i="1" a="1"/>
  <c r="E521" i="1" a="1"/>
  <c r="E522" i="1" a="1"/>
  <c r="E523" i="1" a="1"/>
  <c r="E524" i="1" a="1"/>
  <c r="E525" i="1" a="1"/>
  <c r="E526" i="1" a="1"/>
  <c r="E527" i="1" a="1"/>
  <c r="E528" i="1" a="1"/>
  <c r="E529" i="1" a="1"/>
  <c r="E530" i="1" a="1"/>
  <c r="E531" i="1" a="1"/>
  <c r="E532" i="1" a="1"/>
  <c r="E533" i="1" a="1"/>
  <c r="E534" i="1" a="1"/>
  <c r="E535" i="1" a="1"/>
  <c r="E536" i="1" a="1"/>
  <c r="E537" i="1" a="1"/>
  <c r="E538" i="1" a="1"/>
  <c r="E539" i="1" a="1"/>
  <c r="E540" i="1" a="1"/>
  <c r="E541" i="1" a="1"/>
  <c r="E542" i="1" a="1"/>
  <c r="E543" i="1" a="1"/>
  <c r="E544" i="1" a="1"/>
  <c r="E545" i="1" a="1"/>
  <c r="E546" i="1" a="1"/>
  <c r="E547" i="1" a="1"/>
  <c r="E548" i="1" a="1"/>
  <c r="E549" i="1" a="1"/>
  <c r="E550" i="1" a="1"/>
  <c r="E551" i="1" a="1"/>
  <c r="E552" i="1" a="1"/>
  <c r="E553" i="1" a="1"/>
  <c r="E554" i="1" a="1"/>
  <c r="E555" i="1" a="1"/>
  <c r="E556" i="1" a="1"/>
  <c r="E557" i="1" a="1"/>
  <c r="E558" i="1" a="1"/>
  <c r="E559" i="1" a="1"/>
  <c r="E560" i="1" a="1"/>
  <c r="E561" i="1" a="1"/>
  <c r="E562" i="1" a="1"/>
  <c r="E563" i="1" a="1"/>
  <c r="E564" i="1" a="1"/>
  <c r="E565" i="1" a="1"/>
  <c r="E566" i="1" a="1"/>
  <c r="E567" i="1" a="1"/>
  <c r="E568" i="1" a="1"/>
  <c r="E569" i="1" a="1"/>
  <c r="E570" i="1" a="1"/>
  <c r="E571" i="1" a="1"/>
  <c r="E572" i="1" a="1"/>
  <c r="E573" i="1" a="1"/>
  <c r="E574" i="1" a="1"/>
  <c r="E575" i="1" a="1"/>
  <c r="E576" i="1" a="1"/>
  <c r="E577" i="1" a="1"/>
  <c r="E578" i="1" a="1"/>
  <c r="E579" i="1" a="1"/>
  <c r="E580" i="1" a="1"/>
  <c r="E581" i="1" a="1"/>
  <c r="E582" i="1" a="1"/>
  <c r="E583" i="1" a="1"/>
  <c r="E584" i="1" a="1"/>
  <c r="E585" i="1" a="1"/>
  <c r="E586" i="1" a="1"/>
  <c r="E587" i="1" a="1"/>
  <c r="E588" i="1" a="1"/>
  <c r="E589" i="1" a="1"/>
  <c r="E590" i="1" a="1"/>
  <c r="E591" i="1" a="1"/>
  <c r="E592" i="1" a="1"/>
  <c r="E593" i="1" a="1"/>
  <c r="E594" i="1" a="1"/>
  <c r="E595" i="1" a="1"/>
  <c r="E596" i="1" a="1"/>
  <c r="E597" i="1" a="1"/>
  <c r="E598" i="1" a="1"/>
  <c r="E599" i="1" a="1"/>
  <c r="E600" i="1" a="1"/>
  <c r="E601" i="1" a="1"/>
  <c r="E602" i="1" a="1"/>
  <c r="E603" i="1" a="1"/>
  <c r="E604" i="1" a="1"/>
  <c r="E605" i="1" a="1"/>
  <c r="E606" i="1" a="1"/>
  <c r="E607" i="1" a="1"/>
  <c r="E608" i="1" a="1"/>
  <c r="E609" i="1" a="1"/>
  <c r="E610" i="1" a="1"/>
  <c r="E611" i="1" a="1"/>
  <c r="E612" i="1" a="1"/>
  <c r="E613" i="1" a="1"/>
  <c r="E614" i="1" a="1"/>
  <c r="E615" i="1" a="1"/>
  <c r="E616" i="1" a="1"/>
  <c r="E617" i="1" a="1"/>
  <c r="E618" i="1" a="1"/>
  <c r="E619" i="1" a="1"/>
  <c r="E620" i="1" a="1"/>
  <c r="E621" i="1" a="1"/>
  <c r="E622" i="1" a="1"/>
  <c r="E623" i="1" a="1"/>
  <c r="E624" i="1" a="1"/>
  <c r="E625" i="1" a="1"/>
  <c r="E626" i="1" a="1"/>
  <c r="E627" i="1" a="1"/>
  <c r="E628" i="1" a="1"/>
  <c r="E629" i="1" a="1"/>
  <c r="E630" i="1" a="1"/>
  <c r="E631" i="1" a="1"/>
  <c r="E632" i="1" a="1"/>
  <c r="E633" i="1" a="1"/>
  <c r="E634" i="1" a="1"/>
  <c r="E635" i="1" a="1"/>
  <c r="E636" i="1" a="1"/>
  <c r="E637" i="1" a="1"/>
  <c r="E638" i="1" a="1"/>
  <c r="E639" i="1" a="1"/>
  <c r="E640" i="1" a="1"/>
  <c r="E641" i="1" a="1"/>
  <c r="E642" i="1" a="1"/>
  <c r="E643" i="1" a="1"/>
  <c r="E644" i="1" a="1"/>
  <c r="E645" i="1" a="1"/>
  <c r="E646" i="1" a="1"/>
  <c r="E647" i="1" a="1"/>
  <c r="E648" i="1" a="1"/>
  <c r="E649" i="1" a="1"/>
  <c r="E650" i="1" a="1"/>
  <c r="E651" i="1" a="1"/>
  <c r="E652" i="1" a="1"/>
  <c r="E653" i="1" a="1"/>
  <c r="E654" i="1" a="1"/>
  <c r="E655" i="1" a="1"/>
  <c r="E656" i="1" a="1"/>
  <c r="E657" i="1" a="1"/>
  <c r="E658" i="1" a="1"/>
  <c r="E659" i="1" a="1"/>
  <c r="E660" i="1" a="1"/>
  <c r="E661" i="1" a="1"/>
  <c r="E662" i="1" a="1"/>
  <c r="E663" i="1" a="1"/>
  <c r="E664" i="1" a="1"/>
  <c r="E665" i="1" a="1"/>
  <c r="E666" i="1" a="1"/>
  <c r="E667" i="1" a="1"/>
  <c r="E668" i="1" a="1"/>
  <c r="E669" i="1" a="1"/>
  <c r="E670" i="1" a="1"/>
  <c r="E671" i="1" a="1"/>
  <c r="E672" i="1" a="1"/>
  <c r="E673" i="1" a="1"/>
  <c r="E674" i="1" a="1"/>
  <c r="E675" i="1" a="1"/>
  <c r="E676" i="1" a="1"/>
  <c r="E677" i="1" a="1"/>
  <c r="E678" i="1" a="1"/>
  <c r="E679" i="1" a="1"/>
  <c r="E680" i="1" a="1"/>
  <c r="E681" i="1" a="1"/>
  <c r="E682" i="1" a="1"/>
  <c r="E683" i="1" a="1"/>
  <c r="E684" i="1" a="1"/>
  <c r="E685" i="1" a="1"/>
  <c r="E686" i="1" a="1"/>
  <c r="E687" i="1" a="1"/>
  <c r="E688" i="1" a="1"/>
  <c r="E689" i="1" a="1"/>
  <c r="E690" i="1" a="1"/>
  <c r="E691" i="1" a="1"/>
  <c r="E692" i="1" a="1"/>
  <c r="E693" i="1" a="1"/>
  <c r="E694" i="1" a="1"/>
  <c r="E695" i="1" a="1"/>
  <c r="E696" i="1" a="1"/>
  <c r="E697" i="1" a="1"/>
  <c r="E698" i="1" a="1"/>
  <c r="E699" i="1" a="1"/>
  <c r="E700" i="1" a="1"/>
  <c r="E701" i="1" a="1"/>
  <c r="E702" i="1" a="1"/>
  <c r="E703" i="1" a="1"/>
  <c r="E704" i="1" a="1"/>
  <c r="E705" i="1" a="1"/>
  <c r="E706" i="1" a="1"/>
  <c r="E707" i="1" a="1"/>
  <c r="E708" i="1" a="1"/>
  <c r="E709" i="1" a="1"/>
  <c r="E710" i="1" a="1"/>
  <c r="E711" i="1" a="1"/>
  <c r="E712" i="1" a="1"/>
  <c r="E713" i="1" a="1"/>
  <c r="E714" i="1" a="1"/>
  <c r="E715" i="1" a="1"/>
  <c r="E716" i="1" a="1"/>
  <c r="E717" i="1" a="1"/>
  <c r="E718" i="1" a="1"/>
  <c r="E719" i="1" a="1"/>
  <c r="E720" i="1" a="1"/>
  <c r="E721" i="1" a="1"/>
  <c r="E722" i="1" a="1"/>
  <c r="E723" i="1" a="1"/>
  <c r="E724" i="1" a="1"/>
  <c r="E725" i="1" a="1"/>
  <c r="E726" i="1" a="1"/>
  <c r="E727" i="1" a="1"/>
  <c r="E728" i="1" a="1"/>
  <c r="E729" i="1" a="1"/>
  <c r="E730" i="1" a="1"/>
  <c r="E731" i="1" a="1"/>
  <c r="E732" i="1" a="1"/>
  <c r="E733" i="1" a="1"/>
  <c r="E734" i="1" a="1"/>
  <c r="E735" i="1" a="1"/>
  <c r="E736" i="1" a="1"/>
  <c r="E737" i="1" a="1"/>
  <c r="E738" i="1" a="1"/>
  <c r="E739" i="1" a="1"/>
  <c r="E740" i="1" a="1"/>
  <c r="E741" i="1" a="1"/>
  <c r="E742" i="1" a="1"/>
  <c r="E743" i="1" a="1"/>
  <c r="E744" i="1" a="1"/>
  <c r="E745" i="1" a="1"/>
  <c r="E746" i="1" a="1"/>
  <c r="E747" i="1" a="1"/>
  <c r="E748" i="1" a="1"/>
  <c r="E749" i="1" a="1"/>
  <c r="E750" i="1" a="1"/>
  <c r="E751" i="1" a="1"/>
  <c r="E752" i="1" a="1"/>
  <c r="E753" i="1" a="1"/>
  <c r="E754" i="1" a="1"/>
  <c r="E755" i="1" a="1"/>
  <c r="E756" i="1" a="1"/>
  <c r="E757" i="1" a="1"/>
  <c r="E758" i="1" a="1"/>
  <c r="E759" i="1" a="1"/>
  <c r="E760" i="1" a="1"/>
  <c r="E761" i="1" a="1"/>
  <c r="E762" i="1" a="1"/>
  <c r="E763" i="1" a="1"/>
  <c r="E764" i="1" a="1"/>
  <c r="E765" i="1" a="1"/>
  <c r="E766" i="1" a="1"/>
  <c r="E767" i="1" a="1"/>
  <c r="E768" i="1" a="1"/>
  <c r="E769" i="1" a="1"/>
  <c r="E770" i="1" a="1"/>
  <c r="E771" i="1" a="1"/>
  <c r="E772" i="1" a="1"/>
  <c r="E773" i="1" a="1"/>
  <c r="E774" i="1" a="1"/>
  <c r="E775" i="1" a="1"/>
  <c r="E776" i="1" a="1"/>
  <c r="E777" i="1" a="1"/>
  <c r="E778" i="1" a="1"/>
  <c r="E779" i="1" a="1"/>
  <c r="E780" i="1" a="1"/>
  <c r="E781" i="1" a="1"/>
  <c r="E782" i="1" a="1"/>
  <c r="E783" i="1" a="1"/>
  <c r="E784" i="1" a="1"/>
  <c r="E785" i="1" a="1"/>
  <c r="E786" i="1" a="1"/>
  <c r="E787" i="1" a="1"/>
  <c r="E788" i="1" a="1"/>
  <c r="E789" i="1" a="1"/>
  <c r="E790" i="1" a="1"/>
  <c r="E791" i="1" a="1"/>
  <c r="E792" i="1" a="1"/>
  <c r="E793" i="1" a="1"/>
  <c r="E794" i="1" a="1"/>
  <c r="E795" i="1" a="1"/>
  <c r="E796" i="1" a="1"/>
  <c r="E797" i="1" a="1"/>
  <c r="E798" i="1" a="1"/>
  <c r="E799" i="1" a="1"/>
  <c r="E800" i="1" a="1"/>
  <c r="E801" i="1" a="1"/>
  <c r="E802" i="1" a="1"/>
  <c r="E803" i="1" a="1"/>
  <c r="E804" i="1" a="1"/>
  <c r="E805" i="1" a="1"/>
  <c r="E806" i="1" a="1"/>
  <c r="E807" i="1" a="1"/>
  <c r="E808" i="1" a="1"/>
  <c r="E809" i="1" a="1"/>
  <c r="E810" i="1" a="1"/>
  <c r="E811" i="1" a="1"/>
  <c r="E812" i="1" a="1"/>
  <c r="E813" i="1" a="1"/>
  <c r="E814" i="1" a="1"/>
  <c r="E815" i="1" a="1"/>
  <c r="E816" i="1" a="1"/>
  <c r="E817" i="1" a="1"/>
  <c r="E818" i="1" a="1"/>
  <c r="E819" i="1" a="1"/>
  <c r="E820" i="1" a="1"/>
  <c r="E821" i="1" a="1"/>
  <c r="E822" i="1" a="1"/>
  <c r="E823" i="1" a="1"/>
  <c r="E824" i="1" a="1"/>
  <c r="E825" i="1" a="1"/>
  <c r="E826" i="1" a="1"/>
  <c r="E827" i="1" a="1"/>
  <c r="E828" i="1" a="1"/>
  <c r="E829" i="1" a="1"/>
  <c r="E830" i="1" a="1"/>
  <c r="E831" i="1" a="1"/>
  <c r="E832" i="1" a="1"/>
  <c r="E833" i="1" a="1"/>
  <c r="E834" i="1" a="1"/>
  <c r="E835" i="1" a="1"/>
  <c r="E836" i="1" a="1"/>
  <c r="E837" i="1" a="1"/>
  <c r="E838" i="1" a="1"/>
  <c r="E839" i="1" a="1"/>
  <c r="E840" i="1" a="1"/>
  <c r="E841" i="1" a="1"/>
  <c r="E842" i="1" a="1"/>
  <c r="E843" i="1" a="1"/>
  <c r="E844" i="1" a="1"/>
  <c r="E845" i="1" a="1"/>
  <c r="E846" i="1" a="1"/>
  <c r="E847" i="1" a="1"/>
  <c r="E848" i="1" a="1"/>
  <c r="E849" i="1" a="1"/>
  <c r="E850" i="1" a="1"/>
  <c r="E851" i="1" a="1"/>
  <c r="E852" i="1" a="1"/>
  <c r="E853" i="1" a="1"/>
  <c r="E854" i="1" a="1"/>
  <c r="E855" i="1" a="1"/>
  <c r="E856" i="1" a="1"/>
  <c r="E857" i="1" a="1"/>
  <c r="E858" i="1" a="1"/>
  <c r="E859" i="1" a="1"/>
  <c r="E860" i="1" a="1"/>
  <c r="E861" i="1" a="1"/>
  <c r="E862" i="1" a="1"/>
  <c r="E863" i="1" a="1"/>
  <c r="E864" i="1" a="1"/>
  <c r="E865" i="1" a="1"/>
  <c r="E866" i="1" a="1"/>
  <c r="E867" i="1" a="1"/>
  <c r="E868" i="1" a="1"/>
  <c r="E869" i="1" a="1"/>
  <c r="E870" i="1" a="1"/>
  <c r="E871" i="1" a="1"/>
  <c r="E872" i="1" a="1"/>
  <c r="E873" i="1" a="1"/>
  <c r="E874" i="1" a="1"/>
  <c r="E875" i="1" a="1"/>
  <c r="E876" i="1" a="1"/>
  <c r="E877" i="1" a="1"/>
  <c r="E878" i="1" a="1"/>
  <c r="E879" i="1" a="1"/>
  <c r="E880" i="1" a="1"/>
  <c r="E881" i="1" a="1"/>
  <c r="E882" i="1" a="1"/>
  <c r="E883" i="1" a="1"/>
  <c r="E884" i="1" a="1"/>
  <c r="E885" i="1" a="1"/>
  <c r="E886" i="1" a="1"/>
  <c r="E887" i="1" a="1"/>
  <c r="E888" i="1" a="1"/>
  <c r="E889" i="1" a="1"/>
  <c r="E890" i="1" a="1"/>
  <c r="E891" i="1" a="1"/>
  <c r="E892" i="1" a="1"/>
  <c r="E893" i="1" a="1"/>
  <c r="E894" i="1" a="1"/>
  <c r="E895" i="1" a="1"/>
  <c r="E896" i="1" a="1"/>
  <c r="E897" i="1" a="1"/>
  <c r="E898" i="1" a="1"/>
  <c r="E899" i="1" a="1"/>
  <c r="E900" i="1" a="1"/>
  <c r="E901" i="1" a="1"/>
  <c r="E902" i="1" a="1"/>
  <c r="E903" i="1" a="1"/>
  <c r="E904" i="1" a="1"/>
  <c r="E905" i="1" a="1"/>
  <c r="E906" i="1" a="1"/>
  <c r="E907" i="1" a="1"/>
  <c r="E908" i="1" a="1"/>
  <c r="E909" i="1" a="1"/>
  <c r="E910" i="1" a="1"/>
  <c r="E911" i="1" a="1"/>
  <c r="E912" i="1" a="1"/>
  <c r="E913" i="1" a="1"/>
  <c r="E914" i="1" a="1"/>
  <c r="E915" i="1" a="1"/>
  <c r="E916" i="1" a="1"/>
  <c r="E917" i="1" a="1"/>
  <c r="E918" i="1" a="1"/>
  <c r="E919" i="1" a="1"/>
  <c r="E920" i="1" a="1"/>
  <c r="E921" i="1" a="1"/>
  <c r="E922" i="1" a="1"/>
  <c r="E923" i="1" a="1"/>
  <c r="E924" i="1" a="1"/>
  <c r="E925" i="1" a="1"/>
  <c r="E926" i="1" a="1"/>
  <c r="E927" i="1" a="1"/>
  <c r="E928" i="1" a="1"/>
  <c r="E929" i="1" a="1"/>
  <c r="E930" i="1" a="1"/>
  <c r="E931" i="1" a="1"/>
  <c r="E932" i="1" a="1"/>
  <c r="E933" i="1" a="1"/>
  <c r="E934" i="1" a="1"/>
  <c r="E935" i="1" a="1"/>
  <c r="E936" i="1" a="1"/>
  <c r="E937" i="1" a="1"/>
  <c r="E938" i="1" a="1"/>
  <c r="E939" i="1" a="1"/>
  <c r="E940" i="1" a="1"/>
  <c r="E941" i="1" a="1"/>
  <c r="E942" i="1" a="1"/>
  <c r="E943" i="1" a="1"/>
  <c r="E944" i="1" a="1"/>
  <c r="E945" i="1" a="1"/>
  <c r="E946" i="1" a="1"/>
  <c r="E947" i="1" a="1"/>
  <c r="E948" i="1" a="1"/>
  <c r="E949" i="1" a="1"/>
  <c r="E950" i="1" a="1"/>
  <c r="E951" i="1" a="1"/>
  <c r="E952" i="1" a="1"/>
  <c r="E953" i="1" a="1"/>
  <c r="E954" i="1" a="1"/>
  <c r="E955" i="1" a="1"/>
  <c r="E956" i="1" a="1"/>
  <c r="E957" i="1" a="1"/>
  <c r="E958" i="1" a="1"/>
  <c r="E959" i="1" a="1"/>
  <c r="E960" i="1" a="1"/>
  <c r="E961" i="1" a="1"/>
  <c r="E962" i="1" a="1"/>
  <c r="E963" i="1" a="1"/>
  <c r="E964" i="1" a="1"/>
  <c r="E965" i="1" a="1"/>
  <c r="E966" i="1" a="1"/>
  <c r="E967" i="1" a="1"/>
  <c r="E968" i="1" a="1"/>
  <c r="E969" i="1" a="1"/>
  <c r="E970" i="1" a="1"/>
  <c r="E971" i="1" a="1"/>
  <c r="E972" i="1" a="1"/>
  <c r="E973" i="1" a="1"/>
  <c r="E974" i="1" a="1"/>
  <c r="E975" i="1" a="1"/>
  <c r="E976" i="1" a="1"/>
  <c r="E977" i="1" a="1"/>
  <c r="E978" i="1" a="1"/>
  <c r="E979" i="1" a="1"/>
  <c r="E980" i="1" a="1"/>
  <c r="E981" i="1" a="1"/>
  <c r="E982" i="1" a="1"/>
  <c r="E983" i="1" a="1"/>
  <c r="E984" i="1" a="1"/>
  <c r="E985" i="1" a="1"/>
  <c r="E986" i="1" a="1"/>
  <c r="E987" i="1" a="1"/>
  <c r="E988" i="1" a="1"/>
  <c r="E989" i="1" a="1"/>
  <c r="E990" i="1" a="1"/>
  <c r="E991" i="1" a="1"/>
  <c r="E992" i="1" a="1"/>
  <c r="E993" i="1" a="1"/>
  <c r="E994" i="1" a="1"/>
  <c r="E995" i="1" a="1"/>
  <c r="E996" i="1" a="1"/>
  <c r="E997" i="1" a="1"/>
  <c r="E998" i="1" a="1"/>
  <c r="E999" i="1" a="1"/>
  <c r="E1000" i="1" a="1"/>
  <c r="E1001" i="1" a="1"/>
  <c r="E1002" i="1" a="1"/>
  <c r="E1003" i="1" a="1"/>
  <c r="E1004" i="1" a="1"/>
  <c r="E1005" i="1" a="1"/>
  <c r="E1006" i="1" a="1"/>
  <c r="E1007" i="1" a="1"/>
  <c r="E1008" i="1" a="1"/>
  <c r="E1009" i="1" a="1"/>
  <c r="E1010" i="1" a="1"/>
  <c r="E1011" i="1" a="1"/>
  <c r="E1012" i="1" a="1"/>
  <c r="E1013" i="1" a="1"/>
  <c r="E1014" i="1" a="1"/>
  <c r="E1015" i="1" a="1"/>
  <c r="E1016" i="1" a="1"/>
  <c r="E1017" i="1" a="1"/>
  <c r="E1018" i="1" a="1"/>
  <c r="E1019" i="1" a="1"/>
  <c r="E1020" i="1" a="1"/>
  <c r="E1021" i="1" a="1"/>
  <c r="E1022" i="1" a="1"/>
  <c r="E1023" i="1" a="1"/>
  <c r="E1024" i="1" a="1"/>
  <c r="E1025" i="1" a="1"/>
  <c r="E1026" i="1" a="1"/>
  <c r="E1027" i="1" a="1"/>
  <c r="E1028" i="1" a="1"/>
  <c r="E1029" i="1" a="1"/>
  <c r="E1030" i="1" a="1"/>
  <c r="E1031" i="1" a="1"/>
  <c r="E1032" i="1" a="1"/>
  <c r="E1033" i="1" a="1"/>
  <c r="E1034" i="1" a="1"/>
  <c r="E1035" i="1" a="1"/>
  <c r="E1036" i="1" a="1"/>
  <c r="E1037" i="1" a="1"/>
  <c r="E1038" i="1" a="1"/>
  <c r="E1039" i="1" a="1"/>
  <c r="E1040" i="1" a="1"/>
  <c r="E1041" i="1" a="1"/>
  <c r="E1042" i="1" a="1"/>
  <c r="E1043" i="1" a="1"/>
  <c r="E1044" i="1" a="1"/>
  <c r="E1045" i="1" a="1"/>
  <c r="E1046" i="1" a="1"/>
  <c r="E1047" i="1" a="1"/>
  <c r="E1048" i="1" a="1"/>
  <c r="E1049" i="1" a="1"/>
  <c r="E1050" i="1" a="1"/>
  <c r="E1051" i="1" a="1"/>
  <c r="E1052" i="1" a="1"/>
  <c r="E1053" i="1" a="1"/>
  <c r="E1054" i="1" a="1"/>
  <c r="E1055" i="1" a="1"/>
  <c r="E1056" i="1" a="1"/>
  <c r="E1057" i="1" a="1"/>
  <c r="E1058" i="1" a="1"/>
  <c r="E1059" i="1" a="1"/>
  <c r="E1060" i="1" a="1"/>
  <c r="E1061" i="1" a="1"/>
  <c r="E1062" i="1" a="1"/>
  <c r="E1063" i="1" a="1"/>
  <c r="E1064" i="1" a="1"/>
  <c r="E1065" i="1" a="1"/>
  <c r="E1066" i="1" a="1"/>
  <c r="E1067" i="1" a="1"/>
  <c r="E1068" i="1" a="1"/>
  <c r="E1069" i="1" a="1"/>
  <c r="E1070" i="1" a="1"/>
  <c r="E1071" i="1" a="1"/>
  <c r="E1072" i="1" a="1"/>
  <c r="E1073" i="1" a="1"/>
  <c r="E1074" i="1" a="1"/>
  <c r="E1075" i="1" a="1"/>
  <c r="E1076" i="1" a="1"/>
  <c r="E1077" i="1" a="1"/>
  <c r="E1078" i="1" a="1"/>
  <c r="E1079" i="1" a="1"/>
  <c r="E1080" i="1" a="1"/>
  <c r="E1081" i="1" a="1"/>
  <c r="E1082" i="1" a="1"/>
  <c r="E1083" i="1" a="1"/>
  <c r="E1084" i="1" a="1"/>
  <c r="E1085" i="1" a="1"/>
  <c r="E1086" i="1" a="1"/>
  <c r="E1087" i="1" a="1"/>
  <c r="E1088" i="1" a="1"/>
  <c r="E1089" i="1" a="1"/>
  <c r="E1090" i="1" a="1"/>
  <c r="E1091" i="1" a="1"/>
  <c r="E1092" i="1" a="1"/>
  <c r="E1093" i="1" a="1"/>
  <c r="E1094" i="1" a="1"/>
  <c r="E1095" i="1" a="1"/>
  <c r="E1096" i="1" a="1"/>
  <c r="E1097" i="1" a="1"/>
  <c r="E1098" i="1" a="1"/>
  <c r="E1099" i="1" a="1"/>
  <c r="E1100" i="1" a="1"/>
  <c r="E1101" i="1" a="1"/>
  <c r="E1102" i="1" a="1"/>
  <c r="E1103" i="1" a="1"/>
  <c r="E1104" i="1" a="1"/>
  <c r="E1105" i="1" a="1"/>
  <c r="E1106" i="1" a="1"/>
  <c r="E1107" i="1" a="1"/>
  <c r="E1108" i="1" a="1"/>
  <c r="E1109" i="1" a="1"/>
  <c r="E1110" i="1" a="1"/>
  <c r="E1111" i="1" a="1"/>
  <c r="E1112" i="1" a="1"/>
  <c r="E1113" i="1" a="1"/>
  <c r="E1114" i="1" a="1"/>
  <c r="E1115" i="1" a="1"/>
  <c r="E1116" i="1" a="1"/>
  <c r="E1117" i="1" a="1"/>
  <c r="E1118" i="1" a="1"/>
  <c r="E1119" i="1" a="1"/>
  <c r="E1120" i="1" a="1"/>
  <c r="E1121" i="1" a="1"/>
  <c r="E1122" i="1" a="1"/>
  <c r="E1123" i="1" a="1"/>
  <c r="E1124" i="1" a="1"/>
  <c r="E1125" i="1" a="1"/>
  <c r="E1126" i="1" a="1"/>
  <c r="E1127" i="1" a="1"/>
  <c r="E1128" i="1" a="1"/>
  <c r="E1129" i="1" a="1"/>
  <c r="E1130" i="1" a="1"/>
  <c r="E1131" i="1" a="1"/>
  <c r="E1132" i="1" a="1"/>
  <c r="E1133" i="1" a="1"/>
  <c r="E1134" i="1" a="1"/>
  <c r="E1135" i="1" a="1"/>
  <c r="E1136" i="1" a="1"/>
  <c r="E1137" i="1" a="1"/>
  <c r="E1138" i="1" a="1"/>
  <c r="E1139" i="1" a="1"/>
  <c r="E1140" i="1" a="1"/>
  <c r="E1141" i="1" a="1"/>
  <c r="E1142" i="1" a="1"/>
  <c r="E1143" i="1" a="1"/>
  <c r="E1144" i="1" a="1"/>
  <c r="E1145" i="1" a="1"/>
  <c r="E1146" i="1" a="1"/>
  <c r="E1147" i="1" a="1"/>
  <c r="E1148" i="1" a="1"/>
  <c r="E1149" i="1" a="1"/>
  <c r="E1150" i="1" a="1"/>
  <c r="E1151" i="1" a="1"/>
  <c r="E1152" i="1" a="1"/>
  <c r="E1153" i="1" a="1"/>
  <c r="E1154" i="1" a="1"/>
  <c r="E1155" i="1" a="1"/>
  <c r="E1156" i="1" a="1"/>
  <c r="E1157" i="1" a="1"/>
  <c r="E1158" i="1" a="1"/>
  <c r="E1159" i="1" a="1"/>
  <c r="E1160" i="1" a="1"/>
  <c r="E1161" i="1" a="1"/>
  <c r="E1162" i="1" a="1"/>
  <c r="E1163" i="1" a="1"/>
  <c r="E1164" i="1" a="1"/>
  <c r="E1165" i="1" a="1"/>
  <c r="E1166" i="1" a="1"/>
  <c r="E1167" i="1" a="1"/>
  <c r="E1168" i="1" a="1"/>
  <c r="E1169" i="1" a="1"/>
  <c r="E1170" i="1" a="1"/>
  <c r="E1171" i="1" a="1"/>
  <c r="E1172" i="1" a="1"/>
  <c r="E1173" i="1" a="1"/>
  <c r="E1174" i="1" a="1"/>
  <c r="E1175" i="1" a="1"/>
  <c r="E1176" i="1" a="1"/>
  <c r="E1177" i="1" a="1"/>
  <c r="E1178" i="1" a="1"/>
  <c r="E1179" i="1" a="1"/>
  <c r="E1180" i="1" a="1"/>
  <c r="E1181" i="1" a="1"/>
  <c r="E1182" i="1" a="1"/>
  <c r="E1183" i="1" a="1"/>
  <c r="E1184" i="1" a="1"/>
  <c r="E1185" i="1" a="1"/>
  <c r="E1186" i="1" a="1"/>
  <c r="E1187" i="1" a="1"/>
  <c r="E1188" i="1" a="1"/>
  <c r="E1189" i="1" a="1"/>
  <c r="E1190" i="1" a="1"/>
  <c r="E1191" i="1" a="1"/>
  <c r="E1192" i="1" a="1"/>
  <c r="E1193" i="1" a="1"/>
  <c r="E1194" i="1" a="1"/>
  <c r="E1195" i="1" a="1"/>
  <c r="E1196" i="1" a="1"/>
  <c r="E1197" i="1" a="1"/>
  <c r="E1198" i="1" a="1"/>
  <c r="E1199" i="1" a="1"/>
  <c r="E1200" i="1" a="1"/>
  <c r="E1201" i="1" a="1"/>
  <c r="E1202" i="1" a="1"/>
  <c r="E1203" i="1" a="1"/>
  <c r="E1204" i="1" a="1"/>
  <c r="E1205" i="1" a="1"/>
  <c r="E1206" i="1" a="1"/>
  <c r="E1207" i="1" a="1"/>
  <c r="E1208" i="1" a="1"/>
  <c r="E1209" i="1" a="1"/>
  <c r="E1210" i="1" a="1"/>
  <c r="E1211" i="1" a="1"/>
  <c r="E1212" i="1" a="1"/>
  <c r="E1213" i="1" a="1"/>
  <c r="E1214" i="1" a="1"/>
  <c r="E1215" i="1" a="1"/>
  <c r="E1216" i="1" a="1"/>
  <c r="E1217" i="1" a="1"/>
  <c r="E1218" i="1" a="1"/>
  <c r="E1219" i="1" a="1"/>
  <c r="E1220" i="1" a="1"/>
  <c r="E1221" i="1" a="1"/>
  <c r="E1222" i="1" a="1"/>
  <c r="E1223" i="1" a="1"/>
  <c r="E1224" i="1" a="1"/>
  <c r="E1225" i="1" a="1"/>
  <c r="E1226" i="1" a="1"/>
  <c r="E1227" i="1" a="1"/>
  <c r="E1228" i="1" a="1"/>
  <c r="E1229" i="1" a="1"/>
  <c r="E1230" i="1" a="1"/>
  <c r="E1231" i="1" a="1"/>
  <c r="E1232" i="1" a="1"/>
  <c r="E1233" i="1" a="1"/>
  <c r="E1234" i="1" a="1"/>
  <c r="E1235" i="1" a="1"/>
  <c r="E1236" i="1" a="1"/>
  <c r="E1237" i="1" a="1"/>
  <c r="E1238" i="1" a="1"/>
  <c r="E1239" i="1" a="1"/>
  <c r="E1240" i="1" a="1"/>
  <c r="E1241" i="1" a="1"/>
  <c r="E1242" i="1" a="1"/>
  <c r="E1243" i="1" a="1"/>
  <c r="E1244" i="1" a="1"/>
  <c r="E1245" i="1" a="1"/>
  <c r="E1246" i="1" a="1"/>
  <c r="E1247" i="1" a="1"/>
  <c r="E1248" i="1" a="1"/>
  <c r="E1249" i="1" a="1"/>
  <c r="E1250" i="1" a="1"/>
  <c r="E1251" i="1" a="1"/>
  <c r="E1252" i="1" a="1"/>
  <c r="E1253" i="1" a="1"/>
  <c r="E1254" i="1" a="1"/>
  <c r="E1255" i="1" a="1"/>
  <c r="E1256" i="1" a="1"/>
  <c r="E1257" i="1" a="1"/>
  <c r="E1258" i="1" a="1"/>
  <c r="E1259" i="1" a="1"/>
  <c r="E1260" i="1" a="1"/>
  <c r="E1261" i="1" a="1"/>
  <c r="E1262" i="1" a="1"/>
  <c r="E1263" i="1" a="1"/>
  <c r="E1264" i="1" a="1"/>
  <c r="E1265" i="1" a="1"/>
  <c r="E1266" i="1" a="1"/>
  <c r="E1267" i="1" a="1"/>
  <c r="E1268" i="1" a="1"/>
  <c r="E1269" i="1" a="1"/>
  <c r="E1270" i="1" a="1"/>
  <c r="E1271" i="1" a="1"/>
  <c r="E1272" i="1" a="1"/>
  <c r="E1273" i="1" a="1"/>
  <c r="E1274" i="1" a="1"/>
  <c r="E1275" i="1" a="1"/>
  <c r="E1276" i="1" a="1"/>
  <c r="E1277" i="1" a="1"/>
  <c r="E1278" i="1" a="1"/>
  <c r="E1279" i="1" a="1"/>
  <c r="E1280" i="1" a="1"/>
  <c r="E1281" i="1" a="1"/>
  <c r="E1282" i="1" a="1"/>
  <c r="E1283" i="1" a="1"/>
  <c r="E1284" i="1" a="1"/>
  <c r="E1285" i="1" a="1"/>
  <c r="E1286" i="1" a="1"/>
  <c r="E1287" i="1" a="1"/>
  <c r="E1288" i="1" a="1"/>
  <c r="E1289" i="1" a="1"/>
  <c r="E1290" i="1" a="1"/>
  <c r="E1291" i="1" a="1"/>
  <c r="E1292" i="1" a="1"/>
  <c r="E1293" i="1" a="1"/>
  <c r="E1294" i="1" a="1"/>
  <c r="E1295" i="1" a="1"/>
  <c r="E1296" i="1" a="1"/>
  <c r="E1297" i="1" a="1"/>
  <c r="E1298" i="1" a="1"/>
  <c r="E1299" i="1" a="1"/>
  <c r="E1300" i="1" a="1"/>
  <c r="E1301" i="1" a="1"/>
  <c r="E1302" i="1" a="1"/>
  <c r="E1303" i="1" a="1"/>
  <c r="E1304" i="1" a="1"/>
  <c r="E1305" i="1" a="1"/>
  <c r="E1306" i="1" a="1"/>
  <c r="E1307" i="1" a="1"/>
  <c r="E1308" i="1" a="1"/>
  <c r="E1309" i="1" a="1"/>
  <c r="E1310" i="1" a="1"/>
  <c r="E1311" i="1" a="1"/>
  <c r="E1312" i="1" a="1"/>
  <c r="E1313" i="1" a="1"/>
  <c r="E1314" i="1" a="1"/>
  <c r="E1315" i="1" a="1"/>
  <c r="E1316" i="1" a="1"/>
  <c r="E1317" i="1" a="1"/>
  <c r="E1318" i="1" a="1"/>
  <c r="E1319" i="1" a="1"/>
  <c r="E1320" i="1" a="1"/>
  <c r="E1321" i="1" a="1"/>
  <c r="E1322" i="1" a="1"/>
  <c r="E1323" i="1" a="1"/>
  <c r="E1324" i="1" a="1"/>
  <c r="E1325" i="1" a="1"/>
  <c r="E1326" i="1" a="1"/>
  <c r="E1327" i="1" a="1"/>
  <c r="E1328" i="1" a="1"/>
  <c r="E1329" i="1" a="1"/>
  <c r="E1330" i="1" a="1"/>
  <c r="E1331" i="1" a="1"/>
  <c r="E1332" i="1" a="1"/>
  <c r="E1333" i="1" a="1"/>
  <c r="E1334" i="1" a="1"/>
  <c r="E1335" i="1" a="1"/>
  <c r="E1336" i="1" a="1"/>
  <c r="E1337" i="1" a="1"/>
  <c r="E1338" i="1" a="1"/>
  <c r="E1339" i="1" a="1"/>
  <c r="E1340" i="1" a="1"/>
  <c r="E1341" i="1" a="1"/>
  <c r="E1342" i="1" a="1"/>
  <c r="E1343" i="1" a="1"/>
  <c r="E1344" i="1" a="1"/>
  <c r="E1345" i="1" a="1"/>
  <c r="E1346" i="1" a="1"/>
  <c r="E1347" i="1" a="1"/>
  <c r="E1348" i="1" a="1"/>
  <c r="E1349" i="1" a="1"/>
  <c r="E1350" i="1" a="1"/>
  <c r="E1351" i="1" a="1"/>
  <c r="E1352" i="1" a="1"/>
  <c r="E1353" i="1" a="1"/>
  <c r="E1354" i="1" a="1"/>
  <c r="E1355" i="1" a="1"/>
  <c r="E1356" i="1" a="1"/>
  <c r="E1357" i="1" a="1"/>
  <c r="E1358" i="1" a="1"/>
  <c r="E1359" i="1" a="1"/>
  <c r="E1360" i="1" a="1"/>
  <c r="E1361" i="1" a="1"/>
  <c r="E1362" i="1" a="1"/>
  <c r="E1363" i="1" a="1"/>
  <c r="E1364" i="1" a="1"/>
  <c r="E1365" i="1" a="1"/>
  <c r="E1366" i="1" a="1"/>
  <c r="E1367" i="1" a="1"/>
  <c r="E1368" i="1" a="1"/>
  <c r="E1369" i="1" a="1"/>
  <c r="E1370" i="1" a="1"/>
  <c r="E1371" i="1" a="1"/>
  <c r="E1372" i="1" a="1"/>
  <c r="E1373" i="1" a="1"/>
  <c r="E1374" i="1" a="1"/>
  <c r="E1375" i="1" a="1"/>
  <c r="E1376" i="1" a="1"/>
  <c r="E1377" i="1" a="1"/>
  <c r="E1378" i="1" a="1"/>
  <c r="E1379" i="1" a="1"/>
  <c r="E1380" i="1" a="1"/>
  <c r="E1381" i="1" a="1"/>
  <c r="E1382" i="1" a="1"/>
  <c r="E1383" i="1" a="1"/>
  <c r="E1384" i="1" a="1"/>
  <c r="E1385" i="1" a="1"/>
  <c r="E1386" i="1" a="1"/>
  <c r="E1387" i="1" a="1"/>
  <c r="E1388" i="1" a="1"/>
  <c r="E1389" i="1" a="1"/>
  <c r="E1390" i="1" a="1"/>
  <c r="E1391" i="1" a="1"/>
  <c r="E1392" i="1" a="1"/>
  <c r="E1393" i="1" a="1"/>
  <c r="E1394" i="1" a="1"/>
  <c r="E1395" i="1" a="1"/>
  <c r="E1396" i="1" a="1"/>
  <c r="E1397" i="1" a="1"/>
  <c r="E1398" i="1" a="1"/>
  <c r="E1399" i="1" a="1"/>
  <c r="E1400" i="1" a="1"/>
  <c r="E1401" i="1" a="1"/>
  <c r="E1402" i="1" a="1"/>
  <c r="E1403" i="1" a="1"/>
  <c r="E1404" i="1" a="1"/>
  <c r="E1405" i="1" a="1"/>
  <c r="E1406" i="1" a="1"/>
  <c r="E1407" i="1" a="1"/>
  <c r="E1408" i="1" a="1"/>
  <c r="E1409" i="1" a="1"/>
  <c r="E1410" i="1" a="1"/>
  <c r="E1411" i="1" a="1"/>
  <c r="E1412" i="1" a="1"/>
  <c r="E1413" i="1" a="1"/>
  <c r="E1414" i="1" a="1"/>
  <c r="E1415" i="1" a="1"/>
  <c r="E1416" i="1" a="1"/>
  <c r="E1417" i="1" a="1"/>
  <c r="E1418" i="1" a="1"/>
  <c r="E1419" i="1" a="1"/>
  <c r="E1420" i="1" a="1"/>
  <c r="E1421" i="1" a="1"/>
  <c r="E1422" i="1" a="1"/>
  <c r="E1423" i="1" a="1"/>
  <c r="E1424" i="1" a="1"/>
  <c r="E1425" i="1" a="1"/>
  <c r="E1426" i="1" a="1"/>
  <c r="E1427" i="1" a="1"/>
  <c r="E1428" i="1" a="1"/>
  <c r="E1429" i="1" a="1"/>
  <c r="E1430" i="1" a="1"/>
  <c r="E1431" i="1" a="1"/>
  <c r="E1432" i="1" a="1"/>
  <c r="E1433" i="1" a="1"/>
  <c r="E1434" i="1" a="1"/>
  <c r="E1435" i="1" a="1"/>
  <c r="E1436" i="1" a="1"/>
  <c r="E1437" i="1" a="1"/>
  <c r="E1438" i="1" a="1"/>
  <c r="E1439" i="1" a="1"/>
  <c r="E1440" i="1" a="1"/>
  <c r="E1441" i="1" a="1"/>
  <c r="E1442" i="1" a="1"/>
  <c r="E1443" i="1" a="1"/>
  <c r="E1444" i="1" a="1"/>
  <c r="E1445" i="1" a="1"/>
  <c r="E1446" i="1" a="1"/>
  <c r="E1447" i="1" a="1"/>
  <c r="E1448" i="1" a="1"/>
  <c r="E1449" i="1" a="1"/>
  <c r="E1450" i="1" a="1"/>
  <c r="E1451" i="1" a="1"/>
  <c r="E1452" i="1" a="1"/>
  <c r="E1453" i="1" a="1"/>
  <c r="E1454" i="1" a="1"/>
  <c r="E1455" i="1" a="1"/>
  <c r="E1456" i="1" a="1"/>
  <c r="E1457" i="1" a="1"/>
  <c r="E1458" i="1" a="1"/>
  <c r="E1459" i="1" a="1"/>
  <c r="E1460" i="1" a="1"/>
  <c r="E1461" i="1" a="1"/>
  <c r="E1462" i="1" a="1"/>
  <c r="E1463" i="1" a="1"/>
  <c r="E1464" i="1" a="1"/>
  <c r="E1465" i="1" a="1"/>
  <c r="E1466" i="1" a="1"/>
  <c r="E1467" i="1" a="1"/>
  <c r="E1468" i="1" a="1"/>
  <c r="E1469" i="1" a="1"/>
  <c r="E1470" i="1" a="1"/>
  <c r="E1471" i="1" a="1"/>
  <c r="E1472" i="1" a="1"/>
  <c r="E1473" i="1" a="1"/>
  <c r="E1474" i="1" a="1"/>
  <c r="E1475" i="1" a="1"/>
  <c r="E1476" i="1" a="1"/>
  <c r="E1477" i="1" a="1"/>
  <c r="E1478" i="1" a="1"/>
  <c r="E1479" i="1" a="1"/>
  <c r="E1480" i="1" a="1"/>
  <c r="E1481" i="1" a="1"/>
  <c r="E1482" i="1" a="1"/>
  <c r="E1483" i="1" a="1"/>
  <c r="E1484" i="1" a="1"/>
  <c r="E1485" i="1" a="1"/>
  <c r="E1486" i="1" a="1"/>
  <c r="E1487" i="1" a="1"/>
  <c r="E1488" i="1" a="1"/>
  <c r="E1489" i="1" a="1"/>
  <c r="E1490" i="1" a="1"/>
  <c r="E1491" i="1" a="1"/>
  <c r="E1492" i="1" a="1"/>
  <c r="E1493" i="1" a="1"/>
  <c r="E1494" i="1" a="1"/>
  <c r="E1495" i="1" a="1"/>
  <c r="E1496" i="1" a="1"/>
  <c r="E1497" i="1" a="1"/>
  <c r="E1498" i="1" a="1"/>
  <c r="E1499" i="1" a="1"/>
  <c r="E1500" i="1" a="1"/>
  <c r="E1501" i="1" a="1"/>
  <c r="E1502" i="1" a="1"/>
  <c r="E1503" i="1" a="1"/>
  <c r="E1504" i="1" a="1"/>
  <c r="E1505" i="1" a="1"/>
  <c r="E1506" i="1" a="1"/>
  <c r="E1507" i="1" a="1"/>
  <c r="E1508" i="1" a="1"/>
  <c r="E1509" i="1" a="1"/>
  <c r="E1510" i="1" a="1"/>
  <c r="E1511" i="1" a="1"/>
  <c r="E1512" i="1" a="1"/>
  <c r="E1513" i="1" a="1"/>
  <c r="E1514" i="1" a="1"/>
  <c r="E1515" i="1" a="1"/>
  <c r="E1516" i="1" a="1"/>
  <c r="E1517" i="1" a="1"/>
  <c r="E1518" i="1" a="1"/>
  <c r="E1519" i="1" a="1"/>
  <c r="E1520" i="1" a="1"/>
  <c r="E1521" i="1" a="1"/>
  <c r="E1522" i="1" a="1"/>
  <c r="E1523" i="1" a="1"/>
  <c r="E1524" i="1" a="1"/>
  <c r="E1525" i="1" a="1"/>
  <c r="E1526" i="1" a="1"/>
  <c r="E1527" i="1" a="1"/>
  <c r="E1528" i="1" a="1"/>
  <c r="E1529" i="1" a="1"/>
  <c r="E1530" i="1" a="1"/>
  <c r="E1531" i="1" a="1"/>
  <c r="E1532" i="1" a="1"/>
  <c r="E1533" i="1" a="1"/>
  <c r="E1534" i="1" a="1"/>
  <c r="E1535" i="1" a="1"/>
  <c r="E1536" i="1" a="1"/>
  <c r="E1537" i="1" a="1"/>
  <c r="E1538" i="1" a="1"/>
  <c r="E1539" i="1" a="1"/>
  <c r="E1540" i="1" a="1"/>
  <c r="E1541" i="1" a="1"/>
  <c r="E1542" i="1" a="1"/>
  <c r="E1543" i="1" a="1"/>
  <c r="E1544" i="1" a="1"/>
  <c r="E1545" i="1" a="1"/>
  <c r="E1546" i="1" a="1"/>
  <c r="E1547" i="1" a="1"/>
  <c r="E1548" i="1" a="1"/>
  <c r="E1549" i="1" a="1"/>
  <c r="E1550" i="1" a="1"/>
  <c r="E1551" i="1" a="1"/>
  <c r="E1552" i="1" a="1"/>
  <c r="E1553" i="1" a="1"/>
  <c r="E1554" i="1" a="1"/>
  <c r="E1555" i="1" a="1"/>
  <c r="E1556" i="1" a="1"/>
  <c r="E1557" i="1" a="1"/>
  <c r="E1558" i="1" a="1"/>
  <c r="E1559" i="1" a="1"/>
  <c r="E1560" i="1" a="1"/>
  <c r="E1561" i="1" a="1"/>
  <c r="E1562" i="1" a="1"/>
  <c r="E1563" i="1" a="1"/>
  <c r="E1564" i="1" a="1"/>
  <c r="E1565" i="1" a="1"/>
  <c r="E1566" i="1" a="1"/>
  <c r="E1567" i="1" a="1"/>
  <c r="E1568" i="1" a="1"/>
  <c r="E1569" i="1" a="1"/>
  <c r="E1570" i="1" a="1"/>
  <c r="E1571" i="1" a="1"/>
  <c r="E1572" i="1" a="1"/>
  <c r="E1573" i="1" a="1"/>
  <c r="E1574" i="1" a="1"/>
  <c r="E1575" i="1" a="1"/>
  <c r="E1576" i="1" a="1"/>
  <c r="E1577" i="1" a="1"/>
  <c r="E1578" i="1" a="1"/>
  <c r="E1579" i="1" a="1"/>
  <c r="E1580" i="1" a="1"/>
  <c r="E1581" i="1" a="1"/>
  <c r="E1582" i="1" a="1"/>
  <c r="E1583" i="1" a="1"/>
  <c r="E1584" i="1" a="1"/>
  <c r="E1585" i="1" a="1"/>
  <c r="E1586" i="1" a="1"/>
  <c r="E1587" i="1" a="1"/>
  <c r="E1588" i="1" a="1"/>
  <c r="E1589" i="1" a="1"/>
  <c r="E1590" i="1" a="1"/>
  <c r="E1591" i="1" a="1"/>
  <c r="E1592" i="1" a="1"/>
  <c r="E1593" i="1" a="1"/>
  <c r="E1594" i="1" a="1"/>
  <c r="E1595" i="1" a="1"/>
  <c r="E1596" i="1" a="1"/>
  <c r="E1597" i="1" a="1"/>
  <c r="E1598" i="1" a="1"/>
  <c r="E1599" i="1" a="1"/>
  <c r="E1600" i="1" a="1"/>
  <c r="E1601" i="1" a="1"/>
  <c r="E1602" i="1" a="1"/>
  <c r="E1603" i="1" a="1"/>
  <c r="E1604" i="1" a="1"/>
  <c r="E1605" i="1" a="1"/>
  <c r="E1606" i="1" a="1"/>
  <c r="E1607" i="1" a="1"/>
  <c r="E1608" i="1" a="1"/>
  <c r="E1609" i="1" a="1"/>
  <c r="E1610" i="1" a="1"/>
  <c r="E1611" i="1" a="1"/>
  <c r="E1612" i="1" a="1"/>
  <c r="E1613" i="1" a="1"/>
  <c r="E1614" i="1" a="1"/>
  <c r="E1615" i="1" a="1"/>
  <c r="E1616" i="1" a="1"/>
  <c r="E1617" i="1" a="1"/>
  <c r="E1618" i="1" a="1"/>
  <c r="E1619" i="1" a="1"/>
  <c r="E1620" i="1" a="1"/>
  <c r="E1621" i="1" a="1"/>
  <c r="E1622" i="1" a="1"/>
  <c r="E1623" i="1" a="1"/>
  <c r="E1624" i="1" a="1"/>
  <c r="E1625" i="1" a="1"/>
  <c r="E1626" i="1" a="1"/>
  <c r="E1627" i="1" a="1"/>
  <c r="E1628" i="1" a="1"/>
  <c r="E1629" i="1" a="1"/>
  <c r="E1630" i="1" a="1"/>
  <c r="E1631" i="1" a="1"/>
  <c r="E1632" i="1" a="1"/>
  <c r="E1633" i="1" a="1"/>
  <c r="E1634" i="1" a="1"/>
  <c r="E1635" i="1" a="1"/>
  <c r="E1636" i="1" a="1"/>
  <c r="E1637" i="1" a="1"/>
  <c r="E1638" i="1" a="1"/>
  <c r="E1639" i="1" a="1"/>
  <c r="E1640" i="1" a="1"/>
  <c r="E1641" i="1" a="1"/>
  <c r="E1642" i="1" a="1"/>
  <c r="E1643" i="1" a="1"/>
  <c r="E1644" i="1" a="1"/>
  <c r="E1645" i="1" a="1"/>
  <c r="E1646" i="1" a="1"/>
  <c r="E1647" i="1" a="1"/>
  <c r="E1648" i="1" a="1"/>
  <c r="E1649" i="1" a="1"/>
  <c r="E1650" i="1" a="1"/>
  <c r="E1651" i="1" a="1"/>
  <c r="E1652" i="1" a="1"/>
  <c r="E1653" i="1" a="1"/>
  <c r="E1654" i="1" a="1"/>
  <c r="E1655" i="1" a="1"/>
  <c r="E1656" i="1" a="1"/>
  <c r="E1657" i="1" a="1"/>
  <c r="E1658" i="1" a="1"/>
  <c r="E1659" i="1" a="1"/>
  <c r="E1660" i="1" a="1"/>
  <c r="E1661" i="1" a="1"/>
  <c r="E1662" i="1" a="1"/>
  <c r="E1663" i="1" a="1"/>
  <c r="E1664" i="1" a="1"/>
  <c r="E1665" i="1" a="1"/>
  <c r="E1666" i="1" a="1"/>
  <c r="E1667" i="1" a="1"/>
  <c r="E1668" i="1" a="1"/>
  <c r="E1669" i="1" a="1"/>
  <c r="E1670" i="1" a="1"/>
  <c r="E1671" i="1" a="1"/>
  <c r="E1672" i="1" a="1"/>
  <c r="E1673" i="1" a="1"/>
  <c r="E1674" i="1" a="1"/>
  <c r="E1675" i="1" a="1"/>
  <c r="E1676" i="1" a="1"/>
  <c r="E1677" i="1" a="1"/>
  <c r="E1678" i="1" a="1"/>
  <c r="E1679" i="1" a="1"/>
  <c r="E1680" i="1" a="1"/>
  <c r="E1681" i="1" a="1"/>
  <c r="E1682" i="1" a="1"/>
  <c r="E1683" i="1" a="1"/>
  <c r="E1684" i="1" a="1"/>
  <c r="E1685" i="1" a="1"/>
  <c r="E1686" i="1" a="1"/>
  <c r="E1687" i="1" a="1"/>
  <c r="E1688" i="1" a="1"/>
  <c r="E1689" i="1" a="1"/>
  <c r="E1690" i="1" a="1"/>
  <c r="E1691" i="1" a="1"/>
  <c r="E1692" i="1" a="1"/>
  <c r="E1693" i="1" a="1"/>
  <c r="E1694" i="1" a="1"/>
  <c r="E1695" i="1" a="1"/>
  <c r="E1696" i="1" a="1"/>
  <c r="E1697" i="1" a="1"/>
  <c r="E1698" i="1" a="1"/>
  <c r="E1699" i="1" a="1"/>
  <c r="E1700" i="1" a="1"/>
  <c r="E1701" i="1" a="1"/>
  <c r="E1702" i="1" a="1"/>
  <c r="E1703" i="1" a="1"/>
  <c r="E1704" i="1" a="1"/>
  <c r="E1705" i="1" a="1"/>
  <c r="E1706" i="1" a="1"/>
  <c r="E1707" i="1" a="1"/>
  <c r="E1708" i="1" a="1"/>
  <c r="E1709" i="1" a="1"/>
  <c r="E1710" i="1" a="1"/>
  <c r="E1711" i="1" a="1"/>
  <c r="E1712" i="1" a="1"/>
  <c r="E1713" i="1" a="1"/>
  <c r="E1714" i="1" a="1"/>
  <c r="E1715" i="1" a="1"/>
  <c r="E1716" i="1" a="1"/>
  <c r="E1717" i="1" a="1"/>
  <c r="E1718" i="1" a="1"/>
  <c r="E1719" i="1" a="1"/>
  <c r="E1720" i="1" a="1"/>
  <c r="E1721" i="1" a="1"/>
  <c r="E1722" i="1" a="1"/>
  <c r="E1723" i="1" a="1"/>
  <c r="E1724" i="1" a="1"/>
  <c r="E1725" i="1" a="1"/>
  <c r="E1726" i="1" a="1"/>
  <c r="E1727" i="1" a="1"/>
  <c r="E1728" i="1" a="1"/>
  <c r="E1729" i="1" a="1"/>
  <c r="E1730" i="1" a="1"/>
  <c r="E1731" i="1" a="1"/>
  <c r="E1732" i="1" a="1"/>
  <c r="E1733" i="1" a="1"/>
  <c r="E1734" i="1" a="1"/>
  <c r="E1735" i="1" a="1"/>
  <c r="E1736" i="1" a="1"/>
  <c r="E1737" i="1" a="1"/>
  <c r="E1738" i="1" a="1"/>
  <c r="E1739" i="1" a="1"/>
  <c r="E1740" i="1" a="1"/>
  <c r="E1741" i="1" a="1"/>
  <c r="E1742" i="1" a="1"/>
  <c r="E1743" i="1" a="1"/>
  <c r="E1744" i="1" a="1"/>
  <c r="E1745" i="1" a="1"/>
  <c r="E1746" i="1" a="1"/>
  <c r="E1747" i="1" a="1"/>
  <c r="E1748" i="1" a="1"/>
  <c r="E1749" i="1" a="1"/>
  <c r="E1750" i="1" a="1"/>
  <c r="E1751" i="1" a="1"/>
  <c r="E1752" i="1" a="1"/>
  <c r="E1753" i="1" a="1"/>
  <c r="E1754" i="1" a="1"/>
  <c r="E1755" i="1" a="1"/>
  <c r="E1756" i="1" a="1"/>
  <c r="E1757" i="1" a="1"/>
  <c r="E1758" i="1" a="1"/>
  <c r="E1759" i="1" a="1"/>
  <c r="E1760" i="1" a="1"/>
  <c r="E1761" i="1" a="1"/>
  <c r="E1762" i="1" a="1"/>
  <c r="E1763" i="1" a="1"/>
  <c r="E1764" i="1" a="1"/>
  <c r="E1765" i="1" a="1"/>
  <c r="E1766" i="1" a="1"/>
  <c r="E1767" i="1" a="1"/>
  <c r="E1768" i="1" a="1"/>
  <c r="E1769" i="1" a="1"/>
  <c r="E1770" i="1" a="1"/>
  <c r="E1771" i="1" a="1"/>
  <c r="E1772" i="1" a="1"/>
  <c r="E1773" i="1" a="1"/>
  <c r="E1774" i="1" a="1"/>
  <c r="E1775" i="1" a="1"/>
  <c r="E1776" i="1" a="1"/>
  <c r="E1777" i="1" a="1"/>
  <c r="E1778" i="1" a="1"/>
  <c r="E1779" i="1" a="1"/>
  <c r="E1780" i="1" a="1"/>
  <c r="E1781" i="1" a="1"/>
  <c r="E1782" i="1" a="1"/>
  <c r="E1783" i="1" a="1"/>
  <c r="E1784" i="1" a="1"/>
  <c r="E1785" i="1" a="1"/>
  <c r="E1786" i="1" a="1"/>
  <c r="E1787" i="1" a="1"/>
  <c r="E1788" i="1" a="1"/>
  <c r="E1789" i="1" a="1"/>
  <c r="E1790" i="1" a="1"/>
  <c r="E1791" i="1" a="1"/>
  <c r="E1792" i="1" a="1"/>
  <c r="E1793" i="1" a="1"/>
  <c r="E1794" i="1" a="1"/>
  <c r="E1795" i="1" a="1"/>
  <c r="E1796" i="1" a="1"/>
  <c r="E1797" i="1" a="1"/>
  <c r="E1798" i="1" a="1"/>
  <c r="E1799" i="1" a="1"/>
  <c r="E1800" i="1" a="1"/>
  <c r="E1801" i="1" a="1"/>
  <c r="E1802" i="1" a="1"/>
  <c r="E1803" i="1" a="1"/>
  <c r="E1804" i="1" a="1"/>
  <c r="E1805" i="1" a="1"/>
  <c r="E1806" i="1" a="1"/>
  <c r="E1807" i="1" a="1"/>
  <c r="E1808" i="1" a="1"/>
  <c r="E1809" i="1" a="1"/>
  <c r="E1810" i="1" a="1"/>
  <c r="E1811" i="1" a="1"/>
  <c r="E1812" i="1" a="1"/>
  <c r="E1813" i="1" a="1"/>
  <c r="E1814" i="1" a="1"/>
  <c r="E1815" i="1" a="1"/>
  <c r="E1816" i="1" a="1"/>
  <c r="E1817" i="1" a="1"/>
  <c r="E1818" i="1" a="1"/>
  <c r="E1819" i="1" a="1"/>
  <c r="E1820" i="1" a="1"/>
  <c r="E1821" i="1" a="1"/>
  <c r="E1822" i="1" a="1"/>
  <c r="E1823" i="1" a="1"/>
  <c r="E1824" i="1" a="1"/>
  <c r="E1825" i="1" a="1"/>
  <c r="E1826" i="1" a="1"/>
  <c r="E1827" i="1" a="1"/>
  <c r="E1828" i="1" a="1"/>
  <c r="E1829" i="1" a="1"/>
  <c r="E1830" i="1" a="1"/>
  <c r="E1831" i="1" a="1"/>
  <c r="E1832" i="1" a="1"/>
  <c r="E1833" i="1" a="1"/>
  <c r="E1834" i="1" a="1"/>
  <c r="E1835" i="1" a="1"/>
  <c r="E1836" i="1" a="1"/>
  <c r="E1837" i="1" a="1"/>
  <c r="E1838" i="1" a="1"/>
  <c r="E1839" i="1" a="1"/>
  <c r="E1840" i="1" a="1"/>
  <c r="E1841" i="1" a="1"/>
  <c r="E1842" i="1" a="1"/>
  <c r="E1843" i="1" a="1"/>
  <c r="E1844" i="1" a="1"/>
  <c r="E1845" i="1" a="1"/>
  <c r="E1846" i="1" a="1"/>
  <c r="E1847" i="1" a="1"/>
  <c r="E1848" i="1" a="1"/>
  <c r="E1849" i="1" a="1"/>
  <c r="E1850" i="1" a="1"/>
  <c r="E1851" i="1" a="1"/>
  <c r="E1852" i="1" a="1"/>
  <c r="E1853" i="1" a="1"/>
  <c r="E1854" i="1" a="1"/>
  <c r="E1855" i="1" a="1"/>
  <c r="E1856" i="1" a="1"/>
  <c r="E1857" i="1" a="1"/>
  <c r="E1858" i="1" a="1"/>
  <c r="E1859" i="1" a="1"/>
  <c r="E1860" i="1" a="1"/>
  <c r="E1861" i="1" a="1"/>
  <c r="E1862" i="1" a="1"/>
  <c r="E1863" i="1" a="1"/>
  <c r="E1864" i="1" a="1"/>
  <c r="E1865" i="1" a="1"/>
  <c r="E1866" i="1" a="1"/>
  <c r="E1867" i="1" a="1"/>
  <c r="E1868" i="1" a="1"/>
  <c r="E1869" i="1" a="1"/>
  <c r="E1870" i="1" a="1"/>
  <c r="E1871" i="1" a="1"/>
  <c r="E1872" i="1" a="1"/>
  <c r="E1873" i="1" a="1"/>
  <c r="E1874" i="1" a="1"/>
  <c r="E1875" i="1" a="1"/>
  <c r="E1876" i="1" a="1"/>
  <c r="E1877" i="1" a="1"/>
  <c r="E1878" i="1" a="1"/>
  <c r="E1879" i="1" a="1"/>
  <c r="E1880" i="1" a="1"/>
  <c r="E1881" i="1" a="1"/>
  <c r="E1882" i="1" a="1"/>
  <c r="E1883" i="1" a="1"/>
  <c r="E1884" i="1" a="1"/>
  <c r="E1885" i="1" a="1"/>
  <c r="E1886" i="1" a="1"/>
  <c r="E1887" i="1" a="1"/>
  <c r="E1888" i="1" a="1"/>
  <c r="E1889" i="1" a="1"/>
  <c r="E1890" i="1" a="1"/>
  <c r="E1891" i="1" a="1"/>
  <c r="E1892" i="1" a="1"/>
  <c r="E1893" i="1" a="1"/>
  <c r="E1894" i="1" a="1"/>
  <c r="E1895" i="1" a="1"/>
  <c r="E1896" i="1" a="1"/>
  <c r="E1897" i="1" a="1"/>
  <c r="E1898" i="1" a="1"/>
  <c r="E1899" i="1" a="1"/>
  <c r="E1900" i="1" a="1"/>
  <c r="E1901" i="1" a="1"/>
  <c r="E1902" i="1" a="1"/>
  <c r="E1903" i="1" a="1"/>
  <c r="E1904" i="1" a="1"/>
  <c r="E1905" i="1" a="1"/>
  <c r="E1906" i="1" a="1"/>
  <c r="E1907" i="1" a="1"/>
  <c r="E1908" i="1" a="1"/>
  <c r="E1909" i="1" a="1"/>
  <c r="E1910" i="1" a="1"/>
  <c r="E1911" i="1" a="1"/>
  <c r="E1912" i="1" a="1"/>
  <c r="E1913" i="1" a="1"/>
  <c r="E1914" i="1" a="1"/>
  <c r="E1915" i="1" a="1"/>
  <c r="E1916" i="1" a="1"/>
  <c r="E1917" i="1" a="1"/>
  <c r="E1918" i="1" a="1"/>
  <c r="E1919" i="1" a="1"/>
  <c r="E1920" i="1" a="1"/>
  <c r="E1921" i="1" a="1"/>
  <c r="E1922" i="1" a="1"/>
  <c r="E1923" i="1" a="1"/>
  <c r="E1924" i="1" a="1"/>
  <c r="E1925" i="1" a="1"/>
  <c r="E1926" i="1" a="1"/>
  <c r="E1927" i="1" a="1"/>
  <c r="E1928" i="1" a="1"/>
  <c r="E1929" i="1" a="1"/>
  <c r="E1930" i="1" a="1"/>
  <c r="E1931" i="1" a="1"/>
  <c r="E1932" i="1" a="1"/>
  <c r="E1933" i="1" a="1"/>
  <c r="E1934" i="1" a="1"/>
  <c r="E1935" i="1" a="1"/>
  <c r="E1936" i="1" a="1"/>
  <c r="E1937" i="1" a="1"/>
  <c r="E1938" i="1" a="1"/>
  <c r="E1939" i="1" a="1"/>
  <c r="E1940" i="1" a="1"/>
  <c r="E1941" i="1" a="1"/>
  <c r="E1942" i="1" a="1"/>
  <c r="E1943" i="1" a="1"/>
  <c r="E1944" i="1" a="1"/>
  <c r="E1945" i="1" a="1"/>
  <c r="E1946" i="1" a="1"/>
  <c r="E1947" i="1" a="1"/>
  <c r="E1948" i="1" a="1"/>
  <c r="E1949" i="1" a="1"/>
  <c r="E1950" i="1" a="1"/>
  <c r="E1951" i="1" a="1"/>
  <c r="E1952" i="1" a="1"/>
  <c r="E1953" i="1" a="1"/>
  <c r="E1954" i="1" a="1"/>
  <c r="E1955" i="1" a="1"/>
  <c r="E1956" i="1" a="1"/>
  <c r="E1957" i="1" a="1"/>
  <c r="E1958" i="1" a="1"/>
  <c r="E1959" i="1" a="1"/>
  <c r="E1960" i="1" a="1"/>
  <c r="E1961" i="1" a="1"/>
  <c r="E1962" i="1" a="1"/>
  <c r="E1963" i="1" a="1"/>
  <c r="E1964" i="1" a="1"/>
  <c r="E1965" i="1" a="1"/>
  <c r="E1966" i="1" a="1"/>
  <c r="E1967" i="1" a="1"/>
  <c r="E1968" i="1" a="1"/>
  <c r="E1969" i="1" a="1"/>
  <c r="E1970" i="1" a="1"/>
  <c r="E1971" i="1" a="1"/>
  <c r="E1972" i="1" a="1"/>
  <c r="E1973" i="1" a="1"/>
  <c r="E1974" i="1" a="1"/>
  <c r="E1975" i="1" a="1"/>
  <c r="E1976" i="1" a="1"/>
  <c r="E1977" i="1" a="1"/>
  <c r="E1978" i="1" a="1"/>
  <c r="E1979" i="1" a="1"/>
  <c r="E1980" i="1" a="1"/>
  <c r="E1981" i="1" a="1"/>
  <c r="E1982" i="1" a="1"/>
  <c r="E1983" i="1" a="1"/>
  <c r="E1984" i="1" a="1"/>
  <c r="E1985" i="1" a="1"/>
  <c r="E1986" i="1" a="1"/>
  <c r="E1987" i="1" a="1"/>
  <c r="E1988" i="1" a="1"/>
  <c r="E1989" i="1" a="1"/>
  <c r="E1990" i="1" a="1"/>
  <c r="E1991" i="1" a="1"/>
  <c r="E1992" i="1" a="1"/>
  <c r="E1993" i="1" a="1"/>
  <c r="E1994" i="1" a="1"/>
  <c r="E1995" i="1" a="1"/>
  <c r="E1996" i="1" a="1"/>
  <c r="E1997" i="1" a="1"/>
  <c r="E1998" i="1" a="1"/>
  <c r="E1999" i="1" a="1"/>
  <c r="E2000" i="1" a="1"/>
  <c r="E2001" i="1" a="1"/>
  <c r="E2002" i="1" a="1"/>
  <c r="E2003" i="1" a="1"/>
  <c r="E2004" i="1" a="1"/>
  <c r="E2005" i="1" a="1"/>
  <c r="E2006" i="1" a="1"/>
  <c r="E2007" i="1" a="1"/>
  <c r="E2008" i="1" a="1"/>
  <c r="E2009" i="1" a="1"/>
  <c r="E2010" i="1" a="1"/>
  <c r="E2011" i="1" a="1"/>
  <c r="E2012" i="1" a="1"/>
  <c r="E2013" i="1" a="1"/>
  <c r="E2014" i="1" a="1"/>
  <c r="E2015" i="1" a="1"/>
  <c r="E2016" i="1" a="1"/>
  <c r="E2017" i="1" a="1"/>
  <c r="E2018" i="1" a="1"/>
  <c r="E2019" i="1" a="1"/>
  <c r="E2020" i="1" a="1"/>
  <c r="E2021" i="1" a="1"/>
  <c r="E2022" i="1" a="1"/>
  <c r="E2023" i="1" a="1"/>
  <c r="E2024" i="1" a="1"/>
  <c r="E2025" i="1" a="1"/>
  <c r="E2026" i="1" a="1"/>
  <c r="E2027" i="1" a="1"/>
  <c r="E2028" i="1" a="1"/>
  <c r="E2029" i="1" a="1"/>
  <c r="E2030" i="1" a="1"/>
  <c r="E2031" i="1" a="1"/>
  <c r="E2032" i="1" a="1"/>
  <c r="E2033" i="1" a="1"/>
  <c r="E2034" i="1" a="1"/>
  <c r="E2035" i="1" a="1"/>
  <c r="E2036" i="1" a="1"/>
  <c r="E2037" i="1" a="1"/>
  <c r="E2038" i="1" a="1"/>
  <c r="E2039" i="1" a="1"/>
  <c r="E2040" i="1" a="1"/>
  <c r="E2041" i="1" a="1"/>
  <c r="E2042" i="1" a="1"/>
  <c r="E2043" i="1" a="1"/>
  <c r="E2044" i="1" a="1"/>
  <c r="E2045" i="1" a="1"/>
  <c r="E2046" i="1" a="1"/>
  <c r="E2047" i="1" a="1"/>
  <c r="E2048" i="1" a="1"/>
  <c r="E2049" i="1" a="1"/>
  <c r="E2050" i="1" a="1"/>
  <c r="E2051" i="1" a="1"/>
  <c r="E2052" i="1" a="1"/>
  <c r="E2053" i="1" a="1"/>
  <c r="E2054" i="1" a="1"/>
  <c r="E2055" i="1" a="1"/>
  <c r="E2056" i="1" a="1"/>
  <c r="E2057" i="1" a="1"/>
  <c r="E2058" i="1" a="1"/>
  <c r="E2059" i="1" a="1"/>
  <c r="E2060" i="1" a="1"/>
  <c r="E2061" i="1" a="1"/>
  <c r="E2062" i="1" a="1"/>
  <c r="E2063" i="1" a="1"/>
  <c r="E2064" i="1" a="1"/>
  <c r="E2065" i="1" a="1"/>
  <c r="E2066" i="1" a="1"/>
  <c r="E2067" i="1" a="1"/>
  <c r="E2068" i="1" a="1"/>
  <c r="E2069" i="1" a="1"/>
  <c r="E2070" i="1" a="1"/>
  <c r="E2071" i="1" a="1"/>
  <c r="E2072" i="1" a="1"/>
  <c r="E2073" i="1" a="1"/>
  <c r="E2074" i="1" a="1"/>
  <c r="E2075" i="1" a="1"/>
  <c r="E2076" i="1" a="1"/>
  <c r="E2077" i="1" a="1"/>
  <c r="E2078" i="1" a="1"/>
  <c r="E2079" i="1" a="1"/>
  <c r="E2080" i="1" a="1"/>
  <c r="E2081" i="1" a="1"/>
  <c r="E2082" i="1" a="1"/>
  <c r="E2083" i="1" a="1"/>
  <c r="E2084" i="1" a="1"/>
  <c r="E2085" i="1" a="1"/>
  <c r="E2086" i="1" a="1"/>
  <c r="E2087" i="1" a="1"/>
  <c r="E2088" i="1" a="1"/>
  <c r="E2089" i="1" a="1"/>
  <c r="E2090" i="1" a="1"/>
  <c r="E2091" i="1" a="1"/>
  <c r="E2092" i="1" a="1"/>
  <c r="E2093" i="1" a="1"/>
  <c r="E2094" i="1" a="1"/>
  <c r="E2095" i="1" a="1"/>
  <c r="E2096" i="1" a="1"/>
  <c r="E2097" i="1" a="1"/>
  <c r="E2098" i="1" a="1"/>
  <c r="E2099" i="1" a="1"/>
  <c r="E2100" i="1" a="1"/>
  <c r="E2101" i="1" a="1"/>
  <c r="E2102" i="1" a="1"/>
  <c r="E2103" i="1" a="1"/>
  <c r="E2104" i="1" a="1"/>
  <c r="E2105" i="1" a="1"/>
  <c r="E2106" i="1" a="1"/>
  <c r="E2107" i="1" a="1"/>
  <c r="E2108" i="1" a="1"/>
  <c r="E2109" i="1" a="1"/>
  <c r="E2110" i="1" a="1"/>
  <c r="E2111" i="1" a="1"/>
  <c r="E2112" i="1" a="1"/>
  <c r="E2113" i="1" a="1"/>
  <c r="E2114" i="1" a="1"/>
  <c r="E2115" i="1" a="1"/>
  <c r="E2116" i="1" a="1"/>
  <c r="E2117" i="1" a="1"/>
  <c r="E2118" i="1" a="1"/>
  <c r="E2119" i="1" a="1"/>
  <c r="E2120" i="1" a="1"/>
  <c r="E2121" i="1" a="1"/>
  <c r="E2122" i="1" a="1"/>
  <c r="E2123" i="1" a="1"/>
  <c r="E2124" i="1" a="1"/>
  <c r="E2125" i="1" a="1"/>
  <c r="E2126" i="1" a="1"/>
  <c r="E2127" i="1" a="1"/>
  <c r="E2128" i="1" a="1"/>
  <c r="E2129" i="1" a="1"/>
  <c r="E2130" i="1" a="1"/>
  <c r="E2131" i="1" a="1"/>
  <c r="E2132" i="1" a="1"/>
  <c r="E2133" i="1" a="1"/>
  <c r="E2134" i="1" a="1"/>
  <c r="E2135" i="1" a="1"/>
  <c r="E2136" i="1" a="1"/>
  <c r="E2137" i="1" a="1"/>
  <c r="E2138" i="1" a="1"/>
  <c r="E2139" i="1" a="1"/>
  <c r="E2140" i="1" a="1"/>
  <c r="E2141" i="1" a="1"/>
  <c r="E2142" i="1" a="1"/>
  <c r="E2143" i="1" a="1"/>
  <c r="E2144" i="1" a="1"/>
  <c r="E2145" i="1" a="1"/>
  <c r="E2146" i="1" a="1"/>
  <c r="E2147" i="1" a="1"/>
  <c r="E2148" i="1" a="1"/>
  <c r="E2149" i="1" a="1"/>
  <c r="E2150" i="1" a="1"/>
  <c r="E2151" i="1" a="1"/>
  <c r="E2152" i="1" a="1"/>
  <c r="E2153" i="1" a="1"/>
  <c r="E2154" i="1" a="1"/>
  <c r="E2155" i="1" a="1"/>
  <c r="E2156" i="1" a="1"/>
  <c r="E2157" i="1" a="1"/>
  <c r="E2158" i="1" a="1"/>
  <c r="E2159" i="1" a="1"/>
  <c r="E2160" i="1" a="1"/>
  <c r="E2161" i="1" a="1"/>
  <c r="E2162" i="1" a="1"/>
  <c r="E2163" i="1" a="1"/>
  <c r="E2164" i="1" a="1"/>
  <c r="E2165" i="1" a="1"/>
  <c r="E2166" i="1" a="1"/>
  <c r="E2167" i="1" a="1"/>
  <c r="E2168" i="1" a="1"/>
  <c r="E2169" i="1" a="1"/>
  <c r="E2170" i="1" a="1"/>
  <c r="E2171" i="1" a="1"/>
  <c r="E2172" i="1" a="1"/>
  <c r="E2173" i="1" a="1"/>
  <c r="E2174" i="1" a="1"/>
  <c r="E2175" i="1" a="1"/>
  <c r="E2176" i="1" a="1"/>
  <c r="E2177" i="1" a="1"/>
  <c r="E2178" i="1" a="1"/>
  <c r="E2179" i="1" a="1"/>
  <c r="E2180" i="1" a="1"/>
  <c r="E2181" i="1" a="1"/>
  <c r="E2182" i="1" a="1"/>
  <c r="E2183" i="1" a="1"/>
  <c r="E2184" i="1" a="1"/>
  <c r="E2185" i="1" a="1"/>
  <c r="E2186" i="1" a="1"/>
  <c r="E2187" i="1" a="1"/>
  <c r="E2188" i="1" a="1"/>
  <c r="E2189" i="1" a="1"/>
  <c r="E2190" i="1" a="1"/>
  <c r="E2191" i="1" a="1"/>
  <c r="E2192" i="1" a="1"/>
  <c r="E2193" i="1" a="1"/>
  <c r="E2194" i="1" a="1"/>
  <c r="E2195" i="1" a="1"/>
  <c r="E2196" i="1" a="1"/>
  <c r="E2197" i="1" a="1"/>
  <c r="E2198" i="1" a="1"/>
  <c r="E2199" i="1" a="1"/>
  <c r="E2200" i="1" a="1"/>
  <c r="E2201" i="1" a="1"/>
  <c r="E2202" i="1" a="1"/>
  <c r="E2203" i="1" a="1"/>
  <c r="E2204" i="1" a="1"/>
  <c r="E2205" i="1" a="1"/>
  <c r="E2206" i="1" a="1"/>
  <c r="E2207" i="1" a="1"/>
  <c r="E2208" i="1" a="1"/>
  <c r="E2209" i="1" a="1"/>
  <c r="E2210" i="1" a="1"/>
  <c r="E2211" i="1" a="1"/>
  <c r="E2212" i="1" a="1"/>
  <c r="E2213" i="1" a="1"/>
  <c r="E2214" i="1" a="1"/>
  <c r="E2215" i="1" a="1"/>
  <c r="E2216" i="1" a="1"/>
  <c r="E2217" i="1" a="1"/>
  <c r="E2218" i="1" a="1"/>
  <c r="E2219" i="1" a="1"/>
  <c r="E2220" i="1" a="1"/>
  <c r="E2221" i="1" a="1"/>
  <c r="E2222" i="1" a="1"/>
  <c r="E2223" i="1" a="1"/>
  <c r="E2224" i="1" a="1"/>
  <c r="E2225" i="1" a="1"/>
  <c r="E2226" i="1" a="1"/>
  <c r="E2227" i="1" a="1"/>
  <c r="E2228" i="1" a="1"/>
  <c r="E2229" i="1" a="1"/>
  <c r="E2230" i="1" a="1"/>
  <c r="E2231" i="1" a="1"/>
  <c r="E2232" i="1" a="1"/>
  <c r="E2233" i="1" a="1"/>
  <c r="E2234" i="1" a="1"/>
  <c r="E2235" i="1" a="1"/>
  <c r="E2236" i="1" a="1"/>
  <c r="E2237" i="1" a="1"/>
  <c r="E2238" i="1" a="1"/>
  <c r="E2239" i="1" a="1"/>
  <c r="E2240" i="1" a="1"/>
  <c r="E2241" i="1" a="1"/>
  <c r="E2242" i="1" a="1"/>
  <c r="E2243" i="1" a="1"/>
  <c r="E2244" i="1" a="1"/>
  <c r="E2245" i="1" a="1"/>
  <c r="E2246" i="1" a="1"/>
  <c r="E2247" i="1" a="1"/>
  <c r="E2248" i="1" a="1"/>
  <c r="E2249" i="1" a="1"/>
  <c r="E2250" i="1" a="1"/>
  <c r="E2251" i="1" a="1"/>
  <c r="E2252" i="1" a="1"/>
  <c r="E2253" i="1" a="1"/>
  <c r="E2254" i="1" a="1"/>
  <c r="E2255" i="1" a="1"/>
  <c r="E2256" i="1" a="1"/>
  <c r="E2257" i="1" a="1"/>
  <c r="E2258" i="1" a="1"/>
  <c r="E2259" i="1" a="1"/>
  <c r="E2260" i="1" a="1"/>
  <c r="E2261" i="1" a="1"/>
  <c r="E2262" i="1" a="1"/>
  <c r="E2263" i="1" a="1"/>
  <c r="E2264" i="1" a="1"/>
  <c r="E2265" i="1" a="1"/>
  <c r="E2266" i="1" a="1"/>
  <c r="E2267" i="1" a="1"/>
  <c r="E2268" i="1" a="1"/>
  <c r="E2269" i="1" a="1"/>
  <c r="E2270" i="1" a="1"/>
  <c r="E2271" i="1" a="1"/>
  <c r="E2272" i="1" a="1"/>
  <c r="E2273" i="1" a="1"/>
  <c r="E2274" i="1" a="1"/>
  <c r="E2275" i="1" a="1"/>
  <c r="E2276" i="1" a="1"/>
  <c r="E2277" i="1" a="1"/>
  <c r="E2278" i="1" a="1"/>
  <c r="E2279" i="1" a="1"/>
  <c r="E2280" i="1" a="1"/>
  <c r="E2281" i="1" a="1"/>
  <c r="E2282" i="1" a="1"/>
  <c r="E2283" i="1" a="1"/>
  <c r="E2284" i="1" a="1"/>
  <c r="E2285" i="1" a="1"/>
  <c r="E2286" i="1" a="1"/>
  <c r="E2287" i="1" a="1"/>
  <c r="E2288" i="1" a="1"/>
  <c r="E2289" i="1" a="1"/>
  <c r="E2290" i="1" a="1"/>
  <c r="E2291" i="1" a="1"/>
  <c r="E2292" i="1" a="1"/>
  <c r="E2293" i="1" a="1"/>
  <c r="E2294" i="1" a="1"/>
  <c r="E2295" i="1" a="1"/>
  <c r="E2296" i="1" a="1"/>
  <c r="E2297" i="1" a="1"/>
  <c r="E2298" i="1" a="1"/>
  <c r="E2299" i="1" a="1"/>
  <c r="E2300" i="1" a="1"/>
  <c r="E2301" i="1" a="1"/>
  <c r="E2302" i="1" a="1"/>
  <c r="E2303" i="1" a="1"/>
  <c r="E2304" i="1" a="1"/>
  <c r="E2305" i="1" a="1"/>
  <c r="E2306" i="1" a="1"/>
  <c r="E2307" i="1" a="1"/>
  <c r="E2308" i="1" a="1"/>
  <c r="E2309" i="1" a="1"/>
  <c r="E2310" i="1" a="1"/>
  <c r="E2311" i="1" a="1"/>
  <c r="E2312" i="1" a="1"/>
  <c r="E2313" i="1" a="1"/>
  <c r="E2314" i="1" a="1"/>
  <c r="E2315" i="1" a="1"/>
  <c r="E2316" i="1" a="1"/>
  <c r="E2317" i="1" a="1"/>
  <c r="E2318" i="1" a="1"/>
  <c r="E2319" i="1" a="1"/>
  <c r="E2320" i="1" a="1"/>
  <c r="E2321" i="1" a="1"/>
  <c r="E2322" i="1" a="1"/>
  <c r="E2323" i="1" a="1"/>
  <c r="E2324" i="1" a="1"/>
  <c r="E2325" i="1" a="1"/>
  <c r="E2326" i="1" a="1"/>
  <c r="E2327" i="1" a="1"/>
  <c r="E2328" i="1" a="1"/>
  <c r="E2329" i="1" a="1"/>
  <c r="E2330" i="1" a="1"/>
  <c r="E2331" i="1" a="1"/>
  <c r="E2332" i="1" a="1"/>
  <c r="E2333" i="1" a="1"/>
  <c r="E2334" i="1" a="1"/>
  <c r="E2335" i="1" a="1"/>
  <c r="E2336" i="1" a="1"/>
  <c r="E2337" i="1" a="1"/>
  <c r="E2338" i="1" a="1"/>
  <c r="E2339" i="1" a="1"/>
  <c r="E2340" i="1" a="1"/>
  <c r="E2341" i="1" a="1"/>
  <c r="E2342" i="1" a="1"/>
  <c r="E2343" i="1" a="1"/>
  <c r="E2344" i="1" a="1"/>
  <c r="E2345" i="1" a="1"/>
  <c r="E2346" i="1" a="1"/>
  <c r="E2347" i="1" a="1"/>
  <c r="E2348" i="1" a="1"/>
  <c r="E2349" i="1" a="1"/>
  <c r="E2350" i="1" a="1"/>
  <c r="E2351" i="1" a="1"/>
  <c r="E2352" i="1" a="1"/>
  <c r="E2353" i="1" a="1"/>
  <c r="E2354" i="1" a="1"/>
  <c r="E2355" i="1" a="1"/>
  <c r="E2356" i="1" a="1"/>
  <c r="E2357" i="1" a="1"/>
  <c r="E2358" i="1" a="1"/>
  <c r="E2359" i="1" a="1"/>
  <c r="E2360" i="1" a="1"/>
  <c r="E2361" i="1" a="1"/>
  <c r="E2362" i="1" a="1"/>
  <c r="E2363" i="1" a="1"/>
  <c r="E2364" i="1" a="1"/>
  <c r="E2365" i="1" a="1"/>
  <c r="E2366" i="1" a="1"/>
  <c r="E2367" i="1" a="1"/>
  <c r="E2368" i="1" a="1"/>
  <c r="E2369" i="1" a="1"/>
  <c r="E2370" i="1" a="1"/>
  <c r="E2371" i="1" a="1"/>
  <c r="E2372" i="1" a="1"/>
  <c r="E2373" i="1" a="1"/>
  <c r="E2374" i="1" a="1"/>
  <c r="E2375" i="1" a="1"/>
  <c r="E2376" i="1" a="1"/>
  <c r="E2377" i="1" a="1"/>
  <c r="E2378" i="1" a="1"/>
  <c r="E2379" i="1" a="1"/>
  <c r="E2380" i="1" a="1"/>
  <c r="E2381" i="1" a="1"/>
  <c r="E2382" i="1" a="1"/>
  <c r="E2383" i="1" a="1"/>
  <c r="E2384" i="1" a="1"/>
  <c r="E2385" i="1" a="1"/>
  <c r="E2386" i="1" a="1"/>
  <c r="E2387" i="1" a="1"/>
  <c r="E2388" i="1" a="1"/>
  <c r="E2389" i="1" a="1"/>
  <c r="E2390" i="1" a="1"/>
  <c r="E2391" i="1" a="1"/>
  <c r="E2392" i="1" a="1"/>
  <c r="E2393" i="1" a="1"/>
  <c r="E2394" i="1" a="1"/>
  <c r="E2395" i="1" a="1"/>
  <c r="E2396" i="1" a="1"/>
  <c r="E2397" i="1" a="1"/>
  <c r="E2398" i="1" a="1"/>
  <c r="E2399" i="1" a="1"/>
  <c r="E2400" i="1" a="1"/>
  <c r="E2401" i="1" a="1"/>
  <c r="E2402" i="1" a="1"/>
  <c r="E2403" i="1" a="1"/>
  <c r="E2404" i="1" a="1"/>
  <c r="E2405" i="1" a="1"/>
  <c r="E2406" i="1" a="1"/>
  <c r="E2407" i="1" a="1"/>
  <c r="E2408" i="1" a="1"/>
  <c r="E2409" i="1" a="1"/>
  <c r="E2410" i="1" a="1"/>
  <c r="E2411" i="1" a="1"/>
  <c r="E2412" i="1" a="1"/>
  <c r="E2413" i="1" a="1"/>
  <c r="E2414" i="1" a="1"/>
  <c r="E2415" i="1" a="1"/>
  <c r="E2416" i="1" a="1"/>
  <c r="E2417" i="1" a="1"/>
  <c r="E2418" i="1" a="1"/>
  <c r="E2419" i="1" a="1"/>
  <c r="E2420" i="1" a="1"/>
  <c r="E2421" i="1" a="1"/>
  <c r="E2422" i="1" a="1"/>
  <c r="E2423" i="1" a="1"/>
  <c r="E2424" i="1" a="1"/>
  <c r="E2425" i="1" a="1"/>
  <c r="E2426" i="1" a="1"/>
  <c r="E2427" i="1" a="1"/>
  <c r="E2428" i="1" a="1"/>
  <c r="E2429" i="1" a="1"/>
  <c r="E2430" i="1" a="1"/>
  <c r="E2431" i="1" a="1"/>
  <c r="E2432" i="1" a="1"/>
  <c r="E2433" i="1" a="1"/>
  <c r="E2434" i="1" a="1"/>
  <c r="E2435" i="1" a="1"/>
  <c r="E2436" i="1" a="1"/>
  <c r="E2437" i="1" a="1"/>
  <c r="E2438" i="1" a="1"/>
  <c r="E2439" i="1" a="1"/>
  <c r="E2440" i="1" a="1"/>
  <c r="E2441" i="1" a="1"/>
  <c r="E2442" i="1" a="1"/>
  <c r="E2443" i="1" a="1"/>
  <c r="E2444" i="1" a="1"/>
  <c r="E2445" i="1" a="1"/>
  <c r="E2446" i="1" a="1"/>
  <c r="E2447" i="1" a="1"/>
  <c r="E2448" i="1" a="1"/>
  <c r="E2449" i="1" a="1"/>
  <c r="E2450" i="1" a="1"/>
  <c r="E2451" i="1" a="1"/>
  <c r="E2452" i="1" a="1"/>
  <c r="E2453" i="1" a="1"/>
  <c r="E2454" i="1" a="1"/>
  <c r="E2455" i="1" a="1"/>
  <c r="E2456" i="1" a="1"/>
  <c r="E2457" i="1" a="1"/>
  <c r="E2458" i="1" a="1"/>
  <c r="E2459" i="1" a="1"/>
  <c r="E2460" i="1" a="1"/>
  <c r="E2461" i="1" a="1"/>
  <c r="E2462" i="1" a="1"/>
  <c r="E2463" i="1" a="1"/>
  <c r="E2464" i="1" a="1"/>
  <c r="E2465" i="1" a="1"/>
  <c r="E2466" i="1" a="1"/>
  <c r="E2467" i="1" a="1"/>
  <c r="E2468" i="1" a="1"/>
  <c r="E2469" i="1" a="1"/>
  <c r="E2470" i="1" a="1"/>
  <c r="E2471" i="1" a="1"/>
  <c r="E2472" i="1" a="1"/>
  <c r="E2473" i="1" a="1"/>
  <c r="E2474" i="1" a="1"/>
  <c r="E2475" i="1" a="1"/>
  <c r="E2476" i="1" a="1"/>
  <c r="E2477" i="1" a="1"/>
  <c r="E2478" i="1" a="1"/>
  <c r="E2479" i="1" a="1"/>
  <c r="E2480" i="1" a="1"/>
  <c r="E2481" i="1" a="1"/>
  <c r="E2482" i="1" a="1"/>
  <c r="E2483" i="1" a="1"/>
  <c r="E2484" i="1" a="1"/>
  <c r="E2485" i="1" a="1"/>
  <c r="E2486" i="1" a="1"/>
  <c r="E2487" i="1" a="1"/>
  <c r="E2488" i="1" a="1"/>
  <c r="E2489" i="1" a="1"/>
  <c r="E2490" i="1" a="1"/>
  <c r="E2491" i="1" a="1"/>
  <c r="E2492" i="1" a="1"/>
  <c r="E2493" i="1" a="1"/>
  <c r="E2494" i="1" a="1"/>
  <c r="E2495" i="1" a="1"/>
  <c r="E2496" i="1" a="1"/>
  <c r="E2497" i="1" a="1"/>
  <c r="E2498" i="1" a="1"/>
  <c r="E2499" i="1" a="1"/>
  <c r="E2500" i="1" a="1"/>
  <c r="E2501" i="1" a="1"/>
  <c r="E2502" i="1" a="1"/>
  <c r="E2503" i="1" a="1"/>
  <c r="E2504" i="1" a="1"/>
  <c r="E2505" i="1" a="1"/>
  <c r="E2506" i="1" a="1"/>
  <c r="E2507" i="1" a="1"/>
  <c r="E2508" i="1" a="1"/>
  <c r="E2509" i="1" a="1"/>
  <c r="E2510" i="1" a="1"/>
  <c r="E2511" i="1" a="1"/>
  <c r="E2512" i="1" a="1"/>
  <c r="E2513" i="1" a="1"/>
  <c r="E2514" i="1" a="1"/>
  <c r="E2515" i="1" a="1"/>
  <c r="E2516" i="1" a="1"/>
  <c r="E2517" i="1" a="1"/>
  <c r="E2518" i="1" a="1"/>
  <c r="E2519" i="1" a="1"/>
  <c r="E2520" i="1" a="1"/>
  <c r="E2521" i="1" a="1"/>
  <c r="E2522" i="1" a="1"/>
  <c r="E2523" i="1" a="1"/>
  <c r="E2524" i="1" a="1"/>
  <c r="E2525" i="1" a="1"/>
  <c r="E2526" i="1" a="1"/>
  <c r="E2527" i="1" a="1"/>
  <c r="E2528" i="1" a="1"/>
  <c r="E2529" i="1" a="1"/>
  <c r="E2530" i="1" a="1"/>
  <c r="E2531" i="1" a="1"/>
  <c r="E2532" i="1" a="1"/>
  <c r="E2533" i="1" a="1"/>
  <c r="E2534" i="1" a="1"/>
  <c r="E2535" i="1" a="1"/>
  <c r="E2536" i="1" a="1"/>
  <c r="E2537" i="1" a="1"/>
  <c r="E2538" i="1" a="1"/>
  <c r="E2539" i="1" a="1"/>
  <c r="E2540" i="1" a="1"/>
  <c r="E2541" i="1" a="1"/>
  <c r="E2542" i="1" a="1"/>
  <c r="E2543" i="1" a="1"/>
  <c r="E2544" i="1" a="1"/>
  <c r="E2545" i="1" a="1"/>
  <c r="E2546" i="1" a="1"/>
  <c r="E2547" i="1" a="1"/>
  <c r="E2548" i="1" a="1"/>
  <c r="E2549" i="1" a="1"/>
  <c r="E2550" i="1" a="1"/>
  <c r="E2551" i="1" a="1"/>
  <c r="E2552" i="1" a="1"/>
  <c r="E2553" i="1" a="1"/>
  <c r="E2554" i="1" a="1"/>
  <c r="E2555" i="1" a="1"/>
  <c r="E2556" i="1" a="1"/>
  <c r="E2557" i="1" a="1"/>
  <c r="E2558" i="1" a="1"/>
  <c r="E2559" i="1" a="1"/>
  <c r="E2560" i="1" a="1"/>
  <c r="E2561" i="1" a="1"/>
  <c r="E2562" i="1" a="1"/>
  <c r="E2563" i="1" a="1"/>
  <c r="E2564" i="1" a="1"/>
  <c r="E2565" i="1" a="1"/>
  <c r="E2566" i="1" a="1"/>
  <c r="E2567" i="1" a="1"/>
  <c r="E2568" i="1" a="1"/>
  <c r="E2569" i="1" a="1"/>
  <c r="E2570" i="1" a="1"/>
  <c r="E2571" i="1" a="1"/>
  <c r="E2572" i="1" a="1"/>
  <c r="E2573" i="1" a="1"/>
  <c r="E2574" i="1" a="1"/>
  <c r="E2575" i="1" a="1"/>
  <c r="E2576" i="1" a="1"/>
  <c r="E2577" i="1" a="1"/>
  <c r="E2578" i="1" a="1"/>
  <c r="E2579" i="1" a="1"/>
  <c r="E2580" i="1" a="1"/>
  <c r="E2581" i="1" a="1"/>
  <c r="E2582" i="1" a="1"/>
  <c r="E2583" i="1" a="1"/>
  <c r="E2584" i="1" a="1"/>
  <c r="E2585" i="1" a="1"/>
  <c r="E2586" i="1" a="1"/>
  <c r="E2587" i="1" a="1"/>
  <c r="E2588" i="1" a="1"/>
  <c r="E2589" i="1" a="1"/>
  <c r="E2590" i="1" a="1"/>
  <c r="E2591" i="1" a="1"/>
  <c r="E2592" i="1" a="1"/>
  <c r="E2593" i="1" a="1"/>
  <c r="E2594" i="1" a="1"/>
  <c r="E2595" i="1" a="1"/>
  <c r="E2596" i="1" a="1"/>
  <c r="E2597" i="1" a="1"/>
  <c r="E2598" i="1" a="1"/>
  <c r="E2599" i="1" a="1"/>
  <c r="E2600" i="1" a="1"/>
  <c r="E2601" i="1" a="1"/>
  <c r="E2602" i="1" a="1"/>
  <c r="E2603" i="1" a="1"/>
  <c r="E2604" i="1" a="1"/>
  <c r="E2605" i="1" a="1"/>
  <c r="E2606" i="1" a="1"/>
  <c r="E2607" i="1" a="1"/>
  <c r="E2608" i="1" a="1"/>
  <c r="E2609" i="1" a="1"/>
  <c r="E2610" i="1" a="1"/>
  <c r="E2611" i="1" a="1"/>
  <c r="E2612" i="1" a="1"/>
  <c r="E2613" i="1" a="1"/>
  <c r="E2614" i="1" a="1"/>
  <c r="E2615" i="1" a="1"/>
  <c r="E2616" i="1" a="1"/>
  <c r="E2617" i="1" a="1"/>
  <c r="E2618" i="1" a="1"/>
  <c r="E2619" i="1" a="1"/>
  <c r="E2620" i="1" a="1"/>
  <c r="E2621" i="1" a="1"/>
  <c r="E2622" i="1" a="1"/>
  <c r="E2623" i="1" a="1"/>
  <c r="E2624" i="1" a="1"/>
  <c r="E2625" i="1" a="1"/>
  <c r="E2626" i="1" a="1"/>
  <c r="E2627" i="1" a="1"/>
  <c r="E2628" i="1" a="1"/>
  <c r="E2629" i="1" a="1"/>
  <c r="E2630" i="1" a="1"/>
  <c r="E2631" i="1" a="1"/>
  <c r="E2632" i="1" a="1"/>
  <c r="E2633" i="1" a="1"/>
  <c r="E2634" i="1" a="1"/>
  <c r="E2635" i="1" a="1"/>
  <c r="E2636" i="1" a="1"/>
  <c r="E2637" i="1" a="1"/>
  <c r="E2638" i="1" a="1"/>
  <c r="E2639" i="1" a="1"/>
  <c r="E2640" i="1" a="1"/>
  <c r="E2641" i="1" a="1"/>
  <c r="E2642" i="1" a="1"/>
  <c r="E2643" i="1" a="1"/>
  <c r="E2644" i="1" a="1"/>
  <c r="E2645" i="1" a="1"/>
  <c r="E2646" i="1" a="1"/>
  <c r="E2647" i="1" a="1"/>
  <c r="E2648" i="1" a="1"/>
  <c r="E2649" i="1" a="1"/>
  <c r="E2650" i="1" a="1"/>
  <c r="E2651" i="1" a="1"/>
  <c r="E2652" i="1" a="1"/>
  <c r="E2653" i="1" a="1"/>
  <c r="E2654" i="1" a="1"/>
  <c r="E2655" i="1" a="1"/>
  <c r="E2656" i="1" a="1"/>
  <c r="E2657" i="1" a="1"/>
  <c r="E2658" i="1" a="1"/>
  <c r="E2659" i="1" a="1"/>
  <c r="E2660" i="1" a="1"/>
  <c r="E2661" i="1" a="1"/>
  <c r="E2662" i="1" a="1"/>
  <c r="E2663" i="1" a="1"/>
  <c r="E2664" i="1" a="1"/>
  <c r="E2665" i="1" a="1"/>
  <c r="E2666" i="1" a="1"/>
  <c r="E2667" i="1" a="1"/>
  <c r="E2668" i="1" a="1"/>
  <c r="E2669" i="1" a="1"/>
  <c r="E2670" i="1" a="1"/>
  <c r="E2671" i="1" a="1"/>
  <c r="E2672" i="1" a="1"/>
  <c r="E2673" i="1" a="1"/>
  <c r="E2674" i="1" a="1"/>
  <c r="E2675" i="1" a="1"/>
  <c r="E2676" i="1" a="1"/>
  <c r="E2677" i="1" a="1"/>
  <c r="E2678" i="1" a="1"/>
  <c r="E2679" i="1" a="1"/>
  <c r="E2680" i="1" a="1"/>
  <c r="E2681" i="1" a="1"/>
  <c r="E2682" i="1" a="1"/>
  <c r="E2683" i="1" a="1"/>
  <c r="E2684" i="1" a="1"/>
  <c r="E2685" i="1" a="1"/>
  <c r="E2686" i="1" a="1"/>
  <c r="E2687" i="1" a="1"/>
  <c r="E2688" i="1" a="1"/>
  <c r="E2689" i="1" a="1"/>
  <c r="E2690" i="1" a="1"/>
  <c r="E2691" i="1" a="1"/>
  <c r="E2692" i="1" a="1"/>
  <c r="E2693" i="1" a="1"/>
  <c r="E2694" i="1" a="1"/>
  <c r="E2695" i="1" a="1"/>
  <c r="E2696" i="1" a="1"/>
  <c r="E2697" i="1" a="1"/>
  <c r="E2698" i="1" a="1"/>
  <c r="E2699" i="1" a="1"/>
  <c r="E2700" i="1" a="1"/>
  <c r="E2701" i="1" a="1"/>
  <c r="E2702" i="1" a="1"/>
  <c r="E2703" i="1" a="1"/>
  <c r="E2704" i="1" a="1"/>
  <c r="E2705" i="1" a="1"/>
  <c r="E2706" i="1" a="1"/>
  <c r="E2707" i="1" a="1"/>
  <c r="E2708" i="1" a="1"/>
  <c r="E2709" i="1" a="1"/>
  <c r="E2710" i="1" a="1"/>
  <c r="E2711" i="1" a="1"/>
  <c r="E2712" i="1" a="1"/>
  <c r="E2713" i="1" a="1"/>
  <c r="E2714" i="1" a="1"/>
  <c r="E2715" i="1" a="1"/>
  <c r="E2716" i="1" a="1"/>
  <c r="E2717" i="1" a="1"/>
  <c r="E2718" i="1" a="1"/>
  <c r="E2719" i="1" a="1"/>
  <c r="E2720" i="1" a="1"/>
  <c r="E2721" i="1" a="1"/>
  <c r="E2722" i="1" a="1"/>
  <c r="E2723" i="1" a="1"/>
  <c r="E2724" i="1" a="1"/>
  <c r="E2725" i="1" a="1"/>
  <c r="E2726" i="1" a="1"/>
  <c r="E2727" i="1" a="1"/>
  <c r="E2728" i="1" a="1"/>
  <c r="E2729" i="1" a="1"/>
  <c r="E2730" i="1" a="1"/>
  <c r="E2731" i="1" a="1"/>
  <c r="E2732" i="1" a="1"/>
  <c r="E2733" i="1" a="1"/>
  <c r="E2734" i="1" a="1"/>
  <c r="E2735" i="1" a="1"/>
  <c r="E2736" i="1" a="1"/>
  <c r="E2737" i="1" a="1"/>
  <c r="E2738" i="1" a="1"/>
  <c r="E2739" i="1" a="1"/>
  <c r="E2740" i="1" a="1"/>
  <c r="E2741" i="1" a="1"/>
  <c r="E2742" i="1" a="1"/>
  <c r="E2743" i="1" a="1"/>
  <c r="E2744" i="1" a="1"/>
  <c r="E2745" i="1" a="1"/>
  <c r="E2746" i="1" a="1"/>
  <c r="E2747" i="1" a="1"/>
  <c r="E2748" i="1" a="1"/>
  <c r="E2749" i="1" a="1"/>
  <c r="E2750" i="1" a="1"/>
  <c r="E2751" i="1" a="1"/>
  <c r="E2752" i="1" a="1"/>
  <c r="E2753" i="1" a="1"/>
  <c r="E2754" i="1" a="1"/>
  <c r="E2755" i="1" a="1"/>
  <c r="E2756" i="1" a="1"/>
  <c r="E2757" i="1" a="1"/>
  <c r="E2758" i="1" a="1"/>
  <c r="E2759" i="1" a="1"/>
  <c r="E2760" i="1" a="1"/>
  <c r="E2761" i="1" a="1"/>
  <c r="E2762" i="1" a="1"/>
  <c r="E2763" i="1" a="1"/>
  <c r="E2764" i="1" a="1"/>
  <c r="E2765" i="1" a="1"/>
  <c r="E2766" i="1" a="1"/>
  <c r="E2767" i="1" a="1"/>
  <c r="E2768" i="1" a="1"/>
  <c r="E2769" i="1" a="1"/>
  <c r="E2770" i="1" a="1"/>
  <c r="E2771" i="1" a="1"/>
  <c r="E2772" i="1" a="1"/>
  <c r="E2773" i="1" a="1"/>
  <c r="E2774" i="1" a="1"/>
  <c r="E2775" i="1" a="1"/>
  <c r="E2776" i="1" a="1"/>
  <c r="E2777" i="1" a="1"/>
  <c r="E2778" i="1" a="1"/>
  <c r="E2779" i="1" a="1"/>
  <c r="E2780" i="1" a="1"/>
  <c r="E2781" i="1" a="1"/>
  <c r="E2782" i="1" a="1"/>
  <c r="E2783" i="1" a="1"/>
  <c r="E2784" i="1" a="1"/>
  <c r="E2785" i="1" a="1"/>
  <c r="E2786" i="1" a="1"/>
  <c r="E2787" i="1" a="1"/>
  <c r="E2788" i="1" a="1"/>
  <c r="E2789" i="1" a="1"/>
  <c r="E2790" i="1" a="1"/>
  <c r="E2791" i="1" a="1"/>
  <c r="E2792" i="1" a="1"/>
  <c r="E2793" i="1" a="1"/>
  <c r="E2794" i="1" a="1"/>
  <c r="E2795" i="1" a="1"/>
  <c r="E2796" i="1" a="1"/>
  <c r="E2797" i="1" a="1"/>
  <c r="E2798" i="1" a="1"/>
  <c r="E2799" i="1" a="1"/>
  <c r="E2800" i="1" a="1"/>
  <c r="E2801" i="1" a="1"/>
  <c r="E2802" i="1" a="1"/>
  <c r="E2803" i="1" a="1"/>
  <c r="E2804" i="1" a="1"/>
  <c r="E2805" i="1" a="1"/>
  <c r="E2806" i="1" a="1"/>
  <c r="E2807" i="1" a="1"/>
  <c r="E2808" i="1" a="1"/>
  <c r="E2809" i="1" a="1"/>
  <c r="E2810" i="1" a="1"/>
  <c r="E2811" i="1" a="1"/>
  <c r="E2812" i="1" a="1"/>
  <c r="E2813" i="1" a="1"/>
  <c r="E2814" i="1" a="1"/>
  <c r="E2815" i="1" a="1"/>
  <c r="E2816" i="1" a="1"/>
  <c r="E2817" i="1" a="1"/>
  <c r="E2818" i="1" a="1"/>
  <c r="E2819" i="1" a="1"/>
  <c r="E2820" i="1" a="1"/>
  <c r="E2821" i="1" a="1"/>
  <c r="E2822" i="1" a="1"/>
  <c r="E2823" i="1" a="1"/>
  <c r="E2824" i="1" a="1"/>
  <c r="E2825" i="1" a="1"/>
  <c r="E2826" i="1" a="1"/>
  <c r="E2827" i="1" a="1"/>
  <c r="E2828" i="1" a="1"/>
  <c r="E2829" i="1" a="1"/>
  <c r="E2830" i="1" a="1"/>
  <c r="E2831" i="1" a="1"/>
  <c r="E2832" i="1" a="1"/>
  <c r="E2833" i="1" a="1"/>
  <c r="E2834" i="1" a="1"/>
  <c r="E2835" i="1" a="1"/>
  <c r="E2836" i="1" a="1"/>
  <c r="E2837" i="1" a="1"/>
  <c r="E2838" i="1" a="1"/>
  <c r="E2839" i="1" a="1"/>
  <c r="E2840" i="1" a="1"/>
  <c r="E2841" i="1" a="1"/>
  <c r="E2842" i="1" a="1"/>
  <c r="E2843" i="1" a="1"/>
  <c r="E2844" i="1" a="1"/>
  <c r="E2845" i="1" a="1"/>
  <c r="E2846" i="1" a="1"/>
  <c r="E2847" i="1" a="1"/>
  <c r="E2848" i="1" a="1"/>
  <c r="E2849" i="1" a="1"/>
  <c r="E2850" i="1" a="1"/>
  <c r="E2851" i="1" a="1"/>
  <c r="E2852" i="1" a="1"/>
  <c r="E2853" i="1" a="1"/>
  <c r="E2854" i="1" a="1"/>
  <c r="E2855" i="1" a="1"/>
  <c r="E2856" i="1" a="1"/>
  <c r="E2857" i="1" a="1"/>
  <c r="E2858" i="1" a="1"/>
  <c r="E2859" i="1" a="1"/>
  <c r="E2860" i="1" a="1"/>
  <c r="E2861" i="1" a="1"/>
  <c r="E2862" i="1" a="1"/>
  <c r="E2863" i="1" a="1"/>
  <c r="E2864" i="1" a="1"/>
  <c r="E2865" i="1" a="1"/>
  <c r="E2866" i="1" a="1"/>
  <c r="E2867" i="1" a="1"/>
  <c r="E2868" i="1" a="1"/>
  <c r="E2869" i="1" a="1"/>
  <c r="E2870" i="1" a="1"/>
  <c r="E2871" i="1" a="1"/>
  <c r="E2872" i="1" a="1"/>
  <c r="E2873" i="1" a="1"/>
  <c r="E2874" i="1" a="1"/>
  <c r="E2875" i="1" a="1"/>
  <c r="E2876" i="1" a="1"/>
  <c r="E2877" i="1" a="1"/>
  <c r="E2878" i="1" a="1"/>
  <c r="E2879" i="1" a="1"/>
  <c r="E2880" i="1" a="1"/>
  <c r="E2881" i="1" a="1"/>
  <c r="E2882" i="1" a="1"/>
  <c r="E2883" i="1" a="1"/>
  <c r="E2884" i="1" a="1"/>
  <c r="E2885" i="1" a="1"/>
  <c r="E2886" i="1" a="1"/>
  <c r="E2887" i="1" a="1"/>
  <c r="E2888" i="1" a="1"/>
  <c r="E2889" i="1" a="1"/>
  <c r="E2890" i="1" a="1"/>
  <c r="E2891" i="1" a="1"/>
  <c r="E2892" i="1" a="1"/>
  <c r="E2893" i="1" a="1"/>
  <c r="E2894" i="1" a="1"/>
  <c r="E2895" i="1" a="1"/>
  <c r="E2896" i="1" a="1"/>
  <c r="E2897" i="1" a="1"/>
  <c r="E2898" i="1" a="1"/>
  <c r="E2899" i="1" a="1"/>
  <c r="E2900" i="1" a="1"/>
  <c r="E2901" i="1" a="1"/>
  <c r="E2902" i="1" a="1"/>
  <c r="E2903" i="1" a="1"/>
  <c r="E2904" i="1" a="1"/>
  <c r="E2905" i="1" a="1"/>
  <c r="E2906" i="1" a="1"/>
  <c r="E2907" i="1" a="1"/>
  <c r="E2908" i="1" a="1"/>
  <c r="E2909" i="1" a="1"/>
  <c r="E2910" i="1" a="1"/>
  <c r="E2911" i="1" a="1"/>
  <c r="E2912" i="1" a="1"/>
  <c r="E2913" i="1" a="1"/>
  <c r="E2914" i="1" a="1"/>
  <c r="E2915" i="1" a="1"/>
  <c r="E2916" i="1" a="1"/>
  <c r="E2917" i="1" a="1"/>
  <c r="E2918" i="1" a="1"/>
  <c r="E2919" i="1" a="1"/>
  <c r="E2920" i="1" a="1"/>
  <c r="E2921" i="1" a="1"/>
  <c r="E2922" i="1" a="1"/>
  <c r="E2923" i="1" a="1"/>
  <c r="E2924" i="1" a="1"/>
  <c r="E2925" i="1" a="1"/>
  <c r="E2926" i="1" a="1"/>
  <c r="E2927" i="1" a="1"/>
  <c r="E2928" i="1" a="1"/>
  <c r="E2929" i="1" a="1"/>
  <c r="E2930" i="1" a="1"/>
  <c r="E2931" i="1" a="1"/>
  <c r="E2932" i="1" a="1"/>
  <c r="E2933" i="1" a="1"/>
  <c r="E2934" i="1" a="1"/>
  <c r="E2935" i="1" a="1"/>
  <c r="E2936" i="1" a="1"/>
  <c r="E2937" i="1" a="1"/>
  <c r="E2938" i="1" a="1"/>
  <c r="E2939" i="1" a="1"/>
  <c r="E2940" i="1" a="1"/>
  <c r="E2941" i="1" a="1"/>
  <c r="E2942" i="1" a="1"/>
  <c r="E2943" i="1" a="1"/>
  <c r="E2944" i="1" a="1"/>
  <c r="E2945" i="1" a="1"/>
  <c r="E2946" i="1" a="1"/>
  <c r="E2947" i="1" a="1"/>
  <c r="E2948" i="1" a="1"/>
  <c r="E2949" i="1" a="1"/>
  <c r="E2950" i="1" a="1"/>
  <c r="E2951" i="1" a="1"/>
  <c r="E2952" i="1" a="1"/>
  <c r="E2953" i="1" a="1"/>
  <c r="E2954" i="1" a="1"/>
  <c r="E2955" i="1" a="1"/>
  <c r="E2956" i="1" a="1"/>
  <c r="E2957" i="1" a="1"/>
  <c r="E2958" i="1" a="1"/>
  <c r="E2959" i="1" a="1"/>
  <c r="E2960" i="1" a="1"/>
  <c r="E2961" i="1" a="1"/>
  <c r="E2962" i="1" a="1"/>
  <c r="E2963" i="1" a="1"/>
  <c r="E2964" i="1" a="1"/>
  <c r="E2965" i="1" a="1"/>
  <c r="E2966" i="1" a="1"/>
  <c r="E2967" i="1" a="1"/>
  <c r="E2968" i="1" a="1"/>
  <c r="E2969" i="1" a="1"/>
  <c r="E2970" i="1" a="1"/>
  <c r="E2971" i="1" a="1"/>
  <c r="E2972" i="1" a="1"/>
  <c r="E2973" i="1" a="1"/>
  <c r="E2974" i="1" a="1"/>
  <c r="E2975" i="1" a="1"/>
  <c r="E2976" i="1" a="1"/>
  <c r="E2977" i="1" a="1"/>
  <c r="E2978" i="1" a="1"/>
  <c r="E2979" i="1" a="1"/>
  <c r="E2980" i="1" a="1"/>
  <c r="E2981" i="1" a="1"/>
  <c r="E2982" i="1" a="1"/>
  <c r="E2983" i="1" a="1"/>
  <c r="E2984" i="1" a="1"/>
  <c r="E2985" i="1" a="1"/>
  <c r="E2986" i="1" a="1"/>
  <c r="E2987" i="1" a="1"/>
  <c r="E2988" i="1" a="1"/>
  <c r="E2989" i="1" a="1"/>
  <c r="E2990" i="1" a="1"/>
  <c r="E2991" i="1" a="1"/>
  <c r="E2992" i="1" a="1"/>
  <c r="E2993" i="1" a="1"/>
  <c r="E2994" i="1" a="1"/>
  <c r="E2995" i="1" a="1"/>
  <c r="E2996" i="1" a="1"/>
  <c r="E2997" i="1" a="1"/>
  <c r="E2998" i="1" a="1"/>
  <c r="E2999" i="1" a="1"/>
  <c r="E3000" i="1" a="1"/>
  <c r="E3001" i="1" a="1"/>
  <c r="E3002" i="1" a="1"/>
  <c r="E3003" i="1" a="1"/>
  <c r="E3004" i="1" a="1"/>
  <c r="E3005" i="1" a="1"/>
  <c r="E3006" i="1" a="1"/>
  <c r="E3007" i="1" a="1"/>
  <c r="E3008" i="1" a="1"/>
  <c r="E3009" i="1" a="1"/>
  <c r="E3010" i="1" a="1"/>
  <c r="E3011" i="1" a="1"/>
  <c r="E3012" i="1" a="1"/>
  <c r="E3013" i="1" a="1"/>
  <c r="E3014" i="1" a="1"/>
  <c r="E3015" i="1" a="1"/>
  <c r="E3016" i="1" a="1"/>
  <c r="E3017" i="1" a="1"/>
  <c r="E3018" i="1" a="1"/>
  <c r="E3019" i="1" a="1"/>
  <c r="E3020" i="1" a="1"/>
  <c r="E3021" i="1" a="1"/>
  <c r="E3022" i="1" a="1"/>
  <c r="E3023" i="1" a="1"/>
  <c r="E3024" i="1" a="1"/>
  <c r="E3025" i="1" a="1"/>
  <c r="E3026" i="1" a="1"/>
  <c r="E3027" i="1" a="1"/>
  <c r="E3028" i="1" a="1"/>
  <c r="E3029" i="1" a="1"/>
  <c r="E3030" i="1" a="1"/>
  <c r="E3031" i="1" a="1"/>
  <c r="E3032" i="1" a="1"/>
  <c r="E3033" i="1" a="1"/>
  <c r="E3034" i="1" a="1"/>
  <c r="E3035" i="1" a="1"/>
  <c r="E3036" i="1" a="1"/>
  <c r="E3037" i="1" a="1"/>
  <c r="E3038" i="1" a="1"/>
  <c r="E3039" i="1" a="1"/>
  <c r="E3040" i="1" a="1"/>
  <c r="E3041" i="1" a="1"/>
  <c r="E3042" i="1" a="1"/>
  <c r="E3043" i="1" a="1"/>
  <c r="E3044" i="1" a="1"/>
  <c r="E3045" i="1" a="1"/>
  <c r="E3046" i="1" a="1"/>
  <c r="E3047" i="1" a="1"/>
  <c r="E3048" i="1" a="1"/>
  <c r="E3049" i="1" a="1"/>
  <c r="E3050" i="1" a="1"/>
  <c r="E3051" i="1" a="1"/>
  <c r="E3052" i="1" a="1"/>
  <c r="E3053" i="1" a="1"/>
  <c r="E3054" i="1" a="1"/>
  <c r="E3055" i="1" a="1"/>
  <c r="E3056" i="1" a="1"/>
  <c r="E3057" i="1" a="1"/>
  <c r="E3058" i="1" a="1"/>
  <c r="E3059" i="1" a="1"/>
  <c r="E3060" i="1" a="1"/>
  <c r="E3061" i="1" a="1"/>
  <c r="E3062" i="1" a="1"/>
  <c r="E3063" i="1" a="1"/>
  <c r="E3064" i="1" a="1"/>
  <c r="E3065" i="1" a="1"/>
  <c r="E3066" i="1" a="1"/>
  <c r="E3067" i="1" a="1"/>
  <c r="E3068" i="1" a="1"/>
  <c r="E3069" i="1" a="1"/>
  <c r="E3070" i="1" a="1"/>
  <c r="E3071" i="1" a="1"/>
  <c r="E3072" i="1" a="1"/>
  <c r="E3073" i="1" a="1"/>
  <c r="E3074" i="1" a="1"/>
  <c r="E3075" i="1" a="1"/>
  <c r="E3076" i="1" a="1"/>
  <c r="E3077" i="1" a="1"/>
  <c r="E3078" i="1" a="1"/>
  <c r="E3079" i="1" a="1"/>
  <c r="E3080" i="1" a="1"/>
  <c r="E3081" i="1" a="1"/>
  <c r="E3082" i="1" a="1"/>
  <c r="E3083" i="1" a="1"/>
  <c r="E3084" i="1" a="1"/>
  <c r="E3085" i="1" a="1"/>
  <c r="E3086" i="1" a="1"/>
  <c r="E3087" i="1" a="1"/>
  <c r="E3088" i="1" a="1"/>
  <c r="E3089" i="1" a="1"/>
  <c r="E3090" i="1" a="1"/>
  <c r="E3091" i="1" a="1"/>
  <c r="E3092" i="1" a="1"/>
  <c r="E3093" i="1" a="1"/>
  <c r="E3094" i="1" a="1"/>
  <c r="E3095" i="1" a="1"/>
  <c r="E3096" i="1" a="1"/>
  <c r="E3097" i="1" a="1"/>
  <c r="E3098" i="1" a="1"/>
  <c r="E3099" i="1" a="1"/>
  <c r="E3100" i="1" a="1"/>
  <c r="E3101" i="1" a="1"/>
  <c r="E3102" i="1" a="1"/>
  <c r="E3103" i="1" a="1"/>
  <c r="E3104" i="1" a="1"/>
  <c r="E3105" i="1" a="1"/>
  <c r="E3106" i="1" a="1"/>
  <c r="E3107" i="1" a="1"/>
  <c r="E3108" i="1" a="1"/>
  <c r="E3109" i="1" a="1"/>
  <c r="E3110" i="1" a="1"/>
  <c r="E3111" i="1" a="1"/>
  <c r="E3112" i="1" a="1"/>
  <c r="E3113" i="1" a="1"/>
  <c r="E3114" i="1" a="1"/>
  <c r="E3115" i="1" a="1"/>
  <c r="E3116" i="1" a="1"/>
  <c r="E3117" i="1" a="1"/>
  <c r="E3118" i="1" a="1"/>
  <c r="E3119" i="1" a="1"/>
  <c r="E3120" i="1" a="1"/>
  <c r="E3121" i="1" a="1"/>
  <c r="E3122" i="1" a="1"/>
  <c r="E3123" i="1" a="1"/>
  <c r="E3124" i="1" a="1"/>
  <c r="E3125" i="1" a="1"/>
  <c r="E3126" i="1" a="1"/>
  <c r="E3127" i="1" a="1"/>
  <c r="E3128" i="1" a="1"/>
  <c r="E3129" i="1" a="1"/>
  <c r="E3130" i="1" a="1"/>
  <c r="E3131" i="1" a="1"/>
  <c r="E3132" i="1" a="1"/>
  <c r="E3133" i="1" a="1"/>
  <c r="E3134" i="1" a="1"/>
  <c r="E3135" i="1" a="1"/>
  <c r="E3136" i="1" a="1"/>
  <c r="E3137" i="1" a="1"/>
  <c r="E3138" i="1" a="1"/>
  <c r="E3139" i="1" a="1"/>
  <c r="E3140" i="1" a="1"/>
  <c r="E3141" i="1" a="1"/>
  <c r="E3142" i="1" a="1"/>
  <c r="E3143" i="1" a="1"/>
  <c r="E3144" i="1" a="1"/>
  <c r="E3145" i="1" a="1"/>
  <c r="E3146" i="1" a="1"/>
  <c r="E3147" i="1" a="1"/>
  <c r="E3148" i="1" a="1"/>
  <c r="E3149" i="1" a="1"/>
  <c r="E3150" i="1" a="1"/>
  <c r="E3151" i="1" a="1"/>
  <c r="E3152" i="1" a="1"/>
  <c r="E3153" i="1" a="1"/>
  <c r="E3154" i="1" a="1"/>
  <c r="E3155" i="1" a="1"/>
  <c r="E3156" i="1" a="1"/>
  <c r="E3157" i="1" a="1"/>
  <c r="E3158" i="1" a="1"/>
  <c r="E3159" i="1" a="1"/>
  <c r="E3160" i="1" a="1"/>
  <c r="E3161" i="1" a="1"/>
  <c r="E3162" i="1" a="1"/>
  <c r="E3163" i="1" a="1"/>
  <c r="E3164" i="1" a="1"/>
  <c r="E3165" i="1" a="1"/>
  <c r="E3166" i="1" a="1"/>
  <c r="E3167" i="1" a="1"/>
  <c r="E3168" i="1" a="1"/>
  <c r="E3169" i="1" a="1"/>
  <c r="E3170" i="1" a="1"/>
  <c r="E3171" i="1" a="1"/>
  <c r="E3172" i="1" a="1"/>
  <c r="E3173" i="1" a="1"/>
  <c r="E3174" i="1" a="1"/>
  <c r="E3175" i="1" a="1"/>
  <c r="E3176" i="1" a="1"/>
  <c r="E3177" i="1" a="1"/>
  <c r="E3178" i="1" a="1"/>
  <c r="E3179" i="1" a="1"/>
  <c r="E3180" i="1" a="1"/>
  <c r="E3181" i="1" a="1"/>
  <c r="E3182" i="1" a="1"/>
  <c r="E3183" i="1" a="1"/>
  <c r="E3184" i="1" a="1"/>
  <c r="E3185" i="1" a="1"/>
  <c r="E3186" i="1" a="1"/>
  <c r="E3187" i="1" a="1"/>
  <c r="E3188" i="1" a="1"/>
  <c r="E3189" i="1" a="1"/>
  <c r="E3190" i="1" a="1"/>
  <c r="E3191" i="1" a="1"/>
  <c r="E3192" i="1" a="1"/>
  <c r="E3193" i="1" a="1"/>
  <c r="E3194" i="1" a="1"/>
  <c r="E3195" i="1" a="1"/>
  <c r="E3196" i="1" a="1"/>
  <c r="E3197" i="1" a="1"/>
  <c r="E3198" i="1" a="1"/>
  <c r="E3199" i="1" a="1"/>
  <c r="E3200" i="1" a="1"/>
  <c r="E3201" i="1" a="1"/>
  <c r="E3202" i="1" a="1"/>
  <c r="E3203" i="1" a="1"/>
  <c r="E3204" i="1" a="1"/>
  <c r="E3205" i="1" a="1"/>
  <c r="E3206" i="1" a="1"/>
  <c r="E3207" i="1" a="1"/>
  <c r="E3208" i="1" a="1"/>
  <c r="E3209" i="1" a="1"/>
  <c r="E3210" i="1" a="1"/>
  <c r="E3211" i="1" a="1"/>
  <c r="E3212" i="1" a="1"/>
  <c r="E3213" i="1" a="1"/>
  <c r="E3214" i="1" a="1"/>
  <c r="E3215" i="1" a="1"/>
  <c r="E3216" i="1" a="1"/>
  <c r="E3217" i="1" a="1"/>
  <c r="E3218" i="1" a="1"/>
  <c r="E3219" i="1" a="1"/>
  <c r="E3220" i="1" a="1"/>
  <c r="E3221" i="1" a="1"/>
  <c r="E3222" i="1" a="1"/>
  <c r="E3223" i="1" a="1"/>
  <c r="E3224" i="1" a="1"/>
  <c r="E3225" i="1" a="1"/>
  <c r="E3226" i="1" a="1"/>
  <c r="E3227" i="1" a="1"/>
  <c r="E3228" i="1" a="1"/>
  <c r="E3229" i="1" a="1"/>
  <c r="E3230" i="1" a="1"/>
  <c r="E3231" i="1" a="1"/>
  <c r="E3232" i="1" a="1"/>
  <c r="E3233" i="1" a="1"/>
  <c r="E3234" i="1" a="1"/>
  <c r="E3235" i="1" a="1"/>
  <c r="E3236" i="1" a="1"/>
  <c r="E3237" i="1" a="1"/>
  <c r="E3238" i="1" a="1"/>
  <c r="E3239" i="1" a="1"/>
  <c r="E3240" i="1" a="1"/>
  <c r="E3241" i="1" a="1"/>
  <c r="E3242" i="1" a="1"/>
  <c r="E3243" i="1" a="1"/>
  <c r="E3244" i="1" a="1"/>
  <c r="E3245" i="1" a="1"/>
  <c r="E3246" i="1" a="1"/>
  <c r="E3247" i="1" a="1"/>
  <c r="E3248" i="1" a="1"/>
  <c r="E3249" i="1" a="1"/>
  <c r="E3250" i="1" a="1"/>
  <c r="E3251" i="1" a="1"/>
  <c r="E3252" i="1" a="1"/>
  <c r="E3253" i="1" a="1"/>
  <c r="E3254" i="1" a="1"/>
  <c r="E3255" i="1" a="1"/>
  <c r="E3256" i="1" a="1"/>
  <c r="E3257" i="1" a="1"/>
  <c r="E3258" i="1" a="1"/>
  <c r="E3259" i="1" a="1"/>
  <c r="E3260" i="1" a="1"/>
  <c r="E3261" i="1" a="1"/>
  <c r="E3262" i="1" a="1"/>
  <c r="E3263" i="1" a="1"/>
  <c r="E3264" i="1" a="1"/>
  <c r="E3265" i="1" a="1"/>
  <c r="E3266" i="1" a="1"/>
  <c r="E3267" i="1" a="1"/>
  <c r="E3268" i="1" a="1"/>
  <c r="E3269" i="1" a="1"/>
  <c r="E3270" i="1" a="1"/>
  <c r="E3271" i="1" a="1"/>
  <c r="E3272" i="1" a="1"/>
  <c r="E3273" i="1" a="1"/>
  <c r="E3274" i="1" a="1"/>
  <c r="E3275" i="1" a="1"/>
  <c r="E3276" i="1" a="1"/>
  <c r="E3277" i="1" a="1"/>
  <c r="E3278" i="1" a="1"/>
  <c r="E3279" i="1" a="1"/>
  <c r="E3280" i="1" a="1"/>
  <c r="E3281" i="1" a="1"/>
  <c r="E3282" i="1" a="1"/>
  <c r="E3283" i="1" a="1"/>
  <c r="E3284" i="1" a="1"/>
  <c r="E3285" i="1" a="1"/>
  <c r="E3286" i="1" a="1"/>
  <c r="E3287" i="1" a="1"/>
  <c r="E3288" i="1" a="1"/>
  <c r="E3289" i="1" a="1"/>
  <c r="E3290" i="1" a="1"/>
  <c r="E3291" i="1" a="1"/>
  <c r="E3292" i="1" a="1"/>
  <c r="E3293" i="1" a="1"/>
  <c r="E3294" i="1" a="1"/>
  <c r="E3295" i="1" a="1"/>
  <c r="E3296" i="1" a="1"/>
  <c r="E3297" i="1" a="1"/>
  <c r="E3298" i="1" a="1"/>
  <c r="E3299" i="1" a="1"/>
  <c r="E3300" i="1" a="1"/>
  <c r="E3301" i="1" a="1"/>
  <c r="E3302" i="1" a="1"/>
  <c r="E3303" i="1" a="1"/>
  <c r="E3304" i="1" a="1"/>
  <c r="E3305" i="1" a="1"/>
  <c r="E3306" i="1" a="1"/>
  <c r="E3307" i="1" a="1"/>
  <c r="E3308" i="1" a="1"/>
  <c r="E3309" i="1" a="1"/>
  <c r="E3310" i="1" a="1"/>
  <c r="E3311" i="1" a="1"/>
  <c r="E3312" i="1" a="1"/>
  <c r="E3313" i="1" a="1"/>
  <c r="E3314" i="1" a="1"/>
  <c r="E3315" i="1" a="1"/>
  <c r="E3316" i="1" a="1"/>
  <c r="E3317" i="1" a="1"/>
  <c r="E3318" i="1" a="1"/>
  <c r="E3319" i="1" a="1"/>
  <c r="E3320" i="1" a="1"/>
  <c r="E3321" i="1" a="1"/>
  <c r="E3322" i="1" a="1"/>
  <c r="E3323" i="1" a="1"/>
  <c r="E3324" i="1" a="1"/>
  <c r="E3325" i="1" a="1"/>
  <c r="E3326" i="1" a="1"/>
  <c r="E3327" i="1" a="1"/>
  <c r="E3328" i="1" a="1"/>
  <c r="E3329" i="1" a="1"/>
  <c r="E3330" i="1" a="1"/>
  <c r="E3331" i="1" a="1"/>
  <c r="E3332" i="1" a="1"/>
  <c r="E3333" i="1" a="1"/>
  <c r="E3334" i="1" a="1"/>
  <c r="E3335" i="1" a="1"/>
  <c r="E3336" i="1" a="1"/>
  <c r="E3337" i="1" a="1"/>
  <c r="E3338" i="1" a="1"/>
  <c r="E3339" i="1" a="1"/>
  <c r="E3340" i="1" a="1"/>
  <c r="E3341" i="1" a="1"/>
  <c r="E3342" i="1" a="1"/>
  <c r="E3343" i="1" a="1"/>
  <c r="E3344" i="1" a="1"/>
  <c r="E3345" i="1" a="1"/>
  <c r="E3346" i="1" a="1"/>
  <c r="E3347" i="1" a="1"/>
  <c r="E3348" i="1" a="1"/>
  <c r="E3349" i="1" a="1"/>
  <c r="E3350" i="1" a="1"/>
  <c r="E3351" i="1" a="1"/>
  <c r="E3352" i="1" a="1"/>
  <c r="E3353" i="1" a="1"/>
  <c r="E3354" i="1" a="1"/>
  <c r="E3355" i="1" a="1"/>
  <c r="E3356" i="1" a="1"/>
  <c r="E3357" i="1" a="1"/>
  <c r="E3358" i="1" a="1"/>
  <c r="E3359" i="1" a="1"/>
  <c r="E3360" i="1" a="1"/>
  <c r="E3361" i="1" a="1"/>
  <c r="E3362" i="1" a="1"/>
  <c r="E3363" i="1" a="1"/>
  <c r="E3364" i="1" a="1"/>
  <c r="E3365" i="1" a="1"/>
  <c r="E3366" i="1" a="1"/>
  <c r="E3367" i="1" a="1"/>
  <c r="E3368" i="1" a="1"/>
  <c r="E3369" i="1" a="1"/>
  <c r="E3370" i="1" a="1"/>
  <c r="E3371" i="1" a="1"/>
  <c r="E3372" i="1" a="1"/>
  <c r="E3373" i="1" a="1"/>
  <c r="E3374" i="1" a="1"/>
  <c r="E3375" i="1" a="1"/>
  <c r="E3376" i="1" a="1"/>
  <c r="E3377" i="1" a="1"/>
  <c r="E3378" i="1" a="1"/>
  <c r="E3379" i="1" a="1"/>
  <c r="E3380" i="1" a="1"/>
  <c r="E3381" i="1" a="1"/>
  <c r="E3382" i="1" a="1"/>
  <c r="E3383" i="1" a="1"/>
  <c r="E3384" i="1" a="1"/>
  <c r="E3385" i="1" a="1"/>
  <c r="E3386" i="1" a="1"/>
  <c r="E3387" i="1" a="1"/>
  <c r="E3388" i="1" a="1"/>
  <c r="E3389" i="1" a="1"/>
  <c r="E3390" i="1" a="1"/>
  <c r="E3391" i="1" a="1"/>
  <c r="E3392" i="1" a="1"/>
  <c r="E3393" i="1" a="1"/>
  <c r="E3394" i="1" a="1"/>
  <c r="E3395" i="1" a="1"/>
  <c r="E3396" i="1" a="1"/>
  <c r="E3397" i="1" a="1"/>
  <c r="E3398" i="1" a="1"/>
  <c r="E3399" i="1" a="1"/>
  <c r="E3400" i="1" a="1"/>
  <c r="E3401" i="1" a="1"/>
  <c r="E3402" i="1" a="1"/>
  <c r="E3403" i="1" a="1"/>
  <c r="E3404" i="1" a="1"/>
  <c r="E3405" i="1" a="1"/>
  <c r="E3406" i="1" a="1"/>
  <c r="E3407" i="1" a="1"/>
  <c r="E3408" i="1" a="1"/>
  <c r="E3409" i="1" a="1"/>
  <c r="E3410" i="1" a="1"/>
  <c r="E3411" i="1" a="1"/>
  <c r="E3412" i="1" a="1"/>
  <c r="E3413" i="1" a="1"/>
  <c r="E3414" i="1" a="1"/>
  <c r="E3415" i="1" a="1"/>
  <c r="E3416" i="1" a="1"/>
  <c r="E3417" i="1" a="1"/>
  <c r="E3418" i="1" a="1"/>
  <c r="E3419" i="1" a="1"/>
  <c r="E3420" i="1" a="1"/>
  <c r="E3421" i="1" a="1"/>
  <c r="E3422" i="1" a="1"/>
  <c r="E3423" i="1" a="1"/>
  <c r="E3424" i="1" a="1"/>
  <c r="E3425" i="1" a="1"/>
  <c r="E3426" i="1" a="1"/>
  <c r="E3427" i="1" a="1"/>
  <c r="E3428" i="1" a="1"/>
  <c r="E3429" i="1" a="1"/>
  <c r="E3430" i="1" a="1"/>
  <c r="E3431" i="1" a="1"/>
  <c r="E3432" i="1" a="1"/>
  <c r="E3433" i="1" a="1"/>
  <c r="E3434" i="1" a="1"/>
  <c r="E3435" i="1" a="1"/>
  <c r="E3436" i="1" a="1"/>
  <c r="E3437" i="1" a="1"/>
  <c r="E3438" i="1" a="1"/>
  <c r="E3439" i="1" a="1"/>
  <c r="E3440" i="1" a="1"/>
  <c r="E3441" i="1" a="1"/>
  <c r="E3442" i="1" a="1"/>
  <c r="E3443" i="1" a="1"/>
  <c r="E3444" i="1" a="1"/>
  <c r="E3445" i="1" a="1"/>
  <c r="E3446" i="1" a="1"/>
  <c r="E3447" i="1" a="1"/>
  <c r="E3448" i="1" a="1"/>
  <c r="E3449" i="1" a="1"/>
  <c r="E3450" i="1" a="1"/>
  <c r="E3451" i="1" a="1"/>
  <c r="E3452" i="1" a="1"/>
  <c r="E3453" i="1" a="1"/>
  <c r="E3454" i="1" a="1"/>
  <c r="E3455" i="1" a="1"/>
  <c r="E3456" i="1" a="1"/>
  <c r="E3457" i="1" a="1"/>
  <c r="E3458" i="1" a="1"/>
  <c r="E3459" i="1" a="1"/>
  <c r="E3460" i="1" a="1"/>
  <c r="E3461" i="1" a="1"/>
  <c r="E3462" i="1" a="1"/>
  <c r="E3463" i="1" a="1"/>
  <c r="E3464" i="1" a="1"/>
  <c r="E3465" i="1" a="1"/>
  <c r="E3466" i="1" a="1"/>
  <c r="E3467" i="1" a="1"/>
  <c r="E3468" i="1" a="1"/>
  <c r="E3469" i="1" a="1"/>
  <c r="E3470" i="1" a="1"/>
  <c r="E3471" i="1" a="1"/>
  <c r="E3472" i="1" a="1"/>
  <c r="E3473" i="1" a="1"/>
  <c r="E3474" i="1" a="1"/>
  <c r="E3475" i="1" a="1"/>
  <c r="E3476" i="1" a="1"/>
  <c r="E3477" i="1" a="1"/>
  <c r="E3478" i="1" a="1"/>
  <c r="E3479" i="1" a="1"/>
  <c r="E3480" i="1" a="1"/>
  <c r="E3481" i="1" a="1"/>
  <c r="E3482" i="1" a="1"/>
  <c r="E3483" i="1" a="1"/>
  <c r="E3484" i="1" a="1"/>
  <c r="E3485" i="1" a="1"/>
  <c r="E3486" i="1" a="1"/>
  <c r="E3487" i="1" a="1"/>
  <c r="E3488" i="1" a="1"/>
  <c r="E3489" i="1" a="1"/>
  <c r="E3490" i="1" a="1"/>
  <c r="E3491" i="1" a="1"/>
  <c r="E3492" i="1" a="1"/>
  <c r="E3493" i="1" a="1"/>
  <c r="E3494" i="1" a="1"/>
  <c r="E3495" i="1" a="1"/>
  <c r="E3496" i="1" a="1"/>
  <c r="E3497" i="1" a="1"/>
  <c r="E3498" i="1" a="1"/>
  <c r="E3499" i="1" a="1"/>
  <c r="E3500" i="1" a="1"/>
  <c r="E3501" i="1" a="1"/>
  <c r="E3502" i="1" a="1"/>
  <c r="E3503" i="1" a="1"/>
  <c r="E3504" i="1" a="1"/>
  <c r="E3505" i="1" a="1"/>
  <c r="E3506" i="1" a="1"/>
  <c r="E3507" i="1" a="1"/>
  <c r="E3508" i="1" a="1"/>
  <c r="E3509" i="1" a="1"/>
  <c r="E3510" i="1" a="1"/>
  <c r="E3511" i="1" a="1"/>
  <c r="E3512" i="1" a="1"/>
  <c r="E3513" i="1" a="1"/>
  <c r="E3514" i="1" a="1"/>
  <c r="E3515" i="1" a="1"/>
  <c r="E3516" i="1" a="1"/>
  <c r="E3517" i="1" a="1"/>
  <c r="E3518" i="1" a="1"/>
  <c r="E3519" i="1" a="1"/>
  <c r="E3520" i="1" a="1"/>
  <c r="E3521" i="1" a="1"/>
  <c r="E3522" i="1" a="1"/>
  <c r="E3523" i="1" a="1"/>
  <c r="E3524" i="1" a="1"/>
  <c r="E3525" i="1" a="1"/>
  <c r="E3526" i="1" a="1"/>
  <c r="E3527" i="1" a="1"/>
  <c r="E3528" i="1" a="1"/>
  <c r="E3529" i="1" a="1"/>
  <c r="E3530" i="1" a="1"/>
  <c r="E3531" i="1" a="1"/>
  <c r="E3532" i="1" a="1"/>
  <c r="E3533" i="1" a="1"/>
  <c r="E3534" i="1" a="1"/>
  <c r="E3535" i="1" a="1"/>
  <c r="E3536" i="1" a="1"/>
  <c r="E3537" i="1" a="1"/>
  <c r="E3538" i="1" a="1"/>
  <c r="E3539" i="1" a="1"/>
  <c r="E3540" i="1" a="1"/>
  <c r="E3541" i="1" a="1"/>
  <c r="E3542" i="1" a="1"/>
  <c r="E3543" i="1" a="1"/>
  <c r="E3544" i="1" a="1"/>
  <c r="E3545" i="1" a="1"/>
  <c r="E3546" i="1" a="1"/>
  <c r="E3547" i="1" a="1"/>
  <c r="E3548" i="1" a="1"/>
  <c r="E3549" i="1" a="1"/>
  <c r="E3550" i="1" a="1"/>
  <c r="E3551" i="1" a="1"/>
  <c r="E3552" i="1" a="1"/>
  <c r="E3553" i="1" a="1"/>
  <c r="E3554" i="1" a="1"/>
  <c r="E3555" i="1" a="1"/>
  <c r="E3556" i="1" a="1"/>
  <c r="E3557" i="1" a="1"/>
  <c r="E3558" i="1" a="1"/>
  <c r="E3559" i="1" a="1"/>
  <c r="E3560" i="1" a="1"/>
  <c r="E3561" i="1" a="1"/>
  <c r="E3562" i="1" a="1"/>
  <c r="E3563" i="1" a="1"/>
  <c r="E3564" i="1" a="1"/>
  <c r="E3565" i="1" a="1"/>
  <c r="E3566" i="1" a="1"/>
  <c r="E3567" i="1" a="1"/>
  <c r="E3568" i="1" a="1"/>
  <c r="E3569" i="1" a="1"/>
  <c r="E3570" i="1" a="1"/>
  <c r="E3571" i="1" a="1"/>
  <c r="E3572" i="1" a="1"/>
  <c r="E3573" i="1" a="1"/>
  <c r="E3574" i="1" a="1"/>
  <c r="E3575" i="1" a="1"/>
  <c r="E3576" i="1" a="1"/>
  <c r="E3577" i="1" a="1"/>
  <c r="E3578" i="1" a="1"/>
  <c r="E3579" i="1" a="1"/>
  <c r="E3580" i="1" a="1"/>
  <c r="E3581" i="1" a="1"/>
  <c r="E3582" i="1" a="1"/>
  <c r="E3583" i="1" a="1"/>
  <c r="E3584" i="1" a="1"/>
  <c r="E3585" i="1" a="1"/>
  <c r="E3586" i="1" a="1"/>
  <c r="E3587" i="1" a="1"/>
  <c r="E3588" i="1" a="1"/>
  <c r="E3589" i="1" a="1"/>
  <c r="E3590" i="1" a="1"/>
  <c r="E3591" i="1" a="1"/>
  <c r="E3592" i="1" a="1"/>
  <c r="E3593" i="1" a="1"/>
  <c r="E3594" i="1" a="1"/>
  <c r="E3595" i="1" a="1"/>
  <c r="E3596" i="1" a="1"/>
  <c r="E3597" i="1" a="1"/>
  <c r="E3598" i="1" a="1"/>
  <c r="E3599" i="1" a="1"/>
  <c r="E3600" i="1" a="1"/>
  <c r="E3601" i="1" a="1"/>
  <c r="E3602" i="1" a="1"/>
  <c r="E3603" i="1" a="1"/>
  <c r="E3604" i="1" a="1"/>
  <c r="E3605" i="1" a="1"/>
  <c r="E3606" i="1" a="1"/>
  <c r="E3607" i="1" a="1"/>
  <c r="E3608" i="1" a="1"/>
  <c r="E3609" i="1" a="1"/>
  <c r="E3610" i="1" a="1"/>
  <c r="E3611" i="1" a="1"/>
  <c r="E3612" i="1" a="1"/>
  <c r="E3613" i="1" a="1"/>
  <c r="E3614" i="1" a="1"/>
  <c r="E3615" i="1" a="1"/>
  <c r="E3616" i="1" a="1"/>
  <c r="E3617" i="1" a="1"/>
  <c r="E3618" i="1" a="1"/>
  <c r="E3619" i="1" a="1"/>
  <c r="E3620" i="1" a="1"/>
  <c r="E3621" i="1" a="1"/>
  <c r="E3622" i="1" a="1"/>
  <c r="E3623" i="1" a="1"/>
  <c r="E3624" i="1" a="1"/>
  <c r="E3625" i="1" a="1"/>
  <c r="E3626" i="1" a="1"/>
  <c r="E3627" i="1" a="1"/>
  <c r="E3628" i="1" a="1"/>
  <c r="E3629" i="1" a="1"/>
  <c r="E3630" i="1" a="1"/>
  <c r="E3631" i="1" a="1"/>
  <c r="E3632" i="1" a="1"/>
  <c r="E3633" i="1" a="1"/>
  <c r="E3634" i="1" a="1"/>
  <c r="E3635" i="1" a="1"/>
  <c r="E3636" i="1" a="1"/>
  <c r="E3637" i="1" a="1"/>
  <c r="E3638" i="1" a="1"/>
  <c r="E3639" i="1" a="1"/>
  <c r="E3640" i="1" a="1"/>
  <c r="E3641" i="1" a="1"/>
  <c r="E3642" i="1" a="1"/>
  <c r="E3643" i="1" a="1"/>
  <c r="E3644" i="1" a="1"/>
  <c r="E3645" i="1" a="1"/>
  <c r="E3646" i="1" a="1"/>
  <c r="E3647" i="1" a="1"/>
  <c r="E3648" i="1" a="1"/>
  <c r="E3649" i="1" a="1"/>
  <c r="E3650" i="1" a="1"/>
  <c r="E3651" i="1" a="1"/>
  <c r="E3652" i="1" a="1"/>
  <c r="E3653" i="1" a="1"/>
  <c r="E3654" i="1" a="1"/>
  <c r="E3655" i="1" a="1"/>
  <c r="E3656" i="1" a="1"/>
  <c r="E3657" i="1" a="1"/>
  <c r="E3658" i="1" a="1"/>
  <c r="E3659" i="1" a="1"/>
  <c r="E3660" i="1" a="1"/>
  <c r="E3661" i="1" a="1"/>
  <c r="E3662" i="1" a="1"/>
  <c r="E3663" i="1" a="1"/>
  <c r="E3664" i="1" a="1"/>
  <c r="E3665" i="1" a="1"/>
  <c r="E3666" i="1" a="1"/>
  <c r="E3667" i="1" a="1"/>
  <c r="E3668" i="1" a="1"/>
  <c r="E3669" i="1" a="1"/>
  <c r="E3670" i="1" a="1"/>
  <c r="E3671" i="1" a="1"/>
  <c r="E3672" i="1" a="1"/>
  <c r="E3673" i="1" a="1"/>
  <c r="E3674" i="1" a="1"/>
  <c r="E3675" i="1" a="1"/>
  <c r="E3676" i="1" a="1"/>
  <c r="E3677" i="1" a="1"/>
  <c r="E3678" i="1" a="1"/>
  <c r="E3679" i="1" a="1"/>
  <c r="E3680" i="1" a="1"/>
  <c r="E3681" i="1" a="1"/>
  <c r="E3682" i="1" a="1"/>
  <c r="E3683" i="1" a="1"/>
  <c r="E3684" i="1" a="1"/>
  <c r="E3685" i="1" a="1"/>
  <c r="E3686" i="1" a="1"/>
  <c r="E3687" i="1" a="1"/>
  <c r="E3688" i="1" a="1"/>
  <c r="E3689" i="1" a="1"/>
  <c r="E3690" i="1" a="1"/>
  <c r="E3691" i="1" a="1"/>
  <c r="E3692" i="1" a="1"/>
  <c r="E3693" i="1" a="1"/>
  <c r="E3694" i="1" a="1"/>
  <c r="E3695" i="1" a="1"/>
  <c r="E3696" i="1" a="1"/>
  <c r="E3697" i="1" a="1"/>
  <c r="E3698" i="1" a="1"/>
  <c r="E3699" i="1" a="1"/>
  <c r="E3700" i="1" a="1"/>
  <c r="E3701" i="1" a="1"/>
  <c r="E3702" i="1" a="1"/>
  <c r="E3703" i="1" a="1"/>
  <c r="E3704" i="1" a="1"/>
  <c r="E3705" i="1" a="1"/>
  <c r="E3706" i="1" a="1"/>
  <c r="E3707" i="1" a="1"/>
  <c r="E3708" i="1" a="1"/>
  <c r="E3709" i="1" a="1"/>
  <c r="E3710" i="1" a="1"/>
  <c r="E3711" i="1" a="1"/>
  <c r="E3712" i="1" a="1"/>
  <c r="E3713" i="1" a="1"/>
  <c r="E3714" i="1" a="1"/>
  <c r="E3715" i="1" a="1"/>
  <c r="E3716" i="1" a="1"/>
  <c r="E3717" i="1" a="1"/>
  <c r="E3718" i="1" a="1"/>
  <c r="E3719" i="1" a="1"/>
  <c r="E3720" i="1" a="1"/>
  <c r="E3721" i="1" a="1"/>
  <c r="E3722" i="1" a="1"/>
  <c r="E3723" i="1" a="1"/>
  <c r="E3724" i="1" a="1"/>
  <c r="E3725" i="1" a="1"/>
  <c r="E3726" i="1" a="1"/>
  <c r="E3727" i="1" a="1"/>
  <c r="E3728" i="1" a="1"/>
  <c r="E3729" i="1" a="1"/>
  <c r="E3730" i="1" a="1"/>
  <c r="E3731" i="1" a="1"/>
  <c r="E3732" i="1" a="1"/>
  <c r="E3733" i="1" a="1"/>
  <c r="E3734" i="1" a="1"/>
  <c r="E3735" i="1" a="1"/>
  <c r="E3736" i="1" a="1"/>
  <c r="E3737" i="1" a="1"/>
  <c r="E3738" i="1" a="1"/>
  <c r="E3739" i="1" a="1"/>
  <c r="E3740" i="1" a="1"/>
  <c r="E3741" i="1" a="1"/>
  <c r="E3742" i="1" a="1"/>
  <c r="E3743" i="1" a="1"/>
  <c r="E3744" i="1" a="1"/>
  <c r="E3745" i="1" a="1"/>
  <c r="E3746" i="1" a="1"/>
  <c r="E3747" i="1" a="1"/>
  <c r="E3748" i="1" a="1"/>
  <c r="E3749" i="1" a="1"/>
  <c r="E3750" i="1" a="1"/>
  <c r="E3751" i="1" a="1"/>
  <c r="E3752" i="1" a="1"/>
  <c r="E3753" i="1" a="1"/>
  <c r="E3754" i="1" a="1"/>
  <c r="E3755" i="1" a="1"/>
  <c r="E3756" i="1" a="1"/>
  <c r="E3757" i="1" a="1"/>
  <c r="E3758" i="1" a="1"/>
  <c r="E3759" i="1" a="1"/>
  <c r="E3760" i="1" a="1"/>
  <c r="E3761" i="1" a="1"/>
  <c r="E3762" i="1" a="1"/>
  <c r="E3763" i="1" a="1"/>
  <c r="E3764" i="1" a="1"/>
  <c r="E3765" i="1" a="1"/>
  <c r="E3766" i="1" a="1"/>
  <c r="E3767" i="1" a="1"/>
  <c r="E3768" i="1" a="1"/>
  <c r="E3769" i="1" a="1"/>
  <c r="E3770" i="1" a="1"/>
  <c r="E3771" i="1" a="1"/>
  <c r="E3772" i="1" a="1"/>
  <c r="E3773" i="1" a="1"/>
  <c r="E3774" i="1" a="1"/>
  <c r="E3775" i="1" a="1"/>
  <c r="E3776" i="1" a="1"/>
  <c r="E3777" i="1" a="1"/>
  <c r="E3778" i="1" a="1"/>
  <c r="E3779" i="1" a="1"/>
  <c r="E3780" i="1" a="1"/>
  <c r="E3781" i="1" a="1"/>
  <c r="E3782" i="1" a="1"/>
  <c r="E3783" i="1" a="1"/>
  <c r="E3784" i="1" a="1"/>
  <c r="E3785" i="1" a="1"/>
  <c r="E3786" i="1" a="1"/>
  <c r="E3787" i="1" a="1"/>
  <c r="E3788" i="1" a="1"/>
  <c r="E3789" i="1" a="1"/>
  <c r="E3790" i="1" a="1"/>
  <c r="E3791" i="1" a="1"/>
  <c r="E3792" i="1" a="1"/>
  <c r="E3793" i="1" a="1"/>
  <c r="E3794" i="1" a="1"/>
  <c r="E3795" i="1" a="1"/>
  <c r="E3796" i="1" a="1"/>
  <c r="E3797" i="1" a="1"/>
  <c r="E3798" i="1" a="1"/>
  <c r="E3799" i="1" a="1"/>
  <c r="E3800" i="1" a="1"/>
  <c r="E3801" i="1" a="1"/>
  <c r="E3802" i="1" a="1"/>
  <c r="E3803" i="1" a="1"/>
  <c r="E3804" i="1" a="1"/>
  <c r="E3805" i="1" a="1"/>
  <c r="E3806" i="1" a="1"/>
  <c r="E3807" i="1" a="1"/>
  <c r="E3808" i="1" a="1"/>
  <c r="E3809" i="1" a="1"/>
  <c r="E3810" i="1" a="1"/>
  <c r="E3811" i="1" a="1"/>
  <c r="E3812" i="1" a="1"/>
  <c r="E3813" i="1" a="1"/>
  <c r="E3814" i="1" a="1"/>
  <c r="E3815" i="1" a="1"/>
  <c r="E3816" i="1" a="1"/>
  <c r="E3817" i="1" a="1"/>
  <c r="E3818" i="1" a="1"/>
  <c r="E3819" i="1" a="1"/>
  <c r="E3820" i="1" a="1"/>
  <c r="E3821" i="1" a="1"/>
  <c r="E3822" i="1" a="1"/>
  <c r="E3823" i="1" a="1"/>
  <c r="E3824" i="1" a="1"/>
  <c r="E3825" i="1" a="1"/>
  <c r="E3826" i="1" a="1"/>
  <c r="E3827" i="1" a="1"/>
  <c r="E3828" i="1" a="1"/>
  <c r="E3829" i="1" a="1"/>
  <c r="E3830" i="1" a="1"/>
  <c r="E3831" i="1" a="1"/>
  <c r="E3832" i="1" a="1"/>
  <c r="E3833" i="1" a="1"/>
  <c r="E3834" i="1" a="1"/>
  <c r="E3835" i="1" a="1"/>
  <c r="E3836" i="1" a="1"/>
  <c r="E3837" i="1" a="1"/>
  <c r="E3838" i="1" a="1"/>
  <c r="E3839" i="1" a="1"/>
  <c r="E3840" i="1" a="1"/>
  <c r="E3841" i="1" a="1"/>
  <c r="E3842" i="1" a="1"/>
  <c r="E3843" i="1" a="1"/>
  <c r="E3844" i="1" a="1"/>
  <c r="E3845" i="1" a="1"/>
  <c r="E3846" i="1" a="1"/>
  <c r="E3847" i="1" a="1"/>
  <c r="E3848" i="1" a="1"/>
  <c r="E3849" i="1" a="1"/>
  <c r="E3850" i="1" a="1"/>
  <c r="E3851" i="1" a="1"/>
  <c r="E3852" i="1" a="1"/>
  <c r="E3853" i="1" a="1"/>
  <c r="E3854" i="1" a="1"/>
  <c r="E3855" i="1" a="1"/>
  <c r="E3856" i="1" a="1"/>
  <c r="E3857" i="1" a="1"/>
  <c r="E3858" i="1" a="1"/>
  <c r="E3859" i="1" a="1"/>
  <c r="E3860" i="1" a="1"/>
  <c r="E3861" i="1" a="1"/>
  <c r="E3862" i="1" a="1"/>
  <c r="E3863" i="1" a="1"/>
  <c r="E3864" i="1" a="1"/>
  <c r="E3865" i="1" a="1"/>
  <c r="E3866" i="1" a="1"/>
  <c r="E3867" i="1" a="1"/>
  <c r="E3868" i="1" a="1"/>
  <c r="E3869" i="1" a="1"/>
  <c r="E3870" i="1" a="1"/>
  <c r="E3871" i="1" a="1"/>
  <c r="E3872" i="1" a="1"/>
  <c r="E3873" i="1" a="1"/>
  <c r="E3874" i="1" a="1"/>
  <c r="E3875" i="1" a="1"/>
  <c r="E3876" i="1" a="1"/>
  <c r="E3877" i="1" a="1"/>
  <c r="E3878" i="1" a="1"/>
  <c r="E3879" i="1" a="1"/>
  <c r="E3880" i="1" a="1"/>
  <c r="E3881" i="1" a="1"/>
  <c r="E3882" i="1" a="1"/>
  <c r="E3883" i="1" a="1"/>
  <c r="E3884" i="1" a="1"/>
  <c r="E3885" i="1" a="1"/>
  <c r="E3886" i="1" a="1"/>
  <c r="E3887" i="1" a="1"/>
  <c r="E3888" i="1" a="1"/>
  <c r="E3889" i="1" a="1"/>
  <c r="E3890" i="1" a="1"/>
  <c r="E3891" i="1" a="1"/>
  <c r="E3892" i="1" a="1"/>
  <c r="E3893" i="1" a="1"/>
  <c r="E3894" i="1" a="1"/>
  <c r="E3895" i="1" a="1"/>
  <c r="E3896" i="1" a="1"/>
  <c r="E3897" i="1" a="1"/>
  <c r="E3898" i="1" a="1"/>
  <c r="E3899" i="1" a="1"/>
  <c r="E3900" i="1" a="1"/>
  <c r="E3901" i="1" a="1"/>
  <c r="E3902" i="1" a="1"/>
  <c r="E3903" i="1" a="1"/>
  <c r="E3904" i="1" a="1"/>
  <c r="E3905" i="1" a="1"/>
  <c r="E3906" i="1" a="1"/>
  <c r="E3907" i="1" a="1"/>
  <c r="E3908" i="1" a="1"/>
  <c r="E3909" i="1" a="1"/>
  <c r="E3910" i="1" a="1"/>
  <c r="E3911" i="1" a="1"/>
  <c r="E3912" i="1" a="1"/>
  <c r="E3913" i="1" a="1"/>
  <c r="E3914" i="1" a="1"/>
  <c r="E3915" i="1" a="1"/>
  <c r="E3916" i="1" a="1"/>
  <c r="E3917" i="1" a="1"/>
  <c r="E3918" i="1" a="1"/>
  <c r="E3919" i="1" a="1"/>
  <c r="E3920" i="1" a="1"/>
  <c r="E3921" i="1" a="1"/>
  <c r="E3922" i="1" a="1"/>
  <c r="E3923" i="1" a="1"/>
  <c r="E3924" i="1" a="1"/>
  <c r="E3925" i="1" a="1"/>
  <c r="E3926" i="1" a="1"/>
  <c r="E3927" i="1" a="1"/>
  <c r="E3928" i="1" a="1"/>
  <c r="E3929" i="1" a="1"/>
  <c r="E3930" i="1" a="1"/>
  <c r="E3931" i="1" a="1"/>
  <c r="E3932" i="1" a="1"/>
  <c r="E3933" i="1" a="1"/>
  <c r="E3934" i="1" a="1"/>
  <c r="E3935" i="1" a="1"/>
  <c r="E3936" i="1" a="1"/>
  <c r="E3937" i="1" a="1"/>
  <c r="E3938" i="1" a="1"/>
  <c r="E3939" i="1" a="1"/>
  <c r="E3940" i="1" a="1"/>
  <c r="E3941" i="1" a="1"/>
  <c r="E3942" i="1" a="1"/>
  <c r="E3943" i="1" a="1"/>
  <c r="E3944" i="1" a="1"/>
  <c r="E3945" i="1" a="1"/>
  <c r="E3946" i="1" a="1"/>
  <c r="E3947" i="1" a="1"/>
  <c r="E3948" i="1" a="1"/>
  <c r="E3949" i="1" a="1"/>
  <c r="E3950" i="1" a="1"/>
  <c r="E3951" i="1" a="1"/>
  <c r="E3952" i="1" a="1"/>
  <c r="E3953" i="1" a="1"/>
  <c r="E3954" i="1" a="1"/>
  <c r="E3955" i="1" a="1"/>
  <c r="E3956" i="1" a="1"/>
  <c r="E3957" i="1" a="1"/>
  <c r="E3958" i="1" a="1"/>
  <c r="E3959" i="1" a="1"/>
  <c r="E3960" i="1" a="1"/>
  <c r="E3961" i="1" a="1"/>
  <c r="E3962" i="1" a="1"/>
  <c r="E3963" i="1" a="1"/>
  <c r="E3964" i="1" a="1"/>
  <c r="E3965" i="1" a="1"/>
  <c r="E3966" i="1" a="1"/>
  <c r="E3967" i="1" a="1"/>
  <c r="E3968" i="1" a="1"/>
  <c r="E3969" i="1" a="1"/>
  <c r="E3970" i="1" a="1"/>
  <c r="E3971" i="1" a="1"/>
  <c r="E3972" i="1" a="1"/>
  <c r="E3973" i="1" a="1"/>
  <c r="E3974" i="1" a="1"/>
  <c r="E3975" i="1" a="1"/>
  <c r="E3976" i="1" a="1"/>
  <c r="E3977" i="1" a="1"/>
  <c r="E3978" i="1" a="1"/>
  <c r="E3979" i="1" a="1"/>
  <c r="E3980" i="1" a="1"/>
  <c r="E3981" i="1" a="1"/>
  <c r="E3982" i="1" a="1"/>
  <c r="E3983" i="1" a="1"/>
  <c r="E3984" i="1" a="1"/>
  <c r="E3985" i="1" a="1"/>
  <c r="E3986" i="1" a="1"/>
  <c r="E3987" i="1" a="1"/>
  <c r="E3988" i="1" a="1"/>
  <c r="E3989" i="1" a="1"/>
  <c r="E3990" i="1" a="1"/>
  <c r="E3991" i="1" a="1"/>
  <c r="E3992" i="1" a="1"/>
  <c r="E3993" i="1" a="1"/>
  <c r="E3994" i="1" a="1"/>
  <c r="E3995" i="1" a="1"/>
  <c r="E3996" i="1" a="1"/>
  <c r="E3997" i="1" a="1"/>
  <c r="E3998" i="1" a="1"/>
  <c r="E3999" i="1" a="1"/>
  <c r="E4000" i="1" a="1"/>
  <c r="E4001" i="1" a="1"/>
  <c r="E4002" i="1" a="1"/>
  <c r="E4003" i="1" a="1"/>
  <c r="E4004" i="1" a="1"/>
  <c r="E4005" i="1" a="1"/>
  <c r="E4006" i="1" a="1"/>
  <c r="E4007" i="1" a="1"/>
  <c r="E4008" i="1" a="1"/>
  <c r="E4009" i="1" a="1"/>
  <c r="E4010" i="1" a="1"/>
  <c r="E4011" i="1" a="1"/>
  <c r="E4012" i="1" a="1"/>
  <c r="E4013" i="1" a="1"/>
  <c r="E4014" i="1" a="1"/>
  <c r="E4015" i="1" a="1"/>
  <c r="E4016" i="1" a="1"/>
  <c r="E4017" i="1" a="1"/>
  <c r="E4018" i="1" a="1"/>
  <c r="E4019" i="1" a="1"/>
  <c r="E4020" i="1" a="1"/>
  <c r="E4021" i="1" a="1"/>
  <c r="E4022" i="1" a="1"/>
  <c r="E4023" i="1" a="1"/>
  <c r="E4024" i="1" a="1"/>
  <c r="E4025" i="1" a="1"/>
  <c r="E4026" i="1" a="1"/>
  <c r="E4027" i="1" a="1"/>
  <c r="E4028" i="1" a="1"/>
  <c r="E4029" i="1" a="1"/>
  <c r="E4030" i="1" a="1"/>
  <c r="E4031" i="1" a="1"/>
  <c r="E4032" i="1" a="1"/>
  <c r="E4033" i="1" a="1"/>
  <c r="E4034" i="1" a="1"/>
  <c r="E4035" i="1" a="1"/>
  <c r="E4036" i="1" a="1"/>
  <c r="E4037" i="1" a="1"/>
  <c r="E4038" i="1" a="1"/>
  <c r="E4039" i="1" a="1"/>
  <c r="E4040" i="1" a="1"/>
  <c r="E4041" i="1" a="1"/>
  <c r="E4042" i="1" a="1"/>
  <c r="E4043" i="1" a="1"/>
  <c r="E4044" i="1" a="1"/>
  <c r="E4045" i="1" a="1"/>
  <c r="E4046" i="1" a="1"/>
  <c r="E4047" i="1" a="1"/>
  <c r="E4048" i="1" a="1"/>
  <c r="E4049" i="1" a="1"/>
  <c r="E4050" i="1" a="1"/>
  <c r="E4051" i="1" a="1"/>
  <c r="E4052" i="1" a="1"/>
  <c r="E4053" i="1" a="1"/>
  <c r="E4054" i="1" a="1"/>
  <c r="E4055" i="1" a="1"/>
  <c r="E4056" i="1" a="1"/>
  <c r="E4057" i="1" a="1"/>
  <c r="E4058" i="1" a="1"/>
  <c r="E4059" i="1" a="1"/>
  <c r="E4060" i="1" a="1"/>
  <c r="E4061" i="1" a="1"/>
  <c r="E4062" i="1" a="1"/>
  <c r="E4063" i="1" a="1"/>
  <c r="E4064" i="1" a="1"/>
  <c r="E4065" i="1" a="1"/>
  <c r="E4066" i="1" a="1"/>
  <c r="E4067" i="1" a="1"/>
  <c r="E4068" i="1" a="1"/>
  <c r="E4069" i="1" a="1"/>
  <c r="E4070" i="1" a="1"/>
  <c r="E4071" i="1" a="1"/>
  <c r="E4072" i="1" a="1"/>
  <c r="E4073" i="1" a="1"/>
  <c r="E4074" i="1" a="1"/>
  <c r="E4075" i="1" a="1"/>
  <c r="E4076" i="1" a="1"/>
  <c r="E4077" i="1" a="1"/>
  <c r="E4078" i="1" a="1"/>
  <c r="E4079" i="1" a="1"/>
  <c r="E4080" i="1" a="1"/>
  <c r="E4081" i="1" a="1"/>
  <c r="E4082" i="1" a="1"/>
  <c r="E4083" i="1" a="1"/>
  <c r="E4084" i="1" a="1"/>
  <c r="E4085" i="1" a="1"/>
  <c r="E4086" i="1" a="1"/>
  <c r="E4087" i="1" a="1"/>
  <c r="E4088" i="1" a="1"/>
  <c r="E4089" i="1" a="1"/>
  <c r="E4090" i="1" a="1"/>
  <c r="E4091" i="1" a="1"/>
  <c r="E4092" i="1" a="1"/>
  <c r="E4093" i="1" a="1"/>
  <c r="E4094" i="1" a="1"/>
  <c r="E4095" i="1" a="1"/>
  <c r="E4096" i="1" a="1"/>
  <c r="E4097" i="1" a="1"/>
  <c r="E4098" i="1" a="1"/>
  <c r="E4099" i="1" a="1"/>
  <c r="E4100" i="1" a="1"/>
  <c r="E4101" i="1" a="1"/>
  <c r="E4102" i="1" a="1"/>
  <c r="E4103" i="1" a="1"/>
  <c r="E4104" i="1" a="1"/>
  <c r="E4105" i="1" a="1"/>
  <c r="E4106" i="1" a="1"/>
  <c r="E4107" i="1" a="1"/>
  <c r="E4108" i="1" a="1"/>
  <c r="E4109" i="1" a="1"/>
  <c r="E4110" i="1" a="1"/>
  <c r="E4111" i="1" a="1"/>
  <c r="E4112" i="1" a="1"/>
  <c r="E4113" i="1" a="1"/>
  <c r="E4114" i="1" a="1"/>
  <c r="E4115" i="1" a="1"/>
  <c r="E4116" i="1" a="1"/>
  <c r="E4117" i="1" a="1"/>
  <c r="E4118" i="1" a="1"/>
  <c r="E4119" i="1" a="1"/>
  <c r="E4120" i="1" a="1"/>
  <c r="E4121" i="1" a="1"/>
  <c r="E4122" i="1" a="1"/>
  <c r="E4123" i="1" a="1"/>
  <c r="E4124" i="1" a="1"/>
  <c r="E4125" i="1" a="1"/>
  <c r="E4126" i="1" a="1"/>
  <c r="E4127" i="1" a="1"/>
  <c r="E4128" i="1" a="1"/>
  <c r="E4129" i="1" a="1"/>
  <c r="E4130" i="1" a="1"/>
  <c r="E4131" i="1" a="1"/>
  <c r="E4132" i="1" a="1"/>
  <c r="E4133" i="1" a="1"/>
  <c r="E4134" i="1" a="1"/>
  <c r="E4135" i="1" a="1"/>
  <c r="E4136" i="1" a="1"/>
  <c r="E4137" i="1" a="1"/>
  <c r="E4138" i="1" a="1"/>
  <c r="E4139" i="1" a="1"/>
  <c r="E4140" i="1" a="1"/>
  <c r="E4141" i="1" a="1"/>
  <c r="E4142" i="1" a="1"/>
  <c r="E4143" i="1" a="1"/>
  <c r="E4144" i="1" a="1"/>
  <c r="E4145" i="1" a="1"/>
  <c r="E4146" i="1" a="1"/>
  <c r="E4147" i="1" a="1"/>
  <c r="E4148" i="1" a="1"/>
  <c r="E4149" i="1" a="1"/>
  <c r="E4150" i="1" a="1"/>
  <c r="E4151" i="1" a="1"/>
  <c r="E4152" i="1" a="1"/>
  <c r="E4153" i="1" a="1"/>
  <c r="E4154" i="1" a="1"/>
  <c r="E4155" i="1" a="1"/>
  <c r="E4156" i="1" a="1"/>
  <c r="E4157" i="1" a="1"/>
  <c r="E4158" i="1" a="1"/>
  <c r="E4159" i="1" a="1"/>
  <c r="E4160" i="1" a="1"/>
  <c r="E4161" i="1" a="1"/>
  <c r="E4162" i="1" a="1"/>
  <c r="E4163" i="1" a="1"/>
  <c r="E4164" i="1" a="1"/>
  <c r="E4165" i="1" a="1"/>
  <c r="E4166" i="1" a="1"/>
  <c r="E4167" i="1" a="1"/>
  <c r="E4168" i="1" a="1"/>
  <c r="E4169" i="1" a="1"/>
  <c r="E4170" i="1" a="1"/>
  <c r="E4171" i="1" a="1"/>
  <c r="E4172" i="1" a="1"/>
  <c r="E4173" i="1" a="1"/>
  <c r="E4174" i="1" a="1"/>
  <c r="E4175" i="1" a="1"/>
  <c r="E4176" i="1" a="1"/>
  <c r="E4177" i="1" a="1"/>
  <c r="E4178" i="1" a="1"/>
  <c r="E4179" i="1" a="1"/>
  <c r="E4180" i="1" a="1"/>
  <c r="E4181" i="1" a="1"/>
  <c r="E4182" i="1" a="1"/>
  <c r="E4183" i="1" a="1"/>
  <c r="E4184" i="1" a="1"/>
  <c r="E4185" i="1" a="1"/>
  <c r="E4186" i="1" a="1"/>
  <c r="E4187" i="1" a="1"/>
  <c r="E4188" i="1" a="1"/>
  <c r="E4189" i="1" a="1"/>
  <c r="E4190" i="1" a="1"/>
  <c r="E4191" i="1" a="1"/>
  <c r="E4192" i="1" a="1"/>
  <c r="E4193" i="1" a="1"/>
  <c r="E4194" i="1" a="1"/>
  <c r="E4195" i="1" a="1"/>
  <c r="E4196" i="1" a="1"/>
  <c r="E4197" i="1" a="1"/>
  <c r="E4198" i="1" a="1"/>
  <c r="E4199" i="1" a="1"/>
  <c r="E4200" i="1" a="1"/>
  <c r="E4201" i="1" a="1"/>
  <c r="E4202" i="1" a="1"/>
  <c r="E4203" i="1" a="1"/>
  <c r="E4204" i="1" a="1"/>
  <c r="E4205" i="1" a="1"/>
  <c r="E4206" i="1" a="1"/>
  <c r="E4207" i="1" a="1"/>
  <c r="E4208" i="1" a="1"/>
  <c r="E4209" i="1" a="1"/>
  <c r="E4210" i="1" a="1"/>
  <c r="E4211" i="1" a="1"/>
  <c r="E4212" i="1" a="1"/>
  <c r="E4213" i="1" a="1"/>
  <c r="E4214" i="1" a="1"/>
  <c r="E4215" i="1" a="1"/>
  <c r="E4216" i="1" a="1"/>
  <c r="E4217" i="1" a="1"/>
  <c r="E4218" i="1" a="1"/>
  <c r="E4219" i="1" a="1"/>
  <c r="E4220" i="1" a="1"/>
  <c r="E4221" i="1" a="1"/>
  <c r="E4222" i="1" a="1"/>
  <c r="E4223" i="1" a="1"/>
  <c r="E4224" i="1" a="1"/>
  <c r="E4225" i="1" a="1"/>
  <c r="E4226" i="1" a="1"/>
  <c r="E4227" i="1" a="1"/>
  <c r="E4228" i="1" a="1"/>
  <c r="E4229" i="1" a="1"/>
  <c r="E4230" i="1" a="1"/>
  <c r="E4231" i="1" a="1"/>
  <c r="E4232" i="1" a="1"/>
  <c r="E4233" i="1" a="1"/>
  <c r="E4234" i="1" a="1"/>
  <c r="E4235" i="1" a="1"/>
  <c r="E4236" i="1" a="1"/>
  <c r="E4237" i="1" a="1"/>
  <c r="E4238" i="1" a="1"/>
  <c r="E4239" i="1" a="1"/>
  <c r="E4240" i="1" a="1"/>
  <c r="E4241" i="1" a="1"/>
  <c r="E4242" i="1" a="1"/>
  <c r="E4243" i="1" a="1"/>
  <c r="E4244" i="1" a="1"/>
  <c r="E4245" i="1" a="1"/>
  <c r="E4246" i="1" a="1"/>
  <c r="E4247" i="1" a="1"/>
  <c r="E4248" i="1" a="1"/>
  <c r="E4249" i="1" a="1"/>
  <c r="E4250" i="1" a="1"/>
  <c r="E4251" i="1" a="1"/>
  <c r="E4252" i="1" a="1"/>
  <c r="E4253" i="1" a="1"/>
  <c r="E4254" i="1" a="1"/>
  <c r="E4255" i="1" a="1"/>
  <c r="E4256" i="1" a="1"/>
  <c r="E4257" i="1" a="1"/>
  <c r="E4258" i="1" a="1"/>
  <c r="E4259" i="1" a="1"/>
  <c r="E4260" i="1" a="1"/>
  <c r="E4261" i="1" a="1"/>
  <c r="E4262" i="1" a="1"/>
  <c r="E4263" i="1" a="1"/>
  <c r="E4264" i="1" a="1"/>
  <c r="E4265" i="1" a="1"/>
  <c r="E4266" i="1" a="1"/>
  <c r="E4267" i="1" a="1"/>
  <c r="E4268" i="1" a="1"/>
  <c r="E4269" i="1" a="1"/>
  <c r="E4270" i="1" a="1"/>
  <c r="E4271" i="1" a="1"/>
  <c r="E4272" i="1" a="1"/>
  <c r="E4273" i="1" a="1"/>
  <c r="E4274" i="1" a="1"/>
  <c r="E4275" i="1" a="1"/>
  <c r="E4276" i="1" a="1"/>
  <c r="E4277" i="1" a="1"/>
  <c r="E4278" i="1" a="1"/>
  <c r="E4279" i="1" a="1"/>
  <c r="E4280" i="1" a="1"/>
  <c r="E4281" i="1" a="1"/>
  <c r="E4282" i="1" a="1"/>
  <c r="E4283" i="1" a="1"/>
  <c r="E4284" i="1" a="1"/>
  <c r="E4285" i="1" a="1"/>
  <c r="E4286" i="1" a="1"/>
  <c r="E4287" i="1" a="1"/>
  <c r="E4288" i="1" a="1"/>
  <c r="E4289" i="1" a="1"/>
  <c r="E4290" i="1" a="1"/>
  <c r="E4291" i="1" a="1"/>
  <c r="E4292" i="1" a="1"/>
  <c r="E4293" i="1" a="1"/>
  <c r="E4294" i="1" a="1"/>
  <c r="E4295" i="1" a="1"/>
  <c r="E4296" i="1" a="1"/>
  <c r="E4297" i="1" a="1"/>
  <c r="E4298" i="1" a="1"/>
  <c r="E4299" i="1" a="1"/>
  <c r="E4300" i="1" a="1"/>
  <c r="E4301" i="1" a="1"/>
  <c r="E4302" i="1" a="1"/>
  <c r="E4303" i="1" a="1"/>
  <c r="E4304" i="1" a="1"/>
  <c r="E4305" i="1" a="1"/>
  <c r="E4306" i="1" a="1"/>
  <c r="E4307" i="1" a="1"/>
  <c r="E4308" i="1" a="1"/>
  <c r="E4309" i="1" a="1"/>
  <c r="E4310" i="1" a="1"/>
  <c r="E4311" i="1" a="1"/>
  <c r="E4312" i="1" a="1"/>
  <c r="E4313" i="1" a="1"/>
  <c r="E4314" i="1" a="1"/>
  <c r="E4315" i="1" a="1"/>
  <c r="E4316" i="1" a="1"/>
  <c r="E4317" i="1" a="1"/>
  <c r="E4318" i="1" a="1"/>
  <c r="E4319" i="1" a="1"/>
  <c r="E4320" i="1" a="1"/>
  <c r="E4321" i="1" a="1"/>
  <c r="E4322" i="1" a="1"/>
  <c r="E4323" i="1" a="1"/>
  <c r="E4324" i="1" a="1"/>
  <c r="E4325" i="1" a="1"/>
  <c r="E4326" i="1" a="1"/>
  <c r="E4327" i="1" a="1"/>
  <c r="E4328" i="1" a="1"/>
  <c r="E4329" i="1" a="1"/>
  <c r="E4330" i="1" a="1"/>
  <c r="E4331" i="1" a="1"/>
  <c r="E4332" i="1" a="1"/>
  <c r="E4333" i="1" a="1"/>
  <c r="E4334" i="1" a="1"/>
  <c r="E4335" i="1" a="1"/>
  <c r="E4336" i="1" a="1"/>
  <c r="E4337" i="1" a="1"/>
  <c r="E4338" i="1" a="1"/>
  <c r="E4339" i="1" a="1"/>
  <c r="E4340" i="1" a="1"/>
  <c r="E4341" i="1" a="1"/>
  <c r="E4342" i="1" a="1"/>
  <c r="E4343" i="1" a="1"/>
  <c r="E4344" i="1" a="1"/>
  <c r="E4345" i="1" a="1"/>
  <c r="E4346" i="1" a="1"/>
  <c r="E4347" i="1" a="1"/>
  <c r="E4348" i="1" a="1"/>
  <c r="E4349" i="1" a="1"/>
  <c r="E4350" i="1" a="1"/>
  <c r="E4351" i="1" a="1"/>
  <c r="E4352" i="1" a="1"/>
  <c r="E4353" i="1" a="1"/>
  <c r="E4354" i="1" a="1"/>
  <c r="E4355" i="1" a="1"/>
  <c r="E4356" i="1" a="1"/>
  <c r="E4357" i="1" a="1"/>
  <c r="E4358" i="1" a="1"/>
  <c r="E4359" i="1" a="1"/>
  <c r="E4360" i="1" a="1"/>
  <c r="E4361" i="1" a="1"/>
  <c r="E4362" i="1" a="1"/>
  <c r="E4363" i="1" a="1"/>
  <c r="E4364" i="1" a="1"/>
  <c r="E4365" i="1" a="1"/>
  <c r="E4366" i="1" a="1"/>
  <c r="E4367" i="1" a="1"/>
  <c r="E4368" i="1" a="1"/>
  <c r="E4369" i="1" a="1"/>
  <c r="E4370" i="1" a="1"/>
  <c r="E4371" i="1" a="1"/>
  <c r="E4372" i="1" a="1"/>
  <c r="E4373" i="1" a="1"/>
  <c r="E4374" i="1" a="1"/>
  <c r="E4375" i="1" a="1"/>
  <c r="E4376" i="1" a="1"/>
  <c r="E4377" i="1" a="1"/>
  <c r="E4378" i="1" a="1"/>
  <c r="E4379" i="1" a="1"/>
  <c r="E4380" i="1" a="1"/>
  <c r="E4381" i="1" a="1"/>
  <c r="E4382" i="1" a="1"/>
  <c r="E4383" i="1" a="1"/>
  <c r="E4384" i="1" a="1"/>
  <c r="E4385" i="1" a="1"/>
  <c r="E4386" i="1" a="1"/>
  <c r="E4387" i="1" a="1"/>
  <c r="E4388" i="1" a="1"/>
  <c r="E4389" i="1" a="1"/>
  <c r="E4390" i="1" a="1"/>
  <c r="E4391" i="1" a="1"/>
  <c r="E4392" i="1" a="1"/>
  <c r="E4393" i="1" a="1"/>
  <c r="E4394" i="1" a="1"/>
  <c r="E4395" i="1" a="1"/>
  <c r="E4396" i="1" a="1"/>
  <c r="E4397" i="1" a="1"/>
  <c r="E4398" i="1" a="1"/>
  <c r="E4399" i="1" a="1"/>
  <c r="E4400" i="1" a="1"/>
  <c r="E4401" i="1" a="1"/>
  <c r="E4402" i="1" a="1"/>
  <c r="E4403" i="1" a="1"/>
  <c r="E4404" i="1" a="1"/>
  <c r="E4405" i="1" a="1"/>
  <c r="E4406" i="1" a="1"/>
  <c r="E4407" i="1" a="1"/>
  <c r="E4408" i="1" a="1"/>
  <c r="E4409" i="1" a="1"/>
  <c r="E4410" i="1" a="1"/>
  <c r="E4411" i="1" a="1"/>
  <c r="E4412" i="1" a="1"/>
  <c r="E4413" i="1" a="1"/>
  <c r="E4414" i="1" a="1"/>
  <c r="E4415" i="1" a="1"/>
  <c r="E4416" i="1" a="1"/>
  <c r="E4417" i="1" a="1"/>
  <c r="E4418" i="1" a="1"/>
  <c r="E4419" i="1" a="1"/>
  <c r="E4420" i="1" a="1"/>
  <c r="E4421" i="1" a="1"/>
  <c r="E4422" i="1" a="1"/>
  <c r="E4423" i="1" a="1"/>
  <c r="E4424" i="1" a="1"/>
  <c r="E4425" i="1" a="1"/>
  <c r="E4426" i="1" a="1"/>
  <c r="E4427" i="1" a="1"/>
  <c r="E4428" i="1" a="1"/>
  <c r="E4429" i="1" a="1"/>
  <c r="E4430" i="1" a="1"/>
  <c r="E4431" i="1" a="1"/>
  <c r="E4432" i="1" a="1"/>
  <c r="E4433" i="1" a="1"/>
  <c r="E4434" i="1" a="1"/>
  <c r="E4435" i="1" a="1"/>
  <c r="E4436" i="1" a="1"/>
  <c r="E4437" i="1" a="1"/>
  <c r="E4438" i="1" a="1"/>
  <c r="E4439" i="1" a="1"/>
  <c r="E4440" i="1" a="1"/>
  <c r="E4441" i="1" a="1"/>
  <c r="E4442" i="1" a="1"/>
  <c r="E4443" i="1" a="1"/>
  <c r="E4444" i="1" a="1"/>
  <c r="E4445" i="1" a="1"/>
  <c r="E4446" i="1" a="1"/>
  <c r="E4447" i="1" a="1"/>
  <c r="E4448" i="1" a="1"/>
  <c r="E4449" i="1" a="1"/>
  <c r="E4450" i="1" a="1"/>
  <c r="E4451" i="1" a="1"/>
  <c r="E4452" i="1" a="1"/>
  <c r="E4453" i="1" a="1"/>
  <c r="E4454" i="1" a="1"/>
  <c r="E4455" i="1" a="1"/>
  <c r="E4456" i="1" a="1"/>
  <c r="E4457" i="1" a="1"/>
  <c r="E4458" i="1" a="1"/>
  <c r="E4459" i="1" a="1"/>
  <c r="E4460" i="1" a="1"/>
  <c r="E4461" i="1" a="1"/>
  <c r="E4462" i="1" a="1"/>
  <c r="E4463" i="1" a="1"/>
  <c r="E4464" i="1" a="1"/>
  <c r="E4465" i="1" a="1"/>
  <c r="E4466" i="1" a="1"/>
  <c r="E4467" i="1" a="1"/>
  <c r="E4468" i="1" a="1"/>
  <c r="E4469" i="1" a="1"/>
  <c r="E4470" i="1" a="1"/>
  <c r="E4471" i="1" a="1"/>
  <c r="E4472" i="1" a="1"/>
  <c r="E4473" i="1" a="1"/>
  <c r="E4474" i="1" a="1"/>
  <c r="E4475" i="1" a="1"/>
  <c r="E4476" i="1" a="1"/>
  <c r="E4477" i="1" a="1"/>
  <c r="E4478" i="1" a="1"/>
  <c r="E4479" i="1" a="1"/>
  <c r="E4480" i="1" a="1"/>
  <c r="E4481" i="1" a="1"/>
  <c r="E4482" i="1" a="1"/>
  <c r="E4483" i="1" a="1"/>
  <c r="E4484" i="1" a="1"/>
  <c r="E4485" i="1" a="1"/>
  <c r="E4486" i="1" a="1"/>
  <c r="E4487" i="1" a="1"/>
  <c r="E4488" i="1" a="1"/>
  <c r="E4489" i="1" a="1"/>
  <c r="E4490" i="1" a="1"/>
  <c r="E4491" i="1" a="1"/>
  <c r="E4492" i="1" a="1"/>
  <c r="E4493" i="1" a="1"/>
  <c r="E4494" i="1" a="1"/>
  <c r="E4495" i="1" a="1"/>
  <c r="E4496" i="1" a="1"/>
  <c r="E4497" i="1" a="1"/>
  <c r="E4498" i="1" a="1"/>
  <c r="E4499" i="1" a="1"/>
  <c r="E4500" i="1" a="1"/>
  <c r="E4501" i="1" a="1"/>
  <c r="E4502" i="1" a="1"/>
  <c r="E4503" i="1" a="1"/>
  <c r="E4504" i="1" a="1"/>
  <c r="E4505" i="1" a="1"/>
  <c r="E4506" i="1" a="1"/>
  <c r="E4507" i="1" a="1"/>
  <c r="E4508" i="1" a="1"/>
  <c r="E4509" i="1" a="1"/>
  <c r="E4510" i="1" a="1"/>
  <c r="E4511" i="1" a="1"/>
  <c r="E4512" i="1" a="1"/>
  <c r="E4513" i="1" a="1"/>
  <c r="E4514" i="1" a="1"/>
  <c r="E4515" i="1" a="1"/>
  <c r="E4516" i="1" a="1"/>
  <c r="E4517" i="1" a="1"/>
  <c r="E4518" i="1" a="1"/>
  <c r="E4519" i="1" a="1"/>
  <c r="E4520" i="1" a="1"/>
  <c r="E4521" i="1" a="1"/>
  <c r="E4522" i="1" a="1"/>
  <c r="E4523" i="1" a="1"/>
  <c r="E4524" i="1" a="1"/>
  <c r="E4525" i="1" a="1"/>
  <c r="E4526" i="1" a="1"/>
  <c r="E4527" i="1" a="1"/>
  <c r="E4528" i="1" a="1"/>
  <c r="E4529" i="1" a="1"/>
  <c r="E4530" i="1" a="1"/>
  <c r="E4531" i="1" a="1"/>
  <c r="E4532" i="1" a="1"/>
  <c r="E4533" i="1" a="1"/>
  <c r="E4534" i="1" a="1"/>
  <c r="E4535" i="1" a="1"/>
  <c r="E4536" i="1" a="1"/>
  <c r="E4537" i="1" a="1"/>
  <c r="E4538" i="1" a="1"/>
  <c r="E4539" i="1" a="1"/>
  <c r="E4540" i="1" a="1"/>
  <c r="E4541" i="1" a="1"/>
  <c r="E4542" i="1" a="1"/>
  <c r="E4543" i="1" a="1"/>
  <c r="E4544" i="1" a="1"/>
  <c r="E4545" i="1" a="1"/>
  <c r="E4546" i="1" a="1"/>
  <c r="E4547" i="1" a="1"/>
  <c r="E4548" i="1" a="1"/>
  <c r="E4549" i="1" a="1"/>
  <c r="E4550" i="1" a="1"/>
  <c r="E4551" i="1" a="1"/>
  <c r="E4552" i="1" a="1"/>
  <c r="E4553" i="1" a="1"/>
  <c r="E4554" i="1" a="1"/>
  <c r="E4555" i="1" a="1"/>
  <c r="E4556" i="1" a="1"/>
  <c r="E4557" i="1" a="1"/>
  <c r="E4558" i="1" a="1"/>
  <c r="E4559" i="1" a="1"/>
  <c r="E4560" i="1" a="1"/>
  <c r="E4561" i="1" a="1"/>
  <c r="E4562" i="1" a="1"/>
  <c r="E4563" i="1" a="1"/>
  <c r="E4564" i="1" a="1"/>
  <c r="E4565" i="1" a="1"/>
  <c r="E4566" i="1" a="1"/>
  <c r="E4567" i="1" a="1"/>
  <c r="E4568" i="1" a="1"/>
  <c r="E4569" i="1" a="1"/>
  <c r="E4570" i="1" a="1"/>
  <c r="E4571" i="1" a="1"/>
  <c r="E4572" i="1" a="1"/>
  <c r="E4573" i="1" a="1"/>
  <c r="E4574" i="1" a="1"/>
  <c r="E4575" i="1" a="1"/>
  <c r="E4576" i="1" a="1"/>
  <c r="E4577" i="1" a="1"/>
  <c r="E4578" i="1" a="1"/>
  <c r="E4579" i="1" a="1"/>
  <c r="E4580" i="1" a="1"/>
  <c r="E4581" i="1" a="1"/>
  <c r="E4582" i="1" a="1"/>
  <c r="E4583" i="1" a="1"/>
  <c r="E4584" i="1" a="1"/>
  <c r="E4585" i="1" a="1"/>
  <c r="E4586" i="1" a="1"/>
  <c r="E4587" i="1" a="1"/>
  <c r="E4588" i="1" a="1"/>
  <c r="E4589" i="1" a="1"/>
  <c r="E4590" i="1" a="1"/>
  <c r="E4591" i="1" a="1"/>
  <c r="E4592" i="1" a="1"/>
  <c r="E4593" i="1" a="1"/>
  <c r="E4594" i="1" a="1"/>
  <c r="E4595" i="1" a="1"/>
  <c r="E4596" i="1" a="1"/>
  <c r="E4597" i="1" a="1"/>
  <c r="E4598" i="1" a="1"/>
  <c r="E4599" i="1" a="1"/>
  <c r="E4600" i="1" a="1"/>
  <c r="E4601" i="1" a="1"/>
  <c r="E4602" i="1" a="1"/>
  <c r="E4603" i="1" a="1"/>
  <c r="E4604" i="1" a="1"/>
  <c r="E4605" i="1" a="1"/>
  <c r="E4606" i="1" a="1"/>
  <c r="E4607" i="1" a="1"/>
  <c r="E4608" i="1" a="1"/>
  <c r="E4609" i="1" a="1"/>
  <c r="E4610" i="1" a="1"/>
  <c r="E4611" i="1" a="1"/>
  <c r="E4612" i="1" a="1"/>
  <c r="E4613" i="1" a="1"/>
  <c r="E4614" i="1" a="1"/>
  <c r="E4615" i="1" a="1"/>
  <c r="E4616" i="1" a="1"/>
  <c r="E4617" i="1" a="1"/>
  <c r="E4618" i="1" a="1"/>
  <c r="E4619" i="1" a="1"/>
  <c r="E4620" i="1" a="1"/>
  <c r="E4621" i="1" a="1"/>
  <c r="E4622" i="1" a="1"/>
  <c r="E4623" i="1" a="1"/>
  <c r="E4624" i="1" a="1"/>
  <c r="E4625" i="1" a="1"/>
  <c r="E4626" i="1" a="1"/>
  <c r="E4627" i="1" a="1"/>
  <c r="E4628" i="1" a="1"/>
  <c r="E4629" i="1" a="1"/>
  <c r="E4630" i="1" a="1"/>
  <c r="E4631" i="1" a="1"/>
  <c r="E4632" i="1" a="1"/>
  <c r="E4633" i="1" a="1"/>
  <c r="E4634" i="1" a="1"/>
  <c r="E4635" i="1" a="1"/>
  <c r="E4636" i="1" a="1"/>
  <c r="E4637" i="1" a="1"/>
  <c r="E4638" i="1" a="1"/>
  <c r="E4639" i="1" a="1"/>
  <c r="E4640" i="1" a="1"/>
  <c r="E4641" i="1" a="1"/>
  <c r="E4642" i="1" a="1"/>
  <c r="E4643" i="1" a="1"/>
  <c r="E4644" i="1" a="1"/>
  <c r="E4645" i="1" a="1"/>
  <c r="E4646" i="1" a="1"/>
  <c r="E4647" i="1" a="1"/>
  <c r="E4648" i="1" a="1"/>
  <c r="E4649" i="1" a="1"/>
  <c r="E4650" i="1" a="1"/>
  <c r="E4651" i="1" a="1"/>
  <c r="E4652" i="1" a="1"/>
  <c r="E4653" i="1" a="1"/>
  <c r="E4654" i="1" a="1"/>
  <c r="E4655" i="1" a="1"/>
  <c r="E4656" i="1" a="1"/>
  <c r="E4657" i="1" a="1"/>
  <c r="E4658" i="1" a="1"/>
  <c r="E4659" i="1" a="1"/>
  <c r="E4660" i="1" a="1"/>
  <c r="E4661" i="1" a="1"/>
  <c r="E4662" i="1" a="1"/>
  <c r="E4663" i="1" a="1"/>
  <c r="E4664" i="1" a="1"/>
  <c r="E4665" i="1" a="1"/>
  <c r="E4666" i="1" a="1"/>
  <c r="E4667" i="1" a="1"/>
  <c r="E4668" i="1" a="1"/>
  <c r="E4669" i="1" a="1"/>
  <c r="E4670" i="1" a="1"/>
  <c r="E4671" i="1" a="1"/>
  <c r="E4672" i="1" a="1"/>
  <c r="E4673" i="1" a="1"/>
  <c r="E4674" i="1" a="1"/>
  <c r="E4675" i="1" a="1"/>
  <c r="E4676" i="1" a="1"/>
  <c r="E4677" i="1" a="1"/>
  <c r="E4678" i="1" a="1"/>
  <c r="E4679" i="1" a="1"/>
  <c r="E4680" i="1" a="1"/>
  <c r="E4681" i="1" a="1"/>
  <c r="E4682" i="1" a="1"/>
  <c r="E4683" i="1" a="1"/>
  <c r="E4684" i="1" a="1"/>
  <c r="E4685" i="1" a="1"/>
  <c r="E4686" i="1" a="1"/>
  <c r="E4687" i="1" a="1"/>
  <c r="E4688" i="1" a="1"/>
  <c r="E4689" i="1" a="1"/>
  <c r="E4690" i="1" a="1"/>
  <c r="E4691" i="1" a="1"/>
  <c r="E4692" i="1" a="1"/>
  <c r="E4693" i="1" a="1"/>
  <c r="E4694" i="1" a="1"/>
  <c r="E4695" i="1" a="1"/>
  <c r="E4696" i="1" a="1"/>
  <c r="E4697" i="1" a="1"/>
  <c r="E4698" i="1" a="1"/>
  <c r="E4699" i="1" a="1"/>
  <c r="E4700" i="1" a="1"/>
  <c r="E4701" i="1" a="1"/>
  <c r="E4702" i="1" a="1"/>
  <c r="E4703" i="1" a="1"/>
  <c r="E4704" i="1" a="1"/>
  <c r="E4705" i="1" a="1"/>
  <c r="E4706" i="1" a="1"/>
  <c r="E4707" i="1" a="1"/>
  <c r="E4708" i="1" a="1"/>
  <c r="E4709" i="1" a="1"/>
  <c r="E4710" i="1" a="1"/>
  <c r="E4711" i="1" a="1"/>
  <c r="E4712" i="1" a="1"/>
  <c r="E4713" i="1" a="1"/>
  <c r="E4714" i="1" a="1"/>
  <c r="E4715" i="1" a="1"/>
  <c r="E4716" i="1" a="1"/>
  <c r="E4717" i="1" a="1"/>
  <c r="E4718" i="1" a="1"/>
  <c r="E4719" i="1" a="1"/>
  <c r="E4720" i="1" a="1"/>
  <c r="E4721" i="1" a="1"/>
  <c r="E4722" i="1" a="1"/>
  <c r="E4723" i="1" a="1"/>
  <c r="E4724" i="1" a="1"/>
  <c r="E4725" i="1" a="1"/>
  <c r="E4726" i="1" a="1"/>
  <c r="E4727" i="1" a="1"/>
  <c r="E4728" i="1" a="1"/>
  <c r="E4729" i="1" a="1"/>
  <c r="E4730" i="1" a="1"/>
  <c r="E4731" i="1" a="1"/>
  <c r="E4732" i="1" a="1"/>
  <c r="E4733" i="1" a="1"/>
  <c r="E4734" i="1" a="1"/>
  <c r="E4735" i="1" a="1"/>
  <c r="E4736" i="1" a="1"/>
  <c r="E4737" i="1" a="1"/>
  <c r="E4738" i="1" a="1"/>
  <c r="E4739" i="1" a="1"/>
  <c r="E4740" i="1" a="1"/>
  <c r="E4741" i="1" a="1"/>
  <c r="E4742" i="1" a="1"/>
  <c r="E4743" i="1" a="1"/>
  <c r="E4744" i="1" a="1"/>
  <c r="E4745" i="1" a="1"/>
  <c r="E4746" i="1" a="1"/>
  <c r="E4747" i="1" a="1"/>
  <c r="E4748" i="1" a="1"/>
  <c r="E4749" i="1" a="1"/>
  <c r="E4750" i="1" a="1"/>
  <c r="E4751" i="1" a="1"/>
  <c r="E4752" i="1" a="1"/>
  <c r="E4753" i="1" a="1"/>
  <c r="E4754" i="1" a="1"/>
  <c r="E4755" i="1" a="1"/>
  <c r="E4756" i="1" a="1"/>
  <c r="E4757" i="1" a="1"/>
  <c r="E4758" i="1" a="1"/>
  <c r="E4759" i="1" a="1"/>
  <c r="E4760" i="1" a="1"/>
  <c r="E4761" i="1" a="1"/>
  <c r="E4762" i="1" a="1"/>
  <c r="E4763" i="1" a="1"/>
  <c r="E4764" i="1" a="1"/>
  <c r="E4765" i="1" a="1"/>
  <c r="E4766" i="1" a="1"/>
  <c r="E4767" i="1" a="1"/>
  <c r="E4768" i="1" a="1"/>
  <c r="E4769" i="1" a="1"/>
  <c r="E4770" i="1" a="1"/>
  <c r="E4771" i="1" a="1"/>
  <c r="E4772" i="1" a="1"/>
  <c r="E4773" i="1" a="1"/>
  <c r="E4774" i="1" a="1"/>
  <c r="E4775" i="1" a="1"/>
  <c r="E4776" i="1" a="1"/>
  <c r="E4777" i="1" a="1"/>
  <c r="E4778" i="1" a="1"/>
  <c r="E4779" i="1" a="1"/>
  <c r="E4780" i="1" a="1"/>
  <c r="E4781" i="1" a="1"/>
  <c r="E4782" i="1" a="1"/>
  <c r="E4783" i="1" a="1"/>
  <c r="E4784" i="1" a="1"/>
  <c r="E4785" i="1" a="1"/>
  <c r="E4786" i="1" a="1"/>
  <c r="E4787" i="1" a="1"/>
  <c r="E4788" i="1" a="1"/>
  <c r="E4789" i="1" a="1"/>
  <c r="E4790" i="1" a="1"/>
  <c r="E4791" i="1" a="1"/>
  <c r="E4792" i="1" a="1"/>
  <c r="E4793" i="1" a="1"/>
  <c r="E4794" i="1" a="1"/>
  <c r="E4795" i="1" a="1"/>
  <c r="E4796" i="1" a="1"/>
  <c r="E4797" i="1" a="1"/>
  <c r="E4798" i="1" a="1"/>
  <c r="E4799" i="1" a="1"/>
  <c r="E4800" i="1" a="1"/>
  <c r="E4801" i="1" a="1"/>
  <c r="E4802" i="1" a="1"/>
  <c r="E4803" i="1" a="1"/>
  <c r="E4804" i="1" a="1"/>
  <c r="E4805" i="1" a="1"/>
  <c r="E4806" i="1" a="1"/>
  <c r="E4807" i="1" a="1"/>
  <c r="E4808" i="1" a="1"/>
  <c r="E4809" i="1" a="1"/>
  <c r="E4810" i="1" a="1"/>
  <c r="E4811" i="1" a="1"/>
  <c r="E4812" i="1" a="1"/>
  <c r="E4813" i="1" a="1"/>
  <c r="E4814" i="1" a="1"/>
  <c r="E4815" i="1" a="1"/>
  <c r="E4816" i="1" a="1"/>
  <c r="E4817" i="1" a="1"/>
  <c r="E4818" i="1" a="1"/>
  <c r="E4819" i="1" a="1"/>
  <c r="E4820" i="1" a="1"/>
  <c r="E4821" i="1" a="1"/>
  <c r="E4822" i="1" a="1"/>
  <c r="E4823" i="1" a="1"/>
  <c r="E4824" i="1" a="1"/>
  <c r="E4825" i="1" a="1"/>
  <c r="E4826" i="1" a="1"/>
  <c r="E4827" i="1" a="1"/>
  <c r="E4828" i="1" a="1"/>
  <c r="E4829" i="1" a="1"/>
  <c r="E4830" i="1" a="1"/>
  <c r="E4831" i="1" a="1"/>
  <c r="E4832" i="1" a="1"/>
  <c r="E4833" i="1" a="1"/>
  <c r="E4834" i="1" a="1"/>
  <c r="E4835" i="1" a="1"/>
  <c r="E4836" i="1" a="1"/>
  <c r="E4837" i="1" a="1"/>
  <c r="E4838" i="1" a="1"/>
  <c r="E4839" i="1" a="1"/>
  <c r="E4840" i="1" a="1"/>
  <c r="E4841" i="1" a="1"/>
  <c r="E4842" i="1" a="1"/>
  <c r="E4843" i="1" a="1"/>
  <c r="E4844" i="1" a="1"/>
  <c r="E4845" i="1" a="1"/>
  <c r="E4846" i="1" a="1"/>
  <c r="E4847" i="1" a="1"/>
  <c r="E4848" i="1" a="1"/>
  <c r="E4849" i="1" a="1"/>
  <c r="E4850" i="1" a="1"/>
  <c r="E4851" i="1" a="1"/>
  <c r="E4852" i="1" a="1"/>
  <c r="E4853" i="1" a="1"/>
  <c r="E4854" i="1" a="1"/>
  <c r="E4855" i="1" a="1"/>
  <c r="E4856" i="1" a="1"/>
  <c r="E4857" i="1" a="1"/>
  <c r="E4858" i="1" a="1"/>
  <c r="E4859" i="1" a="1"/>
  <c r="E4860" i="1" a="1"/>
  <c r="E4861" i="1" a="1"/>
  <c r="E4862" i="1" a="1"/>
  <c r="E4863" i="1" a="1"/>
  <c r="E4864" i="1" a="1"/>
  <c r="E4865" i="1" a="1"/>
  <c r="E4866" i="1" a="1"/>
  <c r="E4867" i="1" a="1"/>
  <c r="E4868" i="1" a="1"/>
  <c r="E4869" i="1" a="1"/>
  <c r="E4870" i="1" a="1"/>
  <c r="E4871" i="1" a="1"/>
  <c r="E4872" i="1" a="1"/>
  <c r="E4873" i="1" a="1"/>
  <c r="E4874" i="1" a="1"/>
  <c r="E4875" i="1" a="1"/>
  <c r="E4876" i="1" a="1"/>
  <c r="E4877" i="1" a="1"/>
  <c r="E4878" i="1" a="1"/>
  <c r="E4879" i="1" a="1"/>
  <c r="E4880" i="1" a="1"/>
  <c r="E4881" i="1" a="1"/>
  <c r="E4882" i="1" a="1"/>
  <c r="E4883" i="1" a="1"/>
  <c r="E4884" i="1" a="1"/>
  <c r="E4885" i="1" a="1"/>
  <c r="E4886" i="1" a="1"/>
  <c r="E4887" i="1" a="1"/>
  <c r="E4888" i="1" a="1"/>
  <c r="E4889" i="1" a="1"/>
  <c r="E4890" i="1" a="1"/>
  <c r="E4891" i="1" a="1"/>
  <c r="E4892" i="1" a="1"/>
  <c r="E4893" i="1" a="1"/>
  <c r="E4894" i="1" a="1"/>
  <c r="E4895" i="1" a="1"/>
  <c r="E4896" i="1" a="1"/>
  <c r="E4897" i="1" a="1"/>
  <c r="E4898" i="1" a="1"/>
  <c r="E4899" i="1" a="1"/>
  <c r="E4900" i="1" a="1"/>
  <c r="E4901" i="1" a="1"/>
  <c r="E4902" i="1" a="1"/>
  <c r="E4903" i="1" a="1"/>
  <c r="E4904" i="1" a="1"/>
  <c r="E4905" i="1" a="1"/>
  <c r="E4906" i="1" a="1"/>
  <c r="E4907" i="1" a="1"/>
  <c r="E4908" i="1" a="1"/>
  <c r="E4909" i="1" a="1"/>
  <c r="E4910" i="1" a="1"/>
  <c r="E4911" i="1" a="1"/>
  <c r="E4912" i="1" a="1"/>
  <c r="E4913" i="1" a="1"/>
  <c r="E4914" i="1" a="1"/>
  <c r="E4915" i="1" a="1"/>
  <c r="E4916" i="1" a="1"/>
  <c r="E4917" i="1" a="1"/>
  <c r="E4918" i="1" a="1"/>
  <c r="E4919" i="1" a="1"/>
  <c r="E4920" i="1" a="1"/>
  <c r="E4921" i="1" a="1"/>
  <c r="E4922" i="1" a="1"/>
  <c r="E4923" i="1" a="1"/>
  <c r="E4924" i="1" a="1"/>
  <c r="E4925" i="1" a="1"/>
  <c r="E4926" i="1" a="1"/>
  <c r="E4927" i="1" a="1"/>
  <c r="E4928" i="1" a="1"/>
  <c r="E4929" i="1" a="1"/>
  <c r="E4930" i="1" a="1"/>
  <c r="E4931" i="1" a="1"/>
  <c r="E4932" i="1" a="1"/>
  <c r="E4933" i="1" a="1"/>
  <c r="E4934" i="1" a="1"/>
  <c r="E4935" i="1" a="1"/>
  <c r="E4936" i="1" a="1"/>
  <c r="E4937" i="1" a="1"/>
  <c r="E4938" i="1" a="1"/>
  <c r="E4939" i="1" a="1"/>
  <c r="E4940" i="1" a="1"/>
  <c r="E4941" i="1" a="1"/>
  <c r="E4942" i="1" a="1"/>
  <c r="E4943" i="1" a="1"/>
  <c r="E4944" i="1" a="1"/>
  <c r="E4945" i="1" a="1"/>
  <c r="E4946" i="1" a="1"/>
  <c r="E4947" i="1" a="1"/>
  <c r="E4948" i="1" a="1"/>
  <c r="E4949" i="1" a="1"/>
  <c r="E4950" i="1" a="1"/>
  <c r="E4951" i="1" a="1"/>
  <c r="E4952" i="1" a="1"/>
  <c r="E4953" i="1" a="1"/>
  <c r="E4954" i="1" a="1"/>
  <c r="E4955" i="1" a="1"/>
  <c r="E4956" i="1" a="1"/>
  <c r="E4957" i="1" a="1"/>
  <c r="E4958" i="1" a="1"/>
  <c r="E4959" i="1" a="1"/>
  <c r="E4960" i="1" a="1"/>
  <c r="E4961" i="1" a="1"/>
  <c r="E4962" i="1" a="1"/>
  <c r="E4963" i="1" a="1"/>
  <c r="E4964" i="1" a="1"/>
  <c r="E4965" i="1" a="1"/>
  <c r="E4966" i="1" a="1"/>
  <c r="E4967" i="1" a="1"/>
  <c r="E4968" i="1" a="1"/>
  <c r="E4969" i="1" a="1"/>
  <c r="E4970" i="1" a="1"/>
  <c r="E4971" i="1" a="1"/>
  <c r="E4972" i="1" a="1"/>
  <c r="E4973" i="1" a="1"/>
  <c r="E4974" i="1" a="1"/>
  <c r="E4975" i="1" a="1"/>
  <c r="E4976" i="1" a="1"/>
  <c r="E4977" i="1" a="1"/>
  <c r="E4978" i="1" a="1"/>
  <c r="E4979" i="1" a="1"/>
  <c r="E4980" i="1" a="1"/>
  <c r="E4981" i="1" a="1"/>
  <c r="E4982" i="1" a="1"/>
  <c r="E4983" i="1" a="1"/>
  <c r="E4984" i="1" a="1"/>
  <c r="E4985" i="1" a="1"/>
  <c r="E4986" i="1" a="1"/>
  <c r="E4987" i="1" a="1"/>
  <c r="E4988" i="1" a="1"/>
  <c r="E4989" i="1" a="1"/>
  <c r="E4990" i="1" a="1"/>
  <c r="E4991" i="1" a="1"/>
  <c r="E4992" i="1" a="1"/>
  <c r="E4993" i="1" a="1"/>
  <c r="E4994" i="1" a="1"/>
  <c r="E4995" i="1" a="1"/>
  <c r="E4996" i="1" a="1"/>
  <c r="E4997" i="1" a="1"/>
  <c r="E4998" i="1" a="1"/>
  <c r="E4999" i="1" a="1"/>
  <c r="E5000" i="1" a="1"/>
  <c r="E5001" i="1" a="1"/>
  <c r="E5002" i="1" a="1"/>
  <c r="E5003" i="1" a="1"/>
  <c r="E5004" i="1" a="1"/>
  <c r="E5005" i="1" a="1"/>
  <c r="E5006" i="1" a="1"/>
  <c r="E5007" i="1" a="1"/>
  <c r="E5008" i="1" a="1"/>
  <c r="E5009" i="1" a="1"/>
  <c r="E5010" i="1" a="1"/>
  <c r="E5011" i="1" a="1"/>
  <c r="E5012" i="1" a="1"/>
  <c r="E5013" i="1" a="1"/>
  <c r="E5014" i="1" a="1"/>
  <c r="E5015" i="1" a="1"/>
  <c r="E5016" i="1" a="1"/>
  <c r="E5017" i="1" a="1"/>
  <c r="E5018" i="1" a="1"/>
  <c r="E5019" i="1" a="1"/>
  <c r="E5020" i="1" a="1"/>
  <c r="E5021" i="1" a="1"/>
  <c r="E5022" i="1" a="1"/>
  <c r="E5023" i="1" a="1"/>
  <c r="E5024" i="1" a="1"/>
  <c r="E5025" i="1" a="1"/>
  <c r="E5026" i="1" a="1"/>
  <c r="E5027" i="1" a="1"/>
  <c r="E5028" i="1" a="1"/>
  <c r="E5029" i="1" a="1"/>
  <c r="E5030" i="1" a="1"/>
  <c r="E5031" i="1" a="1"/>
  <c r="E5032" i="1" a="1"/>
  <c r="E5033" i="1" a="1"/>
  <c r="E5034" i="1" a="1"/>
  <c r="E5035" i="1" a="1"/>
  <c r="E5036" i="1" a="1"/>
  <c r="E5037" i="1" a="1"/>
  <c r="E5038" i="1" a="1"/>
  <c r="E5039" i="1" a="1"/>
  <c r="E5040" i="1" a="1"/>
  <c r="E5041" i="1" a="1"/>
  <c r="E5042" i="1" a="1"/>
  <c r="E5043" i="1" a="1"/>
  <c r="E5044" i="1" a="1"/>
  <c r="E5045" i="1" a="1"/>
  <c r="E5046" i="1" a="1"/>
  <c r="E5047" i="1" a="1"/>
  <c r="E5048" i="1" a="1"/>
  <c r="E5049" i="1" a="1"/>
  <c r="E5050" i="1" a="1"/>
  <c r="E5051" i="1" a="1"/>
  <c r="E5052" i="1" a="1"/>
  <c r="E5053" i="1" a="1"/>
  <c r="E5054" i="1" a="1"/>
  <c r="E5055" i="1" a="1"/>
  <c r="E5056" i="1" a="1"/>
  <c r="E5057" i="1" a="1"/>
  <c r="E5058" i="1" a="1"/>
  <c r="E5059" i="1" a="1"/>
  <c r="E5060" i="1" a="1"/>
  <c r="E5061" i="1" a="1"/>
  <c r="E5062" i="1" a="1"/>
  <c r="E5063" i="1" a="1"/>
  <c r="E5064" i="1" a="1"/>
  <c r="E5065" i="1" a="1"/>
  <c r="E5066" i="1" a="1"/>
  <c r="E5067" i="1" a="1"/>
  <c r="E5068" i="1" a="1"/>
  <c r="E5069" i="1" a="1"/>
  <c r="E5070" i="1" a="1"/>
  <c r="E5071" i="1" a="1"/>
  <c r="E5072" i="1" a="1"/>
  <c r="E5073" i="1" a="1"/>
  <c r="E5074" i="1" a="1"/>
  <c r="E5075" i="1" a="1"/>
  <c r="E5076" i="1" a="1"/>
  <c r="E5077" i="1" a="1"/>
  <c r="E5078" i="1" a="1"/>
  <c r="E5079" i="1" a="1"/>
  <c r="E5080" i="1" a="1"/>
  <c r="E5081" i="1" a="1"/>
  <c r="E5082" i="1" a="1"/>
  <c r="E5083" i="1" a="1"/>
  <c r="E5084" i="1" a="1"/>
  <c r="E5085" i="1" a="1"/>
  <c r="E5086" i="1" a="1"/>
  <c r="E5087" i="1" a="1"/>
  <c r="E5088" i="1" a="1"/>
  <c r="E5089" i="1" a="1"/>
  <c r="E5090" i="1" a="1"/>
  <c r="E5091" i="1" a="1"/>
  <c r="E5092" i="1" a="1"/>
  <c r="E5093" i="1" a="1"/>
  <c r="E5094" i="1" a="1"/>
  <c r="E5095" i="1" a="1"/>
  <c r="E5096" i="1" a="1"/>
  <c r="E5097" i="1" a="1"/>
  <c r="E5098" i="1" a="1"/>
  <c r="E5099" i="1" a="1"/>
  <c r="E5100" i="1" a="1"/>
  <c r="E5101" i="1" a="1"/>
  <c r="E5102" i="1" a="1"/>
  <c r="E5103" i="1" a="1"/>
  <c r="E5104" i="1" a="1"/>
  <c r="E5105" i="1" a="1"/>
  <c r="E5106" i="1" a="1"/>
  <c r="E5107" i="1" a="1"/>
  <c r="E5108" i="1" a="1"/>
  <c r="E5109" i="1" a="1"/>
  <c r="E5110" i="1" a="1"/>
  <c r="E5111" i="1" a="1"/>
  <c r="E5112" i="1" a="1"/>
  <c r="E5113" i="1" a="1"/>
  <c r="E5114" i="1" a="1"/>
  <c r="E5115" i="1" a="1"/>
  <c r="E5116" i="1" a="1"/>
  <c r="E5117" i="1" a="1"/>
  <c r="E5118" i="1" a="1"/>
  <c r="E5119" i="1" a="1"/>
  <c r="E5120" i="1" a="1"/>
  <c r="E5121" i="1" a="1"/>
  <c r="E5122" i="1" a="1"/>
  <c r="E5123" i="1" a="1"/>
  <c r="E5124" i="1" a="1"/>
  <c r="E5125" i="1" a="1"/>
  <c r="E5126" i="1" a="1"/>
  <c r="E5127" i="1" a="1"/>
  <c r="E5128" i="1" a="1"/>
  <c r="E5129" i="1" a="1"/>
  <c r="E5130" i="1" a="1"/>
  <c r="E5131" i="1" a="1"/>
  <c r="E5132" i="1" a="1"/>
  <c r="E5133" i="1" a="1"/>
  <c r="E5134" i="1" a="1"/>
  <c r="E5135" i="1" a="1"/>
  <c r="E5136" i="1" a="1"/>
  <c r="E5137" i="1" a="1"/>
  <c r="E5138" i="1" a="1"/>
  <c r="E5139" i="1" a="1"/>
  <c r="E5140" i="1" a="1"/>
  <c r="E5141" i="1" a="1"/>
  <c r="E5142" i="1" a="1"/>
  <c r="E5143" i="1" a="1"/>
  <c r="E5144" i="1" a="1"/>
  <c r="E5145" i="1" a="1"/>
  <c r="E5146" i="1" a="1"/>
  <c r="E5147" i="1" a="1"/>
  <c r="E5148" i="1" a="1"/>
  <c r="E5149" i="1" a="1"/>
  <c r="E5150" i="1" a="1"/>
  <c r="E5151" i="1" a="1"/>
  <c r="E5152" i="1" a="1"/>
  <c r="E5153" i="1" a="1"/>
  <c r="E5154" i="1" a="1"/>
  <c r="E5155" i="1" a="1"/>
  <c r="E5156" i="1" a="1"/>
  <c r="E5157" i="1" a="1"/>
  <c r="E5158" i="1" a="1"/>
  <c r="E5159" i="1" a="1"/>
  <c r="E5160" i="1" a="1"/>
  <c r="E5161" i="1" a="1"/>
  <c r="E5162" i="1" a="1"/>
  <c r="E5163" i="1" a="1"/>
  <c r="E5164" i="1" a="1"/>
  <c r="E5165" i="1" a="1"/>
  <c r="E5166" i="1" a="1"/>
  <c r="E5167" i="1" a="1"/>
  <c r="E5168" i="1" a="1"/>
  <c r="E5169" i="1" a="1"/>
  <c r="E5170" i="1" a="1"/>
  <c r="E5171" i="1" a="1"/>
  <c r="E5172" i="1" a="1"/>
  <c r="E5173" i="1" a="1"/>
  <c r="E5174" i="1" a="1"/>
  <c r="E5175" i="1" a="1"/>
  <c r="E5176" i="1" a="1"/>
  <c r="E5177" i="1" a="1"/>
  <c r="E5178" i="1" a="1"/>
  <c r="E5179" i="1" a="1"/>
  <c r="E5180" i="1" a="1"/>
  <c r="E5181" i="1" a="1"/>
  <c r="E5182" i="1" a="1"/>
  <c r="E5183" i="1" a="1"/>
  <c r="E5184" i="1" a="1"/>
  <c r="E5185" i="1" a="1"/>
  <c r="E5186" i="1" a="1"/>
  <c r="E5187" i="1" a="1"/>
  <c r="E5188" i="1" a="1"/>
  <c r="E5189" i="1" a="1"/>
  <c r="E5190" i="1" a="1"/>
  <c r="E5191" i="1" a="1"/>
  <c r="E5192" i="1" a="1"/>
  <c r="E5193" i="1" a="1"/>
  <c r="E5194" i="1" a="1"/>
  <c r="E5195" i="1" a="1"/>
  <c r="E5196" i="1" a="1"/>
  <c r="E5197" i="1" a="1"/>
  <c r="E5198" i="1" a="1"/>
  <c r="E5199" i="1" a="1"/>
  <c r="E5200" i="1" a="1"/>
  <c r="E5201" i="1" a="1"/>
  <c r="E5202" i="1" a="1"/>
  <c r="E5203" i="1" a="1"/>
  <c r="E5204" i="1" a="1"/>
  <c r="E5205" i="1" a="1"/>
  <c r="E5206" i="1" a="1"/>
  <c r="E5207" i="1" a="1"/>
  <c r="E5208" i="1" a="1"/>
  <c r="E5209" i="1" a="1"/>
  <c r="E5210" i="1" a="1"/>
  <c r="E5211" i="1" a="1"/>
  <c r="E5212" i="1" a="1"/>
  <c r="E5213" i="1" a="1"/>
  <c r="E5214" i="1" a="1"/>
  <c r="E5215" i="1" a="1"/>
  <c r="E5216" i="1" a="1"/>
  <c r="E5217" i="1" a="1"/>
  <c r="E5218" i="1" a="1"/>
  <c r="E5219" i="1" a="1"/>
  <c r="E5220" i="1" a="1"/>
  <c r="E5221" i="1" a="1"/>
  <c r="E5222" i="1" a="1"/>
  <c r="E5223" i="1" a="1"/>
  <c r="E5224" i="1" a="1"/>
  <c r="E5225" i="1" a="1"/>
  <c r="E5226" i="1" a="1"/>
  <c r="E5227" i="1" a="1"/>
  <c r="E5228" i="1" a="1"/>
  <c r="E5229" i="1" a="1"/>
  <c r="E5230" i="1" a="1"/>
  <c r="E5231" i="1" a="1"/>
  <c r="E5232" i="1" a="1"/>
  <c r="E5233" i="1" a="1"/>
  <c r="E5234" i="1" a="1"/>
  <c r="E5235" i="1" a="1"/>
  <c r="E5236" i="1" a="1"/>
  <c r="E5237" i="1" a="1"/>
  <c r="E5238" i="1" a="1"/>
  <c r="E5239" i="1" a="1"/>
  <c r="E5240" i="1" a="1"/>
  <c r="E5241" i="1" a="1"/>
  <c r="E5242" i="1" a="1"/>
  <c r="E5243" i="1" a="1"/>
  <c r="E5244" i="1" a="1"/>
  <c r="E5245" i="1" a="1"/>
  <c r="E5246" i="1" a="1"/>
  <c r="E5247" i="1" a="1"/>
  <c r="E5248" i="1" a="1"/>
  <c r="E5249" i="1" a="1"/>
  <c r="E5250" i="1" a="1"/>
  <c r="E5251" i="1" a="1"/>
  <c r="E5252" i="1" a="1"/>
  <c r="E5253" i="1" a="1"/>
  <c r="E5254" i="1" a="1"/>
  <c r="E5255" i="1" a="1"/>
  <c r="E5256" i="1" a="1"/>
  <c r="E5257" i="1" a="1"/>
  <c r="E5258" i="1" a="1"/>
  <c r="E5259" i="1" a="1"/>
  <c r="E5260" i="1" a="1"/>
  <c r="E5261" i="1" a="1"/>
  <c r="E5262" i="1" a="1"/>
  <c r="E5263" i="1" a="1"/>
  <c r="E5264" i="1" a="1"/>
  <c r="E5265" i="1" a="1"/>
  <c r="E5266" i="1" a="1"/>
  <c r="E5267" i="1" a="1"/>
  <c r="E5268" i="1" a="1"/>
  <c r="E5269" i="1" a="1"/>
  <c r="E5270" i="1" a="1"/>
  <c r="E5271" i="1" a="1"/>
  <c r="E5272" i="1" a="1"/>
  <c r="E5273" i="1" a="1"/>
  <c r="E5274" i="1" a="1"/>
  <c r="E5275" i="1" a="1"/>
  <c r="E5276" i="1" a="1"/>
  <c r="E5277" i="1" a="1"/>
  <c r="E5278" i="1" a="1"/>
  <c r="E5279" i="1" a="1"/>
  <c r="E5280" i="1" a="1"/>
  <c r="E5281" i="1" a="1"/>
  <c r="E5282" i="1" a="1"/>
  <c r="E5283" i="1" a="1"/>
  <c r="E5284" i="1" a="1"/>
  <c r="E5285" i="1" a="1"/>
  <c r="E5286" i="1" a="1"/>
  <c r="E5287" i="1" a="1"/>
  <c r="E5288" i="1" a="1"/>
  <c r="E5289" i="1" a="1"/>
  <c r="E5290" i="1" a="1"/>
  <c r="E5291" i="1" a="1"/>
  <c r="E5292" i="1" a="1"/>
  <c r="E5293" i="1" a="1"/>
  <c r="E5294" i="1" a="1"/>
  <c r="E5295" i="1" a="1"/>
  <c r="E5296" i="1" a="1"/>
  <c r="E5297" i="1" a="1"/>
  <c r="E5298" i="1" a="1"/>
  <c r="E5299" i="1" a="1"/>
  <c r="E5300" i="1" a="1"/>
  <c r="E5301" i="1" a="1"/>
  <c r="E5302" i="1" a="1"/>
  <c r="E5303" i="1" a="1"/>
  <c r="E5304" i="1" a="1"/>
  <c r="E5305" i="1" a="1"/>
  <c r="E5306" i="1" a="1"/>
  <c r="E5307" i="1" a="1"/>
  <c r="E5308" i="1" a="1"/>
  <c r="E5309" i="1" a="1"/>
  <c r="E5310" i="1" a="1"/>
  <c r="E5311" i="1" a="1"/>
  <c r="E5312" i="1" a="1"/>
  <c r="E5313" i="1" a="1"/>
  <c r="E5314" i="1" a="1"/>
  <c r="E5315" i="1" a="1"/>
  <c r="E5316" i="1" a="1"/>
  <c r="E5317" i="1" a="1"/>
  <c r="E5318" i="1" a="1"/>
  <c r="E5319" i="1" a="1"/>
  <c r="E5320" i="1" a="1"/>
  <c r="E5321" i="1" a="1"/>
  <c r="E5322" i="1" a="1"/>
  <c r="E5323" i="1" a="1"/>
  <c r="E5324" i="1" a="1"/>
  <c r="E5325" i="1" a="1"/>
  <c r="E5326" i="1" a="1"/>
  <c r="E5327" i="1" a="1"/>
  <c r="E5328" i="1" a="1"/>
  <c r="E5329" i="1" a="1"/>
  <c r="E5330" i="1" a="1"/>
  <c r="E5331" i="1" a="1"/>
  <c r="E5332" i="1" a="1"/>
  <c r="E5333" i="1" a="1"/>
  <c r="E5334" i="1" a="1"/>
  <c r="E5335" i="1" a="1"/>
  <c r="E5336" i="1" a="1"/>
  <c r="E5337" i="1" a="1"/>
  <c r="E5338" i="1" a="1"/>
  <c r="E5339" i="1" a="1"/>
  <c r="E5340" i="1" a="1"/>
  <c r="E5341" i="1" a="1"/>
  <c r="E5342" i="1" a="1"/>
  <c r="E5343" i="1" a="1"/>
  <c r="E5344" i="1" a="1"/>
  <c r="E5345" i="1" a="1"/>
  <c r="E5346" i="1" a="1"/>
  <c r="E5347" i="1" a="1"/>
  <c r="E5348" i="1" a="1"/>
  <c r="E5349" i="1" a="1"/>
  <c r="E5350" i="1" a="1"/>
  <c r="E5351" i="1" a="1"/>
  <c r="E5352" i="1" a="1"/>
  <c r="E5353" i="1" a="1"/>
  <c r="E5354" i="1" a="1"/>
  <c r="E5355" i="1" a="1"/>
  <c r="E5356" i="1" a="1"/>
  <c r="E5357" i="1" a="1"/>
  <c r="E5358" i="1" a="1"/>
  <c r="E5359" i="1" a="1"/>
  <c r="E5360" i="1" a="1"/>
  <c r="E5361" i="1" a="1"/>
  <c r="E5362" i="1" a="1"/>
  <c r="E5363" i="1" a="1"/>
  <c r="E5364" i="1" a="1"/>
  <c r="E5365" i="1" a="1"/>
  <c r="E5366" i="1" a="1"/>
  <c r="E5367" i="1" a="1"/>
  <c r="E5368" i="1" a="1"/>
  <c r="E5369" i="1" a="1"/>
  <c r="E5370" i="1" a="1"/>
  <c r="E5371" i="1" a="1"/>
  <c r="E5372" i="1" a="1"/>
  <c r="E5373" i="1" a="1"/>
  <c r="E5374" i="1" a="1"/>
  <c r="E5375" i="1" a="1"/>
  <c r="E5376" i="1" a="1"/>
  <c r="E5377" i="1" a="1"/>
  <c r="E5378" i="1" a="1"/>
  <c r="E5379" i="1" a="1"/>
  <c r="E5380" i="1" a="1"/>
  <c r="E5381" i="1" a="1"/>
  <c r="E5382" i="1" a="1"/>
  <c r="E5383" i="1" a="1"/>
  <c r="E5384" i="1" a="1"/>
  <c r="E5385" i="1" a="1"/>
  <c r="E5386" i="1" a="1"/>
  <c r="E5387" i="1" a="1"/>
  <c r="E5388" i="1" a="1"/>
  <c r="E5389" i="1" a="1"/>
  <c r="E5390" i="1" a="1"/>
  <c r="E5391" i="1" a="1"/>
  <c r="E5392" i="1" a="1"/>
  <c r="E5393" i="1" a="1"/>
  <c r="E5394" i="1" a="1"/>
  <c r="E5395" i="1" a="1"/>
  <c r="E5396" i="1" a="1"/>
  <c r="E5397" i="1" a="1"/>
  <c r="E5398" i="1" a="1"/>
  <c r="E5399" i="1" a="1"/>
  <c r="E5400" i="1" a="1"/>
  <c r="E5401" i="1" a="1"/>
  <c r="E5402" i="1" a="1"/>
  <c r="E5403" i="1" a="1"/>
  <c r="E5404" i="1" a="1"/>
  <c r="E5405" i="1" a="1"/>
  <c r="E5406" i="1" a="1"/>
  <c r="E5407" i="1" a="1"/>
  <c r="E5408" i="1" a="1"/>
  <c r="E5409" i="1" a="1"/>
  <c r="E5410" i="1" a="1"/>
  <c r="E5411" i="1" a="1"/>
  <c r="E5412" i="1" a="1"/>
  <c r="E5413" i="1" a="1"/>
  <c r="E5414" i="1" a="1"/>
  <c r="E5415" i="1" a="1"/>
  <c r="E5416" i="1" a="1"/>
  <c r="E5417" i="1" a="1"/>
  <c r="E5418" i="1" a="1"/>
  <c r="E5419" i="1" a="1"/>
  <c r="E5420" i="1" a="1"/>
  <c r="E5421" i="1" a="1"/>
  <c r="E5422" i="1" a="1"/>
  <c r="E5423" i="1" a="1"/>
  <c r="E5424" i="1" a="1"/>
  <c r="E5425" i="1" a="1"/>
  <c r="E5426" i="1" a="1"/>
  <c r="E5427" i="1" a="1"/>
  <c r="E5428" i="1" a="1"/>
  <c r="E5429" i="1" a="1"/>
  <c r="E5430" i="1" a="1"/>
  <c r="E5431" i="1" a="1"/>
  <c r="E5432" i="1" a="1"/>
  <c r="E5433" i="1" a="1"/>
  <c r="E5434" i="1" a="1"/>
  <c r="E5435" i="1" a="1"/>
  <c r="E5436" i="1" a="1"/>
  <c r="E5437" i="1" a="1"/>
  <c r="E5438" i="1" a="1"/>
  <c r="E5439" i="1" a="1"/>
  <c r="E5440" i="1" a="1"/>
  <c r="E5441" i="1" a="1"/>
  <c r="E5442" i="1" a="1"/>
  <c r="E5443" i="1" a="1"/>
  <c r="E5444" i="1" a="1"/>
  <c r="E5445" i="1" a="1"/>
  <c r="E5446" i="1" a="1"/>
  <c r="E5447" i="1" a="1"/>
  <c r="E5448" i="1" a="1"/>
  <c r="E5449" i="1" a="1"/>
  <c r="E5450" i="1" a="1"/>
  <c r="E5451" i="1" a="1"/>
  <c r="E5452" i="1" a="1"/>
  <c r="E5453" i="1" a="1"/>
  <c r="E5454" i="1" a="1"/>
  <c r="E5455" i="1" a="1"/>
  <c r="E5456" i="1" a="1"/>
  <c r="E5457" i="1" a="1"/>
  <c r="E5458" i="1" a="1"/>
  <c r="E5459" i="1" a="1"/>
  <c r="E5460" i="1" a="1"/>
  <c r="E5461" i="1" a="1"/>
  <c r="E5462" i="1" a="1"/>
  <c r="E5463" i="1" a="1"/>
  <c r="E5464" i="1" a="1"/>
  <c r="E5465" i="1" a="1"/>
  <c r="E5466" i="1" a="1"/>
  <c r="E5467" i="1" a="1"/>
  <c r="E5468" i="1" a="1"/>
  <c r="E5469" i="1" a="1"/>
  <c r="E5470" i="1" a="1"/>
  <c r="E5471" i="1" a="1"/>
  <c r="E5472" i="1" a="1"/>
  <c r="E5473" i="1" a="1"/>
  <c r="E5474" i="1" a="1"/>
  <c r="E5475" i="1" a="1"/>
  <c r="E5476" i="1" a="1"/>
  <c r="E5477" i="1" a="1"/>
  <c r="E5478" i="1" a="1"/>
  <c r="E5479" i="1" a="1"/>
  <c r="E5480" i="1" a="1"/>
  <c r="E5481" i="1" a="1"/>
  <c r="E5482" i="1" a="1"/>
  <c r="E5483" i="1" a="1"/>
  <c r="E5484" i="1" a="1"/>
  <c r="E5485" i="1" a="1"/>
  <c r="E5486" i="1" a="1"/>
  <c r="E5487" i="1" a="1"/>
  <c r="E5488" i="1" a="1"/>
  <c r="E5489" i="1" a="1"/>
  <c r="E5490" i="1" a="1"/>
  <c r="E5491" i="1" a="1"/>
  <c r="E5492" i="1" a="1"/>
  <c r="E5493" i="1" a="1"/>
  <c r="E5494" i="1" a="1"/>
  <c r="E5495" i="1" a="1"/>
  <c r="E5496" i="1" a="1"/>
  <c r="E5497" i="1" a="1"/>
  <c r="E5498" i="1" a="1"/>
  <c r="E5499" i="1" a="1"/>
  <c r="E5500" i="1" a="1"/>
  <c r="E5501" i="1" a="1"/>
  <c r="E5502" i="1" a="1"/>
  <c r="E5503" i="1" a="1"/>
  <c r="E5504" i="1" a="1"/>
  <c r="E5505" i="1" a="1"/>
  <c r="E5506" i="1" a="1"/>
  <c r="E5507" i="1" a="1"/>
  <c r="E5508" i="1" a="1"/>
  <c r="E5509" i="1" a="1"/>
  <c r="E5510" i="1" a="1"/>
  <c r="E5511" i="1" a="1"/>
  <c r="E5512" i="1" a="1"/>
  <c r="E5513" i="1" a="1"/>
  <c r="E5514" i="1" a="1"/>
  <c r="E5515" i="1" a="1"/>
  <c r="E5516" i="1" a="1"/>
  <c r="E5517" i="1" a="1"/>
  <c r="E5518" i="1" a="1"/>
  <c r="E5519" i="1" a="1"/>
  <c r="E5520" i="1" a="1"/>
  <c r="E5521" i="1" a="1"/>
  <c r="E5522" i="1" a="1"/>
  <c r="E5523" i="1" a="1"/>
  <c r="E5524" i="1" a="1"/>
  <c r="E5525" i="1" a="1"/>
  <c r="E5526" i="1" a="1"/>
  <c r="E5527" i="1" a="1"/>
  <c r="E5528" i="1" a="1"/>
  <c r="E5529" i="1" a="1"/>
  <c r="E5530" i="1" a="1"/>
  <c r="E5531" i="1" a="1"/>
  <c r="E5532" i="1" a="1"/>
  <c r="E5533" i="1" a="1"/>
  <c r="E5534" i="1" a="1"/>
  <c r="E5535" i="1" a="1"/>
  <c r="E5536" i="1" a="1"/>
  <c r="E5537" i="1" a="1"/>
  <c r="E5538" i="1" a="1"/>
  <c r="E5539" i="1" a="1"/>
  <c r="E5540" i="1" a="1"/>
  <c r="E5541" i="1" a="1"/>
  <c r="E5542" i="1" a="1"/>
  <c r="E5543" i="1" a="1"/>
  <c r="E5544" i="1" a="1"/>
  <c r="E5545" i="1" a="1"/>
  <c r="E5546" i="1" a="1"/>
  <c r="E5547" i="1" a="1"/>
  <c r="E5548" i="1" a="1"/>
  <c r="E5549" i="1" a="1"/>
  <c r="E5550" i="1" a="1"/>
  <c r="E5551" i="1" a="1"/>
  <c r="E5552" i="1" a="1"/>
  <c r="E5553" i="1" a="1"/>
  <c r="E5554" i="1" a="1"/>
  <c r="E5555" i="1" a="1"/>
  <c r="E5556" i="1" a="1"/>
  <c r="E5557" i="1" a="1"/>
  <c r="E5558" i="1" a="1"/>
  <c r="E5559" i="1" a="1"/>
  <c r="E5560" i="1" a="1"/>
  <c r="E5561" i="1" a="1"/>
  <c r="E5562" i="1" a="1"/>
  <c r="E5563" i="1" a="1"/>
  <c r="E5564" i="1" a="1"/>
  <c r="E5565" i="1" a="1"/>
  <c r="E5566" i="1" a="1"/>
  <c r="E5567" i="1" a="1"/>
  <c r="E5568" i="1" a="1"/>
  <c r="E5569" i="1" a="1"/>
  <c r="E5570" i="1" a="1"/>
  <c r="E5571" i="1" a="1"/>
  <c r="E5572" i="1" a="1"/>
  <c r="E5573" i="1" a="1"/>
  <c r="E5574" i="1" a="1"/>
  <c r="E5575" i="1" a="1"/>
  <c r="E5576" i="1" a="1"/>
  <c r="E5577" i="1" a="1"/>
  <c r="E5578" i="1" a="1"/>
  <c r="E5579" i="1" a="1"/>
  <c r="E5580" i="1" a="1"/>
  <c r="E5581" i="1" a="1"/>
  <c r="E5582" i="1" a="1"/>
  <c r="E5583" i="1" a="1"/>
  <c r="E5584" i="1" a="1"/>
  <c r="E5585" i="1" a="1"/>
  <c r="E5586" i="1" a="1"/>
  <c r="E5587" i="1" a="1"/>
  <c r="E5588" i="1" a="1"/>
  <c r="E5589" i="1" a="1"/>
  <c r="E5590" i="1" a="1"/>
  <c r="E5591" i="1" a="1"/>
  <c r="E5592" i="1" a="1"/>
  <c r="E5593" i="1" a="1"/>
  <c r="E5594" i="1" a="1"/>
  <c r="E5595" i="1" a="1"/>
  <c r="E5596" i="1" a="1"/>
  <c r="E5597" i="1" a="1"/>
  <c r="E5598" i="1" a="1"/>
  <c r="E5599" i="1" a="1"/>
  <c r="E5600" i="1" a="1"/>
  <c r="E5601" i="1" a="1"/>
  <c r="E5602" i="1" a="1"/>
  <c r="E5603" i="1" a="1"/>
  <c r="E5604" i="1" a="1"/>
  <c r="E5605" i="1" a="1"/>
  <c r="E5606" i="1" a="1"/>
  <c r="E5607" i="1" a="1"/>
  <c r="E5608" i="1" a="1"/>
  <c r="E5609" i="1" a="1"/>
  <c r="E5610" i="1" a="1"/>
  <c r="E5611" i="1" a="1"/>
  <c r="E5612" i="1" a="1"/>
  <c r="E5613" i="1" a="1"/>
  <c r="E5614" i="1" a="1"/>
  <c r="E5615" i="1" a="1"/>
  <c r="E5616" i="1" a="1"/>
  <c r="E5617" i="1" a="1"/>
  <c r="E5618" i="1" a="1"/>
  <c r="E5619" i="1" a="1"/>
  <c r="E5620" i="1" a="1"/>
  <c r="E5621" i="1" a="1"/>
  <c r="E5622" i="1" a="1"/>
  <c r="E5623" i="1" a="1"/>
  <c r="E5624" i="1" a="1"/>
  <c r="E5625" i="1" a="1"/>
  <c r="E5626" i="1" a="1"/>
  <c r="E5627" i="1" a="1"/>
  <c r="E5628" i="1" a="1"/>
  <c r="E5629" i="1" a="1"/>
  <c r="E5630" i="1" a="1"/>
  <c r="E5631" i="1" a="1"/>
  <c r="E5632" i="1" a="1"/>
  <c r="E5633" i="1" a="1"/>
  <c r="E5634" i="1" a="1"/>
  <c r="E5635" i="1" a="1"/>
  <c r="E5636" i="1" a="1"/>
  <c r="E5637" i="1" a="1"/>
  <c r="E5638" i="1" a="1"/>
  <c r="E5639" i="1" a="1"/>
  <c r="E5640" i="1" a="1"/>
  <c r="E5641" i="1" a="1"/>
  <c r="E5642" i="1" a="1"/>
  <c r="E5643" i="1" a="1"/>
  <c r="E5644" i="1" a="1"/>
  <c r="E5645" i="1" a="1"/>
  <c r="E5646" i="1" a="1"/>
  <c r="E5647" i="1" a="1"/>
  <c r="E5648" i="1" a="1"/>
  <c r="E5649" i="1" a="1"/>
  <c r="E5650" i="1" a="1"/>
  <c r="E5651" i="1" a="1"/>
  <c r="E5652" i="1" a="1"/>
  <c r="E5653" i="1" a="1"/>
  <c r="E5654" i="1" a="1"/>
  <c r="E5655" i="1" a="1"/>
  <c r="E5656" i="1" a="1"/>
  <c r="E5657" i="1" a="1"/>
  <c r="E5658" i="1" a="1"/>
  <c r="E5659" i="1" a="1"/>
  <c r="E5660" i="1" a="1"/>
  <c r="E5661" i="1" a="1"/>
  <c r="E5662" i="1" a="1"/>
  <c r="E5663" i="1" a="1"/>
  <c r="E5664" i="1" a="1"/>
  <c r="E5665" i="1" a="1"/>
  <c r="E5666" i="1" a="1"/>
  <c r="E5667" i="1" a="1"/>
  <c r="E5668" i="1" a="1"/>
  <c r="E5669" i="1" a="1"/>
  <c r="E5670" i="1" a="1"/>
  <c r="E5671" i="1" a="1"/>
  <c r="E5672" i="1" a="1"/>
  <c r="E5673" i="1" a="1"/>
  <c r="E5674" i="1" a="1"/>
  <c r="E5675" i="1" a="1"/>
  <c r="E5676" i="1" a="1"/>
  <c r="E5677" i="1" a="1"/>
  <c r="E5678" i="1" a="1"/>
  <c r="E5679" i="1" a="1"/>
  <c r="E5680" i="1" a="1"/>
  <c r="E5681" i="1" a="1"/>
  <c r="E5682" i="1" a="1"/>
  <c r="E5683" i="1" a="1"/>
  <c r="E5684" i="1" a="1"/>
  <c r="E5685" i="1" a="1"/>
  <c r="E5686" i="1" a="1"/>
  <c r="E5687" i="1" a="1"/>
  <c r="E5688" i="1" a="1"/>
  <c r="E5689" i="1" a="1"/>
  <c r="E5690" i="1" a="1"/>
  <c r="E5691" i="1" a="1"/>
  <c r="E5692" i="1" a="1"/>
  <c r="E5693" i="1" a="1"/>
  <c r="E5694" i="1" a="1"/>
  <c r="E5695" i="1" a="1"/>
  <c r="E5696" i="1" a="1"/>
  <c r="E5697" i="1" a="1"/>
  <c r="E5698" i="1" a="1"/>
  <c r="E5699" i="1" a="1"/>
  <c r="E5700" i="1" a="1"/>
  <c r="E5701" i="1" a="1"/>
  <c r="E5702" i="1" a="1"/>
  <c r="E5703" i="1" a="1"/>
  <c r="E5704" i="1" a="1"/>
  <c r="E5705" i="1" a="1"/>
  <c r="E5706" i="1" a="1"/>
  <c r="E5707" i="1" a="1"/>
  <c r="E5708" i="1" a="1"/>
  <c r="E5709" i="1" a="1"/>
  <c r="E5710" i="1" a="1"/>
  <c r="E5711" i="1" a="1"/>
  <c r="E5712" i="1" a="1"/>
  <c r="E5713" i="1" a="1"/>
  <c r="E5714" i="1" a="1"/>
  <c r="E5715" i="1" a="1"/>
  <c r="E5716" i="1" a="1"/>
  <c r="E5717" i="1" a="1"/>
  <c r="E5718" i="1" a="1"/>
  <c r="E5719" i="1" a="1"/>
  <c r="E5720" i="1" a="1"/>
  <c r="E5721" i="1" a="1"/>
  <c r="E5722" i="1" a="1"/>
  <c r="E5723" i="1" a="1"/>
  <c r="E5724" i="1" a="1"/>
  <c r="E5725" i="1" a="1"/>
  <c r="E5726" i="1" a="1"/>
  <c r="E5727" i="1" a="1"/>
  <c r="E5728" i="1" a="1"/>
  <c r="E5729" i="1" a="1"/>
  <c r="E5730" i="1" a="1"/>
  <c r="E5731" i="1" a="1"/>
  <c r="E5732" i="1" a="1"/>
  <c r="E5733" i="1" a="1"/>
  <c r="E5734" i="1" a="1"/>
  <c r="E5735" i="1" a="1"/>
  <c r="E5736" i="1" a="1"/>
  <c r="E5737" i="1" a="1"/>
  <c r="E5738" i="1" a="1"/>
  <c r="E5739" i="1" a="1"/>
  <c r="E5740" i="1" a="1"/>
  <c r="E5741" i="1" a="1"/>
  <c r="E5742" i="1" a="1"/>
  <c r="E5743" i="1" a="1"/>
  <c r="E5744" i="1" a="1"/>
  <c r="E5745" i="1" a="1"/>
  <c r="E5746" i="1" a="1"/>
  <c r="E5747" i="1" a="1"/>
  <c r="E5748" i="1" a="1"/>
  <c r="E5749" i="1" a="1"/>
  <c r="E5750" i="1" a="1"/>
  <c r="E5751" i="1" a="1"/>
  <c r="E5752" i="1" a="1"/>
  <c r="E5753" i="1" a="1"/>
  <c r="E5754" i="1" a="1"/>
  <c r="E5755" i="1" a="1"/>
  <c r="E5756" i="1" a="1"/>
  <c r="E5757" i="1" a="1"/>
  <c r="E5758" i="1" a="1"/>
  <c r="E5759" i="1" a="1"/>
  <c r="E5760" i="1" a="1"/>
  <c r="E5761" i="1" a="1"/>
  <c r="E5762" i="1" a="1"/>
  <c r="E5763" i="1" a="1"/>
  <c r="E5764" i="1" a="1"/>
  <c r="E5765" i="1" a="1"/>
  <c r="E5766" i="1" a="1"/>
  <c r="E5767" i="1" a="1"/>
  <c r="E5768" i="1" a="1"/>
  <c r="E5769" i="1" a="1"/>
  <c r="E5770" i="1" a="1"/>
  <c r="E5771" i="1" a="1"/>
  <c r="E5772" i="1" a="1"/>
  <c r="E5773" i="1" a="1"/>
  <c r="E5774" i="1" a="1"/>
  <c r="E5775" i="1" a="1"/>
  <c r="E5776" i="1" a="1"/>
  <c r="E5777" i="1" a="1"/>
  <c r="E5778" i="1" a="1"/>
  <c r="E5779" i="1" a="1"/>
  <c r="E5780" i="1" a="1"/>
  <c r="E5781" i="1" a="1"/>
  <c r="E5782" i="1" a="1"/>
  <c r="E5783" i="1" a="1"/>
  <c r="E5784" i="1" a="1"/>
  <c r="E5785" i="1" a="1"/>
  <c r="E5786" i="1" a="1"/>
  <c r="E5787" i="1" a="1"/>
  <c r="E5788" i="1" a="1"/>
  <c r="E5789" i="1" a="1"/>
  <c r="E5790" i="1" a="1"/>
  <c r="E5791" i="1" a="1"/>
  <c r="E5792" i="1" a="1"/>
  <c r="E5793" i="1" a="1"/>
  <c r="E5794" i="1" a="1"/>
  <c r="E5795" i="1" a="1"/>
  <c r="E5796" i="1" a="1"/>
  <c r="E5797" i="1" a="1"/>
  <c r="E5798" i="1" a="1"/>
  <c r="E5799" i="1" a="1"/>
  <c r="E5800" i="1" a="1"/>
  <c r="E5801" i="1" a="1"/>
  <c r="E5802" i="1" a="1"/>
  <c r="E5803" i="1" a="1"/>
  <c r="E5804" i="1" a="1"/>
  <c r="E5805" i="1" a="1"/>
  <c r="E5806" i="1" a="1"/>
  <c r="E5807" i="1" a="1"/>
  <c r="E5808" i="1" a="1"/>
  <c r="E5809" i="1" a="1"/>
  <c r="E5810" i="1" a="1"/>
  <c r="E5811" i="1" a="1"/>
  <c r="E5812" i="1" a="1"/>
  <c r="E5813" i="1" a="1"/>
  <c r="E5814" i="1" a="1"/>
  <c r="E5815" i="1" a="1"/>
  <c r="E5816" i="1" a="1"/>
  <c r="E5817" i="1" a="1"/>
  <c r="E5818" i="1" a="1"/>
  <c r="E5819" i="1" a="1"/>
  <c r="E5820" i="1" a="1"/>
  <c r="E5821" i="1" a="1"/>
  <c r="E5822" i="1" a="1"/>
  <c r="E5823" i="1" a="1"/>
  <c r="E5824" i="1" a="1"/>
  <c r="E5825" i="1" a="1"/>
  <c r="E5826" i="1" a="1"/>
  <c r="E5827" i="1" a="1"/>
  <c r="E5828" i="1" a="1"/>
  <c r="E5829" i="1" a="1"/>
  <c r="E5830" i="1" a="1"/>
  <c r="E5831" i="1" a="1"/>
  <c r="E5832" i="1" a="1"/>
  <c r="E5833" i="1" a="1"/>
  <c r="E5834" i="1" a="1"/>
  <c r="E5835" i="1" a="1"/>
  <c r="E5836" i="1" a="1"/>
  <c r="E5837" i="1" a="1"/>
  <c r="E5838" i="1" a="1"/>
  <c r="E5839" i="1" a="1"/>
  <c r="E5840" i="1" a="1"/>
  <c r="E5841" i="1" a="1"/>
  <c r="E5842" i="1" a="1"/>
  <c r="E5843" i="1" a="1"/>
  <c r="E5844" i="1" a="1"/>
  <c r="E5845" i="1" a="1"/>
  <c r="E5846" i="1" a="1"/>
  <c r="E5847" i="1" a="1"/>
  <c r="E5848" i="1" a="1"/>
  <c r="E5849" i="1" a="1"/>
  <c r="E5850" i="1" a="1"/>
  <c r="E5851" i="1" a="1"/>
  <c r="E5852" i="1" a="1"/>
  <c r="E5853" i="1" a="1"/>
  <c r="E5854" i="1" a="1"/>
  <c r="E5855" i="1" a="1"/>
  <c r="E5856" i="1" a="1"/>
  <c r="E5857" i="1" a="1"/>
  <c r="E5858" i="1" a="1"/>
  <c r="E5859" i="1" a="1"/>
  <c r="E5860" i="1" a="1"/>
  <c r="E5861" i="1" a="1"/>
  <c r="E5862" i="1" a="1"/>
  <c r="E5863" i="1" a="1"/>
  <c r="E5864" i="1" a="1"/>
  <c r="E5865" i="1" a="1"/>
  <c r="E5866" i="1" a="1"/>
  <c r="E5867" i="1" a="1"/>
  <c r="E5868" i="1" a="1"/>
  <c r="E5869" i="1" a="1"/>
  <c r="E5870" i="1" a="1"/>
  <c r="E5871" i="1" a="1"/>
  <c r="E5872" i="1" a="1"/>
  <c r="E5873" i="1" a="1"/>
  <c r="E5874" i="1" a="1"/>
  <c r="E5875" i="1" a="1"/>
  <c r="E5876" i="1" a="1"/>
  <c r="E5877" i="1" a="1"/>
  <c r="E5878" i="1" a="1"/>
  <c r="E5879" i="1" a="1"/>
  <c r="E5880" i="1" a="1"/>
  <c r="E5881" i="1" a="1"/>
  <c r="E5882" i="1" a="1"/>
  <c r="E5883" i="1" a="1"/>
  <c r="E5884" i="1" a="1"/>
  <c r="E5885" i="1" a="1"/>
  <c r="E5886" i="1" a="1"/>
  <c r="E5887" i="1" a="1"/>
  <c r="E5888" i="1" a="1"/>
  <c r="E5889" i="1" a="1"/>
  <c r="E5890" i="1" a="1"/>
  <c r="E5891" i="1" a="1"/>
  <c r="E5892" i="1" a="1"/>
  <c r="E5893" i="1" a="1"/>
  <c r="E5894" i="1" a="1"/>
  <c r="E5895" i="1" a="1"/>
  <c r="E5896" i="1" a="1"/>
  <c r="E5897" i="1" a="1"/>
  <c r="E5898" i="1" a="1"/>
  <c r="E5899" i="1" a="1"/>
  <c r="E5900" i="1" a="1"/>
  <c r="E5901" i="1" a="1"/>
  <c r="E5902" i="1" a="1"/>
  <c r="E5903" i="1" a="1"/>
  <c r="E5904" i="1" a="1"/>
  <c r="E5905" i="1" a="1"/>
  <c r="E5906" i="1" a="1"/>
  <c r="E5907" i="1" a="1"/>
  <c r="E5908" i="1" a="1"/>
  <c r="E5909" i="1" a="1"/>
  <c r="E5910" i="1" a="1"/>
  <c r="E5911" i="1" a="1"/>
  <c r="E5912" i="1" a="1"/>
  <c r="E5913" i="1" a="1"/>
  <c r="E5914" i="1" a="1"/>
  <c r="E5915" i="1" a="1"/>
  <c r="E5916" i="1" a="1"/>
  <c r="E5917" i="1" a="1"/>
  <c r="E5918" i="1" a="1"/>
  <c r="E5919" i="1" a="1"/>
  <c r="E5920" i="1" a="1"/>
  <c r="E5921" i="1" a="1"/>
  <c r="E5922" i="1" a="1"/>
  <c r="E5923" i="1" a="1"/>
  <c r="E5924" i="1" a="1"/>
  <c r="E5925" i="1" a="1"/>
  <c r="E5926" i="1" a="1"/>
  <c r="E5927" i="1" a="1"/>
  <c r="E5928" i="1" a="1"/>
  <c r="E5929" i="1" a="1"/>
  <c r="E5930" i="1" a="1"/>
  <c r="E5931" i="1" a="1"/>
  <c r="E5932" i="1" a="1"/>
  <c r="E5933" i="1" a="1"/>
  <c r="E5934" i="1" a="1"/>
  <c r="E5935" i="1" a="1"/>
  <c r="E5936" i="1" a="1"/>
  <c r="E5937" i="1" a="1"/>
  <c r="E5938" i="1" a="1"/>
  <c r="E5939" i="1" a="1"/>
  <c r="E5940" i="1" a="1"/>
  <c r="E5941" i="1" a="1"/>
  <c r="E5942" i="1" a="1"/>
  <c r="E5943" i="1" a="1"/>
  <c r="E5944" i="1" a="1"/>
  <c r="E5945" i="1" a="1"/>
  <c r="E5946" i="1" a="1"/>
  <c r="E5947" i="1" a="1"/>
  <c r="E5948" i="1" a="1"/>
  <c r="E5949" i="1" a="1"/>
  <c r="E5950" i="1" a="1"/>
  <c r="E5951" i="1" a="1"/>
  <c r="E5952" i="1" a="1"/>
  <c r="E5953" i="1" a="1"/>
  <c r="E5954" i="1" a="1"/>
  <c r="E5955" i="1" a="1"/>
  <c r="E5956" i="1" a="1"/>
  <c r="E5957" i="1" a="1"/>
  <c r="E5958" i="1" a="1"/>
  <c r="E5959" i="1" a="1"/>
  <c r="E5960" i="1" a="1"/>
  <c r="E5961" i="1" a="1"/>
  <c r="E5962" i="1" a="1"/>
  <c r="E5963" i="1" a="1"/>
  <c r="E5964" i="1" a="1"/>
  <c r="E5965" i="1" a="1"/>
  <c r="E5966" i="1" a="1"/>
  <c r="E5967" i="1" a="1"/>
  <c r="E5968" i="1" a="1"/>
  <c r="E5969" i="1" a="1"/>
  <c r="E5970" i="1" a="1"/>
  <c r="E5971" i="1" a="1"/>
  <c r="E5972" i="1" a="1"/>
  <c r="E5973" i="1" a="1"/>
  <c r="E5974" i="1" a="1"/>
  <c r="E5975" i="1" a="1"/>
  <c r="E5976" i="1" a="1"/>
  <c r="E5977" i="1" a="1"/>
  <c r="E5978" i="1" a="1"/>
  <c r="E5979" i="1" a="1"/>
  <c r="E5980" i="1" a="1"/>
  <c r="E5981" i="1" a="1"/>
  <c r="E5982" i="1" a="1"/>
  <c r="E5983" i="1" a="1"/>
  <c r="E5984" i="1" a="1"/>
  <c r="E5985" i="1" a="1"/>
  <c r="E5986" i="1" a="1"/>
  <c r="E5987" i="1" a="1"/>
  <c r="E5988" i="1" a="1"/>
  <c r="E5989" i="1" a="1"/>
  <c r="E5990" i="1" a="1"/>
  <c r="E5991" i="1" a="1"/>
  <c r="E5992" i="1" a="1"/>
  <c r="E5993" i="1" a="1"/>
  <c r="E5994" i="1" a="1"/>
  <c r="E5995" i="1" a="1"/>
  <c r="E5996" i="1" a="1"/>
  <c r="E5997" i="1" a="1"/>
  <c r="E5998" i="1" a="1"/>
  <c r="E5999" i="1" a="1"/>
  <c r="E6000" i="1" a="1"/>
  <c r="E6001" i="1" a="1"/>
  <c r="E6002" i="1" a="1"/>
  <c r="E6003" i="1" a="1"/>
  <c r="E6004" i="1" a="1"/>
  <c r="E6005" i="1" a="1"/>
  <c r="E6006" i="1" a="1"/>
  <c r="E6007" i="1" a="1"/>
  <c r="E6008" i="1" a="1"/>
  <c r="E6009" i="1" a="1"/>
  <c r="E6010" i="1" a="1"/>
  <c r="E6011" i="1" a="1"/>
  <c r="E6012" i="1" a="1"/>
  <c r="E6013" i="1" a="1"/>
  <c r="E6014" i="1" a="1"/>
  <c r="E6015" i="1" a="1"/>
  <c r="E6016" i="1" a="1"/>
  <c r="E6017" i="1" a="1"/>
  <c r="E6018" i="1" a="1"/>
  <c r="E6019" i="1" a="1"/>
  <c r="E6020" i="1" a="1"/>
  <c r="E6021" i="1" a="1"/>
  <c r="E6022" i="1" a="1"/>
  <c r="E6023" i="1" a="1"/>
  <c r="E6024" i="1" a="1"/>
  <c r="E6025" i="1" a="1"/>
  <c r="E6026" i="1" a="1"/>
  <c r="E6027" i="1" a="1"/>
  <c r="E6028" i="1" a="1"/>
  <c r="E6029" i="1" a="1"/>
  <c r="E6030" i="1" a="1"/>
  <c r="E6031" i="1" a="1"/>
  <c r="E6032" i="1" a="1"/>
  <c r="E6033" i="1" a="1"/>
  <c r="E6034" i="1" a="1"/>
  <c r="E6035" i="1" a="1"/>
  <c r="E6036" i="1" a="1"/>
  <c r="E6037" i="1" a="1"/>
  <c r="E6038" i="1" a="1"/>
  <c r="E6039" i="1" a="1"/>
  <c r="E6040" i="1" a="1"/>
  <c r="E6041" i="1" a="1"/>
  <c r="E6042" i="1" a="1"/>
  <c r="E6043" i="1" a="1"/>
  <c r="E6044" i="1" a="1"/>
  <c r="E6045" i="1" a="1"/>
  <c r="E6046" i="1" a="1"/>
  <c r="E6047" i="1" a="1"/>
  <c r="E6048" i="1" a="1"/>
  <c r="E6049" i="1" a="1"/>
  <c r="E6050" i="1" a="1"/>
  <c r="E6051" i="1" a="1"/>
  <c r="E6052" i="1" a="1"/>
  <c r="E6053" i="1" a="1"/>
  <c r="E6054" i="1" a="1"/>
  <c r="E6055" i="1" a="1"/>
  <c r="E6056" i="1" a="1"/>
  <c r="E6057" i="1" a="1"/>
  <c r="E6058" i="1" a="1"/>
  <c r="E6059" i="1" a="1"/>
  <c r="E6060" i="1" a="1"/>
  <c r="E6061" i="1" a="1"/>
  <c r="E6062" i="1" a="1"/>
  <c r="E6063" i="1" a="1"/>
  <c r="E6064" i="1" a="1"/>
  <c r="E6065" i="1" a="1"/>
  <c r="E6066" i="1" a="1"/>
  <c r="E6067" i="1" a="1"/>
  <c r="E6068" i="1" a="1"/>
  <c r="E6069" i="1" a="1"/>
  <c r="E6070" i="1" a="1"/>
  <c r="E6071" i="1" a="1"/>
  <c r="E6072" i="1" a="1"/>
  <c r="E6073" i="1" a="1"/>
  <c r="E6074" i="1" a="1"/>
  <c r="E6075" i="1" a="1"/>
  <c r="E6076" i="1" a="1"/>
  <c r="E6077" i="1" a="1"/>
  <c r="E6078" i="1" a="1"/>
  <c r="E6079" i="1" a="1"/>
  <c r="E6080" i="1" a="1"/>
  <c r="E6081" i="1" a="1"/>
  <c r="E6082" i="1" a="1"/>
  <c r="E6083" i="1" a="1"/>
  <c r="E6084" i="1" a="1"/>
  <c r="E6085" i="1" a="1"/>
  <c r="E6086" i="1" a="1"/>
  <c r="E6087" i="1" a="1"/>
  <c r="E6088" i="1" a="1"/>
  <c r="E6089" i="1" a="1"/>
  <c r="E6090" i="1" a="1"/>
  <c r="E6091" i="1" a="1"/>
  <c r="E6092" i="1" a="1"/>
  <c r="E6093" i="1" a="1"/>
  <c r="E6094" i="1" a="1"/>
  <c r="E6095" i="1" a="1"/>
  <c r="E6096" i="1" a="1"/>
  <c r="E6097" i="1" a="1"/>
  <c r="E6098" i="1" a="1"/>
  <c r="E6099" i="1" a="1"/>
  <c r="E6100" i="1" a="1"/>
  <c r="E6101" i="1" a="1"/>
  <c r="E6102" i="1" a="1"/>
  <c r="E6103" i="1" a="1"/>
  <c r="E6104" i="1" a="1"/>
  <c r="E6105" i="1" a="1"/>
  <c r="E6106" i="1" a="1"/>
  <c r="E6107" i="1" a="1"/>
  <c r="E6108" i="1" a="1"/>
  <c r="E6109" i="1" a="1"/>
  <c r="E6110" i="1" a="1"/>
  <c r="E6111" i="1" a="1"/>
  <c r="E6112" i="1" a="1"/>
  <c r="E6113" i="1" a="1"/>
  <c r="E6114" i="1" a="1"/>
  <c r="E6115" i="1" a="1"/>
  <c r="E6116" i="1" a="1"/>
  <c r="E6117" i="1" a="1"/>
  <c r="E6118" i="1" a="1"/>
  <c r="E6119" i="1" a="1"/>
  <c r="E6120" i="1" a="1"/>
  <c r="E6121" i="1" a="1"/>
  <c r="E6122" i="1" a="1"/>
  <c r="E6123" i="1" a="1"/>
  <c r="E6124" i="1" a="1"/>
  <c r="E6125" i="1" a="1"/>
  <c r="E6126" i="1" a="1"/>
  <c r="E6127" i="1" a="1"/>
  <c r="E6128" i="1" a="1"/>
  <c r="E6129" i="1" a="1"/>
  <c r="E6130" i="1" a="1"/>
  <c r="E6131" i="1" a="1"/>
  <c r="E6132" i="1" a="1"/>
  <c r="E6133" i="1" a="1"/>
  <c r="E6134" i="1" a="1"/>
  <c r="E6135" i="1" a="1"/>
  <c r="E6136" i="1" a="1"/>
  <c r="E6137" i="1" a="1"/>
  <c r="E6138" i="1" a="1"/>
  <c r="E6139" i="1" a="1"/>
  <c r="E6140" i="1" a="1"/>
  <c r="E6141" i="1" a="1"/>
  <c r="E6142" i="1" a="1"/>
  <c r="E6143" i="1" a="1"/>
  <c r="E6144" i="1" a="1"/>
  <c r="E6145" i="1" a="1"/>
  <c r="E6146" i="1" a="1"/>
  <c r="E6147" i="1" a="1"/>
  <c r="E6148" i="1" a="1"/>
  <c r="E6149" i="1" a="1"/>
  <c r="E6150" i="1" a="1"/>
  <c r="E6151" i="1" a="1"/>
  <c r="E6152" i="1" a="1"/>
  <c r="E6153" i="1" a="1"/>
  <c r="E6154" i="1" a="1"/>
  <c r="E6155" i="1" a="1"/>
  <c r="E6156" i="1" a="1"/>
  <c r="E6157" i="1" a="1"/>
  <c r="E6158" i="1" a="1"/>
  <c r="E6159" i="1" a="1"/>
  <c r="E6160" i="1" a="1"/>
  <c r="E6161" i="1" a="1"/>
  <c r="E6162" i="1" a="1"/>
  <c r="E6163" i="1" a="1"/>
  <c r="E6164" i="1" a="1"/>
  <c r="E6165" i="1" a="1"/>
  <c r="E6166" i="1" a="1"/>
  <c r="E6167" i="1" a="1"/>
  <c r="E6168" i="1" a="1"/>
  <c r="E6169" i="1" a="1"/>
  <c r="E6170" i="1" a="1"/>
  <c r="E6171" i="1" a="1"/>
  <c r="E6172" i="1" a="1"/>
  <c r="E6173" i="1" a="1"/>
  <c r="E6174" i="1" a="1"/>
  <c r="E6175" i="1" a="1"/>
  <c r="E6176" i="1" a="1"/>
  <c r="E6177" i="1" a="1"/>
  <c r="E6178" i="1" a="1"/>
  <c r="E6179" i="1" a="1"/>
  <c r="E6180" i="1" a="1"/>
  <c r="E6181" i="1" a="1"/>
  <c r="E6182" i="1" a="1"/>
  <c r="E6183" i="1" a="1"/>
  <c r="E6184" i="1" a="1"/>
  <c r="E6185" i="1" a="1"/>
  <c r="E6186" i="1" a="1"/>
  <c r="E6187" i="1" a="1"/>
  <c r="E6188" i="1" a="1"/>
  <c r="E6189" i="1" a="1"/>
  <c r="E6190" i="1" a="1"/>
  <c r="E6191" i="1" a="1"/>
  <c r="E6192" i="1" a="1"/>
  <c r="E6193" i="1" a="1"/>
  <c r="E6194" i="1" a="1"/>
  <c r="E6195" i="1" a="1"/>
  <c r="E6196" i="1" a="1"/>
  <c r="E6197" i="1" a="1"/>
  <c r="E6198" i="1" a="1"/>
  <c r="E6199" i="1" a="1"/>
  <c r="E6200" i="1" a="1"/>
  <c r="E6201" i="1" a="1"/>
  <c r="E6202" i="1" a="1"/>
  <c r="E6203" i="1" a="1"/>
  <c r="E6204" i="1" a="1"/>
  <c r="E6205" i="1" a="1"/>
  <c r="E6206" i="1" a="1"/>
  <c r="E6207" i="1" a="1"/>
  <c r="E6208" i="1" a="1"/>
  <c r="E6209" i="1" a="1"/>
  <c r="E6210" i="1" a="1"/>
  <c r="E6211" i="1" a="1"/>
  <c r="E6212" i="1" a="1"/>
  <c r="E6213" i="1" a="1"/>
  <c r="E6214" i="1" a="1"/>
  <c r="E6215" i="1" a="1"/>
  <c r="E6216" i="1" a="1"/>
  <c r="E6217" i="1" a="1"/>
  <c r="E6218" i="1" a="1"/>
  <c r="E6219" i="1" a="1"/>
  <c r="E6220" i="1" a="1"/>
  <c r="E6221" i="1" a="1"/>
  <c r="E6222" i="1" a="1"/>
  <c r="E6223" i="1" a="1"/>
  <c r="E6224" i="1" a="1"/>
  <c r="E6225" i="1" a="1"/>
  <c r="E6226" i="1" a="1"/>
  <c r="E6227" i="1" a="1"/>
  <c r="E6228" i="1" a="1"/>
  <c r="E6229" i="1" a="1"/>
  <c r="E6230" i="1" a="1"/>
  <c r="E6231" i="1" a="1"/>
  <c r="E6232" i="1" a="1"/>
  <c r="E6233" i="1" a="1"/>
  <c r="E6234" i="1" a="1"/>
  <c r="E6235" i="1" a="1"/>
  <c r="E6236" i="1" a="1"/>
  <c r="E6237" i="1" a="1"/>
  <c r="E6238" i="1" a="1"/>
  <c r="E6239" i="1" a="1"/>
  <c r="E6240" i="1" a="1"/>
  <c r="E6241" i="1" a="1"/>
  <c r="E6242" i="1" a="1"/>
  <c r="E6243" i="1" a="1"/>
  <c r="E6244" i="1" a="1"/>
  <c r="E6245" i="1" a="1"/>
  <c r="E6246" i="1" a="1"/>
  <c r="E6247" i="1" a="1"/>
  <c r="E6248" i="1" a="1"/>
  <c r="E6249" i="1" a="1"/>
  <c r="E6250" i="1" a="1"/>
  <c r="E6251" i="1" a="1"/>
  <c r="E6252" i="1" a="1"/>
  <c r="E6253" i="1" a="1"/>
  <c r="E6254" i="1" a="1"/>
  <c r="E6255" i="1" a="1"/>
  <c r="E6256" i="1" a="1"/>
  <c r="E6257" i="1" a="1"/>
  <c r="E6258" i="1" a="1"/>
  <c r="E6259" i="1" a="1"/>
  <c r="E6260" i="1" a="1"/>
  <c r="E6261" i="1" a="1"/>
  <c r="E6262" i="1" a="1"/>
  <c r="E6263" i="1" a="1"/>
  <c r="E6264" i="1" a="1"/>
  <c r="E6265" i="1" a="1"/>
  <c r="E6266" i="1" a="1"/>
  <c r="E6267" i="1" a="1"/>
  <c r="E6268" i="1" a="1"/>
  <c r="E6269" i="1" a="1"/>
  <c r="E6270" i="1" a="1"/>
  <c r="E6271" i="1" a="1"/>
  <c r="E6272" i="1" a="1"/>
  <c r="E6273" i="1" a="1"/>
  <c r="E6274" i="1" a="1"/>
  <c r="E6275" i="1" a="1"/>
  <c r="E6276" i="1" a="1"/>
  <c r="E6277" i="1" a="1"/>
  <c r="E6278" i="1" a="1"/>
  <c r="E6279" i="1" a="1"/>
  <c r="E6280" i="1" a="1"/>
  <c r="E6281" i="1" a="1"/>
  <c r="E6282" i="1" a="1"/>
  <c r="E6283" i="1" a="1"/>
  <c r="E6284" i="1" a="1"/>
  <c r="E6285" i="1" a="1"/>
  <c r="E6286" i="1" a="1"/>
  <c r="E6287" i="1" a="1"/>
  <c r="E6288" i="1" a="1"/>
  <c r="E6289" i="1" a="1"/>
  <c r="E6290" i="1" a="1"/>
  <c r="E6291" i="1" a="1"/>
  <c r="E6292" i="1" a="1"/>
  <c r="E6293" i="1" a="1"/>
  <c r="E6294" i="1" a="1"/>
  <c r="E6295" i="1" a="1"/>
  <c r="E6296" i="1" a="1"/>
  <c r="E6297" i="1" a="1"/>
  <c r="E6298" i="1" a="1"/>
  <c r="E6299" i="1" a="1"/>
  <c r="E6300" i="1" a="1"/>
  <c r="E6301" i="1" a="1"/>
  <c r="E6302" i="1" a="1"/>
  <c r="E6303" i="1" a="1"/>
  <c r="E6304" i="1" a="1"/>
  <c r="E6305" i="1" a="1"/>
  <c r="E6306" i="1" a="1"/>
  <c r="E6307" i="1" a="1"/>
  <c r="E6308" i="1" a="1"/>
  <c r="E6309" i="1" a="1"/>
  <c r="E6310" i="1" a="1"/>
  <c r="E6311" i="1" a="1"/>
  <c r="E6312" i="1" a="1"/>
  <c r="E6313" i="1" a="1"/>
  <c r="E6314" i="1" a="1"/>
  <c r="E6315" i="1" a="1"/>
  <c r="E6316" i="1" a="1"/>
  <c r="E6317" i="1" a="1"/>
  <c r="E6318" i="1" a="1"/>
  <c r="E6319" i="1" a="1"/>
  <c r="E6320" i="1" a="1"/>
  <c r="E6321" i="1" a="1"/>
  <c r="E6322" i="1" a="1"/>
  <c r="E6323" i="1" a="1"/>
  <c r="E6324" i="1" a="1"/>
  <c r="E6325" i="1" a="1"/>
  <c r="E6326" i="1" a="1"/>
  <c r="E6327" i="1" a="1"/>
  <c r="E6328" i="1" a="1"/>
  <c r="E6329" i="1" a="1"/>
  <c r="E6330" i="1" a="1"/>
  <c r="E6331" i="1" a="1"/>
  <c r="E6332" i="1" a="1"/>
  <c r="E6333" i="1" a="1"/>
  <c r="E6334" i="1" a="1"/>
  <c r="E6335" i="1" a="1"/>
  <c r="E6336" i="1" a="1"/>
  <c r="E6337" i="1" a="1"/>
  <c r="E6338" i="1" a="1"/>
  <c r="E6339" i="1" a="1"/>
  <c r="E6340" i="1" a="1"/>
  <c r="E6341" i="1" a="1"/>
  <c r="E6342" i="1" a="1"/>
  <c r="E6343" i="1" a="1"/>
  <c r="E6344" i="1" a="1"/>
  <c r="E6345" i="1" a="1"/>
  <c r="E6346" i="1" a="1"/>
  <c r="E6347" i="1" a="1"/>
  <c r="E6348" i="1" a="1"/>
  <c r="E6349" i="1" a="1"/>
  <c r="E6350" i="1" a="1"/>
  <c r="E6351" i="1" a="1"/>
  <c r="E6352" i="1" a="1"/>
  <c r="E6353" i="1" a="1"/>
  <c r="E6354" i="1" a="1"/>
  <c r="E6355" i="1" a="1"/>
  <c r="E6356" i="1" a="1"/>
  <c r="E6357" i="1" a="1"/>
  <c r="E6358" i="1" a="1"/>
  <c r="E6359" i="1" a="1"/>
  <c r="E6360" i="1" a="1"/>
  <c r="E6361" i="1" a="1"/>
  <c r="E6362" i="1" a="1"/>
  <c r="E6363" i="1" a="1"/>
  <c r="E6364" i="1" a="1"/>
  <c r="E6365" i="1" a="1"/>
  <c r="E6366" i="1" a="1"/>
  <c r="E6367" i="1" a="1"/>
  <c r="E6368" i="1" a="1"/>
  <c r="E6369" i="1" a="1"/>
  <c r="E6370" i="1" a="1"/>
  <c r="E6371" i="1" a="1"/>
  <c r="E6372" i="1" a="1"/>
  <c r="E6373" i="1" a="1"/>
  <c r="E6374" i="1" a="1"/>
  <c r="E6375" i="1" a="1"/>
  <c r="E6376" i="1" a="1"/>
  <c r="E6377" i="1" a="1"/>
  <c r="E6378" i="1" a="1"/>
  <c r="E6379" i="1" a="1"/>
  <c r="E6380" i="1" a="1"/>
  <c r="E6381" i="1" a="1"/>
  <c r="E6382" i="1" a="1"/>
  <c r="E6383" i="1" a="1"/>
  <c r="E6384" i="1" a="1"/>
  <c r="E6385" i="1" a="1"/>
  <c r="E6386" i="1" a="1"/>
  <c r="E6387" i="1" a="1"/>
  <c r="E6388" i="1" a="1"/>
  <c r="E6389" i="1" a="1"/>
  <c r="E6390" i="1" a="1"/>
  <c r="E6391" i="1" a="1"/>
  <c r="E6392" i="1" a="1"/>
  <c r="E6393" i="1" a="1"/>
  <c r="E6394" i="1" a="1"/>
  <c r="E6395" i="1" a="1"/>
  <c r="E6396" i="1" a="1"/>
  <c r="E6397" i="1" a="1"/>
  <c r="E6398" i="1" a="1"/>
  <c r="E6399" i="1" a="1"/>
  <c r="E6400" i="1" a="1"/>
  <c r="E6401" i="1" a="1"/>
  <c r="E6402" i="1" a="1"/>
  <c r="E6403" i="1" a="1"/>
  <c r="E6404" i="1" a="1"/>
  <c r="E6405" i="1" a="1"/>
  <c r="E6406" i="1" a="1"/>
  <c r="E6407" i="1" a="1"/>
  <c r="E6408" i="1" a="1"/>
  <c r="E6409" i="1" a="1"/>
  <c r="E6410" i="1" a="1"/>
  <c r="E6411" i="1" a="1"/>
  <c r="E6412" i="1" a="1"/>
  <c r="E6413" i="1" a="1"/>
  <c r="E6414" i="1" a="1"/>
  <c r="E6415" i="1" a="1"/>
  <c r="E6416" i="1" a="1"/>
  <c r="E6417" i="1" a="1"/>
  <c r="E6418" i="1" a="1"/>
  <c r="E6419" i="1" a="1"/>
  <c r="E6420" i="1" a="1"/>
  <c r="E6421" i="1" a="1"/>
  <c r="E6422" i="1" a="1"/>
  <c r="E6423" i="1" a="1"/>
  <c r="E6424" i="1" a="1"/>
  <c r="E6425" i="1" a="1"/>
  <c r="E6426" i="1" a="1"/>
  <c r="E6427" i="1" a="1"/>
  <c r="E6428" i="1" a="1"/>
  <c r="E6429" i="1" a="1"/>
  <c r="E6430" i="1" a="1"/>
  <c r="E6431" i="1" a="1"/>
  <c r="E6432" i="1" a="1"/>
  <c r="E6433" i="1" a="1"/>
  <c r="E6434" i="1" a="1"/>
  <c r="E6435" i="1" a="1"/>
  <c r="E6436" i="1" a="1"/>
  <c r="E6437" i="1" a="1"/>
  <c r="E6438" i="1" a="1"/>
  <c r="E6439" i="1" a="1"/>
  <c r="E6440" i="1" a="1"/>
  <c r="E6441" i="1" a="1"/>
  <c r="E6442" i="1" a="1"/>
  <c r="E6443" i="1" a="1"/>
  <c r="E6444" i="1" a="1"/>
  <c r="E6445" i="1" a="1"/>
  <c r="E6446" i="1" a="1"/>
  <c r="E6447" i="1" a="1"/>
  <c r="E6448" i="1" a="1"/>
  <c r="E6449" i="1" a="1"/>
  <c r="E6450" i="1" a="1"/>
  <c r="E6451" i="1" a="1"/>
  <c r="E6452" i="1" a="1"/>
  <c r="E6453" i="1" a="1"/>
  <c r="E6454" i="1" a="1"/>
  <c r="E6455" i="1" a="1"/>
  <c r="E6456" i="1" a="1"/>
  <c r="E6457" i="1" a="1"/>
  <c r="E6458" i="1" a="1"/>
  <c r="E6459" i="1" a="1"/>
  <c r="E6460" i="1" a="1"/>
  <c r="E6461" i="1" a="1"/>
  <c r="E6462" i="1" a="1"/>
  <c r="E6463" i="1" a="1"/>
  <c r="E6464" i="1" a="1"/>
  <c r="E6465" i="1" a="1"/>
  <c r="E6466" i="1" a="1"/>
  <c r="E6467" i="1" a="1"/>
  <c r="E6468" i="1" a="1"/>
  <c r="E6469" i="1" a="1"/>
  <c r="E6470" i="1" a="1"/>
  <c r="E6471" i="1" a="1"/>
  <c r="E6472" i="1" a="1"/>
  <c r="E6473" i="1" a="1"/>
  <c r="E6474" i="1" a="1"/>
  <c r="E6475" i="1" a="1"/>
  <c r="E6476" i="1" a="1"/>
  <c r="E6477" i="1" a="1"/>
  <c r="E6478" i="1" a="1"/>
  <c r="E6479" i="1" a="1"/>
  <c r="E6480" i="1" a="1"/>
  <c r="E6481" i="1" a="1"/>
  <c r="E6482" i="1" a="1"/>
  <c r="E6483" i="1" a="1"/>
  <c r="E6484" i="1" a="1"/>
  <c r="E6485" i="1" a="1"/>
  <c r="E6486" i="1" a="1"/>
  <c r="E6487" i="1" a="1"/>
  <c r="E6488" i="1" a="1"/>
  <c r="E6489" i="1" a="1"/>
  <c r="E6490" i="1" a="1"/>
  <c r="E6491" i="1" a="1"/>
  <c r="E6492" i="1" a="1"/>
  <c r="E6493" i="1" a="1"/>
  <c r="E6494" i="1" a="1"/>
  <c r="E6495" i="1" a="1"/>
  <c r="E6496" i="1" a="1"/>
  <c r="E6497" i="1" a="1"/>
  <c r="E6498" i="1" a="1"/>
  <c r="E6499" i="1" a="1"/>
  <c r="E6500" i="1" a="1"/>
  <c r="E6501" i="1" a="1"/>
  <c r="E6502" i="1" a="1"/>
  <c r="E6503" i="1" a="1"/>
  <c r="E6504" i="1" a="1"/>
  <c r="E6505" i="1" a="1"/>
  <c r="E6506" i="1" a="1"/>
  <c r="E6507" i="1" a="1"/>
  <c r="E6508" i="1" a="1"/>
  <c r="E6509" i="1" a="1"/>
  <c r="E6510" i="1" a="1"/>
  <c r="E6511" i="1" a="1"/>
  <c r="E6512" i="1" a="1"/>
  <c r="E6513" i="1" a="1"/>
  <c r="E6514" i="1" a="1"/>
  <c r="E6515" i="1" a="1"/>
  <c r="E6516" i="1" a="1"/>
  <c r="E6517" i="1" a="1"/>
  <c r="E6518" i="1" a="1"/>
  <c r="E6519" i="1" a="1"/>
  <c r="E6520" i="1" a="1"/>
  <c r="E6521" i="1" a="1"/>
  <c r="E6522" i="1" a="1"/>
  <c r="E6523" i="1" a="1"/>
  <c r="E6524" i="1" a="1"/>
  <c r="E6525" i="1" a="1"/>
  <c r="E6526" i="1" a="1"/>
  <c r="E6527" i="1" a="1"/>
  <c r="E6528" i="1" a="1"/>
  <c r="E6529" i="1" a="1"/>
  <c r="E6530" i="1" a="1"/>
  <c r="E6531" i="1" a="1"/>
  <c r="E6532" i="1" a="1"/>
  <c r="E6533" i="1" a="1"/>
  <c r="E6534" i="1" a="1"/>
  <c r="E6535" i="1" a="1"/>
  <c r="E6536" i="1" a="1"/>
  <c r="E6537" i="1" a="1"/>
  <c r="E6538" i="1" a="1"/>
  <c r="E6539" i="1" a="1"/>
  <c r="E6540" i="1" a="1"/>
  <c r="E6541" i="1" a="1"/>
  <c r="E6542" i="1" a="1"/>
  <c r="E6543" i="1" a="1"/>
  <c r="E6544" i="1" a="1"/>
  <c r="E6545" i="1" a="1"/>
  <c r="E6546" i="1" a="1"/>
  <c r="E6547" i="1" a="1"/>
  <c r="E6548" i="1" a="1"/>
  <c r="E6549" i="1" a="1"/>
  <c r="E6550" i="1" a="1"/>
  <c r="E6551" i="1" a="1"/>
  <c r="E6552" i="1" a="1"/>
  <c r="E6553" i="1" a="1"/>
  <c r="E6554" i="1" a="1"/>
  <c r="E6555" i="1" a="1"/>
  <c r="E6556" i="1" a="1"/>
  <c r="E6557" i="1" a="1"/>
  <c r="E6558" i="1" a="1"/>
  <c r="E6559" i="1" a="1"/>
  <c r="E6560" i="1" a="1"/>
  <c r="E6561" i="1" a="1"/>
  <c r="E6562" i="1" a="1"/>
  <c r="E6563" i="1" a="1"/>
  <c r="E6564" i="1" a="1"/>
  <c r="E6565" i="1" a="1"/>
  <c r="E6566" i="1" a="1"/>
  <c r="E6567" i="1" a="1"/>
  <c r="E6568" i="1" a="1"/>
  <c r="E6569" i="1" a="1"/>
  <c r="E6570" i="1" a="1"/>
  <c r="E6571" i="1" a="1"/>
  <c r="E6572" i="1" a="1"/>
  <c r="E6573" i="1" a="1"/>
  <c r="E6574" i="1" a="1"/>
  <c r="E6575" i="1" a="1"/>
  <c r="E6576" i="1" a="1"/>
  <c r="E6577" i="1" a="1"/>
  <c r="E6578" i="1" a="1"/>
  <c r="E6579" i="1" a="1"/>
  <c r="E6580" i="1" a="1"/>
  <c r="E6581" i="1" a="1"/>
  <c r="E6582" i="1" a="1"/>
  <c r="E6583" i="1" a="1"/>
  <c r="E6584" i="1" a="1"/>
  <c r="E6585" i="1" a="1"/>
  <c r="E6586" i="1" a="1"/>
  <c r="E6587" i="1" a="1"/>
  <c r="E6588" i="1" a="1"/>
  <c r="E6589" i="1" a="1"/>
  <c r="E6590" i="1" a="1"/>
  <c r="E6591" i="1" a="1"/>
  <c r="E6592" i="1" a="1"/>
  <c r="E6593" i="1" a="1"/>
  <c r="E6594" i="1" a="1"/>
  <c r="E6595" i="1" a="1"/>
  <c r="E6596" i="1" a="1"/>
  <c r="E6597" i="1" a="1"/>
  <c r="E6598" i="1" a="1"/>
  <c r="E6599" i="1" a="1"/>
  <c r="E6600" i="1" a="1"/>
  <c r="E6601" i="1" a="1"/>
  <c r="E6602" i="1" a="1"/>
  <c r="E6603" i="1" a="1"/>
  <c r="E6604" i="1" a="1"/>
  <c r="E6605" i="1" a="1"/>
  <c r="E6606" i="1" a="1"/>
  <c r="E6607" i="1" a="1"/>
  <c r="E6608" i="1" a="1"/>
  <c r="E6609" i="1" a="1"/>
  <c r="E6610" i="1" a="1"/>
  <c r="E6611" i="1" a="1"/>
  <c r="E6612" i="1" a="1"/>
  <c r="E6613" i="1" a="1"/>
  <c r="E6614" i="1" a="1"/>
  <c r="E6615" i="1" a="1"/>
  <c r="E6616" i="1" a="1"/>
  <c r="E6617" i="1" a="1"/>
  <c r="E6618" i="1" a="1"/>
  <c r="E6619" i="1" a="1"/>
  <c r="E6620" i="1" a="1"/>
  <c r="E6621" i="1" a="1"/>
  <c r="E6622" i="1" a="1"/>
  <c r="E6623" i="1" a="1"/>
  <c r="E6624" i="1" a="1"/>
  <c r="E6625" i="1" a="1"/>
  <c r="E6626" i="1" a="1"/>
  <c r="E6627" i="1" a="1"/>
  <c r="E6628" i="1" a="1"/>
  <c r="E6629" i="1" a="1"/>
  <c r="E6630" i="1" a="1"/>
  <c r="E6631" i="1" a="1"/>
  <c r="E6632" i="1" a="1"/>
  <c r="E6633" i="1" a="1"/>
  <c r="E6634" i="1" a="1"/>
  <c r="E6635" i="1" a="1"/>
  <c r="E6636" i="1" a="1"/>
  <c r="E6637" i="1" a="1"/>
  <c r="E6638" i="1" a="1"/>
  <c r="E6639" i="1" a="1"/>
  <c r="E6640" i="1" a="1"/>
  <c r="E6641" i="1" a="1"/>
  <c r="E6642" i="1" a="1"/>
  <c r="E6643" i="1" a="1"/>
  <c r="E6644" i="1" a="1"/>
  <c r="E6645" i="1" a="1"/>
  <c r="E6646" i="1" a="1"/>
  <c r="E6647" i="1" a="1"/>
  <c r="E6648" i="1" a="1"/>
  <c r="E6649" i="1" a="1"/>
  <c r="E6650" i="1" a="1"/>
  <c r="E6651" i="1" a="1"/>
  <c r="E6652" i="1" a="1"/>
  <c r="E6653" i="1" a="1"/>
  <c r="E6654" i="1" a="1"/>
  <c r="E6655" i="1" a="1"/>
  <c r="E6656" i="1" a="1"/>
  <c r="E6657" i="1" a="1"/>
  <c r="E6658" i="1" a="1"/>
  <c r="E6659" i="1" a="1"/>
  <c r="E6660" i="1" a="1"/>
  <c r="E6661" i="1" a="1"/>
  <c r="E6662" i="1" a="1"/>
  <c r="E6663" i="1" a="1"/>
  <c r="E6664" i="1" a="1"/>
  <c r="E6665" i="1" a="1"/>
  <c r="E6666" i="1" a="1"/>
  <c r="E6667" i="1" a="1"/>
  <c r="E6668" i="1" a="1"/>
  <c r="E6669" i="1" a="1"/>
  <c r="E6670" i="1" a="1"/>
  <c r="E6671" i="1" a="1"/>
  <c r="E6672" i="1" a="1"/>
  <c r="E6673" i="1" a="1"/>
  <c r="E6674" i="1" a="1"/>
  <c r="E6675" i="1" a="1"/>
  <c r="E6676" i="1" a="1"/>
  <c r="E6677" i="1" a="1"/>
  <c r="E6678" i="1" a="1"/>
  <c r="E6679" i="1" a="1"/>
  <c r="E6680" i="1" a="1"/>
  <c r="E6681" i="1" a="1"/>
  <c r="E6682" i="1" a="1"/>
  <c r="E6683" i="1" a="1"/>
  <c r="E6684" i="1" a="1"/>
  <c r="E6685" i="1" a="1"/>
  <c r="E6686" i="1" a="1"/>
  <c r="E6687" i="1" a="1"/>
  <c r="E6688" i="1" a="1"/>
  <c r="E6689" i="1" a="1"/>
  <c r="E6690" i="1" a="1"/>
  <c r="E6691" i="1" a="1"/>
  <c r="E6692" i="1" a="1"/>
  <c r="E6693" i="1" a="1"/>
  <c r="E6694" i="1" a="1"/>
  <c r="E6695" i="1" a="1"/>
  <c r="E6696" i="1" a="1"/>
  <c r="E6697" i="1" a="1"/>
  <c r="E6698" i="1" a="1"/>
  <c r="E6699" i="1" a="1"/>
  <c r="E6700" i="1" a="1"/>
  <c r="E6701" i="1" a="1"/>
  <c r="E6702" i="1" a="1"/>
  <c r="E6703" i="1" a="1"/>
  <c r="E6704" i="1" a="1"/>
  <c r="E6705" i="1" a="1"/>
  <c r="E6706" i="1" a="1"/>
  <c r="E6707" i="1" a="1"/>
  <c r="E6708" i="1" a="1"/>
  <c r="E6709" i="1" a="1"/>
  <c r="E6710" i="1" a="1"/>
  <c r="E6711" i="1" a="1"/>
  <c r="E6712" i="1" a="1"/>
  <c r="E6713" i="1" a="1"/>
  <c r="E6714" i="1" a="1"/>
  <c r="E6715" i="1" a="1"/>
  <c r="E6716" i="1" a="1"/>
  <c r="E6717" i="1" a="1"/>
  <c r="E6718" i="1" a="1"/>
  <c r="E6719" i="1" a="1"/>
  <c r="E6720" i="1" a="1"/>
  <c r="E6721" i="1" a="1"/>
  <c r="E6722" i="1" a="1"/>
  <c r="E6723" i="1" a="1"/>
  <c r="E6724" i="1" a="1"/>
  <c r="E6725" i="1" a="1"/>
  <c r="E6726" i="1" a="1"/>
  <c r="E6727" i="1" a="1"/>
  <c r="E6728" i="1" a="1"/>
  <c r="E6729" i="1" a="1"/>
  <c r="E6730" i="1" a="1"/>
  <c r="E6731" i="1" a="1"/>
  <c r="E6732" i="1" a="1"/>
  <c r="E6733" i="1" a="1"/>
  <c r="E6734" i="1" a="1"/>
  <c r="E6735" i="1" a="1"/>
  <c r="E6736" i="1" a="1"/>
  <c r="E6737" i="1" a="1"/>
  <c r="E6738" i="1" a="1"/>
  <c r="E6739" i="1" a="1"/>
  <c r="E6740" i="1" a="1"/>
  <c r="E6741" i="1" a="1"/>
  <c r="E6742" i="1" a="1"/>
  <c r="E6743" i="1" a="1"/>
  <c r="E6744" i="1" a="1"/>
  <c r="E6745" i="1" a="1"/>
  <c r="E6746" i="1" a="1"/>
  <c r="E6747" i="1" a="1"/>
  <c r="E6748" i="1" a="1"/>
  <c r="E6749" i="1" a="1"/>
  <c r="E6750" i="1" a="1"/>
  <c r="E6751" i="1" a="1"/>
  <c r="E6752" i="1" a="1"/>
  <c r="E6753" i="1" a="1"/>
  <c r="E6754" i="1" a="1"/>
  <c r="E6755" i="1" a="1"/>
  <c r="E6756" i="1" a="1"/>
  <c r="E6757" i="1" a="1"/>
  <c r="E6758" i="1" a="1"/>
  <c r="E6759" i="1" a="1"/>
  <c r="E6760" i="1" a="1"/>
  <c r="E6761" i="1" a="1"/>
  <c r="E6762" i="1" a="1"/>
  <c r="E6763" i="1" a="1"/>
  <c r="E6764" i="1" a="1"/>
  <c r="E6765" i="1" a="1"/>
  <c r="E6766" i="1" a="1"/>
  <c r="E6767" i="1" a="1"/>
  <c r="E6768" i="1" a="1"/>
  <c r="E6769" i="1" a="1"/>
  <c r="E6770" i="1" a="1"/>
  <c r="E6771" i="1" a="1"/>
  <c r="E6772" i="1" a="1"/>
  <c r="E6773" i="1" a="1"/>
  <c r="E6774" i="1" a="1"/>
  <c r="E6775" i="1" a="1"/>
  <c r="E6776" i="1" a="1"/>
  <c r="E6777" i="1" a="1"/>
  <c r="E6778" i="1" a="1"/>
  <c r="E6779" i="1" a="1"/>
  <c r="E6780" i="1" a="1"/>
  <c r="E6781" i="1" a="1"/>
  <c r="E6782" i="1" a="1"/>
  <c r="E6783" i="1" a="1"/>
  <c r="E6784" i="1" a="1"/>
  <c r="E6785" i="1" a="1"/>
  <c r="E6786" i="1" a="1"/>
  <c r="E6787" i="1" a="1"/>
  <c r="E6788" i="1" a="1"/>
  <c r="E6789" i="1" a="1"/>
  <c r="E6790" i="1" a="1"/>
  <c r="E6791" i="1" a="1"/>
  <c r="E6792" i="1" a="1"/>
  <c r="E6793" i="1" a="1"/>
  <c r="E6794" i="1" a="1"/>
  <c r="E6795" i="1" a="1"/>
  <c r="E6796" i="1" a="1"/>
  <c r="E6797" i="1" a="1"/>
  <c r="E6798" i="1" a="1"/>
  <c r="E6799" i="1" a="1"/>
  <c r="E6800" i="1" a="1"/>
  <c r="E6801" i="1" a="1"/>
  <c r="E6802" i="1" a="1"/>
  <c r="E6803" i="1" a="1"/>
  <c r="E6804" i="1" a="1"/>
  <c r="E6805" i="1" a="1"/>
  <c r="E6806" i="1" a="1"/>
  <c r="E6807" i="1" a="1"/>
  <c r="E6808" i="1" a="1"/>
  <c r="E6809" i="1" a="1"/>
  <c r="E6810" i="1" a="1"/>
  <c r="E6811" i="1" a="1"/>
  <c r="E6812" i="1" a="1"/>
  <c r="E6813" i="1" a="1"/>
  <c r="E6814" i="1" a="1"/>
  <c r="E6815" i="1" a="1"/>
  <c r="E6816" i="1" a="1"/>
  <c r="E6817" i="1" a="1"/>
  <c r="E6818" i="1" a="1"/>
  <c r="E6819" i="1" a="1"/>
  <c r="E6820" i="1" a="1"/>
  <c r="E6821" i="1" a="1"/>
  <c r="E6822" i="1" a="1"/>
  <c r="E6823" i="1" a="1"/>
  <c r="E6824" i="1" a="1"/>
  <c r="E6825" i="1" a="1"/>
  <c r="E6826" i="1" a="1"/>
  <c r="E6827" i="1" a="1"/>
  <c r="E6828" i="1" a="1"/>
  <c r="E6829" i="1" a="1"/>
  <c r="E6830" i="1" a="1"/>
  <c r="E6831" i="1" a="1"/>
  <c r="E6832" i="1" a="1"/>
  <c r="E6833" i="1" a="1"/>
  <c r="E6834" i="1" a="1"/>
  <c r="E6835" i="1" a="1"/>
  <c r="E6836" i="1" a="1"/>
  <c r="E6837" i="1" a="1"/>
  <c r="E6838" i="1" a="1"/>
  <c r="E6839" i="1" a="1"/>
  <c r="E6840" i="1" a="1"/>
  <c r="E6841" i="1" a="1"/>
  <c r="E6842" i="1" a="1"/>
  <c r="E6843" i="1" a="1"/>
  <c r="E6844" i="1" a="1"/>
  <c r="E6845" i="1" a="1"/>
  <c r="E6846" i="1" a="1"/>
  <c r="E6847" i="1" a="1"/>
  <c r="E6848" i="1" a="1"/>
  <c r="E6849" i="1" a="1"/>
  <c r="E6850" i="1" a="1"/>
  <c r="E6851" i="1" a="1"/>
  <c r="E6852" i="1" a="1"/>
  <c r="E6853" i="1" a="1"/>
  <c r="E6854" i="1" a="1"/>
  <c r="E6855" i="1" a="1"/>
  <c r="E6856" i="1" a="1"/>
  <c r="E6857" i="1" a="1"/>
  <c r="E6858" i="1" a="1"/>
  <c r="E6859" i="1" a="1"/>
  <c r="E6860" i="1" a="1"/>
  <c r="E6861" i="1" a="1"/>
  <c r="E6862" i="1" a="1"/>
  <c r="E6863" i="1" a="1"/>
  <c r="E6864" i="1" a="1"/>
  <c r="E6865" i="1" a="1"/>
  <c r="E6866" i="1" a="1"/>
  <c r="E6867" i="1" a="1"/>
  <c r="E6868" i="1" a="1"/>
  <c r="E6869" i="1" a="1"/>
  <c r="E6870" i="1" a="1"/>
  <c r="E6871" i="1" a="1"/>
  <c r="E6872" i="1" a="1"/>
  <c r="E6873" i="1" a="1"/>
  <c r="E6874" i="1" a="1"/>
  <c r="E6875" i="1" a="1"/>
  <c r="E6876" i="1" a="1"/>
  <c r="E6877" i="1" a="1"/>
  <c r="E6878" i="1" a="1"/>
  <c r="E6879" i="1" a="1"/>
  <c r="E6880" i="1" a="1"/>
  <c r="E6881" i="1" a="1"/>
  <c r="E6882" i="1" a="1"/>
  <c r="E6883" i="1" a="1"/>
  <c r="E6884" i="1" a="1"/>
  <c r="E6885" i="1" a="1"/>
  <c r="E6886" i="1" a="1"/>
  <c r="E6887" i="1" a="1"/>
  <c r="E6888" i="1" a="1"/>
  <c r="E6889" i="1" a="1"/>
  <c r="E6890" i="1" a="1"/>
  <c r="E6891" i="1" a="1"/>
  <c r="E6892" i="1" a="1"/>
  <c r="E6893" i="1" a="1"/>
  <c r="E6894" i="1" a="1"/>
  <c r="E6895" i="1" a="1"/>
  <c r="E6896" i="1" a="1"/>
  <c r="E6897" i="1" a="1"/>
  <c r="E6898" i="1" a="1"/>
  <c r="E6899" i="1" a="1"/>
  <c r="E6900" i="1" a="1"/>
  <c r="E6901" i="1" a="1"/>
  <c r="E6902" i="1" a="1"/>
  <c r="E6903" i="1" a="1"/>
  <c r="E6904" i="1" a="1"/>
  <c r="E6905" i="1" a="1"/>
  <c r="E6906" i="1" a="1"/>
  <c r="E6907" i="1" a="1"/>
  <c r="E6908" i="1" a="1"/>
  <c r="E6909" i="1" a="1"/>
  <c r="E6910" i="1" a="1"/>
  <c r="E6911" i="1" a="1"/>
  <c r="E6912" i="1" a="1"/>
  <c r="E6913" i="1" a="1"/>
  <c r="E6914" i="1" a="1"/>
  <c r="E6915" i="1" a="1"/>
  <c r="E6916" i="1" a="1"/>
  <c r="E6917" i="1" a="1"/>
  <c r="E6918" i="1" a="1"/>
  <c r="E6919" i="1" a="1"/>
  <c r="E6920" i="1" a="1"/>
  <c r="E6921" i="1" a="1"/>
  <c r="E6922" i="1" a="1"/>
  <c r="E6923" i="1" a="1"/>
  <c r="E6924" i="1" a="1"/>
  <c r="E6925" i="1" a="1"/>
  <c r="E6926" i="1" a="1"/>
  <c r="E6927" i="1" a="1"/>
  <c r="E6928" i="1" a="1"/>
  <c r="E6929" i="1" a="1"/>
  <c r="E6930" i="1" a="1"/>
  <c r="E6931" i="1" a="1"/>
  <c r="E6932" i="1" a="1"/>
  <c r="E6933" i="1" a="1"/>
  <c r="E6934" i="1" a="1"/>
  <c r="E6935" i="1" a="1"/>
  <c r="E6936" i="1" a="1"/>
  <c r="E6937" i="1" a="1"/>
  <c r="E6938" i="1" a="1"/>
  <c r="E6939" i="1" a="1"/>
  <c r="E6940" i="1" a="1"/>
  <c r="E6941" i="1" a="1"/>
  <c r="E6942" i="1" a="1"/>
  <c r="E6943" i="1" a="1"/>
  <c r="E6944" i="1" a="1"/>
  <c r="E6945" i="1" a="1"/>
  <c r="E6946" i="1" a="1"/>
  <c r="E6947" i="1" a="1"/>
  <c r="E6948" i="1" a="1"/>
  <c r="E6949" i="1" a="1"/>
  <c r="E6950" i="1" a="1"/>
  <c r="E6951" i="1" a="1"/>
  <c r="E6952" i="1" a="1"/>
  <c r="E6953" i="1" a="1"/>
  <c r="E6954" i="1" a="1"/>
  <c r="E6955" i="1" a="1"/>
  <c r="E6956" i="1" a="1"/>
  <c r="E6957" i="1" a="1"/>
  <c r="E6958" i="1" a="1"/>
  <c r="E6959" i="1" a="1"/>
  <c r="E6960" i="1" a="1"/>
  <c r="E6961" i="1" a="1"/>
  <c r="E6962" i="1" a="1"/>
  <c r="E6963" i="1" a="1"/>
  <c r="E6964" i="1" a="1"/>
  <c r="E6965" i="1" a="1"/>
  <c r="E6966" i="1" a="1"/>
  <c r="E6967" i="1" a="1"/>
  <c r="E6968" i="1" a="1"/>
  <c r="E6969" i="1" a="1"/>
  <c r="E6970" i="1" a="1"/>
  <c r="E6971" i="1" a="1"/>
  <c r="E6972" i="1" a="1"/>
  <c r="E6973" i="1" a="1"/>
  <c r="E6974" i="1" a="1"/>
  <c r="E6975" i="1" a="1"/>
  <c r="E6976" i="1" a="1"/>
  <c r="E6977" i="1" a="1"/>
  <c r="E6978" i="1" a="1"/>
  <c r="E6979" i="1" a="1"/>
  <c r="E6980" i="1" a="1"/>
  <c r="E6981" i="1" a="1"/>
  <c r="E6982" i="1" a="1"/>
  <c r="E6983" i="1" a="1"/>
  <c r="E6984" i="1" a="1"/>
  <c r="E6985" i="1" a="1"/>
  <c r="E6986" i="1" a="1"/>
  <c r="E6987" i="1" a="1"/>
  <c r="E6988" i="1" a="1"/>
  <c r="E6989" i="1" a="1"/>
  <c r="E6990" i="1" a="1"/>
  <c r="E6991" i="1" a="1"/>
  <c r="E6992" i="1" a="1"/>
  <c r="E6993" i="1" a="1"/>
  <c r="E6994" i="1" a="1"/>
  <c r="E6995" i="1" a="1"/>
  <c r="E6996" i="1" a="1"/>
  <c r="E6997" i="1" a="1"/>
  <c r="E6998" i="1" a="1"/>
  <c r="E6999" i="1" a="1"/>
  <c r="E7000" i="1" a="1"/>
  <c r="E7001" i="1" a="1"/>
  <c r="E7002" i="1" a="1"/>
  <c r="E7003" i="1" a="1"/>
  <c r="E7004" i="1" a="1"/>
  <c r="E7005" i="1" a="1"/>
  <c r="E7006" i="1" a="1"/>
  <c r="E7007" i="1" a="1"/>
  <c r="E7008" i="1" a="1"/>
  <c r="E7009" i="1" a="1"/>
  <c r="E7010" i="1" a="1"/>
  <c r="E7011" i="1" a="1"/>
  <c r="E7012" i="1" a="1"/>
  <c r="E7013" i="1" a="1"/>
  <c r="E7014" i="1" a="1"/>
  <c r="E7015" i="1" a="1"/>
  <c r="E7016" i="1" a="1"/>
  <c r="E7017" i="1" a="1"/>
  <c r="E7018" i="1" a="1"/>
  <c r="E7019" i="1" a="1"/>
  <c r="E7020" i="1" a="1"/>
  <c r="E7021" i="1" a="1"/>
  <c r="E7022" i="1" a="1"/>
  <c r="E7023" i="1" a="1"/>
  <c r="E7024" i="1" a="1"/>
  <c r="E7025" i="1" a="1"/>
  <c r="E7026" i="1" a="1"/>
  <c r="E7027" i="1" a="1"/>
  <c r="E7028" i="1" a="1"/>
  <c r="E7029" i="1" a="1"/>
  <c r="E7030" i="1" a="1"/>
  <c r="E7031" i="1" a="1"/>
  <c r="E7032" i="1" a="1"/>
  <c r="E7033" i="1" a="1"/>
  <c r="E7034" i="1" a="1"/>
  <c r="E7035" i="1" a="1"/>
  <c r="E7036" i="1" a="1"/>
  <c r="E7037" i="1" a="1"/>
  <c r="E7038" i="1" a="1"/>
  <c r="E7039" i="1" a="1"/>
  <c r="E7040" i="1" a="1"/>
  <c r="E7041" i="1" a="1"/>
  <c r="E7042" i="1" a="1"/>
  <c r="E7043" i="1" a="1"/>
  <c r="E7044" i="1" a="1"/>
  <c r="E7045" i="1" a="1"/>
  <c r="E7046" i="1" a="1"/>
  <c r="E7047" i="1" a="1"/>
  <c r="E7048" i="1" a="1"/>
  <c r="E7049" i="1" a="1"/>
  <c r="E7050" i="1" a="1"/>
  <c r="E7051" i="1" a="1"/>
  <c r="E7052" i="1" a="1"/>
  <c r="E7053" i="1" a="1"/>
  <c r="E7054" i="1" a="1"/>
  <c r="E7055" i="1" a="1"/>
  <c r="E7056" i="1" a="1"/>
  <c r="E7057" i="1" a="1"/>
  <c r="E7058" i="1" a="1"/>
  <c r="E7059" i="1" a="1"/>
  <c r="E7060" i="1" a="1"/>
  <c r="E7061" i="1" a="1"/>
  <c r="E7062" i="1" a="1"/>
  <c r="E7063" i="1" a="1"/>
  <c r="E7064" i="1" a="1"/>
  <c r="E7065" i="1" a="1"/>
  <c r="E7066" i="1" a="1"/>
  <c r="E7067" i="1" a="1"/>
  <c r="E7068" i="1" a="1"/>
  <c r="E7069" i="1" a="1"/>
  <c r="E7070" i="1" a="1"/>
  <c r="E7071" i="1" a="1"/>
  <c r="E7072" i="1" a="1"/>
  <c r="E7073" i="1" a="1"/>
  <c r="E7074" i="1" a="1"/>
  <c r="E7075" i="1" a="1"/>
  <c r="E7076" i="1" a="1"/>
  <c r="E7077" i="1" a="1"/>
  <c r="E7078" i="1" a="1"/>
  <c r="E7079" i="1" a="1"/>
  <c r="E7080" i="1" a="1"/>
  <c r="E7081" i="1" a="1"/>
  <c r="E7082" i="1" a="1"/>
  <c r="E7083" i="1" a="1"/>
  <c r="E7084" i="1" a="1"/>
  <c r="E7085" i="1" a="1"/>
  <c r="E7086" i="1" a="1"/>
  <c r="E7087" i="1" a="1"/>
  <c r="E7088" i="1" a="1"/>
  <c r="E7089" i="1" a="1"/>
  <c r="E7090" i="1" a="1"/>
  <c r="E7091" i="1" a="1"/>
  <c r="E7092" i="1" a="1"/>
  <c r="E7093" i="1" a="1"/>
  <c r="E7094" i="1" a="1"/>
  <c r="E7095" i="1" a="1"/>
  <c r="E7096" i="1" a="1"/>
  <c r="E7097" i="1" a="1"/>
  <c r="E7098" i="1" a="1"/>
  <c r="E7099" i="1" a="1"/>
  <c r="E7100" i="1" a="1"/>
  <c r="E7101" i="1" a="1"/>
  <c r="E7102" i="1" a="1"/>
  <c r="E7103" i="1" a="1"/>
  <c r="E7104" i="1" a="1"/>
  <c r="E7105" i="1" a="1"/>
  <c r="E7106" i="1" a="1"/>
  <c r="E7107" i="1" a="1"/>
  <c r="E7108" i="1" a="1"/>
  <c r="E7109" i="1" a="1"/>
  <c r="E7110" i="1" a="1"/>
  <c r="E7111" i="1" a="1"/>
  <c r="E7112" i="1" a="1"/>
  <c r="E7113" i="1" a="1"/>
  <c r="E7114" i="1" a="1"/>
  <c r="E7115" i="1" a="1"/>
  <c r="E7116" i="1" a="1"/>
  <c r="E7117" i="1" a="1"/>
  <c r="E7118" i="1" a="1"/>
  <c r="E7119" i="1" a="1"/>
  <c r="E7120" i="1" a="1"/>
  <c r="E7121" i="1" a="1"/>
  <c r="E7122" i="1" a="1"/>
  <c r="E7123" i="1" a="1"/>
  <c r="E7124" i="1" a="1"/>
  <c r="E7125" i="1" a="1"/>
  <c r="E7126" i="1" a="1"/>
  <c r="E7127" i="1" a="1"/>
  <c r="E7128" i="1" a="1"/>
  <c r="E7129" i="1" a="1"/>
  <c r="E7130" i="1" a="1"/>
  <c r="E7131" i="1" a="1"/>
  <c r="E7132" i="1" a="1"/>
  <c r="E7133" i="1" a="1"/>
  <c r="E7134" i="1" a="1"/>
  <c r="E7135" i="1" a="1"/>
  <c r="E7136" i="1" a="1"/>
  <c r="E7137" i="1" a="1"/>
  <c r="E7138" i="1" a="1"/>
  <c r="E7139" i="1" a="1"/>
  <c r="E7140" i="1" a="1"/>
  <c r="E7141" i="1" a="1"/>
  <c r="E7142" i="1" a="1"/>
  <c r="E7143" i="1" a="1"/>
  <c r="E7144" i="1" a="1"/>
  <c r="E7145" i="1" a="1"/>
  <c r="E7146" i="1" a="1"/>
  <c r="E7147" i="1" a="1"/>
  <c r="E7148" i="1" a="1"/>
  <c r="E7149" i="1" a="1"/>
  <c r="E7150" i="1" a="1"/>
  <c r="E7151" i="1" a="1"/>
  <c r="E7152" i="1" a="1"/>
  <c r="E7153" i="1" a="1"/>
  <c r="E7154" i="1" a="1"/>
  <c r="E7155" i="1" a="1"/>
  <c r="E7156" i="1" a="1"/>
  <c r="E7157" i="1" a="1"/>
  <c r="E7158" i="1" a="1"/>
  <c r="E7159" i="1" a="1"/>
  <c r="E7160" i="1" a="1"/>
  <c r="E7161" i="1" a="1"/>
  <c r="E7162" i="1" a="1"/>
  <c r="E7163" i="1" a="1"/>
  <c r="E7164" i="1" a="1"/>
  <c r="E7165" i="1" a="1"/>
  <c r="E7166" i="1" a="1"/>
  <c r="E7167" i="1" a="1"/>
  <c r="E7168" i="1" a="1"/>
  <c r="E7169" i="1" a="1"/>
  <c r="E7170" i="1" a="1"/>
  <c r="E7171" i="1" a="1"/>
  <c r="E7172" i="1" a="1"/>
  <c r="E7173" i="1" a="1"/>
  <c r="E7174" i="1" a="1"/>
  <c r="E7175" i="1" a="1"/>
  <c r="E7176" i="1" a="1"/>
  <c r="E7177" i="1" a="1"/>
  <c r="E7178" i="1" a="1"/>
  <c r="E7179" i="1" a="1"/>
  <c r="E7180" i="1" a="1"/>
  <c r="E7181" i="1" a="1"/>
  <c r="E7182" i="1" a="1"/>
  <c r="E7183" i="1" a="1"/>
  <c r="E7184" i="1" a="1"/>
  <c r="E7185" i="1" a="1"/>
  <c r="E7186" i="1" a="1"/>
  <c r="E7187" i="1" a="1"/>
  <c r="E7188" i="1" a="1"/>
  <c r="E7189" i="1" a="1"/>
  <c r="E7190" i="1" a="1"/>
  <c r="E7191" i="1" a="1"/>
  <c r="E7192" i="1" a="1"/>
  <c r="E7193" i="1" a="1"/>
  <c r="E7194" i="1" a="1"/>
  <c r="E7195" i="1" a="1"/>
  <c r="E7196" i="1" a="1"/>
  <c r="E7197" i="1" a="1"/>
  <c r="E7198" i="1" a="1"/>
  <c r="E7199" i="1" a="1"/>
  <c r="E7200" i="1" a="1"/>
  <c r="E7201" i="1" a="1"/>
  <c r="E7202" i="1" a="1"/>
  <c r="E7203" i="1" a="1"/>
  <c r="E7204" i="1" a="1"/>
  <c r="E7205" i="1" a="1"/>
  <c r="E7206" i="1" a="1"/>
  <c r="E7207" i="1" a="1"/>
  <c r="E7208" i="1" a="1"/>
  <c r="E7209" i="1" a="1"/>
  <c r="E7210" i="1" a="1"/>
  <c r="E7211" i="1" a="1"/>
  <c r="E7212" i="1" a="1"/>
  <c r="E7213" i="1" a="1"/>
  <c r="E7214" i="1" a="1"/>
  <c r="E7215" i="1" a="1"/>
  <c r="E7216" i="1" a="1"/>
  <c r="E7217" i="1" a="1"/>
  <c r="E7218" i="1" a="1"/>
  <c r="E7219" i="1" a="1"/>
  <c r="E7220" i="1" a="1"/>
  <c r="E7221" i="1" a="1"/>
  <c r="E7222" i="1" a="1"/>
  <c r="E7223" i="1" a="1"/>
  <c r="E7224" i="1" a="1"/>
  <c r="E7225" i="1" a="1"/>
  <c r="E7226" i="1" a="1"/>
  <c r="E7227" i="1" a="1"/>
  <c r="E7228" i="1" a="1"/>
  <c r="E7229" i="1" a="1"/>
  <c r="E7230" i="1" a="1"/>
  <c r="E7231" i="1" a="1"/>
  <c r="E7232" i="1" a="1"/>
  <c r="E7233" i="1" a="1"/>
  <c r="E7234" i="1" a="1"/>
  <c r="E7235" i="1" a="1"/>
  <c r="E7236" i="1" a="1"/>
  <c r="E7237" i="1" a="1"/>
  <c r="E7238" i="1" a="1"/>
  <c r="E7239" i="1" a="1"/>
  <c r="E7240" i="1" a="1"/>
  <c r="E7241" i="1" a="1"/>
  <c r="E7242" i="1" a="1"/>
  <c r="E7243" i="1" a="1"/>
  <c r="E7244" i="1" a="1"/>
  <c r="E7245" i="1" a="1"/>
  <c r="E7246" i="1" a="1"/>
  <c r="E7247" i="1" a="1"/>
  <c r="E7248" i="1" a="1"/>
  <c r="E7249" i="1" a="1"/>
  <c r="E7250" i="1" a="1"/>
  <c r="E7251" i="1" a="1"/>
  <c r="E7252" i="1" a="1"/>
  <c r="E7253" i="1" a="1"/>
  <c r="E7254" i="1" a="1"/>
  <c r="E7255" i="1" a="1"/>
  <c r="E7256" i="1" a="1"/>
  <c r="E7257" i="1" a="1"/>
  <c r="E7258" i="1" a="1"/>
  <c r="E7259" i="1" a="1"/>
  <c r="E7260" i="1" a="1"/>
  <c r="E7261" i="1" a="1"/>
  <c r="E7262" i="1" a="1"/>
  <c r="E7263" i="1" a="1"/>
  <c r="E7264" i="1" a="1"/>
  <c r="E7265" i="1" a="1"/>
  <c r="E7266" i="1" a="1"/>
  <c r="E7267" i="1" a="1"/>
  <c r="E7268" i="1" a="1"/>
  <c r="E7269" i="1" a="1"/>
  <c r="E7270" i="1" a="1"/>
  <c r="E7271" i="1" a="1"/>
  <c r="E7272" i="1" a="1"/>
  <c r="E7273" i="1" a="1"/>
  <c r="E7274" i="1" a="1"/>
  <c r="E7275" i="1" a="1"/>
  <c r="E7276" i="1" a="1"/>
  <c r="E7277" i="1" a="1"/>
  <c r="E7278" i="1" a="1"/>
  <c r="E7279" i="1" a="1"/>
  <c r="E7280" i="1" a="1"/>
  <c r="E7281" i="1" a="1"/>
  <c r="E7282" i="1" a="1"/>
  <c r="E7283" i="1" a="1"/>
  <c r="E7284" i="1" a="1"/>
  <c r="E7285" i="1" a="1"/>
  <c r="E7286" i="1" a="1"/>
  <c r="E7287" i="1" a="1"/>
  <c r="E7288" i="1" a="1"/>
  <c r="E7289" i="1" a="1"/>
  <c r="E7290" i="1" a="1"/>
  <c r="E7291" i="1" a="1"/>
  <c r="E7292" i="1" a="1"/>
  <c r="E7293" i="1" a="1"/>
  <c r="E7294" i="1" a="1"/>
  <c r="E7295" i="1" a="1"/>
  <c r="E7296" i="1" a="1"/>
  <c r="E7297" i="1" a="1"/>
  <c r="E7298" i="1" a="1"/>
  <c r="E7299" i="1" a="1"/>
  <c r="E7300" i="1" a="1"/>
  <c r="E7301" i="1" a="1"/>
  <c r="E7302" i="1" a="1"/>
  <c r="E7303" i="1" a="1"/>
  <c r="E7304" i="1" a="1"/>
  <c r="E7305" i="1" a="1"/>
  <c r="E7306" i="1" a="1"/>
  <c r="E7307" i="1" a="1"/>
  <c r="E7308" i="1" a="1"/>
  <c r="E7309" i="1" a="1"/>
  <c r="E7310" i="1" a="1"/>
  <c r="E7311" i="1" a="1"/>
  <c r="E7312" i="1" a="1"/>
  <c r="E7313" i="1" a="1"/>
  <c r="E7314" i="1" a="1"/>
  <c r="E7315" i="1" a="1"/>
  <c r="E7316" i="1" a="1"/>
  <c r="E7317" i="1" a="1"/>
  <c r="E7318" i="1" a="1"/>
  <c r="E7319" i="1" a="1"/>
  <c r="E7320" i="1" a="1"/>
  <c r="E7321" i="1" a="1"/>
  <c r="E7322" i="1" a="1"/>
  <c r="E7323" i="1" a="1"/>
  <c r="E7324" i="1" a="1"/>
  <c r="E7325" i="1" a="1"/>
  <c r="E7326" i="1" a="1"/>
  <c r="E7327" i="1" a="1"/>
  <c r="E7328" i="1" a="1"/>
  <c r="E7329" i="1" a="1"/>
  <c r="E7330" i="1" a="1"/>
  <c r="E7331" i="1" a="1"/>
  <c r="E7332" i="1" a="1"/>
  <c r="E7333" i="1" a="1"/>
  <c r="E7334" i="1" a="1"/>
  <c r="E7335" i="1" a="1"/>
  <c r="E7336" i="1" a="1"/>
  <c r="E7337" i="1" a="1"/>
  <c r="E7338" i="1" a="1"/>
  <c r="E7339" i="1" a="1"/>
  <c r="E7340" i="1" a="1"/>
  <c r="E7341" i="1" a="1"/>
  <c r="E7342" i="1" a="1"/>
  <c r="E7343" i="1" a="1"/>
  <c r="E7344" i="1" a="1"/>
  <c r="E7345" i="1" a="1"/>
  <c r="E7346" i="1" a="1"/>
  <c r="E7347" i="1" a="1"/>
  <c r="E7348" i="1" a="1"/>
  <c r="E7349" i="1" a="1"/>
  <c r="E7350" i="1" a="1"/>
  <c r="E7351" i="1" a="1"/>
  <c r="E7352" i="1" a="1"/>
  <c r="E7353" i="1" a="1"/>
  <c r="E7354" i="1" a="1"/>
  <c r="E7355" i="1" a="1"/>
  <c r="E7356" i="1" a="1"/>
  <c r="E7357" i="1" a="1"/>
  <c r="E7358" i="1" a="1"/>
  <c r="E7359" i="1" a="1"/>
  <c r="E7360" i="1" a="1"/>
  <c r="E7361" i="1" a="1"/>
  <c r="E7362" i="1" a="1"/>
  <c r="E7363" i="1" a="1"/>
  <c r="E7364" i="1" a="1"/>
  <c r="E7365" i="1" a="1"/>
  <c r="E7366" i="1" a="1"/>
  <c r="E7367" i="1" a="1"/>
  <c r="E7368" i="1" a="1"/>
  <c r="E7369" i="1" a="1"/>
  <c r="E7370" i="1" a="1"/>
  <c r="E7371" i="1" a="1"/>
  <c r="E7372" i="1" a="1"/>
  <c r="E7373" i="1" a="1"/>
  <c r="E7374" i="1" a="1"/>
  <c r="E7375" i="1" a="1"/>
  <c r="E7376" i="1" a="1"/>
  <c r="E7377" i="1" a="1"/>
  <c r="E7378" i="1" a="1"/>
  <c r="E7379" i="1" a="1"/>
  <c r="E7380" i="1" a="1"/>
  <c r="E7381" i="1" a="1"/>
  <c r="E7382" i="1" a="1"/>
  <c r="E7383" i="1" a="1"/>
  <c r="E7384" i="1" a="1"/>
  <c r="E7385" i="1" a="1"/>
  <c r="E7386" i="1" a="1"/>
  <c r="E7387" i="1" a="1"/>
  <c r="E7388" i="1" a="1"/>
  <c r="E7389" i="1" a="1"/>
  <c r="E7390" i="1" a="1"/>
  <c r="E7391" i="1" a="1"/>
  <c r="E7392" i="1" a="1"/>
  <c r="E7393" i="1" a="1"/>
  <c r="E7394" i="1" a="1"/>
  <c r="E7395" i="1" a="1"/>
  <c r="E7396" i="1" a="1"/>
  <c r="E7397" i="1" a="1"/>
  <c r="E7398" i="1" a="1"/>
  <c r="E7399" i="1" a="1"/>
  <c r="E7400" i="1" a="1"/>
  <c r="E7401" i="1" a="1"/>
  <c r="E7402" i="1" a="1"/>
  <c r="E7403" i="1" a="1"/>
  <c r="E7404" i="1" a="1"/>
  <c r="E7405" i="1" a="1"/>
  <c r="E7406" i="1" a="1"/>
  <c r="E7407" i="1" a="1"/>
  <c r="E7408" i="1" a="1"/>
  <c r="E7409" i="1" a="1"/>
  <c r="E7410" i="1" a="1"/>
  <c r="E7411" i="1" a="1"/>
  <c r="E7412" i="1" a="1"/>
  <c r="E7413" i="1" a="1"/>
  <c r="E7414" i="1" a="1"/>
  <c r="E7415" i="1" a="1"/>
  <c r="E7416" i="1" a="1"/>
  <c r="E7417" i="1" a="1"/>
  <c r="E7418" i="1" a="1"/>
  <c r="E7419" i="1" a="1"/>
  <c r="E7420" i="1" a="1"/>
  <c r="E7421" i="1" a="1"/>
  <c r="E7422" i="1" a="1"/>
  <c r="E7423" i="1" a="1"/>
  <c r="E7424" i="1" a="1"/>
  <c r="E7425" i="1" a="1"/>
  <c r="E7426" i="1" a="1"/>
  <c r="E7427" i="1" a="1"/>
  <c r="E7428" i="1" a="1"/>
  <c r="E7429" i="1" a="1"/>
  <c r="E7430" i="1" a="1"/>
  <c r="E7431" i="1" a="1"/>
  <c r="E7432" i="1" a="1"/>
  <c r="E7433" i="1" a="1"/>
  <c r="E7434" i="1" a="1"/>
  <c r="E7435" i="1" a="1"/>
  <c r="E7436" i="1" a="1"/>
  <c r="E7437" i="1" a="1"/>
  <c r="E7438" i="1" a="1"/>
  <c r="E7439" i="1" a="1"/>
  <c r="E7440" i="1" a="1"/>
  <c r="E7441" i="1" a="1"/>
  <c r="E7442" i="1" a="1"/>
  <c r="E7443" i="1" a="1"/>
  <c r="E7444" i="1" a="1"/>
  <c r="E7445" i="1" a="1"/>
  <c r="E7446" i="1" a="1"/>
  <c r="E7447" i="1" a="1"/>
  <c r="E7448" i="1" a="1"/>
  <c r="E7449" i="1" a="1"/>
  <c r="E7450" i="1" a="1"/>
  <c r="E7451" i="1" a="1"/>
  <c r="E7452" i="1" a="1"/>
  <c r="E7453" i="1" a="1"/>
  <c r="E7454" i="1" a="1"/>
  <c r="E7455" i="1" a="1"/>
  <c r="E7456" i="1" a="1"/>
  <c r="E7457" i="1" a="1"/>
  <c r="E7458" i="1" a="1"/>
  <c r="E7459" i="1" a="1"/>
  <c r="E7460" i="1" a="1"/>
  <c r="E7461" i="1" a="1"/>
  <c r="E7462" i="1" a="1"/>
  <c r="E7463" i="1" a="1"/>
  <c r="E7464" i="1" a="1"/>
  <c r="E7465" i="1" a="1"/>
  <c r="E7466" i="1" a="1"/>
  <c r="E7467" i="1" a="1"/>
  <c r="E7468" i="1" a="1"/>
  <c r="E7469" i="1" a="1"/>
  <c r="E7470" i="1" a="1"/>
  <c r="E7471" i="1" a="1"/>
  <c r="E7472" i="1" a="1"/>
  <c r="E7473" i="1" a="1"/>
  <c r="E7474" i="1" a="1"/>
  <c r="E7475" i="1" a="1"/>
  <c r="E7476" i="1" a="1"/>
  <c r="E7477" i="1" a="1"/>
  <c r="E7478" i="1" a="1"/>
  <c r="E7479" i="1" a="1"/>
  <c r="E7480" i="1" a="1"/>
  <c r="E7481" i="1" a="1"/>
  <c r="E7482" i="1" a="1"/>
  <c r="E7483" i="1" a="1"/>
  <c r="E7484" i="1" a="1"/>
  <c r="E7485" i="1" a="1"/>
  <c r="E7486" i="1" a="1"/>
  <c r="E7487" i="1" a="1"/>
  <c r="E7488" i="1" a="1"/>
  <c r="E7489" i="1" a="1"/>
  <c r="E7490" i="1" a="1"/>
  <c r="E7491" i="1" a="1"/>
  <c r="E7492" i="1" a="1"/>
  <c r="E7493" i="1" a="1"/>
  <c r="E7494" i="1" a="1"/>
  <c r="E7495" i="1" a="1"/>
  <c r="E7496" i="1" a="1"/>
  <c r="E7497" i="1" a="1"/>
  <c r="E7498" i="1" a="1"/>
  <c r="E7499" i="1" a="1"/>
  <c r="E7500" i="1" a="1"/>
  <c r="E7501" i="1" a="1"/>
  <c r="E7502" i="1" a="1"/>
  <c r="E7503" i="1" a="1"/>
  <c r="E7504" i="1" a="1"/>
  <c r="E7505" i="1" a="1"/>
  <c r="E7506" i="1" a="1"/>
  <c r="E7507" i="1" a="1"/>
  <c r="E7508" i="1" a="1"/>
  <c r="E7509" i="1" a="1"/>
  <c r="E7510" i="1" a="1"/>
  <c r="E7511" i="1" a="1"/>
  <c r="E7512" i="1" a="1"/>
  <c r="E7513" i="1" a="1"/>
  <c r="E7514" i="1" a="1"/>
  <c r="E7515" i="1" a="1"/>
  <c r="E7516" i="1" a="1"/>
  <c r="E7517" i="1" a="1"/>
  <c r="E7518" i="1" a="1"/>
  <c r="E7519" i="1" a="1"/>
  <c r="E7520" i="1" a="1"/>
  <c r="E7521" i="1" a="1"/>
  <c r="E7522" i="1" a="1"/>
  <c r="E7523" i="1" a="1"/>
  <c r="E7524" i="1" a="1"/>
  <c r="E7525" i="1" a="1"/>
  <c r="E7526" i="1" a="1"/>
  <c r="E7527" i="1" a="1"/>
  <c r="E7528" i="1" a="1"/>
  <c r="E7529" i="1" a="1"/>
  <c r="E7530" i="1" a="1"/>
  <c r="E7531" i="1" a="1"/>
  <c r="E7532" i="1" a="1"/>
  <c r="E7533" i="1" a="1"/>
  <c r="E7534" i="1" a="1"/>
  <c r="E7535" i="1" a="1"/>
  <c r="E7536" i="1" a="1"/>
  <c r="E7537" i="1" a="1"/>
  <c r="E7538" i="1" a="1"/>
  <c r="E7539" i="1" a="1"/>
  <c r="E7540" i="1" a="1"/>
  <c r="E7541" i="1" a="1"/>
  <c r="E7542" i="1" a="1"/>
  <c r="E7543" i="1" a="1"/>
  <c r="E7544" i="1" a="1"/>
  <c r="E7545" i="1" a="1"/>
  <c r="E7546" i="1" a="1"/>
  <c r="E7547" i="1" a="1"/>
  <c r="E7548" i="1" a="1"/>
  <c r="E7549" i="1" a="1"/>
  <c r="E7550" i="1" a="1"/>
  <c r="E7551" i="1" a="1"/>
  <c r="E7552" i="1" a="1"/>
  <c r="E7553" i="1" a="1"/>
  <c r="E7554" i="1" a="1"/>
  <c r="E7555" i="1" a="1"/>
  <c r="E7556" i="1" a="1"/>
  <c r="E7557" i="1" a="1"/>
  <c r="E7558" i="1" a="1"/>
  <c r="E7559" i="1" a="1"/>
  <c r="E7560" i="1" a="1"/>
  <c r="E7561" i="1" a="1"/>
  <c r="E7562" i="1" a="1"/>
  <c r="E7563" i="1" a="1"/>
  <c r="E7564" i="1" a="1"/>
  <c r="E7565" i="1" a="1"/>
  <c r="E7566" i="1" a="1"/>
  <c r="E7567" i="1" a="1"/>
  <c r="E7568" i="1" a="1"/>
  <c r="E7569" i="1" a="1"/>
  <c r="E7570" i="1" a="1"/>
  <c r="E7571" i="1" a="1"/>
  <c r="E7572" i="1" a="1"/>
  <c r="E7573" i="1" a="1"/>
  <c r="E7574" i="1" a="1"/>
  <c r="E7575" i="1" a="1"/>
  <c r="E7576" i="1" a="1"/>
  <c r="E7577" i="1" a="1"/>
  <c r="E7578" i="1" a="1"/>
  <c r="E7579" i="1" a="1"/>
  <c r="E7580" i="1" a="1"/>
  <c r="E7581" i="1" a="1"/>
  <c r="E7582" i="1" a="1"/>
  <c r="E7583" i="1" a="1"/>
  <c r="E7584" i="1" a="1"/>
  <c r="E7585" i="1" a="1"/>
  <c r="E7586" i="1" a="1"/>
  <c r="E7587" i="1" a="1"/>
  <c r="E7588" i="1" a="1"/>
  <c r="E7589" i="1" a="1"/>
  <c r="E7590" i="1" a="1"/>
  <c r="E7591" i="1" a="1"/>
  <c r="E7592" i="1" a="1"/>
  <c r="E7593" i="1" a="1"/>
  <c r="E7594" i="1" a="1"/>
  <c r="E7595" i="1" a="1"/>
  <c r="E7596" i="1" a="1"/>
  <c r="E7597" i="1" a="1"/>
  <c r="E7598" i="1" a="1"/>
  <c r="E7599" i="1" a="1"/>
  <c r="E7600" i="1" a="1"/>
  <c r="E7601" i="1" a="1"/>
  <c r="E7602" i="1" a="1"/>
  <c r="E7603" i="1" a="1"/>
  <c r="E7604" i="1" a="1"/>
  <c r="E7605" i="1" a="1"/>
  <c r="E7606" i="1" a="1"/>
  <c r="E7607" i="1" a="1"/>
  <c r="E7608" i="1" a="1"/>
  <c r="E7609" i="1" a="1"/>
  <c r="E7610" i="1" a="1"/>
  <c r="E7611" i="1" a="1"/>
  <c r="E7612" i="1" a="1"/>
  <c r="E7613" i="1" a="1"/>
  <c r="E7614" i="1" a="1"/>
  <c r="E7615" i="1" a="1"/>
  <c r="E7616" i="1" a="1"/>
  <c r="E7617" i="1" a="1"/>
  <c r="E7618" i="1" a="1"/>
  <c r="E7619" i="1" a="1"/>
  <c r="E7620" i="1" a="1"/>
  <c r="E7621" i="1" a="1"/>
  <c r="E7622" i="1" a="1"/>
  <c r="E7623" i="1" a="1"/>
  <c r="E7624" i="1" a="1"/>
  <c r="E7625" i="1" a="1"/>
  <c r="E7626" i="1" a="1"/>
  <c r="E7627" i="1" a="1"/>
  <c r="E7628" i="1" a="1"/>
  <c r="E7629" i="1" a="1"/>
  <c r="E7630" i="1" a="1"/>
  <c r="E7631" i="1" a="1"/>
  <c r="E7632" i="1" a="1"/>
  <c r="E7633" i="1" a="1"/>
  <c r="E7634" i="1" a="1"/>
  <c r="E7635" i="1" a="1"/>
  <c r="E7636" i="1" a="1"/>
  <c r="E7637" i="1" a="1"/>
  <c r="E7638" i="1" a="1"/>
  <c r="E7639" i="1" a="1"/>
  <c r="E7640" i="1" a="1"/>
  <c r="E7641" i="1" a="1"/>
  <c r="E7642" i="1" a="1"/>
  <c r="E7643" i="1" a="1"/>
  <c r="E7644" i="1" a="1"/>
  <c r="E7645" i="1" a="1"/>
  <c r="E7646" i="1" a="1"/>
  <c r="E7647" i="1" a="1"/>
  <c r="E7648" i="1" a="1"/>
  <c r="E7649" i="1" a="1"/>
  <c r="E7650" i="1" a="1"/>
  <c r="E7651" i="1" a="1"/>
  <c r="E7652" i="1" a="1"/>
  <c r="E7653" i="1" a="1"/>
  <c r="E7654" i="1" a="1"/>
  <c r="E7655" i="1" a="1"/>
  <c r="E7656" i="1" a="1"/>
  <c r="E7657" i="1" a="1"/>
  <c r="E7658" i="1" a="1"/>
  <c r="E7659" i="1" a="1"/>
  <c r="E7660" i="1" a="1"/>
  <c r="E7661" i="1" a="1"/>
  <c r="E7662" i="1" a="1"/>
  <c r="E7663" i="1" a="1"/>
  <c r="E7664" i="1" a="1"/>
  <c r="E7665" i="1" a="1"/>
  <c r="E7666" i="1" a="1"/>
  <c r="E7667" i="1" a="1"/>
  <c r="E7668" i="1" a="1"/>
  <c r="E7669" i="1" a="1"/>
  <c r="E7670" i="1" a="1"/>
  <c r="E7671" i="1" a="1"/>
  <c r="E7672" i="1" a="1"/>
  <c r="E7673" i="1" a="1"/>
  <c r="E7674" i="1" a="1"/>
  <c r="E7675" i="1" a="1"/>
  <c r="E7676" i="1" a="1"/>
  <c r="E7677" i="1" a="1"/>
  <c r="E7678" i="1" a="1"/>
  <c r="E7679" i="1" a="1"/>
  <c r="E7680" i="1" a="1"/>
  <c r="E7681" i="1" a="1"/>
  <c r="E7682" i="1" a="1"/>
  <c r="E7683" i="1" a="1"/>
  <c r="E7684" i="1" a="1"/>
  <c r="E7685" i="1" a="1"/>
  <c r="E7686" i="1" a="1"/>
  <c r="E7687" i="1" a="1"/>
  <c r="E7688" i="1" a="1"/>
  <c r="E7689" i="1" a="1"/>
  <c r="E7690" i="1" a="1"/>
  <c r="E7691" i="1" a="1"/>
  <c r="E7692" i="1" a="1"/>
  <c r="E7693" i="1" a="1"/>
  <c r="E7694" i="1" a="1"/>
  <c r="E7695" i="1" a="1"/>
  <c r="E7696" i="1" a="1"/>
  <c r="E7697" i="1" a="1"/>
  <c r="E7698" i="1" a="1"/>
  <c r="E7699" i="1" a="1"/>
  <c r="E7700" i="1" a="1"/>
  <c r="E7701" i="1" a="1"/>
  <c r="E7702" i="1" a="1"/>
  <c r="E7703" i="1" a="1"/>
  <c r="E7704" i="1" a="1"/>
  <c r="E7705" i="1" a="1"/>
  <c r="E7706" i="1" a="1"/>
  <c r="E7707" i="1" a="1"/>
  <c r="E7708" i="1" a="1"/>
  <c r="E7709" i="1" a="1"/>
  <c r="E7710" i="1" a="1"/>
  <c r="E7711" i="1" a="1"/>
  <c r="E7712" i="1" a="1"/>
  <c r="E7713" i="1" a="1"/>
  <c r="E7714" i="1" a="1"/>
  <c r="E7715" i="1" a="1"/>
  <c r="E7716" i="1" a="1"/>
  <c r="E7717" i="1" a="1"/>
  <c r="E7718" i="1" a="1"/>
  <c r="E7719" i="1" a="1"/>
  <c r="E7720" i="1" a="1"/>
  <c r="E7721" i="1" a="1"/>
  <c r="E7722" i="1" a="1"/>
  <c r="E7723" i="1" a="1"/>
  <c r="E7724" i="1" a="1"/>
  <c r="E7725" i="1" a="1"/>
  <c r="E7726" i="1" a="1"/>
  <c r="E7727" i="1" a="1"/>
  <c r="E7728" i="1" a="1"/>
  <c r="E7729" i="1" a="1"/>
  <c r="E7730" i="1" a="1"/>
  <c r="E7731" i="1" a="1"/>
  <c r="E7732" i="1" a="1"/>
  <c r="E7733" i="1" a="1"/>
  <c r="E7734" i="1" a="1"/>
  <c r="E7735" i="1" a="1"/>
  <c r="E7736" i="1" a="1"/>
  <c r="E7737" i="1" a="1"/>
  <c r="E7738" i="1" a="1"/>
  <c r="E7739" i="1" a="1"/>
  <c r="E7740" i="1" a="1"/>
  <c r="E7741" i="1" a="1"/>
  <c r="E7742" i="1" a="1"/>
  <c r="E7743" i="1" a="1"/>
  <c r="E7744" i="1" a="1"/>
  <c r="E7745" i="1" a="1"/>
  <c r="E7746" i="1" a="1"/>
  <c r="E7747" i="1" a="1"/>
  <c r="E7748" i="1" a="1"/>
  <c r="E7749" i="1" a="1"/>
  <c r="E7750" i="1" a="1"/>
  <c r="E7751" i="1" a="1"/>
  <c r="E7752" i="1" a="1"/>
  <c r="E7753" i="1" a="1"/>
  <c r="E7754" i="1" a="1"/>
  <c r="E7755" i="1" a="1"/>
  <c r="E7756" i="1" a="1"/>
  <c r="E7757" i="1" a="1"/>
  <c r="E7758" i="1" a="1"/>
  <c r="E7759" i="1" a="1"/>
  <c r="E7760" i="1" a="1"/>
  <c r="E7761" i="1" a="1"/>
  <c r="E7762" i="1" a="1"/>
  <c r="E7763" i="1" a="1"/>
  <c r="E7764" i="1" a="1"/>
  <c r="E7765" i="1" a="1"/>
  <c r="E7766" i="1" a="1"/>
  <c r="E7767" i="1" a="1"/>
  <c r="E7768" i="1" a="1"/>
  <c r="E7769" i="1" a="1"/>
  <c r="E7770" i="1" a="1"/>
  <c r="E7771" i="1" a="1"/>
  <c r="E7772" i="1" a="1"/>
  <c r="E7773" i="1" a="1"/>
  <c r="E7774" i="1" a="1"/>
  <c r="E7775" i="1" a="1"/>
  <c r="E7776" i="1" a="1"/>
  <c r="E7777" i="1" a="1"/>
  <c r="E7778" i="1" a="1"/>
  <c r="E7779" i="1" a="1"/>
  <c r="E7780" i="1" a="1"/>
  <c r="E7781" i="1" a="1"/>
  <c r="E7782" i="1" a="1"/>
  <c r="E7783" i="1" a="1"/>
  <c r="E7784" i="1" a="1"/>
  <c r="E7785" i="1" a="1"/>
  <c r="E7786" i="1" a="1"/>
  <c r="E7787" i="1" a="1"/>
  <c r="E7788" i="1" a="1"/>
  <c r="E7789" i="1" a="1"/>
  <c r="E7790" i="1" a="1"/>
  <c r="E7791" i="1" a="1"/>
  <c r="E7792" i="1" a="1"/>
  <c r="E7793" i="1" a="1"/>
  <c r="E7794" i="1" a="1"/>
  <c r="E7795" i="1" a="1"/>
  <c r="E7796" i="1" a="1"/>
  <c r="E7797" i="1" a="1"/>
  <c r="E7798" i="1" a="1"/>
  <c r="E7799" i="1" a="1"/>
  <c r="E7800" i="1" a="1"/>
  <c r="E7801" i="1" a="1"/>
  <c r="E7802" i="1" a="1"/>
  <c r="E7803" i="1" a="1"/>
  <c r="E7804" i="1" a="1"/>
  <c r="E7805" i="1" a="1"/>
  <c r="E7806" i="1" a="1"/>
  <c r="E7807" i="1" a="1"/>
  <c r="E7808" i="1" a="1"/>
  <c r="E7809" i="1" a="1"/>
  <c r="E7810" i="1" a="1"/>
  <c r="E7811" i="1" a="1"/>
  <c r="E7812" i="1" a="1"/>
  <c r="E7813" i="1" a="1"/>
  <c r="E7814" i="1" a="1"/>
  <c r="E7815" i="1" a="1"/>
  <c r="E7816" i="1" a="1"/>
  <c r="E7817" i="1" a="1"/>
  <c r="E7818" i="1" a="1"/>
  <c r="E7819" i="1" a="1"/>
  <c r="E7820" i="1" a="1"/>
  <c r="E7821" i="1" a="1"/>
  <c r="E7822" i="1" a="1"/>
  <c r="E7823" i="1" a="1"/>
  <c r="E7824" i="1" a="1"/>
  <c r="E7825" i="1" a="1"/>
  <c r="E7826" i="1" a="1"/>
  <c r="E7827" i="1" a="1"/>
  <c r="E7828" i="1" a="1"/>
  <c r="E7829" i="1" a="1"/>
  <c r="E7830" i="1" a="1"/>
  <c r="E7831" i="1" a="1"/>
  <c r="E7832" i="1" a="1"/>
  <c r="E7833" i="1" a="1"/>
  <c r="E7834" i="1" a="1"/>
  <c r="E7835" i="1" a="1"/>
  <c r="E7836" i="1" a="1"/>
  <c r="E7837" i="1" a="1"/>
  <c r="E7838" i="1" a="1"/>
  <c r="E7839" i="1" a="1"/>
  <c r="E7840" i="1" a="1"/>
  <c r="E7841" i="1" a="1"/>
  <c r="E7842" i="1" a="1"/>
  <c r="E7843" i="1" a="1"/>
  <c r="E7844" i="1" a="1"/>
  <c r="E7845" i="1" a="1"/>
  <c r="E7846" i="1" a="1"/>
  <c r="E7847" i="1" a="1"/>
  <c r="E7848" i="1" a="1"/>
  <c r="E7849" i="1" a="1"/>
  <c r="E7850" i="1" a="1"/>
  <c r="E7851" i="1" a="1"/>
  <c r="E7852" i="1" a="1"/>
  <c r="E7853" i="1" a="1"/>
  <c r="E7854" i="1" a="1"/>
  <c r="E7855" i="1" a="1"/>
  <c r="E7856" i="1" a="1"/>
  <c r="E7857" i="1" a="1"/>
  <c r="E7858" i="1" a="1"/>
  <c r="E7859" i="1" a="1"/>
  <c r="E7860" i="1" a="1"/>
  <c r="E7861" i="1" a="1"/>
  <c r="E7862" i="1" a="1"/>
  <c r="E7863" i="1" a="1"/>
  <c r="E7864" i="1" a="1"/>
  <c r="E7865" i="1" a="1"/>
  <c r="E7866" i="1" a="1"/>
  <c r="E7867" i="1" a="1"/>
  <c r="E7868" i="1" a="1"/>
  <c r="E7869" i="1" a="1"/>
  <c r="E7870" i="1" a="1"/>
  <c r="E7871" i="1" a="1"/>
  <c r="E7872" i="1" a="1"/>
  <c r="E7873" i="1" a="1"/>
  <c r="E7874" i="1" a="1"/>
  <c r="E7875" i="1" a="1"/>
  <c r="E7876" i="1" a="1"/>
  <c r="E7877" i="1" a="1"/>
  <c r="E7878" i="1" a="1"/>
  <c r="E7879" i="1" a="1"/>
  <c r="E7880" i="1" a="1"/>
  <c r="E7881" i="1" a="1"/>
  <c r="E7882" i="1" a="1"/>
  <c r="E7883" i="1" a="1"/>
  <c r="E7884" i="1" a="1"/>
  <c r="E7885" i="1" a="1"/>
  <c r="E7886" i="1" a="1"/>
  <c r="E7887" i="1" a="1"/>
  <c r="E7888" i="1" a="1"/>
  <c r="E7889" i="1" a="1"/>
  <c r="E7890" i="1" a="1"/>
  <c r="E7891" i="1" a="1"/>
  <c r="E7892" i="1" a="1"/>
  <c r="E7893" i="1" a="1"/>
  <c r="E7894" i="1" a="1"/>
  <c r="E7895" i="1" a="1"/>
  <c r="E7896" i="1" a="1"/>
  <c r="E7897" i="1" a="1"/>
  <c r="E7898" i="1" a="1"/>
  <c r="E7899" i="1" a="1"/>
  <c r="E7900" i="1" a="1"/>
  <c r="E7901" i="1" a="1"/>
  <c r="E7902" i="1" a="1"/>
  <c r="E7903" i="1" a="1"/>
  <c r="E7904" i="1" a="1"/>
  <c r="E7905" i="1" a="1"/>
  <c r="E7906" i="1" a="1"/>
  <c r="E7907" i="1" a="1"/>
  <c r="E7908" i="1" a="1"/>
  <c r="E7909" i="1" a="1"/>
  <c r="E7910" i="1" a="1"/>
  <c r="E7911" i="1" a="1"/>
  <c r="E7912" i="1" a="1"/>
  <c r="E7913" i="1" a="1"/>
  <c r="E7914" i="1" a="1"/>
  <c r="E7915" i="1" a="1"/>
  <c r="E7916" i="1" a="1"/>
  <c r="E7917" i="1" a="1"/>
  <c r="E7918" i="1" a="1"/>
  <c r="E7919" i="1" a="1"/>
  <c r="E7920" i="1" a="1"/>
  <c r="E7921" i="1" a="1"/>
  <c r="E7922" i="1" a="1"/>
  <c r="E7923" i="1" a="1"/>
  <c r="E7924" i="1" a="1"/>
  <c r="E7925" i="1" a="1"/>
  <c r="E7926" i="1" a="1"/>
  <c r="E7927" i="1" a="1"/>
  <c r="E7928" i="1" a="1"/>
  <c r="E7929" i="1" a="1"/>
  <c r="E7930" i="1" a="1"/>
  <c r="E7931" i="1" a="1"/>
  <c r="E7932" i="1" a="1"/>
  <c r="E7933" i="1" a="1"/>
  <c r="E7934" i="1" a="1"/>
  <c r="E7935" i="1" a="1"/>
  <c r="E7936" i="1" a="1"/>
  <c r="E7937" i="1" a="1"/>
  <c r="E7938" i="1" a="1"/>
  <c r="E7939" i="1" a="1"/>
  <c r="E7940" i="1" a="1"/>
  <c r="E7941" i="1" a="1"/>
  <c r="E7942" i="1" a="1"/>
  <c r="E7943" i="1" a="1"/>
  <c r="E7944" i="1" a="1"/>
  <c r="E7945" i="1" a="1"/>
  <c r="E7946" i="1" a="1"/>
  <c r="E7947" i="1" a="1"/>
  <c r="E7948" i="1" a="1"/>
  <c r="E7949" i="1" a="1"/>
  <c r="E7950" i="1" a="1"/>
  <c r="E7951" i="1" a="1"/>
  <c r="E7952" i="1" a="1"/>
  <c r="E7953" i="1" a="1"/>
  <c r="E7954" i="1" a="1"/>
  <c r="E7955" i="1" a="1"/>
  <c r="E7956" i="1" a="1"/>
  <c r="E7957" i="1" a="1"/>
  <c r="E7958" i="1" a="1"/>
  <c r="E7959" i="1" a="1"/>
  <c r="E7960" i="1" a="1"/>
  <c r="E7961" i="1" a="1"/>
  <c r="E7962" i="1" a="1"/>
  <c r="E7963" i="1" a="1"/>
  <c r="E7964" i="1" a="1"/>
  <c r="E7965" i="1" a="1"/>
  <c r="E7966" i="1" a="1"/>
  <c r="E7967" i="1" a="1"/>
  <c r="E7968" i="1" a="1"/>
  <c r="E7969" i="1" a="1"/>
  <c r="E7970" i="1" a="1"/>
  <c r="E7971" i="1" a="1"/>
  <c r="E7972" i="1" a="1"/>
  <c r="E7973" i="1" a="1"/>
  <c r="E7974" i="1" a="1"/>
  <c r="E7975" i="1" a="1"/>
  <c r="E7976" i="1" a="1"/>
  <c r="E7977" i="1" a="1"/>
  <c r="E7978" i="1" a="1"/>
  <c r="E7979" i="1" a="1"/>
  <c r="E7980" i="1" a="1"/>
  <c r="E7981" i="1" a="1"/>
  <c r="E7982" i="1" a="1"/>
  <c r="E7983" i="1" a="1"/>
  <c r="E7984" i="1" a="1"/>
  <c r="E7985" i="1" a="1"/>
  <c r="E7986" i="1" a="1"/>
  <c r="E7987" i="1" a="1"/>
  <c r="E7988" i="1" a="1"/>
  <c r="E7989" i="1" a="1"/>
  <c r="E7990" i="1" a="1"/>
  <c r="E7991" i="1" a="1"/>
  <c r="E7992" i="1" a="1"/>
  <c r="E7993" i="1" a="1"/>
  <c r="E7994" i="1" a="1"/>
  <c r="E7995" i="1" a="1"/>
  <c r="E7996" i="1" a="1"/>
  <c r="E7997" i="1" a="1"/>
  <c r="E7998" i="1" a="1"/>
  <c r="E7999" i="1" a="1"/>
  <c r="E8000" i="1" a="1"/>
  <c r="E8001" i="1" a="1"/>
  <c r="E8002" i="1" a="1"/>
  <c r="E8003" i="1" a="1"/>
  <c r="E8004" i="1" a="1"/>
  <c r="E8005" i="1" a="1"/>
  <c r="E8006" i="1" a="1"/>
  <c r="E8007" i="1" a="1"/>
  <c r="E8008" i="1" a="1"/>
  <c r="E8009" i="1" a="1"/>
  <c r="E8010" i="1" a="1"/>
  <c r="E8011" i="1" a="1"/>
  <c r="E8012" i="1" a="1"/>
  <c r="E8013" i="1" a="1"/>
  <c r="E8014" i="1" a="1"/>
  <c r="E8015" i="1" a="1"/>
  <c r="E8016" i="1" a="1"/>
  <c r="E8017" i="1" a="1"/>
  <c r="E8018" i="1" a="1"/>
  <c r="E8019" i="1" a="1"/>
  <c r="E8020" i="1" a="1"/>
  <c r="E8021" i="1" a="1"/>
  <c r="E8022" i="1" a="1"/>
  <c r="E8023" i="1" a="1"/>
  <c r="E8024" i="1" a="1"/>
  <c r="E8025" i="1" a="1"/>
  <c r="E8026" i="1" a="1"/>
  <c r="E8027" i="1" a="1"/>
  <c r="E8028" i="1" a="1"/>
  <c r="E8029" i="1" a="1"/>
  <c r="E8030" i="1" a="1"/>
  <c r="E8031" i="1" a="1"/>
  <c r="E8032" i="1" a="1"/>
  <c r="E8033" i="1" a="1"/>
  <c r="E8034" i="1" a="1"/>
  <c r="E8035" i="1" a="1"/>
  <c r="E8036" i="1" a="1"/>
  <c r="E8037" i="1" a="1"/>
  <c r="E8038" i="1" a="1"/>
  <c r="E8039" i="1" a="1"/>
  <c r="E8040" i="1" a="1"/>
  <c r="E8041" i="1" a="1"/>
  <c r="E8042" i="1" a="1"/>
  <c r="E8043" i="1" a="1"/>
  <c r="E8044" i="1" a="1"/>
  <c r="E8045" i="1" a="1"/>
  <c r="E8046" i="1" a="1"/>
  <c r="E8047" i="1" a="1"/>
  <c r="E8048" i="1" a="1"/>
  <c r="E8049" i="1" a="1"/>
  <c r="E8050" i="1" a="1"/>
  <c r="E8051" i="1" a="1"/>
  <c r="E8052" i="1" a="1"/>
  <c r="E8053" i="1" a="1"/>
  <c r="E8054" i="1" a="1"/>
  <c r="E8055" i="1" a="1"/>
  <c r="E8056" i="1" a="1"/>
  <c r="E8057" i="1" a="1"/>
  <c r="E8058" i="1" a="1"/>
  <c r="E8059" i="1" a="1"/>
  <c r="E8060" i="1" a="1"/>
  <c r="E8061" i="1" a="1"/>
  <c r="E8062" i="1" a="1"/>
  <c r="E8063" i="1" a="1"/>
  <c r="E8064" i="1" a="1"/>
  <c r="E8065" i="1" a="1"/>
  <c r="E8066" i="1" a="1"/>
  <c r="E8067" i="1" a="1"/>
  <c r="E8068" i="1" a="1"/>
  <c r="E8069" i="1" a="1"/>
  <c r="E8070" i="1" a="1"/>
  <c r="E8071" i="1" a="1"/>
  <c r="E8072" i="1" a="1"/>
  <c r="E8073" i="1" a="1"/>
  <c r="E8074" i="1" a="1"/>
  <c r="E8075" i="1" a="1"/>
  <c r="E8076" i="1" a="1"/>
  <c r="E8077" i="1" a="1"/>
  <c r="E8078" i="1" a="1"/>
  <c r="E8079" i="1" a="1"/>
  <c r="E8080" i="1" a="1"/>
  <c r="E8081" i="1" a="1"/>
  <c r="E8082" i="1" a="1"/>
  <c r="E8083" i="1" a="1"/>
  <c r="E8084" i="1" a="1"/>
  <c r="E8085" i="1" a="1"/>
  <c r="E8086" i="1" a="1"/>
  <c r="E8087" i="1" a="1"/>
  <c r="E8088" i="1" a="1"/>
  <c r="E8089" i="1" a="1"/>
  <c r="E8090" i="1" a="1"/>
  <c r="E8091" i="1" a="1"/>
  <c r="E8092" i="1" a="1"/>
  <c r="E8093" i="1" a="1"/>
  <c r="E8094" i="1" a="1"/>
  <c r="E8095" i="1" a="1"/>
  <c r="E8096" i="1" a="1"/>
  <c r="E8097" i="1" a="1"/>
  <c r="E8098" i="1" a="1"/>
  <c r="E8099" i="1" a="1"/>
  <c r="E8100" i="1" a="1"/>
  <c r="E8101" i="1" a="1"/>
  <c r="E8102" i="1" a="1"/>
  <c r="E8103" i="1" a="1"/>
  <c r="E8104" i="1" a="1"/>
  <c r="E8105" i="1" a="1"/>
  <c r="E8106" i="1" a="1"/>
  <c r="E8107" i="1" a="1"/>
  <c r="E8108" i="1" a="1"/>
  <c r="E8109" i="1" a="1"/>
  <c r="E8110" i="1" a="1"/>
  <c r="E8111" i="1" a="1"/>
  <c r="E8112" i="1" a="1"/>
  <c r="E8113" i="1" a="1"/>
  <c r="E8114" i="1" a="1"/>
  <c r="E8115" i="1" a="1"/>
  <c r="E8116" i="1" a="1"/>
  <c r="E8117" i="1" a="1"/>
  <c r="E8118" i="1" a="1"/>
  <c r="E8119" i="1" a="1"/>
  <c r="E8120" i="1" a="1"/>
  <c r="E8121" i="1" a="1"/>
  <c r="E8122" i="1" a="1"/>
  <c r="E8123" i="1" a="1"/>
  <c r="E8124" i="1" a="1"/>
  <c r="E8125" i="1" a="1"/>
  <c r="E8126" i="1" a="1"/>
  <c r="E8127" i="1" a="1"/>
  <c r="E8128" i="1" a="1"/>
  <c r="E8129" i="1" a="1"/>
  <c r="E8130" i="1" a="1"/>
  <c r="E8131" i="1" a="1"/>
  <c r="E8132" i="1" a="1"/>
  <c r="E8133" i="1" a="1"/>
  <c r="E8134" i="1" a="1"/>
  <c r="E8135" i="1" a="1"/>
  <c r="E8136" i="1" a="1"/>
  <c r="E8137" i="1" a="1"/>
  <c r="E8138" i="1" a="1"/>
  <c r="E8139" i="1" a="1"/>
  <c r="E8140" i="1" a="1"/>
  <c r="E8141" i="1" a="1"/>
  <c r="E8142" i="1" a="1"/>
  <c r="E8143" i="1" a="1"/>
  <c r="E8144" i="1" a="1"/>
  <c r="E8145" i="1" a="1"/>
  <c r="E8146" i="1" a="1"/>
  <c r="E8147" i="1" a="1"/>
  <c r="E8148" i="1" a="1"/>
  <c r="E8149" i="1" a="1"/>
  <c r="E8150" i="1" a="1"/>
  <c r="E8151" i="1" a="1"/>
  <c r="E8152" i="1" a="1"/>
  <c r="E8153" i="1" a="1"/>
  <c r="E8154" i="1" a="1"/>
  <c r="E8155" i="1" a="1"/>
  <c r="E8156" i="1" a="1"/>
  <c r="E8157" i="1" a="1"/>
  <c r="E8158" i="1" a="1"/>
  <c r="E8159" i="1" a="1"/>
  <c r="E8160" i="1" a="1"/>
  <c r="E8161" i="1" a="1"/>
  <c r="E8162" i="1" a="1"/>
  <c r="E8163" i="1" a="1"/>
  <c r="E8164" i="1" a="1"/>
  <c r="E8165" i="1" a="1"/>
  <c r="E8166" i="1" a="1"/>
  <c r="E8167" i="1" a="1"/>
  <c r="E8168" i="1" a="1"/>
  <c r="E8169" i="1" a="1"/>
  <c r="E8170" i="1" a="1"/>
  <c r="E8171" i="1" a="1"/>
  <c r="E8172" i="1" a="1"/>
  <c r="E8173" i="1" a="1"/>
  <c r="E8174" i="1" a="1"/>
  <c r="E8175" i="1" a="1"/>
  <c r="E8176" i="1" a="1"/>
  <c r="E8177" i="1" a="1"/>
  <c r="E8178" i="1" a="1"/>
  <c r="E8179" i="1" a="1"/>
  <c r="E8180" i="1" a="1"/>
  <c r="E8181" i="1" a="1"/>
  <c r="E8182" i="1" a="1"/>
  <c r="E8183" i="1" a="1"/>
  <c r="E8184" i="1" a="1"/>
  <c r="E8185" i="1" a="1"/>
  <c r="E8186" i="1" a="1"/>
  <c r="E8187" i="1" a="1"/>
  <c r="E8188" i="1" a="1"/>
  <c r="E8189" i="1" a="1"/>
  <c r="E8190" i="1" a="1"/>
  <c r="E8191" i="1" a="1"/>
  <c r="E8192" i="1" a="1"/>
  <c r="E8193" i="1" a="1"/>
  <c r="E8194" i="1" a="1"/>
  <c r="E8195" i="1" a="1"/>
  <c r="E8196" i="1" a="1"/>
  <c r="E8197" i="1" a="1"/>
  <c r="E8198" i="1" a="1"/>
  <c r="E8199" i="1" a="1"/>
  <c r="E8200" i="1" a="1"/>
  <c r="E8201" i="1" a="1"/>
  <c r="E8202" i="1" a="1"/>
  <c r="E8203" i="1" a="1"/>
  <c r="E8204" i="1" a="1"/>
  <c r="E8205" i="1" a="1"/>
  <c r="E8206" i="1" a="1"/>
  <c r="E8207" i="1" a="1"/>
  <c r="E8208" i="1" a="1"/>
  <c r="E8209" i="1" a="1"/>
  <c r="E8210" i="1" a="1"/>
  <c r="E8211" i="1" a="1"/>
  <c r="E8212" i="1" a="1"/>
  <c r="E8213" i="1" a="1"/>
  <c r="E8214" i="1" a="1"/>
  <c r="E8215" i="1" a="1"/>
  <c r="E8216" i="1" a="1"/>
  <c r="E8217" i="1" a="1"/>
  <c r="E8218" i="1" a="1"/>
  <c r="E8219" i="1" a="1"/>
  <c r="E8220" i="1" a="1"/>
  <c r="E8221" i="1" a="1"/>
  <c r="E8222" i="1" a="1"/>
  <c r="E8223" i="1" a="1"/>
  <c r="E8224" i="1" a="1"/>
  <c r="E8225" i="1" a="1"/>
  <c r="E8226" i="1" a="1"/>
  <c r="E8227" i="1" a="1"/>
  <c r="E8228" i="1" a="1"/>
  <c r="E8229" i="1" a="1"/>
  <c r="E8230" i="1" a="1"/>
  <c r="E8231" i="1" a="1"/>
  <c r="E8232" i="1" a="1"/>
  <c r="E8233" i="1" a="1"/>
  <c r="E8234" i="1" a="1"/>
  <c r="E8235" i="1" a="1"/>
  <c r="E8236" i="1" a="1"/>
  <c r="E8237" i="1" a="1"/>
  <c r="E8238" i="1" a="1"/>
  <c r="E8239" i="1" a="1"/>
  <c r="E8240" i="1" a="1"/>
  <c r="E8241" i="1" a="1"/>
  <c r="E8242" i="1" a="1"/>
  <c r="E8243" i="1" a="1"/>
  <c r="E8244" i="1" a="1"/>
  <c r="E8245" i="1" a="1"/>
  <c r="E8246" i="1" a="1"/>
  <c r="E8247" i="1" a="1"/>
  <c r="E8248" i="1" a="1"/>
  <c r="E8249" i="1" a="1"/>
  <c r="E8250" i="1" a="1"/>
  <c r="E8251" i="1" a="1"/>
  <c r="E8252" i="1" a="1"/>
  <c r="E8253" i="1" a="1"/>
  <c r="E8254" i="1" a="1"/>
  <c r="E8255" i="1" a="1"/>
  <c r="E8256" i="1" a="1"/>
  <c r="E8257" i="1" a="1"/>
  <c r="E8258" i="1" a="1"/>
  <c r="E8259" i="1" a="1"/>
  <c r="E8260" i="1" a="1"/>
  <c r="E8261" i="1" a="1"/>
  <c r="E8262" i="1" a="1"/>
  <c r="E8263" i="1" a="1"/>
  <c r="E8264" i="1" a="1"/>
  <c r="E8265" i="1" a="1"/>
  <c r="E8266" i="1" a="1"/>
  <c r="E8267" i="1" a="1"/>
  <c r="E8268" i="1" a="1"/>
  <c r="E8269" i="1" a="1"/>
  <c r="E8270" i="1" a="1"/>
  <c r="E8271" i="1" a="1"/>
  <c r="E8272" i="1" a="1"/>
  <c r="E8273" i="1" a="1"/>
  <c r="E8274" i="1" a="1"/>
  <c r="E8275" i="1" a="1"/>
  <c r="E8276" i="1" a="1"/>
  <c r="E8277" i="1" a="1"/>
  <c r="E8278" i="1" a="1"/>
  <c r="E8279" i="1" a="1"/>
  <c r="E8280" i="1" a="1"/>
  <c r="E8281" i="1" a="1"/>
  <c r="E8282" i="1" a="1"/>
  <c r="E8283" i="1" a="1"/>
  <c r="E8284" i="1" a="1"/>
  <c r="E8285" i="1" a="1"/>
  <c r="E8286" i="1" a="1"/>
  <c r="E8287" i="1" a="1"/>
  <c r="E8288" i="1" a="1"/>
  <c r="E8289" i="1" a="1"/>
  <c r="E8290" i="1" a="1"/>
  <c r="E8291" i="1" a="1"/>
  <c r="E8292" i="1" a="1"/>
  <c r="E8293" i="1" a="1"/>
  <c r="E8294" i="1" a="1"/>
  <c r="E8295" i="1" a="1"/>
  <c r="E8296" i="1" a="1"/>
  <c r="E8297" i="1" a="1"/>
  <c r="E8298" i="1" a="1"/>
  <c r="E8299" i="1" a="1"/>
  <c r="E8300" i="1" a="1"/>
  <c r="E8301" i="1" a="1"/>
  <c r="E8302" i="1" a="1"/>
  <c r="E8303" i="1" a="1"/>
  <c r="E8304" i="1" a="1"/>
  <c r="E8305" i="1" a="1"/>
  <c r="E8306" i="1" a="1"/>
  <c r="E8307" i="1" a="1"/>
  <c r="E8308" i="1" a="1"/>
  <c r="E8309" i="1" a="1"/>
  <c r="E8310" i="1" a="1"/>
  <c r="E8311" i="1" a="1"/>
  <c r="E8312" i="1" a="1"/>
  <c r="E8313" i="1" a="1"/>
  <c r="E8314" i="1" a="1"/>
  <c r="E8315" i="1" a="1"/>
  <c r="E8316" i="1" a="1"/>
  <c r="E8317" i="1" a="1"/>
  <c r="E8318" i="1" a="1"/>
  <c r="E8319" i="1" a="1"/>
  <c r="E8320" i="1" a="1"/>
  <c r="E8321" i="1" a="1"/>
  <c r="E8322" i="1" a="1"/>
  <c r="E8323" i="1" a="1"/>
  <c r="E8324" i="1" a="1"/>
  <c r="E8325" i="1" a="1"/>
  <c r="E8326" i="1" a="1"/>
  <c r="E8327" i="1" a="1"/>
  <c r="E8328" i="1" a="1"/>
  <c r="E8329" i="1" a="1"/>
  <c r="E8330" i="1" a="1"/>
  <c r="E8331" i="1" a="1"/>
  <c r="E8332" i="1" a="1"/>
  <c r="E8333" i="1" a="1"/>
  <c r="E8334" i="1" a="1"/>
  <c r="E8335" i="1" a="1"/>
  <c r="E8336" i="1" a="1"/>
  <c r="E8337" i="1" a="1"/>
  <c r="E8338" i="1" a="1"/>
  <c r="E8339" i="1" a="1"/>
  <c r="E8340" i="1" a="1"/>
  <c r="E8341" i="1" a="1"/>
  <c r="E8342" i="1" a="1"/>
  <c r="E8343" i="1" a="1"/>
  <c r="E8344" i="1" a="1"/>
  <c r="E8345" i="1" a="1"/>
  <c r="E8346" i="1" a="1"/>
  <c r="E8347" i="1" a="1"/>
  <c r="E8348" i="1" a="1"/>
  <c r="E8349" i="1" a="1"/>
  <c r="E8350" i="1" a="1"/>
  <c r="E8351" i="1" a="1"/>
  <c r="E8352" i="1" a="1"/>
  <c r="E8353" i="1" a="1"/>
  <c r="E8354" i="1" a="1"/>
  <c r="E8355" i="1" a="1"/>
  <c r="E8356" i="1" a="1"/>
  <c r="E8357" i="1" a="1"/>
  <c r="E8358" i="1" a="1"/>
  <c r="E8359" i="1" a="1"/>
  <c r="E8360" i="1" a="1"/>
  <c r="E8361" i="1" a="1"/>
  <c r="E8362" i="1" a="1"/>
  <c r="E8363" i="1" a="1"/>
  <c r="E8364" i="1" a="1"/>
  <c r="E8365" i="1" a="1"/>
  <c r="E8366" i="1" a="1"/>
  <c r="E8367" i="1" a="1"/>
  <c r="E8368" i="1" a="1"/>
  <c r="E8369" i="1" a="1"/>
  <c r="E8370" i="1" a="1"/>
  <c r="E8371" i="1" a="1"/>
  <c r="E8372" i="1" a="1"/>
  <c r="E8373" i="1" a="1"/>
  <c r="E8374" i="1" a="1"/>
  <c r="E8375" i="1" a="1"/>
  <c r="E8376" i="1" a="1"/>
  <c r="E8377" i="1" a="1"/>
  <c r="E8378" i="1" a="1"/>
  <c r="E8379" i="1" a="1"/>
  <c r="E8380" i="1" a="1"/>
  <c r="E8381" i="1" a="1"/>
  <c r="E8382" i="1" a="1"/>
  <c r="E8383" i="1" a="1"/>
  <c r="E8384" i="1" a="1"/>
  <c r="E8385" i="1" a="1"/>
  <c r="E8386" i="1" a="1"/>
  <c r="E8387" i="1" a="1"/>
  <c r="E8388" i="1" a="1"/>
  <c r="E8389" i="1" a="1"/>
  <c r="E8390" i="1" a="1"/>
  <c r="E8391" i="1" a="1"/>
  <c r="E8392" i="1" a="1"/>
  <c r="E8393" i="1" a="1"/>
  <c r="E8394" i="1" a="1"/>
  <c r="E8395" i="1" a="1"/>
  <c r="E8396" i="1" a="1"/>
  <c r="E8397" i="1" a="1"/>
  <c r="E8398" i="1" a="1"/>
  <c r="E8399" i="1" a="1"/>
  <c r="E8400" i="1" a="1"/>
  <c r="E8401" i="1" a="1"/>
  <c r="E8402" i="1" a="1"/>
  <c r="E8403" i="1" a="1"/>
  <c r="E8404" i="1" a="1"/>
  <c r="E8405" i="1" a="1"/>
  <c r="E8406" i="1" a="1"/>
  <c r="E8407" i="1" a="1"/>
  <c r="E8408" i="1" a="1"/>
  <c r="E8409" i="1" a="1"/>
  <c r="E8410" i="1" a="1"/>
  <c r="E8411" i="1" a="1"/>
  <c r="E8412" i="1" a="1"/>
  <c r="E8413" i="1" a="1"/>
  <c r="E8414" i="1" a="1"/>
  <c r="E8415" i="1" a="1"/>
  <c r="E8416" i="1" a="1"/>
  <c r="E8417" i="1" a="1"/>
  <c r="E8418" i="1" a="1"/>
  <c r="E8419" i="1" a="1"/>
  <c r="E8420" i="1" a="1"/>
  <c r="E8421" i="1" a="1"/>
  <c r="E8422" i="1" a="1"/>
  <c r="E8423" i="1" a="1"/>
  <c r="E8424" i="1" a="1"/>
  <c r="E8425" i="1" a="1"/>
  <c r="E8426" i="1" a="1"/>
  <c r="E8427" i="1" a="1"/>
  <c r="E8428" i="1" a="1"/>
  <c r="E8429" i="1" a="1"/>
  <c r="E8430" i="1" a="1"/>
  <c r="E8431" i="1" a="1"/>
  <c r="E8432" i="1" a="1"/>
  <c r="E8433" i="1" a="1"/>
  <c r="E8434" i="1" a="1"/>
  <c r="E8435" i="1" a="1"/>
  <c r="E8436" i="1" a="1"/>
  <c r="E8437" i="1" a="1"/>
  <c r="E8438" i="1" a="1"/>
  <c r="E8439" i="1" a="1"/>
  <c r="E8440" i="1" a="1"/>
  <c r="E8441" i="1" a="1"/>
  <c r="E8442" i="1" a="1"/>
  <c r="E8443" i="1" a="1"/>
  <c r="E8444" i="1" a="1"/>
  <c r="E8445" i="1" a="1"/>
  <c r="E8446" i="1" a="1"/>
  <c r="E8447" i="1" a="1"/>
  <c r="E8448" i="1" a="1"/>
  <c r="E8449" i="1" a="1"/>
  <c r="E8450" i="1" a="1"/>
  <c r="E8451" i="1" a="1"/>
  <c r="E8452" i="1" a="1"/>
  <c r="E8453" i="1" a="1"/>
  <c r="E8454" i="1" a="1"/>
  <c r="E8455" i="1" a="1"/>
  <c r="E8456" i="1" a="1"/>
  <c r="E8457" i="1" a="1"/>
  <c r="E8458" i="1" a="1"/>
  <c r="E8459" i="1" a="1"/>
  <c r="E8460" i="1" a="1"/>
  <c r="E8461" i="1" a="1"/>
  <c r="E8462" i="1" a="1"/>
  <c r="E8463" i="1" a="1"/>
  <c r="E8464" i="1" a="1"/>
  <c r="E8465" i="1" a="1"/>
  <c r="E8466" i="1" a="1"/>
  <c r="E8467" i="1" a="1"/>
  <c r="E8468" i="1" a="1"/>
  <c r="E8469" i="1" a="1"/>
  <c r="E8470" i="1" a="1"/>
  <c r="E8471" i="1" a="1"/>
  <c r="E8472" i="1" a="1"/>
  <c r="E8473" i="1" a="1"/>
  <c r="E8474" i="1" a="1"/>
  <c r="E8475" i="1" a="1"/>
  <c r="E8476" i="1" a="1"/>
  <c r="E8477" i="1" a="1"/>
  <c r="E8478" i="1" a="1"/>
  <c r="E8479" i="1" a="1"/>
  <c r="E8480" i="1" a="1"/>
  <c r="E8481" i="1" a="1"/>
  <c r="E8482" i="1" a="1"/>
  <c r="E8483" i="1" a="1"/>
  <c r="E8484" i="1" a="1"/>
  <c r="E8485" i="1" a="1"/>
  <c r="E8486" i="1" a="1"/>
  <c r="E8487" i="1" a="1"/>
  <c r="E8488" i="1" a="1"/>
  <c r="E8489" i="1" a="1"/>
  <c r="E8490" i="1" a="1"/>
  <c r="E8491" i="1" a="1"/>
  <c r="E8492" i="1" a="1"/>
  <c r="E8493" i="1" a="1"/>
  <c r="E8494" i="1" a="1"/>
  <c r="E8495" i="1" a="1"/>
  <c r="E8496" i="1" a="1"/>
  <c r="E8497" i="1" a="1"/>
  <c r="E8498" i="1" a="1"/>
  <c r="E8499" i="1" a="1"/>
  <c r="E8500" i="1" a="1"/>
  <c r="E8501" i="1" a="1"/>
  <c r="E8502" i="1" a="1"/>
  <c r="E8503" i="1" a="1"/>
  <c r="E8504" i="1" a="1"/>
  <c r="E8505" i="1" a="1"/>
  <c r="E8506" i="1" a="1"/>
  <c r="E8507" i="1" a="1"/>
  <c r="E8508" i="1" a="1"/>
  <c r="E8509" i="1" a="1"/>
  <c r="E8510" i="1" a="1"/>
  <c r="E8511" i="1" a="1"/>
  <c r="E8512" i="1" a="1"/>
  <c r="E8513" i="1" a="1"/>
  <c r="E8514" i="1" a="1"/>
  <c r="E8515" i="1" a="1"/>
  <c r="E8516" i="1" a="1"/>
  <c r="E8517" i="1" a="1"/>
  <c r="E8518" i="1" a="1"/>
  <c r="E8519" i="1" a="1"/>
  <c r="E8520" i="1" a="1"/>
  <c r="E8521" i="1" a="1"/>
  <c r="E8522" i="1" a="1"/>
  <c r="E8523" i="1" a="1"/>
  <c r="E8524" i="1" a="1"/>
  <c r="E8525" i="1" a="1"/>
  <c r="E8526" i="1" a="1"/>
  <c r="E8527" i="1" a="1"/>
  <c r="E8528" i="1" a="1"/>
  <c r="E8529" i="1" a="1"/>
  <c r="E8530" i="1" a="1"/>
  <c r="E8531" i="1" a="1"/>
  <c r="E8532" i="1" a="1"/>
  <c r="E8533" i="1" a="1"/>
  <c r="E8534" i="1" a="1"/>
  <c r="E8535" i="1" a="1"/>
  <c r="E8536" i="1" a="1"/>
  <c r="E8537" i="1" a="1"/>
  <c r="E8538" i="1" a="1"/>
  <c r="E8539" i="1" a="1"/>
  <c r="E8540" i="1" a="1"/>
  <c r="E8541" i="1" a="1"/>
  <c r="E8542" i="1" a="1"/>
  <c r="E8543" i="1" a="1"/>
  <c r="E8544" i="1" a="1"/>
  <c r="E8545" i="1" a="1"/>
  <c r="E8546" i="1" a="1"/>
  <c r="E8547" i="1" a="1"/>
  <c r="E8548" i="1" a="1"/>
  <c r="E8549" i="1" a="1"/>
  <c r="E8550" i="1" a="1"/>
  <c r="E8551" i="1" a="1"/>
  <c r="E8552" i="1" a="1"/>
  <c r="E8553" i="1" a="1"/>
  <c r="E8554" i="1" a="1"/>
  <c r="E8555" i="1" a="1"/>
  <c r="E8556" i="1" a="1"/>
  <c r="E8557" i="1" a="1"/>
  <c r="E8558" i="1" a="1"/>
  <c r="E8559" i="1" a="1"/>
  <c r="E8560" i="1" a="1"/>
  <c r="E8561" i="1" a="1"/>
  <c r="E8562" i="1" a="1"/>
  <c r="E8563" i="1" a="1"/>
  <c r="E8564" i="1" a="1"/>
  <c r="E8565" i="1" a="1"/>
  <c r="E8566" i="1" a="1"/>
  <c r="E8567" i="1" a="1"/>
  <c r="E8568" i="1" a="1"/>
  <c r="E8569" i="1" a="1"/>
  <c r="E8570" i="1" a="1"/>
  <c r="E8571" i="1" a="1"/>
  <c r="E8572" i="1" a="1"/>
  <c r="E8573" i="1" a="1"/>
  <c r="E8574" i="1" a="1"/>
  <c r="E8575" i="1" a="1"/>
  <c r="E8576" i="1" a="1"/>
  <c r="E8577" i="1" a="1"/>
  <c r="E8578" i="1" a="1"/>
  <c r="E8579" i="1" a="1"/>
  <c r="E8580" i="1" a="1"/>
  <c r="E8581" i="1" a="1"/>
  <c r="E8582" i="1" a="1"/>
  <c r="E8583" i="1" a="1"/>
  <c r="E8584" i="1" a="1"/>
  <c r="E8585" i="1" a="1"/>
  <c r="E8586" i="1" a="1"/>
  <c r="E8587" i="1" a="1"/>
  <c r="E8588" i="1" a="1"/>
  <c r="E8589" i="1" a="1"/>
  <c r="E8590" i="1" a="1"/>
  <c r="E8591" i="1" a="1"/>
  <c r="E8592" i="1" a="1"/>
  <c r="E8593" i="1" a="1"/>
  <c r="E8594" i="1" a="1"/>
  <c r="E8595" i="1" a="1"/>
  <c r="E8596" i="1" a="1"/>
  <c r="E8597" i="1" a="1"/>
  <c r="E8598" i="1" a="1"/>
  <c r="E8599" i="1" a="1"/>
  <c r="E8600" i="1" a="1"/>
  <c r="E8601" i="1" a="1"/>
  <c r="E8602" i="1" a="1"/>
  <c r="E8603" i="1" a="1"/>
  <c r="E8604" i="1" a="1"/>
  <c r="E8605" i="1" a="1"/>
  <c r="E8606" i="1" a="1"/>
  <c r="E8607" i="1" a="1"/>
  <c r="E8608" i="1" a="1"/>
  <c r="E8609" i="1" a="1"/>
  <c r="E8610" i="1" a="1"/>
  <c r="E8611" i="1" a="1"/>
  <c r="E8612" i="1" a="1"/>
  <c r="E8613" i="1" a="1"/>
  <c r="E8614" i="1" a="1"/>
  <c r="E8615" i="1" a="1"/>
  <c r="E8616" i="1" a="1"/>
  <c r="E8617" i="1" a="1"/>
  <c r="E8618" i="1" a="1"/>
  <c r="E8619" i="1" a="1"/>
  <c r="E8620" i="1" a="1"/>
  <c r="E8621" i="1" a="1"/>
  <c r="E8622" i="1" a="1"/>
  <c r="E8623" i="1" a="1"/>
  <c r="E8624" i="1" a="1"/>
  <c r="E8625" i="1" a="1"/>
  <c r="E8626" i="1" a="1"/>
  <c r="E8627" i="1" a="1"/>
  <c r="E8628" i="1" a="1"/>
  <c r="E8629" i="1" a="1"/>
  <c r="E8630" i="1" a="1"/>
  <c r="E8631" i="1" a="1"/>
  <c r="E8632" i="1" a="1"/>
  <c r="E8633" i="1" a="1"/>
  <c r="E8634" i="1" a="1"/>
  <c r="E8635" i="1" a="1"/>
  <c r="E8636" i="1" a="1"/>
  <c r="E8637" i="1" a="1"/>
  <c r="E8638" i="1" a="1"/>
  <c r="E8639" i="1" a="1"/>
  <c r="E8640" i="1" a="1"/>
  <c r="E8641" i="1" a="1"/>
  <c r="E8642" i="1" a="1"/>
  <c r="E8643" i="1" a="1"/>
  <c r="E8644" i="1" a="1"/>
  <c r="E8645" i="1" a="1"/>
  <c r="E8646" i="1" a="1"/>
  <c r="E8647" i="1" a="1"/>
  <c r="E8648" i="1" a="1"/>
  <c r="E8649" i="1" a="1"/>
  <c r="E8650" i="1" a="1"/>
  <c r="E8651" i="1" a="1"/>
  <c r="E8652" i="1" a="1"/>
  <c r="E8653" i="1" a="1"/>
  <c r="E8654" i="1" a="1"/>
  <c r="E8655" i="1" a="1"/>
  <c r="E8656" i="1" a="1"/>
  <c r="E8657" i="1" a="1"/>
  <c r="E8658" i="1" a="1"/>
  <c r="E8659" i="1" a="1"/>
  <c r="E8660" i="1" a="1"/>
  <c r="E8661" i="1" a="1"/>
  <c r="E8662" i="1" a="1"/>
  <c r="E8663" i="1" a="1"/>
  <c r="E8664" i="1" a="1"/>
  <c r="E8665" i="1" a="1"/>
  <c r="E8666" i="1" a="1"/>
  <c r="E8667" i="1" a="1"/>
  <c r="E8668" i="1" a="1"/>
  <c r="E8669" i="1" a="1"/>
  <c r="E8670" i="1" a="1"/>
  <c r="E8671" i="1" a="1"/>
  <c r="E8672" i="1" a="1"/>
  <c r="E8673" i="1" a="1"/>
  <c r="E8674" i="1" a="1"/>
  <c r="E8675" i="1" a="1"/>
  <c r="E8676" i="1" a="1"/>
  <c r="E8677" i="1" a="1"/>
  <c r="E8678" i="1" a="1"/>
  <c r="E8679" i="1" a="1"/>
  <c r="E8680" i="1" a="1"/>
  <c r="E8681" i="1" a="1"/>
  <c r="E8682" i="1" a="1"/>
  <c r="E8683" i="1" a="1"/>
  <c r="E8684" i="1" a="1"/>
  <c r="E8685" i="1" a="1"/>
  <c r="E8686" i="1" a="1"/>
  <c r="E8687" i="1" a="1"/>
  <c r="E8688" i="1" a="1"/>
  <c r="E8689" i="1" a="1"/>
  <c r="E8690" i="1" a="1"/>
  <c r="E8691" i="1" a="1"/>
  <c r="E8692" i="1" a="1"/>
  <c r="E8693" i="1" a="1"/>
  <c r="E8694" i="1" a="1"/>
  <c r="E8695" i="1" a="1"/>
  <c r="E8696" i="1" a="1"/>
  <c r="E8697" i="1" a="1"/>
  <c r="E8698" i="1" a="1"/>
  <c r="E8699" i="1" a="1"/>
  <c r="E8700" i="1" a="1"/>
  <c r="E8701" i="1" a="1"/>
  <c r="E8702" i="1" a="1"/>
  <c r="E8703" i="1" a="1"/>
  <c r="E8704" i="1" a="1"/>
  <c r="E8705" i="1" a="1"/>
  <c r="E8706" i="1" a="1"/>
  <c r="E8707" i="1" a="1"/>
  <c r="E8708" i="1" a="1"/>
  <c r="E8709" i="1" a="1"/>
  <c r="E8710" i="1" a="1"/>
  <c r="E8711" i="1" a="1"/>
  <c r="E8712" i="1" a="1"/>
  <c r="E8713" i="1" a="1"/>
  <c r="E8714" i="1" a="1"/>
  <c r="E8715" i="1" a="1"/>
  <c r="E8716" i="1" a="1"/>
  <c r="E8717" i="1" a="1"/>
  <c r="E8718" i="1" a="1"/>
  <c r="E8719" i="1" a="1"/>
  <c r="E8720" i="1" a="1"/>
  <c r="E8721" i="1" a="1"/>
  <c r="E8722" i="1" a="1"/>
  <c r="E8723" i="1" a="1"/>
  <c r="E8724" i="1" a="1"/>
  <c r="E8725" i="1" a="1"/>
  <c r="E8726" i="1" a="1"/>
  <c r="E8727" i="1" a="1"/>
  <c r="E8728" i="1" a="1"/>
  <c r="E8729" i="1" a="1"/>
  <c r="E8730" i="1" a="1"/>
  <c r="E8731" i="1" a="1"/>
  <c r="E8732" i="1" a="1"/>
  <c r="E8733" i="1" a="1"/>
  <c r="E8734" i="1" a="1"/>
  <c r="E8735" i="1" a="1"/>
  <c r="E8736" i="1" a="1"/>
  <c r="E8737" i="1" a="1"/>
  <c r="E8738" i="1" a="1"/>
  <c r="E8739" i="1" a="1"/>
  <c r="E8740" i="1" a="1"/>
  <c r="E8741" i="1" a="1"/>
  <c r="E8742" i="1" a="1"/>
  <c r="E8743" i="1" a="1"/>
  <c r="E8744" i="1" a="1"/>
  <c r="E8745" i="1" a="1"/>
  <c r="E8746" i="1" a="1"/>
  <c r="E8747" i="1" a="1"/>
  <c r="E8748" i="1" a="1"/>
  <c r="E8749" i="1" a="1"/>
  <c r="E8750" i="1" a="1"/>
  <c r="E8751" i="1" a="1"/>
  <c r="E8752" i="1" a="1"/>
  <c r="E8753" i="1" a="1"/>
  <c r="E8754" i="1" a="1"/>
  <c r="E8755" i="1" a="1"/>
  <c r="E8756" i="1" a="1"/>
  <c r="E8757" i="1" a="1"/>
  <c r="E8758" i="1" a="1"/>
  <c r="E8759" i="1" a="1"/>
  <c r="E8760" i="1" a="1"/>
  <c r="E8761" i="1" a="1"/>
  <c r="E8762" i="1" a="1"/>
  <c r="E8763" i="1" a="1"/>
  <c r="E8764" i="1" a="1"/>
  <c r="E8765" i="1" a="1"/>
  <c r="E8766" i="1" a="1"/>
  <c r="E8767" i="1" a="1"/>
  <c r="E8768" i="1" a="1"/>
  <c r="E8769" i="1" a="1"/>
  <c r="E8770" i="1" a="1"/>
  <c r="E8771" i="1" a="1"/>
  <c r="E8772" i="1" a="1"/>
  <c r="E8773" i="1" a="1"/>
  <c r="E8774" i="1" a="1"/>
  <c r="E8775" i="1" a="1"/>
  <c r="E8776" i="1" a="1"/>
  <c r="E8777" i="1" a="1"/>
  <c r="E8778" i="1" a="1"/>
  <c r="E8779" i="1" a="1"/>
  <c r="E8780" i="1" a="1"/>
  <c r="E8781" i="1" a="1"/>
  <c r="E8782" i="1" a="1"/>
  <c r="E8783" i="1" a="1"/>
  <c r="E8784" i="1" a="1"/>
  <c r="E8785" i="1" a="1"/>
  <c r="E8786" i="1" a="1"/>
  <c r="E8787" i="1" a="1"/>
  <c r="E8788" i="1" a="1"/>
  <c r="E8789" i="1" a="1"/>
  <c r="E8790" i="1" a="1"/>
  <c r="E8791" i="1" a="1"/>
  <c r="E8792" i="1" a="1"/>
  <c r="E8793" i="1" a="1"/>
  <c r="E8794" i="1" a="1"/>
  <c r="E8795" i="1" a="1"/>
  <c r="E8796" i="1" a="1"/>
  <c r="E8797" i="1" a="1"/>
  <c r="E8798" i="1" a="1"/>
  <c r="E8799" i="1" a="1"/>
  <c r="E8800" i="1" a="1"/>
  <c r="E8801" i="1" a="1"/>
  <c r="E8802" i="1" a="1"/>
  <c r="E8803" i="1" a="1"/>
  <c r="E8804" i="1" a="1"/>
  <c r="E8805" i="1" a="1"/>
  <c r="E8806" i="1" a="1"/>
  <c r="E8807" i="1" a="1"/>
  <c r="E8808" i="1" a="1"/>
  <c r="E8809" i="1" a="1"/>
  <c r="E8810" i="1" a="1"/>
  <c r="E8811" i="1" a="1"/>
  <c r="E8812" i="1" a="1"/>
  <c r="E8813" i="1" a="1"/>
  <c r="E8814" i="1" a="1"/>
  <c r="E8815" i="1" a="1"/>
  <c r="E8816" i="1" a="1"/>
  <c r="E8817" i="1" a="1"/>
  <c r="E8818" i="1" a="1"/>
  <c r="E8819" i="1" a="1"/>
  <c r="E8820" i="1" a="1"/>
  <c r="E8821" i="1" a="1"/>
  <c r="E8822" i="1" a="1"/>
  <c r="E8823" i="1" a="1"/>
  <c r="E8824" i="1" a="1"/>
  <c r="E8825" i="1" a="1"/>
  <c r="E8826" i="1" a="1"/>
  <c r="E8827" i="1" a="1"/>
  <c r="E8828" i="1" a="1"/>
  <c r="E8829" i="1" a="1"/>
  <c r="E8830" i="1" a="1"/>
  <c r="E8831" i="1" a="1"/>
  <c r="E8832" i="1" a="1"/>
  <c r="E8833" i="1" a="1"/>
  <c r="E8834" i="1" a="1"/>
  <c r="E8835" i="1" a="1"/>
  <c r="E8836" i="1" a="1"/>
  <c r="E8837" i="1" a="1"/>
  <c r="E8838" i="1" a="1"/>
  <c r="E8839" i="1" a="1"/>
  <c r="E8840" i="1" a="1"/>
  <c r="E8841" i="1" a="1"/>
  <c r="E8842" i="1" a="1"/>
  <c r="E8843" i="1" a="1"/>
  <c r="E8844" i="1" a="1"/>
  <c r="E8845" i="1" a="1"/>
  <c r="E8846" i="1" a="1"/>
  <c r="E8847" i="1" a="1"/>
  <c r="E8848" i="1" a="1"/>
  <c r="E8849" i="1" a="1"/>
  <c r="E8850" i="1" a="1"/>
  <c r="E8851" i="1" a="1"/>
  <c r="E8852" i="1" a="1"/>
  <c r="E8853" i="1" a="1"/>
  <c r="E8854" i="1" a="1"/>
  <c r="E8855" i="1" a="1"/>
  <c r="E8856" i="1" a="1"/>
  <c r="E8857" i="1" a="1"/>
  <c r="E8858" i="1" a="1"/>
  <c r="E8859" i="1" a="1"/>
  <c r="E8860" i="1" a="1"/>
  <c r="E8861" i="1" a="1"/>
  <c r="E8862" i="1" a="1"/>
  <c r="E8863" i="1" a="1"/>
  <c r="E8864" i="1" a="1"/>
  <c r="E8865" i="1" a="1"/>
  <c r="E8866" i="1" a="1"/>
  <c r="E8867" i="1" a="1"/>
  <c r="E8868" i="1" a="1"/>
  <c r="E8869" i="1" a="1"/>
  <c r="E8870" i="1" a="1"/>
  <c r="E8871" i="1" a="1"/>
  <c r="E8872" i="1" a="1"/>
  <c r="E8873" i="1" a="1"/>
  <c r="E8874" i="1" a="1"/>
  <c r="E8875" i="1" a="1"/>
  <c r="E8876" i="1" a="1"/>
  <c r="E8877" i="1" a="1"/>
  <c r="E8878" i="1" a="1"/>
  <c r="E8879" i="1" a="1"/>
  <c r="E8880" i="1" a="1"/>
  <c r="E8881" i="1" a="1"/>
  <c r="E8882" i="1" a="1"/>
  <c r="E8883" i="1" a="1"/>
  <c r="E8884" i="1" a="1"/>
  <c r="E8885" i="1" a="1"/>
  <c r="E8886" i="1" a="1"/>
  <c r="E8887" i="1" a="1"/>
  <c r="E8888" i="1" a="1"/>
  <c r="E8889" i="1" a="1"/>
  <c r="E8890" i="1" a="1"/>
  <c r="E8891" i="1" a="1"/>
  <c r="E8892" i="1" a="1"/>
  <c r="E8893" i="1" a="1"/>
  <c r="E8894" i="1" a="1"/>
  <c r="E8895" i="1" a="1"/>
  <c r="E8896" i="1" a="1"/>
  <c r="E8897" i="1" a="1"/>
  <c r="E8898" i="1" a="1"/>
  <c r="E8899" i="1" a="1"/>
  <c r="E8900" i="1" a="1"/>
  <c r="E8901" i="1" a="1"/>
  <c r="E8902" i="1" a="1"/>
  <c r="E8903" i="1" a="1"/>
  <c r="E8904" i="1" a="1"/>
  <c r="E8905" i="1" a="1"/>
  <c r="E8906" i="1" a="1"/>
  <c r="E8907" i="1" a="1"/>
  <c r="E8908" i="1" a="1"/>
  <c r="E8909" i="1" a="1"/>
  <c r="E8910" i="1" a="1"/>
  <c r="E8911" i="1" a="1"/>
  <c r="E8912" i="1" a="1"/>
  <c r="E8913" i="1" a="1"/>
  <c r="E8914" i="1" a="1"/>
  <c r="E8915" i="1" a="1"/>
  <c r="E8916" i="1" a="1"/>
  <c r="E8917" i="1" a="1"/>
  <c r="E8918" i="1" a="1"/>
  <c r="E8919" i="1" a="1"/>
  <c r="E8920" i="1" a="1"/>
  <c r="E8921" i="1" a="1"/>
  <c r="E8922" i="1" a="1"/>
  <c r="E8923" i="1" a="1"/>
  <c r="E8924" i="1" a="1"/>
  <c r="E8925" i="1" a="1"/>
  <c r="E8926" i="1" a="1"/>
  <c r="E8927" i="1" a="1"/>
  <c r="E8928" i="1" a="1"/>
  <c r="E8929" i="1" a="1"/>
  <c r="E8930" i="1" a="1"/>
  <c r="E8931" i="1" a="1"/>
  <c r="E8932" i="1" a="1"/>
  <c r="E8933" i="1" a="1"/>
  <c r="E8934" i="1" a="1"/>
  <c r="E8935" i="1" a="1"/>
  <c r="E8936" i="1" a="1"/>
  <c r="E8937" i="1" a="1"/>
  <c r="E8938" i="1" a="1"/>
  <c r="E8939" i="1" a="1"/>
  <c r="E8940" i="1" a="1"/>
  <c r="E8941" i="1" a="1"/>
  <c r="E8942" i="1" a="1"/>
  <c r="E8943" i="1" a="1"/>
  <c r="E8944" i="1" a="1"/>
  <c r="E8945" i="1" a="1"/>
  <c r="E8946" i="1" a="1"/>
  <c r="E8947" i="1" a="1"/>
  <c r="E8948" i="1" a="1"/>
  <c r="E8949" i="1" a="1"/>
  <c r="E8950" i="1" a="1"/>
  <c r="E8951" i="1" a="1"/>
  <c r="E8952" i="1" a="1"/>
  <c r="E8953" i="1" a="1"/>
  <c r="E8954" i="1" a="1"/>
  <c r="E8955" i="1" a="1"/>
  <c r="E8956" i="1" a="1"/>
  <c r="E8957" i="1" a="1"/>
  <c r="E8958" i="1" a="1"/>
  <c r="E8959" i="1" a="1"/>
  <c r="E8960" i="1" a="1"/>
  <c r="E8961" i="1" a="1"/>
  <c r="E8962" i="1" a="1"/>
  <c r="E8963" i="1" a="1"/>
  <c r="E8964" i="1" a="1"/>
  <c r="E8965" i="1" a="1"/>
  <c r="E8966" i="1" a="1"/>
  <c r="E8967" i="1" a="1"/>
  <c r="E8968" i="1" a="1"/>
  <c r="E8969" i="1" a="1"/>
  <c r="E8970" i="1" a="1"/>
  <c r="E8971" i="1" a="1"/>
  <c r="E8972" i="1" a="1"/>
  <c r="E8973" i="1" a="1"/>
  <c r="E8974" i="1" a="1"/>
  <c r="E8975" i="1" a="1"/>
  <c r="E8976" i="1" a="1"/>
  <c r="E8977" i="1" a="1"/>
  <c r="E8978" i="1" a="1"/>
  <c r="E8979" i="1" a="1"/>
  <c r="E8980" i="1" a="1"/>
  <c r="E8981" i="1" a="1"/>
  <c r="E8982" i="1" a="1"/>
  <c r="E8983" i="1" a="1"/>
  <c r="E8984" i="1" a="1"/>
  <c r="E8985" i="1" a="1"/>
  <c r="E8986" i="1" a="1"/>
  <c r="E8987" i="1" a="1"/>
  <c r="E8988" i="1" a="1"/>
  <c r="E8989" i="1" a="1"/>
  <c r="E8990" i="1" a="1"/>
  <c r="E8991" i="1" a="1"/>
  <c r="E8992" i="1" a="1"/>
  <c r="E8993" i="1" a="1"/>
  <c r="E8994" i="1" a="1"/>
  <c r="E8995" i="1" a="1"/>
  <c r="E8996" i="1" a="1"/>
  <c r="E8997" i="1" a="1"/>
  <c r="E8998" i="1" a="1"/>
  <c r="E8999" i="1" a="1"/>
  <c r="E9000" i="1" a="1"/>
  <c r="E9001" i="1" a="1"/>
  <c r="E9002" i="1" a="1"/>
  <c r="E9003" i="1" a="1"/>
  <c r="E9004" i="1" a="1"/>
  <c r="E9005" i="1" a="1"/>
  <c r="E9006" i="1" a="1"/>
  <c r="E9007" i="1" a="1"/>
  <c r="E9008" i="1" a="1"/>
  <c r="E9009" i="1" a="1"/>
  <c r="E9010" i="1" a="1"/>
  <c r="E9011" i="1" a="1"/>
  <c r="E9012" i="1" a="1"/>
  <c r="E9013" i="1" a="1"/>
  <c r="E9014" i="1" a="1"/>
  <c r="E9015" i="1" a="1"/>
  <c r="E9016" i="1" a="1"/>
  <c r="E9017" i="1" a="1"/>
  <c r="E9018" i="1" a="1"/>
  <c r="E9019" i="1" a="1"/>
  <c r="E9020" i="1" a="1"/>
  <c r="E9021" i="1" a="1"/>
  <c r="E9022" i="1" a="1"/>
  <c r="E9023" i="1" a="1"/>
  <c r="E9024" i="1" a="1"/>
  <c r="E9025" i="1" a="1"/>
  <c r="E9026" i="1" a="1"/>
  <c r="E9027" i="1" a="1"/>
  <c r="E9028" i="1" a="1"/>
  <c r="E9029" i="1" a="1"/>
  <c r="E9030" i="1" a="1"/>
  <c r="E9031" i="1" a="1"/>
  <c r="E9032" i="1" a="1"/>
  <c r="E9033" i="1" a="1"/>
  <c r="E9034" i="1" a="1"/>
  <c r="E9035" i="1" a="1"/>
  <c r="E9036" i="1" a="1"/>
  <c r="E9037" i="1" a="1"/>
  <c r="E9038" i="1" a="1"/>
  <c r="E9039" i="1" a="1"/>
  <c r="E9040" i="1" a="1"/>
  <c r="E9041" i="1" a="1"/>
  <c r="E9042" i="1" a="1"/>
  <c r="E9043" i="1" a="1"/>
  <c r="E9044" i="1" a="1"/>
  <c r="E9045" i="1" a="1"/>
  <c r="E9046" i="1" a="1"/>
  <c r="E9047" i="1" a="1"/>
  <c r="E9048" i="1" a="1"/>
  <c r="E9049" i="1" a="1"/>
  <c r="E9050" i="1" a="1"/>
  <c r="E9051" i="1" a="1"/>
  <c r="E9052" i="1" a="1"/>
  <c r="E9053" i="1" a="1"/>
  <c r="E9054" i="1" a="1"/>
  <c r="E9055" i="1" a="1"/>
  <c r="E9056" i="1" a="1"/>
  <c r="E9057" i="1" a="1"/>
  <c r="E9058" i="1" a="1"/>
  <c r="E9059" i="1" a="1"/>
  <c r="E9060" i="1" a="1"/>
  <c r="E9061" i="1" a="1"/>
  <c r="E9062" i="1" a="1"/>
  <c r="E9063" i="1" a="1"/>
  <c r="E9064" i="1" a="1"/>
  <c r="E9065" i="1" a="1"/>
  <c r="E9066" i="1" a="1"/>
  <c r="E9067" i="1" a="1"/>
  <c r="E9068" i="1" a="1"/>
  <c r="E9069" i="1" a="1"/>
  <c r="E9070" i="1" a="1"/>
  <c r="E9071" i="1" a="1"/>
  <c r="E9072" i="1" a="1"/>
  <c r="E9073" i="1" a="1"/>
  <c r="E9074" i="1" a="1"/>
  <c r="E9075" i="1" a="1"/>
  <c r="E9076" i="1" a="1"/>
  <c r="E9077" i="1" a="1"/>
  <c r="E9078" i="1" a="1"/>
  <c r="E9079" i="1" a="1"/>
  <c r="E9080" i="1" a="1"/>
  <c r="E9081" i="1" a="1"/>
  <c r="E9082" i="1" a="1"/>
  <c r="E9083" i="1" a="1"/>
  <c r="E9084" i="1" a="1"/>
  <c r="E9085" i="1" a="1"/>
  <c r="E9086" i="1" a="1"/>
  <c r="E9087" i="1" a="1"/>
  <c r="E9088" i="1" a="1"/>
  <c r="E9089" i="1" a="1"/>
  <c r="E9090" i="1" a="1"/>
  <c r="E9091" i="1" a="1"/>
  <c r="E9092" i="1" a="1"/>
  <c r="E9093" i="1" a="1"/>
  <c r="E9094" i="1" a="1"/>
  <c r="E9095" i="1" a="1"/>
  <c r="E9096" i="1" a="1"/>
  <c r="E9097" i="1" a="1"/>
  <c r="E9098" i="1" a="1"/>
  <c r="E9099" i="1" a="1"/>
  <c r="E9100" i="1" a="1"/>
  <c r="E9101" i="1" a="1"/>
  <c r="E9102" i="1" a="1"/>
  <c r="E9103" i="1" a="1"/>
  <c r="E9104" i="1" a="1"/>
  <c r="E9105" i="1" a="1"/>
  <c r="E9106" i="1" a="1"/>
  <c r="E9107" i="1" a="1"/>
  <c r="E9108" i="1" a="1"/>
  <c r="E9109" i="1" a="1"/>
  <c r="E9110" i="1" a="1"/>
  <c r="E9111" i="1" a="1"/>
  <c r="E9112" i="1" a="1"/>
  <c r="E9113" i="1" a="1"/>
  <c r="E9114" i="1" a="1"/>
  <c r="E9115" i="1" a="1"/>
  <c r="E9116" i="1" a="1"/>
  <c r="E9117" i="1" a="1"/>
  <c r="E9118" i="1" a="1"/>
  <c r="E9119" i="1" a="1"/>
  <c r="E9120" i="1" a="1"/>
  <c r="E9121" i="1" a="1"/>
  <c r="E9122" i="1" a="1"/>
  <c r="E9123" i="1" a="1"/>
  <c r="E9124" i="1" a="1"/>
  <c r="E9125" i="1" a="1"/>
  <c r="E9126" i="1" a="1"/>
  <c r="E9127" i="1" a="1"/>
  <c r="E9128" i="1" a="1"/>
  <c r="E9129" i="1" a="1"/>
  <c r="E9130" i="1" a="1"/>
  <c r="E9131" i="1" a="1"/>
  <c r="E9132" i="1" a="1"/>
  <c r="E9133" i="1" a="1"/>
  <c r="E9134" i="1" a="1"/>
  <c r="E9135" i="1" a="1"/>
  <c r="E9136" i="1" a="1"/>
  <c r="E9137" i="1" a="1"/>
  <c r="E9138" i="1" a="1"/>
  <c r="E9139" i="1" a="1"/>
  <c r="E9140" i="1" a="1"/>
  <c r="E9141" i="1" a="1"/>
  <c r="E9142" i="1" a="1"/>
  <c r="E9143" i="1" a="1"/>
  <c r="E9144" i="1" a="1"/>
  <c r="E9145" i="1" a="1"/>
  <c r="E9146" i="1" a="1"/>
  <c r="E9147" i="1" a="1"/>
  <c r="E9148" i="1" a="1"/>
  <c r="E9149" i="1" a="1"/>
  <c r="E9150" i="1" a="1"/>
  <c r="E9151" i="1" a="1"/>
  <c r="E9152" i="1" a="1"/>
  <c r="E9153" i="1" a="1"/>
  <c r="E9154" i="1" a="1"/>
  <c r="E9155" i="1" a="1"/>
  <c r="E9156" i="1" a="1"/>
  <c r="E9157" i="1" a="1"/>
  <c r="E9158" i="1" a="1"/>
  <c r="E9159" i="1" a="1"/>
  <c r="E9160" i="1" a="1"/>
  <c r="E9161" i="1" a="1"/>
  <c r="E9162" i="1" a="1"/>
  <c r="E9163" i="1" a="1"/>
  <c r="E9164" i="1" a="1"/>
  <c r="E9165" i="1" a="1"/>
  <c r="E9166" i="1" a="1"/>
  <c r="E9167" i="1" a="1"/>
  <c r="E9168" i="1" a="1"/>
  <c r="E9169" i="1" a="1"/>
  <c r="E9170" i="1" a="1"/>
  <c r="E9171" i="1" a="1"/>
  <c r="E9172" i="1" a="1"/>
  <c r="E9173" i="1" a="1"/>
  <c r="E9174" i="1" a="1"/>
  <c r="E9175" i="1" a="1"/>
  <c r="E9176" i="1" a="1"/>
  <c r="E9177" i="1" a="1"/>
  <c r="E9178" i="1" a="1"/>
  <c r="E9179" i="1" a="1"/>
  <c r="E9180" i="1" a="1"/>
  <c r="E9181" i="1" a="1"/>
  <c r="E9182" i="1" a="1"/>
  <c r="E9183" i="1" a="1"/>
  <c r="E9184" i="1" a="1"/>
  <c r="E9185" i="1" a="1"/>
  <c r="E9186" i="1" a="1"/>
  <c r="E9187" i="1" a="1"/>
  <c r="E9188" i="1" a="1"/>
  <c r="E9189" i="1" a="1"/>
  <c r="E9190" i="1" a="1"/>
  <c r="E9191" i="1" a="1"/>
  <c r="E9192" i="1" a="1"/>
  <c r="E9193" i="1" a="1"/>
  <c r="E9194" i="1" a="1"/>
  <c r="E9195" i="1" a="1"/>
  <c r="E9196" i="1" a="1"/>
  <c r="E9197" i="1" a="1"/>
  <c r="E9198" i="1" a="1"/>
  <c r="E9199" i="1" a="1"/>
  <c r="E9200" i="1" a="1"/>
  <c r="E9201" i="1" a="1"/>
  <c r="E9202" i="1" a="1"/>
  <c r="E9203" i="1" a="1"/>
  <c r="E9204" i="1" a="1"/>
  <c r="E9205" i="1" a="1"/>
  <c r="E9206" i="1" a="1"/>
  <c r="E9207" i="1" a="1"/>
  <c r="E9208" i="1" a="1"/>
  <c r="E9209" i="1" a="1"/>
  <c r="E9210" i="1" a="1"/>
  <c r="E9211" i="1" a="1"/>
  <c r="E9212" i="1" a="1"/>
  <c r="E9213" i="1" a="1"/>
  <c r="E9214" i="1" a="1"/>
  <c r="E9215" i="1" a="1"/>
  <c r="E9216" i="1" a="1"/>
  <c r="E9217" i="1" a="1"/>
  <c r="E9218" i="1" a="1"/>
  <c r="E9219" i="1" a="1"/>
  <c r="E9220" i="1" a="1"/>
  <c r="E9221" i="1" a="1"/>
  <c r="E9222" i="1" a="1"/>
  <c r="E9223" i="1" a="1"/>
  <c r="E9224" i="1" a="1"/>
  <c r="E9225" i="1" a="1"/>
  <c r="E9226" i="1" a="1"/>
  <c r="E9227" i="1" a="1"/>
  <c r="E9228" i="1" a="1"/>
  <c r="E9229" i="1" a="1"/>
  <c r="E9230" i="1" a="1"/>
  <c r="E9231" i="1" a="1"/>
  <c r="E9232" i="1" a="1"/>
  <c r="E9233" i="1" a="1"/>
  <c r="E9234" i="1" a="1"/>
  <c r="E9235" i="1" a="1"/>
  <c r="E9236" i="1" a="1"/>
  <c r="E9237" i="1" a="1"/>
  <c r="E9238" i="1" a="1"/>
  <c r="E9239" i="1" a="1"/>
  <c r="E9240" i="1" a="1"/>
  <c r="E9241" i="1" a="1"/>
  <c r="E9242" i="1" a="1"/>
  <c r="E9243" i="1" a="1"/>
  <c r="E9244" i="1" a="1"/>
  <c r="E9245" i="1" a="1"/>
  <c r="E9246" i="1" a="1"/>
  <c r="E9247" i="1" a="1"/>
  <c r="E9248" i="1" a="1"/>
  <c r="E9249" i="1" a="1"/>
  <c r="E9250" i="1" a="1"/>
  <c r="E9251" i="1" a="1"/>
  <c r="E9252" i="1" a="1"/>
  <c r="E9253" i="1" a="1"/>
  <c r="E9254" i="1" a="1"/>
  <c r="E9255" i="1" a="1"/>
  <c r="E9256" i="1" a="1"/>
  <c r="E9257" i="1" a="1"/>
  <c r="E9258" i="1" a="1"/>
  <c r="E9259" i="1" a="1"/>
  <c r="E9260" i="1" a="1"/>
  <c r="E9261" i="1" a="1"/>
  <c r="E9262" i="1" a="1"/>
  <c r="E9263" i="1" a="1"/>
  <c r="E9264" i="1" a="1"/>
  <c r="E9265" i="1" a="1"/>
  <c r="E9266" i="1" a="1"/>
  <c r="E9267" i="1" a="1"/>
  <c r="E9268" i="1" a="1"/>
  <c r="E9269" i="1" a="1"/>
  <c r="E9270" i="1" a="1"/>
  <c r="E9271" i="1" a="1"/>
  <c r="E9272" i="1" a="1"/>
  <c r="E9273" i="1" a="1"/>
  <c r="E9274" i="1" a="1"/>
  <c r="E9275" i="1" a="1"/>
  <c r="E9276" i="1" a="1"/>
  <c r="E9277" i="1" a="1"/>
  <c r="E9278" i="1" a="1"/>
  <c r="E9279" i="1" a="1"/>
  <c r="E9280" i="1" a="1"/>
  <c r="E9281" i="1" a="1"/>
  <c r="E9282" i="1" a="1"/>
  <c r="E9283" i="1" a="1"/>
  <c r="E9284" i="1" a="1"/>
  <c r="E9285" i="1" a="1"/>
  <c r="E9286" i="1" a="1"/>
  <c r="E9287" i="1" a="1"/>
  <c r="E9288" i="1" a="1"/>
  <c r="E9289" i="1" a="1"/>
  <c r="E9290" i="1" a="1"/>
  <c r="E9291" i="1" a="1"/>
  <c r="E9292" i="1" a="1"/>
  <c r="E9293" i="1" a="1"/>
  <c r="E9294" i="1" a="1"/>
  <c r="E9295" i="1" a="1"/>
  <c r="E9296" i="1" a="1"/>
  <c r="E9297" i="1" a="1"/>
  <c r="E9298" i="1" a="1"/>
  <c r="E9299" i="1" a="1"/>
  <c r="E9300" i="1" a="1"/>
  <c r="E9301" i="1" a="1"/>
  <c r="E9302" i="1" a="1"/>
  <c r="E9303" i="1" a="1"/>
  <c r="E9304" i="1" a="1"/>
  <c r="E9305" i="1" a="1"/>
  <c r="E9306" i="1" a="1"/>
  <c r="E9307" i="1" a="1"/>
  <c r="E9308" i="1" a="1"/>
  <c r="E9309" i="1" a="1"/>
  <c r="E9310" i="1" a="1"/>
  <c r="E9311" i="1" a="1"/>
  <c r="E9312" i="1" a="1"/>
  <c r="E9313" i="1" a="1"/>
  <c r="E9314" i="1" a="1"/>
  <c r="E9315" i="1" a="1"/>
  <c r="E9316" i="1" a="1"/>
  <c r="E9317" i="1" a="1"/>
  <c r="E9318" i="1" a="1"/>
  <c r="E9319" i="1" a="1"/>
  <c r="E9320" i="1" a="1"/>
  <c r="E9321" i="1" a="1"/>
  <c r="E9322" i="1" a="1"/>
  <c r="E9323" i="1" a="1"/>
  <c r="E9324" i="1" a="1"/>
  <c r="E9325" i="1" a="1"/>
  <c r="E9326" i="1" a="1"/>
  <c r="E9327" i="1" a="1"/>
  <c r="E9328" i="1" a="1"/>
  <c r="E9329" i="1" a="1"/>
  <c r="E9330" i="1" a="1"/>
  <c r="E9331" i="1" a="1"/>
  <c r="E9332" i="1" a="1"/>
  <c r="E9333" i="1" a="1"/>
  <c r="E9334" i="1" a="1"/>
  <c r="E9335" i="1" a="1"/>
  <c r="E9336" i="1" a="1"/>
  <c r="E9337" i="1" a="1"/>
  <c r="E9338" i="1" a="1"/>
  <c r="E9339" i="1" a="1"/>
  <c r="E9340" i="1" a="1"/>
  <c r="E9341" i="1" a="1"/>
  <c r="E9342" i="1" a="1"/>
  <c r="E9343" i="1" a="1"/>
  <c r="E9344" i="1" a="1"/>
  <c r="E9345" i="1" a="1"/>
  <c r="E9346" i="1" a="1"/>
  <c r="E9347" i="1" a="1"/>
  <c r="E9348" i="1" a="1"/>
  <c r="E9349" i="1" a="1"/>
  <c r="E9350" i="1" a="1"/>
  <c r="E9351" i="1" a="1"/>
  <c r="E9352" i="1" a="1"/>
  <c r="E9353" i="1" a="1"/>
  <c r="E9354" i="1" a="1"/>
  <c r="E9355" i="1" a="1"/>
  <c r="E9356" i="1" a="1"/>
  <c r="E9357" i="1" a="1"/>
  <c r="E9358" i="1" a="1"/>
  <c r="E9359" i="1" a="1"/>
  <c r="E9360" i="1" a="1"/>
  <c r="E9361" i="1" a="1"/>
  <c r="E9362" i="1" a="1"/>
  <c r="E9363" i="1" a="1"/>
  <c r="E9364" i="1" a="1"/>
  <c r="E9365" i="1" a="1"/>
  <c r="E9366" i="1" a="1"/>
  <c r="E9367" i="1" a="1"/>
  <c r="E9368" i="1" a="1"/>
  <c r="E9369" i="1" a="1"/>
  <c r="E9370" i="1" a="1"/>
  <c r="E9371" i="1" a="1"/>
  <c r="E9372" i="1" a="1"/>
  <c r="E9373" i="1" a="1"/>
  <c r="E9374" i="1" a="1"/>
  <c r="E9375" i="1" a="1"/>
  <c r="E9376" i="1" a="1"/>
  <c r="E9377" i="1" a="1"/>
  <c r="E9378" i="1" a="1"/>
  <c r="E9379" i="1" a="1"/>
  <c r="E9380" i="1" a="1"/>
  <c r="E9381" i="1" a="1"/>
  <c r="E9382" i="1" a="1"/>
  <c r="E9383" i="1" a="1"/>
  <c r="E9384" i="1" a="1"/>
  <c r="E9385" i="1" a="1"/>
  <c r="E9386" i="1" a="1"/>
  <c r="E9387" i="1" a="1"/>
  <c r="E9388" i="1" a="1"/>
  <c r="E9389" i="1" a="1"/>
  <c r="E9390" i="1" a="1"/>
  <c r="E9391" i="1" a="1"/>
  <c r="E9392" i="1" a="1"/>
  <c r="E9393" i="1" a="1"/>
  <c r="E9394" i="1" a="1"/>
  <c r="E9395" i="1" a="1"/>
  <c r="E9396" i="1" a="1"/>
  <c r="E9397" i="1" a="1"/>
  <c r="E9398" i="1" a="1"/>
  <c r="E9399" i="1" a="1"/>
  <c r="E9400" i="1" a="1"/>
  <c r="E9401" i="1" a="1"/>
  <c r="E9402" i="1" a="1"/>
  <c r="E9403" i="1" a="1"/>
  <c r="E9404" i="1" a="1"/>
  <c r="E9405" i="1" a="1"/>
  <c r="E9406" i="1" a="1"/>
  <c r="E9407" i="1" a="1"/>
  <c r="E9408" i="1" a="1"/>
  <c r="E9409" i="1" a="1"/>
  <c r="E9410" i="1" a="1"/>
  <c r="E9411" i="1" a="1"/>
  <c r="E9412" i="1" a="1"/>
  <c r="E9413" i="1" a="1"/>
  <c r="E9414" i="1" a="1"/>
  <c r="E9415" i="1" a="1"/>
  <c r="E9416" i="1" a="1"/>
  <c r="E9417" i="1" a="1"/>
  <c r="E9418" i="1" a="1"/>
  <c r="E9419" i="1" a="1"/>
  <c r="E9420" i="1" a="1"/>
  <c r="E9421" i="1" a="1"/>
  <c r="E9422" i="1" a="1"/>
  <c r="E9423" i="1" a="1"/>
  <c r="E9424" i="1" a="1"/>
  <c r="E9425" i="1" a="1"/>
  <c r="E9426" i="1" a="1"/>
  <c r="E9427" i="1" a="1"/>
  <c r="E9428" i="1" a="1"/>
  <c r="E9429" i="1" a="1"/>
  <c r="E9430" i="1" a="1"/>
  <c r="E9431" i="1" a="1"/>
  <c r="E9432" i="1" a="1"/>
  <c r="E9433" i="1" a="1"/>
  <c r="E9434" i="1" a="1"/>
  <c r="E9435" i="1" a="1"/>
  <c r="E9436" i="1" a="1"/>
  <c r="E9437" i="1" a="1"/>
  <c r="E9438" i="1" a="1"/>
  <c r="E9439" i="1" a="1"/>
  <c r="E9440" i="1" a="1"/>
  <c r="E9441" i="1" a="1"/>
  <c r="E9442" i="1" a="1"/>
  <c r="E9443" i="1" a="1"/>
  <c r="E9444" i="1" a="1"/>
  <c r="E9445" i="1" a="1"/>
  <c r="E9446" i="1" a="1"/>
  <c r="E9447" i="1" a="1"/>
  <c r="E9448" i="1" a="1"/>
  <c r="E9449" i="1" a="1"/>
  <c r="E9450" i="1" a="1"/>
  <c r="E9451" i="1" a="1"/>
  <c r="E9452" i="1" a="1"/>
  <c r="E9453" i="1" a="1"/>
  <c r="E9454" i="1" a="1"/>
  <c r="E9455" i="1" a="1"/>
  <c r="E9456" i="1" a="1"/>
  <c r="E9457" i="1" a="1"/>
  <c r="E9458" i="1" a="1"/>
  <c r="E9459" i="1" a="1"/>
  <c r="E9460" i="1" a="1"/>
  <c r="E9461" i="1" a="1"/>
  <c r="E9462" i="1" a="1"/>
  <c r="E9463" i="1" a="1"/>
  <c r="E9464" i="1" a="1"/>
  <c r="E9465" i="1" a="1"/>
  <c r="E9466" i="1" a="1"/>
  <c r="E9467" i="1" a="1"/>
  <c r="E9468" i="1" a="1"/>
  <c r="E9469" i="1" a="1"/>
  <c r="E9470" i="1" a="1"/>
  <c r="E9471" i="1" a="1"/>
  <c r="E9472" i="1" a="1"/>
  <c r="E9473" i="1" a="1"/>
  <c r="E9474" i="1" a="1"/>
  <c r="E9475" i="1" a="1"/>
  <c r="E9476" i="1" a="1"/>
  <c r="E9477" i="1" a="1"/>
  <c r="E9478" i="1" a="1"/>
  <c r="E9479" i="1" a="1"/>
  <c r="E9480" i="1" a="1"/>
  <c r="E9481" i="1" a="1"/>
  <c r="E9482" i="1" a="1"/>
  <c r="E9483" i="1" a="1"/>
  <c r="E9484" i="1" a="1"/>
  <c r="E9485" i="1" a="1"/>
  <c r="E9486" i="1" a="1"/>
  <c r="E9487" i="1" a="1"/>
  <c r="E9488" i="1" a="1"/>
  <c r="E9489" i="1" a="1"/>
  <c r="E9490" i="1" a="1"/>
  <c r="E9491" i="1" a="1"/>
  <c r="E9492" i="1" a="1"/>
  <c r="E9493" i="1" a="1"/>
  <c r="E9494" i="1" a="1"/>
  <c r="E9495" i="1" a="1"/>
  <c r="E9496" i="1" a="1"/>
  <c r="E9497" i="1" a="1"/>
  <c r="E9498" i="1" a="1"/>
  <c r="E9499" i="1" a="1"/>
  <c r="E9500" i="1" a="1"/>
  <c r="E9501" i="1" a="1"/>
  <c r="E9502" i="1" a="1"/>
  <c r="E9503" i="1" a="1"/>
  <c r="E9504" i="1" a="1"/>
  <c r="E9505" i="1" a="1"/>
  <c r="E9506" i="1" a="1"/>
  <c r="E9507" i="1" a="1"/>
  <c r="E9508" i="1" a="1"/>
  <c r="E9509" i="1" a="1"/>
  <c r="E9510" i="1" a="1"/>
  <c r="E9511" i="1" a="1"/>
  <c r="E9512" i="1" a="1"/>
  <c r="E9513" i="1" a="1"/>
  <c r="E9514" i="1" a="1"/>
  <c r="E9515" i="1" a="1"/>
  <c r="E9516" i="1" a="1"/>
  <c r="E9517" i="1" a="1"/>
  <c r="E9518" i="1" a="1"/>
  <c r="E9519" i="1" a="1"/>
  <c r="E9520" i="1" a="1"/>
  <c r="E9521" i="1" a="1"/>
  <c r="E9522" i="1" a="1"/>
  <c r="E9523" i="1" a="1"/>
  <c r="E9524" i="1" a="1"/>
  <c r="E9525" i="1" a="1"/>
  <c r="E9526" i="1" a="1"/>
  <c r="E9527" i="1" a="1"/>
  <c r="E9528" i="1" a="1"/>
  <c r="E9529" i="1" a="1"/>
  <c r="E9530" i="1" a="1"/>
  <c r="E9531" i="1" a="1"/>
  <c r="E9532" i="1" a="1"/>
  <c r="E9533" i="1" a="1"/>
  <c r="E9534" i="1" a="1"/>
  <c r="E9535" i="1" a="1"/>
  <c r="E9536" i="1" a="1"/>
  <c r="E9537" i="1" a="1"/>
  <c r="E9538" i="1" a="1"/>
  <c r="E9539" i="1" a="1"/>
  <c r="E9540" i="1" a="1"/>
  <c r="E9541" i="1" a="1"/>
  <c r="E9542" i="1" a="1"/>
  <c r="E9543" i="1" a="1"/>
  <c r="E9544" i="1" a="1"/>
  <c r="E9545" i="1" a="1"/>
  <c r="E9546" i="1" a="1"/>
  <c r="E9547" i="1" a="1"/>
  <c r="E9548" i="1" a="1"/>
  <c r="E9549" i="1" a="1"/>
  <c r="E9550" i="1" a="1"/>
  <c r="E9551" i="1" a="1"/>
  <c r="E9552" i="1" a="1"/>
  <c r="E9553" i="1" a="1"/>
  <c r="E9554" i="1" a="1"/>
  <c r="E9555" i="1" a="1"/>
  <c r="E9556" i="1" a="1"/>
  <c r="E9557" i="1" a="1"/>
  <c r="E9558" i="1" a="1"/>
  <c r="E9559" i="1" a="1"/>
  <c r="E9560" i="1" a="1"/>
  <c r="E9561" i="1" a="1"/>
  <c r="E9562" i="1" a="1"/>
  <c r="E9563" i="1" a="1"/>
  <c r="E9564" i="1" a="1"/>
  <c r="E9565" i="1" a="1"/>
  <c r="E9566" i="1" a="1"/>
  <c r="E9567" i="1" a="1"/>
  <c r="E9568" i="1" a="1"/>
  <c r="E9569" i="1" a="1"/>
  <c r="E9570" i="1" a="1"/>
  <c r="E9571" i="1" a="1"/>
  <c r="E9572" i="1" a="1"/>
  <c r="E9573" i="1" a="1"/>
  <c r="E9574" i="1" a="1"/>
  <c r="E9575" i="1" a="1"/>
  <c r="E9576" i="1" a="1"/>
  <c r="E9577" i="1" a="1"/>
  <c r="E9578" i="1" a="1"/>
  <c r="E9579" i="1" a="1"/>
  <c r="E9580" i="1" a="1"/>
  <c r="E9581" i="1" a="1"/>
  <c r="E9582" i="1" a="1"/>
  <c r="E9583" i="1" a="1"/>
  <c r="E9584" i="1" a="1"/>
  <c r="E9585" i="1" a="1"/>
  <c r="E9586" i="1" a="1"/>
  <c r="E9587" i="1" a="1"/>
  <c r="E9588" i="1" a="1"/>
  <c r="E9589" i="1" a="1"/>
  <c r="E9590" i="1" a="1"/>
  <c r="E9591" i="1" a="1"/>
  <c r="E9592" i="1" a="1"/>
  <c r="E9593" i="1" a="1"/>
  <c r="E9594" i="1" a="1"/>
  <c r="E9595" i="1" a="1"/>
  <c r="E9596" i="1" a="1"/>
  <c r="E9597" i="1" a="1"/>
  <c r="E9598" i="1" a="1"/>
  <c r="E9599" i="1" a="1"/>
  <c r="E9600" i="1" a="1"/>
  <c r="E9601" i="1" a="1"/>
  <c r="E9602" i="1" a="1"/>
  <c r="E9603" i="1" a="1"/>
  <c r="E9604" i="1" a="1"/>
  <c r="E9605" i="1" a="1"/>
  <c r="E9606" i="1" a="1"/>
  <c r="E9607" i="1" a="1"/>
  <c r="E9608" i="1" a="1"/>
  <c r="E9609" i="1" a="1"/>
  <c r="E9610" i="1" a="1"/>
  <c r="E9611" i="1" a="1"/>
  <c r="E9612" i="1" a="1"/>
  <c r="E9613" i="1" a="1"/>
  <c r="E9614" i="1" a="1"/>
  <c r="E9615" i="1" a="1"/>
  <c r="E9616" i="1" a="1"/>
  <c r="E9617" i="1" a="1"/>
  <c r="E9618" i="1" a="1"/>
  <c r="E9619" i="1" a="1"/>
  <c r="E9620" i="1" a="1"/>
  <c r="E9621" i="1" a="1"/>
  <c r="E9622" i="1" a="1"/>
  <c r="E9623" i="1" a="1"/>
  <c r="E9624" i="1" a="1"/>
  <c r="E9625" i="1" a="1"/>
  <c r="E9626" i="1" a="1"/>
  <c r="E9627" i="1" a="1"/>
  <c r="E9628" i="1" a="1"/>
  <c r="E9629" i="1" a="1"/>
  <c r="E9630" i="1" a="1"/>
  <c r="E9631" i="1" a="1"/>
  <c r="E9632" i="1" a="1"/>
  <c r="E9633" i="1" a="1"/>
  <c r="E9634" i="1" a="1"/>
  <c r="E9635" i="1" a="1"/>
  <c r="E9636" i="1" a="1"/>
  <c r="E9637" i="1" a="1"/>
  <c r="E9638" i="1" a="1"/>
  <c r="E9639" i="1" a="1"/>
  <c r="E9640" i="1" a="1"/>
  <c r="E9641" i="1" a="1"/>
  <c r="E9642" i="1" a="1"/>
  <c r="E9643" i="1" a="1"/>
  <c r="E9644" i="1" a="1"/>
  <c r="E9645" i="1" a="1"/>
  <c r="E9646" i="1" a="1"/>
  <c r="E9647" i="1" a="1"/>
  <c r="E9648" i="1" a="1"/>
  <c r="E9649" i="1" a="1"/>
  <c r="E9650" i="1" a="1"/>
  <c r="E9651" i="1" a="1"/>
  <c r="E9652" i="1" a="1"/>
  <c r="E9653" i="1" a="1"/>
  <c r="E9654" i="1" a="1"/>
  <c r="E9655" i="1" a="1"/>
  <c r="E9656" i="1" a="1"/>
  <c r="E9657" i="1" a="1"/>
  <c r="E9658" i="1" a="1"/>
  <c r="E9659" i="1" a="1"/>
  <c r="E9660" i="1" a="1"/>
  <c r="E9661" i="1" a="1"/>
  <c r="E9662" i="1" a="1"/>
  <c r="E9663" i="1" a="1"/>
  <c r="E9664" i="1" a="1"/>
  <c r="E9665" i="1" a="1"/>
  <c r="E9666" i="1" a="1"/>
  <c r="E9667" i="1" a="1"/>
  <c r="E9668" i="1" a="1"/>
  <c r="E9669" i="1" a="1"/>
  <c r="E9670" i="1" a="1"/>
  <c r="E9671" i="1" a="1"/>
  <c r="E9672" i="1" a="1"/>
  <c r="E9673" i="1" a="1"/>
  <c r="E9674" i="1" a="1"/>
  <c r="E9675" i="1" a="1"/>
  <c r="E9676" i="1" a="1"/>
  <c r="E9677" i="1" a="1"/>
  <c r="E9678" i="1" a="1"/>
  <c r="E9679" i="1" a="1"/>
  <c r="E9680" i="1" a="1"/>
  <c r="E9681" i="1" a="1"/>
  <c r="E9682" i="1" a="1"/>
  <c r="E9683" i="1" a="1"/>
  <c r="E9684" i="1" a="1"/>
  <c r="E9685" i="1" a="1"/>
  <c r="E9686" i="1" a="1"/>
  <c r="E9687" i="1" a="1"/>
  <c r="E9688" i="1" a="1"/>
  <c r="E9689" i="1" a="1"/>
  <c r="E9690" i="1" a="1"/>
  <c r="E9691" i="1" a="1"/>
  <c r="E9692" i="1" a="1"/>
  <c r="E9693" i="1" a="1"/>
  <c r="E9694" i="1" a="1"/>
  <c r="E9695" i="1" a="1"/>
  <c r="E9696" i="1" a="1"/>
  <c r="E9697" i="1" a="1"/>
  <c r="E9698" i="1" a="1"/>
  <c r="E9699" i="1" a="1"/>
  <c r="E9700" i="1" a="1"/>
  <c r="E9701" i="1" a="1"/>
  <c r="E9702" i="1" a="1"/>
  <c r="E9703" i="1" a="1"/>
  <c r="E9704" i="1" a="1"/>
  <c r="E9705" i="1" a="1"/>
  <c r="E9706" i="1" a="1"/>
  <c r="E9707" i="1" a="1"/>
  <c r="E9708" i="1" a="1"/>
  <c r="E9709" i="1" a="1"/>
  <c r="E9710" i="1" a="1"/>
  <c r="E9711" i="1" a="1"/>
  <c r="E9712" i="1" a="1"/>
  <c r="E9713" i="1" a="1"/>
  <c r="E9714" i="1" a="1"/>
  <c r="E9715" i="1" a="1"/>
  <c r="E9716" i="1" a="1"/>
  <c r="E9717" i="1" a="1"/>
  <c r="E9718" i="1" a="1"/>
  <c r="E9719" i="1" a="1"/>
  <c r="E9720" i="1" a="1"/>
  <c r="E9721" i="1" a="1"/>
  <c r="E9722" i="1" a="1"/>
  <c r="E9723" i="1" a="1"/>
  <c r="E9724" i="1" a="1"/>
  <c r="E9725" i="1" a="1"/>
  <c r="E9726" i="1" a="1"/>
  <c r="E9727" i="1" a="1"/>
  <c r="E9728" i="1" a="1"/>
  <c r="E9729" i="1" a="1"/>
  <c r="E9730" i="1" a="1"/>
  <c r="E9731" i="1" a="1"/>
  <c r="E9732" i="1" a="1"/>
  <c r="E9733" i="1" a="1"/>
  <c r="E9734" i="1" a="1"/>
  <c r="E9735" i="1" a="1"/>
  <c r="E9736" i="1" a="1"/>
  <c r="E9737" i="1" a="1"/>
  <c r="E9738" i="1" a="1"/>
  <c r="E9739" i="1" a="1"/>
  <c r="E9740" i="1" a="1"/>
  <c r="E9741" i="1" a="1"/>
  <c r="E9742" i="1" a="1"/>
  <c r="E9743" i="1" a="1"/>
  <c r="E9744" i="1" a="1"/>
  <c r="E9745" i="1" a="1"/>
  <c r="E9746" i="1" a="1"/>
  <c r="E9747" i="1" a="1"/>
  <c r="E9748" i="1" a="1"/>
  <c r="E9749" i="1" a="1"/>
  <c r="E9750" i="1" a="1"/>
  <c r="E9751" i="1" a="1"/>
  <c r="E9752" i="1" a="1"/>
  <c r="E9753" i="1" a="1"/>
  <c r="E9754" i="1" a="1"/>
  <c r="E9755" i="1" a="1"/>
  <c r="E9756" i="1" a="1"/>
  <c r="E9757" i="1" a="1"/>
  <c r="E9758" i="1" a="1"/>
  <c r="E9759" i="1" a="1"/>
  <c r="E9760" i="1" a="1"/>
  <c r="E9761" i="1" a="1"/>
  <c r="E9762" i="1" a="1"/>
  <c r="E9763" i="1" a="1"/>
  <c r="E9764" i="1" a="1"/>
  <c r="E9765" i="1" a="1"/>
  <c r="E9766" i="1" a="1"/>
  <c r="E9767" i="1" a="1"/>
  <c r="E9768" i="1" a="1"/>
  <c r="E9769" i="1" a="1"/>
  <c r="E9770" i="1" a="1"/>
  <c r="E9771" i="1" a="1"/>
  <c r="E9772" i="1" a="1"/>
  <c r="E9773" i="1" a="1"/>
  <c r="E9774" i="1" a="1"/>
  <c r="E9775" i="1" a="1"/>
  <c r="E9776" i="1" a="1"/>
  <c r="E9777" i="1" a="1"/>
  <c r="E9778" i="1" a="1"/>
  <c r="E9779" i="1" a="1"/>
  <c r="E9780" i="1" a="1"/>
  <c r="E9781" i="1" a="1"/>
  <c r="E9782" i="1" a="1"/>
  <c r="E9783" i="1" a="1"/>
  <c r="E9784" i="1" a="1"/>
  <c r="E9785" i="1" a="1"/>
  <c r="E9786" i="1" a="1"/>
  <c r="E9787" i="1" a="1"/>
  <c r="E9788" i="1" a="1"/>
  <c r="E9789" i="1" a="1"/>
  <c r="E9790" i="1" a="1"/>
  <c r="E9791" i="1" a="1"/>
  <c r="E9792" i="1" a="1"/>
  <c r="E9793" i="1" a="1"/>
  <c r="E9794" i="1" a="1"/>
  <c r="E9795" i="1" a="1"/>
  <c r="E9796" i="1" a="1"/>
  <c r="E9797" i="1" a="1"/>
  <c r="E9798" i="1" a="1"/>
  <c r="E9799" i="1" a="1"/>
  <c r="E9800" i="1" a="1"/>
  <c r="E9801" i="1" a="1"/>
  <c r="E9802" i="1" a="1"/>
  <c r="E9803" i="1" a="1"/>
  <c r="E9804" i="1" a="1"/>
  <c r="E9805" i="1" a="1"/>
  <c r="E9806" i="1" a="1"/>
  <c r="E9807" i="1" a="1"/>
  <c r="E9808" i="1" a="1"/>
  <c r="E9809" i="1" a="1"/>
  <c r="E9810" i="1" a="1"/>
  <c r="E9811" i="1" a="1"/>
  <c r="E9812" i="1" a="1"/>
  <c r="E9813" i="1" a="1"/>
  <c r="E9814" i="1" a="1"/>
  <c r="E9815" i="1" a="1"/>
  <c r="E9816" i="1" a="1"/>
  <c r="E9817" i="1" a="1"/>
  <c r="E9818" i="1" a="1"/>
  <c r="E9819" i="1" a="1"/>
  <c r="E9820" i="1" a="1"/>
  <c r="E9821" i="1" a="1"/>
  <c r="E9822" i="1" a="1"/>
  <c r="E9823" i="1" a="1"/>
  <c r="E9824" i="1" a="1"/>
  <c r="E9825" i="1" a="1"/>
  <c r="E9826" i="1" a="1"/>
  <c r="E9827" i="1" a="1"/>
  <c r="E9828" i="1" a="1"/>
  <c r="E9829" i="1" a="1"/>
  <c r="E9830" i="1" a="1"/>
  <c r="E9831" i="1" a="1"/>
  <c r="E9832" i="1" a="1"/>
  <c r="E9833" i="1" a="1"/>
  <c r="E9834" i="1" a="1"/>
  <c r="E9835" i="1" a="1"/>
  <c r="E9836" i="1" a="1"/>
  <c r="E9837" i="1" a="1"/>
  <c r="E9838" i="1" a="1"/>
  <c r="E9839" i="1" a="1"/>
  <c r="E9840" i="1" a="1"/>
  <c r="E9841" i="1" a="1"/>
  <c r="E9842" i="1" a="1"/>
  <c r="E9843" i="1" a="1"/>
  <c r="E9844" i="1" a="1"/>
  <c r="E9845" i="1" a="1"/>
  <c r="E9846" i="1" a="1"/>
  <c r="E9847" i="1" a="1"/>
  <c r="E9848" i="1" a="1"/>
  <c r="E9849" i="1" a="1"/>
  <c r="E9850" i="1" a="1"/>
  <c r="E9851" i="1" a="1"/>
  <c r="E9852" i="1" a="1"/>
  <c r="E9853" i="1" a="1"/>
  <c r="E9854" i="1" a="1"/>
  <c r="E9855" i="1" a="1"/>
  <c r="E9856" i="1" a="1"/>
  <c r="E9857" i="1" a="1"/>
  <c r="E9858" i="1" a="1"/>
  <c r="E9859" i="1" a="1"/>
  <c r="E9860" i="1" a="1"/>
  <c r="E9861" i="1" a="1"/>
  <c r="E9862" i="1" a="1"/>
  <c r="E9863" i="1" a="1"/>
  <c r="E9864" i="1" a="1"/>
  <c r="E9865" i="1" a="1"/>
  <c r="E9866" i="1" a="1"/>
  <c r="E9867" i="1" a="1"/>
  <c r="E9868" i="1" a="1"/>
  <c r="E9869" i="1" a="1"/>
  <c r="E9870" i="1" a="1"/>
  <c r="E9871" i="1" a="1"/>
  <c r="E9872" i="1" a="1"/>
  <c r="E9873" i="1" a="1"/>
  <c r="E9874" i="1" a="1"/>
  <c r="E9875" i="1" a="1"/>
  <c r="E9876" i="1" a="1"/>
  <c r="E9877" i="1" a="1"/>
  <c r="E9878" i="1" a="1"/>
  <c r="E9879" i="1" a="1"/>
  <c r="E9880" i="1" a="1"/>
  <c r="E9881" i="1" a="1"/>
  <c r="E9882" i="1" a="1"/>
  <c r="E9883" i="1" a="1"/>
  <c r="E9884" i="1" a="1"/>
  <c r="E9885" i="1" a="1"/>
  <c r="E9886" i="1" a="1"/>
  <c r="E9887" i="1" a="1"/>
  <c r="E9888" i="1" a="1"/>
  <c r="E9889" i="1" a="1"/>
  <c r="E9890" i="1" a="1"/>
  <c r="E9891" i="1" a="1"/>
  <c r="E9892" i="1" a="1"/>
  <c r="E9893" i="1" a="1"/>
  <c r="E9894" i="1" a="1"/>
  <c r="E9895" i="1" a="1"/>
  <c r="E9896" i="1" a="1"/>
  <c r="E9897" i="1" a="1"/>
  <c r="E9898" i="1" a="1"/>
  <c r="E9899" i="1" a="1"/>
  <c r="E9900" i="1" a="1"/>
  <c r="E9901" i="1" a="1"/>
  <c r="E9902" i="1" a="1"/>
  <c r="E9903" i="1" a="1"/>
  <c r="E9904" i="1" a="1"/>
  <c r="E9905" i="1" a="1"/>
  <c r="E9906" i="1" a="1"/>
  <c r="E9907" i="1" a="1"/>
  <c r="E9908" i="1" a="1"/>
  <c r="E9909" i="1" a="1"/>
  <c r="E9910" i="1" a="1"/>
  <c r="E9911" i="1" a="1"/>
  <c r="E9912" i="1" a="1"/>
  <c r="E9913" i="1" a="1"/>
  <c r="E9914" i="1" a="1"/>
  <c r="E9915" i="1" a="1"/>
  <c r="E9916" i="1" a="1"/>
  <c r="E9917" i="1" a="1"/>
  <c r="E9918" i="1" a="1"/>
  <c r="E9919" i="1" a="1"/>
  <c r="E9920" i="1" a="1"/>
  <c r="E9921" i="1" a="1"/>
  <c r="E9922" i="1" a="1"/>
  <c r="E9923" i="1" a="1"/>
  <c r="E9924" i="1" a="1"/>
  <c r="E9925" i="1" a="1"/>
  <c r="E9926" i="1" a="1"/>
  <c r="E9927" i="1" a="1"/>
  <c r="E9928" i="1" a="1"/>
  <c r="E9929" i="1" a="1"/>
  <c r="E9930" i="1" a="1"/>
  <c r="E9931" i="1" a="1"/>
  <c r="E9932" i="1" a="1"/>
  <c r="E9933" i="1" a="1"/>
  <c r="E9934" i="1" a="1"/>
  <c r="E9935" i="1" a="1"/>
  <c r="E9936" i="1" a="1"/>
  <c r="E9937" i="1" a="1"/>
  <c r="E9938" i="1" a="1"/>
  <c r="E9939" i="1" a="1"/>
  <c r="E9940" i="1" a="1"/>
  <c r="E9941" i="1" a="1"/>
  <c r="E9942" i="1" a="1"/>
  <c r="E9943" i="1" a="1"/>
  <c r="E9944" i="1" a="1"/>
  <c r="E9945" i="1" a="1"/>
  <c r="E9946" i="1" a="1"/>
  <c r="E9947" i="1" a="1"/>
  <c r="E9948" i="1" a="1"/>
  <c r="E9949" i="1" a="1"/>
  <c r="E9950" i="1" a="1"/>
  <c r="E9951" i="1" a="1"/>
  <c r="E9952" i="1" a="1"/>
  <c r="E9953" i="1" a="1"/>
  <c r="E9954" i="1" a="1"/>
  <c r="E9955" i="1" a="1"/>
  <c r="E9956" i="1" a="1"/>
  <c r="E9957" i="1" a="1"/>
  <c r="E9958" i="1" a="1"/>
  <c r="E9959" i="1" a="1"/>
  <c r="E9960" i="1" a="1"/>
  <c r="E9961" i="1" a="1"/>
  <c r="E9962" i="1" a="1"/>
  <c r="E9963" i="1" a="1"/>
  <c r="E9964" i="1" a="1"/>
  <c r="E9965" i="1" a="1"/>
  <c r="E9966" i="1" a="1"/>
  <c r="E9967" i="1" a="1"/>
  <c r="E9968" i="1" a="1"/>
  <c r="E9969" i="1" a="1"/>
  <c r="E9970" i="1" a="1"/>
  <c r="E9971" i="1" a="1"/>
  <c r="E9972" i="1" a="1"/>
  <c r="E9973" i="1" a="1"/>
  <c r="E9974" i="1" a="1"/>
  <c r="E9975" i="1" a="1"/>
  <c r="E9976" i="1" a="1"/>
  <c r="E9977" i="1" a="1"/>
  <c r="E9978" i="1" a="1"/>
  <c r="E9979" i="1" a="1"/>
  <c r="E9980" i="1" a="1"/>
  <c r="E9981" i="1" a="1"/>
  <c r="E9982" i="1" a="1"/>
  <c r="E9983" i="1" a="1"/>
  <c r="E9984" i="1" a="1"/>
  <c r="E9985" i="1" a="1"/>
  <c r="E9986" i="1" a="1"/>
  <c r="E9987" i="1" a="1"/>
  <c r="E9988" i="1" a="1"/>
  <c r="E9989" i="1" a="1"/>
  <c r="E9990" i="1" a="1"/>
  <c r="E9991" i="1" a="1"/>
  <c r="E9992" i="1" a="1"/>
  <c r="E9993" i="1" a="1"/>
  <c r="E9994" i="1" a="1"/>
  <c r="E9995" i="1" a="1"/>
  <c r="E9996" i="1" a="1"/>
  <c r="E9997" i="1" a="1"/>
  <c r="E9998" i="1" a="1"/>
  <c r="E9999" i="1" a="1"/>
  <c r="E10000" i="1" a="1"/>
  <c r="E10001" i="1" a="1"/>
  <c r="E10002" i="1" a="1"/>
  <c r="E10003" i="1" a="1"/>
  <c r="E10004" i="1" a="1"/>
  <c r="E10005" i="1" a="1"/>
  <c r="E10006" i="1" a="1"/>
  <c r="E10007" i="1" a="1"/>
  <c r="E10008" i="1" a="1"/>
  <c r="E10009" i="1" a="1"/>
  <c r="E10010" i="1" a="1"/>
  <c r="E10011" i="1" a="1"/>
  <c r="E10012" i="1" a="1"/>
  <c r="E10013" i="1" a="1"/>
  <c r="E10014" i="1" a="1"/>
  <c r="E10015" i="1" a="1"/>
  <c r="E10016" i="1" a="1"/>
  <c r="E10017" i="1" a="1"/>
  <c r="E10018" i="1" a="1"/>
  <c r="E10019" i="1" a="1"/>
  <c r="E10020" i="1" a="1"/>
  <c r="E10021" i="1" a="1"/>
  <c r="E10022" i="1" a="1"/>
  <c r="E10023" i="1" a="1"/>
  <c r="E10024" i="1" a="1"/>
  <c r="E10025" i="1" a="1"/>
  <c r="E10026" i="1" a="1"/>
  <c r="E10027" i="1" a="1"/>
  <c r="E10028" i="1" a="1"/>
  <c r="E10029" i="1" a="1"/>
  <c r="E10030" i="1" a="1"/>
  <c r="E10031" i="1" a="1"/>
  <c r="E10032" i="1" a="1"/>
  <c r="E10033" i="1" a="1"/>
  <c r="E10034" i="1" a="1"/>
  <c r="E10035" i="1" a="1"/>
  <c r="E10036" i="1" a="1"/>
  <c r="E10037" i="1" a="1"/>
  <c r="E10038" i="1" a="1"/>
  <c r="E10039" i="1" a="1"/>
  <c r="E10040" i="1" a="1"/>
  <c r="E10041" i="1" a="1"/>
  <c r="E10042" i="1" a="1"/>
  <c r="E10043" i="1" a="1"/>
  <c r="E10044" i="1" a="1"/>
  <c r="E10045" i="1" a="1"/>
  <c r="E10046" i="1" a="1"/>
  <c r="E10047" i="1" a="1"/>
  <c r="E10048" i="1" a="1"/>
  <c r="E10049" i="1" a="1"/>
  <c r="E10050" i="1" a="1"/>
  <c r="E10051" i="1" a="1"/>
  <c r="E10052" i="1" a="1"/>
  <c r="E10053" i="1" a="1"/>
  <c r="E10054" i="1" a="1"/>
  <c r="E10055" i="1" a="1"/>
  <c r="E10056" i="1" a="1"/>
  <c r="E10057" i="1" a="1"/>
  <c r="E10058" i="1" a="1"/>
  <c r="E10059" i="1" a="1"/>
  <c r="E10060" i="1" a="1"/>
  <c r="E10061" i="1" a="1"/>
  <c r="E10062" i="1" a="1"/>
  <c r="E10063" i="1" a="1"/>
  <c r="E10064" i="1" a="1"/>
  <c r="E10065" i="1" a="1"/>
  <c r="E10066" i="1" a="1"/>
  <c r="E10067" i="1" a="1"/>
  <c r="E10068" i="1" a="1"/>
  <c r="E10069" i="1" a="1"/>
  <c r="E10070" i="1" a="1"/>
  <c r="E10071" i="1" a="1"/>
  <c r="E10072" i="1" a="1"/>
  <c r="E10073" i="1" a="1"/>
  <c r="E10074" i="1" a="1"/>
  <c r="E10075" i="1" a="1"/>
  <c r="E10076" i="1" a="1"/>
  <c r="E10077" i="1" a="1"/>
  <c r="E10078" i="1" a="1"/>
  <c r="E10079" i="1" a="1"/>
  <c r="E10080" i="1" a="1"/>
  <c r="E10081" i="1" a="1"/>
  <c r="E10082" i="1" a="1"/>
  <c r="E10083" i="1" a="1"/>
  <c r="E10084" i="1" a="1"/>
  <c r="E10085" i="1" a="1"/>
  <c r="E10086" i="1" a="1"/>
  <c r="E10087" i="1" a="1"/>
  <c r="E10088" i="1" a="1"/>
  <c r="E10089" i="1" a="1"/>
  <c r="E10090" i="1" a="1"/>
  <c r="E10091" i="1" a="1"/>
  <c r="E10092" i="1" a="1"/>
  <c r="E10093" i="1" a="1"/>
  <c r="E10094" i="1" a="1"/>
  <c r="E10095" i="1" a="1"/>
  <c r="E10096" i="1" a="1"/>
  <c r="E10097" i="1" a="1"/>
  <c r="E10098" i="1" a="1"/>
  <c r="E10099" i="1" a="1"/>
  <c r="E10100" i="1" a="1"/>
  <c r="E10101" i="1" a="1"/>
  <c r="E10102" i="1" a="1"/>
  <c r="E10103" i="1" a="1"/>
  <c r="E10104" i="1" a="1"/>
  <c r="E10105" i="1" a="1"/>
  <c r="E10106" i="1" a="1"/>
  <c r="E10107" i="1" a="1"/>
  <c r="E10108" i="1" a="1"/>
  <c r="E10109" i="1" a="1"/>
  <c r="E10110" i="1" a="1"/>
  <c r="E10111" i="1" a="1"/>
  <c r="E10112" i="1" a="1"/>
  <c r="E10113" i="1" a="1"/>
  <c r="E10114" i="1" a="1"/>
  <c r="E10115" i="1" a="1"/>
  <c r="E10116" i="1" a="1"/>
  <c r="E10117" i="1" a="1"/>
  <c r="E10118" i="1" a="1"/>
  <c r="E10119" i="1" a="1"/>
  <c r="E10120" i="1" a="1"/>
  <c r="E10121" i="1" a="1"/>
  <c r="E10122" i="1" a="1"/>
  <c r="E10123" i="1" a="1"/>
  <c r="E10124" i="1" a="1"/>
  <c r="E10125" i="1" a="1"/>
  <c r="E10126" i="1" a="1"/>
  <c r="E10127" i="1" a="1"/>
  <c r="E10128" i="1" a="1"/>
  <c r="E10129" i="1" a="1"/>
  <c r="E10130" i="1" a="1"/>
  <c r="E10131" i="1" a="1"/>
  <c r="E10132" i="1" a="1"/>
  <c r="E10133" i="1" a="1"/>
  <c r="E10134" i="1" a="1"/>
  <c r="E10135" i="1" a="1"/>
  <c r="E10136" i="1" a="1"/>
  <c r="E10137" i="1" a="1"/>
  <c r="E10138" i="1" a="1"/>
  <c r="E10139" i="1" a="1"/>
  <c r="E10140" i="1" a="1"/>
  <c r="E10141" i="1" a="1"/>
  <c r="E10142" i="1" a="1"/>
  <c r="E10143" i="1" a="1"/>
  <c r="E10144" i="1" a="1"/>
  <c r="E10145" i="1" a="1"/>
  <c r="E10146" i="1" a="1"/>
  <c r="E10147" i="1" a="1"/>
  <c r="E10148" i="1" a="1"/>
  <c r="E10149" i="1" a="1"/>
  <c r="E10150" i="1" a="1"/>
  <c r="E10151" i="1" a="1"/>
  <c r="E10152" i="1" a="1"/>
  <c r="E10153" i="1" a="1"/>
  <c r="E10154" i="1" a="1"/>
  <c r="E10155" i="1" a="1"/>
  <c r="E10156" i="1" a="1"/>
  <c r="E10157" i="1" a="1"/>
  <c r="E10158" i="1" a="1"/>
  <c r="E10159" i="1" a="1"/>
  <c r="E10160" i="1" a="1"/>
  <c r="E10161" i="1" a="1"/>
  <c r="E10162" i="1" a="1"/>
  <c r="E10163" i="1" a="1"/>
  <c r="E10164" i="1" a="1"/>
  <c r="E10165" i="1" a="1"/>
  <c r="E10166" i="1" a="1"/>
  <c r="E10167" i="1" a="1"/>
  <c r="E10168" i="1" a="1"/>
  <c r="E10169" i="1" a="1"/>
  <c r="E10170" i="1" a="1"/>
  <c r="E10171" i="1" a="1"/>
  <c r="E10172" i="1" a="1"/>
  <c r="E10173" i="1" a="1"/>
  <c r="E10174" i="1" a="1"/>
  <c r="E10175" i="1" a="1"/>
  <c r="E10176" i="1" a="1"/>
  <c r="E10177" i="1" a="1"/>
  <c r="E10178" i="1" a="1"/>
  <c r="E10179" i="1" a="1"/>
  <c r="E10180" i="1" a="1"/>
  <c r="E10181" i="1" a="1"/>
  <c r="E10182" i="1" a="1"/>
  <c r="E10183" i="1" a="1"/>
  <c r="E10184" i="1" a="1"/>
  <c r="E10185" i="1" a="1"/>
  <c r="E10186" i="1" a="1"/>
  <c r="E10187" i="1" a="1"/>
  <c r="E10188" i="1" a="1"/>
  <c r="E10189" i="1" a="1"/>
  <c r="E10190" i="1" a="1"/>
  <c r="E10191" i="1" a="1"/>
  <c r="E10192" i="1" a="1"/>
  <c r="E10193" i="1" a="1"/>
  <c r="E10194" i="1" a="1"/>
  <c r="E10195" i="1" a="1"/>
  <c r="E10196" i="1" a="1"/>
  <c r="E10197" i="1" a="1"/>
  <c r="E10198" i="1" a="1"/>
  <c r="E10199" i="1" a="1"/>
  <c r="E10200" i="1" a="1"/>
  <c r="E10201" i="1" a="1"/>
  <c r="E10202" i="1" a="1"/>
  <c r="E10203" i="1" a="1"/>
  <c r="E10204" i="1" a="1"/>
  <c r="E10205" i="1" a="1"/>
  <c r="E10206" i="1" a="1"/>
  <c r="E10207" i="1" a="1"/>
  <c r="E10208" i="1" a="1"/>
  <c r="E10209" i="1" a="1"/>
  <c r="E10210" i="1" a="1"/>
  <c r="E10211" i="1" a="1"/>
  <c r="E10212" i="1" a="1"/>
  <c r="E10213" i="1" a="1"/>
  <c r="E10214" i="1" a="1"/>
  <c r="E10215" i="1" a="1"/>
  <c r="E10216" i="1" a="1"/>
  <c r="E10217" i="1" a="1"/>
  <c r="E10218" i="1" a="1"/>
  <c r="E10219" i="1" a="1"/>
  <c r="E10220" i="1" a="1"/>
  <c r="E10221" i="1" a="1"/>
  <c r="E10222" i="1" a="1"/>
  <c r="E10223" i="1" a="1"/>
  <c r="E10224" i="1" a="1"/>
  <c r="E10225" i="1" a="1"/>
  <c r="E10226" i="1" a="1"/>
  <c r="E10227" i="1" a="1"/>
  <c r="E10228" i="1" a="1"/>
  <c r="E10229" i="1" a="1"/>
  <c r="E10230" i="1" a="1"/>
  <c r="E10231" i="1" a="1"/>
  <c r="E10232" i="1" a="1"/>
  <c r="E10233" i="1" a="1"/>
  <c r="E10234" i="1" a="1"/>
  <c r="E10235" i="1" a="1"/>
  <c r="E10236" i="1" a="1"/>
  <c r="E10237" i="1" a="1"/>
  <c r="E10238" i="1" a="1"/>
  <c r="E10239" i="1" a="1"/>
  <c r="E10240" i="1" a="1"/>
  <c r="E10241" i="1" a="1"/>
  <c r="E10242" i="1" a="1"/>
  <c r="E10243" i="1" a="1"/>
  <c r="E10244" i="1" a="1"/>
  <c r="E10245" i="1" a="1"/>
  <c r="E10246" i="1" a="1"/>
  <c r="E10247" i="1" a="1"/>
  <c r="E10248" i="1" a="1"/>
  <c r="E10249" i="1" a="1"/>
  <c r="E10250" i="1" a="1"/>
  <c r="E10251" i="1" a="1"/>
  <c r="E10252" i="1" a="1"/>
  <c r="E10253" i="1" a="1"/>
  <c r="E10254" i="1" a="1"/>
  <c r="E10255" i="1" a="1"/>
  <c r="E10256" i="1" a="1"/>
  <c r="E10257" i="1" a="1"/>
  <c r="E10258" i="1" a="1"/>
  <c r="E10259" i="1" a="1"/>
  <c r="E10260" i="1" a="1"/>
  <c r="E10261" i="1" a="1"/>
  <c r="E10262" i="1" a="1"/>
  <c r="E10263" i="1" a="1"/>
  <c r="E10264" i="1" a="1"/>
  <c r="E10265" i="1" a="1"/>
  <c r="E10266" i="1" a="1"/>
  <c r="E10267" i="1" a="1"/>
  <c r="E10268" i="1" a="1"/>
  <c r="E10269" i="1" a="1"/>
  <c r="E10270" i="1" a="1"/>
  <c r="E10271" i="1" a="1"/>
  <c r="E10272" i="1" a="1"/>
  <c r="E10273" i="1" a="1"/>
  <c r="E10274" i="1" a="1"/>
  <c r="E10275" i="1" a="1"/>
  <c r="E10276" i="1" a="1"/>
  <c r="E10277" i="1" a="1"/>
  <c r="E10278" i="1" a="1"/>
  <c r="E10279" i="1" a="1"/>
  <c r="E10280" i="1" a="1"/>
  <c r="E10281" i="1" a="1"/>
  <c r="E10282" i="1" a="1"/>
  <c r="E10283" i="1" a="1"/>
  <c r="E10284" i="1" a="1"/>
  <c r="E10285" i="1" a="1"/>
  <c r="E10286" i="1" a="1"/>
  <c r="E10287" i="1" a="1"/>
  <c r="E10288" i="1" a="1"/>
  <c r="E10289" i="1" a="1"/>
  <c r="E10290" i="1" a="1"/>
  <c r="E10291" i="1" a="1"/>
  <c r="E10292" i="1" a="1"/>
  <c r="E10293" i="1" a="1"/>
  <c r="E10294" i="1" a="1"/>
  <c r="E10295" i="1" a="1"/>
  <c r="E10296" i="1" a="1"/>
  <c r="E10297" i="1" a="1"/>
  <c r="E10298" i="1" a="1"/>
  <c r="E10299" i="1" a="1"/>
  <c r="E10300" i="1" a="1"/>
  <c r="E10301" i="1" a="1"/>
  <c r="E10302" i="1" a="1"/>
  <c r="E10303" i="1" a="1"/>
  <c r="E10304" i="1" a="1"/>
  <c r="E10305" i="1" a="1"/>
  <c r="E10306" i="1" a="1"/>
  <c r="E10307" i="1" a="1"/>
  <c r="E10308" i="1" a="1"/>
  <c r="E10309" i="1" a="1"/>
  <c r="E10310" i="1" a="1"/>
  <c r="E10311" i="1" a="1"/>
  <c r="E10312" i="1" a="1"/>
  <c r="E10313" i="1" a="1"/>
  <c r="E10314" i="1" a="1"/>
  <c r="E10315" i="1" a="1"/>
  <c r="E10316" i="1" a="1"/>
  <c r="E10317" i="1" a="1"/>
  <c r="E10318" i="1" a="1"/>
  <c r="E10319" i="1" a="1"/>
  <c r="E10320" i="1" a="1"/>
  <c r="E10321" i="1" a="1"/>
  <c r="E10322" i="1" a="1"/>
  <c r="E10323" i="1" a="1"/>
  <c r="E10324" i="1" a="1"/>
  <c r="E10325" i="1" a="1"/>
  <c r="E10326" i="1" a="1"/>
  <c r="E10327" i="1" a="1"/>
  <c r="E10328" i="1" a="1"/>
  <c r="E10329" i="1" a="1"/>
  <c r="E10330" i="1" a="1"/>
  <c r="E10331" i="1" a="1"/>
  <c r="E10332" i="1" a="1"/>
  <c r="E10333" i="1" a="1"/>
  <c r="E10334" i="1" a="1"/>
  <c r="E10335" i="1" a="1"/>
  <c r="E10336" i="1" a="1"/>
  <c r="E10337" i="1" a="1"/>
  <c r="E10338" i="1" a="1"/>
  <c r="E10339" i="1" a="1"/>
  <c r="E10340" i="1" a="1"/>
  <c r="E10341" i="1" a="1"/>
  <c r="E10342" i="1" a="1"/>
  <c r="E10343" i="1" a="1"/>
  <c r="E10344" i="1" a="1"/>
  <c r="E10345" i="1" a="1"/>
  <c r="E10346" i="1" a="1"/>
  <c r="E10347" i="1" a="1"/>
  <c r="E10348" i="1" a="1"/>
  <c r="E10349" i="1" a="1"/>
  <c r="E10350" i="1" a="1"/>
  <c r="E10351" i="1" a="1"/>
  <c r="E10352" i="1" a="1"/>
  <c r="E10353" i="1" a="1"/>
  <c r="E10354" i="1" a="1"/>
  <c r="E10355" i="1" a="1"/>
  <c r="E10356" i="1" a="1"/>
  <c r="E10357" i="1" a="1"/>
  <c r="E10358" i="1" a="1"/>
  <c r="E10359" i="1" a="1"/>
  <c r="E10360" i="1" a="1"/>
  <c r="E10361" i="1" a="1"/>
  <c r="E10362" i="1" a="1"/>
  <c r="E10363" i="1" a="1"/>
  <c r="E10364" i="1" a="1"/>
  <c r="E10365" i="1" a="1"/>
  <c r="E10366" i="1" a="1"/>
  <c r="E10367" i="1" a="1"/>
  <c r="E10368" i="1" a="1"/>
  <c r="E10369" i="1" a="1"/>
  <c r="E10370" i="1" a="1"/>
  <c r="E10371" i="1" a="1"/>
  <c r="E10372" i="1" a="1"/>
  <c r="E10373" i="1" a="1"/>
  <c r="E10374" i="1" a="1"/>
  <c r="E10375" i="1" a="1"/>
  <c r="E10376" i="1" a="1"/>
  <c r="E10377" i="1" a="1"/>
  <c r="E10378" i="1" a="1"/>
  <c r="E10379" i="1" a="1"/>
  <c r="E10380" i="1" a="1"/>
  <c r="E10381" i="1" a="1"/>
  <c r="E10382" i="1" a="1"/>
  <c r="E10383" i="1" a="1"/>
  <c r="E10384" i="1" a="1"/>
  <c r="E10385" i="1" a="1"/>
  <c r="E10386" i="1" a="1"/>
  <c r="E10387" i="1" a="1"/>
  <c r="E10388" i="1" a="1"/>
  <c r="E10389" i="1" a="1"/>
  <c r="E10390" i="1" a="1"/>
  <c r="E10391" i="1" a="1"/>
  <c r="E10392" i="1" a="1"/>
  <c r="E10393" i="1" a="1"/>
  <c r="E10394" i="1" a="1"/>
  <c r="E10395" i="1" a="1"/>
  <c r="E10396" i="1" a="1"/>
  <c r="E10397" i="1" a="1"/>
  <c r="E10398" i="1" a="1"/>
  <c r="E10399" i="1" a="1"/>
  <c r="E10400" i="1" a="1"/>
  <c r="E10401" i="1" a="1"/>
  <c r="E10402" i="1" a="1"/>
  <c r="E10403" i="1" a="1"/>
  <c r="E10404" i="1" a="1"/>
  <c r="E10405" i="1" a="1"/>
  <c r="E10406" i="1" a="1"/>
  <c r="E10407" i="1" a="1"/>
  <c r="E10408" i="1" a="1"/>
  <c r="E10409" i="1" a="1"/>
  <c r="E10410" i="1" a="1"/>
  <c r="E10411" i="1" a="1"/>
  <c r="E10412" i="1" a="1"/>
  <c r="E10413" i="1" a="1"/>
  <c r="E10414" i="1" a="1"/>
  <c r="E10415" i="1" a="1"/>
  <c r="E10416" i="1" a="1"/>
  <c r="E10417" i="1" a="1"/>
  <c r="E10418" i="1" a="1"/>
  <c r="E10419" i="1" a="1"/>
  <c r="E10420" i="1" a="1"/>
  <c r="E10421" i="1" a="1"/>
  <c r="E10422" i="1" a="1"/>
  <c r="E10423" i="1" a="1"/>
  <c r="E10424" i="1" a="1"/>
  <c r="E10425" i="1" a="1"/>
  <c r="E10426" i="1" a="1"/>
  <c r="E10427" i="1" a="1"/>
  <c r="E10428" i="1" a="1"/>
  <c r="E10429" i="1" a="1"/>
  <c r="E10430" i="1" a="1"/>
  <c r="E10431" i="1" a="1"/>
  <c r="E10432" i="1" a="1"/>
  <c r="E10433" i="1" a="1"/>
  <c r="E10434" i="1" a="1"/>
  <c r="E10435" i="1" a="1"/>
  <c r="E10436" i="1" a="1"/>
  <c r="E10437" i="1" a="1"/>
  <c r="E10438" i="1" a="1"/>
  <c r="E10439" i="1" a="1"/>
  <c r="E10440" i="1" a="1"/>
  <c r="E10441" i="1" a="1"/>
  <c r="E10442" i="1" a="1"/>
  <c r="E10443" i="1" a="1"/>
  <c r="E10444" i="1" a="1"/>
  <c r="E10445" i="1" a="1"/>
  <c r="E10446" i="1" a="1"/>
  <c r="E10447" i="1" a="1"/>
  <c r="E10448" i="1" a="1"/>
  <c r="E10449" i="1" a="1"/>
  <c r="E10450" i="1" a="1"/>
  <c r="E10451" i="1" a="1"/>
  <c r="E10452" i="1" a="1"/>
  <c r="E10453" i="1" a="1"/>
  <c r="E10454" i="1" a="1"/>
  <c r="E10455" i="1" a="1"/>
  <c r="E10456" i="1" a="1"/>
  <c r="E10457" i="1" a="1"/>
  <c r="E10458" i="1" a="1"/>
  <c r="E10459" i="1" a="1"/>
  <c r="E10460" i="1" a="1"/>
  <c r="E10461" i="1" a="1"/>
  <c r="E10462" i="1" a="1"/>
  <c r="E10463" i="1" a="1"/>
  <c r="E10464" i="1" a="1"/>
  <c r="E10465" i="1" a="1"/>
  <c r="E10466" i="1" a="1"/>
  <c r="E10467" i="1" a="1"/>
  <c r="E10468" i="1" a="1"/>
  <c r="E10469" i="1" a="1"/>
  <c r="E10470" i="1" a="1"/>
  <c r="E10471" i="1" a="1"/>
  <c r="E10472" i="1" a="1"/>
  <c r="E10473" i="1" a="1"/>
  <c r="E10474" i="1" a="1"/>
  <c r="E10475" i="1" a="1"/>
  <c r="E10476" i="1" a="1"/>
  <c r="E10477" i="1" a="1"/>
  <c r="E10478" i="1" a="1"/>
  <c r="E10479" i="1" a="1"/>
  <c r="E10480" i="1" a="1"/>
  <c r="E10481" i="1" a="1"/>
  <c r="E10482" i="1" a="1"/>
  <c r="E10483" i="1" a="1"/>
  <c r="E10484" i="1" a="1"/>
  <c r="E10485" i="1" a="1"/>
  <c r="E10486" i="1" a="1"/>
  <c r="E10487" i="1" a="1"/>
  <c r="E10488" i="1" a="1"/>
  <c r="E10489" i="1" a="1"/>
  <c r="E10490" i="1" a="1"/>
  <c r="E10491" i="1" a="1"/>
  <c r="E10492" i="1" a="1"/>
  <c r="E10493" i="1" a="1"/>
  <c r="E10494" i="1" a="1"/>
  <c r="E10495" i="1" a="1"/>
  <c r="E10496" i="1" a="1"/>
  <c r="E10497" i="1" a="1"/>
  <c r="E10498" i="1" a="1"/>
  <c r="E10499" i="1" a="1"/>
  <c r="E10500" i="1" a="1"/>
  <c r="E10501" i="1" a="1"/>
  <c r="E10502" i="1" a="1"/>
  <c r="E10503" i="1" a="1"/>
  <c r="E10504" i="1" a="1"/>
  <c r="E10505" i="1" a="1"/>
  <c r="E10506" i="1" a="1"/>
  <c r="E10507" i="1" a="1"/>
  <c r="E10508" i="1" a="1"/>
  <c r="E10509" i="1" a="1"/>
  <c r="E10510" i="1" a="1"/>
  <c r="E10511" i="1" a="1"/>
  <c r="E10512" i="1" a="1"/>
  <c r="E10513" i="1" a="1"/>
  <c r="E10514" i="1" a="1"/>
  <c r="E10515" i="1" a="1"/>
  <c r="E10516" i="1" a="1"/>
  <c r="E10517" i="1" a="1"/>
  <c r="E10518" i="1" a="1"/>
  <c r="E10519" i="1" a="1"/>
  <c r="E10520" i="1" a="1"/>
  <c r="E10521" i="1" a="1"/>
  <c r="E10522" i="1" a="1"/>
  <c r="E10523" i="1" a="1"/>
  <c r="E10524" i="1" a="1"/>
  <c r="E10525" i="1" a="1"/>
  <c r="E10526" i="1" a="1"/>
  <c r="E10527" i="1" a="1"/>
  <c r="E10528" i="1" a="1"/>
  <c r="E10529" i="1" a="1"/>
  <c r="E10530" i="1" a="1"/>
  <c r="E10531" i="1" a="1"/>
  <c r="E10532" i="1" a="1"/>
  <c r="E10533" i="1" a="1"/>
  <c r="E10534" i="1" a="1"/>
  <c r="E10535" i="1" a="1"/>
  <c r="E10536" i="1" a="1"/>
  <c r="E10537" i="1" a="1"/>
  <c r="E10538" i="1" a="1"/>
  <c r="E10539" i="1" a="1"/>
  <c r="E10540" i="1" a="1"/>
  <c r="E10541" i="1" a="1"/>
  <c r="E10542" i="1" a="1"/>
  <c r="E10543" i="1" a="1"/>
  <c r="E10544" i="1" a="1"/>
  <c r="E10545" i="1" a="1"/>
  <c r="E10546" i="1" a="1"/>
  <c r="E10547" i="1" a="1"/>
  <c r="E10548" i="1" a="1"/>
  <c r="E10549" i="1" a="1"/>
  <c r="E10550" i="1" a="1"/>
  <c r="E10551" i="1" a="1"/>
  <c r="E10552" i="1" a="1"/>
  <c r="E10553" i="1" a="1"/>
  <c r="E10554" i="1" a="1"/>
  <c r="E10555" i="1" a="1"/>
  <c r="E10556" i="1" a="1"/>
  <c r="E10557" i="1" a="1"/>
  <c r="E10558" i="1" a="1"/>
  <c r="E10559" i="1" a="1"/>
  <c r="E10560" i="1" a="1"/>
  <c r="E10561" i="1" a="1"/>
  <c r="E10562" i="1" a="1"/>
  <c r="E10563" i="1" a="1"/>
  <c r="E10564" i="1" a="1"/>
  <c r="E10565" i="1" a="1"/>
  <c r="E10566" i="1" a="1"/>
  <c r="E10567" i="1" a="1"/>
  <c r="E10568" i="1" a="1"/>
  <c r="E10569" i="1" a="1"/>
  <c r="E10570" i="1" a="1"/>
  <c r="E10571" i="1" a="1"/>
  <c r="E10572" i="1" a="1"/>
  <c r="E10573" i="1" a="1"/>
  <c r="E10574" i="1" a="1"/>
  <c r="E10575" i="1" a="1"/>
  <c r="E10576" i="1" a="1"/>
  <c r="E10577" i="1" a="1"/>
  <c r="E10578" i="1" a="1"/>
  <c r="E10579" i="1" a="1"/>
  <c r="E10580" i="1" a="1"/>
  <c r="E10581" i="1" a="1"/>
  <c r="E10582" i="1" a="1"/>
  <c r="E10583" i="1" a="1"/>
  <c r="E10584" i="1" a="1"/>
  <c r="E10585" i="1" a="1"/>
  <c r="E10586" i="1" a="1"/>
  <c r="E10587" i="1" a="1"/>
  <c r="E10588" i="1" a="1"/>
  <c r="E10589" i="1" a="1"/>
  <c r="E10590" i="1" a="1"/>
  <c r="E10591" i="1" a="1"/>
  <c r="E10592" i="1" a="1"/>
  <c r="E10593" i="1" a="1"/>
  <c r="E10594" i="1" a="1"/>
  <c r="E10595" i="1" a="1"/>
  <c r="E10596" i="1" a="1"/>
  <c r="E10597" i="1" a="1"/>
  <c r="E10598" i="1" a="1"/>
  <c r="E10599" i="1" a="1"/>
  <c r="E10600" i="1" a="1"/>
  <c r="E10601" i="1" a="1"/>
  <c r="E10602" i="1" a="1"/>
  <c r="E10603" i="1" a="1"/>
  <c r="E10604" i="1" a="1"/>
  <c r="E10605" i="1" a="1"/>
  <c r="E10606" i="1" a="1"/>
  <c r="E10607" i="1" a="1"/>
  <c r="E10608" i="1" a="1"/>
  <c r="E10609" i="1" a="1"/>
  <c r="E10610" i="1" a="1"/>
  <c r="E10611" i="1" a="1"/>
  <c r="E10612" i="1" a="1"/>
  <c r="E10613" i="1" a="1"/>
  <c r="E10614" i="1" a="1"/>
  <c r="E10615" i="1" a="1"/>
  <c r="E10616" i="1" a="1"/>
  <c r="E10617" i="1" a="1"/>
  <c r="E10618" i="1" a="1"/>
  <c r="E10619" i="1" a="1"/>
  <c r="E10620" i="1" a="1"/>
  <c r="E10621" i="1" a="1"/>
  <c r="E10622" i="1" a="1"/>
  <c r="E10623" i="1" a="1"/>
  <c r="E10624" i="1" a="1"/>
  <c r="E10625" i="1" a="1"/>
  <c r="E10626" i="1" a="1"/>
  <c r="E10627" i="1" a="1"/>
  <c r="E10628" i="1" a="1"/>
  <c r="E10629" i="1" a="1"/>
  <c r="E10630" i="1" a="1"/>
  <c r="E10631" i="1" a="1"/>
  <c r="E10632" i="1" a="1"/>
  <c r="E10633" i="1" a="1"/>
  <c r="E10634" i="1" a="1"/>
  <c r="E10635" i="1" a="1"/>
  <c r="E10636" i="1" a="1"/>
  <c r="E10637" i="1" a="1"/>
  <c r="E10638" i="1" a="1"/>
  <c r="E10639" i="1" a="1"/>
  <c r="E10640" i="1" a="1"/>
  <c r="E10641" i="1" a="1"/>
  <c r="E10642" i="1" a="1"/>
  <c r="E10643" i="1" a="1"/>
  <c r="E10644" i="1" a="1"/>
  <c r="E10645" i="1" a="1"/>
  <c r="E10646" i="1" a="1"/>
  <c r="E10647" i="1" a="1"/>
  <c r="E10648" i="1" a="1"/>
  <c r="E10649" i="1" a="1"/>
  <c r="E10650" i="1" a="1"/>
  <c r="E10651" i="1" a="1"/>
  <c r="E10652" i="1" a="1"/>
  <c r="E10653" i="1" a="1"/>
  <c r="E10654" i="1" a="1"/>
  <c r="E10655" i="1" a="1"/>
  <c r="E10656" i="1" a="1"/>
  <c r="E10657" i="1" a="1"/>
  <c r="E10658" i="1" a="1"/>
  <c r="E10659" i="1" a="1"/>
  <c r="E10660" i="1" a="1"/>
  <c r="E10661" i="1" a="1"/>
  <c r="E10662" i="1" a="1"/>
  <c r="E10663" i="1" a="1"/>
  <c r="E10664" i="1" a="1"/>
  <c r="E10665" i="1" a="1"/>
  <c r="E10666" i="1" a="1"/>
  <c r="E10667" i="1" a="1"/>
  <c r="E10668" i="1" a="1"/>
  <c r="E10669" i="1" a="1"/>
  <c r="E10670" i="1" a="1"/>
  <c r="E10671" i="1" a="1"/>
  <c r="E10672" i="1" a="1"/>
  <c r="E10673" i="1" a="1"/>
  <c r="E10674" i="1" a="1"/>
  <c r="E10675" i="1" a="1"/>
  <c r="E10676" i="1" a="1"/>
  <c r="E10677" i="1" a="1"/>
  <c r="E10678" i="1" a="1"/>
  <c r="E10679" i="1" a="1"/>
  <c r="E10680" i="1" a="1"/>
  <c r="E10681" i="1" a="1"/>
  <c r="E10682" i="1" a="1"/>
  <c r="E10683" i="1" a="1"/>
  <c r="E10684" i="1" a="1"/>
  <c r="E10685" i="1" a="1"/>
  <c r="E10686" i="1" a="1"/>
  <c r="E10687" i="1" a="1"/>
  <c r="E10688" i="1" a="1"/>
  <c r="E10689" i="1" a="1"/>
  <c r="E10690" i="1" a="1"/>
  <c r="E10691" i="1" a="1"/>
  <c r="E10692" i="1" a="1"/>
  <c r="E10693" i="1" a="1"/>
  <c r="E10694" i="1" a="1"/>
  <c r="E10695" i="1" a="1"/>
  <c r="E10696" i="1" a="1"/>
  <c r="E10697" i="1" a="1"/>
  <c r="E10698" i="1" a="1"/>
  <c r="E10699" i="1" a="1"/>
  <c r="E10700" i="1" a="1"/>
  <c r="E10701" i="1" a="1"/>
  <c r="E10702" i="1" a="1"/>
  <c r="E10703" i="1" a="1"/>
  <c r="E10704" i="1" a="1"/>
  <c r="E10705" i="1" a="1"/>
  <c r="E10706" i="1" a="1"/>
  <c r="E10707" i="1" a="1"/>
  <c r="E10708" i="1" a="1"/>
  <c r="E10709" i="1" a="1"/>
  <c r="E10710" i="1" a="1"/>
  <c r="E10711" i="1" a="1"/>
  <c r="E10712" i="1" a="1"/>
  <c r="E10713" i="1" a="1"/>
  <c r="E10714" i="1" a="1"/>
  <c r="E10715" i="1" a="1"/>
  <c r="E10716" i="1" a="1"/>
  <c r="E10717" i="1" a="1"/>
  <c r="E10718" i="1" a="1"/>
  <c r="E10719" i="1" a="1"/>
  <c r="E10720" i="1" a="1"/>
  <c r="E10721" i="1" a="1"/>
  <c r="E10722" i="1" a="1"/>
  <c r="E10723" i="1" a="1"/>
  <c r="E10724" i="1" a="1"/>
  <c r="E10725" i="1" a="1"/>
  <c r="E10726" i="1" a="1"/>
  <c r="E10727" i="1" a="1"/>
  <c r="E10728" i="1" a="1"/>
  <c r="E10729" i="1" a="1"/>
  <c r="E10730" i="1" a="1"/>
  <c r="E10731" i="1" a="1"/>
  <c r="E10732" i="1" a="1"/>
  <c r="E10733" i="1" a="1"/>
  <c r="E10734" i="1" a="1"/>
  <c r="E10735" i="1" a="1"/>
  <c r="E10736" i="1" a="1"/>
  <c r="E10737" i="1" a="1"/>
  <c r="E10738" i="1" a="1"/>
  <c r="E10739" i="1" a="1"/>
  <c r="E10740" i="1" a="1"/>
  <c r="E10741" i="1" a="1"/>
  <c r="E10742" i="1" a="1"/>
  <c r="E10743" i="1" a="1"/>
  <c r="E10744" i="1" a="1"/>
  <c r="E10745" i="1" a="1"/>
  <c r="E10746" i="1" a="1"/>
  <c r="E10747" i="1" a="1"/>
  <c r="E10748" i="1" a="1"/>
  <c r="E10749" i="1" a="1"/>
  <c r="E10750" i="1" a="1"/>
  <c r="E10751" i="1" a="1"/>
  <c r="E10752" i="1" a="1"/>
  <c r="E10753" i="1" a="1"/>
  <c r="E10754" i="1" a="1"/>
  <c r="E10755" i="1" a="1"/>
  <c r="E10756" i="1" a="1"/>
  <c r="E10757" i="1" a="1"/>
  <c r="E10758" i="1" a="1"/>
  <c r="E10759" i="1" a="1"/>
  <c r="E10760" i="1" a="1"/>
  <c r="E10761" i="1" a="1"/>
  <c r="E10762" i="1" a="1"/>
  <c r="E10763" i="1" a="1"/>
  <c r="E10764" i="1" a="1"/>
  <c r="E10765" i="1" a="1"/>
  <c r="E10766" i="1" a="1"/>
  <c r="E10767" i="1" a="1"/>
  <c r="E10768" i="1" a="1"/>
  <c r="E10769" i="1" a="1"/>
  <c r="E10770" i="1" a="1"/>
  <c r="E10771" i="1" a="1"/>
  <c r="E10772" i="1" a="1"/>
  <c r="E10773" i="1" a="1"/>
  <c r="E10774" i="1" a="1"/>
  <c r="E10775" i="1" a="1"/>
  <c r="E10776" i="1" a="1"/>
  <c r="E10777" i="1" a="1"/>
  <c r="E10778" i="1" a="1"/>
  <c r="E10779" i="1" a="1"/>
  <c r="E10780" i="1" a="1"/>
  <c r="E10781" i="1" a="1"/>
  <c r="E10782" i="1" a="1"/>
  <c r="E10783" i="1" a="1"/>
  <c r="E10784" i="1" a="1"/>
  <c r="E10785" i="1" a="1"/>
  <c r="E10786" i="1" a="1"/>
  <c r="E10787" i="1" a="1"/>
  <c r="E10788" i="1" a="1"/>
  <c r="E10789" i="1" a="1"/>
  <c r="E10790" i="1" a="1"/>
  <c r="E10791" i="1" a="1"/>
  <c r="E10792" i="1" a="1"/>
  <c r="E10793" i="1" a="1"/>
  <c r="E10794" i="1" a="1"/>
  <c r="E10795" i="1" a="1"/>
  <c r="E10796" i="1" a="1"/>
  <c r="E10797" i="1" a="1"/>
  <c r="E10798" i="1" a="1"/>
  <c r="E10799" i="1" a="1"/>
  <c r="E10800" i="1" a="1"/>
  <c r="E10801" i="1" a="1"/>
  <c r="E10802" i="1" a="1"/>
  <c r="E10803" i="1" a="1"/>
  <c r="E10804" i="1" a="1"/>
  <c r="E10805" i="1" a="1"/>
  <c r="E10806" i="1" a="1"/>
  <c r="E10807" i="1" a="1"/>
  <c r="E10808" i="1" a="1"/>
  <c r="E10809" i="1" a="1"/>
  <c r="E10810" i="1" a="1"/>
  <c r="E10811" i="1" a="1"/>
  <c r="E10812" i="1" a="1"/>
  <c r="E10813" i="1" a="1"/>
  <c r="E10814" i="1" a="1"/>
  <c r="E10815" i="1" a="1"/>
  <c r="E10816" i="1" a="1"/>
  <c r="E10817" i="1" a="1"/>
  <c r="E10818" i="1" a="1"/>
  <c r="E10819" i="1" a="1"/>
  <c r="E10820" i="1" a="1"/>
  <c r="E10821" i="1" a="1"/>
  <c r="E10822" i="1" a="1"/>
  <c r="E10823" i="1" a="1"/>
  <c r="E10824" i="1" a="1"/>
  <c r="E10825" i="1" a="1"/>
  <c r="E10826" i="1" a="1"/>
  <c r="E10827" i="1" a="1"/>
  <c r="E10828" i="1" a="1"/>
  <c r="E10829" i="1" a="1"/>
  <c r="E10830" i="1" a="1"/>
  <c r="E10831" i="1" a="1"/>
  <c r="E10832" i="1" a="1"/>
  <c r="E10833" i="1" a="1"/>
  <c r="E10834" i="1" a="1"/>
  <c r="E10835" i="1" a="1"/>
  <c r="E10836" i="1" a="1"/>
  <c r="E10837" i="1" a="1"/>
  <c r="E10838" i="1" a="1"/>
  <c r="E10839" i="1" a="1"/>
  <c r="E10840" i="1" a="1"/>
  <c r="E10841" i="1" a="1"/>
  <c r="E10842" i="1" a="1"/>
  <c r="E10843" i="1" a="1"/>
  <c r="E10844" i="1" a="1"/>
  <c r="E10845" i="1" a="1"/>
  <c r="E10846" i="1" a="1"/>
  <c r="E10847" i="1" a="1"/>
  <c r="E10848" i="1" a="1"/>
  <c r="E10849" i="1" a="1"/>
  <c r="E10850" i="1" a="1"/>
  <c r="E10851" i="1" a="1"/>
  <c r="E10852" i="1" a="1"/>
  <c r="E10853" i="1" a="1"/>
  <c r="E10854" i="1" a="1"/>
  <c r="E10855" i="1" a="1"/>
  <c r="E10856" i="1" a="1"/>
  <c r="E10857" i="1" a="1"/>
  <c r="E10858" i="1" a="1"/>
  <c r="E10859" i="1" a="1"/>
  <c r="E10860" i="1" a="1"/>
  <c r="E10861" i="1" a="1"/>
  <c r="E10862" i="1" a="1"/>
  <c r="E10863" i="1" a="1"/>
  <c r="E10864" i="1" a="1"/>
  <c r="E10865" i="1" a="1"/>
  <c r="E10866" i="1" a="1"/>
  <c r="E10867" i="1" a="1"/>
  <c r="E10868" i="1" a="1"/>
  <c r="E10869" i="1" a="1"/>
  <c r="E10870" i="1" a="1"/>
  <c r="E10871" i="1" a="1"/>
  <c r="E10872" i="1" a="1"/>
  <c r="E10873" i="1" a="1"/>
  <c r="E10874" i="1" a="1"/>
  <c r="E10875" i="1" a="1"/>
  <c r="E10876" i="1" a="1"/>
  <c r="E10877" i="1" a="1"/>
  <c r="E10878" i="1" a="1"/>
  <c r="E10879" i="1" a="1"/>
  <c r="E10880" i="1" a="1"/>
  <c r="E10881" i="1" a="1"/>
  <c r="E10882" i="1" a="1"/>
  <c r="E10883" i="1" a="1"/>
  <c r="E10884" i="1" a="1"/>
  <c r="E10885" i="1" a="1"/>
  <c r="E10886" i="1" a="1"/>
  <c r="E10887" i="1" a="1"/>
  <c r="E10888" i="1" a="1"/>
  <c r="E10889" i="1" a="1"/>
  <c r="E10890" i="1" a="1"/>
  <c r="E10891" i="1" a="1"/>
  <c r="E10892" i="1" a="1"/>
  <c r="E10893" i="1" a="1"/>
  <c r="E10894" i="1" a="1"/>
  <c r="E10895" i="1" a="1"/>
  <c r="E10896" i="1" a="1"/>
  <c r="E10897" i="1" a="1"/>
  <c r="E10898" i="1" a="1"/>
  <c r="E10899" i="1" a="1"/>
  <c r="E10900" i="1" a="1"/>
  <c r="E10901" i="1" a="1"/>
  <c r="E10902" i="1" a="1"/>
  <c r="E10903" i="1" a="1"/>
  <c r="E10904" i="1" a="1"/>
  <c r="E10905" i="1" a="1"/>
  <c r="E10906" i="1" a="1"/>
  <c r="E10907" i="1" a="1"/>
  <c r="E10908" i="1" a="1"/>
  <c r="E10909" i="1" a="1"/>
  <c r="E10910" i="1" a="1"/>
  <c r="E10911" i="1" a="1"/>
  <c r="E10912" i="1" a="1"/>
  <c r="E10913" i="1" a="1"/>
  <c r="E10914" i="1" a="1"/>
  <c r="E10915" i="1" a="1"/>
  <c r="E10916" i="1" a="1"/>
  <c r="E10917" i="1" a="1"/>
  <c r="E10918" i="1" a="1"/>
  <c r="E10919" i="1" a="1"/>
  <c r="E10920" i="1" a="1"/>
  <c r="E10921" i="1" a="1"/>
  <c r="E10922" i="1" a="1"/>
  <c r="E10923" i="1" a="1"/>
  <c r="E10924" i="1" a="1"/>
  <c r="E10925" i="1" a="1"/>
  <c r="E10926" i="1" a="1"/>
  <c r="E10927" i="1" a="1"/>
  <c r="E10928" i="1" a="1"/>
  <c r="E10929" i="1" a="1"/>
  <c r="E10930" i="1" a="1"/>
  <c r="E10931" i="1" a="1"/>
  <c r="E10932" i="1" a="1"/>
  <c r="E10933" i="1" a="1"/>
  <c r="E10934" i="1" a="1"/>
  <c r="E10935" i="1" a="1"/>
  <c r="E10936" i="1" a="1"/>
  <c r="E10937" i="1" a="1"/>
  <c r="E10938" i="1" a="1"/>
  <c r="E10939" i="1" a="1"/>
  <c r="E10940" i="1" a="1"/>
  <c r="E10941" i="1" a="1"/>
  <c r="E10942" i="1" a="1"/>
  <c r="E10943" i="1" a="1"/>
  <c r="E10944" i="1" a="1"/>
  <c r="E10945" i="1" a="1"/>
  <c r="E10946" i="1" a="1"/>
  <c r="E10947" i="1" a="1"/>
  <c r="E10948" i="1" a="1"/>
  <c r="E10949" i="1" a="1"/>
  <c r="E10950" i="1" a="1"/>
  <c r="E10951" i="1" a="1"/>
  <c r="E10952" i="1" a="1"/>
  <c r="E10953" i="1" a="1"/>
  <c r="E10954" i="1" a="1"/>
  <c r="E10955" i="1" a="1"/>
  <c r="E10956" i="1" a="1"/>
  <c r="E10957" i="1" a="1"/>
  <c r="E10958" i="1" a="1"/>
  <c r="E10959" i="1" a="1"/>
  <c r="E10960" i="1" a="1"/>
  <c r="E10961" i="1" a="1"/>
  <c r="E10962" i="1" a="1"/>
  <c r="E10963" i="1" a="1"/>
  <c r="E10964" i="1" a="1"/>
  <c r="E10965" i="1" a="1"/>
  <c r="E10966" i="1" a="1"/>
  <c r="E10967" i="1" a="1"/>
  <c r="E10968" i="1" a="1"/>
  <c r="E10969" i="1" a="1"/>
  <c r="E10970" i="1" a="1"/>
  <c r="E10971" i="1" a="1"/>
  <c r="E10972" i="1" a="1"/>
  <c r="E10973" i="1" a="1"/>
  <c r="E10974" i="1" a="1"/>
  <c r="E10975" i="1" a="1"/>
  <c r="E10976" i="1" a="1"/>
  <c r="E10977" i="1" a="1"/>
  <c r="E10978" i="1" a="1"/>
  <c r="E10979" i="1" a="1"/>
  <c r="E10980" i="1" a="1"/>
  <c r="E10981" i="1" a="1"/>
  <c r="E10982" i="1" a="1"/>
  <c r="E10983" i="1" a="1"/>
  <c r="E10984" i="1" a="1"/>
  <c r="E10985" i="1" a="1"/>
  <c r="E10986" i="1" a="1"/>
  <c r="E10987" i="1" a="1"/>
  <c r="E10988" i="1" a="1"/>
  <c r="E10989" i="1" a="1"/>
  <c r="E10990" i="1" a="1"/>
  <c r="E10991" i="1" a="1"/>
  <c r="E10992" i="1" a="1"/>
  <c r="E10993" i="1" a="1"/>
  <c r="E10994" i="1" a="1"/>
  <c r="E10995" i="1" a="1"/>
  <c r="E10996" i="1" a="1"/>
  <c r="E10997" i="1" a="1"/>
  <c r="E10998" i="1" a="1"/>
  <c r="E10999" i="1" a="1"/>
  <c r="E11000" i="1" a="1"/>
  <c r="E11001" i="1" a="1"/>
  <c r="E11002" i="1" a="1"/>
  <c r="E11003" i="1" a="1"/>
  <c r="E11004" i="1" a="1"/>
  <c r="E11005" i="1" a="1"/>
  <c r="E11006" i="1" a="1"/>
  <c r="E11007" i="1" a="1"/>
  <c r="E11008" i="1" a="1"/>
  <c r="E11009" i="1" a="1"/>
  <c r="E11010" i="1" a="1"/>
  <c r="E11011" i="1" a="1"/>
  <c r="E11012" i="1" a="1"/>
  <c r="E11013" i="1" a="1"/>
  <c r="E11014" i="1" a="1"/>
  <c r="E11015" i="1" a="1"/>
  <c r="E11016" i="1" a="1"/>
  <c r="E11017" i="1" a="1"/>
  <c r="E11018" i="1" a="1"/>
  <c r="E11019" i="1" a="1"/>
  <c r="E11020" i="1" a="1"/>
  <c r="E11021" i="1" a="1"/>
  <c r="E11022" i="1" a="1"/>
  <c r="E11023" i="1" a="1"/>
  <c r="E11024" i="1" a="1"/>
  <c r="E11025" i="1" a="1"/>
  <c r="E11026" i="1" a="1"/>
  <c r="E11027" i="1" a="1"/>
  <c r="E11028" i="1" a="1"/>
  <c r="E11029" i="1" a="1"/>
  <c r="E11030" i="1" a="1"/>
  <c r="E11031" i="1" a="1"/>
  <c r="E11032" i="1" a="1"/>
  <c r="E11033" i="1" a="1"/>
  <c r="E11034" i="1" a="1"/>
  <c r="E11035" i="1" a="1"/>
  <c r="E11036" i="1" a="1"/>
  <c r="E11037" i="1" a="1"/>
  <c r="E11038" i="1" a="1"/>
  <c r="E11039" i="1" a="1"/>
  <c r="E11040" i="1" a="1"/>
  <c r="E11041" i="1" a="1"/>
  <c r="E11042" i="1" a="1"/>
  <c r="E11043" i="1" a="1"/>
  <c r="E11044" i="1" a="1"/>
  <c r="E11045" i="1" a="1"/>
  <c r="E11046" i="1" a="1"/>
  <c r="E11047" i="1" a="1"/>
  <c r="E11048" i="1" a="1"/>
  <c r="E11049" i="1" a="1"/>
  <c r="E11050" i="1" a="1"/>
  <c r="E11051" i="1" a="1"/>
  <c r="E11052" i="1" a="1"/>
  <c r="E11053" i="1" a="1"/>
  <c r="E11054" i="1" a="1"/>
  <c r="E11055" i="1" a="1"/>
  <c r="E11056" i="1" a="1"/>
  <c r="E11057" i="1" a="1"/>
  <c r="E11058" i="1" a="1"/>
  <c r="E11059" i="1" a="1"/>
  <c r="E11060" i="1" a="1"/>
  <c r="E11061" i="1" a="1"/>
  <c r="E11062" i="1" a="1"/>
  <c r="E11063" i="1" a="1"/>
  <c r="E11064" i="1" a="1"/>
  <c r="E11065" i="1" a="1"/>
  <c r="E11066" i="1" a="1"/>
  <c r="E11067" i="1" a="1"/>
  <c r="E11068" i="1" a="1"/>
  <c r="E11069" i="1" a="1"/>
  <c r="E11070" i="1" a="1"/>
  <c r="E11071" i="1" a="1"/>
  <c r="E11072" i="1" a="1"/>
  <c r="E11073" i="1" a="1"/>
  <c r="E11074" i="1" a="1"/>
  <c r="E11075" i="1" a="1"/>
  <c r="E11076" i="1" a="1"/>
  <c r="E11077" i="1" a="1"/>
  <c r="E11078" i="1" a="1"/>
  <c r="E11079" i="1" a="1"/>
  <c r="E11080" i="1" a="1"/>
  <c r="E11081" i="1" a="1"/>
  <c r="E11082" i="1" a="1"/>
  <c r="E11083" i="1" a="1"/>
  <c r="E11084" i="1" a="1"/>
  <c r="E11085" i="1" a="1"/>
  <c r="E11086" i="1" a="1"/>
  <c r="E11087" i="1" a="1"/>
  <c r="E11088" i="1" a="1"/>
  <c r="E11089" i="1" a="1"/>
  <c r="E11090" i="1" a="1"/>
  <c r="E11091" i="1" a="1"/>
  <c r="E11092" i="1" a="1"/>
  <c r="E11093" i="1" a="1"/>
  <c r="E11094" i="1" a="1"/>
  <c r="E11095" i="1" a="1"/>
  <c r="E11096" i="1" a="1"/>
  <c r="E11097" i="1" a="1"/>
  <c r="E11098" i="1" a="1"/>
  <c r="E11099" i="1" a="1"/>
  <c r="E11100" i="1" a="1"/>
  <c r="E11101" i="1" a="1"/>
  <c r="E11102" i="1" a="1"/>
  <c r="E11103" i="1" a="1"/>
  <c r="E11104" i="1" a="1"/>
  <c r="E11105" i="1" a="1"/>
  <c r="E11106" i="1" a="1"/>
  <c r="E11107" i="1" a="1"/>
  <c r="E11108" i="1" a="1"/>
  <c r="E11109" i="1" a="1"/>
  <c r="E11110" i="1" a="1"/>
  <c r="E11111" i="1" a="1"/>
  <c r="E11112" i="1" a="1"/>
  <c r="E11113" i="1" a="1"/>
  <c r="E11114" i="1" a="1"/>
  <c r="E11115" i="1" a="1"/>
  <c r="E11116" i="1" a="1"/>
  <c r="E11117" i="1" a="1"/>
  <c r="E11118" i="1" a="1"/>
  <c r="E11119" i="1" a="1"/>
  <c r="E11120" i="1" a="1"/>
  <c r="E11121" i="1" a="1"/>
  <c r="E11122" i="1" a="1"/>
  <c r="E11123" i="1" a="1"/>
  <c r="E11124" i="1" a="1"/>
  <c r="E11125" i="1" a="1"/>
  <c r="E11126" i="1" a="1"/>
  <c r="E11127" i="1" a="1"/>
  <c r="E11128" i="1" a="1"/>
  <c r="E11129" i="1" a="1"/>
  <c r="E11130" i="1" a="1"/>
  <c r="E11131" i="1" a="1"/>
  <c r="E11132" i="1" a="1"/>
  <c r="E11133" i="1" a="1"/>
  <c r="E11134" i="1" a="1"/>
  <c r="E11135" i="1" a="1"/>
  <c r="E11136" i="1" a="1"/>
  <c r="E11137" i="1" a="1"/>
  <c r="E11138" i="1" a="1"/>
  <c r="E11139" i="1" a="1"/>
  <c r="E11140" i="1" a="1"/>
  <c r="E11141" i="1" a="1"/>
  <c r="E11142" i="1" a="1"/>
  <c r="E11143" i="1" a="1"/>
  <c r="E11144" i="1" a="1"/>
  <c r="E11145" i="1" a="1"/>
  <c r="E11146" i="1" a="1"/>
  <c r="E11147" i="1" a="1"/>
  <c r="E11148" i="1" a="1"/>
  <c r="E11149" i="1" a="1"/>
  <c r="E11150" i="1" a="1"/>
  <c r="E11151" i="1" a="1"/>
  <c r="E11152" i="1" a="1"/>
  <c r="E11153" i="1" a="1"/>
  <c r="E11154" i="1" a="1"/>
  <c r="E11155" i="1" a="1"/>
  <c r="E11156" i="1" a="1"/>
  <c r="E11157" i="1" a="1"/>
  <c r="E11158" i="1" a="1"/>
  <c r="E11159" i="1" a="1"/>
  <c r="E11160" i="1" a="1"/>
  <c r="E11161" i="1" a="1"/>
  <c r="E11162" i="1" a="1"/>
  <c r="E11163" i="1" a="1"/>
  <c r="E11164" i="1" a="1"/>
  <c r="E11165" i="1" a="1"/>
  <c r="E11166" i="1" a="1"/>
  <c r="E11167" i="1" a="1"/>
  <c r="E11168" i="1" a="1"/>
  <c r="E11169" i="1" a="1"/>
  <c r="E11170" i="1" a="1"/>
  <c r="E11171" i="1" a="1"/>
  <c r="E11172" i="1" a="1"/>
  <c r="E11173" i="1" a="1"/>
  <c r="E11174" i="1" a="1"/>
  <c r="E11175" i="1" a="1"/>
  <c r="E11176" i="1" a="1"/>
  <c r="E11177" i="1" a="1"/>
  <c r="E11178" i="1" a="1"/>
  <c r="E11179" i="1" a="1"/>
  <c r="E11180" i="1" a="1"/>
  <c r="E11181" i="1" a="1"/>
  <c r="E11182" i="1" a="1"/>
  <c r="E11183" i="1" a="1"/>
  <c r="E11184" i="1" a="1"/>
  <c r="E11185" i="1" a="1"/>
  <c r="E11186" i="1" a="1"/>
  <c r="E11187" i="1" a="1"/>
  <c r="E11188" i="1" a="1"/>
  <c r="E11189" i="1" a="1"/>
  <c r="E11190" i="1" a="1"/>
  <c r="E11191" i="1" a="1"/>
  <c r="E11192" i="1" a="1"/>
  <c r="E11193" i="1" a="1"/>
  <c r="E11194" i="1" a="1"/>
  <c r="E11195" i="1" a="1"/>
  <c r="E11196" i="1" a="1"/>
  <c r="E11197" i="1" a="1"/>
  <c r="E11198" i="1" a="1"/>
  <c r="E11199" i="1" a="1"/>
  <c r="E11200" i="1" a="1"/>
  <c r="E11201" i="1" a="1"/>
  <c r="E11202" i="1" a="1"/>
  <c r="E11203" i="1" a="1"/>
  <c r="E11204" i="1" a="1"/>
  <c r="E11205" i="1" a="1"/>
  <c r="E11206" i="1" a="1"/>
  <c r="E11207" i="1" a="1"/>
  <c r="E11208" i="1" a="1"/>
  <c r="E11209" i="1" a="1"/>
  <c r="E11210" i="1" a="1"/>
  <c r="E11211" i="1" a="1"/>
  <c r="E11212" i="1" a="1"/>
  <c r="E11213" i="1" a="1"/>
  <c r="E11214" i="1" a="1"/>
  <c r="E11215" i="1" a="1"/>
  <c r="E11216" i="1" a="1"/>
  <c r="E11217" i="1" a="1"/>
  <c r="E11218" i="1" a="1"/>
  <c r="E11219" i="1" a="1"/>
  <c r="E11220" i="1" a="1"/>
  <c r="E11221" i="1" a="1"/>
  <c r="E11222" i="1" a="1"/>
  <c r="E11223" i="1" a="1"/>
  <c r="E11224" i="1" a="1"/>
  <c r="E11225" i="1" a="1"/>
  <c r="E11226" i="1" a="1"/>
  <c r="E11227" i="1" a="1"/>
  <c r="E11228" i="1" a="1"/>
  <c r="E11229" i="1" a="1"/>
  <c r="E11230" i="1" a="1"/>
  <c r="E11231" i="1" a="1"/>
  <c r="E11232" i="1" a="1"/>
  <c r="E11233" i="1" a="1"/>
  <c r="E11234" i="1" a="1"/>
  <c r="E11235" i="1" a="1"/>
  <c r="E11236" i="1" a="1"/>
  <c r="E11237" i="1" a="1"/>
  <c r="E11238" i="1" a="1"/>
  <c r="E11239" i="1" a="1"/>
  <c r="E11240" i="1" a="1"/>
  <c r="E11241" i="1" a="1"/>
  <c r="E11242" i="1" a="1"/>
  <c r="E11243" i="1" a="1"/>
  <c r="E11244" i="1" a="1"/>
  <c r="E11245" i="1" a="1"/>
  <c r="E11246" i="1" a="1"/>
  <c r="E11247" i="1" a="1"/>
  <c r="E11248" i="1" a="1"/>
  <c r="E11249" i="1" a="1"/>
  <c r="E11250" i="1" a="1"/>
  <c r="E11251" i="1" a="1"/>
  <c r="E11252" i="1" a="1"/>
  <c r="E11253" i="1" a="1"/>
  <c r="E11254" i="1" a="1"/>
  <c r="E11255" i="1" a="1"/>
  <c r="E11256" i="1" a="1"/>
  <c r="E11257" i="1" a="1"/>
  <c r="E11258" i="1" a="1"/>
  <c r="E11259" i="1" a="1"/>
  <c r="E11260" i="1" a="1"/>
  <c r="E11261" i="1" a="1"/>
  <c r="E11262" i="1" a="1"/>
  <c r="E11263" i="1" a="1"/>
  <c r="E11264" i="1" a="1"/>
  <c r="E11265" i="1" a="1"/>
  <c r="E11266" i="1" a="1"/>
  <c r="E11267" i="1" a="1"/>
  <c r="E11268" i="1" a="1"/>
  <c r="E11269" i="1" a="1"/>
  <c r="E11270" i="1" a="1"/>
  <c r="E11271" i="1" a="1"/>
  <c r="E11272" i="1" a="1"/>
  <c r="E11273" i="1" a="1"/>
  <c r="E11274" i="1" a="1"/>
  <c r="E11275" i="1" a="1"/>
  <c r="E11276" i="1" a="1"/>
  <c r="E11277" i="1" a="1"/>
  <c r="E11278" i="1" a="1"/>
  <c r="E11279" i="1" a="1"/>
  <c r="E11280" i="1" a="1"/>
  <c r="E11281" i="1" a="1"/>
  <c r="E11282" i="1" a="1"/>
  <c r="E11283" i="1" a="1"/>
  <c r="E11284" i="1" a="1"/>
  <c r="E11285" i="1" a="1"/>
  <c r="E11286" i="1" a="1"/>
  <c r="E11287" i="1" a="1"/>
  <c r="E11288" i="1" a="1"/>
  <c r="E11289" i="1" a="1"/>
  <c r="E11290" i="1" a="1"/>
  <c r="E11291" i="1" a="1"/>
  <c r="E11292" i="1" a="1"/>
  <c r="E11293" i="1" a="1"/>
  <c r="E11294" i="1" a="1"/>
  <c r="E11295" i="1" a="1"/>
  <c r="E11296" i="1" a="1"/>
  <c r="E11297" i="1" a="1"/>
  <c r="E11298" i="1" a="1"/>
  <c r="E11299" i="1" a="1"/>
  <c r="E11300" i="1" a="1"/>
  <c r="E11301" i="1" a="1"/>
  <c r="E11302" i="1" a="1"/>
  <c r="E11303" i="1" a="1"/>
  <c r="E11304" i="1" a="1"/>
  <c r="E11305" i="1" a="1"/>
  <c r="E11306" i="1" a="1"/>
  <c r="E11307" i="1" a="1"/>
  <c r="E11308" i="1" a="1"/>
  <c r="E11309" i="1" a="1"/>
  <c r="E11310" i="1" a="1"/>
  <c r="E11311" i="1" a="1"/>
  <c r="E11312" i="1" a="1"/>
  <c r="E11313" i="1" a="1"/>
  <c r="E11314" i="1" a="1"/>
  <c r="E11315" i="1" a="1"/>
  <c r="E11316" i="1" a="1"/>
  <c r="E11317" i="1" a="1"/>
  <c r="E11318" i="1" a="1"/>
  <c r="E11319" i="1" a="1"/>
  <c r="E11320" i="1" a="1"/>
  <c r="E11321" i="1" a="1"/>
  <c r="E11322" i="1" a="1"/>
  <c r="E11323" i="1" a="1"/>
  <c r="E11324" i="1" a="1"/>
  <c r="E11325" i="1" a="1"/>
  <c r="E11326" i="1" a="1"/>
  <c r="E11327" i="1" a="1"/>
  <c r="E11328" i="1" a="1"/>
  <c r="E11329" i="1" a="1"/>
  <c r="E11330" i="1" a="1"/>
  <c r="E11331" i="1" a="1"/>
  <c r="E11332" i="1" a="1"/>
  <c r="E11333" i="1" a="1"/>
  <c r="E11334" i="1" a="1"/>
  <c r="E11335" i="1" a="1"/>
  <c r="E11336" i="1" a="1"/>
  <c r="E11337" i="1" a="1"/>
  <c r="E11338" i="1" a="1"/>
  <c r="E11339" i="1" a="1"/>
  <c r="E11340" i="1" a="1"/>
  <c r="E11341" i="1" a="1"/>
  <c r="E11342" i="1" a="1"/>
  <c r="E11343" i="1" a="1"/>
  <c r="E11344" i="1" a="1"/>
  <c r="E11345" i="1" a="1"/>
  <c r="E11346" i="1" a="1"/>
  <c r="E11347" i="1" a="1"/>
  <c r="E11348" i="1" a="1"/>
  <c r="E11349" i="1" a="1"/>
  <c r="E11350" i="1" a="1"/>
  <c r="E11351" i="1" a="1"/>
  <c r="E11352" i="1" a="1"/>
  <c r="E11353" i="1" a="1"/>
  <c r="E11354" i="1" a="1"/>
  <c r="E11355" i="1" a="1"/>
  <c r="E11356" i="1" a="1"/>
  <c r="E11357" i="1" a="1"/>
  <c r="E11358" i="1" a="1"/>
  <c r="E11359" i="1" a="1"/>
  <c r="E11360" i="1" a="1"/>
  <c r="E11361" i="1" a="1"/>
  <c r="E11362" i="1" a="1"/>
  <c r="E11363" i="1" a="1"/>
  <c r="E11364" i="1" a="1"/>
  <c r="E11365" i="1" a="1"/>
  <c r="E11366" i="1" a="1"/>
  <c r="E11367" i="1" a="1"/>
  <c r="E11368" i="1" a="1"/>
  <c r="E11369" i="1" a="1"/>
  <c r="E11370" i="1" a="1"/>
  <c r="E11371" i="1" a="1"/>
  <c r="E11372" i="1" a="1"/>
  <c r="E11373" i="1" a="1"/>
  <c r="E11374" i="1" a="1"/>
  <c r="E11375" i="1" a="1"/>
  <c r="E11376" i="1" a="1"/>
  <c r="E11377" i="1" a="1"/>
  <c r="E11378" i="1" a="1"/>
  <c r="E11379" i="1" a="1"/>
  <c r="E11380" i="1" a="1"/>
  <c r="E11381" i="1" a="1"/>
  <c r="E11382" i="1" a="1"/>
  <c r="E11383" i="1" a="1"/>
  <c r="E11384" i="1" a="1"/>
  <c r="E11385" i="1" a="1"/>
  <c r="E11386" i="1" a="1"/>
  <c r="E11387" i="1" a="1"/>
  <c r="E11388" i="1" a="1"/>
  <c r="E11389" i="1" a="1"/>
  <c r="E11390" i="1" a="1"/>
  <c r="E11391" i="1" a="1"/>
  <c r="E11392" i="1" a="1"/>
  <c r="E11393" i="1" a="1"/>
  <c r="E11394" i="1" a="1"/>
  <c r="E11395" i="1" a="1"/>
  <c r="E11396" i="1" a="1"/>
  <c r="E11397" i="1" a="1"/>
  <c r="E11398" i="1" a="1"/>
  <c r="E11399" i="1" a="1"/>
  <c r="E11400" i="1" a="1"/>
  <c r="E11401" i="1" a="1"/>
  <c r="E11402" i="1" a="1"/>
  <c r="E11403" i="1" a="1"/>
  <c r="E11404" i="1" a="1"/>
  <c r="E11405" i="1" a="1"/>
  <c r="E11406" i="1" a="1"/>
  <c r="E11407" i="1" a="1"/>
  <c r="E11408" i="1" a="1"/>
  <c r="E11409" i="1" a="1"/>
  <c r="E11410" i="1" a="1"/>
  <c r="E11411" i="1" a="1"/>
  <c r="E11412" i="1" a="1"/>
  <c r="E11413" i="1" a="1"/>
  <c r="E11414" i="1" a="1"/>
  <c r="E11415" i="1" a="1"/>
  <c r="E11416" i="1" a="1"/>
  <c r="E11417" i="1" a="1"/>
  <c r="E11418" i="1" a="1"/>
  <c r="E11419" i="1" a="1"/>
  <c r="E11420" i="1" a="1"/>
  <c r="E11421" i="1" a="1"/>
  <c r="E11422" i="1" a="1"/>
  <c r="E11423" i="1" a="1"/>
  <c r="E11424" i="1" a="1"/>
  <c r="E11425" i="1" a="1"/>
  <c r="E11426" i="1" a="1"/>
  <c r="E11427" i="1" a="1"/>
  <c r="E11428" i="1" a="1"/>
  <c r="E11429" i="1" a="1"/>
  <c r="E11430" i="1" a="1"/>
  <c r="E11431" i="1" a="1"/>
  <c r="E11432" i="1" a="1"/>
  <c r="E11433" i="1" a="1"/>
  <c r="E11434" i="1" a="1"/>
  <c r="E11435" i="1" a="1"/>
  <c r="E11436" i="1" a="1"/>
  <c r="E11437" i="1" a="1"/>
  <c r="E11438" i="1" a="1"/>
  <c r="E11439" i="1" a="1"/>
  <c r="E11440" i="1" a="1"/>
  <c r="E11441" i="1" a="1"/>
  <c r="E11442" i="1" a="1"/>
  <c r="E11443" i="1" a="1"/>
  <c r="E11444" i="1" a="1"/>
  <c r="E11445" i="1" a="1"/>
  <c r="E11446" i="1" a="1"/>
  <c r="E11447" i="1" a="1"/>
  <c r="E11448" i="1" a="1"/>
  <c r="E11449" i="1" a="1"/>
  <c r="E11450" i="1" a="1"/>
  <c r="E11451" i="1" a="1"/>
  <c r="E11452" i="1" a="1"/>
  <c r="E11453" i="1" a="1"/>
  <c r="E11454" i="1" a="1"/>
  <c r="E11455" i="1" a="1"/>
  <c r="E11456" i="1" a="1"/>
  <c r="E11457" i="1" a="1"/>
  <c r="E11458" i="1" a="1"/>
  <c r="E11459" i="1" a="1"/>
  <c r="E11460" i="1" a="1"/>
  <c r="E11461" i="1" a="1"/>
  <c r="E11462" i="1" a="1"/>
  <c r="E11463" i="1" a="1"/>
  <c r="E11464" i="1" a="1"/>
  <c r="E11465" i="1" a="1"/>
  <c r="E11466" i="1" a="1"/>
  <c r="E11467" i="1" a="1"/>
  <c r="E11468" i="1" a="1"/>
  <c r="E11469" i="1" a="1"/>
  <c r="E11470" i="1" a="1"/>
  <c r="E11471" i="1" a="1"/>
  <c r="E11472" i="1" a="1"/>
  <c r="E11473" i="1" a="1"/>
  <c r="E11474" i="1" a="1"/>
  <c r="E11475" i="1" a="1"/>
  <c r="E11476" i="1" a="1"/>
  <c r="E11477" i="1" a="1"/>
  <c r="E11478" i="1" a="1"/>
  <c r="E11479" i="1" a="1"/>
  <c r="E11480" i="1" a="1"/>
  <c r="E11481" i="1" a="1"/>
  <c r="E11482" i="1" a="1"/>
  <c r="E11483" i="1" a="1"/>
  <c r="E11484" i="1" a="1"/>
  <c r="E11485" i="1" a="1"/>
  <c r="E11486" i="1" a="1"/>
  <c r="E11487" i="1" a="1"/>
  <c r="E11488" i="1" a="1"/>
  <c r="E11489" i="1" a="1"/>
  <c r="E11490" i="1" a="1"/>
  <c r="E11491" i="1" a="1"/>
  <c r="E11492" i="1" a="1"/>
  <c r="E11493" i="1" a="1"/>
  <c r="E11494" i="1" a="1"/>
  <c r="E11495" i="1" a="1"/>
  <c r="E11496" i="1" a="1"/>
  <c r="E11497" i="1" a="1"/>
  <c r="E11498" i="1" a="1"/>
  <c r="E11499" i="1" a="1"/>
  <c r="E11500" i="1" a="1"/>
  <c r="E11501" i="1" a="1"/>
  <c r="E11502" i="1" a="1"/>
  <c r="E11503" i="1" a="1"/>
  <c r="E11504" i="1" a="1"/>
  <c r="E11505" i="1" a="1"/>
  <c r="E11506" i="1" a="1"/>
  <c r="E11507" i="1" a="1"/>
  <c r="E11508" i="1" a="1"/>
  <c r="E11509" i="1" a="1"/>
  <c r="E11510" i="1" a="1"/>
  <c r="E11511" i="1" a="1"/>
  <c r="E11512" i="1" a="1"/>
  <c r="E11513" i="1" a="1"/>
  <c r="E11514" i="1" a="1"/>
  <c r="E11515" i="1" a="1"/>
  <c r="E11516" i="1" a="1"/>
  <c r="E11517" i="1" a="1"/>
  <c r="E11518" i="1" a="1"/>
  <c r="E11519" i="1" a="1"/>
  <c r="E11520" i="1" a="1"/>
  <c r="E11521" i="1" a="1"/>
  <c r="E11522" i="1" a="1"/>
  <c r="E11523" i="1" a="1"/>
  <c r="E11524" i="1" a="1"/>
  <c r="E11525" i="1" a="1"/>
  <c r="E11526" i="1" a="1"/>
  <c r="E11527" i="1" a="1"/>
  <c r="E11528" i="1" a="1"/>
  <c r="E11529" i="1" a="1"/>
  <c r="E11530" i="1" a="1"/>
  <c r="E11531" i="1" a="1"/>
  <c r="E11532" i="1" a="1"/>
  <c r="E11533" i="1" a="1"/>
  <c r="E11534" i="1" a="1"/>
  <c r="E11535" i="1" a="1"/>
  <c r="E11536" i="1" a="1"/>
  <c r="E11537" i="1" a="1"/>
  <c r="E11538" i="1" a="1"/>
  <c r="E11539" i="1" a="1"/>
  <c r="E11540" i="1" a="1"/>
  <c r="E11541" i="1" a="1"/>
  <c r="E11542" i="1" a="1"/>
  <c r="E11543" i="1" a="1"/>
  <c r="E11544" i="1" a="1"/>
  <c r="E11545" i="1" a="1"/>
  <c r="E11546" i="1" a="1"/>
  <c r="E11547" i="1" a="1"/>
  <c r="E11548" i="1" a="1"/>
  <c r="E11549" i="1" a="1"/>
  <c r="E11550" i="1" a="1"/>
  <c r="E11551" i="1" a="1"/>
  <c r="E11552" i="1" a="1"/>
  <c r="E11553" i="1" a="1"/>
  <c r="E11554" i="1" a="1"/>
  <c r="E11555" i="1" a="1"/>
  <c r="E11556" i="1" a="1"/>
  <c r="E11557" i="1" a="1"/>
  <c r="E11558" i="1" a="1"/>
  <c r="E11559" i="1" a="1"/>
  <c r="E11560" i="1" a="1"/>
  <c r="E11561" i="1" a="1"/>
  <c r="E11562" i="1" a="1"/>
  <c r="E11563" i="1" a="1"/>
  <c r="E11564" i="1" a="1"/>
  <c r="E11565" i="1" a="1"/>
  <c r="E11566" i="1" a="1"/>
  <c r="E11567" i="1" a="1"/>
  <c r="E11568" i="1" a="1"/>
  <c r="E11569" i="1" a="1"/>
  <c r="E11570" i="1" a="1"/>
  <c r="E11571" i="1" a="1"/>
  <c r="E11572" i="1" a="1"/>
  <c r="E11573" i="1" a="1"/>
  <c r="E11574" i="1" a="1"/>
  <c r="E11575" i="1" a="1"/>
  <c r="E11576" i="1" a="1"/>
  <c r="E11577" i="1" a="1"/>
  <c r="E11578" i="1" a="1"/>
  <c r="E11579" i="1" a="1"/>
  <c r="E11580" i="1" a="1"/>
  <c r="E11581" i="1" a="1"/>
  <c r="E11582" i="1" a="1"/>
  <c r="E11583" i="1" a="1"/>
  <c r="E11584" i="1" a="1"/>
  <c r="E11585" i="1" a="1"/>
  <c r="E11586" i="1" a="1"/>
  <c r="E11587" i="1" a="1"/>
  <c r="E11588" i="1" a="1"/>
  <c r="E11589" i="1" a="1"/>
  <c r="E11590" i="1" a="1"/>
  <c r="E11591" i="1" a="1"/>
  <c r="E11592" i="1" a="1"/>
  <c r="E11593" i="1" a="1"/>
  <c r="E11594" i="1" a="1"/>
  <c r="E11595" i="1" a="1"/>
  <c r="E11596" i="1" a="1"/>
  <c r="E11597" i="1" a="1"/>
  <c r="E11598" i="1" a="1"/>
  <c r="E11599" i="1" a="1"/>
  <c r="E11600" i="1" a="1"/>
  <c r="E11601" i="1" a="1"/>
  <c r="E11602" i="1" a="1"/>
  <c r="E11603" i="1" a="1"/>
  <c r="E11604" i="1" a="1"/>
  <c r="E11605" i="1" a="1"/>
  <c r="E11606" i="1" a="1"/>
  <c r="E11607" i="1" a="1"/>
  <c r="E11608" i="1" a="1"/>
  <c r="E11609" i="1" a="1"/>
  <c r="E11610" i="1" a="1"/>
  <c r="E11611" i="1" a="1"/>
  <c r="E11612" i="1" a="1"/>
  <c r="E11613" i="1" a="1"/>
  <c r="E11614" i="1" a="1"/>
  <c r="E11615" i="1" a="1"/>
  <c r="E11616" i="1" a="1"/>
  <c r="E11617" i="1" a="1"/>
  <c r="E11618" i="1" a="1"/>
  <c r="E11619" i="1" a="1"/>
  <c r="E11620" i="1" a="1"/>
  <c r="E11621" i="1" a="1"/>
  <c r="E11622" i="1" a="1"/>
  <c r="E11623" i="1" a="1"/>
  <c r="E11624" i="1" a="1"/>
  <c r="E11625" i="1" a="1"/>
  <c r="E11626" i="1" a="1"/>
  <c r="E11627" i="1" a="1"/>
  <c r="E11628" i="1" a="1"/>
  <c r="E11629" i="1" a="1"/>
  <c r="E11630" i="1" a="1"/>
  <c r="E11631" i="1" a="1"/>
  <c r="E11632" i="1" a="1"/>
  <c r="E11633" i="1" a="1"/>
  <c r="E11634" i="1" a="1"/>
  <c r="E11635" i="1" a="1"/>
  <c r="E11636" i="1" a="1"/>
  <c r="E11637" i="1" a="1"/>
  <c r="E11638" i="1" a="1"/>
  <c r="E11639" i="1" a="1"/>
  <c r="E11640" i="1" a="1"/>
  <c r="E11641" i="1" a="1"/>
  <c r="E11642" i="1" a="1"/>
  <c r="E11643" i="1" a="1"/>
  <c r="E11644" i="1" a="1"/>
  <c r="E11645" i="1" a="1"/>
  <c r="E11646" i="1" a="1"/>
  <c r="E11647" i="1" a="1"/>
  <c r="E11648" i="1" a="1"/>
  <c r="E11649" i="1" a="1"/>
  <c r="E11650" i="1" a="1"/>
  <c r="E11651" i="1" a="1"/>
  <c r="E11652" i="1" a="1"/>
  <c r="E11653" i="1" a="1"/>
  <c r="E11654" i="1" a="1"/>
  <c r="E11655" i="1" a="1"/>
  <c r="E11656" i="1" a="1"/>
  <c r="E11657" i="1" a="1"/>
  <c r="E11658" i="1" a="1"/>
  <c r="E11659" i="1" a="1"/>
  <c r="E11660" i="1" a="1"/>
  <c r="E11661" i="1" a="1"/>
  <c r="E11662" i="1" a="1"/>
  <c r="E11663" i="1" a="1"/>
  <c r="E11664" i="1" a="1"/>
  <c r="E11665" i="1" a="1"/>
  <c r="E11666" i="1" a="1"/>
  <c r="E11667" i="1" a="1"/>
  <c r="E11668" i="1" a="1"/>
  <c r="E11669" i="1" a="1"/>
  <c r="E11670" i="1" a="1"/>
  <c r="E11671" i="1" a="1"/>
  <c r="E11672" i="1" a="1"/>
  <c r="E11673" i="1" a="1"/>
  <c r="E11674" i="1" a="1"/>
  <c r="E11675" i="1" a="1"/>
  <c r="E11676" i="1" a="1"/>
  <c r="E11677" i="1" a="1"/>
  <c r="E11678" i="1" a="1"/>
  <c r="E11679" i="1" a="1"/>
  <c r="E11680" i="1" a="1"/>
  <c r="E11681" i="1" a="1"/>
  <c r="E11682" i="1" a="1"/>
  <c r="E11683" i="1" a="1"/>
  <c r="E11684" i="1" a="1"/>
  <c r="E11685" i="1" a="1"/>
  <c r="E11686" i="1" a="1"/>
  <c r="E11687" i="1" a="1"/>
  <c r="E11688" i="1" a="1"/>
  <c r="E11689" i="1" a="1"/>
  <c r="E11690" i="1" a="1"/>
  <c r="E11691" i="1" a="1"/>
  <c r="E11692" i="1" a="1"/>
  <c r="E11693" i="1" a="1"/>
  <c r="E11694" i="1" a="1"/>
  <c r="E11695" i="1" a="1"/>
  <c r="E11696" i="1" a="1"/>
  <c r="E11697" i="1" a="1"/>
  <c r="E11698" i="1" a="1"/>
  <c r="E11699" i="1" a="1"/>
  <c r="E11700" i="1" a="1"/>
  <c r="E11701" i="1" a="1"/>
  <c r="E11702" i="1" a="1"/>
  <c r="E11703" i="1" a="1"/>
  <c r="E11704" i="1" a="1"/>
  <c r="E11705" i="1" a="1"/>
  <c r="E11706" i="1" a="1"/>
  <c r="E11707" i="1" a="1"/>
  <c r="E11708" i="1" a="1"/>
  <c r="E11709" i="1" a="1"/>
  <c r="E11710" i="1" a="1"/>
  <c r="E11711" i="1" a="1"/>
  <c r="E11712" i="1" a="1"/>
  <c r="E11713" i="1" a="1"/>
  <c r="E11714" i="1" a="1"/>
  <c r="E11715" i="1" a="1"/>
  <c r="E11716" i="1" a="1"/>
  <c r="E11717" i="1" a="1"/>
  <c r="E11718" i="1" a="1"/>
  <c r="E11719" i="1" a="1"/>
  <c r="E11720" i="1" a="1"/>
  <c r="E11721" i="1" a="1"/>
  <c r="E11722" i="1" a="1"/>
  <c r="E11723" i="1" a="1"/>
  <c r="E11724" i="1" a="1"/>
  <c r="E11725" i="1" a="1"/>
  <c r="E11726" i="1" a="1"/>
  <c r="E11727" i="1" a="1"/>
  <c r="E11728" i="1" a="1"/>
  <c r="E11729" i="1" a="1"/>
  <c r="E11730" i="1" a="1"/>
  <c r="E11731" i="1" a="1"/>
  <c r="E11732" i="1" a="1"/>
  <c r="E11733" i="1" a="1"/>
  <c r="E11734" i="1" a="1"/>
  <c r="E11735" i="1" a="1"/>
  <c r="E11736" i="1" a="1"/>
  <c r="E11737" i="1" a="1"/>
  <c r="E11738" i="1" a="1"/>
  <c r="E11739" i="1" a="1"/>
  <c r="E11740" i="1" a="1"/>
  <c r="E11741" i="1" a="1"/>
  <c r="E11742" i="1" a="1"/>
  <c r="E11743" i="1" a="1"/>
  <c r="E11744" i="1" a="1"/>
  <c r="E11745" i="1" a="1"/>
  <c r="E11746" i="1" a="1"/>
  <c r="E11747" i="1" a="1"/>
  <c r="E11748" i="1" a="1"/>
  <c r="E11749" i="1" a="1"/>
  <c r="E11750" i="1" a="1"/>
  <c r="E11751" i="1" a="1"/>
  <c r="E11752" i="1" a="1"/>
  <c r="E11753" i="1" a="1"/>
  <c r="E11754" i="1" a="1"/>
  <c r="E11755" i="1" a="1"/>
  <c r="E11756" i="1" a="1"/>
  <c r="E11757" i="1" a="1"/>
  <c r="E11758" i="1" a="1"/>
  <c r="E11759" i="1" a="1"/>
  <c r="E11760" i="1" a="1"/>
  <c r="E11761" i="1" a="1"/>
  <c r="E11762" i="1" a="1"/>
  <c r="E11763" i="1" a="1"/>
  <c r="E11764" i="1" a="1"/>
  <c r="E11765" i="1" a="1"/>
  <c r="E11766" i="1" a="1"/>
  <c r="E11767" i="1" a="1"/>
  <c r="E11768" i="1" a="1"/>
  <c r="E11769" i="1" a="1"/>
  <c r="E11770" i="1" a="1"/>
  <c r="E11771" i="1" a="1"/>
  <c r="E11772" i="1" a="1"/>
  <c r="E11773" i="1" a="1"/>
  <c r="E11774" i="1" a="1"/>
  <c r="E11775" i="1" a="1"/>
  <c r="E11776" i="1" a="1"/>
  <c r="E11777" i="1" a="1"/>
  <c r="E11778" i="1" a="1"/>
  <c r="E11779" i="1" a="1"/>
  <c r="E11780" i="1" a="1"/>
  <c r="E11781" i="1" a="1"/>
  <c r="E11782" i="1" a="1"/>
  <c r="E11783" i="1" a="1"/>
  <c r="E11784" i="1" a="1"/>
  <c r="E11785" i="1" a="1"/>
  <c r="E11786" i="1" a="1"/>
  <c r="E11787" i="1" a="1"/>
  <c r="E11788" i="1" a="1"/>
  <c r="E11789" i="1" a="1"/>
  <c r="E11790" i="1" a="1"/>
  <c r="E11791" i="1" a="1"/>
  <c r="E11792" i="1" a="1"/>
  <c r="E11793" i="1" a="1"/>
  <c r="E11794" i="1" a="1"/>
  <c r="E11795" i="1" a="1"/>
  <c r="E11796" i="1" a="1"/>
  <c r="E11797" i="1" a="1"/>
  <c r="E11798" i="1" a="1"/>
  <c r="E11799" i="1" a="1"/>
  <c r="E11800" i="1" a="1"/>
  <c r="E11801" i="1" a="1"/>
  <c r="E11802" i="1" a="1"/>
  <c r="E11803" i="1" a="1"/>
  <c r="E11804" i="1" a="1"/>
  <c r="E11805" i="1" a="1"/>
  <c r="E11806" i="1" a="1"/>
  <c r="E11807" i="1" a="1"/>
  <c r="E11808" i="1" a="1"/>
  <c r="E11809" i="1" a="1"/>
  <c r="E11810" i="1" a="1"/>
  <c r="E11811" i="1" a="1"/>
  <c r="E11812" i="1" a="1"/>
  <c r="E11813" i="1" a="1"/>
  <c r="E11814" i="1" a="1"/>
  <c r="E11815" i="1" a="1"/>
  <c r="E11816" i="1" a="1"/>
  <c r="E11817" i="1" a="1"/>
  <c r="E11818" i="1" a="1"/>
  <c r="E11819" i="1" a="1"/>
  <c r="E11820" i="1" a="1"/>
  <c r="E11821" i="1" a="1"/>
  <c r="E11822" i="1" a="1"/>
  <c r="E11823" i="1" a="1"/>
  <c r="E11824" i="1" a="1"/>
  <c r="E11825" i="1" a="1"/>
  <c r="E11826" i="1" a="1"/>
  <c r="E11827" i="1" a="1"/>
  <c r="E11828" i="1" a="1"/>
  <c r="E11829" i="1" a="1"/>
  <c r="E11830" i="1" a="1"/>
  <c r="E11831" i="1" a="1"/>
  <c r="E11832" i="1" a="1"/>
  <c r="E11833" i="1" a="1"/>
  <c r="E11834" i="1" a="1"/>
  <c r="E11835" i="1" a="1"/>
  <c r="E11836" i="1" a="1"/>
  <c r="E11837" i="1" a="1"/>
  <c r="E11838" i="1" a="1"/>
  <c r="E11839" i="1" a="1"/>
  <c r="E11840" i="1" a="1"/>
  <c r="E11841" i="1" a="1"/>
  <c r="E11842" i="1" a="1"/>
  <c r="E11843" i="1" a="1"/>
  <c r="E11844" i="1" a="1"/>
  <c r="E11845" i="1" a="1"/>
  <c r="E11846" i="1" a="1"/>
  <c r="E11847" i="1" a="1"/>
  <c r="E11848" i="1" a="1"/>
  <c r="E11849" i="1" a="1"/>
  <c r="E11850" i="1" a="1"/>
  <c r="E11851" i="1" a="1"/>
  <c r="E11852" i="1" a="1"/>
  <c r="E11853" i="1" a="1"/>
  <c r="E11854" i="1" a="1"/>
  <c r="E11855" i="1" a="1"/>
  <c r="E11856" i="1" a="1"/>
  <c r="E11857" i="1" a="1"/>
  <c r="E11858" i="1" a="1"/>
  <c r="E11859" i="1" a="1"/>
  <c r="E11860" i="1" a="1"/>
  <c r="E11861" i="1" a="1"/>
  <c r="E11862" i="1" a="1"/>
  <c r="E11863" i="1" a="1"/>
  <c r="E11864" i="1" a="1"/>
  <c r="E11865" i="1" a="1"/>
  <c r="E11866" i="1" a="1"/>
  <c r="E11867" i="1" a="1"/>
  <c r="E11868" i="1" a="1"/>
  <c r="E11869" i="1" a="1"/>
  <c r="E11870" i="1" a="1"/>
  <c r="E11871" i="1" a="1"/>
  <c r="E11872" i="1" a="1"/>
  <c r="E11873" i="1" a="1"/>
  <c r="E11874" i="1" a="1"/>
  <c r="E11875" i="1" a="1"/>
  <c r="E11876" i="1" a="1"/>
  <c r="E11877" i="1" a="1"/>
  <c r="E11878" i="1" a="1"/>
  <c r="E11879" i="1" a="1"/>
  <c r="E11880" i="1" a="1"/>
  <c r="E11881" i="1" a="1"/>
  <c r="E11882" i="1" a="1"/>
  <c r="E11883" i="1" a="1"/>
  <c r="E11884" i="1" a="1"/>
  <c r="E11885" i="1" a="1"/>
  <c r="E11886" i="1" a="1"/>
  <c r="E11887" i="1" a="1"/>
  <c r="E11888" i="1" a="1"/>
  <c r="E11889" i="1" a="1"/>
  <c r="E11890" i="1" a="1"/>
  <c r="E11891" i="1" a="1"/>
  <c r="E11892" i="1" a="1"/>
  <c r="E11893" i="1" a="1"/>
  <c r="E11894" i="1" a="1"/>
  <c r="E11895" i="1" a="1"/>
  <c r="E11896" i="1" a="1"/>
  <c r="E11897" i="1" a="1"/>
  <c r="E11898" i="1" a="1"/>
  <c r="E11899" i="1" a="1"/>
  <c r="E11900" i="1" a="1"/>
  <c r="E11901" i="1" a="1"/>
  <c r="E11902" i="1" a="1"/>
  <c r="E11903" i="1" a="1"/>
  <c r="E11904" i="1" a="1"/>
  <c r="E11905" i="1" a="1"/>
  <c r="E11906" i="1" a="1"/>
  <c r="E11907" i="1" a="1"/>
  <c r="E11908" i="1" a="1"/>
  <c r="E11909" i="1" a="1"/>
  <c r="E11910" i="1" a="1"/>
  <c r="E11911" i="1" a="1"/>
  <c r="E11912" i="1" a="1"/>
  <c r="E11913" i="1" a="1"/>
  <c r="E11914" i="1" a="1"/>
  <c r="E11915" i="1" a="1"/>
  <c r="E11916" i="1" a="1"/>
  <c r="E11917" i="1" a="1"/>
  <c r="E11918" i="1" a="1"/>
  <c r="E11919" i="1" a="1"/>
  <c r="E11920" i="1" a="1"/>
  <c r="E11921" i="1" a="1"/>
  <c r="E11922" i="1" a="1"/>
  <c r="E11923" i="1" a="1"/>
  <c r="E11924" i="1" a="1"/>
  <c r="E11925" i="1" a="1"/>
  <c r="E11926" i="1" a="1"/>
  <c r="E11927" i="1" a="1"/>
  <c r="E11928" i="1" a="1"/>
  <c r="E11929" i="1" a="1"/>
  <c r="E11930" i="1" a="1"/>
  <c r="E11931" i="1" a="1"/>
  <c r="E11932" i="1" a="1"/>
  <c r="E11933" i="1" a="1"/>
  <c r="E11934" i="1" a="1"/>
  <c r="E11935" i="1" a="1"/>
  <c r="E11936" i="1" a="1"/>
  <c r="E11937" i="1" a="1"/>
  <c r="E11938" i="1" a="1"/>
  <c r="E11939" i="1" a="1"/>
  <c r="E11940" i="1" a="1"/>
  <c r="E11941" i="1" a="1"/>
  <c r="E11942" i="1" a="1"/>
  <c r="E11943" i="1" a="1"/>
  <c r="E11944" i="1" a="1"/>
  <c r="E11945" i="1" a="1"/>
  <c r="E11946" i="1" a="1"/>
  <c r="E11947" i="1" a="1"/>
  <c r="E11948" i="1" a="1"/>
  <c r="E11949" i="1" a="1"/>
  <c r="E11950" i="1" a="1"/>
  <c r="E11951" i="1" a="1"/>
  <c r="E11952" i="1" a="1"/>
  <c r="E11953" i="1" a="1"/>
  <c r="E11954" i="1" a="1"/>
  <c r="E11955" i="1" a="1"/>
  <c r="E11956" i="1" a="1"/>
  <c r="E11957" i="1" a="1"/>
  <c r="E11958" i="1" a="1"/>
  <c r="E11959" i="1" a="1"/>
  <c r="E11960" i="1" a="1"/>
  <c r="E11961" i="1" a="1"/>
  <c r="E11962" i="1" a="1"/>
  <c r="E11963" i="1" a="1"/>
  <c r="E11964" i="1" a="1"/>
  <c r="E11965" i="1" a="1"/>
  <c r="E11966" i="1" a="1"/>
  <c r="E11967" i="1" a="1"/>
  <c r="E11968" i="1" a="1"/>
  <c r="E11969" i="1" a="1"/>
  <c r="E11970" i="1" a="1"/>
  <c r="E11971" i="1" a="1"/>
  <c r="E11972" i="1" a="1"/>
  <c r="E11973" i="1" a="1"/>
  <c r="E11974" i="1" a="1"/>
  <c r="E11975" i="1" a="1"/>
  <c r="E11976" i="1" a="1"/>
  <c r="E11977" i="1" a="1"/>
  <c r="E11978" i="1" a="1"/>
  <c r="E11979" i="1" a="1"/>
  <c r="E11980" i="1" a="1"/>
  <c r="E11981" i="1" a="1"/>
  <c r="E11982" i="1" a="1"/>
  <c r="E11983" i="1" a="1"/>
  <c r="E11984" i="1" a="1"/>
  <c r="E11985" i="1" a="1"/>
  <c r="E11986" i="1" a="1"/>
  <c r="E11987" i="1" a="1"/>
  <c r="E11988" i="1" a="1"/>
  <c r="E11989" i="1" a="1"/>
  <c r="E11990" i="1" a="1"/>
  <c r="E11991" i="1" a="1"/>
  <c r="E11992" i="1" a="1"/>
  <c r="E11993" i="1" a="1"/>
  <c r="E11994" i="1" a="1"/>
  <c r="E11995" i="1" a="1"/>
  <c r="E11996" i="1" a="1"/>
  <c r="E11997" i="1" a="1"/>
  <c r="E11998" i="1" a="1"/>
  <c r="E11999" i="1" a="1"/>
  <c r="E12000" i="1" a="1"/>
  <c r="E12001" i="1" a="1"/>
  <c r="E12002" i="1" a="1"/>
  <c r="E12003" i="1" a="1"/>
  <c r="E12004" i="1" a="1"/>
  <c r="E12005" i="1" a="1"/>
  <c r="E12006" i="1" a="1"/>
  <c r="E12007" i="1" a="1"/>
  <c r="E12008" i="1" a="1"/>
  <c r="E12009" i="1" a="1"/>
  <c r="E12010" i="1" a="1"/>
  <c r="E12011" i="1" a="1"/>
  <c r="E12012" i="1" a="1"/>
  <c r="E12013" i="1" a="1"/>
  <c r="E12014" i="1" a="1"/>
  <c r="E12015" i="1" a="1"/>
  <c r="E12016" i="1" a="1"/>
  <c r="E12017" i="1" a="1"/>
  <c r="E12018" i="1" a="1"/>
  <c r="E12019" i="1" a="1"/>
  <c r="E12020" i="1" a="1"/>
  <c r="E12021" i="1" a="1"/>
  <c r="E12022" i="1" a="1"/>
  <c r="E12023" i="1" a="1"/>
  <c r="E12024" i="1" a="1"/>
  <c r="E12025" i="1" a="1"/>
  <c r="E12026" i="1" a="1"/>
  <c r="E12027" i="1" a="1"/>
  <c r="E12028" i="1" a="1"/>
  <c r="E12029" i="1" a="1"/>
  <c r="E12030" i="1" a="1"/>
  <c r="E12031" i="1" a="1"/>
  <c r="E12032" i="1" a="1"/>
  <c r="E12033" i="1" a="1"/>
  <c r="E12034" i="1" a="1"/>
  <c r="E12035" i="1" a="1"/>
  <c r="E12036" i="1" a="1"/>
  <c r="E12037" i="1" a="1"/>
  <c r="E12038" i="1" a="1"/>
  <c r="E12039" i="1" a="1"/>
  <c r="E12040" i="1" a="1"/>
  <c r="E12041" i="1" a="1"/>
  <c r="E12042" i="1" a="1"/>
  <c r="E12043" i="1" a="1"/>
  <c r="E12044" i="1" a="1"/>
  <c r="E12045" i="1" a="1"/>
  <c r="E12046" i="1" a="1"/>
  <c r="E12047" i="1" a="1"/>
  <c r="E12048" i="1" a="1"/>
  <c r="E12049" i="1" a="1"/>
  <c r="E12050" i="1" a="1"/>
  <c r="E12051" i="1" a="1"/>
  <c r="E12052" i="1" a="1"/>
  <c r="E12053" i="1" a="1"/>
  <c r="E12054" i="1" a="1"/>
  <c r="E12055" i="1" a="1"/>
  <c r="E12056" i="1" a="1"/>
  <c r="E12057" i="1" a="1"/>
  <c r="E12058" i="1" a="1"/>
  <c r="E12059" i="1" a="1"/>
  <c r="E12060" i="1" a="1"/>
  <c r="E12061" i="1" a="1"/>
  <c r="E12062" i="1" a="1"/>
  <c r="E12063" i="1" a="1"/>
  <c r="E12064" i="1" a="1"/>
  <c r="E12065" i="1" a="1"/>
  <c r="E12066" i="1" a="1"/>
  <c r="E12067" i="1" a="1"/>
  <c r="E12068" i="1" a="1"/>
  <c r="E12069" i="1" a="1"/>
  <c r="E12070" i="1" a="1"/>
  <c r="E12071" i="1" a="1"/>
  <c r="E12072" i="1" a="1"/>
  <c r="E12073" i="1" a="1"/>
  <c r="E12074" i="1" a="1"/>
  <c r="E12075" i="1" a="1"/>
  <c r="E12076" i="1" a="1"/>
  <c r="E12077" i="1" a="1"/>
  <c r="E12078" i="1" a="1"/>
  <c r="E12079" i="1" a="1"/>
  <c r="E12080" i="1" a="1"/>
  <c r="E12081" i="1" a="1"/>
  <c r="E12082" i="1" a="1"/>
  <c r="E12083" i="1" a="1"/>
  <c r="E12084" i="1" a="1"/>
  <c r="E12085" i="1" a="1"/>
  <c r="E12086" i="1" a="1"/>
  <c r="E12087" i="1" a="1"/>
  <c r="E12088" i="1" a="1"/>
  <c r="E12089" i="1" a="1"/>
  <c r="E12090" i="1" a="1"/>
  <c r="E12091" i="1" a="1"/>
  <c r="E12092" i="1" a="1"/>
  <c r="E12093" i="1" a="1"/>
  <c r="E12094" i="1" a="1"/>
  <c r="E12095" i="1" a="1"/>
  <c r="E12096" i="1" a="1"/>
  <c r="E12097" i="1" a="1"/>
  <c r="E12098" i="1" a="1"/>
  <c r="E12099" i="1" a="1"/>
  <c r="E12100" i="1" a="1"/>
  <c r="E12101" i="1" a="1"/>
  <c r="E12102" i="1" a="1"/>
  <c r="E12103" i="1" a="1"/>
  <c r="E12104" i="1" a="1"/>
  <c r="E12105" i="1" a="1"/>
  <c r="E12106" i="1" a="1"/>
  <c r="E12107" i="1" a="1"/>
  <c r="E12108" i="1" a="1"/>
  <c r="E12109" i="1" a="1"/>
  <c r="E12110" i="1" a="1"/>
  <c r="E12111" i="1" a="1"/>
  <c r="E12112" i="1" a="1"/>
  <c r="E12113" i="1" a="1"/>
  <c r="E12114" i="1" a="1"/>
  <c r="E12115" i="1" a="1"/>
  <c r="E12116" i="1" a="1"/>
  <c r="E12117" i="1" a="1"/>
  <c r="E12118" i="1" a="1"/>
  <c r="E12119" i="1" a="1"/>
  <c r="E12120" i="1" a="1"/>
  <c r="E12121" i="1" a="1"/>
  <c r="E12122" i="1" a="1"/>
  <c r="E12123" i="1" a="1"/>
  <c r="E12124" i="1" a="1"/>
  <c r="E12125" i="1" a="1"/>
  <c r="E12126" i="1" a="1"/>
  <c r="E12127" i="1" a="1"/>
  <c r="E12128" i="1" a="1"/>
  <c r="E12129" i="1" a="1"/>
  <c r="E12130" i="1" a="1"/>
  <c r="E12131" i="1" a="1"/>
  <c r="E12132" i="1" a="1"/>
  <c r="E12133" i="1" a="1"/>
  <c r="E12134" i="1" a="1"/>
  <c r="E12135" i="1" a="1"/>
  <c r="E12136" i="1" a="1"/>
  <c r="E12137" i="1" a="1"/>
  <c r="E12138" i="1" a="1"/>
  <c r="E12139" i="1" a="1"/>
  <c r="E12140" i="1" a="1"/>
  <c r="E12141" i="1" a="1"/>
  <c r="E12142" i="1" a="1"/>
  <c r="E12143" i="1" a="1"/>
  <c r="E12144" i="1" a="1"/>
  <c r="E12145" i="1" a="1"/>
  <c r="E12146" i="1" a="1"/>
  <c r="E12147" i="1" a="1"/>
  <c r="E12148" i="1" a="1"/>
  <c r="E12149" i="1" a="1"/>
  <c r="E12150" i="1" a="1"/>
  <c r="E12151" i="1" a="1"/>
  <c r="E12152" i="1" a="1"/>
  <c r="E12153" i="1" a="1"/>
  <c r="E12154" i="1" a="1"/>
  <c r="E12155" i="1" a="1"/>
  <c r="E12156" i="1" a="1"/>
  <c r="E12157" i="1" a="1"/>
  <c r="E12158" i="1" a="1"/>
  <c r="E12159" i="1" a="1"/>
  <c r="E12160" i="1" a="1"/>
  <c r="E12161" i="1" a="1"/>
  <c r="E12162" i="1" a="1"/>
  <c r="E12163" i="1" a="1"/>
  <c r="E12164" i="1" a="1"/>
  <c r="E12165" i="1" a="1"/>
  <c r="E12166" i="1" a="1"/>
  <c r="E12167" i="1" a="1"/>
  <c r="E12168" i="1" a="1"/>
  <c r="E12169" i="1" a="1"/>
  <c r="E12170" i="1" a="1"/>
  <c r="E12171" i="1" a="1"/>
  <c r="E12172" i="1" a="1"/>
  <c r="E12173" i="1" a="1"/>
  <c r="E12174" i="1" a="1"/>
  <c r="E12175" i="1" a="1"/>
  <c r="E12176" i="1" a="1"/>
  <c r="E12177" i="1" a="1"/>
  <c r="E12178" i="1" a="1"/>
  <c r="E12179" i="1" a="1"/>
  <c r="E12180" i="1" a="1"/>
  <c r="E12181" i="1" a="1"/>
  <c r="E12182" i="1" a="1"/>
  <c r="E12183" i="1" a="1"/>
  <c r="E12184" i="1" a="1"/>
  <c r="E12185" i="1" a="1"/>
  <c r="E12186" i="1" a="1"/>
  <c r="E12187" i="1" a="1"/>
  <c r="E12188" i="1" a="1"/>
  <c r="E12189" i="1" a="1"/>
  <c r="E12190" i="1" a="1"/>
  <c r="E12191" i="1" a="1"/>
  <c r="E12192" i="1" a="1"/>
  <c r="E12193" i="1" a="1"/>
  <c r="E12194" i="1" a="1"/>
  <c r="E12195" i="1" a="1"/>
  <c r="E12196" i="1" a="1"/>
  <c r="E12197" i="1" a="1"/>
  <c r="E12198" i="1" a="1"/>
  <c r="E12199" i="1" a="1"/>
  <c r="E12200" i="1" a="1"/>
  <c r="E12201" i="1" a="1"/>
  <c r="E12202" i="1" a="1"/>
  <c r="E12203" i="1" a="1"/>
  <c r="E12204" i="1" a="1"/>
  <c r="E12205" i="1" a="1"/>
  <c r="E12206" i="1" a="1"/>
  <c r="E12207" i="1" a="1"/>
  <c r="E12208" i="1" a="1"/>
  <c r="E12209" i="1" a="1"/>
  <c r="E12210" i="1" a="1"/>
  <c r="E12211" i="1" a="1"/>
  <c r="E12212" i="1" a="1"/>
  <c r="E12213" i="1" a="1"/>
  <c r="E12214" i="1" a="1"/>
  <c r="E12215" i="1" a="1"/>
  <c r="E12216" i="1" a="1"/>
  <c r="E12217" i="1" a="1"/>
  <c r="E12218" i="1" a="1"/>
  <c r="E12219" i="1" a="1"/>
  <c r="E12220" i="1" a="1"/>
  <c r="E12221" i="1" a="1"/>
  <c r="E12222" i="1" a="1"/>
  <c r="E12223" i="1" a="1"/>
  <c r="E12224" i="1" a="1"/>
  <c r="E12225" i="1" a="1"/>
  <c r="E12226" i="1" a="1"/>
  <c r="E12227" i="1" a="1"/>
  <c r="E12228" i="1" a="1"/>
  <c r="E12229" i="1" a="1"/>
  <c r="E12230" i="1" a="1"/>
  <c r="E12231" i="1" a="1"/>
  <c r="E12232" i="1" a="1"/>
  <c r="E12233" i="1" a="1"/>
  <c r="E12234" i="1" a="1"/>
  <c r="E12235" i="1" a="1"/>
  <c r="E12236" i="1" a="1"/>
  <c r="E12237" i="1" a="1"/>
  <c r="E12238" i="1" a="1"/>
  <c r="E12239" i="1" a="1"/>
  <c r="E12240" i="1" a="1"/>
  <c r="E12241" i="1" a="1"/>
  <c r="E12242" i="1" a="1"/>
  <c r="E12243" i="1" a="1"/>
  <c r="E12244" i="1" a="1"/>
  <c r="E12245" i="1" a="1"/>
  <c r="E12246" i="1" a="1"/>
  <c r="E12247" i="1" a="1"/>
  <c r="E12248" i="1" a="1"/>
  <c r="E12249" i="1" a="1"/>
  <c r="E12250" i="1" a="1"/>
  <c r="E12251" i="1" a="1"/>
  <c r="E12252" i="1" a="1"/>
  <c r="E12253" i="1" a="1"/>
  <c r="E12254" i="1" a="1"/>
  <c r="E12255" i="1" a="1"/>
  <c r="E12256" i="1" a="1"/>
  <c r="E12257" i="1" a="1"/>
  <c r="E12258" i="1" a="1"/>
  <c r="E12259" i="1" a="1"/>
  <c r="E12260" i="1" a="1"/>
  <c r="E12261" i="1" a="1"/>
  <c r="E12262" i="1" a="1"/>
  <c r="E12263" i="1" a="1"/>
  <c r="E12264" i="1" a="1"/>
  <c r="E12265" i="1" a="1"/>
  <c r="E12266" i="1" a="1"/>
  <c r="E12267" i="1" a="1"/>
  <c r="E12268" i="1" a="1"/>
  <c r="E12269" i="1" a="1"/>
  <c r="E12270" i="1" a="1"/>
  <c r="E12271" i="1" a="1"/>
  <c r="E12272" i="1" a="1"/>
  <c r="E12273" i="1" a="1"/>
  <c r="E12274" i="1" a="1"/>
  <c r="E12275" i="1" a="1"/>
  <c r="E12276" i="1" a="1"/>
  <c r="E12277" i="1" a="1"/>
  <c r="E12278" i="1" a="1"/>
  <c r="E12279" i="1" a="1"/>
  <c r="E12280" i="1" a="1"/>
  <c r="E12281" i="1" a="1"/>
  <c r="E12282" i="1" a="1"/>
  <c r="E12283" i="1" a="1"/>
  <c r="E12284" i="1" a="1"/>
  <c r="E12285" i="1" a="1"/>
  <c r="E12286" i="1" a="1"/>
  <c r="E12287" i="1" a="1"/>
  <c r="E12288" i="1" a="1"/>
  <c r="E12289" i="1" a="1"/>
  <c r="E12290" i="1" a="1"/>
  <c r="E12291" i="1" a="1"/>
  <c r="E12292" i="1" a="1"/>
  <c r="E12293" i="1" a="1"/>
  <c r="E12294" i="1" a="1"/>
  <c r="E12295" i="1" a="1"/>
  <c r="E12296" i="1" a="1"/>
  <c r="E12297" i="1" a="1"/>
  <c r="E12298" i="1" a="1"/>
  <c r="E12299" i="1" a="1"/>
  <c r="E12300" i="1" a="1"/>
  <c r="E12301" i="1" a="1"/>
  <c r="E12302" i="1" a="1"/>
  <c r="E12303" i="1" a="1"/>
  <c r="E12304" i="1" a="1"/>
  <c r="E12305" i="1" a="1"/>
  <c r="E12306" i="1" a="1"/>
  <c r="E12307" i="1" a="1"/>
  <c r="E12308" i="1" a="1"/>
  <c r="E12309" i="1" a="1"/>
  <c r="E12310" i="1" a="1"/>
  <c r="E12311" i="1" a="1"/>
  <c r="E12312" i="1" a="1"/>
  <c r="E12313" i="1" a="1"/>
  <c r="E12314" i="1" a="1"/>
  <c r="E12315" i="1" a="1"/>
  <c r="E12316" i="1" a="1"/>
  <c r="E12317" i="1" a="1"/>
  <c r="E12318" i="1" a="1"/>
  <c r="E12319" i="1" a="1"/>
  <c r="E12320" i="1" a="1"/>
  <c r="E12321" i="1" a="1"/>
  <c r="E12322" i="1" a="1"/>
  <c r="E12323" i="1" a="1"/>
  <c r="E12324" i="1" a="1"/>
  <c r="E12325" i="1" a="1"/>
  <c r="E12326" i="1" a="1"/>
  <c r="E12327" i="1" a="1"/>
  <c r="E12328" i="1" a="1"/>
  <c r="E12329" i="1" a="1"/>
  <c r="E12330" i="1" a="1"/>
  <c r="E12331" i="1" a="1"/>
  <c r="E12332" i="1" a="1"/>
  <c r="E12333" i="1" a="1"/>
  <c r="E12334" i="1" a="1"/>
  <c r="E12335" i="1" a="1"/>
  <c r="E12336" i="1" a="1"/>
  <c r="E12337" i="1" a="1"/>
  <c r="E12338" i="1" a="1"/>
  <c r="E12339" i="1" a="1"/>
  <c r="E12340" i="1" a="1"/>
  <c r="E12341" i="1" a="1"/>
  <c r="E12342" i="1" a="1"/>
  <c r="E12343" i="1" a="1"/>
  <c r="E12344" i="1" a="1"/>
  <c r="E12345" i="1" a="1"/>
  <c r="E12346" i="1" a="1"/>
  <c r="E12347" i="1" a="1"/>
  <c r="E12348" i="1" a="1"/>
  <c r="E12349" i="1" a="1"/>
  <c r="E12350" i="1" a="1"/>
  <c r="E12351" i="1" a="1"/>
  <c r="E12352" i="1" a="1"/>
  <c r="E12353" i="1" a="1"/>
  <c r="E12354" i="1" a="1"/>
  <c r="E12355" i="1" a="1"/>
  <c r="E12356" i="1" a="1"/>
  <c r="E12357" i="1" a="1"/>
  <c r="E12358" i="1" a="1"/>
  <c r="E12359" i="1" a="1"/>
  <c r="E12360" i="1" a="1"/>
  <c r="E12361" i="1" a="1"/>
  <c r="E12362" i="1" a="1"/>
  <c r="E12363" i="1" a="1"/>
  <c r="E12364" i="1" a="1"/>
  <c r="E12365" i="1" a="1"/>
  <c r="E12366" i="1" a="1"/>
  <c r="E12367" i="1" a="1"/>
  <c r="E12368" i="1" a="1"/>
  <c r="E12369" i="1" a="1"/>
  <c r="E12370" i="1" a="1"/>
  <c r="E12371" i="1" a="1"/>
  <c r="E12372" i="1" a="1"/>
  <c r="E12373" i="1" a="1"/>
  <c r="E12374" i="1" a="1"/>
  <c r="E12375" i="1" a="1"/>
  <c r="E12376" i="1" a="1"/>
  <c r="E12377" i="1" a="1"/>
  <c r="E12378" i="1" a="1"/>
  <c r="E12379" i="1" a="1"/>
  <c r="E12380" i="1" a="1"/>
  <c r="E12381" i="1" a="1"/>
  <c r="E12382" i="1" a="1"/>
  <c r="E12383" i="1" a="1"/>
  <c r="E12384" i="1" a="1"/>
  <c r="E12385" i="1" a="1"/>
  <c r="E12386" i="1" a="1"/>
  <c r="E12387" i="1" a="1"/>
  <c r="E12388" i="1" a="1"/>
  <c r="E12389" i="1" a="1"/>
  <c r="E12390" i="1" a="1"/>
  <c r="E12391" i="1" a="1"/>
  <c r="E12392" i="1" a="1"/>
  <c r="E12393" i="1" a="1"/>
  <c r="E12394" i="1" a="1"/>
  <c r="E12395" i="1" a="1"/>
  <c r="E12396" i="1" a="1"/>
  <c r="E12397" i="1" a="1"/>
  <c r="E12398" i="1" a="1"/>
  <c r="E12399" i="1" a="1"/>
  <c r="E12400" i="1" a="1"/>
  <c r="E12401" i="1" a="1"/>
  <c r="E12402" i="1" a="1"/>
  <c r="E12403" i="1" a="1"/>
  <c r="E12404" i="1" a="1"/>
  <c r="E12405" i="1" a="1"/>
  <c r="E12406" i="1" a="1"/>
  <c r="E12407" i="1" a="1"/>
  <c r="E12408" i="1" a="1"/>
  <c r="E12409" i="1" a="1"/>
  <c r="E12410" i="1" a="1"/>
  <c r="E12411" i="1" a="1"/>
  <c r="E12412" i="1" a="1"/>
  <c r="E12413" i="1" a="1"/>
  <c r="E12414" i="1" a="1"/>
  <c r="E12415" i="1" a="1"/>
  <c r="E12416" i="1" a="1"/>
  <c r="E12417" i="1" a="1"/>
  <c r="E12418" i="1" a="1"/>
  <c r="E12419" i="1" a="1"/>
  <c r="E12420" i="1" a="1"/>
  <c r="E12421" i="1" a="1"/>
  <c r="E12422" i="1" a="1"/>
  <c r="E12423" i="1" a="1"/>
  <c r="E12424" i="1" a="1"/>
  <c r="E12425" i="1" a="1"/>
  <c r="E12426" i="1" a="1"/>
  <c r="E12427" i="1" a="1"/>
  <c r="E12428" i="1" a="1"/>
  <c r="E12429" i="1" a="1"/>
  <c r="E12430" i="1" a="1"/>
  <c r="E12431" i="1" a="1"/>
  <c r="E12432" i="1" a="1"/>
  <c r="E12433" i="1" a="1"/>
  <c r="E12434" i="1" a="1"/>
  <c r="E12435" i="1" a="1"/>
  <c r="E12436" i="1" a="1"/>
  <c r="E12437" i="1" a="1"/>
  <c r="E12438" i="1" a="1"/>
  <c r="E12439" i="1" a="1"/>
  <c r="E12440" i="1" a="1"/>
  <c r="E12441" i="1" a="1"/>
  <c r="E12442" i="1" a="1"/>
  <c r="E12443" i="1" a="1"/>
  <c r="E12444" i="1" a="1"/>
  <c r="E12445" i="1" a="1"/>
  <c r="E12446" i="1" a="1"/>
  <c r="E12447" i="1" a="1"/>
  <c r="E12448" i="1" a="1"/>
  <c r="E12449" i="1" a="1"/>
  <c r="E12450" i="1" a="1"/>
  <c r="E12451" i="1" a="1"/>
  <c r="E12452" i="1" a="1"/>
  <c r="E12453" i="1" a="1"/>
  <c r="E12454" i="1" a="1"/>
  <c r="E12455" i="1" a="1"/>
  <c r="E12456" i="1" a="1"/>
  <c r="E12457" i="1" a="1"/>
  <c r="E12458" i="1" a="1"/>
  <c r="E12459" i="1" a="1"/>
  <c r="E12460" i="1" a="1"/>
  <c r="E12461" i="1" a="1"/>
  <c r="E12462" i="1" a="1"/>
  <c r="E12463" i="1" a="1"/>
  <c r="E12464" i="1" a="1"/>
  <c r="E12465" i="1" a="1"/>
  <c r="E12466" i="1" a="1"/>
  <c r="E12467" i="1" a="1"/>
  <c r="E12468" i="1" a="1"/>
  <c r="E12469" i="1" a="1"/>
  <c r="E12470" i="1" a="1"/>
  <c r="E12471" i="1" a="1"/>
  <c r="E12472" i="1" a="1"/>
  <c r="E12473" i="1" a="1"/>
  <c r="E12474" i="1" a="1"/>
  <c r="E12475" i="1" a="1"/>
  <c r="E12476" i="1" a="1"/>
  <c r="E12477" i="1" a="1"/>
  <c r="E12478" i="1" a="1"/>
  <c r="E12479" i="1" a="1"/>
  <c r="E12480" i="1" a="1"/>
  <c r="E12481" i="1" a="1"/>
  <c r="E12482" i="1" a="1"/>
  <c r="E12483" i="1" a="1"/>
  <c r="E12484" i="1" a="1"/>
  <c r="E12485" i="1" a="1"/>
  <c r="E12486" i="1" a="1"/>
  <c r="E12487" i="1" a="1"/>
  <c r="E12488" i="1" a="1"/>
  <c r="E12489" i="1" a="1"/>
  <c r="E12490" i="1" a="1"/>
  <c r="E12491" i="1" a="1"/>
  <c r="E12492" i="1" a="1"/>
  <c r="E12493" i="1" a="1"/>
  <c r="E12494" i="1" a="1"/>
  <c r="E12495" i="1" a="1"/>
  <c r="E12496" i="1" a="1"/>
  <c r="E12497" i="1" a="1"/>
  <c r="E12498" i="1" a="1"/>
  <c r="E12499" i="1" a="1"/>
  <c r="E12500" i="1" a="1"/>
  <c r="E12501" i="1" a="1"/>
  <c r="E12502" i="1" a="1"/>
  <c r="E12503" i="1" a="1"/>
  <c r="E12504" i="1" a="1"/>
  <c r="E12505" i="1" a="1"/>
  <c r="E12506" i="1" a="1"/>
  <c r="E12507" i="1" a="1"/>
  <c r="E12508" i="1" a="1"/>
  <c r="E12509" i="1" a="1"/>
  <c r="E12510" i="1" a="1"/>
  <c r="E12511" i="1" a="1"/>
  <c r="E12512" i="1" a="1"/>
  <c r="E12513" i="1" a="1"/>
  <c r="E12514" i="1" a="1"/>
  <c r="E12515" i="1" a="1"/>
  <c r="E12516" i="1" a="1"/>
  <c r="E12517" i="1" a="1"/>
  <c r="E12518" i="1" a="1"/>
  <c r="E12519" i="1" a="1"/>
  <c r="E12520" i="1" a="1"/>
  <c r="E12521" i="1" a="1"/>
  <c r="E12522" i="1" a="1"/>
  <c r="E12523" i="1" a="1"/>
  <c r="E12524" i="1" a="1"/>
  <c r="E12525" i="1" a="1"/>
  <c r="E12526" i="1" a="1"/>
  <c r="E12527" i="1" a="1"/>
  <c r="E12528" i="1" a="1"/>
  <c r="E12529" i="1" a="1"/>
  <c r="E12530" i="1" a="1"/>
  <c r="E12531" i="1" a="1"/>
  <c r="E12532" i="1" a="1"/>
  <c r="E12533" i="1" a="1"/>
  <c r="E12534" i="1" a="1"/>
  <c r="E12535" i="1" a="1"/>
  <c r="E12536" i="1" a="1"/>
  <c r="E12537" i="1" a="1"/>
  <c r="E12538" i="1" a="1"/>
  <c r="E12539" i="1" a="1"/>
  <c r="E12540" i="1" a="1"/>
  <c r="E12541" i="1" a="1"/>
  <c r="E12542" i="1" a="1"/>
  <c r="E12543" i="1" a="1"/>
  <c r="E12544" i="1" a="1"/>
  <c r="E12545" i="1" a="1"/>
  <c r="E12546" i="1" a="1"/>
  <c r="E12547" i="1" a="1"/>
  <c r="E12548" i="1" a="1"/>
  <c r="E12549" i="1" a="1"/>
  <c r="E12550" i="1" a="1"/>
  <c r="E12551" i="1" a="1"/>
  <c r="E12552" i="1" a="1"/>
  <c r="E12553" i="1" a="1"/>
  <c r="E12554" i="1" a="1"/>
  <c r="E12555" i="1" a="1"/>
  <c r="E12556" i="1" a="1"/>
  <c r="E12557" i="1" a="1"/>
  <c r="E12558" i="1" a="1"/>
  <c r="E12559" i="1" a="1"/>
  <c r="E12560" i="1" a="1"/>
  <c r="E12561" i="1" a="1"/>
  <c r="E12562" i="1" a="1"/>
  <c r="E12563" i="1" a="1"/>
  <c r="E12564" i="1" a="1"/>
  <c r="E12565" i="1" a="1"/>
  <c r="E12566" i="1" a="1"/>
  <c r="E12567" i="1" a="1"/>
  <c r="E12568" i="1" a="1"/>
  <c r="E12569" i="1" a="1"/>
  <c r="E12570" i="1" a="1"/>
  <c r="E12571" i="1" a="1"/>
  <c r="E12572" i="1" a="1"/>
  <c r="E12573" i="1" a="1"/>
  <c r="E12574" i="1" a="1"/>
  <c r="E12575" i="1" a="1"/>
  <c r="E12576" i="1" a="1"/>
  <c r="E12577" i="1" a="1"/>
  <c r="E12578" i="1" a="1"/>
  <c r="E12579" i="1" a="1"/>
  <c r="E12580" i="1" a="1"/>
  <c r="E12581" i="1" a="1"/>
  <c r="E12582" i="1" a="1"/>
  <c r="E12583" i="1" a="1"/>
  <c r="E12584" i="1" a="1"/>
  <c r="E12585" i="1" a="1"/>
  <c r="E12586" i="1" a="1"/>
  <c r="E12587" i="1" a="1"/>
  <c r="E12588" i="1" a="1"/>
  <c r="E12589" i="1" a="1"/>
  <c r="E12590" i="1" a="1"/>
  <c r="E12591" i="1" a="1"/>
  <c r="E12592" i="1" a="1"/>
  <c r="E12593" i="1" a="1"/>
  <c r="E12594" i="1" a="1"/>
  <c r="E12595" i="1" a="1"/>
  <c r="E12596" i="1" a="1"/>
  <c r="E12597" i="1" a="1"/>
  <c r="E12598" i="1" a="1"/>
  <c r="E12599" i="1" a="1"/>
  <c r="E12600" i="1" a="1"/>
  <c r="E12601" i="1" a="1"/>
  <c r="E12602" i="1" a="1"/>
  <c r="E12603" i="1" a="1"/>
  <c r="E12604" i="1" a="1"/>
  <c r="E12605" i="1" a="1"/>
  <c r="E12606" i="1" a="1"/>
  <c r="E12607" i="1" a="1"/>
  <c r="E12608" i="1" a="1"/>
  <c r="E12609" i="1" a="1"/>
  <c r="E12610" i="1" a="1"/>
  <c r="E12611" i="1" a="1"/>
  <c r="E12612" i="1" a="1"/>
  <c r="E12613" i="1" a="1"/>
  <c r="E12614" i="1" a="1"/>
  <c r="E12615" i="1" a="1"/>
  <c r="E12616" i="1" a="1"/>
  <c r="E12617" i="1" a="1"/>
  <c r="E12618" i="1" a="1"/>
  <c r="E12619" i="1" a="1"/>
  <c r="E12620" i="1" a="1"/>
  <c r="E12621" i="1" a="1"/>
  <c r="E12622" i="1" a="1"/>
  <c r="E12623" i="1" a="1"/>
  <c r="E12624" i="1" a="1"/>
  <c r="E12625" i="1" a="1"/>
  <c r="E12626" i="1" a="1"/>
  <c r="E12627" i="1" a="1"/>
  <c r="E12628" i="1" a="1"/>
  <c r="E12629" i="1" a="1"/>
  <c r="E12630" i="1" a="1"/>
  <c r="E12631" i="1" a="1"/>
  <c r="E12632" i="1" a="1"/>
  <c r="E12633" i="1" a="1"/>
  <c r="E12634" i="1" a="1"/>
  <c r="E12635" i="1" a="1"/>
  <c r="E12636" i="1" a="1"/>
  <c r="E12637" i="1" a="1"/>
  <c r="E12638" i="1" a="1"/>
  <c r="E12639" i="1" a="1"/>
  <c r="E12640" i="1" a="1"/>
  <c r="E12641" i="1" a="1"/>
  <c r="E12642" i="1" a="1"/>
  <c r="E12643" i="1" a="1"/>
  <c r="E12644" i="1" a="1"/>
  <c r="E12645" i="1" a="1"/>
  <c r="E12646" i="1" a="1"/>
  <c r="E12647" i="1" a="1"/>
  <c r="E12648" i="1" a="1"/>
  <c r="E12649" i="1" a="1"/>
  <c r="E12650" i="1" a="1"/>
  <c r="E12651" i="1" a="1"/>
  <c r="E12652" i="1" a="1"/>
  <c r="E12653" i="1" a="1"/>
  <c r="E12654" i="1" a="1"/>
  <c r="E12655" i="1" a="1"/>
  <c r="E12656" i="1" a="1"/>
  <c r="E12657" i="1" a="1"/>
  <c r="E12658" i="1" a="1"/>
  <c r="E12659" i="1" a="1"/>
  <c r="E12660" i="1" a="1"/>
  <c r="E12661" i="1" a="1"/>
  <c r="E12662" i="1" a="1"/>
  <c r="E12663" i="1" a="1"/>
  <c r="E12664" i="1" a="1"/>
  <c r="E12665" i="1" a="1"/>
  <c r="E12666" i="1" a="1"/>
  <c r="E12667" i="1" a="1"/>
  <c r="E12668" i="1" a="1"/>
  <c r="E12669" i="1" a="1"/>
  <c r="E12670" i="1" a="1"/>
  <c r="E12671" i="1" a="1"/>
  <c r="E12672" i="1" a="1"/>
  <c r="E12673" i="1" a="1"/>
  <c r="E12674" i="1" a="1"/>
  <c r="E12675" i="1" a="1"/>
  <c r="E12676" i="1" a="1"/>
  <c r="E12677" i="1" a="1"/>
  <c r="E12678" i="1" a="1"/>
  <c r="E12679" i="1" a="1"/>
  <c r="E12680" i="1" a="1"/>
  <c r="E12681" i="1" a="1"/>
  <c r="E12682" i="1" a="1"/>
  <c r="E12683" i="1" a="1"/>
  <c r="E12684" i="1" a="1"/>
  <c r="E12685" i="1" a="1"/>
  <c r="E12686" i="1" a="1"/>
  <c r="E12687" i="1" a="1"/>
  <c r="E12688" i="1" a="1"/>
  <c r="E12689" i="1" a="1"/>
  <c r="E12690" i="1" a="1"/>
  <c r="E12691" i="1" a="1"/>
  <c r="E12692" i="1" a="1"/>
  <c r="E12693" i="1" a="1"/>
  <c r="E12694" i="1" a="1"/>
  <c r="E12695" i="1" a="1"/>
  <c r="E12696" i="1" a="1"/>
  <c r="E12697" i="1" a="1"/>
  <c r="E12698" i="1" a="1"/>
  <c r="E12699" i="1" a="1"/>
  <c r="E12700" i="1" a="1"/>
  <c r="E12701" i="1" a="1"/>
  <c r="E12702" i="1" a="1"/>
  <c r="E12703" i="1" a="1"/>
  <c r="E12704" i="1" a="1"/>
  <c r="E12705" i="1" a="1"/>
  <c r="E12706" i="1" a="1"/>
  <c r="E12707" i="1" a="1"/>
  <c r="E12708" i="1" a="1"/>
  <c r="E12709" i="1" a="1"/>
  <c r="E12710" i="1" a="1"/>
  <c r="E12711" i="1" a="1"/>
  <c r="E12712" i="1" a="1"/>
  <c r="E12713" i="1" a="1"/>
  <c r="E12714" i="1" a="1"/>
  <c r="E12715" i="1" a="1"/>
  <c r="E12716" i="1" a="1"/>
  <c r="E12717" i="1" a="1"/>
  <c r="E12718" i="1" a="1"/>
  <c r="E12719" i="1" a="1"/>
  <c r="E12720" i="1" a="1"/>
  <c r="E12721" i="1" a="1"/>
  <c r="E12722" i="1" a="1"/>
  <c r="E12723" i="1" a="1"/>
  <c r="E12724" i="1" a="1"/>
  <c r="E12725" i="1" a="1"/>
  <c r="E12726" i="1" a="1"/>
  <c r="E12727" i="1" a="1"/>
  <c r="E12728" i="1" a="1"/>
  <c r="E12729" i="1" a="1"/>
  <c r="E12730" i="1" a="1"/>
  <c r="E12731" i="1" a="1"/>
  <c r="E12732" i="1" a="1"/>
  <c r="E12733" i="1" a="1"/>
  <c r="E12734" i="1" a="1"/>
  <c r="E12735" i="1" a="1"/>
  <c r="E12736" i="1" a="1"/>
  <c r="E12737" i="1" a="1"/>
  <c r="E12738" i="1" a="1"/>
  <c r="E12739" i="1" a="1"/>
  <c r="E12740" i="1" a="1"/>
  <c r="E12741" i="1" a="1"/>
  <c r="E12742" i="1" a="1"/>
  <c r="E12743" i="1" a="1"/>
  <c r="E12744" i="1" a="1"/>
  <c r="E12745" i="1" a="1"/>
  <c r="E12746" i="1" a="1"/>
  <c r="E12747" i="1" a="1"/>
  <c r="E12748" i="1" a="1"/>
  <c r="E12749" i="1" a="1"/>
  <c r="E12750" i="1" a="1"/>
  <c r="E12751" i="1" a="1"/>
  <c r="E12752" i="1" a="1"/>
  <c r="E12753" i="1" a="1"/>
  <c r="E12754" i="1" a="1"/>
  <c r="E12755" i="1" a="1"/>
  <c r="E12756" i="1" a="1"/>
  <c r="E12757" i="1" a="1"/>
  <c r="E12758" i="1" a="1"/>
  <c r="E12759" i="1" a="1"/>
  <c r="E12760" i="1" a="1"/>
  <c r="E12761" i="1" a="1"/>
  <c r="E12762" i="1" a="1"/>
  <c r="E12763" i="1" a="1"/>
  <c r="E12764" i="1" a="1"/>
  <c r="E12765" i="1" a="1"/>
  <c r="E12766" i="1" a="1"/>
  <c r="E12767" i="1" a="1"/>
  <c r="E12768" i="1" a="1"/>
  <c r="E12769" i="1" a="1"/>
  <c r="E12770" i="1" a="1"/>
  <c r="E12771" i="1" a="1"/>
  <c r="E12772" i="1" a="1"/>
  <c r="E12773" i="1" a="1"/>
  <c r="E12774" i="1" a="1"/>
  <c r="E12775" i="1" a="1"/>
  <c r="E12776" i="1" a="1"/>
  <c r="E12777" i="1" a="1"/>
  <c r="E12778" i="1" a="1"/>
  <c r="E12779" i="1" a="1"/>
  <c r="E12780" i="1" a="1"/>
  <c r="E12781" i="1" a="1"/>
  <c r="E12782" i="1" a="1"/>
  <c r="E12783" i="1" a="1"/>
  <c r="E12784" i="1" a="1"/>
  <c r="E12785" i="1" a="1"/>
  <c r="E12786" i="1" a="1"/>
  <c r="E12787" i="1" a="1"/>
  <c r="E12788" i="1" a="1"/>
  <c r="E12789" i="1" a="1"/>
  <c r="E12790" i="1" a="1"/>
  <c r="E12791" i="1" a="1"/>
  <c r="E12792" i="1" a="1"/>
  <c r="E12793" i="1" a="1"/>
  <c r="E12794" i="1" a="1"/>
  <c r="E12795" i="1" a="1"/>
  <c r="E12796" i="1" a="1"/>
  <c r="E12797" i="1" a="1"/>
  <c r="E12798" i="1" a="1"/>
  <c r="E12799" i="1" a="1"/>
  <c r="E12800" i="1" a="1"/>
  <c r="E12801" i="1" a="1"/>
  <c r="E12802" i="1" a="1"/>
  <c r="E12803" i="1" a="1"/>
  <c r="E12804" i="1" a="1"/>
  <c r="E12805" i="1" a="1"/>
  <c r="E12806" i="1" a="1"/>
  <c r="E12807" i="1" a="1"/>
  <c r="E12808" i="1" a="1"/>
  <c r="E12809" i="1" a="1"/>
  <c r="E12810" i="1" a="1"/>
  <c r="E12811" i="1" a="1"/>
  <c r="E12812" i="1" a="1"/>
  <c r="E12813" i="1" a="1"/>
  <c r="E12814" i="1" a="1"/>
  <c r="E12815" i="1" a="1"/>
  <c r="E12816" i="1" a="1"/>
  <c r="E12817" i="1" a="1"/>
  <c r="E12818" i="1" a="1"/>
  <c r="E12819" i="1" a="1"/>
  <c r="E12820" i="1" a="1"/>
  <c r="E12821" i="1" a="1"/>
  <c r="E12822" i="1" a="1"/>
  <c r="E12823" i="1" a="1"/>
  <c r="E12824" i="1" a="1"/>
  <c r="E12825" i="1" a="1"/>
  <c r="E12826" i="1" a="1"/>
  <c r="E12827" i="1" a="1"/>
  <c r="E12828" i="1" a="1"/>
  <c r="E12829" i="1" a="1"/>
  <c r="E12830" i="1" a="1"/>
  <c r="E12831" i="1" a="1"/>
  <c r="E12832" i="1" a="1"/>
  <c r="E12833" i="1" a="1"/>
  <c r="E12834" i="1" a="1"/>
  <c r="E12835" i="1" a="1"/>
  <c r="E12836" i="1" a="1"/>
  <c r="E12837" i="1" a="1"/>
  <c r="E12838" i="1" a="1"/>
  <c r="E12839" i="1" a="1"/>
  <c r="E12840" i="1" a="1"/>
  <c r="E12841" i="1" a="1"/>
  <c r="E12842" i="1" a="1"/>
  <c r="E12843" i="1" a="1"/>
  <c r="E12844" i="1" a="1"/>
  <c r="E12845" i="1" a="1"/>
  <c r="E12846" i="1" a="1"/>
  <c r="E12847" i="1" a="1"/>
  <c r="E12848" i="1" a="1"/>
  <c r="E12849" i="1" a="1"/>
  <c r="E12850" i="1" a="1"/>
  <c r="E12851" i="1" a="1"/>
  <c r="E12852" i="1" a="1"/>
  <c r="E12853" i="1" a="1"/>
  <c r="E12854" i="1" a="1"/>
  <c r="E12855" i="1" a="1"/>
  <c r="E12856" i="1" a="1"/>
  <c r="E12857" i="1" a="1"/>
  <c r="E12858" i="1" a="1"/>
  <c r="E12859" i="1" a="1"/>
  <c r="E12860" i="1" a="1"/>
  <c r="E12861" i="1" a="1"/>
  <c r="E12862" i="1" a="1"/>
  <c r="E12863" i="1" a="1"/>
  <c r="E12864" i="1" a="1"/>
  <c r="E12865" i="1" a="1"/>
  <c r="E12866" i="1" a="1"/>
  <c r="E12867" i="1" a="1"/>
  <c r="E12868" i="1" a="1"/>
  <c r="E12869" i="1" a="1"/>
  <c r="E12870" i="1" a="1"/>
  <c r="E12871" i="1" a="1"/>
  <c r="E12872" i="1" a="1"/>
  <c r="E12873" i="1" a="1"/>
  <c r="E12874" i="1" a="1"/>
  <c r="E12875" i="1" a="1"/>
  <c r="E12876" i="1" a="1"/>
  <c r="E12877" i="1" a="1"/>
  <c r="E12878" i="1" a="1"/>
  <c r="E12879" i="1" a="1"/>
  <c r="E12880" i="1" a="1"/>
  <c r="E12881" i="1" a="1"/>
  <c r="E12882" i="1" a="1"/>
  <c r="E12883" i="1" a="1"/>
  <c r="E12884" i="1" a="1"/>
  <c r="E12885" i="1" a="1"/>
  <c r="E12886" i="1" a="1"/>
  <c r="E12887" i="1" a="1"/>
  <c r="E12888" i="1" a="1"/>
  <c r="E12889" i="1" a="1"/>
  <c r="E12890" i="1" a="1"/>
  <c r="E12891" i="1" a="1"/>
  <c r="E12892" i="1" a="1"/>
  <c r="E12893" i="1" a="1"/>
  <c r="E12894" i="1" a="1"/>
  <c r="E12895" i="1" a="1"/>
  <c r="E12896" i="1" a="1"/>
  <c r="E12897" i="1" a="1"/>
  <c r="E12898" i="1" a="1"/>
  <c r="E12899" i="1" a="1"/>
  <c r="E12900" i="1" a="1"/>
  <c r="E12901" i="1" a="1"/>
  <c r="E12902" i="1" a="1"/>
  <c r="E12903" i="1" a="1"/>
  <c r="E12904" i="1" a="1"/>
  <c r="E12905" i="1" a="1"/>
  <c r="E12906" i="1" a="1"/>
  <c r="E12907" i="1" a="1"/>
  <c r="E12908" i="1" a="1"/>
  <c r="E12909" i="1" a="1"/>
  <c r="E12910" i="1" a="1"/>
  <c r="E12911" i="1" a="1"/>
  <c r="E12912" i="1" a="1"/>
  <c r="E12913" i="1" a="1"/>
  <c r="E12914" i="1" a="1"/>
  <c r="E12915" i="1" a="1"/>
  <c r="E12916" i="1" a="1"/>
  <c r="E12917" i="1" a="1"/>
  <c r="E12918" i="1" a="1"/>
  <c r="E12919" i="1" a="1"/>
  <c r="E12920" i="1" a="1"/>
  <c r="E12921" i="1" a="1"/>
  <c r="E12922" i="1" a="1"/>
  <c r="E12923" i="1" a="1"/>
  <c r="E12924" i="1" a="1"/>
  <c r="E12925" i="1" a="1"/>
  <c r="E12926" i="1" a="1"/>
  <c r="E12927" i="1" a="1"/>
  <c r="E12928" i="1" a="1"/>
  <c r="E12929" i="1" a="1"/>
  <c r="E12930" i="1" a="1"/>
  <c r="E12931" i="1" a="1"/>
  <c r="E12932" i="1" a="1"/>
  <c r="E12933" i="1" a="1"/>
  <c r="E12934" i="1" a="1"/>
  <c r="E12935" i="1" a="1"/>
  <c r="E12936" i="1" a="1"/>
  <c r="E12937" i="1" a="1"/>
  <c r="E12938" i="1" a="1"/>
  <c r="E12939" i="1" a="1"/>
  <c r="E12940" i="1" a="1"/>
  <c r="E12941" i="1" a="1"/>
  <c r="E12942" i="1" a="1"/>
  <c r="E12943" i="1" a="1"/>
  <c r="E12944" i="1" a="1"/>
  <c r="E12945" i="1" a="1"/>
  <c r="E12946" i="1" a="1"/>
  <c r="E12947" i="1" a="1"/>
  <c r="E12948" i="1" a="1"/>
  <c r="E12949" i="1" a="1"/>
  <c r="E12950" i="1" a="1"/>
  <c r="E12951" i="1" a="1"/>
  <c r="E12952" i="1" a="1"/>
  <c r="E12953" i="1" a="1"/>
  <c r="E12954" i="1" a="1"/>
  <c r="E12955" i="1" a="1"/>
  <c r="E12956" i="1" a="1"/>
  <c r="E12957" i="1" a="1"/>
  <c r="E12958" i="1" a="1"/>
  <c r="E12959" i="1" a="1"/>
  <c r="E12960" i="1" a="1"/>
  <c r="E12961" i="1" a="1"/>
  <c r="E12962" i="1" a="1"/>
  <c r="E12963" i="1" a="1"/>
  <c r="E12964" i="1" a="1"/>
  <c r="E12965" i="1" a="1"/>
  <c r="E12966" i="1" a="1"/>
  <c r="E12967" i="1" a="1"/>
  <c r="E12968" i="1" a="1"/>
  <c r="E12969" i="1" a="1"/>
  <c r="E12970" i="1" a="1"/>
  <c r="E12971" i="1" a="1"/>
  <c r="E12972" i="1" a="1"/>
  <c r="E12973" i="1" a="1"/>
  <c r="E12974" i="1" a="1"/>
  <c r="E12975" i="1" a="1"/>
  <c r="E12976" i="1" a="1"/>
  <c r="E12977" i="1" a="1"/>
  <c r="E12978" i="1" a="1"/>
  <c r="E12979" i="1" a="1"/>
  <c r="E12980" i="1" a="1"/>
  <c r="E12981" i="1" a="1"/>
  <c r="E12982" i="1" a="1"/>
  <c r="E12983" i="1" a="1"/>
  <c r="E12984" i="1" a="1"/>
  <c r="E12985" i="1" a="1"/>
  <c r="E12986" i="1" a="1"/>
  <c r="E12987" i="1" a="1"/>
  <c r="E12988" i="1" a="1"/>
  <c r="E12989" i="1" a="1"/>
  <c r="E12990" i="1" a="1"/>
  <c r="E12991" i="1" a="1"/>
  <c r="E12992" i="1" a="1"/>
  <c r="E12993" i="1" a="1"/>
  <c r="E12994" i="1" a="1"/>
  <c r="E12995" i="1" a="1"/>
  <c r="E12996" i="1" a="1"/>
  <c r="E12997" i="1" a="1"/>
  <c r="E12998" i="1" a="1"/>
  <c r="E12999" i="1" a="1"/>
  <c r="E13000" i="1" a="1"/>
  <c r="E13001" i="1" a="1"/>
  <c r="E13002" i="1" a="1"/>
  <c r="E13003" i="1" a="1"/>
  <c r="E13004" i="1" a="1"/>
  <c r="E13005" i="1" a="1"/>
  <c r="E13006" i="1" a="1"/>
  <c r="E13007" i="1" a="1"/>
  <c r="E13008" i="1" a="1"/>
  <c r="E13009" i="1" a="1"/>
  <c r="E13010" i="1" a="1"/>
  <c r="E13011" i="1" a="1"/>
  <c r="E13012" i="1" a="1"/>
  <c r="E13013" i="1" a="1"/>
  <c r="E13014" i="1" a="1"/>
  <c r="E13015" i="1" a="1"/>
  <c r="E13016" i="1" a="1"/>
  <c r="E13017" i="1" a="1"/>
  <c r="E13018" i="1" a="1"/>
  <c r="E13019" i="1" a="1"/>
  <c r="E13020" i="1" a="1"/>
  <c r="E13021" i="1" a="1"/>
  <c r="E13022" i="1" a="1"/>
  <c r="E13023" i="1" a="1"/>
  <c r="E13024" i="1" a="1"/>
  <c r="E13025" i="1" a="1"/>
  <c r="E13026" i="1" a="1"/>
  <c r="E13027" i="1" a="1"/>
  <c r="E13028" i="1" a="1"/>
  <c r="E13029" i="1" a="1"/>
  <c r="E13030" i="1" a="1"/>
  <c r="E13031" i="1" a="1"/>
  <c r="E13032" i="1" a="1"/>
  <c r="E13033" i="1" a="1"/>
  <c r="E13034" i="1" a="1"/>
  <c r="E13035" i="1" a="1"/>
  <c r="E13036" i="1" a="1"/>
  <c r="E13037" i="1" a="1"/>
  <c r="E13038" i="1" a="1"/>
  <c r="E13039" i="1" a="1"/>
  <c r="E13040" i="1" a="1"/>
  <c r="E13041" i="1" a="1"/>
  <c r="E13042" i="1" a="1"/>
  <c r="E13043" i="1" a="1"/>
  <c r="E13044" i="1" a="1"/>
  <c r="E13045" i="1" a="1"/>
  <c r="E13046" i="1" a="1"/>
  <c r="E13047" i="1" a="1"/>
  <c r="E13048" i="1" a="1"/>
  <c r="E13049" i="1" a="1"/>
  <c r="E13050" i="1" a="1"/>
  <c r="E13051" i="1" a="1"/>
  <c r="E13052" i="1" a="1"/>
  <c r="E13053" i="1" a="1"/>
  <c r="E13054" i="1" a="1"/>
  <c r="E13055" i="1" a="1"/>
  <c r="E13056" i="1" a="1"/>
  <c r="E13057" i="1" a="1"/>
  <c r="E13058" i="1" a="1"/>
  <c r="E13059" i="1" a="1"/>
  <c r="E13060" i="1" a="1"/>
  <c r="E13061" i="1" a="1"/>
  <c r="E13062" i="1" a="1"/>
  <c r="E13063" i="1" a="1"/>
  <c r="E13064" i="1" a="1"/>
  <c r="E13065" i="1" a="1"/>
  <c r="E13066" i="1" a="1"/>
  <c r="E13067" i="1" a="1"/>
  <c r="E13068" i="1" a="1"/>
  <c r="E13069" i="1" a="1"/>
  <c r="E13070" i="1" a="1"/>
  <c r="E13071" i="1" a="1"/>
  <c r="E13072" i="1" a="1"/>
  <c r="E13073" i="1" a="1"/>
  <c r="E13074" i="1" a="1"/>
  <c r="E13075" i="1" a="1"/>
  <c r="E13076" i="1" a="1"/>
  <c r="E13077" i="1" a="1"/>
  <c r="E13078" i="1" a="1"/>
  <c r="E13079" i="1" a="1"/>
  <c r="E13080" i="1" a="1"/>
  <c r="E13081" i="1" a="1"/>
  <c r="E13082" i="1" a="1"/>
  <c r="E13083" i="1" a="1"/>
  <c r="E13084" i="1" a="1"/>
  <c r="E13085" i="1" a="1"/>
  <c r="E13086" i="1" a="1"/>
  <c r="E13087" i="1" a="1"/>
  <c r="E13088" i="1" a="1"/>
  <c r="E13089" i="1" a="1"/>
  <c r="E13090" i="1" a="1"/>
  <c r="E13091" i="1" a="1"/>
  <c r="E13092" i="1" a="1"/>
  <c r="E13093" i="1" a="1"/>
  <c r="E13094" i="1" a="1"/>
  <c r="E13095" i="1" a="1"/>
  <c r="E13096" i="1" a="1"/>
  <c r="E13097" i="1" a="1"/>
  <c r="E13098" i="1" a="1"/>
  <c r="E13099" i="1" a="1"/>
  <c r="E13100" i="1" a="1"/>
  <c r="E13101" i="1" a="1"/>
  <c r="E13102" i="1" a="1"/>
  <c r="E13103" i="1" a="1"/>
  <c r="E13104" i="1" a="1"/>
  <c r="E13105" i="1" a="1"/>
  <c r="E13106" i="1" a="1"/>
  <c r="E13107" i="1" a="1"/>
  <c r="E13108" i="1" a="1"/>
  <c r="E13109" i="1" a="1"/>
  <c r="E13110" i="1" a="1"/>
  <c r="E13111" i="1" a="1"/>
  <c r="E13112" i="1" a="1"/>
  <c r="E13113" i="1" a="1"/>
  <c r="E13114" i="1" a="1"/>
  <c r="E13115" i="1" a="1"/>
  <c r="E13116" i="1" a="1"/>
  <c r="E13117" i="1" a="1"/>
  <c r="E13118" i="1" a="1"/>
  <c r="E13119" i="1" a="1"/>
  <c r="E13120" i="1" a="1"/>
  <c r="E13121" i="1" a="1"/>
  <c r="E13122" i="1" a="1"/>
  <c r="E13123" i="1" a="1"/>
  <c r="E13124" i="1" a="1"/>
  <c r="E13125" i="1" a="1"/>
  <c r="E13126" i="1" a="1"/>
  <c r="E13127" i="1" a="1"/>
  <c r="E13128" i="1" a="1"/>
  <c r="E13129" i="1" a="1"/>
  <c r="E13130" i="1" a="1"/>
  <c r="E13131" i="1" a="1"/>
  <c r="E13132" i="1" a="1"/>
  <c r="E13133" i="1" a="1"/>
  <c r="E13134" i="1" a="1"/>
  <c r="E13135" i="1" a="1"/>
  <c r="E13136" i="1" a="1"/>
  <c r="E13137" i="1" a="1"/>
  <c r="E13138" i="1" a="1"/>
  <c r="E13139" i="1" a="1"/>
  <c r="E13140" i="1" a="1"/>
  <c r="E13141" i="1" a="1"/>
  <c r="E13142" i="1" a="1"/>
  <c r="E13143" i="1" a="1"/>
  <c r="E13144" i="1" a="1"/>
  <c r="E13145" i="1" a="1"/>
  <c r="E13146" i="1" a="1"/>
  <c r="E13147" i="1" a="1"/>
  <c r="E13148" i="1" a="1"/>
  <c r="E13149" i="1" a="1"/>
  <c r="E13150" i="1" a="1"/>
  <c r="E13151" i="1" a="1"/>
  <c r="E13152" i="1" a="1"/>
  <c r="E13153" i="1" a="1"/>
  <c r="E13154" i="1" a="1"/>
  <c r="E13155" i="1" a="1"/>
  <c r="E13156" i="1" a="1"/>
  <c r="E13157" i="1" a="1"/>
  <c r="E13158" i="1" a="1"/>
  <c r="E13159" i="1" a="1"/>
  <c r="E13160" i="1" a="1"/>
  <c r="E13161" i="1" a="1"/>
  <c r="E13162" i="1" a="1"/>
  <c r="E13163" i="1" a="1"/>
  <c r="E13164" i="1" a="1"/>
  <c r="E13165" i="1" a="1"/>
  <c r="E13166" i="1" a="1"/>
  <c r="E13167" i="1" a="1"/>
  <c r="E13168" i="1" a="1"/>
  <c r="E13169" i="1" a="1"/>
  <c r="E13170" i="1" a="1"/>
  <c r="E13171" i="1" a="1"/>
  <c r="E13172" i="1" a="1"/>
  <c r="E13173" i="1" a="1"/>
  <c r="E13174" i="1" a="1"/>
  <c r="E13175" i="1" a="1"/>
  <c r="E13176" i="1" a="1"/>
  <c r="E13177" i="1" a="1"/>
  <c r="E13178" i="1" a="1"/>
  <c r="E13179" i="1" a="1"/>
  <c r="E13180" i="1" a="1"/>
  <c r="E13181" i="1" a="1"/>
  <c r="E13182" i="1" a="1"/>
  <c r="E13183" i="1" a="1"/>
  <c r="E13184" i="1" a="1"/>
  <c r="E13185" i="1" a="1"/>
  <c r="E13186" i="1" a="1"/>
  <c r="E13187" i="1" a="1"/>
  <c r="E13188" i="1" a="1"/>
  <c r="E13189" i="1" a="1"/>
  <c r="E13190" i="1" a="1"/>
  <c r="E13191" i="1" a="1"/>
  <c r="E13192" i="1" a="1"/>
  <c r="E13193" i="1" a="1"/>
  <c r="E13194" i="1" a="1"/>
  <c r="E13195" i="1" a="1"/>
  <c r="E13196" i="1" a="1"/>
  <c r="E13197" i="1" a="1"/>
  <c r="E13198" i="1" a="1"/>
  <c r="E13199" i="1" a="1"/>
  <c r="E13200" i="1" a="1"/>
  <c r="E13201" i="1" a="1"/>
  <c r="E13202" i="1" a="1"/>
  <c r="E13203" i="1" a="1"/>
  <c r="E13204" i="1" a="1"/>
  <c r="E13205" i="1" a="1"/>
  <c r="E13206" i="1" a="1"/>
  <c r="E13207" i="1" a="1"/>
  <c r="E13208" i="1" a="1"/>
  <c r="E13209" i="1" a="1"/>
  <c r="E13210" i="1" a="1"/>
  <c r="E13211" i="1" a="1"/>
  <c r="E13212" i="1" a="1"/>
  <c r="E13213" i="1" a="1"/>
  <c r="E13214" i="1" a="1"/>
  <c r="E13215" i="1" a="1"/>
  <c r="E13216" i="1" a="1"/>
  <c r="E13217" i="1" a="1"/>
  <c r="E13218" i="1" a="1"/>
  <c r="E13219" i="1" a="1"/>
  <c r="E13220" i="1" a="1"/>
  <c r="E13221" i="1" a="1"/>
  <c r="E13222" i="1" a="1"/>
  <c r="E13223" i="1" a="1"/>
  <c r="E13224" i="1" a="1"/>
  <c r="E13225" i="1" a="1"/>
  <c r="E13226" i="1" a="1"/>
  <c r="E13227" i="1" a="1"/>
  <c r="E13228" i="1" a="1"/>
  <c r="E13229" i="1" a="1"/>
  <c r="E13230" i="1" a="1"/>
  <c r="E13231" i="1" a="1"/>
  <c r="E13232" i="1" a="1"/>
  <c r="E13233" i="1" a="1"/>
  <c r="E13234" i="1" a="1"/>
  <c r="E13235" i="1" a="1"/>
  <c r="E13236" i="1" a="1"/>
  <c r="E13237" i="1" a="1"/>
  <c r="E13238" i="1" a="1"/>
  <c r="E13239" i="1" a="1"/>
  <c r="E13240" i="1" a="1"/>
  <c r="E13241" i="1" a="1"/>
  <c r="E13242" i="1" a="1"/>
  <c r="E13243" i="1" a="1"/>
  <c r="E13244" i="1" a="1"/>
  <c r="E13245" i="1" a="1"/>
  <c r="E13246" i="1" a="1"/>
  <c r="E13247" i="1" a="1"/>
  <c r="E13248" i="1" a="1"/>
  <c r="E13249" i="1" a="1"/>
  <c r="E13250" i="1" a="1"/>
  <c r="E13251" i="1" a="1"/>
  <c r="E13252" i="1" a="1"/>
  <c r="E13253" i="1" a="1"/>
  <c r="E13254" i="1" a="1"/>
  <c r="E13255" i="1" a="1"/>
  <c r="E13256" i="1" a="1"/>
  <c r="E13257" i="1" a="1"/>
  <c r="E13258" i="1" a="1"/>
  <c r="E13259" i="1" a="1"/>
  <c r="E13260" i="1" a="1"/>
  <c r="E13261" i="1" a="1"/>
  <c r="E13262" i="1" a="1"/>
  <c r="E13263" i="1" a="1"/>
  <c r="E13264" i="1" a="1"/>
  <c r="E13265" i="1" a="1"/>
  <c r="E13266" i="1" a="1"/>
  <c r="E13267" i="1" a="1"/>
  <c r="E13268" i="1" a="1"/>
  <c r="E13269" i="1" a="1"/>
  <c r="E13270" i="1" a="1"/>
  <c r="E13271" i="1" a="1"/>
  <c r="E13272" i="1" a="1"/>
  <c r="E13273" i="1" a="1"/>
  <c r="E13274" i="1" a="1"/>
  <c r="E13275" i="1" a="1"/>
  <c r="E13276" i="1" a="1"/>
  <c r="E13277" i="1" a="1"/>
  <c r="E13278" i="1" a="1"/>
  <c r="E13279" i="1" a="1"/>
  <c r="E13280" i="1" a="1"/>
  <c r="E13281" i="1" a="1"/>
  <c r="E13282" i="1" a="1"/>
  <c r="E13283" i="1" a="1"/>
  <c r="E13284" i="1" a="1"/>
  <c r="E13285" i="1" a="1"/>
  <c r="E13286" i="1" a="1"/>
  <c r="E13287" i="1" a="1"/>
  <c r="E13288" i="1" a="1"/>
  <c r="E13289" i="1" a="1"/>
  <c r="E13290" i="1" a="1"/>
  <c r="E13291" i="1" a="1"/>
  <c r="E13292" i="1" a="1"/>
  <c r="E13293" i="1" a="1"/>
  <c r="E13294" i="1" a="1"/>
  <c r="E13295" i="1" a="1"/>
  <c r="E13296" i="1" a="1"/>
  <c r="E13297" i="1" a="1"/>
  <c r="E13298" i="1" a="1"/>
  <c r="E13299" i="1" a="1"/>
  <c r="E13300" i="1" a="1"/>
  <c r="E13301" i="1" a="1"/>
  <c r="E13302" i="1" a="1"/>
  <c r="E13303" i="1" a="1"/>
  <c r="E13304" i="1" a="1"/>
  <c r="E13305" i="1" a="1"/>
  <c r="E13306" i="1" a="1"/>
  <c r="E13307" i="1" a="1"/>
  <c r="E13308" i="1" a="1"/>
  <c r="E13309" i="1" a="1"/>
  <c r="E13310" i="1" a="1"/>
  <c r="E13311" i="1" a="1"/>
  <c r="E13312" i="1" a="1"/>
  <c r="E13313" i="1" a="1"/>
  <c r="E13314" i="1" a="1"/>
  <c r="E13315" i="1" a="1"/>
  <c r="E13316" i="1" a="1"/>
  <c r="E13317" i="1" a="1"/>
  <c r="E13318" i="1" a="1"/>
  <c r="E13319" i="1" a="1"/>
  <c r="E13320" i="1" a="1"/>
  <c r="E13321" i="1" a="1"/>
  <c r="E13322" i="1" a="1"/>
  <c r="E13323" i="1" a="1"/>
  <c r="E13324" i="1" a="1"/>
  <c r="E13325" i="1" a="1"/>
  <c r="E13326" i="1" a="1"/>
  <c r="E13327" i="1" a="1"/>
  <c r="E13328" i="1" a="1"/>
  <c r="E13329" i="1" a="1"/>
  <c r="E13330" i="1" a="1"/>
  <c r="E13331" i="1" a="1"/>
  <c r="E13332" i="1" a="1"/>
  <c r="E13333" i="1" a="1"/>
  <c r="E13334" i="1" a="1"/>
  <c r="E13335" i="1" a="1"/>
  <c r="E13336" i="1" a="1"/>
  <c r="E13337" i="1" a="1"/>
  <c r="E13338" i="1" a="1"/>
  <c r="E13339" i="1" a="1"/>
  <c r="E13340" i="1" a="1"/>
  <c r="E13341" i="1" a="1"/>
  <c r="E13342" i="1" a="1"/>
  <c r="E13343" i="1" a="1"/>
  <c r="E13344" i="1" a="1"/>
  <c r="E13345" i="1" a="1"/>
  <c r="E13346" i="1" a="1"/>
  <c r="E13347" i="1" a="1"/>
  <c r="E13348" i="1" a="1"/>
  <c r="E13349" i="1" a="1"/>
  <c r="E13350" i="1" a="1"/>
  <c r="E13351" i="1" a="1"/>
  <c r="E13352" i="1" a="1"/>
  <c r="E13353" i="1" a="1"/>
  <c r="E13354" i="1" a="1"/>
  <c r="E13355" i="1" a="1"/>
  <c r="E13356" i="1" a="1"/>
  <c r="E13357" i="1" a="1"/>
  <c r="E13358" i="1" a="1"/>
  <c r="E13359" i="1" a="1"/>
  <c r="E13360" i="1" a="1"/>
  <c r="E13361" i="1" a="1"/>
  <c r="E13362" i="1" a="1"/>
  <c r="E13363" i="1" a="1"/>
  <c r="E13364" i="1" a="1"/>
  <c r="E13365" i="1" a="1"/>
  <c r="E13366" i="1" a="1"/>
  <c r="E13367" i="1" a="1"/>
  <c r="E13368" i="1" a="1"/>
  <c r="E13369" i="1" a="1"/>
  <c r="E13370" i="1" a="1"/>
  <c r="E13371" i="1" a="1"/>
  <c r="E13372" i="1" a="1"/>
  <c r="E13373" i="1" a="1"/>
  <c r="E13374" i="1" a="1"/>
  <c r="E13375" i="1" a="1"/>
  <c r="E13376" i="1" a="1"/>
  <c r="E13377" i="1" a="1"/>
  <c r="E13378" i="1" a="1"/>
  <c r="E13379" i="1" a="1"/>
  <c r="E13380" i="1" a="1"/>
  <c r="E13381" i="1" a="1"/>
  <c r="E13382" i="1" a="1"/>
  <c r="E13383" i="1" a="1"/>
  <c r="E13384" i="1" a="1"/>
  <c r="E13385" i="1" a="1"/>
  <c r="E13386" i="1" a="1"/>
  <c r="E13387" i="1" a="1"/>
  <c r="E13388" i="1" a="1"/>
  <c r="E13389" i="1" a="1"/>
  <c r="E13390" i="1" a="1"/>
  <c r="E13391" i="1" a="1"/>
  <c r="E13392" i="1" a="1"/>
  <c r="E13393" i="1" a="1"/>
  <c r="E13394" i="1" a="1"/>
  <c r="E13395" i="1" a="1"/>
  <c r="E13396" i="1" a="1"/>
  <c r="E13397" i="1" a="1"/>
  <c r="E13398" i="1" a="1"/>
  <c r="E13399" i="1" a="1"/>
  <c r="E13400" i="1" a="1"/>
  <c r="E13401" i="1" a="1"/>
  <c r="E13402" i="1" a="1"/>
  <c r="E13403" i="1" a="1"/>
  <c r="E13404" i="1" a="1"/>
  <c r="E13405" i="1" a="1"/>
  <c r="E13406" i="1" a="1"/>
  <c r="E13407" i="1" a="1"/>
  <c r="E13408" i="1" a="1"/>
  <c r="E13409" i="1" a="1"/>
  <c r="E13410" i="1" a="1"/>
  <c r="E13411" i="1" a="1"/>
  <c r="E13412" i="1" a="1"/>
  <c r="E13413" i="1" a="1"/>
  <c r="E13414" i="1" a="1"/>
  <c r="E13415" i="1" a="1"/>
  <c r="E13416" i="1" a="1"/>
  <c r="E13417" i="1" a="1"/>
  <c r="E13418" i="1" a="1"/>
  <c r="E13419" i="1" a="1"/>
  <c r="E13420" i="1" a="1"/>
  <c r="E13421" i="1" a="1"/>
  <c r="E13422" i="1" a="1"/>
  <c r="E13423" i="1" a="1"/>
  <c r="E13424" i="1" a="1"/>
  <c r="E13425" i="1" a="1"/>
  <c r="E13426" i="1" a="1"/>
  <c r="E13427" i="1" a="1"/>
  <c r="E13428" i="1" a="1"/>
  <c r="E13429" i="1" a="1"/>
  <c r="E13430" i="1" a="1"/>
  <c r="E13431" i="1" a="1"/>
  <c r="E13432" i="1" a="1"/>
  <c r="E13433" i="1" a="1"/>
  <c r="E13434" i="1" a="1"/>
  <c r="E13435" i="1" a="1"/>
  <c r="E13436" i="1" a="1"/>
  <c r="E13437" i="1" a="1"/>
  <c r="E13438" i="1" a="1"/>
  <c r="E13439" i="1" a="1"/>
  <c r="E13440" i="1" a="1"/>
  <c r="E13441" i="1" a="1"/>
  <c r="E13442" i="1" a="1"/>
  <c r="E13443" i="1" a="1"/>
  <c r="E13444" i="1" a="1"/>
  <c r="E13445" i="1" a="1"/>
  <c r="E13446" i="1" a="1"/>
  <c r="E13447" i="1" a="1"/>
  <c r="E13448" i="1" a="1"/>
  <c r="E13449" i="1" a="1"/>
  <c r="E13450" i="1" a="1"/>
  <c r="E13451" i="1" a="1"/>
  <c r="E13452" i="1" a="1"/>
  <c r="E13453" i="1" a="1"/>
  <c r="E13454" i="1" a="1"/>
  <c r="E13455" i="1" a="1"/>
  <c r="E13456" i="1" a="1"/>
  <c r="E13457" i="1" a="1"/>
  <c r="E13458" i="1" a="1"/>
  <c r="E13459" i="1" a="1"/>
  <c r="E13460" i="1" a="1"/>
  <c r="E13461" i="1" a="1"/>
  <c r="E13462" i="1" a="1"/>
  <c r="E13463" i="1" a="1"/>
  <c r="E13464" i="1" a="1"/>
  <c r="E13465" i="1" a="1"/>
  <c r="E13466" i="1" a="1"/>
  <c r="E13467" i="1" a="1"/>
  <c r="E13468" i="1" a="1"/>
  <c r="E13469" i="1" a="1"/>
  <c r="E13470" i="1" a="1"/>
  <c r="E13471" i="1" a="1"/>
  <c r="E13472" i="1" a="1"/>
  <c r="E13473" i="1" a="1"/>
  <c r="E13474" i="1" a="1"/>
  <c r="E13475" i="1" a="1"/>
  <c r="E13476" i="1" a="1"/>
  <c r="E13477" i="1" a="1"/>
  <c r="E13478" i="1" a="1"/>
  <c r="E13479" i="1" a="1"/>
  <c r="E13480" i="1" a="1"/>
  <c r="E13481" i="1" a="1"/>
  <c r="E13482" i="1" a="1"/>
  <c r="E13483" i="1" a="1"/>
  <c r="E13484" i="1" a="1"/>
  <c r="E13485" i="1" a="1"/>
  <c r="E13486" i="1" a="1"/>
  <c r="E13487" i="1" a="1"/>
  <c r="E13488" i="1" a="1"/>
  <c r="E13489" i="1" a="1"/>
  <c r="E13490" i="1" a="1"/>
  <c r="E13491" i="1" a="1"/>
  <c r="E13492" i="1" a="1"/>
  <c r="E13493" i="1" a="1"/>
  <c r="E13494" i="1" a="1"/>
  <c r="E13495" i="1" a="1"/>
  <c r="E13496" i="1" a="1"/>
  <c r="E13497" i="1" a="1"/>
  <c r="E13498" i="1" a="1"/>
  <c r="E13499" i="1" a="1"/>
  <c r="E13500" i="1" a="1"/>
  <c r="E13501" i="1" a="1"/>
  <c r="E13502" i="1" a="1"/>
  <c r="E13503" i="1" a="1"/>
  <c r="E13504" i="1" a="1"/>
  <c r="E13505" i="1" a="1"/>
  <c r="E13506" i="1" a="1"/>
  <c r="E13507" i="1" a="1"/>
  <c r="E13508" i="1" a="1"/>
  <c r="E13509" i="1" a="1"/>
  <c r="E13510" i="1" a="1"/>
  <c r="E13511" i="1" a="1"/>
  <c r="E13512" i="1" a="1"/>
  <c r="E13513" i="1" a="1"/>
  <c r="E13514" i="1" a="1"/>
  <c r="E13515" i="1" a="1"/>
  <c r="E13516" i="1" a="1"/>
  <c r="E13517" i="1" a="1"/>
  <c r="E13518" i="1" a="1"/>
  <c r="E13519" i="1" a="1"/>
  <c r="E13520" i="1" a="1"/>
  <c r="E13521" i="1" a="1"/>
  <c r="E13522" i="1" a="1"/>
  <c r="E13523" i="1" a="1"/>
  <c r="E13524" i="1" a="1"/>
  <c r="E13525" i="1" a="1"/>
  <c r="E13526" i="1" a="1"/>
  <c r="E13527" i="1" a="1"/>
  <c r="E13528" i="1" a="1"/>
  <c r="E13529" i="1" a="1"/>
  <c r="E13530" i="1" a="1"/>
  <c r="E13531" i="1" a="1"/>
  <c r="E13532" i="1" a="1"/>
  <c r="E13533" i="1" a="1"/>
  <c r="E13534" i="1" a="1"/>
  <c r="E13535" i="1" a="1"/>
  <c r="E13536" i="1" a="1"/>
  <c r="E13537" i="1" a="1"/>
  <c r="E13538" i="1" a="1"/>
  <c r="E13539" i="1" a="1"/>
  <c r="E13540" i="1" a="1"/>
  <c r="E13541" i="1" a="1"/>
  <c r="E13542" i="1" a="1"/>
  <c r="E13543" i="1" a="1"/>
  <c r="E13544" i="1" a="1"/>
  <c r="E13545" i="1" a="1"/>
  <c r="E13546" i="1" a="1"/>
  <c r="E13547" i="1" a="1"/>
  <c r="E13548" i="1" a="1"/>
  <c r="E13549" i="1" a="1"/>
  <c r="E13550" i="1" a="1"/>
  <c r="E13551" i="1" a="1"/>
  <c r="E13552" i="1" a="1"/>
  <c r="E13553" i="1" a="1"/>
  <c r="E13554" i="1" a="1"/>
  <c r="E13555" i="1" a="1"/>
  <c r="E13556" i="1" a="1"/>
  <c r="E13557" i="1" a="1"/>
  <c r="E13558" i="1" a="1"/>
  <c r="E13559" i="1" a="1"/>
  <c r="E13560" i="1" a="1"/>
  <c r="E13561" i="1" a="1"/>
  <c r="E13562" i="1" a="1"/>
  <c r="E13563" i="1" a="1"/>
  <c r="E13564" i="1" a="1"/>
  <c r="E13565" i="1" a="1"/>
  <c r="E13566" i="1" a="1"/>
  <c r="E13567" i="1" a="1"/>
  <c r="E13568" i="1" a="1"/>
  <c r="E13569" i="1" a="1"/>
  <c r="E13570" i="1" a="1"/>
  <c r="E13571" i="1" a="1"/>
  <c r="E13572" i="1" a="1"/>
  <c r="E13573" i="1" a="1"/>
  <c r="E13574" i="1" a="1"/>
  <c r="E13575" i="1" a="1"/>
  <c r="E13576" i="1" a="1"/>
  <c r="E13577" i="1" a="1"/>
  <c r="E13578" i="1" a="1"/>
  <c r="E13579" i="1" a="1"/>
  <c r="E13580" i="1" a="1"/>
  <c r="E13581" i="1" a="1"/>
  <c r="E13582" i="1" a="1"/>
  <c r="E13583" i="1" a="1"/>
  <c r="E13584" i="1" a="1"/>
  <c r="E13585" i="1" a="1"/>
  <c r="E13586" i="1" a="1"/>
  <c r="E13587" i="1" a="1"/>
  <c r="E13588" i="1" a="1"/>
  <c r="E13589" i="1" a="1"/>
  <c r="E13590" i="1" a="1"/>
  <c r="E13591" i="1" a="1"/>
  <c r="E13592" i="1" a="1"/>
  <c r="E13593" i="1" a="1"/>
  <c r="E13594" i="1" a="1"/>
  <c r="E13595" i="1" a="1"/>
  <c r="E13596" i="1" a="1"/>
  <c r="E13597" i="1" a="1"/>
  <c r="E13598" i="1" a="1"/>
  <c r="E13599" i="1" a="1"/>
  <c r="E13600" i="1" a="1"/>
  <c r="E13601" i="1" a="1"/>
  <c r="E13602" i="1" a="1"/>
  <c r="E13603" i="1" a="1"/>
  <c r="E13604" i="1" a="1"/>
  <c r="E13605" i="1" a="1"/>
  <c r="E13606" i="1" a="1"/>
  <c r="E13607" i="1" a="1"/>
  <c r="E13608" i="1" a="1"/>
  <c r="E13609" i="1" a="1"/>
  <c r="E13610" i="1" a="1"/>
  <c r="E13611" i="1" a="1"/>
  <c r="E13612" i="1" a="1"/>
  <c r="E13613" i="1" a="1"/>
  <c r="E13614" i="1" a="1"/>
  <c r="E13615" i="1" a="1"/>
  <c r="E13616" i="1" a="1"/>
  <c r="E13617" i="1" a="1"/>
  <c r="E13618" i="1" a="1"/>
  <c r="E13619" i="1" a="1"/>
  <c r="E13620" i="1" a="1"/>
  <c r="E13621" i="1" a="1"/>
  <c r="E13622" i="1" a="1"/>
  <c r="E13623" i="1" a="1"/>
  <c r="E13624" i="1" a="1"/>
  <c r="E13625" i="1" a="1"/>
  <c r="E13626" i="1" a="1"/>
  <c r="E13627" i="1" a="1"/>
  <c r="E13628" i="1" a="1"/>
  <c r="E13629" i="1" a="1"/>
  <c r="E13630" i="1" a="1"/>
  <c r="E13631" i="1" a="1"/>
  <c r="E13632" i="1" a="1"/>
  <c r="E13633" i="1" a="1"/>
  <c r="E13634" i="1" a="1"/>
  <c r="E13635" i="1" a="1"/>
  <c r="E13636" i="1" a="1"/>
  <c r="E13637" i="1" a="1"/>
  <c r="E13638" i="1" a="1"/>
  <c r="E13639" i="1" a="1"/>
  <c r="E13640" i="1" a="1"/>
  <c r="E13641" i="1" a="1"/>
  <c r="E13642" i="1" a="1"/>
  <c r="E13643" i="1" a="1"/>
  <c r="E13644" i="1" a="1"/>
  <c r="E13645" i="1" a="1"/>
  <c r="E13646" i="1" a="1"/>
  <c r="E13647" i="1" a="1"/>
  <c r="E13648" i="1" a="1"/>
  <c r="E13649" i="1" a="1"/>
  <c r="E13650" i="1" a="1"/>
  <c r="E13651" i="1" a="1"/>
  <c r="E13652" i="1" a="1"/>
  <c r="E13653" i="1" a="1"/>
  <c r="E13654" i="1" a="1"/>
  <c r="E13655" i="1" a="1"/>
  <c r="E13656" i="1" a="1"/>
  <c r="E13657" i="1" a="1"/>
  <c r="E13658" i="1" a="1"/>
  <c r="E13659" i="1" a="1"/>
  <c r="E13660" i="1" a="1"/>
  <c r="E13661" i="1" a="1"/>
  <c r="E13662" i="1" a="1"/>
  <c r="E13663" i="1" a="1"/>
  <c r="E13664" i="1" a="1"/>
  <c r="E13665" i="1" a="1"/>
  <c r="E13666" i="1" a="1"/>
  <c r="E13667" i="1" a="1"/>
  <c r="E13668" i="1" a="1"/>
  <c r="E13669" i="1" a="1"/>
  <c r="E13670" i="1" a="1"/>
  <c r="E13671" i="1" a="1"/>
  <c r="E13672" i="1" a="1"/>
  <c r="E13673" i="1" a="1"/>
  <c r="E13674" i="1" a="1"/>
  <c r="E13675" i="1" a="1"/>
  <c r="E13676" i="1" a="1"/>
  <c r="E13677" i="1" a="1"/>
  <c r="E13678" i="1" a="1"/>
  <c r="E13679" i="1" a="1"/>
  <c r="E13680" i="1" a="1"/>
  <c r="E13681" i="1" a="1"/>
  <c r="E13682" i="1" a="1"/>
  <c r="E13683" i="1" a="1"/>
  <c r="E13684" i="1" a="1"/>
  <c r="E13685" i="1" a="1"/>
  <c r="E13686" i="1" a="1"/>
  <c r="E13687" i="1" a="1"/>
  <c r="E13688" i="1" a="1"/>
  <c r="E13689" i="1" a="1"/>
  <c r="E13690" i="1" a="1"/>
  <c r="E13691" i="1" a="1"/>
  <c r="E13692" i="1" a="1"/>
  <c r="E13693" i="1" a="1"/>
  <c r="E13694" i="1" a="1"/>
  <c r="E13695" i="1" a="1"/>
  <c r="E13696" i="1" a="1"/>
  <c r="E13697" i="1" a="1"/>
  <c r="E13698" i="1" a="1"/>
  <c r="E13699" i="1" a="1"/>
  <c r="E13700" i="1" a="1"/>
  <c r="E13701" i="1" a="1"/>
  <c r="E13702" i="1" a="1"/>
  <c r="E13703" i="1" a="1"/>
  <c r="E13704" i="1" a="1"/>
  <c r="E13705" i="1" a="1"/>
  <c r="E13706" i="1" a="1"/>
  <c r="E13707" i="1" a="1"/>
  <c r="E13708" i="1" a="1"/>
  <c r="E13709" i="1" a="1"/>
  <c r="E13710" i="1" a="1"/>
  <c r="E13711" i="1" a="1"/>
  <c r="E13712" i="1" a="1"/>
  <c r="E13713" i="1" a="1"/>
  <c r="E13714" i="1" a="1"/>
  <c r="E13715" i="1" a="1"/>
  <c r="E13716" i="1" a="1"/>
  <c r="E13717" i="1" a="1"/>
  <c r="E13718" i="1" a="1"/>
  <c r="E13719" i="1" a="1"/>
  <c r="E13720" i="1" a="1"/>
  <c r="E13721" i="1" a="1"/>
  <c r="E13722" i="1" a="1"/>
  <c r="E13723" i="1" a="1"/>
  <c r="E13724" i="1" a="1"/>
  <c r="E13725" i="1" a="1"/>
  <c r="E13726" i="1" a="1"/>
  <c r="E13727" i="1" a="1"/>
  <c r="E13728" i="1" a="1"/>
  <c r="E13729" i="1" a="1"/>
  <c r="E13730" i="1" a="1"/>
  <c r="E13731" i="1" a="1"/>
  <c r="E13732" i="1" a="1"/>
  <c r="E13733" i="1" a="1"/>
  <c r="E13734" i="1" a="1"/>
  <c r="E13735" i="1" a="1"/>
  <c r="E13736" i="1" a="1"/>
  <c r="E13737" i="1" a="1"/>
  <c r="E13738" i="1" a="1"/>
  <c r="E13739" i="1" a="1"/>
  <c r="E13740" i="1" a="1"/>
  <c r="E13741" i="1" a="1"/>
  <c r="E13742" i="1" a="1"/>
  <c r="E13743" i="1" a="1"/>
  <c r="E13744" i="1" a="1"/>
  <c r="E13745" i="1" a="1"/>
  <c r="E13746" i="1" a="1"/>
  <c r="E13747" i="1" a="1"/>
  <c r="E13748" i="1" a="1"/>
  <c r="E13749" i="1" a="1"/>
  <c r="E13750" i="1" a="1"/>
  <c r="E13751" i="1" a="1"/>
  <c r="E13752" i="1" a="1"/>
  <c r="E13753" i="1" a="1"/>
  <c r="E13754" i="1" a="1"/>
  <c r="E13755" i="1" a="1"/>
  <c r="E13756" i="1" a="1"/>
  <c r="E13757" i="1" a="1"/>
  <c r="E13758" i="1" a="1"/>
  <c r="E13759" i="1" a="1"/>
  <c r="E13760" i="1" a="1"/>
  <c r="E13761" i="1" a="1"/>
  <c r="E13762" i="1" a="1"/>
  <c r="E13763" i="1" a="1"/>
  <c r="E13764" i="1" a="1"/>
  <c r="E13765" i="1" a="1"/>
  <c r="E13766" i="1" a="1"/>
  <c r="E13767" i="1" a="1"/>
  <c r="E13768" i="1" a="1"/>
  <c r="E13769" i="1" a="1"/>
  <c r="E13770" i="1" a="1"/>
  <c r="E13771" i="1" a="1"/>
  <c r="E13772" i="1" a="1"/>
  <c r="E13773" i="1" a="1"/>
  <c r="E13774" i="1" a="1"/>
  <c r="E13775" i="1" a="1"/>
  <c r="E13776" i="1" a="1"/>
  <c r="E13777" i="1" a="1"/>
  <c r="E13778" i="1" a="1"/>
  <c r="E13779" i="1" a="1"/>
  <c r="E13780" i="1" a="1"/>
  <c r="E13781" i="1" a="1"/>
  <c r="E13782" i="1" a="1"/>
  <c r="E13783" i="1" a="1"/>
  <c r="E13784" i="1" a="1"/>
  <c r="E13785" i="1" a="1"/>
  <c r="E13786" i="1" a="1"/>
  <c r="E13787" i="1" a="1"/>
  <c r="E13788" i="1" a="1"/>
  <c r="E13789" i="1" a="1"/>
  <c r="E13790" i="1" a="1"/>
  <c r="E13791" i="1" a="1"/>
  <c r="E13792" i="1" a="1"/>
  <c r="E13793" i="1" a="1"/>
  <c r="E13794" i="1" a="1"/>
  <c r="E13795" i="1" a="1"/>
  <c r="E13796" i="1" a="1"/>
  <c r="E13797" i="1" a="1"/>
  <c r="E13798" i="1" a="1"/>
  <c r="E13799" i="1" a="1"/>
  <c r="E13800" i="1" a="1"/>
  <c r="E13801" i="1" a="1"/>
  <c r="E13802" i="1" a="1"/>
  <c r="E13803" i="1" a="1"/>
  <c r="E13804" i="1" a="1"/>
  <c r="E13805" i="1" a="1"/>
  <c r="E13806" i="1" a="1"/>
  <c r="E13807" i="1" a="1"/>
  <c r="E13808" i="1" a="1"/>
  <c r="E13809" i="1" a="1"/>
  <c r="E13810" i="1" a="1"/>
  <c r="E13811" i="1" a="1"/>
  <c r="E13812" i="1" a="1"/>
  <c r="E13813" i="1" a="1"/>
  <c r="E13814" i="1" a="1"/>
  <c r="E13815" i="1" a="1"/>
  <c r="E13816" i="1" a="1"/>
  <c r="E13817" i="1" a="1"/>
  <c r="E13818" i="1" a="1"/>
  <c r="E13819" i="1" a="1"/>
  <c r="E13820" i="1" a="1"/>
  <c r="E13821" i="1" a="1"/>
  <c r="E13822" i="1" a="1"/>
  <c r="E13823" i="1" a="1"/>
  <c r="E13824" i="1" a="1"/>
  <c r="E13825" i="1" a="1"/>
  <c r="E13826" i="1" a="1"/>
  <c r="E13827" i="1" a="1"/>
  <c r="E13828" i="1" a="1"/>
  <c r="E13829" i="1" a="1"/>
  <c r="E13830" i="1" a="1"/>
  <c r="E13831" i="1" a="1"/>
  <c r="E13832" i="1" a="1"/>
  <c r="E13833" i="1" a="1"/>
  <c r="E13834" i="1" a="1"/>
  <c r="E13835" i="1" a="1"/>
  <c r="E13836" i="1" a="1"/>
  <c r="E13837" i="1" a="1"/>
  <c r="E13838" i="1" a="1"/>
  <c r="E13839" i="1" a="1"/>
  <c r="E13840" i="1" a="1"/>
  <c r="E13841" i="1" a="1"/>
  <c r="E13842" i="1" a="1"/>
  <c r="E13843" i="1" a="1"/>
  <c r="E13844" i="1" a="1"/>
  <c r="E13845" i="1" a="1"/>
  <c r="E13846" i="1" a="1"/>
  <c r="E13847" i="1" a="1"/>
  <c r="E13848" i="1" a="1"/>
  <c r="E13849" i="1" a="1"/>
  <c r="E13850" i="1" a="1"/>
  <c r="E13851" i="1" a="1"/>
  <c r="E13852" i="1" a="1"/>
  <c r="E13853" i="1" a="1"/>
  <c r="E13854" i="1" a="1"/>
  <c r="E13855" i="1" a="1"/>
  <c r="E13856" i="1" a="1"/>
  <c r="E13857" i="1" a="1"/>
  <c r="E13858" i="1" a="1"/>
  <c r="E13859" i="1" a="1"/>
  <c r="E13860" i="1" a="1"/>
  <c r="E13861" i="1" a="1"/>
  <c r="E13862" i="1" a="1"/>
  <c r="E13863" i="1" a="1"/>
  <c r="E13864" i="1" a="1"/>
  <c r="E13865" i="1" a="1"/>
  <c r="E13866" i="1" a="1"/>
  <c r="E13867" i="1" a="1"/>
  <c r="E13868" i="1" a="1"/>
  <c r="E13869" i="1" a="1"/>
  <c r="E13870" i="1" a="1"/>
  <c r="E13871" i="1" a="1"/>
  <c r="E13872" i="1" a="1"/>
  <c r="E13873" i="1" a="1"/>
  <c r="E13874" i="1" a="1"/>
  <c r="E13875" i="1" a="1"/>
  <c r="E13876" i="1" a="1"/>
  <c r="E13877" i="1" a="1"/>
  <c r="E13878" i="1" a="1"/>
  <c r="E13879" i="1" a="1"/>
  <c r="E13880" i="1" a="1"/>
  <c r="E13881" i="1" a="1"/>
  <c r="E13882" i="1" a="1"/>
  <c r="E13883" i="1" a="1"/>
  <c r="E13884" i="1" a="1"/>
  <c r="E13885" i="1" a="1"/>
  <c r="E13886" i="1" a="1"/>
  <c r="E13887" i="1" a="1"/>
  <c r="E13888" i="1" a="1"/>
  <c r="E13889" i="1" a="1"/>
  <c r="E13890" i="1" a="1"/>
  <c r="E13891" i="1" a="1"/>
  <c r="E13892" i="1" a="1"/>
  <c r="E13893" i="1" a="1"/>
  <c r="E13894" i="1" a="1"/>
  <c r="E13895" i="1" a="1"/>
  <c r="E13896" i="1" a="1"/>
  <c r="E13897" i="1" a="1"/>
  <c r="E13898" i="1" a="1"/>
  <c r="E13899" i="1" a="1"/>
  <c r="E13900" i="1" a="1"/>
  <c r="E13901" i="1" a="1"/>
  <c r="E13902" i="1" a="1"/>
  <c r="E13903" i="1" a="1"/>
  <c r="E13904" i="1" a="1"/>
  <c r="E13905" i="1" a="1"/>
  <c r="E13906" i="1" a="1"/>
  <c r="E13907" i="1" a="1"/>
  <c r="E13908" i="1" a="1"/>
  <c r="E13909" i="1" a="1"/>
  <c r="E13910" i="1" a="1"/>
  <c r="E13911" i="1" a="1"/>
  <c r="E13912" i="1" a="1"/>
  <c r="E13913" i="1" a="1"/>
  <c r="E13914" i="1" a="1"/>
  <c r="E13915" i="1" a="1"/>
  <c r="E13916" i="1" a="1"/>
  <c r="E13917" i="1" a="1"/>
  <c r="E13918" i="1" a="1"/>
  <c r="E13919" i="1" a="1"/>
  <c r="E13920" i="1" a="1"/>
  <c r="E13921" i="1" a="1"/>
  <c r="E13922" i="1" a="1"/>
  <c r="E13923" i="1" a="1"/>
  <c r="E13924" i="1" a="1"/>
  <c r="E13925" i="1" a="1"/>
  <c r="E13926" i="1" a="1"/>
  <c r="E13927" i="1" a="1"/>
  <c r="E13928" i="1" a="1"/>
  <c r="E13929" i="1" a="1"/>
  <c r="E13930" i="1" a="1"/>
  <c r="E13931" i="1" a="1"/>
  <c r="E13932" i="1" a="1"/>
  <c r="E13933" i="1" a="1"/>
  <c r="E13934" i="1" a="1"/>
  <c r="E13935" i="1" a="1"/>
  <c r="E13936" i="1" a="1"/>
  <c r="E13937" i="1" a="1"/>
  <c r="E13938" i="1" a="1"/>
  <c r="E13939" i="1" a="1"/>
  <c r="E13940" i="1" a="1"/>
  <c r="E13941" i="1" a="1"/>
  <c r="E13942" i="1" a="1"/>
  <c r="E13943" i="1" a="1"/>
  <c r="E13944" i="1" a="1"/>
  <c r="E13945" i="1" a="1"/>
  <c r="E13946" i="1" a="1"/>
  <c r="E13947" i="1" a="1"/>
  <c r="E13948" i="1" a="1"/>
  <c r="E13949" i="1" a="1"/>
  <c r="E13950" i="1" a="1"/>
  <c r="E13951" i="1" a="1"/>
  <c r="E13952" i="1" a="1"/>
  <c r="E13953" i="1" a="1"/>
  <c r="E13954" i="1" a="1"/>
  <c r="E13955" i="1" a="1"/>
  <c r="E13956" i="1" a="1"/>
  <c r="E13957" i="1" a="1"/>
  <c r="E13958" i="1" a="1"/>
  <c r="E13959" i="1" a="1"/>
  <c r="E13960" i="1" a="1"/>
  <c r="E13961" i="1" a="1"/>
  <c r="E13962" i="1" a="1"/>
  <c r="E13963" i="1" a="1"/>
  <c r="E13964" i="1" a="1"/>
  <c r="E13965" i="1" a="1"/>
  <c r="E13966" i="1" a="1"/>
  <c r="E13967" i="1" a="1"/>
  <c r="E13968" i="1" a="1"/>
  <c r="E13969" i="1" a="1"/>
  <c r="E13970" i="1" a="1"/>
  <c r="E13971" i="1" a="1"/>
  <c r="E13972" i="1" a="1"/>
  <c r="E13973" i="1" a="1"/>
  <c r="E13974" i="1" a="1"/>
  <c r="E13975" i="1" a="1"/>
  <c r="E13976" i="1" a="1"/>
  <c r="E13977" i="1" a="1"/>
  <c r="E13978" i="1" a="1"/>
  <c r="E13979" i="1" a="1"/>
  <c r="E13980" i="1" a="1"/>
  <c r="E13981" i="1" a="1"/>
  <c r="E13982" i="1" a="1"/>
  <c r="E13983" i="1" a="1"/>
  <c r="E13984" i="1" a="1"/>
  <c r="E13985" i="1" a="1"/>
  <c r="E13986" i="1" a="1"/>
  <c r="E13987" i="1" a="1"/>
  <c r="E13988" i="1" a="1"/>
  <c r="E13989" i="1" a="1"/>
  <c r="E13990" i="1" a="1"/>
  <c r="E13991" i="1" a="1"/>
  <c r="E13992" i="1" a="1"/>
  <c r="E13993" i="1" a="1"/>
  <c r="E13994" i="1" a="1"/>
  <c r="E13995" i="1" a="1"/>
  <c r="E13996" i="1" a="1"/>
  <c r="E13997" i="1" a="1"/>
  <c r="E13998" i="1" a="1"/>
  <c r="E13999" i="1" a="1"/>
  <c r="E14000" i="1" a="1"/>
  <c r="E14001" i="1" a="1"/>
  <c r="E14002" i="1" a="1"/>
  <c r="E14003" i="1" a="1"/>
  <c r="E14004" i="1" a="1"/>
  <c r="E14005" i="1" a="1"/>
  <c r="E14006" i="1" a="1"/>
  <c r="E14007" i="1" a="1"/>
  <c r="E14008" i="1" a="1"/>
  <c r="E14009" i="1" a="1"/>
  <c r="E14010" i="1" a="1"/>
  <c r="E14011" i="1" a="1"/>
  <c r="E14012" i="1" a="1"/>
  <c r="E14013" i="1" a="1"/>
  <c r="E14014" i="1" a="1"/>
  <c r="E14015" i="1" a="1"/>
  <c r="E14016" i="1" a="1"/>
  <c r="E14017" i="1" a="1"/>
  <c r="E14018" i="1" a="1"/>
  <c r="E14019" i="1" a="1"/>
  <c r="E14020" i="1" a="1"/>
  <c r="E14021" i="1" a="1"/>
  <c r="E14022" i="1" a="1"/>
  <c r="E14023" i="1" a="1"/>
  <c r="E14024" i="1" a="1"/>
  <c r="E14025" i="1" a="1"/>
  <c r="E14026" i="1" a="1"/>
  <c r="E14027" i="1" a="1"/>
  <c r="E14028" i="1" a="1"/>
  <c r="E14029" i="1" a="1"/>
  <c r="E14030" i="1" a="1"/>
  <c r="E14031" i="1" a="1"/>
  <c r="E14032" i="1" a="1"/>
  <c r="E14033" i="1" a="1"/>
  <c r="E14034" i="1" a="1"/>
  <c r="E14035" i="1" a="1"/>
  <c r="E14036" i="1" a="1"/>
  <c r="E14037" i="1" a="1"/>
  <c r="E14038" i="1" a="1"/>
  <c r="E14039" i="1" a="1"/>
  <c r="E14040" i="1" a="1"/>
  <c r="E14041" i="1" a="1"/>
  <c r="E14042" i="1" a="1"/>
  <c r="E14043" i="1" a="1"/>
  <c r="E14044" i="1" a="1"/>
  <c r="E14045" i="1" a="1"/>
  <c r="E14046" i="1" a="1"/>
  <c r="E14047" i="1" a="1"/>
  <c r="E14048" i="1" a="1"/>
  <c r="E14049" i="1" a="1"/>
  <c r="E14050" i="1" a="1"/>
  <c r="E14051" i="1" a="1"/>
  <c r="E14052" i="1" a="1"/>
  <c r="E14053" i="1" a="1"/>
  <c r="E14054" i="1" a="1"/>
  <c r="E14055" i="1" a="1"/>
  <c r="E14056" i="1" a="1"/>
  <c r="E14057" i="1" a="1"/>
  <c r="E14058" i="1" a="1"/>
  <c r="E14059" i="1" a="1"/>
  <c r="E14060" i="1" a="1"/>
  <c r="E14061" i="1" a="1"/>
  <c r="E14062" i="1" a="1"/>
  <c r="E14063" i="1" a="1"/>
  <c r="E14064" i="1" a="1"/>
  <c r="E14065" i="1" a="1"/>
  <c r="E14066" i="1" a="1"/>
  <c r="E14067" i="1" a="1"/>
  <c r="E14068" i="1" a="1"/>
  <c r="E14069" i="1" a="1"/>
  <c r="E14070" i="1" a="1"/>
  <c r="E14071" i="1" a="1"/>
  <c r="E14072" i="1" a="1"/>
  <c r="E14073" i="1" a="1"/>
  <c r="E14074" i="1" a="1"/>
  <c r="E14075" i="1" a="1"/>
  <c r="E14076" i="1" a="1"/>
  <c r="E14077" i="1" a="1"/>
  <c r="E14078" i="1" a="1"/>
  <c r="E14079" i="1" a="1"/>
  <c r="E14080" i="1" a="1"/>
  <c r="E14081" i="1" a="1"/>
  <c r="E14082" i="1" a="1"/>
  <c r="E14083" i="1" a="1"/>
  <c r="E14084" i="1" a="1"/>
  <c r="E14085" i="1" a="1"/>
  <c r="E14086" i="1" a="1"/>
  <c r="E14087" i="1" a="1"/>
  <c r="E14088" i="1" a="1"/>
  <c r="E14089" i="1" a="1"/>
  <c r="E14090" i="1" a="1"/>
  <c r="E14091" i="1" a="1"/>
  <c r="E14092" i="1" a="1"/>
  <c r="E14093" i="1" a="1"/>
  <c r="E14094" i="1" a="1"/>
  <c r="E14095" i="1" a="1"/>
  <c r="E14096" i="1" a="1"/>
  <c r="E14097" i="1" a="1"/>
  <c r="E14098" i="1" a="1"/>
  <c r="E14099" i="1" a="1"/>
  <c r="E14100" i="1" a="1"/>
  <c r="E14101" i="1" a="1"/>
  <c r="E14102" i="1" a="1"/>
  <c r="E14103" i="1" a="1"/>
  <c r="E14104" i="1" a="1"/>
  <c r="E14105" i="1" a="1"/>
  <c r="E14106" i="1" a="1"/>
  <c r="E14107" i="1" a="1"/>
  <c r="E14108" i="1" a="1"/>
  <c r="E14109" i="1" a="1"/>
  <c r="E14110" i="1" a="1"/>
  <c r="E14111" i="1" a="1"/>
  <c r="E14112" i="1" a="1"/>
  <c r="E14113" i="1" a="1"/>
  <c r="E14114" i="1" a="1"/>
  <c r="E14115" i="1" a="1"/>
  <c r="E14116" i="1" a="1"/>
  <c r="E14117" i="1" a="1"/>
  <c r="E14118" i="1" a="1"/>
  <c r="E14119" i="1" a="1"/>
  <c r="E14120" i="1" a="1"/>
  <c r="E14121" i="1" a="1"/>
  <c r="E14122" i="1" a="1"/>
  <c r="E14123" i="1" a="1"/>
  <c r="E14124" i="1" a="1"/>
  <c r="E14125" i="1" a="1"/>
  <c r="E14126" i="1" a="1"/>
  <c r="E14127" i="1" a="1"/>
  <c r="E14128" i="1" a="1"/>
  <c r="E14129" i="1" a="1"/>
  <c r="E14130" i="1" a="1"/>
  <c r="E14131" i="1" a="1"/>
  <c r="E14132" i="1" a="1"/>
  <c r="E14133" i="1" a="1"/>
  <c r="E14134" i="1" a="1"/>
  <c r="E14135" i="1" a="1"/>
  <c r="E14136" i="1" a="1"/>
  <c r="E14137" i="1" a="1"/>
  <c r="E14138" i="1" a="1"/>
  <c r="E14139" i="1" a="1"/>
  <c r="E14140" i="1" a="1"/>
  <c r="E14141" i="1" a="1"/>
  <c r="E14142" i="1" a="1"/>
  <c r="E14143" i="1" a="1"/>
  <c r="E14144" i="1" a="1"/>
  <c r="E14145" i="1" a="1"/>
  <c r="E14146" i="1" a="1"/>
  <c r="E14147" i="1" a="1"/>
  <c r="E14148" i="1" a="1"/>
  <c r="E14149" i="1" a="1"/>
  <c r="E14150" i="1" a="1"/>
  <c r="E14151" i="1" a="1"/>
  <c r="E14152" i="1" a="1"/>
  <c r="E14153" i="1" a="1"/>
  <c r="E14154" i="1" a="1"/>
  <c r="E14155" i="1" a="1"/>
  <c r="E14156" i="1" a="1"/>
  <c r="E14157" i="1" a="1"/>
  <c r="E14158" i="1" a="1"/>
  <c r="E14159" i="1" a="1"/>
  <c r="E14160" i="1" a="1"/>
  <c r="E14161" i="1" a="1"/>
  <c r="E14162" i="1" a="1"/>
  <c r="E14163" i="1" a="1"/>
  <c r="E14164" i="1" a="1"/>
  <c r="E14165" i="1" a="1"/>
  <c r="E14166" i="1" a="1"/>
  <c r="E14167" i="1" a="1"/>
  <c r="E14168" i="1" a="1"/>
  <c r="E14169" i="1" a="1"/>
  <c r="E14170" i="1" a="1"/>
  <c r="E14171" i="1" a="1"/>
  <c r="E14172" i="1" a="1"/>
  <c r="E14173" i="1" a="1"/>
  <c r="E14174" i="1" a="1"/>
  <c r="E14175" i="1" a="1"/>
  <c r="E14176" i="1" a="1"/>
  <c r="E14177" i="1" a="1"/>
  <c r="E14178" i="1" a="1"/>
  <c r="E14179" i="1" a="1"/>
  <c r="E14180" i="1" a="1"/>
  <c r="E14181" i="1" a="1"/>
  <c r="E14182" i="1" a="1"/>
  <c r="E14183" i="1" a="1"/>
  <c r="E14184" i="1" a="1"/>
  <c r="E14185" i="1" a="1"/>
  <c r="E14186" i="1" a="1"/>
  <c r="E14187" i="1" a="1"/>
  <c r="E14188" i="1" a="1"/>
  <c r="E14189" i="1" a="1"/>
  <c r="E14190" i="1" a="1"/>
  <c r="E14191" i="1" a="1"/>
  <c r="E14192" i="1" a="1"/>
  <c r="E14193" i="1" a="1"/>
  <c r="E14194" i="1" a="1"/>
  <c r="E14195" i="1" a="1"/>
  <c r="E14196" i="1" a="1"/>
  <c r="E14197" i="1" a="1"/>
  <c r="E14198" i="1" a="1"/>
  <c r="E14199" i="1" a="1"/>
  <c r="E14200" i="1" a="1"/>
  <c r="E14201" i="1" a="1"/>
  <c r="E14202" i="1" a="1"/>
  <c r="E14203" i="1" a="1"/>
  <c r="E14204" i="1" a="1"/>
  <c r="E14205" i="1" a="1"/>
  <c r="E14206" i="1" a="1"/>
  <c r="E14207" i="1" a="1"/>
  <c r="E14208" i="1" a="1"/>
  <c r="E14209" i="1" a="1"/>
  <c r="E14210" i="1" a="1"/>
  <c r="E14211" i="1" a="1"/>
  <c r="E14212" i="1" a="1"/>
  <c r="E14213" i="1" a="1"/>
  <c r="E14214" i="1" a="1"/>
  <c r="E14215" i="1" a="1"/>
  <c r="E14216" i="1" a="1"/>
  <c r="E14217" i="1" a="1"/>
  <c r="E14218" i="1" a="1"/>
  <c r="E14219" i="1" a="1"/>
  <c r="E14220" i="1" a="1"/>
  <c r="E14221" i="1" a="1"/>
  <c r="E14222" i="1" a="1"/>
  <c r="E14223" i="1" a="1"/>
  <c r="E14224" i="1" a="1"/>
  <c r="E14225" i="1" a="1"/>
  <c r="E14226" i="1" a="1"/>
  <c r="E14227" i="1" a="1"/>
  <c r="E14228" i="1" a="1"/>
  <c r="E14229" i="1" a="1"/>
  <c r="E14230" i="1" a="1"/>
  <c r="E14231" i="1" a="1"/>
  <c r="E14232" i="1" a="1"/>
  <c r="E14233" i="1" a="1"/>
  <c r="E14234" i="1" a="1"/>
  <c r="E14235" i="1" a="1"/>
  <c r="E14236" i="1" a="1"/>
  <c r="E14237" i="1" a="1"/>
  <c r="E14238" i="1" a="1"/>
  <c r="E14239" i="1" a="1"/>
  <c r="E14240" i="1" a="1"/>
  <c r="E14241" i="1" a="1"/>
  <c r="E14242" i="1" a="1"/>
  <c r="E14243" i="1" a="1"/>
  <c r="E14244" i="1" a="1"/>
  <c r="E14245" i="1" a="1"/>
  <c r="E14246" i="1" a="1"/>
  <c r="E14247" i="1" a="1"/>
  <c r="E14248" i="1" a="1"/>
  <c r="E14249" i="1" a="1"/>
  <c r="E14250" i="1" a="1"/>
  <c r="E14251" i="1" a="1"/>
  <c r="E14252" i="1" a="1"/>
  <c r="E14253" i="1" a="1"/>
  <c r="E14254" i="1" a="1"/>
  <c r="E14255" i="1" a="1"/>
  <c r="E14256" i="1" a="1"/>
  <c r="E14257" i="1" a="1"/>
  <c r="E14258" i="1" a="1"/>
  <c r="E14259" i="1" a="1"/>
  <c r="E14260" i="1" a="1"/>
  <c r="E14261" i="1" a="1"/>
  <c r="E14262" i="1" a="1"/>
  <c r="E14263" i="1" a="1"/>
  <c r="E14264" i="1" a="1"/>
  <c r="E14265" i="1" a="1"/>
  <c r="E14266" i="1" a="1"/>
  <c r="E14267" i="1" a="1"/>
  <c r="E14268" i="1" a="1"/>
  <c r="E14269" i="1" a="1"/>
  <c r="E14270" i="1" a="1"/>
  <c r="E14271" i="1" a="1"/>
  <c r="E14272" i="1" a="1"/>
  <c r="E14273" i="1" a="1"/>
  <c r="E14274" i="1" a="1"/>
  <c r="E14275" i="1" a="1"/>
  <c r="E14276" i="1" a="1"/>
  <c r="E14277" i="1" a="1"/>
  <c r="E14278" i="1" a="1"/>
  <c r="E14279" i="1" a="1"/>
  <c r="E14280" i="1" a="1"/>
  <c r="E14281" i="1" a="1"/>
  <c r="E14282" i="1" a="1"/>
  <c r="E14283" i="1" a="1"/>
  <c r="E14284" i="1" a="1"/>
  <c r="E14285" i="1" a="1"/>
  <c r="E14286" i="1" a="1"/>
  <c r="E14287" i="1" a="1"/>
  <c r="E14288" i="1" a="1"/>
  <c r="E14289" i="1" a="1"/>
  <c r="E14290" i="1" a="1"/>
  <c r="E14291" i="1" a="1"/>
  <c r="E14292" i="1" a="1"/>
  <c r="E14293" i="1" a="1"/>
  <c r="E14294" i="1" a="1"/>
  <c r="E14295" i="1" a="1"/>
  <c r="E14296" i="1" a="1"/>
  <c r="E14297" i="1" a="1"/>
  <c r="E14298" i="1" a="1"/>
  <c r="E14299" i="1" a="1"/>
  <c r="E14300" i="1" a="1"/>
  <c r="E14301" i="1" a="1"/>
  <c r="E14302" i="1" a="1"/>
  <c r="E14303" i="1" a="1"/>
  <c r="E14304" i="1" a="1"/>
  <c r="E14305" i="1" a="1"/>
  <c r="E14306" i="1" a="1"/>
  <c r="E14307" i="1" a="1"/>
  <c r="E14308" i="1" a="1"/>
  <c r="E14309" i="1" a="1"/>
  <c r="E14310" i="1" a="1"/>
  <c r="E14311" i="1" a="1"/>
  <c r="E14312" i="1" a="1"/>
  <c r="E14313" i="1" a="1"/>
  <c r="E14314" i="1" a="1"/>
  <c r="E14315" i="1" a="1"/>
  <c r="E14316" i="1" a="1"/>
  <c r="E14317" i="1" a="1"/>
  <c r="E14318" i="1" a="1"/>
  <c r="E14319" i="1" a="1"/>
  <c r="E14320" i="1" a="1"/>
  <c r="E14321" i="1" a="1"/>
  <c r="E14322" i="1" a="1"/>
  <c r="E14323" i="1" a="1"/>
  <c r="E14324" i="1" a="1"/>
  <c r="E14325" i="1" a="1"/>
  <c r="E14326" i="1" a="1"/>
  <c r="E14327" i="1" a="1"/>
  <c r="E14328" i="1" a="1"/>
  <c r="E14329" i="1" a="1"/>
  <c r="E14330" i="1" a="1"/>
  <c r="E14331" i="1" a="1"/>
  <c r="E14332" i="1" a="1"/>
  <c r="E14333" i="1" a="1"/>
  <c r="E14334" i="1" a="1"/>
  <c r="E14335" i="1" a="1"/>
  <c r="E14336" i="1" a="1"/>
  <c r="E14337" i="1" a="1"/>
  <c r="E14338" i="1" a="1"/>
  <c r="E14339" i="1" a="1"/>
  <c r="E14340" i="1" a="1"/>
  <c r="E14341" i="1" a="1"/>
  <c r="E14342" i="1" a="1"/>
  <c r="E14343" i="1" a="1"/>
  <c r="E14344" i="1" a="1"/>
  <c r="E14345" i="1" a="1"/>
  <c r="E14346" i="1" a="1"/>
  <c r="E14347" i="1" a="1"/>
  <c r="E14348" i="1" a="1"/>
  <c r="E14349" i="1" a="1"/>
  <c r="E14350" i="1" a="1"/>
  <c r="E14351" i="1" a="1"/>
  <c r="E14352" i="1" a="1"/>
  <c r="E14353" i="1" a="1"/>
  <c r="E14354" i="1" a="1"/>
  <c r="E14355" i="1" a="1"/>
  <c r="E14356" i="1" a="1"/>
  <c r="E14357" i="1" a="1"/>
  <c r="E14358" i="1" a="1"/>
  <c r="E14359" i="1" a="1"/>
  <c r="E14360" i="1" a="1"/>
  <c r="E14361" i="1" a="1"/>
  <c r="E14362" i="1" a="1"/>
  <c r="E14363" i="1" a="1"/>
  <c r="E14364" i="1" a="1"/>
  <c r="E14365" i="1" a="1"/>
  <c r="E14366" i="1" a="1"/>
  <c r="E14367" i="1" a="1"/>
  <c r="E14368" i="1" a="1"/>
  <c r="E14369" i="1" a="1"/>
  <c r="E14370" i="1" a="1"/>
  <c r="E14371" i="1" a="1"/>
  <c r="E14372" i="1" a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14167" i="1"/>
  <c r="C14168" i="1"/>
  <c r="C14169" i="1"/>
  <c r="C14170" i="1"/>
  <c r="C14171" i="1"/>
  <c r="C14172" i="1"/>
  <c r="C14173" i="1"/>
  <c r="C14174" i="1"/>
  <c r="C14175" i="1"/>
  <c r="C14176" i="1"/>
  <c r="C14177" i="1"/>
  <c r="C14178" i="1"/>
  <c r="C14179" i="1"/>
  <c r="C14180" i="1"/>
  <c r="C14181" i="1"/>
  <c r="C14182" i="1"/>
  <c r="C14183" i="1"/>
  <c r="C14184" i="1"/>
  <c r="C14185" i="1"/>
  <c r="C14186" i="1"/>
  <c r="C14187" i="1"/>
  <c r="C14188" i="1"/>
  <c r="C14189" i="1"/>
  <c r="C14190" i="1"/>
  <c r="C14191" i="1"/>
  <c r="C14192" i="1"/>
  <c r="C14193" i="1"/>
  <c r="C14194" i="1"/>
  <c r="C14195" i="1"/>
  <c r="C14196" i="1"/>
  <c r="C14197" i="1"/>
  <c r="C14198" i="1"/>
  <c r="C14199" i="1"/>
  <c r="C14200" i="1"/>
  <c r="C14201" i="1"/>
  <c r="C14202" i="1"/>
  <c r="C14203" i="1"/>
  <c r="C14204" i="1"/>
  <c r="C14205" i="1"/>
  <c r="C14206" i="1"/>
  <c r="C14207" i="1"/>
  <c r="C14208" i="1"/>
  <c r="C14209" i="1"/>
  <c r="C14210" i="1"/>
  <c r="C14211" i="1"/>
  <c r="C14212" i="1"/>
  <c r="C14213" i="1"/>
  <c r="C14214" i="1"/>
  <c r="C14215" i="1"/>
  <c r="C14216" i="1"/>
  <c r="C14217" i="1"/>
  <c r="C14218" i="1"/>
  <c r="C14219" i="1"/>
  <c r="C14220" i="1"/>
  <c r="C14221" i="1"/>
  <c r="C14222" i="1"/>
  <c r="C14223" i="1"/>
  <c r="C14224" i="1"/>
  <c r="C14225" i="1"/>
  <c r="C14226" i="1"/>
  <c r="C14227" i="1"/>
  <c r="C14228" i="1"/>
  <c r="C14229" i="1"/>
  <c r="C14230" i="1"/>
  <c r="C14231" i="1"/>
  <c r="C14232" i="1"/>
  <c r="C14233" i="1"/>
  <c r="C14234" i="1"/>
  <c r="C14235" i="1"/>
  <c r="C14236" i="1"/>
  <c r="C14237" i="1"/>
  <c r="C14238" i="1"/>
  <c r="C14239" i="1"/>
  <c r="C14240" i="1"/>
  <c r="C14241" i="1"/>
  <c r="C14242" i="1"/>
  <c r="C14243" i="1"/>
  <c r="C14244" i="1"/>
  <c r="C14245" i="1"/>
  <c r="C14246" i="1"/>
  <c r="C14247" i="1"/>
  <c r="C14248" i="1"/>
  <c r="C14249" i="1"/>
  <c r="C14250" i="1"/>
  <c r="C14251" i="1"/>
  <c r="C14252" i="1"/>
  <c r="C14253" i="1"/>
  <c r="C14254" i="1"/>
  <c r="C14255" i="1"/>
  <c r="C14256" i="1"/>
  <c r="C14257" i="1"/>
  <c r="C14258" i="1"/>
  <c r="C14259" i="1"/>
  <c r="C14260" i="1"/>
  <c r="C14261" i="1"/>
  <c r="C14262" i="1"/>
  <c r="C14263" i="1"/>
  <c r="C14264" i="1"/>
  <c r="C14265" i="1"/>
  <c r="C14266" i="1"/>
  <c r="C14267" i="1"/>
  <c r="C14268" i="1"/>
  <c r="C14269" i="1"/>
  <c r="C14270" i="1"/>
  <c r="C14271" i="1"/>
  <c r="C14272" i="1"/>
  <c r="C14273" i="1"/>
  <c r="C14274" i="1"/>
  <c r="C14275" i="1"/>
  <c r="C14276" i="1"/>
  <c r="C14277" i="1"/>
  <c r="C14278" i="1"/>
  <c r="C14279" i="1"/>
  <c r="C14280" i="1"/>
  <c r="C14281" i="1"/>
  <c r="C14282" i="1"/>
  <c r="C14283" i="1"/>
  <c r="C14284" i="1"/>
  <c r="C14285" i="1"/>
  <c r="C14286" i="1"/>
  <c r="C14287" i="1"/>
  <c r="C14288" i="1"/>
  <c r="C14289" i="1"/>
  <c r="C14290" i="1"/>
  <c r="C14291" i="1"/>
  <c r="C14292" i="1"/>
  <c r="C14293" i="1"/>
  <c r="C14294" i="1"/>
  <c r="C14295" i="1"/>
  <c r="C14296" i="1"/>
  <c r="C14297" i="1"/>
  <c r="C14298" i="1"/>
  <c r="C14299" i="1"/>
  <c r="C14300" i="1"/>
  <c r="C14301" i="1"/>
  <c r="C14302" i="1"/>
  <c r="C14303" i="1"/>
  <c r="C14304" i="1"/>
  <c r="C14305" i="1"/>
  <c r="C14306" i="1"/>
  <c r="C14307" i="1"/>
  <c r="C14308" i="1"/>
  <c r="C14309" i="1"/>
  <c r="C14310" i="1"/>
  <c r="C14311" i="1"/>
  <c r="C14312" i="1"/>
  <c r="C14313" i="1"/>
  <c r="C14314" i="1"/>
  <c r="C14315" i="1"/>
  <c r="C14316" i="1"/>
  <c r="C14317" i="1"/>
  <c r="C14318" i="1"/>
  <c r="C14319" i="1"/>
  <c r="C14320" i="1"/>
  <c r="C14321" i="1"/>
  <c r="C14322" i="1"/>
  <c r="C14323" i="1"/>
  <c r="C14324" i="1"/>
  <c r="C14325" i="1"/>
  <c r="C14326" i="1"/>
  <c r="C14327" i="1"/>
  <c r="C14328" i="1"/>
  <c r="C14329" i="1"/>
  <c r="C14330" i="1"/>
  <c r="C14331" i="1"/>
  <c r="C14332" i="1"/>
  <c r="C14333" i="1"/>
  <c r="C14334" i="1"/>
  <c r="C14335" i="1"/>
  <c r="C14336" i="1"/>
  <c r="C14337" i="1"/>
  <c r="C14338" i="1"/>
  <c r="C14339" i="1"/>
  <c r="C14340" i="1"/>
  <c r="C14341" i="1"/>
  <c r="C14342" i="1"/>
  <c r="C14343" i="1"/>
  <c r="C14344" i="1"/>
  <c r="C14345" i="1"/>
  <c r="C14346" i="1"/>
  <c r="C14347" i="1"/>
  <c r="C14348" i="1"/>
  <c r="C14349" i="1"/>
  <c r="C14350" i="1"/>
  <c r="C14351" i="1"/>
  <c r="C14352" i="1"/>
  <c r="C14353" i="1"/>
  <c r="C14354" i="1"/>
  <c r="C14355" i="1"/>
  <c r="C14356" i="1"/>
  <c r="C14357" i="1"/>
  <c r="C14358" i="1"/>
  <c r="C14359" i="1"/>
  <c r="C14360" i="1"/>
  <c r="C14361" i="1"/>
  <c r="C14362" i="1"/>
  <c r="C14363" i="1"/>
  <c r="C14364" i="1"/>
  <c r="C14365" i="1"/>
  <c r="C14366" i="1"/>
  <c r="C14367" i="1"/>
  <c r="C14368" i="1"/>
  <c r="C14369" i="1"/>
  <c r="C14370" i="1"/>
  <c r="C14371" i="1"/>
  <c r="C14372" i="1"/>
  <c r="L2" i="1"/>
  <c r="N2" i="1" s="1"/>
  <c r="L3" i="1"/>
  <c r="N3" i="1" s="1"/>
  <c r="L4" i="1"/>
  <c r="N4" i="1" s="1"/>
  <c r="L5" i="1"/>
  <c r="N5" i="1" s="1"/>
  <c r="L6" i="1"/>
  <c r="N6" i="1" s="1"/>
  <c r="L7" i="1"/>
  <c r="N7" i="1" s="1"/>
  <c r="L8" i="1"/>
  <c r="N8" i="1" s="1"/>
  <c r="L9" i="1"/>
  <c r="N9" i="1" s="1"/>
  <c r="L10" i="1"/>
  <c r="N10" i="1" s="1"/>
  <c r="L11" i="1"/>
  <c r="N11" i="1" s="1"/>
  <c r="L12" i="1"/>
  <c r="N12" i="1" s="1"/>
  <c r="L13" i="1"/>
  <c r="N13" i="1" s="1"/>
  <c r="L14" i="1"/>
  <c r="N14" i="1" s="1"/>
  <c r="L15" i="1"/>
  <c r="N15" i="1" s="1"/>
  <c r="L16" i="1"/>
  <c r="N16" i="1" s="1"/>
  <c r="L17" i="1"/>
  <c r="N17" i="1" s="1"/>
  <c r="L18" i="1"/>
  <c r="N18" i="1" s="1"/>
  <c r="L19" i="1"/>
  <c r="N19" i="1" s="1"/>
  <c r="L20" i="1"/>
  <c r="N20" i="1" s="1"/>
  <c r="L21" i="1"/>
  <c r="N21" i="1" s="1"/>
  <c r="L22" i="1"/>
  <c r="N22" i="1" s="1"/>
  <c r="L23" i="1"/>
  <c r="N23" i="1" s="1"/>
  <c r="L24" i="1"/>
  <c r="N24" i="1" s="1"/>
  <c r="L25" i="1"/>
  <c r="N25" i="1" s="1"/>
  <c r="L26" i="1"/>
  <c r="N26" i="1" s="1"/>
  <c r="L27" i="1"/>
  <c r="N27" i="1" s="1"/>
  <c r="L28" i="1"/>
  <c r="N28" i="1" s="1"/>
  <c r="L29" i="1"/>
  <c r="N29" i="1" s="1"/>
  <c r="L30" i="1"/>
  <c r="N30" i="1" s="1"/>
  <c r="L31" i="1"/>
  <c r="N31" i="1" s="1"/>
  <c r="L32" i="1"/>
  <c r="N32" i="1" s="1"/>
  <c r="L33" i="1"/>
  <c r="N33" i="1" s="1"/>
  <c r="L34" i="1"/>
  <c r="N34" i="1" s="1"/>
  <c r="L35" i="1"/>
  <c r="N35" i="1" s="1"/>
  <c r="L36" i="1"/>
  <c r="N36" i="1" s="1"/>
  <c r="L37" i="1"/>
  <c r="N37" i="1" s="1"/>
  <c r="L38" i="1"/>
  <c r="N38" i="1" s="1"/>
  <c r="L39" i="1"/>
  <c r="N39" i="1" s="1"/>
  <c r="L40" i="1"/>
  <c r="N40" i="1" s="1"/>
  <c r="L41" i="1"/>
  <c r="N41" i="1" s="1"/>
  <c r="L42" i="1"/>
  <c r="N42" i="1" s="1"/>
  <c r="L43" i="1"/>
  <c r="N43" i="1" s="1"/>
  <c r="L44" i="1"/>
  <c r="N44" i="1" s="1"/>
  <c r="L45" i="1"/>
  <c r="N45" i="1" s="1"/>
  <c r="L46" i="1"/>
  <c r="N46" i="1" s="1"/>
  <c r="L47" i="1"/>
  <c r="N47" i="1" s="1"/>
  <c r="L48" i="1"/>
  <c r="N48" i="1" s="1"/>
  <c r="L49" i="1"/>
  <c r="N49" i="1" s="1"/>
  <c r="L50" i="1"/>
  <c r="N50" i="1" s="1"/>
  <c r="L51" i="1"/>
  <c r="N51" i="1" s="1"/>
  <c r="L52" i="1"/>
  <c r="N52" i="1" s="1"/>
  <c r="L53" i="1"/>
  <c r="N53" i="1" s="1"/>
  <c r="L54" i="1"/>
  <c r="N54" i="1" s="1"/>
  <c r="L55" i="1"/>
  <c r="N55" i="1" s="1"/>
  <c r="L56" i="1"/>
  <c r="N56" i="1" s="1"/>
  <c r="L57" i="1"/>
  <c r="N57" i="1" s="1"/>
  <c r="L58" i="1"/>
  <c r="N58" i="1" s="1"/>
  <c r="L59" i="1"/>
  <c r="N59" i="1" s="1"/>
  <c r="L60" i="1"/>
  <c r="N60" i="1" s="1"/>
  <c r="L61" i="1"/>
  <c r="N61" i="1" s="1"/>
  <c r="L62" i="1"/>
  <c r="N62" i="1" s="1"/>
  <c r="L63" i="1"/>
  <c r="N63" i="1" s="1"/>
  <c r="L64" i="1"/>
  <c r="N64" i="1" s="1"/>
  <c r="L65" i="1"/>
  <c r="N65" i="1" s="1"/>
  <c r="L66" i="1"/>
  <c r="N66" i="1" s="1"/>
  <c r="L67" i="1"/>
  <c r="N67" i="1" s="1"/>
  <c r="L68" i="1"/>
  <c r="N68" i="1" s="1"/>
  <c r="L69" i="1"/>
  <c r="N69" i="1" s="1"/>
  <c r="L70" i="1"/>
  <c r="N70" i="1" s="1"/>
  <c r="L71" i="1"/>
  <c r="N71" i="1" s="1"/>
  <c r="L72" i="1"/>
  <c r="N72" i="1" s="1"/>
  <c r="L73" i="1"/>
  <c r="N73" i="1" s="1"/>
  <c r="L74" i="1"/>
  <c r="N74" i="1" s="1"/>
  <c r="L75" i="1"/>
  <c r="N75" i="1" s="1"/>
  <c r="L76" i="1"/>
  <c r="N76" i="1" s="1"/>
  <c r="L77" i="1"/>
  <c r="N77" i="1" s="1"/>
  <c r="L78" i="1"/>
  <c r="N78" i="1" s="1"/>
  <c r="L79" i="1"/>
  <c r="N79" i="1" s="1"/>
  <c r="L80" i="1"/>
  <c r="N80" i="1" s="1"/>
  <c r="L81" i="1"/>
  <c r="N81" i="1" s="1"/>
  <c r="L82" i="1"/>
  <c r="N82" i="1" s="1"/>
  <c r="L83" i="1"/>
  <c r="N83" i="1" s="1"/>
  <c r="L84" i="1"/>
  <c r="N84" i="1" s="1"/>
  <c r="L85" i="1"/>
  <c r="N85" i="1" s="1"/>
  <c r="L86" i="1"/>
  <c r="N86" i="1" s="1"/>
  <c r="L87" i="1"/>
  <c r="N87" i="1" s="1"/>
  <c r="L88" i="1"/>
  <c r="N88" i="1" s="1"/>
  <c r="L89" i="1"/>
  <c r="N89" i="1" s="1"/>
  <c r="L90" i="1"/>
  <c r="N90" i="1" s="1"/>
  <c r="L91" i="1"/>
  <c r="N91" i="1" s="1"/>
  <c r="L92" i="1"/>
  <c r="N92" i="1" s="1"/>
  <c r="L93" i="1"/>
  <c r="N93" i="1" s="1"/>
  <c r="L94" i="1"/>
  <c r="N94" i="1" s="1"/>
  <c r="L95" i="1"/>
  <c r="N95" i="1" s="1"/>
  <c r="L96" i="1"/>
  <c r="N96" i="1" s="1"/>
  <c r="L97" i="1"/>
  <c r="N97" i="1" s="1"/>
  <c r="L98" i="1"/>
  <c r="N98" i="1" s="1"/>
  <c r="L99" i="1"/>
  <c r="N99" i="1" s="1"/>
  <c r="L100" i="1"/>
  <c r="N100" i="1" s="1"/>
  <c r="L101" i="1"/>
  <c r="N101" i="1" s="1"/>
  <c r="L102" i="1"/>
  <c r="N102" i="1" s="1"/>
  <c r="L103" i="1"/>
  <c r="N103" i="1" s="1"/>
  <c r="L104" i="1"/>
  <c r="N104" i="1" s="1"/>
  <c r="L105" i="1"/>
  <c r="N105" i="1" s="1"/>
  <c r="L106" i="1"/>
  <c r="N106" i="1" s="1"/>
  <c r="L107" i="1"/>
  <c r="N107" i="1" s="1"/>
  <c r="L108" i="1"/>
  <c r="N108" i="1" s="1"/>
  <c r="L109" i="1"/>
  <c r="N109" i="1" s="1"/>
  <c r="L110" i="1"/>
  <c r="N110" i="1" s="1"/>
  <c r="L111" i="1"/>
  <c r="N111" i="1" s="1"/>
  <c r="L112" i="1"/>
  <c r="N112" i="1" s="1"/>
  <c r="L113" i="1"/>
  <c r="N113" i="1" s="1"/>
  <c r="L114" i="1"/>
  <c r="N114" i="1" s="1"/>
  <c r="L115" i="1"/>
  <c r="N115" i="1" s="1"/>
  <c r="L116" i="1"/>
  <c r="N116" i="1" s="1"/>
  <c r="L117" i="1"/>
  <c r="N117" i="1" s="1"/>
  <c r="L118" i="1"/>
  <c r="N118" i="1" s="1"/>
  <c r="L119" i="1"/>
  <c r="N119" i="1" s="1"/>
  <c r="L120" i="1"/>
  <c r="N120" i="1" s="1"/>
  <c r="L121" i="1"/>
  <c r="N121" i="1" s="1"/>
  <c r="L122" i="1"/>
  <c r="N122" i="1" s="1"/>
  <c r="L123" i="1"/>
  <c r="N123" i="1" s="1"/>
  <c r="L124" i="1"/>
  <c r="N124" i="1" s="1"/>
  <c r="L125" i="1"/>
  <c r="N125" i="1" s="1"/>
  <c r="L126" i="1"/>
  <c r="N126" i="1" s="1"/>
  <c r="L127" i="1"/>
  <c r="N127" i="1" s="1"/>
  <c r="L128" i="1"/>
  <c r="N128" i="1" s="1"/>
  <c r="L129" i="1"/>
  <c r="N129" i="1" s="1"/>
  <c r="L130" i="1"/>
  <c r="N130" i="1" s="1"/>
  <c r="L131" i="1"/>
  <c r="N131" i="1" s="1"/>
  <c r="L132" i="1"/>
  <c r="N132" i="1" s="1"/>
  <c r="L133" i="1"/>
  <c r="N133" i="1" s="1"/>
  <c r="L134" i="1"/>
  <c r="N134" i="1" s="1"/>
  <c r="L135" i="1"/>
  <c r="N135" i="1" s="1"/>
  <c r="L136" i="1"/>
  <c r="N136" i="1" s="1"/>
  <c r="L137" i="1"/>
  <c r="N137" i="1" s="1"/>
  <c r="L138" i="1"/>
  <c r="N138" i="1" s="1"/>
  <c r="L139" i="1"/>
  <c r="N139" i="1" s="1"/>
  <c r="L140" i="1"/>
  <c r="N140" i="1" s="1"/>
  <c r="L141" i="1"/>
  <c r="N141" i="1" s="1"/>
  <c r="L142" i="1"/>
  <c r="N142" i="1" s="1"/>
  <c r="L143" i="1"/>
  <c r="N143" i="1" s="1"/>
  <c r="L144" i="1"/>
  <c r="N144" i="1" s="1"/>
  <c r="L145" i="1"/>
  <c r="N145" i="1" s="1"/>
  <c r="L146" i="1"/>
  <c r="N146" i="1" s="1"/>
  <c r="L147" i="1"/>
  <c r="N147" i="1" s="1"/>
  <c r="L148" i="1"/>
  <c r="N148" i="1" s="1"/>
  <c r="L149" i="1"/>
  <c r="N149" i="1" s="1"/>
  <c r="L150" i="1"/>
  <c r="N150" i="1" s="1"/>
  <c r="L151" i="1"/>
  <c r="N151" i="1" s="1"/>
  <c r="L152" i="1"/>
  <c r="N152" i="1" s="1"/>
  <c r="L153" i="1"/>
  <c r="N153" i="1" s="1"/>
  <c r="L154" i="1"/>
  <c r="N154" i="1" s="1"/>
  <c r="L155" i="1"/>
  <c r="N155" i="1" s="1"/>
  <c r="L156" i="1"/>
  <c r="N156" i="1" s="1"/>
  <c r="L157" i="1"/>
  <c r="N157" i="1" s="1"/>
  <c r="L158" i="1"/>
  <c r="N158" i="1" s="1"/>
  <c r="L159" i="1"/>
  <c r="N159" i="1" s="1"/>
  <c r="L160" i="1"/>
  <c r="N160" i="1" s="1"/>
  <c r="L161" i="1"/>
  <c r="N161" i="1" s="1"/>
  <c r="L162" i="1"/>
  <c r="N162" i="1" s="1"/>
  <c r="L163" i="1"/>
  <c r="N163" i="1" s="1"/>
  <c r="L164" i="1"/>
  <c r="N164" i="1" s="1"/>
  <c r="L165" i="1"/>
  <c r="N165" i="1" s="1"/>
  <c r="L166" i="1"/>
  <c r="N166" i="1" s="1"/>
  <c r="L167" i="1"/>
  <c r="N167" i="1" s="1"/>
  <c r="L168" i="1"/>
  <c r="N168" i="1" s="1"/>
  <c r="L169" i="1"/>
  <c r="N169" i="1" s="1"/>
  <c r="L170" i="1"/>
  <c r="N170" i="1" s="1"/>
  <c r="L171" i="1"/>
  <c r="N171" i="1" s="1"/>
  <c r="L172" i="1"/>
  <c r="N172" i="1" s="1"/>
  <c r="L173" i="1"/>
  <c r="N173" i="1" s="1"/>
  <c r="L174" i="1"/>
  <c r="N174" i="1" s="1"/>
  <c r="L175" i="1"/>
  <c r="N175" i="1" s="1"/>
  <c r="L176" i="1"/>
  <c r="N176" i="1" s="1"/>
  <c r="L177" i="1"/>
  <c r="N177" i="1" s="1"/>
  <c r="L178" i="1"/>
  <c r="N178" i="1" s="1"/>
  <c r="L179" i="1"/>
  <c r="N179" i="1" s="1"/>
  <c r="L180" i="1"/>
  <c r="N180" i="1" s="1"/>
  <c r="L181" i="1"/>
  <c r="N181" i="1" s="1"/>
  <c r="L182" i="1"/>
  <c r="N182" i="1" s="1"/>
  <c r="L183" i="1"/>
  <c r="N183" i="1" s="1"/>
  <c r="L184" i="1"/>
  <c r="N184" i="1" s="1"/>
  <c r="L185" i="1"/>
  <c r="N185" i="1" s="1"/>
  <c r="L186" i="1"/>
  <c r="N186" i="1" s="1"/>
  <c r="L187" i="1"/>
  <c r="N187" i="1" s="1"/>
  <c r="L188" i="1"/>
  <c r="N188" i="1" s="1"/>
  <c r="L189" i="1"/>
  <c r="N189" i="1" s="1"/>
  <c r="L190" i="1"/>
  <c r="N190" i="1" s="1"/>
  <c r="L191" i="1"/>
  <c r="N191" i="1" s="1"/>
  <c r="L192" i="1"/>
  <c r="N192" i="1" s="1"/>
  <c r="L193" i="1"/>
  <c r="N193" i="1" s="1"/>
  <c r="L194" i="1"/>
  <c r="N194" i="1" s="1"/>
  <c r="L195" i="1"/>
  <c r="N195" i="1" s="1"/>
  <c r="L196" i="1"/>
  <c r="N196" i="1" s="1"/>
  <c r="L197" i="1"/>
  <c r="N197" i="1" s="1"/>
  <c r="L198" i="1"/>
  <c r="N198" i="1" s="1"/>
  <c r="L199" i="1"/>
  <c r="N199" i="1" s="1"/>
  <c r="L200" i="1"/>
  <c r="N200" i="1" s="1"/>
  <c r="L201" i="1"/>
  <c r="N201" i="1" s="1"/>
  <c r="L202" i="1"/>
  <c r="N202" i="1" s="1"/>
  <c r="L203" i="1"/>
  <c r="N203" i="1" s="1"/>
  <c r="L204" i="1"/>
  <c r="N204" i="1" s="1"/>
  <c r="L205" i="1"/>
  <c r="N205" i="1" s="1"/>
  <c r="L206" i="1"/>
  <c r="N206" i="1" s="1"/>
  <c r="L207" i="1"/>
  <c r="N207" i="1" s="1"/>
  <c r="L208" i="1"/>
  <c r="N208" i="1" s="1"/>
  <c r="L209" i="1"/>
  <c r="N209" i="1" s="1"/>
  <c r="L210" i="1"/>
  <c r="N210" i="1" s="1"/>
  <c r="L211" i="1"/>
  <c r="N211" i="1" s="1"/>
  <c r="L212" i="1"/>
  <c r="N212" i="1" s="1"/>
  <c r="L213" i="1"/>
  <c r="N213" i="1" s="1"/>
  <c r="L214" i="1"/>
  <c r="N214" i="1" s="1"/>
  <c r="L215" i="1"/>
  <c r="N215" i="1" s="1"/>
  <c r="L216" i="1"/>
  <c r="N216" i="1" s="1"/>
  <c r="L217" i="1"/>
  <c r="N217" i="1" s="1"/>
  <c r="L218" i="1"/>
  <c r="N218" i="1" s="1"/>
  <c r="L219" i="1"/>
  <c r="N219" i="1" s="1"/>
  <c r="L220" i="1"/>
  <c r="N220" i="1" s="1"/>
  <c r="L221" i="1"/>
  <c r="N221" i="1" s="1"/>
  <c r="L222" i="1"/>
  <c r="N222" i="1" s="1"/>
  <c r="L223" i="1"/>
  <c r="N223" i="1" s="1"/>
  <c r="L224" i="1"/>
  <c r="N224" i="1" s="1"/>
  <c r="L225" i="1"/>
  <c r="N225" i="1" s="1"/>
  <c r="L226" i="1"/>
  <c r="N226" i="1" s="1"/>
  <c r="L227" i="1"/>
  <c r="N227" i="1" s="1"/>
  <c r="L228" i="1"/>
  <c r="N228" i="1" s="1"/>
  <c r="L229" i="1"/>
  <c r="N229" i="1" s="1"/>
  <c r="L230" i="1"/>
  <c r="N230" i="1" s="1"/>
  <c r="L231" i="1"/>
  <c r="N231" i="1" s="1"/>
  <c r="L232" i="1"/>
  <c r="N232" i="1" s="1"/>
  <c r="L233" i="1"/>
  <c r="N233" i="1" s="1"/>
  <c r="L234" i="1"/>
  <c r="N234" i="1" s="1"/>
  <c r="L235" i="1"/>
  <c r="N235" i="1" s="1"/>
  <c r="L236" i="1"/>
  <c r="N236" i="1" s="1"/>
  <c r="L237" i="1"/>
  <c r="N237" i="1" s="1"/>
  <c r="L238" i="1"/>
  <c r="N238" i="1" s="1"/>
  <c r="L239" i="1"/>
  <c r="N239" i="1" s="1"/>
  <c r="L240" i="1"/>
  <c r="N240" i="1" s="1"/>
  <c r="L241" i="1"/>
  <c r="N241" i="1" s="1"/>
  <c r="L242" i="1"/>
  <c r="N242" i="1" s="1"/>
  <c r="L243" i="1"/>
  <c r="N243" i="1" s="1"/>
  <c r="L244" i="1"/>
  <c r="N244" i="1" s="1"/>
  <c r="L245" i="1"/>
  <c r="N245" i="1" s="1"/>
  <c r="L246" i="1"/>
  <c r="N246" i="1" s="1"/>
  <c r="L247" i="1"/>
  <c r="N247" i="1" s="1"/>
  <c r="L248" i="1"/>
  <c r="N248" i="1" s="1"/>
  <c r="L249" i="1"/>
  <c r="N249" i="1" s="1"/>
  <c r="L250" i="1"/>
  <c r="N250" i="1" s="1"/>
  <c r="L251" i="1"/>
  <c r="N251" i="1" s="1"/>
  <c r="L252" i="1"/>
  <c r="N252" i="1" s="1"/>
  <c r="L253" i="1"/>
  <c r="N253" i="1" s="1"/>
  <c r="L254" i="1"/>
  <c r="N254" i="1" s="1"/>
  <c r="L255" i="1"/>
  <c r="N255" i="1" s="1"/>
  <c r="L256" i="1"/>
  <c r="N256" i="1" s="1"/>
  <c r="L257" i="1"/>
  <c r="N257" i="1" s="1"/>
  <c r="L258" i="1"/>
  <c r="N258" i="1" s="1"/>
  <c r="L259" i="1"/>
  <c r="N259" i="1" s="1"/>
  <c r="L260" i="1"/>
  <c r="N260" i="1" s="1"/>
  <c r="L261" i="1"/>
  <c r="N261" i="1" s="1"/>
  <c r="L262" i="1"/>
  <c r="N262" i="1" s="1"/>
  <c r="L263" i="1"/>
  <c r="N263" i="1" s="1"/>
  <c r="L264" i="1"/>
  <c r="N264" i="1" s="1"/>
  <c r="L265" i="1"/>
  <c r="N265" i="1" s="1"/>
  <c r="L266" i="1"/>
  <c r="N266" i="1" s="1"/>
  <c r="L267" i="1"/>
  <c r="N267" i="1" s="1"/>
  <c r="L268" i="1"/>
  <c r="N268" i="1" s="1"/>
  <c r="L269" i="1"/>
  <c r="N269" i="1" s="1"/>
  <c r="L270" i="1"/>
  <c r="N270" i="1" s="1"/>
  <c r="L271" i="1"/>
  <c r="N271" i="1" s="1"/>
  <c r="L272" i="1"/>
  <c r="N272" i="1" s="1"/>
  <c r="L273" i="1"/>
  <c r="N273" i="1" s="1"/>
  <c r="L274" i="1"/>
  <c r="N274" i="1" s="1"/>
  <c r="L275" i="1"/>
  <c r="N275" i="1" s="1"/>
  <c r="L276" i="1"/>
  <c r="N276" i="1" s="1"/>
  <c r="L277" i="1"/>
  <c r="N277" i="1" s="1"/>
  <c r="L278" i="1"/>
  <c r="N278" i="1" s="1"/>
  <c r="L279" i="1"/>
  <c r="N279" i="1" s="1"/>
  <c r="L280" i="1"/>
  <c r="N280" i="1" s="1"/>
  <c r="L281" i="1"/>
  <c r="N281" i="1" s="1"/>
  <c r="L282" i="1"/>
  <c r="N282" i="1" s="1"/>
  <c r="L283" i="1"/>
  <c r="N283" i="1" s="1"/>
  <c r="L284" i="1"/>
  <c r="N284" i="1" s="1"/>
  <c r="L285" i="1"/>
  <c r="N285" i="1" s="1"/>
  <c r="L286" i="1"/>
  <c r="N286" i="1" s="1"/>
  <c r="L287" i="1"/>
  <c r="N287" i="1" s="1"/>
  <c r="L288" i="1"/>
  <c r="N288" i="1" s="1"/>
  <c r="L289" i="1"/>
  <c r="N289" i="1" s="1"/>
  <c r="L290" i="1"/>
  <c r="N290" i="1" s="1"/>
  <c r="L291" i="1"/>
  <c r="N291" i="1" s="1"/>
  <c r="L292" i="1"/>
  <c r="N292" i="1" s="1"/>
  <c r="L293" i="1"/>
  <c r="N293" i="1" s="1"/>
  <c r="L294" i="1"/>
  <c r="N294" i="1" s="1"/>
  <c r="L295" i="1"/>
  <c r="N295" i="1" s="1"/>
  <c r="L296" i="1"/>
  <c r="N296" i="1" s="1"/>
  <c r="L297" i="1"/>
  <c r="N297" i="1" s="1"/>
  <c r="L298" i="1"/>
  <c r="N298" i="1" s="1"/>
  <c r="L299" i="1"/>
  <c r="N299" i="1" s="1"/>
  <c r="L300" i="1"/>
  <c r="N300" i="1" s="1"/>
  <c r="L301" i="1"/>
  <c r="N301" i="1" s="1"/>
  <c r="L302" i="1"/>
  <c r="N302" i="1" s="1"/>
  <c r="L303" i="1"/>
  <c r="N303" i="1" s="1"/>
  <c r="L304" i="1"/>
  <c r="N304" i="1" s="1"/>
  <c r="L305" i="1"/>
  <c r="N305" i="1" s="1"/>
  <c r="L306" i="1"/>
  <c r="N306" i="1" s="1"/>
  <c r="L307" i="1"/>
  <c r="N307" i="1" s="1"/>
  <c r="L308" i="1"/>
  <c r="N308" i="1" s="1"/>
  <c r="L309" i="1"/>
  <c r="N309" i="1" s="1"/>
  <c r="L310" i="1"/>
  <c r="N310" i="1" s="1"/>
  <c r="L311" i="1"/>
  <c r="N311" i="1" s="1"/>
  <c r="L312" i="1"/>
  <c r="N312" i="1" s="1"/>
  <c r="L313" i="1"/>
  <c r="N313" i="1" s="1"/>
  <c r="L314" i="1"/>
  <c r="N314" i="1" s="1"/>
  <c r="L315" i="1"/>
  <c r="N315" i="1" s="1"/>
  <c r="L316" i="1"/>
  <c r="N316" i="1" s="1"/>
  <c r="L317" i="1"/>
  <c r="N317" i="1" s="1"/>
  <c r="L318" i="1"/>
  <c r="N318" i="1" s="1"/>
  <c r="L319" i="1"/>
  <c r="N319" i="1" s="1"/>
  <c r="L320" i="1"/>
  <c r="N320" i="1" s="1"/>
  <c r="L321" i="1"/>
  <c r="N321" i="1" s="1"/>
  <c r="L322" i="1"/>
  <c r="N322" i="1" s="1"/>
  <c r="L323" i="1"/>
  <c r="N323" i="1" s="1"/>
  <c r="L324" i="1"/>
  <c r="N324" i="1" s="1"/>
  <c r="L325" i="1"/>
  <c r="N325" i="1" s="1"/>
  <c r="L326" i="1"/>
  <c r="N326" i="1" s="1"/>
  <c r="L327" i="1"/>
  <c r="N327" i="1" s="1"/>
  <c r="L328" i="1"/>
  <c r="N328" i="1" s="1"/>
  <c r="L329" i="1"/>
  <c r="N329" i="1" s="1"/>
  <c r="L330" i="1"/>
  <c r="N330" i="1" s="1"/>
  <c r="L331" i="1"/>
  <c r="N331" i="1" s="1"/>
  <c r="L332" i="1"/>
  <c r="N332" i="1" s="1"/>
  <c r="L333" i="1"/>
  <c r="N333" i="1" s="1"/>
  <c r="L334" i="1"/>
  <c r="N334" i="1" s="1"/>
  <c r="L335" i="1"/>
  <c r="N335" i="1" s="1"/>
  <c r="L336" i="1"/>
  <c r="N336" i="1" s="1"/>
  <c r="L337" i="1"/>
  <c r="N337" i="1" s="1"/>
  <c r="L338" i="1"/>
  <c r="N338" i="1" s="1"/>
  <c r="L339" i="1"/>
  <c r="N339" i="1" s="1"/>
  <c r="L340" i="1"/>
  <c r="N340" i="1" s="1"/>
  <c r="L341" i="1"/>
  <c r="N341" i="1" s="1"/>
  <c r="L342" i="1"/>
  <c r="N342" i="1" s="1"/>
  <c r="L343" i="1"/>
  <c r="N343" i="1" s="1"/>
  <c r="L344" i="1"/>
  <c r="N344" i="1" s="1"/>
  <c r="L345" i="1"/>
  <c r="N345" i="1" s="1"/>
  <c r="L346" i="1"/>
  <c r="N346" i="1" s="1"/>
  <c r="L347" i="1"/>
  <c r="N347" i="1" s="1"/>
  <c r="L348" i="1"/>
  <c r="N348" i="1" s="1"/>
  <c r="L349" i="1"/>
  <c r="N349" i="1" s="1"/>
  <c r="L350" i="1"/>
  <c r="N350" i="1" s="1"/>
  <c r="L351" i="1"/>
  <c r="N351" i="1" s="1"/>
  <c r="L352" i="1"/>
  <c r="N352" i="1" s="1"/>
  <c r="L353" i="1"/>
  <c r="N353" i="1" s="1"/>
  <c r="L354" i="1"/>
  <c r="N354" i="1" s="1"/>
  <c r="L355" i="1"/>
  <c r="N355" i="1" s="1"/>
  <c r="L356" i="1"/>
  <c r="N356" i="1" s="1"/>
  <c r="L357" i="1"/>
  <c r="N357" i="1" s="1"/>
  <c r="L358" i="1"/>
  <c r="N358" i="1" s="1"/>
  <c r="L359" i="1"/>
  <c r="N359" i="1" s="1"/>
  <c r="L360" i="1"/>
  <c r="N360" i="1" s="1"/>
  <c r="L361" i="1"/>
  <c r="N361" i="1" s="1"/>
  <c r="L362" i="1"/>
  <c r="N362" i="1" s="1"/>
  <c r="L363" i="1"/>
  <c r="N363" i="1" s="1"/>
  <c r="L364" i="1"/>
  <c r="N364" i="1" s="1"/>
  <c r="L365" i="1"/>
  <c r="N365" i="1" s="1"/>
  <c r="L366" i="1"/>
  <c r="N366" i="1" s="1"/>
  <c r="L367" i="1"/>
  <c r="N367" i="1" s="1"/>
  <c r="L368" i="1"/>
  <c r="N368" i="1" s="1"/>
  <c r="L369" i="1"/>
  <c r="N369" i="1" s="1"/>
  <c r="L370" i="1"/>
  <c r="N370" i="1" s="1"/>
  <c r="L371" i="1"/>
  <c r="N371" i="1" s="1"/>
  <c r="L372" i="1"/>
  <c r="N372" i="1" s="1"/>
  <c r="L373" i="1"/>
  <c r="N373" i="1" s="1"/>
  <c r="L374" i="1"/>
  <c r="N374" i="1" s="1"/>
  <c r="L375" i="1"/>
  <c r="N375" i="1" s="1"/>
  <c r="L376" i="1"/>
  <c r="N376" i="1" s="1"/>
  <c r="L377" i="1"/>
  <c r="N377" i="1" s="1"/>
  <c r="L378" i="1"/>
  <c r="N378" i="1" s="1"/>
  <c r="L379" i="1"/>
  <c r="N379" i="1" s="1"/>
  <c r="L380" i="1"/>
  <c r="N380" i="1" s="1"/>
  <c r="L381" i="1"/>
  <c r="N381" i="1" s="1"/>
  <c r="L382" i="1"/>
  <c r="N382" i="1" s="1"/>
  <c r="L383" i="1"/>
  <c r="N383" i="1" s="1"/>
  <c r="L384" i="1"/>
  <c r="N384" i="1" s="1"/>
  <c r="L385" i="1"/>
  <c r="N385" i="1" s="1"/>
  <c r="L386" i="1"/>
  <c r="N386" i="1" s="1"/>
  <c r="L387" i="1"/>
  <c r="N387" i="1" s="1"/>
  <c r="L388" i="1"/>
  <c r="N388" i="1" s="1"/>
  <c r="L389" i="1"/>
  <c r="N389" i="1" s="1"/>
  <c r="L390" i="1"/>
  <c r="N390" i="1" s="1"/>
  <c r="L391" i="1"/>
  <c r="N391" i="1" s="1"/>
  <c r="L392" i="1"/>
  <c r="N392" i="1" s="1"/>
  <c r="L393" i="1"/>
  <c r="N393" i="1" s="1"/>
  <c r="L394" i="1"/>
  <c r="N394" i="1" s="1"/>
  <c r="L395" i="1"/>
  <c r="N395" i="1" s="1"/>
  <c r="L396" i="1"/>
  <c r="N396" i="1" s="1"/>
  <c r="L397" i="1"/>
  <c r="N397" i="1" s="1"/>
  <c r="L398" i="1"/>
  <c r="N398" i="1" s="1"/>
  <c r="L399" i="1"/>
  <c r="N399" i="1" s="1"/>
  <c r="L400" i="1"/>
  <c r="N400" i="1" s="1"/>
  <c r="L401" i="1"/>
  <c r="N401" i="1" s="1"/>
  <c r="L402" i="1"/>
  <c r="N402" i="1" s="1"/>
  <c r="L403" i="1"/>
  <c r="N403" i="1" s="1"/>
  <c r="L404" i="1"/>
  <c r="N404" i="1" s="1"/>
  <c r="L405" i="1"/>
  <c r="N405" i="1" s="1"/>
  <c r="L406" i="1"/>
  <c r="N406" i="1" s="1"/>
  <c r="L407" i="1"/>
  <c r="N407" i="1" s="1"/>
  <c r="L408" i="1"/>
  <c r="N408" i="1" s="1"/>
  <c r="L409" i="1"/>
  <c r="N409" i="1" s="1"/>
  <c r="L410" i="1"/>
  <c r="N410" i="1" s="1"/>
  <c r="L411" i="1"/>
  <c r="N411" i="1" s="1"/>
  <c r="L412" i="1"/>
  <c r="N412" i="1" s="1"/>
  <c r="L413" i="1"/>
  <c r="N413" i="1" s="1"/>
  <c r="L414" i="1"/>
  <c r="N414" i="1" s="1"/>
  <c r="L415" i="1"/>
  <c r="N415" i="1" s="1"/>
  <c r="L416" i="1"/>
  <c r="N416" i="1" s="1"/>
  <c r="L417" i="1"/>
  <c r="N417" i="1" s="1"/>
  <c r="L418" i="1"/>
  <c r="N418" i="1" s="1"/>
  <c r="L419" i="1"/>
  <c r="N419" i="1" s="1"/>
  <c r="L420" i="1"/>
  <c r="N420" i="1" s="1"/>
  <c r="L421" i="1"/>
  <c r="N421" i="1" s="1"/>
  <c r="L422" i="1"/>
  <c r="N422" i="1" s="1"/>
  <c r="L423" i="1"/>
  <c r="N423" i="1" s="1"/>
  <c r="L424" i="1"/>
  <c r="N424" i="1" s="1"/>
  <c r="L425" i="1"/>
  <c r="N425" i="1" s="1"/>
  <c r="L426" i="1"/>
  <c r="N426" i="1" s="1"/>
  <c r="L427" i="1"/>
  <c r="N427" i="1" s="1"/>
  <c r="L428" i="1"/>
  <c r="N428" i="1" s="1"/>
  <c r="L429" i="1"/>
  <c r="N429" i="1" s="1"/>
  <c r="L430" i="1"/>
  <c r="N430" i="1" s="1"/>
  <c r="L431" i="1"/>
  <c r="N431" i="1" s="1"/>
  <c r="L432" i="1"/>
  <c r="N432" i="1" s="1"/>
  <c r="L433" i="1"/>
  <c r="N433" i="1" s="1"/>
  <c r="L434" i="1"/>
  <c r="N434" i="1" s="1"/>
  <c r="L435" i="1"/>
  <c r="N435" i="1" s="1"/>
  <c r="L436" i="1"/>
  <c r="N436" i="1" s="1"/>
  <c r="L437" i="1"/>
  <c r="N437" i="1" s="1"/>
  <c r="L438" i="1"/>
  <c r="N438" i="1" s="1"/>
  <c r="L439" i="1"/>
  <c r="N439" i="1" s="1"/>
  <c r="L440" i="1"/>
  <c r="N440" i="1" s="1"/>
  <c r="L441" i="1"/>
  <c r="N441" i="1" s="1"/>
  <c r="L442" i="1"/>
  <c r="N442" i="1" s="1"/>
  <c r="L443" i="1"/>
  <c r="N443" i="1" s="1"/>
  <c r="L444" i="1"/>
  <c r="N444" i="1" s="1"/>
  <c r="L445" i="1"/>
  <c r="N445" i="1" s="1"/>
  <c r="L446" i="1"/>
  <c r="N446" i="1" s="1"/>
  <c r="L447" i="1"/>
  <c r="N447" i="1" s="1"/>
  <c r="L448" i="1"/>
  <c r="N448" i="1" s="1"/>
  <c r="L449" i="1"/>
  <c r="N449" i="1" s="1"/>
  <c r="L450" i="1"/>
  <c r="N450" i="1" s="1"/>
  <c r="L451" i="1"/>
  <c r="N451" i="1" s="1"/>
  <c r="L452" i="1"/>
  <c r="N452" i="1" s="1"/>
  <c r="L453" i="1"/>
  <c r="N453" i="1" s="1"/>
  <c r="L454" i="1"/>
  <c r="N454" i="1" s="1"/>
  <c r="L455" i="1"/>
  <c r="N455" i="1" s="1"/>
  <c r="L456" i="1"/>
  <c r="N456" i="1" s="1"/>
  <c r="L457" i="1"/>
  <c r="N457" i="1" s="1"/>
  <c r="L458" i="1"/>
  <c r="N458" i="1" s="1"/>
  <c r="L459" i="1"/>
  <c r="N459" i="1" s="1"/>
  <c r="L460" i="1"/>
  <c r="N460" i="1" s="1"/>
  <c r="L461" i="1"/>
  <c r="N461" i="1" s="1"/>
  <c r="L462" i="1"/>
  <c r="N462" i="1" s="1"/>
  <c r="L463" i="1"/>
  <c r="N463" i="1" s="1"/>
  <c r="L464" i="1"/>
  <c r="N464" i="1" s="1"/>
  <c r="L465" i="1"/>
  <c r="N465" i="1" s="1"/>
  <c r="L466" i="1"/>
  <c r="N466" i="1" s="1"/>
  <c r="L467" i="1"/>
  <c r="N467" i="1" s="1"/>
  <c r="L468" i="1"/>
  <c r="N468" i="1" s="1"/>
  <c r="L469" i="1"/>
  <c r="N469" i="1" s="1"/>
  <c r="L470" i="1"/>
  <c r="N470" i="1" s="1"/>
  <c r="L471" i="1"/>
  <c r="N471" i="1" s="1"/>
  <c r="L472" i="1"/>
  <c r="N472" i="1" s="1"/>
  <c r="L473" i="1"/>
  <c r="N473" i="1" s="1"/>
  <c r="L474" i="1"/>
  <c r="N474" i="1" s="1"/>
  <c r="L475" i="1"/>
  <c r="N475" i="1" s="1"/>
  <c r="L476" i="1"/>
  <c r="N476" i="1" s="1"/>
  <c r="L477" i="1"/>
  <c r="N477" i="1" s="1"/>
  <c r="L478" i="1"/>
  <c r="N478" i="1" s="1"/>
  <c r="L479" i="1"/>
  <c r="N479" i="1" s="1"/>
  <c r="L480" i="1"/>
  <c r="N480" i="1" s="1"/>
  <c r="L481" i="1"/>
  <c r="N481" i="1" s="1"/>
  <c r="L482" i="1"/>
  <c r="N482" i="1" s="1"/>
  <c r="L483" i="1"/>
  <c r="N483" i="1" s="1"/>
  <c r="L484" i="1"/>
  <c r="N484" i="1" s="1"/>
  <c r="L485" i="1"/>
  <c r="N485" i="1" s="1"/>
  <c r="L486" i="1"/>
  <c r="N486" i="1" s="1"/>
  <c r="L487" i="1"/>
  <c r="N487" i="1" s="1"/>
  <c r="L488" i="1"/>
  <c r="N488" i="1" s="1"/>
  <c r="L489" i="1"/>
  <c r="N489" i="1" s="1"/>
  <c r="L490" i="1"/>
  <c r="N490" i="1" s="1"/>
  <c r="L491" i="1"/>
  <c r="N491" i="1" s="1"/>
  <c r="L492" i="1"/>
  <c r="N492" i="1" s="1"/>
  <c r="L493" i="1"/>
  <c r="N493" i="1" s="1"/>
  <c r="L494" i="1"/>
  <c r="N494" i="1" s="1"/>
  <c r="L495" i="1"/>
  <c r="N495" i="1" s="1"/>
  <c r="L496" i="1"/>
  <c r="N496" i="1" s="1"/>
  <c r="L497" i="1"/>
  <c r="N497" i="1" s="1"/>
  <c r="L498" i="1"/>
  <c r="N498" i="1" s="1"/>
  <c r="L499" i="1"/>
  <c r="N499" i="1" s="1"/>
  <c r="L500" i="1"/>
  <c r="N500" i="1" s="1"/>
  <c r="L501" i="1"/>
  <c r="N501" i="1" s="1"/>
  <c r="L502" i="1"/>
  <c r="N502" i="1" s="1"/>
  <c r="L503" i="1"/>
  <c r="N503" i="1" s="1"/>
  <c r="L504" i="1"/>
  <c r="N504" i="1" s="1"/>
  <c r="L505" i="1"/>
  <c r="N505" i="1" s="1"/>
  <c r="L506" i="1"/>
  <c r="N506" i="1" s="1"/>
  <c r="L507" i="1"/>
  <c r="N507" i="1" s="1"/>
  <c r="L508" i="1"/>
  <c r="N508" i="1" s="1"/>
  <c r="L509" i="1"/>
  <c r="N509" i="1" s="1"/>
  <c r="L510" i="1"/>
  <c r="N510" i="1" s="1"/>
  <c r="L511" i="1"/>
  <c r="N511" i="1" s="1"/>
  <c r="L512" i="1"/>
  <c r="N512" i="1" s="1"/>
  <c r="L513" i="1"/>
  <c r="N513" i="1" s="1"/>
  <c r="L514" i="1"/>
  <c r="N514" i="1" s="1"/>
  <c r="L515" i="1"/>
  <c r="N515" i="1" s="1"/>
  <c r="L516" i="1"/>
  <c r="N516" i="1" s="1"/>
  <c r="L517" i="1"/>
  <c r="N517" i="1" s="1"/>
  <c r="L518" i="1"/>
  <c r="N518" i="1" s="1"/>
  <c r="L519" i="1"/>
  <c r="N519" i="1" s="1"/>
  <c r="L520" i="1"/>
  <c r="N520" i="1" s="1"/>
  <c r="L521" i="1"/>
  <c r="N521" i="1" s="1"/>
  <c r="L522" i="1"/>
  <c r="N522" i="1" s="1"/>
  <c r="L523" i="1"/>
  <c r="N523" i="1" s="1"/>
  <c r="L524" i="1"/>
  <c r="N524" i="1" s="1"/>
  <c r="L525" i="1"/>
  <c r="N525" i="1" s="1"/>
  <c r="L526" i="1"/>
  <c r="N526" i="1" s="1"/>
  <c r="L527" i="1"/>
  <c r="N527" i="1" s="1"/>
  <c r="L528" i="1"/>
  <c r="N528" i="1" s="1"/>
  <c r="L529" i="1"/>
  <c r="N529" i="1" s="1"/>
  <c r="L530" i="1"/>
  <c r="N530" i="1" s="1"/>
  <c r="L531" i="1"/>
  <c r="N531" i="1" s="1"/>
  <c r="L532" i="1"/>
  <c r="N532" i="1" s="1"/>
  <c r="L533" i="1"/>
  <c r="N533" i="1" s="1"/>
  <c r="L534" i="1"/>
  <c r="N534" i="1" s="1"/>
  <c r="L535" i="1"/>
  <c r="N535" i="1" s="1"/>
  <c r="L536" i="1"/>
  <c r="N536" i="1" s="1"/>
  <c r="L537" i="1"/>
  <c r="N537" i="1" s="1"/>
  <c r="L538" i="1"/>
  <c r="N538" i="1" s="1"/>
  <c r="L539" i="1"/>
  <c r="N539" i="1" s="1"/>
  <c r="L540" i="1"/>
  <c r="N540" i="1" s="1"/>
  <c r="L541" i="1"/>
  <c r="N541" i="1" s="1"/>
  <c r="L542" i="1"/>
  <c r="N542" i="1" s="1"/>
  <c r="L543" i="1"/>
  <c r="N543" i="1" s="1"/>
  <c r="L544" i="1"/>
  <c r="N544" i="1" s="1"/>
  <c r="L545" i="1"/>
  <c r="N545" i="1" s="1"/>
  <c r="L546" i="1"/>
  <c r="N546" i="1" s="1"/>
  <c r="L547" i="1"/>
  <c r="N547" i="1" s="1"/>
  <c r="L548" i="1"/>
  <c r="N548" i="1" s="1"/>
  <c r="L549" i="1"/>
  <c r="N549" i="1" s="1"/>
  <c r="L550" i="1"/>
  <c r="N550" i="1" s="1"/>
  <c r="L551" i="1"/>
  <c r="N551" i="1" s="1"/>
  <c r="L552" i="1"/>
  <c r="N552" i="1" s="1"/>
  <c r="L553" i="1"/>
  <c r="N553" i="1" s="1"/>
  <c r="L554" i="1"/>
  <c r="N554" i="1" s="1"/>
  <c r="L555" i="1"/>
  <c r="N555" i="1" s="1"/>
  <c r="L556" i="1"/>
  <c r="N556" i="1" s="1"/>
  <c r="L557" i="1"/>
  <c r="N557" i="1" s="1"/>
  <c r="L558" i="1"/>
  <c r="N558" i="1" s="1"/>
  <c r="L559" i="1"/>
  <c r="N559" i="1" s="1"/>
  <c r="L560" i="1"/>
  <c r="N560" i="1" s="1"/>
  <c r="L561" i="1"/>
  <c r="N561" i="1" s="1"/>
  <c r="L562" i="1"/>
  <c r="N562" i="1" s="1"/>
  <c r="L563" i="1"/>
  <c r="N563" i="1" s="1"/>
  <c r="L564" i="1"/>
  <c r="N564" i="1" s="1"/>
  <c r="L565" i="1"/>
  <c r="N565" i="1" s="1"/>
  <c r="L566" i="1"/>
  <c r="N566" i="1" s="1"/>
  <c r="L567" i="1"/>
  <c r="N567" i="1" s="1"/>
  <c r="L568" i="1"/>
  <c r="N568" i="1" s="1"/>
  <c r="L569" i="1"/>
  <c r="N569" i="1" s="1"/>
  <c r="L570" i="1"/>
  <c r="N570" i="1" s="1"/>
  <c r="L571" i="1"/>
  <c r="N571" i="1" s="1"/>
  <c r="L572" i="1"/>
  <c r="N572" i="1" s="1"/>
  <c r="L573" i="1"/>
  <c r="N573" i="1" s="1"/>
  <c r="L574" i="1"/>
  <c r="N574" i="1" s="1"/>
  <c r="L575" i="1"/>
  <c r="N575" i="1" s="1"/>
  <c r="L576" i="1"/>
  <c r="N576" i="1" s="1"/>
  <c r="L577" i="1"/>
  <c r="N577" i="1" s="1"/>
  <c r="L578" i="1"/>
  <c r="N578" i="1" s="1"/>
  <c r="L579" i="1"/>
  <c r="N579" i="1" s="1"/>
  <c r="L580" i="1"/>
  <c r="N580" i="1" s="1"/>
  <c r="L581" i="1"/>
  <c r="N581" i="1" s="1"/>
  <c r="L582" i="1"/>
  <c r="N582" i="1" s="1"/>
  <c r="L583" i="1"/>
  <c r="N583" i="1" s="1"/>
  <c r="L584" i="1"/>
  <c r="N584" i="1" s="1"/>
  <c r="L585" i="1"/>
  <c r="N585" i="1" s="1"/>
  <c r="L586" i="1"/>
  <c r="N586" i="1" s="1"/>
  <c r="L587" i="1"/>
  <c r="N587" i="1" s="1"/>
  <c r="L588" i="1"/>
  <c r="N588" i="1" s="1"/>
  <c r="L589" i="1"/>
  <c r="N589" i="1" s="1"/>
  <c r="L590" i="1"/>
  <c r="N590" i="1" s="1"/>
  <c r="L591" i="1"/>
  <c r="N591" i="1" s="1"/>
  <c r="L592" i="1"/>
  <c r="N592" i="1" s="1"/>
  <c r="L593" i="1"/>
  <c r="N593" i="1" s="1"/>
  <c r="L594" i="1"/>
  <c r="N594" i="1" s="1"/>
  <c r="L595" i="1"/>
  <c r="N595" i="1" s="1"/>
  <c r="L596" i="1"/>
  <c r="N596" i="1" s="1"/>
  <c r="L597" i="1"/>
  <c r="N597" i="1" s="1"/>
  <c r="L598" i="1"/>
  <c r="N598" i="1" s="1"/>
  <c r="L599" i="1"/>
  <c r="N599" i="1" s="1"/>
  <c r="L600" i="1"/>
  <c r="N600" i="1" s="1"/>
  <c r="L601" i="1"/>
  <c r="N601" i="1" s="1"/>
  <c r="L602" i="1"/>
  <c r="N602" i="1" s="1"/>
  <c r="L603" i="1"/>
  <c r="N603" i="1" s="1"/>
  <c r="L604" i="1"/>
  <c r="N604" i="1" s="1"/>
  <c r="L605" i="1"/>
  <c r="N605" i="1" s="1"/>
  <c r="L606" i="1"/>
  <c r="N606" i="1" s="1"/>
  <c r="L607" i="1"/>
  <c r="N607" i="1" s="1"/>
  <c r="L608" i="1"/>
  <c r="N608" i="1" s="1"/>
  <c r="L609" i="1"/>
  <c r="N609" i="1" s="1"/>
  <c r="L610" i="1"/>
  <c r="N610" i="1" s="1"/>
  <c r="L611" i="1"/>
  <c r="N611" i="1" s="1"/>
  <c r="L612" i="1"/>
  <c r="N612" i="1" s="1"/>
  <c r="L613" i="1"/>
  <c r="N613" i="1" s="1"/>
  <c r="L614" i="1"/>
  <c r="N614" i="1" s="1"/>
  <c r="L615" i="1"/>
  <c r="N615" i="1" s="1"/>
  <c r="L616" i="1"/>
  <c r="N616" i="1" s="1"/>
  <c r="L617" i="1"/>
  <c r="N617" i="1" s="1"/>
  <c r="L618" i="1"/>
  <c r="N618" i="1" s="1"/>
  <c r="L619" i="1"/>
  <c r="N619" i="1" s="1"/>
  <c r="L620" i="1"/>
  <c r="N620" i="1" s="1"/>
  <c r="L621" i="1"/>
  <c r="N621" i="1" s="1"/>
  <c r="L622" i="1"/>
  <c r="N622" i="1" s="1"/>
  <c r="L623" i="1"/>
  <c r="N623" i="1" s="1"/>
  <c r="L624" i="1"/>
  <c r="N624" i="1" s="1"/>
  <c r="L625" i="1"/>
  <c r="N625" i="1" s="1"/>
  <c r="L626" i="1"/>
  <c r="N626" i="1" s="1"/>
  <c r="L627" i="1"/>
  <c r="N627" i="1" s="1"/>
  <c r="L628" i="1"/>
  <c r="N628" i="1" s="1"/>
  <c r="L629" i="1"/>
  <c r="N629" i="1" s="1"/>
  <c r="L630" i="1"/>
  <c r="N630" i="1" s="1"/>
  <c r="L631" i="1"/>
  <c r="N631" i="1" s="1"/>
  <c r="L632" i="1"/>
  <c r="N632" i="1" s="1"/>
  <c r="L633" i="1"/>
  <c r="N633" i="1" s="1"/>
  <c r="L634" i="1"/>
  <c r="N634" i="1" s="1"/>
  <c r="L635" i="1"/>
  <c r="N635" i="1" s="1"/>
  <c r="L636" i="1"/>
  <c r="N636" i="1" s="1"/>
  <c r="L637" i="1"/>
  <c r="N637" i="1" s="1"/>
  <c r="L638" i="1"/>
  <c r="N638" i="1" s="1"/>
  <c r="L639" i="1"/>
  <c r="N639" i="1" s="1"/>
  <c r="L640" i="1"/>
  <c r="N640" i="1" s="1"/>
  <c r="L641" i="1"/>
  <c r="N641" i="1" s="1"/>
  <c r="L642" i="1"/>
  <c r="N642" i="1" s="1"/>
  <c r="L643" i="1"/>
  <c r="N643" i="1" s="1"/>
  <c r="L644" i="1"/>
  <c r="N644" i="1" s="1"/>
  <c r="L645" i="1"/>
  <c r="N645" i="1" s="1"/>
  <c r="L646" i="1"/>
  <c r="N646" i="1" s="1"/>
  <c r="L647" i="1"/>
  <c r="N647" i="1" s="1"/>
  <c r="L648" i="1"/>
  <c r="N648" i="1" s="1"/>
  <c r="L649" i="1"/>
  <c r="N649" i="1" s="1"/>
  <c r="L650" i="1"/>
  <c r="N650" i="1" s="1"/>
  <c r="L651" i="1"/>
  <c r="N651" i="1" s="1"/>
  <c r="L652" i="1"/>
  <c r="N652" i="1" s="1"/>
  <c r="L653" i="1"/>
  <c r="N653" i="1" s="1"/>
  <c r="L654" i="1"/>
  <c r="N654" i="1" s="1"/>
  <c r="L655" i="1"/>
  <c r="N655" i="1" s="1"/>
  <c r="L656" i="1"/>
  <c r="N656" i="1" s="1"/>
  <c r="L657" i="1"/>
  <c r="N657" i="1" s="1"/>
  <c r="L658" i="1"/>
  <c r="N658" i="1" s="1"/>
  <c r="L659" i="1"/>
  <c r="N659" i="1" s="1"/>
  <c r="L660" i="1"/>
  <c r="N660" i="1" s="1"/>
  <c r="L661" i="1"/>
  <c r="N661" i="1" s="1"/>
  <c r="L662" i="1"/>
  <c r="N662" i="1" s="1"/>
  <c r="L663" i="1"/>
  <c r="N663" i="1" s="1"/>
  <c r="L664" i="1"/>
  <c r="N664" i="1" s="1"/>
  <c r="L665" i="1"/>
  <c r="N665" i="1" s="1"/>
  <c r="L666" i="1"/>
  <c r="N666" i="1" s="1"/>
  <c r="L667" i="1"/>
  <c r="N667" i="1" s="1"/>
  <c r="L668" i="1"/>
  <c r="N668" i="1" s="1"/>
  <c r="L669" i="1"/>
  <c r="N669" i="1" s="1"/>
  <c r="L670" i="1"/>
  <c r="N670" i="1" s="1"/>
  <c r="L671" i="1"/>
  <c r="N671" i="1" s="1"/>
  <c r="L672" i="1"/>
  <c r="N672" i="1" s="1"/>
  <c r="L673" i="1"/>
  <c r="N673" i="1" s="1"/>
  <c r="L674" i="1"/>
  <c r="N674" i="1" s="1"/>
  <c r="L675" i="1"/>
  <c r="N675" i="1" s="1"/>
  <c r="L676" i="1"/>
  <c r="N676" i="1" s="1"/>
  <c r="L677" i="1"/>
  <c r="N677" i="1" s="1"/>
  <c r="L678" i="1"/>
  <c r="N678" i="1" s="1"/>
  <c r="L679" i="1"/>
  <c r="N679" i="1" s="1"/>
  <c r="L680" i="1"/>
  <c r="N680" i="1" s="1"/>
  <c r="L681" i="1"/>
  <c r="N681" i="1" s="1"/>
  <c r="L682" i="1"/>
  <c r="N682" i="1" s="1"/>
  <c r="L683" i="1"/>
  <c r="N683" i="1" s="1"/>
  <c r="L684" i="1"/>
  <c r="N684" i="1" s="1"/>
  <c r="L685" i="1"/>
  <c r="N685" i="1" s="1"/>
  <c r="L686" i="1"/>
  <c r="N686" i="1" s="1"/>
  <c r="L687" i="1"/>
  <c r="N687" i="1" s="1"/>
  <c r="L688" i="1"/>
  <c r="N688" i="1" s="1"/>
  <c r="L689" i="1"/>
  <c r="N689" i="1" s="1"/>
  <c r="L690" i="1"/>
  <c r="N690" i="1" s="1"/>
  <c r="L691" i="1"/>
  <c r="N691" i="1" s="1"/>
  <c r="L692" i="1"/>
  <c r="N692" i="1" s="1"/>
  <c r="L693" i="1"/>
  <c r="N693" i="1" s="1"/>
  <c r="L694" i="1"/>
  <c r="N694" i="1" s="1"/>
  <c r="L695" i="1"/>
  <c r="N695" i="1" s="1"/>
  <c r="L696" i="1"/>
  <c r="N696" i="1" s="1"/>
  <c r="L697" i="1"/>
  <c r="N697" i="1" s="1"/>
  <c r="L698" i="1"/>
  <c r="N698" i="1" s="1"/>
  <c r="L699" i="1"/>
  <c r="N699" i="1" s="1"/>
  <c r="L700" i="1"/>
  <c r="N700" i="1" s="1"/>
  <c r="L701" i="1"/>
  <c r="N701" i="1" s="1"/>
  <c r="L702" i="1"/>
  <c r="N702" i="1" s="1"/>
  <c r="L703" i="1"/>
  <c r="N703" i="1" s="1"/>
  <c r="L704" i="1"/>
  <c r="N704" i="1" s="1"/>
  <c r="L705" i="1"/>
  <c r="N705" i="1" s="1"/>
  <c r="L706" i="1"/>
  <c r="N706" i="1" s="1"/>
  <c r="L707" i="1"/>
  <c r="N707" i="1" s="1"/>
  <c r="L708" i="1"/>
  <c r="N708" i="1" s="1"/>
  <c r="L709" i="1"/>
  <c r="N709" i="1" s="1"/>
  <c r="L710" i="1"/>
  <c r="N710" i="1" s="1"/>
  <c r="L711" i="1"/>
  <c r="N711" i="1" s="1"/>
  <c r="L712" i="1"/>
  <c r="N712" i="1" s="1"/>
  <c r="L713" i="1"/>
  <c r="N713" i="1" s="1"/>
  <c r="L714" i="1"/>
  <c r="N714" i="1" s="1"/>
  <c r="L715" i="1"/>
  <c r="N715" i="1" s="1"/>
  <c r="L716" i="1"/>
  <c r="N716" i="1" s="1"/>
  <c r="L717" i="1"/>
  <c r="N717" i="1" s="1"/>
  <c r="L718" i="1"/>
  <c r="N718" i="1" s="1"/>
  <c r="L719" i="1"/>
  <c r="N719" i="1" s="1"/>
  <c r="L720" i="1"/>
  <c r="N720" i="1" s="1"/>
  <c r="L721" i="1"/>
  <c r="N721" i="1" s="1"/>
  <c r="L722" i="1"/>
  <c r="N722" i="1" s="1"/>
  <c r="L723" i="1"/>
  <c r="N723" i="1" s="1"/>
  <c r="L724" i="1"/>
  <c r="N724" i="1" s="1"/>
  <c r="L725" i="1"/>
  <c r="N725" i="1" s="1"/>
  <c r="L726" i="1"/>
  <c r="N726" i="1" s="1"/>
  <c r="L727" i="1"/>
  <c r="N727" i="1" s="1"/>
  <c r="L728" i="1"/>
  <c r="N728" i="1" s="1"/>
  <c r="L729" i="1"/>
  <c r="N729" i="1" s="1"/>
  <c r="L730" i="1"/>
  <c r="N730" i="1" s="1"/>
  <c r="L731" i="1"/>
  <c r="N731" i="1" s="1"/>
  <c r="L732" i="1"/>
  <c r="N732" i="1" s="1"/>
  <c r="L733" i="1"/>
  <c r="N733" i="1" s="1"/>
  <c r="L734" i="1"/>
  <c r="N734" i="1" s="1"/>
  <c r="L735" i="1"/>
  <c r="N735" i="1" s="1"/>
  <c r="L736" i="1"/>
  <c r="N736" i="1" s="1"/>
  <c r="L737" i="1"/>
  <c r="N737" i="1" s="1"/>
  <c r="L738" i="1"/>
  <c r="N738" i="1" s="1"/>
  <c r="L739" i="1"/>
  <c r="N739" i="1" s="1"/>
  <c r="L740" i="1"/>
  <c r="N740" i="1" s="1"/>
  <c r="L741" i="1"/>
  <c r="N741" i="1" s="1"/>
  <c r="L742" i="1"/>
  <c r="N742" i="1" s="1"/>
  <c r="L743" i="1"/>
  <c r="N743" i="1" s="1"/>
  <c r="L744" i="1"/>
  <c r="N744" i="1" s="1"/>
  <c r="L745" i="1"/>
  <c r="N745" i="1" s="1"/>
  <c r="L746" i="1"/>
  <c r="N746" i="1" s="1"/>
  <c r="L747" i="1"/>
  <c r="N747" i="1" s="1"/>
  <c r="L748" i="1"/>
  <c r="N748" i="1" s="1"/>
  <c r="L749" i="1"/>
  <c r="N749" i="1" s="1"/>
  <c r="L750" i="1"/>
  <c r="N750" i="1" s="1"/>
  <c r="L751" i="1"/>
  <c r="N751" i="1" s="1"/>
  <c r="L752" i="1"/>
  <c r="N752" i="1" s="1"/>
  <c r="L753" i="1"/>
  <c r="N753" i="1" s="1"/>
  <c r="L754" i="1"/>
  <c r="N754" i="1" s="1"/>
  <c r="L755" i="1"/>
  <c r="N755" i="1" s="1"/>
  <c r="L756" i="1"/>
  <c r="N756" i="1" s="1"/>
  <c r="L757" i="1"/>
  <c r="N757" i="1" s="1"/>
  <c r="L758" i="1"/>
  <c r="N758" i="1" s="1"/>
  <c r="L759" i="1"/>
  <c r="N759" i="1" s="1"/>
  <c r="L760" i="1"/>
  <c r="N760" i="1" s="1"/>
  <c r="L761" i="1"/>
  <c r="N761" i="1" s="1"/>
  <c r="L762" i="1"/>
  <c r="N762" i="1" s="1"/>
  <c r="L763" i="1"/>
  <c r="N763" i="1" s="1"/>
  <c r="L764" i="1"/>
  <c r="N764" i="1" s="1"/>
  <c r="L765" i="1"/>
  <c r="N765" i="1" s="1"/>
  <c r="L766" i="1"/>
  <c r="N766" i="1" s="1"/>
  <c r="L767" i="1"/>
  <c r="N767" i="1" s="1"/>
  <c r="L768" i="1"/>
  <c r="N768" i="1" s="1"/>
  <c r="L769" i="1"/>
  <c r="N769" i="1" s="1"/>
  <c r="L770" i="1"/>
  <c r="N770" i="1" s="1"/>
  <c r="L771" i="1"/>
  <c r="N771" i="1" s="1"/>
  <c r="L772" i="1"/>
  <c r="N772" i="1" s="1"/>
  <c r="L773" i="1"/>
  <c r="N773" i="1" s="1"/>
  <c r="L774" i="1"/>
  <c r="N774" i="1" s="1"/>
  <c r="L775" i="1"/>
  <c r="N775" i="1" s="1"/>
  <c r="L776" i="1"/>
  <c r="N776" i="1" s="1"/>
  <c r="L777" i="1"/>
  <c r="N777" i="1" s="1"/>
  <c r="L778" i="1"/>
  <c r="N778" i="1" s="1"/>
  <c r="L779" i="1"/>
  <c r="N779" i="1" s="1"/>
  <c r="L780" i="1"/>
  <c r="N780" i="1" s="1"/>
  <c r="L781" i="1"/>
  <c r="N781" i="1" s="1"/>
  <c r="L782" i="1"/>
  <c r="N782" i="1" s="1"/>
  <c r="L783" i="1"/>
  <c r="N783" i="1" s="1"/>
  <c r="L784" i="1"/>
  <c r="N784" i="1" s="1"/>
  <c r="L785" i="1"/>
  <c r="N785" i="1" s="1"/>
  <c r="L786" i="1"/>
  <c r="N786" i="1" s="1"/>
  <c r="L787" i="1"/>
  <c r="N787" i="1" s="1"/>
  <c r="L788" i="1"/>
  <c r="N788" i="1" s="1"/>
  <c r="L789" i="1"/>
  <c r="N789" i="1" s="1"/>
  <c r="L790" i="1"/>
  <c r="N790" i="1" s="1"/>
  <c r="L791" i="1"/>
  <c r="N791" i="1" s="1"/>
  <c r="L792" i="1"/>
  <c r="N792" i="1" s="1"/>
  <c r="L793" i="1"/>
  <c r="N793" i="1" s="1"/>
  <c r="L794" i="1"/>
  <c r="N794" i="1" s="1"/>
  <c r="L795" i="1"/>
  <c r="N795" i="1" s="1"/>
  <c r="L796" i="1"/>
  <c r="N796" i="1" s="1"/>
  <c r="L797" i="1"/>
  <c r="N797" i="1" s="1"/>
  <c r="L798" i="1"/>
  <c r="N798" i="1" s="1"/>
  <c r="L799" i="1"/>
  <c r="N799" i="1" s="1"/>
  <c r="L800" i="1"/>
  <c r="N800" i="1" s="1"/>
  <c r="L801" i="1"/>
  <c r="N801" i="1" s="1"/>
  <c r="L802" i="1"/>
  <c r="N802" i="1" s="1"/>
  <c r="L803" i="1"/>
  <c r="N803" i="1" s="1"/>
  <c r="L804" i="1"/>
  <c r="N804" i="1" s="1"/>
  <c r="L805" i="1"/>
  <c r="N805" i="1" s="1"/>
  <c r="L806" i="1"/>
  <c r="N806" i="1" s="1"/>
  <c r="L807" i="1"/>
  <c r="N807" i="1" s="1"/>
  <c r="L808" i="1"/>
  <c r="N808" i="1" s="1"/>
  <c r="L809" i="1"/>
  <c r="N809" i="1" s="1"/>
  <c r="L810" i="1"/>
  <c r="N810" i="1" s="1"/>
  <c r="L811" i="1"/>
  <c r="N811" i="1" s="1"/>
  <c r="L812" i="1"/>
  <c r="N812" i="1" s="1"/>
  <c r="L813" i="1"/>
  <c r="N813" i="1" s="1"/>
  <c r="L814" i="1"/>
  <c r="N814" i="1" s="1"/>
  <c r="L815" i="1"/>
  <c r="N815" i="1" s="1"/>
  <c r="L816" i="1"/>
  <c r="N816" i="1" s="1"/>
  <c r="L817" i="1"/>
  <c r="N817" i="1" s="1"/>
  <c r="L818" i="1"/>
  <c r="N818" i="1" s="1"/>
  <c r="L819" i="1"/>
  <c r="N819" i="1" s="1"/>
  <c r="L820" i="1"/>
  <c r="N820" i="1" s="1"/>
  <c r="L821" i="1"/>
  <c r="N821" i="1" s="1"/>
  <c r="L822" i="1"/>
  <c r="N822" i="1" s="1"/>
  <c r="L823" i="1"/>
  <c r="N823" i="1" s="1"/>
  <c r="L824" i="1"/>
  <c r="N824" i="1" s="1"/>
  <c r="L825" i="1"/>
  <c r="N825" i="1" s="1"/>
  <c r="L826" i="1"/>
  <c r="N826" i="1" s="1"/>
  <c r="L827" i="1"/>
  <c r="N827" i="1" s="1"/>
  <c r="L828" i="1"/>
  <c r="N828" i="1" s="1"/>
  <c r="L829" i="1"/>
  <c r="N829" i="1" s="1"/>
  <c r="L830" i="1"/>
  <c r="N830" i="1" s="1"/>
  <c r="L831" i="1"/>
  <c r="N831" i="1" s="1"/>
  <c r="L832" i="1"/>
  <c r="N832" i="1" s="1"/>
  <c r="L833" i="1"/>
  <c r="N833" i="1" s="1"/>
  <c r="L834" i="1"/>
  <c r="N834" i="1" s="1"/>
  <c r="L835" i="1"/>
  <c r="N835" i="1" s="1"/>
  <c r="L836" i="1"/>
  <c r="N836" i="1" s="1"/>
  <c r="L837" i="1"/>
  <c r="N837" i="1" s="1"/>
  <c r="L838" i="1"/>
  <c r="N838" i="1" s="1"/>
  <c r="L839" i="1"/>
  <c r="N839" i="1" s="1"/>
  <c r="L840" i="1"/>
  <c r="N840" i="1" s="1"/>
  <c r="L841" i="1"/>
  <c r="N841" i="1" s="1"/>
  <c r="L842" i="1"/>
  <c r="N842" i="1" s="1"/>
  <c r="L843" i="1"/>
  <c r="N843" i="1" s="1"/>
  <c r="L844" i="1"/>
  <c r="N844" i="1" s="1"/>
  <c r="L845" i="1"/>
  <c r="N845" i="1" s="1"/>
  <c r="L846" i="1"/>
  <c r="N846" i="1" s="1"/>
  <c r="L847" i="1"/>
  <c r="N847" i="1" s="1"/>
  <c r="L848" i="1"/>
  <c r="N848" i="1" s="1"/>
  <c r="L849" i="1"/>
  <c r="N849" i="1" s="1"/>
  <c r="L850" i="1"/>
  <c r="N850" i="1" s="1"/>
  <c r="L851" i="1"/>
  <c r="N851" i="1" s="1"/>
  <c r="L852" i="1"/>
  <c r="N852" i="1" s="1"/>
  <c r="L853" i="1"/>
  <c r="N853" i="1" s="1"/>
  <c r="L854" i="1"/>
  <c r="N854" i="1" s="1"/>
  <c r="L855" i="1"/>
  <c r="N855" i="1" s="1"/>
  <c r="L856" i="1"/>
  <c r="N856" i="1" s="1"/>
  <c r="L857" i="1"/>
  <c r="N857" i="1" s="1"/>
  <c r="L858" i="1"/>
  <c r="N858" i="1" s="1"/>
  <c r="L859" i="1"/>
  <c r="N859" i="1" s="1"/>
  <c r="L860" i="1"/>
  <c r="N860" i="1" s="1"/>
  <c r="L861" i="1"/>
  <c r="N861" i="1" s="1"/>
  <c r="L862" i="1"/>
  <c r="N862" i="1" s="1"/>
  <c r="L863" i="1"/>
  <c r="N863" i="1" s="1"/>
  <c r="L864" i="1"/>
  <c r="N864" i="1" s="1"/>
  <c r="L865" i="1"/>
  <c r="N865" i="1" s="1"/>
  <c r="L866" i="1"/>
  <c r="N866" i="1" s="1"/>
  <c r="L867" i="1"/>
  <c r="N867" i="1" s="1"/>
  <c r="L868" i="1"/>
  <c r="N868" i="1" s="1"/>
  <c r="L869" i="1"/>
  <c r="N869" i="1" s="1"/>
  <c r="L870" i="1"/>
  <c r="N870" i="1" s="1"/>
  <c r="L871" i="1"/>
  <c r="N871" i="1" s="1"/>
  <c r="L872" i="1"/>
  <c r="N872" i="1" s="1"/>
  <c r="L873" i="1"/>
  <c r="N873" i="1" s="1"/>
  <c r="L874" i="1"/>
  <c r="N874" i="1" s="1"/>
  <c r="L875" i="1"/>
  <c r="N875" i="1" s="1"/>
  <c r="L876" i="1"/>
  <c r="N876" i="1" s="1"/>
  <c r="L877" i="1"/>
  <c r="N877" i="1" s="1"/>
  <c r="L878" i="1"/>
  <c r="N878" i="1" s="1"/>
  <c r="L879" i="1"/>
  <c r="N879" i="1" s="1"/>
  <c r="L880" i="1"/>
  <c r="N880" i="1" s="1"/>
  <c r="L881" i="1"/>
  <c r="N881" i="1" s="1"/>
  <c r="L882" i="1"/>
  <c r="N882" i="1" s="1"/>
  <c r="L883" i="1"/>
  <c r="N883" i="1" s="1"/>
  <c r="L884" i="1"/>
  <c r="N884" i="1" s="1"/>
  <c r="L885" i="1"/>
  <c r="N885" i="1" s="1"/>
  <c r="L886" i="1"/>
  <c r="N886" i="1" s="1"/>
  <c r="L887" i="1"/>
  <c r="N887" i="1" s="1"/>
  <c r="L888" i="1"/>
  <c r="N888" i="1" s="1"/>
  <c r="L889" i="1"/>
  <c r="N889" i="1" s="1"/>
  <c r="L890" i="1"/>
  <c r="N890" i="1" s="1"/>
  <c r="L891" i="1"/>
  <c r="N891" i="1" s="1"/>
  <c r="L892" i="1"/>
  <c r="N892" i="1" s="1"/>
  <c r="L893" i="1"/>
  <c r="N893" i="1" s="1"/>
  <c r="L894" i="1"/>
  <c r="N894" i="1" s="1"/>
  <c r="L895" i="1"/>
  <c r="N895" i="1" s="1"/>
  <c r="L896" i="1"/>
  <c r="N896" i="1" s="1"/>
  <c r="L897" i="1"/>
  <c r="N897" i="1" s="1"/>
  <c r="L898" i="1"/>
  <c r="N898" i="1" s="1"/>
  <c r="L899" i="1"/>
  <c r="N899" i="1" s="1"/>
  <c r="L900" i="1"/>
  <c r="N900" i="1" s="1"/>
  <c r="L901" i="1"/>
  <c r="N901" i="1" s="1"/>
  <c r="L902" i="1"/>
  <c r="N902" i="1" s="1"/>
  <c r="L903" i="1"/>
  <c r="N903" i="1" s="1"/>
  <c r="L904" i="1"/>
  <c r="N904" i="1" s="1"/>
  <c r="L905" i="1"/>
  <c r="N905" i="1" s="1"/>
  <c r="L906" i="1"/>
  <c r="N906" i="1" s="1"/>
  <c r="L907" i="1"/>
  <c r="N907" i="1" s="1"/>
  <c r="L908" i="1"/>
  <c r="N908" i="1" s="1"/>
  <c r="L909" i="1"/>
  <c r="N909" i="1" s="1"/>
  <c r="L910" i="1"/>
  <c r="N910" i="1" s="1"/>
  <c r="L911" i="1"/>
  <c r="N911" i="1" s="1"/>
  <c r="L912" i="1"/>
  <c r="N912" i="1" s="1"/>
  <c r="L913" i="1"/>
  <c r="N913" i="1" s="1"/>
  <c r="L914" i="1"/>
  <c r="N914" i="1" s="1"/>
  <c r="L915" i="1"/>
  <c r="N915" i="1" s="1"/>
  <c r="L916" i="1"/>
  <c r="N916" i="1" s="1"/>
  <c r="L917" i="1"/>
  <c r="N917" i="1" s="1"/>
  <c r="L918" i="1"/>
  <c r="N918" i="1" s="1"/>
  <c r="L919" i="1"/>
  <c r="N919" i="1" s="1"/>
  <c r="L920" i="1"/>
  <c r="N920" i="1" s="1"/>
  <c r="L921" i="1"/>
  <c r="N921" i="1" s="1"/>
  <c r="L922" i="1"/>
  <c r="N922" i="1" s="1"/>
  <c r="L923" i="1"/>
  <c r="N923" i="1" s="1"/>
  <c r="L924" i="1"/>
  <c r="N924" i="1" s="1"/>
  <c r="L925" i="1"/>
  <c r="N925" i="1" s="1"/>
  <c r="L926" i="1"/>
  <c r="N926" i="1" s="1"/>
  <c r="L927" i="1"/>
  <c r="N927" i="1" s="1"/>
  <c r="L928" i="1"/>
  <c r="N928" i="1" s="1"/>
  <c r="L929" i="1"/>
  <c r="N929" i="1" s="1"/>
  <c r="L930" i="1"/>
  <c r="N930" i="1" s="1"/>
  <c r="L931" i="1"/>
  <c r="N931" i="1" s="1"/>
  <c r="L932" i="1"/>
  <c r="N932" i="1" s="1"/>
  <c r="L933" i="1"/>
  <c r="N933" i="1" s="1"/>
  <c r="L934" i="1"/>
  <c r="N934" i="1" s="1"/>
  <c r="L935" i="1"/>
  <c r="N935" i="1" s="1"/>
  <c r="L936" i="1"/>
  <c r="N936" i="1" s="1"/>
  <c r="L937" i="1"/>
  <c r="N937" i="1" s="1"/>
  <c r="L938" i="1"/>
  <c r="N938" i="1" s="1"/>
  <c r="L939" i="1"/>
  <c r="N939" i="1" s="1"/>
  <c r="L940" i="1"/>
  <c r="N940" i="1" s="1"/>
  <c r="L941" i="1"/>
  <c r="N941" i="1" s="1"/>
  <c r="L942" i="1"/>
  <c r="N942" i="1" s="1"/>
  <c r="L943" i="1"/>
  <c r="N943" i="1" s="1"/>
  <c r="L944" i="1"/>
  <c r="N944" i="1" s="1"/>
  <c r="L945" i="1"/>
  <c r="N945" i="1" s="1"/>
  <c r="L946" i="1"/>
  <c r="N946" i="1" s="1"/>
  <c r="L947" i="1"/>
  <c r="N947" i="1" s="1"/>
  <c r="L948" i="1"/>
  <c r="N948" i="1" s="1"/>
  <c r="L949" i="1"/>
  <c r="N949" i="1" s="1"/>
  <c r="L950" i="1"/>
  <c r="N950" i="1" s="1"/>
  <c r="L951" i="1"/>
  <c r="N951" i="1" s="1"/>
  <c r="L952" i="1"/>
  <c r="N952" i="1" s="1"/>
  <c r="L953" i="1"/>
  <c r="N953" i="1" s="1"/>
  <c r="L954" i="1"/>
  <c r="N954" i="1" s="1"/>
  <c r="L955" i="1"/>
  <c r="N955" i="1" s="1"/>
  <c r="L956" i="1"/>
  <c r="N956" i="1" s="1"/>
  <c r="L957" i="1"/>
  <c r="N957" i="1" s="1"/>
  <c r="L958" i="1"/>
  <c r="N958" i="1" s="1"/>
  <c r="L959" i="1"/>
  <c r="N959" i="1" s="1"/>
  <c r="L960" i="1"/>
  <c r="N960" i="1" s="1"/>
  <c r="L961" i="1"/>
  <c r="N961" i="1" s="1"/>
  <c r="L962" i="1"/>
  <c r="N962" i="1" s="1"/>
  <c r="L963" i="1"/>
  <c r="N963" i="1" s="1"/>
  <c r="L964" i="1"/>
  <c r="N964" i="1" s="1"/>
  <c r="L965" i="1"/>
  <c r="N965" i="1" s="1"/>
  <c r="L966" i="1"/>
  <c r="N966" i="1" s="1"/>
  <c r="L967" i="1"/>
  <c r="N967" i="1" s="1"/>
  <c r="L968" i="1"/>
  <c r="N968" i="1" s="1"/>
  <c r="L969" i="1"/>
  <c r="N969" i="1" s="1"/>
  <c r="L970" i="1"/>
  <c r="N970" i="1" s="1"/>
  <c r="L971" i="1"/>
  <c r="N971" i="1" s="1"/>
  <c r="L972" i="1"/>
  <c r="N972" i="1" s="1"/>
  <c r="L973" i="1"/>
  <c r="N973" i="1" s="1"/>
  <c r="L974" i="1"/>
  <c r="N974" i="1" s="1"/>
  <c r="L975" i="1"/>
  <c r="N975" i="1" s="1"/>
  <c r="L976" i="1"/>
  <c r="N976" i="1" s="1"/>
  <c r="L977" i="1"/>
  <c r="N977" i="1" s="1"/>
  <c r="L978" i="1"/>
  <c r="N978" i="1" s="1"/>
  <c r="L979" i="1"/>
  <c r="N979" i="1" s="1"/>
  <c r="L980" i="1"/>
  <c r="N980" i="1" s="1"/>
  <c r="L981" i="1"/>
  <c r="N981" i="1" s="1"/>
  <c r="L982" i="1"/>
  <c r="N982" i="1" s="1"/>
  <c r="L983" i="1"/>
  <c r="N983" i="1" s="1"/>
  <c r="L984" i="1"/>
  <c r="N984" i="1" s="1"/>
  <c r="L985" i="1"/>
  <c r="N985" i="1" s="1"/>
  <c r="L986" i="1"/>
  <c r="N986" i="1" s="1"/>
  <c r="L987" i="1"/>
  <c r="N987" i="1" s="1"/>
  <c r="L988" i="1"/>
  <c r="N988" i="1" s="1"/>
  <c r="L989" i="1"/>
  <c r="N989" i="1" s="1"/>
  <c r="L990" i="1"/>
  <c r="N990" i="1" s="1"/>
  <c r="L991" i="1"/>
  <c r="N991" i="1" s="1"/>
  <c r="L992" i="1"/>
  <c r="N992" i="1" s="1"/>
  <c r="L993" i="1"/>
  <c r="N993" i="1" s="1"/>
  <c r="L994" i="1"/>
  <c r="N994" i="1" s="1"/>
  <c r="L995" i="1"/>
  <c r="N995" i="1" s="1"/>
  <c r="L996" i="1"/>
  <c r="N996" i="1" s="1"/>
  <c r="L997" i="1"/>
  <c r="N997" i="1" s="1"/>
  <c r="L998" i="1"/>
  <c r="N998" i="1" s="1"/>
  <c r="L999" i="1"/>
  <c r="N999" i="1" s="1"/>
  <c r="L1000" i="1"/>
  <c r="N1000" i="1" s="1"/>
  <c r="L1001" i="1"/>
  <c r="N1001" i="1" s="1"/>
  <c r="L1002" i="1"/>
  <c r="N1002" i="1" s="1"/>
  <c r="L1003" i="1"/>
  <c r="N1003" i="1" s="1"/>
  <c r="L1004" i="1"/>
  <c r="N1004" i="1" s="1"/>
  <c r="L1005" i="1"/>
  <c r="N1005" i="1" s="1"/>
  <c r="L1006" i="1"/>
  <c r="N1006" i="1" s="1"/>
  <c r="L1007" i="1"/>
  <c r="N1007" i="1" s="1"/>
  <c r="L1008" i="1"/>
  <c r="N1008" i="1" s="1"/>
  <c r="L1009" i="1"/>
  <c r="N1009" i="1" s="1"/>
  <c r="L1010" i="1"/>
  <c r="N1010" i="1" s="1"/>
  <c r="L1011" i="1"/>
  <c r="N1011" i="1" s="1"/>
  <c r="L1012" i="1"/>
  <c r="N1012" i="1" s="1"/>
  <c r="L1013" i="1"/>
  <c r="N1013" i="1" s="1"/>
  <c r="L1014" i="1"/>
  <c r="N1014" i="1" s="1"/>
  <c r="L1015" i="1"/>
  <c r="N1015" i="1" s="1"/>
  <c r="L1016" i="1"/>
  <c r="N1016" i="1" s="1"/>
  <c r="L1017" i="1"/>
  <c r="N1017" i="1" s="1"/>
  <c r="L1018" i="1"/>
  <c r="N1018" i="1" s="1"/>
  <c r="L1019" i="1"/>
  <c r="N1019" i="1" s="1"/>
  <c r="L1020" i="1"/>
  <c r="N1020" i="1" s="1"/>
  <c r="L1021" i="1"/>
  <c r="N1021" i="1" s="1"/>
  <c r="L1022" i="1"/>
  <c r="N1022" i="1" s="1"/>
  <c r="L1023" i="1"/>
  <c r="N1023" i="1" s="1"/>
  <c r="L1024" i="1"/>
  <c r="N1024" i="1" s="1"/>
  <c r="L1025" i="1"/>
  <c r="N1025" i="1" s="1"/>
  <c r="L1026" i="1"/>
  <c r="N1026" i="1" s="1"/>
  <c r="L1027" i="1"/>
  <c r="N1027" i="1" s="1"/>
  <c r="L1028" i="1"/>
  <c r="N1028" i="1" s="1"/>
  <c r="L1029" i="1"/>
  <c r="N1029" i="1" s="1"/>
  <c r="L1030" i="1"/>
  <c r="N1030" i="1" s="1"/>
  <c r="L1031" i="1"/>
  <c r="N1031" i="1" s="1"/>
  <c r="L1032" i="1"/>
  <c r="N1032" i="1" s="1"/>
  <c r="L1033" i="1"/>
  <c r="N1033" i="1" s="1"/>
  <c r="L1034" i="1"/>
  <c r="N1034" i="1" s="1"/>
  <c r="L1035" i="1"/>
  <c r="N1035" i="1" s="1"/>
  <c r="L1036" i="1"/>
  <c r="N1036" i="1" s="1"/>
  <c r="L1037" i="1"/>
  <c r="N1037" i="1" s="1"/>
  <c r="L1038" i="1"/>
  <c r="N1038" i="1" s="1"/>
  <c r="L1039" i="1"/>
  <c r="N1039" i="1" s="1"/>
  <c r="L1040" i="1"/>
  <c r="N1040" i="1" s="1"/>
  <c r="L1041" i="1"/>
  <c r="N1041" i="1" s="1"/>
  <c r="L1042" i="1"/>
  <c r="N1042" i="1" s="1"/>
  <c r="L1043" i="1"/>
  <c r="N1043" i="1" s="1"/>
  <c r="L1044" i="1"/>
  <c r="N1044" i="1" s="1"/>
  <c r="L1045" i="1"/>
  <c r="N1045" i="1" s="1"/>
  <c r="L1046" i="1"/>
  <c r="N1046" i="1" s="1"/>
  <c r="L1047" i="1"/>
  <c r="N1047" i="1" s="1"/>
  <c r="L1048" i="1"/>
  <c r="N1048" i="1" s="1"/>
  <c r="L1049" i="1"/>
  <c r="N1049" i="1" s="1"/>
  <c r="L1050" i="1"/>
  <c r="N1050" i="1" s="1"/>
  <c r="L1051" i="1"/>
  <c r="N1051" i="1" s="1"/>
  <c r="L1052" i="1"/>
  <c r="N1052" i="1" s="1"/>
  <c r="L1053" i="1"/>
  <c r="N1053" i="1" s="1"/>
  <c r="L1054" i="1"/>
  <c r="N1054" i="1" s="1"/>
  <c r="L1055" i="1"/>
  <c r="N1055" i="1" s="1"/>
  <c r="L1056" i="1"/>
  <c r="N1056" i="1" s="1"/>
  <c r="L1057" i="1"/>
  <c r="N1057" i="1" s="1"/>
  <c r="L1058" i="1"/>
  <c r="N1058" i="1" s="1"/>
  <c r="L1059" i="1"/>
  <c r="N1059" i="1" s="1"/>
  <c r="L1060" i="1"/>
  <c r="N1060" i="1" s="1"/>
  <c r="L1061" i="1"/>
  <c r="N1061" i="1" s="1"/>
  <c r="L1062" i="1"/>
  <c r="N1062" i="1" s="1"/>
  <c r="L1063" i="1"/>
  <c r="N1063" i="1" s="1"/>
  <c r="L1064" i="1"/>
  <c r="N1064" i="1" s="1"/>
  <c r="L1065" i="1"/>
  <c r="N1065" i="1" s="1"/>
  <c r="L1066" i="1"/>
  <c r="N1066" i="1" s="1"/>
  <c r="L1067" i="1"/>
  <c r="N1067" i="1" s="1"/>
  <c r="L1068" i="1"/>
  <c r="N1068" i="1" s="1"/>
  <c r="L1069" i="1"/>
  <c r="N1069" i="1" s="1"/>
  <c r="L1070" i="1"/>
  <c r="N1070" i="1" s="1"/>
  <c r="L1071" i="1"/>
  <c r="N1071" i="1" s="1"/>
  <c r="L1072" i="1"/>
  <c r="N1072" i="1" s="1"/>
  <c r="L1073" i="1"/>
  <c r="N1073" i="1" s="1"/>
  <c r="L1074" i="1"/>
  <c r="N1074" i="1" s="1"/>
  <c r="L1075" i="1"/>
  <c r="N1075" i="1" s="1"/>
  <c r="L1076" i="1"/>
  <c r="N1076" i="1" s="1"/>
  <c r="L1077" i="1"/>
  <c r="N1077" i="1" s="1"/>
  <c r="L1078" i="1"/>
  <c r="N1078" i="1" s="1"/>
  <c r="L1079" i="1"/>
  <c r="N1079" i="1" s="1"/>
  <c r="L1080" i="1"/>
  <c r="N1080" i="1" s="1"/>
  <c r="L1081" i="1"/>
  <c r="N1081" i="1" s="1"/>
  <c r="L1082" i="1"/>
  <c r="N1082" i="1" s="1"/>
  <c r="L1083" i="1"/>
  <c r="N1083" i="1" s="1"/>
  <c r="L1084" i="1"/>
  <c r="N1084" i="1" s="1"/>
  <c r="L1085" i="1"/>
  <c r="N1085" i="1" s="1"/>
  <c r="L1086" i="1"/>
  <c r="N1086" i="1" s="1"/>
  <c r="L1087" i="1"/>
  <c r="N1087" i="1" s="1"/>
  <c r="L1088" i="1"/>
  <c r="N1088" i="1" s="1"/>
  <c r="L1089" i="1"/>
  <c r="N1089" i="1" s="1"/>
  <c r="L1090" i="1"/>
  <c r="N1090" i="1" s="1"/>
  <c r="L1091" i="1"/>
  <c r="N1091" i="1" s="1"/>
  <c r="L1092" i="1"/>
  <c r="N1092" i="1" s="1"/>
  <c r="L1093" i="1"/>
  <c r="N1093" i="1" s="1"/>
  <c r="L1094" i="1"/>
  <c r="N1094" i="1" s="1"/>
  <c r="L1095" i="1"/>
  <c r="N1095" i="1" s="1"/>
  <c r="L1096" i="1"/>
  <c r="N1096" i="1" s="1"/>
  <c r="L1097" i="1"/>
  <c r="N1097" i="1" s="1"/>
  <c r="L1098" i="1"/>
  <c r="N1098" i="1" s="1"/>
  <c r="L1099" i="1"/>
  <c r="N1099" i="1" s="1"/>
  <c r="L1100" i="1"/>
  <c r="N1100" i="1" s="1"/>
  <c r="L1101" i="1"/>
  <c r="N1101" i="1" s="1"/>
  <c r="L1102" i="1"/>
  <c r="N1102" i="1" s="1"/>
  <c r="L1103" i="1"/>
  <c r="N1103" i="1" s="1"/>
  <c r="L1104" i="1"/>
  <c r="N1104" i="1" s="1"/>
  <c r="L1105" i="1"/>
  <c r="N1105" i="1" s="1"/>
  <c r="L1106" i="1"/>
  <c r="N1106" i="1" s="1"/>
  <c r="L1107" i="1"/>
  <c r="N1107" i="1" s="1"/>
  <c r="L1108" i="1"/>
  <c r="N1108" i="1" s="1"/>
  <c r="L1109" i="1"/>
  <c r="N1109" i="1" s="1"/>
  <c r="L1110" i="1"/>
  <c r="N1110" i="1" s="1"/>
  <c r="L1111" i="1"/>
  <c r="N1111" i="1" s="1"/>
  <c r="L1112" i="1"/>
  <c r="N1112" i="1" s="1"/>
  <c r="L1113" i="1"/>
  <c r="N1113" i="1" s="1"/>
  <c r="L1114" i="1"/>
  <c r="N1114" i="1" s="1"/>
  <c r="L1115" i="1"/>
  <c r="N1115" i="1" s="1"/>
  <c r="L1116" i="1"/>
  <c r="N1116" i="1" s="1"/>
  <c r="L1117" i="1"/>
  <c r="N1117" i="1" s="1"/>
  <c r="L1118" i="1"/>
  <c r="N1118" i="1" s="1"/>
  <c r="L1119" i="1"/>
  <c r="N1119" i="1" s="1"/>
  <c r="L1120" i="1"/>
  <c r="N1120" i="1" s="1"/>
  <c r="L1121" i="1"/>
  <c r="N1121" i="1" s="1"/>
  <c r="L1122" i="1"/>
  <c r="N1122" i="1" s="1"/>
  <c r="L1123" i="1"/>
  <c r="N1123" i="1" s="1"/>
  <c r="L1124" i="1"/>
  <c r="N1124" i="1" s="1"/>
  <c r="L1125" i="1"/>
  <c r="N1125" i="1" s="1"/>
  <c r="L1126" i="1"/>
  <c r="N1126" i="1" s="1"/>
  <c r="L1127" i="1"/>
  <c r="N1127" i="1" s="1"/>
  <c r="L1128" i="1"/>
  <c r="N1128" i="1" s="1"/>
  <c r="L1129" i="1"/>
  <c r="N1129" i="1" s="1"/>
  <c r="L1130" i="1"/>
  <c r="N1130" i="1" s="1"/>
  <c r="L1131" i="1"/>
  <c r="N1131" i="1" s="1"/>
  <c r="L1132" i="1"/>
  <c r="N1132" i="1" s="1"/>
  <c r="L1133" i="1"/>
  <c r="N1133" i="1" s="1"/>
  <c r="L1134" i="1"/>
  <c r="N1134" i="1" s="1"/>
  <c r="L1135" i="1"/>
  <c r="N1135" i="1" s="1"/>
  <c r="L1136" i="1"/>
  <c r="N1136" i="1" s="1"/>
  <c r="L1137" i="1"/>
  <c r="N1137" i="1" s="1"/>
  <c r="L1138" i="1"/>
  <c r="N1138" i="1" s="1"/>
  <c r="L1139" i="1"/>
  <c r="N1139" i="1" s="1"/>
  <c r="L1140" i="1"/>
  <c r="N1140" i="1" s="1"/>
  <c r="L1141" i="1"/>
  <c r="N1141" i="1" s="1"/>
  <c r="L1142" i="1"/>
  <c r="N1142" i="1" s="1"/>
  <c r="L1143" i="1"/>
  <c r="N1143" i="1" s="1"/>
  <c r="L1144" i="1"/>
  <c r="N1144" i="1" s="1"/>
  <c r="L1145" i="1"/>
  <c r="N1145" i="1" s="1"/>
  <c r="L1146" i="1"/>
  <c r="N1146" i="1" s="1"/>
  <c r="L1147" i="1"/>
  <c r="N1147" i="1" s="1"/>
  <c r="L1148" i="1"/>
  <c r="N1148" i="1" s="1"/>
  <c r="L1149" i="1"/>
  <c r="N1149" i="1" s="1"/>
  <c r="L1150" i="1"/>
  <c r="N1150" i="1" s="1"/>
  <c r="L1151" i="1"/>
  <c r="N1151" i="1" s="1"/>
  <c r="L1152" i="1"/>
  <c r="N1152" i="1" s="1"/>
  <c r="L1153" i="1"/>
  <c r="N1153" i="1" s="1"/>
  <c r="L1154" i="1"/>
  <c r="N1154" i="1" s="1"/>
  <c r="L1155" i="1"/>
  <c r="N1155" i="1" s="1"/>
  <c r="L1156" i="1"/>
  <c r="N1156" i="1" s="1"/>
  <c r="L1157" i="1"/>
  <c r="N1157" i="1" s="1"/>
  <c r="L1158" i="1"/>
  <c r="N1158" i="1" s="1"/>
  <c r="L1159" i="1"/>
  <c r="N1159" i="1" s="1"/>
  <c r="L1160" i="1"/>
  <c r="N1160" i="1" s="1"/>
  <c r="L1161" i="1"/>
  <c r="N1161" i="1" s="1"/>
  <c r="L1162" i="1"/>
  <c r="N1162" i="1" s="1"/>
  <c r="L1163" i="1"/>
  <c r="N1163" i="1" s="1"/>
  <c r="L1164" i="1"/>
  <c r="N1164" i="1" s="1"/>
  <c r="L1165" i="1"/>
  <c r="N1165" i="1" s="1"/>
  <c r="L1166" i="1"/>
  <c r="N1166" i="1" s="1"/>
  <c r="L1167" i="1"/>
  <c r="N1167" i="1" s="1"/>
  <c r="L1168" i="1"/>
  <c r="N1168" i="1" s="1"/>
  <c r="L1169" i="1"/>
  <c r="N1169" i="1" s="1"/>
  <c r="L1170" i="1"/>
  <c r="N1170" i="1" s="1"/>
  <c r="L1171" i="1"/>
  <c r="N1171" i="1" s="1"/>
  <c r="L1172" i="1"/>
  <c r="N1172" i="1" s="1"/>
  <c r="L1173" i="1"/>
  <c r="N1173" i="1" s="1"/>
  <c r="L1174" i="1"/>
  <c r="N1174" i="1" s="1"/>
  <c r="L1175" i="1"/>
  <c r="N1175" i="1" s="1"/>
  <c r="L1176" i="1"/>
  <c r="N1176" i="1" s="1"/>
  <c r="L1177" i="1"/>
  <c r="N1177" i="1" s="1"/>
  <c r="L1178" i="1"/>
  <c r="N1178" i="1" s="1"/>
  <c r="L1179" i="1"/>
  <c r="N1179" i="1" s="1"/>
  <c r="L1180" i="1"/>
  <c r="N1180" i="1" s="1"/>
  <c r="L1181" i="1"/>
  <c r="N1181" i="1" s="1"/>
  <c r="L1182" i="1"/>
  <c r="N1182" i="1" s="1"/>
  <c r="L1183" i="1"/>
  <c r="N1183" i="1" s="1"/>
  <c r="L1184" i="1"/>
  <c r="N1184" i="1" s="1"/>
  <c r="L1185" i="1"/>
  <c r="N1185" i="1" s="1"/>
  <c r="L1186" i="1"/>
  <c r="N1186" i="1" s="1"/>
  <c r="L1187" i="1"/>
  <c r="N1187" i="1" s="1"/>
  <c r="L1188" i="1"/>
  <c r="N1188" i="1" s="1"/>
  <c r="L1189" i="1"/>
  <c r="N1189" i="1" s="1"/>
  <c r="L1190" i="1"/>
  <c r="N1190" i="1" s="1"/>
  <c r="L1191" i="1"/>
  <c r="N1191" i="1" s="1"/>
  <c r="L1192" i="1"/>
  <c r="N1192" i="1" s="1"/>
  <c r="L1193" i="1"/>
  <c r="N1193" i="1" s="1"/>
  <c r="L1194" i="1"/>
  <c r="N1194" i="1" s="1"/>
  <c r="L1195" i="1"/>
  <c r="N1195" i="1" s="1"/>
  <c r="L1196" i="1"/>
  <c r="N1196" i="1" s="1"/>
  <c r="L1197" i="1"/>
  <c r="N1197" i="1" s="1"/>
  <c r="L1198" i="1"/>
  <c r="N1198" i="1" s="1"/>
  <c r="L1199" i="1"/>
  <c r="N1199" i="1" s="1"/>
  <c r="L1200" i="1"/>
  <c r="N1200" i="1" s="1"/>
  <c r="L1201" i="1"/>
  <c r="N1201" i="1" s="1"/>
  <c r="L1202" i="1"/>
  <c r="N1202" i="1" s="1"/>
  <c r="L1203" i="1"/>
  <c r="N1203" i="1" s="1"/>
  <c r="L1204" i="1"/>
  <c r="N1204" i="1" s="1"/>
  <c r="L1205" i="1"/>
  <c r="N1205" i="1" s="1"/>
  <c r="L1206" i="1"/>
  <c r="N1206" i="1" s="1"/>
  <c r="L1207" i="1"/>
  <c r="N1207" i="1" s="1"/>
  <c r="L1208" i="1"/>
  <c r="N1208" i="1" s="1"/>
  <c r="L1209" i="1"/>
  <c r="N1209" i="1" s="1"/>
  <c r="L1210" i="1"/>
  <c r="N1210" i="1" s="1"/>
  <c r="L1211" i="1"/>
  <c r="N1211" i="1" s="1"/>
  <c r="L1212" i="1"/>
  <c r="N1212" i="1" s="1"/>
  <c r="L1213" i="1"/>
  <c r="N1213" i="1" s="1"/>
  <c r="L1214" i="1"/>
  <c r="N1214" i="1" s="1"/>
  <c r="L1215" i="1"/>
  <c r="N1215" i="1" s="1"/>
  <c r="L1216" i="1"/>
  <c r="N1216" i="1" s="1"/>
  <c r="L1217" i="1"/>
  <c r="N1217" i="1" s="1"/>
  <c r="L1218" i="1"/>
  <c r="N1218" i="1" s="1"/>
  <c r="L1219" i="1"/>
  <c r="N1219" i="1" s="1"/>
  <c r="L1220" i="1"/>
  <c r="N1220" i="1" s="1"/>
  <c r="L1221" i="1"/>
  <c r="N1221" i="1" s="1"/>
  <c r="L1222" i="1"/>
  <c r="N1222" i="1" s="1"/>
  <c r="L1223" i="1"/>
  <c r="N1223" i="1" s="1"/>
  <c r="L1224" i="1"/>
  <c r="N1224" i="1" s="1"/>
  <c r="L1225" i="1"/>
  <c r="N1225" i="1" s="1"/>
  <c r="L1226" i="1"/>
  <c r="N1226" i="1" s="1"/>
  <c r="L1227" i="1"/>
  <c r="N1227" i="1" s="1"/>
  <c r="L1228" i="1"/>
  <c r="N1228" i="1" s="1"/>
  <c r="L1229" i="1"/>
  <c r="N1229" i="1" s="1"/>
  <c r="L1230" i="1"/>
  <c r="N1230" i="1" s="1"/>
  <c r="L1231" i="1"/>
  <c r="N1231" i="1" s="1"/>
  <c r="L1232" i="1"/>
  <c r="N1232" i="1" s="1"/>
  <c r="L1233" i="1"/>
  <c r="N1233" i="1" s="1"/>
  <c r="L1234" i="1"/>
  <c r="N1234" i="1" s="1"/>
  <c r="L1235" i="1"/>
  <c r="N1235" i="1" s="1"/>
  <c r="L1236" i="1"/>
  <c r="N1236" i="1" s="1"/>
  <c r="L1237" i="1"/>
  <c r="N1237" i="1" s="1"/>
  <c r="L1238" i="1"/>
  <c r="N1238" i="1" s="1"/>
  <c r="L1239" i="1"/>
  <c r="N1239" i="1" s="1"/>
  <c r="L1240" i="1"/>
  <c r="N1240" i="1" s="1"/>
  <c r="L1241" i="1"/>
  <c r="N1241" i="1" s="1"/>
  <c r="L1242" i="1"/>
  <c r="N1242" i="1" s="1"/>
  <c r="L1243" i="1"/>
  <c r="N1243" i="1" s="1"/>
  <c r="L1244" i="1"/>
  <c r="N1244" i="1" s="1"/>
  <c r="L1245" i="1"/>
  <c r="N1245" i="1" s="1"/>
  <c r="L1246" i="1"/>
  <c r="N1246" i="1" s="1"/>
  <c r="L1247" i="1"/>
  <c r="N1247" i="1" s="1"/>
  <c r="L1248" i="1"/>
  <c r="N1248" i="1" s="1"/>
  <c r="L1249" i="1"/>
  <c r="N1249" i="1" s="1"/>
  <c r="L1250" i="1"/>
  <c r="N1250" i="1" s="1"/>
  <c r="L1251" i="1"/>
  <c r="N1251" i="1" s="1"/>
  <c r="L1252" i="1"/>
  <c r="N1252" i="1" s="1"/>
  <c r="L1253" i="1"/>
  <c r="N1253" i="1" s="1"/>
  <c r="L1254" i="1"/>
  <c r="N1254" i="1" s="1"/>
  <c r="L1255" i="1"/>
  <c r="N1255" i="1" s="1"/>
  <c r="L1256" i="1"/>
  <c r="N1256" i="1" s="1"/>
  <c r="L1257" i="1"/>
  <c r="N1257" i="1" s="1"/>
  <c r="L1258" i="1"/>
  <c r="N1258" i="1" s="1"/>
  <c r="L1259" i="1"/>
  <c r="N1259" i="1" s="1"/>
  <c r="L1260" i="1"/>
  <c r="N1260" i="1" s="1"/>
  <c r="L1261" i="1"/>
  <c r="N1261" i="1" s="1"/>
  <c r="L1262" i="1"/>
  <c r="N1262" i="1" s="1"/>
  <c r="L1263" i="1"/>
  <c r="N1263" i="1" s="1"/>
  <c r="L1264" i="1"/>
  <c r="N1264" i="1" s="1"/>
  <c r="L1265" i="1"/>
  <c r="N1265" i="1" s="1"/>
  <c r="L1266" i="1"/>
  <c r="N1266" i="1" s="1"/>
  <c r="L1267" i="1"/>
  <c r="N1267" i="1" s="1"/>
  <c r="L1268" i="1"/>
  <c r="N1268" i="1" s="1"/>
  <c r="L1269" i="1"/>
  <c r="N1269" i="1" s="1"/>
  <c r="L1270" i="1"/>
  <c r="N1270" i="1" s="1"/>
  <c r="L1271" i="1"/>
  <c r="N1271" i="1" s="1"/>
  <c r="L1272" i="1"/>
  <c r="N1272" i="1" s="1"/>
  <c r="L1273" i="1"/>
  <c r="N1273" i="1" s="1"/>
  <c r="L1274" i="1"/>
  <c r="N1274" i="1" s="1"/>
  <c r="L1275" i="1"/>
  <c r="N1275" i="1" s="1"/>
  <c r="L1276" i="1"/>
  <c r="N1276" i="1" s="1"/>
  <c r="L1277" i="1"/>
  <c r="N1277" i="1" s="1"/>
  <c r="L1278" i="1"/>
  <c r="N1278" i="1" s="1"/>
  <c r="L1279" i="1"/>
  <c r="N1279" i="1" s="1"/>
  <c r="L1280" i="1"/>
  <c r="N1280" i="1" s="1"/>
  <c r="L1281" i="1"/>
  <c r="N1281" i="1" s="1"/>
  <c r="L1282" i="1"/>
  <c r="N1282" i="1" s="1"/>
  <c r="L1283" i="1"/>
  <c r="N1283" i="1" s="1"/>
  <c r="L1284" i="1"/>
  <c r="N1284" i="1" s="1"/>
  <c r="L1285" i="1"/>
  <c r="N1285" i="1" s="1"/>
  <c r="L1286" i="1"/>
  <c r="N1286" i="1" s="1"/>
  <c r="L1287" i="1"/>
  <c r="N1287" i="1" s="1"/>
  <c r="L1288" i="1"/>
  <c r="N1288" i="1" s="1"/>
  <c r="L1289" i="1"/>
  <c r="N1289" i="1" s="1"/>
  <c r="L1290" i="1"/>
  <c r="N1290" i="1" s="1"/>
  <c r="L1291" i="1"/>
  <c r="N1291" i="1" s="1"/>
  <c r="L1292" i="1"/>
  <c r="N1292" i="1" s="1"/>
  <c r="L1293" i="1"/>
  <c r="N1293" i="1" s="1"/>
  <c r="L1294" i="1"/>
  <c r="N1294" i="1" s="1"/>
  <c r="L1295" i="1"/>
  <c r="N1295" i="1" s="1"/>
  <c r="L1296" i="1"/>
  <c r="N1296" i="1" s="1"/>
  <c r="L1297" i="1"/>
  <c r="N1297" i="1" s="1"/>
  <c r="L1298" i="1"/>
  <c r="N1298" i="1" s="1"/>
  <c r="L1299" i="1"/>
  <c r="N1299" i="1" s="1"/>
  <c r="L1300" i="1"/>
  <c r="N1300" i="1" s="1"/>
  <c r="L1301" i="1"/>
  <c r="N1301" i="1" s="1"/>
  <c r="L1302" i="1"/>
  <c r="N1302" i="1" s="1"/>
  <c r="L1303" i="1"/>
  <c r="N1303" i="1" s="1"/>
  <c r="L1304" i="1"/>
  <c r="N1304" i="1" s="1"/>
  <c r="L1305" i="1"/>
  <c r="N1305" i="1" s="1"/>
  <c r="L1306" i="1"/>
  <c r="N1306" i="1" s="1"/>
  <c r="L1307" i="1"/>
  <c r="N1307" i="1" s="1"/>
  <c r="L1308" i="1"/>
  <c r="N1308" i="1" s="1"/>
  <c r="L1309" i="1"/>
  <c r="N1309" i="1" s="1"/>
  <c r="L1310" i="1"/>
  <c r="N1310" i="1" s="1"/>
  <c r="L1311" i="1"/>
  <c r="N1311" i="1" s="1"/>
  <c r="L1312" i="1"/>
  <c r="N1312" i="1" s="1"/>
  <c r="L1313" i="1"/>
  <c r="N1313" i="1" s="1"/>
  <c r="L1314" i="1"/>
  <c r="N1314" i="1" s="1"/>
  <c r="L1315" i="1"/>
  <c r="N1315" i="1" s="1"/>
  <c r="L1316" i="1"/>
  <c r="N1316" i="1" s="1"/>
  <c r="L1317" i="1"/>
  <c r="N1317" i="1" s="1"/>
  <c r="L1318" i="1"/>
  <c r="N1318" i="1" s="1"/>
  <c r="L1319" i="1"/>
  <c r="N1319" i="1" s="1"/>
  <c r="L1320" i="1"/>
  <c r="N1320" i="1" s="1"/>
  <c r="L1321" i="1"/>
  <c r="N1321" i="1" s="1"/>
  <c r="L1322" i="1"/>
  <c r="N1322" i="1" s="1"/>
  <c r="L1323" i="1"/>
  <c r="N1323" i="1" s="1"/>
  <c r="L1324" i="1"/>
  <c r="N1324" i="1" s="1"/>
  <c r="L1325" i="1"/>
  <c r="N1325" i="1" s="1"/>
  <c r="L1326" i="1"/>
  <c r="N1326" i="1" s="1"/>
  <c r="L1327" i="1"/>
  <c r="N1327" i="1" s="1"/>
  <c r="L1328" i="1"/>
  <c r="N1328" i="1" s="1"/>
  <c r="L1329" i="1"/>
  <c r="N1329" i="1" s="1"/>
  <c r="L1330" i="1"/>
  <c r="N1330" i="1" s="1"/>
  <c r="L1331" i="1"/>
  <c r="N1331" i="1" s="1"/>
  <c r="L1332" i="1"/>
  <c r="N1332" i="1" s="1"/>
  <c r="L1333" i="1"/>
  <c r="N1333" i="1" s="1"/>
  <c r="L1334" i="1"/>
  <c r="N1334" i="1" s="1"/>
  <c r="L1335" i="1"/>
  <c r="N1335" i="1" s="1"/>
  <c r="L1336" i="1"/>
  <c r="N1336" i="1" s="1"/>
  <c r="L1337" i="1"/>
  <c r="N1337" i="1" s="1"/>
  <c r="L1338" i="1"/>
  <c r="N1338" i="1" s="1"/>
  <c r="L1339" i="1"/>
  <c r="N1339" i="1" s="1"/>
  <c r="L1340" i="1"/>
  <c r="N1340" i="1" s="1"/>
  <c r="L1341" i="1"/>
  <c r="N1341" i="1" s="1"/>
  <c r="L1342" i="1"/>
  <c r="N1342" i="1" s="1"/>
  <c r="L1343" i="1"/>
  <c r="N1343" i="1" s="1"/>
  <c r="L1344" i="1"/>
  <c r="N1344" i="1" s="1"/>
  <c r="L1345" i="1"/>
  <c r="N1345" i="1" s="1"/>
  <c r="L1346" i="1"/>
  <c r="N1346" i="1" s="1"/>
  <c r="L1347" i="1"/>
  <c r="N1347" i="1" s="1"/>
  <c r="L1348" i="1"/>
  <c r="N1348" i="1" s="1"/>
  <c r="L1349" i="1"/>
  <c r="N1349" i="1" s="1"/>
  <c r="L1350" i="1"/>
  <c r="N1350" i="1" s="1"/>
  <c r="L1351" i="1"/>
  <c r="N1351" i="1" s="1"/>
  <c r="L1352" i="1"/>
  <c r="N1352" i="1" s="1"/>
  <c r="L1353" i="1"/>
  <c r="N1353" i="1" s="1"/>
  <c r="L1354" i="1"/>
  <c r="N1354" i="1" s="1"/>
  <c r="L1355" i="1"/>
  <c r="N1355" i="1" s="1"/>
  <c r="L1356" i="1"/>
  <c r="N1356" i="1" s="1"/>
  <c r="L1357" i="1"/>
  <c r="N1357" i="1" s="1"/>
  <c r="L1358" i="1"/>
  <c r="N1358" i="1" s="1"/>
  <c r="L1359" i="1"/>
  <c r="N1359" i="1" s="1"/>
  <c r="L1360" i="1"/>
  <c r="N1360" i="1" s="1"/>
  <c r="L1361" i="1"/>
  <c r="N1361" i="1" s="1"/>
  <c r="L1362" i="1"/>
  <c r="N1362" i="1" s="1"/>
  <c r="L1363" i="1"/>
  <c r="N1363" i="1" s="1"/>
  <c r="L1364" i="1"/>
  <c r="N1364" i="1" s="1"/>
  <c r="L1365" i="1"/>
  <c r="N1365" i="1" s="1"/>
  <c r="L1366" i="1"/>
  <c r="N1366" i="1" s="1"/>
  <c r="L1367" i="1"/>
  <c r="N1367" i="1" s="1"/>
  <c r="L1368" i="1"/>
  <c r="N1368" i="1" s="1"/>
  <c r="L1369" i="1"/>
  <c r="N1369" i="1" s="1"/>
  <c r="L1370" i="1"/>
  <c r="N1370" i="1" s="1"/>
  <c r="L1371" i="1"/>
  <c r="N1371" i="1" s="1"/>
  <c r="L1372" i="1"/>
  <c r="N1372" i="1" s="1"/>
  <c r="L1373" i="1"/>
  <c r="N1373" i="1" s="1"/>
  <c r="L1374" i="1"/>
  <c r="N1374" i="1" s="1"/>
  <c r="L1375" i="1"/>
  <c r="N1375" i="1" s="1"/>
  <c r="L1376" i="1"/>
  <c r="N1376" i="1" s="1"/>
  <c r="L1377" i="1"/>
  <c r="N1377" i="1" s="1"/>
  <c r="L1378" i="1"/>
  <c r="N1378" i="1" s="1"/>
  <c r="L1379" i="1"/>
  <c r="N1379" i="1" s="1"/>
  <c r="L1380" i="1"/>
  <c r="N1380" i="1" s="1"/>
  <c r="L1381" i="1"/>
  <c r="N1381" i="1" s="1"/>
  <c r="L1382" i="1"/>
  <c r="N1382" i="1" s="1"/>
  <c r="L1383" i="1"/>
  <c r="N1383" i="1" s="1"/>
  <c r="L1384" i="1"/>
  <c r="N1384" i="1" s="1"/>
  <c r="L1385" i="1"/>
  <c r="N1385" i="1" s="1"/>
  <c r="L1386" i="1"/>
  <c r="N1386" i="1" s="1"/>
  <c r="L1387" i="1"/>
  <c r="N1387" i="1" s="1"/>
  <c r="L1388" i="1"/>
  <c r="N1388" i="1" s="1"/>
  <c r="L1389" i="1"/>
  <c r="N1389" i="1" s="1"/>
  <c r="L1390" i="1"/>
  <c r="N1390" i="1" s="1"/>
  <c r="L1391" i="1"/>
  <c r="N1391" i="1" s="1"/>
  <c r="L1392" i="1"/>
  <c r="N1392" i="1" s="1"/>
  <c r="L1393" i="1"/>
  <c r="N1393" i="1" s="1"/>
  <c r="L1394" i="1"/>
  <c r="N1394" i="1" s="1"/>
  <c r="L1395" i="1"/>
  <c r="N1395" i="1" s="1"/>
  <c r="L1396" i="1"/>
  <c r="N1396" i="1" s="1"/>
  <c r="L1397" i="1"/>
  <c r="N1397" i="1" s="1"/>
  <c r="L1398" i="1"/>
  <c r="N1398" i="1" s="1"/>
  <c r="L1399" i="1"/>
  <c r="N1399" i="1" s="1"/>
  <c r="L1400" i="1"/>
  <c r="N1400" i="1" s="1"/>
  <c r="L1401" i="1"/>
  <c r="N1401" i="1" s="1"/>
  <c r="L1402" i="1"/>
  <c r="N1402" i="1" s="1"/>
  <c r="L1403" i="1"/>
  <c r="N1403" i="1" s="1"/>
  <c r="L1404" i="1"/>
  <c r="N1404" i="1" s="1"/>
  <c r="L1405" i="1"/>
  <c r="N1405" i="1" s="1"/>
  <c r="L1406" i="1"/>
  <c r="N1406" i="1" s="1"/>
  <c r="L1407" i="1"/>
  <c r="N1407" i="1" s="1"/>
  <c r="L1408" i="1"/>
  <c r="N1408" i="1" s="1"/>
  <c r="L1409" i="1"/>
  <c r="N1409" i="1" s="1"/>
  <c r="L1410" i="1"/>
  <c r="N1410" i="1" s="1"/>
  <c r="L1411" i="1"/>
  <c r="N1411" i="1" s="1"/>
  <c r="L1412" i="1"/>
  <c r="N1412" i="1" s="1"/>
  <c r="L1413" i="1"/>
  <c r="N1413" i="1" s="1"/>
  <c r="L1414" i="1"/>
  <c r="N1414" i="1" s="1"/>
  <c r="L1415" i="1"/>
  <c r="N1415" i="1" s="1"/>
  <c r="L1416" i="1"/>
  <c r="N1416" i="1" s="1"/>
  <c r="L1417" i="1"/>
  <c r="N1417" i="1" s="1"/>
  <c r="L1418" i="1"/>
  <c r="N1418" i="1" s="1"/>
  <c r="L1419" i="1"/>
  <c r="N1419" i="1" s="1"/>
  <c r="L1420" i="1"/>
  <c r="N1420" i="1" s="1"/>
  <c r="L1421" i="1"/>
  <c r="N1421" i="1" s="1"/>
  <c r="L1422" i="1"/>
  <c r="N1422" i="1" s="1"/>
  <c r="L1423" i="1"/>
  <c r="N1423" i="1" s="1"/>
  <c r="L1424" i="1"/>
  <c r="N1424" i="1" s="1"/>
  <c r="L1425" i="1"/>
  <c r="N1425" i="1" s="1"/>
  <c r="L1426" i="1"/>
  <c r="N1426" i="1" s="1"/>
  <c r="L1427" i="1"/>
  <c r="N1427" i="1" s="1"/>
  <c r="L1428" i="1"/>
  <c r="N1428" i="1" s="1"/>
  <c r="L1429" i="1"/>
  <c r="N1429" i="1" s="1"/>
  <c r="L1430" i="1"/>
  <c r="N1430" i="1" s="1"/>
  <c r="L1431" i="1"/>
  <c r="N1431" i="1" s="1"/>
  <c r="L1432" i="1"/>
  <c r="N1432" i="1" s="1"/>
  <c r="L1433" i="1"/>
  <c r="N1433" i="1" s="1"/>
  <c r="L1434" i="1"/>
  <c r="N1434" i="1" s="1"/>
  <c r="L1435" i="1"/>
  <c r="N1435" i="1" s="1"/>
  <c r="L1436" i="1"/>
  <c r="N1436" i="1" s="1"/>
  <c r="L1437" i="1"/>
  <c r="N1437" i="1" s="1"/>
  <c r="L1438" i="1"/>
  <c r="N1438" i="1" s="1"/>
  <c r="L1439" i="1"/>
  <c r="N1439" i="1" s="1"/>
  <c r="L1440" i="1"/>
  <c r="N1440" i="1" s="1"/>
  <c r="L1441" i="1"/>
  <c r="N1441" i="1" s="1"/>
  <c r="L1442" i="1"/>
  <c r="N1442" i="1" s="1"/>
  <c r="L1443" i="1"/>
  <c r="N1443" i="1" s="1"/>
  <c r="L1444" i="1"/>
  <c r="N1444" i="1" s="1"/>
  <c r="L1445" i="1"/>
  <c r="N1445" i="1" s="1"/>
  <c r="L1446" i="1"/>
  <c r="N1446" i="1" s="1"/>
  <c r="L1447" i="1"/>
  <c r="N1447" i="1" s="1"/>
  <c r="L1448" i="1"/>
  <c r="N1448" i="1" s="1"/>
  <c r="L1449" i="1"/>
  <c r="N1449" i="1" s="1"/>
  <c r="L1450" i="1"/>
  <c r="N1450" i="1" s="1"/>
  <c r="L1451" i="1"/>
  <c r="N1451" i="1" s="1"/>
  <c r="L1452" i="1"/>
  <c r="N1452" i="1" s="1"/>
  <c r="L1453" i="1"/>
  <c r="N1453" i="1" s="1"/>
  <c r="L1454" i="1"/>
  <c r="N1454" i="1" s="1"/>
  <c r="L1455" i="1"/>
  <c r="N1455" i="1" s="1"/>
  <c r="L1456" i="1"/>
  <c r="N1456" i="1" s="1"/>
  <c r="L1457" i="1"/>
  <c r="N1457" i="1" s="1"/>
  <c r="L1458" i="1"/>
  <c r="N1458" i="1" s="1"/>
  <c r="L1459" i="1"/>
  <c r="N1459" i="1" s="1"/>
  <c r="L1460" i="1"/>
  <c r="N1460" i="1" s="1"/>
  <c r="L1461" i="1"/>
  <c r="N1461" i="1" s="1"/>
  <c r="L1462" i="1"/>
  <c r="N1462" i="1" s="1"/>
  <c r="L1463" i="1"/>
  <c r="N1463" i="1" s="1"/>
  <c r="L1464" i="1"/>
  <c r="N1464" i="1" s="1"/>
  <c r="L1465" i="1"/>
  <c r="N1465" i="1" s="1"/>
  <c r="L1466" i="1"/>
  <c r="N1466" i="1" s="1"/>
  <c r="L1467" i="1"/>
  <c r="N1467" i="1" s="1"/>
  <c r="L1468" i="1"/>
  <c r="N1468" i="1" s="1"/>
  <c r="L1469" i="1"/>
  <c r="N1469" i="1" s="1"/>
  <c r="L1470" i="1"/>
  <c r="N1470" i="1" s="1"/>
  <c r="L1471" i="1"/>
  <c r="N1471" i="1" s="1"/>
  <c r="L1472" i="1"/>
  <c r="N1472" i="1" s="1"/>
  <c r="L1473" i="1"/>
  <c r="N1473" i="1" s="1"/>
  <c r="L1474" i="1"/>
  <c r="N1474" i="1" s="1"/>
  <c r="L1475" i="1"/>
  <c r="N1475" i="1" s="1"/>
  <c r="L1476" i="1"/>
  <c r="N1476" i="1" s="1"/>
  <c r="L1477" i="1"/>
  <c r="N1477" i="1" s="1"/>
  <c r="L1478" i="1"/>
  <c r="N1478" i="1" s="1"/>
  <c r="L1479" i="1"/>
  <c r="N1479" i="1" s="1"/>
  <c r="L1480" i="1"/>
  <c r="N1480" i="1" s="1"/>
  <c r="L1481" i="1"/>
  <c r="N1481" i="1" s="1"/>
  <c r="L1482" i="1"/>
  <c r="N1482" i="1" s="1"/>
  <c r="L1483" i="1"/>
  <c r="N1483" i="1" s="1"/>
  <c r="L1484" i="1"/>
  <c r="N1484" i="1" s="1"/>
  <c r="L1485" i="1"/>
  <c r="N1485" i="1" s="1"/>
  <c r="L1486" i="1"/>
  <c r="N1486" i="1" s="1"/>
  <c r="L1487" i="1"/>
  <c r="N1487" i="1" s="1"/>
  <c r="L1488" i="1"/>
  <c r="N1488" i="1" s="1"/>
  <c r="L1489" i="1"/>
  <c r="N1489" i="1" s="1"/>
  <c r="L1490" i="1"/>
  <c r="N1490" i="1" s="1"/>
  <c r="L1491" i="1"/>
  <c r="N1491" i="1" s="1"/>
  <c r="L1492" i="1"/>
  <c r="N1492" i="1" s="1"/>
  <c r="L1493" i="1"/>
  <c r="N1493" i="1" s="1"/>
  <c r="L1494" i="1"/>
  <c r="N1494" i="1" s="1"/>
  <c r="L1495" i="1"/>
  <c r="N1495" i="1" s="1"/>
  <c r="L1496" i="1"/>
  <c r="N1496" i="1" s="1"/>
  <c r="L1497" i="1"/>
  <c r="N1497" i="1" s="1"/>
  <c r="L1498" i="1"/>
  <c r="N1498" i="1" s="1"/>
  <c r="L1499" i="1"/>
  <c r="N1499" i="1" s="1"/>
  <c r="L1500" i="1"/>
  <c r="N1500" i="1" s="1"/>
  <c r="L1501" i="1"/>
  <c r="N1501" i="1" s="1"/>
  <c r="L1502" i="1"/>
  <c r="N1502" i="1" s="1"/>
  <c r="L1503" i="1"/>
  <c r="N1503" i="1" s="1"/>
  <c r="L1504" i="1"/>
  <c r="N1504" i="1" s="1"/>
  <c r="L1505" i="1"/>
  <c r="N1505" i="1" s="1"/>
  <c r="L1506" i="1"/>
  <c r="N1506" i="1" s="1"/>
  <c r="L1507" i="1"/>
  <c r="N1507" i="1" s="1"/>
  <c r="L1508" i="1"/>
  <c r="N1508" i="1" s="1"/>
  <c r="L1509" i="1"/>
  <c r="N1509" i="1" s="1"/>
  <c r="L1510" i="1"/>
  <c r="N1510" i="1" s="1"/>
  <c r="L1511" i="1"/>
  <c r="N1511" i="1" s="1"/>
  <c r="L1512" i="1"/>
  <c r="N1512" i="1" s="1"/>
  <c r="L1513" i="1"/>
  <c r="N1513" i="1" s="1"/>
  <c r="L1514" i="1"/>
  <c r="N1514" i="1" s="1"/>
  <c r="L1515" i="1"/>
  <c r="N1515" i="1" s="1"/>
  <c r="L1516" i="1"/>
  <c r="N1516" i="1" s="1"/>
  <c r="L1517" i="1"/>
  <c r="N1517" i="1" s="1"/>
  <c r="L1518" i="1"/>
  <c r="N1518" i="1" s="1"/>
  <c r="L1519" i="1"/>
  <c r="N1519" i="1" s="1"/>
  <c r="L1520" i="1"/>
  <c r="N1520" i="1" s="1"/>
  <c r="L1521" i="1"/>
  <c r="N1521" i="1" s="1"/>
  <c r="L1522" i="1"/>
  <c r="N1522" i="1" s="1"/>
  <c r="L1523" i="1"/>
  <c r="N1523" i="1" s="1"/>
  <c r="L1524" i="1"/>
  <c r="N1524" i="1" s="1"/>
  <c r="L1525" i="1"/>
  <c r="N1525" i="1" s="1"/>
  <c r="L1526" i="1"/>
  <c r="N1526" i="1" s="1"/>
  <c r="L1527" i="1"/>
  <c r="N1527" i="1" s="1"/>
  <c r="L1528" i="1"/>
  <c r="N1528" i="1" s="1"/>
  <c r="L1529" i="1"/>
  <c r="N1529" i="1" s="1"/>
  <c r="L1530" i="1"/>
  <c r="N1530" i="1" s="1"/>
  <c r="L1531" i="1"/>
  <c r="N1531" i="1" s="1"/>
  <c r="L1532" i="1"/>
  <c r="N1532" i="1" s="1"/>
  <c r="L1533" i="1"/>
  <c r="N1533" i="1" s="1"/>
  <c r="L1534" i="1"/>
  <c r="N1534" i="1" s="1"/>
  <c r="L1535" i="1"/>
  <c r="N1535" i="1" s="1"/>
  <c r="L1536" i="1"/>
  <c r="N1536" i="1" s="1"/>
  <c r="L1537" i="1"/>
  <c r="N1537" i="1" s="1"/>
  <c r="L1538" i="1"/>
  <c r="N1538" i="1" s="1"/>
  <c r="L1539" i="1"/>
  <c r="N1539" i="1" s="1"/>
  <c r="L1540" i="1"/>
  <c r="N1540" i="1" s="1"/>
  <c r="L1541" i="1"/>
  <c r="N1541" i="1" s="1"/>
  <c r="L1542" i="1"/>
  <c r="N1542" i="1" s="1"/>
  <c r="L1543" i="1"/>
  <c r="N1543" i="1" s="1"/>
  <c r="L1544" i="1"/>
  <c r="N1544" i="1" s="1"/>
  <c r="L1545" i="1"/>
  <c r="N1545" i="1" s="1"/>
  <c r="L1546" i="1"/>
  <c r="N1546" i="1" s="1"/>
  <c r="L1547" i="1"/>
  <c r="N1547" i="1" s="1"/>
  <c r="L1548" i="1"/>
  <c r="N1548" i="1" s="1"/>
  <c r="L1549" i="1"/>
  <c r="N1549" i="1" s="1"/>
  <c r="L1550" i="1"/>
  <c r="N1550" i="1" s="1"/>
  <c r="L1551" i="1"/>
  <c r="N1551" i="1" s="1"/>
  <c r="L1552" i="1"/>
  <c r="N1552" i="1" s="1"/>
  <c r="L1553" i="1"/>
  <c r="N1553" i="1" s="1"/>
  <c r="L1554" i="1"/>
  <c r="N1554" i="1" s="1"/>
  <c r="L1555" i="1"/>
  <c r="N1555" i="1" s="1"/>
  <c r="L1556" i="1"/>
  <c r="N1556" i="1" s="1"/>
  <c r="L1557" i="1"/>
  <c r="N1557" i="1" s="1"/>
  <c r="L1558" i="1"/>
  <c r="N1558" i="1" s="1"/>
  <c r="L1559" i="1"/>
  <c r="N1559" i="1" s="1"/>
  <c r="L1560" i="1"/>
  <c r="N1560" i="1" s="1"/>
  <c r="L1561" i="1"/>
  <c r="N1561" i="1" s="1"/>
  <c r="L1562" i="1"/>
  <c r="N1562" i="1" s="1"/>
  <c r="L1563" i="1"/>
  <c r="N1563" i="1" s="1"/>
  <c r="L1564" i="1"/>
  <c r="N1564" i="1" s="1"/>
  <c r="L1565" i="1"/>
  <c r="N1565" i="1" s="1"/>
  <c r="L1566" i="1"/>
  <c r="N1566" i="1" s="1"/>
  <c r="L1567" i="1"/>
  <c r="N1567" i="1" s="1"/>
  <c r="L1568" i="1"/>
  <c r="N1568" i="1" s="1"/>
  <c r="L1569" i="1"/>
  <c r="N1569" i="1" s="1"/>
  <c r="L1570" i="1"/>
  <c r="N1570" i="1" s="1"/>
  <c r="L1571" i="1"/>
  <c r="N1571" i="1" s="1"/>
  <c r="L1572" i="1"/>
  <c r="N1572" i="1" s="1"/>
  <c r="L1573" i="1"/>
  <c r="N1573" i="1" s="1"/>
  <c r="L1574" i="1"/>
  <c r="N1574" i="1" s="1"/>
  <c r="L1575" i="1"/>
  <c r="N1575" i="1" s="1"/>
  <c r="L1576" i="1"/>
  <c r="N1576" i="1" s="1"/>
  <c r="L1577" i="1"/>
  <c r="N1577" i="1" s="1"/>
  <c r="L1578" i="1"/>
  <c r="N1578" i="1" s="1"/>
  <c r="L1579" i="1"/>
  <c r="N1579" i="1" s="1"/>
  <c r="L1580" i="1"/>
  <c r="N1580" i="1" s="1"/>
  <c r="L1581" i="1"/>
  <c r="N1581" i="1" s="1"/>
  <c r="L1582" i="1"/>
  <c r="N1582" i="1" s="1"/>
  <c r="L1583" i="1"/>
  <c r="N1583" i="1" s="1"/>
  <c r="L1584" i="1"/>
  <c r="N1584" i="1" s="1"/>
  <c r="L1585" i="1"/>
  <c r="N1585" i="1" s="1"/>
  <c r="L1586" i="1"/>
  <c r="N1586" i="1" s="1"/>
  <c r="L1587" i="1"/>
  <c r="N1587" i="1" s="1"/>
  <c r="L1588" i="1"/>
  <c r="N1588" i="1" s="1"/>
  <c r="L1589" i="1"/>
  <c r="N1589" i="1" s="1"/>
  <c r="L1590" i="1"/>
  <c r="N1590" i="1" s="1"/>
  <c r="L1591" i="1"/>
  <c r="N1591" i="1" s="1"/>
  <c r="L1592" i="1"/>
  <c r="N1592" i="1" s="1"/>
  <c r="L1593" i="1"/>
  <c r="N1593" i="1" s="1"/>
  <c r="L1594" i="1"/>
  <c r="N1594" i="1" s="1"/>
  <c r="L1595" i="1"/>
  <c r="N1595" i="1" s="1"/>
  <c r="L1596" i="1"/>
  <c r="N1596" i="1" s="1"/>
  <c r="L1597" i="1"/>
  <c r="N1597" i="1" s="1"/>
  <c r="L1598" i="1"/>
  <c r="N1598" i="1" s="1"/>
  <c r="L1599" i="1"/>
  <c r="N1599" i="1" s="1"/>
  <c r="L1600" i="1"/>
  <c r="N1600" i="1" s="1"/>
  <c r="L1601" i="1"/>
  <c r="N1601" i="1" s="1"/>
  <c r="L1602" i="1"/>
  <c r="N1602" i="1" s="1"/>
  <c r="L1603" i="1"/>
  <c r="N1603" i="1" s="1"/>
  <c r="L1604" i="1"/>
  <c r="N1604" i="1" s="1"/>
  <c r="L1605" i="1"/>
  <c r="N1605" i="1" s="1"/>
  <c r="L1606" i="1"/>
  <c r="N1606" i="1" s="1"/>
  <c r="L1607" i="1"/>
  <c r="N1607" i="1" s="1"/>
  <c r="L1608" i="1"/>
  <c r="N1608" i="1" s="1"/>
  <c r="L1609" i="1"/>
  <c r="N1609" i="1" s="1"/>
  <c r="L1610" i="1"/>
  <c r="N1610" i="1" s="1"/>
  <c r="L1611" i="1"/>
  <c r="N1611" i="1" s="1"/>
  <c r="L1612" i="1"/>
  <c r="N1612" i="1" s="1"/>
  <c r="L1613" i="1"/>
  <c r="N1613" i="1" s="1"/>
  <c r="L1614" i="1"/>
  <c r="N1614" i="1" s="1"/>
  <c r="L1615" i="1"/>
  <c r="N1615" i="1" s="1"/>
  <c r="L1616" i="1"/>
  <c r="N1616" i="1" s="1"/>
  <c r="L1617" i="1"/>
  <c r="N1617" i="1" s="1"/>
  <c r="L1618" i="1"/>
  <c r="N1618" i="1" s="1"/>
  <c r="L1619" i="1"/>
  <c r="N1619" i="1" s="1"/>
  <c r="L1620" i="1"/>
  <c r="N1620" i="1" s="1"/>
  <c r="L1621" i="1"/>
  <c r="N1621" i="1" s="1"/>
  <c r="L1622" i="1"/>
  <c r="N1622" i="1" s="1"/>
  <c r="L1623" i="1"/>
  <c r="N1623" i="1" s="1"/>
  <c r="L1624" i="1"/>
  <c r="N1624" i="1" s="1"/>
  <c r="L1625" i="1"/>
  <c r="N1625" i="1" s="1"/>
  <c r="L1626" i="1"/>
  <c r="N1626" i="1" s="1"/>
  <c r="L1627" i="1"/>
  <c r="N1627" i="1" s="1"/>
  <c r="L1628" i="1"/>
  <c r="N1628" i="1" s="1"/>
  <c r="L1629" i="1"/>
  <c r="N1629" i="1" s="1"/>
  <c r="L1630" i="1"/>
  <c r="N1630" i="1" s="1"/>
  <c r="L1631" i="1"/>
  <c r="N1631" i="1" s="1"/>
  <c r="L1632" i="1"/>
  <c r="N1632" i="1" s="1"/>
  <c r="L1633" i="1"/>
  <c r="N1633" i="1" s="1"/>
  <c r="L1634" i="1"/>
  <c r="N1634" i="1" s="1"/>
  <c r="L1635" i="1"/>
  <c r="N1635" i="1" s="1"/>
  <c r="L1636" i="1"/>
  <c r="N1636" i="1" s="1"/>
  <c r="L1637" i="1"/>
  <c r="N1637" i="1" s="1"/>
  <c r="L1638" i="1"/>
  <c r="N1638" i="1" s="1"/>
  <c r="L1639" i="1"/>
  <c r="N1639" i="1" s="1"/>
  <c r="L1640" i="1"/>
  <c r="N1640" i="1" s="1"/>
  <c r="L1641" i="1"/>
  <c r="N1641" i="1" s="1"/>
  <c r="L1642" i="1"/>
  <c r="N1642" i="1" s="1"/>
  <c r="L1643" i="1"/>
  <c r="N1643" i="1" s="1"/>
  <c r="L1644" i="1"/>
  <c r="N1644" i="1" s="1"/>
  <c r="L1645" i="1"/>
  <c r="N1645" i="1" s="1"/>
  <c r="L1646" i="1"/>
  <c r="N1646" i="1" s="1"/>
  <c r="L1647" i="1"/>
  <c r="N1647" i="1" s="1"/>
  <c r="L1648" i="1"/>
  <c r="N1648" i="1" s="1"/>
  <c r="L1649" i="1"/>
  <c r="N1649" i="1" s="1"/>
  <c r="L1650" i="1"/>
  <c r="N1650" i="1" s="1"/>
  <c r="L1651" i="1"/>
  <c r="N1651" i="1" s="1"/>
  <c r="L1652" i="1"/>
  <c r="N1652" i="1" s="1"/>
  <c r="L1653" i="1"/>
  <c r="N1653" i="1" s="1"/>
  <c r="L1654" i="1"/>
  <c r="N1654" i="1" s="1"/>
  <c r="L1655" i="1"/>
  <c r="N1655" i="1" s="1"/>
  <c r="L1656" i="1"/>
  <c r="N1656" i="1" s="1"/>
  <c r="L1657" i="1"/>
  <c r="N1657" i="1" s="1"/>
  <c r="L1658" i="1"/>
  <c r="N1658" i="1" s="1"/>
  <c r="L1659" i="1"/>
  <c r="N1659" i="1" s="1"/>
  <c r="L1660" i="1"/>
  <c r="N1660" i="1" s="1"/>
  <c r="L1661" i="1"/>
  <c r="N1661" i="1" s="1"/>
  <c r="L1662" i="1"/>
  <c r="N1662" i="1" s="1"/>
  <c r="L1663" i="1"/>
  <c r="N1663" i="1" s="1"/>
  <c r="L1664" i="1"/>
  <c r="N1664" i="1" s="1"/>
  <c r="L1665" i="1"/>
  <c r="N1665" i="1" s="1"/>
  <c r="L1666" i="1"/>
  <c r="N1666" i="1" s="1"/>
  <c r="L1667" i="1"/>
  <c r="N1667" i="1" s="1"/>
  <c r="L1668" i="1"/>
  <c r="N1668" i="1" s="1"/>
  <c r="L1669" i="1"/>
  <c r="N1669" i="1" s="1"/>
  <c r="L1670" i="1"/>
  <c r="N1670" i="1" s="1"/>
  <c r="L1671" i="1"/>
  <c r="N1671" i="1" s="1"/>
  <c r="L1672" i="1"/>
  <c r="N1672" i="1" s="1"/>
  <c r="L1673" i="1"/>
  <c r="N1673" i="1" s="1"/>
  <c r="L1674" i="1"/>
  <c r="N1674" i="1" s="1"/>
  <c r="L1675" i="1"/>
  <c r="N1675" i="1" s="1"/>
  <c r="L1676" i="1"/>
  <c r="N1676" i="1" s="1"/>
  <c r="L1677" i="1"/>
  <c r="N1677" i="1" s="1"/>
  <c r="L1678" i="1"/>
  <c r="N1678" i="1" s="1"/>
  <c r="L1679" i="1"/>
  <c r="N1679" i="1" s="1"/>
  <c r="L1680" i="1"/>
  <c r="N1680" i="1" s="1"/>
  <c r="L1681" i="1"/>
  <c r="N1681" i="1" s="1"/>
  <c r="L1682" i="1"/>
  <c r="N1682" i="1" s="1"/>
  <c r="L1683" i="1"/>
  <c r="N1683" i="1" s="1"/>
  <c r="L1684" i="1"/>
  <c r="N1684" i="1" s="1"/>
  <c r="L1685" i="1"/>
  <c r="N1685" i="1" s="1"/>
  <c r="L1686" i="1"/>
  <c r="N1686" i="1" s="1"/>
  <c r="L1687" i="1"/>
  <c r="N1687" i="1" s="1"/>
  <c r="L1688" i="1"/>
  <c r="N1688" i="1" s="1"/>
  <c r="L1689" i="1"/>
  <c r="N1689" i="1" s="1"/>
  <c r="L1690" i="1"/>
  <c r="N1690" i="1" s="1"/>
  <c r="L1691" i="1"/>
  <c r="N1691" i="1" s="1"/>
  <c r="L1692" i="1"/>
  <c r="N1692" i="1" s="1"/>
  <c r="L1693" i="1"/>
  <c r="N1693" i="1" s="1"/>
  <c r="L1694" i="1"/>
  <c r="N1694" i="1" s="1"/>
  <c r="L1695" i="1"/>
  <c r="N1695" i="1" s="1"/>
  <c r="L1696" i="1"/>
  <c r="N1696" i="1" s="1"/>
  <c r="L1697" i="1"/>
  <c r="N1697" i="1" s="1"/>
  <c r="L1698" i="1"/>
  <c r="N1698" i="1" s="1"/>
  <c r="L1699" i="1"/>
  <c r="N1699" i="1" s="1"/>
  <c r="L1700" i="1"/>
  <c r="N1700" i="1" s="1"/>
  <c r="L1701" i="1"/>
  <c r="N1701" i="1" s="1"/>
  <c r="L1702" i="1"/>
  <c r="N1702" i="1" s="1"/>
  <c r="L1703" i="1"/>
  <c r="N1703" i="1" s="1"/>
  <c r="L1704" i="1"/>
  <c r="N1704" i="1" s="1"/>
  <c r="L1705" i="1"/>
  <c r="N1705" i="1" s="1"/>
  <c r="L1706" i="1"/>
  <c r="N1706" i="1" s="1"/>
  <c r="L1707" i="1"/>
  <c r="N1707" i="1" s="1"/>
  <c r="L1708" i="1"/>
  <c r="N1708" i="1" s="1"/>
  <c r="L1709" i="1"/>
  <c r="N1709" i="1" s="1"/>
  <c r="L1710" i="1"/>
  <c r="N1710" i="1" s="1"/>
  <c r="L1711" i="1"/>
  <c r="N1711" i="1" s="1"/>
  <c r="L1712" i="1"/>
  <c r="N1712" i="1" s="1"/>
  <c r="L1713" i="1"/>
  <c r="N1713" i="1" s="1"/>
  <c r="L1714" i="1"/>
  <c r="N1714" i="1" s="1"/>
  <c r="L1715" i="1"/>
  <c r="N1715" i="1" s="1"/>
  <c r="L1716" i="1"/>
  <c r="N1716" i="1" s="1"/>
  <c r="L1717" i="1"/>
  <c r="N1717" i="1" s="1"/>
  <c r="L1718" i="1"/>
  <c r="N1718" i="1" s="1"/>
  <c r="L1719" i="1"/>
  <c r="N1719" i="1" s="1"/>
  <c r="L1720" i="1"/>
  <c r="N1720" i="1" s="1"/>
  <c r="L1721" i="1"/>
  <c r="N1721" i="1" s="1"/>
  <c r="L1722" i="1"/>
  <c r="N1722" i="1" s="1"/>
  <c r="L1723" i="1"/>
  <c r="N1723" i="1" s="1"/>
  <c r="L1724" i="1"/>
  <c r="N1724" i="1" s="1"/>
  <c r="L1725" i="1"/>
  <c r="N1725" i="1" s="1"/>
  <c r="L1726" i="1"/>
  <c r="N1726" i="1" s="1"/>
  <c r="L1727" i="1"/>
  <c r="N1727" i="1" s="1"/>
  <c r="L1728" i="1"/>
  <c r="N1728" i="1" s="1"/>
  <c r="L1729" i="1"/>
  <c r="N1729" i="1" s="1"/>
  <c r="L1730" i="1"/>
  <c r="N1730" i="1" s="1"/>
  <c r="L1731" i="1"/>
  <c r="N1731" i="1" s="1"/>
  <c r="L1732" i="1"/>
  <c r="N1732" i="1" s="1"/>
  <c r="L1733" i="1"/>
  <c r="N1733" i="1" s="1"/>
  <c r="L1734" i="1"/>
  <c r="N1734" i="1" s="1"/>
  <c r="L1735" i="1"/>
  <c r="N1735" i="1" s="1"/>
  <c r="L1736" i="1"/>
  <c r="N1736" i="1" s="1"/>
  <c r="L1737" i="1"/>
  <c r="N1737" i="1" s="1"/>
  <c r="L1738" i="1"/>
  <c r="N1738" i="1" s="1"/>
  <c r="L1739" i="1"/>
  <c r="N1739" i="1" s="1"/>
  <c r="L1740" i="1"/>
  <c r="N1740" i="1" s="1"/>
  <c r="L1741" i="1"/>
  <c r="N1741" i="1" s="1"/>
  <c r="L1742" i="1"/>
  <c r="N1742" i="1" s="1"/>
  <c r="L1743" i="1"/>
  <c r="N1743" i="1" s="1"/>
  <c r="L1744" i="1"/>
  <c r="N1744" i="1" s="1"/>
  <c r="L1745" i="1"/>
  <c r="N1745" i="1" s="1"/>
  <c r="L1746" i="1"/>
  <c r="N1746" i="1" s="1"/>
  <c r="L1747" i="1"/>
  <c r="N1747" i="1" s="1"/>
  <c r="L1748" i="1"/>
  <c r="N1748" i="1" s="1"/>
  <c r="L1749" i="1"/>
  <c r="N1749" i="1" s="1"/>
  <c r="L1750" i="1"/>
  <c r="N1750" i="1" s="1"/>
  <c r="L1751" i="1"/>
  <c r="N1751" i="1" s="1"/>
  <c r="L1752" i="1"/>
  <c r="N1752" i="1" s="1"/>
  <c r="L1753" i="1"/>
  <c r="N1753" i="1" s="1"/>
  <c r="L1754" i="1"/>
  <c r="N1754" i="1" s="1"/>
  <c r="L1755" i="1"/>
  <c r="N1755" i="1" s="1"/>
  <c r="L1756" i="1"/>
  <c r="N1756" i="1" s="1"/>
  <c r="L1757" i="1"/>
  <c r="N1757" i="1" s="1"/>
  <c r="L1758" i="1"/>
  <c r="N1758" i="1" s="1"/>
  <c r="L1759" i="1"/>
  <c r="N1759" i="1" s="1"/>
  <c r="L1760" i="1"/>
  <c r="N1760" i="1" s="1"/>
  <c r="L1761" i="1"/>
  <c r="N1761" i="1" s="1"/>
  <c r="L1762" i="1"/>
  <c r="N1762" i="1" s="1"/>
  <c r="L1763" i="1"/>
  <c r="N1763" i="1" s="1"/>
  <c r="L1764" i="1"/>
  <c r="N1764" i="1" s="1"/>
  <c r="L1765" i="1"/>
  <c r="N1765" i="1" s="1"/>
  <c r="L1766" i="1"/>
  <c r="N1766" i="1" s="1"/>
  <c r="L1767" i="1"/>
  <c r="N1767" i="1" s="1"/>
  <c r="L1768" i="1"/>
  <c r="N1768" i="1" s="1"/>
  <c r="L1769" i="1"/>
  <c r="N1769" i="1" s="1"/>
  <c r="L1770" i="1"/>
  <c r="N1770" i="1" s="1"/>
  <c r="L1771" i="1"/>
  <c r="N1771" i="1" s="1"/>
  <c r="L1772" i="1"/>
  <c r="N1772" i="1" s="1"/>
  <c r="L1773" i="1"/>
  <c r="N1773" i="1" s="1"/>
  <c r="L1774" i="1"/>
  <c r="N1774" i="1" s="1"/>
  <c r="L1775" i="1"/>
  <c r="N1775" i="1" s="1"/>
  <c r="L1776" i="1"/>
  <c r="N1776" i="1" s="1"/>
  <c r="L1777" i="1"/>
  <c r="N1777" i="1" s="1"/>
  <c r="L1778" i="1"/>
  <c r="N1778" i="1" s="1"/>
  <c r="L1779" i="1"/>
  <c r="N1779" i="1" s="1"/>
  <c r="L1780" i="1"/>
  <c r="N1780" i="1" s="1"/>
  <c r="L1781" i="1"/>
  <c r="N1781" i="1" s="1"/>
  <c r="L1782" i="1"/>
  <c r="N1782" i="1" s="1"/>
  <c r="L1783" i="1"/>
  <c r="N1783" i="1" s="1"/>
  <c r="L1784" i="1"/>
  <c r="N1784" i="1" s="1"/>
  <c r="L1785" i="1"/>
  <c r="N1785" i="1" s="1"/>
  <c r="L1786" i="1"/>
  <c r="N1786" i="1" s="1"/>
  <c r="L1787" i="1"/>
  <c r="N1787" i="1" s="1"/>
  <c r="L1788" i="1"/>
  <c r="N1788" i="1" s="1"/>
  <c r="L1789" i="1"/>
  <c r="N1789" i="1" s="1"/>
  <c r="L1790" i="1"/>
  <c r="N1790" i="1" s="1"/>
  <c r="L1791" i="1"/>
  <c r="N1791" i="1" s="1"/>
  <c r="L1792" i="1"/>
  <c r="N1792" i="1" s="1"/>
  <c r="L1793" i="1"/>
  <c r="N1793" i="1" s="1"/>
  <c r="L1794" i="1"/>
  <c r="N1794" i="1" s="1"/>
  <c r="L1795" i="1"/>
  <c r="N1795" i="1" s="1"/>
  <c r="L1796" i="1"/>
  <c r="N1796" i="1" s="1"/>
  <c r="L1797" i="1"/>
  <c r="N1797" i="1" s="1"/>
  <c r="L1798" i="1"/>
  <c r="N1798" i="1" s="1"/>
  <c r="L1799" i="1"/>
  <c r="N1799" i="1" s="1"/>
  <c r="L1800" i="1"/>
  <c r="N1800" i="1" s="1"/>
  <c r="L1801" i="1"/>
  <c r="N1801" i="1" s="1"/>
  <c r="L1802" i="1"/>
  <c r="N1802" i="1" s="1"/>
  <c r="L1803" i="1"/>
  <c r="N1803" i="1" s="1"/>
  <c r="L1804" i="1"/>
  <c r="N1804" i="1" s="1"/>
  <c r="L1805" i="1"/>
  <c r="N1805" i="1" s="1"/>
  <c r="L1806" i="1"/>
  <c r="N1806" i="1" s="1"/>
  <c r="L1807" i="1"/>
  <c r="N1807" i="1" s="1"/>
  <c r="L1808" i="1"/>
  <c r="N1808" i="1" s="1"/>
  <c r="L1809" i="1"/>
  <c r="N1809" i="1" s="1"/>
  <c r="L1810" i="1"/>
  <c r="N1810" i="1" s="1"/>
  <c r="L1811" i="1"/>
  <c r="N1811" i="1" s="1"/>
  <c r="L1812" i="1"/>
  <c r="N1812" i="1" s="1"/>
  <c r="L1813" i="1"/>
  <c r="N1813" i="1" s="1"/>
  <c r="L1814" i="1"/>
  <c r="N1814" i="1" s="1"/>
  <c r="L1815" i="1"/>
  <c r="N1815" i="1" s="1"/>
  <c r="L1816" i="1"/>
  <c r="N1816" i="1" s="1"/>
  <c r="L1817" i="1"/>
  <c r="N1817" i="1" s="1"/>
  <c r="L1818" i="1"/>
  <c r="N1818" i="1" s="1"/>
  <c r="L1819" i="1"/>
  <c r="N1819" i="1" s="1"/>
  <c r="L1820" i="1"/>
  <c r="N1820" i="1" s="1"/>
  <c r="L1821" i="1"/>
  <c r="N1821" i="1" s="1"/>
  <c r="L1822" i="1"/>
  <c r="N1822" i="1" s="1"/>
  <c r="L1823" i="1"/>
  <c r="N1823" i="1" s="1"/>
  <c r="L1824" i="1"/>
  <c r="N1824" i="1" s="1"/>
  <c r="L1825" i="1"/>
  <c r="N1825" i="1" s="1"/>
  <c r="L1826" i="1"/>
  <c r="N1826" i="1" s="1"/>
  <c r="L1827" i="1"/>
  <c r="N1827" i="1" s="1"/>
  <c r="L1828" i="1"/>
  <c r="N1828" i="1" s="1"/>
  <c r="L1829" i="1"/>
  <c r="N1829" i="1" s="1"/>
  <c r="L1830" i="1"/>
  <c r="N1830" i="1" s="1"/>
  <c r="L1831" i="1"/>
  <c r="N1831" i="1" s="1"/>
  <c r="L1832" i="1"/>
  <c r="N1832" i="1" s="1"/>
  <c r="L1833" i="1"/>
  <c r="N1833" i="1" s="1"/>
  <c r="L1834" i="1"/>
  <c r="N1834" i="1" s="1"/>
  <c r="L1835" i="1"/>
  <c r="N1835" i="1" s="1"/>
  <c r="L1836" i="1"/>
  <c r="N1836" i="1" s="1"/>
  <c r="L1837" i="1"/>
  <c r="N1837" i="1" s="1"/>
  <c r="L1838" i="1"/>
  <c r="N1838" i="1" s="1"/>
  <c r="L1839" i="1"/>
  <c r="N1839" i="1" s="1"/>
  <c r="L1840" i="1"/>
  <c r="N1840" i="1" s="1"/>
  <c r="L1841" i="1"/>
  <c r="N1841" i="1" s="1"/>
  <c r="L1842" i="1"/>
  <c r="N1842" i="1" s="1"/>
  <c r="L1843" i="1"/>
  <c r="N1843" i="1" s="1"/>
  <c r="L1844" i="1"/>
  <c r="N1844" i="1" s="1"/>
  <c r="L1845" i="1"/>
  <c r="N1845" i="1" s="1"/>
  <c r="L1846" i="1"/>
  <c r="N1846" i="1" s="1"/>
  <c r="L1847" i="1"/>
  <c r="N1847" i="1" s="1"/>
  <c r="L1848" i="1"/>
  <c r="N1848" i="1" s="1"/>
  <c r="L1849" i="1"/>
  <c r="N1849" i="1" s="1"/>
  <c r="L1850" i="1"/>
  <c r="N1850" i="1" s="1"/>
  <c r="L1851" i="1"/>
  <c r="N1851" i="1" s="1"/>
  <c r="L1852" i="1"/>
  <c r="N1852" i="1" s="1"/>
  <c r="L1853" i="1"/>
  <c r="N1853" i="1" s="1"/>
  <c r="L1854" i="1"/>
  <c r="N1854" i="1" s="1"/>
  <c r="L1855" i="1"/>
  <c r="N1855" i="1" s="1"/>
  <c r="L1856" i="1"/>
  <c r="N1856" i="1" s="1"/>
  <c r="L1857" i="1"/>
  <c r="N1857" i="1" s="1"/>
  <c r="L1858" i="1"/>
  <c r="N1858" i="1" s="1"/>
  <c r="L1859" i="1"/>
  <c r="N1859" i="1" s="1"/>
  <c r="L1860" i="1"/>
  <c r="N1860" i="1" s="1"/>
  <c r="L1861" i="1"/>
  <c r="N1861" i="1" s="1"/>
  <c r="L1862" i="1"/>
  <c r="N1862" i="1" s="1"/>
  <c r="L1863" i="1"/>
  <c r="N1863" i="1" s="1"/>
  <c r="L1864" i="1"/>
  <c r="N1864" i="1" s="1"/>
  <c r="L1865" i="1"/>
  <c r="N1865" i="1" s="1"/>
  <c r="L1866" i="1"/>
  <c r="N1866" i="1" s="1"/>
  <c r="L1867" i="1"/>
  <c r="N1867" i="1" s="1"/>
  <c r="L1868" i="1"/>
  <c r="N1868" i="1" s="1"/>
  <c r="L1869" i="1"/>
  <c r="N1869" i="1" s="1"/>
  <c r="L1870" i="1"/>
  <c r="N1870" i="1" s="1"/>
  <c r="L1871" i="1"/>
  <c r="N1871" i="1" s="1"/>
  <c r="L1872" i="1"/>
  <c r="N1872" i="1" s="1"/>
  <c r="L1873" i="1"/>
  <c r="N1873" i="1" s="1"/>
  <c r="L1874" i="1"/>
  <c r="N1874" i="1" s="1"/>
  <c r="L1875" i="1"/>
  <c r="N1875" i="1" s="1"/>
  <c r="L1876" i="1"/>
  <c r="N1876" i="1" s="1"/>
  <c r="L1877" i="1"/>
  <c r="N1877" i="1" s="1"/>
  <c r="L1878" i="1"/>
  <c r="N1878" i="1" s="1"/>
  <c r="L1879" i="1"/>
  <c r="N1879" i="1" s="1"/>
  <c r="L1880" i="1"/>
  <c r="N1880" i="1" s="1"/>
  <c r="L1881" i="1"/>
  <c r="N1881" i="1" s="1"/>
  <c r="L1882" i="1"/>
  <c r="N1882" i="1" s="1"/>
  <c r="L1883" i="1"/>
  <c r="N1883" i="1" s="1"/>
  <c r="L1884" i="1"/>
  <c r="N1884" i="1" s="1"/>
  <c r="L1885" i="1"/>
  <c r="N1885" i="1" s="1"/>
  <c r="L1886" i="1"/>
  <c r="N1886" i="1" s="1"/>
  <c r="L1887" i="1"/>
  <c r="N1887" i="1" s="1"/>
  <c r="L1888" i="1"/>
  <c r="N1888" i="1" s="1"/>
  <c r="L1889" i="1"/>
  <c r="N1889" i="1" s="1"/>
  <c r="L1890" i="1"/>
  <c r="N1890" i="1" s="1"/>
  <c r="L1891" i="1"/>
  <c r="N1891" i="1" s="1"/>
  <c r="L1892" i="1"/>
  <c r="N1892" i="1" s="1"/>
  <c r="L1893" i="1"/>
  <c r="N1893" i="1" s="1"/>
  <c r="L1894" i="1"/>
  <c r="N1894" i="1" s="1"/>
  <c r="L1895" i="1"/>
  <c r="N1895" i="1" s="1"/>
  <c r="L1896" i="1"/>
  <c r="N1896" i="1" s="1"/>
  <c r="L1897" i="1"/>
  <c r="N1897" i="1" s="1"/>
  <c r="L1898" i="1"/>
  <c r="N1898" i="1" s="1"/>
  <c r="L1899" i="1"/>
  <c r="N1899" i="1" s="1"/>
  <c r="L1900" i="1"/>
  <c r="N1900" i="1" s="1"/>
  <c r="L1901" i="1"/>
  <c r="N1901" i="1" s="1"/>
  <c r="L1902" i="1"/>
  <c r="N1902" i="1" s="1"/>
  <c r="L1903" i="1"/>
  <c r="N1903" i="1" s="1"/>
  <c r="L1904" i="1"/>
  <c r="N1904" i="1" s="1"/>
  <c r="L1905" i="1"/>
  <c r="N1905" i="1" s="1"/>
  <c r="L1906" i="1"/>
  <c r="N1906" i="1" s="1"/>
  <c r="L1907" i="1"/>
  <c r="N1907" i="1" s="1"/>
  <c r="L1908" i="1"/>
  <c r="N1908" i="1" s="1"/>
  <c r="L1909" i="1"/>
  <c r="N1909" i="1" s="1"/>
  <c r="L1910" i="1"/>
  <c r="N1910" i="1" s="1"/>
  <c r="L1911" i="1"/>
  <c r="N1911" i="1" s="1"/>
  <c r="L1912" i="1"/>
  <c r="N1912" i="1" s="1"/>
  <c r="L1913" i="1"/>
  <c r="N1913" i="1" s="1"/>
  <c r="L1914" i="1"/>
  <c r="N1914" i="1" s="1"/>
  <c r="L1915" i="1"/>
  <c r="N1915" i="1" s="1"/>
  <c r="L1916" i="1"/>
  <c r="N1916" i="1" s="1"/>
  <c r="L1917" i="1"/>
  <c r="N1917" i="1" s="1"/>
  <c r="L1918" i="1"/>
  <c r="N1918" i="1" s="1"/>
  <c r="L1919" i="1"/>
  <c r="N1919" i="1" s="1"/>
  <c r="L1920" i="1"/>
  <c r="N1920" i="1" s="1"/>
  <c r="L1921" i="1"/>
  <c r="N1921" i="1" s="1"/>
  <c r="L1922" i="1"/>
  <c r="N1922" i="1" s="1"/>
  <c r="L1923" i="1"/>
  <c r="N1923" i="1" s="1"/>
  <c r="L1924" i="1"/>
  <c r="N1924" i="1" s="1"/>
  <c r="L1925" i="1"/>
  <c r="N1925" i="1" s="1"/>
  <c r="L1926" i="1"/>
  <c r="N1926" i="1" s="1"/>
  <c r="L1927" i="1"/>
  <c r="N1927" i="1" s="1"/>
  <c r="L1928" i="1"/>
  <c r="N1928" i="1" s="1"/>
  <c r="L1929" i="1"/>
  <c r="N1929" i="1" s="1"/>
  <c r="L1930" i="1"/>
  <c r="N1930" i="1" s="1"/>
  <c r="L1931" i="1"/>
  <c r="N1931" i="1" s="1"/>
  <c r="L1932" i="1"/>
  <c r="N1932" i="1" s="1"/>
  <c r="L1933" i="1"/>
  <c r="N1933" i="1" s="1"/>
  <c r="L1934" i="1"/>
  <c r="N1934" i="1" s="1"/>
  <c r="L1935" i="1"/>
  <c r="N1935" i="1" s="1"/>
  <c r="L1936" i="1"/>
  <c r="N1936" i="1" s="1"/>
  <c r="L1937" i="1"/>
  <c r="N1937" i="1" s="1"/>
  <c r="L1938" i="1"/>
  <c r="N1938" i="1" s="1"/>
  <c r="L1939" i="1"/>
  <c r="N1939" i="1" s="1"/>
  <c r="L1940" i="1"/>
  <c r="N1940" i="1" s="1"/>
  <c r="L1941" i="1"/>
  <c r="N1941" i="1" s="1"/>
  <c r="L1942" i="1"/>
  <c r="N1942" i="1" s="1"/>
  <c r="L1943" i="1"/>
  <c r="N1943" i="1" s="1"/>
  <c r="L1944" i="1"/>
  <c r="N1944" i="1" s="1"/>
  <c r="L1945" i="1"/>
  <c r="N1945" i="1" s="1"/>
  <c r="L1946" i="1"/>
  <c r="N1946" i="1" s="1"/>
  <c r="L1947" i="1"/>
  <c r="N1947" i="1" s="1"/>
  <c r="L1948" i="1"/>
  <c r="N1948" i="1" s="1"/>
  <c r="L1949" i="1"/>
  <c r="N1949" i="1" s="1"/>
  <c r="L1950" i="1"/>
  <c r="N1950" i="1" s="1"/>
  <c r="L1951" i="1"/>
  <c r="N1951" i="1" s="1"/>
  <c r="L1952" i="1"/>
  <c r="N1952" i="1" s="1"/>
  <c r="L1953" i="1"/>
  <c r="N1953" i="1" s="1"/>
  <c r="L1954" i="1"/>
  <c r="N1954" i="1" s="1"/>
  <c r="L1955" i="1"/>
  <c r="N1955" i="1" s="1"/>
  <c r="L1956" i="1"/>
  <c r="N1956" i="1" s="1"/>
  <c r="L1957" i="1"/>
  <c r="N1957" i="1" s="1"/>
  <c r="L1958" i="1"/>
  <c r="N1958" i="1" s="1"/>
  <c r="L1959" i="1"/>
  <c r="N1959" i="1" s="1"/>
  <c r="L1960" i="1"/>
  <c r="N1960" i="1" s="1"/>
  <c r="L1961" i="1"/>
  <c r="N1961" i="1" s="1"/>
  <c r="L1962" i="1"/>
  <c r="N1962" i="1" s="1"/>
  <c r="L1963" i="1"/>
  <c r="N1963" i="1" s="1"/>
  <c r="L1964" i="1"/>
  <c r="N1964" i="1" s="1"/>
  <c r="L1965" i="1"/>
  <c r="N1965" i="1" s="1"/>
  <c r="L1966" i="1"/>
  <c r="N1966" i="1" s="1"/>
  <c r="L1967" i="1"/>
  <c r="N1967" i="1" s="1"/>
  <c r="L1968" i="1"/>
  <c r="N1968" i="1" s="1"/>
  <c r="L1969" i="1"/>
  <c r="N1969" i="1" s="1"/>
  <c r="L1970" i="1"/>
  <c r="N1970" i="1" s="1"/>
  <c r="L1971" i="1"/>
  <c r="N1971" i="1" s="1"/>
  <c r="L1972" i="1"/>
  <c r="N1972" i="1" s="1"/>
  <c r="L1973" i="1"/>
  <c r="N1973" i="1" s="1"/>
  <c r="L1974" i="1"/>
  <c r="N1974" i="1" s="1"/>
  <c r="L1975" i="1"/>
  <c r="N1975" i="1" s="1"/>
  <c r="L1976" i="1"/>
  <c r="N1976" i="1" s="1"/>
  <c r="L1977" i="1"/>
  <c r="N1977" i="1" s="1"/>
  <c r="L1978" i="1"/>
  <c r="N1978" i="1" s="1"/>
  <c r="L1979" i="1"/>
  <c r="N1979" i="1" s="1"/>
  <c r="L1980" i="1"/>
  <c r="N1980" i="1" s="1"/>
  <c r="L1981" i="1"/>
  <c r="N1981" i="1" s="1"/>
  <c r="L1982" i="1"/>
  <c r="N1982" i="1" s="1"/>
  <c r="L1983" i="1"/>
  <c r="N1983" i="1" s="1"/>
  <c r="L1984" i="1"/>
  <c r="N1984" i="1" s="1"/>
  <c r="L1985" i="1"/>
  <c r="N1985" i="1" s="1"/>
  <c r="L1986" i="1"/>
  <c r="N1986" i="1" s="1"/>
  <c r="L1987" i="1"/>
  <c r="N1987" i="1" s="1"/>
  <c r="L1988" i="1"/>
  <c r="N1988" i="1" s="1"/>
  <c r="L1989" i="1"/>
  <c r="N1989" i="1" s="1"/>
  <c r="L1990" i="1"/>
  <c r="N1990" i="1" s="1"/>
  <c r="L1991" i="1"/>
  <c r="N1991" i="1" s="1"/>
  <c r="L1992" i="1"/>
  <c r="N1992" i="1" s="1"/>
  <c r="L1993" i="1"/>
  <c r="N1993" i="1" s="1"/>
  <c r="L1994" i="1"/>
  <c r="N1994" i="1" s="1"/>
  <c r="L1995" i="1"/>
  <c r="N1995" i="1" s="1"/>
  <c r="L1996" i="1"/>
  <c r="N1996" i="1" s="1"/>
  <c r="L1997" i="1"/>
  <c r="N1997" i="1" s="1"/>
  <c r="L1998" i="1"/>
  <c r="N1998" i="1" s="1"/>
  <c r="L1999" i="1"/>
  <c r="N1999" i="1" s="1"/>
  <c r="L2000" i="1"/>
  <c r="N2000" i="1" s="1"/>
  <c r="L2001" i="1"/>
  <c r="N2001" i="1" s="1"/>
  <c r="L2002" i="1"/>
  <c r="N2002" i="1" s="1"/>
  <c r="L2003" i="1"/>
  <c r="N2003" i="1" s="1"/>
  <c r="L2004" i="1"/>
  <c r="N2004" i="1" s="1"/>
  <c r="L2005" i="1"/>
  <c r="N2005" i="1" s="1"/>
  <c r="L2006" i="1"/>
  <c r="N2006" i="1" s="1"/>
  <c r="L2007" i="1"/>
  <c r="N2007" i="1" s="1"/>
  <c r="L2008" i="1"/>
  <c r="N2008" i="1" s="1"/>
  <c r="L2009" i="1"/>
  <c r="N2009" i="1" s="1"/>
  <c r="L2010" i="1"/>
  <c r="N2010" i="1" s="1"/>
  <c r="L2011" i="1"/>
  <c r="N2011" i="1" s="1"/>
  <c r="L2012" i="1"/>
  <c r="N2012" i="1" s="1"/>
  <c r="L2013" i="1"/>
  <c r="N2013" i="1" s="1"/>
  <c r="L2014" i="1"/>
  <c r="N2014" i="1" s="1"/>
  <c r="L2015" i="1"/>
  <c r="N2015" i="1" s="1"/>
  <c r="L2016" i="1"/>
  <c r="N2016" i="1" s="1"/>
  <c r="L2017" i="1"/>
  <c r="N2017" i="1" s="1"/>
  <c r="L2018" i="1"/>
  <c r="N2018" i="1" s="1"/>
  <c r="L2019" i="1"/>
  <c r="N2019" i="1" s="1"/>
  <c r="L2020" i="1"/>
  <c r="N2020" i="1" s="1"/>
  <c r="L2021" i="1"/>
  <c r="N2021" i="1" s="1"/>
  <c r="L2022" i="1"/>
  <c r="N2022" i="1" s="1"/>
  <c r="L2023" i="1"/>
  <c r="N2023" i="1" s="1"/>
  <c r="L2024" i="1"/>
  <c r="N2024" i="1" s="1"/>
  <c r="L2025" i="1"/>
  <c r="N2025" i="1" s="1"/>
  <c r="L2026" i="1"/>
  <c r="N2026" i="1" s="1"/>
  <c r="L2027" i="1"/>
  <c r="N2027" i="1" s="1"/>
  <c r="L2028" i="1"/>
  <c r="N2028" i="1" s="1"/>
  <c r="L2029" i="1"/>
  <c r="N2029" i="1" s="1"/>
  <c r="L2030" i="1"/>
  <c r="N2030" i="1" s="1"/>
  <c r="L2031" i="1"/>
  <c r="N2031" i="1" s="1"/>
  <c r="L2032" i="1"/>
  <c r="N2032" i="1" s="1"/>
  <c r="L2033" i="1"/>
  <c r="N2033" i="1" s="1"/>
  <c r="L2034" i="1"/>
  <c r="N2034" i="1" s="1"/>
  <c r="L2035" i="1"/>
  <c r="N2035" i="1" s="1"/>
  <c r="L2036" i="1"/>
  <c r="N2036" i="1" s="1"/>
  <c r="L2037" i="1"/>
  <c r="N2037" i="1" s="1"/>
  <c r="L2038" i="1"/>
  <c r="N2038" i="1" s="1"/>
  <c r="L2039" i="1"/>
  <c r="N2039" i="1" s="1"/>
  <c r="L2040" i="1"/>
  <c r="N2040" i="1" s="1"/>
  <c r="L2041" i="1"/>
  <c r="N2041" i="1" s="1"/>
  <c r="L2042" i="1"/>
  <c r="N2042" i="1" s="1"/>
  <c r="L2043" i="1"/>
  <c r="N2043" i="1" s="1"/>
  <c r="L2044" i="1"/>
  <c r="N2044" i="1" s="1"/>
  <c r="L2045" i="1"/>
  <c r="N2045" i="1" s="1"/>
  <c r="L2046" i="1"/>
  <c r="N2046" i="1" s="1"/>
  <c r="L2047" i="1"/>
  <c r="N2047" i="1" s="1"/>
  <c r="L2048" i="1"/>
  <c r="N2048" i="1" s="1"/>
  <c r="L2049" i="1"/>
  <c r="N2049" i="1" s="1"/>
  <c r="L2050" i="1"/>
  <c r="N2050" i="1" s="1"/>
  <c r="L2051" i="1"/>
  <c r="N2051" i="1" s="1"/>
  <c r="L2052" i="1"/>
  <c r="N2052" i="1" s="1"/>
  <c r="L2053" i="1"/>
  <c r="N2053" i="1" s="1"/>
  <c r="L2054" i="1"/>
  <c r="N2054" i="1" s="1"/>
  <c r="L2055" i="1"/>
  <c r="N2055" i="1" s="1"/>
  <c r="L2056" i="1"/>
  <c r="N2056" i="1" s="1"/>
  <c r="L2057" i="1"/>
  <c r="N2057" i="1" s="1"/>
  <c r="L2058" i="1"/>
  <c r="N2058" i="1" s="1"/>
  <c r="L2059" i="1"/>
  <c r="N2059" i="1" s="1"/>
  <c r="L2060" i="1"/>
  <c r="N2060" i="1" s="1"/>
  <c r="L2061" i="1"/>
  <c r="N2061" i="1" s="1"/>
  <c r="L2062" i="1"/>
  <c r="N2062" i="1" s="1"/>
  <c r="L2063" i="1"/>
  <c r="N2063" i="1" s="1"/>
  <c r="L2064" i="1"/>
  <c r="N2064" i="1" s="1"/>
  <c r="L2065" i="1"/>
  <c r="N2065" i="1" s="1"/>
  <c r="L2066" i="1"/>
  <c r="N2066" i="1" s="1"/>
  <c r="L2067" i="1"/>
  <c r="N2067" i="1" s="1"/>
  <c r="L2068" i="1"/>
  <c r="N2068" i="1" s="1"/>
  <c r="L2069" i="1"/>
  <c r="N2069" i="1" s="1"/>
  <c r="L2070" i="1"/>
  <c r="N2070" i="1" s="1"/>
  <c r="L2071" i="1"/>
  <c r="N2071" i="1" s="1"/>
  <c r="L2072" i="1"/>
  <c r="N2072" i="1" s="1"/>
  <c r="L2073" i="1"/>
  <c r="N2073" i="1" s="1"/>
  <c r="L2074" i="1"/>
  <c r="N2074" i="1" s="1"/>
  <c r="L2075" i="1"/>
  <c r="N2075" i="1" s="1"/>
  <c r="L2076" i="1"/>
  <c r="N2076" i="1" s="1"/>
  <c r="L2077" i="1"/>
  <c r="N2077" i="1" s="1"/>
  <c r="L2078" i="1"/>
  <c r="N2078" i="1" s="1"/>
  <c r="L2079" i="1"/>
  <c r="N2079" i="1" s="1"/>
  <c r="L2080" i="1"/>
  <c r="N2080" i="1" s="1"/>
  <c r="L2081" i="1"/>
  <c r="N2081" i="1" s="1"/>
  <c r="L2082" i="1"/>
  <c r="N2082" i="1" s="1"/>
  <c r="L2083" i="1"/>
  <c r="N2083" i="1" s="1"/>
  <c r="L2084" i="1"/>
  <c r="N2084" i="1" s="1"/>
  <c r="L2085" i="1"/>
  <c r="N2085" i="1" s="1"/>
  <c r="L2086" i="1"/>
  <c r="N2086" i="1" s="1"/>
  <c r="L2087" i="1"/>
  <c r="N2087" i="1" s="1"/>
  <c r="L2088" i="1"/>
  <c r="N2088" i="1" s="1"/>
  <c r="L2089" i="1"/>
  <c r="N2089" i="1" s="1"/>
  <c r="L2090" i="1"/>
  <c r="N2090" i="1" s="1"/>
  <c r="L2091" i="1"/>
  <c r="N2091" i="1" s="1"/>
  <c r="L2092" i="1"/>
  <c r="N2092" i="1" s="1"/>
  <c r="L2093" i="1"/>
  <c r="N2093" i="1" s="1"/>
  <c r="L2094" i="1"/>
  <c r="N2094" i="1" s="1"/>
  <c r="L2095" i="1"/>
  <c r="N2095" i="1" s="1"/>
  <c r="L2096" i="1"/>
  <c r="N2096" i="1" s="1"/>
  <c r="L2097" i="1"/>
  <c r="N2097" i="1" s="1"/>
  <c r="L2098" i="1"/>
  <c r="N2098" i="1" s="1"/>
  <c r="L2099" i="1"/>
  <c r="N2099" i="1" s="1"/>
  <c r="L2100" i="1"/>
  <c r="N2100" i="1" s="1"/>
  <c r="L2101" i="1"/>
  <c r="N2101" i="1" s="1"/>
  <c r="L2102" i="1"/>
  <c r="N2102" i="1" s="1"/>
  <c r="L2103" i="1"/>
  <c r="N2103" i="1" s="1"/>
  <c r="L2104" i="1"/>
  <c r="N2104" i="1" s="1"/>
  <c r="L2105" i="1"/>
  <c r="N2105" i="1" s="1"/>
  <c r="L2106" i="1"/>
  <c r="N2106" i="1" s="1"/>
  <c r="L2107" i="1"/>
  <c r="N2107" i="1" s="1"/>
  <c r="L2108" i="1"/>
  <c r="N2108" i="1" s="1"/>
  <c r="L2109" i="1"/>
  <c r="N2109" i="1" s="1"/>
  <c r="L2110" i="1"/>
  <c r="N2110" i="1" s="1"/>
  <c r="L2111" i="1"/>
  <c r="N2111" i="1" s="1"/>
  <c r="L2112" i="1"/>
  <c r="N2112" i="1" s="1"/>
  <c r="L2113" i="1"/>
  <c r="N2113" i="1" s="1"/>
  <c r="L2114" i="1"/>
  <c r="N2114" i="1" s="1"/>
  <c r="L2115" i="1"/>
  <c r="N2115" i="1" s="1"/>
  <c r="L2116" i="1"/>
  <c r="N2116" i="1" s="1"/>
  <c r="L2117" i="1"/>
  <c r="N2117" i="1" s="1"/>
  <c r="L2118" i="1"/>
  <c r="N2118" i="1" s="1"/>
  <c r="L2119" i="1"/>
  <c r="N2119" i="1" s="1"/>
  <c r="L2120" i="1"/>
  <c r="N2120" i="1" s="1"/>
  <c r="L2121" i="1"/>
  <c r="N2121" i="1" s="1"/>
  <c r="L2122" i="1"/>
  <c r="N2122" i="1" s="1"/>
  <c r="L2123" i="1"/>
  <c r="N2123" i="1" s="1"/>
  <c r="L2124" i="1"/>
  <c r="N2124" i="1" s="1"/>
  <c r="L2125" i="1"/>
  <c r="N2125" i="1" s="1"/>
  <c r="L2126" i="1"/>
  <c r="N2126" i="1" s="1"/>
  <c r="L2127" i="1"/>
  <c r="N2127" i="1" s="1"/>
  <c r="L2128" i="1"/>
  <c r="N2128" i="1" s="1"/>
  <c r="L2129" i="1"/>
  <c r="N2129" i="1" s="1"/>
  <c r="L2130" i="1"/>
  <c r="N2130" i="1" s="1"/>
  <c r="L2131" i="1"/>
  <c r="N2131" i="1" s="1"/>
  <c r="L2132" i="1"/>
  <c r="N2132" i="1" s="1"/>
  <c r="L2133" i="1"/>
  <c r="N2133" i="1" s="1"/>
  <c r="L2134" i="1"/>
  <c r="N2134" i="1" s="1"/>
  <c r="L2135" i="1"/>
  <c r="N2135" i="1" s="1"/>
  <c r="L2136" i="1"/>
  <c r="N2136" i="1" s="1"/>
  <c r="L2137" i="1"/>
  <c r="N2137" i="1" s="1"/>
  <c r="L2138" i="1"/>
  <c r="N2138" i="1" s="1"/>
  <c r="L2139" i="1"/>
  <c r="N2139" i="1" s="1"/>
  <c r="L2140" i="1"/>
  <c r="N2140" i="1" s="1"/>
  <c r="L2141" i="1"/>
  <c r="N2141" i="1" s="1"/>
  <c r="L2142" i="1"/>
  <c r="N2142" i="1" s="1"/>
  <c r="L2143" i="1"/>
  <c r="N2143" i="1" s="1"/>
  <c r="L2144" i="1"/>
  <c r="N2144" i="1" s="1"/>
  <c r="L2145" i="1"/>
  <c r="N2145" i="1" s="1"/>
  <c r="L2146" i="1"/>
  <c r="N2146" i="1" s="1"/>
  <c r="L2147" i="1"/>
  <c r="N2147" i="1" s="1"/>
  <c r="L2148" i="1"/>
  <c r="N2148" i="1" s="1"/>
  <c r="L2149" i="1"/>
  <c r="N2149" i="1" s="1"/>
  <c r="L2150" i="1"/>
  <c r="N2150" i="1" s="1"/>
  <c r="L2151" i="1"/>
  <c r="N2151" i="1" s="1"/>
  <c r="L2152" i="1"/>
  <c r="N2152" i="1" s="1"/>
  <c r="L2153" i="1"/>
  <c r="N2153" i="1" s="1"/>
  <c r="L2154" i="1"/>
  <c r="N2154" i="1" s="1"/>
  <c r="L2155" i="1"/>
  <c r="N2155" i="1" s="1"/>
  <c r="L2156" i="1"/>
  <c r="N2156" i="1" s="1"/>
  <c r="L2157" i="1"/>
  <c r="N2157" i="1" s="1"/>
  <c r="L2158" i="1"/>
  <c r="N2158" i="1" s="1"/>
  <c r="L2159" i="1"/>
  <c r="N2159" i="1" s="1"/>
  <c r="L2160" i="1"/>
  <c r="N2160" i="1" s="1"/>
  <c r="L2161" i="1"/>
  <c r="N2161" i="1" s="1"/>
  <c r="L2162" i="1"/>
  <c r="N2162" i="1" s="1"/>
  <c r="L2163" i="1"/>
  <c r="N2163" i="1" s="1"/>
  <c r="L2164" i="1"/>
  <c r="N2164" i="1" s="1"/>
  <c r="L2165" i="1"/>
  <c r="N2165" i="1" s="1"/>
  <c r="L2166" i="1"/>
  <c r="N2166" i="1" s="1"/>
  <c r="L2167" i="1"/>
  <c r="N2167" i="1" s="1"/>
  <c r="L2168" i="1"/>
  <c r="N2168" i="1" s="1"/>
  <c r="L2169" i="1"/>
  <c r="N2169" i="1" s="1"/>
  <c r="L2170" i="1"/>
  <c r="N2170" i="1" s="1"/>
  <c r="L2171" i="1"/>
  <c r="N2171" i="1" s="1"/>
  <c r="L2172" i="1"/>
  <c r="N2172" i="1" s="1"/>
  <c r="L2173" i="1"/>
  <c r="N2173" i="1" s="1"/>
  <c r="L2174" i="1"/>
  <c r="N2174" i="1" s="1"/>
  <c r="L2175" i="1"/>
  <c r="N2175" i="1" s="1"/>
  <c r="L2176" i="1"/>
  <c r="N2176" i="1" s="1"/>
  <c r="L2177" i="1"/>
  <c r="N2177" i="1" s="1"/>
  <c r="L2178" i="1"/>
  <c r="N2178" i="1" s="1"/>
  <c r="L2179" i="1"/>
  <c r="N2179" i="1" s="1"/>
  <c r="L2180" i="1"/>
  <c r="N2180" i="1" s="1"/>
  <c r="L2181" i="1"/>
  <c r="N2181" i="1" s="1"/>
  <c r="L2182" i="1"/>
  <c r="N2182" i="1" s="1"/>
  <c r="L2183" i="1"/>
  <c r="N2183" i="1" s="1"/>
  <c r="L2184" i="1"/>
  <c r="N2184" i="1" s="1"/>
  <c r="L2185" i="1"/>
  <c r="N2185" i="1" s="1"/>
  <c r="L2186" i="1"/>
  <c r="N2186" i="1" s="1"/>
  <c r="L2187" i="1"/>
  <c r="N2187" i="1" s="1"/>
  <c r="L2188" i="1"/>
  <c r="N2188" i="1" s="1"/>
  <c r="L2189" i="1"/>
  <c r="N2189" i="1" s="1"/>
  <c r="L2190" i="1"/>
  <c r="N2190" i="1" s="1"/>
  <c r="L2191" i="1"/>
  <c r="N2191" i="1" s="1"/>
  <c r="L2192" i="1"/>
  <c r="N2192" i="1" s="1"/>
  <c r="L2193" i="1"/>
  <c r="N2193" i="1" s="1"/>
  <c r="L2194" i="1"/>
  <c r="N2194" i="1" s="1"/>
  <c r="L2195" i="1"/>
  <c r="N2195" i="1" s="1"/>
  <c r="L2196" i="1"/>
  <c r="N2196" i="1" s="1"/>
  <c r="L2197" i="1"/>
  <c r="N2197" i="1" s="1"/>
  <c r="L2198" i="1"/>
  <c r="N2198" i="1" s="1"/>
  <c r="L2199" i="1"/>
  <c r="N2199" i="1" s="1"/>
  <c r="L2200" i="1"/>
  <c r="N2200" i="1" s="1"/>
  <c r="L2201" i="1"/>
  <c r="N2201" i="1" s="1"/>
  <c r="L2202" i="1"/>
  <c r="N2202" i="1" s="1"/>
  <c r="L2203" i="1"/>
  <c r="N2203" i="1" s="1"/>
  <c r="L2204" i="1"/>
  <c r="N2204" i="1" s="1"/>
  <c r="L2205" i="1"/>
  <c r="N2205" i="1" s="1"/>
  <c r="L2206" i="1"/>
  <c r="N2206" i="1" s="1"/>
  <c r="L2207" i="1"/>
  <c r="N2207" i="1" s="1"/>
  <c r="L2208" i="1"/>
  <c r="N2208" i="1" s="1"/>
  <c r="L2209" i="1"/>
  <c r="N2209" i="1" s="1"/>
  <c r="L2210" i="1"/>
  <c r="N2210" i="1" s="1"/>
  <c r="L2211" i="1"/>
  <c r="N2211" i="1" s="1"/>
  <c r="L2212" i="1"/>
  <c r="N2212" i="1" s="1"/>
  <c r="L2213" i="1"/>
  <c r="N2213" i="1" s="1"/>
  <c r="L2214" i="1"/>
  <c r="N2214" i="1" s="1"/>
  <c r="L2215" i="1"/>
  <c r="N2215" i="1" s="1"/>
  <c r="L2216" i="1"/>
  <c r="N2216" i="1" s="1"/>
  <c r="L2217" i="1"/>
  <c r="N2217" i="1" s="1"/>
  <c r="L2218" i="1"/>
  <c r="N2218" i="1" s="1"/>
  <c r="L2219" i="1"/>
  <c r="N2219" i="1" s="1"/>
  <c r="L2220" i="1"/>
  <c r="N2220" i="1" s="1"/>
  <c r="L2221" i="1"/>
  <c r="N2221" i="1" s="1"/>
  <c r="L2222" i="1"/>
  <c r="N2222" i="1" s="1"/>
  <c r="L2223" i="1"/>
  <c r="N2223" i="1" s="1"/>
  <c r="L2224" i="1"/>
  <c r="N2224" i="1" s="1"/>
  <c r="L2225" i="1"/>
  <c r="N2225" i="1" s="1"/>
  <c r="L2226" i="1"/>
  <c r="N2226" i="1" s="1"/>
  <c r="L2227" i="1"/>
  <c r="N2227" i="1" s="1"/>
  <c r="L2228" i="1"/>
  <c r="N2228" i="1" s="1"/>
  <c r="L2229" i="1"/>
  <c r="N2229" i="1" s="1"/>
  <c r="L2230" i="1"/>
  <c r="N2230" i="1" s="1"/>
  <c r="L2231" i="1"/>
  <c r="N2231" i="1" s="1"/>
  <c r="L2232" i="1"/>
  <c r="N2232" i="1" s="1"/>
  <c r="L2233" i="1"/>
  <c r="N2233" i="1" s="1"/>
  <c r="L2234" i="1"/>
  <c r="N2234" i="1" s="1"/>
  <c r="L2235" i="1"/>
  <c r="N2235" i="1" s="1"/>
  <c r="L2236" i="1"/>
  <c r="N2236" i="1" s="1"/>
  <c r="L2237" i="1"/>
  <c r="N2237" i="1" s="1"/>
  <c r="L2238" i="1"/>
  <c r="N2238" i="1" s="1"/>
  <c r="L2239" i="1"/>
  <c r="N2239" i="1" s="1"/>
  <c r="L2240" i="1"/>
  <c r="N2240" i="1" s="1"/>
  <c r="L2241" i="1"/>
  <c r="N2241" i="1" s="1"/>
  <c r="L2242" i="1"/>
  <c r="N2242" i="1" s="1"/>
  <c r="L2243" i="1"/>
  <c r="N2243" i="1" s="1"/>
  <c r="L2244" i="1"/>
  <c r="N2244" i="1" s="1"/>
  <c r="L2245" i="1"/>
  <c r="N2245" i="1" s="1"/>
  <c r="L2246" i="1"/>
  <c r="N2246" i="1" s="1"/>
  <c r="L2247" i="1"/>
  <c r="N2247" i="1" s="1"/>
  <c r="L2248" i="1"/>
  <c r="N2248" i="1" s="1"/>
  <c r="L2249" i="1"/>
  <c r="N2249" i="1" s="1"/>
  <c r="L2250" i="1"/>
  <c r="N2250" i="1" s="1"/>
  <c r="L2251" i="1"/>
  <c r="N2251" i="1" s="1"/>
  <c r="L2252" i="1"/>
  <c r="N2252" i="1" s="1"/>
  <c r="L2253" i="1"/>
  <c r="N2253" i="1" s="1"/>
  <c r="L2254" i="1"/>
  <c r="N2254" i="1" s="1"/>
  <c r="L2255" i="1"/>
  <c r="N2255" i="1" s="1"/>
  <c r="L2256" i="1"/>
  <c r="N2256" i="1" s="1"/>
  <c r="L2257" i="1"/>
  <c r="N2257" i="1" s="1"/>
  <c r="L2258" i="1"/>
  <c r="N2258" i="1" s="1"/>
  <c r="L2259" i="1"/>
  <c r="N2259" i="1" s="1"/>
  <c r="L2260" i="1"/>
  <c r="N2260" i="1" s="1"/>
  <c r="L2261" i="1"/>
  <c r="N2261" i="1" s="1"/>
  <c r="L2262" i="1"/>
  <c r="N2262" i="1" s="1"/>
  <c r="L2263" i="1"/>
  <c r="N2263" i="1" s="1"/>
  <c r="L2264" i="1"/>
  <c r="N2264" i="1" s="1"/>
  <c r="L2265" i="1"/>
  <c r="N2265" i="1" s="1"/>
  <c r="L2266" i="1"/>
  <c r="N2266" i="1" s="1"/>
  <c r="L2267" i="1"/>
  <c r="N2267" i="1" s="1"/>
  <c r="L2268" i="1"/>
  <c r="N2268" i="1" s="1"/>
  <c r="L2269" i="1"/>
  <c r="N2269" i="1" s="1"/>
  <c r="L2270" i="1"/>
  <c r="N2270" i="1" s="1"/>
  <c r="L2271" i="1"/>
  <c r="N2271" i="1" s="1"/>
  <c r="L2272" i="1"/>
  <c r="N2272" i="1" s="1"/>
  <c r="L2273" i="1"/>
  <c r="N2273" i="1" s="1"/>
  <c r="L2274" i="1"/>
  <c r="N2274" i="1" s="1"/>
  <c r="L2275" i="1"/>
  <c r="N2275" i="1" s="1"/>
  <c r="L2276" i="1"/>
  <c r="N2276" i="1" s="1"/>
  <c r="L2277" i="1"/>
  <c r="N2277" i="1" s="1"/>
  <c r="L2278" i="1"/>
  <c r="N2278" i="1" s="1"/>
  <c r="L2279" i="1"/>
  <c r="N2279" i="1" s="1"/>
  <c r="L2280" i="1"/>
  <c r="N2280" i="1" s="1"/>
  <c r="L2281" i="1"/>
  <c r="N2281" i="1" s="1"/>
  <c r="L2282" i="1"/>
  <c r="N2282" i="1" s="1"/>
  <c r="L2283" i="1"/>
  <c r="N2283" i="1" s="1"/>
  <c r="L2284" i="1"/>
  <c r="N2284" i="1" s="1"/>
  <c r="L2285" i="1"/>
  <c r="N2285" i="1" s="1"/>
  <c r="L2286" i="1"/>
  <c r="N2286" i="1" s="1"/>
  <c r="L2287" i="1"/>
  <c r="N2287" i="1" s="1"/>
  <c r="L2288" i="1"/>
  <c r="N2288" i="1" s="1"/>
  <c r="L2289" i="1"/>
  <c r="N2289" i="1" s="1"/>
  <c r="L2290" i="1"/>
  <c r="N2290" i="1" s="1"/>
  <c r="L2291" i="1"/>
  <c r="N2291" i="1" s="1"/>
  <c r="L2292" i="1"/>
  <c r="N2292" i="1" s="1"/>
  <c r="L2293" i="1"/>
  <c r="N2293" i="1" s="1"/>
  <c r="L2294" i="1"/>
  <c r="N2294" i="1" s="1"/>
  <c r="L2295" i="1"/>
  <c r="N2295" i="1" s="1"/>
  <c r="L2296" i="1"/>
  <c r="N2296" i="1" s="1"/>
  <c r="L2297" i="1"/>
  <c r="N2297" i="1" s="1"/>
  <c r="L2298" i="1"/>
  <c r="N2298" i="1" s="1"/>
  <c r="L2299" i="1"/>
  <c r="N2299" i="1" s="1"/>
  <c r="L2300" i="1"/>
  <c r="N2300" i="1" s="1"/>
  <c r="L2301" i="1"/>
  <c r="N2301" i="1" s="1"/>
  <c r="L2302" i="1"/>
  <c r="N2302" i="1" s="1"/>
  <c r="L2303" i="1"/>
  <c r="N2303" i="1" s="1"/>
  <c r="L2304" i="1"/>
  <c r="N2304" i="1" s="1"/>
  <c r="L2305" i="1"/>
  <c r="N2305" i="1" s="1"/>
  <c r="L2306" i="1"/>
  <c r="N2306" i="1" s="1"/>
  <c r="L2307" i="1"/>
  <c r="N2307" i="1" s="1"/>
  <c r="L2308" i="1"/>
  <c r="N2308" i="1" s="1"/>
  <c r="L2309" i="1"/>
  <c r="N2309" i="1" s="1"/>
  <c r="L2310" i="1"/>
  <c r="N2310" i="1" s="1"/>
  <c r="L2311" i="1"/>
  <c r="N2311" i="1" s="1"/>
  <c r="L2312" i="1"/>
  <c r="N2312" i="1" s="1"/>
  <c r="L2313" i="1"/>
  <c r="N2313" i="1" s="1"/>
  <c r="L2314" i="1"/>
  <c r="N2314" i="1" s="1"/>
  <c r="L2315" i="1"/>
  <c r="N2315" i="1" s="1"/>
  <c r="L2316" i="1"/>
  <c r="N2316" i="1" s="1"/>
  <c r="L2317" i="1"/>
  <c r="N2317" i="1" s="1"/>
  <c r="L2318" i="1"/>
  <c r="N2318" i="1" s="1"/>
  <c r="L2319" i="1"/>
  <c r="N2319" i="1" s="1"/>
  <c r="L2320" i="1"/>
  <c r="N2320" i="1" s="1"/>
  <c r="L2321" i="1"/>
  <c r="N2321" i="1" s="1"/>
  <c r="L2322" i="1"/>
  <c r="N2322" i="1" s="1"/>
  <c r="L2323" i="1"/>
  <c r="N2323" i="1" s="1"/>
  <c r="L2324" i="1"/>
  <c r="N2324" i="1" s="1"/>
  <c r="L2325" i="1"/>
  <c r="N2325" i="1" s="1"/>
  <c r="L2326" i="1"/>
  <c r="N2326" i="1" s="1"/>
  <c r="L2327" i="1"/>
  <c r="N2327" i="1" s="1"/>
  <c r="L2328" i="1"/>
  <c r="N2328" i="1" s="1"/>
  <c r="L2329" i="1"/>
  <c r="N2329" i="1" s="1"/>
  <c r="L2330" i="1"/>
  <c r="N2330" i="1" s="1"/>
  <c r="L2331" i="1"/>
  <c r="N2331" i="1" s="1"/>
  <c r="L2332" i="1"/>
  <c r="N2332" i="1" s="1"/>
  <c r="L2333" i="1"/>
  <c r="N2333" i="1" s="1"/>
  <c r="L2334" i="1"/>
  <c r="N2334" i="1" s="1"/>
  <c r="L2335" i="1"/>
  <c r="N2335" i="1" s="1"/>
  <c r="L2336" i="1"/>
  <c r="N2336" i="1" s="1"/>
  <c r="L2337" i="1"/>
  <c r="N2337" i="1" s="1"/>
  <c r="L2338" i="1"/>
  <c r="N2338" i="1" s="1"/>
  <c r="L2339" i="1"/>
  <c r="N2339" i="1" s="1"/>
  <c r="L2340" i="1"/>
  <c r="N2340" i="1" s="1"/>
  <c r="L2341" i="1"/>
  <c r="N2341" i="1" s="1"/>
  <c r="L2342" i="1"/>
  <c r="N2342" i="1" s="1"/>
  <c r="L2343" i="1"/>
  <c r="N2343" i="1" s="1"/>
  <c r="L2344" i="1"/>
  <c r="N2344" i="1" s="1"/>
  <c r="L2345" i="1"/>
  <c r="N2345" i="1" s="1"/>
  <c r="L2346" i="1"/>
  <c r="N2346" i="1" s="1"/>
  <c r="L2347" i="1"/>
  <c r="N2347" i="1" s="1"/>
  <c r="L2348" i="1"/>
  <c r="N2348" i="1" s="1"/>
  <c r="L2349" i="1"/>
  <c r="N2349" i="1" s="1"/>
  <c r="L2350" i="1"/>
  <c r="N2350" i="1" s="1"/>
  <c r="L2351" i="1"/>
  <c r="N2351" i="1" s="1"/>
  <c r="L2352" i="1"/>
  <c r="N2352" i="1" s="1"/>
  <c r="L2353" i="1"/>
  <c r="N2353" i="1" s="1"/>
  <c r="L2354" i="1"/>
  <c r="N2354" i="1" s="1"/>
  <c r="L2355" i="1"/>
  <c r="N2355" i="1" s="1"/>
  <c r="L2356" i="1"/>
  <c r="N2356" i="1" s="1"/>
  <c r="L2357" i="1"/>
  <c r="N2357" i="1" s="1"/>
  <c r="L2358" i="1"/>
  <c r="N2358" i="1" s="1"/>
  <c r="L2359" i="1"/>
  <c r="N2359" i="1" s="1"/>
  <c r="L2360" i="1"/>
  <c r="N2360" i="1" s="1"/>
  <c r="L2361" i="1"/>
  <c r="N2361" i="1" s="1"/>
  <c r="L2362" i="1"/>
  <c r="N2362" i="1" s="1"/>
  <c r="L2363" i="1"/>
  <c r="N2363" i="1" s="1"/>
  <c r="L2364" i="1"/>
  <c r="N2364" i="1" s="1"/>
  <c r="L2365" i="1"/>
  <c r="N2365" i="1" s="1"/>
  <c r="L2366" i="1"/>
  <c r="N2366" i="1" s="1"/>
  <c r="L2367" i="1"/>
  <c r="N2367" i="1" s="1"/>
  <c r="L2368" i="1"/>
  <c r="N2368" i="1" s="1"/>
  <c r="L2369" i="1"/>
  <c r="N2369" i="1" s="1"/>
  <c r="L2370" i="1"/>
  <c r="N2370" i="1" s="1"/>
  <c r="L2371" i="1"/>
  <c r="N2371" i="1" s="1"/>
  <c r="L2372" i="1"/>
  <c r="N2372" i="1" s="1"/>
  <c r="L2373" i="1"/>
  <c r="N2373" i="1" s="1"/>
  <c r="L2374" i="1"/>
  <c r="N2374" i="1" s="1"/>
  <c r="L2375" i="1"/>
  <c r="N2375" i="1" s="1"/>
  <c r="L2376" i="1"/>
  <c r="N2376" i="1" s="1"/>
  <c r="L2377" i="1"/>
  <c r="N2377" i="1" s="1"/>
  <c r="L2378" i="1"/>
  <c r="N2378" i="1" s="1"/>
  <c r="L2379" i="1"/>
  <c r="N2379" i="1" s="1"/>
  <c r="L2380" i="1"/>
  <c r="N2380" i="1" s="1"/>
  <c r="L2381" i="1"/>
  <c r="N2381" i="1" s="1"/>
  <c r="L2382" i="1"/>
  <c r="N2382" i="1" s="1"/>
  <c r="L2383" i="1"/>
  <c r="N2383" i="1" s="1"/>
  <c r="L2384" i="1"/>
  <c r="N2384" i="1" s="1"/>
  <c r="L2385" i="1"/>
  <c r="N2385" i="1" s="1"/>
  <c r="L2386" i="1"/>
  <c r="N2386" i="1" s="1"/>
  <c r="L2387" i="1"/>
  <c r="N2387" i="1" s="1"/>
  <c r="L2388" i="1"/>
  <c r="N2388" i="1" s="1"/>
  <c r="L2389" i="1"/>
  <c r="N2389" i="1" s="1"/>
  <c r="L2390" i="1"/>
  <c r="N2390" i="1" s="1"/>
  <c r="L2391" i="1"/>
  <c r="N2391" i="1" s="1"/>
  <c r="L2392" i="1"/>
  <c r="N2392" i="1" s="1"/>
  <c r="L2393" i="1"/>
  <c r="N2393" i="1" s="1"/>
  <c r="L2394" i="1"/>
  <c r="N2394" i="1" s="1"/>
  <c r="L2395" i="1"/>
  <c r="N2395" i="1" s="1"/>
  <c r="L2396" i="1"/>
  <c r="N2396" i="1" s="1"/>
  <c r="L2397" i="1"/>
  <c r="N2397" i="1" s="1"/>
  <c r="L2398" i="1"/>
  <c r="N2398" i="1" s="1"/>
  <c r="L2399" i="1"/>
  <c r="N2399" i="1" s="1"/>
  <c r="L2400" i="1"/>
  <c r="N2400" i="1" s="1"/>
  <c r="L2401" i="1"/>
  <c r="N2401" i="1" s="1"/>
  <c r="L2402" i="1"/>
  <c r="N2402" i="1" s="1"/>
  <c r="L2403" i="1"/>
  <c r="N2403" i="1" s="1"/>
  <c r="L2404" i="1"/>
  <c r="N2404" i="1" s="1"/>
  <c r="L2405" i="1"/>
  <c r="N2405" i="1" s="1"/>
  <c r="L2406" i="1"/>
  <c r="N2406" i="1" s="1"/>
  <c r="L2407" i="1"/>
  <c r="N2407" i="1" s="1"/>
  <c r="L2408" i="1"/>
  <c r="N2408" i="1" s="1"/>
  <c r="L2409" i="1"/>
  <c r="N2409" i="1" s="1"/>
  <c r="L2410" i="1"/>
  <c r="N2410" i="1" s="1"/>
  <c r="L2411" i="1"/>
  <c r="N2411" i="1" s="1"/>
  <c r="L2412" i="1"/>
  <c r="N2412" i="1" s="1"/>
  <c r="L2413" i="1"/>
  <c r="N2413" i="1" s="1"/>
  <c r="L2414" i="1"/>
  <c r="N2414" i="1" s="1"/>
  <c r="L2415" i="1"/>
  <c r="N2415" i="1" s="1"/>
  <c r="L2416" i="1"/>
  <c r="N2416" i="1" s="1"/>
  <c r="L2417" i="1"/>
  <c r="N2417" i="1" s="1"/>
  <c r="L2418" i="1"/>
  <c r="N2418" i="1" s="1"/>
  <c r="L2419" i="1"/>
  <c r="N2419" i="1" s="1"/>
  <c r="L2420" i="1"/>
  <c r="N2420" i="1" s="1"/>
  <c r="L2421" i="1"/>
  <c r="N2421" i="1" s="1"/>
  <c r="L2422" i="1"/>
  <c r="N2422" i="1" s="1"/>
  <c r="L2423" i="1"/>
  <c r="N2423" i="1" s="1"/>
  <c r="L2424" i="1"/>
  <c r="N2424" i="1" s="1"/>
  <c r="L2425" i="1"/>
  <c r="N2425" i="1" s="1"/>
  <c r="L2426" i="1"/>
  <c r="N2426" i="1" s="1"/>
  <c r="L2427" i="1"/>
  <c r="N2427" i="1" s="1"/>
  <c r="L2428" i="1"/>
  <c r="N2428" i="1" s="1"/>
  <c r="L2429" i="1"/>
  <c r="N2429" i="1" s="1"/>
  <c r="L2430" i="1"/>
  <c r="N2430" i="1" s="1"/>
  <c r="L2431" i="1"/>
  <c r="N2431" i="1" s="1"/>
  <c r="L2432" i="1"/>
  <c r="N2432" i="1" s="1"/>
  <c r="L2433" i="1"/>
  <c r="N2433" i="1" s="1"/>
  <c r="L2434" i="1"/>
  <c r="N2434" i="1" s="1"/>
  <c r="L2435" i="1"/>
  <c r="N2435" i="1" s="1"/>
  <c r="L2436" i="1"/>
  <c r="N2436" i="1" s="1"/>
  <c r="L2437" i="1"/>
  <c r="N2437" i="1" s="1"/>
  <c r="L2438" i="1"/>
  <c r="N2438" i="1" s="1"/>
  <c r="L2439" i="1"/>
  <c r="N2439" i="1" s="1"/>
  <c r="L2440" i="1"/>
  <c r="N2440" i="1" s="1"/>
  <c r="L2441" i="1"/>
  <c r="N2441" i="1" s="1"/>
  <c r="L2442" i="1"/>
  <c r="N2442" i="1" s="1"/>
  <c r="L2443" i="1"/>
  <c r="N2443" i="1" s="1"/>
  <c r="L2444" i="1"/>
  <c r="N2444" i="1" s="1"/>
  <c r="L2445" i="1"/>
  <c r="N2445" i="1" s="1"/>
  <c r="L2446" i="1"/>
  <c r="N2446" i="1" s="1"/>
  <c r="L2447" i="1"/>
  <c r="N2447" i="1" s="1"/>
  <c r="L2448" i="1"/>
  <c r="N2448" i="1" s="1"/>
  <c r="L2449" i="1"/>
  <c r="N2449" i="1" s="1"/>
  <c r="L2450" i="1"/>
  <c r="N2450" i="1" s="1"/>
  <c r="L2451" i="1"/>
  <c r="N2451" i="1" s="1"/>
  <c r="L2452" i="1"/>
  <c r="N2452" i="1" s="1"/>
  <c r="L2453" i="1"/>
  <c r="N2453" i="1" s="1"/>
  <c r="L2454" i="1"/>
  <c r="N2454" i="1" s="1"/>
  <c r="L2455" i="1"/>
  <c r="N2455" i="1" s="1"/>
  <c r="L2456" i="1"/>
  <c r="N2456" i="1" s="1"/>
  <c r="L2457" i="1"/>
  <c r="N2457" i="1" s="1"/>
  <c r="L2458" i="1"/>
  <c r="N2458" i="1" s="1"/>
  <c r="L2459" i="1"/>
  <c r="N2459" i="1" s="1"/>
  <c r="L2460" i="1"/>
  <c r="N2460" i="1" s="1"/>
  <c r="L2461" i="1"/>
  <c r="N2461" i="1" s="1"/>
  <c r="L2462" i="1"/>
  <c r="N2462" i="1" s="1"/>
  <c r="L2463" i="1"/>
  <c r="N2463" i="1" s="1"/>
  <c r="L2464" i="1"/>
  <c r="N2464" i="1" s="1"/>
  <c r="L2465" i="1"/>
  <c r="N2465" i="1" s="1"/>
  <c r="L2466" i="1"/>
  <c r="N2466" i="1" s="1"/>
  <c r="L2467" i="1"/>
  <c r="N2467" i="1" s="1"/>
  <c r="L2468" i="1"/>
  <c r="N2468" i="1" s="1"/>
  <c r="L2469" i="1"/>
  <c r="N2469" i="1" s="1"/>
  <c r="L2470" i="1"/>
  <c r="N2470" i="1" s="1"/>
  <c r="L2471" i="1"/>
  <c r="N2471" i="1" s="1"/>
  <c r="L2472" i="1"/>
  <c r="N2472" i="1" s="1"/>
  <c r="L2473" i="1"/>
  <c r="N2473" i="1" s="1"/>
  <c r="L2474" i="1"/>
  <c r="N2474" i="1" s="1"/>
  <c r="L2475" i="1"/>
  <c r="N2475" i="1" s="1"/>
  <c r="L2476" i="1"/>
  <c r="N2476" i="1" s="1"/>
  <c r="L2477" i="1"/>
  <c r="N2477" i="1" s="1"/>
  <c r="L2478" i="1"/>
  <c r="N2478" i="1" s="1"/>
  <c r="L2479" i="1"/>
  <c r="N2479" i="1" s="1"/>
  <c r="L2480" i="1"/>
  <c r="N2480" i="1" s="1"/>
  <c r="L2481" i="1"/>
  <c r="N2481" i="1" s="1"/>
  <c r="L2482" i="1"/>
  <c r="N2482" i="1" s="1"/>
  <c r="L2483" i="1"/>
  <c r="N2483" i="1" s="1"/>
  <c r="L2484" i="1"/>
  <c r="N2484" i="1" s="1"/>
  <c r="L2485" i="1"/>
  <c r="N2485" i="1" s="1"/>
  <c r="L2486" i="1"/>
  <c r="N2486" i="1" s="1"/>
  <c r="L2487" i="1"/>
  <c r="N2487" i="1" s="1"/>
  <c r="L2488" i="1"/>
  <c r="N2488" i="1" s="1"/>
  <c r="L2489" i="1"/>
  <c r="N2489" i="1" s="1"/>
  <c r="L2490" i="1"/>
  <c r="N2490" i="1" s="1"/>
  <c r="L2491" i="1"/>
  <c r="N2491" i="1" s="1"/>
  <c r="L2492" i="1"/>
  <c r="N2492" i="1" s="1"/>
  <c r="L2493" i="1"/>
  <c r="N2493" i="1" s="1"/>
  <c r="L2494" i="1"/>
  <c r="N2494" i="1" s="1"/>
  <c r="L2495" i="1"/>
  <c r="N2495" i="1" s="1"/>
  <c r="L2496" i="1"/>
  <c r="N2496" i="1" s="1"/>
  <c r="L2497" i="1"/>
  <c r="N2497" i="1" s="1"/>
  <c r="L2498" i="1"/>
  <c r="N2498" i="1" s="1"/>
  <c r="L2499" i="1"/>
  <c r="N2499" i="1" s="1"/>
  <c r="L2500" i="1"/>
  <c r="N2500" i="1" s="1"/>
  <c r="L2501" i="1"/>
  <c r="N2501" i="1" s="1"/>
  <c r="L2502" i="1"/>
  <c r="N2502" i="1" s="1"/>
  <c r="L2503" i="1"/>
  <c r="N2503" i="1" s="1"/>
  <c r="L2504" i="1"/>
  <c r="N2504" i="1" s="1"/>
  <c r="L2505" i="1"/>
  <c r="N2505" i="1" s="1"/>
  <c r="L2506" i="1"/>
  <c r="N2506" i="1" s="1"/>
  <c r="L2507" i="1"/>
  <c r="N2507" i="1" s="1"/>
  <c r="L2508" i="1"/>
  <c r="N2508" i="1" s="1"/>
  <c r="L2509" i="1"/>
  <c r="N2509" i="1" s="1"/>
  <c r="L2510" i="1"/>
  <c r="N2510" i="1" s="1"/>
  <c r="L2511" i="1"/>
  <c r="N2511" i="1" s="1"/>
  <c r="L2512" i="1"/>
  <c r="N2512" i="1" s="1"/>
  <c r="L2513" i="1"/>
  <c r="N2513" i="1" s="1"/>
  <c r="L2514" i="1"/>
  <c r="N2514" i="1" s="1"/>
  <c r="L2515" i="1"/>
  <c r="N2515" i="1" s="1"/>
  <c r="L2516" i="1"/>
  <c r="N2516" i="1" s="1"/>
  <c r="L2517" i="1"/>
  <c r="N2517" i="1" s="1"/>
  <c r="L2518" i="1"/>
  <c r="N2518" i="1" s="1"/>
  <c r="L2519" i="1"/>
  <c r="N2519" i="1" s="1"/>
  <c r="L2520" i="1"/>
  <c r="N2520" i="1" s="1"/>
  <c r="L2521" i="1"/>
  <c r="N2521" i="1" s="1"/>
  <c r="L2522" i="1"/>
  <c r="N2522" i="1" s="1"/>
  <c r="L2523" i="1"/>
  <c r="N2523" i="1" s="1"/>
  <c r="L2524" i="1"/>
  <c r="N2524" i="1" s="1"/>
  <c r="L2525" i="1"/>
  <c r="N2525" i="1" s="1"/>
  <c r="L2526" i="1"/>
  <c r="N2526" i="1" s="1"/>
  <c r="L2527" i="1"/>
  <c r="N2527" i="1" s="1"/>
  <c r="L2528" i="1"/>
  <c r="N2528" i="1" s="1"/>
  <c r="L2529" i="1"/>
  <c r="N2529" i="1" s="1"/>
  <c r="L2530" i="1"/>
  <c r="N2530" i="1" s="1"/>
  <c r="L2531" i="1"/>
  <c r="N2531" i="1" s="1"/>
  <c r="L2532" i="1"/>
  <c r="N2532" i="1" s="1"/>
  <c r="L2533" i="1"/>
  <c r="N2533" i="1" s="1"/>
  <c r="L2534" i="1"/>
  <c r="N2534" i="1" s="1"/>
  <c r="L2535" i="1"/>
  <c r="N2535" i="1" s="1"/>
  <c r="L2536" i="1"/>
  <c r="N2536" i="1" s="1"/>
  <c r="L2537" i="1"/>
  <c r="N2537" i="1" s="1"/>
  <c r="L2538" i="1"/>
  <c r="N2538" i="1" s="1"/>
  <c r="L2539" i="1"/>
  <c r="N2539" i="1" s="1"/>
  <c r="L2540" i="1"/>
  <c r="N2540" i="1" s="1"/>
  <c r="L2541" i="1"/>
  <c r="N2541" i="1" s="1"/>
  <c r="L2542" i="1"/>
  <c r="N2542" i="1" s="1"/>
  <c r="L2543" i="1"/>
  <c r="N2543" i="1" s="1"/>
  <c r="L2544" i="1"/>
  <c r="N2544" i="1" s="1"/>
  <c r="L2545" i="1"/>
  <c r="N2545" i="1" s="1"/>
  <c r="L2546" i="1"/>
  <c r="N2546" i="1" s="1"/>
  <c r="L2547" i="1"/>
  <c r="N2547" i="1" s="1"/>
  <c r="L2548" i="1"/>
  <c r="N2548" i="1" s="1"/>
  <c r="L2549" i="1"/>
  <c r="N2549" i="1" s="1"/>
  <c r="L2550" i="1"/>
  <c r="N2550" i="1" s="1"/>
  <c r="L2551" i="1"/>
  <c r="N2551" i="1" s="1"/>
  <c r="L2552" i="1"/>
  <c r="N2552" i="1" s="1"/>
  <c r="L2553" i="1"/>
  <c r="N2553" i="1" s="1"/>
  <c r="L2554" i="1"/>
  <c r="N2554" i="1" s="1"/>
  <c r="L2555" i="1"/>
  <c r="N2555" i="1" s="1"/>
  <c r="L2556" i="1"/>
  <c r="N2556" i="1" s="1"/>
  <c r="L2557" i="1"/>
  <c r="N2557" i="1" s="1"/>
  <c r="L2558" i="1"/>
  <c r="N2558" i="1" s="1"/>
  <c r="L2559" i="1"/>
  <c r="N2559" i="1" s="1"/>
  <c r="L2560" i="1"/>
  <c r="N2560" i="1" s="1"/>
  <c r="L2561" i="1"/>
  <c r="N2561" i="1" s="1"/>
  <c r="L2562" i="1"/>
  <c r="N2562" i="1" s="1"/>
  <c r="L2563" i="1"/>
  <c r="N2563" i="1" s="1"/>
  <c r="L2564" i="1"/>
  <c r="N2564" i="1" s="1"/>
  <c r="L2565" i="1"/>
  <c r="N2565" i="1" s="1"/>
  <c r="L2566" i="1"/>
  <c r="N2566" i="1" s="1"/>
  <c r="L2567" i="1"/>
  <c r="N2567" i="1" s="1"/>
  <c r="L2568" i="1"/>
  <c r="N2568" i="1" s="1"/>
  <c r="L2569" i="1"/>
  <c r="N2569" i="1" s="1"/>
  <c r="L2570" i="1"/>
  <c r="N2570" i="1" s="1"/>
  <c r="L2571" i="1"/>
  <c r="N2571" i="1" s="1"/>
  <c r="L2572" i="1"/>
  <c r="N2572" i="1" s="1"/>
  <c r="L2573" i="1"/>
  <c r="N2573" i="1" s="1"/>
  <c r="L2574" i="1"/>
  <c r="N2574" i="1" s="1"/>
  <c r="L2575" i="1"/>
  <c r="N2575" i="1" s="1"/>
  <c r="L2576" i="1"/>
  <c r="N2576" i="1" s="1"/>
  <c r="L2577" i="1"/>
  <c r="N2577" i="1" s="1"/>
  <c r="L2578" i="1"/>
  <c r="N2578" i="1" s="1"/>
  <c r="L2579" i="1"/>
  <c r="N2579" i="1" s="1"/>
  <c r="L2580" i="1"/>
  <c r="N2580" i="1" s="1"/>
  <c r="L2581" i="1"/>
  <c r="N2581" i="1" s="1"/>
  <c r="L2582" i="1"/>
  <c r="N2582" i="1" s="1"/>
  <c r="L2583" i="1"/>
  <c r="N2583" i="1" s="1"/>
  <c r="L2584" i="1"/>
  <c r="N2584" i="1" s="1"/>
  <c r="L2585" i="1"/>
  <c r="N2585" i="1" s="1"/>
  <c r="L2586" i="1"/>
  <c r="N2586" i="1" s="1"/>
  <c r="L2587" i="1"/>
  <c r="N2587" i="1" s="1"/>
  <c r="L2588" i="1"/>
  <c r="N2588" i="1" s="1"/>
  <c r="L2589" i="1"/>
  <c r="N2589" i="1" s="1"/>
  <c r="L2590" i="1"/>
  <c r="N2590" i="1" s="1"/>
  <c r="L2591" i="1"/>
  <c r="N2591" i="1" s="1"/>
  <c r="L2592" i="1"/>
  <c r="N2592" i="1" s="1"/>
  <c r="L2593" i="1"/>
  <c r="N2593" i="1" s="1"/>
  <c r="L2594" i="1"/>
  <c r="N2594" i="1" s="1"/>
  <c r="L2595" i="1"/>
  <c r="N2595" i="1" s="1"/>
  <c r="L2596" i="1"/>
  <c r="N2596" i="1" s="1"/>
  <c r="L2597" i="1"/>
  <c r="N2597" i="1" s="1"/>
  <c r="L2598" i="1"/>
  <c r="N2598" i="1" s="1"/>
  <c r="L2599" i="1"/>
  <c r="N2599" i="1" s="1"/>
  <c r="L2600" i="1"/>
  <c r="N2600" i="1" s="1"/>
  <c r="L2601" i="1"/>
  <c r="N2601" i="1" s="1"/>
  <c r="L2602" i="1"/>
  <c r="N2602" i="1" s="1"/>
  <c r="L2603" i="1"/>
  <c r="N2603" i="1" s="1"/>
  <c r="L2604" i="1"/>
  <c r="N2604" i="1" s="1"/>
  <c r="L2605" i="1"/>
  <c r="N2605" i="1" s="1"/>
  <c r="L2606" i="1"/>
  <c r="N2606" i="1" s="1"/>
  <c r="L2607" i="1"/>
  <c r="N2607" i="1" s="1"/>
  <c r="L2608" i="1"/>
  <c r="N2608" i="1" s="1"/>
  <c r="L2609" i="1"/>
  <c r="N2609" i="1" s="1"/>
  <c r="L2610" i="1"/>
  <c r="N2610" i="1" s="1"/>
  <c r="L2611" i="1"/>
  <c r="N2611" i="1" s="1"/>
  <c r="L2612" i="1"/>
  <c r="N2612" i="1" s="1"/>
  <c r="L2613" i="1"/>
  <c r="N2613" i="1" s="1"/>
  <c r="L2614" i="1"/>
  <c r="N2614" i="1" s="1"/>
  <c r="L2615" i="1"/>
  <c r="N2615" i="1" s="1"/>
  <c r="L2616" i="1"/>
  <c r="N2616" i="1" s="1"/>
  <c r="L2617" i="1"/>
  <c r="N2617" i="1" s="1"/>
  <c r="L2618" i="1"/>
  <c r="N2618" i="1" s="1"/>
  <c r="L2619" i="1"/>
  <c r="N2619" i="1" s="1"/>
  <c r="L2620" i="1"/>
  <c r="N2620" i="1" s="1"/>
  <c r="L2621" i="1"/>
  <c r="N2621" i="1" s="1"/>
  <c r="L2622" i="1"/>
  <c r="N2622" i="1" s="1"/>
  <c r="L2623" i="1"/>
  <c r="N2623" i="1" s="1"/>
  <c r="L2624" i="1"/>
  <c r="N2624" i="1" s="1"/>
  <c r="L2625" i="1"/>
  <c r="N2625" i="1" s="1"/>
  <c r="L2626" i="1"/>
  <c r="N2626" i="1" s="1"/>
  <c r="L2627" i="1"/>
  <c r="N2627" i="1" s="1"/>
  <c r="L2628" i="1"/>
  <c r="N2628" i="1" s="1"/>
  <c r="L2629" i="1"/>
  <c r="N2629" i="1" s="1"/>
  <c r="L2630" i="1"/>
  <c r="N2630" i="1" s="1"/>
  <c r="L2631" i="1"/>
  <c r="N2631" i="1" s="1"/>
  <c r="L2632" i="1"/>
  <c r="N2632" i="1" s="1"/>
  <c r="L2633" i="1"/>
  <c r="N2633" i="1" s="1"/>
  <c r="L2634" i="1"/>
  <c r="N2634" i="1" s="1"/>
  <c r="L2635" i="1"/>
  <c r="N2635" i="1" s="1"/>
  <c r="L2636" i="1"/>
  <c r="N2636" i="1" s="1"/>
  <c r="L2637" i="1"/>
  <c r="N2637" i="1" s="1"/>
  <c r="L2638" i="1"/>
  <c r="N2638" i="1" s="1"/>
  <c r="L2639" i="1"/>
  <c r="N2639" i="1" s="1"/>
  <c r="L2640" i="1"/>
  <c r="N2640" i="1" s="1"/>
  <c r="L2641" i="1"/>
  <c r="N2641" i="1" s="1"/>
  <c r="L2642" i="1"/>
  <c r="N2642" i="1" s="1"/>
  <c r="L2643" i="1"/>
  <c r="N2643" i="1" s="1"/>
  <c r="L2644" i="1"/>
  <c r="N2644" i="1" s="1"/>
  <c r="L2645" i="1"/>
  <c r="N2645" i="1" s="1"/>
  <c r="L2646" i="1"/>
  <c r="N2646" i="1" s="1"/>
  <c r="L2647" i="1"/>
  <c r="N2647" i="1" s="1"/>
  <c r="L2648" i="1"/>
  <c r="N2648" i="1" s="1"/>
  <c r="L2649" i="1"/>
  <c r="N2649" i="1" s="1"/>
  <c r="L2650" i="1"/>
  <c r="N2650" i="1" s="1"/>
  <c r="L2651" i="1"/>
  <c r="N2651" i="1" s="1"/>
  <c r="L2652" i="1"/>
  <c r="N2652" i="1" s="1"/>
  <c r="L2653" i="1"/>
  <c r="N2653" i="1" s="1"/>
  <c r="L2654" i="1"/>
  <c r="N2654" i="1" s="1"/>
  <c r="L2655" i="1"/>
  <c r="N2655" i="1" s="1"/>
  <c r="L2656" i="1"/>
  <c r="N2656" i="1" s="1"/>
  <c r="L2657" i="1"/>
  <c r="N2657" i="1" s="1"/>
  <c r="L2658" i="1"/>
  <c r="N2658" i="1" s="1"/>
  <c r="L2659" i="1"/>
  <c r="N2659" i="1" s="1"/>
  <c r="L2660" i="1"/>
  <c r="N2660" i="1" s="1"/>
  <c r="L2661" i="1"/>
  <c r="N2661" i="1" s="1"/>
  <c r="L2662" i="1"/>
  <c r="N2662" i="1" s="1"/>
  <c r="L2663" i="1"/>
  <c r="N2663" i="1" s="1"/>
  <c r="L2664" i="1"/>
  <c r="N2664" i="1" s="1"/>
  <c r="L2665" i="1"/>
  <c r="N2665" i="1" s="1"/>
  <c r="L2666" i="1"/>
  <c r="N2666" i="1" s="1"/>
  <c r="L2667" i="1"/>
  <c r="N2667" i="1" s="1"/>
  <c r="L2668" i="1"/>
  <c r="N2668" i="1" s="1"/>
  <c r="L2669" i="1"/>
  <c r="N2669" i="1" s="1"/>
  <c r="L2670" i="1"/>
  <c r="N2670" i="1" s="1"/>
  <c r="L2671" i="1"/>
  <c r="N2671" i="1" s="1"/>
  <c r="L2672" i="1"/>
  <c r="N2672" i="1" s="1"/>
  <c r="L2673" i="1"/>
  <c r="N2673" i="1" s="1"/>
  <c r="L2674" i="1"/>
  <c r="N2674" i="1" s="1"/>
  <c r="L2675" i="1"/>
  <c r="N2675" i="1" s="1"/>
  <c r="L2676" i="1"/>
  <c r="N2676" i="1" s="1"/>
  <c r="L2677" i="1"/>
  <c r="N2677" i="1" s="1"/>
  <c r="L2678" i="1"/>
  <c r="N2678" i="1" s="1"/>
  <c r="L2679" i="1"/>
  <c r="N2679" i="1" s="1"/>
  <c r="L2680" i="1"/>
  <c r="N2680" i="1" s="1"/>
  <c r="L2681" i="1"/>
  <c r="N2681" i="1" s="1"/>
  <c r="L2682" i="1"/>
  <c r="N2682" i="1" s="1"/>
  <c r="L2683" i="1"/>
  <c r="N2683" i="1" s="1"/>
  <c r="L2684" i="1"/>
  <c r="N2684" i="1" s="1"/>
  <c r="L2685" i="1"/>
  <c r="N2685" i="1" s="1"/>
  <c r="L2686" i="1"/>
  <c r="N2686" i="1" s="1"/>
  <c r="L2687" i="1"/>
  <c r="N2687" i="1" s="1"/>
  <c r="L2688" i="1"/>
  <c r="N2688" i="1" s="1"/>
  <c r="L2689" i="1"/>
  <c r="N2689" i="1" s="1"/>
  <c r="L2690" i="1"/>
  <c r="N2690" i="1" s="1"/>
  <c r="L2691" i="1"/>
  <c r="N2691" i="1" s="1"/>
  <c r="L2692" i="1"/>
  <c r="N2692" i="1" s="1"/>
  <c r="L2693" i="1"/>
  <c r="N2693" i="1" s="1"/>
  <c r="L2694" i="1"/>
  <c r="N2694" i="1" s="1"/>
  <c r="L2695" i="1"/>
  <c r="N2695" i="1" s="1"/>
  <c r="L2696" i="1"/>
  <c r="N2696" i="1" s="1"/>
  <c r="L2697" i="1"/>
  <c r="N2697" i="1" s="1"/>
  <c r="L2698" i="1"/>
  <c r="N2698" i="1" s="1"/>
  <c r="L2699" i="1"/>
  <c r="N2699" i="1" s="1"/>
  <c r="L2700" i="1"/>
  <c r="N2700" i="1" s="1"/>
  <c r="L2701" i="1"/>
  <c r="N2701" i="1" s="1"/>
  <c r="L2702" i="1"/>
  <c r="N2702" i="1" s="1"/>
  <c r="L2703" i="1"/>
  <c r="N2703" i="1" s="1"/>
  <c r="L2704" i="1"/>
  <c r="N2704" i="1" s="1"/>
  <c r="L2705" i="1"/>
  <c r="N2705" i="1" s="1"/>
  <c r="L2706" i="1"/>
  <c r="N2706" i="1" s="1"/>
  <c r="L2707" i="1"/>
  <c r="N2707" i="1" s="1"/>
  <c r="L2708" i="1"/>
  <c r="N2708" i="1" s="1"/>
  <c r="L2709" i="1"/>
  <c r="N2709" i="1" s="1"/>
  <c r="L2710" i="1"/>
  <c r="N2710" i="1" s="1"/>
  <c r="L2711" i="1"/>
  <c r="N2711" i="1" s="1"/>
  <c r="L2712" i="1"/>
  <c r="N2712" i="1" s="1"/>
  <c r="L2713" i="1"/>
  <c r="N2713" i="1" s="1"/>
  <c r="L2714" i="1"/>
  <c r="N2714" i="1" s="1"/>
  <c r="L2715" i="1"/>
  <c r="N2715" i="1" s="1"/>
  <c r="L2716" i="1"/>
  <c r="N2716" i="1" s="1"/>
  <c r="L2717" i="1"/>
  <c r="N2717" i="1" s="1"/>
  <c r="L2718" i="1"/>
  <c r="N2718" i="1" s="1"/>
  <c r="L2719" i="1"/>
  <c r="N2719" i="1" s="1"/>
  <c r="L2720" i="1"/>
  <c r="N2720" i="1" s="1"/>
  <c r="L2721" i="1"/>
  <c r="N2721" i="1" s="1"/>
  <c r="L2722" i="1"/>
  <c r="N2722" i="1" s="1"/>
  <c r="L2723" i="1"/>
  <c r="N2723" i="1" s="1"/>
  <c r="L2724" i="1"/>
  <c r="N2724" i="1" s="1"/>
  <c r="L2725" i="1"/>
  <c r="N2725" i="1" s="1"/>
  <c r="L2726" i="1"/>
  <c r="N2726" i="1" s="1"/>
  <c r="L2727" i="1"/>
  <c r="N2727" i="1" s="1"/>
  <c r="L2728" i="1"/>
  <c r="N2728" i="1" s="1"/>
  <c r="L2729" i="1"/>
  <c r="N2729" i="1" s="1"/>
  <c r="L2730" i="1"/>
  <c r="N2730" i="1" s="1"/>
  <c r="L2731" i="1"/>
  <c r="N2731" i="1" s="1"/>
  <c r="L2732" i="1"/>
  <c r="N2732" i="1" s="1"/>
  <c r="L2733" i="1"/>
  <c r="N2733" i="1" s="1"/>
  <c r="L2734" i="1"/>
  <c r="N2734" i="1" s="1"/>
  <c r="L2735" i="1"/>
  <c r="N2735" i="1" s="1"/>
  <c r="L2736" i="1"/>
  <c r="N2736" i="1" s="1"/>
  <c r="L2737" i="1"/>
  <c r="N2737" i="1" s="1"/>
  <c r="L2738" i="1"/>
  <c r="N2738" i="1" s="1"/>
  <c r="L2739" i="1"/>
  <c r="N2739" i="1" s="1"/>
  <c r="L2740" i="1"/>
  <c r="N2740" i="1" s="1"/>
  <c r="L2741" i="1"/>
  <c r="N2741" i="1" s="1"/>
  <c r="L2742" i="1"/>
  <c r="N2742" i="1" s="1"/>
  <c r="L2743" i="1"/>
  <c r="N2743" i="1" s="1"/>
  <c r="L2744" i="1"/>
  <c r="N2744" i="1" s="1"/>
  <c r="L2745" i="1"/>
  <c r="N2745" i="1" s="1"/>
  <c r="L2746" i="1"/>
  <c r="N2746" i="1" s="1"/>
  <c r="L2747" i="1"/>
  <c r="N2747" i="1" s="1"/>
  <c r="L2748" i="1"/>
  <c r="N2748" i="1" s="1"/>
  <c r="L2749" i="1"/>
  <c r="N2749" i="1" s="1"/>
  <c r="L2750" i="1"/>
  <c r="N2750" i="1" s="1"/>
  <c r="L2751" i="1"/>
  <c r="N2751" i="1" s="1"/>
  <c r="L2752" i="1"/>
  <c r="N2752" i="1" s="1"/>
  <c r="L2753" i="1"/>
  <c r="N2753" i="1" s="1"/>
  <c r="L2754" i="1"/>
  <c r="N2754" i="1" s="1"/>
  <c r="L2755" i="1"/>
  <c r="N2755" i="1" s="1"/>
  <c r="L2756" i="1"/>
  <c r="N2756" i="1" s="1"/>
  <c r="L2757" i="1"/>
  <c r="N2757" i="1" s="1"/>
  <c r="L2758" i="1"/>
  <c r="N2758" i="1" s="1"/>
  <c r="L2759" i="1"/>
  <c r="N2759" i="1" s="1"/>
  <c r="L2760" i="1"/>
  <c r="N2760" i="1" s="1"/>
  <c r="L2761" i="1"/>
  <c r="N2761" i="1" s="1"/>
  <c r="L2762" i="1"/>
  <c r="N2762" i="1" s="1"/>
  <c r="L2763" i="1"/>
  <c r="N2763" i="1" s="1"/>
  <c r="L2764" i="1"/>
  <c r="N2764" i="1" s="1"/>
  <c r="L2765" i="1"/>
  <c r="N2765" i="1" s="1"/>
  <c r="L2766" i="1"/>
  <c r="N2766" i="1" s="1"/>
  <c r="L2767" i="1"/>
  <c r="N2767" i="1" s="1"/>
  <c r="L2768" i="1"/>
  <c r="N2768" i="1" s="1"/>
  <c r="L2769" i="1"/>
  <c r="N2769" i="1" s="1"/>
  <c r="L2770" i="1"/>
  <c r="N2770" i="1" s="1"/>
  <c r="L2771" i="1"/>
  <c r="N2771" i="1" s="1"/>
  <c r="L2772" i="1"/>
  <c r="N2772" i="1" s="1"/>
  <c r="L2773" i="1"/>
  <c r="N2773" i="1" s="1"/>
  <c r="L2774" i="1"/>
  <c r="N2774" i="1" s="1"/>
  <c r="L2775" i="1"/>
  <c r="N2775" i="1" s="1"/>
  <c r="L2776" i="1"/>
  <c r="N2776" i="1" s="1"/>
  <c r="L2777" i="1"/>
  <c r="N2777" i="1" s="1"/>
  <c r="L2778" i="1"/>
  <c r="N2778" i="1" s="1"/>
  <c r="L2779" i="1"/>
  <c r="N2779" i="1" s="1"/>
  <c r="L2780" i="1"/>
  <c r="N2780" i="1" s="1"/>
  <c r="L2781" i="1"/>
  <c r="N2781" i="1" s="1"/>
  <c r="L2782" i="1"/>
  <c r="N2782" i="1" s="1"/>
  <c r="L2783" i="1"/>
  <c r="N2783" i="1" s="1"/>
  <c r="L2784" i="1"/>
  <c r="N2784" i="1" s="1"/>
  <c r="L2785" i="1"/>
  <c r="N2785" i="1" s="1"/>
  <c r="L2786" i="1"/>
  <c r="N2786" i="1" s="1"/>
  <c r="L2787" i="1"/>
  <c r="N2787" i="1" s="1"/>
  <c r="L2788" i="1"/>
  <c r="N2788" i="1" s="1"/>
  <c r="L2789" i="1"/>
  <c r="N2789" i="1" s="1"/>
  <c r="L2790" i="1"/>
  <c r="N2790" i="1" s="1"/>
  <c r="L2791" i="1"/>
  <c r="N2791" i="1" s="1"/>
  <c r="L2792" i="1"/>
  <c r="N2792" i="1" s="1"/>
  <c r="L2793" i="1"/>
  <c r="N2793" i="1" s="1"/>
  <c r="L2794" i="1"/>
  <c r="N2794" i="1" s="1"/>
  <c r="L2795" i="1"/>
  <c r="N2795" i="1" s="1"/>
  <c r="L2796" i="1"/>
  <c r="N2796" i="1" s="1"/>
  <c r="L2797" i="1"/>
  <c r="N2797" i="1" s="1"/>
  <c r="L2798" i="1"/>
  <c r="N2798" i="1" s="1"/>
  <c r="L2799" i="1"/>
  <c r="N2799" i="1" s="1"/>
  <c r="L2800" i="1"/>
  <c r="N2800" i="1" s="1"/>
  <c r="L2801" i="1"/>
  <c r="N2801" i="1" s="1"/>
  <c r="L2802" i="1"/>
  <c r="N2802" i="1" s="1"/>
  <c r="L2803" i="1"/>
  <c r="N2803" i="1" s="1"/>
  <c r="L2804" i="1"/>
  <c r="N2804" i="1" s="1"/>
  <c r="L2805" i="1"/>
  <c r="N2805" i="1" s="1"/>
  <c r="L2806" i="1"/>
  <c r="N2806" i="1" s="1"/>
  <c r="L2807" i="1"/>
  <c r="N2807" i="1" s="1"/>
  <c r="L2808" i="1"/>
  <c r="N2808" i="1" s="1"/>
  <c r="L2809" i="1"/>
  <c r="N2809" i="1" s="1"/>
  <c r="L2810" i="1"/>
  <c r="N2810" i="1" s="1"/>
  <c r="L2811" i="1"/>
  <c r="N2811" i="1" s="1"/>
  <c r="L2812" i="1"/>
  <c r="N2812" i="1" s="1"/>
  <c r="L2813" i="1"/>
  <c r="N2813" i="1" s="1"/>
  <c r="L2814" i="1"/>
  <c r="N2814" i="1" s="1"/>
  <c r="L2815" i="1"/>
  <c r="N2815" i="1" s="1"/>
  <c r="L2816" i="1"/>
  <c r="N2816" i="1" s="1"/>
  <c r="L2817" i="1"/>
  <c r="N2817" i="1" s="1"/>
  <c r="L2818" i="1"/>
  <c r="N2818" i="1" s="1"/>
  <c r="L2819" i="1"/>
  <c r="N2819" i="1" s="1"/>
  <c r="L2820" i="1"/>
  <c r="N2820" i="1" s="1"/>
  <c r="L2821" i="1"/>
  <c r="N2821" i="1" s="1"/>
  <c r="L2822" i="1"/>
  <c r="N2822" i="1" s="1"/>
  <c r="L2823" i="1"/>
  <c r="N2823" i="1" s="1"/>
  <c r="L2824" i="1"/>
  <c r="N2824" i="1" s="1"/>
  <c r="L2825" i="1"/>
  <c r="N2825" i="1" s="1"/>
  <c r="L2826" i="1"/>
  <c r="N2826" i="1" s="1"/>
  <c r="L2827" i="1"/>
  <c r="N2827" i="1" s="1"/>
  <c r="L2828" i="1"/>
  <c r="N2828" i="1" s="1"/>
  <c r="L2829" i="1"/>
  <c r="N2829" i="1" s="1"/>
  <c r="L2830" i="1"/>
  <c r="N2830" i="1" s="1"/>
  <c r="L2831" i="1"/>
  <c r="N2831" i="1" s="1"/>
  <c r="L2832" i="1"/>
  <c r="N2832" i="1" s="1"/>
  <c r="L2833" i="1"/>
  <c r="N2833" i="1" s="1"/>
  <c r="L2834" i="1"/>
  <c r="N2834" i="1" s="1"/>
  <c r="L2835" i="1"/>
  <c r="N2835" i="1" s="1"/>
  <c r="L2836" i="1"/>
  <c r="N2836" i="1" s="1"/>
  <c r="L2837" i="1"/>
  <c r="N2837" i="1" s="1"/>
  <c r="L2838" i="1"/>
  <c r="N2838" i="1" s="1"/>
  <c r="L2839" i="1"/>
  <c r="N2839" i="1" s="1"/>
  <c r="L2840" i="1"/>
  <c r="N2840" i="1" s="1"/>
  <c r="L2841" i="1"/>
  <c r="N2841" i="1" s="1"/>
  <c r="L2842" i="1"/>
  <c r="N2842" i="1" s="1"/>
  <c r="L2843" i="1"/>
  <c r="N2843" i="1" s="1"/>
  <c r="L2844" i="1"/>
  <c r="N2844" i="1" s="1"/>
  <c r="L2845" i="1"/>
  <c r="N2845" i="1" s="1"/>
  <c r="L2846" i="1"/>
  <c r="N2846" i="1" s="1"/>
  <c r="L2847" i="1"/>
  <c r="N2847" i="1" s="1"/>
  <c r="L2848" i="1"/>
  <c r="N2848" i="1" s="1"/>
  <c r="L2849" i="1"/>
  <c r="N2849" i="1" s="1"/>
  <c r="L2850" i="1"/>
  <c r="N2850" i="1" s="1"/>
  <c r="L2851" i="1"/>
  <c r="N2851" i="1" s="1"/>
  <c r="L2852" i="1"/>
  <c r="N2852" i="1" s="1"/>
  <c r="L2853" i="1"/>
  <c r="N2853" i="1" s="1"/>
  <c r="L2854" i="1"/>
  <c r="N2854" i="1" s="1"/>
  <c r="L2855" i="1"/>
  <c r="N2855" i="1" s="1"/>
  <c r="L2856" i="1"/>
  <c r="N2856" i="1" s="1"/>
  <c r="L2857" i="1"/>
  <c r="N2857" i="1" s="1"/>
  <c r="L2858" i="1"/>
  <c r="N2858" i="1" s="1"/>
  <c r="L2859" i="1"/>
  <c r="N2859" i="1" s="1"/>
  <c r="L2860" i="1"/>
  <c r="N2860" i="1" s="1"/>
  <c r="L2861" i="1"/>
  <c r="N2861" i="1" s="1"/>
  <c r="L2862" i="1"/>
  <c r="N2862" i="1" s="1"/>
  <c r="L2863" i="1"/>
  <c r="N2863" i="1" s="1"/>
  <c r="L2864" i="1"/>
  <c r="N2864" i="1" s="1"/>
  <c r="L2865" i="1"/>
  <c r="N2865" i="1" s="1"/>
  <c r="L2866" i="1"/>
  <c r="N2866" i="1" s="1"/>
  <c r="L2867" i="1"/>
  <c r="N2867" i="1" s="1"/>
  <c r="L2868" i="1"/>
  <c r="N2868" i="1" s="1"/>
  <c r="L2869" i="1"/>
  <c r="N2869" i="1" s="1"/>
  <c r="L2870" i="1"/>
  <c r="N2870" i="1" s="1"/>
  <c r="L2871" i="1"/>
  <c r="N2871" i="1" s="1"/>
  <c r="L2872" i="1"/>
  <c r="N2872" i="1" s="1"/>
  <c r="L2873" i="1"/>
  <c r="N2873" i="1" s="1"/>
  <c r="L2874" i="1"/>
  <c r="N2874" i="1" s="1"/>
  <c r="L2875" i="1"/>
  <c r="N2875" i="1" s="1"/>
  <c r="L2876" i="1"/>
  <c r="N2876" i="1" s="1"/>
  <c r="L2877" i="1"/>
  <c r="N2877" i="1" s="1"/>
  <c r="L2878" i="1"/>
  <c r="N2878" i="1" s="1"/>
  <c r="L2879" i="1"/>
  <c r="N2879" i="1" s="1"/>
  <c r="L2880" i="1"/>
  <c r="N2880" i="1" s="1"/>
  <c r="L2881" i="1"/>
  <c r="N2881" i="1" s="1"/>
  <c r="L2882" i="1"/>
  <c r="N2882" i="1" s="1"/>
  <c r="L2883" i="1"/>
  <c r="N2883" i="1" s="1"/>
  <c r="L2884" i="1"/>
  <c r="N2884" i="1" s="1"/>
  <c r="L2885" i="1"/>
  <c r="N2885" i="1" s="1"/>
  <c r="L2886" i="1"/>
  <c r="N2886" i="1" s="1"/>
  <c r="L2887" i="1"/>
  <c r="N2887" i="1" s="1"/>
  <c r="L2888" i="1"/>
  <c r="N2888" i="1" s="1"/>
  <c r="L2889" i="1"/>
  <c r="N2889" i="1" s="1"/>
  <c r="L2890" i="1"/>
  <c r="N2890" i="1" s="1"/>
  <c r="L2891" i="1"/>
  <c r="N2891" i="1" s="1"/>
  <c r="L2892" i="1"/>
  <c r="N2892" i="1" s="1"/>
  <c r="L2893" i="1"/>
  <c r="N2893" i="1" s="1"/>
  <c r="L2894" i="1"/>
  <c r="N2894" i="1" s="1"/>
  <c r="L2895" i="1"/>
  <c r="N2895" i="1" s="1"/>
  <c r="L2896" i="1"/>
  <c r="N2896" i="1" s="1"/>
  <c r="L2897" i="1"/>
  <c r="N2897" i="1" s="1"/>
  <c r="L2898" i="1"/>
  <c r="N2898" i="1" s="1"/>
  <c r="L2899" i="1"/>
  <c r="N2899" i="1" s="1"/>
  <c r="L2900" i="1"/>
  <c r="N2900" i="1" s="1"/>
  <c r="L2901" i="1"/>
  <c r="N2901" i="1" s="1"/>
  <c r="L2902" i="1"/>
  <c r="N2902" i="1" s="1"/>
  <c r="L2903" i="1"/>
  <c r="N2903" i="1" s="1"/>
  <c r="L2904" i="1"/>
  <c r="N2904" i="1" s="1"/>
  <c r="L2905" i="1"/>
  <c r="N2905" i="1" s="1"/>
  <c r="L2906" i="1"/>
  <c r="N2906" i="1" s="1"/>
  <c r="L2907" i="1"/>
  <c r="N2907" i="1" s="1"/>
  <c r="L2908" i="1"/>
  <c r="N2908" i="1" s="1"/>
  <c r="L2909" i="1"/>
  <c r="N2909" i="1" s="1"/>
  <c r="L2910" i="1"/>
  <c r="N2910" i="1" s="1"/>
  <c r="L2911" i="1"/>
  <c r="N2911" i="1" s="1"/>
  <c r="L2912" i="1"/>
  <c r="N2912" i="1" s="1"/>
  <c r="L2913" i="1"/>
  <c r="N2913" i="1" s="1"/>
  <c r="L2914" i="1"/>
  <c r="N2914" i="1" s="1"/>
  <c r="L2915" i="1"/>
  <c r="N2915" i="1" s="1"/>
  <c r="L2916" i="1"/>
  <c r="N2916" i="1" s="1"/>
  <c r="L2917" i="1"/>
  <c r="N2917" i="1" s="1"/>
  <c r="L2918" i="1"/>
  <c r="N2918" i="1" s="1"/>
  <c r="L2919" i="1"/>
  <c r="N2919" i="1" s="1"/>
  <c r="L2920" i="1"/>
  <c r="N2920" i="1" s="1"/>
  <c r="L2921" i="1"/>
  <c r="N2921" i="1" s="1"/>
  <c r="L2922" i="1"/>
  <c r="N2922" i="1" s="1"/>
  <c r="L2923" i="1"/>
  <c r="N2923" i="1" s="1"/>
  <c r="L2924" i="1"/>
  <c r="N2924" i="1" s="1"/>
  <c r="L2925" i="1"/>
  <c r="N2925" i="1" s="1"/>
  <c r="L2926" i="1"/>
  <c r="N2926" i="1" s="1"/>
  <c r="L2927" i="1"/>
  <c r="N2927" i="1" s="1"/>
  <c r="L2928" i="1"/>
  <c r="N2928" i="1" s="1"/>
  <c r="L2929" i="1"/>
  <c r="N2929" i="1" s="1"/>
  <c r="L2930" i="1"/>
  <c r="N2930" i="1" s="1"/>
  <c r="L2931" i="1"/>
  <c r="N2931" i="1" s="1"/>
  <c r="L2932" i="1"/>
  <c r="N2932" i="1" s="1"/>
  <c r="L2933" i="1"/>
  <c r="N2933" i="1" s="1"/>
  <c r="L2934" i="1"/>
  <c r="N2934" i="1" s="1"/>
  <c r="L2935" i="1"/>
  <c r="N2935" i="1" s="1"/>
  <c r="L2936" i="1"/>
  <c r="N2936" i="1" s="1"/>
  <c r="L2937" i="1"/>
  <c r="N2937" i="1" s="1"/>
  <c r="L2938" i="1"/>
  <c r="N2938" i="1" s="1"/>
  <c r="L2939" i="1"/>
  <c r="N2939" i="1" s="1"/>
  <c r="L2940" i="1"/>
  <c r="N2940" i="1" s="1"/>
  <c r="L2941" i="1"/>
  <c r="N2941" i="1" s="1"/>
  <c r="L2942" i="1"/>
  <c r="N2942" i="1" s="1"/>
  <c r="L2943" i="1"/>
  <c r="N2943" i="1" s="1"/>
  <c r="L2944" i="1"/>
  <c r="N2944" i="1" s="1"/>
  <c r="L2945" i="1"/>
  <c r="N2945" i="1" s="1"/>
  <c r="L2946" i="1"/>
  <c r="N2946" i="1" s="1"/>
  <c r="L2947" i="1"/>
  <c r="N2947" i="1" s="1"/>
  <c r="L2948" i="1"/>
  <c r="N2948" i="1" s="1"/>
  <c r="L2949" i="1"/>
  <c r="N2949" i="1" s="1"/>
  <c r="L2950" i="1"/>
  <c r="N2950" i="1" s="1"/>
  <c r="L2951" i="1"/>
  <c r="N2951" i="1" s="1"/>
  <c r="L2952" i="1"/>
  <c r="N2952" i="1" s="1"/>
  <c r="L2953" i="1"/>
  <c r="N2953" i="1" s="1"/>
  <c r="L2954" i="1"/>
  <c r="N2954" i="1" s="1"/>
  <c r="L2955" i="1"/>
  <c r="N2955" i="1" s="1"/>
  <c r="L2956" i="1"/>
  <c r="N2956" i="1" s="1"/>
  <c r="L2957" i="1"/>
  <c r="N2957" i="1" s="1"/>
  <c r="L2958" i="1"/>
  <c r="N2958" i="1" s="1"/>
  <c r="L2959" i="1"/>
  <c r="N2959" i="1" s="1"/>
  <c r="L2960" i="1"/>
  <c r="N2960" i="1" s="1"/>
  <c r="L2961" i="1"/>
  <c r="N2961" i="1" s="1"/>
  <c r="L2962" i="1"/>
  <c r="N2962" i="1" s="1"/>
  <c r="L2963" i="1"/>
  <c r="N2963" i="1" s="1"/>
  <c r="L2964" i="1"/>
  <c r="N2964" i="1" s="1"/>
  <c r="L2965" i="1"/>
  <c r="N2965" i="1" s="1"/>
  <c r="L2966" i="1"/>
  <c r="N2966" i="1" s="1"/>
  <c r="L2967" i="1"/>
  <c r="N2967" i="1" s="1"/>
  <c r="L2968" i="1"/>
  <c r="N2968" i="1" s="1"/>
  <c r="L2969" i="1"/>
  <c r="N2969" i="1" s="1"/>
  <c r="L2970" i="1"/>
  <c r="N2970" i="1" s="1"/>
  <c r="L2971" i="1"/>
  <c r="N2971" i="1" s="1"/>
  <c r="L2972" i="1"/>
  <c r="N2972" i="1" s="1"/>
  <c r="L2973" i="1"/>
  <c r="N2973" i="1" s="1"/>
  <c r="L2974" i="1"/>
  <c r="N2974" i="1" s="1"/>
  <c r="L2975" i="1"/>
  <c r="N2975" i="1" s="1"/>
  <c r="L2976" i="1"/>
  <c r="N2976" i="1" s="1"/>
  <c r="L2977" i="1"/>
  <c r="N2977" i="1" s="1"/>
  <c r="L2978" i="1"/>
  <c r="N2978" i="1" s="1"/>
  <c r="L2979" i="1"/>
  <c r="N2979" i="1" s="1"/>
  <c r="L2980" i="1"/>
  <c r="N2980" i="1" s="1"/>
  <c r="L2981" i="1"/>
  <c r="N2981" i="1" s="1"/>
  <c r="L2982" i="1"/>
  <c r="N2982" i="1" s="1"/>
  <c r="L2983" i="1"/>
  <c r="N2983" i="1" s="1"/>
  <c r="L2984" i="1"/>
  <c r="N2984" i="1" s="1"/>
  <c r="L2985" i="1"/>
  <c r="N2985" i="1" s="1"/>
  <c r="L2986" i="1"/>
  <c r="N2986" i="1" s="1"/>
  <c r="L2987" i="1"/>
  <c r="N2987" i="1" s="1"/>
  <c r="L2988" i="1"/>
  <c r="N2988" i="1" s="1"/>
  <c r="L2989" i="1"/>
  <c r="N2989" i="1" s="1"/>
  <c r="L2990" i="1"/>
  <c r="N2990" i="1" s="1"/>
  <c r="L2991" i="1"/>
  <c r="N2991" i="1" s="1"/>
  <c r="L2992" i="1"/>
  <c r="N2992" i="1" s="1"/>
  <c r="L2993" i="1"/>
  <c r="N2993" i="1" s="1"/>
  <c r="L2994" i="1"/>
  <c r="N2994" i="1" s="1"/>
  <c r="L2995" i="1"/>
  <c r="N2995" i="1" s="1"/>
  <c r="L2996" i="1"/>
  <c r="N2996" i="1" s="1"/>
  <c r="L2997" i="1"/>
  <c r="N2997" i="1" s="1"/>
  <c r="L2998" i="1"/>
  <c r="N2998" i="1" s="1"/>
  <c r="L2999" i="1"/>
  <c r="N2999" i="1" s="1"/>
  <c r="L3000" i="1"/>
  <c r="N3000" i="1" s="1"/>
  <c r="L3001" i="1"/>
  <c r="N3001" i="1" s="1"/>
  <c r="L3002" i="1"/>
  <c r="N3002" i="1" s="1"/>
  <c r="L3003" i="1"/>
  <c r="N3003" i="1" s="1"/>
  <c r="L3004" i="1"/>
  <c r="N3004" i="1" s="1"/>
  <c r="L3005" i="1"/>
  <c r="N3005" i="1" s="1"/>
  <c r="L3006" i="1"/>
  <c r="N3006" i="1" s="1"/>
  <c r="L3007" i="1"/>
  <c r="N3007" i="1" s="1"/>
  <c r="L3008" i="1"/>
  <c r="N3008" i="1" s="1"/>
  <c r="L3009" i="1"/>
  <c r="N3009" i="1" s="1"/>
  <c r="L3010" i="1"/>
  <c r="N3010" i="1" s="1"/>
  <c r="L3011" i="1"/>
  <c r="N3011" i="1" s="1"/>
  <c r="L3012" i="1"/>
  <c r="N3012" i="1" s="1"/>
  <c r="L3013" i="1"/>
  <c r="N3013" i="1" s="1"/>
  <c r="L3014" i="1"/>
  <c r="N3014" i="1" s="1"/>
  <c r="L3015" i="1"/>
  <c r="N3015" i="1" s="1"/>
  <c r="L3016" i="1"/>
  <c r="N3016" i="1" s="1"/>
  <c r="L3017" i="1"/>
  <c r="N3017" i="1" s="1"/>
  <c r="L3018" i="1"/>
  <c r="N3018" i="1" s="1"/>
  <c r="L3019" i="1"/>
  <c r="N3019" i="1" s="1"/>
  <c r="L3020" i="1"/>
  <c r="N3020" i="1" s="1"/>
  <c r="L3021" i="1"/>
  <c r="N3021" i="1" s="1"/>
  <c r="L3022" i="1"/>
  <c r="N3022" i="1" s="1"/>
  <c r="L3023" i="1"/>
  <c r="N3023" i="1" s="1"/>
  <c r="L3024" i="1"/>
  <c r="N3024" i="1" s="1"/>
  <c r="L3025" i="1"/>
  <c r="N3025" i="1" s="1"/>
  <c r="L3026" i="1"/>
  <c r="N3026" i="1" s="1"/>
  <c r="L3027" i="1"/>
  <c r="N3027" i="1" s="1"/>
  <c r="L3028" i="1"/>
  <c r="N3028" i="1" s="1"/>
  <c r="L3029" i="1"/>
  <c r="N3029" i="1" s="1"/>
  <c r="L3030" i="1"/>
  <c r="N3030" i="1" s="1"/>
  <c r="L3031" i="1"/>
  <c r="N3031" i="1" s="1"/>
  <c r="L3032" i="1"/>
  <c r="N3032" i="1" s="1"/>
  <c r="L3033" i="1"/>
  <c r="N3033" i="1" s="1"/>
  <c r="L3034" i="1"/>
  <c r="N3034" i="1" s="1"/>
  <c r="L3035" i="1"/>
  <c r="N3035" i="1" s="1"/>
  <c r="L3036" i="1"/>
  <c r="N3036" i="1" s="1"/>
  <c r="L3037" i="1"/>
  <c r="N3037" i="1" s="1"/>
  <c r="L3038" i="1"/>
  <c r="N3038" i="1" s="1"/>
  <c r="L3039" i="1"/>
  <c r="N3039" i="1" s="1"/>
  <c r="L3040" i="1"/>
  <c r="N3040" i="1" s="1"/>
  <c r="L3041" i="1"/>
  <c r="N3041" i="1" s="1"/>
  <c r="L3042" i="1"/>
  <c r="N3042" i="1" s="1"/>
  <c r="L3043" i="1"/>
  <c r="N3043" i="1" s="1"/>
  <c r="L3044" i="1"/>
  <c r="N3044" i="1" s="1"/>
  <c r="L3045" i="1"/>
  <c r="N3045" i="1" s="1"/>
  <c r="L3046" i="1"/>
  <c r="N3046" i="1" s="1"/>
  <c r="L3047" i="1"/>
  <c r="N3047" i="1" s="1"/>
  <c r="L3048" i="1"/>
  <c r="N3048" i="1" s="1"/>
  <c r="L3049" i="1"/>
  <c r="N3049" i="1" s="1"/>
  <c r="L3050" i="1"/>
  <c r="N3050" i="1" s="1"/>
  <c r="L3051" i="1"/>
  <c r="N3051" i="1" s="1"/>
  <c r="L3052" i="1"/>
  <c r="N3052" i="1" s="1"/>
  <c r="L3053" i="1"/>
  <c r="N3053" i="1" s="1"/>
  <c r="L3054" i="1"/>
  <c r="N3054" i="1" s="1"/>
  <c r="L3055" i="1"/>
  <c r="N3055" i="1" s="1"/>
  <c r="L3056" i="1"/>
  <c r="N3056" i="1" s="1"/>
  <c r="L3057" i="1"/>
  <c r="N3057" i="1" s="1"/>
  <c r="L3058" i="1"/>
  <c r="N3058" i="1" s="1"/>
  <c r="L3059" i="1"/>
  <c r="N3059" i="1" s="1"/>
  <c r="L3060" i="1"/>
  <c r="N3060" i="1" s="1"/>
  <c r="L3061" i="1"/>
  <c r="N3061" i="1" s="1"/>
  <c r="L3062" i="1"/>
  <c r="N3062" i="1" s="1"/>
  <c r="L3063" i="1"/>
  <c r="N3063" i="1" s="1"/>
  <c r="L3064" i="1"/>
  <c r="N3064" i="1" s="1"/>
  <c r="L3065" i="1"/>
  <c r="N3065" i="1" s="1"/>
  <c r="L3066" i="1"/>
  <c r="N3066" i="1" s="1"/>
  <c r="L3067" i="1"/>
  <c r="N3067" i="1" s="1"/>
  <c r="L3068" i="1"/>
  <c r="N3068" i="1" s="1"/>
  <c r="L3069" i="1"/>
  <c r="N3069" i="1" s="1"/>
  <c r="L3070" i="1"/>
  <c r="N3070" i="1" s="1"/>
  <c r="L3071" i="1"/>
  <c r="N3071" i="1" s="1"/>
  <c r="L3072" i="1"/>
  <c r="N3072" i="1" s="1"/>
  <c r="L3073" i="1"/>
  <c r="N3073" i="1" s="1"/>
  <c r="L3074" i="1"/>
  <c r="N3074" i="1" s="1"/>
  <c r="L3075" i="1"/>
  <c r="N3075" i="1" s="1"/>
  <c r="L3076" i="1"/>
  <c r="N3076" i="1" s="1"/>
  <c r="L3077" i="1"/>
  <c r="N3077" i="1" s="1"/>
  <c r="L3078" i="1"/>
  <c r="N3078" i="1" s="1"/>
  <c r="L3079" i="1"/>
  <c r="N3079" i="1" s="1"/>
  <c r="L3080" i="1"/>
  <c r="N3080" i="1" s="1"/>
  <c r="L3081" i="1"/>
  <c r="N3081" i="1" s="1"/>
  <c r="L3082" i="1"/>
  <c r="N3082" i="1" s="1"/>
  <c r="L3083" i="1"/>
  <c r="N3083" i="1" s="1"/>
  <c r="L3084" i="1"/>
  <c r="N3084" i="1" s="1"/>
  <c r="L3085" i="1"/>
  <c r="N3085" i="1" s="1"/>
  <c r="L3086" i="1"/>
  <c r="N3086" i="1" s="1"/>
  <c r="L3087" i="1"/>
  <c r="N3087" i="1" s="1"/>
  <c r="L3088" i="1"/>
  <c r="N3088" i="1" s="1"/>
  <c r="L3089" i="1"/>
  <c r="N3089" i="1" s="1"/>
  <c r="L3090" i="1"/>
  <c r="N3090" i="1" s="1"/>
  <c r="L3091" i="1"/>
  <c r="N3091" i="1" s="1"/>
  <c r="L3092" i="1"/>
  <c r="N3092" i="1" s="1"/>
  <c r="L3093" i="1"/>
  <c r="N3093" i="1" s="1"/>
  <c r="L3094" i="1"/>
  <c r="N3094" i="1" s="1"/>
  <c r="L3095" i="1"/>
  <c r="N3095" i="1" s="1"/>
  <c r="L3096" i="1"/>
  <c r="N3096" i="1" s="1"/>
  <c r="L3097" i="1"/>
  <c r="N3097" i="1" s="1"/>
  <c r="L3098" i="1"/>
  <c r="N3098" i="1" s="1"/>
  <c r="L3099" i="1"/>
  <c r="N3099" i="1" s="1"/>
  <c r="L3100" i="1"/>
  <c r="N3100" i="1" s="1"/>
  <c r="L3101" i="1"/>
  <c r="N3101" i="1" s="1"/>
  <c r="L3102" i="1"/>
  <c r="N3102" i="1" s="1"/>
  <c r="L3103" i="1"/>
  <c r="N3103" i="1" s="1"/>
  <c r="L3104" i="1"/>
  <c r="N3104" i="1" s="1"/>
  <c r="L3105" i="1"/>
  <c r="N3105" i="1" s="1"/>
  <c r="L3106" i="1"/>
  <c r="N3106" i="1" s="1"/>
  <c r="L3107" i="1"/>
  <c r="N3107" i="1" s="1"/>
  <c r="L3108" i="1"/>
  <c r="N3108" i="1" s="1"/>
  <c r="L3109" i="1"/>
  <c r="N3109" i="1" s="1"/>
  <c r="L3110" i="1"/>
  <c r="N3110" i="1" s="1"/>
  <c r="L3111" i="1"/>
  <c r="N3111" i="1" s="1"/>
  <c r="L3112" i="1"/>
  <c r="N3112" i="1" s="1"/>
  <c r="L3113" i="1"/>
  <c r="N3113" i="1" s="1"/>
  <c r="L3114" i="1"/>
  <c r="N3114" i="1" s="1"/>
  <c r="L3115" i="1"/>
  <c r="N3115" i="1" s="1"/>
  <c r="L3116" i="1"/>
  <c r="N3116" i="1" s="1"/>
  <c r="L3117" i="1"/>
  <c r="N3117" i="1" s="1"/>
  <c r="L3118" i="1"/>
  <c r="N3118" i="1" s="1"/>
  <c r="L3119" i="1"/>
  <c r="N3119" i="1" s="1"/>
  <c r="L3120" i="1"/>
  <c r="N3120" i="1" s="1"/>
  <c r="L3121" i="1"/>
  <c r="N3121" i="1" s="1"/>
  <c r="L3122" i="1"/>
  <c r="N3122" i="1" s="1"/>
  <c r="L3123" i="1"/>
  <c r="N3123" i="1" s="1"/>
  <c r="L3124" i="1"/>
  <c r="N3124" i="1" s="1"/>
  <c r="L3125" i="1"/>
  <c r="N3125" i="1" s="1"/>
  <c r="L3126" i="1"/>
  <c r="N3126" i="1" s="1"/>
  <c r="L3127" i="1"/>
  <c r="N3127" i="1" s="1"/>
  <c r="L3128" i="1"/>
  <c r="N3128" i="1" s="1"/>
  <c r="L3129" i="1"/>
  <c r="N3129" i="1" s="1"/>
  <c r="L3130" i="1"/>
  <c r="N3130" i="1" s="1"/>
  <c r="L3131" i="1"/>
  <c r="N3131" i="1" s="1"/>
  <c r="L3132" i="1"/>
  <c r="N3132" i="1" s="1"/>
  <c r="L3133" i="1"/>
  <c r="N3133" i="1" s="1"/>
  <c r="L3134" i="1"/>
  <c r="N3134" i="1" s="1"/>
  <c r="L3135" i="1"/>
  <c r="N3135" i="1" s="1"/>
  <c r="L3136" i="1"/>
  <c r="N3136" i="1" s="1"/>
  <c r="L3137" i="1"/>
  <c r="N3137" i="1" s="1"/>
  <c r="L3138" i="1"/>
  <c r="N3138" i="1" s="1"/>
  <c r="L3139" i="1"/>
  <c r="N3139" i="1" s="1"/>
  <c r="L3140" i="1"/>
  <c r="N3140" i="1" s="1"/>
  <c r="L3141" i="1"/>
  <c r="N3141" i="1" s="1"/>
  <c r="L3142" i="1"/>
  <c r="N3142" i="1" s="1"/>
  <c r="L3143" i="1"/>
  <c r="N3143" i="1" s="1"/>
  <c r="L3144" i="1"/>
  <c r="N3144" i="1" s="1"/>
  <c r="L3145" i="1"/>
  <c r="N3145" i="1" s="1"/>
  <c r="L3146" i="1"/>
  <c r="N3146" i="1" s="1"/>
  <c r="L3147" i="1"/>
  <c r="N3147" i="1" s="1"/>
  <c r="L3148" i="1"/>
  <c r="N3148" i="1" s="1"/>
  <c r="L3149" i="1"/>
  <c r="N3149" i="1" s="1"/>
  <c r="L3150" i="1"/>
  <c r="N3150" i="1" s="1"/>
  <c r="L3151" i="1"/>
  <c r="N3151" i="1" s="1"/>
  <c r="L3152" i="1"/>
  <c r="N3152" i="1" s="1"/>
  <c r="L3153" i="1"/>
  <c r="N3153" i="1" s="1"/>
  <c r="L3154" i="1"/>
  <c r="N3154" i="1" s="1"/>
  <c r="L3155" i="1"/>
  <c r="N3155" i="1" s="1"/>
  <c r="L3156" i="1"/>
  <c r="N3156" i="1" s="1"/>
  <c r="L3157" i="1"/>
  <c r="N3157" i="1" s="1"/>
  <c r="L3158" i="1"/>
  <c r="N3158" i="1" s="1"/>
  <c r="L3159" i="1"/>
  <c r="N3159" i="1" s="1"/>
  <c r="L3160" i="1"/>
  <c r="N3160" i="1" s="1"/>
  <c r="L3161" i="1"/>
  <c r="N3161" i="1" s="1"/>
  <c r="L3162" i="1"/>
  <c r="N3162" i="1" s="1"/>
  <c r="L3163" i="1"/>
  <c r="N3163" i="1" s="1"/>
  <c r="L3164" i="1"/>
  <c r="N3164" i="1" s="1"/>
  <c r="L3165" i="1"/>
  <c r="N3165" i="1" s="1"/>
  <c r="L3166" i="1"/>
  <c r="N3166" i="1" s="1"/>
  <c r="L3167" i="1"/>
  <c r="N3167" i="1" s="1"/>
  <c r="L3168" i="1"/>
  <c r="N3168" i="1" s="1"/>
  <c r="L3169" i="1"/>
  <c r="N3169" i="1" s="1"/>
  <c r="L3170" i="1"/>
  <c r="N3170" i="1" s="1"/>
  <c r="L3171" i="1"/>
  <c r="N3171" i="1" s="1"/>
  <c r="L3172" i="1"/>
  <c r="N3172" i="1" s="1"/>
  <c r="L3173" i="1"/>
  <c r="N3173" i="1" s="1"/>
  <c r="L3174" i="1"/>
  <c r="N3174" i="1" s="1"/>
  <c r="L3175" i="1"/>
  <c r="N3175" i="1" s="1"/>
  <c r="L3176" i="1"/>
  <c r="N3176" i="1" s="1"/>
  <c r="L3177" i="1"/>
  <c r="N3177" i="1" s="1"/>
  <c r="L3178" i="1"/>
  <c r="N3178" i="1" s="1"/>
  <c r="L3179" i="1"/>
  <c r="N3179" i="1" s="1"/>
  <c r="L3180" i="1"/>
  <c r="N3180" i="1" s="1"/>
  <c r="L3181" i="1"/>
  <c r="N3181" i="1" s="1"/>
  <c r="L3182" i="1"/>
  <c r="N3182" i="1" s="1"/>
  <c r="L3183" i="1"/>
  <c r="N3183" i="1" s="1"/>
  <c r="L3184" i="1"/>
  <c r="N3184" i="1" s="1"/>
  <c r="L3185" i="1"/>
  <c r="N3185" i="1" s="1"/>
  <c r="L3186" i="1"/>
  <c r="N3186" i="1" s="1"/>
  <c r="L3187" i="1"/>
  <c r="N3187" i="1" s="1"/>
  <c r="L3188" i="1"/>
  <c r="N3188" i="1" s="1"/>
  <c r="L3189" i="1"/>
  <c r="N3189" i="1" s="1"/>
  <c r="L3190" i="1"/>
  <c r="N3190" i="1" s="1"/>
  <c r="L3191" i="1"/>
  <c r="N3191" i="1" s="1"/>
  <c r="L3192" i="1"/>
  <c r="N3192" i="1" s="1"/>
  <c r="L3193" i="1"/>
  <c r="N3193" i="1" s="1"/>
  <c r="L3194" i="1"/>
  <c r="N3194" i="1" s="1"/>
  <c r="L3195" i="1"/>
  <c r="N3195" i="1" s="1"/>
  <c r="L3196" i="1"/>
  <c r="N3196" i="1" s="1"/>
  <c r="L3197" i="1"/>
  <c r="N3197" i="1" s="1"/>
  <c r="L3198" i="1"/>
  <c r="N3198" i="1" s="1"/>
  <c r="L3199" i="1"/>
  <c r="N3199" i="1" s="1"/>
  <c r="L3200" i="1"/>
  <c r="N3200" i="1" s="1"/>
  <c r="L3201" i="1"/>
  <c r="N3201" i="1" s="1"/>
  <c r="L3202" i="1"/>
  <c r="N3202" i="1" s="1"/>
  <c r="L3203" i="1"/>
  <c r="N3203" i="1" s="1"/>
  <c r="L3204" i="1"/>
  <c r="N3204" i="1" s="1"/>
  <c r="L3205" i="1"/>
  <c r="N3205" i="1" s="1"/>
  <c r="L3206" i="1"/>
  <c r="N3206" i="1" s="1"/>
  <c r="L3207" i="1"/>
  <c r="N3207" i="1" s="1"/>
  <c r="L3208" i="1"/>
  <c r="N3208" i="1" s="1"/>
  <c r="L3209" i="1"/>
  <c r="N3209" i="1" s="1"/>
  <c r="L3210" i="1"/>
  <c r="N3210" i="1" s="1"/>
  <c r="L3211" i="1"/>
  <c r="N3211" i="1" s="1"/>
  <c r="L3212" i="1"/>
  <c r="N3212" i="1" s="1"/>
  <c r="L3213" i="1"/>
  <c r="N3213" i="1" s="1"/>
  <c r="L3214" i="1"/>
  <c r="N3214" i="1" s="1"/>
  <c r="L3215" i="1"/>
  <c r="N3215" i="1" s="1"/>
  <c r="L3216" i="1"/>
  <c r="N3216" i="1" s="1"/>
  <c r="L3217" i="1"/>
  <c r="N3217" i="1" s="1"/>
  <c r="L3218" i="1"/>
  <c r="N3218" i="1" s="1"/>
  <c r="L3219" i="1"/>
  <c r="N3219" i="1" s="1"/>
  <c r="L3220" i="1"/>
  <c r="N3220" i="1" s="1"/>
  <c r="L3221" i="1"/>
  <c r="N3221" i="1" s="1"/>
  <c r="L3222" i="1"/>
  <c r="N3222" i="1" s="1"/>
  <c r="L3223" i="1"/>
  <c r="N3223" i="1" s="1"/>
  <c r="L3224" i="1"/>
  <c r="N3224" i="1" s="1"/>
  <c r="L3225" i="1"/>
  <c r="N3225" i="1" s="1"/>
  <c r="L3226" i="1"/>
  <c r="N3226" i="1" s="1"/>
  <c r="L3227" i="1"/>
  <c r="N3227" i="1" s="1"/>
  <c r="L3228" i="1"/>
  <c r="N3228" i="1" s="1"/>
  <c r="L3229" i="1"/>
  <c r="N3229" i="1" s="1"/>
  <c r="L3230" i="1"/>
  <c r="N3230" i="1" s="1"/>
  <c r="L3231" i="1"/>
  <c r="N3231" i="1" s="1"/>
  <c r="L3232" i="1"/>
  <c r="N3232" i="1" s="1"/>
  <c r="L3233" i="1"/>
  <c r="N3233" i="1" s="1"/>
  <c r="L3234" i="1"/>
  <c r="N3234" i="1" s="1"/>
  <c r="L3235" i="1"/>
  <c r="N3235" i="1" s="1"/>
  <c r="L3236" i="1"/>
  <c r="N3236" i="1" s="1"/>
  <c r="L3237" i="1"/>
  <c r="N3237" i="1" s="1"/>
  <c r="L3238" i="1"/>
  <c r="N3238" i="1" s="1"/>
  <c r="L3239" i="1"/>
  <c r="N3239" i="1" s="1"/>
  <c r="L3240" i="1"/>
  <c r="N3240" i="1" s="1"/>
  <c r="L3241" i="1"/>
  <c r="N3241" i="1" s="1"/>
  <c r="L3242" i="1"/>
  <c r="N3242" i="1" s="1"/>
  <c r="L3243" i="1"/>
  <c r="N3243" i="1" s="1"/>
  <c r="L3244" i="1"/>
  <c r="N3244" i="1" s="1"/>
  <c r="L3245" i="1"/>
  <c r="N3245" i="1" s="1"/>
  <c r="L3246" i="1"/>
  <c r="N3246" i="1" s="1"/>
  <c r="L3247" i="1"/>
  <c r="N3247" i="1" s="1"/>
  <c r="L3248" i="1"/>
  <c r="N3248" i="1" s="1"/>
  <c r="L3249" i="1"/>
  <c r="N3249" i="1" s="1"/>
  <c r="L3250" i="1"/>
  <c r="N3250" i="1" s="1"/>
  <c r="L3251" i="1"/>
  <c r="N3251" i="1" s="1"/>
  <c r="L3252" i="1"/>
  <c r="N3252" i="1" s="1"/>
  <c r="L3253" i="1"/>
  <c r="N3253" i="1" s="1"/>
  <c r="L3254" i="1"/>
  <c r="N3254" i="1" s="1"/>
  <c r="L3255" i="1"/>
  <c r="N3255" i="1" s="1"/>
  <c r="L3256" i="1"/>
  <c r="N3256" i="1" s="1"/>
  <c r="L3257" i="1"/>
  <c r="N3257" i="1" s="1"/>
  <c r="L3258" i="1"/>
  <c r="N3258" i="1" s="1"/>
  <c r="L3259" i="1"/>
  <c r="N3259" i="1" s="1"/>
  <c r="L3260" i="1"/>
  <c r="N3260" i="1" s="1"/>
  <c r="L3261" i="1"/>
  <c r="N3261" i="1" s="1"/>
  <c r="L3262" i="1"/>
  <c r="N3262" i="1" s="1"/>
  <c r="L3263" i="1"/>
  <c r="N3263" i="1" s="1"/>
  <c r="L3264" i="1"/>
  <c r="N3264" i="1" s="1"/>
  <c r="L3265" i="1"/>
  <c r="N3265" i="1" s="1"/>
  <c r="L3266" i="1"/>
  <c r="N3266" i="1" s="1"/>
  <c r="L3267" i="1"/>
  <c r="N3267" i="1" s="1"/>
  <c r="L3268" i="1"/>
  <c r="N3268" i="1" s="1"/>
  <c r="L3269" i="1"/>
  <c r="N3269" i="1" s="1"/>
  <c r="L3270" i="1"/>
  <c r="N3270" i="1" s="1"/>
  <c r="L3271" i="1"/>
  <c r="N3271" i="1" s="1"/>
  <c r="L3272" i="1"/>
  <c r="N3272" i="1" s="1"/>
  <c r="L3273" i="1"/>
  <c r="N3273" i="1" s="1"/>
  <c r="L3274" i="1"/>
  <c r="N3274" i="1" s="1"/>
  <c r="L3275" i="1"/>
  <c r="N3275" i="1" s="1"/>
  <c r="L3276" i="1"/>
  <c r="N3276" i="1" s="1"/>
  <c r="L3277" i="1"/>
  <c r="N3277" i="1" s="1"/>
  <c r="L3278" i="1"/>
  <c r="N3278" i="1" s="1"/>
  <c r="L3279" i="1"/>
  <c r="N3279" i="1" s="1"/>
  <c r="L3280" i="1"/>
  <c r="N3280" i="1" s="1"/>
  <c r="L3281" i="1"/>
  <c r="N3281" i="1" s="1"/>
  <c r="L3282" i="1"/>
  <c r="N3282" i="1" s="1"/>
  <c r="L3283" i="1"/>
  <c r="N3283" i="1" s="1"/>
  <c r="L3284" i="1"/>
  <c r="N3284" i="1" s="1"/>
  <c r="L3285" i="1"/>
  <c r="N3285" i="1" s="1"/>
  <c r="L3286" i="1"/>
  <c r="N3286" i="1" s="1"/>
  <c r="L3287" i="1"/>
  <c r="N3287" i="1" s="1"/>
  <c r="L3288" i="1"/>
  <c r="N3288" i="1" s="1"/>
  <c r="L3289" i="1"/>
  <c r="N3289" i="1" s="1"/>
  <c r="L3290" i="1"/>
  <c r="N3290" i="1" s="1"/>
  <c r="L3291" i="1"/>
  <c r="N3291" i="1" s="1"/>
  <c r="L3292" i="1"/>
  <c r="N3292" i="1" s="1"/>
  <c r="L3293" i="1"/>
  <c r="N3293" i="1" s="1"/>
  <c r="L3294" i="1"/>
  <c r="N3294" i="1" s="1"/>
  <c r="L3295" i="1"/>
  <c r="N3295" i="1" s="1"/>
  <c r="L3296" i="1"/>
  <c r="N3296" i="1" s="1"/>
  <c r="L3297" i="1"/>
  <c r="N3297" i="1" s="1"/>
  <c r="L3298" i="1"/>
  <c r="N3298" i="1" s="1"/>
  <c r="L3299" i="1"/>
  <c r="N3299" i="1" s="1"/>
  <c r="L3300" i="1"/>
  <c r="N3300" i="1" s="1"/>
  <c r="L3301" i="1"/>
  <c r="N3301" i="1" s="1"/>
  <c r="L3302" i="1"/>
  <c r="N3302" i="1" s="1"/>
  <c r="L3303" i="1"/>
  <c r="N3303" i="1" s="1"/>
  <c r="L3304" i="1"/>
  <c r="N3304" i="1" s="1"/>
  <c r="L3305" i="1"/>
  <c r="N3305" i="1" s="1"/>
  <c r="L3306" i="1"/>
  <c r="N3306" i="1" s="1"/>
  <c r="L3307" i="1"/>
  <c r="N3307" i="1" s="1"/>
  <c r="L3308" i="1"/>
  <c r="N3308" i="1" s="1"/>
  <c r="L3309" i="1"/>
  <c r="N3309" i="1" s="1"/>
  <c r="L3310" i="1"/>
  <c r="N3310" i="1" s="1"/>
  <c r="L3311" i="1"/>
  <c r="N3311" i="1" s="1"/>
  <c r="L3312" i="1"/>
  <c r="N3312" i="1" s="1"/>
  <c r="L3313" i="1"/>
  <c r="N3313" i="1" s="1"/>
  <c r="L3314" i="1"/>
  <c r="N3314" i="1" s="1"/>
  <c r="L3315" i="1"/>
  <c r="N3315" i="1" s="1"/>
  <c r="L3316" i="1"/>
  <c r="N3316" i="1" s="1"/>
  <c r="L3317" i="1"/>
  <c r="N3317" i="1" s="1"/>
  <c r="L3318" i="1"/>
  <c r="N3318" i="1" s="1"/>
  <c r="L3319" i="1"/>
  <c r="N3319" i="1" s="1"/>
  <c r="L3320" i="1"/>
  <c r="N3320" i="1" s="1"/>
  <c r="L3321" i="1"/>
  <c r="N3321" i="1" s="1"/>
  <c r="L3322" i="1"/>
  <c r="N3322" i="1" s="1"/>
  <c r="L3323" i="1"/>
  <c r="N3323" i="1" s="1"/>
  <c r="L3324" i="1"/>
  <c r="N3324" i="1" s="1"/>
  <c r="L3325" i="1"/>
  <c r="N3325" i="1" s="1"/>
  <c r="L3326" i="1"/>
  <c r="N3326" i="1" s="1"/>
  <c r="L3327" i="1"/>
  <c r="N3327" i="1" s="1"/>
  <c r="L3328" i="1"/>
  <c r="N3328" i="1" s="1"/>
  <c r="L3329" i="1"/>
  <c r="N3329" i="1" s="1"/>
  <c r="L3330" i="1"/>
  <c r="N3330" i="1" s="1"/>
  <c r="L3331" i="1"/>
  <c r="N3331" i="1" s="1"/>
  <c r="L3332" i="1"/>
  <c r="N3332" i="1" s="1"/>
  <c r="L3333" i="1"/>
  <c r="N3333" i="1" s="1"/>
  <c r="L3334" i="1"/>
  <c r="N3334" i="1" s="1"/>
  <c r="L3335" i="1"/>
  <c r="N3335" i="1" s="1"/>
  <c r="L3336" i="1"/>
  <c r="N3336" i="1" s="1"/>
  <c r="L3337" i="1"/>
  <c r="N3337" i="1" s="1"/>
  <c r="L3338" i="1"/>
  <c r="N3338" i="1" s="1"/>
  <c r="L3339" i="1"/>
  <c r="N3339" i="1" s="1"/>
  <c r="L3340" i="1"/>
  <c r="N3340" i="1" s="1"/>
  <c r="L3341" i="1"/>
  <c r="N3341" i="1" s="1"/>
  <c r="L3342" i="1"/>
  <c r="N3342" i="1" s="1"/>
  <c r="L3343" i="1"/>
  <c r="N3343" i="1" s="1"/>
  <c r="L3344" i="1"/>
  <c r="N3344" i="1" s="1"/>
  <c r="L3345" i="1"/>
  <c r="N3345" i="1" s="1"/>
  <c r="L3346" i="1"/>
  <c r="N3346" i="1" s="1"/>
  <c r="L3347" i="1"/>
  <c r="N3347" i="1" s="1"/>
  <c r="L3348" i="1"/>
  <c r="N3348" i="1" s="1"/>
  <c r="L3349" i="1"/>
  <c r="N3349" i="1" s="1"/>
  <c r="L3350" i="1"/>
  <c r="N3350" i="1" s="1"/>
  <c r="L3351" i="1"/>
  <c r="N3351" i="1" s="1"/>
  <c r="L3352" i="1"/>
  <c r="N3352" i="1" s="1"/>
  <c r="L3353" i="1"/>
  <c r="N3353" i="1" s="1"/>
  <c r="L3354" i="1"/>
  <c r="N3354" i="1" s="1"/>
  <c r="L3355" i="1"/>
  <c r="N3355" i="1" s="1"/>
  <c r="L3356" i="1"/>
  <c r="N3356" i="1" s="1"/>
  <c r="L3357" i="1"/>
  <c r="N3357" i="1" s="1"/>
  <c r="L3358" i="1"/>
  <c r="N3358" i="1" s="1"/>
  <c r="L3359" i="1"/>
  <c r="N3359" i="1" s="1"/>
  <c r="L3360" i="1"/>
  <c r="N3360" i="1" s="1"/>
  <c r="L3361" i="1"/>
  <c r="N3361" i="1" s="1"/>
  <c r="L3362" i="1"/>
  <c r="N3362" i="1" s="1"/>
  <c r="L3363" i="1"/>
  <c r="N3363" i="1" s="1"/>
  <c r="L3364" i="1"/>
  <c r="N3364" i="1" s="1"/>
  <c r="L3365" i="1"/>
  <c r="N3365" i="1" s="1"/>
  <c r="L3366" i="1"/>
  <c r="N3366" i="1" s="1"/>
  <c r="L3367" i="1"/>
  <c r="N3367" i="1" s="1"/>
  <c r="L3368" i="1"/>
  <c r="N3368" i="1" s="1"/>
  <c r="L3369" i="1"/>
  <c r="N3369" i="1" s="1"/>
  <c r="L3370" i="1"/>
  <c r="N3370" i="1" s="1"/>
  <c r="L3371" i="1"/>
  <c r="N3371" i="1" s="1"/>
  <c r="L3372" i="1"/>
  <c r="N3372" i="1" s="1"/>
  <c r="L3373" i="1"/>
  <c r="N3373" i="1" s="1"/>
  <c r="L3374" i="1"/>
  <c r="N3374" i="1" s="1"/>
  <c r="L3375" i="1"/>
  <c r="N3375" i="1" s="1"/>
  <c r="L3376" i="1"/>
  <c r="N3376" i="1" s="1"/>
  <c r="L3377" i="1"/>
  <c r="N3377" i="1" s="1"/>
  <c r="L3378" i="1"/>
  <c r="N3378" i="1" s="1"/>
  <c r="L3379" i="1"/>
  <c r="N3379" i="1" s="1"/>
  <c r="L3380" i="1"/>
  <c r="N3380" i="1" s="1"/>
  <c r="L3381" i="1"/>
  <c r="N3381" i="1" s="1"/>
  <c r="L3382" i="1"/>
  <c r="N3382" i="1" s="1"/>
  <c r="L3383" i="1"/>
  <c r="N3383" i="1" s="1"/>
  <c r="L3384" i="1"/>
  <c r="N3384" i="1" s="1"/>
  <c r="L3385" i="1"/>
  <c r="N3385" i="1" s="1"/>
  <c r="L3386" i="1"/>
  <c r="N3386" i="1" s="1"/>
  <c r="L3387" i="1"/>
  <c r="N3387" i="1" s="1"/>
  <c r="L3388" i="1"/>
  <c r="N3388" i="1" s="1"/>
  <c r="L3389" i="1"/>
  <c r="N3389" i="1" s="1"/>
  <c r="L3390" i="1"/>
  <c r="N3390" i="1" s="1"/>
  <c r="L3391" i="1"/>
  <c r="N3391" i="1" s="1"/>
  <c r="L3392" i="1"/>
  <c r="N3392" i="1" s="1"/>
  <c r="L3393" i="1"/>
  <c r="N3393" i="1" s="1"/>
  <c r="L3394" i="1"/>
  <c r="N3394" i="1" s="1"/>
  <c r="L3395" i="1"/>
  <c r="N3395" i="1" s="1"/>
  <c r="L3396" i="1"/>
  <c r="N3396" i="1" s="1"/>
  <c r="L3397" i="1"/>
  <c r="N3397" i="1" s="1"/>
  <c r="L3398" i="1"/>
  <c r="N3398" i="1" s="1"/>
  <c r="L3399" i="1"/>
  <c r="N3399" i="1" s="1"/>
  <c r="L3400" i="1"/>
  <c r="N3400" i="1" s="1"/>
  <c r="L3401" i="1"/>
  <c r="N3401" i="1" s="1"/>
  <c r="L3402" i="1"/>
  <c r="N3402" i="1" s="1"/>
  <c r="L3403" i="1"/>
  <c r="N3403" i="1" s="1"/>
  <c r="L3404" i="1"/>
  <c r="N3404" i="1" s="1"/>
  <c r="L3405" i="1"/>
  <c r="N3405" i="1" s="1"/>
  <c r="L3406" i="1"/>
  <c r="N3406" i="1" s="1"/>
  <c r="L3407" i="1"/>
  <c r="N3407" i="1" s="1"/>
  <c r="L3408" i="1"/>
  <c r="N3408" i="1" s="1"/>
  <c r="L3409" i="1"/>
  <c r="N3409" i="1" s="1"/>
  <c r="L3410" i="1"/>
  <c r="N3410" i="1" s="1"/>
  <c r="L3411" i="1"/>
  <c r="N3411" i="1" s="1"/>
  <c r="L3412" i="1"/>
  <c r="N3412" i="1" s="1"/>
  <c r="L3413" i="1"/>
  <c r="N3413" i="1" s="1"/>
  <c r="L3414" i="1"/>
  <c r="N3414" i="1" s="1"/>
  <c r="L3415" i="1"/>
  <c r="N3415" i="1" s="1"/>
  <c r="L3416" i="1"/>
  <c r="N3416" i="1" s="1"/>
  <c r="L3417" i="1"/>
  <c r="N3417" i="1" s="1"/>
  <c r="L3418" i="1"/>
  <c r="N3418" i="1" s="1"/>
  <c r="L3419" i="1"/>
  <c r="N3419" i="1" s="1"/>
  <c r="L3420" i="1"/>
  <c r="N3420" i="1" s="1"/>
  <c r="L3421" i="1"/>
  <c r="N3421" i="1" s="1"/>
  <c r="L3422" i="1"/>
  <c r="N3422" i="1" s="1"/>
  <c r="L3423" i="1"/>
  <c r="N3423" i="1" s="1"/>
  <c r="L3424" i="1"/>
  <c r="N3424" i="1" s="1"/>
  <c r="L3425" i="1"/>
  <c r="N3425" i="1" s="1"/>
  <c r="L3426" i="1"/>
  <c r="N3426" i="1" s="1"/>
  <c r="L3427" i="1"/>
  <c r="N3427" i="1" s="1"/>
  <c r="L3428" i="1"/>
  <c r="N3428" i="1" s="1"/>
  <c r="L3429" i="1"/>
  <c r="N3429" i="1" s="1"/>
  <c r="L3430" i="1"/>
  <c r="N3430" i="1" s="1"/>
  <c r="L3431" i="1"/>
  <c r="N3431" i="1" s="1"/>
  <c r="L3432" i="1"/>
  <c r="N3432" i="1" s="1"/>
  <c r="L3433" i="1"/>
  <c r="N3433" i="1" s="1"/>
  <c r="L3434" i="1"/>
  <c r="N3434" i="1" s="1"/>
  <c r="L3435" i="1"/>
  <c r="N3435" i="1" s="1"/>
  <c r="L3436" i="1"/>
  <c r="N3436" i="1" s="1"/>
  <c r="L3437" i="1"/>
  <c r="N3437" i="1" s="1"/>
  <c r="L3438" i="1"/>
  <c r="N3438" i="1" s="1"/>
  <c r="L3439" i="1"/>
  <c r="N3439" i="1" s="1"/>
  <c r="L3440" i="1"/>
  <c r="N3440" i="1" s="1"/>
  <c r="L3441" i="1"/>
  <c r="N3441" i="1" s="1"/>
  <c r="L3442" i="1"/>
  <c r="N3442" i="1" s="1"/>
  <c r="L3443" i="1"/>
  <c r="N3443" i="1" s="1"/>
  <c r="L3444" i="1"/>
  <c r="N3444" i="1" s="1"/>
  <c r="L3445" i="1"/>
  <c r="N3445" i="1" s="1"/>
  <c r="L3446" i="1"/>
  <c r="N3446" i="1" s="1"/>
  <c r="L3447" i="1"/>
  <c r="N3447" i="1" s="1"/>
  <c r="L3448" i="1"/>
  <c r="N3448" i="1" s="1"/>
  <c r="L3449" i="1"/>
  <c r="N3449" i="1" s="1"/>
  <c r="L3450" i="1"/>
  <c r="N3450" i="1" s="1"/>
  <c r="L3451" i="1"/>
  <c r="N3451" i="1" s="1"/>
  <c r="L3452" i="1"/>
  <c r="N3452" i="1" s="1"/>
  <c r="L3453" i="1"/>
  <c r="N3453" i="1" s="1"/>
  <c r="L3454" i="1"/>
  <c r="N3454" i="1" s="1"/>
  <c r="L3455" i="1"/>
  <c r="N3455" i="1" s="1"/>
  <c r="L3456" i="1"/>
  <c r="N3456" i="1" s="1"/>
  <c r="L3457" i="1"/>
  <c r="N3457" i="1" s="1"/>
  <c r="L3458" i="1"/>
  <c r="N3458" i="1" s="1"/>
  <c r="L3459" i="1"/>
  <c r="N3459" i="1" s="1"/>
  <c r="L3460" i="1"/>
  <c r="N3460" i="1" s="1"/>
  <c r="L3461" i="1"/>
  <c r="N3461" i="1" s="1"/>
  <c r="L3462" i="1"/>
  <c r="N3462" i="1" s="1"/>
  <c r="L3463" i="1"/>
  <c r="N3463" i="1" s="1"/>
  <c r="L3464" i="1"/>
  <c r="N3464" i="1" s="1"/>
  <c r="L3465" i="1"/>
  <c r="N3465" i="1" s="1"/>
  <c r="L3466" i="1"/>
  <c r="N3466" i="1" s="1"/>
  <c r="L3467" i="1"/>
  <c r="N3467" i="1" s="1"/>
  <c r="L3468" i="1"/>
  <c r="N3468" i="1" s="1"/>
  <c r="L3469" i="1"/>
  <c r="N3469" i="1" s="1"/>
  <c r="L3470" i="1"/>
  <c r="N3470" i="1" s="1"/>
  <c r="L3471" i="1"/>
  <c r="N3471" i="1" s="1"/>
  <c r="L3472" i="1"/>
  <c r="N3472" i="1" s="1"/>
  <c r="L3473" i="1"/>
  <c r="N3473" i="1" s="1"/>
  <c r="L3474" i="1"/>
  <c r="N3474" i="1" s="1"/>
  <c r="L3475" i="1"/>
  <c r="N3475" i="1" s="1"/>
  <c r="L3476" i="1"/>
  <c r="N3476" i="1" s="1"/>
  <c r="L3477" i="1"/>
  <c r="N3477" i="1" s="1"/>
  <c r="L3478" i="1"/>
  <c r="N3478" i="1" s="1"/>
  <c r="L3479" i="1"/>
  <c r="N3479" i="1" s="1"/>
  <c r="L3480" i="1"/>
  <c r="N3480" i="1" s="1"/>
  <c r="L3481" i="1"/>
  <c r="N3481" i="1" s="1"/>
  <c r="L3482" i="1"/>
  <c r="N3482" i="1" s="1"/>
  <c r="L3483" i="1"/>
  <c r="N3483" i="1" s="1"/>
  <c r="L3484" i="1"/>
  <c r="N3484" i="1" s="1"/>
  <c r="L3485" i="1"/>
  <c r="N3485" i="1" s="1"/>
  <c r="L3486" i="1"/>
  <c r="N3486" i="1" s="1"/>
  <c r="L3487" i="1"/>
  <c r="N3487" i="1" s="1"/>
  <c r="L3488" i="1"/>
  <c r="N3488" i="1" s="1"/>
  <c r="L3489" i="1"/>
  <c r="N3489" i="1" s="1"/>
  <c r="L3490" i="1"/>
  <c r="N3490" i="1" s="1"/>
  <c r="L3491" i="1"/>
  <c r="N3491" i="1" s="1"/>
  <c r="L3492" i="1"/>
  <c r="N3492" i="1" s="1"/>
  <c r="L3493" i="1"/>
  <c r="N3493" i="1" s="1"/>
  <c r="L3494" i="1"/>
  <c r="N3494" i="1" s="1"/>
  <c r="L3495" i="1"/>
  <c r="N3495" i="1" s="1"/>
  <c r="L3496" i="1"/>
  <c r="N3496" i="1" s="1"/>
  <c r="L3497" i="1"/>
  <c r="N3497" i="1" s="1"/>
  <c r="L3498" i="1"/>
  <c r="N3498" i="1" s="1"/>
  <c r="L3499" i="1"/>
  <c r="N3499" i="1" s="1"/>
  <c r="L3500" i="1"/>
  <c r="N3500" i="1" s="1"/>
  <c r="L3501" i="1"/>
  <c r="N3501" i="1" s="1"/>
  <c r="L3502" i="1"/>
  <c r="N3502" i="1" s="1"/>
  <c r="L3503" i="1"/>
  <c r="N3503" i="1" s="1"/>
  <c r="L3504" i="1"/>
  <c r="N3504" i="1" s="1"/>
  <c r="L3505" i="1"/>
  <c r="N3505" i="1" s="1"/>
  <c r="L3506" i="1"/>
  <c r="N3506" i="1" s="1"/>
  <c r="L3507" i="1"/>
  <c r="N3507" i="1" s="1"/>
  <c r="L3508" i="1"/>
  <c r="N3508" i="1" s="1"/>
  <c r="L3509" i="1"/>
  <c r="N3509" i="1" s="1"/>
  <c r="L3510" i="1"/>
  <c r="N3510" i="1" s="1"/>
  <c r="L3511" i="1"/>
  <c r="N3511" i="1" s="1"/>
  <c r="L3512" i="1"/>
  <c r="N3512" i="1" s="1"/>
  <c r="L3513" i="1"/>
  <c r="N3513" i="1" s="1"/>
  <c r="L3514" i="1"/>
  <c r="N3514" i="1" s="1"/>
  <c r="L3515" i="1"/>
  <c r="N3515" i="1" s="1"/>
  <c r="L3516" i="1"/>
  <c r="N3516" i="1" s="1"/>
  <c r="L3517" i="1"/>
  <c r="N3517" i="1" s="1"/>
  <c r="L3518" i="1"/>
  <c r="N3518" i="1" s="1"/>
  <c r="L3519" i="1"/>
  <c r="N3519" i="1" s="1"/>
  <c r="L3520" i="1"/>
  <c r="N3520" i="1" s="1"/>
  <c r="L3521" i="1"/>
  <c r="N3521" i="1" s="1"/>
  <c r="L3522" i="1"/>
  <c r="N3522" i="1" s="1"/>
  <c r="L3523" i="1"/>
  <c r="N3523" i="1" s="1"/>
  <c r="L3524" i="1"/>
  <c r="N3524" i="1" s="1"/>
  <c r="L3525" i="1"/>
  <c r="N3525" i="1" s="1"/>
  <c r="L3526" i="1"/>
  <c r="N3526" i="1" s="1"/>
  <c r="L3527" i="1"/>
  <c r="N3527" i="1" s="1"/>
  <c r="L3528" i="1"/>
  <c r="N3528" i="1" s="1"/>
  <c r="L3529" i="1"/>
  <c r="N3529" i="1" s="1"/>
  <c r="L3530" i="1"/>
  <c r="N3530" i="1" s="1"/>
  <c r="L3531" i="1"/>
  <c r="N3531" i="1" s="1"/>
  <c r="L3532" i="1"/>
  <c r="N3532" i="1" s="1"/>
  <c r="L3533" i="1"/>
  <c r="N3533" i="1" s="1"/>
  <c r="L3534" i="1"/>
  <c r="N3534" i="1" s="1"/>
  <c r="L3535" i="1"/>
  <c r="N3535" i="1" s="1"/>
  <c r="L3536" i="1"/>
  <c r="N3536" i="1" s="1"/>
  <c r="L3537" i="1"/>
  <c r="N3537" i="1" s="1"/>
  <c r="L3538" i="1"/>
  <c r="N3538" i="1" s="1"/>
  <c r="L3539" i="1"/>
  <c r="N3539" i="1" s="1"/>
  <c r="L3540" i="1"/>
  <c r="N3540" i="1" s="1"/>
  <c r="L3541" i="1"/>
  <c r="N3541" i="1" s="1"/>
  <c r="L3542" i="1"/>
  <c r="N3542" i="1" s="1"/>
  <c r="L3543" i="1"/>
  <c r="N3543" i="1" s="1"/>
  <c r="L3544" i="1"/>
  <c r="N3544" i="1" s="1"/>
  <c r="L3545" i="1"/>
  <c r="N3545" i="1" s="1"/>
  <c r="L3546" i="1"/>
  <c r="N3546" i="1" s="1"/>
  <c r="L3547" i="1"/>
  <c r="N3547" i="1" s="1"/>
  <c r="L3548" i="1"/>
  <c r="N3548" i="1" s="1"/>
  <c r="L3549" i="1"/>
  <c r="N3549" i="1" s="1"/>
  <c r="L3550" i="1"/>
  <c r="N3550" i="1" s="1"/>
  <c r="L3551" i="1"/>
  <c r="N3551" i="1" s="1"/>
  <c r="L3552" i="1"/>
  <c r="N3552" i="1" s="1"/>
  <c r="L3553" i="1"/>
  <c r="N3553" i="1" s="1"/>
  <c r="L3554" i="1"/>
  <c r="N3554" i="1" s="1"/>
  <c r="L3555" i="1"/>
  <c r="N3555" i="1" s="1"/>
  <c r="L3556" i="1"/>
  <c r="N3556" i="1" s="1"/>
  <c r="L3557" i="1"/>
  <c r="N3557" i="1" s="1"/>
  <c r="L3558" i="1"/>
  <c r="N3558" i="1" s="1"/>
  <c r="L3559" i="1"/>
  <c r="N3559" i="1" s="1"/>
  <c r="L3560" i="1"/>
  <c r="N3560" i="1" s="1"/>
  <c r="L3561" i="1"/>
  <c r="N3561" i="1" s="1"/>
  <c r="L3562" i="1"/>
  <c r="N3562" i="1" s="1"/>
  <c r="L3563" i="1"/>
  <c r="N3563" i="1" s="1"/>
  <c r="L3564" i="1"/>
  <c r="N3564" i="1" s="1"/>
  <c r="L3565" i="1"/>
  <c r="N3565" i="1" s="1"/>
  <c r="L3566" i="1"/>
  <c r="N3566" i="1" s="1"/>
  <c r="L3567" i="1"/>
  <c r="N3567" i="1" s="1"/>
  <c r="L3568" i="1"/>
  <c r="N3568" i="1" s="1"/>
  <c r="L3569" i="1"/>
  <c r="N3569" i="1" s="1"/>
  <c r="L3570" i="1"/>
  <c r="N3570" i="1" s="1"/>
  <c r="L3571" i="1"/>
  <c r="N3571" i="1" s="1"/>
  <c r="L3572" i="1"/>
  <c r="N3572" i="1" s="1"/>
  <c r="L3573" i="1"/>
  <c r="N3573" i="1" s="1"/>
  <c r="L3574" i="1"/>
  <c r="N3574" i="1" s="1"/>
  <c r="L3575" i="1"/>
  <c r="N3575" i="1" s="1"/>
  <c r="L3576" i="1"/>
  <c r="N3576" i="1" s="1"/>
  <c r="L3577" i="1"/>
  <c r="N3577" i="1" s="1"/>
  <c r="L3578" i="1"/>
  <c r="N3578" i="1" s="1"/>
  <c r="L3579" i="1"/>
  <c r="N3579" i="1" s="1"/>
  <c r="L3580" i="1"/>
  <c r="N3580" i="1" s="1"/>
  <c r="L3581" i="1"/>
  <c r="N3581" i="1" s="1"/>
  <c r="L3582" i="1"/>
  <c r="N3582" i="1" s="1"/>
  <c r="L3583" i="1"/>
  <c r="N3583" i="1" s="1"/>
  <c r="L3584" i="1"/>
  <c r="N3584" i="1" s="1"/>
  <c r="L3585" i="1"/>
  <c r="N3585" i="1" s="1"/>
  <c r="L3586" i="1"/>
  <c r="N3586" i="1" s="1"/>
  <c r="L3587" i="1"/>
  <c r="N3587" i="1" s="1"/>
  <c r="L3588" i="1"/>
  <c r="N3588" i="1" s="1"/>
  <c r="L3589" i="1"/>
  <c r="N3589" i="1" s="1"/>
  <c r="L3590" i="1"/>
  <c r="N3590" i="1" s="1"/>
  <c r="L3591" i="1"/>
  <c r="N3591" i="1" s="1"/>
  <c r="L3592" i="1"/>
  <c r="N3592" i="1" s="1"/>
  <c r="L3593" i="1"/>
  <c r="N3593" i="1" s="1"/>
  <c r="L3594" i="1"/>
  <c r="N3594" i="1" s="1"/>
  <c r="L3595" i="1"/>
  <c r="N3595" i="1" s="1"/>
  <c r="L3596" i="1"/>
  <c r="N3596" i="1" s="1"/>
  <c r="L3597" i="1"/>
  <c r="N3597" i="1" s="1"/>
  <c r="L3598" i="1"/>
  <c r="N3598" i="1" s="1"/>
  <c r="L3599" i="1"/>
  <c r="N3599" i="1" s="1"/>
  <c r="L3600" i="1"/>
  <c r="N3600" i="1" s="1"/>
  <c r="L3601" i="1"/>
  <c r="N3601" i="1" s="1"/>
  <c r="L3602" i="1"/>
  <c r="N3602" i="1" s="1"/>
  <c r="L3603" i="1"/>
  <c r="N3603" i="1" s="1"/>
  <c r="L3604" i="1"/>
  <c r="N3604" i="1" s="1"/>
  <c r="L3605" i="1"/>
  <c r="N3605" i="1" s="1"/>
  <c r="L3606" i="1"/>
  <c r="N3606" i="1" s="1"/>
  <c r="L3607" i="1"/>
  <c r="N3607" i="1" s="1"/>
  <c r="L3608" i="1"/>
  <c r="N3608" i="1" s="1"/>
  <c r="L3609" i="1"/>
  <c r="N3609" i="1" s="1"/>
  <c r="L3610" i="1"/>
  <c r="N3610" i="1" s="1"/>
  <c r="L3611" i="1"/>
  <c r="N3611" i="1" s="1"/>
  <c r="L3612" i="1"/>
  <c r="N3612" i="1" s="1"/>
  <c r="L3613" i="1"/>
  <c r="N3613" i="1" s="1"/>
  <c r="L3614" i="1"/>
  <c r="N3614" i="1" s="1"/>
  <c r="L3615" i="1"/>
  <c r="N3615" i="1" s="1"/>
  <c r="L3616" i="1"/>
  <c r="N3616" i="1" s="1"/>
  <c r="L3617" i="1"/>
  <c r="N3617" i="1" s="1"/>
  <c r="L3618" i="1"/>
  <c r="N3618" i="1" s="1"/>
  <c r="L3619" i="1"/>
  <c r="N3619" i="1" s="1"/>
  <c r="L3620" i="1"/>
  <c r="N3620" i="1" s="1"/>
  <c r="L3621" i="1"/>
  <c r="N3621" i="1" s="1"/>
  <c r="L3622" i="1"/>
  <c r="N3622" i="1" s="1"/>
  <c r="L3623" i="1"/>
  <c r="N3623" i="1" s="1"/>
  <c r="L3624" i="1"/>
  <c r="N3624" i="1" s="1"/>
  <c r="L3625" i="1"/>
  <c r="N3625" i="1" s="1"/>
  <c r="L3626" i="1"/>
  <c r="N3626" i="1" s="1"/>
  <c r="L3627" i="1"/>
  <c r="N3627" i="1" s="1"/>
  <c r="L3628" i="1"/>
  <c r="N3628" i="1" s="1"/>
  <c r="L3629" i="1"/>
  <c r="N3629" i="1" s="1"/>
  <c r="L3630" i="1"/>
  <c r="N3630" i="1" s="1"/>
  <c r="L3631" i="1"/>
  <c r="N3631" i="1" s="1"/>
  <c r="L3632" i="1"/>
  <c r="N3632" i="1" s="1"/>
  <c r="L3633" i="1"/>
  <c r="N3633" i="1" s="1"/>
  <c r="L3634" i="1"/>
  <c r="N3634" i="1" s="1"/>
  <c r="L3635" i="1"/>
  <c r="N3635" i="1" s="1"/>
  <c r="L3636" i="1"/>
  <c r="N3636" i="1" s="1"/>
  <c r="L3637" i="1"/>
  <c r="N3637" i="1" s="1"/>
  <c r="L3638" i="1"/>
  <c r="N3638" i="1" s="1"/>
  <c r="L3639" i="1"/>
  <c r="N3639" i="1" s="1"/>
  <c r="L3640" i="1"/>
  <c r="N3640" i="1" s="1"/>
  <c r="L3641" i="1"/>
  <c r="N3641" i="1" s="1"/>
  <c r="L3642" i="1"/>
  <c r="N3642" i="1" s="1"/>
  <c r="L3643" i="1"/>
  <c r="N3643" i="1" s="1"/>
  <c r="L3644" i="1"/>
  <c r="N3644" i="1" s="1"/>
  <c r="L3645" i="1"/>
  <c r="N3645" i="1" s="1"/>
  <c r="L3646" i="1"/>
  <c r="N3646" i="1" s="1"/>
  <c r="L3647" i="1"/>
  <c r="N3647" i="1" s="1"/>
  <c r="L3648" i="1"/>
  <c r="N3648" i="1" s="1"/>
  <c r="L3649" i="1"/>
  <c r="N3649" i="1" s="1"/>
  <c r="L3650" i="1"/>
  <c r="N3650" i="1" s="1"/>
  <c r="L3651" i="1"/>
  <c r="N3651" i="1" s="1"/>
  <c r="L3652" i="1"/>
  <c r="N3652" i="1" s="1"/>
  <c r="L3653" i="1"/>
  <c r="N3653" i="1" s="1"/>
  <c r="L3654" i="1"/>
  <c r="N3654" i="1" s="1"/>
  <c r="L3655" i="1"/>
  <c r="N3655" i="1" s="1"/>
  <c r="L3656" i="1"/>
  <c r="N3656" i="1" s="1"/>
  <c r="L3657" i="1"/>
  <c r="N3657" i="1" s="1"/>
  <c r="L3658" i="1"/>
  <c r="N3658" i="1" s="1"/>
  <c r="L3659" i="1"/>
  <c r="N3659" i="1" s="1"/>
  <c r="L3660" i="1"/>
  <c r="N3660" i="1" s="1"/>
  <c r="L3661" i="1"/>
  <c r="N3661" i="1" s="1"/>
  <c r="L3662" i="1"/>
  <c r="N3662" i="1" s="1"/>
  <c r="L3663" i="1"/>
  <c r="N3663" i="1" s="1"/>
  <c r="L3664" i="1"/>
  <c r="N3664" i="1" s="1"/>
  <c r="L3665" i="1"/>
  <c r="N3665" i="1" s="1"/>
  <c r="L3666" i="1"/>
  <c r="N3666" i="1" s="1"/>
  <c r="L3667" i="1"/>
  <c r="N3667" i="1" s="1"/>
  <c r="L3668" i="1"/>
  <c r="N3668" i="1" s="1"/>
  <c r="L3669" i="1"/>
  <c r="N3669" i="1" s="1"/>
  <c r="L3670" i="1"/>
  <c r="N3670" i="1" s="1"/>
  <c r="L3671" i="1"/>
  <c r="N3671" i="1" s="1"/>
  <c r="L3672" i="1"/>
  <c r="N3672" i="1" s="1"/>
  <c r="L3673" i="1"/>
  <c r="N3673" i="1" s="1"/>
  <c r="L3674" i="1"/>
  <c r="N3674" i="1" s="1"/>
  <c r="L3675" i="1"/>
  <c r="N3675" i="1" s="1"/>
  <c r="L3676" i="1"/>
  <c r="N3676" i="1" s="1"/>
  <c r="L3677" i="1"/>
  <c r="N3677" i="1" s="1"/>
  <c r="L3678" i="1"/>
  <c r="N3678" i="1" s="1"/>
  <c r="L3679" i="1"/>
  <c r="N3679" i="1" s="1"/>
  <c r="L3680" i="1"/>
  <c r="N3680" i="1" s="1"/>
  <c r="L3681" i="1"/>
  <c r="N3681" i="1" s="1"/>
  <c r="L3682" i="1"/>
  <c r="N3682" i="1" s="1"/>
  <c r="L3683" i="1"/>
  <c r="N3683" i="1" s="1"/>
  <c r="L3684" i="1"/>
  <c r="N3684" i="1" s="1"/>
  <c r="L3685" i="1"/>
  <c r="N3685" i="1" s="1"/>
  <c r="L3686" i="1"/>
  <c r="N3686" i="1" s="1"/>
  <c r="L3687" i="1"/>
  <c r="N3687" i="1" s="1"/>
  <c r="L3688" i="1"/>
  <c r="N3688" i="1" s="1"/>
  <c r="L3689" i="1"/>
  <c r="N3689" i="1" s="1"/>
  <c r="L3690" i="1"/>
  <c r="N3690" i="1" s="1"/>
  <c r="L3691" i="1"/>
  <c r="N3691" i="1" s="1"/>
  <c r="L3692" i="1"/>
  <c r="N3692" i="1" s="1"/>
  <c r="L3693" i="1"/>
  <c r="N3693" i="1" s="1"/>
  <c r="L3694" i="1"/>
  <c r="N3694" i="1" s="1"/>
  <c r="L3695" i="1"/>
  <c r="N3695" i="1" s="1"/>
  <c r="L3696" i="1"/>
  <c r="N3696" i="1" s="1"/>
  <c r="L3697" i="1"/>
  <c r="N3697" i="1" s="1"/>
  <c r="L3698" i="1"/>
  <c r="N3698" i="1" s="1"/>
  <c r="L3699" i="1"/>
  <c r="N3699" i="1" s="1"/>
  <c r="L3700" i="1"/>
  <c r="N3700" i="1" s="1"/>
  <c r="L3701" i="1"/>
  <c r="N3701" i="1" s="1"/>
  <c r="L3702" i="1"/>
  <c r="N3702" i="1" s="1"/>
  <c r="L3703" i="1"/>
  <c r="N3703" i="1" s="1"/>
  <c r="L3704" i="1"/>
  <c r="N3704" i="1" s="1"/>
  <c r="L3705" i="1"/>
  <c r="N3705" i="1" s="1"/>
  <c r="L3706" i="1"/>
  <c r="N3706" i="1" s="1"/>
  <c r="L3707" i="1"/>
  <c r="N3707" i="1" s="1"/>
  <c r="L3708" i="1"/>
  <c r="N3708" i="1" s="1"/>
  <c r="L3709" i="1"/>
  <c r="N3709" i="1" s="1"/>
  <c r="L3710" i="1"/>
  <c r="N3710" i="1" s="1"/>
  <c r="L3711" i="1"/>
  <c r="N3711" i="1" s="1"/>
  <c r="L3712" i="1"/>
  <c r="N3712" i="1" s="1"/>
  <c r="L3713" i="1"/>
  <c r="N3713" i="1" s="1"/>
  <c r="L3714" i="1"/>
  <c r="N3714" i="1" s="1"/>
  <c r="L3715" i="1"/>
  <c r="N3715" i="1" s="1"/>
  <c r="L3716" i="1"/>
  <c r="N3716" i="1" s="1"/>
  <c r="L3717" i="1"/>
  <c r="N3717" i="1" s="1"/>
  <c r="L3718" i="1"/>
  <c r="N3718" i="1" s="1"/>
  <c r="L3719" i="1"/>
  <c r="N3719" i="1" s="1"/>
  <c r="L3720" i="1"/>
  <c r="N3720" i="1" s="1"/>
  <c r="L3721" i="1"/>
  <c r="N3721" i="1" s="1"/>
  <c r="L3722" i="1"/>
  <c r="N3722" i="1" s="1"/>
  <c r="L3723" i="1"/>
  <c r="N3723" i="1" s="1"/>
  <c r="L3724" i="1"/>
  <c r="N3724" i="1" s="1"/>
  <c r="L3725" i="1"/>
  <c r="N3725" i="1" s="1"/>
  <c r="L3726" i="1"/>
  <c r="N3726" i="1" s="1"/>
  <c r="L3727" i="1"/>
  <c r="N3727" i="1" s="1"/>
  <c r="L3728" i="1"/>
  <c r="N3728" i="1" s="1"/>
  <c r="L3729" i="1"/>
  <c r="N3729" i="1" s="1"/>
  <c r="L3730" i="1"/>
  <c r="N3730" i="1" s="1"/>
  <c r="L3731" i="1"/>
  <c r="N3731" i="1" s="1"/>
  <c r="L3732" i="1"/>
  <c r="N3732" i="1" s="1"/>
  <c r="L3733" i="1"/>
  <c r="N3733" i="1" s="1"/>
  <c r="L3734" i="1"/>
  <c r="N3734" i="1" s="1"/>
  <c r="L3735" i="1"/>
  <c r="N3735" i="1" s="1"/>
  <c r="L3736" i="1"/>
  <c r="N3736" i="1" s="1"/>
  <c r="L3737" i="1"/>
  <c r="N3737" i="1" s="1"/>
  <c r="L3738" i="1"/>
  <c r="N3738" i="1" s="1"/>
  <c r="L3739" i="1"/>
  <c r="N3739" i="1" s="1"/>
  <c r="L3740" i="1"/>
  <c r="N3740" i="1" s="1"/>
  <c r="L3741" i="1"/>
  <c r="N3741" i="1" s="1"/>
  <c r="L3742" i="1"/>
  <c r="N3742" i="1" s="1"/>
  <c r="L3743" i="1"/>
  <c r="N3743" i="1" s="1"/>
  <c r="L3744" i="1"/>
  <c r="N3744" i="1" s="1"/>
  <c r="L3745" i="1"/>
  <c r="N3745" i="1" s="1"/>
  <c r="L3746" i="1"/>
  <c r="N3746" i="1" s="1"/>
  <c r="L3747" i="1"/>
  <c r="N3747" i="1" s="1"/>
  <c r="L3748" i="1"/>
  <c r="N3748" i="1" s="1"/>
  <c r="L3749" i="1"/>
  <c r="N3749" i="1" s="1"/>
  <c r="L3750" i="1"/>
  <c r="N3750" i="1" s="1"/>
  <c r="L3751" i="1"/>
  <c r="N3751" i="1" s="1"/>
  <c r="L3752" i="1"/>
  <c r="N3752" i="1" s="1"/>
  <c r="L3753" i="1"/>
  <c r="N3753" i="1" s="1"/>
  <c r="L3754" i="1"/>
  <c r="N3754" i="1" s="1"/>
  <c r="L3755" i="1"/>
  <c r="N3755" i="1" s="1"/>
  <c r="L3756" i="1"/>
  <c r="N3756" i="1" s="1"/>
  <c r="L3757" i="1"/>
  <c r="N3757" i="1" s="1"/>
  <c r="L3758" i="1"/>
  <c r="N3758" i="1" s="1"/>
  <c r="L3759" i="1"/>
  <c r="N3759" i="1" s="1"/>
  <c r="L3760" i="1"/>
  <c r="N3760" i="1" s="1"/>
  <c r="L3761" i="1"/>
  <c r="N3761" i="1" s="1"/>
  <c r="L3762" i="1"/>
  <c r="N3762" i="1" s="1"/>
  <c r="L3763" i="1"/>
  <c r="N3763" i="1" s="1"/>
  <c r="L3764" i="1"/>
  <c r="N3764" i="1" s="1"/>
  <c r="L3765" i="1"/>
  <c r="N3765" i="1" s="1"/>
  <c r="L3766" i="1"/>
  <c r="N3766" i="1" s="1"/>
  <c r="L3767" i="1"/>
  <c r="N3767" i="1" s="1"/>
  <c r="L3768" i="1"/>
  <c r="N3768" i="1" s="1"/>
  <c r="L3769" i="1"/>
  <c r="N3769" i="1" s="1"/>
  <c r="L3770" i="1"/>
  <c r="N3770" i="1" s="1"/>
  <c r="L3771" i="1"/>
  <c r="N3771" i="1" s="1"/>
  <c r="L3772" i="1"/>
  <c r="N3772" i="1" s="1"/>
  <c r="L3773" i="1"/>
  <c r="N3773" i="1" s="1"/>
  <c r="L3774" i="1"/>
  <c r="N3774" i="1" s="1"/>
  <c r="L3775" i="1"/>
  <c r="N3775" i="1" s="1"/>
  <c r="L3776" i="1"/>
  <c r="N3776" i="1" s="1"/>
  <c r="L3777" i="1"/>
  <c r="N3777" i="1" s="1"/>
  <c r="L3778" i="1"/>
  <c r="N3778" i="1" s="1"/>
  <c r="L3779" i="1"/>
  <c r="N3779" i="1" s="1"/>
  <c r="L3780" i="1"/>
  <c r="N3780" i="1" s="1"/>
  <c r="L3781" i="1"/>
  <c r="N3781" i="1" s="1"/>
  <c r="L3782" i="1"/>
  <c r="N3782" i="1" s="1"/>
  <c r="L3783" i="1"/>
  <c r="N3783" i="1" s="1"/>
  <c r="L3784" i="1"/>
  <c r="N3784" i="1" s="1"/>
  <c r="L3785" i="1"/>
  <c r="N3785" i="1" s="1"/>
  <c r="L3786" i="1"/>
  <c r="N3786" i="1" s="1"/>
  <c r="L3787" i="1"/>
  <c r="N3787" i="1" s="1"/>
  <c r="L3788" i="1"/>
  <c r="N3788" i="1" s="1"/>
  <c r="L3789" i="1"/>
  <c r="N3789" i="1" s="1"/>
  <c r="L3790" i="1"/>
  <c r="N3790" i="1" s="1"/>
  <c r="L3791" i="1"/>
  <c r="N3791" i="1" s="1"/>
  <c r="L3792" i="1"/>
  <c r="N3792" i="1" s="1"/>
  <c r="L3793" i="1"/>
  <c r="N3793" i="1" s="1"/>
  <c r="L3794" i="1"/>
  <c r="N3794" i="1" s="1"/>
  <c r="L3795" i="1"/>
  <c r="N3795" i="1" s="1"/>
  <c r="L3796" i="1"/>
  <c r="N3796" i="1" s="1"/>
  <c r="L3797" i="1"/>
  <c r="N3797" i="1" s="1"/>
  <c r="L3798" i="1"/>
  <c r="N3798" i="1" s="1"/>
  <c r="L3799" i="1"/>
  <c r="N3799" i="1" s="1"/>
  <c r="L3800" i="1"/>
  <c r="N3800" i="1" s="1"/>
  <c r="L3801" i="1"/>
  <c r="N3801" i="1" s="1"/>
  <c r="L3802" i="1"/>
  <c r="N3802" i="1" s="1"/>
  <c r="L3803" i="1"/>
  <c r="N3803" i="1" s="1"/>
  <c r="L3804" i="1"/>
  <c r="N3804" i="1" s="1"/>
  <c r="L3805" i="1"/>
  <c r="N3805" i="1" s="1"/>
  <c r="L3806" i="1"/>
  <c r="N3806" i="1" s="1"/>
  <c r="L3807" i="1"/>
  <c r="N3807" i="1" s="1"/>
  <c r="L3808" i="1"/>
  <c r="N3808" i="1" s="1"/>
  <c r="L3809" i="1"/>
  <c r="N3809" i="1" s="1"/>
  <c r="L3810" i="1"/>
  <c r="N3810" i="1" s="1"/>
  <c r="L3811" i="1"/>
  <c r="N3811" i="1" s="1"/>
  <c r="L3812" i="1"/>
  <c r="N3812" i="1" s="1"/>
  <c r="L3813" i="1"/>
  <c r="N3813" i="1" s="1"/>
  <c r="L3814" i="1"/>
  <c r="N3814" i="1" s="1"/>
  <c r="L3815" i="1"/>
  <c r="N3815" i="1" s="1"/>
  <c r="L3816" i="1"/>
  <c r="N3816" i="1" s="1"/>
  <c r="L3817" i="1"/>
  <c r="N3817" i="1" s="1"/>
  <c r="L3818" i="1"/>
  <c r="N3818" i="1" s="1"/>
  <c r="L3819" i="1"/>
  <c r="N3819" i="1" s="1"/>
  <c r="L3820" i="1"/>
  <c r="N3820" i="1" s="1"/>
  <c r="L3821" i="1"/>
  <c r="N3821" i="1" s="1"/>
  <c r="L3822" i="1"/>
  <c r="N3822" i="1" s="1"/>
  <c r="L3823" i="1"/>
  <c r="N3823" i="1" s="1"/>
  <c r="L3824" i="1"/>
  <c r="N3824" i="1" s="1"/>
  <c r="L3825" i="1"/>
  <c r="N3825" i="1" s="1"/>
  <c r="L3826" i="1"/>
  <c r="N3826" i="1" s="1"/>
  <c r="L3827" i="1"/>
  <c r="N3827" i="1" s="1"/>
  <c r="L3828" i="1"/>
  <c r="N3828" i="1" s="1"/>
  <c r="L3829" i="1"/>
  <c r="N3829" i="1" s="1"/>
  <c r="L3830" i="1"/>
  <c r="N3830" i="1" s="1"/>
  <c r="L3831" i="1"/>
  <c r="N3831" i="1" s="1"/>
  <c r="L3832" i="1"/>
  <c r="N3832" i="1" s="1"/>
  <c r="L3833" i="1"/>
  <c r="N3833" i="1" s="1"/>
  <c r="L3834" i="1"/>
  <c r="N3834" i="1" s="1"/>
  <c r="L3835" i="1"/>
  <c r="N3835" i="1" s="1"/>
  <c r="L3836" i="1"/>
  <c r="N3836" i="1" s="1"/>
  <c r="L3837" i="1"/>
  <c r="N3837" i="1" s="1"/>
  <c r="L3838" i="1"/>
  <c r="N3838" i="1" s="1"/>
  <c r="L3839" i="1"/>
  <c r="N3839" i="1" s="1"/>
  <c r="L3840" i="1"/>
  <c r="N3840" i="1" s="1"/>
  <c r="L3841" i="1"/>
  <c r="N3841" i="1" s="1"/>
  <c r="L3842" i="1"/>
  <c r="N3842" i="1" s="1"/>
  <c r="L3843" i="1"/>
  <c r="N3843" i="1" s="1"/>
  <c r="L3844" i="1"/>
  <c r="N3844" i="1" s="1"/>
  <c r="L3845" i="1"/>
  <c r="N3845" i="1" s="1"/>
  <c r="L3846" i="1"/>
  <c r="N3846" i="1" s="1"/>
  <c r="L3847" i="1"/>
  <c r="N3847" i="1" s="1"/>
  <c r="L3848" i="1"/>
  <c r="N3848" i="1" s="1"/>
  <c r="L3849" i="1"/>
  <c r="N3849" i="1" s="1"/>
  <c r="L3850" i="1"/>
  <c r="N3850" i="1" s="1"/>
  <c r="L3851" i="1"/>
  <c r="N3851" i="1" s="1"/>
  <c r="L3852" i="1"/>
  <c r="N3852" i="1" s="1"/>
  <c r="L3853" i="1"/>
  <c r="N3853" i="1" s="1"/>
  <c r="L3854" i="1"/>
  <c r="N3854" i="1" s="1"/>
  <c r="L3855" i="1"/>
  <c r="N3855" i="1" s="1"/>
  <c r="L3856" i="1"/>
  <c r="N3856" i="1" s="1"/>
  <c r="L3857" i="1"/>
  <c r="N3857" i="1" s="1"/>
  <c r="L3858" i="1"/>
  <c r="N3858" i="1" s="1"/>
  <c r="L3859" i="1"/>
  <c r="N3859" i="1" s="1"/>
  <c r="L3860" i="1"/>
  <c r="N3860" i="1" s="1"/>
  <c r="L3861" i="1"/>
  <c r="N3861" i="1" s="1"/>
  <c r="L3862" i="1"/>
  <c r="N3862" i="1" s="1"/>
  <c r="L3863" i="1"/>
  <c r="N3863" i="1" s="1"/>
  <c r="L3864" i="1"/>
  <c r="N3864" i="1" s="1"/>
  <c r="L3865" i="1"/>
  <c r="N3865" i="1" s="1"/>
  <c r="L3866" i="1"/>
  <c r="N3866" i="1" s="1"/>
  <c r="L3867" i="1"/>
  <c r="N3867" i="1" s="1"/>
  <c r="L3868" i="1"/>
  <c r="N3868" i="1" s="1"/>
  <c r="L3869" i="1"/>
  <c r="N3869" i="1" s="1"/>
  <c r="L3870" i="1"/>
  <c r="N3870" i="1" s="1"/>
  <c r="L3871" i="1"/>
  <c r="N3871" i="1" s="1"/>
  <c r="L3872" i="1"/>
  <c r="N3872" i="1" s="1"/>
  <c r="L3873" i="1"/>
  <c r="N3873" i="1" s="1"/>
  <c r="L3874" i="1"/>
  <c r="N3874" i="1" s="1"/>
  <c r="L3875" i="1"/>
  <c r="N3875" i="1" s="1"/>
  <c r="L3876" i="1"/>
  <c r="N3876" i="1" s="1"/>
  <c r="L3877" i="1"/>
  <c r="N3877" i="1" s="1"/>
  <c r="L3878" i="1"/>
  <c r="N3878" i="1" s="1"/>
  <c r="L3879" i="1"/>
  <c r="N3879" i="1" s="1"/>
  <c r="L3880" i="1"/>
  <c r="N3880" i="1" s="1"/>
  <c r="L3881" i="1"/>
  <c r="N3881" i="1" s="1"/>
  <c r="L3882" i="1"/>
  <c r="N3882" i="1" s="1"/>
  <c r="L3883" i="1"/>
  <c r="N3883" i="1" s="1"/>
  <c r="L3884" i="1"/>
  <c r="N3884" i="1" s="1"/>
  <c r="L3885" i="1"/>
  <c r="N3885" i="1" s="1"/>
  <c r="L3886" i="1"/>
  <c r="N3886" i="1" s="1"/>
  <c r="L3887" i="1"/>
  <c r="N3887" i="1" s="1"/>
  <c r="L3888" i="1"/>
  <c r="N3888" i="1" s="1"/>
  <c r="L3889" i="1"/>
  <c r="N3889" i="1" s="1"/>
  <c r="L3890" i="1"/>
  <c r="N3890" i="1" s="1"/>
  <c r="L3891" i="1"/>
  <c r="N3891" i="1" s="1"/>
  <c r="L3892" i="1"/>
  <c r="N3892" i="1" s="1"/>
  <c r="L3893" i="1"/>
  <c r="N3893" i="1" s="1"/>
  <c r="L3894" i="1"/>
  <c r="N3894" i="1" s="1"/>
  <c r="L3895" i="1"/>
  <c r="N3895" i="1" s="1"/>
  <c r="L3896" i="1"/>
  <c r="N3896" i="1" s="1"/>
  <c r="L3897" i="1"/>
  <c r="N3897" i="1" s="1"/>
  <c r="L3898" i="1"/>
  <c r="N3898" i="1" s="1"/>
  <c r="L3899" i="1"/>
  <c r="N3899" i="1" s="1"/>
  <c r="L3900" i="1"/>
  <c r="N3900" i="1" s="1"/>
  <c r="L3901" i="1"/>
  <c r="N3901" i="1" s="1"/>
  <c r="L3902" i="1"/>
  <c r="N3902" i="1" s="1"/>
  <c r="L3903" i="1"/>
  <c r="N3903" i="1" s="1"/>
  <c r="L3904" i="1"/>
  <c r="N3904" i="1" s="1"/>
  <c r="L3905" i="1"/>
  <c r="N3905" i="1" s="1"/>
  <c r="L3906" i="1"/>
  <c r="N3906" i="1" s="1"/>
  <c r="L3907" i="1"/>
  <c r="N3907" i="1" s="1"/>
  <c r="L3908" i="1"/>
  <c r="N3908" i="1" s="1"/>
  <c r="L3909" i="1"/>
  <c r="N3909" i="1" s="1"/>
  <c r="L3910" i="1"/>
  <c r="N3910" i="1" s="1"/>
  <c r="L3911" i="1"/>
  <c r="N3911" i="1" s="1"/>
  <c r="L3912" i="1"/>
  <c r="N3912" i="1" s="1"/>
  <c r="L3913" i="1"/>
  <c r="N3913" i="1" s="1"/>
  <c r="L3914" i="1"/>
  <c r="N3914" i="1" s="1"/>
  <c r="L3915" i="1"/>
  <c r="N3915" i="1" s="1"/>
  <c r="L3916" i="1"/>
  <c r="N3916" i="1" s="1"/>
  <c r="L3917" i="1"/>
  <c r="N3917" i="1" s="1"/>
  <c r="L3918" i="1"/>
  <c r="N3918" i="1" s="1"/>
  <c r="L3919" i="1"/>
  <c r="N3919" i="1" s="1"/>
  <c r="L3920" i="1"/>
  <c r="N3920" i="1" s="1"/>
  <c r="L3921" i="1"/>
  <c r="N3921" i="1" s="1"/>
  <c r="L3922" i="1"/>
  <c r="N3922" i="1" s="1"/>
  <c r="L3923" i="1"/>
  <c r="N3923" i="1" s="1"/>
  <c r="L3924" i="1"/>
  <c r="N3924" i="1" s="1"/>
  <c r="L3925" i="1"/>
  <c r="N3925" i="1" s="1"/>
  <c r="L3926" i="1"/>
  <c r="N3926" i="1" s="1"/>
  <c r="L3927" i="1"/>
  <c r="N3927" i="1" s="1"/>
  <c r="L3928" i="1"/>
  <c r="N3928" i="1" s="1"/>
  <c r="L3929" i="1"/>
  <c r="N3929" i="1" s="1"/>
  <c r="L3930" i="1"/>
  <c r="N3930" i="1" s="1"/>
  <c r="L3931" i="1"/>
  <c r="N3931" i="1" s="1"/>
  <c r="L3932" i="1"/>
  <c r="N3932" i="1" s="1"/>
  <c r="L3933" i="1"/>
  <c r="N3933" i="1" s="1"/>
  <c r="L3934" i="1"/>
  <c r="N3934" i="1" s="1"/>
  <c r="L3935" i="1"/>
  <c r="N3935" i="1" s="1"/>
  <c r="L3936" i="1"/>
  <c r="N3936" i="1" s="1"/>
  <c r="L3937" i="1"/>
  <c r="N3937" i="1" s="1"/>
  <c r="L3938" i="1"/>
  <c r="N3938" i="1" s="1"/>
  <c r="L3939" i="1"/>
  <c r="N3939" i="1" s="1"/>
  <c r="L3940" i="1"/>
  <c r="N3940" i="1" s="1"/>
  <c r="L3941" i="1"/>
  <c r="N3941" i="1" s="1"/>
  <c r="L3942" i="1"/>
  <c r="N3942" i="1" s="1"/>
  <c r="L3943" i="1"/>
  <c r="N3943" i="1" s="1"/>
  <c r="L3944" i="1"/>
  <c r="N3944" i="1" s="1"/>
  <c r="L3945" i="1"/>
  <c r="N3945" i="1" s="1"/>
  <c r="L3946" i="1"/>
  <c r="N3946" i="1" s="1"/>
  <c r="L3947" i="1"/>
  <c r="N3947" i="1" s="1"/>
  <c r="L3948" i="1"/>
  <c r="N3948" i="1" s="1"/>
  <c r="L3949" i="1"/>
  <c r="N3949" i="1" s="1"/>
  <c r="L3950" i="1"/>
  <c r="N3950" i="1" s="1"/>
  <c r="L3951" i="1"/>
  <c r="N3951" i="1" s="1"/>
  <c r="L3952" i="1"/>
  <c r="N3952" i="1" s="1"/>
  <c r="L3953" i="1"/>
  <c r="N3953" i="1" s="1"/>
  <c r="L3954" i="1"/>
  <c r="N3954" i="1" s="1"/>
  <c r="L3955" i="1"/>
  <c r="N3955" i="1" s="1"/>
  <c r="L3956" i="1"/>
  <c r="N3956" i="1" s="1"/>
  <c r="L3957" i="1"/>
  <c r="N3957" i="1" s="1"/>
  <c r="L3958" i="1"/>
  <c r="N3958" i="1" s="1"/>
  <c r="L3959" i="1"/>
  <c r="N3959" i="1" s="1"/>
  <c r="L3960" i="1"/>
  <c r="N3960" i="1" s="1"/>
  <c r="L3961" i="1"/>
  <c r="N3961" i="1" s="1"/>
  <c r="L3962" i="1"/>
  <c r="N3962" i="1" s="1"/>
  <c r="L3963" i="1"/>
  <c r="N3963" i="1" s="1"/>
  <c r="L3964" i="1"/>
  <c r="N3964" i="1" s="1"/>
  <c r="L3965" i="1"/>
  <c r="N3965" i="1" s="1"/>
  <c r="L3966" i="1"/>
  <c r="N3966" i="1" s="1"/>
  <c r="L3967" i="1"/>
  <c r="N3967" i="1" s="1"/>
  <c r="L3968" i="1"/>
  <c r="N3968" i="1" s="1"/>
  <c r="L3969" i="1"/>
  <c r="N3969" i="1" s="1"/>
  <c r="L3970" i="1"/>
  <c r="N3970" i="1" s="1"/>
  <c r="L3971" i="1"/>
  <c r="N3971" i="1" s="1"/>
  <c r="L3972" i="1"/>
  <c r="N3972" i="1" s="1"/>
  <c r="L3973" i="1"/>
  <c r="N3973" i="1" s="1"/>
  <c r="L3974" i="1"/>
  <c r="N3974" i="1" s="1"/>
  <c r="L3975" i="1"/>
  <c r="N3975" i="1" s="1"/>
  <c r="L3976" i="1"/>
  <c r="N3976" i="1" s="1"/>
  <c r="L3977" i="1"/>
  <c r="N3977" i="1" s="1"/>
  <c r="L3978" i="1"/>
  <c r="N3978" i="1" s="1"/>
  <c r="L3979" i="1"/>
  <c r="N3979" i="1" s="1"/>
  <c r="L3980" i="1"/>
  <c r="N3980" i="1" s="1"/>
  <c r="L3981" i="1"/>
  <c r="N3981" i="1" s="1"/>
  <c r="L3982" i="1"/>
  <c r="N3982" i="1" s="1"/>
  <c r="L3983" i="1"/>
  <c r="N3983" i="1" s="1"/>
  <c r="L3984" i="1"/>
  <c r="N3984" i="1" s="1"/>
  <c r="L3985" i="1"/>
  <c r="N3985" i="1" s="1"/>
  <c r="L3986" i="1"/>
  <c r="N3986" i="1" s="1"/>
  <c r="L3987" i="1"/>
  <c r="N3987" i="1" s="1"/>
  <c r="L3988" i="1"/>
  <c r="N3988" i="1" s="1"/>
  <c r="L3989" i="1"/>
  <c r="N3989" i="1" s="1"/>
  <c r="L3990" i="1"/>
  <c r="N3990" i="1" s="1"/>
  <c r="L3991" i="1"/>
  <c r="N3991" i="1" s="1"/>
  <c r="L3992" i="1"/>
  <c r="N3992" i="1" s="1"/>
  <c r="L3993" i="1"/>
  <c r="N3993" i="1" s="1"/>
  <c r="L3994" i="1"/>
  <c r="N3994" i="1" s="1"/>
  <c r="L3995" i="1"/>
  <c r="N3995" i="1" s="1"/>
  <c r="L3996" i="1"/>
  <c r="N3996" i="1" s="1"/>
  <c r="L3997" i="1"/>
  <c r="N3997" i="1" s="1"/>
  <c r="L3998" i="1"/>
  <c r="N3998" i="1" s="1"/>
  <c r="L3999" i="1"/>
  <c r="N3999" i="1" s="1"/>
  <c r="L4000" i="1"/>
  <c r="N4000" i="1" s="1"/>
  <c r="L4001" i="1"/>
  <c r="N4001" i="1" s="1"/>
  <c r="L4002" i="1"/>
  <c r="N4002" i="1" s="1"/>
  <c r="L4003" i="1"/>
  <c r="N4003" i="1" s="1"/>
  <c r="L4004" i="1"/>
  <c r="N4004" i="1" s="1"/>
  <c r="L4005" i="1"/>
  <c r="N4005" i="1" s="1"/>
  <c r="L4006" i="1"/>
  <c r="N4006" i="1" s="1"/>
  <c r="L4007" i="1"/>
  <c r="N4007" i="1" s="1"/>
  <c r="L4008" i="1"/>
  <c r="N4008" i="1" s="1"/>
  <c r="L4009" i="1"/>
  <c r="N4009" i="1" s="1"/>
  <c r="L4010" i="1"/>
  <c r="N4010" i="1" s="1"/>
  <c r="L4011" i="1"/>
  <c r="N4011" i="1" s="1"/>
  <c r="L4012" i="1"/>
  <c r="N4012" i="1" s="1"/>
  <c r="L4013" i="1"/>
  <c r="N4013" i="1" s="1"/>
  <c r="L4014" i="1"/>
  <c r="N4014" i="1" s="1"/>
  <c r="L4015" i="1"/>
  <c r="N4015" i="1" s="1"/>
  <c r="L4016" i="1"/>
  <c r="N4016" i="1" s="1"/>
  <c r="L4017" i="1"/>
  <c r="N4017" i="1" s="1"/>
  <c r="L4018" i="1"/>
  <c r="N4018" i="1" s="1"/>
  <c r="L4019" i="1"/>
  <c r="N4019" i="1" s="1"/>
  <c r="L4020" i="1"/>
  <c r="N4020" i="1" s="1"/>
  <c r="L4021" i="1"/>
  <c r="N4021" i="1" s="1"/>
  <c r="L4022" i="1"/>
  <c r="N4022" i="1" s="1"/>
  <c r="L4023" i="1"/>
  <c r="N4023" i="1" s="1"/>
  <c r="L4024" i="1"/>
  <c r="N4024" i="1" s="1"/>
  <c r="L4025" i="1"/>
  <c r="N4025" i="1" s="1"/>
  <c r="L4026" i="1"/>
  <c r="N4026" i="1" s="1"/>
  <c r="L4027" i="1"/>
  <c r="N4027" i="1" s="1"/>
  <c r="L4028" i="1"/>
  <c r="N4028" i="1" s="1"/>
  <c r="L4029" i="1"/>
  <c r="N4029" i="1" s="1"/>
  <c r="L4030" i="1"/>
  <c r="N4030" i="1" s="1"/>
  <c r="L4031" i="1"/>
  <c r="N4031" i="1" s="1"/>
  <c r="L4032" i="1"/>
  <c r="N4032" i="1" s="1"/>
  <c r="L4033" i="1"/>
  <c r="N4033" i="1" s="1"/>
  <c r="L4034" i="1"/>
  <c r="N4034" i="1" s="1"/>
  <c r="L4035" i="1"/>
  <c r="N4035" i="1" s="1"/>
  <c r="L4036" i="1"/>
  <c r="N4036" i="1" s="1"/>
  <c r="L4037" i="1"/>
  <c r="N4037" i="1" s="1"/>
  <c r="L4038" i="1"/>
  <c r="N4038" i="1" s="1"/>
  <c r="L4039" i="1"/>
  <c r="N4039" i="1" s="1"/>
  <c r="L4040" i="1"/>
  <c r="N4040" i="1" s="1"/>
  <c r="L4041" i="1"/>
  <c r="N4041" i="1" s="1"/>
  <c r="L4042" i="1"/>
  <c r="N4042" i="1" s="1"/>
  <c r="L4043" i="1"/>
  <c r="N4043" i="1" s="1"/>
  <c r="L4044" i="1"/>
  <c r="N4044" i="1" s="1"/>
  <c r="L4045" i="1"/>
  <c r="N4045" i="1" s="1"/>
  <c r="L4046" i="1"/>
  <c r="N4046" i="1" s="1"/>
  <c r="L4047" i="1"/>
  <c r="N4047" i="1" s="1"/>
  <c r="L4048" i="1"/>
  <c r="N4048" i="1" s="1"/>
  <c r="L4049" i="1"/>
  <c r="N4049" i="1" s="1"/>
  <c r="L4050" i="1"/>
  <c r="N4050" i="1" s="1"/>
  <c r="L4051" i="1"/>
  <c r="N4051" i="1" s="1"/>
  <c r="L4052" i="1"/>
  <c r="N4052" i="1" s="1"/>
  <c r="L4053" i="1"/>
  <c r="N4053" i="1" s="1"/>
  <c r="L4054" i="1"/>
  <c r="N4054" i="1" s="1"/>
  <c r="L4055" i="1"/>
  <c r="N4055" i="1" s="1"/>
  <c r="L4056" i="1"/>
  <c r="N4056" i="1" s="1"/>
  <c r="L4057" i="1"/>
  <c r="N4057" i="1" s="1"/>
  <c r="L4058" i="1"/>
  <c r="N4058" i="1" s="1"/>
  <c r="L4059" i="1"/>
  <c r="N4059" i="1" s="1"/>
  <c r="L4060" i="1"/>
  <c r="N4060" i="1" s="1"/>
  <c r="L4061" i="1"/>
  <c r="N4061" i="1" s="1"/>
  <c r="L4062" i="1"/>
  <c r="N4062" i="1" s="1"/>
  <c r="L4063" i="1"/>
  <c r="N4063" i="1" s="1"/>
  <c r="L4064" i="1"/>
  <c r="N4064" i="1" s="1"/>
  <c r="L4065" i="1"/>
  <c r="N4065" i="1" s="1"/>
  <c r="L4066" i="1"/>
  <c r="N4066" i="1" s="1"/>
  <c r="L4067" i="1"/>
  <c r="N4067" i="1" s="1"/>
  <c r="L4068" i="1"/>
  <c r="N4068" i="1" s="1"/>
  <c r="L4069" i="1"/>
  <c r="N4069" i="1" s="1"/>
  <c r="L4070" i="1"/>
  <c r="N4070" i="1" s="1"/>
  <c r="L4071" i="1"/>
  <c r="N4071" i="1" s="1"/>
  <c r="L4072" i="1"/>
  <c r="N4072" i="1" s="1"/>
  <c r="L4073" i="1"/>
  <c r="N4073" i="1" s="1"/>
  <c r="L4074" i="1"/>
  <c r="N4074" i="1" s="1"/>
  <c r="L4075" i="1"/>
  <c r="N4075" i="1" s="1"/>
  <c r="L4076" i="1"/>
  <c r="N4076" i="1" s="1"/>
  <c r="L4077" i="1"/>
  <c r="N4077" i="1" s="1"/>
  <c r="L4078" i="1"/>
  <c r="N4078" i="1" s="1"/>
  <c r="L4079" i="1"/>
  <c r="N4079" i="1" s="1"/>
  <c r="L4080" i="1"/>
  <c r="N4080" i="1" s="1"/>
  <c r="L4081" i="1"/>
  <c r="N4081" i="1" s="1"/>
  <c r="L4082" i="1"/>
  <c r="N4082" i="1" s="1"/>
  <c r="L4083" i="1"/>
  <c r="N4083" i="1" s="1"/>
  <c r="L4084" i="1"/>
  <c r="N4084" i="1" s="1"/>
  <c r="L4085" i="1"/>
  <c r="N4085" i="1" s="1"/>
  <c r="L4086" i="1"/>
  <c r="N4086" i="1" s="1"/>
  <c r="L4087" i="1"/>
  <c r="N4087" i="1" s="1"/>
  <c r="L4088" i="1"/>
  <c r="N4088" i="1" s="1"/>
  <c r="L4089" i="1"/>
  <c r="N4089" i="1" s="1"/>
  <c r="L4090" i="1"/>
  <c r="N4090" i="1" s="1"/>
  <c r="L4091" i="1"/>
  <c r="N4091" i="1" s="1"/>
  <c r="L4092" i="1"/>
  <c r="N4092" i="1" s="1"/>
  <c r="L4093" i="1"/>
  <c r="N4093" i="1" s="1"/>
  <c r="L4094" i="1"/>
  <c r="N4094" i="1" s="1"/>
  <c r="L4095" i="1"/>
  <c r="N4095" i="1" s="1"/>
  <c r="L4096" i="1"/>
  <c r="N4096" i="1" s="1"/>
  <c r="L4097" i="1"/>
  <c r="N4097" i="1" s="1"/>
  <c r="L4098" i="1"/>
  <c r="N4098" i="1" s="1"/>
  <c r="L4099" i="1"/>
  <c r="N4099" i="1" s="1"/>
  <c r="L4100" i="1"/>
  <c r="N4100" i="1" s="1"/>
  <c r="L4101" i="1"/>
  <c r="N4101" i="1" s="1"/>
  <c r="L4102" i="1"/>
  <c r="N4102" i="1" s="1"/>
  <c r="L4103" i="1"/>
  <c r="N4103" i="1" s="1"/>
  <c r="L4104" i="1"/>
  <c r="N4104" i="1" s="1"/>
  <c r="L4105" i="1"/>
  <c r="N4105" i="1" s="1"/>
  <c r="L4106" i="1"/>
  <c r="N4106" i="1" s="1"/>
  <c r="L4107" i="1"/>
  <c r="N4107" i="1" s="1"/>
  <c r="L4108" i="1"/>
  <c r="N4108" i="1" s="1"/>
  <c r="L4109" i="1"/>
  <c r="N4109" i="1" s="1"/>
  <c r="L4110" i="1"/>
  <c r="N4110" i="1" s="1"/>
  <c r="L4111" i="1"/>
  <c r="N4111" i="1" s="1"/>
  <c r="L4112" i="1"/>
  <c r="N4112" i="1" s="1"/>
  <c r="L4113" i="1"/>
  <c r="N4113" i="1" s="1"/>
  <c r="L4114" i="1"/>
  <c r="N4114" i="1" s="1"/>
  <c r="L4115" i="1"/>
  <c r="N4115" i="1" s="1"/>
  <c r="L4116" i="1"/>
  <c r="N4116" i="1" s="1"/>
  <c r="L4117" i="1"/>
  <c r="N4117" i="1" s="1"/>
  <c r="L4118" i="1"/>
  <c r="N4118" i="1" s="1"/>
  <c r="L4119" i="1"/>
  <c r="N4119" i="1" s="1"/>
  <c r="L4120" i="1"/>
  <c r="N4120" i="1" s="1"/>
  <c r="L4121" i="1"/>
  <c r="N4121" i="1" s="1"/>
  <c r="L4122" i="1"/>
  <c r="N4122" i="1" s="1"/>
  <c r="L4123" i="1"/>
  <c r="N4123" i="1" s="1"/>
  <c r="L4124" i="1"/>
  <c r="N4124" i="1" s="1"/>
  <c r="L4125" i="1"/>
  <c r="N4125" i="1" s="1"/>
  <c r="L4126" i="1"/>
  <c r="N4126" i="1" s="1"/>
  <c r="L4127" i="1"/>
  <c r="N4127" i="1" s="1"/>
  <c r="L4128" i="1"/>
  <c r="N4128" i="1" s="1"/>
  <c r="L4129" i="1"/>
  <c r="N4129" i="1" s="1"/>
  <c r="L4130" i="1"/>
  <c r="N4130" i="1" s="1"/>
  <c r="L4131" i="1"/>
  <c r="N4131" i="1" s="1"/>
  <c r="L4132" i="1"/>
  <c r="N4132" i="1" s="1"/>
  <c r="L4133" i="1"/>
  <c r="N4133" i="1" s="1"/>
  <c r="L4134" i="1"/>
  <c r="N4134" i="1" s="1"/>
  <c r="L4135" i="1"/>
  <c r="N4135" i="1" s="1"/>
  <c r="L4136" i="1"/>
  <c r="N4136" i="1" s="1"/>
  <c r="L4137" i="1"/>
  <c r="N4137" i="1" s="1"/>
  <c r="L4138" i="1"/>
  <c r="N4138" i="1" s="1"/>
  <c r="L4139" i="1"/>
  <c r="N4139" i="1" s="1"/>
  <c r="L4140" i="1"/>
  <c r="N4140" i="1" s="1"/>
  <c r="L4141" i="1"/>
  <c r="N4141" i="1" s="1"/>
  <c r="L4142" i="1"/>
  <c r="N4142" i="1" s="1"/>
  <c r="L4143" i="1"/>
  <c r="N4143" i="1" s="1"/>
  <c r="L4144" i="1"/>
  <c r="N4144" i="1" s="1"/>
  <c r="L4145" i="1"/>
  <c r="N4145" i="1" s="1"/>
  <c r="L4146" i="1"/>
  <c r="N4146" i="1" s="1"/>
  <c r="L4147" i="1"/>
  <c r="N4147" i="1" s="1"/>
  <c r="L4148" i="1"/>
  <c r="N4148" i="1" s="1"/>
  <c r="L4149" i="1"/>
  <c r="N4149" i="1" s="1"/>
  <c r="L4150" i="1"/>
  <c r="N4150" i="1" s="1"/>
  <c r="L4151" i="1"/>
  <c r="N4151" i="1" s="1"/>
  <c r="L4152" i="1"/>
  <c r="N4152" i="1" s="1"/>
  <c r="L4153" i="1"/>
  <c r="N4153" i="1" s="1"/>
  <c r="L4154" i="1"/>
  <c r="N4154" i="1" s="1"/>
  <c r="L4155" i="1"/>
  <c r="N4155" i="1" s="1"/>
  <c r="L4156" i="1"/>
  <c r="N4156" i="1" s="1"/>
  <c r="L4157" i="1"/>
  <c r="N4157" i="1" s="1"/>
  <c r="L4158" i="1"/>
  <c r="N4158" i="1" s="1"/>
  <c r="L4159" i="1"/>
  <c r="N4159" i="1" s="1"/>
  <c r="L4160" i="1"/>
  <c r="N4160" i="1" s="1"/>
  <c r="L4161" i="1"/>
  <c r="N4161" i="1" s="1"/>
  <c r="L4162" i="1"/>
  <c r="N4162" i="1" s="1"/>
  <c r="L4163" i="1"/>
  <c r="N4163" i="1" s="1"/>
  <c r="L4164" i="1"/>
  <c r="N4164" i="1" s="1"/>
  <c r="L4165" i="1"/>
  <c r="N4165" i="1" s="1"/>
  <c r="L4166" i="1"/>
  <c r="N4166" i="1" s="1"/>
  <c r="L4167" i="1"/>
  <c r="N4167" i="1" s="1"/>
  <c r="L4168" i="1"/>
  <c r="N4168" i="1" s="1"/>
  <c r="L4169" i="1"/>
  <c r="N4169" i="1" s="1"/>
  <c r="L4170" i="1"/>
  <c r="N4170" i="1" s="1"/>
  <c r="L4171" i="1"/>
  <c r="N4171" i="1" s="1"/>
  <c r="L4172" i="1"/>
  <c r="N4172" i="1" s="1"/>
  <c r="L4173" i="1"/>
  <c r="N4173" i="1" s="1"/>
  <c r="L4174" i="1"/>
  <c r="N4174" i="1" s="1"/>
  <c r="L4175" i="1"/>
  <c r="N4175" i="1" s="1"/>
  <c r="L4176" i="1"/>
  <c r="N4176" i="1" s="1"/>
  <c r="L4177" i="1"/>
  <c r="N4177" i="1" s="1"/>
  <c r="L4178" i="1"/>
  <c r="N4178" i="1" s="1"/>
  <c r="L4179" i="1"/>
  <c r="N4179" i="1" s="1"/>
  <c r="L4180" i="1"/>
  <c r="N4180" i="1" s="1"/>
  <c r="L4181" i="1"/>
  <c r="N4181" i="1" s="1"/>
  <c r="L4182" i="1"/>
  <c r="N4182" i="1" s="1"/>
  <c r="L4183" i="1"/>
  <c r="N4183" i="1" s="1"/>
  <c r="L4184" i="1"/>
  <c r="N4184" i="1" s="1"/>
  <c r="L4185" i="1"/>
  <c r="N4185" i="1" s="1"/>
  <c r="L4186" i="1"/>
  <c r="N4186" i="1" s="1"/>
  <c r="L4187" i="1"/>
  <c r="N4187" i="1" s="1"/>
  <c r="L4188" i="1"/>
  <c r="N4188" i="1" s="1"/>
  <c r="L4189" i="1"/>
  <c r="N4189" i="1" s="1"/>
  <c r="L4190" i="1"/>
  <c r="N4190" i="1" s="1"/>
  <c r="L4191" i="1"/>
  <c r="N4191" i="1" s="1"/>
  <c r="L4192" i="1"/>
  <c r="N4192" i="1" s="1"/>
  <c r="L4193" i="1"/>
  <c r="N4193" i="1" s="1"/>
  <c r="L4194" i="1"/>
  <c r="N4194" i="1" s="1"/>
  <c r="L4195" i="1"/>
  <c r="N4195" i="1" s="1"/>
  <c r="L4196" i="1"/>
  <c r="N4196" i="1" s="1"/>
  <c r="L4197" i="1"/>
  <c r="N4197" i="1" s="1"/>
  <c r="L4198" i="1"/>
  <c r="N4198" i="1" s="1"/>
  <c r="L4199" i="1"/>
  <c r="N4199" i="1" s="1"/>
  <c r="L4200" i="1"/>
  <c r="N4200" i="1" s="1"/>
  <c r="L4201" i="1"/>
  <c r="N4201" i="1" s="1"/>
  <c r="L4202" i="1"/>
  <c r="N4202" i="1" s="1"/>
  <c r="L4203" i="1"/>
  <c r="N4203" i="1" s="1"/>
  <c r="L4204" i="1"/>
  <c r="N4204" i="1" s="1"/>
  <c r="L4205" i="1"/>
  <c r="N4205" i="1" s="1"/>
  <c r="L4206" i="1"/>
  <c r="N4206" i="1" s="1"/>
  <c r="L4207" i="1"/>
  <c r="N4207" i="1" s="1"/>
  <c r="L4208" i="1"/>
  <c r="N4208" i="1" s="1"/>
  <c r="L4209" i="1"/>
  <c r="N4209" i="1" s="1"/>
  <c r="L4210" i="1"/>
  <c r="N4210" i="1" s="1"/>
  <c r="L4211" i="1"/>
  <c r="N4211" i="1" s="1"/>
  <c r="L4212" i="1"/>
  <c r="N4212" i="1" s="1"/>
  <c r="L4213" i="1"/>
  <c r="N4213" i="1" s="1"/>
  <c r="L4214" i="1"/>
  <c r="N4214" i="1" s="1"/>
  <c r="L4215" i="1"/>
  <c r="N4215" i="1" s="1"/>
  <c r="L4216" i="1"/>
  <c r="N4216" i="1" s="1"/>
  <c r="L4217" i="1"/>
  <c r="N4217" i="1" s="1"/>
  <c r="L4218" i="1"/>
  <c r="N4218" i="1" s="1"/>
  <c r="L4219" i="1"/>
  <c r="N4219" i="1" s="1"/>
  <c r="L4220" i="1"/>
  <c r="N4220" i="1" s="1"/>
  <c r="L4221" i="1"/>
  <c r="N4221" i="1" s="1"/>
  <c r="L4222" i="1"/>
  <c r="N4222" i="1" s="1"/>
  <c r="L4223" i="1"/>
  <c r="N4223" i="1" s="1"/>
  <c r="L4224" i="1"/>
  <c r="N4224" i="1" s="1"/>
  <c r="L4225" i="1"/>
  <c r="N4225" i="1" s="1"/>
  <c r="L4226" i="1"/>
  <c r="N4226" i="1" s="1"/>
  <c r="L4227" i="1"/>
  <c r="N4227" i="1" s="1"/>
  <c r="L4228" i="1"/>
  <c r="N4228" i="1" s="1"/>
  <c r="L4229" i="1"/>
  <c r="N4229" i="1" s="1"/>
  <c r="L4230" i="1"/>
  <c r="N4230" i="1" s="1"/>
  <c r="L4231" i="1"/>
  <c r="N4231" i="1" s="1"/>
  <c r="L4232" i="1"/>
  <c r="N4232" i="1" s="1"/>
  <c r="L4233" i="1"/>
  <c r="N4233" i="1" s="1"/>
  <c r="L4234" i="1"/>
  <c r="N4234" i="1" s="1"/>
  <c r="L4235" i="1"/>
  <c r="N4235" i="1" s="1"/>
  <c r="L4236" i="1"/>
  <c r="N4236" i="1" s="1"/>
  <c r="L4237" i="1"/>
  <c r="N4237" i="1" s="1"/>
  <c r="L4238" i="1"/>
  <c r="N4238" i="1" s="1"/>
  <c r="L4239" i="1"/>
  <c r="N4239" i="1" s="1"/>
  <c r="L4240" i="1"/>
  <c r="N4240" i="1" s="1"/>
  <c r="L4241" i="1"/>
  <c r="N4241" i="1" s="1"/>
  <c r="L4242" i="1"/>
  <c r="N4242" i="1" s="1"/>
  <c r="L4243" i="1"/>
  <c r="N4243" i="1" s="1"/>
  <c r="L4244" i="1"/>
  <c r="N4244" i="1" s="1"/>
  <c r="L4245" i="1"/>
  <c r="N4245" i="1" s="1"/>
  <c r="L4246" i="1"/>
  <c r="N4246" i="1" s="1"/>
  <c r="L4247" i="1"/>
  <c r="N4247" i="1" s="1"/>
  <c r="L4248" i="1"/>
  <c r="N4248" i="1" s="1"/>
  <c r="L4249" i="1"/>
  <c r="N4249" i="1" s="1"/>
  <c r="L4250" i="1"/>
  <c r="N4250" i="1" s="1"/>
  <c r="L4251" i="1"/>
  <c r="N4251" i="1" s="1"/>
  <c r="L4252" i="1"/>
  <c r="N4252" i="1" s="1"/>
  <c r="L4253" i="1"/>
  <c r="N4253" i="1" s="1"/>
  <c r="L4254" i="1"/>
  <c r="N4254" i="1" s="1"/>
  <c r="L4255" i="1"/>
  <c r="N4255" i="1" s="1"/>
  <c r="L4256" i="1"/>
  <c r="N4256" i="1" s="1"/>
  <c r="L4257" i="1"/>
  <c r="N4257" i="1" s="1"/>
  <c r="L4258" i="1"/>
  <c r="N4258" i="1" s="1"/>
  <c r="L4259" i="1"/>
  <c r="N4259" i="1" s="1"/>
  <c r="L4260" i="1"/>
  <c r="N4260" i="1" s="1"/>
  <c r="L4261" i="1"/>
  <c r="N4261" i="1" s="1"/>
  <c r="L4262" i="1"/>
  <c r="N4262" i="1" s="1"/>
  <c r="L4263" i="1"/>
  <c r="N4263" i="1" s="1"/>
  <c r="L4264" i="1"/>
  <c r="N4264" i="1" s="1"/>
  <c r="L4265" i="1"/>
  <c r="N4265" i="1" s="1"/>
  <c r="L4266" i="1"/>
  <c r="N4266" i="1" s="1"/>
  <c r="L4267" i="1"/>
  <c r="N4267" i="1" s="1"/>
  <c r="L4268" i="1"/>
  <c r="N4268" i="1" s="1"/>
  <c r="L4269" i="1"/>
  <c r="N4269" i="1" s="1"/>
  <c r="L4270" i="1"/>
  <c r="N4270" i="1" s="1"/>
  <c r="L4271" i="1"/>
  <c r="N4271" i="1" s="1"/>
  <c r="L4272" i="1"/>
  <c r="N4272" i="1" s="1"/>
  <c r="L4273" i="1"/>
  <c r="N4273" i="1" s="1"/>
  <c r="L4274" i="1"/>
  <c r="N4274" i="1" s="1"/>
  <c r="L4275" i="1"/>
  <c r="N4275" i="1" s="1"/>
  <c r="L4276" i="1"/>
  <c r="N4276" i="1" s="1"/>
  <c r="L4277" i="1"/>
  <c r="N4277" i="1" s="1"/>
  <c r="L4278" i="1"/>
  <c r="N4278" i="1" s="1"/>
  <c r="L4279" i="1"/>
  <c r="N4279" i="1" s="1"/>
  <c r="L4280" i="1"/>
  <c r="N4280" i="1" s="1"/>
  <c r="L4281" i="1"/>
  <c r="N4281" i="1" s="1"/>
  <c r="L4282" i="1"/>
  <c r="N4282" i="1" s="1"/>
  <c r="L4283" i="1"/>
  <c r="N4283" i="1" s="1"/>
  <c r="L4284" i="1"/>
  <c r="N4284" i="1" s="1"/>
  <c r="L4285" i="1"/>
  <c r="N4285" i="1" s="1"/>
  <c r="L4286" i="1"/>
  <c r="N4286" i="1" s="1"/>
  <c r="L4287" i="1"/>
  <c r="N4287" i="1" s="1"/>
  <c r="L4288" i="1"/>
  <c r="N4288" i="1" s="1"/>
  <c r="L4289" i="1"/>
  <c r="N4289" i="1" s="1"/>
  <c r="L4290" i="1"/>
  <c r="N4290" i="1" s="1"/>
  <c r="L4291" i="1"/>
  <c r="N4291" i="1" s="1"/>
  <c r="L4292" i="1"/>
  <c r="N4292" i="1" s="1"/>
  <c r="L4293" i="1"/>
  <c r="N4293" i="1" s="1"/>
  <c r="L4294" i="1"/>
  <c r="N4294" i="1" s="1"/>
  <c r="L4295" i="1"/>
  <c r="N4295" i="1" s="1"/>
  <c r="L4296" i="1"/>
  <c r="N4296" i="1" s="1"/>
  <c r="L4297" i="1"/>
  <c r="N4297" i="1" s="1"/>
  <c r="L4298" i="1"/>
  <c r="N4298" i="1" s="1"/>
  <c r="L4299" i="1"/>
  <c r="N4299" i="1" s="1"/>
  <c r="L4300" i="1"/>
  <c r="N4300" i="1" s="1"/>
  <c r="L4301" i="1"/>
  <c r="N4301" i="1" s="1"/>
  <c r="L4302" i="1"/>
  <c r="N4302" i="1" s="1"/>
  <c r="L4303" i="1"/>
  <c r="N4303" i="1" s="1"/>
  <c r="L4304" i="1"/>
  <c r="N4304" i="1" s="1"/>
  <c r="L4305" i="1"/>
  <c r="N4305" i="1" s="1"/>
  <c r="L4306" i="1"/>
  <c r="N4306" i="1" s="1"/>
  <c r="L4307" i="1"/>
  <c r="N4307" i="1" s="1"/>
  <c r="L4308" i="1"/>
  <c r="N4308" i="1" s="1"/>
  <c r="L4309" i="1"/>
  <c r="N4309" i="1" s="1"/>
  <c r="L4310" i="1"/>
  <c r="N4310" i="1" s="1"/>
  <c r="L4311" i="1"/>
  <c r="N4311" i="1" s="1"/>
  <c r="L4312" i="1"/>
  <c r="N4312" i="1" s="1"/>
  <c r="L4313" i="1"/>
  <c r="N4313" i="1" s="1"/>
  <c r="L4314" i="1"/>
  <c r="N4314" i="1" s="1"/>
  <c r="L4315" i="1"/>
  <c r="N4315" i="1" s="1"/>
  <c r="L4316" i="1"/>
  <c r="N4316" i="1" s="1"/>
  <c r="L4317" i="1"/>
  <c r="N4317" i="1" s="1"/>
  <c r="L4318" i="1"/>
  <c r="N4318" i="1" s="1"/>
  <c r="L4319" i="1"/>
  <c r="N4319" i="1" s="1"/>
  <c r="L4320" i="1"/>
  <c r="N4320" i="1" s="1"/>
  <c r="L4321" i="1"/>
  <c r="N4321" i="1" s="1"/>
  <c r="L4322" i="1"/>
  <c r="N4322" i="1" s="1"/>
  <c r="L4323" i="1"/>
  <c r="N4323" i="1" s="1"/>
  <c r="L4324" i="1"/>
  <c r="N4324" i="1" s="1"/>
  <c r="L4325" i="1"/>
  <c r="N4325" i="1" s="1"/>
  <c r="L4326" i="1"/>
  <c r="N4326" i="1" s="1"/>
  <c r="L4327" i="1"/>
  <c r="N4327" i="1" s="1"/>
  <c r="L4328" i="1"/>
  <c r="N4328" i="1" s="1"/>
  <c r="L4329" i="1"/>
  <c r="N4329" i="1" s="1"/>
  <c r="L4330" i="1"/>
  <c r="N4330" i="1" s="1"/>
  <c r="L4331" i="1"/>
  <c r="N4331" i="1" s="1"/>
  <c r="L4332" i="1"/>
  <c r="N4332" i="1" s="1"/>
  <c r="L4333" i="1"/>
  <c r="N4333" i="1" s="1"/>
  <c r="L4334" i="1"/>
  <c r="N4334" i="1" s="1"/>
  <c r="L4335" i="1"/>
  <c r="N4335" i="1" s="1"/>
  <c r="L4336" i="1"/>
  <c r="N4336" i="1" s="1"/>
  <c r="L4337" i="1"/>
  <c r="N4337" i="1" s="1"/>
  <c r="L4338" i="1"/>
  <c r="N4338" i="1" s="1"/>
  <c r="L4339" i="1"/>
  <c r="N4339" i="1" s="1"/>
  <c r="L4340" i="1"/>
  <c r="N4340" i="1" s="1"/>
  <c r="L4341" i="1"/>
  <c r="N4341" i="1" s="1"/>
  <c r="L4342" i="1"/>
  <c r="N4342" i="1" s="1"/>
  <c r="L4343" i="1"/>
  <c r="N4343" i="1" s="1"/>
  <c r="L4344" i="1"/>
  <c r="N4344" i="1" s="1"/>
  <c r="L4345" i="1"/>
  <c r="N4345" i="1" s="1"/>
  <c r="L4346" i="1"/>
  <c r="N4346" i="1" s="1"/>
  <c r="L4347" i="1"/>
  <c r="N4347" i="1" s="1"/>
  <c r="L4348" i="1"/>
  <c r="N4348" i="1" s="1"/>
  <c r="L4349" i="1"/>
  <c r="N4349" i="1" s="1"/>
  <c r="L4350" i="1"/>
  <c r="N4350" i="1" s="1"/>
  <c r="L4351" i="1"/>
  <c r="N4351" i="1" s="1"/>
  <c r="L4352" i="1"/>
  <c r="N4352" i="1" s="1"/>
  <c r="L4353" i="1"/>
  <c r="N4353" i="1" s="1"/>
  <c r="L4354" i="1"/>
  <c r="N4354" i="1" s="1"/>
  <c r="L4355" i="1"/>
  <c r="N4355" i="1" s="1"/>
  <c r="L4356" i="1"/>
  <c r="N4356" i="1" s="1"/>
  <c r="L4357" i="1"/>
  <c r="N4357" i="1" s="1"/>
  <c r="L4358" i="1"/>
  <c r="N4358" i="1" s="1"/>
  <c r="L4359" i="1"/>
  <c r="N4359" i="1" s="1"/>
  <c r="L4360" i="1"/>
  <c r="N4360" i="1" s="1"/>
  <c r="L4361" i="1"/>
  <c r="N4361" i="1" s="1"/>
  <c r="L4362" i="1"/>
  <c r="N4362" i="1" s="1"/>
  <c r="L4363" i="1"/>
  <c r="N4363" i="1" s="1"/>
  <c r="L4364" i="1"/>
  <c r="N4364" i="1" s="1"/>
  <c r="L4365" i="1"/>
  <c r="N4365" i="1" s="1"/>
  <c r="L4366" i="1"/>
  <c r="N4366" i="1" s="1"/>
  <c r="L4367" i="1"/>
  <c r="N4367" i="1" s="1"/>
  <c r="L4368" i="1"/>
  <c r="N4368" i="1" s="1"/>
  <c r="L4369" i="1"/>
  <c r="N4369" i="1" s="1"/>
  <c r="L4370" i="1"/>
  <c r="N4370" i="1" s="1"/>
  <c r="L4371" i="1"/>
  <c r="N4371" i="1" s="1"/>
  <c r="L4372" i="1"/>
  <c r="N4372" i="1" s="1"/>
  <c r="L4373" i="1"/>
  <c r="N4373" i="1" s="1"/>
  <c r="L4374" i="1"/>
  <c r="N4374" i="1" s="1"/>
  <c r="L4375" i="1"/>
  <c r="N4375" i="1" s="1"/>
  <c r="L4376" i="1"/>
  <c r="N4376" i="1" s="1"/>
  <c r="L4377" i="1"/>
  <c r="N4377" i="1" s="1"/>
  <c r="L4378" i="1"/>
  <c r="N4378" i="1" s="1"/>
  <c r="L4379" i="1"/>
  <c r="N4379" i="1" s="1"/>
  <c r="L4380" i="1"/>
  <c r="N4380" i="1" s="1"/>
  <c r="L4381" i="1"/>
  <c r="N4381" i="1" s="1"/>
  <c r="L4382" i="1"/>
  <c r="N4382" i="1" s="1"/>
  <c r="L4383" i="1"/>
  <c r="N4383" i="1" s="1"/>
  <c r="L4384" i="1"/>
  <c r="N4384" i="1" s="1"/>
  <c r="L4385" i="1"/>
  <c r="N4385" i="1" s="1"/>
  <c r="L4386" i="1"/>
  <c r="N4386" i="1" s="1"/>
  <c r="L4387" i="1"/>
  <c r="N4387" i="1" s="1"/>
  <c r="L4388" i="1"/>
  <c r="N4388" i="1" s="1"/>
  <c r="L4389" i="1"/>
  <c r="N4389" i="1" s="1"/>
  <c r="L4390" i="1"/>
  <c r="N4390" i="1" s="1"/>
  <c r="L4391" i="1"/>
  <c r="N4391" i="1" s="1"/>
  <c r="L4392" i="1"/>
  <c r="N4392" i="1" s="1"/>
  <c r="L4393" i="1"/>
  <c r="N4393" i="1" s="1"/>
  <c r="L4394" i="1"/>
  <c r="N4394" i="1" s="1"/>
  <c r="L4395" i="1"/>
  <c r="N4395" i="1" s="1"/>
  <c r="L4396" i="1"/>
  <c r="N4396" i="1" s="1"/>
  <c r="L4397" i="1"/>
  <c r="N4397" i="1" s="1"/>
  <c r="L4398" i="1"/>
  <c r="N4398" i="1" s="1"/>
  <c r="L4399" i="1"/>
  <c r="N4399" i="1" s="1"/>
  <c r="L4400" i="1"/>
  <c r="N4400" i="1" s="1"/>
  <c r="L4401" i="1"/>
  <c r="N4401" i="1" s="1"/>
  <c r="L4402" i="1"/>
  <c r="N4402" i="1" s="1"/>
  <c r="L4403" i="1"/>
  <c r="N4403" i="1" s="1"/>
  <c r="L4404" i="1"/>
  <c r="N4404" i="1" s="1"/>
  <c r="L4405" i="1"/>
  <c r="N4405" i="1" s="1"/>
  <c r="L4406" i="1"/>
  <c r="N4406" i="1" s="1"/>
  <c r="L4407" i="1"/>
  <c r="N4407" i="1" s="1"/>
  <c r="L4408" i="1"/>
  <c r="N4408" i="1" s="1"/>
  <c r="L4409" i="1"/>
  <c r="N4409" i="1" s="1"/>
  <c r="L4410" i="1"/>
  <c r="N4410" i="1" s="1"/>
  <c r="L4411" i="1"/>
  <c r="N4411" i="1" s="1"/>
  <c r="L4412" i="1"/>
  <c r="N4412" i="1" s="1"/>
  <c r="L4413" i="1"/>
  <c r="N4413" i="1" s="1"/>
  <c r="L4414" i="1"/>
  <c r="N4414" i="1" s="1"/>
  <c r="L4415" i="1"/>
  <c r="N4415" i="1" s="1"/>
  <c r="L4416" i="1"/>
  <c r="N4416" i="1" s="1"/>
  <c r="L4417" i="1"/>
  <c r="N4417" i="1" s="1"/>
  <c r="L4418" i="1"/>
  <c r="N4418" i="1" s="1"/>
  <c r="L4419" i="1"/>
  <c r="N4419" i="1" s="1"/>
  <c r="L4420" i="1"/>
  <c r="N4420" i="1" s="1"/>
  <c r="L4421" i="1"/>
  <c r="N4421" i="1" s="1"/>
  <c r="L4422" i="1"/>
  <c r="N4422" i="1" s="1"/>
  <c r="L4423" i="1"/>
  <c r="N4423" i="1" s="1"/>
  <c r="L4424" i="1"/>
  <c r="N4424" i="1" s="1"/>
  <c r="L4425" i="1"/>
  <c r="N4425" i="1" s="1"/>
  <c r="L4426" i="1"/>
  <c r="N4426" i="1" s="1"/>
  <c r="L4427" i="1"/>
  <c r="N4427" i="1" s="1"/>
  <c r="L4428" i="1"/>
  <c r="N4428" i="1" s="1"/>
  <c r="L4429" i="1"/>
  <c r="N4429" i="1" s="1"/>
  <c r="L4430" i="1"/>
  <c r="N4430" i="1" s="1"/>
  <c r="L4431" i="1"/>
  <c r="N4431" i="1" s="1"/>
  <c r="L4432" i="1"/>
  <c r="N4432" i="1" s="1"/>
  <c r="L4433" i="1"/>
  <c r="N4433" i="1" s="1"/>
  <c r="L4434" i="1"/>
  <c r="N4434" i="1" s="1"/>
  <c r="L4435" i="1"/>
  <c r="N4435" i="1" s="1"/>
  <c r="L4436" i="1"/>
  <c r="N4436" i="1" s="1"/>
  <c r="L4437" i="1"/>
  <c r="N4437" i="1" s="1"/>
  <c r="L4438" i="1"/>
  <c r="N4438" i="1" s="1"/>
  <c r="L4439" i="1"/>
  <c r="N4439" i="1" s="1"/>
  <c r="L4440" i="1"/>
  <c r="N4440" i="1" s="1"/>
  <c r="L4441" i="1"/>
  <c r="N4441" i="1" s="1"/>
  <c r="L4442" i="1"/>
  <c r="N4442" i="1" s="1"/>
  <c r="L4443" i="1"/>
  <c r="N4443" i="1" s="1"/>
  <c r="L4444" i="1"/>
  <c r="N4444" i="1" s="1"/>
  <c r="L4445" i="1"/>
  <c r="N4445" i="1" s="1"/>
  <c r="L4446" i="1"/>
  <c r="N4446" i="1" s="1"/>
  <c r="L4447" i="1"/>
  <c r="N4447" i="1" s="1"/>
  <c r="L4448" i="1"/>
  <c r="N4448" i="1" s="1"/>
  <c r="L4449" i="1"/>
  <c r="N4449" i="1" s="1"/>
  <c r="L4450" i="1"/>
  <c r="N4450" i="1" s="1"/>
  <c r="L4451" i="1"/>
  <c r="N4451" i="1" s="1"/>
  <c r="L4452" i="1"/>
  <c r="N4452" i="1" s="1"/>
  <c r="L4453" i="1"/>
  <c r="N4453" i="1" s="1"/>
  <c r="L4454" i="1"/>
  <c r="N4454" i="1" s="1"/>
  <c r="L4455" i="1"/>
  <c r="N4455" i="1" s="1"/>
  <c r="L4456" i="1"/>
  <c r="N4456" i="1" s="1"/>
  <c r="L4457" i="1"/>
  <c r="N4457" i="1" s="1"/>
  <c r="L4458" i="1"/>
  <c r="N4458" i="1" s="1"/>
  <c r="L4459" i="1"/>
  <c r="N4459" i="1" s="1"/>
  <c r="L4460" i="1"/>
  <c r="N4460" i="1" s="1"/>
  <c r="L4461" i="1"/>
  <c r="N4461" i="1" s="1"/>
  <c r="L4462" i="1"/>
  <c r="N4462" i="1" s="1"/>
  <c r="L4463" i="1"/>
  <c r="N4463" i="1" s="1"/>
  <c r="L4464" i="1"/>
  <c r="N4464" i="1" s="1"/>
  <c r="L4465" i="1"/>
  <c r="N4465" i="1" s="1"/>
  <c r="L4466" i="1"/>
  <c r="N4466" i="1" s="1"/>
  <c r="L4467" i="1"/>
  <c r="N4467" i="1" s="1"/>
  <c r="L4468" i="1"/>
  <c r="N4468" i="1" s="1"/>
  <c r="L4469" i="1"/>
  <c r="N4469" i="1" s="1"/>
  <c r="L4470" i="1"/>
  <c r="N4470" i="1" s="1"/>
  <c r="L4471" i="1"/>
  <c r="N4471" i="1" s="1"/>
  <c r="L4472" i="1"/>
  <c r="N4472" i="1" s="1"/>
  <c r="L4473" i="1"/>
  <c r="N4473" i="1" s="1"/>
  <c r="L4474" i="1"/>
  <c r="N4474" i="1" s="1"/>
  <c r="L4475" i="1"/>
  <c r="N4475" i="1" s="1"/>
  <c r="L4476" i="1"/>
  <c r="N4476" i="1" s="1"/>
  <c r="L4477" i="1"/>
  <c r="N4477" i="1" s="1"/>
  <c r="L4478" i="1"/>
  <c r="N4478" i="1" s="1"/>
  <c r="L4479" i="1"/>
  <c r="N4479" i="1" s="1"/>
  <c r="L4480" i="1"/>
  <c r="N4480" i="1" s="1"/>
  <c r="L4481" i="1"/>
  <c r="N4481" i="1" s="1"/>
  <c r="L4482" i="1"/>
  <c r="N4482" i="1" s="1"/>
  <c r="L4483" i="1"/>
  <c r="N4483" i="1" s="1"/>
  <c r="L4484" i="1"/>
  <c r="N4484" i="1" s="1"/>
  <c r="L4485" i="1"/>
  <c r="N4485" i="1" s="1"/>
  <c r="L4486" i="1"/>
  <c r="N4486" i="1" s="1"/>
  <c r="L4487" i="1"/>
  <c r="N4487" i="1" s="1"/>
  <c r="L4488" i="1"/>
  <c r="N4488" i="1" s="1"/>
  <c r="L4489" i="1"/>
  <c r="N4489" i="1" s="1"/>
  <c r="L4490" i="1"/>
  <c r="N4490" i="1" s="1"/>
  <c r="L4491" i="1"/>
  <c r="N4491" i="1" s="1"/>
  <c r="L4492" i="1"/>
  <c r="N4492" i="1" s="1"/>
  <c r="L4493" i="1"/>
  <c r="N4493" i="1" s="1"/>
  <c r="L4494" i="1"/>
  <c r="N4494" i="1" s="1"/>
  <c r="L4495" i="1"/>
  <c r="N4495" i="1" s="1"/>
  <c r="L4496" i="1"/>
  <c r="N4496" i="1" s="1"/>
  <c r="L4497" i="1"/>
  <c r="N4497" i="1" s="1"/>
  <c r="L4498" i="1"/>
  <c r="N4498" i="1" s="1"/>
  <c r="L4499" i="1"/>
  <c r="N4499" i="1" s="1"/>
  <c r="L4500" i="1"/>
  <c r="N4500" i="1" s="1"/>
  <c r="L4501" i="1"/>
  <c r="N4501" i="1" s="1"/>
  <c r="L4502" i="1"/>
  <c r="N4502" i="1" s="1"/>
  <c r="L4503" i="1"/>
  <c r="N4503" i="1" s="1"/>
  <c r="L4504" i="1"/>
  <c r="N4504" i="1" s="1"/>
  <c r="L4505" i="1"/>
  <c r="N4505" i="1" s="1"/>
  <c r="L4506" i="1"/>
  <c r="N4506" i="1" s="1"/>
  <c r="L4507" i="1"/>
  <c r="N4507" i="1" s="1"/>
  <c r="L4508" i="1"/>
  <c r="N4508" i="1" s="1"/>
  <c r="L4509" i="1"/>
  <c r="N4509" i="1" s="1"/>
  <c r="L4510" i="1"/>
  <c r="N4510" i="1" s="1"/>
  <c r="L4511" i="1"/>
  <c r="N4511" i="1" s="1"/>
  <c r="L4512" i="1"/>
  <c r="N4512" i="1" s="1"/>
  <c r="L4513" i="1"/>
  <c r="N4513" i="1" s="1"/>
  <c r="L4514" i="1"/>
  <c r="N4514" i="1" s="1"/>
  <c r="L4515" i="1"/>
  <c r="N4515" i="1" s="1"/>
  <c r="L4516" i="1"/>
  <c r="N4516" i="1" s="1"/>
  <c r="L4517" i="1"/>
  <c r="N4517" i="1" s="1"/>
  <c r="L4518" i="1"/>
  <c r="N4518" i="1" s="1"/>
  <c r="L4519" i="1"/>
  <c r="N4519" i="1" s="1"/>
  <c r="L4520" i="1"/>
  <c r="N4520" i="1" s="1"/>
  <c r="L4521" i="1"/>
  <c r="N4521" i="1" s="1"/>
  <c r="L4522" i="1"/>
  <c r="N4522" i="1" s="1"/>
  <c r="L4523" i="1"/>
  <c r="N4523" i="1" s="1"/>
  <c r="L4524" i="1"/>
  <c r="N4524" i="1" s="1"/>
  <c r="L4525" i="1"/>
  <c r="N4525" i="1" s="1"/>
  <c r="L4526" i="1"/>
  <c r="N4526" i="1" s="1"/>
  <c r="L4527" i="1"/>
  <c r="N4527" i="1" s="1"/>
  <c r="L4528" i="1"/>
  <c r="N4528" i="1" s="1"/>
  <c r="L4529" i="1"/>
  <c r="N4529" i="1" s="1"/>
  <c r="L4530" i="1"/>
  <c r="N4530" i="1" s="1"/>
  <c r="L4531" i="1"/>
  <c r="N4531" i="1" s="1"/>
  <c r="L4532" i="1"/>
  <c r="N4532" i="1" s="1"/>
  <c r="L4533" i="1"/>
  <c r="N4533" i="1" s="1"/>
  <c r="L4534" i="1"/>
  <c r="N4534" i="1" s="1"/>
  <c r="L4535" i="1"/>
  <c r="N4535" i="1" s="1"/>
  <c r="L4536" i="1"/>
  <c r="N4536" i="1" s="1"/>
  <c r="L4537" i="1"/>
  <c r="N4537" i="1" s="1"/>
  <c r="L4538" i="1"/>
  <c r="N4538" i="1" s="1"/>
  <c r="L4539" i="1"/>
  <c r="N4539" i="1" s="1"/>
  <c r="L4540" i="1"/>
  <c r="N4540" i="1" s="1"/>
  <c r="L4541" i="1"/>
  <c r="N4541" i="1" s="1"/>
  <c r="L4542" i="1"/>
  <c r="N4542" i="1" s="1"/>
  <c r="L4543" i="1"/>
  <c r="N4543" i="1" s="1"/>
  <c r="L4544" i="1"/>
  <c r="N4544" i="1" s="1"/>
  <c r="L4545" i="1"/>
  <c r="N4545" i="1" s="1"/>
  <c r="L4546" i="1"/>
  <c r="N4546" i="1" s="1"/>
  <c r="L4547" i="1"/>
  <c r="N4547" i="1" s="1"/>
  <c r="L4548" i="1"/>
  <c r="N4548" i="1" s="1"/>
  <c r="L4549" i="1"/>
  <c r="N4549" i="1" s="1"/>
  <c r="L4550" i="1"/>
  <c r="N4550" i="1" s="1"/>
  <c r="L4551" i="1"/>
  <c r="N4551" i="1" s="1"/>
  <c r="L4552" i="1"/>
  <c r="N4552" i="1" s="1"/>
  <c r="L4553" i="1"/>
  <c r="N4553" i="1" s="1"/>
  <c r="L4554" i="1"/>
  <c r="N4554" i="1" s="1"/>
  <c r="L4555" i="1"/>
  <c r="N4555" i="1" s="1"/>
  <c r="L4556" i="1"/>
  <c r="N4556" i="1" s="1"/>
  <c r="L4557" i="1"/>
  <c r="N4557" i="1" s="1"/>
  <c r="L4558" i="1"/>
  <c r="N4558" i="1" s="1"/>
  <c r="L4559" i="1"/>
  <c r="N4559" i="1" s="1"/>
  <c r="L4560" i="1"/>
  <c r="N4560" i="1" s="1"/>
  <c r="L4561" i="1"/>
  <c r="N4561" i="1" s="1"/>
  <c r="L4562" i="1"/>
  <c r="N4562" i="1" s="1"/>
  <c r="L4563" i="1"/>
  <c r="N4563" i="1" s="1"/>
  <c r="L4564" i="1"/>
  <c r="N4564" i="1" s="1"/>
  <c r="L4565" i="1"/>
  <c r="N4565" i="1" s="1"/>
  <c r="L4566" i="1"/>
  <c r="N4566" i="1" s="1"/>
  <c r="L4567" i="1"/>
  <c r="N4567" i="1" s="1"/>
  <c r="L4568" i="1"/>
  <c r="N4568" i="1" s="1"/>
  <c r="L4569" i="1"/>
  <c r="N4569" i="1" s="1"/>
  <c r="L4570" i="1"/>
  <c r="N4570" i="1" s="1"/>
  <c r="L4571" i="1"/>
  <c r="N4571" i="1" s="1"/>
  <c r="L4572" i="1"/>
  <c r="N4572" i="1" s="1"/>
  <c r="L4573" i="1"/>
  <c r="N4573" i="1" s="1"/>
  <c r="L4574" i="1"/>
  <c r="N4574" i="1" s="1"/>
  <c r="L4575" i="1"/>
  <c r="N4575" i="1" s="1"/>
  <c r="L4576" i="1"/>
  <c r="N4576" i="1" s="1"/>
  <c r="L4577" i="1"/>
  <c r="N4577" i="1" s="1"/>
  <c r="L4578" i="1"/>
  <c r="N4578" i="1" s="1"/>
  <c r="L4579" i="1"/>
  <c r="N4579" i="1" s="1"/>
  <c r="L4580" i="1"/>
  <c r="N4580" i="1" s="1"/>
  <c r="L4581" i="1"/>
  <c r="N4581" i="1" s="1"/>
  <c r="L4582" i="1"/>
  <c r="N4582" i="1" s="1"/>
  <c r="L4583" i="1"/>
  <c r="N4583" i="1" s="1"/>
  <c r="L4584" i="1"/>
  <c r="N4584" i="1" s="1"/>
  <c r="L4585" i="1"/>
  <c r="N4585" i="1" s="1"/>
  <c r="L4586" i="1"/>
  <c r="N4586" i="1" s="1"/>
  <c r="L4587" i="1"/>
  <c r="N4587" i="1" s="1"/>
  <c r="L4588" i="1"/>
  <c r="N4588" i="1" s="1"/>
  <c r="L4589" i="1"/>
  <c r="N4589" i="1" s="1"/>
  <c r="L4590" i="1"/>
  <c r="N4590" i="1" s="1"/>
  <c r="L4591" i="1"/>
  <c r="N4591" i="1" s="1"/>
  <c r="L4592" i="1"/>
  <c r="N4592" i="1" s="1"/>
  <c r="L4593" i="1"/>
  <c r="N4593" i="1" s="1"/>
  <c r="L4594" i="1"/>
  <c r="N4594" i="1" s="1"/>
  <c r="L4595" i="1"/>
  <c r="N4595" i="1" s="1"/>
  <c r="L4596" i="1"/>
  <c r="N4596" i="1" s="1"/>
  <c r="L4597" i="1"/>
  <c r="N4597" i="1" s="1"/>
  <c r="L4598" i="1"/>
  <c r="N4598" i="1" s="1"/>
  <c r="L4599" i="1"/>
  <c r="N4599" i="1" s="1"/>
  <c r="L4600" i="1"/>
  <c r="N4600" i="1" s="1"/>
  <c r="L4601" i="1"/>
  <c r="N4601" i="1" s="1"/>
  <c r="L4602" i="1"/>
  <c r="N4602" i="1" s="1"/>
  <c r="L4603" i="1"/>
  <c r="N4603" i="1" s="1"/>
  <c r="L4604" i="1"/>
  <c r="N4604" i="1" s="1"/>
  <c r="L4605" i="1"/>
  <c r="N4605" i="1" s="1"/>
  <c r="L4606" i="1"/>
  <c r="N4606" i="1" s="1"/>
  <c r="L4607" i="1"/>
  <c r="N4607" i="1" s="1"/>
  <c r="L4608" i="1"/>
  <c r="N4608" i="1" s="1"/>
  <c r="L4609" i="1"/>
  <c r="N4609" i="1" s="1"/>
  <c r="L4610" i="1"/>
  <c r="N4610" i="1" s="1"/>
  <c r="L4611" i="1"/>
  <c r="N4611" i="1" s="1"/>
  <c r="L4612" i="1"/>
  <c r="N4612" i="1" s="1"/>
  <c r="L4613" i="1"/>
  <c r="N4613" i="1" s="1"/>
  <c r="L4614" i="1"/>
  <c r="N4614" i="1" s="1"/>
  <c r="L4615" i="1"/>
  <c r="N4615" i="1" s="1"/>
  <c r="L4616" i="1"/>
  <c r="N4616" i="1" s="1"/>
  <c r="L4617" i="1"/>
  <c r="N4617" i="1" s="1"/>
  <c r="L4618" i="1"/>
  <c r="N4618" i="1" s="1"/>
  <c r="L4619" i="1"/>
  <c r="N4619" i="1" s="1"/>
  <c r="L4620" i="1"/>
  <c r="N4620" i="1" s="1"/>
  <c r="L4621" i="1"/>
  <c r="N4621" i="1" s="1"/>
  <c r="L4622" i="1"/>
  <c r="N4622" i="1" s="1"/>
  <c r="L4623" i="1"/>
  <c r="N4623" i="1" s="1"/>
  <c r="L4624" i="1"/>
  <c r="N4624" i="1" s="1"/>
  <c r="L4625" i="1"/>
  <c r="N4625" i="1" s="1"/>
  <c r="L4626" i="1"/>
  <c r="N4626" i="1" s="1"/>
  <c r="L4627" i="1"/>
  <c r="N4627" i="1" s="1"/>
  <c r="L4628" i="1"/>
  <c r="N4628" i="1" s="1"/>
  <c r="L4629" i="1"/>
  <c r="N4629" i="1" s="1"/>
  <c r="L4630" i="1"/>
  <c r="N4630" i="1" s="1"/>
  <c r="L4631" i="1"/>
  <c r="N4631" i="1" s="1"/>
  <c r="L4632" i="1"/>
  <c r="N4632" i="1" s="1"/>
  <c r="L4633" i="1"/>
  <c r="N4633" i="1" s="1"/>
  <c r="L4634" i="1"/>
  <c r="N4634" i="1" s="1"/>
  <c r="L4635" i="1"/>
  <c r="N4635" i="1" s="1"/>
  <c r="L4636" i="1"/>
  <c r="N4636" i="1" s="1"/>
  <c r="L4637" i="1"/>
  <c r="N4637" i="1" s="1"/>
  <c r="L4638" i="1"/>
  <c r="N4638" i="1" s="1"/>
  <c r="L4639" i="1"/>
  <c r="N4639" i="1" s="1"/>
  <c r="L4640" i="1"/>
  <c r="N4640" i="1" s="1"/>
  <c r="L4641" i="1"/>
  <c r="N4641" i="1" s="1"/>
  <c r="L4642" i="1"/>
  <c r="N4642" i="1" s="1"/>
  <c r="L4643" i="1"/>
  <c r="N4643" i="1" s="1"/>
  <c r="L4644" i="1"/>
  <c r="N4644" i="1" s="1"/>
  <c r="L4645" i="1"/>
  <c r="N4645" i="1" s="1"/>
  <c r="L4646" i="1"/>
  <c r="N4646" i="1" s="1"/>
  <c r="L4647" i="1"/>
  <c r="N4647" i="1" s="1"/>
  <c r="L4648" i="1"/>
  <c r="N4648" i="1" s="1"/>
  <c r="L4649" i="1"/>
  <c r="N4649" i="1" s="1"/>
  <c r="L4650" i="1"/>
  <c r="N4650" i="1" s="1"/>
  <c r="L4651" i="1"/>
  <c r="N4651" i="1" s="1"/>
  <c r="L4652" i="1"/>
  <c r="N4652" i="1" s="1"/>
  <c r="L4653" i="1"/>
  <c r="N4653" i="1" s="1"/>
  <c r="L4654" i="1"/>
  <c r="N4654" i="1" s="1"/>
  <c r="L4655" i="1"/>
  <c r="N4655" i="1" s="1"/>
  <c r="L4656" i="1"/>
  <c r="N4656" i="1" s="1"/>
  <c r="L4657" i="1"/>
  <c r="N4657" i="1" s="1"/>
  <c r="L4658" i="1"/>
  <c r="N4658" i="1" s="1"/>
  <c r="L4659" i="1"/>
  <c r="N4659" i="1" s="1"/>
  <c r="L4660" i="1"/>
  <c r="N4660" i="1" s="1"/>
  <c r="L4661" i="1"/>
  <c r="N4661" i="1" s="1"/>
  <c r="L4662" i="1"/>
  <c r="N4662" i="1" s="1"/>
  <c r="L4663" i="1"/>
  <c r="N4663" i="1" s="1"/>
  <c r="L4664" i="1"/>
  <c r="N4664" i="1" s="1"/>
  <c r="L4665" i="1"/>
  <c r="N4665" i="1" s="1"/>
  <c r="L4666" i="1"/>
  <c r="N4666" i="1" s="1"/>
  <c r="L4667" i="1"/>
  <c r="N4667" i="1" s="1"/>
  <c r="L4668" i="1"/>
  <c r="N4668" i="1" s="1"/>
  <c r="L4669" i="1"/>
  <c r="N4669" i="1" s="1"/>
  <c r="L4670" i="1"/>
  <c r="N4670" i="1" s="1"/>
  <c r="L4671" i="1"/>
  <c r="N4671" i="1" s="1"/>
  <c r="L4672" i="1"/>
  <c r="N4672" i="1" s="1"/>
  <c r="L4673" i="1"/>
  <c r="N4673" i="1" s="1"/>
  <c r="L4674" i="1"/>
  <c r="N4674" i="1" s="1"/>
  <c r="L4675" i="1"/>
  <c r="N4675" i="1" s="1"/>
  <c r="L4676" i="1"/>
  <c r="N4676" i="1" s="1"/>
  <c r="L4677" i="1"/>
  <c r="N4677" i="1" s="1"/>
  <c r="L4678" i="1"/>
  <c r="N4678" i="1" s="1"/>
  <c r="L4679" i="1"/>
  <c r="N4679" i="1" s="1"/>
  <c r="L4680" i="1"/>
  <c r="N4680" i="1" s="1"/>
  <c r="L4681" i="1"/>
  <c r="N4681" i="1" s="1"/>
  <c r="L4682" i="1"/>
  <c r="N4682" i="1" s="1"/>
  <c r="L4683" i="1"/>
  <c r="N4683" i="1" s="1"/>
  <c r="L4684" i="1"/>
  <c r="N4684" i="1" s="1"/>
  <c r="L4685" i="1"/>
  <c r="N4685" i="1" s="1"/>
  <c r="L4686" i="1"/>
  <c r="N4686" i="1" s="1"/>
  <c r="L4687" i="1"/>
  <c r="N4687" i="1" s="1"/>
  <c r="L4688" i="1"/>
  <c r="N4688" i="1" s="1"/>
  <c r="L4689" i="1"/>
  <c r="N4689" i="1" s="1"/>
  <c r="L4690" i="1"/>
  <c r="N4690" i="1" s="1"/>
  <c r="L4691" i="1"/>
  <c r="N4691" i="1" s="1"/>
  <c r="L4692" i="1"/>
  <c r="N4692" i="1" s="1"/>
  <c r="L4693" i="1"/>
  <c r="N4693" i="1" s="1"/>
  <c r="L4694" i="1"/>
  <c r="N4694" i="1" s="1"/>
  <c r="L4695" i="1"/>
  <c r="N4695" i="1" s="1"/>
  <c r="L4696" i="1"/>
  <c r="N4696" i="1" s="1"/>
  <c r="L4697" i="1"/>
  <c r="N4697" i="1" s="1"/>
  <c r="L4698" i="1"/>
  <c r="N4698" i="1" s="1"/>
  <c r="L4699" i="1"/>
  <c r="N4699" i="1" s="1"/>
  <c r="L4700" i="1"/>
  <c r="N4700" i="1" s="1"/>
  <c r="L4701" i="1"/>
  <c r="N4701" i="1" s="1"/>
  <c r="L4702" i="1"/>
  <c r="N4702" i="1" s="1"/>
  <c r="L4703" i="1"/>
  <c r="N4703" i="1" s="1"/>
  <c r="L4704" i="1"/>
  <c r="N4704" i="1" s="1"/>
  <c r="L4705" i="1"/>
  <c r="N4705" i="1" s="1"/>
  <c r="L4706" i="1"/>
  <c r="N4706" i="1" s="1"/>
  <c r="L4707" i="1"/>
  <c r="N4707" i="1" s="1"/>
  <c r="L4708" i="1"/>
  <c r="N4708" i="1" s="1"/>
  <c r="L4709" i="1"/>
  <c r="N4709" i="1" s="1"/>
  <c r="L4710" i="1"/>
  <c r="N4710" i="1" s="1"/>
  <c r="L4711" i="1"/>
  <c r="N4711" i="1" s="1"/>
  <c r="L4712" i="1"/>
  <c r="N4712" i="1" s="1"/>
  <c r="L4713" i="1"/>
  <c r="N4713" i="1" s="1"/>
  <c r="L4714" i="1"/>
  <c r="N4714" i="1" s="1"/>
  <c r="L4715" i="1"/>
  <c r="N4715" i="1" s="1"/>
  <c r="L4716" i="1"/>
  <c r="N4716" i="1" s="1"/>
  <c r="L4717" i="1"/>
  <c r="N4717" i="1" s="1"/>
  <c r="L4718" i="1"/>
  <c r="N4718" i="1" s="1"/>
  <c r="L4719" i="1"/>
  <c r="N4719" i="1" s="1"/>
  <c r="L4720" i="1"/>
  <c r="N4720" i="1" s="1"/>
  <c r="L4721" i="1"/>
  <c r="N4721" i="1" s="1"/>
  <c r="L4722" i="1"/>
  <c r="N4722" i="1" s="1"/>
  <c r="L4723" i="1"/>
  <c r="N4723" i="1" s="1"/>
  <c r="L4724" i="1"/>
  <c r="N4724" i="1" s="1"/>
  <c r="L4725" i="1"/>
  <c r="N4725" i="1" s="1"/>
  <c r="L4726" i="1"/>
  <c r="N4726" i="1" s="1"/>
  <c r="L4727" i="1"/>
  <c r="N4727" i="1" s="1"/>
  <c r="L4728" i="1"/>
  <c r="N4728" i="1" s="1"/>
  <c r="L4729" i="1"/>
  <c r="N4729" i="1" s="1"/>
  <c r="L4730" i="1"/>
  <c r="N4730" i="1" s="1"/>
  <c r="L4731" i="1"/>
  <c r="N4731" i="1" s="1"/>
  <c r="L4732" i="1"/>
  <c r="N4732" i="1" s="1"/>
  <c r="L4733" i="1"/>
  <c r="N4733" i="1" s="1"/>
  <c r="L4734" i="1"/>
  <c r="N4734" i="1" s="1"/>
  <c r="L4735" i="1"/>
  <c r="N4735" i="1" s="1"/>
  <c r="L4736" i="1"/>
  <c r="N4736" i="1" s="1"/>
  <c r="L4737" i="1"/>
  <c r="N4737" i="1" s="1"/>
  <c r="L4738" i="1"/>
  <c r="N4738" i="1" s="1"/>
  <c r="L4739" i="1"/>
  <c r="N4739" i="1" s="1"/>
  <c r="L4740" i="1"/>
  <c r="N4740" i="1" s="1"/>
  <c r="L4741" i="1"/>
  <c r="N4741" i="1" s="1"/>
  <c r="L4742" i="1"/>
  <c r="N4742" i="1" s="1"/>
  <c r="L4743" i="1"/>
  <c r="N4743" i="1" s="1"/>
  <c r="L4744" i="1"/>
  <c r="N4744" i="1" s="1"/>
  <c r="L4745" i="1"/>
  <c r="N4745" i="1" s="1"/>
  <c r="L4746" i="1"/>
  <c r="N4746" i="1" s="1"/>
  <c r="L4747" i="1"/>
  <c r="N4747" i="1" s="1"/>
  <c r="L4748" i="1"/>
  <c r="N4748" i="1" s="1"/>
  <c r="L4749" i="1"/>
  <c r="N4749" i="1" s="1"/>
  <c r="L4750" i="1"/>
  <c r="N4750" i="1" s="1"/>
  <c r="L4751" i="1"/>
  <c r="N4751" i="1" s="1"/>
  <c r="L4752" i="1"/>
  <c r="N4752" i="1" s="1"/>
  <c r="L4753" i="1"/>
  <c r="N4753" i="1" s="1"/>
  <c r="L4754" i="1"/>
  <c r="N4754" i="1" s="1"/>
  <c r="L4755" i="1"/>
  <c r="N4755" i="1" s="1"/>
  <c r="L4756" i="1"/>
  <c r="N4756" i="1" s="1"/>
  <c r="L4757" i="1"/>
  <c r="N4757" i="1" s="1"/>
  <c r="L4758" i="1"/>
  <c r="N4758" i="1" s="1"/>
  <c r="L4759" i="1"/>
  <c r="N4759" i="1" s="1"/>
  <c r="L4760" i="1"/>
  <c r="N4760" i="1" s="1"/>
  <c r="L4761" i="1"/>
  <c r="N4761" i="1" s="1"/>
  <c r="L4762" i="1"/>
  <c r="N4762" i="1" s="1"/>
  <c r="L4763" i="1"/>
  <c r="N4763" i="1" s="1"/>
  <c r="L4764" i="1"/>
  <c r="N4764" i="1" s="1"/>
  <c r="L4765" i="1"/>
  <c r="N4765" i="1" s="1"/>
  <c r="L4766" i="1"/>
  <c r="N4766" i="1" s="1"/>
  <c r="L4767" i="1"/>
  <c r="N4767" i="1" s="1"/>
  <c r="L4768" i="1"/>
  <c r="N4768" i="1" s="1"/>
  <c r="L4769" i="1"/>
  <c r="N4769" i="1" s="1"/>
  <c r="L4770" i="1"/>
  <c r="N4770" i="1" s="1"/>
  <c r="L4771" i="1"/>
  <c r="N4771" i="1" s="1"/>
  <c r="L4772" i="1"/>
  <c r="N4772" i="1" s="1"/>
  <c r="L4773" i="1"/>
  <c r="N4773" i="1" s="1"/>
  <c r="L4774" i="1"/>
  <c r="N4774" i="1" s="1"/>
  <c r="L4775" i="1"/>
  <c r="N4775" i="1" s="1"/>
  <c r="L4776" i="1"/>
  <c r="N4776" i="1" s="1"/>
  <c r="L4777" i="1"/>
  <c r="N4777" i="1" s="1"/>
  <c r="L4778" i="1"/>
  <c r="N4778" i="1" s="1"/>
  <c r="L4779" i="1"/>
  <c r="N4779" i="1" s="1"/>
  <c r="L4780" i="1"/>
  <c r="N4780" i="1" s="1"/>
  <c r="L4781" i="1"/>
  <c r="N4781" i="1" s="1"/>
  <c r="L4782" i="1"/>
  <c r="N4782" i="1" s="1"/>
  <c r="L4783" i="1"/>
  <c r="N4783" i="1" s="1"/>
  <c r="L4784" i="1"/>
  <c r="N4784" i="1" s="1"/>
  <c r="L4785" i="1"/>
  <c r="N4785" i="1" s="1"/>
  <c r="L4786" i="1"/>
  <c r="N4786" i="1" s="1"/>
  <c r="L4787" i="1"/>
  <c r="N4787" i="1" s="1"/>
  <c r="L4788" i="1"/>
  <c r="N4788" i="1" s="1"/>
  <c r="L4789" i="1"/>
  <c r="N4789" i="1" s="1"/>
  <c r="L4790" i="1"/>
  <c r="N4790" i="1" s="1"/>
  <c r="L4791" i="1"/>
  <c r="N4791" i="1" s="1"/>
  <c r="L4792" i="1"/>
  <c r="N4792" i="1" s="1"/>
  <c r="L4793" i="1"/>
  <c r="N4793" i="1" s="1"/>
  <c r="L4794" i="1"/>
  <c r="N4794" i="1" s="1"/>
  <c r="L4795" i="1"/>
  <c r="N4795" i="1" s="1"/>
  <c r="L4796" i="1"/>
  <c r="N4796" i="1" s="1"/>
  <c r="L4797" i="1"/>
  <c r="N4797" i="1" s="1"/>
  <c r="L4798" i="1"/>
  <c r="N4798" i="1" s="1"/>
  <c r="L4799" i="1"/>
  <c r="N4799" i="1" s="1"/>
  <c r="L4800" i="1"/>
  <c r="N4800" i="1" s="1"/>
  <c r="L4801" i="1"/>
  <c r="N4801" i="1" s="1"/>
  <c r="L4802" i="1"/>
  <c r="N4802" i="1" s="1"/>
  <c r="L4803" i="1"/>
  <c r="N4803" i="1" s="1"/>
  <c r="L4804" i="1"/>
  <c r="N4804" i="1" s="1"/>
  <c r="L4805" i="1"/>
  <c r="N4805" i="1" s="1"/>
  <c r="L4806" i="1"/>
  <c r="N4806" i="1" s="1"/>
  <c r="L4807" i="1"/>
  <c r="N4807" i="1" s="1"/>
  <c r="L4808" i="1"/>
  <c r="N4808" i="1" s="1"/>
  <c r="L4809" i="1"/>
  <c r="N4809" i="1" s="1"/>
  <c r="L4810" i="1"/>
  <c r="N4810" i="1" s="1"/>
  <c r="L4811" i="1"/>
  <c r="N4811" i="1" s="1"/>
  <c r="L4812" i="1"/>
  <c r="N4812" i="1" s="1"/>
  <c r="L4813" i="1"/>
  <c r="N4813" i="1" s="1"/>
  <c r="L4814" i="1"/>
  <c r="N4814" i="1" s="1"/>
  <c r="L4815" i="1"/>
  <c r="N4815" i="1" s="1"/>
  <c r="L4816" i="1"/>
  <c r="N4816" i="1" s="1"/>
  <c r="L4817" i="1"/>
  <c r="N4817" i="1" s="1"/>
  <c r="L4818" i="1"/>
  <c r="N4818" i="1" s="1"/>
  <c r="L4819" i="1"/>
  <c r="N4819" i="1" s="1"/>
  <c r="L4820" i="1"/>
  <c r="N4820" i="1" s="1"/>
  <c r="L4821" i="1"/>
  <c r="N4821" i="1" s="1"/>
  <c r="L4822" i="1"/>
  <c r="N4822" i="1" s="1"/>
  <c r="L4823" i="1"/>
  <c r="N4823" i="1" s="1"/>
  <c r="L4824" i="1"/>
  <c r="N4824" i="1" s="1"/>
  <c r="L4825" i="1"/>
  <c r="N4825" i="1" s="1"/>
  <c r="L4826" i="1"/>
  <c r="N4826" i="1" s="1"/>
  <c r="L4827" i="1"/>
  <c r="N4827" i="1" s="1"/>
  <c r="L4828" i="1"/>
  <c r="N4828" i="1" s="1"/>
  <c r="L4829" i="1"/>
  <c r="N4829" i="1" s="1"/>
  <c r="L4830" i="1"/>
  <c r="N4830" i="1" s="1"/>
  <c r="L4831" i="1"/>
  <c r="N4831" i="1" s="1"/>
  <c r="L4832" i="1"/>
  <c r="N4832" i="1" s="1"/>
  <c r="L4833" i="1"/>
  <c r="N4833" i="1" s="1"/>
  <c r="L4834" i="1"/>
  <c r="N4834" i="1" s="1"/>
  <c r="L4835" i="1"/>
  <c r="N4835" i="1" s="1"/>
  <c r="L4836" i="1"/>
  <c r="N4836" i="1" s="1"/>
  <c r="L4837" i="1"/>
  <c r="N4837" i="1" s="1"/>
  <c r="L4838" i="1"/>
  <c r="N4838" i="1" s="1"/>
  <c r="L4839" i="1"/>
  <c r="N4839" i="1" s="1"/>
  <c r="L4840" i="1"/>
  <c r="N4840" i="1" s="1"/>
  <c r="L4841" i="1"/>
  <c r="N4841" i="1" s="1"/>
  <c r="L4842" i="1"/>
  <c r="N4842" i="1" s="1"/>
  <c r="L4843" i="1"/>
  <c r="N4843" i="1" s="1"/>
  <c r="L4844" i="1"/>
  <c r="N4844" i="1" s="1"/>
  <c r="L4845" i="1"/>
  <c r="N4845" i="1" s="1"/>
  <c r="L4846" i="1"/>
  <c r="N4846" i="1" s="1"/>
  <c r="L4847" i="1"/>
  <c r="N4847" i="1" s="1"/>
  <c r="L4848" i="1"/>
  <c r="N4848" i="1" s="1"/>
  <c r="L4849" i="1"/>
  <c r="N4849" i="1" s="1"/>
  <c r="L4850" i="1"/>
  <c r="N4850" i="1" s="1"/>
  <c r="L4851" i="1"/>
  <c r="N4851" i="1" s="1"/>
  <c r="L4852" i="1"/>
  <c r="N4852" i="1" s="1"/>
  <c r="L4853" i="1"/>
  <c r="N4853" i="1" s="1"/>
  <c r="L4854" i="1"/>
  <c r="N4854" i="1" s="1"/>
  <c r="L4855" i="1"/>
  <c r="N4855" i="1" s="1"/>
  <c r="L4856" i="1"/>
  <c r="N4856" i="1" s="1"/>
  <c r="L4857" i="1"/>
  <c r="N4857" i="1" s="1"/>
  <c r="L4858" i="1"/>
  <c r="N4858" i="1" s="1"/>
  <c r="L4859" i="1"/>
  <c r="N4859" i="1" s="1"/>
  <c r="L4860" i="1"/>
  <c r="N4860" i="1" s="1"/>
  <c r="L4861" i="1"/>
  <c r="N4861" i="1" s="1"/>
  <c r="L4862" i="1"/>
  <c r="N4862" i="1" s="1"/>
  <c r="L4863" i="1"/>
  <c r="N4863" i="1" s="1"/>
  <c r="L4864" i="1"/>
  <c r="N4864" i="1" s="1"/>
  <c r="L4865" i="1"/>
  <c r="N4865" i="1" s="1"/>
  <c r="L4866" i="1"/>
  <c r="N4866" i="1" s="1"/>
  <c r="L4867" i="1"/>
  <c r="N4867" i="1" s="1"/>
  <c r="L4868" i="1"/>
  <c r="N4868" i="1" s="1"/>
  <c r="L4869" i="1"/>
  <c r="N4869" i="1" s="1"/>
  <c r="L4870" i="1"/>
  <c r="N4870" i="1" s="1"/>
  <c r="L4871" i="1"/>
  <c r="N4871" i="1" s="1"/>
  <c r="L4872" i="1"/>
  <c r="N4872" i="1" s="1"/>
  <c r="L4873" i="1"/>
  <c r="N4873" i="1" s="1"/>
  <c r="L4874" i="1"/>
  <c r="N4874" i="1" s="1"/>
  <c r="L4875" i="1"/>
  <c r="N4875" i="1" s="1"/>
  <c r="L4876" i="1"/>
  <c r="N4876" i="1" s="1"/>
  <c r="L4877" i="1"/>
  <c r="N4877" i="1" s="1"/>
  <c r="L4878" i="1"/>
  <c r="N4878" i="1" s="1"/>
  <c r="L4879" i="1"/>
  <c r="N4879" i="1" s="1"/>
  <c r="L4880" i="1"/>
  <c r="N4880" i="1" s="1"/>
  <c r="L4881" i="1"/>
  <c r="N4881" i="1" s="1"/>
  <c r="L4882" i="1"/>
  <c r="N4882" i="1" s="1"/>
  <c r="L4883" i="1"/>
  <c r="N4883" i="1" s="1"/>
  <c r="L4884" i="1"/>
  <c r="N4884" i="1" s="1"/>
  <c r="L4885" i="1"/>
  <c r="N4885" i="1" s="1"/>
  <c r="L4886" i="1"/>
  <c r="N4886" i="1" s="1"/>
  <c r="L4887" i="1"/>
  <c r="N4887" i="1" s="1"/>
  <c r="L4888" i="1"/>
  <c r="N4888" i="1" s="1"/>
  <c r="L4889" i="1"/>
  <c r="N4889" i="1" s="1"/>
  <c r="L4890" i="1"/>
  <c r="N4890" i="1" s="1"/>
  <c r="L4891" i="1"/>
  <c r="N4891" i="1" s="1"/>
  <c r="L4892" i="1"/>
  <c r="N4892" i="1" s="1"/>
  <c r="L4893" i="1"/>
  <c r="N4893" i="1" s="1"/>
  <c r="L4894" i="1"/>
  <c r="N4894" i="1" s="1"/>
  <c r="L4895" i="1"/>
  <c r="N4895" i="1" s="1"/>
  <c r="L4896" i="1"/>
  <c r="N4896" i="1" s="1"/>
  <c r="L4897" i="1"/>
  <c r="N4897" i="1" s="1"/>
  <c r="L4898" i="1"/>
  <c r="N4898" i="1" s="1"/>
  <c r="L4899" i="1"/>
  <c r="N4899" i="1" s="1"/>
  <c r="L4900" i="1"/>
  <c r="N4900" i="1" s="1"/>
  <c r="L4901" i="1"/>
  <c r="N4901" i="1" s="1"/>
  <c r="L4902" i="1"/>
  <c r="N4902" i="1" s="1"/>
  <c r="L4903" i="1"/>
  <c r="N4903" i="1" s="1"/>
  <c r="L4904" i="1"/>
  <c r="N4904" i="1" s="1"/>
  <c r="L4905" i="1"/>
  <c r="N4905" i="1" s="1"/>
  <c r="L4906" i="1"/>
  <c r="N4906" i="1" s="1"/>
  <c r="L4907" i="1"/>
  <c r="N4907" i="1" s="1"/>
  <c r="L4908" i="1"/>
  <c r="N4908" i="1" s="1"/>
  <c r="L4909" i="1"/>
  <c r="N4909" i="1" s="1"/>
  <c r="L4910" i="1"/>
  <c r="N4910" i="1" s="1"/>
  <c r="L4911" i="1"/>
  <c r="N4911" i="1" s="1"/>
  <c r="L4912" i="1"/>
  <c r="N4912" i="1" s="1"/>
  <c r="L4913" i="1"/>
  <c r="N4913" i="1" s="1"/>
  <c r="L4914" i="1"/>
  <c r="N4914" i="1" s="1"/>
  <c r="L4915" i="1"/>
  <c r="N4915" i="1" s="1"/>
  <c r="L4916" i="1"/>
  <c r="N4916" i="1" s="1"/>
  <c r="L4917" i="1"/>
  <c r="N4917" i="1" s="1"/>
  <c r="L4918" i="1"/>
  <c r="N4918" i="1" s="1"/>
  <c r="L4919" i="1"/>
  <c r="N4919" i="1" s="1"/>
  <c r="L4920" i="1"/>
  <c r="N4920" i="1" s="1"/>
  <c r="L4921" i="1"/>
  <c r="N4921" i="1" s="1"/>
  <c r="L4922" i="1"/>
  <c r="N4922" i="1" s="1"/>
  <c r="L4923" i="1"/>
  <c r="N4923" i="1" s="1"/>
  <c r="L4924" i="1"/>
  <c r="N4924" i="1" s="1"/>
  <c r="L4925" i="1"/>
  <c r="N4925" i="1" s="1"/>
  <c r="L4926" i="1"/>
  <c r="N4926" i="1" s="1"/>
  <c r="L4927" i="1"/>
  <c r="N4927" i="1" s="1"/>
  <c r="L4928" i="1"/>
  <c r="N4928" i="1" s="1"/>
  <c r="L4929" i="1"/>
  <c r="N4929" i="1" s="1"/>
  <c r="L4930" i="1"/>
  <c r="N4930" i="1" s="1"/>
  <c r="L4931" i="1"/>
  <c r="N4931" i="1" s="1"/>
  <c r="L4932" i="1"/>
  <c r="N4932" i="1" s="1"/>
  <c r="L4933" i="1"/>
  <c r="N4933" i="1" s="1"/>
  <c r="L4934" i="1"/>
  <c r="N4934" i="1" s="1"/>
  <c r="L4935" i="1"/>
  <c r="N4935" i="1" s="1"/>
  <c r="L4936" i="1"/>
  <c r="N4936" i="1" s="1"/>
  <c r="L4937" i="1"/>
  <c r="N4937" i="1" s="1"/>
  <c r="L4938" i="1"/>
  <c r="N4938" i="1" s="1"/>
  <c r="L4939" i="1"/>
  <c r="N4939" i="1" s="1"/>
  <c r="L4940" i="1"/>
  <c r="N4940" i="1" s="1"/>
  <c r="L4941" i="1"/>
  <c r="N4941" i="1" s="1"/>
  <c r="L4942" i="1"/>
  <c r="N4942" i="1" s="1"/>
  <c r="L4943" i="1"/>
  <c r="N4943" i="1" s="1"/>
  <c r="L4944" i="1"/>
  <c r="N4944" i="1" s="1"/>
  <c r="L4945" i="1"/>
  <c r="N4945" i="1" s="1"/>
  <c r="L4946" i="1"/>
  <c r="N4946" i="1" s="1"/>
  <c r="L4947" i="1"/>
  <c r="N4947" i="1" s="1"/>
  <c r="L4948" i="1"/>
  <c r="N4948" i="1" s="1"/>
  <c r="L4949" i="1"/>
  <c r="N4949" i="1" s="1"/>
  <c r="L4950" i="1"/>
  <c r="N4950" i="1" s="1"/>
  <c r="L4951" i="1"/>
  <c r="N4951" i="1" s="1"/>
  <c r="L4952" i="1"/>
  <c r="N4952" i="1" s="1"/>
  <c r="L4953" i="1"/>
  <c r="N4953" i="1" s="1"/>
  <c r="L4954" i="1"/>
  <c r="N4954" i="1" s="1"/>
  <c r="L4955" i="1"/>
  <c r="N4955" i="1" s="1"/>
  <c r="L4956" i="1"/>
  <c r="N4956" i="1" s="1"/>
  <c r="L4957" i="1"/>
  <c r="N4957" i="1" s="1"/>
  <c r="L4958" i="1"/>
  <c r="N4958" i="1" s="1"/>
  <c r="L4959" i="1"/>
  <c r="N4959" i="1" s="1"/>
  <c r="L4960" i="1"/>
  <c r="N4960" i="1" s="1"/>
  <c r="L4961" i="1"/>
  <c r="N4961" i="1" s="1"/>
  <c r="L4962" i="1"/>
  <c r="N4962" i="1" s="1"/>
  <c r="L4963" i="1"/>
  <c r="N4963" i="1" s="1"/>
  <c r="L4964" i="1"/>
  <c r="N4964" i="1" s="1"/>
  <c r="L4965" i="1"/>
  <c r="N4965" i="1" s="1"/>
  <c r="L4966" i="1"/>
  <c r="N4966" i="1" s="1"/>
  <c r="L4967" i="1"/>
  <c r="N4967" i="1" s="1"/>
  <c r="L4968" i="1"/>
  <c r="N4968" i="1" s="1"/>
  <c r="L4969" i="1"/>
  <c r="N4969" i="1" s="1"/>
  <c r="L4970" i="1"/>
  <c r="N4970" i="1" s="1"/>
  <c r="L4971" i="1"/>
  <c r="N4971" i="1" s="1"/>
  <c r="L4972" i="1"/>
  <c r="N4972" i="1" s="1"/>
  <c r="L4973" i="1"/>
  <c r="N4973" i="1" s="1"/>
  <c r="L4974" i="1"/>
  <c r="N4974" i="1" s="1"/>
  <c r="L4975" i="1"/>
  <c r="N4975" i="1" s="1"/>
  <c r="L4976" i="1"/>
  <c r="N4976" i="1" s="1"/>
  <c r="L4977" i="1"/>
  <c r="N4977" i="1" s="1"/>
  <c r="L4978" i="1"/>
  <c r="N4978" i="1" s="1"/>
  <c r="L4979" i="1"/>
  <c r="N4979" i="1" s="1"/>
  <c r="L4980" i="1"/>
  <c r="N4980" i="1" s="1"/>
  <c r="L4981" i="1"/>
  <c r="N4981" i="1" s="1"/>
  <c r="L4982" i="1"/>
  <c r="N4982" i="1" s="1"/>
  <c r="L4983" i="1"/>
  <c r="N4983" i="1" s="1"/>
  <c r="L4984" i="1"/>
  <c r="N4984" i="1" s="1"/>
  <c r="L4985" i="1"/>
  <c r="N4985" i="1" s="1"/>
  <c r="L4986" i="1"/>
  <c r="N4986" i="1" s="1"/>
  <c r="L4987" i="1"/>
  <c r="N4987" i="1" s="1"/>
  <c r="L4988" i="1"/>
  <c r="N4988" i="1" s="1"/>
  <c r="L4989" i="1"/>
  <c r="N4989" i="1" s="1"/>
  <c r="L4990" i="1"/>
  <c r="N4990" i="1" s="1"/>
  <c r="L4991" i="1"/>
  <c r="N4991" i="1" s="1"/>
  <c r="L4992" i="1"/>
  <c r="N4992" i="1" s="1"/>
  <c r="L4993" i="1"/>
  <c r="N4993" i="1" s="1"/>
  <c r="L4994" i="1"/>
  <c r="N4994" i="1" s="1"/>
  <c r="L4995" i="1"/>
  <c r="N4995" i="1" s="1"/>
  <c r="L4996" i="1"/>
  <c r="N4996" i="1" s="1"/>
  <c r="L4997" i="1"/>
  <c r="N4997" i="1" s="1"/>
  <c r="L4998" i="1"/>
  <c r="N4998" i="1" s="1"/>
  <c r="L4999" i="1"/>
  <c r="N4999" i="1" s="1"/>
  <c r="L5000" i="1"/>
  <c r="N5000" i="1" s="1"/>
  <c r="L5001" i="1"/>
  <c r="N5001" i="1" s="1"/>
  <c r="L5002" i="1"/>
  <c r="N5002" i="1" s="1"/>
  <c r="L5003" i="1"/>
  <c r="N5003" i="1" s="1"/>
  <c r="L5004" i="1"/>
  <c r="N5004" i="1" s="1"/>
  <c r="L5005" i="1"/>
  <c r="N5005" i="1" s="1"/>
  <c r="L5006" i="1"/>
  <c r="N5006" i="1" s="1"/>
  <c r="L5007" i="1"/>
  <c r="N5007" i="1" s="1"/>
  <c r="L5008" i="1"/>
  <c r="N5008" i="1" s="1"/>
  <c r="L5009" i="1"/>
  <c r="N5009" i="1" s="1"/>
  <c r="L5010" i="1"/>
  <c r="N5010" i="1" s="1"/>
  <c r="L5011" i="1"/>
  <c r="N5011" i="1" s="1"/>
  <c r="L5012" i="1"/>
  <c r="N5012" i="1" s="1"/>
  <c r="L5013" i="1"/>
  <c r="N5013" i="1" s="1"/>
  <c r="L5014" i="1"/>
  <c r="N5014" i="1" s="1"/>
  <c r="L5015" i="1"/>
  <c r="N5015" i="1" s="1"/>
  <c r="L5016" i="1"/>
  <c r="N5016" i="1" s="1"/>
  <c r="L5017" i="1"/>
  <c r="N5017" i="1" s="1"/>
  <c r="L5018" i="1"/>
  <c r="N5018" i="1" s="1"/>
  <c r="L5019" i="1"/>
  <c r="N5019" i="1" s="1"/>
  <c r="L5020" i="1"/>
  <c r="N5020" i="1" s="1"/>
  <c r="L5021" i="1"/>
  <c r="N5021" i="1" s="1"/>
  <c r="L5022" i="1"/>
  <c r="N5022" i="1" s="1"/>
  <c r="L5023" i="1"/>
  <c r="N5023" i="1" s="1"/>
  <c r="L5024" i="1"/>
  <c r="N5024" i="1" s="1"/>
  <c r="L5025" i="1"/>
  <c r="N5025" i="1" s="1"/>
  <c r="L5026" i="1"/>
  <c r="N5026" i="1" s="1"/>
  <c r="L5027" i="1"/>
  <c r="N5027" i="1" s="1"/>
  <c r="L5028" i="1"/>
  <c r="N5028" i="1" s="1"/>
  <c r="L5029" i="1"/>
  <c r="N5029" i="1" s="1"/>
  <c r="L5030" i="1"/>
  <c r="N5030" i="1" s="1"/>
  <c r="L5031" i="1"/>
  <c r="N5031" i="1" s="1"/>
  <c r="L5032" i="1"/>
  <c r="N5032" i="1" s="1"/>
  <c r="L5033" i="1"/>
  <c r="N5033" i="1" s="1"/>
  <c r="L5034" i="1"/>
  <c r="N5034" i="1" s="1"/>
  <c r="L5035" i="1"/>
  <c r="N5035" i="1" s="1"/>
  <c r="L5036" i="1"/>
  <c r="N5036" i="1" s="1"/>
  <c r="L5037" i="1"/>
  <c r="N5037" i="1" s="1"/>
  <c r="L5038" i="1"/>
  <c r="N5038" i="1" s="1"/>
  <c r="L5039" i="1"/>
  <c r="N5039" i="1" s="1"/>
  <c r="L5040" i="1"/>
  <c r="N5040" i="1" s="1"/>
  <c r="L5041" i="1"/>
  <c r="N5041" i="1" s="1"/>
  <c r="L5042" i="1"/>
  <c r="N5042" i="1" s="1"/>
  <c r="L5043" i="1"/>
  <c r="N5043" i="1" s="1"/>
  <c r="L5044" i="1"/>
  <c r="N5044" i="1" s="1"/>
  <c r="L5045" i="1"/>
  <c r="N5045" i="1" s="1"/>
  <c r="L5046" i="1"/>
  <c r="N5046" i="1" s="1"/>
  <c r="L5047" i="1"/>
  <c r="N5047" i="1" s="1"/>
  <c r="L5048" i="1"/>
  <c r="N5048" i="1" s="1"/>
  <c r="L5049" i="1"/>
  <c r="N5049" i="1" s="1"/>
  <c r="L5050" i="1"/>
  <c r="N5050" i="1" s="1"/>
  <c r="L5051" i="1"/>
  <c r="N5051" i="1" s="1"/>
  <c r="L5052" i="1"/>
  <c r="N5052" i="1" s="1"/>
  <c r="L5053" i="1"/>
  <c r="N5053" i="1" s="1"/>
  <c r="L5054" i="1"/>
  <c r="N5054" i="1" s="1"/>
  <c r="L5055" i="1"/>
  <c r="N5055" i="1" s="1"/>
  <c r="L5056" i="1"/>
  <c r="N5056" i="1" s="1"/>
  <c r="L5057" i="1"/>
  <c r="N5057" i="1" s="1"/>
  <c r="L5058" i="1"/>
  <c r="N5058" i="1" s="1"/>
  <c r="L5059" i="1"/>
  <c r="N5059" i="1" s="1"/>
  <c r="L5060" i="1"/>
  <c r="N5060" i="1" s="1"/>
  <c r="L5061" i="1"/>
  <c r="N5061" i="1" s="1"/>
  <c r="L5062" i="1"/>
  <c r="N5062" i="1" s="1"/>
  <c r="L5063" i="1"/>
  <c r="N5063" i="1" s="1"/>
  <c r="L5064" i="1"/>
  <c r="N5064" i="1" s="1"/>
  <c r="L5065" i="1"/>
  <c r="N5065" i="1" s="1"/>
  <c r="L5066" i="1"/>
  <c r="N5066" i="1" s="1"/>
  <c r="L5067" i="1"/>
  <c r="N5067" i="1" s="1"/>
  <c r="L5068" i="1"/>
  <c r="N5068" i="1" s="1"/>
  <c r="L5069" i="1"/>
  <c r="N5069" i="1" s="1"/>
  <c r="L5070" i="1"/>
  <c r="N5070" i="1" s="1"/>
  <c r="L5071" i="1"/>
  <c r="N5071" i="1" s="1"/>
  <c r="L5072" i="1"/>
  <c r="N5072" i="1" s="1"/>
  <c r="L5073" i="1"/>
  <c r="N5073" i="1" s="1"/>
  <c r="L5074" i="1"/>
  <c r="N5074" i="1" s="1"/>
  <c r="L5075" i="1"/>
  <c r="N5075" i="1" s="1"/>
  <c r="L5076" i="1"/>
  <c r="N5076" i="1" s="1"/>
  <c r="L5077" i="1"/>
  <c r="N5077" i="1" s="1"/>
  <c r="L5078" i="1"/>
  <c r="N5078" i="1" s="1"/>
  <c r="L5079" i="1"/>
  <c r="N5079" i="1" s="1"/>
  <c r="L5080" i="1"/>
  <c r="N5080" i="1" s="1"/>
  <c r="L5081" i="1"/>
  <c r="N5081" i="1" s="1"/>
  <c r="L5082" i="1"/>
  <c r="N5082" i="1" s="1"/>
  <c r="L5083" i="1"/>
  <c r="N5083" i="1" s="1"/>
  <c r="L5084" i="1"/>
  <c r="N5084" i="1" s="1"/>
  <c r="L5085" i="1"/>
  <c r="N5085" i="1" s="1"/>
  <c r="L5086" i="1"/>
  <c r="N5086" i="1" s="1"/>
  <c r="L5087" i="1"/>
  <c r="N5087" i="1" s="1"/>
  <c r="L5088" i="1"/>
  <c r="N5088" i="1" s="1"/>
  <c r="L5089" i="1"/>
  <c r="N5089" i="1" s="1"/>
  <c r="L5090" i="1"/>
  <c r="N5090" i="1" s="1"/>
  <c r="L5091" i="1"/>
  <c r="N5091" i="1" s="1"/>
  <c r="L5092" i="1"/>
  <c r="N5092" i="1" s="1"/>
  <c r="L5093" i="1"/>
  <c r="N5093" i="1" s="1"/>
  <c r="L5094" i="1"/>
  <c r="N5094" i="1" s="1"/>
  <c r="L5095" i="1"/>
  <c r="N5095" i="1" s="1"/>
  <c r="L5096" i="1"/>
  <c r="N5096" i="1" s="1"/>
  <c r="L5097" i="1"/>
  <c r="N5097" i="1" s="1"/>
  <c r="L5098" i="1"/>
  <c r="N5098" i="1" s="1"/>
  <c r="L5099" i="1"/>
  <c r="N5099" i="1" s="1"/>
  <c r="L5100" i="1"/>
  <c r="N5100" i="1" s="1"/>
  <c r="L5101" i="1"/>
  <c r="N5101" i="1" s="1"/>
  <c r="L5102" i="1"/>
  <c r="N5102" i="1" s="1"/>
  <c r="L5103" i="1"/>
  <c r="N5103" i="1" s="1"/>
  <c r="L5104" i="1"/>
  <c r="N5104" i="1" s="1"/>
  <c r="L5105" i="1"/>
  <c r="N5105" i="1" s="1"/>
  <c r="L5106" i="1"/>
  <c r="N5106" i="1" s="1"/>
  <c r="L5107" i="1"/>
  <c r="N5107" i="1" s="1"/>
  <c r="L5108" i="1"/>
  <c r="N5108" i="1" s="1"/>
  <c r="L5109" i="1"/>
  <c r="N5109" i="1" s="1"/>
  <c r="L5110" i="1"/>
  <c r="N5110" i="1" s="1"/>
  <c r="L5111" i="1"/>
  <c r="N5111" i="1" s="1"/>
  <c r="L5112" i="1"/>
  <c r="N5112" i="1" s="1"/>
  <c r="L5113" i="1"/>
  <c r="N5113" i="1" s="1"/>
  <c r="L5114" i="1"/>
  <c r="N5114" i="1" s="1"/>
  <c r="L5115" i="1"/>
  <c r="N5115" i="1" s="1"/>
  <c r="L5116" i="1"/>
  <c r="N5116" i="1" s="1"/>
  <c r="L5117" i="1"/>
  <c r="N5117" i="1" s="1"/>
  <c r="L5118" i="1"/>
  <c r="N5118" i="1" s="1"/>
  <c r="L5119" i="1"/>
  <c r="N5119" i="1" s="1"/>
  <c r="L5120" i="1"/>
  <c r="N5120" i="1" s="1"/>
  <c r="L5121" i="1"/>
  <c r="N5121" i="1" s="1"/>
  <c r="L5122" i="1"/>
  <c r="N5122" i="1" s="1"/>
  <c r="L5123" i="1"/>
  <c r="N5123" i="1" s="1"/>
  <c r="L5124" i="1"/>
  <c r="N5124" i="1" s="1"/>
  <c r="L5125" i="1"/>
  <c r="N5125" i="1" s="1"/>
  <c r="L5126" i="1"/>
  <c r="N5126" i="1" s="1"/>
  <c r="L5127" i="1"/>
  <c r="N5127" i="1" s="1"/>
  <c r="L5128" i="1"/>
  <c r="N5128" i="1" s="1"/>
  <c r="L5129" i="1"/>
  <c r="N5129" i="1" s="1"/>
  <c r="L5130" i="1"/>
  <c r="N5130" i="1" s="1"/>
  <c r="L5131" i="1"/>
  <c r="N5131" i="1" s="1"/>
  <c r="L5132" i="1"/>
  <c r="N5132" i="1" s="1"/>
  <c r="L5133" i="1"/>
  <c r="N5133" i="1" s="1"/>
  <c r="L5134" i="1"/>
  <c r="N5134" i="1" s="1"/>
  <c r="L5135" i="1"/>
  <c r="N5135" i="1" s="1"/>
  <c r="L5136" i="1"/>
  <c r="N5136" i="1" s="1"/>
  <c r="L5137" i="1"/>
  <c r="N5137" i="1" s="1"/>
  <c r="L5138" i="1"/>
  <c r="N5138" i="1" s="1"/>
  <c r="L5139" i="1"/>
  <c r="N5139" i="1" s="1"/>
  <c r="L5140" i="1"/>
  <c r="N5140" i="1" s="1"/>
  <c r="L5141" i="1"/>
  <c r="N5141" i="1" s="1"/>
  <c r="L5142" i="1"/>
  <c r="N5142" i="1" s="1"/>
  <c r="L5143" i="1"/>
  <c r="N5143" i="1" s="1"/>
  <c r="L5144" i="1"/>
  <c r="N5144" i="1" s="1"/>
  <c r="L5145" i="1"/>
  <c r="N5145" i="1" s="1"/>
  <c r="L5146" i="1"/>
  <c r="N5146" i="1" s="1"/>
  <c r="L5147" i="1"/>
  <c r="N5147" i="1" s="1"/>
  <c r="L5148" i="1"/>
  <c r="N5148" i="1" s="1"/>
  <c r="L5149" i="1"/>
  <c r="N5149" i="1" s="1"/>
  <c r="L5150" i="1"/>
  <c r="N5150" i="1" s="1"/>
  <c r="L5151" i="1"/>
  <c r="N5151" i="1" s="1"/>
  <c r="L5152" i="1"/>
  <c r="N5152" i="1" s="1"/>
  <c r="L5153" i="1"/>
  <c r="N5153" i="1" s="1"/>
  <c r="L5154" i="1"/>
  <c r="N5154" i="1" s="1"/>
  <c r="L5155" i="1"/>
  <c r="N5155" i="1" s="1"/>
  <c r="L5156" i="1"/>
  <c r="N5156" i="1" s="1"/>
  <c r="L5157" i="1"/>
  <c r="N5157" i="1" s="1"/>
  <c r="L5158" i="1"/>
  <c r="N5158" i="1" s="1"/>
  <c r="L5159" i="1"/>
  <c r="N5159" i="1" s="1"/>
  <c r="L5160" i="1"/>
  <c r="N5160" i="1" s="1"/>
  <c r="L5161" i="1"/>
  <c r="N5161" i="1" s="1"/>
  <c r="L5162" i="1"/>
  <c r="N5162" i="1" s="1"/>
  <c r="L5163" i="1"/>
  <c r="N5163" i="1" s="1"/>
  <c r="L5164" i="1"/>
  <c r="N5164" i="1" s="1"/>
  <c r="L5165" i="1"/>
  <c r="N5165" i="1" s="1"/>
  <c r="L5166" i="1"/>
  <c r="N5166" i="1" s="1"/>
  <c r="L5167" i="1"/>
  <c r="N5167" i="1" s="1"/>
  <c r="L5168" i="1"/>
  <c r="N5168" i="1" s="1"/>
  <c r="L5169" i="1"/>
  <c r="N5169" i="1" s="1"/>
  <c r="L5170" i="1"/>
  <c r="N5170" i="1" s="1"/>
  <c r="L5171" i="1"/>
  <c r="N5171" i="1" s="1"/>
  <c r="L5172" i="1"/>
  <c r="N5172" i="1" s="1"/>
  <c r="L5173" i="1"/>
  <c r="N5173" i="1" s="1"/>
  <c r="L5174" i="1"/>
  <c r="N5174" i="1" s="1"/>
  <c r="L5175" i="1"/>
  <c r="N5175" i="1" s="1"/>
  <c r="L5176" i="1"/>
  <c r="N5176" i="1" s="1"/>
  <c r="L5177" i="1"/>
  <c r="N5177" i="1" s="1"/>
  <c r="L5178" i="1"/>
  <c r="N5178" i="1" s="1"/>
  <c r="L5179" i="1"/>
  <c r="N5179" i="1" s="1"/>
  <c r="L5180" i="1"/>
  <c r="N5180" i="1" s="1"/>
  <c r="L5181" i="1"/>
  <c r="N5181" i="1" s="1"/>
  <c r="L5182" i="1"/>
  <c r="N5182" i="1" s="1"/>
  <c r="L5183" i="1"/>
  <c r="N5183" i="1" s="1"/>
  <c r="L5184" i="1"/>
  <c r="N5184" i="1" s="1"/>
  <c r="L5185" i="1"/>
  <c r="N5185" i="1" s="1"/>
  <c r="L5186" i="1"/>
  <c r="N5186" i="1" s="1"/>
  <c r="L5187" i="1"/>
  <c r="N5187" i="1" s="1"/>
  <c r="L5188" i="1"/>
  <c r="N5188" i="1" s="1"/>
  <c r="L5189" i="1"/>
  <c r="N5189" i="1" s="1"/>
  <c r="L5190" i="1"/>
  <c r="N5190" i="1" s="1"/>
  <c r="L5191" i="1"/>
  <c r="N5191" i="1" s="1"/>
  <c r="L5192" i="1"/>
  <c r="N5192" i="1" s="1"/>
  <c r="L5193" i="1"/>
  <c r="N5193" i="1" s="1"/>
  <c r="L5194" i="1"/>
  <c r="N5194" i="1" s="1"/>
  <c r="L5195" i="1"/>
  <c r="N5195" i="1" s="1"/>
  <c r="L5196" i="1"/>
  <c r="N5196" i="1" s="1"/>
  <c r="L5197" i="1"/>
  <c r="N5197" i="1" s="1"/>
  <c r="L5198" i="1"/>
  <c r="N5198" i="1" s="1"/>
  <c r="L5199" i="1"/>
  <c r="N5199" i="1" s="1"/>
  <c r="L5200" i="1"/>
  <c r="N5200" i="1" s="1"/>
  <c r="L5201" i="1"/>
  <c r="N5201" i="1" s="1"/>
  <c r="L5202" i="1"/>
  <c r="N5202" i="1" s="1"/>
  <c r="L5203" i="1"/>
  <c r="N5203" i="1" s="1"/>
  <c r="L5204" i="1"/>
  <c r="N5204" i="1" s="1"/>
  <c r="L5205" i="1"/>
  <c r="N5205" i="1" s="1"/>
  <c r="L5206" i="1"/>
  <c r="N5206" i="1" s="1"/>
  <c r="L5207" i="1"/>
  <c r="N5207" i="1" s="1"/>
  <c r="L5208" i="1"/>
  <c r="N5208" i="1" s="1"/>
  <c r="L5209" i="1"/>
  <c r="N5209" i="1" s="1"/>
  <c r="L5210" i="1"/>
  <c r="N5210" i="1" s="1"/>
  <c r="L5211" i="1"/>
  <c r="N5211" i="1" s="1"/>
  <c r="L5212" i="1"/>
  <c r="N5212" i="1" s="1"/>
  <c r="L5213" i="1"/>
  <c r="N5213" i="1" s="1"/>
  <c r="L5214" i="1"/>
  <c r="N5214" i="1" s="1"/>
  <c r="L5215" i="1"/>
  <c r="N5215" i="1" s="1"/>
  <c r="L5216" i="1"/>
  <c r="N5216" i="1" s="1"/>
  <c r="L5217" i="1"/>
  <c r="N5217" i="1" s="1"/>
  <c r="L5218" i="1"/>
  <c r="N5218" i="1" s="1"/>
  <c r="L5219" i="1"/>
  <c r="N5219" i="1" s="1"/>
  <c r="L5220" i="1"/>
  <c r="N5220" i="1" s="1"/>
  <c r="L5221" i="1"/>
  <c r="N5221" i="1" s="1"/>
  <c r="L5222" i="1"/>
  <c r="N5222" i="1" s="1"/>
  <c r="L5223" i="1"/>
  <c r="N5223" i="1" s="1"/>
  <c r="L5224" i="1"/>
  <c r="N5224" i="1" s="1"/>
  <c r="L5225" i="1"/>
  <c r="N5225" i="1" s="1"/>
  <c r="L5226" i="1"/>
  <c r="N5226" i="1" s="1"/>
  <c r="L5227" i="1"/>
  <c r="N5227" i="1" s="1"/>
  <c r="L5228" i="1"/>
  <c r="N5228" i="1" s="1"/>
  <c r="L5229" i="1"/>
  <c r="N5229" i="1" s="1"/>
  <c r="L5230" i="1"/>
  <c r="N5230" i="1" s="1"/>
  <c r="L5231" i="1"/>
  <c r="N5231" i="1" s="1"/>
  <c r="L5232" i="1"/>
  <c r="N5232" i="1" s="1"/>
  <c r="L5233" i="1"/>
  <c r="N5233" i="1" s="1"/>
  <c r="L5234" i="1"/>
  <c r="N5234" i="1" s="1"/>
  <c r="L5235" i="1"/>
  <c r="N5235" i="1" s="1"/>
  <c r="L5236" i="1"/>
  <c r="N5236" i="1" s="1"/>
  <c r="L5237" i="1"/>
  <c r="N5237" i="1" s="1"/>
  <c r="L5238" i="1"/>
  <c r="N5238" i="1" s="1"/>
  <c r="L5239" i="1"/>
  <c r="N5239" i="1" s="1"/>
  <c r="L5240" i="1"/>
  <c r="N5240" i="1" s="1"/>
  <c r="L5241" i="1"/>
  <c r="N5241" i="1" s="1"/>
  <c r="L5242" i="1"/>
  <c r="N5242" i="1" s="1"/>
  <c r="L5243" i="1"/>
  <c r="N5243" i="1" s="1"/>
  <c r="L5244" i="1"/>
  <c r="N5244" i="1" s="1"/>
  <c r="L5245" i="1"/>
  <c r="N5245" i="1" s="1"/>
  <c r="L5246" i="1"/>
  <c r="N5246" i="1" s="1"/>
  <c r="L5247" i="1"/>
  <c r="N5247" i="1" s="1"/>
  <c r="L5248" i="1"/>
  <c r="N5248" i="1" s="1"/>
  <c r="L5249" i="1"/>
  <c r="N5249" i="1" s="1"/>
  <c r="L5250" i="1"/>
  <c r="N5250" i="1" s="1"/>
  <c r="L5251" i="1"/>
  <c r="N5251" i="1" s="1"/>
  <c r="L5252" i="1"/>
  <c r="N5252" i="1" s="1"/>
  <c r="L5253" i="1"/>
  <c r="N5253" i="1" s="1"/>
  <c r="L5254" i="1"/>
  <c r="N5254" i="1" s="1"/>
  <c r="L5255" i="1"/>
  <c r="N5255" i="1" s="1"/>
  <c r="L5256" i="1"/>
  <c r="N5256" i="1" s="1"/>
  <c r="L5257" i="1"/>
  <c r="N5257" i="1" s="1"/>
  <c r="L5258" i="1"/>
  <c r="N5258" i="1" s="1"/>
  <c r="L5259" i="1"/>
  <c r="N5259" i="1" s="1"/>
  <c r="L5260" i="1"/>
  <c r="N5260" i="1" s="1"/>
  <c r="L5261" i="1"/>
  <c r="N5261" i="1" s="1"/>
  <c r="L5262" i="1"/>
  <c r="N5262" i="1" s="1"/>
  <c r="L5263" i="1"/>
  <c r="N5263" i="1" s="1"/>
  <c r="L5264" i="1"/>
  <c r="N5264" i="1" s="1"/>
  <c r="L5265" i="1"/>
  <c r="N5265" i="1" s="1"/>
  <c r="L5266" i="1"/>
  <c r="N5266" i="1" s="1"/>
  <c r="L5267" i="1"/>
  <c r="N5267" i="1" s="1"/>
  <c r="L5268" i="1"/>
  <c r="N5268" i="1" s="1"/>
  <c r="L5269" i="1"/>
  <c r="N5269" i="1" s="1"/>
  <c r="L5270" i="1"/>
  <c r="N5270" i="1" s="1"/>
  <c r="L5271" i="1"/>
  <c r="N5271" i="1" s="1"/>
  <c r="L5272" i="1"/>
  <c r="N5272" i="1" s="1"/>
  <c r="L5273" i="1"/>
  <c r="N5273" i="1" s="1"/>
  <c r="L5274" i="1"/>
  <c r="N5274" i="1" s="1"/>
  <c r="L5275" i="1"/>
  <c r="N5275" i="1" s="1"/>
  <c r="L5276" i="1"/>
  <c r="N5276" i="1" s="1"/>
  <c r="L5277" i="1"/>
  <c r="N5277" i="1" s="1"/>
  <c r="L5278" i="1"/>
  <c r="N5278" i="1" s="1"/>
  <c r="L5279" i="1"/>
  <c r="N5279" i="1" s="1"/>
  <c r="L5280" i="1"/>
  <c r="N5280" i="1" s="1"/>
  <c r="L5281" i="1"/>
  <c r="N5281" i="1" s="1"/>
  <c r="L5282" i="1"/>
  <c r="N5282" i="1" s="1"/>
  <c r="L5283" i="1"/>
  <c r="N5283" i="1" s="1"/>
  <c r="L5284" i="1"/>
  <c r="N5284" i="1" s="1"/>
  <c r="L5285" i="1"/>
  <c r="N5285" i="1" s="1"/>
  <c r="L5286" i="1"/>
  <c r="N5286" i="1" s="1"/>
  <c r="L5287" i="1"/>
  <c r="N5287" i="1" s="1"/>
  <c r="L5288" i="1"/>
  <c r="N5288" i="1" s="1"/>
  <c r="L5289" i="1"/>
  <c r="N5289" i="1" s="1"/>
  <c r="L5290" i="1"/>
  <c r="N5290" i="1" s="1"/>
  <c r="L5291" i="1"/>
  <c r="N5291" i="1" s="1"/>
  <c r="L5292" i="1"/>
  <c r="N5292" i="1" s="1"/>
  <c r="L5293" i="1"/>
  <c r="N5293" i="1" s="1"/>
  <c r="L5294" i="1"/>
  <c r="N5294" i="1" s="1"/>
  <c r="L5295" i="1"/>
  <c r="N5295" i="1" s="1"/>
  <c r="L5296" i="1"/>
  <c r="N5296" i="1" s="1"/>
  <c r="L5297" i="1"/>
  <c r="N5297" i="1" s="1"/>
  <c r="L5298" i="1"/>
  <c r="N5298" i="1" s="1"/>
  <c r="L5299" i="1"/>
  <c r="N5299" i="1" s="1"/>
  <c r="L5300" i="1"/>
  <c r="N5300" i="1" s="1"/>
  <c r="L5301" i="1"/>
  <c r="N5301" i="1" s="1"/>
  <c r="L5302" i="1"/>
  <c r="N5302" i="1" s="1"/>
  <c r="L5303" i="1"/>
  <c r="N5303" i="1" s="1"/>
  <c r="L5304" i="1"/>
  <c r="N5304" i="1" s="1"/>
  <c r="L5305" i="1"/>
  <c r="N5305" i="1" s="1"/>
  <c r="L5306" i="1"/>
  <c r="N5306" i="1" s="1"/>
  <c r="L5307" i="1"/>
  <c r="N5307" i="1" s="1"/>
  <c r="L5308" i="1"/>
  <c r="N5308" i="1" s="1"/>
  <c r="L5309" i="1"/>
  <c r="N5309" i="1" s="1"/>
  <c r="L5310" i="1"/>
  <c r="N5310" i="1" s="1"/>
  <c r="L5311" i="1"/>
  <c r="N5311" i="1" s="1"/>
  <c r="L5312" i="1"/>
  <c r="N5312" i="1" s="1"/>
  <c r="L5313" i="1"/>
  <c r="N5313" i="1" s="1"/>
  <c r="L5314" i="1"/>
  <c r="N5314" i="1" s="1"/>
  <c r="L5315" i="1"/>
  <c r="N5315" i="1" s="1"/>
  <c r="L5316" i="1"/>
  <c r="N5316" i="1" s="1"/>
  <c r="L5317" i="1"/>
  <c r="N5317" i="1" s="1"/>
  <c r="L5318" i="1"/>
  <c r="N5318" i="1" s="1"/>
  <c r="L5319" i="1"/>
  <c r="N5319" i="1" s="1"/>
  <c r="L5320" i="1"/>
  <c r="N5320" i="1" s="1"/>
  <c r="L5321" i="1"/>
  <c r="N5321" i="1" s="1"/>
  <c r="L5322" i="1"/>
  <c r="N5322" i="1" s="1"/>
  <c r="L5323" i="1"/>
  <c r="N5323" i="1" s="1"/>
  <c r="L5324" i="1"/>
  <c r="N5324" i="1" s="1"/>
  <c r="L5325" i="1"/>
  <c r="N5325" i="1" s="1"/>
  <c r="L5326" i="1"/>
  <c r="N5326" i="1" s="1"/>
  <c r="L5327" i="1"/>
  <c r="N5327" i="1" s="1"/>
  <c r="L5328" i="1"/>
  <c r="N5328" i="1" s="1"/>
  <c r="L5329" i="1"/>
  <c r="N5329" i="1" s="1"/>
  <c r="L5330" i="1"/>
  <c r="N5330" i="1" s="1"/>
  <c r="L5331" i="1"/>
  <c r="N5331" i="1" s="1"/>
  <c r="L5332" i="1"/>
  <c r="N5332" i="1" s="1"/>
  <c r="L5333" i="1"/>
  <c r="N5333" i="1" s="1"/>
  <c r="L5334" i="1"/>
  <c r="N5334" i="1" s="1"/>
  <c r="L5335" i="1"/>
  <c r="N5335" i="1" s="1"/>
  <c r="L5336" i="1"/>
  <c r="N5336" i="1" s="1"/>
  <c r="L5337" i="1"/>
  <c r="N5337" i="1" s="1"/>
  <c r="L5338" i="1"/>
  <c r="N5338" i="1" s="1"/>
  <c r="L5339" i="1"/>
  <c r="N5339" i="1" s="1"/>
  <c r="L5340" i="1"/>
  <c r="N5340" i="1" s="1"/>
  <c r="L5341" i="1"/>
  <c r="N5341" i="1" s="1"/>
  <c r="L5342" i="1"/>
  <c r="N5342" i="1" s="1"/>
  <c r="L5343" i="1"/>
  <c r="N5343" i="1" s="1"/>
  <c r="L5344" i="1"/>
  <c r="N5344" i="1" s="1"/>
  <c r="L5345" i="1"/>
  <c r="N5345" i="1" s="1"/>
  <c r="L5346" i="1"/>
  <c r="N5346" i="1" s="1"/>
  <c r="L5347" i="1"/>
  <c r="N5347" i="1" s="1"/>
  <c r="L5348" i="1"/>
  <c r="N5348" i="1" s="1"/>
  <c r="L5349" i="1"/>
  <c r="N5349" i="1" s="1"/>
  <c r="L5350" i="1"/>
  <c r="N5350" i="1" s="1"/>
  <c r="L5351" i="1"/>
  <c r="N5351" i="1" s="1"/>
  <c r="L5352" i="1"/>
  <c r="N5352" i="1" s="1"/>
  <c r="L5353" i="1"/>
  <c r="N5353" i="1" s="1"/>
  <c r="L5354" i="1"/>
  <c r="N5354" i="1" s="1"/>
  <c r="L5355" i="1"/>
  <c r="N5355" i="1" s="1"/>
  <c r="L5356" i="1"/>
  <c r="N5356" i="1" s="1"/>
  <c r="L5357" i="1"/>
  <c r="N5357" i="1" s="1"/>
  <c r="L5358" i="1"/>
  <c r="N5358" i="1" s="1"/>
  <c r="L5359" i="1"/>
  <c r="N5359" i="1" s="1"/>
  <c r="L5360" i="1"/>
  <c r="N5360" i="1" s="1"/>
  <c r="L5361" i="1"/>
  <c r="N5361" i="1" s="1"/>
  <c r="L5362" i="1"/>
  <c r="N5362" i="1" s="1"/>
  <c r="L5363" i="1"/>
  <c r="N5363" i="1" s="1"/>
  <c r="L5364" i="1"/>
  <c r="N5364" i="1" s="1"/>
  <c r="L5365" i="1"/>
  <c r="N5365" i="1" s="1"/>
  <c r="L5366" i="1"/>
  <c r="N5366" i="1" s="1"/>
  <c r="L5367" i="1"/>
  <c r="N5367" i="1" s="1"/>
  <c r="L5368" i="1"/>
  <c r="N5368" i="1" s="1"/>
  <c r="L5369" i="1"/>
  <c r="N5369" i="1" s="1"/>
  <c r="L5370" i="1"/>
  <c r="N5370" i="1" s="1"/>
  <c r="L5371" i="1"/>
  <c r="N5371" i="1" s="1"/>
  <c r="L5372" i="1"/>
  <c r="N5372" i="1" s="1"/>
  <c r="L5373" i="1"/>
  <c r="N5373" i="1" s="1"/>
  <c r="L5374" i="1"/>
  <c r="N5374" i="1" s="1"/>
  <c r="L5375" i="1"/>
  <c r="N5375" i="1" s="1"/>
  <c r="L5376" i="1"/>
  <c r="N5376" i="1" s="1"/>
  <c r="L5377" i="1"/>
  <c r="N5377" i="1" s="1"/>
  <c r="L5378" i="1"/>
  <c r="N5378" i="1" s="1"/>
  <c r="L5379" i="1"/>
  <c r="N5379" i="1" s="1"/>
  <c r="L5380" i="1"/>
  <c r="N5380" i="1" s="1"/>
  <c r="L5381" i="1"/>
  <c r="N5381" i="1" s="1"/>
  <c r="L5382" i="1"/>
  <c r="N5382" i="1" s="1"/>
  <c r="L5383" i="1"/>
  <c r="N5383" i="1" s="1"/>
  <c r="L5384" i="1"/>
  <c r="N5384" i="1" s="1"/>
  <c r="L5385" i="1"/>
  <c r="N5385" i="1" s="1"/>
  <c r="L5386" i="1"/>
  <c r="N5386" i="1" s="1"/>
  <c r="L5387" i="1"/>
  <c r="N5387" i="1" s="1"/>
  <c r="L5388" i="1"/>
  <c r="N5388" i="1" s="1"/>
  <c r="L5389" i="1"/>
  <c r="N5389" i="1" s="1"/>
  <c r="L5390" i="1"/>
  <c r="N5390" i="1" s="1"/>
  <c r="L5391" i="1"/>
  <c r="N5391" i="1" s="1"/>
  <c r="L5392" i="1"/>
  <c r="N5392" i="1" s="1"/>
  <c r="L5393" i="1"/>
  <c r="N5393" i="1" s="1"/>
  <c r="L5394" i="1"/>
  <c r="N5394" i="1" s="1"/>
  <c r="L5395" i="1"/>
  <c r="N5395" i="1" s="1"/>
  <c r="L5396" i="1"/>
  <c r="N5396" i="1" s="1"/>
  <c r="L5397" i="1"/>
  <c r="N5397" i="1" s="1"/>
  <c r="L5398" i="1"/>
  <c r="N5398" i="1" s="1"/>
  <c r="L5399" i="1"/>
  <c r="N5399" i="1" s="1"/>
  <c r="L5400" i="1"/>
  <c r="N5400" i="1" s="1"/>
  <c r="L5401" i="1"/>
  <c r="N5401" i="1" s="1"/>
  <c r="L5402" i="1"/>
  <c r="N5402" i="1" s="1"/>
  <c r="L5403" i="1"/>
  <c r="N5403" i="1" s="1"/>
  <c r="L5404" i="1"/>
  <c r="N5404" i="1" s="1"/>
  <c r="L5405" i="1"/>
  <c r="N5405" i="1" s="1"/>
  <c r="L5406" i="1"/>
  <c r="N5406" i="1" s="1"/>
  <c r="L5407" i="1"/>
  <c r="N5407" i="1" s="1"/>
  <c r="L5408" i="1"/>
  <c r="N5408" i="1" s="1"/>
  <c r="L5409" i="1"/>
  <c r="N5409" i="1" s="1"/>
  <c r="L5410" i="1"/>
  <c r="N5410" i="1" s="1"/>
  <c r="L5411" i="1"/>
  <c r="N5411" i="1" s="1"/>
  <c r="L5412" i="1"/>
  <c r="N5412" i="1" s="1"/>
  <c r="L5413" i="1"/>
  <c r="N5413" i="1" s="1"/>
  <c r="L5414" i="1"/>
  <c r="N5414" i="1" s="1"/>
  <c r="L5415" i="1"/>
  <c r="N5415" i="1" s="1"/>
  <c r="L5416" i="1"/>
  <c r="N5416" i="1" s="1"/>
  <c r="L5417" i="1"/>
  <c r="N5417" i="1" s="1"/>
  <c r="L5418" i="1"/>
  <c r="N5418" i="1" s="1"/>
  <c r="L5419" i="1"/>
  <c r="N5419" i="1" s="1"/>
  <c r="L5420" i="1"/>
  <c r="N5420" i="1" s="1"/>
  <c r="L5421" i="1"/>
  <c r="N5421" i="1" s="1"/>
  <c r="L5422" i="1"/>
  <c r="N5422" i="1" s="1"/>
  <c r="L5423" i="1"/>
  <c r="N5423" i="1" s="1"/>
  <c r="L5424" i="1"/>
  <c r="N5424" i="1" s="1"/>
  <c r="L5425" i="1"/>
  <c r="N5425" i="1" s="1"/>
  <c r="L5426" i="1"/>
  <c r="N5426" i="1" s="1"/>
  <c r="L5427" i="1"/>
  <c r="N5427" i="1" s="1"/>
  <c r="L5428" i="1"/>
  <c r="N5428" i="1" s="1"/>
  <c r="L5429" i="1"/>
  <c r="N5429" i="1" s="1"/>
  <c r="L5430" i="1"/>
  <c r="N5430" i="1" s="1"/>
  <c r="L5431" i="1"/>
  <c r="N5431" i="1" s="1"/>
  <c r="L5432" i="1"/>
  <c r="N5432" i="1" s="1"/>
  <c r="L5433" i="1"/>
  <c r="N5433" i="1" s="1"/>
  <c r="L5434" i="1"/>
  <c r="N5434" i="1" s="1"/>
  <c r="L5435" i="1"/>
  <c r="N5435" i="1" s="1"/>
  <c r="L5436" i="1"/>
  <c r="N5436" i="1" s="1"/>
  <c r="L5437" i="1"/>
  <c r="N5437" i="1" s="1"/>
  <c r="L5438" i="1"/>
  <c r="N5438" i="1" s="1"/>
  <c r="L5439" i="1"/>
  <c r="N5439" i="1" s="1"/>
  <c r="L5440" i="1"/>
  <c r="N5440" i="1" s="1"/>
  <c r="L5441" i="1"/>
  <c r="N5441" i="1" s="1"/>
  <c r="L5442" i="1"/>
  <c r="N5442" i="1" s="1"/>
  <c r="L5443" i="1"/>
  <c r="N5443" i="1" s="1"/>
  <c r="L5444" i="1"/>
  <c r="N5444" i="1" s="1"/>
  <c r="L5445" i="1"/>
  <c r="N5445" i="1" s="1"/>
  <c r="L5446" i="1"/>
  <c r="N5446" i="1" s="1"/>
  <c r="L5447" i="1"/>
  <c r="N5447" i="1" s="1"/>
  <c r="L5448" i="1"/>
  <c r="N5448" i="1" s="1"/>
  <c r="L5449" i="1"/>
  <c r="N5449" i="1" s="1"/>
  <c r="L5450" i="1"/>
  <c r="N5450" i="1" s="1"/>
  <c r="L5451" i="1"/>
  <c r="N5451" i="1" s="1"/>
  <c r="L5452" i="1"/>
  <c r="N5452" i="1" s="1"/>
  <c r="L5453" i="1"/>
  <c r="N5453" i="1" s="1"/>
  <c r="L5454" i="1"/>
  <c r="N5454" i="1" s="1"/>
  <c r="L5455" i="1"/>
  <c r="N5455" i="1" s="1"/>
  <c r="L5456" i="1"/>
  <c r="N5456" i="1" s="1"/>
  <c r="L5457" i="1"/>
  <c r="N5457" i="1" s="1"/>
  <c r="L5458" i="1"/>
  <c r="N5458" i="1" s="1"/>
  <c r="L5459" i="1"/>
  <c r="N5459" i="1" s="1"/>
  <c r="L5460" i="1"/>
  <c r="N5460" i="1" s="1"/>
  <c r="L5461" i="1"/>
  <c r="N5461" i="1" s="1"/>
  <c r="L5462" i="1"/>
  <c r="N5462" i="1" s="1"/>
  <c r="L5463" i="1"/>
  <c r="N5463" i="1" s="1"/>
  <c r="L5464" i="1"/>
  <c r="N5464" i="1" s="1"/>
  <c r="L5465" i="1"/>
  <c r="N5465" i="1" s="1"/>
  <c r="L5466" i="1"/>
  <c r="N5466" i="1" s="1"/>
  <c r="L5467" i="1"/>
  <c r="N5467" i="1" s="1"/>
  <c r="L5468" i="1"/>
  <c r="N5468" i="1" s="1"/>
  <c r="L5469" i="1"/>
  <c r="N5469" i="1" s="1"/>
  <c r="L5470" i="1"/>
  <c r="N5470" i="1" s="1"/>
  <c r="L5471" i="1"/>
  <c r="N5471" i="1" s="1"/>
  <c r="L5472" i="1"/>
  <c r="N5472" i="1" s="1"/>
  <c r="L5473" i="1"/>
  <c r="N5473" i="1" s="1"/>
  <c r="L5474" i="1"/>
  <c r="N5474" i="1" s="1"/>
  <c r="L5475" i="1"/>
  <c r="N5475" i="1" s="1"/>
  <c r="L5476" i="1"/>
  <c r="N5476" i="1" s="1"/>
  <c r="L5477" i="1"/>
  <c r="N5477" i="1" s="1"/>
  <c r="L5478" i="1"/>
  <c r="N5478" i="1" s="1"/>
  <c r="L5479" i="1"/>
  <c r="N5479" i="1" s="1"/>
  <c r="L5480" i="1"/>
  <c r="N5480" i="1" s="1"/>
  <c r="L5481" i="1"/>
  <c r="N5481" i="1" s="1"/>
  <c r="L5482" i="1"/>
  <c r="N5482" i="1" s="1"/>
  <c r="L5483" i="1"/>
  <c r="N5483" i="1" s="1"/>
  <c r="L5484" i="1"/>
  <c r="N5484" i="1" s="1"/>
  <c r="L5485" i="1"/>
  <c r="N5485" i="1" s="1"/>
  <c r="L5486" i="1"/>
  <c r="N5486" i="1" s="1"/>
  <c r="L5487" i="1"/>
  <c r="N5487" i="1" s="1"/>
  <c r="L5488" i="1"/>
  <c r="N5488" i="1" s="1"/>
  <c r="L5489" i="1"/>
  <c r="N5489" i="1" s="1"/>
  <c r="L5490" i="1"/>
  <c r="N5490" i="1" s="1"/>
  <c r="L5491" i="1"/>
  <c r="N5491" i="1" s="1"/>
  <c r="L5492" i="1"/>
  <c r="N5492" i="1" s="1"/>
  <c r="L5493" i="1"/>
  <c r="N5493" i="1" s="1"/>
  <c r="L5494" i="1"/>
  <c r="N5494" i="1" s="1"/>
  <c r="L5495" i="1"/>
  <c r="N5495" i="1" s="1"/>
  <c r="L5496" i="1"/>
  <c r="N5496" i="1" s="1"/>
  <c r="L5497" i="1"/>
  <c r="N5497" i="1" s="1"/>
  <c r="L5498" i="1"/>
  <c r="N5498" i="1" s="1"/>
  <c r="L5499" i="1"/>
  <c r="N5499" i="1" s="1"/>
  <c r="L5500" i="1"/>
  <c r="N5500" i="1" s="1"/>
  <c r="L5501" i="1"/>
  <c r="N5501" i="1" s="1"/>
  <c r="L5502" i="1"/>
  <c r="N5502" i="1" s="1"/>
  <c r="L5503" i="1"/>
  <c r="N5503" i="1" s="1"/>
  <c r="L5504" i="1"/>
  <c r="N5504" i="1" s="1"/>
  <c r="L5505" i="1"/>
  <c r="N5505" i="1" s="1"/>
  <c r="L5506" i="1"/>
  <c r="N5506" i="1" s="1"/>
  <c r="L5507" i="1"/>
  <c r="N5507" i="1" s="1"/>
  <c r="L5508" i="1"/>
  <c r="N5508" i="1" s="1"/>
  <c r="L5509" i="1"/>
  <c r="N5509" i="1" s="1"/>
  <c r="L5510" i="1"/>
  <c r="N5510" i="1" s="1"/>
  <c r="L5511" i="1"/>
  <c r="N5511" i="1" s="1"/>
  <c r="L5512" i="1"/>
  <c r="N5512" i="1" s="1"/>
  <c r="L5513" i="1"/>
  <c r="N5513" i="1" s="1"/>
  <c r="L5514" i="1"/>
  <c r="N5514" i="1" s="1"/>
  <c r="L5515" i="1"/>
  <c r="N5515" i="1" s="1"/>
  <c r="L5516" i="1"/>
  <c r="N5516" i="1" s="1"/>
  <c r="L5517" i="1"/>
  <c r="N5517" i="1" s="1"/>
  <c r="L5518" i="1"/>
  <c r="N5518" i="1" s="1"/>
  <c r="L5519" i="1"/>
  <c r="N5519" i="1" s="1"/>
  <c r="L5520" i="1"/>
  <c r="N5520" i="1" s="1"/>
  <c r="L5521" i="1"/>
  <c r="N5521" i="1" s="1"/>
  <c r="L5522" i="1"/>
  <c r="N5522" i="1" s="1"/>
  <c r="L5523" i="1"/>
  <c r="N5523" i="1" s="1"/>
  <c r="L5524" i="1"/>
  <c r="N5524" i="1" s="1"/>
  <c r="L5525" i="1"/>
  <c r="N5525" i="1" s="1"/>
  <c r="L5526" i="1"/>
  <c r="N5526" i="1" s="1"/>
  <c r="L5527" i="1"/>
  <c r="N5527" i="1" s="1"/>
  <c r="L5528" i="1"/>
  <c r="N5528" i="1" s="1"/>
  <c r="L5529" i="1"/>
  <c r="N5529" i="1" s="1"/>
  <c r="L5530" i="1"/>
  <c r="N5530" i="1" s="1"/>
  <c r="L5531" i="1"/>
  <c r="N5531" i="1" s="1"/>
  <c r="L5532" i="1"/>
  <c r="N5532" i="1" s="1"/>
  <c r="L5533" i="1"/>
  <c r="N5533" i="1" s="1"/>
  <c r="L5534" i="1"/>
  <c r="N5534" i="1" s="1"/>
  <c r="L5535" i="1"/>
  <c r="N5535" i="1" s="1"/>
  <c r="L5536" i="1"/>
  <c r="N5536" i="1" s="1"/>
  <c r="L5537" i="1"/>
  <c r="N5537" i="1" s="1"/>
  <c r="L5538" i="1"/>
  <c r="N5538" i="1" s="1"/>
  <c r="L5539" i="1"/>
  <c r="N5539" i="1" s="1"/>
  <c r="L5540" i="1"/>
  <c r="N5540" i="1" s="1"/>
  <c r="L5541" i="1"/>
  <c r="N5541" i="1" s="1"/>
  <c r="L5542" i="1"/>
  <c r="N5542" i="1" s="1"/>
  <c r="L5543" i="1"/>
  <c r="N5543" i="1" s="1"/>
  <c r="L5544" i="1"/>
  <c r="N5544" i="1" s="1"/>
  <c r="L5545" i="1"/>
  <c r="N5545" i="1" s="1"/>
  <c r="L5546" i="1"/>
  <c r="N5546" i="1" s="1"/>
  <c r="L5547" i="1"/>
  <c r="N5547" i="1" s="1"/>
  <c r="L5548" i="1"/>
  <c r="N5548" i="1" s="1"/>
  <c r="L5549" i="1"/>
  <c r="N5549" i="1" s="1"/>
  <c r="L5550" i="1"/>
  <c r="N5550" i="1" s="1"/>
  <c r="L5551" i="1"/>
  <c r="N5551" i="1" s="1"/>
  <c r="L5552" i="1"/>
  <c r="N5552" i="1" s="1"/>
  <c r="L5553" i="1"/>
  <c r="N5553" i="1" s="1"/>
  <c r="L5554" i="1"/>
  <c r="N5554" i="1" s="1"/>
  <c r="L5555" i="1"/>
  <c r="N5555" i="1" s="1"/>
  <c r="L5556" i="1"/>
  <c r="N5556" i="1" s="1"/>
  <c r="L5557" i="1"/>
  <c r="N5557" i="1" s="1"/>
  <c r="L5558" i="1"/>
  <c r="N5558" i="1" s="1"/>
  <c r="L5559" i="1"/>
  <c r="N5559" i="1" s="1"/>
  <c r="L5560" i="1"/>
  <c r="N5560" i="1" s="1"/>
  <c r="L5561" i="1"/>
  <c r="N5561" i="1" s="1"/>
  <c r="L5562" i="1"/>
  <c r="N5562" i="1" s="1"/>
  <c r="L5563" i="1"/>
  <c r="N5563" i="1" s="1"/>
  <c r="L5564" i="1"/>
  <c r="N5564" i="1" s="1"/>
  <c r="L5565" i="1"/>
  <c r="N5565" i="1" s="1"/>
  <c r="L5566" i="1"/>
  <c r="N5566" i="1" s="1"/>
  <c r="L5567" i="1"/>
  <c r="N5567" i="1" s="1"/>
  <c r="L5568" i="1"/>
  <c r="N5568" i="1" s="1"/>
  <c r="L5569" i="1"/>
  <c r="N5569" i="1" s="1"/>
  <c r="L5570" i="1"/>
  <c r="N5570" i="1" s="1"/>
  <c r="L5571" i="1"/>
  <c r="N5571" i="1" s="1"/>
  <c r="L5572" i="1"/>
  <c r="N5572" i="1" s="1"/>
  <c r="L5573" i="1"/>
  <c r="N5573" i="1" s="1"/>
  <c r="L5574" i="1"/>
  <c r="N5574" i="1" s="1"/>
  <c r="L5575" i="1"/>
  <c r="N5575" i="1" s="1"/>
  <c r="L5576" i="1"/>
  <c r="N5576" i="1" s="1"/>
  <c r="L5577" i="1"/>
  <c r="N5577" i="1" s="1"/>
  <c r="L5578" i="1"/>
  <c r="N5578" i="1" s="1"/>
  <c r="L5579" i="1"/>
  <c r="N5579" i="1" s="1"/>
  <c r="L5580" i="1"/>
  <c r="N5580" i="1" s="1"/>
  <c r="L5581" i="1"/>
  <c r="N5581" i="1" s="1"/>
  <c r="L5582" i="1"/>
  <c r="N5582" i="1" s="1"/>
  <c r="L5583" i="1"/>
  <c r="N5583" i="1" s="1"/>
  <c r="L5584" i="1"/>
  <c r="N5584" i="1" s="1"/>
  <c r="L5585" i="1"/>
  <c r="N5585" i="1" s="1"/>
  <c r="L5586" i="1"/>
  <c r="N5586" i="1" s="1"/>
  <c r="L5587" i="1"/>
  <c r="N5587" i="1" s="1"/>
  <c r="L5588" i="1"/>
  <c r="N5588" i="1" s="1"/>
  <c r="L5589" i="1"/>
  <c r="N5589" i="1" s="1"/>
  <c r="L5590" i="1"/>
  <c r="N5590" i="1" s="1"/>
  <c r="L5591" i="1"/>
  <c r="N5591" i="1" s="1"/>
  <c r="L5592" i="1"/>
  <c r="N5592" i="1" s="1"/>
  <c r="L5593" i="1"/>
  <c r="N5593" i="1" s="1"/>
  <c r="L5594" i="1"/>
  <c r="N5594" i="1" s="1"/>
  <c r="L5595" i="1"/>
  <c r="N5595" i="1" s="1"/>
  <c r="L5596" i="1"/>
  <c r="N5596" i="1" s="1"/>
  <c r="L5597" i="1"/>
  <c r="N5597" i="1" s="1"/>
  <c r="L5598" i="1"/>
  <c r="N5598" i="1" s="1"/>
  <c r="L5599" i="1"/>
  <c r="N5599" i="1" s="1"/>
  <c r="L5600" i="1"/>
  <c r="N5600" i="1" s="1"/>
  <c r="L5601" i="1"/>
  <c r="N5601" i="1" s="1"/>
  <c r="L5602" i="1"/>
  <c r="N5602" i="1" s="1"/>
  <c r="L5603" i="1"/>
  <c r="N5603" i="1" s="1"/>
  <c r="L5604" i="1"/>
  <c r="N5604" i="1" s="1"/>
  <c r="L5605" i="1"/>
  <c r="N5605" i="1" s="1"/>
  <c r="L5606" i="1"/>
  <c r="N5606" i="1" s="1"/>
  <c r="L5607" i="1"/>
  <c r="N5607" i="1" s="1"/>
  <c r="L5608" i="1"/>
  <c r="N5608" i="1" s="1"/>
  <c r="L5609" i="1"/>
  <c r="N5609" i="1" s="1"/>
  <c r="L5610" i="1"/>
  <c r="N5610" i="1" s="1"/>
  <c r="L5611" i="1"/>
  <c r="N5611" i="1" s="1"/>
  <c r="L5612" i="1"/>
  <c r="N5612" i="1" s="1"/>
  <c r="L5613" i="1"/>
  <c r="N5613" i="1" s="1"/>
  <c r="L5614" i="1"/>
  <c r="N5614" i="1" s="1"/>
  <c r="L5615" i="1"/>
  <c r="N5615" i="1" s="1"/>
  <c r="L5616" i="1"/>
  <c r="N5616" i="1" s="1"/>
  <c r="L5617" i="1"/>
  <c r="N5617" i="1" s="1"/>
  <c r="L5618" i="1"/>
  <c r="N5618" i="1" s="1"/>
  <c r="L5619" i="1"/>
  <c r="N5619" i="1" s="1"/>
  <c r="L5620" i="1"/>
  <c r="N5620" i="1" s="1"/>
  <c r="L5621" i="1"/>
  <c r="N5621" i="1" s="1"/>
  <c r="L5622" i="1"/>
  <c r="N5622" i="1" s="1"/>
  <c r="L5623" i="1"/>
  <c r="N5623" i="1" s="1"/>
  <c r="L5624" i="1"/>
  <c r="N5624" i="1" s="1"/>
  <c r="L5625" i="1"/>
  <c r="N5625" i="1" s="1"/>
  <c r="L5626" i="1"/>
  <c r="N5626" i="1" s="1"/>
  <c r="L5627" i="1"/>
  <c r="N5627" i="1" s="1"/>
  <c r="L5628" i="1"/>
  <c r="N5628" i="1" s="1"/>
  <c r="L5629" i="1"/>
  <c r="N5629" i="1" s="1"/>
  <c r="L5630" i="1"/>
  <c r="N5630" i="1" s="1"/>
  <c r="L5631" i="1"/>
  <c r="N5631" i="1" s="1"/>
  <c r="L5632" i="1"/>
  <c r="N5632" i="1" s="1"/>
  <c r="L5633" i="1"/>
  <c r="N5633" i="1" s="1"/>
  <c r="L5634" i="1"/>
  <c r="N5634" i="1" s="1"/>
  <c r="L5635" i="1"/>
  <c r="N5635" i="1" s="1"/>
  <c r="L5636" i="1"/>
  <c r="N5636" i="1" s="1"/>
  <c r="L5637" i="1"/>
  <c r="N5637" i="1" s="1"/>
  <c r="L5638" i="1"/>
  <c r="N5638" i="1" s="1"/>
  <c r="L5639" i="1"/>
  <c r="N5639" i="1" s="1"/>
  <c r="L5640" i="1"/>
  <c r="N5640" i="1" s="1"/>
  <c r="L5641" i="1"/>
  <c r="N5641" i="1" s="1"/>
  <c r="L5642" i="1"/>
  <c r="N5642" i="1" s="1"/>
  <c r="L5643" i="1"/>
  <c r="N5643" i="1" s="1"/>
  <c r="L5644" i="1"/>
  <c r="N5644" i="1" s="1"/>
  <c r="L5645" i="1"/>
  <c r="N5645" i="1" s="1"/>
  <c r="L5646" i="1"/>
  <c r="N5646" i="1" s="1"/>
  <c r="L5647" i="1"/>
  <c r="N5647" i="1" s="1"/>
  <c r="L5648" i="1"/>
  <c r="N5648" i="1" s="1"/>
  <c r="L5649" i="1"/>
  <c r="N5649" i="1" s="1"/>
  <c r="L5650" i="1"/>
  <c r="N5650" i="1" s="1"/>
  <c r="L5651" i="1"/>
  <c r="N5651" i="1" s="1"/>
  <c r="L5652" i="1"/>
  <c r="N5652" i="1" s="1"/>
  <c r="L5653" i="1"/>
  <c r="N5653" i="1" s="1"/>
  <c r="L5654" i="1"/>
  <c r="N5654" i="1" s="1"/>
  <c r="L5655" i="1"/>
  <c r="N5655" i="1" s="1"/>
  <c r="L5656" i="1"/>
  <c r="N5656" i="1" s="1"/>
  <c r="L5657" i="1"/>
  <c r="N5657" i="1" s="1"/>
  <c r="L5658" i="1"/>
  <c r="N5658" i="1" s="1"/>
  <c r="L5659" i="1"/>
  <c r="N5659" i="1" s="1"/>
  <c r="L5660" i="1"/>
  <c r="N5660" i="1" s="1"/>
  <c r="L5661" i="1"/>
  <c r="N5661" i="1" s="1"/>
  <c r="L5662" i="1"/>
  <c r="N5662" i="1" s="1"/>
  <c r="L5663" i="1"/>
  <c r="N5663" i="1" s="1"/>
  <c r="L5664" i="1"/>
  <c r="N5664" i="1" s="1"/>
  <c r="L5665" i="1"/>
  <c r="N5665" i="1" s="1"/>
  <c r="L5666" i="1"/>
  <c r="N5666" i="1" s="1"/>
  <c r="L5667" i="1"/>
  <c r="N5667" i="1" s="1"/>
  <c r="L5668" i="1"/>
  <c r="N5668" i="1" s="1"/>
  <c r="L5669" i="1"/>
  <c r="N5669" i="1" s="1"/>
  <c r="L5670" i="1"/>
  <c r="N5670" i="1" s="1"/>
  <c r="L5671" i="1"/>
  <c r="N5671" i="1" s="1"/>
  <c r="L5672" i="1"/>
  <c r="N5672" i="1" s="1"/>
  <c r="L5673" i="1"/>
  <c r="N5673" i="1" s="1"/>
  <c r="L5674" i="1"/>
  <c r="N5674" i="1" s="1"/>
  <c r="L5675" i="1"/>
  <c r="N5675" i="1" s="1"/>
  <c r="L5676" i="1"/>
  <c r="N5676" i="1" s="1"/>
  <c r="L5677" i="1"/>
  <c r="N5677" i="1" s="1"/>
  <c r="L5678" i="1"/>
  <c r="N5678" i="1" s="1"/>
  <c r="L5679" i="1"/>
  <c r="N5679" i="1" s="1"/>
  <c r="L5680" i="1"/>
  <c r="N5680" i="1" s="1"/>
  <c r="L5681" i="1"/>
  <c r="N5681" i="1" s="1"/>
  <c r="L5682" i="1"/>
  <c r="N5682" i="1" s="1"/>
  <c r="L5683" i="1"/>
  <c r="N5683" i="1" s="1"/>
  <c r="L5684" i="1"/>
  <c r="N5684" i="1" s="1"/>
  <c r="L5685" i="1"/>
  <c r="N5685" i="1" s="1"/>
  <c r="L5686" i="1"/>
  <c r="N5686" i="1" s="1"/>
  <c r="L5687" i="1"/>
  <c r="N5687" i="1" s="1"/>
  <c r="L5688" i="1"/>
  <c r="N5688" i="1" s="1"/>
  <c r="L5689" i="1"/>
  <c r="N5689" i="1" s="1"/>
  <c r="L5690" i="1"/>
  <c r="N5690" i="1" s="1"/>
  <c r="L5691" i="1"/>
  <c r="N5691" i="1" s="1"/>
  <c r="L5692" i="1"/>
  <c r="N5692" i="1" s="1"/>
  <c r="L5693" i="1"/>
  <c r="N5693" i="1" s="1"/>
  <c r="L5694" i="1"/>
  <c r="N5694" i="1" s="1"/>
  <c r="L5695" i="1"/>
  <c r="N5695" i="1" s="1"/>
  <c r="L5696" i="1"/>
  <c r="N5696" i="1" s="1"/>
  <c r="L5697" i="1"/>
  <c r="N5697" i="1" s="1"/>
  <c r="L5698" i="1"/>
  <c r="N5698" i="1" s="1"/>
  <c r="L5699" i="1"/>
  <c r="N5699" i="1" s="1"/>
  <c r="L5700" i="1"/>
  <c r="N5700" i="1" s="1"/>
  <c r="L5701" i="1"/>
  <c r="N5701" i="1" s="1"/>
  <c r="L5702" i="1"/>
  <c r="N5702" i="1" s="1"/>
  <c r="L5703" i="1"/>
  <c r="N5703" i="1" s="1"/>
  <c r="L5704" i="1"/>
  <c r="N5704" i="1" s="1"/>
  <c r="L5705" i="1"/>
  <c r="N5705" i="1" s="1"/>
  <c r="L5706" i="1"/>
  <c r="N5706" i="1" s="1"/>
  <c r="L5707" i="1"/>
  <c r="N5707" i="1" s="1"/>
  <c r="L5708" i="1"/>
  <c r="N5708" i="1" s="1"/>
  <c r="L5709" i="1"/>
  <c r="N5709" i="1" s="1"/>
  <c r="L5710" i="1"/>
  <c r="N5710" i="1" s="1"/>
  <c r="L5711" i="1"/>
  <c r="N5711" i="1" s="1"/>
  <c r="L5712" i="1"/>
  <c r="N5712" i="1" s="1"/>
  <c r="L5713" i="1"/>
  <c r="N5713" i="1" s="1"/>
  <c r="L5714" i="1"/>
  <c r="N5714" i="1" s="1"/>
  <c r="L5715" i="1"/>
  <c r="N5715" i="1" s="1"/>
  <c r="L5716" i="1"/>
  <c r="N5716" i="1" s="1"/>
  <c r="L5717" i="1"/>
  <c r="N5717" i="1" s="1"/>
  <c r="L5718" i="1"/>
  <c r="N5718" i="1" s="1"/>
  <c r="L5719" i="1"/>
  <c r="N5719" i="1" s="1"/>
  <c r="L5720" i="1"/>
  <c r="N5720" i="1" s="1"/>
  <c r="L5721" i="1"/>
  <c r="N5721" i="1" s="1"/>
  <c r="L5722" i="1"/>
  <c r="N5722" i="1" s="1"/>
  <c r="L5723" i="1"/>
  <c r="N5723" i="1" s="1"/>
  <c r="L5724" i="1"/>
  <c r="N5724" i="1" s="1"/>
  <c r="L5725" i="1"/>
  <c r="N5725" i="1" s="1"/>
  <c r="L5726" i="1"/>
  <c r="N5726" i="1" s="1"/>
  <c r="L5727" i="1"/>
  <c r="N5727" i="1" s="1"/>
  <c r="L5728" i="1"/>
  <c r="N5728" i="1" s="1"/>
  <c r="L5729" i="1"/>
  <c r="N5729" i="1" s="1"/>
  <c r="L5730" i="1"/>
  <c r="N5730" i="1" s="1"/>
  <c r="L5731" i="1"/>
  <c r="N5731" i="1" s="1"/>
  <c r="L5732" i="1"/>
  <c r="N5732" i="1" s="1"/>
  <c r="L5733" i="1"/>
  <c r="N5733" i="1" s="1"/>
  <c r="L5734" i="1"/>
  <c r="N5734" i="1" s="1"/>
  <c r="L5735" i="1"/>
  <c r="N5735" i="1" s="1"/>
  <c r="L5736" i="1"/>
  <c r="N5736" i="1" s="1"/>
  <c r="L5737" i="1"/>
  <c r="N5737" i="1" s="1"/>
  <c r="L5738" i="1"/>
  <c r="N5738" i="1" s="1"/>
  <c r="L5739" i="1"/>
  <c r="N5739" i="1" s="1"/>
  <c r="L5740" i="1"/>
  <c r="N5740" i="1" s="1"/>
  <c r="L5741" i="1"/>
  <c r="N5741" i="1" s="1"/>
  <c r="L5742" i="1"/>
  <c r="N5742" i="1" s="1"/>
  <c r="L5743" i="1"/>
  <c r="N5743" i="1" s="1"/>
  <c r="L5744" i="1"/>
  <c r="N5744" i="1" s="1"/>
  <c r="L5745" i="1"/>
  <c r="N5745" i="1" s="1"/>
  <c r="L5746" i="1"/>
  <c r="N5746" i="1" s="1"/>
  <c r="L5747" i="1"/>
  <c r="N5747" i="1" s="1"/>
  <c r="L5748" i="1"/>
  <c r="N5748" i="1" s="1"/>
  <c r="L5749" i="1"/>
  <c r="N5749" i="1" s="1"/>
  <c r="L5750" i="1"/>
  <c r="N5750" i="1" s="1"/>
  <c r="L5751" i="1"/>
  <c r="N5751" i="1" s="1"/>
  <c r="L5752" i="1"/>
  <c r="N5752" i="1" s="1"/>
  <c r="L5753" i="1"/>
  <c r="N5753" i="1" s="1"/>
  <c r="L5754" i="1"/>
  <c r="N5754" i="1" s="1"/>
  <c r="L5755" i="1"/>
  <c r="N5755" i="1" s="1"/>
  <c r="L5756" i="1"/>
  <c r="N5756" i="1" s="1"/>
  <c r="L5757" i="1"/>
  <c r="N5757" i="1" s="1"/>
  <c r="L5758" i="1"/>
  <c r="N5758" i="1" s="1"/>
  <c r="L5759" i="1"/>
  <c r="N5759" i="1" s="1"/>
  <c r="L5760" i="1"/>
  <c r="N5760" i="1" s="1"/>
  <c r="L5761" i="1"/>
  <c r="N5761" i="1" s="1"/>
  <c r="L5762" i="1"/>
  <c r="N5762" i="1" s="1"/>
  <c r="L5763" i="1"/>
  <c r="N5763" i="1" s="1"/>
  <c r="L5764" i="1"/>
  <c r="N5764" i="1" s="1"/>
  <c r="L5765" i="1"/>
  <c r="N5765" i="1" s="1"/>
  <c r="L5766" i="1"/>
  <c r="N5766" i="1" s="1"/>
  <c r="L5767" i="1"/>
  <c r="N5767" i="1" s="1"/>
  <c r="L5768" i="1"/>
  <c r="N5768" i="1" s="1"/>
  <c r="L5769" i="1"/>
  <c r="N5769" i="1" s="1"/>
  <c r="L5770" i="1"/>
  <c r="N5770" i="1" s="1"/>
  <c r="L5771" i="1"/>
  <c r="N5771" i="1" s="1"/>
  <c r="L5772" i="1"/>
  <c r="N5772" i="1" s="1"/>
  <c r="L5773" i="1"/>
  <c r="N5773" i="1" s="1"/>
  <c r="L5774" i="1"/>
  <c r="N5774" i="1" s="1"/>
  <c r="L5775" i="1"/>
  <c r="N5775" i="1" s="1"/>
  <c r="L5776" i="1"/>
  <c r="N5776" i="1" s="1"/>
  <c r="L5777" i="1"/>
  <c r="N5777" i="1" s="1"/>
  <c r="L5778" i="1"/>
  <c r="N5778" i="1" s="1"/>
  <c r="L5779" i="1"/>
  <c r="N5779" i="1" s="1"/>
  <c r="L5780" i="1"/>
  <c r="N5780" i="1" s="1"/>
  <c r="L5781" i="1"/>
  <c r="N5781" i="1" s="1"/>
  <c r="L5782" i="1"/>
  <c r="N5782" i="1" s="1"/>
  <c r="L5783" i="1"/>
  <c r="N5783" i="1" s="1"/>
  <c r="L5784" i="1"/>
  <c r="N5784" i="1" s="1"/>
  <c r="L5785" i="1"/>
  <c r="N5785" i="1" s="1"/>
  <c r="L5786" i="1"/>
  <c r="N5786" i="1" s="1"/>
  <c r="L5787" i="1"/>
  <c r="N5787" i="1" s="1"/>
  <c r="L5788" i="1"/>
  <c r="N5788" i="1" s="1"/>
  <c r="L5789" i="1"/>
  <c r="N5789" i="1" s="1"/>
  <c r="L5790" i="1"/>
  <c r="N5790" i="1" s="1"/>
  <c r="L5791" i="1"/>
  <c r="N5791" i="1" s="1"/>
  <c r="L5792" i="1"/>
  <c r="N5792" i="1" s="1"/>
  <c r="L5793" i="1"/>
  <c r="N5793" i="1" s="1"/>
  <c r="L5794" i="1"/>
  <c r="N5794" i="1" s="1"/>
  <c r="L5795" i="1"/>
  <c r="N5795" i="1" s="1"/>
  <c r="L5796" i="1"/>
  <c r="N5796" i="1" s="1"/>
  <c r="L5797" i="1"/>
  <c r="N5797" i="1" s="1"/>
  <c r="L5798" i="1"/>
  <c r="N5798" i="1" s="1"/>
  <c r="L5799" i="1"/>
  <c r="N5799" i="1" s="1"/>
  <c r="L5800" i="1"/>
  <c r="N5800" i="1" s="1"/>
  <c r="L5801" i="1"/>
  <c r="N5801" i="1" s="1"/>
  <c r="L5802" i="1"/>
  <c r="N5802" i="1" s="1"/>
  <c r="L5803" i="1"/>
  <c r="N5803" i="1" s="1"/>
  <c r="L5804" i="1"/>
  <c r="N5804" i="1" s="1"/>
  <c r="L5805" i="1"/>
  <c r="N5805" i="1" s="1"/>
  <c r="L5806" i="1"/>
  <c r="N5806" i="1" s="1"/>
  <c r="L5807" i="1"/>
  <c r="N5807" i="1" s="1"/>
  <c r="L5808" i="1"/>
  <c r="N5808" i="1" s="1"/>
  <c r="L5809" i="1"/>
  <c r="N5809" i="1" s="1"/>
  <c r="L5810" i="1"/>
  <c r="N5810" i="1" s="1"/>
  <c r="L5811" i="1"/>
  <c r="N5811" i="1" s="1"/>
  <c r="L5812" i="1"/>
  <c r="N5812" i="1" s="1"/>
  <c r="L5813" i="1"/>
  <c r="N5813" i="1" s="1"/>
  <c r="L5814" i="1"/>
  <c r="N5814" i="1" s="1"/>
  <c r="L5815" i="1"/>
  <c r="N5815" i="1" s="1"/>
  <c r="L5816" i="1"/>
  <c r="N5816" i="1" s="1"/>
  <c r="L5817" i="1"/>
  <c r="N5817" i="1" s="1"/>
  <c r="L5818" i="1"/>
  <c r="N5818" i="1" s="1"/>
  <c r="L5819" i="1"/>
  <c r="N5819" i="1" s="1"/>
  <c r="L5820" i="1"/>
  <c r="N5820" i="1" s="1"/>
  <c r="L5821" i="1"/>
  <c r="N5821" i="1" s="1"/>
  <c r="L5822" i="1"/>
  <c r="N5822" i="1" s="1"/>
  <c r="L5823" i="1"/>
  <c r="N5823" i="1" s="1"/>
  <c r="L5824" i="1"/>
  <c r="N5824" i="1" s="1"/>
  <c r="L5825" i="1"/>
  <c r="N5825" i="1" s="1"/>
  <c r="L5826" i="1"/>
  <c r="N5826" i="1" s="1"/>
  <c r="L5827" i="1"/>
  <c r="N5827" i="1" s="1"/>
  <c r="L5828" i="1"/>
  <c r="N5828" i="1" s="1"/>
  <c r="L5829" i="1"/>
  <c r="N5829" i="1" s="1"/>
  <c r="L5830" i="1"/>
  <c r="N5830" i="1" s="1"/>
  <c r="L5831" i="1"/>
  <c r="N5831" i="1" s="1"/>
  <c r="L5832" i="1"/>
  <c r="N5832" i="1" s="1"/>
  <c r="L5833" i="1"/>
  <c r="N5833" i="1" s="1"/>
  <c r="L5834" i="1"/>
  <c r="N5834" i="1" s="1"/>
  <c r="L5835" i="1"/>
  <c r="N5835" i="1" s="1"/>
  <c r="L5836" i="1"/>
  <c r="N5836" i="1" s="1"/>
  <c r="L5837" i="1"/>
  <c r="N5837" i="1" s="1"/>
  <c r="L5838" i="1"/>
  <c r="N5838" i="1" s="1"/>
  <c r="L5839" i="1"/>
  <c r="N5839" i="1" s="1"/>
  <c r="L5840" i="1"/>
  <c r="N5840" i="1" s="1"/>
  <c r="L5841" i="1"/>
  <c r="N5841" i="1" s="1"/>
  <c r="L5842" i="1"/>
  <c r="N5842" i="1" s="1"/>
  <c r="L5843" i="1"/>
  <c r="N5843" i="1" s="1"/>
  <c r="L5844" i="1"/>
  <c r="N5844" i="1" s="1"/>
  <c r="L5845" i="1"/>
  <c r="N5845" i="1" s="1"/>
  <c r="L5846" i="1"/>
  <c r="N5846" i="1" s="1"/>
  <c r="L5847" i="1"/>
  <c r="N5847" i="1" s="1"/>
  <c r="L5848" i="1"/>
  <c r="N5848" i="1" s="1"/>
  <c r="L5849" i="1"/>
  <c r="N5849" i="1" s="1"/>
  <c r="L5850" i="1"/>
  <c r="N5850" i="1" s="1"/>
  <c r="L5851" i="1"/>
  <c r="N5851" i="1" s="1"/>
  <c r="L5852" i="1"/>
  <c r="N5852" i="1" s="1"/>
  <c r="L5853" i="1"/>
  <c r="N5853" i="1" s="1"/>
  <c r="L5854" i="1"/>
  <c r="N5854" i="1" s="1"/>
  <c r="L5855" i="1"/>
  <c r="N5855" i="1" s="1"/>
  <c r="L5856" i="1"/>
  <c r="N5856" i="1" s="1"/>
  <c r="L5857" i="1"/>
  <c r="N5857" i="1" s="1"/>
  <c r="L5858" i="1"/>
  <c r="N5858" i="1" s="1"/>
  <c r="L5859" i="1"/>
  <c r="N5859" i="1" s="1"/>
  <c r="L5860" i="1"/>
  <c r="N5860" i="1" s="1"/>
  <c r="L5861" i="1"/>
  <c r="N5861" i="1" s="1"/>
  <c r="L5862" i="1"/>
  <c r="N5862" i="1" s="1"/>
  <c r="L5863" i="1"/>
  <c r="N5863" i="1" s="1"/>
  <c r="L5864" i="1"/>
  <c r="N5864" i="1" s="1"/>
  <c r="L5865" i="1"/>
  <c r="N5865" i="1" s="1"/>
  <c r="L5866" i="1"/>
  <c r="N5866" i="1" s="1"/>
  <c r="L5867" i="1"/>
  <c r="N5867" i="1" s="1"/>
  <c r="L5868" i="1"/>
  <c r="N5868" i="1" s="1"/>
  <c r="L5869" i="1"/>
  <c r="N5869" i="1" s="1"/>
  <c r="L5870" i="1"/>
  <c r="N5870" i="1" s="1"/>
  <c r="L5871" i="1"/>
  <c r="N5871" i="1" s="1"/>
  <c r="L5872" i="1"/>
  <c r="N5872" i="1" s="1"/>
  <c r="L5873" i="1"/>
  <c r="N5873" i="1" s="1"/>
  <c r="L5874" i="1"/>
  <c r="N5874" i="1" s="1"/>
  <c r="L5875" i="1"/>
  <c r="N5875" i="1" s="1"/>
  <c r="L5876" i="1"/>
  <c r="N5876" i="1" s="1"/>
  <c r="L5877" i="1"/>
  <c r="N5877" i="1" s="1"/>
  <c r="L5878" i="1"/>
  <c r="N5878" i="1" s="1"/>
  <c r="L5879" i="1"/>
  <c r="N5879" i="1" s="1"/>
  <c r="L5880" i="1"/>
  <c r="N5880" i="1" s="1"/>
  <c r="L5881" i="1"/>
  <c r="N5881" i="1" s="1"/>
  <c r="L5882" i="1"/>
  <c r="N5882" i="1" s="1"/>
  <c r="L5883" i="1"/>
  <c r="N5883" i="1" s="1"/>
  <c r="L5884" i="1"/>
  <c r="N5884" i="1" s="1"/>
  <c r="L5885" i="1"/>
  <c r="N5885" i="1" s="1"/>
  <c r="L5886" i="1"/>
  <c r="N5886" i="1" s="1"/>
  <c r="L5887" i="1"/>
  <c r="N5887" i="1" s="1"/>
  <c r="L5888" i="1"/>
  <c r="N5888" i="1" s="1"/>
  <c r="L5889" i="1"/>
  <c r="N5889" i="1" s="1"/>
  <c r="L5890" i="1"/>
  <c r="N5890" i="1" s="1"/>
  <c r="L5891" i="1"/>
  <c r="N5891" i="1" s="1"/>
  <c r="L5892" i="1"/>
  <c r="N5892" i="1" s="1"/>
  <c r="L5893" i="1"/>
  <c r="N5893" i="1" s="1"/>
  <c r="L5894" i="1"/>
  <c r="N5894" i="1" s="1"/>
  <c r="L5895" i="1"/>
  <c r="N5895" i="1" s="1"/>
  <c r="L5896" i="1"/>
  <c r="N5896" i="1" s="1"/>
  <c r="L5897" i="1"/>
  <c r="N5897" i="1" s="1"/>
  <c r="L5898" i="1"/>
  <c r="N5898" i="1" s="1"/>
  <c r="L5899" i="1"/>
  <c r="N5899" i="1" s="1"/>
  <c r="L5900" i="1"/>
  <c r="N5900" i="1" s="1"/>
  <c r="L5901" i="1"/>
  <c r="N5901" i="1" s="1"/>
  <c r="L5902" i="1"/>
  <c r="N5902" i="1" s="1"/>
  <c r="L5903" i="1"/>
  <c r="N5903" i="1" s="1"/>
  <c r="L5904" i="1"/>
  <c r="N5904" i="1" s="1"/>
  <c r="L5905" i="1"/>
  <c r="N5905" i="1" s="1"/>
  <c r="L5906" i="1"/>
  <c r="N5906" i="1" s="1"/>
  <c r="L5907" i="1"/>
  <c r="N5907" i="1" s="1"/>
  <c r="L5908" i="1"/>
  <c r="N5908" i="1" s="1"/>
  <c r="L5909" i="1"/>
  <c r="N5909" i="1" s="1"/>
  <c r="L5910" i="1"/>
  <c r="N5910" i="1" s="1"/>
  <c r="L5911" i="1"/>
  <c r="N5911" i="1" s="1"/>
  <c r="L5912" i="1"/>
  <c r="N5912" i="1" s="1"/>
  <c r="L5913" i="1"/>
  <c r="N5913" i="1" s="1"/>
  <c r="L5914" i="1"/>
  <c r="N5914" i="1" s="1"/>
  <c r="L5915" i="1"/>
  <c r="N5915" i="1" s="1"/>
  <c r="L5916" i="1"/>
  <c r="N5916" i="1" s="1"/>
  <c r="L5917" i="1"/>
  <c r="N5917" i="1" s="1"/>
  <c r="L5918" i="1"/>
  <c r="N5918" i="1" s="1"/>
  <c r="L5919" i="1"/>
  <c r="N5919" i="1" s="1"/>
  <c r="L5920" i="1"/>
  <c r="N5920" i="1" s="1"/>
  <c r="L5921" i="1"/>
  <c r="N5921" i="1" s="1"/>
  <c r="L5922" i="1"/>
  <c r="N5922" i="1" s="1"/>
  <c r="L5923" i="1"/>
  <c r="N5923" i="1" s="1"/>
  <c r="L5924" i="1"/>
  <c r="N5924" i="1" s="1"/>
  <c r="L5925" i="1"/>
  <c r="N5925" i="1" s="1"/>
  <c r="L5926" i="1"/>
  <c r="N5926" i="1" s="1"/>
  <c r="L5927" i="1"/>
  <c r="N5927" i="1" s="1"/>
  <c r="L5928" i="1"/>
  <c r="N5928" i="1" s="1"/>
  <c r="L5929" i="1"/>
  <c r="N5929" i="1" s="1"/>
  <c r="L5930" i="1"/>
  <c r="N5930" i="1" s="1"/>
  <c r="L5931" i="1"/>
  <c r="N5931" i="1" s="1"/>
  <c r="L5932" i="1"/>
  <c r="N5932" i="1" s="1"/>
  <c r="L5933" i="1"/>
  <c r="N5933" i="1" s="1"/>
  <c r="L5934" i="1"/>
  <c r="N5934" i="1" s="1"/>
  <c r="L5935" i="1"/>
  <c r="N5935" i="1" s="1"/>
  <c r="L5936" i="1"/>
  <c r="N5936" i="1" s="1"/>
  <c r="L5937" i="1"/>
  <c r="N5937" i="1" s="1"/>
  <c r="L5938" i="1"/>
  <c r="N5938" i="1" s="1"/>
  <c r="L5939" i="1"/>
  <c r="N5939" i="1" s="1"/>
  <c r="L5940" i="1"/>
  <c r="N5940" i="1" s="1"/>
  <c r="L5941" i="1"/>
  <c r="N5941" i="1" s="1"/>
  <c r="L5942" i="1"/>
  <c r="N5942" i="1" s="1"/>
  <c r="L5943" i="1"/>
  <c r="N5943" i="1" s="1"/>
  <c r="L5944" i="1"/>
  <c r="N5944" i="1" s="1"/>
  <c r="L5945" i="1"/>
  <c r="N5945" i="1" s="1"/>
  <c r="L5946" i="1"/>
  <c r="N5946" i="1" s="1"/>
  <c r="L5947" i="1"/>
  <c r="N5947" i="1" s="1"/>
  <c r="L5948" i="1"/>
  <c r="N5948" i="1" s="1"/>
  <c r="L5949" i="1"/>
  <c r="N5949" i="1" s="1"/>
  <c r="L5950" i="1"/>
  <c r="N5950" i="1" s="1"/>
  <c r="L5951" i="1"/>
  <c r="N5951" i="1" s="1"/>
  <c r="L5952" i="1"/>
  <c r="N5952" i="1" s="1"/>
  <c r="L5953" i="1"/>
  <c r="N5953" i="1" s="1"/>
  <c r="L5954" i="1"/>
  <c r="N5954" i="1" s="1"/>
  <c r="L5955" i="1"/>
  <c r="N5955" i="1" s="1"/>
  <c r="L5956" i="1"/>
  <c r="N5956" i="1" s="1"/>
  <c r="L5957" i="1"/>
  <c r="N5957" i="1" s="1"/>
  <c r="L5958" i="1"/>
  <c r="N5958" i="1" s="1"/>
  <c r="L5959" i="1"/>
  <c r="N5959" i="1" s="1"/>
  <c r="L5960" i="1"/>
  <c r="N5960" i="1" s="1"/>
  <c r="L5961" i="1"/>
  <c r="N5961" i="1" s="1"/>
  <c r="L5962" i="1"/>
  <c r="N5962" i="1" s="1"/>
  <c r="L5963" i="1"/>
  <c r="N5963" i="1" s="1"/>
  <c r="L5964" i="1"/>
  <c r="N5964" i="1" s="1"/>
  <c r="L5965" i="1"/>
  <c r="N5965" i="1" s="1"/>
  <c r="L5966" i="1"/>
  <c r="N5966" i="1" s="1"/>
  <c r="L5967" i="1"/>
  <c r="N5967" i="1" s="1"/>
  <c r="L5968" i="1"/>
  <c r="N5968" i="1" s="1"/>
  <c r="L5969" i="1"/>
  <c r="N5969" i="1" s="1"/>
  <c r="L5970" i="1"/>
  <c r="N5970" i="1" s="1"/>
  <c r="L5971" i="1"/>
  <c r="N5971" i="1" s="1"/>
  <c r="L5972" i="1"/>
  <c r="N5972" i="1" s="1"/>
  <c r="L5973" i="1"/>
  <c r="N5973" i="1" s="1"/>
  <c r="L5974" i="1"/>
  <c r="N5974" i="1" s="1"/>
  <c r="L5975" i="1"/>
  <c r="N5975" i="1" s="1"/>
  <c r="L5976" i="1"/>
  <c r="N5976" i="1" s="1"/>
  <c r="L5977" i="1"/>
  <c r="N5977" i="1" s="1"/>
  <c r="L5978" i="1"/>
  <c r="N5978" i="1" s="1"/>
  <c r="L5979" i="1"/>
  <c r="N5979" i="1" s="1"/>
  <c r="L5980" i="1"/>
  <c r="N5980" i="1" s="1"/>
  <c r="L5981" i="1"/>
  <c r="N5981" i="1" s="1"/>
  <c r="L5982" i="1"/>
  <c r="N5982" i="1" s="1"/>
  <c r="L5983" i="1"/>
  <c r="N5983" i="1" s="1"/>
  <c r="L5984" i="1"/>
  <c r="N5984" i="1" s="1"/>
  <c r="L5985" i="1"/>
  <c r="N5985" i="1" s="1"/>
  <c r="L5986" i="1"/>
  <c r="N5986" i="1" s="1"/>
  <c r="L5987" i="1"/>
  <c r="N5987" i="1" s="1"/>
  <c r="L5988" i="1"/>
  <c r="N5988" i="1" s="1"/>
  <c r="L5989" i="1"/>
  <c r="N5989" i="1" s="1"/>
  <c r="L5990" i="1"/>
  <c r="N5990" i="1" s="1"/>
  <c r="L5991" i="1"/>
  <c r="N5991" i="1" s="1"/>
  <c r="L5992" i="1"/>
  <c r="N5992" i="1" s="1"/>
  <c r="L5993" i="1"/>
  <c r="N5993" i="1" s="1"/>
  <c r="L5994" i="1"/>
  <c r="N5994" i="1" s="1"/>
  <c r="L5995" i="1"/>
  <c r="N5995" i="1" s="1"/>
  <c r="L5996" i="1"/>
  <c r="N5996" i="1" s="1"/>
  <c r="L5997" i="1"/>
  <c r="N5997" i="1" s="1"/>
  <c r="L5998" i="1"/>
  <c r="N5998" i="1" s="1"/>
  <c r="L5999" i="1"/>
  <c r="N5999" i="1" s="1"/>
  <c r="L6000" i="1"/>
  <c r="N6000" i="1" s="1"/>
  <c r="L6001" i="1"/>
  <c r="N6001" i="1" s="1"/>
  <c r="L6002" i="1"/>
  <c r="N6002" i="1" s="1"/>
  <c r="L6003" i="1"/>
  <c r="N6003" i="1" s="1"/>
  <c r="L6004" i="1"/>
  <c r="N6004" i="1" s="1"/>
  <c r="L6005" i="1"/>
  <c r="N6005" i="1" s="1"/>
  <c r="L6006" i="1"/>
  <c r="N6006" i="1" s="1"/>
  <c r="L6007" i="1"/>
  <c r="N6007" i="1" s="1"/>
  <c r="L6008" i="1"/>
  <c r="N6008" i="1" s="1"/>
  <c r="L6009" i="1"/>
  <c r="N6009" i="1" s="1"/>
  <c r="L6010" i="1"/>
  <c r="N6010" i="1" s="1"/>
  <c r="L6011" i="1"/>
  <c r="N6011" i="1" s="1"/>
  <c r="L6012" i="1"/>
  <c r="N6012" i="1" s="1"/>
  <c r="L6013" i="1"/>
  <c r="N6013" i="1" s="1"/>
  <c r="L6014" i="1"/>
  <c r="N6014" i="1" s="1"/>
  <c r="L6015" i="1"/>
  <c r="N6015" i="1" s="1"/>
  <c r="L6016" i="1"/>
  <c r="N6016" i="1" s="1"/>
  <c r="L6017" i="1"/>
  <c r="N6017" i="1" s="1"/>
  <c r="L6018" i="1"/>
  <c r="N6018" i="1" s="1"/>
  <c r="L6019" i="1"/>
  <c r="N6019" i="1" s="1"/>
  <c r="L6020" i="1"/>
  <c r="N6020" i="1" s="1"/>
  <c r="L6021" i="1"/>
  <c r="N6021" i="1" s="1"/>
  <c r="L6022" i="1"/>
  <c r="N6022" i="1" s="1"/>
  <c r="L6023" i="1"/>
  <c r="N6023" i="1" s="1"/>
  <c r="L6024" i="1"/>
  <c r="N6024" i="1" s="1"/>
  <c r="L6025" i="1"/>
  <c r="N6025" i="1" s="1"/>
  <c r="L6026" i="1"/>
  <c r="N6026" i="1" s="1"/>
  <c r="L6027" i="1"/>
  <c r="N6027" i="1" s="1"/>
  <c r="L6028" i="1"/>
  <c r="N6028" i="1" s="1"/>
  <c r="L6029" i="1"/>
  <c r="N6029" i="1" s="1"/>
  <c r="L6030" i="1"/>
  <c r="N6030" i="1" s="1"/>
  <c r="L6031" i="1"/>
  <c r="N6031" i="1" s="1"/>
  <c r="L6032" i="1"/>
  <c r="N6032" i="1" s="1"/>
  <c r="L6033" i="1"/>
  <c r="N6033" i="1" s="1"/>
  <c r="L6034" i="1"/>
  <c r="N6034" i="1" s="1"/>
  <c r="L6035" i="1"/>
  <c r="N6035" i="1" s="1"/>
  <c r="L6036" i="1"/>
  <c r="N6036" i="1" s="1"/>
  <c r="L6037" i="1"/>
  <c r="N6037" i="1" s="1"/>
  <c r="L6038" i="1"/>
  <c r="N6038" i="1" s="1"/>
  <c r="L6039" i="1"/>
  <c r="N6039" i="1" s="1"/>
  <c r="L6040" i="1"/>
  <c r="N6040" i="1" s="1"/>
  <c r="L6041" i="1"/>
  <c r="N6041" i="1" s="1"/>
  <c r="L6042" i="1"/>
  <c r="N6042" i="1" s="1"/>
  <c r="L6043" i="1"/>
  <c r="N6043" i="1" s="1"/>
  <c r="L6044" i="1"/>
  <c r="N6044" i="1" s="1"/>
  <c r="L6045" i="1"/>
  <c r="N6045" i="1" s="1"/>
  <c r="L6046" i="1"/>
  <c r="N6046" i="1" s="1"/>
  <c r="L6047" i="1"/>
  <c r="N6047" i="1" s="1"/>
  <c r="L6048" i="1"/>
  <c r="N6048" i="1" s="1"/>
  <c r="L6049" i="1"/>
  <c r="N6049" i="1" s="1"/>
  <c r="L6050" i="1"/>
  <c r="N6050" i="1" s="1"/>
  <c r="L6051" i="1"/>
  <c r="N6051" i="1" s="1"/>
  <c r="L6052" i="1"/>
  <c r="N6052" i="1" s="1"/>
  <c r="L6053" i="1"/>
  <c r="N6053" i="1" s="1"/>
  <c r="L6054" i="1"/>
  <c r="N6054" i="1" s="1"/>
  <c r="L6055" i="1"/>
  <c r="N6055" i="1" s="1"/>
  <c r="L6056" i="1"/>
  <c r="N6056" i="1" s="1"/>
  <c r="L6057" i="1"/>
  <c r="N6057" i="1" s="1"/>
  <c r="L6058" i="1"/>
  <c r="N6058" i="1" s="1"/>
  <c r="L6059" i="1"/>
  <c r="N6059" i="1" s="1"/>
  <c r="L6060" i="1"/>
  <c r="N6060" i="1" s="1"/>
  <c r="L6061" i="1"/>
  <c r="N6061" i="1" s="1"/>
  <c r="L6062" i="1"/>
  <c r="N6062" i="1" s="1"/>
  <c r="L6063" i="1"/>
  <c r="N6063" i="1" s="1"/>
  <c r="L6064" i="1"/>
  <c r="N6064" i="1" s="1"/>
  <c r="L6065" i="1"/>
  <c r="N6065" i="1" s="1"/>
  <c r="L6066" i="1"/>
  <c r="N6066" i="1" s="1"/>
  <c r="L6067" i="1"/>
  <c r="N6067" i="1" s="1"/>
  <c r="L6068" i="1"/>
  <c r="N6068" i="1" s="1"/>
  <c r="L6069" i="1"/>
  <c r="N6069" i="1" s="1"/>
  <c r="L6070" i="1"/>
  <c r="N6070" i="1" s="1"/>
  <c r="L6071" i="1"/>
  <c r="N6071" i="1" s="1"/>
  <c r="L6072" i="1"/>
  <c r="N6072" i="1" s="1"/>
  <c r="L6073" i="1"/>
  <c r="N6073" i="1" s="1"/>
  <c r="L6074" i="1"/>
  <c r="N6074" i="1" s="1"/>
  <c r="L6075" i="1"/>
  <c r="N6075" i="1" s="1"/>
  <c r="L6076" i="1"/>
  <c r="N6076" i="1" s="1"/>
  <c r="L6077" i="1"/>
  <c r="N6077" i="1" s="1"/>
  <c r="L6078" i="1"/>
  <c r="N6078" i="1" s="1"/>
  <c r="L6079" i="1"/>
  <c r="N6079" i="1" s="1"/>
  <c r="L6080" i="1"/>
  <c r="N6080" i="1" s="1"/>
  <c r="L6081" i="1"/>
  <c r="N6081" i="1" s="1"/>
  <c r="L6082" i="1"/>
  <c r="N6082" i="1" s="1"/>
  <c r="L6083" i="1"/>
  <c r="N6083" i="1" s="1"/>
  <c r="L6084" i="1"/>
  <c r="N6084" i="1" s="1"/>
  <c r="L6085" i="1"/>
  <c r="N6085" i="1" s="1"/>
  <c r="L6086" i="1"/>
  <c r="N6086" i="1" s="1"/>
  <c r="L6087" i="1"/>
  <c r="N6087" i="1" s="1"/>
  <c r="L6088" i="1"/>
  <c r="N6088" i="1" s="1"/>
  <c r="L6089" i="1"/>
  <c r="N6089" i="1" s="1"/>
  <c r="L6090" i="1"/>
  <c r="N6090" i="1" s="1"/>
  <c r="L6091" i="1"/>
  <c r="N6091" i="1" s="1"/>
  <c r="L6092" i="1"/>
  <c r="N6092" i="1" s="1"/>
  <c r="L6093" i="1"/>
  <c r="N6093" i="1" s="1"/>
  <c r="L6094" i="1"/>
  <c r="N6094" i="1" s="1"/>
  <c r="L6095" i="1"/>
  <c r="N6095" i="1" s="1"/>
  <c r="L6096" i="1"/>
  <c r="N6096" i="1" s="1"/>
  <c r="L6097" i="1"/>
  <c r="N6097" i="1" s="1"/>
  <c r="L6098" i="1"/>
  <c r="N6098" i="1" s="1"/>
  <c r="L6099" i="1"/>
  <c r="N6099" i="1" s="1"/>
  <c r="L6100" i="1"/>
  <c r="N6100" i="1" s="1"/>
  <c r="L6101" i="1"/>
  <c r="N6101" i="1" s="1"/>
  <c r="L6102" i="1"/>
  <c r="N6102" i="1" s="1"/>
  <c r="L6103" i="1"/>
  <c r="N6103" i="1" s="1"/>
  <c r="L6104" i="1"/>
  <c r="N6104" i="1" s="1"/>
  <c r="L6105" i="1"/>
  <c r="N6105" i="1" s="1"/>
  <c r="L6106" i="1"/>
  <c r="N6106" i="1" s="1"/>
  <c r="L6107" i="1"/>
  <c r="N6107" i="1" s="1"/>
  <c r="L6108" i="1"/>
  <c r="N6108" i="1" s="1"/>
  <c r="L6109" i="1"/>
  <c r="N6109" i="1" s="1"/>
  <c r="L6110" i="1"/>
  <c r="N6110" i="1" s="1"/>
  <c r="L6111" i="1"/>
  <c r="N6111" i="1" s="1"/>
  <c r="L6112" i="1"/>
  <c r="N6112" i="1" s="1"/>
  <c r="L6113" i="1"/>
  <c r="N6113" i="1" s="1"/>
  <c r="L6114" i="1"/>
  <c r="N6114" i="1" s="1"/>
  <c r="L6115" i="1"/>
  <c r="N6115" i="1" s="1"/>
  <c r="L6116" i="1"/>
  <c r="N6116" i="1" s="1"/>
  <c r="L6117" i="1"/>
  <c r="N6117" i="1" s="1"/>
  <c r="L6118" i="1"/>
  <c r="N6118" i="1" s="1"/>
  <c r="L6119" i="1"/>
  <c r="N6119" i="1" s="1"/>
  <c r="L6120" i="1"/>
  <c r="N6120" i="1" s="1"/>
  <c r="L6121" i="1"/>
  <c r="N6121" i="1" s="1"/>
  <c r="L6122" i="1"/>
  <c r="N6122" i="1" s="1"/>
  <c r="L6123" i="1"/>
  <c r="N6123" i="1" s="1"/>
  <c r="L6124" i="1"/>
  <c r="N6124" i="1" s="1"/>
  <c r="L6125" i="1"/>
  <c r="N6125" i="1" s="1"/>
  <c r="L6126" i="1"/>
  <c r="N6126" i="1" s="1"/>
  <c r="L6127" i="1"/>
  <c r="N6127" i="1" s="1"/>
  <c r="L6128" i="1"/>
  <c r="N6128" i="1" s="1"/>
  <c r="L6129" i="1"/>
  <c r="N6129" i="1" s="1"/>
  <c r="L6130" i="1"/>
  <c r="N6130" i="1" s="1"/>
  <c r="L6131" i="1"/>
  <c r="N6131" i="1" s="1"/>
  <c r="L6132" i="1"/>
  <c r="N6132" i="1" s="1"/>
  <c r="L6133" i="1"/>
  <c r="N6133" i="1" s="1"/>
  <c r="L6134" i="1"/>
  <c r="N6134" i="1" s="1"/>
  <c r="L6135" i="1"/>
  <c r="N6135" i="1" s="1"/>
  <c r="L6136" i="1"/>
  <c r="N6136" i="1" s="1"/>
  <c r="L6137" i="1"/>
  <c r="N6137" i="1" s="1"/>
  <c r="L6138" i="1"/>
  <c r="N6138" i="1" s="1"/>
  <c r="L6139" i="1"/>
  <c r="N6139" i="1" s="1"/>
  <c r="L6140" i="1"/>
  <c r="N6140" i="1" s="1"/>
  <c r="L6141" i="1"/>
  <c r="N6141" i="1" s="1"/>
  <c r="L6142" i="1"/>
  <c r="N6142" i="1" s="1"/>
  <c r="L6143" i="1"/>
  <c r="N6143" i="1" s="1"/>
  <c r="L6144" i="1"/>
  <c r="N6144" i="1" s="1"/>
  <c r="L6145" i="1"/>
  <c r="N6145" i="1" s="1"/>
  <c r="L6146" i="1"/>
  <c r="N6146" i="1" s="1"/>
  <c r="L6147" i="1"/>
  <c r="N6147" i="1" s="1"/>
  <c r="L6148" i="1"/>
  <c r="N6148" i="1" s="1"/>
  <c r="L6149" i="1"/>
  <c r="N6149" i="1" s="1"/>
  <c r="L6150" i="1"/>
  <c r="N6150" i="1" s="1"/>
  <c r="L6151" i="1"/>
  <c r="N6151" i="1" s="1"/>
  <c r="L6152" i="1"/>
  <c r="N6152" i="1" s="1"/>
  <c r="L6153" i="1"/>
  <c r="N6153" i="1" s="1"/>
  <c r="L6154" i="1"/>
  <c r="N6154" i="1" s="1"/>
  <c r="L6155" i="1"/>
  <c r="N6155" i="1" s="1"/>
  <c r="L6156" i="1"/>
  <c r="N6156" i="1" s="1"/>
  <c r="L6157" i="1"/>
  <c r="N6157" i="1" s="1"/>
  <c r="L6158" i="1"/>
  <c r="N6158" i="1" s="1"/>
  <c r="L6159" i="1"/>
  <c r="N6159" i="1" s="1"/>
  <c r="L6160" i="1"/>
  <c r="N6160" i="1" s="1"/>
  <c r="L6161" i="1"/>
  <c r="N6161" i="1" s="1"/>
  <c r="L6162" i="1"/>
  <c r="N6162" i="1" s="1"/>
  <c r="L6163" i="1"/>
  <c r="N6163" i="1" s="1"/>
  <c r="L6164" i="1"/>
  <c r="N6164" i="1" s="1"/>
  <c r="L6165" i="1"/>
  <c r="N6165" i="1" s="1"/>
  <c r="L6166" i="1"/>
  <c r="N6166" i="1" s="1"/>
  <c r="L6167" i="1"/>
  <c r="N6167" i="1" s="1"/>
  <c r="L6168" i="1"/>
  <c r="N6168" i="1" s="1"/>
  <c r="L6169" i="1"/>
  <c r="N6169" i="1" s="1"/>
  <c r="L6170" i="1"/>
  <c r="N6170" i="1" s="1"/>
  <c r="L6171" i="1"/>
  <c r="N6171" i="1" s="1"/>
  <c r="L6172" i="1"/>
  <c r="N6172" i="1" s="1"/>
  <c r="L6173" i="1"/>
  <c r="N6173" i="1" s="1"/>
  <c r="L6174" i="1"/>
  <c r="N6174" i="1" s="1"/>
  <c r="L6175" i="1"/>
  <c r="N6175" i="1" s="1"/>
  <c r="L6176" i="1"/>
  <c r="N6176" i="1" s="1"/>
  <c r="L6177" i="1"/>
  <c r="N6177" i="1" s="1"/>
  <c r="L6178" i="1"/>
  <c r="N6178" i="1" s="1"/>
  <c r="L6179" i="1"/>
  <c r="N6179" i="1" s="1"/>
  <c r="L6180" i="1"/>
  <c r="N6180" i="1" s="1"/>
  <c r="L6181" i="1"/>
  <c r="N6181" i="1" s="1"/>
  <c r="L6182" i="1"/>
  <c r="N6182" i="1" s="1"/>
  <c r="L6183" i="1"/>
  <c r="N6183" i="1" s="1"/>
  <c r="L6184" i="1"/>
  <c r="N6184" i="1" s="1"/>
  <c r="L6185" i="1"/>
  <c r="N6185" i="1" s="1"/>
  <c r="L6186" i="1"/>
  <c r="N6186" i="1" s="1"/>
  <c r="L6187" i="1"/>
  <c r="N6187" i="1" s="1"/>
  <c r="L6188" i="1"/>
  <c r="N6188" i="1" s="1"/>
  <c r="L6189" i="1"/>
  <c r="N6189" i="1" s="1"/>
  <c r="L6190" i="1"/>
  <c r="N6190" i="1" s="1"/>
  <c r="L6191" i="1"/>
  <c r="N6191" i="1" s="1"/>
  <c r="L6192" i="1"/>
  <c r="N6192" i="1" s="1"/>
  <c r="L6193" i="1"/>
  <c r="N6193" i="1" s="1"/>
  <c r="L6194" i="1"/>
  <c r="N6194" i="1" s="1"/>
  <c r="L6195" i="1"/>
  <c r="N6195" i="1" s="1"/>
  <c r="L6196" i="1"/>
  <c r="N6196" i="1" s="1"/>
  <c r="L6197" i="1"/>
  <c r="N6197" i="1" s="1"/>
  <c r="L6198" i="1"/>
  <c r="N6198" i="1" s="1"/>
  <c r="L6199" i="1"/>
  <c r="N6199" i="1" s="1"/>
  <c r="L6200" i="1"/>
  <c r="N6200" i="1" s="1"/>
  <c r="L6201" i="1"/>
  <c r="N6201" i="1" s="1"/>
  <c r="L6202" i="1"/>
  <c r="N6202" i="1" s="1"/>
  <c r="L6203" i="1"/>
  <c r="N6203" i="1" s="1"/>
  <c r="L6204" i="1"/>
  <c r="N6204" i="1" s="1"/>
  <c r="L6205" i="1"/>
  <c r="N6205" i="1" s="1"/>
  <c r="L6206" i="1"/>
  <c r="N6206" i="1" s="1"/>
  <c r="L6207" i="1"/>
  <c r="N6207" i="1" s="1"/>
  <c r="L6208" i="1"/>
  <c r="N6208" i="1" s="1"/>
  <c r="L6209" i="1"/>
  <c r="N6209" i="1" s="1"/>
  <c r="L6210" i="1"/>
  <c r="N6210" i="1" s="1"/>
  <c r="L6211" i="1"/>
  <c r="N6211" i="1" s="1"/>
  <c r="L6212" i="1"/>
  <c r="N6212" i="1" s="1"/>
  <c r="L6213" i="1"/>
  <c r="N6213" i="1" s="1"/>
  <c r="L6214" i="1"/>
  <c r="N6214" i="1" s="1"/>
  <c r="L6215" i="1"/>
  <c r="N6215" i="1" s="1"/>
  <c r="L6216" i="1"/>
  <c r="N6216" i="1" s="1"/>
  <c r="L6217" i="1"/>
  <c r="N6217" i="1" s="1"/>
  <c r="L6218" i="1"/>
  <c r="N6218" i="1" s="1"/>
  <c r="L6219" i="1"/>
  <c r="N6219" i="1" s="1"/>
  <c r="L6220" i="1"/>
  <c r="N6220" i="1" s="1"/>
  <c r="L6221" i="1"/>
  <c r="N6221" i="1" s="1"/>
  <c r="L6222" i="1"/>
  <c r="N6222" i="1" s="1"/>
  <c r="L6223" i="1"/>
  <c r="N6223" i="1" s="1"/>
  <c r="L6224" i="1"/>
  <c r="N6224" i="1" s="1"/>
  <c r="L6225" i="1"/>
  <c r="N6225" i="1" s="1"/>
  <c r="L6226" i="1"/>
  <c r="N6226" i="1" s="1"/>
  <c r="L6227" i="1"/>
  <c r="N6227" i="1" s="1"/>
  <c r="L6228" i="1"/>
  <c r="N6228" i="1" s="1"/>
  <c r="L6229" i="1"/>
  <c r="N6229" i="1" s="1"/>
  <c r="L6230" i="1"/>
  <c r="N6230" i="1" s="1"/>
  <c r="L6231" i="1"/>
  <c r="N6231" i="1" s="1"/>
  <c r="L6232" i="1"/>
  <c r="N6232" i="1" s="1"/>
  <c r="L6233" i="1"/>
  <c r="N6233" i="1" s="1"/>
  <c r="L6234" i="1"/>
  <c r="N6234" i="1" s="1"/>
  <c r="L6235" i="1"/>
  <c r="N6235" i="1" s="1"/>
  <c r="L6236" i="1"/>
  <c r="N6236" i="1" s="1"/>
  <c r="L6237" i="1"/>
  <c r="N6237" i="1" s="1"/>
  <c r="L6238" i="1"/>
  <c r="N6238" i="1" s="1"/>
  <c r="L6239" i="1"/>
  <c r="N6239" i="1" s="1"/>
  <c r="L6240" i="1"/>
  <c r="N6240" i="1" s="1"/>
  <c r="L6241" i="1"/>
  <c r="N6241" i="1" s="1"/>
  <c r="L6242" i="1"/>
  <c r="N6242" i="1" s="1"/>
  <c r="L6243" i="1"/>
  <c r="N6243" i="1" s="1"/>
  <c r="L6244" i="1"/>
  <c r="N6244" i="1" s="1"/>
  <c r="L6245" i="1"/>
  <c r="N6245" i="1" s="1"/>
  <c r="L6246" i="1"/>
  <c r="N6246" i="1" s="1"/>
  <c r="L6247" i="1"/>
  <c r="N6247" i="1" s="1"/>
  <c r="L6248" i="1"/>
  <c r="N6248" i="1" s="1"/>
  <c r="L6249" i="1"/>
  <c r="N6249" i="1" s="1"/>
  <c r="L6250" i="1"/>
  <c r="N6250" i="1" s="1"/>
  <c r="L6251" i="1"/>
  <c r="N6251" i="1" s="1"/>
  <c r="L6252" i="1"/>
  <c r="N6252" i="1" s="1"/>
  <c r="L6253" i="1"/>
  <c r="N6253" i="1" s="1"/>
  <c r="L6254" i="1"/>
  <c r="N6254" i="1" s="1"/>
  <c r="L6255" i="1"/>
  <c r="N6255" i="1" s="1"/>
  <c r="L6256" i="1"/>
  <c r="N6256" i="1" s="1"/>
  <c r="L6257" i="1"/>
  <c r="N6257" i="1" s="1"/>
  <c r="L6258" i="1"/>
  <c r="N6258" i="1" s="1"/>
  <c r="L6259" i="1"/>
  <c r="N6259" i="1" s="1"/>
  <c r="L6260" i="1"/>
  <c r="N6260" i="1" s="1"/>
  <c r="L6261" i="1"/>
  <c r="N6261" i="1" s="1"/>
  <c r="L6262" i="1"/>
  <c r="N6262" i="1" s="1"/>
  <c r="L6263" i="1"/>
  <c r="N6263" i="1" s="1"/>
  <c r="L6264" i="1"/>
  <c r="N6264" i="1" s="1"/>
  <c r="L6265" i="1"/>
  <c r="N6265" i="1" s="1"/>
  <c r="L6266" i="1"/>
  <c r="N6266" i="1" s="1"/>
  <c r="L6267" i="1"/>
  <c r="N6267" i="1" s="1"/>
  <c r="L6268" i="1"/>
  <c r="N6268" i="1" s="1"/>
  <c r="L6269" i="1"/>
  <c r="N6269" i="1" s="1"/>
  <c r="L6270" i="1"/>
  <c r="N6270" i="1" s="1"/>
  <c r="L6271" i="1"/>
  <c r="N6271" i="1" s="1"/>
  <c r="L6272" i="1"/>
  <c r="N6272" i="1" s="1"/>
  <c r="L6273" i="1"/>
  <c r="N6273" i="1" s="1"/>
  <c r="L6274" i="1"/>
  <c r="N6274" i="1" s="1"/>
  <c r="L6275" i="1"/>
  <c r="N6275" i="1" s="1"/>
  <c r="L6276" i="1"/>
  <c r="N6276" i="1" s="1"/>
  <c r="L6277" i="1"/>
  <c r="N6277" i="1" s="1"/>
  <c r="L6278" i="1"/>
  <c r="N6278" i="1" s="1"/>
  <c r="L6279" i="1"/>
  <c r="N6279" i="1" s="1"/>
  <c r="L6280" i="1"/>
  <c r="N6280" i="1" s="1"/>
  <c r="L6281" i="1"/>
  <c r="N6281" i="1" s="1"/>
  <c r="L6282" i="1"/>
  <c r="N6282" i="1" s="1"/>
  <c r="L6283" i="1"/>
  <c r="N6283" i="1" s="1"/>
  <c r="L6284" i="1"/>
  <c r="N6284" i="1" s="1"/>
  <c r="L6285" i="1"/>
  <c r="N6285" i="1" s="1"/>
  <c r="L6286" i="1"/>
  <c r="N6286" i="1" s="1"/>
  <c r="L6287" i="1"/>
  <c r="N6287" i="1" s="1"/>
  <c r="L6288" i="1"/>
  <c r="N6288" i="1" s="1"/>
  <c r="L6289" i="1"/>
  <c r="N6289" i="1" s="1"/>
  <c r="L6290" i="1"/>
  <c r="N6290" i="1" s="1"/>
  <c r="L6291" i="1"/>
  <c r="N6291" i="1" s="1"/>
  <c r="L6292" i="1"/>
  <c r="N6292" i="1" s="1"/>
  <c r="L6293" i="1"/>
  <c r="N6293" i="1" s="1"/>
  <c r="L6294" i="1"/>
  <c r="N6294" i="1" s="1"/>
  <c r="L6295" i="1"/>
  <c r="N6295" i="1" s="1"/>
  <c r="L6296" i="1"/>
  <c r="N6296" i="1" s="1"/>
  <c r="L6297" i="1"/>
  <c r="N6297" i="1" s="1"/>
  <c r="L6298" i="1"/>
  <c r="N6298" i="1" s="1"/>
  <c r="L6299" i="1"/>
  <c r="N6299" i="1" s="1"/>
  <c r="L6300" i="1"/>
  <c r="N6300" i="1" s="1"/>
  <c r="L6301" i="1"/>
  <c r="N6301" i="1" s="1"/>
  <c r="L6302" i="1"/>
  <c r="N6302" i="1" s="1"/>
  <c r="L6303" i="1"/>
  <c r="N6303" i="1" s="1"/>
  <c r="L6304" i="1"/>
  <c r="N6304" i="1" s="1"/>
  <c r="L6305" i="1"/>
  <c r="N6305" i="1" s="1"/>
  <c r="L6306" i="1"/>
  <c r="N6306" i="1" s="1"/>
  <c r="L6307" i="1"/>
  <c r="N6307" i="1" s="1"/>
  <c r="L6308" i="1"/>
  <c r="N6308" i="1" s="1"/>
  <c r="L6309" i="1"/>
  <c r="N6309" i="1" s="1"/>
  <c r="L6310" i="1"/>
  <c r="N6310" i="1" s="1"/>
  <c r="L6311" i="1"/>
  <c r="N6311" i="1" s="1"/>
  <c r="L6312" i="1"/>
  <c r="N6312" i="1" s="1"/>
  <c r="L6313" i="1"/>
  <c r="N6313" i="1" s="1"/>
  <c r="L6314" i="1"/>
  <c r="N6314" i="1" s="1"/>
  <c r="L6315" i="1"/>
  <c r="N6315" i="1" s="1"/>
  <c r="L6316" i="1"/>
  <c r="N6316" i="1" s="1"/>
  <c r="L6317" i="1"/>
  <c r="N6317" i="1" s="1"/>
  <c r="L6318" i="1"/>
  <c r="N6318" i="1" s="1"/>
  <c r="L6319" i="1"/>
  <c r="N6319" i="1" s="1"/>
  <c r="L6320" i="1"/>
  <c r="N6320" i="1" s="1"/>
  <c r="L6321" i="1"/>
  <c r="N6321" i="1" s="1"/>
  <c r="L6322" i="1"/>
  <c r="N6322" i="1" s="1"/>
  <c r="L6323" i="1"/>
  <c r="N6323" i="1" s="1"/>
  <c r="L6324" i="1"/>
  <c r="N6324" i="1" s="1"/>
  <c r="L6325" i="1"/>
  <c r="N6325" i="1" s="1"/>
  <c r="L6326" i="1"/>
  <c r="N6326" i="1" s="1"/>
  <c r="L6327" i="1"/>
  <c r="N6327" i="1" s="1"/>
  <c r="L6328" i="1"/>
  <c r="N6328" i="1" s="1"/>
  <c r="L6329" i="1"/>
  <c r="N6329" i="1" s="1"/>
  <c r="L6330" i="1"/>
  <c r="N6330" i="1" s="1"/>
  <c r="L6331" i="1"/>
  <c r="N6331" i="1" s="1"/>
  <c r="L6332" i="1"/>
  <c r="N6332" i="1" s="1"/>
  <c r="L6333" i="1"/>
  <c r="N6333" i="1" s="1"/>
  <c r="L6334" i="1"/>
  <c r="N6334" i="1" s="1"/>
  <c r="L6335" i="1"/>
  <c r="N6335" i="1" s="1"/>
  <c r="L6336" i="1"/>
  <c r="N6336" i="1" s="1"/>
  <c r="L6337" i="1"/>
  <c r="N6337" i="1" s="1"/>
  <c r="L6338" i="1"/>
  <c r="N6338" i="1" s="1"/>
  <c r="L6339" i="1"/>
  <c r="N6339" i="1" s="1"/>
  <c r="L6340" i="1"/>
  <c r="N6340" i="1" s="1"/>
  <c r="L6341" i="1"/>
  <c r="N6341" i="1" s="1"/>
  <c r="L6342" i="1"/>
  <c r="N6342" i="1" s="1"/>
  <c r="L6343" i="1"/>
  <c r="N6343" i="1" s="1"/>
  <c r="L6344" i="1"/>
  <c r="N6344" i="1" s="1"/>
  <c r="L6345" i="1"/>
  <c r="N6345" i="1" s="1"/>
  <c r="L6346" i="1"/>
  <c r="N6346" i="1" s="1"/>
  <c r="L6347" i="1"/>
  <c r="N6347" i="1" s="1"/>
  <c r="L6348" i="1"/>
  <c r="N6348" i="1" s="1"/>
  <c r="L6349" i="1"/>
  <c r="N6349" i="1" s="1"/>
  <c r="L6350" i="1"/>
  <c r="N6350" i="1" s="1"/>
  <c r="L6351" i="1"/>
  <c r="N6351" i="1" s="1"/>
  <c r="L6352" i="1"/>
  <c r="N6352" i="1" s="1"/>
  <c r="L6353" i="1"/>
  <c r="N6353" i="1" s="1"/>
  <c r="L6354" i="1"/>
  <c r="N6354" i="1" s="1"/>
  <c r="L6355" i="1"/>
  <c r="N6355" i="1" s="1"/>
  <c r="L6356" i="1"/>
  <c r="N6356" i="1" s="1"/>
  <c r="L6357" i="1"/>
  <c r="N6357" i="1" s="1"/>
  <c r="L6358" i="1"/>
  <c r="N6358" i="1" s="1"/>
  <c r="L6359" i="1"/>
  <c r="N6359" i="1" s="1"/>
  <c r="L6360" i="1"/>
  <c r="N6360" i="1" s="1"/>
  <c r="L6361" i="1"/>
  <c r="N6361" i="1" s="1"/>
  <c r="L6362" i="1"/>
  <c r="N6362" i="1" s="1"/>
  <c r="L6363" i="1"/>
  <c r="N6363" i="1" s="1"/>
  <c r="L6364" i="1"/>
  <c r="N6364" i="1" s="1"/>
  <c r="L6365" i="1"/>
  <c r="N6365" i="1" s="1"/>
  <c r="L6366" i="1"/>
  <c r="N6366" i="1" s="1"/>
  <c r="L6367" i="1"/>
  <c r="N6367" i="1" s="1"/>
  <c r="L6368" i="1"/>
  <c r="N6368" i="1" s="1"/>
  <c r="L6369" i="1"/>
  <c r="N6369" i="1" s="1"/>
  <c r="L6370" i="1"/>
  <c r="N6370" i="1" s="1"/>
  <c r="L6371" i="1"/>
  <c r="N6371" i="1" s="1"/>
  <c r="L6372" i="1"/>
  <c r="N6372" i="1" s="1"/>
  <c r="L6373" i="1"/>
  <c r="N6373" i="1" s="1"/>
  <c r="L6374" i="1"/>
  <c r="N6374" i="1" s="1"/>
  <c r="L6375" i="1"/>
  <c r="N6375" i="1" s="1"/>
  <c r="L6376" i="1"/>
  <c r="N6376" i="1" s="1"/>
  <c r="L6377" i="1"/>
  <c r="N6377" i="1" s="1"/>
  <c r="L6378" i="1"/>
  <c r="N6378" i="1" s="1"/>
  <c r="L6379" i="1"/>
  <c r="N6379" i="1" s="1"/>
  <c r="L6380" i="1"/>
  <c r="N6380" i="1" s="1"/>
  <c r="L6381" i="1"/>
  <c r="N6381" i="1" s="1"/>
  <c r="L6382" i="1"/>
  <c r="N6382" i="1" s="1"/>
  <c r="L6383" i="1"/>
  <c r="N6383" i="1" s="1"/>
  <c r="L6384" i="1"/>
  <c r="N6384" i="1" s="1"/>
  <c r="L6385" i="1"/>
  <c r="N6385" i="1" s="1"/>
  <c r="L6386" i="1"/>
  <c r="N6386" i="1" s="1"/>
  <c r="L6387" i="1"/>
  <c r="N6387" i="1" s="1"/>
  <c r="L6388" i="1"/>
  <c r="N6388" i="1" s="1"/>
  <c r="L6389" i="1"/>
  <c r="N6389" i="1" s="1"/>
  <c r="L6390" i="1"/>
  <c r="N6390" i="1" s="1"/>
  <c r="L6391" i="1"/>
  <c r="N6391" i="1" s="1"/>
  <c r="L6392" i="1"/>
  <c r="N6392" i="1" s="1"/>
  <c r="L6393" i="1"/>
  <c r="N6393" i="1" s="1"/>
  <c r="L6394" i="1"/>
  <c r="N6394" i="1" s="1"/>
  <c r="L6395" i="1"/>
  <c r="N6395" i="1" s="1"/>
  <c r="L6396" i="1"/>
  <c r="N6396" i="1" s="1"/>
  <c r="L6397" i="1"/>
  <c r="N6397" i="1" s="1"/>
  <c r="L6398" i="1"/>
  <c r="N6398" i="1" s="1"/>
  <c r="L6399" i="1"/>
  <c r="N6399" i="1" s="1"/>
  <c r="L6400" i="1"/>
  <c r="N6400" i="1" s="1"/>
  <c r="L6401" i="1"/>
  <c r="N6401" i="1" s="1"/>
  <c r="L6402" i="1"/>
  <c r="N6402" i="1" s="1"/>
  <c r="L6403" i="1"/>
  <c r="N6403" i="1" s="1"/>
  <c r="L6404" i="1"/>
  <c r="N6404" i="1" s="1"/>
  <c r="L6405" i="1"/>
  <c r="N6405" i="1" s="1"/>
  <c r="L6406" i="1"/>
  <c r="N6406" i="1" s="1"/>
  <c r="L6407" i="1"/>
  <c r="N6407" i="1" s="1"/>
  <c r="L6408" i="1"/>
  <c r="N6408" i="1" s="1"/>
  <c r="L6409" i="1"/>
  <c r="N6409" i="1" s="1"/>
  <c r="L6410" i="1"/>
  <c r="N6410" i="1" s="1"/>
  <c r="L6411" i="1"/>
  <c r="N6411" i="1" s="1"/>
  <c r="L6412" i="1"/>
  <c r="N6412" i="1" s="1"/>
  <c r="L6413" i="1"/>
  <c r="N6413" i="1" s="1"/>
  <c r="L6414" i="1"/>
  <c r="N6414" i="1" s="1"/>
  <c r="L6415" i="1"/>
  <c r="N6415" i="1" s="1"/>
  <c r="L6416" i="1"/>
  <c r="N6416" i="1" s="1"/>
  <c r="L6417" i="1"/>
  <c r="N6417" i="1" s="1"/>
  <c r="L6418" i="1"/>
  <c r="N6418" i="1" s="1"/>
  <c r="L6419" i="1"/>
  <c r="N6419" i="1" s="1"/>
  <c r="L6420" i="1"/>
  <c r="N6420" i="1" s="1"/>
  <c r="L6421" i="1"/>
  <c r="N6421" i="1" s="1"/>
  <c r="L6422" i="1"/>
  <c r="N6422" i="1" s="1"/>
  <c r="L6423" i="1"/>
  <c r="N6423" i="1" s="1"/>
  <c r="L6424" i="1"/>
  <c r="N6424" i="1" s="1"/>
  <c r="L6425" i="1"/>
  <c r="N6425" i="1" s="1"/>
  <c r="L6426" i="1"/>
  <c r="N6426" i="1" s="1"/>
  <c r="L6427" i="1"/>
  <c r="N6427" i="1" s="1"/>
  <c r="L6428" i="1"/>
  <c r="N6428" i="1" s="1"/>
  <c r="L6429" i="1"/>
  <c r="N6429" i="1" s="1"/>
  <c r="L6430" i="1"/>
  <c r="N6430" i="1" s="1"/>
  <c r="L6431" i="1"/>
  <c r="N6431" i="1" s="1"/>
  <c r="L6432" i="1"/>
  <c r="N6432" i="1" s="1"/>
  <c r="L6433" i="1"/>
  <c r="N6433" i="1" s="1"/>
  <c r="L6434" i="1"/>
  <c r="N6434" i="1" s="1"/>
  <c r="L6435" i="1"/>
  <c r="N6435" i="1" s="1"/>
  <c r="L6436" i="1"/>
  <c r="N6436" i="1" s="1"/>
  <c r="L6437" i="1"/>
  <c r="N6437" i="1" s="1"/>
  <c r="L6438" i="1"/>
  <c r="N6438" i="1" s="1"/>
  <c r="L6439" i="1"/>
  <c r="N6439" i="1" s="1"/>
  <c r="L6440" i="1"/>
  <c r="N6440" i="1" s="1"/>
  <c r="L6441" i="1"/>
  <c r="N6441" i="1" s="1"/>
  <c r="L6442" i="1"/>
  <c r="N6442" i="1" s="1"/>
  <c r="L6443" i="1"/>
  <c r="N6443" i="1" s="1"/>
  <c r="L6444" i="1"/>
  <c r="N6444" i="1" s="1"/>
  <c r="L6445" i="1"/>
  <c r="N6445" i="1" s="1"/>
  <c r="L6446" i="1"/>
  <c r="N6446" i="1" s="1"/>
  <c r="L6447" i="1"/>
  <c r="N6447" i="1" s="1"/>
  <c r="L6448" i="1"/>
  <c r="N6448" i="1" s="1"/>
  <c r="L6449" i="1"/>
  <c r="N6449" i="1" s="1"/>
  <c r="L6450" i="1"/>
  <c r="N6450" i="1" s="1"/>
  <c r="L6451" i="1"/>
  <c r="N6451" i="1" s="1"/>
  <c r="L6452" i="1"/>
  <c r="N6452" i="1" s="1"/>
  <c r="L6453" i="1"/>
  <c r="N6453" i="1" s="1"/>
  <c r="L6454" i="1"/>
  <c r="N6454" i="1" s="1"/>
  <c r="L6455" i="1"/>
  <c r="N6455" i="1" s="1"/>
  <c r="L6456" i="1"/>
  <c r="N6456" i="1" s="1"/>
  <c r="L6457" i="1"/>
  <c r="N6457" i="1" s="1"/>
  <c r="L6458" i="1"/>
  <c r="N6458" i="1" s="1"/>
  <c r="L6459" i="1"/>
  <c r="N6459" i="1" s="1"/>
  <c r="L6460" i="1"/>
  <c r="N6460" i="1" s="1"/>
  <c r="L6461" i="1"/>
  <c r="N6461" i="1" s="1"/>
  <c r="L6462" i="1"/>
  <c r="N6462" i="1" s="1"/>
  <c r="L6463" i="1"/>
  <c r="N6463" i="1" s="1"/>
  <c r="L6464" i="1"/>
  <c r="N6464" i="1" s="1"/>
  <c r="L6465" i="1"/>
  <c r="N6465" i="1" s="1"/>
  <c r="L6466" i="1"/>
  <c r="N6466" i="1" s="1"/>
  <c r="L6467" i="1"/>
  <c r="N6467" i="1" s="1"/>
  <c r="L6468" i="1"/>
  <c r="N6468" i="1" s="1"/>
  <c r="L6469" i="1"/>
  <c r="N6469" i="1" s="1"/>
  <c r="L6470" i="1"/>
  <c r="N6470" i="1" s="1"/>
  <c r="L6471" i="1"/>
  <c r="N6471" i="1" s="1"/>
  <c r="L6472" i="1"/>
  <c r="N6472" i="1" s="1"/>
  <c r="L6473" i="1"/>
  <c r="N6473" i="1" s="1"/>
  <c r="L6474" i="1"/>
  <c r="N6474" i="1" s="1"/>
  <c r="L6475" i="1"/>
  <c r="N6475" i="1" s="1"/>
  <c r="L6476" i="1"/>
  <c r="N6476" i="1" s="1"/>
  <c r="L6477" i="1"/>
  <c r="N6477" i="1" s="1"/>
  <c r="L6478" i="1"/>
  <c r="N6478" i="1" s="1"/>
  <c r="L6479" i="1"/>
  <c r="N6479" i="1" s="1"/>
  <c r="L6480" i="1"/>
  <c r="N6480" i="1" s="1"/>
  <c r="L6481" i="1"/>
  <c r="N6481" i="1" s="1"/>
  <c r="L6482" i="1"/>
  <c r="N6482" i="1" s="1"/>
  <c r="L6483" i="1"/>
  <c r="N6483" i="1" s="1"/>
  <c r="L6484" i="1"/>
  <c r="N6484" i="1" s="1"/>
  <c r="L6485" i="1"/>
  <c r="N6485" i="1" s="1"/>
  <c r="L6486" i="1"/>
  <c r="N6486" i="1" s="1"/>
  <c r="L6487" i="1"/>
  <c r="N6487" i="1" s="1"/>
  <c r="L6488" i="1"/>
  <c r="N6488" i="1" s="1"/>
  <c r="L6489" i="1"/>
  <c r="N6489" i="1" s="1"/>
  <c r="L6490" i="1"/>
  <c r="N6490" i="1" s="1"/>
  <c r="L6491" i="1"/>
  <c r="N6491" i="1" s="1"/>
  <c r="L6492" i="1"/>
  <c r="N6492" i="1" s="1"/>
  <c r="L6493" i="1"/>
  <c r="N6493" i="1" s="1"/>
  <c r="L6494" i="1"/>
  <c r="N6494" i="1" s="1"/>
  <c r="L6495" i="1"/>
  <c r="N6495" i="1" s="1"/>
  <c r="L6496" i="1"/>
  <c r="N6496" i="1" s="1"/>
  <c r="L6497" i="1"/>
  <c r="N6497" i="1" s="1"/>
  <c r="L6498" i="1"/>
  <c r="N6498" i="1" s="1"/>
  <c r="L6499" i="1"/>
  <c r="N6499" i="1" s="1"/>
  <c r="L6500" i="1"/>
  <c r="N6500" i="1" s="1"/>
  <c r="L6501" i="1"/>
  <c r="N6501" i="1" s="1"/>
  <c r="L6502" i="1"/>
  <c r="N6502" i="1" s="1"/>
  <c r="L6503" i="1"/>
  <c r="N6503" i="1" s="1"/>
  <c r="L6504" i="1"/>
  <c r="N6504" i="1" s="1"/>
  <c r="L6505" i="1"/>
  <c r="N6505" i="1" s="1"/>
  <c r="L6506" i="1"/>
  <c r="N6506" i="1" s="1"/>
  <c r="L6507" i="1"/>
  <c r="N6507" i="1" s="1"/>
  <c r="L6508" i="1"/>
  <c r="N6508" i="1" s="1"/>
  <c r="L6509" i="1"/>
  <c r="N6509" i="1" s="1"/>
  <c r="L6510" i="1"/>
  <c r="N6510" i="1" s="1"/>
  <c r="L6511" i="1"/>
  <c r="N6511" i="1" s="1"/>
  <c r="L6512" i="1"/>
  <c r="N6512" i="1" s="1"/>
  <c r="L6513" i="1"/>
  <c r="N6513" i="1" s="1"/>
  <c r="L6514" i="1"/>
  <c r="N6514" i="1" s="1"/>
  <c r="L6515" i="1"/>
  <c r="N6515" i="1" s="1"/>
  <c r="L6516" i="1"/>
  <c r="N6516" i="1" s="1"/>
  <c r="L6517" i="1"/>
  <c r="N6517" i="1" s="1"/>
  <c r="L6518" i="1"/>
  <c r="N6518" i="1" s="1"/>
  <c r="L6519" i="1"/>
  <c r="N6519" i="1" s="1"/>
  <c r="L6520" i="1"/>
  <c r="N6520" i="1" s="1"/>
  <c r="L6521" i="1"/>
  <c r="N6521" i="1" s="1"/>
  <c r="L6522" i="1"/>
  <c r="N6522" i="1" s="1"/>
  <c r="L6523" i="1"/>
  <c r="N6523" i="1" s="1"/>
  <c r="L6524" i="1"/>
  <c r="N6524" i="1" s="1"/>
  <c r="L6525" i="1"/>
  <c r="N6525" i="1" s="1"/>
  <c r="L6526" i="1"/>
  <c r="N6526" i="1" s="1"/>
  <c r="L6527" i="1"/>
  <c r="N6527" i="1" s="1"/>
  <c r="L6528" i="1"/>
  <c r="N6528" i="1" s="1"/>
  <c r="L6529" i="1"/>
  <c r="N6529" i="1" s="1"/>
  <c r="L6530" i="1"/>
  <c r="N6530" i="1" s="1"/>
  <c r="L6531" i="1"/>
  <c r="N6531" i="1" s="1"/>
  <c r="L6532" i="1"/>
  <c r="N6532" i="1" s="1"/>
  <c r="L6533" i="1"/>
  <c r="N6533" i="1" s="1"/>
  <c r="L6534" i="1"/>
  <c r="N6534" i="1" s="1"/>
  <c r="L6535" i="1"/>
  <c r="N6535" i="1" s="1"/>
  <c r="L6536" i="1"/>
  <c r="N6536" i="1" s="1"/>
  <c r="L6537" i="1"/>
  <c r="N6537" i="1" s="1"/>
  <c r="L6538" i="1"/>
  <c r="N6538" i="1" s="1"/>
  <c r="L6539" i="1"/>
  <c r="N6539" i="1" s="1"/>
  <c r="L6540" i="1"/>
  <c r="N6540" i="1" s="1"/>
  <c r="L6541" i="1"/>
  <c r="N6541" i="1" s="1"/>
  <c r="L6542" i="1"/>
  <c r="N6542" i="1" s="1"/>
  <c r="L6543" i="1"/>
  <c r="N6543" i="1" s="1"/>
  <c r="L6544" i="1"/>
  <c r="N6544" i="1" s="1"/>
  <c r="L6545" i="1"/>
  <c r="N6545" i="1" s="1"/>
  <c r="L6546" i="1"/>
  <c r="N6546" i="1" s="1"/>
  <c r="L6547" i="1"/>
  <c r="N6547" i="1" s="1"/>
  <c r="L6548" i="1"/>
  <c r="N6548" i="1" s="1"/>
  <c r="L6549" i="1"/>
  <c r="N6549" i="1" s="1"/>
  <c r="L6550" i="1"/>
  <c r="N6550" i="1" s="1"/>
  <c r="L6551" i="1"/>
  <c r="N6551" i="1" s="1"/>
  <c r="L6552" i="1"/>
  <c r="N6552" i="1" s="1"/>
  <c r="L6553" i="1"/>
  <c r="N6553" i="1" s="1"/>
  <c r="L6554" i="1"/>
  <c r="N6554" i="1" s="1"/>
  <c r="L6555" i="1"/>
  <c r="N6555" i="1" s="1"/>
  <c r="L6556" i="1"/>
  <c r="N6556" i="1" s="1"/>
  <c r="L6557" i="1"/>
  <c r="N6557" i="1" s="1"/>
  <c r="L6558" i="1"/>
  <c r="N6558" i="1" s="1"/>
  <c r="L6559" i="1"/>
  <c r="N6559" i="1" s="1"/>
  <c r="L6560" i="1"/>
  <c r="N6560" i="1" s="1"/>
  <c r="L6561" i="1"/>
  <c r="N6561" i="1" s="1"/>
  <c r="L6562" i="1"/>
  <c r="N6562" i="1" s="1"/>
  <c r="L6563" i="1"/>
  <c r="N6563" i="1" s="1"/>
  <c r="L6564" i="1"/>
  <c r="N6564" i="1" s="1"/>
  <c r="L6565" i="1"/>
  <c r="N6565" i="1" s="1"/>
  <c r="L6566" i="1"/>
  <c r="N6566" i="1" s="1"/>
  <c r="L6567" i="1"/>
  <c r="N6567" i="1" s="1"/>
  <c r="L6568" i="1"/>
  <c r="N6568" i="1" s="1"/>
  <c r="L6569" i="1"/>
  <c r="N6569" i="1" s="1"/>
  <c r="L6570" i="1"/>
  <c r="N6570" i="1" s="1"/>
  <c r="L6571" i="1"/>
  <c r="N6571" i="1" s="1"/>
  <c r="L6572" i="1"/>
  <c r="N6572" i="1" s="1"/>
  <c r="L6573" i="1"/>
  <c r="N6573" i="1" s="1"/>
  <c r="L6574" i="1"/>
  <c r="N6574" i="1" s="1"/>
  <c r="L6575" i="1"/>
  <c r="N6575" i="1" s="1"/>
  <c r="L6576" i="1"/>
  <c r="N6576" i="1" s="1"/>
  <c r="L6577" i="1"/>
  <c r="N6577" i="1" s="1"/>
  <c r="L6578" i="1"/>
  <c r="N6578" i="1" s="1"/>
  <c r="L6579" i="1"/>
  <c r="N6579" i="1" s="1"/>
  <c r="L6580" i="1"/>
  <c r="N6580" i="1" s="1"/>
  <c r="L6581" i="1"/>
  <c r="N6581" i="1" s="1"/>
  <c r="L6582" i="1"/>
  <c r="N6582" i="1" s="1"/>
  <c r="L6583" i="1"/>
  <c r="N6583" i="1" s="1"/>
  <c r="L6584" i="1"/>
  <c r="N6584" i="1" s="1"/>
  <c r="L6585" i="1"/>
  <c r="N6585" i="1" s="1"/>
  <c r="L6586" i="1"/>
  <c r="N6586" i="1" s="1"/>
  <c r="L6587" i="1"/>
  <c r="N6587" i="1" s="1"/>
  <c r="L6588" i="1"/>
  <c r="N6588" i="1" s="1"/>
  <c r="L6589" i="1"/>
  <c r="N6589" i="1" s="1"/>
  <c r="L6590" i="1"/>
  <c r="N6590" i="1" s="1"/>
  <c r="L6591" i="1"/>
  <c r="N6591" i="1" s="1"/>
  <c r="L6592" i="1"/>
  <c r="N6592" i="1" s="1"/>
  <c r="L6593" i="1"/>
  <c r="N6593" i="1" s="1"/>
  <c r="L6594" i="1"/>
  <c r="N6594" i="1" s="1"/>
  <c r="L6595" i="1"/>
  <c r="N6595" i="1" s="1"/>
  <c r="L6596" i="1"/>
  <c r="N6596" i="1" s="1"/>
  <c r="L6597" i="1"/>
  <c r="N6597" i="1" s="1"/>
  <c r="L6598" i="1"/>
  <c r="N6598" i="1" s="1"/>
  <c r="L6599" i="1"/>
  <c r="N6599" i="1" s="1"/>
  <c r="L6600" i="1"/>
  <c r="N6600" i="1" s="1"/>
  <c r="L6601" i="1"/>
  <c r="N6601" i="1" s="1"/>
  <c r="L6602" i="1"/>
  <c r="N6602" i="1" s="1"/>
  <c r="L6603" i="1"/>
  <c r="N6603" i="1" s="1"/>
  <c r="L6604" i="1"/>
  <c r="N6604" i="1" s="1"/>
  <c r="L6605" i="1"/>
  <c r="N6605" i="1" s="1"/>
  <c r="L6606" i="1"/>
  <c r="N6606" i="1" s="1"/>
  <c r="L6607" i="1"/>
  <c r="N6607" i="1" s="1"/>
  <c r="L6608" i="1"/>
  <c r="N6608" i="1" s="1"/>
  <c r="L6609" i="1"/>
  <c r="N6609" i="1" s="1"/>
  <c r="L6610" i="1"/>
  <c r="N6610" i="1" s="1"/>
  <c r="L6611" i="1"/>
  <c r="N6611" i="1" s="1"/>
  <c r="L6612" i="1"/>
  <c r="N6612" i="1" s="1"/>
  <c r="L6613" i="1"/>
  <c r="N6613" i="1" s="1"/>
  <c r="L6614" i="1"/>
  <c r="N6614" i="1" s="1"/>
  <c r="L6615" i="1"/>
  <c r="N6615" i="1" s="1"/>
  <c r="L6616" i="1"/>
  <c r="N6616" i="1" s="1"/>
  <c r="L6617" i="1"/>
  <c r="N6617" i="1" s="1"/>
  <c r="L6618" i="1"/>
  <c r="N6618" i="1" s="1"/>
  <c r="L6619" i="1"/>
  <c r="N6619" i="1" s="1"/>
  <c r="L6620" i="1"/>
  <c r="N6620" i="1" s="1"/>
  <c r="L6621" i="1"/>
  <c r="N6621" i="1" s="1"/>
  <c r="L6622" i="1"/>
  <c r="N6622" i="1" s="1"/>
  <c r="L6623" i="1"/>
  <c r="N6623" i="1" s="1"/>
  <c r="L6624" i="1"/>
  <c r="N6624" i="1" s="1"/>
  <c r="L6625" i="1"/>
  <c r="N6625" i="1" s="1"/>
  <c r="L6626" i="1"/>
  <c r="N6626" i="1" s="1"/>
  <c r="L6627" i="1"/>
  <c r="N6627" i="1" s="1"/>
  <c r="L6628" i="1"/>
  <c r="N6628" i="1" s="1"/>
  <c r="L6629" i="1"/>
  <c r="N6629" i="1" s="1"/>
  <c r="L6630" i="1"/>
  <c r="N6630" i="1" s="1"/>
  <c r="L6631" i="1"/>
  <c r="N6631" i="1" s="1"/>
  <c r="L6632" i="1"/>
  <c r="N6632" i="1" s="1"/>
  <c r="L6633" i="1"/>
  <c r="N6633" i="1" s="1"/>
  <c r="L6634" i="1"/>
  <c r="N6634" i="1" s="1"/>
  <c r="L6635" i="1"/>
  <c r="N6635" i="1" s="1"/>
  <c r="L6636" i="1"/>
  <c r="N6636" i="1" s="1"/>
  <c r="L6637" i="1"/>
  <c r="N6637" i="1" s="1"/>
  <c r="L6638" i="1"/>
  <c r="N6638" i="1" s="1"/>
  <c r="L6639" i="1"/>
  <c r="N6639" i="1" s="1"/>
  <c r="L6640" i="1"/>
  <c r="N6640" i="1" s="1"/>
  <c r="L6641" i="1"/>
  <c r="N6641" i="1" s="1"/>
  <c r="L6642" i="1"/>
  <c r="N6642" i="1" s="1"/>
  <c r="L6643" i="1"/>
  <c r="N6643" i="1" s="1"/>
  <c r="L6644" i="1"/>
  <c r="N6644" i="1" s="1"/>
  <c r="L6645" i="1"/>
  <c r="N6645" i="1" s="1"/>
  <c r="L6646" i="1"/>
  <c r="N6646" i="1" s="1"/>
  <c r="L6647" i="1"/>
  <c r="N6647" i="1" s="1"/>
  <c r="L6648" i="1"/>
  <c r="N6648" i="1" s="1"/>
  <c r="L6649" i="1"/>
  <c r="N6649" i="1" s="1"/>
  <c r="L6650" i="1"/>
  <c r="N6650" i="1" s="1"/>
  <c r="L6651" i="1"/>
  <c r="N6651" i="1" s="1"/>
  <c r="L6652" i="1"/>
  <c r="N6652" i="1" s="1"/>
  <c r="L6653" i="1"/>
  <c r="N6653" i="1" s="1"/>
  <c r="L6654" i="1"/>
  <c r="N6654" i="1" s="1"/>
  <c r="L6655" i="1"/>
  <c r="N6655" i="1" s="1"/>
  <c r="L6656" i="1"/>
  <c r="N6656" i="1" s="1"/>
  <c r="L6657" i="1"/>
  <c r="N6657" i="1" s="1"/>
  <c r="L6658" i="1"/>
  <c r="N6658" i="1" s="1"/>
  <c r="L6659" i="1"/>
  <c r="N6659" i="1" s="1"/>
  <c r="L6660" i="1"/>
  <c r="N6660" i="1" s="1"/>
  <c r="L6661" i="1"/>
  <c r="N6661" i="1" s="1"/>
  <c r="L6662" i="1"/>
  <c r="N6662" i="1" s="1"/>
  <c r="L6663" i="1"/>
  <c r="N6663" i="1" s="1"/>
  <c r="L6664" i="1"/>
  <c r="N6664" i="1" s="1"/>
  <c r="L6665" i="1"/>
  <c r="N6665" i="1" s="1"/>
  <c r="L6666" i="1"/>
  <c r="N6666" i="1" s="1"/>
  <c r="L6667" i="1"/>
  <c r="N6667" i="1" s="1"/>
  <c r="L6668" i="1"/>
  <c r="N6668" i="1" s="1"/>
  <c r="L6669" i="1"/>
  <c r="N6669" i="1" s="1"/>
  <c r="L6670" i="1"/>
  <c r="N6670" i="1" s="1"/>
  <c r="L6671" i="1"/>
  <c r="N6671" i="1" s="1"/>
  <c r="L6672" i="1"/>
  <c r="N6672" i="1" s="1"/>
  <c r="L6673" i="1"/>
  <c r="N6673" i="1" s="1"/>
  <c r="L6674" i="1"/>
  <c r="N6674" i="1" s="1"/>
  <c r="L6675" i="1"/>
  <c r="N6675" i="1" s="1"/>
  <c r="L6676" i="1"/>
  <c r="N6676" i="1" s="1"/>
  <c r="L6677" i="1"/>
  <c r="N6677" i="1" s="1"/>
  <c r="L6678" i="1"/>
  <c r="N6678" i="1" s="1"/>
  <c r="L6679" i="1"/>
  <c r="N6679" i="1" s="1"/>
  <c r="L6680" i="1"/>
  <c r="N6680" i="1" s="1"/>
  <c r="L6681" i="1"/>
  <c r="N6681" i="1" s="1"/>
  <c r="L6682" i="1"/>
  <c r="N6682" i="1" s="1"/>
  <c r="L6683" i="1"/>
  <c r="N6683" i="1" s="1"/>
  <c r="L6684" i="1"/>
  <c r="N6684" i="1" s="1"/>
  <c r="L6685" i="1"/>
  <c r="N6685" i="1" s="1"/>
  <c r="L6686" i="1"/>
  <c r="N6686" i="1" s="1"/>
  <c r="L6687" i="1"/>
  <c r="N6687" i="1" s="1"/>
  <c r="L6688" i="1"/>
  <c r="N6688" i="1" s="1"/>
  <c r="L6689" i="1"/>
  <c r="N6689" i="1" s="1"/>
  <c r="L6690" i="1"/>
  <c r="N6690" i="1" s="1"/>
  <c r="L6691" i="1"/>
  <c r="N6691" i="1" s="1"/>
  <c r="L6692" i="1"/>
  <c r="N6692" i="1" s="1"/>
  <c r="L6693" i="1"/>
  <c r="N6693" i="1" s="1"/>
  <c r="L6694" i="1"/>
  <c r="N6694" i="1" s="1"/>
  <c r="L6695" i="1"/>
  <c r="N6695" i="1" s="1"/>
  <c r="L6696" i="1"/>
  <c r="N6696" i="1" s="1"/>
  <c r="L6697" i="1"/>
  <c r="N6697" i="1" s="1"/>
  <c r="L6698" i="1"/>
  <c r="N6698" i="1" s="1"/>
  <c r="L6699" i="1"/>
  <c r="N6699" i="1" s="1"/>
  <c r="L6700" i="1"/>
  <c r="N6700" i="1" s="1"/>
  <c r="L6701" i="1"/>
  <c r="N6701" i="1" s="1"/>
  <c r="L6702" i="1"/>
  <c r="N6702" i="1" s="1"/>
  <c r="L6703" i="1"/>
  <c r="N6703" i="1" s="1"/>
  <c r="L6704" i="1"/>
  <c r="N6704" i="1" s="1"/>
  <c r="L6705" i="1"/>
  <c r="N6705" i="1" s="1"/>
  <c r="L6706" i="1"/>
  <c r="N6706" i="1" s="1"/>
  <c r="L6707" i="1"/>
  <c r="N6707" i="1" s="1"/>
  <c r="L6708" i="1"/>
  <c r="N6708" i="1" s="1"/>
  <c r="L6709" i="1"/>
  <c r="N6709" i="1" s="1"/>
  <c r="L6710" i="1"/>
  <c r="N6710" i="1" s="1"/>
  <c r="L6711" i="1"/>
  <c r="N6711" i="1" s="1"/>
  <c r="L6712" i="1"/>
  <c r="N6712" i="1" s="1"/>
  <c r="L6713" i="1"/>
  <c r="N6713" i="1" s="1"/>
  <c r="L6714" i="1"/>
  <c r="N6714" i="1" s="1"/>
  <c r="L6715" i="1"/>
  <c r="N6715" i="1" s="1"/>
  <c r="L6716" i="1"/>
  <c r="N6716" i="1" s="1"/>
  <c r="L6717" i="1"/>
  <c r="N6717" i="1" s="1"/>
  <c r="L6718" i="1"/>
  <c r="N6718" i="1" s="1"/>
  <c r="L6719" i="1"/>
  <c r="N6719" i="1" s="1"/>
  <c r="L6720" i="1"/>
  <c r="N6720" i="1" s="1"/>
  <c r="L6721" i="1"/>
  <c r="N6721" i="1" s="1"/>
  <c r="L6722" i="1"/>
  <c r="N6722" i="1" s="1"/>
  <c r="L6723" i="1"/>
  <c r="N6723" i="1" s="1"/>
  <c r="L6724" i="1"/>
  <c r="N6724" i="1" s="1"/>
  <c r="L6725" i="1"/>
  <c r="N6725" i="1" s="1"/>
  <c r="L6726" i="1"/>
  <c r="N6726" i="1" s="1"/>
  <c r="L6727" i="1"/>
  <c r="N6727" i="1" s="1"/>
  <c r="L6728" i="1"/>
  <c r="N6728" i="1" s="1"/>
  <c r="L6729" i="1"/>
  <c r="N6729" i="1" s="1"/>
  <c r="L6730" i="1"/>
  <c r="N6730" i="1" s="1"/>
  <c r="L6731" i="1"/>
  <c r="N6731" i="1" s="1"/>
  <c r="L6732" i="1"/>
  <c r="N6732" i="1" s="1"/>
  <c r="L6733" i="1"/>
  <c r="N6733" i="1" s="1"/>
  <c r="L6734" i="1"/>
  <c r="N6734" i="1" s="1"/>
  <c r="L6735" i="1"/>
  <c r="N6735" i="1" s="1"/>
  <c r="L6736" i="1"/>
  <c r="N6736" i="1" s="1"/>
  <c r="L6737" i="1"/>
  <c r="N6737" i="1" s="1"/>
  <c r="L6738" i="1"/>
  <c r="N6738" i="1" s="1"/>
  <c r="L6739" i="1"/>
  <c r="N6739" i="1" s="1"/>
  <c r="L6740" i="1"/>
  <c r="N6740" i="1" s="1"/>
  <c r="L6741" i="1"/>
  <c r="N6741" i="1" s="1"/>
  <c r="L6742" i="1"/>
  <c r="N6742" i="1" s="1"/>
  <c r="L6743" i="1"/>
  <c r="N6743" i="1" s="1"/>
  <c r="L6744" i="1"/>
  <c r="N6744" i="1" s="1"/>
  <c r="L6745" i="1"/>
  <c r="N6745" i="1" s="1"/>
  <c r="L6746" i="1"/>
  <c r="N6746" i="1" s="1"/>
  <c r="L6747" i="1"/>
  <c r="N6747" i="1" s="1"/>
  <c r="L6748" i="1"/>
  <c r="N6748" i="1" s="1"/>
  <c r="L6749" i="1"/>
  <c r="N6749" i="1" s="1"/>
  <c r="L6750" i="1"/>
  <c r="N6750" i="1" s="1"/>
  <c r="L6751" i="1"/>
  <c r="N6751" i="1" s="1"/>
  <c r="L6752" i="1"/>
  <c r="N6752" i="1" s="1"/>
  <c r="L6753" i="1"/>
  <c r="N6753" i="1" s="1"/>
  <c r="L6754" i="1"/>
  <c r="N6754" i="1" s="1"/>
  <c r="L6755" i="1"/>
  <c r="N6755" i="1" s="1"/>
  <c r="L6756" i="1"/>
  <c r="N6756" i="1" s="1"/>
  <c r="L6757" i="1"/>
  <c r="N6757" i="1" s="1"/>
  <c r="L6758" i="1"/>
  <c r="N6758" i="1" s="1"/>
  <c r="L6759" i="1"/>
  <c r="N6759" i="1" s="1"/>
  <c r="L6760" i="1"/>
  <c r="N6760" i="1" s="1"/>
  <c r="L6761" i="1"/>
  <c r="N6761" i="1" s="1"/>
  <c r="L6762" i="1"/>
  <c r="N6762" i="1" s="1"/>
  <c r="L6763" i="1"/>
  <c r="N6763" i="1" s="1"/>
  <c r="L6764" i="1"/>
  <c r="N6764" i="1" s="1"/>
  <c r="L6765" i="1"/>
  <c r="N6765" i="1" s="1"/>
  <c r="L6766" i="1"/>
  <c r="N6766" i="1" s="1"/>
  <c r="L6767" i="1"/>
  <c r="N6767" i="1" s="1"/>
  <c r="L6768" i="1"/>
  <c r="N6768" i="1" s="1"/>
  <c r="L6769" i="1"/>
  <c r="N6769" i="1" s="1"/>
  <c r="L6770" i="1"/>
  <c r="N6770" i="1" s="1"/>
  <c r="L6771" i="1"/>
  <c r="N6771" i="1" s="1"/>
  <c r="L6772" i="1"/>
  <c r="N6772" i="1" s="1"/>
  <c r="L6773" i="1"/>
  <c r="N6773" i="1" s="1"/>
  <c r="L6774" i="1"/>
  <c r="N6774" i="1" s="1"/>
  <c r="L6775" i="1"/>
  <c r="N6775" i="1" s="1"/>
  <c r="L6776" i="1"/>
  <c r="N6776" i="1" s="1"/>
  <c r="L6777" i="1"/>
  <c r="N6777" i="1" s="1"/>
  <c r="L6778" i="1"/>
  <c r="N6778" i="1" s="1"/>
  <c r="L6779" i="1"/>
  <c r="N6779" i="1" s="1"/>
  <c r="L6780" i="1"/>
  <c r="N6780" i="1" s="1"/>
  <c r="L6781" i="1"/>
  <c r="N6781" i="1" s="1"/>
  <c r="L6782" i="1"/>
  <c r="N6782" i="1" s="1"/>
  <c r="L6783" i="1"/>
  <c r="N6783" i="1" s="1"/>
  <c r="L6784" i="1"/>
  <c r="N6784" i="1" s="1"/>
  <c r="L6785" i="1"/>
  <c r="N6785" i="1" s="1"/>
  <c r="L6786" i="1"/>
  <c r="N6786" i="1" s="1"/>
  <c r="L6787" i="1"/>
  <c r="N6787" i="1" s="1"/>
  <c r="L6788" i="1"/>
  <c r="N6788" i="1" s="1"/>
  <c r="L6789" i="1"/>
  <c r="N6789" i="1" s="1"/>
  <c r="L6790" i="1"/>
  <c r="N6790" i="1" s="1"/>
  <c r="L6791" i="1"/>
  <c r="N6791" i="1" s="1"/>
  <c r="L6792" i="1"/>
  <c r="N6792" i="1" s="1"/>
  <c r="L6793" i="1"/>
  <c r="N6793" i="1" s="1"/>
  <c r="L6794" i="1"/>
  <c r="N6794" i="1" s="1"/>
  <c r="L6795" i="1"/>
  <c r="N6795" i="1" s="1"/>
  <c r="L6796" i="1"/>
  <c r="N6796" i="1" s="1"/>
  <c r="L6797" i="1"/>
  <c r="N6797" i="1" s="1"/>
  <c r="L6798" i="1"/>
  <c r="N6798" i="1" s="1"/>
  <c r="L6799" i="1"/>
  <c r="N6799" i="1" s="1"/>
  <c r="L6800" i="1"/>
  <c r="N6800" i="1" s="1"/>
  <c r="L6801" i="1"/>
  <c r="N6801" i="1" s="1"/>
  <c r="L6802" i="1"/>
  <c r="N6802" i="1" s="1"/>
  <c r="L6803" i="1"/>
  <c r="N6803" i="1" s="1"/>
  <c r="L6804" i="1"/>
  <c r="N6804" i="1" s="1"/>
  <c r="L6805" i="1"/>
  <c r="N6805" i="1" s="1"/>
  <c r="L6806" i="1"/>
  <c r="N6806" i="1" s="1"/>
  <c r="L6807" i="1"/>
  <c r="N6807" i="1" s="1"/>
  <c r="L6808" i="1"/>
  <c r="N6808" i="1" s="1"/>
  <c r="L6809" i="1"/>
  <c r="N6809" i="1" s="1"/>
  <c r="L6810" i="1"/>
  <c r="N6810" i="1" s="1"/>
  <c r="L6811" i="1"/>
  <c r="N6811" i="1" s="1"/>
  <c r="L6812" i="1"/>
  <c r="N6812" i="1" s="1"/>
  <c r="L6813" i="1"/>
  <c r="N6813" i="1" s="1"/>
  <c r="L6814" i="1"/>
  <c r="N6814" i="1" s="1"/>
  <c r="L6815" i="1"/>
  <c r="N6815" i="1" s="1"/>
  <c r="L6816" i="1"/>
  <c r="N6816" i="1" s="1"/>
  <c r="L6817" i="1"/>
  <c r="N6817" i="1" s="1"/>
  <c r="L6818" i="1"/>
  <c r="N6818" i="1" s="1"/>
  <c r="L6819" i="1"/>
  <c r="N6819" i="1" s="1"/>
  <c r="L6820" i="1"/>
  <c r="N6820" i="1" s="1"/>
  <c r="L6821" i="1"/>
  <c r="N6821" i="1" s="1"/>
  <c r="L6822" i="1"/>
  <c r="N6822" i="1" s="1"/>
  <c r="L6823" i="1"/>
  <c r="N6823" i="1" s="1"/>
  <c r="L6824" i="1"/>
  <c r="N6824" i="1" s="1"/>
  <c r="L6825" i="1"/>
  <c r="N6825" i="1" s="1"/>
  <c r="L6826" i="1"/>
  <c r="N6826" i="1" s="1"/>
  <c r="L6827" i="1"/>
  <c r="N6827" i="1" s="1"/>
  <c r="L6828" i="1"/>
  <c r="N6828" i="1" s="1"/>
  <c r="L6829" i="1"/>
  <c r="N6829" i="1" s="1"/>
  <c r="L6830" i="1"/>
  <c r="N6830" i="1" s="1"/>
  <c r="L6831" i="1"/>
  <c r="N6831" i="1" s="1"/>
  <c r="L6832" i="1"/>
  <c r="N6832" i="1" s="1"/>
  <c r="L6833" i="1"/>
  <c r="N6833" i="1" s="1"/>
  <c r="L6834" i="1"/>
  <c r="N6834" i="1" s="1"/>
  <c r="L6835" i="1"/>
  <c r="N6835" i="1" s="1"/>
  <c r="L6836" i="1"/>
  <c r="N6836" i="1" s="1"/>
  <c r="L6837" i="1"/>
  <c r="N6837" i="1" s="1"/>
  <c r="L6838" i="1"/>
  <c r="N6838" i="1" s="1"/>
  <c r="L6839" i="1"/>
  <c r="N6839" i="1" s="1"/>
  <c r="L6840" i="1"/>
  <c r="N6840" i="1" s="1"/>
  <c r="L6841" i="1"/>
  <c r="N6841" i="1" s="1"/>
  <c r="L6842" i="1"/>
  <c r="N6842" i="1" s="1"/>
  <c r="L6843" i="1"/>
  <c r="N6843" i="1" s="1"/>
  <c r="L6844" i="1"/>
  <c r="N6844" i="1" s="1"/>
  <c r="L6845" i="1"/>
  <c r="N6845" i="1" s="1"/>
  <c r="L6846" i="1"/>
  <c r="N6846" i="1" s="1"/>
  <c r="L6847" i="1"/>
  <c r="N6847" i="1" s="1"/>
  <c r="L6848" i="1"/>
  <c r="N6848" i="1" s="1"/>
  <c r="L6849" i="1"/>
  <c r="N6849" i="1" s="1"/>
  <c r="L6850" i="1"/>
  <c r="N6850" i="1" s="1"/>
  <c r="L6851" i="1"/>
  <c r="N6851" i="1" s="1"/>
  <c r="L6852" i="1"/>
  <c r="N6852" i="1" s="1"/>
  <c r="L6853" i="1"/>
  <c r="N6853" i="1" s="1"/>
  <c r="L6854" i="1"/>
  <c r="N6854" i="1" s="1"/>
  <c r="L6855" i="1"/>
  <c r="N6855" i="1" s="1"/>
  <c r="L6856" i="1"/>
  <c r="N6856" i="1" s="1"/>
  <c r="L6857" i="1"/>
  <c r="N6857" i="1" s="1"/>
  <c r="L6858" i="1"/>
  <c r="N6858" i="1" s="1"/>
  <c r="L6859" i="1"/>
  <c r="N6859" i="1" s="1"/>
  <c r="L6860" i="1"/>
  <c r="N6860" i="1" s="1"/>
  <c r="L6861" i="1"/>
  <c r="N6861" i="1" s="1"/>
  <c r="L6862" i="1"/>
  <c r="N6862" i="1" s="1"/>
  <c r="L6863" i="1"/>
  <c r="N6863" i="1" s="1"/>
  <c r="L6864" i="1"/>
  <c r="N6864" i="1" s="1"/>
  <c r="L6865" i="1"/>
  <c r="N6865" i="1" s="1"/>
  <c r="L6866" i="1"/>
  <c r="N6866" i="1" s="1"/>
  <c r="L6867" i="1"/>
  <c r="N6867" i="1" s="1"/>
  <c r="L6868" i="1"/>
  <c r="N6868" i="1" s="1"/>
  <c r="L6869" i="1"/>
  <c r="N6869" i="1" s="1"/>
  <c r="L6870" i="1"/>
  <c r="N6870" i="1" s="1"/>
  <c r="L6871" i="1"/>
  <c r="N6871" i="1" s="1"/>
  <c r="L6872" i="1"/>
  <c r="N6872" i="1" s="1"/>
  <c r="L6873" i="1"/>
  <c r="N6873" i="1" s="1"/>
  <c r="L6874" i="1"/>
  <c r="N6874" i="1" s="1"/>
  <c r="L6875" i="1"/>
  <c r="N6875" i="1" s="1"/>
  <c r="L6876" i="1"/>
  <c r="N6876" i="1" s="1"/>
  <c r="L6877" i="1"/>
  <c r="N6877" i="1" s="1"/>
  <c r="L6878" i="1"/>
  <c r="N6878" i="1" s="1"/>
  <c r="L6879" i="1"/>
  <c r="N6879" i="1" s="1"/>
  <c r="L6880" i="1"/>
  <c r="N6880" i="1" s="1"/>
  <c r="L6881" i="1"/>
  <c r="N6881" i="1" s="1"/>
  <c r="L6882" i="1"/>
  <c r="N6882" i="1" s="1"/>
  <c r="L6883" i="1"/>
  <c r="N6883" i="1" s="1"/>
  <c r="L6884" i="1"/>
  <c r="N6884" i="1" s="1"/>
  <c r="L6885" i="1"/>
  <c r="N6885" i="1" s="1"/>
  <c r="L6886" i="1"/>
  <c r="N6886" i="1" s="1"/>
  <c r="L6887" i="1"/>
  <c r="N6887" i="1" s="1"/>
  <c r="L6888" i="1"/>
  <c r="N6888" i="1" s="1"/>
  <c r="L6889" i="1"/>
  <c r="N6889" i="1" s="1"/>
  <c r="L6890" i="1"/>
  <c r="N6890" i="1" s="1"/>
  <c r="L6891" i="1"/>
  <c r="N6891" i="1" s="1"/>
  <c r="L6892" i="1"/>
  <c r="N6892" i="1" s="1"/>
  <c r="L6893" i="1"/>
  <c r="N6893" i="1" s="1"/>
  <c r="L6894" i="1"/>
  <c r="N6894" i="1" s="1"/>
  <c r="L6895" i="1"/>
  <c r="N6895" i="1" s="1"/>
  <c r="L6896" i="1"/>
  <c r="N6896" i="1" s="1"/>
  <c r="L6897" i="1"/>
  <c r="N6897" i="1" s="1"/>
  <c r="L6898" i="1"/>
  <c r="N6898" i="1" s="1"/>
  <c r="L6899" i="1"/>
  <c r="N6899" i="1" s="1"/>
  <c r="L6900" i="1"/>
  <c r="N6900" i="1" s="1"/>
  <c r="L6901" i="1"/>
  <c r="N6901" i="1" s="1"/>
  <c r="L6902" i="1"/>
  <c r="N6902" i="1" s="1"/>
  <c r="L6903" i="1"/>
  <c r="N6903" i="1" s="1"/>
  <c r="L6904" i="1"/>
  <c r="N6904" i="1" s="1"/>
  <c r="L6905" i="1"/>
  <c r="N6905" i="1" s="1"/>
  <c r="L6906" i="1"/>
  <c r="N6906" i="1" s="1"/>
  <c r="L6907" i="1"/>
  <c r="N6907" i="1" s="1"/>
  <c r="L6908" i="1"/>
  <c r="N6908" i="1" s="1"/>
  <c r="L6909" i="1"/>
  <c r="N6909" i="1" s="1"/>
  <c r="L6910" i="1"/>
  <c r="N6910" i="1" s="1"/>
  <c r="L6911" i="1"/>
  <c r="N6911" i="1" s="1"/>
  <c r="L6912" i="1"/>
  <c r="N6912" i="1" s="1"/>
  <c r="L6913" i="1"/>
  <c r="N6913" i="1" s="1"/>
  <c r="L6914" i="1"/>
  <c r="N6914" i="1" s="1"/>
  <c r="L6915" i="1"/>
  <c r="N6915" i="1" s="1"/>
  <c r="L6916" i="1"/>
  <c r="N6916" i="1" s="1"/>
  <c r="L6917" i="1"/>
  <c r="N6917" i="1" s="1"/>
  <c r="L6918" i="1"/>
  <c r="N6918" i="1" s="1"/>
  <c r="L6919" i="1"/>
  <c r="N6919" i="1" s="1"/>
  <c r="L6920" i="1"/>
  <c r="N6920" i="1" s="1"/>
  <c r="L6921" i="1"/>
  <c r="N6921" i="1" s="1"/>
  <c r="L6922" i="1"/>
  <c r="N6922" i="1" s="1"/>
  <c r="L6923" i="1"/>
  <c r="N6923" i="1" s="1"/>
  <c r="L6924" i="1"/>
  <c r="N6924" i="1" s="1"/>
  <c r="L6925" i="1"/>
  <c r="N6925" i="1" s="1"/>
  <c r="L6926" i="1"/>
  <c r="N6926" i="1" s="1"/>
  <c r="L6927" i="1"/>
  <c r="N6927" i="1" s="1"/>
  <c r="L6928" i="1"/>
  <c r="N6928" i="1" s="1"/>
  <c r="L6929" i="1"/>
  <c r="N6929" i="1" s="1"/>
  <c r="L6930" i="1"/>
  <c r="N6930" i="1" s="1"/>
  <c r="L6931" i="1"/>
  <c r="N6931" i="1" s="1"/>
  <c r="L6932" i="1"/>
  <c r="N6932" i="1" s="1"/>
  <c r="L6933" i="1"/>
  <c r="N6933" i="1" s="1"/>
  <c r="L6934" i="1"/>
  <c r="N6934" i="1" s="1"/>
  <c r="L6935" i="1"/>
  <c r="N6935" i="1" s="1"/>
  <c r="L6936" i="1"/>
  <c r="N6936" i="1" s="1"/>
  <c r="L6937" i="1"/>
  <c r="N6937" i="1" s="1"/>
  <c r="L6938" i="1"/>
  <c r="N6938" i="1" s="1"/>
  <c r="L6939" i="1"/>
  <c r="N6939" i="1" s="1"/>
  <c r="L6940" i="1"/>
  <c r="N6940" i="1" s="1"/>
  <c r="L6941" i="1"/>
  <c r="N6941" i="1" s="1"/>
  <c r="L6942" i="1"/>
  <c r="N6942" i="1" s="1"/>
  <c r="L6943" i="1"/>
  <c r="N6943" i="1" s="1"/>
  <c r="L6944" i="1"/>
  <c r="N6944" i="1" s="1"/>
  <c r="L6945" i="1"/>
  <c r="N6945" i="1" s="1"/>
  <c r="L6946" i="1"/>
  <c r="N6946" i="1" s="1"/>
  <c r="L6947" i="1"/>
  <c r="N6947" i="1" s="1"/>
  <c r="L6948" i="1"/>
  <c r="N6948" i="1" s="1"/>
  <c r="L6949" i="1"/>
  <c r="N6949" i="1" s="1"/>
  <c r="L6950" i="1"/>
  <c r="N6950" i="1" s="1"/>
  <c r="L6951" i="1"/>
  <c r="N6951" i="1" s="1"/>
  <c r="L6952" i="1"/>
  <c r="N6952" i="1" s="1"/>
  <c r="L6953" i="1"/>
  <c r="N6953" i="1" s="1"/>
  <c r="L6954" i="1"/>
  <c r="N6954" i="1" s="1"/>
  <c r="L6955" i="1"/>
  <c r="N6955" i="1" s="1"/>
  <c r="L6956" i="1"/>
  <c r="N6956" i="1" s="1"/>
  <c r="L6957" i="1"/>
  <c r="N6957" i="1" s="1"/>
  <c r="L6958" i="1"/>
  <c r="N6958" i="1" s="1"/>
  <c r="L6959" i="1"/>
  <c r="N6959" i="1" s="1"/>
  <c r="L6960" i="1"/>
  <c r="N6960" i="1" s="1"/>
  <c r="L6961" i="1"/>
  <c r="N6961" i="1" s="1"/>
  <c r="L6962" i="1"/>
  <c r="N6962" i="1" s="1"/>
  <c r="L6963" i="1"/>
  <c r="N6963" i="1" s="1"/>
  <c r="L6964" i="1"/>
  <c r="N6964" i="1" s="1"/>
  <c r="L6965" i="1"/>
  <c r="N6965" i="1" s="1"/>
  <c r="L6966" i="1"/>
  <c r="N6966" i="1" s="1"/>
  <c r="L6967" i="1"/>
  <c r="N6967" i="1" s="1"/>
  <c r="L6968" i="1"/>
  <c r="N6968" i="1" s="1"/>
  <c r="L6969" i="1"/>
  <c r="N6969" i="1" s="1"/>
  <c r="L6970" i="1"/>
  <c r="N6970" i="1" s="1"/>
  <c r="L6971" i="1"/>
  <c r="N6971" i="1" s="1"/>
  <c r="L6972" i="1"/>
  <c r="N6972" i="1" s="1"/>
  <c r="L6973" i="1"/>
  <c r="N6973" i="1" s="1"/>
  <c r="L6974" i="1"/>
  <c r="N6974" i="1" s="1"/>
  <c r="L6975" i="1"/>
  <c r="N6975" i="1" s="1"/>
  <c r="L6976" i="1"/>
  <c r="N6976" i="1" s="1"/>
  <c r="L6977" i="1"/>
  <c r="N6977" i="1" s="1"/>
  <c r="L6978" i="1"/>
  <c r="N6978" i="1" s="1"/>
  <c r="L6979" i="1"/>
  <c r="N6979" i="1" s="1"/>
  <c r="L6980" i="1"/>
  <c r="N6980" i="1" s="1"/>
  <c r="L6981" i="1"/>
  <c r="N6981" i="1" s="1"/>
  <c r="L6982" i="1"/>
  <c r="N6982" i="1" s="1"/>
  <c r="L6983" i="1"/>
  <c r="N6983" i="1" s="1"/>
  <c r="L6984" i="1"/>
  <c r="N6984" i="1" s="1"/>
  <c r="L6985" i="1"/>
  <c r="N6985" i="1" s="1"/>
  <c r="L6986" i="1"/>
  <c r="N6986" i="1" s="1"/>
  <c r="L6987" i="1"/>
  <c r="N6987" i="1" s="1"/>
  <c r="L6988" i="1"/>
  <c r="N6988" i="1" s="1"/>
  <c r="L6989" i="1"/>
  <c r="N6989" i="1" s="1"/>
  <c r="L6990" i="1"/>
  <c r="N6990" i="1" s="1"/>
  <c r="L6991" i="1"/>
  <c r="N6991" i="1" s="1"/>
  <c r="L6992" i="1"/>
  <c r="N6992" i="1" s="1"/>
  <c r="L6993" i="1"/>
  <c r="N6993" i="1" s="1"/>
  <c r="L6994" i="1"/>
  <c r="N6994" i="1" s="1"/>
  <c r="L6995" i="1"/>
  <c r="N6995" i="1" s="1"/>
  <c r="L6996" i="1"/>
  <c r="N6996" i="1" s="1"/>
  <c r="L6997" i="1"/>
  <c r="N6997" i="1" s="1"/>
  <c r="L6998" i="1"/>
  <c r="N6998" i="1" s="1"/>
  <c r="L6999" i="1"/>
  <c r="N6999" i="1" s="1"/>
  <c r="L7000" i="1"/>
  <c r="N7000" i="1" s="1"/>
  <c r="L7001" i="1"/>
  <c r="N7001" i="1" s="1"/>
  <c r="L7002" i="1"/>
  <c r="N7002" i="1" s="1"/>
  <c r="L7003" i="1"/>
  <c r="N7003" i="1" s="1"/>
  <c r="L7004" i="1"/>
  <c r="N7004" i="1" s="1"/>
  <c r="L7005" i="1"/>
  <c r="N7005" i="1" s="1"/>
  <c r="L7006" i="1"/>
  <c r="N7006" i="1" s="1"/>
  <c r="L7007" i="1"/>
  <c r="N7007" i="1" s="1"/>
  <c r="L7008" i="1"/>
  <c r="N7008" i="1" s="1"/>
  <c r="L7009" i="1"/>
  <c r="N7009" i="1" s="1"/>
  <c r="L7010" i="1"/>
  <c r="N7010" i="1" s="1"/>
  <c r="L7011" i="1"/>
  <c r="N7011" i="1" s="1"/>
  <c r="L7012" i="1"/>
  <c r="N7012" i="1" s="1"/>
  <c r="L7013" i="1"/>
  <c r="N7013" i="1" s="1"/>
  <c r="L7014" i="1"/>
  <c r="N7014" i="1" s="1"/>
  <c r="L7015" i="1"/>
  <c r="N7015" i="1" s="1"/>
  <c r="L7016" i="1"/>
  <c r="N7016" i="1" s="1"/>
  <c r="L7017" i="1"/>
  <c r="N7017" i="1" s="1"/>
  <c r="L7018" i="1"/>
  <c r="N7018" i="1" s="1"/>
  <c r="L7019" i="1"/>
  <c r="N7019" i="1" s="1"/>
  <c r="L7020" i="1"/>
  <c r="N7020" i="1" s="1"/>
  <c r="L7021" i="1"/>
  <c r="N7021" i="1" s="1"/>
  <c r="L7022" i="1"/>
  <c r="N7022" i="1" s="1"/>
  <c r="L7023" i="1"/>
  <c r="N7023" i="1" s="1"/>
  <c r="L7024" i="1"/>
  <c r="N7024" i="1" s="1"/>
  <c r="L7025" i="1"/>
  <c r="N7025" i="1" s="1"/>
  <c r="L7026" i="1"/>
  <c r="N7026" i="1" s="1"/>
  <c r="L7027" i="1"/>
  <c r="N7027" i="1" s="1"/>
  <c r="L7028" i="1"/>
  <c r="N7028" i="1" s="1"/>
  <c r="L7029" i="1"/>
  <c r="N7029" i="1" s="1"/>
  <c r="L7030" i="1"/>
  <c r="N7030" i="1" s="1"/>
  <c r="L7031" i="1"/>
  <c r="N7031" i="1" s="1"/>
  <c r="L7032" i="1"/>
  <c r="N7032" i="1" s="1"/>
  <c r="L7033" i="1"/>
  <c r="N7033" i="1" s="1"/>
  <c r="L7034" i="1"/>
  <c r="N7034" i="1" s="1"/>
  <c r="L7035" i="1"/>
  <c r="N7035" i="1" s="1"/>
  <c r="L7036" i="1"/>
  <c r="N7036" i="1" s="1"/>
  <c r="L7037" i="1"/>
  <c r="N7037" i="1" s="1"/>
  <c r="L7038" i="1"/>
  <c r="N7038" i="1" s="1"/>
  <c r="L7039" i="1"/>
  <c r="N7039" i="1" s="1"/>
  <c r="L7040" i="1"/>
  <c r="N7040" i="1" s="1"/>
  <c r="L7041" i="1"/>
  <c r="N7041" i="1" s="1"/>
  <c r="L7042" i="1"/>
  <c r="N7042" i="1" s="1"/>
  <c r="L7043" i="1"/>
  <c r="N7043" i="1" s="1"/>
  <c r="L7044" i="1"/>
  <c r="N7044" i="1" s="1"/>
  <c r="L7045" i="1"/>
  <c r="N7045" i="1" s="1"/>
  <c r="L7046" i="1"/>
  <c r="N7046" i="1" s="1"/>
  <c r="L7047" i="1"/>
  <c r="N7047" i="1" s="1"/>
  <c r="L7048" i="1"/>
  <c r="N7048" i="1" s="1"/>
  <c r="L7049" i="1"/>
  <c r="N7049" i="1" s="1"/>
  <c r="L7050" i="1"/>
  <c r="N7050" i="1" s="1"/>
  <c r="L7051" i="1"/>
  <c r="N7051" i="1" s="1"/>
  <c r="L7052" i="1"/>
  <c r="N7052" i="1" s="1"/>
  <c r="L7053" i="1"/>
  <c r="N7053" i="1" s="1"/>
  <c r="L7054" i="1"/>
  <c r="N7054" i="1" s="1"/>
  <c r="L7055" i="1"/>
  <c r="N7055" i="1" s="1"/>
  <c r="L7056" i="1"/>
  <c r="N7056" i="1" s="1"/>
  <c r="L7057" i="1"/>
  <c r="N7057" i="1" s="1"/>
  <c r="L7058" i="1"/>
  <c r="N7058" i="1" s="1"/>
  <c r="L7059" i="1"/>
  <c r="N7059" i="1" s="1"/>
  <c r="L7060" i="1"/>
  <c r="N7060" i="1" s="1"/>
  <c r="L7061" i="1"/>
  <c r="N7061" i="1" s="1"/>
  <c r="L7062" i="1"/>
  <c r="N7062" i="1" s="1"/>
  <c r="L7063" i="1"/>
  <c r="N7063" i="1" s="1"/>
  <c r="L7064" i="1"/>
  <c r="N7064" i="1" s="1"/>
  <c r="L7065" i="1"/>
  <c r="N7065" i="1" s="1"/>
  <c r="L7066" i="1"/>
  <c r="N7066" i="1" s="1"/>
  <c r="L7067" i="1"/>
  <c r="N7067" i="1" s="1"/>
  <c r="L7068" i="1"/>
  <c r="N7068" i="1" s="1"/>
  <c r="L7069" i="1"/>
  <c r="N7069" i="1" s="1"/>
  <c r="L7070" i="1"/>
  <c r="N7070" i="1" s="1"/>
  <c r="L7071" i="1"/>
  <c r="N7071" i="1" s="1"/>
  <c r="L7072" i="1"/>
  <c r="N7072" i="1" s="1"/>
  <c r="L7073" i="1"/>
  <c r="N7073" i="1" s="1"/>
  <c r="L7074" i="1"/>
  <c r="N7074" i="1" s="1"/>
  <c r="L7075" i="1"/>
  <c r="N7075" i="1" s="1"/>
  <c r="L7076" i="1"/>
  <c r="N7076" i="1" s="1"/>
  <c r="L7077" i="1"/>
  <c r="N7077" i="1" s="1"/>
  <c r="L7078" i="1"/>
  <c r="N7078" i="1" s="1"/>
  <c r="L7079" i="1"/>
  <c r="N7079" i="1" s="1"/>
  <c r="L7080" i="1"/>
  <c r="N7080" i="1" s="1"/>
  <c r="L7081" i="1"/>
  <c r="N7081" i="1" s="1"/>
  <c r="L7082" i="1"/>
  <c r="N7082" i="1" s="1"/>
  <c r="L7083" i="1"/>
  <c r="N7083" i="1" s="1"/>
  <c r="L7084" i="1"/>
  <c r="N7084" i="1" s="1"/>
  <c r="L7085" i="1"/>
  <c r="N7085" i="1" s="1"/>
  <c r="L7086" i="1"/>
  <c r="N7086" i="1" s="1"/>
  <c r="L7087" i="1"/>
  <c r="N7087" i="1" s="1"/>
  <c r="L7088" i="1"/>
  <c r="N7088" i="1" s="1"/>
  <c r="L7089" i="1"/>
  <c r="N7089" i="1" s="1"/>
  <c r="L7090" i="1"/>
  <c r="N7090" i="1" s="1"/>
  <c r="L7091" i="1"/>
  <c r="N7091" i="1" s="1"/>
  <c r="L7092" i="1"/>
  <c r="N7092" i="1" s="1"/>
  <c r="L7093" i="1"/>
  <c r="N7093" i="1" s="1"/>
  <c r="L7094" i="1"/>
  <c r="N7094" i="1" s="1"/>
  <c r="L7095" i="1"/>
  <c r="N7095" i="1" s="1"/>
  <c r="L7096" i="1"/>
  <c r="N7096" i="1" s="1"/>
  <c r="L7097" i="1"/>
  <c r="N7097" i="1" s="1"/>
  <c r="L7098" i="1"/>
  <c r="N7098" i="1" s="1"/>
  <c r="L7099" i="1"/>
  <c r="N7099" i="1" s="1"/>
  <c r="L7100" i="1"/>
  <c r="N7100" i="1" s="1"/>
  <c r="L7101" i="1"/>
  <c r="N7101" i="1" s="1"/>
  <c r="L7102" i="1"/>
  <c r="N7102" i="1" s="1"/>
  <c r="L7103" i="1"/>
  <c r="N7103" i="1" s="1"/>
  <c r="L7104" i="1"/>
  <c r="N7104" i="1" s="1"/>
  <c r="L7105" i="1"/>
  <c r="N7105" i="1" s="1"/>
  <c r="L7106" i="1"/>
  <c r="N7106" i="1" s="1"/>
  <c r="L7107" i="1"/>
  <c r="N7107" i="1" s="1"/>
  <c r="L7108" i="1"/>
  <c r="N7108" i="1" s="1"/>
  <c r="L7109" i="1"/>
  <c r="N7109" i="1" s="1"/>
  <c r="L7110" i="1"/>
  <c r="N7110" i="1" s="1"/>
  <c r="L7111" i="1"/>
  <c r="N7111" i="1" s="1"/>
  <c r="L7112" i="1"/>
  <c r="N7112" i="1" s="1"/>
  <c r="L7113" i="1"/>
  <c r="N7113" i="1" s="1"/>
  <c r="L7114" i="1"/>
  <c r="N7114" i="1" s="1"/>
  <c r="L7115" i="1"/>
  <c r="N7115" i="1" s="1"/>
  <c r="L7116" i="1"/>
  <c r="N7116" i="1" s="1"/>
  <c r="L7117" i="1"/>
  <c r="N7117" i="1" s="1"/>
  <c r="L7118" i="1"/>
  <c r="N7118" i="1" s="1"/>
  <c r="L7119" i="1"/>
  <c r="N7119" i="1" s="1"/>
  <c r="L7120" i="1"/>
  <c r="N7120" i="1" s="1"/>
  <c r="L7121" i="1"/>
  <c r="N7121" i="1" s="1"/>
  <c r="L7122" i="1"/>
  <c r="N7122" i="1" s="1"/>
  <c r="L7123" i="1"/>
  <c r="N7123" i="1" s="1"/>
  <c r="L7124" i="1"/>
  <c r="N7124" i="1" s="1"/>
  <c r="L7125" i="1"/>
  <c r="N7125" i="1" s="1"/>
  <c r="L7126" i="1"/>
  <c r="N7126" i="1" s="1"/>
  <c r="L7127" i="1"/>
  <c r="N7127" i="1" s="1"/>
  <c r="L7128" i="1"/>
  <c r="N7128" i="1" s="1"/>
  <c r="L7129" i="1"/>
  <c r="N7129" i="1" s="1"/>
  <c r="L7130" i="1"/>
  <c r="N7130" i="1" s="1"/>
  <c r="L7131" i="1"/>
  <c r="N7131" i="1" s="1"/>
  <c r="L7132" i="1"/>
  <c r="N7132" i="1" s="1"/>
  <c r="L7133" i="1"/>
  <c r="N7133" i="1" s="1"/>
  <c r="L7134" i="1"/>
  <c r="N7134" i="1" s="1"/>
  <c r="L7135" i="1"/>
  <c r="N7135" i="1" s="1"/>
  <c r="L7136" i="1"/>
  <c r="N7136" i="1" s="1"/>
  <c r="L7137" i="1"/>
  <c r="N7137" i="1" s="1"/>
  <c r="L7138" i="1"/>
  <c r="N7138" i="1" s="1"/>
  <c r="L7139" i="1"/>
  <c r="N7139" i="1" s="1"/>
  <c r="L7140" i="1"/>
  <c r="N7140" i="1" s="1"/>
  <c r="L7141" i="1"/>
  <c r="N7141" i="1" s="1"/>
  <c r="L7142" i="1"/>
  <c r="N7142" i="1" s="1"/>
  <c r="L7143" i="1"/>
  <c r="N7143" i="1" s="1"/>
  <c r="L7144" i="1"/>
  <c r="N7144" i="1" s="1"/>
  <c r="L7145" i="1"/>
  <c r="N7145" i="1" s="1"/>
  <c r="L7146" i="1"/>
  <c r="N7146" i="1" s="1"/>
  <c r="L7147" i="1"/>
  <c r="N7147" i="1" s="1"/>
  <c r="L7148" i="1"/>
  <c r="N7148" i="1" s="1"/>
  <c r="L7149" i="1"/>
  <c r="N7149" i="1" s="1"/>
  <c r="L7150" i="1"/>
  <c r="N7150" i="1" s="1"/>
  <c r="L7151" i="1"/>
  <c r="N7151" i="1" s="1"/>
  <c r="L7152" i="1"/>
  <c r="N7152" i="1" s="1"/>
  <c r="L7153" i="1"/>
  <c r="N7153" i="1" s="1"/>
  <c r="L7154" i="1"/>
  <c r="N7154" i="1" s="1"/>
  <c r="L7155" i="1"/>
  <c r="N7155" i="1" s="1"/>
  <c r="L7156" i="1"/>
  <c r="N7156" i="1" s="1"/>
  <c r="L7157" i="1"/>
  <c r="N7157" i="1" s="1"/>
  <c r="L7158" i="1"/>
  <c r="N7158" i="1" s="1"/>
  <c r="L7159" i="1"/>
  <c r="N7159" i="1" s="1"/>
  <c r="L7160" i="1"/>
  <c r="N7160" i="1" s="1"/>
  <c r="L7161" i="1"/>
  <c r="N7161" i="1" s="1"/>
  <c r="L7162" i="1"/>
  <c r="N7162" i="1" s="1"/>
  <c r="L7163" i="1"/>
  <c r="N7163" i="1" s="1"/>
  <c r="L7164" i="1"/>
  <c r="N7164" i="1" s="1"/>
  <c r="L7165" i="1"/>
  <c r="N7165" i="1" s="1"/>
  <c r="L7166" i="1"/>
  <c r="N7166" i="1" s="1"/>
  <c r="L7167" i="1"/>
  <c r="N7167" i="1" s="1"/>
  <c r="L7168" i="1"/>
  <c r="N7168" i="1" s="1"/>
  <c r="L7169" i="1"/>
  <c r="N7169" i="1" s="1"/>
  <c r="L7170" i="1"/>
  <c r="N7170" i="1" s="1"/>
  <c r="L7171" i="1"/>
  <c r="N7171" i="1" s="1"/>
  <c r="L7172" i="1"/>
  <c r="N7172" i="1" s="1"/>
  <c r="L7173" i="1"/>
  <c r="N7173" i="1" s="1"/>
  <c r="L7174" i="1"/>
  <c r="N7174" i="1" s="1"/>
  <c r="L7175" i="1"/>
  <c r="N7175" i="1" s="1"/>
  <c r="L7176" i="1"/>
  <c r="N7176" i="1" s="1"/>
  <c r="L7177" i="1"/>
  <c r="N7177" i="1" s="1"/>
  <c r="L7178" i="1"/>
  <c r="N7178" i="1" s="1"/>
  <c r="L7179" i="1"/>
  <c r="N7179" i="1" s="1"/>
  <c r="L7180" i="1"/>
  <c r="N7180" i="1" s="1"/>
  <c r="L7181" i="1"/>
  <c r="N7181" i="1" s="1"/>
  <c r="L7182" i="1"/>
  <c r="N7182" i="1" s="1"/>
  <c r="L7183" i="1"/>
  <c r="N7183" i="1" s="1"/>
  <c r="L7184" i="1"/>
  <c r="N7184" i="1" s="1"/>
  <c r="L7185" i="1"/>
  <c r="N7185" i="1" s="1"/>
  <c r="L7186" i="1"/>
  <c r="N7186" i="1" s="1"/>
  <c r="L7187" i="1"/>
  <c r="N7187" i="1" s="1"/>
  <c r="L7188" i="1"/>
  <c r="N7188" i="1" s="1"/>
  <c r="L7189" i="1"/>
  <c r="N7189" i="1" s="1"/>
  <c r="L7190" i="1"/>
  <c r="N7190" i="1" s="1"/>
  <c r="L7191" i="1"/>
  <c r="N7191" i="1" s="1"/>
  <c r="L7192" i="1"/>
  <c r="N7192" i="1" s="1"/>
  <c r="L7193" i="1"/>
  <c r="N7193" i="1" s="1"/>
  <c r="L7194" i="1"/>
  <c r="N7194" i="1" s="1"/>
  <c r="L7195" i="1"/>
  <c r="N7195" i="1" s="1"/>
  <c r="L7196" i="1"/>
  <c r="N7196" i="1" s="1"/>
  <c r="L7197" i="1"/>
  <c r="N7197" i="1" s="1"/>
  <c r="L7198" i="1"/>
  <c r="N7198" i="1" s="1"/>
  <c r="L7199" i="1"/>
  <c r="N7199" i="1" s="1"/>
  <c r="L7200" i="1"/>
  <c r="N7200" i="1" s="1"/>
  <c r="L7201" i="1"/>
  <c r="N7201" i="1" s="1"/>
  <c r="L7202" i="1"/>
  <c r="N7202" i="1" s="1"/>
  <c r="L7203" i="1"/>
  <c r="N7203" i="1" s="1"/>
  <c r="L7204" i="1"/>
  <c r="N7204" i="1" s="1"/>
  <c r="L7205" i="1"/>
  <c r="N7205" i="1" s="1"/>
  <c r="L7206" i="1"/>
  <c r="N7206" i="1" s="1"/>
  <c r="L7207" i="1"/>
  <c r="N7207" i="1" s="1"/>
  <c r="L7208" i="1"/>
  <c r="N7208" i="1" s="1"/>
  <c r="L7209" i="1"/>
  <c r="N7209" i="1" s="1"/>
  <c r="L7210" i="1"/>
  <c r="N7210" i="1" s="1"/>
  <c r="L7211" i="1"/>
  <c r="N7211" i="1" s="1"/>
  <c r="L7212" i="1"/>
  <c r="N7212" i="1" s="1"/>
  <c r="L7213" i="1"/>
  <c r="N7213" i="1" s="1"/>
  <c r="L7214" i="1"/>
  <c r="N7214" i="1" s="1"/>
  <c r="L7215" i="1"/>
  <c r="N7215" i="1" s="1"/>
  <c r="L7216" i="1"/>
  <c r="N7216" i="1" s="1"/>
  <c r="L7217" i="1"/>
  <c r="N7217" i="1" s="1"/>
  <c r="L7218" i="1"/>
  <c r="N7218" i="1" s="1"/>
  <c r="L7219" i="1"/>
  <c r="N7219" i="1" s="1"/>
  <c r="L7220" i="1"/>
  <c r="N7220" i="1" s="1"/>
  <c r="L7221" i="1"/>
  <c r="N7221" i="1" s="1"/>
  <c r="L7222" i="1"/>
  <c r="N7222" i="1" s="1"/>
  <c r="L7223" i="1"/>
  <c r="N7223" i="1" s="1"/>
  <c r="L7224" i="1"/>
  <c r="N7224" i="1" s="1"/>
  <c r="L7225" i="1"/>
  <c r="N7225" i="1" s="1"/>
  <c r="L7226" i="1"/>
  <c r="N7226" i="1" s="1"/>
  <c r="L7227" i="1"/>
  <c r="N7227" i="1" s="1"/>
  <c r="L7228" i="1"/>
  <c r="N7228" i="1" s="1"/>
  <c r="L7229" i="1"/>
  <c r="N7229" i="1" s="1"/>
  <c r="L7230" i="1"/>
  <c r="N7230" i="1" s="1"/>
  <c r="L7231" i="1"/>
  <c r="N7231" i="1" s="1"/>
  <c r="L7232" i="1"/>
  <c r="N7232" i="1" s="1"/>
  <c r="L7233" i="1"/>
  <c r="N7233" i="1" s="1"/>
  <c r="L7234" i="1"/>
  <c r="N7234" i="1" s="1"/>
  <c r="L7235" i="1"/>
  <c r="N7235" i="1" s="1"/>
  <c r="L7236" i="1"/>
  <c r="N7236" i="1" s="1"/>
  <c r="L7237" i="1"/>
  <c r="N7237" i="1" s="1"/>
  <c r="L7238" i="1"/>
  <c r="N7238" i="1" s="1"/>
  <c r="L7239" i="1"/>
  <c r="N7239" i="1" s="1"/>
  <c r="L7240" i="1"/>
  <c r="N7240" i="1" s="1"/>
  <c r="L7241" i="1"/>
  <c r="N7241" i="1" s="1"/>
  <c r="L7242" i="1"/>
  <c r="N7242" i="1" s="1"/>
  <c r="L7243" i="1"/>
  <c r="N7243" i="1" s="1"/>
  <c r="L7244" i="1"/>
  <c r="N7244" i="1" s="1"/>
  <c r="L7245" i="1"/>
  <c r="N7245" i="1" s="1"/>
  <c r="L7246" i="1"/>
  <c r="N7246" i="1" s="1"/>
  <c r="L7247" i="1"/>
  <c r="N7247" i="1" s="1"/>
  <c r="L7248" i="1"/>
  <c r="N7248" i="1" s="1"/>
  <c r="L7249" i="1"/>
  <c r="N7249" i="1" s="1"/>
  <c r="L7250" i="1"/>
  <c r="N7250" i="1" s="1"/>
  <c r="L7251" i="1"/>
  <c r="N7251" i="1" s="1"/>
  <c r="L7252" i="1"/>
  <c r="N7252" i="1" s="1"/>
  <c r="L7253" i="1"/>
  <c r="N7253" i="1" s="1"/>
  <c r="L7254" i="1"/>
  <c r="N7254" i="1" s="1"/>
  <c r="L7255" i="1"/>
  <c r="N7255" i="1" s="1"/>
  <c r="L7256" i="1"/>
  <c r="N7256" i="1" s="1"/>
  <c r="L7257" i="1"/>
  <c r="N7257" i="1" s="1"/>
  <c r="L7258" i="1"/>
  <c r="N7258" i="1" s="1"/>
  <c r="L7259" i="1"/>
  <c r="N7259" i="1" s="1"/>
  <c r="L7260" i="1"/>
  <c r="N7260" i="1" s="1"/>
  <c r="L7261" i="1"/>
  <c r="N7261" i="1" s="1"/>
  <c r="L7262" i="1"/>
  <c r="N7262" i="1" s="1"/>
  <c r="L7263" i="1"/>
  <c r="N7263" i="1" s="1"/>
  <c r="L7264" i="1"/>
  <c r="N7264" i="1" s="1"/>
  <c r="L7265" i="1"/>
  <c r="N7265" i="1" s="1"/>
  <c r="L7266" i="1"/>
  <c r="N7266" i="1" s="1"/>
  <c r="L7267" i="1"/>
  <c r="N7267" i="1" s="1"/>
  <c r="L7268" i="1"/>
  <c r="N7268" i="1" s="1"/>
  <c r="L7269" i="1"/>
  <c r="N7269" i="1" s="1"/>
  <c r="L7270" i="1"/>
  <c r="N7270" i="1" s="1"/>
  <c r="L7271" i="1"/>
  <c r="N7271" i="1" s="1"/>
  <c r="L7272" i="1"/>
  <c r="N7272" i="1" s="1"/>
  <c r="L7273" i="1"/>
  <c r="N7273" i="1" s="1"/>
  <c r="L7274" i="1"/>
  <c r="N7274" i="1" s="1"/>
  <c r="L7275" i="1"/>
  <c r="N7275" i="1" s="1"/>
  <c r="L7276" i="1"/>
  <c r="N7276" i="1" s="1"/>
  <c r="L7277" i="1"/>
  <c r="N7277" i="1" s="1"/>
  <c r="L7278" i="1"/>
  <c r="N7278" i="1" s="1"/>
  <c r="L7279" i="1"/>
  <c r="N7279" i="1" s="1"/>
  <c r="L7280" i="1"/>
  <c r="N7280" i="1" s="1"/>
  <c r="L7281" i="1"/>
  <c r="N7281" i="1" s="1"/>
  <c r="L7282" i="1"/>
  <c r="N7282" i="1" s="1"/>
  <c r="L7283" i="1"/>
  <c r="N7283" i="1" s="1"/>
  <c r="L7284" i="1"/>
  <c r="N7284" i="1" s="1"/>
  <c r="L7285" i="1"/>
  <c r="N7285" i="1" s="1"/>
  <c r="L7286" i="1"/>
  <c r="N7286" i="1" s="1"/>
  <c r="L7287" i="1"/>
  <c r="N7287" i="1" s="1"/>
  <c r="L7288" i="1"/>
  <c r="N7288" i="1" s="1"/>
  <c r="L7289" i="1"/>
  <c r="N7289" i="1" s="1"/>
  <c r="L7290" i="1"/>
  <c r="N7290" i="1" s="1"/>
  <c r="L7291" i="1"/>
  <c r="N7291" i="1" s="1"/>
  <c r="L7292" i="1"/>
  <c r="N7292" i="1" s="1"/>
  <c r="L7293" i="1"/>
  <c r="N7293" i="1" s="1"/>
  <c r="L7294" i="1"/>
  <c r="N7294" i="1" s="1"/>
  <c r="L7295" i="1"/>
  <c r="N7295" i="1" s="1"/>
  <c r="L7296" i="1"/>
  <c r="N7296" i="1" s="1"/>
  <c r="L7297" i="1"/>
  <c r="N7297" i="1" s="1"/>
  <c r="L7298" i="1"/>
  <c r="N7298" i="1" s="1"/>
  <c r="L7299" i="1"/>
  <c r="N7299" i="1" s="1"/>
  <c r="L7300" i="1"/>
  <c r="N7300" i="1" s="1"/>
  <c r="L7301" i="1"/>
  <c r="N7301" i="1" s="1"/>
  <c r="L7302" i="1"/>
  <c r="N7302" i="1" s="1"/>
  <c r="L7303" i="1"/>
  <c r="N7303" i="1" s="1"/>
  <c r="L7304" i="1"/>
  <c r="N7304" i="1" s="1"/>
  <c r="L7305" i="1"/>
  <c r="N7305" i="1" s="1"/>
  <c r="L7306" i="1"/>
  <c r="N7306" i="1" s="1"/>
  <c r="L7307" i="1"/>
  <c r="N7307" i="1" s="1"/>
  <c r="L7308" i="1"/>
  <c r="N7308" i="1" s="1"/>
  <c r="L7309" i="1"/>
  <c r="N7309" i="1" s="1"/>
  <c r="L7310" i="1"/>
  <c r="N7310" i="1" s="1"/>
  <c r="L7311" i="1"/>
  <c r="N7311" i="1" s="1"/>
  <c r="L7312" i="1"/>
  <c r="N7312" i="1" s="1"/>
  <c r="L7313" i="1"/>
  <c r="N7313" i="1" s="1"/>
  <c r="L7314" i="1"/>
  <c r="N7314" i="1" s="1"/>
  <c r="L7315" i="1"/>
  <c r="N7315" i="1" s="1"/>
  <c r="L7316" i="1"/>
  <c r="N7316" i="1" s="1"/>
  <c r="L7317" i="1"/>
  <c r="N7317" i="1" s="1"/>
  <c r="L7318" i="1"/>
  <c r="N7318" i="1" s="1"/>
  <c r="L7319" i="1"/>
  <c r="N7319" i="1" s="1"/>
  <c r="L7320" i="1"/>
  <c r="N7320" i="1" s="1"/>
  <c r="L7321" i="1"/>
  <c r="N7321" i="1" s="1"/>
  <c r="L7322" i="1"/>
  <c r="N7322" i="1" s="1"/>
  <c r="L7323" i="1"/>
  <c r="N7323" i="1" s="1"/>
  <c r="L7324" i="1"/>
  <c r="N7324" i="1" s="1"/>
  <c r="L7325" i="1"/>
  <c r="N7325" i="1" s="1"/>
  <c r="L7326" i="1"/>
  <c r="N7326" i="1" s="1"/>
  <c r="L7327" i="1"/>
  <c r="N7327" i="1" s="1"/>
  <c r="L7328" i="1"/>
  <c r="N7328" i="1" s="1"/>
  <c r="L7329" i="1"/>
  <c r="N7329" i="1" s="1"/>
  <c r="L7330" i="1"/>
  <c r="N7330" i="1" s="1"/>
  <c r="L7331" i="1"/>
  <c r="N7331" i="1" s="1"/>
  <c r="L7332" i="1"/>
  <c r="N7332" i="1" s="1"/>
  <c r="L7333" i="1"/>
  <c r="N7333" i="1" s="1"/>
  <c r="L7334" i="1"/>
  <c r="N7334" i="1" s="1"/>
  <c r="L7335" i="1"/>
  <c r="N7335" i="1" s="1"/>
  <c r="L7336" i="1"/>
  <c r="N7336" i="1" s="1"/>
  <c r="L7337" i="1"/>
  <c r="N7337" i="1" s="1"/>
  <c r="L7338" i="1"/>
  <c r="N7338" i="1" s="1"/>
  <c r="L7339" i="1"/>
  <c r="N7339" i="1" s="1"/>
  <c r="L7340" i="1"/>
  <c r="N7340" i="1" s="1"/>
  <c r="L7341" i="1"/>
  <c r="N7341" i="1" s="1"/>
  <c r="L7342" i="1"/>
  <c r="N7342" i="1" s="1"/>
  <c r="L7343" i="1"/>
  <c r="N7343" i="1" s="1"/>
  <c r="L7344" i="1"/>
  <c r="N7344" i="1" s="1"/>
  <c r="L7345" i="1"/>
  <c r="N7345" i="1" s="1"/>
  <c r="L7346" i="1"/>
  <c r="N7346" i="1" s="1"/>
  <c r="L7347" i="1"/>
  <c r="N7347" i="1" s="1"/>
  <c r="L7348" i="1"/>
  <c r="N7348" i="1" s="1"/>
  <c r="L7349" i="1"/>
  <c r="N7349" i="1" s="1"/>
  <c r="L7350" i="1"/>
  <c r="N7350" i="1" s="1"/>
  <c r="L7351" i="1"/>
  <c r="N7351" i="1" s="1"/>
  <c r="L7352" i="1"/>
  <c r="N7352" i="1" s="1"/>
  <c r="L7353" i="1"/>
  <c r="N7353" i="1" s="1"/>
  <c r="L7354" i="1"/>
  <c r="N7354" i="1" s="1"/>
  <c r="L7355" i="1"/>
  <c r="N7355" i="1" s="1"/>
  <c r="L7356" i="1"/>
  <c r="N7356" i="1" s="1"/>
  <c r="L7357" i="1"/>
  <c r="N7357" i="1" s="1"/>
  <c r="L7358" i="1"/>
  <c r="N7358" i="1" s="1"/>
  <c r="L7359" i="1"/>
  <c r="N7359" i="1" s="1"/>
  <c r="L7360" i="1"/>
  <c r="N7360" i="1" s="1"/>
  <c r="L7361" i="1"/>
  <c r="N7361" i="1" s="1"/>
  <c r="L7362" i="1"/>
  <c r="N7362" i="1" s="1"/>
  <c r="L7363" i="1"/>
  <c r="N7363" i="1" s="1"/>
  <c r="L7364" i="1"/>
  <c r="N7364" i="1" s="1"/>
  <c r="L7365" i="1"/>
  <c r="N7365" i="1" s="1"/>
  <c r="L7366" i="1"/>
  <c r="N7366" i="1" s="1"/>
  <c r="L7367" i="1"/>
  <c r="N7367" i="1" s="1"/>
  <c r="L7368" i="1"/>
  <c r="N7368" i="1" s="1"/>
  <c r="L7369" i="1"/>
  <c r="N7369" i="1" s="1"/>
  <c r="L7370" i="1"/>
  <c r="N7370" i="1" s="1"/>
  <c r="L7371" i="1"/>
  <c r="N7371" i="1" s="1"/>
  <c r="L7372" i="1"/>
  <c r="N7372" i="1" s="1"/>
  <c r="L7373" i="1"/>
  <c r="N7373" i="1" s="1"/>
  <c r="L7374" i="1"/>
  <c r="N7374" i="1" s="1"/>
  <c r="L7375" i="1"/>
  <c r="N7375" i="1" s="1"/>
  <c r="L7376" i="1"/>
  <c r="N7376" i="1" s="1"/>
  <c r="L7377" i="1"/>
  <c r="N7377" i="1" s="1"/>
  <c r="L7378" i="1"/>
  <c r="N7378" i="1" s="1"/>
  <c r="L7379" i="1"/>
  <c r="N7379" i="1" s="1"/>
  <c r="L7380" i="1"/>
  <c r="N7380" i="1" s="1"/>
  <c r="L7381" i="1"/>
  <c r="N7381" i="1" s="1"/>
  <c r="L7382" i="1"/>
  <c r="N7382" i="1" s="1"/>
  <c r="L7383" i="1"/>
  <c r="N7383" i="1" s="1"/>
  <c r="L7384" i="1"/>
  <c r="N7384" i="1" s="1"/>
  <c r="L7385" i="1"/>
  <c r="N7385" i="1" s="1"/>
  <c r="L7386" i="1"/>
  <c r="N7386" i="1" s="1"/>
  <c r="L7387" i="1"/>
  <c r="N7387" i="1" s="1"/>
  <c r="L7388" i="1"/>
  <c r="N7388" i="1" s="1"/>
  <c r="L7389" i="1"/>
  <c r="N7389" i="1" s="1"/>
  <c r="L7390" i="1"/>
  <c r="N7390" i="1" s="1"/>
  <c r="L7391" i="1"/>
  <c r="N7391" i="1" s="1"/>
  <c r="L7392" i="1"/>
  <c r="N7392" i="1" s="1"/>
  <c r="L7393" i="1"/>
  <c r="N7393" i="1" s="1"/>
  <c r="L7394" i="1"/>
  <c r="N7394" i="1" s="1"/>
  <c r="L7395" i="1"/>
  <c r="N7395" i="1" s="1"/>
  <c r="L7396" i="1"/>
  <c r="N7396" i="1" s="1"/>
  <c r="L7397" i="1"/>
  <c r="N7397" i="1" s="1"/>
  <c r="L7398" i="1"/>
  <c r="N7398" i="1" s="1"/>
  <c r="L7399" i="1"/>
  <c r="N7399" i="1" s="1"/>
  <c r="L7400" i="1"/>
  <c r="N7400" i="1" s="1"/>
  <c r="L7401" i="1"/>
  <c r="N7401" i="1" s="1"/>
  <c r="L7402" i="1"/>
  <c r="N7402" i="1" s="1"/>
  <c r="L7403" i="1"/>
  <c r="N7403" i="1" s="1"/>
  <c r="L7404" i="1"/>
  <c r="N7404" i="1" s="1"/>
  <c r="L7405" i="1"/>
  <c r="N7405" i="1" s="1"/>
  <c r="L7406" i="1"/>
  <c r="N7406" i="1" s="1"/>
  <c r="L7407" i="1"/>
  <c r="N7407" i="1" s="1"/>
  <c r="L7408" i="1"/>
  <c r="N7408" i="1" s="1"/>
  <c r="L7409" i="1"/>
  <c r="N7409" i="1" s="1"/>
  <c r="L7410" i="1"/>
  <c r="N7410" i="1" s="1"/>
  <c r="L7411" i="1"/>
  <c r="N7411" i="1" s="1"/>
  <c r="L7412" i="1"/>
  <c r="N7412" i="1" s="1"/>
  <c r="L7413" i="1"/>
  <c r="N7413" i="1" s="1"/>
  <c r="L7414" i="1"/>
  <c r="N7414" i="1" s="1"/>
  <c r="L7415" i="1"/>
  <c r="N7415" i="1" s="1"/>
  <c r="L7416" i="1"/>
  <c r="N7416" i="1" s="1"/>
  <c r="L7417" i="1"/>
  <c r="N7417" i="1" s="1"/>
  <c r="L7418" i="1"/>
  <c r="N7418" i="1" s="1"/>
  <c r="L7419" i="1"/>
  <c r="N7419" i="1" s="1"/>
  <c r="L7420" i="1"/>
  <c r="N7420" i="1" s="1"/>
  <c r="L7421" i="1"/>
  <c r="N7421" i="1" s="1"/>
  <c r="L7422" i="1"/>
  <c r="N7422" i="1" s="1"/>
  <c r="L7423" i="1"/>
  <c r="N7423" i="1" s="1"/>
  <c r="L7424" i="1"/>
  <c r="N7424" i="1" s="1"/>
  <c r="L7425" i="1"/>
  <c r="N7425" i="1" s="1"/>
  <c r="L7426" i="1"/>
  <c r="N7426" i="1" s="1"/>
  <c r="L7427" i="1"/>
  <c r="N7427" i="1" s="1"/>
  <c r="L7428" i="1"/>
  <c r="N7428" i="1" s="1"/>
  <c r="L7429" i="1"/>
  <c r="N7429" i="1" s="1"/>
  <c r="L7430" i="1"/>
  <c r="N7430" i="1" s="1"/>
  <c r="L7431" i="1"/>
  <c r="N7431" i="1" s="1"/>
  <c r="L7432" i="1"/>
  <c r="N7432" i="1" s="1"/>
  <c r="L7433" i="1"/>
  <c r="N7433" i="1" s="1"/>
  <c r="L7434" i="1"/>
  <c r="N7434" i="1" s="1"/>
  <c r="L7435" i="1"/>
  <c r="N7435" i="1" s="1"/>
  <c r="L7436" i="1"/>
  <c r="N7436" i="1" s="1"/>
  <c r="L7437" i="1"/>
  <c r="N7437" i="1" s="1"/>
  <c r="L7438" i="1"/>
  <c r="N7438" i="1" s="1"/>
  <c r="L7439" i="1"/>
  <c r="N7439" i="1" s="1"/>
  <c r="L7440" i="1"/>
  <c r="N7440" i="1" s="1"/>
  <c r="L7441" i="1"/>
  <c r="N7441" i="1" s="1"/>
  <c r="L7442" i="1"/>
  <c r="N7442" i="1" s="1"/>
  <c r="L7443" i="1"/>
  <c r="N7443" i="1" s="1"/>
  <c r="L7444" i="1"/>
  <c r="N7444" i="1" s="1"/>
  <c r="L7445" i="1"/>
  <c r="N7445" i="1" s="1"/>
  <c r="L7446" i="1"/>
  <c r="N7446" i="1" s="1"/>
  <c r="L7447" i="1"/>
  <c r="N7447" i="1" s="1"/>
  <c r="L7448" i="1"/>
  <c r="N7448" i="1" s="1"/>
  <c r="L7449" i="1"/>
  <c r="N7449" i="1" s="1"/>
  <c r="L7450" i="1"/>
  <c r="N7450" i="1" s="1"/>
  <c r="L7451" i="1"/>
  <c r="N7451" i="1" s="1"/>
  <c r="L7452" i="1"/>
  <c r="N7452" i="1" s="1"/>
  <c r="L7453" i="1"/>
  <c r="N7453" i="1" s="1"/>
  <c r="L7454" i="1"/>
  <c r="N7454" i="1" s="1"/>
  <c r="L7455" i="1"/>
  <c r="N7455" i="1" s="1"/>
  <c r="L7456" i="1"/>
  <c r="N7456" i="1" s="1"/>
  <c r="L7457" i="1"/>
  <c r="N7457" i="1" s="1"/>
  <c r="L7458" i="1"/>
  <c r="N7458" i="1" s="1"/>
  <c r="L7459" i="1"/>
  <c r="N7459" i="1" s="1"/>
  <c r="L7460" i="1"/>
  <c r="N7460" i="1" s="1"/>
  <c r="L7461" i="1"/>
  <c r="N7461" i="1" s="1"/>
  <c r="L7462" i="1"/>
  <c r="N7462" i="1" s="1"/>
  <c r="L7463" i="1"/>
  <c r="N7463" i="1" s="1"/>
  <c r="L7464" i="1"/>
  <c r="N7464" i="1" s="1"/>
  <c r="L7465" i="1"/>
  <c r="N7465" i="1" s="1"/>
  <c r="L7466" i="1"/>
  <c r="N7466" i="1" s="1"/>
  <c r="L7467" i="1"/>
  <c r="N7467" i="1" s="1"/>
  <c r="L7468" i="1"/>
  <c r="N7468" i="1" s="1"/>
  <c r="L7469" i="1"/>
  <c r="N7469" i="1" s="1"/>
  <c r="L7470" i="1"/>
  <c r="N7470" i="1" s="1"/>
  <c r="L7471" i="1"/>
  <c r="N7471" i="1" s="1"/>
  <c r="L7472" i="1"/>
  <c r="N7472" i="1" s="1"/>
  <c r="L7473" i="1"/>
  <c r="N7473" i="1" s="1"/>
  <c r="L7474" i="1"/>
  <c r="N7474" i="1" s="1"/>
  <c r="L7475" i="1"/>
  <c r="N7475" i="1" s="1"/>
  <c r="L7476" i="1"/>
  <c r="N7476" i="1" s="1"/>
  <c r="L7477" i="1"/>
  <c r="N7477" i="1" s="1"/>
  <c r="L7478" i="1"/>
  <c r="N7478" i="1" s="1"/>
  <c r="L7479" i="1"/>
  <c r="N7479" i="1" s="1"/>
  <c r="L7480" i="1"/>
  <c r="N7480" i="1" s="1"/>
  <c r="L7481" i="1"/>
  <c r="N7481" i="1" s="1"/>
  <c r="L7482" i="1"/>
  <c r="N7482" i="1" s="1"/>
  <c r="L7483" i="1"/>
  <c r="N7483" i="1" s="1"/>
  <c r="L7484" i="1"/>
  <c r="N7484" i="1" s="1"/>
  <c r="L7485" i="1"/>
  <c r="N7485" i="1" s="1"/>
  <c r="L7486" i="1"/>
  <c r="N7486" i="1" s="1"/>
  <c r="L7487" i="1"/>
  <c r="N7487" i="1" s="1"/>
  <c r="L7488" i="1"/>
  <c r="N7488" i="1" s="1"/>
  <c r="L7489" i="1"/>
  <c r="N7489" i="1" s="1"/>
  <c r="L7490" i="1"/>
  <c r="N7490" i="1" s="1"/>
  <c r="L7491" i="1"/>
  <c r="N7491" i="1" s="1"/>
  <c r="L7492" i="1"/>
  <c r="N7492" i="1" s="1"/>
  <c r="L7493" i="1"/>
  <c r="N7493" i="1" s="1"/>
  <c r="L7494" i="1"/>
  <c r="N7494" i="1" s="1"/>
  <c r="L7495" i="1"/>
  <c r="N7495" i="1" s="1"/>
  <c r="L7496" i="1"/>
  <c r="N7496" i="1" s="1"/>
  <c r="L7497" i="1"/>
  <c r="N7497" i="1" s="1"/>
  <c r="L7498" i="1"/>
  <c r="N7498" i="1" s="1"/>
  <c r="L7499" i="1"/>
  <c r="N7499" i="1" s="1"/>
  <c r="L7500" i="1"/>
  <c r="N7500" i="1" s="1"/>
  <c r="L7501" i="1"/>
  <c r="N7501" i="1" s="1"/>
  <c r="L7502" i="1"/>
  <c r="N7502" i="1" s="1"/>
  <c r="L7503" i="1"/>
  <c r="N7503" i="1" s="1"/>
  <c r="L7504" i="1"/>
  <c r="N7504" i="1" s="1"/>
  <c r="L7505" i="1"/>
  <c r="N7505" i="1" s="1"/>
  <c r="L7506" i="1"/>
  <c r="N7506" i="1" s="1"/>
  <c r="L7507" i="1"/>
  <c r="N7507" i="1" s="1"/>
  <c r="L7508" i="1"/>
  <c r="N7508" i="1" s="1"/>
  <c r="L7509" i="1"/>
  <c r="N7509" i="1" s="1"/>
  <c r="L7510" i="1"/>
  <c r="N7510" i="1" s="1"/>
  <c r="L7511" i="1"/>
  <c r="N7511" i="1" s="1"/>
  <c r="L7512" i="1"/>
  <c r="N7512" i="1" s="1"/>
  <c r="L7513" i="1"/>
  <c r="N7513" i="1" s="1"/>
  <c r="L7514" i="1"/>
  <c r="N7514" i="1" s="1"/>
  <c r="L7515" i="1"/>
  <c r="N7515" i="1" s="1"/>
  <c r="L7516" i="1"/>
  <c r="N7516" i="1" s="1"/>
  <c r="L7517" i="1"/>
  <c r="N7517" i="1" s="1"/>
  <c r="L7518" i="1"/>
  <c r="N7518" i="1" s="1"/>
  <c r="L7519" i="1"/>
  <c r="N7519" i="1" s="1"/>
  <c r="L7520" i="1"/>
  <c r="N7520" i="1" s="1"/>
  <c r="L7521" i="1"/>
  <c r="N7521" i="1" s="1"/>
  <c r="L7522" i="1"/>
  <c r="N7522" i="1" s="1"/>
  <c r="L7523" i="1"/>
  <c r="N7523" i="1" s="1"/>
  <c r="L7524" i="1"/>
  <c r="N7524" i="1" s="1"/>
  <c r="L7525" i="1"/>
  <c r="N7525" i="1" s="1"/>
  <c r="L7526" i="1"/>
  <c r="N7526" i="1" s="1"/>
  <c r="L7527" i="1"/>
  <c r="N7527" i="1" s="1"/>
  <c r="L7528" i="1"/>
  <c r="N7528" i="1" s="1"/>
  <c r="L7529" i="1"/>
  <c r="N7529" i="1" s="1"/>
  <c r="L7530" i="1"/>
  <c r="N7530" i="1" s="1"/>
  <c r="L7531" i="1"/>
  <c r="N7531" i="1" s="1"/>
  <c r="L7532" i="1"/>
  <c r="N7532" i="1" s="1"/>
  <c r="L7533" i="1"/>
  <c r="N7533" i="1" s="1"/>
  <c r="L7534" i="1"/>
  <c r="N7534" i="1" s="1"/>
  <c r="L7535" i="1"/>
  <c r="N7535" i="1" s="1"/>
  <c r="L7536" i="1"/>
  <c r="N7536" i="1" s="1"/>
  <c r="L7537" i="1"/>
  <c r="N7537" i="1" s="1"/>
  <c r="L7538" i="1"/>
  <c r="N7538" i="1" s="1"/>
  <c r="L7539" i="1"/>
  <c r="N7539" i="1" s="1"/>
  <c r="L7540" i="1"/>
  <c r="N7540" i="1" s="1"/>
  <c r="L7541" i="1"/>
  <c r="N7541" i="1" s="1"/>
  <c r="L7542" i="1"/>
  <c r="N7542" i="1" s="1"/>
  <c r="L7543" i="1"/>
  <c r="N7543" i="1" s="1"/>
  <c r="L7544" i="1"/>
  <c r="N7544" i="1" s="1"/>
  <c r="L7545" i="1"/>
  <c r="N7545" i="1" s="1"/>
  <c r="L7546" i="1"/>
  <c r="N7546" i="1" s="1"/>
  <c r="L7547" i="1"/>
  <c r="N7547" i="1" s="1"/>
  <c r="L7548" i="1"/>
  <c r="N7548" i="1" s="1"/>
  <c r="L7549" i="1"/>
  <c r="N7549" i="1" s="1"/>
  <c r="L7550" i="1"/>
  <c r="N7550" i="1" s="1"/>
  <c r="L7551" i="1"/>
  <c r="N7551" i="1" s="1"/>
  <c r="L7552" i="1"/>
  <c r="N7552" i="1" s="1"/>
  <c r="L7553" i="1"/>
  <c r="N7553" i="1" s="1"/>
  <c r="L7554" i="1"/>
  <c r="N7554" i="1" s="1"/>
  <c r="L7555" i="1"/>
  <c r="N7555" i="1" s="1"/>
  <c r="L7556" i="1"/>
  <c r="N7556" i="1" s="1"/>
  <c r="L7557" i="1"/>
  <c r="N7557" i="1" s="1"/>
  <c r="L7558" i="1"/>
  <c r="N7558" i="1" s="1"/>
  <c r="L7559" i="1"/>
  <c r="N7559" i="1" s="1"/>
  <c r="L7560" i="1"/>
  <c r="N7560" i="1" s="1"/>
  <c r="L7561" i="1"/>
  <c r="N7561" i="1" s="1"/>
  <c r="L7562" i="1"/>
  <c r="N7562" i="1" s="1"/>
  <c r="L7563" i="1"/>
  <c r="N7563" i="1" s="1"/>
  <c r="L7564" i="1"/>
  <c r="N7564" i="1" s="1"/>
  <c r="L7565" i="1"/>
  <c r="N7565" i="1" s="1"/>
  <c r="L7566" i="1"/>
  <c r="N7566" i="1" s="1"/>
  <c r="L7567" i="1"/>
  <c r="N7567" i="1" s="1"/>
  <c r="L7568" i="1"/>
  <c r="N7568" i="1" s="1"/>
  <c r="L7569" i="1"/>
  <c r="N7569" i="1" s="1"/>
  <c r="L7570" i="1"/>
  <c r="N7570" i="1" s="1"/>
  <c r="L7571" i="1"/>
  <c r="N7571" i="1" s="1"/>
  <c r="L7572" i="1"/>
  <c r="N7572" i="1" s="1"/>
  <c r="L7573" i="1"/>
  <c r="N7573" i="1" s="1"/>
  <c r="L7574" i="1"/>
  <c r="N7574" i="1" s="1"/>
  <c r="L7575" i="1"/>
  <c r="N7575" i="1" s="1"/>
  <c r="L7576" i="1"/>
  <c r="N7576" i="1" s="1"/>
  <c r="L7577" i="1"/>
  <c r="N7577" i="1" s="1"/>
  <c r="L7578" i="1"/>
  <c r="N7578" i="1" s="1"/>
  <c r="L7579" i="1"/>
  <c r="N7579" i="1" s="1"/>
  <c r="L7580" i="1"/>
  <c r="N7580" i="1" s="1"/>
  <c r="L7581" i="1"/>
  <c r="N7581" i="1" s="1"/>
  <c r="L7582" i="1"/>
  <c r="N7582" i="1" s="1"/>
  <c r="L7583" i="1"/>
  <c r="N7583" i="1" s="1"/>
  <c r="L7584" i="1"/>
  <c r="N7584" i="1" s="1"/>
  <c r="L7585" i="1"/>
  <c r="N7585" i="1" s="1"/>
  <c r="L7586" i="1"/>
  <c r="N7586" i="1" s="1"/>
  <c r="L7587" i="1"/>
  <c r="N7587" i="1" s="1"/>
  <c r="L7588" i="1"/>
  <c r="N7588" i="1" s="1"/>
  <c r="L7589" i="1"/>
  <c r="N7589" i="1" s="1"/>
  <c r="L7590" i="1"/>
  <c r="N7590" i="1" s="1"/>
  <c r="L7591" i="1"/>
  <c r="N7591" i="1" s="1"/>
  <c r="L7592" i="1"/>
  <c r="N7592" i="1" s="1"/>
  <c r="L7593" i="1"/>
  <c r="N7593" i="1" s="1"/>
  <c r="L7594" i="1"/>
  <c r="N7594" i="1" s="1"/>
  <c r="L7595" i="1"/>
  <c r="N7595" i="1" s="1"/>
  <c r="L7596" i="1"/>
  <c r="N7596" i="1" s="1"/>
  <c r="L7597" i="1"/>
  <c r="N7597" i="1" s="1"/>
  <c r="L7598" i="1"/>
  <c r="N7598" i="1" s="1"/>
  <c r="L7599" i="1"/>
  <c r="N7599" i="1" s="1"/>
  <c r="L7600" i="1"/>
  <c r="N7600" i="1" s="1"/>
  <c r="L7601" i="1"/>
  <c r="N7601" i="1" s="1"/>
  <c r="L7602" i="1"/>
  <c r="N7602" i="1" s="1"/>
  <c r="L7603" i="1"/>
  <c r="N7603" i="1" s="1"/>
  <c r="L7604" i="1"/>
  <c r="N7604" i="1" s="1"/>
  <c r="L7605" i="1"/>
  <c r="N7605" i="1" s="1"/>
  <c r="L7606" i="1"/>
  <c r="N7606" i="1" s="1"/>
  <c r="L7607" i="1"/>
  <c r="N7607" i="1" s="1"/>
  <c r="L7608" i="1"/>
  <c r="N7608" i="1" s="1"/>
  <c r="L7609" i="1"/>
  <c r="N7609" i="1" s="1"/>
  <c r="L7610" i="1"/>
  <c r="N7610" i="1" s="1"/>
  <c r="L7611" i="1"/>
  <c r="N7611" i="1" s="1"/>
  <c r="L7612" i="1"/>
  <c r="N7612" i="1" s="1"/>
  <c r="L7613" i="1"/>
  <c r="N7613" i="1" s="1"/>
  <c r="L7614" i="1"/>
  <c r="N7614" i="1" s="1"/>
  <c r="L7615" i="1"/>
  <c r="N7615" i="1" s="1"/>
  <c r="L7616" i="1"/>
  <c r="N7616" i="1" s="1"/>
  <c r="L7617" i="1"/>
  <c r="N7617" i="1" s="1"/>
  <c r="L7618" i="1"/>
  <c r="N7618" i="1" s="1"/>
  <c r="L7619" i="1"/>
  <c r="N7619" i="1" s="1"/>
  <c r="L7620" i="1"/>
  <c r="N7620" i="1" s="1"/>
  <c r="L7621" i="1"/>
  <c r="N7621" i="1" s="1"/>
  <c r="L7622" i="1"/>
  <c r="N7622" i="1" s="1"/>
  <c r="L7623" i="1"/>
  <c r="N7623" i="1" s="1"/>
  <c r="L7624" i="1"/>
  <c r="N7624" i="1" s="1"/>
  <c r="L7625" i="1"/>
  <c r="N7625" i="1" s="1"/>
  <c r="L7626" i="1"/>
  <c r="N7626" i="1" s="1"/>
  <c r="L7627" i="1"/>
  <c r="N7627" i="1" s="1"/>
  <c r="L7628" i="1"/>
  <c r="N7628" i="1" s="1"/>
  <c r="L7629" i="1"/>
  <c r="N7629" i="1" s="1"/>
  <c r="L7630" i="1"/>
  <c r="N7630" i="1" s="1"/>
  <c r="L7631" i="1"/>
  <c r="N7631" i="1" s="1"/>
  <c r="L7632" i="1"/>
  <c r="N7632" i="1" s="1"/>
  <c r="L7633" i="1"/>
  <c r="N7633" i="1" s="1"/>
  <c r="L7634" i="1"/>
  <c r="N7634" i="1" s="1"/>
  <c r="L7635" i="1"/>
  <c r="N7635" i="1" s="1"/>
  <c r="L7636" i="1"/>
  <c r="N7636" i="1" s="1"/>
  <c r="L7637" i="1"/>
  <c r="N7637" i="1" s="1"/>
  <c r="L7638" i="1"/>
  <c r="N7638" i="1" s="1"/>
  <c r="L7639" i="1"/>
  <c r="N7639" i="1" s="1"/>
  <c r="L7640" i="1"/>
  <c r="N7640" i="1" s="1"/>
  <c r="L7641" i="1"/>
  <c r="N7641" i="1" s="1"/>
  <c r="L7642" i="1"/>
  <c r="N7642" i="1" s="1"/>
  <c r="L7643" i="1"/>
  <c r="N7643" i="1" s="1"/>
  <c r="L7644" i="1"/>
  <c r="N7644" i="1" s="1"/>
  <c r="L7645" i="1"/>
  <c r="N7645" i="1" s="1"/>
  <c r="L7646" i="1"/>
  <c r="N7646" i="1" s="1"/>
  <c r="L7647" i="1"/>
  <c r="N7647" i="1" s="1"/>
  <c r="L7648" i="1"/>
  <c r="N7648" i="1" s="1"/>
  <c r="L7649" i="1"/>
  <c r="N7649" i="1" s="1"/>
  <c r="L7650" i="1"/>
  <c r="N7650" i="1" s="1"/>
  <c r="L7651" i="1"/>
  <c r="N7651" i="1" s="1"/>
  <c r="L7652" i="1"/>
  <c r="N7652" i="1" s="1"/>
  <c r="L7653" i="1"/>
  <c r="N7653" i="1" s="1"/>
  <c r="L7654" i="1"/>
  <c r="N7654" i="1" s="1"/>
  <c r="L7655" i="1"/>
  <c r="N7655" i="1" s="1"/>
  <c r="L7656" i="1"/>
  <c r="N7656" i="1" s="1"/>
  <c r="L7657" i="1"/>
  <c r="N7657" i="1" s="1"/>
  <c r="L7658" i="1"/>
  <c r="N7658" i="1" s="1"/>
  <c r="L7659" i="1"/>
  <c r="N7659" i="1" s="1"/>
  <c r="L7660" i="1"/>
  <c r="N7660" i="1" s="1"/>
  <c r="L7661" i="1"/>
  <c r="N7661" i="1" s="1"/>
  <c r="L7662" i="1"/>
  <c r="N7662" i="1" s="1"/>
  <c r="L7663" i="1"/>
  <c r="N7663" i="1" s="1"/>
  <c r="L7664" i="1"/>
  <c r="N7664" i="1" s="1"/>
  <c r="L7665" i="1"/>
  <c r="N7665" i="1" s="1"/>
  <c r="L7666" i="1"/>
  <c r="N7666" i="1" s="1"/>
  <c r="L7667" i="1"/>
  <c r="N7667" i="1" s="1"/>
  <c r="L7668" i="1"/>
  <c r="N7668" i="1" s="1"/>
  <c r="L7669" i="1"/>
  <c r="N7669" i="1" s="1"/>
  <c r="L7670" i="1"/>
  <c r="N7670" i="1" s="1"/>
  <c r="L7671" i="1"/>
  <c r="N7671" i="1" s="1"/>
  <c r="L7672" i="1"/>
  <c r="N7672" i="1" s="1"/>
  <c r="L7673" i="1"/>
  <c r="N7673" i="1" s="1"/>
  <c r="L7674" i="1"/>
  <c r="N7674" i="1" s="1"/>
  <c r="L7675" i="1"/>
  <c r="N7675" i="1" s="1"/>
  <c r="L7676" i="1"/>
  <c r="N7676" i="1" s="1"/>
  <c r="L7677" i="1"/>
  <c r="N7677" i="1" s="1"/>
  <c r="L7678" i="1"/>
  <c r="N7678" i="1" s="1"/>
  <c r="L7679" i="1"/>
  <c r="N7679" i="1" s="1"/>
  <c r="L7680" i="1"/>
  <c r="N7680" i="1" s="1"/>
  <c r="L7681" i="1"/>
  <c r="N7681" i="1" s="1"/>
  <c r="L7682" i="1"/>
  <c r="N7682" i="1" s="1"/>
  <c r="L7683" i="1"/>
  <c r="N7683" i="1" s="1"/>
  <c r="L7684" i="1"/>
  <c r="N7684" i="1" s="1"/>
  <c r="L7685" i="1"/>
  <c r="N7685" i="1" s="1"/>
  <c r="L7686" i="1"/>
  <c r="N7686" i="1" s="1"/>
  <c r="L7687" i="1"/>
  <c r="N7687" i="1" s="1"/>
  <c r="L7688" i="1"/>
  <c r="N7688" i="1" s="1"/>
  <c r="L7689" i="1"/>
  <c r="N7689" i="1" s="1"/>
  <c r="L7690" i="1"/>
  <c r="N7690" i="1" s="1"/>
  <c r="L7691" i="1"/>
  <c r="N7691" i="1" s="1"/>
  <c r="L7692" i="1"/>
  <c r="N7692" i="1" s="1"/>
  <c r="L7693" i="1"/>
  <c r="N7693" i="1" s="1"/>
  <c r="L7694" i="1"/>
  <c r="N7694" i="1" s="1"/>
  <c r="L7695" i="1"/>
  <c r="N7695" i="1" s="1"/>
  <c r="L7696" i="1"/>
  <c r="N7696" i="1" s="1"/>
  <c r="L7697" i="1"/>
  <c r="N7697" i="1" s="1"/>
  <c r="L7698" i="1"/>
  <c r="N7698" i="1" s="1"/>
  <c r="L7699" i="1"/>
  <c r="N7699" i="1" s="1"/>
  <c r="L7700" i="1"/>
  <c r="N7700" i="1" s="1"/>
  <c r="L7701" i="1"/>
  <c r="N7701" i="1" s="1"/>
  <c r="L7702" i="1"/>
  <c r="N7702" i="1" s="1"/>
  <c r="L7703" i="1"/>
  <c r="N7703" i="1" s="1"/>
  <c r="L7704" i="1"/>
  <c r="N7704" i="1" s="1"/>
  <c r="L7705" i="1"/>
  <c r="N7705" i="1" s="1"/>
  <c r="L7706" i="1"/>
  <c r="N7706" i="1" s="1"/>
  <c r="L7707" i="1"/>
  <c r="N7707" i="1" s="1"/>
  <c r="L7708" i="1"/>
  <c r="N7708" i="1" s="1"/>
  <c r="L7709" i="1"/>
  <c r="N7709" i="1" s="1"/>
  <c r="L7710" i="1"/>
  <c r="N7710" i="1" s="1"/>
  <c r="L7711" i="1"/>
  <c r="N7711" i="1" s="1"/>
  <c r="L7712" i="1"/>
  <c r="N7712" i="1" s="1"/>
  <c r="L7713" i="1"/>
  <c r="N7713" i="1" s="1"/>
  <c r="L7714" i="1"/>
  <c r="N7714" i="1" s="1"/>
  <c r="L7715" i="1"/>
  <c r="N7715" i="1" s="1"/>
  <c r="L7716" i="1"/>
  <c r="N7716" i="1" s="1"/>
  <c r="L7717" i="1"/>
  <c r="N7717" i="1" s="1"/>
  <c r="L7718" i="1"/>
  <c r="N7718" i="1" s="1"/>
  <c r="L7719" i="1"/>
  <c r="N7719" i="1" s="1"/>
  <c r="L7720" i="1"/>
  <c r="N7720" i="1" s="1"/>
  <c r="L7721" i="1"/>
  <c r="N7721" i="1" s="1"/>
  <c r="L7722" i="1"/>
  <c r="N7722" i="1" s="1"/>
  <c r="L7723" i="1"/>
  <c r="N7723" i="1" s="1"/>
  <c r="L7724" i="1"/>
  <c r="N7724" i="1" s="1"/>
  <c r="L7725" i="1"/>
  <c r="N7725" i="1" s="1"/>
  <c r="L7726" i="1"/>
  <c r="N7726" i="1" s="1"/>
  <c r="L7727" i="1"/>
  <c r="N7727" i="1" s="1"/>
  <c r="L7728" i="1"/>
  <c r="N7728" i="1" s="1"/>
  <c r="L7729" i="1"/>
  <c r="N7729" i="1" s="1"/>
  <c r="L7730" i="1"/>
  <c r="N7730" i="1" s="1"/>
  <c r="L7731" i="1"/>
  <c r="N7731" i="1" s="1"/>
  <c r="L7732" i="1"/>
  <c r="N7732" i="1" s="1"/>
  <c r="L7733" i="1"/>
  <c r="N7733" i="1" s="1"/>
  <c r="L7734" i="1"/>
  <c r="N7734" i="1" s="1"/>
  <c r="L7735" i="1"/>
  <c r="N7735" i="1" s="1"/>
  <c r="L7736" i="1"/>
  <c r="N7736" i="1" s="1"/>
  <c r="L7737" i="1"/>
  <c r="N7737" i="1" s="1"/>
  <c r="L7738" i="1"/>
  <c r="N7738" i="1" s="1"/>
  <c r="L7739" i="1"/>
  <c r="N7739" i="1" s="1"/>
  <c r="L7740" i="1"/>
  <c r="N7740" i="1" s="1"/>
  <c r="L7741" i="1"/>
  <c r="N7741" i="1" s="1"/>
  <c r="L7742" i="1"/>
  <c r="N7742" i="1" s="1"/>
  <c r="L7743" i="1"/>
  <c r="N7743" i="1" s="1"/>
  <c r="L7744" i="1"/>
  <c r="N7744" i="1" s="1"/>
  <c r="L7745" i="1"/>
  <c r="N7745" i="1" s="1"/>
  <c r="L7746" i="1"/>
  <c r="N7746" i="1" s="1"/>
  <c r="L7747" i="1"/>
  <c r="N7747" i="1" s="1"/>
  <c r="L7748" i="1"/>
  <c r="N7748" i="1" s="1"/>
  <c r="L7749" i="1"/>
  <c r="N7749" i="1" s="1"/>
  <c r="L7750" i="1"/>
  <c r="N7750" i="1" s="1"/>
  <c r="L7751" i="1"/>
  <c r="N7751" i="1" s="1"/>
  <c r="L7752" i="1"/>
  <c r="N7752" i="1" s="1"/>
  <c r="L7753" i="1"/>
  <c r="N7753" i="1" s="1"/>
  <c r="L7754" i="1"/>
  <c r="N7754" i="1" s="1"/>
  <c r="L7755" i="1"/>
  <c r="N7755" i="1" s="1"/>
  <c r="L7756" i="1"/>
  <c r="N7756" i="1" s="1"/>
  <c r="L7757" i="1"/>
  <c r="N7757" i="1" s="1"/>
  <c r="L7758" i="1"/>
  <c r="N7758" i="1" s="1"/>
  <c r="L7759" i="1"/>
  <c r="N7759" i="1" s="1"/>
  <c r="L7760" i="1"/>
  <c r="N7760" i="1" s="1"/>
  <c r="L7761" i="1"/>
  <c r="N7761" i="1" s="1"/>
  <c r="L7762" i="1"/>
  <c r="N7762" i="1" s="1"/>
  <c r="L7763" i="1"/>
  <c r="N7763" i="1" s="1"/>
  <c r="L7764" i="1"/>
  <c r="N7764" i="1" s="1"/>
  <c r="L7765" i="1"/>
  <c r="N7765" i="1" s="1"/>
  <c r="L7766" i="1"/>
  <c r="N7766" i="1" s="1"/>
  <c r="L7767" i="1"/>
  <c r="N7767" i="1" s="1"/>
  <c r="L7768" i="1"/>
  <c r="N7768" i="1" s="1"/>
  <c r="L7769" i="1"/>
  <c r="N7769" i="1" s="1"/>
  <c r="L7770" i="1"/>
  <c r="N7770" i="1" s="1"/>
  <c r="L7771" i="1"/>
  <c r="N7771" i="1" s="1"/>
  <c r="L7772" i="1"/>
  <c r="N7772" i="1" s="1"/>
  <c r="L7773" i="1"/>
  <c r="N7773" i="1" s="1"/>
  <c r="L7774" i="1"/>
  <c r="N7774" i="1" s="1"/>
  <c r="L7775" i="1"/>
  <c r="N7775" i="1" s="1"/>
  <c r="L7776" i="1"/>
  <c r="N7776" i="1" s="1"/>
  <c r="L7777" i="1"/>
  <c r="N7777" i="1" s="1"/>
  <c r="L7778" i="1"/>
  <c r="N7778" i="1" s="1"/>
  <c r="L7779" i="1"/>
  <c r="N7779" i="1" s="1"/>
  <c r="L7780" i="1"/>
  <c r="N7780" i="1" s="1"/>
  <c r="L7781" i="1"/>
  <c r="N7781" i="1" s="1"/>
  <c r="L7782" i="1"/>
  <c r="N7782" i="1" s="1"/>
  <c r="L7783" i="1"/>
  <c r="N7783" i="1" s="1"/>
  <c r="L7784" i="1"/>
  <c r="N7784" i="1" s="1"/>
  <c r="L7785" i="1"/>
  <c r="N7785" i="1" s="1"/>
  <c r="L7786" i="1"/>
  <c r="N7786" i="1" s="1"/>
  <c r="L7787" i="1"/>
  <c r="N7787" i="1" s="1"/>
  <c r="L7788" i="1"/>
  <c r="N7788" i="1" s="1"/>
  <c r="L7789" i="1"/>
  <c r="N7789" i="1" s="1"/>
  <c r="L7790" i="1"/>
  <c r="N7790" i="1" s="1"/>
  <c r="L7791" i="1"/>
  <c r="N7791" i="1" s="1"/>
  <c r="L7792" i="1"/>
  <c r="N7792" i="1" s="1"/>
  <c r="L7793" i="1"/>
  <c r="N7793" i="1" s="1"/>
  <c r="L7794" i="1"/>
  <c r="N7794" i="1" s="1"/>
  <c r="L7795" i="1"/>
  <c r="N7795" i="1" s="1"/>
  <c r="L7796" i="1"/>
  <c r="N7796" i="1" s="1"/>
  <c r="L7797" i="1"/>
  <c r="N7797" i="1" s="1"/>
  <c r="L7798" i="1"/>
  <c r="N7798" i="1" s="1"/>
  <c r="L7799" i="1"/>
  <c r="N7799" i="1" s="1"/>
  <c r="L7800" i="1"/>
  <c r="N7800" i="1" s="1"/>
  <c r="L7801" i="1"/>
  <c r="N7801" i="1" s="1"/>
  <c r="L7802" i="1"/>
  <c r="N7802" i="1" s="1"/>
  <c r="L7803" i="1"/>
  <c r="N7803" i="1" s="1"/>
  <c r="L7804" i="1"/>
  <c r="N7804" i="1" s="1"/>
  <c r="L7805" i="1"/>
  <c r="N7805" i="1" s="1"/>
  <c r="L7806" i="1"/>
  <c r="N7806" i="1" s="1"/>
  <c r="L7807" i="1"/>
  <c r="N7807" i="1" s="1"/>
  <c r="L7808" i="1"/>
  <c r="N7808" i="1" s="1"/>
  <c r="L7809" i="1"/>
  <c r="N7809" i="1" s="1"/>
  <c r="L7810" i="1"/>
  <c r="N7810" i="1" s="1"/>
  <c r="L7811" i="1"/>
  <c r="N7811" i="1" s="1"/>
  <c r="L7812" i="1"/>
  <c r="N7812" i="1" s="1"/>
  <c r="L7813" i="1"/>
  <c r="N7813" i="1" s="1"/>
  <c r="L7814" i="1"/>
  <c r="N7814" i="1" s="1"/>
  <c r="L7815" i="1"/>
  <c r="N7815" i="1" s="1"/>
  <c r="L7816" i="1"/>
  <c r="N7816" i="1" s="1"/>
  <c r="L7817" i="1"/>
  <c r="N7817" i="1" s="1"/>
  <c r="L7818" i="1"/>
  <c r="N7818" i="1" s="1"/>
  <c r="L7819" i="1"/>
  <c r="N7819" i="1" s="1"/>
  <c r="L7820" i="1"/>
  <c r="N7820" i="1" s="1"/>
  <c r="L7821" i="1"/>
  <c r="N7821" i="1" s="1"/>
  <c r="L7822" i="1"/>
  <c r="N7822" i="1" s="1"/>
  <c r="L7823" i="1"/>
  <c r="N7823" i="1" s="1"/>
  <c r="L7824" i="1"/>
  <c r="N7824" i="1" s="1"/>
  <c r="L7825" i="1"/>
  <c r="N7825" i="1" s="1"/>
  <c r="L7826" i="1"/>
  <c r="N7826" i="1" s="1"/>
  <c r="L7827" i="1"/>
  <c r="N7827" i="1" s="1"/>
  <c r="L7828" i="1"/>
  <c r="N7828" i="1" s="1"/>
  <c r="L7829" i="1"/>
  <c r="N7829" i="1" s="1"/>
  <c r="L7830" i="1"/>
  <c r="N7830" i="1" s="1"/>
  <c r="L7831" i="1"/>
  <c r="N7831" i="1" s="1"/>
  <c r="L7832" i="1"/>
  <c r="N7832" i="1" s="1"/>
  <c r="L7833" i="1"/>
  <c r="N7833" i="1" s="1"/>
  <c r="L7834" i="1"/>
  <c r="N7834" i="1" s="1"/>
  <c r="L7835" i="1"/>
  <c r="N7835" i="1" s="1"/>
  <c r="L7836" i="1"/>
  <c r="N7836" i="1" s="1"/>
  <c r="L7837" i="1"/>
  <c r="N7837" i="1" s="1"/>
  <c r="L7838" i="1"/>
  <c r="N7838" i="1" s="1"/>
  <c r="L7839" i="1"/>
  <c r="N7839" i="1" s="1"/>
  <c r="L7840" i="1"/>
  <c r="N7840" i="1" s="1"/>
  <c r="L7841" i="1"/>
  <c r="N7841" i="1" s="1"/>
  <c r="L7842" i="1"/>
  <c r="N7842" i="1" s="1"/>
  <c r="L7843" i="1"/>
  <c r="N7843" i="1" s="1"/>
  <c r="L7844" i="1"/>
  <c r="N7844" i="1" s="1"/>
  <c r="L7845" i="1"/>
  <c r="N7845" i="1" s="1"/>
  <c r="L7846" i="1"/>
  <c r="N7846" i="1" s="1"/>
  <c r="L7847" i="1"/>
  <c r="N7847" i="1" s="1"/>
  <c r="L7848" i="1"/>
  <c r="N7848" i="1" s="1"/>
  <c r="L7849" i="1"/>
  <c r="N7849" i="1" s="1"/>
  <c r="L7850" i="1"/>
  <c r="N7850" i="1" s="1"/>
  <c r="L7851" i="1"/>
  <c r="N7851" i="1" s="1"/>
  <c r="L7852" i="1"/>
  <c r="N7852" i="1" s="1"/>
  <c r="L7853" i="1"/>
  <c r="N7853" i="1" s="1"/>
  <c r="L7854" i="1"/>
  <c r="N7854" i="1" s="1"/>
  <c r="L7855" i="1"/>
  <c r="N7855" i="1" s="1"/>
  <c r="L7856" i="1"/>
  <c r="N7856" i="1" s="1"/>
  <c r="L7857" i="1"/>
  <c r="N7857" i="1" s="1"/>
  <c r="L7858" i="1"/>
  <c r="N7858" i="1" s="1"/>
  <c r="L7859" i="1"/>
  <c r="N7859" i="1" s="1"/>
  <c r="L7860" i="1"/>
  <c r="N7860" i="1" s="1"/>
  <c r="L7861" i="1"/>
  <c r="N7861" i="1" s="1"/>
  <c r="L7862" i="1"/>
  <c r="N7862" i="1" s="1"/>
  <c r="L7863" i="1"/>
  <c r="N7863" i="1" s="1"/>
  <c r="L7864" i="1"/>
  <c r="N7864" i="1" s="1"/>
  <c r="L7865" i="1"/>
  <c r="N7865" i="1" s="1"/>
  <c r="L7866" i="1"/>
  <c r="N7866" i="1" s="1"/>
  <c r="L7867" i="1"/>
  <c r="N7867" i="1" s="1"/>
  <c r="L7868" i="1"/>
  <c r="N7868" i="1" s="1"/>
  <c r="L7869" i="1"/>
  <c r="N7869" i="1" s="1"/>
  <c r="L7870" i="1"/>
  <c r="N7870" i="1" s="1"/>
  <c r="L7871" i="1"/>
  <c r="N7871" i="1" s="1"/>
  <c r="L7872" i="1"/>
  <c r="N7872" i="1" s="1"/>
  <c r="L7873" i="1"/>
  <c r="N7873" i="1" s="1"/>
  <c r="L7874" i="1"/>
  <c r="N7874" i="1" s="1"/>
  <c r="L7875" i="1"/>
  <c r="N7875" i="1" s="1"/>
  <c r="L7876" i="1"/>
  <c r="N7876" i="1" s="1"/>
  <c r="L7877" i="1"/>
  <c r="N7877" i="1" s="1"/>
  <c r="L7878" i="1"/>
  <c r="N7878" i="1" s="1"/>
  <c r="L7879" i="1"/>
  <c r="N7879" i="1" s="1"/>
  <c r="L7880" i="1"/>
  <c r="N7880" i="1" s="1"/>
  <c r="L7881" i="1"/>
  <c r="N7881" i="1" s="1"/>
  <c r="L7882" i="1"/>
  <c r="N7882" i="1" s="1"/>
  <c r="L7883" i="1"/>
  <c r="N7883" i="1" s="1"/>
  <c r="L7884" i="1"/>
  <c r="N7884" i="1" s="1"/>
  <c r="L7885" i="1"/>
  <c r="N7885" i="1" s="1"/>
  <c r="L7886" i="1"/>
  <c r="N7886" i="1" s="1"/>
  <c r="L7887" i="1"/>
  <c r="N7887" i="1" s="1"/>
  <c r="L7888" i="1"/>
  <c r="N7888" i="1" s="1"/>
  <c r="L7889" i="1"/>
  <c r="N7889" i="1" s="1"/>
  <c r="L7890" i="1"/>
  <c r="N7890" i="1" s="1"/>
  <c r="L7891" i="1"/>
  <c r="N7891" i="1" s="1"/>
  <c r="L7892" i="1"/>
  <c r="N7892" i="1" s="1"/>
  <c r="L7893" i="1"/>
  <c r="N7893" i="1" s="1"/>
  <c r="L7894" i="1"/>
  <c r="N7894" i="1" s="1"/>
  <c r="L7895" i="1"/>
  <c r="N7895" i="1" s="1"/>
  <c r="L7896" i="1"/>
  <c r="N7896" i="1" s="1"/>
  <c r="L7897" i="1"/>
  <c r="N7897" i="1" s="1"/>
  <c r="L7898" i="1"/>
  <c r="N7898" i="1" s="1"/>
  <c r="L7899" i="1"/>
  <c r="N7899" i="1" s="1"/>
  <c r="L7900" i="1"/>
  <c r="N7900" i="1" s="1"/>
  <c r="L7901" i="1"/>
  <c r="N7901" i="1" s="1"/>
  <c r="L7902" i="1"/>
  <c r="N7902" i="1" s="1"/>
  <c r="L7903" i="1"/>
  <c r="N7903" i="1" s="1"/>
  <c r="L7904" i="1"/>
  <c r="N7904" i="1" s="1"/>
  <c r="L7905" i="1"/>
  <c r="N7905" i="1" s="1"/>
  <c r="L7906" i="1"/>
  <c r="N7906" i="1" s="1"/>
  <c r="L7907" i="1"/>
  <c r="N7907" i="1" s="1"/>
  <c r="L7908" i="1"/>
  <c r="N7908" i="1" s="1"/>
  <c r="L7909" i="1"/>
  <c r="N7909" i="1" s="1"/>
  <c r="L7910" i="1"/>
  <c r="N7910" i="1" s="1"/>
  <c r="L7911" i="1"/>
  <c r="N7911" i="1" s="1"/>
  <c r="L7912" i="1"/>
  <c r="N7912" i="1" s="1"/>
  <c r="L7913" i="1"/>
  <c r="N7913" i="1" s="1"/>
  <c r="L7914" i="1"/>
  <c r="N7914" i="1" s="1"/>
  <c r="L7915" i="1"/>
  <c r="N7915" i="1" s="1"/>
  <c r="L7916" i="1"/>
  <c r="N7916" i="1" s="1"/>
  <c r="L7917" i="1"/>
  <c r="N7917" i="1" s="1"/>
  <c r="L7918" i="1"/>
  <c r="N7918" i="1" s="1"/>
  <c r="L7919" i="1"/>
  <c r="N7919" i="1" s="1"/>
  <c r="L7920" i="1"/>
  <c r="N7920" i="1" s="1"/>
  <c r="L7921" i="1"/>
  <c r="N7921" i="1" s="1"/>
  <c r="L7922" i="1"/>
  <c r="N7922" i="1" s="1"/>
  <c r="L7923" i="1"/>
  <c r="N7923" i="1" s="1"/>
  <c r="L7924" i="1"/>
  <c r="N7924" i="1" s="1"/>
  <c r="L7925" i="1"/>
  <c r="N7925" i="1" s="1"/>
  <c r="L7926" i="1"/>
  <c r="N7926" i="1" s="1"/>
  <c r="L7927" i="1"/>
  <c r="N7927" i="1" s="1"/>
  <c r="L7928" i="1"/>
  <c r="N7928" i="1" s="1"/>
  <c r="L7929" i="1"/>
  <c r="N7929" i="1" s="1"/>
  <c r="L7930" i="1"/>
  <c r="N7930" i="1" s="1"/>
  <c r="L7931" i="1"/>
  <c r="N7931" i="1" s="1"/>
  <c r="L7932" i="1"/>
  <c r="N7932" i="1" s="1"/>
  <c r="L7933" i="1"/>
  <c r="N7933" i="1" s="1"/>
  <c r="L7934" i="1"/>
  <c r="N7934" i="1" s="1"/>
  <c r="L7935" i="1"/>
  <c r="N7935" i="1" s="1"/>
  <c r="L7936" i="1"/>
  <c r="N7936" i="1" s="1"/>
  <c r="L7937" i="1"/>
  <c r="N7937" i="1" s="1"/>
  <c r="L7938" i="1"/>
  <c r="N7938" i="1" s="1"/>
  <c r="L7939" i="1"/>
  <c r="N7939" i="1" s="1"/>
  <c r="L7940" i="1"/>
  <c r="N7940" i="1" s="1"/>
  <c r="L7941" i="1"/>
  <c r="N7941" i="1" s="1"/>
  <c r="L7942" i="1"/>
  <c r="N7942" i="1" s="1"/>
  <c r="L7943" i="1"/>
  <c r="N7943" i="1" s="1"/>
  <c r="L7944" i="1"/>
  <c r="N7944" i="1" s="1"/>
  <c r="L7945" i="1"/>
  <c r="N7945" i="1" s="1"/>
  <c r="L7946" i="1"/>
  <c r="N7946" i="1" s="1"/>
  <c r="L7947" i="1"/>
  <c r="N7947" i="1" s="1"/>
  <c r="L7948" i="1"/>
  <c r="N7948" i="1" s="1"/>
  <c r="L7949" i="1"/>
  <c r="N7949" i="1" s="1"/>
  <c r="L7950" i="1"/>
  <c r="N7950" i="1" s="1"/>
  <c r="L7951" i="1"/>
  <c r="N7951" i="1" s="1"/>
  <c r="L7952" i="1"/>
  <c r="N7952" i="1" s="1"/>
  <c r="L7953" i="1"/>
  <c r="N7953" i="1" s="1"/>
  <c r="L7954" i="1"/>
  <c r="N7954" i="1" s="1"/>
  <c r="L7955" i="1"/>
  <c r="N7955" i="1" s="1"/>
  <c r="L7956" i="1"/>
  <c r="N7956" i="1" s="1"/>
  <c r="L7957" i="1"/>
  <c r="N7957" i="1" s="1"/>
  <c r="L7958" i="1"/>
  <c r="N7958" i="1" s="1"/>
  <c r="L7959" i="1"/>
  <c r="N7959" i="1" s="1"/>
  <c r="L7960" i="1"/>
  <c r="N7960" i="1" s="1"/>
  <c r="L7961" i="1"/>
  <c r="N7961" i="1" s="1"/>
  <c r="L7962" i="1"/>
  <c r="N7962" i="1" s="1"/>
  <c r="L7963" i="1"/>
  <c r="N7963" i="1" s="1"/>
  <c r="L7964" i="1"/>
  <c r="N7964" i="1" s="1"/>
  <c r="L7965" i="1"/>
  <c r="N7965" i="1" s="1"/>
  <c r="L7966" i="1"/>
  <c r="N7966" i="1" s="1"/>
  <c r="L7967" i="1"/>
  <c r="N7967" i="1" s="1"/>
  <c r="L7968" i="1"/>
  <c r="N7968" i="1" s="1"/>
  <c r="L7969" i="1"/>
  <c r="N7969" i="1" s="1"/>
  <c r="L7970" i="1"/>
  <c r="N7970" i="1" s="1"/>
  <c r="L7971" i="1"/>
  <c r="N7971" i="1" s="1"/>
  <c r="L7972" i="1"/>
  <c r="N7972" i="1" s="1"/>
  <c r="L7973" i="1"/>
  <c r="N7973" i="1" s="1"/>
  <c r="L7974" i="1"/>
  <c r="N7974" i="1" s="1"/>
  <c r="L7975" i="1"/>
  <c r="N7975" i="1" s="1"/>
  <c r="L7976" i="1"/>
  <c r="N7976" i="1" s="1"/>
  <c r="L7977" i="1"/>
  <c r="N7977" i="1" s="1"/>
  <c r="L7978" i="1"/>
  <c r="N7978" i="1" s="1"/>
  <c r="L7979" i="1"/>
  <c r="N7979" i="1" s="1"/>
  <c r="L7980" i="1"/>
  <c r="N7980" i="1" s="1"/>
  <c r="L7981" i="1"/>
  <c r="N7981" i="1" s="1"/>
  <c r="L7982" i="1"/>
  <c r="N7982" i="1" s="1"/>
  <c r="L7983" i="1"/>
  <c r="N7983" i="1" s="1"/>
  <c r="L7984" i="1"/>
  <c r="N7984" i="1" s="1"/>
  <c r="L7985" i="1"/>
  <c r="N7985" i="1" s="1"/>
  <c r="L7986" i="1"/>
  <c r="N7986" i="1" s="1"/>
  <c r="L7987" i="1"/>
  <c r="N7987" i="1" s="1"/>
  <c r="L7988" i="1"/>
  <c r="N7988" i="1" s="1"/>
  <c r="L7989" i="1"/>
  <c r="N7989" i="1" s="1"/>
  <c r="L7990" i="1"/>
  <c r="N7990" i="1" s="1"/>
  <c r="L7991" i="1"/>
  <c r="N7991" i="1" s="1"/>
  <c r="L7992" i="1"/>
  <c r="N7992" i="1" s="1"/>
  <c r="L7993" i="1"/>
  <c r="N7993" i="1" s="1"/>
  <c r="L7994" i="1"/>
  <c r="N7994" i="1" s="1"/>
  <c r="L7995" i="1"/>
  <c r="N7995" i="1" s="1"/>
  <c r="L7996" i="1"/>
  <c r="N7996" i="1" s="1"/>
  <c r="L7997" i="1"/>
  <c r="N7997" i="1" s="1"/>
  <c r="L7998" i="1"/>
  <c r="N7998" i="1" s="1"/>
  <c r="L7999" i="1"/>
  <c r="N7999" i="1" s="1"/>
  <c r="L8000" i="1"/>
  <c r="N8000" i="1" s="1"/>
  <c r="L8001" i="1"/>
  <c r="N8001" i="1" s="1"/>
  <c r="L8002" i="1"/>
  <c r="N8002" i="1" s="1"/>
  <c r="L8003" i="1"/>
  <c r="N8003" i="1" s="1"/>
  <c r="L8004" i="1"/>
  <c r="N8004" i="1" s="1"/>
  <c r="L8005" i="1"/>
  <c r="N8005" i="1" s="1"/>
  <c r="L8006" i="1"/>
  <c r="N8006" i="1" s="1"/>
  <c r="L8007" i="1"/>
  <c r="N8007" i="1" s="1"/>
  <c r="L8008" i="1"/>
  <c r="N8008" i="1" s="1"/>
  <c r="L8009" i="1"/>
  <c r="N8009" i="1" s="1"/>
  <c r="L8010" i="1"/>
  <c r="N8010" i="1" s="1"/>
  <c r="L8011" i="1"/>
  <c r="N8011" i="1" s="1"/>
  <c r="L8012" i="1"/>
  <c r="N8012" i="1" s="1"/>
  <c r="L8013" i="1"/>
  <c r="N8013" i="1" s="1"/>
  <c r="L8014" i="1"/>
  <c r="N8014" i="1" s="1"/>
  <c r="L8015" i="1"/>
  <c r="N8015" i="1" s="1"/>
  <c r="L8016" i="1"/>
  <c r="N8016" i="1" s="1"/>
  <c r="L8017" i="1"/>
  <c r="N8017" i="1" s="1"/>
  <c r="L8018" i="1"/>
  <c r="N8018" i="1" s="1"/>
  <c r="L8019" i="1"/>
  <c r="N8019" i="1" s="1"/>
  <c r="L8020" i="1"/>
  <c r="N8020" i="1" s="1"/>
  <c r="L8021" i="1"/>
  <c r="N8021" i="1" s="1"/>
  <c r="L8022" i="1"/>
  <c r="N8022" i="1" s="1"/>
  <c r="L8023" i="1"/>
  <c r="N8023" i="1" s="1"/>
  <c r="L8024" i="1"/>
  <c r="N8024" i="1" s="1"/>
  <c r="L8025" i="1"/>
  <c r="N8025" i="1" s="1"/>
  <c r="L8026" i="1"/>
  <c r="N8026" i="1" s="1"/>
  <c r="L8027" i="1"/>
  <c r="N8027" i="1" s="1"/>
  <c r="L8028" i="1"/>
  <c r="N8028" i="1" s="1"/>
  <c r="L8029" i="1"/>
  <c r="N8029" i="1" s="1"/>
  <c r="L8030" i="1"/>
  <c r="N8030" i="1" s="1"/>
  <c r="L8031" i="1"/>
  <c r="N8031" i="1" s="1"/>
  <c r="L8032" i="1"/>
  <c r="N8032" i="1" s="1"/>
  <c r="L8033" i="1"/>
  <c r="N8033" i="1" s="1"/>
  <c r="L8034" i="1"/>
  <c r="N8034" i="1" s="1"/>
  <c r="L8035" i="1"/>
  <c r="N8035" i="1" s="1"/>
  <c r="L8036" i="1"/>
  <c r="N8036" i="1" s="1"/>
  <c r="L8037" i="1"/>
  <c r="N8037" i="1" s="1"/>
  <c r="L8038" i="1"/>
  <c r="N8038" i="1" s="1"/>
  <c r="L8039" i="1"/>
  <c r="N8039" i="1" s="1"/>
  <c r="L8040" i="1"/>
  <c r="N8040" i="1" s="1"/>
  <c r="L8041" i="1"/>
  <c r="N8041" i="1" s="1"/>
  <c r="L8042" i="1"/>
  <c r="N8042" i="1" s="1"/>
  <c r="L8043" i="1"/>
  <c r="N8043" i="1" s="1"/>
  <c r="L8044" i="1"/>
  <c r="N8044" i="1" s="1"/>
  <c r="L8045" i="1"/>
  <c r="N8045" i="1" s="1"/>
  <c r="L8046" i="1"/>
  <c r="N8046" i="1" s="1"/>
  <c r="L8047" i="1"/>
  <c r="N8047" i="1" s="1"/>
  <c r="L8048" i="1"/>
  <c r="N8048" i="1" s="1"/>
  <c r="L8049" i="1"/>
  <c r="N8049" i="1" s="1"/>
  <c r="L8050" i="1"/>
  <c r="N8050" i="1" s="1"/>
  <c r="L8051" i="1"/>
  <c r="N8051" i="1" s="1"/>
  <c r="L8052" i="1"/>
  <c r="N8052" i="1" s="1"/>
  <c r="L8053" i="1"/>
  <c r="N8053" i="1" s="1"/>
  <c r="L8054" i="1"/>
  <c r="N8054" i="1" s="1"/>
  <c r="L8055" i="1"/>
  <c r="N8055" i="1" s="1"/>
  <c r="L8056" i="1"/>
  <c r="N8056" i="1" s="1"/>
  <c r="L8057" i="1"/>
  <c r="N8057" i="1" s="1"/>
  <c r="L8058" i="1"/>
  <c r="N8058" i="1" s="1"/>
  <c r="L8059" i="1"/>
  <c r="N8059" i="1" s="1"/>
  <c r="L8060" i="1"/>
  <c r="N8060" i="1" s="1"/>
  <c r="L8061" i="1"/>
  <c r="N8061" i="1" s="1"/>
  <c r="L8062" i="1"/>
  <c r="N8062" i="1" s="1"/>
  <c r="L8063" i="1"/>
  <c r="N8063" i="1" s="1"/>
  <c r="L8064" i="1"/>
  <c r="N8064" i="1" s="1"/>
  <c r="L8065" i="1"/>
  <c r="N8065" i="1" s="1"/>
  <c r="L8066" i="1"/>
  <c r="N8066" i="1" s="1"/>
  <c r="L8067" i="1"/>
  <c r="N8067" i="1" s="1"/>
  <c r="L8068" i="1"/>
  <c r="N8068" i="1" s="1"/>
  <c r="L8069" i="1"/>
  <c r="N8069" i="1" s="1"/>
  <c r="L8070" i="1"/>
  <c r="N8070" i="1" s="1"/>
  <c r="L8071" i="1"/>
  <c r="N8071" i="1" s="1"/>
  <c r="L8072" i="1"/>
  <c r="N8072" i="1" s="1"/>
  <c r="L8073" i="1"/>
  <c r="N8073" i="1" s="1"/>
  <c r="L8074" i="1"/>
  <c r="N8074" i="1" s="1"/>
  <c r="L8075" i="1"/>
  <c r="N8075" i="1" s="1"/>
  <c r="L8076" i="1"/>
  <c r="N8076" i="1" s="1"/>
  <c r="L8077" i="1"/>
  <c r="N8077" i="1" s="1"/>
  <c r="L8078" i="1"/>
  <c r="N8078" i="1" s="1"/>
  <c r="L8079" i="1"/>
  <c r="N8079" i="1" s="1"/>
  <c r="L8080" i="1"/>
  <c r="N8080" i="1" s="1"/>
  <c r="L8081" i="1"/>
  <c r="N8081" i="1" s="1"/>
  <c r="L8082" i="1"/>
  <c r="N8082" i="1" s="1"/>
  <c r="L8083" i="1"/>
  <c r="N8083" i="1" s="1"/>
  <c r="L8084" i="1"/>
  <c r="N8084" i="1" s="1"/>
  <c r="L8085" i="1"/>
  <c r="N8085" i="1" s="1"/>
  <c r="L8086" i="1"/>
  <c r="N8086" i="1" s="1"/>
  <c r="L8087" i="1"/>
  <c r="N8087" i="1" s="1"/>
  <c r="L8088" i="1"/>
  <c r="N8088" i="1" s="1"/>
  <c r="L8089" i="1"/>
  <c r="N8089" i="1" s="1"/>
  <c r="L8090" i="1"/>
  <c r="N8090" i="1" s="1"/>
  <c r="L8091" i="1"/>
  <c r="N8091" i="1" s="1"/>
  <c r="L8092" i="1"/>
  <c r="N8092" i="1" s="1"/>
  <c r="L8093" i="1"/>
  <c r="N8093" i="1" s="1"/>
  <c r="L8094" i="1"/>
  <c r="N8094" i="1" s="1"/>
  <c r="L8095" i="1"/>
  <c r="N8095" i="1" s="1"/>
  <c r="L8096" i="1"/>
  <c r="N8096" i="1" s="1"/>
  <c r="L8097" i="1"/>
  <c r="N8097" i="1" s="1"/>
  <c r="L8098" i="1"/>
  <c r="N8098" i="1" s="1"/>
  <c r="L8099" i="1"/>
  <c r="N8099" i="1" s="1"/>
  <c r="L8100" i="1"/>
  <c r="N8100" i="1" s="1"/>
  <c r="L8101" i="1"/>
  <c r="N8101" i="1" s="1"/>
  <c r="L8102" i="1"/>
  <c r="N8102" i="1" s="1"/>
  <c r="L8103" i="1"/>
  <c r="N8103" i="1" s="1"/>
  <c r="L8104" i="1"/>
  <c r="N8104" i="1" s="1"/>
  <c r="L8105" i="1"/>
  <c r="N8105" i="1" s="1"/>
  <c r="L8106" i="1"/>
  <c r="N8106" i="1" s="1"/>
  <c r="L8107" i="1"/>
  <c r="N8107" i="1" s="1"/>
  <c r="L8108" i="1"/>
  <c r="N8108" i="1" s="1"/>
  <c r="L8109" i="1"/>
  <c r="N8109" i="1" s="1"/>
  <c r="L8110" i="1"/>
  <c r="N8110" i="1" s="1"/>
  <c r="L8111" i="1"/>
  <c r="N8111" i="1" s="1"/>
  <c r="L8112" i="1"/>
  <c r="N8112" i="1" s="1"/>
  <c r="L8113" i="1"/>
  <c r="N8113" i="1" s="1"/>
  <c r="L8114" i="1"/>
  <c r="N8114" i="1" s="1"/>
  <c r="L8115" i="1"/>
  <c r="N8115" i="1" s="1"/>
  <c r="L8116" i="1"/>
  <c r="N8116" i="1" s="1"/>
  <c r="L8117" i="1"/>
  <c r="N8117" i="1" s="1"/>
  <c r="L8118" i="1"/>
  <c r="N8118" i="1" s="1"/>
  <c r="L8119" i="1"/>
  <c r="N8119" i="1" s="1"/>
  <c r="L8120" i="1"/>
  <c r="N8120" i="1" s="1"/>
  <c r="L8121" i="1"/>
  <c r="N8121" i="1" s="1"/>
  <c r="L8122" i="1"/>
  <c r="N8122" i="1" s="1"/>
  <c r="L8123" i="1"/>
  <c r="N8123" i="1" s="1"/>
  <c r="L8124" i="1"/>
  <c r="N8124" i="1" s="1"/>
  <c r="L8125" i="1"/>
  <c r="N8125" i="1" s="1"/>
  <c r="L8126" i="1"/>
  <c r="N8126" i="1" s="1"/>
  <c r="L8127" i="1"/>
  <c r="N8127" i="1" s="1"/>
  <c r="L8128" i="1"/>
  <c r="N8128" i="1" s="1"/>
  <c r="L8129" i="1"/>
  <c r="N8129" i="1" s="1"/>
  <c r="L8130" i="1"/>
  <c r="N8130" i="1" s="1"/>
  <c r="L8131" i="1"/>
  <c r="N8131" i="1" s="1"/>
  <c r="L8132" i="1"/>
  <c r="N8132" i="1" s="1"/>
  <c r="L8133" i="1"/>
  <c r="N8133" i="1" s="1"/>
  <c r="L8134" i="1"/>
  <c r="N8134" i="1" s="1"/>
  <c r="L8135" i="1"/>
  <c r="N8135" i="1" s="1"/>
  <c r="L8136" i="1"/>
  <c r="N8136" i="1" s="1"/>
  <c r="L8137" i="1"/>
  <c r="N8137" i="1" s="1"/>
  <c r="L8138" i="1"/>
  <c r="N8138" i="1" s="1"/>
  <c r="L8139" i="1"/>
  <c r="N8139" i="1" s="1"/>
  <c r="L8140" i="1"/>
  <c r="N8140" i="1" s="1"/>
  <c r="L8141" i="1"/>
  <c r="N8141" i="1" s="1"/>
  <c r="L8142" i="1"/>
  <c r="N8142" i="1" s="1"/>
  <c r="L8143" i="1"/>
  <c r="N8143" i="1" s="1"/>
  <c r="L8144" i="1"/>
  <c r="N8144" i="1" s="1"/>
  <c r="L8145" i="1"/>
  <c r="N8145" i="1" s="1"/>
  <c r="L8146" i="1"/>
  <c r="N8146" i="1" s="1"/>
  <c r="L8147" i="1"/>
  <c r="N8147" i="1" s="1"/>
  <c r="L8148" i="1"/>
  <c r="N8148" i="1" s="1"/>
  <c r="L8149" i="1"/>
  <c r="N8149" i="1" s="1"/>
  <c r="L8150" i="1"/>
  <c r="N8150" i="1" s="1"/>
  <c r="L8151" i="1"/>
  <c r="N8151" i="1" s="1"/>
  <c r="L8152" i="1"/>
  <c r="N8152" i="1" s="1"/>
  <c r="L8153" i="1"/>
  <c r="N8153" i="1" s="1"/>
  <c r="L8154" i="1"/>
  <c r="N8154" i="1" s="1"/>
  <c r="L8155" i="1"/>
  <c r="N8155" i="1" s="1"/>
  <c r="L8156" i="1"/>
  <c r="N8156" i="1" s="1"/>
  <c r="L8157" i="1"/>
  <c r="N8157" i="1" s="1"/>
  <c r="L8158" i="1"/>
  <c r="N8158" i="1" s="1"/>
  <c r="L8159" i="1"/>
  <c r="N8159" i="1" s="1"/>
  <c r="L8160" i="1"/>
  <c r="N8160" i="1" s="1"/>
  <c r="L8161" i="1"/>
  <c r="N8161" i="1" s="1"/>
  <c r="L8162" i="1"/>
  <c r="N8162" i="1" s="1"/>
  <c r="L8163" i="1"/>
  <c r="N8163" i="1" s="1"/>
  <c r="L8164" i="1"/>
  <c r="N8164" i="1" s="1"/>
  <c r="L8165" i="1"/>
  <c r="N8165" i="1" s="1"/>
  <c r="L8166" i="1"/>
  <c r="N8166" i="1" s="1"/>
  <c r="L8167" i="1"/>
  <c r="N8167" i="1" s="1"/>
  <c r="L8168" i="1"/>
  <c r="N8168" i="1" s="1"/>
  <c r="L8169" i="1"/>
  <c r="N8169" i="1" s="1"/>
  <c r="L8170" i="1"/>
  <c r="N8170" i="1" s="1"/>
  <c r="L8171" i="1"/>
  <c r="N8171" i="1" s="1"/>
  <c r="L8172" i="1"/>
  <c r="N8172" i="1" s="1"/>
  <c r="L8173" i="1"/>
  <c r="N8173" i="1" s="1"/>
  <c r="L8174" i="1"/>
  <c r="N8174" i="1" s="1"/>
  <c r="L8175" i="1"/>
  <c r="N8175" i="1" s="1"/>
  <c r="L8176" i="1"/>
  <c r="N8176" i="1" s="1"/>
  <c r="L8177" i="1"/>
  <c r="N8177" i="1" s="1"/>
  <c r="L8178" i="1"/>
  <c r="N8178" i="1" s="1"/>
  <c r="L8179" i="1"/>
  <c r="N8179" i="1" s="1"/>
  <c r="L8180" i="1"/>
  <c r="N8180" i="1" s="1"/>
  <c r="L8181" i="1"/>
  <c r="N8181" i="1" s="1"/>
  <c r="L8182" i="1"/>
  <c r="N8182" i="1" s="1"/>
  <c r="L8183" i="1"/>
  <c r="N8183" i="1" s="1"/>
  <c r="L8184" i="1"/>
  <c r="N8184" i="1" s="1"/>
  <c r="L8185" i="1"/>
  <c r="N8185" i="1" s="1"/>
  <c r="L8186" i="1"/>
  <c r="N8186" i="1" s="1"/>
  <c r="L8187" i="1"/>
  <c r="N8187" i="1" s="1"/>
  <c r="L8188" i="1"/>
  <c r="N8188" i="1" s="1"/>
  <c r="L8189" i="1"/>
  <c r="N8189" i="1" s="1"/>
  <c r="L8190" i="1"/>
  <c r="N8190" i="1" s="1"/>
  <c r="L8191" i="1"/>
  <c r="N8191" i="1" s="1"/>
  <c r="L8192" i="1"/>
  <c r="N8192" i="1" s="1"/>
  <c r="L8193" i="1"/>
  <c r="N8193" i="1" s="1"/>
  <c r="L8194" i="1"/>
  <c r="N8194" i="1" s="1"/>
  <c r="L8195" i="1"/>
  <c r="N8195" i="1" s="1"/>
  <c r="L8196" i="1"/>
  <c r="N8196" i="1" s="1"/>
  <c r="L8197" i="1"/>
  <c r="N8197" i="1" s="1"/>
  <c r="L8198" i="1"/>
  <c r="N8198" i="1" s="1"/>
  <c r="L8199" i="1"/>
  <c r="N8199" i="1" s="1"/>
  <c r="L8200" i="1"/>
  <c r="N8200" i="1" s="1"/>
  <c r="L8201" i="1"/>
  <c r="N8201" i="1" s="1"/>
  <c r="L8202" i="1"/>
  <c r="N8202" i="1" s="1"/>
  <c r="L8203" i="1"/>
  <c r="N8203" i="1" s="1"/>
  <c r="L8204" i="1"/>
  <c r="N8204" i="1" s="1"/>
  <c r="L8205" i="1"/>
  <c r="N8205" i="1" s="1"/>
  <c r="L8206" i="1"/>
  <c r="N8206" i="1" s="1"/>
  <c r="L8207" i="1"/>
  <c r="N8207" i="1" s="1"/>
  <c r="L8208" i="1"/>
  <c r="N8208" i="1" s="1"/>
  <c r="L8209" i="1"/>
  <c r="N8209" i="1" s="1"/>
  <c r="L8210" i="1"/>
  <c r="N8210" i="1" s="1"/>
  <c r="L8211" i="1"/>
  <c r="N8211" i="1" s="1"/>
  <c r="L8212" i="1"/>
  <c r="N8212" i="1" s="1"/>
  <c r="L8213" i="1"/>
  <c r="N8213" i="1" s="1"/>
  <c r="L8214" i="1"/>
  <c r="N8214" i="1" s="1"/>
  <c r="L8215" i="1"/>
  <c r="N8215" i="1" s="1"/>
  <c r="L8216" i="1"/>
  <c r="N8216" i="1" s="1"/>
  <c r="L8217" i="1"/>
  <c r="N8217" i="1" s="1"/>
  <c r="L8218" i="1"/>
  <c r="N8218" i="1" s="1"/>
  <c r="L8219" i="1"/>
  <c r="N8219" i="1" s="1"/>
  <c r="L8220" i="1"/>
  <c r="N8220" i="1" s="1"/>
  <c r="L8221" i="1"/>
  <c r="N8221" i="1" s="1"/>
  <c r="L8222" i="1"/>
  <c r="N8222" i="1" s="1"/>
  <c r="L8223" i="1"/>
  <c r="N8223" i="1" s="1"/>
  <c r="L8224" i="1"/>
  <c r="N8224" i="1" s="1"/>
  <c r="L8225" i="1"/>
  <c r="N8225" i="1" s="1"/>
  <c r="L8226" i="1"/>
  <c r="N8226" i="1" s="1"/>
  <c r="L8227" i="1"/>
  <c r="N8227" i="1" s="1"/>
  <c r="L8228" i="1"/>
  <c r="N8228" i="1" s="1"/>
  <c r="L8229" i="1"/>
  <c r="N8229" i="1" s="1"/>
  <c r="L8230" i="1"/>
  <c r="N8230" i="1" s="1"/>
  <c r="L8231" i="1"/>
  <c r="N8231" i="1" s="1"/>
  <c r="L8232" i="1"/>
  <c r="N8232" i="1" s="1"/>
  <c r="L8233" i="1"/>
  <c r="N8233" i="1" s="1"/>
  <c r="L8234" i="1"/>
  <c r="N8234" i="1" s="1"/>
  <c r="L8235" i="1"/>
  <c r="N8235" i="1" s="1"/>
  <c r="L8236" i="1"/>
  <c r="N8236" i="1" s="1"/>
  <c r="L8237" i="1"/>
  <c r="N8237" i="1" s="1"/>
  <c r="L8238" i="1"/>
  <c r="N8238" i="1" s="1"/>
  <c r="L8239" i="1"/>
  <c r="N8239" i="1" s="1"/>
  <c r="L8240" i="1"/>
  <c r="N8240" i="1" s="1"/>
  <c r="L8241" i="1"/>
  <c r="N8241" i="1" s="1"/>
  <c r="L8242" i="1"/>
  <c r="N8242" i="1" s="1"/>
  <c r="L8243" i="1"/>
  <c r="N8243" i="1" s="1"/>
  <c r="L8244" i="1"/>
  <c r="N8244" i="1" s="1"/>
  <c r="L8245" i="1"/>
  <c r="N8245" i="1" s="1"/>
  <c r="L8246" i="1"/>
  <c r="N8246" i="1" s="1"/>
  <c r="L8247" i="1"/>
  <c r="N8247" i="1" s="1"/>
  <c r="L8248" i="1"/>
  <c r="N8248" i="1" s="1"/>
  <c r="L8249" i="1"/>
  <c r="N8249" i="1" s="1"/>
  <c r="L8250" i="1"/>
  <c r="N8250" i="1" s="1"/>
  <c r="L8251" i="1"/>
  <c r="N8251" i="1" s="1"/>
  <c r="L8252" i="1"/>
  <c r="N8252" i="1" s="1"/>
  <c r="L8253" i="1"/>
  <c r="N8253" i="1" s="1"/>
  <c r="L8254" i="1"/>
  <c r="N8254" i="1" s="1"/>
  <c r="L8255" i="1"/>
  <c r="N8255" i="1" s="1"/>
  <c r="L8256" i="1"/>
  <c r="N8256" i="1" s="1"/>
  <c r="L8257" i="1"/>
  <c r="N8257" i="1" s="1"/>
  <c r="L8258" i="1"/>
  <c r="N8258" i="1" s="1"/>
  <c r="L8259" i="1"/>
  <c r="N8259" i="1" s="1"/>
  <c r="L8260" i="1"/>
  <c r="N8260" i="1" s="1"/>
  <c r="L8261" i="1"/>
  <c r="N8261" i="1" s="1"/>
  <c r="L8262" i="1"/>
  <c r="N8262" i="1" s="1"/>
  <c r="L8263" i="1"/>
  <c r="N8263" i="1" s="1"/>
  <c r="L8264" i="1"/>
  <c r="N8264" i="1" s="1"/>
  <c r="L8265" i="1"/>
  <c r="N8265" i="1" s="1"/>
  <c r="L8266" i="1"/>
  <c r="N8266" i="1" s="1"/>
  <c r="L8267" i="1"/>
  <c r="N8267" i="1" s="1"/>
  <c r="L8268" i="1"/>
  <c r="N8268" i="1" s="1"/>
  <c r="L8269" i="1"/>
  <c r="N8269" i="1" s="1"/>
  <c r="L8270" i="1"/>
  <c r="N8270" i="1" s="1"/>
  <c r="L8271" i="1"/>
  <c r="N8271" i="1" s="1"/>
  <c r="L8272" i="1"/>
  <c r="N8272" i="1" s="1"/>
  <c r="L8273" i="1"/>
  <c r="N8273" i="1" s="1"/>
  <c r="L8274" i="1"/>
  <c r="N8274" i="1" s="1"/>
  <c r="L8275" i="1"/>
  <c r="N8275" i="1" s="1"/>
  <c r="L8276" i="1"/>
  <c r="N8276" i="1" s="1"/>
  <c r="L8277" i="1"/>
  <c r="N8277" i="1" s="1"/>
  <c r="L8278" i="1"/>
  <c r="N8278" i="1" s="1"/>
  <c r="L8279" i="1"/>
  <c r="N8279" i="1" s="1"/>
  <c r="L8280" i="1"/>
  <c r="N8280" i="1" s="1"/>
  <c r="L8281" i="1"/>
  <c r="N8281" i="1" s="1"/>
  <c r="L8282" i="1"/>
  <c r="N8282" i="1" s="1"/>
  <c r="L8283" i="1"/>
  <c r="N8283" i="1" s="1"/>
  <c r="L8284" i="1"/>
  <c r="N8284" i="1" s="1"/>
  <c r="L8285" i="1"/>
  <c r="N8285" i="1" s="1"/>
  <c r="L8286" i="1"/>
  <c r="N8286" i="1" s="1"/>
  <c r="L8287" i="1"/>
  <c r="N8287" i="1" s="1"/>
  <c r="L8288" i="1"/>
  <c r="N8288" i="1" s="1"/>
  <c r="L8289" i="1"/>
  <c r="N8289" i="1" s="1"/>
  <c r="L8290" i="1"/>
  <c r="N8290" i="1" s="1"/>
  <c r="L8291" i="1"/>
  <c r="N8291" i="1" s="1"/>
  <c r="L8292" i="1"/>
  <c r="N8292" i="1" s="1"/>
  <c r="L8293" i="1"/>
  <c r="N8293" i="1" s="1"/>
  <c r="L8294" i="1"/>
  <c r="N8294" i="1" s="1"/>
  <c r="L8295" i="1"/>
  <c r="N8295" i="1" s="1"/>
  <c r="L8296" i="1"/>
  <c r="N8296" i="1" s="1"/>
  <c r="L8297" i="1"/>
  <c r="N8297" i="1" s="1"/>
  <c r="L8298" i="1"/>
  <c r="N8298" i="1" s="1"/>
  <c r="L8299" i="1"/>
  <c r="N8299" i="1" s="1"/>
  <c r="L8300" i="1"/>
  <c r="N8300" i="1" s="1"/>
  <c r="L8301" i="1"/>
  <c r="N8301" i="1" s="1"/>
  <c r="L8302" i="1"/>
  <c r="N8302" i="1" s="1"/>
  <c r="L8303" i="1"/>
  <c r="N8303" i="1" s="1"/>
  <c r="L8304" i="1"/>
  <c r="N8304" i="1" s="1"/>
  <c r="L8305" i="1"/>
  <c r="N8305" i="1" s="1"/>
  <c r="L8306" i="1"/>
  <c r="N8306" i="1" s="1"/>
  <c r="L8307" i="1"/>
  <c r="N8307" i="1" s="1"/>
  <c r="L8308" i="1"/>
  <c r="N8308" i="1" s="1"/>
  <c r="L8309" i="1"/>
  <c r="N8309" i="1" s="1"/>
  <c r="L8310" i="1"/>
  <c r="N8310" i="1" s="1"/>
  <c r="L8311" i="1"/>
  <c r="N8311" i="1" s="1"/>
  <c r="L8312" i="1"/>
  <c r="N8312" i="1" s="1"/>
  <c r="L8313" i="1"/>
  <c r="N8313" i="1" s="1"/>
  <c r="L8314" i="1"/>
  <c r="N8314" i="1" s="1"/>
  <c r="L8315" i="1"/>
  <c r="N8315" i="1" s="1"/>
  <c r="L8316" i="1"/>
  <c r="N8316" i="1" s="1"/>
  <c r="L8317" i="1"/>
  <c r="N8317" i="1" s="1"/>
  <c r="L8318" i="1"/>
  <c r="N8318" i="1" s="1"/>
  <c r="L8319" i="1"/>
  <c r="N8319" i="1" s="1"/>
  <c r="L8320" i="1"/>
  <c r="N8320" i="1" s="1"/>
  <c r="L8321" i="1"/>
  <c r="N8321" i="1" s="1"/>
  <c r="L8322" i="1"/>
  <c r="N8322" i="1" s="1"/>
  <c r="L8323" i="1"/>
  <c r="N8323" i="1" s="1"/>
  <c r="L8324" i="1"/>
  <c r="N8324" i="1" s="1"/>
  <c r="L8325" i="1"/>
  <c r="N8325" i="1" s="1"/>
  <c r="L8326" i="1"/>
  <c r="N8326" i="1" s="1"/>
  <c r="L8327" i="1"/>
  <c r="N8327" i="1" s="1"/>
  <c r="L8328" i="1"/>
  <c r="N8328" i="1" s="1"/>
  <c r="L8329" i="1"/>
  <c r="N8329" i="1" s="1"/>
  <c r="L8330" i="1"/>
  <c r="N8330" i="1" s="1"/>
  <c r="L8331" i="1"/>
  <c r="N8331" i="1" s="1"/>
  <c r="L8332" i="1"/>
  <c r="N8332" i="1" s="1"/>
  <c r="L8333" i="1"/>
  <c r="N8333" i="1" s="1"/>
  <c r="L8334" i="1"/>
  <c r="N8334" i="1" s="1"/>
  <c r="L8335" i="1"/>
  <c r="N8335" i="1" s="1"/>
  <c r="L8336" i="1"/>
  <c r="N8336" i="1" s="1"/>
  <c r="L8337" i="1"/>
  <c r="N8337" i="1" s="1"/>
  <c r="L8338" i="1"/>
  <c r="N8338" i="1" s="1"/>
  <c r="L8339" i="1"/>
  <c r="N8339" i="1" s="1"/>
  <c r="L8340" i="1"/>
  <c r="N8340" i="1" s="1"/>
  <c r="L8341" i="1"/>
  <c r="N8341" i="1" s="1"/>
  <c r="L8342" i="1"/>
  <c r="N8342" i="1" s="1"/>
  <c r="L8343" i="1"/>
  <c r="N8343" i="1" s="1"/>
  <c r="L8344" i="1"/>
  <c r="N8344" i="1" s="1"/>
  <c r="L8345" i="1"/>
  <c r="N8345" i="1" s="1"/>
  <c r="L8346" i="1"/>
  <c r="N8346" i="1" s="1"/>
  <c r="L8347" i="1"/>
  <c r="N8347" i="1" s="1"/>
  <c r="L8348" i="1"/>
  <c r="N8348" i="1" s="1"/>
  <c r="L8349" i="1"/>
  <c r="N8349" i="1" s="1"/>
  <c r="L8350" i="1"/>
  <c r="N8350" i="1" s="1"/>
  <c r="L8351" i="1"/>
  <c r="N8351" i="1" s="1"/>
  <c r="L8352" i="1"/>
  <c r="N8352" i="1" s="1"/>
  <c r="L8353" i="1"/>
  <c r="N8353" i="1" s="1"/>
  <c r="L8354" i="1"/>
  <c r="N8354" i="1" s="1"/>
  <c r="L8355" i="1"/>
  <c r="N8355" i="1" s="1"/>
  <c r="L8356" i="1"/>
  <c r="N8356" i="1" s="1"/>
  <c r="L8357" i="1"/>
  <c r="N8357" i="1" s="1"/>
  <c r="L8358" i="1"/>
  <c r="N8358" i="1" s="1"/>
  <c r="L8359" i="1"/>
  <c r="N8359" i="1" s="1"/>
  <c r="L8360" i="1"/>
  <c r="N8360" i="1" s="1"/>
  <c r="L8361" i="1"/>
  <c r="N8361" i="1" s="1"/>
  <c r="L8362" i="1"/>
  <c r="N8362" i="1" s="1"/>
  <c r="L8363" i="1"/>
  <c r="N8363" i="1" s="1"/>
  <c r="L8364" i="1"/>
  <c r="N8364" i="1" s="1"/>
  <c r="L8365" i="1"/>
  <c r="N8365" i="1" s="1"/>
  <c r="L8366" i="1"/>
  <c r="N8366" i="1" s="1"/>
  <c r="L8367" i="1"/>
  <c r="N8367" i="1" s="1"/>
  <c r="L8368" i="1"/>
  <c r="N8368" i="1" s="1"/>
  <c r="L8369" i="1"/>
  <c r="N8369" i="1" s="1"/>
  <c r="L8370" i="1"/>
  <c r="N8370" i="1" s="1"/>
  <c r="L8371" i="1"/>
  <c r="N8371" i="1" s="1"/>
  <c r="L8372" i="1"/>
  <c r="N8372" i="1" s="1"/>
  <c r="L8373" i="1"/>
  <c r="N8373" i="1" s="1"/>
  <c r="L8374" i="1"/>
  <c r="N8374" i="1" s="1"/>
  <c r="L8375" i="1"/>
  <c r="N8375" i="1" s="1"/>
  <c r="L8376" i="1"/>
  <c r="N8376" i="1" s="1"/>
  <c r="L8377" i="1"/>
  <c r="N8377" i="1" s="1"/>
  <c r="L8378" i="1"/>
  <c r="N8378" i="1" s="1"/>
  <c r="L8379" i="1"/>
  <c r="N8379" i="1" s="1"/>
  <c r="L8380" i="1"/>
  <c r="N8380" i="1" s="1"/>
  <c r="L8381" i="1"/>
  <c r="N8381" i="1" s="1"/>
  <c r="L8382" i="1"/>
  <c r="N8382" i="1" s="1"/>
  <c r="L8383" i="1"/>
  <c r="N8383" i="1" s="1"/>
  <c r="L8384" i="1"/>
  <c r="N8384" i="1" s="1"/>
  <c r="L8385" i="1"/>
  <c r="N8385" i="1" s="1"/>
  <c r="L8386" i="1"/>
  <c r="N8386" i="1" s="1"/>
  <c r="L8387" i="1"/>
  <c r="N8387" i="1" s="1"/>
  <c r="L8388" i="1"/>
  <c r="N8388" i="1" s="1"/>
  <c r="L8389" i="1"/>
  <c r="N8389" i="1" s="1"/>
  <c r="L8390" i="1"/>
  <c r="N8390" i="1" s="1"/>
  <c r="L8391" i="1"/>
  <c r="N8391" i="1" s="1"/>
  <c r="L8392" i="1"/>
  <c r="N8392" i="1" s="1"/>
  <c r="L8393" i="1"/>
  <c r="N8393" i="1" s="1"/>
  <c r="L8394" i="1"/>
  <c r="N8394" i="1" s="1"/>
  <c r="L8395" i="1"/>
  <c r="N8395" i="1" s="1"/>
  <c r="L8396" i="1"/>
  <c r="N8396" i="1" s="1"/>
  <c r="L8397" i="1"/>
  <c r="N8397" i="1" s="1"/>
  <c r="L8398" i="1"/>
  <c r="N8398" i="1" s="1"/>
  <c r="L8399" i="1"/>
  <c r="N8399" i="1" s="1"/>
  <c r="L8400" i="1"/>
  <c r="N8400" i="1" s="1"/>
  <c r="L8401" i="1"/>
  <c r="N8401" i="1" s="1"/>
  <c r="L8402" i="1"/>
  <c r="N8402" i="1" s="1"/>
  <c r="L8403" i="1"/>
  <c r="N8403" i="1" s="1"/>
  <c r="L8404" i="1"/>
  <c r="N8404" i="1" s="1"/>
  <c r="L8405" i="1"/>
  <c r="N8405" i="1" s="1"/>
  <c r="L8406" i="1"/>
  <c r="N8406" i="1" s="1"/>
  <c r="L8407" i="1"/>
  <c r="N8407" i="1" s="1"/>
  <c r="L8408" i="1"/>
  <c r="N8408" i="1" s="1"/>
  <c r="L8409" i="1"/>
  <c r="N8409" i="1" s="1"/>
  <c r="L8410" i="1"/>
  <c r="N8410" i="1" s="1"/>
  <c r="L8411" i="1"/>
  <c r="N8411" i="1" s="1"/>
  <c r="L8412" i="1"/>
  <c r="N8412" i="1" s="1"/>
  <c r="L8413" i="1"/>
  <c r="N8413" i="1" s="1"/>
  <c r="L8414" i="1"/>
  <c r="N8414" i="1" s="1"/>
  <c r="L8415" i="1"/>
  <c r="N8415" i="1" s="1"/>
  <c r="L8416" i="1"/>
  <c r="N8416" i="1" s="1"/>
  <c r="L8417" i="1"/>
  <c r="N8417" i="1" s="1"/>
  <c r="L8418" i="1"/>
  <c r="N8418" i="1" s="1"/>
  <c r="L8419" i="1"/>
  <c r="N8419" i="1" s="1"/>
  <c r="L8420" i="1"/>
  <c r="N8420" i="1" s="1"/>
  <c r="L8421" i="1"/>
  <c r="N8421" i="1" s="1"/>
  <c r="L8422" i="1"/>
  <c r="N8422" i="1" s="1"/>
  <c r="L8423" i="1"/>
  <c r="N8423" i="1" s="1"/>
  <c r="L8424" i="1"/>
  <c r="N8424" i="1" s="1"/>
  <c r="L8425" i="1"/>
  <c r="N8425" i="1" s="1"/>
  <c r="L8426" i="1"/>
  <c r="N8426" i="1" s="1"/>
  <c r="L8427" i="1"/>
  <c r="N8427" i="1" s="1"/>
  <c r="L8428" i="1"/>
  <c r="N8428" i="1" s="1"/>
  <c r="L8429" i="1"/>
  <c r="N8429" i="1" s="1"/>
  <c r="L8430" i="1"/>
  <c r="N8430" i="1" s="1"/>
  <c r="L8431" i="1"/>
  <c r="N8431" i="1" s="1"/>
  <c r="L8432" i="1"/>
  <c r="N8432" i="1" s="1"/>
  <c r="L8433" i="1"/>
  <c r="N8433" i="1" s="1"/>
  <c r="L8434" i="1"/>
  <c r="N8434" i="1" s="1"/>
  <c r="L8435" i="1"/>
  <c r="N8435" i="1" s="1"/>
  <c r="L8436" i="1"/>
  <c r="N8436" i="1" s="1"/>
  <c r="L8437" i="1"/>
  <c r="N8437" i="1" s="1"/>
  <c r="L8438" i="1"/>
  <c r="N8438" i="1" s="1"/>
  <c r="L8439" i="1"/>
  <c r="N8439" i="1" s="1"/>
  <c r="L8440" i="1"/>
  <c r="N8440" i="1" s="1"/>
  <c r="L8441" i="1"/>
  <c r="N8441" i="1" s="1"/>
  <c r="L8442" i="1"/>
  <c r="N8442" i="1" s="1"/>
  <c r="L8443" i="1"/>
  <c r="N8443" i="1" s="1"/>
  <c r="L8444" i="1"/>
  <c r="N8444" i="1" s="1"/>
  <c r="L8445" i="1"/>
  <c r="N8445" i="1" s="1"/>
  <c r="L8446" i="1"/>
  <c r="N8446" i="1" s="1"/>
  <c r="L8447" i="1"/>
  <c r="N8447" i="1" s="1"/>
  <c r="L8448" i="1"/>
  <c r="N8448" i="1" s="1"/>
  <c r="L8449" i="1"/>
  <c r="N8449" i="1" s="1"/>
  <c r="L8450" i="1"/>
  <c r="N8450" i="1" s="1"/>
  <c r="L8451" i="1"/>
  <c r="N8451" i="1" s="1"/>
  <c r="L8452" i="1"/>
  <c r="N8452" i="1" s="1"/>
  <c r="L8453" i="1"/>
  <c r="N8453" i="1" s="1"/>
  <c r="L8454" i="1"/>
  <c r="N8454" i="1" s="1"/>
  <c r="L8455" i="1"/>
  <c r="N8455" i="1" s="1"/>
  <c r="L8456" i="1"/>
  <c r="N8456" i="1" s="1"/>
  <c r="L8457" i="1"/>
  <c r="N8457" i="1" s="1"/>
  <c r="L8458" i="1"/>
  <c r="N8458" i="1" s="1"/>
  <c r="L8459" i="1"/>
  <c r="N8459" i="1" s="1"/>
  <c r="L8460" i="1"/>
  <c r="N8460" i="1" s="1"/>
  <c r="L8461" i="1"/>
  <c r="N8461" i="1" s="1"/>
  <c r="L8462" i="1"/>
  <c r="N8462" i="1" s="1"/>
  <c r="L8463" i="1"/>
  <c r="N8463" i="1" s="1"/>
  <c r="L8464" i="1"/>
  <c r="N8464" i="1" s="1"/>
  <c r="L8465" i="1"/>
  <c r="N8465" i="1" s="1"/>
  <c r="L8466" i="1"/>
  <c r="N8466" i="1" s="1"/>
  <c r="L8467" i="1"/>
  <c r="N8467" i="1" s="1"/>
  <c r="L8468" i="1"/>
  <c r="N8468" i="1" s="1"/>
  <c r="L8469" i="1"/>
  <c r="N8469" i="1" s="1"/>
  <c r="L8470" i="1"/>
  <c r="N8470" i="1" s="1"/>
  <c r="L8471" i="1"/>
  <c r="N8471" i="1" s="1"/>
  <c r="L8472" i="1"/>
  <c r="N8472" i="1" s="1"/>
  <c r="L8473" i="1"/>
  <c r="N8473" i="1" s="1"/>
  <c r="L8474" i="1"/>
  <c r="N8474" i="1" s="1"/>
  <c r="L8475" i="1"/>
  <c r="N8475" i="1" s="1"/>
  <c r="L8476" i="1"/>
  <c r="N8476" i="1" s="1"/>
  <c r="L8477" i="1"/>
  <c r="N8477" i="1" s="1"/>
  <c r="L8478" i="1"/>
  <c r="N8478" i="1" s="1"/>
  <c r="L8479" i="1"/>
  <c r="N8479" i="1" s="1"/>
  <c r="L8480" i="1"/>
  <c r="N8480" i="1" s="1"/>
  <c r="L8481" i="1"/>
  <c r="N8481" i="1" s="1"/>
  <c r="L8482" i="1"/>
  <c r="N8482" i="1" s="1"/>
  <c r="L8483" i="1"/>
  <c r="N8483" i="1" s="1"/>
  <c r="L8484" i="1"/>
  <c r="N8484" i="1" s="1"/>
  <c r="L8485" i="1"/>
  <c r="N8485" i="1" s="1"/>
  <c r="L8486" i="1"/>
  <c r="N8486" i="1" s="1"/>
  <c r="L8487" i="1"/>
  <c r="N8487" i="1" s="1"/>
  <c r="L8488" i="1"/>
  <c r="N8488" i="1" s="1"/>
  <c r="L8489" i="1"/>
  <c r="N8489" i="1" s="1"/>
  <c r="L8490" i="1"/>
  <c r="N8490" i="1" s="1"/>
  <c r="L8491" i="1"/>
  <c r="N8491" i="1" s="1"/>
  <c r="L8492" i="1"/>
  <c r="N8492" i="1" s="1"/>
  <c r="L8493" i="1"/>
  <c r="N8493" i="1" s="1"/>
  <c r="L8494" i="1"/>
  <c r="N8494" i="1" s="1"/>
  <c r="L8495" i="1"/>
  <c r="N8495" i="1" s="1"/>
  <c r="L8496" i="1"/>
  <c r="N8496" i="1" s="1"/>
  <c r="L8497" i="1"/>
  <c r="N8497" i="1" s="1"/>
  <c r="L8498" i="1"/>
  <c r="N8498" i="1" s="1"/>
  <c r="L8499" i="1"/>
  <c r="N8499" i="1" s="1"/>
  <c r="L8500" i="1"/>
  <c r="N8500" i="1" s="1"/>
  <c r="L8501" i="1"/>
  <c r="N8501" i="1" s="1"/>
  <c r="L8502" i="1"/>
  <c r="N8502" i="1" s="1"/>
  <c r="L8503" i="1"/>
  <c r="N8503" i="1" s="1"/>
  <c r="L8504" i="1"/>
  <c r="N8504" i="1" s="1"/>
  <c r="L8505" i="1"/>
  <c r="N8505" i="1" s="1"/>
  <c r="L8506" i="1"/>
  <c r="N8506" i="1" s="1"/>
  <c r="L8507" i="1"/>
  <c r="N8507" i="1" s="1"/>
  <c r="L8508" i="1"/>
  <c r="N8508" i="1" s="1"/>
  <c r="L8509" i="1"/>
  <c r="N8509" i="1" s="1"/>
  <c r="L8510" i="1"/>
  <c r="N8510" i="1" s="1"/>
  <c r="L8511" i="1"/>
  <c r="N8511" i="1" s="1"/>
  <c r="L8512" i="1"/>
  <c r="N8512" i="1" s="1"/>
  <c r="L8513" i="1"/>
  <c r="N8513" i="1" s="1"/>
  <c r="L8514" i="1"/>
  <c r="N8514" i="1" s="1"/>
  <c r="L8515" i="1"/>
  <c r="N8515" i="1" s="1"/>
  <c r="L8516" i="1"/>
  <c r="N8516" i="1" s="1"/>
  <c r="L8517" i="1"/>
  <c r="N8517" i="1" s="1"/>
  <c r="L8518" i="1"/>
  <c r="N8518" i="1" s="1"/>
  <c r="L8519" i="1"/>
  <c r="N8519" i="1" s="1"/>
  <c r="L8520" i="1"/>
  <c r="N8520" i="1" s="1"/>
  <c r="L8521" i="1"/>
  <c r="N8521" i="1" s="1"/>
  <c r="L8522" i="1"/>
  <c r="N8522" i="1" s="1"/>
  <c r="L8523" i="1"/>
  <c r="N8523" i="1" s="1"/>
  <c r="L8524" i="1"/>
  <c r="N8524" i="1" s="1"/>
  <c r="L8525" i="1"/>
  <c r="N8525" i="1" s="1"/>
  <c r="L8526" i="1"/>
  <c r="N8526" i="1" s="1"/>
  <c r="L8527" i="1"/>
  <c r="N8527" i="1" s="1"/>
  <c r="L8528" i="1"/>
  <c r="N8528" i="1" s="1"/>
  <c r="L8529" i="1"/>
  <c r="N8529" i="1" s="1"/>
  <c r="L8530" i="1"/>
  <c r="N8530" i="1" s="1"/>
  <c r="L8531" i="1"/>
  <c r="N8531" i="1" s="1"/>
  <c r="L8532" i="1"/>
  <c r="N8532" i="1" s="1"/>
  <c r="L8533" i="1"/>
  <c r="N8533" i="1" s="1"/>
  <c r="L8534" i="1"/>
  <c r="N8534" i="1" s="1"/>
  <c r="L8535" i="1"/>
  <c r="N8535" i="1" s="1"/>
  <c r="L8536" i="1"/>
  <c r="N8536" i="1" s="1"/>
  <c r="L8537" i="1"/>
  <c r="N8537" i="1" s="1"/>
  <c r="L8538" i="1"/>
  <c r="N8538" i="1" s="1"/>
  <c r="L8539" i="1"/>
  <c r="N8539" i="1" s="1"/>
  <c r="L8540" i="1"/>
  <c r="N8540" i="1" s="1"/>
  <c r="L8541" i="1"/>
  <c r="N8541" i="1" s="1"/>
  <c r="L8542" i="1"/>
  <c r="N8542" i="1" s="1"/>
  <c r="L8543" i="1"/>
  <c r="N8543" i="1" s="1"/>
  <c r="L8544" i="1"/>
  <c r="N8544" i="1" s="1"/>
  <c r="L8545" i="1"/>
  <c r="N8545" i="1" s="1"/>
  <c r="L8546" i="1"/>
  <c r="N8546" i="1" s="1"/>
  <c r="L8547" i="1"/>
  <c r="N8547" i="1" s="1"/>
  <c r="L8548" i="1"/>
  <c r="N8548" i="1" s="1"/>
  <c r="L8549" i="1"/>
  <c r="N8549" i="1" s="1"/>
  <c r="L8550" i="1"/>
  <c r="N8550" i="1" s="1"/>
  <c r="L8551" i="1"/>
  <c r="N8551" i="1" s="1"/>
  <c r="L8552" i="1"/>
  <c r="N8552" i="1" s="1"/>
  <c r="L8553" i="1"/>
  <c r="N8553" i="1" s="1"/>
  <c r="L8554" i="1"/>
  <c r="N8554" i="1" s="1"/>
  <c r="L8555" i="1"/>
  <c r="N8555" i="1" s="1"/>
  <c r="L8556" i="1"/>
  <c r="N8556" i="1" s="1"/>
  <c r="L8557" i="1"/>
  <c r="N8557" i="1" s="1"/>
  <c r="L8558" i="1"/>
  <c r="N8558" i="1" s="1"/>
  <c r="L8559" i="1"/>
  <c r="N8559" i="1" s="1"/>
  <c r="L8560" i="1"/>
  <c r="N8560" i="1" s="1"/>
  <c r="L8561" i="1"/>
  <c r="N8561" i="1" s="1"/>
  <c r="L8562" i="1"/>
  <c r="N8562" i="1" s="1"/>
  <c r="L8563" i="1"/>
  <c r="N8563" i="1" s="1"/>
  <c r="L8564" i="1"/>
  <c r="N8564" i="1" s="1"/>
  <c r="L8565" i="1"/>
  <c r="N8565" i="1" s="1"/>
  <c r="L8566" i="1"/>
  <c r="N8566" i="1" s="1"/>
  <c r="L8567" i="1"/>
  <c r="N8567" i="1" s="1"/>
  <c r="L8568" i="1"/>
  <c r="N8568" i="1" s="1"/>
  <c r="L8569" i="1"/>
  <c r="N8569" i="1" s="1"/>
  <c r="L8570" i="1"/>
  <c r="N8570" i="1" s="1"/>
  <c r="L8571" i="1"/>
  <c r="N8571" i="1" s="1"/>
  <c r="L8572" i="1"/>
  <c r="N8572" i="1" s="1"/>
  <c r="L8573" i="1"/>
  <c r="N8573" i="1" s="1"/>
  <c r="L8574" i="1"/>
  <c r="N8574" i="1" s="1"/>
  <c r="L8575" i="1"/>
  <c r="N8575" i="1" s="1"/>
  <c r="L8576" i="1"/>
  <c r="N8576" i="1" s="1"/>
  <c r="L8577" i="1"/>
  <c r="N8577" i="1" s="1"/>
  <c r="L8578" i="1"/>
  <c r="N8578" i="1" s="1"/>
  <c r="L8579" i="1"/>
  <c r="N8579" i="1" s="1"/>
  <c r="L8580" i="1"/>
  <c r="N8580" i="1" s="1"/>
  <c r="L8581" i="1"/>
  <c r="N8581" i="1" s="1"/>
  <c r="L8582" i="1"/>
  <c r="N8582" i="1" s="1"/>
  <c r="L8583" i="1"/>
  <c r="N8583" i="1" s="1"/>
  <c r="L8584" i="1"/>
  <c r="N8584" i="1" s="1"/>
  <c r="L8585" i="1"/>
  <c r="N8585" i="1" s="1"/>
  <c r="L8586" i="1"/>
  <c r="N8586" i="1" s="1"/>
  <c r="L8587" i="1"/>
  <c r="N8587" i="1" s="1"/>
  <c r="L8588" i="1"/>
  <c r="N8588" i="1" s="1"/>
  <c r="L8589" i="1"/>
  <c r="N8589" i="1" s="1"/>
  <c r="L8590" i="1"/>
  <c r="N8590" i="1" s="1"/>
  <c r="L8591" i="1"/>
  <c r="N8591" i="1" s="1"/>
  <c r="L8592" i="1"/>
  <c r="N8592" i="1" s="1"/>
  <c r="L8593" i="1"/>
  <c r="N8593" i="1" s="1"/>
  <c r="L8594" i="1"/>
  <c r="N8594" i="1" s="1"/>
  <c r="L8595" i="1"/>
  <c r="N8595" i="1" s="1"/>
  <c r="L8596" i="1"/>
  <c r="N8596" i="1" s="1"/>
  <c r="L8597" i="1"/>
  <c r="N8597" i="1" s="1"/>
  <c r="L8598" i="1"/>
  <c r="N8598" i="1" s="1"/>
  <c r="L8599" i="1"/>
  <c r="N8599" i="1" s="1"/>
  <c r="L8600" i="1"/>
  <c r="N8600" i="1" s="1"/>
  <c r="L8601" i="1"/>
  <c r="N8601" i="1" s="1"/>
  <c r="L8602" i="1"/>
  <c r="N8602" i="1" s="1"/>
  <c r="L8603" i="1"/>
  <c r="N8603" i="1" s="1"/>
  <c r="L8604" i="1"/>
  <c r="N8604" i="1" s="1"/>
  <c r="L8605" i="1"/>
  <c r="N8605" i="1" s="1"/>
  <c r="L8606" i="1"/>
  <c r="N8606" i="1" s="1"/>
  <c r="L8607" i="1"/>
  <c r="N8607" i="1" s="1"/>
  <c r="L8608" i="1"/>
  <c r="N8608" i="1" s="1"/>
  <c r="L8609" i="1"/>
  <c r="N8609" i="1" s="1"/>
  <c r="L8610" i="1"/>
  <c r="N8610" i="1" s="1"/>
  <c r="L8611" i="1"/>
  <c r="N8611" i="1" s="1"/>
  <c r="L8612" i="1"/>
  <c r="N8612" i="1" s="1"/>
  <c r="L8613" i="1"/>
  <c r="N8613" i="1" s="1"/>
  <c r="L8614" i="1"/>
  <c r="N8614" i="1" s="1"/>
  <c r="L8615" i="1"/>
  <c r="N8615" i="1" s="1"/>
  <c r="L8616" i="1"/>
  <c r="N8616" i="1" s="1"/>
  <c r="L8617" i="1"/>
  <c r="N8617" i="1" s="1"/>
  <c r="L8618" i="1"/>
  <c r="N8618" i="1" s="1"/>
  <c r="L8619" i="1"/>
  <c r="N8619" i="1" s="1"/>
  <c r="L8620" i="1"/>
  <c r="N8620" i="1" s="1"/>
  <c r="L8621" i="1"/>
  <c r="N8621" i="1" s="1"/>
  <c r="L8622" i="1"/>
  <c r="N8622" i="1" s="1"/>
  <c r="L8623" i="1"/>
  <c r="N8623" i="1" s="1"/>
  <c r="L8624" i="1"/>
  <c r="N8624" i="1" s="1"/>
  <c r="L8625" i="1"/>
  <c r="N8625" i="1" s="1"/>
  <c r="L8626" i="1"/>
  <c r="N8626" i="1" s="1"/>
  <c r="L8627" i="1"/>
  <c r="N8627" i="1" s="1"/>
  <c r="L8628" i="1"/>
  <c r="N8628" i="1" s="1"/>
  <c r="L8629" i="1"/>
  <c r="N8629" i="1" s="1"/>
  <c r="L8630" i="1"/>
  <c r="N8630" i="1" s="1"/>
  <c r="L8631" i="1"/>
  <c r="N8631" i="1" s="1"/>
  <c r="L8632" i="1"/>
  <c r="N8632" i="1" s="1"/>
  <c r="L8633" i="1"/>
  <c r="N8633" i="1" s="1"/>
  <c r="L8634" i="1"/>
  <c r="N8634" i="1" s="1"/>
  <c r="L8635" i="1"/>
  <c r="N8635" i="1" s="1"/>
  <c r="L8636" i="1"/>
  <c r="N8636" i="1" s="1"/>
  <c r="L8637" i="1"/>
  <c r="N8637" i="1" s="1"/>
  <c r="L8638" i="1"/>
  <c r="N8638" i="1" s="1"/>
  <c r="L8639" i="1"/>
  <c r="N8639" i="1" s="1"/>
  <c r="L8640" i="1"/>
  <c r="N8640" i="1" s="1"/>
  <c r="L8641" i="1"/>
  <c r="N8641" i="1" s="1"/>
  <c r="L8642" i="1"/>
  <c r="N8642" i="1" s="1"/>
  <c r="L8643" i="1"/>
  <c r="N8643" i="1" s="1"/>
  <c r="L8644" i="1"/>
  <c r="N8644" i="1" s="1"/>
  <c r="L8645" i="1"/>
  <c r="N8645" i="1" s="1"/>
  <c r="L8646" i="1"/>
  <c r="N8646" i="1" s="1"/>
  <c r="L8647" i="1"/>
  <c r="N8647" i="1" s="1"/>
  <c r="L8648" i="1"/>
  <c r="N8648" i="1" s="1"/>
  <c r="L8649" i="1"/>
  <c r="N8649" i="1" s="1"/>
  <c r="L8650" i="1"/>
  <c r="N8650" i="1" s="1"/>
  <c r="L8651" i="1"/>
  <c r="N8651" i="1" s="1"/>
  <c r="L8652" i="1"/>
  <c r="N8652" i="1" s="1"/>
  <c r="L8653" i="1"/>
  <c r="N8653" i="1" s="1"/>
  <c r="L8654" i="1"/>
  <c r="N8654" i="1" s="1"/>
  <c r="L8655" i="1"/>
  <c r="N8655" i="1" s="1"/>
  <c r="L8656" i="1"/>
  <c r="N8656" i="1" s="1"/>
  <c r="L8657" i="1"/>
  <c r="N8657" i="1" s="1"/>
  <c r="L8658" i="1"/>
  <c r="N8658" i="1" s="1"/>
  <c r="L8659" i="1"/>
  <c r="N8659" i="1" s="1"/>
  <c r="L8660" i="1"/>
  <c r="N8660" i="1" s="1"/>
  <c r="L8661" i="1"/>
  <c r="N8661" i="1" s="1"/>
  <c r="L8662" i="1"/>
  <c r="N8662" i="1" s="1"/>
  <c r="L8663" i="1"/>
  <c r="N8663" i="1" s="1"/>
  <c r="L8664" i="1"/>
  <c r="N8664" i="1" s="1"/>
  <c r="L8665" i="1"/>
  <c r="N8665" i="1" s="1"/>
  <c r="L8666" i="1"/>
  <c r="N8666" i="1" s="1"/>
  <c r="L8667" i="1"/>
  <c r="N8667" i="1" s="1"/>
  <c r="L8668" i="1"/>
  <c r="N8668" i="1" s="1"/>
  <c r="L8669" i="1"/>
  <c r="N8669" i="1" s="1"/>
  <c r="L8670" i="1"/>
  <c r="N8670" i="1" s="1"/>
  <c r="L8671" i="1"/>
  <c r="N8671" i="1" s="1"/>
  <c r="L8672" i="1"/>
  <c r="N8672" i="1" s="1"/>
  <c r="L8673" i="1"/>
  <c r="N8673" i="1" s="1"/>
  <c r="L8674" i="1"/>
  <c r="N8674" i="1" s="1"/>
  <c r="L8675" i="1"/>
  <c r="N8675" i="1" s="1"/>
  <c r="L8676" i="1"/>
  <c r="N8676" i="1" s="1"/>
  <c r="L8677" i="1"/>
  <c r="N8677" i="1" s="1"/>
  <c r="L8678" i="1"/>
  <c r="N8678" i="1" s="1"/>
  <c r="L8679" i="1"/>
  <c r="N8679" i="1" s="1"/>
  <c r="L8680" i="1"/>
  <c r="N8680" i="1" s="1"/>
  <c r="L8681" i="1"/>
  <c r="N8681" i="1" s="1"/>
  <c r="L8682" i="1"/>
  <c r="N8682" i="1" s="1"/>
  <c r="L8683" i="1"/>
  <c r="N8683" i="1" s="1"/>
  <c r="L8684" i="1"/>
  <c r="N8684" i="1" s="1"/>
  <c r="L8685" i="1"/>
  <c r="N8685" i="1" s="1"/>
  <c r="L8686" i="1"/>
  <c r="N8686" i="1" s="1"/>
  <c r="L8687" i="1"/>
  <c r="N8687" i="1" s="1"/>
  <c r="L8688" i="1"/>
  <c r="N8688" i="1" s="1"/>
  <c r="L8689" i="1"/>
  <c r="N8689" i="1" s="1"/>
  <c r="L8690" i="1"/>
  <c r="N8690" i="1" s="1"/>
  <c r="L8691" i="1"/>
  <c r="N8691" i="1" s="1"/>
  <c r="L8692" i="1"/>
  <c r="N8692" i="1" s="1"/>
  <c r="L8693" i="1"/>
  <c r="N8693" i="1" s="1"/>
  <c r="L8694" i="1"/>
  <c r="N8694" i="1" s="1"/>
  <c r="L8695" i="1"/>
  <c r="N8695" i="1" s="1"/>
  <c r="L8696" i="1"/>
  <c r="N8696" i="1" s="1"/>
  <c r="L8697" i="1"/>
  <c r="N8697" i="1" s="1"/>
  <c r="L8698" i="1"/>
  <c r="N8698" i="1" s="1"/>
  <c r="L8699" i="1"/>
  <c r="N8699" i="1" s="1"/>
  <c r="L8700" i="1"/>
  <c r="N8700" i="1" s="1"/>
  <c r="L8701" i="1"/>
  <c r="N8701" i="1" s="1"/>
  <c r="L8702" i="1"/>
  <c r="N8702" i="1" s="1"/>
  <c r="L8703" i="1"/>
  <c r="N8703" i="1" s="1"/>
  <c r="L8704" i="1"/>
  <c r="N8704" i="1" s="1"/>
  <c r="L8705" i="1"/>
  <c r="N8705" i="1" s="1"/>
  <c r="L8706" i="1"/>
  <c r="N8706" i="1" s="1"/>
  <c r="L8707" i="1"/>
  <c r="N8707" i="1" s="1"/>
  <c r="L8708" i="1"/>
  <c r="N8708" i="1" s="1"/>
  <c r="L8709" i="1"/>
  <c r="N8709" i="1" s="1"/>
  <c r="L8710" i="1"/>
  <c r="N8710" i="1" s="1"/>
  <c r="L8711" i="1"/>
  <c r="N8711" i="1" s="1"/>
  <c r="L8712" i="1"/>
  <c r="N8712" i="1" s="1"/>
  <c r="L8713" i="1"/>
  <c r="N8713" i="1" s="1"/>
  <c r="L8714" i="1"/>
  <c r="N8714" i="1" s="1"/>
  <c r="L8715" i="1"/>
  <c r="N8715" i="1" s="1"/>
  <c r="L8716" i="1"/>
  <c r="N8716" i="1" s="1"/>
  <c r="L8717" i="1"/>
  <c r="N8717" i="1" s="1"/>
  <c r="L8718" i="1"/>
  <c r="N8718" i="1" s="1"/>
  <c r="L8719" i="1"/>
  <c r="N8719" i="1" s="1"/>
  <c r="L8720" i="1"/>
  <c r="N8720" i="1" s="1"/>
  <c r="L8721" i="1"/>
  <c r="N8721" i="1" s="1"/>
  <c r="L8722" i="1"/>
  <c r="N8722" i="1" s="1"/>
  <c r="L8723" i="1"/>
  <c r="N8723" i="1" s="1"/>
  <c r="L8724" i="1"/>
  <c r="N8724" i="1" s="1"/>
  <c r="L8725" i="1"/>
  <c r="N8725" i="1" s="1"/>
  <c r="L8726" i="1"/>
  <c r="N8726" i="1" s="1"/>
  <c r="L8727" i="1"/>
  <c r="N8727" i="1" s="1"/>
  <c r="L8728" i="1"/>
  <c r="N8728" i="1" s="1"/>
  <c r="L8729" i="1"/>
  <c r="N8729" i="1" s="1"/>
  <c r="L8730" i="1"/>
  <c r="N8730" i="1" s="1"/>
  <c r="L8731" i="1"/>
  <c r="N8731" i="1" s="1"/>
  <c r="L8732" i="1"/>
  <c r="N8732" i="1" s="1"/>
  <c r="L8733" i="1"/>
  <c r="N8733" i="1" s="1"/>
  <c r="L8734" i="1"/>
  <c r="N8734" i="1" s="1"/>
  <c r="L8735" i="1"/>
  <c r="N8735" i="1" s="1"/>
  <c r="L8736" i="1"/>
  <c r="N8736" i="1" s="1"/>
  <c r="L8737" i="1"/>
  <c r="N8737" i="1" s="1"/>
  <c r="L8738" i="1"/>
  <c r="N8738" i="1" s="1"/>
  <c r="L8739" i="1"/>
  <c r="N8739" i="1" s="1"/>
  <c r="L8740" i="1"/>
  <c r="N8740" i="1" s="1"/>
  <c r="L8741" i="1"/>
  <c r="N8741" i="1" s="1"/>
  <c r="L8742" i="1"/>
  <c r="N8742" i="1" s="1"/>
  <c r="L8743" i="1"/>
  <c r="N8743" i="1" s="1"/>
  <c r="L8744" i="1"/>
  <c r="N8744" i="1" s="1"/>
  <c r="L8745" i="1"/>
  <c r="N8745" i="1" s="1"/>
  <c r="L8746" i="1"/>
  <c r="N8746" i="1" s="1"/>
  <c r="L8747" i="1"/>
  <c r="N8747" i="1" s="1"/>
  <c r="L8748" i="1"/>
  <c r="N8748" i="1" s="1"/>
  <c r="L8749" i="1"/>
  <c r="N8749" i="1" s="1"/>
  <c r="L8750" i="1"/>
  <c r="N8750" i="1" s="1"/>
  <c r="L8751" i="1"/>
  <c r="N8751" i="1" s="1"/>
  <c r="L8752" i="1"/>
  <c r="N8752" i="1" s="1"/>
  <c r="L8753" i="1"/>
  <c r="N8753" i="1" s="1"/>
  <c r="L8754" i="1"/>
  <c r="N8754" i="1" s="1"/>
  <c r="L8755" i="1"/>
  <c r="N8755" i="1" s="1"/>
  <c r="L8756" i="1"/>
  <c r="N8756" i="1" s="1"/>
  <c r="L8757" i="1"/>
  <c r="N8757" i="1" s="1"/>
  <c r="L8758" i="1"/>
  <c r="N8758" i="1" s="1"/>
  <c r="L8759" i="1"/>
  <c r="N8759" i="1" s="1"/>
  <c r="L8760" i="1"/>
  <c r="N8760" i="1" s="1"/>
  <c r="L8761" i="1"/>
  <c r="N8761" i="1" s="1"/>
  <c r="L8762" i="1"/>
  <c r="N8762" i="1" s="1"/>
  <c r="L8763" i="1"/>
  <c r="N8763" i="1" s="1"/>
  <c r="L8764" i="1"/>
  <c r="N8764" i="1" s="1"/>
  <c r="L8765" i="1"/>
  <c r="N8765" i="1" s="1"/>
  <c r="L8766" i="1"/>
  <c r="N8766" i="1" s="1"/>
  <c r="L8767" i="1"/>
  <c r="N8767" i="1" s="1"/>
  <c r="L8768" i="1"/>
  <c r="N8768" i="1" s="1"/>
  <c r="L8769" i="1"/>
  <c r="N8769" i="1" s="1"/>
  <c r="L8770" i="1"/>
  <c r="N8770" i="1" s="1"/>
  <c r="L8771" i="1"/>
  <c r="N8771" i="1" s="1"/>
  <c r="L8772" i="1"/>
  <c r="N8772" i="1" s="1"/>
  <c r="L8773" i="1"/>
  <c r="N8773" i="1" s="1"/>
  <c r="L8774" i="1"/>
  <c r="N8774" i="1" s="1"/>
  <c r="L8775" i="1"/>
  <c r="N8775" i="1" s="1"/>
  <c r="L8776" i="1"/>
  <c r="N8776" i="1" s="1"/>
  <c r="L8777" i="1"/>
  <c r="N8777" i="1" s="1"/>
  <c r="L8778" i="1"/>
  <c r="N8778" i="1" s="1"/>
  <c r="L8779" i="1"/>
  <c r="N8779" i="1" s="1"/>
  <c r="L8780" i="1"/>
  <c r="N8780" i="1" s="1"/>
  <c r="L8781" i="1"/>
  <c r="N8781" i="1" s="1"/>
  <c r="L8782" i="1"/>
  <c r="N8782" i="1" s="1"/>
  <c r="L8783" i="1"/>
  <c r="N8783" i="1" s="1"/>
  <c r="L8784" i="1"/>
  <c r="N8784" i="1" s="1"/>
  <c r="L8785" i="1"/>
  <c r="N8785" i="1" s="1"/>
  <c r="L8786" i="1"/>
  <c r="N8786" i="1" s="1"/>
  <c r="L8787" i="1"/>
  <c r="N8787" i="1" s="1"/>
  <c r="L8788" i="1"/>
  <c r="N8788" i="1" s="1"/>
  <c r="L8789" i="1"/>
  <c r="N8789" i="1" s="1"/>
  <c r="L8790" i="1"/>
  <c r="N8790" i="1" s="1"/>
  <c r="L8791" i="1"/>
  <c r="N8791" i="1" s="1"/>
  <c r="L8792" i="1"/>
  <c r="N8792" i="1" s="1"/>
  <c r="L8793" i="1"/>
  <c r="N8793" i="1" s="1"/>
  <c r="L8794" i="1"/>
  <c r="N8794" i="1" s="1"/>
  <c r="L8795" i="1"/>
  <c r="N8795" i="1" s="1"/>
  <c r="L8796" i="1"/>
  <c r="N8796" i="1" s="1"/>
  <c r="L8797" i="1"/>
  <c r="N8797" i="1" s="1"/>
  <c r="L8798" i="1"/>
  <c r="N8798" i="1" s="1"/>
  <c r="L8799" i="1"/>
  <c r="N8799" i="1" s="1"/>
  <c r="L8800" i="1"/>
  <c r="N8800" i="1" s="1"/>
  <c r="L8801" i="1"/>
  <c r="N8801" i="1" s="1"/>
  <c r="L8802" i="1"/>
  <c r="N8802" i="1" s="1"/>
  <c r="L8803" i="1"/>
  <c r="N8803" i="1" s="1"/>
  <c r="L8804" i="1"/>
  <c r="N8804" i="1" s="1"/>
  <c r="L8805" i="1"/>
  <c r="N8805" i="1" s="1"/>
  <c r="L8806" i="1"/>
  <c r="N8806" i="1" s="1"/>
  <c r="L8807" i="1"/>
  <c r="N8807" i="1" s="1"/>
  <c r="L8808" i="1"/>
  <c r="N8808" i="1" s="1"/>
  <c r="L8809" i="1"/>
  <c r="N8809" i="1" s="1"/>
  <c r="L8810" i="1"/>
  <c r="N8810" i="1" s="1"/>
  <c r="L8811" i="1"/>
  <c r="N8811" i="1" s="1"/>
  <c r="L8812" i="1"/>
  <c r="N8812" i="1" s="1"/>
  <c r="L8813" i="1"/>
  <c r="N8813" i="1" s="1"/>
  <c r="L8814" i="1"/>
  <c r="N8814" i="1" s="1"/>
  <c r="L8815" i="1"/>
  <c r="N8815" i="1" s="1"/>
  <c r="L8816" i="1"/>
  <c r="N8816" i="1" s="1"/>
  <c r="L8817" i="1"/>
  <c r="N8817" i="1" s="1"/>
  <c r="L8818" i="1"/>
  <c r="N8818" i="1" s="1"/>
  <c r="L8819" i="1"/>
  <c r="N8819" i="1" s="1"/>
  <c r="L8820" i="1"/>
  <c r="N8820" i="1" s="1"/>
  <c r="L8821" i="1"/>
  <c r="N8821" i="1" s="1"/>
  <c r="L8822" i="1"/>
  <c r="N8822" i="1" s="1"/>
  <c r="L8823" i="1"/>
  <c r="N8823" i="1" s="1"/>
  <c r="L8824" i="1"/>
  <c r="N8824" i="1" s="1"/>
  <c r="L8825" i="1"/>
  <c r="N8825" i="1" s="1"/>
  <c r="L8826" i="1"/>
  <c r="N8826" i="1" s="1"/>
  <c r="L8827" i="1"/>
  <c r="N8827" i="1" s="1"/>
  <c r="L8828" i="1"/>
  <c r="N8828" i="1" s="1"/>
  <c r="L8829" i="1"/>
  <c r="N8829" i="1" s="1"/>
  <c r="L8830" i="1"/>
  <c r="N8830" i="1" s="1"/>
  <c r="L8831" i="1"/>
  <c r="N8831" i="1" s="1"/>
  <c r="L8832" i="1"/>
  <c r="N8832" i="1" s="1"/>
  <c r="L8833" i="1"/>
  <c r="N8833" i="1" s="1"/>
  <c r="L8834" i="1"/>
  <c r="N8834" i="1" s="1"/>
  <c r="L8835" i="1"/>
  <c r="N8835" i="1" s="1"/>
  <c r="L8836" i="1"/>
  <c r="N8836" i="1" s="1"/>
  <c r="L8837" i="1"/>
  <c r="N8837" i="1" s="1"/>
  <c r="L8838" i="1"/>
  <c r="N8838" i="1" s="1"/>
  <c r="L8839" i="1"/>
  <c r="N8839" i="1" s="1"/>
  <c r="L8840" i="1"/>
  <c r="N8840" i="1" s="1"/>
  <c r="L8841" i="1"/>
  <c r="N8841" i="1" s="1"/>
  <c r="L8842" i="1"/>
  <c r="N8842" i="1" s="1"/>
  <c r="L8843" i="1"/>
  <c r="N8843" i="1" s="1"/>
  <c r="L8844" i="1"/>
  <c r="N8844" i="1" s="1"/>
  <c r="L8845" i="1"/>
  <c r="N8845" i="1" s="1"/>
  <c r="L8846" i="1"/>
  <c r="N8846" i="1" s="1"/>
  <c r="L8847" i="1"/>
  <c r="N8847" i="1" s="1"/>
  <c r="L8848" i="1"/>
  <c r="N8848" i="1" s="1"/>
  <c r="L8849" i="1"/>
  <c r="N8849" i="1" s="1"/>
  <c r="L8850" i="1"/>
  <c r="N8850" i="1" s="1"/>
  <c r="L8851" i="1"/>
  <c r="N8851" i="1" s="1"/>
  <c r="L8852" i="1"/>
  <c r="N8852" i="1" s="1"/>
  <c r="L8853" i="1"/>
  <c r="N8853" i="1" s="1"/>
  <c r="L8854" i="1"/>
  <c r="N8854" i="1" s="1"/>
  <c r="L8855" i="1"/>
  <c r="N8855" i="1" s="1"/>
  <c r="L8856" i="1"/>
  <c r="N8856" i="1" s="1"/>
  <c r="L8857" i="1"/>
  <c r="N8857" i="1" s="1"/>
  <c r="L8858" i="1"/>
  <c r="N8858" i="1" s="1"/>
  <c r="L8859" i="1"/>
  <c r="N8859" i="1" s="1"/>
  <c r="L8860" i="1"/>
  <c r="N8860" i="1" s="1"/>
  <c r="L8861" i="1"/>
  <c r="N8861" i="1" s="1"/>
  <c r="L8862" i="1"/>
  <c r="N8862" i="1" s="1"/>
  <c r="L8863" i="1"/>
  <c r="N8863" i="1" s="1"/>
  <c r="L8864" i="1"/>
  <c r="N8864" i="1" s="1"/>
  <c r="L8865" i="1"/>
  <c r="N8865" i="1" s="1"/>
  <c r="L8866" i="1"/>
  <c r="N8866" i="1" s="1"/>
  <c r="L8867" i="1"/>
  <c r="N8867" i="1" s="1"/>
  <c r="L8868" i="1"/>
  <c r="N8868" i="1" s="1"/>
  <c r="L8869" i="1"/>
  <c r="N8869" i="1" s="1"/>
  <c r="L8870" i="1"/>
  <c r="N8870" i="1" s="1"/>
  <c r="L8871" i="1"/>
  <c r="N8871" i="1" s="1"/>
  <c r="L8872" i="1"/>
  <c r="N8872" i="1" s="1"/>
  <c r="L8873" i="1"/>
  <c r="N8873" i="1" s="1"/>
  <c r="L8874" i="1"/>
  <c r="N8874" i="1" s="1"/>
  <c r="L8875" i="1"/>
  <c r="N8875" i="1" s="1"/>
  <c r="L8876" i="1"/>
  <c r="N8876" i="1" s="1"/>
  <c r="L8877" i="1"/>
  <c r="N8877" i="1" s="1"/>
  <c r="L8878" i="1"/>
  <c r="N8878" i="1" s="1"/>
  <c r="L8879" i="1"/>
  <c r="N8879" i="1" s="1"/>
  <c r="L8880" i="1"/>
  <c r="N8880" i="1" s="1"/>
  <c r="L8881" i="1"/>
  <c r="N8881" i="1" s="1"/>
  <c r="L8882" i="1"/>
  <c r="N8882" i="1" s="1"/>
  <c r="L8883" i="1"/>
  <c r="N8883" i="1" s="1"/>
  <c r="L8884" i="1"/>
  <c r="N8884" i="1" s="1"/>
  <c r="L8885" i="1"/>
  <c r="N8885" i="1" s="1"/>
  <c r="L8886" i="1"/>
  <c r="N8886" i="1" s="1"/>
  <c r="L8887" i="1"/>
  <c r="N8887" i="1" s="1"/>
  <c r="L8888" i="1"/>
  <c r="N8888" i="1" s="1"/>
  <c r="L8889" i="1"/>
  <c r="N8889" i="1" s="1"/>
  <c r="L8890" i="1"/>
  <c r="N8890" i="1" s="1"/>
  <c r="L8891" i="1"/>
  <c r="N8891" i="1" s="1"/>
  <c r="L8892" i="1"/>
  <c r="N8892" i="1" s="1"/>
  <c r="L8893" i="1"/>
  <c r="N8893" i="1" s="1"/>
  <c r="L8894" i="1"/>
  <c r="N8894" i="1" s="1"/>
  <c r="L8895" i="1"/>
  <c r="N8895" i="1" s="1"/>
  <c r="L8896" i="1"/>
  <c r="N8896" i="1" s="1"/>
  <c r="L8897" i="1"/>
  <c r="N8897" i="1" s="1"/>
  <c r="L8898" i="1"/>
  <c r="N8898" i="1" s="1"/>
  <c r="L8899" i="1"/>
  <c r="N8899" i="1" s="1"/>
  <c r="L8900" i="1"/>
  <c r="N8900" i="1" s="1"/>
  <c r="L8901" i="1"/>
  <c r="N8901" i="1" s="1"/>
  <c r="L8902" i="1"/>
  <c r="N8902" i="1" s="1"/>
  <c r="L8903" i="1"/>
  <c r="N8903" i="1" s="1"/>
  <c r="L8904" i="1"/>
  <c r="N8904" i="1" s="1"/>
  <c r="L8905" i="1"/>
  <c r="N8905" i="1" s="1"/>
  <c r="L8906" i="1"/>
  <c r="N8906" i="1" s="1"/>
  <c r="L8907" i="1"/>
  <c r="N8907" i="1" s="1"/>
  <c r="L8908" i="1"/>
  <c r="N8908" i="1" s="1"/>
  <c r="L8909" i="1"/>
  <c r="N8909" i="1" s="1"/>
  <c r="L8910" i="1"/>
  <c r="N8910" i="1" s="1"/>
  <c r="L8911" i="1"/>
  <c r="N8911" i="1" s="1"/>
  <c r="L8912" i="1"/>
  <c r="N8912" i="1" s="1"/>
  <c r="L8913" i="1"/>
  <c r="N8913" i="1" s="1"/>
  <c r="L8914" i="1"/>
  <c r="N8914" i="1" s="1"/>
  <c r="L8915" i="1"/>
  <c r="N8915" i="1" s="1"/>
  <c r="L8916" i="1"/>
  <c r="N8916" i="1" s="1"/>
  <c r="L8917" i="1"/>
  <c r="N8917" i="1" s="1"/>
  <c r="L8918" i="1"/>
  <c r="N8918" i="1" s="1"/>
  <c r="L8919" i="1"/>
  <c r="N8919" i="1" s="1"/>
  <c r="L8920" i="1"/>
  <c r="N8920" i="1" s="1"/>
  <c r="L8921" i="1"/>
  <c r="N8921" i="1" s="1"/>
  <c r="L8922" i="1"/>
  <c r="N8922" i="1" s="1"/>
  <c r="L8923" i="1"/>
  <c r="N8923" i="1" s="1"/>
  <c r="L8924" i="1"/>
  <c r="N8924" i="1" s="1"/>
  <c r="L8925" i="1"/>
  <c r="N8925" i="1" s="1"/>
  <c r="L8926" i="1"/>
  <c r="N8926" i="1" s="1"/>
  <c r="L8927" i="1"/>
  <c r="N8927" i="1" s="1"/>
  <c r="L8928" i="1"/>
  <c r="N8928" i="1" s="1"/>
  <c r="L8929" i="1"/>
  <c r="N8929" i="1" s="1"/>
  <c r="L8930" i="1"/>
  <c r="N8930" i="1" s="1"/>
  <c r="L8931" i="1"/>
  <c r="N8931" i="1" s="1"/>
  <c r="L8932" i="1"/>
  <c r="N8932" i="1" s="1"/>
  <c r="L8933" i="1"/>
  <c r="N8933" i="1" s="1"/>
  <c r="L8934" i="1"/>
  <c r="N8934" i="1" s="1"/>
  <c r="L8935" i="1"/>
  <c r="N8935" i="1" s="1"/>
  <c r="L8936" i="1"/>
  <c r="N8936" i="1" s="1"/>
  <c r="L8937" i="1"/>
  <c r="N8937" i="1" s="1"/>
  <c r="L8938" i="1"/>
  <c r="N8938" i="1" s="1"/>
  <c r="L8939" i="1"/>
  <c r="N8939" i="1" s="1"/>
  <c r="L8940" i="1"/>
  <c r="N8940" i="1" s="1"/>
  <c r="L8941" i="1"/>
  <c r="N8941" i="1" s="1"/>
  <c r="L8942" i="1"/>
  <c r="N8942" i="1" s="1"/>
  <c r="L8943" i="1"/>
  <c r="N8943" i="1" s="1"/>
  <c r="L8944" i="1"/>
  <c r="N8944" i="1" s="1"/>
  <c r="L8945" i="1"/>
  <c r="N8945" i="1" s="1"/>
  <c r="L8946" i="1"/>
  <c r="N8946" i="1" s="1"/>
  <c r="L8947" i="1"/>
  <c r="N8947" i="1" s="1"/>
  <c r="L8948" i="1"/>
  <c r="N8948" i="1" s="1"/>
  <c r="L8949" i="1"/>
  <c r="N8949" i="1" s="1"/>
  <c r="L8950" i="1"/>
  <c r="N8950" i="1" s="1"/>
  <c r="L8951" i="1"/>
  <c r="N8951" i="1" s="1"/>
  <c r="L8952" i="1"/>
  <c r="N8952" i="1" s="1"/>
  <c r="L8953" i="1"/>
  <c r="N8953" i="1" s="1"/>
  <c r="L8954" i="1"/>
  <c r="N8954" i="1" s="1"/>
  <c r="L8955" i="1"/>
  <c r="N8955" i="1" s="1"/>
  <c r="L8956" i="1"/>
  <c r="N8956" i="1" s="1"/>
  <c r="L8957" i="1"/>
  <c r="N8957" i="1" s="1"/>
  <c r="L8958" i="1"/>
  <c r="N8958" i="1" s="1"/>
  <c r="L8959" i="1"/>
  <c r="N8959" i="1" s="1"/>
  <c r="L8960" i="1"/>
  <c r="N8960" i="1" s="1"/>
  <c r="L8961" i="1"/>
  <c r="N8961" i="1" s="1"/>
  <c r="L8962" i="1"/>
  <c r="N8962" i="1" s="1"/>
  <c r="L8963" i="1"/>
  <c r="N8963" i="1" s="1"/>
  <c r="L8964" i="1"/>
  <c r="N8964" i="1" s="1"/>
  <c r="L8965" i="1"/>
  <c r="N8965" i="1" s="1"/>
  <c r="L8966" i="1"/>
  <c r="N8966" i="1" s="1"/>
  <c r="L8967" i="1"/>
  <c r="N8967" i="1" s="1"/>
  <c r="L8968" i="1"/>
  <c r="N8968" i="1" s="1"/>
  <c r="L8969" i="1"/>
  <c r="N8969" i="1" s="1"/>
  <c r="L8970" i="1"/>
  <c r="N8970" i="1" s="1"/>
  <c r="L8971" i="1"/>
  <c r="N8971" i="1" s="1"/>
  <c r="L8972" i="1"/>
  <c r="N8972" i="1" s="1"/>
  <c r="L8973" i="1"/>
  <c r="N8973" i="1" s="1"/>
  <c r="L8974" i="1"/>
  <c r="N8974" i="1" s="1"/>
  <c r="L8975" i="1"/>
  <c r="N8975" i="1" s="1"/>
  <c r="L8976" i="1"/>
  <c r="N8976" i="1" s="1"/>
  <c r="L8977" i="1"/>
  <c r="N8977" i="1" s="1"/>
  <c r="L8978" i="1"/>
  <c r="N8978" i="1" s="1"/>
  <c r="L8979" i="1"/>
  <c r="N8979" i="1" s="1"/>
  <c r="L8980" i="1"/>
  <c r="N8980" i="1" s="1"/>
  <c r="L8981" i="1"/>
  <c r="N8981" i="1" s="1"/>
  <c r="L8982" i="1"/>
  <c r="N8982" i="1" s="1"/>
  <c r="L8983" i="1"/>
  <c r="N8983" i="1" s="1"/>
  <c r="L8984" i="1"/>
  <c r="N8984" i="1" s="1"/>
  <c r="L8985" i="1"/>
  <c r="N8985" i="1" s="1"/>
  <c r="L8986" i="1"/>
  <c r="N8986" i="1" s="1"/>
  <c r="L8987" i="1"/>
  <c r="N8987" i="1" s="1"/>
  <c r="L8988" i="1"/>
  <c r="N8988" i="1" s="1"/>
  <c r="L8989" i="1"/>
  <c r="N8989" i="1" s="1"/>
  <c r="L8990" i="1"/>
  <c r="N8990" i="1" s="1"/>
  <c r="L8991" i="1"/>
  <c r="N8991" i="1" s="1"/>
  <c r="L8992" i="1"/>
  <c r="N8992" i="1" s="1"/>
  <c r="L8993" i="1"/>
  <c r="N8993" i="1" s="1"/>
  <c r="L8994" i="1"/>
  <c r="N8994" i="1" s="1"/>
  <c r="L8995" i="1"/>
  <c r="N8995" i="1" s="1"/>
  <c r="L8996" i="1"/>
  <c r="N8996" i="1" s="1"/>
  <c r="L8997" i="1"/>
  <c r="N8997" i="1" s="1"/>
  <c r="L8998" i="1"/>
  <c r="N8998" i="1" s="1"/>
  <c r="L8999" i="1"/>
  <c r="N8999" i="1" s="1"/>
  <c r="L9000" i="1"/>
  <c r="N9000" i="1" s="1"/>
  <c r="L9001" i="1"/>
  <c r="N9001" i="1" s="1"/>
  <c r="L9002" i="1"/>
  <c r="N9002" i="1" s="1"/>
  <c r="L9003" i="1"/>
  <c r="N9003" i="1" s="1"/>
  <c r="L9004" i="1"/>
  <c r="N9004" i="1" s="1"/>
  <c r="L9005" i="1"/>
  <c r="N9005" i="1" s="1"/>
  <c r="L9006" i="1"/>
  <c r="N9006" i="1" s="1"/>
  <c r="L9007" i="1"/>
  <c r="N9007" i="1" s="1"/>
  <c r="L9008" i="1"/>
  <c r="N9008" i="1" s="1"/>
  <c r="L9009" i="1"/>
  <c r="N9009" i="1" s="1"/>
  <c r="L9010" i="1"/>
  <c r="N9010" i="1" s="1"/>
  <c r="L9011" i="1"/>
  <c r="N9011" i="1" s="1"/>
  <c r="L9012" i="1"/>
  <c r="N9012" i="1" s="1"/>
  <c r="L9013" i="1"/>
  <c r="N9013" i="1" s="1"/>
  <c r="L9014" i="1"/>
  <c r="N9014" i="1" s="1"/>
  <c r="L9015" i="1"/>
  <c r="N9015" i="1" s="1"/>
  <c r="L9016" i="1"/>
  <c r="N9016" i="1" s="1"/>
  <c r="L9017" i="1"/>
  <c r="N9017" i="1" s="1"/>
  <c r="L9018" i="1"/>
  <c r="N9018" i="1" s="1"/>
  <c r="L9019" i="1"/>
  <c r="N9019" i="1" s="1"/>
  <c r="L9020" i="1"/>
  <c r="N9020" i="1" s="1"/>
  <c r="L9021" i="1"/>
  <c r="N9021" i="1" s="1"/>
  <c r="L9022" i="1"/>
  <c r="N9022" i="1" s="1"/>
  <c r="L9023" i="1"/>
  <c r="N9023" i="1" s="1"/>
  <c r="L9024" i="1"/>
  <c r="N9024" i="1" s="1"/>
  <c r="L9025" i="1"/>
  <c r="N9025" i="1" s="1"/>
  <c r="L9026" i="1"/>
  <c r="N9026" i="1" s="1"/>
  <c r="L9027" i="1"/>
  <c r="N9027" i="1" s="1"/>
  <c r="L9028" i="1"/>
  <c r="N9028" i="1" s="1"/>
  <c r="L9029" i="1"/>
  <c r="N9029" i="1" s="1"/>
  <c r="L9030" i="1"/>
  <c r="N9030" i="1" s="1"/>
  <c r="L9031" i="1"/>
  <c r="N9031" i="1" s="1"/>
  <c r="L9032" i="1"/>
  <c r="N9032" i="1" s="1"/>
  <c r="L9033" i="1"/>
  <c r="N9033" i="1" s="1"/>
  <c r="L9034" i="1"/>
  <c r="N9034" i="1" s="1"/>
  <c r="L9035" i="1"/>
  <c r="N9035" i="1" s="1"/>
  <c r="L9036" i="1"/>
  <c r="N9036" i="1" s="1"/>
  <c r="L9037" i="1"/>
  <c r="N9037" i="1" s="1"/>
  <c r="L9038" i="1"/>
  <c r="N9038" i="1" s="1"/>
  <c r="L9039" i="1"/>
  <c r="N9039" i="1" s="1"/>
  <c r="L9040" i="1"/>
  <c r="N9040" i="1" s="1"/>
  <c r="L9041" i="1"/>
  <c r="N9041" i="1" s="1"/>
  <c r="L9042" i="1"/>
  <c r="N9042" i="1" s="1"/>
  <c r="L9043" i="1"/>
  <c r="N9043" i="1" s="1"/>
  <c r="L9044" i="1"/>
  <c r="N9044" i="1" s="1"/>
  <c r="L9045" i="1"/>
  <c r="N9045" i="1" s="1"/>
  <c r="L9046" i="1"/>
  <c r="N9046" i="1" s="1"/>
  <c r="L9047" i="1"/>
  <c r="N9047" i="1" s="1"/>
  <c r="L9048" i="1"/>
  <c r="N9048" i="1" s="1"/>
  <c r="L9049" i="1"/>
  <c r="N9049" i="1" s="1"/>
  <c r="L9050" i="1"/>
  <c r="N9050" i="1" s="1"/>
  <c r="L9051" i="1"/>
  <c r="N9051" i="1" s="1"/>
  <c r="L9052" i="1"/>
  <c r="N9052" i="1" s="1"/>
  <c r="L9053" i="1"/>
  <c r="N9053" i="1" s="1"/>
  <c r="L9054" i="1"/>
  <c r="N9054" i="1" s="1"/>
  <c r="L9055" i="1"/>
  <c r="N9055" i="1" s="1"/>
  <c r="L9056" i="1"/>
  <c r="N9056" i="1" s="1"/>
  <c r="L9057" i="1"/>
  <c r="N9057" i="1" s="1"/>
  <c r="L9058" i="1"/>
  <c r="N9058" i="1" s="1"/>
  <c r="L9059" i="1"/>
  <c r="N9059" i="1" s="1"/>
  <c r="L9060" i="1"/>
  <c r="N9060" i="1" s="1"/>
  <c r="L9061" i="1"/>
  <c r="N9061" i="1" s="1"/>
  <c r="L9062" i="1"/>
  <c r="N9062" i="1" s="1"/>
  <c r="L9063" i="1"/>
  <c r="N9063" i="1" s="1"/>
  <c r="L9064" i="1"/>
  <c r="N9064" i="1" s="1"/>
  <c r="L9065" i="1"/>
  <c r="N9065" i="1" s="1"/>
  <c r="L9066" i="1"/>
  <c r="N9066" i="1" s="1"/>
  <c r="L9067" i="1"/>
  <c r="N9067" i="1" s="1"/>
  <c r="L9068" i="1"/>
  <c r="N9068" i="1" s="1"/>
  <c r="L9069" i="1"/>
  <c r="N9069" i="1" s="1"/>
  <c r="L9070" i="1"/>
  <c r="N9070" i="1" s="1"/>
  <c r="L9071" i="1"/>
  <c r="N9071" i="1" s="1"/>
  <c r="L9072" i="1"/>
  <c r="N9072" i="1" s="1"/>
  <c r="L9073" i="1"/>
  <c r="N9073" i="1" s="1"/>
  <c r="L9074" i="1"/>
  <c r="N9074" i="1" s="1"/>
  <c r="L9075" i="1"/>
  <c r="N9075" i="1" s="1"/>
  <c r="L9076" i="1"/>
  <c r="N9076" i="1" s="1"/>
  <c r="L9077" i="1"/>
  <c r="N9077" i="1" s="1"/>
  <c r="L9078" i="1"/>
  <c r="N9078" i="1" s="1"/>
  <c r="L9079" i="1"/>
  <c r="N9079" i="1" s="1"/>
  <c r="L9080" i="1"/>
  <c r="N9080" i="1" s="1"/>
  <c r="L9081" i="1"/>
  <c r="N9081" i="1" s="1"/>
  <c r="L9082" i="1"/>
  <c r="N9082" i="1" s="1"/>
  <c r="L9083" i="1"/>
  <c r="N9083" i="1" s="1"/>
  <c r="L9084" i="1"/>
  <c r="N9084" i="1" s="1"/>
  <c r="L9085" i="1"/>
  <c r="N9085" i="1" s="1"/>
  <c r="L9086" i="1"/>
  <c r="N9086" i="1" s="1"/>
  <c r="L9087" i="1"/>
  <c r="N9087" i="1" s="1"/>
  <c r="L9088" i="1"/>
  <c r="N9088" i="1" s="1"/>
  <c r="L9089" i="1"/>
  <c r="N9089" i="1" s="1"/>
  <c r="L9090" i="1"/>
  <c r="N9090" i="1" s="1"/>
  <c r="L9091" i="1"/>
  <c r="N9091" i="1" s="1"/>
  <c r="L9092" i="1"/>
  <c r="N9092" i="1" s="1"/>
  <c r="L9093" i="1"/>
  <c r="N9093" i="1" s="1"/>
  <c r="L9094" i="1"/>
  <c r="N9094" i="1" s="1"/>
  <c r="L9095" i="1"/>
  <c r="N9095" i="1" s="1"/>
  <c r="L9096" i="1"/>
  <c r="N9096" i="1" s="1"/>
  <c r="L9097" i="1"/>
  <c r="N9097" i="1" s="1"/>
  <c r="L9098" i="1"/>
  <c r="N9098" i="1" s="1"/>
  <c r="L9099" i="1"/>
  <c r="N9099" i="1" s="1"/>
  <c r="L9100" i="1"/>
  <c r="N9100" i="1" s="1"/>
  <c r="L9101" i="1"/>
  <c r="N9101" i="1" s="1"/>
  <c r="L9102" i="1"/>
  <c r="N9102" i="1" s="1"/>
  <c r="L9103" i="1"/>
  <c r="N9103" i="1" s="1"/>
  <c r="L9104" i="1"/>
  <c r="N9104" i="1" s="1"/>
  <c r="L9105" i="1"/>
  <c r="N9105" i="1" s="1"/>
  <c r="L9106" i="1"/>
  <c r="N9106" i="1" s="1"/>
  <c r="L9107" i="1"/>
  <c r="N9107" i="1" s="1"/>
  <c r="L9108" i="1"/>
  <c r="N9108" i="1" s="1"/>
  <c r="L9109" i="1"/>
  <c r="N9109" i="1" s="1"/>
  <c r="L9110" i="1"/>
  <c r="N9110" i="1" s="1"/>
  <c r="L9111" i="1"/>
  <c r="N9111" i="1" s="1"/>
  <c r="L9112" i="1"/>
  <c r="N9112" i="1" s="1"/>
  <c r="L9113" i="1"/>
  <c r="N9113" i="1" s="1"/>
  <c r="L9114" i="1"/>
  <c r="N9114" i="1" s="1"/>
  <c r="L9115" i="1"/>
  <c r="N9115" i="1" s="1"/>
  <c r="L9116" i="1"/>
  <c r="N9116" i="1" s="1"/>
  <c r="L9117" i="1"/>
  <c r="N9117" i="1" s="1"/>
  <c r="L9118" i="1"/>
  <c r="N9118" i="1" s="1"/>
  <c r="L9119" i="1"/>
  <c r="N9119" i="1" s="1"/>
  <c r="L9120" i="1"/>
  <c r="N9120" i="1" s="1"/>
  <c r="L9121" i="1"/>
  <c r="N9121" i="1" s="1"/>
  <c r="L9122" i="1"/>
  <c r="N9122" i="1" s="1"/>
  <c r="L9123" i="1"/>
  <c r="N9123" i="1" s="1"/>
  <c r="L9124" i="1"/>
  <c r="N9124" i="1" s="1"/>
  <c r="L9125" i="1"/>
  <c r="N9125" i="1" s="1"/>
  <c r="L9126" i="1"/>
  <c r="N9126" i="1" s="1"/>
  <c r="L9127" i="1"/>
  <c r="N9127" i="1" s="1"/>
  <c r="L9128" i="1"/>
  <c r="N9128" i="1" s="1"/>
  <c r="L9129" i="1"/>
  <c r="N9129" i="1" s="1"/>
  <c r="L9130" i="1"/>
  <c r="N9130" i="1" s="1"/>
  <c r="L9131" i="1"/>
  <c r="N9131" i="1" s="1"/>
  <c r="L9132" i="1"/>
  <c r="N9132" i="1" s="1"/>
  <c r="L9133" i="1"/>
  <c r="N9133" i="1" s="1"/>
  <c r="L9134" i="1"/>
  <c r="N9134" i="1" s="1"/>
  <c r="L9135" i="1"/>
  <c r="N9135" i="1" s="1"/>
  <c r="L9136" i="1"/>
  <c r="N9136" i="1" s="1"/>
  <c r="L9137" i="1"/>
  <c r="N9137" i="1" s="1"/>
  <c r="L9138" i="1"/>
  <c r="N9138" i="1" s="1"/>
  <c r="L9139" i="1"/>
  <c r="N9139" i="1" s="1"/>
  <c r="L9140" i="1"/>
  <c r="N9140" i="1" s="1"/>
  <c r="L9141" i="1"/>
  <c r="N9141" i="1" s="1"/>
  <c r="L9142" i="1"/>
  <c r="N9142" i="1" s="1"/>
  <c r="L9143" i="1"/>
  <c r="N9143" i="1" s="1"/>
  <c r="L9144" i="1"/>
  <c r="N9144" i="1" s="1"/>
  <c r="L9145" i="1"/>
  <c r="N9145" i="1" s="1"/>
  <c r="L9146" i="1"/>
  <c r="N9146" i="1" s="1"/>
  <c r="L9147" i="1"/>
  <c r="N9147" i="1" s="1"/>
  <c r="L9148" i="1"/>
  <c r="N9148" i="1" s="1"/>
  <c r="L9149" i="1"/>
  <c r="N9149" i="1" s="1"/>
  <c r="L9150" i="1"/>
  <c r="N9150" i="1" s="1"/>
  <c r="L9151" i="1"/>
  <c r="N9151" i="1" s="1"/>
  <c r="L9152" i="1"/>
  <c r="N9152" i="1" s="1"/>
  <c r="L9153" i="1"/>
  <c r="N9153" i="1" s="1"/>
  <c r="L9154" i="1"/>
  <c r="N9154" i="1" s="1"/>
  <c r="L9155" i="1"/>
  <c r="N9155" i="1" s="1"/>
  <c r="L9156" i="1"/>
  <c r="N9156" i="1" s="1"/>
  <c r="L9157" i="1"/>
  <c r="N9157" i="1" s="1"/>
  <c r="L9158" i="1"/>
  <c r="N9158" i="1" s="1"/>
  <c r="L9159" i="1"/>
  <c r="N9159" i="1" s="1"/>
  <c r="L9160" i="1"/>
  <c r="N9160" i="1" s="1"/>
  <c r="L9161" i="1"/>
  <c r="N9161" i="1" s="1"/>
  <c r="L9162" i="1"/>
  <c r="N9162" i="1" s="1"/>
  <c r="L9163" i="1"/>
  <c r="N9163" i="1" s="1"/>
  <c r="L9164" i="1"/>
  <c r="N9164" i="1" s="1"/>
  <c r="L9165" i="1"/>
  <c r="N9165" i="1" s="1"/>
  <c r="L9166" i="1"/>
  <c r="N9166" i="1" s="1"/>
  <c r="L9167" i="1"/>
  <c r="N9167" i="1" s="1"/>
  <c r="L9168" i="1"/>
  <c r="N9168" i="1" s="1"/>
  <c r="L9169" i="1"/>
  <c r="N9169" i="1" s="1"/>
  <c r="L9170" i="1"/>
  <c r="N9170" i="1" s="1"/>
  <c r="L9171" i="1"/>
  <c r="N9171" i="1" s="1"/>
  <c r="L9172" i="1"/>
  <c r="N9172" i="1" s="1"/>
  <c r="L9173" i="1"/>
  <c r="N9173" i="1" s="1"/>
  <c r="L9174" i="1"/>
  <c r="N9174" i="1" s="1"/>
  <c r="L9175" i="1"/>
  <c r="N9175" i="1" s="1"/>
  <c r="L9176" i="1"/>
  <c r="N9176" i="1" s="1"/>
  <c r="L9177" i="1"/>
  <c r="N9177" i="1" s="1"/>
  <c r="L9178" i="1"/>
  <c r="N9178" i="1" s="1"/>
  <c r="L9179" i="1"/>
  <c r="N9179" i="1" s="1"/>
  <c r="L9180" i="1"/>
  <c r="N9180" i="1" s="1"/>
  <c r="L9181" i="1"/>
  <c r="N9181" i="1" s="1"/>
  <c r="L9182" i="1"/>
  <c r="N9182" i="1" s="1"/>
  <c r="L9183" i="1"/>
  <c r="N9183" i="1" s="1"/>
  <c r="L9184" i="1"/>
  <c r="N9184" i="1" s="1"/>
  <c r="L9185" i="1"/>
  <c r="N9185" i="1" s="1"/>
  <c r="L9186" i="1"/>
  <c r="N9186" i="1" s="1"/>
  <c r="L9187" i="1"/>
  <c r="N9187" i="1" s="1"/>
  <c r="L9188" i="1"/>
  <c r="N9188" i="1" s="1"/>
  <c r="L9189" i="1"/>
  <c r="N9189" i="1" s="1"/>
  <c r="L9190" i="1"/>
  <c r="N9190" i="1" s="1"/>
  <c r="L9191" i="1"/>
  <c r="N9191" i="1" s="1"/>
  <c r="L9192" i="1"/>
  <c r="N9192" i="1" s="1"/>
  <c r="L9193" i="1"/>
  <c r="N9193" i="1" s="1"/>
  <c r="L9194" i="1"/>
  <c r="N9194" i="1" s="1"/>
  <c r="L9195" i="1"/>
  <c r="N9195" i="1" s="1"/>
  <c r="L9196" i="1"/>
  <c r="N9196" i="1" s="1"/>
  <c r="L9197" i="1"/>
  <c r="N9197" i="1" s="1"/>
  <c r="L9198" i="1"/>
  <c r="N9198" i="1" s="1"/>
  <c r="L9199" i="1"/>
  <c r="N9199" i="1" s="1"/>
  <c r="L9200" i="1"/>
  <c r="N9200" i="1" s="1"/>
  <c r="L9201" i="1"/>
  <c r="N9201" i="1" s="1"/>
  <c r="L9202" i="1"/>
  <c r="N9202" i="1" s="1"/>
  <c r="L9203" i="1"/>
  <c r="N9203" i="1" s="1"/>
  <c r="L9204" i="1"/>
  <c r="N9204" i="1" s="1"/>
  <c r="L9205" i="1"/>
  <c r="N9205" i="1" s="1"/>
  <c r="L9206" i="1"/>
  <c r="N9206" i="1" s="1"/>
  <c r="L9207" i="1"/>
  <c r="N9207" i="1" s="1"/>
  <c r="L9208" i="1"/>
  <c r="N9208" i="1" s="1"/>
  <c r="L9209" i="1"/>
  <c r="N9209" i="1" s="1"/>
  <c r="L9210" i="1"/>
  <c r="N9210" i="1" s="1"/>
  <c r="L9211" i="1"/>
  <c r="N9211" i="1" s="1"/>
  <c r="L9212" i="1"/>
  <c r="N9212" i="1" s="1"/>
  <c r="L9213" i="1"/>
  <c r="N9213" i="1" s="1"/>
  <c r="L9214" i="1"/>
  <c r="N9214" i="1" s="1"/>
  <c r="L9215" i="1"/>
  <c r="N9215" i="1" s="1"/>
  <c r="L9216" i="1"/>
  <c r="N9216" i="1" s="1"/>
  <c r="L9217" i="1"/>
  <c r="N9217" i="1" s="1"/>
  <c r="L9218" i="1"/>
  <c r="N9218" i="1" s="1"/>
  <c r="L9219" i="1"/>
  <c r="N9219" i="1" s="1"/>
  <c r="L9220" i="1"/>
  <c r="N9220" i="1" s="1"/>
  <c r="L9221" i="1"/>
  <c r="N9221" i="1" s="1"/>
  <c r="L9222" i="1"/>
  <c r="N9222" i="1" s="1"/>
  <c r="L9223" i="1"/>
  <c r="N9223" i="1" s="1"/>
  <c r="L9224" i="1"/>
  <c r="N9224" i="1" s="1"/>
  <c r="L9225" i="1"/>
  <c r="N9225" i="1" s="1"/>
  <c r="L9226" i="1"/>
  <c r="N9226" i="1" s="1"/>
  <c r="L9227" i="1"/>
  <c r="N9227" i="1" s="1"/>
  <c r="L9228" i="1"/>
  <c r="N9228" i="1" s="1"/>
  <c r="L9229" i="1"/>
  <c r="N9229" i="1" s="1"/>
  <c r="L9230" i="1"/>
  <c r="N9230" i="1" s="1"/>
  <c r="L9231" i="1"/>
  <c r="N9231" i="1" s="1"/>
  <c r="L9232" i="1"/>
  <c r="N9232" i="1" s="1"/>
  <c r="L9233" i="1"/>
  <c r="N9233" i="1" s="1"/>
  <c r="L9234" i="1"/>
  <c r="N9234" i="1" s="1"/>
  <c r="L9235" i="1"/>
  <c r="N9235" i="1" s="1"/>
  <c r="L9236" i="1"/>
  <c r="N9236" i="1" s="1"/>
  <c r="L9237" i="1"/>
  <c r="N9237" i="1" s="1"/>
  <c r="L9238" i="1"/>
  <c r="N9238" i="1" s="1"/>
  <c r="L9239" i="1"/>
  <c r="N9239" i="1" s="1"/>
  <c r="L9240" i="1"/>
  <c r="N9240" i="1" s="1"/>
  <c r="L9241" i="1"/>
  <c r="N9241" i="1" s="1"/>
  <c r="L9242" i="1"/>
  <c r="N9242" i="1" s="1"/>
  <c r="L9243" i="1"/>
  <c r="N9243" i="1" s="1"/>
  <c r="L9244" i="1"/>
  <c r="N9244" i="1" s="1"/>
  <c r="L9245" i="1"/>
  <c r="N9245" i="1" s="1"/>
  <c r="L9246" i="1"/>
  <c r="N9246" i="1" s="1"/>
  <c r="L9247" i="1"/>
  <c r="N9247" i="1" s="1"/>
  <c r="L9248" i="1"/>
  <c r="N9248" i="1" s="1"/>
  <c r="L9249" i="1"/>
  <c r="N9249" i="1" s="1"/>
  <c r="L9250" i="1"/>
  <c r="N9250" i="1" s="1"/>
  <c r="L9251" i="1"/>
  <c r="N9251" i="1" s="1"/>
  <c r="L9252" i="1"/>
  <c r="N9252" i="1" s="1"/>
  <c r="L9253" i="1"/>
  <c r="N9253" i="1" s="1"/>
  <c r="L9254" i="1"/>
  <c r="N9254" i="1" s="1"/>
  <c r="L9255" i="1"/>
  <c r="N9255" i="1" s="1"/>
  <c r="L9256" i="1"/>
  <c r="N9256" i="1" s="1"/>
  <c r="L9257" i="1"/>
  <c r="N9257" i="1" s="1"/>
  <c r="L9258" i="1"/>
  <c r="N9258" i="1" s="1"/>
  <c r="L9259" i="1"/>
  <c r="N9259" i="1" s="1"/>
  <c r="L9260" i="1"/>
  <c r="N9260" i="1" s="1"/>
  <c r="L9261" i="1"/>
  <c r="N9261" i="1" s="1"/>
  <c r="L9262" i="1"/>
  <c r="N9262" i="1" s="1"/>
  <c r="L9263" i="1"/>
  <c r="N9263" i="1" s="1"/>
  <c r="L9264" i="1"/>
  <c r="N9264" i="1" s="1"/>
  <c r="L9265" i="1"/>
  <c r="N9265" i="1" s="1"/>
  <c r="L9266" i="1"/>
  <c r="N9266" i="1" s="1"/>
  <c r="L9267" i="1"/>
  <c r="N9267" i="1" s="1"/>
  <c r="L9268" i="1"/>
  <c r="N9268" i="1" s="1"/>
  <c r="L9269" i="1"/>
  <c r="N9269" i="1" s="1"/>
  <c r="L9270" i="1"/>
  <c r="N9270" i="1" s="1"/>
  <c r="L9271" i="1"/>
  <c r="N9271" i="1" s="1"/>
  <c r="L9272" i="1"/>
  <c r="N9272" i="1" s="1"/>
  <c r="L9273" i="1"/>
  <c r="N9273" i="1" s="1"/>
  <c r="L9274" i="1"/>
  <c r="N9274" i="1" s="1"/>
  <c r="L9275" i="1"/>
  <c r="N9275" i="1" s="1"/>
  <c r="L9276" i="1"/>
  <c r="N9276" i="1" s="1"/>
  <c r="L9277" i="1"/>
  <c r="N9277" i="1" s="1"/>
  <c r="L9278" i="1"/>
  <c r="N9278" i="1" s="1"/>
  <c r="L9279" i="1"/>
  <c r="N9279" i="1" s="1"/>
  <c r="L9280" i="1"/>
  <c r="N9280" i="1" s="1"/>
  <c r="L9281" i="1"/>
  <c r="N9281" i="1" s="1"/>
  <c r="L9282" i="1"/>
  <c r="N9282" i="1" s="1"/>
  <c r="L9283" i="1"/>
  <c r="N9283" i="1" s="1"/>
  <c r="L9284" i="1"/>
  <c r="N9284" i="1" s="1"/>
  <c r="L9285" i="1"/>
  <c r="N9285" i="1" s="1"/>
  <c r="L9286" i="1"/>
  <c r="N9286" i="1" s="1"/>
  <c r="L9287" i="1"/>
  <c r="N9287" i="1" s="1"/>
  <c r="L9288" i="1"/>
  <c r="N9288" i="1" s="1"/>
  <c r="L9289" i="1"/>
  <c r="N9289" i="1" s="1"/>
  <c r="L9290" i="1"/>
  <c r="N9290" i="1" s="1"/>
  <c r="L9291" i="1"/>
  <c r="N9291" i="1" s="1"/>
  <c r="L9292" i="1"/>
  <c r="N9292" i="1" s="1"/>
  <c r="L9293" i="1"/>
  <c r="N9293" i="1" s="1"/>
  <c r="L9294" i="1"/>
  <c r="N9294" i="1" s="1"/>
  <c r="L9295" i="1"/>
  <c r="N9295" i="1" s="1"/>
  <c r="L9296" i="1"/>
  <c r="N9296" i="1" s="1"/>
  <c r="L9297" i="1"/>
  <c r="N9297" i="1" s="1"/>
  <c r="L9298" i="1"/>
  <c r="N9298" i="1" s="1"/>
  <c r="L9299" i="1"/>
  <c r="N9299" i="1" s="1"/>
  <c r="L9300" i="1"/>
  <c r="N9300" i="1" s="1"/>
  <c r="L9301" i="1"/>
  <c r="N9301" i="1" s="1"/>
  <c r="L9302" i="1"/>
  <c r="N9302" i="1" s="1"/>
  <c r="L9303" i="1"/>
  <c r="N9303" i="1" s="1"/>
  <c r="L9304" i="1"/>
  <c r="N9304" i="1" s="1"/>
  <c r="L9305" i="1"/>
  <c r="N9305" i="1" s="1"/>
  <c r="L9306" i="1"/>
  <c r="N9306" i="1" s="1"/>
  <c r="L9307" i="1"/>
  <c r="N9307" i="1" s="1"/>
  <c r="L9308" i="1"/>
  <c r="N9308" i="1" s="1"/>
  <c r="L9309" i="1"/>
  <c r="N9309" i="1" s="1"/>
  <c r="L9310" i="1"/>
  <c r="N9310" i="1" s="1"/>
  <c r="L9311" i="1"/>
  <c r="N9311" i="1" s="1"/>
  <c r="L9312" i="1"/>
  <c r="N9312" i="1" s="1"/>
  <c r="L9313" i="1"/>
  <c r="N9313" i="1" s="1"/>
  <c r="L9314" i="1"/>
  <c r="N9314" i="1" s="1"/>
  <c r="L9315" i="1"/>
  <c r="N9315" i="1" s="1"/>
  <c r="L9316" i="1"/>
  <c r="N9316" i="1" s="1"/>
  <c r="L9317" i="1"/>
  <c r="N9317" i="1" s="1"/>
  <c r="L9318" i="1"/>
  <c r="N9318" i="1" s="1"/>
  <c r="L9319" i="1"/>
  <c r="N9319" i="1" s="1"/>
  <c r="L9320" i="1"/>
  <c r="N9320" i="1" s="1"/>
  <c r="L9321" i="1"/>
  <c r="N9321" i="1" s="1"/>
  <c r="L9322" i="1"/>
  <c r="N9322" i="1" s="1"/>
  <c r="L9323" i="1"/>
  <c r="N9323" i="1" s="1"/>
  <c r="L9324" i="1"/>
  <c r="N9324" i="1" s="1"/>
  <c r="L9325" i="1"/>
  <c r="N9325" i="1" s="1"/>
  <c r="L9326" i="1"/>
  <c r="N9326" i="1" s="1"/>
  <c r="L9327" i="1"/>
  <c r="N9327" i="1" s="1"/>
  <c r="L9328" i="1"/>
  <c r="N9328" i="1" s="1"/>
  <c r="L9329" i="1"/>
  <c r="N9329" i="1" s="1"/>
  <c r="L9330" i="1"/>
  <c r="N9330" i="1" s="1"/>
  <c r="L9331" i="1"/>
  <c r="N9331" i="1" s="1"/>
  <c r="L9332" i="1"/>
  <c r="N9332" i="1" s="1"/>
  <c r="L9333" i="1"/>
  <c r="N9333" i="1" s="1"/>
  <c r="L9334" i="1"/>
  <c r="N9334" i="1" s="1"/>
  <c r="L9335" i="1"/>
  <c r="N9335" i="1" s="1"/>
  <c r="L9336" i="1"/>
  <c r="N9336" i="1" s="1"/>
  <c r="L9337" i="1"/>
  <c r="N9337" i="1" s="1"/>
  <c r="L9338" i="1"/>
  <c r="N9338" i="1" s="1"/>
  <c r="L9339" i="1"/>
  <c r="N9339" i="1" s="1"/>
  <c r="L9340" i="1"/>
  <c r="N9340" i="1" s="1"/>
  <c r="L9341" i="1"/>
  <c r="N9341" i="1" s="1"/>
  <c r="L9342" i="1"/>
  <c r="N9342" i="1" s="1"/>
  <c r="L9343" i="1"/>
  <c r="N9343" i="1" s="1"/>
  <c r="L9344" i="1"/>
  <c r="N9344" i="1" s="1"/>
  <c r="L9345" i="1"/>
  <c r="N9345" i="1" s="1"/>
  <c r="L9346" i="1"/>
  <c r="N9346" i="1" s="1"/>
  <c r="L9347" i="1"/>
  <c r="N9347" i="1" s="1"/>
  <c r="L9348" i="1"/>
  <c r="N9348" i="1" s="1"/>
  <c r="L9349" i="1"/>
  <c r="N9349" i="1" s="1"/>
  <c r="L9350" i="1"/>
  <c r="N9350" i="1" s="1"/>
  <c r="L9351" i="1"/>
  <c r="N9351" i="1" s="1"/>
  <c r="L9352" i="1"/>
  <c r="N9352" i="1" s="1"/>
  <c r="L9353" i="1"/>
  <c r="N9353" i="1" s="1"/>
  <c r="L9354" i="1"/>
  <c r="N9354" i="1" s="1"/>
  <c r="L9355" i="1"/>
  <c r="N9355" i="1" s="1"/>
  <c r="L9356" i="1"/>
  <c r="N9356" i="1" s="1"/>
  <c r="L9357" i="1"/>
  <c r="N9357" i="1" s="1"/>
  <c r="L9358" i="1"/>
  <c r="N9358" i="1" s="1"/>
  <c r="L9359" i="1"/>
  <c r="N9359" i="1" s="1"/>
  <c r="L9360" i="1"/>
  <c r="N9360" i="1" s="1"/>
  <c r="L9361" i="1"/>
  <c r="N9361" i="1" s="1"/>
  <c r="L9362" i="1"/>
  <c r="N9362" i="1" s="1"/>
  <c r="L9363" i="1"/>
  <c r="N9363" i="1" s="1"/>
  <c r="L9364" i="1"/>
  <c r="N9364" i="1" s="1"/>
  <c r="L9365" i="1"/>
  <c r="N9365" i="1" s="1"/>
  <c r="L9366" i="1"/>
  <c r="N9366" i="1" s="1"/>
  <c r="L9367" i="1"/>
  <c r="N9367" i="1" s="1"/>
  <c r="L9368" i="1"/>
  <c r="N9368" i="1" s="1"/>
  <c r="L9369" i="1"/>
  <c r="N9369" i="1" s="1"/>
  <c r="L9370" i="1"/>
  <c r="N9370" i="1" s="1"/>
  <c r="L9371" i="1"/>
  <c r="N9371" i="1" s="1"/>
  <c r="L9372" i="1"/>
  <c r="N9372" i="1" s="1"/>
  <c r="L9373" i="1"/>
  <c r="N9373" i="1" s="1"/>
  <c r="L9374" i="1"/>
  <c r="N9374" i="1" s="1"/>
  <c r="L9375" i="1"/>
  <c r="N9375" i="1" s="1"/>
  <c r="L9376" i="1"/>
  <c r="N9376" i="1" s="1"/>
  <c r="L9377" i="1"/>
  <c r="N9377" i="1" s="1"/>
  <c r="L9378" i="1"/>
  <c r="N9378" i="1" s="1"/>
  <c r="L9379" i="1"/>
  <c r="N9379" i="1" s="1"/>
  <c r="L9380" i="1"/>
  <c r="N9380" i="1" s="1"/>
  <c r="L9381" i="1"/>
  <c r="N9381" i="1" s="1"/>
  <c r="L9382" i="1"/>
  <c r="N9382" i="1" s="1"/>
  <c r="L9383" i="1"/>
  <c r="N9383" i="1" s="1"/>
  <c r="L9384" i="1"/>
  <c r="N9384" i="1" s="1"/>
  <c r="L9385" i="1"/>
  <c r="N9385" i="1" s="1"/>
  <c r="L9386" i="1"/>
  <c r="N9386" i="1" s="1"/>
  <c r="L9387" i="1"/>
  <c r="N9387" i="1" s="1"/>
  <c r="L9388" i="1"/>
  <c r="N9388" i="1" s="1"/>
  <c r="L9389" i="1"/>
  <c r="N9389" i="1" s="1"/>
  <c r="L9390" i="1"/>
  <c r="N9390" i="1" s="1"/>
  <c r="L9391" i="1"/>
  <c r="N9391" i="1" s="1"/>
  <c r="L9392" i="1"/>
  <c r="N9392" i="1" s="1"/>
  <c r="L9393" i="1"/>
  <c r="N9393" i="1" s="1"/>
  <c r="L9394" i="1"/>
  <c r="N9394" i="1" s="1"/>
  <c r="L9395" i="1"/>
  <c r="N9395" i="1" s="1"/>
  <c r="L9396" i="1"/>
  <c r="N9396" i="1" s="1"/>
  <c r="L9397" i="1"/>
  <c r="N9397" i="1" s="1"/>
  <c r="L9398" i="1"/>
  <c r="N9398" i="1" s="1"/>
  <c r="L9399" i="1"/>
  <c r="N9399" i="1" s="1"/>
  <c r="L9400" i="1"/>
  <c r="N9400" i="1" s="1"/>
  <c r="L9401" i="1"/>
  <c r="N9401" i="1" s="1"/>
  <c r="L9402" i="1"/>
  <c r="N9402" i="1" s="1"/>
  <c r="L9403" i="1"/>
  <c r="N9403" i="1" s="1"/>
  <c r="L9404" i="1"/>
  <c r="N9404" i="1" s="1"/>
  <c r="L9405" i="1"/>
  <c r="N9405" i="1" s="1"/>
  <c r="L9406" i="1"/>
  <c r="N9406" i="1" s="1"/>
  <c r="L9407" i="1"/>
  <c r="N9407" i="1" s="1"/>
  <c r="L9408" i="1"/>
  <c r="N9408" i="1" s="1"/>
  <c r="L9409" i="1"/>
  <c r="N9409" i="1" s="1"/>
  <c r="L9410" i="1"/>
  <c r="N9410" i="1" s="1"/>
  <c r="L9411" i="1"/>
  <c r="N9411" i="1" s="1"/>
  <c r="L9412" i="1"/>
  <c r="N9412" i="1" s="1"/>
  <c r="L9413" i="1"/>
  <c r="N9413" i="1" s="1"/>
  <c r="L9414" i="1"/>
  <c r="N9414" i="1" s="1"/>
  <c r="L9415" i="1"/>
  <c r="N9415" i="1" s="1"/>
  <c r="L9416" i="1"/>
  <c r="N9416" i="1" s="1"/>
  <c r="L9417" i="1"/>
  <c r="N9417" i="1" s="1"/>
  <c r="L9418" i="1"/>
  <c r="N9418" i="1" s="1"/>
  <c r="L9419" i="1"/>
  <c r="N9419" i="1" s="1"/>
  <c r="L9420" i="1"/>
  <c r="N9420" i="1" s="1"/>
  <c r="L9421" i="1"/>
  <c r="N9421" i="1" s="1"/>
  <c r="L9422" i="1"/>
  <c r="N9422" i="1" s="1"/>
  <c r="L9423" i="1"/>
  <c r="N9423" i="1" s="1"/>
  <c r="L9424" i="1"/>
  <c r="N9424" i="1" s="1"/>
  <c r="L9425" i="1"/>
  <c r="N9425" i="1" s="1"/>
  <c r="L9426" i="1"/>
  <c r="N9426" i="1" s="1"/>
  <c r="L9427" i="1"/>
  <c r="N9427" i="1" s="1"/>
  <c r="L9428" i="1"/>
  <c r="N9428" i="1" s="1"/>
  <c r="L9429" i="1"/>
  <c r="N9429" i="1" s="1"/>
  <c r="L9430" i="1"/>
  <c r="N9430" i="1" s="1"/>
  <c r="L9431" i="1"/>
  <c r="N9431" i="1" s="1"/>
  <c r="L9432" i="1"/>
  <c r="N9432" i="1" s="1"/>
  <c r="L9433" i="1"/>
  <c r="N9433" i="1" s="1"/>
  <c r="L9434" i="1"/>
  <c r="N9434" i="1" s="1"/>
  <c r="L9435" i="1"/>
  <c r="N9435" i="1" s="1"/>
  <c r="L9436" i="1"/>
  <c r="N9436" i="1" s="1"/>
  <c r="L9437" i="1"/>
  <c r="N9437" i="1" s="1"/>
  <c r="L9438" i="1"/>
  <c r="N9438" i="1" s="1"/>
  <c r="L9439" i="1"/>
  <c r="N9439" i="1" s="1"/>
  <c r="L9440" i="1"/>
  <c r="N9440" i="1" s="1"/>
  <c r="L9441" i="1"/>
  <c r="N9441" i="1" s="1"/>
  <c r="L9442" i="1"/>
  <c r="N9442" i="1" s="1"/>
  <c r="L9443" i="1"/>
  <c r="N9443" i="1" s="1"/>
  <c r="L9444" i="1"/>
  <c r="N9444" i="1" s="1"/>
  <c r="L9445" i="1"/>
  <c r="N9445" i="1" s="1"/>
  <c r="L9446" i="1"/>
  <c r="N9446" i="1" s="1"/>
  <c r="L9447" i="1"/>
  <c r="N9447" i="1" s="1"/>
  <c r="L9448" i="1"/>
  <c r="N9448" i="1" s="1"/>
  <c r="L9449" i="1"/>
  <c r="N9449" i="1" s="1"/>
  <c r="L9450" i="1"/>
  <c r="N9450" i="1" s="1"/>
  <c r="L9451" i="1"/>
  <c r="N9451" i="1" s="1"/>
  <c r="L9452" i="1"/>
  <c r="N9452" i="1" s="1"/>
  <c r="L9453" i="1"/>
  <c r="N9453" i="1" s="1"/>
  <c r="L9454" i="1"/>
  <c r="N9454" i="1" s="1"/>
  <c r="L9455" i="1"/>
  <c r="N9455" i="1" s="1"/>
  <c r="L9456" i="1"/>
  <c r="N9456" i="1" s="1"/>
  <c r="L9457" i="1"/>
  <c r="N9457" i="1" s="1"/>
  <c r="L9458" i="1"/>
  <c r="N9458" i="1" s="1"/>
  <c r="L9459" i="1"/>
  <c r="N9459" i="1" s="1"/>
  <c r="L9460" i="1"/>
  <c r="N9460" i="1" s="1"/>
  <c r="L9461" i="1"/>
  <c r="N9461" i="1" s="1"/>
  <c r="L9462" i="1"/>
  <c r="N9462" i="1" s="1"/>
  <c r="L9463" i="1"/>
  <c r="N9463" i="1" s="1"/>
  <c r="L9464" i="1"/>
  <c r="N9464" i="1" s="1"/>
  <c r="L9465" i="1"/>
  <c r="N9465" i="1" s="1"/>
  <c r="L9466" i="1"/>
  <c r="N9466" i="1" s="1"/>
  <c r="L9467" i="1"/>
  <c r="N9467" i="1" s="1"/>
  <c r="L9468" i="1"/>
  <c r="N9468" i="1" s="1"/>
  <c r="L9469" i="1"/>
  <c r="N9469" i="1" s="1"/>
  <c r="L9470" i="1"/>
  <c r="N9470" i="1" s="1"/>
  <c r="L9471" i="1"/>
  <c r="N9471" i="1" s="1"/>
  <c r="L9472" i="1"/>
  <c r="N9472" i="1" s="1"/>
  <c r="L9473" i="1"/>
  <c r="N9473" i="1" s="1"/>
  <c r="L9474" i="1"/>
  <c r="N9474" i="1" s="1"/>
  <c r="L9475" i="1"/>
  <c r="N9475" i="1" s="1"/>
  <c r="L9476" i="1"/>
  <c r="N9476" i="1" s="1"/>
  <c r="L9477" i="1"/>
  <c r="N9477" i="1" s="1"/>
  <c r="L9478" i="1"/>
  <c r="N9478" i="1" s="1"/>
  <c r="L9479" i="1"/>
  <c r="N9479" i="1" s="1"/>
  <c r="L9480" i="1"/>
  <c r="N9480" i="1" s="1"/>
  <c r="L9481" i="1"/>
  <c r="N9481" i="1" s="1"/>
  <c r="L9482" i="1"/>
  <c r="N9482" i="1" s="1"/>
  <c r="L9483" i="1"/>
  <c r="N9483" i="1" s="1"/>
  <c r="L9484" i="1"/>
  <c r="N9484" i="1" s="1"/>
  <c r="L9485" i="1"/>
  <c r="N9485" i="1" s="1"/>
  <c r="L9486" i="1"/>
  <c r="N9486" i="1" s="1"/>
  <c r="L9487" i="1"/>
  <c r="N9487" i="1" s="1"/>
  <c r="L9488" i="1"/>
  <c r="N9488" i="1" s="1"/>
  <c r="L9489" i="1"/>
  <c r="N9489" i="1" s="1"/>
  <c r="L9490" i="1"/>
  <c r="N9490" i="1" s="1"/>
  <c r="L9491" i="1"/>
  <c r="N9491" i="1" s="1"/>
  <c r="L9492" i="1"/>
  <c r="N9492" i="1" s="1"/>
  <c r="L9493" i="1"/>
  <c r="N9493" i="1" s="1"/>
  <c r="L9494" i="1"/>
  <c r="N9494" i="1" s="1"/>
  <c r="L9495" i="1"/>
  <c r="N9495" i="1" s="1"/>
  <c r="L9496" i="1"/>
  <c r="N9496" i="1" s="1"/>
  <c r="L9497" i="1"/>
  <c r="N9497" i="1" s="1"/>
  <c r="L9498" i="1"/>
  <c r="N9498" i="1" s="1"/>
  <c r="L9499" i="1"/>
  <c r="N9499" i="1" s="1"/>
  <c r="L9500" i="1"/>
  <c r="N9500" i="1" s="1"/>
  <c r="L9501" i="1"/>
  <c r="N9501" i="1" s="1"/>
  <c r="L9502" i="1"/>
  <c r="N9502" i="1" s="1"/>
  <c r="L9503" i="1"/>
  <c r="N9503" i="1" s="1"/>
  <c r="L9504" i="1"/>
  <c r="N9504" i="1" s="1"/>
  <c r="L9505" i="1"/>
  <c r="N9505" i="1" s="1"/>
  <c r="L9506" i="1"/>
  <c r="N9506" i="1" s="1"/>
  <c r="L9507" i="1"/>
  <c r="N9507" i="1" s="1"/>
  <c r="L9508" i="1"/>
  <c r="N9508" i="1" s="1"/>
  <c r="L9509" i="1"/>
  <c r="N9509" i="1" s="1"/>
  <c r="L9510" i="1"/>
  <c r="N9510" i="1" s="1"/>
  <c r="L9511" i="1"/>
  <c r="N9511" i="1" s="1"/>
  <c r="L9512" i="1"/>
  <c r="N9512" i="1" s="1"/>
  <c r="L9513" i="1"/>
  <c r="N9513" i="1" s="1"/>
  <c r="L9514" i="1"/>
  <c r="N9514" i="1" s="1"/>
  <c r="L9515" i="1"/>
  <c r="N9515" i="1" s="1"/>
  <c r="L9516" i="1"/>
  <c r="N9516" i="1" s="1"/>
  <c r="L9517" i="1"/>
  <c r="N9517" i="1" s="1"/>
  <c r="L9518" i="1"/>
  <c r="N9518" i="1" s="1"/>
  <c r="L9519" i="1"/>
  <c r="N9519" i="1" s="1"/>
  <c r="L9520" i="1"/>
  <c r="N9520" i="1" s="1"/>
  <c r="L9521" i="1"/>
  <c r="N9521" i="1" s="1"/>
  <c r="L9522" i="1"/>
  <c r="N9522" i="1" s="1"/>
  <c r="L9523" i="1"/>
  <c r="N9523" i="1" s="1"/>
  <c r="L9524" i="1"/>
  <c r="N9524" i="1" s="1"/>
  <c r="L9525" i="1"/>
  <c r="N9525" i="1" s="1"/>
  <c r="L9526" i="1"/>
  <c r="N9526" i="1" s="1"/>
  <c r="L9527" i="1"/>
  <c r="N9527" i="1" s="1"/>
  <c r="L9528" i="1"/>
  <c r="N9528" i="1" s="1"/>
  <c r="L9529" i="1"/>
  <c r="N9529" i="1" s="1"/>
  <c r="L9530" i="1"/>
  <c r="N9530" i="1" s="1"/>
  <c r="L9531" i="1"/>
  <c r="N9531" i="1" s="1"/>
  <c r="L9532" i="1"/>
  <c r="N9532" i="1" s="1"/>
  <c r="L9533" i="1"/>
  <c r="N9533" i="1" s="1"/>
  <c r="L9534" i="1"/>
  <c r="N9534" i="1" s="1"/>
  <c r="L9535" i="1"/>
  <c r="N9535" i="1" s="1"/>
  <c r="L9536" i="1"/>
  <c r="N9536" i="1" s="1"/>
  <c r="L9537" i="1"/>
  <c r="N9537" i="1" s="1"/>
  <c r="L9538" i="1"/>
  <c r="N9538" i="1" s="1"/>
  <c r="L9539" i="1"/>
  <c r="N9539" i="1" s="1"/>
  <c r="L9540" i="1"/>
  <c r="N9540" i="1" s="1"/>
  <c r="L9541" i="1"/>
  <c r="N9541" i="1" s="1"/>
  <c r="L9542" i="1"/>
  <c r="N9542" i="1" s="1"/>
  <c r="L9543" i="1"/>
  <c r="N9543" i="1" s="1"/>
  <c r="L9544" i="1"/>
  <c r="N9544" i="1" s="1"/>
  <c r="L9545" i="1"/>
  <c r="N9545" i="1" s="1"/>
  <c r="L9546" i="1"/>
  <c r="N9546" i="1" s="1"/>
  <c r="L9547" i="1"/>
  <c r="N9547" i="1" s="1"/>
  <c r="L9548" i="1"/>
  <c r="N9548" i="1" s="1"/>
  <c r="L9549" i="1"/>
  <c r="N9549" i="1" s="1"/>
  <c r="L9550" i="1"/>
  <c r="N9550" i="1" s="1"/>
  <c r="L9551" i="1"/>
  <c r="N9551" i="1" s="1"/>
  <c r="L9552" i="1"/>
  <c r="N9552" i="1" s="1"/>
  <c r="L9553" i="1"/>
  <c r="N9553" i="1" s="1"/>
  <c r="L9554" i="1"/>
  <c r="N9554" i="1" s="1"/>
  <c r="L9555" i="1"/>
  <c r="N9555" i="1" s="1"/>
  <c r="L9556" i="1"/>
  <c r="N9556" i="1" s="1"/>
  <c r="L9557" i="1"/>
  <c r="N9557" i="1" s="1"/>
  <c r="L9558" i="1"/>
  <c r="N9558" i="1" s="1"/>
  <c r="L9559" i="1"/>
  <c r="N9559" i="1" s="1"/>
  <c r="L9560" i="1"/>
  <c r="N9560" i="1" s="1"/>
  <c r="L9561" i="1"/>
  <c r="N9561" i="1" s="1"/>
  <c r="L9562" i="1"/>
  <c r="N9562" i="1" s="1"/>
  <c r="L9563" i="1"/>
  <c r="N9563" i="1" s="1"/>
  <c r="L9564" i="1"/>
  <c r="N9564" i="1" s="1"/>
  <c r="L9565" i="1"/>
  <c r="N9565" i="1" s="1"/>
  <c r="L9566" i="1"/>
  <c r="N9566" i="1" s="1"/>
  <c r="L9567" i="1"/>
  <c r="N9567" i="1" s="1"/>
  <c r="L9568" i="1"/>
  <c r="N9568" i="1" s="1"/>
  <c r="L9569" i="1"/>
  <c r="N9569" i="1" s="1"/>
  <c r="L9570" i="1"/>
  <c r="N9570" i="1" s="1"/>
  <c r="L9571" i="1"/>
  <c r="N9571" i="1" s="1"/>
  <c r="L9572" i="1"/>
  <c r="N9572" i="1" s="1"/>
  <c r="L9573" i="1"/>
  <c r="N9573" i="1" s="1"/>
  <c r="L9574" i="1"/>
  <c r="N9574" i="1" s="1"/>
  <c r="L9575" i="1"/>
  <c r="N9575" i="1" s="1"/>
  <c r="L9576" i="1"/>
  <c r="N9576" i="1" s="1"/>
  <c r="L9577" i="1"/>
  <c r="N9577" i="1" s="1"/>
  <c r="L9578" i="1"/>
  <c r="N9578" i="1" s="1"/>
  <c r="L9579" i="1"/>
  <c r="N9579" i="1" s="1"/>
  <c r="L9580" i="1"/>
  <c r="N9580" i="1" s="1"/>
  <c r="L9581" i="1"/>
  <c r="N9581" i="1" s="1"/>
  <c r="L9582" i="1"/>
  <c r="N9582" i="1" s="1"/>
  <c r="L9583" i="1"/>
  <c r="N9583" i="1" s="1"/>
  <c r="L9584" i="1"/>
  <c r="N9584" i="1" s="1"/>
  <c r="L9585" i="1"/>
  <c r="N9585" i="1" s="1"/>
  <c r="L9586" i="1"/>
  <c r="N9586" i="1" s="1"/>
  <c r="L9587" i="1"/>
  <c r="N9587" i="1" s="1"/>
  <c r="L9588" i="1"/>
  <c r="N9588" i="1" s="1"/>
  <c r="L9589" i="1"/>
  <c r="N9589" i="1" s="1"/>
  <c r="L9590" i="1"/>
  <c r="N9590" i="1" s="1"/>
  <c r="L9591" i="1"/>
  <c r="N9591" i="1" s="1"/>
  <c r="L9592" i="1"/>
  <c r="N9592" i="1" s="1"/>
  <c r="L9593" i="1"/>
  <c r="N9593" i="1" s="1"/>
  <c r="L9594" i="1"/>
  <c r="N9594" i="1" s="1"/>
  <c r="L9595" i="1"/>
  <c r="N9595" i="1" s="1"/>
  <c r="L9596" i="1"/>
  <c r="N9596" i="1" s="1"/>
  <c r="L9597" i="1"/>
  <c r="N9597" i="1" s="1"/>
  <c r="L9598" i="1"/>
  <c r="N9598" i="1" s="1"/>
  <c r="L9599" i="1"/>
  <c r="N9599" i="1" s="1"/>
  <c r="L9600" i="1"/>
  <c r="N9600" i="1" s="1"/>
  <c r="L9601" i="1"/>
  <c r="N9601" i="1" s="1"/>
  <c r="L9602" i="1"/>
  <c r="N9602" i="1" s="1"/>
  <c r="L9603" i="1"/>
  <c r="N9603" i="1" s="1"/>
  <c r="L9604" i="1"/>
  <c r="N9604" i="1" s="1"/>
  <c r="L9605" i="1"/>
  <c r="N9605" i="1" s="1"/>
  <c r="L9606" i="1"/>
  <c r="N9606" i="1" s="1"/>
  <c r="L9607" i="1"/>
  <c r="N9607" i="1" s="1"/>
  <c r="L9608" i="1"/>
  <c r="N9608" i="1" s="1"/>
  <c r="L9609" i="1"/>
  <c r="N9609" i="1" s="1"/>
  <c r="L9610" i="1"/>
  <c r="N9610" i="1" s="1"/>
  <c r="L9611" i="1"/>
  <c r="N9611" i="1" s="1"/>
  <c r="L9612" i="1"/>
  <c r="N9612" i="1" s="1"/>
  <c r="L9613" i="1"/>
  <c r="N9613" i="1" s="1"/>
  <c r="L9614" i="1"/>
  <c r="N9614" i="1" s="1"/>
  <c r="L9615" i="1"/>
  <c r="N9615" i="1" s="1"/>
  <c r="L9616" i="1"/>
  <c r="N9616" i="1" s="1"/>
  <c r="L9617" i="1"/>
  <c r="N9617" i="1" s="1"/>
  <c r="L9618" i="1"/>
  <c r="N9618" i="1" s="1"/>
  <c r="L9619" i="1"/>
  <c r="N9619" i="1" s="1"/>
  <c r="L9620" i="1"/>
  <c r="N9620" i="1" s="1"/>
  <c r="L9621" i="1"/>
  <c r="N9621" i="1" s="1"/>
  <c r="L9622" i="1"/>
  <c r="N9622" i="1" s="1"/>
  <c r="L9623" i="1"/>
  <c r="N9623" i="1" s="1"/>
  <c r="L9624" i="1"/>
  <c r="N9624" i="1" s="1"/>
  <c r="L9625" i="1"/>
  <c r="N9625" i="1" s="1"/>
  <c r="L9626" i="1"/>
  <c r="N9626" i="1" s="1"/>
  <c r="L9627" i="1"/>
  <c r="N9627" i="1" s="1"/>
  <c r="L9628" i="1"/>
  <c r="N9628" i="1" s="1"/>
  <c r="L9629" i="1"/>
  <c r="N9629" i="1" s="1"/>
  <c r="L9630" i="1"/>
  <c r="N9630" i="1" s="1"/>
  <c r="L9631" i="1"/>
  <c r="N9631" i="1" s="1"/>
  <c r="L9632" i="1"/>
  <c r="N9632" i="1" s="1"/>
  <c r="L9633" i="1"/>
  <c r="N9633" i="1" s="1"/>
  <c r="L9634" i="1"/>
  <c r="N9634" i="1" s="1"/>
  <c r="L9635" i="1"/>
  <c r="N9635" i="1" s="1"/>
  <c r="L9636" i="1"/>
  <c r="N9636" i="1" s="1"/>
  <c r="L9637" i="1"/>
  <c r="N9637" i="1" s="1"/>
  <c r="L9638" i="1"/>
  <c r="N9638" i="1" s="1"/>
  <c r="L9639" i="1"/>
  <c r="N9639" i="1" s="1"/>
  <c r="L9640" i="1"/>
  <c r="N9640" i="1" s="1"/>
  <c r="L9641" i="1"/>
  <c r="N9641" i="1" s="1"/>
  <c r="L9642" i="1"/>
  <c r="N9642" i="1" s="1"/>
  <c r="L9643" i="1"/>
  <c r="N9643" i="1" s="1"/>
  <c r="L9644" i="1"/>
  <c r="N9644" i="1" s="1"/>
  <c r="L9645" i="1"/>
  <c r="N9645" i="1" s="1"/>
  <c r="L9646" i="1"/>
  <c r="N9646" i="1" s="1"/>
  <c r="L9647" i="1"/>
  <c r="N9647" i="1" s="1"/>
  <c r="L9648" i="1"/>
  <c r="N9648" i="1" s="1"/>
  <c r="L9649" i="1"/>
  <c r="N9649" i="1" s="1"/>
  <c r="L9650" i="1"/>
  <c r="N9650" i="1" s="1"/>
  <c r="L9651" i="1"/>
  <c r="N9651" i="1" s="1"/>
  <c r="L9652" i="1"/>
  <c r="N9652" i="1" s="1"/>
  <c r="L9653" i="1"/>
  <c r="N9653" i="1" s="1"/>
  <c r="L9654" i="1"/>
  <c r="N9654" i="1" s="1"/>
  <c r="L9655" i="1"/>
  <c r="N9655" i="1" s="1"/>
  <c r="L9656" i="1"/>
  <c r="N9656" i="1" s="1"/>
  <c r="L9657" i="1"/>
  <c r="N9657" i="1" s="1"/>
  <c r="L9658" i="1"/>
  <c r="N9658" i="1" s="1"/>
  <c r="L9659" i="1"/>
  <c r="N9659" i="1" s="1"/>
  <c r="L9660" i="1"/>
  <c r="N9660" i="1" s="1"/>
  <c r="L9661" i="1"/>
  <c r="N9661" i="1" s="1"/>
  <c r="L9662" i="1"/>
  <c r="N9662" i="1" s="1"/>
  <c r="L9663" i="1"/>
  <c r="N9663" i="1" s="1"/>
  <c r="L9664" i="1"/>
  <c r="N9664" i="1" s="1"/>
  <c r="L9665" i="1"/>
  <c r="N9665" i="1" s="1"/>
  <c r="L9666" i="1"/>
  <c r="N9666" i="1" s="1"/>
  <c r="L9667" i="1"/>
  <c r="N9667" i="1" s="1"/>
  <c r="L9668" i="1"/>
  <c r="N9668" i="1" s="1"/>
  <c r="L9669" i="1"/>
  <c r="N9669" i="1" s="1"/>
  <c r="L9670" i="1"/>
  <c r="N9670" i="1" s="1"/>
  <c r="L9671" i="1"/>
  <c r="N9671" i="1" s="1"/>
  <c r="L9672" i="1"/>
  <c r="N9672" i="1" s="1"/>
  <c r="L9673" i="1"/>
  <c r="N9673" i="1" s="1"/>
  <c r="L9674" i="1"/>
  <c r="N9674" i="1" s="1"/>
  <c r="L9675" i="1"/>
  <c r="N9675" i="1" s="1"/>
  <c r="L9676" i="1"/>
  <c r="N9676" i="1" s="1"/>
  <c r="L9677" i="1"/>
  <c r="N9677" i="1" s="1"/>
  <c r="L9678" i="1"/>
  <c r="N9678" i="1" s="1"/>
  <c r="L9679" i="1"/>
  <c r="N9679" i="1" s="1"/>
  <c r="L9680" i="1"/>
  <c r="N9680" i="1" s="1"/>
  <c r="L9681" i="1"/>
  <c r="N9681" i="1" s="1"/>
  <c r="L9682" i="1"/>
  <c r="N9682" i="1" s="1"/>
  <c r="L9683" i="1"/>
  <c r="N9683" i="1" s="1"/>
  <c r="L9684" i="1"/>
  <c r="N9684" i="1" s="1"/>
  <c r="L9685" i="1"/>
  <c r="N9685" i="1" s="1"/>
  <c r="L9686" i="1"/>
  <c r="N9686" i="1" s="1"/>
  <c r="L9687" i="1"/>
  <c r="N9687" i="1" s="1"/>
  <c r="L9688" i="1"/>
  <c r="N9688" i="1" s="1"/>
  <c r="L9689" i="1"/>
  <c r="N9689" i="1" s="1"/>
  <c r="L9690" i="1"/>
  <c r="N9690" i="1" s="1"/>
  <c r="L9691" i="1"/>
  <c r="N9691" i="1" s="1"/>
  <c r="L9692" i="1"/>
  <c r="N9692" i="1" s="1"/>
  <c r="L9693" i="1"/>
  <c r="N9693" i="1" s="1"/>
  <c r="L9694" i="1"/>
  <c r="N9694" i="1" s="1"/>
  <c r="L9695" i="1"/>
  <c r="N9695" i="1" s="1"/>
  <c r="L9696" i="1"/>
  <c r="N9696" i="1" s="1"/>
  <c r="L9697" i="1"/>
  <c r="N9697" i="1" s="1"/>
  <c r="L9698" i="1"/>
  <c r="N9698" i="1" s="1"/>
  <c r="L9699" i="1"/>
  <c r="N9699" i="1" s="1"/>
  <c r="L9700" i="1"/>
  <c r="N9700" i="1" s="1"/>
  <c r="L9701" i="1"/>
  <c r="N9701" i="1" s="1"/>
  <c r="L9702" i="1"/>
  <c r="N9702" i="1" s="1"/>
  <c r="L9703" i="1"/>
  <c r="N9703" i="1" s="1"/>
  <c r="L9704" i="1"/>
  <c r="N9704" i="1" s="1"/>
  <c r="L9705" i="1"/>
  <c r="N9705" i="1" s="1"/>
  <c r="L9706" i="1"/>
  <c r="N9706" i="1" s="1"/>
  <c r="L9707" i="1"/>
  <c r="N9707" i="1" s="1"/>
  <c r="L9708" i="1"/>
  <c r="N9708" i="1" s="1"/>
  <c r="L9709" i="1"/>
  <c r="N9709" i="1" s="1"/>
  <c r="L9710" i="1"/>
  <c r="N9710" i="1" s="1"/>
  <c r="L9711" i="1"/>
  <c r="N9711" i="1" s="1"/>
  <c r="L9712" i="1"/>
  <c r="N9712" i="1" s="1"/>
  <c r="L9713" i="1"/>
  <c r="N9713" i="1" s="1"/>
  <c r="L9714" i="1"/>
  <c r="N9714" i="1" s="1"/>
  <c r="L9715" i="1"/>
  <c r="N9715" i="1" s="1"/>
  <c r="L9716" i="1"/>
  <c r="N9716" i="1" s="1"/>
  <c r="L9717" i="1"/>
  <c r="N9717" i="1" s="1"/>
  <c r="L9718" i="1"/>
  <c r="N9718" i="1" s="1"/>
  <c r="L9719" i="1"/>
  <c r="N9719" i="1" s="1"/>
  <c r="L9720" i="1"/>
  <c r="N9720" i="1" s="1"/>
  <c r="L9721" i="1"/>
  <c r="N9721" i="1" s="1"/>
  <c r="L9722" i="1"/>
  <c r="N9722" i="1" s="1"/>
  <c r="L9723" i="1"/>
  <c r="N9723" i="1" s="1"/>
  <c r="L9724" i="1"/>
  <c r="N9724" i="1" s="1"/>
  <c r="L9725" i="1"/>
  <c r="N9725" i="1" s="1"/>
  <c r="L9726" i="1"/>
  <c r="N9726" i="1" s="1"/>
  <c r="L9727" i="1"/>
  <c r="N9727" i="1" s="1"/>
  <c r="L9728" i="1"/>
  <c r="N9728" i="1" s="1"/>
  <c r="L9729" i="1"/>
  <c r="N9729" i="1" s="1"/>
  <c r="L9730" i="1"/>
  <c r="N9730" i="1" s="1"/>
  <c r="L9731" i="1"/>
  <c r="N9731" i="1" s="1"/>
  <c r="L9732" i="1"/>
  <c r="N9732" i="1" s="1"/>
  <c r="L9733" i="1"/>
  <c r="N9733" i="1" s="1"/>
  <c r="L9734" i="1"/>
  <c r="N9734" i="1" s="1"/>
  <c r="L9735" i="1"/>
  <c r="N9735" i="1" s="1"/>
  <c r="L9736" i="1"/>
  <c r="N9736" i="1" s="1"/>
  <c r="L9737" i="1"/>
  <c r="N9737" i="1" s="1"/>
  <c r="L9738" i="1"/>
  <c r="N9738" i="1" s="1"/>
  <c r="L9739" i="1"/>
  <c r="N9739" i="1" s="1"/>
  <c r="L9740" i="1"/>
  <c r="N9740" i="1" s="1"/>
  <c r="L9741" i="1"/>
  <c r="N9741" i="1" s="1"/>
  <c r="L9742" i="1"/>
  <c r="N9742" i="1" s="1"/>
  <c r="L9743" i="1"/>
  <c r="N9743" i="1" s="1"/>
  <c r="L9744" i="1"/>
  <c r="N9744" i="1" s="1"/>
  <c r="L9745" i="1"/>
  <c r="N9745" i="1" s="1"/>
  <c r="L9746" i="1"/>
  <c r="N9746" i="1" s="1"/>
  <c r="L9747" i="1"/>
  <c r="N9747" i="1" s="1"/>
  <c r="L9748" i="1"/>
  <c r="N9748" i="1" s="1"/>
  <c r="L9749" i="1"/>
  <c r="N9749" i="1" s="1"/>
  <c r="L9750" i="1"/>
  <c r="N9750" i="1" s="1"/>
  <c r="L9751" i="1"/>
  <c r="N9751" i="1" s="1"/>
  <c r="L9752" i="1"/>
  <c r="N9752" i="1" s="1"/>
  <c r="L9753" i="1"/>
  <c r="N9753" i="1" s="1"/>
  <c r="L9754" i="1"/>
  <c r="N9754" i="1" s="1"/>
  <c r="L9755" i="1"/>
  <c r="N9755" i="1" s="1"/>
  <c r="L9756" i="1"/>
  <c r="N9756" i="1" s="1"/>
  <c r="L9757" i="1"/>
  <c r="N9757" i="1" s="1"/>
  <c r="L9758" i="1"/>
  <c r="N9758" i="1" s="1"/>
  <c r="L9759" i="1"/>
  <c r="N9759" i="1" s="1"/>
  <c r="L9760" i="1"/>
  <c r="N9760" i="1" s="1"/>
  <c r="L9761" i="1"/>
  <c r="N9761" i="1" s="1"/>
  <c r="L9762" i="1"/>
  <c r="N9762" i="1" s="1"/>
  <c r="L9763" i="1"/>
  <c r="N9763" i="1" s="1"/>
  <c r="L9764" i="1"/>
  <c r="N9764" i="1" s="1"/>
  <c r="L9765" i="1"/>
  <c r="N9765" i="1" s="1"/>
  <c r="L9766" i="1"/>
  <c r="N9766" i="1" s="1"/>
  <c r="L9767" i="1"/>
  <c r="N9767" i="1" s="1"/>
  <c r="L9768" i="1"/>
  <c r="N9768" i="1" s="1"/>
  <c r="L9769" i="1"/>
  <c r="N9769" i="1" s="1"/>
  <c r="L9770" i="1"/>
  <c r="N9770" i="1" s="1"/>
  <c r="L9771" i="1"/>
  <c r="N9771" i="1" s="1"/>
  <c r="L9772" i="1"/>
  <c r="N9772" i="1" s="1"/>
  <c r="L9773" i="1"/>
  <c r="N9773" i="1" s="1"/>
  <c r="L9774" i="1"/>
  <c r="N9774" i="1" s="1"/>
  <c r="L9775" i="1"/>
  <c r="N9775" i="1" s="1"/>
  <c r="L9776" i="1"/>
  <c r="N9776" i="1" s="1"/>
  <c r="L9777" i="1"/>
  <c r="N9777" i="1" s="1"/>
  <c r="L9778" i="1"/>
  <c r="N9778" i="1" s="1"/>
  <c r="L9779" i="1"/>
  <c r="N9779" i="1" s="1"/>
  <c r="L9780" i="1"/>
  <c r="N9780" i="1" s="1"/>
  <c r="L9781" i="1"/>
  <c r="N9781" i="1" s="1"/>
  <c r="L9782" i="1"/>
  <c r="N9782" i="1" s="1"/>
  <c r="L9783" i="1"/>
  <c r="N9783" i="1" s="1"/>
  <c r="L9784" i="1"/>
  <c r="N9784" i="1" s="1"/>
  <c r="L9785" i="1"/>
  <c r="N9785" i="1" s="1"/>
  <c r="L9786" i="1"/>
  <c r="N9786" i="1" s="1"/>
  <c r="L9787" i="1"/>
  <c r="N9787" i="1" s="1"/>
  <c r="L9788" i="1"/>
  <c r="N9788" i="1" s="1"/>
  <c r="L9789" i="1"/>
  <c r="N9789" i="1" s="1"/>
  <c r="L9790" i="1"/>
  <c r="N9790" i="1" s="1"/>
  <c r="L9791" i="1"/>
  <c r="N9791" i="1" s="1"/>
  <c r="L9792" i="1"/>
  <c r="N9792" i="1" s="1"/>
  <c r="L9793" i="1"/>
  <c r="N9793" i="1" s="1"/>
  <c r="L9794" i="1"/>
  <c r="N9794" i="1" s="1"/>
  <c r="L9795" i="1"/>
  <c r="N9795" i="1" s="1"/>
  <c r="L9796" i="1"/>
  <c r="N9796" i="1" s="1"/>
  <c r="L9797" i="1"/>
  <c r="N9797" i="1" s="1"/>
  <c r="L9798" i="1"/>
  <c r="N9798" i="1" s="1"/>
  <c r="L9799" i="1"/>
  <c r="N9799" i="1" s="1"/>
  <c r="L9800" i="1"/>
  <c r="N9800" i="1" s="1"/>
  <c r="L9801" i="1"/>
  <c r="N9801" i="1" s="1"/>
  <c r="L9802" i="1"/>
  <c r="N9802" i="1" s="1"/>
  <c r="L9803" i="1"/>
  <c r="N9803" i="1" s="1"/>
  <c r="L9804" i="1"/>
  <c r="N9804" i="1" s="1"/>
  <c r="L9805" i="1"/>
  <c r="N9805" i="1" s="1"/>
  <c r="L9806" i="1"/>
  <c r="N9806" i="1" s="1"/>
  <c r="L9807" i="1"/>
  <c r="N9807" i="1" s="1"/>
  <c r="L9808" i="1"/>
  <c r="N9808" i="1" s="1"/>
  <c r="L9809" i="1"/>
  <c r="N9809" i="1" s="1"/>
  <c r="L9810" i="1"/>
  <c r="N9810" i="1" s="1"/>
  <c r="L9811" i="1"/>
  <c r="N9811" i="1" s="1"/>
  <c r="L9812" i="1"/>
  <c r="N9812" i="1" s="1"/>
  <c r="L9813" i="1"/>
  <c r="N9813" i="1" s="1"/>
  <c r="L9814" i="1"/>
  <c r="N9814" i="1" s="1"/>
  <c r="L9815" i="1"/>
  <c r="N9815" i="1" s="1"/>
  <c r="L9816" i="1"/>
  <c r="N9816" i="1" s="1"/>
  <c r="L9817" i="1"/>
  <c r="N9817" i="1" s="1"/>
  <c r="L9818" i="1"/>
  <c r="N9818" i="1" s="1"/>
  <c r="L9819" i="1"/>
  <c r="N9819" i="1" s="1"/>
  <c r="L9820" i="1"/>
  <c r="N9820" i="1" s="1"/>
  <c r="L9821" i="1"/>
  <c r="N9821" i="1" s="1"/>
  <c r="L9822" i="1"/>
  <c r="N9822" i="1" s="1"/>
  <c r="L9823" i="1"/>
  <c r="N9823" i="1" s="1"/>
  <c r="L9824" i="1"/>
  <c r="N9824" i="1" s="1"/>
  <c r="L9825" i="1"/>
  <c r="N9825" i="1" s="1"/>
  <c r="L9826" i="1"/>
  <c r="N9826" i="1" s="1"/>
  <c r="L9827" i="1"/>
  <c r="N9827" i="1" s="1"/>
  <c r="L9828" i="1"/>
  <c r="N9828" i="1" s="1"/>
  <c r="L9829" i="1"/>
  <c r="N9829" i="1" s="1"/>
  <c r="L9830" i="1"/>
  <c r="N9830" i="1" s="1"/>
  <c r="L9831" i="1"/>
  <c r="N9831" i="1" s="1"/>
  <c r="L9832" i="1"/>
  <c r="N9832" i="1" s="1"/>
  <c r="L9833" i="1"/>
  <c r="N9833" i="1" s="1"/>
  <c r="L9834" i="1"/>
  <c r="N9834" i="1" s="1"/>
  <c r="L9835" i="1"/>
  <c r="N9835" i="1" s="1"/>
  <c r="L9836" i="1"/>
  <c r="N9836" i="1" s="1"/>
  <c r="L9837" i="1"/>
  <c r="N9837" i="1" s="1"/>
  <c r="L9838" i="1"/>
  <c r="N9838" i="1" s="1"/>
  <c r="L9839" i="1"/>
  <c r="N9839" i="1" s="1"/>
  <c r="L9840" i="1"/>
  <c r="N9840" i="1" s="1"/>
  <c r="L9841" i="1"/>
  <c r="N9841" i="1" s="1"/>
  <c r="L9842" i="1"/>
  <c r="N9842" i="1" s="1"/>
  <c r="L9843" i="1"/>
  <c r="N9843" i="1" s="1"/>
  <c r="L9844" i="1"/>
  <c r="N9844" i="1" s="1"/>
  <c r="L9845" i="1"/>
  <c r="N9845" i="1" s="1"/>
  <c r="L9846" i="1"/>
  <c r="N9846" i="1" s="1"/>
  <c r="L9847" i="1"/>
  <c r="N9847" i="1" s="1"/>
  <c r="L9848" i="1"/>
  <c r="N9848" i="1" s="1"/>
  <c r="L9849" i="1"/>
  <c r="N9849" i="1" s="1"/>
  <c r="L9850" i="1"/>
  <c r="N9850" i="1" s="1"/>
  <c r="L9851" i="1"/>
  <c r="N9851" i="1" s="1"/>
  <c r="L9852" i="1"/>
  <c r="N9852" i="1" s="1"/>
  <c r="L9853" i="1"/>
  <c r="N9853" i="1" s="1"/>
  <c r="L9854" i="1"/>
  <c r="N9854" i="1" s="1"/>
  <c r="L9855" i="1"/>
  <c r="N9855" i="1" s="1"/>
  <c r="L9856" i="1"/>
  <c r="N9856" i="1" s="1"/>
  <c r="L9857" i="1"/>
  <c r="N9857" i="1" s="1"/>
  <c r="L9858" i="1"/>
  <c r="N9858" i="1" s="1"/>
  <c r="L9859" i="1"/>
  <c r="N9859" i="1" s="1"/>
  <c r="L9860" i="1"/>
  <c r="N9860" i="1" s="1"/>
  <c r="L9861" i="1"/>
  <c r="N9861" i="1" s="1"/>
  <c r="L9862" i="1"/>
  <c r="N9862" i="1" s="1"/>
  <c r="L9863" i="1"/>
  <c r="N9863" i="1" s="1"/>
  <c r="L9864" i="1"/>
  <c r="N9864" i="1" s="1"/>
  <c r="L9865" i="1"/>
  <c r="N9865" i="1" s="1"/>
  <c r="L9866" i="1"/>
  <c r="N9866" i="1" s="1"/>
  <c r="L9867" i="1"/>
  <c r="N9867" i="1" s="1"/>
  <c r="L9868" i="1"/>
  <c r="N9868" i="1" s="1"/>
  <c r="L9869" i="1"/>
  <c r="N9869" i="1" s="1"/>
  <c r="L9870" i="1"/>
  <c r="N9870" i="1" s="1"/>
  <c r="L9871" i="1"/>
  <c r="N9871" i="1" s="1"/>
  <c r="L9872" i="1"/>
  <c r="N9872" i="1" s="1"/>
  <c r="L9873" i="1"/>
  <c r="N9873" i="1" s="1"/>
  <c r="L9874" i="1"/>
  <c r="N9874" i="1" s="1"/>
  <c r="L9875" i="1"/>
  <c r="N9875" i="1" s="1"/>
  <c r="L9876" i="1"/>
  <c r="N9876" i="1" s="1"/>
  <c r="L9877" i="1"/>
  <c r="N9877" i="1" s="1"/>
  <c r="L9878" i="1"/>
  <c r="N9878" i="1" s="1"/>
  <c r="L9879" i="1"/>
  <c r="N9879" i="1" s="1"/>
  <c r="L9880" i="1"/>
  <c r="N9880" i="1" s="1"/>
  <c r="L9881" i="1"/>
  <c r="N9881" i="1" s="1"/>
  <c r="L9882" i="1"/>
  <c r="N9882" i="1" s="1"/>
  <c r="L9883" i="1"/>
  <c r="N9883" i="1" s="1"/>
  <c r="L9884" i="1"/>
  <c r="N9884" i="1" s="1"/>
  <c r="L9885" i="1"/>
  <c r="N9885" i="1" s="1"/>
  <c r="L9886" i="1"/>
  <c r="N9886" i="1" s="1"/>
  <c r="L9887" i="1"/>
  <c r="N9887" i="1" s="1"/>
  <c r="L9888" i="1"/>
  <c r="N9888" i="1" s="1"/>
  <c r="L9889" i="1"/>
  <c r="N9889" i="1" s="1"/>
  <c r="L9890" i="1"/>
  <c r="N9890" i="1" s="1"/>
  <c r="L9891" i="1"/>
  <c r="N9891" i="1" s="1"/>
  <c r="L9892" i="1"/>
  <c r="N9892" i="1" s="1"/>
  <c r="L9893" i="1"/>
  <c r="N9893" i="1" s="1"/>
  <c r="L9894" i="1"/>
  <c r="N9894" i="1" s="1"/>
  <c r="L9895" i="1"/>
  <c r="N9895" i="1" s="1"/>
  <c r="L9896" i="1"/>
  <c r="N9896" i="1" s="1"/>
  <c r="L9897" i="1"/>
  <c r="N9897" i="1" s="1"/>
  <c r="L9898" i="1"/>
  <c r="N9898" i="1" s="1"/>
  <c r="L9899" i="1"/>
  <c r="N9899" i="1" s="1"/>
  <c r="L9900" i="1"/>
  <c r="N9900" i="1" s="1"/>
  <c r="L9901" i="1"/>
  <c r="N9901" i="1" s="1"/>
  <c r="L9902" i="1"/>
  <c r="N9902" i="1" s="1"/>
  <c r="L9903" i="1"/>
  <c r="N9903" i="1" s="1"/>
  <c r="L9904" i="1"/>
  <c r="N9904" i="1" s="1"/>
  <c r="L9905" i="1"/>
  <c r="N9905" i="1" s="1"/>
  <c r="L9906" i="1"/>
  <c r="N9906" i="1" s="1"/>
  <c r="L9907" i="1"/>
  <c r="N9907" i="1" s="1"/>
  <c r="L9908" i="1"/>
  <c r="N9908" i="1" s="1"/>
  <c r="L9909" i="1"/>
  <c r="N9909" i="1" s="1"/>
  <c r="L9910" i="1"/>
  <c r="N9910" i="1" s="1"/>
  <c r="L9911" i="1"/>
  <c r="N9911" i="1" s="1"/>
  <c r="L9912" i="1"/>
  <c r="N9912" i="1" s="1"/>
  <c r="L9913" i="1"/>
  <c r="N9913" i="1" s="1"/>
  <c r="L9914" i="1"/>
  <c r="N9914" i="1" s="1"/>
  <c r="L9915" i="1"/>
  <c r="N9915" i="1" s="1"/>
  <c r="L9916" i="1"/>
  <c r="N9916" i="1" s="1"/>
  <c r="L9917" i="1"/>
  <c r="N9917" i="1" s="1"/>
  <c r="L9918" i="1"/>
  <c r="N9918" i="1" s="1"/>
  <c r="L9919" i="1"/>
  <c r="N9919" i="1" s="1"/>
  <c r="L9920" i="1"/>
  <c r="N9920" i="1" s="1"/>
  <c r="L9921" i="1"/>
  <c r="N9921" i="1" s="1"/>
  <c r="L9922" i="1"/>
  <c r="N9922" i="1" s="1"/>
  <c r="L9923" i="1"/>
  <c r="N9923" i="1" s="1"/>
  <c r="L9924" i="1"/>
  <c r="N9924" i="1" s="1"/>
  <c r="L9925" i="1"/>
  <c r="N9925" i="1" s="1"/>
  <c r="L9926" i="1"/>
  <c r="N9926" i="1" s="1"/>
  <c r="L9927" i="1"/>
  <c r="N9927" i="1" s="1"/>
  <c r="L9928" i="1"/>
  <c r="N9928" i="1" s="1"/>
  <c r="L9929" i="1"/>
  <c r="N9929" i="1" s="1"/>
  <c r="L9930" i="1"/>
  <c r="N9930" i="1" s="1"/>
  <c r="L9931" i="1"/>
  <c r="N9931" i="1" s="1"/>
  <c r="L9932" i="1"/>
  <c r="N9932" i="1" s="1"/>
  <c r="L9933" i="1"/>
  <c r="N9933" i="1" s="1"/>
  <c r="L9934" i="1"/>
  <c r="N9934" i="1" s="1"/>
  <c r="L9935" i="1"/>
  <c r="N9935" i="1" s="1"/>
  <c r="L9936" i="1"/>
  <c r="N9936" i="1" s="1"/>
  <c r="L9937" i="1"/>
  <c r="N9937" i="1" s="1"/>
  <c r="L9938" i="1"/>
  <c r="N9938" i="1" s="1"/>
  <c r="L9939" i="1"/>
  <c r="N9939" i="1" s="1"/>
  <c r="L9940" i="1"/>
  <c r="N9940" i="1" s="1"/>
  <c r="L9941" i="1"/>
  <c r="N9941" i="1" s="1"/>
  <c r="L9942" i="1"/>
  <c r="N9942" i="1" s="1"/>
  <c r="L9943" i="1"/>
  <c r="N9943" i="1" s="1"/>
  <c r="L9944" i="1"/>
  <c r="N9944" i="1" s="1"/>
  <c r="L9945" i="1"/>
  <c r="N9945" i="1" s="1"/>
  <c r="L9946" i="1"/>
  <c r="N9946" i="1" s="1"/>
  <c r="L9947" i="1"/>
  <c r="N9947" i="1" s="1"/>
  <c r="L9948" i="1"/>
  <c r="N9948" i="1" s="1"/>
  <c r="L9949" i="1"/>
  <c r="N9949" i="1" s="1"/>
  <c r="L9950" i="1"/>
  <c r="N9950" i="1" s="1"/>
  <c r="L9951" i="1"/>
  <c r="N9951" i="1" s="1"/>
  <c r="L9952" i="1"/>
  <c r="N9952" i="1" s="1"/>
  <c r="L9953" i="1"/>
  <c r="N9953" i="1" s="1"/>
  <c r="L9954" i="1"/>
  <c r="N9954" i="1" s="1"/>
  <c r="L9955" i="1"/>
  <c r="N9955" i="1" s="1"/>
  <c r="L9956" i="1"/>
  <c r="N9956" i="1" s="1"/>
  <c r="L9957" i="1"/>
  <c r="N9957" i="1" s="1"/>
  <c r="L9958" i="1"/>
  <c r="N9958" i="1" s="1"/>
  <c r="L9959" i="1"/>
  <c r="N9959" i="1" s="1"/>
  <c r="L9960" i="1"/>
  <c r="N9960" i="1" s="1"/>
  <c r="L9961" i="1"/>
  <c r="N9961" i="1" s="1"/>
  <c r="L9962" i="1"/>
  <c r="N9962" i="1" s="1"/>
  <c r="L9963" i="1"/>
  <c r="N9963" i="1" s="1"/>
  <c r="L9964" i="1"/>
  <c r="N9964" i="1" s="1"/>
  <c r="L9965" i="1"/>
  <c r="N9965" i="1" s="1"/>
  <c r="L9966" i="1"/>
  <c r="N9966" i="1" s="1"/>
  <c r="L9967" i="1"/>
  <c r="N9967" i="1" s="1"/>
  <c r="L9968" i="1"/>
  <c r="N9968" i="1" s="1"/>
  <c r="L9969" i="1"/>
  <c r="N9969" i="1" s="1"/>
  <c r="L9970" i="1"/>
  <c r="N9970" i="1" s="1"/>
  <c r="L9971" i="1"/>
  <c r="N9971" i="1" s="1"/>
  <c r="L9972" i="1"/>
  <c r="N9972" i="1" s="1"/>
  <c r="L9973" i="1"/>
  <c r="N9973" i="1" s="1"/>
  <c r="L9974" i="1"/>
  <c r="N9974" i="1" s="1"/>
  <c r="L9975" i="1"/>
  <c r="N9975" i="1" s="1"/>
  <c r="L9976" i="1"/>
  <c r="N9976" i="1" s="1"/>
  <c r="L9977" i="1"/>
  <c r="N9977" i="1" s="1"/>
  <c r="L9978" i="1"/>
  <c r="N9978" i="1" s="1"/>
  <c r="L9979" i="1"/>
  <c r="N9979" i="1" s="1"/>
  <c r="L9980" i="1"/>
  <c r="N9980" i="1" s="1"/>
  <c r="L9981" i="1"/>
  <c r="N9981" i="1" s="1"/>
  <c r="L9982" i="1"/>
  <c r="N9982" i="1" s="1"/>
  <c r="L9983" i="1"/>
  <c r="N9983" i="1" s="1"/>
  <c r="L9984" i="1"/>
  <c r="N9984" i="1" s="1"/>
  <c r="L9985" i="1"/>
  <c r="N9985" i="1" s="1"/>
  <c r="L9986" i="1"/>
  <c r="N9986" i="1" s="1"/>
  <c r="L9987" i="1"/>
  <c r="N9987" i="1" s="1"/>
  <c r="L9988" i="1"/>
  <c r="N9988" i="1" s="1"/>
  <c r="L9989" i="1"/>
  <c r="N9989" i="1" s="1"/>
  <c r="L9990" i="1"/>
  <c r="N9990" i="1" s="1"/>
  <c r="L9991" i="1"/>
  <c r="N9991" i="1" s="1"/>
  <c r="L9992" i="1"/>
  <c r="N9992" i="1" s="1"/>
  <c r="L9993" i="1"/>
  <c r="N9993" i="1" s="1"/>
  <c r="L9994" i="1"/>
  <c r="N9994" i="1" s="1"/>
  <c r="L9995" i="1"/>
  <c r="N9995" i="1" s="1"/>
  <c r="L9996" i="1"/>
  <c r="N9996" i="1" s="1"/>
  <c r="L9997" i="1"/>
  <c r="N9997" i="1" s="1"/>
  <c r="L9998" i="1"/>
  <c r="N9998" i="1" s="1"/>
  <c r="L9999" i="1"/>
  <c r="N9999" i="1" s="1"/>
  <c r="L10000" i="1"/>
  <c r="N10000" i="1" s="1"/>
  <c r="L10001" i="1"/>
  <c r="N10001" i="1" s="1"/>
  <c r="L10002" i="1"/>
  <c r="N10002" i="1" s="1"/>
  <c r="L10003" i="1"/>
  <c r="N10003" i="1" s="1"/>
  <c r="L10004" i="1"/>
  <c r="N10004" i="1" s="1"/>
  <c r="L10005" i="1"/>
  <c r="N10005" i="1" s="1"/>
  <c r="L10006" i="1"/>
  <c r="N10006" i="1" s="1"/>
  <c r="L10007" i="1"/>
  <c r="N10007" i="1" s="1"/>
  <c r="L10008" i="1"/>
  <c r="N10008" i="1" s="1"/>
  <c r="L10009" i="1"/>
  <c r="N10009" i="1" s="1"/>
  <c r="L10010" i="1"/>
  <c r="N10010" i="1" s="1"/>
  <c r="L10011" i="1"/>
  <c r="N10011" i="1" s="1"/>
  <c r="L10012" i="1"/>
  <c r="N10012" i="1" s="1"/>
  <c r="L10013" i="1"/>
  <c r="N10013" i="1" s="1"/>
  <c r="L10014" i="1"/>
  <c r="N10014" i="1" s="1"/>
  <c r="L10015" i="1"/>
  <c r="N10015" i="1" s="1"/>
  <c r="L10016" i="1"/>
  <c r="N10016" i="1" s="1"/>
  <c r="L10017" i="1"/>
  <c r="N10017" i="1" s="1"/>
  <c r="L10018" i="1"/>
  <c r="N10018" i="1" s="1"/>
  <c r="L10019" i="1"/>
  <c r="N10019" i="1" s="1"/>
  <c r="L10020" i="1"/>
  <c r="N10020" i="1" s="1"/>
  <c r="L10021" i="1"/>
  <c r="N10021" i="1" s="1"/>
  <c r="L10022" i="1"/>
  <c r="N10022" i="1" s="1"/>
  <c r="L10023" i="1"/>
  <c r="N10023" i="1" s="1"/>
  <c r="L10024" i="1"/>
  <c r="N10024" i="1" s="1"/>
  <c r="L10025" i="1"/>
  <c r="N10025" i="1" s="1"/>
  <c r="L10026" i="1"/>
  <c r="N10026" i="1" s="1"/>
  <c r="L10027" i="1"/>
  <c r="N10027" i="1" s="1"/>
  <c r="L10028" i="1"/>
  <c r="N10028" i="1" s="1"/>
  <c r="L10029" i="1"/>
  <c r="N10029" i="1" s="1"/>
  <c r="L10030" i="1"/>
  <c r="N10030" i="1" s="1"/>
  <c r="L10031" i="1"/>
  <c r="N10031" i="1" s="1"/>
  <c r="L10032" i="1"/>
  <c r="N10032" i="1" s="1"/>
  <c r="L10033" i="1"/>
  <c r="N10033" i="1" s="1"/>
  <c r="L10034" i="1"/>
  <c r="N10034" i="1" s="1"/>
  <c r="L10035" i="1"/>
  <c r="N10035" i="1" s="1"/>
  <c r="L10036" i="1"/>
  <c r="N10036" i="1" s="1"/>
  <c r="L10037" i="1"/>
  <c r="N10037" i="1" s="1"/>
  <c r="L10038" i="1"/>
  <c r="N10038" i="1" s="1"/>
  <c r="L10039" i="1"/>
  <c r="N10039" i="1" s="1"/>
  <c r="L10040" i="1"/>
  <c r="N10040" i="1" s="1"/>
  <c r="L10041" i="1"/>
  <c r="N10041" i="1" s="1"/>
  <c r="L10042" i="1"/>
  <c r="N10042" i="1" s="1"/>
  <c r="L10043" i="1"/>
  <c r="N10043" i="1" s="1"/>
  <c r="L10044" i="1"/>
  <c r="N10044" i="1" s="1"/>
  <c r="L10045" i="1"/>
  <c r="N10045" i="1" s="1"/>
  <c r="L10046" i="1"/>
  <c r="N10046" i="1" s="1"/>
  <c r="L10047" i="1"/>
  <c r="N10047" i="1" s="1"/>
  <c r="L10048" i="1"/>
  <c r="N10048" i="1" s="1"/>
  <c r="L10049" i="1"/>
  <c r="N10049" i="1" s="1"/>
  <c r="L10050" i="1"/>
  <c r="N10050" i="1" s="1"/>
  <c r="L10051" i="1"/>
  <c r="N10051" i="1" s="1"/>
  <c r="L10052" i="1"/>
  <c r="N10052" i="1" s="1"/>
  <c r="L10053" i="1"/>
  <c r="N10053" i="1" s="1"/>
  <c r="L10054" i="1"/>
  <c r="N10054" i="1" s="1"/>
  <c r="L10055" i="1"/>
  <c r="N10055" i="1" s="1"/>
  <c r="L10056" i="1"/>
  <c r="N10056" i="1" s="1"/>
  <c r="L10057" i="1"/>
  <c r="N10057" i="1" s="1"/>
  <c r="L10058" i="1"/>
  <c r="N10058" i="1" s="1"/>
  <c r="L10059" i="1"/>
  <c r="N10059" i="1" s="1"/>
  <c r="L10060" i="1"/>
  <c r="N10060" i="1" s="1"/>
  <c r="L10061" i="1"/>
  <c r="N10061" i="1" s="1"/>
  <c r="L10062" i="1"/>
  <c r="N10062" i="1" s="1"/>
  <c r="L10063" i="1"/>
  <c r="N10063" i="1" s="1"/>
  <c r="L10064" i="1"/>
  <c r="N10064" i="1" s="1"/>
  <c r="L10065" i="1"/>
  <c r="N10065" i="1" s="1"/>
  <c r="L10066" i="1"/>
  <c r="N10066" i="1" s="1"/>
  <c r="L10067" i="1"/>
  <c r="N10067" i="1" s="1"/>
  <c r="L10068" i="1"/>
  <c r="N10068" i="1" s="1"/>
  <c r="L10069" i="1"/>
  <c r="N10069" i="1" s="1"/>
  <c r="L10070" i="1"/>
  <c r="N10070" i="1" s="1"/>
  <c r="L10071" i="1"/>
  <c r="N10071" i="1" s="1"/>
  <c r="L10072" i="1"/>
  <c r="N10072" i="1" s="1"/>
  <c r="L10073" i="1"/>
  <c r="N10073" i="1" s="1"/>
  <c r="L10074" i="1"/>
  <c r="N10074" i="1" s="1"/>
  <c r="L10075" i="1"/>
  <c r="N10075" i="1" s="1"/>
  <c r="L10076" i="1"/>
  <c r="N10076" i="1" s="1"/>
  <c r="L10077" i="1"/>
  <c r="N10077" i="1" s="1"/>
  <c r="L10078" i="1"/>
  <c r="N10078" i="1" s="1"/>
  <c r="L10079" i="1"/>
  <c r="N10079" i="1" s="1"/>
  <c r="L10080" i="1"/>
  <c r="N10080" i="1" s="1"/>
  <c r="L10081" i="1"/>
  <c r="N10081" i="1" s="1"/>
  <c r="L10082" i="1"/>
  <c r="N10082" i="1" s="1"/>
  <c r="L10083" i="1"/>
  <c r="N10083" i="1" s="1"/>
  <c r="L10084" i="1"/>
  <c r="N10084" i="1" s="1"/>
  <c r="L10085" i="1"/>
  <c r="N10085" i="1" s="1"/>
  <c r="L10086" i="1"/>
  <c r="N10086" i="1" s="1"/>
  <c r="L10087" i="1"/>
  <c r="N10087" i="1" s="1"/>
  <c r="L10088" i="1"/>
  <c r="N10088" i="1" s="1"/>
  <c r="L10089" i="1"/>
  <c r="N10089" i="1" s="1"/>
  <c r="L10090" i="1"/>
  <c r="N10090" i="1" s="1"/>
  <c r="L10091" i="1"/>
  <c r="N10091" i="1" s="1"/>
  <c r="L10092" i="1"/>
  <c r="N10092" i="1" s="1"/>
  <c r="L10093" i="1"/>
  <c r="N10093" i="1" s="1"/>
  <c r="L10094" i="1"/>
  <c r="N10094" i="1" s="1"/>
  <c r="L10095" i="1"/>
  <c r="N10095" i="1" s="1"/>
  <c r="L10096" i="1"/>
  <c r="N10096" i="1" s="1"/>
  <c r="L10097" i="1"/>
  <c r="N10097" i="1" s="1"/>
  <c r="L10098" i="1"/>
  <c r="N10098" i="1" s="1"/>
  <c r="L10099" i="1"/>
  <c r="N10099" i="1" s="1"/>
  <c r="L10100" i="1"/>
  <c r="N10100" i="1" s="1"/>
  <c r="L10101" i="1"/>
  <c r="N10101" i="1" s="1"/>
  <c r="L10102" i="1"/>
  <c r="N10102" i="1" s="1"/>
  <c r="L10103" i="1"/>
  <c r="N10103" i="1" s="1"/>
  <c r="L10104" i="1"/>
  <c r="N10104" i="1" s="1"/>
  <c r="L10105" i="1"/>
  <c r="N10105" i="1" s="1"/>
  <c r="L10106" i="1"/>
  <c r="N10106" i="1" s="1"/>
  <c r="L10107" i="1"/>
  <c r="N10107" i="1" s="1"/>
  <c r="L10108" i="1"/>
  <c r="N10108" i="1" s="1"/>
  <c r="L10109" i="1"/>
  <c r="N10109" i="1" s="1"/>
  <c r="L10110" i="1"/>
  <c r="N10110" i="1" s="1"/>
  <c r="L10111" i="1"/>
  <c r="N10111" i="1" s="1"/>
  <c r="L10112" i="1"/>
  <c r="N10112" i="1" s="1"/>
  <c r="L10113" i="1"/>
  <c r="N10113" i="1" s="1"/>
  <c r="L10114" i="1"/>
  <c r="N10114" i="1" s="1"/>
  <c r="L10115" i="1"/>
  <c r="N10115" i="1" s="1"/>
  <c r="L10116" i="1"/>
  <c r="N10116" i="1" s="1"/>
  <c r="L10117" i="1"/>
  <c r="N10117" i="1" s="1"/>
  <c r="L10118" i="1"/>
  <c r="N10118" i="1" s="1"/>
  <c r="L10119" i="1"/>
  <c r="N10119" i="1" s="1"/>
  <c r="L10120" i="1"/>
  <c r="N10120" i="1" s="1"/>
  <c r="L10121" i="1"/>
  <c r="N10121" i="1" s="1"/>
  <c r="L10122" i="1"/>
  <c r="N10122" i="1" s="1"/>
  <c r="L10123" i="1"/>
  <c r="N10123" i="1" s="1"/>
  <c r="L10124" i="1"/>
  <c r="N10124" i="1" s="1"/>
  <c r="L10125" i="1"/>
  <c r="N10125" i="1" s="1"/>
  <c r="L10126" i="1"/>
  <c r="N10126" i="1" s="1"/>
  <c r="L10127" i="1"/>
  <c r="N10127" i="1" s="1"/>
  <c r="L10128" i="1"/>
  <c r="N10128" i="1" s="1"/>
  <c r="L10129" i="1"/>
  <c r="N10129" i="1" s="1"/>
  <c r="L10130" i="1"/>
  <c r="N10130" i="1" s="1"/>
  <c r="L10131" i="1"/>
  <c r="N10131" i="1" s="1"/>
  <c r="L10132" i="1"/>
  <c r="N10132" i="1" s="1"/>
  <c r="L10133" i="1"/>
  <c r="N10133" i="1" s="1"/>
  <c r="L10134" i="1"/>
  <c r="N10134" i="1" s="1"/>
  <c r="L10135" i="1"/>
  <c r="N10135" i="1" s="1"/>
  <c r="L10136" i="1"/>
  <c r="N10136" i="1" s="1"/>
  <c r="L10137" i="1"/>
  <c r="N10137" i="1" s="1"/>
  <c r="L10138" i="1"/>
  <c r="N10138" i="1" s="1"/>
  <c r="L10139" i="1"/>
  <c r="N10139" i="1" s="1"/>
  <c r="L10140" i="1"/>
  <c r="N10140" i="1" s="1"/>
  <c r="L10141" i="1"/>
  <c r="N10141" i="1" s="1"/>
  <c r="L10142" i="1"/>
  <c r="N10142" i="1" s="1"/>
  <c r="L10143" i="1"/>
  <c r="N10143" i="1" s="1"/>
  <c r="L10144" i="1"/>
  <c r="N10144" i="1" s="1"/>
  <c r="L10145" i="1"/>
  <c r="N10145" i="1" s="1"/>
  <c r="L10146" i="1"/>
  <c r="N10146" i="1" s="1"/>
  <c r="L10147" i="1"/>
  <c r="N10147" i="1" s="1"/>
  <c r="L10148" i="1"/>
  <c r="N10148" i="1" s="1"/>
  <c r="L10149" i="1"/>
  <c r="N10149" i="1" s="1"/>
  <c r="L10150" i="1"/>
  <c r="N10150" i="1" s="1"/>
  <c r="L10151" i="1"/>
  <c r="N10151" i="1" s="1"/>
  <c r="L10152" i="1"/>
  <c r="N10152" i="1" s="1"/>
  <c r="L10153" i="1"/>
  <c r="N10153" i="1" s="1"/>
  <c r="L10154" i="1"/>
  <c r="N10154" i="1" s="1"/>
  <c r="L10155" i="1"/>
  <c r="N10155" i="1" s="1"/>
  <c r="L10156" i="1"/>
  <c r="N10156" i="1" s="1"/>
  <c r="L10157" i="1"/>
  <c r="N10157" i="1" s="1"/>
  <c r="L10158" i="1"/>
  <c r="N10158" i="1" s="1"/>
  <c r="L10159" i="1"/>
  <c r="N10159" i="1" s="1"/>
  <c r="L10160" i="1"/>
  <c r="N10160" i="1" s="1"/>
  <c r="L10161" i="1"/>
  <c r="N10161" i="1" s="1"/>
  <c r="L10162" i="1"/>
  <c r="N10162" i="1" s="1"/>
  <c r="L10163" i="1"/>
  <c r="N10163" i="1" s="1"/>
  <c r="L10164" i="1"/>
  <c r="N10164" i="1" s="1"/>
  <c r="L10165" i="1"/>
  <c r="N10165" i="1" s="1"/>
  <c r="L10166" i="1"/>
  <c r="N10166" i="1" s="1"/>
  <c r="L10167" i="1"/>
  <c r="N10167" i="1" s="1"/>
  <c r="L10168" i="1"/>
  <c r="N10168" i="1" s="1"/>
  <c r="L10169" i="1"/>
  <c r="N10169" i="1" s="1"/>
  <c r="L10170" i="1"/>
  <c r="N10170" i="1" s="1"/>
  <c r="L10171" i="1"/>
  <c r="N10171" i="1" s="1"/>
  <c r="L10172" i="1"/>
  <c r="N10172" i="1" s="1"/>
  <c r="L10173" i="1"/>
  <c r="N10173" i="1" s="1"/>
  <c r="L10174" i="1"/>
  <c r="N10174" i="1" s="1"/>
  <c r="L10175" i="1"/>
  <c r="N10175" i="1" s="1"/>
  <c r="L10176" i="1"/>
  <c r="N10176" i="1" s="1"/>
  <c r="L10177" i="1"/>
  <c r="N10177" i="1" s="1"/>
  <c r="L10178" i="1"/>
  <c r="N10178" i="1" s="1"/>
  <c r="L10179" i="1"/>
  <c r="N10179" i="1" s="1"/>
  <c r="L10180" i="1"/>
  <c r="N10180" i="1" s="1"/>
  <c r="L10181" i="1"/>
  <c r="N10181" i="1" s="1"/>
  <c r="L10182" i="1"/>
  <c r="N10182" i="1" s="1"/>
  <c r="L10183" i="1"/>
  <c r="N10183" i="1" s="1"/>
  <c r="L10184" i="1"/>
  <c r="N10184" i="1" s="1"/>
  <c r="L10185" i="1"/>
  <c r="N10185" i="1" s="1"/>
  <c r="L10186" i="1"/>
  <c r="N10186" i="1" s="1"/>
  <c r="L10187" i="1"/>
  <c r="N10187" i="1" s="1"/>
  <c r="L10188" i="1"/>
  <c r="N10188" i="1" s="1"/>
  <c r="L10189" i="1"/>
  <c r="N10189" i="1" s="1"/>
  <c r="L10190" i="1"/>
  <c r="N10190" i="1" s="1"/>
  <c r="L10191" i="1"/>
  <c r="N10191" i="1" s="1"/>
  <c r="L10192" i="1"/>
  <c r="N10192" i="1" s="1"/>
  <c r="L10193" i="1"/>
  <c r="N10193" i="1" s="1"/>
  <c r="L10194" i="1"/>
  <c r="N10194" i="1" s="1"/>
  <c r="L10195" i="1"/>
  <c r="N10195" i="1" s="1"/>
  <c r="L10196" i="1"/>
  <c r="N10196" i="1" s="1"/>
  <c r="L10197" i="1"/>
  <c r="N10197" i="1" s="1"/>
  <c r="L10198" i="1"/>
  <c r="N10198" i="1" s="1"/>
  <c r="L10199" i="1"/>
  <c r="N10199" i="1" s="1"/>
  <c r="L10200" i="1"/>
  <c r="N10200" i="1" s="1"/>
  <c r="L10201" i="1"/>
  <c r="N10201" i="1" s="1"/>
  <c r="L10202" i="1"/>
  <c r="N10202" i="1" s="1"/>
  <c r="L10203" i="1"/>
  <c r="N10203" i="1" s="1"/>
  <c r="L10204" i="1"/>
  <c r="N10204" i="1" s="1"/>
  <c r="L10205" i="1"/>
  <c r="N10205" i="1" s="1"/>
  <c r="L10206" i="1"/>
  <c r="N10206" i="1" s="1"/>
  <c r="L10207" i="1"/>
  <c r="N10207" i="1" s="1"/>
  <c r="L10208" i="1"/>
  <c r="N10208" i="1" s="1"/>
  <c r="L10209" i="1"/>
  <c r="N10209" i="1" s="1"/>
  <c r="L10210" i="1"/>
  <c r="N10210" i="1" s="1"/>
  <c r="L10211" i="1"/>
  <c r="N10211" i="1" s="1"/>
  <c r="L10212" i="1"/>
  <c r="N10212" i="1" s="1"/>
  <c r="L10213" i="1"/>
  <c r="N10213" i="1" s="1"/>
  <c r="L10214" i="1"/>
  <c r="N10214" i="1" s="1"/>
  <c r="L10215" i="1"/>
  <c r="N10215" i="1" s="1"/>
  <c r="L10216" i="1"/>
  <c r="N10216" i="1" s="1"/>
  <c r="L10217" i="1"/>
  <c r="N10217" i="1" s="1"/>
  <c r="L10218" i="1"/>
  <c r="N10218" i="1" s="1"/>
  <c r="L10219" i="1"/>
  <c r="N10219" i="1" s="1"/>
  <c r="L10220" i="1"/>
  <c r="N10220" i="1" s="1"/>
  <c r="L10221" i="1"/>
  <c r="N10221" i="1" s="1"/>
  <c r="L10222" i="1"/>
  <c r="N10222" i="1" s="1"/>
  <c r="L10223" i="1"/>
  <c r="N10223" i="1" s="1"/>
  <c r="L10224" i="1"/>
  <c r="N10224" i="1" s="1"/>
  <c r="L10225" i="1"/>
  <c r="N10225" i="1" s="1"/>
  <c r="L10226" i="1"/>
  <c r="N10226" i="1" s="1"/>
  <c r="L10227" i="1"/>
  <c r="N10227" i="1" s="1"/>
  <c r="L10228" i="1"/>
  <c r="N10228" i="1" s="1"/>
  <c r="L10229" i="1"/>
  <c r="N10229" i="1" s="1"/>
  <c r="L10230" i="1"/>
  <c r="N10230" i="1" s="1"/>
  <c r="L10231" i="1"/>
  <c r="N10231" i="1" s="1"/>
  <c r="L10232" i="1"/>
  <c r="N10232" i="1" s="1"/>
  <c r="L10233" i="1"/>
  <c r="N10233" i="1" s="1"/>
  <c r="L10234" i="1"/>
  <c r="N10234" i="1" s="1"/>
  <c r="L10235" i="1"/>
  <c r="N10235" i="1" s="1"/>
  <c r="L10236" i="1"/>
  <c r="N10236" i="1" s="1"/>
  <c r="L10237" i="1"/>
  <c r="N10237" i="1" s="1"/>
  <c r="L10238" i="1"/>
  <c r="N10238" i="1" s="1"/>
  <c r="L10239" i="1"/>
  <c r="N10239" i="1" s="1"/>
  <c r="L10240" i="1"/>
  <c r="N10240" i="1" s="1"/>
  <c r="L10241" i="1"/>
  <c r="N10241" i="1" s="1"/>
  <c r="L10242" i="1"/>
  <c r="N10242" i="1" s="1"/>
  <c r="L10243" i="1"/>
  <c r="N10243" i="1" s="1"/>
  <c r="L10244" i="1"/>
  <c r="N10244" i="1" s="1"/>
  <c r="L10245" i="1"/>
  <c r="N10245" i="1" s="1"/>
  <c r="L10246" i="1"/>
  <c r="N10246" i="1" s="1"/>
  <c r="L10247" i="1"/>
  <c r="N10247" i="1" s="1"/>
  <c r="L10248" i="1"/>
  <c r="N10248" i="1" s="1"/>
  <c r="L10249" i="1"/>
  <c r="N10249" i="1" s="1"/>
  <c r="L10250" i="1"/>
  <c r="N10250" i="1" s="1"/>
  <c r="L10251" i="1"/>
  <c r="N10251" i="1" s="1"/>
  <c r="L10252" i="1"/>
  <c r="N10252" i="1" s="1"/>
  <c r="L10253" i="1"/>
  <c r="N10253" i="1" s="1"/>
  <c r="L10254" i="1"/>
  <c r="N10254" i="1" s="1"/>
  <c r="L10255" i="1"/>
  <c r="N10255" i="1" s="1"/>
  <c r="L10256" i="1"/>
  <c r="N10256" i="1" s="1"/>
  <c r="L10257" i="1"/>
  <c r="N10257" i="1" s="1"/>
  <c r="L10258" i="1"/>
  <c r="N10258" i="1" s="1"/>
  <c r="L10259" i="1"/>
  <c r="N10259" i="1" s="1"/>
  <c r="L10260" i="1"/>
  <c r="N10260" i="1" s="1"/>
  <c r="L10261" i="1"/>
  <c r="N10261" i="1" s="1"/>
  <c r="L10262" i="1"/>
  <c r="N10262" i="1" s="1"/>
  <c r="L10263" i="1"/>
  <c r="N10263" i="1" s="1"/>
  <c r="L10264" i="1"/>
  <c r="N10264" i="1" s="1"/>
  <c r="L10265" i="1"/>
  <c r="N10265" i="1" s="1"/>
  <c r="L10266" i="1"/>
  <c r="N10266" i="1" s="1"/>
  <c r="L10267" i="1"/>
  <c r="N10267" i="1" s="1"/>
  <c r="L10268" i="1"/>
  <c r="N10268" i="1" s="1"/>
  <c r="L10269" i="1"/>
  <c r="N10269" i="1" s="1"/>
  <c r="L10270" i="1"/>
  <c r="N10270" i="1" s="1"/>
  <c r="L10271" i="1"/>
  <c r="N10271" i="1" s="1"/>
  <c r="L10272" i="1"/>
  <c r="N10272" i="1" s="1"/>
  <c r="L10273" i="1"/>
  <c r="N10273" i="1" s="1"/>
  <c r="L10274" i="1"/>
  <c r="N10274" i="1" s="1"/>
  <c r="L10275" i="1"/>
  <c r="N10275" i="1" s="1"/>
  <c r="L10276" i="1"/>
  <c r="N10276" i="1" s="1"/>
  <c r="L10277" i="1"/>
  <c r="N10277" i="1" s="1"/>
  <c r="L10278" i="1"/>
  <c r="N10278" i="1" s="1"/>
  <c r="L10279" i="1"/>
  <c r="N10279" i="1" s="1"/>
  <c r="L10280" i="1"/>
  <c r="N10280" i="1" s="1"/>
  <c r="L10281" i="1"/>
  <c r="N10281" i="1" s="1"/>
  <c r="L10282" i="1"/>
  <c r="N10282" i="1" s="1"/>
  <c r="L10283" i="1"/>
  <c r="N10283" i="1" s="1"/>
  <c r="L10284" i="1"/>
  <c r="N10284" i="1" s="1"/>
  <c r="L10285" i="1"/>
  <c r="N10285" i="1" s="1"/>
  <c r="L10286" i="1"/>
  <c r="N10286" i="1" s="1"/>
  <c r="L10287" i="1"/>
  <c r="N10287" i="1" s="1"/>
  <c r="L10288" i="1"/>
  <c r="N10288" i="1" s="1"/>
  <c r="L10289" i="1"/>
  <c r="N10289" i="1" s="1"/>
  <c r="L10290" i="1"/>
  <c r="N10290" i="1" s="1"/>
  <c r="L10291" i="1"/>
  <c r="N10291" i="1" s="1"/>
  <c r="L10292" i="1"/>
  <c r="N10292" i="1" s="1"/>
  <c r="L10293" i="1"/>
  <c r="N10293" i="1" s="1"/>
  <c r="L10294" i="1"/>
  <c r="N10294" i="1" s="1"/>
  <c r="L10295" i="1"/>
  <c r="N10295" i="1" s="1"/>
  <c r="L10296" i="1"/>
  <c r="N10296" i="1" s="1"/>
  <c r="L10297" i="1"/>
  <c r="N10297" i="1" s="1"/>
  <c r="L10298" i="1"/>
  <c r="N10298" i="1" s="1"/>
  <c r="L10299" i="1"/>
  <c r="N10299" i="1" s="1"/>
  <c r="L10300" i="1"/>
  <c r="N10300" i="1" s="1"/>
  <c r="L10301" i="1"/>
  <c r="N10301" i="1" s="1"/>
  <c r="L10302" i="1"/>
  <c r="N10302" i="1" s="1"/>
  <c r="L10303" i="1"/>
  <c r="N10303" i="1" s="1"/>
  <c r="L10304" i="1"/>
  <c r="N10304" i="1" s="1"/>
  <c r="L10305" i="1"/>
  <c r="N10305" i="1" s="1"/>
  <c r="L10306" i="1"/>
  <c r="N10306" i="1" s="1"/>
  <c r="L10307" i="1"/>
  <c r="N10307" i="1" s="1"/>
  <c r="L10308" i="1"/>
  <c r="N10308" i="1" s="1"/>
  <c r="L10309" i="1"/>
  <c r="N10309" i="1" s="1"/>
  <c r="L10310" i="1"/>
  <c r="N10310" i="1" s="1"/>
  <c r="L10311" i="1"/>
  <c r="N10311" i="1" s="1"/>
  <c r="L10312" i="1"/>
  <c r="N10312" i="1" s="1"/>
  <c r="L10313" i="1"/>
  <c r="N10313" i="1" s="1"/>
  <c r="L10314" i="1"/>
  <c r="N10314" i="1" s="1"/>
  <c r="L10315" i="1"/>
  <c r="N10315" i="1" s="1"/>
  <c r="L10316" i="1"/>
  <c r="N10316" i="1" s="1"/>
  <c r="L10317" i="1"/>
  <c r="N10317" i="1" s="1"/>
  <c r="L10318" i="1"/>
  <c r="N10318" i="1" s="1"/>
  <c r="L10319" i="1"/>
  <c r="N10319" i="1" s="1"/>
  <c r="L10320" i="1"/>
  <c r="N10320" i="1" s="1"/>
  <c r="L10321" i="1"/>
  <c r="N10321" i="1" s="1"/>
  <c r="L10322" i="1"/>
  <c r="N10322" i="1" s="1"/>
  <c r="L10323" i="1"/>
  <c r="N10323" i="1" s="1"/>
  <c r="L10324" i="1"/>
  <c r="N10324" i="1" s="1"/>
  <c r="L10325" i="1"/>
  <c r="N10325" i="1" s="1"/>
  <c r="L10326" i="1"/>
  <c r="N10326" i="1" s="1"/>
  <c r="L10327" i="1"/>
  <c r="N10327" i="1" s="1"/>
  <c r="L10328" i="1"/>
  <c r="N10328" i="1" s="1"/>
  <c r="L10329" i="1"/>
  <c r="N10329" i="1" s="1"/>
  <c r="L10330" i="1"/>
  <c r="N10330" i="1" s="1"/>
  <c r="L10331" i="1"/>
  <c r="N10331" i="1" s="1"/>
  <c r="L10332" i="1"/>
  <c r="N10332" i="1" s="1"/>
  <c r="L10333" i="1"/>
  <c r="N10333" i="1" s="1"/>
  <c r="L10334" i="1"/>
  <c r="N10334" i="1" s="1"/>
  <c r="L10335" i="1"/>
  <c r="N10335" i="1" s="1"/>
  <c r="L10336" i="1"/>
  <c r="N10336" i="1" s="1"/>
  <c r="L10337" i="1"/>
  <c r="N10337" i="1" s="1"/>
  <c r="L10338" i="1"/>
  <c r="N10338" i="1" s="1"/>
  <c r="L10339" i="1"/>
  <c r="N10339" i="1" s="1"/>
  <c r="L10340" i="1"/>
  <c r="N10340" i="1" s="1"/>
  <c r="L10341" i="1"/>
  <c r="N10341" i="1" s="1"/>
  <c r="L10342" i="1"/>
  <c r="N10342" i="1" s="1"/>
  <c r="L10343" i="1"/>
  <c r="N10343" i="1" s="1"/>
  <c r="L10344" i="1"/>
  <c r="N10344" i="1" s="1"/>
  <c r="L10345" i="1"/>
  <c r="N10345" i="1" s="1"/>
  <c r="L10346" i="1"/>
  <c r="N10346" i="1" s="1"/>
  <c r="L10347" i="1"/>
  <c r="N10347" i="1" s="1"/>
  <c r="L10348" i="1"/>
  <c r="N10348" i="1" s="1"/>
  <c r="L10349" i="1"/>
  <c r="N10349" i="1" s="1"/>
  <c r="L10350" i="1"/>
  <c r="N10350" i="1" s="1"/>
  <c r="L10351" i="1"/>
  <c r="N10351" i="1" s="1"/>
  <c r="L10352" i="1"/>
  <c r="N10352" i="1" s="1"/>
  <c r="L10353" i="1"/>
  <c r="N10353" i="1" s="1"/>
  <c r="L10354" i="1"/>
  <c r="N10354" i="1" s="1"/>
  <c r="L10355" i="1"/>
  <c r="N10355" i="1" s="1"/>
  <c r="L10356" i="1"/>
  <c r="N10356" i="1" s="1"/>
  <c r="L10357" i="1"/>
  <c r="N10357" i="1" s="1"/>
  <c r="L10358" i="1"/>
  <c r="N10358" i="1" s="1"/>
  <c r="L10359" i="1"/>
  <c r="N10359" i="1" s="1"/>
  <c r="L10360" i="1"/>
  <c r="N10360" i="1" s="1"/>
  <c r="L10361" i="1"/>
  <c r="N10361" i="1" s="1"/>
  <c r="L10362" i="1"/>
  <c r="N10362" i="1" s="1"/>
  <c r="L10363" i="1"/>
  <c r="N10363" i="1" s="1"/>
  <c r="L10364" i="1"/>
  <c r="N10364" i="1" s="1"/>
  <c r="L10365" i="1"/>
  <c r="N10365" i="1" s="1"/>
  <c r="L10366" i="1"/>
  <c r="N10366" i="1" s="1"/>
  <c r="L10367" i="1"/>
  <c r="N10367" i="1" s="1"/>
  <c r="L10368" i="1"/>
  <c r="N10368" i="1" s="1"/>
  <c r="L10369" i="1"/>
  <c r="N10369" i="1" s="1"/>
  <c r="L10370" i="1"/>
  <c r="N10370" i="1" s="1"/>
  <c r="L10371" i="1"/>
  <c r="N10371" i="1" s="1"/>
  <c r="L10372" i="1"/>
  <c r="N10372" i="1" s="1"/>
  <c r="L10373" i="1"/>
  <c r="N10373" i="1" s="1"/>
  <c r="L10374" i="1"/>
  <c r="N10374" i="1" s="1"/>
  <c r="L10375" i="1"/>
  <c r="N10375" i="1" s="1"/>
  <c r="L10376" i="1"/>
  <c r="N10376" i="1" s="1"/>
  <c r="L10377" i="1"/>
  <c r="N10377" i="1" s="1"/>
  <c r="L10378" i="1"/>
  <c r="N10378" i="1" s="1"/>
  <c r="L10379" i="1"/>
  <c r="N10379" i="1" s="1"/>
  <c r="L10380" i="1"/>
  <c r="N10380" i="1" s="1"/>
  <c r="L10381" i="1"/>
  <c r="N10381" i="1" s="1"/>
  <c r="L10382" i="1"/>
  <c r="N10382" i="1" s="1"/>
  <c r="L10383" i="1"/>
  <c r="N10383" i="1" s="1"/>
  <c r="L10384" i="1"/>
  <c r="N10384" i="1" s="1"/>
  <c r="L10385" i="1"/>
  <c r="N10385" i="1" s="1"/>
  <c r="L10386" i="1"/>
  <c r="N10386" i="1" s="1"/>
  <c r="L10387" i="1"/>
  <c r="N10387" i="1" s="1"/>
  <c r="L10388" i="1"/>
  <c r="N10388" i="1" s="1"/>
  <c r="L10389" i="1"/>
  <c r="N10389" i="1" s="1"/>
  <c r="L10390" i="1"/>
  <c r="N10390" i="1" s="1"/>
  <c r="L10391" i="1"/>
  <c r="N10391" i="1" s="1"/>
  <c r="L10392" i="1"/>
  <c r="N10392" i="1" s="1"/>
  <c r="L10393" i="1"/>
  <c r="N10393" i="1" s="1"/>
  <c r="L10394" i="1"/>
  <c r="N10394" i="1" s="1"/>
  <c r="L10395" i="1"/>
  <c r="N10395" i="1" s="1"/>
  <c r="L10396" i="1"/>
  <c r="N10396" i="1" s="1"/>
  <c r="L10397" i="1"/>
  <c r="N10397" i="1" s="1"/>
  <c r="L10398" i="1"/>
  <c r="N10398" i="1" s="1"/>
  <c r="L10399" i="1"/>
  <c r="N10399" i="1" s="1"/>
  <c r="L10400" i="1"/>
  <c r="N10400" i="1" s="1"/>
  <c r="L10401" i="1"/>
  <c r="N10401" i="1" s="1"/>
  <c r="L10402" i="1"/>
  <c r="N10402" i="1" s="1"/>
  <c r="L10403" i="1"/>
  <c r="N10403" i="1" s="1"/>
  <c r="L10404" i="1"/>
  <c r="N10404" i="1" s="1"/>
  <c r="L10405" i="1"/>
  <c r="N10405" i="1" s="1"/>
  <c r="L10406" i="1"/>
  <c r="N10406" i="1" s="1"/>
  <c r="L10407" i="1"/>
  <c r="N10407" i="1" s="1"/>
  <c r="L10408" i="1"/>
  <c r="N10408" i="1" s="1"/>
  <c r="L10409" i="1"/>
  <c r="N10409" i="1" s="1"/>
  <c r="L10410" i="1"/>
  <c r="N10410" i="1" s="1"/>
  <c r="L10411" i="1"/>
  <c r="N10411" i="1" s="1"/>
  <c r="L10412" i="1"/>
  <c r="N10412" i="1" s="1"/>
  <c r="L10413" i="1"/>
  <c r="N10413" i="1" s="1"/>
  <c r="L10414" i="1"/>
  <c r="N10414" i="1" s="1"/>
  <c r="L10415" i="1"/>
  <c r="N10415" i="1" s="1"/>
  <c r="L10416" i="1"/>
  <c r="N10416" i="1" s="1"/>
  <c r="L10417" i="1"/>
  <c r="N10417" i="1" s="1"/>
  <c r="L10418" i="1"/>
  <c r="N10418" i="1" s="1"/>
  <c r="L10419" i="1"/>
  <c r="N10419" i="1" s="1"/>
  <c r="L10420" i="1"/>
  <c r="N10420" i="1" s="1"/>
  <c r="L10421" i="1"/>
  <c r="N10421" i="1" s="1"/>
  <c r="L10422" i="1"/>
  <c r="N10422" i="1" s="1"/>
  <c r="L10423" i="1"/>
  <c r="N10423" i="1" s="1"/>
  <c r="L10424" i="1"/>
  <c r="N10424" i="1" s="1"/>
  <c r="L10425" i="1"/>
  <c r="N10425" i="1" s="1"/>
  <c r="L10426" i="1"/>
  <c r="N10426" i="1" s="1"/>
  <c r="L10427" i="1"/>
  <c r="N10427" i="1" s="1"/>
  <c r="L10428" i="1"/>
  <c r="N10428" i="1" s="1"/>
  <c r="L10429" i="1"/>
  <c r="N10429" i="1" s="1"/>
  <c r="L10430" i="1"/>
  <c r="N10430" i="1" s="1"/>
  <c r="L10431" i="1"/>
  <c r="N10431" i="1" s="1"/>
  <c r="L10432" i="1"/>
  <c r="N10432" i="1" s="1"/>
  <c r="L10433" i="1"/>
  <c r="N10433" i="1" s="1"/>
  <c r="L10434" i="1"/>
  <c r="N10434" i="1" s="1"/>
  <c r="L10435" i="1"/>
  <c r="N10435" i="1" s="1"/>
  <c r="L10436" i="1"/>
  <c r="N10436" i="1" s="1"/>
  <c r="L10437" i="1"/>
  <c r="N10437" i="1" s="1"/>
  <c r="L10438" i="1"/>
  <c r="N10438" i="1" s="1"/>
  <c r="L10439" i="1"/>
  <c r="N10439" i="1" s="1"/>
  <c r="L10440" i="1"/>
  <c r="N10440" i="1" s="1"/>
  <c r="L10441" i="1"/>
  <c r="N10441" i="1" s="1"/>
  <c r="L10442" i="1"/>
  <c r="N10442" i="1" s="1"/>
  <c r="L10443" i="1"/>
  <c r="N10443" i="1" s="1"/>
  <c r="L10444" i="1"/>
  <c r="N10444" i="1" s="1"/>
  <c r="L10445" i="1"/>
  <c r="N10445" i="1" s="1"/>
  <c r="L10446" i="1"/>
  <c r="N10446" i="1" s="1"/>
  <c r="L10447" i="1"/>
  <c r="N10447" i="1" s="1"/>
  <c r="L10448" i="1"/>
  <c r="N10448" i="1" s="1"/>
  <c r="L10449" i="1"/>
  <c r="N10449" i="1" s="1"/>
  <c r="L10450" i="1"/>
  <c r="N10450" i="1" s="1"/>
  <c r="L10451" i="1"/>
  <c r="N10451" i="1" s="1"/>
  <c r="L10452" i="1"/>
  <c r="N10452" i="1" s="1"/>
  <c r="L10453" i="1"/>
  <c r="N10453" i="1" s="1"/>
  <c r="L10454" i="1"/>
  <c r="N10454" i="1" s="1"/>
  <c r="L10455" i="1"/>
  <c r="N10455" i="1" s="1"/>
  <c r="L10456" i="1"/>
  <c r="N10456" i="1" s="1"/>
  <c r="L10457" i="1"/>
  <c r="N10457" i="1" s="1"/>
  <c r="L10458" i="1"/>
  <c r="N10458" i="1" s="1"/>
  <c r="L10459" i="1"/>
  <c r="N10459" i="1" s="1"/>
  <c r="L10460" i="1"/>
  <c r="N10460" i="1" s="1"/>
  <c r="L10461" i="1"/>
  <c r="N10461" i="1" s="1"/>
  <c r="L10462" i="1"/>
  <c r="N10462" i="1" s="1"/>
  <c r="L10463" i="1"/>
  <c r="N10463" i="1" s="1"/>
  <c r="L10464" i="1"/>
  <c r="N10464" i="1" s="1"/>
  <c r="L10465" i="1"/>
  <c r="N10465" i="1" s="1"/>
  <c r="L10466" i="1"/>
  <c r="N10466" i="1" s="1"/>
  <c r="L10467" i="1"/>
  <c r="N10467" i="1" s="1"/>
  <c r="L10468" i="1"/>
  <c r="N10468" i="1" s="1"/>
  <c r="L10469" i="1"/>
  <c r="N10469" i="1" s="1"/>
  <c r="L10470" i="1"/>
  <c r="N10470" i="1" s="1"/>
  <c r="L10471" i="1"/>
  <c r="N10471" i="1" s="1"/>
  <c r="L10472" i="1"/>
  <c r="N10472" i="1" s="1"/>
  <c r="L10473" i="1"/>
  <c r="N10473" i="1" s="1"/>
  <c r="L10474" i="1"/>
  <c r="N10474" i="1" s="1"/>
  <c r="L10475" i="1"/>
  <c r="N10475" i="1" s="1"/>
  <c r="L10476" i="1"/>
  <c r="N10476" i="1" s="1"/>
  <c r="L10477" i="1"/>
  <c r="N10477" i="1" s="1"/>
  <c r="L10478" i="1"/>
  <c r="N10478" i="1" s="1"/>
  <c r="L10479" i="1"/>
  <c r="N10479" i="1" s="1"/>
  <c r="L10480" i="1"/>
  <c r="N10480" i="1" s="1"/>
  <c r="L10481" i="1"/>
  <c r="N10481" i="1" s="1"/>
  <c r="L10482" i="1"/>
  <c r="N10482" i="1" s="1"/>
  <c r="L10483" i="1"/>
  <c r="N10483" i="1" s="1"/>
  <c r="L10484" i="1"/>
  <c r="N10484" i="1" s="1"/>
  <c r="L10485" i="1"/>
  <c r="N10485" i="1" s="1"/>
  <c r="L10486" i="1"/>
  <c r="N10486" i="1" s="1"/>
  <c r="L10487" i="1"/>
  <c r="N10487" i="1" s="1"/>
  <c r="L10488" i="1"/>
  <c r="N10488" i="1" s="1"/>
  <c r="L10489" i="1"/>
  <c r="N10489" i="1" s="1"/>
  <c r="L10490" i="1"/>
  <c r="N10490" i="1" s="1"/>
  <c r="L10491" i="1"/>
  <c r="N10491" i="1" s="1"/>
  <c r="L10492" i="1"/>
  <c r="N10492" i="1" s="1"/>
  <c r="L10493" i="1"/>
  <c r="N10493" i="1" s="1"/>
  <c r="L10494" i="1"/>
  <c r="N10494" i="1" s="1"/>
  <c r="L10495" i="1"/>
  <c r="N10495" i="1" s="1"/>
  <c r="L10496" i="1"/>
  <c r="N10496" i="1" s="1"/>
  <c r="L10497" i="1"/>
  <c r="N10497" i="1" s="1"/>
  <c r="L10498" i="1"/>
  <c r="N10498" i="1" s="1"/>
  <c r="L10499" i="1"/>
  <c r="N10499" i="1" s="1"/>
  <c r="L10500" i="1"/>
  <c r="N10500" i="1" s="1"/>
  <c r="L10501" i="1"/>
  <c r="N10501" i="1" s="1"/>
  <c r="L10502" i="1"/>
  <c r="N10502" i="1" s="1"/>
  <c r="L10503" i="1"/>
  <c r="N10503" i="1" s="1"/>
  <c r="L10504" i="1"/>
  <c r="N10504" i="1" s="1"/>
  <c r="L10505" i="1"/>
  <c r="N10505" i="1" s="1"/>
  <c r="L10506" i="1"/>
  <c r="N10506" i="1" s="1"/>
  <c r="L10507" i="1"/>
  <c r="N10507" i="1" s="1"/>
  <c r="L10508" i="1"/>
  <c r="N10508" i="1" s="1"/>
  <c r="L10509" i="1"/>
  <c r="N10509" i="1" s="1"/>
  <c r="L10510" i="1"/>
  <c r="N10510" i="1" s="1"/>
  <c r="L10511" i="1"/>
  <c r="N10511" i="1" s="1"/>
  <c r="L10512" i="1"/>
  <c r="N10512" i="1" s="1"/>
  <c r="L10513" i="1"/>
  <c r="N10513" i="1" s="1"/>
  <c r="L10514" i="1"/>
  <c r="N10514" i="1" s="1"/>
  <c r="L10515" i="1"/>
  <c r="N10515" i="1" s="1"/>
  <c r="L10516" i="1"/>
  <c r="N10516" i="1" s="1"/>
  <c r="L10517" i="1"/>
  <c r="N10517" i="1" s="1"/>
  <c r="L10518" i="1"/>
  <c r="N10518" i="1" s="1"/>
  <c r="L10519" i="1"/>
  <c r="N10519" i="1" s="1"/>
  <c r="L10520" i="1"/>
  <c r="N10520" i="1" s="1"/>
  <c r="L10521" i="1"/>
  <c r="N10521" i="1" s="1"/>
  <c r="L10522" i="1"/>
  <c r="N10522" i="1" s="1"/>
  <c r="L10523" i="1"/>
  <c r="N10523" i="1" s="1"/>
  <c r="L10524" i="1"/>
  <c r="N10524" i="1" s="1"/>
  <c r="L10525" i="1"/>
  <c r="N10525" i="1" s="1"/>
  <c r="L10526" i="1"/>
  <c r="N10526" i="1" s="1"/>
  <c r="L10527" i="1"/>
  <c r="N10527" i="1" s="1"/>
  <c r="L10528" i="1"/>
  <c r="N10528" i="1" s="1"/>
  <c r="L10529" i="1"/>
  <c r="N10529" i="1" s="1"/>
  <c r="L10530" i="1"/>
  <c r="N10530" i="1" s="1"/>
  <c r="L10531" i="1"/>
  <c r="N10531" i="1" s="1"/>
  <c r="L10532" i="1"/>
  <c r="N10532" i="1" s="1"/>
  <c r="L10533" i="1"/>
  <c r="N10533" i="1" s="1"/>
  <c r="L10534" i="1"/>
  <c r="N10534" i="1" s="1"/>
  <c r="L10535" i="1"/>
  <c r="N10535" i="1" s="1"/>
  <c r="L10536" i="1"/>
  <c r="N10536" i="1" s="1"/>
  <c r="L10537" i="1"/>
  <c r="N10537" i="1" s="1"/>
  <c r="L10538" i="1"/>
  <c r="N10538" i="1" s="1"/>
  <c r="L10539" i="1"/>
  <c r="N10539" i="1" s="1"/>
  <c r="L10540" i="1"/>
  <c r="N10540" i="1" s="1"/>
  <c r="L10541" i="1"/>
  <c r="N10541" i="1" s="1"/>
  <c r="L10542" i="1"/>
  <c r="N10542" i="1" s="1"/>
  <c r="L10543" i="1"/>
  <c r="N10543" i="1" s="1"/>
  <c r="L10544" i="1"/>
  <c r="N10544" i="1" s="1"/>
  <c r="L10545" i="1"/>
  <c r="N10545" i="1" s="1"/>
  <c r="L10546" i="1"/>
  <c r="N10546" i="1" s="1"/>
  <c r="L10547" i="1"/>
  <c r="N10547" i="1" s="1"/>
  <c r="L10548" i="1"/>
  <c r="N10548" i="1" s="1"/>
  <c r="L10549" i="1"/>
  <c r="N10549" i="1" s="1"/>
  <c r="L10550" i="1"/>
  <c r="N10550" i="1" s="1"/>
  <c r="L10551" i="1"/>
  <c r="N10551" i="1" s="1"/>
  <c r="L10552" i="1"/>
  <c r="N10552" i="1" s="1"/>
  <c r="L10553" i="1"/>
  <c r="N10553" i="1" s="1"/>
  <c r="L10554" i="1"/>
  <c r="N10554" i="1" s="1"/>
  <c r="L10555" i="1"/>
  <c r="N10555" i="1" s="1"/>
  <c r="L10556" i="1"/>
  <c r="N10556" i="1" s="1"/>
  <c r="L10557" i="1"/>
  <c r="N10557" i="1" s="1"/>
  <c r="L10558" i="1"/>
  <c r="N10558" i="1" s="1"/>
  <c r="L10559" i="1"/>
  <c r="N10559" i="1" s="1"/>
  <c r="L10560" i="1"/>
  <c r="N10560" i="1" s="1"/>
  <c r="L10561" i="1"/>
  <c r="N10561" i="1" s="1"/>
  <c r="L10562" i="1"/>
  <c r="N10562" i="1" s="1"/>
  <c r="L10563" i="1"/>
  <c r="N10563" i="1" s="1"/>
  <c r="L10564" i="1"/>
  <c r="N10564" i="1" s="1"/>
  <c r="L10565" i="1"/>
  <c r="N10565" i="1" s="1"/>
  <c r="L10566" i="1"/>
  <c r="N10566" i="1" s="1"/>
  <c r="L10567" i="1"/>
  <c r="N10567" i="1" s="1"/>
  <c r="L10568" i="1"/>
  <c r="N10568" i="1" s="1"/>
  <c r="L10569" i="1"/>
  <c r="N10569" i="1" s="1"/>
  <c r="L10570" i="1"/>
  <c r="N10570" i="1" s="1"/>
  <c r="L10571" i="1"/>
  <c r="N10571" i="1" s="1"/>
  <c r="L10572" i="1"/>
  <c r="N10572" i="1" s="1"/>
  <c r="L10573" i="1"/>
  <c r="N10573" i="1" s="1"/>
  <c r="L10574" i="1"/>
  <c r="N10574" i="1" s="1"/>
  <c r="L10575" i="1"/>
  <c r="N10575" i="1" s="1"/>
  <c r="L10576" i="1"/>
  <c r="N10576" i="1" s="1"/>
  <c r="L10577" i="1"/>
  <c r="N10577" i="1" s="1"/>
  <c r="L10578" i="1"/>
  <c r="N10578" i="1" s="1"/>
  <c r="L10579" i="1"/>
  <c r="N10579" i="1" s="1"/>
  <c r="L10580" i="1"/>
  <c r="N10580" i="1" s="1"/>
  <c r="L10581" i="1"/>
  <c r="N10581" i="1" s="1"/>
  <c r="L10582" i="1"/>
  <c r="N10582" i="1" s="1"/>
  <c r="L10583" i="1"/>
  <c r="N10583" i="1" s="1"/>
  <c r="L10584" i="1"/>
  <c r="N10584" i="1" s="1"/>
  <c r="L10585" i="1"/>
  <c r="N10585" i="1" s="1"/>
  <c r="L10586" i="1"/>
  <c r="N10586" i="1" s="1"/>
  <c r="L10587" i="1"/>
  <c r="N10587" i="1" s="1"/>
  <c r="L10588" i="1"/>
  <c r="N10588" i="1" s="1"/>
  <c r="L10589" i="1"/>
  <c r="N10589" i="1" s="1"/>
  <c r="L10590" i="1"/>
  <c r="N10590" i="1" s="1"/>
  <c r="L10591" i="1"/>
  <c r="N10591" i="1" s="1"/>
  <c r="L10592" i="1"/>
  <c r="N10592" i="1" s="1"/>
  <c r="L10593" i="1"/>
  <c r="N10593" i="1" s="1"/>
  <c r="L10594" i="1"/>
  <c r="N10594" i="1" s="1"/>
  <c r="L10595" i="1"/>
  <c r="N10595" i="1" s="1"/>
  <c r="L10596" i="1"/>
  <c r="N10596" i="1" s="1"/>
  <c r="L10597" i="1"/>
  <c r="N10597" i="1" s="1"/>
  <c r="L10598" i="1"/>
  <c r="N10598" i="1" s="1"/>
  <c r="L10599" i="1"/>
  <c r="N10599" i="1" s="1"/>
  <c r="L10600" i="1"/>
  <c r="N10600" i="1" s="1"/>
  <c r="L10601" i="1"/>
  <c r="N10601" i="1" s="1"/>
  <c r="L10602" i="1"/>
  <c r="N10602" i="1" s="1"/>
  <c r="L10603" i="1"/>
  <c r="N10603" i="1" s="1"/>
  <c r="L10604" i="1"/>
  <c r="N10604" i="1" s="1"/>
  <c r="L10605" i="1"/>
  <c r="N10605" i="1" s="1"/>
  <c r="L10606" i="1"/>
  <c r="N10606" i="1" s="1"/>
  <c r="L10607" i="1"/>
  <c r="N10607" i="1" s="1"/>
  <c r="L10608" i="1"/>
  <c r="N10608" i="1" s="1"/>
  <c r="L10609" i="1"/>
  <c r="N10609" i="1" s="1"/>
  <c r="L10610" i="1"/>
  <c r="N10610" i="1" s="1"/>
  <c r="L10611" i="1"/>
  <c r="N10611" i="1" s="1"/>
  <c r="L10612" i="1"/>
  <c r="N10612" i="1" s="1"/>
  <c r="L10613" i="1"/>
  <c r="N10613" i="1" s="1"/>
  <c r="L10614" i="1"/>
  <c r="N10614" i="1" s="1"/>
  <c r="L10615" i="1"/>
  <c r="N10615" i="1" s="1"/>
  <c r="L10616" i="1"/>
  <c r="N10616" i="1" s="1"/>
  <c r="L10617" i="1"/>
  <c r="N10617" i="1" s="1"/>
  <c r="L10618" i="1"/>
  <c r="N10618" i="1" s="1"/>
  <c r="L10619" i="1"/>
  <c r="N10619" i="1" s="1"/>
  <c r="L10620" i="1"/>
  <c r="N10620" i="1" s="1"/>
  <c r="L10621" i="1"/>
  <c r="N10621" i="1" s="1"/>
  <c r="L10622" i="1"/>
  <c r="N10622" i="1" s="1"/>
  <c r="L10623" i="1"/>
  <c r="N10623" i="1" s="1"/>
  <c r="L10624" i="1"/>
  <c r="N10624" i="1" s="1"/>
  <c r="L10625" i="1"/>
  <c r="N10625" i="1" s="1"/>
  <c r="L10626" i="1"/>
  <c r="N10626" i="1" s="1"/>
  <c r="L10627" i="1"/>
  <c r="N10627" i="1" s="1"/>
  <c r="L10628" i="1"/>
  <c r="N10628" i="1" s="1"/>
  <c r="L10629" i="1"/>
  <c r="N10629" i="1" s="1"/>
  <c r="L10630" i="1"/>
  <c r="N10630" i="1" s="1"/>
  <c r="L10631" i="1"/>
  <c r="N10631" i="1" s="1"/>
  <c r="L10632" i="1"/>
  <c r="N10632" i="1" s="1"/>
  <c r="L10633" i="1"/>
  <c r="N10633" i="1" s="1"/>
  <c r="L10634" i="1"/>
  <c r="N10634" i="1" s="1"/>
  <c r="L10635" i="1"/>
  <c r="N10635" i="1" s="1"/>
  <c r="L10636" i="1"/>
  <c r="N10636" i="1" s="1"/>
  <c r="L10637" i="1"/>
  <c r="N10637" i="1" s="1"/>
  <c r="L10638" i="1"/>
  <c r="N10638" i="1" s="1"/>
  <c r="L10639" i="1"/>
  <c r="N10639" i="1" s="1"/>
  <c r="L10640" i="1"/>
  <c r="N10640" i="1" s="1"/>
  <c r="L10641" i="1"/>
  <c r="N10641" i="1" s="1"/>
  <c r="L10642" i="1"/>
  <c r="N10642" i="1" s="1"/>
  <c r="L10643" i="1"/>
  <c r="N10643" i="1" s="1"/>
  <c r="L10644" i="1"/>
  <c r="N10644" i="1" s="1"/>
  <c r="L10645" i="1"/>
  <c r="N10645" i="1" s="1"/>
  <c r="L10646" i="1"/>
  <c r="N10646" i="1" s="1"/>
  <c r="L10647" i="1"/>
  <c r="N10647" i="1" s="1"/>
  <c r="L10648" i="1"/>
  <c r="N10648" i="1" s="1"/>
  <c r="L10649" i="1"/>
  <c r="N10649" i="1" s="1"/>
  <c r="L10650" i="1"/>
  <c r="N10650" i="1" s="1"/>
  <c r="L10651" i="1"/>
  <c r="N10651" i="1" s="1"/>
  <c r="L10652" i="1"/>
  <c r="N10652" i="1" s="1"/>
  <c r="L10653" i="1"/>
  <c r="N10653" i="1" s="1"/>
  <c r="L10654" i="1"/>
  <c r="N10654" i="1" s="1"/>
  <c r="L10655" i="1"/>
  <c r="N10655" i="1" s="1"/>
  <c r="L10656" i="1"/>
  <c r="N10656" i="1" s="1"/>
  <c r="L10657" i="1"/>
  <c r="N10657" i="1" s="1"/>
  <c r="L10658" i="1"/>
  <c r="N10658" i="1" s="1"/>
  <c r="L10659" i="1"/>
  <c r="N10659" i="1" s="1"/>
  <c r="L10660" i="1"/>
  <c r="N10660" i="1" s="1"/>
  <c r="L10661" i="1"/>
  <c r="N10661" i="1" s="1"/>
  <c r="L10662" i="1"/>
  <c r="N10662" i="1" s="1"/>
  <c r="L10663" i="1"/>
  <c r="N10663" i="1" s="1"/>
  <c r="L10664" i="1"/>
  <c r="N10664" i="1" s="1"/>
  <c r="L10665" i="1"/>
  <c r="N10665" i="1" s="1"/>
  <c r="L10666" i="1"/>
  <c r="N10666" i="1" s="1"/>
  <c r="L10667" i="1"/>
  <c r="N10667" i="1" s="1"/>
  <c r="L10668" i="1"/>
  <c r="N10668" i="1" s="1"/>
  <c r="L10669" i="1"/>
  <c r="N10669" i="1" s="1"/>
  <c r="L10670" i="1"/>
  <c r="N10670" i="1" s="1"/>
  <c r="L10671" i="1"/>
  <c r="N10671" i="1" s="1"/>
  <c r="L10672" i="1"/>
  <c r="N10672" i="1" s="1"/>
  <c r="L10673" i="1"/>
  <c r="N10673" i="1" s="1"/>
  <c r="L10674" i="1"/>
  <c r="N10674" i="1" s="1"/>
  <c r="L10675" i="1"/>
  <c r="N10675" i="1" s="1"/>
  <c r="L10676" i="1"/>
  <c r="N10676" i="1" s="1"/>
  <c r="L10677" i="1"/>
  <c r="N10677" i="1" s="1"/>
  <c r="L10678" i="1"/>
  <c r="N10678" i="1" s="1"/>
  <c r="L10679" i="1"/>
  <c r="N10679" i="1" s="1"/>
  <c r="L10680" i="1"/>
  <c r="N10680" i="1" s="1"/>
  <c r="L10681" i="1"/>
  <c r="N10681" i="1" s="1"/>
  <c r="L10682" i="1"/>
  <c r="N10682" i="1" s="1"/>
  <c r="L10683" i="1"/>
  <c r="N10683" i="1" s="1"/>
  <c r="L10684" i="1"/>
  <c r="N10684" i="1" s="1"/>
  <c r="L10685" i="1"/>
  <c r="N10685" i="1" s="1"/>
  <c r="L10686" i="1"/>
  <c r="N10686" i="1" s="1"/>
  <c r="L10687" i="1"/>
  <c r="N10687" i="1" s="1"/>
  <c r="L10688" i="1"/>
  <c r="N10688" i="1" s="1"/>
  <c r="L10689" i="1"/>
  <c r="N10689" i="1" s="1"/>
  <c r="L10690" i="1"/>
  <c r="N10690" i="1" s="1"/>
  <c r="L10691" i="1"/>
  <c r="N10691" i="1" s="1"/>
  <c r="L10692" i="1"/>
  <c r="N10692" i="1" s="1"/>
  <c r="L10693" i="1"/>
  <c r="N10693" i="1" s="1"/>
  <c r="L10694" i="1"/>
  <c r="N10694" i="1" s="1"/>
  <c r="L10695" i="1"/>
  <c r="N10695" i="1" s="1"/>
  <c r="L10696" i="1"/>
  <c r="N10696" i="1" s="1"/>
  <c r="L10697" i="1"/>
  <c r="N10697" i="1" s="1"/>
  <c r="L10698" i="1"/>
  <c r="N10698" i="1" s="1"/>
  <c r="L10699" i="1"/>
  <c r="N10699" i="1" s="1"/>
  <c r="L10700" i="1"/>
  <c r="N10700" i="1" s="1"/>
  <c r="L10701" i="1"/>
  <c r="N10701" i="1" s="1"/>
  <c r="L10702" i="1"/>
  <c r="N10702" i="1" s="1"/>
  <c r="L10703" i="1"/>
  <c r="N10703" i="1" s="1"/>
  <c r="L10704" i="1"/>
  <c r="N10704" i="1" s="1"/>
  <c r="L10705" i="1"/>
  <c r="N10705" i="1" s="1"/>
  <c r="L10706" i="1"/>
  <c r="N10706" i="1" s="1"/>
  <c r="L10707" i="1"/>
  <c r="N10707" i="1" s="1"/>
  <c r="L10708" i="1"/>
  <c r="N10708" i="1" s="1"/>
  <c r="L10709" i="1"/>
  <c r="N10709" i="1" s="1"/>
  <c r="L10710" i="1"/>
  <c r="N10710" i="1" s="1"/>
  <c r="L10711" i="1"/>
  <c r="N10711" i="1" s="1"/>
  <c r="L10712" i="1"/>
  <c r="N10712" i="1" s="1"/>
  <c r="L10713" i="1"/>
  <c r="N10713" i="1" s="1"/>
  <c r="L10714" i="1"/>
  <c r="N10714" i="1" s="1"/>
  <c r="L10715" i="1"/>
  <c r="N10715" i="1" s="1"/>
  <c r="L10716" i="1"/>
  <c r="N10716" i="1" s="1"/>
  <c r="L10717" i="1"/>
  <c r="N10717" i="1" s="1"/>
  <c r="L10718" i="1"/>
  <c r="N10718" i="1" s="1"/>
  <c r="L10719" i="1"/>
  <c r="N10719" i="1" s="1"/>
  <c r="L10720" i="1"/>
  <c r="N10720" i="1" s="1"/>
  <c r="L10721" i="1"/>
  <c r="N10721" i="1" s="1"/>
  <c r="L10722" i="1"/>
  <c r="N10722" i="1" s="1"/>
  <c r="L10723" i="1"/>
  <c r="N10723" i="1" s="1"/>
  <c r="L10724" i="1"/>
  <c r="N10724" i="1" s="1"/>
  <c r="L10725" i="1"/>
  <c r="N10725" i="1" s="1"/>
  <c r="L10726" i="1"/>
  <c r="N10726" i="1" s="1"/>
  <c r="L10727" i="1"/>
  <c r="N10727" i="1" s="1"/>
  <c r="L10728" i="1"/>
  <c r="N10728" i="1" s="1"/>
  <c r="L10729" i="1"/>
  <c r="N10729" i="1" s="1"/>
  <c r="L10730" i="1"/>
  <c r="N10730" i="1" s="1"/>
  <c r="L10731" i="1"/>
  <c r="N10731" i="1" s="1"/>
  <c r="L10732" i="1"/>
  <c r="N10732" i="1" s="1"/>
  <c r="L10733" i="1"/>
  <c r="N10733" i="1" s="1"/>
  <c r="L10734" i="1"/>
  <c r="N10734" i="1" s="1"/>
  <c r="L10735" i="1"/>
  <c r="N10735" i="1" s="1"/>
  <c r="L10736" i="1"/>
  <c r="N10736" i="1" s="1"/>
  <c r="L10737" i="1"/>
  <c r="N10737" i="1" s="1"/>
  <c r="L10738" i="1"/>
  <c r="N10738" i="1" s="1"/>
  <c r="L10739" i="1"/>
  <c r="N10739" i="1" s="1"/>
  <c r="L10740" i="1"/>
  <c r="N10740" i="1" s="1"/>
  <c r="L10741" i="1"/>
  <c r="N10741" i="1" s="1"/>
  <c r="L10742" i="1"/>
  <c r="N10742" i="1" s="1"/>
  <c r="L10743" i="1"/>
  <c r="N10743" i="1" s="1"/>
  <c r="L10744" i="1"/>
  <c r="N10744" i="1" s="1"/>
  <c r="L10745" i="1"/>
  <c r="N10745" i="1" s="1"/>
  <c r="L10746" i="1"/>
  <c r="N10746" i="1" s="1"/>
  <c r="L10747" i="1"/>
  <c r="N10747" i="1" s="1"/>
  <c r="L10748" i="1"/>
  <c r="N10748" i="1" s="1"/>
  <c r="L10749" i="1"/>
  <c r="N10749" i="1" s="1"/>
  <c r="L10750" i="1"/>
  <c r="N10750" i="1" s="1"/>
  <c r="L10751" i="1"/>
  <c r="N10751" i="1" s="1"/>
  <c r="L10752" i="1"/>
  <c r="N10752" i="1" s="1"/>
  <c r="L10753" i="1"/>
  <c r="N10753" i="1" s="1"/>
  <c r="L10754" i="1"/>
  <c r="N10754" i="1" s="1"/>
  <c r="L10755" i="1"/>
  <c r="N10755" i="1" s="1"/>
  <c r="L10756" i="1"/>
  <c r="N10756" i="1" s="1"/>
  <c r="L10757" i="1"/>
  <c r="N10757" i="1" s="1"/>
  <c r="L10758" i="1"/>
  <c r="N10758" i="1" s="1"/>
  <c r="L10759" i="1"/>
  <c r="N10759" i="1" s="1"/>
  <c r="L10760" i="1"/>
  <c r="N10760" i="1" s="1"/>
  <c r="L10761" i="1"/>
  <c r="N10761" i="1" s="1"/>
  <c r="L10762" i="1"/>
  <c r="N10762" i="1" s="1"/>
  <c r="L10763" i="1"/>
  <c r="N10763" i="1" s="1"/>
  <c r="L10764" i="1"/>
  <c r="N10764" i="1" s="1"/>
  <c r="L10765" i="1"/>
  <c r="N10765" i="1" s="1"/>
  <c r="L10766" i="1"/>
  <c r="N10766" i="1" s="1"/>
  <c r="L10767" i="1"/>
  <c r="N10767" i="1" s="1"/>
  <c r="L10768" i="1"/>
  <c r="N10768" i="1" s="1"/>
  <c r="L10769" i="1"/>
  <c r="N10769" i="1" s="1"/>
  <c r="L10770" i="1"/>
  <c r="N10770" i="1" s="1"/>
  <c r="L10771" i="1"/>
  <c r="N10771" i="1" s="1"/>
  <c r="L10772" i="1"/>
  <c r="N10772" i="1" s="1"/>
  <c r="L10773" i="1"/>
  <c r="N10773" i="1" s="1"/>
  <c r="L10774" i="1"/>
  <c r="N10774" i="1" s="1"/>
  <c r="L10775" i="1"/>
  <c r="N10775" i="1" s="1"/>
  <c r="L10776" i="1"/>
  <c r="N10776" i="1" s="1"/>
  <c r="L10777" i="1"/>
  <c r="N10777" i="1" s="1"/>
  <c r="L10778" i="1"/>
  <c r="N10778" i="1" s="1"/>
  <c r="L10779" i="1"/>
  <c r="N10779" i="1" s="1"/>
  <c r="L10780" i="1"/>
  <c r="N10780" i="1" s="1"/>
  <c r="L10781" i="1"/>
  <c r="N10781" i="1" s="1"/>
  <c r="L10782" i="1"/>
  <c r="N10782" i="1" s="1"/>
  <c r="L10783" i="1"/>
  <c r="N10783" i="1" s="1"/>
  <c r="L10784" i="1"/>
  <c r="N10784" i="1" s="1"/>
  <c r="L10785" i="1"/>
  <c r="N10785" i="1" s="1"/>
  <c r="L10786" i="1"/>
  <c r="N10786" i="1" s="1"/>
  <c r="L10787" i="1"/>
  <c r="N10787" i="1" s="1"/>
  <c r="L10788" i="1"/>
  <c r="N10788" i="1" s="1"/>
  <c r="L10789" i="1"/>
  <c r="N10789" i="1" s="1"/>
  <c r="L10790" i="1"/>
  <c r="N10790" i="1" s="1"/>
  <c r="L10791" i="1"/>
  <c r="N10791" i="1" s="1"/>
  <c r="L10792" i="1"/>
  <c r="N10792" i="1" s="1"/>
  <c r="L10793" i="1"/>
  <c r="N10793" i="1" s="1"/>
  <c r="L10794" i="1"/>
  <c r="N10794" i="1" s="1"/>
  <c r="L10795" i="1"/>
  <c r="N10795" i="1" s="1"/>
  <c r="L10796" i="1"/>
  <c r="N10796" i="1" s="1"/>
  <c r="L10797" i="1"/>
  <c r="N10797" i="1" s="1"/>
  <c r="L10798" i="1"/>
  <c r="N10798" i="1" s="1"/>
  <c r="L10799" i="1"/>
  <c r="N10799" i="1" s="1"/>
  <c r="L10800" i="1"/>
  <c r="N10800" i="1" s="1"/>
  <c r="L10801" i="1"/>
  <c r="N10801" i="1" s="1"/>
  <c r="L10802" i="1"/>
  <c r="N10802" i="1" s="1"/>
  <c r="L10803" i="1"/>
  <c r="N10803" i="1" s="1"/>
  <c r="L10804" i="1"/>
  <c r="N10804" i="1" s="1"/>
  <c r="L10805" i="1"/>
  <c r="N10805" i="1" s="1"/>
  <c r="L10806" i="1"/>
  <c r="N10806" i="1" s="1"/>
  <c r="L10807" i="1"/>
  <c r="N10807" i="1" s="1"/>
  <c r="L10808" i="1"/>
  <c r="N10808" i="1" s="1"/>
  <c r="L10809" i="1"/>
  <c r="N10809" i="1" s="1"/>
  <c r="L10810" i="1"/>
  <c r="N10810" i="1" s="1"/>
  <c r="L10811" i="1"/>
  <c r="N10811" i="1" s="1"/>
  <c r="L10812" i="1"/>
  <c r="N10812" i="1" s="1"/>
  <c r="L10813" i="1"/>
  <c r="N10813" i="1" s="1"/>
  <c r="L10814" i="1"/>
  <c r="N10814" i="1" s="1"/>
  <c r="L10815" i="1"/>
  <c r="N10815" i="1" s="1"/>
  <c r="L10816" i="1"/>
  <c r="N10816" i="1" s="1"/>
  <c r="L10817" i="1"/>
  <c r="N10817" i="1" s="1"/>
  <c r="L10818" i="1"/>
  <c r="N10818" i="1" s="1"/>
  <c r="L10819" i="1"/>
  <c r="N10819" i="1" s="1"/>
  <c r="L10820" i="1"/>
  <c r="N10820" i="1" s="1"/>
  <c r="L10821" i="1"/>
  <c r="N10821" i="1" s="1"/>
  <c r="L10822" i="1"/>
  <c r="N10822" i="1" s="1"/>
  <c r="L10823" i="1"/>
  <c r="N10823" i="1" s="1"/>
  <c r="L10824" i="1"/>
  <c r="N10824" i="1" s="1"/>
  <c r="L10825" i="1"/>
  <c r="N10825" i="1" s="1"/>
  <c r="L10826" i="1"/>
  <c r="N10826" i="1" s="1"/>
  <c r="L10827" i="1"/>
  <c r="N10827" i="1" s="1"/>
  <c r="L10828" i="1"/>
  <c r="N10828" i="1" s="1"/>
  <c r="L10829" i="1"/>
  <c r="N10829" i="1" s="1"/>
  <c r="L10830" i="1"/>
  <c r="N10830" i="1" s="1"/>
  <c r="L10831" i="1"/>
  <c r="N10831" i="1" s="1"/>
  <c r="L10832" i="1"/>
  <c r="N10832" i="1" s="1"/>
  <c r="L10833" i="1"/>
  <c r="N10833" i="1" s="1"/>
  <c r="L10834" i="1"/>
  <c r="N10834" i="1" s="1"/>
  <c r="L10835" i="1"/>
  <c r="N10835" i="1" s="1"/>
  <c r="L10836" i="1"/>
  <c r="N10836" i="1" s="1"/>
  <c r="L10837" i="1"/>
  <c r="N10837" i="1" s="1"/>
  <c r="L10838" i="1"/>
  <c r="N10838" i="1" s="1"/>
  <c r="L10839" i="1"/>
  <c r="N10839" i="1" s="1"/>
  <c r="L10840" i="1"/>
  <c r="N10840" i="1" s="1"/>
  <c r="L10841" i="1"/>
  <c r="N10841" i="1" s="1"/>
  <c r="L10842" i="1"/>
  <c r="N10842" i="1" s="1"/>
  <c r="L10843" i="1"/>
  <c r="N10843" i="1" s="1"/>
  <c r="L10844" i="1"/>
  <c r="N10844" i="1" s="1"/>
  <c r="L10845" i="1"/>
  <c r="N10845" i="1" s="1"/>
  <c r="L10846" i="1"/>
  <c r="N10846" i="1" s="1"/>
  <c r="L10847" i="1"/>
  <c r="N10847" i="1" s="1"/>
  <c r="L10848" i="1"/>
  <c r="N10848" i="1" s="1"/>
  <c r="L10849" i="1"/>
  <c r="N10849" i="1" s="1"/>
  <c r="L10850" i="1"/>
  <c r="N10850" i="1" s="1"/>
  <c r="L10851" i="1"/>
  <c r="N10851" i="1" s="1"/>
  <c r="L10852" i="1"/>
  <c r="N10852" i="1" s="1"/>
  <c r="L10853" i="1"/>
  <c r="N10853" i="1" s="1"/>
  <c r="L10854" i="1"/>
  <c r="N10854" i="1" s="1"/>
  <c r="L10855" i="1"/>
  <c r="N10855" i="1" s="1"/>
  <c r="L10856" i="1"/>
  <c r="N10856" i="1" s="1"/>
  <c r="L10857" i="1"/>
  <c r="N10857" i="1" s="1"/>
  <c r="L10858" i="1"/>
  <c r="N10858" i="1" s="1"/>
  <c r="L10859" i="1"/>
  <c r="N10859" i="1" s="1"/>
  <c r="L10860" i="1"/>
  <c r="N10860" i="1" s="1"/>
  <c r="L10861" i="1"/>
  <c r="N10861" i="1" s="1"/>
  <c r="L10862" i="1"/>
  <c r="N10862" i="1" s="1"/>
  <c r="L10863" i="1"/>
  <c r="N10863" i="1" s="1"/>
  <c r="L10864" i="1"/>
  <c r="N10864" i="1" s="1"/>
  <c r="L10865" i="1"/>
  <c r="N10865" i="1" s="1"/>
  <c r="L10866" i="1"/>
  <c r="N10866" i="1" s="1"/>
  <c r="L10867" i="1"/>
  <c r="N10867" i="1" s="1"/>
  <c r="L10868" i="1"/>
  <c r="N10868" i="1" s="1"/>
  <c r="L10869" i="1"/>
  <c r="N10869" i="1" s="1"/>
  <c r="L10870" i="1"/>
  <c r="N10870" i="1" s="1"/>
  <c r="L10871" i="1"/>
  <c r="N10871" i="1" s="1"/>
  <c r="L10872" i="1"/>
  <c r="N10872" i="1" s="1"/>
  <c r="L10873" i="1"/>
  <c r="N10873" i="1" s="1"/>
  <c r="L10874" i="1"/>
  <c r="N10874" i="1" s="1"/>
  <c r="L10875" i="1"/>
  <c r="N10875" i="1" s="1"/>
  <c r="L10876" i="1"/>
  <c r="N10876" i="1" s="1"/>
  <c r="L10877" i="1"/>
  <c r="N10877" i="1" s="1"/>
  <c r="L10878" i="1"/>
  <c r="N10878" i="1" s="1"/>
  <c r="L10879" i="1"/>
  <c r="N10879" i="1" s="1"/>
  <c r="L10880" i="1"/>
  <c r="N10880" i="1" s="1"/>
  <c r="L10881" i="1"/>
  <c r="N10881" i="1" s="1"/>
  <c r="L10882" i="1"/>
  <c r="N10882" i="1" s="1"/>
  <c r="L10883" i="1"/>
  <c r="N10883" i="1" s="1"/>
  <c r="L10884" i="1"/>
  <c r="N10884" i="1" s="1"/>
  <c r="L10885" i="1"/>
  <c r="N10885" i="1" s="1"/>
  <c r="L10886" i="1"/>
  <c r="N10886" i="1" s="1"/>
  <c r="L10887" i="1"/>
  <c r="N10887" i="1" s="1"/>
  <c r="L10888" i="1"/>
  <c r="N10888" i="1" s="1"/>
  <c r="L10889" i="1"/>
  <c r="N10889" i="1" s="1"/>
  <c r="L10890" i="1"/>
  <c r="N10890" i="1" s="1"/>
  <c r="L10891" i="1"/>
  <c r="N10891" i="1" s="1"/>
  <c r="L10892" i="1"/>
  <c r="N10892" i="1" s="1"/>
  <c r="L10893" i="1"/>
  <c r="N10893" i="1" s="1"/>
  <c r="L10894" i="1"/>
  <c r="N10894" i="1" s="1"/>
  <c r="L10895" i="1"/>
  <c r="N10895" i="1" s="1"/>
  <c r="L10896" i="1"/>
  <c r="N10896" i="1" s="1"/>
  <c r="L10897" i="1"/>
  <c r="N10897" i="1" s="1"/>
  <c r="L10898" i="1"/>
  <c r="N10898" i="1" s="1"/>
  <c r="L10899" i="1"/>
  <c r="N10899" i="1" s="1"/>
  <c r="L10900" i="1"/>
  <c r="N10900" i="1" s="1"/>
  <c r="L10901" i="1"/>
  <c r="N10901" i="1" s="1"/>
  <c r="L10902" i="1"/>
  <c r="N10902" i="1" s="1"/>
  <c r="L10903" i="1"/>
  <c r="N10903" i="1" s="1"/>
  <c r="L10904" i="1"/>
  <c r="N10904" i="1" s="1"/>
  <c r="L10905" i="1"/>
  <c r="N10905" i="1" s="1"/>
  <c r="L10906" i="1"/>
  <c r="N10906" i="1" s="1"/>
  <c r="L10907" i="1"/>
  <c r="N10907" i="1" s="1"/>
  <c r="L10908" i="1"/>
  <c r="N10908" i="1" s="1"/>
  <c r="L10909" i="1"/>
  <c r="N10909" i="1" s="1"/>
  <c r="L10910" i="1"/>
  <c r="N10910" i="1" s="1"/>
  <c r="L10911" i="1"/>
  <c r="N10911" i="1" s="1"/>
  <c r="L10912" i="1"/>
  <c r="N10912" i="1" s="1"/>
  <c r="L10913" i="1"/>
  <c r="N10913" i="1" s="1"/>
  <c r="L10914" i="1"/>
  <c r="N10914" i="1" s="1"/>
  <c r="L10915" i="1"/>
  <c r="N10915" i="1" s="1"/>
  <c r="L10916" i="1"/>
  <c r="N10916" i="1" s="1"/>
  <c r="L10917" i="1"/>
  <c r="N10917" i="1" s="1"/>
  <c r="L10918" i="1"/>
  <c r="N10918" i="1" s="1"/>
  <c r="L10919" i="1"/>
  <c r="N10919" i="1" s="1"/>
  <c r="L10920" i="1"/>
  <c r="N10920" i="1" s="1"/>
  <c r="L10921" i="1"/>
  <c r="N10921" i="1" s="1"/>
  <c r="L10922" i="1"/>
  <c r="N10922" i="1" s="1"/>
  <c r="L10923" i="1"/>
  <c r="N10923" i="1" s="1"/>
  <c r="L10924" i="1"/>
  <c r="N10924" i="1" s="1"/>
  <c r="L10925" i="1"/>
  <c r="N10925" i="1" s="1"/>
  <c r="L10926" i="1"/>
  <c r="N10926" i="1" s="1"/>
  <c r="L10927" i="1"/>
  <c r="N10927" i="1" s="1"/>
  <c r="L10928" i="1"/>
  <c r="N10928" i="1" s="1"/>
  <c r="L10929" i="1"/>
  <c r="N10929" i="1" s="1"/>
  <c r="L10930" i="1"/>
  <c r="N10930" i="1" s="1"/>
  <c r="L10931" i="1"/>
  <c r="N10931" i="1" s="1"/>
  <c r="L10932" i="1"/>
  <c r="N10932" i="1" s="1"/>
  <c r="L10933" i="1"/>
  <c r="N10933" i="1" s="1"/>
  <c r="L10934" i="1"/>
  <c r="N10934" i="1" s="1"/>
  <c r="L10935" i="1"/>
  <c r="N10935" i="1" s="1"/>
  <c r="L10936" i="1"/>
  <c r="N10936" i="1" s="1"/>
  <c r="L10937" i="1"/>
  <c r="N10937" i="1" s="1"/>
  <c r="L10938" i="1"/>
  <c r="N10938" i="1" s="1"/>
  <c r="L10939" i="1"/>
  <c r="N10939" i="1" s="1"/>
  <c r="L10940" i="1"/>
  <c r="N10940" i="1" s="1"/>
  <c r="L10941" i="1"/>
  <c r="N10941" i="1" s="1"/>
  <c r="L10942" i="1"/>
  <c r="N10942" i="1" s="1"/>
  <c r="L10943" i="1"/>
  <c r="N10943" i="1" s="1"/>
  <c r="L10944" i="1"/>
  <c r="N10944" i="1" s="1"/>
  <c r="L10945" i="1"/>
  <c r="N10945" i="1" s="1"/>
  <c r="L10946" i="1"/>
  <c r="N10946" i="1" s="1"/>
  <c r="L10947" i="1"/>
  <c r="N10947" i="1" s="1"/>
  <c r="L10948" i="1"/>
  <c r="N10948" i="1" s="1"/>
  <c r="L10949" i="1"/>
  <c r="N10949" i="1" s="1"/>
  <c r="L10950" i="1"/>
  <c r="N10950" i="1" s="1"/>
  <c r="L10951" i="1"/>
  <c r="N10951" i="1" s="1"/>
  <c r="L10952" i="1"/>
  <c r="N10952" i="1" s="1"/>
  <c r="L10953" i="1"/>
  <c r="N10953" i="1" s="1"/>
  <c r="L10954" i="1"/>
  <c r="N10954" i="1" s="1"/>
  <c r="L10955" i="1"/>
  <c r="N10955" i="1" s="1"/>
  <c r="L10956" i="1"/>
  <c r="N10956" i="1" s="1"/>
  <c r="L10957" i="1"/>
  <c r="N10957" i="1" s="1"/>
  <c r="L10958" i="1"/>
  <c r="N10958" i="1" s="1"/>
  <c r="L10959" i="1"/>
  <c r="N10959" i="1" s="1"/>
  <c r="L10960" i="1"/>
  <c r="N10960" i="1" s="1"/>
  <c r="L10961" i="1"/>
  <c r="N10961" i="1" s="1"/>
  <c r="L10962" i="1"/>
  <c r="N10962" i="1" s="1"/>
  <c r="L10963" i="1"/>
  <c r="N10963" i="1" s="1"/>
  <c r="L10964" i="1"/>
  <c r="N10964" i="1" s="1"/>
  <c r="L10965" i="1"/>
  <c r="N10965" i="1" s="1"/>
  <c r="L10966" i="1"/>
  <c r="N10966" i="1" s="1"/>
  <c r="L10967" i="1"/>
  <c r="N10967" i="1" s="1"/>
  <c r="L10968" i="1"/>
  <c r="N10968" i="1" s="1"/>
  <c r="L10969" i="1"/>
  <c r="N10969" i="1" s="1"/>
  <c r="L10970" i="1"/>
  <c r="N10970" i="1" s="1"/>
  <c r="L10971" i="1"/>
  <c r="N10971" i="1" s="1"/>
  <c r="L10972" i="1"/>
  <c r="N10972" i="1" s="1"/>
  <c r="L10973" i="1"/>
  <c r="N10973" i="1" s="1"/>
  <c r="L10974" i="1"/>
  <c r="N10974" i="1" s="1"/>
  <c r="L10975" i="1"/>
  <c r="N10975" i="1" s="1"/>
  <c r="L10976" i="1"/>
  <c r="N10976" i="1" s="1"/>
  <c r="L10977" i="1"/>
  <c r="N10977" i="1" s="1"/>
  <c r="L10978" i="1"/>
  <c r="N10978" i="1" s="1"/>
  <c r="L10979" i="1"/>
  <c r="N10979" i="1" s="1"/>
  <c r="L10980" i="1"/>
  <c r="N10980" i="1" s="1"/>
  <c r="L10981" i="1"/>
  <c r="N10981" i="1" s="1"/>
  <c r="L10982" i="1"/>
  <c r="N10982" i="1" s="1"/>
  <c r="L10983" i="1"/>
  <c r="N10983" i="1" s="1"/>
  <c r="L10984" i="1"/>
  <c r="N10984" i="1" s="1"/>
  <c r="L10985" i="1"/>
  <c r="N10985" i="1" s="1"/>
  <c r="L10986" i="1"/>
  <c r="N10986" i="1" s="1"/>
  <c r="L10987" i="1"/>
  <c r="N10987" i="1" s="1"/>
  <c r="L10988" i="1"/>
  <c r="N10988" i="1" s="1"/>
  <c r="L10989" i="1"/>
  <c r="N10989" i="1" s="1"/>
  <c r="L10990" i="1"/>
  <c r="N10990" i="1" s="1"/>
  <c r="L10991" i="1"/>
  <c r="N10991" i="1" s="1"/>
  <c r="L10992" i="1"/>
  <c r="N10992" i="1" s="1"/>
  <c r="L10993" i="1"/>
  <c r="N10993" i="1" s="1"/>
  <c r="L10994" i="1"/>
  <c r="N10994" i="1" s="1"/>
  <c r="L10995" i="1"/>
  <c r="N10995" i="1" s="1"/>
  <c r="L10996" i="1"/>
  <c r="N10996" i="1" s="1"/>
  <c r="L10997" i="1"/>
  <c r="N10997" i="1" s="1"/>
  <c r="L10998" i="1"/>
  <c r="N10998" i="1" s="1"/>
  <c r="L10999" i="1"/>
  <c r="N10999" i="1" s="1"/>
  <c r="L11000" i="1"/>
  <c r="N11000" i="1" s="1"/>
  <c r="L11001" i="1"/>
  <c r="N11001" i="1" s="1"/>
  <c r="L11002" i="1"/>
  <c r="N11002" i="1" s="1"/>
  <c r="L11003" i="1"/>
  <c r="N11003" i="1" s="1"/>
  <c r="L11004" i="1"/>
  <c r="N11004" i="1" s="1"/>
  <c r="L11005" i="1"/>
  <c r="N11005" i="1" s="1"/>
  <c r="L11006" i="1"/>
  <c r="N11006" i="1" s="1"/>
  <c r="L11007" i="1"/>
  <c r="N11007" i="1" s="1"/>
  <c r="L11008" i="1"/>
  <c r="N11008" i="1" s="1"/>
  <c r="L11009" i="1"/>
  <c r="N11009" i="1" s="1"/>
  <c r="L11010" i="1"/>
  <c r="N11010" i="1" s="1"/>
  <c r="L11011" i="1"/>
  <c r="N11011" i="1" s="1"/>
  <c r="L11012" i="1"/>
  <c r="N11012" i="1" s="1"/>
  <c r="L11013" i="1"/>
  <c r="N11013" i="1" s="1"/>
  <c r="L11014" i="1"/>
  <c r="N11014" i="1" s="1"/>
  <c r="L11015" i="1"/>
  <c r="N11015" i="1" s="1"/>
  <c r="L11016" i="1"/>
  <c r="N11016" i="1" s="1"/>
  <c r="L11017" i="1"/>
  <c r="N11017" i="1" s="1"/>
  <c r="L11018" i="1"/>
  <c r="N11018" i="1" s="1"/>
  <c r="L11019" i="1"/>
  <c r="N11019" i="1" s="1"/>
  <c r="L11020" i="1"/>
  <c r="N11020" i="1" s="1"/>
  <c r="L11021" i="1"/>
  <c r="N11021" i="1" s="1"/>
  <c r="L11022" i="1"/>
  <c r="N11022" i="1" s="1"/>
  <c r="L11023" i="1"/>
  <c r="N11023" i="1" s="1"/>
  <c r="L11024" i="1"/>
  <c r="N11024" i="1" s="1"/>
  <c r="L11025" i="1"/>
  <c r="N11025" i="1" s="1"/>
  <c r="L11026" i="1"/>
  <c r="N11026" i="1" s="1"/>
  <c r="L11027" i="1"/>
  <c r="N11027" i="1" s="1"/>
  <c r="L11028" i="1"/>
  <c r="N11028" i="1" s="1"/>
  <c r="L11029" i="1"/>
  <c r="N11029" i="1" s="1"/>
  <c r="L11030" i="1"/>
  <c r="N11030" i="1" s="1"/>
  <c r="L11031" i="1"/>
  <c r="N11031" i="1" s="1"/>
  <c r="L11032" i="1"/>
  <c r="N11032" i="1" s="1"/>
  <c r="L11033" i="1"/>
  <c r="N11033" i="1" s="1"/>
  <c r="L11034" i="1"/>
  <c r="N11034" i="1" s="1"/>
  <c r="L11035" i="1"/>
  <c r="N11035" i="1" s="1"/>
  <c r="L11036" i="1"/>
  <c r="N11036" i="1" s="1"/>
  <c r="L11037" i="1"/>
  <c r="N11037" i="1" s="1"/>
  <c r="L11038" i="1"/>
  <c r="N11038" i="1" s="1"/>
  <c r="L11039" i="1"/>
  <c r="N11039" i="1" s="1"/>
  <c r="L11040" i="1"/>
  <c r="N11040" i="1" s="1"/>
  <c r="L11041" i="1"/>
  <c r="N11041" i="1" s="1"/>
  <c r="L11042" i="1"/>
  <c r="N11042" i="1" s="1"/>
  <c r="L11043" i="1"/>
  <c r="N11043" i="1" s="1"/>
  <c r="L11044" i="1"/>
  <c r="N11044" i="1" s="1"/>
  <c r="L11045" i="1"/>
  <c r="N11045" i="1" s="1"/>
  <c r="L11046" i="1"/>
  <c r="N11046" i="1" s="1"/>
  <c r="L11047" i="1"/>
  <c r="N11047" i="1" s="1"/>
  <c r="L11048" i="1"/>
  <c r="N11048" i="1" s="1"/>
  <c r="L11049" i="1"/>
  <c r="N11049" i="1" s="1"/>
  <c r="L11050" i="1"/>
  <c r="N11050" i="1" s="1"/>
  <c r="L11051" i="1"/>
  <c r="N11051" i="1" s="1"/>
  <c r="L11052" i="1"/>
  <c r="N11052" i="1" s="1"/>
  <c r="L11053" i="1"/>
  <c r="N11053" i="1" s="1"/>
  <c r="L11054" i="1"/>
  <c r="N11054" i="1" s="1"/>
  <c r="L11055" i="1"/>
  <c r="N11055" i="1" s="1"/>
  <c r="L11056" i="1"/>
  <c r="N11056" i="1" s="1"/>
  <c r="L11057" i="1"/>
  <c r="N11057" i="1" s="1"/>
  <c r="L11058" i="1"/>
  <c r="N11058" i="1" s="1"/>
  <c r="L11059" i="1"/>
  <c r="N11059" i="1" s="1"/>
  <c r="L11060" i="1"/>
  <c r="N11060" i="1" s="1"/>
  <c r="L11061" i="1"/>
  <c r="N11061" i="1" s="1"/>
  <c r="L11062" i="1"/>
  <c r="N11062" i="1" s="1"/>
  <c r="L11063" i="1"/>
  <c r="N11063" i="1" s="1"/>
  <c r="L11064" i="1"/>
  <c r="N11064" i="1" s="1"/>
  <c r="L11065" i="1"/>
  <c r="N11065" i="1" s="1"/>
  <c r="L11066" i="1"/>
  <c r="N11066" i="1" s="1"/>
  <c r="L11067" i="1"/>
  <c r="N11067" i="1" s="1"/>
  <c r="L11068" i="1"/>
  <c r="N11068" i="1" s="1"/>
  <c r="L11069" i="1"/>
  <c r="N11069" i="1" s="1"/>
  <c r="L11070" i="1"/>
  <c r="N11070" i="1" s="1"/>
  <c r="L11071" i="1"/>
  <c r="N11071" i="1" s="1"/>
  <c r="L11072" i="1"/>
  <c r="N11072" i="1" s="1"/>
  <c r="L11073" i="1"/>
  <c r="N11073" i="1" s="1"/>
  <c r="L11074" i="1"/>
  <c r="N11074" i="1" s="1"/>
  <c r="L11075" i="1"/>
  <c r="N11075" i="1" s="1"/>
  <c r="L11076" i="1"/>
  <c r="N11076" i="1" s="1"/>
  <c r="L11077" i="1"/>
  <c r="N11077" i="1" s="1"/>
  <c r="L11078" i="1"/>
  <c r="N11078" i="1" s="1"/>
  <c r="L11079" i="1"/>
  <c r="N11079" i="1" s="1"/>
  <c r="L11080" i="1"/>
  <c r="N11080" i="1" s="1"/>
  <c r="L11081" i="1"/>
  <c r="N11081" i="1" s="1"/>
  <c r="L11082" i="1"/>
  <c r="N11082" i="1" s="1"/>
  <c r="L11083" i="1"/>
  <c r="N11083" i="1" s="1"/>
  <c r="L11084" i="1"/>
  <c r="N11084" i="1" s="1"/>
  <c r="L11085" i="1"/>
  <c r="N11085" i="1" s="1"/>
  <c r="L11086" i="1"/>
  <c r="N11086" i="1" s="1"/>
  <c r="L11087" i="1"/>
  <c r="N11087" i="1" s="1"/>
  <c r="L11088" i="1"/>
  <c r="N11088" i="1" s="1"/>
  <c r="L11089" i="1"/>
  <c r="N11089" i="1" s="1"/>
  <c r="L11090" i="1"/>
  <c r="N11090" i="1" s="1"/>
  <c r="L11091" i="1"/>
  <c r="N11091" i="1" s="1"/>
  <c r="L11092" i="1"/>
  <c r="N11092" i="1" s="1"/>
  <c r="L11093" i="1"/>
  <c r="N11093" i="1" s="1"/>
  <c r="L11094" i="1"/>
  <c r="N11094" i="1" s="1"/>
  <c r="L11095" i="1"/>
  <c r="N11095" i="1" s="1"/>
  <c r="L11096" i="1"/>
  <c r="N11096" i="1" s="1"/>
  <c r="L11097" i="1"/>
  <c r="N11097" i="1" s="1"/>
  <c r="L11098" i="1"/>
  <c r="N11098" i="1" s="1"/>
  <c r="L11099" i="1"/>
  <c r="N11099" i="1" s="1"/>
  <c r="L11100" i="1"/>
  <c r="N11100" i="1" s="1"/>
  <c r="L11101" i="1"/>
  <c r="N11101" i="1" s="1"/>
  <c r="L11102" i="1"/>
  <c r="N11102" i="1" s="1"/>
  <c r="L11103" i="1"/>
  <c r="N11103" i="1" s="1"/>
  <c r="L11104" i="1"/>
  <c r="N11104" i="1" s="1"/>
  <c r="L11105" i="1"/>
  <c r="N11105" i="1" s="1"/>
  <c r="L11106" i="1"/>
  <c r="N11106" i="1" s="1"/>
  <c r="L11107" i="1"/>
  <c r="N11107" i="1" s="1"/>
  <c r="L11108" i="1"/>
  <c r="N11108" i="1" s="1"/>
  <c r="L11109" i="1"/>
  <c r="N11109" i="1" s="1"/>
  <c r="L11110" i="1"/>
  <c r="N11110" i="1" s="1"/>
  <c r="L11111" i="1"/>
  <c r="N11111" i="1" s="1"/>
  <c r="L11112" i="1"/>
  <c r="N11112" i="1" s="1"/>
  <c r="L11113" i="1"/>
  <c r="N11113" i="1" s="1"/>
  <c r="L11114" i="1"/>
  <c r="N11114" i="1" s="1"/>
  <c r="L11115" i="1"/>
  <c r="N11115" i="1" s="1"/>
  <c r="L11116" i="1"/>
  <c r="N11116" i="1" s="1"/>
  <c r="L11117" i="1"/>
  <c r="N11117" i="1" s="1"/>
  <c r="L11118" i="1"/>
  <c r="N11118" i="1" s="1"/>
  <c r="L11119" i="1"/>
  <c r="N11119" i="1" s="1"/>
  <c r="L11120" i="1"/>
  <c r="N11120" i="1" s="1"/>
  <c r="L11121" i="1"/>
  <c r="N11121" i="1" s="1"/>
  <c r="L11122" i="1"/>
  <c r="N11122" i="1" s="1"/>
  <c r="L11123" i="1"/>
  <c r="N11123" i="1" s="1"/>
  <c r="L11124" i="1"/>
  <c r="N11124" i="1" s="1"/>
  <c r="L11125" i="1"/>
  <c r="N11125" i="1" s="1"/>
  <c r="L11126" i="1"/>
  <c r="N11126" i="1" s="1"/>
  <c r="L11127" i="1"/>
  <c r="N11127" i="1" s="1"/>
  <c r="L11128" i="1"/>
  <c r="N11128" i="1" s="1"/>
  <c r="L11129" i="1"/>
  <c r="N11129" i="1" s="1"/>
  <c r="L11130" i="1"/>
  <c r="N11130" i="1" s="1"/>
  <c r="L11131" i="1"/>
  <c r="N11131" i="1" s="1"/>
  <c r="L11132" i="1"/>
  <c r="N11132" i="1" s="1"/>
  <c r="L11133" i="1"/>
  <c r="N11133" i="1" s="1"/>
  <c r="L11134" i="1"/>
  <c r="N11134" i="1" s="1"/>
  <c r="L11135" i="1"/>
  <c r="N11135" i="1" s="1"/>
  <c r="L11136" i="1"/>
  <c r="N11136" i="1" s="1"/>
  <c r="L11137" i="1"/>
  <c r="N11137" i="1" s="1"/>
  <c r="L11138" i="1"/>
  <c r="N11138" i="1" s="1"/>
  <c r="L11139" i="1"/>
  <c r="N11139" i="1" s="1"/>
  <c r="L11140" i="1"/>
  <c r="N11140" i="1" s="1"/>
  <c r="L11141" i="1"/>
  <c r="N11141" i="1" s="1"/>
  <c r="L11142" i="1"/>
  <c r="N11142" i="1" s="1"/>
  <c r="L11143" i="1"/>
  <c r="N11143" i="1" s="1"/>
  <c r="L11144" i="1"/>
  <c r="N11144" i="1" s="1"/>
  <c r="L11145" i="1"/>
  <c r="N11145" i="1" s="1"/>
  <c r="L11146" i="1"/>
  <c r="N11146" i="1" s="1"/>
  <c r="L11147" i="1"/>
  <c r="N11147" i="1" s="1"/>
  <c r="L11148" i="1"/>
  <c r="N11148" i="1" s="1"/>
  <c r="L11149" i="1"/>
  <c r="N11149" i="1" s="1"/>
  <c r="L11150" i="1"/>
  <c r="N11150" i="1" s="1"/>
  <c r="L11151" i="1"/>
  <c r="N11151" i="1" s="1"/>
  <c r="L11152" i="1"/>
  <c r="N11152" i="1" s="1"/>
  <c r="L11153" i="1"/>
  <c r="N11153" i="1" s="1"/>
  <c r="L11154" i="1"/>
  <c r="N11154" i="1" s="1"/>
  <c r="L11155" i="1"/>
  <c r="N11155" i="1" s="1"/>
  <c r="L11156" i="1"/>
  <c r="N11156" i="1" s="1"/>
  <c r="L11157" i="1"/>
  <c r="N11157" i="1" s="1"/>
  <c r="L11158" i="1"/>
  <c r="N11158" i="1" s="1"/>
  <c r="L11159" i="1"/>
  <c r="N11159" i="1" s="1"/>
  <c r="L11160" i="1"/>
  <c r="N11160" i="1" s="1"/>
  <c r="L11161" i="1"/>
  <c r="N11161" i="1" s="1"/>
  <c r="L11162" i="1"/>
  <c r="N11162" i="1" s="1"/>
  <c r="L11163" i="1"/>
  <c r="N11163" i="1" s="1"/>
  <c r="L11164" i="1"/>
  <c r="N11164" i="1" s="1"/>
  <c r="L11165" i="1"/>
  <c r="N11165" i="1" s="1"/>
  <c r="L11166" i="1"/>
  <c r="N11166" i="1" s="1"/>
  <c r="L11167" i="1"/>
  <c r="N11167" i="1" s="1"/>
  <c r="L11168" i="1"/>
  <c r="N11168" i="1" s="1"/>
  <c r="L11169" i="1"/>
  <c r="N11169" i="1" s="1"/>
  <c r="L11170" i="1"/>
  <c r="N11170" i="1" s="1"/>
  <c r="L11171" i="1"/>
  <c r="N11171" i="1" s="1"/>
  <c r="L11172" i="1"/>
  <c r="N11172" i="1" s="1"/>
  <c r="L11173" i="1"/>
  <c r="N11173" i="1" s="1"/>
  <c r="L11174" i="1"/>
  <c r="N11174" i="1" s="1"/>
  <c r="L11175" i="1"/>
  <c r="N11175" i="1" s="1"/>
  <c r="L11176" i="1"/>
  <c r="N11176" i="1" s="1"/>
  <c r="L11177" i="1"/>
  <c r="N11177" i="1" s="1"/>
  <c r="L11178" i="1"/>
  <c r="N11178" i="1" s="1"/>
  <c r="L11179" i="1"/>
  <c r="N11179" i="1" s="1"/>
  <c r="L11180" i="1"/>
  <c r="N11180" i="1" s="1"/>
  <c r="L11181" i="1"/>
  <c r="N11181" i="1" s="1"/>
  <c r="L11182" i="1"/>
  <c r="N11182" i="1" s="1"/>
  <c r="L11183" i="1"/>
  <c r="N11183" i="1" s="1"/>
  <c r="L11184" i="1"/>
  <c r="N11184" i="1" s="1"/>
  <c r="L11185" i="1"/>
  <c r="N11185" i="1" s="1"/>
  <c r="L11186" i="1"/>
  <c r="N11186" i="1" s="1"/>
  <c r="L11187" i="1"/>
  <c r="N11187" i="1" s="1"/>
  <c r="L11188" i="1"/>
  <c r="N11188" i="1" s="1"/>
  <c r="L11189" i="1"/>
  <c r="N11189" i="1" s="1"/>
  <c r="L11190" i="1"/>
  <c r="N11190" i="1" s="1"/>
  <c r="L11191" i="1"/>
  <c r="N11191" i="1" s="1"/>
  <c r="L11192" i="1"/>
  <c r="N11192" i="1" s="1"/>
  <c r="L11193" i="1"/>
  <c r="N11193" i="1" s="1"/>
  <c r="L11194" i="1"/>
  <c r="N11194" i="1" s="1"/>
  <c r="L11195" i="1"/>
  <c r="N11195" i="1" s="1"/>
  <c r="L11196" i="1"/>
  <c r="N11196" i="1" s="1"/>
  <c r="L11197" i="1"/>
  <c r="N11197" i="1" s="1"/>
  <c r="L11198" i="1"/>
  <c r="N11198" i="1" s="1"/>
  <c r="L11199" i="1"/>
  <c r="N11199" i="1" s="1"/>
  <c r="L11200" i="1"/>
  <c r="N11200" i="1" s="1"/>
  <c r="L11201" i="1"/>
  <c r="N11201" i="1" s="1"/>
  <c r="L11202" i="1"/>
  <c r="N11202" i="1" s="1"/>
  <c r="L11203" i="1"/>
  <c r="N11203" i="1" s="1"/>
  <c r="L11204" i="1"/>
  <c r="N11204" i="1" s="1"/>
  <c r="L11205" i="1"/>
  <c r="N11205" i="1" s="1"/>
  <c r="L11206" i="1"/>
  <c r="N11206" i="1" s="1"/>
  <c r="L11207" i="1"/>
  <c r="N11207" i="1" s="1"/>
  <c r="L11208" i="1"/>
  <c r="N11208" i="1" s="1"/>
  <c r="L11209" i="1"/>
  <c r="N11209" i="1" s="1"/>
  <c r="L11210" i="1"/>
  <c r="N11210" i="1" s="1"/>
  <c r="L11211" i="1"/>
  <c r="N11211" i="1" s="1"/>
  <c r="L11212" i="1"/>
  <c r="N11212" i="1" s="1"/>
  <c r="L11213" i="1"/>
  <c r="N11213" i="1" s="1"/>
  <c r="L11214" i="1"/>
  <c r="N11214" i="1" s="1"/>
  <c r="L11215" i="1"/>
  <c r="N11215" i="1" s="1"/>
  <c r="L11216" i="1"/>
  <c r="N11216" i="1" s="1"/>
  <c r="L11217" i="1"/>
  <c r="N11217" i="1" s="1"/>
  <c r="L11218" i="1"/>
  <c r="N11218" i="1" s="1"/>
  <c r="L11219" i="1"/>
  <c r="N11219" i="1" s="1"/>
  <c r="L11220" i="1"/>
  <c r="N11220" i="1" s="1"/>
  <c r="L11221" i="1"/>
  <c r="N11221" i="1" s="1"/>
  <c r="L11222" i="1"/>
  <c r="N11222" i="1" s="1"/>
  <c r="L11223" i="1"/>
  <c r="N11223" i="1" s="1"/>
  <c r="L11224" i="1"/>
  <c r="N11224" i="1" s="1"/>
  <c r="L11225" i="1"/>
  <c r="N11225" i="1" s="1"/>
  <c r="L11226" i="1"/>
  <c r="N11226" i="1" s="1"/>
  <c r="L11227" i="1"/>
  <c r="N11227" i="1" s="1"/>
  <c r="L11228" i="1"/>
  <c r="N11228" i="1" s="1"/>
  <c r="L11229" i="1"/>
  <c r="N11229" i="1" s="1"/>
  <c r="L11230" i="1"/>
  <c r="N11230" i="1" s="1"/>
  <c r="L11231" i="1"/>
  <c r="N11231" i="1" s="1"/>
  <c r="L11232" i="1"/>
  <c r="N11232" i="1" s="1"/>
  <c r="L11233" i="1"/>
  <c r="N11233" i="1" s="1"/>
  <c r="L11234" i="1"/>
  <c r="N11234" i="1" s="1"/>
  <c r="L11235" i="1"/>
  <c r="N11235" i="1" s="1"/>
  <c r="L11236" i="1"/>
  <c r="N11236" i="1" s="1"/>
  <c r="L11237" i="1"/>
  <c r="N11237" i="1" s="1"/>
  <c r="L11238" i="1"/>
  <c r="N11238" i="1" s="1"/>
  <c r="L11239" i="1"/>
  <c r="N11239" i="1" s="1"/>
  <c r="L11240" i="1"/>
  <c r="N11240" i="1" s="1"/>
  <c r="L11241" i="1"/>
  <c r="N11241" i="1" s="1"/>
  <c r="L11242" i="1"/>
  <c r="N11242" i="1" s="1"/>
  <c r="L11243" i="1"/>
  <c r="N11243" i="1" s="1"/>
  <c r="L11244" i="1"/>
  <c r="N11244" i="1" s="1"/>
  <c r="L11245" i="1"/>
  <c r="N11245" i="1" s="1"/>
  <c r="L11246" i="1"/>
  <c r="N11246" i="1" s="1"/>
  <c r="L11247" i="1"/>
  <c r="N11247" i="1" s="1"/>
  <c r="L11248" i="1"/>
  <c r="N11248" i="1" s="1"/>
  <c r="L11249" i="1"/>
  <c r="N11249" i="1" s="1"/>
  <c r="L11250" i="1"/>
  <c r="N11250" i="1" s="1"/>
  <c r="L11251" i="1"/>
  <c r="N11251" i="1" s="1"/>
  <c r="L11252" i="1"/>
  <c r="N11252" i="1" s="1"/>
  <c r="L11253" i="1"/>
  <c r="N11253" i="1" s="1"/>
  <c r="L11254" i="1"/>
  <c r="N11254" i="1" s="1"/>
  <c r="L11255" i="1"/>
  <c r="N11255" i="1" s="1"/>
  <c r="L11256" i="1"/>
  <c r="N11256" i="1" s="1"/>
  <c r="L11257" i="1"/>
  <c r="N11257" i="1" s="1"/>
  <c r="L11258" i="1"/>
  <c r="N11258" i="1" s="1"/>
  <c r="L11259" i="1"/>
  <c r="N11259" i="1" s="1"/>
  <c r="L11260" i="1"/>
  <c r="N11260" i="1" s="1"/>
  <c r="L11261" i="1"/>
  <c r="N11261" i="1" s="1"/>
  <c r="L11262" i="1"/>
  <c r="N11262" i="1" s="1"/>
  <c r="L11263" i="1"/>
  <c r="N11263" i="1" s="1"/>
  <c r="L11264" i="1"/>
  <c r="N11264" i="1" s="1"/>
  <c r="L11265" i="1"/>
  <c r="N11265" i="1" s="1"/>
  <c r="L11266" i="1"/>
  <c r="N11266" i="1" s="1"/>
  <c r="L11267" i="1"/>
  <c r="N11267" i="1" s="1"/>
  <c r="L11268" i="1"/>
  <c r="N11268" i="1" s="1"/>
  <c r="L11269" i="1"/>
  <c r="N11269" i="1" s="1"/>
  <c r="L11270" i="1"/>
  <c r="N11270" i="1" s="1"/>
  <c r="L11271" i="1"/>
  <c r="N11271" i="1" s="1"/>
  <c r="L11272" i="1"/>
  <c r="N11272" i="1" s="1"/>
  <c r="L11273" i="1"/>
  <c r="N11273" i="1" s="1"/>
  <c r="L11274" i="1"/>
  <c r="N11274" i="1" s="1"/>
  <c r="L11275" i="1"/>
  <c r="N11275" i="1" s="1"/>
  <c r="L11276" i="1"/>
  <c r="N11276" i="1" s="1"/>
  <c r="L11277" i="1"/>
  <c r="N11277" i="1" s="1"/>
  <c r="L11278" i="1"/>
  <c r="N11278" i="1" s="1"/>
  <c r="L11279" i="1"/>
  <c r="N11279" i="1" s="1"/>
  <c r="L11280" i="1"/>
  <c r="N11280" i="1" s="1"/>
  <c r="L11281" i="1"/>
  <c r="N11281" i="1" s="1"/>
  <c r="L11282" i="1"/>
  <c r="N11282" i="1" s="1"/>
  <c r="L11283" i="1"/>
  <c r="N11283" i="1" s="1"/>
  <c r="L11284" i="1"/>
  <c r="N11284" i="1" s="1"/>
  <c r="L11285" i="1"/>
  <c r="N11285" i="1" s="1"/>
  <c r="L11286" i="1"/>
  <c r="N11286" i="1" s="1"/>
  <c r="L11287" i="1"/>
  <c r="N11287" i="1" s="1"/>
  <c r="L11288" i="1"/>
  <c r="N11288" i="1" s="1"/>
  <c r="L11289" i="1"/>
  <c r="N11289" i="1" s="1"/>
  <c r="L11290" i="1"/>
  <c r="N11290" i="1" s="1"/>
  <c r="L11291" i="1"/>
  <c r="N11291" i="1" s="1"/>
  <c r="L11292" i="1"/>
  <c r="N11292" i="1" s="1"/>
  <c r="L11293" i="1"/>
  <c r="N11293" i="1" s="1"/>
  <c r="L11294" i="1"/>
  <c r="N11294" i="1" s="1"/>
  <c r="L11295" i="1"/>
  <c r="N11295" i="1" s="1"/>
  <c r="L11296" i="1"/>
  <c r="N11296" i="1" s="1"/>
  <c r="L11297" i="1"/>
  <c r="N11297" i="1" s="1"/>
  <c r="L11298" i="1"/>
  <c r="N11298" i="1" s="1"/>
  <c r="L11299" i="1"/>
  <c r="N11299" i="1" s="1"/>
  <c r="L11300" i="1"/>
  <c r="N11300" i="1" s="1"/>
  <c r="L11301" i="1"/>
  <c r="N11301" i="1" s="1"/>
  <c r="L11302" i="1"/>
  <c r="N11302" i="1" s="1"/>
  <c r="L11303" i="1"/>
  <c r="N11303" i="1" s="1"/>
  <c r="L11304" i="1"/>
  <c r="N11304" i="1" s="1"/>
  <c r="L11305" i="1"/>
  <c r="N11305" i="1" s="1"/>
  <c r="L11306" i="1"/>
  <c r="N11306" i="1" s="1"/>
  <c r="L11307" i="1"/>
  <c r="N11307" i="1" s="1"/>
  <c r="L11308" i="1"/>
  <c r="N11308" i="1" s="1"/>
  <c r="L11309" i="1"/>
  <c r="N11309" i="1" s="1"/>
  <c r="L11310" i="1"/>
  <c r="N11310" i="1" s="1"/>
  <c r="L11311" i="1"/>
  <c r="N11311" i="1" s="1"/>
  <c r="L11312" i="1"/>
  <c r="N11312" i="1" s="1"/>
  <c r="L11313" i="1"/>
  <c r="N11313" i="1" s="1"/>
  <c r="L11314" i="1"/>
  <c r="N11314" i="1" s="1"/>
  <c r="L11315" i="1"/>
  <c r="N11315" i="1" s="1"/>
  <c r="L11316" i="1"/>
  <c r="N11316" i="1" s="1"/>
  <c r="L11317" i="1"/>
  <c r="N11317" i="1" s="1"/>
  <c r="L11318" i="1"/>
  <c r="N11318" i="1" s="1"/>
  <c r="L11319" i="1"/>
  <c r="N11319" i="1" s="1"/>
  <c r="L11320" i="1"/>
  <c r="N11320" i="1" s="1"/>
  <c r="L11321" i="1"/>
  <c r="N11321" i="1" s="1"/>
  <c r="L11322" i="1"/>
  <c r="N11322" i="1" s="1"/>
  <c r="L11323" i="1"/>
  <c r="N11323" i="1" s="1"/>
  <c r="L11324" i="1"/>
  <c r="N11324" i="1" s="1"/>
  <c r="L11325" i="1"/>
  <c r="N11325" i="1" s="1"/>
  <c r="L11326" i="1"/>
  <c r="N11326" i="1" s="1"/>
  <c r="L11327" i="1"/>
  <c r="N11327" i="1" s="1"/>
  <c r="L11328" i="1"/>
  <c r="N11328" i="1" s="1"/>
  <c r="L11329" i="1"/>
  <c r="N11329" i="1" s="1"/>
  <c r="L11330" i="1"/>
  <c r="N11330" i="1" s="1"/>
  <c r="L11331" i="1"/>
  <c r="N11331" i="1" s="1"/>
  <c r="L11332" i="1"/>
  <c r="N11332" i="1" s="1"/>
  <c r="L11333" i="1"/>
  <c r="N11333" i="1" s="1"/>
  <c r="L11334" i="1"/>
  <c r="N11334" i="1" s="1"/>
  <c r="L11335" i="1"/>
  <c r="N11335" i="1" s="1"/>
  <c r="L11336" i="1"/>
  <c r="N11336" i="1" s="1"/>
  <c r="L11337" i="1"/>
  <c r="N11337" i="1" s="1"/>
  <c r="L11338" i="1"/>
  <c r="N11338" i="1" s="1"/>
  <c r="L11339" i="1"/>
  <c r="N11339" i="1" s="1"/>
  <c r="L11340" i="1"/>
  <c r="N11340" i="1" s="1"/>
  <c r="L11341" i="1"/>
  <c r="N11341" i="1" s="1"/>
  <c r="L11342" i="1"/>
  <c r="N11342" i="1" s="1"/>
  <c r="L11343" i="1"/>
  <c r="N11343" i="1" s="1"/>
  <c r="L11344" i="1"/>
  <c r="N11344" i="1" s="1"/>
  <c r="L11345" i="1"/>
  <c r="N11345" i="1" s="1"/>
  <c r="L11346" i="1"/>
  <c r="N11346" i="1" s="1"/>
  <c r="L11347" i="1"/>
  <c r="N11347" i="1" s="1"/>
  <c r="L11348" i="1"/>
  <c r="N11348" i="1" s="1"/>
  <c r="L11349" i="1"/>
  <c r="N11349" i="1" s="1"/>
  <c r="L11350" i="1"/>
  <c r="N11350" i="1" s="1"/>
  <c r="L11351" i="1"/>
  <c r="N11351" i="1" s="1"/>
  <c r="L11352" i="1"/>
  <c r="N11352" i="1" s="1"/>
  <c r="L11353" i="1"/>
  <c r="N11353" i="1" s="1"/>
  <c r="L11354" i="1"/>
  <c r="N11354" i="1" s="1"/>
  <c r="L11355" i="1"/>
  <c r="N11355" i="1" s="1"/>
  <c r="L11356" i="1"/>
  <c r="N11356" i="1" s="1"/>
  <c r="L11357" i="1"/>
  <c r="N11357" i="1" s="1"/>
  <c r="L11358" i="1"/>
  <c r="N11358" i="1" s="1"/>
  <c r="L11359" i="1"/>
  <c r="N11359" i="1" s="1"/>
  <c r="L11360" i="1"/>
  <c r="N11360" i="1" s="1"/>
  <c r="L11361" i="1"/>
  <c r="N11361" i="1" s="1"/>
  <c r="L11362" i="1"/>
  <c r="N11362" i="1" s="1"/>
  <c r="L11363" i="1"/>
  <c r="N11363" i="1" s="1"/>
  <c r="L11364" i="1"/>
  <c r="N11364" i="1" s="1"/>
  <c r="L11365" i="1"/>
  <c r="N11365" i="1" s="1"/>
  <c r="L11366" i="1"/>
  <c r="N11366" i="1" s="1"/>
  <c r="L11367" i="1"/>
  <c r="N11367" i="1" s="1"/>
  <c r="L11368" i="1"/>
  <c r="N11368" i="1" s="1"/>
  <c r="L11369" i="1"/>
  <c r="N11369" i="1" s="1"/>
  <c r="L11370" i="1"/>
  <c r="N11370" i="1" s="1"/>
  <c r="L11371" i="1"/>
  <c r="N11371" i="1" s="1"/>
  <c r="L11372" i="1"/>
  <c r="N11372" i="1" s="1"/>
  <c r="L11373" i="1"/>
  <c r="N11373" i="1" s="1"/>
  <c r="L11374" i="1"/>
  <c r="N11374" i="1" s="1"/>
  <c r="L11375" i="1"/>
  <c r="N11375" i="1" s="1"/>
  <c r="L11376" i="1"/>
  <c r="N11376" i="1" s="1"/>
  <c r="L11377" i="1"/>
  <c r="N11377" i="1" s="1"/>
  <c r="L11378" i="1"/>
  <c r="N11378" i="1" s="1"/>
  <c r="L11379" i="1"/>
  <c r="N11379" i="1" s="1"/>
  <c r="L11380" i="1"/>
  <c r="N11380" i="1" s="1"/>
  <c r="L11381" i="1"/>
  <c r="N11381" i="1" s="1"/>
  <c r="L11382" i="1"/>
  <c r="N11382" i="1" s="1"/>
  <c r="L11383" i="1"/>
  <c r="N11383" i="1" s="1"/>
  <c r="L11384" i="1"/>
  <c r="N11384" i="1" s="1"/>
  <c r="L11385" i="1"/>
  <c r="N11385" i="1" s="1"/>
  <c r="L11386" i="1"/>
  <c r="N11386" i="1" s="1"/>
  <c r="L11387" i="1"/>
  <c r="N11387" i="1" s="1"/>
  <c r="L11388" i="1"/>
  <c r="N11388" i="1" s="1"/>
  <c r="L11389" i="1"/>
  <c r="N11389" i="1" s="1"/>
  <c r="L11390" i="1"/>
  <c r="N11390" i="1" s="1"/>
  <c r="L11391" i="1"/>
  <c r="N11391" i="1" s="1"/>
  <c r="L11392" i="1"/>
  <c r="N11392" i="1" s="1"/>
  <c r="L11393" i="1"/>
  <c r="N11393" i="1" s="1"/>
  <c r="L11394" i="1"/>
  <c r="N11394" i="1" s="1"/>
  <c r="L11395" i="1"/>
  <c r="N11395" i="1" s="1"/>
  <c r="L11396" i="1"/>
  <c r="N11396" i="1" s="1"/>
  <c r="L11397" i="1"/>
  <c r="N11397" i="1" s="1"/>
  <c r="L11398" i="1"/>
  <c r="N11398" i="1" s="1"/>
  <c r="L11399" i="1"/>
  <c r="N11399" i="1" s="1"/>
  <c r="L11400" i="1"/>
  <c r="N11400" i="1" s="1"/>
  <c r="L11401" i="1"/>
  <c r="N11401" i="1" s="1"/>
  <c r="L11402" i="1"/>
  <c r="N11402" i="1" s="1"/>
  <c r="L11403" i="1"/>
  <c r="N11403" i="1" s="1"/>
  <c r="L11404" i="1"/>
  <c r="N11404" i="1" s="1"/>
  <c r="L11405" i="1"/>
  <c r="N11405" i="1" s="1"/>
  <c r="L11406" i="1"/>
  <c r="N11406" i="1" s="1"/>
  <c r="L11407" i="1"/>
  <c r="N11407" i="1" s="1"/>
  <c r="L11408" i="1"/>
  <c r="N11408" i="1" s="1"/>
  <c r="L11409" i="1"/>
  <c r="N11409" i="1" s="1"/>
  <c r="L11410" i="1"/>
  <c r="N11410" i="1" s="1"/>
  <c r="L11411" i="1"/>
  <c r="N11411" i="1" s="1"/>
  <c r="L11412" i="1"/>
  <c r="N11412" i="1" s="1"/>
  <c r="L11413" i="1"/>
  <c r="N11413" i="1" s="1"/>
  <c r="L11414" i="1"/>
  <c r="N11414" i="1" s="1"/>
  <c r="L11415" i="1"/>
  <c r="N11415" i="1" s="1"/>
  <c r="L11416" i="1"/>
  <c r="N11416" i="1" s="1"/>
  <c r="L11417" i="1"/>
  <c r="N11417" i="1" s="1"/>
  <c r="L11418" i="1"/>
  <c r="N11418" i="1" s="1"/>
  <c r="L11419" i="1"/>
  <c r="N11419" i="1" s="1"/>
  <c r="L11420" i="1"/>
  <c r="N11420" i="1" s="1"/>
  <c r="L11421" i="1"/>
  <c r="N11421" i="1" s="1"/>
  <c r="L11422" i="1"/>
  <c r="N11422" i="1" s="1"/>
  <c r="L11423" i="1"/>
  <c r="N11423" i="1" s="1"/>
  <c r="L11424" i="1"/>
  <c r="N11424" i="1" s="1"/>
  <c r="L11425" i="1"/>
  <c r="N11425" i="1" s="1"/>
  <c r="L11426" i="1"/>
  <c r="N11426" i="1" s="1"/>
  <c r="L11427" i="1"/>
  <c r="N11427" i="1" s="1"/>
  <c r="L11428" i="1"/>
  <c r="N11428" i="1" s="1"/>
  <c r="L11429" i="1"/>
  <c r="N11429" i="1" s="1"/>
  <c r="L11430" i="1"/>
  <c r="N11430" i="1" s="1"/>
  <c r="L11431" i="1"/>
  <c r="N11431" i="1" s="1"/>
  <c r="L11432" i="1"/>
  <c r="N11432" i="1" s="1"/>
  <c r="L11433" i="1"/>
  <c r="N11433" i="1" s="1"/>
  <c r="L11434" i="1"/>
  <c r="N11434" i="1" s="1"/>
  <c r="L11435" i="1"/>
  <c r="N11435" i="1" s="1"/>
  <c r="L11436" i="1"/>
  <c r="N11436" i="1" s="1"/>
  <c r="L11437" i="1"/>
  <c r="N11437" i="1" s="1"/>
  <c r="L11438" i="1"/>
  <c r="N11438" i="1" s="1"/>
  <c r="L11439" i="1"/>
  <c r="N11439" i="1" s="1"/>
  <c r="L11440" i="1"/>
  <c r="N11440" i="1" s="1"/>
  <c r="L11441" i="1"/>
  <c r="N11441" i="1" s="1"/>
  <c r="L11442" i="1"/>
  <c r="N11442" i="1" s="1"/>
  <c r="L11443" i="1"/>
  <c r="N11443" i="1" s="1"/>
  <c r="L11444" i="1"/>
  <c r="N11444" i="1" s="1"/>
  <c r="L11445" i="1"/>
  <c r="N11445" i="1" s="1"/>
  <c r="L11446" i="1"/>
  <c r="N11446" i="1" s="1"/>
  <c r="L11447" i="1"/>
  <c r="N11447" i="1" s="1"/>
  <c r="L11448" i="1"/>
  <c r="N11448" i="1" s="1"/>
  <c r="L11449" i="1"/>
  <c r="N11449" i="1" s="1"/>
  <c r="L11450" i="1"/>
  <c r="N11450" i="1" s="1"/>
  <c r="L11451" i="1"/>
  <c r="N11451" i="1" s="1"/>
  <c r="L11452" i="1"/>
  <c r="N11452" i="1" s="1"/>
  <c r="L11453" i="1"/>
  <c r="N11453" i="1" s="1"/>
  <c r="L11454" i="1"/>
  <c r="N11454" i="1" s="1"/>
  <c r="L11455" i="1"/>
  <c r="N11455" i="1" s="1"/>
  <c r="L11456" i="1"/>
  <c r="N11456" i="1" s="1"/>
  <c r="L11457" i="1"/>
  <c r="N11457" i="1" s="1"/>
  <c r="L11458" i="1"/>
  <c r="N11458" i="1" s="1"/>
  <c r="L11459" i="1"/>
  <c r="N11459" i="1" s="1"/>
  <c r="L11460" i="1"/>
  <c r="N11460" i="1" s="1"/>
  <c r="L11461" i="1"/>
  <c r="N11461" i="1" s="1"/>
  <c r="L11462" i="1"/>
  <c r="N11462" i="1" s="1"/>
  <c r="L11463" i="1"/>
  <c r="N11463" i="1" s="1"/>
  <c r="L11464" i="1"/>
  <c r="N11464" i="1" s="1"/>
  <c r="L11465" i="1"/>
  <c r="N11465" i="1" s="1"/>
  <c r="L11466" i="1"/>
  <c r="N11466" i="1" s="1"/>
  <c r="L11467" i="1"/>
  <c r="N11467" i="1" s="1"/>
  <c r="L11468" i="1"/>
  <c r="N11468" i="1" s="1"/>
  <c r="L11469" i="1"/>
  <c r="N11469" i="1" s="1"/>
  <c r="L11470" i="1"/>
  <c r="N11470" i="1" s="1"/>
  <c r="L11471" i="1"/>
  <c r="N11471" i="1" s="1"/>
  <c r="L11472" i="1"/>
  <c r="N11472" i="1" s="1"/>
  <c r="L11473" i="1"/>
  <c r="N11473" i="1" s="1"/>
  <c r="L11474" i="1"/>
  <c r="N11474" i="1" s="1"/>
  <c r="L11475" i="1"/>
  <c r="N11475" i="1" s="1"/>
  <c r="L11476" i="1"/>
  <c r="N11476" i="1" s="1"/>
  <c r="L11477" i="1"/>
  <c r="N11477" i="1" s="1"/>
  <c r="L11478" i="1"/>
  <c r="N11478" i="1" s="1"/>
  <c r="L11479" i="1"/>
  <c r="N11479" i="1" s="1"/>
  <c r="L11480" i="1"/>
  <c r="N11480" i="1" s="1"/>
  <c r="L11481" i="1"/>
  <c r="N11481" i="1" s="1"/>
  <c r="L11482" i="1"/>
  <c r="N11482" i="1" s="1"/>
  <c r="L11483" i="1"/>
  <c r="N11483" i="1" s="1"/>
  <c r="L11484" i="1"/>
  <c r="N11484" i="1" s="1"/>
  <c r="L11485" i="1"/>
  <c r="N11485" i="1" s="1"/>
  <c r="L11486" i="1"/>
  <c r="N11486" i="1" s="1"/>
  <c r="L11487" i="1"/>
  <c r="N11487" i="1" s="1"/>
  <c r="L11488" i="1"/>
  <c r="N11488" i="1" s="1"/>
  <c r="L11489" i="1"/>
  <c r="N11489" i="1" s="1"/>
  <c r="L11490" i="1"/>
  <c r="N11490" i="1" s="1"/>
  <c r="L11491" i="1"/>
  <c r="N11491" i="1" s="1"/>
  <c r="L11492" i="1"/>
  <c r="N11492" i="1" s="1"/>
  <c r="L11493" i="1"/>
  <c r="N11493" i="1" s="1"/>
  <c r="L11494" i="1"/>
  <c r="N11494" i="1" s="1"/>
  <c r="L11495" i="1"/>
  <c r="N11495" i="1" s="1"/>
  <c r="L11496" i="1"/>
  <c r="N11496" i="1" s="1"/>
  <c r="L11497" i="1"/>
  <c r="N11497" i="1" s="1"/>
  <c r="L11498" i="1"/>
  <c r="N11498" i="1" s="1"/>
  <c r="L11499" i="1"/>
  <c r="N11499" i="1" s="1"/>
  <c r="L11500" i="1"/>
  <c r="N11500" i="1" s="1"/>
  <c r="L11501" i="1"/>
  <c r="N11501" i="1" s="1"/>
  <c r="L11502" i="1"/>
  <c r="N11502" i="1" s="1"/>
  <c r="L11503" i="1"/>
  <c r="N11503" i="1" s="1"/>
  <c r="L11504" i="1"/>
  <c r="N11504" i="1" s="1"/>
  <c r="L11505" i="1"/>
  <c r="N11505" i="1" s="1"/>
  <c r="L11506" i="1"/>
  <c r="N11506" i="1" s="1"/>
  <c r="L11507" i="1"/>
  <c r="N11507" i="1" s="1"/>
  <c r="L11508" i="1"/>
  <c r="N11508" i="1" s="1"/>
  <c r="L11509" i="1"/>
  <c r="N11509" i="1" s="1"/>
  <c r="L11510" i="1"/>
  <c r="N11510" i="1" s="1"/>
  <c r="L11511" i="1"/>
  <c r="N11511" i="1" s="1"/>
  <c r="L11512" i="1"/>
  <c r="N11512" i="1" s="1"/>
  <c r="L11513" i="1"/>
  <c r="N11513" i="1" s="1"/>
  <c r="L11514" i="1"/>
  <c r="N11514" i="1" s="1"/>
  <c r="L11515" i="1"/>
  <c r="N11515" i="1" s="1"/>
  <c r="L11516" i="1"/>
  <c r="N11516" i="1" s="1"/>
  <c r="L11517" i="1"/>
  <c r="N11517" i="1" s="1"/>
  <c r="L11518" i="1"/>
  <c r="N11518" i="1" s="1"/>
  <c r="L11519" i="1"/>
  <c r="N11519" i="1" s="1"/>
  <c r="L11520" i="1"/>
  <c r="N11520" i="1" s="1"/>
  <c r="L11521" i="1"/>
  <c r="N11521" i="1" s="1"/>
  <c r="L11522" i="1"/>
  <c r="N11522" i="1" s="1"/>
  <c r="L11523" i="1"/>
  <c r="N11523" i="1" s="1"/>
  <c r="L11524" i="1"/>
  <c r="N11524" i="1" s="1"/>
  <c r="L11525" i="1"/>
  <c r="N11525" i="1" s="1"/>
  <c r="L11526" i="1"/>
  <c r="N11526" i="1" s="1"/>
  <c r="L11527" i="1"/>
  <c r="N11527" i="1" s="1"/>
  <c r="L11528" i="1"/>
  <c r="N11528" i="1" s="1"/>
  <c r="L11529" i="1"/>
  <c r="N11529" i="1" s="1"/>
  <c r="L11530" i="1"/>
  <c r="N11530" i="1" s="1"/>
  <c r="L11531" i="1"/>
  <c r="N11531" i="1" s="1"/>
  <c r="L11532" i="1"/>
  <c r="N11532" i="1" s="1"/>
  <c r="L11533" i="1"/>
  <c r="N11533" i="1" s="1"/>
  <c r="L11534" i="1"/>
  <c r="N11534" i="1" s="1"/>
  <c r="L11535" i="1"/>
  <c r="N11535" i="1" s="1"/>
  <c r="L11536" i="1"/>
  <c r="N11536" i="1" s="1"/>
  <c r="L11537" i="1"/>
  <c r="N11537" i="1" s="1"/>
  <c r="L11538" i="1"/>
  <c r="N11538" i="1" s="1"/>
  <c r="L11539" i="1"/>
  <c r="N11539" i="1" s="1"/>
  <c r="L11540" i="1"/>
  <c r="N11540" i="1" s="1"/>
  <c r="L11541" i="1"/>
  <c r="N11541" i="1" s="1"/>
  <c r="L11542" i="1"/>
  <c r="N11542" i="1" s="1"/>
  <c r="L11543" i="1"/>
  <c r="N11543" i="1" s="1"/>
  <c r="L11544" i="1"/>
  <c r="N11544" i="1" s="1"/>
  <c r="L11545" i="1"/>
  <c r="N11545" i="1" s="1"/>
  <c r="L11546" i="1"/>
  <c r="N11546" i="1" s="1"/>
  <c r="L11547" i="1"/>
  <c r="N11547" i="1" s="1"/>
  <c r="L11548" i="1"/>
  <c r="N11548" i="1" s="1"/>
  <c r="L11549" i="1"/>
  <c r="N11549" i="1" s="1"/>
  <c r="L11550" i="1"/>
  <c r="N11550" i="1" s="1"/>
  <c r="L11551" i="1"/>
  <c r="N11551" i="1" s="1"/>
  <c r="L11552" i="1"/>
  <c r="N11552" i="1" s="1"/>
  <c r="L11553" i="1"/>
  <c r="N11553" i="1" s="1"/>
  <c r="L11554" i="1"/>
  <c r="N11554" i="1" s="1"/>
  <c r="L11555" i="1"/>
  <c r="N11555" i="1" s="1"/>
  <c r="L11556" i="1"/>
  <c r="N11556" i="1" s="1"/>
  <c r="L11557" i="1"/>
  <c r="N11557" i="1" s="1"/>
  <c r="L11558" i="1"/>
  <c r="N11558" i="1" s="1"/>
  <c r="L11559" i="1"/>
  <c r="N11559" i="1" s="1"/>
  <c r="L11560" i="1"/>
  <c r="N11560" i="1" s="1"/>
  <c r="L11561" i="1"/>
  <c r="N11561" i="1" s="1"/>
  <c r="L11562" i="1"/>
  <c r="N11562" i="1" s="1"/>
  <c r="L11563" i="1"/>
  <c r="N11563" i="1" s="1"/>
  <c r="L11564" i="1"/>
  <c r="N11564" i="1" s="1"/>
  <c r="L11565" i="1"/>
  <c r="N11565" i="1" s="1"/>
  <c r="L11566" i="1"/>
  <c r="N11566" i="1" s="1"/>
  <c r="L11567" i="1"/>
  <c r="N11567" i="1" s="1"/>
  <c r="L11568" i="1"/>
  <c r="N11568" i="1" s="1"/>
  <c r="L11569" i="1"/>
  <c r="N11569" i="1" s="1"/>
  <c r="L11570" i="1"/>
  <c r="N11570" i="1" s="1"/>
  <c r="L11571" i="1"/>
  <c r="N11571" i="1" s="1"/>
  <c r="L11572" i="1"/>
  <c r="N11572" i="1" s="1"/>
  <c r="L11573" i="1"/>
  <c r="N11573" i="1" s="1"/>
  <c r="L11574" i="1"/>
  <c r="N11574" i="1" s="1"/>
  <c r="L11575" i="1"/>
  <c r="N11575" i="1" s="1"/>
  <c r="L11576" i="1"/>
  <c r="N11576" i="1" s="1"/>
  <c r="L11577" i="1"/>
  <c r="N11577" i="1" s="1"/>
  <c r="L11578" i="1"/>
  <c r="N11578" i="1" s="1"/>
  <c r="L11579" i="1"/>
  <c r="N11579" i="1" s="1"/>
  <c r="L11580" i="1"/>
  <c r="N11580" i="1" s="1"/>
  <c r="L11581" i="1"/>
  <c r="N11581" i="1" s="1"/>
  <c r="L11582" i="1"/>
  <c r="N11582" i="1" s="1"/>
  <c r="L11583" i="1"/>
  <c r="N11583" i="1" s="1"/>
  <c r="L11584" i="1"/>
  <c r="N11584" i="1" s="1"/>
  <c r="L11585" i="1"/>
  <c r="N11585" i="1" s="1"/>
  <c r="L11586" i="1"/>
  <c r="N11586" i="1" s="1"/>
  <c r="L11587" i="1"/>
  <c r="N11587" i="1" s="1"/>
  <c r="L11588" i="1"/>
  <c r="N11588" i="1" s="1"/>
  <c r="L11589" i="1"/>
  <c r="N11589" i="1" s="1"/>
  <c r="L11590" i="1"/>
  <c r="N11590" i="1" s="1"/>
  <c r="L11591" i="1"/>
  <c r="N11591" i="1" s="1"/>
  <c r="L11592" i="1"/>
  <c r="N11592" i="1" s="1"/>
  <c r="L11593" i="1"/>
  <c r="N11593" i="1" s="1"/>
  <c r="L11594" i="1"/>
  <c r="N11594" i="1" s="1"/>
  <c r="L11595" i="1"/>
  <c r="N11595" i="1" s="1"/>
  <c r="L11596" i="1"/>
  <c r="N11596" i="1" s="1"/>
  <c r="L11597" i="1"/>
  <c r="N11597" i="1" s="1"/>
  <c r="L11598" i="1"/>
  <c r="N11598" i="1" s="1"/>
  <c r="L11599" i="1"/>
  <c r="N11599" i="1" s="1"/>
  <c r="L11600" i="1"/>
  <c r="N11600" i="1" s="1"/>
  <c r="L11601" i="1"/>
  <c r="N11601" i="1" s="1"/>
  <c r="L11602" i="1"/>
  <c r="N11602" i="1" s="1"/>
  <c r="L11603" i="1"/>
  <c r="N11603" i="1" s="1"/>
  <c r="L11604" i="1"/>
  <c r="N11604" i="1" s="1"/>
  <c r="L11605" i="1"/>
  <c r="N11605" i="1" s="1"/>
  <c r="L11606" i="1"/>
  <c r="N11606" i="1" s="1"/>
  <c r="L11607" i="1"/>
  <c r="N11607" i="1" s="1"/>
  <c r="L11608" i="1"/>
  <c r="N11608" i="1" s="1"/>
  <c r="L11609" i="1"/>
  <c r="N11609" i="1" s="1"/>
  <c r="L11610" i="1"/>
  <c r="N11610" i="1" s="1"/>
  <c r="L11611" i="1"/>
  <c r="N11611" i="1" s="1"/>
  <c r="L11612" i="1"/>
  <c r="N11612" i="1" s="1"/>
  <c r="L11613" i="1"/>
  <c r="N11613" i="1" s="1"/>
  <c r="L11614" i="1"/>
  <c r="N11614" i="1" s="1"/>
  <c r="L11615" i="1"/>
  <c r="N11615" i="1" s="1"/>
  <c r="L11616" i="1"/>
  <c r="N11616" i="1" s="1"/>
  <c r="L11617" i="1"/>
  <c r="N11617" i="1" s="1"/>
  <c r="L11618" i="1"/>
  <c r="N11618" i="1" s="1"/>
  <c r="L11619" i="1"/>
  <c r="N11619" i="1" s="1"/>
  <c r="L11620" i="1"/>
  <c r="N11620" i="1" s="1"/>
  <c r="L11621" i="1"/>
  <c r="N11621" i="1" s="1"/>
  <c r="L11622" i="1"/>
  <c r="N11622" i="1" s="1"/>
  <c r="L11623" i="1"/>
  <c r="N11623" i="1" s="1"/>
  <c r="L11624" i="1"/>
  <c r="N11624" i="1" s="1"/>
  <c r="L11625" i="1"/>
  <c r="N11625" i="1" s="1"/>
  <c r="L11626" i="1"/>
  <c r="N11626" i="1" s="1"/>
  <c r="L11627" i="1"/>
  <c r="N11627" i="1" s="1"/>
  <c r="L11628" i="1"/>
  <c r="N11628" i="1" s="1"/>
  <c r="L11629" i="1"/>
  <c r="N11629" i="1" s="1"/>
  <c r="L11630" i="1"/>
  <c r="N11630" i="1" s="1"/>
  <c r="L11631" i="1"/>
  <c r="N11631" i="1" s="1"/>
  <c r="L11632" i="1"/>
  <c r="N11632" i="1" s="1"/>
  <c r="L11633" i="1"/>
  <c r="N11633" i="1" s="1"/>
  <c r="L11634" i="1"/>
  <c r="N11634" i="1" s="1"/>
  <c r="L11635" i="1"/>
  <c r="N11635" i="1" s="1"/>
  <c r="L11636" i="1"/>
  <c r="N11636" i="1" s="1"/>
  <c r="L11637" i="1"/>
  <c r="N11637" i="1" s="1"/>
  <c r="L11638" i="1"/>
  <c r="N11638" i="1" s="1"/>
  <c r="L11639" i="1"/>
  <c r="N11639" i="1" s="1"/>
  <c r="L11640" i="1"/>
  <c r="N11640" i="1" s="1"/>
  <c r="L11641" i="1"/>
  <c r="N11641" i="1" s="1"/>
  <c r="L11642" i="1"/>
  <c r="N11642" i="1" s="1"/>
  <c r="L11643" i="1"/>
  <c r="N11643" i="1" s="1"/>
  <c r="L11644" i="1"/>
  <c r="N11644" i="1" s="1"/>
  <c r="L11645" i="1"/>
  <c r="N11645" i="1" s="1"/>
  <c r="L11646" i="1"/>
  <c r="N11646" i="1" s="1"/>
  <c r="L11647" i="1"/>
  <c r="N11647" i="1" s="1"/>
  <c r="L11648" i="1"/>
  <c r="N11648" i="1" s="1"/>
  <c r="L11649" i="1"/>
  <c r="N11649" i="1" s="1"/>
  <c r="L11650" i="1"/>
  <c r="N11650" i="1" s="1"/>
  <c r="L11651" i="1"/>
  <c r="N11651" i="1" s="1"/>
  <c r="L11652" i="1"/>
  <c r="N11652" i="1" s="1"/>
  <c r="L11653" i="1"/>
  <c r="N11653" i="1" s="1"/>
  <c r="L11654" i="1"/>
  <c r="N11654" i="1" s="1"/>
  <c r="L11655" i="1"/>
  <c r="N11655" i="1" s="1"/>
  <c r="L11656" i="1"/>
  <c r="N11656" i="1" s="1"/>
  <c r="L11657" i="1"/>
  <c r="N11657" i="1" s="1"/>
  <c r="L11658" i="1"/>
  <c r="N11658" i="1" s="1"/>
  <c r="L11659" i="1"/>
  <c r="N11659" i="1" s="1"/>
  <c r="L11660" i="1"/>
  <c r="N11660" i="1" s="1"/>
  <c r="L11661" i="1"/>
  <c r="N11661" i="1" s="1"/>
  <c r="L11662" i="1"/>
  <c r="N11662" i="1" s="1"/>
  <c r="L11663" i="1"/>
  <c r="N11663" i="1" s="1"/>
  <c r="L11664" i="1"/>
  <c r="N11664" i="1" s="1"/>
  <c r="L11665" i="1"/>
  <c r="N11665" i="1" s="1"/>
  <c r="L11666" i="1"/>
  <c r="N11666" i="1" s="1"/>
  <c r="L11667" i="1"/>
  <c r="N11667" i="1" s="1"/>
  <c r="L11668" i="1"/>
  <c r="N11668" i="1" s="1"/>
  <c r="L11669" i="1"/>
  <c r="N11669" i="1" s="1"/>
  <c r="L11670" i="1"/>
  <c r="N11670" i="1" s="1"/>
  <c r="L11671" i="1"/>
  <c r="N11671" i="1" s="1"/>
  <c r="L11672" i="1"/>
  <c r="N11672" i="1" s="1"/>
  <c r="L11673" i="1"/>
  <c r="N11673" i="1" s="1"/>
  <c r="L11674" i="1"/>
  <c r="N11674" i="1" s="1"/>
  <c r="L11675" i="1"/>
  <c r="N11675" i="1" s="1"/>
  <c r="L11676" i="1"/>
  <c r="N11676" i="1" s="1"/>
  <c r="L11677" i="1"/>
  <c r="N11677" i="1" s="1"/>
  <c r="L11678" i="1"/>
  <c r="N11678" i="1" s="1"/>
  <c r="L11679" i="1"/>
  <c r="N11679" i="1" s="1"/>
  <c r="L11680" i="1"/>
  <c r="N11680" i="1" s="1"/>
  <c r="L11681" i="1"/>
  <c r="N11681" i="1" s="1"/>
  <c r="L11682" i="1"/>
  <c r="N11682" i="1" s="1"/>
  <c r="L11683" i="1"/>
  <c r="N11683" i="1" s="1"/>
  <c r="L11684" i="1"/>
  <c r="N11684" i="1" s="1"/>
  <c r="L11685" i="1"/>
  <c r="N11685" i="1" s="1"/>
  <c r="L11686" i="1"/>
  <c r="N11686" i="1" s="1"/>
  <c r="L11687" i="1"/>
  <c r="N11687" i="1" s="1"/>
  <c r="L11688" i="1"/>
  <c r="N11688" i="1" s="1"/>
  <c r="L11689" i="1"/>
  <c r="N11689" i="1" s="1"/>
  <c r="L11690" i="1"/>
  <c r="N11690" i="1" s="1"/>
  <c r="L11691" i="1"/>
  <c r="N11691" i="1" s="1"/>
  <c r="L11692" i="1"/>
  <c r="N11692" i="1" s="1"/>
  <c r="L11693" i="1"/>
  <c r="N11693" i="1" s="1"/>
  <c r="L11694" i="1"/>
  <c r="N11694" i="1" s="1"/>
  <c r="L11695" i="1"/>
  <c r="N11695" i="1" s="1"/>
  <c r="L11696" i="1"/>
  <c r="N11696" i="1" s="1"/>
  <c r="L11697" i="1"/>
  <c r="N11697" i="1" s="1"/>
  <c r="L11698" i="1"/>
  <c r="N11698" i="1" s="1"/>
  <c r="L11699" i="1"/>
  <c r="N11699" i="1" s="1"/>
  <c r="L11700" i="1"/>
  <c r="N11700" i="1" s="1"/>
  <c r="L11701" i="1"/>
  <c r="N11701" i="1" s="1"/>
  <c r="L11702" i="1"/>
  <c r="N11702" i="1" s="1"/>
  <c r="L11703" i="1"/>
  <c r="N11703" i="1" s="1"/>
  <c r="L11704" i="1"/>
  <c r="N11704" i="1" s="1"/>
  <c r="L11705" i="1"/>
  <c r="N11705" i="1" s="1"/>
  <c r="L11706" i="1"/>
  <c r="N11706" i="1" s="1"/>
  <c r="L11707" i="1"/>
  <c r="N11707" i="1" s="1"/>
  <c r="L11708" i="1"/>
  <c r="N11708" i="1" s="1"/>
  <c r="L11709" i="1"/>
  <c r="N11709" i="1" s="1"/>
  <c r="L11710" i="1"/>
  <c r="N11710" i="1" s="1"/>
  <c r="L11711" i="1"/>
  <c r="N11711" i="1" s="1"/>
  <c r="L11712" i="1"/>
  <c r="N11712" i="1" s="1"/>
  <c r="L11713" i="1"/>
  <c r="N11713" i="1" s="1"/>
  <c r="L11714" i="1"/>
  <c r="N11714" i="1" s="1"/>
  <c r="L11715" i="1"/>
  <c r="N11715" i="1" s="1"/>
  <c r="L11716" i="1"/>
  <c r="N11716" i="1" s="1"/>
  <c r="L11717" i="1"/>
  <c r="N11717" i="1" s="1"/>
  <c r="L11718" i="1"/>
  <c r="N11718" i="1" s="1"/>
  <c r="L11719" i="1"/>
  <c r="N11719" i="1" s="1"/>
  <c r="L11720" i="1"/>
  <c r="N11720" i="1" s="1"/>
  <c r="L11721" i="1"/>
  <c r="N11721" i="1" s="1"/>
  <c r="L11722" i="1"/>
  <c r="N11722" i="1" s="1"/>
  <c r="L11723" i="1"/>
  <c r="N11723" i="1" s="1"/>
  <c r="L11724" i="1"/>
  <c r="N11724" i="1" s="1"/>
  <c r="L11725" i="1"/>
  <c r="N11725" i="1" s="1"/>
  <c r="L11726" i="1"/>
  <c r="N11726" i="1" s="1"/>
  <c r="L11727" i="1"/>
  <c r="N11727" i="1" s="1"/>
  <c r="L11728" i="1"/>
  <c r="N11728" i="1" s="1"/>
  <c r="L11729" i="1"/>
  <c r="N11729" i="1" s="1"/>
  <c r="L11730" i="1"/>
  <c r="N11730" i="1" s="1"/>
  <c r="L11731" i="1"/>
  <c r="N11731" i="1" s="1"/>
  <c r="L11732" i="1"/>
  <c r="N11732" i="1" s="1"/>
  <c r="L11733" i="1"/>
  <c r="N11733" i="1" s="1"/>
  <c r="L11734" i="1"/>
  <c r="N11734" i="1" s="1"/>
  <c r="L11735" i="1"/>
  <c r="N11735" i="1" s="1"/>
  <c r="L11736" i="1"/>
  <c r="N11736" i="1" s="1"/>
  <c r="L11737" i="1"/>
  <c r="N11737" i="1" s="1"/>
  <c r="L11738" i="1"/>
  <c r="N11738" i="1" s="1"/>
  <c r="L11739" i="1"/>
  <c r="N11739" i="1" s="1"/>
  <c r="L11740" i="1"/>
  <c r="N11740" i="1" s="1"/>
  <c r="L11741" i="1"/>
  <c r="N11741" i="1" s="1"/>
  <c r="L11742" i="1"/>
  <c r="N11742" i="1" s="1"/>
  <c r="L11743" i="1"/>
  <c r="N11743" i="1" s="1"/>
  <c r="L11744" i="1"/>
  <c r="N11744" i="1" s="1"/>
  <c r="L11745" i="1"/>
  <c r="N11745" i="1" s="1"/>
  <c r="L11746" i="1"/>
  <c r="N11746" i="1" s="1"/>
  <c r="L11747" i="1"/>
  <c r="N11747" i="1" s="1"/>
  <c r="L11748" i="1"/>
  <c r="N11748" i="1" s="1"/>
  <c r="L11749" i="1"/>
  <c r="N11749" i="1" s="1"/>
  <c r="L11750" i="1"/>
  <c r="N11750" i="1" s="1"/>
  <c r="L11751" i="1"/>
  <c r="N11751" i="1" s="1"/>
  <c r="L11752" i="1"/>
  <c r="N11752" i="1" s="1"/>
  <c r="L11753" i="1"/>
  <c r="N11753" i="1" s="1"/>
  <c r="L11754" i="1"/>
  <c r="N11754" i="1" s="1"/>
  <c r="L11755" i="1"/>
  <c r="N11755" i="1" s="1"/>
  <c r="L11756" i="1"/>
  <c r="N11756" i="1" s="1"/>
  <c r="L11757" i="1"/>
  <c r="N11757" i="1" s="1"/>
  <c r="L11758" i="1"/>
  <c r="N11758" i="1" s="1"/>
  <c r="L11759" i="1"/>
  <c r="N11759" i="1" s="1"/>
  <c r="L11760" i="1"/>
  <c r="N11760" i="1" s="1"/>
  <c r="L11761" i="1"/>
  <c r="N11761" i="1" s="1"/>
  <c r="L11762" i="1"/>
  <c r="N11762" i="1" s="1"/>
  <c r="L11763" i="1"/>
  <c r="N11763" i="1" s="1"/>
  <c r="L11764" i="1"/>
  <c r="N11764" i="1" s="1"/>
  <c r="L11765" i="1"/>
  <c r="N11765" i="1" s="1"/>
  <c r="L11766" i="1"/>
  <c r="N11766" i="1" s="1"/>
  <c r="L11767" i="1"/>
  <c r="N11767" i="1" s="1"/>
  <c r="L11768" i="1"/>
  <c r="N11768" i="1" s="1"/>
  <c r="L11769" i="1"/>
  <c r="N11769" i="1" s="1"/>
  <c r="L11770" i="1"/>
  <c r="N11770" i="1" s="1"/>
  <c r="L11771" i="1"/>
  <c r="N11771" i="1" s="1"/>
  <c r="L11772" i="1"/>
  <c r="N11772" i="1" s="1"/>
  <c r="L11773" i="1"/>
  <c r="N11773" i="1" s="1"/>
  <c r="L11774" i="1"/>
  <c r="N11774" i="1" s="1"/>
  <c r="L11775" i="1"/>
  <c r="N11775" i="1" s="1"/>
  <c r="L11776" i="1"/>
  <c r="N11776" i="1" s="1"/>
  <c r="L11777" i="1"/>
  <c r="N11777" i="1" s="1"/>
  <c r="L11778" i="1"/>
  <c r="N11778" i="1" s="1"/>
  <c r="L11779" i="1"/>
  <c r="N11779" i="1" s="1"/>
  <c r="L11780" i="1"/>
  <c r="N11780" i="1" s="1"/>
  <c r="L11781" i="1"/>
  <c r="N11781" i="1" s="1"/>
  <c r="L11782" i="1"/>
  <c r="N11782" i="1" s="1"/>
  <c r="L11783" i="1"/>
  <c r="N11783" i="1" s="1"/>
  <c r="L11784" i="1"/>
  <c r="N11784" i="1" s="1"/>
  <c r="L11785" i="1"/>
  <c r="N11785" i="1" s="1"/>
  <c r="L11786" i="1"/>
  <c r="N11786" i="1" s="1"/>
  <c r="L11787" i="1"/>
  <c r="N11787" i="1" s="1"/>
  <c r="L11788" i="1"/>
  <c r="N11788" i="1" s="1"/>
  <c r="L11789" i="1"/>
  <c r="N11789" i="1" s="1"/>
  <c r="L11790" i="1"/>
  <c r="N11790" i="1" s="1"/>
  <c r="L11791" i="1"/>
  <c r="N11791" i="1" s="1"/>
  <c r="L11792" i="1"/>
  <c r="N11792" i="1" s="1"/>
  <c r="L11793" i="1"/>
  <c r="N11793" i="1" s="1"/>
  <c r="L11794" i="1"/>
  <c r="N11794" i="1" s="1"/>
  <c r="L11795" i="1"/>
  <c r="N11795" i="1" s="1"/>
  <c r="L11796" i="1"/>
  <c r="N11796" i="1" s="1"/>
  <c r="L11797" i="1"/>
  <c r="N11797" i="1" s="1"/>
  <c r="L11798" i="1"/>
  <c r="N11798" i="1" s="1"/>
  <c r="L11799" i="1"/>
  <c r="N11799" i="1" s="1"/>
  <c r="L11800" i="1"/>
  <c r="N11800" i="1" s="1"/>
  <c r="L11801" i="1"/>
  <c r="N11801" i="1" s="1"/>
  <c r="L11802" i="1"/>
  <c r="N11802" i="1" s="1"/>
  <c r="L11803" i="1"/>
  <c r="N11803" i="1" s="1"/>
  <c r="L11804" i="1"/>
  <c r="N11804" i="1" s="1"/>
  <c r="L11805" i="1"/>
  <c r="N11805" i="1" s="1"/>
  <c r="L11806" i="1"/>
  <c r="N11806" i="1" s="1"/>
  <c r="L11807" i="1"/>
  <c r="N11807" i="1" s="1"/>
  <c r="L11808" i="1"/>
  <c r="N11808" i="1" s="1"/>
  <c r="L11809" i="1"/>
  <c r="N11809" i="1" s="1"/>
  <c r="L11810" i="1"/>
  <c r="N11810" i="1" s="1"/>
  <c r="L11811" i="1"/>
  <c r="N11811" i="1" s="1"/>
  <c r="L11812" i="1"/>
  <c r="N11812" i="1" s="1"/>
  <c r="L11813" i="1"/>
  <c r="N11813" i="1" s="1"/>
  <c r="L11814" i="1"/>
  <c r="N11814" i="1" s="1"/>
  <c r="L11815" i="1"/>
  <c r="N11815" i="1" s="1"/>
  <c r="L11816" i="1"/>
  <c r="N11816" i="1" s="1"/>
  <c r="L11817" i="1"/>
  <c r="N11817" i="1" s="1"/>
  <c r="L11818" i="1"/>
  <c r="N11818" i="1" s="1"/>
  <c r="L11819" i="1"/>
  <c r="N11819" i="1" s="1"/>
  <c r="L11820" i="1"/>
  <c r="N11820" i="1" s="1"/>
  <c r="L11821" i="1"/>
  <c r="N11821" i="1" s="1"/>
  <c r="L11822" i="1"/>
  <c r="N11822" i="1" s="1"/>
  <c r="L11823" i="1"/>
  <c r="N11823" i="1" s="1"/>
  <c r="L11824" i="1"/>
  <c r="N11824" i="1" s="1"/>
  <c r="L11825" i="1"/>
  <c r="N11825" i="1" s="1"/>
  <c r="L11826" i="1"/>
  <c r="N11826" i="1" s="1"/>
  <c r="L11827" i="1"/>
  <c r="N11827" i="1" s="1"/>
  <c r="L11828" i="1"/>
  <c r="N11828" i="1" s="1"/>
  <c r="L11829" i="1"/>
  <c r="N11829" i="1" s="1"/>
  <c r="L11830" i="1"/>
  <c r="N11830" i="1" s="1"/>
  <c r="L11831" i="1"/>
  <c r="N11831" i="1" s="1"/>
  <c r="L11832" i="1"/>
  <c r="N11832" i="1" s="1"/>
  <c r="L11833" i="1"/>
  <c r="N11833" i="1" s="1"/>
  <c r="L11834" i="1"/>
  <c r="N11834" i="1" s="1"/>
  <c r="L11835" i="1"/>
  <c r="N11835" i="1" s="1"/>
  <c r="L11836" i="1"/>
  <c r="N11836" i="1" s="1"/>
  <c r="L11837" i="1"/>
  <c r="N11837" i="1" s="1"/>
  <c r="L11838" i="1"/>
  <c r="N11838" i="1" s="1"/>
  <c r="L11839" i="1"/>
  <c r="N11839" i="1" s="1"/>
  <c r="L11840" i="1"/>
  <c r="N11840" i="1" s="1"/>
  <c r="L11841" i="1"/>
  <c r="N11841" i="1" s="1"/>
  <c r="L11842" i="1"/>
  <c r="N11842" i="1" s="1"/>
  <c r="L11843" i="1"/>
  <c r="N11843" i="1" s="1"/>
  <c r="L11844" i="1"/>
  <c r="N11844" i="1" s="1"/>
  <c r="L11845" i="1"/>
  <c r="N11845" i="1" s="1"/>
  <c r="L11846" i="1"/>
  <c r="N11846" i="1" s="1"/>
  <c r="L11847" i="1"/>
  <c r="N11847" i="1" s="1"/>
  <c r="L11848" i="1"/>
  <c r="N11848" i="1" s="1"/>
  <c r="L11849" i="1"/>
  <c r="N11849" i="1" s="1"/>
  <c r="L11850" i="1"/>
  <c r="N11850" i="1" s="1"/>
  <c r="L11851" i="1"/>
  <c r="N11851" i="1" s="1"/>
  <c r="L11852" i="1"/>
  <c r="N11852" i="1" s="1"/>
  <c r="L11853" i="1"/>
  <c r="N11853" i="1" s="1"/>
  <c r="L11854" i="1"/>
  <c r="N11854" i="1" s="1"/>
  <c r="L11855" i="1"/>
  <c r="N11855" i="1" s="1"/>
  <c r="L11856" i="1"/>
  <c r="N11856" i="1" s="1"/>
  <c r="L11857" i="1"/>
  <c r="N11857" i="1" s="1"/>
  <c r="L11858" i="1"/>
  <c r="N11858" i="1" s="1"/>
  <c r="L11859" i="1"/>
  <c r="N11859" i="1" s="1"/>
  <c r="L11860" i="1"/>
  <c r="N11860" i="1" s="1"/>
  <c r="L11861" i="1"/>
  <c r="N11861" i="1" s="1"/>
  <c r="L11862" i="1"/>
  <c r="N11862" i="1" s="1"/>
  <c r="L11863" i="1"/>
  <c r="N11863" i="1" s="1"/>
  <c r="L11864" i="1"/>
  <c r="N11864" i="1" s="1"/>
  <c r="L11865" i="1"/>
  <c r="N11865" i="1" s="1"/>
  <c r="L11866" i="1"/>
  <c r="N11866" i="1" s="1"/>
  <c r="L11867" i="1"/>
  <c r="N11867" i="1" s="1"/>
  <c r="L11868" i="1"/>
  <c r="N11868" i="1" s="1"/>
  <c r="L11869" i="1"/>
  <c r="N11869" i="1" s="1"/>
  <c r="L11870" i="1"/>
  <c r="N11870" i="1" s="1"/>
  <c r="L11871" i="1"/>
  <c r="N11871" i="1" s="1"/>
  <c r="L11872" i="1"/>
  <c r="N11872" i="1" s="1"/>
  <c r="L11873" i="1"/>
  <c r="N11873" i="1" s="1"/>
  <c r="L11874" i="1"/>
  <c r="N11874" i="1" s="1"/>
  <c r="L11875" i="1"/>
  <c r="N11875" i="1" s="1"/>
  <c r="L11876" i="1"/>
  <c r="N11876" i="1" s="1"/>
  <c r="L11877" i="1"/>
  <c r="N11877" i="1" s="1"/>
  <c r="L11878" i="1"/>
  <c r="N11878" i="1" s="1"/>
  <c r="L11879" i="1"/>
  <c r="N11879" i="1" s="1"/>
  <c r="L11880" i="1"/>
  <c r="N11880" i="1" s="1"/>
  <c r="L11881" i="1"/>
  <c r="N11881" i="1" s="1"/>
  <c r="L11882" i="1"/>
  <c r="N11882" i="1" s="1"/>
  <c r="L11883" i="1"/>
  <c r="N11883" i="1" s="1"/>
  <c r="L11884" i="1"/>
  <c r="N11884" i="1" s="1"/>
  <c r="L11885" i="1"/>
  <c r="N11885" i="1" s="1"/>
  <c r="L11886" i="1"/>
  <c r="N11886" i="1" s="1"/>
  <c r="L11887" i="1"/>
  <c r="N11887" i="1" s="1"/>
  <c r="L11888" i="1"/>
  <c r="N11888" i="1" s="1"/>
  <c r="L11889" i="1"/>
  <c r="N11889" i="1" s="1"/>
  <c r="L11890" i="1"/>
  <c r="N11890" i="1" s="1"/>
  <c r="L11891" i="1"/>
  <c r="N11891" i="1" s="1"/>
  <c r="L11892" i="1"/>
  <c r="N11892" i="1" s="1"/>
  <c r="L11893" i="1"/>
  <c r="N11893" i="1" s="1"/>
  <c r="L11894" i="1"/>
  <c r="N11894" i="1" s="1"/>
  <c r="L11895" i="1"/>
  <c r="N11895" i="1" s="1"/>
  <c r="L11896" i="1"/>
  <c r="N11896" i="1" s="1"/>
  <c r="L11897" i="1"/>
  <c r="N11897" i="1" s="1"/>
  <c r="L11898" i="1"/>
  <c r="N11898" i="1" s="1"/>
  <c r="L11899" i="1"/>
  <c r="N11899" i="1" s="1"/>
  <c r="L11900" i="1"/>
  <c r="N11900" i="1" s="1"/>
  <c r="L11901" i="1"/>
  <c r="N11901" i="1" s="1"/>
  <c r="L11902" i="1"/>
  <c r="N11902" i="1" s="1"/>
  <c r="L11903" i="1"/>
  <c r="N11903" i="1" s="1"/>
  <c r="L11904" i="1"/>
  <c r="N11904" i="1" s="1"/>
  <c r="L11905" i="1"/>
  <c r="N11905" i="1" s="1"/>
  <c r="L11906" i="1"/>
  <c r="N11906" i="1" s="1"/>
  <c r="L11907" i="1"/>
  <c r="N11907" i="1" s="1"/>
  <c r="L11908" i="1"/>
  <c r="N11908" i="1" s="1"/>
  <c r="L11909" i="1"/>
  <c r="N11909" i="1" s="1"/>
  <c r="L11910" i="1"/>
  <c r="N11910" i="1" s="1"/>
  <c r="L11911" i="1"/>
  <c r="N11911" i="1" s="1"/>
  <c r="L11912" i="1"/>
  <c r="N11912" i="1" s="1"/>
  <c r="L11913" i="1"/>
  <c r="N11913" i="1" s="1"/>
  <c r="L11914" i="1"/>
  <c r="N11914" i="1" s="1"/>
  <c r="L11915" i="1"/>
  <c r="N11915" i="1" s="1"/>
  <c r="L11916" i="1"/>
  <c r="N11916" i="1" s="1"/>
  <c r="L11917" i="1"/>
  <c r="N11917" i="1" s="1"/>
  <c r="L11918" i="1"/>
  <c r="N11918" i="1" s="1"/>
  <c r="L11919" i="1"/>
  <c r="N11919" i="1" s="1"/>
  <c r="L11920" i="1"/>
  <c r="N11920" i="1" s="1"/>
  <c r="L11921" i="1"/>
  <c r="N11921" i="1" s="1"/>
  <c r="L11922" i="1"/>
  <c r="N11922" i="1" s="1"/>
  <c r="L11923" i="1"/>
  <c r="N11923" i="1" s="1"/>
  <c r="L11924" i="1"/>
  <c r="N11924" i="1" s="1"/>
  <c r="L11925" i="1"/>
  <c r="N11925" i="1" s="1"/>
  <c r="L11926" i="1"/>
  <c r="N11926" i="1" s="1"/>
  <c r="L11927" i="1"/>
  <c r="N11927" i="1" s="1"/>
  <c r="L11928" i="1"/>
  <c r="N11928" i="1" s="1"/>
  <c r="L11929" i="1"/>
  <c r="N11929" i="1" s="1"/>
  <c r="L11930" i="1"/>
  <c r="N11930" i="1" s="1"/>
  <c r="L11931" i="1"/>
  <c r="N11931" i="1" s="1"/>
  <c r="L11932" i="1"/>
  <c r="N11932" i="1" s="1"/>
  <c r="L11933" i="1"/>
  <c r="N11933" i="1" s="1"/>
  <c r="L11934" i="1"/>
  <c r="N11934" i="1" s="1"/>
  <c r="L11935" i="1"/>
  <c r="N11935" i="1" s="1"/>
  <c r="L11936" i="1"/>
  <c r="N11936" i="1" s="1"/>
  <c r="L11937" i="1"/>
  <c r="N11937" i="1" s="1"/>
  <c r="L11938" i="1"/>
  <c r="N11938" i="1" s="1"/>
  <c r="L11939" i="1"/>
  <c r="N11939" i="1" s="1"/>
  <c r="L11940" i="1"/>
  <c r="N11940" i="1" s="1"/>
  <c r="L11941" i="1"/>
  <c r="N11941" i="1" s="1"/>
  <c r="L11942" i="1"/>
  <c r="N11942" i="1" s="1"/>
  <c r="L11943" i="1"/>
  <c r="N11943" i="1" s="1"/>
  <c r="L11944" i="1"/>
  <c r="N11944" i="1" s="1"/>
  <c r="L11945" i="1"/>
  <c r="N11945" i="1" s="1"/>
  <c r="L11946" i="1"/>
  <c r="N11946" i="1" s="1"/>
  <c r="L11947" i="1"/>
  <c r="N11947" i="1" s="1"/>
  <c r="L11948" i="1"/>
  <c r="N11948" i="1" s="1"/>
  <c r="L11949" i="1"/>
  <c r="N11949" i="1" s="1"/>
  <c r="L11950" i="1"/>
  <c r="N11950" i="1" s="1"/>
  <c r="L11951" i="1"/>
  <c r="N11951" i="1" s="1"/>
  <c r="L11952" i="1"/>
  <c r="N11952" i="1" s="1"/>
  <c r="L11953" i="1"/>
  <c r="N11953" i="1" s="1"/>
  <c r="L11954" i="1"/>
  <c r="N11954" i="1" s="1"/>
  <c r="L11955" i="1"/>
  <c r="N11955" i="1" s="1"/>
  <c r="L11956" i="1"/>
  <c r="N11956" i="1" s="1"/>
  <c r="L11957" i="1"/>
  <c r="N11957" i="1" s="1"/>
  <c r="L11958" i="1"/>
  <c r="N11958" i="1" s="1"/>
  <c r="L11959" i="1"/>
  <c r="N11959" i="1" s="1"/>
  <c r="L11960" i="1"/>
  <c r="N11960" i="1" s="1"/>
  <c r="L11961" i="1"/>
  <c r="N11961" i="1" s="1"/>
  <c r="L11962" i="1"/>
  <c r="N11962" i="1" s="1"/>
  <c r="L11963" i="1"/>
  <c r="N11963" i="1" s="1"/>
  <c r="L11964" i="1"/>
  <c r="N11964" i="1" s="1"/>
  <c r="L11965" i="1"/>
  <c r="N11965" i="1" s="1"/>
  <c r="L11966" i="1"/>
  <c r="N11966" i="1" s="1"/>
  <c r="L11967" i="1"/>
  <c r="N11967" i="1" s="1"/>
  <c r="L11968" i="1"/>
  <c r="N11968" i="1" s="1"/>
  <c r="L11969" i="1"/>
  <c r="N11969" i="1" s="1"/>
  <c r="L11970" i="1"/>
  <c r="N11970" i="1" s="1"/>
  <c r="L11971" i="1"/>
  <c r="N11971" i="1" s="1"/>
  <c r="L11972" i="1"/>
  <c r="N11972" i="1" s="1"/>
  <c r="L11973" i="1"/>
  <c r="N11973" i="1" s="1"/>
  <c r="L11974" i="1"/>
  <c r="N11974" i="1" s="1"/>
  <c r="L11975" i="1"/>
  <c r="N11975" i="1" s="1"/>
  <c r="L11976" i="1"/>
  <c r="N11976" i="1" s="1"/>
  <c r="L11977" i="1"/>
  <c r="N11977" i="1" s="1"/>
  <c r="L11978" i="1"/>
  <c r="N11978" i="1" s="1"/>
  <c r="L11979" i="1"/>
  <c r="N11979" i="1" s="1"/>
  <c r="L11980" i="1"/>
  <c r="N11980" i="1" s="1"/>
  <c r="L11981" i="1"/>
  <c r="N11981" i="1" s="1"/>
  <c r="L11982" i="1"/>
  <c r="N11982" i="1" s="1"/>
  <c r="L11983" i="1"/>
  <c r="N11983" i="1" s="1"/>
  <c r="L11984" i="1"/>
  <c r="N11984" i="1" s="1"/>
  <c r="L11985" i="1"/>
  <c r="N11985" i="1" s="1"/>
  <c r="L11986" i="1"/>
  <c r="N11986" i="1" s="1"/>
  <c r="L11987" i="1"/>
  <c r="N11987" i="1" s="1"/>
  <c r="L11988" i="1"/>
  <c r="N11988" i="1" s="1"/>
  <c r="L11989" i="1"/>
  <c r="N11989" i="1" s="1"/>
  <c r="L11990" i="1"/>
  <c r="N11990" i="1" s="1"/>
  <c r="L11991" i="1"/>
  <c r="N11991" i="1" s="1"/>
  <c r="L11992" i="1"/>
  <c r="N11992" i="1" s="1"/>
  <c r="L11993" i="1"/>
  <c r="N11993" i="1" s="1"/>
  <c r="L11994" i="1"/>
  <c r="N11994" i="1" s="1"/>
  <c r="L11995" i="1"/>
  <c r="N11995" i="1" s="1"/>
  <c r="L11996" i="1"/>
  <c r="N11996" i="1" s="1"/>
  <c r="L11997" i="1"/>
  <c r="N11997" i="1" s="1"/>
  <c r="L11998" i="1"/>
  <c r="N11998" i="1" s="1"/>
  <c r="L11999" i="1"/>
  <c r="N11999" i="1" s="1"/>
  <c r="L12000" i="1"/>
  <c r="N12000" i="1" s="1"/>
  <c r="L12001" i="1"/>
  <c r="N12001" i="1" s="1"/>
  <c r="L12002" i="1"/>
  <c r="N12002" i="1" s="1"/>
  <c r="L12003" i="1"/>
  <c r="N12003" i="1" s="1"/>
  <c r="L12004" i="1"/>
  <c r="N12004" i="1" s="1"/>
  <c r="L12005" i="1"/>
  <c r="N12005" i="1" s="1"/>
  <c r="L12006" i="1"/>
  <c r="N12006" i="1" s="1"/>
  <c r="L12007" i="1"/>
  <c r="N12007" i="1" s="1"/>
  <c r="L12008" i="1"/>
  <c r="N12008" i="1" s="1"/>
  <c r="L12009" i="1"/>
  <c r="N12009" i="1" s="1"/>
  <c r="L12010" i="1"/>
  <c r="N12010" i="1" s="1"/>
  <c r="L12011" i="1"/>
  <c r="N12011" i="1" s="1"/>
  <c r="L12012" i="1"/>
  <c r="N12012" i="1" s="1"/>
  <c r="L12013" i="1"/>
  <c r="N12013" i="1" s="1"/>
  <c r="L12014" i="1"/>
  <c r="N12014" i="1" s="1"/>
  <c r="L12015" i="1"/>
  <c r="N12015" i="1" s="1"/>
  <c r="L12016" i="1"/>
  <c r="N12016" i="1" s="1"/>
  <c r="L12017" i="1"/>
  <c r="N12017" i="1" s="1"/>
  <c r="L12018" i="1"/>
  <c r="N12018" i="1" s="1"/>
  <c r="L12019" i="1"/>
  <c r="N12019" i="1" s="1"/>
  <c r="L12020" i="1"/>
  <c r="N12020" i="1" s="1"/>
  <c r="L12021" i="1"/>
  <c r="N12021" i="1" s="1"/>
  <c r="L12022" i="1"/>
  <c r="N12022" i="1" s="1"/>
  <c r="L12023" i="1"/>
  <c r="N12023" i="1" s="1"/>
  <c r="L12024" i="1"/>
  <c r="N12024" i="1" s="1"/>
  <c r="L12025" i="1"/>
  <c r="N12025" i="1" s="1"/>
  <c r="L12026" i="1"/>
  <c r="N12026" i="1" s="1"/>
  <c r="L12027" i="1"/>
  <c r="N12027" i="1" s="1"/>
  <c r="L12028" i="1"/>
  <c r="N12028" i="1" s="1"/>
  <c r="L12029" i="1"/>
  <c r="N12029" i="1" s="1"/>
  <c r="L12030" i="1"/>
  <c r="N12030" i="1" s="1"/>
  <c r="L12031" i="1"/>
  <c r="N12031" i="1" s="1"/>
  <c r="L12032" i="1"/>
  <c r="N12032" i="1" s="1"/>
  <c r="L12033" i="1"/>
  <c r="N12033" i="1" s="1"/>
  <c r="L12034" i="1"/>
  <c r="N12034" i="1" s="1"/>
  <c r="L12035" i="1"/>
  <c r="N12035" i="1" s="1"/>
  <c r="L12036" i="1"/>
  <c r="N12036" i="1" s="1"/>
  <c r="L12037" i="1"/>
  <c r="N12037" i="1" s="1"/>
  <c r="L12038" i="1"/>
  <c r="N12038" i="1" s="1"/>
  <c r="L12039" i="1"/>
  <c r="N12039" i="1" s="1"/>
  <c r="L12040" i="1"/>
  <c r="N12040" i="1" s="1"/>
  <c r="L12041" i="1"/>
  <c r="N12041" i="1" s="1"/>
  <c r="L12042" i="1"/>
  <c r="N12042" i="1" s="1"/>
  <c r="L12043" i="1"/>
  <c r="N12043" i="1" s="1"/>
  <c r="L12044" i="1"/>
  <c r="N12044" i="1" s="1"/>
  <c r="L12045" i="1"/>
  <c r="N12045" i="1" s="1"/>
  <c r="L12046" i="1"/>
  <c r="N12046" i="1" s="1"/>
  <c r="L12047" i="1"/>
  <c r="N12047" i="1" s="1"/>
  <c r="L12048" i="1"/>
  <c r="N12048" i="1" s="1"/>
  <c r="L12049" i="1"/>
  <c r="N12049" i="1" s="1"/>
  <c r="L12050" i="1"/>
  <c r="N12050" i="1" s="1"/>
  <c r="L12051" i="1"/>
  <c r="N12051" i="1" s="1"/>
  <c r="L12052" i="1"/>
  <c r="N12052" i="1" s="1"/>
  <c r="L12053" i="1"/>
  <c r="N12053" i="1" s="1"/>
  <c r="L12054" i="1"/>
  <c r="N12054" i="1" s="1"/>
  <c r="L12055" i="1"/>
  <c r="N12055" i="1" s="1"/>
  <c r="L12056" i="1"/>
  <c r="N12056" i="1" s="1"/>
  <c r="L12057" i="1"/>
  <c r="N12057" i="1" s="1"/>
  <c r="L12058" i="1"/>
  <c r="N12058" i="1" s="1"/>
  <c r="L12059" i="1"/>
  <c r="N12059" i="1" s="1"/>
  <c r="L12060" i="1"/>
  <c r="N12060" i="1" s="1"/>
  <c r="L12061" i="1"/>
  <c r="N12061" i="1" s="1"/>
  <c r="L12062" i="1"/>
  <c r="N12062" i="1" s="1"/>
  <c r="L12063" i="1"/>
  <c r="N12063" i="1" s="1"/>
  <c r="L12064" i="1"/>
  <c r="N12064" i="1" s="1"/>
  <c r="L12065" i="1"/>
  <c r="N12065" i="1" s="1"/>
  <c r="L12066" i="1"/>
  <c r="N12066" i="1" s="1"/>
  <c r="L12067" i="1"/>
  <c r="N12067" i="1" s="1"/>
  <c r="L12068" i="1"/>
  <c r="N12068" i="1" s="1"/>
  <c r="L12069" i="1"/>
  <c r="N12069" i="1" s="1"/>
  <c r="L12070" i="1"/>
  <c r="N12070" i="1" s="1"/>
  <c r="L12071" i="1"/>
  <c r="N12071" i="1" s="1"/>
  <c r="L12072" i="1"/>
  <c r="N12072" i="1" s="1"/>
  <c r="L12073" i="1"/>
  <c r="N12073" i="1" s="1"/>
  <c r="L12074" i="1"/>
  <c r="N12074" i="1" s="1"/>
  <c r="L12075" i="1"/>
  <c r="N12075" i="1" s="1"/>
  <c r="L12076" i="1"/>
  <c r="N12076" i="1" s="1"/>
  <c r="L12077" i="1"/>
  <c r="N12077" i="1" s="1"/>
  <c r="L12078" i="1"/>
  <c r="N12078" i="1" s="1"/>
  <c r="L12079" i="1"/>
  <c r="N12079" i="1" s="1"/>
  <c r="L12080" i="1"/>
  <c r="N12080" i="1" s="1"/>
  <c r="L12081" i="1"/>
  <c r="N12081" i="1" s="1"/>
  <c r="L12082" i="1"/>
  <c r="N12082" i="1" s="1"/>
  <c r="L12083" i="1"/>
  <c r="N12083" i="1" s="1"/>
  <c r="L12084" i="1"/>
  <c r="N12084" i="1" s="1"/>
  <c r="L12085" i="1"/>
  <c r="N12085" i="1" s="1"/>
  <c r="L12086" i="1"/>
  <c r="N12086" i="1" s="1"/>
  <c r="L12087" i="1"/>
  <c r="N12087" i="1" s="1"/>
  <c r="L12088" i="1"/>
  <c r="N12088" i="1" s="1"/>
  <c r="L12089" i="1"/>
  <c r="N12089" i="1" s="1"/>
  <c r="L12090" i="1"/>
  <c r="N12090" i="1" s="1"/>
  <c r="L12091" i="1"/>
  <c r="N12091" i="1" s="1"/>
  <c r="L12092" i="1"/>
  <c r="N12092" i="1" s="1"/>
  <c r="L12093" i="1"/>
  <c r="N12093" i="1" s="1"/>
  <c r="L12094" i="1"/>
  <c r="N12094" i="1" s="1"/>
  <c r="L12095" i="1"/>
  <c r="N12095" i="1" s="1"/>
  <c r="L12096" i="1"/>
  <c r="N12096" i="1" s="1"/>
  <c r="L12097" i="1"/>
  <c r="N12097" i="1" s="1"/>
  <c r="L12098" i="1"/>
  <c r="N12098" i="1" s="1"/>
  <c r="L12099" i="1"/>
  <c r="N12099" i="1" s="1"/>
  <c r="L12100" i="1"/>
  <c r="N12100" i="1" s="1"/>
  <c r="L12101" i="1"/>
  <c r="N12101" i="1" s="1"/>
  <c r="L12102" i="1"/>
  <c r="N12102" i="1" s="1"/>
  <c r="L12103" i="1"/>
  <c r="N12103" i="1" s="1"/>
  <c r="L12104" i="1"/>
  <c r="N12104" i="1" s="1"/>
  <c r="L12105" i="1"/>
  <c r="N12105" i="1" s="1"/>
  <c r="L12106" i="1"/>
  <c r="N12106" i="1" s="1"/>
  <c r="L12107" i="1"/>
  <c r="N12107" i="1" s="1"/>
  <c r="L12108" i="1"/>
  <c r="N12108" i="1" s="1"/>
  <c r="L12109" i="1"/>
  <c r="N12109" i="1" s="1"/>
  <c r="L12110" i="1"/>
  <c r="N12110" i="1" s="1"/>
  <c r="L12111" i="1"/>
  <c r="N12111" i="1" s="1"/>
  <c r="L12112" i="1"/>
  <c r="N12112" i="1" s="1"/>
  <c r="L12113" i="1"/>
  <c r="N12113" i="1" s="1"/>
  <c r="L12114" i="1"/>
  <c r="N12114" i="1" s="1"/>
  <c r="L12115" i="1"/>
  <c r="N12115" i="1" s="1"/>
  <c r="L12116" i="1"/>
  <c r="N12116" i="1" s="1"/>
  <c r="L12117" i="1"/>
  <c r="N12117" i="1" s="1"/>
  <c r="L12118" i="1"/>
  <c r="N12118" i="1" s="1"/>
  <c r="L12119" i="1"/>
  <c r="N12119" i="1" s="1"/>
  <c r="L12120" i="1"/>
  <c r="N12120" i="1" s="1"/>
  <c r="L12121" i="1"/>
  <c r="N12121" i="1" s="1"/>
  <c r="L12122" i="1"/>
  <c r="N12122" i="1" s="1"/>
  <c r="L12123" i="1"/>
  <c r="N12123" i="1" s="1"/>
  <c r="L12124" i="1"/>
  <c r="N12124" i="1" s="1"/>
  <c r="L12125" i="1"/>
  <c r="N12125" i="1" s="1"/>
  <c r="L12126" i="1"/>
  <c r="N12126" i="1" s="1"/>
  <c r="L12127" i="1"/>
  <c r="N12127" i="1" s="1"/>
  <c r="L12128" i="1"/>
  <c r="N12128" i="1" s="1"/>
  <c r="L12129" i="1"/>
  <c r="N12129" i="1" s="1"/>
  <c r="L12130" i="1"/>
  <c r="N12130" i="1" s="1"/>
  <c r="L12131" i="1"/>
  <c r="N12131" i="1" s="1"/>
  <c r="L12132" i="1"/>
  <c r="N12132" i="1" s="1"/>
  <c r="L12133" i="1"/>
  <c r="N12133" i="1" s="1"/>
  <c r="L12134" i="1"/>
  <c r="N12134" i="1" s="1"/>
  <c r="L12135" i="1"/>
  <c r="N12135" i="1" s="1"/>
  <c r="L12136" i="1"/>
  <c r="N12136" i="1" s="1"/>
  <c r="L12137" i="1"/>
  <c r="N12137" i="1" s="1"/>
  <c r="L12138" i="1"/>
  <c r="N12138" i="1" s="1"/>
  <c r="L12139" i="1"/>
  <c r="N12139" i="1" s="1"/>
  <c r="L12140" i="1"/>
  <c r="N12140" i="1" s="1"/>
  <c r="L12141" i="1"/>
  <c r="N12141" i="1" s="1"/>
  <c r="L12142" i="1"/>
  <c r="N12142" i="1" s="1"/>
  <c r="L12143" i="1"/>
  <c r="N12143" i="1" s="1"/>
  <c r="L12144" i="1"/>
  <c r="N12144" i="1" s="1"/>
  <c r="L12145" i="1"/>
  <c r="N12145" i="1" s="1"/>
  <c r="L12146" i="1"/>
  <c r="N12146" i="1" s="1"/>
  <c r="L12147" i="1"/>
  <c r="N12147" i="1" s="1"/>
  <c r="L12148" i="1"/>
  <c r="N12148" i="1" s="1"/>
  <c r="L12149" i="1"/>
  <c r="N12149" i="1" s="1"/>
  <c r="L12150" i="1"/>
  <c r="N12150" i="1" s="1"/>
  <c r="L12151" i="1"/>
  <c r="N12151" i="1" s="1"/>
  <c r="L12152" i="1"/>
  <c r="N12152" i="1" s="1"/>
  <c r="L12153" i="1"/>
  <c r="N12153" i="1" s="1"/>
  <c r="L12154" i="1"/>
  <c r="N12154" i="1" s="1"/>
  <c r="L12155" i="1"/>
  <c r="N12155" i="1" s="1"/>
  <c r="L12156" i="1"/>
  <c r="N12156" i="1" s="1"/>
  <c r="L12157" i="1"/>
  <c r="N12157" i="1" s="1"/>
  <c r="L12158" i="1"/>
  <c r="N12158" i="1" s="1"/>
  <c r="L12159" i="1"/>
  <c r="N12159" i="1" s="1"/>
  <c r="L12160" i="1"/>
  <c r="N12160" i="1" s="1"/>
  <c r="L12161" i="1"/>
  <c r="N12161" i="1" s="1"/>
  <c r="L12162" i="1"/>
  <c r="N12162" i="1" s="1"/>
  <c r="L12163" i="1"/>
  <c r="N12163" i="1" s="1"/>
  <c r="L12164" i="1"/>
  <c r="N12164" i="1" s="1"/>
  <c r="L12165" i="1"/>
  <c r="N12165" i="1" s="1"/>
  <c r="L12166" i="1"/>
  <c r="N12166" i="1" s="1"/>
  <c r="L12167" i="1"/>
  <c r="N12167" i="1" s="1"/>
  <c r="L12168" i="1"/>
  <c r="N12168" i="1" s="1"/>
  <c r="L12169" i="1"/>
  <c r="N12169" i="1" s="1"/>
  <c r="L12170" i="1"/>
  <c r="N12170" i="1" s="1"/>
  <c r="L12171" i="1"/>
  <c r="N12171" i="1" s="1"/>
  <c r="L12172" i="1"/>
  <c r="N12172" i="1" s="1"/>
  <c r="L12173" i="1"/>
  <c r="N12173" i="1" s="1"/>
  <c r="L12174" i="1"/>
  <c r="N12174" i="1" s="1"/>
  <c r="L12175" i="1"/>
  <c r="N12175" i="1" s="1"/>
  <c r="L12176" i="1"/>
  <c r="N12176" i="1" s="1"/>
  <c r="L12177" i="1"/>
  <c r="N12177" i="1" s="1"/>
  <c r="L12178" i="1"/>
  <c r="N12178" i="1" s="1"/>
  <c r="L12179" i="1"/>
  <c r="N12179" i="1" s="1"/>
  <c r="L12180" i="1"/>
  <c r="N12180" i="1" s="1"/>
  <c r="L12181" i="1"/>
  <c r="N12181" i="1" s="1"/>
  <c r="L12182" i="1"/>
  <c r="N12182" i="1" s="1"/>
  <c r="L12183" i="1"/>
  <c r="N12183" i="1" s="1"/>
  <c r="L12184" i="1"/>
  <c r="N12184" i="1" s="1"/>
  <c r="L12185" i="1"/>
  <c r="N12185" i="1" s="1"/>
  <c r="L12186" i="1"/>
  <c r="N12186" i="1" s="1"/>
  <c r="L12187" i="1"/>
  <c r="N12187" i="1" s="1"/>
  <c r="L12188" i="1"/>
  <c r="N12188" i="1" s="1"/>
  <c r="L12189" i="1"/>
  <c r="N12189" i="1" s="1"/>
  <c r="L12190" i="1"/>
  <c r="N12190" i="1" s="1"/>
  <c r="L12191" i="1"/>
  <c r="N12191" i="1" s="1"/>
  <c r="L12192" i="1"/>
  <c r="N12192" i="1" s="1"/>
  <c r="L12193" i="1"/>
  <c r="N12193" i="1" s="1"/>
  <c r="L12194" i="1"/>
  <c r="N12194" i="1" s="1"/>
  <c r="L12195" i="1"/>
  <c r="N12195" i="1" s="1"/>
  <c r="L12196" i="1"/>
  <c r="N12196" i="1" s="1"/>
  <c r="L12197" i="1"/>
  <c r="N12197" i="1" s="1"/>
  <c r="L12198" i="1"/>
  <c r="N12198" i="1" s="1"/>
  <c r="L12199" i="1"/>
  <c r="N12199" i="1" s="1"/>
  <c r="L12200" i="1"/>
  <c r="N12200" i="1" s="1"/>
  <c r="L12201" i="1"/>
  <c r="N12201" i="1" s="1"/>
  <c r="L12202" i="1"/>
  <c r="N12202" i="1" s="1"/>
  <c r="L12203" i="1"/>
  <c r="N12203" i="1" s="1"/>
  <c r="L12204" i="1"/>
  <c r="N12204" i="1" s="1"/>
  <c r="L12205" i="1"/>
  <c r="N12205" i="1" s="1"/>
  <c r="L12206" i="1"/>
  <c r="N12206" i="1" s="1"/>
  <c r="L12207" i="1"/>
  <c r="N12207" i="1" s="1"/>
  <c r="L12208" i="1"/>
  <c r="N12208" i="1" s="1"/>
  <c r="L12209" i="1"/>
  <c r="N12209" i="1" s="1"/>
  <c r="L12210" i="1"/>
  <c r="N12210" i="1" s="1"/>
  <c r="L12211" i="1"/>
  <c r="N12211" i="1" s="1"/>
  <c r="L12212" i="1"/>
  <c r="N12212" i="1" s="1"/>
  <c r="L12213" i="1"/>
  <c r="N12213" i="1" s="1"/>
  <c r="L12214" i="1"/>
  <c r="N12214" i="1" s="1"/>
  <c r="L12215" i="1"/>
  <c r="N12215" i="1" s="1"/>
  <c r="L12216" i="1"/>
  <c r="N12216" i="1" s="1"/>
  <c r="L12217" i="1"/>
  <c r="N12217" i="1" s="1"/>
  <c r="L12218" i="1"/>
  <c r="N12218" i="1" s="1"/>
  <c r="L12219" i="1"/>
  <c r="N12219" i="1" s="1"/>
  <c r="L12220" i="1"/>
  <c r="N12220" i="1" s="1"/>
  <c r="L12221" i="1"/>
  <c r="N12221" i="1" s="1"/>
  <c r="L12222" i="1"/>
  <c r="N12222" i="1" s="1"/>
  <c r="L12223" i="1"/>
  <c r="N12223" i="1" s="1"/>
  <c r="L12224" i="1"/>
  <c r="N12224" i="1" s="1"/>
  <c r="L12225" i="1"/>
  <c r="N12225" i="1" s="1"/>
  <c r="L12226" i="1"/>
  <c r="N12226" i="1" s="1"/>
  <c r="L12227" i="1"/>
  <c r="N12227" i="1" s="1"/>
  <c r="L12228" i="1"/>
  <c r="N12228" i="1" s="1"/>
  <c r="L12229" i="1"/>
  <c r="N12229" i="1" s="1"/>
  <c r="L12230" i="1"/>
  <c r="N12230" i="1" s="1"/>
  <c r="L12231" i="1"/>
  <c r="N12231" i="1" s="1"/>
  <c r="L12232" i="1"/>
  <c r="N12232" i="1" s="1"/>
  <c r="L12233" i="1"/>
  <c r="N12233" i="1" s="1"/>
  <c r="L12234" i="1"/>
  <c r="N12234" i="1" s="1"/>
  <c r="L12235" i="1"/>
  <c r="N12235" i="1" s="1"/>
  <c r="L12236" i="1"/>
  <c r="N12236" i="1" s="1"/>
  <c r="L12237" i="1"/>
  <c r="N12237" i="1" s="1"/>
  <c r="L12238" i="1"/>
  <c r="N12238" i="1" s="1"/>
  <c r="L12239" i="1"/>
  <c r="N12239" i="1" s="1"/>
  <c r="L12240" i="1"/>
  <c r="N12240" i="1" s="1"/>
  <c r="L12241" i="1"/>
  <c r="N12241" i="1" s="1"/>
  <c r="L12242" i="1"/>
  <c r="N12242" i="1" s="1"/>
  <c r="L12243" i="1"/>
  <c r="N12243" i="1" s="1"/>
  <c r="L12244" i="1"/>
  <c r="N12244" i="1" s="1"/>
  <c r="L12245" i="1"/>
  <c r="N12245" i="1" s="1"/>
  <c r="L12246" i="1"/>
  <c r="N12246" i="1" s="1"/>
  <c r="L12247" i="1"/>
  <c r="N12247" i="1" s="1"/>
  <c r="L12248" i="1"/>
  <c r="N12248" i="1" s="1"/>
  <c r="L12249" i="1"/>
  <c r="N12249" i="1" s="1"/>
  <c r="L12250" i="1"/>
  <c r="N12250" i="1" s="1"/>
  <c r="L12251" i="1"/>
  <c r="N12251" i="1" s="1"/>
  <c r="L12252" i="1"/>
  <c r="N12252" i="1" s="1"/>
  <c r="L12253" i="1"/>
  <c r="N12253" i="1" s="1"/>
  <c r="L12254" i="1"/>
  <c r="N12254" i="1" s="1"/>
  <c r="L12255" i="1"/>
  <c r="N12255" i="1" s="1"/>
  <c r="L12256" i="1"/>
  <c r="N12256" i="1" s="1"/>
  <c r="L12257" i="1"/>
  <c r="N12257" i="1" s="1"/>
  <c r="L12258" i="1"/>
  <c r="N12258" i="1" s="1"/>
  <c r="L12259" i="1"/>
  <c r="N12259" i="1" s="1"/>
  <c r="L12260" i="1"/>
  <c r="N12260" i="1" s="1"/>
  <c r="L12261" i="1"/>
  <c r="N12261" i="1" s="1"/>
  <c r="L12262" i="1"/>
  <c r="N12262" i="1" s="1"/>
  <c r="L12263" i="1"/>
  <c r="N12263" i="1" s="1"/>
  <c r="L12264" i="1"/>
  <c r="N12264" i="1" s="1"/>
  <c r="L12265" i="1"/>
  <c r="N12265" i="1" s="1"/>
  <c r="L12266" i="1"/>
  <c r="N12266" i="1" s="1"/>
  <c r="L12267" i="1"/>
  <c r="N12267" i="1" s="1"/>
  <c r="L12268" i="1"/>
  <c r="N12268" i="1" s="1"/>
  <c r="L12269" i="1"/>
  <c r="N12269" i="1" s="1"/>
  <c r="L12270" i="1"/>
  <c r="N12270" i="1" s="1"/>
  <c r="L12271" i="1"/>
  <c r="N12271" i="1" s="1"/>
  <c r="L12272" i="1"/>
  <c r="N12272" i="1" s="1"/>
  <c r="L12273" i="1"/>
  <c r="N12273" i="1" s="1"/>
  <c r="L12274" i="1"/>
  <c r="N12274" i="1" s="1"/>
  <c r="L12275" i="1"/>
  <c r="N12275" i="1" s="1"/>
  <c r="L12276" i="1"/>
  <c r="N12276" i="1" s="1"/>
  <c r="L12277" i="1"/>
  <c r="N12277" i="1" s="1"/>
  <c r="L12278" i="1"/>
  <c r="N12278" i="1" s="1"/>
  <c r="L12279" i="1"/>
  <c r="N12279" i="1" s="1"/>
  <c r="L12280" i="1"/>
  <c r="N12280" i="1" s="1"/>
  <c r="L12281" i="1"/>
  <c r="N12281" i="1" s="1"/>
  <c r="L12282" i="1"/>
  <c r="N12282" i="1" s="1"/>
  <c r="L12283" i="1"/>
  <c r="N12283" i="1" s="1"/>
  <c r="L12284" i="1"/>
  <c r="N12284" i="1" s="1"/>
  <c r="L12285" i="1"/>
  <c r="N12285" i="1" s="1"/>
  <c r="L12286" i="1"/>
  <c r="N12286" i="1" s="1"/>
  <c r="L12287" i="1"/>
  <c r="N12287" i="1" s="1"/>
  <c r="L12288" i="1"/>
  <c r="N12288" i="1" s="1"/>
  <c r="L12289" i="1"/>
  <c r="N12289" i="1" s="1"/>
  <c r="L12290" i="1"/>
  <c r="N12290" i="1" s="1"/>
  <c r="L12291" i="1"/>
  <c r="N12291" i="1" s="1"/>
  <c r="L12292" i="1"/>
  <c r="N12292" i="1" s="1"/>
  <c r="L12293" i="1"/>
  <c r="N12293" i="1" s="1"/>
  <c r="L12294" i="1"/>
  <c r="N12294" i="1" s="1"/>
  <c r="L12295" i="1"/>
  <c r="N12295" i="1" s="1"/>
  <c r="L12296" i="1"/>
  <c r="N12296" i="1" s="1"/>
  <c r="L12297" i="1"/>
  <c r="N12297" i="1" s="1"/>
  <c r="L12298" i="1"/>
  <c r="N12298" i="1" s="1"/>
  <c r="L12299" i="1"/>
  <c r="N12299" i="1" s="1"/>
  <c r="L12300" i="1"/>
  <c r="N12300" i="1" s="1"/>
  <c r="L12301" i="1"/>
  <c r="N12301" i="1" s="1"/>
  <c r="L12302" i="1"/>
  <c r="N12302" i="1" s="1"/>
  <c r="L12303" i="1"/>
  <c r="N12303" i="1" s="1"/>
  <c r="L12304" i="1"/>
  <c r="N12304" i="1" s="1"/>
  <c r="L12305" i="1"/>
  <c r="N12305" i="1" s="1"/>
  <c r="L12306" i="1"/>
  <c r="N12306" i="1" s="1"/>
  <c r="L12307" i="1"/>
  <c r="N12307" i="1" s="1"/>
  <c r="L12308" i="1"/>
  <c r="N12308" i="1" s="1"/>
  <c r="L12309" i="1"/>
  <c r="N12309" i="1" s="1"/>
  <c r="L12310" i="1"/>
  <c r="N12310" i="1" s="1"/>
  <c r="L12311" i="1"/>
  <c r="N12311" i="1" s="1"/>
  <c r="L12312" i="1"/>
  <c r="N12312" i="1" s="1"/>
  <c r="L12313" i="1"/>
  <c r="N12313" i="1" s="1"/>
  <c r="L12314" i="1"/>
  <c r="N12314" i="1" s="1"/>
  <c r="L12315" i="1"/>
  <c r="N12315" i="1" s="1"/>
  <c r="L12316" i="1"/>
  <c r="N12316" i="1" s="1"/>
  <c r="L12317" i="1"/>
  <c r="N12317" i="1" s="1"/>
  <c r="L12318" i="1"/>
  <c r="N12318" i="1" s="1"/>
  <c r="L12319" i="1"/>
  <c r="N12319" i="1" s="1"/>
  <c r="L12320" i="1"/>
  <c r="N12320" i="1" s="1"/>
  <c r="L12321" i="1"/>
  <c r="N12321" i="1" s="1"/>
  <c r="L12322" i="1"/>
  <c r="N12322" i="1" s="1"/>
  <c r="L12323" i="1"/>
  <c r="N12323" i="1" s="1"/>
  <c r="L12324" i="1"/>
  <c r="N12324" i="1" s="1"/>
  <c r="L12325" i="1"/>
  <c r="N12325" i="1" s="1"/>
  <c r="L12326" i="1"/>
  <c r="N12326" i="1" s="1"/>
  <c r="L12327" i="1"/>
  <c r="N12327" i="1" s="1"/>
  <c r="L12328" i="1"/>
  <c r="N12328" i="1" s="1"/>
  <c r="L12329" i="1"/>
  <c r="N12329" i="1" s="1"/>
  <c r="L12330" i="1"/>
  <c r="N12330" i="1" s="1"/>
  <c r="L12331" i="1"/>
  <c r="N12331" i="1" s="1"/>
  <c r="L12332" i="1"/>
  <c r="N12332" i="1" s="1"/>
  <c r="L12333" i="1"/>
  <c r="N12333" i="1" s="1"/>
  <c r="L12334" i="1"/>
  <c r="N12334" i="1" s="1"/>
  <c r="L12335" i="1"/>
  <c r="N12335" i="1" s="1"/>
  <c r="L12336" i="1"/>
  <c r="N12336" i="1" s="1"/>
  <c r="L12337" i="1"/>
  <c r="N12337" i="1" s="1"/>
  <c r="L12338" i="1"/>
  <c r="N12338" i="1" s="1"/>
  <c r="L12339" i="1"/>
  <c r="N12339" i="1" s="1"/>
  <c r="L12340" i="1"/>
  <c r="N12340" i="1" s="1"/>
  <c r="L12341" i="1"/>
  <c r="N12341" i="1" s="1"/>
  <c r="L12342" i="1"/>
  <c r="N12342" i="1" s="1"/>
  <c r="L12343" i="1"/>
  <c r="N12343" i="1" s="1"/>
  <c r="L12344" i="1"/>
  <c r="N12344" i="1" s="1"/>
  <c r="L12345" i="1"/>
  <c r="N12345" i="1" s="1"/>
  <c r="L12346" i="1"/>
  <c r="N12346" i="1" s="1"/>
  <c r="L12347" i="1"/>
  <c r="N12347" i="1" s="1"/>
  <c r="L12348" i="1"/>
  <c r="N12348" i="1" s="1"/>
  <c r="L12349" i="1"/>
  <c r="N12349" i="1" s="1"/>
  <c r="L12350" i="1"/>
  <c r="N12350" i="1" s="1"/>
  <c r="L12351" i="1"/>
  <c r="N12351" i="1" s="1"/>
  <c r="L12352" i="1"/>
  <c r="N12352" i="1" s="1"/>
  <c r="L12353" i="1"/>
  <c r="N12353" i="1" s="1"/>
  <c r="L12354" i="1"/>
  <c r="N12354" i="1" s="1"/>
  <c r="L12355" i="1"/>
  <c r="N12355" i="1" s="1"/>
  <c r="L12356" i="1"/>
  <c r="N12356" i="1" s="1"/>
  <c r="L12357" i="1"/>
  <c r="N12357" i="1" s="1"/>
  <c r="L12358" i="1"/>
  <c r="N12358" i="1" s="1"/>
  <c r="L12359" i="1"/>
  <c r="N12359" i="1" s="1"/>
  <c r="L12360" i="1"/>
  <c r="N12360" i="1" s="1"/>
  <c r="L12361" i="1"/>
  <c r="N12361" i="1" s="1"/>
  <c r="L12362" i="1"/>
  <c r="N12362" i="1" s="1"/>
  <c r="L12363" i="1"/>
  <c r="N12363" i="1" s="1"/>
  <c r="L12364" i="1"/>
  <c r="N12364" i="1" s="1"/>
  <c r="L12365" i="1"/>
  <c r="N12365" i="1" s="1"/>
  <c r="L12366" i="1"/>
  <c r="N12366" i="1" s="1"/>
  <c r="L12367" i="1"/>
  <c r="N12367" i="1" s="1"/>
  <c r="L12368" i="1"/>
  <c r="N12368" i="1" s="1"/>
  <c r="L12369" i="1"/>
  <c r="N12369" i="1" s="1"/>
  <c r="L12370" i="1"/>
  <c r="N12370" i="1" s="1"/>
  <c r="L12371" i="1"/>
  <c r="N12371" i="1" s="1"/>
  <c r="L12372" i="1"/>
  <c r="N12372" i="1" s="1"/>
  <c r="L12373" i="1"/>
  <c r="N12373" i="1" s="1"/>
  <c r="L12374" i="1"/>
  <c r="N12374" i="1" s="1"/>
  <c r="L12375" i="1"/>
  <c r="N12375" i="1" s="1"/>
  <c r="L12376" i="1"/>
  <c r="N12376" i="1" s="1"/>
  <c r="L12377" i="1"/>
  <c r="N12377" i="1" s="1"/>
  <c r="L12378" i="1"/>
  <c r="N12378" i="1" s="1"/>
  <c r="L12379" i="1"/>
  <c r="N12379" i="1" s="1"/>
  <c r="L12380" i="1"/>
  <c r="N12380" i="1" s="1"/>
  <c r="L12381" i="1"/>
  <c r="N12381" i="1" s="1"/>
  <c r="L12382" i="1"/>
  <c r="N12382" i="1" s="1"/>
  <c r="L12383" i="1"/>
  <c r="N12383" i="1" s="1"/>
  <c r="L12384" i="1"/>
  <c r="N12384" i="1" s="1"/>
  <c r="L12385" i="1"/>
  <c r="N12385" i="1" s="1"/>
  <c r="L12386" i="1"/>
  <c r="N12386" i="1" s="1"/>
  <c r="L12387" i="1"/>
  <c r="N12387" i="1" s="1"/>
  <c r="L12388" i="1"/>
  <c r="N12388" i="1" s="1"/>
  <c r="L12389" i="1"/>
  <c r="N12389" i="1" s="1"/>
  <c r="L12390" i="1"/>
  <c r="N12390" i="1" s="1"/>
  <c r="L12391" i="1"/>
  <c r="N12391" i="1" s="1"/>
  <c r="L12392" i="1"/>
  <c r="N12392" i="1" s="1"/>
  <c r="L12393" i="1"/>
  <c r="N12393" i="1" s="1"/>
  <c r="L12394" i="1"/>
  <c r="N12394" i="1" s="1"/>
  <c r="L12395" i="1"/>
  <c r="N12395" i="1" s="1"/>
  <c r="L12396" i="1"/>
  <c r="N12396" i="1" s="1"/>
  <c r="L12397" i="1"/>
  <c r="N12397" i="1" s="1"/>
  <c r="L12398" i="1"/>
  <c r="N12398" i="1" s="1"/>
  <c r="L12399" i="1"/>
  <c r="N12399" i="1" s="1"/>
  <c r="L12400" i="1"/>
  <c r="N12400" i="1" s="1"/>
  <c r="L12401" i="1"/>
  <c r="N12401" i="1" s="1"/>
  <c r="L12402" i="1"/>
  <c r="N12402" i="1" s="1"/>
  <c r="L12403" i="1"/>
  <c r="N12403" i="1" s="1"/>
  <c r="L12404" i="1"/>
  <c r="N12404" i="1" s="1"/>
  <c r="L12405" i="1"/>
  <c r="N12405" i="1" s="1"/>
  <c r="L12406" i="1"/>
  <c r="N12406" i="1" s="1"/>
  <c r="L12407" i="1"/>
  <c r="N12407" i="1" s="1"/>
  <c r="L12408" i="1"/>
  <c r="N12408" i="1" s="1"/>
  <c r="L12409" i="1"/>
  <c r="N12409" i="1" s="1"/>
  <c r="L12410" i="1"/>
  <c r="N12410" i="1" s="1"/>
  <c r="L12411" i="1"/>
  <c r="N12411" i="1" s="1"/>
  <c r="L12412" i="1"/>
  <c r="N12412" i="1" s="1"/>
  <c r="L12413" i="1"/>
  <c r="N12413" i="1" s="1"/>
  <c r="L12414" i="1"/>
  <c r="N12414" i="1" s="1"/>
  <c r="L12415" i="1"/>
  <c r="N12415" i="1" s="1"/>
  <c r="L12416" i="1"/>
  <c r="N12416" i="1" s="1"/>
  <c r="L12417" i="1"/>
  <c r="N12417" i="1" s="1"/>
  <c r="L12418" i="1"/>
  <c r="N12418" i="1" s="1"/>
  <c r="L12419" i="1"/>
  <c r="N12419" i="1" s="1"/>
  <c r="L12420" i="1"/>
  <c r="N12420" i="1" s="1"/>
  <c r="L12421" i="1"/>
  <c r="N12421" i="1" s="1"/>
  <c r="L12422" i="1"/>
  <c r="N12422" i="1" s="1"/>
  <c r="L12423" i="1"/>
  <c r="N12423" i="1" s="1"/>
  <c r="L12424" i="1"/>
  <c r="N12424" i="1" s="1"/>
  <c r="L12425" i="1"/>
  <c r="N12425" i="1" s="1"/>
  <c r="L12426" i="1"/>
  <c r="N12426" i="1" s="1"/>
  <c r="L12427" i="1"/>
  <c r="N12427" i="1" s="1"/>
  <c r="L12428" i="1"/>
  <c r="N12428" i="1" s="1"/>
  <c r="L12429" i="1"/>
  <c r="N12429" i="1" s="1"/>
  <c r="L12430" i="1"/>
  <c r="N12430" i="1" s="1"/>
  <c r="L12431" i="1"/>
  <c r="N12431" i="1" s="1"/>
  <c r="L12432" i="1"/>
  <c r="N12432" i="1" s="1"/>
  <c r="L12433" i="1"/>
  <c r="N12433" i="1" s="1"/>
  <c r="L12434" i="1"/>
  <c r="N12434" i="1" s="1"/>
  <c r="L12435" i="1"/>
  <c r="N12435" i="1" s="1"/>
  <c r="L12436" i="1"/>
  <c r="N12436" i="1" s="1"/>
  <c r="L12437" i="1"/>
  <c r="N12437" i="1" s="1"/>
  <c r="L12438" i="1"/>
  <c r="N12438" i="1" s="1"/>
  <c r="L12439" i="1"/>
  <c r="N12439" i="1" s="1"/>
  <c r="L12440" i="1"/>
  <c r="N12440" i="1" s="1"/>
  <c r="L12441" i="1"/>
  <c r="N12441" i="1" s="1"/>
  <c r="L12442" i="1"/>
  <c r="N12442" i="1" s="1"/>
  <c r="L12443" i="1"/>
  <c r="N12443" i="1" s="1"/>
  <c r="L12444" i="1"/>
  <c r="N12444" i="1" s="1"/>
  <c r="L12445" i="1"/>
  <c r="N12445" i="1" s="1"/>
  <c r="L12446" i="1"/>
  <c r="N12446" i="1" s="1"/>
  <c r="L12447" i="1"/>
  <c r="N12447" i="1" s="1"/>
  <c r="L12448" i="1"/>
  <c r="N12448" i="1" s="1"/>
  <c r="L12449" i="1"/>
  <c r="N12449" i="1" s="1"/>
  <c r="L12450" i="1"/>
  <c r="N12450" i="1" s="1"/>
  <c r="L12451" i="1"/>
  <c r="N12451" i="1" s="1"/>
  <c r="L12452" i="1"/>
  <c r="N12452" i="1" s="1"/>
  <c r="L12453" i="1"/>
  <c r="N12453" i="1" s="1"/>
  <c r="L12454" i="1"/>
  <c r="N12454" i="1" s="1"/>
  <c r="L12455" i="1"/>
  <c r="N12455" i="1" s="1"/>
  <c r="L12456" i="1"/>
  <c r="N12456" i="1" s="1"/>
  <c r="L12457" i="1"/>
  <c r="N12457" i="1" s="1"/>
  <c r="L12458" i="1"/>
  <c r="N12458" i="1" s="1"/>
  <c r="L12459" i="1"/>
  <c r="N12459" i="1" s="1"/>
  <c r="L12460" i="1"/>
  <c r="N12460" i="1" s="1"/>
  <c r="L12461" i="1"/>
  <c r="N12461" i="1" s="1"/>
  <c r="L12462" i="1"/>
  <c r="N12462" i="1" s="1"/>
  <c r="L12463" i="1"/>
  <c r="N12463" i="1" s="1"/>
  <c r="L12464" i="1"/>
  <c r="N12464" i="1" s="1"/>
  <c r="L12465" i="1"/>
  <c r="N12465" i="1" s="1"/>
  <c r="L12466" i="1"/>
  <c r="N12466" i="1" s="1"/>
  <c r="L12467" i="1"/>
  <c r="N12467" i="1" s="1"/>
  <c r="L12468" i="1"/>
  <c r="N12468" i="1" s="1"/>
  <c r="L12469" i="1"/>
  <c r="N12469" i="1" s="1"/>
  <c r="L12470" i="1"/>
  <c r="N12470" i="1" s="1"/>
  <c r="L12471" i="1"/>
  <c r="N12471" i="1" s="1"/>
  <c r="L12472" i="1"/>
  <c r="N12472" i="1" s="1"/>
  <c r="L12473" i="1"/>
  <c r="N12473" i="1" s="1"/>
  <c r="L12474" i="1"/>
  <c r="N12474" i="1" s="1"/>
  <c r="L12475" i="1"/>
  <c r="N12475" i="1" s="1"/>
  <c r="L12476" i="1"/>
  <c r="N12476" i="1" s="1"/>
  <c r="L12477" i="1"/>
  <c r="N12477" i="1" s="1"/>
  <c r="L12478" i="1"/>
  <c r="N12478" i="1" s="1"/>
  <c r="L12479" i="1"/>
  <c r="N12479" i="1" s="1"/>
  <c r="L12480" i="1"/>
  <c r="N12480" i="1" s="1"/>
  <c r="L12481" i="1"/>
  <c r="N12481" i="1" s="1"/>
  <c r="L12482" i="1"/>
  <c r="N12482" i="1" s="1"/>
  <c r="L12483" i="1"/>
  <c r="N12483" i="1" s="1"/>
  <c r="L12484" i="1"/>
  <c r="N12484" i="1" s="1"/>
  <c r="L12485" i="1"/>
  <c r="N12485" i="1" s="1"/>
  <c r="L12486" i="1"/>
  <c r="N12486" i="1" s="1"/>
  <c r="L12487" i="1"/>
  <c r="N12487" i="1" s="1"/>
  <c r="L12488" i="1"/>
  <c r="N12488" i="1" s="1"/>
  <c r="L12489" i="1"/>
  <c r="N12489" i="1" s="1"/>
  <c r="L12490" i="1"/>
  <c r="N12490" i="1" s="1"/>
  <c r="L12491" i="1"/>
  <c r="N12491" i="1" s="1"/>
  <c r="L12492" i="1"/>
  <c r="N12492" i="1" s="1"/>
  <c r="L12493" i="1"/>
  <c r="N12493" i="1" s="1"/>
  <c r="L12494" i="1"/>
  <c r="N12494" i="1" s="1"/>
  <c r="L12495" i="1"/>
  <c r="N12495" i="1" s="1"/>
  <c r="L12496" i="1"/>
  <c r="N12496" i="1" s="1"/>
  <c r="L12497" i="1"/>
  <c r="N12497" i="1" s="1"/>
  <c r="L12498" i="1"/>
  <c r="N12498" i="1" s="1"/>
  <c r="L12499" i="1"/>
  <c r="N12499" i="1" s="1"/>
  <c r="L12500" i="1"/>
  <c r="N12500" i="1" s="1"/>
  <c r="L12501" i="1"/>
  <c r="N12501" i="1" s="1"/>
  <c r="L12502" i="1"/>
  <c r="N12502" i="1" s="1"/>
  <c r="L12503" i="1"/>
  <c r="N12503" i="1" s="1"/>
  <c r="L12504" i="1"/>
  <c r="N12504" i="1" s="1"/>
  <c r="L12505" i="1"/>
  <c r="N12505" i="1" s="1"/>
  <c r="L12506" i="1"/>
  <c r="N12506" i="1" s="1"/>
  <c r="L12507" i="1"/>
  <c r="N12507" i="1" s="1"/>
  <c r="L12508" i="1"/>
  <c r="N12508" i="1" s="1"/>
  <c r="L12509" i="1"/>
  <c r="N12509" i="1" s="1"/>
  <c r="L12510" i="1"/>
  <c r="N12510" i="1" s="1"/>
  <c r="L12511" i="1"/>
  <c r="N12511" i="1" s="1"/>
  <c r="L12512" i="1"/>
  <c r="N12512" i="1" s="1"/>
  <c r="L12513" i="1"/>
  <c r="N12513" i="1" s="1"/>
  <c r="L12514" i="1"/>
  <c r="N12514" i="1" s="1"/>
  <c r="L12515" i="1"/>
  <c r="N12515" i="1" s="1"/>
  <c r="L12516" i="1"/>
  <c r="N12516" i="1" s="1"/>
  <c r="L12517" i="1"/>
  <c r="N12517" i="1" s="1"/>
  <c r="L12518" i="1"/>
  <c r="N12518" i="1" s="1"/>
  <c r="L12519" i="1"/>
  <c r="N12519" i="1" s="1"/>
  <c r="L12520" i="1"/>
  <c r="N12520" i="1" s="1"/>
  <c r="L12521" i="1"/>
  <c r="N12521" i="1" s="1"/>
  <c r="L12522" i="1"/>
  <c r="N12522" i="1" s="1"/>
  <c r="L12523" i="1"/>
  <c r="N12523" i="1" s="1"/>
  <c r="L12524" i="1"/>
  <c r="N12524" i="1" s="1"/>
  <c r="L12525" i="1"/>
  <c r="N12525" i="1" s="1"/>
  <c r="L12526" i="1"/>
  <c r="N12526" i="1" s="1"/>
  <c r="L12527" i="1"/>
  <c r="N12527" i="1" s="1"/>
  <c r="L12528" i="1"/>
  <c r="N12528" i="1" s="1"/>
  <c r="L12529" i="1"/>
  <c r="N12529" i="1" s="1"/>
  <c r="L12530" i="1"/>
  <c r="N12530" i="1" s="1"/>
  <c r="L12531" i="1"/>
  <c r="N12531" i="1" s="1"/>
  <c r="L12532" i="1"/>
  <c r="N12532" i="1" s="1"/>
  <c r="L12533" i="1"/>
  <c r="N12533" i="1" s="1"/>
  <c r="L12534" i="1"/>
  <c r="N12534" i="1" s="1"/>
  <c r="L12535" i="1"/>
  <c r="N12535" i="1" s="1"/>
  <c r="L12536" i="1"/>
  <c r="N12536" i="1" s="1"/>
  <c r="L12537" i="1"/>
  <c r="N12537" i="1" s="1"/>
  <c r="L12538" i="1"/>
  <c r="N12538" i="1" s="1"/>
  <c r="L12539" i="1"/>
  <c r="N12539" i="1" s="1"/>
  <c r="L12540" i="1"/>
  <c r="N12540" i="1" s="1"/>
  <c r="L12541" i="1"/>
  <c r="N12541" i="1" s="1"/>
  <c r="L12542" i="1"/>
  <c r="N12542" i="1" s="1"/>
  <c r="L12543" i="1"/>
  <c r="N12543" i="1" s="1"/>
  <c r="L12544" i="1"/>
  <c r="N12544" i="1" s="1"/>
  <c r="L12545" i="1"/>
  <c r="N12545" i="1" s="1"/>
  <c r="L12546" i="1"/>
  <c r="N12546" i="1" s="1"/>
  <c r="L12547" i="1"/>
  <c r="N12547" i="1" s="1"/>
  <c r="L12548" i="1"/>
  <c r="N12548" i="1" s="1"/>
  <c r="L12549" i="1"/>
  <c r="N12549" i="1" s="1"/>
  <c r="L12550" i="1"/>
  <c r="N12550" i="1" s="1"/>
  <c r="L12551" i="1"/>
  <c r="N12551" i="1" s="1"/>
  <c r="L12552" i="1"/>
  <c r="N12552" i="1" s="1"/>
  <c r="L12553" i="1"/>
  <c r="N12553" i="1" s="1"/>
  <c r="L12554" i="1"/>
  <c r="N12554" i="1" s="1"/>
  <c r="L12555" i="1"/>
  <c r="N12555" i="1" s="1"/>
  <c r="L12556" i="1"/>
  <c r="N12556" i="1" s="1"/>
  <c r="L12557" i="1"/>
  <c r="N12557" i="1" s="1"/>
  <c r="L12558" i="1"/>
  <c r="N12558" i="1" s="1"/>
  <c r="L12559" i="1"/>
  <c r="N12559" i="1" s="1"/>
  <c r="L12560" i="1"/>
  <c r="N12560" i="1" s="1"/>
  <c r="L12561" i="1"/>
  <c r="N12561" i="1" s="1"/>
  <c r="L12562" i="1"/>
  <c r="N12562" i="1" s="1"/>
  <c r="L12563" i="1"/>
  <c r="N12563" i="1" s="1"/>
  <c r="L12564" i="1"/>
  <c r="N12564" i="1" s="1"/>
  <c r="L12565" i="1"/>
  <c r="N12565" i="1" s="1"/>
  <c r="L12566" i="1"/>
  <c r="N12566" i="1" s="1"/>
  <c r="L12567" i="1"/>
  <c r="N12567" i="1" s="1"/>
  <c r="L12568" i="1"/>
  <c r="N12568" i="1" s="1"/>
  <c r="L12569" i="1"/>
  <c r="N12569" i="1" s="1"/>
  <c r="L12570" i="1"/>
  <c r="N12570" i="1" s="1"/>
  <c r="L12571" i="1"/>
  <c r="N12571" i="1" s="1"/>
  <c r="L12572" i="1"/>
  <c r="N12572" i="1" s="1"/>
  <c r="L12573" i="1"/>
  <c r="N12573" i="1" s="1"/>
  <c r="L12574" i="1"/>
  <c r="N12574" i="1" s="1"/>
  <c r="L12575" i="1"/>
  <c r="N12575" i="1" s="1"/>
  <c r="L12576" i="1"/>
  <c r="N12576" i="1" s="1"/>
  <c r="L12577" i="1"/>
  <c r="N12577" i="1" s="1"/>
  <c r="L12578" i="1"/>
  <c r="N12578" i="1" s="1"/>
  <c r="L12579" i="1"/>
  <c r="N12579" i="1" s="1"/>
  <c r="L12580" i="1"/>
  <c r="N12580" i="1" s="1"/>
  <c r="L12581" i="1"/>
  <c r="N12581" i="1" s="1"/>
  <c r="L12582" i="1"/>
  <c r="N12582" i="1" s="1"/>
  <c r="L12583" i="1"/>
  <c r="N12583" i="1" s="1"/>
  <c r="L12584" i="1"/>
  <c r="N12584" i="1" s="1"/>
  <c r="L12585" i="1"/>
  <c r="N12585" i="1" s="1"/>
  <c r="L12586" i="1"/>
  <c r="N12586" i="1" s="1"/>
  <c r="L12587" i="1"/>
  <c r="N12587" i="1" s="1"/>
  <c r="L12588" i="1"/>
  <c r="N12588" i="1" s="1"/>
  <c r="L12589" i="1"/>
  <c r="N12589" i="1" s="1"/>
  <c r="L12590" i="1"/>
  <c r="N12590" i="1" s="1"/>
  <c r="L12591" i="1"/>
  <c r="N12591" i="1" s="1"/>
  <c r="L12592" i="1"/>
  <c r="N12592" i="1" s="1"/>
  <c r="L12593" i="1"/>
  <c r="N12593" i="1" s="1"/>
  <c r="L12594" i="1"/>
  <c r="N12594" i="1" s="1"/>
  <c r="L12595" i="1"/>
  <c r="N12595" i="1" s="1"/>
  <c r="L12596" i="1"/>
  <c r="N12596" i="1" s="1"/>
  <c r="L12597" i="1"/>
  <c r="N12597" i="1" s="1"/>
  <c r="L12598" i="1"/>
  <c r="N12598" i="1" s="1"/>
  <c r="L12599" i="1"/>
  <c r="N12599" i="1" s="1"/>
  <c r="L12600" i="1"/>
  <c r="N12600" i="1" s="1"/>
  <c r="L12601" i="1"/>
  <c r="N12601" i="1" s="1"/>
  <c r="L12602" i="1"/>
  <c r="N12602" i="1" s="1"/>
  <c r="L12603" i="1"/>
  <c r="N12603" i="1" s="1"/>
  <c r="L12604" i="1"/>
  <c r="N12604" i="1" s="1"/>
  <c r="L12605" i="1"/>
  <c r="N12605" i="1" s="1"/>
  <c r="L12606" i="1"/>
  <c r="N12606" i="1" s="1"/>
  <c r="L12607" i="1"/>
  <c r="N12607" i="1" s="1"/>
  <c r="L12608" i="1"/>
  <c r="N12608" i="1" s="1"/>
  <c r="L12609" i="1"/>
  <c r="N12609" i="1" s="1"/>
  <c r="L12610" i="1"/>
  <c r="N12610" i="1" s="1"/>
  <c r="L12611" i="1"/>
  <c r="N12611" i="1" s="1"/>
  <c r="L12612" i="1"/>
  <c r="N12612" i="1" s="1"/>
  <c r="L12613" i="1"/>
  <c r="N12613" i="1" s="1"/>
  <c r="L12614" i="1"/>
  <c r="N12614" i="1" s="1"/>
  <c r="L12615" i="1"/>
  <c r="N12615" i="1" s="1"/>
  <c r="L12616" i="1"/>
  <c r="N12616" i="1" s="1"/>
  <c r="L12617" i="1"/>
  <c r="N12617" i="1" s="1"/>
  <c r="L12618" i="1"/>
  <c r="N12618" i="1" s="1"/>
  <c r="L12619" i="1"/>
  <c r="N12619" i="1" s="1"/>
  <c r="L12620" i="1"/>
  <c r="N12620" i="1" s="1"/>
  <c r="L12621" i="1"/>
  <c r="N12621" i="1" s="1"/>
  <c r="L12622" i="1"/>
  <c r="N12622" i="1" s="1"/>
  <c r="L12623" i="1"/>
  <c r="N12623" i="1" s="1"/>
  <c r="L12624" i="1"/>
  <c r="N12624" i="1" s="1"/>
  <c r="L12625" i="1"/>
  <c r="N12625" i="1" s="1"/>
  <c r="L12626" i="1"/>
  <c r="N12626" i="1" s="1"/>
  <c r="L12627" i="1"/>
  <c r="N12627" i="1" s="1"/>
  <c r="L12628" i="1"/>
  <c r="N12628" i="1" s="1"/>
  <c r="L12629" i="1"/>
  <c r="N12629" i="1" s="1"/>
  <c r="L12630" i="1"/>
  <c r="N12630" i="1" s="1"/>
  <c r="L12631" i="1"/>
  <c r="N12631" i="1" s="1"/>
  <c r="L12632" i="1"/>
  <c r="N12632" i="1" s="1"/>
  <c r="L12633" i="1"/>
  <c r="N12633" i="1" s="1"/>
  <c r="L12634" i="1"/>
  <c r="N12634" i="1" s="1"/>
  <c r="L12635" i="1"/>
  <c r="N12635" i="1" s="1"/>
  <c r="L12636" i="1"/>
  <c r="N12636" i="1" s="1"/>
  <c r="L12637" i="1"/>
  <c r="N12637" i="1" s="1"/>
  <c r="L12638" i="1"/>
  <c r="N12638" i="1" s="1"/>
  <c r="L12639" i="1"/>
  <c r="N12639" i="1" s="1"/>
  <c r="L12640" i="1"/>
  <c r="N12640" i="1" s="1"/>
  <c r="L12641" i="1"/>
  <c r="N12641" i="1" s="1"/>
  <c r="L12642" i="1"/>
  <c r="N12642" i="1" s="1"/>
  <c r="L12643" i="1"/>
  <c r="N12643" i="1" s="1"/>
  <c r="L12644" i="1"/>
  <c r="N12644" i="1" s="1"/>
  <c r="L12645" i="1"/>
  <c r="N12645" i="1" s="1"/>
  <c r="L12646" i="1"/>
  <c r="N12646" i="1" s="1"/>
  <c r="L12647" i="1"/>
  <c r="N12647" i="1" s="1"/>
  <c r="L12648" i="1"/>
  <c r="N12648" i="1" s="1"/>
  <c r="L12649" i="1"/>
  <c r="N12649" i="1" s="1"/>
  <c r="L12650" i="1"/>
  <c r="N12650" i="1" s="1"/>
  <c r="L12651" i="1"/>
  <c r="N12651" i="1" s="1"/>
  <c r="L12652" i="1"/>
  <c r="N12652" i="1" s="1"/>
  <c r="L12653" i="1"/>
  <c r="N12653" i="1" s="1"/>
  <c r="L12654" i="1"/>
  <c r="N12654" i="1" s="1"/>
  <c r="L12655" i="1"/>
  <c r="N12655" i="1" s="1"/>
  <c r="L12656" i="1"/>
  <c r="N12656" i="1" s="1"/>
  <c r="L12657" i="1"/>
  <c r="N12657" i="1" s="1"/>
  <c r="L12658" i="1"/>
  <c r="N12658" i="1" s="1"/>
  <c r="L12659" i="1"/>
  <c r="N12659" i="1" s="1"/>
  <c r="L12660" i="1"/>
  <c r="N12660" i="1" s="1"/>
  <c r="L12661" i="1"/>
  <c r="N12661" i="1" s="1"/>
  <c r="L12662" i="1"/>
  <c r="N12662" i="1" s="1"/>
  <c r="L12663" i="1"/>
  <c r="N12663" i="1" s="1"/>
  <c r="L12664" i="1"/>
  <c r="N12664" i="1" s="1"/>
  <c r="L12665" i="1"/>
  <c r="N12665" i="1" s="1"/>
  <c r="L12666" i="1"/>
  <c r="N12666" i="1" s="1"/>
  <c r="L12667" i="1"/>
  <c r="N12667" i="1" s="1"/>
  <c r="L12668" i="1"/>
  <c r="N12668" i="1" s="1"/>
  <c r="L12669" i="1"/>
  <c r="N12669" i="1" s="1"/>
  <c r="L12670" i="1"/>
  <c r="N12670" i="1" s="1"/>
  <c r="L12671" i="1"/>
  <c r="N12671" i="1" s="1"/>
  <c r="L12672" i="1"/>
  <c r="N12672" i="1" s="1"/>
  <c r="L12673" i="1"/>
  <c r="N12673" i="1" s="1"/>
  <c r="L12674" i="1"/>
  <c r="N12674" i="1" s="1"/>
  <c r="L12675" i="1"/>
  <c r="N12675" i="1" s="1"/>
  <c r="L12676" i="1"/>
  <c r="N12676" i="1" s="1"/>
  <c r="L12677" i="1"/>
  <c r="N12677" i="1" s="1"/>
  <c r="L12678" i="1"/>
  <c r="N12678" i="1" s="1"/>
  <c r="L12679" i="1"/>
  <c r="N12679" i="1" s="1"/>
  <c r="L12680" i="1"/>
  <c r="N12680" i="1" s="1"/>
  <c r="L12681" i="1"/>
  <c r="N12681" i="1" s="1"/>
  <c r="L12682" i="1"/>
  <c r="N12682" i="1" s="1"/>
  <c r="L12683" i="1"/>
  <c r="N12683" i="1" s="1"/>
  <c r="L12684" i="1"/>
  <c r="N12684" i="1" s="1"/>
  <c r="L12685" i="1"/>
  <c r="N12685" i="1" s="1"/>
  <c r="L12686" i="1"/>
  <c r="N12686" i="1" s="1"/>
  <c r="L12687" i="1"/>
  <c r="N12687" i="1" s="1"/>
  <c r="L12688" i="1"/>
  <c r="N12688" i="1" s="1"/>
  <c r="L12689" i="1"/>
  <c r="N12689" i="1" s="1"/>
  <c r="L12690" i="1"/>
  <c r="N12690" i="1" s="1"/>
  <c r="L12691" i="1"/>
  <c r="N12691" i="1" s="1"/>
  <c r="L12692" i="1"/>
  <c r="N12692" i="1" s="1"/>
  <c r="L12693" i="1"/>
  <c r="N12693" i="1" s="1"/>
  <c r="L12694" i="1"/>
  <c r="N12694" i="1" s="1"/>
  <c r="L12695" i="1"/>
  <c r="N12695" i="1" s="1"/>
  <c r="L12696" i="1"/>
  <c r="N12696" i="1" s="1"/>
  <c r="L12697" i="1"/>
  <c r="N12697" i="1" s="1"/>
  <c r="L12698" i="1"/>
  <c r="N12698" i="1" s="1"/>
  <c r="L12699" i="1"/>
  <c r="N12699" i="1" s="1"/>
  <c r="L12700" i="1"/>
  <c r="N12700" i="1" s="1"/>
  <c r="L12701" i="1"/>
  <c r="N12701" i="1" s="1"/>
  <c r="L12702" i="1"/>
  <c r="N12702" i="1" s="1"/>
  <c r="L12703" i="1"/>
  <c r="N12703" i="1" s="1"/>
  <c r="L12704" i="1"/>
  <c r="N12704" i="1" s="1"/>
  <c r="L12705" i="1"/>
  <c r="N12705" i="1" s="1"/>
  <c r="L12706" i="1"/>
  <c r="N12706" i="1" s="1"/>
  <c r="L12707" i="1"/>
  <c r="N12707" i="1" s="1"/>
  <c r="L12708" i="1"/>
  <c r="N12708" i="1" s="1"/>
  <c r="L12709" i="1"/>
  <c r="N12709" i="1" s="1"/>
  <c r="L12710" i="1"/>
  <c r="N12710" i="1" s="1"/>
  <c r="L12711" i="1"/>
  <c r="N12711" i="1" s="1"/>
  <c r="L12712" i="1"/>
  <c r="N12712" i="1" s="1"/>
  <c r="L12713" i="1"/>
  <c r="N12713" i="1" s="1"/>
  <c r="L12714" i="1"/>
  <c r="N12714" i="1" s="1"/>
  <c r="L12715" i="1"/>
  <c r="N12715" i="1" s="1"/>
  <c r="L12716" i="1"/>
  <c r="N12716" i="1" s="1"/>
  <c r="L12717" i="1"/>
  <c r="N12717" i="1" s="1"/>
  <c r="L12718" i="1"/>
  <c r="N12718" i="1" s="1"/>
  <c r="L12719" i="1"/>
  <c r="N12719" i="1" s="1"/>
  <c r="L12720" i="1"/>
  <c r="N12720" i="1" s="1"/>
  <c r="L12721" i="1"/>
  <c r="N12721" i="1" s="1"/>
  <c r="L12722" i="1"/>
  <c r="N12722" i="1" s="1"/>
  <c r="L12723" i="1"/>
  <c r="N12723" i="1" s="1"/>
  <c r="L12724" i="1"/>
  <c r="N12724" i="1" s="1"/>
  <c r="L12725" i="1"/>
  <c r="N12725" i="1" s="1"/>
  <c r="L12726" i="1"/>
  <c r="N12726" i="1" s="1"/>
  <c r="L12727" i="1"/>
  <c r="N12727" i="1" s="1"/>
  <c r="L12728" i="1"/>
  <c r="N12728" i="1" s="1"/>
  <c r="L12729" i="1"/>
  <c r="N12729" i="1" s="1"/>
  <c r="L12730" i="1"/>
  <c r="N12730" i="1" s="1"/>
  <c r="L12731" i="1"/>
  <c r="N12731" i="1" s="1"/>
  <c r="L12732" i="1"/>
  <c r="N12732" i="1" s="1"/>
  <c r="L12733" i="1"/>
  <c r="N12733" i="1" s="1"/>
  <c r="L12734" i="1"/>
  <c r="N12734" i="1" s="1"/>
  <c r="L12735" i="1"/>
  <c r="N12735" i="1" s="1"/>
  <c r="L12736" i="1"/>
  <c r="N12736" i="1" s="1"/>
  <c r="L12737" i="1"/>
  <c r="N12737" i="1" s="1"/>
  <c r="L12738" i="1"/>
  <c r="N12738" i="1" s="1"/>
  <c r="L12739" i="1"/>
  <c r="N12739" i="1" s="1"/>
  <c r="L12740" i="1"/>
  <c r="N12740" i="1" s="1"/>
  <c r="L12741" i="1"/>
  <c r="N12741" i="1" s="1"/>
  <c r="L12742" i="1"/>
  <c r="N12742" i="1" s="1"/>
  <c r="L12743" i="1"/>
  <c r="N12743" i="1" s="1"/>
  <c r="L12744" i="1"/>
  <c r="N12744" i="1" s="1"/>
  <c r="L12745" i="1"/>
  <c r="N12745" i="1" s="1"/>
  <c r="L12746" i="1"/>
  <c r="N12746" i="1" s="1"/>
  <c r="L12747" i="1"/>
  <c r="N12747" i="1" s="1"/>
  <c r="L12748" i="1"/>
  <c r="N12748" i="1" s="1"/>
  <c r="L12749" i="1"/>
  <c r="N12749" i="1" s="1"/>
  <c r="L12750" i="1"/>
  <c r="N12750" i="1" s="1"/>
  <c r="L12751" i="1"/>
  <c r="N12751" i="1" s="1"/>
  <c r="L12752" i="1"/>
  <c r="N12752" i="1" s="1"/>
  <c r="L12753" i="1"/>
  <c r="N12753" i="1" s="1"/>
  <c r="L12754" i="1"/>
  <c r="N12754" i="1" s="1"/>
  <c r="L12755" i="1"/>
  <c r="N12755" i="1" s="1"/>
  <c r="L12756" i="1"/>
  <c r="N12756" i="1" s="1"/>
  <c r="L12757" i="1"/>
  <c r="N12757" i="1" s="1"/>
  <c r="L12758" i="1"/>
  <c r="N12758" i="1" s="1"/>
  <c r="L12759" i="1"/>
  <c r="N12759" i="1" s="1"/>
  <c r="L12760" i="1"/>
  <c r="N12760" i="1" s="1"/>
  <c r="L12761" i="1"/>
  <c r="N12761" i="1" s="1"/>
  <c r="L12762" i="1"/>
  <c r="N12762" i="1" s="1"/>
  <c r="L12763" i="1"/>
  <c r="N12763" i="1" s="1"/>
  <c r="L12764" i="1"/>
  <c r="N12764" i="1" s="1"/>
  <c r="L12765" i="1"/>
  <c r="N12765" i="1" s="1"/>
  <c r="L12766" i="1"/>
  <c r="N12766" i="1" s="1"/>
  <c r="L12767" i="1"/>
  <c r="N12767" i="1" s="1"/>
  <c r="L12768" i="1"/>
  <c r="N12768" i="1" s="1"/>
  <c r="L12769" i="1"/>
  <c r="N12769" i="1" s="1"/>
  <c r="L12770" i="1"/>
  <c r="N12770" i="1" s="1"/>
  <c r="L12771" i="1"/>
  <c r="N12771" i="1" s="1"/>
  <c r="L12772" i="1"/>
  <c r="N12772" i="1" s="1"/>
  <c r="L12773" i="1"/>
  <c r="N12773" i="1" s="1"/>
  <c r="L12774" i="1"/>
  <c r="N12774" i="1" s="1"/>
  <c r="L12775" i="1"/>
  <c r="N12775" i="1" s="1"/>
  <c r="L12776" i="1"/>
  <c r="N12776" i="1" s="1"/>
  <c r="L12777" i="1"/>
  <c r="N12777" i="1" s="1"/>
  <c r="L12778" i="1"/>
  <c r="N12778" i="1" s="1"/>
  <c r="L12779" i="1"/>
  <c r="N12779" i="1" s="1"/>
  <c r="L12780" i="1"/>
  <c r="N12780" i="1" s="1"/>
  <c r="L12781" i="1"/>
  <c r="N12781" i="1" s="1"/>
  <c r="L12782" i="1"/>
  <c r="N12782" i="1" s="1"/>
  <c r="L12783" i="1"/>
  <c r="N12783" i="1" s="1"/>
  <c r="L12784" i="1"/>
  <c r="N12784" i="1" s="1"/>
  <c r="L12785" i="1"/>
  <c r="N12785" i="1" s="1"/>
  <c r="L12786" i="1"/>
  <c r="N12786" i="1" s="1"/>
  <c r="L12787" i="1"/>
  <c r="N12787" i="1" s="1"/>
  <c r="L12788" i="1"/>
  <c r="N12788" i="1" s="1"/>
  <c r="L12789" i="1"/>
  <c r="N12789" i="1" s="1"/>
  <c r="L12790" i="1"/>
  <c r="N12790" i="1" s="1"/>
  <c r="L12791" i="1"/>
  <c r="N12791" i="1" s="1"/>
  <c r="L12792" i="1"/>
  <c r="N12792" i="1" s="1"/>
  <c r="L12793" i="1"/>
  <c r="N12793" i="1" s="1"/>
  <c r="L12794" i="1"/>
  <c r="N12794" i="1" s="1"/>
  <c r="L12795" i="1"/>
  <c r="N12795" i="1" s="1"/>
  <c r="L12796" i="1"/>
  <c r="N12796" i="1" s="1"/>
  <c r="L12797" i="1"/>
  <c r="N12797" i="1" s="1"/>
  <c r="L12798" i="1"/>
  <c r="N12798" i="1" s="1"/>
  <c r="L12799" i="1"/>
  <c r="N12799" i="1" s="1"/>
  <c r="L12800" i="1"/>
  <c r="N12800" i="1" s="1"/>
  <c r="L12801" i="1"/>
  <c r="N12801" i="1" s="1"/>
  <c r="L12802" i="1"/>
  <c r="N12802" i="1" s="1"/>
  <c r="L12803" i="1"/>
  <c r="N12803" i="1" s="1"/>
  <c r="L12804" i="1"/>
  <c r="N12804" i="1" s="1"/>
  <c r="L12805" i="1"/>
  <c r="N12805" i="1" s="1"/>
  <c r="L12806" i="1"/>
  <c r="N12806" i="1" s="1"/>
  <c r="L12807" i="1"/>
  <c r="N12807" i="1" s="1"/>
  <c r="L12808" i="1"/>
  <c r="N12808" i="1" s="1"/>
  <c r="L12809" i="1"/>
  <c r="N12809" i="1" s="1"/>
  <c r="L12810" i="1"/>
  <c r="N12810" i="1" s="1"/>
  <c r="L12811" i="1"/>
  <c r="N12811" i="1" s="1"/>
  <c r="L12812" i="1"/>
  <c r="N12812" i="1" s="1"/>
  <c r="L12813" i="1"/>
  <c r="N12813" i="1" s="1"/>
  <c r="L12814" i="1"/>
  <c r="N12814" i="1" s="1"/>
  <c r="L12815" i="1"/>
  <c r="N12815" i="1" s="1"/>
  <c r="L12816" i="1"/>
  <c r="N12816" i="1" s="1"/>
  <c r="L12817" i="1"/>
  <c r="N12817" i="1" s="1"/>
  <c r="L12818" i="1"/>
  <c r="N12818" i="1" s="1"/>
  <c r="L12819" i="1"/>
  <c r="N12819" i="1" s="1"/>
  <c r="L12820" i="1"/>
  <c r="N12820" i="1" s="1"/>
  <c r="L12821" i="1"/>
  <c r="N12821" i="1" s="1"/>
  <c r="L12822" i="1"/>
  <c r="N12822" i="1" s="1"/>
  <c r="L12823" i="1"/>
  <c r="N12823" i="1" s="1"/>
  <c r="L12824" i="1"/>
  <c r="N12824" i="1" s="1"/>
  <c r="L12825" i="1"/>
  <c r="N12825" i="1" s="1"/>
  <c r="L12826" i="1"/>
  <c r="N12826" i="1" s="1"/>
  <c r="L12827" i="1"/>
  <c r="N12827" i="1" s="1"/>
  <c r="L12828" i="1"/>
  <c r="N12828" i="1" s="1"/>
  <c r="L12829" i="1"/>
  <c r="N12829" i="1" s="1"/>
  <c r="L12830" i="1"/>
  <c r="N12830" i="1" s="1"/>
  <c r="L12831" i="1"/>
  <c r="N12831" i="1" s="1"/>
  <c r="L12832" i="1"/>
  <c r="N12832" i="1" s="1"/>
  <c r="L12833" i="1"/>
  <c r="N12833" i="1" s="1"/>
  <c r="L12834" i="1"/>
  <c r="N12834" i="1" s="1"/>
  <c r="L12835" i="1"/>
  <c r="N12835" i="1" s="1"/>
  <c r="L12836" i="1"/>
  <c r="N12836" i="1" s="1"/>
  <c r="L12837" i="1"/>
  <c r="N12837" i="1" s="1"/>
  <c r="L12838" i="1"/>
  <c r="N12838" i="1" s="1"/>
  <c r="L12839" i="1"/>
  <c r="N12839" i="1" s="1"/>
  <c r="L12840" i="1"/>
  <c r="N12840" i="1" s="1"/>
  <c r="L12841" i="1"/>
  <c r="N12841" i="1" s="1"/>
  <c r="L12842" i="1"/>
  <c r="N12842" i="1" s="1"/>
  <c r="L12843" i="1"/>
  <c r="N12843" i="1" s="1"/>
  <c r="L12844" i="1"/>
  <c r="N12844" i="1" s="1"/>
  <c r="L12845" i="1"/>
  <c r="N12845" i="1" s="1"/>
  <c r="L12846" i="1"/>
  <c r="N12846" i="1" s="1"/>
  <c r="L12847" i="1"/>
  <c r="N12847" i="1" s="1"/>
  <c r="L12848" i="1"/>
  <c r="N12848" i="1" s="1"/>
  <c r="L12849" i="1"/>
  <c r="N12849" i="1" s="1"/>
  <c r="L12850" i="1"/>
  <c r="N12850" i="1" s="1"/>
  <c r="L12851" i="1"/>
  <c r="N12851" i="1" s="1"/>
  <c r="L12852" i="1"/>
  <c r="N12852" i="1" s="1"/>
  <c r="L12853" i="1"/>
  <c r="N12853" i="1" s="1"/>
  <c r="L12854" i="1"/>
  <c r="N12854" i="1" s="1"/>
  <c r="L12855" i="1"/>
  <c r="N12855" i="1" s="1"/>
  <c r="L12856" i="1"/>
  <c r="N12856" i="1" s="1"/>
  <c r="L12857" i="1"/>
  <c r="N12857" i="1" s="1"/>
  <c r="L12858" i="1"/>
  <c r="N12858" i="1" s="1"/>
  <c r="L12859" i="1"/>
  <c r="N12859" i="1" s="1"/>
  <c r="L12860" i="1"/>
  <c r="N12860" i="1" s="1"/>
  <c r="L12861" i="1"/>
  <c r="N12861" i="1" s="1"/>
  <c r="L12862" i="1"/>
  <c r="N12862" i="1" s="1"/>
  <c r="L12863" i="1"/>
  <c r="N12863" i="1" s="1"/>
  <c r="L12864" i="1"/>
  <c r="N12864" i="1" s="1"/>
  <c r="L12865" i="1"/>
  <c r="N12865" i="1" s="1"/>
  <c r="L12866" i="1"/>
  <c r="N12866" i="1" s="1"/>
  <c r="L12867" i="1"/>
  <c r="N12867" i="1" s="1"/>
  <c r="L12868" i="1"/>
  <c r="N12868" i="1" s="1"/>
  <c r="L12869" i="1"/>
  <c r="N12869" i="1" s="1"/>
  <c r="L12870" i="1"/>
  <c r="N12870" i="1" s="1"/>
  <c r="L12871" i="1"/>
  <c r="N12871" i="1" s="1"/>
  <c r="L12872" i="1"/>
  <c r="N12872" i="1" s="1"/>
  <c r="L12873" i="1"/>
  <c r="N12873" i="1" s="1"/>
  <c r="L12874" i="1"/>
  <c r="N12874" i="1" s="1"/>
  <c r="L12875" i="1"/>
  <c r="N12875" i="1" s="1"/>
  <c r="L12876" i="1"/>
  <c r="N12876" i="1" s="1"/>
  <c r="L12877" i="1"/>
  <c r="N12877" i="1" s="1"/>
  <c r="L12878" i="1"/>
  <c r="N12878" i="1" s="1"/>
  <c r="L12879" i="1"/>
  <c r="N12879" i="1" s="1"/>
  <c r="L12880" i="1"/>
  <c r="N12880" i="1" s="1"/>
  <c r="L12881" i="1"/>
  <c r="N12881" i="1" s="1"/>
  <c r="L12882" i="1"/>
  <c r="N12882" i="1" s="1"/>
  <c r="L12883" i="1"/>
  <c r="N12883" i="1" s="1"/>
  <c r="L12884" i="1"/>
  <c r="N12884" i="1" s="1"/>
  <c r="L12885" i="1"/>
  <c r="N12885" i="1" s="1"/>
  <c r="L12886" i="1"/>
  <c r="N12886" i="1" s="1"/>
  <c r="L12887" i="1"/>
  <c r="N12887" i="1" s="1"/>
  <c r="L12888" i="1"/>
  <c r="N12888" i="1" s="1"/>
  <c r="L12889" i="1"/>
  <c r="N12889" i="1" s="1"/>
  <c r="L12890" i="1"/>
  <c r="N12890" i="1" s="1"/>
  <c r="L12891" i="1"/>
  <c r="N12891" i="1" s="1"/>
  <c r="L12892" i="1"/>
  <c r="N12892" i="1" s="1"/>
  <c r="L12893" i="1"/>
  <c r="N12893" i="1" s="1"/>
  <c r="L12894" i="1"/>
  <c r="N12894" i="1" s="1"/>
  <c r="L12895" i="1"/>
  <c r="N12895" i="1" s="1"/>
  <c r="L12896" i="1"/>
  <c r="N12896" i="1" s="1"/>
  <c r="L12897" i="1"/>
  <c r="N12897" i="1" s="1"/>
  <c r="L12898" i="1"/>
  <c r="N12898" i="1" s="1"/>
  <c r="L12899" i="1"/>
  <c r="N12899" i="1" s="1"/>
  <c r="L12900" i="1"/>
  <c r="N12900" i="1" s="1"/>
  <c r="L12901" i="1"/>
  <c r="N12901" i="1" s="1"/>
  <c r="L12902" i="1"/>
  <c r="N12902" i="1" s="1"/>
  <c r="L12903" i="1"/>
  <c r="N12903" i="1" s="1"/>
  <c r="L12904" i="1"/>
  <c r="N12904" i="1" s="1"/>
  <c r="L12905" i="1"/>
  <c r="N12905" i="1" s="1"/>
  <c r="L12906" i="1"/>
  <c r="N12906" i="1" s="1"/>
  <c r="L12907" i="1"/>
  <c r="N12907" i="1" s="1"/>
  <c r="L12908" i="1"/>
  <c r="N12908" i="1" s="1"/>
  <c r="L12909" i="1"/>
  <c r="N12909" i="1" s="1"/>
  <c r="L12910" i="1"/>
  <c r="N12910" i="1" s="1"/>
  <c r="L12911" i="1"/>
  <c r="N12911" i="1" s="1"/>
  <c r="L12912" i="1"/>
  <c r="N12912" i="1" s="1"/>
  <c r="L12913" i="1"/>
  <c r="N12913" i="1" s="1"/>
  <c r="L12914" i="1"/>
  <c r="N12914" i="1" s="1"/>
  <c r="L12915" i="1"/>
  <c r="N12915" i="1" s="1"/>
  <c r="L12916" i="1"/>
  <c r="N12916" i="1" s="1"/>
  <c r="L12917" i="1"/>
  <c r="N12917" i="1" s="1"/>
  <c r="L12918" i="1"/>
  <c r="N12918" i="1" s="1"/>
  <c r="L12919" i="1"/>
  <c r="N12919" i="1" s="1"/>
  <c r="L12920" i="1"/>
  <c r="N12920" i="1" s="1"/>
  <c r="L12921" i="1"/>
  <c r="N12921" i="1" s="1"/>
  <c r="L12922" i="1"/>
  <c r="N12922" i="1" s="1"/>
  <c r="L12923" i="1"/>
  <c r="N12923" i="1" s="1"/>
  <c r="L12924" i="1"/>
  <c r="N12924" i="1" s="1"/>
  <c r="L12925" i="1"/>
  <c r="N12925" i="1" s="1"/>
  <c r="L12926" i="1"/>
  <c r="N12926" i="1" s="1"/>
  <c r="L12927" i="1"/>
  <c r="N12927" i="1" s="1"/>
  <c r="L12928" i="1"/>
  <c r="N12928" i="1" s="1"/>
  <c r="L12929" i="1"/>
  <c r="N12929" i="1" s="1"/>
  <c r="L12930" i="1"/>
  <c r="N12930" i="1" s="1"/>
  <c r="L12931" i="1"/>
  <c r="N12931" i="1" s="1"/>
  <c r="L12932" i="1"/>
  <c r="N12932" i="1" s="1"/>
  <c r="L12933" i="1"/>
  <c r="N12933" i="1" s="1"/>
  <c r="L12934" i="1"/>
  <c r="N12934" i="1" s="1"/>
  <c r="L12935" i="1"/>
  <c r="N12935" i="1" s="1"/>
  <c r="L12936" i="1"/>
  <c r="N12936" i="1" s="1"/>
  <c r="L12937" i="1"/>
  <c r="N12937" i="1" s="1"/>
  <c r="L12938" i="1"/>
  <c r="N12938" i="1" s="1"/>
  <c r="L12939" i="1"/>
  <c r="N12939" i="1" s="1"/>
  <c r="L12940" i="1"/>
  <c r="N12940" i="1" s="1"/>
  <c r="L12941" i="1"/>
  <c r="N12941" i="1" s="1"/>
  <c r="L12942" i="1"/>
  <c r="N12942" i="1" s="1"/>
  <c r="L12943" i="1"/>
  <c r="N12943" i="1" s="1"/>
  <c r="L12944" i="1"/>
  <c r="N12944" i="1" s="1"/>
  <c r="L12945" i="1"/>
  <c r="N12945" i="1" s="1"/>
  <c r="L12946" i="1"/>
  <c r="N12946" i="1" s="1"/>
  <c r="L12947" i="1"/>
  <c r="N12947" i="1" s="1"/>
  <c r="L12948" i="1"/>
  <c r="N12948" i="1" s="1"/>
  <c r="L12949" i="1"/>
  <c r="N12949" i="1" s="1"/>
  <c r="L12950" i="1"/>
  <c r="N12950" i="1" s="1"/>
  <c r="L12951" i="1"/>
  <c r="N12951" i="1" s="1"/>
  <c r="L12952" i="1"/>
  <c r="N12952" i="1" s="1"/>
  <c r="L12953" i="1"/>
  <c r="N12953" i="1" s="1"/>
  <c r="L12954" i="1"/>
  <c r="N12954" i="1" s="1"/>
  <c r="L12955" i="1"/>
  <c r="N12955" i="1" s="1"/>
  <c r="L12956" i="1"/>
  <c r="N12956" i="1" s="1"/>
  <c r="L12957" i="1"/>
  <c r="N12957" i="1" s="1"/>
  <c r="L12958" i="1"/>
  <c r="N12958" i="1" s="1"/>
  <c r="L12959" i="1"/>
  <c r="N12959" i="1" s="1"/>
  <c r="L12960" i="1"/>
  <c r="N12960" i="1" s="1"/>
  <c r="L12961" i="1"/>
  <c r="N12961" i="1" s="1"/>
  <c r="L12962" i="1"/>
  <c r="N12962" i="1" s="1"/>
  <c r="L12963" i="1"/>
  <c r="N12963" i="1" s="1"/>
  <c r="L12964" i="1"/>
  <c r="N12964" i="1" s="1"/>
  <c r="L12965" i="1"/>
  <c r="N12965" i="1" s="1"/>
  <c r="L12966" i="1"/>
  <c r="N12966" i="1" s="1"/>
  <c r="L12967" i="1"/>
  <c r="N12967" i="1" s="1"/>
  <c r="L12968" i="1"/>
  <c r="N12968" i="1" s="1"/>
  <c r="L12969" i="1"/>
  <c r="N12969" i="1" s="1"/>
  <c r="L12970" i="1"/>
  <c r="N12970" i="1" s="1"/>
  <c r="L12971" i="1"/>
  <c r="N12971" i="1" s="1"/>
  <c r="L12972" i="1"/>
  <c r="N12972" i="1" s="1"/>
  <c r="L12973" i="1"/>
  <c r="N12973" i="1" s="1"/>
  <c r="L12974" i="1"/>
  <c r="N12974" i="1" s="1"/>
  <c r="L12975" i="1"/>
  <c r="N12975" i="1" s="1"/>
  <c r="L12976" i="1"/>
  <c r="N12976" i="1" s="1"/>
  <c r="L12977" i="1"/>
  <c r="N12977" i="1" s="1"/>
  <c r="L12978" i="1"/>
  <c r="N12978" i="1" s="1"/>
  <c r="L12979" i="1"/>
  <c r="N12979" i="1" s="1"/>
  <c r="L12980" i="1"/>
  <c r="N12980" i="1" s="1"/>
  <c r="L12981" i="1"/>
  <c r="N12981" i="1" s="1"/>
  <c r="L12982" i="1"/>
  <c r="N12982" i="1" s="1"/>
  <c r="L12983" i="1"/>
  <c r="N12983" i="1" s="1"/>
  <c r="L12984" i="1"/>
  <c r="N12984" i="1" s="1"/>
  <c r="L12985" i="1"/>
  <c r="N12985" i="1" s="1"/>
  <c r="L12986" i="1"/>
  <c r="N12986" i="1" s="1"/>
  <c r="L12987" i="1"/>
  <c r="N12987" i="1" s="1"/>
  <c r="L12988" i="1"/>
  <c r="N12988" i="1" s="1"/>
  <c r="L12989" i="1"/>
  <c r="N12989" i="1" s="1"/>
  <c r="L12990" i="1"/>
  <c r="N12990" i="1" s="1"/>
  <c r="L12991" i="1"/>
  <c r="N12991" i="1" s="1"/>
  <c r="L12992" i="1"/>
  <c r="N12992" i="1" s="1"/>
  <c r="L12993" i="1"/>
  <c r="N12993" i="1" s="1"/>
  <c r="L12994" i="1"/>
  <c r="N12994" i="1" s="1"/>
  <c r="L12995" i="1"/>
  <c r="N12995" i="1" s="1"/>
  <c r="L12996" i="1"/>
  <c r="N12996" i="1" s="1"/>
  <c r="L12997" i="1"/>
  <c r="N12997" i="1" s="1"/>
  <c r="L12998" i="1"/>
  <c r="N12998" i="1" s="1"/>
  <c r="L12999" i="1"/>
  <c r="N12999" i="1" s="1"/>
  <c r="L13000" i="1"/>
  <c r="N13000" i="1" s="1"/>
  <c r="L13001" i="1"/>
  <c r="N13001" i="1" s="1"/>
  <c r="L13002" i="1"/>
  <c r="N13002" i="1" s="1"/>
  <c r="L13003" i="1"/>
  <c r="N13003" i="1" s="1"/>
  <c r="L13004" i="1"/>
  <c r="N13004" i="1" s="1"/>
  <c r="L13005" i="1"/>
  <c r="N13005" i="1" s="1"/>
  <c r="L13006" i="1"/>
  <c r="N13006" i="1" s="1"/>
  <c r="L13007" i="1"/>
  <c r="N13007" i="1" s="1"/>
  <c r="L13008" i="1"/>
  <c r="N13008" i="1" s="1"/>
  <c r="L13009" i="1"/>
  <c r="N13009" i="1" s="1"/>
  <c r="L13010" i="1"/>
  <c r="N13010" i="1" s="1"/>
  <c r="L13011" i="1"/>
  <c r="N13011" i="1" s="1"/>
  <c r="L13012" i="1"/>
  <c r="N13012" i="1" s="1"/>
  <c r="L13013" i="1"/>
  <c r="N13013" i="1" s="1"/>
  <c r="L13014" i="1"/>
  <c r="N13014" i="1" s="1"/>
  <c r="L13015" i="1"/>
  <c r="N13015" i="1" s="1"/>
  <c r="L13016" i="1"/>
  <c r="N13016" i="1" s="1"/>
  <c r="L13017" i="1"/>
  <c r="N13017" i="1" s="1"/>
  <c r="L13018" i="1"/>
  <c r="N13018" i="1" s="1"/>
  <c r="L13019" i="1"/>
  <c r="N13019" i="1" s="1"/>
  <c r="L13020" i="1"/>
  <c r="N13020" i="1" s="1"/>
  <c r="L13021" i="1"/>
  <c r="N13021" i="1" s="1"/>
  <c r="L13022" i="1"/>
  <c r="N13022" i="1" s="1"/>
  <c r="L13023" i="1"/>
  <c r="N13023" i="1" s="1"/>
  <c r="L13024" i="1"/>
  <c r="N13024" i="1" s="1"/>
  <c r="L13025" i="1"/>
  <c r="N13025" i="1" s="1"/>
  <c r="L13026" i="1"/>
  <c r="N13026" i="1" s="1"/>
  <c r="L13027" i="1"/>
  <c r="N13027" i="1" s="1"/>
  <c r="L13028" i="1"/>
  <c r="N13028" i="1" s="1"/>
  <c r="L13029" i="1"/>
  <c r="N13029" i="1" s="1"/>
  <c r="L13030" i="1"/>
  <c r="N13030" i="1" s="1"/>
  <c r="L13031" i="1"/>
  <c r="N13031" i="1" s="1"/>
  <c r="L13032" i="1"/>
  <c r="N13032" i="1" s="1"/>
  <c r="L13033" i="1"/>
  <c r="N13033" i="1" s="1"/>
  <c r="L13034" i="1"/>
  <c r="N13034" i="1" s="1"/>
  <c r="L13035" i="1"/>
  <c r="N13035" i="1" s="1"/>
  <c r="L13036" i="1"/>
  <c r="N13036" i="1" s="1"/>
  <c r="L13037" i="1"/>
  <c r="N13037" i="1" s="1"/>
  <c r="L13038" i="1"/>
  <c r="N13038" i="1" s="1"/>
  <c r="L13039" i="1"/>
  <c r="N13039" i="1" s="1"/>
  <c r="L13040" i="1"/>
  <c r="N13040" i="1" s="1"/>
  <c r="L13041" i="1"/>
  <c r="N13041" i="1" s="1"/>
  <c r="L13042" i="1"/>
  <c r="N13042" i="1" s="1"/>
  <c r="L13043" i="1"/>
  <c r="N13043" i="1" s="1"/>
  <c r="L13044" i="1"/>
  <c r="N13044" i="1" s="1"/>
  <c r="L13045" i="1"/>
  <c r="N13045" i="1" s="1"/>
  <c r="L13046" i="1"/>
  <c r="N13046" i="1" s="1"/>
  <c r="L13047" i="1"/>
  <c r="N13047" i="1" s="1"/>
  <c r="L13048" i="1"/>
  <c r="N13048" i="1" s="1"/>
  <c r="L13049" i="1"/>
  <c r="N13049" i="1" s="1"/>
  <c r="L13050" i="1"/>
  <c r="N13050" i="1" s="1"/>
  <c r="L13051" i="1"/>
  <c r="N13051" i="1" s="1"/>
  <c r="L13052" i="1"/>
  <c r="N13052" i="1" s="1"/>
  <c r="L13053" i="1"/>
  <c r="N13053" i="1" s="1"/>
  <c r="L13054" i="1"/>
  <c r="N13054" i="1" s="1"/>
  <c r="L13055" i="1"/>
  <c r="N13055" i="1" s="1"/>
  <c r="L13056" i="1"/>
  <c r="N13056" i="1" s="1"/>
  <c r="L13057" i="1"/>
  <c r="N13057" i="1" s="1"/>
  <c r="L13058" i="1"/>
  <c r="N13058" i="1" s="1"/>
  <c r="L13059" i="1"/>
  <c r="N13059" i="1" s="1"/>
  <c r="L13060" i="1"/>
  <c r="N13060" i="1" s="1"/>
  <c r="L13061" i="1"/>
  <c r="N13061" i="1" s="1"/>
  <c r="L13062" i="1"/>
  <c r="N13062" i="1" s="1"/>
  <c r="L13063" i="1"/>
  <c r="N13063" i="1" s="1"/>
  <c r="L13064" i="1"/>
  <c r="N13064" i="1" s="1"/>
  <c r="L13065" i="1"/>
  <c r="N13065" i="1" s="1"/>
  <c r="L13066" i="1"/>
  <c r="N13066" i="1" s="1"/>
  <c r="L13067" i="1"/>
  <c r="N13067" i="1" s="1"/>
  <c r="L13068" i="1"/>
  <c r="N13068" i="1" s="1"/>
  <c r="L13069" i="1"/>
  <c r="N13069" i="1" s="1"/>
  <c r="L13070" i="1"/>
  <c r="N13070" i="1" s="1"/>
  <c r="L13071" i="1"/>
  <c r="N13071" i="1" s="1"/>
  <c r="L13072" i="1"/>
  <c r="N13072" i="1" s="1"/>
  <c r="L13073" i="1"/>
  <c r="N13073" i="1" s="1"/>
  <c r="L13074" i="1"/>
  <c r="N13074" i="1" s="1"/>
  <c r="L13075" i="1"/>
  <c r="N13075" i="1" s="1"/>
  <c r="L13076" i="1"/>
  <c r="N13076" i="1" s="1"/>
  <c r="L13077" i="1"/>
  <c r="N13077" i="1" s="1"/>
  <c r="L13078" i="1"/>
  <c r="N13078" i="1" s="1"/>
  <c r="L13079" i="1"/>
  <c r="N13079" i="1" s="1"/>
  <c r="L13080" i="1"/>
  <c r="N13080" i="1" s="1"/>
  <c r="L13081" i="1"/>
  <c r="N13081" i="1" s="1"/>
  <c r="L13082" i="1"/>
  <c r="N13082" i="1" s="1"/>
  <c r="L13083" i="1"/>
  <c r="N13083" i="1" s="1"/>
  <c r="L13084" i="1"/>
  <c r="N13084" i="1" s="1"/>
  <c r="L13085" i="1"/>
  <c r="N13085" i="1" s="1"/>
  <c r="L13086" i="1"/>
  <c r="N13086" i="1" s="1"/>
  <c r="L13087" i="1"/>
  <c r="N13087" i="1" s="1"/>
  <c r="L13088" i="1"/>
  <c r="N13088" i="1" s="1"/>
  <c r="L13089" i="1"/>
  <c r="N13089" i="1" s="1"/>
  <c r="L13090" i="1"/>
  <c r="N13090" i="1" s="1"/>
  <c r="L13091" i="1"/>
  <c r="N13091" i="1" s="1"/>
  <c r="L13092" i="1"/>
  <c r="N13092" i="1" s="1"/>
  <c r="L13093" i="1"/>
  <c r="N13093" i="1" s="1"/>
  <c r="L13094" i="1"/>
  <c r="N13094" i="1" s="1"/>
  <c r="L13095" i="1"/>
  <c r="N13095" i="1" s="1"/>
  <c r="L13096" i="1"/>
  <c r="N13096" i="1" s="1"/>
  <c r="L13097" i="1"/>
  <c r="N13097" i="1" s="1"/>
  <c r="L13098" i="1"/>
  <c r="N13098" i="1" s="1"/>
  <c r="L13099" i="1"/>
  <c r="N13099" i="1" s="1"/>
  <c r="L13100" i="1"/>
  <c r="N13100" i="1" s="1"/>
  <c r="L13101" i="1"/>
  <c r="N13101" i="1" s="1"/>
  <c r="L13102" i="1"/>
  <c r="N13102" i="1" s="1"/>
  <c r="L13103" i="1"/>
  <c r="N13103" i="1" s="1"/>
  <c r="L13104" i="1"/>
  <c r="N13104" i="1" s="1"/>
  <c r="L13105" i="1"/>
  <c r="N13105" i="1" s="1"/>
  <c r="L13106" i="1"/>
  <c r="N13106" i="1" s="1"/>
  <c r="L13107" i="1"/>
  <c r="N13107" i="1" s="1"/>
  <c r="L13108" i="1"/>
  <c r="N13108" i="1" s="1"/>
  <c r="L13109" i="1"/>
  <c r="N13109" i="1" s="1"/>
  <c r="L13110" i="1"/>
  <c r="N13110" i="1" s="1"/>
  <c r="L13111" i="1"/>
  <c r="N13111" i="1" s="1"/>
  <c r="L13112" i="1"/>
  <c r="N13112" i="1" s="1"/>
  <c r="L13113" i="1"/>
  <c r="N13113" i="1" s="1"/>
  <c r="L13114" i="1"/>
  <c r="N13114" i="1" s="1"/>
  <c r="L13115" i="1"/>
  <c r="N13115" i="1" s="1"/>
  <c r="L13116" i="1"/>
  <c r="N13116" i="1" s="1"/>
  <c r="L13117" i="1"/>
  <c r="N13117" i="1" s="1"/>
  <c r="L13118" i="1"/>
  <c r="N13118" i="1" s="1"/>
  <c r="L13119" i="1"/>
  <c r="N13119" i="1" s="1"/>
  <c r="L13120" i="1"/>
  <c r="N13120" i="1" s="1"/>
  <c r="L13121" i="1"/>
  <c r="N13121" i="1" s="1"/>
  <c r="L13122" i="1"/>
  <c r="N13122" i="1" s="1"/>
  <c r="L13123" i="1"/>
  <c r="N13123" i="1" s="1"/>
  <c r="L13124" i="1"/>
  <c r="N13124" i="1" s="1"/>
  <c r="L13125" i="1"/>
  <c r="N13125" i="1" s="1"/>
  <c r="L13126" i="1"/>
  <c r="N13126" i="1" s="1"/>
  <c r="L13127" i="1"/>
  <c r="N13127" i="1" s="1"/>
  <c r="L13128" i="1"/>
  <c r="N13128" i="1" s="1"/>
  <c r="L13129" i="1"/>
  <c r="N13129" i="1" s="1"/>
  <c r="L13130" i="1"/>
  <c r="N13130" i="1" s="1"/>
  <c r="L13131" i="1"/>
  <c r="N13131" i="1" s="1"/>
  <c r="L13132" i="1"/>
  <c r="N13132" i="1" s="1"/>
  <c r="L13133" i="1"/>
  <c r="N13133" i="1" s="1"/>
  <c r="L13134" i="1"/>
  <c r="N13134" i="1" s="1"/>
  <c r="L13135" i="1"/>
  <c r="N13135" i="1" s="1"/>
  <c r="L13136" i="1"/>
  <c r="N13136" i="1" s="1"/>
  <c r="L13137" i="1"/>
  <c r="N13137" i="1" s="1"/>
  <c r="L13138" i="1"/>
  <c r="N13138" i="1" s="1"/>
  <c r="L13139" i="1"/>
  <c r="N13139" i="1" s="1"/>
  <c r="L13140" i="1"/>
  <c r="N13140" i="1" s="1"/>
  <c r="L13141" i="1"/>
  <c r="N13141" i="1" s="1"/>
  <c r="L13142" i="1"/>
  <c r="N13142" i="1" s="1"/>
  <c r="L13143" i="1"/>
  <c r="N13143" i="1" s="1"/>
  <c r="L13144" i="1"/>
  <c r="N13144" i="1" s="1"/>
  <c r="L13145" i="1"/>
  <c r="N13145" i="1" s="1"/>
  <c r="L13146" i="1"/>
  <c r="N13146" i="1" s="1"/>
  <c r="L13147" i="1"/>
  <c r="N13147" i="1" s="1"/>
  <c r="L13148" i="1"/>
  <c r="N13148" i="1" s="1"/>
  <c r="L13149" i="1"/>
  <c r="N13149" i="1" s="1"/>
  <c r="L13150" i="1"/>
  <c r="N13150" i="1" s="1"/>
  <c r="L13151" i="1"/>
  <c r="N13151" i="1" s="1"/>
  <c r="L13152" i="1"/>
  <c r="N13152" i="1" s="1"/>
  <c r="L13153" i="1"/>
  <c r="N13153" i="1" s="1"/>
  <c r="L13154" i="1"/>
  <c r="N13154" i="1" s="1"/>
  <c r="L13155" i="1"/>
  <c r="N13155" i="1" s="1"/>
  <c r="L13156" i="1"/>
  <c r="N13156" i="1" s="1"/>
  <c r="L13157" i="1"/>
  <c r="N13157" i="1" s="1"/>
  <c r="L13158" i="1"/>
  <c r="N13158" i="1" s="1"/>
  <c r="L13159" i="1"/>
  <c r="N13159" i="1" s="1"/>
  <c r="L13160" i="1"/>
  <c r="N13160" i="1" s="1"/>
  <c r="L13161" i="1"/>
  <c r="N13161" i="1" s="1"/>
  <c r="L13162" i="1"/>
  <c r="N13162" i="1" s="1"/>
  <c r="L13163" i="1"/>
  <c r="N13163" i="1" s="1"/>
  <c r="L13164" i="1"/>
  <c r="N13164" i="1" s="1"/>
  <c r="L13165" i="1"/>
  <c r="N13165" i="1" s="1"/>
  <c r="L13166" i="1"/>
  <c r="N13166" i="1" s="1"/>
  <c r="L13167" i="1"/>
  <c r="N13167" i="1" s="1"/>
  <c r="L13168" i="1"/>
  <c r="N13168" i="1" s="1"/>
  <c r="L13169" i="1"/>
  <c r="N13169" i="1" s="1"/>
  <c r="L13170" i="1"/>
  <c r="N13170" i="1" s="1"/>
  <c r="L13171" i="1"/>
  <c r="N13171" i="1" s="1"/>
  <c r="L13172" i="1"/>
  <c r="N13172" i="1" s="1"/>
  <c r="L13173" i="1"/>
  <c r="N13173" i="1" s="1"/>
  <c r="L13174" i="1"/>
  <c r="N13174" i="1" s="1"/>
  <c r="L13175" i="1"/>
  <c r="N13175" i="1" s="1"/>
  <c r="L13176" i="1"/>
  <c r="N13176" i="1" s="1"/>
  <c r="L13177" i="1"/>
  <c r="N13177" i="1" s="1"/>
  <c r="L13178" i="1"/>
  <c r="N13178" i="1" s="1"/>
  <c r="L13179" i="1"/>
  <c r="N13179" i="1" s="1"/>
  <c r="L13180" i="1"/>
  <c r="N13180" i="1" s="1"/>
  <c r="L13181" i="1"/>
  <c r="N13181" i="1" s="1"/>
  <c r="L13182" i="1"/>
  <c r="N13182" i="1" s="1"/>
  <c r="L13183" i="1"/>
  <c r="N13183" i="1" s="1"/>
  <c r="L13184" i="1"/>
  <c r="N13184" i="1" s="1"/>
  <c r="L13185" i="1"/>
  <c r="N13185" i="1" s="1"/>
  <c r="L13186" i="1"/>
  <c r="N13186" i="1" s="1"/>
  <c r="L13187" i="1"/>
  <c r="N13187" i="1" s="1"/>
  <c r="L13188" i="1"/>
  <c r="N13188" i="1" s="1"/>
  <c r="L13189" i="1"/>
  <c r="N13189" i="1" s="1"/>
  <c r="L13190" i="1"/>
  <c r="N13190" i="1" s="1"/>
  <c r="L13191" i="1"/>
  <c r="N13191" i="1" s="1"/>
  <c r="L13192" i="1"/>
  <c r="N13192" i="1" s="1"/>
  <c r="L13193" i="1"/>
  <c r="N13193" i="1" s="1"/>
  <c r="L13194" i="1"/>
  <c r="N13194" i="1" s="1"/>
  <c r="L13195" i="1"/>
  <c r="N13195" i="1" s="1"/>
  <c r="L13196" i="1"/>
  <c r="N13196" i="1" s="1"/>
  <c r="L13197" i="1"/>
  <c r="N13197" i="1" s="1"/>
  <c r="L13198" i="1"/>
  <c r="N13198" i="1" s="1"/>
  <c r="L13199" i="1"/>
  <c r="N13199" i="1" s="1"/>
  <c r="L13200" i="1"/>
  <c r="N13200" i="1" s="1"/>
  <c r="L13201" i="1"/>
  <c r="N13201" i="1" s="1"/>
  <c r="L13202" i="1"/>
  <c r="N13202" i="1" s="1"/>
  <c r="L13203" i="1"/>
  <c r="N13203" i="1" s="1"/>
  <c r="L13204" i="1"/>
  <c r="N13204" i="1" s="1"/>
  <c r="L13205" i="1"/>
  <c r="N13205" i="1" s="1"/>
  <c r="L13206" i="1"/>
  <c r="N13206" i="1" s="1"/>
  <c r="L13207" i="1"/>
  <c r="N13207" i="1" s="1"/>
  <c r="L13208" i="1"/>
  <c r="N13208" i="1" s="1"/>
  <c r="L13209" i="1"/>
  <c r="N13209" i="1" s="1"/>
  <c r="L13210" i="1"/>
  <c r="N13210" i="1" s="1"/>
  <c r="L13211" i="1"/>
  <c r="N13211" i="1" s="1"/>
  <c r="L13212" i="1"/>
  <c r="N13212" i="1" s="1"/>
  <c r="L13213" i="1"/>
  <c r="N13213" i="1" s="1"/>
  <c r="L13214" i="1"/>
  <c r="N13214" i="1" s="1"/>
  <c r="L13215" i="1"/>
  <c r="N13215" i="1" s="1"/>
  <c r="L13216" i="1"/>
  <c r="N13216" i="1" s="1"/>
  <c r="L13217" i="1"/>
  <c r="N13217" i="1" s="1"/>
  <c r="L13218" i="1"/>
  <c r="N13218" i="1" s="1"/>
  <c r="L13219" i="1"/>
  <c r="N13219" i="1" s="1"/>
  <c r="L13220" i="1"/>
  <c r="N13220" i="1" s="1"/>
  <c r="L13221" i="1"/>
  <c r="N13221" i="1" s="1"/>
  <c r="L13222" i="1"/>
  <c r="N13222" i="1" s="1"/>
  <c r="L13223" i="1"/>
  <c r="N13223" i="1" s="1"/>
  <c r="L13224" i="1"/>
  <c r="N13224" i="1" s="1"/>
  <c r="L13225" i="1"/>
  <c r="N13225" i="1" s="1"/>
  <c r="L13226" i="1"/>
  <c r="N13226" i="1" s="1"/>
  <c r="L13227" i="1"/>
  <c r="N13227" i="1" s="1"/>
  <c r="L13228" i="1"/>
  <c r="N13228" i="1" s="1"/>
  <c r="L13229" i="1"/>
  <c r="N13229" i="1" s="1"/>
  <c r="L13230" i="1"/>
  <c r="N13230" i="1" s="1"/>
  <c r="L13231" i="1"/>
  <c r="N13231" i="1" s="1"/>
  <c r="L13232" i="1"/>
  <c r="N13232" i="1" s="1"/>
  <c r="L13233" i="1"/>
  <c r="N13233" i="1" s="1"/>
  <c r="L13234" i="1"/>
  <c r="N13234" i="1" s="1"/>
  <c r="L13235" i="1"/>
  <c r="N13235" i="1" s="1"/>
  <c r="L13236" i="1"/>
  <c r="N13236" i="1" s="1"/>
  <c r="L13237" i="1"/>
  <c r="N13237" i="1" s="1"/>
  <c r="L13238" i="1"/>
  <c r="N13238" i="1" s="1"/>
  <c r="L13239" i="1"/>
  <c r="N13239" i="1" s="1"/>
  <c r="L13240" i="1"/>
  <c r="N13240" i="1" s="1"/>
  <c r="L13241" i="1"/>
  <c r="N13241" i="1" s="1"/>
  <c r="L13242" i="1"/>
  <c r="N13242" i="1" s="1"/>
  <c r="L13243" i="1"/>
  <c r="N13243" i="1" s="1"/>
  <c r="L13244" i="1"/>
  <c r="N13244" i="1" s="1"/>
  <c r="L13245" i="1"/>
  <c r="N13245" i="1" s="1"/>
  <c r="L13246" i="1"/>
  <c r="N13246" i="1" s="1"/>
  <c r="L13247" i="1"/>
  <c r="N13247" i="1" s="1"/>
  <c r="L13248" i="1"/>
  <c r="N13248" i="1" s="1"/>
  <c r="L13249" i="1"/>
  <c r="N13249" i="1" s="1"/>
  <c r="L13250" i="1"/>
  <c r="N13250" i="1" s="1"/>
  <c r="L13251" i="1"/>
  <c r="N13251" i="1" s="1"/>
  <c r="L13252" i="1"/>
  <c r="N13252" i="1" s="1"/>
  <c r="L13253" i="1"/>
  <c r="N13253" i="1" s="1"/>
  <c r="L13254" i="1"/>
  <c r="N13254" i="1" s="1"/>
  <c r="L13255" i="1"/>
  <c r="N13255" i="1" s="1"/>
  <c r="L13256" i="1"/>
  <c r="N13256" i="1" s="1"/>
  <c r="L13257" i="1"/>
  <c r="N13257" i="1" s="1"/>
  <c r="L13258" i="1"/>
  <c r="N13258" i="1" s="1"/>
  <c r="L13259" i="1"/>
  <c r="N13259" i="1" s="1"/>
  <c r="L13260" i="1"/>
  <c r="N13260" i="1" s="1"/>
  <c r="L13261" i="1"/>
  <c r="N13261" i="1" s="1"/>
  <c r="L13262" i="1"/>
  <c r="N13262" i="1" s="1"/>
  <c r="L13263" i="1"/>
  <c r="N13263" i="1" s="1"/>
  <c r="L13264" i="1"/>
  <c r="N13264" i="1" s="1"/>
  <c r="L13265" i="1"/>
  <c r="N13265" i="1" s="1"/>
  <c r="L13266" i="1"/>
  <c r="N13266" i="1" s="1"/>
  <c r="L13267" i="1"/>
  <c r="N13267" i="1" s="1"/>
  <c r="L13268" i="1"/>
  <c r="N13268" i="1" s="1"/>
  <c r="L13269" i="1"/>
  <c r="N13269" i="1" s="1"/>
  <c r="L13270" i="1"/>
  <c r="N13270" i="1" s="1"/>
  <c r="L13271" i="1"/>
  <c r="N13271" i="1" s="1"/>
  <c r="L13272" i="1"/>
  <c r="N13272" i="1" s="1"/>
  <c r="L13273" i="1"/>
  <c r="N13273" i="1" s="1"/>
  <c r="L13274" i="1"/>
  <c r="N13274" i="1" s="1"/>
  <c r="L13275" i="1"/>
  <c r="N13275" i="1" s="1"/>
  <c r="L13276" i="1"/>
  <c r="N13276" i="1" s="1"/>
  <c r="L13277" i="1"/>
  <c r="N13277" i="1" s="1"/>
  <c r="L13278" i="1"/>
  <c r="N13278" i="1" s="1"/>
  <c r="L13279" i="1"/>
  <c r="N13279" i="1" s="1"/>
  <c r="L13280" i="1"/>
  <c r="N13280" i="1" s="1"/>
  <c r="L13281" i="1"/>
  <c r="N13281" i="1" s="1"/>
  <c r="L13282" i="1"/>
  <c r="N13282" i="1" s="1"/>
  <c r="L13283" i="1"/>
  <c r="N13283" i="1" s="1"/>
  <c r="L13284" i="1"/>
  <c r="N13284" i="1" s="1"/>
  <c r="L13285" i="1"/>
  <c r="N13285" i="1" s="1"/>
  <c r="L13286" i="1"/>
  <c r="N13286" i="1" s="1"/>
  <c r="L13287" i="1"/>
  <c r="N13287" i="1" s="1"/>
  <c r="L13288" i="1"/>
  <c r="N13288" i="1" s="1"/>
  <c r="L13289" i="1"/>
  <c r="N13289" i="1" s="1"/>
  <c r="L13290" i="1"/>
  <c r="N13290" i="1" s="1"/>
  <c r="L13291" i="1"/>
  <c r="N13291" i="1" s="1"/>
  <c r="L13292" i="1"/>
  <c r="N13292" i="1" s="1"/>
  <c r="L13293" i="1"/>
  <c r="N13293" i="1" s="1"/>
  <c r="L13294" i="1"/>
  <c r="N13294" i="1" s="1"/>
  <c r="L13295" i="1"/>
  <c r="N13295" i="1" s="1"/>
  <c r="L13296" i="1"/>
  <c r="N13296" i="1" s="1"/>
  <c r="L13297" i="1"/>
  <c r="N13297" i="1" s="1"/>
  <c r="L13298" i="1"/>
  <c r="N13298" i="1" s="1"/>
  <c r="L13299" i="1"/>
  <c r="N13299" i="1" s="1"/>
  <c r="L13300" i="1"/>
  <c r="N13300" i="1" s="1"/>
  <c r="L13301" i="1"/>
  <c r="N13301" i="1" s="1"/>
  <c r="L13302" i="1"/>
  <c r="N13302" i="1" s="1"/>
  <c r="L13303" i="1"/>
  <c r="N13303" i="1" s="1"/>
  <c r="L13304" i="1"/>
  <c r="N13304" i="1" s="1"/>
  <c r="L13305" i="1"/>
  <c r="N13305" i="1" s="1"/>
  <c r="L13306" i="1"/>
  <c r="N13306" i="1" s="1"/>
  <c r="L13307" i="1"/>
  <c r="N13307" i="1" s="1"/>
  <c r="L13308" i="1"/>
  <c r="N13308" i="1" s="1"/>
  <c r="L13309" i="1"/>
  <c r="N13309" i="1" s="1"/>
  <c r="L13310" i="1"/>
  <c r="N13310" i="1" s="1"/>
  <c r="L13311" i="1"/>
  <c r="N13311" i="1" s="1"/>
  <c r="L13312" i="1"/>
  <c r="N13312" i="1" s="1"/>
  <c r="L13313" i="1"/>
  <c r="N13313" i="1" s="1"/>
  <c r="L13314" i="1"/>
  <c r="N13314" i="1" s="1"/>
  <c r="L13315" i="1"/>
  <c r="N13315" i="1" s="1"/>
  <c r="L13316" i="1"/>
  <c r="N13316" i="1" s="1"/>
  <c r="L13317" i="1"/>
  <c r="N13317" i="1" s="1"/>
  <c r="L13318" i="1"/>
  <c r="N13318" i="1" s="1"/>
  <c r="L13319" i="1"/>
  <c r="N13319" i="1" s="1"/>
  <c r="L13320" i="1"/>
  <c r="N13320" i="1" s="1"/>
  <c r="L13321" i="1"/>
  <c r="N13321" i="1" s="1"/>
  <c r="L13322" i="1"/>
  <c r="N13322" i="1" s="1"/>
  <c r="L13323" i="1"/>
  <c r="N13323" i="1" s="1"/>
  <c r="L13324" i="1"/>
  <c r="N13324" i="1" s="1"/>
  <c r="L13325" i="1"/>
  <c r="N13325" i="1" s="1"/>
  <c r="L13326" i="1"/>
  <c r="N13326" i="1" s="1"/>
  <c r="L13327" i="1"/>
  <c r="N13327" i="1" s="1"/>
  <c r="L13328" i="1"/>
  <c r="N13328" i="1" s="1"/>
  <c r="L13329" i="1"/>
  <c r="N13329" i="1" s="1"/>
  <c r="L13330" i="1"/>
  <c r="N13330" i="1" s="1"/>
  <c r="L13331" i="1"/>
  <c r="N13331" i="1" s="1"/>
  <c r="L13332" i="1"/>
  <c r="N13332" i="1" s="1"/>
  <c r="L13333" i="1"/>
  <c r="N13333" i="1" s="1"/>
  <c r="L13334" i="1"/>
  <c r="N13334" i="1" s="1"/>
  <c r="L13335" i="1"/>
  <c r="N13335" i="1" s="1"/>
  <c r="L13336" i="1"/>
  <c r="N13336" i="1" s="1"/>
  <c r="L13337" i="1"/>
  <c r="N13337" i="1" s="1"/>
  <c r="L13338" i="1"/>
  <c r="N13338" i="1" s="1"/>
  <c r="L13339" i="1"/>
  <c r="N13339" i="1" s="1"/>
  <c r="L13340" i="1"/>
  <c r="N13340" i="1" s="1"/>
  <c r="L13341" i="1"/>
  <c r="N13341" i="1" s="1"/>
  <c r="L13342" i="1"/>
  <c r="N13342" i="1" s="1"/>
  <c r="L13343" i="1"/>
  <c r="N13343" i="1" s="1"/>
  <c r="L13344" i="1"/>
  <c r="N13344" i="1" s="1"/>
  <c r="L13345" i="1"/>
  <c r="N13345" i="1" s="1"/>
  <c r="L13346" i="1"/>
  <c r="N13346" i="1" s="1"/>
  <c r="L13347" i="1"/>
  <c r="N13347" i="1" s="1"/>
  <c r="L13348" i="1"/>
  <c r="N13348" i="1" s="1"/>
  <c r="L13349" i="1"/>
  <c r="N13349" i="1" s="1"/>
  <c r="L13350" i="1"/>
  <c r="N13350" i="1" s="1"/>
  <c r="L13351" i="1"/>
  <c r="N13351" i="1" s="1"/>
  <c r="L13352" i="1"/>
  <c r="N13352" i="1" s="1"/>
  <c r="L13353" i="1"/>
  <c r="N13353" i="1" s="1"/>
  <c r="L13354" i="1"/>
  <c r="N13354" i="1" s="1"/>
  <c r="L13355" i="1"/>
  <c r="N13355" i="1" s="1"/>
  <c r="L13356" i="1"/>
  <c r="N13356" i="1" s="1"/>
  <c r="L13357" i="1"/>
  <c r="N13357" i="1" s="1"/>
  <c r="L13358" i="1"/>
  <c r="N13358" i="1" s="1"/>
  <c r="L13359" i="1"/>
  <c r="N13359" i="1" s="1"/>
  <c r="L13360" i="1"/>
  <c r="N13360" i="1" s="1"/>
  <c r="L13361" i="1"/>
  <c r="N13361" i="1" s="1"/>
  <c r="L13362" i="1"/>
  <c r="N13362" i="1" s="1"/>
  <c r="L13363" i="1"/>
  <c r="N13363" i="1" s="1"/>
  <c r="L13364" i="1"/>
  <c r="N13364" i="1" s="1"/>
  <c r="L13365" i="1"/>
  <c r="N13365" i="1" s="1"/>
  <c r="L13366" i="1"/>
  <c r="N13366" i="1" s="1"/>
  <c r="L13367" i="1"/>
  <c r="N13367" i="1" s="1"/>
  <c r="L13368" i="1"/>
  <c r="N13368" i="1" s="1"/>
  <c r="L13369" i="1"/>
  <c r="N13369" i="1" s="1"/>
  <c r="L13370" i="1"/>
  <c r="N13370" i="1" s="1"/>
  <c r="L13371" i="1"/>
  <c r="N13371" i="1" s="1"/>
  <c r="L13372" i="1"/>
  <c r="N13372" i="1" s="1"/>
  <c r="L13373" i="1"/>
  <c r="N13373" i="1" s="1"/>
  <c r="L13374" i="1"/>
  <c r="N13374" i="1" s="1"/>
  <c r="L13375" i="1"/>
  <c r="N13375" i="1" s="1"/>
  <c r="L13376" i="1"/>
  <c r="N13376" i="1" s="1"/>
  <c r="L13377" i="1"/>
  <c r="N13377" i="1" s="1"/>
  <c r="L13378" i="1"/>
  <c r="N13378" i="1" s="1"/>
  <c r="L13379" i="1"/>
  <c r="N13379" i="1" s="1"/>
  <c r="L13380" i="1"/>
  <c r="N13380" i="1" s="1"/>
  <c r="L13381" i="1"/>
  <c r="N13381" i="1" s="1"/>
  <c r="L13382" i="1"/>
  <c r="N13382" i="1" s="1"/>
  <c r="L13383" i="1"/>
  <c r="N13383" i="1" s="1"/>
  <c r="L13384" i="1"/>
  <c r="N13384" i="1" s="1"/>
  <c r="L13385" i="1"/>
  <c r="N13385" i="1" s="1"/>
  <c r="L13386" i="1"/>
  <c r="N13386" i="1" s="1"/>
  <c r="L13387" i="1"/>
  <c r="N13387" i="1" s="1"/>
  <c r="L13388" i="1"/>
  <c r="N13388" i="1" s="1"/>
  <c r="L13389" i="1"/>
  <c r="N13389" i="1" s="1"/>
  <c r="L13390" i="1"/>
  <c r="N13390" i="1" s="1"/>
  <c r="L13391" i="1"/>
  <c r="N13391" i="1" s="1"/>
  <c r="L13392" i="1"/>
  <c r="N13392" i="1" s="1"/>
  <c r="L13393" i="1"/>
  <c r="N13393" i="1" s="1"/>
  <c r="L13394" i="1"/>
  <c r="N13394" i="1" s="1"/>
  <c r="L13395" i="1"/>
  <c r="N13395" i="1" s="1"/>
  <c r="L13396" i="1"/>
  <c r="N13396" i="1" s="1"/>
  <c r="L13397" i="1"/>
  <c r="N13397" i="1" s="1"/>
  <c r="L13398" i="1"/>
  <c r="N13398" i="1" s="1"/>
  <c r="L13399" i="1"/>
  <c r="N13399" i="1" s="1"/>
  <c r="L13400" i="1"/>
  <c r="N13400" i="1" s="1"/>
  <c r="L13401" i="1"/>
  <c r="N13401" i="1" s="1"/>
  <c r="L13402" i="1"/>
  <c r="N13402" i="1" s="1"/>
  <c r="L13403" i="1"/>
  <c r="N13403" i="1" s="1"/>
  <c r="L13404" i="1"/>
  <c r="N13404" i="1" s="1"/>
  <c r="L13405" i="1"/>
  <c r="N13405" i="1" s="1"/>
  <c r="L13406" i="1"/>
  <c r="N13406" i="1" s="1"/>
  <c r="L13407" i="1"/>
  <c r="N13407" i="1" s="1"/>
  <c r="L13408" i="1"/>
  <c r="N13408" i="1" s="1"/>
  <c r="L13409" i="1"/>
  <c r="N13409" i="1" s="1"/>
  <c r="L13410" i="1"/>
  <c r="N13410" i="1" s="1"/>
  <c r="L13411" i="1"/>
  <c r="N13411" i="1" s="1"/>
  <c r="L13412" i="1"/>
  <c r="N13412" i="1" s="1"/>
  <c r="L13413" i="1"/>
  <c r="N13413" i="1" s="1"/>
  <c r="L13414" i="1"/>
  <c r="N13414" i="1" s="1"/>
  <c r="L13415" i="1"/>
  <c r="N13415" i="1" s="1"/>
  <c r="L13416" i="1"/>
  <c r="N13416" i="1" s="1"/>
  <c r="L13417" i="1"/>
  <c r="N13417" i="1" s="1"/>
  <c r="L13418" i="1"/>
  <c r="N13418" i="1" s="1"/>
  <c r="L13419" i="1"/>
  <c r="N13419" i="1" s="1"/>
  <c r="L13420" i="1"/>
  <c r="N13420" i="1" s="1"/>
  <c r="L13421" i="1"/>
  <c r="N13421" i="1" s="1"/>
  <c r="L13422" i="1"/>
  <c r="N13422" i="1" s="1"/>
  <c r="L13423" i="1"/>
  <c r="N13423" i="1" s="1"/>
  <c r="L13424" i="1"/>
  <c r="N13424" i="1" s="1"/>
  <c r="L13425" i="1"/>
  <c r="N13425" i="1" s="1"/>
  <c r="L13426" i="1"/>
  <c r="N13426" i="1" s="1"/>
  <c r="L13427" i="1"/>
  <c r="N13427" i="1" s="1"/>
  <c r="L13428" i="1"/>
  <c r="N13428" i="1" s="1"/>
  <c r="L13429" i="1"/>
  <c r="N13429" i="1" s="1"/>
  <c r="L13430" i="1"/>
  <c r="N13430" i="1" s="1"/>
  <c r="L13431" i="1"/>
  <c r="N13431" i="1" s="1"/>
  <c r="L13432" i="1"/>
  <c r="N13432" i="1" s="1"/>
  <c r="L13433" i="1"/>
  <c r="N13433" i="1" s="1"/>
  <c r="L13434" i="1"/>
  <c r="N13434" i="1" s="1"/>
  <c r="L13435" i="1"/>
  <c r="N13435" i="1" s="1"/>
  <c r="L13436" i="1"/>
  <c r="N13436" i="1" s="1"/>
  <c r="L13437" i="1"/>
  <c r="N13437" i="1" s="1"/>
  <c r="L13438" i="1"/>
  <c r="N13438" i="1" s="1"/>
  <c r="L13439" i="1"/>
  <c r="N13439" i="1" s="1"/>
  <c r="L13440" i="1"/>
  <c r="N13440" i="1" s="1"/>
  <c r="L13441" i="1"/>
  <c r="N13441" i="1" s="1"/>
  <c r="L13442" i="1"/>
  <c r="N13442" i="1" s="1"/>
  <c r="L13443" i="1"/>
  <c r="N13443" i="1" s="1"/>
  <c r="L13444" i="1"/>
  <c r="N13444" i="1" s="1"/>
  <c r="L13445" i="1"/>
  <c r="N13445" i="1" s="1"/>
  <c r="L13446" i="1"/>
  <c r="N13446" i="1" s="1"/>
  <c r="L13447" i="1"/>
  <c r="N13447" i="1" s="1"/>
  <c r="L13448" i="1"/>
  <c r="N13448" i="1" s="1"/>
  <c r="L13449" i="1"/>
  <c r="N13449" i="1" s="1"/>
  <c r="L13450" i="1"/>
  <c r="N13450" i="1" s="1"/>
  <c r="L13451" i="1"/>
  <c r="N13451" i="1" s="1"/>
  <c r="L13452" i="1"/>
  <c r="N13452" i="1" s="1"/>
  <c r="L13453" i="1"/>
  <c r="N13453" i="1" s="1"/>
  <c r="L13454" i="1"/>
  <c r="N13454" i="1" s="1"/>
  <c r="L13455" i="1"/>
  <c r="N13455" i="1" s="1"/>
  <c r="L13456" i="1"/>
  <c r="N13456" i="1" s="1"/>
  <c r="L13457" i="1"/>
  <c r="N13457" i="1" s="1"/>
  <c r="L13458" i="1"/>
  <c r="N13458" i="1" s="1"/>
  <c r="L13459" i="1"/>
  <c r="N13459" i="1" s="1"/>
  <c r="L13460" i="1"/>
  <c r="N13460" i="1" s="1"/>
  <c r="L13461" i="1"/>
  <c r="N13461" i="1" s="1"/>
  <c r="L13462" i="1"/>
  <c r="N13462" i="1" s="1"/>
  <c r="L13463" i="1"/>
  <c r="N13463" i="1" s="1"/>
  <c r="L13464" i="1"/>
  <c r="N13464" i="1" s="1"/>
  <c r="L13465" i="1"/>
  <c r="N13465" i="1" s="1"/>
  <c r="L13466" i="1"/>
  <c r="N13466" i="1" s="1"/>
  <c r="L13467" i="1"/>
  <c r="N13467" i="1" s="1"/>
  <c r="L13468" i="1"/>
  <c r="N13468" i="1" s="1"/>
  <c r="L13469" i="1"/>
  <c r="N13469" i="1" s="1"/>
  <c r="L13470" i="1"/>
  <c r="N13470" i="1" s="1"/>
  <c r="L13471" i="1"/>
  <c r="N13471" i="1" s="1"/>
  <c r="L13472" i="1"/>
  <c r="N13472" i="1" s="1"/>
  <c r="L13473" i="1"/>
  <c r="N13473" i="1" s="1"/>
  <c r="L13474" i="1"/>
  <c r="N13474" i="1" s="1"/>
  <c r="L13475" i="1"/>
  <c r="N13475" i="1" s="1"/>
  <c r="L13476" i="1"/>
  <c r="N13476" i="1" s="1"/>
  <c r="L13477" i="1"/>
  <c r="N13477" i="1" s="1"/>
  <c r="L13478" i="1"/>
  <c r="N13478" i="1" s="1"/>
  <c r="L13479" i="1"/>
  <c r="N13479" i="1" s="1"/>
  <c r="L13480" i="1"/>
  <c r="N13480" i="1" s="1"/>
  <c r="L13481" i="1"/>
  <c r="N13481" i="1" s="1"/>
  <c r="L13482" i="1"/>
  <c r="N13482" i="1" s="1"/>
  <c r="L13483" i="1"/>
  <c r="N13483" i="1" s="1"/>
  <c r="L13484" i="1"/>
  <c r="N13484" i="1" s="1"/>
  <c r="L13485" i="1"/>
  <c r="N13485" i="1" s="1"/>
  <c r="L13486" i="1"/>
  <c r="N13486" i="1" s="1"/>
  <c r="L13487" i="1"/>
  <c r="N13487" i="1" s="1"/>
  <c r="L13488" i="1"/>
  <c r="N13488" i="1" s="1"/>
  <c r="L13489" i="1"/>
  <c r="N13489" i="1" s="1"/>
  <c r="L13490" i="1"/>
  <c r="N13490" i="1" s="1"/>
  <c r="L13491" i="1"/>
  <c r="N13491" i="1" s="1"/>
  <c r="L13492" i="1"/>
  <c r="N13492" i="1" s="1"/>
  <c r="L13493" i="1"/>
  <c r="N13493" i="1" s="1"/>
  <c r="L13494" i="1"/>
  <c r="N13494" i="1" s="1"/>
  <c r="L13495" i="1"/>
  <c r="N13495" i="1" s="1"/>
  <c r="L13496" i="1"/>
  <c r="N13496" i="1" s="1"/>
  <c r="L13497" i="1"/>
  <c r="N13497" i="1" s="1"/>
  <c r="L13498" i="1"/>
  <c r="N13498" i="1" s="1"/>
  <c r="L13499" i="1"/>
  <c r="N13499" i="1" s="1"/>
  <c r="L13500" i="1"/>
  <c r="N13500" i="1" s="1"/>
  <c r="L13501" i="1"/>
  <c r="N13501" i="1" s="1"/>
  <c r="L13502" i="1"/>
  <c r="N13502" i="1" s="1"/>
  <c r="L13503" i="1"/>
  <c r="N13503" i="1" s="1"/>
  <c r="L13504" i="1"/>
  <c r="N13504" i="1" s="1"/>
  <c r="L13505" i="1"/>
  <c r="N13505" i="1" s="1"/>
  <c r="L13506" i="1"/>
  <c r="N13506" i="1" s="1"/>
  <c r="L13507" i="1"/>
  <c r="N13507" i="1" s="1"/>
  <c r="L13508" i="1"/>
  <c r="N13508" i="1" s="1"/>
  <c r="L13509" i="1"/>
  <c r="N13509" i="1" s="1"/>
  <c r="L13510" i="1"/>
  <c r="N13510" i="1" s="1"/>
  <c r="L13511" i="1"/>
  <c r="N13511" i="1" s="1"/>
  <c r="L13512" i="1"/>
  <c r="N13512" i="1" s="1"/>
  <c r="L13513" i="1"/>
  <c r="N13513" i="1" s="1"/>
  <c r="L13514" i="1"/>
  <c r="N13514" i="1" s="1"/>
  <c r="L13515" i="1"/>
  <c r="N13515" i="1" s="1"/>
  <c r="L13516" i="1"/>
  <c r="N13516" i="1" s="1"/>
  <c r="L13517" i="1"/>
  <c r="N13517" i="1" s="1"/>
  <c r="L13518" i="1"/>
  <c r="N13518" i="1" s="1"/>
  <c r="L13519" i="1"/>
  <c r="N13519" i="1" s="1"/>
  <c r="L13520" i="1"/>
  <c r="N13520" i="1" s="1"/>
  <c r="L13521" i="1"/>
  <c r="N13521" i="1" s="1"/>
  <c r="L13522" i="1"/>
  <c r="N13522" i="1" s="1"/>
  <c r="L13523" i="1"/>
  <c r="N13523" i="1" s="1"/>
  <c r="L13524" i="1"/>
  <c r="N13524" i="1" s="1"/>
  <c r="L13525" i="1"/>
  <c r="N13525" i="1" s="1"/>
  <c r="L13526" i="1"/>
  <c r="N13526" i="1" s="1"/>
  <c r="L13527" i="1"/>
  <c r="N13527" i="1" s="1"/>
  <c r="L13528" i="1"/>
  <c r="N13528" i="1" s="1"/>
  <c r="L13529" i="1"/>
  <c r="N13529" i="1" s="1"/>
  <c r="L13530" i="1"/>
  <c r="N13530" i="1" s="1"/>
  <c r="L13531" i="1"/>
  <c r="N13531" i="1" s="1"/>
  <c r="L13532" i="1"/>
  <c r="N13532" i="1" s="1"/>
  <c r="L13533" i="1"/>
  <c r="N13533" i="1" s="1"/>
  <c r="L13534" i="1"/>
  <c r="N13534" i="1" s="1"/>
  <c r="L13535" i="1"/>
  <c r="N13535" i="1" s="1"/>
  <c r="L13536" i="1"/>
  <c r="N13536" i="1" s="1"/>
  <c r="L13537" i="1"/>
  <c r="N13537" i="1" s="1"/>
  <c r="L13538" i="1"/>
  <c r="N13538" i="1" s="1"/>
  <c r="L13539" i="1"/>
  <c r="N13539" i="1" s="1"/>
  <c r="L13540" i="1"/>
  <c r="N13540" i="1" s="1"/>
  <c r="L13541" i="1"/>
  <c r="N13541" i="1" s="1"/>
  <c r="L13542" i="1"/>
  <c r="N13542" i="1" s="1"/>
  <c r="L13543" i="1"/>
  <c r="N13543" i="1" s="1"/>
  <c r="L13544" i="1"/>
  <c r="N13544" i="1" s="1"/>
  <c r="L13545" i="1"/>
  <c r="N13545" i="1" s="1"/>
  <c r="L13546" i="1"/>
  <c r="N13546" i="1" s="1"/>
  <c r="L13547" i="1"/>
  <c r="N13547" i="1" s="1"/>
  <c r="L13548" i="1"/>
  <c r="N13548" i="1" s="1"/>
  <c r="L13549" i="1"/>
  <c r="N13549" i="1" s="1"/>
  <c r="L13550" i="1"/>
  <c r="N13550" i="1" s="1"/>
  <c r="L13551" i="1"/>
  <c r="N13551" i="1" s="1"/>
  <c r="L13552" i="1"/>
  <c r="N13552" i="1" s="1"/>
  <c r="L13553" i="1"/>
  <c r="N13553" i="1" s="1"/>
  <c r="L13554" i="1"/>
  <c r="N13554" i="1" s="1"/>
  <c r="L13555" i="1"/>
  <c r="N13555" i="1" s="1"/>
  <c r="L13556" i="1"/>
  <c r="N13556" i="1" s="1"/>
  <c r="L13557" i="1"/>
  <c r="N13557" i="1" s="1"/>
  <c r="L13558" i="1"/>
  <c r="N13558" i="1" s="1"/>
  <c r="L13559" i="1"/>
  <c r="N13559" i="1" s="1"/>
  <c r="L13560" i="1"/>
  <c r="N13560" i="1" s="1"/>
  <c r="L13561" i="1"/>
  <c r="N13561" i="1" s="1"/>
  <c r="L13562" i="1"/>
  <c r="N13562" i="1" s="1"/>
  <c r="L13563" i="1"/>
  <c r="N13563" i="1" s="1"/>
  <c r="L13564" i="1"/>
  <c r="N13564" i="1" s="1"/>
  <c r="L13565" i="1"/>
  <c r="N13565" i="1" s="1"/>
  <c r="L13566" i="1"/>
  <c r="N13566" i="1" s="1"/>
  <c r="L13567" i="1"/>
  <c r="N13567" i="1" s="1"/>
  <c r="L13568" i="1"/>
  <c r="N13568" i="1" s="1"/>
  <c r="L13569" i="1"/>
  <c r="N13569" i="1" s="1"/>
  <c r="L13570" i="1"/>
  <c r="N13570" i="1" s="1"/>
  <c r="L13571" i="1"/>
  <c r="N13571" i="1" s="1"/>
  <c r="L13572" i="1"/>
  <c r="N13572" i="1" s="1"/>
  <c r="L13573" i="1"/>
  <c r="N13573" i="1" s="1"/>
  <c r="L13574" i="1"/>
  <c r="N13574" i="1" s="1"/>
  <c r="L13575" i="1"/>
  <c r="N13575" i="1" s="1"/>
  <c r="L13576" i="1"/>
  <c r="N13576" i="1" s="1"/>
  <c r="L13577" i="1"/>
  <c r="N13577" i="1" s="1"/>
  <c r="L13578" i="1"/>
  <c r="N13578" i="1" s="1"/>
  <c r="L13579" i="1"/>
  <c r="N13579" i="1" s="1"/>
  <c r="L13580" i="1"/>
  <c r="N13580" i="1" s="1"/>
  <c r="L13581" i="1"/>
  <c r="N13581" i="1" s="1"/>
  <c r="L13582" i="1"/>
  <c r="N13582" i="1" s="1"/>
  <c r="L13583" i="1"/>
  <c r="N13583" i="1" s="1"/>
  <c r="L13584" i="1"/>
  <c r="N13584" i="1" s="1"/>
  <c r="L13585" i="1"/>
  <c r="N13585" i="1" s="1"/>
  <c r="L13586" i="1"/>
  <c r="N13586" i="1" s="1"/>
  <c r="L13587" i="1"/>
  <c r="N13587" i="1" s="1"/>
  <c r="L13588" i="1"/>
  <c r="N13588" i="1" s="1"/>
  <c r="L13589" i="1"/>
  <c r="N13589" i="1" s="1"/>
  <c r="L13590" i="1"/>
  <c r="N13590" i="1" s="1"/>
  <c r="L13591" i="1"/>
  <c r="N13591" i="1" s="1"/>
  <c r="L13592" i="1"/>
  <c r="N13592" i="1" s="1"/>
  <c r="L13593" i="1"/>
  <c r="N13593" i="1" s="1"/>
  <c r="L13594" i="1"/>
  <c r="N13594" i="1" s="1"/>
  <c r="L13595" i="1"/>
  <c r="N13595" i="1" s="1"/>
  <c r="L13596" i="1"/>
  <c r="N13596" i="1" s="1"/>
  <c r="L13597" i="1"/>
  <c r="N13597" i="1" s="1"/>
  <c r="L13598" i="1"/>
  <c r="N13598" i="1" s="1"/>
  <c r="L13599" i="1"/>
  <c r="N13599" i="1" s="1"/>
  <c r="L13600" i="1"/>
  <c r="N13600" i="1" s="1"/>
  <c r="L13601" i="1"/>
  <c r="N13601" i="1" s="1"/>
  <c r="L13602" i="1"/>
  <c r="N13602" i="1" s="1"/>
  <c r="L13603" i="1"/>
  <c r="N13603" i="1" s="1"/>
  <c r="L13604" i="1"/>
  <c r="N13604" i="1" s="1"/>
  <c r="L13605" i="1"/>
  <c r="N13605" i="1" s="1"/>
  <c r="L13606" i="1"/>
  <c r="N13606" i="1" s="1"/>
  <c r="L13607" i="1"/>
  <c r="N13607" i="1" s="1"/>
  <c r="L13608" i="1"/>
  <c r="N13608" i="1" s="1"/>
  <c r="L13609" i="1"/>
  <c r="N13609" i="1" s="1"/>
  <c r="L13610" i="1"/>
  <c r="N13610" i="1" s="1"/>
  <c r="L13611" i="1"/>
  <c r="N13611" i="1" s="1"/>
  <c r="L13612" i="1"/>
  <c r="N13612" i="1" s="1"/>
  <c r="L13613" i="1"/>
  <c r="N13613" i="1" s="1"/>
  <c r="L13614" i="1"/>
  <c r="N13614" i="1" s="1"/>
  <c r="L13615" i="1"/>
  <c r="N13615" i="1" s="1"/>
  <c r="L13616" i="1"/>
  <c r="N13616" i="1" s="1"/>
  <c r="L13617" i="1"/>
  <c r="N13617" i="1" s="1"/>
  <c r="L13618" i="1"/>
  <c r="N13618" i="1" s="1"/>
  <c r="L13619" i="1"/>
  <c r="N13619" i="1" s="1"/>
  <c r="L13620" i="1"/>
  <c r="N13620" i="1" s="1"/>
  <c r="L13621" i="1"/>
  <c r="N13621" i="1" s="1"/>
  <c r="L13622" i="1"/>
  <c r="N13622" i="1" s="1"/>
  <c r="L13623" i="1"/>
  <c r="N13623" i="1" s="1"/>
  <c r="L13624" i="1"/>
  <c r="N13624" i="1" s="1"/>
  <c r="L13625" i="1"/>
  <c r="N13625" i="1" s="1"/>
  <c r="L13626" i="1"/>
  <c r="N13626" i="1" s="1"/>
  <c r="L13627" i="1"/>
  <c r="N13627" i="1" s="1"/>
  <c r="L13628" i="1"/>
  <c r="N13628" i="1" s="1"/>
  <c r="L13629" i="1"/>
  <c r="N13629" i="1" s="1"/>
  <c r="L13630" i="1"/>
  <c r="N13630" i="1" s="1"/>
  <c r="L13631" i="1"/>
  <c r="N13631" i="1" s="1"/>
  <c r="L13632" i="1"/>
  <c r="N13632" i="1" s="1"/>
  <c r="L13633" i="1"/>
  <c r="N13633" i="1" s="1"/>
  <c r="L13634" i="1"/>
  <c r="N13634" i="1" s="1"/>
  <c r="L13635" i="1"/>
  <c r="N13635" i="1" s="1"/>
  <c r="L13636" i="1"/>
  <c r="N13636" i="1" s="1"/>
  <c r="L13637" i="1"/>
  <c r="N13637" i="1" s="1"/>
  <c r="L13638" i="1"/>
  <c r="N13638" i="1" s="1"/>
  <c r="L13639" i="1"/>
  <c r="N13639" i="1" s="1"/>
  <c r="L13640" i="1"/>
  <c r="N13640" i="1" s="1"/>
  <c r="L13641" i="1"/>
  <c r="N13641" i="1" s="1"/>
  <c r="L13642" i="1"/>
  <c r="N13642" i="1" s="1"/>
  <c r="L13643" i="1"/>
  <c r="N13643" i="1" s="1"/>
  <c r="L13644" i="1"/>
  <c r="N13644" i="1" s="1"/>
  <c r="L13645" i="1"/>
  <c r="N13645" i="1" s="1"/>
  <c r="L13646" i="1"/>
  <c r="N13646" i="1" s="1"/>
  <c r="L13647" i="1"/>
  <c r="N13647" i="1" s="1"/>
  <c r="L13648" i="1"/>
  <c r="N13648" i="1" s="1"/>
  <c r="L13649" i="1"/>
  <c r="N13649" i="1" s="1"/>
  <c r="L13650" i="1"/>
  <c r="N13650" i="1" s="1"/>
  <c r="L13651" i="1"/>
  <c r="N13651" i="1" s="1"/>
  <c r="L13652" i="1"/>
  <c r="N13652" i="1" s="1"/>
  <c r="L13653" i="1"/>
  <c r="N13653" i="1" s="1"/>
  <c r="L13654" i="1"/>
  <c r="N13654" i="1" s="1"/>
  <c r="L13655" i="1"/>
  <c r="N13655" i="1" s="1"/>
  <c r="L13656" i="1"/>
  <c r="N13656" i="1" s="1"/>
  <c r="L13657" i="1"/>
  <c r="N13657" i="1" s="1"/>
  <c r="L13658" i="1"/>
  <c r="N13658" i="1" s="1"/>
  <c r="L13659" i="1"/>
  <c r="N13659" i="1" s="1"/>
  <c r="L13660" i="1"/>
  <c r="N13660" i="1" s="1"/>
  <c r="L13661" i="1"/>
  <c r="N13661" i="1" s="1"/>
  <c r="L13662" i="1"/>
  <c r="N13662" i="1" s="1"/>
  <c r="L13663" i="1"/>
  <c r="N13663" i="1" s="1"/>
  <c r="L13664" i="1"/>
  <c r="N13664" i="1" s="1"/>
  <c r="L13665" i="1"/>
  <c r="N13665" i="1" s="1"/>
  <c r="L13666" i="1"/>
  <c r="N13666" i="1" s="1"/>
  <c r="L13667" i="1"/>
  <c r="N13667" i="1" s="1"/>
  <c r="L13668" i="1"/>
  <c r="N13668" i="1" s="1"/>
  <c r="L13669" i="1"/>
  <c r="N13669" i="1" s="1"/>
  <c r="L13670" i="1"/>
  <c r="N13670" i="1" s="1"/>
  <c r="L13671" i="1"/>
  <c r="N13671" i="1" s="1"/>
  <c r="L13672" i="1"/>
  <c r="N13672" i="1" s="1"/>
  <c r="L13673" i="1"/>
  <c r="N13673" i="1" s="1"/>
  <c r="L13674" i="1"/>
  <c r="N13674" i="1" s="1"/>
  <c r="L13675" i="1"/>
  <c r="N13675" i="1" s="1"/>
  <c r="L13676" i="1"/>
  <c r="N13676" i="1" s="1"/>
  <c r="L13677" i="1"/>
  <c r="N13677" i="1" s="1"/>
  <c r="L13678" i="1"/>
  <c r="N13678" i="1" s="1"/>
  <c r="L13679" i="1"/>
  <c r="N13679" i="1" s="1"/>
  <c r="L13680" i="1"/>
  <c r="N13680" i="1" s="1"/>
  <c r="L13681" i="1"/>
  <c r="N13681" i="1" s="1"/>
  <c r="L13682" i="1"/>
  <c r="N13682" i="1" s="1"/>
  <c r="L13683" i="1"/>
  <c r="N13683" i="1" s="1"/>
  <c r="L13684" i="1"/>
  <c r="N13684" i="1" s="1"/>
  <c r="L13685" i="1"/>
  <c r="N13685" i="1" s="1"/>
  <c r="L13686" i="1"/>
  <c r="N13686" i="1" s="1"/>
  <c r="L13687" i="1"/>
  <c r="N13687" i="1" s="1"/>
  <c r="L13688" i="1"/>
  <c r="N13688" i="1" s="1"/>
  <c r="L13689" i="1"/>
  <c r="N13689" i="1" s="1"/>
  <c r="L13690" i="1"/>
  <c r="N13690" i="1" s="1"/>
  <c r="L13691" i="1"/>
  <c r="N13691" i="1" s="1"/>
  <c r="L13692" i="1"/>
  <c r="N13692" i="1" s="1"/>
  <c r="L13693" i="1"/>
  <c r="N13693" i="1" s="1"/>
  <c r="L13694" i="1"/>
  <c r="N13694" i="1" s="1"/>
  <c r="L13695" i="1"/>
  <c r="N13695" i="1" s="1"/>
  <c r="L13696" i="1"/>
  <c r="N13696" i="1" s="1"/>
  <c r="L13697" i="1"/>
  <c r="N13697" i="1" s="1"/>
  <c r="L13698" i="1"/>
  <c r="N13698" i="1" s="1"/>
  <c r="L13699" i="1"/>
  <c r="N13699" i="1" s="1"/>
  <c r="L13700" i="1"/>
  <c r="N13700" i="1" s="1"/>
  <c r="L13701" i="1"/>
  <c r="N13701" i="1" s="1"/>
  <c r="L13702" i="1"/>
  <c r="N13702" i="1" s="1"/>
  <c r="L13703" i="1"/>
  <c r="N13703" i="1" s="1"/>
  <c r="L13704" i="1"/>
  <c r="N13704" i="1" s="1"/>
  <c r="L13705" i="1"/>
  <c r="N13705" i="1" s="1"/>
  <c r="L13706" i="1"/>
  <c r="N13706" i="1" s="1"/>
  <c r="L13707" i="1"/>
  <c r="N13707" i="1" s="1"/>
  <c r="L13708" i="1"/>
  <c r="N13708" i="1" s="1"/>
  <c r="L13709" i="1"/>
  <c r="N13709" i="1" s="1"/>
  <c r="L13710" i="1"/>
  <c r="N13710" i="1" s="1"/>
  <c r="L13711" i="1"/>
  <c r="N13711" i="1" s="1"/>
  <c r="L13712" i="1"/>
  <c r="N13712" i="1" s="1"/>
  <c r="L13713" i="1"/>
  <c r="N13713" i="1" s="1"/>
  <c r="L13714" i="1"/>
  <c r="N13714" i="1" s="1"/>
  <c r="L13715" i="1"/>
  <c r="N13715" i="1" s="1"/>
  <c r="L13716" i="1"/>
  <c r="N13716" i="1" s="1"/>
  <c r="L13717" i="1"/>
  <c r="N13717" i="1" s="1"/>
  <c r="L13718" i="1"/>
  <c r="N13718" i="1" s="1"/>
  <c r="L13719" i="1"/>
  <c r="N13719" i="1" s="1"/>
  <c r="L13720" i="1"/>
  <c r="N13720" i="1" s="1"/>
  <c r="L13721" i="1"/>
  <c r="N13721" i="1" s="1"/>
  <c r="L13722" i="1"/>
  <c r="N13722" i="1" s="1"/>
  <c r="L13723" i="1"/>
  <c r="N13723" i="1" s="1"/>
  <c r="L13724" i="1"/>
  <c r="N13724" i="1" s="1"/>
  <c r="L13725" i="1"/>
  <c r="N13725" i="1" s="1"/>
  <c r="L13726" i="1"/>
  <c r="N13726" i="1" s="1"/>
  <c r="L13727" i="1"/>
  <c r="N13727" i="1" s="1"/>
  <c r="L13728" i="1"/>
  <c r="N13728" i="1" s="1"/>
  <c r="L13729" i="1"/>
  <c r="N13729" i="1" s="1"/>
  <c r="L13730" i="1"/>
  <c r="N13730" i="1" s="1"/>
  <c r="L13731" i="1"/>
  <c r="N13731" i="1" s="1"/>
  <c r="L13732" i="1"/>
  <c r="N13732" i="1" s="1"/>
  <c r="L13733" i="1"/>
  <c r="N13733" i="1" s="1"/>
  <c r="L13734" i="1"/>
  <c r="N13734" i="1" s="1"/>
  <c r="L13735" i="1"/>
  <c r="N13735" i="1" s="1"/>
  <c r="L13736" i="1"/>
  <c r="N13736" i="1" s="1"/>
  <c r="L13737" i="1"/>
  <c r="N13737" i="1" s="1"/>
  <c r="L13738" i="1"/>
  <c r="N13738" i="1" s="1"/>
  <c r="L13739" i="1"/>
  <c r="N13739" i="1" s="1"/>
  <c r="L13740" i="1"/>
  <c r="N13740" i="1" s="1"/>
  <c r="L13741" i="1"/>
  <c r="N13741" i="1" s="1"/>
  <c r="L13742" i="1"/>
  <c r="N13742" i="1" s="1"/>
  <c r="L13743" i="1"/>
  <c r="N13743" i="1" s="1"/>
  <c r="L13744" i="1"/>
  <c r="N13744" i="1" s="1"/>
  <c r="L13745" i="1"/>
  <c r="N13745" i="1" s="1"/>
  <c r="L13746" i="1"/>
  <c r="N13746" i="1" s="1"/>
  <c r="L13747" i="1"/>
  <c r="N13747" i="1" s="1"/>
  <c r="L13748" i="1"/>
  <c r="N13748" i="1" s="1"/>
  <c r="L13749" i="1"/>
  <c r="N13749" i="1" s="1"/>
  <c r="L13750" i="1"/>
  <c r="N13750" i="1" s="1"/>
  <c r="L13751" i="1"/>
  <c r="N13751" i="1" s="1"/>
  <c r="L13752" i="1"/>
  <c r="N13752" i="1" s="1"/>
  <c r="L13753" i="1"/>
  <c r="N13753" i="1" s="1"/>
  <c r="L13754" i="1"/>
  <c r="N13754" i="1" s="1"/>
  <c r="L13755" i="1"/>
  <c r="N13755" i="1" s="1"/>
  <c r="L13756" i="1"/>
  <c r="N13756" i="1" s="1"/>
  <c r="L13757" i="1"/>
  <c r="N13757" i="1" s="1"/>
  <c r="L13758" i="1"/>
  <c r="N13758" i="1" s="1"/>
  <c r="L13759" i="1"/>
  <c r="N13759" i="1" s="1"/>
  <c r="L13760" i="1"/>
  <c r="N13760" i="1" s="1"/>
  <c r="L13761" i="1"/>
  <c r="N13761" i="1" s="1"/>
  <c r="L13762" i="1"/>
  <c r="N13762" i="1" s="1"/>
  <c r="L13763" i="1"/>
  <c r="N13763" i="1" s="1"/>
  <c r="L13764" i="1"/>
  <c r="N13764" i="1" s="1"/>
  <c r="L13765" i="1"/>
  <c r="N13765" i="1" s="1"/>
  <c r="L13766" i="1"/>
  <c r="N13766" i="1" s="1"/>
  <c r="L13767" i="1"/>
  <c r="N13767" i="1" s="1"/>
  <c r="L13768" i="1"/>
  <c r="N13768" i="1" s="1"/>
  <c r="L13769" i="1"/>
  <c r="N13769" i="1" s="1"/>
  <c r="L13770" i="1"/>
  <c r="N13770" i="1" s="1"/>
  <c r="L13771" i="1"/>
  <c r="N13771" i="1" s="1"/>
  <c r="L13772" i="1"/>
  <c r="N13772" i="1" s="1"/>
  <c r="L13773" i="1"/>
  <c r="N13773" i="1" s="1"/>
  <c r="L13774" i="1"/>
  <c r="N13774" i="1" s="1"/>
  <c r="L13775" i="1"/>
  <c r="N13775" i="1" s="1"/>
  <c r="L13776" i="1"/>
  <c r="N13776" i="1" s="1"/>
  <c r="L13777" i="1"/>
  <c r="N13777" i="1" s="1"/>
  <c r="L13778" i="1"/>
  <c r="N13778" i="1" s="1"/>
  <c r="L13779" i="1"/>
  <c r="N13779" i="1" s="1"/>
  <c r="L13780" i="1"/>
  <c r="N13780" i="1" s="1"/>
  <c r="L13781" i="1"/>
  <c r="N13781" i="1" s="1"/>
  <c r="L13782" i="1"/>
  <c r="N13782" i="1" s="1"/>
  <c r="L13783" i="1"/>
  <c r="N13783" i="1" s="1"/>
  <c r="L13784" i="1"/>
  <c r="N13784" i="1" s="1"/>
  <c r="L13785" i="1"/>
  <c r="N13785" i="1" s="1"/>
  <c r="L13786" i="1"/>
  <c r="N13786" i="1" s="1"/>
  <c r="L13787" i="1"/>
  <c r="N13787" i="1" s="1"/>
  <c r="L13788" i="1"/>
  <c r="N13788" i="1" s="1"/>
  <c r="L13789" i="1"/>
  <c r="N13789" i="1" s="1"/>
  <c r="L13790" i="1"/>
  <c r="N13790" i="1" s="1"/>
  <c r="L13791" i="1"/>
  <c r="N13791" i="1" s="1"/>
  <c r="L13792" i="1"/>
  <c r="N13792" i="1" s="1"/>
  <c r="L13793" i="1"/>
  <c r="N13793" i="1" s="1"/>
  <c r="L13794" i="1"/>
  <c r="N13794" i="1" s="1"/>
  <c r="L13795" i="1"/>
  <c r="N13795" i="1" s="1"/>
  <c r="L13796" i="1"/>
  <c r="N13796" i="1" s="1"/>
  <c r="L13797" i="1"/>
  <c r="N13797" i="1" s="1"/>
  <c r="L13798" i="1"/>
  <c r="N13798" i="1" s="1"/>
  <c r="L13799" i="1"/>
  <c r="N13799" i="1" s="1"/>
  <c r="L13800" i="1"/>
  <c r="N13800" i="1" s="1"/>
  <c r="L13801" i="1"/>
  <c r="N13801" i="1" s="1"/>
  <c r="L13802" i="1"/>
  <c r="N13802" i="1" s="1"/>
  <c r="L13803" i="1"/>
  <c r="N13803" i="1" s="1"/>
  <c r="L13804" i="1"/>
  <c r="N13804" i="1" s="1"/>
  <c r="L13805" i="1"/>
  <c r="N13805" i="1" s="1"/>
  <c r="L13806" i="1"/>
  <c r="N13806" i="1" s="1"/>
  <c r="L13807" i="1"/>
  <c r="N13807" i="1" s="1"/>
  <c r="L13808" i="1"/>
  <c r="N13808" i="1" s="1"/>
  <c r="L13809" i="1"/>
  <c r="N13809" i="1" s="1"/>
  <c r="L13810" i="1"/>
  <c r="N13810" i="1" s="1"/>
  <c r="L13811" i="1"/>
  <c r="N13811" i="1" s="1"/>
  <c r="L13812" i="1"/>
  <c r="N13812" i="1" s="1"/>
  <c r="L13813" i="1"/>
  <c r="N13813" i="1" s="1"/>
  <c r="L13814" i="1"/>
  <c r="N13814" i="1" s="1"/>
  <c r="L13815" i="1"/>
  <c r="N13815" i="1" s="1"/>
  <c r="L13816" i="1"/>
  <c r="N13816" i="1" s="1"/>
  <c r="L13817" i="1"/>
  <c r="N13817" i="1" s="1"/>
  <c r="L13818" i="1"/>
  <c r="N13818" i="1" s="1"/>
  <c r="L13819" i="1"/>
  <c r="N13819" i="1" s="1"/>
  <c r="L13820" i="1"/>
  <c r="N13820" i="1" s="1"/>
  <c r="L13821" i="1"/>
  <c r="N13821" i="1" s="1"/>
  <c r="L13822" i="1"/>
  <c r="N13822" i="1" s="1"/>
  <c r="L13823" i="1"/>
  <c r="N13823" i="1" s="1"/>
  <c r="L13824" i="1"/>
  <c r="N13824" i="1" s="1"/>
  <c r="L13825" i="1"/>
  <c r="N13825" i="1" s="1"/>
  <c r="L13826" i="1"/>
  <c r="N13826" i="1" s="1"/>
  <c r="L13827" i="1"/>
  <c r="N13827" i="1" s="1"/>
  <c r="L13828" i="1"/>
  <c r="N13828" i="1" s="1"/>
  <c r="L13829" i="1"/>
  <c r="N13829" i="1" s="1"/>
  <c r="L13830" i="1"/>
  <c r="N13830" i="1" s="1"/>
  <c r="L13831" i="1"/>
  <c r="N13831" i="1" s="1"/>
  <c r="L13832" i="1"/>
  <c r="N13832" i="1" s="1"/>
  <c r="L13833" i="1"/>
  <c r="N13833" i="1" s="1"/>
  <c r="L13834" i="1"/>
  <c r="N13834" i="1" s="1"/>
  <c r="L13835" i="1"/>
  <c r="N13835" i="1" s="1"/>
  <c r="L13836" i="1"/>
  <c r="N13836" i="1" s="1"/>
  <c r="L13837" i="1"/>
  <c r="N13837" i="1" s="1"/>
  <c r="L13838" i="1"/>
  <c r="N13838" i="1" s="1"/>
  <c r="L13839" i="1"/>
  <c r="N13839" i="1" s="1"/>
  <c r="L13840" i="1"/>
  <c r="N13840" i="1" s="1"/>
  <c r="L13841" i="1"/>
  <c r="N13841" i="1" s="1"/>
  <c r="L13842" i="1"/>
  <c r="N13842" i="1" s="1"/>
  <c r="L13843" i="1"/>
  <c r="N13843" i="1" s="1"/>
  <c r="L13844" i="1"/>
  <c r="N13844" i="1" s="1"/>
  <c r="L13845" i="1"/>
  <c r="N13845" i="1" s="1"/>
  <c r="L13846" i="1"/>
  <c r="N13846" i="1" s="1"/>
  <c r="L13847" i="1"/>
  <c r="N13847" i="1" s="1"/>
  <c r="L13848" i="1"/>
  <c r="N13848" i="1" s="1"/>
  <c r="L13849" i="1"/>
  <c r="N13849" i="1" s="1"/>
  <c r="L13850" i="1"/>
  <c r="N13850" i="1" s="1"/>
  <c r="L13851" i="1"/>
  <c r="N13851" i="1" s="1"/>
  <c r="L13852" i="1"/>
  <c r="N13852" i="1" s="1"/>
  <c r="L13853" i="1"/>
  <c r="N13853" i="1" s="1"/>
  <c r="L13854" i="1"/>
  <c r="N13854" i="1" s="1"/>
  <c r="L13855" i="1"/>
  <c r="N13855" i="1" s="1"/>
  <c r="L13856" i="1"/>
  <c r="N13856" i="1" s="1"/>
  <c r="L13857" i="1"/>
  <c r="N13857" i="1" s="1"/>
  <c r="L13858" i="1"/>
  <c r="N13858" i="1" s="1"/>
  <c r="L13859" i="1"/>
  <c r="N13859" i="1" s="1"/>
  <c r="L13860" i="1"/>
  <c r="N13860" i="1" s="1"/>
  <c r="L13861" i="1"/>
  <c r="N13861" i="1" s="1"/>
  <c r="L13862" i="1"/>
  <c r="N13862" i="1" s="1"/>
  <c r="L13863" i="1"/>
  <c r="N13863" i="1" s="1"/>
  <c r="L13864" i="1"/>
  <c r="N13864" i="1" s="1"/>
  <c r="L13865" i="1"/>
  <c r="N13865" i="1" s="1"/>
  <c r="L13866" i="1"/>
  <c r="N13866" i="1" s="1"/>
  <c r="L13867" i="1"/>
  <c r="N13867" i="1" s="1"/>
  <c r="L13868" i="1"/>
  <c r="N13868" i="1" s="1"/>
  <c r="L13869" i="1"/>
  <c r="N13869" i="1" s="1"/>
  <c r="L13870" i="1"/>
  <c r="N13870" i="1" s="1"/>
  <c r="L13871" i="1"/>
  <c r="N13871" i="1" s="1"/>
  <c r="L13872" i="1"/>
  <c r="N13872" i="1" s="1"/>
  <c r="L13873" i="1"/>
  <c r="N13873" i="1" s="1"/>
  <c r="L13874" i="1"/>
  <c r="N13874" i="1" s="1"/>
  <c r="L13875" i="1"/>
  <c r="N13875" i="1" s="1"/>
  <c r="L13876" i="1"/>
  <c r="N13876" i="1" s="1"/>
  <c r="L13877" i="1"/>
  <c r="N13877" i="1" s="1"/>
  <c r="L13878" i="1"/>
  <c r="N13878" i="1" s="1"/>
  <c r="L13879" i="1"/>
  <c r="N13879" i="1" s="1"/>
  <c r="L13880" i="1"/>
  <c r="N13880" i="1" s="1"/>
  <c r="L13881" i="1"/>
  <c r="N13881" i="1" s="1"/>
  <c r="L13882" i="1"/>
  <c r="N13882" i="1" s="1"/>
  <c r="L13883" i="1"/>
  <c r="N13883" i="1" s="1"/>
  <c r="L13884" i="1"/>
  <c r="N13884" i="1" s="1"/>
  <c r="L13885" i="1"/>
  <c r="N13885" i="1" s="1"/>
  <c r="L13886" i="1"/>
  <c r="N13886" i="1" s="1"/>
  <c r="L13887" i="1"/>
  <c r="N13887" i="1" s="1"/>
  <c r="L13888" i="1"/>
  <c r="N13888" i="1" s="1"/>
  <c r="L13889" i="1"/>
  <c r="N13889" i="1" s="1"/>
  <c r="L13890" i="1"/>
  <c r="N13890" i="1" s="1"/>
  <c r="L13891" i="1"/>
  <c r="N13891" i="1" s="1"/>
  <c r="L13892" i="1"/>
  <c r="N13892" i="1" s="1"/>
  <c r="L13893" i="1"/>
  <c r="N13893" i="1" s="1"/>
  <c r="L13894" i="1"/>
  <c r="N13894" i="1" s="1"/>
  <c r="L13895" i="1"/>
  <c r="N13895" i="1" s="1"/>
  <c r="L13896" i="1"/>
  <c r="N13896" i="1" s="1"/>
  <c r="L13897" i="1"/>
  <c r="N13897" i="1" s="1"/>
  <c r="L13898" i="1"/>
  <c r="N13898" i="1" s="1"/>
  <c r="L13899" i="1"/>
  <c r="N13899" i="1" s="1"/>
  <c r="L13900" i="1"/>
  <c r="N13900" i="1" s="1"/>
  <c r="L13901" i="1"/>
  <c r="N13901" i="1" s="1"/>
  <c r="L13902" i="1"/>
  <c r="N13902" i="1" s="1"/>
  <c r="L13903" i="1"/>
  <c r="N13903" i="1" s="1"/>
  <c r="L13904" i="1"/>
  <c r="N13904" i="1" s="1"/>
  <c r="L13905" i="1"/>
  <c r="N13905" i="1" s="1"/>
  <c r="L13906" i="1"/>
  <c r="N13906" i="1" s="1"/>
  <c r="L13907" i="1"/>
  <c r="N13907" i="1" s="1"/>
  <c r="L13908" i="1"/>
  <c r="N13908" i="1" s="1"/>
  <c r="L13909" i="1"/>
  <c r="N13909" i="1" s="1"/>
  <c r="L13910" i="1"/>
  <c r="N13910" i="1" s="1"/>
  <c r="L13911" i="1"/>
  <c r="N13911" i="1" s="1"/>
  <c r="L13912" i="1"/>
  <c r="N13912" i="1" s="1"/>
  <c r="L13913" i="1"/>
  <c r="N13913" i="1" s="1"/>
  <c r="L13914" i="1"/>
  <c r="N13914" i="1" s="1"/>
  <c r="L13915" i="1"/>
  <c r="N13915" i="1" s="1"/>
  <c r="L13916" i="1"/>
  <c r="N13916" i="1" s="1"/>
  <c r="L13917" i="1"/>
  <c r="N13917" i="1" s="1"/>
  <c r="L13918" i="1"/>
  <c r="N13918" i="1" s="1"/>
  <c r="L13919" i="1"/>
  <c r="N13919" i="1" s="1"/>
  <c r="L13920" i="1"/>
  <c r="N13920" i="1" s="1"/>
  <c r="L13921" i="1"/>
  <c r="N13921" i="1" s="1"/>
  <c r="L13922" i="1"/>
  <c r="N13922" i="1" s="1"/>
  <c r="L13923" i="1"/>
  <c r="N13923" i="1" s="1"/>
  <c r="L13924" i="1"/>
  <c r="N13924" i="1" s="1"/>
  <c r="L13925" i="1"/>
  <c r="N13925" i="1" s="1"/>
  <c r="L13926" i="1"/>
  <c r="N13926" i="1" s="1"/>
  <c r="L13927" i="1"/>
  <c r="N13927" i="1" s="1"/>
  <c r="L13928" i="1"/>
  <c r="N13928" i="1" s="1"/>
  <c r="L13929" i="1"/>
  <c r="N13929" i="1" s="1"/>
  <c r="L13930" i="1"/>
  <c r="N13930" i="1" s="1"/>
  <c r="L13931" i="1"/>
  <c r="N13931" i="1" s="1"/>
  <c r="L13932" i="1"/>
  <c r="N13932" i="1" s="1"/>
  <c r="L13933" i="1"/>
  <c r="N13933" i="1" s="1"/>
  <c r="L13934" i="1"/>
  <c r="N13934" i="1" s="1"/>
  <c r="L13935" i="1"/>
  <c r="N13935" i="1" s="1"/>
  <c r="L13936" i="1"/>
  <c r="N13936" i="1" s="1"/>
  <c r="L13937" i="1"/>
  <c r="N13937" i="1" s="1"/>
  <c r="L13938" i="1"/>
  <c r="N13938" i="1" s="1"/>
  <c r="L13939" i="1"/>
  <c r="N13939" i="1" s="1"/>
  <c r="L13940" i="1"/>
  <c r="N13940" i="1" s="1"/>
  <c r="L13941" i="1"/>
  <c r="N13941" i="1" s="1"/>
  <c r="L13942" i="1"/>
  <c r="N13942" i="1" s="1"/>
  <c r="L13943" i="1"/>
  <c r="N13943" i="1" s="1"/>
  <c r="L13944" i="1"/>
  <c r="N13944" i="1" s="1"/>
  <c r="L13945" i="1"/>
  <c r="N13945" i="1" s="1"/>
  <c r="L13946" i="1"/>
  <c r="N13946" i="1" s="1"/>
  <c r="L13947" i="1"/>
  <c r="N13947" i="1" s="1"/>
  <c r="L13948" i="1"/>
  <c r="N13948" i="1" s="1"/>
  <c r="L13949" i="1"/>
  <c r="N13949" i="1" s="1"/>
  <c r="L13950" i="1"/>
  <c r="N13950" i="1" s="1"/>
  <c r="L13951" i="1"/>
  <c r="N13951" i="1" s="1"/>
  <c r="L13952" i="1"/>
  <c r="N13952" i="1" s="1"/>
  <c r="L13953" i="1"/>
  <c r="N13953" i="1" s="1"/>
  <c r="L13954" i="1"/>
  <c r="N13954" i="1" s="1"/>
  <c r="L13955" i="1"/>
  <c r="N13955" i="1" s="1"/>
  <c r="L13956" i="1"/>
  <c r="N13956" i="1" s="1"/>
  <c r="L13957" i="1"/>
  <c r="N13957" i="1" s="1"/>
  <c r="L13958" i="1"/>
  <c r="N13958" i="1" s="1"/>
  <c r="L13959" i="1"/>
  <c r="N13959" i="1" s="1"/>
  <c r="L13960" i="1"/>
  <c r="N13960" i="1" s="1"/>
  <c r="L13961" i="1"/>
  <c r="N13961" i="1" s="1"/>
  <c r="L13962" i="1"/>
  <c r="N13962" i="1" s="1"/>
  <c r="L13963" i="1"/>
  <c r="N13963" i="1" s="1"/>
  <c r="L13964" i="1"/>
  <c r="N13964" i="1" s="1"/>
  <c r="L13965" i="1"/>
  <c r="N13965" i="1" s="1"/>
  <c r="L13966" i="1"/>
  <c r="N13966" i="1" s="1"/>
  <c r="L13967" i="1"/>
  <c r="N13967" i="1" s="1"/>
  <c r="L13968" i="1"/>
  <c r="N13968" i="1" s="1"/>
  <c r="L13969" i="1"/>
  <c r="N13969" i="1" s="1"/>
  <c r="L13970" i="1"/>
  <c r="N13970" i="1" s="1"/>
  <c r="L13971" i="1"/>
  <c r="N13971" i="1" s="1"/>
  <c r="L13972" i="1"/>
  <c r="N13972" i="1" s="1"/>
  <c r="L13973" i="1"/>
  <c r="N13973" i="1" s="1"/>
  <c r="L13974" i="1"/>
  <c r="N13974" i="1" s="1"/>
  <c r="L13975" i="1"/>
  <c r="N13975" i="1" s="1"/>
  <c r="L13976" i="1"/>
  <c r="N13976" i="1" s="1"/>
  <c r="L13977" i="1"/>
  <c r="N13977" i="1" s="1"/>
  <c r="L13978" i="1"/>
  <c r="N13978" i="1" s="1"/>
  <c r="L13979" i="1"/>
  <c r="N13979" i="1" s="1"/>
  <c r="L13980" i="1"/>
  <c r="N13980" i="1" s="1"/>
  <c r="L13981" i="1"/>
  <c r="N13981" i="1" s="1"/>
  <c r="L13982" i="1"/>
  <c r="N13982" i="1" s="1"/>
  <c r="L13983" i="1"/>
  <c r="N13983" i="1" s="1"/>
  <c r="L13984" i="1"/>
  <c r="N13984" i="1" s="1"/>
  <c r="L13985" i="1"/>
  <c r="N13985" i="1" s="1"/>
  <c r="L13986" i="1"/>
  <c r="N13986" i="1" s="1"/>
  <c r="L13987" i="1"/>
  <c r="N13987" i="1" s="1"/>
  <c r="L13988" i="1"/>
  <c r="N13988" i="1" s="1"/>
  <c r="L13989" i="1"/>
  <c r="N13989" i="1" s="1"/>
  <c r="L13990" i="1"/>
  <c r="N13990" i="1" s="1"/>
  <c r="L13991" i="1"/>
  <c r="N13991" i="1" s="1"/>
  <c r="L13992" i="1"/>
  <c r="N13992" i="1" s="1"/>
  <c r="L13993" i="1"/>
  <c r="N13993" i="1" s="1"/>
  <c r="L13994" i="1"/>
  <c r="N13994" i="1" s="1"/>
  <c r="L13995" i="1"/>
  <c r="N13995" i="1" s="1"/>
  <c r="L13996" i="1"/>
  <c r="N13996" i="1" s="1"/>
  <c r="L13997" i="1"/>
  <c r="N13997" i="1" s="1"/>
  <c r="L13998" i="1"/>
  <c r="N13998" i="1" s="1"/>
  <c r="L13999" i="1"/>
  <c r="N13999" i="1" s="1"/>
  <c r="L14000" i="1"/>
  <c r="N14000" i="1" s="1"/>
  <c r="L14001" i="1"/>
  <c r="N14001" i="1" s="1"/>
  <c r="L14002" i="1"/>
  <c r="N14002" i="1" s="1"/>
  <c r="L14003" i="1"/>
  <c r="N14003" i="1" s="1"/>
  <c r="L14004" i="1"/>
  <c r="N14004" i="1" s="1"/>
  <c r="L14005" i="1"/>
  <c r="N14005" i="1" s="1"/>
  <c r="L14006" i="1"/>
  <c r="N14006" i="1" s="1"/>
  <c r="L14007" i="1"/>
  <c r="N14007" i="1" s="1"/>
  <c r="L14008" i="1"/>
  <c r="N14008" i="1" s="1"/>
  <c r="L14009" i="1"/>
  <c r="N14009" i="1" s="1"/>
  <c r="L14010" i="1"/>
  <c r="N14010" i="1" s="1"/>
  <c r="L14011" i="1"/>
  <c r="N14011" i="1" s="1"/>
  <c r="L14012" i="1"/>
  <c r="N14012" i="1" s="1"/>
  <c r="L14013" i="1"/>
  <c r="N14013" i="1" s="1"/>
  <c r="L14014" i="1"/>
  <c r="N14014" i="1" s="1"/>
  <c r="L14015" i="1"/>
  <c r="N14015" i="1" s="1"/>
  <c r="L14016" i="1"/>
  <c r="N14016" i="1" s="1"/>
  <c r="L14017" i="1"/>
  <c r="N14017" i="1" s="1"/>
  <c r="L14018" i="1"/>
  <c r="N14018" i="1" s="1"/>
  <c r="L14019" i="1"/>
  <c r="N14019" i="1" s="1"/>
  <c r="L14020" i="1"/>
  <c r="N14020" i="1" s="1"/>
  <c r="L14021" i="1"/>
  <c r="N14021" i="1" s="1"/>
  <c r="L14022" i="1"/>
  <c r="N14022" i="1" s="1"/>
  <c r="L14023" i="1"/>
  <c r="N14023" i="1" s="1"/>
  <c r="L14024" i="1"/>
  <c r="N14024" i="1" s="1"/>
  <c r="L14025" i="1"/>
  <c r="N14025" i="1" s="1"/>
  <c r="L14026" i="1"/>
  <c r="N14026" i="1" s="1"/>
  <c r="L14027" i="1"/>
  <c r="N14027" i="1" s="1"/>
  <c r="L14028" i="1"/>
  <c r="N14028" i="1" s="1"/>
  <c r="L14029" i="1"/>
  <c r="N14029" i="1" s="1"/>
  <c r="L14030" i="1"/>
  <c r="N14030" i="1" s="1"/>
  <c r="L14031" i="1"/>
  <c r="N14031" i="1" s="1"/>
  <c r="L14032" i="1"/>
  <c r="N14032" i="1" s="1"/>
  <c r="L14033" i="1"/>
  <c r="N14033" i="1" s="1"/>
  <c r="L14034" i="1"/>
  <c r="N14034" i="1" s="1"/>
  <c r="L14035" i="1"/>
  <c r="N14035" i="1" s="1"/>
  <c r="L14036" i="1"/>
  <c r="N14036" i="1" s="1"/>
  <c r="L14037" i="1"/>
  <c r="N14037" i="1" s="1"/>
  <c r="L14038" i="1"/>
  <c r="N14038" i="1" s="1"/>
  <c r="L14039" i="1"/>
  <c r="N14039" i="1" s="1"/>
  <c r="L14040" i="1"/>
  <c r="N14040" i="1" s="1"/>
  <c r="L14041" i="1"/>
  <c r="N14041" i="1" s="1"/>
  <c r="L14042" i="1"/>
  <c r="N14042" i="1" s="1"/>
  <c r="L14043" i="1"/>
  <c r="N14043" i="1" s="1"/>
  <c r="L14044" i="1"/>
  <c r="N14044" i="1" s="1"/>
  <c r="L14045" i="1"/>
  <c r="N14045" i="1" s="1"/>
  <c r="L14046" i="1"/>
  <c r="N14046" i="1" s="1"/>
  <c r="L14047" i="1"/>
  <c r="N14047" i="1" s="1"/>
  <c r="L14048" i="1"/>
  <c r="N14048" i="1" s="1"/>
  <c r="L14049" i="1"/>
  <c r="N14049" i="1" s="1"/>
  <c r="L14050" i="1"/>
  <c r="N14050" i="1" s="1"/>
  <c r="L14051" i="1"/>
  <c r="N14051" i="1" s="1"/>
  <c r="L14052" i="1"/>
  <c r="N14052" i="1" s="1"/>
  <c r="L14053" i="1"/>
  <c r="N14053" i="1" s="1"/>
  <c r="L14054" i="1"/>
  <c r="N14054" i="1" s="1"/>
  <c r="L14055" i="1"/>
  <c r="N14055" i="1" s="1"/>
  <c r="L14056" i="1"/>
  <c r="N14056" i="1" s="1"/>
  <c r="L14057" i="1"/>
  <c r="N14057" i="1" s="1"/>
  <c r="L14058" i="1"/>
  <c r="N14058" i="1" s="1"/>
  <c r="L14059" i="1"/>
  <c r="N14059" i="1" s="1"/>
  <c r="L14060" i="1"/>
  <c r="N14060" i="1" s="1"/>
  <c r="L14061" i="1"/>
  <c r="N14061" i="1" s="1"/>
  <c r="L14062" i="1"/>
  <c r="N14062" i="1" s="1"/>
  <c r="L14063" i="1"/>
  <c r="N14063" i="1" s="1"/>
  <c r="L14064" i="1"/>
  <c r="N14064" i="1" s="1"/>
  <c r="L14065" i="1"/>
  <c r="N14065" i="1" s="1"/>
  <c r="L14066" i="1"/>
  <c r="N14066" i="1" s="1"/>
  <c r="L14067" i="1"/>
  <c r="N14067" i="1" s="1"/>
  <c r="L14068" i="1"/>
  <c r="N14068" i="1" s="1"/>
  <c r="L14069" i="1"/>
  <c r="N14069" i="1" s="1"/>
  <c r="L14070" i="1"/>
  <c r="N14070" i="1" s="1"/>
  <c r="L14071" i="1"/>
  <c r="N14071" i="1" s="1"/>
  <c r="L14072" i="1"/>
  <c r="N14072" i="1" s="1"/>
  <c r="L14073" i="1"/>
  <c r="N14073" i="1" s="1"/>
  <c r="L14074" i="1"/>
  <c r="N14074" i="1" s="1"/>
  <c r="L14075" i="1"/>
  <c r="N14075" i="1" s="1"/>
  <c r="L14076" i="1"/>
  <c r="N14076" i="1" s="1"/>
  <c r="L14077" i="1"/>
  <c r="N14077" i="1" s="1"/>
  <c r="L14078" i="1"/>
  <c r="N14078" i="1" s="1"/>
  <c r="L14079" i="1"/>
  <c r="N14079" i="1" s="1"/>
  <c r="L14080" i="1"/>
  <c r="N14080" i="1" s="1"/>
  <c r="L14081" i="1"/>
  <c r="N14081" i="1" s="1"/>
  <c r="L14082" i="1"/>
  <c r="N14082" i="1" s="1"/>
  <c r="L14083" i="1"/>
  <c r="N14083" i="1" s="1"/>
  <c r="L14084" i="1"/>
  <c r="N14084" i="1" s="1"/>
  <c r="L14085" i="1"/>
  <c r="N14085" i="1" s="1"/>
  <c r="L14086" i="1"/>
  <c r="N14086" i="1" s="1"/>
  <c r="L14087" i="1"/>
  <c r="N14087" i="1" s="1"/>
  <c r="L14088" i="1"/>
  <c r="N14088" i="1" s="1"/>
  <c r="L14089" i="1"/>
  <c r="N14089" i="1" s="1"/>
  <c r="L14090" i="1"/>
  <c r="N14090" i="1" s="1"/>
  <c r="L14091" i="1"/>
  <c r="N14091" i="1" s="1"/>
  <c r="L14092" i="1"/>
  <c r="N14092" i="1" s="1"/>
  <c r="L14093" i="1"/>
  <c r="N14093" i="1" s="1"/>
  <c r="L14094" i="1"/>
  <c r="N14094" i="1" s="1"/>
  <c r="L14095" i="1"/>
  <c r="N14095" i="1" s="1"/>
  <c r="L14096" i="1"/>
  <c r="N14096" i="1" s="1"/>
  <c r="L14097" i="1"/>
  <c r="N14097" i="1" s="1"/>
  <c r="L14098" i="1"/>
  <c r="N14098" i="1" s="1"/>
  <c r="L14099" i="1"/>
  <c r="N14099" i="1" s="1"/>
  <c r="L14100" i="1"/>
  <c r="N14100" i="1" s="1"/>
  <c r="L14101" i="1"/>
  <c r="N14101" i="1" s="1"/>
  <c r="L14102" i="1"/>
  <c r="N14102" i="1" s="1"/>
  <c r="L14103" i="1"/>
  <c r="N14103" i="1" s="1"/>
  <c r="L14104" i="1"/>
  <c r="N14104" i="1" s="1"/>
  <c r="L14105" i="1"/>
  <c r="N14105" i="1" s="1"/>
  <c r="L14106" i="1"/>
  <c r="N14106" i="1" s="1"/>
  <c r="L14107" i="1"/>
  <c r="N14107" i="1" s="1"/>
  <c r="L14108" i="1"/>
  <c r="N14108" i="1" s="1"/>
  <c r="L14109" i="1"/>
  <c r="N14109" i="1" s="1"/>
  <c r="L14110" i="1"/>
  <c r="N14110" i="1" s="1"/>
  <c r="L14111" i="1"/>
  <c r="N14111" i="1" s="1"/>
  <c r="L14112" i="1"/>
  <c r="N14112" i="1" s="1"/>
  <c r="L14113" i="1"/>
  <c r="N14113" i="1" s="1"/>
  <c r="L14114" i="1"/>
  <c r="N14114" i="1" s="1"/>
  <c r="L14115" i="1"/>
  <c r="N14115" i="1" s="1"/>
  <c r="L14116" i="1"/>
  <c r="N14116" i="1" s="1"/>
  <c r="L14117" i="1"/>
  <c r="N14117" i="1" s="1"/>
  <c r="L14118" i="1"/>
  <c r="N14118" i="1" s="1"/>
  <c r="L14119" i="1"/>
  <c r="N14119" i="1" s="1"/>
  <c r="L14120" i="1"/>
  <c r="N14120" i="1" s="1"/>
  <c r="L14121" i="1"/>
  <c r="N14121" i="1" s="1"/>
  <c r="L14122" i="1"/>
  <c r="N14122" i="1" s="1"/>
  <c r="L14123" i="1"/>
  <c r="N14123" i="1" s="1"/>
  <c r="L14124" i="1"/>
  <c r="N14124" i="1" s="1"/>
  <c r="L14125" i="1"/>
  <c r="N14125" i="1" s="1"/>
  <c r="L14126" i="1"/>
  <c r="N14126" i="1" s="1"/>
  <c r="L14127" i="1"/>
  <c r="N14127" i="1" s="1"/>
  <c r="L14128" i="1"/>
  <c r="N14128" i="1" s="1"/>
  <c r="L14129" i="1"/>
  <c r="N14129" i="1" s="1"/>
  <c r="L14130" i="1"/>
  <c r="N14130" i="1" s="1"/>
  <c r="L14131" i="1"/>
  <c r="N14131" i="1" s="1"/>
  <c r="L14132" i="1"/>
  <c r="N14132" i="1" s="1"/>
  <c r="L14133" i="1"/>
  <c r="N14133" i="1" s="1"/>
  <c r="L14134" i="1"/>
  <c r="N14134" i="1" s="1"/>
  <c r="L14135" i="1"/>
  <c r="N14135" i="1" s="1"/>
  <c r="L14136" i="1"/>
  <c r="N14136" i="1" s="1"/>
  <c r="L14137" i="1"/>
  <c r="N14137" i="1" s="1"/>
  <c r="L14138" i="1"/>
  <c r="N14138" i="1" s="1"/>
  <c r="L14139" i="1"/>
  <c r="N14139" i="1" s="1"/>
  <c r="L14140" i="1"/>
  <c r="N14140" i="1" s="1"/>
  <c r="L14141" i="1"/>
  <c r="N14141" i="1" s="1"/>
  <c r="L14142" i="1"/>
  <c r="N14142" i="1" s="1"/>
  <c r="L14143" i="1"/>
  <c r="N14143" i="1" s="1"/>
  <c r="L14144" i="1"/>
  <c r="N14144" i="1" s="1"/>
  <c r="L14145" i="1"/>
  <c r="N14145" i="1" s="1"/>
  <c r="L14146" i="1"/>
  <c r="N14146" i="1" s="1"/>
  <c r="L14147" i="1"/>
  <c r="N14147" i="1" s="1"/>
  <c r="L14148" i="1"/>
  <c r="N14148" i="1" s="1"/>
  <c r="L14149" i="1"/>
  <c r="N14149" i="1" s="1"/>
  <c r="L14150" i="1"/>
  <c r="N14150" i="1" s="1"/>
  <c r="L14151" i="1"/>
  <c r="N14151" i="1" s="1"/>
  <c r="L14152" i="1"/>
  <c r="N14152" i="1" s="1"/>
  <c r="L14153" i="1"/>
  <c r="N14153" i="1" s="1"/>
  <c r="L14154" i="1"/>
  <c r="N14154" i="1" s="1"/>
  <c r="L14155" i="1"/>
  <c r="N14155" i="1" s="1"/>
  <c r="L14156" i="1"/>
  <c r="N14156" i="1" s="1"/>
  <c r="L14157" i="1"/>
  <c r="N14157" i="1" s="1"/>
  <c r="L14158" i="1"/>
  <c r="N14158" i="1" s="1"/>
  <c r="L14159" i="1"/>
  <c r="N14159" i="1" s="1"/>
  <c r="L14160" i="1"/>
  <c r="N14160" i="1" s="1"/>
  <c r="L14161" i="1"/>
  <c r="N14161" i="1" s="1"/>
  <c r="L14162" i="1"/>
  <c r="N14162" i="1" s="1"/>
  <c r="L14163" i="1"/>
  <c r="N14163" i="1" s="1"/>
  <c r="L14164" i="1"/>
  <c r="N14164" i="1" s="1"/>
  <c r="L14165" i="1"/>
  <c r="N14165" i="1" s="1"/>
  <c r="L14166" i="1"/>
  <c r="N14166" i="1" s="1"/>
  <c r="L14167" i="1"/>
  <c r="N14167" i="1" s="1"/>
  <c r="L14168" i="1"/>
  <c r="N14168" i="1" s="1"/>
  <c r="L14169" i="1"/>
  <c r="N14169" i="1" s="1"/>
  <c r="L14170" i="1"/>
  <c r="N14170" i="1" s="1"/>
  <c r="L14171" i="1"/>
  <c r="N14171" i="1" s="1"/>
  <c r="L14172" i="1"/>
  <c r="N14172" i="1" s="1"/>
  <c r="L14173" i="1"/>
  <c r="N14173" i="1" s="1"/>
  <c r="L14174" i="1"/>
  <c r="N14174" i="1" s="1"/>
  <c r="L14175" i="1"/>
  <c r="N14175" i="1" s="1"/>
  <c r="L14176" i="1"/>
  <c r="N14176" i="1" s="1"/>
  <c r="L14177" i="1"/>
  <c r="N14177" i="1" s="1"/>
  <c r="L14178" i="1"/>
  <c r="N14178" i="1" s="1"/>
  <c r="L14179" i="1"/>
  <c r="N14179" i="1" s="1"/>
  <c r="L14180" i="1"/>
  <c r="N14180" i="1" s="1"/>
  <c r="L14181" i="1"/>
  <c r="N14181" i="1" s="1"/>
  <c r="L14182" i="1"/>
  <c r="N14182" i="1" s="1"/>
  <c r="L14183" i="1"/>
  <c r="N14183" i="1" s="1"/>
  <c r="L14184" i="1"/>
  <c r="N14184" i="1" s="1"/>
  <c r="L14185" i="1"/>
  <c r="N14185" i="1" s="1"/>
  <c r="L14186" i="1"/>
  <c r="N14186" i="1" s="1"/>
  <c r="L14187" i="1"/>
  <c r="N14187" i="1" s="1"/>
  <c r="L14188" i="1"/>
  <c r="N14188" i="1" s="1"/>
  <c r="L14189" i="1"/>
  <c r="N14189" i="1" s="1"/>
  <c r="L14190" i="1"/>
  <c r="N14190" i="1" s="1"/>
  <c r="L14191" i="1"/>
  <c r="N14191" i="1" s="1"/>
  <c r="L14192" i="1"/>
  <c r="N14192" i="1" s="1"/>
  <c r="L14193" i="1"/>
  <c r="N14193" i="1" s="1"/>
  <c r="L14194" i="1"/>
  <c r="N14194" i="1" s="1"/>
  <c r="L14195" i="1"/>
  <c r="N14195" i="1" s="1"/>
  <c r="L14196" i="1"/>
  <c r="N14196" i="1" s="1"/>
  <c r="L14197" i="1"/>
  <c r="N14197" i="1" s="1"/>
  <c r="L14198" i="1"/>
  <c r="N14198" i="1" s="1"/>
  <c r="L14199" i="1"/>
  <c r="N14199" i="1" s="1"/>
  <c r="L14200" i="1"/>
  <c r="N14200" i="1" s="1"/>
  <c r="L14201" i="1"/>
  <c r="N14201" i="1" s="1"/>
  <c r="L14202" i="1"/>
  <c r="N14202" i="1" s="1"/>
  <c r="L14203" i="1"/>
  <c r="N14203" i="1" s="1"/>
  <c r="L14204" i="1"/>
  <c r="N14204" i="1" s="1"/>
  <c r="L14205" i="1"/>
  <c r="N14205" i="1" s="1"/>
  <c r="L14206" i="1"/>
  <c r="N14206" i="1" s="1"/>
  <c r="L14207" i="1"/>
  <c r="N14207" i="1" s="1"/>
  <c r="L14208" i="1"/>
  <c r="N14208" i="1" s="1"/>
  <c r="L14209" i="1"/>
  <c r="N14209" i="1" s="1"/>
  <c r="L14210" i="1"/>
  <c r="N14210" i="1" s="1"/>
  <c r="L14211" i="1"/>
  <c r="N14211" i="1" s="1"/>
  <c r="L14212" i="1"/>
  <c r="N14212" i="1" s="1"/>
  <c r="L14213" i="1"/>
  <c r="N14213" i="1" s="1"/>
  <c r="L14214" i="1"/>
  <c r="N14214" i="1" s="1"/>
  <c r="L14215" i="1"/>
  <c r="N14215" i="1" s="1"/>
  <c r="L14216" i="1"/>
  <c r="N14216" i="1" s="1"/>
  <c r="L14217" i="1"/>
  <c r="N14217" i="1" s="1"/>
  <c r="L14218" i="1"/>
  <c r="N14218" i="1" s="1"/>
  <c r="L14219" i="1"/>
  <c r="N14219" i="1" s="1"/>
  <c r="L14220" i="1"/>
  <c r="N14220" i="1" s="1"/>
  <c r="L14221" i="1"/>
  <c r="N14221" i="1" s="1"/>
  <c r="L14222" i="1"/>
  <c r="N14222" i="1" s="1"/>
  <c r="L14223" i="1"/>
  <c r="N14223" i="1" s="1"/>
  <c r="L14224" i="1"/>
  <c r="N14224" i="1" s="1"/>
  <c r="L14225" i="1"/>
  <c r="N14225" i="1" s="1"/>
  <c r="L14226" i="1"/>
  <c r="N14226" i="1" s="1"/>
  <c r="L14227" i="1"/>
  <c r="N14227" i="1" s="1"/>
  <c r="L14228" i="1"/>
  <c r="N14228" i="1" s="1"/>
  <c r="L14229" i="1"/>
  <c r="N14229" i="1" s="1"/>
  <c r="L14230" i="1"/>
  <c r="N14230" i="1" s="1"/>
  <c r="L14231" i="1"/>
  <c r="N14231" i="1" s="1"/>
  <c r="L14232" i="1"/>
  <c r="N14232" i="1" s="1"/>
  <c r="L14233" i="1"/>
  <c r="N14233" i="1" s="1"/>
  <c r="L14234" i="1"/>
  <c r="N14234" i="1" s="1"/>
  <c r="L14235" i="1"/>
  <c r="N14235" i="1" s="1"/>
  <c r="L14236" i="1"/>
  <c r="N14236" i="1" s="1"/>
  <c r="L14237" i="1"/>
  <c r="N14237" i="1" s="1"/>
  <c r="L14238" i="1"/>
  <c r="N14238" i="1" s="1"/>
  <c r="L14239" i="1"/>
  <c r="N14239" i="1" s="1"/>
  <c r="L14240" i="1"/>
  <c r="N14240" i="1" s="1"/>
  <c r="L14241" i="1"/>
  <c r="N14241" i="1" s="1"/>
  <c r="L14242" i="1"/>
  <c r="N14242" i="1" s="1"/>
  <c r="L14243" i="1"/>
  <c r="N14243" i="1" s="1"/>
  <c r="L14244" i="1"/>
  <c r="N14244" i="1" s="1"/>
  <c r="L14245" i="1"/>
  <c r="N14245" i="1" s="1"/>
  <c r="L14246" i="1"/>
  <c r="N14246" i="1" s="1"/>
  <c r="L14247" i="1"/>
  <c r="N14247" i="1" s="1"/>
  <c r="L14248" i="1"/>
  <c r="N14248" i="1" s="1"/>
  <c r="L14249" i="1"/>
  <c r="N14249" i="1" s="1"/>
  <c r="L14250" i="1"/>
  <c r="N14250" i="1" s="1"/>
  <c r="L14251" i="1"/>
  <c r="N14251" i="1" s="1"/>
  <c r="L14252" i="1"/>
  <c r="N14252" i="1" s="1"/>
  <c r="L14253" i="1"/>
  <c r="N14253" i="1" s="1"/>
  <c r="L14254" i="1"/>
  <c r="N14254" i="1" s="1"/>
  <c r="L14255" i="1"/>
  <c r="N14255" i="1" s="1"/>
  <c r="L14256" i="1"/>
  <c r="N14256" i="1" s="1"/>
  <c r="L14257" i="1"/>
  <c r="N14257" i="1" s="1"/>
  <c r="L14258" i="1"/>
  <c r="N14258" i="1" s="1"/>
  <c r="L14259" i="1"/>
  <c r="N14259" i="1" s="1"/>
  <c r="L14260" i="1"/>
  <c r="N14260" i="1" s="1"/>
  <c r="L14261" i="1"/>
  <c r="N14261" i="1" s="1"/>
  <c r="L14262" i="1"/>
  <c r="N14262" i="1" s="1"/>
  <c r="L14263" i="1"/>
  <c r="N14263" i="1" s="1"/>
  <c r="L14264" i="1"/>
  <c r="N14264" i="1" s="1"/>
  <c r="L14265" i="1"/>
  <c r="N14265" i="1" s="1"/>
  <c r="L14266" i="1"/>
  <c r="N14266" i="1" s="1"/>
  <c r="L14267" i="1"/>
  <c r="N14267" i="1" s="1"/>
  <c r="L14268" i="1"/>
  <c r="N14268" i="1" s="1"/>
  <c r="L14269" i="1"/>
  <c r="N14269" i="1" s="1"/>
  <c r="L14270" i="1"/>
  <c r="N14270" i="1" s="1"/>
  <c r="L14271" i="1"/>
  <c r="N14271" i="1" s="1"/>
  <c r="L14272" i="1"/>
  <c r="N14272" i="1" s="1"/>
  <c r="L14273" i="1"/>
  <c r="N14273" i="1" s="1"/>
  <c r="L14274" i="1"/>
  <c r="N14274" i="1" s="1"/>
  <c r="L14275" i="1"/>
  <c r="N14275" i="1" s="1"/>
  <c r="L14276" i="1"/>
  <c r="N14276" i="1" s="1"/>
  <c r="L14277" i="1"/>
  <c r="N14277" i="1" s="1"/>
  <c r="L14278" i="1"/>
  <c r="N14278" i="1" s="1"/>
  <c r="L14279" i="1"/>
  <c r="N14279" i="1" s="1"/>
  <c r="L14280" i="1"/>
  <c r="N14280" i="1" s="1"/>
  <c r="L14281" i="1"/>
  <c r="N14281" i="1" s="1"/>
  <c r="L14282" i="1"/>
  <c r="N14282" i="1" s="1"/>
  <c r="L14283" i="1"/>
  <c r="N14283" i="1" s="1"/>
  <c r="L14284" i="1"/>
  <c r="N14284" i="1" s="1"/>
  <c r="L14285" i="1"/>
  <c r="N14285" i="1" s="1"/>
  <c r="L14286" i="1"/>
  <c r="N14286" i="1" s="1"/>
  <c r="L14287" i="1"/>
  <c r="N14287" i="1" s="1"/>
  <c r="L14288" i="1"/>
  <c r="N14288" i="1" s="1"/>
  <c r="L14289" i="1"/>
  <c r="N14289" i="1" s="1"/>
  <c r="L14290" i="1"/>
  <c r="N14290" i="1" s="1"/>
  <c r="L14291" i="1"/>
  <c r="N14291" i="1" s="1"/>
  <c r="L14292" i="1"/>
  <c r="N14292" i="1" s="1"/>
  <c r="L14293" i="1"/>
  <c r="N14293" i="1" s="1"/>
  <c r="L14294" i="1"/>
  <c r="N14294" i="1" s="1"/>
  <c r="L14295" i="1"/>
  <c r="N14295" i="1" s="1"/>
  <c r="L14296" i="1"/>
  <c r="N14296" i="1" s="1"/>
  <c r="L14297" i="1"/>
  <c r="N14297" i="1" s="1"/>
  <c r="L14298" i="1"/>
  <c r="N14298" i="1" s="1"/>
  <c r="L14299" i="1"/>
  <c r="N14299" i="1" s="1"/>
  <c r="L14300" i="1"/>
  <c r="N14300" i="1" s="1"/>
  <c r="L14301" i="1"/>
  <c r="N14301" i="1" s="1"/>
  <c r="L14302" i="1"/>
  <c r="N14302" i="1" s="1"/>
  <c r="L14303" i="1"/>
  <c r="N14303" i="1" s="1"/>
  <c r="L14304" i="1"/>
  <c r="N14304" i="1" s="1"/>
  <c r="L14305" i="1"/>
  <c r="N14305" i="1" s="1"/>
  <c r="L14306" i="1"/>
  <c r="N14306" i="1" s="1"/>
  <c r="L14307" i="1"/>
  <c r="N14307" i="1" s="1"/>
  <c r="L14308" i="1"/>
  <c r="N14308" i="1" s="1"/>
  <c r="L14309" i="1"/>
  <c r="N14309" i="1" s="1"/>
  <c r="L14310" i="1"/>
  <c r="N14310" i="1" s="1"/>
  <c r="L14311" i="1"/>
  <c r="N14311" i="1" s="1"/>
  <c r="L14312" i="1"/>
  <c r="N14312" i="1" s="1"/>
  <c r="L14313" i="1"/>
  <c r="N14313" i="1" s="1"/>
  <c r="L14314" i="1"/>
  <c r="N14314" i="1" s="1"/>
  <c r="L14315" i="1"/>
  <c r="N14315" i="1" s="1"/>
  <c r="L14316" i="1"/>
  <c r="N14316" i="1" s="1"/>
  <c r="L14317" i="1"/>
  <c r="N14317" i="1" s="1"/>
  <c r="L14318" i="1"/>
  <c r="N14318" i="1" s="1"/>
  <c r="L14319" i="1"/>
  <c r="N14319" i="1" s="1"/>
  <c r="L14320" i="1"/>
  <c r="N14320" i="1" s="1"/>
  <c r="L14321" i="1"/>
  <c r="N14321" i="1" s="1"/>
  <c r="L14322" i="1"/>
  <c r="N14322" i="1" s="1"/>
  <c r="L14323" i="1"/>
  <c r="N14323" i="1" s="1"/>
  <c r="L14324" i="1"/>
  <c r="N14324" i="1" s="1"/>
  <c r="L14325" i="1"/>
  <c r="N14325" i="1" s="1"/>
  <c r="L14326" i="1"/>
  <c r="N14326" i="1" s="1"/>
  <c r="L14327" i="1"/>
  <c r="N14327" i="1" s="1"/>
  <c r="L14328" i="1"/>
  <c r="N14328" i="1" s="1"/>
  <c r="L14329" i="1"/>
  <c r="N14329" i="1" s="1"/>
  <c r="L14330" i="1"/>
  <c r="N14330" i="1" s="1"/>
  <c r="L14331" i="1"/>
  <c r="N14331" i="1" s="1"/>
  <c r="L14332" i="1"/>
  <c r="N14332" i="1" s="1"/>
  <c r="L14333" i="1"/>
  <c r="N14333" i="1" s="1"/>
  <c r="L14334" i="1"/>
  <c r="N14334" i="1" s="1"/>
  <c r="L14335" i="1"/>
  <c r="N14335" i="1" s="1"/>
  <c r="L14336" i="1"/>
  <c r="N14336" i="1" s="1"/>
  <c r="L14337" i="1"/>
  <c r="N14337" i="1" s="1"/>
  <c r="L14338" i="1"/>
  <c r="N14338" i="1" s="1"/>
  <c r="L14339" i="1"/>
  <c r="N14339" i="1" s="1"/>
  <c r="L14340" i="1"/>
  <c r="N14340" i="1" s="1"/>
  <c r="L14341" i="1"/>
  <c r="N14341" i="1" s="1"/>
  <c r="L14342" i="1"/>
  <c r="N14342" i="1" s="1"/>
  <c r="L14343" i="1"/>
  <c r="N14343" i="1" s="1"/>
  <c r="L14344" i="1"/>
  <c r="N14344" i="1" s="1"/>
  <c r="L14345" i="1"/>
  <c r="N14345" i="1" s="1"/>
  <c r="L14346" i="1"/>
  <c r="N14346" i="1" s="1"/>
  <c r="L14347" i="1"/>
  <c r="N14347" i="1" s="1"/>
  <c r="L14348" i="1"/>
  <c r="N14348" i="1" s="1"/>
  <c r="L14349" i="1"/>
  <c r="N14349" i="1" s="1"/>
  <c r="L14350" i="1"/>
  <c r="N14350" i="1" s="1"/>
  <c r="L14351" i="1"/>
  <c r="N14351" i="1" s="1"/>
  <c r="L14352" i="1"/>
  <c r="N14352" i="1" s="1"/>
  <c r="L14353" i="1"/>
  <c r="N14353" i="1" s="1"/>
  <c r="L14354" i="1"/>
  <c r="N14354" i="1" s="1"/>
  <c r="L14355" i="1"/>
  <c r="N14355" i="1" s="1"/>
  <c r="L14356" i="1"/>
  <c r="N14356" i="1" s="1"/>
  <c r="L14357" i="1"/>
  <c r="N14357" i="1" s="1"/>
  <c r="L14358" i="1"/>
  <c r="N14358" i="1" s="1"/>
  <c r="L14359" i="1"/>
  <c r="N14359" i="1" s="1"/>
  <c r="L14360" i="1"/>
  <c r="N14360" i="1" s="1"/>
  <c r="L14361" i="1"/>
  <c r="N14361" i="1" s="1"/>
  <c r="L14362" i="1"/>
  <c r="N14362" i="1" s="1"/>
  <c r="L14363" i="1"/>
  <c r="N14363" i="1" s="1"/>
  <c r="L14364" i="1"/>
  <c r="N14364" i="1" s="1"/>
  <c r="L14365" i="1"/>
  <c r="N14365" i="1" s="1"/>
  <c r="L14366" i="1"/>
  <c r="N14366" i="1" s="1"/>
  <c r="L14367" i="1"/>
  <c r="N14367" i="1" s="1"/>
  <c r="L14368" i="1"/>
  <c r="N14368" i="1" s="1"/>
  <c r="L14369" i="1"/>
  <c r="N14369" i="1" s="1"/>
  <c r="L14370" i="1"/>
  <c r="N14370" i="1" s="1"/>
  <c r="L14371" i="1"/>
  <c r="N14371" i="1" s="1"/>
  <c r="L14372" i="1"/>
  <c r="N1437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<sst xmlns="http://schemas.openxmlformats.org/spreadsheetml/2006/main" count="61832" uniqueCount="314">
  <si>
    <t>Stadium</t>
  </si>
  <si>
    <t>fog</t>
  </si>
  <si>
    <t>rain</t>
  </si>
  <si>
    <t>ScheduleDate</t>
  </si>
  <si>
    <t>ScheduleSeason</t>
  </si>
  <si>
    <t>ScheduleWeek</t>
  </si>
  <si>
    <t>SchedulePlayoff</t>
  </si>
  <si>
    <t>TeamHome</t>
  </si>
  <si>
    <t>ScoreHome</t>
  </si>
  <si>
    <t>ScoreAway</t>
  </si>
  <si>
    <t>TeamAway</t>
  </si>
  <si>
    <t>TeamFavoriteID</t>
  </si>
  <si>
    <t>SpreadFavorite</t>
  </si>
  <si>
    <t>OverUnderLine</t>
  </si>
  <si>
    <t>StadiumNeutral</t>
  </si>
  <si>
    <t>WeatherTemperature</t>
  </si>
  <si>
    <t>WeatherWindMph</t>
  </si>
  <si>
    <t>WeatherHumidity</t>
  </si>
  <si>
    <t>WeatherDetail</t>
  </si>
  <si>
    <t>Miami Dolphins</t>
  </si>
  <si>
    <t>Oakland Raiders</t>
  </si>
  <si>
    <t>LVR</t>
  </si>
  <si>
    <t>Orange Bowl</t>
  </si>
  <si>
    <t>Houston Oilers</t>
  </si>
  <si>
    <t>Denver Broncos</t>
  </si>
  <si>
    <t>TEN</t>
  </si>
  <si>
    <t>Rice Stadium</t>
  </si>
  <si>
    <t>San Diego Chargers</t>
  </si>
  <si>
    <t>Buffalo Bills</t>
  </si>
  <si>
    <t>LAC</t>
  </si>
  <si>
    <t>Balboa Stadium</t>
  </si>
  <si>
    <t>New York Jets</t>
  </si>
  <si>
    <t>NYJ</t>
  </si>
  <si>
    <t>Green Bay Packers</t>
  </si>
  <si>
    <t>Baltimore Colts</t>
  </si>
  <si>
    <t>GB</t>
  </si>
  <si>
    <t>Milwaukee County Stadium</t>
  </si>
  <si>
    <t>Boston Patriots</t>
  </si>
  <si>
    <t>Atlanta Falcons</t>
  </si>
  <si>
    <t>Los Angeles Rams</t>
  </si>
  <si>
    <t>LAR</t>
  </si>
  <si>
    <t>Atlanta-Fulton County Stadium</t>
  </si>
  <si>
    <t>Kansas City Chiefs</t>
  </si>
  <si>
    <t>BUF</t>
  </si>
  <si>
    <t>War Memorial Stadium</t>
  </si>
  <si>
    <t>Detroit Lions</t>
  </si>
  <si>
    <t>Chicago Bears</t>
  </si>
  <si>
    <t>CHI</t>
  </si>
  <si>
    <t>Tiger Stadium</t>
  </si>
  <si>
    <t>Pittsburgh Steelers</t>
  </si>
  <si>
    <t>New York Giants</t>
  </si>
  <si>
    <t>PIT</t>
  </si>
  <si>
    <t>Pitt Stadium</t>
  </si>
  <si>
    <t>San Francisco 49ers</t>
  </si>
  <si>
    <t>Minnesota Vikings</t>
  </si>
  <si>
    <t>MIN</t>
  </si>
  <si>
    <t>Kezar Stadium</t>
  </si>
  <si>
    <t>St. Louis Cardinals</t>
  </si>
  <si>
    <t>Philadelphia Eagles</t>
  </si>
  <si>
    <t>ARI</t>
  </si>
  <si>
    <t>Busch Memorial Stadium</t>
  </si>
  <si>
    <t>Washington Redskins</t>
  </si>
  <si>
    <t>Cleveland Browns</t>
  </si>
  <si>
    <t>CLE</t>
  </si>
  <si>
    <t>RFK Memorial Stadium</t>
  </si>
  <si>
    <t>Los Angeles Memorial Coliseum</t>
  </si>
  <si>
    <t>Cleveland Municipal Stadium</t>
  </si>
  <si>
    <t>Dallas Cowboys</t>
  </si>
  <si>
    <t>DAL</t>
  </si>
  <si>
    <t>Cotton Bowl</t>
  </si>
  <si>
    <t>NE</t>
  </si>
  <si>
    <t>Mile High Stadium</t>
  </si>
  <si>
    <t>IND</t>
  </si>
  <si>
    <t>Metropolitan Stadium</t>
  </si>
  <si>
    <t>Shea Stadium</t>
  </si>
  <si>
    <t>KC</t>
  </si>
  <si>
    <t>Oakland Coliseum</t>
  </si>
  <si>
    <t>PHI</t>
  </si>
  <si>
    <t>Franklin Field</t>
  </si>
  <si>
    <t>DET</t>
  </si>
  <si>
    <t>Memorial Stadium (Baltimore)</t>
  </si>
  <si>
    <t>Fenway Park</t>
  </si>
  <si>
    <t>Lambeau Field</t>
  </si>
  <si>
    <t>Kansas City Municipal Stadium</t>
  </si>
  <si>
    <t>Yankee Stadium</t>
  </si>
  <si>
    <t>WAS</t>
  </si>
  <si>
    <t>Wrigley Field</t>
  </si>
  <si>
    <t>SF</t>
  </si>
  <si>
    <t>DEN</t>
  </si>
  <si>
    <t>PICK</t>
  </si>
  <si>
    <t>NYG</t>
  </si>
  <si>
    <t>MIA</t>
  </si>
  <si>
    <t>Conference</t>
  </si>
  <si>
    <t>Superbowl</t>
  </si>
  <si>
    <t>Qualcomm Stadium</t>
  </si>
  <si>
    <t>New Orleans Saints</t>
  </si>
  <si>
    <t>Tulane Stadium</t>
  </si>
  <si>
    <t>Alumni Stadium</t>
  </si>
  <si>
    <t>NO</t>
  </si>
  <si>
    <t>Division</t>
  </si>
  <si>
    <t>San Diego Stadium</t>
  </si>
  <si>
    <t>Cincinnati Bengals</t>
  </si>
  <si>
    <t>Houston Astrodome</t>
  </si>
  <si>
    <t>indoor</t>
  </si>
  <si>
    <t>CIN</t>
  </si>
  <si>
    <t>Nippert Stadium</t>
  </si>
  <si>
    <t>Legion Field</t>
  </si>
  <si>
    <t>Grant Field</t>
  </si>
  <si>
    <t>Memorial Stadium (Minneapolis)</t>
  </si>
  <si>
    <t>ATL</t>
  </si>
  <si>
    <t>Harvard Stadium</t>
  </si>
  <si>
    <t>Cinergy Field</t>
  </si>
  <si>
    <t>Veterans Stadium</t>
  </si>
  <si>
    <t>Three Rivers Stadium</t>
  </si>
  <si>
    <t>Soldier Field</t>
  </si>
  <si>
    <t>New England Patriots</t>
  </si>
  <si>
    <t>Foxboro Stadium</t>
  </si>
  <si>
    <t>Arrowhead Stadium</t>
  </si>
  <si>
    <t>Candlestick Park</t>
  </si>
  <si>
    <t>Texas Stadium</t>
  </si>
  <si>
    <t>snow</t>
  </si>
  <si>
    <t>Yale Bowl</t>
  </si>
  <si>
    <t>California Memorial Stadium</t>
  </si>
  <si>
    <t>Ralph Wilson Stadium</t>
  </si>
  <si>
    <t>Louisiana Superdome</t>
  </si>
  <si>
    <t>Pontiac Silverdome</t>
  </si>
  <si>
    <t>Giants Stadium</t>
  </si>
  <si>
    <t>Tampa Bay Buccaneers</t>
  </si>
  <si>
    <t>Seattle Seahawks</t>
  </si>
  <si>
    <t>Seattle Kingdome</t>
  </si>
  <si>
    <t>Houlihan's Stadium</t>
  </si>
  <si>
    <t>Rose Bowl</t>
  </si>
  <si>
    <t>SEA</t>
  </si>
  <si>
    <t>TB</t>
  </si>
  <si>
    <t>Wildcard</t>
  </si>
  <si>
    <t>Anaheim Stadium</t>
  </si>
  <si>
    <t xml:space="preserve"> </t>
  </si>
  <si>
    <t>Hubert H. Humphrey Metrodome</t>
  </si>
  <si>
    <t>Los Angeles Raiders</t>
  </si>
  <si>
    <t>Tampa Stadium</t>
  </si>
  <si>
    <t>Indianapolis Colts</t>
  </si>
  <si>
    <t>RCA Dome</t>
  </si>
  <si>
    <t>Stanford Stadium</t>
  </si>
  <si>
    <t>Sun Life Stadium</t>
  </si>
  <si>
    <t>Jack Murphy Stadium</t>
  </si>
  <si>
    <t>Phoenix Cardinals</t>
  </si>
  <si>
    <t>Sun Devil Stadium</t>
  </si>
  <si>
    <t>Joe Robbie Stadium</t>
  </si>
  <si>
    <t>Georgia Dome</t>
  </si>
  <si>
    <t>Arizona Cardinals</t>
  </si>
  <si>
    <t>University of Phoenix Stadium</t>
  </si>
  <si>
    <t>Husky Stadium</t>
  </si>
  <si>
    <t>Carolina Panthers</t>
  </si>
  <si>
    <t>St. Louis Rams</t>
  </si>
  <si>
    <t>Jacksonville Jaguars</t>
  </si>
  <si>
    <t>EverBank Field</t>
  </si>
  <si>
    <t>Memorial Stadium (Clemson)</t>
  </si>
  <si>
    <t>Edward Jones Dome</t>
  </si>
  <si>
    <t>Baltimore Ravens</t>
  </si>
  <si>
    <t>BAL</t>
  </si>
  <si>
    <t>Bank of America Stadium</t>
  </si>
  <si>
    <t>JAX</t>
  </si>
  <si>
    <t>CAR</t>
  </si>
  <si>
    <t>Tennessee Oilers</t>
  </si>
  <si>
    <t>Liberty Bowl Memorial Stadium</t>
  </si>
  <si>
    <t>FedEx Field</t>
  </si>
  <si>
    <t>M&amp;T Bank Stadium</t>
  </si>
  <si>
    <t>Vanderbilt Stadium</t>
  </si>
  <si>
    <t>Raymond James Stadium</t>
  </si>
  <si>
    <t>Pro Player Stadium</t>
  </si>
  <si>
    <t>FirstEnergy Stadium</t>
  </si>
  <si>
    <t>Tennessee Titans</t>
  </si>
  <si>
    <t>Nissan Stadium</t>
  </si>
  <si>
    <t>Paul Brown Stadium</t>
  </si>
  <si>
    <t>Sports Authority Field at Mile High</t>
  </si>
  <si>
    <t>Heinz Field</t>
  </si>
  <si>
    <t>Memorial Stadium (Champaign)</t>
  </si>
  <si>
    <t>Houston Texans</t>
  </si>
  <si>
    <t>Reliant Stadium</t>
  </si>
  <si>
    <t>Gillette Stadium</t>
  </si>
  <si>
    <t>CenturyLink Field</t>
  </si>
  <si>
    <t>Ford Field</t>
  </si>
  <si>
    <t>HOU</t>
  </si>
  <si>
    <t>Lincoln Financial Field</t>
  </si>
  <si>
    <t>Alltel Stadium</t>
  </si>
  <si>
    <t>Estadio Azteca</t>
  </si>
  <si>
    <t>Alamo Dome</t>
  </si>
  <si>
    <t>Tiger Stadium (LSU)</t>
  </si>
  <si>
    <t>Dolphin Stadium</t>
  </si>
  <si>
    <t>Wembley Stadium</t>
  </si>
  <si>
    <t>Lucas Oil Stadium</t>
  </si>
  <si>
    <t>Rogers Centre</t>
  </si>
  <si>
    <t>Cowboys Stadium</t>
  </si>
  <si>
    <t>retractable (open roof)</t>
  </si>
  <si>
    <t>Mall of America Field</t>
  </si>
  <si>
    <t>rain | fog</t>
  </si>
  <si>
    <t>snow | rain | fog</t>
  </si>
  <si>
    <t>MetLife Stadium</t>
  </si>
  <si>
    <t>TCF Bank Stadium</t>
  </si>
  <si>
    <t>snow | fog</t>
  </si>
  <si>
    <t>retractable roof (closed)</t>
  </si>
  <si>
    <t>Mercedes-Benz Superdome</t>
  </si>
  <si>
    <t>snow | freezing rain</t>
  </si>
  <si>
    <t>Levi's Stadium</t>
  </si>
  <si>
    <t>New Era Field</t>
  </si>
  <si>
    <t>U.S. Bank Stadium</t>
  </si>
  <si>
    <t>Twickenham Stadium</t>
  </si>
  <si>
    <t>NRG Stadium</t>
  </si>
  <si>
    <t>AT&amp;T Stadium</t>
  </si>
  <si>
    <t>LP Stadium</t>
  </si>
  <si>
    <t>Los Angeles Chargers</t>
  </si>
  <si>
    <t>StubHub Center</t>
  </si>
  <si>
    <t>Hard Rock Stadium</t>
  </si>
  <si>
    <t>Mercedes-Benz Stadium</t>
  </si>
  <si>
    <t>TIAA Bank Field</t>
  </si>
  <si>
    <t>Tottenham Hotspur Stadium</t>
  </si>
  <si>
    <t>Dignity Health Sports Park</t>
  </si>
  <si>
    <t>Las Vegas Raiders</t>
  </si>
  <si>
    <t>SoFi Stadium</t>
  </si>
  <si>
    <t>Washington Football Team</t>
  </si>
  <si>
    <t>Allegiant Stadium</t>
  </si>
  <si>
    <t>State Farm Stadium</t>
  </si>
  <si>
    <t>Highmark Stadium</t>
  </si>
  <si>
    <t>Lumen Field</t>
  </si>
  <si>
    <t>Empower Field at Mile High</t>
  </si>
  <si>
    <t>Caesars Superdome</t>
  </si>
  <si>
    <t>Paycor Stadium</t>
  </si>
  <si>
    <t>Washington Commanders</t>
  </si>
  <si>
    <t>GEHA Field at Arrowhead Stadium</t>
  </si>
  <si>
    <t>Acrisure Stadium</t>
  </si>
  <si>
    <t>Allianz Arena</t>
  </si>
  <si>
    <t>Frankfurt Stadium</t>
  </si>
  <si>
    <t>Corinthians Arena</t>
  </si>
  <si>
    <t>Huntington Bank Field</t>
  </si>
  <si>
    <t>Northwest Stadium</t>
  </si>
  <si>
    <t>Croke Park</t>
  </si>
  <si>
    <t>EverBank Stadium</t>
  </si>
  <si>
    <t>Olympiastadion</t>
  </si>
  <si>
    <t>Santiago Bernabeu Stadium</t>
  </si>
  <si>
    <t>snow | freezing rain | rain | fog</t>
  </si>
  <si>
    <t>team_name</t>
  </si>
  <si>
    <t>team_name_short</t>
  </si>
  <si>
    <t>team_id</t>
  </si>
  <si>
    <t>team_id_pfr</t>
  </si>
  <si>
    <t>team_conference</t>
  </si>
  <si>
    <t>team_division</t>
  </si>
  <si>
    <t>team_conference_pre2002</t>
  </si>
  <si>
    <t>team_division_pre2002</t>
  </si>
  <si>
    <t>Cardinals</t>
  </si>
  <si>
    <t>CRD</t>
  </si>
  <si>
    <t>NFC</t>
  </si>
  <si>
    <t>NFC West</t>
  </si>
  <si>
    <t>Falcons</t>
  </si>
  <si>
    <t>NFC South</t>
  </si>
  <si>
    <t>Colts</t>
  </si>
  <si>
    <t>CLT</t>
  </si>
  <si>
    <t>AFC</t>
  </si>
  <si>
    <t>AFC East</t>
  </si>
  <si>
    <t>Ravens</t>
  </si>
  <si>
    <t>RAV</t>
  </si>
  <si>
    <t>AFC North</t>
  </si>
  <si>
    <t>AFC Central</t>
  </si>
  <si>
    <t>Patriots</t>
  </si>
  <si>
    <t>NWE</t>
  </si>
  <si>
    <t>Bills</t>
  </si>
  <si>
    <t>Panthers</t>
  </si>
  <si>
    <t>Bears</t>
  </si>
  <si>
    <t>NFC North</t>
  </si>
  <si>
    <t>NFC Central</t>
  </si>
  <si>
    <t>Bengals</t>
  </si>
  <si>
    <t>Browns</t>
  </si>
  <si>
    <t>Cowboys</t>
  </si>
  <si>
    <t>NFC East</t>
  </si>
  <si>
    <t>Broncos</t>
  </si>
  <si>
    <t>AFC West</t>
  </si>
  <si>
    <t>Lions</t>
  </si>
  <si>
    <t>Packers</t>
  </si>
  <si>
    <t>GNB</t>
  </si>
  <si>
    <t>Oilers</t>
  </si>
  <si>
    <t>OTI</t>
  </si>
  <si>
    <t>Texans</t>
  </si>
  <si>
    <t>HTX</t>
  </si>
  <si>
    <t>AFC South</t>
  </si>
  <si>
    <t>Jaguars</t>
  </si>
  <si>
    <t>Chiefs</t>
  </si>
  <si>
    <t>KAN</t>
  </si>
  <si>
    <t>Raiders</t>
  </si>
  <si>
    <t>RAI</t>
  </si>
  <si>
    <t>Chargers</t>
  </si>
  <si>
    <t>SDG</t>
  </si>
  <si>
    <t>Rams</t>
  </si>
  <si>
    <t>RAM</t>
  </si>
  <si>
    <t>Dolphins</t>
  </si>
  <si>
    <t>Vikings</t>
  </si>
  <si>
    <t>Saints</t>
  </si>
  <si>
    <t>NOR</t>
  </si>
  <si>
    <t>Giants</t>
  </si>
  <si>
    <t>Jets</t>
  </si>
  <si>
    <t>Eagles</t>
  </si>
  <si>
    <t>Steelers</t>
  </si>
  <si>
    <t>49ers</t>
  </si>
  <si>
    <t>SFO</t>
  </si>
  <si>
    <t>Seahawks</t>
  </si>
  <si>
    <t>Buccaneers</t>
  </si>
  <si>
    <t>TAM</t>
  </si>
  <si>
    <t>Titans</t>
  </si>
  <si>
    <t>Washington</t>
  </si>
  <si>
    <t>TeamFavorite</t>
  </si>
  <si>
    <t>SpreadActual</t>
  </si>
  <si>
    <t>SpreadCorrect</t>
  </si>
  <si>
    <t>ScheduleWeekWritten</t>
  </si>
  <si>
    <t>Increase</t>
  </si>
  <si>
    <t>Game</t>
  </si>
  <si>
    <t>GamesPerSeason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</si>
</sst>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1E39BB-2624-484D-BE06-023613434DF7}" name="Table1" displayName="Table1" ref="A1:V14372" totalsRowShown="0">
  <autoFilter ref="A1:V14372" xr:uid="{511E39BB-2624-484D-BE06-023613434DF7}"/>
  <tableColumns count="22">
    <tableColumn id="1" xr3:uid="{7CA85623-9773-3E45-BF04-2AD3F7AF0DB3}" name="ScheduleDate" dataDxfId="5"/>
    <tableColumn id="2" xr3:uid="{3C6E29C9-A3FD-6D44-A184-8FAE376E1B19}" name="ScheduleSeason"/>
    <tableColumn id="23" xr3:uid="{4024BB75-3347-AF4A-9D04-8E591DF38E96}" name="GamesPerSeason" dataDxfId="2">
      <calculatedColumnFormula>_xlfn.MAXIFS(Table1[ScheduleWeekWritten],Table1[ScheduleSeason],Table1[[#This Row],[ScheduleSeason]])</calculatedColumnFormula>
    </tableColumn>
    <tableColumn id="3" xr3:uid="{EFDB04FB-2DCD-3047-90C7-CDE4E1D288E9}" name="ScheduleWeekWritten"/>
    <tableColumn id="22" xr3:uid="{6BCEF6B0-41D1-BE48-840B-CB797DE6A73E}" name="ScheduleWeek" dataDxfId="1">
      <calculatedColumnFormula array="1">_xlfn.XLOOKUP(Table1[[#This Row],[ScheduleWeekWritten]],Table3[Game],100+Table3[Increase],Table1[[#This Row],[ScheduleWeekWritten]])</calculatedColumnFormula>
    </tableColumn>
    <tableColumn id="4" xr3:uid="{9FFC5833-E482-AE4E-9DDE-5577773F81DD}" name="SchedulePlayoff"/>
    <tableColumn id="5" xr3:uid="{B70557C6-D4D3-5D48-817B-8D9F3F30A077}" name="TeamHome"/>
    <tableColumn id="6" xr3:uid="{B36B2B57-4C6F-1440-8C89-13F2845F08DE}" name="ScoreHome"/>
    <tableColumn id="7" xr3:uid="{4DF3CA31-7480-BE46-BDD3-261EF0B76F71}" name="ScoreAway"/>
    <tableColumn id="8" xr3:uid="{08D03193-675B-3244-B459-FEF9AECAE112}" name="TeamAway"/>
    <tableColumn id="9" xr3:uid="{FA12B4EF-4CCE-CF44-AE97-882F64DE382B}" name="TeamFavoriteID"/>
    <tableColumn id="18" xr3:uid="{6D094926-4BB0-D84A-B99E-7EF39FE274EA}" name="TeamFavorite" dataDxfId="4">
      <calculatedColumnFormula>_xlfn.XLOOKUP(Table1[[#This Row],[TeamFavoriteID]],Table2[team_id],Table2[team_name],_xlfn.XLOOKUP(Table1[[#This Row],[TeamFavoriteID]],Table2[team_id_pfr],Table2[team_name],"Even"))</calculatedColumnFormula>
    </tableColumn>
    <tableColumn id="10" xr3:uid="{4B8378E8-98A2-6045-9DCD-0FFC56239220}" name="SpreadFavorite"/>
    <tableColumn id="20" xr3:uid="{AC032412-C8B7-7444-998E-0E200BEFC7C8}" name="SpreadActual" dataDxfId="3">
      <calculatedColumnFormula>IF(Table1[[#This Row],[TeamFavorite]]=Table1[[#This Row],[TeamHome]],Table1[[#This Row],[ScoreAway]]-Table1[[#This Row],[ScoreHome]],Table1[[#This Row],[ScoreHome]]-Table1[[#This Row],[ScoreAway]])</calculatedColumnFormula>
    </tableColumn>
    <tableColumn id="21" xr3:uid="{7526D9CB-1ACF-FE4B-869B-35C3F4EDE6E8}" name="SpreadCorrect" dataDxfId="0">
      <calculatedColumnFormula>IF(Table1[[#This Row],[SpreadActual]]&lt;Table1[[#This Row],[SpreadFavorite]],1,0)</calculatedColumnFormula>
    </tableColumn>
    <tableColumn id="11" xr3:uid="{B56C574C-F278-1146-B2E5-DB4523553A38}" name="OverUnderLine"/>
    <tableColumn id="12" xr3:uid="{510A7AAA-B5D7-C549-A151-E8FDF2DD3F8A}" name="Stadium"/>
    <tableColumn id="13" xr3:uid="{3B4CAD87-E94C-1547-BD66-D9BAC2834F76}" name="StadiumNeutral"/>
    <tableColumn id="14" xr3:uid="{784174B1-32D0-D542-A9E0-4D047E7455DC}" name="WeatherTemperature"/>
    <tableColumn id="15" xr3:uid="{07446F23-991C-964B-8511-67F0820C36D8}" name="WeatherWindMph"/>
    <tableColumn id="16" xr3:uid="{BC47BD0F-7714-2B49-B884-7862D84A785E}" name="WeatherHumidity"/>
    <tableColumn id="17" xr3:uid="{C733A478-55E2-8048-9118-9CACA960EB42}" name="WeatherDetai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007195-54C4-BE45-90FD-4770E3492642}" name="Table3" displayName="Table3" ref="A1:B5" totalsRowShown="0">
  <autoFilter ref="A1:B5" xr:uid="{66007195-54C4-BE45-90FD-4770E3492642}"/>
  <tableColumns count="2">
    <tableColumn id="1" xr3:uid="{128D86F4-30AE-BB42-A59F-FCE28BF5513F}" name="Game"/>
    <tableColumn id="2" xr3:uid="{DF5CE087-F413-2F48-8268-C5BAA6C2824F}" name="Increas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C6A40-EAEB-B846-A07D-2DF5480C1B21}" name="Table2" displayName="Table2" ref="A1:H45" totalsRowShown="0">
  <autoFilter ref="A1:H45" xr:uid="{582C6A40-EAEB-B846-A07D-2DF5480C1B21}"/>
  <tableColumns count="8">
    <tableColumn id="1" xr3:uid="{CD9E290D-A069-1344-A5CE-FEC99E845B00}" name="team_name"/>
    <tableColumn id="2" xr3:uid="{4E0929BC-F0E4-6B43-9F74-446AEEEEA7B9}" name="team_name_short"/>
    <tableColumn id="3" xr3:uid="{1B93FBC6-C6D1-8544-A374-93B7360586C1}" name="team_id"/>
    <tableColumn id="4" xr3:uid="{E6DEDD58-66C8-6C41-81FC-D54C89EF80F2}" name="team_id_pfr"/>
    <tableColumn id="5" xr3:uid="{C007A138-9E6C-D14A-B240-F05FE6AD37CF}" name="team_conference"/>
    <tableColumn id="6" xr3:uid="{1EBB1CA4-90F9-DC43-8CA8-DBC606A658E8}" name="team_division"/>
    <tableColumn id="7" xr3:uid="{8EECDA4B-4CA0-B244-ADE2-282510C799BB}" name="team_conference_pre2002"/>
    <tableColumn id="8" xr3:uid="{AA3C03C3-C391-4E4D-B304-FC18DD4EF865}" name="team_division_pre200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4FC8-E633-834A-B6F4-65E77344861F}">
  <dimension ref="A1:V14372"/>
  <sheetViews>
    <sheetView tabSelected="1" topLeftCell="K1" workbookViewId="0">
      <selection activeCell="R18" sqref="R18"/>
    </sheetView>
  </sheetViews>
  <sheetFormatPr baseColWidth="10" defaultRowHeight="16" x14ac:dyDescent="0.2"/>
  <cols>
    <col min="1" max="1" width="15" customWidth="1"/>
    <col min="2" max="3" width="16.83203125" customWidth="1"/>
    <col min="4" max="5" width="15.5" customWidth="1"/>
    <col min="6" max="6" width="16.33203125" customWidth="1"/>
    <col min="7" max="7" width="12.6640625" customWidth="1"/>
    <col min="8" max="8" width="13" customWidth="1"/>
    <col min="9" max="9" width="12.33203125" customWidth="1"/>
    <col min="10" max="10" width="12" customWidth="1"/>
    <col min="11" max="12" width="16.33203125" customWidth="1"/>
    <col min="13" max="15" width="15.83203125" customWidth="1"/>
    <col min="16" max="16" width="15.5" customWidth="1"/>
    <col min="18" max="18" width="16.33203125" customWidth="1"/>
    <col min="19" max="19" width="20.83203125" customWidth="1"/>
    <col min="20" max="20" width="18.1640625" customWidth="1"/>
    <col min="21" max="21" width="17.83203125" customWidth="1"/>
    <col min="22" max="22" width="15.5" customWidth="1"/>
  </cols>
  <sheetData>
    <row r="1" spans="1:22" x14ac:dyDescent="0.2">
      <c r="A1" t="s">
        <v>3</v>
      </c>
      <c r="B1" t="s">
        <v>4</v>
      </c>
      <c r="C1" t="s">
        <v>313</v>
      </c>
      <c r="D1" t="s">
        <v>310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307</v>
      </c>
      <c r="M1" t="s">
        <v>12</v>
      </c>
      <c r="N1" t="s">
        <v>308</v>
      </c>
      <c r="O1" t="s">
        <v>309</v>
      </c>
      <c r="P1" t="s">
        <v>13</v>
      </c>
      <c r="Q1" t="s">
        <v>0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</row>
    <row r="2" spans="1:22" x14ac:dyDescent="0.2">
      <c r="A2" s="1">
        <v>24352</v>
      </c>
      <c r="B2">
        <v>1966</v>
      </c>
      <c r="C2">
        <f>_xlfn.MAXIFS(Table1[ScheduleWeekWritten],Table1[ScheduleSeason],Table1[[#This Row],[ScheduleSeason]])</f>
        <v>16</v>
      </c>
      <c r="D2">
        <v>1</v>
      </c>
      <c r="E2" cm="1">
        <f t="array" ref="E2">_xlfn.XLOOKUP(Table1[[#This Row],[ScheduleWeekWritten]],Table3[Game],100+Table3[Increase],Table1[[#This Row],[ScheduleWeekWritten]])</f>
        <v>1</v>
      </c>
      <c r="F2" t="b">
        <v>0</v>
      </c>
      <c r="G2" t="s">
        <v>19</v>
      </c>
      <c r="H2">
        <v>14</v>
      </c>
      <c r="I2">
        <v>23</v>
      </c>
      <c r="J2" t="s">
        <v>20</v>
      </c>
      <c r="K2" t="s">
        <v>21</v>
      </c>
      <c r="L2" t="str">
        <f>_xlfn.XLOOKUP(Table1[[#This Row],[TeamFavoriteID]],Table2[team_id],Table2[team_name],_xlfn.XLOOKUP(Table1[[#This Row],[TeamFavoriteID]],Table2[team_id_pfr],Table2[team_name],"Even"))</f>
        <v>Las Vegas Raiders</v>
      </c>
      <c r="M2">
        <v>-14</v>
      </c>
      <c r="N2">
        <f>IF(Table1[[#This Row],[TeamFavorite]]=Table1[[#This Row],[TeamHome]],Table1[[#This Row],[ScoreAway]]-Table1[[#This Row],[ScoreHome]],Table1[[#This Row],[ScoreHome]]-Table1[[#This Row],[ScoreAway]])</f>
        <v>-9</v>
      </c>
      <c r="O2">
        <f>IF(Table1[[#This Row],[SpreadActual]]&lt;Table1[[#This Row],[SpreadFavorite]],1,0)</f>
        <v>0</v>
      </c>
      <c r="Q2" t="s">
        <v>22</v>
      </c>
      <c r="R2" t="b">
        <v>0</v>
      </c>
      <c r="S2">
        <v>83</v>
      </c>
      <c r="T2">
        <v>6</v>
      </c>
      <c r="U2">
        <v>71</v>
      </c>
    </row>
    <row r="3" spans="1:22" x14ac:dyDescent="0.2">
      <c r="A3" s="1">
        <v>24353</v>
      </c>
      <c r="B3">
        <v>1966</v>
      </c>
      <c r="C3">
        <f>_xlfn.MAXIFS(Table1[ScheduleWeekWritten],Table1[ScheduleSeason],Table1[[#This Row],[ScheduleSeason]])</f>
        <v>16</v>
      </c>
      <c r="D3">
        <v>1</v>
      </c>
      <c r="E3" cm="1">
        <f t="array" ref="E3">_xlfn.XLOOKUP(Table1[[#This Row],[ScheduleWeekWritten]],Table3[Game],100+Table3[Increase],Table1[[#This Row],[ScheduleWeekWritten]])</f>
        <v>1</v>
      </c>
      <c r="F3" t="b">
        <v>0</v>
      </c>
      <c r="G3" t="s">
        <v>23</v>
      </c>
      <c r="H3">
        <v>45</v>
      </c>
      <c r="I3">
        <v>7</v>
      </c>
      <c r="J3" t="s">
        <v>24</v>
      </c>
      <c r="K3" t="s">
        <v>25</v>
      </c>
      <c r="L3" t="str">
        <f>_xlfn.XLOOKUP(Table1[[#This Row],[TeamFavoriteID]],Table2[team_id],Table2[team_name],_xlfn.XLOOKUP(Table1[[#This Row],[TeamFavoriteID]],Table2[team_id_pfr],Table2[team_name],"Even"))</f>
        <v>Houston Oilers</v>
      </c>
      <c r="M3">
        <v>-7</v>
      </c>
      <c r="N3">
        <f>IF(Table1[[#This Row],[TeamFavorite]]=Table1[[#This Row],[TeamHome]],Table1[[#This Row],[ScoreAway]]-Table1[[#This Row],[ScoreHome]],Table1[[#This Row],[ScoreHome]]-Table1[[#This Row],[ScoreAway]])</f>
        <v>-38</v>
      </c>
      <c r="O3">
        <f>IF(Table1[[#This Row],[SpreadActual]]&lt;Table1[[#This Row],[SpreadFavorite]],1,0)</f>
        <v>1</v>
      </c>
      <c r="Q3" t="s">
        <v>26</v>
      </c>
      <c r="R3" t="b">
        <v>0</v>
      </c>
      <c r="S3">
        <v>81</v>
      </c>
      <c r="T3">
        <v>7</v>
      </c>
      <c r="U3">
        <v>70</v>
      </c>
    </row>
    <row r="4" spans="1:22" x14ac:dyDescent="0.2">
      <c r="A4" s="1">
        <v>24354</v>
      </c>
      <c r="B4">
        <v>1966</v>
      </c>
      <c r="C4">
        <f>_xlfn.MAXIFS(Table1[ScheduleWeekWritten],Table1[ScheduleSeason],Table1[[#This Row],[ScheduleSeason]])</f>
        <v>16</v>
      </c>
      <c r="D4">
        <v>1</v>
      </c>
      <c r="E4" cm="1">
        <f t="array" ref="E4">_xlfn.XLOOKUP(Table1[[#This Row],[ScheduleWeekWritten]],Table3[Game],100+Table3[Increase],Table1[[#This Row],[ScheduleWeekWritten]])</f>
        <v>1</v>
      </c>
      <c r="F4" t="b">
        <v>0</v>
      </c>
      <c r="G4" t="s">
        <v>27</v>
      </c>
      <c r="H4">
        <v>27</v>
      </c>
      <c r="I4">
        <v>7</v>
      </c>
      <c r="J4" t="s">
        <v>28</v>
      </c>
      <c r="K4" t="s">
        <v>29</v>
      </c>
      <c r="L4" t="str">
        <f>_xlfn.XLOOKUP(Table1[[#This Row],[TeamFavoriteID]],Table2[team_id],Table2[team_name],_xlfn.XLOOKUP(Table1[[#This Row],[TeamFavoriteID]],Table2[team_id_pfr],Table2[team_name],"Even"))</f>
        <v>Los Angeles Chargers</v>
      </c>
      <c r="M4">
        <v>-4</v>
      </c>
      <c r="N4">
        <f>IF(Table1[[#This Row],[TeamFavorite]]=Table1[[#This Row],[TeamHome]],Table1[[#This Row],[ScoreAway]]-Table1[[#This Row],[ScoreHome]],Table1[[#This Row],[ScoreHome]]-Table1[[#This Row],[ScoreAway]])</f>
        <v>20</v>
      </c>
      <c r="O4">
        <f>IF(Table1[[#This Row],[SpreadActual]]&lt;Table1[[#This Row],[SpreadFavorite]],1,0)</f>
        <v>0</v>
      </c>
      <c r="Q4" t="s">
        <v>30</v>
      </c>
      <c r="R4" t="b">
        <v>0</v>
      </c>
      <c r="S4">
        <v>70</v>
      </c>
      <c r="T4">
        <v>7</v>
      </c>
      <c r="U4">
        <v>82</v>
      </c>
    </row>
    <row r="5" spans="1:22" x14ac:dyDescent="0.2">
      <c r="A5" s="1">
        <v>24359</v>
      </c>
      <c r="B5">
        <v>1966</v>
      </c>
      <c r="C5">
        <f>_xlfn.MAXIFS(Table1[ScheduleWeekWritten],Table1[ScheduleSeason],Table1[[#This Row],[ScheduleSeason]])</f>
        <v>16</v>
      </c>
      <c r="D5">
        <v>2</v>
      </c>
      <c r="E5" cm="1">
        <f t="array" ref="E5">_xlfn.XLOOKUP(Table1[[#This Row],[ScheduleWeekWritten]],Table3[Game],100+Table3[Increase],Table1[[#This Row],[ScheduleWeekWritten]])</f>
        <v>2</v>
      </c>
      <c r="F5" t="b">
        <v>0</v>
      </c>
      <c r="G5" t="s">
        <v>19</v>
      </c>
      <c r="H5">
        <v>14</v>
      </c>
      <c r="I5">
        <v>19</v>
      </c>
      <c r="J5" t="s">
        <v>31</v>
      </c>
      <c r="K5" t="s">
        <v>32</v>
      </c>
      <c r="L5" t="str">
        <f>_xlfn.XLOOKUP(Table1[[#This Row],[TeamFavoriteID]],Table2[team_id],Table2[team_name],_xlfn.XLOOKUP(Table1[[#This Row],[TeamFavoriteID]],Table2[team_id_pfr],Table2[team_name],"Even"))</f>
        <v>New York Jets</v>
      </c>
      <c r="M5">
        <v>-16</v>
      </c>
      <c r="N5">
        <f>IF(Table1[[#This Row],[TeamFavorite]]=Table1[[#This Row],[TeamHome]],Table1[[#This Row],[ScoreAway]]-Table1[[#This Row],[ScoreHome]],Table1[[#This Row],[ScoreHome]]-Table1[[#This Row],[ScoreAway]])</f>
        <v>-5</v>
      </c>
      <c r="O5">
        <f>IF(Table1[[#This Row],[SpreadActual]]&lt;Table1[[#This Row],[SpreadFavorite]],1,0)</f>
        <v>0</v>
      </c>
      <c r="Q5" t="s">
        <v>22</v>
      </c>
      <c r="R5" t="b">
        <v>0</v>
      </c>
      <c r="S5">
        <v>82</v>
      </c>
      <c r="T5">
        <v>11</v>
      </c>
      <c r="U5">
        <v>78</v>
      </c>
    </row>
    <row r="6" spans="1:22" x14ac:dyDescent="0.2">
      <c r="A6" s="1">
        <v>24360</v>
      </c>
      <c r="B6">
        <v>1966</v>
      </c>
      <c r="C6">
        <f>_xlfn.MAXIFS(Table1[ScheduleWeekWritten],Table1[ScheduleSeason],Table1[[#This Row],[ScheduleSeason]])</f>
        <v>16</v>
      </c>
      <c r="D6">
        <v>1</v>
      </c>
      <c r="E6" cm="1">
        <f t="array" ref="E6">_xlfn.XLOOKUP(Table1[[#This Row],[ScheduleWeekWritten]],Table3[Game],100+Table3[Increase],Table1[[#This Row],[ScheduleWeekWritten]])</f>
        <v>1</v>
      </c>
      <c r="F6" t="b">
        <v>0</v>
      </c>
      <c r="G6" t="s">
        <v>33</v>
      </c>
      <c r="H6">
        <v>24</v>
      </c>
      <c r="I6">
        <v>3</v>
      </c>
      <c r="J6" t="s">
        <v>34</v>
      </c>
      <c r="K6" t="s">
        <v>35</v>
      </c>
      <c r="L6" t="str">
        <f>_xlfn.XLOOKUP(Table1[[#This Row],[TeamFavoriteID]],Table2[team_id],Table2[team_name],_xlfn.XLOOKUP(Table1[[#This Row],[TeamFavoriteID]],Table2[team_id_pfr],Table2[team_name],"Even"))</f>
        <v>Green Bay Packers</v>
      </c>
      <c r="M6">
        <v>-1</v>
      </c>
      <c r="N6">
        <f>IF(Table1[[#This Row],[TeamFavorite]]=Table1[[#This Row],[TeamHome]],Table1[[#This Row],[ScoreAway]]-Table1[[#This Row],[ScoreHome]],Table1[[#This Row],[ScoreHome]]-Table1[[#This Row],[ScoreAway]])</f>
        <v>-21</v>
      </c>
      <c r="O6">
        <f>IF(Table1[[#This Row],[SpreadActual]]&lt;Table1[[#This Row],[SpreadFavorite]],1,0)</f>
        <v>1</v>
      </c>
      <c r="Q6" t="s">
        <v>36</v>
      </c>
      <c r="R6" t="b">
        <v>0</v>
      </c>
      <c r="S6">
        <v>64</v>
      </c>
      <c r="T6">
        <v>8</v>
      </c>
      <c r="U6">
        <v>62</v>
      </c>
    </row>
    <row r="7" spans="1:22" x14ac:dyDescent="0.2">
      <c r="A7" s="1">
        <v>24360</v>
      </c>
      <c r="B7">
        <v>1966</v>
      </c>
      <c r="C7">
        <f>_xlfn.MAXIFS(Table1[ScheduleWeekWritten],Table1[ScheduleSeason],Table1[[#This Row],[ScheduleSeason]])</f>
        <v>16</v>
      </c>
      <c r="D7">
        <v>2</v>
      </c>
      <c r="E7" cm="1">
        <f t="array" ref="E7">_xlfn.XLOOKUP(Table1[[#This Row],[ScheduleWeekWritten]],Table3[Game],100+Table3[Increase],Table1[[#This Row],[ScheduleWeekWritten]])</f>
        <v>2</v>
      </c>
      <c r="F7" t="b">
        <v>0</v>
      </c>
      <c r="G7" t="s">
        <v>23</v>
      </c>
      <c r="H7">
        <v>31</v>
      </c>
      <c r="I7">
        <v>0</v>
      </c>
      <c r="J7" t="s">
        <v>20</v>
      </c>
      <c r="K7" t="s">
        <v>25</v>
      </c>
      <c r="L7" t="str">
        <f>_xlfn.XLOOKUP(Table1[[#This Row],[TeamFavoriteID]],Table2[team_id],Table2[team_name],_xlfn.XLOOKUP(Table1[[#This Row],[TeamFavoriteID]],Table2[team_id_pfr],Table2[team_name],"Even"))</f>
        <v>Houston Oilers</v>
      </c>
      <c r="M7">
        <v>-3</v>
      </c>
      <c r="N7">
        <f>IF(Table1[[#This Row],[TeamFavorite]]=Table1[[#This Row],[TeamHome]],Table1[[#This Row],[ScoreAway]]-Table1[[#This Row],[ScoreHome]],Table1[[#This Row],[ScoreHome]]-Table1[[#This Row],[ScoreAway]])</f>
        <v>-31</v>
      </c>
      <c r="O7">
        <f>IF(Table1[[#This Row],[SpreadActual]]&lt;Table1[[#This Row],[SpreadFavorite]],1,0)</f>
        <v>1</v>
      </c>
      <c r="Q7" t="s">
        <v>26</v>
      </c>
      <c r="R7" t="b">
        <v>0</v>
      </c>
      <c r="S7">
        <v>77</v>
      </c>
      <c r="T7">
        <v>6</v>
      </c>
      <c r="U7">
        <v>82</v>
      </c>
    </row>
    <row r="8" spans="1:22" x14ac:dyDescent="0.2">
      <c r="A8" s="1">
        <v>24360</v>
      </c>
      <c r="B8">
        <v>1966</v>
      </c>
      <c r="C8">
        <f>_xlfn.MAXIFS(Table1[ScheduleWeekWritten],Table1[ScheduleSeason],Table1[[#This Row],[ScheduleSeason]])</f>
        <v>16</v>
      </c>
      <c r="D8">
        <v>2</v>
      </c>
      <c r="E8" cm="1">
        <f t="array" ref="E8">_xlfn.XLOOKUP(Table1[[#This Row],[ScheduleWeekWritten]],Table3[Game],100+Table3[Increase],Table1[[#This Row],[ScheduleWeekWritten]])</f>
        <v>2</v>
      </c>
      <c r="F8" t="b">
        <v>0</v>
      </c>
      <c r="G8" t="s">
        <v>27</v>
      </c>
      <c r="H8">
        <v>24</v>
      </c>
      <c r="I8">
        <v>0</v>
      </c>
      <c r="J8" t="s">
        <v>37</v>
      </c>
      <c r="K8" t="s">
        <v>29</v>
      </c>
      <c r="L8" t="str">
        <f>_xlfn.XLOOKUP(Table1[[#This Row],[TeamFavoriteID]],Table2[team_id],Table2[team_name],_xlfn.XLOOKUP(Table1[[#This Row],[TeamFavoriteID]],Table2[team_id_pfr],Table2[team_name],"Even"))</f>
        <v>Los Angeles Chargers</v>
      </c>
      <c r="M8">
        <v>-10</v>
      </c>
      <c r="N8">
        <f>IF(Table1[[#This Row],[TeamFavorite]]=Table1[[#This Row],[TeamHome]],Table1[[#This Row],[ScoreAway]]-Table1[[#This Row],[ScoreHome]],Table1[[#This Row],[ScoreHome]]-Table1[[#This Row],[ScoreAway]])</f>
        <v>24</v>
      </c>
      <c r="O8">
        <f>IF(Table1[[#This Row],[SpreadActual]]&lt;Table1[[#This Row],[SpreadFavorite]],1,0)</f>
        <v>0</v>
      </c>
      <c r="Q8" t="s">
        <v>30</v>
      </c>
      <c r="R8" t="b">
        <v>0</v>
      </c>
      <c r="S8">
        <v>69</v>
      </c>
      <c r="T8">
        <v>9</v>
      </c>
      <c r="U8">
        <v>81</v>
      </c>
    </row>
    <row r="9" spans="1:22" x14ac:dyDescent="0.2">
      <c r="A9" s="1">
        <v>24361</v>
      </c>
      <c r="B9">
        <v>1966</v>
      </c>
      <c r="C9">
        <f>_xlfn.MAXIFS(Table1[ScheduleWeekWritten],Table1[ScheduleSeason],Table1[[#This Row],[ScheduleSeason]])</f>
        <v>16</v>
      </c>
      <c r="D9">
        <v>1</v>
      </c>
      <c r="E9" cm="1">
        <f t="array" ref="E9">_xlfn.XLOOKUP(Table1[[#This Row],[ScheduleWeekWritten]],Table3[Game],100+Table3[Increase],Table1[[#This Row],[ScheduleWeekWritten]])</f>
        <v>1</v>
      </c>
      <c r="F9" t="b">
        <v>0</v>
      </c>
      <c r="G9" t="s">
        <v>38</v>
      </c>
      <c r="H9">
        <v>14</v>
      </c>
      <c r="I9">
        <v>19</v>
      </c>
      <c r="J9" t="s">
        <v>39</v>
      </c>
      <c r="K9" t="s">
        <v>40</v>
      </c>
      <c r="L9" t="str">
        <f>_xlfn.XLOOKUP(Table1[[#This Row],[TeamFavoriteID]],Table2[team_id],Table2[team_name],_xlfn.XLOOKUP(Table1[[#This Row],[TeamFavoriteID]],Table2[team_id_pfr],Table2[team_name],"Even"))</f>
        <v>Los Angeles Rams</v>
      </c>
      <c r="M9">
        <v>-10</v>
      </c>
      <c r="N9">
        <f>IF(Table1[[#This Row],[TeamFavorite]]=Table1[[#This Row],[TeamHome]],Table1[[#This Row],[ScoreAway]]-Table1[[#This Row],[ScoreHome]],Table1[[#This Row],[ScoreHome]]-Table1[[#This Row],[ScoreAway]])</f>
        <v>-5</v>
      </c>
      <c r="O9">
        <f>IF(Table1[[#This Row],[SpreadActual]]&lt;Table1[[#This Row],[SpreadFavorite]],1,0)</f>
        <v>0</v>
      </c>
      <c r="Q9" t="s">
        <v>41</v>
      </c>
      <c r="R9" t="b">
        <v>0</v>
      </c>
      <c r="S9">
        <v>71</v>
      </c>
      <c r="T9">
        <v>7</v>
      </c>
      <c r="U9">
        <v>57</v>
      </c>
    </row>
    <row r="10" spans="1:22" x14ac:dyDescent="0.2">
      <c r="A10" s="1">
        <v>24361</v>
      </c>
      <c r="B10">
        <v>1966</v>
      </c>
      <c r="C10">
        <f>_xlfn.MAXIFS(Table1[ScheduleWeekWritten],Table1[ScheduleSeason],Table1[[#This Row],[ScheduleSeason]])</f>
        <v>16</v>
      </c>
      <c r="D10">
        <v>2</v>
      </c>
      <c r="E10" cm="1">
        <f t="array" ref="E10">_xlfn.XLOOKUP(Table1[[#This Row],[ScheduleWeekWritten]],Table3[Game],100+Table3[Increase],Table1[[#This Row],[ScheduleWeekWritten]])</f>
        <v>2</v>
      </c>
      <c r="F10" t="b">
        <v>0</v>
      </c>
      <c r="G10" t="s">
        <v>28</v>
      </c>
      <c r="H10">
        <v>20</v>
      </c>
      <c r="I10">
        <v>42</v>
      </c>
      <c r="J10" t="s">
        <v>42</v>
      </c>
      <c r="K10" t="s">
        <v>43</v>
      </c>
      <c r="L10" t="str">
        <f>_xlfn.XLOOKUP(Table1[[#This Row],[TeamFavoriteID]],Table2[team_id],Table2[team_name],_xlfn.XLOOKUP(Table1[[#This Row],[TeamFavoriteID]],Table2[team_id_pfr],Table2[team_name],"Even"))</f>
        <v>Buffalo Bills</v>
      </c>
      <c r="M10">
        <v>-2.5</v>
      </c>
      <c r="N10">
        <f>IF(Table1[[#This Row],[TeamFavorite]]=Table1[[#This Row],[TeamHome]],Table1[[#This Row],[ScoreAway]]-Table1[[#This Row],[ScoreHome]],Table1[[#This Row],[ScoreHome]]-Table1[[#This Row],[ScoreAway]])</f>
        <v>22</v>
      </c>
      <c r="O10">
        <f>IF(Table1[[#This Row],[SpreadActual]]&lt;Table1[[#This Row],[SpreadFavorite]],1,0)</f>
        <v>0</v>
      </c>
      <c r="Q10" t="s">
        <v>44</v>
      </c>
      <c r="R10" t="b">
        <v>0</v>
      </c>
      <c r="S10">
        <v>63</v>
      </c>
      <c r="T10">
        <v>11</v>
      </c>
      <c r="U10">
        <v>73</v>
      </c>
    </row>
    <row r="11" spans="1:22" x14ac:dyDescent="0.2">
      <c r="A11" s="1">
        <v>24361</v>
      </c>
      <c r="B11">
        <v>1966</v>
      </c>
      <c r="C11">
        <f>_xlfn.MAXIFS(Table1[ScheduleWeekWritten],Table1[ScheduleSeason],Table1[[#This Row],[ScheduleSeason]])</f>
        <v>16</v>
      </c>
      <c r="D11">
        <v>1</v>
      </c>
      <c r="E11" cm="1">
        <f t="array" ref="E11">_xlfn.XLOOKUP(Table1[[#This Row],[ScheduleWeekWritten]],Table3[Game],100+Table3[Increase],Table1[[#This Row],[ScheduleWeekWritten]])</f>
        <v>1</v>
      </c>
      <c r="F11" t="b">
        <v>0</v>
      </c>
      <c r="G11" t="s">
        <v>45</v>
      </c>
      <c r="H11">
        <v>14</v>
      </c>
      <c r="I11">
        <v>3</v>
      </c>
      <c r="J11" t="s">
        <v>46</v>
      </c>
      <c r="K11" t="s">
        <v>47</v>
      </c>
      <c r="L11" t="str">
        <f>_xlfn.XLOOKUP(Table1[[#This Row],[TeamFavoriteID]],Table2[team_id],Table2[team_name],_xlfn.XLOOKUP(Table1[[#This Row],[TeamFavoriteID]],Table2[team_id_pfr],Table2[team_name],"Even"))</f>
        <v>Chicago Bears</v>
      </c>
      <c r="M11">
        <v>-7</v>
      </c>
      <c r="N11">
        <f>IF(Table1[[#This Row],[TeamFavorite]]=Table1[[#This Row],[TeamHome]],Table1[[#This Row],[ScoreAway]]-Table1[[#This Row],[ScoreHome]],Table1[[#This Row],[ScoreHome]]-Table1[[#This Row],[ScoreAway]])</f>
        <v>11</v>
      </c>
      <c r="O11">
        <f>IF(Table1[[#This Row],[SpreadActual]]&lt;Table1[[#This Row],[SpreadFavorite]],1,0)</f>
        <v>0</v>
      </c>
      <c r="Q11" t="s">
        <v>48</v>
      </c>
      <c r="R11" t="b">
        <v>0</v>
      </c>
      <c r="S11">
        <v>67</v>
      </c>
      <c r="T11">
        <v>7</v>
      </c>
      <c r="U11">
        <v>73</v>
      </c>
    </row>
    <row r="12" spans="1:22" x14ac:dyDescent="0.2">
      <c r="A12" s="1">
        <v>24361</v>
      </c>
      <c r="B12">
        <v>1966</v>
      </c>
      <c r="C12">
        <f>_xlfn.MAXIFS(Table1[ScheduleWeekWritten],Table1[ScheduleSeason],Table1[[#This Row],[ScheduleSeason]])</f>
        <v>16</v>
      </c>
      <c r="D12">
        <v>1</v>
      </c>
      <c r="E12" cm="1">
        <f t="array" ref="E12">_xlfn.XLOOKUP(Table1[[#This Row],[ScheduleWeekWritten]],Table3[Game],100+Table3[Increase],Table1[[#This Row],[ScheduleWeekWritten]])</f>
        <v>1</v>
      </c>
      <c r="F12" t="b">
        <v>0</v>
      </c>
      <c r="G12" t="s">
        <v>49</v>
      </c>
      <c r="H12">
        <v>34</v>
      </c>
      <c r="I12">
        <v>34</v>
      </c>
      <c r="J12" t="s">
        <v>50</v>
      </c>
      <c r="K12" t="s">
        <v>51</v>
      </c>
      <c r="L12" t="str">
        <f>_xlfn.XLOOKUP(Table1[[#This Row],[TeamFavoriteID]],Table2[team_id],Table2[team_name],_xlfn.XLOOKUP(Table1[[#This Row],[TeamFavoriteID]],Table2[team_id_pfr],Table2[team_name],"Even"))</f>
        <v>Pittsburgh Steelers</v>
      </c>
      <c r="M12">
        <v>-1.5</v>
      </c>
      <c r="N12">
        <f>IF(Table1[[#This Row],[TeamFavorite]]=Table1[[#This Row],[TeamHome]],Table1[[#This Row],[ScoreAway]]-Table1[[#This Row],[ScoreHome]],Table1[[#This Row],[ScoreHome]]-Table1[[#This Row],[ScoreAway]])</f>
        <v>0</v>
      </c>
      <c r="O12">
        <f>IF(Table1[[#This Row],[SpreadActual]]&lt;Table1[[#This Row],[SpreadFavorite]],1,0)</f>
        <v>0</v>
      </c>
      <c r="Q12" t="s">
        <v>52</v>
      </c>
      <c r="R12" t="b">
        <v>0</v>
      </c>
      <c r="S12">
        <v>64</v>
      </c>
      <c r="T12">
        <v>5</v>
      </c>
      <c r="U12">
        <v>70</v>
      </c>
    </row>
    <row r="13" spans="1:22" x14ac:dyDescent="0.2">
      <c r="A13" s="1">
        <v>24361</v>
      </c>
      <c r="B13">
        <v>1966</v>
      </c>
      <c r="C13">
        <f>_xlfn.MAXIFS(Table1[ScheduleWeekWritten],Table1[ScheduleSeason],Table1[[#This Row],[ScheduleSeason]])</f>
        <v>16</v>
      </c>
      <c r="D13">
        <v>1</v>
      </c>
      <c r="E13" cm="1">
        <f t="array" ref="E13">_xlfn.XLOOKUP(Table1[[#This Row],[ScheduleWeekWritten]],Table3[Game],100+Table3[Increase],Table1[[#This Row],[ScheduleWeekWritten]])</f>
        <v>1</v>
      </c>
      <c r="F13" t="b">
        <v>0</v>
      </c>
      <c r="G13" t="s">
        <v>53</v>
      </c>
      <c r="H13">
        <v>20</v>
      </c>
      <c r="I13">
        <v>20</v>
      </c>
      <c r="J13" t="s">
        <v>54</v>
      </c>
      <c r="K13" t="s">
        <v>55</v>
      </c>
      <c r="L13" t="str">
        <f>_xlfn.XLOOKUP(Table1[[#This Row],[TeamFavoriteID]],Table2[team_id],Table2[team_name],_xlfn.XLOOKUP(Table1[[#This Row],[TeamFavoriteID]],Table2[team_id_pfr],Table2[team_name],"Even"))</f>
        <v>Minnesota Vikings</v>
      </c>
      <c r="M13">
        <v>-6.5</v>
      </c>
      <c r="N13">
        <f>IF(Table1[[#This Row],[TeamFavorite]]=Table1[[#This Row],[TeamHome]],Table1[[#This Row],[ScoreAway]]-Table1[[#This Row],[ScoreHome]],Table1[[#This Row],[ScoreHome]]-Table1[[#This Row],[ScoreAway]])</f>
        <v>0</v>
      </c>
      <c r="O13">
        <f>IF(Table1[[#This Row],[SpreadActual]]&lt;Table1[[#This Row],[SpreadFavorite]],1,0)</f>
        <v>0</v>
      </c>
      <c r="Q13" t="s">
        <v>56</v>
      </c>
      <c r="R13" t="b">
        <v>0</v>
      </c>
      <c r="S13">
        <v>60</v>
      </c>
      <c r="T13">
        <v>25</v>
      </c>
      <c r="U13">
        <v>75</v>
      </c>
    </row>
    <row r="14" spans="1:22" x14ac:dyDescent="0.2">
      <c r="A14" s="1">
        <v>24361</v>
      </c>
      <c r="B14">
        <v>1966</v>
      </c>
      <c r="C14">
        <f>_xlfn.MAXIFS(Table1[ScheduleWeekWritten],Table1[ScheduleSeason],Table1[[#This Row],[ScheduleSeason]])</f>
        <v>16</v>
      </c>
      <c r="D14">
        <v>1</v>
      </c>
      <c r="E14" cm="1">
        <f t="array" ref="E14">_xlfn.XLOOKUP(Table1[[#This Row],[ScheduleWeekWritten]],Table3[Game],100+Table3[Increase],Table1[[#This Row],[ScheduleWeekWritten]])</f>
        <v>1</v>
      </c>
      <c r="F14" t="b">
        <v>0</v>
      </c>
      <c r="G14" t="s">
        <v>57</v>
      </c>
      <c r="H14">
        <v>16</v>
      </c>
      <c r="I14">
        <v>13</v>
      </c>
      <c r="J14" t="s">
        <v>58</v>
      </c>
      <c r="K14" t="s">
        <v>59</v>
      </c>
      <c r="L14" t="str">
        <f>_xlfn.XLOOKUP(Table1[[#This Row],[TeamFavoriteID]],Table2[team_id],Table2[team_name],_xlfn.XLOOKUP(Table1[[#This Row],[TeamFavoriteID]],Table2[team_id_pfr],Table2[team_name],"Even"))</f>
        <v>Arizona Cardinals</v>
      </c>
      <c r="M14">
        <v>-6</v>
      </c>
      <c r="N14">
        <f>IF(Table1[[#This Row],[TeamFavorite]]=Table1[[#This Row],[TeamHome]],Table1[[#This Row],[ScoreAway]]-Table1[[#This Row],[ScoreHome]],Table1[[#This Row],[ScoreHome]]-Table1[[#This Row],[ScoreAway]])</f>
        <v>3</v>
      </c>
      <c r="O14">
        <f>IF(Table1[[#This Row],[SpreadActual]]&lt;Table1[[#This Row],[SpreadFavorite]],1,0)</f>
        <v>0</v>
      </c>
      <c r="Q14" t="s">
        <v>60</v>
      </c>
      <c r="R14" t="b">
        <v>0</v>
      </c>
      <c r="S14">
        <v>72</v>
      </c>
      <c r="T14">
        <v>5</v>
      </c>
      <c r="U14">
        <v>70</v>
      </c>
    </row>
    <row r="15" spans="1:22" x14ac:dyDescent="0.2">
      <c r="A15" s="1">
        <v>24361</v>
      </c>
      <c r="B15">
        <v>1966</v>
      </c>
      <c r="C15">
        <f>_xlfn.MAXIFS(Table1[ScheduleWeekWritten],Table1[ScheduleSeason],Table1[[#This Row],[ScheduleSeason]])</f>
        <v>16</v>
      </c>
      <c r="D15">
        <v>1</v>
      </c>
      <c r="E15" cm="1">
        <f t="array" ref="E15">_xlfn.XLOOKUP(Table1[[#This Row],[ScheduleWeekWritten]],Table3[Game],100+Table3[Increase],Table1[[#This Row],[ScheduleWeekWritten]])</f>
        <v>1</v>
      </c>
      <c r="F15" t="b">
        <v>0</v>
      </c>
      <c r="G15" t="s">
        <v>61</v>
      </c>
      <c r="H15">
        <v>14</v>
      </c>
      <c r="I15">
        <v>38</v>
      </c>
      <c r="J15" t="s">
        <v>62</v>
      </c>
      <c r="K15" t="s">
        <v>63</v>
      </c>
      <c r="L15" t="str">
        <f>_xlfn.XLOOKUP(Table1[[#This Row],[TeamFavoriteID]],Table2[team_id],Table2[team_name],_xlfn.XLOOKUP(Table1[[#This Row],[TeamFavoriteID]],Table2[team_id_pfr],Table2[team_name],"Even"))</f>
        <v>Cleveland Browns</v>
      </c>
      <c r="M15">
        <v>-4</v>
      </c>
      <c r="N15">
        <f>IF(Table1[[#This Row],[TeamFavorite]]=Table1[[#This Row],[TeamHome]],Table1[[#This Row],[ScoreAway]]-Table1[[#This Row],[ScoreHome]],Table1[[#This Row],[ScoreHome]]-Table1[[#This Row],[ScoreAway]])</f>
        <v>-24</v>
      </c>
      <c r="O15">
        <f>IF(Table1[[#This Row],[SpreadActual]]&lt;Table1[[#This Row],[SpreadFavorite]],1,0)</f>
        <v>1</v>
      </c>
      <c r="Q15" t="s">
        <v>64</v>
      </c>
      <c r="R15" t="b">
        <v>0</v>
      </c>
      <c r="S15">
        <v>65</v>
      </c>
      <c r="T15">
        <v>8</v>
      </c>
      <c r="U15">
        <v>52</v>
      </c>
    </row>
    <row r="16" spans="1:22" x14ac:dyDescent="0.2">
      <c r="A16" s="1">
        <v>24366</v>
      </c>
      <c r="B16">
        <v>1966</v>
      </c>
      <c r="C16">
        <f>_xlfn.MAXIFS(Table1[ScheduleWeekWritten],Table1[ScheduleSeason],Table1[[#This Row],[ScheduleSeason]])</f>
        <v>16</v>
      </c>
      <c r="D16">
        <v>2</v>
      </c>
      <c r="E16" cm="1">
        <f t="array" ref="E16">_xlfn.XLOOKUP(Table1[[#This Row],[ScheduleWeekWritten]],Table3[Game],100+Table3[Increase],Table1[[#This Row],[ScheduleWeekWritten]])</f>
        <v>2</v>
      </c>
      <c r="F16" t="b">
        <v>0</v>
      </c>
      <c r="G16" t="s">
        <v>39</v>
      </c>
      <c r="H16">
        <v>31</v>
      </c>
      <c r="I16">
        <v>17</v>
      </c>
      <c r="J16" t="s">
        <v>46</v>
      </c>
      <c r="K16" t="s">
        <v>47</v>
      </c>
      <c r="L16" t="str">
        <f>_xlfn.XLOOKUP(Table1[[#This Row],[TeamFavoriteID]],Table2[team_id],Table2[team_name],_xlfn.XLOOKUP(Table1[[#This Row],[TeamFavoriteID]],Table2[team_id_pfr],Table2[team_name],"Even"))</f>
        <v>Chicago Bears</v>
      </c>
      <c r="M16">
        <v>-2</v>
      </c>
      <c r="N16">
        <f>IF(Table1[[#This Row],[TeamFavorite]]=Table1[[#This Row],[TeamHome]],Table1[[#This Row],[ScoreAway]]-Table1[[#This Row],[ScoreHome]],Table1[[#This Row],[ScoreHome]]-Table1[[#This Row],[ScoreAway]])</f>
        <v>14</v>
      </c>
      <c r="O16">
        <f>IF(Table1[[#This Row],[SpreadActual]]&lt;Table1[[#This Row],[SpreadFavorite]],1,0)</f>
        <v>0</v>
      </c>
      <c r="Q16" t="s">
        <v>65</v>
      </c>
      <c r="R16" t="b">
        <v>0</v>
      </c>
      <c r="S16">
        <v>72</v>
      </c>
      <c r="T16">
        <v>10</v>
      </c>
      <c r="U16">
        <v>52</v>
      </c>
    </row>
    <row r="17" spans="1:21" x14ac:dyDescent="0.2">
      <c r="A17" s="1">
        <v>24368</v>
      </c>
      <c r="B17">
        <v>1966</v>
      </c>
      <c r="C17">
        <f>_xlfn.MAXIFS(Table1[ScheduleWeekWritten],Table1[ScheduleSeason],Table1[[#This Row],[ScheduleSeason]])</f>
        <v>16</v>
      </c>
      <c r="D17">
        <v>3</v>
      </c>
      <c r="E17" cm="1">
        <f t="array" ref="E17">_xlfn.XLOOKUP(Table1[[#This Row],[ScheduleWeekWritten]],Table3[Game],100+Table3[Increase],Table1[[#This Row],[ScheduleWeekWritten]])</f>
        <v>3</v>
      </c>
      <c r="F17" t="b">
        <v>0</v>
      </c>
      <c r="G17" t="s">
        <v>28</v>
      </c>
      <c r="H17">
        <v>58</v>
      </c>
      <c r="I17">
        <v>24</v>
      </c>
      <c r="J17" t="s">
        <v>19</v>
      </c>
      <c r="K17" t="s">
        <v>43</v>
      </c>
      <c r="L17" t="str">
        <f>_xlfn.XLOOKUP(Table1[[#This Row],[TeamFavoriteID]],Table2[team_id],Table2[team_name],_xlfn.XLOOKUP(Table1[[#This Row],[TeamFavoriteID]],Table2[team_id_pfr],Table2[team_name],"Even"))</f>
        <v>Buffalo Bills</v>
      </c>
      <c r="M17">
        <v>-20</v>
      </c>
      <c r="N17">
        <f>IF(Table1[[#This Row],[TeamFavorite]]=Table1[[#This Row],[TeamHome]],Table1[[#This Row],[ScoreAway]]-Table1[[#This Row],[ScoreHome]],Table1[[#This Row],[ScoreHome]]-Table1[[#This Row],[ScoreAway]])</f>
        <v>-34</v>
      </c>
      <c r="O17">
        <f>IF(Table1[[#This Row],[SpreadActual]]&lt;Table1[[#This Row],[SpreadFavorite]],1,0)</f>
        <v>1</v>
      </c>
      <c r="Q17" t="s">
        <v>44</v>
      </c>
      <c r="R17" t="b">
        <v>0</v>
      </c>
      <c r="S17">
        <v>61</v>
      </c>
      <c r="T17">
        <v>3</v>
      </c>
      <c r="U17">
        <v>67</v>
      </c>
    </row>
    <row r="18" spans="1:21" x14ac:dyDescent="0.2">
      <c r="A18" s="1">
        <v>24368</v>
      </c>
      <c r="B18">
        <v>1966</v>
      </c>
      <c r="C18">
        <f>_xlfn.MAXIFS(Table1[ScheduleWeekWritten],Table1[ScheduleSeason],Table1[[#This Row],[ScheduleSeason]])</f>
        <v>16</v>
      </c>
      <c r="D18">
        <v>2</v>
      </c>
      <c r="E18" cm="1">
        <f t="array" ref="E18">_xlfn.XLOOKUP(Table1[[#This Row],[ScheduleWeekWritten]],Table3[Game],100+Table3[Increase],Table1[[#This Row],[ScheduleWeekWritten]])</f>
        <v>2</v>
      </c>
      <c r="F18" t="b">
        <v>0</v>
      </c>
      <c r="G18" t="s">
        <v>62</v>
      </c>
      <c r="H18">
        <v>20</v>
      </c>
      <c r="I18">
        <v>21</v>
      </c>
      <c r="J18" t="s">
        <v>33</v>
      </c>
      <c r="K18" t="s">
        <v>35</v>
      </c>
      <c r="L18" t="str">
        <f>_xlfn.XLOOKUP(Table1[[#This Row],[TeamFavoriteID]],Table2[team_id],Table2[team_name],_xlfn.XLOOKUP(Table1[[#This Row],[TeamFavoriteID]],Table2[team_id_pfr],Table2[team_name],"Even"))</f>
        <v>Green Bay Packers</v>
      </c>
      <c r="M18">
        <v>-5</v>
      </c>
      <c r="N18">
        <f>IF(Table1[[#This Row],[TeamFavorite]]=Table1[[#This Row],[TeamHome]],Table1[[#This Row],[ScoreAway]]-Table1[[#This Row],[ScoreHome]],Table1[[#This Row],[ScoreHome]]-Table1[[#This Row],[ScoreAway]])</f>
        <v>-1</v>
      </c>
      <c r="O18">
        <f>IF(Table1[[#This Row],[SpreadActual]]&lt;Table1[[#This Row],[SpreadFavorite]],1,0)</f>
        <v>0</v>
      </c>
      <c r="Q18" t="s">
        <v>66</v>
      </c>
      <c r="R18" t="b">
        <v>0</v>
      </c>
      <c r="S18">
        <v>62</v>
      </c>
      <c r="T18">
        <v>6</v>
      </c>
      <c r="U18">
        <v>57</v>
      </c>
    </row>
    <row r="19" spans="1:21" x14ac:dyDescent="0.2">
      <c r="A19" s="1">
        <v>24368</v>
      </c>
      <c r="B19">
        <v>1966</v>
      </c>
      <c r="C19">
        <f>_xlfn.MAXIFS(Table1[ScheduleWeekWritten],Table1[ScheduleSeason],Table1[[#This Row],[ScheduleSeason]])</f>
        <v>16</v>
      </c>
      <c r="D19">
        <v>2</v>
      </c>
      <c r="E19" cm="1">
        <f t="array" ref="E19">_xlfn.XLOOKUP(Table1[[#This Row],[ScheduleWeekWritten]],Table3[Game],100+Table3[Increase],Table1[[#This Row],[ScheduleWeekWritten]])</f>
        <v>2</v>
      </c>
      <c r="F19" t="b">
        <v>0</v>
      </c>
      <c r="G19" t="s">
        <v>67</v>
      </c>
      <c r="H19">
        <v>52</v>
      </c>
      <c r="I19">
        <v>7</v>
      </c>
      <c r="J19" t="s">
        <v>50</v>
      </c>
      <c r="K19" t="s">
        <v>68</v>
      </c>
      <c r="L19" t="str">
        <f>_xlfn.XLOOKUP(Table1[[#This Row],[TeamFavoriteID]],Table2[team_id],Table2[team_name],_xlfn.XLOOKUP(Table1[[#This Row],[TeamFavoriteID]],Table2[team_id_pfr],Table2[team_name],"Even"))</f>
        <v>Dallas Cowboys</v>
      </c>
      <c r="M19">
        <v>-11.5</v>
      </c>
      <c r="N19">
        <f>IF(Table1[[#This Row],[TeamFavorite]]=Table1[[#This Row],[TeamHome]],Table1[[#This Row],[ScoreAway]]-Table1[[#This Row],[ScoreHome]],Table1[[#This Row],[ScoreHome]]-Table1[[#This Row],[ScoreAway]])</f>
        <v>-45</v>
      </c>
      <c r="O19">
        <f>IF(Table1[[#This Row],[SpreadActual]]&lt;Table1[[#This Row],[SpreadFavorite]],1,0)</f>
        <v>1</v>
      </c>
      <c r="Q19" t="s">
        <v>69</v>
      </c>
      <c r="R19" t="b">
        <v>0</v>
      </c>
      <c r="S19">
        <v>72</v>
      </c>
      <c r="T19">
        <v>9</v>
      </c>
      <c r="U19">
        <v>82</v>
      </c>
    </row>
    <row r="20" spans="1:21" x14ac:dyDescent="0.2">
      <c r="A20" s="1">
        <v>24368</v>
      </c>
      <c r="B20">
        <v>1966</v>
      </c>
      <c r="C20">
        <f>_xlfn.MAXIFS(Table1[ScheduleWeekWritten],Table1[ScheduleSeason],Table1[[#This Row],[ScheduleSeason]])</f>
        <v>16</v>
      </c>
      <c r="D20">
        <v>3</v>
      </c>
      <c r="E20" cm="1">
        <f t="array" ref="E20">_xlfn.XLOOKUP(Table1[[#This Row],[ScheduleWeekWritten]],Table3[Game],100+Table3[Increase],Table1[[#This Row],[ScheduleWeekWritten]])</f>
        <v>3</v>
      </c>
      <c r="F20" t="b">
        <v>0</v>
      </c>
      <c r="G20" t="s">
        <v>24</v>
      </c>
      <c r="H20">
        <v>10</v>
      </c>
      <c r="I20">
        <v>24</v>
      </c>
      <c r="J20" t="s">
        <v>37</v>
      </c>
      <c r="K20" t="s">
        <v>70</v>
      </c>
      <c r="L20" t="str">
        <f>_xlfn.XLOOKUP(Table1[[#This Row],[TeamFavoriteID]],Table2[team_id],Table2[team_name],_xlfn.XLOOKUP(Table1[[#This Row],[TeamFavoriteID]],Table2[team_id_pfr],Table2[team_name],"Even"))</f>
        <v>Boston Patriots</v>
      </c>
      <c r="M20">
        <v>-4.5</v>
      </c>
      <c r="N20">
        <f>IF(Table1[[#This Row],[TeamFavorite]]=Table1[[#This Row],[TeamHome]],Table1[[#This Row],[ScoreAway]]-Table1[[#This Row],[ScoreHome]],Table1[[#This Row],[ScoreHome]]-Table1[[#This Row],[ScoreAway]])</f>
        <v>-14</v>
      </c>
      <c r="O20">
        <f>IF(Table1[[#This Row],[SpreadActual]]&lt;Table1[[#This Row],[SpreadFavorite]],1,0)</f>
        <v>1</v>
      </c>
      <c r="Q20" t="s">
        <v>71</v>
      </c>
      <c r="R20" t="b">
        <v>0</v>
      </c>
      <c r="S20">
        <v>59</v>
      </c>
      <c r="T20">
        <v>7</v>
      </c>
      <c r="U20">
        <v>53</v>
      </c>
    </row>
    <row r="21" spans="1:21" x14ac:dyDescent="0.2">
      <c r="A21" s="1">
        <v>24368</v>
      </c>
      <c r="B21">
        <v>1966</v>
      </c>
      <c r="C21">
        <f>_xlfn.MAXIFS(Table1[ScheduleWeekWritten],Table1[ScheduleSeason],Table1[[#This Row],[ScheduleSeason]])</f>
        <v>16</v>
      </c>
      <c r="D21">
        <v>2</v>
      </c>
      <c r="E21" cm="1">
        <f t="array" ref="E21">_xlfn.XLOOKUP(Table1[[#This Row],[ScheduleWeekWritten]],Table3[Game],100+Table3[Increase],Table1[[#This Row],[ScheduleWeekWritten]])</f>
        <v>2</v>
      </c>
      <c r="F21" t="b">
        <v>0</v>
      </c>
      <c r="G21" t="s">
        <v>54</v>
      </c>
      <c r="H21">
        <v>23</v>
      </c>
      <c r="I21">
        <v>38</v>
      </c>
      <c r="J21" t="s">
        <v>34</v>
      </c>
      <c r="K21" t="s">
        <v>72</v>
      </c>
      <c r="L21" t="str">
        <f>_xlfn.XLOOKUP(Table1[[#This Row],[TeamFavoriteID]],Table2[team_id],Table2[team_name],_xlfn.XLOOKUP(Table1[[#This Row],[TeamFavoriteID]],Table2[team_id_pfr],Table2[team_name],"Even"))</f>
        <v>Baltimore Colts</v>
      </c>
      <c r="M21">
        <v>-5</v>
      </c>
      <c r="N21">
        <f>IF(Table1[[#This Row],[TeamFavorite]]=Table1[[#This Row],[TeamHome]],Table1[[#This Row],[ScoreAway]]-Table1[[#This Row],[ScoreHome]],Table1[[#This Row],[ScoreHome]]-Table1[[#This Row],[ScoreAway]])</f>
        <v>-15</v>
      </c>
      <c r="O21">
        <f>IF(Table1[[#This Row],[SpreadActual]]&lt;Table1[[#This Row],[SpreadFavorite]],1,0)</f>
        <v>1</v>
      </c>
      <c r="Q21" t="s">
        <v>73</v>
      </c>
      <c r="R21" t="b">
        <v>0</v>
      </c>
      <c r="S21">
        <v>60</v>
      </c>
      <c r="T21">
        <v>4</v>
      </c>
      <c r="U21">
        <v>64</v>
      </c>
    </row>
    <row r="22" spans="1:21" x14ac:dyDescent="0.2">
      <c r="A22" s="1">
        <v>24368</v>
      </c>
      <c r="B22">
        <v>1966</v>
      </c>
      <c r="C22">
        <f>_xlfn.MAXIFS(Table1[ScheduleWeekWritten],Table1[ScheduleSeason],Table1[[#This Row],[ScheduleSeason]])</f>
        <v>16</v>
      </c>
      <c r="D22">
        <v>3</v>
      </c>
      <c r="E22" cm="1">
        <f t="array" ref="E22">_xlfn.XLOOKUP(Table1[[#This Row],[ScheduleWeekWritten]],Table3[Game],100+Table3[Increase],Table1[[#This Row],[ScheduleWeekWritten]])</f>
        <v>3</v>
      </c>
      <c r="F22" t="b">
        <v>0</v>
      </c>
      <c r="G22" t="s">
        <v>31</v>
      </c>
      <c r="H22">
        <v>52</v>
      </c>
      <c r="I22">
        <v>13</v>
      </c>
      <c r="J22" t="s">
        <v>23</v>
      </c>
      <c r="K22" t="s">
        <v>25</v>
      </c>
      <c r="L22" t="str">
        <f>_xlfn.XLOOKUP(Table1[[#This Row],[TeamFavoriteID]],Table2[team_id],Table2[team_name],_xlfn.XLOOKUP(Table1[[#This Row],[TeamFavoriteID]],Table2[team_id_pfr],Table2[team_name],"Even"))</f>
        <v>Houston Oilers</v>
      </c>
      <c r="M22">
        <v>-1</v>
      </c>
      <c r="N22">
        <f>IF(Table1[[#This Row],[TeamFavorite]]=Table1[[#This Row],[TeamHome]],Table1[[#This Row],[ScoreAway]]-Table1[[#This Row],[ScoreHome]],Table1[[#This Row],[ScoreHome]]-Table1[[#This Row],[ScoreAway]])</f>
        <v>39</v>
      </c>
      <c r="O22">
        <f>IF(Table1[[#This Row],[SpreadActual]]&lt;Table1[[#This Row],[SpreadFavorite]],1,0)</f>
        <v>0</v>
      </c>
      <c r="Q22" t="s">
        <v>74</v>
      </c>
      <c r="R22" t="b">
        <v>0</v>
      </c>
      <c r="S22">
        <v>68</v>
      </c>
      <c r="T22">
        <v>9</v>
      </c>
      <c r="U22">
        <v>58</v>
      </c>
    </row>
    <row r="23" spans="1:21" x14ac:dyDescent="0.2">
      <c r="A23" s="1">
        <v>24368</v>
      </c>
      <c r="B23">
        <v>1966</v>
      </c>
      <c r="C23">
        <f>_xlfn.MAXIFS(Table1[ScheduleWeekWritten],Table1[ScheduleSeason],Table1[[#This Row],[ScheduleSeason]])</f>
        <v>16</v>
      </c>
      <c r="D23">
        <v>3</v>
      </c>
      <c r="E23" cm="1">
        <f t="array" ref="E23">_xlfn.XLOOKUP(Table1[[#This Row],[ScheduleWeekWritten]],Table3[Game],100+Table3[Increase],Table1[[#This Row],[ScheduleWeekWritten]])</f>
        <v>3</v>
      </c>
      <c r="F23" t="b">
        <v>0</v>
      </c>
      <c r="G23" t="s">
        <v>20</v>
      </c>
      <c r="H23">
        <v>10</v>
      </c>
      <c r="I23">
        <v>32</v>
      </c>
      <c r="J23" t="s">
        <v>42</v>
      </c>
      <c r="K23" t="s">
        <v>75</v>
      </c>
      <c r="L23" t="str">
        <f>_xlfn.XLOOKUP(Table1[[#This Row],[TeamFavoriteID]],Table2[team_id],Table2[team_name],_xlfn.XLOOKUP(Table1[[#This Row],[TeamFavoriteID]],Table2[team_id_pfr],Table2[team_name],"Even"))</f>
        <v>Kansas City Chiefs</v>
      </c>
      <c r="M23">
        <v>-6.5</v>
      </c>
      <c r="N23">
        <f>IF(Table1[[#This Row],[TeamFavorite]]=Table1[[#This Row],[TeamHome]],Table1[[#This Row],[ScoreAway]]-Table1[[#This Row],[ScoreHome]],Table1[[#This Row],[ScoreHome]]-Table1[[#This Row],[ScoreAway]])</f>
        <v>-22</v>
      </c>
      <c r="O23">
        <f>IF(Table1[[#This Row],[SpreadActual]]&lt;Table1[[#This Row],[SpreadFavorite]],1,0)</f>
        <v>1</v>
      </c>
      <c r="Q23" t="s">
        <v>76</v>
      </c>
      <c r="R23" t="b">
        <v>0</v>
      </c>
      <c r="S23">
        <v>65</v>
      </c>
      <c r="T23">
        <v>11</v>
      </c>
      <c r="U23">
        <v>82</v>
      </c>
    </row>
    <row r="24" spans="1:21" x14ac:dyDescent="0.2">
      <c r="A24" s="1">
        <v>24368</v>
      </c>
      <c r="B24">
        <v>1966</v>
      </c>
      <c r="C24">
        <f>_xlfn.MAXIFS(Table1[ScheduleWeekWritten],Table1[ScheduleSeason],Table1[[#This Row],[ScheduleSeason]])</f>
        <v>16</v>
      </c>
      <c r="D24">
        <v>2</v>
      </c>
      <c r="E24" cm="1">
        <f t="array" ref="E24">_xlfn.XLOOKUP(Table1[[#This Row],[ScheduleWeekWritten]],Table3[Game],100+Table3[Increase],Table1[[#This Row],[ScheduleWeekWritten]])</f>
        <v>2</v>
      </c>
      <c r="F24" t="b">
        <v>0</v>
      </c>
      <c r="G24" t="s">
        <v>58</v>
      </c>
      <c r="H24">
        <v>23</v>
      </c>
      <c r="I24">
        <v>10</v>
      </c>
      <c r="J24" t="s">
        <v>38</v>
      </c>
      <c r="K24" t="s">
        <v>77</v>
      </c>
      <c r="L24" t="str">
        <f>_xlfn.XLOOKUP(Table1[[#This Row],[TeamFavoriteID]],Table2[team_id],Table2[team_name],_xlfn.XLOOKUP(Table1[[#This Row],[TeamFavoriteID]],Table2[team_id_pfr],Table2[team_name],"Even"))</f>
        <v>Philadelphia Eagles</v>
      </c>
      <c r="M24">
        <v>-12</v>
      </c>
      <c r="N24">
        <f>IF(Table1[[#This Row],[TeamFavorite]]=Table1[[#This Row],[TeamHome]],Table1[[#This Row],[ScoreAway]]-Table1[[#This Row],[ScoreHome]],Table1[[#This Row],[ScoreHome]]-Table1[[#This Row],[ScoreAway]])</f>
        <v>-13</v>
      </c>
      <c r="O24">
        <f>IF(Table1[[#This Row],[SpreadActual]]&lt;Table1[[#This Row],[SpreadFavorite]],1,0)</f>
        <v>1</v>
      </c>
      <c r="Q24" t="s">
        <v>78</v>
      </c>
      <c r="R24" t="b">
        <v>0</v>
      </c>
      <c r="S24">
        <v>61</v>
      </c>
      <c r="T24">
        <v>5</v>
      </c>
      <c r="U24">
        <v>74</v>
      </c>
    </row>
    <row r="25" spans="1:21" x14ac:dyDescent="0.2">
      <c r="A25" s="1">
        <v>24368</v>
      </c>
      <c r="B25">
        <v>1966</v>
      </c>
      <c r="C25">
        <f>_xlfn.MAXIFS(Table1[ScheduleWeekWritten],Table1[ScheduleSeason],Table1[[#This Row],[ScheduleSeason]])</f>
        <v>16</v>
      </c>
      <c r="D25">
        <v>2</v>
      </c>
      <c r="E25" cm="1">
        <f t="array" ref="E25">_xlfn.XLOOKUP(Table1[[#This Row],[ScheduleWeekWritten]],Table3[Game],100+Table3[Increase],Table1[[#This Row],[ScheduleWeekWritten]])</f>
        <v>2</v>
      </c>
      <c r="F25" t="b">
        <v>0</v>
      </c>
      <c r="G25" t="s">
        <v>49</v>
      </c>
      <c r="H25">
        <v>17</v>
      </c>
      <c r="I25">
        <v>3</v>
      </c>
      <c r="J25" t="s">
        <v>45</v>
      </c>
      <c r="K25" t="s">
        <v>79</v>
      </c>
      <c r="L25" t="str">
        <f>_xlfn.XLOOKUP(Table1[[#This Row],[TeamFavoriteID]],Table2[team_id],Table2[team_name],_xlfn.XLOOKUP(Table1[[#This Row],[TeamFavoriteID]],Table2[team_id_pfr],Table2[team_name],"Even"))</f>
        <v>Detroit Lions</v>
      </c>
      <c r="M25">
        <v>-3</v>
      </c>
      <c r="N25">
        <f>IF(Table1[[#This Row],[TeamFavorite]]=Table1[[#This Row],[TeamHome]],Table1[[#This Row],[ScoreAway]]-Table1[[#This Row],[ScoreHome]],Table1[[#This Row],[ScoreHome]]-Table1[[#This Row],[ScoreAway]])</f>
        <v>14</v>
      </c>
      <c r="O25">
        <f>IF(Table1[[#This Row],[SpreadActual]]&lt;Table1[[#This Row],[SpreadFavorite]],1,0)</f>
        <v>0</v>
      </c>
      <c r="Q25" t="s">
        <v>52</v>
      </c>
      <c r="R25" t="b">
        <v>0</v>
      </c>
      <c r="S25">
        <v>62</v>
      </c>
      <c r="T25">
        <v>4</v>
      </c>
      <c r="U25">
        <v>67</v>
      </c>
    </row>
    <row r="26" spans="1:21" x14ac:dyDescent="0.2">
      <c r="A26" s="1">
        <v>24368</v>
      </c>
      <c r="B26">
        <v>1966</v>
      </c>
      <c r="C26">
        <f>_xlfn.MAXIFS(Table1[ScheduleWeekWritten],Table1[ScheduleSeason],Table1[[#This Row],[ScheduleSeason]])</f>
        <v>16</v>
      </c>
      <c r="D26">
        <v>2</v>
      </c>
      <c r="E26" cm="1">
        <f t="array" ref="E26">_xlfn.XLOOKUP(Table1[[#This Row],[ScheduleWeekWritten]],Table3[Game],100+Table3[Increase],Table1[[#This Row],[ScheduleWeekWritten]])</f>
        <v>2</v>
      </c>
      <c r="F26" t="b">
        <v>0</v>
      </c>
      <c r="G26" t="s">
        <v>57</v>
      </c>
      <c r="H26">
        <v>23</v>
      </c>
      <c r="I26">
        <v>7</v>
      </c>
      <c r="J26" t="s">
        <v>61</v>
      </c>
      <c r="K26" t="s">
        <v>59</v>
      </c>
      <c r="L26" t="str">
        <f>_xlfn.XLOOKUP(Table1[[#This Row],[TeamFavoriteID]],Table2[team_id],Table2[team_name],_xlfn.XLOOKUP(Table1[[#This Row],[TeamFavoriteID]],Table2[team_id_pfr],Table2[team_name],"Even"))</f>
        <v>Arizona Cardinals</v>
      </c>
      <c r="M26">
        <v>-7</v>
      </c>
      <c r="N26">
        <f>IF(Table1[[#This Row],[TeamFavorite]]=Table1[[#This Row],[TeamHome]],Table1[[#This Row],[ScoreAway]]-Table1[[#This Row],[ScoreHome]],Table1[[#This Row],[ScoreHome]]-Table1[[#This Row],[ScoreAway]])</f>
        <v>16</v>
      </c>
      <c r="O26">
        <f>IF(Table1[[#This Row],[SpreadActual]]&lt;Table1[[#This Row],[SpreadFavorite]],1,0)</f>
        <v>0</v>
      </c>
      <c r="Q26" t="s">
        <v>60</v>
      </c>
      <c r="R26" t="b">
        <v>0</v>
      </c>
      <c r="S26">
        <v>63</v>
      </c>
      <c r="T26">
        <v>5</v>
      </c>
      <c r="U26">
        <v>72</v>
      </c>
    </row>
    <row r="27" spans="1:21" x14ac:dyDescent="0.2">
      <c r="A27" s="1">
        <v>24375</v>
      </c>
      <c r="B27">
        <v>1966</v>
      </c>
      <c r="C27">
        <f>_xlfn.MAXIFS(Table1[ScheduleWeekWritten],Table1[ScheduleSeason],Table1[[#This Row],[ScheduleSeason]])</f>
        <v>16</v>
      </c>
      <c r="D27">
        <v>3</v>
      </c>
      <c r="E27" cm="1">
        <f t="array" ref="E27">_xlfn.XLOOKUP(Table1[[#This Row],[ScheduleWeekWritten]],Table3[Game],100+Table3[Increase],Table1[[#This Row],[ScheduleWeekWritten]])</f>
        <v>3</v>
      </c>
      <c r="F27" t="b">
        <v>0</v>
      </c>
      <c r="G27" t="s">
        <v>34</v>
      </c>
      <c r="H27">
        <v>36</v>
      </c>
      <c r="I27">
        <v>14</v>
      </c>
      <c r="J27" t="s">
        <v>53</v>
      </c>
      <c r="K27" t="s">
        <v>72</v>
      </c>
      <c r="L27" t="str">
        <f>_xlfn.XLOOKUP(Table1[[#This Row],[TeamFavoriteID]],Table2[team_id],Table2[team_name],_xlfn.XLOOKUP(Table1[[#This Row],[TeamFavoriteID]],Table2[team_id_pfr],Table2[team_name],"Even"))</f>
        <v>Baltimore Colts</v>
      </c>
      <c r="M27">
        <v>-13.5</v>
      </c>
      <c r="N27">
        <f>IF(Table1[[#This Row],[TeamFavorite]]=Table1[[#This Row],[TeamHome]],Table1[[#This Row],[ScoreAway]]-Table1[[#This Row],[ScoreHome]],Table1[[#This Row],[ScoreHome]]-Table1[[#This Row],[ScoreAway]])</f>
        <v>-22</v>
      </c>
      <c r="O27">
        <f>IF(Table1[[#This Row],[SpreadActual]]&lt;Table1[[#This Row],[SpreadFavorite]],1,0)</f>
        <v>1</v>
      </c>
      <c r="Q27" t="s">
        <v>80</v>
      </c>
      <c r="R27" t="b">
        <v>0</v>
      </c>
      <c r="S27">
        <v>56</v>
      </c>
      <c r="T27">
        <v>7</v>
      </c>
      <c r="U27">
        <v>68</v>
      </c>
    </row>
    <row r="28" spans="1:21" x14ac:dyDescent="0.2">
      <c r="A28" s="1">
        <v>24375</v>
      </c>
      <c r="B28">
        <v>1966</v>
      </c>
      <c r="C28">
        <f>_xlfn.MAXIFS(Table1[ScheduleWeekWritten],Table1[ScheduleSeason],Table1[[#This Row],[ScheduleSeason]])</f>
        <v>16</v>
      </c>
      <c r="D28">
        <v>4</v>
      </c>
      <c r="E28" cm="1">
        <f t="array" ref="E28">_xlfn.XLOOKUP(Table1[[#This Row],[ScheduleWeekWritten]],Table3[Game],100+Table3[Increase],Table1[[#This Row],[ScheduleWeekWritten]])</f>
        <v>4</v>
      </c>
      <c r="F28" t="b">
        <v>0</v>
      </c>
      <c r="G28" t="s">
        <v>37</v>
      </c>
      <c r="H28">
        <v>24</v>
      </c>
      <c r="I28">
        <v>43</v>
      </c>
      <c r="J28" t="s">
        <v>42</v>
      </c>
      <c r="K28" t="s">
        <v>75</v>
      </c>
      <c r="L28" t="str">
        <f>_xlfn.XLOOKUP(Table1[[#This Row],[TeamFavoriteID]],Table2[team_id],Table2[team_name],_xlfn.XLOOKUP(Table1[[#This Row],[TeamFavoriteID]],Table2[team_id_pfr],Table2[team_name],"Even"))</f>
        <v>Kansas City Chiefs</v>
      </c>
      <c r="M28">
        <v>-10</v>
      </c>
      <c r="N28">
        <f>IF(Table1[[#This Row],[TeamFavorite]]=Table1[[#This Row],[TeamHome]],Table1[[#This Row],[ScoreAway]]-Table1[[#This Row],[ScoreHome]],Table1[[#This Row],[ScoreHome]]-Table1[[#This Row],[ScoreAway]])</f>
        <v>-19</v>
      </c>
      <c r="O28">
        <f>IF(Table1[[#This Row],[SpreadActual]]&lt;Table1[[#This Row],[SpreadFavorite]],1,0)</f>
        <v>1</v>
      </c>
      <c r="Q28" t="s">
        <v>81</v>
      </c>
      <c r="R28" t="b">
        <v>0</v>
      </c>
      <c r="S28">
        <v>55</v>
      </c>
      <c r="T28">
        <v>20</v>
      </c>
      <c r="U28">
        <v>53</v>
      </c>
    </row>
    <row r="29" spans="1:21" x14ac:dyDescent="0.2">
      <c r="A29" s="1">
        <v>24375</v>
      </c>
      <c r="B29">
        <v>1966</v>
      </c>
      <c r="C29">
        <f>_xlfn.MAXIFS(Table1[ScheduleWeekWritten],Table1[ScheduleSeason],Table1[[#This Row],[ScheduleSeason]])</f>
        <v>16</v>
      </c>
      <c r="D29">
        <v>4</v>
      </c>
      <c r="E29" cm="1">
        <f t="array" ref="E29">_xlfn.XLOOKUP(Table1[[#This Row],[ScheduleWeekWritten]],Table3[Game],100+Table3[Increase],Table1[[#This Row],[ScheduleWeekWritten]])</f>
        <v>4</v>
      </c>
      <c r="F29" t="b">
        <v>0</v>
      </c>
      <c r="G29" t="s">
        <v>28</v>
      </c>
      <c r="H29">
        <v>27</v>
      </c>
      <c r="I29">
        <v>20</v>
      </c>
      <c r="J29" t="s">
        <v>23</v>
      </c>
      <c r="K29" t="s">
        <v>43</v>
      </c>
      <c r="L29" t="str">
        <f>_xlfn.XLOOKUP(Table1[[#This Row],[TeamFavoriteID]],Table2[team_id],Table2[team_name],_xlfn.XLOOKUP(Table1[[#This Row],[TeamFavoriteID]],Table2[team_id_pfr],Table2[team_name],"Even"))</f>
        <v>Buffalo Bills</v>
      </c>
      <c r="M29">
        <v>-6.5</v>
      </c>
      <c r="N29">
        <f>IF(Table1[[#This Row],[TeamFavorite]]=Table1[[#This Row],[TeamHome]],Table1[[#This Row],[ScoreAway]]-Table1[[#This Row],[ScoreHome]],Table1[[#This Row],[ScoreHome]]-Table1[[#This Row],[ScoreAway]])</f>
        <v>-7</v>
      </c>
      <c r="O29">
        <f>IF(Table1[[#This Row],[SpreadActual]]&lt;Table1[[#This Row],[SpreadFavorite]],1,0)</f>
        <v>1</v>
      </c>
      <c r="Q29" t="s">
        <v>44</v>
      </c>
      <c r="R29" t="b">
        <v>0</v>
      </c>
      <c r="S29">
        <v>51</v>
      </c>
      <c r="T29">
        <v>13</v>
      </c>
      <c r="U29">
        <v>67</v>
      </c>
    </row>
    <row r="30" spans="1:21" x14ac:dyDescent="0.2">
      <c r="A30" s="1">
        <v>24375</v>
      </c>
      <c r="B30">
        <v>1966</v>
      </c>
      <c r="C30">
        <f>_xlfn.MAXIFS(Table1[ScheduleWeekWritten],Table1[ScheduleSeason],Table1[[#This Row],[ScheduleSeason]])</f>
        <v>16</v>
      </c>
      <c r="D30">
        <v>3</v>
      </c>
      <c r="E30" cm="1">
        <f t="array" ref="E30">_xlfn.XLOOKUP(Table1[[#This Row],[ScheduleWeekWritten]],Table3[Game],100+Table3[Increase],Table1[[#This Row],[ScheduleWeekWritten]])</f>
        <v>3</v>
      </c>
      <c r="F30" t="b">
        <v>0</v>
      </c>
      <c r="G30" t="s">
        <v>62</v>
      </c>
      <c r="H30">
        <v>28</v>
      </c>
      <c r="I30">
        <v>34</v>
      </c>
      <c r="J30" t="s">
        <v>57</v>
      </c>
      <c r="K30" t="s">
        <v>63</v>
      </c>
      <c r="L30" t="str">
        <f>_xlfn.XLOOKUP(Table1[[#This Row],[TeamFavoriteID]],Table2[team_id],Table2[team_name],_xlfn.XLOOKUP(Table1[[#This Row],[TeamFavoriteID]],Table2[team_id_pfr],Table2[team_name],"Even"))</f>
        <v>Cleveland Browns</v>
      </c>
      <c r="M30">
        <v>-6.5</v>
      </c>
      <c r="N30">
        <f>IF(Table1[[#This Row],[TeamFavorite]]=Table1[[#This Row],[TeamHome]],Table1[[#This Row],[ScoreAway]]-Table1[[#This Row],[ScoreHome]],Table1[[#This Row],[ScoreHome]]-Table1[[#This Row],[ScoreAway]])</f>
        <v>6</v>
      </c>
      <c r="O30">
        <f>IF(Table1[[#This Row],[SpreadActual]]&lt;Table1[[#This Row],[SpreadFavorite]],1,0)</f>
        <v>0</v>
      </c>
      <c r="Q30" t="s">
        <v>66</v>
      </c>
      <c r="R30" t="b">
        <v>0</v>
      </c>
      <c r="S30">
        <v>53</v>
      </c>
      <c r="T30">
        <v>9</v>
      </c>
      <c r="U30">
        <v>72</v>
      </c>
    </row>
    <row r="31" spans="1:21" x14ac:dyDescent="0.2">
      <c r="A31" s="1">
        <v>24375</v>
      </c>
      <c r="B31">
        <v>1966</v>
      </c>
      <c r="C31">
        <f>_xlfn.MAXIFS(Table1[ScheduleWeekWritten],Table1[ScheduleSeason],Table1[[#This Row],[ScheduleSeason]])</f>
        <v>16</v>
      </c>
      <c r="D31">
        <v>3</v>
      </c>
      <c r="E31" cm="1">
        <f t="array" ref="E31">_xlfn.XLOOKUP(Table1[[#This Row],[ScheduleWeekWritten]],Table3[Game],100+Table3[Increase],Table1[[#This Row],[ScheduleWeekWritten]])</f>
        <v>3</v>
      </c>
      <c r="F31" t="b">
        <v>0</v>
      </c>
      <c r="G31" t="s">
        <v>67</v>
      </c>
      <c r="H31">
        <v>28</v>
      </c>
      <c r="I31">
        <v>17</v>
      </c>
      <c r="J31" t="s">
        <v>54</v>
      </c>
      <c r="K31" t="s">
        <v>68</v>
      </c>
      <c r="L31" t="str">
        <f>_xlfn.XLOOKUP(Table1[[#This Row],[TeamFavoriteID]],Table2[team_id],Table2[team_name],_xlfn.XLOOKUP(Table1[[#This Row],[TeamFavoriteID]],Table2[team_id_pfr],Table2[team_name],"Even"))</f>
        <v>Dallas Cowboys</v>
      </c>
      <c r="M31">
        <v>-7.5</v>
      </c>
      <c r="N31">
        <f>IF(Table1[[#This Row],[TeamFavorite]]=Table1[[#This Row],[TeamHome]],Table1[[#This Row],[ScoreAway]]-Table1[[#This Row],[ScoreHome]],Table1[[#This Row],[ScoreHome]]-Table1[[#This Row],[ScoreAway]])</f>
        <v>-11</v>
      </c>
      <c r="O31">
        <f>IF(Table1[[#This Row],[SpreadActual]]&lt;Table1[[#This Row],[SpreadFavorite]],1,0)</f>
        <v>1</v>
      </c>
      <c r="Q31" t="s">
        <v>69</v>
      </c>
      <c r="R31" t="b">
        <v>0</v>
      </c>
      <c r="S31">
        <v>76</v>
      </c>
      <c r="T31">
        <v>12</v>
      </c>
      <c r="U31">
        <v>60</v>
      </c>
    </row>
    <row r="32" spans="1:21" x14ac:dyDescent="0.2">
      <c r="A32" s="1">
        <v>24375</v>
      </c>
      <c r="B32">
        <v>1966</v>
      </c>
      <c r="C32">
        <f>_xlfn.MAXIFS(Table1[ScheduleWeekWritten],Table1[ScheduleSeason],Table1[[#This Row],[ScheduleSeason]])</f>
        <v>16</v>
      </c>
      <c r="D32">
        <v>4</v>
      </c>
      <c r="E32" cm="1">
        <f t="array" ref="E32">_xlfn.XLOOKUP(Table1[[#This Row],[ScheduleWeekWritten]],Table3[Game],100+Table3[Increase],Table1[[#This Row],[ScheduleWeekWritten]])</f>
        <v>4</v>
      </c>
      <c r="F32" t="b">
        <v>0</v>
      </c>
      <c r="G32" t="s">
        <v>24</v>
      </c>
      <c r="H32">
        <v>7</v>
      </c>
      <c r="I32">
        <v>16</v>
      </c>
      <c r="J32" t="s">
        <v>31</v>
      </c>
      <c r="K32" t="s">
        <v>32</v>
      </c>
      <c r="L32" t="str">
        <f>_xlfn.XLOOKUP(Table1[[#This Row],[TeamFavoriteID]],Table2[team_id],Table2[team_name],_xlfn.XLOOKUP(Table1[[#This Row],[TeamFavoriteID]],Table2[team_id_pfr],Table2[team_name],"Even"))</f>
        <v>New York Jets</v>
      </c>
      <c r="M32">
        <v>-14.5</v>
      </c>
      <c r="N32">
        <f>IF(Table1[[#This Row],[TeamFavorite]]=Table1[[#This Row],[TeamHome]],Table1[[#This Row],[ScoreAway]]-Table1[[#This Row],[ScoreHome]],Table1[[#This Row],[ScoreHome]]-Table1[[#This Row],[ScoreAway]])</f>
        <v>-9</v>
      </c>
      <c r="O32">
        <f>IF(Table1[[#This Row],[SpreadActual]]&lt;Table1[[#This Row],[SpreadFavorite]],1,0)</f>
        <v>0</v>
      </c>
      <c r="Q32" t="s">
        <v>71</v>
      </c>
      <c r="R32" t="b">
        <v>0</v>
      </c>
      <c r="S32">
        <v>66</v>
      </c>
      <c r="T32">
        <v>9</v>
      </c>
      <c r="U32">
        <v>50</v>
      </c>
    </row>
    <row r="33" spans="1:21" x14ac:dyDescent="0.2">
      <c r="A33" s="1">
        <v>24375</v>
      </c>
      <c r="B33">
        <v>1966</v>
      </c>
      <c r="C33">
        <f>_xlfn.MAXIFS(Table1[ScheduleWeekWritten],Table1[ScheduleSeason],Table1[[#This Row],[ScheduleSeason]])</f>
        <v>16</v>
      </c>
      <c r="D33">
        <v>3</v>
      </c>
      <c r="E33" cm="1">
        <f t="array" ref="E33">_xlfn.XLOOKUP(Table1[[#This Row],[ScheduleWeekWritten]],Table3[Game],100+Table3[Increase],Table1[[#This Row],[ScheduleWeekWritten]])</f>
        <v>3</v>
      </c>
      <c r="F33" t="b">
        <v>0</v>
      </c>
      <c r="G33" t="s">
        <v>45</v>
      </c>
      <c r="H33">
        <v>28</v>
      </c>
      <c r="I33">
        <v>10</v>
      </c>
      <c r="J33" t="s">
        <v>38</v>
      </c>
      <c r="K33" t="s">
        <v>79</v>
      </c>
      <c r="L33" t="str">
        <f>_xlfn.XLOOKUP(Table1[[#This Row],[TeamFavoriteID]],Table2[team_id],Table2[team_name],_xlfn.XLOOKUP(Table1[[#This Row],[TeamFavoriteID]],Table2[team_id_pfr],Table2[team_name],"Even"))</f>
        <v>Detroit Lions</v>
      </c>
      <c r="M33">
        <v>-10</v>
      </c>
      <c r="N33">
        <f>IF(Table1[[#This Row],[TeamFavorite]]=Table1[[#This Row],[TeamHome]],Table1[[#This Row],[ScoreAway]]-Table1[[#This Row],[ScoreHome]],Table1[[#This Row],[ScoreHome]]-Table1[[#This Row],[ScoreAway]])</f>
        <v>-18</v>
      </c>
      <c r="O33">
        <f>IF(Table1[[#This Row],[SpreadActual]]&lt;Table1[[#This Row],[SpreadFavorite]],1,0)</f>
        <v>1</v>
      </c>
      <c r="Q33" t="s">
        <v>48</v>
      </c>
      <c r="R33" t="b">
        <v>0</v>
      </c>
      <c r="S33">
        <v>56</v>
      </c>
      <c r="T33">
        <v>9</v>
      </c>
      <c r="U33">
        <v>58</v>
      </c>
    </row>
    <row r="34" spans="1:21" x14ac:dyDescent="0.2">
      <c r="A34" s="1">
        <v>24375</v>
      </c>
      <c r="B34">
        <v>1966</v>
      </c>
      <c r="C34">
        <f>_xlfn.MAXIFS(Table1[ScheduleWeekWritten],Table1[ScheduleSeason],Table1[[#This Row],[ScheduleSeason]])</f>
        <v>16</v>
      </c>
      <c r="D34">
        <v>3</v>
      </c>
      <c r="E34" cm="1">
        <f t="array" ref="E34">_xlfn.XLOOKUP(Table1[[#This Row],[ScheduleWeekWritten]],Table3[Game],100+Table3[Increase],Table1[[#This Row],[ScheduleWeekWritten]])</f>
        <v>3</v>
      </c>
      <c r="F34" t="b">
        <v>0</v>
      </c>
      <c r="G34" t="s">
        <v>33</v>
      </c>
      <c r="H34">
        <v>24</v>
      </c>
      <c r="I34">
        <v>13</v>
      </c>
      <c r="J34" t="s">
        <v>39</v>
      </c>
      <c r="K34" t="s">
        <v>35</v>
      </c>
      <c r="L34" t="str">
        <f>_xlfn.XLOOKUP(Table1[[#This Row],[TeamFavoriteID]],Table2[team_id],Table2[team_name],_xlfn.XLOOKUP(Table1[[#This Row],[TeamFavoriteID]],Table2[team_id_pfr],Table2[team_name],"Even"))</f>
        <v>Green Bay Packers</v>
      </c>
      <c r="M34">
        <v>-9</v>
      </c>
      <c r="N34">
        <f>IF(Table1[[#This Row],[TeamFavorite]]=Table1[[#This Row],[TeamHome]],Table1[[#This Row],[ScoreAway]]-Table1[[#This Row],[ScoreHome]],Table1[[#This Row],[ScoreHome]]-Table1[[#This Row],[ScoreAway]])</f>
        <v>-11</v>
      </c>
      <c r="O34">
        <f>IF(Table1[[#This Row],[SpreadActual]]&lt;Table1[[#This Row],[SpreadFavorite]],1,0)</f>
        <v>1</v>
      </c>
      <c r="Q34" t="s">
        <v>82</v>
      </c>
      <c r="R34" t="b">
        <v>0</v>
      </c>
      <c r="S34">
        <v>46</v>
      </c>
      <c r="T34">
        <v>9</v>
      </c>
      <c r="U34">
        <v>56</v>
      </c>
    </row>
    <row r="35" spans="1:21" x14ac:dyDescent="0.2">
      <c r="A35" s="1">
        <v>24375</v>
      </c>
      <c r="B35">
        <v>1966</v>
      </c>
      <c r="C35">
        <f>_xlfn.MAXIFS(Table1[ScheduleWeekWritten],Table1[ScheduleSeason],Table1[[#This Row],[ScheduleSeason]])</f>
        <v>16</v>
      </c>
      <c r="D35">
        <v>4</v>
      </c>
      <c r="E35" cm="1">
        <f t="array" ref="E35">_xlfn.XLOOKUP(Table1[[#This Row],[ScheduleWeekWritten]],Table3[Game],100+Table3[Increase],Table1[[#This Row],[ScheduleWeekWritten]])</f>
        <v>4</v>
      </c>
      <c r="F35" t="b">
        <v>0</v>
      </c>
      <c r="G35" t="s">
        <v>20</v>
      </c>
      <c r="H35">
        <v>20</v>
      </c>
      <c r="I35">
        <v>29</v>
      </c>
      <c r="J35" t="s">
        <v>27</v>
      </c>
      <c r="K35" t="s">
        <v>29</v>
      </c>
      <c r="L35" t="str">
        <f>_xlfn.XLOOKUP(Table1[[#This Row],[TeamFavoriteID]],Table2[team_id],Table2[team_name],_xlfn.XLOOKUP(Table1[[#This Row],[TeamFavoriteID]],Table2[team_id_pfr],Table2[team_name],"Even"))</f>
        <v>Los Angeles Chargers</v>
      </c>
      <c r="M35">
        <v>-6.5</v>
      </c>
      <c r="N35">
        <f>IF(Table1[[#This Row],[TeamFavorite]]=Table1[[#This Row],[TeamHome]],Table1[[#This Row],[ScoreAway]]-Table1[[#This Row],[ScoreHome]],Table1[[#This Row],[ScoreHome]]-Table1[[#This Row],[ScoreAway]])</f>
        <v>-9</v>
      </c>
      <c r="O35">
        <f>IF(Table1[[#This Row],[SpreadActual]]&lt;Table1[[#This Row],[SpreadFavorite]],1,0)</f>
        <v>1</v>
      </c>
      <c r="Q35" t="s">
        <v>76</v>
      </c>
      <c r="R35" t="b">
        <v>0</v>
      </c>
      <c r="S35">
        <v>64</v>
      </c>
      <c r="T35">
        <v>12</v>
      </c>
      <c r="U35">
        <v>80</v>
      </c>
    </row>
    <row r="36" spans="1:21" x14ac:dyDescent="0.2">
      <c r="A36" s="1">
        <v>24375</v>
      </c>
      <c r="B36">
        <v>1966</v>
      </c>
      <c r="C36">
        <f>_xlfn.MAXIFS(Table1[ScheduleWeekWritten],Table1[ScheduleSeason],Table1[[#This Row],[ScheduleSeason]])</f>
        <v>16</v>
      </c>
      <c r="D36">
        <v>3</v>
      </c>
      <c r="E36" cm="1">
        <f t="array" ref="E36">_xlfn.XLOOKUP(Table1[[#This Row],[ScheduleWeekWritten]],Table3[Game],100+Table3[Increase],Table1[[#This Row],[ScheduleWeekWritten]])</f>
        <v>3</v>
      </c>
      <c r="F36" t="b">
        <v>0</v>
      </c>
      <c r="G36" t="s">
        <v>58</v>
      </c>
      <c r="H36">
        <v>35</v>
      </c>
      <c r="I36">
        <v>17</v>
      </c>
      <c r="J36" t="s">
        <v>50</v>
      </c>
      <c r="K36" t="s">
        <v>77</v>
      </c>
      <c r="L36" t="str">
        <f>_xlfn.XLOOKUP(Table1[[#This Row],[TeamFavoriteID]],Table2[team_id],Table2[team_name],_xlfn.XLOOKUP(Table1[[#This Row],[TeamFavoriteID]],Table2[team_id_pfr],Table2[team_name],"Even"))</f>
        <v>Philadelphia Eagles</v>
      </c>
      <c r="M36">
        <v>-9</v>
      </c>
      <c r="N36">
        <f>IF(Table1[[#This Row],[TeamFavorite]]=Table1[[#This Row],[TeamHome]],Table1[[#This Row],[ScoreAway]]-Table1[[#This Row],[ScoreHome]],Table1[[#This Row],[ScoreHome]]-Table1[[#This Row],[ScoreAway]])</f>
        <v>-18</v>
      </c>
      <c r="O36">
        <f>IF(Table1[[#This Row],[SpreadActual]]&lt;Table1[[#This Row],[SpreadFavorite]],1,0)</f>
        <v>1</v>
      </c>
      <c r="Q36" t="s">
        <v>78</v>
      </c>
      <c r="R36" t="b">
        <v>0</v>
      </c>
      <c r="S36">
        <v>55</v>
      </c>
      <c r="T36">
        <v>11</v>
      </c>
      <c r="U36">
        <v>74</v>
      </c>
    </row>
    <row r="37" spans="1:21" x14ac:dyDescent="0.2">
      <c r="A37" s="1">
        <v>24375</v>
      </c>
      <c r="B37">
        <v>1966</v>
      </c>
      <c r="C37">
        <f>_xlfn.MAXIFS(Table1[ScheduleWeekWritten],Table1[ScheduleSeason],Table1[[#This Row],[ScheduleSeason]])</f>
        <v>16</v>
      </c>
      <c r="D37">
        <v>3</v>
      </c>
      <c r="E37" cm="1">
        <f t="array" ref="E37">_xlfn.XLOOKUP(Table1[[#This Row],[ScheduleWeekWritten]],Table3[Game],100+Table3[Increase],Table1[[#This Row],[ScheduleWeekWritten]])</f>
        <v>3</v>
      </c>
      <c r="F37" t="b">
        <v>0</v>
      </c>
      <c r="G37" t="s">
        <v>49</v>
      </c>
      <c r="H37">
        <v>27</v>
      </c>
      <c r="I37">
        <v>33</v>
      </c>
      <c r="J37" t="s">
        <v>61</v>
      </c>
      <c r="K37" t="s">
        <v>51</v>
      </c>
      <c r="L37" t="str">
        <f>_xlfn.XLOOKUP(Table1[[#This Row],[TeamFavoriteID]],Table2[team_id],Table2[team_name],_xlfn.XLOOKUP(Table1[[#This Row],[TeamFavoriteID]],Table2[team_id_pfr],Table2[team_name],"Even"))</f>
        <v>Pittsburgh Steelers</v>
      </c>
      <c r="M37">
        <v>-15</v>
      </c>
      <c r="N37">
        <f>IF(Table1[[#This Row],[TeamFavorite]]=Table1[[#This Row],[TeamHome]],Table1[[#This Row],[ScoreAway]]-Table1[[#This Row],[ScoreHome]],Table1[[#This Row],[ScoreHome]]-Table1[[#This Row],[ScoreAway]])</f>
        <v>6</v>
      </c>
      <c r="O37">
        <f>IF(Table1[[#This Row],[SpreadActual]]&lt;Table1[[#This Row],[SpreadFavorite]],1,0)</f>
        <v>0</v>
      </c>
      <c r="Q37" t="s">
        <v>52</v>
      </c>
      <c r="R37" t="b">
        <v>0</v>
      </c>
      <c r="S37">
        <v>53</v>
      </c>
      <c r="T37">
        <v>10</v>
      </c>
      <c r="U37">
        <v>80</v>
      </c>
    </row>
    <row r="38" spans="1:21" x14ac:dyDescent="0.2">
      <c r="A38" s="1">
        <v>24380</v>
      </c>
      <c r="B38">
        <v>1966</v>
      </c>
      <c r="C38">
        <f>_xlfn.MAXIFS(Table1[ScheduleWeekWritten],Table1[ScheduleSeason],Table1[[#This Row],[ScheduleSeason]])</f>
        <v>16</v>
      </c>
      <c r="D38">
        <v>4</v>
      </c>
      <c r="E38" cm="1">
        <f t="array" ref="E38">_xlfn.XLOOKUP(Table1[[#This Row],[ScheduleWeekWritten]],Table3[Game],100+Table3[Increase],Table1[[#This Row],[ScheduleWeekWritten]])</f>
        <v>4</v>
      </c>
      <c r="F38" t="b">
        <v>0</v>
      </c>
      <c r="G38" t="s">
        <v>39</v>
      </c>
      <c r="H38">
        <v>34</v>
      </c>
      <c r="I38">
        <v>3</v>
      </c>
      <c r="J38" t="s">
        <v>53</v>
      </c>
      <c r="K38" t="s">
        <v>40</v>
      </c>
      <c r="L38" t="str">
        <f>_xlfn.XLOOKUP(Table1[[#This Row],[TeamFavoriteID]],Table2[team_id],Table2[team_name],_xlfn.XLOOKUP(Table1[[#This Row],[TeamFavoriteID]],Table2[team_id_pfr],Table2[team_name],"Even"))</f>
        <v>Los Angeles Rams</v>
      </c>
      <c r="M38">
        <v>-9</v>
      </c>
      <c r="N38">
        <f>IF(Table1[[#This Row],[TeamFavorite]]=Table1[[#This Row],[TeamHome]],Table1[[#This Row],[ScoreAway]]-Table1[[#This Row],[ScoreHome]],Table1[[#This Row],[ScoreHome]]-Table1[[#This Row],[ScoreAway]])</f>
        <v>-31</v>
      </c>
      <c r="O38">
        <f>IF(Table1[[#This Row],[SpreadActual]]&lt;Table1[[#This Row],[SpreadFavorite]],1,0)</f>
        <v>1</v>
      </c>
      <c r="Q38" t="s">
        <v>65</v>
      </c>
      <c r="R38" t="b">
        <v>0</v>
      </c>
      <c r="S38">
        <v>70</v>
      </c>
      <c r="T38">
        <v>9</v>
      </c>
      <c r="U38">
        <v>76</v>
      </c>
    </row>
    <row r="39" spans="1:21" x14ac:dyDescent="0.2">
      <c r="A39" s="1">
        <v>24382</v>
      </c>
      <c r="B39">
        <v>1966</v>
      </c>
      <c r="C39">
        <f>_xlfn.MAXIFS(Table1[ScheduleWeekWritten],Table1[ScheduleSeason],Table1[[#This Row],[ScheduleSeason]])</f>
        <v>16</v>
      </c>
      <c r="D39">
        <v>4</v>
      </c>
      <c r="E39" cm="1">
        <f t="array" ref="E39">_xlfn.XLOOKUP(Table1[[#This Row],[ScheduleWeekWritten]],Table3[Game],100+Table3[Increase],Table1[[#This Row],[ScheduleWeekWritten]])</f>
        <v>4</v>
      </c>
      <c r="F39" t="b">
        <v>0</v>
      </c>
      <c r="G39" t="s">
        <v>38</v>
      </c>
      <c r="H39">
        <v>14</v>
      </c>
      <c r="I39">
        <v>47</v>
      </c>
      <c r="J39" t="s">
        <v>67</v>
      </c>
      <c r="K39" t="s">
        <v>68</v>
      </c>
      <c r="L39" t="str">
        <f>_xlfn.XLOOKUP(Table1[[#This Row],[TeamFavoriteID]],Table2[team_id],Table2[team_name],_xlfn.XLOOKUP(Table1[[#This Row],[TeamFavoriteID]],Table2[team_id_pfr],Table2[team_name],"Even"))</f>
        <v>Dallas Cowboys</v>
      </c>
      <c r="M39">
        <v>-16</v>
      </c>
      <c r="N39">
        <f>IF(Table1[[#This Row],[TeamFavorite]]=Table1[[#This Row],[TeamHome]],Table1[[#This Row],[ScoreAway]]-Table1[[#This Row],[ScoreHome]],Table1[[#This Row],[ScoreHome]]-Table1[[#This Row],[ScoreAway]])</f>
        <v>-33</v>
      </c>
      <c r="O39">
        <f>IF(Table1[[#This Row],[SpreadActual]]&lt;Table1[[#This Row],[SpreadFavorite]],1,0)</f>
        <v>1</v>
      </c>
      <c r="Q39" t="s">
        <v>41</v>
      </c>
      <c r="R39" t="b">
        <v>0</v>
      </c>
      <c r="S39">
        <v>53</v>
      </c>
      <c r="T39">
        <v>12</v>
      </c>
      <c r="U39">
        <v>63</v>
      </c>
    </row>
    <row r="40" spans="1:21" x14ac:dyDescent="0.2">
      <c r="A40" s="1">
        <v>24382</v>
      </c>
      <c r="B40">
        <v>1966</v>
      </c>
      <c r="C40">
        <f>_xlfn.MAXIFS(Table1[ScheduleWeekWritten],Table1[ScheduleSeason],Table1[[#This Row],[ScheduleSeason]])</f>
        <v>16</v>
      </c>
      <c r="D40">
        <v>5</v>
      </c>
      <c r="E40" cm="1">
        <f t="array" ref="E40">_xlfn.XLOOKUP(Table1[[#This Row],[ScheduleWeekWritten]],Table3[Game],100+Table3[Increase],Table1[[#This Row],[ScheduleWeekWritten]])</f>
        <v>5</v>
      </c>
      <c r="F40" t="b">
        <v>0</v>
      </c>
      <c r="G40" t="s">
        <v>37</v>
      </c>
      <c r="H40">
        <v>24</v>
      </c>
      <c r="I40">
        <v>24</v>
      </c>
      <c r="J40" t="s">
        <v>31</v>
      </c>
      <c r="K40" t="s">
        <v>32</v>
      </c>
      <c r="L40" t="str">
        <f>_xlfn.XLOOKUP(Table1[[#This Row],[TeamFavoriteID]],Table2[team_id],Table2[team_name],_xlfn.XLOOKUP(Table1[[#This Row],[TeamFavoriteID]],Table2[team_id_pfr],Table2[team_name],"Even"))</f>
        <v>New York Jets</v>
      </c>
      <c r="M40">
        <v>-7.5</v>
      </c>
      <c r="N40">
        <f>IF(Table1[[#This Row],[TeamFavorite]]=Table1[[#This Row],[TeamHome]],Table1[[#This Row],[ScoreAway]]-Table1[[#This Row],[ScoreHome]],Table1[[#This Row],[ScoreHome]]-Table1[[#This Row],[ScoreAway]])</f>
        <v>0</v>
      </c>
      <c r="O40">
        <f>IF(Table1[[#This Row],[SpreadActual]]&lt;Table1[[#This Row],[SpreadFavorite]],1,0)</f>
        <v>0</v>
      </c>
      <c r="Q40" t="s">
        <v>81</v>
      </c>
      <c r="R40" t="b">
        <v>0</v>
      </c>
      <c r="S40">
        <v>53</v>
      </c>
      <c r="T40">
        <v>15</v>
      </c>
      <c r="U40">
        <v>66</v>
      </c>
    </row>
    <row r="41" spans="1:21" x14ac:dyDescent="0.2">
      <c r="A41" s="1">
        <v>24382</v>
      </c>
      <c r="B41">
        <v>1966</v>
      </c>
      <c r="C41">
        <f>_xlfn.MAXIFS(Table1[ScheduleWeekWritten],Table1[ScheduleSeason],Table1[[#This Row],[ScheduleSeason]])</f>
        <v>16</v>
      </c>
      <c r="D41">
        <v>5</v>
      </c>
      <c r="E41" cm="1">
        <f t="array" ref="E41">_xlfn.XLOOKUP(Table1[[#This Row],[ScheduleWeekWritten]],Table3[Game],100+Table3[Increase],Table1[[#This Row],[ScheduleWeekWritten]])</f>
        <v>5</v>
      </c>
      <c r="F41" t="b">
        <v>0</v>
      </c>
      <c r="G41" t="s">
        <v>24</v>
      </c>
      <c r="H41">
        <v>40</v>
      </c>
      <c r="I41">
        <v>38</v>
      </c>
      <c r="J41" t="s">
        <v>23</v>
      </c>
      <c r="K41" t="s">
        <v>25</v>
      </c>
      <c r="L41" t="str">
        <f>_xlfn.XLOOKUP(Table1[[#This Row],[TeamFavoriteID]],Table2[team_id],Table2[team_name],_xlfn.XLOOKUP(Table1[[#This Row],[TeamFavoriteID]],Table2[team_id_pfr],Table2[team_name],"Even"))</f>
        <v>Houston Oilers</v>
      </c>
      <c r="M41">
        <v>-10</v>
      </c>
      <c r="N41">
        <f>IF(Table1[[#This Row],[TeamFavorite]]=Table1[[#This Row],[TeamHome]],Table1[[#This Row],[ScoreAway]]-Table1[[#This Row],[ScoreHome]],Table1[[#This Row],[ScoreHome]]-Table1[[#This Row],[ScoreAway]])</f>
        <v>2</v>
      </c>
      <c r="O41">
        <f>IF(Table1[[#This Row],[SpreadActual]]&lt;Table1[[#This Row],[SpreadFavorite]],1,0)</f>
        <v>0</v>
      </c>
      <c r="Q41" t="s">
        <v>71</v>
      </c>
      <c r="R41" t="b">
        <v>0</v>
      </c>
      <c r="S41">
        <v>63</v>
      </c>
      <c r="T41">
        <v>8</v>
      </c>
      <c r="U41">
        <v>31</v>
      </c>
    </row>
    <row r="42" spans="1:21" x14ac:dyDescent="0.2">
      <c r="A42" s="1">
        <v>24382</v>
      </c>
      <c r="B42">
        <v>1966</v>
      </c>
      <c r="C42">
        <f>_xlfn.MAXIFS(Table1[ScheduleWeekWritten],Table1[ScheduleSeason],Table1[[#This Row],[ScheduleSeason]])</f>
        <v>16</v>
      </c>
      <c r="D42">
        <v>4</v>
      </c>
      <c r="E42" cm="1">
        <f t="array" ref="E42">_xlfn.XLOOKUP(Table1[[#This Row],[ScheduleWeekWritten]],Table3[Game],100+Table3[Increase],Table1[[#This Row],[ScheduleWeekWritten]])</f>
        <v>4</v>
      </c>
      <c r="F42" t="b">
        <v>0</v>
      </c>
      <c r="G42" t="s">
        <v>33</v>
      </c>
      <c r="H42">
        <v>23</v>
      </c>
      <c r="I42">
        <v>14</v>
      </c>
      <c r="J42" t="s">
        <v>45</v>
      </c>
      <c r="K42" t="s">
        <v>35</v>
      </c>
      <c r="L42" t="str">
        <f>_xlfn.XLOOKUP(Table1[[#This Row],[TeamFavoriteID]],Table2[team_id],Table2[team_name],_xlfn.XLOOKUP(Table1[[#This Row],[TeamFavoriteID]],Table2[team_id_pfr],Table2[team_name],"Even"))</f>
        <v>Green Bay Packers</v>
      </c>
      <c r="M42">
        <v>-13.5</v>
      </c>
      <c r="N42">
        <f>IF(Table1[[#This Row],[TeamFavorite]]=Table1[[#This Row],[TeamHome]],Table1[[#This Row],[ScoreAway]]-Table1[[#This Row],[ScoreHome]],Table1[[#This Row],[ScoreHome]]-Table1[[#This Row],[ScoreAway]])</f>
        <v>-9</v>
      </c>
      <c r="O42">
        <f>IF(Table1[[#This Row],[SpreadActual]]&lt;Table1[[#This Row],[SpreadFavorite]],1,0)</f>
        <v>0</v>
      </c>
      <c r="Q42" t="s">
        <v>82</v>
      </c>
      <c r="R42" t="b">
        <v>0</v>
      </c>
      <c r="S42">
        <v>49</v>
      </c>
      <c r="T42">
        <v>10</v>
      </c>
      <c r="U42">
        <v>63</v>
      </c>
    </row>
    <row r="43" spans="1:21" x14ac:dyDescent="0.2">
      <c r="A43" s="1">
        <v>24382</v>
      </c>
      <c r="B43">
        <v>1966</v>
      </c>
      <c r="C43">
        <f>_xlfn.MAXIFS(Table1[ScheduleWeekWritten],Table1[ScheduleSeason],Table1[[#This Row],[ScheduleSeason]])</f>
        <v>16</v>
      </c>
      <c r="D43">
        <v>5</v>
      </c>
      <c r="E43" cm="1">
        <f t="array" ref="E43">_xlfn.XLOOKUP(Table1[[#This Row],[ScheduleWeekWritten]],Table3[Game],100+Table3[Increase],Table1[[#This Row],[ScheduleWeekWritten]])</f>
        <v>5</v>
      </c>
      <c r="F43" t="b">
        <v>0</v>
      </c>
      <c r="G43" t="s">
        <v>42</v>
      </c>
      <c r="H43">
        <v>14</v>
      </c>
      <c r="I43">
        <v>29</v>
      </c>
      <c r="J43" t="s">
        <v>28</v>
      </c>
      <c r="K43" t="s">
        <v>75</v>
      </c>
      <c r="L43" t="str">
        <f>_xlfn.XLOOKUP(Table1[[#This Row],[TeamFavoriteID]],Table2[team_id],Table2[team_name],_xlfn.XLOOKUP(Table1[[#This Row],[TeamFavoriteID]],Table2[team_id_pfr],Table2[team_name],"Even"))</f>
        <v>Kansas City Chiefs</v>
      </c>
      <c r="M43">
        <v>-13</v>
      </c>
      <c r="N43">
        <f>IF(Table1[[#This Row],[TeamFavorite]]=Table1[[#This Row],[TeamHome]],Table1[[#This Row],[ScoreAway]]-Table1[[#This Row],[ScoreHome]],Table1[[#This Row],[ScoreHome]]-Table1[[#This Row],[ScoreAway]])</f>
        <v>15</v>
      </c>
      <c r="O43">
        <f>IF(Table1[[#This Row],[SpreadActual]]&lt;Table1[[#This Row],[SpreadFavorite]],1,0)</f>
        <v>0</v>
      </c>
      <c r="Q43" t="s">
        <v>83</v>
      </c>
      <c r="R43" t="b">
        <v>0</v>
      </c>
    </row>
    <row r="44" spans="1:21" x14ac:dyDescent="0.2">
      <c r="A44" s="1">
        <v>24382</v>
      </c>
      <c r="B44">
        <v>1966</v>
      </c>
      <c r="C44">
        <f>_xlfn.MAXIFS(Table1[ScheduleWeekWritten],Table1[ScheduleSeason],Table1[[#This Row],[ScheduleSeason]])</f>
        <v>16</v>
      </c>
      <c r="D44">
        <v>4</v>
      </c>
      <c r="E44" cm="1">
        <f t="array" ref="E44">_xlfn.XLOOKUP(Table1[[#This Row],[ScheduleWeekWritten]],Table3[Game],100+Table3[Increase],Table1[[#This Row],[ScheduleWeekWritten]])</f>
        <v>4</v>
      </c>
      <c r="F44" t="b">
        <v>0</v>
      </c>
      <c r="G44" t="s">
        <v>54</v>
      </c>
      <c r="H44">
        <v>10</v>
      </c>
      <c r="I44">
        <v>13</v>
      </c>
      <c r="J44" t="s">
        <v>46</v>
      </c>
      <c r="K44" t="s">
        <v>47</v>
      </c>
      <c r="L44" t="str">
        <f>_xlfn.XLOOKUP(Table1[[#This Row],[TeamFavoriteID]],Table2[team_id],Table2[team_name],_xlfn.XLOOKUP(Table1[[#This Row],[TeamFavoriteID]],Table2[team_id_pfr],Table2[team_name],"Even"))</f>
        <v>Chicago Bears</v>
      </c>
      <c r="M44">
        <v>-1</v>
      </c>
      <c r="N44">
        <f>IF(Table1[[#This Row],[TeamFavorite]]=Table1[[#This Row],[TeamHome]],Table1[[#This Row],[ScoreAway]]-Table1[[#This Row],[ScoreHome]],Table1[[#This Row],[ScoreHome]]-Table1[[#This Row],[ScoreAway]])</f>
        <v>-3</v>
      </c>
      <c r="O44">
        <f>IF(Table1[[#This Row],[SpreadActual]]&lt;Table1[[#This Row],[SpreadFavorite]],1,0)</f>
        <v>1</v>
      </c>
      <c r="Q44" t="s">
        <v>73</v>
      </c>
      <c r="R44" t="b">
        <v>0</v>
      </c>
      <c r="S44">
        <v>50</v>
      </c>
      <c r="T44">
        <v>12</v>
      </c>
      <c r="U44">
        <v>62</v>
      </c>
    </row>
    <row r="45" spans="1:21" x14ac:dyDescent="0.2">
      <c r="A45" s="1">
        <v>24382</v>
      </c>
      <c r="B45">
        <v>1966</v>
      </c>
      <c r="C45">
        <f>_xlfn.MAXIFS(Table1[ScheduleWeekWritten],Table1[ScheduleSeason],Table1[[#This Row],[ScheduleSeason]])</f>
        <v>16</v>
      </c>
      <c r="D45">
        <v>4</v>
      </c>
      <c r="E45" cm="1">
        <f t="array" ref="E45">_xlfn.XLOOKUP(Table1[[#This Row],[ScheduleWeekWritten]],Table3[Game],100+Table3[Increase],Table1[[#This Row],[ScheduleWeekWritten]])</f>
        <v>4</v>
      </c>
      <c r="F45" t="b">
        <v>0</v>
      </c>
      <c r="G45" t="s">
        <v>50</v>
      </c>
      <c r="H45">
        <v>7</v>
      </c>
      <c r="I45">
        <v>28</v>
      </c>
      <c r="J45" t="s">
        <v>62</v>
      </c>
      <c r="K45" t="s">
        <v>63</v>
      </c>
      <c r="L45" t="str">
        <f>_xlfn.XLOOKUP(Table1[[#This Row],[TeamFavoriteID]],Table2[team_id],Table2[team_name],_xlfn.XLOOKUP(Table1[[#This Row],[TeamFavoriteID]],Table2[team_id_pfr],Table2[team_name],"Even"))</f>
        <v>Cleveland Browns</v>
      </c>
      <c r="M45">
        <v>-16</v>
      </c>
      <c r="N45">
        <f>IF(Table1[[#This Row],[TeamFavorite]]=Table1[[#This Row],[TeamHome]],Table1[[#This Row],[ScoreAway]]-Table1[[#This Row],[ScoreHome]],Table1[[#This Row],[ScoreHome]]-Table1[[#This Row],[ScoreAway]])</f>
        <v>-21</v>
      </c>
      <c r="O45">
        <f>IF(Table1[[#This Row],[SpreadActual]]&lt;Table1[[#This Row],[SpreadFavorite]],1,0)</f>
        <v>1</v>
      </c>
      <c r="Q45" t="s">
        <v>84</v>
      </c>
      <c r="R45" t="b">
        <v>0</v>
      </c>
      <c r="S45">
        <v>52</v>
      </c>
      <c r="T45">
        <v>13</v>
      </c>
      <c r="U45">
        <v>70</v>
      </c>
    </row>
    <row r="46" spans="1:21" x14ac:dyDescent="0.2">
      <c r="A46" s="1">
        <v>24382</v>
      </c>
      <c r="B46">
        <v>1966</v>
      </c>
      <c r="C46">
        <f>_xlfn.MAXIFS(Table1[ScheduleWeekWritten],Table1[ScheduleSeason],Table1[[#This Row],[ScheduleSeason]])</f>
        <v>16</v>
      </c>
      <c r="D46">
        <v>4</v>
      </c>
      <c r="E46" cm="1">
        <f t="array" ref="E46">_xlfn.XLOOKUP(Table1[[#This Row],[ScheduleWeekWritten]],Table3[Game],100+Table3[Increase],Table1[[#This Row],[ScheduleWeekWritten]])</f>
        <v>4</v>
      </c>
      <c r="F46" t="b">
        <v>0</v>
      </c>
      <c r="G46" t="s">
        <v>58</v>
      </c>
      <c r="H46">
        <v>10</v>
      </c>
      <c r="I46">
        <v>41</v>
      </c>
      <c r="J46" t="s">
        <v>57</v>
      </c>
      <c r="K46" t="s">
        <v>59</v>
      </c>
      <c r="L46" t="str">
        <f>_xlfn.XLOOKUP(Table1[[#This Row],[TeamFavoriteID]],Table2[team_id],Table2[team_name],_xlfn.XLOOKUP(Table1[[#This Row],[TeamFavoriteID]],Table2[team_id_pfr],Table2[team_name],"Even"))</f>
        <v>Arizona Cardinals</v>
      </c>
      <c r="M46">
        <v>-3</v>
      </c>
      <c r="N46">
        <f>IF(Table1[[#This Row],[TeamFavorite]]=Table1[[#This Row],[TeamHome]],Table1[[#This Row],[ScoreAway]]-Table1[[#This Row],[ScoreHome]],Table1[[#This Row],[ScoreHome]]-Table1[[#This Row],[ScoreAway]])</f>
        <v>-31</v>
      </c>
      <c r="O46">
        <f>IF(Table1[[#This Row],[SpreadActual]]&lt;Table1[[#This Row],[SpreadFavorite]],1,0)</f>
        <v>1</v>
      </c>
      <c r="Q46" t="s">
        <v>78</v>
      </c>
      <c r="R46" t="b">
        <v>0</v>
      </c>
      <c r="S46">
        <v>50</v>
      </c>
      <c r="T46">
        <v>10</v>
      </c>
      <c r="U46">
        <v>74</v>
      </c>
    </row>
    <row r="47" spans="1:21" x14ac:dyDescent="0.2">
      <c r="A47" s="1">
        <v>24382</v>
      </c>
      <c r="B47">
        <v>1966</v>
      </c>
      <c r="C47">
        <f>_xlfn.MAXIFS(Table1[ScheduleWeekWritten],Table1[ScheduleSeason],Table1[[#This Row],[ScheduleSeason]])</f>
        <v>16</v>
      </c>
      <c r="D47">
        <v>5</v>
      </c>
      <c r="E47" cm="1">
        <f t="array" ref="E47">_xlfn.XLOOKUP(Table1[[#This Row],[ScheduleWeekWritten]],Table3[Game],100+Table3[Increase],Table1[[#This Row],[ScheduleWeekWritten]])</f>
        <v>5</v>
      </c>
      <c r="F47" t="b">
        <v>0</v>
      </c>
      <c r="G47" t="s">
        <v>27</v>
      </c>
      <c r="H47">
        <v>44</v>
      </c>
      <c r="I47">
        <v>10</v>
      </c>
      <c r="J47" t="s">
        <v>19</v>
      </c>
      <c r="K47" t="s">
        <v>29</v>
      </c>
      <c r="L47" t="str">
        <f>_xlfn.XLOOKUP(Table1[[#This Row],[TeamFavoriteID]],Table2[team_id],Table2[team_name],_xlfn.XLOOKUP(Table1[[#This Row],[TeamFavoriteID]],Table2[team_id_pfr],Table2[team_name],"Even"))</f>
        <v>Los Angeles Chargers</v>
      </c>
      <c r="M47">
        <v>-26</v>
      </c>
      <c r="N47">
        <f>IF(Table1[[#This Row],[TeamFavorite]]=Table1[[#This Row],[TeamHome]],Table1[[#This Row],[ScoreAway]]-Table1[[#This Row],[ScoreHome]],Table1[[#This Row],[ScoreHome]]-Table1[[#This Row],[ScoreAway]])</f>
        <v>34</v>
      </c>
      <c r="O47">
        <f>IF(Table1[[#This Row],[SpreadActual]]&lt;Table1[[#This Row],[SpreadFavorite]],1,0)</f>
        <v>0</v>
      </c>
      <c r="Q47" t="s">
        <v>30</v>
      </c>
      <c r="R47" t="b">
        <v>0</v>
      </c>
      <c r="S47">
        <v>71</v>
      </c>
      <c r="T47">
        <v>9</v>
      </c>
      <c r="U47">
        <v>76</v>
      </c>
    </row>
    <row r="48" spans="1:21" x14ac:dyDescent="0.2">
      <c r="A48" s="1">
        <v>24382</v>
      </c>
      <c r="B48">
        <v>1966</v>
      </c>
      <c r="C48">
        <f>_xlfn.MAXIFS(Table1[ScheduleWeekWritten],Table1[ScheduleSeason],Table1[[#This Row],[ScheduleSeason]])</f>
        <v>16</v>
      </c>
      <c r="D48">
        <v>4</v>
      </c>
      <c r="E48" cm="1">
        <f t="array" ref="E48">_xlfn.XLOOKUP(Table1[[#This Row],[ScheduleWeekWritten]],Table3[Game],100+Table3[Increase],Table1[[#This Row],[ScheduleWeekWritten]])</f>
        <v>4</v>
      </c>
      <c r="F48" t="b">
        <v>0</v>
      </c>
      <c r="G48" t="s">
        <v>61</v>
      </c>
      <c r="H48">
        <v>24</v>
      </c>
      <c r="I48">
        <v>10</v>
      </c>
      <c r="J48" t="s">
        <v>49</v>
      </c>
      <c r="K48" t="s">
        <v>85</v>
      </c>
      <c r="L48" t="str">
        <f>_xlfn.XLOOKUP(Table1[[#This Row],[TeamFavoriteID]],Table2[team_id],Table2[team_name],_xlfn.XLOOKUP(Table1[[#This Row],[TeamFavoriteID]],Table2[team_id_pfr],Table2[team_name],"Even"))</f>
        <v>Washington Commanders</v>
      </c>
      <c r="M48">
        <v>-10.5</v>
      </c>
      <c r="N48">
        <f>IF(Table1[[#This Row],[TeamFavorite]]=Table1[[#This Row],[TeamHome]],Table1[[#This Row],[ScoreAway]]-Table1[[#This Row],[ScoreHome]],Table1[[#This Row],[ScoreHome]]-Table1[[#This Row],[ScoreAway]])</f>
        <v>14</v>
      </c>
      <c r="O48">
        <f>IF(Table1[[#This Row],[SpreadActual]]&lt;Table1[[#This Row],[SpreadFavorite]],1,0)</f>
        <v>0</v>
      </c>
      <c r="Q48" t="s">
        <v>64</v>
      </c>
      <c r="R48" t="b">
        <v>0</v>
      </c>
      <c r="S48">
        <v>48</v>
      </c>
      <c r="T48">
        <v>5</v>
      </c>
      <c r="U48">
        <v>74</v>
      </c>
    </row>
    <row r="49" spans="1:21" x14ac:dyDescent="0.2">
      <c r="A49" s="1">
        <v>24388</v>
      </c>
      <c r="B49">
        <v>1966</v>
      </c>
      <c r="C49">
        <f>_xlfn.MAXIFS(Table1[ScheduleWeekWritten],Table1[ScheduleSeason],Table1[[#This Row],[ScheduleSeason]])</f>
        <v>16</v>
      </c>
      <c r="D49">
        <v>6</v>
      </c>
      <c r="E49" cm="1">
        <f t="array" ref="E49">_xlfn.XLOOKUP(Table1[[#This Row],[ScheduleWeekWritten]],Table3[Game],100+Table3[Increase],Table1[[#This Row],[ScheduleWeekWritten]])</f>
        <v>6</v>
      </c>
      <c r="F49" t="b">
        <v>0</v>
      </c>
      <c r="G49" t="s">
        <v>28</v>
      </c>
      <c r="H49">
        <v>10</v>
      </c>
      <c r="I49">
        <v>20</v>
      </c>
      <c r="J49" t="s">
        <v>37</v>
      </c>
      <c r="K49" t="s">
        <v>43</v>
      </c>
      <c r="L49" t="str">
        <f>_xlfn.XLOOKUP(Table1[[#This Row],[TeamFavoriteID]],Table2[team_id],Table2[team_name],_xlfn.XLOOKUP(Table1[[#This Row],[TeamFavoriteID]],Table2[team_id_pfr],Table2[team_name],"Even"))</f>
        <v>Buffalo Bills</v>
      </c>
      <c r="M49">
        <v>-12.5</v>
      </c>
      <c r="N49">
        <f>IF(Table1[[#This Row],[TeamFavorite]]=Table1[[#This Row],[TeamHome]],Table1[[#This Row],[ScoreAway]]-Table1[[#This Row],[ScoreHome]],Table1[[#This Row],[ScoreHome]]-Table1[[#This Row],[ScoreAway]])</f>
        <v>10</v>
      </c>
      <c r="O49">
        <f>IF(Table1[[#This Row],[SpreadActual]]&lt;Table1[[#This Row],[SpreadFavorite]],1,0)</f>
        <v>0</v>
      </c>
      <c r="Q49" t="s">
        <v>44</v>
      </c>
      <c r="R49" t="b">
        <v>0</v>
      </c>
    </row>
    <row r="50" spans="1:21" x14ac:dyDescent="0.2">
      <c r="A50" s="1">
        <v>24388</v>
      </c>
      <c r="B50">
        <v>1966</v>
      </c>
      <c r="C50">
        <f>_xlfn.MAXIFS(Table1[ScheduleWeekWritten],Table1[ScheduleSeason],Table1[[#This Row],[ScheduleSeason]])</f>
        <v>16</v>
      </c>
      <c r="D50">
        <v>5</v>
      </c>
      <c r="E50" cm="1">
        <f t="array" ref="E50">_xlfn.XLOOKUP(Table1[[#This Row],[ScheduleWeekWritten]],Table3[Game],100+Table3[Increase],Table1[[#This Row],[ScheduleWeekWritten]])</f>
        <v>5</v>
      </c>
      <c r="F50" t="b">
        <v>0</v>
      </c>
      <c r="G50" t="s">
        <v>62</v>
      </c>
      <c r="H50">
        <v>41</v>
      </c>
      <c r="I50">
        <v>10</v>
      </c>
      <c r="J50" t="s">
        <v>49</v>
      </c>
      <c r="K50" t="s">
        <v>63</v>
      </c>
      <c r="L50" t="str">
        <f>_xlfn.XLOOKUP(Table1[[#This Row],[TeamFavoriteID]],Table2[team_id],Table2[team_name],_xlfn.XLOOKUP(Table1[[#This Row],[TeamFavoriteID]],Table2[team_id_pfr],Table2[team_name],"Even"))</f>
        <v>Cleveland Browns</v>
      </c>
      <c r="M50">
        <v>-16.5</v>
      </c>
      <c r="N50">
        <f>IF(Table1[[#This Row],[TeamFavorite]]=Table1[[#This Row],[TeamHome]],Table1[[#This Row],[ScoreAway]]-Table1[[#This Row],[ScoreHome]],Table1[[#This Row],[ScoreHome]]-Table1[[#This Row],[ScoreAway]])</f>
        <v>-31</v>
      </c>
      <c r="O50">
        <f>IF(Table1[[#This Row],[SpreadActual]]&lt;Table1[[#This Row],[SpreadFavorite]],1,0)</f>
        <v>1</v>
      </c>
      <c r="Q50" t="s">
        <v>66</v>
      </c>
      <c r="R50" t="b">
        <v>0</v>
      </c>
      <c r="S50">
        <v>58</v>
      </c>
      <c r="T50">
        <v>12</v>
      </c>
      <c r="U50">
        <v>46</v>
      </c>
    </row>
    <row r="51" spans="1:21" x14ac:dyDescent="0.2">
      <c r="A51" s="1">
        <v>24388</v>
      </c>
      <c r="B51">
        <v>1966</v>
      </c>
      <c r="C51">
        <f>_xlfn.MAXIFS(Table1[ScheduleWeekWritten],Table1[ScheduleSeason],Table1[[#This Row],[ScheduleSeason]])</f>
        <v>16</v>
      </c>
      <c r="D51">
        <v>6</v>
      </c>
      <c r="E51" cm="1">
        <f t="array" ref="E51">_xlfn.XLOOKUP(Table1[[#This Row],[ScheduleWeekWritten]],Table3[Game],100+Table3[Increase],Table1[[#This Row],[ScheduleWeekWritten]])</f>
        <v>6</v>
      </c>
      <c r="F51" t="b">
        <v>0</v>
      </c>
      <c r="G51" t="s">
        <v>42</v>
      </c>
      <c r="H51">
        <v>37</v>
      </c>
      <c r="I51">
        <v>10</v>
      </c>
      <c r="J51" t="s">
        <v>24</v>
      </c>
      <c r="K51" t="s">
        <v>75</v>
      </c>
      <c r="L51" t="str">
        <f>_xlfn.XLOOKUP(Table1[[#This Row],[TeamFavoriteID]],Table2[team_id],Table2[team_name],_xlfn.XLOOKUP(Table1[[#This Row],[TeamFavoriteID]],Table2[team_id_pfr],Table2[team_name],"Even"))</f>
        <v>Kansas City Chiefs</v>
      </c>
      <c r="M51">
        <v>-21</v>
      </c>
      <c r="N51">
        <f>IF(Table1[[#This Row],[TeamFavorite]]=Table1[[#This Row],[TeamHome]],Table1[[#This Row],[ScoreAway]]-Table1[[#This Row],[ScoreHome]],Table1[[#This Row],[ScoreHome]]-Table1[[#This Row],[ScoreAway]])</f>
        <v>-27</v>
      </c>
      <c r="O51">
        <f>IF(Table1[[#This Row],[SpreadActual]]&lt;Table1[[#This Row],[SpreadFavorite]],1,0)</f>
        <v>1</v>
      </c>
      <c r="Q51" t="s">
        <v>83</v>
      </c>
      <c r="R51" t="b">
        <v>0</v>
      </c>
    </row>
    <row r="52" spans="1:21" x14ac:dyDescent="0.2">
      <c r="A52" s="1">
        <v>24388</v>
      </c>
      <c r="B52">
        <v>1966</v>
      </c>
      <c r="C52">
        <f>_xlfn.MAXIFS(Table1[ScheduleWeekWritten],Table1[ScheduleSeason],Table1[[#This Row],[ScheduleSeason]])</f>
        <v>16</v>
      </c>
      <c r="D52">
        <v>6</v>
      </c>
      <c r="E52" cm="1">
        <f t="array" ref="E52">_xlfn.XLOOKUP(Table1[[#This Row],[ScheduleWeekWritten]],Table3[Game],100+Table3[Increase],Table1[[#This Row],[ScheduleWeekWritten]])</f>
        <v>6</v>
      </c>
      <c r="F52" t="b">
        <v>0</v>
      </c>
      <c r="G52" t="s">
        <v>31</v>
      </c>
      <c r="H52">
        <v>17</v>
      </c>
      <c r="I52">
        <v>16</v>
      </c>
      <c r="J52" t="s">
        <v>27</v>
      </c>
      <c r="K52" t="s">
        <v>29</v>
      </c>
      <c r="L52" t="str">
        <f>_xlfn.XLOOKUP(Table1[[#This Row],[TeamFavoriteID]],Table2[team_id],Table2[team_name],_xlfn.XLOOKUP(Table1[[#This Row],[TeamFavoriteID]],Table2[team_id_pfr],Table2[team_name],"Even"))</f>
        <v>Los Angeles Chargers</v>
      </c>
      <c r="M52">
        <v>-3</v>
      </c>
      <c r="N52">
        <f>IF(Table1[[#This Row],[TeamFavorite]]=Table1[[#This Row],[TeamHome]],Table1[[#This Row],[ScoreAway]]-Table1[[#This Row],[ScoreHome]],Table1[[#This Row],[ScoreHome]]-Table1[[#This Row],[ScoreAway]])</f>
        <v>1</v>
      </c>
      <c r="O52">
        <f>IF(Table1[[#This Row],[SpreadActual]]&lt;Table1[[#This Row],[SpreadFavorite]],1,0)</f>
        <v>0</v>
      </c>
      <c r="Q52" t="s">
        <v>74</v>
      </c>
      <c r="R52" t="b">
        <v>0</v>
      </c>
    </row>
    <row r="53" spans="1:21" x14ac:dyDescent="0.2">
      <c r="A53" s="1">
        <v>24389</v>
      </c>
      <c r="B53">
        <v>1966</v>
      </c>
      <c r="C53">
        <f>_xlfn.MAXIFS(Table1[ScheduleWeekWritten],Table1[ScheduleSeason],Table1[[#This Row],[ScheduleSeason]])</f>
        <v>16</v>
      </c>
      <c r="D53">
        <v>5</v>
      </c>
      <c r="E53" cm="1">
        <f t="array" ref="E53">_xlfn.XLOOKUP(Table1[[#This Row],[ScheduleWeekWritten]],Table3[Game],100+Table3[Increase],Table1[[#This Row],[ScheduleWeekWritten]])</f>
        <v>5</v>
      </c>
      <c r="F53" t="b">
        <v>0</v>
      </c>
      <c r="G53" t="s">
        <v>46</v>
      </c>
      <c r="H53">
        <v>27</v>
      </c>
      <c r="I53">
        <v>17</v>
      </c>
      <c r="J53" t="s">
        <v>34</v>
      </c>
      <c r="K53" t="s">
        <v>72</v>
      </c>
      <c r="L53" t="str">
        <f>_xlfn.XLOOKUP(Table1[[#This Row],[TeamFavoriteID]],Table2[team_id],Table2[team_name],_xlfn.XLOOKUP(Table1[[#This Row],[TeamFavoriteID]],Table2[team_id_pfr],Table2[team_name],"Even"))</f>
        <v>Baltimore Colts</v>
      </c>
      <c r="M53">
        <v>-6</v>
      </c>
      <c r="N53">
        <f>IF(Table1[[#This Row],[TeamFavorite]]=Table1[[#This Row],[TeamHome]],Table1[[#This Row],[ScoreAway]]-Table1[[#This Row],[ScoreHome]],Table1[[#This Row],[ScoreHome]]-Table1[[#This Row],[ScoreAway]])</f>
        <v>10</v>
      </c>
      <c r="O53">
        <f>IF(Table1[[#This Row],[SpreadActual]]&lt;Table1[[#This Row],[SpreadFavorite]],1,0)</f>
        <v>0</v>
      </c>
      <c r="Q53" t="s">
        <v>86</v>
      </c>
      <c r="R53" t="b">
        <v>0</v>
      </c>
      <c r="S53">
        <v>67</v>
      </c>
      <c r="T53">
        <v>12</v>
      </c>
      <c r="U53">
        <v>54</v>
      </c>
    </row>
    <row r="54" spans="1:21" x14ac:dyDescent="0.2">
      <c r="A54" s="1">
        <v>24389</v>
      </c>
      <c r="B54">
        <v>1966</v>
      </c>
      <c r="C54">
        <f>_xlfn.MAXIFS(Table1[ScheduleWeekWritten],Table1[ScheduleSeason],Table1[[#This Row],[ScheduleSeason]])</f>
        <v>16</v>
      </c>
      <c r="D54">
        <v>5</v>
      </c>
      <c r="E54" cm="1">
        <f t="array" ref="E54">_xlfn.XLOOKUP(Table1[[#This Row],[ScheduleWeekWritten]],Table3[Game],100+Table3[Increase],Table1[[#This Row],[ScheduleWeekWritten]])</f>
        <v>5</v>
      </c>
      <c r="F54" t="b">
        <v>0</v>
      </c>
      <c r="G54" t="s">
        <v>67</v>
      </c>
      <c r="H54">
        <v>56</v>
      </c>
      <c r="I54">
        <v>7</v>
      </c>
      <c r="J54" t="s">
        <v>58</v>
      </c>
      <c r="K54" t="s">
        <v>68</v>
      </c>
      <c r="L54" t="str">
        <f>_xlfn.XLOOKUP(Table1[[#This Row],[TeamFavoriteID]],Table2[team_id],Table2[team_name],_xlfn.XLOOKUP(Table1[[#This Row],[TeamFavoriteID]],Table2[team_id_pfr],Table2[team_name],"Even"))</f>
        <v>Dallas Cowboys</v>
      </c>
      <c r="M54">
        <v>-14.5</v>
      </c>
      <c r="N54">
        <f>IF(Table1[[#This Row],[TeamFavorite]]=Table1[[#This Row],[TeamHome]],Table1[[#This Row],[ScoreAway]]-Table1[[#This Row],[ScoreHome]],Table1[[#This Row],[ScoreHome]]-Table1[[#This Row],[ScoreAway]])</f>
        <v>-49</v>
      </c>
      <c r="O54">
        <f>IF(Table1[[#This Row],[SpreadActual]]&lt;Table1[[#This Row],[SpreadFavorite]],1,0)</f>
        <v>1</v>
      </c>
      <c r="Q54" t="s">
        <v>69</v>
      </c>
      <c r="R54" t="b">
        <v>0</v>
      </c>
      <c r="S54">
        <v>74</v>
      </c>
      <c r="T54">
        <v>8</v>
      </c>
      <c r="U54">
        <v>59</v>
      </c>
    </row>
    <row r="55" spans="1:21" x14ac:dyDescent="0.2">
      <c r="A55" s="1">
        <v>24389</v>
      </c>
      <c r="B55">
        <v>1966</v>
      </c>
      <c r="C55">
        <f>_xlfn.MAXIFS(Table1[ScheduleWeekWritten],Table1[ScheduleSeason],Table1[[#This Row],[ScheduleSeason]])</f>
        <v>16</v>
      </c>
      <c r="D55">
        <v>5</v>
      </c>
      <c r="E55" cm="1">
        <f t="array" ref="E55">_xlfn.XLOOKUP(Table1[[#This Row],[ScheduleWeekWritten]],Table3[Game],100+Table3[Increase],Table1[[#This Row],[ScheduleWeekWritten]])</f>
        <v>5</v>
      </c>
      <c r="F55" t="b">
        <v>0</v>
      </c>
      <c r="G55" t="s">
        <v>45</v>
      </c>
      <c r="H55">
        <v>7</v>
      </c>
      <c r="I55">
        <v>14</v>
      </c>
      <c r="J55" t="s">
        <v>39</v>
      </c>
      <c r="K55" t="s">
        <v>40</v>
      </c>
      <c r="L55" t="str">
        <f>_xlfn.XLOOKUP(Table1[[#This Row],[TeamFavoriteID]],Table2[team_id],Table2[team_name],_xlfn.XLOOKUP(Table1[[#This Row],[TeamFavoriteID]],Table2[team_id_pfr],Table2[team_name],"Even"))</f>
        <v>Los Angeles Rams</v>
      </c>
      <c r="M55">
        <v>-3</v>
      </c>
      <c r="N55">
        <f>IF(Table1[[#This Row],[TeamFavorite]]=Table1[[#This Row],[TeamHome]],Table1[[#This Row],[ScoreAway]]-Table1[[#This Row],[ScoreHome]],Table1[[#This Row],[ScoreHome]]-Table1[[#This Row],[ScoreAway]])</f>
        <v>-7</v>
      </c>
      <c r="O55">
        <f>IF(Table1[[#This Row],[SpreadActual]]&lt;Table1[[#This Row],[SpreadFavorite]],1,0)</f>
        <v>1</v>
      </c>
      <c r="Q55" t="s">
        <v>48</v>
      </c>
      <c r="R55" t="b">
        <v>0</v>
      </c>
      <c r="S55">
        <v>62</v>
      </c>
      <c r="T55">
        <v>12</v>
      </c>
      <c r="U55">
        <v>63</v>
      </c>
    </row>
    <row r="56" spans="1:21" x14ac:dyDescent="0.2">
      <c r="A56" s="1">
        <v>24389</v>
      </c>
      <c r="B56">
        <v>1966</v>
      </c>
      <c r="C56">
        <f>_xlfn.MAXIFS(Table1[ScheduleWeekWritten],Table1[ScheduleSeason],Table1[[#This Row],[ScheduleSeason]])</f>
        <v>16</v>
      </c>
      <c r="D56">
        <v>6</v>
      </c>
      <c r="E56" cm="1">
        <f t="array" ref="E56">_xlfn.XLOOKUP(Table1[[#This Row],[ScheduleWeekWritten]],Table3[Game],100+Table3[Increase],Table1[[#This Row],[ScheduleWeekWritten]])</f>
        <v>6</v>
      </c>
      <c r="F56" t="b">
        <v>0</v>
      </c>
      <c r="G56" t="s">
        <v>20</v>
      </c>
      <c r="H56">
        <v>21</v>
      </c>
      <c r="I56">
        <v>10</v>
      </c>
      <c r="J56" t="s">
        <v>19</v>
      </c>
      <c r="K56" t="s">
        <v>21</v>
      </c>
      <c r="L56" t="str">
        <f>_xlfn.XLOOKUP(Table1[[#This Row],[TeamFavoriteID]],Table2[team_id],Table2[team_name],_xlfn.XLOOKUP(Table1[[#This Row],[TeamFavoriteID]],Table2[team_id_pfr],Table2[team_name],"Even"))</f>
        <v>Las Vegas Raiders</v>
      </c>
      <c r="M56">
        <v>-24</v>
      </c>
      <c r="N56">
        <f>IF(Table1[[#This Row],[TeamFavorite]]=Table1[[#This Row],[TeamHome]],Table1[[#This Row],[ScoreAway]]-Table1[[#This Row],[ScoreHome]],Table1[[#This Row],[ScoreHome]]-Table1[[#This Row],[ScoreAway]])</f>
        <v>11</v>
      </c>
      <c r="O56">
        <f>IF(Table1[[#This Row],[SpreadActual]]&lt;Table1[[#This Row],[SpreadFavorite]],1,0)</f>
        <v>0</v>
      </c>
      <c r="Q56" t="s">
        <v>76</v>
      </c>
      <c r="R56" t="b">
        <v>0</v>
      </c>
    </row>
    <row r="57" spans="1:21" x14ac:dyDescent="0.2">
      <c r="A57" s="1">
        <v>24389</v>
      </c>
      <c r="B57">
        <v>1966</v>
      </c>
      <c r="C57">
        <f>_xlfn.MAXIFS(Table1[ScheduleWeekWritten],Table1[ScheduleSeason],Table1[[#This Row],[ScheduleSeason]])</f>
        <v>16</v>
      </c>
      <c r="D57">
        <v>5</v>
      </c>
      <c r="E57" cm="1">
        <f t="array" ref="E57">_xlfn.XLOOKUP(Table1[[#This Row],[ScheduleWeekWritten]],Table3[Game],100+Table3[Increase],Table1[[#This Row],[ScheduleWeekWritten]])</f>
        <v>5</v>
      </c>
      <c r="F57" t="b">
        <v>0</v>
      </c>
      <c r="G57" t="s">
        <v>53</v>
      </c>
      <c r="H57">
        <v>21</v>
      </c>
      <c r="I57">
        <v>20</v>
      </c>
      <c r="J57" t="s">
        <v>33</v>
      </c>
      <c r="K57" t="s">
        <v>35</v>
      </c>
      <c r="L57" t="str">
        <f>_xlfn.XLOOKUP(Table1[[#This Row],[TeamFavoriteID]],Table2[team_id],Table2[team_name],_xlfn.XLOOKUP(Table1[[#This Row],[TeamFavoriteID]],Table2[team_id_pfr],Table2[team_name],"Even"))</f>
        <v>Green Bay Packers</v>
      </c>
      <c r="M57">
        <v>-14</v>
      </c>
      <c r="N57">
        <f>IF(Table1[[#This Row],[TeamFavorite]]=Table1[[#This Row],[TeamHome]],Table1[[#This Row],[ScoreAway]]-Table1[[#This Row],[ScoreHome]],Table1[[#This Row],[ScoreHome]]-Table1[[#This Row],[ScoreAway]])</f>
        <v>1</v>
      </c>
      <c r="O57">
        <f>IF(Table1[[#This Row],[SpreadActual]]&lt;Table1[[#This Row],[SpreadFavorite]],1,0)</f>
        <v>0</v>
      </c>
      <c r="Q57" t="s">
        <v>56</v>
      </c>
      <c r="R57" t="b">
        <v>0</v>
      </c>
      <c r="S57">
        <v>64</v>
      </c>
      <c r="T57">
        <v>10</v>
      </c>
      <c r="U57">
        <v>62</v>
      </c>
    </row>
    <row r="58" spans="1:21" x14ac:dyDescent="0.2">
      <c r="A58" s="1">
        <v>24389</v>
      </c>
      <c r="B58">
        <v>1966</v>
      </c>
      <c r="C58">
        <f>_xlfn.MAXIFS(Table1[ScheduleWeekWritten],Table1[ScheduleSeason],Table1[[#This Row],[ScheduleSeason]])</f>
        <v>16</v>
      </c>
      <c r="D58">
        <v>5</v>
      </c>
      <c r="E58" cm="1">
        <f t="array" ref="E58">_xlfn.XLOOKUP(Table1[[#This Row],[ScheduleWeekWritten]],Table3[Game],100+Table3[Increase],Table1[[#This Row],[ScheduleWeekWritten]])</f>
        <v>5</v>
      </c>
      <c r="F58" t="b">
        <v>0</v>
      </c>
      <c r="G58" t="s">
        <v>57</v>
      </c>
      <c r="H58">
        <v>24</v>
      </c>
      <c r="I58">
        <v>19</v>
      </c>
      <c r="J58" t="s">
        <v>50</v>
      </c>
      <c r="K58" t="s">
        <v>59</v>
      </c>
      <c r="L58" t="str">
        <f>_xlfn.XLOOKUP(Table1[[#This Row],[TeamFavoriteID]],Table2[team_id],Table2[team_name],_xlfn.XLOOKUP(Table1[[#This Row],[TeamFavoriteID]],Table2[team_id_pfr],Table2[team_name],"Even"))</f>
        <v>Arizona Cardinals</v>
      </c>
      <c r="M58">
        <v>-20.5</v>
      </c>
      <c r="N58">
        <f>IF(Table1[[#This Row],[TeamFavorite]]=Table1[[#This Row],[TeamHome]],Table1[[#This Row],[ScoreAway]]-Table1[[#This Row],[ScoreHome]],Table1[[#This Row],[ScoreHome]]-Table1[[#This Row],[ScoreAway]])</f>
        <v>5</v>
      </c>
      <c r="O58">
        <f>IF(Table1[[#This Row],[SpreadActual]]&lt;Table1[[#This Row],[SpreadFavorite]],1,0)</f>
        <v>0</v>
      </c>
      <c r="Q58" t="s">
        <v>60</v>
      </c>
      <c r="R58" t="b">
        <v>0</v>
      </c>
      <c r="S58">
        <v>64</v>
      </c>
      <c r="T58">
        <v>10</v>
      </c>
      <c r="U58">
        <v>84</v>
      </c>
    </row>
    <row r="59" spans="1:21" x14ac:dyDescent="0.2">
      <c r="A59" s="1">
        <v>24389</v>
      </c>
      <c r="B59">
        <v>1966</v>
      </c>
      <c r="C59">
        <f>_xlfn.MAXIFS(Table1[ScheduleWeekWritten],Table1[ScheduleSeason],Table1[[#This Row],[ScheduleSeason]])</f>
        <v>16</v>
      </c>
      <c r="D59">
        <v>5</v>
      </c>
      <c r="E59" cm="1">
        <f t="array" ref="E59">_xlfn.XLOOKUP(Table1[[#This Row],[ScheduleWeekWritten]],Table3[Game],100+Table3[Increase],Table1[[#This Row],[ScheduleWeekWritten]])</f>
        <v>5</v>
      </c>
      <c r="F59" t="b">
        <v>0</v>
      </c>
      <c r="G59" t="s">
        <v>61</v>
      </c>
      <c r="H59">
        <v>33</v>
      </c>
      <c r="I59">
        <v>20</v>
      </c>
      <c r="J59" t="s">
        <v>38</v>
      </c>
      <c r="K59" t="s">
        <v>85</v>
      </c>
      <c r="L59" t="str">
        <f>_xlfn.XLOOKUP(Table1[[#This Row],[TeamFavoriteID]],Table2[team_id],Table2[team_name],_xlfn.XLOOKUP(Table1[[#This Row],[TeamFavoriteID]],Table2[team_id_pfr],Table2[team_name],"Even"))</f>
        <v>Washington Commanders</v>
      </c>
      <c r="M59">
        <v>-16.5</v>
      </c>
      <c r="N59">
        <f>IF(Table1[[#This Row],[TeamFavorite]]=Table1[[#This Row],[TeamHome]],Table1[[#This Row],[ScoreAway]]-Table1[[#This Row],[ScoreHome]],Table1[[#This Row],[ScoreHome]]-Table1[[#This Row],[ScoreAway]])</f>
        <v>13</v>
      </c>
      <c r="O59">
        <f>IF(Table1[[#This Row],[SpreadActual]]&lt;Table1[[#This Row],[SpreadFavorite]],1,0)</f>
        <v>0</v>
      </c>
      <c r="Q59" t="s">
        <v>64</v>
      </c>
      <c r="R59" t="b">
        <v>0</v>
      </c>
      <c r="S59">
        <v>59</v>
      </c>
      <c r="T59">
        <v>4</v>
      </c>
      <c r="U59">
        <v>77</v>
      </c>
    </row>
    <row r="60" spans="1:21" x14ac:dyDescent="0.2">
      <c r="A60" s="1">
        <v>24396</v>
      </c>
      <c r="B60">
        <v>1966</v>
      </c>
      <c r="C60">
        <f>_xlfn.MAXIFS(Table1[ScheduleWeekWritten],Table1[ScheduleSeason],Table1[[#This Row],[ScheduleSeason]])</f>
        <v>16</v>
      </c>
      <c r="D60">
        <v>6</v>
      </c>
      <c r="E60" cm="1">
        <f t="array" ref="E60">_xlfn.XLOOKUP(Table1[[#This Row],[ScheduleWeekWritten]],Table3[Game],100+Table3[Increase],Table1[[#This Row],[ScheduleWeekWritten]])</f>
        <v>6</v>
      </c>
      <c r="F60" t="b">
        <v>0</v>
      </c>
      <c r="G60" t="s">
        <v>38</v>
      </c>
      <c r="H60">
        <v>7</v>
      </c>
      <c r="I60">
        <v>44</v>
      </c>
      <c r="J60" t="s">
        <v>53</v>
      </c>
      <c r="K60" t="s">
        <v>87</v>
      </c>
      <c r="L60" t="str">
        <f>_xlfn.XLOOKUP(Table1[[#This Row],[TeamFavoriteID]],Table2[team_id],Table2[team_name],_xlfn.XLOOKUP(Table1[[#This Row],[TeamFavoriteID]],Table2[team_id_pfr],Table2[team_name],"Even"))</f>
        <v>San Francisco 49ers</v>
      </c>
      <c r="M60">
        <v>-8.5</v>
      </c>
      <c r="N60">
        <f>IF(Table1[[#This Row],[TeamFavorite]]=Table1[[#This Row],[TeamHome]],Table1[[#This Row],[ScoreAway]]-Table1[[#This Row],[ScoreHome]],Table1[[#This Row],[ScoreHome]]-Table1[[#This Row],[ScoreAway]])</f>
        <v>-37</v>
      </c>
      <c r="O60">
        <f>IF(Table1[[#This Row],[SpreadActual]]&lt;Table1[[#This Row],[SpreadFavorite]],1,0)</f>
        <v>1</v>
      </c>
      <c r="Q60" t="s">
        <v>41</v>
      </c>
      <c r="R60" t="b">
        <v>0</v>
      </c>
      <c r="S60">
        <v>66</v>
      </c>
      <c r="T60">
        <v>9</v>
      </c>
      <c r="U60">
        <v>76</v>
      </c>
    </row>
    <row r="61" spans="1:21" x14ac:dyDescent="0.2">
      <c r="A61" s="1">
        <v>24396</v>
      </c>
      <c r="B61">
        <v>1966</v>
      </c>
      <c r="C61">
        <f>_xlfn.MAXIFS(Table1[ScheduleWeekWritten],Table1[ScheduleSeason],Table1[[#This Row],[ScheduleSeason]])</f>
        <v>16</v>
      </c>
      <c r="D61">
        <v>6</v>
      </c>
      <c r="E61" cm="1">
        <f t="array" ref="E61">_xlfn.XLOOKUP(Table1[[#This Row],[ScheduleWeekWritten]],Table3[Game],100+Table3[Increase],Table1[[#This Row],[ScheduleWeekWritten]])</f>
        <v>6</v>
      </c>
      <c r="F61" t="b">
        <v>0</v>
      </c>
      <c r="G61" t="s">
        <v>34</v>
      </c>
      <c r="H61">
        <v>45</v>
      </c>
      <c r="I61">
        <v>14</v>
      </c>
      <c r="J61" t="s">
        <v>45</v>
      </c>
      <c r="K61" t="s">
        <v>72</v>
      </c>
      <c r="L61" t="str">
        <f>_xlfn.XLOOKUP(Table1[[#This Row],[TeamFavoriteID]],Table2[team_id],Table2[team_name],_xlfn.XLOOKUP(Table1[[#This Row],[TeamFavoriteID]],Table2[team_id_pfr],Table2[team_name],"Even"))</f>
        <v>Baltimore Colts</v>
      </c>
      <c r="M61">
        <v>-14</v>
      </c>
      <c r="N61">
        <f>IF(Table1[[#This Row],[TeamFavorite]]=Table1[[#This Row],[TeamHome]],Table1[[#This Row],[ScoreAway]]-Table1[[#This Row],[ScoreHome]],Table1[[#This Row],[ScoreHome]]-Table1[[#This Row],[ScoreAway]])</f>
        <v>-31</v>
      </c>
      <c r="O61">
        <f>IF(Table1[[#This Row],[SpreadActual]]&lt;Table1[[#This Row],[SpreadFavorite]],1,0)</f>
        <v>1</v>
      </c>
      <c r="Q61" t="s">
        <v>80</v>
      </c>
      <c r="R61" t="b">
        <v>0</v>
      </c>
      <c r="S61">
        <v>64</v>
      </c>
      <c r="T61">
        <v>12</v>
      </c>
      <c r="U61">
        <v>73</v>
      </c>
    </row>
    <row r="62" spans="1:21" x14ac:dyDescent="0.2">
      <c r="A62" s="1">
        <v>24396</v>
      </c>
      <c r="B62">
        <v>1966</v>
      </c>
      <c r="C62">
        <f>_xlfn.MAXIFS(Table1[ScheduleWeekWritten],Table1[ScheduleSeason],Table1[[#This Row],[ScheduleSeason]])</f>
        <v>16</v>
      </c>
      <c r="D62">
        <v>7</v>
      </c>
      <c r="E62" cm="1">
        <f t="array" ref="E62">_xlfn.XLOOKUP(Table1[[#This Row],[ScheduleWeekWritten]],Table3[Game],100+Table3[Increase],Table1[[#This Row],[ScheduleWeekWritten]])</f>
        <v>7</v>
      </c>
      <c r="F62" t="b">
        <v>0</v>
      </c>
      <c r="G62" t="s">
        <v>28</v>
      </c>
      <c r="H62">
        <v>17</v>
      </c>
      <c r="I62">
        <v>17</v>
      </c>
      <c r="J62" t="s">
        <v>27</v>
      </c>
      <c r="K62" t="s">
        <v>29</v>
      </c>
      <c r="L62" t="str">
        <f>_xlfn.XLOOKUP(Table1[[#This Row],[TeamFavoriteID]],Table2[team_id],Table2[team_name],_xlfn.XLOOKUP(Table1[[#This Row],[TeamFavoriteID]],Table2[team_id_pfr],Table2[team_name],"Even"))</f>
        <v>Los Angeles Chargers</v>
      </c>
      <c r="M62">
        <v>-1</v>
      </c>
      <c r="N62">
        <f>IF(Table1[[#This Row],[TeamFavorite]]=Table1[[#This Row],[TeamHome]],Table1[[#This Row],[ScoreAway]]-Table1[[#This Row],[ScoreHome]],Table1[[#This Row],[ScoreHome]]-Table1[[#This Row],[ScoreAway]])</f>
        <v>0</v>
      </c>
      <c r="O62">
        <f>IF(Table1[[#This Row],[SpreadActual]]&lt;Table1[[#This Row],[SpreadFavorite]],1,0)</f>
        <v>0</v>
      </c>
      <c r="Q62" t="s">
        <v>44</v>
      </c>
      <c r="R62" t="b">
        <v>0</v>
      </c>
    </row>
    <row r="63" spans="1:21" x14ac:dyDescent="0.2">
      <c r="A63" s="1">
        <v>24396</v>
      </c>
      <c r="B63">
        <v>1966</v>
      </c>
      <c r="C63">
        <f>_xlfn.MAXIFS(Table1[ScheduleWeekWritten],Table1[ScheduleSeason],Table1[[#This Row],[ScheduleSeason]])</f>
        <v>16</v>
      </c>
      <c r="D63">
        <v>6</v>
      </c>
      <c r="E63" cm="1">
        <f t="array" ref="E63">_xlfn.XLOOKUP(Table1[[#This Row],[ScheduleWeekWritten]],Table3[Game],100+Table3[Increase],Table1[[#This Row],[ScheduleWeekWritten]])</f>
        <v>6</v>
      </c>
      <c r="F63" t="b">
        <v>0</v>
      </c>
      <c r="G63" t="s">
        <v>46</v>
      </c>
      <c r="H63">
        <v>0</v>
      </c>
      <c r="I63">
        <v>17</v>
      </c>
      <c r="J63" t="s">
        <v>33</v>
      </c>
      <c r="K63" t="s">
        <v>35</v>
      </c>
      <c r="L63" t="str">
        <f>_xlfn.XLOOKUP(Table1[[#This Row],[TeamFavoriteID]],Table2[team_id],Table2[team_name],_xlfn.XLOOKUP(Table1[[#This Row],[TeamFavoriteID]],Table2[team_id_pfr],Table2[team_name],"Even"))</f>
        <v>Green Bay Packers</v>
      </c>
      <c r="M63">
        <v>-1</v>
      </c>
      <c r="N63">
        <f>IF(Table1[[#This Row],[TeamFavorite]]=Table1[[#This Row],[TeamHome]],Table1[[#This Row],[ScoreAway]]-Table1[[#This Row],[ScoreHome]],Table1[[#This Row],[ScoreHome]]-Table1[[#This Row],[ScoreAway]])</f>
        <v>-17</v>
      </c>
      <c r="O63">
        <f>IF(Table1[[#This Row],[SpreadActual]]&lt;Table1[[#This Row],[SpreadFavorite]],1,0)</f>
        <v>1</v>
      </c>
      <c r="Q63" t="s">
        <v>86</v>
      </c>
      <c r="R63" t="b">
        <v>0</v>
      </c>
      <c r="S63">
        <v>43</v>
      </c>
      <c r="T63">
        <v>11</v>
      </c>
      <c r="U63">
        <v>66</v>
      </c>
    </row>
    <row r="64" spans="1:21" x14ac:dyDescent="0.2">
      <c r="A64" s="1">
        <v>24396</v>
      </c>
      <c r="B64">
        <v>1966</v>
      </c>
      <c r="C64">
        <f>_xlfn.MAXIFS(Table1[ScheduleWeekWritten],Table1[ScheduleSeason],Table1[[#This Row],[ScheduleSeason]])</f>
        <v>16</v>
      </c>
      <c r="D64">
        <v>7</v>
      </c>
      <c r="E64" cm="1">
        <f t="array" ref="E64">_xlfn.XLOOKUP(Table1[[#This Row],[ScheduleWeekWritten]],Table3[Game],100+Table3[Increase],Table1[[#This Row],[ScheduleWeekWritten]])</f>
        <v>7</v>
      </c>
      <c r="F64" t="b">
        <v>0</v>
      </c>
      <c r="G64" t="s">
        <v>23</v>
      </c>
      <c r="H64">
        <v>24</v>
      </c>
      <c r="I64">
        <v>0</v>
      </c>
      <c r="J64" t="s">
        <v>31</v>
      </c>
      <c r="K64" t="s">
        <v>32</v>
      </c>
      <c r="L64" t="str">
        <f>_xlfn.XLOOKUP(Table1[[#This Row],[TeamFavoriteID]],Table2[team_id],Table2[team_name],_xlfn.XLOOKUP(Table1[[#This Row],[TeamFavoriteID]],Table2[team_id_pfr],Table2[team_name],"Even"))</f>
        <v>New York Jets</v>
      </c>
      <c r="M64">
        <v>-5</v>
      </c>
      <c r="N64">
        <f>IF(Table1[[#This Row],[TeamFavorite]]=Table1[[#This Row],[TeamHome]],Table1[[#This Row],[ScoreAway]]-Table1[[#This Row],[ScoreHome]],Table1[[#This Row],[ScoreHome]]-Table1[[#This Row],[ScoreAway]])</f>
        <v>24</v>
      </c>
      <c r="O64">
        <f>IF(Table1[[#This Row],[SpreadActual]]&lt;Table1[[#This Row],[SpreadFavorite]],1,0)</f>
        <v>0</v>
      </c>
      <c r="Q64" t="s">
        <v>26</v>
      </c>
      <c r="R64" t="b">
        <v>0</v>
      </c>
    </row>
    <row r="65" spans="1:21" x14ac:dyDescent="0.2">
      <c r="A65" s="1">
        <v>24396</v>
      </c>
      <c r="B65">
        <v>1966</v>
      </c>
      <c r="C65">
        <f>_xlfn.MAXIFS(Table1[ScheduleWeekWritten],Table1[ScheduleSeason],Table1[[#This Row],[ScheduleSeason]])</f>
        <v>16</v>
      </c>
      <c r="D65">
        <v>7</v>
      </c>
      <c r="E65" cm="1">
        <f t="array" ref="E65">_xlfn.XLOOKUP(Table1[[#This Row],[ScheduleWeekWritten]],Table3[Game],100+Table3[Increase],Table1[[#This Row],[ScheduleWeekWritten]])</f>
        <v>7</v>
      </c>
      <c r="F65" t="b">
        <v>0</v>
      </c>
      <c r="G65" t="s">
        <v>42</v>
      </c>
      <c r="H65">
        <v>13</v>
      </c>
      <c r="I65">
        <v>34</v>
      </c>
      <c r="J65" t="s">
        <v>20</v>
      </c>
      <c r="K65" t="s">
        <v>75</v>
      </c>
      <c r="L65" t="str">
        <f>_xlfn.XLOOKUP(Table1[[#This Row],[TeamFavoriteID]],Table2[team_id],Table2[team_name],_xlfn.XLOOKUP(Table1[[#This Row],[TeamFavoriteID]],Table2[team_id_pfr],Table2[team_name],"Even"))</f>
        <v>Kansas City Chiefs</v>
      </c>
      <c r="M65">
        <v>-14</v>
      </c>
      <c r="N65">
        <f>IF(Table1[[#This Row],[TeamFavorite]]=Table1[[#This Row],[TeamHome]],Table1[[#This Row],[ScoreAway]]-Table1[[#This Row],[ScoreHome]],Table1[[#This Row],[ScoreHome]]-Table1[[#This Row],[ScoreAway]])</f>
        <v>21</v>
      </c>
      <c r="O65">
        <f>IF(Table1[[#This Row],[SpreadActual]]&lt;Table1[[#This Row],[SpreadFavorite]],1,0)</f>
        <v>0</v>
      </c>
      <c r="Q65" t="s">
        <v>83</v>
      </c>
      <c r="R65" t="b">
        <v>0</v>
      </c>
    </row>
    <row r="66" spans="1:21" x14ac:dyDescent="0.2">
      <c r="A66" s="1">
        <v>24396</v>
      </c>
      <c r="B66">
        <v>1966</v>
      </c>
      <c r="C66">
        <f>_xlfn.MAXIFS(Table1[ScheduleWeekWritten],Table1[ScheduleSeason],Table1[[#This Row],[ScheduleSeason]])</f>
        <v>16</v>
      </c>
      <c r="D66">
        <v>7</v>
      </c>
      <c r="E66" cm="1">
        <f t="array" ref="E66">_xlfn.XLOOKUP(Table1[[#This Row],[ScheduleWeekWritten]],Table3[Game],100+Table3[Increase],Table1[[#This Row],[ScheduleWeekWritten]])</f>
        <v>7</v>
      </c>
      <c r="F66" t="b">
        <v>0</v>
      </c>
      <c r="G66" t="s">
        <v>19</v>
      </c>
      <c r="H66">
        <v>24</v>
      </c>
      <c r="I66">
        <v>7</v>
      </c>
      <c r="J66" t="s">
        <v>24</v>
      </c>
      <c r="K66" t="s">
        <v>88</v>
      </c>
      <c r="L66" t="str">
        <f>_xlfn.XLOOKUP(Table1[[#This Row],[TeamFavoriteID]],Table2[team_id],Table2[team_name],_xlfn.XLOOKUP(Table1[[#This Row],[TeamFavoriteID]],Table2[team_id_pfr],Table2[team_name],"Even"))</f>
        <v>Denver Broncos</v>
      </c>
      <c r="M66">
        <v>-7</v>
      </c>
      <c r="N66">
        <f>IF(Table1[[#This Row],[TeamFavorite]]=Table1[[#This Row],[TeamHome]],Table1[[#This Row],[ScoreAway]]-Table1[[#This Row],[ScoreHome]],Table1[[#This Row],[ScoreHome]]-Table1[[#This Row],[ScoreAway]])</f>
        <v>17</v>
      </c>
      <c r="O66">
        <f>IF(Table1[[#This Row],[SpreadActual]]&lt;Table1[[#This Row],[SpreadFavorite]],1,0)</f>
        <v>0</v>
      </c>
      <c r="Q66" t="s">
        <v>22</v>
      </c>
      <c r="R66" t="b">
        <v>0</v>
      </c>
    </row>
    <row r="67" spans="1:21" x14ac:dyDescent="0.2">
      <c r="A67" s="1">
        <v>24396</v>
      </c>
      <c r="B67">
        <v>1966</v>
      </c>
      <c r="C67">
        <f>_xlfn.MAXIFS(Table1[ScheduleWeekWritten],Table1[ScheduleSeason],Table1[[#This Row],[ScheduleSeason]])</f>
        <v>16</v>
      </c>
      <c r="D67">
        <v>6</v>
      </c>
      <c r="E67" cm="1">
        <f t="array" ref="E67">_xlfn.XLOOKUP(Table1[[#This Row],[ScheduleWeekWritten]],Table3[Game],100+Table3[Increase],Table1[[#This Row],[ScheduleWeekWritten]])</f>
        <v>6</v>
      </c>
      <c r="F67" t="b">
        <v>0</v>
      </c>
      <c r="G67" t="s">
        <v>54</v>
      </c>
      <c r="H67">
        <v>35</v>
      </c>
      <c r="I67">
        <v>7</v>
      </c>
      <c r="J67" t="s">
        <v>39</v>
      </c>
      <c r="K67" t="s">
        <v>40</v>
      </c>
      <c r="L67" t="str">
        <f>_xlfn.XLOOKUP(Table1[[#This Row],[TeamFavoriteID]],Table2[team_id],Table2[team_name],_xlfn.XLOOKUP(Table1[[#This Row],[TeamFavoriteID]],Table2[team_id_pfr],Table2[team_name],"Even"))</f>
        <v>Los Angeles Rams</v>
      </c>
      <c r="M67">
        <v>-1.5</v>
      </c>
      <c r="N67">
        <f>IF(Table1[[#This Row],[TeamFavorite]]=Table1[[#This Row],[TeamHome]],Table1[[#This Row],[ScoreAway]]-Table1[[#This Row],[ScoreHome]],Table1[[#This Row],[ScoreHome]]-Table1[[#This Row],[ScoreAway]])</f>
        <v>28</v>
      </c>
      <c r="O67">
        <f>IF(Table1[[#This Row],[SpreadActual]]&lt;Table1[[#This Row],[SpreadFavorite]],1,0)</f>
        <v>0</v>
      </c>
      <c r="Q67" t="s">
        <v>73</v>
      </c>
      <c r="R67" t="b">
        <v>0</v>
      </c>
      <c r="S67">
        <v>36</v>
      </c>
      <c r="T67">
        <v>9</v>
      </c>
      <c r="U67">
        <v>77</v>
      </c>
    </row>
    <row r="68" spans="1:21" x14ac:dyDescent="0.2">
      <c r="A68" s="1">
        <v>24396</v>
      </c>
      <c r="B68">
        <v>1966</v>
      </c>
      <c r="C68">
        <f>_xlfn.MAXIFS(Table1[ScheduleWeekWritten],Table1[ScheduleSeason],Table1[[#This Row],[ScheduleSeason]])</f>
        <v>16</v>
      </c>
      <c r="D68">
        <v>6</v>
      </c>
      <c r="E68" cm="1">
        <f t="array" ref="E68">_xlfn.XLOOKUP(Table1[[#This Row],[ScheduleWeekWritten]],Table3[Game],100+Table3[Increase],Table1[[#This Row],[ScheduleWeekWritten]])</f>
        <v>6</v>
      </c>
      <c r="F68" t="b">
        <v>0</v>
      </c>
      <c r="G68" t="s">
        <v>50</v>
      </c>
      <c r="H68">
        <v>13</v>
      </c>
      <c r="I68">
        <v>10</v>
      </c>
      <c r="J68" t="s">
        <v>61</v>
      </c>
      <c r="K68" t="s">
        <v>85</v>
      </c>
      <c r="L68" t="str">
        <f>_xlfn.XLOOKUP(Table1[[#This Row],[TeamFavoriteID]],Table2[team_id],Table2[team_name],_xlfn.XLOOKUP(Table1[[#This Row],[TeamFavoriteID]],Table2[team_id_pfr],Table2[team_name],"Even"))</f>
        <v>Washington Commanders</v>
      </c>
      <c r="M68">
        <v>-6</v>
      </c>
      <c r="N68">
        <f>IF(Table1[[#This Row],[TeamFavorite]]=Table1[[#This Row],[TeamHome]],Table1[[#This Row],[ScoreAway]]-Table1[[#This Row],[ScoreHome]],Table1[[#This Row],[ScoreHome]]-Table1[[#This Row],[ScoreAway]])</f>
        <v>3</v>
      </c>
      <c r="O68">
        <f>IF(Table1[[#This Row],[SpreadActual]]&lt;Table1[[#This Row],[SpreadFavorite]],1,0)</f>
        <v>0</v>
      </c>
      <c r="Q68" t="s">
        <v>84</v>
      </c>
      <c r="R68" t="b">
        <v>0</v>
      </c>
      <c r="S68">
        <v>64</v>
      </c>
      <c r="T68">
        <v>14</v>
      </c>
      <c r="U68">
        <v>81</v>
      </c>
    </row>
    <row r="69" spans="1:21" x14ac:dyDescent="0.2">
      <c r="A69" s="1">
        <v>24396</v>
      </c>
      <c r="B69">
        <v>1966</v>
      </c>
      <c r="C69">
        <f>_xlfn.MAXIFS(Table1[ScheduleWeekWritten],Table1[ScheduleSeason],Table1[[#This Row],[ScheduleSeason]])</f>
        <v>16</v>
      </c>
      <c r="D69">
        <v>6</v>
      </c>
      <c r="E69" cm="1">
        <f t="array" ref="E69">_xlfn.XLOOKUP(Table1[[#This Row],[ScheduleWeekWritten]],Table3[Game],100+Table3[Increase],Table1[[#This Row],[ScheduleWeekWritten]])</f>
        <v>6</v>
      </c>
      <c r="F69" t="b">
        <v>0</v>
      </c>
      <c r="G69" t="s">
        <v>49</v>
      </c>
      <c r="H69">
        <v>14</v>
      </c>
      <c r="I69">
        <v>31</v>
      </c>
      <c r="J69" t="s">
        <v>58</v>
      </c>
      <c r="K69" t="s">
        <v>77</v>
      </c>
      <c r="L69" t="str">
        <f>_xlfn.XLOOKUP(Table1[[#This Row],[TeamFavoriteID]],Table2[team_id],Table2[team_name],_xlfn.XLOOKUP(Table1[[#This Row],[TeamFavoriteID]],Table2[team_id_pfr],Table2[team_name],"Even"))</f>
        <v>Philadelphia Eagles</v>
      </c>
      <c r="M69">
        <v>-3.5</v>
      </c>
      <c r="N69">
        <f>IF(Table1[[#This Row],[TeamFavorite]]=Table1[[#This Row],[TeamHome]],Table1[[#This Row],[ScoreAway]]-Table1[[#This Row],[ScoreHome]],Table1[[#This Row],[ScoreHome]]-Table1[[#This Row],[ScoreAway]])</f>
        <v>-17</v>
      </c>
      <c r="O69">
        <f>IF(Table1[[#This Row],[SpreadActual]]&lt;Table1[[#This Row],[SpreadFavorite]],1,0)</f>
        <v>1</v>
      </c>
      <c r="Q69" t="s">
        <v>52</v>
      </c>
      <c r="R69" t="b">
        <v>0</v>
      </c>
      <c r="S69">
        <v>51</v>
      </c>
      <c r="T69">
        <v>15</v>
      </c>
      <c r="U69">
        <v>66</v>
      </c>
    </row>
    <row r="70" spans="1:21" x14ac:dyDescent="0.2">
      <c r="A70" s="1">
        <v>24396</v>
      </c>
      <c r="B70">
        <v>1966</v>
      </c>
      <c r="C70">
        <f>_xlfn.MAXIFS(Table1[ScheduleWeekWritten],Table1[ScheduleSeason],Table1[[#This Row],[ScheduleSeason]])</f>
        <v>16</v>
      </c>
      <c r="D70">
        <v>6</v>
      </c>
      <c r="E70" cm="1">
        <f t="array" ref="E70">_xlfn.XLOOKUP(Table1[[#This Row],[ScheduleWeekWritten]],Table3[Game],100+Table3[Increase],Table1[[#This Row],[ScheduleWeekWritten]])</f>
        <v>6</v>
      </c>
      <c r="F70" t="b">
        <v>0</v>
      </c>
      <c r="G70" t="s">
        <v>57</v>
      </c>
      <c r="H70">
        <v>10</v>
      </c>
      <c r="I70">
        <v>10</v>
      </c>
      <c r="J70" t="s">
        <v>67</v>
      </c>
      <c r="K70" t="s">
        <v>68</v>
      </c>
      <c r="L70" t="str">
        <f>_xlfn.XLOOKUP(Table1[[#This Row],[TeamFavoriteID]],Table2[team_id],Table2[team_name],_xlfn.XLOOKUP(Table1[[#This Row],[TeamFavoriteID]],Table2[team_id_pfr],Table2[team_name],"Even"))</f>
        <v>Dallas Cowboys</v>
      </c>
      <c r="M70">
        <v>-6.5</v>
      </c>
      <c r="N70">
        <f>IF(Table1[[#This Row],[TeamFavorite]]=Table1[[#This Row],[TeamHome]],Table1[[#This Row],[ScoreAway]]-Table1[[#This Row],[ScoreHome]],Table1[[#This Row],[ScoreHome]]-Table1[[#This Row],[ScoreAway]])</f>
        <v>0</v>
      </c>
      <c r="O70">
        <f>IF(Table1[[#This Row],[SpreadActual]]&lt;Table1[[#This Row],[SpreadFavorite]],1,0)</f>
        <v>0</v>
      </c>
      <c r="Q70" t="s">
        <v>60</v>
      </c>
      <c r="R70" t="b">
        <v>0</v>
      </c>
      <c r="S70">
        <v>44</v>
      </c>
      <c r="T70">
        <v>13</v>
      </c>
      <c r="U70">
        <v>74</v>
      </c>
    </row>
    <row r="71" spans="1:21" x14ac:dyDescent="0.2">
      <c r="A71" s="1">
        <v>24403</v>
      </c>
      <c r="B71">
        <v>1966</v>
      </c>
      <c r="C71">
        <f>_xlfn.MAXIFS(Table1[ScheduleWeekWritten],Table1[ScheduleSeason],Table1[[#This Row],[ScheduleSeason]])</f>
        <v>16</v>
      </c>
      <c r="D71">
        <v>7</v>
      </c>
      <c r="E71" cm="1">
        <f t="array" ref="E71">_xlfn.XLOOKUP(Table1[[#This Row],[ScheduleWeekWritten]],Table3[Game],100+Table3[Increase],Table1[[#This Row],[ScheduleWeekWritten]])</f>
        <v>7</v>
      </c>
      <c r="F71" t="b">
        <v>0</v>
      </c>
      <c r="G71" t="s">
        <v>34</v>
      </c>
      <c r="H71">
        <v>20</v>
      </c>
      <c r="I71">
        <v>17</v>
      </c>
      <c r="J71" t="s">
        <v>54</v>
      </c>
      <c r="K71" t="s">
        <v>72</v>
      </c>
      <c r="L71" t="str">
        <f>_xlfn.XLOOKUP(Table1[[#This Row],[TeamFavoriteID]],Table2[team_id],Table2[team_name],_xlfn.XLOOKUP(Table1[[#This Row],[TeamFavoriteID]],Table2[team_id_pfr],Table2[team_name],"Even"))</f>
        <v>Baltimore Colts</v>
      </c>
      <c r="M71">
        <v>-10</v>
      </c>
      <c r="N71">
        <f>IF(Table1[[#This Row],[TeamFavorite]]=Table1[[#This Row],[TeamHome]],Table1[[#This Row],[ScoreAway]]-Table1[[#This Row],[ScoreHome]],Table1[[#This Row],[ScoreHome]]-Table1[[#This Row],[ScoreAway]])</f>
        <v>-3</v>
      </c>
      <c r="O71">
        <f>IF(Table1[[#This Row],[SpreadActual]]&lt;Table1[[#This Row],[SpreadFavorite]],1,0)</f>
        <v>0</v>
      </c>
      <c r="Q71" t="s">
        <v>80</v>
      </c>
      <c r="R71" t="b">
        <v>0</v>
      </c>
      <c r="S71">
        <v>56</v>
      </c>
      <c r="T71">
        <v>6</v>
      </c>
      <c r="U71">
        <v>81</v>
      </c>
    </row>
    <row r="72" spans="1:21" x14ac:dyDescent="0.2">
      <c r="A72" s="1">
        <v>24403</v>
      </c>
      <c r="B72">
        <v>1966</v>
      </c>
      <c r="C72">
        <f>_xlfn.MAXIFS(Table1[ScheduleWeekWritten],Table1[ScheduleSeason],Table1[[#This Row],[ScheduleSeason]])</f>
        <v>16</v>
      </c>
      <c r="D72">
        <v>8</v>
      </c>
      <c r="E72" cm="1">
        <f t="array" ref="E72">_xlfn.XLOOKUP(Table1[[#This Row],[ScheduleWeekWritten]],Table3[Game],100+Table3[Increase],Table1[[#This Row],[ScheduleWeekWritten]])</f>
        <v>8</v>
      </c>
      <c r="F72" t="b">
        <v>0</v>
      </c>
      <c r="G72" t="s">
        <v>37</v>
      </c>
      <c r="H72">
        <v>35</v>
      </c>
      <c r="I72">
        <v>17</v>
      </c>
      <c r="J72" t="s">
        <v>27</v>
      </c>
      <c r="K72" t="s">
        <v>29</v>
      </c>
      <c r="L72" t="str">
        <f>_xlfn.XLOOKUP(Table1[[#This Row],[TeamFavoriteID]],Table2[team_id],Table2[team_name],_xlfn.XLOOKUP(Table1[[#This Row],[TeamFavoriteID]],Table2[team_id_pfr],Table2[team_name],"Even"))</f>
        <v>Los Angeles Chargers</v>
      </c>
      <c r="M72">
        <v>-6.5</v>
      </c>
      <c r="N72">
        <f>IF(Table1[[#This Row],[TeamFavorite]]=Table1[[#This Row],[TeamHome]],Table1[[#This Row],[ScoreAway]]-Table1[[#This Row],[ScoreHome]],Table1[[#This Row],[ScoreHome]]-Table1[[#This Row],[ScoreAway]])</f>
        <v>18</v>
      </c>
      <c r="O72">
        <f>IF(Table1[[#This Row],[SpreadActual]]&lt;Table1[[#This Row],[SpreadFavorite]],1,0)</f>
        <v>0</v>
      </c>
      <c r="Q72" t="s">
        <v>81</v>
      </c>
      <c r="R72" t="b">
        <v>0</v>
      </c>
      <c r="S72">
        <v>58</v>
      </c>
      <c r="T72">
        <v>12</v>
      </c>
      <c r="U72">
        <v>71</v>
      </c>
    </row>
    <row r="73" spans="1:21" x14ac:dyDescent="0.2">
      <c r="A73" s="1">
        <v>24403</v>
      </c>
      <c r="B73">
        <v>1966</v>
      </c>
      <c r="C73">
        <f>_xlfn.MAXIFS(Table1[ScheduleWeekWritten],Table1[ScheduleSeason],Table1[[#This Row],[ScheduleSeason]])</f>
        <v>16</v>
      </c>
      <c r="D73">
        <v>7</v>
      </c>
      <c r="E73" cm="1">
        <f t="array" ref="E73">_xlfn.XLOOKUP(Table1[[#This Row],[ScheduleWeekWritten]],Table3[Game],100+Table3[Increase],Table1[[#This Row],[ScheduleWeekWritten]])</f>
        <v>7</v>
      </c>
      <c r="F73" t="b">
        <v>0</v>
      </c>
      <c r="G73" t="s">
        <v>46</v>
      </c>
      <c r="H73">
        <v>17</v>
      </c>
      <c r="I73">
        <v>10</v>
      </c>
      <c r="J73" t="s">
        <v>39</v>
      </c>
      <c r="K73" t="s">
        <v>47</v>
      </c>
      <c r="L73" t="str">
        <f>_xlfn.XLOOKUP(Table1[[#This Row],[TeamFavoriteID]],Table2[team_id],Table2[team_name],_xlfn.XLOOKUP(Table1[[#This Row],[TeamFavoriteID]],Table2[team_id_pfr],Table2[team_name],"Even"))</f>
        <v>Chicago Bears</v>
      </c>
      <c r="M73">
        <v>-6</v>
      </c>
      <c r="N73">
        <f>IF(Table1[[#This Row],[TeamFavorite]]=Table1[[#This Row],[TeamHome]],Table1[[#This Row],[ScoreAway]]-Table1[[#This Row],[ScoreHome]],Table1[[#This Row],[ScoreHome]]-Table1[[#This Row],[ScoreAway]])</f>
        <v>-7</v>
      </c>
      <c r="O73">
        <f>IF(Table1[[#This Row],[SpreadActual]]&lt;Table1[[#This Row],[SpreadFavorite]],1,0)</f>
        <v>1</v>
      </c>
      <c r="Q73" t="s">
        <v>86</v>
      </c>
      <c r="R73" t="b">
        <v>0</v>
      </c>
      <c r="S73">
        <v>48</v>
      </c>
      <c r="T73">
        <v>10</v>
      </c>
      <c r="U73">
        <v>41</v>
      </c>
    </row>
    <row r="74" spans="1:21" x14ac:dyDescent="0.2">
      <c r="A74" s="1">
        <v>24403</v>
      </c>
      <c r="B74">
        <v>1966</v>
      </c>
      <c r="C74">
        <f>_xlfn.MAXIFS(Table1[ScheduleWeekWritten],Table1[ScheduleSeason],Table1[[#This Row],[ScheduleSeason]])</f>
        <v>16</v>
      </c>
      <c r="D74">
        <v>7</v>
      </c>
      <c r="E74" cm="1">
        <f t="array" ref="E74">_xlfn.XLOOKUP(Table1[[#This Row],[ScheduleWeekWritten]],Table3[Game],100+Table3[Increase],Table1[[#This Row],[ScheduleWeekWritten]])</f>
        <v>7</v>
      </c>
      <c r="F74" t="b">
        <v>0</v>
      </c>
      <c r="G74" t="s">
        <v>62</v>
      </c>
      <c r="H74">
        <v>30</v>
      </c>
      <c r="I74">
        <v>21</v>
      </c>
      <c r="J74" t="s">
        <v>67</v>
      </c>
      <c r="K74" t="s">
        <v>68</v>
      </c>
      <c r="L74" t="str">
        <f>_xlfn.XLOOKUP(Table1[[#This Row],[TeamFavoriteID]],Table2[team_id],Table2[team_name],_xlfn.XLOOKUP(Table1[[#This Row],[TeamFavoriteID]],Table2[team_id_pfr],Table2[team_name],"Even"))</f>
        <v>Dallas Cowboys</v>
      </c>
      <c r="M74">
        <v>-2</v>
      </c>
      <c r="N74">
        <f>IF(Table1[[#This Row],[TeamFavorite]]=Table1[[#This Row],[TeamHome]],Table1[[#This Row],[ScoreAway]]-Table1[[#This Row],[ScoreHome]],Table1[[#This Row],[ScoreHome]]-Table1[[#This Row],[ScoreAway]])</f>
        <v>9</v>
      </c>
      <c r="O74">
        <f>IF(Table1[[#This Row],[SpreadActual]]&lt;Table1[[#This Row],[SpreadFavorite]],1,0)</f>
        <v>0</v>
      </c>
      <c r="Q74" t="s">
        <v>66</v>
      </c>
      <c r="R74" t="b">
        <v>0</v>
      </c>
      <c r="S74">
        <v>51</v>
      </c>
      <c r="T74">
        <v>10</v>
      </c>
      <c r="U74">
        <v>64</v>
      </c>
    </row>
    <row r="75" spans="1:21" x14ac:dyDescent="0.2">
      <c r="A75" s="1">
        <v>24403</v>
      </c>
      <c r="B75">
        <v>1966</v>
      </c>
      <c r="C75">
        <f>_xlfn.MAXIFS(Table1[ScheduleWeekWritten],Table1[ScheduleSeason],Table1[[#This Row],[ScheduleSeason]])</f>
        <v>16</v>
      </c>
      <c r="D75">
        <v>8</v>
      </c>
      <c r="E75" cm="1">
        <f t="array" ref="E75">_xlfn.XLOOKUP(Table1[[#This Row],[ScheduleWeekWritten]],Table3[Game],100+Table3[Increase],Table1[[#This Row],[ScheduleWeekWritten]])</f>
        <v>8</v>
      </c>
      <c r="F75" t="b">
        <v>0</v>
      </c>
      <c r="G75" t="s">
        <v>24</v>
      </c>
      <c r="H75">
        <v>10</v>
      </c>
      <c r="I75">
        <v>56</v>
      </c>
      <c r="J75" t="s">
        <v>42</v>
      </c>
      <c r="K75" t="s">
        <v>75</v>
      </c>
      <c r="L75" t="str">
        <f>_xlfn.XLOOKUP(Table1[[#This Row],[TeamFavoriteID]],Table2[team_id],Table2[team_name],_xlfn.XLOOKUP(Table1[[#This Row],[TeamFavoriteID]],Table2[team_id_pfr],Table2[team_name],"Even"))</f>
        <v>Kansas City Chiefs</v>
      </c>
      <c r="M75">
        <v>-17</v>
      </c>
      <c r="N75">
        <f>IF(Table1[[#This Row],[TeamFavorite]]=Table1[[#This Row],[TeamHome]],Table1[[#This Row],[ScoreAway]]-Table1[[#This Row],[ScoreHome]],Table1[[#This Row],[ScoreHome]]-Table1[[#This Row],[ScoreAway]])</f>
        <v>-46</v>
      </c>
      <c r="O75">
        <f>IF(Table1[[#This Row],[SpreadActual]]&lt;Table1[[#This Row],[SpreadFavorite]],1,0)</f>
        <v>1</v>
      </c>
      <c r="Q75" t="s">
        <v>71</v>
      </c>
      <c r="R75" t="b">
        <v>0</v>
      </c>
    </row>
    <row r="76" spans="1:21" x14ac:dyDescent="0.2">
      <c r="A76" s="1">
        <v>24403</v>
      </c>
      <c r="B76">
        <v>1966</v>
      </c>
      <c r="C76">
        <f>_xlfn.MAXIFS(Table1[ScheduleWeekWritten],Table1[ScheduleSeason],Table1[[#This Row],[ScheduleSeason]])</f>
        <v>16</v>
      </c>
      <c r="D76">
        <v>7</v>
      </c>
      <c r="E76" cm="1">
        <f t="array" ref="E76">_xlfn.XLOOKUP(Table1[[#This Row],[ScheduleWeekWritten]],Table3[Game],100+Table3[Increase],Table1[[#This Row],[ScheduleWeekWritten]])</f>
        <v>7</v>
      </c>
      <c r="F76" t="b">
        <v>0</v>
      </c>
      <c r="G76" t="s">
        <v>33</v>
      </c>
      <c r="H76">
        <v>56</v>
      </c>
      <c r="I76">
        <v>3</v>
      </c>
      <c r="J76" t="s">
        <v>38</v>
      </c>
      <c r="K76" t="s">
        <v>35</v>
      </c>
      <c r="L76" t="str">
        <f>_xlfn.XLOOKUP(Table1[[#This Row],[TeamFavoriteID]],Table2[team_id],Table2[team_name],_xlfn.XLOOKUP(Table1[[#This Row],[TeamFavoriteID]],Table2[team_id_pfr],Table2[team_name],"Even"))</f>
        <v>Green Bay Packers</v>
      </c>
      <c r="M76">
        <v>-26</v>
      </c>
      <c r="N76">
        <f>IF(Table1[[#This Row],[TeamFavorite]]=Table1[[#This Row],[TeamHome]],Table1[[#This Row],[ScoreAway]]-Table1[[#This Row],[ScoreHome]],Table1[[#This Row],[ScoreHome]]-Table1[[#This Row],[ScoreAway]])</f>
        <v>-53</v>
      </c>
      <c r="O76">
        <f>IF(Table1[[#This Row],[SpreadActual]]&lt;Table1[[#This Row],[SpreadFavorite]],1,0)</f>
        <v>1</v>
      </c>
      <c r="Q76" t="s">
        <v>36</v>
      </c>
      <c r="R76" t="b">
        <v>0</v>
      </c>
      <c r="S76">
        <v>46</v>
      </c>
      <c r="T76">
        <v>14</v>
      </c>
      <c r="U76">
        <v>43</v>
      </c>
    </row>
    <row r="77" spans="1:21" x14ac:dyDescent="0.2">
      <c r="A77" s="1">
        <v>24403</v>
      </c>
      <c r="B77">
        <v>1966</v>
      </c>
      <c r="C77">
        <f>_xlfn.MAXIFS(Table1[ScheduleWeekWritten],Table1[ScheduleSeason],Table1[[#This Row],[ScheduleSeason]])</f>
        <v>16</v>
      </c>
      <c r="D77">
        <v>8</v>
      </c>
      <c r="E77" cm="1">
        <f t="array" ref="E77">_xlfn.XLOOKUP(Table1[[#This Row],[ScheduleWeekWritten]],Table3[Game],100+Table3[Increase],Table1[[#This Row],[ScheduleWeekWritten]])</f>
        <v>8</v>
      </c>
      <c r="F77" t="b">
        <v>0</v>
      </c>
      <c r="G77" t="s">
        <v>23</v>
      </c>
      <c r="H77">
        <v>13</v>
      </c>
      <c r="I77">
        <v>20</v>
      </c>
      <c r="J77" t="s">
        <v>19</v>
      </c>
      <c r="K77" t="s">
        <v>25</v>
      </c>
      <c r="L77" t="str">
        <f>_xlfn.XLOOKUP(Table1[[#This Row],[TeamFavoriteID]],Table2[team_id],Table2[team_name],_xlfn.XLOOKUP(Table1[[#This Row],[TeamFavoriteID]],Table2[team_id_pfr],Table2[team_name],"Even"))</f>
        <v>Houston Oilers</v>
      </c>
      <c r="M77">
        <v>-20</v>
      </c>
      <c r="N77">
        <f>IF(Table1[[#This Row],[TeamFavorite]]=Table1[[#This Row],[TeamHome]],Table1[[#This Row],[ScoreAway]]-Table1[[#This Row],[ScoreHome]],Table1[[#This Row],[ScoreHome]]-Table1[[#This Row],[ScoreAway]])</f>
        <v>7</v>
      </c>
      <c r="O77">
        <f>IF(Table1[[#This Row],[SpreadActual]]&lt;Table1[[#This Row],[SpreadFavorite]],1,0)</f>
        <v>0</v>
      </c>
      <c r="Q77" t="s">
        <v>26</v>
      </c>
      <c r="R77" t="b">
        <v>0</v>
      </c>
    </row>
    <row r="78" spans="1:21" x14ac:dyDescent="0.2">
      <c r="A78" s="1">
        <v>24403</v>
      </c>
      <c r="B78">
        <v>1966</v>
      </c>
      <c r="C78">
        <f>_xlfn.MAXIFS(Table1[ScheduleWeekWritten],Table1[ScheduleSeason],Table1[[#This Row],[ScheduleSeason]])</f>
        <v>16</v>
      </c>
      <c r="D78">
        <v>7</v>
      </c>
      <c r="E78" cm="1">
        <f t="array" ref="E78">_xlfn.XLOOKUP(Table1[[#This Row],[ScheduleWeekWritten]],Table3[Game],100+Table3[Increase],Table1[[#This Row],[ScheduleWeekWritten]])</f>
        <v>7</v>
      </c>
      <c r="F78" t="b">
        <v>0</v>
      </c>
      <c r="G78" t="s">
        <v>50</v>
      </c>
      <c r="H78">
        <v>3</v>
      </c>
      <c r="I78">
        <v>31</v>
      </c>
      <c r="J78" t="s">
        <v>58</v>
      </c>
      <c r="K78" t="s">
        <v>77</v>
      </c>
      <c r="L78" t="str">
        <f>_xlfn.XLOOKUP(Table1[[#This Row],[TeamFavoriteID]],Table2[team_id],Table2[team_name],_xlfn.XLOOKUP(Table1[[#This Row],[TeamFavoriteID]],Table2[team_id_pfr],Table2[team_name],"Even"))</f>
        <v>Philadelphia Eagles</v>
      </c>
      <c r="M78">
        <v>-3</v>
      </c>
      <c r="N78">
        <f>IF(Table1[[#This Row],[TeamFavorite]]=Table1[[#This Row],[TeamHome]],Table1[[#This Row],[ScoreAway]]-Table1[[#This Row],[ScoreHome]],Table1[[#This Row],[ScoreHome]]-Table1[[#This Row],[ScoreAway]])</f>
        <v>-28</v>
      </c>
      <c r="O78">
        <f>IF(Table1[[#This Row],[SpreadActual]]&lt;Table1[[#This Row],[SpreadFavorite]],1,0)</f>
        <v>1</v>
      </c>
      <c r="Q78" t="s">
        <v>84</v>
      </c>
      <c r="R78" t="b">
        <v>0</v>
      </c>
      <c r="S78">
        <v>59</v>
      </c>
      <c r="T78">
        <v>10</v>
      </c>
      <c r="U78">
        <v>78</v>
      </c>
    </row>
    <row r="79" spans="1:21" x14ac:dyDescent="0.2">
      <c r="A79" s="1">
        <v>24403</v>
      </c>
      <c r="B79">
        <v>1966</v>
      </c>
      <c r="C79">
        <f>_xlfn.MAXIFS(Table1[ScheduleWeekWritten],Table1[ScheduleSeason],Table1[[#This Row],[ScheduleSeason]])</f>
        <v>16</v>
      </c>
      <c r="D79">
        <v>8</v>
      </c>
      <c r="E79" cm="1">
        <f t="array" ref="E79">_xlfn.XLOOKUP(Table1[[#This Row],[ScheduleWeekWritten]],Table3[Game],100+Table3[Increase],Table1[[#This Row],[ScheduleWeekWritten]])</f>
        <v>8</v>
      </c>
      <c r="F79" t="b">
        <v>0</v>
      </c>
      <c r="G79" t="s">
        <v>31</v>
      </c>
      <c r="H79">
        <v>21</v>
      </c>
      <c r="I79">
        <v>24</v>
      </c>
      <c r="J79" t="s">
        <v>20</v>
      </c>
      <c r="K79" t="s">
        <v>32</v>
      </c>
      <c r="L79" t="str">
        <f>_xlfn.XLOOKUP(Table1[[#This Row],[TeamFavoriteID]],Table2[team_id],Table2[team_name],_xlfn.XLOOKUP(Table1[[#This Row],[TeamFavoriteID]],Table2[team_id_pfr],Table2[team_name],"Even"))</f>
        <v>New York Jets</v>
      </c>
      <c r="M79">
        <v>-7</v>
      </c>
      <c r="N79">
        <f>IF(Table1[[#This Row],[TeamFavorite]]=Table1[[#This Row],[TeamHome]],Table1[[#This Row],[ScoreAway]]-Table1[[#This Row],[ScoreHome]],Table1[[#This Row],[ScoreHome]]-Table1[[#This Row],[ScoreAway]])</f>
        <v>3</v>
      </c>
      <c r="O79">
        <f>IF(Table1[[#This Row],[SpreadActual]]&lt;Table1[[#This Row],[SpreadFavorite]],1,0)</f>
        <v>0</v>
      </c>
      <c r="Q79" t="s">
        <v>74</v>
      </c>
      <c r="R79" t="b">
        <v>0</v>
      </c>
    </row>
    <row r="80" spans="1:21" x14ac:dyDescent="0.2">
      <c r="A80" s="1">
        <v>24403</v>
      </c>
      <c r="B80">
        <v>1966</v>
      </c>
      <c r="C80">
        <f>_xlfn.MAXIFS(Table1[ScheduleWeekWritten],Table1[ScheduleSeason],Table1[[#This Row],[ScheduleSeason]])</f>
        <v>16</v>
      </c>
      <c r="D80">
        <v>7</v>
      </c>
      <c r="E80" cm="1">
        <f t="array" ref="E80">_xlfn.XLOOKUP(Table1[[#This Row],[ScheduleWeekWritten]],Table3[Game],100+Table3[Increase],Table1[[#This Row],[ScheduleWeekWritten]])</f>
        <v>7</v>
      </c>
      <c r="F80" t="b">
        <v>0</v>
      </c>
      <c r="G80" t="s">
        <v>53</v>
      </c>
      <c r="H80">
        <v>27</v>
      </c>
      <c r="I80">
        <v>24</v>
      </c>
      <c r="J80" t="s">
        <v>45</v>
      </c>
      <c r="K80" t="s">
        <v>87</v>
      </c>
      <c r="L80" t="str">
        <f>_xlfn.XLOOKUP(Table1[[#This Row],[TeamFavoriteID]],Table2[team_id],Table2[team_name],_xlfn.XLOOKUP(Table1[[#This Row],[TeamFavoriteID]],Table2[team_id_pfr],Table2[team_name],"Even"))</f>
        <v>San Francisco 49ers</v>
      </c>
      <c r="M80">
        <v>-10</v>
      </c>
      <c r="N80">
        <f>IF(Table1[[#This Row],[TeamFavorite]]=Table1[[#This Row],[TeamHome]],Table1[[#This Row],[ScoreAway]]-Table1[[#This Row],[ScoreHome]],Table1[[#This Row],[ScoreHome]]-Table1[[#This Row],[ScoreAway]])</f>
        <v>-3</v>
      </c>
      <c r="O80">
        <f>IF(Table1[[#This Row],[SpreadActual]]&lt;Table1[[#This Row],[SpreadFavorite]],1,0)</f>
        <v>0</v>
      </c>
      <c r="Q80" t="s">
        <v>56</v>
      </c>
      <c r="R80" t="b">
        <v>0</v>
      </c>
      <c r="S80">
        <v>60</v>
      </c>
      <c r="T80">
        <v>9</v>
      </c>
      <c r="U80">
        <v>72</v>
      </c>
    </row>
    <row r="81" spans="1:21" x14ac:dyDescent="0.2">
      <c r="A81" s="1">
        <v>24403</v>
      </c>
      <c r="B81">
        <v>1966</v>
      </c>
      <c r="C81">
        <f>_xlfn.MAXIFS(Table1[ScheduleWeekWritten],Table1[ScheduleSeason],Table1[[#This Row],[ScheduleSeason]])</f>
        <v>16</v>
      </c>
      <c r="D81">
        <v>7</v>
      </c>
      <c r="E81" cm="1">
        <f t="array" ref="E81">_xlfn.XLOOKUP(Table1[[#This Row],[ScheduleWeekWritten]],Table3[Game],100+Table3[Increase],Table1[[#This Row],[ScheduleWeekWritten]])</f>
        <v>7</v>
      </c>
      <c r="F81" t="b">
        <v>0</v>
      </c>
      <c r="G81" t="s">
        <v>61</v>
      </c>
      <c r="H81">
        <v>26</v>
      </c>
      <c r="I81">
        <v>20</v>
      </c>
      <c r="J81" t="s">
        <v>57</v>
      </c>
      <c r="K81" t="s">
        <v>59</v>
      </c>
      <c r="L81" t="str">
        <f>_xlfn.XLOOKUP(Table1[[#This Row],[TeamFavoriteID]],Table2[team_id],Table2[team_name],_xlfn.XLOOKUP(Table1[[#This Row],[TeamFavoriteID]],Table2[team_id_pfr],Table2[team_name],"Even"))</f>
        <v>Arizona Cardinals</v>
      </c>
      <c r="M81">
        <v>-7.5</v>
      </c>
      <c r="N81">
        <f>IF(Table1[[#This Row],[TeamFavorite]]=Table1[[#This Row],[TeamHome]],Table1[[#This Row],[ScoreAway]]-Table1[[#This Row],[ScoreHome]],Table1[[#This Row],[ScoreHome]]-Table1[[#This Row],[ScoreAway]])</f>
        <v>6</v>
      </c>
      <c r="O81">
        <f>IF(Table1[[#This Row],[SpreadActual]]&lt;Table1[[#This Row],[SpreadFavorite]],1,0)</f>
        <v>0</v>
      </c>
      <c r="Q81" t="s">
        <v>64</v>
      </c>
      <c r="R81" t="b">
        <v>0</v>
      </c>
      <c r="S81">
        <v>58</v>
      </c>
      <c r="T81">
        <v>6</v>
      </c>
      <c r="U81">
        <v>83</v>
      </c>
    </row>
    <row r="82" spans="1:21" x14ac:dyDescent="0.2">
      <c r="A82" s="1">
        <v>24410</v>
      </c>
      <c r="B82">
        <v>1966</v>
      </c>
      <c r="C82">
        <f>_xlfn.MAXIFS(Table1[ScheduleWeekWritten],Table1[ScheduleSeason],Table1[[#This Row],[ScheduleSeason]])</f>
        <v>16</v>
      </c>
      <c r="D82">
        <v>8</v>
      </c>
      <c r="E82" cm="1">
        <f t="array" ref="E82">_xlfn.XLOOKUP(Table1[[#This Row],[ScheduleWeekWritten]],Table3[Game],100+Table3[Increase],Table1[[#This Row],[ScheduleWeekWritten]])</f>
        <v>8</v>
      </c>
      <c r="F82" t="b">
        <v>0</v>
      </c>
      <c r="G82" t="s">
        <v>38</v>
      </c>
      <c r="H82">
        <v>17</v>
      </c>
      <c r="I82">
        <v>49</v>
      </c>
      <c r="J82" t="s">
        <v>62</v>
      </c>
      <c r="K82" t="s">
        <v>63</v>
      </c>
      <c r="L82" t="str">
        <f>_xlfn.XLOOKUP(Table1[[#This Row],[TeamFavoriteID]],Table2[team_id],Table2[team_name],_xlfn.XLOOKUP(Table1[[#This Row],[TeamFavoriteID]],Table2[team_id_pfr],Table2[team_name],"Even"))</f>
        <v>Cleveland Browns</v>
      </c>
      <c r="M82">
        <v>-23</v>
      </c>
      <c r="N82">
        <f>IF(Table1[[#This Row],[TeamFavorite]]=Table1[[#This Row],[TeamHome]],Table1[[#This Row],[ScoreAway]]-Table1[[#This Row],[ScoreHome]],Table1[[#This Row],[ScoreHome]]-Table1[[#This Row],[ScoreAway]])</f>
        <v>-32</v>
      </c>
      <c r="O82">
        <f>IF(Table1[[#This Row],[SpreadActual]]&lt;Table1[[#This Row],[SpreadFavorite]],1,0)</f>
        <v>1</v>
      </c>
      <c r="Q82" t="s">
        <v>41</v>
      </c>
      <c r="R82" t="b">
        <v>0</v>
      </c>
      <c r="S82">
        <v>58</v>
      </c>
      <c r="T82">
        <v>10</v>
      </c>
      <c r="U82">
        <v>62</v>
      </c>
    </row>
    <row r="83" spans="1:21" x14ac:dyDescent="0.2">
      <c r="A83" s="1">
        <v>24410</v>
      </c>
      <c r="B83">
        <v>1966</v>
      </c>
      <c r="C83">
        <f>_xlfn.MAXIFS(Table1[ScheduleWeekWritten],Table1[ScheduleSeason],Table1[[#This Row],[ScheduleSeason]])</f>
        <v>16</v>
      </c>
      <c r="D83">
        <v>9</v>
      </c>
      <c r="E83" cm="1">
        <f t="array" ref="E83">_xlfn.XLOOKUP(Table1[[#This Row],[ScheduleWeekWritten]],Table3[Game],100+Table3[Increase],Table1[[#This Row],[ScheduleWeekWritten]])</f>
        <v>9</v>
      </c>
      <c r="F83" t="b">
        <v>0</v>
      </c>
      <c r="G83" t="s">
        <v>37</v>
      </c>
      <c r="H83">
        <v>24</v>
      </c>
      <c r="I83">
        <v>21</v>
      </c>
      <c r="J83" t="s">
        <v>20</v>
      </c>
      <c r="K83" t="s">
        <v>70</v>
      </c>
      <c r="L83" t="str">
        <f>_xlfn.XLOOKUP(Table1[[#This Row],[TeamFavoriteID]],Table2[team_id],Table2[team_name],_xlfn.XLOOKUP(Table1[[#This Row],[TeamFavoriteID]],Table2[team_id_pfr],Table2[team_name],"Even"))</f>
        <v>Boston Patriots</v>
      </c>
      <c r="M83">
        <v>-3.5</v>
      </c>
      <c r="N83">
        <f>IF(Table1[[#This Row],[TeamFavorite]]=Table1[[#This Row],[TeamHome]],Table1[[#This Row],[ScoreAway]]-Table1[[#This Row],[ScoreHome]],Table1[[#This Row],[ScoreHome]]-Table1[[#This Row],[ScoreAway]])</f>
        <v>-3</v>
      </c>
      <c r="O83">
        <f>IF(Table1[[#This Row],[SpreadActual]]&lt;Table1[[#This Row],[SpreadFavorite]],1,0)</f>
        <v>0</v>
      </c>
      <c r="Q83" t="s">
        <v>81</v>
      </c>
      <c r="R83" t="b">
        <v>0</v>
      </c>
      <c r="S83">
        <v>41</v>
      </c>
      <c r="T83">
        <v>23</v>
      </c>
      <c r="U83">
        <v>36</v>
      </c>
    </row>
    <row r="84" spans="1:21" x14ac:dyDescent="0.2">
      <c r="A84" s="1">
        <v>24410</v>
      </c>
      <c r="B84">
        <v>1966</v>
      </c>
      <c r="C84">
        <f>_xlfn.MAXIFS(Table1[ScheduleWeekWritten],Table1[ScheduleSeason],Table1[[#This Row],[ScheduleSeason]])</f>
        <v>16</v>
      </c>
      <c r="D84">
        <v>8</v>
      </c>
      <c r="E84" cm="1">
        <f t="array" ref="E84">_xlfn.XLOOKUP(Table1[[#This Row],[ScheduleWeekWritten]],Table3[Game],100+Table3[Increase],Table1[[#This Row],[ScheduleWeekWritten]])</f>
        <v>8</v>
      </c>
      <c r="F84" t="b">
        <v>0</v>
      </c>
      <c r="G84" t="s">
        <v>67</v>
      </c>
      <c r="H84">
        <v>52</v>
      </c>
      <c r="I84">
        <v>21</v>
      </c>
      <c r="J84" t="s">
        <v>49</v>
      </c>
      <c r="K84" t="s">
        <v>68</v>
      </c>
      <c r="L84" t="str">
        <f>_xlfn.XLOOKUP(Table1[[#This Row],[TeamFavoriteID]],Table2[team_id],Table2[team_name],_xlfn.XLOOKUP(Table1[[#This Row],[TeamFavoriteID]],Table2[team_id_pfr],Table2[team_name],"Even"))</f>
        <v>Dallas Cowboys</v>
      </c>
      <c r="M84">
        <v>-20</v>
      </c>
      <c r="N84">
        <f>IF(Table1[[#This Row],[TeamFavorite]]=Table1[[#This Row],[TeamHome]],Table1[[#This Row],[ScoreAway]]-Table1[[#This Row],[ScoreHome]],Table1[[#This Row],[ScoreHome]]-Table1[[#This Row],[ScoreAway]])</f>
        <v>-31</v>
      </c>
      <c r="O84">
        <f>IF(Table1[[#This Row],[SpreadActual]]&lt;Table1[[#This Row],[SpreadFavorite]],1,0)</f>
        <v>1</v>
      </c>
      <c r="Q84" t="s">
        <v>69</v>
      </c>
      <c r="R84" t="b">
        <v>0</v>
      </c>
      <c r="S84">
        <v>64</v>
      </c>
      <c r="T84">
        <v>6</v>
      </c>
      <c r="U84">
        <v>58</v>
      </c>
    </row>
    <row r="85" spans="1:21" x14ac:dyDescent="0.2">
      <c r="A85" s="1">
        <v>24410</v>
      </c>
      <c r="B85">
        <v>1966</v>
      </c>
      <c r="C85">
        <f>_xlfn.MAXIFS(Table1[ScheduleWeekWritten],Table1[ScheduleSeason],Table1[[#This Row],[ScheduleSeason]])</f>
        <v>16</v>
      </c>
      <c r="D85">
        <v>8</v>
      </c>
      <c r="E85" cm="1">
        <f t="array" ref="E85">_xlfn.XLOOKUP(Table1[[#This Row],[ScheduleWeekWritten]],Table3[Game],100+Table3[Increase],Table1[[#This Row],[ScheduleWeekWritten]])</f>
        <v>8</v>
      </c>
      <c r="F85" t="b">
        <v>0</v>
      </c>
      <c r="G85" t="s">
        <v>45</v>
      </c>
      <c r="H85">
        <v>7</v>
      </c>
      <c r="I85">
        <v>31</v>
      </c>
      <c r="J85" t="s">
        <v>33</v>
      </c>
      <c r="K85" t="s">
        <v>35</v>
      </c>
      <c r="L85" t="str">
        <f>_xlfn.XLOOKUP(Table1[[#This Row],[TeamFavoriteID]],Table2[team_id],Table2[team_name],_xlfn.XLOOKUP(Table1[[#This Row],[TeamFavoriteID]],Table2[team_id_pfr],Table2[team_name],"Even"))</f>
        <v>Green Bay Packers</v>
      </c>
      <c r="M85">
        <v>-14</v>
      </c>
      <c r="N85">
        <f>IF(Table1[[#This Row],[TeamFavorite]]=Table1[[#This Row],[TeamHome]],Table1[[#This Row],[ScoreAway]]-Table1[[#This Row],[ScoreHome]],Table1[[#This Row],[ScoreHome]]-Table1[[#This Row],[ScoreAway]])</f>
        <v>-24</v>
      </c>
      <c r="O85">
        <f>IF(Table1[[#This Row],[SpreadActual]]&lt;Table1[[#This Row],[SpreadFavorite]],1,0)</f>
        <v>1</v>
      </c>
      <c r="Q85" t="s">
        <v>48</v>
      </c>
      <c r="R85" t="b">
        <v>0</v>
      </c>
      <c r="S85">
        <v>37</v>
      </c>
      <c r="T85">
        <v>9</v>
      </c>
      <c r="U85">
        <v>59</v>
      </c>
    </row>
    <row r="86" spans="1:21" x14ac:dyDescent="0.2">
      <c r="A86" s="1">
        <v>24410</v>
      </c>
      <c r="B86">
        <v>1966</v>
      </c>
      <c r="C86">
        <f>_xlfn.MAXIFS(Table1[ScheduleWeekWritten],Table1[ScheduleSeason],Table1[[#This Row],[ScheduleSeason]])</f>
        <v>16</v>
      </c>
      <c r="D86">
        <v>9</v>
      </c>
      <c r="E86" cm="1">
        <f t="array" ref="E86">_xlfn.XLOOKUP(Table1[[#This Row],[ScheduleWeekWritten]],Table3[Game],100+Table3[Increase],Table1[[#This Row],[ScheduleWeekWritten]])</f>
        <v>9</v>
      </c>
      <c r="F86" t="b">
        <v>0</v>
      </c>
      <c r="G86" t="s">
        <v>42</v>
      </c>
      <c r="H86">
        <v>48</v>
      </c>
      <c r="I86">
        <v>23</v>
      </c>
      <c r="J86" t="s">
        <v>23</v>
      </c>
      <c r="K86" t="s">
        <v>75</v>
      </c>
      <c r="L86" t="str">
        <f>_xlfn.XLOOKUP(Table1[[#This Row],[TeamFavoriteID]],Table2[team_id],Table2[team_name],_xlfn.XLOOKUP(Table1[[#This Row],[TeamFavoriteID]],Table2[team_id_pfr],Table2[team_name],"Even"))</f>
        <v>Kansas City Chiefs</v>
      </c>
      <c r="M86">
        <v>-6</v>
      </c>
      <c r="N86">
        <f>IF(Table1[[#This Row],[TeamFavorite]]=Table1[[#This Row],[TeamHome]],Table1[[#This Row],[ScoreAway]]-Table1[[#This Row],[ScoreHome]],Table1[[#This Row],[ScoreHome]]-Table1[[#This Row],[ScoreAway]])</f>
        <v>-25</v>
      </c>
      <c r="O86">
        <f>IF(Table1[[#This Row],[SpreadActual]]&lt;Table1[[#This Row],[SpreadFavorite]],1,0)</f>
        <v>1</v>
      </c>
      <c r="Q86" t="s">
        <v>83</v>
      </c>
      <c r="R86" t="b">
        <v>0</v>
      </c>
    </row>
    <row r="87" spans="1:21" x14ac:dyDescent="0.2">
      <c r="A87" s="1">
        <v>24410</v>
      </c>
      <c r="B87">
        <v>1966</v>
      </c>
      <c r="C87">
        <f>_xlfn.MAXIFS(Table1[ScheduleWeekWritten],Table1[ScheduleSeason],Table1[[#This Row],[ScheduleSeason]])</f>
        <v>16</v>
      </c>
      <c r="D87">
        <v>8</v>
      </c>
      <c r="E87" cm="1">
        <f t="array" ref="E87">_xlfn.XLOOKUP(Table1[[#This Row],[ScheduleWeekWritten]],Table3[Game],100+Table3[Increase],Table1[[#This Row],[ScheduleWeekWritten]])</f>
        <v>8</v>
      </c>
      <c r="F87" t="b">
        <v>0</v>
      </c>
      <c r="G87" t="s">
        <v>39</v>
      </c>
      <c r="H87">
        <v>3</v>
      </c>
      <c r="I87">
        <v>17</v>
      </c>
      <c r="J87" t="s">
        <v>34</v>
      </c>
      <c r="K87" t="s">
        <v>72</v>
      </c>
      <c r="L87" t="str">
        <f>_xlfn.XLOOKUP(Table1[[#This Row],[TeamFavoriteID]],Table2[team_id],Table2[team_name],_xlfn.XLOOKUP(Table1[[#This Row],[TeamFavoriteID]],Table2[team_id_pfr],Table2[team_name],"Even"))</f>
        <v>Baltimore Colts</v>
      </c>
      <c r="M87">
        <v>-6</v>
      </c>
      <c r="N87">
        <f>IF(Table1[[#This Row],[TeamFavorite]]=Table1[[#This Row],[TeamHome]],Table1[[#This Row],[ScoreAway]]-Table1[[#This Row],[ScoreHome]],Table1[[#This Row],[ScoreHome]]-Table1[[#This Row],[ScoreAway]])</f>
        <v>-14</v>
      </c>
      <c r="O87">
        <f>IF(Table1[[#This Row],[SpreadActual]]&lt;Table1[[#This Row],[SpreadFavorite]],1,0)</f>
        <v>1</v>
      </c>
      <c r="Q87" t="s">
        <v>65</v>
      </c>
      <c r="R87" t="b">
        <v>0</v>
      </c>
      <c r="S87">
        <v>64</v>
      </c>
      <c r="T87">
        <v>9</v>
      </c>
      <c r="U87">
        <v>76</v>
      </c>
    </row>
    <row r="88" spans="1:21" x14ac:dyDescent="0.2">
      <c r="A88" s="1">
        <v>24410</v>
      </c>
      <c r="B88">
        <v>1966</v>
      </c>
      <c r="C88">
        <f>_xlfn.MAXIFS(Table1[ScheduleWeekWritten],Table1[ScheduleSeason],Table1[[#This Row],[ScheduleSeason]])</f>
        <v>16</v>
      </c>
      <c r="D88">
        <v>8</v>
      </c>
      <c r="E88" cm="1">
        <f t="array" ref="E88">_xlfn.XLOOKUP(Table1[[#This Row],[ScheduleWeekWritten]],Table3[Game],100+Table3[Increase],Table1[[#This Row],[ScheduleWeekWritten]])</f>
        <v>8</v>
      </c>
      <c r="F88" t="b">
        <v>0</v>
      </c>
      <c r="G88" t="s">
        <v>54</v>
      </c>
      <c r="H88">
        <v>28</v>
      </c>
      <c r="I88">
        <v>3</v>
      </c>
      <c r="J88" t="s">
        <v>53</v>
      </c>
      <c r="K88" t="s">
        <v>55</v>
      </c>
      <c r="L88" t="str">
        <f>_xlfn.XLOOKUP(Table1[[#This Row],[TeamFavoriteID]],Table2[team_id],Table2[team_name],_xlfn.XLOOKUP(Table1[[#This Row],[TeamFavoriteID]],Table2[team_id_pfr],Table2[team_name],"Even"))</f>
        <v>Minnesota Vikings</v>
      </c>
      <c r="M88">
        <v>-7.5</v>
      </c>
      <c r="N88">
        <f>IF(Table1[[#This Row],[TeamFavorite]]=Table1[[#This Row],[TeamHome]],Table1[[#This Row],[ScoreAway]]-Table1[[#This Row],[ScoreHome]],Table1[[#This Row],[ScoreHome]]-Table1[[#This Row],[ScoreAway]])</f>
        <v>-25</v>
      </c>
      <c r="O88">
        <f>IF(Table1[[#This Row],[SpreadActual]]&lt;Table1[[#This Row],[SpreadFavorite]],1,0)</f>
        <v>1</v>
      </c>
      <c r="Q88" t="s">
        <v>73</v>
      </c>
      <c r="R88" t="b">
        <v>0</v>
      </c>
      <c r="S88">
        <v>39</v>
      </c>
      <c r="T88">
        <v>13</v>
      </c>
      <c r="U88">
        <v>62</v>
      </c>
    </row>
    <row r="89" spans="1:21" x14ac:dyDescent="0.2">
      <c r="A89" s="1">
        <v>24410</v>
      </c>
      <c r="B89">
        <v>1966</v>
      </c>
      <c r="C89">
        <f>_xlfn.MAXIFS(Table1[ScheduleWeekWritten],Table1[ScheduleSeason],Table1[[#This Row],[ScheduleSeason]])</f>
        <v>16</v>
      </c>
      <c r="D89">
        <v>9</v>
      </c>
      <c r="E89" cm="1">
        <f t="array" ref="E89">_xlfn.XLOOKUP(Table1[[#This Row],[ScheduleWeekWritten]],Table3[Game],100+Table3[Increase],Table1[[#This Row],[ScheduleWeekWritten]])</f>
        <v>9</v>
      </c>
      <c r="F89" t="b">
        <v>0</v>
      </c>
      <c r="G89" t="s">
        <v>31</v>
      </c>
      <c r="H89">
        <v>23</v>
      </c>
      <c r="I89">
        <v>33</v>
      </c>
      <c r="J89" t="s">
        <v>28</v>
      </c>
      <c r="K89" t="s">
        <v>32</v>
      </c>
      <c r="L89" t="str">
        <f>_xlfn.XLOOKUP(Table1[[#This Row],[TeamFavoriteID]],Table2[team_id],Table2[team_name],_xlfn.XLOOKUP(Table1[[#This Row],[TeamFavoriteID]],Table2[team_id_pfr],Table2[team_name],"Even"))</f>
        <v>New York Jets</v>
      </c>
      <c r="M89">
        <v>-1</v>
      </c>
      <c r="N89">
        <f>IF(Table1[[#This Row],[TeamFavorite]]=Table1[[#This Row],[TeamHome]],Table1[[#This Row],[ScoreAway]]-Table1[[#This Row],[ScoreHome]],Table1[[#This Row],[ScoreHome]]-Table1[[#This Row],[ScoreAway]])</f>
        <v>10</v>
      </c>
      <c r="O89">
        <f>IF(Table1[[#This Row],[SpreadActual]]&lt;Table1[[#This Row],[SpreadFavorite]],1,0)</f>
        <v>0</v>
      </c>
      <c r="Q89" t="s">
        <v>74</v>
      </c>
      <c r="R89" t="b">
        <v>0</v>
      </c>
    </row>
    <row r="90" spans="1:21" x14ac:dyDescent="0.2">
      <c r="A90" s="1">
        <v>24410</v>
      </c>
      <c r="B90">
        <v>1966</v>
      </c>
      <c r="C90">
        <f>_xlfn.MAXIFS(Table1[ScheduleWeekWritten],Table1[ScheduleSeason],Table1[[#This Row],[ScheduleSeason]])</f>
        <v>16</v>
      </c>
      <c r="D90">
        <v>8</v>
      </c>
      <c r="E90" cm="1">
        <f t="array" ref="E90">_xlfn.XLOOKUP(Table1[[#This Row],[ScheduleWeekWritten]],Table3[Game],100+Table3[Increase],Table1[[#This Row],[ScheduleWeekWritten]])</f>
        <v>8</v>
      </c>
      <c r="F90" t="b">
        <v>0</v>
      </c>
      <c r="G90" t="s">
        <v>58</v>
      </c>
      <c r="H90">
        <v>13</v>
      </c>
      <c r="I90">
        <v>27</v>
      </c>
      <c r="J90" t="s">
        <v>61</v>
      </c>
      <c r="K90" t="s">
        <v>77</v>
      </c>
      <c r="L90" t="str">
        <f>_xlfn.XLOOKUP(Table1[[#This Row],[TeamFavoriteID]],Table2[team_id],Table2[team_name],_xlfn.XLOOKUP(Table1[[#This Row],[TeamFavoriteID]],Table2[team_id_pfr],Table2[team_name],"Even"))</f>
        <v>Philadelphia Eagles</v>
      </c>
      <c r="M90">
        <v>-3.5</v>
      </c>
      <c r="N90">
        <f>IF(Table1[[#This Row],[TeamFavorite]]=Table1[[#This Row],[TeamHome]],Table1[[#This Row],[ScoreAway]]-Table1[[#This Row],[ScoreHome]],Table1[[#This Row],[ScoreHome]]-Table1[[#This Row],[ScoreAway]])</f>
        <v>14</v>
      </c>
      <c r="O90">
        <f>IF(Table1[[#This Row],[SpreadActual]]&lt;Table1[[#This Row],[SpreadFavorite]],1,0)</f>
        <v>0</v>
      </c>
      <c r="Q90" t="s">
        <v>78</v>
      </c>
      <c r="R90" t="b">
        <v>0</v>
      </c>
      <c r="S90">
        <v>43</v>
      </c>
      <c r="T90">
        <v>13</v>
      </c>
      <c r="U90">
        <v>42</v>
      </c>
    </row>
    <row r="91" spans="1:21" x14ac:dyDescent="0.2">
      <c r="A91" s="1">
        <v>24410</v>
      </c>
      <c r="B91">
        <v>1966</v>
      </c>
      <c r="C91">
        <f>_xlfn.MAXIFS(Table1[ScheduleWeekWritten],Table1[ScheduleSeason],Table1[[#This Row],[ScheduleSeason]])</f>
        <v>16</v>
      </c>
      <c r="D91">
        <v>9</v>
      </c>
      <c r="E91" cm="1">
        <f t="array" ref="E91">_xlfn.XLOOKUP(Table1[[#This Row],[ScheduleWeekWritten]],Table3[Game],100+Table3[Increase],Table1[[#This Row],[ScheduleWeekWritten]])</f>
        <v>9</v>
      </c>
      <c r="F91" t="b">
        <v>0</v>
      </c>
      <c r="G91" t="s">
        <v>27</v>
      </c>
      <c r="H91">
        <v>24</v>
      </c>
      <c r="I91">
        <v>17</v>
      </c>
      <c r="J91" t="s">
        <v>24</v>
      </c>
      <c r="K91" t="s">
        <v>29</v>
      </c>
      <c r="L91" t="str">
        <f>_xlfn.XLOOKUP(Table1[[#This Row],[TeamFavoriteID]],Table2[team_id],Table2[team_name],_xlfn.XLOOKUP(Table1[[#This Row],[TeamFavoriteID]],Table2[team_id_pfr],Table2[team_name],"Even"))</f>
        <v>Los Angeles Chargers</v>
      </c>
      <c r="M91">
        <v>-21</v>
      </c>
      <c r="N91">
        <f>IF(Table1[[#This Row],[TeamFavorite]]=Table1[[#This Row],[TeamHome]],Table1[[#This Row],[ScoreAway]]-Table1[[#This Row],[ScoreHome]],Table1[[#This Row],[ScoreHome]]-Table1[[#This Row],[ScoreAway]])</f>
        <v>7</v>
      </c>
      <c r="O91">
        <f>IF(Table1[[#This Row],[SpreadActual]]&lt;Table1[[#This Row],[SpreadFavorite]],1,0)</f>
        <v>0</v>
      </c>
      <c r="Q91" t="s">
        <v>30</v>
      </c>
      <c r="R91" t="b">
        <v>0</v>
      </c>
    </row>
    <row r="92" spans="1:21" x14ac:dyDescent="0.2">
      <c r="A92" s="1">
        <v>24411</v>
      </c>
      <c r="B92">
        <v>1966</v>
      </c>
      <c r="C92">
        <f>_xlfn.MAXIFS(Table1[ScheduleWeekWritten],Table1[ScheduleSeason],Table1[[#This Row],[ScheduleSeason]])</f>
        <v>16</v>
      </c>
      <c r="D92">
        <v>8</v>
      </c>
      <c r="E92" cm="1">
        <f t="array" ref="E92">_xlfn.XLOOKUP(Table1[[#This Row],[ScheduleWeekWritten]],Table3[Game],100+Table3[Increase],Table1[[#This Row],[ScheduleWeekWritten]])</f>
        <v>8</v>
      </c>
      <c r="F92" t="b">
        <v>0</v>
      </c>
      <c r="G92" t="s">
        <v>57</v>
      </c>
      <c r="H92">
        <v>24</v>
      </c>
      <c r="I92">
        <v>17</v>
      </c>
      <c r="J92" t="s">
        <v>46</v>
      </c>
      <c r="K92" t="s">
        <v>89</v>
      </c>
      <c r="L92" t="str">
        <f>_xlfn.XLOOKUP(Table1[[#This Row],[TeamFavoriteID]],Table2[team_id],Table2[team_name],_xlfn.XLOOKUP(Table1[[#This Row],[TeamFavoriteID]],Table2[team_id_pfr],Table2[team_name],"Even"))</f>
        <v>Even</v>
      </c>
      <c r="M92">
        <v>0</v>
      </c>
      <c r="N92">
        <f>IF(Table1[[#This Row],[TeamFavorite]]=Table1[[#This Row],[TeamHome]],Table1[[#This Row],[ScoreAway]]-Table1[[#This Row],[ScoreHome]],Table1[[#This Row],[ScoreHome]]-Table1[[#This Row],[ScoreAway]])</f>
        <v>7</v>
      </c>
      <c r="O92">
        <f>IF(Table1[[#This Row],[SpreadActual]]&lt;Table1[[#This Row],[SpreadFavorite]],1,0)</f>
        <v>0</v>
      </c>
      <c r="Q92" t="s">
        <v>60</v>
      </c>
      <c r="R92" t="b">
        <v>0</v>
      </c>
      <c r="S92">
        <v>53</v>
      </c>
      <c r="T92">
        <v>12</v>
      </c>
      <c r="U92">
        <v>59</v>
      </c>
    </row>
    <row r="93" spans="1:21" x14ac:dyDescent="0.2">
      <c r="A93" s="1">
        <v>24417</v>
      </c>
      <c r="B93">
        <v>1966</v>
      </c>
      <c r="C93">
        <f>_xlfn.MAXIFS(Table1[ScheduleWeekWritten],Table1[ScheduleSeason],Table1[[#This Row],[ScheduleSeason]])</f>
        <v>16</v>
      </c>
      <c r="D93">
        <v>9</v>
      </c>
      <c r="E93" cm="1">
        <f t="array" ref="E93">_xlfn.XLOOKUP(Table1[[#This Row],[ScheduleWeekWritten]],Table3[Game],100+Table3[Increase],Table1[[#This Row],[ScheduleWeekWritten]])</f>
        <v>9</v>
      </c>
      <c r="F93" t="b">
        <v>0</v>
      </c>
      <c r="G93" t="s">
        <v>34</v>
      </c>
      <c r="H93">
        <v>37</v>
      </c>
      <c r="I93">
        <v>10</v>
      </c>
      <c r="J93" t="s">
        <v>61</v>
      </c>
      <c r="K93" t="s">
        <v>72</v>
      </c>
      <c r="L93" t="str">
        <f>_xlfn.XLOOKUP(Table1[[#This Row],[TeamFavoriteID]],Table2[team_id],Table2[team_name],_xlfn.XLOOKUP(Table1[[#This Row],[TeamFavoriteID]],Table2[team_id_pfr],Table2[team_name],"Even"))</f>
        <v>Baltimore Colts</v>
      </c>
      <c r="M93">
        <v>-13.5</v>
      </c>
      <c r="N93">
        <f>IF(Table1[[#This Row],[TeamFavorite]]=Table1[[#This Row],[TeamHome]],Table1[[#This Row],[ScoreAway]]-Table1[[#This Row],[ScoreHome]],Table1[[#This Row],[ScoreHome]]-Table1[[#This Row],[ScoreAway]])</f>
        <v>-27</v>
      </c>
      <c r="O93">
        <f>IF(Table1[[#This Row],[SpreadActual]]&lt;Table1[[#This Row],[SpreadFavorite]],1,0)</f>
        <v>1</v>
      </c>
      <c r="Q93" t="s">
        <v>80</v>
      </c>
      <c r="R93" t="b">
        <v>0</v>
      </c>
      <c r="S93">
        <v>47</v>
      </c>
      <c r="T93">
        <v>15</v>
      </c>
      <c r="U93">
        <v>52</v>
      </c>
    </row>
    <row r="94" spans="1:21" x14ac:dyDescent="0.2">
      <c r="A94" s="1">
        <v>24417</v>
      </c>
      <c r="B94">
        <v>1966</v>
      </c>
      <c r="C94">
        <f>_xlfn.MAXIFS(Table1[ScheduleWeekWritten],Table1[ScheduleSeason],Table1[[#This Row],[ScheduleSeason]])</f>
        <v>16</v>
      </c>
      <c r="D94">
        <v>10</v>
      </c>
      <c r="E94" cm="1">
        <f t="array" ref="E94">_xlfn.XLOOKUP(Table1[[#This Row],[ScheduleWeekWritten]],Table3[Game],100+Table3[Increase],Table1[[#This Row],[ScheduleWeekWritten]])</f>
        <v>10</v>
      </c>
      <c r="F94" t="b">
        <v>0</v>
      </c>
      <c r="G94" t="s">
        <v>37</v>
      </c>
      <c r="H94">
        <v>10</v>
      </c>
      <c r="I94">
        <v>17</v>
      </c>
      <c r="J94" t="s">
        <v>24</v>
      </c>
      <c r="K94" t="s">
        <v>70</v>
      </c>
      <c r="L94" t="str">
        <f>_xlfn.XLOOKUP(Table1[[#This Row],[TeamFavoriteID]],Table2[team_id],Table2[team_name],_xlfn.XLOOKUP(Table1[[#This Row],[TeamFavoriteID]],Table2[team_id_pfr],Table2[team_name],"Even"))</f>
        <v>Boston Patriots</v>
      </c>
      <c r="M94">
        <v>-17.5</v>
      </c>
      <c r="N94">
        <f>IF(Table1[[#This Row],[TeamFavorite]]=Table1[[#This Row],[TeamHome]],Table1[[#This Row],[ScoreAway]]-Table1[[#This Row],[ScoreHome]],Table1[[#This Row],[ScoreHome]]-Table1[[#This Row],[ScoreAway]])</f>
        <v>7</v>
      </c>
      <c r="O94">
        <f>IF(Table1[[#This Row],[SpreadActual]]&lt;Table1[[#This Row],[SpreadFavorite]],1,0)</f>
        <v>0</v>
      </c>
      <c r="Q94" t="s">
        <v>81</v>
      </c>
      <c r="R94" t="b">
        <v>0</v>
      </c>
      <c r="S94">
        <v>44</v>
      </c>
      <c r="T94">
        <v>25</v>
      </c>
      <c r="U94">
        <v>73</v>
      </c>
    </row>
    <row r="95" spans="1:21" x14ac:dyDescent="0.2">
      <c r="A95" s="1">
        <v>24417</v>
      </c>
      <c r="B95">
        <v>1966</v>
      </c>
      <c r="C95">
        <f>_xlfn.MAXIFS(Table1[ScheduleWeekWritten],Table1[ScheduleSeason],Table1[[#This Row],[ScheduleSeason]])</f>
        <v>16</v>
      </c>
      <c r="D95">
        <v>9</v>
      </c>
      <c r="E95" cm="1">
        <f t="array" ref="E95">_xlfn.XLOOKUP(Table1[[#This Row],[ScheduleWeekWritten]],Table3[Game],100+Table3[Increase],Table1[[#This Row],[ScheduleWeekWritten]])</f>
        <v>9</v>
      </c>
      <c r="F95" t="b">
        <v>0</v>
      </c>
      <c r="G95" t="s">
        <v>46</v>
      </c>
      <c r="H95">
        <v>10</v>
      </c>
      <c r="I95">
        <v>10</v>
      </c>
      <c r="J95" t="s">
        <v>45</v>
      </c>
      <c r="K95" t="s">
        <v>47</v>
      </c>
      <c r="L95" t="str">
        <f>_xlfn.XLOOKUP(Table1[[#This Row],[TeamFavoriteID]],Table2[team_id],Table2[team_name],_xlfn.XLOOKUP(Table1[[#This Row],[TeamFavoriteID]],Table2[team_id_pfr],Table2[team_name],"Even"))</f>
        <v>Chicago Bears</v>
      </c>
      <c r="M95">
        <v>-13</v>
      </c>
      <c r="N95">
        <f>IF(Table1[[#This Row],[TeamFavorite]]=Table1[[#This Row],[TeamHome]],Table1[[#This Row],[ScoreAway]]-Table1[[#This Row],[ScoreHome]],Table1[[#This Row],[ScoreHome]]-Table1[[#This Row],[ScoreAway]])</f>
        <v>0</v>
      </c>
      <c r="O95">
        <f>IF(Table1[[#This Row],[SpreadActual]]&lt;Table1[[#This Row],[SpreadFavorite]],1,0)</f>
        <v>0</v>
      </c>
      <c r="Q95" t="s">
        <v>86</v>
      </c>
      <c r="R95" t="b">
        <v>0</v>
      </c>
      <c r="S95">
        <v>38</v>
      </c>
      <c r="T95">
        <v>11</v>
      </c>
      <c r="U95">
        <v>73</v>
      </c>
    </row>
    <row r="96" spans="1:21" x14ac:dyDescent="0.2">
      <c r="A96" s="1">
        <v>24417</v>
      </c>
      <c r="B96">
        <v>1966</v>
      </c>
      <c r="C96">
        <f>_xlfn.MAXIFS(Table1[ScheduleWeekWritten],Table1[ScheduleSeason],Table1[[#This Row],[ScheduleSeason]])</f>
        <v>16</v>
      </c>
      <c r="D96">
        <v>9</v>
      </c>
      <c r="E96" cm="1">
        <f t="array" ref="E96">_xlfn.XLOOKUP(Table1[[#This Row],[ScheduleWeekWritten]],Table3[Game],100+Table3[Increase],Table1[[#This Row],[ScheduleWeekWritten]])</f>
        <v>9</v>
      </c>
      <c r="F96" t="b">
        <v>0</v>
      </c>
      <c r="G96" t="s">
        <v>33</v>
      </c>
      <c r="H96">
        <v>17</v>
      </c>
      <c r="I96">
        <v>20</v>
      </c>
      <c r="J96" t="s">
        <v>54</v>
      </c>
      <c r="K96" t="s">
        <v>35</v>
      </c>
      <c r="L96" t="str">
        <f>_xlfn.XLOOKUP(Table1[[#This Row],[TeamFavoriteID]],Table2[team_id],Table2[team_name],_xlfn.XLOOKUP(Table1[[#This Row],[TeamFavoriteID]],Table2[team_id_pfr],Table2[team_name],"Even"))</f>
        <v>Green Bay Packers</v>
      </c>
      <c r="M96">
        <v>-9.5</v>
      </c>
      <c r="N96">
        <f>IF(Table1[[#This Row],[TeamFavorite]]=Table1[[#This Row],[TeamHome]],Table1[[#This Row],[ScoreAway]]-Table1[[#This Row],[ScoreHome]],Table1[[#This Row],[ScoreHome]]-Table1[[#This Row],[ScoreAway]])</f>
        <v>3</v>
      </c>
      <c r="O96">
        <f>IF(Table1[[#This Row],[SpreadActual]]&lt;Table1[[#This Row],[SpreadFavorite]],1,0)</f>
        <v>0</v>
      </c>
      <c r="Q96" t="s">
        <v>82</v>
      </c>
      <c r="R96" t="b">
        <v>0</v>
      </c>
      <c r="S96">
        <v>31</v>
      </c>
      <c r="T96">
        <v>13</v>
      </c>
      <c r="U96">
        <v>80</v>
      </c>
    </row>
    <row r="97" spans="1:21" x14ac:dyDescent="0.2">
      <c r="A97" s="1">
        <v>24417</v>
      </c>
      <c r="B97">
        <v>1966</v>
      </c>
      <c r="C97">
        <f>_xlfn.MAXIFS(Table1[ScheduleWeekWritten],Table1[ScheduleSeason],Table1[[#This Row],[ScheduleSeason]])</f>
        <v>16</v>
      </c>
      <c r="D97">
        <v>10</v>
      </c>
      <c r="E97" cm="1">
        <f t="array" ref="E97">_xlfn.XLOOKUP(Table1[[#This Row],[ScheduleWeekWritten]],Table3[Game],100+Table3[Increase],Table1[[#This Row],[ScheduleWeekWritten]])</f>
        <v>10</v>
      </c>
      <c r="F97" t="b">
        <v>0</v>
      </c>
      <c r="G97" t="s">
        <v>42</v>
      </c>
      <c r="H97">
        <v>24</v>
      </c>
      <c r="I97">
        <v>14</v>
      </c>
      <c r="J97" t="s">
        <v>27</v>
      </c>
      <c r="K97" t="s">
        <v>75</v>
      </c>
      <c r="L97" t="str">
        <f>_xlfn.XLOOKUP(Table1[[#This Row],[TeamFavoriteID]],Table2[team_id],Table2[team_name],_xlfn.XLOOKUP(Table1[[#This Row],[TeamFavoriteID]],Table2[team_id_pfr],Table2[team_name],"Even"))</f>
        <v>Kansas City Chiefs</v>
      </c>
      <c r="M97">
        <v>-3</v>
      </c>
      <c r="N97">
        <f>IF(Table1[[#This Row],[TeamFavorite]]=Table1[[#This Row],[TeamHome]],Table1[[#This Row],[ScoreAway]]-Table1[[#This Row],[ScoreHome]],Table1[[#This Row],[ScoreHome]]-Table1[[#This Row],[ScoreAway]])</f>
        <v>-10</v>
      </c>
      <c r="O97">
        <f>IF(Table1[[#This Row],[SpreadActual]]&lt;Table1[[#This Row],[SpreadFavorite]],1,0)</f>
        <v>1</v>
      </c>
      <c r="Q97" t="s">
        <v>83</v>
      </c>
      <c r="R97" t="b">
        <v>0</v>
      </c>
    </row>
    <row r="98" spans="1:21" x14ac:dyDescent="0.2">
      <c r="A98" s="1">
        <v>24417</v>
      </c>
      <c r="B98">
        <v>1966</v>
      </c>
      <c r="C98">
        <f>_xlfn.MAXIFS(Table1[ScheduleWeekWritten],Table1[ScheduleSeason],Table1[[#This Row],[ScheduleSeason]])</f>
        <v>16</v>
      </c>
      <c r="D98">
        <v>10</v>
      </c>
      <c r="E98" cm="1">
        <f t="array" ref="E98">_xlfn.XLOOKUP(Table1[[#This Row],[ScheduleWeekWritten]],Table3[Game],100+Table3[Increase],Table1[[#This Row],[ScheduleWeekWritten]])</f>
        <v>10</v>
      </c>
      <c r="F98" t="b">
        <v>0</v>
      </c>
      <c r="G98" t="s">
        <v>19</v>
      </c>
      <c r="H98">
        <v>0</v>
      </c>
      <c r="I98">
        <v>29</v>
      </c>
      <c r="J98" t="s">
        <v>28</v>
      </c>
      <c r="K98" t="s">
        <v>43</v>
      </c>
      <c r="L98" t="str">
        <f>_xlfn.XLOOKUP(Table1[[#This Row],[TeamFavoriteID]],Table2[team_id],Table2[team_name],_xlfn.XLOOKUP(Table1[[#This Row],[TeamFavoriteID]],Table2[team_id_pfr],Table2[team_name],"Even"))</f>
        <v>Buffalo Bills</v>
      </c>
      <c r="M98">
        <v>-13.5</v>
      </c>
      <c r="N98">
        <f>IF(Table1[[#This Row],[TeamFavorite]]=Table1[[#This Row],[TeamHome]],Table1[[#This Row],[ScoreAway]]-Table1[[#This Row],[ScoreHome]],Table1[[#This Row],[ScoreHome]]-Table1[[#This Row],[ScoreAway]])</f>
        <v>-29</v>
      </c>
      <c r="O98">
        <f>IF(Table1[[#This Row],[SpreadActual]]&lt;Table1[[#This Row],[SpreadFavorite]],1,0)</f>
        <v>1</v>
      </c>
      <c r="Q98" t="s">
        <v>22</v>
      </c>
      <c r="R98" t="b">
        <v>0</v>
      </c>
    </row>
    <row r="99" spans="1:21" x14ac:dyDescent="0.2">
      <c r="A99" s="1">
        <v>24417</v>
      </c>
      <c r="B99">
        <v>1966</v>
      </c>
      <c r="C99">
        <f>_xlfn.MAXIFS(Table1[ScheduleWeekWritten],Table1[ScheduleSeason],Table1[[#This Row],[ScheduleSeason]])</f>
        <v>16</v>
      </c>
      <c r="D99">
        <v>9</v>
      </c>
      <c r="E99" cm="1">
        <f t="array" ref="E99">_xlfn.XLOOKUP(Table1[[#This Row],[ScheduleWeekWritten]],Table3[Game],100+Table3[Increase],Table1[[#This Row],[ScheduleWeekWritten]])</f>
        <v>9</v>
      </c>
      <c r="F99" t="b">
        <v>0</v>
      </c>
      <c r="G99" t="s">
        <v>50</v>
      </c>
      <c r="H99">
        <v>17</v>
      </c>
      <c r="I99">
        <v>20</v>
      </c>
      <c r="J99" t="s">
        <v>57</v>
      </c>
      <c r="K99" t="s">
        <v>59</v>
      </c>
      <c r="L99" t="str">
        <f>_xlfn.XLOOKUP(Table1[[#This Row],[TeamFavoriteID]],Table2[team_id],Table2[team_name],_xlfn.XLOOKUP(Table1[[#This Row],[TeamFavoriteID]],Table2[team_id_pfr],Table2[team_name],"Even"))</f>
        <v>Arizona Cardinals</v>
      </c>
      <c r="M99">
        <v>-13.5</v>
      </c>
      <c r="N99">
        <f>IF(Table1[[#This Row],[TeamFavorite]]=Table1[[#This Row],[TeamHome]],Table1[[#This Row],[ScoreAway]]-Table1[[#This Row],[ScoreHome]],Table1[[#This Row],[ScoreHome]]-Table1[[#This Row],[ScoreAway]])</f>
        <v>-3</v>
      </c>
      <c r="O99">
        <f>IF(Table1[[#This Row],[SpreadActual]]&lt;Table1[[#This Row],[SpreadFavorite]],1,0)</f>
        <v>0</v>
      </c>
      <c r="Q99" t="s">
        <v>84</v>
      </c>
      <c r="R99" t="b">
        <v>0</v>
      </c>
      <c r="S99">
        <v>48</v>
      </c>
      <c r="T99">
        <v>14</v>
      </c>
      <c r="U99">
        <v>66</v>
      </c>
    </row>
    <row r="100" spans="1:21" x14ac:dyDescent="0.2">
      <c r="A100" s="1">
        <v>24417</v>
      </c>
      <c r="B100">
        <v>1966</v>
      </c>
      <c r="C100">
        <f>_xlfn.MAXIFS(Table1[ScheduleWeekWritten],Table1[ScheduleSeason],Table1[[#This Row],[ScheduleSeason]])</f>
        <v>16</v>
      </c>
      <c r="D100">
        <v>10</v>
      </c>
      <c r="E100" cm="1">
        <f t="array" ref="E100">_xlfn.XLOOKUP(Table1[[#This Row],[ScheduleWeekWritten]],Table3[Game],100+Table3[Increase],Table1[[#This Row],[ScheduleWeekWritten]])</f>
        <v>10</v>
      </c>
      <c r="F100" t="b">
        <v>0</v>
      </c>
      <c r="G100" t="s">
        <v>20</v>
      </c>
      <c r="H100">
        <v>38</v>
      </c>
      <c r="I100">
        <v>23</v>
      </c>
      <c r="J100" t="s">
        <v>23</v>
      </c>
      <c r="K100" t="s">
        <v>21</v>
      </c>
      <c r="L100" t="str">
        <f>_xlfn.XLOOKUP(Table1[[#This Row],[TeamFavoriteID]],Table2[team_id],Table2[team_name],_xlfn.XLOOKUP(Table1[[#This Row],[TeamFavoriteID]],Table2[team_id_pfr],Table2[team_name],"Even"))</f>
        <v>Las Vegas Raiders</v>
      </c>
      <c r="M100">
        <v>-10</v>
      </c>
      <c r="N100">
        <f>IF(Table1[[#This Row],[TeamFavorite]]=Table1[[#This Row],[TeamHome]],Table1[[#This Row],[ScoreAway]]-Table1[[#This Row],[ScoreHome]],Table1[[#This Row],[ScoreHome]]-Table1[[#This Row],[ScoreAway]])</f>
        <v>15</v>
      </c>
      <c r="O100">
        <f>IF(Table1[[#This Row],[SpreadActual]]&lt;Table1[[#This Row],[SpreadFavorite]],1,0)</f>
        <v>0</v>
      </c>
      <c r="Q100" t="s">
        <v>76</v>
      </c>
      <c r="R100" t="b">
        <v>0</v>
      </c>
    </row>
    <row r="101" spans="1:21" x14ac:dyDescent="0.2">
      <c r="A101" s="1">
        <v>24417</v>
      </c>
      <c r="B101">
        <v>1966</v>
      </c>
      <c r="C101">
        <f>_xlfn.MAXIFS(Table1[ScheduleWeekWritten],Table1[ScheduleSeason],Table1[[#This Row],[ScheduleSeason]])</f>
        <v>16</v>
      </c>
      <c r="D101">
        <v>9</v>
      </c>
      <c r="E101" cm="1">
        <f t="array" ref="E101">_xlfn.XLOOKUP(Table1[[#This Row],[ScheduleWeekWritten]],Table3[Game],100+Table3[Increase],Table1[[#This Row],[ScheduleWeekWritten]])</f>
        <v>9</v>
      </c>
      <c r="F101" t="b">
        <v>0</v>
      </c>
      <c r="G101" t="s">
        <v>58</v>
      </c>
      <c r="H101">
        <v>24</v>
      </c>
      <c r="I101">
        <v>23</v>
      </c>
      <c r="J101" t="s">
        <v>67</v>
      </c>
      <c r="K101" t="s">
        <v>68</v>
      </c>
      <c r="L101" t="str">
        <f>_xlfn.XLOOKUP(Table1[[#This Row],[TeamFavoriteID]],Table2[team_id],Table2[team_name],_xlfn.XLOOKUP(Table1[[#This Row],[TeamFavoriteID]],Table2[team_id_pfr],Table2[team_name],"Even"))</f>
        <v>Dallas Cowboys</v>
      </c>
      <c r="M101">
        <v>-15</v>
      </c>
      <c r="N101">
        <f>IF(Table1[[#This Row],[TeamFavorite]]=Table1[[#This Row],[TeamHome]],Table1[[#This Row],[ScoreAway]]-Table1[[#This Row],[ScoreHome]],Table1[[#This Row],[ScoreHome]]-Table1[[#This Row],[ScoreAway]])</f>
        <v>1</v>
      </c>
      <c r="O101">
        <f>IF(Table1[[#This Row],[SpreadActual]]&lt;Table1[[#This Row],[SpreadFavorite]],1,0)</f>
        <v>0</v>
      </c>
      <c r="Q101" t="s">
        <v>78</v>
      </c>
      <c r="R101" t="b">
        <v>0</v>
      </c>
      <c r="S101">
        <v>46</v>
      </c>
      <c r="T101">
        <v>14</v>
      </c>
      <c r="U101">
        <v>62</v>
      </c>
    </row>
    <row r="102" spans="1:21" x14ac:dyDescent="0.2">
      <c r="A102" s="1">
        <v>24417</v>
      </c>
      <c r="B102">
        <v>1966</v>
      </c>
      <c r="C102">
        <f>_xlfn.MAXIFS(Table1[ScheduleWeekWritten],Table1[ScheduleSeason],Table1[[#This Row],[ScheduleSeason]])</f>
        <v>16</v>
      </c>
      <c r="D102">
        <v>9</v>
      </c>
      <c r="E102" cm="1">
        <f t="array" ref="E102">_xlfn.XLOOKUP(Table1[[#This Row],[ScheduleWeekWritten]],Table3[Game],100+Table3[Increase],Table1[[#This Row],[ScheduleWeekWritten]])</f>
        <v>9</v>
      </c>
      <c r="F102" t="b">
        <v>0</v>
      </c>
      <c r="G102" t="s">
        <v>49</v>
      </c>
      <c r="H102">
        <v>16</v>
      </c>
      <c r="I102">
        <v>6</v>
      </c>
      <c r="J102" t="s">
        <v>62</v>
      </c>
      <c r="K102" t="s">
        <v>63</v>
      </c>
      <c r="L102" t="str">
        <f>_xlfn.XLOOKUP(Table1[[#This Row],[TeamFavoriteID]],Table2[team_id],Table2[team_name],_xlfn.XLOOKUP(Table1[[#This Row],[TeamFavoriteID]],Table2[team_id_pfr],Table2[team_name],"Even"))</f>
        <v>Cleveland Browns</v>
      </c>
      <c r="M102">
        <v>-16</v>
      </c>
      <c r="N102">
        <f>IF(Table1[[#This Row],[TeamFavorite]]=Table1[[#This Row],[TeamHome]],Table1[[#This Row],[ScoreAway]]-Table1[[#This Row],[ScoreHome]],Table1[[#This Row],[ScoreHome]]-Table1[[#This Row],[ScoreAway]])</f>
        <v>10</v>
      </c>
      <c r="O102">
        <f>IF(Table1[[#This Row],[SpreadActual]]&lt;Table1[[#This Row],[SpreadFavorite]],1,0)</f>
        <v>0</v>
      </c>
      <c r="Q102" t="s">
        <v>52</v>
      </c>
      <c r="R102" t="b">
        <v>0</v>
      </c>
      <c r="S102">
        <v>35</v>
      </c>
      <c r="T102">
        <v>11</v>
      </c>
      <c r="U102">
        <v>83</v>
      </c>
    </row>
    <row r="103" spans="1:21" x14ac:dyDescent="0.2">
      <c r="A103" s="1">
        <v>24417</v>
      </c>
      <c r="B103">
        <v>1966</v>
      </c>
      <c r="C103">
        <f>_xlfn.MAXIFS(Table1[ScheduleWeekWritten],Table1[ScheduleSeason],Table1[[#This Row],[ScheduleSeason]])</f>
        <v>16</v>
      </c>
      <c r="D103">
        <v>9</v>
      </c>
      <c r="E103" cm="1">
        <f t="array" ref="E103">_xlfn.XLOOKUP(Table1[[#This Row],[ScheduleWeekWritten]],Table3[Game],100+Table3[Increase],Table1[[#This Row],[ScheduleWeekWritten]])</f>
        <v>9</v>
      </c>
      <c r="F103" t="b">
        <v>0</v>
      </c>
      <c r="G103" t="s">
        <v>53</v>
      </c>
      <c r="H103">
        <v>21</v>
      </c>
      <c r="I103">
        <v>13</v>
      </c>
      <c r="J103" t="s">
        <v>39</v>
      </c>
      <c r="K103" t="s">
        <v>40</v>
      </c>
      <c r="L103" t="str">
        <f>_xlfn.XLOOKUP(Table1[[#This Row],[TeamFavoriteID]],Table2[team_id],Table2[team_name],_xlfn.XLOOKUP(Table1[[#This Row],[TeamFavoriteID]],Table2[team_id_pfr],Table2[team_name],"Even"))</f>
        <v>Los Angeles Rams</v>
      </c>
      <c r="M103">
        <v>-3</v>
      </c>
      <c r="N103">
        <f>IF(Table1[[#This Row],[TeamFavorite]]=Table1[[#This Row],[TeamHome]],Table1[[#This Row],[ScoreAway]]-Table1[[#This Row],[ScoreHome]],Table1[[#This Row],[ScoreHome]]-Table1[[#This Row],[ScoreAway]])</f>
        <v>8</v>
      </c>
      <c r="O103">
        <f>IF(Table1[[#This Row],[SpreadActual]]&lt;Table1[[#This Row],[SpreadFavorite]],1,0)</f>
        <v>0</v>
      </c>
      <c r="Q103" t="s">
        <v>56</v>
      </c>
      <c r="R103" t="b">
        <v>0</v>
      </c>
      <c r="S103">
        <v>54</v>
      </c>
      <c r="T103">
        <v>15</v>
      </c>
      <c r="U103">
        <v>79</v>
      </c>
    </row>
    <row r="104" spans="1:21" x14ac:dyDescent="0.2">
      <c r="A104" s="1">
        <v>24424</v>
      </c>
      <c r="B104">
        <v>1966</v>
      </c>
      <c r="C104">
        <f>_xlfn.MAXIFS(Table1[ScheduleWeekWritten],Table1[ScheduleSeason],Table1[[#This Row],[ScheduleSeason]])</f>
        <v>16</v>
      </c>
      <c r="D104">
        <v>10</v>
      </c>
      <c r="E104" cm="1">
        <f t="array" ref="E104">_xlfn.XLOOKUP(Table1[[#This Row],[ScheduleWeekWritten]],Table3[Game],100+Table3[Increase],Table1[[#This Row],[ScheduleWeekWritten]])</f>
        <v>10</v>
      </c>
      <c r="F104" t="b">
        <v>0</v>
      </c>
      <c r="G104" t="s">
        <v>38</v>
      </c>
      <c r="H104">
        <v>7</v>
      </c>
      <c r="I104">
        <v>19</v>
      </c>
      <c r="J104" t="s">
        <v>34</v>
      </c>
      <c r="K104" t="s">
        <v>72</v>
      </c>
      <c r="L104" t="str">
        <f>_xlfn.XLOOKUP(Table1[[#This Row],[TeamFavoriteID]],Table2[team_id],Table2[team_name],_xlfn.XLOOKUP(Table1[[#This Row],[TeamFavoriteID]],Table2[team_id_pfr],Table2[team_name],"Even"))</f>
        <v>Baltimore Colts</v>
      </c>
      <c r="M104">
        <v>-28</v>
      </c>
      <c r="N104">
        <f>IF(Table1[[#This Row],[TeamFavorite]]=Table1[[#This Row],[TeamHome]],Table1[[#This Row],[ScoreAway]]-Table1[[#This Row],[ScoreHome]],Table1[[#This Row],[ScoreHome]]-Table1[[#This Row],[ScoreAway]])</f>
        <v>-12</v>
      </c>
      <c r="O104">
        <f>IF(Table1[[#This Row],[SpreadActual]]&lt;Table1[[#This Row],[SpreadFavorite]],1,0)</f>
        <v>0</v>
      </c>
      <c r="Q104" t="s">
        <v>41</v>
      </c>
      <c r="R104" t="b">
        <v>0</v>
      </c>
      <c r="S104">
        <v>58</v>
      </c>
      <c r="T104">
        <v>12</v>
      </c>
      <c r="U104">
        <v>80</v>
      </c>
    </row>
    <row r="105" spans="1:21" x14ac:dyDescent="0.2">
      <c r="A105" s="1">
        <v>24424</v>
      </c>
      <c r="B105">
        <v>1966</v>
      </c>
      <c r="C105">
        <f>_xlfn.MAXIFS(Table1[ScheduleWeekWritten],Table1[ScheduleSeason],Table1[[#This Row],[ScheduleSeason]])</f>
        <v>16</v>
      </c>
      <c r="D105">
        <v>11</v>
      </c>
      <c r="E105" cm="1">
        <f t="array" ref="E105">_xlfn.XLOOKUP(Table1[[#This Row],[ScheduleWeekWritten]],Table3[Game],100+Table3[Increase],Table1[[#This Row],[ScheduleWeekWritten]])</f>
        <v>11</v>
      </c>
      <c r="F105" t="b">
        <v>0</v>
      </c>
      <c r="G105" t="s">
        <v>37</v>
      </c>
      <c r="H105">
        <v>27</v>
      </c>
      <c r="I105">
        <v>21</v>
      </c>
      <c r="J105" t="s">
        <v>23</v>
      </c>
      <c r="K105" t="s">
        <v>70</v>
      </c>
      <c r="L105" t="str">
        <f>_xlfn.XLOOKUP(Table1[[#This Row],[TeamFavoriteID]],Table2[team_id],Table2[team_name],_xlfn.XLOOKUP(Table1[[#This Row],[TeamFavoriteID]],Table2[team_id_pfr],Table2[team_name],"Even"))</f>
        <v>Boston Patriots</v>
      </c>
      <c r="M105">
        <v>-8</v>
      </c>
      <c r="N105">
        <f>IF(Table1[[#This Row],[TeamFavorite]]=Table1[[#This Row],[TeamHome]],Table1[[#This Row],[ScoreAway]]-Table1[[#This Row],[ScoreHome]],Table1[[#This Row],[ScoreHome]]-Table1[[#This Row],[ScoreAway]])</f>
        <v>-6</v>
      </c>
      <c r="O105">
        <f>IF(Table1[[#This Row],[SpreadActual]]&lt;Table1[[#This Row],[SpreadFavorite]],1,0)</f>
        <v>0</v>
      </c>
      <c r="Q105" t="s">
        <v>81</v>
      </c>
      <c r="R105" t="b">
        <v>0</v>
      </c>
      <c r="S105">
        <v>46</v>
      </c>
      <c r="T105">
        <v>18</v>
      </c>
      <c r="U105">
        <v>55</v>
      </c>
    </row>
    <row r="106" spans="1:21" x14ac:dyDescent="0.2">
      <c r="A106" s="1">
        <v>24424</v>
      </c>
      <c r="B106">
        <v>1966</v>
      </c>
      <c r="C106">
        <f>_xlfn.MAXIFS(Table1[ScheduleWeekWritten],Table1[ScheduleSeason],Table1[[#This Row],[ScheduleSeason]])</f>
        <v>16</v>
      </c>
      <c r="D106">
        <v>11</v>
      </c>
      <c r="E106" cm="1">
        <f t="array" ref="E106">_xlfn.XLOOKUP(Table1[[#This Row],[ScheduleWeekWritten]],Table3[Game],100+Table3[Increase],Table1[[#This Row],[ScheduleWeekWritten]])</f>
        <v>11</v>
      </c>
      <c r="F106" t="b">
        <v>0</v>
      </c>
      <c r="G106" t="s">
        <v>28</v>
      </c>
      <c r="H106">
        <v>14</v>
      </c>
      <c r="I106">
        <v>3</v>
      </c>
      <c r="J106" t="s">
        <v>31</v>
      </c>
      <c r="K106" t="s">
        <v>43</v>
      </c>
      <c r="L106" t="str">
        <f>_xlfn.XLOOKUP(Table1[[#This Row],[TeamFavoriteID]],Table2[team_id],Table2[team_name],_xlfn.XLOOKUP(Table1[[#This Row],[TeamFavoriteID]],Table2[team_id_pfr],Table2[team_name],"Even"))</f>
        <v>Buffalo Bills</v>
      </c>
      <c r="M106">
        <v>-6.5</v>
      </c>
      <c r="N106">
        <f>IF(Table1[[#This Row],[TeamFavorite]]=Table1[[#This Row],[TeamHome]],Table1[[#This Row],[ScoreAway]]-Table1[[#This Row],[ScoreHome]],Table1[[#This Row],[ScoreHome]]-Table1[[#This Row],[ScoreAway]])</f>
        <v>-11</v>
      </c>
      <c r="O106">
        <f>IF(Table1[[#This Row],[SpreadActual]]&lt;Table1[[#This Row],[SpreadFavorite]],1,0)</f>
        <v>1</v>
      </c>
      <c r="Q106" t="s">
        <v>44</v>
      </c>
      <c r="R106" t="b">
        <v>0</v>
      </c>
    </row>
    <row r="107" spans="1:21" x14ac:dyDescent="0.2">
      <c r="A107" s="1">
        <v>24424</v>
      </c>
      <c r="B107">
        <v>1966</v>
      </c>
      <c r="C107">
        <f>_xlfn.MAXIFS(Table1[ScheduleWeekWritten],Table1[ScheduleSeason],Table1[[#This Row],[ScheduleSeason]])</f>
        <v>16</v>
      </c>
      <c r="D107">
        <v>10</v>
      </c>
      <c r="E107" cm="1">
        <f t="array" ref="E107">_xlfn.XLOOKUP(Table1[[#This Row],[ScheduleWeekWritten]],Table3[Game],100+Table3[Increase],Table1[[#This Row],[ScheduleWeekWritten]])</f>
        <v>10</v>
      </c>
      <c r="F107" t="b">
        <v>0</v>
      </c>
      <c r="G107" t="s">
        <v>46</v>
      </c>
      <c r="H107">
        <v>30</v>
      </c>
      <c r="I107">
        <v>30</v>
      </c>
      <c r="J107" t="s">
        <v>53</v>
      </c>
      <c r="K107" t="s">
        <v>47</v>
      </c>
      <c r="L107" t="str">
        <f>_xlfn.XLOOKUP(Table1[[#This Row],[TeamFavoriteID]],Table2[team_id],Table2[team_name],_xlfn.XLOOKUP(Table1[[#This Row],[TeamFavoriteID]],Table2[team_id_pfr],Table2[team_name],"Even"))</f>
        <v>Chicago Bears</v>
      </c>
      <c r="M107">
        <v>-6.5</v>
      </c>
      <c r="N107">
        <f>IF(Table1[[#This Row],[TeamFavorite]]=Table1[[#This Row],[TeamHome]],Table1[[#This Row],[ScoreAway]]-Table1[[#This Row],[ScoreHome]],Table1[[#This Row],[ScoreHome]]-Table1[[#This Row],[ScoreAway]])</f>
        <v>0</v>
      </c>
      <c r="O107">
        <f>IF(Table1[[#This Row],[SpreadActual]]&lt;Table1[[#This Row],[SpreadFavorite]],1,0)</f>
        <v>0</v>
      </c>
      <c r="Q107" t="s">
        <v>86</v>
      </c>
      <c r="R107" t="b">
        <v>0</v>
      </c>
      <c r="S107">
        <v>34</v>
      </c>
      <c r="T107">
        <v>7</v>
      </c>
      <c r="U107">
        <v>70</v>
      </c>
    </row>
    <row r="108" spans="1:21" x14ac:dyDescent="0.2">
      <c r="A108" s="1">
        <v>24424</v>
      </c>
      <c r="B108">
        <v>1966</v>
      </c>
      <c r="C108">
        <f>_xlfn.MAXIFS(Table1[ScheduleWeekWritten],Table1[ScheduleSeason],Table1[[#This Row],[ScheduleSeason]])</f>
        <v>16</v>
      </c>
      <c r="D108">
        <v>10</v>
      </c>
      <c r="E108" cm="1">
        <f t="array" ref="E108">_xlfn.XLOOKUP(Table1[[#This Row],[ScheduleWeekWritten]],Table3[Game],100+Table3[Increase],Table1[[#This Row],[ScheduleWeekWritten]])</f>
        <v>10</v>
      </c>
      <c r="F108" t="b">
        <v>0</v>
      </c>
      <c r="G108" t="s">
        <v>62</v>
      </c>
      <c r="H108">
        <v>27</v>
      </c>
      <c r="I108">
        <v>7</v>
      </c>
      <c r="J108" t="s">
        <v>58</v>
      </c>
      <c r="K108" t="s">
        <v>63</v>
      </c>
      <c r="L108" t="str">
        <f>_xlfn.XLOOKUP(Table1[[#This Row],[TeamFavoriteID]],Table2[team_id],Table2[team_name],_xlfn.XLOOKUP(Table1[[#This Row],[TeamFavoriteID]],Table2[team_id_pfr],Table2[team_name],"Even"))</f>
        <v>Cleveland Browns</v>
      </c>
      <c r="M108">
        <v>-10</v>
      </c>
      <c r="N108">
        <f>IF(Table1[[#This Row],[TeamFavorite]]=Table1[[#This Row],[TeamHome]],Table1[[#This Row],[ScoreAway]]-Table1[[#This Row],[ScoreHome]],Table1[[#This Row],[ScoreHome]]-Table1[[#This Row],[ScoreAway]])</f>
        <v>-20</v>
      </c>
      <c r="O108">
        <f>IF(Table1[[#This Row],[SpreadActual]]&lt;Table1[[#This Row],[SpreadFavorite]],1,0)</f>
        <v>1</v>
      </c>
      <c r="Q108" t="s">
        <v>66</v>
      </c>
      <c r="R108" t="b">
        <v>0</v>
      </c>
      <c r="S108">
        <v>38</v>
      </c>
      <c r="T108">
        <v>8</v>
      </c>
      <c r="U108">
        <v>78</v>
      </c>
    </row>
    <row r="109" spans="1:21" x14ac:dyDescent="0.2">
      <c r="A109" s="1">
        <v>24424</v>
      </c>
      <c r="B109">
        <v>1966</v>
      </c>
      <c r="C109">
        <f>_xlfn.MAXIFS(Table1[ScheduleWeekWritten],Table1[ScheduleSeason],Table1[[#This Row],[ScheduleSeason]])</f>
        <v>16</v>
      </c>
      <c r="D109">
        <v>11</v>
      </c>
      <c r="E109" cm="1">
        <f t="array" ref="E109">_xlfn.XLOOKUP(Table1[[#This Row],[ScheduleWeekWritten]],Table3[Game],100+Table3[Increase],Table1[[#This Row],[ScheduleWeekWritten]])</f>
        <v>11</v>
      </c>
      <c r="F109" t="b">
        <v>0</v>
      </c>
      <c r="G109" t="s">
        <v>42</v>
      </c>
      <c r="H109">
        <v>34</v>
      </c>
      <c r="I109">
        <v>16</v>
      </c>
      <c r="J109" t="s">
        <v>19</v>
      </c>
      <c r="K109" t="s">
        <v>75</v>
      </c>
      <c r="L109" t="str">
        <f>_xlfn.XLOOKUP(Table1[[#This Row],[TeamFavoriteID]],Table2[team_id],Table2[team_name],_xlfn.XLOOKUP(Table1[[#This Row],[TeamFavoriteID]],Table2[team_id_pfr],Table2[team_name],"Even"))</f>
        <v>Kansas City Chiefs</v>
      </c>
      <c r="M109">
        <v>-23</v>
      </c>
      <c r="N109">
        <f>IF(Table1[[#This Row],[TeamFavorite]]=Table1[[#This Row],[TeamHome]],Table1[[#This Row],[ScoreAway]]-Table1[[#This Row],[ScoreHome]],Table1[[#This Row],[ScoreHome]]-Table1[[#This Row],[ScoreAway]])</f>
        <v>-18</v>
      </c>
      <c r="O109">
        <f>IF(Table1[[#This Row],[SpreadActual]]&lt;Table1[[#This Row],[SpreadFavorite]],1,0)</f>
        <v>0</v>
      </c>
      <c r="Q109" t="s">
        <v>83</v>
      </c>
      <c r="R109" t="b">
        <v>0</v>
      </c>
    </row>
    <row r="110" spans="1:21" x14ac:dyDescent="0.2">
      <c r="A110" s="1">
        <v>24424</v>
      </c>
      <c r="B110">
        <v>1966</v>
      </c>
      <c r="C110">
        <f>_xlfn.MAXIFS(Table1[ScheduleWeekWritten],Table1[ScheduleSeason],Table1[[#This Row],[ScheduleSeason]])</f>
        <v>16</v>
      </c>
      <c r="D110">
        <v>10</v>
      </c>
      <c r="E110" cm="1">
        <f t="array" ref="E110">_xlfn.XLOOKUP(Table1[[#This Row],[ScheduleWeekWritten]],Table3[Game],100+Table3[Increase],Table1[[#This Row],[ScheduleWeekWritten]])</f>
        <v>10</v>
      </c>
      <c r="F110" t="b">
        <v>0</v>
      </c>
      <c r="G110" t="s">
        <v>39</v>
      </c>
      <c r="H110">
        <v>55</v>
      </c>
      <c r="I110">
        <v>14</v>
      </c>
      <c r="J110" t="s">
        <v>50</v>
      </c>
      <c r="K110" t="s">
        <v>40</v>
      </c>
      <c r="L110" t="str">
        <f>_xlfn.XLOOKUP(Table1[[#This Row],[TeamFavoriteID]],Table2[team_id],Table2[team_name],_xlfn.XLOOKUP(Table1[[#This Row],[TeamFavoriteID]],Table2[team_id_pfr],Table2[team_name],"Even"))</f>
        <v>Los Angeles Rams</v>
      </c>
      <c r="M110">
        <v>-14.5</v>
      </c>
      <c r="N110">
        <f>IF(Table1[[#This Row],[TeamFavorite]]=Table1[[#This Row],[TeamHome]],Table1[[#This Row],[ScoreAway]]-Table1[[#This Row],[ScoreHome]],Table1[[#This Row],[ScoreHome]]-Table1[[#This Row],[ScoreAway]])</f>
        <v>-41</v>
      </c>
      <c r="O110">
        <f>IF(Table1[[#This Row],[SpreadActual]]&lt;Table1[[#This Row],[SpreadFavorite]],1,0)</f>
        <v>1</v>
      </c>
      <c r="Q110" t="s">
        <v>65</v>
      </c>
      <c r="R110" t="b">
        <v>0</v>
      </c>
      <c r="S110">
        <v>62</v>
      </c>
      <c r="T110">
        <v>9</v>
      </c>
      <c r="U110">
        <v>77</v>
      </c>
    </row>
    <row r="111" spans="1:21" x14ac:dyDescent="0.2">
      <c r="A111" s="1">
        <v>24424</v>
      </c>
      <c r="B111">
        <v>1966</v>
      </c>
      <c r="C111">
        <f>_xlfn.MAXIFS(Table1[ScheduleWeekWritten],Table1[ScheduleSeason],Table1[[#This Row],[ScheduleSeason]])</f>
        <v>16</v>
      </c>
      <c r="D111">
        <v>10</v>
      </c>
      <c r="E111" cm="1">
        <f t="array" ref="E111">_xlfn.XLOOKUP(Table1[[#This Row],[ScheduleWeekWritten]],Table3[Game],100+Table3[Increase],Table1[[#This Row],[ScheduleWeekWritten]])</f>
        <v>10</v>
      </c>
      <c r="F111" t="b">
        <v>0</v>
      </c>
      <c r="G111" t="s">
        <v>54</v>
      </c>
      <c r="H111">
        <v>31</v>
      </c>
      <c r="I111">
        <v>32</v>
      </c>
      <c r="J111" t="s">
        <v>45</v>
      </c>
      <c r="K111" t="s">
        <v>55</v>
      </c>
      <c r="L111" t="str">
        <f>_xlfn.XLOOKUP(Table1[[#This Row],[TeamFavoriteID]],Table2[team_id],Table2[team_name],_xlfn.XLOOKUP(Table1[[#This Row],[TeamFavoriteID]],Table2[team_id_pfr],Table2[team_name],"Even"))</f>
        <v>Minnesota Vikings</v>
      </c>
      <c r="M111">
        <v>-13.5</v>
      </c>
      <c r="N111">
        <f>IF(Table1[[#This Row],[TeamFavorite]]=Table1[[#This Row],[TeamHome]],Table1[[#This Row],[ScoreAway]]-Table1[[#This Row],[ScoreHome]],Table1[[#This Row],[ScoreHome]]-Table1[[#This Row],[ScoreAway]])</f>
        <v>1</v>
      </c>
      <c r="O111">
        <f>IF(Table1[[#This Row],[SpreadActual]]&lt;Table1[[#This Row],[SpreadFavorite]],1,0)</f>
        <v>0</v>
      </c>
      <c r="Q111" t="s">
        <v>73</v>
      </c>
      <c r="R111" t="b">
        <v>0</v>
      </c>
      <c r="S111">
        <v>30</v>
      </c>
      <c r="T111">
        <v>13</v>
      </c>
      <c r="U111">
        <v>74</v>
      </c>
    </row>
    <row r="112" spans="1:21" x14ac:dyDescent="0.2">
      <c r="A112" s="1">
        <v>24424</v>
      </c>
      <c r="B112">
        <v>1966</v>
      </c>
      <c r="C112">
        <f>_xlfn.MAXIFS(Table1[ScheduleWeekWritten],Table1[ScheduleSeason],Table1[[#This Row],[ScheduleSeason]])</f>
        <v>16</v>
      </c>
      <c r="D112">
        <v>10</v>
      </c>
      <c r="E112" cm="1">
        <f t="array" ref="E112">_xlfn.XLOOKUP(Table1[[#This Row],[ScheduleWeekWritten]],Table3[Game],100+Table3[Increase],Table1[[#This Row],[ScheduleWeekWritten]])</f>
        <v>10</v>
      </c>
      <c r="F112" t="b">
        <v>0</v>
      </c>
      <c r="G112" t="s">
        <v>49</v>
      </c>
      <c r="H112">
        <v>30</v>
      </c>
      <c r="I112">
        <v>9</v>
      </c>
      <c r="J112" t="s">
        <v>57</v>
      </c>
      <c r="K112" t="s">
        <v>59</v>
      </c>
      <c r="L112" t="str">
        <f>_xlfn.XLOOKUP(Table1[[#This Row],[TeamFavoriteID]],Table2[team_id],Table2[team_name],_xlfn.XLOOKUP(Table1[[#This Row],[TeamFavoriteID]],Table2[team_id_pfr],Table2[team_name],"Even"))</f>
        <v>Arizona Cardinals</v>
      </c>
      <c r="M112">
        <v>-6.5</v>
      </c>
      <c r="N112">
        <f>IF(Table1[[#This Row],[TeamFavorite]]=Table1[[#This Row],[TeamHome]],Table1[[#This Row],[ScoreAway]]-Table1[[#This Row],[ScoreHome]],Table1[[#This Row],[ScoreHome]]-Table1[[#This Row],[ScoreAway]])</f>
        <v>21</v>
      </c>
      <c r="O112">
        <f>IF(Table1[[#This Row],[SpreadActual]]&lt;Table1[[#This Row],[SpreadFavorite]],1,0)</f>
        <v>0</v>
      </c>
      <c r="Q112" t="s">
        <v>52</v>
      </c>
      <c r="R112" t="b">
        <v>0</v>
      </c>
      <c r="S112">
        <v>39</v>
      </c>
      <c r="T112">
        <v>9</v>
      </c>
      <c r="U112">
        <v>64</v>
      </c>
    </row>
    <row r="113" spans="1:21" x14ac:dyDescent="0.2">
      <c r="A113" s="1">
        <v>24424</v>
      </c>
      <c r="B113">
        <v>1966</v>
      </c>
      <c r="C113">
        <f>_xlfn.MAXIFS(Table1[ScheduleWeekWritten],Table1[ScheduleSeason],Table1[[#This Row],[ScheduleSeason]])</f>
        <v>16</v>
      </c>
      <c r="D113">
        <v>11</v>
      </c>
      <c r="E113" cm="1">
        <f t="array" ref="E113">_xlfn.XLOOKUP(Table1[[#This Row],[ScheduleWeekWritten]],Table3[Game],100+Table3[Increase],Table1[[#This Row],[ScheduleWeekWritten]])</f>
        <v>11</v>
      </c>
      <c r="F113" t="b">
        <v>0</v>
      </c>
      <c r="G113" t="s">
        <v>27</v>
      </c>
      <c r="H113">
        <v>19</v>
      </c>
      <c r="I113">
        <v>41</v>
      </c>
      <c r="J113" t="s">
        <v>20</v>
      </c>
      <c r="K113" t="s">
        <v>29</v>
      </c>
      <c r="L113" t="str">
        <f>_xlfn.XLOOKUP(Table1[[#This Row],[TeamFavoriteID]],Table2[team_id],Table2[team_name],_xlfn.XLOOKUP(Table1[[#This Row],[TeamFavoriteID]],Table2[team_id_pfr],Table2[team_name],"Even"))</f>
        <v>Los Angeles Chargers</v>
      </c>
      <c r="M113">
        <v>-3</v>
      </c>
      <c r="N113">
        <f>IF(Table1[[#This Row],[TeamFavorite]]=Table1[[#This Row],[TeamHome]],Table1[[#This Row],[ScoreAway]]-Table1[[#This Row],[ScoreHome]],Table1[[#This Row],[ScoreHome]]-Table1[[#This Row],[ScoreAway]])</f>
        <v>-22</v>
      </c>
      <c r="O113">
        <f>IF(Table1[[#This Row],[SpreadActual]]&lt;Table1[[#This Row],[SpreadFavorite]],1,0)</f>
        <v>1</v>
      </c>
      <c r="Q113" t="s">
        <v>30</v>
      </c>
      <c r="R113" t="b">
        <v>0</v>
      </c>
    </row>
    <row r="114" spans="1:21" x14ac:dyDescent="0.2">
      <c r="A114" s="1">
        <v>24424</v>
      </c>
      <c r="B114">
        <v>1966</v>
      </c>
      <c r="C114">
        <f>_xlfn.MAXIFS(Table1[ScheduleWeekWritten],Table1[ScheduleSeason],Table1[[#This Row],[ScheduleSeason]])</f>
        <v>16</v>
      </c>
      <c r="D114">
        <v>10</v>
      </c>
      <c r="E114" cm="1">
        <f t="array" ref="E114">_xlfn.XLOOKUP(Table1[[#This Row],[ScheduleWeekWritten]],Table3[Game],100+Table3[Increase],Table1[[#This Row],[ScheduleWeekWritten]])</f>
        <v>10</v>
      </c>
      <c r="F114" t="b">
        <v>0</v>
      </c>
      <c r="G114" t="s">
        <v>61</v>
      </c>
      <c r="H114">
        <v>30</v>
      </c>
      <c r="I114">
        <v>31</v>
      </c>
      <c r="J114" t="s">
        <v>67</v>
      </c>
      <c r="K114" t="s">
        <v>68</v>
      </c>
      <c r="L114" t="str">
        <f>_xlfn.XLOOKUP(Table1[[#This Row],[TeamFavoriteID]],Table2[team_id],Table2[team_name],_xlfn.XLOOKUP(Table1[[#This Row],[TeamFavoriteID]],Table2[team_id_pfr],Table2[team_name],"Even"))</f>
        <v>Dallas Cowboys</v>
      </c>
      <c r="M114">
        <v>-7.5</v>
      </c>
      <c r="N114">
        <f>IF(Table1[[#This Row],[TeamFavorite]]=Table1[[#This Row],[TeamHome]],Table1[[#This Row],[ScoreAway]]-Table1[[#This Row],[ScoreHome]],Table1[[#This Row],[ScoreHome]]-Table1[[#This Row],[ScoreAway]])</f>
        <v>-1</v>
      </c>
      <c r="O114">
        <f>IF(Table1[[#This Row],[SpreadActual]]&lt;Table1[[#This Row],[SpreadFavorite]],1,0)</f>
        <v>0</v>
      </c>
      <c r="Q114" t="s">
        <v>64</v>
      </c>
      <c r="R114" t="b">
        <v>0</v>
      </c>
      <c r="S114">
        <v>40</v>
      </c>
      <c r="T114">
        <v>8</v>
      </c>
      <c r="U114">
        <v>71</v>
      </c>
    </row>
    <row r="115" spans="1:21" x14ac:dyDescent="0.2">
      <c r="A115" s="1">
        <v>24431</v>
      </c>
      <c r="B115">
        <v>1966</v>
      </c>
      <c r="C115">
        <f>_xlfn.MAXIFS(Table1[ScheduleWeekWritten],Table1[ScheduleSeason],Table1[[#This Row],[ScheduleSeason]])</f>
        <v>16</v>
      </c>
      <c r="D115">
        <v>11</v>
      </c>
      <c r="E115" cm="1">
        <f t="array" ref="E115">_xlfn.XLOOKUP(Table1[[#This Row],[ScheduleWeekWritten]],Table3[Game],100+Table3[Increase],Table1[[#This Row],[ScheduleWeekWritten]])</f>
        <v>11</v>
      </c>
      <c r="F115" t="b">
        <v>0</v>
      </c>
      <c r="G115" t="s">
        <v>62</v>
      </c>
      <c r="H115">
        <v>14</v>
      </c>
      <c r="I115">
        <v>3</v>
      </c>
      <c r="J115" t="s">
        <v>61</v>
      </c>
      <c r="K115" t="s">
        <v>63</v>
      </c>
      <c r="L115" t="str">
        <f>_xlfn.XLOOKUP(Table1[[#This Row],[TeamFavoriteID]],Table2[team_id],Table2[team_name],_xlfn.XLOOKUP(Table1[[#This Row],[TeamFavoriteID]],Table2[team_id_pfr],Table2[team_name],"Even"))</f>
        <v>Cleveland Browns</v>
      </c>
      <c r="M115">
        <v>-11</v>
      </c>
      <c r="N115">
        <f>IF(Table1[[#This Row],[TeamFavorite]]=Table1[[#This Row],[TeamHome]],Table1[[#This Row],[ScoreAway]]-Table1[[#This Row],[ScoreHome]],Table1[[#This Row],[ScoreHome]]-Table1[[#This Row],[ScoreAway]])</f>
        <v>-11</v>
      </c>
      <c r="O115">
        <f>IF(Table1[[#This Row],[SpreadActual]]&lt;Table1[[#This Row],[SpreadFavorite]],1,0)</f>
        <v>0</v>
      </c>
      <c r="Q115" t="s">
        <v>66</v>
      </c>
      <c r="R115" t="b">
        <v>0</v>
      </c>
      <c r="S115">
        <v>32</v>
      </c>
      <c r="T115">
        <v>8</v>
      </c>
      <c r="U115">
        <v>69</v>
      </c>
    </row>
    <row r="116" spans="1:21" x14ac:dyDescent="0.2">
      <c r="A116" s="1">
        <v>24431</v>
      </c>
      <c r="B116">
        <v>1966</v>
      </c>
      <c r="C116">
        <f>_xlfn.MAXIFS(Table1[ScheduleWeekWritten],Table1[ScheduleSeason],Table1[[#This Row],[ScheduleSeason]])</f>
        <v>16</v>
      </c>
      <c r="D116">
        <v>12</v>
      </c>
      <c r="E116" cm="1">
        <f t="array" ref="E116">_xlfn.XLOOKUP(Table1[[#This Row],[ScheduleWeekWritten]],Table3[Game],100+Table3[Increase],Table1[[#This Row],[ScheduleWeekWritten]])</f>
        <v>12</v>
      </c>
      <c r="F116" t="b">
        <v>0</v>
      </c>
      <c r="G116" t="s">
        <v>24</v>
      </c>
      <c r="H116">
        <v>3</v>
      </c>
      <c r="I116">
        <v>17</v>
      </c>
      <c r="J116" t="s">
        <v>20</v>
      </c>
      <c r="K116" t="s">
        <v>21</v>
      </c>
      <c r="L116" t="str">
        <f>_xlfn.XLOOKUP(Table1[[#This Row],[TeamFavoriteID]],Table2[team_id],Table2[team_name],_xlfn.XLOOKUP(Table1[[#This Row],[TeamFavoriteID]],Table2[team_id_pfr],Table2[team_name],"Even"))</f>
        <v>Las Vegas Raiders</v>
      </c>
      <c r="M116">
        <v>-13</v>
      </c>
      <c r="N116">
        <f>IF(Table1[[#This Row],[TeamFavorite]]=Table1[[#This Row],[TeamHome]],Table1[[#This Row],[ScoreAway]]-Table1[[#This Row],[ScoreHome]],Table1[[#This Row],[ScoreHome]]-Table1[[#This Row],[ScoreAway]])</f>
        <v>-14</v>
      </c>
      <c r="O116">
        <f>IF(Table1[[#This Row],[SpreadActual]]&lt;Table1[[#This Row],[SpreadFavorite]],1,0)</f>
        <v>1</v>
      </c>
      <c r="Q116" t="s">
        <v>71</v>
      </c>
      <c r="R116" t="b">
        <v>0</v>
      </c>
    </row>
    <row r="117" spans="1:21" x14ac:dyDescent="0.2">
      <c r="A117" s="1">
        <v>24431</v>
      </c>
      <c r="B117">
        <v>1966</v>
      </c>
      <c r="C117">
        <f>_xlfn.MAXIFS(Table1[ScheduleWeekWritten],Table1[ScheduleSeason],Table1[[#This Row],[ScheduleSeason]])</f>
        <v>16</v>
      </c>
      <c r="D117">
        <v>11</v>
      </c>
      <c r="E117" cm="1">
        <f t="array" ref="E117">_xlfn.XLOOKUP(Table1[[#This Row],[ScheduleWeekWritten]],Table3[Game],100+Table3[Increase],Table1[[#This Row],[ScheduleWeekWritten]])</f>
        <v>11</v>
      </c>
      <c r="F117" t="b">
        <v>0</v>
      </c>
      <c r="G117" t="s">
        <v>45</v>
      </c>
      <c r="H117">
        <v>20</v>
      </c>
      <c r="I117">
        <v>14</v>
      </c>
      <c r="J117" t="s">
        <v>34</v>
      </c>
      <c r="K117" t="s">
        <v>72</v>
      </c>
      <c r="L117" t="str">
        <f>_xlfn.XLOOKUP(Table1[[#This Row],[TeamFavoriteID]],Table2[team_id],Table2[team_name],_xlfn.XLOOKUP(Table1[[#This Row],[TeamFavoriteID]],Table2[team_id_pfr],Table2[team_name],"Even"))</f>
        <v>Baltimore Colts</v>
      </c>
      <c r="M117">
        <v>-11.5</v>
      </c>
      <c r="N117">
        <f>IF(Table1[[#This Row],[TeamFavorite]]=Table1[[#This Row],[TeamHome]],Table1[[#This Row],[ScoreAway]]-Table1[[#This Row],[ScoreHome]],Table1[[#This Row],[ScoreHome]]-Table1[[#This Row],[ScoreAway]])</f>
        <v>6</v>
      </c>
      <c r="O117">
        <f>IF(Table1[[#This Row],[SpreadActual]]&lt;Table1[[#This Row],[SpreadFavorite]],1,0)</f>
        <v>0</v>
      </c>
      <c r="Q117" t="s">
        <v>48</v>
      </c>
      <c r="R117" t="b">
        <v>0</v>
      </c>
      <c r="S117">
        <v>32</v>
      </c>
      <c r="T117">
        <v>7</v>
      </c>
      <c r="U117">
        <v>77</v>
      </c>
    </row>
    <row r="118" spans="1:21" x14ac:dyDescent="0.2">
      <c r="A118" s="1">
        <v>24431</v>
      </c>
      <c r="B118">
        <v>1966</v>
      </c>
      <c r="C118">
        <f>_xlfn.MAXIFS(Table1[ScheduleWeekWritten],Table1[ScheduleSeason],Table1[[#This Row],[ScheduleSeason]])</f>
        <v>16</v>
      </c>
      <c r="D118">
        <v>11</v>
      </c>
      <c r="E118" cm="1">
        <f t="array" ref="E118">_xlfn.XLOOKUP(Table1[[#This Row],[ScheduleWeekWritten]],Table3[Game],100+Table3[Increase],Table1[[#This Row],[ScheduleWeekWritten]])</f>
        <v>11</v>
      </c>
      <c r="F118" t="b">
        <v>0</v>
      </c>
      <c r="G118" t="s">
        <v>33</v>
      </c>
      <c r="H118">
        <v>13</v>
      </c>
      <c r="I118">
        <v>6</v>
      </c>
      <c r="J118" t="s">
        <v>46</v>
      </c>
      <c r="K118" t="s">
        <v>35</v>
      </c>
      <c r="L118" t="str">
        <f>_xlfn.XLOOKUP(Table1[[#This Row],[TeamFavoriteID]],Table2[team_id],Table2[team_name],_xlfn.XLOOKUP(Table1[[#This Row],[TeamFavoriteID]],Table2[team_id_pfr],Table2[team_name],"Even"))</f>
        <v>Green Bay Packers</v>
      </c>
      <c r="M118">
        <v>-12</v>
      </c>
      <c r="N118">
        <f>IF(Table1[[#This Row],[TeamFavorite]]=Table1[[#This Row],[TeamHome]],Table1[[#This Row],[ScoreAway]]-Table1[[#This Row],[ScoreHome]],Table1[[#This Row],[ScoreHome]]-Table1[[#This Row],[ScoreAway]])</f>
        <v>-7</v>
      </c>
      <c r="O118">
        <f>IF(Table1[[#This Row],[SpreadActual]]&lt;Table1[[#This Row],[SpreadFavorite]],1,0)</f>
        <v>0</v>
      </c>
      <c r="Q118" t="s">
        <v>82</v>
      </c>
      <c r="R118" t="b">
        <v>0</v>
      </c>
      <c r="S118">
        <v>32</v>
      </c>
      <c r="T118">
        <v>8</v>
      </c>
      <c r="U118">
        <v>76</v>
      </c>
    </row>
    <row r="119" spans="1:21" x14ac:dyDescent="0.2">
      <c r="A119" s="1">
        <v>24431</v>
      </c>
      <c r="B119">
        <v>1966</v>
      </c>
      <c r="C119">
        <f>_xlfn.MAXIFS(Table1[ScheduleWeekWritten],Table1[ScheduleSeason],Table1[[#This Row],[ScheduleSeason]])</f>
        <v>16</v>
      </c>
      <c r="D119">
        <v>12</v>
      </c>
      <c r="E119" cm="1">
        <f t="array" ref="E119">_xlfn.XLOOKUP(Table1[[#This Row],[ScheduleWeekWritten]],Table3[Game],100+Table3[Increase],Table1[[#This Row],[ScheduleWeekWritten]])</f>
        <v>12</v>
      </c>
      <c r="F119" t="b">
        <v>0</v>
      </c>
      <c r="G119" t="s">
        <v>23</v>
      </c>
      <c r="H119">
        <v>20</v>
      </c>
      <c r="I119">
        <v>42</v>
      </c>
      <c r="J119" t="s">
        <v>28</v>
      </c>
      <c r="K119" t="s">
        <v>43</v>
      </c>
      <c r="L119" t="str">
        <f>_xlfn.XLOOKUP(Table1[[#This Row],[TeamFavoriteID]],Table2[team_id],Table2[team_name],_xlfn.XLOOKUP(Table1[[#This Row],[TeamFavoriteID]],Table2[team_id_pfr],Table2[team_name],"Even"))</f>
        <v>Buffalo Bills</v>
      </c>
      <c r="M119">
        <v>-9.5</v>
      </c>
      <c r="N119">
        <f>IF(Table1[[#This Row],[TeamFavorite]]=Table1[[#This Row],[TeamHome]],Table1[[#This Row],[ScoreAway]]-Table1[[#This Row],[ScoreHome]],Table1[[#This Row],[ScoreHome]]-Table1[[#This Row],[ScoreAway]])</f>
        <v>-22</v>
      </c>
      <c r="O119">
        <f>IF(Table1[[#This Row],[SpreadActual]]&lt;Table1[[#This Row],[SpreadFavorite]],1,0)</f>
        <v>1</v>
      </c>
      <c r="Q119" t="s">
        <v>26</v>
      </c>
      <c r="R119" t="b">
        <v>0</v>
      </c>
    </row>
    <row r="120" spans="1:21" x14ac:dyDescent="0.2">
      <c r="A120" s="1">
        <v>24431</v>
      </c>
      <c r="B120">
        <v>1966</v>
      </c>
      <c r="C120">
        <f>_xlfn.MAXIFS(Table1[ScheduleWeekWritten],Table1[ScheduleSeason],Table1[[#This Row],[ScheduleSeason]])</f>
        <v>16</v>
      </c>
      <c r="D120">
        <v>12</v>
      </c>
      <c r="E120" cm="1">
        <f t="array" ref="E120">_xlfn.XLOOKUP(Table1[[#This Row],[ScheduleWeekWritten]],Table3[Game],100+Table3[Increase],Table1[[#This Row],[ScheduleWeekWritten]])</f>
        <v>12</v>
      </c>
      <c r="F120" t="b">
        <v>0</v>
      </c>
      <c r="G120" t="s">
        <v>42</v>
      </c>
      <c r="H120">
        <v>27</v>
      </c>
      <c r="I120">
        <v>27</v>
      </c>
      <c r="J120" t="s">
        <v>37</v>
      </c>
      <c r="K120" t="s">
        <v>75</v>
      </c>
      <c r="L120" t="str">
        <f>_xlfn.XLOOKUP(Table1[[#This Row],[TeamFavoriteID]],Table2[team_id],Table2[team_name],_xlfn.XLOOKUP(Table1[[#This Row],[TeamFavoriteID]],Table2[team_id_pfr],Table2[team_name],"Even"))</f>
        <v>Kansas City Chiefs</v>
      </c>
      <c r="M120">
        <v>-10</v>
      </c>
      <c r="N120">
        <f>IF(Table1[[#This Row],[TeamFavorite]]=Table1[[#This Row],[TeamHome]],Table1[[#This Row],[ScoreAway]]-Table1[[#This Row],[ScoreHome]],Table1[[#This Row],[ScoreHome]]-Table1[[#This Row],[ScoreAway]])</f>
        <v>0</v>
      </c>
      <c r="O120">
        <f>IF(Table1[[#This Row],[SpreadActual]]&lt;Table1[[#This Row],[SpreadFavorite]],1,0)</f>
        <v>0</v>
      </c>
      <c r="Q120" t="s">
        <v>83</v>
      </c>
      <c r="R120" t="b">
        <v>0</v>
      </c>
    </row>
    <row r="121" spans="1:21" x14ac:dyDescent="0.2">
      <c r="A121" s="1">
        <v>24431</v>
      </c>
      <c r="B121">
        <v>1966</v>
      </c>
      <c r="C121">
        <f>_xlfn.MAXIFS(Table1[ScheduleWeekWritten],Table1[ScheduleSeason],Table1[[#This Row],[ScheduleSeason]])</f>
        <v>16</v>
      </c>
      <c r="D121">
        <v>11</v>
      </c>
      <c r="E121" cm="1">
        <f t="array" ref="E121">_xlfn.XLOOKUP(Table1[[#This Row],[ScheduleWeekWritten]],Table3[Game],100+Table3[Increase],Table1[[#This Row],[ScheduleWeekWritten]])</f>
        <v>11</v>
      </c>
      <c r="F121" t="b">
        <v>0</v>
      </c>
      <c r="G121" t="s">
        <v>39</v>
      </c>
      <c r="H121">
        <v>21</v>
      </c>
      <c r="I121">
        <v>6</v>
      </c>
      <c r="J121" t="s">
        <v>54</v>
      </c>
      <c r="K121" t="s">
        <v>40</v>
      </c>
      <c r="L121" t="str">
        <f>_xlfn.XLOOKUP(Table1[[#This Row],[TeamFavoriteID]],Table2[team_id],Table2[team_name],_xlfn.XLOOKUP(Table1[[#This Row],[TeamFavoriteID]],Table2[team_id_pfr],Table2[team_name],"Even"))</f>
        <v>Los Angeles Rams</v>
      </c>
      <c r="M121">
        <v>-5</v>
      </c>
      <c r="N121">
        <f>IF(Table1[[#This Row],[TeamFavorite]]=Table1[[#This Row],[TeamHome]],Table1[[#This Row],[ScoreAway]]-Table1[[#This Row],[ScoreHome]],Table1[[#This Row],[ScoreHome]]-Table1[[#This Row],[ScoreAway]])</f>
        <v>-15</v>
      </c>
      <c r="O121">
        <f>IF(Table1[[#This Row],[SpreadActual]]&lt;Table1[[#This Row],[SpreadFavorite]],1,0)</f>
        <v>1</v>
      </c>
      <c r="Q121" t="s">
        <v>65</v>
      </c>
      <c r="R121" t="b">
        <v>0</v>
      </c>
      <c r="S121">
        <v>63</v>
      </c>
      <c r="T121">
        <v>8</v>
      </c>
      <c r="U121">
        <v>79</v>
      </c>
    </row>
    <row r="122" spans="1:21" x14ac:dyDescent="0.2">
      <c r="A122" s="1">
        <v>24431</v>
      </c>
      <c r="B122">
        <v>1966</v>
      </c>
      <c r="C122">
        <f>_xlfn.MAXIFS(Table1[ScheduleWeekWritten],Table1[ScheduleSeason],Table1[[#This Row],[ScheduleSeason]])</f>
        <v>16</v>
      </c>
      <c r="D122">
        <v>11</v>
      </c>
      <c r="E122" cm="1">
        <f t="array" ref="E122">_xlfn.XLOOKUP(Table1[[#This Row],[ScheduleWeekWritten]],Table3[Game],100+Table3[Increase],Table1[[#This Row],[ScheduleWeekWritten]])</f>
        <v>11</v>
      </c>
      <c r="F122" t="b">
        <v>0</v>
      </c>
      <c r="G122" t="s">
        <v>50</v>
      </c>
      <c r="H122">
        <v>16</v>
      </c>
      <c r="I122">
        <v>27</v>
      </c>
      <c r="J122" t="s">
        <v>38</v>
      </c>
      <c r="K122" t="s">
        <v>90</v>
      </c>
      <c r="L122" t="str">
        <f>_xlfn.XLOOKUP(Table1[[#This Row],[TeamFavoriteID]],Table2[team_id],Table2[team_name],_xlfn.XLOOKUP(Table1[[#This Row],[TeamFavoriteID]],Table2[team_id_pfr],Table2[team_name],"Even"))</f>
        <v>New York Giants</v>
      </c>
      <c r="M122">
        <v>-5</v>
      </c>
      <c r="N122">
        <f>IF(Table1[[#This Row],[TeamFavorite]]=Table1[[#This Row],[TeamHome]],Table1[[#This Row],[ScoreAway]]-Table1[[#This Row],[ScoreHome]],Table1[[#This Row],[ScoreHome]]-Table1[[#This Row],[ScoreAway]])</f>
        <v>11</v>
      </c>
      <c r="O122">
        <f>IF(Table1[[#This Row],[SpreadActual]]&lt;Table1[[#This Row],[SpreadFavorite]],1,0)</f>
        <v>0</v>
      </c>
      <c r="Q122" t="s">
        <v>84</v>
      </c>
      <c r="R122" t="b">
        <v>0</v>
      </c>
      <c r="S122">
        <v>36</v>
      </c>
      <c r="T122">
        <v>16</v>
      </c>
      <c r="U122">
        <v>44</v>
      </c>
    </row>
    <row r="123" spans="1:21" x14ac:dyDescent="0.2">
      <c r="A123" s="1">
        <v>24431</v>
      </c>
      <c r="B123">
        <v>1966</v>
      </c>
      <c r="C123">
        <f>_xlfn.MAXIFS(Table1[ScheduleWeekWritten],Table1[ScheduleSeason],Table1[[#This Row],[ScheduleSeason]])</f>
        <v>16</v>
      </c>
      <c r="D123">
        <v>12</v>
      </c>
      <c r="E123" cm="1">
        <f t="array" ref="E123">_xlfn.XLOOKUP(Table1[[#This Row],[ScheduleWeekWritten]],Table3[Game],100+Table3[Increase],Table1[[#This Row],[ScheduleWeekWritten]])</f>
        <v>12</v>
      </c>
      <c r="F123" t="b">
        <v>0</v>
      </c>
      <c r="G123" t="s">
        <v>31</v>
      </c>
      <c r="H123">
        <v>30</v>
      </c>
      <c r="I123">
        <v>13</v>
      </c>
      <c r="J123" t="s">
        <v>19</v>
      </c>
      <c r="K123" t="s">
        <v>32</v>
      </c>
      <c r="L123" t="str">
        <f>_xlfn.XLOOKUP(Table1[[#This Row],[TeamFavoriteID]],Table2[team_id],Table2[team_name],_xlfn.XLOOKUP(Table1[[#This Row],[TeamFavoriteID]],Table2[team_id_pfr],Table2[team_name],"Even"))</f>
        <v>New York Jets</v>
      </c>
      <c r="M123">
        <v>-15.5</v>
      </c>
      <c r="N123">
        <f>IF(Table1[[#This Row],[TeamFavorite]]=Table1[[#This Row],[TeamHome]],Table1[[#This Row],[ScoreAway]]-Table1[[#This Row],[ScoreHome]],Table1[[#This Row],[ScoreHome]]-Table1[[#This Row],[ScoreAway]])</f>
        <v>-17</v>
      </c>
      <c r="O123">
        <f>IF(Table1[[#This Row],[SpreadActual]]&lt;Table1[[#This Row],[SpreadFavorite]],1,0)</f>
        <v>1</v>
      </c>
      <c r="Q123" t="s">
        <v>74</v>
      </c>
      <c r="R123" t="b">
        <v>0</v>
      </c>
    </row>
    <row r="124" spans="1:21" x14ac:dyDescent="0.2">
      <c r="A124" s="1">
        <v>24431</v>
      </c>
      <c r="B124">
        <v>1966</v>
      </c>
      <c r="C124">
        <f>_xlfn.MAXIFS(Table1[ScheduleWeekWritten],Table1[ScheduleSeason],Table1[[#This Row],[ScheduleSeason]])</f>
        <v>16</v>
      </c>
      <c r="D124">
        <v>11</v>
      </c>
      <c r="E124" cm="1">
        <f t="array" ref="E124">_xlfn.XLOOKUP(Table1[[#This Row],[ScheduleWeekWritten]],Table3[Game],100+Table3[Increase],Table1[[#This Row],[ScheduleWeekWritten]])</f>
        <v>11</v>
      </c>
      <c r="F124" t="b">
        <v>0</v>
      </c>
      <c r="G124" t="s">
        <v>49</v>
      </c>
      <c r="H124">
        <v>7</v>
      </c>
      <c r="I124">
        <v>20</v>
      </c>
      <c r="J124" t="s">
        <v>67</v>
      </c>
      <c r="K124" t="s">
        <v>68</v>
      </c>
      <c r="L124" t="str">
        <f>_xlfn.XLOOKUP(Table1[[#This Row],[TeamFavoriteID]],Table2[team_id],Table2[team_name],_xlfn.XLOOKUP(Table1[[#This Row],[TeamFavoriteID]],Table2[team_id_pfr],Table2[team_name],"Even"))</f>
        <v>Dallas Cowboys</v>
      </c>
      <c r="M124">
        <v>-10.5</v>
      </c>
      <c r="N124">
        <f>IF(Table1[[#This Row],[TeamFavorite]]=Table1[[#This Row],[TeamHome]],Table1[[#This Row],[ScoreAway]]-Table1[[#This Row],[ScoreHome]],Table1[[#This Row],[ScoreHome]]-Table1[[#This Row],[ScoreAway]])</f>
        <v>-13</v>
      </c>
      <c r="O124">
        <f>IF(Table1[[#This Row],[SpreadActual]]&lt;Table1[[#This Row],[SpreadFavorite]],1,0)</f>
        <v>1</v>
      </c>
      <c r="Q124" t="s">
        <v>52</v>
      </c>
      <c r="R124" t="b">
        <v>0</v>
      </c>
      <c r="S124">
        <v>30</v>
      </c>
      <c r="T124">
        <v>8</v>
      </c>
      <c r="U124">
        <v>60</v>
      </c>
    </row>
    <row r="125" spans="1:21" x14ac:dyDescent="0.2">
      <c r="A125" s="1">
        <v>24431</v>
      </c>
      <c r="B125">
        <v>1966</v>
      </c>
      <c r="C125">
        <f>_xlfn.MAXIFS(Table1[ScheduleWeekWritten],Table1[ScheduleSeason],Table1[[#This Row],[ScheduleSeason]])</f>
        <v>16</v>
      </c>
      <c r="D125">
        <v>11</v>
      </c>
      <c r="E125" cm="1">
        <f t="array" ref="E125">_xlfn.XLOOKUP(Table1[[#This Row],[ScheduleWeekWritten]],Table3[Game],100+Table3[Increase],Table1[[#This Row],[ScheduleWeekWritten]])</f>
        <v>11</v>
      </c>
      <c r="F125" t="b">
        <v>0</v>
      </c>
      <c r="G125" t="s">
        <v>53</v>
      </c>
      <c r="H125">
        <v>34</v>
      </c>
      <c r="I125">
        <v>35</v>
      </c>
      <c r="J125" t="s">
        <v>58</v>
      </c>
      <c r="K125" t="s">
        <v>87</v>
      </c>
      <c r="L125" t="str">
        <f>_xlfn.XLOOKUP(Table1[[#This Row],[TeamFavoriteID]],Table2[team_id],Table2[team_name],_xlfn.XLOOKUP(Table1[[#This Row],[TeamFavoriteID]],Table2[team_id_pfr],Table2[team_name],"Even"))</f>
        <v>San Francisco 49ers</v>
      </c>
      <c r="M125">
        <v>-7.5</v>
      </c>
      <c r="N125">
        <f>IF(Table1[[#This Row],[TeamFavorite]]=Table1[[#This Row],[TeamHome]],Table1[[#This Row],[ScoreAway]]-Table1[[#This Row],[ScoreHome]],Table1[[#This Row],[ScoreHome]]-Table1[[#This Row],[ScoreAway]])</f>
        <v>1</v>
      </c>
      <c r="O125">
        <f>IF(Table1[[#This Row],[SpreadActual]]&lt;Table1[[#This Row],[SpreadFavorite]],1,0)</f>
        <v>0</v>
      </c>
      <c r="Q125" t="s">
        <v>56</v>
      </c>
      <c r="R125" t="b">
        <v>0</v>
      </c>
      <c r="S125">
        <v>58</v>
      </c>
      <c r="T125">
        <v>20</v>
      </c>
      <c r="U125">
        <v>79</v>
      </c>
    </row>
    <row r="126" spans="1:21" x14ac:dyDescent="0.2">
      <c r="A126" s="1">
        <v>24435</v>
      </c>
      <c r="B126">
        <v>1966</v>
      </c>
      <c r="C126">
        <f>_xlfn.MAXIFS(Table1[ScheduleWeekWritten],Table1[ScheduleSeason],Table1[[#This Row],[ScheduleSeason]])</f>
        <v>16</v>
      </c>
      <c r="D126">
        <v>12</v>
      </c>
      <c r="E126" cm="1">
        <f t="array" ref="E126">_xlfn.XLOOKUP(Table1[[#This Row],[ScheduleWeekWritten]],Table3[Game],100+Table3[Increase],Table1[[#This Row],[ScheduleWeekWritten]])</f>
        <v>12</v>
      </c>
      <c r="F126" t="b">
        <v>0</v>
      </c>
      <c r="G126" t="s">
        <v>67</v>
      </c>
      <c r="H126">
        <v>26</v>
      </c>
      <c r="I126">
        <v>14</v>
      </c>
      <c r="J126" t="s">
        <v>62</v>
      </c>
      <c r="K126" t="s">
        <v>68</v>
      </c>
      <c r="L126" t="str">
        <f>_xlfn.XLOOKUP(Table1[[#This Row],[TeamFavoriteID]],Table2[team_id],Table2[team_name],_xlfn.XLOOKUP(Table1[[#This Row],[TeamFavoriteID]],Table2[team_id_pfr],Table2[team_name],"Even"))</f>
        <v>Dallas Cowboys</v>
      </c>
      <c r="M126">
        <v>-3.5</v>
      </c>
      <c r="N126">
        <f>IF(Table1[[#This Row],[TeamFavorite]]=Table1[[#This Row],[TeamHome]],Table1[[#This Row],[ScoreAway]]-Table1[[#This Row],[ScoreHome]],Table1[[#This Row],[ScoreHome]]-Table1[[#This Row],[ScoreAway]])</f>
        <v>-12</v>
      </c>
      <c r="O126">
        <f>IF(Table1[[#This Row],[SpreadActual]]&lt;Table1[[#This Row],[SpreadFavorite]],1,0)</f>
        <v>1</v>
      </c>
      <c r="Q126" t="s">
        <v>69</v>
      </c>
      <c r="R126" t="b">
        <v>0</v>
      </c>
      <c r="S126">
        <v>71</v>
      </c>
      <c r="T126">
        <v>15</v>
      </c>
      <c r="U126">
        <v>68</v>
      </c>
    </row>
    <row r="127" spans="1:21" x14ac:dyDescent="0.2">
      <c r="A127" s="1">
        <v>24435</v>
      </c>
      <c r="B127">
        <v>1966</v>
      </c>
      <c r="C127">
        <f>_xlfn.MAXIFS(Table1[ScheduleWeekWritten],Table1[ScheduleSeason],Table1[[#This Row],[ScheduleSeason]])</f>
        <v>16</v>
      </c>
      <c r="D127">
        <v>12</v>
      </c>
      <c r="E127" cm="1">
        <f t="array" ref="E127">_xlfn.XLOOKUP(Table1[[#This Row],[ScheduleWeekWritten]],Table3[Game],100+Table3[Increase],Table1[[#This Row],[ScheduleWeekWritten]])</f>
        <v>12</v>
      </c>
      <c r="F127" t="b">
        <v>0</v>
      </c>
      <c r="G127" t="s">
        <v>45</v>
      </c>
      <c r="H127">
        <v>14</v>
      </c>
      <c r="I127">
        <v>41</v>
      </c>
      <c r="J127" t="s">
        <v>53</v>
      </c>
      <c r="K127" t="s">
        <v>79</v>
      </c>
      <c r="L127" t="str">
        <f>_xlfn.XLOOKUP(Table1[[#This Row],[TeamFavoriteID]],Table2[team_id],Table2[team_name],_xlfn.XLOOKUP(Table1[[#This Row],[TeamFavoriteID]],Table2[team_id_pfr],Table2[team_name],"Even"))</f>
        <v>Detroit Lions</v>
      </c>
      <c r="M127">
        <v>-13</v>
      </c>
      <c r="N127">
        <f>IF(Table1[[#This Row],[TeamFavorite]]=Table1[[#This Row],[TeamHome]],Table1[[#This Row],[ScoreAway]]-Table1[[#This Row],[ScoreHome]],Table1[[#This Row],[ScoreHome]]-Table1[[#This Row],[ScoreAway]])</f>
        <v>27</v>
      </c>
      <c r="O127">
        <f>IF(Table1[[#This Row],[SpreadActual]]&lt;Table1[[#This Row],[SpreadFavorite]],1,0)</f>
        <v>0</v>
      </c>
      <c r="Q127" t="s">
        <v>48</v>
      </c>
      <c r="R127" t="b">
        <v>0</v>
      </c>
      <c r="S127">
        <v>55</v>
      </c>
      <c r="T127">
        <v>11</v>
      </c>
      <c r="U127">
        <v>80</v>
      </c>
    </row>
    <row r="128" spans="1:21" x14ac:dyDescent="0.2">
      <c r="A128" s="1">
        <v>24435</v>
      </c>
      <c r="B128">
        <v>1966</v>
      </c>
      <c r="C128">
        <f>_xlfn.MAXIFS(Table1[ScheduleWeekWritten],Table1[ScheduleSeason],Table1[[#This Row],[ScheduleSeason]])</f>
        <v>16</v>
      </c>
      <c r="D128">
        <v>13</v>
      </c>
      <c r="E128" cm="1">
        <f t="array" ref="E128">_xlfn.XLOOKUP(Table1[[#This Row],[ScheduleWeekWritten]],Table3[Game],100+Table3[Increase],Table1[[#This Row],[ScheduleWeekWritten]])</f>
        <v>13</v>
      </c>
      <c r="F128" t="b">
        <v>0</v>
      </c>
      <c r="G128" t="s">
        <v>20</v>
      </c>
      <c r="H128">
        <v>10</v>
      </c>
      <c r="I128">
        <v>31</v>
      </c>
      <c r="J128" t="s">
        <v>28</v>
      </c>
      <c r="K128" t="s">
        <v>89</v>
      </c>
      <c r="L128" t="str">
        <f>_xlfn.XLOOKUP(Table1[[#This Row],[TeamFavoriteID]],Table2[team_id],Table2[team_name],_xlfn.XLOOKUP(Table1[[#This Row],[TeamFavoriteID]],Table2[team_id_pfr],Table2[team_name],"Even"))</f>
        <v>Even</v>
      </c>
      <c r="M128">
        <v>0</v>
      </c>
      <c r="N128">
        <f>IF(Table1[[#This Row],[TeamFavorite]]=Table1[[#This Row],[TeamHome]],Table1[[#This Row],[ScoreAway]]-Table1[[#This Row],[ScoreHome]],Table1[[#This Row],[ScoreHome]]-Table1[[#This Row],[ScoreAway]])</f>
        <v>-21</v>
      </c>
      <c r="O128">
        <f>IF(Table1[[#This Row],[SpreadActual]]&lt;Table1[[#This Row],[SpreadFavorite]],1,0)</f>
        <v>1</v>
      </c>
      <c r="Q128" t="s">
        <v>76</v>
      </c>
      <c r="R128" t="b">
        <v>0</v>
      </c>
    </row>
    <row r="129" spans="1:21" x14ac:dyDescent="0.2">
      <c r="A129" s="1">
        <v>24438</v>
      </c>
      <c r="B129">
        <v>1966</v>
      </c>
      <c r="C129">
        <f>_xlfn.MAXIFS(Table1[ScheduleWeekWritten],Table1[ScheduleSeason],Table1[[#This Row],[ScheduleSeason]])</f>
        <v>16</v>
      </c>
      <c r="D129">
        <v>12</v>
      </c>
      <c r="E129" cm="1">
        <f t="array" ref="E129">_xlfn.XLOOKUP(Table1[[#This Row],[ScheduleWeekWritten]],Table3[Game],100+Table3[Increase],Table1[[#This Row],[ScheduleWeekWritten]])</f>
        <v>12</v>
      </c>
      <c r="F129" t="b">
        <v>0</v>
      </c>
      <c r="G129" t="s">
        <v>34</v>
      </c>
      <c r="H129">
        <v>7</v>
      </c>
      <c r="I129">
        <v>23</v>
      </c>
      <c r="J129" t="s">
        <v>39</v>
      </c>
      <c r="K129" t="s">
        <v>72</v>
      </c>
      <c r="L129" t="str">
        <f>_xlfn.XLOOKUP(Table1[[#This Row],[TeamFavoriteID]],Table2[team_id],Table2[team_name],_xlfn.XLOOKUP(Table1[[#This Row],[TeamFavoriteID]],Table2[team_id_pfr],Table2[team_name],"Even"))</f>
        <v>Baltimore Colts</v>
      </c>
      <c r="M129">
        <v>-7.5</v>
      </c>
      <c r="N129">
        <f>IF(Table1[[#This Row],[TeamFavorite]]=Table1[[#This Row],[TeamHome]],Table1[[#This Row],[ScoreAway]]-Table1[[#This Row],[ScoreHome]],Table1[[#This Row],[ScoreHome]]-Table1[[#This Row],[ScoreAway]])</f>
        <v>16</v>
      </c>
      <c r="O129">
        <f>IF(Table1[[#This Row],[SpreadActual]]&lt;Table1[[#This Row],[SpreadFavorite]],1,0)</f>
        <v>0</v>
      </c>
      <c r="Q129" t="s">
        <v>80</v>
      </c>
      <c r="R129" t="b">
        <v>0</v>
      </c>
      <c r="S129">
        <v>44</v>
      </c>
      <c r="T129">
        <v>8</v>
      </c>
      <c r="U129">
        <v>70</v>
      </c>
    </row>
    <row r="130" spans="1:21" x14ac:dyDescent="0.2">
      <c r="A130" s="1">
        <v>24438</v>
      </c>
      <c r="B130">
        <v>1966</v>
      </c>
      <c r="C130">
        <f>_xlfn.MAXIFS(Table1[ScheduleWeekWritten],Table1[ScheduleSeason],Table1[[#This Row],[ScheduleSeason]])</f>
        <v>16</v>
      </c>
      <c r="D130">
        <v>12</v>
      </c>
      <c r="E130" cm="1">
        <f t="array" ref="E130">_xlfn.XLOOKUP(Table1[[#This Row],[ScheduleWeekWritten]],Table3[Game],100+Table3[Increase],Table1[[#This Row],[ScheduleWeekWritten]])</f>
        <v>12</v>
      </c>
      <c r="F130" t="b">
        <v>0</v>
      </c>
      <c r="G130" t="s">
        <v>46</v>
      </c>
      <c r="H130">
        <v>23</v>
      </c>
      <c r="I130">
        <v>6</v>
      </c>
      <c r="J130" t="s">
        <v>38</v>
      </c>
      <c r="K130" t="s">
        <v>47</v>
      </c>
      <c r="L130" t="str">
        <f>_xlfn.XLOOKUP(Table1[[#This Row],[TeamFavoriteID]],Table2[team_id],Table2[team_name],_xlfn.XLOOKUP(Table1[[#This Row],[TeamFavoriteID]],Table2[team_id_pfr],Table2[team_name],"Even"))</f>
        <v>Chicago Bears</v>
      </c>
      <c r="M130">
        <v>-17</v>
      </c>
      <c r="N130">
        <f>IF(Table1[[#This Row],[TeamFavorite]]=Table1[[#This Row],[TeamHome]],Table1[[#This Row],[ScoreAway]]-Table1[[#This Row],[ScoreHome]],Table1[[#This Row],[ScoreHome]]-Table1[[#This Row],[ScoreAway]])</f>
        <v>-17</v>
      </c>
      <c r="O130">
        <f>IF(Table1[[#This Row],[SpreadActual]]&lt;Table1[[#This Row],[SpreadFavorite]],1,0)</f>
        <v>0</v>
      </c>
      <c r="Q130" t="s">
        <v>86</v>
      </c>
      <c r="R130" t="b">
        <v>0</v>
      </c>
      <c r="S130">
        <v>49</v>
      </c>
      <c r="T130">
        <v>11</v>
      </c>
      <c r="U130">
        <v>90</v>
      </c>
    </row>
    <row r="131" spans="1:21" x14ac:dyDescent="0.2">
      <c r="A131" s="1">
        <v>24438</v>
      </c>
      <c r="B131">
        <v>1966</v>
      </c>
      <c r="C131">
        <f>_xlfn.MAXIFS(Table1[ScheduleWeekWritten],Table1[ScheduleSeason],Table1[[#This Row],[ScheduleSeason]])</f>
        <v>16</v>
      </c>
      <c r="D131">
        <v>13</v>
      </c>
      <c r="E131" cm="1">
        <f t="array" ref="E131">_xlfn.XLOOKUP(Table1[[#This Row],[ScheduleWeekWritten]],Table3[Game],100+Table3[Increase],Table1[[#This Row],[ScheduleWeekWritten]])</f>
        <v>13</v>
      </c>
      <c r="F131" t="b">
        <v>0</v>
      </c>
      <c r="G131" t="s">
        <v>24</v>
      </c>
      <c r="H131">
        <v>20</v>
      </c>
      <c r="I131">
        <v>17</v>
      </c>
      <c r="J131" t="s">
        <v>27</v>
      </c>
      <c r="K131" t="s">
        <v>29</v>
      </c>
      <c r="L131" t="str">
        <f>_xlfn.XLOOKUP(Table1[[#This Row],[TeamFavoriteID]],Table2[team_id],Table2[team_name],_xlfn.XLOOKUP(Table1[[#This Row],[TeamFavoriteID]],Table2[team_id_pfr],Table2[team_name],"Even"))</f>
        <v>Los Angeles Chargers</v>
      </c>
      <c r="M131">
        <v>-12</v>
      </c>
      <c r="N131">
        <f>IF(Table1[[#This Row],[TeamFavorite]]=Table1[[#This Row],[TeamHome]],Table1[[#This Row],[ScoreAway]]-Table1[[#This Row],[ScoreHome]],Table1[[#This Row],[ScoreHome]]-Table1[[#This Row],[ScoreAway]])</f>
        <v>3</v>
      </c>
      <c r="O131">
        <f>IF(Table1[[#This Row],[SpreadActual]]&lt;Table1[[#This Row],[SpreadFavorite]],1,0)</f>
        <v>0</v>
      </c>
      <c r="Q131" t="s">
        <v>71</v>
      </c>
      <c r="R131" t="b">
        <v>0</v>
      </c>
    </row>
    <row r="132" spans="1:21" x14ac:dyDescent="0.2">
      <c r="A132" s="1">
        <v>24438</v>
      </c>
      <c r="B132">
        <v>1966</v>
      </c>
      <c r="C132">
        <f>_xlfn.MAXIFS(Table1[ScheduleWeekWritten],Table1[ScheduleSeason],Table1[[#This Row],[ScheduleSeason]])</f>
        <v>16</v>
      </c>
      <c r="D132">
        <v>13</v>
      </c>
      <c r="E132" cm="1">
        <f t="array" ref="E132">_xlfn.XLOOKUP(Table1[[#This Row],[ScheduleWeekWritten]],Table3[Game],100+Table3[Increase],Table1[[#This Row],[ScheduleWeekWritten]])</f>
        <v>13</v>
      </c>
      <c r="F132" t="b">
        <v>0</v>
      </c>
      <c r="G132" t="s">
        <v>19</v>
      </c>
      <c r="H132">
        <v>14</v>
      </c>
      <c r="I132">
        <v>20</v>
      </c>
      <c r="J132" t="s">
        <v>37</v>
      </c>
      <c r="K132" t="s">
        <v>70</v>
      </c>
      <c r="L132" t="str">
        <f>_xlfn.XLOOKUP(Table1[[#This Row],[TeamFavoriteID]],Table2[team_id],Table2[team_name],_xlfn.XLOOKUP(Table1[[#This Row],[TeamFavoriteID]],Table2[team_id_pfr],Table2[team_name],"Even"))</f>
        <v>Boston Patriots</v>
      </c>
      <c r="M132">
        <v>-11</v>
      </c>
      <c r="N132">
        <f>IF(Table1[[#This Row],[TeamFavorite]]=Table1[[#This Row],[TeamHome]],Table1[[#This Row],[ScoreAway]]-Table1[[#This Row],[ScoreHome]],Table1[[#This Row],[ScoreHome]]-Table1[[#This Row],[ScoreAway]])</f>
        <v>-6</v>
      </c>
      <c r="O132">
        <f>IF(Table1[[#This Row],[SpreadActual]]&lt;Table1[[#This Row],[SpreadFavorite]],1,0)</f>
        <v>0</v>
      </c>
      <c r="Q132" t="s">
        <v>22</v>
      </c>
      <c r="R132" t="b">
        <v>0</v>
      </c>
    </row>
    <row r="133" spans="1:21" x14ac:dyDescent="0.2">
      <c r="A133" s="1">
        <v>24438</v>
      </c>
      <c r="B133">
        <v>1966</v>
      </c>
      <c r="C133">
        <f>_xlfn.MAXIFS(Table1[ScheduleWeekWritten],Table1[ScheduleSeason],Table1[[#This Row],[ScheduleSeason]])</f>
        <v>16</v>
      </c>
      <c r="D133">
        <v>12</v>
      </c>
      <c r="E133" cm="1">
        <f t="array" ref="E133">_xlfn.XLOOKUP(Table1[[#This Row],[ScheduleWeekWritten]],Table3[Game],100+Table3[Increase],Table1[[#This Row],[ScheduleWeekWritten]])</f>
        <v>12</v>
      </c>
      <c r="F133" t="b">
        <v>0</v>
      </c>
      <c r="G133" t="s">
        <v>54</v>
      </c>
      <c r="H133">
        <v>16</v>
      </c>
      <c r="I133">
        <v>28</v>
      </c>
      <c r="J133" t="s">
        <v>33</v>
      </c>
      <c r="K133" t="s">
        <v>35</v>
      </c>
      <c r="L133" t="str">
        <f>_xlfn.XLOOKUP(Table1[[#This Row],[TeamFavoriteID]],Table2[team_id],Table2[team_name],_xlfn.XLOOKUP(Table1[[#This Row],[TeamFavoriteID]],Table2[team_id_pfr],Table2[team_name],"Even"))</f>
        <v>Green Bay Packers</v>
      </c>
      <c r="M133">
        <v>-6</v>
      </c>
      <c r="N133">
        <f>IF(Table1[[#This Row],[TeamFavorite]]=Table1[[#This Row],[TeamHome]],Table1[[#This Row],[ScoreAway]]-Table1[[#This Row],[ScoreHome]],Table1[[#This Row],[ScoreHome]]-Table1[[#This Row],[ScoreAway]])</f>
        <v>-12</v>
      </c>
      <c r="O133">
        <f>IF(Table1[[#This Row],[SpreadActual]]&lt;Table1[[#This Row],[SpreadFavorite]],1,0)</f>
        <v>1</v>
      </c>
      <c r="Q133" t="s">
        <v>73</v>
      </c>
      <c r="R133" t="b">
        <v>0</v>
      </c>
      <c r="S133">
        <v>33</v>
      </c>
      <c r="T133">
        <v>19</v>
      </c>
      <c r="U133">
        <v>78</v>
      </c>
    </row>
    <row r="134" spans="1:21" x14ac:dyDescent="0.2">
      <c r="A134" s="1">
        <v>24438</v>
      </c>
      <c r="B134">
        <v>1966</v>
      </c>
      <c r="C134">
        <f>_xlfn.MAXIFS(Table1[ScheduleWeekWritten],Table1[ScheduleSeason],Table1[[#This Row],[ScheduleSeason]])</f>
        <v>16</v>
      </c>
      <c r="D134">
        <v>13</v>
      </c>
      <c r="E134" cm="1">
        <f t="array" ref="E134">_xlfn.XLOOKUP(Table1[[#This Row],[ScheduleWeekWritten]],Table3[Game],100+Table3[Increase],Table1[[#This Row],[ScheduleWeekWritten]])</f>
        <v>13</v>
      </c>
      <c r="F134" t="b">
        <v>0</v>
      </c>
      <c r="G134" t="s">
        <v>31</v>
      </c>
      <c r="H134">
        <v>24</v>
      </c>
      <c r="I134">
        <v>32</v>
      </c>
      <c r="J134" t="s">
        <v>42</v>
      </c>
      <c r="K134" t="s">
        <v>75</v>
      </c>
      <c r="L134" t="str">
        <f>_xlfn.XLOOKUP(Table1[[#This Row],[TeamFavoriteID]],Table2[team_id],Table2[team_name],_xlfn.XLOOKUP(Table1[[#This Row],[TeamFavoriteID]],Table2[team_id_pfr],Table2[team_name],"Even"))</f>
        <v>Kansas City Chiefs</v>
      </c>
      <c r="M134">
        <v>-4</v>
      </c>
      <c r="N134">
        <f>IF(Table1[[#This Row],[TeamFavorite]]=Table1[[#This Row],[TeamHome]],Table1[[#This Row],[ScoreAway]]-Table1[[#This Row],[ScoreHome]],Table1[[#This Row],[ScoreHome]]-Table1[[#This Row],[ScoreAway]])</f>
        <v>-8</v>
      </c>
      <c r="O134">
        <f>IF(Table1[[#This Row],[SpreadActual]]&lt;Table1[[#This Row],[SpreadFavorite]],1,0)</f>
        <v>1</v>
      </c>
      <c r="Q134" t="s">
        <v>74</v>
      </c>
      <c r="R134" t="b">
        <v>0</v>
      </c>
    </row>
    <row r="135" spans="1:21" x14ac:dyDescent="0.2">
      <c r="A135" s="1">
        <v>24438</v>
      </c>
      <c r="B135">
        <v>1966</v>
      </c>
      <c r="C135">
        <f>_xlfn.MAXIFS(Table1[ScheduleWeekWritten],Table1[ScheduleSeason],Table1[[#This Row],[ScheduleSeason]])</f>
        <v>16</v>
      </c>
      <c r="D135">
        <v>12</v>
      </c>
      <c r="E135" cm="1">
        <f t="array" ref="E135">_xlfn.XLOOKUP(Table1[[#This Row],[ScheduleWeekWritten]],Table3[Game],100+Table3[Increase],Table1[[#This Row],[ScheduleWeekWritten]])</f>
        <v>12</v>
      </c>
      <c r="F135" t="b">
        <v>0</v>
      </c>
      <c r="G135" t="s">
        <v>57</v>
      </c>
      <c r="H135">
        <v>6</v>
      </c>
      <c r="I135">
        <v>3</v>
      </c>
      <c r="J135" t="s">
        <v>49</v>
      </c>
      <c r="K135" t="s">
        <v>59</v>
      </c>
      <c r="L135" t="str">
        <f>_xlfn.XLOOKUP(Table1[[#This Row],[TeamFavoriteID]],Table2[team_id],Table2[team_name],_xlfn.XLOOKUP(Table1[[#This Row],[TeamFavoriteID]],Table2[team_id_pfr],Table2[team_name],"Even"))</f>
        <v>Arizona Cardinals</v>
      </c>
      <c r="M135">
        <v>-6.5</v>
      </c>
      <c r="N135">
        <f>IF(Table1[[#This Row],[TeamFavorite]]=Table1[[#This Row],[TeamHome]],Table1[[#This Row],[ScoreAway]]-Table1[[#This Row],[ScoreHome]],Table1[[#This Row],[ScoreHome]]-Table1[[#This Row],[ScoreAway]])</f>
        <v>3</v>
      </c>
      <c r="O135">
        <f>IF(Table1[[#This Row],[SpreadActual]]&lt;Table1[[#This Row],[SpreadFavorite]],1,0)</f>
        <v>0</v>
      </c>
      <c r="Q135" t="s">
        <v>60</v>
      </c>
      <c r="R135" t="b">
        <v>0</v>
      </c>
      <c r="S135">
        <v>50</v>
      </c>
      <c r="T135">
        <v>19</v>
      </c>
      <c r="U135">
        <v>94</v>
      </c>
    </row>
    <row r="136" spans="1:21" x14ac:dyDescent="0.2">
      <c r="A136" s="1">
        <v>24438</v>
      </c>
      <c r="B136">
        <v>1966</v>
      </c>
      <c r="C136">
        <f>_xlfn.MAXIFS(Table1[ScheduleWeekWritten],Table1[ScheduleSeason],Table1[[#This Row],[ScheduleSeason]])</f>
        <v>16</v>
      </c>
      <c r="D136">
        <v>12</v>
      </c>
      <c r="E136" cm="1">
        <f t="array" ref="E136">_xlfn.XLOOKUP(Table1[[#This Row],[ScheduleWeekWritten]],Table3[Game],100+Table3[Increase],Table1[[#This Row],[ScheduleWeekWritten]])</f>
        <v>12</v>
      </c>
      <c r="F136" t="b">
        <v>0</v>
      </c>
      <c r="G136" t="s">
        <v>61</v>
      </c>
      <c r="H136">
        <v>72</v>
      </c>
      <c r="I136">
        <v>41</v>
      </c>
      <c r="J136" t="s">
        <v>50</v>
      </c>
      <c r="K136" t="s">
        <v>85</v>
      </c>
      <c r="L136" t="str">
        <f>_xlfn.XLOOKUP(Table1[[#This Row],[TeamFavoriteID]],Table2[team_id],Table2[team_name],_xlfn.XLOOKUP(Table1[[#This Row],[TeamFavoriteID]],Table2[team_id_pfr],Table2[team_name],"Even"))</f>
        <v>Washington Commanders</v>
      </c>
      <c r="M136">
        <v>-17</v>
      </c>
      <c r="N136">
        <f>IF(Table1[[#This Row],[TeamFavorite]]=Table1[[#This Row],[TeamHome]],Table1[[#This Row],[ScoreAway]]-Table1[[#This Row],[ScoreHome]],Table1[[#This Row],[ScoreHome]]-Table1[[#This Row],[ScoreAway]])</f>
        <v>31</v>
      </c>
      <c r="O136">
        <f>IF(Table1[[#This Row],[SpreadActual]]&lt;Table1[[#This Row],[SpreadFavorite]],1,0)</f>
        <v>0</v>
      </c>
      <c r="Q136" t="s">
        <v>64</v>
      </c>
      <c r="R136" t="b">
        <v>0</v>
      </c>
      <c r="S136">
        <v>42</v>
      </c>
      <c r="T136">
        <v>5</v>
      </c>
      <c r="U136">
        <v>83</v>
      </c>
    </row>
    <row r="137" spans="1:21" x14ac:dyDescent="0.2">
      <c r="A137" s="1">
        <v>24444</v>
      </c>
      <c r="B137">
        <v>1966</v>
      </c>
      <c r="C137">
        <f>_xlfn.MAXIFS(Table1[ScheduleWeekWritten],Table1[ScheduleSeason],Table1[[#This Row],[ScheduleSeason]])</f>
        <v>16</v>
      </c>
      <c r="D137">
        <v>14</v>
      </c>
      <c r="E137" cm="1">
        <f t="array" ref="E137">_xlfn.XLOOKUP(Table1[[#This Row],[ScheduleWeekWritten]],Table3[Game],100+Table3[Increase],Table1[[#This Row],[ScheduleWeekWritten]])</f>
        <v>14</v>
      </c>
      <c r="F137" t="b">
        <v>0</v>
      </c>
      <c r="G137" t="s">
        <v>20</v>
      </c>
      <c r="H137">
        <v>28</v>
      </c>
      <c r="I137">
        <v>28</v>
      </c>
      <c r="J137" t="s">
        <v>31</v>
      </c>
      <c r="K137" t="s">
        <v>21</v>
      </c>
      <c r="L137" t="str">
        <f>_xlfn.XLOOKUP(Table1[[#This Row],[TeamFavoriteID]],Table2[team_id],Table2[team_name],_xlfn.XLOOKUP(Table1[[#This Row],[TeamFavoriteID]],Table2[team_id_pfr],Table2[team_name],"Even"))</f>
        <v>Las Vegas Raiders</v>
      </c>
      <c r="M137">
        <v>-4</v>
      </c>
      <c r="N137">
        <f>IF(Table1[[#This Row],[TeamFavorite]]=Table1[[#This Row],[TeamHome]],Table1[[#This Row],[ScoreAway]]-Table1[[#This Row],[ScoreHome]],Table1[[#This Row],[ScoreHome]]-Table1[[#This Row],[ScoreAway]])</f>
        <v>0</v>
      </c>
      <c r="O137">
        <f>IF(Table1[[#This Row],[SpreadActual]]&lt;Table1[[#This Row],[SpreadFavorite]],1,0)</f>
        <v>0</v>
      </c>
      <c r="Q137" t="s">
        <v>76</v>
      </c>
      <c r="R137" t="b">
        <v>0</v>
      </c>
    </row>
    <row r="138" spans="1:21" x14ac:dyDescent="0.2">
      <c r="A138" s="1">
        <v>24445</v>
      </c>
      <c r="B138">
        <v>1966</v>
      </c>
      <c r="C138">
        <f>_xlfn.MAXIFS(Table1[ScheduleWeekWritten],Table1[ScheduleSeason],Table1[[#This Row],[ScheduleSeason]])</f>
        <v>16</v>
      </c>
      <c r="D138">
        <v>13</v>
      </c>
      <c r="E138" cm="1">
        <f t="array" ref="E138">_xlfn.XLOOKUP(Table1[[#This Row],[ScheduleWeekWritten]],Table3[Game],100+Table3[Increase],Table1[[#This Row],[ScheduleWeekWritten]])</f>
        <v>13</v>
      </c>
      <c r="F138" t="b">
        <v>0</v>
      </c>
      <c r="G138" t="s">
        <v>34</v>
      </c>
      <c r="H138">
        <v>21</v>
      </c>
      <c r="I138">
        <v>16</v>
      </c>
      <c r="J138" t="s">
        <v>46</v>
      </c>
      <c r="K138" t="s">
        <v>72</v>
      </c>
      <c r="L138" t="str">
        <f>_xlfn.XLOOKUP(Table1[[#This Row],[TeamFavoriteID]],Table2[team_id],Table2[team_name],_xlfn.XLOOKUP(Table1[[#This Row],[TeamFavoriteID]],Table2[team_id_pfr],Table2[team_name],"Even"))</f>
        <v>Baltimore Colts</v>
      </c>
      <c r="M138">
        <v>-6</v>
      </c>
      <c r="N138">
        <f>IF(Table1[[#This Row],[TeamFavorite]]=Table1[[#This Row],[TeamHome]],Table1[[#This Row],[ScoreAway]]-Table1[[#This Row],[ScoreHome]],Table1[[#This Row],[ScoreHome]]-Table1[[#This Row],[ScoreAway]])</f>
        <v>-5</v>
      </c>
      <c r="O138">
        <f>IF(Table1[[#This Row],[SpreadActual]]&lt;Table1[[#This Row],[SpreadFavorite]],1,0)</f>
        <v>0</v>
      </c>
      <c r="Q138" t="s">
        <v>80</v>
      </c>
      <c r="R138" t="b">
        <v>0</v>
      </c>
      <c r="S138">
        <v>21</v>
      </c>
      <c r="T138">
        <v>10</v>
      </c>
      <c r="U138">
        <v>40</v>
      </c>
    </row>
    <row r="139" spans="1:21" x14ac:dyDescent="0.2">
      <c r="A139" s="1">
        <v>24445</v>
      </c>
      <c r="B139">
        <v>1966</v>
      </c>
      <c r="C139">
        <f>_xlfn.MAXIFS(Table1[ScheduleWeekWritten],Table1[ScheduleSeason],Table1[[#This Row],[ScheduleSeason]])</f>
        <v>16</v>
      </c>
      <c r="D139">
        <v>14</v>
      </c>
      <c r="E139" cm="1">
        <f t="array" ref="E139">_xlfn.XLOOKUP(Table1[[#This Row],[ScheduleWeekWritten]],Table3[Game],100+Table3[Increase],Table1[[#This Row],[ScheduleWeekWritten]])</f>
        <v>14</v>
      </c>
      <c r="F139" t="b">
        <v>0</v>
      </c>
      <c r="G139" t="s">
        <v>37</v>
      </c>
      <c r="H139">
        <v>14</v>
      </c>
      <c r="I139">
        <v>3</v>
      </c>
      <c r="J139" t="s">
        <v>28</v>
      </c>
      <c r="K139" t="s">
        <v>43</v>
      </c>
      <c r="L139" t="str">
        <f>_xlfn.XLOOKUP(Table1[[#This Row],[TeamFavoriteID]],Table2[team_id],Table2[team_name],_xlfn.XLOOKUP(Table1[[#This Row],[TeamFavoriteID]],Table2[team_id_pfr],Table2[team_name],"Even"))</f>
        <v>Buffalo Bills</v>
      </c>
      <c r="M139">
        <v>-6</v>
      </c>
      <c r="N139">
        <f>IF(Table1[[#This Row],[TeamFavorite]]=Table1[[#This Row],[TeamHome]],Table1[[#This Row],[ScoreAway]]-Table1[[#This Row],[ScoreHome]],Table1[[#This Row],[ScoreHome]]-Table1[[#This Row],[ScoreAway]])</f>
        <v>11</v>
      </c>
      <c r="O139">
        <f>IF(Table1[[#This Row],[SpreadActual]]&lt;Table1[[#This Row],[SpreadFavorite]],1,0)</f>
        <v>0</v>
      </c>
      <c r="Q139" t="s">
        <v>81</v>
      </c>
      <c r="R139" t="b">
        <v>0</v>
      </c>
      <c r="S139">
        <v>21</v>
      </c>
      <c r="T139">
        <v>15</v>
      </c>
      <c r="U139">
        <v>42</v>
      </c>
    </row>
    <row r="140" spans="1:21" x14ac:dyDescent="0.2">
      <c r="A140" s="1">
        <v>24445</v>
      </c>
      <c r="B140">
        <v>1966</v>
      </c>
      <c r="C140">
        <f>_xlfn.MAXIFS(Table1[ScheduleWeekWritten],Table1[ScheduleSeason],Table1[[#This Row],[ScheduleSeason]])</f>
        <v>16</v>
      </c>
      <c r="D140">
        <v>13</v>
      </c>
      <c r="E140" cm="1">
        <f t="array" ref="E140">_xlfn.XLOOKUP(Table1[[#This Row],[ScheduleWeekWritten]],Table3[Game],100+Table3[Increase],Table1[[#This Row],[ScheduleWeekWritten]])</f>
        <v>13</v>
      </c>
      <c r="F140" t="b">
        <v>0</v>
      </c>
      <c r="G140" t="s">
        <v>62</v>
      </c>
      <c r="H140">
        <v>49</v>
      </c>
      <c r="I140">
        <v>40</v>
      </c>
      <c r="J140" t="s">
        <v>50</v>
      </c>
      <c r="K140" t="s">
        <v>63</v>
      </c>
      <c r="L140" t="str">
        <f>_xlfn.XLOOKUP(Table1[[#This Row],[TeamFavoriteID]],Table2[team_id],Table2[team_name],_xlfn.XLOOKUP(Table1[[#This Row],[TeamFavoriteID]],Table2[team_id_pfr],Table2[team_name],"Even"))</f>
        <v>Cleveland Browns</v>
      </c>
      <c r="M140">
        <v>-25</v>
      </c>
      <c r="N140">
        <f>IF(Table1[[#This Row],[TeamFavorite]]=Table1[[#This Row],[TeamHome]],Table1[[#This Row],[ScoreAway]]-Table1[[#This Row],[ScoreHome]],Table1[[#This Row],[ScoreHome]]-Table1[[#This Row],[ScoreAway]])</f>
        <v>-9</v>
      </c>
      <c r="O140">
        <f>IF(Table1[[#This Row],[SpreadActual]]&lt;Table1[[#This Row],[SpreadFavorite]],1,0)</f>
        <v>0</v>
      </c>
      <c r="Q140" t="s">
        <v>66</v>
      </c>
      <c r="R140" t="b">
        <v>0</v>
      </c>
      <c r="S140">
        <v>18</v>
      </c>
      <c r="T140">
        <v>8</v>
      </c>
      <c r="U140">
        <v>78</v>
      </c>
    </row>
    <row r="141" spans="1:21" x14ac:dyDescent="0.2">
      <c r="A141" s="1">
        <v>24445</v>
      </c>
      <c r="B141">
        <v>1966</v>
      </c>
      <c r="C141">
        <f>_xlfn.MAXIFS(Table1[ScheduleWeekWritten],Table1[ScheduleSeason],Table1[[#This Row],[ScheduleSeason]])</f>
        <v>16</v>
      </c>
      <c r="D141">
        <v>13</v>
      </c>
      <c r="E141" cm="1">
        <f t="array" ref="E141">_xlfn.XLOOKUP(Table1[[#This Row],[ScheduleWeekWritten]],Table3[Game],100+Table3[Increase],Table1[[#This Row],[ScheduleWeekWritten]])</f>
        <v>13</v>
      </c>
      <c r="F141" t="b">
        <v>0</v>
      </c>
      <c r="G141" t="s">
        <v>67</v>
      </c>
      <c r="H141">
        <v>31</v>
      </c>
      <c r="I141">
        <v>17</v>
      </c>
      <c r="J141" t="s">
        <v>57</v>
      </c>
      <c r="K141" t="s">
        <v>68</v>
      </c>
      <c r="L141" t="str">
        <f>_xlfn.XLOOKUP(Table1[[#This Row],[TeamFavoriteID]],Table2[team_id],Table2[team_name],_xlfn.XLOOKUP(Table1[[#This Row],[TeamFavoriteID]],Table2[team_id_pfr],Table2[team_name],"Even"))</f>
        <v>Dallas Cowboys</v>
      </c>
      <c r="M141">
        <v>-13</v>
      </c>
      <c r="N141">
        <f>IF(Table1[[#This Row],[TeamFavorite]]=Table1[[#This Row],[TeamHome]],Table1[[#This Row],[ScoreAway]]-Table1[[#This Row],[ScoreHome]],Table1[[#This Row],[ScoreHome]]-Table1[[#This Row],[ScoreAway]])</f>
        <v>-14</v>
      </c>
      <c r="O141">
        <f>IF(Table1[[#This Row],[SpreadActual]]&lt;Table1[[#This Row],[SpreadFavorite]],1,0)</f>
        <v>1</v>
      </c>
      <c r="Q141" t="s">
        <v>69</v>
      </c>
      <c r="R141" t="b">
        <v>0</v>
      </c>
      <c r="S141">
        <v>43</v>
      </c>
      <c r="T141">
        <v>9</v>
      </c>
      <c r="U141">
        <v>90</v>
      </c>
    </row>
    <row r="142" spans="1:21" x14ac:dyDescent="0.2">
      <c r="A142" s="1">
        <v>24445</v>
      </c>
      <c r="B142">
        <v>1966</v>
      </c>
      <c r="C142">
        <f>_xlfn.MAXIFS(Table1[ScheduleWeekWritten],Table1[ScheduleSeason],Table1[[#This Row],[ScheduleSeason]])</f>
        <v>16</v>
      </c>
      <c r="D142">
        <v>14</v>
      </c>
      <c r="E142" cm="1">
        <f t="array" ref="E142">_xlfn.XLOOKUP(Table1[[#This Row],[ScheduleWeekWritten]],Table3[Game],100+Table3[Increase],Table1[[#This Row],[ScheduleWeekWritten]])</f>
        <v>14</v>
      </c>
      <c r="F142" t="b">
        <v>0</v>
      </c>
      <c r="G142" t="s">
        <v>24</v>
      </c>
      <c r="H142">
        <v>17</v>
      </c>
      <c r="I142">
        <v>7</v>
      </c>
      <c r="J142" t="s">
        <v>19</v>
      </c>
      <c r="K142" t="s">
        <v>88</v>
      </c>
      <c r="L142" t="str">
        <f>_xlfn.XLOOKUP(Table1[[#This Row],[TeamFavoriteID]],Table2[team_id],Table2[team_name],_xlfn.XLOOKUP(Table1[[#This Row],[TeamFavoriteID]],Table2[team_id_pfr],Table2[team_name],"Even"))</f>
        <v>Denver Broncos</v>
      </c>
      <c r="M142">
        <v>-6</v>
      </c>
      <c r="N142">
        <f>IF(Table1[[#This Row],[TeamFavorite]]=Table1[[#This Row],[TeamHome]],Table1[[#This Row],[ScoreAway]]-Table1[[#This Row],[ScoreHome]],Table1[[#This Row],[ScoreHome]]-Table1[[#This Row],[ScoreAway]])</f>
        <v>-10</v>
      </c>
      <c r="O142">
        <f>IF(Table1[[#This Row],[SpreadActual]]&lt;Table1[[#This Row],[SpreadFavorite]],1,0)</f>
        <v>1</v>
      </c>
      <c r="Q142" t="s">
        <v>71</v>
      </c>
      <c r="R142" t="b">
        <v>0</v>
      </c>
    </row>
    <row r="143" spans="1:21" x14ac:dyDescent="0.2">
      <c r="A143" s="1">
        <v>24445</v>
      </c>
      <c r="B143">
        <v>1966</v>
      </c>
      <c r="C143">
        <f>_xlfn.MAXIFS(Table1[ScheduleWeekWritten],Table1[ScheduleSeason],Table1[[#This Row],[ScheduleSeason]])</f>
        <v>16</v>
      </c>
      <c r="D143">
        <v>13</v>
      </c>
      <c r="E143" cm="1">
        <f t="array" ref="E143">_xlfn.XLOOKUP(Table1[[#This Row],[ScheduleWeekWritten]],Table3[Game],100+Table3[Increase],Table1[[#This Row],[ScheduleWeekWritten]])</f>
        <v>13</v>
      </c>
      <c r="F143" t="b">
        <v>0</v>
      </c>
      <c r="G143" t="s">
        <v>33</v>
      </c>
      <c r="H143">
        <v>20</v>
      </c>
      <c r="I143">
        <v>7</v>
      </c>
      <c r="J143" t="s">
        <v>53</v>
      </c>
      <c r="K143" t="s">
        <v>35</v>
      </c>
      <c r="L143" t="str">
        <f>_xlfn.XLOOKUP(Table1[[#This Row],[TeamFavoriteID]],Table2[team_id],Table2[team_name],_xlfn.XLOOKUP(Table1[[#This Row],[TeamFavoriteID]],Table2[team_id_pfr],Table2[team_name],"Even"))</f>
        <v>Green Bay Packers</v>
      </c>
      <c r="M143">
        <v>-12</v>
      </c>
      <c r="N143">
        <f>IF(Table1[[#This Row],[TeamFavorite]]=Table1[[#This Row],[TeamHome]],Table1[[#This Row],[ScoreAway]]-Table1[[#This Row],[ScoreHome]],Table1[[#This Row],[ScoreHome]]-Table1[[#This Row],[ScoreAway]])</f>
        <v>-13</v>
      </c>
      <c r="O143">
        <f>IF(Table1[[#This Row],[SpreadActual]]&lt;Table1[[#This Row],[SpreadFavorite]],1,0)</f>
        <v>1</v>
      </c>
      <c r="Q143" t="s">
        <v>36</v>
      </c>
      <c r="R143" t="b">
        <v>0</v>
      </c>
      <c r="S143">
        <v>20</v>
      </c>
      <c r="T143">
        <v>12</v>
      </c>
      <c r="U143">
        <v>72</v>
      </c>
    </row>
    <row r="144" spans="1:21" x14ac:dyDescent="0.2">
      <c r="A144" s="1">
        <v>24445</v>
      </c>
      <c r="B144">
        <v>1966</v>
      </c>
      <c r="C144">
        <f>_xlfn.MAXIFS(Table1[ScheduleWeekWritten],Table1[ScheduleSeason],Table1[[#This Row],[ScheduleSeason]])</f>
        <v>16</v>
      </c>
      <c r="D144">
        <v>14</v>
      </c>
      <c r="E144" cm="1">
        <f t="array" ref="E144">_xlfn.XLOOKUP(Table1[[#This Row],[ScheduleWeekWritten]],Table3[Game],100+Table3[Increase],Table1[[#This Row],[ScheduleWeekWritten]])</f>
        <v>14</v>
      </c>
      <c r="F144" t="b">
        <v>0</v>
      </c>
      <c r="G144" t="s">
        <v>23</v>
      </c>
      <c r="H144">
        <v>22</v>
      </c>
      <c r="I144">
        <v>28</v>
      </c>
      <c r="J144" t="s">
        <v>27</v>
      </c>
      <c r="K144" t="s">
        <v>29</v>
      </c>
      <c r="L144" t="str">
        <f>_xlfn.XLOOKUP(Table1[[#This Row],[TeamFavoriteID]],Table2[team_id],Table2[team_name],_xlfn.XLOOKUP(Table1[[#This Row],[TeamFavoriteID]],Table2[team_id_pfr],Table2[team_name],"Even"))</f>
        <v>Los Angeles Chargers</v>
      </c>
      <c r="M144">
        <v>-6</v>
      </c>
      <c r="N144">
        <f>IF(Table1[[#This Row],[TeamFavorite]]=Table1[[#This Row],[TeamHome]],Table1[[#This Row],[ScoreAway]]-Table1[[#This Row],[ScoreHome]],Table1[[#This Row],[ScoreHome]]-Table1[[#This Row],[ScoreAway]])</f>
        <v>-6</v>
      </c>
      <c r="O144">
        <f>IF(Table1[[#This Row],[SpreadActual]]&lt;Table1[[#This Row],[SpreadFavorite]],1,0)</f>
        <v>0</v>
      </c>
      <c r="Q144" t="s">
        <v>26</v>
      </c>
      <c r="R144" t="b">
        <v>0</v>
      </c>
    </row>
    <row r="145" spans="1:21" x14ac:dyDescent="0.2">
      <c r="A145" s="1">
        <v>24445</v>
      </c>
      <c r="B145">
        <v>1966</v>
      </c>
      <c r="C145">
        <f>_xlfn.MAXIFS(Table1[ScheduleWeekWritten],Table1[ScheduleSeason],Table1[[#This Row],[ScheduleSeason]])</f>
        <v>16</v>
      </c>
      <c r="D145">
        <v>13</v>
      </c>
      <c r="E145" cm="1">
        <f t="array" ref="E145">_xlfn.XLOOKUP(Table1[[#This Row],[ScheduleWeekWritten]],Table3[Game],100+Table3[Increase],Table1[[#This Row],[ScheduleWeekWritten]])</f>
        <v>13</v>
      </c>
      <c r="F145" t="b">
        <v>0</v>
      </c>
      <c r="G145" t="s">
        <v>39</v>
      </c>
      <c r="H145">
        <v>23</v>
      </c>
      <c r="I145">
        <v>3</v>
      </c>
      <c r="J145" t="s">
        <v>45</v>
      </c>
      <c r="K145" t="s">
        <v>40</v>
      </c>
      <c r="L145" t="str">
        <f>_xlfn.XLOOKUP(Table1[[#This Row],[TeamFavoriteID]],Table2[team_id],Table2[team_name],_xlfn.XLOOKUP(Table1[[#This Row],[TeamFavoriteID]],Table2[team_id_pfr],Table2[team_name],"Even"))</f>
        <v>Los Angeles Rams</v>
      </c>
      <c r="M145">
        <v>-13</v>
      </c>
      <c r="N145">
        <f>IF(Table1[[#This Row],[TeamFavorite]]=Table1[[#This Row],[TeamHome]],Table1[[#This Row],[ScoreAway]]-Table1[[#This Row],[ScoreHome]],Table1[[#This Row],[ScoreHome]]-Table1[[#This Row],[ScoreAway]])</f>
        <v>-20</v>
      </c>
      <c r="O145">
        <f>IF(Table1[[#This Row],[SpreadActual]]&lt;Table1[[#This Row],[SpreadFavorite]],1,0)</f>
        <v>1</v>
      </c>
      <c r="Q145" t="s">
        <v>65</v>
      </c>
      <c r="R145" t="b">
        <v>0</v>
      </c>
      <c r="S145">
        <v>57</v>
      </c>
      <c r="T145">
        <v>8</v>
      </c>
      <c r="U145">
        <v>86</v>
      </c>
    </row>
    <row r="146" spans="1:21" x14ac:dyDescent="0.2">
      <c r="A146" s="1">
        <v>24445</v>
      </c>
      <c r="B146">
        <v>1966</v>
      </c>
      <c r="C146">
        <f>_xlfn.MAXIFS(Table1[ScheduleWeekWritten],Table1[ScheduleSeason],Table1[[#This Row],[ScheduleSeason]])</f>
        <v>16</v>
      </c>
      <c r="D146">
        <v>13</v>
      </c>
      <c r="E146" cm="1">
        <f t="array" ref="E146">_xlfn.XLOOKUP(Table1[[#This Row],[ScheduleWeekWritten]],Table3[Game],100+Table3[Increase],Table1[[#This Row],[ScheduleWeekWritten]])</f>
        <v>13</v>
      </c>
      <c r="F146" t="b">
        <v>0</v>
      </c>
      <c r="G146" t="s">
        <v>54</v>
      </c>
      <c r="H146">
        <v>13</v>
      </c>
      <c r="I146">
        <v>20</v>
      </c>
      <c r="J146" t="s">
        <v>38</v>
      </c>
      <c r="K146" t="s">
        <v>55</v>
      </c>
      <c r="L146" t="str">
        <f>_xlfn.XLOOKUP(Table1[[#This Row],[TeamFavoriteID]],Table2[team_id],Table2[team_name],_xlfn.XLOOKUP(Table1[[#This Row],[TeamFavoriteID]],Table2[team_id_pfr],Table2[team_name],"Even"))</f>
        <v>Minnesota Vikings</v>
      </c>
      <c r="M146">
        <v>-16</v>
      </c>
      <c r="N146">
        <f>IF(Table1[[#This Row],[TeamFavorite]]=Table1[[#This Row],[TeamHome]],Table1[[#This Row],[ScoreAway]]-Table1[[#This Row],[ScoreHome]],Table1[[#This Row],[ScoreHome]]-Table1[[#This Row],[ScoreAway]])</f>
        <v>7</v>
      </c>
      <c r="O146">
        <f>IF(Table1[[#This Row],[SpreadActual]]&lt;Table1[[#This Row],[SpreadFavorite]],1,0)</f>
        <v>0</v>
      </c>
      <c r="Q146" t="s">
        <v>73</v>
      </c>
      <c r="R146" t="b">
        <v>0</v>
      </c>
      <c r="S146">
        <v>20</v>
      </c>
      <c r="T146">
        <v>14</v>
      </c>
      <c r="U146">
        <v>75</v>
      </c>
    </row>
    <row r="147" spans="1:21" x14ac:dyDescent="0.2">
      <c r="A147" s="1">
        <v>24445</v>
      </c>
      <c r="B147">
        <v>1966</v>
      </c>
      <c r="C147">
        <f>_xlfn.MAXIFS(Table1[ScheduleWeekWritten],Table1[ScheduleSeason],Table1[[#This Row],[ScheduleSeason]])</f>
        <v>16</v>
      </c>
      <c r="D147">
        <v>13</v>
      </c>
      <c r="E147" cm="1">
        <f t="array" ref="E147">_xlfn.XLOOKUP(Table1[[#This Row],[ScheduleWeekWritten]],Table3[Game],100+Table3[Increase],Table1[[#This Row],[ScheduleWeekWritten]])</f>
        <v>13</v>
      </c>
      <c r="F147" t="b">
        <v>0</v>
      </c>
      <c r="G147" t="s">
        <v>58</v>
      </c>
      <c r="H147">
        <v>27</v>
      </c>
      <c r="I147">
        <v>23</v>
      </c>
      <c r="J147" t="s">
        <v>49</v>
      </c>
      <c r="K147" t="s">
        <v>77</v>
      </c>
      <c r="L147" t="str">
        <f>_xlfn.XLOOKUP(Table1[[#This Row],[TeamFavoriteID]],Table2[team_id],Table2[team_name],_xlfn.XLOOKUP(Table1[[#This Row],[TeamFavoriteID]],Table2[team_id_pfr],Table2[team_name],"Even"))</f>
        <v>Philadelphia Eagles</v>
      </c>
      <c r="M147">
        <v>-7</v>
      </c>
      <c r="N147">
        <f>IF(Table1[[#This Row],[TeamFavorite]]=Table1[[#This Row],[TeamHome]],Table1[[#This Row],[ScoreAway]]-Table1[[#This Row],[ScoreHome]],Table1[[#This Row],[ScoreHome]]-Table1[[#This Row],[ScoreAway]])</f>
        <v>-4</v>
      </c>
      <c r="O147">
        <f>IF(Table1[[#This Row],[SpreadActual]]&lt;Table1[[#This Row],[SpreadFavorite]],1,0)</f>
        <v>0</v>
      </c>
      <c r="Q147" t="s">
        <v>78</v>
      </c>
      <c r="R147" t="b">
        <v>0</v>
      </c>
      <c r="S147">
        <v>20</v>
      </c>
      <c r="T147">
        <v>12</v>
      </c>
      <c r="U147">
        <v>39</v>
      </c>
    </row>
    <row r="148" spans="1:21" x14ac:dyDescent="0.2">
      <c r="A148" s="1">
        <v>24451</v>
      </c>
      <c r="B148">
        <v>1966</v>
      </c>
      <c r="C148">
        <f>_xlfn.MAXIFS(Table1[ScheduleWeekWritten],Table1[ScheduleSeason],Table1[[#This Row],[ScheduleSeason]])</f>
        <v>16</v>
      </c>
      <c r="D148">
        <v>14</v>
      </c>
      <c r="E148" cm="1">
        <f t="array" ref="E148">_xlfn.XLOOKUP(Table1[[#This Row],[ScheduleWeekWritten]],Table3[Game],100+Table3[Increase],Table1[[#This Row],[ScheduleWeekWritten]])</f>
        <v>14</v>
      </c>
      <c r="F148" t="b">
        <v>0</v>
      </c>
      <c r="G148" t="s">
        <v>34</v>
      </c>
      <c r="H148">
        <v>10</v>
      </c>
      <c r="I148">
        <v>14</v>
      </c>
      <c r="J148" t="s">
        <v>33</v>
      </c>
      <c r="K148" t="s">
        <v>35</v>
      </c>
      <c r="L148" t="str">
        <f>_xlfn.XLOOKUP(Table1[[#This Row],[TeamFavoriteID]],Table2[team_id],Table2[team_name],_xlfn.XLOOKUP(Table1[[#This Row],[TeamFavoriteID]],Table2[team_id_pfr],Table2[team_name],"Even"))</f>
        <v>Green Bay Packers</v>
      </c>
      <c r="M148">
        <v>-3.5</v>
      </c>
      <c r="N148">
        <f>IF(Table1[[#This Row],[TeamFavorite]]=Table1[[#This Row],[TeamHome]],Table1[[#This Row],[ScoreAway]]-Table1[[#This Row],[ScoreHome]],Table1[[#This Row],[ScoreHome]]-Table1[[#This Row],[ScoreAway]])</f>
        <v>-4</v>
      </c>
      <c r="O148">
        <f>IF(Table1[[#This Row],[SpreadActual]]&lt;Table1[[#This Row],[SpreadFavorite]],1,0)</f>
        <v>1</v>
      </c>
      <c r="Q148" t="s">
        <v>80</v>
      </c>
      <c r="R148" t="b">
        <v>0</v>
      </c>
      <c r="S148">
        <v>58</v>
      </c>
      <c r="T148">
        <v>11</v>
      </c>
      <c r="U148">
        <v>82</v>
      </c>
    </row>
    <row r="149" spans="1:21" x14ac:dyDescent="0.2">
      <c r="A149" s="1">
        <v>24452</v>
      </c>
      <c r="B149">
        <v>1966</v>
      </c>
      <c r="C149">
        <f>_xlfn.MAXIFS(Table1[ScheduleWeekWritten],Table1[ScheduleSeason],Table1[[#This Row],[ScheduleSeason]])</f>
        <v>16</v>
      </c>
      <c r="D149">
        <v>14</v>
      </c>
      <c r="E149" cm="1">
        <f t="array" ref="E149">_xlfn.XLOOKUP(Table1[[#This Row],[ScheduleWeekWritten]],Table3[Game],100+Table3[Increase],Table1[[#This Row],[ScheduleWeekWritten]])</f>
        <v>14</v>
      </c>
      <c r="F149" t="b">
        <v>0</v>
      </c>
      <c r="G149" t="s">
        <v>38</v>
      </c>
      <c r="H149">
        <v>16</v>
      </c>
      <c r="I149">
        <v>10</v>
      </c>
      <c r="J149" t="s">
        <v>57</v>
      </c>
      <c r="K149" t="s">
        <v>59</v>
      </c>
      <c r="L149" t="str">
        <f>_xlfn.XLOOKUP(Table1[[#This Row],[TeamFavoriteID]],Table2[team_id],Table2[team_name],_xlfn.XLOOKUP(Table1[[#This Row],[TeamFavoriteID]],Table2[team_id_pfr],Table2[team_name],"Even"))</f>
        <v>Arizona Cardinals</v>
      </c>
      <c r="M149">
        <v>-8</v>
      </c>
      <c r="N149">
        <f>IF(Table1[[#This Row],[TeamFavorite]]=Table1[[#This Row],[TeamHome]],Table1[[#This Row],[ScoreAway]]-Table1[[#This Row],[ScoreHome]],Table1[[#This Row],[ScoreHome]]-Table1[[#This Row],[ScoreAway]])</f>
        <v>6</v>
      </c>
      <c r="O149">
        <f>IF(Table1[[#This Row],[SpreadActual]]&lt;Table1[[#This Row],[SpreadFavorite]],1,0)</f>
        <v>0</v>
      </c>
      <c r="Q149" t="s">
        <v>41</v>
      </c>
      <c r="R149" t="b">
        <v>0</v>
      </c>
      <c r="S149">
        <v>41</v>
      </c>
      <c r="T149">
        <v>14</v>
      </c>
      <c r="U149">
        <v>79</v>
      </c>
    </row>
    <row r="150" spans="1:21" x14ac:dyDescent="0.2">
      <c r="A150" s="1">
        <v>24452</v>
      </c>
      <c r="B150">
        <v>1966</v>
      </c>
      <c r="C150">
        <f>_xlfn.MAXIFS(Table1[ScheduleWeekWritten],Table1[ScheduleSeason],Table1[[#This Row],[ScheduleSeason]])</f>
        <v>16</v>
      </c>
      <c r="D150">
        <v>14</v>
      </c>
      <c r="E150" cm="1">
        <f t="array" ref="E150">_xlfn.XLOOKUP(Table1[[#This Row],[ScheduleWeekWritten]],Table3[Game],100+Table3[Increase],Table1[[#This Row],[ScheduleWeekWritten]])</f>
        <v>14</v>
      </c>
      <c r="F150" t="b">
        <v>0</v>
      </c>
      <c r="G150" t="s">
        <v>67</v>
      </c>
      <c r="H150">
        <v>31</v>
      </c>
      <c r="I150">
        <v>34</v>
      </c>
      <c r="J150" t="s">
        <v>61</v>
      </c>
      <c r="K150" t="s">
        <v>68</v>
      </c>
      <c r="L150" t="str">
        <f>_xlfn.XLOOKUP(Table1[[#This Row],[TeamFavoriteID]],Table2[team_id],Table2[team_name],_xlfn.XLOOKUP(Table1[[#This Row],[TeamFavoriteID]],Table2[team_id_pfr],Table2[team_name],"Even"))</f>
        <v>Dallas Cowboys</v>
      </c>
      <c r="M150">
        <v>-13.5</v>
      </c>
      <c r="N150">
        <f>IF(Table1[[#This Row],[TeamFavorite]]=Table1[[#This Row],[TeamHome]],Table1[[#This Row],[ScoreAway]]-Table1[[#This Row],[ScoreHome]],Table1[[#This Row],[ScoreHome]]-Table1[[#This Row],[ScoreAway]])</f>
        <v>3</v>
      </c>
      <c r="O150">
        <f>IF(Table1[[#This Row],[SpreadActual]]&lt;Table1[[#This Row],[SpreadFavorite]],1,0)</f>
        <v>0</v>
      </c>
      <c r="Q150" t="s">
        <v>69</v>
      </c>
      <c r="R150" t="b">
        <v>0</v>
      </c>
      <c r="S150">
        <v>30</v>
      </c>
      <c r="T150">
        <v>8</v>
      </c>
      <c r="U150">
        <v>57</v>
      </c>
    </row>
    <row r="151" spans="1:21" x14ac:dyDescent="0.2">
      <c r="A151" s="1">
        <v>24452</v>
      </c>
      <c r="B151">
        <v>1966</v>
      </c>
      <c r="C151">
        <f>_xlfn.MAXIFS(Table1[ScheduleWeekWritten],Table1[ScheduleSeason],Table1[[#This Row],[ScheduleSeason]])</f>
        <v>16</v>
      </c>
      <c r="D151">
        <v>14</v>
      </c>
      <c r="E151" cm="1">
        <f t="array" ref="E151">_xlfn.XLOOKUP(Table1[[#This Row],[ScheduleWeekWritten]],Table3[Game],100+Table3[Increase],Table1[[#This Row],[ScheduleWeekWritten]])</f>
        <v>14</v>
      </c>
      <c r="F151" t="b">
        <v>0</v>
      </c>
      <c r="G151" t="s">
        <v>45</v>
      </c>
      <c r="H151">
        <v>16</v>
      </c>
      <c r="I151">
        <v>28</v>
      </c>
      <c r="J151" t="s">
        <v>54</v>
      </c>
      <c r="K151" t="s">
        <v>89</v>
      </c>
      <c r="L151" t="str">
        <f>_xlfn.XLOOKUP(Table1[[#This Row],[TeamFavoriteID]],Table2[team_id],Table2[team_name],_xlfn.XLOOKUP(Table1[[#This Row],[TeamFavoriteID]],Table2[team_id_pfr],Table2[team_name],"Even"))</f>
        <v>Even</v>
      </c>
      <c r="M151">
        <v>0</v>
      </c>
      <c r="N151">
        <f>IF(Table1[[#This Row],[TeamFavorite]]=Table1[[#This Row],[TeamHome]],Table1[[#This Row],[ScoreAway]]-Table1[[#This Row],[ScoreHome]],Table1[[#This Row],[ScoreHome]]-Table1[[#This Row],[ScoreAway]])</f>
        <v>-12</v>
      </c>
      <c r="O151">
        <f>IF(Table1[[#This Row],[SpreadActual]]&lt;Table1[[#This Row],[SpreadFavorite]],1,0)</f>
        <v>1</v>
      </c>
      <c r="Q151" t="s">
        <v>48</v>
      </c>
      <c r="R151" t="b">
        <v>0</v>
      </c>
      <c r="S151">
        <v>28</v>
      </c>
      <c r="T151">
        <v>13</v>
      </c>
      <c r="U151">
        <v>76</v>
      </c>
    </row>
    <row r="152" spans="1:21" x14ac:dyDescent="0.2">
      <c r="A152" s="1">
        <v>24452</v>
      </c>
      <c r="B152">
        <v>1966</v>
      </c>
      <c r="C152">
        <f>_xlfn.MAXIFS(Table1[ScheduleWeekWritten],Table1[ScheduleSeason],Table1[[#This Row],[ScheduleSeason]])</f>
        <v>16</v>
      </c>
      <c r="D152">
        <v>15</v>
      </c>
      <c r="E152" cm="1">
        <f t="array" ref="E152">_xlfn.XLOOKUP(Table1[[#This Row],[ScheduleWeekWritten]],Table3[Game],100+Table3[Increase],Table1[[#This Row],[ScheduleWeekWritten]])</f>
        <v>15</v>
      </c>
      <c r="F152" t="b">
        <v>0</v>
      </c>
      <c r="G152" t="s">
        <v>23</v>
      </c>
      <c r="H152">
        <v>14</v>
      </c>
      <c r="I152">
        <v>38</v>
      </c>
      <c r="J152" t="s">
        <v>37</v>
      </c>
      <c r="K152" t="s">
        <v>70</v>
      </c>
      <c r="L152" t="str">
        <f>_xlfn.XLOOKUP(Table1[[#This Row],[TeamFavoriteID]],Table2[team_id],Table2[team_name],_xlfn.XLOOKUP(Table1[[#This Row],[TeamFavoriteID]],Table2[team_id_pfr],Table2[team_name],"Even"))</f>
        <v>Boston Patriots</v>
      </c>
      <c r="M152">
        <v>-10</v>
      </c>
      <c r="N152">
        <f>IF(Table1[[#This Row],[TeamFavorite]]=Table1[[#This Row],[TeamHome]],Table1[[#This Row],[ScoreAway]]-Table1[[#This Row],[ScoreHome]],Table1[[#This Row],[ScoreHome]]-Table1[[#This Row],[ScoreAway]])</f>
        <v>-24</v>
      </c>
      <c r="O152">
        <f>IF(Table1[[#This Row],[SpreadActual]]&lt;Table1[[#This Row],[SpreadFavorite]],1,0)</f>
        <v>1</v>
      </c>
      <c r="Q152" t="s">
        <v>26</v>
      </c>
      <c r="R152" t="b">
        <v>0</v>
      </c>
    </row>
    <row r="153" spans="1:21" x14ac:dyDescent="0.2">
      <c r="A153" s="1">
        <v>24452</v>
      </c>
      <c r="B153">
        <v>1966</v>
      </c>
      <c r="C153">
        <f>_xlfn.MAXIFS(Table1[ScheduleWeekWritten],Table1[ScheduleSeason],Table1[[#This Row],[ScheduleSeason]])</f>
        <v>16</v>
      </c>
      <c r="D153">
        <v>15</v>
      </c>
      <c r="E153" cm="1">
        <f t="array" ref="E153">_xlfn.XLOOKUP(Table1[[#This Row],[ScheduleWeekWritten]],Table3[Game],100+Table3[Increase],Table1[[#This Row],[ScheduleWeekWritten]])</f>
        <v>15</v>
      </c>
      <c r="F153" t="b">
        <v>0</v>
      </c>
      <c r="G153" t="s">
        <v>19</v>
      </c>
      <c r="H153">
        <v>18</v>
      </c>
      <c r="I153">
        <v>19</v>
      </c>
      <c r="J153" t="s">
        <v>42</v>
      </c>
      <c r="K153" t="s">
        <v>75</v>
      </c>
      <c r="L153" t="str">
        <f>_xlfn.XLOOKUP(Table1[[#This Row],[TeamFavoriteID]],Table2[team_id],Table2[team_name],_xlfn.XLOOKUP(Table1[[#This Row],[TeamFavoriteID]],Table2[team_id_pfr],Table2[team_name],"Even"))</f>
        <v>Kansas City Chiefs</v>
      </c>
      <c r="M153">
        <v>-18</v>
      </c>
      <c r="N153">
        <f>IF(Table1[[#This Row],[TeamFavorite]]=Table1[[#This Row],[TeamHome]],Table1[[#This Row],[ScoreAway]]-Table1[[#This Row],[ScoreHome]],Table1[[#This Row],[ScoreHome]]-Table1[[#This Row],[ScoreAway]])</f>
        <v>-1</v>
      </c>
      <c r="O153">
        <f>IF(Table1[[#This Row],[SpreadActual]]&lt;Table1[[#This Row],[SpreadFavorite]],1,0)</f>
        <v>0</v>
      </c>
      <c r="Q153" t="s">
        <v>22</v>
      </c>
      <c r="R153" t="b">
        <v>0</v>
      </c>
    </row>
    <row r="154" spans="1:21" x14ac:dyDescent="0.2">
      <c r="A154" s="1">
        <v>24452</v>
      </c>
      <c r="B154">
        <v>1966</v>
      </c>
      <c r="C154">
        <f>_xlfn.MAXIFS(Table1[ScheduleWeekWritten],Table1[ScheduleSeason],Table1[[#This Row],[ScheduleSeason]])</f>
        <v>16</v>
      </c>
      <c r="D154">
        <v>14</v>
      </c>
      <c r="E154" cm="1">
        <f t="array" ref="E154">_xlfn.XLOOKUP(Table1[[#This Row],[ScheduleWeekWritten]],Table3[Game],100+Table3[Increase],Table1[[#This Row],[ScheduleWeekWritten]])</f>
        <v>14</v>
      </c>
      <c r="F154" t="b">
        <v>0</v>
      </c>
      <c r="G154" t="s">
        <v>50</v>
      </c>
      <c r="H154">
        <v>28</v>
      </c>
      <c r="I154">
        <v>47</v>
      </c>
      <c r="J154" t="s">
        <v>49</v>
      </c>
      <c r="K154" t="s">
        <v>51</v>
      </c>
      <c r="L154" t="str">
        <f>_xlfn.XLOOKUP(Table1[[#This Row],[TeamFavoriteID]],Table2[team_id],Table2[team_name],_xlfn.XLOOKUP(Table1[[#This Row],[TeamFavoriteID]],Table2[team_id_pfr],Table2[team_name],"Even"))</f>
        <v>Pittsburgh Steelers</v>
      </c>
      <c r="M154">
        <v>-7</v>
      </c>
      <c r="N154">
        <f>IF(Table1[[#This Row],[TeamFavorite]]=Table1[[#This Row],[TeamHome]],Table1[[#This Row],[ScoreAway]]-Table1[[#This Row],[ScoreHome]],Table1[[#This Row],[ScoreHome]]-Table1[[#This Row],[ScoreAway]])</f>
        <v>-19</v>
      </c>
      <c r="O154">
        <f>IF(Table1[[#This Row],[SpreadActual]]&lt;Table1[[#This Row],[SpreadFavorite]],1,0)</f>
        <v>1</v>
      </c>
      <c r="Q154" t="s">
        <v>84</v>
      </c>
      <c r="R154" t="b">
        <v>0</v>
      </c>
      <c r="S154">
        <v>54</v>
      </c>
      <c r="T154">
        <v>15</v>
      </c>
      <c r="U154">
        <v>79</v>
      </c>
    </row>
    <row r="155" spans="1:21" x14ac:dyDescent="0.2">
      <c r="A155" s="1">
        <v>24452</v>
      </c>
      <c r="B155">
        <v>1966</v>
      </c>
      <c r="C155">
        <f>_xlfn.MAXIFS(Table1[ScheduleWeekWritten],Table1[ScheduleSeason],Table1[[#This Row],[ScheduleSeason]])</f>
        <v>16</v>
      </c>
      <c r="D155">
        <v>15</v>
      </c>
      <c r="E155" cm="1">
        <f t="array" ref="E155">_xlfn.XLOOKUP(Table1[[#This Row],[ScheduleWeekWritten]],Table3[Game],100+Table3[Increase],Table1[[#This Row],[ScheduleWeekWritten]])</f>
        <v>15</v>
      </c>
      <c r="F155" t="b">
        <v>0</v>
      </c>
      <c r="G155" t="s">
        <v>20</v>
      </c>
      <c r="H155">
        <v>28</v>
      </c>
      <c r="I155">
        <v>10</v>
      </c>
      <c r="J155" t="s">
        <v>24</v>
      </c>
      <c r="K155" t="s">
        <v>21</v>
      </c>
      <c r="L155" t="str">
        <f>_xlfn.XLOOKUP(Table1[[#This Row],[TeamFavoriteID]],Table2[team_id],Table2[team_name],_xlfn.XLOOKUP(Table1[[#This Row],[TeamFavoriteID]],Table2[team_id_pfr],Table2[team_name],"Even"))</f>
        <v>Las Vegas Raiders</v>
      </c>
      <c r="M155">
        <v>-13</v>
      </c>
      <c r="N155">
        <f>IF(Table1[[#This Row],[TeamFavorite]]=Table1[[#This Row],[TeamHome]],Table1[[#This Row],[ScoreAway]]-Table1[[#This Row],[ScoreHome]],Table1[[#This Row],[ScoreHome]]-Table1[[#This Row],[ScoreAway]])</f>
        <v>18</v>
      </c>
      <c r="O155">
        <f>IF(Table1[[#This Row],[SpreadActual]]&lt;Table1[[#This Row],[SpreadFavorite]],1,0)</f>
        <v>0</v>
      </c>
      <c r="Q155" t="s">
        <v>76</v>
      </c>
      <c r="R155" t="b">
        <v>0</v>
      </c>
    </row>
    <row r="156" spans="1:21" x14ac:dyDescent="0.2">
      <c r="A156" s="1">
        <v>24452</v>
      </c>
      <c r="B156">
        <v>1966</v>
      </c>
      <c r="C156">
        <f>_xlfn.MAXIFS(Table1[ScheduleWeekWritten],Table1[ScheduleSeason],Table1[[#This Row],[ScheduleSeason]])</f>
        <v>16</v>
      </c>
      <c r="D156">
        <v>14</v>
      </c>
      <c r="E156" cm="1">
        <f t="array" ref="E156">_xlfn.XLOOKUP(Table1[[#This Row],[ScheduleWeekWritten]],Table3[Game],100+Table3[Increase],Table1[[#This Row],[ScheduleWeekWritten]])</f>
        <v>14</v>
      </c>
      <c r="F156" t="b">
        <v>0</v>
      </c>
      <c r="G156" t="s">
        <v>58</v>
      </c>
      <c r="H156">
        <v>33</v>
      </c>
      <c r="I156">
        <v>21</v>
      </c>
      <c r="J156" t="s">
        <v>62</v>
      </c>
      <c r="K156" t="s">
        <v>63</v>
      </c>
      <c r="L156" t="str">
        <f>_xlfn.XLOOKUP(Table1[[#This Row],[TeamFavoriteID]],Table2[team_id],Table2[team_name],_xlfn.XLOOKUP(Table1[[#This Row],[TeamFavoriteID]],Table2[team_id_pfr],Table2[team_name],"Even"))</f>
        <v>Cleveland Browns</v>
      </c>
      <c r="M156">
        <v>-6.5</v>
      </c>
      <c r="N156">
        <f>IF(Table1[[#This Row],[TeamFavorite]]=Table1[[#This Row],[TeamHome]],Table1[[#This Row],[ScoreAway]]-Table1[[#This Row],[ScoreHome]],Table1[[#This Row],[ScoreHome]]-Table1[[#This Row],[ScoreAway]])</f>
        <v>12</v>
      </c>
      <c r="O156">
        <f>IF(Table1[[#This Row],[SpreadActual]]&lt;Table1[[#This Row],[SpreadFavorite]],1,0)</f>
        <v>0</v>
      </c>
      <c r="Q156" t="s">
        <v>78</v>
      </c>
      <c r="R156" t="b">
        <v>0</v>
      </c>
      <c r="S156">
        <v>53</v>
      </c>
      <c r="T156">
        <v>15</v>
      </c>
      <c r="U156">
        <v>74</v>
      </c>
    </row>
    <row r="157" spans="1:21" x14ac:dyDescent="0.2">
      <c r="A157" s="1">
        <v>24452</v>
      </c>
      <c r="B157">
        <v>1966</v>
      </c>
      <c r="C157">
        <f>_xlfn.MAXIFS(Table1[ScheduleWeekWritten],Table1[ScheduleSeason],Table1[[#This Row],[ScheduleSeason]])</f>
        <v>16</v>
      </c>
      <c r="D157">
        <v>15</v>
      </c>
      <c r="E157" cm="1">
        <f t="array" ref="E157">_xlfn.XLOOKUP(Table1[[#This Row],[ScheduleWeekWritten]],Table3[Game],100+Table3[Increase],Table1[[#This Row],[ScheduleWeekWritten]])</f>
        <v>15</v>
      </c>
      <c r="F157" t="b">
        <v>0</v>
      </c>
      <c r="G157" t="s">
        <v>27</v>
      </c>
      <c r="H157">
        <v>42</v>
      </c>
      <c r="I157">
        <v>27</v>
      </c>
      <c r="J157" t="s">
        <v>31</v>
      </c>
      <c r="K157" t="s">
        <v>29</v>
      </c>
      <c r="L157" t="str">
        <f>_xlfn.XLOOKUP(Table1[[#This Row],[TeamFavoriteID]],Table2[team_id],Table2[team_name],_xlfn.XLOOKUP(Table1[[#This Row],[TeamFavoriteID]],Table2[team_id_pfr],Table2[team_name],"Even"))</f>
        <v>Los Angeles Chargers</v>
      </c>
      <c r="M157">
        <v>-3</v>
      </c>
      <c r="N157">
        <f>IF(Table1[[#This Row],[TeamFavorite]]=Table1[[#This Row],[TeamHome]],Table1[[#This Row],[ScoreAway]]-Table1[[#This Row],[ScoreHome]],Table1[[#This Row],[ScoreHome]]-Table1[[#This Row],[ScoreAway]])</f>
        <v>15</v>
      </c>
      <c r="O157">
        <f>IF(Table1[[#This Row],[SpreadActual]]&lt;Table1[[#This Row],[SpreadFavorite]],1,0)</f>
        <v>0</v>
      </c>
      <c r="Q157" t="s">
        <v>30</v>
      </c>
      <c r="R157" t="b">
        <v>0</v>
      </c>
    </row>
    <row r="158" spans="1:21" x14ac:dyDescent="0.2">
      <c r="A158" s="1">
        <v>24452</v>
      </c>
      <c r="B158">
        <v>1966</v>
      </c>
      <c r="C158">
        <f>_xlfn.MAXIFS(Table1[ScheduleWeekWritten],Table1[ScheduleSeason],Table1[[#This Row],[ScheduleSeason]])</f>
        <v>16</v>
      </c>
      <c r="D158">
        <v>14</v>
      </c>
      <c r="E158" cm="1">
        <f t="array" ref="E158">_xlfn.XLOOKUP(Table1[[#This Row],[ScheduleWeekWritten]],Table3[Game],100+Table3[Increase],Table1[[#This Row],[ScheduleWeekWritten]])</f>
        <v>14</v>
      </c>
      <c r="F158" t="b">
        <v>0</v>
      </c>
      <c r="G158" t="s">
        <v>53</v>
      </c>
      <c r="H158">
        <v>41</v>
      </c>
      <c r="I158">
        <v>14</v>
      </c>
      <c r="J158" t="s">
        <v>46</v>
      </c>
      <c r="K158" t="s">
        <v>87</v>
      </c>
      <c r="L158" t="str">
        <f>_xlfn.XLOOKUP(Table1[[#This Row],[TeamFavoriteID]],Table2[team_id],Table2[team_name],_xlfn.XLOOKUP(Table1[[#This Row],[TeamFavoriteID]],Table2[team_id_pfr],Table2[team_name],"Even"))</f>
        <v>San Francisco 49ers</v>
      </c>
      <c r="M158">
        <v>-1</v>
      </c>
      <c r="N158">
        <f>IF(Table1[[#This Row],[TeamFavorite]]=Table1[[#This Row],[TeamHome]],Table1[[#This Row],[ScoreAway]]-Table1[[#This Row],[ScoreHome]],Table1[[#This Row],[ScoreHome]]-Table1[[#This Row],[ScoreAway]])</f>
        <v>-27</v>
      </c>
      <c r="O158">
        <f>IF(Table1[[#This Row],[SpreadActual]]&lt;Table1[[#This Row],[SpreadFavorite]],1,0)</f>
        <v>1</v>
      </c>
      <c r="Q158" t="s">
        <v>56</v>
      </c>
      <c r="R158" t="b">
        <v>0</v>
      </c>
      <c r="S158">
        <v>52</v>
      </c>
      <c r="T158">
        <v>6</v>
      </c>
      <c r="U158">
        <v>71</v>
      </c>
    </row>
    <row r="159" spans="1:21" x14ac:dyDescent="0.2">
      <c r="A159" s="1">
        <v>24458</v>
      </c>
      <c r="B159">
        <v>1966</v>
      </c>
      <c r="C159">
        <f>_xlfn.MAXIFS(Table1[ScheduleWeekWritten],Table1[ScheduleSeason],Table1[[#This Row],[ScheduleSeason]])</f>
        <v>16</v>
      </c>
      <c r="D159">
        <v>16</v>
      </c>
      <c r="E159" cm="1">
        <f t="array" ref="E159">_xlfn.XLOOKUP(Table1[[#This Row],[ScheduleWeekWritten]],Table3[Game],100+Table3[Increase],Table1[[#This Row],[ScheduleWeekWritten]])</f>
        <v>16</v>
      </c>
      <c r="F159" t="b">
        <v>0</v>
      </c>
      <c r="G159" t="s">
        <v>31</v>
      </c>
      <c r="H159">
        <v>38</v>
      </c>
      <c r="I159">
        <v>28</v>
      </c>
      <c r="J159" t="s">
        <v>37</v>
      </c>
      <c r="K159" t="s">
        <v>70</v>
      </c>
      <c r="L159" t="str">
        <f>_xlfn.XLOOKUP(Table1[[#This Row],[TeamFavoriteID]],Table2[team_id],Table2[team_name],_xlfn.XLOOKUP(Table1[[#This Row],[TeamFavoriteID]],Table2[team_id_pfr],Table2[team_name],"Even"))</f>
        <v>Boston Patriots</v>
      </c>
      <c r="M159">
        <v>-7</v>
      </c>
      <c r="N159">
        <f>IF(Table1[[#This Row],[TeamFavorite]]=Table1[[#This Row],[TeamHome]],Table1[[#This Row],[ScoreAway]]-Table1[[#This Row],[ScoreHome]],Table1[[#This Row],[ScoreHome]]-Table1[[#This Row],[ScoreAway]])</f>
        <v>10</v>
      </c>
      <c r="O159">
        <f>IF(Table1[[#This Row],[SpreadActual]]&lt;Table1[[#This Row],[SpreadFavorite]],1,0)</f>
        <v>0</v>
      </c>
      <c r="Q159" t="s">
        <v>74</v>
      </c>
      <c r="R159" t="b">
        <v>0</v>
      </c>
    </row>
    <row r="160" spans="1:21" x14ac:dyDescent="0.2">
      <c r="A160" s="1">
        <v>24458</v>
      </c>
      <c r="B160">
        <v>1966</v>
      </c>
      <c r="C160">
        <f>_xlfn.MAXIFS(Table1[ScheduleWeekWritten],Table1[ScheduleSeason],Table1[[#This Row],[ScheduleSeason]])</f>
        <v>16</v>
      </c>
      <c r="D160">
        <v>15</v>
      </c>
      <c r="E160" cm="1">
        <f t="array" ref="E160">_xlfn.XLOOKUP(Table1[[#This Row],[ScheduleWeekWritten]],Table3[Game],100+Table3[Increase],Table1[[#This Row],[ScheduleWeekWritten]])</f>
        <v>15</v>
      </c>
      <c r="F160" t="b">
        <v>0</v>
      </c>
      <c r="G160" t="s">
        <v>57</v>
      </c>
      <c r="H160">
        <v>10</v>
      </c>
      <c r="I160">
        <v>38</v>
      </c>
      <c r="J160" t="s">
        <v>62</v>
      </c>
      <c r="K160" t="s">
        <v>63</v>
      </c>
      <c r="L160" t="str">
        <f>_xlfn.XLOOKUP(Table1[[#This Row],[TeamFavoriteID]],Table2[team_id],Table2[team_name],_xlfn.XLOOKUP(Table1[[#This Row],[TeamFavoriteID]],Table2[team_id_pfr],Table2[team_name],"Even"))</f>
        <v>Cleveland Browns</v>
      </c>
      <c r="M160">
        <v>-6.5</v>
      </c>
      <c r="N160">
        <f>IF(Table1[[#This Row],[TeamFavorite]]=Table1[[#This Row],[TeamHome]],Table1[[#This Row],[ScoreAway]]-Table1[[#This Row],[ScoreHome]],Table1[[#This Row],[ScoreHome]]-Table1[[#This Row],[ScoreAway]])</f>
        <v>-28</v>
      </c>
      <c r="O160">
        <f>IF(Table1[[#This Row],[SpreadActual]]&lt;Table1[[#This Row],[SpreadFavorite]],1,0)</f>
        <v>1</v>
      </c>
      <c r="Q160" t="s">
        <v>60</v>
      </c>
      <c r="R160" t="b">
        <v>0</v>
      </c>
      <c r="S160">
        <v>39</v>
      </c>
      <c r="T160">
        <v>8</v>
      </c>
      <c r="U160">
        <v>79</v>
      </c>
    </row>
    <row r="161" spans="1:21" x14ac:dyDescent="0.2">
      <c r="A161" s="1">
        <v>24459</v>
      </c>
      <c r="B161">
        <v>1966</v>
      </c>
      <c r="C161">
        <f>_xlfn.MAXIFS(Table1[ScheduleWeekWritten],Table1[ScheduleSeason],Table1[[#This Row],[ScheduleSeason]])</f>
        <v>16</v>
      </c>
      <c r="D161">
        <v>15</v>
      </c>
      <c r="E161" cm="1">
        <f t="array" ref="E161">_xlfn.XLOOKUP(Table1[[#This Row],[ScheduleWeekWritten]],Table3[Game],100+Table3[Increase],Table1[[#This Row],[ScheduleWeekWritten]])</f>
        <v>15</v>
      </c>
      <c r="F161" t="b">
        <v>0</v>
      </c>
      <c r="G161" t="s">
        <v>38</v>
      </c>
      <c r="H161">
        <v>33</v>
      </c>
      <c r="I161">
        <v>57</v>
      </c>
      <c r="J161" t="s">
        <v>49</v>
      </c>
      <c r="K161" t="s">
        <v>51</v>
      </c>
      <c r="L161" t="str">
        <f>_xlfn.XLOOKUP(Table1[[#This Row],[TeamFavoriteID]],Table2[team_id],Table2[team_name],_xlfn.XLOOKUP(Table1[[#This Row],[TeamFavoriteID]],Table2[team_id_pfr],Table2[team_name],"Even"))</f>
        <v>Pittsburgh Steelers</v>
      </c>
      <c r="M161">
        <v>-6.5</v>
      </c>
      <c r="N161">
        <f>IF(Table1[[#This Row],[TeamFavorite]]=Table1[[#This Row],[TeamHome]],Table1[[#This Row],[ScoreAway]]-Table1[[#This Row],[ScoreHome]],Table1[[#This Row],[ScoreHome]]-Table1[[#This Row],[ScoreAway]])</f>
        <v>-24</v>
      </c>
      <c r="O161">
        <f>IF(Table1[[#This Row],[SpreadActual]]&lt;Table1[[#This Row],[SpreadFavorite]],1,0)</f>
        <v>1</v>
      </c>
      <c r="Q161" t="s">
        <v>41</v>
      </c>
      <c r="R161" t="b">
        <v>0</v>
      </c>
      <c r="S161">
        <v>47</v>
      </c>
      <c r="T161">
        <v>8</v>
      </c>
      <c r="U161">
        <v>77</v>
      </c>
    </row>
    <row r="162" spans="1:21" x14ac:dyDescent="0.2">
      <c r="A162" s="1">
        <v>24459</v>
      </c>
      <c r="B162">
        <v>1966</v>
      </c>
      <c r="C162">
        <f>_xlfn.MAXIFS(Table1[ScheduleWeekWritten],Table1[ScheduleSeason],Table1[[#This Row],[ScheduleSeason]])</f>
        <v>16</v>
      </c>
      <c r="D162">
        <v>16</v>
      </c>
      <c r="E162" cm="1">
        <f t="array" ref="E162">_xlfn.XLOOKUP(Table1[[#This Row],[ScheduleWeekWritten]],Table3[Game],100+Table3[Increase],Table1[[#This Row],[ScheduleWeekWritten]])</f>
        <v>16</v>
      </c>
      <c r="F162" t="b">
        <v>0</v>
      </c>
      <c r="G162" t="s">
        <v>28</v>
      </c>
      <c r="H162">
        <v>38</v>
      </c>
      <c r="I162">
        <v>21</v>
      </c>
      <c r="J162" t="s">
        <v>24</v>
      </c>
      <c r="K162" t="s">
        <v>43</v>
      </c>
      <c r="L162" t="str">
        <f>_xlfn.XLOOKUP(Table1[[#This Row],[TeamFavoriteID]],Table2[team_id],Table2[team_name],_xlfn.XLOOKUP(Table1[[#This Row],[TeamFavoriteID]],Table2[team_id_pfr],Table2[team_name],"Even"))</f>
        <v>Buffalo Bills</v>
      </c>
      <c r="M162">
        <v>-14</v>
      </c>
      <c r="N162">
        <f>IF(Table1[[#This Row],[TeamFavorite]]=Table1[[#This Row],[TeamHome]],Table1[[#This Row],[ScoreAway]]-Table1[[#This Row],[ScoreHome]],Table1[[#This Row],[ScoreHome]]-Table1[[#This Row],[ScoreAway]])</f>
        <v>-17</v>
      </c>
      <c r="O162">
        <f>IF(Table1[[#This Row],[SpreadActual]]&lt;Table1[[#This Row],[SpreadFavorite]],1,0)</f>
        <v>1</v>
      </c>
      <c r="Q162" t="s">
        <v>44</v>
      </c>
      <c r="R162" t="b">
        <v>0</v>
      </c>
    </row>
    <row r="163" spans="1:21" x14ac:dyDescent="0.2">
      <c r="A163" s="1">
        <v>24459</v>
      </c>
      <c r="B163">
        <v>1966</v>
      </c>
      <c r="C163">
        <f>_xlfn.MAXIFS(Table1[ScheduleWeekWritten],Table1[ScheduleSeason],Table1[[#This Row],[ScheduleSeason]])</f>
        <v>16</v>
      </c>
      <c r="D163">
        <v>15</v>
      </c>
      <c r="E163" cm="1">
        <f t="array" ref="E163">_xlfn.XLOOKUP(Table1[[#This Row],[ScheduleWeekWritten]],Table3[Game],100+Table3[Increase],Table1[[#This Row],[ScheduleWeekWritten]])</f>
        <v>15</v>
      </c>
      <c r="F163" t="b">
        <v>0</v>
      </c>
      <c r="G163" t="s">
        <v>46</v>
      </c>
      <c r="H163">
        <v>41</v>
      </c>
      <c r="I163">
        <v>28</v>
      </c>
      <c r="J163" t="s">
        <v>54</v>
      </c>
      <c r="K163" t="s">
        <v>55</v>
      </c>
      <c r="L163" t="str">
        <f>_xlfn.XLOOKUP(Table1[[#This Row],[TeamFavoriteID]],Table2[team_id],Table2[team_name],_xlfn.XLOOKUP(Table1[[#This Row],[TeamFavoriteID]],Table2[team_id_pfr],Table2[team_name],"Even"))</f>
        <v>Minnesota Vikings</v>
      </c>
      <c r="M163">
        <v>-3</v>
      </c>
      <c r="N163">
        <f>IF(Table1[[#This Row],[TeamFavorite]]=Table1[[#This Row],[TeamHome]],Table1[[#This Row],[ScoreAway]]-Table1[[#This Row],[ScoreHome]],Table1[[#This Row],[ScoreHome]]-Table1[[#This Row],[ScoreAway]])</f>
        <v>13</v>
      </c>
      <c r="O163">
        <f>IF(Table1[[#This Row],[SpreadActual]]&lt;Table1[[#This Row],[SpreadFavorite]],1,0)</f>
        <v>0</v>
      </c>
      <c r="Q163" t="s">
        <v>86</v>
      </c>
      <c r="R163" t="b">
        <v>0</v>
      </c>
      <c r="S163">
        <v>35</v>
      </c>
      <c r="T163">
        <v>10</v>
      </c>
      <c r="U163">
        <v>82</v>
      </c>
    </row>
    <row r="164" spans="1:21" x14ac:dyDescent="0.2">
      <c r="A164" s="1">
        <v>24459</v>
      </c>
      <c r="B164">
        <v>1966</v>
      </c>
      <c r="C164">
        <f>_xlfn.MAXIFS(Table1[ScheduleWeekWritten],Table1[ScheduleSeason],Table1[[#This Row],[ScheduleSeason]])</f>
        <v>16</v>
      </c>
      <c r="D164">
        <v>15</v>
      </c>
      <c r="E164" cm="1">
        <f t="array" ref="E164">_xlfn.XLOOKUP(Table1[[#This Row],[ScheduleWeekWritten]],Table3[Game],100+Table3[Increase],Table1[[#This Row],[ScheduleWeekWritten]])</f>
        <v>15</v>
      </c>
      <c r="F164" t="b">
        <v>0</v>
      </c>
      <c r="G164" t="s">
        <v>39</v>
      </c>
      <c r="H164">
        <v>23</v>
      </c>
      <c r="I164">
        <v>27</v>
      </c>
      <c r="J164" t="s">
        <v>33</v>
      </c>
      <c r="K164" t="s">
        <v>40</v>
      </c>
      <c r="L164" t="str">
        <f>_xlfn.XLOOKUP(Table1[[#This Row],[TeamFavoriteID]],Table2[team_id],Table2[team_name],_xlfn.XLOOKUP(Table1[[#This Row],[TeamFavoriteID]],Table2[team_id_pfr],Table2[team_name],"Even"))</f>
        <v>Los Angeles Rams</v>
      </c>
      <c r="M164">
        <v>-4</v>
      </c>
      <c r="N164">
        <f>IF(Table1[[#This Row],[TeamFavorite]]=Table1[[#This Row],[TeamHome]],Table1[[#This Row],[ScoreAway]]-Table1[[#This Row],[ScoreHome]],Table1[[#This Row],[ScoreHome]]-Table1[[#This Row],[ScoreAway]])</f>
        <v>4</v>
      </c>
      <c r="O164">
        <f>IF(Table1[[#This Row],[SpreadActual]]&lt;Table1[[#This Row],[SpreadFavorite]],1,0)</f>
        <v>0</v>
      </c>
      <c r="Q164" t="s">
        <v>65</v>
      </c>
      <c r="R164" t="b">
        <v>0</v>
      </c>
      <c r="S164">
        <v>58</v>
      </c>
      <c r="T164">
        <v>8</v>
      </c>
      <c r="U164">
        <v>61</v>
      </c>
    </row>
    <row r="165" spans="1:21" x14ac:dyDescent="0.2">
      <c r="A165" s="1">
        <v>24459</v>
      </c>
      <c r="B165">
        <v>1966</v>
      </c>
      <c r="C165">
        <f>_xlfn.MAXIFS(Table1[ScheduleWeekWritten],Table1[ScheduleSeason],Table1[[#This Row],[ScheduleSeason]])</f>
        <v>16</v>
      </c>
      <c r="D165">
        <v>16</v>
      </c>
      <c r="E165" cm="1">
        <f t="array" ref="E165">_xlfn.XLOOKUP(Table1[[#This Row],[ScheduleWeekWritten]],Table3[Game],100+Table3[Increase],Table1[[#This Row],[ScheduleWeekWritten]])</f>
        <v>16</v>
      </c>
      <c r="F165" t="b">
        <v>0</v>
      </c>
      <c r="G165" t="s">
        <v>19</v>
      </c>
      <c r="H165">
        <v>29</v>
      </c>
      <c r="I165">
        <v>28</v>
      </c>
      <c r="J165" t="s">
        <v>23</v>
      </c>
      <c r="K165" t="s">
        <v>91</v>
      </c>
      <c r="L165" t="str">
        <f>_xlfn.XLOOKUP(Table1[[#This Row],[TeamFavoriteID]],Table2[team_id],Table2[team_name],_xlfn.XLOOKUP(Table1[[#This Row],[TeamFavoriteID]],Table2[team_id_pfr],Table2[team_name],"Even"))</f>
        <v>Miami Dolphins</v>
      </c>
      <c r="M165">
        <v>-7</v>
      </c>
      <c r="N165">
        <f>IF(Table1[[#This Row],[TeamFavorite]]=Table1[[#This Row],[TeamHome]],Table1[[#This Row],[ScoreAway]]-Table1[[#This Row],[ScoreHome]],Table1[[#This Row],[ScoreHome]]-Table1[[#This Row],[ScoreAway]])</f>
        <v>-1</v>
      </c>
      <c r="O165">
        <f>IF(Table1[[#This Row],[SpreadActual]]&lt;Table1[[#This Row],[SpreadFavorite]],1,0)</f>
        <v>0</v>
      </c>
      <c r="Q165" t="s">
        <v>22</v>
      </c>
      <c r="R165" t="b">
        <v>0</v>
      </c>
    </row>
    <row r="166" spans="1:21" x14ac:dyDescent="0.2">
      <c r="A166" s="1">
        <v>24459</v>
      </c>
      <c r="B166">
        <v>1966</v>
      </c>
      <c r="C166">
        <f>_xlfn.MAXIFS(Table1[ScheduleWeekWritten],Table1[ScheduleSeason],Table1[[#This Row],[ScheduleSeason]])</f>
        <v>16</v>
      </c>
      <c r="D166">
        <v>15</v>
      </c>
      <c r="E166" cm="1">
        <f t="array" ref="E166">_xlfn.XLOOKUP(Table1[[#This Row],[ScheduleWeekWritten]],Table3[Game],100+Table3[Increase],Table1[[#This Row],[ScheduleWeekWritten]])</f>
        <v>15</v>
      </c>
      <c r="F166" t="b">
        <v>0</v>
      </c>
      <c r="G166" t="s">
        <v>50</v>
      </c>
      <c r="H166">
        <v>7</v>
      </c>
      <c r="I166">
        <v>17</v>
      </c>
      <c r="J166" t="s">
        <v>67</v>
      </c>
      <c r="K166" t="s">
        <v>68</v>
      </c>
      <c r="L166" t="str">
        <f>_xlfn.XLOOKUP(Table1[[#This Row],[TeamFavoriteID]],Table2[team_id],Table2[team_name],_xlfn.XLOOKUP(Table1[[#This Row],[TeamFavoriteID]],Table2[team_id_pfr],Table2[team_name],"Even"))</f>
        <v>Dallas Cowboys</v>
      </c>
      <c r="M166">
        <v>-23</v>
      </c>
      <c r="N166">
        <f>IF(Table1[[#This Row],[TeamFavorite]]=Table1[[#This Row],[TeamHome]],Table1[[#This Row],[ScoreAway]]-Table1[[#This Row],[ScoreHome]],Table1[[#This Row],[ScoreHome]]-Table1[[#This Row],[ScoreAway]])</f>
        <v>-10</v>
      </c>
      <c r="O166">
        <f>IF(Table1[[#This Row],[SpreadActual]]&lt;Table1[[#This Row],[SpreadFavorite]],1,0)</f>
        <v>0</v>
      </c>
      <c r="Q166" t="s">
        <v>84</v>
      </c>
      <c r="R166" t="b">
        <v>0</v>
      </c>
      <c r="S166">
        <v>50</v>
      </c>
      <c r="T166">
        <v>14</v>
      </c>
      <c r="U166">
        <v>49</v>
      </c>
    </row>
    <row r="167" spans="1:21" x14ac:dyDescent="0.2">
      <c r="A167" s="1">
        <v>24459</v>
      </c>
      <c r="B167">
        <v>1966</v>
      </c>
      <c r="C167">
        <f>_xlfn.MAXIFS(Table1[ScheduleWeekWritten],Table1[ScheduleSeason],Table1[[#This Row],[ScheduleSeason]])</f>
        <v>16</v>
      </c>
      <c r="D167">
        <v>16</v>
      </c>
      <c r="E167" cm="1">
        <f t="array" ref="E167">_xlfn.XLOOKUP(Table1[[#This Row],[ScheduleWeekWritten]],Table3[Game],100+Table3[Increase],Table1[[#This Row],[ScheduleWeekWritten]])</f>
        <v>16</v>
      </c>
      <c r="F167" t="b">
        <v>0</v>
      </c>
      <c r="G167" t="s">
        <v>27</v>
      </c>
      <c r="H167">
        <v>17</v>
      </c>
      <c r="I167">
        <v>27</v>
      </c>
      <c r="J167" t="s">
        <v>42</v>
      </c>
      <c r="K167" t="s">
        <v>29</v>
      </c>
      <c r="L167" t="str">
        <f>_xlfn.XLOOKUP(Table1[[#This Row],[TeamFavoriteID]],Table2[team_id],Table2[team_name],_xlfn.XLOOKUP(Table1[[#This Row],[TeamFavoriteID]],Table2[team_id_pfr],Table2[team_name],"Even"))</f>
        <v>Los Angeles Chargers</v>
      </c>
      <c r="M167">
        <v>-14</v>
      </c>
      <c r="N167">
        <f>IF(Table1[[#This Row],[TeamFavorite]]=Table1[[#This Row],[TeamHome]],Table1[[#This Row],[ScoreAway]]-Table1[[#This Row],[ScoreHome]],Table1[[#This Row],[ScoreHome]]-Table1[[#This Row],[ScoreAway]])</f>
        <v>-10</v>
      </c>
      <c r="O167">
        <f>IF(Table1[[#This Row],[SpreadActual]]&lt;Table1[[#This Row],[SpreadFavorite]],1,0)</f>
        <v>0</v>
      </c>
      <c r="Q167" t="s">
        <v>30</v>
      </c>
      <c r="R167" t="b">
        <v>0</v>
      </c>
    </row>
    <row r="168" spans="1:21" x14ac:dyDescent="0.2">
      <c r="A168" s="1">
        <v>24459</v>
      </c>
      <c r="B168">
        <v>1966</v>
      </c>
      <c r="C168">
        <f>_xlfn.MAXIFS(Table1[ScheduleWeekWritten],Table1[ScheduleSeason],Table1[[#This Row],[ScheduleSeason]])</f>
        <v>16</v>
      </c>
      <c r="D168">
        <v>15</v>
      </c>
      <c r="E168" cm="1">
        <f t="array" ref="E168">_xlfn.XLOOKUP(Table1[[#This Row],[ScheduleWeekWritten]],Table3[Game],100+Table3[Increase],Table1[[#This Row],[ScheduleWeekWritten]])</f>
        <v>15</v>
      </c>
      <c r="F168" t="b">
        <v>0</v>
      </c>
      <c r="G168" t="s">
        <v>53</v>
      </c>
      <c r="H168">
        <v>14</v>
      </c>
      <c r="I168">
        <v>30</v>
      </c>
      <c r="J168" t="s">
        <v>34</v>
      </c>
      <c r="K168" t="s">
        <v>87</v>
      </c>
      <c r="L168" t="str">
        <f>_xlfn.XLOOKUP(Table1[[#This Row],[TeamFavoriteID]],Table2[team_id],Table2[team_name],_xlfn.XLOOKUP(Table1[[#This Row],[TeamFavoriteID]],Table2[team_id_pfr],Table2[team_name],"Even"))</f>
        <v>San Francisco 49ers</v>
      </c>
      <c r="M168">
        <v>-3</v>
      </c>
      <c r="N168">
        <f>IF(Table1[[#This Row],[TeamFavorite]]=Table1[[#This Row],[TeamHome]],Table1[[#This Row],[ScoreAway]]-Table1[[#This Row],[ScoreHome]],Table1[[#This Row],[ScoreHome]]-Table1[[#This Row],[ScoreAway]])</f>
        <v>16</v>
      </c>
      <c r="O168">
        <f>IF(Table1[[#This Row],[SpreadActual]]&lt;Table1[[#This Row],[SpreadFavorite]],1,0)</f>
        <v>0</v>
      </c>
      <c r="Q168" t="s">
        <v>56</v>
      </c>
      <c r="R168" t="b">
        <v>0</v>
      </c>
      <c r="S168">
        <v>46</v>
      </c>
      <c r="T168">
        <v>7</v>
      </c>
      <c r="U168">
        <v>86</v>
      </c>
    </row>
    <row r="169" spans="1:21" x14ac:dyDescent="0.2">
      <c r="A169" s="1">
        <v>24459</v>
      </c>
      <c r="B169">
        <v>1966</v>
      </c>
      <c r="C169">
        <f>_xlfn.MAXIFS(Table1[ScheduleWeekWritten],Table1[ScheduleSeason],Table1[[#This Row],[ScheduleSeason]])</f>
        <v>16</v>
      </c>
      <c r="D169">
        <v>15</v>
      </c>
      <c r="E169" cm="1">
        <f t="array" ref="E169">_xlfn.XLOOKUP(Table1[[#This Row],[ScheduleWeekWritten]],Table3[Game],100+Table3[Increase],Table1[[#This Row],[ScheduleWeekWritten]])</f>
        <v>15</v>
      </c>
      <c r="F169" t="b">
        <v>0</v>
      </c>
      <c r="G169" t="s">
        <v>61</v>
      </c>
      <c r="H169">
        <v>28</v>
      </c>
      <c r="I169">
        <v>37</v>
      </c>
      <c r="J169" t="s">
        <v>58</v>
      </c>
      <c r="K169" t="s">
        <v>85</v>
      </c>
      <c r="L169" t="str">
        <f>_xlfn.XLOOKUP(Table1[[#This Row],[TeamFavoriteID]],Table2[team_id],Table2[team_name],_xlfn.XLOOKUP(Table1[[#This Row],[TeamFavoriteID]],Table2[team_id_pfr],Table2[team_name],"Even"))</f>
        <v>Washington Commanders</v>
      </c>
      <c r="M169">
        <v>-6.5</v>
      </c>
      <c r="N169">
        <f>IF(Table1[[#This Row],[TeamFavorite]]=Table1[[#This Row],[TeamHome]],Table1[[#This Row],[ScoreAway]]-Table1[[#This Row],[ScoreHome]],Table1[[#This Row],[ScoreHome]]-Table1[[#This Row],[ScoreAway]])</f>
        <v>-9</v>
      </c>
      <c r="O169">
        <f>IF(Table1[[#This Row],[SpreadActual]]&lt;Table1[[#This Row],[SpreadFavorite]],1,0)</f>
        <v>1</v>
      </c>
      <c r="Q169" t="s">
        <v>64</v>
      </c>
      <c r="R169" t="b">
        <v>0</v>
      </c>
      <c r="S169">
        <v>44</v>
      </c>
      <c r="T169">
        <v>8</v>
      </c>
      <c r="U169">
        <v>66</v>
      </c>
    </row>
    <row r="170" spans="1:21" x14ac:dyDescent="0.2">
      <c r="A170" s="1">
        <v>24473</v>
      </c>
      <c r="B170">
        <v>1966</v>
      </c>
      <c r="C170">
        <f>_xlfn.MAXIFS(Table1[ScheduleWeekWritten],Table1[ScheduleSeason],Table1[[#This Row],[ScheduleSeason]])</f>
        <v>16</v>
      </c>
      <c r="D170" t="s">
        <v>92</v>
      </c>
      <c r="E170" cm="1">
        <f t="array" ref="E170">_xlfn.XLOOKUP(Table1[[#This Row],[ScheduleWeekWritten]],Table3[Game],100+Table3[Increase],Table1[[#This Row],[ScheduleWeekWritten]])</f>
        <v>103</v>
      </c>
      <c r="F170" t="b">
        <v>1</v>
      </c>
      <c r="G170" t="s">
        <v>28</v>
      </c>
      <c r="H170">
        <v>7</v>
      </c>
      <c r="I170">
        <v>31</v>
      </c>
      <c r="J170" t="s">
        <v>42</v>
      </c>
      <c r="K170" t="s">
        <v>75</v>
      </c>
      <c r="L170" t="str">
        <f>_xlfn.XLOOKUP(Table1[[#This Row],[TeamFavoriteID]],Table2[team_id],Table2[team_name],_xlfn.XLOOKUP(Table1[[#This Row],[TeamFavoriteID]],Table2[team_id_pfr],Table2[team_name],"Even"))</f>
        <v>Kansas City Chiefs</v>
      </c>
      <c r="M170">
        <v>-3.5</v>
      </c>
      <c r="N170">
        <f>IF(Table1[[#This Row],[TeamFavorite]]=Table1[[#This Row],[TeamHome]],Table1[[#This Row],[ScoreAway]]-Table1[[#This Row],[ScoreHome]],Table1[[#This Row],[ScoreHome]]-Table1[[#This Row],[ScoreAway]])</f>
        <v>-24</v>
      </c>
      <c r="O170">
        <f>IF(Table1[[#This Row],[SpreadActual]]&lt;Table1[[#This Row],[SpreadFavorite]],1,0)</f>
        <v>1</v>
      </c>
      <c r="Q170" t="s">
        <v>44</v>
      </c>
      <c r="R170" t="b">
        <v>0</v>
      </c>
    </row>
    <row r="171" spans="1:21" x14ac:dyDescent="0.2">
      <c r="A171" s="1">
        <v>24473</v>
      </c>
      <c r="B171">
        <v>1966</v>
      </c>
      <c r="C171">
        <f>_xlfn.MAXIFS(Table1[ScheduleWeekWritten],Table1[ScheduleSeason],Table1[[#This Row],[ScheduleSeason]])</f>
        <v>16</v>
      </c>
      <c r="D171" t="s">
        <v>92</v>
      </c>
      <c r="E171" cm="1">
        <f t="array" ref="E171">_xlfn.XLOOKUP(Table1[[#This Row],[ScheduleWeekWritten]],Table3[Game],100+Table3[Increase],Table1[[#This Row],[ScheduleWeekWritten]])</f>
        <v>103</v>
      </c>
      <c r="F171" t="b">
        <v>1</v>
      </c>
      <c r="G171" t="s">
        <v>67</v>
      </c>
      <c r="H171">
        <v>27</v>
      </c>
      <c r="I171">
        <v>34</v>
      </c>
      <c r="J171" t="s">
        <v>33</v>
      </c>
      <c r="K171" t="s">
        <v>35</v>
      </c>
      <c r="L171" t="str">
        <f>_xlfn.XLOOKUP(Table1[[#This Row],[TeamFavoriteID]],Table2[team_id],Table2[team_name],_xlfn.XLOOKUP(Table1[[#This Row],[TeamFavoriteID]],Table2[team_id_pfr],Table2[team_name],"Even"))</f>
        <v>Green Bay Packers</v>
      </c>
      <c r="M171">
        <v>-7</v>
      </c>
      <c r="N171">
        <f>IF(Table1[[#This Row],[TeamFavorite]]=Table1[[#This Row],[TeamHome]],Table1[[#This Row],[ScoreAway]]-Table1[[#This Row],[ScoreHome]],Table1[[#This Row],[ScoreHome]]-Table1[[#This Row],[ScoreAway]])</f>
        <v>-7</v>
      </c>
      <c r="O171">
        <f>IF(Table1[[#This Row],[SpreadActual]]&lt;Table1[[#This Row],[SpreadFavorite]],1,0)</f>
        <v>0</v>
      </c>
      <c r="Q171" t="s">
        <v>69</v>
      </c>
      <c r="R171" t="b">
        <v>0</v>
      </c>
      <c r="S171">
        <v>40</v>
      </c>
      <c r="T171">
        <v>8</v>
      </c>
      <c r="U171">
        <v>75</v>
      </c>
    </row>
    <row r="172" spans="1:21" x14ac:dyDescent="0.2">
      <c r="A172" s="1">
        <v>24487</v>
      </c>
      <c r="B172">
        <v>1966</v>
      </c>
      <c r="C172">
        <f>_xlfn.MAXIFS(Table1[ScheduleWeekWritten],Table1[ScheduleSeason],Table1[[#This Row],[ScheduleSeason]])</f>
        <v>16</v>
      </c>
      <c r="D172" t="s">
        <v>93</v>
      </c>
      <c r="E172" cm="1">
        <f t="array" ref="E172">_xlfn.XLOOKUP(Table1[[#This Row],[ScheduleWeekWritten]],Table3[Game],100+Table3[Increase],Table1[[#This Row],[ScheduleWeekWritten]])</f>
        <v>104</v>
      </c>
      <c r="F172" t="b">
        <v>1</v>
      </c>
      <c r="G172" t="s">
        <v>33</v>
      </c>
      <c r="H172">
        <v>35</v>
      </c>
      <c r="I172">
        <v>10</v>
      </c>
      <c r="J172" t="s">
        <v>42</v>
      </c>
      <c r="K172" t="s">
        <v>35</v>
      </c>
      <c r="L172" t="str">
        <f>_xlfn.XLOOKUP(Table1[[#This Row],[TeamFavoriteID]],Table2[team_id],Table2[team_name],_xlfn.XLOOKUP(Table1[[#This Row],[TeamFavoriteID]],Table2[team_id_pfr],Table2[team_name],"Even"))</f>
        <v>Green Bay Packers</v>
      </c>
      <c r="M172">
        <v>-14</v>
      </c>
      <c r="N172">
        <f>IF(Table1[[#This Row],[TeamFavorite]]=Table1[[#This Row],[TeamHome]],Table1[[#This Row],[ScoreAway]]-Table1[[#This Row],[ScoreHome]],Table1[[#This Row],[ScoreHome]]-Table1[[#This Row],[ScoreAway]])</f>
        <v>-25</v>
      </c>
      <c r="O172">
        <f>IF(Table1[[#This Row],[SpreadActual]]&lt;Table1[[#This Row],[SpreadFavorite]],1,0)</f>
        <v>1</v>
      </c>
      <c r="Q172" t="s">
        <v>65</v>
      </c>
      <c r="R172" t="b">
        <v>1</v>
      </c>
      <c r="S172">
        <v>54</v>
      </c>
      <c r="T172">
        <v>7</v>
      </c>
      <c r="U172">
        <v>90</v>
      </c>
    </row>
    <row r="173" spans="1:21" x14ac:dyDescent="0.2">
      <c r="A173" s="1">
        <v>24718</v>
      </c>
      <c r="B173">
        <v>1967</v>
      </c>
      <c r="C173">
        <f>_xlfn.MAXIFS(Table1[ScheduleWeekWritten],Table1[ScheduleSeason],Table1[[#This Row],[ScheduleSeason]])</f>
        <v>17</v>
      </c>
      <c r="D173">
        <v>1</v>
      </c>
      <c r="E173" cm="1">
        <f t="array" ref="E173">_xlfn.XLOOKUP(Table1[[#This Row],[ScheduleWeekWritten]],Table3[Game],100+Table3[Increase],Table1[[#This Row],[ScheduleWeekWritten]])</f>
        <v>1</v>
      </c>
      <c r="F173" t="b">
        <v>0</v>
      </c>
      <c r="G173" t="s">
        <v>24</v>
      </c>
      <c r="H173">
        <v>26</v>
      </c>
      <c r="I173">
        <v>21</v>
      </c>
      <c r="J173" t="s">
        <v>37</v>
      </c>
      <c r="K173" t="s">
        <v>88</v>
      </c>
      <c r="L173" t="str">
        <f>_xlfn.XLOOKUP(Table1[[#This Row],[TeamFavoriteID]],Table2[team_id],Table2[team_name],_xlfn.XLOOKUP(Table1[[#This Row],[TeamFavoriteID]],Table2[team_id_pfr],Table2[team_name],"Even"))</f>
        <v>Denver Broncos</v>
      </c>
      <c r="M173">
        <v>-4</v>
      </c>
      <c r="N173">
        <f>IF(Table1[[#This Row],[TeamFavorite]]=Table1[[#This Row],[TeamHome]],Table1[[#This Row],[ScoreAway]]-Table1[[#This Row],[ScoreHome]],Table1[[#This Row],[ScoreHome]]-Table1[[#This Row],[ScoreAway]])</f>
        <v>-5</v>
      </c>
      <c r="O173">
        <f>IF(Table1[[#This Row],[SpreadActual]]&lt;Table1[[#This Row],[SpreadFavorite]],1,0)</f>
        <v>1</v>
      </c>
      <c r="Q173" t="s">
        <v>71</v>
      </c>
      <c r="R173" t="b">
        <v>0</v>
      </c>
    </row>
    <row r="174" spans="1:21" x14ac:dyDescent="0.2">
      <c r="A174" s="1">
        <v>24724</v>
      </c>
      <c r="B174">
        <v>1967</v>
      </c>
      <c r="C174">
        <f>_xlfn.MAXIFS(Table1[ScheduleWeekWritten],Table1[ScheduleSeason],Table1[[#This Row],[ScheduleSeason]])</f>
        <v>17</v>
      </c>
      <c r="D174">
        <v>2</v>
      </c>
      <c r="E174" cm="1">
        <f t="array" ref="E174">_xlfn.XLOOKUP(Table1[[#This Row],[ScheduleWeekWritten]],Table3[Game],100+Table3[Increase],Table1[[#This Row],[ScheduleWeekWritten]])</f>
        <v>2</v>
      </c>
      <c r="F174" t="b">
        <v>0</v>
      </c>
      <c r="G174" t="s">
        <v>23</v>
      </c>
      <c r="H174">
        <v>20</v>
      </c>
      <c r="I174">
        <v>25</v>
      </c>
      <c r="J174" t="s">
        <v>42</v>
      </c>
      <c r="K174" t="s">
        <v>75</v>
      </c>
      <c r="L174" t="str">
        <f>_xlfn.XLOOKUP(Table1[[#This Row],[TeamFavoriteID]],Table2[team_id],Table2[team_name],_xlfn.XLOOKUP(Table1[[#This Row],[TeamFavoriteID]],Table2[team_id_pfr],Table2[team_name],"Even"))</f>
        <v>Kansas City Chiefs</v>
      </c>
      <c r="M174">
        <v>-14.5</v>
      </c>
      <c r="N174">
        <f>IF(Table1[[#This Row],[TeamFavorite]]=Table1[[#This Row],[TeamHome]],Table1[[#This Row],[ScoreAway]]-Table1[[#This Row],[ScoreHome]],Table1[[#This Row],[ScoreHome]]-Table1[[#This Row],[ScoreAway]])</f>
        <v>-5</v>
      </c>
      <c r="O174">
        <f>IF(Table1[[#This Row],[SpreadActual]]&lt;Table1[[#This Row],[SpreadFavorite]],1,0)</f>
        <v>0</v>
      </c>
      <c r="Q174" t="s">
        <v>26</v>
      </c>
      <c r="R174" t="b">
        <v>0</v>
      </c>
    </row>
    <row r="175" spans="1:21" x14ac:dyDescent="0.2">
      <c r="A175" s="1">
        <v>24724</v>
      </c>
      <c r="B175">
        <v>1967</v>
      </c>
      <c r="C175">
        <f>_xlfn.MAXIFS(Table1[ScheduleWeekWritten],Table1[ScheduleSeason],Table1[[#This Row],[ScheduleSeason]])</f>
        <v>17</v>
      </c>
      <c r="D175">
        <v>2</v>
      </c>
      <c r="E175" cm="1">
        <f t="array" ref="E175">_xlfn.XLOOKUP(Table1[[#This Row],[ScheduleWeekWritten]],Table3[Game],100+Table3[Increase],Table1[[#This Row],[ScheduleWeekWritten]])</f>
        <v>2</v>
      </c>
      <c r="F175" t="b">
        <v>0</v>
      </c>
      <c r="G175" t="s">
        <v>27</v>
      </c>
      <c r="H175">
        <v>28</v>
      </c>
      <c r="I175">
        <v>14</v>
      </c>
      <c r="J175" t="s">
        <v>37</v>
      </c>
      <c r="K175" t="s">
        <v>29</v>
      </c>
      <c r="L175" t="str">
        <f>_xlfn.XLOOKUP(Table1[[#This Row],[TeamFavoriteID]],Table2[team_id],Table2[team_name],_xlfn.XLOOKUP(Table1[[#This Row],[TeamFavoriteID]],Table2[team_id_pfr],Table2[team_name],"Even"))</f>
        <v>Los Angeles Chargers</v>
      </c>
      <c r="M175">
        <v>-1</v>
      </c>
      <c r="N175">
        <f>IF(Table1[[#This Row],[TeamFavorite]]=Table1[[#This Row],[TeamHome]],Table1[[#This Row],[ScoreAway]]-Table1[[#This Row],[ScoreHome]],Table1[[#This Row],[ScoreHome]]-Table1[[#This Row],[ScoreAway]])</f>
        <v>14</v>
      </c>
      <c r="O175">
        <f>IF(Table1[[#This Row],[SpreadActual]]&lt;Table1[[#This Row],[SpreadFavorite]],1,0)</f>
        <v>0</v>
      </c>
      <c r="Q175" t="s">
        <v>94</v>
      </c>
      <c r="R175" t="b">
        <v>0</v>
      </c>
    </row>
    <row r="176" spans="1:21" x14ac:dyDescent="0.2">
      <c r="A176" s="1">
        <v>24725</v>
      </c>
      <c r="B176">
        <v>1967</v>
      </c>
      <c r="C176">
        <f>_xlfn.MAXIFS(Table1[ScheduleWeekWritten],Table1[ScheduleSeason],Table1[[#This Row],[ScheduleSeason]])</f>
        <v>17</v>
      </c>
      <c r="D176">
        <v>2</v>
      </c>
      <c r="E176" cm="1">
        <f t="array" ref="E176">_xlfn.XLOOKUP(Table1[[#This Row],[ScheduleWeekWritten]],Table3[Game],100+Table3[Increase],Table1[[#This Row],[ScheduleWeekWritten]])</f>
        <v>2</v>
      </c>
      <c r="F176" t="b">
        <v>0</v>
      </c>
      <c r="G176" t="s">
        <v>28</v>
      </c>
      <c r="H176">
        <v>20</v>
      </c>
      <c r="I176">
        <v>17</v>
      </c>
      <c r="J176" t="s">
        <v>31</v>
      </c>
      <c r="K176" t="s">
        <v>43</v>
      </c>
      <c r="L176" t="str">
        <f>_xlfn.XLOOKUP(Table1[[#This Row],[TeamFavoriteID]],Table2[team_id],Table2[team_name],_xlfn.XLOOKUP(Table1[[#This Row],[TeamFavoriteID]],Table2[team_id_pfr],Table2[team_name],"Even"))</f>
        <v>Buffalo Bills</v>
      </c>
      <c r="M176">
        <v>-5.5</v>
      </c>
      <c r="N176">
        <f>IF(Table1[[#This Row],[TeamFavorite]]=Table1[[#This Row],[TeamHome]],Table1[[#This Row],[ScoreAway]]-Table1[[#This Row],[ScoreHome]],Table1[[#This Row],[ScoreHome]]-Table1[[#This Row],[ScoreAway]])</f>
        <v>-3</v>
      </c>
      <c r="O176">
        <f>IF(Table1[[#This Row],[SpreadActual]]&lt;Table1[[#This Row],[SpreadFavorite]],1,0)</f>
        <v>0</v>
      </c>
      <c r="Q176" t="s">
        <v>44</v>
      </c>
      <c r="R176" t="b">
        <v>0</v>
      </c>
    </row>
    <row r="177" spans="1:21" x14ac:dyDescent="0.2">
      <c r="A177" s="1">
        <v>24725</v>
      </c>
      <c r="B177">
        <v>1967</v>
      </c>
      <c r="C177">
        <f>_xlfn.MAXIFS(Table1[ScheduleWeekWritten],Table1[ScheduleSeason],Table1[[#This Row],[ScheduleSeason]])</f>
        <v>17</v>
      </c>
      <c r="D177">
        <v>2</v>
      </c>
      <c r="E177" cm="1">
        <f t="array" ref="E177">_xlfn.XLOOKUP(Table1[[#This Row],[ScheduleWeekWritten]],Table3[Game],100+Table3[Increase],Table1[[#This Row],[ScheduleWeekWritten]])</f>
        <v>2</v>
      </c>
      <c r="F177" t="b">
        <v>0</v>
      </c>
      <c r="G177" t="s">
        <v>20</v>
      </c>
      <c r="H177">
        <v>51</v>
      </c>
      <c r="I177">
        <v>0</v>
      </c>
      <c r="J177" t="s">
        <v>24</v>
      </c>
      <c r="K177" t="s">
        <v>21</v>
      </c>
      <c r="L177" t="str">
        <f>_xlfn.XLOOKUP(Table1[[#This Row],[TeamFavoriteID]],Table2[team_id],Table2[team_name],_xlfn.XLOOKUP(Table1[[#This Row],[TeamFavoriteID]],Table2[team_id_pfr],Table2[team_name],"Even"))</f>
        <v>Las Vegas Raiders</v>
      </c>
      <c r="M177">
        <v>-6.5</v>
      </c>
      <c r="N177">
        <f>IF(Table1[[#This Row],[TeamFavorite]]=Table1[[#This Row],[TeamHome]],Table1[[#This Row],[ScoreAway]]-Table1[[#This Row],[ScoreHome]],Table1[[#This Row],[ScoreHome]]-Table1[[#This Row],[ScoreAway]])</f>
        <v>51</v>
      </c>
      <c r="O177">
        <f>IF(Table1[[#This Row],[SpreadActual]]&lt;Table1[[#This Row],[SpreadFavorite]],1,0)</f>
        <v>0</v>
      </c>
      <c r="Q177" t="s">
        <v>76</v>
      </c>
      <c r="R177" t="b">
        <v>0</v>
      </c>
    </row>
    <row r="178" spans="1:21" x14ac:dyDescent="0.2">
      <c r="A178" s="1">
        <v>24732</v>
      </c>
      <c r="B178">
        <v>1967</v>
      </c>
      <c r="C178">
        <f>_xlfn.MAXIFS(Table1[ScheduleWeekWritten],Table1[ScheduleSeason],Table1[[#This Row],[ScheduleSeason]])</f>
        <v>17</v>
      </c>
      <c r="D178">
        <v>1</v>
      </c>
      <c r="E178" cm="1">
        <f t="array" ref="E178">_xlfn.XLOOKUP(Table1[[#This Row],[ScheduleWeekWritten]],Table3[Game],100+Table3[Increase],Table1[[#This Row],[ScheduleWeekWritten]])</f>
        <v>1</v>
      </c>
      <c r="F178" t="b">
        <v>0</v>
      </c>
      <c r="G178" t="s">
        <v>34</v>
      </c>
      <c r="H178">
        <v>38</v>
      </c>
      <c r="I178">
        <v>31</v>
      </c>
      <c r="J178" t="s">
        <v>38</v>
      </c>
      <c r="K178" t="s">
        <v>72</v>
      </c>
      <c r="L178" t="str">
        <f>_xlfn.XLOOKUP(Table1[[#This Row],[TeamFavoriteID]],Table2[team_id],Table2[team_name],_xlfn.XLOOKUP(Table1[[#This Row],[TeamFavoriteID]],Table2[team_id_pfr],Table2[team_name],"Even"))</f>
        <v>Baltimore Colts</v>
      </c>
      <c r="M178">
        <v>-17</v>
      </c>
      <c r="N178">
        <f>IF(Table1[[#This Row],[TeamFavorite]]=Table1[[#This Row],[TeamHome]],Table1[[#This Row],[ScoreAway]]-Table1[[#This Row],[ScoreHome]],Table1[[#This Row],[ScoreHome]]-Table1[[#This Row],[ScoreAway]])</f>
        <v>-7</v>
      </c>
      <c r="O178">
        <f>IF(Table1[[#This Row],[SpreadActual]]&lt;Table1[[#This Row],[SpreadFavorite]],1,0)</f>
        <v>0</v>
      </c>
      <c r="Q178" t="s">
        <v>80</v>
      </c>
      <c r="R178" t="b">
        <v>0</v>
      </c>
      <c r="S178">
        <v>70</v>
      </c>
      <c r="T178">
        <v>12</v>
      </c>
      <c r="U178">
        <v>80</v>
      </c>
    </row>
    <row r="179" spans="1:21" x14ac:dyDescent="0.2">
      <c r="A179" s="1">
        <v>24732</v>
      </c>
      <c r="B179">
        <v>1967</v>
      </c>
      <c r="C179">
        <f>_xlfn.MAXIFS(Table1[ScheduleWeekWritten],Table1[ScheduleSeason],Table1[[#This Row],[ScheduleSeason]])</f>
        <v>17</v>
      </c>
      <c r="D179">
        <v>3</v>
      </c>
      <c r="E179" cm="1">
        <f t="array" ref="E179">_xlfn.XLOOKUP(Table1[[#This Row],[ScheduleWeekWritten]],Table3[Game],100+Table3[Increase],Table1[[#This Row],[ScheduleWeekWritten]])</f>
        <v>3</v>
      </c>
      <c r="F179" t="b">
        <v>0</v>
      </c>
      <c r="G179" t="s">
        <v>28</v>
      </c>
      <c r="H179">
        <v>3</v>
      </c>
      <c r="I179">
        <v>20</v>
      </c>
      <c r="J179" t="s">
        <v>23</v>
      </c>
      <c r="K179" t="s">
        <v>43</v>
      </c>
      <c r="L179" t="str">
        <f>_xlfn.XLOOKUP(Table1[[#This Row],[TeamFavoriteID]],Table2[team_id],Table2[team_name],_xlfn.XLOOKUP(Table1[[#This Row],[TeamFavoriteID]],Table2[team_id_pfr],Table2[team_name],"Even"))</f>
        <v>Buffalo Bills</v>
      </c>
      <c r="M179">
        <v>-11</v>
      </c>
      <c r="N179">
        <f>IF(Table1[[#This Row],[TeamFavorite]]=Table1[[#This Row],[TeamHome]],Table1[[#This Row],[ScoreAway]]-Table1[[#This Row],[ScoreHome]],Table1[[#This Row],[ScoreHome]]-Table1[[#This Row],[ScoreAway]])</f>
        <v>17</v>
      </c>
      <c r="O179">
        <f>IF(Table1[[#This Row],[SpreadActual]]&lt;Table1[[#This Row],[SpreadFavorite]],1,0)</f>
        <v>0</v>
      </c>
      <c r="Q179" t="s">
        <v>44</v>
      </c>
      <c r="R179" t="b">
        <v>0</v>
      </c>
    </row>
    <row r="180" spans="1:21" x14ac:dyDescent="0.2">
      <c r="A180" s="1">
        <v>24732</v>
      </c>
      <c r="B180">
        <v>1967</v>
      </c>
      <c r="C180">
        <f>_xlfn.MAXIFS(Table1[ScheduleWeekWritten],Table1[ScheduleSeason],Table1[[#This Row],[ScheduleSeason]])</f>
        <v>17</v>
      </c>
      <c r="D180">
        <v>1</v>
      </c>
      <c r="E180" cm="1">
        <f t="array" ref="E180">_xlfn.XLOOKUP(Table1[[#This Row],[ScheduleWeekWritten]],Table3[Game],100+Table3[Increase],Table1[[#This Row],[ScheduleWeekWritten]])</f>
        <v>1</v>
      </c>
      <c r="F180" t="b">
        <v>0</v>
      </c>
      <c r="G180" t="s">
        <v>62</v>
      </c>
      <c r="H180">
        <v>14</v>
      </c>
      <c r="I180">
        <v>21</v>
      </c>
      <c r="J180" t="s">
        <v>67</v>
      </c>
      <c r="K180" t="s">
        <v>63</v>
      </c>
      <c r="L180" t="str">
        <f>_xlfn.XLOOKUP(Table1[[#This Row],[TeamFavoriteID]],Table2[team_id],Table2[team_name],_xlfn.XLOOKUP(Table1[[#This Row],[TeamFavoriteID]],Table2[team_id_pfr],Table2[team_name],"Even"))</f>
        <v>Cleveland Browns</v>
      </c>
      <c r="M180">
        <v>-2.5</v>
      </c>
      <c r="N180">
        <f>IF(Table1[[#This Row],[TeamFavorite]]=Table1[[#This Row],[TeamHome]],Table1[[#This Row],[ScoreAway]]-Table1[[#This Row],[ScoreHome]],Table1[[#This Row],[ScoreHome]]-Table1[[#This Row],[ScoreAway]])</f>
        <v>7</v>
      </c>
      <c r="O180">
        <f>IF(Table1[[#This Row],[SpreadActual]]&lt;Table1[[#This Row],[SpreadFavorite]],1,0)</f>
        <v>0</v>
      </c>
      <c r="Q180" t="s">
        <v>66</v>
      </c>
      <c r="R180" t="b">
        <v>0</v>
      </c>
      <c r="S180">
        <v>68</v>
      </c>
      <c r="T180">
        <v>7</v>
      </c>
      <c r="U180">
        <v>71</v>
      </c>
    </row>
    <row r="181" spans="1:21" x14ac:dyDescent="0.2">
      <c r="A181" s="1">
        <v>24732</v>
      </c>
      <c r="B181">
        <v>1967</v>
      </c>
      <c r="C181">
        <f>_xlfn.MAXIFS(Table1[ScheduleWeekWritten],Table1[ScheduleSeason],Table1[[#This Row],[ScheduleSeason]])</f>
        <v>17</v>
      </c>
      <c r="D181">
        <v>1</v>
      </c>
      <c r="E181" cm="1">
        <f t="array" ref="E181">_xlfn.XLOOKUP(Table1[[#This Row],[ScheduleWeekWritten]],Table3[Game],100+Table3[Increase],Table1[[#This Row],[ScheduleWeekWritten]])</f>
        <v>1</v>
      </c>
      <c r="F181" t="b">
        <v>0</v>
      </c>
      <c r="G181" t="s">
        <v>33</v>
      </c>
      <c r="H181">
        <v>17</v>
      </c>
      <c r="I181">
        <v>17</v>
      </c>
      <c r="J181" t="s">
        <v>45</v>
      </c>
      <c r="K181" t="s">
        <v>35</v>
      </c>
      <c r="L181" t="str">
        <f>_xlfn.XLOOKUP(Table1[[#This Row],[TeamFavoriteID]],Table2[team_id],Table2[team_name],_xlfn.XLOOKUP(Table1[[#This Row],[TeamFavoriteID]],Table2[team_id_pfr],Table2[team_name],"Even"))</f>
        <v>Green Bay Packers</v>
      </c>
      <c r="M181">
        <v>-14</v>
      </c>
      <c r="N181">
        <f>IF(Table1[[#This Row],[TeamFavorite]]=Table1[[#This Row],[TeamHome]],Table1[[#This Row],[ScoreAway]]-Table1[[#This Row],[ScoreHome]],Table1[[#This Row],[ScoreHome]]-Table1[[#This Row],[ScoreAway]])</f>
        <v>0</v>
      </c>
      <c r="O181">
        <f>IF(Table1[[#This Row],[SpreadActual]]&lt;Table1[[#This Row],[SpreadFavorite]],1,0)</f>
        <v>0</v>
      </c>
      <c r="Q181" t="s">
        <v>82</v>
      </c>
      <c r="R181" t="b">
        <v>0</v>
      </c>
      <c r="S181">
        <v>69</v>
      </c>
      <c r="T181">
        <v>6</v>
      </c>
      <c r="U181">
        <v>77</v>
      </c>
    </row>
    <row r="182" spans="1:21" x14ac:dyDescent="0.2">
      <c r="A182" s="1">
        <v>24732</v>
      </c>
      <c r="B182">
        <v>1967</v>
      </c>
      <c r="C182">
        <f>_xlfn.MAXIFS(Table1[ScheduleWeekWritten],Table1[ScheduleSeason],Table1[[#This Row],[ScheduleSeason]])</f>
        <v>17</v>
      </c>
      <c r="D182">
        <v>3</v>
      </c>
      <c r="E182" cm="1">
        <f t="array" ref="E182">_xlfn.XLOOKUP(Table1[[#This Row],[ScheduleWeekWritten]],Table3[Game],100+Table3[Increase],Table1[[#This Row],[ScheduleWeekWritten]])</f>
        <v>3</v>
      </c>
      <c r="F182" t="b">
        <v>0</v>
      </c>
      <c r="G182" t="s">
        <v>19</v>
      </c>
      <c r="H182">
        <v>35</v>
      </c>
      <c r="I182">
        <v>21</v>
      </c>
      <c r="J182" t="s">
        <v>24</v>
      </c>
      <c r="K182" t="s">
        <v>91</v>
      </c>
      <c r="L182" t="str">
        <f>_xlfn.XLOOKUP(Table1[[#This Row],[TeamFavoriteID]],Table2[team_id],Table2[team_name],_xlfn.XLOOKUP(Table1[[#This Row],[TeamFavoriteID]],Table2[team_id_pfr],Table2[team_name],"Even"))</f>
        <v>Miami Dolphins</v>
      </c>
      <c r="M182">
        <v>-4</v>
      </c>
      <c r="N182">
        <f>IF(Table1[[#This Row],[TeamFavorite]]=Table1[[#This Row],[TeamHome]],Table1[[#This Row],[ScoreAway]]-Table1[[#This Row],[ScoreHome]],Table1[[#This Row],[ScoreHome]]-Table1[[#This Row],[ScoreAway]])</f>
        <v>-14</v>
      </c>
      <c r="O182">
        <f>IF(Table1[[#This Row],[SpreadActual]]&lt;Table1[[#This Row],[SpreadFavorite]],1,0)</f>
        <v>1</v>
      </c>
      <c r="Q182" t="s">
        <v>22</v>
      </c>
      <c r="R182" t="b">
        <v>0</v>
      </c>
    </row>
    <row r="183" spans="1:21" x14ac:dyDescent="0.2">
      <c r="A183" s="1">
        <v>24732</v>
      </c>
      <c r="B183">
        <v>1967</v>
      </c>
      <c r="C183">
        <f>_xlfn.MAXIFS(Table1[ScheduleWeekWritten],Table1[ScheduleSeason],Table1[[#This Row],[ScheduleSeason]])</f>
        <v>17</v>
      </c>
      <c r="D183">
        <v>1</v>
      </c>
      <c r="E183" cm="1">
        <f t="array" ref="E183">_xlfn.XLOOKUP(Table1[[#This Row],[ScheduleWeekWritten]],Table3[Game],100+Table3[Increase],Table1[[#This Row],[ScheduleWeekWritten]])</f>
        <v>1</v>
      </c>
      <c r="F183" t="b">
        <v>0</v>
      </c>
      <c r="G183" t="s">
        <v>54</v>
      </c>
      <c r="H183">
        <v>21</v>
      </c>
      <c r="I183">
        <v>27</v>
      </c>
      <c r="J183" t="s">
        <v>53</v>
      </c>
      <c r="K183" t="s">
        <v>87</v>
      </c>
      <c r="L183" t="str">
        <f>_xlfn.XLOOKUP(Table1[[#This Row],[TeamFavoriteID]],Table2[team_id],Table2[team_name],_xlfn.XLOOKUP(Table1[[#This Row],[TeamFavoriteID]],Table2[team_id_pfr],Table2[team_name],"Even"))</f>
        <v>San Francisco 49ers</v>
      </c>
      <c r="M183">
        <v>-2.5</v>
      </c>
      <c r="N183">
        <f>IF(Table1[[#This Row],[TeamFavorite]]=Table1[[#This Row],[TeamHome]],Table1[[#This Row],[ScoreAway]]-Table1[[#This Row],[ScoreHome]],Table1[[#This Row],[ScoreHome]]-Table1[[#This Row],[ScoreAway]])</f>
        <v>-6</v>
      </c>
      <c r="O183">
        <f>IF(Table1[[#This Row],[SpreadActual]]&lt;Table1[[#This Row],[SpreadFavorite]],1,0)</f>
        <v>1</v>
      </c>
      <c r="Q183" t="s">
        <v>73</v>
      </c>
      <c r="R183" t="b">
        <v>0</v>
      </c>
      <c r="S183">
        <v>67</v>
      </c>
      <c r="T183">
        <v>6</v>
      </c>
      <c r="U183">
        <v>79</v>
      </c>
    </row>
    <row r="184" spans="1:21" x14ac:dyDescent="0.2">
      <c r="A184" s="1">
        <v>24732</v>
      </c>
      <c r="B184">
        <v>1967</v>
      </c>
      <c r="C184">
        <f>_xlfn.MAXIFS(Table1[ScheduleWeekWritten],Table1[ScheduleSeason],Table1[[#This Row],[ScheduleSeason]])</f>
        <v>17</v>
      </c>
      <c r="D184">
        <v>1</v>
      </c>
      <c r="E184" cm="1">
        <f t="array" ref="E184">_xlfn.XLOOKUP(Table1[[#This Row],[ScheduleWeekWritten]],Table3[Game],100+Table3[Increase],Table1[[#This Row],[ScheduleWeekWritten]])</f>
        <v>1</v>
      </c>
      <c r="F184" t="b">
        <v>0</v>
      </c>
      <c r="G184" t="s">
        <v>95</v>
      </c>
      <c r="H184">
        <v>13</v>
      </c>
      <c r="I184">
        <v>27</v>
      </c>
      <c r="J184" t="s">
        <v>39</v>
      </c>
      <c r="K184" t="s">
        <v>40</v>
      </c>
      <c r="L184" t="str">
        <f>_xlfn.XLOOKUP(Table1[[#This Row],[TeamFavoriteID]],Table2[team_id],Table2[team_name],_xlfn.XLOOKUP(Table1[[#This Row],[TeamFavoriteID]],Table2[team_id_pfr],Table2[team_name],"Even"))</f>
        <v>Los Angeles Rams</v>
      </c>
      <c r="M184">
        <v>-10</v>
      </c>
      <c r="N184">
        <f>IF(Table1[[#This Row],[TeamFavorite]]=Table1[[#This Row],[TeamHome]],Table1[[#This Row],[ScoreAway]]-Table1[[#This Row],[ScoreHome]],Table1[[#This Row],[ScoreHome]]-Table1[[#This Row],[ScoreAway]])</f>
        <v>-14</v>
      </c>
      <c r="O184">
        <f>IF(Table1[[#This Row],[SpreadActual]]&lt;Table1[[#This Row],[SpreadFavorite]],1,0)</f>
        <v>1</v>
      </c>
      <c r="Q184" t="s">
        <v>96</v>
      </c>
      <c r="R184" t="b">
        <v>0</v>
      </c>
      <c r="S184">
        <v>75</v>
      </c>
      <c r="T184">
        <v>7</v>
      </c>
      <c r="U184">
        <v>66</v>
      </c>
    </row>
    <row r="185" spans="1:21" x14ac:dyDescent="0.2">
      <c r="A185" s="1">
        <v>24732</v>
      </c>
      <c r="B185">
        <v>1967</v>
      </c>
      <c r="C185">
        <f>_xlfn.MAXIFS(Table1[ScheduleWeekWritten],Table1[ScheduleSeason],Table1[[#This Row],[ScheduleSeason]])</f>
        <v>17</v>
      </c>
      <c r="D185">
        <v>3</v>
      </c>
      <c r="E185" cm="1">
        <f t="array" ref="E185">_xlfn.XLOOKUP(Table1[[#This Row],[ScheduleWeekWritten]],Table3[Game],100+Table3[Increase],Table1[[#This Row],[ScheduleWeekWritten]])</f>
        <v>3</v>
      </c>
      <c r="F185" t="b">
        <v>0</v>
      </c>
      <c r="G185" t="s">
        <v>20</v>
      </c>
      <c r="H185">
        <v>35</v>
      </c>
      <c r="I185">
        <v>7</v>
      </c>
      <c r="J185" t="s">
        <v>37</v>
      </c>
      <c r="K185" t="s">
        <v>21</v>
      </c>
      <c r="L185" t="str">
        <f>_xlfn.XLOOKUP(Table1[[#This Row],[TeamFavoriteID]],Table2[team_id],Table2[team_name],_xlfn.XLOOKUP(Table1[[#This Row],[TeamFavoriteID]],Table2[team_id_pfr],Table2[team_name],"Even"))</f>
        <v>Las Vegas Raiders</v>
      </c>
      <c r="M185">
        <v>-10.5</v>
      </c>
      <c r="N185">
        <f>IF(Table1[[#This Row],[TeamFavorite]]=Table1[[#This Row],[TeamHome]],Table1[[#This Row],[ScoreAway]]-Table1[[#This Row],[ScoreHome]],Table1[[#This Row],[ScoreHome]]-Table1[[#This Row],[ScoreAway]])</f>
        <v>28</v>
      </c>
      <c r="O185">
        <f>IF(Table1[[#This Row],[SpreadActual]]&lt;Table1[[#This Row],[SpreadFavorite]],1,0)</f>
        <v>0</v>
      </c>
      <c r="Q185" t="s">
        <v>76</v>
      </c>
      <c r="R185" t="b">
        <v>0</v>
      </c>
    </row>
    <row r="186" spans="1:21" x14ac:dyDescent="0.2">
      <c r="A186" s="1">
        <v>24732</v>
      </c>
      <c r="B186">
        <v>1967</v>
      </c>
      <c r="C186">
        <f>_xlfn.MAXIFS(Table1[ScheduleWeekWritten],Table1[ScheduleSeason],Table1[[#This Row],[ScheduleSeason]])</f>
        <v>17</v>
      </c>
      <c r="D186">
        <v>1</v>
      </c>
      <c r="E186" cm="1">
        <f t="array" ref="E186">_xlfn.XLOOKUP(Table1[[#This Row],[ScheduleWeekWritten]],Table3[Game],100+Table3[Increase],Table1[[#This Row],[ScheduleWeekWritten]])</f>
        <v>1</v>
      </c>
      <c r="F186" t="b">
        <v>0</v>
      </c>
      <c r="G186" t="s">
        <v>58</v>
      </c>
      <c r="H186">
        <v>35</v>
      </c>
      <c r="I186">
        <v>24</v>
      </c>
      <c r="J186" t="s">
        <v>61</v>
      </c>
      <c r="K186" t="s">
        <v>85</v>
      </c>
      <c r="L186" t="str">
        <f>_xlfn.XLOOKUP(Table1[[#This Row],[TeamFavoriteID]],Table2[team_id],Table2[team_name],_xlfn.XLOOKUP(Table1[[#This Row],[TeamFavoriteID]],Table2[team_id_pfr],Table2[team_name],"Even"))</f>
        <v>Washington Commanders</v>
      </c>
      <c r="M186">
        <v>-2</v>
      </c>
      <c r="N186">
        <f>IF(Table1[[#This Row],[TeamFavorite]]=Table1[[#This Row],[TeamHome]],Table1[[#This Row],[ScoreAway]]-Table1[[#This Row],[ScoreHome]],Table1[[#This Row],[ScoreHome]]-Table1[[#This Row],[ScoreAway]])</f>
        <v>11</v>
      </c>
      <c r="O186">
        <f>IF(Table1[[#This Row],[SpreadActual]]&lt;Table1[[#This Row],[SpreadFavorite]],1,0)</f>
        <v>0</v>
      </c>
      <c r="Q186" t="s">
        <v>78</v>
      </c>
      <c r="R186" t="b">
        <v>0</v>
      </c>
      <c r="S186">
        <v>69</v>
      </c>
      <c r="T186">
        <v>12</v>
      </c>
      <c r="U186">
        <v>78</v>
      </c>
    </row>
    <row r="187" spans="1:21" x14ac:dyDescent="0.2">
      <c r="A187" s="1">
        <v>24732</v>
      </c>
      <c r="B187">
        <v>1967</v>
      </c>
      <c r="C187">
        <f>_xlfn.MAXIFS(Table1[ScheduleWeekWritten],Table1[ScheduleSeason],Table1[[#This Row],[ScheduleSeason]])</f>
        <v>17</v>
      </c>
      <c r="D187">
        <v>1</v>
      </c>
      <c r="E187" cm="1">
        <f t="array" ref="E187">_xlfn.XLOOKUP(Table1[[#This Row],[ScheduleWeekWritten]],Table3[Game],100+Table3[Increase],Table1[[#This Row],[ScheduleWeekWritten]])</f>
        <v>1</v>
      </c>
      <c r="F187" t="b">
        <v>0</v>
      </c>
      <c r="G187" t="s">
        <v>49</v>
      </c>
      <c r="H187">
        <v>41</v>
      </c>
      <c r="I187">
        <v>13</v>
      </c>
      <c r="J187" t="s">
        <v>46</v>
      </c>
      <c r="K187" t="s">
        <v>51</v>
      </c>
      <c r="L187" t="str">
        <f>_xlfn.XLOOKUP(Table1[[#This Row],[TeamFavoriteID]],Table2[team_id],Table2[team_name],_xlfn.XLOOKUP(Table1[[#This Row],[TeamFavoriteID]],Table2[team_id_pfr],Table2[team_name],"Even"))</f>
        <v>Pittsburgh Steelers</v>
      </c>
      <c r="M187">
        <v>-1</v>
      </c>
      <c r="N187">
        <f>IF(Table1[[#This Row],[TeamFavorite]]=Table1[[#This Row],[TeamHome]],Table1[[#This Row],[ScoreAway]]-Table1[[#This Row],[ScoreHome]],Table1[[#This Row],[ScoreHome]]-Table1[[#This Row],[ScoreAway]])</f>
        <v>-28</v>
      </c>
      <c r="O187">
        <f>IF(Table1[[#This Row],[SpreadActual]]&lt;Table1[[#This Row],[SpreadFavorite]],1,0)</f>
        <v>1</v>
      </c>
      <c r="Q187" t="s">
        <v>52</v>
      </c>
      <c r="R187" t="b">
        <v>0</v>
      </c>
      <c r="S187">
        <v>71</v>
      </c>
      <c r="T187">
        <v>5</v>
      </c>
      <c r="U187">
        <v>71</v>
      </c>
    </row>
    <row r="188" spans="1:21" x14ac:dyDescent="0.2">
      <c r="A188" s="1">
        <v>24732</v>
      </c>
      <c r="B188">
        <v>1967</v>
      </c>
      <c r="C188">
        <f>_xlfn.MAXIFS(Table1[ScheduleWeekWritten],Table1[ScheduleSeason],Table1[[#This Row],[ScheduleSeason]])</f>
        <v>17</v>
      </c>
      <c r="D188">
        <v>1</v>
      </c>
      <c r="E188" cm="1">
        <f t="array" ref="E188">_xlfn.XLOOKUP(Table1[[#This Row],[ScheduleWeekWritten]],Table3[Game],100+Table3[Increase],Table1[[#This Row],[ScheduleWeekWritten]])</f>
        <v>1</v>
      </c>
      <c r="F188" t="b">
        <v>0</v>
      </c>
      <c r="G188" t="s">
        <v>57</v>
      </c>
      <c r="H188">
        <v>20</v>
      </c>
      <c r="I188">
        <v>37</v>
      </c>
      <c r="J188" t="s">
        <v>50</v>
      </c>
      <c r="K188" t="s">
        <v>59</v>
      </c>
      <c r="L188" t="str">
        <f>_xlfn.XLOOKUP(Table1[[#This Row],[TeamFavoriteID]],Table2[team_id],Table2[team_name],_xlfn.XLOOKUP(Table1[[#This Row],[TeamFavoriteID]],Table2[team_id_pfr],Table2[team_name],"Even"))</f>
        <v>Arizona Cardinals</v>
      </c>
      <c r="M188">
        <v>-4.5</v>
      </c>
      <c r="N188">
        <f>IF(Table1[[#This Row],[TeamFavorite]]=Table1[[#This Row],[TeamHome]],Table1[[#This Row],[ScoreAway]]-Table1[[#This Row],[ScoreHome]],Table1[[#This Row],[ScoreHome]]-Table1[[#This Row],[ScoreAway]])</f>
        <v>-17</v>
      </c>
      <c r="O188">
        <f>IF(Table1[[#This Row],[SpreadActual]]&lt;Table1[[#This Row],[SpreadFavorite]],1,0)</f>
        <v>1</v>
      </c>
      <c r="Q188" t="s">
        <v>60</v>
      </c>
      <c r="R188" t="b">
        <v>0</v>
      </c>
      <c r="S188">
        <v>72</v>
      </c>
      <c r="T188">
        <v>5</v>
      </c>
      <c r="U188">
        <v>90</v>
      </c>
    </row>
    <row r="189" spans="1:21" x14ac:dyDescent="0.2">
      <c r="A189" s="1">
        <v>24737</v>
      </c>
      <c r="B189">
        <v>1967</v>
      </c>
      <c r="C189">
        <f>_xlfn.MAXIFS(Table1[ScheduleWeekWritten],Table1[ScheduleSeason],Table1[[#This Row],[ScheduleSeason]])</f>
        <v>17</v>
      </c>
      <c r="D189">
        <v>2</v>
      </c>
      <c r="E189" cm="1">
        <f t="array" ref="E189">_xlfn.XLOOKUP(Table1[[#This Row],[ScheduleWeekWritten]],Table3[Game],100+Table3[Increase],Table1[[#This Row],[ScheduleWeekWritten]])</f>
        <v>2</v>
      </c>
      <c r="F189" t="b">
        <v>0</v>
      </c>
      <c r="G189" t="s">
        <v>39</v>
      </c>
      <c r="H189">
        <v>39</v>
      </c>
      <c r="I189">
        <v>3</v>
      </c>
      <c r="J189" t="s">
        <v>54</v>
      </c>
      <c r="K189" t="s">
        <v>40</v>
      </c>
      <c r="L189" t="str">
        <f>_xlfn.XLOOKUP(Table1[[#This Row],[TeamFavoriteID]],Table2[team_id],Table2[team_name],_xlfn.XLOOKUP(Table1[[#This Row],[TeamFavoriteID]],Table2[team_id_pfr],Table2[team_name],"Even"))</f>
        <v>Los Angeles Rams</v>
      </c>
      <c r="M189">
        <v>-15</v>
      </c>
      <c r="N189">
        <f>IF(Table1[[#This Row],[TeamFavorite]]=Table1[[#This Row],[TeamHome]],Table1[[#This Row],[ScoreAway]]-Table1[[#This Row],[ScoreHome]],Table1[[#This Row],[ScoreHome]]-Table1[[#This Row],[ScoreAway]])</f>
        <v>-36</v>
      </c>
      <c r="O189">
        <f>IF(Table1[[#This Row],[SpreadActual]]&lt;Table1[[#This Row],[SpreadFavorite]],1,0)</f>
        <v>1</v>
      </c>
      <c r="Q189" t="s">
        <v>65</v>
      </c>
      <c r="R189" t="b">
        <v>0</v>
      </c>
      <c r="S189">
        <v>70</v>
      </c>
      <c r="T189">
        <v>11</v>
      </c>
      <c r="U189">
        <v>72</v>
      </c>
    </row>
    <row r="190" spans="1:21" x14ac:dyDescent="0.2">
      <c r="A190" s="1">
        <v>24739</v>
      </c>
      <c r="B190">
        <v>1967</v>
      </c>
      <c r="C190">
        <f>_xlfn.MAXIFS(Table1[ScheduleWeekWritten],Table1[ScheduleSeason],Table1[[#This Row],[ScheduleSeason]])</f>
        <v>17</v>
      </c>
      <c r="D190">
        <v>4</v>
      </c>
      <c r="E190" cm="1">
        <f t="array" ref="E190">_xlfn.XLOOKUP(Table1[[#This Row],[ScheduleWeekWritten]],Table3[Game],100+Table3[Increase],Table1[[#This Row],[ScheduleWeekWritten]])</f>
        <v>4</v>
      </c>
      <c r="F190" t="b">
        <v>0</v>
      </c>
      <c r="G190" t="s">
        <v>28</v>
      </c>
      <c r="H190">
        <v>0</v>
      </c>
      <c r="I190">
        <v>23</v>
      </c>
      <c r="J190" t="s">
        <v>37</v>
      </c>
      <c r="K190" t="s">
        <v>43</v>
      </c>
      <c r="L190" t="str">
        <f>_xlfn.XLOOKUP(Table1[[#This Row],[TeamFavoriteID]],Table2[team_id],Table2[team_name],_xlfn.XLOOKUP(Table1[[#This Row],[TeamFavoriteID]],Table2[team_id_pfr],Table2[team_name],"Even"))</f>
        <v>Buffalo Bills</v>
      </c>
      <c r="M190">
        <v>-8.5</v>
      </c>
      <c r="N190">
        <f>IF(Table1[[#This Row],[TeamFavorite]]=Table1[[#This Row],[TeamHome]],Table1[[#This Row],[ScoreAway]]-Table1[[#This Row],[ScoreHome]],Table1[[#This Row],[ScoreHome]]-Table1[[#This Row],[ScoreAway]])</f>
        <v>23</v>
      </c>
      <c r="O190">
        <f>IF(Table1[[#This Row],[SpreadActual]]&lt;Table1[[#This Row],[SpreadFavorite]],1,0)</f>
        <v>0</v>
      </c>
      <c r="Q190" t="s">
        <v>44</v>
      </c>
      <c r="R190" t="b">
        <v>0</v>
      </c>
    </row>
    <row r="191" spans="1:21" x14ac:dyDescent="0.2">
      <c r="A191" s="1">
        <v>24739</v>
      </c>
      <c r="B191">
        <v>1967</v>
      </c>
      <c r="C191">
        <f>_xlfn.MAXIFS(Table1[ScheduleWeekWritten],Table1[ScheduleSeason],Table1[[#This Row],[ScheduleSeason]])</f>
        <v>17</v>
      </c>
      <c r="D191">
        <v>2</v>
      </c>
      <c r="E191" cm="1">
        <f t="array" ref="E191">_xlfn.XLOOKUP(Table1[[#This Row],[ScheduleWeekWritten]],Table3[Game],100+Table3[Increase],Table1[[#This Row],[ScheduleWeekWritten]])</f>
        <v>2</v>
      </c>
      <c r="F191" t="b">
        <v>0</v>
      </c>
      <c r="G191" t="s">
        <v>67</v>
      </c>
      <c r="H191">
        <v>38</v>
      </c>
      <c r="I191">
        <v>24</v>
      </c>
      <c r="J191" t="s">
        <v>50</v>
      </c>
      <c r="K191" t="s">
        <v>68</v>
      </c>
      <c r="L191" t="str">
        <f>_xlfn.XLOOKUP(Table1[[#This Row],[TeamFavoriteID]],Table2[team_id],Table2[team_name],_xlfn.XLOOKUP(Table1[[#This Row],[TeamFavoriteID]],Table2[team_id_pfr],Table2[team_name],"Even"))</f>
        <v>Dallas Cowboys</v>
      </c>
      <c r="M191">
        <v>-13</v>
      </c>
      <c r="N191">
        <f>IF(Table1[[#This Row],[TeamFavorite]]=Table1[[#This Row],[TeamHome]],Table1[[#This Row],[ScoreAway]]-Table1[[#This Row],[ScoreHome]],Table1[[#This Row],[ScoreHome]]-Table1[[#This Row],[ScoreAway]])</f>
        <v>-14</v>
      </c>
      <c r="O191">
        <f>IF(Table1[[#This Row],[SpreadActual]]&lt;Table1[[#This Row],[SpreadFavorite]],1,0)</f>
        <v>1</v>
      </c>
      <c r="Q191" t="s">
        <v>69</v>
      </c>
      <c r="R191" t="b">
        <v>0</v>
      </c>
      <c r="S191">
        <v>77</v>
      </c>
      <c r="T191">
        <v>4</v>
      </c>
      <c r="U191">
        <v>65</v>
      </c>
    </row>
    <row r="192" spans="1:21" x14ac:dyDescent="0.2">
      <c r="A192" s="1">
        <v>24739</v>
      </c>
      <c r="B192">
        <v>1967</v>
      </c>
      <c r="C192">
        <f>_xlfn.MAXIFS(Table1[ScheduleWeekWritten],Table1[ScheduleSeason],Table1[[#This Row],[ScheduleSeason]])</f>
        <v>17</v>
      </c>
      <c r="D192">
        <v>4</v>
      </c>
      <c r="E192" cm="1">
        <f t="array" ref="E192">_xlfn.XLOOKUP(Table1[[#This Row],[ScheduleWeekWritten]],Table3[Game],100+Table3[Increase],Table1[[#This Row],[ScheduleWeekWritten]])</f>
        <v>4</v>
      </c>
      <c r="F192" t="b">
        <v>0</v>
      </c>
      <c r="G192" t="s">
        <v>24</v>
      </c>
      <c r="H192">
        <v>24</v>
      </c>
      <c r="I192">
        <v>38</v>
      </c>
      <c r="J192" t="s">
        <v>31</v>
      </c>
      <c r="K192" t="s">
        <v>32</v>
      </c>
      <c r="L192" t="str">
        <f>_xlfn.XLOOKUP(Table1[[#This Row],[TeamFavoriteID]],Table2[team_id],Table2[team_name],_xlfn.XLOOKUP(Table1[[#This Row],[TeamFavoriteID]],Table2[team_id_pfr],Table2[team_name],"Even"))</f>
        <v>New York Jets</v>
      </c>
      <c r="M192">
        <v>-7</v>
      </c>
      <c r="N192">
        <f>IF(Table1[[#This Row],[TeamFavorite]]=Table1[[#This Row],[TeamHome]],Table1[[#This Row],[ScoreAway]]-Table1[[#This Row],[ScoreHome]],Table1[[#This Row],[ScoreHome]]-Table1[[#This Row],[ScoreAway]])</f>
        <v>-14</v>
      </c>
      <c r="O192">
        <f>IF(Table1[[#This Row],[SpreadActual]]&lt;Table1[[#This Row],[SpreadFavorite]],1,0)</f>
        <v>1</v>
      </c>
      <c r="Q192" t="s">
        <v>71</v>
      </c>
      <c r="R192" t="b">
        <v>0</v>
      </c>
    </row>
    <row r="193" spans="1:21" x14ac:dyDescent="0.2">
      <c r="A193" s="1">
        <v>24739</v>
      </c>
      <c r="B193">
        <v>1967</v>
      </c>
      <c r="C193">
        <f>_xlfn.MAXIFS(Table1[ScheduleWeekWritten],Table1[ScheduleSeason],Table1[[#This Row],[ScheduleSeason]])</f>
        <v>17</v>
      </c>
      <c r="D193">
        <v>2</v>
      </c>
      <c r="E193" cm="1">
        <f t="array" ref="E193">_xlfn.XLOOKUP(Table1[[#This Row],[ScheduleWeekWritten]],Table3[Game],100+Table3[Increase],Table1[[#This Row],[ScheduleWeekWritten]])</f>
        <v>2</v>
      </c>
      <c r="F193" t="b">
        <v>0</v>
      </c>
      <c r="G193" t="s">
        <v>45</v>
      </c>
      <c r="H193">
        <v>31</v>
      </c>
      <c r="I193">
        <v>14</v>
      </c>
      <c r="J193" t="s">
        <v>62</v>
      </c>
      <c r="K193" t="s">
        <v>63</v>
      </c>
      <c r="L193" t="str">
        <f>_xlfn.XLOOKUP(Table1[[#This Row],[TeamFavoriteID]],Table2[team_id],Table2[team_name],_xlfn.XLOOKUP(Table1[[#This Row],[TeamFavoriteID]],Table2[team_id_pfr],Table2[team_name],"Even"))</f>
        <v>Cleveland Browns</v>
      </c>
      <c r="M193">
        <v>-4</v>
      </c>
      <c r="N193">
        <f>IF(Table1[[#This Row],[TeamFavorite]]=Table1[[#This Row],[TeamHome]],Table1[[#This Row],[ScoreAway]]-Table1[[#This Row],[ScoreHome]],Table1[[#This Row],[ScoreHome]]-Table1[[#This Row],[ScoreAway]])</f>
        <v>17</v>
      </c>
      <c r="O193">
        <f>IF(Table1[[#This Row],[SpreadActual]]&lt;Table1[[#This Row],[SpreadFavorite]],1,0)</f>
        <v>0</v>
      </c>
      <c r="Q193" t="s">
        <v>48</v>
      </c>
      <c r="R193" t="b">
        <v>0</v>
      </c>
      <c r="S193">
        <v>55</v>
      </c>
      <c r="T193">
        <v>14</v>
      </c>
      <c r="U193">
        <v>57</v>
      </c>
    </row>
    <row r="194" spans="1:21" x14ac:dyDescent="0.2">
      <c r="A194" s="1">
        <v>24739</v>
      </c>
      <c r="B194">
        <v>1967</v>
      </c>
      <c r="C194">
        <f>_xlfn.MAXIFS(Table1[ScheduleWeekWritten],Table1[ScheduleSeason],Table1[[#This Row],[ScheduleSeason]])</f>
        <v>17</v>
      </c>
      <c r="D194">
        <v>2</v>
      </c>
      <c r="E194" cm="1">
        <f t="array" ref="E194">_xlfn.XLOOKUP(Table1[[#This Row],[ScheduleWeekWritten]],Table3[Game],100+Table3[Increase],Table1[[#This Row],[ScheduleWeekWritten]])</f>
        <v>2</v>
      </c>
      <c r="F194" t="b">
        <v>0</v>
      </c>
      <c r="G194" t="s">
        <v>33</v>
      </c>
      <c r="H194">
        <v>13</v>
      </c>
      <c r="I194">
        <v>10</v>
      </c>
      <c r="J194" t="s">
        <v>46</v>
      </c>
      <c r="K194" t="s">
        <v>35</v>
      </c>
      <c r="L194" t="str">
        <f>_xlfn.XLOOKUP(Table1[[#This Row],[TeamFavoriteID]],Table2[team_id],Table2[team_name],_xlfn.XLOOKUP(Table1[[#This Row],[TeamFavoriteID]],Table2[team_id_pfr],Table2[team_name],"Even"))</f>
        <v>Green Bay Packers</v>
      </c>
      <c r="M194">
        <v>-15</v>
      </c>
      <c r="N194">
        <f>IF(Table1[[#This Row],[TeamFavorite]]=Table1[[#This Row],[TeamHome]],Table1[[#This Row],[ScoreAway]]-Table1[[#This Row],[ScoreHome]],Table1[[#This Row],[ScoreHome]]-Table1[[#This Row],[ScoreAway]])</f>
        <v>-3</v>
      </c>
      <c r="O194">
        <f>IF(Table1[[#This Row],[SpreadActual]]&lt;Table1[[#This Row],[SpreadFavorite]],1,0)</f>
        <v>0</v>
      </c>
      <c r="Q194" t="s">
        <v>82</v>
      </c>
      <c r="R194" t="b">
        <v>0</v>
      </c>
      <c r="S194">
        <v>49</v>
      </c>
      <c r="T194">
        <v>9</v>
      </c>
      <c r="U194">
        <v>60</v>
      </c>
    </row>
    <row r="195" spans="1:21" x14ac:dyDescent="0.2">
      <c r="A195" s="1">
        <v>24739</v>
      </c>
      <c r="B195">
        <v>1967</v>
      </c>
      <c r="C195">
        <f>_xlfn.MAXIFS(Table1[ScheduleWeekWritten],Table1[ScheduleSeason],Table1[[#This Row],[ScheduleSeason]])</f>
        <v>17</v>
      </c>
      <c r="D195">
        <v>4</v>
      </c>
      <c r="E195" cm="1">
        <f t="array" ref="E195">_xlfn.XLOOKUP(Table1[[#This Row],[ScheduleWeekWritten]],Table3[Game],100+Table3[Increase],Table1[[#This Row],[ScheduleWeekWritten]])</f>
        <v>4</v>
      </c>
      <c r="F195" t="b">
        <v>0</v>
      </c>
      <c r="G195" t="s">
        <v>19</v>
      </c>
      <c r="H195">
        <v>0</v>
      </c>
      <c r="I195">
        <v>24</v>
      </c>
      <c r="J195" t="s">
        <v>42</v>
      </c>
      <c r="K195" t="s">
        <v>75</v>
      </c>
      <c r="L195" t="str">
        <f>_xlfn.XLOOKUP(Table1[[#This Row],[TeamFavoriteID]],Table2[team_id],Table2[team_name],_xlfn.XLOOKUP(Table1[[#This Row],[TeamFavoriteID]],Table2[team_id_pfr],Table2[team_name],"Even"))</f>
        <v>Kansas City Chiefs</v>
      </c>
      <c r="M195">
        <v>-12.5</v>
      </c>
      <c r="N195">
        <f>IF(Table1[[#This Row],[TeamFavorite]]=Table1[[#This Row],[TeamHome]],Table1[[#This Row],[ScoreAway]]-Table1[[#This Row],[ScoreHome]],Table1[[#This Row],[ScoreHome]]-Table1[[#This Row],[ScoreAway]])</f>
        <v>-24</v>
      </c>
      <c r="O195">
        <f>IF(Table1[[#This Row],[SpreadActual]]&lt;Table1[[#This Row],[SpreadFavorite]],1,0)</f>
        <v>1</v>
      </c>
      <c r="Q195" t="s">
        <v>22</v>
      </c>
      <c r="R195" t="b">
        <v>0</v>
      </c>
    </row>
    <row r="196" spans="1:21" x14ac:dyDescent="0.2">
      <c r="A196" s="1">
        <v>24739</v>
      </c>
      <c r="B196">
        <v>1967</v>
      </c>
      <c r="C196">
        <f>_xlfn.MAXIFS(Table1[ScheduleWeekWritten],Table1[ScheduleSeason],Table1[[#This Row],[ScheduleSeason]])</f>
        <v>17</v>
      </c>
      <c r="D196">
        <v>2</v>
      </c>
      <c r="E196" cm="1">
        <f t="array" ref="E196">_xlfn.XLOOKUP(Table1[[#This Row],[ScheduleWeekWritten]],Table3[Game],100+Table3[Increase],Table1[[#This Row],[ScheduleWeekWritten]])</f>
        <v>2</v>
      </c>
      <c r="F196" t="b">
        <v>0</v>
      </c>
      <c r="G196" t="s">
        <v>95</v>
      </c>
      <c r="H196">
        <v>10</v>
      </c>
      <c r="I196">
        <v>30</v>
      </c>
      <c r="J196" t="s">
        <v>61</v>
      </c>
      <c r="K196" t="s">
        <v>85</v>
      </c>
      <c r="L196" t="str">
        <f>_xlfn.XLOOKUP(Table1[[#This Row],[TeamFavoriteID]],Table2[team_id],Table2[team_name],_xlfn.XLOOKUP(Table1[[#This Row],[TeamFavoriteID]],Table2[team_id_pfr],Table2[team_name],"Even"))</f>
        <v>Washington Commanders</v>
      </c>
      <c r="M196">
        <v>-7</v>
      </c>
      <c r="N196">
        <f>IF(Table1[[#This Row],[TeamFavorite]]=Table1[[#This Row],[TeamHome]],Table1[[#This Row],[ScoreAway]]-Table1[[#This Row],[ScoreHome]],Table1[[#This Row],[ScoreHome]]-Table1[[#This Row],[ScoreAway]])</f>
        <v>-20</v>
      </c>
      <c r="O196">
        <f>IF(Table1[[#This Row],[SpreadActual]]&lt;Table1[[#This Row],[SpreadFavorite]],1,0)</f>
        <v>1</v>
      </c>
      <c r="Q196" t="s">
        <v>96</v>
      </c>
      <c r="R196" t="b">
        <v>0</v>
      </c>
      <c r="S196">
        <v>72</v>
      </c>
      <c r="T196">
        <v>6</v>
      </c>
      <c r="U196">
        <v>63</v>
      </c>
    </row>
    <row r="197" spans="1:21" x14ac:dyDescent="0.2">
      <c r="A197" s="1">
        <v>24739</v>
      </c>
      <c r="B197">
        <v>1967</v>
      </c>
      <c r="C197">
        <f>_xlfn.MAXIFS(Table1[ScheduleWeekWritten],Table1[ScheduleSeason],Table1[[#This Row],[ScheduleSeason]])</f>
        <v>17</v>
      </c>
      <c r="D197">
        <v>2</v>
      </c>
      <c r="E197" cm="1">
        <f t="array" ref="E197">_xlfn.XLOOKUP(Table1[[#This Row],[ScheduleWeekWritten]],Table3[Game],100+Table3[Increase],Table1[[#This Row],[ScheduleWeekWritten]])</f>
        <v>2</v>
      </c>
      <c r="F197" t="b">
        <v>0</v>
      </c>
      <c r="G197" t="s">
        <v>58</v>
      </c>
      <c r="H197">
        <v>6</v>
      </c>
      <c r="I197">
        <v>38</v>
      </c>
      <c r="J197" t="s">
        <v>34</v>
      </c>
      <c r="K197" t="s">
        <v>72</v>
      </c>
      <c r="L197" t="str">
        <f>_xlfn.XLOOKUP(Table1[[#This Row],[TeamFavoriteID]],Table2[team_id],Table2[team_name],_xlfn.XLOOKUP(Table1[[#This Row],[TeamFavoriteID]],Table2[team_id_pfr],Table2[team_name],"Even"))</f>
        <v>Baltimore Colts</v>
      </c>
      <c r="M197">
        <v>-5</v>
      </c>
      <c r="N197">
        <f>IF(Table1[[#This Row],[TeamFavorite]]=Table1[[#This Row],[TeamHome]],Table1[[#This Row],[ScoreAway]]-Table1[[#This Row],[ScoreHome]],Table1[[#This Row],[ScoreHome]]-Table1[[#This Row],[ScoreAway]])</f>
        <v>-32</v>
      </c>
      <c r="O197">
        <f>IF(Table1[[#This Row],[SpreadActual]]&lt;Table1[[#This Row],[SpreadFavorite]],1,0)</f>
        <v>1</v>
      </c>
      <c r="Q197" t="s">
        <v>78</v>
      </c>
      <c r="R197" t="b">
        <v>0</v>
      </c>
      <c r="S197">
        <v>54</v>
      </c>
      <c r="T197">
        <v>11</v>
      </c>
      <c r="U197">
        <v>73</v>
      </c>
    </row>
    <row r="198" spans="1:21" x14ac:dyDescent="0.2">
      <c r="A198" s="1">
        <v>24739</v>
      </c>
      <c r="B198">
        <v>1967</v>
      </c>
      <c r="C198">
        <f>_xlfn.MAXIFS(Table1[ScheduleWeekWritten],Table1[ScheduleSeason],Table1[[#This Row],[ScheduleSeason]])</f>
        <v>17</v>
      </c>
      <c r="D198">
        <v>2</v>
      </c>
      <c r="E198" cm="1">
        <f t="array" ref="E198">_xlfn.XLOOKUP(Table1[[#This Row],[ScheduleWeekWritten]],Table3[Game],100+Table3[Increase],Table1[[#This Row],[ScheduleWeekWritten]])</f>
        <v>2</v>
      </c>
      <c r="F198" t="b">
        <v>0</v>
      </c>
      <c r="G198" t="s">
        <v>49</v>
      </c>
      <c r="H198">
        <v>14</v>
      </c>
      <c r="I198">
        <v>28</v>
      </c>
      <c r="J198" t="s">
        <v>57</v>
      </c>
      <c r="K198" t="s">
        <v>51</v>
      </c>
      <c r="L198" t="str">
        <f>_xlfn.XLOOKUP(Table1[[#This Row],[TeamFavoriteID]],Table2[team_id],Table2[team_name],_xlfn.XLOOKUP(Table1[[#This Row],[TeamFavoriteID]],Table2[team_id_pfr],Table2[team_name],"Even"))</f>
        <v>Pittsburgh Steelers</v>
      </c>
      <c r="M198">
        <v>-10</v>
      </c>
      <c r="N198">
        <f>IF(Table1[[#This Row],[TeamFavorite]]=Table1[[#This Row],[TeamHome]],Table1[[#This Row],[ScoreAway]]-Table1[[#This Row],[ScoreHome]],Table1[[#This Row],[ScoreHome]]-Table1[[#This Row],[ScoreAway]])</f>
        <v>14</v>
      </c>
      <c r="O198">
        <f>IF(Table1[[#This Row],[SpreadActual]]&lt;Table1[[#This Row],[SpreadFavorite]],1,0)</f>
        <v>0</v>
      </c>
      <c r="Q198" t="s">
        <v>52</v>
      </c>
      <c r="R198" t="b">
        <v>0</v>
      </c>
      <c r="S198">
        <v>54</v>
      </c>
      <c r="T198">
        <v>14</v>
      </c>
      <c r="U198">
        <v>63</v>
      </c>
    </row>
    <row r="199" spans="1:21" x14ac:dyDescent="0.2">
      <c r="A199" s="1">
        <v>24739</v>
      </c>
      <c r="B199">
        <v>1967</v>
      </c>
      <c r="C199">
        <f>_xlfn.MAXIFS(Table1[ScheduleWeekWritten],Table1[ScheduleSeason],Table1[[#This Row],[ScheduleSeason]])</f>
        <v>17</v>
      </c>
      <c r="D199">
        <v>4</v>
      </c>
      <c r="E199" cm="1">
        <f t="array" ref="E199">_xlfn.XLOOKUP(Table1[[#This Row],[ScheduleWeekWritten]],Table3[Game],100+Table3[Increase],Table1[[#This Row],[ScheduleWeekWritten]])</f>
        <v>4</v>
      </c>
      <c r="F199" t="b">
        <v>0</v>
      </c>
      <c r="G199" t="s">
        <v>27</v>
      </c>
      <c r="H199">
        <v>13</v>
      </c>
      <c r="I199">
        <v>3</v>
      </c>
      <c r="J199" t="s">
        <v>23</v>
      </c>
      <c r="K199" t="s">
        <v>29</v>
      </c>
      <c r="L199" t="str">
        <f>_xlfn.XLOOKUP(Table1[[#This Row],[TeamFavoriteID]],Table2[team_id],Table2[team_name],_xlfn.XLOOKUP(Table1[[#This Row],[TeamFavoriteID]],Table2[team_id_pfr],Table2[team_name],"Even"))</f>
        <v>Los Angeles Chargers</v>
      </c>
      <c r="M199">
        <v>-6</v>
      </c>
      <c r="N199">
        <f>IF(Table1[[#This Row],[TeamFavorite]]=Table1[[#This Row],[TeamHome]],Table1[[#This Row],[ScoreAway]]-Table1[[#This Row],[ScoreHome]],Table1[[#This Row],[ScoreHome]]-Table1[[#This Row],[ScoreAway]])</f>
        <v>10</v>
      </c>
      <c r="O199">
        <f>IF(Table1[[#This Row],[SpreadActual]]&lt;Table1[[#This Row],[SpreadFavorite]],1,0)</f>
        <v>0</v>
      </c>
      <c r="Q199" t="s">
        <v>94</v>
      </c>
      <c r="R199" t="b">
        <v>0</v>
      </c>
    </row>
    <row r="200" spans="1:21" x14ac:dyDescent="0.2">
      <c r="A200" s="1">
        <v>24739</v>
      </c>
      <c r="B200">
        <v>1967</v>
      </c>
      <c r="C200">
        <f>_xlfn.MAXIFS(Table1[ScheduleWeekWritten],Table1[ScheduleSeason],Table1[[#This Row],[ScheduleSeason]])</f>
        <v>17</v>
      </c>
      <c r="D200">
        <v>2</v>
      </c>
      <c r="E200" cm="1">
        <f t="array" ref="E200">_xlfn.XLOOKUP(Table1[[#This Row],[ScheduleWeekWritten]],Table3[Game],100+Table3[Increase],Table1[[#This Row],[ScheduleWeekWritten]])</f>
        <v>2</v>
      </c>
      <c r="F200" t="b">
        <v>0</v>
      </c>
      <c r="G200" t="s">
        <v>53</v>
      </c>
      <c r="H200">
        <v>38</v>
      </c>
      <c r="I200">
        <v>7</v>
      </c>
      <c r="J200" t="s">
        <v>38</v>
      </c>
      <c r="K200" t="s">
        <v>87</v>
      </c>
      <c r="L200" t="str">
        <f>_xlfn.XLOOKUP(Table1[[#This Row],[TeamFavoriteID]],Table2[team_id],Table2[team_name],_xlfn.XLOOKUP(Table1[[#This Row],[TeamFavoriteID]],Table2[team_id_pfr],Table2[team_name],"Even"))</f>
        <v>San Francisco 49ers</v>
      </c>
      <c r="M200">
        <v>-12</v>
      </c>
      <c r="N200">
        <f>IF(Table1[[#This Row],[TeamFavorite]]=Table1[[#This Row],[TeamHome]],Table1[[#This Row],[ScoreAway]]-Table1[[#This Row],[ScoreHome]],Table1[[#This Row],[ScoreHome]]-Table1[[#This Row],[ScoreAway]])</f>
        <v>-31</v>
      </c>
      <c r="O200">
        <f>IF(Table1[[#This Row],[SpreadActual]]&lt;Table1[[#This Row],[SpreadFavorite]],1,0)</f>
        <v>1</v>
      </c>
      <c r="Q200" t="s">
        <v>56</v>
      </c>
      <c r="R200" t="b">
        <v>0</v>
      </c>
      <c r="S200">
        <v>62</v>
      </c>
      <c r="T200">
        <v>14</v>
      </c>
      <c r="U200">
        <v>78</v>
      </c>
    </row>
    <row r="201" spans="1:21" x14ac:dyDescent="0.2">
      <c r="A201" s="1">
        <v>24746</v>
      </c>
      <c r="B201">
        <v>1967</v>
      </c>
      <c r="C201">
        <f>_xlfn.MAXIFS(Table1[ScheduleWeekWritten],Table1[ScheduleSeason],Table1[[#This Row],[ScheduleSeason]])</f>
        <v>17</v>
      </c>
      <c r="D201">
        <v>3</v>
      </c>
      <c r="E201" cm="1">
        <f t="array" ref="E201">_xlfn.XLOOKUP(Table1[[#This Row],[ScheduleWeekWritten]],Table3[Game],100+Table3[Increase],Table1[[#This Row],[ScheduleWeekWritten]])</f>
        <v>3</v>
      </c>
      <c r="F201" t="b">
        <v>0</v>
      </c>
      <c r="G201" t="s">
        <v>34</v>
      </c>
      <c r="H201">
        <v>41</v>
      </c>
      <c r="I201">
        <v>7</v>
      </c>
      <c r="J201" t="s">
        <v>53</v>
      </c>
      <c r="K201" t="s">
        <v>72</v>
      </c>
      <c r="L201" t="str">
        <f>_xlfn.XLOOKUP(Table1[[#This Row],[TeamFavoriteID]],Table2[team_id],Table2[team_name],_xlfn.XLOOKUP(Table1[[#This Row],[TeamFavoriteID]],Table2[team_id_pfr],Table2[team_name],"Even"))</f>
        <v>Baltimore Colts</v>
      </c>
      <c r="M201">
        <v>-9</v>
      </c>
      <c r="N201">
        <f>IF(Table1[[#This Row],[TeamFavorite]]=Table1[[#This Row],[TeamHome]],Table1[[#This Row],[ScoreAway]]-Table1[[#This Row],[ScoreHome]],Table1[[#This Row],[ScoreHome]]-Table1[[#This Row],[ScoreAway]])</f>
        <v>-34</v>
      </c>
      <c r="O201">
        <f>IF(Table1[[#This Row],[SpreadActual]]&lt;Table1[[#This Row],[SpreadFavorite]],1,0)</f>
        <v>1</v>
      </c>
      <c r="Q201" t="s">
        <v>80</v>
      </c>
      <c r="R201" t="b">
        <v>0</v>
      </c>
      <c r="S201">
        <v>56</v>
      </c>
      <c r="T201">
        <v>12</v>
      </c>
      <c r="U201">
        <v>64</v>
      </c>
    </row>
    <row r="202" spans="1:21" x14ac:dyDescent="0.2">
      <c r="A202" s="1">
        <v>24746</v>
      </c>
      <c r="B202">
        <v>1967</v>
      </c>
      <c r="C202">
        <f>_xlfn.MAXIFS(Table1[ScheduleWeekWritten],Table1[ScheduleSeason],Table1[[#This Row],[ScheduleSeason]])</f>
        <v>17</v>
      </c>
      <c r="D202">
        <v>5</v>
      </c>
      <c r="E202" cm="1">
        <f t="array" ref="E202">_xlfn.XLOOKUP(Table1[[#This Row],[ScheduleWeekWritten]],Table3[Game],100+Table3[Increase],Table1[[#This Row],[ScheduleWeekWritten]])</f>
        <v>5</v>
      </c>
      <c r="F202" t="b">
        <v>0</v>
      </c>
      <c r="G202" t="s">
        <v>28</v>
      </c>
      <c r="H202">
        <v>17</v>
      </c>
      <c r="I202">
        <v>37</v>
      </c>
      <c r="J202" t="s">
        <v>27</v>
      </c>
      <c r="K202" t="s">
        <v>89</v>
      </c>
      <c r="L202" t="str">
        <f>_xlfn.XLOOKUP(Table1[[#This Row],[TeamFavoriteID]],Table2[team_id],Table2[team_name],_xlfn.XLOOKUP(Table1[[#This Row],[TeamFavoriteID]],Table2[team_id_pfr],Table2[team_name],"Even"))</f>
        <v>Even</v>
      </c>
      <c r="M202">
        <v>0</v>
      </c>
      <c r="N202">
        <f>IF(Table1[[#This Row],[TeamFavorite]]=Table1[[#This Row],[TeamHome]],Table1[[#This Row],[ScoreAway]]-Table1[[#This Row],[ScoreHome]],Table1[[#This Row],[ScoreHome]]-Table1[[#This Row],[ScoreAway]])</f>
        <v>-20</v>
      </c>
      <c r="O202">
        <f>IF(Table1[[#This Row],[SpreadActual]]&lt;Table1[[#This Row],[SpreadFavorite]],1,0)</f>
        <v>1</v>
      </c>
      <c r="Q202" t="s">
        <v>44</v>
      </c>
      <c r="R202" t="b">
        <v>0</v>
      </c>
    </row>
    <row r="203" spans="1:21" x14ac:dyDescent="0.2">
      <c r="A203" s="1">
        <v>24746</v>
      </c>
      <c r="B203">
        <v>1967</v>
      </c>
      <c r="C203">
        <f>_xlfn.MAXIFS(Table1[ScheduleWeekWritten],Table1[ScheduleSeason],Table1[[#This Row],[ScheduleSeason]])</f>
        <v>17</v>
      </c>
      <c r="D203">
        <v>3</v>
      </c>
      <c r="E203" cm="1">
        <f t="array" ref="E203">_xlfn.XLOOKUP(Table1[[#This Row],[ScheduleWeekWritten]],Table3[Game],100+Table3[Increase],Table1[[#This Row],[ScheduleWeekWritten]])</f>
        <v>3</v>
      </c>
      <c r="F203" t="b">
        <v>0</v>
      </c>
      <c r="G203" t="s">
        <v>67</v>
      </c>
      <c r="H203">
        <v>13</v>
      </c>
      <c r="I203">
        <v>35</v>
      </c>
      <c r="J203" t="s">
        <v>39</v>
      </c>
      <c r="K203" t="s">
        <v>68</v>
      </c>
      <c r="L203" t="str">
        <f>_xlfn.XLOOKUP(Table1[[#This Row],[TeamFavoriteID]],Table2[team_id],Table2[team_name],_xlfn.XLOOKUP(Table1[[#This Row],[TeamFavoriteID]],Table2[team_id_pfr],Table2[team_name],"Even"))</f>
        <v>Dallas Cowboys</v>
      </c>
      <c r="M203">
        <v>-1</v>
      </c>
      <c r="N203">
        <f>IF(Table1[[#This Row],[TeamFavorite]]=Table1[[#This Row],[TeamHome]],Table1[[#This Row],[ScoreAway]]-Table1[[#This Row],[ScoreHome]],Table1[[#This Row],[ScoreHome]]-Table1[[#This Row],[ScoreAway]])</f>
        <v>22</v>
      </c>
      <c r="O203">
        <f>IF(Table1[[#This Row],[SpreadActual]]&lt;Table1[[#This Row],[SpreadFavorite]],1,0)</f>
        <v>0</v>
      </c>
      <c r="Q203" t="s">
        <v>69</v>
      </c>
      <c r="R203" t="b">
        <v>0</v>
      </c>
      <c r="S203">
        <v>71</v>
      </c>
      <c r="T203">
        <v>12</v>
      </c>
      <c r="U203">
        <v>57</v>
      </c>
    </row>
    <row r="204" spans="1:21" x14ac:dyDescent="0.2">
      <c r="A204" s="1">
        <v>24746</v>
      </c>
      <c r="B204">
        <v>1967</v>
      </c>
      <c r="C204">
        <f>_xlfn.MAXIFS(Table1[ScheduleWeekWritten],Table1[ScheduleSeason],Table1[[#This Row],[ScheduleSeason]])</f>
        <v>17</v>
      </c>
      <c r="D204">
        <v>3</v>
      </c>
      <c r="E204" cm="1">
        <f t="array" ref="E204">_xlfn.XLOOKUP(Table1[[#This Row],[ScheduleWeekWritten]],Table3[Game],100+Table3[Increase],Table1[[#This Row],[ScheduleWeekWritten]])</f>
        <v>3</v>
      </c>
      <c r="F204" t="b">
        <v>0</v>
      </c>
      <c r="G204" t="s">
        <v>33</v>
      </c>
      <c r="H204">
        <v>23</v>
      </c>
      <c r="I204">
        <v>0</v>
      </c>
      <c r="J204" t="s">
        <v>38</v>
      </c>
      <c r="K204" t="s">
        <v>35</v>
      </c>
      <c r="L204" t="str">
        <f>_xlfn.XLOOKUP(Table1[[#This Row],[TeamFavoriteID]],Table2[team_id],Table2[team_name],_xlfn.XLOOKUP(Table1[[#This Row],[TeamFavoriteID]],Table2[team_id_pfr],Table2[team_name],"Even"))</f>
        <v>Green Bay Packers</v>
      </c>
      <c r="M204">
        <v>-20</v>
      </c>
      <c r="N204">
        <f>IF(Table1[[#This Row],[TeamFavorite]]=Table1[[#This Row],[TeamHome]],Table1[[#This Row],[ScoreAway]]-Table1[[#This Row],[ScoreHome]],Table1[[#This Row],[ScoreHome]]-Table1[[#This Row],[ScoreAway]])</f>
        <v>-23</v>
      </c>
      <c r="O204">
        <f>IF(Table1[[#This Row],[SpreadActual]]&lt;Table1[[#This Row],[SpreadFavorite]],1,0)</f>
        <v>1</v>
      </c>
      <c r="Q204" t="s">
        <v>36</v>
      </c>
      <c r="R204" t="b">
        <v>0</v>
      </c>
      <c r="S204">
        <v>53</v>
      </c>
      <c r="T204">
        <v>8</v>
      </c>
      <c r="U204">
        <v>81</v>
      </c>
    </row>
    <row r="205" spans="1:21" x14ac:dyDescent="0.2">
      <c r="A205" s="1">
        <v>24746</v>
      </c>
      <c r="B205">
        <v>1967</v>
      </c>
      <c r="C205">
        <f>_xlfn.MAXIFS(Table1[ScheduleWeekWritten],Table1[ScheduleSeason],Table1[[#This Row],[ScheduleSeason]])</f>
        <v>17</v>
      </c>
      <c r="D205">
        <v>5</v>
      </c>
      <c r="E205" cm="1">
        <f t="array" ref="E205">_xlfn.XLOOKUP(Table1[[#This Row],[ScheduleWeekWritten]],Table3[Game],100+Table3[Increase],Table1[[#This Row],[ScheduleWeekWritten]])</f>
        <v>5</v>
      </c>
      <c r="F205" t="b">
        <v>0</v>
      </c>
      <c r="G205" t="s">
        <v>23</v>
      </c>
      <c r="H205">
        <v>10</v>
      </c>
      <c r="I205">
        <v>6</v>
      </c>
      <c r="J205" t="s">
        <v>24</v>
      </c>
      <c r="K205" t="s">
        <v>25</v>
      </c>
      <c r="L205" t="str">
        <f>_xlfn.XLOOKUP(Table1[[#This Row],[TeamFavoriteID]],Table2[team_id],Table2[team_name],_xlfn.XLOOKUP(Table1[[#This Row],[TeamFavoriteID]],Table2[team_id_pfr],Table2[team_name],"Even"))</f>
        <v>Houston Oilers</v>
      </c>
      <c r="M205">
        <v>-9</v>
      </c>
      <c r="N205">
        <f>IF(Table1[[#This Row],[TeamFavorite]]=Table1[[#This Row],[TeamHome]],Table1[[#This Row],[ScoreAway]]-Table1[[#This Row],[ScoreHome]],Table1[[#This Row],[ScoreHome]]-Table1[[#This Row],[ScoreAway]])</f>
        <v>-4</v>
      </c>
      <c r="O205">
        <f>IF(Table1[[#This Row],[SpreadActual]]&lt;Table1[[#This Row],[SpreadFavorite]],1,0)</f>
        <v>0</v>
      </c>
      <c r="Q205" t="s">
        <v>26</v>
      </c>
      <c r="R205" t="b">
        <v>0</v>
      </c>
    </row>
    <row r="206" spans="1:21" x14ac:dyDescent="0.2">
      <c r="A206" s="1">
        <v>24746</v>
      </c>
      <c r="B206">
        <v>1967</v>
      </c>
      <c r="C206">
        <f>_xlfn.MAXIFS(Table1[ScheduleWeekWritten],Table1[ScheduleSeason],Table1[[#This Row],[ScheduleSeason]])</f>
        <v>17</v>
      </c>
      <c r="D206">
        <v>3</v>
      </c>
      <c r="E206" cm="1">
        <f t="array" ref="E206">_xlfn.XLOOKUP(Table1[[#This Row],[ScheduleWeekWritten]],Table3[Game],100+Table3[Increase],Table1[[#This Row],[ScheduleWeekWritten]])</f>
        <v>3</v>
      </c>
      <c r="F206" t="b">
        <v>0</v>
      </c>
      <c r="G206" t="s">
        <v>54</v>
      </c>
      <c r="H206">
        <v>7</v>
      </c>
      <c r="I206">
        <v>17</v>
      </c>
      <c r="J206" t="s">
        <v>46</v>
      </c>
      <c r="K206" t="s">
        <v>47</v>
      </c>
      <c r="L206" t="str">
        <f>_xlfn.XLOOKUP(Table1[[#This Row],[TeamFavoriteID]],Table2[team_id],Table2[team_name],_xlfn.XLOOKUP(Table1[[#This Row],[TeamFavoriteID]],Table2[team_id_pfr],Table2[team_name],"Even"))</f>
        <v>Chicago Bears</v>
      </c>
      <c r="M206">
        <v>-3.5</v>
      </c>
      <c r="N206">
        <f>IF(Table1[[#This Row],[TeamFavorite]]=Table1[[#This Row],[TeamHome]],Table1[[#This Row],[ScoreAway]]-Table1[[#This Row],[ScoreHome]],Table1[[#This Row],[ScoreHome]]-Table1[[#This Row],[ScoreAway]])</f>
        <v>-10</v>
      </c>
      <c r="O206">
        <f>IF(Table1[[#This Row],[SpreadActual]]&lt;Table1[[#This Row],[SpreadFavorite]],1,0)</f>
        <v>1</v>
      </c>
      <c r="Q206" t="s">
        <v>73</v>
      </c>
      <c r="R206" t="b">
        <v>0</v>
      </c>
      <c r="S206">
        <v>65</v>
      </c>
      <c r="T206">
        <v>15</v>
      </c>
      <c r="U206">
        <v>56</v>
      </c>
    </row>
    <row r="207" spans="1:21" x14ac:dyDescent="0.2">
      <c r="A207" s="1">
        <v>24746</v>
      </c>
      <c r="B207">
        <v>1967</v>
      </c>
      <c r="C207">
        <f>_xlfn.MAXIFS(Table1[ScheduleWeekWritten],Table1[ScheduleSeason],Table1[[#This Row],[ScheduleSeason]])</f>
        <v>17</v>
      </c>
      <c r="D207">
        <v>3</v>
      </c>
      <c r="E207" cm="1">
        <f t="array" ref="E207">_xlfn.XLOOKUP(Table1[[#This Row],[ScheduleWeekWritten]],Table3[Game],100+Table3[Increase],Table1[[#This Row],[ScheduleWeekWritten]])</f>
        <v>3</v>
      </c>
      <c r="F207" t="b">
        <v>0</v>
      </c>
      <c r="G207" t="s">
        <v>95</v>
      </c>
      <c r="H207">
        <v>7</v>
      </c>
      <c r="I207">
        <v>42</v>
      </c>
      <c r="J207" t="s">
        <v>62</v>
      </c>
      <c r="K207" t="s">
        <v>63</v>
      </c>
      <c r="L207" t="str">
        <f>_xlfn.XLOOKUP(Table1[[#This Row],[TeamFavoriteID]],Table2[team_id],Table2[team_name],_xlfn.XLOOKUP(Table1[[#This Row],[TeamFavoriteID]],Table2[team_id_pfr],Table2[team_name],"Even"))</f>
        <v>Cleveland Browns</v>
      </c>
      <c r="M207">
        <v>-8</v>
      </c>
      <c r="N207">
        <f>IF(Table1[[#This Row],[TeamFavorite]]=Table1[[#This Row],[TeamHome]],Table1[[#This Row],[ScoreAway]]-Table1[[#This Row],[ScoreHome]],Table1[[#This Row],[ScoreHome]]-Table1[[#This Row],[ScoreAway]])</f>
        <v>-35</v>
      </c>
      <c r="O207">
        <f>IF(Table1[[#This Row],[SpreadActual]]&lt;Table1[[#This Row],[SpreadFavorite]],1,0)</f>
        <v>1</v>
      </c>
      <c r="Q207" t="s">
        <v>96</v>
      </c>
      <c r="R207" t="b">
        <v>0</v>
      </c>
      <c r="S207">
        <v>61</v>
      </c>
      <c r="T207">
        <v>8</v>
      </c>
      <c r="U207">
        <v>68</v>
      </c>
    </row>
    <row r="208" spans="1:21" x14ac:dyDescent="0.2">
      <c r="A208" s="1">
        <v>24746</v>
      </c>
      <c r="B208">
        <v>1967</v>
      </c>
      <c r="C208">
        <f>_xlfn.MAXIFS(Table1[ScheduleWeekWritten],Table1[ScheduleSeason],Table1[[#This Row],[ScheduleSeason]])</f>
        <v>17</v>
      </c>
      <c r="D208">
        <v>5</v>
      </c>
      <c r="E208" cm="1">
        <f t="array" ref="E208">_xlfn.XLOOKUP(Table1[[#This Row],[ScheduleWeekWritten]],Table3[Game],100+Table3[Increase],Table1[[#This Row],[ScheduleWeekWritten]])</f>
        <v>5</v>
      </c>
      <c r="F208" t="b">
        <v>0</v>
      </c>
      <c r="G208" t="s">
        <v>31</v>
      </c>
      <c r="H208">
        <v>29</v>
      </c>
      <c r="I208">
        <v>7</v>
      </c>
      <c r="J208" t="s">
        <v>19</v>
      </c>
      <c r="K208" t="s">
        <v>32</v>
      </c>
      <c r="L208" t="str">
        <f>_xlfn.XLOOKUP(Table1[[#This Row],[TeamFavoriteID]],Table2[team_id],Table2[team_name],_xlfn.XLOOKUP(Table1[[#This Row],[TeamFavoriteID]],Table2[team_id_pfr],Table2[team_name],"Even"))</f>
        <v>New York Jets</v>
      </c>
      <c r="M208">
        <v>-13</v>
      </c>
      <c r="N208">
        <f>IF(Table1[[#This Row],[TeamFavorite]]=Table1[[#This Row],[TeamHome]],Table1[[#This Row],[ScoreAway]]-Table1[[#This Row],[ScoreHome]],Table1[[#This Row],[ScoreHome]]-Table1[[#This Row],[ScoreAway]])</f>
        <v>-22</v>
      </c>
      <c r="O208">
        <f>IF(Table1[[#This Row],[SpreadActual]]&lt;Table1[[#This Row],[SpreadFavorite]],1,0)</f>
        <v>1</v>
      </c>
      <c r="Q208" t="s">
        <v>74</v>
      </c>
      <c r="R208" t="b">
        <v>0</v>
      </c>
    </row>
    <row r="209" spans="1:21" x14ac:dyDescent="0.2">
      <c r="A209" s="1">
        <v>24746</v>
      </c>
      <c r="B209">
        <v>1967</v>
      </c>
      <c r="C209">
        <f>_xlfn.MAXIFS(Table1[ScheduleWeekWritten],Table1[ScheduleSeason],Table1[[#This Row],[ScheduleSeason]])</f>
        <v>17</v>
      </c>
      <c r="D209">
        <v>5</v>
      </c>
      <c r="E209" cm="1">
        <f t="array" ref="E209">_xlfn.XLOOKUP(Table1[[#This Row],[ScheduleWeekWritten]],Table3[Game],100+Table3[Increase],Table1[[#This Row],[ScheduleWeekWritten]])</f>
        <v>5</v>
      </c>
      <c r="F209" t="b">
        <v>0</v>
      </c>
      <c r="G209" t="s">
        <v>20</v>
      </c>
      <c r="H209">
        <v>23</v>
      </c>
      <c r="I209">
        <v>21</v>
      </c>
      <c r="J209" t="s">
        <v>42</v>
      </c>
      <c r="K209" t="s">
        <v>75</v>
      </c>
      <c r="L209" t="str">
        <f>_xlfn.XLOOKUP(Table1[[#This Row],[TeamFavoriteID]],Table2[team_id],Table2[team_name],_xlfn.XLOOKUP(Table1[[#This Row],[TeamFavoriteID]],Table2[team_id_pfr],Table2[team_name],"Even"))</f>
        <v>Kansas City Chiefs</v>
      </c>
      <c r="M209">
        <v>-5.5</v>
      </c>
      <c r="N209">
        <f>IF(Table1[[#This Row],[TeamFavorite]]=Table1[[#This Row],[TeamHome]],Table1[[#This Row],[ScoreAway]]-Table1[[#This Row],[ScoreHome]],Table1[[#This Row],[ScoreHome]]-Table1[[#This Row],[ScoreAway]])</f>
        <v>2</v>
      </c>
      <c r="O209">
        <f>IF(Table1[[#This Row],[SpreadActual]]&lt;Table1[[#This Row],[SpreadFavorite]],1,0)</f>
        <v>0</v>
      </c>
      <c r="Q209" t="s">
        <v>76</v>
      </c>
      <c r="R209" t="b">
        <v>0</v>
      </c>
    </row>
    <row r="210" spans="1:21" x14ac:dyDescent="0.2">
      <c r="A210" s="1">
        <v>24746</v>
      </c>
      <c r="B210">
        <v>1967</v>
      </c>
      <c r="C210">
        <f>_xlfn.MAXIFS(Table1[ScheduleWeekWritten],Table1[ScheduleSeason],Table1[[#This Row],[ScheduleSeason]])</f>
        <v>17</v>
      </c>
      <c r="D210">
        <v>3</v>
      </c>
      <c r="E210" cm="1">
        <f t="array" ref="E210">_xlfn.XLOOKUP(Table1[[#This Row],[ScheduleWeekWritten]],Table3[Game],100+Table3[Increase],Table1[[#This Row],[ScheduleWeekWritten]])</f>
        <v>3</v>
      </c>
      <c r="F210" t="b">
        <v>0</v>
      </c>
      <c r="G210" t="s">
        <v>58</v>
      </c>
      <c r="H210">
        <v>34</v>
      </c>
      <c r="I210">
        <v>24</v>
      </c>
      <c r="J210" t="s">
        <v>49</v>
      </c>
      <c r="K210" t="s">
        <v>77</v>
      </c>
      <c r="L210" t="str">
        <f>_xlfn.XLOOKUP(Table1[[#This Row],[TeamFavoriteID]],Table2[team_id],Table2[team_name],_xlfn.XLOOKUP(Table1[[#This Row],[TeamFavoriteID]],Table2[team_id_pfr],Table2[team_name],"Even"))</f>
        <v>Philadelphia Eagles</v>
      </c>
      <c r="M210">
        <v>-3.5</v>
      </c>
      <c r="N210">
        <f>IF(Table1[[#This Row],[TeamFavorite]]=Table1[[#This Row],[TeamHome]],Table1[[#This Row],[ScoreAway]]-Table1[[#This Row],[ScoreHome]],Table1[[#This Row],[ScoreHome]]-Table1[[#This Row],[ScoreAway]])</f>
        <v>-10</v>
      </c>
      <c r="O210">
        <f>IF(Table1[[#This Row],[SpreadActual]]&lt;Table1[[#This Row],[SpreadFavorite]],1,0)</f>
        <v>1</v>
      </c>
      <c r="Q210" t="s">
        <v>78</v>
      </c>
      <c r="R210" t="b">
        <v>0</v>
      </c>
      <c r="S210">
        <v>58</v>
      </c>
      <c r="T210">
        <v>11</v>
      </c>
      <c r="U210">
        <v>64</v>
      </c>
    </row>
    <row r="211" spans="1:21" x14ac:dyDescent="0.2">
      <c r="A211" s="1">
        <v>24746</v>
      </c>
      <c r="B211">
        <v>1967</v>
      </c>
      <c r="C211">
        <f>_xlfn.MAXIFS(Table1[ScheduleWeekWritten],Table1[ScheduleSeason],Table1[[#This Row],[ScheduleSeason]])</f>
        <v>17</v>
      </c>
      <c r="D211">
        <v>3</v>
      </c>
      <c r="E211" cm="1">
        <f t="array" ref="E211">_xlfn.XLOOKUP(Table1[[#This Row],[ScheduleWeekWritten]],Table3[Game],100+Table3[Increase],Table1[[#This Row],[ScheduleWeekWritten]])</f>
        <v>3</v>
      </c>
      <c r="F211" t="b">
        <v>0</v>
      </c>
      <c r="G211" t="s">
        <v>57</v>
      </c>
      <c r="H211">
        <v>38</v>
      </c>
      <c r="I211">
        <v>28</v>
      </c>
      <c r="J211" t="s">
        <v>45</v>
      </c>
      <c r="K211" t="s">
        <v>79</v>
      </c>
      <c r="L211" t="str">
        <f>_xlfn.XLOOKUP(Table1[[#This Row],[TeamFavoriteID]],Table2[team_id],Table2[team_name],_xlfn.XLOOKUP(Table1[[#This Row],[TeamFavoriteID]],Table2[team_id_pfr],Table2[team_name],"Even"))</f>
        <v>Detroit Lions</v>
      </c>
      <c r="M211">
        <v>-6</v>
      </c>
      <c r="N211">
        <f>IF(Table1[[#This Row],[TeamFavorite]]=Table1[[#This Row],[TeamHome]],Table1[[#This Row],[ScoreAway]]-Table1[[#This Row],[ScoreHome]],Table1[[#This Row],[ScoreHome]]-Table1[[#This Row],[ScoreAway]])</f>
        <v>10</v>
      </c>
      <c r="O211">
        <f>IF(Table1[[#This Row],[SpreadActual]]&lt;Table1[[#This Row],[SpreadFavorite]],1,0)</f>
        <v>0</v>
      </c>
      <c r="Q211" t="s">
        <v>60</v>
      </c>
      <c r="R211" t="b">
        <v>0</v>
      </c>
      <c r="S211">
        <v>68</v>
      </c>
      <c r="T211">
        <v>12</v>
      </c>
      <c r="U211">
        <v>62</v>
      </c>
    </row>
    <row r="212" spans="1:21" x14ac:dyDescent="0.2">
      <c r="A212" s="1">
        <v>24746</v>
      </c>
      <c r="B212">
        <v>1967</v>
      </c>
      <c r="C212">
        <f>_xlfn.MAXIFS(Table1[ScheduleWeekWritten],Table1[ScheduleSeason],Table1[[#This Row],[ScheduleSeason]])</f>
        <v>17</v>
      </c>
      <c r="D212">
        <v>3</v>
      </c>
      <c r="E212" cm="1">
        <f t="array" ref="E212">_xlfn.XLOOKUP(Table1[[#This Row],[ScheduleWeekWritten]],Table3[Game],100+Table3[Increase],Table1[[#This Row],[ScheduleWeekWritten]])</f>
        <v>3</v>
      </c>
      <c r="F212" t="b">
        <v>0</v>
      </c>
      <c r="G212" t="s">
        <v>61</v>
      </c>
      <c r="H212">
        <v>38</v>
      </c>
      <c r="I212">
        <v>34</v>
      </c>
      <c r="J212" t="s">
        <v>50</v>
      </c>
      <c r="K212" t="s">
        <v>85</v>
      </c>
      <c r="L212" t="str">
        <f>_xlfn.XLOOKUP(Table1[[#This Row],[TeamFavoriteID]],Table2[team_id],Table2[team_name],_xlfn.XLOOKUP(Table1[[#This Row],[TeamFavoriteID]],Table2[team_id_pfr],Table2[team_name],"Even"))</f>
        <v>Washington Commanders</v>
      </c>
      <c r="M212">
        <v>-10</v>
      </c>
      <c r="N212">
        <f>IF(Table1[[#This Row],[TeamFavorite]]=Table1[[#This Row],[TeamHome]],Table1[[#This Row],[ScoreAway]]-Table1[[#This Row],[ScoreHome]],Table1[[#This Row],[ScoreHome]]-Table1[[#This Row],[ScoreAway]])</f>
        <v>4</v>
      </c>
      <c r="O212">
        <f>IF(Table1[[#This Row],[SpreadActual]]&lt;Table1[[#This Row],[SpreadFavorite]],1,0)</f>
        <v>0</v>
      </c>
      <c r="Q212" t="s">
        <v>64</v>
      </c>
      <c r="R212" t="b">
        <v>0</v>
      </c>
      <c r="S212">
        <v>56</v>
      </c>
      <c r="T212">
        <v>9</v>
      </c>
      <c r="U212">
        <v>66</v>
      </c>
    </row>
    <row r="213" spans="1:21" x14ac:dyDescent="0.2">
      <c r="A213" s="1">
        <v>24752</v>
      </c>
      <c r="B213">
        <v>1967</v>
      </c>
      <c r="C213">
        <f>_xlfn.MAXIFS(Table1[ScheduleWeekWritten],Table1[ScheduleSeason],Table1[[#This Row],[ScheduleSeason]])</f>
        <v>17</v>
      </c>
      <c r="D213">
        <v>4</v>
      </c>
      <c r="E213" cm="1">
        <f t="array" ref="E213">_xlfn.XLOOKUP(Table1[[#This Row],[ScheduleWeekWritten]],Table3[Game],100+Table3[Increase],Table1[[#This Row],[ScheduleWeekWritten]])</f>
        <v>4</v>
      </c>
      <c r="F213" t="b">
        <v>0</v>
      </c>
      <c r="G213" t="s">
        <v>62</v>
      </c>
      <c r="H213">
        <v>21</v>
      </c>
      <c r="I213">
        <v>10</v>
      </c>
      <c r="J213" t="s">
        <v>49</v>
      </c>
      <c r="K213" t="s">
        <v>63</v>
      </c>
      <c r="L213" t="str">
        <f>_xlfn.XLOOKUP(Table1[[#This Row],[TeamFavoriteID]],Table2[team_id],Table2[team_name],_xlfn.XLOOKUP(Table1[[#This Row],[TeamFavoriteID]],Table2[team_id_pfr],Table2[team_name],"Even"))</f>
        <v>Cleveland Browns</v>
      </c>
      <c r="M213">
        <v>-10.5</v>
      </c>
      <c r="N213">
        <f>IF(Table1[[#This Row],[TeamFavorite]]=Table1[[#This Row],[TeamHome]],Table1[[#This Row],[ScoreAway]]-Table1[[#This Row],[ScoreHome]],Table1[[#This Row],[ScoreHome]]-Table1[[#This Row],[ScoreAway]])</f>
        <v>-11</v>
      </c>
      <c r="O213">
        <f>IF(Table1[[#This Row],[SpreadActual]]&lt;Table1[[#This Row],[SpreadFavorite]],1,0)</f>
        <v>1</v>
      </c>
      <c r="Q213" t="s">
        <v>66</v>
      </c>
      <c r="R213" t="b">
        <v>0</v>
      </c>
      <c r="S213">
        <v>50</v>
      </c>
      <c r="T213">
        <v>9</v>
      </c>
      <c r="U213">
        <v>72</v>
      </c>
    </row>
    <row r="214" spans="1:21" x14ac:dyDescent="0.2">
      <c r="A214" s="1">
        <v>24752</v>
      </c>
      <c r="B214">
        <v>1967</v>
      </c>
      <c r="C214">
        <f>_xlfn.MAXIFS(Table1[ScheduleWeekWritten],Table1[ScheduleSeason],Table1[[#This Row],[ScheduleSeason]])</f>
        <v>17</v>
      </c>
      <c r="D214">
        <v>6</v>
      </c>
      <c r="E214" cm="1">
        <f t="array" ref="E214">_xlfn.XLOOKUP(Table1[[#This Row],[ScheduleWeekWritten]],Table3[Game],100+Table3[Increase],Table1[[#This Row],[ScheduleWeekWritten]])</f>
        <v>6</v>
      </c>
      <c r="F214" t="b">
        <v>0</v>
      </c>
      <c r="G214" t="s">
        <v>31</v>
      </c>
      <c r="H214">
        <v>27</v>
      </c>
      <c r="I214">
        <v>14</v>
      </c>
      <c r="J214" t="s">
        <v>20</v>
      </c>
      <c r="K214" t="s">
        <v>21</v>
      </c>
      <c r="L214" t="str">
        <f>_xlfn.XLOOKUP(Table1[[#This Row],[TeamFavoriteID]],Table2[team_id],Table2[team_name],_xlfn.XLOOKUP(Table1[[#This Row],[TeamFavoriteID]],Table2[team_id_pfr],Table2[team_name],"Even"))</f>
        <v>Las Vegas Raiders</v>
      </c>
      <c r="M214">
        <v>-3</v>
      </c>
      <c r="N214">
        <f>IF(Table1[[#This Row],[TeamFavorite]]=Table1[[#This Row],[TeamHome]],Table1[[#This Row],[ScoreAway]]-Table1[[#This Row],[ScoreHome]],Table1[[#This Row],[ScoreHome]]-Table1[[#This Row],[ScoreAway]])</f>
        <v>13</v>
      </c>
      <c r="O214">
        <f>IF(Table1[[#This Row],[SpreadActual]]&lt;Table1[[#This Row],[SpreadFavorite]],1,0)</f>
        <v>0</v>
      </c>
      <c r="Q214" t="s">
        <v>74</v>
      </c>
      <c r="R214" t="b">
        <v>0</v>
      </c>
    </row>
    <row r="215" spans="1:21" x14ac:dyDescent="0.2">
      <c r="A215" s="1">
        <v>24753</v>
      </c>
      <c r="B215">
        <v>1967</v>
      </c>
      <c r="C215">
        <f>_xlfn.MAXIFS(Table1[ScheduleWeekWritten],Table1[ScheduleSeason],Table1[[#This Row],[ScheduleSeason]])</f>
        <v>17</v>
      </c>
      <c r="D215">
        <v>4</v>
      </c>
      <c r="E215" cm="1">
        <f t="array" ref="E215">_xlfn.XLOOKUP(Table1[[#This Row],[ScheduleWeekWritten]],Table3[Game],100+Table3[Increase],Table1[[#This Row],[ScheduleWeekWritten]])</f>
        <v>4</v>
      </c>
      <c r="F215" t="b">
        <v>0</v>
      </c>
      <c r="G215" t="s">
        <v>38</v>
      </c>
      <c r="H215">
        <v>7</v>
      </c>
      <c r="I215">
        <v>38</v>
      </c>
      <c r="J215" t="s">
        <v>58</v>
      </c>
      <c r="K215" t="s">
        <v>77</v>
      </c>
      <c r="L215" t="str">
        <f>_xlfn.XLOOKUP(Table1[[#This Row],[TeamFavoriteID]],Table2[team_id],Table2[team_name],_xlfn.XLOOKUP(Table1[[#This Row],[TeamFavoriteID]],Table2[team_id_pfr],Table2[team_name],"Even"))</f>
        <v>Philadelphia Eagles</v>
      </c>
      <c r="M215">
        <v>-8</v>
      </c>
      <c r="N215">
        <f>IF(Table1[[#This Row],[TeamFavorite]]=Table1[[#This Row],[TeamHome]],Table1[[#This Row],[ScoreAway]]-Table1[[#This Row],[ScoreHome]],Table1[[#This Row],[ScoreHome]]-Table1[[#This Row],[ScoreAway]])</f>
        <v>-31</v>
      </c>
      <c r="O215">
        <f>IF(Table1[[#This Row],[SpreadActual]]&lt;Table1[[#This Row],[SpreadFavorite]],1,0)</f>
        <v>1</v>
      </c>
      <c r="Q215" t="s">
        <v>41</v>
      </c>
      <c r="R215" t="b">
        <v>0</v>
      </c>
      <c r="S215">
        <v>61</v>
      </c>
      <c r="T215">
        <v>12</v>
      </c>
      <c r="U215">
        <v>88</v>
      </c>
    </row>
    <row r="216" spans="1:21" x14ac:dyDescent="0.2">
      <c r="A216" s="1">
        <v>24753</v>
      </c>
      <c r="B216">
        <v>1967</v>
      </c>
      <c r="C216">
        <f>_xlfn.MAXIFS(Table1[ScheduleWeekWritten],Table1[ScheduleSeason],Table1[[#This Row],[ScheduleSeason]])</f>
        <v>17</v>
      </c>
      <c r="D216">
        <v>4</v>
      </c>
      <c r="E216" cm="1">
        <f t="array" ref="E216">_xlfn.XLOOKUP(Table1[[#This Row],[ScheduleWeekWritten]],Table3[Game],100+Table3[Increase],Table1[[#This Row],[ScheduleWeekWritten]])</f>
        <v>4</v>
      </c>
      <c r="F216" t="b">
        <v>0</v>
      </c>
      <c r="G216" t="s">
        <v>46</v>
      </c>
      <c r="H216">
        <v>3</v>
      </c>
      <c r="I216">
        <v>24</v>
      </c>
      <c r="J216" t="s">
        <v>34</v>
      </c>
      <c r="K216" t="s">
        <v>72</v>
      </c>
      <c r="L216" t="str">
        <f>_xlfn.XLOOKUP(Table1[[#This Row],[TeamFavoriteID]],Table2[team_id],Table2[team_name],_xlfn.XLOOKUP(Table1[[#This Row],[TeamFavoriteID]],Table2[team_id_pfr],Table2[team_name],"Even"))</f>
        <v>Baltimore Colts</v>
      </c>
      <c r="M216">
        <v>-9</v>
      </c>
      <c r="N216">
        <f>IF(Table1[[#This Row],[TeamFavorite]]=Table1[[#This Row],[TeamHome]],Table1[[#This Row],[ScoreAway]]-Table1[[#This Row],[ScoreHome]],Table1[[#This Row],[ScoreHome]]-Table1[[#This Row],[ScoreAway]])</f>
        <v>-21</v>
      </c>
      <c r="O216">
        <f>IF(Table1[[#This Row],[SpreadActual]]&lt;Table1[[#This Row],[SpreadFavorite]],1,0)</f>
        <v>1</v>
      </c>
      <c r="Q216" t="s">
        <v>86</v>
      </c>
      <c r="R216" t="b">
        <v>0</v>
      </c>
      <c r="S216">
        <v>61</v>
      </c>
      <c r="T216">
        <v>12</v>
      </c>
      <c r="U216">
        <v>78</v>
      </c>
    </row>
    <row r="217" spans="1:21" x14ac:dyDescent="0.2">
      <c r="A217" s="1">
        <v>24753</v>
      </c>
      <c r="B217">
        <v>1967</v>
      </c>
      <c r="C217">
        <f>_xlfn.MAXIFS(Table1[ScheduleWeekWritten],Table1[ScheduleSeason],Table1[[#This Row],[ScheduleSeason]])</f>
        <v>17</v>
      </c>
      <c r="D217">
        <v>6</v>
      </c>
      <c r="E217" cm="1">
        <f t="array" ref="E217">_xlfn.XLOOKUP(Table1[[#This Row],[ScheduleWeekWritten]],Table3[Game],100+Table3[Increase],Table1[[#This Row],[ScheduleWeekWritten]])</f>
        <v>6</v>
      </c>
      <c r="F217" t="b">
        <v>0</v>
      </c>
      <c r="G217" t="s">
        <v>24</v>
      </c>
      <c r="H217">
        <v>16</v>
      </c>
      <c r="I217">
        <v>17</v>
      </c>
      <c r="J217" t="s">
        <v>28</v>
      </c>
      <c r="K217" t="s">
        <v>88</v>
      </c>
      <c r="L217" t="str">
        <f>_xlfn.XLOOKUP(Table1[[#This Row],[TeamFavoriteID]],Table2[team_id],Table2[team_name],_xlfn.XLOOKUP(Table1[[#This Row],[TeamFavoriteID]],Table2[team_id_pfr],Table2[team_name],"Even"))</f>
        <v>Denver Broncos</v>
      </c>
      <c r="M217">
        <v>-2</v>
      </c>
      <c r="N217">
        <f>IF(Table1[[#This Row],[TeamFavorite]]=Table1[[#This Row],[TeamHome]],Table1[[#This Row],[ScoreAway]]-Table1[[#This Row],[ScoreHome]],Table1[[#This Row],[ScoreHome]]-Table1[[#This Row],[ScoreAway]])</f>
        <v>1</v>
      </c>
      <c r="O217">
        <f>IF(Table1[[#This Row],[SpreadActual]]&lt;Table1[[#This Row],[SpreadFavorite]],1,0)</f>
        <v>0</v>
      </c>
      <c r="Q217" t="s">
        <v>71</v>
      </c>
      <c r="R217" t="b">
        <v>0</v>
      </c>
    </row>
    <row r="218" spans="1:21" x14ac:dyDescent="0.2">
      <c r="A218" s="1">
        <v>24753</v>
      </c>
      <c r="B218">
        <v>1967</v>
      </c>
      <c r="C218">
        <f>_xlfn.MAXIFS(Table1[ScheduleWeekWritten],Table1[ScheduleSeason],Table1[[#This Row],[ScheduleSeason]])</f>
        <v>17</v>
      </c>
      <c r="D218">
        <v>4</v>
      </c>
      <c r="E218" cm="1">
        <f t="array" ref="E218">_xlfn.XLOOKUP(Table1[[#This Row],[ScheduleWeekWritten]],Table3[Game],100+Table3[Increase],Table1[[#This Row],[ScheduleWeekWritten]])</f>
        <v>4</v>
      </c>
      <c r="F218" t="b">
        <v>0</v>
      </c>
      <c r="G218" t="s">
        <v>45</v>
      </c>
      <c r="H218">
        <v>17</v>
      </c>
      <c r="I218">
        <v>27</v>
      </c>
      <c r="J218" t="s">
        <v>33</v>
      </c>
      <c r="K218" t="s">
        <v>35</v>
      </c>
      <c r="L218" t="str">
        <f>_xlfn.XLOOKUP(Table1[[#This Row],[TeamFavoriteID]],Table2[team_id],Table2[team_name],_xlfn.XLOOKUP(Table1[[#This Row],[TeamFavoriteID]],Table2[team_id_pfr],Table2[team_name],"Even"))</f>
        <v>Green Bay Packers</v>
      </c>
      <c r="M218">
        <v>-6</v>
      </c>
      <c r="N218">
        <f>IF(Table1[[#This Row],[TeamFavorite]]=Table1[[#This Row],[TeamHome]],Table1[[#This Row],[ScoreAway]]-Table1[[#This Row],[ScoreHome]],Table1[[#This Row],[ScoreHome]]-Table1[[#This Row],[ScoreAway]])</f>
        <v>-10</v>
      </c>
      <c r="O218">
        <f>IF(Table1[[#This Row],[SpreadActual]]&lt;Table1[[#This Row],[SpreadFavorite]],1,0)</f>
        <v>1</v>
      </c>
      <c r="Q218" t="s">
        <v>48</v>
      </c>
      <c r="R218" t="b">
        <v>0</v>
      </c>
      <c r="S218">
        <v>60</v>
      </c>
      <c r="T218">
        <v>14</v>
      </c>
      <c r="U218">
        <v>82</v>
      </c>
    </row>
    <row r="219" spans="1:21" x14ac:dyDescent="0.2">
      <c r="A219" s="1">
        <v>24753</v>
      </c>
      <c r="B219">
        <v>1967</v>
      </c>
      <c r="C219">
        <f>_xlfn.MAXIFS(Table1[ScheduleWeekWritten],Table1[ScheduleSeason],Table1[[#This Row],[ScheduleSeason]])</f>
        <v>17</v>
      </c>
      <c r="D219">
        <v>6</v>
      </c>
      <c r="E219" cm="1">
        <f t="array" ref="E219">_xlfn.XLOOKUP(Table1[[#This Row],[ScheduleWeekWritten]],Table3[Game],100+Table3[Increase],Table1[[#This Row],[ScheduleWeekWritten]])</f>
        <v>6</v>
      </c>
      <c r="F219" t="b">
        <v>0</v>
      </c>
      <c r="G219" t="s">
        <v>42</v>
      </c>
      <c r="H219">
        <v>41</v>
      </c>
      <c r="I219">
        <v>0</v>
      </c>
      <c r="J219" t="s">
        <v>19</v>
      </c>
      <c r="K219" t="s">
        <v>75</v>
      </c>
      <c r="L219" t="str">
        <f>_xlfn.XLOOKUP(Table1[[#This Row],[TeamFavoriteID]],Table2[team_id],Table2[team_name],_xlfn.XLOOKUP(Table1[[#This Row],[TeamFavoriteID]],Table2[team_id_pfr],Table2[team_name],"Even"))</f>
        <v>Kansas City Chiefs</v>
      </c>
      <c r="M219">
        <v>-20</v>
      </c>
      <c r="N219">
        <f>IF(Table1[[#This Row],[TeamFavorite]]=Table1[[#This Row],[TeamHome]],Table1[[#This Row],[ScoreAway]]-Table1[[#This Row],[ScoreHome]],Table1[[#This Row],[ScoreHome]]-Table1[[#This Row],[ScoreAway]])</f>
        <v>-41</v>
      </c>
      <c r="O219">
        <f>IF(Table1[[#This Row],[SpreadActual]]&lt;Table1[[#This Row],[SpreadFavorite]],1,0)</f>
        <v>1</v>
      </c>
      <c r="Q219" t="s">
        <v>83</v>
      </c>
      <c r="R219" t="b">
        <v>0</v>
      </c>
    </row>
    <row r="220" spans="1:21" x14ac:dyDescent="0.2">
      <c r="A220" s="1">
        <v>24753</v>
      </c>
      <c r="B220">
        <v>1967</v>
      </c>
      <c r="C220">
        <f>_xlfn.MAXIFS(Table1[ScheduleWeekWritten],Table1[ScheduleSeason],Table1[[#This Row],[ScheduleSeason]])</f>
        <v>17</v>
      </c>
      <c r="D220">
        <v>4</v>
      </c>
      <c r="E220" cm="1">
        <f t="array" ref="E220">_xlfn.XLOOKUP(Table1[[#This Row],[ScheduleWeekWritten]],Table3[Game],100+Table3[Increase],Table1[[#This Row],[ScheduleWeekWritten]])</f>
        <v>4</v>
      </c>
      <c r="F220" t="b">
        <v>0</v>
      </c>
      <c r="G220" t="s">
        <v>39</v>
      </c>
      <c r="H220">
        <v>24</v>
      </c>
      <c r="I220">
        <v>27</v>
      </c>
      <c r="J220" t="s">
        <v>53</v>
      </c>
      <c r="K220" t="s">
        <v>40</v>
      </c>
      <c r="L220" t="str">
        <f>_xlfn.XLOOKUP(Table1[[#This Row],[TeamFavoriteID]],Table2[team_id],Table2[team_name],_xlfn.XLOOKUP(Table1[[#This Row],[TeamFavoriteID]],Table2[team_id_pfr],Table2[team_name],"Even"))</f>
        <v>Los Angeles Rams</v>
      </c>
      <c r="M220">
        <v>-14</v>
      </c>
      <c r="N220">
        <f>IF(Table1[[#This Row],[TeamFavorite]]=Table1[[#This Row],[TeamHome]],Table1[[#This Row],[ScoreAway]]-Table1[[#This Row],[ScoreHome]],Table1[[#This Row],[ScoreHome]]-Table1[[#This Row],[ScoreAway]])</f>
        <v>3</v>
      </c>
      <c r="O220">
        <f>IF(Table1[[#This Row],[SpreadActual]]&lt;Table1[[#This Row],[SpreadFavorite]],1,0)</f>
        <v>0</v>
      </c>
      <c r="Q220" t="s">
        <v>65</v>
      </c>
      <c r="R220" t="b">
        <v>0</v>
      </c>
      <c r="S220">
        <v>72</v>
      </c>
      <c r="T220">
        <v>9</v>
      </c>
      <c r="U220">
        <v>33</v>
      </c>
    </row>
    <row r="221" spans="1:21" x14ac:dyDescent="0.2">
      <c r="A221" s="1">
        <v>24753</v>
      </c>
      <c r="B221">
        <v>1967</v>
      </c>
      <c r="C221">
        <f>_xlfn.MAXIFS(Table1[ScheduleWeekWritten],Table1[ScheduleSeason],Table1[[#This Row],[ScheduleSeason]])</f>
        <v>17</v>
      </c>
      <c r="D221">
        <v>4</v>
      </c>
      <c r="E221" cm="1">
        <f t="array" ref="E221">_xlfn.XLOOKUP(Table1[[#This Row],[ScheduleWeekWritten]],Table3[Game],100+Table3[Increase],Table1[[#This Row],[ScheduleWeekWritten]])</f>
        <v>4</v>
      </c>
      <c r="F221" t="b">
        <v>0</v>
      </c>
      <c r="G221" t="s">
        <v>54</v>
      </c>
      <c r="H221">
        <v>24</v>
      </c>
      <c r="I221">
        <v>34</v>
      </c>
      <c r="J221" t="s">
        <v>57</v>
      </c>
      <c r="K221" t="s">
        <v>59</v>
      </c>
      <c r="L221" t="str">
        <f>_xlfn.XLOOKUP(Table1[[#This Row],[TeamFavoriteID]],Table2[team_id],Table2[team_name],_xlfn.XLOOKUP(Table1[[#This Row],[TeamFavoriteID]],Table2[team_id_pfr],Table2[team_name],"Even"))</f>
        <v>Arizona Cardinals</v>
      </c>
      <c r="M221">
        <v>-6.5</v>
      </c>
      <c r="N221">
        <f>IF(Table1[[#This Row],[TeamFavorite]]=Table1[[#This Row],[TeamHome]],Table1[[#This Row],[ScoreAway]]-Table1[[#This Row],[ScoreHome]],Table1[[#This Row],[ScoreHome]]-Table1[[#This Row],[ScoreAway]])</f>
        <v>-10</v>
      </c>
      <c r="O221">
        <f>IF(Table1[[#This Row],[SpreadActual]]&lt;Table1[[#This Row],[SpreadFavorite]],1,0)</f>
        <v>1</v>
      </c>
      <c r="Q221" t="s">
        <v>73</v>
      </c>
      <c r="R221" t="b">
        <v>0</v>
      </c>
      <c r="S221">
        <v>44</v>
      </c>
      <c r="T221">
        <v>15</v>
      </c>
      <c r="U221">
        <v>93</v>
      </c>
    </row>
    <row r="222" spans="1:21" x14ac:dyDescent="0.2">
      <c r="A222" s="1">
        <v>24753</v>
      </c>
      <c r="B222">
        <v>1967</v>
      </c>
      <c r="C222">
        <f>_xlfn.MAXIFS(Table1[ScheduleWeekWritten],Table1[ScheduleSeason],Table1[[#This Row],[ScheduleSeason]])</f>
        <v>17</v>
      </c>
      <c r="D222">
        <v>4</v>
      </c>
      <c r="E222" cm="1">
        <f t="array" ref="E222">_xlfn.XLOOKUP(Table1[[#This Row],[ScheduleWeekWritten]],Table3[Game],100+Table3[Increase],Table1[[#This Row],[ScheduleWeekWritten]])</f>
        <v>4</v>
      </c>
      <c r="F222" t="b">
        <v>0</v>
      </c>
      <c r="G222" t="s">
        <v>50</v>
      </c>
      <c r="H222">
        <v>27</v>
      </c>
      <c r="I222">
        <v>21</v>
      </c>
      <c r="J222" t="s">
        <v>95</v>
      </c>
      <c r="K222" t="s">
        <v>90</v>
      </c>
      <c r="L222" t="str">
        <f>_xlfn.XLOOKUP(Table1[[#This Row],[TeamFavoriteID]],Table2[team_id],Table2[team_name],_xlfn.XLOOKUP(Table1[[#This Row],[TeamFavoriteID]],Table2[team_id_pfr],Table2[team_name],"Even"))</f>
        <v>New York Giants</v>
      </c>
      <c r="M222">
        <v>-12</v>
      </c>
      <c r="N222">
        <f>IF(Table1[[#This Row],[TeamFavorite]]=Table1[[#This Row],[TeamHome]],Table1[[#This Row],[ScoreAway]]-Table1[[#This Row],[ScoreHome]],Table1[[#This Row],[ScoreHome]]-Table1[[#This Row],[ScoreAway]])</f>
        <v>-6</v>
      </c>
      <c r="O222">
        <f>IF(Table1[[#This Row],[SpreadActual]]&lt;Table1[[#This Row],[SpreadFavorite]],1,0)</f>
        <v>0</v>
      </c>
      <c r="Q222" t="s">
        <v>84</v>
      </c>
      <c r="R222" t="b">
        <v>0</v>
      </c>
      <c r="S222">
        <v>55</v>
      </c>
      <c r="T222">
        <v>10</v>
      </c>
      <c r="U222">
        <v>60</v>
      </c>
    </row>
    <row r="223" spans="1:21" x14ac:dyDescent="0.2">
      <c r="A223" s="1">
        <v>24753</v>
      </c>
      <c r="B223">
        <v>1967</v>
      </c>
      <c r="C223">
        <f>_xlfn.MAXIFS(Table1[ScheduleWeekWritten],Table1[ScheduleSeason],Table1[[#This Row],[ScheduleSeason]])</f>
        <v>17</v>
      </c>
      <c r="D223">
        <v>6</v>
      </c>
      <c r="E223" cm="1">
        <f t="array" ref="E223">_xlfn.XLOOKUP(Table1[[#This Row],[ScheduleWeekWritten]],Table3[Game],100+Table3[Increase],Table1[[#This Row],[ScheduleWeekWritten]])</f>
        <v>6</v>
      </c>
      <c r="F223" t="b">
        <v>0</v>
      </c>
      <c r="G223" t="s">
        <v>27</v>
      </c>
      <c r="H223">
        <v>31</v>
      </c>
      <c r="I223">
        <v>31</v>
      </c>
      <c r="J223" t="s">
        <v>37</v>
      </c>
      <c r="K223" t="s">
        <v>29</v>
      </c>
      <c r="L223" t="str">
        <f>_xlfn.XLOOKUP(Table1[[#This Row],[TeamFavoriteID]],Table2[team_id],Table2[team_name],_xlfn.XLOOKUP(Table1[[#This Row],[TeamFavoriteID]],Table2[team_id_pfr],Table2[team_name],"Even"))</f>
        <v>Los Angeles Chargers</v>
      </c>
      <c r="M223">
        <v>-6</v>
      </c>
      <c r="N223">
        <f>IF(Table1[[#This Row],[TeamFavorite]]=Table1[[#This Row],[TeamHome]],Table1[[#This Row],[ScoreAway]]-Table1[[#This Row],[ScoreHome]],Table1[[#This Row],[ScoreHome]]-Table1[[#This Row],[ScoreAway]])</f>
        <v>0</v>
      </c>
      <c r="O223">
        <f>IF(Table1[[#This Row],[SpreadActual]]&lt;Table1[[#This Row],[SpreadFavorite]],1,0)</f>
        <v>0</v>
      </c>
      <c r="Q223" t="s">
        <v>94</v>
      </c>
      <c r="R223" t="b">
        <v>0</v>
      </c>
    </row>
    <row r="224" spans="1:21" x14ac:dyDescent="0.2">
      <c r="A224" s="1">
        <v>24753</v>
      </c>
      <c r="B224">
        <v>1967</v>
      </c>
      <c r="C224">
        <f>_xlfn.MAXIFS(Table1[ScheduleWeekWritten],Table1[ScheduleSeason],Table1[[#This Row],[ScheduleSeason]])</f>
        <v>17</v>
      </c>
      <c r="D224">
        <v>4</v>
      </c>
      <c r="E224" cm="1">
        <f t="array" ref="E224">_xlfn.XLOOKUP(Table1[[#This Row],[ScheduleWeekWritten]],Table3[Game],100+Table3[Increase],Table1[[#This Row],[ScheduleWeekWritten]])</f>
        <v>4</v>
      </c>
      <c r="F224" t="b">
        <v>0</v>
      </c>
      <c r="G224" t="s">
        <v>61</v>
      </c>
      <c r="H224">
        <v>14</v>
      </c>
      <c r="I224">
        <v>17</v>
      </c>
      <c r="J224" t="s">
        <v>67</v>
      </c>
      <c r="K224" t="s">
        <v>68</v>
      </c>
      <c r="L224" t="str">
        <f>_xlfn.XLOOKUP(Table1[[#This Row],[TeamFavoriteID]],Table2[team_id],Table2[team_name],_xlfn.XLOOKUP(Table1[[#This Row],[TeamFavoriteID]],Table2[team_id_pfr],Table2[team_name],"Even"))</f>
        <v>Dallas Cowboys</v>
      </c>
      <c r="M224">
        <v>-3</v>
      </c>
      <c r="N224">
        <f>IF(Table1[[#This Row],[TeamFavorite]]=Table1[[#This Row],[TeamHome]],Table1[[#This Row],[ScoreAway]]-Table1[[#This Row],[ScoreHome]],Table1[[#This Row],[ScoreHome]]-Table1[[#This Row],[ScoreAway]])</f>
        <v>-3</v>
      </c>
      <c r="O224">
        <f>IF(Table1[[#This Row],[SpreadActual]]&lt;Table1[[#This Row],[SpreadFavorite]],1,0)</f>
        <v>0</v>
      </c>
      <c r="Q224" t="s">
        <v>64</v>
      </c>
      <c r="R224" t="b">
        <v>0</v>
      </c>
      <c r="S224">
        <v>57</v>
      </c>
      <c r="T224">
        <v>7</v>
      </c>
      <c r="U224">
        <v>86</v>
      </c>
    </row>
    <row r="225" spans="1:21" x14ac:dyDescent="0.2">
      <c r="A225" s="1">
        <v>24760</v>
      </c>
      <c r="B225">
        <v>1967</v>
      </c>
      <c r="C225">
        <f>_xlfn.MAXIFS(Table1[ScheduleWeekWritten],Table1[ScheduleSeason],Table1[[#This Row],[ScheduleSeason]])</f>
        <v>17</v>
      </c>
      <c r="D225">
        <v>5</v>
      </c>
      <c r="E225" cm="1">
        <f t="array" ref="E225">_xlfn.XLOOKUP(Table1[[#This Row],[ScheduleWeekWritten]],Table3[Game],100+Table3[Increase],Table1[[#This Row],[ScheduleWeekWritten]])</f>
        <v>5</v>
      </c>
      <c r="F225" t="b">
        <v>0</v>
      </c>
      <c r="G225" t="s">
        <v>38</v>
      </c>
      <c r="H225">
        <v>20</v>
      </c>
      <c r="I225">
        <v>20</v>
      </c>
      <c r="J225" t="s">
        <v>61</v>
      </c>
      <c r="K225" t="s">
        <v>85</v>
      </c>
      <c r="L225" t="str">
        <f>_xlfn.XLOOKUP(Table1[[#This Row],[TeamFavoriteID]],Table2[team_id],Table2[team_name],_xlfn.XLOOKUP(Table1[[#This Row],[TeamFavoriteID]],Table2[team_id_pfr],Table2[team_name],"Even"))</f>
        <v>Washington Commanders</v>
      </c>
      <c r="M225">
        <v>-13</v>
      </c>
      <c r="N225">
        <f>IF(Table1[[#This Row],[TeamFavorite]]=Table1[[#This Row],[TeamHome]],Table1[[#This Row],[ScoreAway]]-Table1[[#This Row],[ScoreHome]],Table1[[#This Row],[ScoreHome]]-Table1[[#This Row],[ScoreAway]])</f>
        <v>0</v>
      </c>
      <c r="O225">
        <f>IF(Table1[[#This Row],[SpreadActual]]&lt;Table1[[#This Row],[SpreadFavorite]],1,0)</f>
        <v>0</v>
      </c>
      <c r="Q225" t="s">
        <v>41</v>
      </c>
      <c r="R225" t="b">
        <v>0</v>
      </c>
      <c r="S225">
        <v>67</v>
      </c>
      <c r="T225">
        <v>6</v>
      </c>
      <c r="U225">
        <v>64</v>
      </c>
    </row>
    <row r="226" spans="1:21" x14ac:dyDescent="0.2">
      <c r="A226" s="1">
        <v>24760</v>
      </c>
      <c r="B226">
        <v>1967</v>
      </c>
      <c r="C226">
        <f>_xlfn.MAXIFS(Table1[ScheduleWeekWritten],Table1[ScheduleSeason],Table1[[#This Row],[ScheduleSeason]])</f>
        <v>17</v>
      </c>
      <c r="D226">
        <v>5</v>
      </c>
      <c r="E226" cm="1">
        <f t="array" ref="E226">_xlfn.XLOOKUP(Table1[[#This Row],[ScheduleWeekWritten]],Table3[Game],100+Table3[Increase],Table1[[#This Row],[ScheduleWeekWritten]])</f>
        <v>5</v>
      </c>
      <c r="F226" t="b">
        <v>0</v>
      </c>
      <c r="G226" t="s">
        <v>34</v>
      </c>
      <c r="H226">
        <v>24</v>
      </c>
      <c r="I226">
        <v>24</v>
      </c>
      <c r="J226" t="s">
        <v>39</v>
      </c>
      <c r="K226" t="s">
        <v>72</v>
      </c>
      <c r="L226" t="str">
        <f>_xlfn.XLOOKUP(Table1[[#This Row],[TeamFavoriteID]],Table2[team_id],Table2[team_name],_xlfn.XLOOKUP(Table1[[#This Row],[TeamFavoriteID]],Table2[team_id_pfr],Table2[team_name],"Even"))</f>
        <v>Baltimore Colts</v>
      </c>
      <c r="M226">
        <v>-4</v>
      </c>
      <c r="N226">
        <f>IF(Table1[[#This Row],[TeamFavorite]]=Table1[[#This Row],[TeamHome]],Table1[[#This Row],[ScoreAway]]-Table1[[#This Row],[ScoreHome]],Table1[[#This Row],[ScoreHome]]-Table1[[#This Row],[ScoreAway]])</f>
        <v>0</v>
      </c>
      <c r="O226">
        <f>IF(Table1[[#This Row],[SpreadActual]]&lt;Table1[[#This Row],[SpreadFavorite]],1,0)</f>
        <v>0</v>
      </c>
      <c r="Q226" t="s">
        <v>80</v>
      </c>
      <c r="R226" t="b">
        <v>0</v>
      </c>
      <c r="S226">
        <v>55</v>
      </c>
      <c r="T226">
        <v>7</v>
      </c>
      <c r="U226">
        <v>87</v>
      </c>
    </row>
    <row r="227" spans="1:21" x14ac:dyDescent="0.2">
      <c r="A227" s="1">
        <v>24760</v>
      </c>
      <c r="B227">
        <v>1967</v>
      </c>
      <c r="C227">
        <f>_xlfn.MAXIFS(Table1[ScheduleWeekWritten],Table1[ScheduleSeason],Table1[[#This Row],[ScheduleSeason]])</f>
        <v>17</v>
      </c>
      <c r="D227">
        <v>7</v>
      </c>
      <c r="E227" cm="1">
        <f t="array" ref="E227">_xlfn.XLOOKUP(Table1[[#This Row],[ScheduleWeekWritten]],Table3[Game],100+Table3[Increase],Table1[[#This Row],[ScheduleWeekWritten]])</f>
        <v>7</v>
      </c>
      <c r="F227" t="b">
        <v>0</v>
      </c>
      <c r="G227" t="s">
        <v>37</v>
      </c>
      <c r="H227">
        <v>41</v>
      </c>
      <c r="I227">
        <v>10</v>
      </c>
      <c r="J227" t="s">
        <v>19</v>
      </c>
      <c r="K227" t="s">
        <v>70</v>
      </c>
      <c r="L227" t="str">
        <f>_xlfn.XLOOKUP(Table1[[#This Row],[TeamFavoriteID]],Table2[team_id],Table2[team_name],_xlfn.XLOOKUP(Table1[[#This Row],[TeamFavoriteID]],Table2[team_id_pfr],Table2[team_name],"Even"))</f>
        <v>Boston Patriots</v>
      </c>
      <c r="M227">
        <v>-17</v>
      </c>
      <c r="N227">
        <f>IF(Table1[[#This Row],[TeamFavorite]]=Table1[[#This Row],[TeamHome]],Table1[[#This Row],[ScoreAway]]-Table1[[#This Row],[ScoreHome]],Table1[[#This Row],[ScoreHome]]-Table1[[#This Row],[ScoreAway]])</f>
        <v>-31</v>
      </c>
      <c r="O227">
        <f>IF(Table1[[#This Row],[SpreadActual]]&lt;Table1[[#This Row],[SpreadFavorite]],1,0)</f>
        <v>1</v>
      </c>
      <c r="Q227" t="s">
        <v>97</v>
      </c>
      <c r="R227" t="b">
        <v>0</v>
      </c>
      <c r="S227">
        <v>54</v>
      </c>
      <c r="T227">
        <v>11</v>
      </c>
      <c r="U227">
        <v>75</v>
      </c>
    </row>
    <row r="228" spans="1:21" x14ac:dyDescent="0.2">
      <c r="A228" s="1">
        <v>24760</v>
      </c>
      <c r="B228">
        <v>1967</v>
      </c>
      <c r="C228">
        <f>_xlfn.MAXIFS(Table1[ScheduleWeekWritten],Table1[ScheduleSeason],Table1[[#This Row],[ScheduleSeason]])</f>
        <v>17</v>
      </c>
      <c r="D228">
        <v>7</v>
      </c>
      <c r="E228" cm="1">
        <f t="array" ref="E228">_xlfn.XLOOKUP(Table1[[#This Row],[ScheduleWeekWritten]],Table3[Game],100+Table3[Increase],Table1[[#This Row],[ScheduleWeekWritten]])</f>
        <v>7</v>
      </c>
      <c r="F228" t="b">
        <v>0</v>
      </c>
      <c r="G228" t="s">
        <v>28</v>
      </c>
      <c r="H228">
        <v>20</v>
      </c>
      <c r="I228">
        <v>24</v>
      </c>
      <c r="J228" t="s">
        <v>20</v>
      </c>
      <c r="K228" t="s">
        <v>21</v>
      </c>
      <c r="L228" t="str">
        <f>_xlfn.XLOOKUP(Table1[[#This Row],[TeamFavoriteID]],Table2[team_id],Table2[team_name],_xlfn.XLOOKUP(Table1[[#This Row],[TeamFavoriteID]],Table2[team_id_pfr],Table2[team_name],"Even"))</f>
        <v>Las Vegas Raiders</v>
      </c>
      <c r="M228">
        <v>-6.5</v>
      </c>
      <c r="N228">
        <f>IF(Table1[[#This Row],[TeamFavorite]]=Table1[[#This Row],[TeamHome]],Table1[[#This Row],[ScoreAway]]-Table1[[#This Row],[ScoreHome]],Table1[[#This Row],[ScoreHome]]-Table1[[#This Row],[ScoreAway]])</f>
        <v>-4</v>
      </c>
      <c r="O228">
        <f>IF(Table1[[#This Row],[SpreadActual]]&lt;Table1[[#This Row],[SpreadFavorite]],1,0)</f>
        <v>0</v>
      </c>
      <c r="Q228" t="s">
        <v>44</v>
      </c>
      <c r="R228" t="b">
        <v>0</v>
      </c>
    </row>
    <row r="229" spans="1:21" x14ac:dyDescent="0.2">
      <c r="A229" s="1">
        <v>24760</v>
      </c>
      <c r="B229">
        <v>1967</v>
      </c>
      <c r="C229">
        <f>_xlfn.MAXIFS(Table1[ScheduleWeekWritten],Table1[ScheduleSeason],Table1[[#This Row],[ScheduleSeason]])</f>
        <v>17</v>
      </c>
      <c r="D229">
        <v>5</v>
      </c>
      <c r="E229" cm="1">
        <f t="array" ref="E229">_xlfn.XLOOKUP(Table1[[#This Row],[ScheduleWeekWritten]],Table3[Game],100+Table3[Increase],Table1[[#This Row],[ScheduleWeekWritten]])</f>
        <v>5</v>
      </c>
      <c r="F229" t="b">
        <v>0</v>
      </c>
      <c r="G229" t="s">
        <v>46</v>
      </c>
      <c r="H229">
        <v>14</v>
      </c>
      <c r="I229">
        <v>3</v>
      </c>
      <c r="J229" t="s">
        <v>45</v>
      </c>
      <c r="K229" t="s">
        <v>89</v>
      </c>
      <c r="L229" t="str">
        <f>_xlfn.XLOOKUP(Table1[[#This Row],[TeamFavoriteID]],Table2[team_id],Table2[team_name],_xlfn.XLOOKUP(Table1[[#This Row],[TeamFavoriteID]],Table2[team_id_pfr],Table2[team_name],"Even"))</f>
        <v>Even</v>
      </c>
      <c r="M229">
        <v>0</v>
      </c>
      <c r="N229">
        <f>IF(Table1[[#This Row],[TeamFavorite]]=Table1[[#This Row],[TeamHome]],Table1[[#This Row],[ScoreAway]]-Table1[[#This Row],[ScoreHome]],Table1[[#This Row],[ScoreHome]]-Table1[[#This Row],[ScoreAway]])</f>
        <v>11</v>
      </c>
      <c r="O229">
        <f>IF(Table1[[#This Row],[SpreadActual]]&lt;Table1[[#This Row],[SpreadFavorite]],1,0)</f>
        <v>0</v>
      </c>
      <c r="Q229" t="s">
        <v>86</v>
      </c>
      <c r="R229" t="b">
        <v>0</v>
      </c>
      <c r="S229">
        <v>58</v>
      </c>
      <c r="T229">
        <v>8</v>
      </c>
      <c r="U229">
        <v>79</v>
      </c>
    </row>
    <row r="230" spans="1:21" x14ac:dyDescent="0.2">
      <c r="A230" s="1">
        <v>24760</v>
      </c>
      <c r="B230">
        <v>1967</v>
      </c>
      <c r="C230">
        <f>_xlfn.MAXIFS(Table1[ScheduleWeekWritten],Table1[ScheduleSeason],Table1[[#This Row],[ScheduleSeason]])</f>
        <v>17</v>
      </c>
      <c r="D230">
        <v>5</v>
      </c>
      <c r="E230" cm="1">
        <f t="array" ref="E230">_xlfn.XLOOKUP(Table1[[#This Row],[ScheduleWeekWritten]],Table3[Game],100+Table3[Increase],Table1[[#This Row],[ScheduleWeekWritten]])</f>
        <v>5</v>
      </c>
      <c r="F230" t="b">
        <v>0</v>
      </c>
      <c r="G230" t="s">
        <v>62</v>
      </c>
      <c r="H230">
        <v>20</v>
      </c>
      <c r="I230">
        <v>16</v>
      </c>
      <c r="J230" t="s">
        <v>57</v>
      </c>
      <c r="K230" t="s">
        <v>63</v>
      </c>
      <c r="L230" t="str">
        <f>_xlfn.XLOOKUP(Table1[[#This Row],[TeamFavoriteID]],Table2[team_id],Table2[team_name],_xlfn.XLOOKUP(Table1[[#This Row],[TeamFavoriteID]],Table2[team_id_pfr],Table2[team_name],"Even"))</f>
        <v>Cleveland Browns</v>
      </c>
      <c r="M230">
        <v>-6</v>
      </c>
      <c r="N230">
        <f>IF(Table1[[#This Row],[TeamFavorite]]=Table1[[#This Row],[TeamHome]],Table1[[#This Row],[ScoreAway]]-Table1[[#This Row],[ScoreHome]],Table1[[#This Row],[ScoreHome]]-Table1[[#This Row],[ScoreAway]])</f>
        <v>-4</v>
      </c>
      <c r="O230">
        <f>IF(Table1[[#This Row],[SpreadActual]]&lt;Table1[[#This Row],[SpreadFavorite]],1,0)</f>
        <v>0</v>
      </c>
      <c r="Q230" t="s">
        <v>66</v>
      </c>
      <c r="R230" t="b">
        <v>0</v>
      </c>
      <c r="S230">
        <v>59</v>
      </c>
      <c r="T230">
        <v>13</v>
      </c>
      <c r="U230">
        <v>76</v>
      </c>
    </row>
    <row r="231" spans="1:21" x14ac:dyDescent="0.2">
      <c r="A231" s="1">
        <v>24760</v>
      </c>
      <c r="B231">
        <v>1967</v>
      </c>
      <c r="C231">
        <f>_xlfn.MAXIFS(Table1[ScheduleWeekWritten],Table1[ScheduleSeason],Table1[[#This Row],[ScheduleSeason]])</f>
        <v>17</v>
      </c>
      <c r="D231">
        <v>5</v>
      </c>
      <c r="E231" cm="1">
        <f t="array" ref="E231">_xlfn.XLOOKUP(Table1[[#This Row],[ScheduleWeekWritten]],Table3[Game],100+Table3[Increase],Table1[[#This Row],[ScheduleWeekWritten]])</f>
        <v>5</v>
      </c>
      <c r="F231" t="b">
        <v>0</v>
      </c>
      <c r="G231" t="s">
        <v>67</v>
      </c>
      <c r="H231">
        <v>14</v>
      </c>
      <c r="I231">
        <v>10</v>
      </c>
      <c r="J231" t="s">
        <v>95</v>
      </c>
      <c r="K231" t="s">
        <v>68</v>
      </c>
      <c r="L231" t="str">
        <f>_xlfn.XLOOKUP(Table1[[#This Row],[TeamFavoriteID]],Table2[team_id],Table2[team_name],_xlfn.XLOOKUP(Table1[[#This Row],[TeamFavoriteID]],Table2[team_id_pfr],Table2[team_name],"Even"))</f>
        <v>Dallas Cowboys</v>
      </c>
      <c r="M231">
        <v>-21</v>
      </c>
      <c r="N231">
        <f>IF(Table1[[#This Row],[TeamFavorite]]=Table1[[#This Row],[TeamHome]],Table1[[#This Row],[ScoreAway]]-Table1[[#This Row],[ScoreHome]],Table1[[#This Row],[ScoreHome]]-Table1[[#This Row],[ScoreAway]])</f>
        <v>-4</v>
      </c>
      <c r="O231">
        <f>IF(Table1[[#This Row],[SpreadActual]]&lt;Table1[[#This Row],[SpreadFavorite]],1,0)</f>
        <v>0</v>
      </c>
      <c r="Q231" t="s">
        <v>69</v>
      </c>
      <c r="R231" t="b">
        <v>0</v>
      </c>
      <c r="S231">
        <v>72</v>
      </c>
      <c r="T231">
        <v>13</v>
      </c>
      <c r="U231">
        <v>83</v>
      </c>
    </row>
    <row r="232" spans="1:21" x14ac:dyDescent="0.2">
      <c r="A232" s="1">
        <v>24760</v>
      </c>
      <c r="B232">
        <v>1967</v>
      </c>
      <c r="C232">
        <f>_xlfn.MAXIFS(Table1[ScheduleWeekWritten],Table1[ScheduleSeason],Table1[[#This Row],[ScheduleSeason]])</f>
        <v>17</v>
      </c>
      <c r="D232">
        <v>5</v>
      </c>
      <c r="E232" cm="1">
        <f t="array" ref="E232">_xlfn.XLOOKUP(Table1[[#This Row],[ScheduleWeekWritten]],Table3[Game],100+Table3[Increase],Table1[[#This Row],[ScheduleWeekWritten]])</f>
        <v>5</v>
      </c>
      <c r="F232" t="b">
        <v>0</v>
      </c>
      <c r="G232" t="s">
        <v>33</v>
      </c>
      <c r="H232">
        <v>7</v>
      </c>
      <c r="I232">
        <v>10</v>
      </c>
      <c r="J232" t="s">
        <v>54</v>
      </c>
      <c r="K232" t="s">
        <v>35</v>
      </c>
      <c r="L232" t="str">
        <f>_xlfn.XLOOKUP(Table1[[#This Row],[TeamFavoriteID]],Table2[team_id],Table2[team_name],_xlfn.XLOOKUP(Table1[[#This Row],[TeamFavoriteID]],Table2[team_id_pfr],Table2[team_name],"Even"))</f>
        <v>Green Bay Packers</v>
      </c>
      <c r="M232">
        <v>-20</v>
      </c>
      <c r="N232">
        <f>IF(Table1[[#This Row],[TeamFavorite]]=Table1[[#This Row],[TeamHome]],Table1[[#This Row],[ScoreAway]]-Table1[[#This Row],[ScoreHome]],Table1[[#This Row],[ScoreHome]]-Table1[[#This Row],[ScoreAway]])</f>
        <v>3</v>
      </c>
      <c r="O232">
        <f>IF(Table1[[#This Row],[SpreadActual]]&lt;Table1[[#This Row],[SpreadFavorite]],1,0)</f>
        <v>0</v>
      </c>
      <c r="Q232" t="s">
        <v>36</v>
      </c>
      <c r="R232" t="b">
        <v>0</v>
      </c>
      <c r="S232">
        <v>56</v>
      </c>
      <c r="T232">
        <v>6</v>
      </c>
      <c r="U232">
        <v>84</v>
      </c>
    </row>
    <row r="233" spans="1:21" x14ac:dyDescent="0.2">
      <c r="A233" s="1">
        <v>24760</v>
      </c>
      <c r="B233">
        <v>1967</v>
      </c>
      <c r="C233">
        <f>_xlfn.MAXIFS(Table1[ScheduleWeekWritten],Table1[ScheduleSeason],Table1[[#This Row],[ScheduleSeason]])</f>
        <v>17</v>
      </c>
      <c r="D233">
        <v>7</v>
      </c>
      <c r="E233" cm="1">
        <f t="array" ref="E233">_xlfn.XLOOKUP(Table1[[#This Row],[ScheduleWeekWritten]],Table3[Game],100+Table3[Increase],Table1[[#This Row],[ScheduleWeekWritten]])</f>
        <v>7</v>
      </c>
      <c r="F233" t="b">
        <v>0</v>
      </c>
      <c r="G233" t="s">
        <v>31</v>
      </c>
      <c r="H233">
        <v>28</v>
      </c>
      <c r="I233">
        <v>28</v>
      </c>
      <c r="J233" t="s">
        <v>23</v>
      </c>
      <c r="K233" t="s">
        <v>32</v>
      </c>
      <c r="L233" t="str">
        <f>_xlfn.XLOOKUP(Table1[[#This Row],[TeamFavoriteID]],Table2[team_id],Table2[team_name],_xlfn.XLOOKUP(Table1[[#This Row],[TeamFavoriteID]],Table2[team_id_pfr],Table2[team_name],"Even"))</f>
        <v>New York Jets</v>
      </c>
      <c r="M233">
        <v>-13</v>
      </c>
      <c r="N233">
        <f>IF(Table1[[#This Row],[TeamFavorite]]=Table1[[#This Row],[TeamHome]],Table1[[#This Row],[ScoreAway]]-Table1[[#This Row],[ScoreHome]],Table1[[#This Row],[ScoreHome]]-Table1[[#This Row],[ScoreAway]])</f>
        <v>0</v>
      </c>
      <c r="O233">
        <f>IF(Table1[[#This Row],[SpreadActual]]&lt;Table1[[#This Row],[SpreadFavorite]],1,0)</f>
        <v>0</v>
      </c>
      <c r="Q233" t="s">
        <v>74</v>
      </c>
      <c r="R233" t="b">
        <v>0</v>
      </c>
    </row>
    <row r="234" spans="1:21" x14ac:dyDescent="0.2">
      <c r="A234" s="1">
        <v>24760</v>
      </c>
      <c r="B234">
        <v>1967</v>
      </c>
      <c r="C234">
        <f>_xlfn.MAXIFS(Table1[ScheduleWeekWritten],Table1[ScheduleSeason],Table1[[#This Row],[ScheduleSeason]])</f>
        <v>17</v>
      </c>
      <c r="D234">
        <v>5</v>
      </c>
      <c r="E234" cm="1">
        <f t="array" ref="E234">_xlfn.XLOOKUP(Table1[[#This Row],[ScheduleWeekWritten]],Table3[Game],100+Table3[Increase],Table1[[#This Row],[ScheduleWeekWritten]])</f>
        <v>5</v>
      </c>
      <c r="F234" t="b">
        <v>0</v>
      </c>
      <c r="G234" t="s">
        <v>58</v>
      </c>
      <c r="H234">
        <v>27</v>
      </c>
      <c r="I234">
        <v>28</v>
      </c>
      <c r="J234" t="s">
        <v>53</v>
      </c>
      <c r="K234" t="s">
        <v>77</v>
      </c>
      <c r="L234" t="str">
        <f>_xlfn.XLOOKUP(Table1[[#This Row],[TeamFavoriteID]],Table2[team_id],Table2[team_name],_xlfn.XLOOKUP(Table1[[#This Row],[TeamFavoriteID]],Table2[team_id_pfr],Table2[team_name],"Even"))</f>
        <v>Philadelphia Eagles</v>
      </c>
      <c r="M234">
        <v>-2.5</v>
      </c>
      <c r="N234">
        <f>IF(Table1[[#This Row],[TeamFavorite]]=Table1[[#This Row],[TeamHome]],Table1[[#This Row],[ScoreAway]]-Table1[[#This Row],[ScoreHome]],Table1[[#This Row],[ScoreHome]]-Table1[[#This Row],[ScoreAway]])</f>
        <v>1</v>
      </c>
      <c r="O234">
        <f>IF(Table1[[#This Row],[SpreadActual]]&lt;Table1[[#This Row],[SpreadFavorite]],1,0)</f>
        <v>0</v>
      </c>
      <c r="Q234" t="s">
        <v>78</v>
      </c>
      <c r="R234" t="b">
        <v>0</v>
      </c>
      <c r="S234">
        <v>58</v>
      </c>
      <c r="T234">
        <v>6</v>
      </c>
      <c r="U234">
        <v>70</v>
      </c>
    </row>
    <row r="235" spans="1:21" x14ac:dyDescent="0.2">
      <c r="A235" s="1">
        <v>24760</v>
      </c>
      <c r="B235">
        <v>1967</v>
      </c>
      <c r="C235">
        <f>_xlfn.MAXIFS(Table1[ScheduleWeekWritten],Table1[ScheduleSeason],Table1[[#This Row],[ScheduleSeason]])</f>
        <v>17</v>
      </c>
      <c r="D235">
        <v>5</v>
      </c>
      <c r="E235" cm="1">
        <f t="array" ref="E235">_xlfn.XLOOKUP(Table1[[#This Row],[ScheduleWeekWritten]],Table3[Game],100+Table3[Increase],Table1[[#This Row],[ScheduleWeekWritten]])</f>
        <v>5</v>
      </c>
      <c r="F235" t="b">
        <v>0</v>
      </c>
      <c r="G235" t="s">
        <v>49</v>
      </c>
      <c r="H235">
        <v>24</v>
      </c>
      <c r="I235">
        <v>27</v>
      </c>
      <c r="J235" t="s">
        <v>50</v>
      </c>
      <c r="K235" t="s">
        <v>51</v>
      </c>
      <c r="L235" t="str">
        <f>_xlfn.XLOOKUP(Table1[[#This Row],[TeamFavoriteID]],Table2[team_id],Table2[team_name],_xlfn.XLOOKUP(Table1[[#This Row],[TeamFavoriteID]],Table2[team_id_pfr],Table2[team_name],"Even"))</f>
        <v>Pittsburgh Steelers</v>
      </c>
      <c r="M235">
        <v>-2</v>
      </c>
      <c r="N235">
        <f>IF(Table1[[#This Row],[TeamFavorite]]=Table1[[#This Row],[TeamHome]],Table1[[#This Row],[ScoreAway]]-Table1[[#This Row],[ScoreHome]],Table1[[#This Row],[ScoreHome]]-Table1[[#This Row],[ScoreAway]])</f>
        <v>3</v>
      </c>
      <c r="O235">
        <f>IF(Table1[[#This Row],[SpreadActual]]&lt;Table1[[#This Row],[SpreadFavorite]],1,0)</f>
        <v>0</v>
      </c>
      <c r="Q235" t="s">
        <v>52</v>
      </c>
      <c r="R235" t="b">
        <v>0</v>
      </c>
      <c r="S235">
        <v>54</v>
      </c>
      <c r="T235">
        <v>6</v>
      </c>
      <c r="U235">
        <v>77</v>
      </c>
    </row>
    <row r="236" spans="1:21" x14ac:dyDescent="0.2">
      <c r="A236" s="1">
        <v>24760</v>
      </c>
      <c r="B236">
        <v>1967</v>
      </c>
      <c r="C236">
        <f>_xlfn.MAXIFS(Table1[ScheduleWeekWritten],Table1[ScheduleSeason],Table1[[#This Row],[ScheduleSeason]])</f>
        <v>17</v>
      </c>
      <c r="D236">
        <v>7</v>
      </c>
      <c r="E236" cm="1">
        <f t="array" ref="E236">_xlfn.XLOOKUP(Table1[[#This Row],[ScheduleWeekWritten]],Table3[Game],100+Table3[Increase],Table1[[#This Row],[ScheduleWeekWritten]])</f>
        <v>7</v>
      </c>
      <c r="F236" t="b">
        <v>0</v>
      </c>
      <c r="G236" t="s">
        <v>27</v>
      </c>
      <c r="H236">
        <v>45</v>
      </c>
      <c r="I236">
        <v>31</v>
      </c>
      <c r="J236" t="s">
        <v>42</v>
      </c>
      <c r="K236" t="s">
        <v>89</v>
      </c>
      <c r="L236" t="str">
        <f>_xlfn.XLOOKUP(Table1[[#This Row],[TeamFavoriteID]],Table2[team_id],Table2[team_name],_xlfn.XLOOKUP(Table1[[#This Row],[TeamFavoriteID]],Table2[team_id_pfr],Table2[team_name],"Even"))</f>
        <v>Even</v>
      </c>
      <c r="M236">
        <v>0</v>
      </c>
      <c r="N236">
        <f>IF(Table1[[#This Row],[TeamFavorite]]=Table1[[#This Row],[TeamHome]],Table1[[#This Row],[ScoreAway]]-Table1[[#This Row],[ScoreHome]],Table1[[#This Row],[ScoreHome]]-Table1[[#This Row],[ScoreAway]])</f>
        <v>14</v>
      </c>
      <c r="O236">
        <f>IF(Table1[[#This Row],[SpreadActual]]&lt;Table1[[#This Row],[SpreadFavorite]],1,0)</f>
        <v>0</v>
      </c>
      <c r="Q236" t="s">
        <v>94</v>
      </c>
      <c r="R236" t="b">
        <v>0</v>
      </c>
    </row>
    <row r="237" spans="1:21" x14ac:dyDescent="0.2">
      <c r="A237" s="1">
        <v>24767</v>
      </c>
      <c r="B237">
        <v>1967</v>
      </c>
      <c r="C237">
        <f>_xlfn.MAXIFS(Table1[ScheduleWeekWritten],Table1[ScheduleSeason],Table1[[#This Row],[ScheduleSeason]])</f>
        <v>17</v>
      </c>
      <c r="D237">
        <v>8</v>
      </c>
      <c r="E237" cm="1">
        <f t="array" ref="E237">_xlfn.XLOOKUP(Table1[[#This Row],[ScheduleWeekWritten]],Table3[Game],100+Table3[Increase],Table1[[#This Row],[ScheduleWeekWritten]])</f>
        <v>8</v>
      </c>
      <c r="F237" t="b">
        <v>0</v>
      </c>
      <c r="G237" t="s">
        <v>37</v>
      </c>
      <c r="H237">
        <v>14</v>
      </c>
      <c r="I237">
        <v>48</v>
      </c>
      <c r="J237" t="s">
        <v>20</v>
      </c>
      <c r="K237" t="s">
        <v>70</v>
      </c>
      <c r="L237" t="str">
        <f>_xlfn.XLOOKUP(Table1[[#This Row],[TeamFavoriteID]],Table2[team_id],Table2[team_name],_xlfn.XLOOKUP(Table1[[#This Row],[TeamFavoriteID]],Table2[team_id_pfr],Table2[team_name],"Even"))</f>
        <v>Boston Patriots</v>
      </c>
      <c r="M237">
        <v>-2</v>
      </c>
      <c r="N237">
        <f>IF(Table1[[#This Row],[TeamFavorite]]=Table1[[#This Row],[TeamHome]],Table1[[#This Row],[ScoreAway]]-Table1[[#This Row],[ScoreHome]],Table1[[#This Row],[ScoreHome]]-Table1[[#This Row],[ScoreAway]])</f>
        <v>34</v>
      </c>
      <c r="O237">
        <f>IF(Table1[[#This Row],[SpreadActual]]&lt;Table1[[#This Row],[SpreadFavorite]],1,0)</f>
        <v>0</v>
      </c>
      <c r="Q237" t="s">
        <v>81</v>
      </c>
      <c r="R237" t="b">
        <v>0</v>
      </c>
      <c r="S237">
        <v>52</v>
      </c>
      <c r="T237">
        <v>16</v>
      </c>
      <c r="U237">
        <v>53</v>
      </c>
    </row>
    <row r="238" spans="1:21" x14ac:dyDescent="0.2">
      <c r="A238" s="1">
        <v>24767</v>
      </c>
      <c r="B238">
        <v>1967</v>
      </c>
      <c r="C238">
        <f>_xlfn.MAXIFS(Table1[ScheduleWeekWritten],Table1[ScheduleSeason],Table1[[#This Row],[ScheduleSeason]])</f>
        <v>17</v>
      </c>
      <c r="D238">
        <v>6</v>
      </c>
      <c r="E238" cm="1">
        <f t="array" ref="E238">_xlfn.XLOOKUP(Table1[[#This Row],[ScheduleWeekWritten]],Table3[Game],100+Table3[Increase],Table1[[#This Row],[ScheduleWeekWritten]])</f>
        <v>6</v>
      </c>
      <c r="F238" t="b">
        <v>0</v>
      </c>
      <c r="G238" t="s">
        <v>62</v>
      </c>
      <c r="H238">
        <v>24</v>
      </c>
      <c r="I238">
        <v>0</v>
      </c>
      <c r="J238" t="s">
        <v>46</v>
      </c>
      <c r="K238" t="s">
        <v>63</v>
      </c>
      <c r="L238" t="str">
        <f>_xlfn.XLOOKUP(Table1[[#This Row],[TeamFavoriteID]],Table2[team_id],Table2[team_name],_xlfn.XLOOKUP(Table1[[#This Row],[TeamFavoriteID]],Table2[team_id_pfr],Table2[team_name],"Even"))</f>
        <v>Cleveland Browns</v>
      </c>
      <c r="M238">
        <v>-6</v>
      </c>
      <c r="N238">
        <f>IF(Table1[[#This Row],[TeamFavorite]]=Table1[[#This Row],[TeamHome]],Table1[[#This Row],[ScoreAway]]-Table1[[#This Row],[ScoreHome]],Table1[[#This Row],[ScoreHome]]-Table1[[#This Row],[ScoreAway]])</f>
        <v>-24</v>
      </c>
      <c r="O238">
        <f>IF(Table1[[#This Row],[SpreadActual]]&lt;Table1[[#This Row],[SpreadFavorite]],1,0)</f>
        <v>1</v>
      </c>
      <c r="Q238" t="s">
        <v>66</v>
      </c>
      <c r="R238" t="b">
        <v>0</v>
      </c>
      <c r="S238">
        <v>44</v>
      </c>
      <c r="T238">
        <v>4</v>
      </c>
      <c r="U238">
        <v>70</v>
      </c>
    </row>
    <row r="239" spans="1:21" x14ac:dyDescent="0.2">
      <c r="A239" s="1">
        <v>24767</v>
      </c>
      <c r="B239">
        <v>1967</v>
      </c>
      <c r="C239">
        <f>_xlfn.MAXIFS(Table1[ScheduleWeekWritten],Table1[ScheduleSeason],Table1[[#This Row],[ScheduleSeason]])</f>
        <v>17</v>
      </c>
      <c r="D239">
        <v>8</v>
      </c>
      <c r="E239" cm="1">
        <f t="array" ref="E239">_xlfn.XLOOKUP(Table1[[#This Row],[ScheduleWeekWritten]],Table3[Game],100+Table3[Increase],Table1[[#This Row],[ScheduleWeekWritten]])</f>
        <v>8</v>
      </c>
      <c r="F239" t="b">
        <v>0</v>
      </c>
      <c r="G239" t="s">
        <v>24</v>
      </c>
      <c r="H239">
        <v>21</v>
      </c>
      <c r="I239">
        <v>38</v>
      </c>
      <c r="J239" t="s">
        <v>27</v>
      </c>
      <c r="K239" t="s">
        <v>29</v>
      </c>
      <c r="L239" t="str">
        <f>_xlfn.XLOOKUP(Table1[[#This Row],[TeamFavoriteID]],Table2[team_id],Table2[team_name],_xlfn.XLOOKUP(Table1[[#This Row],[TeamFavoriteID]],Table2[team_id_pfr],Table2[team_name],"Even"))</f>
        <v>Los Angeles Chargers</v>
      </c>
      <c r="M239">
        <v>-9</v>
      </c>
      <c r="N239">
        <f>IF(Table1[[#This Row],[TeamFavorite]]=Table1[[#This Row],[TeamHome]],Table1[[#This Row],[ScoreAway]]-Table1[[#This Row],[ScoreHome]],Table1[[#This Row],[ScoreHome]]-Table1[[#This Row],[ScoreAway]])</f>
        <v>-17</v>
      </c>
      <c r="O239">
        <f>IF(Table1[[#This Row],[SpreadActual]]&lt;Table1[[#This Row],[SpreadFavorite]],1,0)</f>
        <v>1</v>
      </c>
      <c r="Q239" t="s">
        <v>71</v>
      </c>
      <c r="R239" t="b">
        <v>0</v>
      </c>
    </row>
    <row r="240" spans="1:21" x14ac:dyDescent="0.2">
      <c r="A240" s="1">
        <v>24767</v>
      </c>
      <c r="B240">
        <v>1967</v>
      </c>
      <c r="C240">
        <f>_xlfn.MAXIFS(Table1[ScheduleWeekWritten],Table1[ScheduleSeason],Table1[[#This Row],[ScheduleSeason]])</f>
        <v>17</v>
      </c>
      <c r="D240">
        <v>6</v>
      </c>
      <c r="E240" cm="1">
        <f t="array" ref="E240">_xlfn.XLOOKUP(Table1[[#This Row],[ScheduleWeekWritten]],Table3[Game],100+Table3[Increase],Table1[[#This Row],[ScheduleWeekWritten]])</f>
        <v>6</v>
      </c>
      <c r="F240" t="b">
        <v>0</v>
      </c>
      <c r="G240" t="s">
        <v>45</v>
      </c>
      <c r="H240">
        <v>24</v>
      </c>
      <c r="I240">
        <v>3</v>
      </c>
      <c r="J240" t="s">
        <v>38</v>
      </c>
      <c r="K240" t="s">
        <v>79</v>
      </c>
      <c r="L240" t="str">
        <f>_xlfn.XLOOKUP(Table1[[#This Row],[TeamFavoriteID]],Table2[team_id],Table2[team_name],_xlfn.XLOOKUP(Table1[[#This Row],[TeamFavoriteID]],Table2[team_id_pfr],Table2[team_name],"Even"))</f>
        <v>Detroit Lions</v>
      </c>
      <c r="M240">
        <v>-12</v>
      </c>
      <c r="N240">
        <f>IF(Table1[[#This Row],[TeamFavorite]]=Table1[[#This Row],[TeamHome]],Table1[[#This Row],[ScoreAway]]-Table1[[#This Row],[ScoreHome]],Table1[[#This Row],[ScoreHome]]-Table1[[#This Row],[ScoreAway]])</f>
        <v>-21</v>
      </c>
      <c r="O240">
        <f>IF(Table1[[#This Row],[SpreadActual]]&lt;Table1[[#This Row],[SpreadFavorite]],1,0)</f>
        <v>1</v>
      </c>
      <c r="Q240" t="s">
        <v>48</v>
      </c>
      <c r="R240" t="b">
        <v>0</v>
      </c>
      <c r="S240">
        <v>40</v>
      </c>
      <c r="T240">
        <v>8</v>
      </c>
      <c r="U240">
        <v>68</v>
      </c>
    </row>
    <row r="241" spans="1:21" x14ac:dyDescent="0.2">
      <c r="A241" s="1">
        <v>24767</v>
      </c>
      <c r="B241">
        <v>1967</v>
      </c>
      <c r="C241">
        <f>_xlfn.MAXIFS(Table1[ScheduleWeekWritten],Table1[ScheduleSeason],Table1[[#This Row],[ScheduleSeason]])</f>
        <v>17</v>
      </c>
      <c r="D241">
        <v>8</v>
      </c>
      <c r="E241" cm="1">
        <f t="array" ref="E241">_xlfn.XLOOKUP(Table1[[#This Row],[ScheduleWeekWritten]],Table3[Game],100+Table3[Increase],Table1[[#This Row],[ScheduleWeekWritten]])</f>
        <v>8</v>
      </c>
      <c r="F241" t="b">
        <v>0</v>
      </c>
      <c r="G241" t="s">
        <v>42</v>
      </c>
      <c r="H241">
        <v>19</v>
      </c>
      <c r="I241">
        <v>24</v>
      </c>
      <c r="J241" t="s">
        <v>23</v>
      </c>
      <c r="K241" t="s">
        <v>75</v>
      </c>
      <c r="L241" t="str">
        <f>_xlfn.XLOOKUP(Table1[[#This Row],[TeamFavoriteID]],Table2[team_id],Table2[team_name],_xlfn.XLOOKUP(Table1[[#This Row],[TeamFavoriteID]],Table2[team_id_pfr],Table2[team_name],"Even"))</f>
        <v>Kansas City Chiefs</v>
      </c>
      <c r="M241">
        <v>-14</v>
      </c>
      <c r="N241">
        <f>IF(Table1[[#This Row],[TeamFavorite]]=Table1[[#This Row],[TeamHome]],Table1[[#This Row],[ScoreAway]]-Table1[[#This Row],[ScoreHome]],Table1[[#This Row],[ScoreHome]]-Table1[[#This Row],[ScoreAway]])</f>
        <v>5</v>
      </c>
      <c r="O241">
        <f>IF(Table1[[#This Row],[SpreadActual]]&lt;Table1[[#This Row],[SpreadFavorite]],1,0)</f>
        <v>0</v>
      </c>
      <c r="Q241" t="s">
        <v>83</v>
      </c>
      <c r="R241" t="b">
        <v>0</v>
      </c>
    </row>
    <row r="242" spans="1:21" x14ac:dyDescent="0.2">
      <c r="A242" s="1">
        <v>24767</v>
      </c>
      <c r="B242">
        <v>1967</v>
      </c>
      <c r="C242">
        <f>_xlfn.MAXIFS(Table1[ScheduleWeekWritten],Table1[ScheduleSeason],Table1[[#This Row],[ScheduleSeason]])</f>
        <v>17</v>
      </c>
      <c r="D242">
        <v>6</v>
      </c>
      <c r="E242" cm="1">
        <f t="array" ref="E242">_xlfn.XLOOKUP(Table1[[#This Row],[ScheduleWeekWritten]],Table3[Game],100+Table3[Increase],Table1[[#This Row],[ScheduleWeekWritten]])</f>
        <v>6</v>
      </c>
      <c r="F242" t="b">
        <v>0</v>
      </c>
      <c r="G242" t="s">
        <v>39</v>
      </c>
      <c r="H242">
        <v>28</v>
      </c>
      <c r="I242">
        <v>28</v>
      </c>
      <c r="J242" t="s">
        <v>61</v>
      </c>
      <c r="K242" t="s">
        <v>40</v>
      </c>
      <c r="L242" t="str">
        <f>_xlfn.XLOOKUP(Table1[[#This Row],[TeamFavoriteID]],Table2[team_id],Table2[team_name],_xlfn.XLOOKUP(Table1[[#This Row],[TeamFavoriteID]],Table2[team_id_pfr],Table2[team_name],"Even"))</f>
        <v>Los Angeles Rams</v>
      </c>
      <c r="M242">
        <v>-13</v>
      </c>
      <c r="N242">
        <f>IF(Table1[[#This Row],[TeamFavorite]]=Table1[[#This Row],[TeamHome]],Table1[[#This Row],[ScoreAway]]-Table1[[#This Row],[ScoreHome]],Table1[[#This Row],[ScoreHome]]-Table1[[#This Row],[ScoreAway]])</f>
        <v>0</v>
      </c>
      <c r="O242">
        <f>IF(Table1[[#This Row],[SpreadActual]]&lt;Table1[[#This Row],[SpreadFavorite]],1,0)</f>
        <v>0</v>
      </c>
      <c r="Q242" t="s">
        <v>65</v>
      </c>
      <c r="R242" t="b">
        <v>0</v>
      </c>
      <c r="S242">
        <v>63</v>
      </c>
      <c r="T242">
        <v>10</v>
      </c>
      <c r="U242">
        <v>73</v>
      </c>
    </row>
    <row r="243" spans="1:21" x14ac:dyDescent="0.2">
      <c r="A243" s="1">
        <v>24767</v>
      </c>
      <c r="B243">
        <v>1967</v>
      </c>
      <c r="C243">
        <f>_xlfn.MAXIFS(Table1[ScheduleWeekWritten],Table1[ScheduleSeason],Table1[[#This Row],[ScheduleSeason]])</f>
        <v>17</v>
      </c>
      <c r="D243">
        <v>8</v>
      </c>
      <c r="E243" cm="1">
        <f t="array" ref="E243">_xlfn.XLOOKUP(Table1[[#This Row],[ScheduleWeekWritten]],Table3[Game],100+Table3[Increase],Table1[[#This Row],[ScheduleWeekWritten]])</f>
        <v>8</v>
      </c>
      <c r="F243" t="b">
        <v>0</v>
      </c>
      <c r="G243" t="s">
        <v>19</v>
      </c>
      <c r="H243">
        <v>14</v>
      </c>
      <c r="I243">
        <v>33</v>
      </c>
      <c r="J243" t="s">
        <v>31</v>
      </c>
      <c r="K243" t="s">
        <v>32</v>
      </c>
      <c r="L243" t="str">
        <f>_xlfn.XLOOKUP(Table1[[#This Row],[TeamFavoriteID]],Table2[team_id],Table2[team_name],_xlfn.XLOOKUP(Table1[[#This Row],[TeamFavoriteID]],Table2[team_id_pfr],Table2[team_name],"Even"))</f>
        <v>New York Jets</v>
      </c>
      <c r="M243">
        <v>-17</v>
      </c>
      <c r="N243">
        <f>IF(Table1[[#This Row],[TeamFavorite]]=Table1[[#This Row],[TeamHome]],Table1[[#This Row],[ScoreAway]]-Table1[[#This Row],[ScoreHome]],Table1[[#This Row],[ScoreHome]]-Table1[[#This Row],[ScoreAway]])</f>
        <v>-19</v>
      </c>
      <c r="O243">
        <f>IF(Table1[[#This Row],[SpreadActual]]&lt;Table1[[#This Row],[SpreadFavorite]],1,0)</f>
        <v>1</v>
      </c>
      <c r="Q243" t="s">
        <v>22</v>
      </c>
      <c r="R243" t="b">
        <v>0</v>
      </c>
    </row>
    <row r="244" spans="1:21" x14ac:dyDescent="0.2">
      <c r="A244" s="1">
        <v>24767</v>
      </c>
      <c r="B244">
        <v>1967</v>
      </c>
      <c r="C244">
        <f>_xlfn.MAXIFS(Table1[ScheduleWeekWritten],Table1[ScheduleSeason],Table1[[#This Row],[ScheduleSeason]])</f>
        <v>17</v>
      </c>
      <c r="D244">
        <v>6</v>
      </c>
      <c r="E244" cm="1">
        <f t="array" ref="E244">_xlfn.XLOOKUP(Table1[[#This Row],[ScheduleWeekWritten]],Table3[Game],100+Table3[Increase],Table1[[#This Row],[ScheduleWeekWritten]])</f>
        <v>6</v>
      </c>
      <c r="F244" t="b">
        <v>0</v>
      </c>
      <c r="G244" t="s">
        <v>54</v>
      </c>
      <c r="H244">
        <v>20</v>
      </c>
      <c r="I244">
        <v>20</v>
      </c>
      <c r="J244" t="s">
        <v>34</v>
      </c>
      <c r="K244" t="s">
        <v>72</v>
      </c>
      <c r="L244" t="str">
        <f>_xlfn.XLOOKUP(Table1[[#This Row],[TeamFavoriteID]],Table2[team_id],Table2[team_name],_xlfn.XLOOKUP(Table1[[#This Row],[TeamFavoriteID]],Table2[team_id_pfr],Table2[team_name],"Even"))</f>
        <v>Baltimore Colts</v>
      </c>
      <c r="M244">
        <v>-14</v>
      </c>
      <c r="N244">
        <f>IF(Table1[[#This Row],[TeamFavorite]]=Table1[[#This Row],[TeamHome]],Table1[[#This Row],[ScoreAway]]-Table1[[#This Row],[ScoreHome]],Table1[[#This Row],[ScoreHome]]-Table1[[#This Row],[ScoreAway]])</f>
        <v>0</v>
      </c>
      <c r="O244">
        <f>IF(Table1[[#This Row],[SpreadActual]]&lt;Table1[[#This Row],[SpreadFavorite]],1,0)</f>
        <v>0</v>
      </c>
      <c r="Q244" t="s">
        <v>73</v>
      </c>
      <c r="R244" t="b">
        <v>0</v>
      </c>
      <c r="S244">
        <v>54</v>
      </c>
      <c r="T244">
        <v>17</v>
      </c>
      <c r="U244">
        <v>51</v>
      </c>
    </row>
    <row r="245" spans="1:21" x14ac:dyDescent="0.2">
      <c r="A245" s="1">
        <v>24767</v>
      </c>
      <c r="B245">
        <v>1967</v>
      </c>
      <c r="C245">
        <f>_xlfn.MAXIFS(Table1[ScheduleWeekWritten],Table1[ScheduleSeason],Table1[[#This Row],[ScheduleSeason]])</f>
        <v>17</v>
      </c>
      <c r="D245">
        <v>6</v>
      </c>
      <c r="E245" cm="1">
        <f t="array" ref="E245">_xlfn.XLOOKUP(Table1[[#This Row],[ScheduleWeekWritten]],Table3[Game],100+Table3[Increase],Table1[[#This Row],[ScheduleWeekWritten]])</f>
        <v>6</v>
      </c>
      <c r="F245" t="b">
        <v>0</v>
      </c>
      <c r="G245" t="s">
        <v>50</v>
      </c>
      <c r="H245">
        <v>21</v>
      </c>
      <c r="I245">
        <v>48</v>
      </c>
      <c r="J245" t="s">
        <v>33</v>
      </c>
      <c r="K245" t="s">
        <v>35</v>
      </c>
      <c r="L245" t="str">
        <f>_xlfn.XLOOKUP(Table1[[#This Row],[TeamFavoriteID]],Table2[team_id],Table2[team_name],_xlfn.XLOOKUP(Table1[[#This Row],[TeamFavoriteID]],Table2[team_id_pfr],Table2[team_name],"Even"))</f>
        <v>Green Bay Packers</v>
      </c>
      <c r="M245">
        <v>-10</v>
      </c>
      <c r="N245">
        <f>IF(Table1[[#This Row],[TeamFavorite]]=Table1[[#This Row],[TeamHome]],Table1[[#This Row],[ScoreAway]]-Table1[[#This Row],[ScoreHome]],Table1[[#This Row],[ScoreHome]]-Table1[[#This Row],[ScoreAway]])</f>
        <v>-27</v>
      </c>
      <c r="O245">
        <f>IF(Table1[[#This Row],[SpreadActual]]&lt;Table1[[#This Row],[SpreadFavorite]],1,0)</f>
        <v>1</v>
      </c>
      <c r="Q245" t="s">
        <v>84</v>
      </c>
      <c r="R245" t="b">
        <v>0</v>
      </c>
      <c r="S245">
        <v>54</v>
      </c>
      <c r="T245">
        <v>10</v>
      </c>
      <c r="U245">
        <v>46</v>
      </c>
    </row>
    <row r="246" spans="1:21" x14ac:dyDescent="0.2">
      <c r="A246" s="1">
        <v>24767</v>
      </c>
      <c r="B246">
        <v>1967</v>
      </c>
      <c r="C246">
        <f>_xlfn.MAXIFS(Table1[ScheduleWeekWritten],Table1[ScheduleSeason],Table1[[#This Row],[ScheduleSeason]])</f>
        <v>17</v>
      </c>
      <c r="D246">
        <v>6</v>
      </c>
      <c r="E246" cm="1">
        <f t="array" ref="E246">_xlfn.XLOOKUP(Table1[[#This Row],[ScheduleWeekWritten]],Table3[Game],100+Table3[Increase],Table1[[#This Row],[ScheduleWeekWritten]])</f>
        <v>6</v>
      </c>
      <c r="F246" t="b">
        <v>0</v>
      </c>
      <c r="G246" t="s">
        <v>49</v>
      </c>
      <c r="H246">
        <v>21</v>
      </c>
      <c r="I246">
        <v>24</v>
      </c>
      <c r="J246" t="s">
        <v>67</v>
      </c>
      <c r="K246" t="s">
        <v>68</v>
      </c>
      <c r="L246" t="str">
        <f>_xlfn.XLOOKUP(Table1[[#This Row],[TeamFavoriteID]],Table2[team_id],Table2[team_name],_xlfn.XLOOKUP(Table1[[#This Row],[TeamFavoriteID]],Table2[team_id_pfr],Table2[team_name],"Even"))</f>
        <v>Dallas Cowboys</v>
      </c>
      <c r="M246">
        <v>-7.5</v>
      </c>
      <c r="N246">
        <f>IF(Table1[[#This Row],[TeamFavorite]]=Table1[[#This Row],[TeamHome]],Table1[[#This Row],[ScoreAway]]-Table1[[#This Row],[ScoreHome]],Table1[[#This Row],[ScoreHome]]-Table1[[#This Row],[ScoreAway]])</f>
        <v>-3</v>
      </c>
      <c r="O246">
        <f>IF(Table1[[#This Row],[SpreadActual]]&lt;Table1[[#This Row],[SpreadFavorite]],1,0)</f>
        <v>0</v>
      </c>
      <c r="Q246" t="s">
        <v>52</v>
      </c>
      <c r="R246" t="b">
        <v>0</v>
      </c>
      <c r="S246">
        <v>43</v>
      </c>
      <c r="T246">
        <v>5</v>
      </c>
      <c r="U246">
        <v>59</v>
      </c>
    </row>
    <row r="247" spans="1:21" x14ac:dyDescent="0.2">
      <c r="A247" s="1">
        <v>24767</v>
      </c>
      <c r="B247">
        <v>1967</v>
      </c>
      <c r="C247">
        <f>_xlfn.MAXIFS(Table1[ScheduleWeekWritten],Table1[ScheduleSeason],Table1[[#This Row],[ScheduleSeason]])</f>
        <v>17</v>
      </c>
      <c r="D247">
        <v>6</v>
      </c>
      <c r="E247" cm="1">
        <f t="array" ref="E247">_xlfn.XLOOKUP(Table1[[#This Row],[ScheduleWeekWritten]],Table3[Game],100+Table3[Increase],Table1[[#This Row],[ScheduleWeekWritten]])</f>
        <v>6</v>
      </c>
      <c r="F247" t="b">
        <v>0</v>
      </c>
      <c r="G247" t="s">
        <v>53</v>
      </c>
      <c r="H247">
        <v>27</v>
      </c>
      <c r="I247">
        <v>13</v>
      </c>
      <c r="J247" t="s">
        <v>95</v>
      </c>
      <c r="K247" t="s">
        <v>87</v>
      </c>
      <c r="L247" t="str">
        <f>_xlfn.XLOOKUP(Table1[[#This Row],[TeamFavoriteID]],Table2[team_id],Table2[team_name],_xlfn.XLOOKUP(Table1[[#This Row],[TeamFavoriteID]],Table2[team_id_pfr],Table2[team_name],"Even"))</f>
        <v>San Francisco 49ers</v>
      </c>
      <c r="M247">
        <v>-15</v>
      </c>
      <c r="N247">
        <f>IF(Table1[[#This Row],[TeamFavorite]]=Table1[[#This Row],[TeamHome]],Table1[[#This Row],[ScoreAway]]-Table1[[#This Row],[ScoreHome]],Table1[[#This Row],[ScoreHome]]-Table1[[#This Row],[ScoreAway]])</f>
        <v>-14</v>
      </c>
      <c r="O247">
        <f>IF(Table1[[#This Row],[SpreadActual]]&lt;Table1[[#This Row],[SpreadFavorite]],1,0)</f>
        <v>0</v>
      </c>
      <c r="Q247" t="s">
        <v>56</v>
      </c>
      <c r="R247" t="b">
        <v>0</v>
      </c>
      <c r="S247">
        <v>61</v>
      </c>
      <c r="T247">
        <v>11</v>
      </c>
      <c r="U247">
        <v>87</v>
      </c>
    </row>
    <row r="248" spans="1:21" x14ac:dyDescent="0.2">
      <c r="A248" s="1">
        <v>24767</v>
      </c>
      <c r="B248">
        <v>1967</v>
      </c>
      <c r="C248">
        <f>_xlfn.MAXIFS(Table1[ScheduleWeekWritten],Table1[ScheduleSeason],Table1[[#This Row],[ScheduleSeason]])</f>
        <v>17</v>
      </c>
      <c r="D248">
        <v>6</v>
      </c>
      <c r="E248" cm="1">
        <f t="array" ref="E248">_xlfn.XLOOKUP(Table1[[#This Row],[ScheduleWeekWritten]],Table3[Game],100+Table3[Increase],Table1[[#This Row],[ScheduleWeekWritten]])</f>
        <v>6</v>
      </c>
      <c r="F248" t="b">
        <v>0</v>
      </c>
      <c r="G248" t="s">
        <v>57</v>
      </c>
      <c r="H248">
        <v>48</v>
      </c>
      <c r="I248">
        <v>14</v>
      </c>
      <c r="J248" t="s">
        <v>58</v>
      </c>
      <c r="K248" t="s">
        <v>59</v>
      </c>
      <c r="L248" t="str">
        <f>_xlfn.XLOOKUP(Table1[[#This Row],[TeamFavoriteID]],Table2[team_id],Table2[team_name],_xlfn.XLOOKUP(Table1[[#This Row],[TeamFavoriteID]],Table2[team_id_pfr],Table2[team_name],"Even"))</f>
        <v>Arizona Cardinals</v>
      </c>
      <c r="M248">
        <v>-2</v>
      </c>
      <c r="N248">
        <f>IF(Table1[[#This Row],[TeamFavorite]]=Table1[[#This Row],[TeamHome]],Table1[[#This Row],[ScoreAway]]-Table1[[#This Row],[ScoreHome]],Table1[[#This Row],[ScoreHome]]-Table1[[#This Row],[ScoreAway]])</f>
        <v>34</v>
      </c>
      <c r="O248">
        <f>IF(Table1[[#This Row],[SpreadActual]]&lt;Table1[[#This Row],[SpreadFavorite]],1,0)</f>
        <v>0</v>
      </c>
      <c r="Q248" t="s">
        <v>60</v>
      </c>
      <c r="R248" t="b">
        <v>0</v>
      </c>
      <c r="S248">
        <v>59</v>
      </c>
      <c r="T248">
        <v>12</v>
      </c>
      <c r="U248">
        <v>39</v>
      </c>
    </row>
    <row r="249" spans="1:21" x14ac:dyDescent="0.2">
      <c r="A249" s="1">
        <v>24774</v>
      </c>
      <c r="B249">
        <v>1967</v>
      </c>
      <c r="C249">
        <f>_xlfn.MAXIFS(Table1[ScheduleWeekWritten],Table1[ScheduleSeason],Table1[[#This Row],[ScheduleSeason]])</f>
        <v>17</v>
      </c>
      <c r="D249">
        <v>7</v>
      </c>
      <c r="E249" cm="1">
        <f t="array" ref="E249">_xlfn.XLOOKUP(Table1[[#This Row],[ScheduleWeekWritten]],Table3[Game],100+Table3[Increase],Table1[[#This Row],[ScheduleWeekWritten]])</f>
        <v>7</v>
      </c>
      <c r="F249" t="b">
        <v>0</v>
      </c>
      <c r="G249" t="s">
        <v>38</v>
      </c>
      <c r="H249">
        <v>21</v>
      </c>
      <c r="I249">
        <v>20</v>
      </c>
      <c r="J249" t="s">
        <v>54</v>
      </c>
      <c r="K249" t="s">
        <v>55</v>
      </c>
      <c r="L249" t="str">
        <f>_xlfn.XLOOKUP(Table1[[#This Row],[TeamFavoriteID]],Table2[team_id],Table2[team_name],_xlfn.XLOOKUP(Table1[[#This Row],[TeamFavoriteID]],Table2[team_id_pfr],Table2[team_name],"Even"))</f>
        <v>Minnesota Vikings</v>
      </c>
      <c r="M249">
        <v>-8</v>
      </c>
      <c r="N249">
        <f>IF(Table1[[#This Row],[TeamFavorite]]=Table1[[#This Row],[TeamHome]],Table1[[#This Row],[ScoreAway]]-Table1[[#This Row],[ScoreHome]],Table1[[#This Row],[ScoreHome]]-Table1[[#This Row],[ScoreAway]])</f>
        <v>1</v>
      </c>
      <c r="O249">
        <f>IF(Table1[[#This Row],[SpreadActual]]&lt;Table1[[#This Row],[SpreadFavorite]],1,0)</f>
        <v>0</v>
      </c>
      <c r="Q249" t="s">
        <v>41</v>
      </c>
      <c r="R249" t="b">
        <v>0</v>
      </c>
      <c r="S249">
        <v>49</v>
      </c>
      <c r="T249">
        <v>8</v>
      </c>
      <c r="U249">
        <v>49</v>
      </c>
    </row>
    <row r="250" spans="1:21" x14ac:dyDescent="0.2">
      <c r="A250" s="1">
        <v>24774</v>
      </c>
      <c r="B250">
        <v>1967</v>
      </c>
      <c r="C250">
        <f>_xlfn.MAXIFS(Table1[ScheduleWeekWritten],Table1[ScheduleSeason],Table1[[#This Row],[ScheduleSeason]])</f>
        <v>17</v>
      </c>
      <c r="D250">
        <v>7</v>
      </c>
      <c r="E250" cm="1">
        <f t="array" ref="E250">_xlfn.XLOOKUP(Table1[[#This Row],[ScheduleWeekWritten]],Table3[Game],100+Table3[Increase],Table1[[#This Row],[ScheduleWeekWritten]])</f>
        <v>7</v>
      </c>
      <c r="F250" t="b">
        <v>0</v>
      </c>
      <c r="G250" t="s">
        <v>46</v>
      </c>
      <c r="H250">
        <v>17</v>
      </c>
      <c r="I250">
        <v>28</v>
      </c>
      <c r="J250" t="s">
        <v>39</v>
      </c>
      <c r="K250" t="s">
        <v>40</v>
      </c>
      <c r="L250" t="str">
        <f>_xlfn.XLOOKUP(Table1[[#This Row],[TeamFavoriteID]],Table2[team_id],Table2[team_name],_xlfn.XLOOKUP(Table1[[#This Row],[TeamFavoriteID]],Table2[team_id_pfr],Table2[team_name],"Even"))</f>
        <v>Los Angeles Rams</v>
      </c>
      <c r="M250">
        <v>-10</v>
      </c>
      <c r="N250">
        <f>IF(Table1[[#This Row],[TeamFavorite]]=Table1[[#This Row],[TeamHome]],Table1[[#This Row],[ScoreAway]]-Table1[[#This Row],[ScoreHome]],Table1[[#This Row],[ScoreHome]]-Table1[[#This Row],[ScoreAway]])</f>
        <v>-11</v>
      </c>
      <c r="O250">
        <f>IF(Table1[[#This Row],[SpreadActual]]&lt;Table1[[#This Row],[SpreadFavorite]],1,0)</f>
        <v>1</v>
      </c>
      <c r="Q250" t="s">
        <v>86</v>
      </c>
      <c r="R250" t="b">
        <v>0</v>
      </c>
      <c r="S250">
        <v>42</v>
      </c>
      <c r="T250">
        <v>13</v>
      </c>
      <c r="U250">
        <v>70</v>
      </c>
    </row>
    <row r="251" spans="1:21" x14ac:dyDescent="0.2">
      <c r="A251" s="1">
        <v>24774</v>
      </c>
      <c r="B251">
        <v>1967</v>
      </c>
      <c r="C251">
        <f>_xlfn.MAXIFS(Table1[ScheduleWeekWritten],Table1[ScheduleSeason],Table1[[#This Row],[ScheduleSeason]])</f>
        <v>17</v>
      </c>
      <c r="D251">
        <v>9</v>
      </c>
      <c r="E251" cm="1">
        <f t="array" ref="E251">_xlfn.XLOOKUP(Table1[[#This Row],[ScheduleWeekWritten]],Table3[Game],100+Table3[Increase],Table1[[#This Row],[ScheduleWeekWritten]])</f>
        <v>9</v>
      </c>
      <c r="F251" t="b">
        <v>0</v>
      </c>
      <c r="G251" t="s">
        <v>23</v>
      </c>
      <c r="H251">
        <v>10</v>
      </c>
      <c r="I251">
        <v>3</v>
      </c>
      <c r="J251" t="s">
        <v>28</v>
      </c>
      <c r="K251" t="s">
        <v>25</v>
      </c>
      <c r="L251" t="str">
        <f>_xlfn.XLOOKUP(Table1[[#This Row],[TeamFavoriteID]],Table2[team_id],Table2[team_name],_xlfn.XLOOKUP(Table1[[#This Row],[TeamFavoriteID]],Table2[team_id_pfr],Table2[team_name],"Even"))</f>
        <v>Houston Oilers</v>
      </c>
      <c r="M251">
        <v>-6</v>
      </c>
      <c r="N251">
        <f>IF(Table1[[#This Row],[TeamFavorite]]=Table1[[#This Row],[TeamHome]],Table1[[#This Row],[ScoreAway]]-Table1[[#This Row],[ScoreHome]],Table1[[#This Row],[ScoreHome]]-Table1[[#This Row],[ScoreAway]])</f>
        <v>-7</v>
      </c>
      <c r="O251">
        <f>IF(Table1[[#This Row],[SpreadActual]]&lt;Table1[[#This Row],[SpreadFavorite]],1,0)</f>
        <v>1</v>
      </c>
      <c r="Q251" t="s">
        <v>26</v>
      </c>
      <c r="R251" t="b">
        <v>0</v>
      </c>
    </row>
    <row r="252" spans="1:21" x14ac:dyDescent="0.2">
      <c r="A252" s="1">
        <v>24774</v>
      </c>
      <c r="B252">
        <v>1967</v>
      </c>
      <c r="C252">
        <f>_xlfn.MAXIFS(Table1[ScheduleWeekWritten],Table1[ScheduleSeason],Table1[[#This Row],[ScheduleSeason]])</f>
        <v>17</v>
      </c>
      <c r="D252">
        <v>9</v>
      </c>
      <c r="E252" cm="1">
        <f t="array" ref="E252">_xlfn.XLOOKUP(Table1[[#This Row],[ScheduleWeekWritten]],Table3[Game],100+Table3[Increase],Table1[[#This Row],[ScheduleWeekWritten]])</f>
        <v>9</v>
      </c>
      <c r="F252" t="b">
        <v>0</v>
      </c>
      <c r="G252" t="s">
        <v>42</v>
      </c>
      <c r="H252">
        <v>52</v>
      </c>
      <c r="I252">
        <v>9</v>
      </c>
      <c r="J252" t="s">
        <v>24</v>
      </c>
      <c r="K252" t="s">
        <v>75</v>
      </c>
      <c r="L252" t="str">
        <f>_xlfn.XLOOKUP(Table1[[#This Row],[TeamFavoriteID]],Table2[team_id],Table2[team_name],_xlfn.XLOOKUP(Table1[[#This Row],[TeamFavoriteID]],Table2[team_id_pfr],Table2[team_name],"Even"))</f>
        <v>Kansas City Chiefs</v>
      </c>
      <c r="M252">
        <v>-19</v>
      </c>
      <c r="N252">
        <f>IF(Table1[[#This Row],[TeamFavorite]]=Table1[[#This Row],[TeamHome]],Table1[[#This Row],[ScoreAway]]-Table1[[#This Row],[ScoreHome]],Table1[[#This Row],[ScoreHome]]-Table1[[#This Row],[ScoreAway]])</f>
        <v>-43</v>
      </c>
      <c r="O252">
        <f>IF(Table1[[#This Row],[SpreadActual]]&lt;Table1[[#This Row],[SpreadFavorite]],1,0)</f>
        <v>1</v>
      </c>
      <c r="Q252" t="s">
        <v>83</v>
      </c>
      <c r="R252" t="b">
        <v>0</v>
      </c>
    </row>
    <row r="253" spans="1:21" x14ac:dyDescent="0.2">
      <c r="A253" s="1">
        <v>24774</v>
      </c>
      <c r="B253">
        <v>1967</v>
      </c>
      <c r="C253">
        <f>_xlfn.MAXIFS(Table1[ScheduleWeekWritten],Table1[ScheduleSeason],Table1[[#This Row],[ScheduleSeason]])</f>
        <v>17</v>
      </c>
      <c r="D253">
        <v>7</v>
      </c>
      <c r="E253" cm="1">
        <f t="array" ref="E253">_xlfn.XLOOKUP(Table1[[#This Row],[ScheduleWeekWritten]],Table3[Game],100+Table3[Increase],Table1[[#This Row],[ScheduleWeekWritten]])</f>
        <v>7</v>
      </c>
      <c r="F253" t="b">
        <v>0</v>
      </c>
      <c r="G253" t="s">
        <v>95</v>
      </c>
      <c r="H253">
        <v>10</v>
      </c>
      <c r="I253">
        <v>14</v>
      </c>
      <c r="J253" t="s">
        <v>49</v>
      </c>
      <c r="K253" t="s">
        <v>51</v>
      </c>
      <c r="L253" t="str">
        <f>_xlfn.XLOOKUP(Table1[[#This Row],[TeamFavoriteID]],Table2[team_id],Table2[team_name],_xlfn.XLOOKUP(Table1[[#This Row],[TeamFavoriteID]],Table2[team_id_pfr],Table2[team_name],"Even"))</f>
        <v>Pittsburgh Steelers</v>
      </c>
      <c r="M253">
        <v>-6</v>
      </c>
      <c r="N253">
        <f>IF(Table1[[#This Row],[TeamFavorite]]=Table1[[#This Row],[TeamHome]],Table1[[#This Row],[ScoreAway]]-Table1[[#This Row],[ScoreHome]],Table1[[#This Row],[ScoreHome]]-Table1[[#This Row],[ScoreAway]])</f>
        <v>-4</v>
      </c>
      <c r="O253">
        <f>IF(Table1[[#This Row],[SpreadActual]]&lt;Table1[[#This Row],[SpreadFavorite]],1,0)</f>
        <v>0</v>
      </c>
      <c r="Q253" t="s">
        <v>96</v>
      </c>
      <c r="R253" t="b">
        <v>0</v>
      </c>
      <c r="S253">
        <v>66</v>
      </c>
      <c r="T253">
        <v>12</v>
      </c>
      <c r="U253">
        <v>75</v>
      </c>
    </row>
    <row r="254" spans="1:21" x14ac:dyDescent="0.2">
      <c r="A254" s="1">
        <v>24774</v>
      </c>
      <c r="B254">
        <v>1967</v>
      </c>
      <c r="C254">
        <f>_xlfn.MAXIFS(Table1[ScheduleWeekWritten],Table1[ScheduleSeason],Table1[[#This Row],[ScheduleSeason]])</f>
        <v>17</v>
      </c>
      <c r="D254">
        <v>7</v>
      </c>
      <c r="E254" cm="1">
        <f t="array" ref="E254">_xlfn.XLOOKUP(Table1[[#This Row],[ScheduleWeekWritten]],Table3[Game],100+Table3[Increase],Table1[[#This Row],[ScheduleWeekWritten]])</f>
        <v>7</v>
      </c>
      <c r="F254" t="b">
        <v>0</v>
      </c>
      <c r="G254" t="s">
        <v>50</v>
      </c>
      <c r="H254">
        <v>38</v>
      </c>
      <c r="I254">
        <v>34</v>
      </c>
      <c r="J254" t="s">
        <v>62</v>
      </c>
      <c r="K254" t="s">
        <v>63</v>
      </c>
      <c r="L254" t="str">
        <f>_xlfn.XLOOKUP(Table1[[#This Row],[TeamFavoriteID]],Table2[team_id],Table2[team_name],_xlfn.XLOOKUP(Table1[[#This Row],[TeamFavoriteID]],Table2[team_id_pfr],Table2[team_name],"Even"))</f>
        <v>Cleveland Browns</v>
      </c>
      <c r="M254">
        <v>-7</v>
      </c>
      <c r="N254">
        <f>IF(Table1[[#This Row],[TeamFavorite]]=Table1[[#This Row],[TeamHome]],Table1[[#This Row],[ScoreAway]]-Table1[[#This Row],[ScoreHome]],Table1[[#This Row],[ScoreHome]]-Table1[[#This Row],[ScoreAway]])</f>
        <v>4</v>
      </c>
      <c r="O254">
        <f>IF(Table1[[#This Row],[SpreadActual]]&lt;Table1[[#This Row],[SpreadFavorite]],1,0)</f>
        <v>0</v>
      </c>
      <c r="Q254" t="s">
        <v>84</v>
      </c>
      <c r="R254" t="b">
        <v>0</v>
      </c>
      <c r="S254">
        <v>46</v>
      </c>
      <c r="T254">
        <v>12</v>
      </c>
      <c r="U254">
        <v>47</v>
      </c>
    </row>
    <row r="255" spans="1:21" x14ac:dyDescent="0.2">
      <c r="A255" s="1">
        <v>24774</v>
      </c>
      <c r="B255">
        <v>1967</v>
      </c>
      <c r="C255">
        <f>_xlfn.MAXIFS(Table1[ScheduleWeekWritten],Table1[ScheduleSeason],Table1[[#This Row],[ScheduleSeason]])</f>
        <v>17</v>
      </c>
      <c r="D255">
        <v>9</v>
      </c>
      <c r="E255" cm="1">
        <f t="array" ref="E255">_xlfn.XLOOKUP(Table1[[#This Row],[ScheduleWeekWritten]],Table3[Game],100+Table3[Increase],Table1[[#This Row],[ScheduleWeekWritten]])</f>
        <v>9</v>
      </c>
      <c r="F255" t="b">
        <v>0</v>
      </c>
      <c r="G255" t="s">
        <v>31</v>
      </c>
      <c r="H255">
        <v>30</v>
      </c>
      <c r="I255">
        <v>23</v>
      </c>
      <c r="J255" t="s">
        <v>37</v>
      </c>
      <c r="K255" t="s">
        <v>32</v>
      </c>
      <c r="L255" t="str">
        <f>_xlfn.XLOOKUP(Table1[[#This Row],[TeamFavoriteID]],Table2[team_id],Table2[team_name],_xlfn.XLOOKUP(Table1[[#This Row],[TeamFavoriteID]],Table2[team_id_pfr],Table2[team_name],"Even"))</f>
        <v>New York Jets</v>
      </c>
      <c r="M255">
        <v>-8</v>
      </c>
      <c r="N255">
        <f>IF(Table1[[#This Row],[TeamFavorite]]=Table1[[#This Row],[TeamHome]],Table1[[#This Row],[ScoreAway]]-Table1[[#This Row],[ScoreHome]],Table1[[#This Row],[ScoreHome]]-Table1[[#This Row],[ScoreAway]])</f>
        <v>-7</v>
      </c>
      <c r="O255">
        <f>IF(Table1[[#This Row],[SpreadActual]]&lt;Table1[[#This Row],[SpreadFavorite]],1,0)</f>
        <v>0</v>
      </c>
      <c r="Q255" t="s">
        <v>74</v>
      </c>
      <c r="R255" t="b">
        <v>0</v>
      </c>
    </row>
    <row r="256" spans="1:21" x14ac:dyDescent="0.2">
      <c r="A256" s="1">
        <v>24774</v>
      </c>
      <c r="B256">
        <v>1967</v>
      </c>
      <c r="C256">
        <f>_xlfn.MAXIFS(Table1[ScheduleWeekWritten],Table1[ScheduleSeason],Table1[[#This Row],[ScheduleSeason]])</f>
        <v>17</v>
      </c>
      <c r="D256">
        <v>9</v>
      </c>
      <c r="E256" cm="1">
        <f t="array" ref="E256">_xlfn.XLOOKUP(Table1[[#This Row],[ScheduleWeekWritten]],Table3[Game],100+Table3[Increase],Table1[[#This Row],[ScheduleWeekWritten]])</f>
        <v>9</v>
      </c>
      <c r="F256" t="b">
        <v>0</v>
      </c>
      <c r="G256" t="s">
        <v>20</v>
      </c>
      <c r="H256">
        <v>51</v>
      </c>
      <c r="I256">
        <v>10</v>
      </c>
      <c r="J256" t="s">
        <v>27</v>
      </c>
      <c r="K256" t="s">
        <v>21</v>
      </c>
      <c r="L256" t="str">
        <f>_xlfn.XLOOKUP(Table1[[#This Row],[TeamFavoriteID]],Table2[team_id],Table2[team_name],_xlfn.XLOOKUP(Table1[[#This Row],[TeamFavoriteID]],Table2[team_id_pfr],Table2[team_name],"Even"))</f>
        <v>Las Vegas Raiders</v>
      </c>
      <c r="M256">
        <v>-4.5</v>
      </c>
      <c r="N256">
        <f>IF(Table1[[#This Row],[TeamFavorite]]=Table1[[#This Row],[TeamHome]],Table1[[#This Row],[ScoreAway]]-Table1[[#This Row],[ScoreHome]],Table1[[#This Row],[ScoreHome]]-Table1[[#This Row],[ScoreAway]])</f>
        <v>41</v>
      </c>
      <c r="O256">
        <f>IF(Table1[[#This Row],[SpreadActual]]&lt;Table1[[#This Row],[SpreadFavorite]],1,0)</f>
        <v>0</v>
      </c>
      <c r="Q256" t="s">
        <v>76</v>
      </c>
      <c r="R256" t="b">
        <v>0</v>
      </c>
    </row>
    <row r="257" spans="1:21" x14ac:dyDescent="0.2">
      <c r="A257" s="1">
        <v>24774</v>
      </c>
      <c r="B257">
        <v>1967</v>
      </c>
      <c r="C257">
        <f>_xlfn.MAXIFS(Table1[ScheduleWeekWritten],Table1[ScheduleSeason],Table1[[#This Row],[ScheduleSeason]])</f>
        <v>17</v>
      </c>
      <c r="D257">
        <v>7</v>
      </c>
      <c r="E257" cm="1">
        <f t="array" ref="E257">_xlfn.XLOOKUP(Table1[[#This Row],[ScheduleWeekWritten]],Table3[Game],100+Table3[Increase],Table1[[#This Row],[ScheduleWeekWritten]])</f>
        <v>7</v>
      </c>
      <c r="F257" t="b">
        <v>0</v>
      </c>
      <c r="G257" t="s">
        <v>58</v>
      </c>
      <c r="H257">
        <v>21</v>
      </c>
      <c r="I257">
        <v>14</v>
      </c>
      <c r="J257" t="s">
        <v>67</v>
      </c>
      <c r="K257" t="s">
        <v>68</v>
      </c>
      <c r="L257" t="str">
        <f>_xlfn.XLOOKUP(Table1[[#This Row],[TeamFavoriteID]],Table2[team_id],Table2[team_name],_xlfn.XLOOKUP(Table1[[#This Row],[TeamFavoriteID]],Table2[team_id_pfr],Table2[team_name],"Even"))</f>
        <v>Dallas Cowboys</v>
      </c>
      <c r="M257">
        <v>-6</v>
      </c>
      <c r="N257">
        <f>IF(Table1[[#This Row],[TeamFavorite]]=Table1[[#This Row],[TeamHome]],Table1[[#This Row],[ScoreAway]]-Table1[[#This Row],[ScoreHome]],Table1[[#This Row],[ScoreHome]]-Table1[[#This Row],[ScoreAway]])</f>
        <v>7</v>
      </c>
      <c r="O257">
        <f>IF(Table1[[#This Row],[SpreadActual]]&lt;Table1[[#This Row],[SpreadFavorite]],1,0)</f>
        <v>0</v>
      </c>
      <c r="Q257" t="s">
        <v>78</v>
      </c>
      <c r="R257" t="b">
        <v>0</v>
      </c>
      <c r="S257">
        <v>46</v>
      </c>
      <c r="T257">
        <v>8</v>
      </c>
      <c r="U257">
        <v>51</v>
      </c>
    </row>
    <row r="258" spans="1:21" x14ac:dyDescent="0.2">
      <c r="A258" s="1">
        <v>24774</v>
      </c>
      <c r="B258">
        <v>1967</v>
      </c>
      <c r="C258">
        <f>_xlfn.MAXIFS(Table1[ScheduleWeekWritten],Table1[ScheduleSeason],Table1[[#This Row],[ScheduleSeason]])</f>
        <v>17</v>
      </c>
      <c r="D258">
        <v>7</v>
      </c>
      <c r="E258" cm="1">
        <f t="array" ref="E258">_xlfn.XLOOKUP(Table1[[#This Row],[ScheduleWeekWritten]],Table3[Game],100+Table3[Increase],Table1[[#This Row],[ScheduleWeekWritten]])</f>
        <v>7</v>
      </c>
      <c r="F258" t="b">
        <v>0</v>
      </c>
      <c r="G258" t="s">
        <v>53</v>
      </c>
      <c r="H258">
        <v>3</v>
      </c>
      <c r="I258">
        <v>45</v>
      </c>
      <c r="J258" t="s">
        <v>45</v>
      </c>
      <c r="K258" t="s">
        <v>87</v>
      </c>
      <c r="L258" t="str">
        <f>_xlfn.XLOOKUP(Table1[[#This Row],[TeamFavoriteID]],Table2[team_id],Table2[team_name],_xlfn.XLOOKUP(Table1[[#This Row],[TeamFavoriteID]],Table2[team_id_pfr],Table2[team_name],"Even"))</f>
        <v>San Francisco 49ers</v>
      </c>
      <c r="M258">
        <v>-7</v>
      </c>
      <c r="N258">
        <f>IF(Table1[[#This Row],[TeamFavorite]]=Table1[[#This Row],[TeamHome]],Table1[[#This Row],[ScoreAway]]-Table1[[#This Row],[ScoreHome]],Table1[[#This Row],[ScoreHome]]-Table1[[#This Row],[ScoreAway]])</f>
        <v>42</v>
      </c>
      <c r="O258">
        <f>IF(Table1[[#This Row],[SpreadActual]]&lt;Table1[[#This Row],[SpreadFavorite]],1,0)</f>
        <v>0</v>
      </c>
      <c r="Q258" t="s">
        <v>56</v>
      </c>
      <c r="R258" t="b">
        <v>0</v>
      </c>
      <c r="S258">
        <v>58</v>
      </c>
      <c r="T258">
        <v>15</v>
      </c>
      <c r="U258">
        <v>52</v>
      </c>
    </row>
    <row r="259" spans="1:21" x14ac:dyDescent="0.2">
      <c r="A259" s="1">
        <v>24774</v>
      </c>
      <c r="B259">
        <v>1967</v>
      </c>
      <c r="C259">
        <f>_xlfn.MAXIFS(Table1[ScheduleWeekWritten],Table1[ScheduleSeason],Table1[[#This Row],[ScheduleSeason]])</f>
        <v>17</v>
      </c>
      <c r="D259">
        <v>7</v>
      </c>
      <c r="E259" cm="1">
        <f t="array" ref="E259">_xlfn.XLOOKUP(Table1[[#This Row],[ScheduleWeekWritten]],Table3[Game],100+Table3[Increase],Table1[[#This Row],[ScheduleWeekWritten]])</f>
        <v>7</v>
      </c>
      <c r="F259" t="b">
        <v>0</v>
      </c>
      <c r="G259" t="s">
        <v>61</v>
      </c>
      <c r="H259">
        <v>13</v>
      </c>
      <c r="I259">
        <v>17</v>
      </c>
      <c r="J259" t="s">
        <v>34</v>
      </c>
      <c r="K259" t="s">
        <v>72</v>
      </c>
      <c r="L259" t="str">
        <f>_xlfn.XLOOKUP(Table1[[#This Row],[TeamFavoriteID]],Table2[team_id],Table2[team_name],_xlfn.XLOOKUP(Table1[[#This Row],[TeamFavoriteID]],Table2[team_id_pfr],Table2[team_name],"Even"))</f>
        <v>Baltimore Colts</v>
      </c>
      <c r="M259">
        <v>-9</v>
      </c>
      <c r="N259">
        <f>IF(Table1[[#This Row],[TeamFavorite]]=Table1[[#This Row],[TeamHome]],Table1[[#This Row],[ScoreAway]]-Table1[[#This Row],[ScoreHome]],Table1[[#This Row],[ScoreHome]]-Table1[[#This Row],[ScoreAway]])</f>
        <v>-4</v>
      </c>
      <c r="O259">
        <f>IF(Table1[[#This Row],[SpreadActual]]&lt;Table1[[#This Row],[SpreadFavorite]],1,0)</f>
        <v>0</v>
      </c>
      <c r="Q259" t="s">
        <v>64</v>
      </c>
      <c r="R259" t="b">
        <v>0</v>
      </c>
      <c r="S259">
        <v>43</v>
      </c>
      <c r="T259">
        <v>5</v>
      </c>
      <c r="U259">
        <v>69</v>
      </c>
    </row>
    <row r="260" spans="1:21" x14ac:dyDescent="0.2">
      <c r="A260" s="1">
        <v>24775</v>
      </c>
      <c r="B260">
        <v>1967</v>
      </c>
      <c r="C260">
        <f>_xlfn.MAXIFS(Table1[ScheduleWeekWritten],Table1[ScheduleSeason],Table1[[#This Row],[ScheduleSeason]])</f>
        <v>17</v>
      </c>
      <c r="D260">
        <v>7</v>
      </c>
      <c r="E260" cm="1">
        <f t="array" ref="E260">_xlfn.XLOOKUP(Table1[[#This Row],[ScheduleWeekWritten]],Table3[Game],100+Table3[Increase],Table1[[#This Row],[ScheduleWeekWritten]])</f>
        <v>7</v>
      </c>
      <c r="F260" t="b">
        <v>0</v>
      </c>
      <c r="G260" t="s">
        <v>57</v>
      </c>
      <c r="H260">
        <v>23</v>
      </c>
      <c r="I260">
        <v>31</v>
      </c>
      <c r="J260" t="s">
        <v>33</v>
      </c>
      <c r="K260" t="s">
        <v>35</v>
      </c>
      <c r="L260" t="str">
        <f>_xlfn.XLOOKUP(Table1[[#This Row],[TeamFavoriteID]],Table2[team_id],Table2[team_name],_xlfn.XLOOKUP(Table1[[#This Row],[TeamFavoriteID]],Table2[team_id_pfr],Table2[team_name],"Even"))</f>
        <v>Green Bay Packers</v>
      </c>
      <c r="M260">
        <v>-7</v>
      </c>
      <c r="N260">
        <f>IF(Table1[[#This Row],[TeamFavorite]]=Table1[[#This Row],[TeamHome]],Table1[[#This Row],[ScoreAway]]-Table1[[#This Row],[ScoreHome]],Table1[[#This Row],[ScoreHome]]-Table1[[#This Row],[ScoreAway]])</f>
        <v>-8</v>
      </c>
      <c r="O260">
        <f>IF(Table1[[#This Row],[SpreadActual]]&lt;Table1[[#This Row],[SpreadFavorite]],1,0)</f>
        <v>1</v>
      </c>
      <c r="Q260" t="s">
        <v>60</v>
      </c>
      <c r="R260" t="b">
        <v>0</v>
      </c>
      <c r="S260">
        <v>60</v>
      </c>
      <c r="T260">
        <v>13</v>
      </c>
      <c r="U260">
        <v>63</v>
      </c>
    </row>
    <row r="261" spans="1:21" x14ac:dyDescent="0.2">
      <c r="A261" s="1">
        <v>24781</v>
      </c>
      <c r="B261">
        <v>1967</v>
      </c>
      <c r="C261">
        <f>_xlfn.MAXIFS(Table1[ScheduleWeekWritten],Table1[ScheduleSeason],Table1[[#This Row],[ScheduleSeason]])</f>
        <v>17</v>
      </c>
      <c r="D261">
        <v>8</v>
      </c>
      <c r="E261" cm="1">
        <f t="array" ref="E261">_xlfn.XLOOKUP(Table1[[#This Row],[ScheduleWeekWritten]],Table3[Game],100+Table3[Increase],Table1[[#This Row],[ScheduleWeekWritten]])</f>
        <v>8</v>
      </c>
      <c r="F261" t="b">
        <v>0</v>
      </c>
      <c r="G261" t="s">
        <v>34</v>
      </c>
      <c r="H261">
        <v>13</v>
      </c>
      <c r="I261">
        <v>10</v>
      </c>
      <c r="J261" t="s">
        <v>33</v>
      </c>
      <c r="K261" t="s">
        <v>72</v>
      </c>
      <c r="L261" t="str">
        <f>_xlfn.XLOOKUP(Table1[[#This Row],[TeamFavoriteID]],Table2[team_id],Table2[team_name],_xlfn.XLOOKUP(Table1[[#This Row],[TeamFavoriteID]],Table2[team_id_pfr],Table2[team_name],"Even"))</f>
        <v>Baltimore Colts</v>
      </c>
      <c r="M261">
        <v>-2.5</v>
      </c>
      <c r="N261">
        <f>IF(Table1[[#This Row],[TeamFavorite]]=Table1[[#This Row],[TeamHome]],Table1[[#This Row],[ScoreAway]]-Table1[[#This Row],[ScoreHome]],Table1[[#This Row],[ScoreHome]]-Table1[[#This Row],[ScoreAway]])</f>
        <v>-3</v>
      </c>
      <c r="O261">
        <f>IF(Table1[[#This Row],[SpreadActual]]&lt;Table1[[#This Row],[SpreadFavorite]],1,0)</f>
        <v>1</v>
      </c>
      <c r="Q261" t="s">
        <v>80</v>
      </c>
      <c r="R261" t="b">
        <v>0</v>
      </c>
      <c r="S261">
        <v>39</v>
      </c>
      <c r="T261">
        <v>15</v>
      </c>
      <c r="U261">
        <v>51</v>
      </c>
    </row>
    <row r="262" spans="1:21" x14ac:dyDescent="0.2">
      <c r="A262" s="1">
        <v>24781</v>
      </c>
      <c r="B262">
        <v>1967</v>
      </c>
      <c r="C262">
        <f>_xlfn.MAXIFS(Table1[ScheduleWeekWritten],Table1[ScheduleSeason],Table1[[#This Row],[ScheduleSeason]])</f>
        <v>17</v>
      </c>
      <c r="D262">
        <v>10</v>
      </c>
      <c r="E262" cm="1">
        <f t="array" ref="E262">_xlfn.XLOOKUP(Table1[[#This Row],[ScheduleWeekWritten]],Table3[Game],100+Table3[Increase],Table1[[#This Row],[ScheduleWeekWritten]])</f>
        <v>10</v>
      </c>
      <c r="F262" t="b">
        <v>0</v>
      </c>
      <c r="G262" t="s">
        <v>37</v>
      </c>
      <c r="H262">
        <v>18</v>
      </c>
      <c r="I262">
        <v>7</v>
      </c>
      <c r="J262" t="s">
        <v>23</v>
      </c>
      <c r="K262" t="s">
        <v>70</v>
      </c>
      <c r="L262" t="str">
        <f>_xlfn.XLOOKUP(Table1[[#This Row],[TeamFavoriteID]],Table2[team_id],Table2[team_name],_xlfn.XLOOKUP(Table1[[#This Row],[TeamFavoriteID]],Table2[team_id_pfr],Table2[team_name],"Even"))</f>
        <v>Boston Patriots</v>
      </c>
      <c r="M262">
        <v>-2.5</v>
      </c>
      <c r="N262">
        <f>IF(Table1[[#This Row],[TeamFavorite]]=Table1[[#This Row],[TeamHome]],Table1[[#This Row],[ScoreAway]]-Table1[[#This Row],[ScoreHome]],Table1[[#This Row],[ScoreHome]]-Table1[[#This Row],[ScoreAway]])</f>
        <v>-11</v>
      </c>
      <c r="O262">
        <f>IF(Table1[[#This Row],[SpreadActual]]&lt;Table1[[#This Row],[SpreadFavorite]],1,0)</f>
        <v>1</v>
      </c>
      <c r="Q262" t="s">
        <v>81</v>
      </c>
      <c r="R262" t="b">
        <v>0</v>
      </c>
      <c r="S262">
        <v>46</v>
      </c>
      <c r="T262">
        <v>19</v>
      </c>
      <c r="U262">
        <v>54</v>
      </c>
    </row>
    <row r="263" spans="1:21" x14ac:dyDescent="0.2">
      <c r="A263" s="1">
        <v>24781</v>
      </c>
      <c r="B263">
        <v>1967</v>
      </c>
      <c r="C263">
        <f>_xlfn.MAXIFS(Table1[ScheduleWeekWritten],Table1[ScheduleSeason],Table1[[#This Row],[ScheduleSeason]])</f>
        <v>17</v>
      </c>
      <c r="D263">
        <v>10</v>
      </c>
      <c r="E263" cm="1">
        <f t="array" ref="E263">_xlfn.XLOOKUP(Table1[[#This Row],[ScheduleWeekWritten]],Table3[Game],100+Table3[Increase],Table1[[#This Row],[ScheduleWeekWritten]])</f>
        <v>10</v>
      </c>
      <c r="F263" t="b">
        <v>0</v>
      </c>
      <c r="G263" t="s">
        <v>28</v>
      </c>
      <c r="H263">
        <v>35</v>
      </c>
      <c r="I263">
        <v>13</v>
      </c>
      <c r="J263" t="s">
        <v>19</v>
      </c>
      <c r="K263" t="s">
        <v>43</v>
      </c>
      <c r="L263" t="str">
        <f>_xlfn.XLOOKUP(Table1[[#This Row],[TeamFavoriteID]],Table2[team_id],Table2[team_name],_xlfn.XLOOKUP(Table1[[#This Row],[TeamFavoriteID]],Table2[team_id_pfr],Table2[team_name],"Even"))</f>
        <v>Buffalo Bills</v>
      </c>
      <c r="M263">
        <v>-13.5</v>
      </c>
      <c r="N263">
        <f>IF(Table1[[#This Row],[TeamFavorite]]=Table1[[#This Row],[TeamHome]],Table1[[#This Row],[ScoreAway]]-Table1[[#This Row],[ScoreHome]],Table1[[#This Row],[ScoreHome]]-Table1[[#This Row],[ScoreAway]])</f>
        <v>-22</v>
      </c>
      <c r="O263">
        <f>IF(Table1[[#This Row],[SpreadActual]]&lt;Table1[[#This Row],[SpreadFavorite]],1,0)</f>
        <v>1</v>
      </c>
      <c r="Q263" t="s">
        <v>44</v>
      </c>
      <c r="R263" t="b">
        <v>0</v>
      </c>
    </row>
    <row r="264" spans="1:21" x14ac:dyDescent="0.2">
      <c r="A264" s="1">
        <v>24781</v>
      </c>
      <c r="B264">
        <v>1967</v>
      </c>
      <c r="C264">
        <f>_xlfn.MAXIFS(Table1[ScheduleWeekWritten],Table1[ScheduleSeason],Table1[[#This Row],[ScheduleSeason]])</f>
        <v>17</v>
      </c>
      <c r="D264">
        <v>8</v>
      </c>
      <c r="E264" cm="1">
        <f t="array" ref="E264">_xlfn.XLOOKUP(Table1[[#This Row],[ScheduleWeekWritten]],Table3[Game],100+Table3[Increase],Table1[[#This Row],[ScheduleWeekWritten]])</f>
        <v>8</v>
      </c>
      <c r="F264" t="b">
        <v>0</v>
      </c>
      <c r="G264" t="s">
        <v>67</v>
      </c>
      <c r="H264">
        <v>37</v>
      </c>
      <c r="I264">
        <v>7</v>
      </c>
      <c r="J264" t="s">
        <v>38</v>
      </c>
      <c r="K264" t="s">
        <v>68</v>
      </c>
      <c r="L264" t="str">
        <f>_xlfn.XLOOKUP(Table1[[#This Row],[TeamFavoriteID]],Table2[team_id],Table2[team_name],_xlfn.XLOOKUP(Table1[[#This Row],[TeamFavoriteID]],Table2[team_id_pfr],Table2[team_name],"Even"))</f>
        <v>Dallas Cowboys</v>
      </c>
      <c r="M264">
        <v>-16</v>
      </c>
      <c r="N264">
        <f>IF(Table1[[#This Row],[TeamFavorite]]=Table1[[#This Row],[TeamHome]],Table1[[#This Row],[ScoreAway]]-Table1[[#This Row],[ScoreHome]],Table1[[#This Row],[ScoreHome]]-Table1[[#This Row],[ScoreAway]])</f>
        <v>-30</v>
      </c>
      <c r="O264">
        <f>IF(Table1[[#This Row],[SpreadActual]]&lt;Table1[[#This Row],[SpreadFavorite]],1,0)</f>
        <v>1</v>
      </c>
      <c r="Q264" t="s">
        <v>69</v>
      </c>
      <c r="R264" t="b">
        <v>0</v>
      </c>
      <c r="S264">
        <v>46</v>
      </c>
      <c r="T264">
        <v>6</v>
      </c>
      <c r="U264">
        <v>56</v>
      </c>
    </row>
    <row r="265" spans="1:21" x14ac:dyDescent="0.2">
      <c r="A265" s="1">
        <v>24781</v>
      </c>
      <c r="B265">
        <v>1967</v>
      </c>
      <c r="C265">
        <f>_xlfn.MAXIFS(Table1[ScheduleWeekWritten],Table1[ScheduleSeason],Table1[[#This Row],[ScheduleSeason]])</f>
        <v>17</v>
      </c>
      <c r="D265">
        <v>10</v>
      </c>
      <c r="E265" cm="1">
        <f t="array" ref="E265">_xlfn.XLOOKUP(Table1[[#This Row],[ScheduleWeekWritten]],Table3[Game],100+Table3[Increase],Table1[[#This Row],[ScheduleWeekWritten]])</f>
        <v>10</v>
      </c>
      <c r="F265" t="b">
        <v>0</v>
      </c>
      <c r="G265" t="s">
        <v>24</v>
      </c>
      <c r="H265">
        <v>17</v>
      </c>
      <c r="I265">
        <v>21</v>
      </c>
      <c r="J265" t="s">
        <v>20</v>
      </c>
      <c r="K265" t="s">
        <v>21</v>
      </c>
      <c r="L265" t="str">
        <f>_xlfn.XLOOKUP(Table1[[#This Row],[TeamFavoriteID]],Table2[team_id],Table2[team_name],_xlfn.XLOOKUP(Table1[[#This Row],[TeamFavoriteID]],Table2[team_id_pfr],Table2[team_name],"Even"))</f>
        <v>Las Vegas Raiders</v>
      </c>
      <c r="M265">
        <v>-16</v>
      </c>
      <c r="N265">
        <f>IF(Table1[[#This Row],[TeamFavorite]]=Table1[[#This Row],[TeamHome]],Table1[[#This Row],[ScoreAway]]-Table1[[#This Row],[ScoreHome]],Table1[[#This Row],[ScoreHome]]-Table1[[#This Row],[ScoreAway]])</f>
        <v>-4</v>
      </c>
      <c r="O265">
        <f>IF(Table1[[#This Row],[SpreadActual]]&lt;Table1[[#This Row],[SpreadFavorite]],1,0)</f>
        <v>0</v>
      </c>
      <c r="Q265" t="s">
        <v>71</v>
      </c>
      <c r="R265" t="b">
        <v>0</v>
      </c>
    </row>
    <row r="266" spans="1:21" x14ac:dyDescent="0.2">
      <c r="A266" s="1">
        <v>24781</v>
      </c>
      <c r="B266">
        <v>1967</v>
      </c>
      <c r="C266">
        <f>_xlfn.MAXIFS(Table1[ScheduleWeekWritten],Table1[ScheduleSeason],Table1[[#This Row],[ScheduleSeason]])</f>
        <v>17</v>
      </c>
      <c r="D266">
        <v>8</v>
      </c>
      <c r="E266" cm="1">
        <f t="array" ref="E266">_xlfn.XLOOKUP(Table1[[#This Row],[ScheduleWeekWritten]],Table3[Game],100+Table3[Increase],Table1[[#This Row],[ScheduleWeekWritten]])</f>
        <v>8</v>
      </c>
      <c r="F266" t="b">
        <v>0</v>
      </c>
      <c r="G266" t="s">
        <v>45</v>
      </c>
      <c r="H266">
        <v>13</v>
      </c>
      <c r="I266">
        <v>27</v>
      </c>
      <c r="J266" t="s">
        <v>46</v>
      </c>
      <c r="K266" t="s">
        <v>79</v>
      </c>
      <c r="L266" t="str">
        <f>_xlfn.XLOOKUP(Table1[[#This Row],[TeamFavoriteID]],Table2[team_id],Table2[team_name],_xlfn.XLOOKUP(Table1[[#This Row],[TeamFavoriteID]],Table2[team_id_pfr],Table2[team_name],"Even"))</f>
        <v>Detroit Lions</v>
      </c>
      <c r="M266">
        <v>-9.5</v>
      </c>
      <c r="N266">
        <f>IF(Table1[[#This Row],[TeamFavorite]]=Table1[[#This Row],[TeamHome]],Table1[[#This Row],[ScoreAway]]-Table1[[#This Row],[ScoreHome]],Table1[[#This Row],[ScoreHome]]-Table1[[#This Row],[ScoreAway]])</f>
        <v>14</v>
      </c>
      <c r="O266">
        <f>IF(Table1[[#This Row],[SpreadActual]]&lt;Table1[[#This Row],[SpreadFavorite]],1,0)</f>
        <v>0</v>
      </c>
      <c r="Q266" t="s">
        <v>48</v>
      </c>
      <c r="R266" t="b">
        <v>0</v>
      </c>
      <c r="S266">
        <v>32</v>
      </c>
      <c r="T266">
        <v>15</v>
      </c>
      <c r="U266">
        <v>72</v>
      </c>
    </row>
    <row r="267" spans="1:21" x14ac:dyDescent="0.2">
      <c r="A267" s="1">
        <v>24781</v>
      </c>
      <c r="B267">
        <v>1967</v>
      </c>
      <c r="C267">
        <f>_xlfn.MAXIFS(Table1[ScheduleWeekWritten],Table1[ScheduleSeason],Table1[[#This Row],[ScheduleSeason]])</f>
        <v>17</v>
      </c>
      <c r="D267">
        <v>10</v>
      </c>
      <c r="E267" cm="1">
        <f t="array" ref="E267">_xlfn.XLOOKUP(Table1[[#This Row],[ScheduleWeekWritten]],Table3[Game],100+Table3[Increase],Table1[[#This Row],[ScheduleWeekWritten]])</f>
        <v>10</v>
      </c>
      <c r="F267" t="b">
        <v>0</v>
      </c>
      <c r="G267" t="s">
        <v>42</v>
      </c>
      <c r="H267">
        <v>42</v>
      </c>
      <c r="I267">
        <v>18</v>
      </c>
      <c r="J267" t="s">
        <v>31</v>
      </c>
      <c r="K267" t="s">
        <v>75</v>
      </c>
      <c r="L267" t="str">
        <f>_xlfn.XLOOKUP(Table1[[#This Row],[TeamFavoriteID]],Table2[team_id],Table2[team_name],_xlfn.XLOOKUP(Table1[[#This Row],[TeamFavoriteID]],Table2[team_id_pfr],Table2[team_name],"Even"))</f>
        <v>Kansas City Chiefs</v>
      </c>
      <c r="M267">
        <v>-8</v>
      </c>
      <c r="N267">
        <f>IF(Table1[[#This Row],[TeamFavorite]]=Table1[[#This Row],[TeamHome]],Table1[[#This Row],[ScoreAway]]-Table1[[#This Row],[ScoreHome]],Table1[[#This Row],[ScoreHome]]-Table1[[#This Row],[ScoreAway]])</f>
        <v>-24</v>
      </c>
      <c r="O267">
        <f>IF(Table1[[#This Row],[SpreadActual]]&lt;Table1[[#This Row],[SpreadFavorite]],1,0)</f>
        <v>1</v>
      </c>
      <c r="Q267" t="s">
        <v>83</v>
      </c>
      <c r="R267" t="b">
        <v>0</v>
      </c>
    </row>
    <row r="268" spans="1:21" x14ac:dyDescent="0.2">
      <c r="A268" s="1">
        <v>24781</v>
      </c>
      <c r="B268">
        <v>1967</v>
      </c>
      <c r="C268">
        <f>_xlfn.MAXIFS(Table1[ScheduleWeekWritten],Table1[ScheduleSeason],Table1[[#This Row],[ScheduleSeason]])</f>
        <v>17</v>
      </c>
      <c r="D268">
        <v>8</v>
      </c>
      <c r="E268" cm="1">
        <f t="array" ref="E268">_xlfn.XLOOKUP(Table1[[#This Row],[ScheduleWeekWritten]],Table3[Game],100+Table3[Increase],Table1[[#This Row],[ScheduleWeekWritten]])</f>
        <v>8</v>
      </c>
      <c r="F268" t="b">
        <v>0</v>
      </c>
      <c r="G268" t="s">
        <v>54</v>
      </c>
      <c r="H268">
        <v>27</v>
      </c>
      <c r="I268">
        <v>24</v>
      </c>
      <c r="J268" t="s">
        <v>50</v>
      </c>
      <c r="K268" t="s">
        <v>90</v>
      </c>
      <c r="L268" t="str">
        <f>_xlfn.XLOOKUP(Table1[[#This Row],[TeamFavoriteID]],Table2[team_id],Table2[team_name],_xlfn.XLOOKUP(Table1[[#This Row],[TeamFavoriteID]],Table2[team_id_pfr],Table2[team_name],"Even"))</f>
        <v>New York Giants</v>
      </c>
      <c r="M268">
        <v>-3</v>
      </c>
      <c r="N268">
        <f>IF(Table1[[#This Row],[TeamFavorite]]=Table1[[#This Row],[TeamHome]],Table1[[#This Row],[ScoreAway]]-Table1[[#This Row],[ScoreHome]],Table1[[#This Row],[ScoreHome]]-Table1[[#This Row],[ScoreAway]])</f>
        <v>3</v>
      </c>
      <c r="O268">
        <f>IF(Table1[[#This Row],[SpreadActual]]&lt;Table1[[#This Row],[SpreadFavorite]],1,0)</f>
        <v>0</v>
      </c>
      <c r="Q268" t="s">
        <v>73</v>
      </c>
      <c r="R268" t="b">
        <v>0</v>
      </c>
      <c r="S268">
        <v>26</v>
      </c>
      <c r="T268">
        <v>13</v>
      </c>
      <c r="U268">
        <v>60</v>
      </c>
    </row>
    <row r="269" spans="1:21" x14ac:dyDescent="0.2">
      <c r="A269" s="1">
        <v>24781</v>
      </c>
      <c r="B269">
        <v>1967</v>
      </c>
      <c r="C269">
        <f>_xlfn.MAXIFS(Table1[ScheduleWeekWritten],Table1[ScheduleSeason],Table1[[#This Row],[ScheduleSeason]])</f>
        <v>17</v>
      </c>
      <c r="D269">
        <v>8</v>
      </c>
      <c r="E269" cm="1">
        <f t="array" ref="E269">_xlfn.XLOOKUP(Table1[[#This Row],[ScheduleWeekWritten]],Table3[Game],100+Table3[Increase],Table1[[#This Row],[ScheduleWeekWritten]])</f>
        <v>8</v>
      </c>
      <c r="F269" t="b">
        <v>0</v>
      </c>
      <c r="G269" t="s">
        <v>95</v>
      </c>
      <c r="H269">
        <v>31</v>
      </c>
      <c r="I269">
        <v>24</v>
      </c>
      <c r="J269" t="s">
        <v>58</v>
      </c>
      <c r="K269" t="s">
        <v>77</v>
      </c>
      <c r="L269" t="str">
        <f>_xlfn.XLOOKUP(Table1[[#This Row],[TeamFavoriteID]],Table2[team_id],Table2[team_name],_xlfn.XLOOKUP(Table1[[#This Row],[TeamFavoriteID]],Table2[team_id_pfr],Table2[team_name],"Even"))</f>
        <v>Philadelphia Eagles</v>
      </c>
      <c r="M269">
        <v>-8.5</v>
      </c>
      <c r="N269">
        <f>IF(Table1[[#This Row],[TeamFavorite]]=Table1[[#This Row],[TeamHome]],Table1[[#This Row],[ScoreAway]]-Table1[[#This Row],[ScoreHome]],Table1[[#This Row],[ScoreHome]]-Table1[[#This Row],[ScoreAway]])</f>
        <v>7</v>
      </c>
      <c r="O269">
        <f>IF(Table1[[#This Row],[SpreadActual]]&lt;Table1[[#This Row],[SpreadFavorite]],1,0)</f>
        <v>0</v>
      </c>
      <c r="Q269" t="s">
        <v>96</v>
      </c>
      <c r="R269" t="b">
        <v>0</v>
      </c>
      <c r="S269">
        <v>50</v>
      </c>
      <c r="T269">
        <v>12</v>
      </c>
      <c r="U269">
        <v>61</v>
      </c>
    </row>
    <row r="270" spans="1:21" x14ac:dyDescent="0.2">
      <c r="A270" s="1">
        <v>24781</v>
      </c>
      <c r="B270">
        <v>1967</v>
      </c>
      <c r="C270">
        <f>_xlfn.MAXIFS(Table1[ScheduleWeekWritten],Table1[ScheduleSeason],Table1[[#This Row],[ScheduleSeason]])</f>
        <v>17</v>
      </c>
      <c r="D270">
        <v>8</v>
      </c>
      <c r="E270" cm="1">
        <f t="array" ref="E270">_xlfn.XLOOKUP(Table1[[#This Row],[ScheduleWeekWritten]],Table3[Game],100+Table3[Increase],Table1[[#This Row],[ScheduleWeekWritten]])</f>
        <v>8</v>
      </c>
      <c r="F270" t="b">
        <v>0</v>
      </c>
      <c r="G270" t="s">
        <v>49</v>
      </c>
      <c r="H270">
        <v>14</v>
      </c>
      <c r="I270">
        <v>34</v>
      </c>
      <c r="J270" t="s">
        <v>62</v>
      </c>
      <c r="K270" t="s">
        <v>63</v>
      </c>
      <c r="L270" t="str">
        <f>_xlfn.XLOOKUP(Table1[[#This Row],[TeamFavoriteID]],Table2[team_id],Table2[team_name],_xlfn.XLOOKUP(Table1[[#This Row],[TeamFavoriteID]],Table2[team_id_pfr],Table2[team_name],"Even"))</f>
        <v>Cleveland Browns</v>
      </c>
      <c r="M270">
        <v>-5</v>
      </c>
      <c r="N270">
        <f>IF(Table1[[#This Row],[TeamFavorite]]=Table1[[#This Row],[TeamHome]],Table1[[#This Row],[ScoreAway]]-Table1[[#This Row],[ScoreHome]],Table1[[#This Row],[ScoreHome]]-Table1[[#This Row],[ScoreAway]])</f>
        <v>-20</v>
      </c>
      <c r="O270">
        <f>IF(Table1[[#This Row],[SpreadActual]]&lt;Table1[[#This Row],[SpreadFavorite]],1,0)</f>
        <v>1</v>
      </c>
      <c r="Q270" t="s">
        <v>52</v>
      </c>
      <c r="R270" t="b">
        <v>0</v>
      </c>
      <c r="S270">
        <v>31</v>
      </c>
      <c r="T270">
        <v>17</v>
      </c>
      <c r="U270">
        <v>65</v>
      </c>
    </row>
    <row r="271" spans="1:21" x14ac:dyDescent="0.2">
      <c r="A271" s="1">
        <v>24781</v>
      </c>
      <c r="B271">
        <v>1967</v>
      </c>
      <c r="C271">
        <f>_xlfn.MAXIFS(Table1[ScheduleWeekWritten],Table1[ScheduleSeason],Table1[[#This Row],[ScheduleSeason]])</f>
        <v>17</v>
      </c>
      <c r="D271">
        <v>8</v>
      </c>
      <c r="E271" cm="1">
        <f t="array" ref="E271">_xlfn.XLOOKUP(Table1[[#This Row],[ScheduleWeekWritten]],Table3[Game],100+Table3[Increase],Table1[[#This Row],[ScheduleWeekWritten]])</f>
        <v>8</v>
      </c>
      <c r="F271" t="b">
        <v>0</v>
      </c>
      <c r="G271" t="s">
        <v>53</v>
      </c>
      <c r="H271">
        <v>7</v>
      </c>
      <c r="I271">
        <v>17</v>
      </c>
      <c r="J271" t="s">
        <v>39</v>
      </c>
      <c r="K271" t="s">
        <v>40</v>
      </c>
      <c r="L271" t="str">
        <f>_xlfn.XLOOKUP(Table1[[#This Row],[TeamFavoriteID]],Table2[team_id],Table2[team_name],_xlfn.XLOOKUP(Table1[[#This Row],[TeamFavoriteID]],Table2[team_id_pfr],Table2[team_name],"Even"))</f>
        <v>Los Angeles Rams</v>
      </c>
      <c r="M271">
        <v>-9</v>
      </c>
      <c r="N271">
        <f>IF(Table1[[#This Row],[TeamFavorite]]=Table1[[#This Row],[TeamHome]],Table1[[#This Row],[ScoreAway]]-Table1[[#This Row],[ScoreHome]],Table1[[#This Row],[ScoreHome]]-Table1[[#This Row],[ScoreAway]])</f>
        <v>-10</v>
      </c>
      <c r="O271">
        <f>IF(Table1[[#This Row],[SpreadActual]]&lt;Table1[[#This Row],[SpreadFavorite]],1,0)</f>
        <v>1</v>
      </c>
      <c r="Q271" t="s">
        <v>56</v>
      </c>
      <c r="R271" t="b">
        <v>0</v>
      </c>
      <c r="S271">
        <v>59</v>
      </c>
      <c r="T271">
        <v>8</v>
      </c>
      <c r="U271">
        <v>79</v>
      </c>
    </row>
    <row r="272" spans="1:21" x14ac:dyDescent="0.2">
      <c r="A272" s="1">
        <v>24781</v>
      </c>
      <c r="B272">
        <v>1967</v>
      </c>
      <c r="C272">
        <f>_xlfn.MAXIFS(Table1[ScheduleWeekWritten],Table1[ScheduleSeason],Table1[[#This Row],[ScheduleSeason]])</f>
        <v>17</v>
      </c>
      <c r="D272">
        <v>8</v>
      </c>
      <c r="E272" cm="1">
        <f t="array" ref="E272">_xlfn.XLOOKUP(Table1[[#This Row],[ScheduleWeekWritten]],Table3[Game],100+Table3[Increase],Table1[[#This Row],[ScheduleWeekWritten]])</f>
        <v>8</v>
      </c>
      <c r="F272" t="b">
        <v>0</v>
      </c>
      <c r="G272" t="s">
        <v>61</v>
      </c>
      <c r="H272">
        <v>21</v>
      </c>
      <c r="I272">
        <v>27</v>
      </c>
      <c r="J272" t="s">
        <v>57</v>
      </c>
      <c r="K272" t="s">
        <v>89</v>
      </c>
      <c r="L272" t="str">
        <f>_xlfn.XLOOKUP(Table1[[#This Row],[TeamFavoriteID]],Table2[team_id],Table2[team_name],_xlfn.XLOOKUP(Table1[[#This Row],[TeamFavoriteID]],Table2[team_id_pfr],Table2[team_name],"Even"))</f>
        <v>Even</v>
      </c>
      <c r="M272">
        <v>0</v>
      </c>
      <c r="N272">
        <f>IF(Table1[[#This Row],[TeamFavorite]]=Table1[[#This Row],[TeamHome]],Table1[[#This Row],[ScoreAway]]-Table1[[#This Row],[ScoreHome]],Table1[[#This Row],[ScoreHome]]-Table1[[#This Row],[ScoreAway]])</f>
        <v>-6</v>
      </c>
      <c r="O272">
        <f>IF(Table1[[#This Row],[SpreadActual]]&lt;Table1[[#This Row],[SpreadFavorite]],1,0)</f>
        <v>1</v>
      </c>
      <c r="Q272" t="s">
        <v>64</v>
      </c>
      <c r="R272" t="b">
        <v>0</v>
      </c>
      <c r="S272">
        <v>38</v>
      </c>
      <c r="T272">
        <v>12</v>
      </c>
      <c r="U272">
        <v>58</v>
      </c>
    </row>
    <row r="273" spans="1:21" x14ac:dyDescent="0.2">
      <c r="A273" s="1">
        <v>24788</v>
      </c>
      <c r="B273">
        <v>1967</v>
      </c>
      <c r="C273">
        <f>_xlfn.MAXIFS(Table1[ScheduleWeekWritten],Table1[ScheduleSeason],Table1[[#This Row],[ScheduleSeason]])</f>
        <v>17</v>
      </c>
      <c r="D273">
        <v>9</v>
      </c>
      <c r="E273" cm="1">
        <f t="array" ref="E273">_xlfn.XLOOKUP(Table1[[#This Row],[ScheduleWeekWritten]],Table3[Game],100+Table3[Increase],Table1[[#This Row],[ScheduleWeekWritten]])</f>
        <v>9</v>
      </c>
      <c r="F273" t="b">
        <v>0</v>
      </c>
      <c r="G273" t="s">
        <v>38</v>
      </c>
      <c r="H273">
        <v>7</v>
      </c>
      <c r="I273">
        <v>49</v>
      </c>
      <c r="J273" t="s">
        <v>34</v>
      </c>
      <c r="K273" t="s">
        <v>72</v>
      </c>
      <c r="L273" t="str">
        <f>_xlfn.XLOOKUP(Table1[[#This Row],[TeamFavoriteID]],Table2[team_id],Table2[team_name],_xlfn.XLOOKUP(Table1[[#This Row],[TeamFavoriteID]],Table2[team_id_pfr],Table2[team_name],"Even"))</f>
        <v>Baltimore Colts</v>
      </c>
      <c r="M273">
        <v>-14</v>
      </c>
      <c r="N273">
        <f>IF(Table1[[#This Row],[TeamFavorite]]=Table1[[#This Row],[TeamHome]],Table1[[#This Row],[ScoreAway]]-Table1[[#This Row],[ScoreHome]],Table1[[#This Row],[ScoreHome]]-Table1[[#This Row],[ScoreAway]])</f>
        <v>-42</v>
      </c>
      <c r="O273">
        <f>IF(Table1[[#This Row],[SpreadActual]]&lt;Table1[[#This Row],[SpreadFavorite]],1,0)</f>
        <v>1</v>
      </c>
      <c r="Q273" t="s">
        <v>41</v>
      </c>
      <c r="R273" t="b">
        <v>0</v>
      </c>
      <c r="S273">
        <v>60</v>
      </c>
      <c r="T273">
        <v>8</v>
      </c>
      <c r="U273">
        <v>58</v>
      </c>
    </row>
    <row r="274" spans="1:21" x14ac:dyDescent="0.2">
      <c r="A274" s="1">
        <v>24788</v>
      </c>
      <c r="B274">
        <v>1967</v>
      </c>
      <c r="C274">
        <f>_xlfn.MAXIFS(Table1[ScheduleWeekWritten],Table1[ScheduleSeason],Table1[[#This Row],[ScheduleSeason]])</f>
        <v>17</v>
      </c>
      <c r="D274">
        <v>11</v>
      </c>
      <c r="E274" cm="1">
        <f t="array" ref="E274">_xlfn.XLOOKUP(Table1[[#This Row],[ScheduleWeekWritten]],Table3[Game],100+Table3[Increase],Table1[[#This Row],[ScheduleWeekWritten]])</f>
        <v>11</v>
      </c>
      <c r="F274" t="b">
        <v>0</v>
      </c>
      <c r="G274" t="s">
        <v>37</v>
      </c>
      <c r="H274">
        <v>10</v>
      </c>
      <c r="I274">
        <v>33</v>
      </c>
      <c r="J274" t="s">
        <v>42</v>
      </c>
      <c r="K274" t="s">
        <v>75</v>
      </c>
      <c r="L274" t="str">
        <f>_xlfn.XLOOKUP(Table1[[#This Row],[TeamFavoriteID]],Table2[team_id],Table2[team_name],_xlfn.XLOOKUP(Table1[[#This Row],[TeamFavoriteID]],Table2[team_id_pfr],Table2[team_name],"Even"))</f>
        <v>Kansas City Chiefs</v>
      </c>
      <c r="M274">
        <v>-9</v>
      </c>
      <c r="N274">
        <f>IF(Table1[[#This Row],[TeamFavorite]]=Table1[[#This Row],[TeamHome]],Table1[[#This Row],[ScoreAway]]-Table1[[#This Row],[ScoreHome]],Table1[[#This Row],[ScoreHome]]-Table1[[#This Row],[ScoreAway]])</f>
        <v>-23</v>
      </c>
      <c r="O274">
        <f>IF(Table1[[#This Row],[SpreadActual]]&lt;Table1[[#This Row],[SpreadFavorite]],1,0)</f>
        <v>1</v>
      </c>
      <c r="Q274" t="s">
        <v>81</v>
      </c>
      <c r="R274" t="b">
        <v>0</v>
      </c>
      <c r="S274">
        <v>50</v>
      </c>
      <c r="T274">
        <v>14</v>
      </c>
      <c r="U274">
        <v>85</v>
      </c>
    </row>
    <row r="275" spans="1:21" x14ac:dyDescent="0.2">
      <c r="A275" s="1">
        <v>24788</v>
      </c>
      <c r="B275">
        <v>1967</v>
      </c>
      <c r="C275">
        <f>_xlfn.MAXIFS(Table1[ScheduleWeekWritten],Table1[ScheduleSeason],Table1[[#This Row],[ScheduleSeason]])</f>
        <v>17</v>
      </c>
      <c r="D275">
        <v>9</v>
      </c>
      <c r="E275" cm="1">
        <f t="array" ref="E275">_xlfn.XLOOKUP(Table1[[#This Row],[ScheduleWeekWritten]],Table3[Game],100+Table3[Increase],Table1[[#This Row],[ScheduleWeekWritten]])</f>
        <v>9</v>
      </c>
      <c r="F275" t="b">
        <v>0</v>
      </c>
      <c r="G275" t="s">
        <v>46</v>
      </c>
      <c r="H275">
        <v>34</v>
      </c>
      <c r="I275">
        <v>7</v>
      </c>
      <c r="J275" t="s">
        <v>50</v>
      </c>
      <c r="K275" t="s">
        <v>47</v>
      </c>
      <c r="L275" t="str">
        <f>_xlfn.XLOOKUP(Table1[[#This Row],[TeamFavoriteID]],Table2[team_id],Table2[team_name],_xlfn.XLOOKUP(Table1[[#This Row],[TeamFavoriteID]],Table2[team_id_pfr],Table2[team_name],"Even"))</f>
        <v>Chicago Bears</v>
      </c>
      <c r="M275">
        <v>-5</v>
      </c>
      <c r="N275">
        <f>IF(Table1[[#This Row],[TeamFavorite]]=Table1[[#This Row],[TeamHome]],Table1[[#This Row],[ScoreAway]]-Table1[[#This Row],[ScoreHome]],Table1[[#This Row],[ScoreHome]]-Table1[[#This Row],[ScoreAway]])</f>
        <v>-27</v>
      </c>
      <c r="O275">
        <f>IF(Table1[[#This Row],[SpreadActual]]&lt;Table1[[#This Row],[SpreadFavorite]],1,0)</f>
        <v>1</v>
      </c>
      <c r="Q275" t="s">
        <v>86</v>
      </c>
      <c r="R275" t="b">
        <v>0</v>
      </c>
      <c r="S275">
        <v>51</v>
      </c>
      <c r="T275">
        <v>15</v>
      </c>
      <c r="U275">
        <v>62</v>
      </c>
    </row>
    <row r="276" spans="1:21" x14ac:dyDescent="0.2">
      <c r="A276" s="1">
        <v>24788</v>
      </c>
      <c r="B276">
        <v>1967</v>
      </c>
      <c r="C276">
        <f>_xlfn.MAXIFS(Table1[ScheduleWeekWritten],Table1[ScheduleSeason],Table1[[#This Row],[ScheduleSeason]])</f>
        <v>17</v>
      </c>
      <c r="D276">
        <v>11</v>
      </c>
      <c r="E276" cm="1">
        <f t="array" ref="E276">_xlfn.XLOOKUP(Table1[[#This Row],[ScheduleWeekWritten]],Table3[Game],100+Table3[Increase],Table1[[#This Row],[ScheduleWeekWritten]])</f>
        <v>11</v>
      </c>
      <c r="F276" t="b">
        <v>0</v>
      </c>
      <c r="G276" t="s">
        <v>24</v>
      </c>
      <c r="H276">
        <v>18</v>
      </c>
      <c r="I276">
        <v>20</v>
      </c>
      <c r="J276" t="s">
        <v>23</v>
      </c>
      <c r="K276" t="s">
        <v>25</v>
      </c>
      <c r="L276" t="str">
        <f>_xlfn.XLOOKUP(Table1[[#This Row],[TeamFavoriteID]],Table2[team_id],Table2[team_name],_xlfn.XLOOKUP(Table1[[#This Row],[TeamFavoriteID]],Table2[team_id_pfr],Table2[team_name],"Even"))</f>
        <v>Houston Oilers</v>
      </c>
      <c r="M276">
        <v>-7</v>
      </c>
      <c r="N276">
        <f>IF(Table1[[#This Row],[TeamFavorite]]=Table1[[#This Row],[TeamHome]],Table1[[#This Row],[ScoreAway]]-Table1[[#This Row],[ScoreHome]],Table1[[#This Row],[ScoreHome]]-Table1[[#This Row],[ScoreAway]])</f>
        <v>-2</v>
      </c>
      <c r="O276">
        <f>IF(Table1[[#This Row],[SpreadActual]]&lt;Table1[[#This Row],[SpreadFavorite]],1,0)</f>
        <v>0</v>
      </c>
      <c r="Q276" t="s">
        <v>71</v>
      </c>
      <c r="R276" t="b">
        <v>0</v>
      </c>
    </row>
    <row r="277" spans="1:21" x14ac:dyDescent="0.2">
      <c r="A277" s="1">
        <v>24788</v>
      </c>
      <c r="B277">
        <v>1967</v>
      </c>
      <c r="C277">
        <f>_xlfn.MAXIFS(Table1[ScheduleWeekWritten],Table1[ScheduleSeason],Table1[[#This Row],[ScheduleSeason]])</f>
        <v>17</v>
      </c>
      <c r="D277">
        <v>9</v>
      </c>
      <c r="E277" cm="1">
        <f t="array" ref="E277">_xlfn.XLOOKUP(Table1[[#This Row],[ScheduleWeekWritten]],Table3[Game],100+Table3[Increase],Table1[[#This Row],[ScheduleWeekWritten]])</f>
        <v>9</v>
      </c>
      <c r="F277" t="b">
        <v>0</v>
      </c>
      <c r="G277" t="s">
        <v>33</v>
      </c>
      <c r="H277">
        <v>55</v>
      </c>
      <c r="I277">
        <v>7</v>
      </c>
      <c r="J277" t="s">
        <v>62</v>
      </c>
      <c r="K277" t="s">
        <v>35</v>
      </c>
      <c r="L277" t="str">
        <f>_xlfn.XLOOKUP(Table1[[#This Row],[TeamFavoriteID]],Table2[team_id],Table2[team_name],_xlfn.XLOOKUP(Table1[[#This Row],[TeamFavoriteID]],Table2[team_id_pfr],Table2[team_name],"Even"))</f>
        <v>Green Bay Packers</v>
      </c>
      <c r="M277">
        <v>-7</v>
      </c>
      <c r="N277">
        <f>IF(Table1[[#This Row],[TeamFavorite]]=Table1[[#This Row],[TeamHome]],Table1[[#This Row],[ScoreAway]]-Table1[[#This Row],[ScoreHome]],Table1[[#This Row],[ScoreHome]]-Table1[[#This Row],[ScoreAway]])</f>
        <v>-48</v>
      </c>
      <c r="O277">
        <f>IF(Table1[[#This Row],[SpreadActual]]&lt;Table1[[#This Row],[SpreadFavorite]],1,0)</f>
        <v>1</v>
      </c>
      <c r="Q277" t="s">
        <v>36</v>
      </c>
      <c r="R277" t="b">
        <v>0</v>
      </c>
      <c r="S277">
        <v>49</v>
      </c>
      <c r="T277">
        <v>15</v>
      </c>
      <c r="U277">
        <v>64</v>
      </c>
    </row>
    <row r="278" spans="1:21" x14ac:dyDescent="0.2">
      <c r="A278" s="1">
        <v>24788</v>
      </c>
      <c r="B278">
        <v>1967</v>
      </c>
      <c r="C278">
        <f>_xlfn.MAXIFS(Table1[ScheduleWeekWritten],Table1[ScheduleSeason],Table1[[#This Row],[ScheduleSeason]])</f>
        <v>17</v>
      </c>
      <c r="D278">
        <v>9</v>
      </c>
      <c r="E278" cm="1">
        <f t="array" ref="E278">_xlfn.XLOOKUP(Table1[[#This Row],[ScheduleWeekWritten]],Table3[Game],100+Table3[Increase],Table1[[#This Row],[ScheduleWeekWritten]])</f>
        <v>9</v>
      </c>
      <c r="F278" t="b">
        <v>0</v>
      </c>
      <c r="G278" t="s">
        <v>39</v>
      </c>
      <c r="H278">
        <v>33</v>
      </c>
      <c r="I278">
        <v>17</v>
      </c>
      <c r="J278" t="s">
        <v>58</v>
      </c>
      <c r="K278" t="s">
        <v>40</v>
      </c>
      <c r="L278" t="str">
        <f>_xlfn.XLOOKUP(Table1[[#This Row],[TeamFavoriteID]],Table2[team_id],Table2[team_name],_xlfn.XLOOKUP(Table1[[#This Row],[TeamFavoriteID]],Table2[team_id_pfr],Table2[team_name],"Even"))</f>
        <v>Los Angeles Rams</v>
      </c>
      <c r="M278">
        <v>-14</v>
      </c>
      <c r="N278">
        <f>IF(Table1[[#This Row],[TeamFavorite]]=Table1[[#This Row],[TeamHome]],Table1[[#This Row],[ScoreAway]]-Table1[[#This Row],[ScoreHome]],Table1[[#This Row],[ScoreHome]]-Table1[[#This Row],[ScoreAway]])</f>
        <v>-16</v>
      </c>
      <c r="O278">
        <f>IF(Table1[[#This Row],[SpreadActual]]&lt;Table1[[#This Row],[SpreadFavorite]],1,0)</f>
        <v>1</v>
      </c>
      <c r="Q278" t="s">
        <v>65</v>
      </c>
      <c r="R278" t="b">
        <v>0</v>
      </c>
      <c r="S278">
        <v>68</v>
      </c>
      <c r="T278">
        <v>9</v>
      </c>
      <c r="U278">
        <v>65</v>
      </c>
    </row>
    <row r="279" spans="1:21" x14ac:dyDescent="0.2">
      <c r="A279" s="1">
        <v>24788</v>
      </c>
      <c r="B279">
        <v>1967</v>
      </c>
      <c r="C279">
        <f>_xlfn.MAXIFS(Table1[ScheduleWeekWritten],Table1[ScheduleSeason],Table1[[#This Row],[ScheduleSeason]])</f>
        <v>17</v>
      </c>
      <c r="D279">
        <v>9</v>
      </c>
      <c r="E279" cm="1">
        <f t="array" ref="E279">_xlfn.XLOOKUP(Table1[[#This Row],[ScheduleWeekWritten]],Table3[Game],100+Table3[Increase],Table1[[#This Row],[ScheduleWeekWritten]])</f>
        <v>9</v>
      </c>
      <c r="F279" t="b">
        <v>0</v>
      </c>
      <c r="G279" t="s">
        <v>54</v>
      </c>
      <c r="H279">
        <v>10</v>
      </c>
      <c r="I279">
        <v>10</v>
      </c>
      <c r="J279" t="s">
        <v>45</v>
      </c>
      <c r="K279" t="s">
        <v>79</v>
      </c>
      <c r="L279" t="str">
        <f>_xlfn.XLOOKUP(Table1[[#This Row],[TeamFavoriteID]],Table2[team_id],Table2[team_name],_xlfn.XLOOKUP(Table1[[#This Row],[TeamFavoriteID]],Table2[team_id_pfr],Table2[team_name],"Even"))</f>
        <v>Detroit Lions</v>
      </c>
      <c r="M279">
        <v>-4</v>
      </c>
      <c r="N279">
        <f>IF(Table1[[#This Row],[TeamFavorite]]=Table1[[#This Row],[TeamHome]],Table1[[#This Row],[ScoreAway]]-Table1[[#This Row],[ScoreHome]],Table1[[#This Row],[ScoreHome]]-Table1[[#This Row],[ScoreAway]])</f>
        <v>0</v>
      </c>
      <c r="O279">
        <f>IF(Table1[[#This Row],[SpreadActual]]&lt;Table1[[#This Row],[SpreadFavorite]],1,0)</f>
        <v>0</v>
      </c>
      <c r="Q279" t="s">
        <v>73</v>
      </c>
      <c r="R279" t="b">
        <v>0</v>
      </c>
      <c r="S279">
        <v>42</v>
      </c>
      <c r="T279">
        <v>18</v>
      </c>
      <c r="U279">
        <v>56</v>
      </c>
    </row>
    <row r="280" spans="1:21" x14ac:dyDescent="0.2">
      <c r="A280" s="1">
        <v>24788</v>
      </c>
      <c r="B280">
        <v>1967</v>
      </c>
      <c r="C280">
        <f>_xlfn.MAXIFS(Table1[ScheduleWeekWritten],Table1[ScheduleSeason],Table1[[#This Row],[ScheduleSeason]])</f>
        <v>17</v>
      </c>
      <c r="D280">
        <v>9</v>
      </c>
      <c r="E280" cm="1">
        <f t="array" ref="E280">_xlfn.XLOOKUP(Table1[[#This Row],[ScheduleWeekWritten]],Table3[Game],100+Table3[Increase],Table1[[#This Row],[ScheduleWeekWritten]])</f>
        <v>9</v>
      </c>
      <c r="F280" t="b">
        <v>0</v>
      </c>
      <c r="G280" t="s">
        <v>95</v>
      </c>
      <c r="H280">
        <v>10</v>
      </c>
      <c r="I280">
        <v>27</v>
      </c>
      <c r="J280" t="s">
        <v>67</v>
      </c>
      <c r="K280" t="s">
        <v>68</v>
      </c>
      <c r="L280" t="str">
        <f>_xlfn.XLOOKUP(Table1[[#This Row],[TeamFavoriteID]],Table2[team_id],Table2[team_name],_xlfn.XLOOKUP(Table1[[#This Row],[TeamFavoriteID]],Table2[team_id_pfr],Table2[team_name],"Even"))</f>
        <v>Dallas Cowboys</v>
      </c>
      <c r="M280">
        <v>-13</v>
      </c>
      <c r="N280">
        <f>IF(Table1[[#This Row],[TeamFavorite]]=Table1[[#This Row],[TeamHome]],Table1[[#This Row],[ScoreAway]]-Table1[[#This Row],[ScoreHome]],Table1[[#This Row],[ScoreHome]]-Table1[[#This Row],[ScoreAway]])</f>
        <v>-17</v>
      </c>
      <c r="O280">
        <f>IF(Table1[[#This Row],[SpreadActual]]&lt;Table1[[#This Row],[SpreadFavorite]],1,0)</f>
        <v>1</v>
      </c>
      <c r="Q280" t="s">
        <v>96</v>
      </c>
      <c r="R280" t="b">
        <v>0</v>
      </c>
      <c r="S280">
        <v>65</v>
      </c>
      <c r="T280">
        <v>6</v>
      </c>
      <c r="U280">
        <v>88</v>
      </c>
    </row>
    <row r="281" spans="1:21" x14ac:dyDescent="0.2">
      <c r="A281" s="1">
        <v>24788</v>
      </c>
      <c r="B281">
        <v>1967</v>
      </c>
      <c r="C281">
        <f>_xlfn.MAXIFS(Table1[ScheduleWeekWritten],Table1[ScheduleSeason],Table1[[#This Row],[ScheduleSeason]])</f>
        <v>17</v>
      </c>
      <c r="D281">
        <v>11</v>
      </c>
      <c r="E281" cm="1">
        <f t="array" ref="E281">_xlfn.XLOOKUP(Table1[[#This Row],[ScheduleWeekWritten]],Table3[Game],100+Table3[Increase],Table1[[#This Row],[ScheduleWeekWritten]])</f>
        <v>11</v>
      </c>
      <c r="F281" t="b">
        <v>0</v>
      </c>
      <c r="G281" t="s">
        <v>31</v>
      </c>
      <c r="H281">
        <v>20</v>
      </c>
      <c r="I281">
        <v>10</v>
      </c>
      <c r="J281" t="s">
        <v>28</v>
      </c>
      <c r="K281" t="s">
        <v>32</v>
      </c>
      <c r="L281" t="str">
        <f>_xlfn.XLOOKUP(Table1[[#This Row],[TeamFavoriteID]],Table2[team_id],Table2[team_name],_xlfn.XLOOKUP(Table1[[#This Row],[TeamFavoriteID]],Table2[team_id_pfr],Table2[team_name],"Even"))</f>
        <v>New York Jets</v>
      </c>
      <c r="M281">
        <v>-6</v>
      </c>
      <c r="N281">
        <f>IF(Table1[[#This Row],[TeamFavorite]]=Table1[[#This Row],[TeamHome]],Table1[[#This Row],[ScoreAway]]-Table1[[#This Row],[ScoreHome]],Table1[[#This Row],[ScoreHome]]-Table1[[#This Row],[ScoreAway]])</f>
        <v>-10</v>
      </c>
      <c r="O281">
        <f>IF(Table1[[#This Row],[SpreadActual]]&lt;Table1[[#This Row],[SpreadFavorite]],1,0)</f>
        <v>1</v>
      </c>
      <c r="Q281" t="s">
        <v>74</v>
      </c>
      <c r="R281" t="b">
        <v>0</v>
      </c>
    </row>
    <row r="282" spans="1:21" x14ac:dyDescent="0.2">
      <c r="A282" s="1">
        <v>24788</v>
      </c>
      <c r="B282">
        <v>1967</v>
      </c>
      <c r="C282">
        <f>_xlfn.MAXIFS(Table1[ScheduleWeekWritten],Table1[ScheduleSeason],Table1[[#This Row],[ScheduleSeason]])</f>
        <v>17</v>
      </c>
      <c r="D282">
        <v>11</v>
      </c>
      <c r="E282" cm="1">
        <f t="array" ref="E282">_xlfn.XLOOKUP(Table1[[#This Row],[ScheduleWeekWritten]],Table3[Game],100+Table3[Increase],Table1[[#This Row],[ScheduleWeekWritten]])</f>
        <v>11</v>
      </c>
      <c r="F282" t="b">
        <v>0</v>
      </c>
      <c r="G282" t="s">
        <v>27</v>
      </c>
      <c r="H282">
        <v>24</v>
      </c>
      <c r="I282">
        <v>0</v>
      </c>
      <c r="J282" t="s">
        <v>19</v>
      </c>
      <c r="K282" t="s">
        <v>29</v>
      </c>
      <c r="L282" t="str">
        <f>_xlfn.XLOOKUP(Table1[[#This Row],[TeamFavoriteID]],Table2[team_id],Table2[team_name],_xlfn.XLOOKUP(Table1[[#This Row],[TeamFavoriteID]],Table2[team_id_pfr],Table2[team_name],"Even"))</f>
        <v>Los Angeles Chargers</v>
      </c>
      <c r="M282">
        <v>-21</v>
      </c>
      <c r="N282">
        <f>IF(Table1[[#This Row],[TeamFavorite]]=Table1[[#This Row],[TeamHome]],Table1[[#This Row],[ScoreAway]]-Table1[[#This Row],[ScoreHome]],Table1[[#This Row],[ScoreHome]]-Table1[[#This Row],[ScoreAway]])</f>
        <v>24</v>
      </c>
      <c r="O282">
        <f>IF(Table1[[#This Row],[SpreadActual]]&lt;Table1[[#This Row],[SpreadFavorite]],1,0)</f>
        <v>0</v>
      </c>
      <c r="Q282" t="s">
        <v>94</v>
      </c>
      <c r="R282" t="b">
        <v>0</v>
      </c>
    </row>
    <row r="283" spans="1:21" x14ac:dyDescent="0.2">
      <c r="A283" s="1">
        <v>24788</v>
      </c>
      <c r="B283">
        <v>1967</v>
      </c>
      <c r="C283">
        <f>_xlfn.MAXIFS(Table1[ScheduleWeekWritten],Table1[ScheduleSeason],Table1[[#This Row],[ScheduleSeason]])</f>
        <v>17</v>
      </c>
      <c r="D283">
        <v>9</v>
      </c>
      <c r="E283" cm="1">
        <f t="array" ref="E283">_xlfn.XLOOKUP(Table1[[#This Row],[ScheduleWeekWritten]],Table3[Game],100+Table3[Increase],Table1[[#This Row],[ScheduleWeekWritten]])</f>
        <v>9</v>
      </c>
      <c r="F283" t="b">
        <v>0</v>
      </c>
      <c r="G283" t="s">
        <v>57</v>
      </c>
      <c r="H283">
        <v>14</v>
      </c>
      <c r="I283">
        <v>14</v>
      </c>
      <c r="J283" t="s">
        <v>49</v>
      </c>
      <c r="K283" t="s">
        <v>59</v>
      </c>
      <c r="L283" t="str">
        <f>_xlfn.XLOOKUP(Table1[[#This Row],[TeamFavoriteID]],Table2[team_id],Table2[team_name],_xlfn.XLOOKUP(Table1[[#This Row],[TeamFavoriteID]],Table2[team_id_pfr],Table2[team_name],"Even"))</f>
        <v>Arizona Cardinals</v>
      </c>
      <c r="M283">
        <v>-11</v>
      </c>
      <c r="N283">
        <f>IF(Table1[[#This Row],[TeamFavorite]]=Table1[[#This Row],[TeamHome]],Table1[[#This Row],[ScoreAway]]-Table1[[#This Row],[ScoreHome]],Table1[[#This Row],[ScoreHome]]-Table1[[#This Row],[ScoreAway]])</f>
        <v>0</v>
      </c>
      <c r="O283">
        <f>IF(Table1[[#This Row],[SpreadActual]]&lt;Table1[[#This Row],[SpreadFavorite]],1,0)</f>
        <v>0</v>
      </c>
      <c r="Q283" t="s">
        <v>60</v>
      </c>
      <c r="R283" t="b">
        <v>0</v>
      </c>
      <c r="S283">
        <v>55</v>
      </c>
      <c r="T283">
        <v>13</v>
      </c>
      <c r="U283">
        <v>62</v>
      </c>
    </row>
    <row r="284" spans="1:21" x14ac:dyDescent="0.2">
      <c r="A284" s="1">
        <v>24788</v>
      </c>
      <c r="B284">
        <v>1967</v>
      </c>
      <c r="C284">
        <f>_xlfn.MAXIFS(Table1[ScheduleWeekWritten],Table1[ScheduleSeason],Table1[[#This Row],[ScheduleSeason]])</f>
        <v>17</v>
      </c>
      <c r="D284">
        <v>9</v>
      </c>
      <c r="E284" cm="1">
        <f t="array" ref="E284">_xlfn.XLOOKUP(Table1[[#This Row],[ScheduleWeekWritten]],Table3[Game],100+Table3[Increase],Table1[[#This Row],[ScheduleWeekWritten]])</f>
        <v>9</v>
      </c>
      <c r="F284" t="b">
        <v>0</v>
      </c>
      <c r="G284" t="s">
        <v>61</v>
      </c>
      <c r="H284">
        <v>31</v>
      </c>
      <c r="I284">
        <v>28</v>
      </c>
      <c r="J284" t="s">
        <v>53</v>
      </c>
      <c r="K284" t="s">
        <v>85</v>
      </c>
      <c r="L284" t="str">
        <f>_xlfn.XLOOKUP(Table1[[#This Row],[TeamFavoriteID]],Table2[team_id],Table2[team_name],_xlfn.XLOOKUP(Table1[[#This Row],[TeamFavoriteID]],Table2[team_id_pfr],Table2[team_name],"Even"))</f>
        <v>Washington Commanders</v>
      </c>
      <c r="M284">
        <v>-1.5</v>
      </c>
      <c r="N284">
        <f>IF(Table1[[#This Row],[TeamFavorite]]=Table1[[#This Row],[TeamHome]],Table1[[#This Row],[ScoreAway]]-Table1[[#This Row],[ScoreHome]],Table1[[#This Row],[ScoreHome]]-Table1[[#This Row],[ScoreAway]])</f>
        <v>3</v>
      </c>
      <c r="O284">
        <f>IF(Table1[[#This Row],[SpreadActual]]&lt;Table1[[#This Row],[SpreadFavorite]],1,0)</f>
        <v>0</v>
      </c>
      <c r="Q284" t="s">
        <v>64</v>
      </c>
      <c r="R284" t="b">
        <v>0</v>
      </c>
      <c r="S284">
        <v>60</v>
      </c>
      <c r="T284">
        <v>12</v>
      </c>
      <c r="U284">
        <v>52</v>
      </c>
    </row>
    <row r="285" spans="1:21" x14ac:dyDescent="0.2">
      <c r="A285" s="1">
        <v>24795</v>
      </c>
      <c r="B285">
        <v>1967</v>
      </c>
      <c r="C285">
        <f>_xlfn.MAXIFS(Table1[ScheduleWeekWritten],Table1[ScheduleSeason],Table1[[#This Row],[ScheduleSeason]])</f>
        <v>17</v>
      </c>
      <c r="D285">
        <v>10</v>
      </c>
      <c r="E285" cm="1">
        <f t="array" ref="E285">_xlfn.XLOOKUP(Table1[[#This Row],[ScheduleWeekWritten]],Table3[Game],100+Table3[Increase],Table1[[#This Row],[ScheduleWeekWritten]])</f>
        <v>10</v>
      </c>
      <c r="F285" t="b">
        <v>0</v>
      </c>
      <c r="G285" t="s">
        <v>38</v>
      </c>
      <c r="H285">
        <v>3</v>
      </c>
      <c r="I285">
        <v>31</v>
      </c>
      <c r="J285" t="s">
        <v>39</v>
      </c>
      <c r="K285" t="s">
        <v>40</v>
      </c>
      <c r="L285" t="str">
        <f>_xlfn.XLOOKUP(Table1[[#This Row],[TeamFavoriteID]],Table2[team_id],Table2[team_name],_xlfn.XLOOKUP(Table1[[#This Row],[TeamFavoriteID]],Table2[team_id_pfr],Table2[team_name],"Even"))</f>
        <v>Los Angeles Rams</v>
      </c>
      <c r="M285">
        <v>-19</v>
      </c>
      <c r="N285">
        <f>IF(Table1[[#This Row],[TeamFavorite]]=Table1[[#This Row],[TeamHome]],Table1[[#This Row],[ScoreAway]]-Table1[[#This Row],[ScoreHome]],Table1[[#This Row],[ScoreHome]]-Table1[[#This Row],[ScoreAway]])</f>
        <v>-28</v>
      </c>
      <c r="O285">
        <f>IF(Table1[[#This Row],[SpreadActual]]&lt;Table1[[#This Row],[SpreadFavorite]],1,0)</f>
        <v>1</v>
      </c>
      <c r="Q285" t="s">
        <v>41</v>
      </c>
      <c r="R285" t="b">
        <v>0</v>
      </c>
      <c r="S285">
        <v>46</v>
      </c>
      <c r="T285">
        <v>11</v>
      </c>
      <c r="U285">
        <v>36</v>
      </c>
    </row>
    <row r="286" spans="1:21" x14ac:dyDescent="0.2">
      <c r="A286" s="1">
        <v>24795</v>
      </c>
      <c r="B286">
        <v>1967</v>
      </c>
      <c r="C286">
        <f>_xlfn.MAXIFS(Table1[ScheduleWeekWritten],Table1[ScheduleSeason],Table1[[#This Row],[ScheduleSeason]])</f>
        <v>17</v>
      </c>
      <c r="D286">
        <v>10</v>
      </c>
      <c r="E286" cm="1">
        <f t="array" ref="E286">_xlfn.XLOOKUP(Table1[[#This Row],[ScheduleWeekWritten]],Table3[Game],100+Table3[Increase],Table1[[#This Row],[ScheduleWeekWritten]])</f>
        <v>10</v>
      </c>
      <c r="F286" t="b">
        <v>0</v>
      </c>
      <c r="G286" t="s">
        <v>34</v>
      </c>
      <c r="H286">
        <v>41</v>
      </c>
      <c r="I286">
        <v>7</v>
      </c>
      <c r="J286" t="s">
        <v>45</v>
      </c>
      <c r="K286" t="s">
        <v>72</v>
      </c>
      <c r="L286" t="str">
        <f>_xlfn.XLOOKUP(Table1[[#This Row],[TeamFavoriteID]],Table2[team_id],Table2[team_name],_xlfn.XLOOKUP(Table1[[#This Row],[TeamFavoriteID]],Table2[team_id_pfr],Table2[team_name],"Even"))</f>
        <v>Baltimore Colts</v>
      </c>
      <c r="M286">
        <v>-13</v>
      </c>
      <c r="N286">
        <f>IF(Table1[[#This Row],[TeamFavorite]]=Table1[[#This Row],[TeamHome]],Table1[[#This Row],[ScoreAway]]-Table1[[#This Row],[ScoreHome]],Table1[[#This Row],[ScoreHome]]-Table1[[#This Row],[ScoreAway]])</f>
        <v>-34</v>
      </c>
      <c r="O286">
        <f>IF(Table1[[#This Row],[SpreadActual]]&lt;Table1[[#This Row],[SpreadFavorite]],1,0)</f>
        <v>1</v>
      </c>
      <c r="Q286" t="s">
        <v>80</v>
      </c>
      <c r="R286" t="b">
        <v>0</v>
      </c>
      <c r="S286">
        <v>45</v>
      </c>
      <c r="T286">
        <v>24</v>
      </c>
      <c r="U286">
        <v>44</v>
      </c>
    </row>
    <row r="287" spans="1:21" x14ac:dyDescent="0.2">
      <c r="A287" s="1">
        <v>24795</v>
      </c>
      <c r="B287">
        <v>1967</v>
      </c>
      <c r="C287">
        <f>_xlfn.MAXIFS(Table1[ScheduleWeekWritten],Table1[ScheduleSeason],Table1[[#This Row],[ScheduleSeason]])</f>
        <v>17</v>
      </c>
      <c r="D287">
        <v>12</v>
      </c>
      <c r="E287" cm="1">
        <f t="array" ref="E287">_xlfn.XLOOKUP(Table1[[#This Row],[ScheduleWeekWritten]],Table3[Game],100+Table3[Increase],Table1[[#This Row],[ScheduleWeekWritten]])</f>
        <v>12</v>
      </c>
      <c r="F287" t="b">
        <v>0</v>
      </c>
      <c r="G287" t="s">
        <v>37</v>
      </c>
      <c r="H287">
        <v>24</v>
      </c>
      <c r="I287">
        <v>29</v>
      </c>
      <c r="J287" t="s">
        <v>31</v>
      </c>
      <c r="K287" t="s">
        <v>32</v>
      </c>
      <c r="L287" t="str">
        <f>_xlfn.XLOOKUP(Table1[[#This Row],[TeamFavoriteID]],Table2[team_id],Table2[team_name],_xlfn.XLOOKUP(Table1[[#This Row],[TeamFavoriteID]],Table2[team_id_pfr],Table2[team_name],"Even"))</f>
        <v>New York Jets</v>
      </c>
      <c r="M287">
        <v>-4.5</v>
      </c>
      <c r="N287">
        <f>IF(Table1[[#This Row],[TeamFavorite]]=Table1[[#This Row],[TeamHome]],Table1[[#This Row],[ScoreAway]]-Table1[[#This Row],[ScoreHome]],Table1[[#This Row],[ScoreHome]]-Table1[[#This Row],[ScoreAway]])</f>
        <v>-5</v>
      </c>
      <c r="O287">
        <f>IF(Table1[[#This Row],[SpreadActual]]&lt;Table1[[#This Row],[SpreadFavorite]],1,0)</f>
        <v>1</v>
      </c>
      <c r="Q287" t="s">
        <v>81</v>
      </c>
      <c r="R287" t="b">
        <v>0</v>
      </c>
      <c r="S287">
        <v>41</v>
      </c>
      <c r="T287">
        <v>22</v>
      </c>
      <c r="U287">
        <v>70</v>
      </c>
    </row>
    <row r="288" spans="1:21" x14ac:dyDescent="0.2">
      <c r="A288" s="1">
        <v>24795</v>
      </c>
      <c r="B288">
        <v>1967</v>
      </c>
      <c r="C288">
        <f>_xlfn.MAXIFS(Table1[ScheduleWeekWritten],Table1[ScheduleSeason],Table1[[#This Row],[ScheduleSeason]])</f>
        <v>17</v>
      </c>
      <c r="D288">
        <v>12</v>
      </c>
      <c r="E288" cm="1">
        <f t="array" ref="E288">_xlfn.XLOOKUP(Table1[[#This Row],[ScheduleWeekWritten]],Table3[Game],100+Table3[Increase],Table1[[#This Row],[ScheduleWeekWritten]])</f>
        <v>12</v>
      </c>
      <c r="F288" t="b">
        <v>0</v>
      </c>
      <c r="G288" t="s">
        <v>28</v>
      </c>
      <c r="H288">
        <v>20</v>
      </c>
      <c r="I288">
        <v>21</v>
      </c>
      <c r="J288" t="s">
        <v>24</v>
      </c>
      <c r="K288" t="s">
        <v>43</v>
      </c>
      <c r="L288" t="str">
        <f>_xlfn.XLOOKUP(Table1[[#This Row],[TeamFavoriteID]],Table2[team_id],Table2[team_name],_xlfn.XLOOKUP(Table1[[#This Row],[TeamFavoriteID]],Table2[team_id_pfr],Table2[team_name],"Even"))</f>
        <v>Buffalo Bills</v>
      </c>
      <c r="M288">
        <v>-9</v>
      </c>
      <c r="N288">
        <f>IF(Table1[[#This Row],[TeamFavorite]]=Table1[[#This Row],[TeamHome]],Table1[[#This Row],[ScoreAway]]-Table1[[#This Row],[ScoreHome]],Table1[[#This Row],[ScoreHome]]-Table1[[#This Row],[ScoreAway]])</f>
        <v>1</v>
      </c>
      <c r="O288">
        <f>IF(Table1[[#This Row],[SpreadActual]]&lt;Table1[[#This Row],[SpreadFavorite]],1,0)</f>
        <v>0</v>
      </c>
      <c r="Q288" t="s">
        <v>44</v>
      </c>
      <c r="R288" t="b">
        <v>0</v>
      </c>
    </row>
    <row r="289" spans="1:21" x14ac:dyDescent="0.2">
      <c r="A289" s="1">
        <v>24795</v>
      </c>
      <c r="B289">
        <v>1967</v>
      </c>
      <c r="C289">
        <f>_xlfn.MAXIFS(Table1[ScheduleWeekWritten],Table1[ScheduleSeason],Table1[[#This Row],[ScheduleSeason]])</f>
        <v>17</v>
      </c>
      <c r="D289">
        <v>10</v>
      </c>
      <c r="E289" cm="1">
        <f t="array" ref="E289">_xlfn.XLOOKUP(Table1[[#This Row],[ScheduleWeekWritten]],Table3[Game],100+Table3[Increase],Table1[[#This Row],[ScheduleWeekWritten]])</f>
        <v>10</v>
      </c>
      <c r="F289" t="b">
        <v>0</v>
      </c>
      <c r="G289" t="s">
        <v>46</v>
      </c>
      <c r="H289">
        <v>30</v>
      </c>
      <c r="I289">
        <v>3</v>
      </c>
      <c r="J289" t="s">
        <v>57</v>
      </c>
      <c r="K289" t="s">
        <v>47</v>
      </c>
      <c r="L289" t="str">
        <f>_xlfn.XLOOKUP(Table1[[#This Row],[TeamFavoriteID]],Table2[team_id],Table2[team_name],_xlfn.XLOOKUP(Table1[[#This Row],[TeamFavoriteID]],Table2[team_id_pfr],Table2[team_name],"Even"))</f>
        <v>Chicago Bears</v>
      </c>
      <c r="M289">
        <v>-1.5</v>
      </c>
      <c r="N289">
        <f>IF(Table1[[#This Row],[TeamFavorite]]=Table1[[#This Row],[TeamHome]],Table1[[#This Row],[ScoreAway]]-Table1[[#This Row],[ScoreHome]],Table1[[#This Row],[ScoreHome]]-Table1[[#This Row],[ScoreAway]])</f>
        <v>-27</v>
      </c>
      <c r="O289">
        <f>IF(Table1[[#This Row],[SpreadActual]]&lt;Table1[[#This Row],[SpreadFavorite]],1,0)</f>
        <v>1</v>
      </c>
      <c r="Q289" t="s">
        <v>86</v>
      </c>
      <c r="R289" t="b">
        <v>0</v>
      </c>
      <c r="S289">
        <v>33</v>
      </c>
      <c r="T289">
        <v>10</v>
      </c>
      <c r="U289">
        <v>67</v>
      </c>
    </row>
    <row r="290" spans="1:21" x14ac:dyDescent="0.2">
      <c r="A290" s="1">
        <v>24795</v>
      </c>
      <c r="B290">
        <v>1967</v>
      </c>
      <c r="C290">
        <f>_xlfn.MAXIFS(Table1[ScheduleWeekWritten],Table1[ScheduleSeason],Table1[[#This Row],[ScheduleSeason]])</f>
        <v>17</v>
      </c>
      <c r="D290">
        <v>10</v>
      </c>
      <c r="E290" cm="1">
        <f t="array" ref="E290">_xlfn.XLOOKUP(Table1[[#This Row],[ScheduleWeekWritten]],Table3[Game],100+Table3[Increase],Table1[[#This Row],[ScheduleWeekWritten]])</f>
        <v>10</v>
      </c>
      <c r="F290" t="b">
        <v>0</v>
      </c>
      <c r="G290" t="s">
        <v>62</v>
      </c>
      <c r="H290">
        <v>14</v>
      </c>
      <c r="I290">
        <v>10</v>
      </c>
      <c r="J290" t="s">
        <v>54</v>
      </c>
      <c r="K290" t="s">
        <v>63</v>
      </c>
      <c r="L290" t="str">
        <f>_xlfn.XLOOKUP(Table1[[#This Row],[TeamFavoriteID]],Table2[team_id],Table2[team_name],_xlfn.XLOOKUP(Table1[[#This Row],[TeamFavoriteID]],Table2[team_id_pfr],Table2[team_name],"Even"))</f>
        <v>Cleveland Browns</v>
      </c>
      <c r="M290">
        <v>-10</v>
      </c>
      <c r="N290">
        <f>IF(Table1[[#This Row],[TeamFavorite]]=Table1[[#This Row],[TeamHome]],Table1[[#This Row],[ScoreAway]]-Table1[[#This Row],[ScoreHome]],Table1[[#This Row],[ScoreHome]]-Table1[[#This Row],[ScoreAway]])</f>
        <v>-4</v>
      </c>
      <c r="O290">
        <f>IF(Table1[[#This Row],[SpreadActual]]&lt;Table1[[#This Row],[SpreadFavorite]],1,0)</f>
        <v>0</v>
      </c>
      <c r="Q290" t="s">
        <v>66</v>
      </c>
      <c r="R290" t="b">
        <v>0</v>
      </c>
      <c r="S290">
        <v>43</v>
      </c>
      <c r="T290">
        <v>0</v>
      </c>
    </row>
    <row r="291" spans="1:21" x14ac:dyDescent="0.2">
      <c r="A291" s="1">
        <v>24795</v>
      </c>
      <c r="B291">
        <v>1967</v>
      </c>
      <c r="C291">
        <f>_xlfn.MAXIFS(Table1[ScheduleWeekWritten],Table1[ScheduleSeason],Table1[[#This Row],[ScheduleSeason]])</f>
        <v>17</v>
      </c>
      <c r="D291">
        <v>10</v>
      </c>
      <c r="E291" cm="1">
        <f t="array" ref="E291">_xlfn.XLOOKUP(Table1[[#This Row],[ScheduleWeekWritten]],Table3[Game],100+Table3[Increase],Table1[[#This Row],[ScheduleWeekWritten]])</f>
        <v>10</v>
      </c>
      <c r="F291" t="b">
        <v>0</v>
      </c>
      <c r="G291" t="s">
        <v>67</v>
      </c>
      <c r="H291">
        <v>20</v>
      </c>
      <c r="I291">
        <v>27</v>
      </c>
      <c r="J291" t="s">
        <v>61</v>
      </c>
      <c r="K291" t="s">
        <v>68</v>
      </c>
      <c r="L291" t="str">
        <f>_xlfn.XLOOKUP(Table1[[#This Row],[TeamFavoriteID]],Table2[team_id],Table2[team_name],_xlfn.XLOOKUP(Table1[[#This Row],[TeamFavoriteID]],Table2[team_id_pfr],Table2[team_name],"Even"))</f>
        <v>Dallas Cowboys</v>
      </c>
      <c r="M291">
        <v>-9</v>
      </c>
      <c r="N291">
        <f>IF(Table1[[#This Row],[TeamFavorite]]=Table1[[#This Row],[TeamHome]],Table1[[#This Row],[ScoreAway]]-Table1[[#This Row],[ScoreHome]],Table1[[#This Row],[ScoreHome]]-Table1[[#This Row],[ScoreAway]])</f>
        <v>7</v>
      </c>
      <c r="O291">
        <f>IF(Table1[[#This Row],[SpreadActual]]&lt;Table1[[#This Row],[SpreadFavorite]],1,0)</f>
        <v>0</v>
      </c>
      <c r="Q291" t="s">
        <v>69</v>
      </c>
      <c r="R291" t="b">
        <v>0</v>
      </c>
      <c r="S291">
        <v>55</v>
      </c>
      <c r="T291">
        <v>8</v>
      </c>
      <c r="U291">
        <v>50</v>
      </c>
    </row>
    <row r="292" spans="1:21" x14ac:dyDescent="0.2">
      <c r="A292" s="1">
        <v>24795</v>
      </c>
      <c r="B292">
        <v>1967</v>
      </c>
      <c r="C292">
        <f>_xlfn.MAXIFS(Table1[ScheduleWeekWritten],Table1[ScheduleSeason],Table1[[#This Row],[ScheduleSeason]])</f>
        <v>17</v>
      </c>
      <c r="D292">
        <v>10</v>
      </c>
      <c r="E292" cm="1">
        <f t="array" ref="E292">_xlfn.XLOOKUP(Table1[[#This Row],[ScheduleWeekWritten]],Table3[Game],100+Table3[Increase],Table1[[#This Row],[ScheduleWeekWritten]])</f>
        <v>10</v>
      </c>
      <c r="F292" t="b">
        <v>0</v>
      </c>
      <c r="G292" t="s">
        <v>33</v>
      </c>
      <c r="H292">
        <v>13</v>
      </c>
      <c r="I292">
        <v>0</v>
      </c>
      <c r="J292" t="s">
        <v>53</v>
      </c>
      <c r="K292" t="s">
        <v>35</v>
      </c>
      <c r="L292" t="str">
        <f>_xlfn.XLOOKUP(Table1[[#This Row],[TeamFavoriteID]],Table2[team_id],Table2[team_name],_xlfn.XLOOKUP(Table1[[#This Row],[TeamFavoriteID]],Table2[team_id_pfr],Table2[team_name],"Even"))</f>
        <v>Green Bay Packers</v>
      </c>
      <c r="M292">
        <v>-13.5</v>
      </c>
      <c r="N292">
        <f>IF(Table1[[#This Row],[TeamFavorite]]=Table1[[#This Row],[TeamHome]],Table1[[#This Row],[ScoreAway]]-Table1[[#This Row],[ScoreHome]],Table1[[#This Row],[ScoreHome]]-Table1[[#This Row],[ScoreAway]])</f>
        <v>-13</v>
      </c>
      <c r="O292">
        <f>IF(Table1[[#This Row],[SpreadActual]]&lt;Table1[[#This Row],[SpreadFavorite]],1,0)</f>
        <v>0</v>
      </c>
      <c r="Q292" t="s">
        <v>82</v>
      </c>
      <c r="R292" t="b">
        <v>0</v>
      </c>
      <c r="S292">
        <v>32</v>
      </c>
      <c r="T292">
        <v>12</v>
      </c>
      <c r="U292">
        <v>63</v>
      </c>
    </row>
    <row r="293" spans="1:21" x14ac:dyDescent="0.2">
      <c r="A293" s="1">
        <v>24795</v>
      </c>
      <c r="B293">
        <v>1967</v>
      </c>
      <c r="C293">
        <f>_xlfn.MAXIFS(Table1[ScheduleWeekWritten],Table1[ScheduleSeason],Table1[[#This Row],[ScheduleSeason]])</f>
        <v>17</v>
      </c>
      <c r="D293">
        <v>12</v>
      </c>
      <c r="E293" cm="1">
        <f t="array" ref="E293">_xlfn.XLOOKUP(Table1[[#This Row],[ScheduleWeekWritten]],Table3[Game],100+Table3[Increase],Table1[[#This Row],[ScheduleWeekWritten]])</f>
        <v>12</v>
      </c>
      <c r="F293" t="b">
        <v>0</v>
      </c>
      <c r="G293" t="s">
        <v>42</v>
      </c>
      <c r="H293">
        <v>16</v>
      </c>
      <c r="I293">
        <v>17</v>
      </c>
      <c r="J293" t="s">
        <v>27</v>
      </c>
      <c r="K293" t="s">
        <v>75</v>
      </c>
      <c r="L293" t="str">
        <f>_xlfn.XLOOKUP(Table1[[#This Row],[TeamFavoriteID]],Table2[team_id],Table2[team_name],_xlfn.XLOOKUP(Table1[[#This Row],[TeamFavoriteID]],Table2[team_id_pfr],Table2[team_name],"Even"))</f>
        <v>Kansas City Chiefs</v>
      </c>
      <c r="M293">
        <v>-12.5</v>
      </c>
      <c r="N293">
        <f>IF(Table1[[#This Row],[TeamFavorite]]=Table1[[#This Row],[TeamHome]],Table1[[#This Row],[ScoreAway]]-Table1[[#This Row],[ScoreHome]],Table1[[#This Row],[ScoreHome]]-Table1[[#This Row],[ScoreAway]])</f>
        <v>1</v>
      </c>
      <c r="O293">
        <f>IF(Table1[[#This Row],[SpreadActual]]&lt;Table1[[#This Row],[SpreadFavorite]],1,0)</f>
        <v>0</v>
      </c>
      <c r="Q293" t="s">
        <v>83</v>
      </c>
      <c r="R293" t="b">
        <v>0</v>
      </c>
    </row>
    <row r="294" spans="1:21" x14ac:dyDescent="0.2">
      <c r="A294" s="1">
        <v>24795</v>
      </c>
      <c r="B294">
        <v>1967</v>
      </c>
      <c r="C294">
        <f>_xlfn.MAXIFS(Table1[ScheduleWeekWritten],Table1[ScheduleSeason],Table1[[#This Row],[ScheduleSeason]])</f>
        <v>17</v>
      </c>
      <c r="D294">
        <v>10</v>
      </c>
      <c r="E294" cm="1">
        <f t="array" ref="E294">_xlfn.XLOOKUP(Table1[[#This Row],[ScheduleWeekWritten]],Table3[Game],100+Table3[Increase],Table1[[#This Row],[ScheduleWeekWritten]])</f>
        <v>10</v>
      </c>
      <c r="F294" t="b">
        <v>0</v>
      </c>
      <c r="G294" t="s">
        <v>50</v>
      </c>
      <c r="H294">
        <v>28</v>
      </c>
      <c r="I294">
        <v>20</v>
      </c>
      <c r="J294" t="s">
        <v>49</v>
      </c>
      <c r="K294" t="s">
        <v>90</v>
      </c>
      <c r="L294" t="str">
        <f>_xlfn.XLOOKUP(Table1[[#This Row],[TeamFavoriteID]],Table2[team_id],Table2[team_name],_xlfn.XLOOKUP(Table1[[#This Row],[TeamFavoriteID]],Table2[team_id_pfr],Table2[team_name],"Even"))</f>
        <v>New York Giants</v>
      </c>
      <c r="M294">
        <v>-2.5</v>
      </c>
      <c r="N294">
        <f>IF(Table1[[#This Row],[TeamFavorite]]=Table1[[#This Row],[TeamHome]],Table1[[#This Row],[ScoreAway]]-Table1[[#This Row],[ScoreHome]],Table1[[#This Row],[ScoreHome]]-Table1[[#This Row],[ScoreAway]])</f>
        <v>-8</v>
      </c>
      <c r="O294">
        <f>IF(Table1[[#This Row],[SpreadActual]]&lt;Table1[[#This Row],[SpreadFavorite]],1,0)</f>
        <v>1</v>
      </c>
      <c r="Q294" t="s">
        <v>84</v>
      </c>
      <c r="R294" t="b">
        <v>0</v>
      </c>
      <c r="S294">
        <v>43</v>
      </c>
      <c r="T294">
        <v>20</v>
      </c>
      <c r="U294">
        <v>52</v>
      </c>
    </row>
    <row r="295" spans="1:21" x14ac:dyDescent="0.2">
      <c r="A295" s="1">
        <v>24795</v>
      </c>
      <c r="B295">
        <v>1967</v>
      </c>
      <c r="C295">
        <f>_xlfn.MAXIFS(Table1[ScheduleWeekWritten],Table1[ScheduleSeason],Table1[[#This Row],[ScheduleSeason]])</f>
        <v>17</v>
      </c>
      <c r="D295">
        <v>12</v>
      </c>
      <c r="E295" cm="1">
        <f t="array" ref="E295">_xlfn.XLOOKUP(Table1[[#This Row],[ScheduleWeekWritten]],Table3[Game],100+Table3[Increase],Table1[[#This Row],[ScheduleWeekWritten]])</f>
        <v>12</v>
      </c>
      <c r="F295" t="b">
        <v>0</v>
      </c>
      <c r="G295" t="s">
        <v>20</v>
      </c>
      <c r="H295">
        <v>31</v>
      </c>
      <c r="I295">
        <v>17</v>
      </c>
      <c r="J295" t="s">
        <v>19</v>
      </c>
      <c r="K295" t="s">
        <v>21</v>
      </c>
      <c r="L295" t="str">
        <f>_xlfn.XLOOKUP(Table1[[#This Row],[TeamFavoriteID]],Table2[team_id],Table2[team_name],_xlfn.XLOOKUP(Table1[[#This Row],[TeamFavoriteID]],Table2[team_id_pfr],Table2[team_name],"Even"))</f>
        <v>Las Vegas Raiders</v>
      </c>
      <c r="M295">
        <v>-27</v>
      </c>
      <c r="N295">
        <f>IF(Table1[[#This Row],[TeamFavorite]]=Table1[[#This Row],[TeamHome]],Table1[[#This Row],[ScoreAway]]-Table1[[#This Row],[ScoreHome]],Table1[[#This Row],[ScoreHome]]-Table1[[#This Row],[ScoreAway]])</f>
        <v>14</v>
      </c>
      <c r="O295">
        <f>IF(Table1[[#This Row],[SpreadActual]]&lt;Table1[[#This Row],[SpreadFavorite]],1,0)</f>
        <v>0</v>
      </c>
      <c r="Q295" t="s">
        <v>76</v>
      </c>
      <c r="R295" t="b">
        <v>0</v>
      </c>
    </row>
    <row r="296" spans="1:21" x14ac:dyDescent="0.2">
      <c r="A296" s="1">
        <v>24795</v>
      </c>
      <c r="B296">
        <v>1967</v>
      </c>
      <c r="C296">
        <f>_xlfn.MAXIFS(Table1[ScheduleWeekWritten],Table1[ScheduleSeason],Table1[[#This Row],[ScheduleSeason]])</f>
        <v>17</v>
      </c>
      <c r="D296">
        <v>10</v>
      </c>
      <c r="E296" cm="1">
        <f t="array" ref="E296">_xlfn.XLOOKUP(Table1[[#This Row],[ScheduleWeekWritten]],Table3[Game],100+Table3[Increase],Table1[[#This Row],[ScheduleWeekWritten]])</f>
        <v>10</v>
      </c>
      <c r="F296" t="b">
        <v>0</v>
      </c>
      <c r="G296" t="s">
        <v>58</v>
      </c>
      <c r="H296">
        <v>48</v>
      </c>
      <c r="I296">
        <v>21</v>
      </c>
      <c r="J296" t="s">
        <v>95</v>
      </c>
      <c r="K296" t="s">
        <v>77</v>
      </c>
      <c r="L296" t="str">
        <f>_xlfn.XLOOKUP(Table1[[#This Row],[TeamFavoriteID]],Table2[team_id],Table2[team_name],_xlfn.XLOOKUP(Table1[[#This Row],[TeamFavoriteID]],Table2[team_id_pfr],Table2[team_name],"Even"))</f>
        <v>Philadelphia Eagles</v>
      </c>
      <c r="M296">
        <v>-9</v>
      </c>
      <c r="N296">
        <f>IF(Table1[[#This Row],[TeamFavorite]]=Table1[[#This Row],[TeamHome]],Table1[[#This Row],[ScoreAway]]-Table1[[#This Row],[ScoreHome]],Table1[[#This Row],[ScoreHome]]-Table1[[#This Row],[ScoreAway]])</f>
        <v>-27</v>
      </c>
      <c r="O296">
        <f>IF(Table1[[#This Row],[SpreadActual]]&lt;Table1[[#This Row],[SpreadFavorite]],1,0)</f>
        <v>1</v>
      </c>
      <c r="Q296" t="s">
        <v>78</v>
      </c>
      <c r="R296" t="b">
        <v>0</v>
      </c>
      <c r="S296">
        <v>44</v>
      </c>
      <c r="T296">
        <v>18</v>
      </c>
      <c r="U296">
        <v>53</v>
      </c>
    </row>
    <row r="297" spans="1:21" x14ac:dyDescent="0.2">
      <c r="A297" s="1">
        <v>24799</v>
      </c>
      <c r="B297">
        <v>1967</v>
      </c>
      <c r="C297">
        <f>_xlfn.MAXIFS(Table1[ScheduleWeekWritten],Table1[ScheduleSeason],Table1[[#This Row],[ScheduleSeason]])</f>
        <v>17</v>
      </c>
      <c r="D297">
        <v>11</v>
      </c>
      <c r="E297" cm="1">
        <f t="array" ref="E297">_xlfn.XLOOKUP(Table1[[#This Row],[ScheduleWeekWritten]],Table3[Game],100+Table3[Increase],Table1[[#This Row],[ScheduleWeekWritten]])</f>
        <v>11</v>
      </c>
      <c r="F297" t="b">
        <v>0</v>
      </c>
      <c r="G297" t="s">
        <v>67</v>
      </c>
      <c r="H297">
        <v>46</v>
      </c>
      <c r="I297">
        <v>21</v>
      </c>
      <c r="J297" t="s">
        <v>57</v>
      </c>
      <c r="K297" t="s">
        <v>68</v>
      </c>
      <c r="L297" t="str">
        <f>_xlfn.XLOOKUP(Table1[[#This Row],[TeamFavoriteID]],Table2[team_id],Table2[team_name],_xlfn.XLOOKUP(Table1[[#This Row],[TeamFavoriteID]],Table2[team_id_pfr],Table2[team_name],"Even"))</f>
        <v>Dallas Cowboys</v>
      </c>
      <c r="M297">
        <v>-4.5</v>
      </c>
      <c r="N297">
        <f>IF(Table1[[#This Row],[TeamFavorite]]=Table1[[#This Row],[TeamHome]],Table1[[#This Row],[ScoreAway]]-Table1[[#This Row],[ScoreHome]],Table1[[#This Row],[ScoreHome]]-Table1[[#This Row],[ScoreAway]])</f>
        <v>-25</v>
      </c>
      <c r="O297">
        <f>IF(Table1[[#This Row],[SpreadActual]]&lt;Table1[[#This Row],[SpreadFavorite]],1,0)</f>
        <v>1</v>
      </c>
      <c r="Q297" t="s">
        <v>69</v>
      </c>
      <c r="R297" t="b">
        <v>0</v>
      </c>
      <c r="S297">
        <v>57</v>
      </c>
      <c r="T297">
        <v>12</v>
      </c>
      <c r="U297">
        <v>55</v>
      </c>
    </row>
    <row r="298" spans="1:21" x14ac:dyDescent="0.2">
      <c r="A298" s="1">
        <v>24799</v>
      </c>
      <c r="B298">
        <v>1967</v>
      </c>
      <c r="C298">
        <f>_xlfn.MAXIFS(Table1[ScheduleWeekWritten],Table1[ScheduleSeason],Table1[[#This Row],[ScheduleSeason]])</f>
        <v>17</v>
      </c>
      <c r="D298">
        <v>11</v>
      </c>
      <c r="E298" cm="1">
        <f t="array" ref="E298">_xlfn.XLOOKUP(Table1[[#This Row],[ScheduleWeekWritten]],Table3[Game],100+Table3[Increase],Table1[[#This Row],[ScheduleWeekWritten]])</f>
        <v>11</v>
      </c>
      <c r="F298" t="b">
        <v>0</v>
      </c>
      <c r="G298" t="s">
        <v>45</v>
      </c>
      <c r="H298">
        <v>7</v>
      </c>
      <c r="I298">
        <v>31</v>
      </c>
      <c r="J298" t="s">
        <v>39</v>
      </c>
      <c r="K298" t="s">
        <v>40</v>
      </c>
      <c r="L298" t="str">
        <f>_xlfn.XLOOKUP(Table1[[#This Row],[TeamFavoriteID]],Table2[team_id],Table2[team_name],_xlfn.XLOOKUP(Table1[[#This Row],[TeamFavoriteID]],Table2[team_id_pfr],Table2[team_name],"Even"))</f>
        <v>Los Angeles Rams</v>
      </c>
      <c r="M298">
        <v>-10.5</v>
      </c>
      <c r="N298">
        <f>IF(Table1[[#This Row],[TeamFavorite]]=Table1[[#This Row],[TeamHome]],Table1[[#This Row],[ScoreAway]]-Table1[[#This Row],[ScoreHome]],Table1[[#This Row],[ScoreHome]]-Table1[[#This Row],[ScoreAway]])</f>
        <v>-24</v>
      </c>
      <c r="O298">
        <f>IF(Table1[[#This Row],[SpreadActual]]&lt;Table1[[#This Row],[SpreadFavorite]],1,0)</f>
        <v>1</v>
      </c>
      <c r="Q298" t="s">
        <v>48</v>
      </c>
      <c r="R298" t="b">
        <v>0</v>
      </c>
      <c r="S298">
        <v>33</v>
      </c>
      <c r="T298">
        <v>11</v>
      </c>
      <c r="U298">
        <v>73</v>
      </c>
    </row>
    <row r="299" spans="1:21" x14ac:dyDescent="0.2">
      <c r="A299" s="1">
        <v>24799</v>
      </c>
      <c r="B299">
        <v>1967</v>
      </c>
      <c r="C299">
        <f>_xlfn.MAXIFS(Table1[ScheduleWeekWritten],Table1[ScheduleSeason],Table1[[#This Row],[ScheduleSeason]])</f>
        <v>17</v>
      </c>
      <c r="D299">
        <v>13</v>
      </c>
      <c r="E299" cm="1">
        <f t="array" ref="E299">_xlfn.XLOOKUP(Table1[[#This Row],[ScheduleWeekWritten]],Table3[Game],100+Table3[Increase],Table1[[#This Row],[ScheduleWeekWritten]])</f>
        <v>13</v>
      </c>
      <c r="F299" t="b">
        <v>0</v>
      </c>
      <c r="G299" t="s">
        <v>42</v>
      </c>
      <c r="H299">
        <v>22</v>
      </c>
      <c r="I299">
        <v>44</v>
      </c>
      <c r="J299" t="s">
        <v>20</v>
      </c>
      <c r="K299" t="s">
        <v>75</v>
      </c>
      <c r="L299" t="str">
        <f>_xlfn.XLOOKUP(Table1[[#This Row],[TeamFavoriteID]],Table2[team_id],Table2[team_name],_xlfn.XLOOKUP(Table1[[#This Row],[TeamFavoriteID]],Table2[team_id_pfr],Table2[team_name],"Even"))</f>
        <v>Kansas City Chiefs</v>
      </c>
      <c r="M299">
        <v>-6.5</v>
      </c>
      <c r="N299">
        <f>IF(Table1[[#This Row],[TeamFavorite]]=Table1[[#This Row],[TeamHome]],Table1[[#This Row],[ScoreAway]]-Table1[[#This Row],[ScoreHome]],Table1[[#This Row],[ScoreHome]]-Table1[[#This Row],[ScoreAway]])</f>
        <v>22</v>
      </c>
      <c r="O299">
        <f>IF(Table1[[#This Row],[SpreadActual]]&lt;Table1[[#This Row],[SpreadFavorite]],1,0)</f>
        <v>0</v>
      </c>
      <c r="Q299" t="s">
        <v>83</v>
      </c>
      <c r="R299" t="b">
        <v>0</v>
      </c>
    </row>
    <row r="300" spans="1:21" x14ac:dyDescent="0.2">
      <c r="A300" s="1">
        <v>24799</v>
      </c>
      <c r="B300">
        <v>1967</v>
      </c>
      <c r="C300">
        <f>_xlfn.MAXIFS(Table1[ScheduleWeekWritten],Table1[ScheduleSeason],Table1[[#This Row],[ScheduleSeason]])</f>
        <v>17</v>
      </c>
      <c r="D300">
        <v>13</v>
      </c>
      <c r="E300" cm="1">
        <f t="array" ref="E300">_xlfn.XLOOKUP(Table1[[#This Row],[ScheduleWeekWritten]],Table3[Game],100+Table3[Increase],Table1[[#This Row],[ScheduleWeekWritten]])</f>
        <v>13</v>
      </c>
      <c r="F300" t="b">
        <v>0</v>
      </c>
      <c r="G300" t="s">
        <v>27</v>
      </c>
      <c r="H300">
        <v>24</v>
      </c>
      <c r="I300">
        <v>20</v>
      </c>
      <c r="J300" t="s">
        <v>24</v>
      </c>
      <c r="K300" t="s">
        <v>29</v>
      </c>
      <c r="L300" t="str">
        <f>_xlfn.XLOOKUP(Table1[[#This Row],[TeamFavoriteID]],Table2[team_id],Table2[team_name],_xlfn.XLOOKUP(Table1[[#This Row],[TeamFavoriteID]],Table2[team_id_pfr],Table2[team_name],"Even"))</f>
        <v>Los Angeles Chargers</v>
      </c>
      <c r="M300">
        <v>-13.5</v>
      </c>
      <c r="N300">
        <f>IF(Table1[[#This Row],[TeamFavorite]]=Table1[[#This Row],[TeamHome]],Table1[[#This Row],[ScoreAway]]-Table1[[#This Row],[ScoreHome]],Table1[[#This Row],[ScoreHome]]-Table1[[#This Row],[ScoreAway]])</f>
        <v>4</v>
      </c>
      <c r="O300">
        <f>IF(Table1[[#This Row],[SpreadActual]]&lt;Table1[[#This Row],[SpreadFavorite]],1,0)</f>
        <v>0</v>
      </c>
      <c r="Q300" t="s">
        <v>94</v>
      </c>
      <c r="R300" t="b">
        <v>0</v>
      </c>
    </row>
    <row r="301" spans="1:21" x14ac:dyDescent="0.2">
      <c r="A301" s="1">
        <v>24802</v>
      </c>
      <c r="B301">
        <v>1967</v>
      </c>
      <c r="C301">
        <f>_xlfn.MAXIFS(Table1[ScheduleWeekWritten],Table1[ScheduleSeason],Table1[[#This Row],[ScheduleSeason]])</f>
        <v>17</v>
      </c>
      <c r="D301">
        <v>11</v>
      </c>
      <c r="E301" cm="1">
        <f t="array" ref="E301">_xlfn.XLOOKUP(Table1[[#This Row],[ScheduleWeekWritten]],Table3[Game],100+Table3[Increase],Table1[[#This Row],[ScheduleWeekWritten]])</f>
        <v>11</v>
      </c>
      <c r="F301" t="b">
        <v>0</v>
      </c>
      <c r="G301" t="s">
        <v>46</v>
      </c>
      <c r="H301">
        <v>13</v>
      </c>
      <c r="I301">
        <v>17</v>
      </c>
      <c r="J301" t="s">
        <v>33</v>
      </c>
      <c r="K301" t="s">
        <v>35</v>
      </c>
      <c r="L301" t="str">
        <f>_xlfn.XLOOKUP(Table1[[#This Row],[TeamFavoriteID]],Table2[team_id],Table2[team_name],_xlfn.XLOOKUP(Table1[[#This Row],[TeamFavoriteID]],Table2[team_id_pfr],Table2[team_name],"Even"))</f>
        <v>Green Bay Packers</v>
      </c>
      <c r="M301">
        <v>-5.5</v>
      </c>
      <c r="N301">
        <f>IF(Table1[[#This Row],[TeamFavorite]]=Table1[[#This Row],[TeamHome]],Table1[[#This Row],[ScoreAway]]-Table1[[#This Row],[ScoreHome]],Table1[[#This Row],[ScoreHome]]-Table1[[#This Row],[ScoreAway]])</f>
        <v>-4</v>
      </c>
      <c r="O301">
        <f>IF(Table1[[#This Row],[SpreadActual]]&lt;Table1[[#This Row],[SpreadFavorite]],1,0)</f>
        <v>0</v>
      </c>
      <c r="Q301" t="s">
        <v>86</v>
      </c>
      <c r="R301" t="b">
        <v>0</v>
      </c>
      <c r="S301">
        <v>39</v>
      </c>
      <c r="T301">
        <v>14</v>
      </c>
      <c r="U301">
        <v>72</v>
      </c>
    </row>
    <row r="302" spans="1:21" x14ac:dyDescent="0.2">
      <c r="A302" s="1">
        <v>24802</v>
      </c>
      <c r="B302">
        <v>1967</v>
      </c>
      <c r="C302">
        <f>_xlfn.MAXIFS(Table1[ScheduleWeekWritten],Table1[ScheduleSeason],Table1[[#This Row],[ScheduleSeason]])</f>
        <v>17</v>
      </c>
      <c r="D302">
        <v>11</v>
      </c>
      <c r="E302" cm="1">
        <f t="array" ref="E302">_xlfn.XLOOKUP(Table1[[#This Row],[ScheduleWeekWritten]],Table3[Game],100+Table3[Increase],Table1[[#This Row],[ScheduleWeekWritten]])</f>
        <v>11</v>
      </c>
      <c r="F302" t="b">
        <v>0</v>
      </c>
      <c r="G302" t="s">
        <v>62</v>
      </c>
      <c r="H302">
        <v>42</v>
      </c>
      <c r="I302">
        <v>37</v>
      </c>
      <c r="J302" t="s">
        <v>61</v>
      </c>
      <c r="K302" t="s">
        <v>63</v>
      </c>
      <c r="L302" t="str">
        <f>_xlfn.XLOOKUP(Table1[[#This Row],[TeamFavoriteID]],Table2[team_id],Table2[team_name],_xlfn.XLOOKUP(Table1[[#This Row],[TeamFavoriteID]],Table2[team_id_pfr],Table2[team_name],"Even"))</f>
        <v>Cleveland Browns</v>
      </c>
      <c r="M302">
        <v>-3.5</v>
      </c>
      <c r="N302">
        <f>IF(Table1[[#This Row],[TeamFavorite]]=Table1[[#This Row],[TeamHome]],Table1[[#This Row],[ScoreAway]]-Table1[[#This Row],[ScoreHome]],Table1[[#This Row],[ScoreHome]]-Table1[[#This Row],[ScoreAway]])</f>
        <v>-5</v>
      </c>
      <c r="O302">
        <f>IF(Table1[[#This Row],[SpreadActual]]&lt;Table1[[#This Row],[SpreadFavorite]],1,0)</f>
        <v>1</v>
      </c>
      <c r="Q302" t="s">
        <v>66</v>
      </c>
      <c r="R302" t="b">
        <v>0</v>
      </c>
      <c r="S302">
        <v>46</v>
      </c>
      <c r="T302">
        <v>15</v>
      </c>
      <c r="U302">
        <v>59</v>
      </c>
    </row>
    <row r="303" spans="1:21" x14ac:dyDescent="0.2">
      <c r="A303" s="1">
        <v>24802</v>
      </c>
      <c r="B303">
        <v>1967</v>
      </c>
      <c r="C303">
        <f>_xlfn.MAXIFS(Table1[ScheduleWeekWritten],Table1[ScheduleSeason],Table1[[#This Row],[ScheduleSeason]])</f>
        <v>17</v>
      </c>
      <c r="D303">
        <v>13</v>
      </c>
      <c r="E303" cm="1">
        <f t="array" ref="E303">_xlfn.XLOOKUP(Table1[[#This Row],[ScheduleWeekWritten]],Table3[Game],100+Table3[Increase],Table1[[#This Row],[ScheduleWeekWritten]])</f>
        <v>13</v>
      </c>
      <c r="F303" t="b">
        <v>0</v>
      </c>
      <c r="G303" t="s">
        <v>23</v>
      </c>
      <c r="H303">
        <v>27</v>
      </c>
      <c r="I303">
        <v>6</v>
      </c>
      <c r="J303" t="s">
        <v>37</v>
      </c>
      <c r="K303" t="s">
        <v>25</v>
      </c>
      <c r="L303" t="str">
        <f>_xlfn.XLOOKUP(Table1[[#This Row],[TeamFavoriteID]],Table2[team_id],Table2[team_name],_xlfn.XLOOKUP(Table1[[#This Row],[TeamFavoriteID]],Table2[team_id_pfr],Table2[team_name],"Even"))</f>
        <v>Houston Oilers</v>
      </c>
      <c r="M303">
        <v>-6.5</v>
      </c>
      <c r="N303">
        <f>IF(Table1[[#This Row],[TeamFavorite]]=Table1[[#This Row],[TeamHome]],Table1[[#This Row],[ScoreAway]]-Table1[[#This Row],[ScoreHome]],Table1[[#This Row],[ScoreHome]]-Table1[[#This Row],[ScoreAway]])</f>
        <v>-21</v>
      </c>
      <c r="O303">
        <f>IF(Table1[[#This Row],[SpreadActual]]&lt;Table1[[#This Row],[SpreadFavorite]],1,0)</f>
        <v>1</v>
      </c>
      <c r="Q303" t="s">
        <v>26</v>
      </c>
      <c r="R303" t="b">
        <v>0</v>
      </c>
    </row>
    <row r="304" spans="1:21" x14ac:dyDescent="0.2">
      <c r="A304" s="1">
        <v>24802</v>
      </c>
      <c r="B304">
        <v>1967</v>
      </c>
      <c r="C304">
        <f>_xlfn.MAXIFS(Table1[ScheduleWeekWritten],Table1[ScheduleSeason],Table1[[#This Row],[ScheduleSeason]])</f>
        <v>17</v>
      </c>
      <c r="D304">
        <v>13</v>
      </c>
      <c r="E304" cm="1">
        <f t="array" ref="E304">_xlfn.XLOOKUP(Table1[[#This Row],[ScheduleWeekWritten]],Table3[Game],100+Table3[Increase],Table1[[#This Row],[ScheduleWeekWritten]])</f>
        <v>13</v>
      </c>
      <c r="F304" t="b">
        <v>0</v>
      </c>
      <c r="G304" t="s">
        <v>19</v>
      </c>
      <c r="H304">
        <v>17</v>
      </c>
      <c r="I304">
        <v>14</v>
      </c>
      <c r="J304" t="s">
        <v>28</v>
      </c>
      <c r="K304" t="s">
        <v>43</v>
      </c>
      <c r="L304" t="str">
        <f>_xlfn.XLOOKUP(Table1[[#This Row],[TeamFavoriteID]],Table2[team_id],Table2[team_name],_xlfn.XLOOKUP(Table1[[#This Row],[TeamFavoriteID]],Table2[team_id_pfr],Table2[team_name],"Even"))</f>
        <v>Buffalo Bills</v>
      </c>
      <c r="M304">
        <v>-8.5</v>
      </c>
      <c r="N304">
        <f>IF(Table1[[#This Row],[TeamFavorite]]=Table1[[#This Row],[TeamHome]],Table1[[#This Row],[ScoreAway]]-Table1[[#This Row],[ScoreHome]],Table1[[#This Row],[ScoreHome]]-Table1[[#This Row],[ScoreAway]])</f>
        <v>3</v>
      </c>
      <c r="O304">
        <f>IF(Table1[[#This Row],[SpreadActual]]&lt;Table1[[#This Row],[SpreadFavorite]],1,0)</f>
        <v>0</v>
      </c>
      <c r="Q304" t="s">
        <v>22</v>
      </c>
      <c r="R304" t="b">
        <v>0</v>
      </c>
    </row>
    <row r="305" spans="1:21" x14ac:dyDescent="0.2">
      <c r="A305" s="1">
        <v>24802</v>
      </c>
      <c r="B305">
        <v>1967</v>
      </c>
      <c r="C305">
        <f>_xlfn.MAXIFS(Table1[ScheduleWeekWritten],Table1[ScheduleSeason],Table1[[#This Row],[ScheduleSeason]])</f>
        <v>17</v>
      </c>
      <c r="D305">
        <v>11</v>
      </c>
      <c r="E305" cm="1">
        <f t="array" ref="E305">_xlfn.XLOOKUP(Table1[[#This Row],[ScheduleWeekWritten]],Table3[Game],100+Table3[Increase],Table1[[#This Row],[ScheduleWeekWritten]])</f>
        <v>11</v>
      </c>
      <c r="F305" t="b">
        <v>0</v>
      </c>
      <c r="G305" t="s">
        <v>95</v>
      </c>
      <c r="H305">
        <v>27</v>
      </c>
      <c r="I305">
        <v>24</v>
      </c>
      <c r="J305" t="s">
        <v>38</v>
      </c>
      <c r="K305" t="s">
        <v>98</v>
      </c>
      <c r="L305" t="str">
        <f>_xlfn.XLOOKUP(Table1[[#This Row],[TeamFavoriteID]],Table2[team_id],Table2[team_name],_xlfn.XLOOKUP(Table1[[#This Row],[TeamFavoriteID]],Table2[team_id_pfr],Table2[team_name],"Even"))</f>
        <v>New Orleans Saints</v>
      </c>
      <c r="M305">
        <v>-7.5</v>
      </c>
      <c r="N305">
        <f>IF(Table1[[#This Row],[TeamFavorite]]=Table1[[#This Row],[TeamHome]],Table1[[#This Row],[ScoreAway]]-Table1[[#This Row],[ScoreHome]],Table1[[#This Row],[ScoreHome]]-Table1[[#This Row],[ScoreAway]])</f>
        <v>-3</v>
      </c>
      <c r="O305">
        <f>IF(Table1[[#This Row],[SpreadActual]]&lt;Table1[[#This Row],[SpreadFavorite]],1,0)</f>
        <v>0</v>
      </c>
      <c r="Q305" t="s">
        <v>96</v>
      </c>
      <c r="R305" t="b">
        <v>0</v>
      </c>
      <c r="S305">
        <v>72</v>
      </c>
      <c r="T305">
        <v>10</v>
      </c>
      <c r="U305">
        <v>84</v>
      </c>
    </row>
    <row r="306" spans="1:21" x14ac:dyDescent="0.2">
      <c r="A306" s="1">
        <v>24802</v>
      </c>
      <c r="B306">
        <v>1967</v>
      </c>
      <c r="C306">
        <f>_xlfn.MAXIFS(Table1[ScheduleWeekWritten],Table1[ScheduleSeason],Table1[[#This Row],[ScheduleSeason]])</f>
        <v>17</v>
      </c>
      <c r="D306">
        <v>11</v>
      </c>
      <c r="E306" cm="1">
        <f t="array" ref="E306">_xlfn.XLOOKUP(Table1[[#This Row],[ScheduleWeekWritten]],Table3[Game],100+Table3[Increase],Table1[[#This Row],[ScheduleWeekWritten]])</f>
        <v>11</v>
      </c>
      <c r="F306" t="b">
        <v>0</v>
      </c>
      <c r="G306" t="s">
        <v>50</v>
      </c>
      <c r="H306">
        <v>44</v>
      </c>
      <c r="I306">
        <v>7</v>
      </c>
      <c r="J306" t="s">
        <v>58</v>
      </c>
      <c r="K306" t="s">
        <v>77</v>
      </c>
      <c r="L306" t="str">
        <f>_xlfn.XLOOKUP(Table1[[#This Row],[TeamFavoriteID]],Table2[team_id],Table2[team_name],_xlfn.XLOOKUP(Table1[[#This Row],[TeamFavoriteID]],Table2[team_id_pfr],Table2[team_name],"Even"))</f>
        <v>Philadelphia Eagles</v>
      </c>
      <c r="M306">
        <v>-3.5</v>
      </c>
      <c r="N306">
        <f>IF(Table1[[#This Row],[TeamFavorite]]=Table1[[#This Row],[TeamHome]],Table1[[#This Row],[ScoreAway]]-Table1[[#This Row],[ScoreHome]],Table1[[#This Row],[ScoreHome]]-Table1[[#This Row],[ScoreAway]])</f>
        <v>37</v>
      </c>
      <c r="O306">
        <f>IF(Table1[[#This Row],[SpreadActual]]&lt;Table1[[#This Row],[SpreadFavorite]],1,0)</f>
        <v>0</v>
      </c>
      <c r="Q306" t="s">
        <v>84</v>
      </c>
      <c r="R306" t="b">
        <v>0</v>
      </c>
      <c r="S306">
        <v>48</v>
      </c>
      <c r="T306">
        <v>14</v>
      </c>
      <c r="U306">
        <v>56</v>
      </c>
    </row>
    <row r="307" spans="1:21" x14ac:dyDescent="0.2">
      <c r="A307" s="1">
        <v>24802</v>
      </c>
      <c r="B307">
        <v>1967</v>
      </c>
      <c r="C307">
        <f>_xlfn.MAXIFS(Table1[ScheduleWeekWritten],Table1[ScheduleSeason],Table1[[#This Row],[ScheduleSeason]])</f>
        <v>17</v>
      </c>
      <c r="D307">
        <v>11</v>
      </c>
      <c r="E307" cm="1">
        <f t="array" ref="E307">_xlfn.XLOOKUP(Table1[[#This Row],[ScheduleWeekWritten]],Table3[Game],100+Table3[Increase],Table1[[#This Row],[ScheduleWeekWritten]])</f>
        <v>11</v>
      </c>
      <c r="F307" t="b">
        <v>0</v>
      </c>
      <c r="G307" t="s">
        <v>49</v>
      </c>
      <c r="H307">
        <v>27</v>
      </c>
      <c r="I307">
        <v>41</v>
      </c>
      <c r="J307" t="s">
        <v>54</v>
      </c>
      <c r="K307" t="s">
        <v>51</v>
      </c>
      <c r="L307" t="str">
        <f>_xlfn.XLOOKUP(Table1[[#This Row],[TeamFavoriteID]],Table2[team_id],Table2[team_name],_xlfn.XLOOKUP(Table1[[#This Row],[TeamFavoriteID]],Table2[team_id_pfr],Table2[team_name],"Even"))</f>
        <v>Pittsburgh Steelers</v>
      </c>
      <c r="M307">
        <v>-3.5</v>
      </c>
      <c r="N307">
        <f>IF(Table1[[#This Row],[TeamFavorite]]=Table1[[#This Row],[TeamHome]],Table1[[#This Row],[ScoreAway]]-Table1[[#This Row],[ScoreHome]],Table1[[#This Row],[ScoreHome]]-Table1[[#This Row],[ScoreAway]])</f>
        <v>14</v>
      </c>
      <c r="O307">
        <f>IF(Table1[[#This Row],[SpreadActual]]&lt;Table1[[#This Row],[SpreadFavorite]],1,0)</f>
        <v>0</v>
      </c>
      <c r="Q307" t="s">
        <v>52</v>
      </c>
      <c r="R307" t="b">
        <v>0</v>
      </c>
      <c r="S307">
        <v>41</v>
      </c>
      <c r="T307">
        <v>11</v>
      </c>
      <c r="U307">
        <v>70</v>
      </c>
    </row>
    <row r="308" spans="1:21" x14ac:dyDescent="0.2">
      <c r="A308" s="1">
        <v>24802</v>
      </c>
      <c r="B308">
        <v>1967</v>
      </c>
      <c r="C308">
        <f>_xlfn.MAXIFS(Table1[ScheduleWeekWritten],Table1[ScheduleSeason],Table1[[#This Row],[ScheduleSeason]])</f>
        <v>17</v>
      </c>
      <c r="D308">
        <v>11</v>
      </c>
      <c r="E308" cm="1">
        <f t="array" ref="E308">_xlfn.XLOOKUP(Table1[[#This Row],[ScheduleWeekWritten]],Table3[Game],100+Table3[Increase],Table1[[#This Row],[ScheduleWeekWritten]])</f>
        <v>11</v>
      </c>
      <c r="F308" t="b">
        <v>0</v>
      </c>
      <c r="G308" t="s">
        <v>53</v>
      </c>
      <c r="H308">
        <v>9</v>
      </c>
      <c r="I308">
        <v>26</v>
      </c>
      <c r="J308" t="s">
        <v>34</v>
      </c>
      <c r="K308" t="s">
        <v>72</v>
      </c>
      <c r="L308" t="str">
        <f>_xlfn.XLOOKUP(Table1[[#This Row],[TeamFavoriteID]],Table2[team_id],Table2[team_name],_xlfn.XLOOKUP(Table1[[#This Row],[TeamFavoriteID]],Table2[team_id_pfr],Table2[team_name],"Even"))</f>
        <v>Baltimore Colts</v>
      </c>
      <c r="M308">
        <v>-10.5</v>
      </c>
      <c r="N308">
        <f>IF(Table1[[#This Row],[TeamFavorite]]=Table1[[#This Row],[TeamHome]],Table1[[#This Row],[ScoreAway]]-Table1[[#This Row],[ScoreHome]],Table1[[#This Row],[ScoreHome]]-Table1[[#This Row],[ScoreAway]])</f>
        <v>-17</v>
      </c>
      <c r="O308">
        <f>IF(Table1[[#This Row],[SpreadActual]]&lt;Table1[[#This Row],[SpreadFavorite]],1,0)</f>
        <v>1</v>
      </c>
      <c r="Q308" t="s">
        <v>56</v>
      </c>
      <c r="R308" t="b">
        <v>0</v>
      </c>
      <c r="S308">
        <v>55</v>
      </c>
      <c r="T308">
        <v>12</v>
      </c>
      <c r="U308">
        <v>43</v>
      </c>
    </row>
    <row r="309" spans="1:21" x14ac:dyDescent="0.2">
      <c r="A309" s="1">
        <v>24809</v>
      </c>
      <c r="B309">
        <v>1967</v>
      </c>
      <c r="C309">
        <f>_xlfn.MAXIFS(Table1[ScheduleWeekWritten],Table1[ScheduleSeason],Table1[[#This Row],[ScheduleSeason]])</f>
        <v>17</v>
      </c>
      <c r="D309">
        <v>12</v>
      </c>
      <c r="E309" cm="1">
        <f t="array" ref="E309">_xlfn.XLOOKUP(Table1[[#This Row],[ScheduleWeekWritten]],Table3[Game],100+Table3[Increase],Table1[[#This Row],[ScheduleWeekWritten]])</f>
        <v>12</v>
      </c>
      <c r="F309" t="b">
        <v>0</v>
      </c>
      <c r="G309" t="s">
        <v>34</v>
      </c>
      <c r="H309">
        <v>23</v>
      </c>
      <c r="I309">
        <v>17</v>
      </c>
      <c r="J309" t="s">
        <v>67</v>
      </c>
      <c r="K309" t="s">
        <v>72</v>
      </c>
      <c r="L309" t="str">
        <f>_xlfn.XLOOKUP(Table1[[#This Row],[TeamFavoriteID]],Table2[team_id],Table2[team_name],_xlfn.XLOOKUP(Table1[[#This Row],[TeamFavoriteID]],Table2[team_id_pfr],Table2[team_name],"Even"))</f>
        <v>Baltimore Colts</v>
      </c>
      <c r="M309">
        <v>-8</v>
      </c>
      <c r="N309">
        <f>IF(Table1[[#This Row],[TeamFavorite]]=Table1[[#This Row],[TeamHome]],Table1[[#This Row],[ScoreAway]]-Table1[[#This Row],[ScoreHome]],Table1[[#This Row],[ScoreHome]]-Table1[[#This Row],[ScoreAway]])</f>
        <v>-6</v>
      </c>
      <c r="O309">
        <f>IF(Table1[[#This Row],[SpreadActual]]&lt;Table1[[#This Row],[SpreadFavorite]],1,0)</f>
        <v>0</v>
      </c>
      <c r="Q309" t="s">
        <v>80</v>
      </c>
      <c r="R309" t="b">
        <v>0</v>
      </c>
      <c r="S309">
        <v>37</v>
      </c>
      <c r="T309">
        <v>12</v>
      </c>
      <c r="U309">
        <v>90</v>
      </c>
    </row>
    <row r="310" spans="1:21" x14ac:dyDescent="0.2">
      <c r="A310" s="1">
        <v>24809</v>
      </c>
      <c r="B310">
        <v>1967</v>
      </c>
      <c r="C310">
        <f>_xlfn.MAXIFS(Table1[ScheduleWeekWritten],Table1[ScheduleSeason],Table1[[#This Row],[ScheduleSeason]])</f>
        <v>17</v>
      </c>
      <c r="D310">
        <v>12</v>
      </c>
      <c r="E310" cm="1">
        <f t="array" ref="E310">_xlfn.XLOOKUP(Table1[[#This Row],[ScheduleWeekWritten]],Table3[Game],100+Table3[Increase],Table1[[#This Row],[ScheduleWeekWritten]])</f>
        <v>12</v>
      </c>
      <c r="F310" t="b">
        <v>0</v>
      </c>
      <c r="G310" t="s">
        <v>62</v>
      </c>
      <c r="H310">
        <v>24</v>
      </c>
      <c r="I310">
        <v>14</v>
      </c>
      <c r="J310" t="s">
        <v>50</v>
      </c>
      <c r="K310" t="s">
        <v>63</v>
      </c>
      <c r="L310" t="str">
        <f>_xlfn.XLOOKUP(Table1[[#This Row],[TeamFavoriteID]],Table2[team_id],Table2[team_name],_xlfn.XLOOKUP(Table1[[#This Row],[TeamFavoriteID]],Table2[team_id_pfr],Table2[team_name],"Even"))</f>
        <v>Cleveland Browns</v>
      </c>
      <c r="M310">
        <v>-7</v>
      </c>
      <c r="N310">
        <f>IF(Table1[[#This Row],[TeamFavorite]]=Table1[[#This Row],[TeamHome]],Table1[[#This Row],[ScoreAway]]-Table1[[#This Row],[ScoreHome]],Table1[[#This Row],[ScoreHome]]-Table1[[#This Row],[ScoreAway]])</f>
        <v>-10</v>
      </c>
      <c r="O310">
        <f>IF(Table1[[#This Row],[SpreadActual]]&lt;Table1[[#This Row],[SpreadFavorite]],1,0)</f>
        <v>1</v>
      </c>
      <c r="Q310" t="s">
        <v>66</v>
      </c>
      <c r="R310" t="b">
        <v>0</v>
      </c>
      <c r="S310">
        <v>39</v>
      </c>
      <c r="T310">
        <v>15</v>
      </c>
      <c r="U310">
        <v>73</v>
      </c>
    </row>
    <row r="311" spans="1:21" x14ac:dyDescent="0.2">
      <c r="A311" s="1">
        <v>24809</v>
      </c>
      <c r="B311">
        <v>1967</v>
      </c>
      <c r="C311">
        <f>_xlfn.MAXIFS(Table1[ScheduleWeekWritten],Table1[ScheduleSeason],Table1[[#This Row],[ScheduleSeason]])</f>
        <v>17</v>
      </c>
      <c r="D311">
        <v>12</v>
      </c>
      <c r="E311" cm="1">
        <f t="array" ref="E311">_xlfn.XLOOKUP(Table1[[#This Row],[ScheduleWeekWritten]],Table3[Game],100+Table3[Increase],Table1[[#This Row],[ScheduleWeekWritten]])</f>
        <v>12</v>
      </c>
      <c r="F311" t="b">
        <v>0</v>
      </c>
      <c r="G311" t="s">
        <v>45</v>
      </c>
      <c r="H311">
        <v>14</v>
      </c>
      <c r="I311">
        <v>24</v>
      </c>
      <c r="J311" t="s">
        <v>49</v>
      </c>
      <c r="K311" t="s">
        <v>79</v>
      </c>
      <c r="L311" t="str">
        <f>_xlfn.XLOOKUP(Table1[[#This Row],[TeamFavoriteID]],Table2[team_id],Table2[team_name],_xlfn.XLOOKUP(Table1[[#This Row],[TeamFavoriteID]],Table2[team_id_pfr],Table2[team_name],"Even"))</f>
        <v>Detroit Lions</v>
      </c>
      <c r="M311">
        <v>-7</v>
      </c>
      <c r="N311">
        <f>IF(Table1[[#This Row],[TeamFavorite]]=Table1[[#This Row],[TeamHome]],Table1[[#This Row],[ScoreAway]]-Table1[[#This Row],[ScoreHome]],Table1[[#This Row],[ScoreHome]]-Table1[[#This Row],[ScoreAway]])</f>
        <v>10</v>
      </c>
      <c r="O311">
        <f>IF(Table1[[#This Row],[SpreadActual]]&lt;Table1[[#This Row],[SpreadFavorite]],1,0)</f>
        <v>0</v>
      </c>
      <c r="Q311" t="s">
        <v>48</v>
      </c>
      <c r="R311" t="b">
        <v>0</v>
      </c>
      <c r="S311">
        <v>34</v>
      </c>
      <c r="T311">
        <v>12</v>
      </c>
      <c r="U311">
        <v>76</v>
      </c>
    </row>
    <row r="312" spans="1:21" x14ac:dyDescent="0.2">
      <c r="A312" s="1">
        <v>24809</v>
      </c>
      <c r="B312">
        <v>1967</v>
      </c>
      <c r="C312">
        <f>_xlfn.MAXIFS(Table1[ScheduleWeekWritten],Table1[ScheduleSeason],Table1[[#This Row],[ScheduleSeason]])</f>
        <v>17</v>
      </c>
      <c r="D312">
        <v>14</v>
      </c>
      <c r="E312" cm="1">
        <f t="array" ref="E312">_xlfn.XLOOKUP(Table1[[#This Row],[ScheduleWeekWritten]],Table3[Game],100+Table3[Increase],Table1[[#This Row],[ScheduleWeekWritten]])</f>
        <v>14</v>
      </c>
      <c r="F312" t="b">
        <v>0</v>
      </c>
      <c r="G312" t="s">
        <v>23</v>
      </c>
      <c r="H312">
        <v>17</v>
      </c>
      <c r="I312">
        <v>14</v>
      </c>
      <c r="J312" t="s">
        <v>19</v>
      </c>
      <c r="K312" t="s">
        <v>25</v>
      </c>
      <c r="L312" t="str">
        <f>_xlfn.XLOOKUP(Table1[[#This Row],[TeamFavoriteID]],Table2[team_id],Table2[team_name],_xlfn.XLOOKUP(Table1[[#This Row],[TeamFavoriteID]],Table2[team_id_pfr],Table2[team_name],"Even"))</f>
        <v>Houston Oilers</v>
      </c>
      <c r="M312">
        <v>-14</v>
      </c>
      <c r="N312">
        <f>IF(Table1[[#This Row],[TeamFavorite]]=Table1[[#This Row],[TeamHome]],Table1[[#This Row],[ScoreAway]]-Table1[[#This Row],[ScoreHome]],Table1[[#This Row],[ScoreHome]]-Table1[[#This Row],[ScoreAway]])</f>
        <v>-3</v>
      </c>
      <c r="O312">
        <f>IF(Table1[[#This Row],[SpreadActual]]&lt;Table1[[#This Row],[SpreadFavorite]],1,0)</f>
        <v>0</v>
      </c>
      <c r="Q312" t="s">
        <v>26</v>
      </c>
      <c r="R312" t="b">
        <v>0</v>
      </c>
    </row>
    <row r="313" spans="1:21" x14ac:dyDescent="0.2">
      <c r="A313" s="1">
        <v>24809</v>
      </c>
      <c r="B313">
        <v>1967</v>
      </c>
      <c r="C313">
        <f>_xlfn.MAXIFS(Table1[ScheduleWeekWritten],Table1[ScheduleSeason],Table1[[#This Row],[ScheduleSeason]])</f>
        <v>17</v>
      </c>
      <c r="D313">
        <v>14</v>
      </c>
      <c r="E313" cm="1">
        <f t="array" ref="E313">_xlfn.XLOOKUP(Table1[[#This Row],[ScheduleWeekWritten]],Table3[Game],100+Table3[Increase],Table1[[#This Row],[ScheduleWeekWritten]])</f>
        <v>14</v>
      </c>
      <c r="F313" t="b">
        <v>0</v>
      </c>
      <c r="G313" t="s">
        <v>42</v>
      </c>
      <c r="H313">
        <v>23</v>
      </c>
      <c r="I313">
        <v>13</v>
      </c>
      <c r="J313" t="s">
        <v>28</v>
      </c>
      <c r="K313" t="s">
        <v>75</v>
      </c>
      <c r="L313" t="str">
        <f>_xlfn.XLOOKUP(Table1[[#This Row],[TeamFavoriteID]],Table2[team_id],Table2[team_name],_xlfn.XLOOKUP(Table1[[#This Row],[TeamFavoriteID]],Table2[team_id_pfr],Table2[team_name],"Even"))</f>
        <v>Kansas City Chiefs</v>
      </c>
      <c r="M313">
        <v>-15</v>
      </c>
      <c r="N313">
        <f>IF(Table1[[#This Row],[TeamFavorite]]=Table1[[#This Row],[TeamHome]],Table1[[#This Row],[ScoreAway]]-Table1[[#This Row],[ScoreHome]],Table1[[#This Row],[ScoreHome]]-Table1[[#This Row],[ScoreAway]])</f>
        <v>-10</v>
      </c>
      <c r="O313">
        <f>IF(Table1[[#This Row],[SpreadActual]]&lt;Table1[[#This Row],[SpreadFavorite]],1,0)</f>
        <v>0</v>
      </c>
      <c r="Q313" t="s">
        <v>83</v>
      </c>
      <c r="R313" t="b">
        <v>0</v>
      </c>
    </row>
    <row r="314" spans="1:21" x14ac:dyDescent="0.2">
      <c r="A314" s="1">
        <v>24809</v>
      </c>
      <c r="B314">
        <v>1967</v>
      </c>
      <c r="C314">
        <f>_xlfn.MAXIFS(Table1[ScheduleWeekWritten],Table1[ScheduleSeason],Table1[[#This Row],[ScheduleSeason]])</f>
        <v>17</v>
      </c>
      <c r="D314">
        <v>12</v>
      </c>
      <c r="E314" cm="1">
        <f t="array" ref="E314">_xlfn.XLOOKUP(Table1[[#This Row],[ScheduleWeekWritten]],Table3[Game],100+Table3[Increase],Table1[[#This Row],[ScheduleWeekWritten]])</f>
        <v>12</v>
      </c>
      <c r="F314" t="b">
        <v>0</v>
      </c>
      <c r="G314" t="s">
        <v>39</v>
      </c>
      <c r="H314">
        <v>20</v>
      </c>
      <c r="I314">
        <v>3</v>
      </c>
      <c r="J314" t="s">
        <v>38</v>
      </c>
      <c r="K314" t="s">
        <v>40</v>
      </c>
      <c r="L314" t="str">
        <f>_xlfn.XLOOKUP(Table1[[#This Row],[TeamFavoriteID]],Table2[team_id],Table2[team_name],_xlfn.XLOOKUP(Table1[[#This Row],[TeamFavoriteID]],Table2[team_id_pfr],Table2[team_name],"Even"))</f>
        <v>Los Angeles Rams</v>
      </c>
      <c r="M314">
        <v>-24</v>
      </c>
      <c r="N314">
        <f>IF(Table1[[#This Row],[TeamFavorite]]=Table1[[#This Row],[TeamHome]],Table1[[#This Row],[ScoreAway]]-Table1[[#This Row],[ScoreHome]],Table1[[#This Row],[ScoreHome]]-Table1[[#This Row],[ScoreAway]])</f>
        <v>-17</v>
      </c>
      <c r="O314">
        <f>IF(Table1[[#This Row],[SpreadActual]]&lt;Table1[[#This Row],[SpreadFavorite]],1,0)</f>
        <v>0</v>
      </c>
      <c r="Q314" t="s">
        <v>65</v>
      </c>
      <c r="R314" t="b">
        <v>0</v>
      </c>
      <c r="S314">
        <v>56</v>
      </c>
      <c r="T314">
        <v>8</v>
      </c>
      <c r="U314">
        <v>43</v>
      </c>
    </row>
    <row r="315" spans="1:21" x14ac:dyDescent="0.2">
      <c r="A315" s="1">
        <v>24809</v>
      </c>
      <c r="B315">
        <v>1967</v>
      </c>
      <c r="C315">
        <f>_xlfn.MAXIFS(Table1[ScheduleWeekWritten],Table1[ScheduleSeason],Table1[[#This Row],[ScheduleSeason]])</f>
        <v>17</v>
      </c>
      <c r="D315">
        <v>12</v>
      </c>
      <c r="E315" cm="1">
        <f t="array" ref="E315">_xlfn.XLOOKUP(Table1[[#This Row],[ScheduleWeekWritten]],Table3[Game],100+Table3[Increase],Table1[[#This Row],[ScheduleWeekWritten]])</f>
        <v>12</v>
      </c>
      <c r="F315" t="b">
        <v>0</v>
      </c>
      <c r="G315" t="s">
        <v>54</v>
      </c>
      <c r="H315">
        <v>27</v>
      </c>
      <c r="I315">
        <v>30</v>
      </c>
      <c r="J315" t="s">
        <v>33</v>
      </c>
      <c r="K315" t="s">
        <v>35</v>
      </c>
      <c r="L315" t="str">
        <f>_xlfn.XLOOKUP(Table1[[#This Row],[TeamFavoriteID]],Table2[team_id],Table2[team_name],_xlfn.XLOOKUP(Table1[[#This Row],[TeamFavoriteID]],Table2[team_id_pfr],Table2[team_name],"Even"))</f>
        <v>Green Bay Packers</v>
      </c>
      <c r="M315">
        <v>-7</v>
      </c>
      <c r="N315">
        <f>IF(Table1[[#This Row],[TeamFavorite]]=Table1[[#This Row],[TeamHome]],Table1[[#This Row],[ScoreAway]]-Table1[[#This Row],[ScoreHome]],Table1[[#This Row],[ScoreHome]]-Table1[[#This Row],[ScoreAway]])</f>
        <v>-3</v>
      </c>
      <c r="O315">
        <f>IF(Table1[[#This Row],[SpreadActual]]&lt;Table1[[#This Row],[SpreadFavorite]],1,0)</f>
        <v>0</v>
      </c>
      <c r="Q315" t="s">
        <v>73</v>
      </c>
      <c r="R315" t="b">
        <v>0</v>
      </c>
      <c r="S315">
        <v>25</v>
      </c>
      <c r="T315">
        <v>8</v>
      </c>
      <c r="U315">
        <v>79</v>
      </c>
    </row>
    <row r="316" spans="1:21" x14ac:dyDescent="0.2">
      <c r="A316" s="1">
        <v>24809</v>
      </c>
      <c r="B316">
        <v>1967</v>
      </c>
      <c r="C316">
        <f>_xlfn.MAXIFS(Table1[ScheduleWeekWritten],Table1[ScheduleSeason],Table1[[#This Row],[ScheduleSeason]])</f>
        <v>17</v>
      </c>
      <c r="D316">
        <v>14</v>
      </c>
      <c r="E316" cm="1">
        <f t="array" ref="E316">_xlfn.XLOOKUP(Table1[[#This Row],[ScheduleWeekWritten]],Table3[Game],100+Table3[Increase],Table1[[#This Row],[ScheduleWeekWritten]])</f>
        <v>14</v>
      </c>
      <c r="F316" t="b">
        <v>0</v>
      </c>
      <c r="G316" t="s">
        <v>31</v>
      </c>
      <c r="H316">
        <v>24</v>
      </c>
      <c r="I316">
        <v>33</v>
      </c>
      <c r="J316" t="s">
        <v>24</v>
      </c>
      <c r="K316" t="s">
        <v>32</v>
      </c>
      <c r="L316" t="str">
        <f>_xlfn.XLOOKUP(Table1[[#This Row],[TeamFavoriteID]],Table2[team_id],Table2[team_name],_xlfn.XLOOKUP(Table1[[#This Row],[TeamFavoriteID]],Table2[team_id_pfr],Table2[team_name],"Even"))</f>
        <v>New York Jets</v>
      </c>
      <c r="M316">
        <v>-14</v>
      </c>
      <c r="N316">
        <f>IF(Table1[[#This Row],[TeamFavorite]]=Table1[[#This Row],[TeamHome]],Table1[[#This Row],[ScoreAway]]-Table1[[#This Row],[ScoreHome]],Table1[[#This Row],[ScoreHome]]-Table1[[#This Row],[ScoreAway]])</f>
        <v>9</v>
      </c>
      <c r="O316">
        <f>IF(Table1[[#This Row],[SpreadActual]]&lt;Table1[[#This Row],[SpreadFavorite]],1,0)</f>
        <v>0</v>
      </c>
      <c r="Q316" t="s">
        <v>74</v>
      </c>
      <c r="R316" t="b">
        <v>0</v>
      </c>
    </row>
    <row r="317" spans="1:21" x14ac:dyDescent="0.2">
      <c r="A317" s="1">
        <v>24809</v>
      </c>
      <c r="B317">
        <v>1967</v>
      </c>
      <c r="C317">
        <f>_xlfn.MAXIFS(Table1[ScheduleWeekWritten],Table1[ScheduleSeason],Table1[[#This Row],[ScheduleSeason]])</f>
        <v>17</v>
      </c>
      <c r="D317">
        <v>14</v>
      </c>
      <c r="E317" cm="1">
        <f t="array" ref="E317">_xlfn.XLOOKUP(Table1[[#This Row],[ScheduleWeekWritten]],Table3[Game],100+Table3[Increase],Table1[[#This Row],[ScheduleWeekWritten]])</f>
        <v>14</v>
      </c>
      <c r="F317" t="b">
        <v>0</v>
      </c>
      <c r="G317" t="s">
        <v>27</v>
      </c>
      <c r="H317">
        <v>21</v>
      </c>
      <c r="I317">
        <v>41</v>
      </c>
      <c r="J317" t="s">
        <v>20</v>
      </c>
      <c r="K317" t="s">
        <v>21</v>
      </c>
      <c r="L317" t="str">
        <f>_xlfn.XLOOKUP(Table1[[#This Row],[TeamFavoriteID]],Table2[team_id],Table2[team_name],_xlfn.XLOOKUP(Table1[[#This Row],[TeamFavoriteID]],Table2[team_id_pfr],Table2[team_name],"Even"))</f>
        <v>Las Vegas Raiders</v>
      </c>
      <c r="M317">
        <v>-1</v>
      </c>
      <c r="N317">
        <f>IF(Table1[[#This Row],[TeamFavorite]]=Table1[[#This Row],[TeamHome]],Table1[[#This Row],[ScoreAway]]-Table1[[#This Row],[ScoreHome]],Table1[[#This Row],[ScoreHome]]-Table1[[#This Row],[ScoreAway]])</f>
        <v>-20</v>
      </c>
      <c r="O317">
        <f>IF(Table1[[#This Row],[SpreadActual]]&lt;Table1[[#This Row],[SpreadFavorite]],1,0)</f>
        <v>1</v>
      </c>
      <c r="Q317" t="s">
        <v>94</v>
      </c>
      <c r="R317" t="b">
        <v>0</v>
      </c>
    </row>
    <row r="318" spans="1:21" x14ac:dyDescent="0.2">
      <c r="A318" s="1">
        <v>24809</v>
      </c>
      <c r="B318">
        <v>1967</v>
      </c>
      <c r="C318">
        <f>_xlfn.MAXIFS(Table1[ScheduleWeekWritten],Table1[ScheduleSeason],Table1[[#This Row],[ScheduleSeason]])</f>
        <v>17</v>
      </c>
      <c r="D318">
        <v>12</v>
      </c>
      <c r="E318" cm="1">
        <f t="array" ref="E318">_xlfn.XLOOKUP(Table1[[#This Row],[ScheduleWeekWritten]],Table3[Game],100+Table3[Increase],Table1[[#This Row],[ScheduleWeekWritten]])</f>
        <v>12</v>
      </c>
      <c r="F318" t="b">
        <v>0</v>
      </c>
      <c r="G318" t="s">
        <v>53</v>
      </c>
      <c r="H318">
        <v>14</v>
      </c>
      <c r="I318">
        <v>28</v>
      </c>
      <c r="J318" t="s">
        <v>46</v>
      </c>
      <c r="K318" t="s">
        <v>47</v>
      </c>
      <c r="L318" t="str">
        <f>_xlfn.XLOOKUP(Table1[[#This Row],[TeamFavoriteID]],Table2[team_id],Table2[team_name],_xlfn.XLOOKUP(Table1[[#This Row],[TeamFavoriteID]],Table2[team_id_pfr],Table2[team_name],"Even"))</f>
        <v>Chicago Bears</v>
      </c>
      <c r="M318">
        <v>-6.5</v>
      </c>
      <c r="N318">
        <f>IF(Table1[[#This Row],[TeamFavorite]]=Table1[[#This Row],[TeamHome]],Table1[[#This Row],[ScoreAway]]-Table1[[#This Row],[ScoreHome]],Table1[[#This Row],[ScoreHome]]-Table1[[#This Row],[ScoreAway]])</f>
        <v>-14</v>
      </c>
      <c r="O318">
        <f>IF(Table1[[#This Row],[SpreadActual]]&lt;Table1[[#This Row],[SpreadFavorite]],1,0)</f>
        <v>1</v>
      </c>
      <c r="Q318" t="s">
        <v>56</v>
      </c>
      <c r="R318" t="b">
        <v>0</v>
      </c>
      <c r="S318">
        <v>53</v>
      </c>
      <c r="T318">
        <v>13</v>
      </c>
      <c r="U318">
        <v>82</v>
      </c>
    </row>
    <row r="319" spans="1:21" x14ac:dyDescent="0.2">
      <c r="A319" s="1">
        <v>24809</v>
      </c>
      <c r="B319">
        <v>1967</v>
      </c>
      <c r="C319">
        <f>_xlfn.MAXIFS(Table1[ScheduleWeekWritten],Table1[ScheduleSeason],Table1[[#This Row],[ScheduleSeason]])</f>
        <v>17</v>
      </c>
      <c r="D319">
        <v>12</v>
      </c>
      <c r="E319" cm="1">
        <f t="array" ref="E319">_xlfn.XLOOKUP(Table1[[#This Row],[ScheduleWeekWritten]],Table3[Game],100+Table3[Increase],Table1[[#This Row],[ScheduleWeekWritten]])</f>
        <v>12</v>
      </c>
      <c r="F319" t="b">
        <v>0</v>
      </c>
      <c r="G319" t="s">
        <v>57</v>
      </c>
      <c r="H319">
        <v>31</v>
      </c>
      <c r="I319">
        <v>20</v>
      </c>
      <c r="J319" t="s">
        <v>95</v>
      </c>
      <c r="K319" t="s">
        <v>59</v>
      </c>
      <c r="L319" t="str">
        <f>_xlfn.XLOOKUP(Table1[[#This Row],[TeamFavoriteID]],Table2[team_id],Table2[team_name],_xlfn.XLOOKUP(Table1[[#This Row],[TeamFavoriteID]],Table2[team_id_pfr],Table2[team_name],"Even"))</f>
        <v>Arizona Cardinals</v>
      </c>
      <c r="M319">
        <v>-14</v>
      </c>
      <c r="N319">
        <f>IF(Table1[[#This Row],[TeamFavorite]]=Table1[[#This Row],[TeamHome]],Table1[[#This Row],[ScoreAway]]-Table1[[#This Row],[ScoreHome]],Table1[[#This Row],[ScoreHome]]-Table1[[#This Row],[ScoreAway]])</f>
        <v>11</v>
      </c>
      <c r="O319">
        <f>IF(Table1[[#This Row],[SpreadActual]]&lt;Table1[[#This Row],[SpreadFavorite]],1,0)</f>
        <v>0</v>
      </c>
      <c r="Q319" t="s">
        <v>60</v>
      </c>
      <c r="R319" t="b">
        <v>0</v>
      </c>
      <c r="S319">
        <v>34</v>
      </c>
      <c r="T319">
        <v>16</v>
      </c>
      <c r="U319">
        <v>86</v>
      </c>
    </row>
    <row r="320" spans="1:21" x14ac:dyDescent="0.2">
      <c r="A320" s="1">
        <v>24809</v>
      </c>
      <c r="B320">
        <v>1967</v>
      </c>
      <c r="C320">
        <f>_xlfn.MAXIFS(Table1[ScheduleWeekWritten],Table1[ScheduleSeason],Table1[[#This Row],[ScheduleSeason]])</f>
        <v>17</v>
      </c>
      <c r="D320">
        <v>12</v>
      </c>
      <c r="E320" cm="1">
        <f t="array" ref="E320">_xlfn.XLOOKUP(Table1[[#This Row],[ScheduleWeekWritten]],Table3[Game],100+Table3[Increase],Table1[[#This Row],[ScheduleWeekWritten]])</f>
        <v>12</v>
      </c>
      <c r="F320" t="b">
        <v>0</v>
      </c>
      <c r="G320" t="s">
        <v>61</v>
      </c>
      <c r="H320">
        <v>35</v>
      </c>
      <c r="I320">
        <v>35</v>
      </c>
      <c r="J320" t="s">
        <v>58</v>
      </c>
      <c r="K320" t="s">
        <v>85</v>
      </c>
      <c r="L320" t="str">
        <f>_xlfn.XLOOKUP(Table1[[#This Row],[TeamFavoriteID]],Table2[team_id],Table2[team_name],_xlfn.XLOOKUP(Table1[[#This Row],[TeamFavoriteID]],Table2[team_id_pfr],Table2[team_name],"Even"))</f>
        <v>Washington Commanders</v>
      </c>
      <c r="M320">
        <v>-6.5</v>
      </c>
      <c r="N320">
        <f>IF(Table1[[#This Row],[TeamFavorite]]=Table1[[#This Row],[TeamHome]],Table1[[#This Row],[ScoreAway]]-Table1[[#This Row],[ScoreHome]],Table1[[#This Row],[ScoreHome]]-Table1[[#This Row],[ScoreAway]])</f>
        <v>0</v>
      </c>
      <c r="O320">
        <f>IF(Table1[[#This Row],[SpreadActual]]&lt;Table1[[#This Row],[SpreadFavorite]],1,0)</f>
        <v>0</v>
      </c>
      <c r="Q320" t="s">
        <v>64</v>
      </c>
      <c r="R320" t="b">
        <v>0</v>
      </c>
      <c r="S320">
        <v>36</v>
      </c>
      <c r="T320">
        <v>9</v>
      </c>
      <c r="U320">
        <v>93</v>
      </c>
    </row>
    <row r="321" spans="1:21" x14ac:dyDescent="0.2">
      <c r="A321" s="1">
        <v>24815</v>
      </c>
      <c r="B321">
        <v>1967</v>
      </c>
      <c r="C321">
        <f>_xlfn.MAXIFS(Table1[ScheduleWeekWritten],Table1[ScheduleSeason],Table1[[#This Row],[ScheduleSeason]])</f>
        <v>17</v>
      </c>
      <c r="D321">
        <v>15</v>
      </c>
      <c r="E321" cm="1">
        <f t="array" ref="E321">_xlfn.XLOOKUP(Table1[[#This Row],[ScheduleWeekWritten]],Table3[Game],100+Table3[Increase],Table1[[#This Row],[ScheduleWeekWritten]])</f>
        <v>15</v>
      </c>
      <c r="F321" t="b">
        <v>0</v>
      </c>
      <c r="G321" t="s">
        <v>37</v>
      </c>
      <c r="H321">
        <v>16</v>
      </c>
      <c r="I321">
        <v>44</v>
      </c>
      <c r="J321" t="s">
        <v>28</v>
      </c>
      <c r="K321" t="s">
        <v>70</v>
      </c>
      <c r="L321" t="str">
        <f>_xlfn.XLOOKUP(Table1[[#This Row],[TeamFavoriteID]],Table2[team_id],Table2[team_name],_xlfn.XLOOKUP(Table1[[#This Row],[TeamFavoriteID]],Table2[team_id_pfr],Table2[team_name],"Even"))</f>
        <v>Boston Patriots</v>
      </c>
      <c r="M321">
        <v>-4</v>
      </c>
      <c r="N321">
        <f>IF(Table1[[#This Row],[TeamFavorite]]=Table1[[#This Row],[TeamHome]],Table1[[#This Row],[ScoreAway]]-Table1[[#This Row],[ScoreHome]],Table1[[#This Row],[ScoreHome]]-Table1[[#This Row],[ScoreAway]])</f>
        <v>28</v>
      </c>
      <c r="O321">
        <f>IF(Table1[[#This Row],[SpreadActual]]&lt;Table1[[#This Row],[SpreadFavorite]],1,0)</f>
        <v>0</v>
      </c>
      <c r="Q321" t="s">
        <v>81</v>
      </c>
      <c r="R321" t="b">
        <v>0</v>
      </c>
      <c r="S321">
        <v>41</v>
      </c>
      <c r="T321">
        <v>16</v>
      </c>
      <c r="U321">
        <v>81</v>
      </c>
    </row>
    <row r="322" spans="1:21" x14ac:dyDescent="0.2">
      <c r="A322" s="1">
        <v>24815</v>
      </c>
      <c r="B322">
        <v>1967</v>
      </c>
      <c r="C322">
        <f>_xlfn.MAXIFS(Table1[ScheduleWeekWritten],Table1[ScheduleSeason],Table1[[#This Row],[ScheduleSeason]])</f>
        <v>17</v>
      </c>
      <c r="D322">
        <v>13</v>
      </c>
      <c r="E322" cm="1">
        <f t="array" ref="E322">_xlfn.XLOOKUP(Table1[[#This Row],[ScheduleWeekWritten]],Table3[Game],100+Table3[Increase],Table1[[#This Row],[ScheduleWeekWritten]])</f>
        <v>13</v>
      </c>
      <c r="F322" t="b">
        <v>0</v>
      </c>
      <c r="G322" t="s">
        <v>39</v>
      </c>
      <c r="H322">
        <v>27</v>
      </c>
      <c r="I322">
        <v>24</v>
      </c>
      <c r="J322" t="s">
        <v>33</v>
      </c>
      <c r="K322" t="s">
        <v>40</v>
      </c>
      <c r="L322" t="str">
        <f>_xlfn.XLOOKUP(Table1[[#This Row],[TeamFavoriteID]],Table2[team_id],Table2[team_name],_xlfn.XLOOKUP(Table1[[#This Row],[TeamFavoriteID]],Table2[team_id_pfr],Table2[team_name],"Even"))</f>
        <v>Los Angeles Rams</v>
      </c>
      <c r="M322">
        <v>-5.5</v>
      </c>
      <c r="N322">
        <f>IF(Table1[[#This Row],[TeamFavorite]]=Table1[[#This Row],[TeamHome]],Table1[[#This Row],[ScoreAway]]-Table1[[#This Row],[ScoreHome]],Table1[[#This Row],[ScoreHome]]-Table1[[#This Row],[ScoreAway]])</f>
        <v>-3</v>
      </c>
      <c r="O322">
        <f>IF(Table1[[#This Row],[SpreadActual]]&lt;Table1[[#This Row],[SpreadFavorite]],1,0)</f>
        <v>0</v>
      </c>
      <c r="Q322" t="s">
        <v>65</v>
      </c>
      <c r="R322" t="b">
        <v>0</v>
      </c>
      <c r="S322">
        <v>55</v>
      </c>
      <c r="T322">
        <v>7</v>
      </c>
      <c r="U322">
        <v>53</v>
      </c>
    </row>
    <row r="323" spans="1:21" x14ac:dyDescent="0.2">
      <c r="A323" s="1">
        <v>24816</v>
      </c>
      <c r="B323">
        <v>1967</v>
      </c>
      <c r="C323">
        <f>_xlfn.MAXIFS(Table1[ScheduleWeekWritten],Table1[ScheduleSeason],Table1[[#This Row],[ScheduleSeason]])</f>
        <v>17</v>
      </c>
      <c r="D323">
        <v>13</v>
      </c>
      <c r="E323" cm="1">
        <f t="array" ref="E323">_xlfn.XLOOKUP(Table1[[#This Row],[ScheduleWeekWritten]],Table3[Game],100+Table3[Increase],Table1[[#This Row],[ScheduleWeekWritten]])</f>
        <v>13</v>
      </c>
      <c r="F323" t="b">
        <v>0</v>
      </c>
      <c r="G323" t="s">
        <v>38</v>
      </c>
      <c r="H323">
        <v>28</v>
      </c>
      <c r="I323">
        <v>34</v>
      </c>
      <c r="J323" t="s">
        <v>53</v>
      </c>
      <c r="K323" t="s">
        <v>87</v>
      </c>
      <c r="L323" t="str">
        <f>_xlfn.XLOOKUP(Table1[[#This Row],[TeamFavoriteID]],Table2[team_id],Table2[team_name],_xlfn.XLOOKUP(Table1[[#This Row],[TeamFavoriteID]],Table2[team_id_pfr],Table2[team_name],"Even"))</f>
        <v>San Francisco 49ers</v>
      </c>
      <c r="M323">
        <v>-6.5</v>
      </c>
      <c r="N323">
        <f>IF(Table1[[#This Row],[TeamFavorite]]=Table1[[#This Row],[TeamHome]],Table1[[#This Row],[ScoreAway]]-Table1[[#This Row],[ScoreHome]],Table1[[#This Row],[ScoreHome]]-Table1[[#This Row],[ScoreAway]])</f>
        <v>-6</v>
      </c>
      <c r="O323">
        <f>IF(Table1[[#This Row],[SpreadActual]]&lt;Table1[[#This Row],[SpreadFavorite]],1,0)</f>
        <v>0</v>
      </c>
      <c r="Q323" t="s">
        <v>41</v>
      </c>
      <c r="R323" t="b">
        <v>0</v>
      </c>
      <c r="S323">
        <v>61</v>
      </c>
      <c r="T323">
        <v>13</v>
      </c>
      <c r="U323">
        <v>87</v>
      </c>
    </row>
    <row r="324" spans="1:21" x14ac:dyDescent="0.2">
      <c r="A324" s="1">
        <v>24816</v>
      </c>
      <c r="B324">
        <v>1967</v>
      </c>
      <c r="C324">
        <f>_xlfn.MAXIFS(Table1[ScheduleWeekWritten],Table1[ScheduleSeason],Table1[[#This Row],[ScheduleSeason]])</f>
        <v>17</v>
      </c>
      <c r="D324">
        <v>13</v>
      </c>
      <c r="E324" cm="1">
        <f t="array" ref="E324">_xlfn.XLOOKUP(Table1[[#This Row],[ScheduleWeekWritten]],Table3[Game],100+Table3[Increase],Table1[[#This Row],[ScheduleWeekWritten]])</f>
        <v>13</v>
      </c>
      <c r="F324" t="b">
        <v>0</v>
      </c>
      <c r="G324" t="s">
        <v>34</v>
      </c>
      <c r="H324">
        <v>30</v>
      </c>
      <c r="I324">
        <v>10</v>
      </c>
      <c r="J324" t="s">
        <v>95</v>
      </c>
      <c r="K324" t="s">
        <v>72</v>
      </c>
      <c r="L324" t="str">
        <f>_xlfn.XLOOKUP(Table1[[#This Row],[TeamFavoriteID]],Table2[team_id],Table2[team_name],_xlfn.XLOOKUP(Table1[[#This Row],[TeamFavoriteID]],Table2[team_id_pfr],Table2[team_name],"Even"))</f>
        <v>Baltimore Colts</v>
      </c>
      <c r="M324">
        <v>-20</v>
      </c>
      <c r="N324">
        <f>IF(Table1[[#This Row],[TeamFavorite]]=Table1[[#This Row],[TeamHome]],Table1[[#This Row],[ScoreAway]]-Table1[[#This Row],[ScoreHome]],Table1[[#This Row],[ScoreHome]]-Table1[[#This Row],[ScoreAway]])</f>
        <v>-20</v>
      </c>
      <c r="O324">
        <f>IF(Table1[[#This Row],[SpreadActual]]&lt;Table1[[#This Row],[SpreadFavorite]],1,0)</f>
        <v>0</v>
      </c>
      <c r="Q324" t="s">
        <v>80</v>
      </c>
      <c r="R324" t="b">
        <v>0</v>
      </c>
      <c r="S324">
        <v>40</v>
      </c>
      <c r="T324">
        <v>14</v>
      </c>
      <c r="U324">
        <v>78</v>
      </c>
    </row>
    <row r="325" spans="1:21" x14ac:dyDescent="0.2">
      <c r="A325" s="1">
        <v>24816</v>
      </c>
      <c r="B325">
        <v>1967</v>
      </c>
      <c r="C325">
        <f>_xlfn.MAXIFS(Table1[ScheduleWeekWritten],Table1[ScheduleSeason],Table1[[#This Row],[ScheduleSeason]])</f>
        <v>17</v>
      </c>
      <c r="D325">
        <v>13</v>
      </c>
      <c r="E325" cm="1">
        <f t="array" ref="E325">_xlfn.XLOOKUP(Table1[[#This Row],[ScheduleWeekWritten]],Table3[Game],100+Table3[Increase],Table1[[#This Row],[ScheduleWeekWritten]])</f>
        <v>13</v>
      </c>
      <c r="F325" t="b">
        <v>0</v>
      </c>
      <c r="G325" t="s">
        <v>46</v>
      </c>
      <c r="H325">
        <v>10</v>
      </c>
      <c r="I325">
        <v>10</v>
      </c>
      <c r="J325" t="s">
        <v>54</v>
      </c>
      <c r="K325" t="s">
        <v>47</v>
      </c>
      <c r="L325" t="str">
        <f>_xlfn.XLOOKUP(Table1[[#This Row],[TeamFavoriteID]],Table2[team_id],Table2[team_name],_xlfn.XLOOKUP(Table1[[#This Row],[TeamFavoriteID]],Table2[team_id_pfr],Table2[team_name],"Even"))</f>
        <v>Chicago Bears</v>
      </c>
      <c r="M325">
        <v>-9</v>
      </c>
      <c r="N325">
        <f>IF(Table1[[#This Row],[TeamFavorite]]=Table1[[#This Row],[TeamHome]],Table1[[#This Row],[ScoreAway]]-Table1[[#This Row],[ScoreHome]],Table1[[#This Row],[ScoreHome]]-Table1[[#This Row],[ScoreAway]])</f>
        <v>0</v>
      </c>
      <c r="O325">
        <f>IF(Table1[[#This Row],[SpreadActual]]&lt;Table1[[#This Row],[SpreadFavorite]],1,0)</f>
        <v>0</v>
      </c>
      <c r="Q325" t="s">
        <v>86</v>
      </c>
      <c r="R325" t="b">
        <v>0</v>
      </c>
      <c r="S325">
        <v>37</v>
      </c>
      <c r="T325">
        <v>15</v>
      </c>
      <c r="U325">
        <v>94</v>
      </c>
    </row>
    <row r="326" spans="1:21" x14ac:dyDescent="0.2">
      <c r="A326" s="1">
        <v>24816</v>
      </c>
      <c r="B326">
        <v>1967</v>
      </c>
      <c r="C326">
        <f>_xlfn.MAXIFS(Table1[ScheduleWeekWritten],Table1[ScheduleSeason],Table1[[#This Row],[ScheduleSeason]])</f>
        <v>17</v>
      </c>
      <c r="D326">
        <v>13</v>
      </c>
      <c r="E326" cm="1">
        <f t="array" ref="E326">_xlfn.XLOOKUP(Table1[[#This Row],[ScheduleWeekWritten]],Table3[Game],100+Table3[Increase],Table1[[#This Row],[ScheduleWeekWritten]])</f>
        <v>13</v>
      </c>
      <c r="F326" t="b">
        <v>0</v>
      </c>
      <c r="G326" t="s">
        <v>67</v>
      </c>
      <c r="H326">
        <v>38</v>
      </c>
      <c r="I326">
        <v>17</v>
      </c>
      <c r="J326" t="s">
        <v>58</v>
      </c>
      <c r="K326" t="s">
        <v>68</v>
      </c>
      <c r="L326" t="str">
        <f>_xlfn.XLOOKUP(Table1[[#This Row],[TeamFavoriteID]],Table2[team_id],Table2[team_name],_xlfn.XLOOKUP(Table1[[#This Row],[TeamFavoriteID]],Table2[team_id_pfr],Table2[team_name],"Even"))</f>
        <v>Dallas Cowboys</v>
      </c>
      <c r="M326">
        <v>-9</v>
      </c>
      <c r="N326">
        <f>IF(Table1[[#This Row],[TeamFavorite]]=Table1[[#This Row],[TeamHome]],Table1[[#This Row],[ScoreAway]]-Table1[[#This Row],[ScoreHome]],Table1[[#This Row],[ScoreHome]]-Table1[[#This Row],[ScoreAway]])</f>
        <v>-21</v>
      </c>
      <c r="O326">
        <f>IF(Table1[[#This Row],[SpreadActual]]&lt;Table1[[#This Row],[SpreadFavorite]],1,0)</f>
        <v>1</v>
      </c>
      <c r="Q326" t="s">
        <v>69</v>
      </c>
      <c r="R326" t="b">
        <v>0</v>
      </c>
      <c r="S326">
        <v>44</v>
      </c>
      <c r="T326">
        <v>18</v>
      </c>
      <c r="U326">
        <v>72</v>
      </c>
    </row>
    <row r="327" spans="1:21" x14ac:dyDescent="0.2">
      <c r="A327" s="1">
        <v>24816</v>
      </c>
      <c r="B327">
        <v>1967</v>
      </c>
      <c r="C327">
        <f>_xlfn.MAXIFS(Table1[ScheduleWeekWritten],Table1[ScheduleSeason],Table1[[#This Row],[ScheduleSeason]])</f>
        <v>17</v>
      </c>
      <c r="D327">
        <v>15</v>
      </c>
      <c r="E327" cm="1">
        <f t="array" ref="E327">_xlfn.XLOOKUP(Table1[[#This Row],[ScheduleWeekWritten]],Table3[Game],100+Table3[Increase],Table1[[#This Row],[ScheduleWeekWritten]])</f>
        <v>15</v>
      </c>
      <c r="F327" t="b">
        <v>0</v>
      </c>
      <c r="G327" t="s">
        <v>23</v>
      </c>
      <c r="H327">
        <v>7</v>
      </c>
      <c r="I327">
        <v>19</v>
      </c>
      <c r="J327" t="s">
        <v>20</v>
      </c>
      <c r="K327" t="s">
        <v>21</v>
      </c>
      <c r="L327" t="str">
        <f>_xlfn.XLOOKUP(Table1[[#This Row],[TeamFavoriteID]],Table2[team_id],Table2[team_name],_xlfn.XLOOKUP(Table1[[#This Row],[TeamFavoriteID]],Table2[team_id_pfr],Table2[team_name],"Even"))</f>
        <v>Las Vegas Raiders</v>
      </c>
      <c r="M327">
        <v>-7.5</v>
      </c>
      <c r="N327">
        <f>IF(Table1[[#This Row],[TeamFavorite]]=Table1[[#This Row],[TeamHome]],Table1[[#This Row],[ScoreAway]]-Table1[[#This Row],[ScoreHome]],Table1[[#This Row],[ScoreHome]]-Table1[[#This Row],[ScoreAway]])</f>
        <v>-12</v>
      </c>
      <c r="O327">
        <f>IF(Table1[[#This Row],[SpreadActual]]&lt;Table1[[#This Row],[SpreadFavorite]],1,0)</f>
        <v>1</v>
      </c>
      <c r="Q327" t="s">
        <v>26</v>
      </c>
      <c r="R327" t="b">
        <v>0</v>
      </c>
    </row>
    <row r="328" spans="1:21" x14ac:dyDescent="0.2">
      <c r="A328" s="1">
        <v>24816</v>
      </c>
      <c r="B328">
        <v>1967</v>
      </c>
      <c r="C328">
        <f>_xlfn.MAXIFS(Table1[ScheduleWeekWritten],Table1[ScheduleSeason],Table1[[#This Row],[ScheduleSeason]])</f>
        <v>17</v>
      </c>
      <c r="D328">
        <v>15</v>
      </c>
      <c r="E328" cm="1">
        <f t="array" ref="E328">_xlfn.XLOOKUP(Table1[[#This Row],[ScheduleWeekWritten]],Table3[Game],100+Table3[Increase],Table1[[#This Row],[ScheduleWeekWritten]])</f>
        <v>15</v>
      </c>
      <c r="F328" t="b">
        <v>0</v>
      </c>
      <c r="G328" t="s">
        <v>19</v>
      </c>
      <c r="H328">
        <v>41</v>
      </c>
      <c r="I328">
        <v>24</v>
      </c>
      <c r="J328" t="s">
        <v>27</v>
      </c>
      <c r="K328" t="s">
        <v>29</v>
      </c>
      <c r="L328" t="str">
        <f>_xlfn.XLOOKUP(Table1[[#This Row],[TeamFavoriteID]],Table2[team_id],Table2[team_name],_xlfn.XLOOKUP(Table1[[#This Row],[TeamFavoriteID]],Table2[team_id_pfr],Table2[team_name],"Even"))</f>
        <v>Los Angeles Chargers</v>
      </c>
      <c r="M328">
        <v>-12.5</v>
      </c>
      <c r="N328">
        <f>IF(Table1[[#This Row],[TeamFavorite]]=Table1[[#This Row],[TeamHome]],Table1[[#This Row],[ScoreAway]]-Table1[[#This Row],[ScoreHome]],Table1[[#This Row],[ScoreHome]]-Table1[[#This Row],[ScoreAway]])</f>
        <v>17</v>
      </c>
      <c r="O328">
        <f>IF(Table1[[#This Row],[SpreadActual]]&lt;Table1[[#This Row],[SpreadFavorite]],1,0)</f>
        <v>0</v>
      </c>
      <c r="Q328" t="s">
        <v>22</v>
      </c>
      <c r="R328" t="b">
        <v>0</v>
      </c>
    </row>
    <row r="329" spans="1:21" x14ac:dyDescent="0.2">
      <c r="A329" s="1">
        <v>24816</v>
      </c>
      <c r="B329">
        <v>1967</v>
      </c>
      <c r="C329">
        <f>_xlfn.MAXIFS(Table1[ScheduleWeekWritten],Table1[ScheduleSeason],Table1[[#This Row],[ScheduleSeason]])</f>
        <v>17</v>
      </c>
      <c r="D329">
        <v>13</v>
      </c>
      <c r="E329" cm="1">
        <f t="array" ref="E329">_xlfn.XLOOKUP(Table1[[#This Row],[ScheduleWeekWritten]],Table3[Game],100+Table3[Increase],Table1[[#This Row],[ScheduleWeekWritten]])</f>
        <v>13</v>
      </c>
      <c r="F329" t="b">
        <v>0</v>
      </c>
      <c r="G329" t="s">
        <v>50</v>
      </c>
      <c r="H329">
        <v>7</v>
      </c>
      <c r="I329">
        <v>30</v>
      </c>
      <c r="J329" t="s">
        <v>45</v>
      </c>
      <c r="K329" t="s">
        <v>90</v>
      </c>
      <c r="L329" t="str">
        <f>_xlfn.XLOOKUP(Table1[[#This Row],[TeamFavoriteID]],Table2[team_id],Table2[team_name],_xlfn.XLOOKUP(Table1[[#This Row],[TeamFavoriteID]],Table2[team_id_pfr],Table2[team_name],"Even"))</f>
        <v>New York Giants</v>
      </c>
      <c r="M329">
        <v>-7.5</v>
      </c>
      <c r="N329">
        <f>IF(Table1[[#This Row],[TeamFavorite]]=Table1[[#This Row],[TeamHome]],Table1[[#This Row],[ScoreAway]]-Table1[[#This Row],[ScoreHome]],Table1[[#This Row],[ScoreHome]]-Table1[[#This Row],[ScoreAway]])</f>
        <v>23</v>
      </c>
      <c r="O329">
        <f>IF(Table1[[#This Row],[SpreadActual]]&lt;Table1[[#This Row],[SpreadFavorite]],1,0)</f>
        <v>0</v>
      </c>
      <c r="Q329" t="s">
        <v>84</v>
      </c>
      <c r="R329" t="b">
        <v>0</v>
      </c>
      <c r="S329">
        <v>36</v>
      </c>
      <c r="T329">
        <v>14</v>
      </c>
      <c r="U329">
        <v>53</v>
      </c>
    </row>
    <row r="330" spans="1:21" x14ac:dyDescent="0.2">
      <c r="A330" s="1">
        <v>24816</v>
      </c>
      <c r="B330">
        <v>1967</v>
      </c>
      <c r="C330">
        <f>_xlfn.MAXIFS(Table1[ScheduleWeekWritten],Table1[ScheduleSeason],Table1[[#This Row],[ScheduleSeason]])</f>
        <v>17</v>
      </c>
      <c r="D330">
        <v>15</v>
      </c>
      <c r="E330" cm="1">
        <f t="array" ref="E330">_xlfn.XLOOKUP(Table1[[#This Row],[ScheduleWeekWritten]],Table3[Game],100+Table3[Increase],Table1[[#This Row],[ScheduleWeekWritten]])</f>
        <v>15</v>
      </c>
      <c r="F330" t="b">
        <v>0</v>
      </c>
      <c r="G330" t="s">
        <v>31</v>
      </c>
      <c r="H330">
        <v>7</v>
      </c>
      <c r="I330">
        <v>21</v>
      </c>
      <c r="J330" t="s">
        <v>42</v>
      </c>
      <c r="K330" t="s">
        <v>75</v>
      </c>
      <c r="L330" t="str">
        <f>_xlfn.XLOOKUP(Table1[[#This Row],[TeamFavoriteID]],Table2[team_id],Table2[team_name],_xlfn.XLOOKUP(Table1[[#This Row],[TeamFavoriteID]],Table2[team_id_pfr],Table2[team_name],"Even"))</f>
        <v>Kansas City Chiefs</v>
      </c>
      <c r="M330">
        <v>-2.5</v>
      </c>
      <c r="N330">
        <f>IF(Table1[[#This Row],[TeamFavorite]]=Table1[[#This Row],[TeamHome]],Table1[[#This Row],[ScoreAway]]-Table1[[#This Row],[ScoreHome]],Table1[[#This Row],[ScoreHome]]-Table1[[#This Row],[ScoreAway]])</f>
        <v>-14</v>
      </c>
      <c r="O330">
        <f>IF(Table1[[#This Row],[SpreadActual]]&lt;Table1[[#This Row],[SpreadFavorite]],1,0)</f>
        <v>1</v>
      </c>
      <c r="Q330" t="s">
        <v>74</v>
      </c>
      <c r="R330" t="b">
        <v>0</v>
      </c>
    </row>
    <row r="331" spans="1:21" x14ac:dyDescent="0.2">
      <c r="A331" s="1">
        <v>24816</v>
      </c>
      <c r="B331">
        <v>1967</v>
      </c>
      <c r="C331">
        <f>_xlfn.MAXIFS(Table1[ScheduleWeekWritten],Table1[ScheduleSeason],Table1[[#This Row],[ScheduleSeason]])</f>
        <v>17</v>
      </c>
      <c r="D331">
        <v>13</v>
      </c>
      <c r="E331" cm="1">
        <f t="array" ref="E331">_xlfn.XLOOKUP(Table1[[#This Row],[ScheduleWeekWritten]],Table3[Game],100+Table3[Increase],Table1[[#This Row],[ScheduleWeekWritten]])</f>
        <v>13</v>
      </c>
      <c r="F331" t="b">
        <v>0</v>
      </c>
      <c r="G331" t="s">
        <v>49</v>
      </c>
      <c r="H331">
        <v>10</v>
      </c>
      <c r="I331">
        <v>15</v>
      </c>
      <c r="J331" t="s">
        <v>61</v>
      </c>
      <c r="K331" t="s">
        <v>85</v>
      </c>
      <c r="L331" t="str">
        <f>_xlfn.XLOOKUP(Table1[[#This Row],[TeamFavoriteID]],Table2[team_id],Table2[team_name],_xlfn.XLOOKUP(Table1[[#This Row],[TeamFavoriteID]],Table2[team_id_pfr],Table2[team_name],"Even"))</f>
        <v>Washington Commanders</v>
      </c>
      <c r="M331">
        <v>-4.5</v>
      </c>
      <c r="N331">
        <f>IF(Table1[[#This Row],[TeamFavorite]]=Table1[[#This Row],[TeamHome]],Table1[[#This Row],[ScoreAway]]-Table1[[#This Row],[ScoreHome]],Table1[[#This Row],[ScoreHome]]-Table1[[#This Row],[ScoreAway]])</f>
        <v>-5</v>
      </c>
      <c r="O331">
        <f>IF(Table1[[#This Row],[SpreadActual]]&lt;Table1[[#This Row],[SpreadFavorite]],1,0)</f>
        <v>1</v>
      </c>
      <c r="Q331" t="s">
        <v>52</v>
      </c>
      <c r="R331" t="b">
        <v>0</v>
      </c>
      <c r="S331">
        <v>42</v>
      </c>
      <c r="T331">
        <v>14</v>
      </c>
      <c r="U331">
        <v>74</v>
      </c>
    </row>
    <row r="332" spans="1:21" x14ac:dyDescent="0.2">
      <c r="A332" s="1">
        <v>24816</v>
      </c>
      <c r="B332">
        <v>1967</v>
      </c>
      <c r="C332">
        <f>_xlfn.MAXIFS(Table1[ScheduleWeekWritten],Table1[ScheduleSeason],Table1[[#This Row],[ScheduleSeason]])</f>
        <v>17</v>
      </c>
      <c r="D332">
        <v>13</v>
      </c>
      <c r="E332" cm="1">
        <f t="array" ref="E332">_xlfn.XLOOKUP(Table1[[#This Row],[ScheduleWeekWritten]],Table3[Game],100+Table3[Increase],Table1[[#This Row],[ScheduleWeekWritten]])</f>
        <v>13</v>
      </c>
      <c r="F332" t="b">
        <v>0</v>
      </c>
      <c r="G332" t="s">
        <v>57</v>
      </c>
      <c r="H332">
        <v>16</v>
      </c>
      <c r="I332">
        <v>20</v>
      </c>
      <c r="J332" t="s">
        <v>62</v>
      </c>
      <c r="K332" t="s">
        <v>63</v>
      </c>
      <c r="L332" t="str">
        <f>_xlfn.XLOOKUP(Table1[[#This Row],[TeamFavoriteID]],Table2[team_id],Table2[team_name],_xlfn.XLOOKUP(Table1[[#This Row],[TeamFavoriteID]],Table2[team_id_pfr],Table2[team_name],"Even"))</f>
        <v>Cleveland Browns</v>
      </c>
      <c r="M332">
        <v>-1.5</v>
      </c>
      <c r="N332">
        <f>IF(Table1[[#This Row],[TeamFavorite]]=Table1[[#This Row],[TeamHome]],Table1[[#This Row],[ScoreAway]]-Table1[[#This Row],[ScoreHome]],Table1[[#This Row],[ScoreHome]]-Table1[[#This Row],[ScoreAway]])</f>
        <v>-4</v>
      </c>
      <c r="O332">
        <f>IF(Table1[[#This Row],[SpreadActual]]&lt;Table1[[#This Row],[SpreadFavorite]],1,0)</f>
        <v>1</v>
      </c>
      <c r="Q332" t="s">
        <v>60</v>
      </c>
      <c r="R332" t="b">
        <v>0</v>
      </c>
      <c r="S332">
        <v>43</v>
      </c>
      <c r="T332">
        <v>10</v>
      </c>
      <c r="U332">
        <v>10</v>
      </c>
    </row>
    <row r="333" spans="1:21" x14ac:dyDescent="0.2">
      <c r="A333" s="1">
        <v>24822</v>
      </c>
      <c r="B333">
        <v>1967</v>
      </c>
      <c r="C333">
        <f>_xlfn.MAXIFS(Table1[ScheduleWeekWritten],Table1[ScheduleSeason],Table1[[#This Row],[ScheduleSeason]])</f>
        <v>17</v>
      </c>
      <c r="D333">
        <v>16</v>
      </c>
      <c r="E333" cm="1">
        <f t="array" ref="E333">_xlfn.XLOOKUP(Table1[[#This Row],[ScheduleWeekWritten]],Table3[Game],100+Table3[Increase],Table1[[#This Row],[ScheduleWeekWritten]])</f>
        <v>16</v>
      </c>
      <c r="F333" t="b">
        <v>0</v>
      </c>
      <c r="G333" t="s">
        <v>23</v>
      </c>
      <c r="H333">
        <v>24</v>
      </c>
      <c r="I333">
        <v>17</v>
      </c>
      <c r="J333" t="s">
        <v>27</v>
      </c>
      <c r="K333" t="s">
        <v>25</v>
      </c>
      <c r="L333" t="str">
        <f>_xlfn.XLOOKUP(Table1[[#This Row],[TeamFavoriteID]],Table2[team_id],Table2[team_name],_xlfn.XLOOKUP(Table1[[#This Row],[TeamFavoriteID]],Table2[team_id_pfr],Table2[team_name],"Even"))</f>
        <v>Houston Oilers</v>
      </c>
      <c r="M333">
        <v>-6.5</v>
      </c>
      <c r="N333">
        <f>IF(Table1[[#This Row],[TeamFavorite]]=Table1[[#This Row],[TeamHome]],Table1[[#This Row],[ScoreAway]]-Table1[[#This Row],[ScoreHome]],Table1[[#This Row],[ScoreHome]]-Table1[[#This Row],[ScoreAway]])</f>
        <v>-7</v>
      </c>
      <c r="O333">
        <f>IF(Table1[[#This Row],[SpreadActual]]&lt;Table1[[#This Row],[SpreadFavorite]],1,0)</f>
        <v>1</v>
      </c>
      <c r="Q333" t="s">
        <v>26</v>
      </c>
      <c r="R333" t="b">
        <v>0</v>
      </c>
    </row>
    <row r="334" spans="1:21" x14ac:dyDescent="0.2">
      <c r="A334" s="1">
        <v>24822</v>
      </c>
      <c r="B334">
        <v>1967</v>
      </c>
      <c r="C334">
        <f>_xlfn.MAXIFS(Table1[ScheduleWeekWritten],Table1[ScheduleSeason],Table1[[#This Row],[ScheduleSeason]])</f>
        <v>17</v>
      </c>
      <c r="D334">
        <v>14</v>
      </c>
      <c r="E334" cm="1">
        <f t="array" ref="E334">_xlfn.XLOOKUP(Table1[[#This Row],[ScheduleWeekWritten]],Table3[Game],100+Table3[Increase],Table1[[#This Row],[ScheduleWeekWritten]])</f>
        <v>14</v>
      </c>
      <c r="F334" t="b">
        <v>0</v>
      </c>
      <c r="G334" t="s">
        <v>53</v>
      </c>
      <c r="H334">
        <v>24</v>
      </c>
      <c r="I334">
        <v>16</v>
      </c>
      <c r="J334" t="s">
        <v>67</v>
      </c>
      <c r="K334" t="s">
        <v>68</v>
      </c>
      <c r="L334" t="str">
        <f>_xlfn.XLOOKUP(Table1[[#This Row],[TeamFavoriteID]],Table2[team_id],Table2[team_name],_xlfn.XLOOKUP(Table1[[#This Row],[TeamFavoriteID]],Table2[team_id_pfr],Table2[team_name],"Even"))</f>
        <v>Dallas Cowboys</v>
      </c>
      <c r="M334">
        <v>-4</v>
      </c>
      <c r="N334">
        <f>IF(Table1[[#This Row],[TeamFavorite]]=Table1[[#This Row],[TeamHome]],Table1[[#This Row],[ScoreAway]]-Table1[[#This Row],[ScoreHome]],Table1[[#This Row],[ScoreHome]]-Table1[[#This Row],[ScoreAway]])</f>
        <v>8</v>
      </c>
      <c r="O334">
        <f>IF(Table1[[#This Row],[SpreadActual]]&lt;Table1[[#This Row],[SpreadFavorite]],1,0)</f>
        <v>0</v>
      </c>
      <c r="Q334" t="s">
        <v>56</v>
      </c>
      <c r="R334" t="b">
        <v>0</v>
      </c>
      <c r="S334">
        <v>44</v>
      </c>
      <c r="T334">
        <v>9</v>
      </c>
      <c r="U334">
        <v>76</v>
      </c>
    </row>
    <row r="335" spans="1:21" x14ac:dyDescent="0.2">
      <c r="A335" s="1">
        <v>24823</v>
      </c>
      <c r="B335">
        <v>1967</v>
      </c>
      <c r="C335">
        <f>_xlfn.MAXIFS(Table1[ScheduleWeekWritten],Table1[ScheduleSeason],Table1[[#This Row],[ScheduleSeason]])</f>
        <v>17</v>
      </c>
      <c r="D335">
        <v>14</v>
      </c>
      <c r="E335" cm="1">
        <f t="array" ref="E335">_xlfn.XLOOKUP(Table1[[#This Row],[ScheduleWeekWritten]],Table3[Game],100+Table3[Increase],Table1[[#This Row],[ScheduleWeekWritten]])</f>
        <v>14</v>
      </c>
      <c r="F335" t="b">
        <v>0</v>
      </c>
      <c r="G335" t="s">
        <v>38</v>
      </c>
      <c r="H335">
        <v>14</v>
      </c>
      <c r="I335">
        <v>23</v>
      </c>
      <c r="J335" t="s">
        <v>46</v>
      </c>
      <c r="K335" t="s">
        <v>47</v>
      </c>
      <c r="L335" t="str">
        <f>_xlfn.XLOOKUP(Table1[[#This Row],[TeamFavoriteID]],Table2[team_id],Table2[team_name],_xlfn.XLOOKUP(Table1[[#This Row],[TeamFavoriteID]],Table2[team_id_pfr],Table2[team_name],"Even"))</f>
        <v>Chicago Bears</v>
      </c>
      <c r="M335">
        <v>-10.5</v>
      </c>
      <c r="N335">
        <f>IF(Table1[[#This Row],[TeamFavorite]]=Table1[[#This Row],[TeamHome]],Table1[[#This Row],[ScoreAway]]-Table1[[#This Row],[ScoreHome]],Table1[[#This Row],[ScoreHome]]-Table1[[#This Row],[ScoreAway]])</f>
        <v>-9</v>
      </c>
      <c r="O335">
        <f>IF(Table1[[#This Row],[SpreadActual]]&lt;Table1[[#This Row],[SpreadFavorite]],1,0)</f>
        <v>0</v>
      </c>
      <c r="Q335" t="s">
        <v>41</v>
      </c>
      <c r="R335" t="b">
        <v>0</v>
      </c>
      <c r="S335">
        <v>46</v>
      </c>
      <c r="T335">
        <v>7</v>
      </c>
      <c r="U335">
        <v>68</v>
      </c>
    </row>
    <row r="336" spans="1:21" x14ac:dyDescent="0.2">
      <c r="A336" s="1">
        <v>24823</v>
      </c>
      <c r="B336">
        <v>1967</v>
      </c>
      <c r="C336">
        <f>_xlfn.MAXIFS(Table1[ScheduleWeekWritten],Table1[ScheduleSeason],Table1[[#This Row],[ScheduleSeason]])</f>
        <v>17</v>
      </c>
      <c r="D336">
        <v>16</v>
      </c>
      <c r="E336" cm="1">
        <f t="array" ref="E336">_xlfn.XLOOKUP(Table1[[#This Row],[ScheduleWeekWritten]],Table3[Game],100+Table3[Increase],Table1[[#This Row],[ScheduleWeekWritten]])</f>
        <v>16</v>
      </c>
      <c r="F336" t="b">
        <v>0</v>
      </c>
      <c r="G336" t="s">
        <v>24</v>
      </c>
      <c r="H336">
        <v>24</v>
      </c>
      <c r="I336">
        <v>38</v>
      </c>
      <c r="J336" t="s">
        <v>42</v>
      </c>
      <c r="K336" t="s">
        <v>75</v>
      </c>
      <c r="L336" t="str">
        <f>_xlfn.XLOOKUP(Table1[[#This Row],[TeamFavoriteID]],Table2[team_id],Table2[team_name],_xlfn.XLOOKUP(Table1[[#This Row],[TeamFavoriteID]],Table2[team_id_pfr],Table2[team_name],"Even"))</f>
        <v>Kansas City Chiefs</v>
      </c>
      <c r="M336">
        <v>-10</v>
      </c>
      <c r="N336">
        <f>IF(Table1[[#This Row],[TeamFavorite]]=Table1[[#This Row],[TeamHome]],Table1[[#This Row],[ScoreAway]]-Table1[[#This Row],[ScoreHome]],Table1[[#This Row],[ScoreHome]]-Table1[[#This Row],[ScoreAway]])</f>
        <v>-14</v>
      </c>
      <c r="O336">
        <f>IF(Table1[[#This Row],[SpreadActual]]&lt;Table1[[#This Row],[SpreadFavorite]],1,0)</f>
        <v>1</v>
      </c>
      <c r="Q336" t="s">
        <v>71</v>
      </c>
      <c r="R336" t="b">
        <v>0</v>
      </c>
    </row>
    <row r="337" spans="1:21" x14ac:dyDescent="0.2">
      <c r="A337" s="1">
        <v>24823</v>
      </c>
      <c r="B337">
        <v>1967</v>
      </c>
      <c r="C337">
        <f>_xlfn.MAXIFS(Table1[ScheduleWeekWritten],Table1[ScheduleSeason],Table1[[#This Row],[ScheduleSeason]])</f>
        <v>17</v>
      </c>
      <c r="D337">
        <v>14</v>
      </c>
      <c r="E337" cm="1">
        <f t="array" ref="E337">_xlfn.XLOOKUP(Table1[[#This Row],[ScheduleWeekWritten]],Table3[Game],100+Table3[Increase],Table1[[#This Row],[ScheduleWeekWritten]])</f>
        <v>14</v>
      </c>
      <c r="F337" t="b">
        <v>0</v>
      </c>
      <c r="G337" t="s">
        <v>45</v>
      </c>
      <c r="H337">
        <v>14</v>
      </c>
      <c r="I337">
        <v>3</v>
      </c>
      <c r="J337" t="s">
        <v>54</v>
      </c>
      <c r="K337" t="s">
        <v>79</v>
      </c>
      <c r="L337" t="str">
        <f>_xlfn.XLOOKUP(Table1[[#This Row],[TeamFavoriteID]],Table2[team_id],Table2[team_name],_xlfn.XLOOKUP(Table1[[#This Row],[TeamFavoriteID]],Table2[team_id_pfr],Table2[team_name],"Even"))</f>
        <v>Detroit Lions</v>
      </c>
      <c r="M337">
        <v>-2</v>
      </c>
      <c r="N337">
        <f>IF(Table1[[#This Row],[TeamFavorite]]=Table1[[#This Row],[TeamHome]],Table1[[#This Row],[ScoreAway]]-Table1[[#This Row],[ScoreHome]],Table1[[#This Row],[ScoreHome]]-Table1[[#This Row],[ScoreAway]])</f>
        <v>-11</v>
      </c>
      <c r="O337">
        <f>IF(Table1[[#This Row],[SpreadActual]]&lt;Table1[[#This Row],[SpreadFavorite]],1,0)</f>
        <v>1</v>
      </c>
      <c r="Q337" t="s">
        <v>48</v>
      </c>
      <c r="R337" t="b">
        <v>0</v>
      </c>
      <c r="S337">
        <v>29</v>
      </c>
      <c r="T337">
        <v>11</v>
      </c>
      <c r="U337">
        <v>71</v>
      </c>
    </row>
    <row r="338" spans="1:21" x14ac:dyDescent="0.2">
      <c r="A338" s="1">
        <v>24823</v>
      </c>
      <c r="B338">
        <v>1967</v>
      </c>
      <c r="C338">
        <f>_xlfn.MAXIFS(Table1[ScheduleWeekWritten],Table1[ScheduleSeason],Table1[[#This Row],[ScheduleSeason]])</f>
        <v>17</v>
      </c>
      <c r="D338">
        <v>14</v>
      </c>
      <c r="E338" cm="1">
        <f t="array" ref="E338">_xlfn.XLOOKUP(Table1[[#This Row],[ScheduleWeekWritten]],Table3[Game],100+Table3[Increase],Table1[[#This Row],[ScheduleWeekWritten]])</f>
        <v>14</v>
      </c>
      <c r="F338" t="b">
        <v>0</v>
      </c>
      <c r="G338" t="s">
        <v>33</v>
      </c>
      <c r="H338">
        <v>17</v>
      </c>
      <c r="I338">
        <v>24</v>
      </c>
      <c r="J338" t="s">
        <v>49</v>
      </c>
      <c r="K338" t="s">
        <v>35</v>
      </c>
      <c r="L338" t="str">
        <f>_xlfn.XLOOKUP(Table1[[#This Row],[TeamFavoriteID]],Table2[team_id],Table2[team_name],_xlfn.XLOOKUP(Table1[[#This Row],[TeamFavoriteID]],Table2[team_id_pfr],Table2[team_name],"Even"))</f>
        <v>Green Bay Packers</v>
      </c>
      <c r="M338">
        <v>-12</v>
      </c>
      <c r="N338">
        <f>IF(Table1[[#This Row],[TeamFavorite]]=Table1[[#This Row],[TeamHome]],Table1[[#This Row],[ScoreAway]]-Table1[[#This Row],[ScoreHome]],Table1[[#This Row],[ScoreHome]]-Table1[[#This Row],[ScoreAway]])</f>
        <v>7</v>
      </c>
      <c r="O338">
        <f>IF(Table1[[#This Row],[SpreadActual]]&lt;Table1[[#This Row],[SpreadFavorite]],1,0)</f>
        <v>0</v>
      </c>
      <c r="Q338" t="s">
        <v>82</v>
      </c>
      <c r="R338" t="b">
        <v>0</v>
      </c>
      <c r="S338">
        <v>30</v>
      </c>
      <c r="T338">
        <v>11</v>
      </c>
      <c r="U338">
        <v>76</v>
      </c>
    </row>
    <row r="339" spans="1:21" x14ac:dyDescent="0.2">
      <c r="A339" s="1">
        <v>24823</v>
      </c>
      <c r="B339">
        <v>1967</v>
      </c>
      <c r="C339">
        <f>_xlfn.MAXIFS(Table1[ScheduleWeekWritten],Table1[ScheduleSeason],Table1[[#This Row],[ScheduleSeason]])</f>
        <v>17</v>
      </c>
      <c r="D339">
        <v>14</v>
      </c>
      <c r="E339" cm="1">
        <f t="array" ref="E339">_xlfn.XLOOKUP(Table1[[#This Row],[ScheduleWeekWritten]],Table3[Game],100+Table3[Increase],Table1[[#This Row],[ScheduleWeekWritten]])</f>
        <v>14</v>
      </c>
      <c r="F339" t="b">
        <v>0</v>
      </c>
      <c r="G339" t="s">
        <v>39</v>
      </c>
      <c r="H339">
        <v>34</v>
      </c>
      <c r="I339">
        <v>10</v>
      </c>
      <c r="J339" t="s">
        <v>34</v>
      </c>
      <c r="K339" t="s">
        <v>40</v>
      </c>
      <c r="L339" t="str">
        <f>_xlfn.XLOOKUP(Table1[[#This Row],[TeamFavoriteID]],Table2[team_id],Table2[team_name],_xlfn.XLOOKUP(Table1[[#This Row],[TeamFavoriteID]],Table2[team_id_pfr],Table2[team_name],"Even"))</f>
        <v>Los Angeles Rams</v>
      </c>
      <c r="M339">
        <v>-1.5</v>
      </c>
      <c r="N339">
        <f>IF(Table1[[#This Row],[TeamFavorite]]=Table1[[#This Row],[TeamHome]],Table1[[#This Row],[ScoreAway]]-Table1[[#This Row],[ScoreHome]],Table1[[#This Row],[ScoreHome]]-Table1[[#This Row],[ScoreAway]])</f>
        <v>-24</v>
      </c>
      <c r="O339">
        <f>IF(Table1[[#This Row],[SpreadActual]]&lt;Table1[[#This Row],[SpreadFavorite]],1,0)</f>
        <v>1</v>
      </c>
      <c r="Q339" t="s">
        <v>65</v>
      </c>
      <c r="R339" t="b">
        <v>0</v>
      </c>
      <c r="S339">
        <v>52</v>
      </c>
      <c r="T339">
        <v>14</v>
      </c>
      <c r="U339">
        <v>46</v>
      </c>
    </row>
    <row r="340" spans="1:21" x14ac:dyDescent="0.2">
      <c r="A340" s="1">
        <v>24823</v>
      </c>
      <c r="B340">
        <v>1967</v>
      </c>
      <c r="C340">
        <f>_xlfn.MAXIFS(Table1[ScheduleWeekWritten],Table1[ScheduleSeason],Table1[[#This Row],[ScheduleSeason]])</f>
        <v>17</v>
      </c>
      <c r="D340">
        <v>16</v>
      </c>
      <c r="E340" cm="1">
        <f t="array" ref="E340">_xlfn.XLOOKUP(Table1[[#This Row],[ScheduleWeekWritten]],Table3[Game],100+Table3[Increase],Table1[[#This Row],[ScheduleWeekWritten]])</f>
        <v>16</v>
      </c>
      <c r="F340" t="b">
        <v>0</v>
      </c>
      <c r="G340" t="s">
        <v>19</v>
      </c>
      <c r="H340">
        <v>41</v>
      </c>
      <c r="I340">
        <v>32</v>
      </c>
      <c r="J340" t="s">
        <v>37</v>
      </c>
      <c r="K340" t="s">
        <v>91</v>
      </c>
      <c r="L340" t="str">
        <f>_xlfn.XLOOKUP(Table1[[#This Row],[TeamFavoriteID]],Table2[team_id],Table2[team_name],_xlfn.XLOOKUP(Table1[[#This Row],[TeamFavoriteID]],Table2[team_id_pfr],Table2[team_name],"Even"))</f>
        <v>Miami Dolphins</v>
      </c>
      <c r="M340">
        <v>-6</v>
      </c>
      <c r="N340">
        <f>IF(Table1[[#This Row],[TeamFavorite]]=Table1[[#This Row],[TeamHome]],Table1[[#This Row],[ScoreAway]]-Table1[[#This Row],[ScoreHome]],Table1[[#This Row],[ScoreHome]]-Table1[[#This Row],[ScoreAway]])</f>
        <v>-9</v>
      </c>
      <c r="O340">
        <f>IF(Table1[[#This Row],[SpreadActual]]&lt;Table1[[#This Row],[SpreadFavorite]],1,0)</f>
        <v>1</v>
      </c>
      <c r="Q340" t="s">
        <v>22</v>
      </c>
      <c r="R340" t="b">
        <v>0</v>
      </c>
    </row>
    <row r="341" spans="1:21" x14ac:dyDescent="0.2">
      <c r="A341" s="1">
        <v>24823</v>
      </c>
      <c r="B341">
        <v>1967</v>
      </c>
      <c r="C341">
        <f>_xlfn.MAXIFS(Table1[ScheduleWeekWritten],Table1[ScheduleSeason],Table1[[#This Row],[ScheduleSeason]])</f>
        <v>17</v>
      </c>
      <c r="D341">
        <v>14</v>
      </c>
      <c r="E341" cm="1">
        <f t="array" ref="E341">_xlfn.XLOOKUP(Table1[[#This Row],[ScheduleWeekWritten]],Table3[Game],100+Table3[Increase],Table1[[#This Row],[ScheduleWeekWritten]])</f>
        <v>14</v>
      </c>
      <c r="F341" t="b">
        <v>0</v>
      </c>
      <c r="G341" t="s">
        <v>50</v>
      </c>
      <c r="H341">
        <v>37</v>
      </c>
      <c r="I341">
        <v>14</v>
      </c>
      <c r="J341" t="s">
        <v>57</v>
      </c>
      <c r="K341" t="s">
        <v>90</v>
      </c>
      <c r="L341" t="str">
        <f>_xlfn.XLOOKUP(Table1[[#This Row],[TeamFavoriteID]],Table2[team_id],Table2[team_name],_xlfn.XLOOKUP(Table1[[#This Row],[TeamFavoriteID]],Table2[team_id_pfr],Table2[team_name],"Even"))</f>
        <v>New York Giants</v>
      </c>
      <c r="M341">
        <v>-1.5</v>
      </c>
      <c r="N341">
        <f>IF(Table1[[#This Row],[TeamFavorite]]=Table1[[#This Row],[TeamHome]],Table1[[#This Row],[ScoreAway]]-Table1[[#This Row],[ScoreHome]],Table1[[#This Row],[ScoreHome]]-Table1[[#This Row],[ScoreAway]])</f>
        <v>-23</v>
      </c>
      <c r="O341">
        <f>IF(Table1[[#This Row],[SpreadActual]]&lt;Table1[[#This Row],[SpreadFavorite]],1,0)</f>
        <v>1</v>
      </c>
      <c r="Q341" t="s">
        <v>84</v>
      </c>
      <c r="R341" t="b">
        <v>0</v>
      </c>
      <c r="S341">
        <v>38</v>
      </c>
      <c r="T341">
        <v>15</v>
      </c>
      <c r="U341">
        <v>52</v>
      </c>
    </row>
    <row r="342" spans="1:21" x14ac:dyDescent="0.2">
      <c r="A342" s="1">
        <v>24823</v>
      </c>
      <c r="B342">
        <v>1967</v>
      </c>
      <c r="C342">
        <f>_xlfn.MAXIFS(Table1[ScheduleWeekWritten],Table1[ScheduleSeason],Table1[[#This Row],[ScheduleSeason]])</f>
        <v>17</v>
      </c>
      <c r="D342">
        <v>16</v>
      </c>
      <c r="E342" cm="1">
        <f t="array" ref="E342">_xlfn.XLOOKUP(Table1[[#This Row],[ScheduleWeekWritten]],Table3[Game],100+Table3[Increase],Table1[[#This Row],[ScheduleWeekWritten]])</f>
        <v>16</v>
      </c>
      <c r="F342" t="b">
        <v>0</v>
      </c>
      <c r="G342" t="s">
        <v>20</v>
      </c>
      <c r="H342">
        <v>38</v>
      </c>
      <c r="I342">
        <v>29</v>
      </c>
      <c r="J342" t="s">
        <v>31</v>
      </c>
      <c r="K342" t="s">
        <v>21</v>
      </c>
      <c r="L342" t="str">
        <f>_xlfn.XLOOKUP(Table1[[#This Row],[TeamFavoriteID]],Table2[team_id],Table2[team_name],_xlfn.XLOOKUP(Table1[[#This Row],[TeamFavoriteID]],Table2[team_id_pfr],Table2[team_name],"Even"))</f>
        <v>Las Vegas Raiders</v>
      </c>
      <c r="M342">
        <v>-7.5</v>
      </c>
      <c r="N342">
        <f>IF(Table1[[#This Row],[TeamFavorite]]=Table1[[#This Row],[TeamHome]],Table1[[#This Row],[ScoreAway]]-Table1[[#This Row],[ScoreHome]],Table1[[#This Row],[ScoreHome]]-Table1[[#This Row],[ScoreAway]])</f>
        <v>9</v>
      </c>
      <c r="O342">
        <f>IF(Table1[[#This Row],[SpreadActual]]&lt;Table1[[#This Row],[SpreadFavorite]],1,0)</f>
        <v>0</v>
      </c>
      <c r="Q342" t="s">
        <v>76</v>
      </c>
      <c r="R342" t="b">
        <v>0</v>
      </c>
    </row>
    <row r="343" spans="1:21" x14ac:dyDescent="0.2">
      <c r="A343" s="1">
        <v>24823</v>
      </c>
      <c r="B343">
        <v>1967</v>
      </c>
      <c r="C343">
        <f>_xlfn.MAXIFS(Table1[ScheduleWeekWritten],Table1[ScheduleSeason],Table1[[#This Row],[ScheduleSeason]])</f>
        <v>17</v>
      </c>
      <c r="D343">
        <v>14</v>
      </c>
      <c r="E343" cm="1">
        <f t="array" ref="E343">_xlfn.XLOOKUP(Table1[[#This Row],[ScheduleWeekWritten]],Table3[Game],100+Table3[Increase],Table1[[#This Row],[ScheduleWeekWritten]])</f>
        <v>14</v>
      </c>
      <c r="F343" t="b">
        <v>0</v>
      </c>
      <c r="G343" t="s">
        <v>58</v>
      </c>
      <c r="H343">
        <v>28</v>
      </c>
      <c r="I343">
        <v>24</v>
      </c>
      <c r="J343" t="s">
        <v>62</v>
      </c>
      <c r="K343" t="s">
        <v>89</v>
      </c>
      <c r="L343" t="str">
        <f>_xlfn.XLOOKUP(Table1[[#This Row],[TeamFavoriteID]],Table2[team_id],Table2[team_name],_xlfn.XLOOKUP(Table1[[#This Row],[TeamFavoriteID]],Table2[team_id_pfr],Table2[team_name],"Even"))</f>
        <v>Even</v>
      </c>
      <c r="M343">
        <v>0</v>
      </c>
      <c r="N343">
        <f>IF(Table1[[#This Row],[TeamFavorite]]=Table1[[#This Row],[TeamHome]],Table1[[#This Row],[ScoreAway]]-Table1[[#This Row],[ScoreHome]],Table1[[#This Row],[ScoreHome]]-Table1[[#This Row],[ScoreAway]])</f>
        <v>4</v>
      </c>
      <c r="O343">
        <f>IF(Table1[[#This Row],[SpreadActual]]&lt;Table1[[#This Row],[SpreadFavorite]],1,0)</f>
        <v>0</v>
      </c>
      <c r="Q343" t="s">
        <v>78</v>
      </c>
      <c r="R343" t="b">
        <v>0</v>
      </c>
      <c r="S343">
        <v>37</v>
      </c>
      <c r="T343">
        <v>12</v>
      </c>
      <c r="U343">
        <v>58</v>
      </c>
    </row>
    <row r="344" spans="1:21" x14ac:dyDescent="0.2">
      <c r="A344" s="1">
        <v>24823</v>
      </c>
      <c r="B344">
        <v>1967</v>
      </c>
      <c r="C344">
        <f>_xlfn.MAXIFS(Table1[ScheduleWeekWritten],Table1[ScheduleSeason],Table1[[#This Row],[ScheduleSeason]])</f>
        <v>17</v>
      </c>
      <c r="D344">
        <v>14</v>
      </c>
      <c r="E344" cm="1">
        <f t="array" ref="E344">_xlfn.XLOOKUP(Table1[[#This Row],[ScheduleWeekWritten]],Table3[Game],100+Table3[Increase],Table1[[#This Row],[ScheduleWeekWritten]])</f>
        <v>14</v>
      </c>
      <c r="F344" t="b">
        <v>0</v>
      </c>
      <c r="G344" t="s">
        <v>61</v>
      </c>
      <c r="H344">
        <v>14</v>
      </c>
      <c r="I344">
        <v>30</v>
      </c>
      <c r="J344" t="s">
        <v>95</v>
      </c>
      <c r="K344" t="s">
        <v>85</v>
      </c>
      <c r="L344" t="str">
        <f>_xlfn.XLOOKUP(Table1[[#This Row],[TeamFavoriteID]],Table2[team_id],Table2[team_name],_xlfn.XLOOKUP(Table1[[#This Row],[TeamFavoriteID]],Table2[team_id_pfr],Table2[team_name],"Even"))</f>
        <v>Washington Commanders</v>
      </c>
      <c r="M344">
        <v>-13.5</v>
      </c>
      <c r="N344">
        <f>IF(Table1[[#This Row],[TeamFavorite]]=Table1[[#This Row],[TeamHome]],Table1[[#This Row],[ScoreAway]]-Table1[[#This Row],[ScoreHome]],Table1[[#This Row],[ScoreHome]]-Table1[[#This Row],[ScoreAway]])</f>
        <v>-16</v>
      </c>
      <c r="O344">
        <f>IF(Table1[[#This Row],[SpreadActual]]&lt;Table1[[#This Row],[SpreadFavorite]],1,0)</f>
        <v>1</v>
      </c>
      <c r="Q344" t="s">
        <v>64</v>
      </c>
      <c r="R344" t="b">
        <v>0</v>
      </c>
      <c r="S344">
        <v>36</v>
      </c>
      <c r="T344">
        <v>6</v>
      </c>
      <c r="U344">
        <v>50</v>
      </c>
    </row>
    <row r="345" spans="1:21" x14ac:dyDescent="0.2">
      <c r="A345" s="1">
        <v>24829</v>
      </c>
      <c r="B345">
        <v>1967</v>
      </c>
      <c r="C345">
        <f>_xlfn.MAXIFS(Table1[ScheduleWeekWritten],Table1[ScheduleSeason],Table1[[#This Row],[ScheduleSeason]])</f>
        <v>17</v>
      </c>
      <c r="D345" t="s">
        <v>99</v>
      </c>
      <c r="E345" cm="1">
        <f t="array" ref="E345">_xlfn.XLOOKUP(Table1[[#This Row],[ScheduleWeekWritten]],Table3[Game],100+Table3[Increase],Table1[[#This Row],[ScheduleWeekWritten]])</f>
        <v>102</v>
      </c>
      <c r="F345" t="b">
        <v>1</v>
      </c>
      <c r="G345" t="s">
        <v>33</v>
      </c>
      <c r="H345">
        <v>28</v>
      </c>
      <c r="I345">
        <v>7</v>
      </c>
      <c r="J345" t="s">
        <v>39</v>
      </c>
      <c r="K345" t="s">
        <v>40</v>
      </c>
      <c r="L345" t="str">
        <f>_xlfn.XLOOKUP(Table1[[#This Row],[TeamFavoriteID]],Table2[team_id],Table2[team_name],_xlfn.XLOOKUP(Table1[[#This Row],[TeamFavoriteID]],Table2[team_id_pfr],Table2[team_name],"Even"))</f>
        <v>Los Angeles Rams</v>
      </c>
      <c r="M345">
        <v>-3</v>
      </c>
      <c r="N345">
        <f>IF(Table1[[#This Row],[TeamFavorite]]=Table1[[#This Row],[TeamHome]],Table1[[#This Row],[ScoreAway]]-Table1[[#This Row],[ScoreHome]],Table1[[#This Row],[ScoreHome]]-Table1[[#This Row],[ScoreAway]])</f>
        <v>21</v>
      </c>
      <c r="O345">
        <f>IF(Table1[[#This Row],[SpreadActual]]&lt;Table1[[#This Row],[SpreadFavorite]],1,0)</f>
        <v>0</v>
      </c>
      <c r="Q345" t="s">
        <v>82</v>
      </c>
      <c r="R345" t="b">
        <v>0</v>
      </c>
      <c r="S345">
        <v>13</v>
      </c>
      <c r="T345">
        <v>15</v>
      </c>
      <c r="U345">
        <v>60</v>
      </c>
    </row>
    <row r="346" spans="1:21" x14ac:dyDescent="0.2">
      <c r="A346" s="1">
        <v>24829</v>
      </c>
      <c r="B346">
        <v>1967</v>
      </c>
      <c r="C346">
        <f>_xlfn.MAXIFS(Table1[ScheduleWeekWritten],Table1[ScheduleSeason],Table1[[#This Row],[ScheduleSeason]])</f>
        <v>17</v>
      </c>
      <c r="D346">
        <v>17</v>
      </c>
      <c r="E346" cm="1">
        <f t="array" ref="E346">_xlfn.XLOOKUP(Table1[[#This Row],[ScheduleWeekWritten]],Table3[Game],100+Table3[Increase],Table1[[#This Row],[ScheduleWeekWritten]])</f>
        <v>17</v>
      </c>
      <c r="F346" t="b">
        <v>0</v>
      </c>
      <c r="G346" t="s">
        <v>19</v>
      </c>
      <c r="H346">
        <v>10</v>
      </c>
      <c r="I346">
        <v>41</v>
      </c>
      <c r="J346" t="s">
        <v>23</v>
      </c>
      <c r="K346" t="s">
        <v>25</v>
      </c>
      <c r="L346" t="str">
        <f>_xlfn.XLOOKUP(Table1[[#This Row],[TeamFavoriteID]],Table2[team_id],Table2[team_name],_xlfn.XLOOKUP(Table1[[#This Row],[TeamFavoriteID]],Table2[team_id_pfr],Table2[team_name],"Even"))</f>
        <v>Houston Oilers</v>
      </c>
      <c r="M346">
        <v>-7.5</v>
      </c>
      <c r="N346">
        <f>IF(Table1[[#This Row],[TeamFavorite]]=Table1[[#This Row],[TeamHome]],Table1[[#This Row],[ScoreAway]]-Table1[[#This Row],[ScoreHome]],Table1[[#This Row],[ScoreHome]]-Table1[[#This Row],[ScoreAway]])</f>
        <v>-31</v>
      </c>
      <c r="O346">
        <f>IF(Table1[[#This Row],[SpreadActual]]&lt;Table1[[#This Row],[SpreadFavorite]],1,0)</f>
        <v>1</v>
      </c>
      <c r="Q346" t="s">
        <v>22</v>
      </c>
      <c r="R346" t="b">
        <v>0</v>
      </c>
    </row>
    <row r="347" spans="1:21" x14ac:dyDescent="0.2">
      <c r="A347" s="1">
        <v>24830</v>
      </c>
      <c r="B347">
        <v>1967</v>
      </c>
      <c r="C347">
        <f>_xlfn.MAXIFS(Table1[ScheduleWeekWritten],Table1[ScheduleSeason],Table1[[#This Row],[ScheduleSeason]])</f>
        <v>17</v>
      </c>
      <c r="D347" t="s">
        <v>99</v>
      </c>
      <c r="E347" cm="1">
        <f t="array" ref="E347">_xlfn.XLOOKUP(Table1[[#This Row],[ScheduleWeekWritten]],Table3[Game],100+Table3[Increase],Table1[[#This Row],[ScheduleWeekWritten]])</f>
        <v>102</v>
      </c>
      <c r="F347" t="b">
        <v>1</v>
      </c>
      <c r="G347" t="s">
        <v>67</v>
      </c>
      <c r="H347">
        <v>52</v>
      </c>
      <c r="I347">
        <v>14</v>
      </c>
      <c r="J347" t="s">
        <v>62</v>
      </c>
      <c r="K347" t="s">
        <v>68</v>
      </c>
      <c r="L347" t="str">
        <f>_xlfn.XLOOKUP(Table1[[#This Row],[TeamFavoriteID]],Table2[team_id],Table2[team_name],_xlfn.XLOOKUP(Table1[[#This Row],[TeamFavoriteID]],Table2[team_id_pfr],Table2[team_name],"Even"))</f>
        <v>Dallas Cowboys</v>
      </c>
      <c r="M347">
        <v>-5</v>
      </c>
      <c r="N347">
        <f>IF(Table1[[#This Row],[TeamFavorite]]=Table1[[#This Row],[TeamHome]],Table1[[#This Row],[ScoreAway]]-Table1[[#This Row],[ScoreHome]],Table1[[#This Row],[ScoreHome]]-Table1[[#This Row],[ScoreAway]])</f>
        <v>-38</v>
      </c>
      <c r="O347">
        <f>IF(Table1[[#This Row],[SpreadActual]]&lt;Table1[[#This Row],[SpreadFavorite]],1,0)</f>
        <v>1</v>
      </c>
      <c r="Q347" t="s">
        <v>69</v>
      </c>
      <c r="R347" t="b">
        <v>0</v>
      </c>
      <c r="S347">
        <v>44</v>
      </c>
      <c r="T347">
        <v>12</v>
      </c>
      <c r="U347">
        <v>54</v>
      </c>
    </row>
    <row r="348" spans="1:21" x14ac:dyDescent="0.2">
      <c r="A348" s="1">
        <v>24830</v>
      </c>
      <c r="B348">
        <v>1967</v>
      </c>
      <c r="C348">
        <f>_xlfn.MAXIFS(Table1[ScheduleWeekWritten],Table1[ScheduleSeason],Table1[[#This Row],[ScheduleSeason]])</f>
        <v>17</v>
      </c>
      <c r="D348">
        <v>17</v>
      </c>
      <c r="E348" cm="1">
        <f t="array" ref="E348">_xlfn.XLOOKUP(Table1[[#This Row],[ScheduleWeekWritten]],Table3[Game],100+Table3[Increase],Table1[[#This Row],[ScheduleWeekWritten]])</f>
        <v>17</v>
      </c>
      <c r="F348" t="b">
        <v>0</v>
      </c>
      <c r="G348" t="s">
        <v>20</v>
      </c>
      <c r="H348">
        <v>28</v>
      </c>
      <c r="I348">
        <v>21</v>
      </c>
      <c r="J348" t="s">
        <v>28</v>
      </c>
      <c r="K348" t="s">
        <v>21</v>
      </c>
      <c r="L348" t="str">
        <f>_xlfn.XLOOKUP(Table1[[#This Row],[TeamFavoriteID]],Table2[team_id],Table2[team_name],_xlfn.XLOOKUP(Table1[[#This Row],[TeamFavoriteID]],Table2[team_id_pfr],Table2[team_name],"Even"))</f>
        <v>Las Vegas Raiders</v>
      </c>
      <c r="M348">
        <v>-7</v>
      </c>
      <c r="N348">
        <f>IF(Table1[[#This Row],[TeamFavorite]]=Table1[[#This Row],[TeamHome]],Table1[[#This Row],[ScoreAway]]-Table1[[#This Row],[ScoreHome]],Table1[[#This Row],[ScoreHome]]-Table1[[#This Row],[ScoreAway]])</f>
        <v>7</v>
      </c>
      <c r="O348">
        <f>IF(Table1[[#This Row],[SpreadActual]]&lt;Table1[[#This Row],[SpreadFavorite]],1,0)</f>
        <v>0</v>
      </c>
      <c r="Q348" t="s">
        <v>76</v>
      </c>
      <c r="R348" t="b">
        <v>0</v>
      </c>
    </row>
    <row r="349" spans="1:21" x14ac:dyDescent="0.2">
      <c r="A349" s="1">
        <v>24830</v>
      </c>
      <c r="B349">
        <v>1967</v>
      </c>
      <c r="C349">
        <f>_xlfn.MAXIFS(Table1[ScheduleWeekWritten],Table1[ScheduleSeason],Table1[[#This Row],[ScheduleSeason]])</f>
        <v>17</v>
      </c>
      <c r="D349">
        <v>17</v>
      </c>
      <c r="E349" cm="1">
        <f t="array" ref="E349">_xlfn.XLOOKUP(Table1[[#This Row],[ScheduleWeekWritten]],Table3[Game],100+Table3[Increase],Table1[[#This Row],[ScheduleWeekWritten]])</f>
        <v>17</v>
      </c>
      <c r="F349" t="b">
        <v>0</v>
      </c>
      <c r="G349" t="s">
        <v>27</v>
      </c>
      <c r="H349">
        <v>31</v>
      </c>
      <c r="I349">
        <v>42</v>
      </c>
      <c r="J349" t="s">
        <v>31</v>
      </c>
      <c r="L349" t="str">
        <f>_xlfn.XLOOKUP(Table1[[#This Row],[TeamFavoriteID]],Table2[team_id],Table2[team_name],_xlfn.XLOOKUP(Table1[[#This Row],[TeamFavoriteID]],Table2[team_id_pfr],Table2[team_name],"Even"))</f>
        <v>Even</v>
      </c>
      <c r="N349">
        <f>IF(Table1[[#This Row],[TeamFavorite]]=Table1[[#This Row],[TeamHome]],Table1[[#This Row],[ScoreAway]]-Table1[[#This Row],[ScoreHome]],Table1[[#This Row],[ScoreHome]]-Table1[[#This Row],[ScoreAway]])</f>
        <v>-11</v>
      </c>
      <c r="O349">
        <f>IF(Table1[[#This Row],[SpreadActual]]&lt;Table1[[#This Row],[SpreadFavorite]],1,0)</f>
        <v>1</v>
      </c>
      <c r="Q349" t="s">
        <v>100</v>
      </c>
      <c r="R349" t="b">
        <v>0</v>
      </c>
    </row>
    <row r="350" spans="1:21" x14ac:dyDescent="0.2">
      <c r="A350" s="1">
        <v>24837</v>
      </c>
      <c r="B350">
        <v>1967</v>
      </c>
      <c r="C350">
        <f>_xlfn.MAXIFS(Table1[ScheduleWeekWritten],Table1[ScheduleSeason],Table1[[#This Row],[ScheduleSeason]])</f>
        <v>17</v>
      </c>
      <c r="D350" t="s">
        <v>92</v>
      </c>
      <c r="E350" cm="1">
        <f t="array" ref="E350">_xlfn.XLOOKUP(Table1[[#This Row],[ScheduleWeekWritten]],Table3[Game],100+Table3[Increase],Table1[[#This Row],[ScheduleWeekWritten]])</f>
        <v>103</v>
      </c>
      <c r="F350" t="b">
        <v>1</v>
      </c>
      <c r="G350" t="s">
        <v>33</v>
      </c>
      <c r="H350">
        <v>21</v>
      </c>
      <c r="I350">
        <v>17</v>
      </c>
      <c r="J350" t="s">
        <v>67</v>
      </c>
      <c r="K350" t="s">
        <v>35</v>
      </c>
      <c r="L350" t="str">
        <f>_xlfn.XLOOKUP(Table1[[#This Row],[TeamFavoriteID]],Table2[team_id],Table2[team_name],_xlfn.XLOOKUP(Table1[[#This Row],[TeamFavoriteID]],Table2[team_id_pfr],Table2[team_name],"Even"))</f>
        <v>Green Bay Packers</v>
      </c>
      <c r="M350">
        <v>-7</v>
      </c>
      <c r="N350">
        <f>IF(Table1[[#This Row],[TeamFavorite]]=Table1[[#This Row],[TeamHome]],Table1[[#This Row],[ScoreAway]]-Table1[[#This Row],[ScoreHome]],Table1[[#This Row],[ScoreHome]]-Table1[[#This Row],[ScoreAway]])</f>
        <v>-4</v>
      </c>
      <c r="O350">
        <f>IF(Table1[[#This Row],[SpreadActual]]&lt;Table1[[#This Row],[SpreadFavorite]],1,0)</f>
        <v>0</v>
      </c>
      <c r="Q350" t="s">
        <v>82</v>
      </c>
      <c r="R350" t="b">
        <v>0</v>
      </c>
      <c r="S350">
        <v>-2</v>
      </c>
      <c r="T350">
        <v>15</v>
      </c>
      <c r="U350">
        <v>55</v>
      </c>
    </row>
    <row r="351" spans="1:21" x14ac:dyDescent="0.2">
      <c r="A351" s="1">
        <v>24837</v>
      </c>
      <c r="B351">
        <v>1967</v>
      </c>
      <c r="C351">
        <f>_xlfn.MAXIFS(Table1[ScheduleWeekWritten],Table1[ScheduleSeason],Table1[[#This Row],[ScheduleSeason]])</f>
        <v>17</v>
      </c>
      <c r="D351" t="s">
        <v>92</v>
      </c>
      <c r="E351" cm="1">
        <f t="array" ref="E351">_xlfn.XLOOKUP(Table1[[#This Row],[ScheduleWeekWritten]],Table3[Game],100+Table3[Increase],Table1[[#This Row],[ScheduleWeekWritten]])</f>
        <v>103</v>
      </c>
      <c r="F351" t="b">
        <v>1</v>
      </c>
      <c r="G351" t="s">
        <v>20</v>
      </c>
      <c r="H351">
        <v>40</v>
      </c>
      <c r="I351">
        <v>7</v>
      </c>
      <c r="J351" t="s">
        <v>23</v>
      </c>
      <c r="K351" t="s">
        <v>21</v>
      </c>
      <c r="L351" t="str">
        <f>_xlfn.XLOOKUP(Table1[[#This Row],[TeamFavoriteID]],Table2[team_id],Table2[team_name],_xlfn.XLOOKUP(Table1[[#This Row],[TeamFavoriteID]],Table2[team_id_pfr],Table2[team_name],"Even"))</f>
        <v>Las Vegas Raiders</v>
      </c>
      <c r="M351">
        <v>-10</v>
      </c>
      <c r="N351">
        <f>IF(Table1[[#This Row],[TeamFavorite]]=Table1[[#This Row],[TeamHome]],Table1[[#This Row],[ScoreAway]]-Table1[[#This Row],[ScoreHome]],Table1[[#This Row],[ScoreHome]]-Table1[[#This Row],[ScoreAway]])</f>
        <v>33</v>
      </c>
      <c r="O351">
        <f>IF(Table1[[#This Row],[SpreadActual]]&lt;Table1[[#This Row],[SpreadFavorite]],1,0)</f>
        <v>0</v>
      </c>
      <c r="Q351" t="s">
        <v>76</v>
      </c>
      <c r="R351" t="b">
        <v>0</v>
      </c>
    </row>
    <row r="352" spans="1:21" x14ac:dyDescent="0.2">
      <c r="A352" s="1">
        <v>24851</v>
      </c>
      <c r="B352">
        <v>1967</v>
      </c>
      <c r="C352">
        <f>_xlfn.MAXIFS(Table1[ScheduleWeekWritten],Table1[ScheduleSeason],Table1[[#This Row],[ScheduleSeason]])</f>
        <v>17</v>
      </c>
      <c r="D352" t="s">
        <v>93</v>
      </c>
      <c r="E352" cm="1">
        <f t="array" ref="E352">_xlfn.XLOOKUP(Table1[[#This Row],[ScheduleWeekWritten]],Table3[Game],100+Table3[Increase],Table1[[#This Row],[ScheduleWeekWritten]])</f>
        <v>104</v>
      </c>
      <c r="F352" t="b">
        <v>1</v>
      </c>
      <c r="G352" t="s">
        <v>33</v>
      </c>
      <c r="H352">
        <v>33</v>
      </c>
      <c r="I352">
        <v>14</v>
      </c>
      <c r="J352" t="s">
        <v>20</v>
      </c>
      <c r="K352" t="s">
        <v>35</v>
      </c>
      <c r="L352" t="str">
        <f>_xlfn.XLOOKUP(Table1[[#This Row],[TeamFavoriteID]],Table2[team_id],Table2[team_name],_xlfn.XLOOKUP(Table1[[#This Row],[TeamFavoriteID]],Table2[team_id_pfr],Table2[team_name],"Even"))</f>
        <v>Green Bay Packers</v>
      </c>
      <c r="M352">
        <v>-13.5</v>
      </c>
      <c r="N352">
        <f>IF(Table1[[#This Row],[TeamFavorite]]=Table1[[#This Row],[TeamHome]],Table1[[#This Row],[ScoreAway]]-Table1[[#This Row],[ScoreHome]],Table1[[#This Row],[ScoreHome]]-Table1[[#This Row],[ScoreAway]])</f>
        <v>-19</v>
      </c>
      <c r="O352">
        <f>IF(Table1[[#This Row],[SpreadActual]]&lt;Table1[[#This Row],[SpreadFavorite]],1,0)</f>
        <v>1</v>
      </c>
      <c r="P352">
        <v>43</v>
      </c>
      <c r="Q352" t="s">
        <v>22</v>
      </c>
      <c r="R352" t="b">
        <v>1</v>
      </c>
      <c r="S352">
        <v>60</v>
      </c>
      <c r="T352">
        <v>12</v>
      </c>
      <c r="U352">
        <v>74</v>
      </c>
    </row>
    <row r="353" spans="1:22" x14ac:dyDescent="0.2">
      <c r="A353" s="1">
        <v>25087</v>
      </c>
      <c r="B353">
        <v>1968</v>
      </c>
      <c r="C353">
        <f>_xlfn.MAXIFS(Table1[ScheduleWeekWritten],Table1[ScheduleSeason],Table1[[#This Row],[ScheduleSeason]])</f>
        <v>15</v>
      </c>
      <c r="D353">
        <v>1</v>
      </c>
      <c r="E353" cm="1">
        <f t="array" ref="E353">_xlfn.XLOOKUP(Table1[[#This Row],[ScheduleWeekWritten]],Table3[Game],100+Table3[Increase],Table1[[#This Row],[ScheduleWeekWritten]])</f>
        <v>1</v>
      </c>
      <c r="F353" t="b">
        <v>0</v>
      </c>
      <c r="G353" t="s">
        <v>27</v>
      </c>
      <c r="H353">
        <v>29</v>
      </c>
      <c r="I353">
        <v>13</v>
      </c>
      <c r="J353" t="s">
        <v>101</v>
      </c>
      <c r="K353" t="s">
        <v>29</v>
      </c>
      <c r="L353" t="str">
        <f>_xlfn.XLOOKUP(Table1[[#This Row],[TeamFavoriteID]],Table2[team_id],Table2[team_name],_xlfn.XLOOKUP(Table1[[#This Row],[TeamFavoriteID]],Table2[team_id_pfr],Table2[team_name],"Even"))</f>
        <v>Los Angeles Chargers</v>
      </c>
      <c r="M353">
        <v>-15</v>
      </c>
      <c r="N353">
        <f>IF(Table1[[#This Row],[TeamFavorite]]=Table1[[#This Row],[TeamHome]],Table1[[#This Row],[ScoreAway]]-Table1[[#This Row],[ScoreHome]],Table1[[#This Row],[ScoreHome]]-Table1[[#This Row],[ScoreAway]])</f>
        <v>16</v>
      </c>
      <c r="O353">
        <f>IF(Table1[[#This Row],[SpreadActual]]&lt;Table1[[#This Row],[SpreadFavorite]],1,0)</f>
        <v>0</v>
      </c>
      <c r="Q353" t="s">
        <v>94</v>
      </c>
      <c r="R353" t="b">
        <v>0</v>
      </c>
    </row>
    <row r="354" spans="1:22" x14ac:dyDescent="0.2">
      <c r="A354" s="1">
        <v>25089</v>
      </c>
      <c r="B354">
        <v>1968</v>
      </c>
      <c r="C354">
        <f>_xlfn.MAXIFS(Table1[ScheduleWeekWritten],Table1[ScheduleSeason],Table1[[#This Row],[ScheduleSeason]])</f>
        <v>15</v>
      </c>
      <c r="D354">
        <v>1</v>
      </c>
      <c r="E354" cm="1">
        <f t="array" ref="E354">_xlfn.XLOOKUP(Table1[[#This Row],[ScheduleWeekWritten]],Table3[Game],100+Table3[Increase],Table1[[#This Row],[ScheduleWeekWritten]])</f>
        <v>1</v>
      </c>
      <c r="F354" t="b">
        <v>0</v>
      </c>
      <c r="G354" t="s">
        <v>28</v>
      </c>
      <c r="H354">
        <v>7</v>
      </c>
      <c r="I354">
        <v>16</v>
      </c>
      <c r="J354" t="s">
        <v>37</v>
      </c>
      <c r="K354" t="s">
        <v>43</v>
      </c>
      <c r="L354" t="str">
        <f>_xlfn.XLOOKUP(Table1[[#This Row],[TeamFavoriteID]],Table2[team_id],Table2[team_name],_xlfn.XLOOKUP(Table1[[#This Row],[TeamFavoriteID]],Table2[team_id_pfr],Table2[team_name],"Even"))</f>
        <v>Buffalo Bills</v>
      </c>
      <c r="M354">
        <v>-6.5</v>
      </c>
      <c r="N354">
        <f>IF(Table1[[#This Row],[TeamFavorite]]=Table1[[#This Row],[TeamHome]],Table1[[#This Row],[ScoreAway]]-Table1[[#This Row],[ScoreHome]],Table1[[#This Row],[ScoreHome]]-Table1[[#This Row],[ScoreAway]])</f>
        <v>9</v>
      </c>
      <c r="O354">
        <f>IF(Table1[[#This Row],[SpreadActual]]&lt;Table1[[#This Row],[SpreadFavorite]],1,0)</f>
        <v>0</v>
      </c>
      <c r="Q354" t="s">
        <v>44</v>
      </c>
      <c r="R354" t="b">
        <v>0</v>
      </c>
    </row>
    <row r="355" spans="1:22" x14ac:dyDescent="0.2">
      <c r="A355" s="1">
        <v>25090</v>
      </c>
      <c r="B355">
        <v>1968</v>
      </c>
      <c r="C355">
        <f>_xlfn.MAXIFS(Table1[ScheduleWeekWritten],Table1[ScheduleSeason],Table1[[#This Row],[ScheduleSeason]])</f>
        <v>15</v>
      </c>
      <c r="D355">
        <v>1</v>
      </c>
      <c r="E355" cm="1">
        <f t="array" ref="E355">_xlfn.XLOOKUP(Table1[[#This Row],[ScheduleWeekWritten]],Table3[Game],100+Table3[Increase],Table1[[#This Row],[ScheduleWeekWritten]])</f>
        <v>1</v>
      </c>
      <c r="F355" t="b">
        <v>0</v>
      </c>
      <c r="G355" t="s">
        <v>23</v>
      </c>
      <c r="H355">
        <v>21</v>
      </c>
      <c r="I355">
        <v>26</v>
      </c>
      <c r="J355" t="s">
        <v>42</v>
      </c>
      <c r="K355" t="s">
        <v>75</v>
      </c>
      <c r="L355" t="str">
        <f>_xlfn.XLOOKUP(Table1[[#This Row],[TeamFavoriteID]],Table2[team_id],Table2[team_name],_xlfn.XLOOKUP(Table1[[#This Row],[TeamFavoriteID]],Table2[team_id_pfr],Table2[team_name],"Even"))</f>
        <v>Kansas City Chiefs</v>
      </c>
      <c r="M355">
        <v>-2</v>
      </c>
      <c r="N355">
        <f>IF(Table1[[#This Row],[TeamFavorite]]=Table1[[#This Row],[TeamHome]],Table1[[#This Row],[ScoreAway]]-Table1[[#This Row],[ScoreHome]],Table1[[#This Row],[ScoreHome]]-Table1[[#This Row],[ScoreAway]])</f>
        <v>-5</v>
      </c>
      <c r="O355">
        <f>IF(Table1[[#This Row],[SpreadActual]]&lt;Table1[[#This Row],[SpreadFavorite]],1,0)</f>
        <v>1</v>
      </c>
      <c r="Q355" t="s">
        <v>102</v>
      </c>
      <c r="R355" t="b">
        <v>0</v>
      </c>
      <c r="S355">
        <v>72</v>
      </c>
      <c r="T355">
        <v>0</v>
      </c>
      <c r="V355" t="s">
        <v>103</v>
      </c>
    </row>
    <row r="356" spans="1:22" x14ac:dyDescent="0.2">
      <c r="A356" s="1">
        <v>25095</v>
      </c>
      <c r="B356">
        <v>1968</v>
      </c>
      <c r="C356">
        <f>_xlfn.MAXIFS(Table1[ScheduleWeekWritten],Table1[ScheduleSeason],Table1[[#This Row],[ScheduleSeason]])</f>
        <v>15</v>
      </c>
      <c r="D356">
        <v>2</v>
      </c>
      <c r="E356" cm="1">
        <f t="array" ref="E356">_xlfn.XLOOKUP(Table1[[#This Row],[ScheduleWeekWritten]],Table3[Game],100+Table3[Increase],Table1[[#This Row],[ScheduleWeekWritten]])</f>
        <v>2</v>
      </c>
      <c r="F356" t="b">
        <v>0</v>
      </c>
      <c r="G356" t="s">
        <v>19</v>
      </c>
      <c r="H356">
        <v>10</v>
      </c>
      <c r="I356">
        <v>24</v>
      </c>
      <c r="J356" t="s">
        <v>23</v>
      </c>
      <c r="K356" t="s">
        <v>25</v>
      </c>
      <c r="L356" t="str">
        <f>_xlfn.XLOOKUP(Table1[[#This Row],[TeamFavoriteID]],Table2[team_id],Table2[team_name],_xlfn.XLOOKUP(Table1[[#This Row],[TeamFavoriteID]],Table2[team_id_pfr],Table2[team_name],"Even"))</f>
        <v>Houston Oilers</v>
      </c>
      <c r="M356">
        <v>-5</v>
      </c>
      <c r="N356">
        <f>IF(Table1[[#This Row],[TeamFavorite]]=Table1[[#This Row],[TeamHome]],Table1[[#This Row],[ScoreAway]]-Table1[[#This Row],[ScoreHome]],Table1[[#This Row],[ScoreHome]]-Table1[[#This Row],[ScoreAway]])</f>
        <v>-14</v>
      </c>
      <c r="O356">
        <f>IF(Table1[[#This Row],[SpreadActual]]&lt;Table1[[#This Row],[SpreadFavorite]],1,0)</f>
        <v>1</v>
      </c>
      <c r="Q356" t="s">
        <v>22</v>
      </c>
      <c r="R356" t="b">
        <v>0</v>
      </c>
    </row>
    <row r="357" spans="1:22" x14ac:dyDescent="0.2">
      <c r="A357" s="1">
        <v>25095</v>
      </c>
      <c r="B357">
        <v>1968</v>
      </c>
      <c r="C357">
        <f>_xlfn.MAXIFS(Table1[ScheduleWeekWritten],Table1[ScheduleSeason],Table1[[#This Row],[ScheduleSeason]])</f>
        <v>15</v>
      </c>
      <c r="D357">
        <v>1</v>
      </c>
      <c r="E357" cm="1">
        <f t="array" ref="E357">_xlfn.XLOOKUP(Table1[[#This Row],[ScheduleWeekWritten]],Table3[Game],100+Table3[Increase],Table1[[#This Row],[ScheduleWeekWritten]])</f>
        <v>1</v>
      </c>
      <c r="F357" t="b">
        <v>0</v>
      </c>
      <c r="G357" t="s">
        <v>54</v>
      </c>
      <c r="H357">
        <v>47</v>
      </c>
      <c r="I357">
        <v>7</v>
      </c>
      <c r="J357" t="s">
        <v>38</v>
      </c>
      <c r="K357" t="s">
        <v>55</v>
      </c>
      <c r="L357" t="str">
        <f>_xlfn.XLOOKUP(Table1[[#This Row],[TeamFavoriteID]],Table2[team_id],Table2[team_name],_xlfn.XLOOKUP(Table1[[#This Row],[TeamFavoriteID]],Table2[team_id_pfr],Table2[team_name],"Even"))</f>
        <v>Minnesota Vikings</v>
      </c>
      <c r="M357">
        <v>-13.5</v>
      </c>
      <c r="N357">
        <f>IF(Table1[[#This Row],[TeamFavorite]]=Table1[[#This Row],[TeamHome]],Table1[[#This Row],[ScoreAway]]-Table1[[#This Row],[ScoreHome]],Table1[[#This Row],[ScoreHome]]-Table1[[#This Row],[ScoreAway]])</f>
        <v>-40</v>
      </c>
      <c r="O357">
        <f>IF(Table1[[#This Row],[SpreadActual]]&lt;Table1[[#This Row],[SpreadFavorite]],1,0)</f>
        <v>1</v>
      </c>
      <c r="Q357" t="s">
        <v>73</v>
      </c>
      <c r="R357" t="b">
        <v>0</v>
      </c>
      <c r="S357">
        <v>73</v>
      </c>
      <c r="T357">
        <v>13</v>
      </c>
      <c r="U357">
        <v>58</v>
      </c>
    </row>
    <row r="358" spans="1:22" x14ac:dyDescent="0.2">
      <c r="A358" s="1">
        <v>25096</v>
      </c>
      <c r="B358">
        <v>1968</v>
      </c>
      <c r="C358">
        <f>_xlfn.MAXIFS(Table1[ScheduleWeekWritten],Table1[ScheduleSeason],Table1[[#This Row],[ScheduleSeason]])</f>
        <v>15</v>
      </c>
      <c r="D358">
        <v>1</v>
      </c>
      <c r="E358" cm="1">
        <f t="array" ref="E358">_xlfn.XLOOKUP(Table1[[#This Row],[ScheduleWeekWritten]],Table3[Game],100+Table3[Increase],Table1[[#This Row],[ScheduleWeekWritten]])</f>
        <v>1</v>
      </c>
      <c r="F358" t="b">
        <v>0</v>
      </c>
      <c r="G358" t="s">
        <v>34</v>
      </c>
      <c r="H358">
        <v>27</v>
      </c>
      <c r="I358">
        <v>10</v>
      </c>
      <c r="J358" t="s">
        <v>53</v>
      </c>
      <c r="K358" t="s">
        <v>72</v>
      </c>
      <c r="L358" t="str">
        <f>_xlfn.XLOOKUP(Table1[[#This Row],[TeamFavoriteID]],Table2[team_id],Table2[team_name],_xlfn.XLOOKUP(Table1[[#This Row],[TeamFavoriteID]],Table2[team_id_pfr],Table2[team_name],"Even"))</f>
        <v>Baltimore Colts</v>
      </c>
      <c r="M358">
        <v>-10</v>
      </c>
      <c r="N358">
        <f>IF(Table1[[#This Row],[TeamFavorite]]=Table1[[#This Row],[TeamHome]],Table1[[#This Row],[ScoreAway]]-Table1[[#This Row],[ScoreHome]],Table1[[#This Row],[ScoreHome]]-Table1[[#This Row],[ScoreAway]])</f>
        <v>-17</v>
      </c>
      <c r="O358">
        <f>IF(Table1[[#This Row],[SpreadActual]]&lt;Table1[[#This Row],[SpreadFavorite]],1,0)</f>
        <v>1</v>
      </c>
      <c r="Q358" t="s">
        <v>80</v>
      </c>
      <c r="R358" t="b">
        <v>0</v>
      </c>
      <c r="S358">
        <v>67</v>
      </c>
      <c r="T358">
        <v>6</v>
      </c>
      <c r="U358">
        <v>56</v>
      </c>
    </row>
    <row r="359" spans="1:22" x14ac:dyDescent="0.2">
      <c r="A359" s="1">
        <v>25096</v>
      </c>
      <c r="B359">
        <v>1968</v>
      </c>
      <c r="C359">
        <f>_xlfn.MAXIFS(Table1[ScheduleWeekWritten],Table1[ScheduleSeason],Table1[[#This Row],[ScheduleSeason]])</f>
        <v>15</v>
      </c>
      <c r="D359">
        <v>2</v>
      </c>
      <c r="E359" cm="1">
        <f t="array" ref="E359">_xlfn.XLOOKUP(Table1[[#This Row],[ScheduleWeekWritten]],Table3[Game],100+Table3[Increase],Table1[[#This Row],[ScheduleWeekWritten]])</f>
        <v>2</v>
      </c>
      <c r="F359" t="b">
        <v>0</v>
      </c>
      <c r="G359" t="s">
        <v>28</v>
      </c>
      <c r="H359">
        <v>6</v>
      </c>
      <c r="I359">
        <v>48</v>
      </c>
      <c r="J359" t="s">
        <v>20</v>
      </c>
      <c r="K359" t="s">
        <v>21</v>
      </c>
      <c r="L359" t="str">
        <f>_xlfn.XLOOKUP(Table1[[#This Row],[TeamFavoriteID]],Table2[team_id],Table2[team_name],_xlfn.XLOOKUP(Table1[[#This Row],[TeamFavoriteID]],Table2[team_id_pfr],Table2[team_name],"Even"))</f>
        <v>Las Vegas Raiders</v>
      </c>
      <c r="M359">
        <v>-8</v>
      </c>
      <c r="N359">
        <f>IF(Table1[[#This Row],[TeamFavorite]]=Table1[[#This Row],[TeamHome]],Table1[[#This Row],[ScoreAway]]-Table1[[#This Row],[ScoreHome]],Table1[[#This Row],[ScoreHome]]-Table1[[#This Row],[ScoreAway]])</f>
        <v>-42</v>
      </c>
      <c r="O359">
        <f>IF(Table1[[#This Row],[SpreadActual]]&lt;Table1[[#This Row],[SpreadFavorite]],1,0)</f>
        <v>1</v>
      </c>
      <c r="Q359" t="s">
        <v>44</v>
      </c>
      <c r="R359" t="b">
        <v>0</v>
      </c>
    </row>
    <row r="360" spans="1:22" x14ac:dyDescent="0.2">
      <c r="A360" s="1">
        <v>25096</v>
      </c>
      <c r="B360">
        <v>1968</v>
      </c>
      <c r="C360">
        <f>_xlfn.MAXIFS(Table1[ScheduleWeekWritten],Table1[ScheduleSeason],Table1[[#This Row],[ScheduleSeason]])</f>
        <v>15</v>
      </c>
      <c r="D360">
        <v>1</v>
      </c>
      <c r="E360" cm="1">
        <f t="array" ref="E360">_xlfn.XLOOKUP(Table1[[#This Row],[ScheduleWeekWritten]],Table3[Game],100+Table3[Increase],Table1[[#This Row],[ScheduleWeekWritten]])</f>
        <v>1</v>
      </c>
      <c r="F360" t="b">
        <v>0</v>
      </c>
      <c r="G360" t="s">
        <v>46</v>
      </c>
      <c r="H360">
        <v>28</v>
      </c>
      <c r="I360">
        <v>38</v>
      </c>
      <c r="J360" t="s">
        <v>61</v>
      </c>
      <c r="K360" t="s">
        <v>47</v>
      </c>
      <c r="L360" t="str">
        <f>_xlfn.XLOOKUP(Table1[[#This Row],[TeamFavoriteID]],Table2[team_id],Table2[team_name],_xlfn.XLOOKUP(Table1[[#This Row],[TeamFavoriteID]],Table2[team_id_pfr],Table2[team_name],"Even"))</f>
        <v>Chicago Bears</v>
      </c>
      <c r="M360">
        <v>-8</v>
      </c>
      <c r="N360">
        <f>IF(Table1[[#This Row],[TeamFavorite]]=Table1[[#This Row],[TeamHome]],Table1[[#This Row],[ScoreAway]]-Table1[[#This Row],[ScoreHome]],Table1[[#This Row],[ScoreHome]]-Table1[[#This Row],[ScoreAway]])</f>
        <v>10</v>
      </c>
      <c r="O360">
        <f>IF(Table1[[#This Row],[SpreadActual]]&lt;Table1[[#This Row],[SpreadFavorite]],1,0)</f>
        <v>0</v>
      </c>
      <c r="Q360" t="s">
        <v>86</v>
      </c>
      <c r="R360" t="b">
        <v>0</v>
      </c>
      <c r="S360">
        <v>71</v>
      </c>
      <c r="T360">
        <v>8</v>
      </c>
      <c r="U360">
        <v>61</v>
      </c>
    </row>
    <row r="361" spans="1:22" x14ac:dyDescent="0.2">
      <c r="A361" s="1">
        <v>25096</v>
      </c>
      <c r="B361">
        <v>1968</v>
      </c>
      <c r="C361">
        <f>_xlfn.MAXIFS(Table1[ScheduleWeekWritten],Table1[ScheduleSeason],Table1[[#This Row],[ScheduleSeason]])</f>
        <v>15</v>
      </c>
      <c r="D361">
        <v>2</v>
      </c>
      <c r="E361" cm="1">
        <f t="array" ref="E361">_xlfn.XLOOKUP(Table1[[#This Row],[ScheduleWeekWritten]],Table3[Game],100+Table3[Increase],Table1[[#This Row],[ScheduleWeekWritten]])</f>
        <v>2</v>
      </c>
      <c r="F361" t="b">
        <v>0</v>
      </c>
      <c r="G361" t="s">
        <v>101</v>
      </c>
      <c r="H361">
        <v>24</v>
      </c>
      <c r="I361">
        <v>10</v>
      </c>
      <c r="J361" t="s">
        <v>24</v>
      </c>
      <c r="K361" t="s">
        <v>104</v>
      </c>
      <c r="L361" t="str">
        <f>_xlfn.XLOOKUP(Table1[[#This Row],[TeamFavoriteID]],Table2[team_id],Table2[team_name],_xlfn.XLOOKUP(Table1[[#This Row],[TeamFavoriteID]],Table2[team_id_pfr],Table2[team_name],"Even"))</f>
        <v>Cincinnati Bengals</v>
      </c>
      <c r="M361">
        <v>-1</v>
      </c>
      <c r="N361">
        <f>IF(Table1[[#This Row],[TeamFavorite]]=Table1[[#This Row],[TeamHome]],Table1[[#This Row],[ScoreAway]]-Table1[[#This Row],[ScoreHome]],Table1[[#This Row],[ScoreHome]]-Table1[[#This Row],[ScoreAway]])</f>
        <v>-14</v>
      </c>
      <c r="O361">
        <f>IF(Table1[[#This Row],[SpreadActual]]&lt;Table1[[#This Row],[SpreadFavorite]],1,0)</f>
        <v>1</v>
      </c>
      <c r="Q361" t="s">
        <v>105</v>
      </c>
      <c r="R361" t="b">
        <v>0</v>
      </c>
    </row>
    <row r="362" spans="1:22" x14ac:dyDescent="0.2">
      <c r="A362" s="1">
        <v>25096</v>
      </c>
      <c r="B362">
        <v>1968</v>
      </c>
      <c r="C362">
        <f>_xlfn.MAXIFS(Table1[ScheduleWeekWritten],Table1[ScheduleSeason],Table1[[#This Row],[ScheduleSeason]])</f>
        <v>15</v>
      </c>
      <c r="D362">
        <v>1</v>
      </c>
      <c r="E362" cm="1">
        <f t="array" ref="E362">_xlfn.XLOOKUP(Table1[[#This Row],[ScheduleWeekWritten]],Table3[Game],100+Table3[Increase],Table1[[#This Row],[ScheduleWeekWritten]])</f>
        <v>1</v>
      </c>
      <c r="F362" t="b">
        <v>0</v>
      </c>
      <c r="G362" t="s">
        <v>67</v>
      </c>
      <c r="H362">
        <v>59</v>
      </c>
      <c r="I362">
        <v>13</v>
      </c>
      <c r="J362" t="s">
        <v>45</v>
      </c>
      <c r="K362" t="s">
        <v>68</v>
      </c>
      <c r="L362" t="str">
        <f>_xlfn.XLOOKUP(Table1[[#This Row],[TeamFavoriteID]],Table2[team_id],Table2[team_name],_xlfn.XLOOKUP(Table1[[#This Row],[TeamFavoriteID]],Table2[team_id_pfr],Table2[team_name],"Even"))</f>
        <v>Dallas Cowboys</v>
      </c>
      <c r="M362">
        <v>-9</v>
      </c>
      <c r="N362">
        <f>IF(Table1[[#This Row],[TeamFavorite]]=Table1[[#This Row],[TeamHome]],Table1[[#This Row],[ScoreAway]]-Table1[[#This Row],[ScoreHome]],Table1[[#This Row],[ScoreHome]]-Table1[[#This Row],[ScoreAway]])</f>
        <v>-46</v>
      </c>
      <c r="O362">
        <f>IF(Table1[[#This Row],[SpreadActual]]&lt;Table1[[#This Row],[SpreadFavorite]],1,0)</f>
        <v>1</v>
      </c>
      <c r="Q362" t="s">
        <v>69</v>
      </c>
      <c r="R362" t="b">
        <v>0</v>
      </c>
      <c r="S362">
        <v>70</v>
      </c>
      <c r="T362">
        <v>6</v>
      </c>
      <c r="U362">
        <v>89</v>
      </c>
    </row>
    <row r="363" spans="1:22" x14ac:dyDescent="0.2">
      <c r="A363" s="1">
        <v>25096</v>
      </c>
      <c r="B363">
        <v>1968</v>
      </c>
      <c r="C363">
        <f>_xlfn.MAXIFS(Table1[ScheduleWeekWritten],Table1[ScheduleSeason],Table1[[#This Row],[ScheduleSeason]])</f>
        <v>15</v>
      </c>
      <c r="D363">
        <v>1</v>
      </c>
      <c r="E363" cm="1">
        <f t="array" ref="E363">_xlfn.XLOOKUP(Table1[[#This Row],[ScheduleWeekWritten]],Table3[Game],100+Table3[Increase],Table1[[#This Row],[ScheduleWeekWritten]])</f>
        <v>1</v>
      </c>
      <c r="F363" t="b">
        <v>0</v>
      </c>
      <c r="G363" t="s">
        <v>33</v>
      </c>
      <c r="H363">
        <v>30</v>
      </c>
      <c r="I363">
        <v>13</v>
      </c>
      <c r="J363" t="s">
        <v>58</v>
      </c>
      <c r="K363" t="s">
        <v>35</v>
      </c>
      <c r="L363" t="str">
        <f>_xlfn.XLOOKUP(Table1[[#This Row],[TeamFavoriteID]],Table2[team_id],Table2[team_name],_xlfn.XLOOKUP(Table1[[#This Row],[TeamFavoriteID]],Table2[team_id_pfr],Table2[team_name],"Even"))</f>
        <v>Green Bay Packers</v>
      </c>
      <c r="M363">
        <v>-17</v>
      </c>
      <c r="N363">
        <f>IF(Table1[[#This Row],[TeamFavorite]]=Table1[[#This Row],[TeamHome]],Table1[[#This Row],[ScoreAway]]-Table1[[#This Row],[ScoreHome]],Table1[[#This Row],[ScoreHome]]-Table1[[#This Row],[ScoreAway]])</f>
        <v>-17</v>
      </c>
      <c r="O363">
        <f>IF(Table1[[#This Row],[SpreadActual]]&lt;Table1[[#This Row],[SpreadFavorite]],1,0)</f>
        <v>0</v>
      </c>
      <c r="Q363" t="s">
        <v>82</v>
      </c>
      <c r="R363" t="b">
        <v>0</v>
      </c>
      <c r="S363">
        <v>67</v>
      </c>
      <c r="T363">
        <v>11</v>
      </c>
      <c r="U363">
        <v>66</v>
      </c>
    </row>
    <row r="364" spans="1:22" x14ac:dyDescent="0.2">
      <c r="A364" s="1">
        <v>25096</v>
      </c>
      <c r="B364">
        <v>1968</v>
      </c>
      <c r="C364">
        <f>_xlfn.MAXIFS(Table1[ScheduleWeekWritten],Table1[ScheduleSeason],Table1[[#This Row],[ScheduleSeason]])</f>
        <v>15</v>
      </c>
      <c r="D364">
        <v>2</v>
      </c>
      <c r="E364" cm="1">
        <f t="array" ref="E364">_xlfn.XLOOKUP(Table1[[#This Row],[ScheduleWeekWritten]],Table3[Game],100+Table3[Increase],Table1[[#This Row],[ScheduleWeekWritten]])</f>
        <v>2</v>
      </c>
      <c r="F364" t="b">
        <v>0</v>
      </c>
      <c r="G364" t="s">
        <v>42</v>
      </c>
      <c r="H364">
        <v>19</v>
      </c>
      <c r="I364">
        <v>20</v>
      </c>
      <c r="J364" t="s">
        <v>31</v>
      </c>
      <c r="K364" t="s">
        <v>75</v>
      </c>
      <c r="L364" t="str">
        <f>_xlfn.XLOOKUP(Table1[[#This Row],[TeamFavoriteID]],Table2[team_id],Table2[team_name],_xlfn.XLOOKUP(Table1[[#This Row],[TeamFavoriteID]],Table2[team_id_pfr],Table2[team_name],"Even"))</f>
        <v>Kansas City Chiefs</v>
      </c>
      <c r="M364">
        <v>-6.5</v>
      </c>
      <c r="N364">
        <f>IF(Table1[[#This Row],[TeamFavorite]]=Table1[[#This Row],[TeamHome]],Table1[[#This Row],[ScoreAway]]-Table1[[#This Row],[ScoreHome]],Table1[[#This Row],[ScoreHome]]-Table1[[#This Row],[ScoreAway]])</f>
        <v>1</v>
      </c>
      <c r="O364">
        <f>IF(Table1[[#This Row],[SpreadActual]]&lt;Table1[[#This Row],[SpreadFavorite]],1,0)</f>
        <v>0</v>
      </c>
      <c r="Q364" t="s">
        <v>83</v>
      </c>
      <c r="R364" t="b">
        <v>0</v>
      </c>
    </row>
    <row r="365" spans="1:22" x14ac:dyDescent="0.2">
      <c r="A365" s="1">
        <v>25096</v>
      </c>
      <c r="B365">
        <v>1968</v>
      </c>
      <c r="C365">
        <f>_xlfn.MAXIFS(Table1[ScheduleWeekWritten],Table1[ScheduleSeason],Table1[[#This Row],[ScheduleSeason]])</f>
        <v>15</v>
      </c>
      <c r="D365">
        <v>1</v>
      </c>
      <c r="E365" cm="1">
        <f t="array" ref="E365">_xlfn.XLOOKUP(Table1[[#This Row],[ScheduleWeekWritten]],Table3[Game],100+Table3[Increase],Table1[[#This Row],[ScheduleWeekWritten]])</f>
        <v>1</v>
      </c>
      <c r="F365" t="b">
        <v>0</v>
      </c>
      <c r="G365" t="s">
        <v>95</v>
      </c>
      <c r="H365">
        <v>10</v>
      </c>
      <c r="I365">
        <v>24</v>
      </c>
      <c r="J365" t="s">
        <v>62</v>
      </c>
      <c r="K365" t="s">
        <v>63</v>
      </c>
      <c r="L365" t="str">
        <f>_xlfn.XLOOKUP(Table1[[#This Row],[TeamFavoriteID]],Table2[team_id],Table2[team_name],_xlfn.XLOOKUP(Table1[[#This Row],[TeamFavoriteID]],Table2[team_id_pfr],Table2[team_name],"Even"))</f>
        <v>Cleveland Browns</v>
      </c>
      <c r="M365">
        <v>-6</v>
      </c>
      <c r="N365">
        <f>IF(Table1[[#This Row],[TeamFavorite]]=Table1[[#This Row],[TeamHome]],Table1[[#This Row],[ScoreAway]]-Table1[[#This Row],[ScoreHome]],Table1[[#This Row],[ScoreHome]]-Table1[[#This Row],[ScoreAway]])</f>
        <v>-14</v>
      </c>
      <c r="O365">
        <f>IF(Table1[[#This Row],[SpreadActual]]&lt;Table1[[#This Row],[SpreadFavorite]],1,0)</f>
        <v>1</v>
      </c>
      <c r="Q365" t="s">
        <v>96</v>
      </c>
      <c r="R365" t="b">
        <v>0</v>
      </c>
      <c r="S365">
        <v>78</v>
      </c>
      <c r="T365">
        <v>9</v>
      </c>
      <c r="U365">
        <v>81</v>
      </c>
    </row>
    <row r="366" spans="1:22" x14ac:dyDescent="0.2">
      <c r="A366" s="1">
        <v>25096</v>
      </c>
      <c r="B366">
        <v>1968</v>
      </c>
      <c r="C366">
        <f>_xlfn.MAXIFS(Table1[ScheduleWeekWritten],Table1[ScheduleSeason],Table1[[#This Row],[ScheduleSeason]])</f>
        <v>15</v>
      </c>
      <c r="D366">
        <v>1</v>
      </c>
      <c r="E366" cm="1">
        <f t="array" ref="E366">_xlfn.XLOOKUP(Table1[[#This Row],[ScheduleWeekWritten]],Table3[Game],100+Table3[Increase],Table1[[#This Row],[ScheduleWeekWritten]])</f>
        <v>1</v>
      </c>
      <c r="F366" t="b">
        <v>0</v>
      </c>
      <c r="G366" t="s">
        <v>49</v>
      </c>
      <c r="H366">
        <v>20</v>
      </c>
      <c r="I366">
        <v>34</v>
      </c>
      <c r="J366" t="s">
        <v>50</v>
      </c>
      <c r="K366" t="s">
        <v>90</v>
      </c>
      <c r="L366" t="str">
        <f>_xlfn.XLOOKUP(Table1[[#This Row],[TeamFavoriteID]],Table2[team_id],Table2[team_name],_xlfn.XLOOKUP(Table1[[#This Row],[TeamFavoriteID]],Table2[team_id_pfr],Table2[team_name],"Even"))</f>
        <v>New York Giants</v>
      </c>
      <c r="M366">
        <v>-5.5</v>
      </c>
      <c r="N366">
        <f>IF(Table1[[#This Row],[TeamFavorite]]=Table1[[#This Row],[TeamHome]],Table1[[#This Row],[ScoreAway]]-Table1[[#This Row],[ScoreHome]],Table1[[#This Row],[ScoreHome]]-Table1[[#This Row],[ScoreAway]])</f>
        <v>-14</v>
      </c>
      <c r="O366">
        <f>IF(Table1[[#This Row],[SpreadActual]]&lt;Table1[[#This Row],[SpreadFavorite]],1,0)</f>
        <v>1</v>
      </c>
      <c r="Q366" t="s">
        <v>52</v>
      </c>
      <c r="R366" t="b">
        <v>0</v>
      </c>
      <c r="S366">
        <v>64</v>
      </c>
      <c r="T366">
        <v>5</v>
      </c>
      <c r="U366">
        <v>63</v>
      </c>
    </row>
    <row r="367" spans="1:22" x14ac:dyDescent="0.2">
      <c r="A367" s="1">
        <v>25097</v>
      </c>
      <c r="B367">
        <v>1968</v>
      </c>
      <c r="C367">
        <f>_xlfn.MAXIFS(Table1[ScheduleWeekWritten],Table1[ScheduleSeason],Table1[[#This Row],[ScheduleSeason]])</f>
        <v>15</v>
      </c>
      <c r="D367">
        <v>1</v>
      </c>
      <c r="E367" cm="1">
        <f t="array" ref="E367">_xlfn.XLOOKUP(Table1[[#This Row],[ScheduleWeekWritten]],Table3[Game],100+Table3[Increase],Table1[[#This Row],[ScheduleWeekWritten]])</f>
        <v>1</v>
      </c>
      <c r="F367" t="b">
        <v>0</v>
      </c>
      <c r="G367" t="s">
        <v>57</v>
      </c>
      <c r="H367">
        <v>13</v>
      </c>
      <c r="I367">
        <v>24</v>
      </c>
      <c r="J367" t="s">
        <v>39</v>
      </c>
      <c r="K367" t="s">
        <v>40</v>
      </c>
      <c r="L367" t="str">
        <f>_xlfn.XLOOKUP(Table1[[#This Row],[TeamFavoriteID]],Table2[team_id],Table2[team_name],_xlfn.XLOOKUP(Table1[[#This Row],[TeamFavoriteID]],Table2[team_id_pfr],Table2[team_name],"Even"))</f>
        <v>Los Angeles Rams</v>
      </c>
      <c r="M367">
        <v>-4.5</v>
      </c>
      <c r="N367">
        <f>IF(Table1[[#This Row],[TeamFavorite]]=Table1[[#This Row],[TeamHome]],Table1[[#This Row],[ScoreAway]]-Table1[[#This Row],[ScoreHome]],Table1[[#This Row],[ScoreHome]]-Table1[[#This Row],[ScoreAway]])</f>
        <v>-11</v>
      </c>
      <c r="O367">
        <f>IF(Table1[[#This Row],[SpreadActual]]&lt;Table1[[#This Row],[SpreadFavorite]],1,0)</f>
        <v>1</v>
      </c>
      <c r="Q367" t="s">
        <v>60</v>
      </c>
      <c r="R367" t="b">
        <v>0</v>
      </c>
      <c r="S367">
        <v>69</v>
      </c>
      <c r="T367">
        <v>14</v>
      </c>
      <c r="U367">
        <v>79</v>
      </c>
    </row>
    <row r="368" spans="1:22" x14ac:dyDescent="0.2">
      <c r="A368" s="1">
        <v>25102</v>
      </c>
      <c r="B368">
        <v>1968</v>
      </c>
      <c r="C368">
        <f>_xlfn.MAXIFS(Table1[ScheduleWeekWritten],Table1[ScheduleSeason],Table1[[#This Row],[ScheduleSeason]])</f>
        <v>15</v>
      </c>
      <c r="D368">
        <v>3</v>
      </c>
      <c r="E368" cm="1">
        <f t="array" ref="E368">_xlfn.XLOOKUP(Table1[[#This Row],[ScheduleWeekWritten]],Table3[Game],100+Table3[Increase],Table1[[#This Row],[ScheduleWeekWritten]])</f>
        <v>3</v>
      </c>
      <c r="F368" t="b">
        <v>0</v>
      </c>
      <c r="G368" t="s">
        <v>19</v>
      </c>
      <c r="H368">
        <v>21</v>
      </c>
      <c r="I368">
        <v>47</v>
      </c>
      <c r="J368" t="s">
        <v>20</v>
      </c>
      <c r="K368" t="s">
        <v>21</v>
      </c>
      <c r="L368" t="str">
        <f>_xlfn.XLOOKUP(Table1[[#This Row],[TeamFavoriteID]],Table2[team_id],Table2[team_name],_xlfn.XLOOKUP(Table1[[#This Row],[TeamFavoriteID]],Table2[team_id_pfr],Table2[team_name],"Even"))</f>
        <v>Las Vegas Raiders</v>
      </c>
      <c r="M368">
        <v>-14</v>
      </c>
      <c r="N368">
        <f>IF(Table1[[#This Row],[TeamFavorite]]=Table1[[#This Row],[TeamHome]],Table1[[#This Row],[ScoreAway]]-Table1[[#This Row],[ScoreHome]],Table1[[#This Row],[ScoreHome]]-Table1[[#This Row],[ScoreAway]])</f>
        <v>-26</v>
      </c>
      <c r="O368">
        <f>IF(Table1[[#This Row],[SpreadActual]]&lt;Table1[[#This Row],[SpreadFavorite]],1,0)</f>
        <v>1</v>
      </c>
      <c r="Q368" t="s">
        <v>22</v>
      </c>
      <c r="R368" t="b">
        <v>0</v>
      </c>
    </row>
    <row r="369" spans="1:21" x14ac:dyDescent="0.2">
      <c r="A369" s="1">
        <v>25102</v>
      </c>
      <c r="B369">
        <v>1968</v>
      </c>
      <c r="C369">
        <f>_xlfn.MAXIFS(Table1[ScheduleWeekWritten],Table1[ScheduleSeason],Table1[[#This Row],[ScheduleSeason]])</f>
        <v>15</v>
      </c>
      <c r="D369">
        <v>3</v>
      </c>
      <c r="E369" cm="1">
        <f t="array" ref="E369">_xlfn.XLOOKUP(Table1[[#This Row],[ScheduleWeekWritten]],Table3[Game],100+Table3[Increase],Table1[[#This Row],[ScheduleWeekWritten]])</f>
        <v>3</v>
      </c>
      <c r="F369" t="b">
        <v>0</v>
      </c>
      <c r="G369" t="s">
        <v>27</v>
      </c>
      <c r="H369">
        <v>30</v>
      </c>
      <c r="I369">
        <v>14</v>
      </c>
      <c r="J369" t="s">
        <v>23</v>
      </c>
      <c r="K369" t="s">
        <v>29</v>
      </c>
      <c r="L369" t="str">
        <f>_xlfn.XLOOKUP(Table1[[#This Row],[TeamFavoriteID]],Table2[team_id],Table2[team_name],_xlfn.XLOOKUP(Table1[[#This Row],[TeamFavoriteID]],Table2[team_id_pfr],Table2[team_name],"Even"))</f>
        <v>Los Angeles Chargers</v>
      </c>
      <c r="M369">
        <v>-4</v>
      </c>
      <c r="N369">
        <f>IF(Table1[[#This Row],[TeamFavorite]]=Table1[[#This Row],[TeamHome]],Table1[[#This Row],[ScoreAway]]-Table1[[#This Row],[ScoreHome]],Table1[[#This Row],[ScoreHome]]-Table1[[#This Row],[ScoreAway]])</f>
        <v>16</v>
      </c>
      <c r="O369">
        <f>IF(Table1[[#This Row],[SpreadActual]]&lt;Table1[[#This Row],[SpreadFavorite]],1,0)</f>
        <v>0</v>
      </c>
      <c r="Q369" t="s">
        <v>94</v>
      </c>
      <c r="R369" t="b">
        <v>0</v>
      </c>
    </row>
    <row r="370" spans="1:21" x14ac:dyDescent="0.2">
      <c r="A370" s="1">
        <v>25103</v>
      </c>
      <c r="B370">
        <v>1968</v>
      </c>
      <c r="C370">
        <f>_xlfn.MAXIFS(Table1[ScheduleWeekWritten],Table1[ScheduleSeason],Table1[[#This Row],[ScheduleSeason]])</f>
        <v>15</v>
      </c>
      <c r="D370">
        <v>2</v>
      </c>
      <c r="E370" cm="1">
        <f t="array" ref="E370">_xlfn.XLOOKUP(Table1[[#This Row],[ScheduleWeekWritten]],Table3[Game],100+Table3[Increase],Table1[[#This Row],[ScheduleWeekWritten]])</f>
        <v>2</v>
      </c>
      <c r="F370" t="b">
        <v>0</v>
      </c>
      <c r="G370" t="s">
        <v>38</v>
      </c>
      <c r="H370">
        <v>20</v>
      </c>
      <c r="I370">
        <v>28</v>
      </c>
      <c r="J370" t="s">
        <v>34</v>
      </c>
      <c r="K370" t="s">
        <v>72</v>
      </c>
      <c r="L370" t="str">
        <f>_xlfn.XLOOKUP(Table1[[#This Row],[TeamFavoriteID]],Table2[team_id],Table2[team_name],_xlfn.XLOOKUP(Table1[[#This Row],[TeamFavoriteID]],Table2[team_id_pfr],Table2[team_name],"Even"))</f>
        <v>Baltimore Colts</v>
      </c>
      <c r="M370">
        <v>-17</v>
      </c>
      <c r="N370">
        <f>IF(Table1[[#This Row],[TeamFavorite]]=Table1[[#This Row],[TeamHome]],Table1[[#This Row],[ScoreAway]]-Table1[[#This Row],[ScoreHome]],Table1[[#This Row],[ScoreHome]]-Table1[[#This Row],[ScoreAway]])</f>
        <v>-8</v>
      </c>
      <c r="O370">
        <f>IF(Table1[[#This Row],[SpreadActual]]&lt;Table1[[#This Row],[SpreadFavorite]],1,0)</f>
        <v>0</v>
      </c>
      <c r="Q370" t="s">
        <v>41</v>
      </c>
      <c r="R370" t="b">
        <v>0</v>
      </c>
      <c r="S370">
        <v>71</v>
      </c>
      <c r="T370">
        <v>8</v>
      </c>
      <c r="U370">
        <v>67</v>
      </c>
    </row>
    <row r="371" spans="1:21" x14ac:dyDescent="0.2">
      <c r="A371" s="1">
        <v>25103</v>
      </c>
      <c r="B371">
        <v>1968</v>
      </c>
      <c r="C371">
        <f>_xlfn.MAXIFS(Table1[ScheduleWeekWritten],Table1[ScheduleSeason],Table1[[#This Row],[ScheduleSeason]])</f>
        <v>15</v>
      </c>
      <c r="D371">
        <v>3</v>
      </c>
      <c r="E371" cm="1">
        <f t="array" ref="E371">_xlfn.XLOOKUP(Table1[[#This Row],[ScheduleWeekWritten]],Table3[Game],100+Table3[Increase],Table1[[#This Row],[ScheduleWeekWritten]])</f>
        <v>3</v>
      </c>
      <c r="F371" t="b">
        <v>0</v>
      </c>
      <c r="G371" t="s">
        <v>37</v>
      </c>
      <c r="H371">
        <v>31</v>
      </c>
      <c r="I371">
        <v>47</v>
      </c>
      <c r="J371" t="s">
        <v>31</v>
      </c>
      <c r="K371" t="s">
        <v>32</v>
      </c>
      <c r="L371" t="str">
        <f>_xlfn.XLOOKUP(Table1[[#This Row],[TeamFavoriteID]],Table2[team_id],Table2[team_name],_xlfn.XLOOKUP(Table1[[#This Row],[TeamFavoriteID]],Table2[team_id_pfr],Table2[team_name],"Even"))</f>
        <v>New York Jets</v>
      </c>
      <c r="M371">
        <v>-13</v>
      </c>
      <c r="N371">
        <f>IF(Table1[[#This Row],[TeamFavorite]]=Table1[[#This Row],[TeamHome]],Table1[[#This Row],[ScoreAway]]-Table1[[#This Row],[ScoreHome]],Table1[[#This Row],[ScoreHome]]-Table1[[#This Row],[ScoreAway]])</f>
        <v>-16</v>
      </c>
      <c r="O371">
        <f>IF(Table1[[#This Row],[SpreadActual]]&lt;Table1[[#This Row],[SpreadFavorite]],1,0)</f>
        <v>1</v>
      </c>
      <c r="Q371" t="s">
        <v>106</v>
      </c>
      <c r="R371" t="b">
        <v>1</v>
      </c>
    </row>
    <row r="372" spans="1:21" x14ac:dyDescent="0.2">
      <c r="A372" s="1">
        <v>25103</v>
      </c>
      <c r="B372">
        <v>1968</v>
      </c>
      <c r="C372">
        <f>_xlfn.MAXIFS(Table1[ScheduleWeekWritten],Table1[ScheduleSeason],Table1[[#This Row],[ScheduleSeason]])</f>
        <v>15</v>
      </c>
      <c r="D372">
        <v>3</v>
      </c>
      <c r="E372" cm="1">
        <f t="array" ref="E372">_xlfn.XLOOKUP(Table1[[#This Row],[ScheduleWeekWritten]],Table3[Game],100+Table3[Increase],Table1[[#This Row],[ScheduleWeekWritten]])</f>
        <v>3</v>
      </c>
      <c r="F372" t="b">
        <v>0</v>
      </c>
      <c r="G372" t="s">
        <v>101</v>
      </c>
      <c r="H372">
        <v>34</v>
      </c>
      <c r="I372">
        <v>23</v>
      </c>
      <c r="J372" t="s">
        <v>28</v>
      </c>
      <c r="K372" t="s">
        <v>104</v>
      </c>
      <c r="L372" t="str">
        <f>_xlfn.XLOOKUP(Table1[[#This Row],[TeamFavoriteID]],Table2[team_id],Table2[team_name],_xlfn.XLOOKUP(Table1[[#This Row],[TeamFavoriteID]],Table2[team_id_pfr],Table2[team_name],"Even"))</f>
        <v>Cincinnati Bengals</v>
      </c>
      <c r="M372">
        <v>-6</v>
      </c>
      <c r="N372">
        <f>IF(Table1[[#This Row],[TeamFavorite]]=Table1[[#This Row],[TeamHome]],Table1[[#This Row],[ScoreAway]]-Table1[[#This Row],[ScoreHome]],Table1[[#This Row],[ScoreHome]]-Table1[[#This Row],[ScoreAway]])</f>
        <v>-11</v>
      </c>
      <c r="O372">
        <f>IF(Table1[[#This Row],[SpreadActual]]&lt;Table1[[#This Row],[SpreadFavorite]],1,0)</f>
        <v>1</v>
      </c>
      <c r="Q372" t="s">
        <v>105</v>
      </c>
      <c r="R372" t="b">
        <v>0</v>
      </c>
    </row>
    <row r="373" spans="1:21" x14ac:dyDescent="0.2">
      <c r="A373" s="1">
        <v>25103</v>
      </c>
      <c r="B373">
        <v>1968</v>
      </c>
      <c r="C373">
        <f>_xlfn.MAXIFS(Table1[ScheduleWeekWritten],Table1[ScheduleSeason],Table1[[#This Row],[ScheduleSeason]])</f>
        <v>15</v>
      </c>
      <c r="D373">
        <v>2</v>
      </c>
      <c r="E373" cm="1">
        <f t="array" ref="E373">_xlfn.XLOOKUP(Table1[[#This Row],[ScheduleWeekWritten]],Table3[Game],100+Table3[Increase],Table1[[#This Row],[ScheduleWeekWritten]])</f>
        <v>2</v>
      </c>
      <c r="F373" t="b">
        <v>0</v>
      </c>
      <c r="G373" t="s">
        <v>67</v>
      </c>
      <c r="H373">
        <v>28</v>
      </c>
      <c r="I373">
        <v>7</v>
      </c>
      <c r="J373" t="s">
        <v>62</v>
      </c>
      <c r="K373" t="s">
        <v>68</v>
      </c>
      <c r="L373" t="str">
        <f>_xlfn.XLOOKUP(Table1[[#This Row],[TeamFavoriteID]],Table2[team_id],Table2[team_name],_xlfn.XLOOKUP(Table1[[#This Row],[TeamFavoriteID]],Table2[team_id_pfr],Table2[team_name],"Even"))</f>
        <v>Dallas Cowboys</v>
      </c>
      <c r="M373">
        <v>-10</v>
      </c>
      <c r="N373">
        <f>IF(Table1[[#This Row],[TeamFavorite]]=Table1[[#This Row],[TeamHome]],Table1[[#This Row],[ScoreAway]]-Table1[[#This Row],[ScoreHome]],Table1[[#This Row],[ScoreHome]]-Table1[[#This Row],[ScoreAway]])</f>
        <v>-21</v>
      </c>
      <c r="O373">
        <f>IF(Table1[[#This Row],[SpreadActual]]&lt;Table1[[#This Row],[SpreadFavorite]],1,0)</f>
        <v>1</v>
      </c>
      <c r="Q373" t="s">
        <v>69</v>
      </c>
      <c r="R373" t="b">
        <v>0</v>
      </c>
      <c r="S373">
        <v>79</v>
      </c>
      <c r="T373">
        <v>10</v>
      </c>
      <c r="U373">
        <v>80</v>
      </c>
    </row>
    <row r="374" spans="1:21" x14ac:dyDescent="0.2">
      <c r="A374" s="1">
        <v>25103</v>
      </c>
      <c r="B374">
        <v>1968</v>
      </c>
      <c r="C374">
        <f>_xlfn.MAXIFS(Table1[ScheduleWeekWritten],Table1[ScheduleSeason],Table1[[#This Row],[ScheduleSeason]])</f>
        <v>15</v>
      </c>
      <c r="D374">
        <v>2</v>
      </c>
      <c r="E374" cm="1">
        <f t="array" ref="E374">_xlfn.XLOOKUP(Table1[[#This Row],[ScheduleWeekWritten]],Table3[Game],100+Table3[Increase],Table1[[#This Row],[ScheduleWeekWritten]])</f>
        <v>2</v>
      </c>
      <c r="F374" t="b">
        <v>0</v>
      </c>
      <c r="G374" t="s">
        <v>45</v>
      </c>
      <c r="H374">
        <v>42</v>
      </c>
      <c r="I374">
        <v>0</v>
      </c>
      <c r="J374" t="s">
        <v>46</v>
      </c>
      <c r="K374" t="s">
        <v>47</v>
      </c>
      <c r="L374" t="str">
        <f>_xlfn.XLOOKUP(Table1[[#This Row],[TeamFavoriteID]],Table2[team_id],Table2[team_name],_xlfn.XLOOKUP(Table1[[#This Row],[TeamFavoriteID]],Table2[team_id_pfr],Table2[team_name],"Even"))</f>
        <v>Chicago Bears</v>
      </c>
      <c r="M374">
        <v>-5</v>
      </c>
      <c r="N374">
        <f>IF(Table1[[#This Row],[TeamFavorite]]=Table1[[#This Row],[TeamHome]],Table1[[#This Row],[ScoreAway]]-Table1[[#This Row],[ScoreHome]],Table1[[#This Row],[ScoreHome]]-Table1[[#This Row],[ScoreAway]])</f>
        <v>42</v>
      </c>
      <c r="O374">
        <f>IF(Table1[[#This Row],[SpreadActual]]&lt;Table1[[#This Row],[SpreadFavorite]],1,0)</f>
        <v>0</v>
      </c>
      <c r="Q374" t="s">
        <v>48</v>
      </c>
      <c r="R374" t="b">
        <v>0</v>
      </c>
      <c r="S374">
        <v>70</v>
      </c>
      <c r="T374">
        <v>7</v>
      </c>
      <c r="U374">
        <v>84</v>
      </c>
    </row>
    <row r="375" spans="1:21" x14ac:dyDescent="0.2">
      <c r="A375" s="1">
        <v>25103</v>
      </c>
      <c r="B375">
        <v>1968</v>
      </c>
      <c r="C375">
        <f>_xlfn.MAXIFS(Table1[ScheduleWeekWritten],Table1[ScheduleSeason],Table1[[#This Row],[ScheduleSeason]])</f>
        <v>15</v>
      </c>
      <c r="D375">
        <v>2</v>
      </c>
      <c r="E375" cm="1">
        <f t="array" ref="E375">_xlfn.XLOOKUP(Table1[[#This Row],[ScheduleWeekWritten]],Table3[Game],100+Table3[Increase],Table1[[#This Row],[ScheduleWeekWritten]])</f>
        <v>2</v>
      </c>
      <c r="F375" t="b">
        <v>0</v>
      </c>
      <c r="G375" t="s">
        <v>33</v>
      </c>
      <c r="H375">
        <v>13</v>
      </c>
      <c r="I375">
        <v>26</v>
      </c>
      <c r="J375" t="s">
        <v>54</v>
      </c>
      <c r="K375" t="s">
        <v>35</v>
      </c>
      <c r="L375" t="str">
        <f>_xlfn.XLOOKUP(Table1[[#This Row],[TeamFavoriteID]],Table2[team_id],Table2[team_name],_xlfn.XLOOKUP(Table1[[#This Row],[TeamFavoriteID]],Table2[team_id_pfr],Table2[team_name],"Even"))</f>
        <v>Green Bay Packers</v>
      </c>
      <c r="M375">
        <v>-8</v>
      </c>
      <c r="N375">
        <f>IF(Table1[[#This Row],[TeamFavorite]]=Table1[[#This Row],[TeamHome]],Table1[[#This Row],[ScoreAway]]-Table1[[#This Row],[ScoreHome]],Table1[[#This Row],[ScoreHome]]-Table1[[#This Row],[ScoreAway]])</f>
        <v>13</v>
      </c>
      <c r="O375">
        <f>IF(Table1[[#This Row],[SpreadActual]]&lt;Table1[[#This Row],[SpreadFavorite]],1,0)</f>
        <v>0</v>
      </c>
      <c r="Q375" t="s">
        <v>36</v>
      </c>
      <c r="R375" t="b">
        <v>0</v>
      </c>
      <c r="S375">
        <v>68</v>
      </c>
      <c r="T375">
        <v>6</v>
      </c>
      <c r="U375">
        <v>83</v>
      </c>
    </row>
    <row r="376" spans="1:21" x14ac:dyDescent="0.2">
      <c r="A376" s="1">
        <v>25103</v>
      </c>
      <c r="B376">
        <v>1968</v>
      </c>
      <c r="C376">
        <f>_xlfn.MAXIFS(Table1[ScheduleWeekWritten],Table1[ScheduleSeason],Table1[[#This Row],[ScheduleSeason]])</f>
        <v>15</v>
      </c>
      <c r="D376">
        <v>3</v>
      </c>
      <c r="E376" cm="1">
        <f t="array" ref="E376">_xlfn.XLOOKUP(Table1[[#This Row],[ScheduleWeekWritten]],Table3[Game],100+Table3[Increase],Table1[[#This Row],[ScheduleWeekWritten]])</f>
        <v>3</v>
      </c>
      <c r="F376" t="b">
        <v>0</v>
      </c>
      <c r="G376" t="s">
        <v>42</v>
      </c>
      <c r="H376">
        <v>34</v>
      </c>
      <c r="I376">
        <v>2</v>
      </c>
      <c r="J376" t="s">
        <v>24</v>
      </c>
      <c r="L376" t="str">
        <f>_xlfn.XLOOKUP(Table1[[#This Row],[TeamFavoriteID]],Table2[team_id],Table2[team_name],_xlfn.XLOOKUP(Table1[[#This Row],[TeamFavoriteID]],Table2[team_id_pfr],Table2[team_name],"Even"))</f>
        <v>Even</v>
      </c>
      <c r="N376">
        <f>IF(Table1[[#This Row],[TeamFavorite]]=Table1[[#This Row],[TeamHome]],Table1[[#This Row],[ScoreAway]]-Table1[[#This Row],[ScoreHome]],Table1[[#This Row],[ScoreHome]]-Table1[[#This Row],[ScoreAway]])</f>
        <v>32</v>
      </c>
      <c r="O376">
        <f>IF(Table1[[#This Row],[SpreadActual]]&lt;Table1[[#This Row],[SpreadFavorite]],1,0)</f>
        <v>0</v>
      </c>
      <c r="Q376" t="s">
        <v>83</v>
      </c>
      <c r="R376" t="b">
        <v>0</v>
      </c>
    </row>
    <row r="377" spans="1:21" x14ac:dyDescent="0.2">
      <c r="A377" s="1">
        <v>25103</v>
      </c>
      <c r="B377">
        <v>1968</v>
      </c>
      <c r="C377">
        <f>_xlfn.MAXIFS(Table1[ScheduleWeekWritten],Table1[ScheduleSeason],Table1[[#This Row],[ScheduleSeason]])</f>
        <v>15</v>
      </c>
      <c r="D377">
        <v>2</v>
      </c>
      <c r="E377" cm="1">
        <f t="array" ref="E377">_xlfn.XLOOKUP(Table1[[#This Row],[ScheduleWeekWritten]],Table3[Game],100+Table3[Increase],Table1[[#This Row],[ScheduleWeekWritten]])</f>
        <v>2</v>
      </c>
      <c r="F377" t="b">
        <v>0</v>
      </c>
      <c r="G377" t="s">
        <v>39</v>
      </c>
      <c r="H377">
        <v>45</v>
      </c>
      <c r="I377">
        <v>10</v>
      </c>
      <c r="J377" t="s">
        <v>49</v>
      </c>
      <c r="K377" t="s">
        <v>40</v>
      </c>
      <c r="L377" t="str">
        <f>_xlfn.XLOOKUP(Table1[[#This Row],[TeamFavoriteID]],Table2[team_id],Table2[team_name],_xlfn.XLOOKUP(Table1[[#This Row],[TeamFavoriteID]],Table2[team_id_pfr],Table2[team_name],"Even"))</f>
        <v>Los Angeles Rams</v>
      </c>
      <c r="M377">
        <v>-17</v>
      </c>
      <c r="N377">
        <f>IF(Table1[[#This Row],[TeamFavorite]]=Table1[[#This Row],[TeamHome]],Table1[[#This Row],[ScoreAway]]-Table1[[#This Row],[ScoreHome]],Table1[[#This Row],[ScoreHome]]-Table1[[#This Row],[ScoreAway]])</f>
        <v>-35</v>
      </c>
      <c r="O377">
        <f>IF(Table1[[#This Row],[SpreadActual]]&lt;Table1[[#This Row],[SpreadFavorite]],1,0)</f>
        <v>1</v>
      </c>
      <c r="Q377" t="s">
        <v>65</v>
      </c>
      <c r="R377" t="b">
        <v>0</v>
      </c>
      <c r="S377">
        <v>67</v>
      </c>
      <c r="T377">
        <v>8</v>
      </c>
      <c r="U377">
        <v>66</v>
      </c>
    </row>
    <row r="378" spans="1:21" x14ac:dyDescent="0.2">
      <c r="A378" s="1">
        <v>25103</v>
      </c>
      <c r="B378">
        <v>1968</v>
      </c>
      <c r="C378">
        <f>_xlfn.MAXIFS(Table1[ScheduleWeekWritten],Table1[ScheduleSeason],Table1[[#This Row],[ScheduleSeason]])</f>
        <v>15</v>
      </c>
      <c r="D378">
        <v>2</v>
      </c>
      <c r="E378" cm="1">
        <f t="array" ref="E378">_xlfn.XLOOKUP(Table1[[#This Row],[ScheduleWeekWritten]],Table3[Game],100+Table3[Increase],Table1[[#This Row],[ScheduleWeekWritten]])</f>
        <v>2</v>
      </c>
      <c r="F378" t="b">
        <v>0</v>
      </c>
      <c r="G378" t="s">
        <v>95</v>
      </c>
      <c r="H378">
        <v>37</v>
      </c>
      <c r="I378">
        <v>17</v>
      </c>
      <c r="J378" t="s">
        <v>61</v>
      </c>
      <c r="K378" t="s">
        <v>85</v>
      </c>
      <c r="L378" t="str">
        <f>_xlfn.XLOOKUP(Table1[[#This Row],[TeamFavoriteID]],Table2[team_id],Table2[team_name],_xlfn.XLOOKUP(Table1[[#This Row],[TeamFavoriteID]],Table2[team_id_pfr],Table2[team_name],"Even"))</f>
        <v>Washington Commanders</v>
      </c>
      <c r="M378">
        <v>-9</v>
      </c>
      <c r="N378">
        <f>IF(Table1[[#This Row],[TeamFavorite]]=Table1[[#This Row],[TeamHome]],Table1[[#This Row],[ScoreAway]]-Table1[[#This Row],[ScoreHome]],Table1[[#This Row],[ScoreHome]]-Table1[[#This Row],[ScoreAway]])</f>
        <v>20</v>
      </c>
      <c r="O378">
        <f>IF(Table1[[#This Row],[SpreadActual]]&lt;Table1[[#This Row],[SpreadFavorite]],1,0)</f>
        <v>0</v>
      </c>
      <c r="Q378" t="s">
        <v>96</v>
      </c>
      <c r="R378" t="b">
        <v>0</v>
      </c>
      <c r="S378">
        <v>77</v>
      </c>
      <c r="T378">
        <v>10</v>
      </c>
      <c r="U378">
        <v>75</v>
      </c>
    </row>
    <row r="379" spans="1:21" x14ac:dyDescent="0.2">
      <c r="A379" s="1">
        <v>25103</v>
      </c>
      <c r="B379">
        <v>1968</v>
      </c>
      <c r="C379">
        <f>_xlfn.MAXIFS(Table1[ScheduleWeekWritten],Table1[ScheduleSeason],Table1[[#This Row],[ScheduleSeason]])</f>
        <v>15</v>
      </c>
      <c r="D379">
        <v>2</v>
      </c>
      <c r="E379" cm="1">
        <f t="array" ref="E379">_xlfn.XLOOKUP(Table1[[#This Row],[ScheduleWeekWritten]],Table3[Game],100+Table3[Increase],Table1[[#This Row],[ScheduleWeekWritten]])</f>
        <v>2</v>
      </c>
      <c r="F379" t="b">
        <v>0</v>
      </c>
      <c r="G379" t="s">
        <v>58</v>
      </c>
      <c r="H379">
        <v>25</v>
      </c>
      <c r="I379">
        <v>34</v>
      </c>
      <c r="J379" t="s">
        <v>50</v>
      </c>
      <c r="K379" t="s">
        <v>90</v>
      </c>
      <c r="L379" t="str">
        <f>_xlfn.XLOOKUP(Table1[[#This Row],[TeamFavoriteID]],Table2[team_id],Table2[team_name],_xlfn.XLOOKUP(Table1[[#This Row],[TeamFavoriteID]],Table2[team_id_pfr],Table2[team_name],"Even"))</f>
        <v>New York Giants</v>
      </c>
      <c r="M379">
        <v>-8</v>
      </c>
      <c r="N379">
        <f>IF(Table1[[#This Row],[TeamFavorite]]=Table1[[#This Row],[TeamHome]],Table1[[#This Row],[ScoreAway]]-Table1[[#This Row],[ScoreHome]],Table1[[#This Row],[ScoreHome]]-Table1[[#This Row],[ScoreAway]])</f>
        <v>-9</v>
      </c>
      <c r="O379">
        <f>IF(Table1[[#This Row],[SpreadActual]]&lt;Table1[[#This Row],[SpreadFavorite]],1,0)</f>
        <v>1</v>
      </c>
      <c r="Q379" t="s">
        <v>78</v>
      </c>
      <c r="R379" t="b">
        <v>0</v>
      </c>
      <c r="S379">
        <v>70</v>
      </c>
      <c r="T379">
        <v>9</v>
      </c>
      <c r="U379">
        <v>65</v>
      </c>
    </row>
    <row r="380" spans="1:21" x14ac:dyDescent="0.2">
      <c r="A380" s="1">
        <v>25103</v>
      </c>
      <c r="B380">
        <v>1968</v>
      </c>
      <c r="C380">
        <f>_xlfn.MAXIFS(Table1[ScheduleWeekWritten],Table1[ScheduleSeason],Table1[[#This Row],[ScheduleSeason]])</f>
        <v>15</v>
      </c>
      <c r="D380">
        <v>2</v>
      </c>
      <c r="E380" cm="1">
        <f t="array" ref="E380">_xlfn.XLOOKUP(Table1[[#This Row],[ScheduleWeekWritten]],Table3[Game],100+Table3[Increase],Table1[[#This Row],[ScheduleWeekWritten]])</f>
        <v>2</v>
      </c>
      <c r="F380" t="b">
        <v>0</v>
      </c>
      <c r="G380" t="s">
        <v>53</v>
      </c>
      <c r="H380">
        <v>35</v>
      </c>
      <c r="I380">
        <v>17</v>
      </c>
      <c r="J380" t="s">
        <v>57</v>
      </c>
      <c r="K380" t="s">
        <v>87</v>
      </c>
      <c r="L380" t="str">
        <f>_xlfn.XLOOKUP(Table1[[#This Row],[TeamFavoriteID]],Table2[team_id],Table2[team_name],_xlfn.XLOOKUP(Table1[[#This Row],[TeamFavoriteID]],Table2[team_id_pfr],Table2[team_name],"Even"))</f>
        <v>San Francisco 49ers</v>
      </c>
      <c r="M380">
        <v>-3</v>
      </c>
      <c r="N380">
        <f>IF(Table1[[#This Row],[TeamFavorite]]=Table1[[#This Row],[TeamHome]],Table1[[#This Row],[ScoreAway]]-Table1[[#This Row],[ScoreHome]],Table1[[#This Row],[ScoreHome]]-Table1[[#This Row],[ScoreAway]])</f>
        <v>-18</v>
      </c>
      <c r="O380">
        <f>IF(Table1[[#This Row],[SpreadActual]]&lt;Table1[[#This Row],[SpreadFavorite]],1,0)</f>
        <v>1</v>
      </c>
      <c r="Q380" t="s">
        <v>56</v>
      </c>
      <c r="R380" t="b">
        <v>0</v>
      </c>
      <c r="S380">
        <v>62</v>
      </c>
      <c r="T380">
        <v>11</v>
      </c>
      <c r="U380">
        <v>37</v>
      </c>
    </row>
    <row r="381" spans="1:21" x14ac:dyDescent="0.2">
      <c r="A381" s="1">
        <v>25109</v>
      </c>
      <c r="B381">
        <v>1968</v>
      </c>
      <c r="C381">
        <f>_xlfn.MAXIFS(Table1[ScheduleWeekWritten],Table1[ScheduleSeason],Table1[[#This Row],[ScheduleSeason]])</f>
        <v>15</v>
      </c>
      <c r="D381">
        <v>4</v>
      </c>
      <c r="E381" cm="1">
        <f t="array" ref="E381">_xlfn.XLOOKUP(Table1[[#This Row],[ScheduleWeekWritten]],Table3[Game],100+Table3[Increase],Table1[[#This Row],[ScheduleWeekWritten]])</f>
        <v>4</v>
      </c>
      <c r="F381" t="b">
        <v>0</v>
      </c>
      <c r="G381" t="s">
        <v>19</v>
      </c>
      <c r="H381">
        <v>3</v>
      </c>
      <c r="I381">
        <v>48</v>
      </c>
      <c r="J381" t="s">
        <v>42</v>
      </c>
      <c r="K381" t="s">
        <v>75</v>
      </c>
      <c r="L381" t="str">
        <f>_xlfn.XLOOKUP(Table1[[#This Row],[TeamFavoriteID]],Table2[team_id],Table2[team_name],_xlfn.XLOOKUP(Table1[[#This Row],[TeamFavoriteID]],Table2[team_id_pfr],Table2[team_name],"Even"))</f>
        <v>Kansas City Chiefs</v>
      </c>
      <c r="M381">
        <v>-15</v>
      </c>
      <c r="N381">
        <f>IF(Table1[[#This Row],[TeamFavorite]]=Table1[[#This Row],[TeamHome]],Table1[[#This Row],[ScoreAway]]-Table1[[#This Row],[ScoreHome]],Table1[[#This Row],[ScoreHome]]-Table1[[#This Row],[ScoreAway]])</f>
        <v>-45</v>
      </c>
      <c r="O381">
        <f>IF(Table1[[#This Row],[SpreadActual]]&lt;Table1[[#This Row],[SpreadFavorite]],1,0)</f>
        <v>1</v>
      </c>
      <c r="Q381" t="s">
        <v>22</v>
      </c>
      <c r="R381" t="b">
        <v>0</v>
      </c>
    </row>
    <row r="382" spans="1:21" x14ac:dyDescent="0.2">
      <c r="A382" s="1">
        <v>25110</v>
      </c>
      <c r="B382">
        <v>1968</v>
      </c>
      <c r="C382">
        <f>_xlfn.MAXIFS(Table1[ScheduleWeekWritten],Table1[ScheduleSeason],Table1[[#This Row],[ScheduleSeason]])</f>
        <v>15</v>
      </c>
      <c r="D382">
        <v>4</v>
      </c>
      <c r="E382" cm="1">
        <f t="array" ref="E382">_xlfn.XLOOKUP(Table1[[#This Row],[ScheduleWeekWritten]],Table3[Game],100+Table3[Increase],Table1[[#This Row],[ScheduleWeekWritten]])</f>
        <v>4</v>
      </c>
      <c r="F382" t="b">
        <v>0</v>
      </c>
      <c r="G382" t="s">
        <v>28</v>
      </c>
      <c r="H382">
        <v>37</v>
      </c>
      <c r="I382">
        <v>35</v>
      </c>
      <c r="J382" t="s">
        <v>31</v>
      </c>
      <c r="K382" t="s">
        <v>32</v>
      </c>
      <c r="L382" t="str">
        <f>_xlfn.XLOOKUP(Table1[[#This Row],[TeamFavoriteID]],Table2[team_id],Table2[team_name],_xlfn.XLOOKUP(Table1[[#This Row],[TeamFavoriteID]],Table2[team_id_pfr],Table2[team_name],"Even"))</f>
        <v>New York Jets</v>
      </c>
      <c r="M382">
        <v>-19</v>
      </c>
      <c r="N382">
        <f>IF(Table1[[#This Row],[TeamFavorite]]=Table1[[#This Row],[TeamHome]],Table1[[#This Row],[ScoreAway]]-Table1[[#This Row],[ScoreHome]],Table1[[#This Row],[ScoreHome]]-Table1[[#This Row],[ScoreAway]])</f>
        <v>2</v>
      </c>
      <c r="O382">
        <f>IF(Table1[[#This Row],[SpreadActual]]&lt;Table1[[#This Row],[SpreadFavorite]],1,0)</f>
        <v>0</v>
      </c>
      <c r="Q382" t="s">
        <v>44</v>
      </c>
      <c r="R382" t="b">
        <v>0</v>
      </c>
    </row>
    <row r="383" spans="1:21" x14ac:dyDescent="0.2">
      <c r="A383" s="1">
        <v>25110</v>
      </c>
      <c r="B383">
        <v>1968</v>
      </c>
      <c r="C383">
        <f>_xlfn.MAXIFS(Table1[ScheduleWeekWritten],Table1[ScheduleSeason],Table1[[#This Row],[ScheduleSeason]])</f>
        <v>15</v>
      </c>
      <c r="D383">
        <v>4</v>
      </c>
      <c r="E383" cm="1">
        <f t="array" ref="E383">_xlfn.XLOOKUP(Table1[[#This Row],[ScheduleWeekWritten]],Table3[Game],100+Table3[Increase],Table1[[#This Row],[ScheduleWeekWritten]])</f>
        <v>4</v>
      </c>
      <c r="F383" t="b">
        <v>0</v>
      </c>
      <c r="G383" t="s">
        <v>101</v>
      </c>
      <c r="H383">
        <v>10</v>
      </c>
      <c r="I383">
        <v>31</v>
      </c>
      <c r="J383" t="s">
        <v>27</v>
      </c>
      <c r="K383" t="s">
        <v>29</v>
      </c>
      <c r="L383" t="str">
        <f>_xlfn.XLOOKUP(Table1[[#This Row],[TeamFavoriteID]],Table2[team_id],Table2[team_name],_xlfn.XLOOKUP(Table1[[#This Row],[TeamFavoriteID]],Table2[team_id_pfr],Table2[team_name],"Even"))</f>
        <v>Los Angeles Chargers</v>
      </c>
      <c r="M383">
        <v>-10</v>
      </c>
      <c r="N383">
        <f>IF(Table1[[#This Row],[TeamFavorite]]=Table1[[#This Row],[TeamHome]],Table1[[#This Row],[ScoreAway]]-Table1[[#This Row],[ScoreHome]],Table1[[#This Row],[ScoreHome]]-Table1[[#This Row],[ScoreAway]])</f>
        <v>-21</v>
      </c>
      <c r="O383">
        <f>IF(Table1[[#This Row],[SpreadActual]]&lt;Table1[[#This Row],[SpreadFavorite]],1,0)</f>
        <v>1</v>
      </c>
      <c r="Q383" t="s">
        <v>105</v>
      </c>
      <c r="R383" t="b">
        <v>0</v>
      </c>
    </row>
    <row r="384" spans="1:21" x14ac:dyDescent="0.2">
      <c r="A384" s="1">
        <v>25110</v>
      </c>
      <c r="B384">
        <v>1968</v>
      </c>
      <c r="C384">
        <f>_xlfn.MAXIFS(Table1[ScheduleWeekWritten],Table1[ScheduleSeason],Table1[[#This Row],[ScheduleSeason]])</f>
        <v>15</v>
      </c>
      <c r="D384">
        <v>3</v>
      </c>
      <c r="E384" cm="1">
        <f t="array" ref="E384">_xlfn.XLOOKUP(Table1[[#This Row],[ScheduleWeekWritten]],Table3[Game],100+Table3[Increase],Table1[[#This Row],[ScheduleWeekWritten]])</f>
        <v>3</v>
      </c>
      <c r="F384" t="b">
        <v>0</v>
      </c>
      <c r="G384" t="s">
        <v>62</v>
      </c>
      <c r="H384">
        <v>6</v>
      </c>
      <c r="I384">
        <v>24</v>
      </c>
      <c r="J384" t="s">
        <v>39</v>
      </c>
      <c r="K384" t="s">
        <v>40</v>
      </c>
      <c r="L384" t="str">
        <f>_xlfn.XLOOKUP(Table1[[#This Row],[TeamFavoriteID]],Table2[team_id],Table2[team_name],_xlfn.XLOOKUP(Table1[[#This Row],[TeamFavoriteID]],Table2[team_id_pfr],Table2[team_name],"Even"))</f>
        <v>Los Angeles Rams</v>
      </c>
      <c r="M384">
        <v>-9</v>
      </c>
      <c r="N384">
        <f>IF(Table1[[#This Row],[TeamFavorite]]=Table1[[#This Row],[TeamHome]],Table1[[#This Row],[ScoreAway]]-Table1[[#This Row],[ScoreHome]],Table1[[#This Row],[ScoreHome]]-Table1[[#This Row],[ScoreAway]])</f>
        <v>-18</v>
      </c>
      <c r="O384">
        <f>IF(Table1[[#This Row],[SpreadActual]]&lt;Table1[[#This Row],[SpreadFavorite]],1,0)</f>
        <v>1</v>
      </c>
      <c r="Q384" t="s">
        <v>66</v>
      </c>
      <c r="R384" t="b">
        <v>0</v>
      </c>
      <c r="S384">
        <v>51</v>
      </c>
      <c r="T384">
        <v>4</v>
      </c>
      <c r="U384">
        <v>77</v>
      </c>
    </row>
    <row r="385" spans="1:22" x14ac:dyDescent="0.2">
      <c r="A385" s="1">
        <v>25110</v>
      </c>
      <c r="B385">
        <v>1968</v>
      </c>
      <c r="C385">
        <f>_xlfn.MAXIFS(Table1[ScheduleWeekWritten],Table1[ScheduleSeason],Table1[[#This Row],[ScheduleSeason]])</f>
        <v>15</v>
      </c>
      <c r="D385">
        <v>4</v>
      </c>
      <c r="E385" cm="1">
        <f t="array" ref="E385">_xlfn.XLOOKUP(Table1[[#This Row],[ScheduleWeekWritten]],Table3[Game],100+Table3[Increase],Table1[[#This Row],[ScheduleWeekWritten]])</f>
        <v>4</v>
      </c>
      <c r="F385" t="b">
        <v>0</v>
      </c>
      <c r="G385" t="s">
        <v>24</v>
      </c>
      <c r="H385">
        <v>17</v>
      </c>
      <c r="I385">
        <v>20</v>
      </c>
      <c r="J385" t="s">
        <v>37</v>
      </c>
      <c r="K385" t="s">
        <v>70</v>
      </c>
      <c r="L385" t="str">
        <f>_xlfn.XLOOKUP(Table1[[#This Row],[TeamFavoriteID]],Table2[team_id],Table2[team_name],_xlfn.XLOOKUP(Table1[[#This Row],[TeamFavoriteID]],Table2[team_id_pfr],Table2[team_name],"Even"))</f>
        <v>Boston Patriots</v>
      </c>
      <c r="M385">
        <v>-5</v>
      </c>
      <c r="N385">
        <f>IF(Table1[[#This Row],[TeamFavorite]]=Table1[[#This Row],[TeamHome]],Table1[[#This Row],[ScoreAway]]-Table1[[#This Row],[ScoreHome]],Table1[[#This Row],[ScoreHome]]-Table1[[#This Row],[ScoreAway]])</f>
        <v>-3</v>
      </c>
      <c r="O385">
        <f>IF(Table1[[#This Row],[SpreadActual]]&lt;Table1[[#This Row],[SpreadFavorite]],1,0)</f>
        <v>0</v>
      </c>
      <c r="Q385" t="s">
        <v>71</v>
      </c>
      <c r="R385" t="b">
        <v>0</v>
      </c>
    </row>
    <row r="386" spans="1:22" x14ac:dyDescent="0.2">
      <c r="A386" s="1">
        <v>25110</v>
      </c>
      <c r="B386">
        <v>1968</v>
      </c>
      <c r="C386">
        <f>_xlfn.MAXIFS(Table1[ScheduleWeekWritten],Table1[ScheduleSeason],Table1[[#This Row],[ScheduleSeason]])</f>
        <v>15</v>
      </c>
      <c r="D386">
        <v>3</v>
      </c>
      <c r="E386" cm="1">
        <f t="array" ref="E386">_xlfn.XLOOKUP(Table1[[#This Row],[ScheduleWeekWritten]],Table3[Game],100+Table3[Increase],Table1[[#This Row],[ScheduleWeekWritten]])</f>
        <v>3</v>
      </c>
      <c r="F386" t="b">
        <v>0</v>
      </c>
      <c r="G386" t="s">
        <v>33</v>
      </c>
      <c r="H386">
        <v>17</v>
      </c>
      <c r="I386">
        <v>23</v>
      </c>
      <c r="J386" t="s">
        <v>45</v>
      </c>
      <c r="K386" t="s">
        <v>35</v>
      </c>
      <c r="L386" t="str">
        <f>_xlfn.XLOOKUP(Table1[[#This Row],[TeamFavoriteID]],Table2[team_id],Table2[team_name],_xlfn.XLOOKUP(Table1[[#This Row],[TeamFavoriteID]],Table2[team_id_pfr],Table2[team_name],"Even"))</f>
        <v>Green Bay Packers</v>
      </c>
      <c r="M386">
        <v>-7.5</v>
      </c>
      <c r="N386">
        <f>IF(Table1[[#This Row],[TeamFavorite]]=Table1[[#This Row],[TeamHome]],Table1[[#This Row],[ScoreAway]]-Table1[[#This Row],[ScoreHome]],Table1[[#This Row],[ScoreHome]]-Table1[[#This Row],[ScoreAway]])</f>
        <v>6</v>
      </c>
      <c r="O386">
        <f>IF(Table1[[#This Row],[SpreadActual]]&lt;Table1[[#This Row],[SpreadFavorite]],1,0)</f>
        <v>0</v>
      </c>
      <c r="Q386" t="s">
        <v>82</v>
      </c>
      <c r="R386" t="b">
        <v>0</v>
      </c>
      <c r="S386">
        <v>52</v>
      </c>
      <c r="T386">
        <v>8</v>
      </c>
      <c r="U386">
        <v>72</v>
      </c>
    </row>
    <row r="387" spans="1:22" x14ac:dyDescent="0.2">
      <c r="A387" s="1">
        <v>25110</v>
      </c>
      <c r="B387">
        <v>1968</v>
      </c>
      <c r="C387">
        <f>_xlfn.MAXIFS(Table1[ScheduleWeekWritten],Table1[ScheduleSeason],Table1[[#This Row],[ScheduleSeason]])</f>
        <v>15</v>
      </c>
      <c r="D387">
        <v>4</v>
      </c>
      <c r="E387" cm="1">
        <f t="array" ref="E387">_xlfn.XLOOKUP(Table1[[#This Row],[ScheduleWeekWritten]],Table3[Game],100+Table3[Increase],Table1[[#This Row],[ScheduleWeekWritten]])</f>
        <v>4</v>
      </c>
      <c r="F387" t="b">
        <v>0</v>
      </c>
      <c r="G387" t="s">
        <v>23</v>
      </c>
      <c r="H387">
        <v>15</v>
      </c>
      <c r="I387">
        <v>24</v>
      </c>
      <c r="J387" t="s">
        <v>20</v>
      </c>
      <c r="K387" t="s">
        <v>21</v>
      </c>
      <c r="L387" t="str">
        <f>_xlfn.XLOOKUP(Table1[[#This Row],[TeamFavoriteID]],Table2[team_id],Table2[team_name],_xlfn.XLOOKUP(Table1[[#This Row],[TeamFavoriteID]],Table2[team_id_pfr],Table2[team_name],"Even"))</f>
        <v>Las Vegas Raiders</v>
      </c>
      <c r="M387">
        <v>-8</v>
      </c>
      <c r="N387">
        <f>IF(Table1[[#This Row],[TeamFavorite]]=Table1[[#This Row],[TeamHome]],Table1[[#This Row],[ScoreAway]]-Table1[[#This Row],[ScoreHome]],Table1[[#This Row],[ScoreHome]]-Table1[[#This Row],[ScoreAway]])</f>
        <v>-9</v>
      </c>
      <c r="O387">
        <f>IF(Table1[[#This Row],[SpreadActual]]&lt;Table1[[#This Row],[SpreadFavorite]],1,0)</f>
        <v>1</v>
      </c>
      <c r="Q387" t="s">
        <v>102</v>
      </c>
      <c r="R387" t="b">
        <v>0</v>
      </c>
      <c r="S387">
        <v>72</v>
      </c>
      <c r="T387">
        <v>0</v>
      </c>
      <c r="V387" t="s">
        <v>103</v>
      </c>
    </row>
    <row r="388" spans="1:22" x14ac:dyDescent="0.2">
      <c r="A388" s="1">
        <v>25110</v>
      </c>
      <c r="B388">
        <v>1968</v>
      </c>
      <c r="C388">
        <f>_xlfn.MAXIFS(Table1[ScheduleWeekWritten],Table1[ScheduleSeason],Table1[[#This Row],[ScheduleSeason]])</f>
        <v>15</v>
      </c>
      <c r="D388">
        <v>3</v>
      </c>
      <c r="E388" cm="1">
        <f t="array" ref="E388">_xlfn.XLOOKUP(Table1[[#This Row],[ScheduleWeekWritten]],Table3[Game],100+Table3[Increase],Table1[[#This Row],[ScheduleWeekWritten]])</f>
        <v>3</v>
      </c>
      <c r="F388" t="b">
        <v>0</v>
      </c>
      <c r="G388" t="s">
        <v>54</v>
      </c>
      <c r="H388">
        <v>17</v>
      </c>
      <c r="I388">
        <v>27</v>
      </c>
      <c r="J388" t="s">
        <v>46</v>
      </c>
      <c r="K388" t="s">
        <v>55</v>
      </c>
      <c r="L388" t="str">
        <f>_xlfn.XLOOKUP(Table1[[#This Row],[TeamFavoriteID]],Table2[team_id],Table2[team_name],_xlfn.XLOOKUP(Table1[[#This Row],[TeamFavoriteID]],Table2[team_id_pfr],Table2[team_name],"Even"))</f>
        <v>Minnesota Vikings</v>
      </c>
      <c r="M388">
        <v>-8.5</v>
      </c>
      <c r="N388">
        <f>IF(Table1[[#This Row],[TeamFavorite]]=Table1[[#This Row],[TeamHome]],Table1[[#This Row],[ScoreAway]]-Table1[[#This Row],[ScoreHome]],Table1[[#This Row],[ScoreHome]]-Table1[[#This Row],[ScoreAway]])</f>
        <v>10</v>
      </c>
      <c r="O388">
        <f>IF(Table1[[#This Row],[SpreadActual]]&lt;Table1[[#This Row],[SpreadFavorite]],1,0)</f>
        <v>0</v>
      </c>
      <c r="Q388" t="s">
        <v>73</v>
      </c>
      <c r="R388" t="b">
        <v>0</v>
      </c>
      <c r="S388">
        <v>54</v>
      </c>
      <c r="T388">
        <v>7</v>
      </c>
      <c r="U388">
        <v>79</v>
      </c>
    </row>
    <row r="389" spans="1:22" x14ac:dyDescent="0.2">
      <c r="A389" s="1">
        <v>25110</v>
      </c>
      <c r="B389">
        <v>1968</v>
      </c>
      <c r="C389">
        <f>_xlfn.MAXIFS(Table1[ScheduleWeekWritten],Table1[ScheduleSeason],Table1[[#This Row],[ScheduleSeason]])</f>
        <v>15</v>
      </c>
      <c r="D389">
        <v>3</v>
      </c>
      <c r="E389" cm="1">
        <f t="array" ref="E389">_xlfn.XLOOKUP(Table1[[#This Row],[ScheduleWeekWritten]],Table3[Game],100+Table3[Increase],Table1[[#This Row],[ScheduleWeekWritten]])</f>
        <v>3</v>
      </c>
      <c r="F389" t="b">
        <v>0</v>
      </c>
      <c r="G389" t="s">
        <v>95</v>
      </c>
      <c r="H389">
        <v>20</v>
      </c>
      <c r="I389">
        <v>21</v>
      </c>
      <c r="J389" t="s">
        <v>57</v>
      </c>
      <c r="K389" t="s">
        <v>59</v>
      </c>
      <c r="L389" t="str">
        <f>_xlfn.XLOOKUP(Table1[[#This Row],[TeamFavoriteID]],Table2[team_id],Table2[team_name],_xlfn.XLOOKUP(Table1[[#This Row],[TeamFavoriteID]],Table2[team_id_pfr],Table2[team_name],"Even"))</f>
        <v>Arizona Cardinals</v>
      </c>
      <c r="M389">
        <v>-3</v>
      </c>
      <c r="N389">
        <f>IF(Table1[[#This Row],[TeamFavorite]]=Table1[[#This Row],[TeamHome]],Table1[[#This Row],[ScoreAway]]-Table1[[#This Row],[ScoreHome]],Table1[[#This Row],[ScoreHome]]-Table1[[#This Row],[ScoreAway]])</f>
        <v>-1</v>
      </c>
      <c r="O389">
        <f>IF(Table1[[#This Row],[SpreadActual]]&lt;Table1[[#This Row],[SpreadFavorite]],1,0)</f>
        <v>0</v>
      </c>
      <c r="Q389" t="s">
        <v>96</v>
      </c>
      <c r="R389" t="b">
        <v>0</v>
      </c>
      <c r="S389">
        <v>73</v>
      </c>
      <c r="T389">
        <v>5</v>
      </c>
      <c r="U389">
        <v>66</v>
      </c>
    </row>
    <row r="390" spans="1:22" x14ac:dyDescent="0.2">
      <c r="A390" s="1">
        <v>25110</v>
      </c>
      <c r="B390">
        <v>1968</v>
      </c>
      <c r="C390">
        <f>_xlfn.MAXIFS(Table1[ScheduleWeekWritten],Table1[ScheduleSeason],Table1[[#This Row],[ScheduleSeason]])</f>
        <v>15</v>
      </c>
      <c r="D390">
        <v>3</v>
      </c>
      <c r="E390" cm="1">
        <f t="array" ref="E390">_xlfn.XLOOKUP(Table1[[#This Row],[ScheduleWeekWritten]],Table3[Game],100+Table3[Increase],Table1[[#This Row],[ScheduleWeekWritten]])</f>
        <v>3</v>
      </c>
      <c r="F390" t="b">
        <v>0</v>
      </c>
      <c r="G390" t="s">
        <v>50</v>
      </c>
      <c r="H390">
        <v>48</v>
      </c>
      <c r="I390">
        <v>21</v>
      </c>
      <c r="J390" t="s">
        <v>61</v>
      </c>
      <c r="K390" t="s">
        <v>90</v>
      </c>
      <c r="L390" t="str">
        <f>_xlfn.XLOOKUP(Table1[[#This Row],[TeamFavoriteID]],Table2[team_id],Table2[team_name],_xlfn.XLOOKUP(Table1[[#This Row],[TeamFavoriteID]],Table2[team_id_pfr],Table2[team_name],"Even"))</f>
        <v>New York Giants</v>
      </c>
      <c r="M390">
        <v>-5</v>
      </c>
      <c r="N390">
        <f>IF(Table1[[#This Row],[TeamFavorite]]=Table1[[#This Row],[TeamHome]],Table1[[#This Row],[ScoreAway]]-Table1[[#This Row],[ScoreHome]],Table1[[#This Row],[ScoreHome]]-Table1[[#This Row],[ScoreAway]])</f>
        <v>-27</v>
      </c>
      <c r="O390">
        <f>IF(Table1[[#This Row],[SpreadActual]]&lt;Table1[[#This Row],[SpreadFavorite]],1,0)</f>
        <v>1</v>
      </c>
      <c r="Q390" t="s">
        <v>84</v>
      </c>
      <c r="R390" t="b">
        <v>0</v>
      </c>
      <c r="S390">
        <v>62</v>
      </c>
      <c r="T390">
        <v>13</v>
      </c>
      <c r="U390">
        <v>49</v>
      </c>
    </row>
    <row r="391" spans="1:22" x14ac:dyDescent="0.2">
      <c r="A391" s="1">
        <v>25110</v>
      </c>
      <c r="B391">
        <v>1968</v>
      </c>
      <c r="C391">
        <f>_xlfn.MAXIFS(Table1[ScheduleWeekWritten],Table1[ScheduleSeason],Table1[[#This Row],[ScheduleSeason]])</f>
        <v>15</v>
      </c>
      <c r="D391">
        <v>3</v>
      </c>
      <c r="E391" cm="1">
        <f t="array" ref="E391">_xlfn.XLOOKUP(Table1[[#This Row],[ScheduleWeekWritten]],Table3[Game],100+Table3[Increase],Table1[[#This Row],[ScheduleWeekWritten]])</f>
        <v>3</v>
      </c>
      <c r="F391" t="b">
        <v>0</v>
      </c>
      <c r="G391" t="s">
        <v>58</v>
      </c>
      <c r="H391">
        <v>13</v>
      </c>
      <c r="I391">
        <v>45</v>
      </c>
      <c r="J391" t="s">
        <v>67</v>
      </c>
      <c r="K391" t="s">
        <v>68</v>
      </c>
      <c r="L391" t="str">
        <f>_xlfn.XLOOKUP(Table1[[#This Row],[TeamFavoriteID]],Table2[team_id],Table2[team_name],_xlfn.XLOOKUP(Table1[[#This Row],[TeamFavoriteID]],Table2[team_id_pfr],Table2[team_name],"Even"))</f>
        <v>Dallas Cowboys</v>
      </c>
      <c r="M391">
        <v>-14</v>
      </c>
      <c r="N391">
        <f>IF(Table1[[#This Row],[TeamFavorite]]=Table1[[#This Row],[TeamHome]],Table1[[#This Row],[ScoreAway]]-Table1[[#This Row],[ScoreHome]],Table1[[#This Row],[ScoreHome]]-Table1[[#This Row],[ScoreAway]])</f>
        <v>-32</v>
      </c>
      <c r="O391">
        <f>IF(Table1[[#This Row],[SpreadActual]]&lt;Table1[[#This Row],[SpreadFavorite]],1,0)</f>
        <v>1</v>
      </c>
      <c r="Q391" t="s">
        <v>78</v>
      </c>
      <c r="R391" t="b">
        <v>0</v>
      </c>
      <c r="S391">
        <v>61</v>
      </c>
      <c r="T391">
        <v>12</v>
      </c>
      <c r="U391">
        <v>51</v>
      </c>
    </row>
    <row r="392" spans="1:22" x14ac:dyDescent="0.2">
      <c r="A392" s="1">
        <v>25110</v>
      </c>
      <c r="B392">
        <v>1968</v>
      </c>
      <c r="C392">
        <f>_xlfn.MAXIFS(Table1[ScheduleWeekWritten],Table1[ScheduleSeason],Table1[[#This Row],[ScheduleSeason]])</f>
        <v>15</v>
      </c>
      <c r="D392">
        <v>3</v>
      </c>
      <c r="E392" cm="1">
        <f t="array" ref="E392">_xlfn.XLOOKUP(Table1[[#This Row],[ScheduleWeekWritten]],Table3[Game],100+Table3[Increase],Table1[[#This Row],[ScheduleWeekWritten]])</f>
        <v>3</v>
      </c>
      <c r="F392" t="b">
        <v>0</v>
      </c>
      <c r="G392" t="s">
        <v>49</v>
      </c>
      <c r="H392">
        <v>7</v>
      </c>
      <c r="I392">
        <v>41</v>
      </c>
      <c r="J392" t="s">
        <v>34</v>
      </c>
      <c r="K392" t="s">
        <v>72</v>
      </c>
      <c r="L392" t="str">
        <f>_xlfn.XLOOKUP(Table1[[#This Row],[TeamFavoriteID]],Table2[team_id],Table2[team_name],_xlfn.XLOOKUP(Table1[[#This Row],[TeamFavoriteID]],Table2[team_id_pfr],Table2[team_name],"Even"))</f>
        <v>Baltimore Colts</v>
      </c>
      <c r="M392">
        <v>-14</v>
      </c>
      <c r="N392">
        <f>IF(Table1[[#This Row],[TeamFavorite]]=Table1[[#This Row],[TeamHome]],Table1[[#This Row],[ScoreAway]]-Table1[[#This Row],[ScoreHome]],Table1[[#This Row],[ScoreHome]]-Table1[[#This Row],[ScoreAway]])</f>
        <v>-34</v>
      </c>
      <c r="O392">
        <f>IF(Table1[[#This Row],[SpreadActual]]&lt;Table1[[#This Row],[SpreadFavorite]],1,0)</f>
        <v>1</v>
      </c>
      <c r="Q392" t="s">
        <v>52</v>
      </c>
      <c r="R392" t="b">
        <v>0</v>
      </c>
      <c r="S392">
        <v>53</v>
      </c>
      <c r="T392">
        <v>6</v>
      </c>
      <c r="U392">
        <v>59</v>
      </c>
    </row>
    <row r="393" spans="1:22" x14ac:dyDescent="0.2">
      <c r="A393" s="1">
        <v>25110</v>
      </c>
      <c r="B393">
        <v>1968</v>
      </c>
      <c r="C393">
        <f>_xlfn.MAXIFS(Table1[ScheduleWeekWritten],Table1[ScheduleSeason],Table1[[#This Row],[ScheduleSeason]])</f>
        <v>15</v>
      </c>
      <c r="D393">
        <v>3</v>
      </c>
      <c r="E393" cm="1">
        <f t="array" ref="E393">_xlfn.XLOOKUP(Table1[[#This Row],[ScheduleWeekWritten]],Table3[Game],100+Table3[Increase],Table1[[#This Row],[ScheduleWeekWritten]])</f>
        <v>3</v>
      </c>
      <c r="F393" t="b">
        <v>0</v>
      </c>
      <c r="G393" t="s">
        <v>53</v>
      </c>
      <c r="H393">
        <v>28</v>
      </c>
      <c r="I393">
        <v>13</v>
      </c>
      <c r="J393" t="s">
        <v>38</v>
      </c>
      <c r="K393" t="s">
        <v>87</v>
      </c>
      <c r="L393" t="str">
        <f>_xlfn.XLOOKUP(Table1[[#This Row],[TeamFavoriteID]],Table2[team_id],Table2[team_name],_xlfn.XLOOKUP(Table1[[#This Row],[TeamFavoriteID]],Table2[team_id_pfr],Table2[team_name],"Even"))</f>
        <v>San Francisco 49ers</v>
      </c>
      <c r="M393">
        <v>-14</v>
      </c>
      <c r="N393">
        <f>IF(Table1[[#This Row],[TeamFavorite]]=Table1[[#This Row],[TeamHome]],Table1[[#This Row],[ScoreAway]]-Table1[[#This Row],[ScoreHome]],Table1[[#This Row],[ScoreHome]]-Table1[[#This Row],[ScoreAway]])</f>
        <v>-15</v>
      </c>
      <c r="O393">
        <f>IF(Table1[[#This Row],[SpreadActual]]&lt;Table1[[#This Row],[SpreadFavorite]],1,0)</f>
        <v>1</v>
      </c>
      <c r="Q393" t="s">
        <v>56</v>
      </c>
      <c r="R393" t="b">
        <v>0</v>
      </c>
      <c r="S393">
        <v>57</v>
      </c>
      <c r="T393">
        <v>13</v>
      </c>
      <c r="U393">
        <v>74</v>
      </c>
    </row>
    <row r="394" spans="1:22" x14ac:dyDescent="0.2">
      <c r="A394" s="1">
        <v>25116</v>
      </c>
      <c r="B394">
        <v>1968</v>
      </c>
      <c r="C394">
        <f>_xlfn.MAXIFS(Table1[ScheduleWeekWritten],Table1[ScheduleSeason],Table1[[#This Row],[ScheduleSeason]])</f>
        <v>15</v>
      </c>
      <c r="D394">
        <v>5</v>
      </c>
      <c r="E394" cm="1">
        <f t="array" ref="E394">_xlfn.XLOOKUP(Table1[[#This Row],[ScheduleWeekWritten]],Table3[Game],100+Table3[Increase],Table1[[#This Row],[ScheduleWeekWritten]])</f>
        <v>5</v>
      </c>
      <c r="F394" t="b">
        <v>0</v>
      </c>
      <c r="G394" t="s">
        <v>28</v>
      </c>
      <c r="H394">
        <v>7</v>
      </c>
      <c r="I394">
        <v>18</v>
      </c>
      <c r="J394" t="s">
        <v>42</v>
      </c>
      <c r="K394" t="s">
        <v>75</v>
      </c>
      <c r="L394" t="str">
        <f>_xlfn.XLOOKUP(Table1[[#This Row],[TeamFavoriteID]],Table2[team_id],Table2[team_name],_xlfn.XLOOKUP(Table1[[#This Row],[TeamFavoriteID]],Table2[team_id_pfr],Table2[team_name],"Even"))</f>
        <v>Kansas City Chiefs</v>
      </c>
      <c r="M394">
        <v>-17</v>
      </c>
      <c r="N394">
        <f>IF(Table1[[#This Row],[TeamFavorite]]=Table1[[#This Row],[TeamHome]],Table1[[#This Row],[ScoreAway]]-Table1[[#This Row],[ScoreHome]],Table1[[#This Row],[ScoreHome]]-Table1[[#This Row],[ScoreAway]])</f>
        <v>-11</v>
      </c>
      <c r="O394">
        <f>IF(Table1[[#This Row],[SpreadActual]]&lt;Table1[[#This Row],[SpreadFavorite]],1,0)</f>
        <v>0</v>
      </c>
      <c r="Q394" t="s">
        <v>44</v>
      </c>
      <c r="R394" t="b">
        <v>0</v>
      </c>
    </row>
    <row r="395" spans="1:22" x14ac:dyDescent="0.2">
      <c r="A395" s="1">
        <v>25116</v>
      </c>
      <c r="B395">
        <v>1968</v>
      </c>
      <c r="C395">
        <f>_xlfn.MAXIFS(Table1[ScheduleWeekWritten],Table1[ScheduleSeason],Table1[[#This Row],[ScheduleSeason]])</f>
        <v>15</v>
      </c>
      <c r="D395">
        <v>4</v>
      </c>
      <c r="E395" cm="1">
        <f t="array" ref="E395">_xlfn.XLOOKUP(Table1[[#This Row],[ScheduleWeekWritten]],Table3[Game],100+Table3[Increase],Table1[[#This Row],[ScheduleWeekWritten]])</f>
        <v>4</v>
      </c>
      <c r="F395" t="b">
        <v>0</v>
      </c>
      <c r="G395" t="s">
        <v>62</v>
      </c>
      <c r="H395">
        <v>31</v>
      </c>
      <c r="I395">
        <v>24</v>
      </c>
      <c r="J395" t="s">
        <v>49</v>
      </c>
      <c r="K395" t="s">
        <v>63</v>
      </c>
      <c r="L395" t="str">
        <f>_xlfn.XLOOKUP(Table1[[#This Row],[TeamFavoriteID]],Table2[team_id],Table2[team_name],_xlfn.XLOOKUP(Table1[[#This Row],[TeamFavoriteID]],Table2[team_id_pfr],Table2[team_name],"Even"))</f>
        <v>Cleveland Browns</v>
      </c>
      <c r="M395">
        <v>-12</v>
      </c>
      <c r="N395">
        <f>IF(Table1[[#This Row],[TeamFavorite]]=Table1[[#This Row],[TeamHome]],Table1[[#This Row],[ScoreAway]]-Table1[[#This Row],[ScoreHome]],Table1[[#This Row],[ScoreHome]]-Table1[[#This Row],[ScoreAway]])</f>
        <v>-7</v>
      </c>
      <c r="O395">
        <f>IF(Table1[[#This Row],[SpreadActual]]&lt;Table1[[#This Row],[SpreadFavorite]],1,0)</f>
        <v>0</v>
      </c>
      <c r="Q395" t="s">
        <v>66</v>
      </c>
      <c r="R395" t="b">
        <v>0</v>
      </c>
      <c r="S395">
        <v>43</v>
      </c>
      <c r="T395">
        <v>7</v>
      </c>
      <c r="U395">
        <v>71</v>
      </c>
    </row>
    <row r="396" spans="1:22" x14ac:dyDescent="0.2">
      <c r="A396" s="1">
        <v>25116</v>
      </c>
      <c r="B396">
        <v>1968</v>
      </c>
      <c r="C396">
        <f>_xlfn.MAXIFS(Table1[ScheduleWeekWritten],Table1[ScheduleSeason],Table1[[#This Row],[ScheduleSeason]])</f>
        <v>15</v>
      </c>
      <c r="D396">
        <v>5</v>
      </c>
      <c r="E396" cm="1">
        <f t="array" ref="E396">_xlfn.XLOOKUP(Table1[[#This Row],[ScheduleWeekWritten]],Table3[Game],100+Table3[Increase],Table1[[#This Row],[ScheduleWeekWritten]])</f>
        <v>5</v>
      </c>
      <c r="F396" t="b">
        <v>0</v>
      </c>
      <c r="G396" t="s">
        <v>31</v>
      </c>
      <c r="H396">
        <v>23</v>
      </c>
      <c r="I396">
        <v>20</v>
      </c>
      <c r="J396" t="s">
        <v>27</v>
      </c>
      <c r="K396" t="s">
        <v>32</v>
      </c>
      <c r="L396" t="str">
        <f>_xlfn.XLOOKUP(Table1[[#This Row],[TeamFavoriteID]],Table2[team_id],Table2[team_name],_xlfn.XLOOKUP(Table1[[#This Row],[TeamFavoriteID]],Table2[team_id_pfr],Table2[team_name],"Even"))</f>
        <v>New York Jets</v>
      </c>
      <c r="M396">
        <v>-3.5</v>
      </c>
      <c r="N396">
        <f>IF(Table1[[#This Row],[TeamFavorite]]=Table1[[#This Row],[TeamHome]],Table1[[#This Row],[ScoreAway]]-Table1[[#This Row],[ScoreHome]],Table1[[#This Row],[ScoreHome]]-Table1[[#This Row],[ScoreAway]])</f>
        <v>-3</v>
      </c>
      <c r="O396">
        <f>IF(Table1[[#This Row],[SpreadActual]]&lt;Table1[[#This Row],[SpreadFavorite]],1,0)</f>
        <v>0</v>
      </c>
      <c r="Q396" t="s">
        <v>74</v>
      </c>
      <c r="R396" t="b">
        <v>0</v>
      </c>
    </row>
    <row r="397" spans="1:22" x14ac:dyDescent="0.2">
      <c r="A397" s="1">
        <v>25117</v>
      </c>
      <c r="B397">
        <v>1968</v>
      </c>
      <c r="C397">
        <f>_xlfn.MAXIFS(Table1[ScheduleWeekWritten],Table1[ScheduleSeason],Table1[[#This Row],[ScheduleSeason]])</f>
        <v>15</v>
      </c>
      <c r="D397">
        <v>4</v>
      </c>
      <c r="E397" cm="1">
        <f t="array" ref="E397">_xlfn.XLOOKUP(Table1[[#This Row],[ScheduleWeekWritten]],Table3[Game],100+Table3[Increase],Table1[[#This Row],[ScheduleWeekWritten]])</f>
        <v>4</v>
      </c>
      <c r="F397" t="b">
        <v>0</v>
      </c>
      <c r="G397" t="s">
        <v>38</v>
      </c>
      <c r="H397">
        <v>7</v>
      </c>
      <c r="I397">
        <v>38</v>
      </c>
      <c r="J397" t="s">
        <v>33</v>
      </c>
      <c r="K397" t="s">
        <v>35</v>
      </c>
      <c r="L397" t="str">
        <f>_xlfn.XLOOKUP(Table1[[#This Row],[TeamFavoriteID]],Table2[team_id],Table2[team_name],_xlfn.XLOOKUP(Table1[[#This Row],[TeamFavoriteID]],Table2[team_id_pfr],Table2[team_name],"Even"))</f>
        <v>Green Bay Packers</v>
      </c>
      <c r="M397">
        <v>-14</v>
      </c>
      <c r="N397">
        <f>IF(Table1[[#This Row],[TeamFavorite]]=Table1[[#This Row],[TeamHome]],Table1[[#This Row],[ScoreAway]]-Table1[[#This Row],[ScoreHome]],Table1[[#This Row],[ScoreHome]]-Table1[[#This Row],[ScoreAway]])</f>
        <v>-31</v>
      </c>
      <c r="O397">
        <f>IF(Table1[[#This Row],[SpreadActual]]&lt;Table1[[#This Row],[SpreadFavorite]],1,0)</f>
        <v>1</v>
      </c>
      <c r="Q397" t="s">
        <v>41</v>
      </c>
      <c r="R397" t="b">
        <v>0</v>
      </c>
      <c r="S397">
        <v>57</v>
      </c>
      <c r="T397">
        <v>9</v>
      </c>
      <c r="U397">
        <v>73</v>
      </c>
    </row>
    <row r="398" spans="1:22" x14ac:dyDescent="0.2">
      <c r="A398" s="1">
        <v>25117</v>
      </c>
      <c r="B398">
        <v>1968</v>
      </c>
      <c r="C398">
        <f>_xlfn.MAXIFS(Table1[ScheduleWeekWritten],Table1[ScheduleSeason],Table1[[#This Row],[ScheduleSeason]])</f>
        <v>15</v>
      </c>
      <c r="D398">
        <v>4</v>
      </c>
      <c r="E398" cm="1">
        <f t="array" ref="E398">_xlfn.XLOOKUP(Table1[[#This Row],[ScheduleWeekWritten]],Table3[Game],100+Table3[Increase],Table1[[#This Row],[ScheduleWeekWritten]])</f>
        <v>4</v>
      </c>
      <c r="F398" t="b">
        <v>0</v>
      </c>
      <c r="G398" t="s">
        <v>34</v>
      </c>
      <c r="H398">
        <v>28</v>
      </c>
      <c r="I398">
        <v>7</v>
      </c>
      <c r="J398" t="s">
        <v>46</v>
      </c>
      <c r="K398" t="s">
        <v>72</v>
      </c>
      <c r="L398" t="str">
        <f>_xlfn.XLOOKUP(Table1[[#This Row],[TeamFavoriteID]],Table2[team_id],Table2[team_name],_xlfn.XLOOKUP(Table1[[#This Row],[TeamFavoriteID]],Table2[team_id_pfr],Table2[team_name],"Even"))</f>
        <v>Baltimore Colts</v>
      </c>
      <c r="M398">
        <v>-12</v>
      </c>
      <c r="N398">
        <f>IF(Table1[[#This Row],[TeamFavorite]]=Table1[[#This Row],[TeamHome]],Table1[[#This Row],[ScoreAway]]-Table1[[#This Row],[ScoreHome]],Table1[[#This Row],[ScoreHome]]-Table1[[#This Row],[ScoreAway]])</f>
        <v>-21</v>
      </c>
      <c r="O398">
        <f>IF(Table1[[#This Row],[SpreadActual]]&lt;Table1[[#This Row],[SpreadFavorite]],1,0)</f>
        <v>1</v>
      </c>
      <c r="Q398" t="s">
        <v>80</v>
      </c>
      <c r="R398" t="b">
        <v>0</v>
      </c>
      <c r="S398">
        <v>51</v>
      </c>
      <c r="T398">
        <v>9</v>
      </c>
      <c r="U398">
        <v>55</v>
      </c>
    </row>
    <row r="399" spans="1:22" x14ac:dyDescent="0.2">
      <c r="A399" s="1">
        <v>25117</v>
      </c>
      <c r="B399">
        <v>1968</v>
      </c>
      <c r="C399">
        <f>_xlfn.MAXIFS(Table1[ScheduleWeekWritten],Table1[ScheduleSeason],Table1[[#This Row],[ScheduleSeason]])</f>
        <v>15</v>
      </c>
      <c r="D399">
        <v>5</v>
      </c>
      <c r="E399" cm="1">
        <f t="array" ref="E399">_xlfn.XLOOKUP(Table1[[#This Row],[ScheduleWeekWritten]],Table3[Game],100+Table3[Increase],Table1[[#This Row],[ScheduleWeekWritten]])</f>
        <v>5</v>
      </c>
      <c r="F399" t="b">
        <v>0</v>
      </c>
      <c r="G399" t="s">
        <v>24</v>
      </c>
      <c r="H399">
        <v>10</v>
      </c>
      <c r="I399">
        <v>7</v>
      </c>
      <c r="J399" t="s">
        <v>101</v>
      </c>
      <c r="K399" t="s">
        <v>88</v>
      </c>
      <c r="L399" t="str">
        <f>_xlfn.XLOOKUP(Table1[[#This Row],[TeamFavoriteID]],Table2[team_id],Table2[team_name],_xlfn.XLOOKUP(Table1[[#This Row],[TeamFavoriteID]],Table2[team_id_pfr],Table2[team_name],"Even"))</f>
        <v>Denver Broncos</v>
      </c>
      <c r="M399">
        <v>-3</v>
      </c>
      <c r="N399">
        <f>IF(Table1[[#This Row],[TeamFavorite]]=Table1[[#This Row],[TeamHome]],Table1[[#This Row],[ScoreAway]]-Table1[[#This Row],[ScoreHome]],Table1[[#This Row],[ScoreHome]]-Table1[[#This Row],[ScoreAway]])</f>
        <v>-3</v>
      </c>
      <c r="O399">
        <f>IF(Table1[[#This Row],[SpreadActual]]&lt;Table1[[#This Row],[SpreadFavorite]],1,0)</f>
        <v>0</v>
      </c>
      <c r="Q399" t="s">
        <v>71</v>
      </c>
      <c r="R399" t="b">
        <v>0</v>
      </c>
    </row>
    <row r="400" spans="1:22" x14ac:dyDescent="0.2">
      <c r="A400" s="1">
        <v>25117</v>
      </c>
      <c r="B400">
        <v>1968</v>
      </c>
      <c r="C400">
        <f>_xlfn.MAXIFS(Table1[ScheduleWeekWritten],Table1[ScheduleSeason],Table1[[#This Row],[ScheduleSeason]])</f>
        <v>15</v>
      </c>
      <c r="D400">
        <v>5</v>
      </c>
      <c r="E400" cm="1">
        <f t="array" ref="E400">_xlfn.XLOOKUP(Table1[[#This Row],[ScheduleWeekWritten]],Table3[Game],100+Table3[Increase],Table1[[#This Row],[ScheduleWeekWritten]])</f>
        <v>5</v>
      </c>
      <c r="F400" t="b">
        <v>0</v>
      </c>
      <c r="G400" t="s">
        <v>23</v>
      </c>
      <c r="H400">
        <v>7</v>
      </c>
      <c r="I400">
        <v>24</v>
      </c>
      <c r="J400" t="s">
        <v>19</v>
      </c>
      <c r="K400" t="s">
        <v>25</v>
      </c>
      <c r="L400" t="str">
        <f>_xlfn.XLOOKUP(Table1[[#This Row],[TeamFavoriteID]],Table2[team_id],Table2[team_name],_xlfn.XLOOKUP(Table1[[#This Row],[TeamFavoriteID]],Table2[team_id_pfr],Table2[team_name],"Even"))</f>
        <v>Houston Oilers</v>
      </c>
      <c r="M400">
        <v>-15</v>
      </c>
      <c r="N400">
        <f>IF(Table1[[#This Row],[TeamFavorite]]=Table1[[#This Row],[TeamHome]],Table1[[#This Row],[ScoreAway]]-Table1[[#This Row],[ScoreHome]],Table1[[#This Row],[ScoreHome]]-Table1[[#This Row],[ScoreAway]])</f>
        <v>17</v>
      </c>
      <c r="O400">
        <f>IF(Table1[[#This Row],[SpreadActual]]&lt;Table1[[#This Row],[SpreadFavorite]],1,0)</f>
        <v>0</v>
      </c>
      <c r="Q400" t="s">
        <v>102</v>
      </c>
      <c r="R400" t="b">
        <v>0</v>
      </c>
      <c r="S400">
        <v>72</v>
      </c>
      <c r="T400">
        <v>0</v>
      </c>
      <c r="V400" t="s">
        <v>103</v>
      </c>
    </row>
    <row r="401" spans="1:21" x14ac:dyDescent="0.2">
      <c r="A401" s="1">
        <v>25117</v>
      </c>
      <c r="B401">
        <v>1968</v>
      </c>
      <c r="C401">
        <f>_xlfn.MAXIFS(Table1[ScheduleWeekWritten],Table1[ScheduleSeason],Table1[[#This Row],[ScheduleSeason]])</f>
        <v>15</v>
      </c>
      <c r="D401">
        <v>4</v>
      </c>
      <c r="E401" cm="1">
        <f t="array" ref="E401">_xlfn.XLOOKUP(Table1[[#This Row],[ScheduleWeekWritten]],Table3[Game],100+Table3[Increase],Table1[[#This Row],[ScheduleWeekWritten]])</f>
        <v>4</v>
      </c>
      <c r="F401" t="b">
        <v>0</v>
      </c>
      <c r="G401" t="s">
        <v>39</v>
      </c>
      <c r="H401">
        <v>24</v>
      </c>
      <c r="I401">
        <v>10</v>
      </c>
      <c r="J401" t="s">
        <v>53</v>
      </c>
      <c r="K401" t="s">
        <v>40</v>
      </c>
      <c r="L401" t="str">
        <f>_xlfn.XLOOKUP(Table1[[#This Row],[TeamFavoriteID]],Table2[team_id],Table2[team_name],_xlfn.XLOOKUP(Table1[[#This Row],[TeamFavoriteID]],Table2[team_id_pfr],Table2[team_name],"Even"))</f>
        <v>Los Angeles Rams</v>
      </c>
      <c r="M401">
        <v>-12</v>
      </c>
      <c r="N401">
        <f>IF(Table1[[#This Row],[TeamFavorite]]=Table1[[#This Row],[TeamHome]],Table1[[#This Row],[ScoreAway]]-Table1[[#This Row],[ScoreHome]],Table1[[#This Row],[ScoreHome]]-Table1[[#This Row],[ScoreAway]])</f>
        <v>-14</v>
      </c>
      <c r="O401">
        <f>IF(Table1[[#This Row],[SpreadActual]]&lt;Table1[[#This Row],[SpreadFavorite]],1,0)</f>
        <v>1</v>
      </c>
      <c r="Q401" t="s">
        <v>65</v>
      </c>
      <c r="R401" t="b">
        <v>0</v>
      </c>
      <c r="S401">
        <v>62</v>
      </c>
      <c r="T401">
        <v>7</v>
      </c>
      <c r="U401">
        <v>88</v>
      </c>
    </row>
    <row r="402" spans="1:21" x14ac:dyDescent="0.2">
      <c r="A402" s="1">
        <v>25117</v>
      </c>
      <c r="B402">
        <v>1968</v>
      </c>
      <c r="C402">
        <f>_xlfn.MAXIFS(Table1[ScheduleWeekWritten],Table1[ScheduleSeason],Table1[[#This Row],[ScheduleSeason]])</f>
        <v>15</v>
      </c>
      <c r="D402">
        <v>4</v>
      </c>
      <c r="E402" cm="1">
        <f t="array" ref="E402">_xlfn.XLOOKUP(Table1[[#This Row],[ScheduleWeekWritten]],Table3[Game],100+Table3[Increase],Table1[[#This Row],[ScheduleWeekWritten]])</f>
        <v>4</v>
      </c>
      <c r="F402" t="b">
        <v>0</v>
      </c>
      <c r="G402" t="s">
        <v>54</v>
      </c>
      <c r="H402">
        <v>24</v>
      </c>
      <c r="I402">
        <v>10</v>
      </c>
      <c r="J402" t="s">
        <v>45</v>
      </c>
      <c r="K402" t="s">
        <v>55</v>
      </c>
      <c r="L402" t="str">
        <f>_xlfn.XLOOKUP(Table1[[#This Row],[TeamFavoriteID]],Table2[team_id],Table2[team_name],_xlfn.XLOOKUP(Table1[[#This Row],[TeamFavoriteID]],Table2[team_id_pfr],Table2[team_name],"Even"))</f>
        <v>Minnesota Vikings</v>
      </c>
      <c r="M402">
        <v>-3</v>
      </c>
      <c r="N402">
        <f>IF(Table1[[#This Row],[TeamFavorite]]=Table1[[#This Row],[TeamHome]],Table1[[#This Row],[ScoreAway]]-Table1[[#This Row],[ScoreHome]],Table1[[#This Row],[ScoreHome]]-Table1[[#This Row],[ScoreAway]])</f>
        <v>-14</v>
      </c>
      <c r="O402">
        <f>IF(Table1[[#This Row],[SpreadActual]]&lt;Table1[[#This Row],[SpreadFavorite]],1,0)</f>
        <v>1</v>
      </c>
      <c r="Q402" t="s">
        <v>73</v>
      </c>
      <c r="R402" t="b">
        <v>0</v>
      </c>
      <c r="S402">
        <v>49</v>
      </c>
      <c r="T402">
        <v>10</v>
      </c>
      <c r="U402">
        <v>85</v>
      </c>
    </row>
    <row r="403" spans="1:21" x14ac:dyDescent="0.2">
      <c r="A403" s="1">
        <v>25117</v>
      </c>
      <c r="B403">
        <v>1968</v>
      </c>
      <c r="C403">
        <f>_xlfn.MAXIFS(Table1[ScheduleWeekWritten],Table1[ScheduleSeason],Table1[[#This Row],[ScheduleSeason]])</f>
        <v>15</v>
      </c>
      <c r="D403">
        <v>4</v>
      </c>
      <c r="E403" cm="1">
        <f t="array" ref="E403">_xlfn.XLOOKUP(Table1[[#This Row],[ScheduleWeekWritten]],Table3[Game],100+Table3[Increase],Table1[[#This Row],[ScheduleWeekWritten]])</f>
        <v>4</v>
      </c>
      <c r="F403" t="b">
        <v>0</v>
      </c>
      <c r="G403" t="s">
        <v>50</v>
      </c>
      <c r="H403">
        <v>38</v>
      </c>
      <c r="I403">
        <v>21</v>
      </c>
      <c r="J403" t="s">
        <v>95</v>
      </c>
      <c r="K403" t="s">
        <v>90</v>
      </c>
      <c r="L403" t="str">
        <f>_xlfn.XLOOKUP(Table1[[#This Row],[TeamFavoriteID]],Table2[team_id],Table2[team_name],_xlfn.XLOOKUP(Table1[[#This Row],[TeamFavoriteID]],Table2[team_id_pfr],Table2[team_name],"Even"))</f>
        <v>New York Giants</v>
      </c>
      <c r="M403">
        <v>-11</v>
      </c>
      <c r="N403">
        <f>IF(Table1[[#This Row],[TeamFavorite]]=Table1[[#This Row],[TeamHome]],Table1[[#This Row],[ScoreAway]]-Table1[[#This Row],[ScoreHome]],Table1[[#This Row],[ScoreHome]]-Table1[[#This Row],[ScoreAway]])</f>
        <v>-17</v>
      </c>
      <c r="O403">
        <f>IF(Table1[[#This Row],[SpreadActual]]&lt;Table1[[#This Row],[SpreadFavorite]],1,0)</f>
        <v>1</v>
      </c>
      <c r="Q403" t="s">
        <v>84</v>
      </c>
      <c r="R403" t="b">
        <v>0</v>
      </c>
      <c r="S403">
        <v>54</v>
      </c>
      <c r="T403">
        <v>10</v>
      </c>
      <c r="U403">
        <v>45</v>
      </c>
    </row>
    <row r="404" spans="1:21" x14ac:dyDescent="0.2">
      <c r="A404" s="1">
        <v>25117</v>
      </c>
      <c r="B404">
        <v>1968</v>
      </c>
      <c r="C404">
        <f>_xlfn.MAXIFS(Table1[ScheduleWeekWritten],Table1[ScheduleSeason],Table1[[#This Row],[ScheduleSeason]])</f>
        <v>15</v>
      </c>
      <c r="D404">
        <v>5</v>
      </c>
      <c r="E404" cm="1">
        <f t="array" ref="E404">_xlfn.XLOOKUP(Table1[[#This Row],[ScheduleWeekWritten]],Table3[Game],100+Table3[Increase],Table1[[#This Row],[ScheduleWeekWritten]])</f>
        <v>5</v>
      </c>
      <c r="F404" t="b">
        <v>0</v>
      </c>
      <c r="G404" t="s">
        <v>20</v>
      </c>
      <c r="H404">
        <v>41</v>
      </c>
      <c r="I404">
        <v>10</v>
      </c>
      <c r="J404" t="s">
        <v>37</v>
      </c>
      <c r="K404" t="s">
        <v>21</v>
      </c>
      <c r="L404" t="str">
        <f>_xlfn.XLOOKUP(Table1[[#This Row],[TeamFavoriteID]],Table2[team_id],Table2[team_name],_xlfn.XLOOKUP(Table1[[#This Row],[TeamFavoriteID]],Table2[team_id_pfr],Table2[team_name],"Even"))</f>
        <v>Las Vegas Raiders</v>
      </c>
      <c r="M404">
        <v>-20</v>
      </c>
      <c r="N404">
        <f>IF(Table1[[#This Row],[TeamFavorite]]=Table1[[#This Row],[TeamHome]],Table1[[#This Row],[ScoreAway]]-Table1[[#This Row],[ScoreHome]],Table1[[#This Row],[ScoreHome]]-Table1[[#This Row],[ScoreAway]])</f>
        <v>31</v>
      </c>
      <c r="O404">
        <f>IF(Table1[[#This Row],[SpreadActual]]&lt;Table1[[#This Row],[SpreadFavorite]],1,0)</f>
        <v>0</v>
      </c>
      <c r="Q404" t="s">
        <v>76</v>
      </c>
      <c r="R404" t="b">
        <v>0</v>
      </c>
    </row>
    <row r="405" spans="1:21" x14ac:dyDescent="0.2">
      <c r="A405" s="1">
        <v>25117</v>
      </c>
      <c r="B405">
        <v>1968</v>
      </c>
      <c r="C405">
        <f>_xlfn.MAXIFS(Table1[ScheduleWeekWritten],Table1[ScheduleSeason],Table1[[#This Row],[ScheduleSeason]])</f>
        <v>15</v>
      </c>
      <c r="D405">
        <v>4</v>
      </c>
      <c r="E405" cm="1">
        <f t="array" ref="E405">_xlfn.XLOOKUP(Table1[[#This Row],[ScheduleWeekWritten]],Table3[Game],100+Table3[Increase],Table1[[#This Row],[ScheduleWeekWritten]])</f>
        <v>4</v>
      </c>
      <c r="F405" t="b">
        <v>0</v>
      </c>
      <c r="G405" t="s">
        <v>57</v>
      </c>
      <c r="H405">
        <v>10</v>
      </c>
      <c r="I405">
        <v>27</v>
      </c>
      <c r="J405" t="s">
        <v>67</v>
      </c>
      <c r="K405" t="s">
        <v>68</v>
      </c>
      <c r="L405" t="str">
        <f>_xlfn.XLOOKUP(Table1[[#This Row],[TeamFavoriteID]],Table2[team_id],Table2[team_name],_xlfn.XLOOKUP(Table1[[#This Row],[TeamFavoriteID]],Table2[team_id_pfr],Table2[team_name],"Even"))</f>
        <v>Dallas Cowboys</v>
      </c>
      <c r="M405">
        <v>-11</v>
      </c>
      <c r="N405">
        <f>IF(Table1[[#This Row],[TeamFavorite]]=Table1[[#This Row],[TeamHome]],Table1[[#This Row],[ScoreAway]]-Table1[[#This Row],[ScoreHome]],Table1[[#This Row],[ScoreHome]]-Table1[[#This Row],[ScoreAway]])</f>
        <v>-17</v>
      </c>
      <c r="O405">
        <f>IF(Table1[[#This Row],[SpreadActual]]&lt;Table1[[#This Row],[SpreadFavorite]],1,0)</f>
        <v>1</v>
      </c>
      <c r="Q405" t="s">
        <v>60</v>
      </c>
      <c r="R405" t="b">
        <v>0</v>
      </c>
      <c r="S405">
        <v>53</v>
      </c>
      <c r="T405">
        <v>11</v>
      </c>
      <c r="U405">
        <v>74</v>
      </c>
    </row>
    <row r="406" spans="1:21" x14ac:dyDescent="0.2">
      <c r="A406" s="1">
        <v>25117</v>
      </c>
      <c r="B406">
        <v>1968</v>
      </c>
      <c r="C406">
        <f>_xlfn.MAXIFS(Table1[ScheduleWeekWritten],Table1[ScheduleSeason],Table1[[#This Row],[ScheduleSeason]])</f>
        <v>15</v>
      </c>
      <c r="D406">
        <v>4</v>
      </c>
      <c r="E406" cm="1">
        <f t="array" ref="E406">_xlfn.XLOOKUP(Table1[[#This Row],[ScheduleWeekWritten]],Table3[Game],100+Table3[Increase],Table1[[#This Row],[ScheduleWeekWritten]])</f>
        <v>4</v>
      </c>
      <c r="F406" t="b">
        <v>0</v>
      </c>
      <c r="G406" t="s">
        <v>61</v>
      </c>
      <c r="H406">
        <v>17</v>
      </c>
      <c r="I406">
        <v>14</v>
      </c>
      <c r="J406" t="s">
        <v>58</v>
      </c>
      <c r="K406" t="s">
        <v>85</v>
      </c>
      <c r="L406" t="str">
        <f>_xlfn.XLOOKUP(Table1[[#This Row],[TeamFavoriteID]],Table2[team_id],Table2[team_name],_xlfn.XLOOKUP(Table1[[#This Row],[TeamFavoriteID]],Table2[team_id_pfr],Table2[team_name],"Even"))</f>
        <v>Washington Commanders</v>
      </c>
      <c r="M406">
        <v>-10</v>
      </c>
      <c r="N406">
        <f>IF(Table1[[#This Row],[TeamFavorite]]=Table1[[#This Row],[TeamHome]],Table1[[#This Row],[ScoreAway]]-Table1[[#This Row],[ScoreHome]],Table1[[#This Row],[ScoreHome]]-Table1[[#This Row],[ScoreAway]])</f>
        <v>3</v>
      </c>
      <c r="O406">
        <f>IF(Table1[[#This Row],[SpreadActual]]&lt;Table1[[#This Row],[SpreadFavorite]],1,0)</f>
        <v>0</v>
      </c>
      <c r="Q406" t="s">
        <v>64</v>
      </c>
      <c r="R406" t="b">
        <v>0</v>
      </c>
      <c r="S406">
        <v>46</v>
      </c>
      <c r="T406">
        <v>9</v>
      </c>
      <c r="U406">
        <v>62</v>
      </c>
    </row>
    <row r="407" spans="1:21" x14ac:dyDescent="0.2">
      <c r="A407" s="1">
        <v>25123</v>
      </c>
      <c r="B407">
        <v>1968</v>
      </c>
      <c r="C407">
        <f>_xlfn.MAXIFS(Table1[ScheduleWeekWritten],Table1[ScheduleSeason],Table1[[#This Row],[ScheduleSeason]])</f>
        <v>15</v>
      </c>
      <c r="D407">
        <v>6</v>
      </c>
      <c r="E407" cm="1">
        <f t="array" ref="E407">_xlfn.XLOOKUP(Table1[[#This Row],[ScheduleWeekWritten]],Table3[Game],100+Table3[Increase],Table1[[#This Row],[ScheduleWeekWritten]])</f>
        <v>6</v>
      </c>
      <c r="F407" t="b">
        <v>0</v>
      </c>
      <c r="G407" t="s">
        <v>19</v>
      </c>
      <c r="H407">
        <v>14</v>
      </c>
      <c r="I407">
        <v>14</v>
      </c>
      <c r="J407" t="s">
        <v>28</v>
      </c>
      <c r="K407" t="s">
        <v>91</v>
      </c>
      <c r="L407" t="str">
        <f>_xlfn.XLOOKUP(Table1[[#This Row],[TeamFavoriteID]],Table2[team_id],Table2[team_name],_xlfn.XLOOKUP(Table1[[#This Row],[TeamFavoriteID]],Table2[team_id_pfr],Table2[team_name],"Even"))</f>
        <v>Miami Dolphins</v>
      </c>
      <c r="M407">
        <v>-6</v>
      </c>
      <c r="N407">
        <f>IF(Table1[[#This Row],[TeamFavorite]]=Table1[[#This Row],[TeamHome]],Table1[[#This Row],[ScoreAway]]-Table1[[#This Row],[ScoreHome]],Table1[[#This Row],[ScoreHome]]-Table1[[#This Row],[ScoreAway]])</f>
        <v>0</v>
      </c>
      <c r="O407">
        <f>IF(Table1[[#This Row],[SpreadActual]]&lt;Table1[[#This Row],[SpreadFavorite]],1,0)</f>
        <v>0</v>
      </c>
      <c r="Q407" t="s">
        <v>22</v>
      </c>
      <c r="R407" t="b">
        <v>0</v>
      </c>
    </row>
    <row r="408" spans="1:21" x14ac:dyDescent="0.2">
      <c r="A408" s="1">
        <v>25124</v>
      </c>
      <c r="B408">
        <v>1968</v>
      </c>
      <c r="C408">
        <f>_xlfn.MAXIFS(Table1[ScheduleWeekWritten],Table1[ScheduleSeason],Table1[[#This Row],[ScheduleSeason]])</f>
        <v>15</v>
      </c>
      <c r="D408">
        <v>5</v>
      </c>
      <c r="E408" cm="1">
        <f t="array" ref="E408">_xlfn.XLOOKUP(Table1[[#This Row],[ScheduleWeekWritten]],Table3[Game],100+Table3[Increase],Table1[[#This Row],[ScheduleWeekWritten]])</f>
        <v>5</v>
      </c>
      <c r="F408" t="b">
        <v>0</v>
      </c>
      <c r="G408" t="s">
        <v>38</v>
      </c>
      <c r="H408">
        <v>24</v>
      </c>
      <c r="I408">
        <v>21</v>
      </c>
      <c r="J408" t="s">
        <v>50</v>
      </c>
      <c r="K408" t="s">
        <v>90</v>
      </c>
      <c r="L408" t="str">
        <f>_xlfn.XLOOKUP(Table1[[#This Row],[TeamFavoriteID]],Table2[team_id],Table2[team_name],_xlfn.XLOOKUP(Table1[[#This Row],[TeamFavoriteID]],Table2[team_id_pfr],Table2[team_name],"Even"))</f>
        <v>New York Giants</v>
      </c>
      <c r="M408">
        <v>-14</v>
      </c>
      <c r="N408">
        <f>IF(Table1[[#This Row],[TeamFavorite]]=Table1[[#This Row],[TeamHome]],Table1[[#This Row],[ScoreAway]]-Table1[[#This Row],[ScoreHome]],Table1[[#This Row],[ScoreHome]]-Table1[[#This Row],[ScoreAway]])</f>
        <v>3</v>
      </c>
      <c r="O408">
        <f>IF(Table1[[#This Row],[SpreadActual]]&lt;Table1[[#This Row],[SpreadFavorite]],1,0)</f>
        <v>0</v>
      </c>
      <c r="Q408" t="s">
        <v>41</v>
      </c>
      <c r="R408" t="b">
        <v>0</v>
      </c>
      <c r="S408">
        <v>69</v>
      </c>
      <c r="T408">
        <v>5</v>
      </c>
      <c r="U408">
        <v>83</v>
      </c>
    </row>
    <row r="409" spans="1:21" x14ac:dyDescent="0.2">
      <c r="A409" s="1">
        <v>25124</v>
      </c>
      <c r="B409">
        <v>1968</v>
      </c>
      <c r="C409">
        <f>_xlfn.MAXIFS(Table1[ScheduleWeekWritten],Table1[ScheduleSeason],Table1[[#This Row],[ScheduleSeason]])</f>
        <v>15</v>
      </c>
      <c r="D409">
        <v>6</v>
      </c>
      <c r="E409" cm="1">
        <f t="array" ref="E409">_xlfn.XLOOKUP(Table1[[#This Row],[ScheduleWeekWritten]],Table3[Game],100+Table3[Increase],Table1[[#This Row],[ScheduleWeekWritten]])</f>
        <v>6</v>
      </c>
      <c r="F409" t="b">
        <v>0</v>
      </c>
      <c r="G409" t="s">
        <v>37</v>
      </c>
      <c r="H409">
        <v>0</v>
      </c>
      <c r="I409">
        <v>16</v>
      </c>
      <c r="J409" t="s">
        <v>23</v>
      </c>
      <c r="K409" t="s">
        <v>70</v>
      </c>
      <c r="L409" t="str">
        <f>_xlfn.XLOOKUP(Table1[[#This Row],[TeamFavoriteID]],Table2[team_id],Table2[team_name],_xlfn.XLOOKUP(Table1[[#This Row],[TeamFavoriteID]],Table2[team_id_pfr],Table2[team_name],"Even"))</f>
        <v>Boston Patriots</v>
      </c>
      <c r="M409">
        <v>-1</v>
      </c>
      <c r="N409">
        <f>IF(Table1[[#This Row],[TeamFavorite]]=Table1[[#This Row],[TeamHome]],Table1[[#This Row],[ScoreAway]]-Table1[[#This Row],[ScoreHome]],Table1[[#This Row],[ScoreHome]]-Table1[[#This Row],[ScoreAway]])</f>
        <v>16</v>
      </c>
      <c r="O409">
        <f>IF(Table1[[#This Row],[SpreadActual]]&lt;Table1[[#This Row],[SpreadFavorite]],1,0)</f>
        <v>0</v>
      </c>
      <c r="Q409" t="s">
        <v>81</v>
      </c>
      <c r="R409" t="b">
        <v>0</v>
      </c>
    </row>
    <row r="410" spans="1:21" x14ac:dyDescent="0.2">
      <c r="A410" s="1">
        <v>25124</v>
      </c>
      <c r="B410">
        <v>1968</v>
      </c>
      <c r="C410">
        <f>_xlfn.MAXIFS(Table1[ScheduleWeekWritten],Table1[ScheduleSeason],Table1[[#This Row],[ScheduleSeason]])</f>
        <v>15</v>
      </c>
      <c r="D410">
        <v>5</v>
      </c>
      <c r="E410" cm="1">
        <f t="array" ref="E410">_xlfn.XLOOKUP(Table1[[#This Row],[ScheduleWeekWritten]],Table3[Game],100+Table3[Increase],Table1[[#This Row],[ScheduleWeekWritten]])</f>
        <v>5</v>
      </c>
      <c r="F410" t="b">
        <v>0</v>
      </c>
      <c r="G410" t="s">
        <v>46</v>
      </c>
      <c r="H410">
        <v>10</v>
      </c>
      <c r="I410">
        <v>28</v>
      </c>
      <c r="J410" t="s">
        <v>45</v>
      </c>
      <c r="K410" t="s">
        <v>89</v>
      </c>
      <c r="L410" t="str">
        <f>_xlfn.XLOOKUP(Table1[[#This Row],[TeamFavoriteID]],Table2[team_id],Table2[team_name],_xlfn.XLOOKUP(Table1[[#This Row],[TeamFavoriteID]],Table2[team_id_pfr],Table2[team_name],"Even"))</f>
        <v>Even</v>
      </c>
      <c r="M410">
        <v>0</v>
      </c>
      <c r="N410">
        <f>IF(Table1[[#This Row],[TeamFavorite]]=Table1[[#This Row],[TeamHome]],Table1[[#This Row],[ScoreAway]]-Table1[[#This Row],[ScoreHome]],Table1[[#This Row],[ScoreHome]]-Table1[[#This Row],[ScoreAway]])</f>
        <v>-18</v>
      </c>
      <c r="O410">
        <f>IF(Table1[[#This Row],[SpreadActual]]&lt;Table1[[#This Row],[SpreadFavorite]],1,0)</f>
        <v>1</v>
      </c>
      <c r="Q410" t="s">
        <v>86</v>
      </c>
      <c r="R410" t="b">
        <v>0</v>
      </c>
      <c r="S410">
        <v>67</v>
      </c>
      <c r="T410">
        <v>9</v>
      </c>
      <c r="U410">
        <v>72</v>
      </c>
    </row>
    <row r="411" spans="1:21" x14ac:dyDescent="0.2">
      <c r="A411" s="1">
        <v>25124</v>
      </c>
      <c r="B411">
        <v>1968</v>
      </c>
      <c r="C411">
        <f>_xlfn.MAXIFS(Table1[ScheduleWeekWritten],Table1[ScheduleSeason],Table1[[#This Row],[ScheduleSeason]])</f>
        <v>15</v>
      </c>
      <c r="D411">
        <v>5</v>
      </c>
      <c r="E411" cm="1">
        <f t="array" ref="E411">_xlfn.XLOOKUP(Table1[[#This Row],[ScheduleWeekWritten]],Table3[Game],100+Table3[Increase],Table1[[#This Row],[ScheduleWeekWritten]])</f>
        <v>5</v>
      </c>
      <c r="F411" t="b">
        <v>0</v>
      </c>
      <c r="G411" t="s">
        <v>62</v>
      </c>
      <c r="H411">
        <v>21</v>
      </c>
      <c r="I411">
        <v>27</v>
      </c>
      <c r="J411" t="s">
        <v>57</v>
      </c>
      <c r="K411" t="s">
        <v>63</v>
      </c>
      <c r="L411" t="str">
        <f>_xlfn.XLOOKUP(Table1[[#This Row],[TeamFavoriteID]],Table2[team_id],Table2[team_name],_xlfn.XLOOKUP(Table1[[#This Row],[TeamFavoriteID]],Table2[team_id_pfr],Table2[team_name],"Even"))</f>
        <v>Cleveland Browns</v>
      </c>
      <c r="M411">
        <v>-4</v>
      </c>
      <c r="N411">
        <f>IF(Table1[[#This Row],[TeamFavorite]]=Table1[[#This Row],[TeamHome]],Table1[[#This Row],[ScoreAway]]-Table1[[#This Row],[ScoreHome]],Table1[[#This Row],[ScoreHome]]-Table1[[#This Row],[ScoreAway]])</f>
        <v>6</v>
      </c>
      <c r="O411">
        <f>IF(Table1[[#This Row],[SpreadActual]]&lt;Table1[[#This Row],[SpreadFavorite]],1,0)</f>
        <v>0</v>
      </c>
      <c r="Q411" t="s">
        <v>66</v>
      </c>
      <c r="R411" t="b">
        <v>0</v>
      </c>
      <c r="S411">
        <v>58</v>
      </c>
      <c r="T411">
        <v>6</v>
      </c>
      <c r="U411">
        <v>82</v>
      </c>
    </row>
    <row r="412" spans="1:21" x14ac:dyDescent="0.2">
      <c r="A412" s="1">
        <v>25124</v>
      </c>
      <c r="B412">
        <v>1968</v>
      </c>
      <c r="C412">
        <f>_xlfn.MAXIFS(Table1[ScheduleWeekWritten],Table1[ScheduleSeason],Table1[[#This Row],[ScheduleSeason]])</f>
        <v>15</v>
      </c>
      <c r="D412">
        <v>5</v>
      </c>
      <c r="E412" cm="1">
        <f t="array" ref="E412">_xlfn.XLOOKUP(Table1[[#This Row],[ScheduleWeekWritten]],Table3[Game],100+Table3[Increase],Table1[[#This Row],[ScheduleWeekWritten]])</f>
        <v>5</v>
      </c>
      <c r="F412" t="b">
        <v>0</v>
      </c>
      <c r="G412" t="s">
        <v>67</v>
      </c>
      <c r="H412">
        <v>34</v>
      </c>
      <c r="I412">
        <v>14</v>
      </c>
      <c r="J412" t="s">
        <v>58</v>
      </c>
      <c r="K412" t="s">
        <v>68</v>
      </c>
      <c r="L412" t="str">
        <f>_xlfn.XLOOKUP(Table1[[#This Row],[TeamFavoriteID]],Table2[team_id],Table2[team_name],_xlfn.XLOOKUP(Table1[[#This Row],[TeamFavoriteID]],Table2[team_id_pfr],Table2[team_name],"Even"))</f>
        <v>Dallas Cowboys</v>
      </c>
      <c r="M412">
        <v>-19</v>
      </c>
      <c r="N412">
        <f>IF(Table1[[#This Row],[TeamFavorite]]=Table1[[#This Row],[TeamHome]],Table1[[#This Row],[ScoreAway]]-Table1[[#This Row],[ScoreHome]],Table1[[#This Row],[ScoreHome]]-Table1[[#This Row],[ScoreAway]])</f>
        <v>-20</v>
      </c>
      <c r="O412">
        <f>IF(Table1[[#This Row],[SpreadActual]]&lt;Table1[[#This Row],[SpreadFavorite]],1,0)</f>
        <v>1</v>
      </c>
      <c r="Q412" t="s">
        <v>69</v>
      </c>
      <c r="R412" t="b">
        <v>0</v>
      </c>
      <c r="S412">
        <v>77</v>
      </c>
      <c r="T412">
        <v>12</v>
      </c>
      <c r="U412">
        <v>78</v>
      </c>
    </row>
    <row r="413" spans="1:21" x14ac:dyDescent="0.2">
      <c r="A413" s="1">
        <v>25124</v>
      </c>
      <c r="B413">
        <v>1968</v>
      </c>
      <c r="C413">
        <f>_xlfn.MAXIFS(Table1[ScheduleWeekWritten],Table1[ScheduleSeason],Table1[[#This Row],[ScheduleSeason]])</f>
        <v>15</v>
      </c>
      <c r="D413">
        <v>5</v>
      </c>
      <c r="E413" cm="1">
        <f t="array" ref="E413">_xlfn.XLOOKUP(Table1[[#This Row],[ScheduleWeekWritten]],Table3[Game],100+Table3[Increase],Table1[[#This Row],[ScheduleWeekWritten]])</f>
        <v>5</v>
      </c>
      <c r="F413" t="b">
        <v>0</v>
      </c>
      <c r="G413" t="s">
        <v>33</v>
      </c>
      <c r="H413">
        <v>14</v>
      </c>
      <c r="I413">
        <v>16</v>
      </c>
      <c r="J413" t="s">
        <v>39</v>
      </c>
      <c r="K413" t="s">
        <v>35</v>
      </c>
      <c r="L413" t="str">
        <f>_xlfn.XLOOKUP(Table1[[#This Row],[TeamFavoriteID]],Table2[team_id],Table2[team_name],_xlfn.XLOOKUP(Table1[[#This Row],[TeamFavoriteID]],Table2[team_id_pfr],Table2[team_name],"Even"))</f>
        <v>Green Bay Packers</v>
      </c>
      <c r="M413">
        <v>-1</v>
      </c>
      <c r="N413">
        <f>IF(Table1[[#This Row],[TeamFavorite]]=Table1[[#This Row],[TeamHome]],Table1[[#This Row],[ScoreAway]]-Table1[[#This Row],[ScoreHome]],Table1[[#This Row],[ScoreHome]]-Table1[[#This Row],[ScoreAway]])</f>
        <v>2</v>
      </c>
      <c r="O413">
        <f>IF(Table1[[#This Row],[SpreadActual]]&lt;Table1[[#This Row],[SpreadFavorite]],1,0)</f>
        <v>0</v>
      </c>
      <c r="Q413" t="s">
        <v>36</v>
      </c>
      <c r="R413" t="b">
        <v>0</v>
      </c>
      <c r="S413">
        <v>62</v>
      </c>
      <c r="T413">
        <v>8</v>
      </c>
      <c r="U413">
        <v>81</v>
      </c>
    </row>
    <row r="414" spans="1:21" x14ac:dyDescent="0.2">
      <c r="A414" s="1">
        <v>25124</v>
      </c>
      <c r="B414">
        <v>1968</v>
      </c>
      <c r="C414">
        <f>_xlfn.MAXIFS(Table1[ScheduleWeekWritten],Table1[ScheduleSeason],Table1[[#This Row],[ScheduleSeason]])</f>
        <v>15</v>
      </c>
      <c r="D414">
        <v>6</v>
      </c>
      <c r="E414" cm="1">
        <f t="array" ref="E414">_xlfn.XLOOKUP(Table1[[#This Row],[ScheduleWeekWritten]],Table3[Game],100+Table3[Increase],Table1[[#This Row],[ScheduleWeekWritten]])</f>
        <v>6</v>
      </c>
      <c r="F414" t="b">
        <v>0</v>
      </c>
      <c r="G414" t="s">
        <v>42</v>
      </c>
      <c r="H414">
        <v>13</v>
      </c>
      <c r="I414">
        <v>3</v>
      </c>
      <c r="J414" t="s">
        <v>101</v>
      </c>
      <c r="K414" t="s">
        <v>75</v>
      </c>
      <c r="L414" t="str">
        <f>_xlfn.XLOOKUP(Table1[[#This Row],[TeamFavoriteID]],Table2[team_id],Table2[team_name],_xlfn.XLOOKUP(Table1[[#This Row],[TeamFavoriteID]],Table2[team_id_pfr],Table2[team_name],"Even"))</f>
        <v>Kansas City Chiefs</v>
      </c>
      <c r="M414">
        <v>-21</v>
      </c>
      <c r="N414">
        <f>IF(Table1[[#This Row],[TeamFavorite]]=Table1[[#This Row],[TeamHome]],Table1[[#This Row],[ScoreAway]]-Table1[[#This Row],[ScoreHome]],Table1[[#This Row],[ScoreHome]]-Table1[[#This Row],[ScoreAway]])</f>
        <v>-10</v>
      </c>
      <c r="O414">
        <f>IF(Table1[[#This Row],[SpreadActual]]&lt;Table1[[#This Row],[SpreadFavorite]],1,0)</f>
        <v>0</v>
      </c>
      <c r="Q414" t="s">
        <v>83</v>
      </c>
      <c r="R414" t="b">
        <v>0</v>
      </c>
    </row>
    <row r="415" spans="1:21" x14ac:dyDescent="0.2">
      <c r="A415" s="1">
        <v>25124</v>
      </c>
      <c r="B415">
        <v>1968</v>
      </c>
      <c r="C415">
        <f>_xlfn.MAXIFS(Table1[ScheduleWeekWritten],Table1[ScheduleSeason],Table1[[#This Row],[ScheduleSeason]])</f>
        <v>15</v>
      </c>
      <c r="D415">
        <v>5</v>
      </c>
      <c r="E415" cm="1">
        <f t="array" ref="E415">_xlfn.XLOOKUP(Table1[[#This Row],[ScheduleWeekWritten]],Table3[Game],100+Table3[Increase],Table1[[#This Row],[ScheduleWeekWritten]])</f>
        <v>5</v>
      </c>
      <c r="F415" t="b">
        <v>0</v>
      </c>
      <c r="G415" t="s">
        <v>95</v>
      </c>
      <c r="H415">
        <v>20</v>
      </c>
      <c r="I415">
        <v>17</v>
      </c>
      <c r="J415" t="s">
        <v>54</v>
      </c>
      <c r="K415" t="s">
        <v>55</v>
      </c>
      <c r="L415" t="str">
        <f>_xlfn.XLOOKUP(Table1[[#This Row],[TeamFavoriteID]],Table2[team_id],Table2[team_name],_xlfn.XLOOKUP(Table1[[#This Row],[TeamFavoriteID]],Table2[team_id_pfr],Table2[team_name],"Even"))</f>
        <v>Minnesota Vikings</v>
      </c>
      <c r="M415">
        <v>-7</v>
      </c>
      <c r="N415">
        <f>IF(Table1[[#This Row],[TeamFavorite]]=Table1[[#This Row],[TeamHome]],Table1[[#This Row],[ScoreAway]]-Table1[[#This Row],[ScoreHome]],Table1[[#This Row],[ScoreHome]]-Table1[[#This Row],[ScoreAway]])</f>
        <v>3</v>
      </c>
      <c r="O415">
        <f>IF(Table1[[#This Row],[SpreadActual]]&lt;Table1[[#This Row],[SpreadFavorite]],1,0)</f>
        <v>0</v>
      </c>
      <c r="Q415" t="s">
        <v>96</v>
      </c>
      <c r="R415" t="b">
        <v>0</v>
      </c>
      <c r="S415">
        <v>74</v>
      </c>
      <c r="T415">
        <v>7</v>
      </c>
      <c r="U415">
        <v>85</v>
      </c>
    </row>
    <row r="416" spans="1:21" x14ac:dyDescent="0.2">
      <c r="A416" s="1">
        <v>25124</v>
      </c>
      <c r="B416">
        <v>1968</v>
      </c>
      <c r="C416">
        <f>_xlfn.MAXIFS(Table1[ScheduleWeekWritten],Table1[ScheduleSeason],Table1[[#This Row],[ScheduleSeason]])</f>
        <v>15</v>
      </c>
      <c r="D416">
        <v>6</v>
      </c>
      <c r="E416" cm="1">
        <f t="array" ref="E416">_xlfn.XLOOKUP(Table1[[#This Row],[ScheduleWeekWritten]],Table3[Game],100+Table3[Increase],Table1[[#This Row],[ScheduleWeekWritten]])</f>
        <v>6</v>
      </c>
      <c r="F416" t="b">
        <v>0</v>
      </c>
      <c r="G416" t="s">
        <v>31</v>
      </c>
      <c r="H416">
        <v>13</v>
      </c>
      <c r="I416">
        <v>21</v>
      </c>
      <c r="J416" t="s">
        <v>24</v>
      </c>
      <c r="K416" t="s">
        <v>32</v>
      </c>
      <c r="L416" t="str">
        <f>_xlfn.XLOOKUP(Table1[[#This Row],[TeamFavoriteID]],Table2[team_id],Table2[team_name],_xlfn.XLOOKUP(Table1[[#This Row],[TeamFavoriteID]],Table2[team_id_pfr],Table2[team_name],"Even"))</f>
        <v>New York Jets</v>
      </c>
      <c r="M416">
        <v>-19</v>
      </c>
      <c r="N416">
        <f>IF(Table1[[#This Row],[TeamFavorite]]=Table1[[#This Row],[TeamHome]],Table1[[#This Row],[ScoreAway]]-Table1[[#This Row],[ScoreHome]],Table1[[#This Row],[ScoreHome]]-Table1[[#This Row],[ScoreAway]])</f>
        <v>8</v>
      </c>
      <c r="O416">
        <f>IF(Table1[[#This Row],[SpreadActual]]&lt;Table1[[#This Row],[SpreadFavorite]],1,0)</f>
        <v>0</v>
      </c>
      <c r="Q416" t="s">
        <v>74</v>
      </c>
      <c r="R416" t="b">
        <v>0</v>
      </c>
    </row>
    <row r="417" spans="1:22" x14ac:dyDescent="0.2">
      <c r="A417" s="1">
        <v>25124</v>
      </c>
      <c r="B417">
        <v>1968</v>
      </c>
      <c r="C417">
        <f>_xlfn.MAXIFS(Table1[ScheduleWeekWritten],Table1[ScheduleSeason],Table1[[#This Row],[ScheduleSeason]])</f>
        <v>15</v>
      </c>
      <c r="D417">
        <v>6</v>
      </c>
      <c r="E417" cm="1">
        <f t="array" ref="E417">_xlfn.XLOOKUP(Table1[[#This Row],[ScheduleWeekWritten]],Table3[Game],100+Table3[Increase],Table1[[#This Row],[ScheduleWeekWritten]])</f>
        <v>6</v>
      </c>
      <c r="F417" t="b">
        <v>0</v>
      </c>
      <c r="G417" t="s">
        <v>20</v>
      </c>
      <c r="H417">
        <v>14</v>
      </c>
      <c r="I417">
        <v>23</v>
      </c>
      <c r="J417" t="s">
        <v>27</v>
      </c>
      <c r="K417" t="s">
        <v>21</v>
      </c>
      <c r="L417" t="str">
        <f>_xlfn.XLOOKUP(Table1[[#This Row],[TeamFavoriteID]],Table2[team_id],Table2[team_name],_xlfn.XLOOKUP(Table1[[#This Row],[TeamFavoriteID]],Table2[team_id_pfr],Table2[team_name],"Even"))</f>
        <v>Las Vegas Raiders</v>
      </c>
      <c r="M417">
        <v>-9</v>
      </c>
      <c r="N417">
        <f>IF(Table1[[#This Row],[TeamFavorite]]=Table1[[#This Row],[TeamHome]],Table1[[#This Row],[ScoreAway]]-Table1[[#This Row],[ScoreHome]],Table1[[#This Row],[ScoreHome]]-Table1[[#This Row],[ScoreAway]])</f>
        <v>-9</v>
      </c>
      <c r="O417">
        <f>IF(Table1[[#This Row],[SpreadActual]]&lt;Table1[[#This Row],[SpreadFavorite]],1,0)</f>
        <v>0</v>
      </c>
      <c r="Q417" t="s">
        <v>76</v>
      </c>
      <c r="R417" t="b">
        <v>0</v>
      </c>
    </row>
    <row r="418" spans="1:22" x14ac:dyDescent="0.2">
      <c r="A418" s="1">
        <v>25124</v>
      </c>
      <c r="B418">
        <v>1968</v>
      </c>
      <c r="C418">
        <f>_xlfn.MAXIFS(Table1[ScheduleWeekWritten],Table1[ScheduleSeason],Table1[[#This Row],[ScheduleSeason]])</f>
        <v>15</v>
      </c>
      <c r="D418">
        <v>5</v>
      </c>
      <c r="E418" cm="1">
        <f t="array" ref="E418">_xlfn.XLOOKUP(Table1[[#This Row],[ScheduleWeekWritten]],Table3[Game],100+Table3[Increase],Table1[[#This Row],[ScheduleWeekWritten]])</f>
        <v>5</v>
      </c>
      <c r="F418" t="b">
        <v>0</v>
      </c>
      <c r="G418" t="s">
        <v>53</v>
      </c>
      <c r="H418">
        <v>14</v>
      </c>
      <c r="I418">
        <v>42</v>
      </c>
      <c r="J418" t="s">
        <v>34</v>
      </c>
      <c r="K418" t="s">
        <v>72</v>
      </c>
      <c r="L418" t="str">
        <f>_xlfn.XLOOKUP(Table1[[#This Row],[TeamFavoriteID]],Table2[team_id],Table2[team_name],_xlfn.XLOOKUP(Table1[[#This Row],[TeamFavoriteID]],Table2[team_id_pfr],Table2[team_name],"Even"))</f>
        <v>Baltimore Colts</v>
      </c>
      <c r="M418">
        <v>-8</v>
      </c>
      <c r="N418">
        <f>IF(Table1[[#This Row],[TeamFavorite]]=Table1[[#This Row],[TeamHome]],Table1[[#This Row],[ScoreAway]]-Table1[[#This Row],[ScoreHome]],Table1[[#This Row],[ScoreHome]]-Table1[[#This Row],[ScoreAway]])</f>
        <v>-28</v>
      </c>
      <c r="O418">
        <f>IF(Table1[[#This Row],[SpreadActual]]&lt;Table1[[#This Row],[SpreadFavorite]],1,0)</f>
        <v>1</v>
      </c>
      <c r="Q418" t="s">
        <v>56</v>
      </c>
      <c r="R418" t="b">
        <v>0</v>
      </c>
      <c r="S418">
        <v>58</v>
      </c>
      <c r="T418">
        <v>7</v>
      </c>
      <c r="U418">
        <v>85</v>
      </c>
    </row>
    <row r="419" spans="1:22" x14ac:dyDescent="0.2">
      <c r="A419" s="1">
        <v>25124</v>
      </c>
      <c r="B419">
        <v>1968</v>
      </c>
      <c r="C419">
        <f>_xlfn.MAXIFS(Table1[ScheduleWeekWritten],Table1[ScheduleSeason],Table1[[#This Row],[ScheduleSeason]])</f>
        <v>15</v>
      </c>
      <c r="D419">
        <v>5</v>
      </c>
      <c r="E419" cm="1">
        <f t="array" ref="E419">_xlfn.XLOOKUP(Table1[[#This Row],[ScheduleWeekWritten]],Table3[Game],100+Table3[Increase],Table1[[#This Row],[ScheduleWeekWritten]])</f>
        <v>5</v>
      </c>
      <c r="F419" t="b">
        <v>0</v>
      </c>
      <c r="G419" t="s">
        <v>61</v>
      </c>
      <c r="H419">
        <v>16</v>
      </c>
      <c r="I419">
        <v>13</v>
      </c>
      <c r="J419" t="s">
        <v>49</v>
      </c>
      <c r="K419" t="s">
        <v>85</v>
      </c>
      <c r="L419" t="str">
        <f>_xlfn.XLOOKUP(Table1[[#This Row],[TeamFavoriteID]],Table2[team_id],Table2[team_name],_xlfn.XLOOKUP(Table1[[#This Row],[TeamFavoriteID]],Table2[team_id_pfr],Table2[team_name],"Even"))</f>
        <v>Washington Commanders</v>
      </c>
      <c r="M419">
        <v>-8.5</v>
      </c>
      <c r="N419">
        <f>IF(Table1[[#This Row],[TeamFavorite]]=Table1[[#This Row],[TeamHome]],Table1[[#This Row],[ScoreAway]]-Table1[[#This Row],[ScoreHome]],Table1[[#This Row],[ScoreHome]]-Table1[[#This Row],[ScoreAway]])</f>
        <v>3</v>
      </c>
      <c r="O419">
        <f>IF(Table1[[#This Row],[SpreadActual]]&lt;Table1[[#This Row],[SpreadFavorite]],1,0)</f>
        <v>0</v>
      </c>
      <c r="Q419" t="s">
        <v>64</v>
      </c>
      <c r="R419" t="b">
        <v>0</v>
      </c>
      <c r="S419">
        <v>62</v>
      </c>
      <c r="T419">
        <v>3</v>
      </c>
      <c r="U419">
        <v>79</v>
      </c>
    </row>
    <row r="420" spans="1:22" x14ac:dyDescent="0.2">
      <c r="A420" s="1">
        <v>25131</v>
      </c>
      <c r="B420">
        <v>1968</v>
      </c>
      <c r="C420">
        <f>_xlfn.MAXIFS(Table1[ScheduleWeekWritten],Table1[ScheduleSeason],Table1[[#This Row],[ScheduleSeason]])</f>
        <v>15</v>
      </c>
      <c r="D420">
        <v>6</v>
      </c>
      <c r="E420" cm="1">
        <f t="array" ref="E420">_xlfn.XLOOKUP(Table1[[#This Row],[ScheduleWeekWritten]],Table3[Game],100+Table3[Increase],Table1[[#This Row],[ScheduleWeekWritten]])</f>
        <v>6</v>
      </c>
      <c r="F420" t="b">
        <v>0</v>
      </c>
      <c r="G420" t="s">
        <v>34</v>
      </c>
      <c r="H420">
        <v>20</v>
      </c>
      <c r="I420">
        <v>30</v>
      </c>
      <c r="J420" t="s">
        <v>62</v>
      </c>
      <c r="K420" t="s">
        <v>72</v>
      </c>
      <c r="L420" t="str">
        <f>_xlfn.XLOOKUP(Table1[[#This Row],[TeamFavoriteID]],Table2[team_id],Table2[team_name],_xlfn.XLOOKUP(Table1[[#This Row],[TeamFavoriteID]],Table2[team_id_pfr],Table2[team_name],"Even"))</f>
        <v>Baltimore Colts</v>
      </c>
      <c r="M420">
        <v>-17.5</v>
      </c>
      <c r="N420">
        <f>IF(Table1[[#This Row],[TeamFavorite]]=Table1[[#This Row],[TeamHome]],Table1[[#This Row],[ScoreAway]]-Table1[[#This Row],[ScoreHome]],Table1[[#This Row],[ScoreHome]]-Table1[[#This Row],[ScoreAway]])</f>
        <v>10</v>
      </c>
      <c r="O420">
        <f>IF(Table1[[#This Row],[SpreadActual]]&lt;Table1[[#This Row],[SpreadFavorite]],1,0)</f>
        <v>0</v>
      </c>
      <c r="Q420" t="s">
        <v>80</v>
      </c>
      <c r="R420" t="b">
        <v>0</v>
      </c>
      <c r="S420">
        <v>64</v>
      </c>
      <c r="T420">
        <v>14</v>
      </c>
      <c r="U420">
        <v>50</v>
      </c>
    </row>
    <row r="421" spans="1:22" x14ac:dyDescent="0.2">
      <c r="A421" s="1">
        <v>25131</v>
      </c>
      <c r="B421">
        <v>1968</v>
      </c>
      <c r="C421">
        <f>_xlfn.MAXIFS(Table1[ScheduleWeekWritten],Table1[ScheduleSeason],Table1[[#This Row],[ScheduleSeason]])</f>
        <v>15</v>
      </c>
      <c r="D421">
        <v>7</v>
      </c>
      <c r="E421" cm="1">
        <f t="array" ref="E421">_xlfn.XLOOKUP(Table1[[#This Row],[ScheduleWeekWritten]],Table3[Game],100+Table3[Increase],Table1[[#This Row],[ScheduleWeekWritten]])</f>
        <v>7</v>
      </c>
      <c r="F421" t="b">
        <v>0</v>
      </c>
      <c r="G421" t="s">
        <v>37</v>
      </c>
      <c r="H421">
        <v>23</v>
      </c>
      <c r="I421">
        <v>6</v>
      </c>
      <c r="J421" t="s">
        <v>28</v>
      </c>
      <c r="K421" t="s">
        <v>70</v>
      </c>
      <c r="L421" t="str">
        <f>_xlfn.XLOOKUP(Table1[[#This Row],[TeamFavoriteID]],Table2[team_id],Table2[team_name],_xlfn.XLOOKUP(Table1[[#This Row],[TeamFavoriteID]],Table2[team_id_pfr],Table2[team_name],"Even"))</f>
        <v>Boston Patriots</v>
      </c>
      <c r="M421">
        <v>-3.5</v>
      </c>
      <c r="N421">
        <f>IF(Table1[[#This Row],[TeamFavorite]]=Table1[[#This Row],[TeamHome]],Table1[[#This Row],[ScoreAway]]-Table1[[#This Row],[ScoreHome]],Table1[[#This Row],[ScoreHome]]-Table1[[#This Row],[ScoreAway]])</f>
        <v>-17</v>
      </c>
      <c r="O421">
        <f>IF(Table1[[#This Row],[SpreadActual]]&lt;Table1[[#This Row],[SpreadFavorite]],1,0)</f>
        <v>1</v>
      </c>
      <c r="Q421" t="s">
        <v>81</v>
      </c>
      <c r="R421" t="b">
        <v>0</v>
      </c>
    </row>
    <row r="422" spans="1:22" x14ac:dyDescent="0.2">
      <c r="A422" s="1">
        <v>25131</v>
      </c>
      <c r="B422">
        <v>1968</v>
      </c>
      <c r="C422">
        <f>_xlfn.MAXIFS(Table1[ScheduleWeekWritten],Table1[ScheduleSeason],Table1[[#This Row],[ScheduleSeason]])</f>
        <v>15</v>
      </c>
      <c r="D422">
        <v>7</v>
      </c>
      <c r="E422" cm="1">
        <f t="array" ref="E422">_xlfn.XLOOKUP(Table1[[#This Row],[ScheduleWeekWritten]],Table3[Game],100+Table3[Increase],Table1[[#This Row],[ScheduleWeekWritten]])</f>
        <v>7</v>
      </c>
      <c r="F422" t="b">
        <v>0</v>
      </c>
      <c r="G422" t="s">
        <v>101</v>
      </c>
      <c r="H422">
        <v>22</v>
      </c>
      <c r="I422">
        <v>24</v>
      </c>
      <c r="J422" t="s">
        <v>19</v>
      </c>
      <c r="K422" t="s">
        <v>104</v>
      </c>
      <c r="L422" t="str">
        <f>_xlfn.XLOOKUP(Table1[[#This Row],[TeamFavoriteID]],Table2[team_id],Table2[team_name],_xlfn.XLOOKUP(Table1[[#This Row],[TeamFavoriteID]],Table2[team_id_pfr],Table2[team_name],"Even"))</f>
        <v>Cincinnati Bengals</v>
      </c>
      <c r="M422">
        <v>-2</v>
      </c>
      <c r="N422">
        <f>IF(Table1[[#This Row],[TeamFavorite]]=Table1[[#This Row],[TeamHome]],Table1[[#This Row],[ScoreAway]]-Table1[[#This Row],[ScoreHome]],Table1[[#This Row],[ScoreHome]]-Table1[[#This Row],[ScoreAway]])</f>
        <v>2</v>
      </c>
      <c r="O422">
        <f>IF(Table1[[#This Row],[SpreadActual]]&lt;Table1[[#This Row],[SpreadFavorite]],1,0)</f>
        <v>0</v>
      </c>
      <c r="Q422" t="s">
        <v>105</v>
      </c>
      <c r="R422" t="b">
        <v>0</v>
      </c>
    </row>
    <row r="423" spans="1:22" x14ac:dyDescent="0.2">
      <c r="A423" s="1">
        <v>25131</v>
      </c>
      <c r="B423">
        <v>1968</v>
      </c>
      <c r="C423">
        <f>_xlfn.MAXIFS(Table1[ScheduleWeekWritten],Table1[ScheduleSeason],Table1[[#This Row],[ScheduleSeason]])</f>
        <v>15</v>
      </c>
      <c r="D423">
        <v>6</v>
      </c>
      <c r="E423" cm="1">
        <f t="array" ref="E423">_xlfn.XLOOKUP(Table1[[#This Row],[ScheduleWeekWritten]],Table3[Game],100+Table3[Increase],Table1[[#This Row],[ScheduleWeekWritten]])</f>
        <v>6</v>
      </c>
      <c r="F423" t="b">
        <v>0</v>
      </c>
      <c r="G423" t="s">
        <v>45</v>
      </c>
      <c r="H423">
        <v>14</v>
      </c>
      <c r="I423">
        <v>14</v>
      </c>
      <c r="J423" t="s">
        <v>33</v>
      </c>
      <c r="K423" t="s">
        <v>35</v>
      </c>
      <c r="L423" t="str">
        <f>_xlfn.XLOOKUP(Table1[[#This Row],[TeamFavoriteID]],Table2[team_id],Table2[team_name],_xlfn.XLOOKUP(Table1[[#This Row],[TeamFavoriteID]],Table2[team_id_pfr],Table2[team_name],"Even"))</f>
        <v>Green Bay Packers</v>
      </c>
      <c r="M423">
        <v>-1</v>
      </c>
      <c r="N423">
        <f>IF(Table1[[#This Row],[TeamFavorite]]=Table1[[#This Row],[TeamHome]],Table1[[#This Row],[ScoreAway]]-Table1[[#This Row],[ScoreHome]],Table1[[#This Row],[ScoreHome]]-Table1[[#This Row],[ScoreAway]])</f>
        <v>0</v>
      </c>
      <c r="O423">
        <f>IF(Table1[[#This Row],[SpreadActual]]&lt;Table1[[#This Row],[SpreadFavorite]],1,0)</f>
        <v>0</v>
      </c>
      <c r="Q423" t="s">
        <v>48</v>
      </c>
      <c r="R423" t="b">
        <v>0</v>
      </c>
      <c r="S423">
        <v>49</v>
      </c>
      <c r="T423">
        <v>11</v>
      </c>
      <c r="U423">
        <v>65</v>
      </c>
    </row>
    <row r="424" spans="1:22" x14ac:dyDescent="0.2">
      <c r="A424" s="1">
        <v>25131</v>
      </c>
      <c r="B424">
        <v>1968</v>
      </c>
      <c r="C424">
        <f>_xlfn.MAXIFS(Table1[ScheduleWeekWritten],Table1[ScheduleSeason],Table1[[#This Row],[ScheduleSeason]])</f>
        <v>15</v>
      </c>
      <c r="D424">
        <v>7</v>
      </c>
      <c r="E424" cm="1">
        <f t="array" ref="E424">_xlfn.XLOOKUP(Table1[[#This Row],[ScheduleWeekWritten]],Table3[Game],100+Table3[Increase],Table1[[#This Row],[ScheduleWeekWritten]])</f>
        <v>7</v>
      </c>
      <c r="F424" t="b">
        <v>0</v>
      </c>
      <c r="G424" t="s">
        <v>23</v>
      </c>
      <c r="H424">
        <v>14</v>
      </c>
      <c r="I424">
        <v>20</v>
      </c>
      <c r="J424" t="s">
        <v>31</v>
      </c>
      <c r="K424" t="s">
        <v>32</v>
      </c>
      <c r="L424" t="str">
        <f>_xlfn.XLOOKUP(Table1[[#This Row],[TeamFavoriteID]],Table2[team_id],Table2[team_name],_xlfn.XLOOKUP(Table1[[#This Row],[TeamFavoriteID]],Table2[team_id_pfr],Table2[team_name],"Even"))</f>
        <v>New York Jets</v>
      </c>
      <c r="M424">
        <v>-4.5</v>
      </c>
      <c r="N424">
        <f>IF(Table1[[#This Row],[TeamFavorite]]=Table1[[#This Row],[TeamHome]],Table1[[#This Row],[ScoreAway]]-Table1[[#This Row],[ScoreHome]],Table1[[#This Row],[ScoreHome]]-Table1[[#This Row],[ScoreAway]])</f>
        <v>-6</v>
      </c>
      <c r="O424">
        <f>IF(Table1[[#This Row],[SpreadActual]]&lt;Table1[[#This Row],[SpreadFavorite]],1,0)</f>
        <v>1</v>
      </c>
      <c r="Q424" t="s">
        <v>102</v>
      </c>
      <c r="R424" t="b">
        <v>0</v>
      </c>
      <c r="S424">
        <v>72</v>
      </c>
      <c r="T424">
        <v>0</v>
      </c>
      <c r="V424" t="s">
        <v>103</v>
      </c>
    </row>
    <row r="425" spans="1:22" x14ac:dyDescent="0.2">
      <c r="A425" s="1">
        <v>25131</v>
      </c>
      <c r="B425">
        <v>1968</v>
      </c>
      <c r="C425">
        <f>_xlfn.MAXIFS(Table1[ScheduleWeekWritten],Table1[ScheduleSeason],Table1[[#This Row],[ScheduleSeason]])</f>
        <v>15</v>
      </c>
      <c r="D425">
        <v>7</v>
      </c>
      <c r="E425" cm="1">
        <f t="array" ref="E425">_xlfn.XLOOKUP(Table1[[#This Row],[ScheduleWeekWritten]],Table3[Game],100+Table3[Increase],Table1[[#This Row],[ScheduleWeekWritten]])</f>
        <v>7</v>
      </c>
      <c r="F425" t="b">
        <v>0</v>
      </c>
      <c r="G425" t="s">
        <v>42</v>
      </c>
      <c r="H425">
        <v>24</v>
      </c>
      <c r="I425">
        <v>10</v>
      </c>
      <c r="J425" t="s">
        <v>20</v>
      </c>
      <c r="L425" t="str">
        <f>_xlfn.XLOOKUP(Table1[[#This Row],[TeamFavoriteID]],Table2[team_id],Table2[team_name],_xlfn.XLOOKUP(Table1[[#This Row],[TeamFavoriteID]],Table2[team_id_pfr],Table2[team_name],"Even"))</f>
        <v>Even</v>
      </c>
      <c r="N425">
        <f>IF(Table1[[#This Row],[TeamFavorite]]=Table1[[#This Row],[TeamHome]],Table1[[#This Row],[ScoreAway]]-Table1[[#This Row],[ScoreHome]],Table1[[#This Row],[ScoreHome]]-Table1[[#This Row],[ScoreAway]])</f>
        <v>14</v>
      </c>
      <c r="O425">
        <f>IF(Table1[[#This Row],[SpreadActual]]&lt;Table1[[#This Row],[SpreadFavorite]],1,0)</f>
        <v>0</v>
      </c>
      <c r="Q425" t="s">
        <v>83</v>
      </c>
      <c r="R425" t="b">
        <v>0</v>
      </c>
    </row>
    <row r="426" spans="1:22" x14ac:dyDescent="0.2">
      <c r="A426" s="1">
        <v>25131</v>
      </c>
      <c r="B426">
        <v>1968</v>
      </c>
      <c r="C426">
        <f>_xlfn.MAXIFS(Table1[ScheduleWeekWritten],Table1[ScheduleSeason],Table1[[#This Row],[ScheduleSeason]])</f>
        <v>15</v>
      </c>
      <c r="D426">
        <v>6</v>
      </c>
      <c r="E426" cm="1">
        <f t="array" ref="E426">_xlfn.XLOOKUP(Table1[[#This Row],[ScheduleWeekWritten]],Table3[Game],100+Table3[Increase],Table1[[#This Row],[ScheduleWeekWritten]])</f>
        <v>6</v>
      </c>
      <c r="F426" t="b">
        <v>0</v>
      </c>
      <c r="G426" t="s">
        <v>39</v>
      </c>
      <c r="H426">
        <v>27</v>
      </c>
      <c r="I426">
        <v>14</v>
      </c>
      <c r="J426" t="s">
        <v>38</v>
      </c>
      <c r="K426" t="s">
        <v>40</v>
      </c>
      <c r="L426" t="str">
        <f>_xlfn.XLOOKUP(Table1[[#This Row],[TeamFavoriteID]],Table2[team_id],Table2[team_name],_xlfn.XLOOKUP(Table1[[#This Row],[TeamFavoriteID]],Table2[team_id_pfr],Table2[team_name],"Even"))</f>
        <v>Los Angeles Rams</v>
      </c>
      <c r="M426">
        <v>-20</v>
      </c>
      <c r="N426">
        <f>IF(Table1[[#This Row],[TeamFavorite]]=Table1[[#This Row],[TeamHome]],Table1[[#This Row],[ScoreAway]]-Table1[[#This Row],[ScoreHome]],Table1[[#This Row],[ScoreHome]]-Table1[[#This Row],[ScoreAway]])</f>
        <v>-13</v>
      </c>
      <c r="O426">
        <f>IF(Table1[[#This Row],[SpreadActual]]&lt;Table1[[#This Row],[SpreadFavorite]],1,0)</f>
        <v>0</v>
      </c>
      <c r="Q426" t="s">
        <v>65</v>
      </c>
      <c r="R426" t="b">
        <v>0</v>
      </c>
      <c r="S426">
        <v>63</v>
      </c>
      <c r="T426">
        <v>8</v>
      </c>
      <c r="U426">
        <v>84</v>
      </c>
    </row>
    <row r="427" spans="1:22" x14ac:dyDescent="0.2">
      <c r="A427" s="1">
        <v>25131</v>
      </c>
      <c r="B427">
        <v>1968</v>
      </c>
      <c r="C427">
        <f>_xlfn.MAXIFS(Table1[ScheduleWeekWritten],Table1[ScheduleSeason],Table1[[#This Row],[ScheduleSeason]])</f>
        <v>15</v>
      </c>
      <c r="D427">
        <v>6</v>
      </c>
      <c r="E427" cm="1">
        <f t="array" ref="E427">_xlfn.XLOOKUP(Table1[[#This Row],[ScheduleWeekWritten]],Table3[Game],100+Table3[Increase],Table1[[#This Row],[ScheduleWeekWritten]])</f>
        <v>6</v>
      </c>
      <c r="F427" t="b">
        <v>0</v>
      </c>
      <c r="G427" t="s">
        <v>54</v>
      </c>
      <c r="H427">
        <v>7</v>
      </c>
      <c r="I427">
        <v>20</v>
      </c>
      <c r="J427" t="s">
        <v>67</v>
      </c>
      <c r="K427" t="s">
        <v>68</v>
      </c>
      <c r="L427" t="str">
        <f>_xlfn.XLOOKUP(Table1[[#This Row],[TeamFavoriteID]],Table2[team_id],Table2[team_name],_xlfn.XLOOKUP(Table1[[#This Row],[TeamFavoriteID]],Table2[team_id_pfr],Table2[team_name],"Even"))</f>
        <v>Dallas Cowboys</v>
      </c>
      <c r="M427">
        <v>-8.5</v>
      </c>
      <c r="N427">
        <f>IF(Table1[[#This Row],[TeamFavorite]]=Table1[[#This Row],[TeamHome]],Table1[[#This Row],[ScoreAway]]-Table1[[#This Row],[ScoreHome]],Table1[[#This Row],[ScoreHome]]-Table1[[#This Row],[ScoreAway]])</f>
        <v>-13</v>
      </c>
      <c r="O427">
        <f>IF(Table1[[#This Row],[SpreadActual]]&lt;Table1[[#This Row],[SpreadFavorite]],1,0)</f>
        <v>1</v>
      </c>
      <c r="Q427" t="s">
        <v>73</v>
      </c>
      <c r="R427" t="b">
        <v>0</v>
      </c>
      <c r="S427">
        <v>45</v>
      </c>
      <c r="T427">
        <v>6</v>
      </c>
      <c r="U427">
        <v>74</v>
      </c>
    </row>
    <row r="428" spans="1:22" x14ac:dyDescent="0.2">
      <c r="A428" s="1">
        <v>25131</v>
      </c>
      <c r="B428">
        <v>1968</v>
      </c>
      <c r="C428">
        <f>_xlfn.MAXIFS(Table1[ScheduleWeekWritten],Table1[ScheduleSeason],Table1[[#This Row],[ScheduleSeason]])</f>
        <v>15</v>
      </c>
      <c r="D428">
        <v>6</v>
      </c>
      <c r="E428" cm="1">
        <f t="array" ref="E428">_xlfn.XLOOKUP(Table1[[#This Row],[ScheduleWeekWritten]],Table3[Game],100+Table3[Increase],Table1[[#This Row],[ScheduleWeekWritten]])</f>
        <v>6</v>
      </c>
      <c r="F428" t="b">
        <v>0</v>
      </c>
      <c r="G428" t="s">
        <v>50</v>
      </c>
      <c r="H428">
        <v>10</v>
      </c>
      <c r="I428">
        <v>26</v>
      </c>
      <c r="J428" t="s">
        <v>53</v>
      </c>
      <c r="K428" t="s">
        <v>90</v>
      </c>
      <c r="L428" t="str">
        <f>_xlfn.XLOOKUP(Table1[[#This Row],[TeamFavoriteID]],Table2[team_id],Table2[team_name],_xlfn.XLOOKUP(Table1[[#This Row],[TeamFavoriteID]],Table2[team_id_pfr],Table2[team_name],"Even"))</f>
        <v>New York Giants</v>
      </c>
      <c r="M428">
        <v>-5</v>
      </c>
      <c r="N428">
        <f>IF(Table1[[#This Row],[TeamFavorite]]=Table1[[#This Row],[TeamHome]],Table1[[#This Row],[ScoreAway]]-Table1[[#This Row],[ScoreHome]],Table1[[#This Row],[ScoreHome]]-Table1[[#This Row],[ScoreAway]])</f>
        <v>16</v>
      </c>
      <c r="O428">
        <f>IF(Table1[[#This Row],[SpreadActual]]&lt;Table1[[#This Row],[SpreadFavorite]],1,0)</f>
        <v>0</v>
      </c>
      <c r="Q428" t="s">
        <v>84</v>
      </c>
      <c r="R428" t="b">
        <v>0</v>
      </c>
      <c r="S428">
        <v>63</v>
      </c>
      <c r="T428">
        <v>13</v>
      </c>
      <c r="U428">
        <v>58</v>
      </c>
    </row>
    <row r="429" spans="1:22" x14ac:dyDescent="0.2">
      <c r="A429" s="1">
        <v>25131</v>
      </c>
      <c r="B429">
        <v>1968</v>
      </c>
      <c r="C429">
        <f>_xlfn.MAXIFS(Table1[ScheduleWeekWritten],Table1[ScheduleSeason],Table1[[#This Row],[ScheduleSeason]])</f>
        <v>15</v>
      </c>
      <c r="D429">
        <v>6</v>
      </c>
      <c r="E429" cm="1">
        <f t="array" ref="E429">_xlfn.XLOOKUP(Table1[[#This Row],[ScheduleWeekWritten]],Table3[Game],100+Table3[Increase],Table1[[#This Row],[ScheduleWeekWritten]])</f>
        <v>6</v>
      </c>
      <c r="F429" t="b">
        <v>0</v>
      </c>
      <c r="G429" t="s">
        <v>58</v>
      </c>
      <c r="H429">
        <v>16</v>
      </c>
      <c r="I429">
        <v>29</v>
      </c>
      <c r="J429" t="s">
        <v>46</v>
      </c>
      <c r="K429" t="s">
        <v>47</v>
      </c>
      <c r="L429" t="str">
        <f>_xlfn.XLOOKUP(Table1[[#This Row],[TeamFavoriteID]],Table2[team_id],Table2[team_name],_xlfn.XLOOKUP(Table1[[#This Row],[TeamFavoriteID]],Table2[team_id_pfr],Table2[team_name],"Even"))</f>
        <v>Chicago Bears</v>
      </c>
      <c r="M429">
        <v>-1.5</v>
      </c>
      <c r="N429">
        <f>IF(Table1[[#This Row],[TeamFavorite]]=Table1[[#This Row],[TeamHome]],Table1[[#This Row],[ScoreAway]]-Table1[[#This Row],[ScoreHome]],Table1[[#This Row],[ScoreHome]]-Table1[[#This Row],[ScoreAway]])</f>
        <v>-13</v>
      </c>
      <c r="O429">
        <f>IF(Table1[[#This Row],[SpreadActual]]&lt;Table1[[#This Row],[SpreadFavorite]],1,0)</f>
        <v>1</v>
      </c>
      <c r="Q429" t="s">
        <v>78</v>
      </c>
      <c r="R429" t="b">
        <v>0</v>
      </c>
      <c r="S429">
        <v>62</v>
      </c>
      <c r="T429">
        <v>12</v>
      </c>
      <c r="U429">
        <v>49</v>
      </c>
    </row>
    <row r="430" spans="1:22" x14ac:dyDescent="0.2">
      <c r="A430" s="1">
        <v>25131</v>
      </c>
      <c r="B430">
        <v>1968</v>
      </c>
      <c r="C430">
        <f>_xlfn.MAXIFS(Table1[ScheduleWeekWritten],Table1[ScheduleSeason],Table1[[#This Row],[ScheduleSeason]])</f>
        <v>15</v>
      </c>
      <c r="D430">
        <v>6</v>
      </c>
      <c r="E430" cm="1">
        <f t="array" ref="E430">_xlfn.XLOOKUP(Table1[[#This Row],[ScheduleWeekWritten]],Table3[Game],100+Table3[Increase],Table1[[#This Row],[ScheduleWeekWritten]])</f>
        <v>6</v>
      </c>
      <c r="F430" t="b">
        <v>0</v>
      </c>
      <c r="G430" t="s">
        <v>49</v>
      </c>
      <c r="H430">
        <v>12</v>
      </c>
      <c r="I430">
        <v>16</v>
      </c>
      <c r="J430" t="s">
        <v>95</v>
      </c>
      <c r="K430" t="s">
        <v>98</v>
      </c>
      <c r="L430" t="str">
        <f>_xlfn.XLOOKUP(Table1[[#This Row],[TeamFavoriteID]],Table2[team_id],Table2[team_name],_xlfn.XLOOKUP(Table1[[#This Row],[TeamFavoriteID]],Table2[team_id_pfr],Table2[team_name],"Even"))</f>
        <v>New Orleans Saints</v>
      </c>
      <c r="M430">
        <v>-1.5</v>
      </c>
      <c r="N430">
        <f>IF(Table1[[#This Row],[TeamFavorite]]=Table1[[#This Row],[TeamHome]],Table1[[#This Row],[ScoreAway]]-Table1[[#This Row],[ScoreHome]],Table1[[#This Row],[ScoreHome]]-Table1[[#This Row],[ScoreAway]])</f>
        <v>-4</v>
      </c>
      <c r="O430">
        <f>IF(Table1[[#This Row],[SpreadActual]]&lt;Table1[[#This Row],[SpreadFavorite]],1,0)</f>
        <v>1</v>
      </c>
      <c r="Q430" t="s">
        <v>52</v>
      </c>
      <c r="R430" t="b">
        <v>0</v>
      </c>
      <c r="S430">
        <v>50</v>
      </c>
      <c r="T430">
        <v>10</v>
      </c>
      <c r="U430">
        <v>52</v>
      </c>
    </row>
    <row r="431" spans="1:22" x14ac:dyDescent="0.2">
      <c r="A431" s="1">
        <v>25131</v>
      </c>
      <c r="B431">
        <v>1968</v>
      </c>
      <c r="C431">
        <f>_xlfn.MAXIFS(Table1[ScheduleWeekWritten],Table1[ScheduleSeason],Table1[[#This Row],[ScheduleSeason]])</f>
        <v>15</v>
      </c>
      <c r="D431">
        <v>7</v>
      </c>
      <c r="E431" cm="1">
        <f t="array" ref="E431">_xlfn.XLOOKUP(Table1[[#This Row],[ScheduleWeekWritten]],Table3[Game],100+Table3[Increase],Table1[[#This Row],[ScheduleWeekWritten]])</f>
        <v>7</v>
      </c>
      <c r="F431" t="b">
        <v>0</v>
      </c>
      <c r="G431" t="s">
        <v>27</v>
      </c>
      <c r="H431">
        <v>55</v>
      </c>
      <c r="I431">
        <v>24</v>
      </c>
      <c r="J431" t="s">
        <v>24</v>
      </c>
      <c r="K431" t="s">
        <v>29</v>
      </c>
      <c r="L431" t="str">
        <f>_xlfn.XLOOKUP(Table1[[#This Row],[TeamFavoriteID]],Table2[team_id],Table2[team_name],_xlfn.XLOOKUP(Table1[[#This Row],[TeamFavoriteID]],Table2[team_id_pfr],Table2[team_name],"Even"))</f>
        <v>Los Angeles Chargers</v>
      </c>
      <c r="M431">
        <v>-14</v>
      </c>
      <c r="N431">
        <f>IF(Table1[[#This Row],[TeamFavorite]]=Table1[[#This Row],[TeamHome]],Table1[[#This Row],[ScoreAway]]-Table1[[#This Row],[ScoreHome]],Table1[[#This Row],[ScoreHome]]-Table1[[#This Row],[ScoreAway]])</f>
        <v>31</v>
      </c>
      <c r="O431">
        <f>IF(Table1[[#This Row],[SpreadActual]]&lt;Table1[[#This Row],[SpreadFavorite]],1,0)</f>
        <v>0</v>
      </c>
      <c r="Q431" t="s">
        <v>94</v>
      </c>
      <c r="R431" t="b">
        <v>0</v>
      </c>
    </row>
    <row r="432" spans="1:22" x14ac:dyDescent="0.2">
      <c r="A432" s="1">
        <v>25131</v>
      </c>
      <c r="B432">
        <v>1968</v>
      </c>
      <c r="C432">
        <f>_xlfn.MAXIFS(Table1[ScheduleWeekWritten],Table1[ScheduleSeason],Table1[[#This Row],[ScheduleSeason]])</f>
        <v>15</v>
      </c>
      <c r="D432">
        <v>6</v>
      </c>
      <c r="E432" cm="1">
        <f t="array" ref="E432">_xlfn.XLOOKUP(Table1[[#This Row],[ScheduleWeekWritten]],Table3[Game],100+Table3[Increase],Table1[[#This Row],[ScheduleWeekWritten]])</f>
        <v>6</v>
      </c>
      <c r="F432" t="b">
        <v>0</v>
      </c>
      <c r="G432" t="s">
        <v>57</v>
      </c>
      <c r="H432">
        <v>41</v>
      </c>
      <c r="I432">
        <v>14</v>
      </c>
      <c r="J432" t="s">
        <v>61</v>
      </c>
      <c r="K432" t="s">
        <v>59</v>
      </c>
      <c r="L432" t="str">
        <f>_xlfn.XLOOKUP(Table1[[#This Row],[TeamFavoriteID]],Table2[team_id],Table2[team_name],_xlfn.XLOOKUP(Table1[[#This Row],[TeamFavoriteID]],Table2[team_id_pfr],Table2[team_name],"Even"))</f>
        <v>Arizona Cardinals</v>
      </c>
      <c r="M432">
        <v>-7</v>
      </c>
      <c r="N432">
        <f>IF(Table1[[#This Row],[TeamFavorite]]=Table1[[#This Row],[TeamHome]],Table1[[#This Row],[ScoreAway]]-Table1[[#This Row],[ScoreHome]],Table1[[#This Row],[ScoreHome]]-Table1[[#This Row],[ScoreAway]])</f>
        <v>27</v>
      </c>
      <c r="O432">
        <f>IF(Table1[[#This Row],[SpreadActual]]&lt;Table1[[#This Row],[SpreadFavorite]],1,0)</f>
        <v>0</v>
      </c>
      <c r="Q432" t="s">
        <v>60</v>
      </c>
      <c r="R432" t="b">
        <v>0</v>
      </c>
      <c r="S432">
        <v>56</v>
      </c>
      <c r="T432">
        <v>8</v>
      </c>
      <c r="U432">
        <v>58</v>
      </c>
    </row>
    <row r="433" spans="1:21" x14ac:dyDescent="0.2">
      <c r="A433" s="1">
        <v>25138</v>
      </c>
      <c r="B433">
        <v>1968</v>
      </c>
      <c r="C433">
        <f>_xlfn.MAXIFS(Table1[ScheduleWeekWritten],Table1[ScheduleSeason],Table1[[#This Row],[ScheduleSeason]])</f>
        <v>15</v>
      </c>
      <c r="D433">
        <v>7</v>
      </c>
      <c r="E433" cm="1">
        <f t="array" ref="E433">_xlfn.XLOOKUP(Table1[[#This Row],[ScheduleWeekWritten]],Table3[Game],100+Table3[Increase],Table1[[#This Row],[ScheduleWeekWritten]])</f>
        <v>7</v>
      </c>
      <c r="F433" t="b">
        <v>0</v>
      </c>
      <c r="G433" t="s">
        <v>34</v>
      </c>
      <c r="H433">
        <v>27</v>
      </c>
      <c r="I433">
        <v>10</v>
      </c>
      <c r="J433" t="s">
        <v>39</v>
      </c>
      <c r="K433" t="s">
        <v>89</v>
      </c>
      <c r="L433" t="str">
        <f>_xlfn.XLOOKUP(Table1[[#This Row],[TeamFavoriteID]],Table2[team_id],Table2[team_name],_xlfn.XLOOKUP(Table1[[#This Row],[TeamFavoriteID]],Table2[team_id_pfr],Table2[team_name],"Even"))</f>
        <v>Even</v>
      </c>
      <c r="M433">
        <v>0</v>
      </c>
      <c r="N433">
        <f>IF(Table1[[#This Row],[TeamFavorite]]=Table1[[#This Row],[TeamHome]],Table1[[#This Row],[ScoreAway]]-Table1[[#This Row],[ScoreHome]],Table1[[#This Row],[ScoreHome]]-Table1[[#This Row],[ScoreAway]])</f>
        <v>17</v>
      </c>
      <c r="O433">
        <f>IF(Table1[[#This Row],[SpreadActual]]&lt;Table1[[#This Row],[SpreadFavorite]],1,0)</f>
        <v>0</v>
      </c>
      <c r="Q433" t="s">
        <v>80</v>
      </c>
      <c r="R433" t="b">
        <v>0</v>
      </c>
      <c r="S433">
        <v>49</v>
      </c>
      <c r="T433">
        <v>12</v>
      </c>
      <c r="U433">
        <v>44</v>
      </c>
    </row>
    <row r="434" spans="1:21" x14ac:dyDescent="0.2">
      <c r="A434" s="1">
        <v>25138</v>
      </c>
      <c r="B434">
        <v>1968</v>
      </c>
      <c r="C434">
        <f>_xlfn.MAXIFS(Table1[ScheduleWeekWritten],Table1[ScheduleSeason],Table1[[#This Row],[ScheduleSeason]])</f>
        <v>15</v>
      </c>
      <c r="D434">
        <v>8</v>
      </c>
      <c r="E434" cm="1">
        <f t="array" ref="E434">_xlfn.XLOOKUP(Table1[[#This Row],[ScheduleWeekWritten]],Table3[Game],100+Table3[Increase],Table1[[#This Row],[ScheduleWeekWritten]])</f>
        <v>8</v>
      </c>
      <c r="F434" t="b">
        <v>0</v>
      </c>
      <c r="G434" t="s">
        <v>28</v>
      </c>
      <c r="H434">
        <v>7</v>
      </c>
      <c r="I434">
        <v>30</v>
      </c>
      <c r="J434" t="s">
        <v>23</v>
      </c>
      <c r="K434" t="s">
        <v>25</v>
      </c>
      <c r="L434" t="str">
        <f>_xlfn.XLOOKUP(Table1[[#This Row],[TeamFavoriteID]],Table2[team_id],Table2[team_name],_xlfn.XLOOKUP(Table1[[#This Row],[TeamFavoriteID]],Table2[team_id_pfr],Table2[team_name],"Even"))</f>
        <v>Houston Oilers</v>
      </c>
      <c r="M434">
        <v>-5</v>
      </c>
      <c r="N434">
        <f>IF(Table1[[#This Row],[TeamFavorite]]=Table1[[#This Row],[TeamHome]],Table1[[#This Row],[ScoreAway]]-Table1[[#This Row],[ScoreHome]],Table1[[#This Row],[ScoreHome]]-Table1[[#This Row],[ScoreAway]])</f>
        <v>-23</v>
      </c>
      <c r="O434">
        <f>IF(Table1[[#This Row],[SpreadActual]]&lt;Table1[[#This Row],[SpreadFavorite]],1,0)</f>
        <v>1</v>
      </c>
      <c r="Q434" t="s">
        <v>44</v>
      </c>
      <c r="R434" t="b">
        <v>0</v>
      </c>
    </row>
    <row r="435" spans="1:21" x14ac:dyDescent="0.2">
      <c r="A435" s="1">
        <v>25138</v>
      </c>
      <c r="B435">
        <v>1968</v>
      </c>
      <c r="C435">
        <f>_xlfn.MAXIFS(Table1[ScheduleWeekWritten],Table1[ScheduleSeason],Table1[[#This Row],[ScheduleSeason]])</f>
        <v>15</v>
      </c>
      <c r="D435">
        <v>7</v>
      </c>
      <c r="E435" cm="1">
        <f t="array" ref="E435">_xlfn.XLOOKUP(Table1[[#This Row],[ScheduleWeekWritten]],Table3[Game],100+Table3[Increase],Table1[[#This Row],[ScheduleWeekWritten]])</f>
        <v>7</v>
      </c>
      <c r="F435" t="b">
        <v>0</v>
      </c>
      <c r="G435" t="s">
        <v>46</v>
      </c>
      <c r="H435">
        <v>26</v>
      </c>
      <c r="I435">
        <v>24</v>
      </c>
      <c r="J435" t="s">
        <v>54</v>
      </c>
      <c r="K435" t="s">
        <v>55</v>
      </c>
      <c r="L435" t="str">
        <f>_xlfn.XLOOKUP(Table1[[#This Row],[TeamFavoriteID]],Table2[team_id],Table2[team_name],_xlfn.XLOOKUP(Table1[[#This Row],[TeamFavoriteID]],Table2[team_id_pfr],Table2[team_name],"Even"))</f>
        <v>Minnesota Vikings</v>
      </c>
      <c r="M435">
        <v>-3</v>
      </c>
      <c r="N435">
        <f>IF(Table1[[#This Row],[TeamFavorite]]=Table1[[#This Row],[TeamHome]],Table1[[#This Row],[ScoreAway]]-Table1[[#This Row],[ScoreHome]],Table1[[#This Row],[ScoreHome]]-Table1[[#This Row],[ScoreAway]])</f>
        <v>2</v>
      </c>
      <c r="O435">
        <f>IF(Table1[[#This Row],[SpreadActual]]&lt;Table1[[#This Row],[SpreadFavorite]],1,0)</f>
        <v>0</v>
      </c>
      <c r="Q435" t="s">
        <v>86</v>
      </c>
      <c r="R435" t="b">
        <v>0</v>
      </c>
      <c r="S435">
        <v>51</v>
      </c>
      <c r="T435">
        <v>17</v>
      </c>
      <c r="U435">
        <v>54</v>
      </c>
    </row>
    <row r="436" spans="1:21" x14ac:dyDescent="0.2">
      <c r="A436" s="1">
        <v>25138</v>
      </c>
      <c r="B436">
        <v>1968</v>
      </c>
      <c r="C436">
        <f>_xlfn.MAXIFS(Table1[ScheduleWeekWritten],Table1[ScheduleSeason],Table1[[#This Row],[ScheduleSeason]])</f>
        <v>15</v>
      </c>
      <c r="D436">
        <v>7</v>
      </c>
      <c r="E436" cm="1">
        <f t="array" ref="E436">_xlfn.XLOOKUP(Table1[[#This Row],[ScheduleWeekWritten]],Table3[Game],100+Table3[Increase],Table1[[#This Row],[ScheduleWeekWritten]])</f>
        <v>7</v>
      </c>
      <c r="F436" t="b">
        <v>0</v>
      </c>
      <c r="G436" t="s">
        <v>62</v>
      </c>
      <c r="H436">
        <v>30</v>
      </c>
      <c r="I436">
        <v>7</v>
      </c>
      <c r="J436" t="s">
        <v>38</v>
      </c>
      <c r="K436" t="s">
        <v>63</v>
      </c>
      <c r="L436" t="str">
        <f>_xlfn.XLOOKUP(Table1[[#This Row],[TeamFavoriteID]],Table2[team_id],Table2[team_name],_xlfn.XLOOKUP(Table1[[#This Row],[TeamFavoriteID]],Table2[team_id_pfr],Table2[team_name],"Even"))</f>
        <v>Cleveland Browns</v>
      </c>
      <c r="M436">
        <v>-13</v>
      </c>
      <c r="N436">
        <f>IF(Table1[[#This Row],[TeamFavorite]]=Table1[[#This Row],[TeamHome]],Table1[[#This Row],[ScoreAway]]-Table1[[#This Row],[ScoreHome]],Table1[[#This Row],[ScoreHome]]-Table1[[#This Row],[ScoreAway]])</f>
        <v>-23</v>
      </c>
      <c r="O436">
        <f>IF(Table1[[#This Row],[SpreadActual]]&lt;Table1[[#This Row],[SpreadFavorite]],1,0)</f>
        <v>1</v>
      </c>
      <c r="Q436" t="s">
        <v>66</v>
      </c>
      <c r="R436" t="b">
        <v>0</v>
      </c>
      <c r="S436">
        <v>45</v>
      </c>
      <c r="T436">
        <v>17</v>
      </c>
      <c r="U436">
        <v>63</v>
      </c>
    </row>
    <row r="437" spans="1:21" x14ac:dyDescent="0.2">
      <c r="A437" s="1">
        <v>25138</v>
      </c>
      <c r="B437">
        <v>1968</v>
      </c>
      <c r="C437">
        <f>_xlfn.MAXIFS(Table1[ScheduleWeekWritten],Table1[ScheduleSeason],Table1[[#This Row],[ScheduleSeason]])</f>
        <v>15</v>
      </c>
      <c r="D437">
        <v>8</v>
      </c>
      <c r="E437" cm="1">
        <f t="array" ref="E437">_xlfn.XLOOKUP(Table1[[#This Row],[ScheduleWeekWritten]],Table3[Game],100+Table3[Increase],Table1[[#This Row],[ScheduleWeekWritten]])</f>
        <v>8</v>
      </c>
      <c r="F437" t="b">
        <v>0</v>
      </c>
      <c r="G437" t="s">
        <v>24</v>
      </c>
      <c r="H437">
        <v>21</v>
      </c>
      <c r="I437">
        <v>14</v>
      </c>
      <c r="J437" t="s">
        <v>19</v>
      </c>
      <c r="K437" t="s">
        <v>91</v>
      </c>
      <c r="L437" t="str">
        <f>_xlfn.XLOOKUP(Table1[[#This Row],[TeamFavoriteID]],Table2[team_id],Table2[team_name],_xlfn.XLOOKUP(Table1[[#This Row],[TeamFavoriteID]],Table2[team_id_pfr],Table2[team_name],"Even"))</f>
        <v>Miami Dolphins</v>
      </c>
      <c r="M437">
        <v>-1</v>
      </c>
      <c r="N437">
        <f>IF(Table1[[#This Row],[TeamFavorite]]=Table1[[#This Row],[TeamHome]],Table1[[#This Row],[ScoreAway]]-Table1[[#This Row],[ScoreHome]],Table1[[#This Row],[ScoreHome]]-Table1[[#This Row],[ScoreAway]])</f>
        <v>7</v>
      </c>
      <c r="O437">
        <f>IF(Table1[[#This Row],[SpreadActual]]&lt;Table1[[#This Row],[SpreadFavorite]],1,0)</f>
        <v>0</v>
      </c>
      <c r="Q437" t="s">
        <v>71</v>
      </c>
      <c r="R437" t="b">
        <v>0</v>
      </c>
    </row>
    <row r="438" spans="1:21" x14ac:dyDescent="0.2">
      <c r="A438" s="1">
        <v>25138</v>
      </c>
      <c r="B438">
        <v>1968</v>
      </c>
      <c r="C438">
        <f>_xlfn.MAXIFS(Table1[ScheduleWeekWritten],Table1[ScheduleSeason],Table1[[#This Row],[ScheduleSeason]])</f>
        <v>15</v>
      </c>
      <c r="D438">
        <v>7</v>
      </c>
      <c r="E438" cm="1">
        <f t="array" ref="E438">_xlfn.XLOOKUP(Table1[[#This Row],[ScheduleWeekWritten]],Table3[Game],100+Table3[Increase],Table1[[#This Row],[ScheduleWeekWritten]])</f>
        <v>7</v>
      </c>
      <c r="F438" t="b">
        <v>0</v>
      </c>
      <c r="G438" t="s">
        <v>45</v>
      </c>
      <c r="H438">
        <v>7</v>
      </c>
      <c r="I438">
        <v>14</v>
      </c>
      <c r="J438" t="s">
        <v>53</v>
      </c>
      <c r="K438" t="s">
        <v>79</v>
      </c>
      <c r="L438" t="str">
        <f>_xlfn.XLOOKUP(Table1[[#This Row],[TeamFavoriteID]],Table2[team_id],Table2[team_name],_xlfn.XLOOKUP(Table1[[#This Row],[TeamFavoriteID]],Table2[team_id_pfr],Table2[team_name],"Even"))</f>
        <v>Detroit Lions</v>
      </c>
      <c r="M438">
        <v>-4</v>
      </c>
      <c r="N438">
        <f>IF(Table1[[#This Row],[TeamFavorite]]=Table1[[#This Row],[TeamHome]],Table1[[#This Row],[ScoreAway]]-Table1[[#This Row],[ScoreHome]],Table1[[#This Row],[ScoreHome]]-Table1[[#This Row],[ScoreAway]])</f>
        <v>7</v>
      </c>
      <c r="O438">
        <f>IF(Table1[[#This Row],[SpreadActual]]&lt;Table1[[#This Row],[SpreadFavorite]],1,0)</f>
        <v>0</v>
      </c>
      <c r="Q438" t="s">
        <v>48</v>
      </c>
      <c r="R438" t="b">
        <v>0</v>
      </c>
      <c r="S438">
        <v>46</v>
      </c>
      <c r="T438">
        <v>18</v>
      </c>
      <c r="U438">
        <v>64</v>
      </c>
    </row>
    <row r="439" spans="1:21" x14ac:dyDescent="0.2">
      <c r="A439" s="1">
        <v>25138</v>
      </c>
      <c r="B439">
        <v>1968</v>
      </c>
      <c r="C439">
        <f>_xlfn.MAXIFS(Table1[ScheduleWeekWritten],Table1[ScheduleSeason],Table1[[#This Row],[ScheduleSeason]])</f>
        <v>15</v>
      </c>
      <c r="D439">
        <v>8</v>
      </c>
      <c r="E439" cm="1">
        <f t="array" ref="E439">_xlfn.XLOOKUP(Table1[[#This Row],[ScheduleWeekWritten]],Table3[Game],100+Table3[Increase],Table1[[#This Row],[ScheduleWeekWritten]])</f>
        <v>8</v>
      </c>
      <c r="F439" t="b">
        <v>0</v>
      </c>
      <c r="G439" t="s">
        <v>42</v>
      </c>
      <c r="H439">
        <v>27</v>
      </c>
      <c r="I439">
        <v>20</v>
      </c>
      <c r="J439" t="s">
        <v>27</v>
      </c>
      <c r="K439" t="s">
        <v>75</v>
      </c>
      <c r="L439" t="str">
        <f>_xlfn.XLOOKUP(Table1[[#This Row],[TeamFavoriteID]],Table2[team_id],Table2[team_name],_xlfn.XLOOKUP(Table1[[#This Row],[TeamFavoriteID]],Table2[team_id_pfr],Table2[team_name],"Even"))</f>
        <v>Kansas City Chiefs</v>
      </c>
      <c r="M439">
        <v>-6</v>
      </c>
      <c r="N439">
        <f>IF(Table1[[#This Row],[TeamFavorite]]=Table1[[#This Row],[TeamHome]],Table1[[#This Row],[ScoreAway]]-Table1[[#This Row],[ScoreHome]],Table1[[#This Row],[ScoreHome]]-Table1[[#This Row],[ScoreAway]])</f>
        <v>-7</v>
      </c>
      <c r="O439">
        <f>IF(Table1[[#This Row],[SpreadActual]]&lt;Table1[[#This Row],[SpreadFavorite]],1,0)</f>
        <v>1</v>
      </c>
      <c r="Q439" t="s">
        <v>83</v>
      </c>
      <c r="R439" t="b">
        <v>0</v>
      </c>
    </row>
    <row r="440" spans="1:21" x14ac:dyDescent="0.2">
      <c r="A440" s="1">
        <v>25138</v>
      </c>
      <c r="B440">
        <v>1968</v>
      </c>
      <c r="C440">
        <f>_xlfn.MAXIFS(Table1[ScheduleWeekWritten],Table1[ScheduleSeason],Table1[[#This Row],[ScheduleSeason]])</f>
        <v>15</v>
      </c>
      <c r="D440">
        <v>8</v>
      </c>
      <c r="E440" cm="1">
        <f t="array" ref="E440">_xlfn.XLOOKUP(Table1[[#This Row],[ScheduleWeekWritten]],Table3[Game],100+Table3[Increase],Table1[[#This Row],[ScheduleWeekWritten]])</f>
        <v>8</v>
      </c>
      <c r="F440" t="b">
        <v>0</v>
      </c>
      <c r="G440" t="s">
        <v>31</v>
      </c>
      <c r="H440">
        <v>48</v>
      </c>
      <c r="I440">
        <v>14</v>
      </c>
      <c r="J440" t="s">
        <v>37</v>
      </c>
      <c r="K440" t="s">
        <v>32</v>
      </c>
      <c r="L440" t="str">
        <f>_xlfn.XLOOKUP(Table1[[#This Row],[TeamFavoriteID]],Table2[team_id],Table2[team_name],_xlfn.XLOOKUP(Table1[[#This Row],[TeamFavoriteID]],Table2[team_id_pfr],Table2[team_name],"Even"))</f>
        <v>New York Jets</v>
      </c>
      <c r="M440">
        <v>-11</v>
      </c>
      <c r="N440">
        <f>IF(Table1[[#This Row],[TeamFavorite]]=Table1[[#This Row],[TeamHome]],Table1[[#This Row],[ScoreAway]]-Table1[[#This Row],[ScoreHome]],Table1[[#This Row],[ScoreHome]]-Table1[[#This Row],[ScoreAway]])</f>
        <v>-34</v>
      </c>
      <c r="O440">
        <f>IF(Table1[[#This Row],[SpreadActual]]&lt;Table1[[#This Row],[SpreadFavorite]],1,0)</f>
        <v>1</v>
      </c>
      <c r="Q440" t="s">
        <v>74</v>
      </c>
      <c r="R440" t="b">
        <v>0</v>
      </c>
    </row>
    <row r="441" spans="1:21" x14ac:dyDescent="0.2">
      <c r="A441" s="1">
        <v>25138</v>
      </c>
      <c r="B441">
        <v>1968</v>
      </c>
      <c r="C441">
        <f>_xlfn.MAXIFS(Table1[ScheduleWeekWritten],Table1[ScheduleSeason],Table1[[#This Row],[ScheduleSeason]])</f>
        <v>15</v>
      </c>
      <c r="D441">
        <v>8</v>
      </c>
      <c r="E441" cm="1">
        <f t="array" ref="E441">_xlfn.XLOOKUP(Table1[[#This Row],[ScheduleWeekWritten]],Table3[Game],100+Table3[Increase],Table1[[#This Row],[ScheduleWeekWritten]])</f>
        <v>8</v>
      </c>
      <c r="F441" t="b">
        <v>0</v>
      </c>
      <c r="G441" t="s">
        <v>20</v>
      </c>
      <c r="H441">
        <v>31</v>
      </c>
      <c r="I441">
        <v>10</v>
      </c>
      <c r="J441" t="s">
        <v>101</v>
      </c>
      <c r="K441" t="s">
        <v>21</v>
      </c>
      <c r="L441" t="str">
        <f>_xlfn.XLOOKUP(Table1[[#This Row],[TeamFavoriteID]],Table2[team_id],Table2[team_name],_xlfn.XLOOKUP(Table1[[#This Row],[TeamFavoriteID]],Table2[team_id_pfr],Table2[team_name],"Even"))</f>
        <v>Las Vegas Raiders</v>
      </c>
      <c r="M441">
        <v>-20</v>
      </c>
      <c r="N441">
        <f>IF(Table1[[#This Row],[TeamFavorite]]=Table1[[#This Row],[TeamHome]],Table1[[#This Row],[ScoreAway]]-Table1[[#This Row],[ScoreHome]],Table1[[#This Row],[ScoreHome]]-Table1[[#This Row],[ScoreAway]])</f>
        <v>21</v>
      </c>
      <c r="O441">
        <f>IF(Table1[[#This Row],[SpreadActual]]&lt;Table1[[#This Row],[SpreadFavorite]],1,0)</f>
        <v>0</v>
      </c>
      <c r="Q441" t="s">
        <v>76</v>
      </c>
      <c r="R441" t="b">
        <v>0</v>
      </c>
    </row>
    <row r="442" spans="1:21" x14ac:dyDescent="0.2">
      <c r="A442" s="1">
        <v>25138</v>
      </c>
      <c r="B442">
        <v>1968</v>
      </c>
      <c r="C442">
        <f>_xlfn.MAXIFS(Table1[ScheduleWeekWritten],Table1[ScheduleSeason],Table1[[#This Row],[ScheduleSeason]])</f>
        <v>15</v>
      </c>
      <c r="D442">
        <v>7</v>
      </c>
      <c r="E442" cm="1">
        <f t="array" ref="E442">_xlfn.XLOOKUP(Table1[[#This Row],[ScheduleWeekWritten]],Table3[Game],100+Table3[Increase],Table1[[#This Row],[ScheduleWeekWritten]])</f>
        <v>7</v>
      </c>
      <c r="F442" t="b">
        <v>0</v>
      </c>
      <c r="G442" t="s">
        <v>49</v>
      </c>
      <c r="H442">
        <v>6</v>
      </c>
      <c r="I442">
        <v>3</v>
      </c>
      <c r="J442" t="s">
        <v>58</v>
      </c>
      <c r="K442" t="s">
        <v>51</v>
      </c>
      <c r="L442" t="str">
        <f>_xlfn.XLOOKUP(Table1[[#This Row],[TeamFavoriteID]],Table2[team_id],Table2[team_name],_xlfn.XLOOKUP(Table1[[#This Row],[TeamFavoriteID]],Table2[team_id_pfr],Table2[team_name],"Even"))</f>
        <v>Pittsburgh Steelers</v>
      </c>
      <c r="M442">
        <v>-1</v>
      </c>
      <c r="N442">
        <f>IF(Table1[[#This Row],[TeamFavorite]]=Table1[[#This Row],[TeamHome]],Table1[[#This Row],[ScoreAway]]-Table1[[#This Row],[ScoreHome]],Table1[[#This Row],[ScoreHome]]-Table1[[#This Row],[ScoreAway]])</f>
        <v>-3</v>
      </c>
      <c r="O442">
        <f>IF(Table1[[#This Row],[SpreadActual]]&lt;Table1[[#This Row],[SpreadFavorite]],1,0)</f>
        <v>1</v>
      </c>
      <c r="Q442" t="s">
        <v>52</v>
      </c>
      <c r="R442" t="b">
        <v>0</v>
      </c>
      <c r="S442">
        <v>45</v>
      </c>
      <c r="T442">
        <v>14</v>
      </c>
      <c r="U442">
        <v>56</v>
      </c>
    </row>
    <row r="443" spans="1:21" x14ac:dyDescent="0.2">
      <c r="A443" s="1">
        <v>25138</v>
      </c>
      <c r="B443">
        <v>1968</v>
      </c>
      <c r="C443">
        <f>_xlfn.MAXIFS(Table1[ScheduleWeekWritten],Table1[ScheduleSeason],Table1[[#This Row],[ScheduleSeason]])</f>
        <v>15</v>
      </c>
      <c r="D443">
        <v>7</v>
      </c>
      <c r="E443" cm="1">
        <f t="array" ref="E443">_xlfn.XLOOKUP(Table1[[#This Row],[ScheduleWeekWritten]],Table3[Game],100+Table3[Increase],Table1[[#This Row],[ScheduleWeekWritten]])</f>
        <v>7</v>
      </c>
      <c r="F443" t="b">
        <v>0</v>
      </c>
      <c r="G443" t="s">
        <v>57</v>
      </c>
      <c r="H443">
        <v>31</v>
      </c>
      <c r="I443">
        <v>17</v>
      </c>
      <c r="J443" t="s">
        <v>95</v>
      </c>
      <c r="K443" t="s">
        <v>59</v>
      </c>
      <c r="L443" t="str">
        <f>_xlfn.XLOOKUP(Table1[[#This Row],[TeamFavoriteID]],Table2[team_id],Table2[team_name],_xlfn.XLOOKUP(Table1[[#This Row],[TeamFavoriteID]],Table2[team_id_pfr],Table2[team_name],"Even"))</f>
        <v>Arizona Cardinals</v>
      </c>
      <c r="M443">
        <v>-10</v>
      </c>
      <c r="N443">
        <f>IF(Table1[[#This Row],[TeamFavorite]]=Table1[[#This Row],[TeamHome]],Table1[[#This Row],[ScoreAway]]-Table1[[#This Row],[ScoreHome]],Table1[[#This Row],[ScoreHome]]-Table1[[#This Row],[ScoreAway]])</f>
        <v>14</v>
      </c>
      <c r="O443">
        <f>IF(Table1[[#This Row],[SpreadActual]]&lt;Table1[[#This Row],[SpreadFavorite]],1,0)</f>
        <v>0</v>
      </c>
      <c r="Q443" t="s">
        <v>60</v>
      </c>
      <c r="R443" t="b">
        <v>0</v>
      </c>
      <c r="S443">
        <v>57</v>
      </c>
      <c r="T443">
        <v>18</v>
      </c>
      <c r="U443">
        <v>41</v>
      </c>
    </row>
    <row r="444" spans="1:21" x14ac:dyDescent="0.2">
      <c r="A444" s="1">
        <v>25138</v>
      </c>
      <c r="B444">
        <v>1968</v>
      </c>
      <c r="C444">
        <f>_xlfn.MAXIFS(Table1[ScheduleWeekWritten],Table1[ScheduleSeason],Table1[[#This Row],[ScheduleSeason]])</f>
        <v>15</v>
      </c>
      <c r="D444">
        <v>7</v>
      </c>
      <c r="E444" cm="1">
        <f t="array" ref="E444">_xlfn.XLOOKUP(Table1[[#This Row],[ScheduleWeekWritten]],Table3[Game],100+Table3[Increase],Table1[[#This Row],[ScheduleWeekWritten]])</f>
        <v>7</v>
      </c>
      <c r="F444" t="b">
        <v>0</v>
      </c>
      <c r="G444" t="s">
        <v>61</v>
      </c>
      <c r="H444">
        <v>10</v>
      </c>
      <c r="I444">
        <v>13</v>
      </c>
      <c r="J444" t="s">
        <v>50</v>
      </c>
      <c r="K444" t="s">
        <v>90</v>
      </c>
      <c r="L444" t="str">
        <f>_xlfn.XLOOKUP(Table1[[#This Row],[TeamFavoriteID]],Table2[team_id],Table2[team_name],_xlfn.XLOOKUP(Table1[[#This Row],[TeamFavoriteID]],Table2[team_id_pfr],Table2[team_name],"Even"))</f>
        <v>New York Giants</v>
      </c>
      <c r="M444">
        <v>-3</v>
      </c>
      <c r="N444">
        <f>IF(Table1[[#This Row],[TeamFavorite]]=Table1[[#This Row],[TeamHome]],Table1[[#This Row],[ScoreAway]]-Table1[[#This Row],[ScoreHome]],Table1[[#This Row],[ScoreHome]]-Table1[[#This Row],[ScoreAway]])</f>
        <v>-3</v>
      </c>
      <c r="O444">
        <f>IF(Table1[[#This Row],[SpreadActual]]&lt;Table1[[#This Row],[SpreadFavorite]],1,0)</f>
        <v>0</v>
      </c>
      <c r="Q444" t="s">
        <v>64</v>
      </c>
      <c r="R444" t="b">
        <v>0</v>
      </c>
      <c r="S444">
        <v>46</v>
      </c>
      <c r="T444">
        <v>12</v>
      </c>
      <c r="U444">
        <v>54</v>
      </c>
    </row>
    <row r="445" spans="1:21" x14ac:dyDescent="0.2">
      <c r="A445" s="1">
        <v>25139</v>
      </c>
      <c r="B445">
        <v>1968</v>
      </c>
      <c r="C445">
        <f>_xlfn.MAXIFS(Table1[ScheduleWeekWritten],Table1[ScheduleSeason],Table1[[#This Row],[ScheduleSeason]])</f>
        <v>15</v>
      </c>
      <c r="D445">
        <v>7</v>
      </c>
      <c r="E445" cm="1">
        <f t="array" ref="E445">_xlfn.XLOOKUP(Table1[[#This Row],[ScheduleWeekWritten]],Table3[Game],100+Table3[Increase],Table1[[#This Row],[ScheduleWeekWritten]])</f>
        <v>7</v>
      </c>
      <c r="F445" t="b">
        <v>0</v>
      </c>
      <c r="G445" t="s">
        <v>67</v>
      </c>
      <c r="H445">
        <v>17</v>
      </c>
      <c r="I445">
        <v>28</v>
      </c>
      <c r="J445" t="s">
        <v>33</v>
      </c>
      <c r="K445" t="s">
        <v>68</v>
      </c>
      <c r="L445" t="str">
        <f>_xlfn.XLOOKUP(Table1[[#This Row],[TeamFavoriteID]],Table2[team_id],Table2[team_name],_xlfn.XLOOKUP(Table1[[#This Row],[TeamFavoriteID]],Table2[team_id_pfr],Table2[team_name],"Even"))</f>
        <v>Dallas Cowboys</v>
      </c>
      <c r="M445">
        <v>-7</v>
      </c>
      <c r="N445">
        <f>IF(Table1[[#This Row],[TeamFavorite]]=Table1[[#This Row],[TeamHome]],Table1[[#This Row],[ScoreAway]]-Table1[[#This Row],[ScoreHome]],Table1[[#This Row],[ScoreHome]]-Table1[[#This Row],[ScoreAway]])</f>
        <v>11</v>
      </c>
      <c r="O445">
        <f>IF(Table1[[#This Row],[SpreadActual]]&lt;Table1[[#This Row],[SpreadFavorite]],1,0)</f>
        <v>0</v>
      </c>
      <c r="Q445" t="s">
        <v>69</v>
      </c>
      <c r="R445" t="b">
        <v>0</v>
      </c>
      <c r="S445">
        <v>55</v>
      </c>
      <c r="T445">
        <v>7</v>
      </c>
      <c r="U445">
        <v>44</v>
      </c>
    </row>
    <row r="446" spans="1:21" x14ac:dyDescent="0.2">
      <c r="A446" s="1">
        <v>25145</v>
      </c>
      <c r="B446">
        <v>1968</v>
      </c>
      <c r="C446">
        <f>_xlfn.MAXIFS(Table1[ScheduleWeekWritten],Table1[ScheduleSeason],Table1[[#This Row],[ScheduleSeason]])</f>
        <v>15</v>
      </c>
      <c r="D446">
        <v>8</v>
      </c>
      <c r="E446" cm="1">
        <f t="array" ref="E446">_xlfn.XLOOKUP(Table1[[#This Row],[ScheduleWeekWritten]],Table3[Game],100+Table3[Increase],Table1[[#This Row],[ScheduleWeekWritten]])</f>
        <v>8</v>
      </c>
      <c r="F446" t="b">
        <v>0</v>
      </c>
      <c r="G446" t="s">
        <v>38</v>
      </c>
      <c r="H446">
        <v>21</v>
      </c>
      <c r="I446">
        <v>41</v>
      </c>
      <c r="J446" t="s">
        <v>49</v>
      </c>
      <c r="K446" t="s">
        <v>89</v>
      </c>
      <c r="L446" t="str">
        <f>_xlfn.XLOOKUP(Table1[[#This Row],[TeamFavoriteID]],Table2[team_id],Table2[team_name],_xlfn.XLOOKUP(Table1[[#This Row],[TeamFavoriteID]],Table2[team_id_pfr],Table2[team_name],"Even"))</f>
        <v>Even</v>
      </c>
      <c r="M446">
        <v>0</v>
      </c>
      <c r="N446">
        <f>IF(Table1[[#This Row],[TeamFavorite]]=Table1[[#This Row],[TeamHome]],Table1[[#This Row],[ScoreAway]]-Table1[[#This Row],[ScoreHome]],Table1[[#This Row],[ScoreHome]]-Table1[[#This Row],[ScoreAway]])</f>
        <v>-20</v>
      </c>
      <c r="O446">
        <f>IF(Table1[[#This Row],[SpreadActual]]&lt;Table1[[#This Row],[SpreadFavorite]],1,0)</f>
        <v>1</v>
      </c>
      <c r="Q446" t="s">
        <v>41</v>
      </c>
      <c r="R446" t="b">
        <v>0</v>
      </c>
      <c r="S446">
        <v>62</v>
      </c>
      <c r="T446">
        <v>6</v>
      </c>
      <c r="U446">
        <v>72</v>
      </c>
    </row>
    <row r="447" spans="1:21" x14ac:dyDescent="0.2">
      <c r="A447" s="1">
        <v>25145</v>
      </c>
      <c r="B447">
        <v>1968</v>
      </c>
      <c r="C447">
        <f>_xlfn.MAXIFS(Table1[ScheduleWeekWritten],Table1[ScheduleSeason],Table1[[#This Row],[ScheduleSeason]])</f>
        <v>15</v>
      </c>
      <c r="D447">
        <v>9</v>
      </c>
      <c r="E447" cm="1">
        <f t="array" ref="E447">_xlfn.XLOOKUP(Table1[[#This Row],[ScheduleWeekWritten]],Table3[Game],100+Table3[Increase],Table1[[#This Row],[ScheduleWeekWritten]])</f>
        <v>9</v>
      </c>
      <c r="F447" t="b">
        <v>0</v>
      </c>
      <c r="G447" t="s">
        <v>37</v>
      </c>
      <c r="H447">
        <v>14</v>
      </c>
      <c r="I447">
        <v>35</v>
      </c>
      <c r="J447" t="s">
        <v>24</v>
      </c>
      <c r="K447" t="s">
        <v>70</v>
      </c>
      <c r="L447" t="str">
        <f>_xlfn.XLOOKUP(Table1[[#This Row],[TeamFavoriteID]],Table2[team_id],Table2[team_name],_xlfn.XLOOKUP(Table1[[#This Row],[TeamFavoriteID]],Table2[team_id_pfr],Table2[team_name],"Even"))</f>
        <v>Boston Patriots</v>
      </c>
      <c r="M447">
        <v>-4</v>
      </c>
      <c r="N447">
        <f>IF(Table1[[#This Row],[TeamFavorite]]=Table1[[#This Row],[TeamHome]],Table1[[#This Row],[ScoreAway]]-Table1[[#This Row],[ScoreHome]],Table1[[#This Row],[ScoreHome]]-Table1[[#This Row],[ScoreAway]])</f>
        <v>21</v>
      </c>
      <c r="O447">
        <f>IF(Table1[[#This Row],[SpreadActual]]&lt;Table1[[#This Row],[SpreadFavorite]],1,0)</f>
        <v>0</v>
      </c>
      <c r="Q447" t="s">
        <v>81</v>
      </c>
      <c r="R447" t="b">
        <v>0</v>
      </c>
    </row>
    <row r="448" spans="1:21" x14ac:dyDescent="0.2">
      <c r="A448" s="1">
        <v>25145</v>
      </c>
      <c r="B448">
        <v>1968</v>
      </c>
      <c r="C448">
        <f>_xlfn.MAXIFS(Table1[ScheduleWeekWritten],Table1[ScheduleSeason],Table1[[#This Row],[ScheduleSeason]])</f>
        <v>15</v>
      </c>
      <c r="D448">
        <v>9</v>
      </c>
      <c r="E448" cm="1">
        <f t="array" ref="E448">_xlfn.XLOOKUP(Table1[[#This Row],[ScheduleWeekWritten]],Table3[Game],100+Table3[Increase],Table1[[#This Row],[ScheduleWeekWritten]])</f>
        <v>9</v>
      </c>
      <c r="F448" t="b">
        <v>0</v>
      </c>
      <c r="G448" t="s">
        <v>101</v>
      </c>
      <c r="H448">
        <v>17</v>
      </c>
      <c r="I448">
        <v>27</v>
      </c>
      <c r="J448" t="s">
        <v>23</v>
      </c>
      <c r="K448" t="s">
        <v>25</v>
      </c>
      <c r="L448" t="str">
        <f>_xlfn.XLOOKUP(Table1[[#This Row],[TeamFavoriteID]],Table2[team_id],Table2[team_name],_xlfn.XLOOKUP(Table1[[#This Row],[TeamFavoriteID]],Table2[team_id_pfr],Table2[team_name],"Even"))</f>
        <v>Houston Oilers</v>
      </c>
      <c r="M448">
        <v>-10</v>
      </c>
      <c r="N448">
        <f>IF(Table1[[#This Row],[TeamFavorite]]=Table1[[#This Row],[TeamHome]],Table1[[#This Row],[ScoreAway]]-Table1[[#This Row],[ScoreHome]],Table1[[#This Row],[ScoreHome]]-Table1[[#This Row],[ScoreAway]])</f>
        <v>-10</v>
      </c>
      <c r="O448">
        <f>IF(Table1[[#This Row],[SpreadActual]]&lt;Table1[[#This Row],[SpreadFavorite]],1,0)</f>
        <v>0</v>
      </c>
      <c r="Q448" t="s">
        <v>105</v>
      </c>
      <c r="R448" t="b">
        <v>0</v>
      </c>
    </row>
    <row r="449" spans="1:21" x14ac:dyDescent="0.2">
      <c r="A449" s="1">
        <v>25145</v>
      </c>
      <c r="B449">
        <v>1968</v>
      </c>
      <c r="C449">
        <f>_xlfn.MAXIFS(Table1[ScheduleWeekWritten],Table1[ScheduleSeason],Table1[[#This Row],[ScheduleSeason]])</f>
        <v>15</v>
      </c>
      <c r="D449">
        <v>8</v>
      </c>
      <c r="E449" cm="1">
        <f t="array" ref="E449">_xlfn.XLOOKUP(Table1[[#This Row],[ScheduleWeekWritten]],Table3[Game],100+Table3[Increase],Table1[[#This Row],[ScheduleWeekWritten]])</f>
        <v>8</v>
      </c>
      <c r="F449" t="b">
        <v>0</v>
      </c>
      <c r="G449" t="s">
        <v>33</v>
      </c>
      <c r="H449">
        <v>10</v>
      </c>
      <c r="I449">
        <v>13</v>
      </c>
      <c r="J449" t="s">
        <v>46</v>
      </c>
      <c r="K449" t="s">
        <v>35</v>
      </c>
      <c r="L449" t="str">
        <f>_xlfn.XLOOKUP(Table1[[#This Row],[TeamFavoriteID]],Table2[team_id],Table2[team_name],_xlfn.XLOOKUP(Table1[[#This Row],[TeamFavoriteID]],Table2[team_id_pfr],Table2[team_name],"Even"))</f>
        <v>Green Bay Packers</v>
      </c>
      <c r="M449">
        <v>-11</v>
      </c>
      <c r="N449">
        <f>IF(Table1[[#This Row],[TeamFavorite]]=Table1[[#This Row],[TeamHome]],Table1[[#This Row],[ScoreAway]]-Table1[[#This Row],[ScoreHome]],Table1[[#This Row],[ScoreHome]]-Table1[[#This Row],[ScoreAway]])</f>
        <v>3</v>
      </c>
      <c r="O449">
        <f>IF(Table1[[#This Row],[SpreadActual]]&lt;Table1[[#This Row],[SpreadFavorite]],1,0)</f>
        <v>0</v>
      </c>
      <c r="Q449" t="s">
        <v>82</v>
      </c>
      <c r="R449" t="b">
        <v>0</v>
      </c>
      <c r="S449">
        <v>36</v>
      </c>
      <c r="T449">
        <v>9</v>
      </c>
      <c r="U449">
        <v>67</v>
      </c>
    </row>
    <row r="450" spans="1:21" x14ac:dyDescent="0.2">
      <c r="A450" s="1">
        <v>25145</v>
      </c>
      <c r="B450">
        <v>1968</v>
      </c>
      <c r="C450">
        <f>_xlfn.MAXIFS(Table1[ScheduleWeekWritten],Table1[ScheduleSeason],Table1[[#This Row],[ScheduleSeason]])</f>
        <v>15</v>
      </c>
      <c r="D450">
        <v>8</v>
      </c>
      <c r="E450" cm="1">
        <f t="array" ref="E450">_xlfn.XLOOKUP(Table1[[#This Row],[ScheduleWeekWritten]],Table3[Game],100+Table3[Increase],Table1[[#This Row],[ScheduleWeekWritten]])</f>
        <v>8</v>
      </c>
      <c r="F450" t="b">
        <v>0</v>
      </c>
      <c r="G450" t="s">
        <v>39</v>
      </c>
      <c r="H450">
        <v>10</v>
      </c>
      <c r="I450">
        <v>7</v>
      </c>
      <c r="J450" t="s">
        <v>45</v>
      </c>
      <c r="K450" t="s">
        <v>40</v>
      </c>
      <c r="L450" t="str">
        <f>_xlfn.XLOOKUP(Table1[[#This Row],[TeamFavoriteID]],Table2[team_id],Table2[team_name],_xlfn.XLOOKUP(Table1[[#This Row],[TeamFavoriteID]],Table2[team_id_pfr],Table2[team_name],"Even"))</f>
        <v>Los Angeles Rams</v>
      </c>
      <c r="M450">
        <v>-10</v>
      </c>
      <c r="N450">
        <f>IF(Table1[[#This Row],[TeamFavorite]]=Table1[[#This Row],[TeamHome]],Table1[[#This Row],[ScoreAway]]-Table1[[#This Row],[ScoreHome]],Table1[[#This Row],[ScoreHome]]-Table1[[#This Row],[ScoreAway]])</f>
        <v>-3</v>
      </c>
      <c r="O450">
        <f>IF(Table1[[#This Row],[SpreadActual]]&lt;Table1[[#This Row],[SpreadFavorite]],1,0)</f>
        <v>0</v>
      </c>
      <c r="Q450" t="s">
        <v>65</v>
      </c>
      <c r="R450" t="b">
        <v>0</v>
      </c>
      <c r="S450">
        <v>61</v>
      </c>
      <c r="T450">
        <v>10</v>
      </c>
      <c r="U450">
        <v>79</v>
      </c>
    </row>
    <row r="451" spans="1:21" x14ac:dyDescent="0.2">
      <c r="A451" s="1">
        <v>25145</v>
      </c>
      <c r="B451">
        <v>1968</v>
      </c>
      <c r="C451">
        <f>_xlfn.MAXIFS(Table1[ScheduleWeekWritten],Table1[ScheduleSeason],Table1[[#This Row],[ScheduleSeason]])</f>
        <v>15</v>
      </c>
      <c r="D451">
        <v>8</v>
      </c>
      <c r="E451" cm="1">
        <f t="array" ref="E451">_xlfn.XLOOKUP(Table1[[#This Row],[ScheduleWeekWritten]],Table3[Game],100+Table3[Increase],Table1[[#This Row],[ScheduleWeekWritten]])</f>
        <v>8</v>
      </c>
      <c r="F451" t="b">
        <v>0</v>
      </c>
      <c r="G451" t="s">
        <v>54</v>
      </c>
      <c r="H451">
        <v>27</v>
      </c>
      <c r="I451">
        <v>14</v>
      </c>
      <c r="J451" t="s">
        <v>61</v>
      </c>
      <c r="K451" t="s">
        <v>55</v>
      </c>
      <c r="L451" t="str">
        <f>_xlfn.XLOOKUP(Table1[[#This Row],[TeamFavoriteID]],Table2[team_id],Table2[team_name],_xlfn.XLOOKUP(Table1[[#This Row],[TeamFavoriteID]],Table2[team_id_pfr],Table2[team_name],"Even"))</f>
        <v>Minnesota Vikings</v>
      </c>
      <c r="M451">
        <v>-11</v>
      </c>
      <c r="N451">
        <f>IF(Table1[[#This Row],[TeamFavorite]]=Table1[[#This Row],[TeamHome]],Table1[[#This Row],[ScoreAway]]-Table1[[#This Row],[ScoreHome]],Table1[[#This Row],[ScoreHome]]-Table1[[#This Row],[ScoreAway]])</f>
        <v>-13</v>
      </c>
      <c r="O451">
        <f>IF(Table1[[#This Row],[SpreadActual]]&lt;Table1[[#This Row],[SpreadFavorite]],1,0)</f>
        <v>1</v>
      </c>
      <c r="Q451" t="s">
        <v>73</v>
      </c>
      <c r="R451" t="b">
        <v>0</v>
      </c>
      <c r="S451">
        <v>40</v>
      </c>
      <c r="T451">
        <v>8</v>
      </c>
      <c r="U451">
        <v>75</v>
      </c>
    </row>
    <row r="452" spans="1:21" x14ac:dyDescent="0.2">
      <c r="A452" s="1">
        <v>25145</v>
      </c>
      <c r="B452">
        <v>1968</v>
      </c>
      <c r="C452">
        <f>_xlfn.MAXIFS(Table1[ScheduleWeekWritten],Table1[ScheduleSeason],Table1[[#This Row],[ScheduleSeason]])</f>
        <v>15</v>
      </c>
      <c r="D452">
        <v>8</v>
      </c>
      <c r="E452" cm="1">
        <f t="array" ref="E452">_xlfn.XLOOKUP(Table1[[#This Row],[ScheduleWeekWritten]],Table3[Game],100+Table3[Increase],Table1[[#This Row],[ScheduleWeekWritten]])</f>
        <v>8</v>
      </c>
      <c r="F452" t="b">
        <v>0</v>
      </c>
      <c r="G452" t="s">
        <v>95</v>
      </c>
      <c r="H452">
        <v>3</v>
      </c>
      <c r="I452">
        <v>17</v>
      </c>
      <c r="J452" t="s">
        <v>67</v>
      </c>
      <c r="K452" t="s">
        <v>68</v>
      </c>
      <c r="L452" t="str">
        <f>_xlfn.XLOOKUP(Table1[[#This Row],[TeamFavoriteID]],Table2[team_id],Table2[team_name],_xlfn.XLOOKUP(Table1[[#This Row],[TeamFavoriteID]],Table2[team_id_pfr],Table2[team_name],"Even"))</f>
        <v>Dallas Cowboys</v>
      </c>
      <c r="M452">
        <v>-13</v>
      </c>
      <c r="N452">
        <f>IF(Table1[[#This Row],[TeamFavorite]]=Table1[[#This Row],[TeamHome]],Table1[[#This Row],[ScoreAway]]-Table1[[#This Row],[ScoreHome]],Table1[[#This Row],[ScoreHome]]-Table1[[#This Row],[ScoreAway]])</f>
        <v>-14</v>
      </c>
      <c r="O452">
        <f>IF(Table1[[#This Row],[SpreadActual]]&lt;Table1[[#This Row],[SpreadFavorite]],1,0)</f>
        <v>1</v>
      </c>
      <c r="Q452" t="s">
        <v>96</v>
      </c>
      <c r="R452" t="b">
        <v>0</v>
      </c>
      <c r="S452">
        <v>65</v>
      </c>
      <c r="T452">
        <v>8</v>
      </c>
      <c r="U452">
        <v>84</v>
      </c>
    </row>
    <row r="453" spans="1:21" x14ac:dyDescent="0.2">
      <c r="A453" s="1">
        <v>25145</v>
      </c>
      <c r="B453">
        <v>1968</v>
      </c>
      <c r="C453">
        <f>_xlfn.MAXIFS(Table1[ScheduleWeekWritten],Table1[ScheduleSeason],Table1[[#This Row],[ScheduleSeason]])</f>
        <v>15</v>
      </c>
      <c r="D453">
        <v>8</v>
      </c>
      <c r="E453" cm="1">
        <f t="array" ref="E453">_xlfn.XLOOKUP(Table1[[#This Row],[ScheduleWeekWritten]],Table3[Game],100+Table3[Increase],Table1[[#This Row],[ScheduleWeekWritten]])</f>
        <v>8</v>
      </c>
      <c r="F453" t="b">
        <v>0</v>
      </c>
      <c r="G453" t="s">
        <v>50</v>
      </c>
      <c r="H453">
        <v>0</v>
      </c>
      <c r="I453">
        <v>26</v>
      </c>
      <c r="J453" t="s">
        <v>34</v>
      </c>
      <c r="K453" t="s">
        <v>72</v>
      </c>
      <c r="L453" t="str">
        <f>_xlfn.XLOOKUP(Table1[[#This Row],[TeamFavoriteID]],Table2[team_id],Table2[team_name],_xlfn.XLOOKUP(Table1[[#This Row],[TeamFavoriteID]],Table2[team_id_pfr],Table2[team_name],"Even"))</f>
        <v>Baltimore Colts</v>
      </c>
      <c r="M453">
        <v>-10</v>
      </c>
      <c r="N453">
        <f>IF(Table1[[#This Row],[TeamFavorite]]=Table1[[#This Row],[TeamHome]],Table1[[#This Row],[ScoreAway]]-Table1[[#This Row],[ScoreHome]],Table1[[#This Row],[ScoreHome]]-Table1[[#This Row],[ScoreAway]])</f>
        <v>-26</v>
      </c>
      <c r="O453">
        <f>IF(Table1[[#This Row],[SpreadActual]]&lt;Table1[[#This Row],[SpreadFavorite]],1,0)</f>
        <v>1</v>
      </c>
      <c r="Q453" t="s">
        <v>84</v>
      </c>
      <c r="R453" t="b">
        <v>0</v>
      </c>
      <c r="S453">
        <v>58</v>
      </c>
      <c r="T453">
        <v>8</v>
      </c>
      <c r="U453">
        <v>51</v>
      </c>
    </row>
    <row r="454" spans="1:21" x14ac:dyDescent="0.2">
      <c r="A454" s="1">
        <v>25145</v>
      </c>
      <c r="B454">
        <v>1968</v>
      </c>
      <c r="C454">
        <f>_xlfn.MAXIFS(Table1[ScheduleWeekWritten],Table1[ScheduleSeason],Table1[[#This Row],[ScheduleSeason]])</f>
        <v>15</v>
      </c>
      <c r="D454">
        <v>9</v>
      </c>
      <c r="E454" cm="1">
        <f t="array" ref="E454">_xlfn.XLOOKUP(Table1[[#This Row],[ScheduleWeekWritten]],Table3[Game],100+Table3[Increase],Table1[[#This Row],[ScheduleWeekWritten]])</f>
        <v>9</v>
      </c>
      <c r="F454" t="b">
        <v>0</v>
      </c>
      <c r="G454" t="s">
        <v>31</v>
      </c>
      <c r="H454">
        <v>25</v>
      </c>
      <c r="I454">
        <v>21</v>
      </c>
      <c r="J454" t="s">
        <v>28</v>
      </c>
      <c r="K454" t="s">
        <v>32</v>
      </c>
      <c r="L454" t="str">
        <f>_xlfn.XLOOKUP(Table1[[#This Row],[TeamFavoriteID]],Table2[team_id],Table2[team_name],_xlfn.XLOOKUP(Table1[[#This Row],[TeamFavoriteID]],Table2[team_id_pfr],Table2[team_name],"Even"))</f>
        <v>New York Jets</v>
      </c>
      <c r="M454">
        <v>-20</v>
      </c>
      <c r="N454">
        <f>IF(Table1[[#This Row],[TeamFavorite]]=Table1[[#This Row],[TeamHome]],Table1[[#This Row],[ScoreAway]]-Table1[[#This Row],[ScoreHome]],Table1[[#This Row],[ScoreHome]]-Table1[[#This Row],[ScoreAway]])</f>
        <v>-4</v>
      </c>
      <c r="O454">
        <f>IF(Table1[[#This Row],[SpreadActual]]&lt;Table1[[#This Row],[SpreadFavorite]],1,0)</f>
        <v>0</v>
      </c>
      <c r="Q454" t="s">
        <v>74</v>
      </c>
      <c r="R454" t="b">
        <v>0</v>
      </c>
    </row>
    <row r="455" spans="1:21" x14ac:dyDescent="0.2">
      <c r="A455" s="1">
        <v>25145</v>
      </c>
      <c r="B455">
        <v>1968</v>
      </c>
      <c r="C455">
        <f>_xlfn.MAXIFS(Table1[ScheduleWeekWritten],Table1[ScheduleSeason],Table1[[#This Row],[ScheduleSeason]])</f>
        <v>15</v>
      </c>
      <c r="D455">
        <v>9</v>
      </c>
      <c r="E455" cm="1">
        <f t="array" ref="E455">_xlfn.XLOOKUP(Table1[[#This Row],[ScheduleWeekWritten]],Table3[Game],100+Table3[Increase],Table1[[#This Row],[ScheduleWeekWritten]])</f>
        <v>9</v>
      </c>
      <c r="F455" t="b">
        <v>0</v>
      </c>
      <c r="G455" t="s">
        <v>20</v>
      </c>
      <c r="H455">
        <v>38</v>
      </c>
      <c r="I455">
        <v>21</v>
      </c>
      <c r="J455" t="s">
        <v>42</v>
      </c>
      <c r="K455" t="s">
        <v>21</v>
      </c>
      <c r="L455" t="str">
        <f>_xlfn.XLOOKUP(Table1[[#This Row],[TeamFavoriteID]],Table2[team_id],Table2[team_name],_xlfn.XLOOKUP(Table1[[#This Row],[TeamFavoriteID]],Table2[team_id_pfr],Table2[team_name],"Even"))</f>
        <v>Las Vegas Raiders</v>
      </c>
      <c r="M455">
        <v>-2</v>
      </c>
      <c r="N455">
        <f>IF(Table1[[#This Row],[TeamFavorite]]=Table1[[#This Row],[TeamHome]],Table1[[#This Row],[ScoreAway]]-Table1[[#This Row],[ScoreHome]],Table1[[#This Row],[ScoreHome]]-Table1[[#This Row],[ScoreAway]])</f>
        <v>17</v>
      </c>
      <c r="O455">
        <f>IF(Table1[[#This Row],[SpreadActual]]&lt;Table1[[#This Row],[SpreadFavorite]],1,0)</f>
        <v>0</v>
      </c>
      <c r="Q455" t="s">
        <v>76</v>
      </c>
      <c r="R455" t="b">
        <v>0</v>
      </c>
    </row>
    <row r="456" spans="1:21" x14ac:dyDescent="0.2">
      <c r="A456" s="1">
        <v>25145</v>
      </c>
      <c r="B456">
        <v>1968</v>
      </c>
      <c r="C456">
        <f>_xlfn.MAXIFS(Table1[ScheduleWeekWritten],Table1[ScheduleSeason],Table1[[#This Row],[ScheduleSeason]])</f>
        <v>15</v>
      </c>
      <c r="D456">
        <v>8</v>
      </c>
      <c r="E456" cm="1">
        <f t="array" ref="E456">_xlfn.XLOOKUP(Table1[[#This Row],[ScheduleWeekWritten]],Table3[Game],100+Table3[Increase],Table1[[#This Row],[ScheduleWeekWritten]])</f>
        <v>8</v>
      </c>
      <c r="F456" t="b">
        <v>0</v>
      </c>
      <c r="G456" t="s">
        <v>58</v>
      </c>
      <c r="H456">
        <v>17</v>
      </c>
      <c r="I456">
        <v>45</v>
      </c>
      <c r="J456" t="s">
        <v>57</v>
      </c>
      <c r="K456" t="s">
        <v>59</v>
      </c>
      <c r="L456" t="str">
        <f>_xlfn.XLOOKUP(Table1[[#This Row],[TeamFavoriteID]],Table2[team_id],Table2[team_name],_xlfn.XLOOKUP(Table1[[#This Row],[TeamFavoriteID]],Table2[team_id_pfr],Table2[team_name],"Even"))</f>
        <v>Arizona Cardinals</v>
      </c>
      <c r="M456">
        <v>-10</v>
      </c>
      <c r="N456">
        <f>IF(Table1[[#This Row],[TeamFavorite]]=Table1[[#This Row],[TeamHome]],Table1[[#This Row],[ScoreAway]]-Table1[[#This Row],[ScoreHome]],Table1[[#This Row],[ScoreHome]]-Table1[[#This Row],[ScoreAway]])</f>
        <v>-28</v>
      </c>
      <c r="O456">
        <f>IF(Table1[[#This Row],[SpreadActual]]&lt;Table1[[#This Row],[SpreadFavorite]],1,0)</f>
        <v>1</v>
      </c>
      <c r="Q456" t="s">
        <v>78</v>
      </c>
      <c r="R456" t="b">
        <v>0</v>
      </c>
      <c r="S456">
        <v>55</v>
      </c>
      <c r="T456">
        <v>9</v>
      </c>
      <c r="U456">
        <v>58</v>
      </c>
    </row>
    <row r="457" spans="1:21" x14ac:dyDescent="0.2">
      <c r="A457" s="1">
        <v>25145</v>
      </c>
      <c r="B457">
        <v>1968</v>
      </c>
      <c r="C457">
        <f>_xlfn.MAXIFS(Table1[ScheduleWeekWritten],Table1[ScheduleSeason],Table1[[#This Row],[ScheduleSeason]])</f>
        <v>15</v>
      </c>
      <c r="D457">
        <v>9</v>
      </c>
      <c r="E457" cm="1">
        <f t="array" ref="E457">_xlfn.XLOOKUP(Table1[[#This Row],[ScheduleWeekWritten]],Table3[Game],100+Table3[Increase],Table1[[#This Row],[ScheduleWeekWritten]])</f>
        <v>9</v>
      </c>
      <c r="F457" t="b">
        <v>0</v>
      </c>
      <c r="G457" t="s">
        <v>27</v>
      </c>
      <c r="H457">
        <v>34</v>
      </c>
      <c r="I457">
        <v>28</v>
      </c>
      <c r="J457" t="s">
        <v>19</v>
      </c>
      <c r="K457" t="s">
        <v>29</v>
      </c>
      <c r="L457" t="str">
        <f>_xlfn.XLOOKUP(Table1[[#This Row],[TeamFavoriteID]],Table2[team_id],Table2[team_name],_xlfn.XLOOKUP(Table1[[#This Row],[TeamFavoriteID]],Table2[team_id_pfr],Table2[team_name],"Even"))</f>
        <v>Los Angeles Chargers</v>
      </c>
      <c r="M457">
        <v>-16</v>
      </c>
      <c r="N457">
        <f>IF(Table1[[#This Row],[TeamFavorite]]=Table1[[#This Row],[TeamHome]],Table1[[#This Row],[ScoreAway]]-Table1[[#This Row],[ScoreHome]],Table1[[#This Row],[ScoreHome]]-Table1[[#This Row],[ScoreAway]])</f>
        <v>6</v>
      </c>
      <c r="O457">
        <f>IF(Table1[[#This Row],[SpreadActual]]&lt;Table1[[#This Row],[SpreadFavorite]],1,0)</f>
        <v>0</v>
      </c>
      <c r="Q457" t="s">
        <v>94</v>
      </c>
      <c r="R457" t="b">
        <v>0</v>
      </c>
    </row>
    <row r="458" spans="1:21" x14ac:dyDescent="0.2">
      <c r="A458" s="1">
        <v>25145</v>
      </c>
      <c r="B458">
        <v>1968</v>
      </c>
      <c r="C458">
        <f>_xlfn.MAXIFS(Table1[ScheduleWeekWritten],Table1[ScheduleSeason],Table1[[#This Row],[ScheduleSeason]])</f>
        <v>15</v>
      </c>
      <c r="D458">
        <v>8</v>
      </c>
      <c r="E458" cm="1">
        <f t="array" ref="E458">_xlfn.XLOOKUP(Table1[[#This Row],[ScheduleWeekWritten]],Table3[Game],100+Table3[Increase],Table1[[#This Row],[ScheduleWeekWritten]])</f>
        <v>8</v>
      </c>
      <c r="F458" t="b">
        <v>0</v>
      </c>
      <c r="G458" t="s">
        <v>53</v>
      </c>
      <c r="H458">
        <v>21</v>
      </c>
      <c r="I458">
        <v>33</v>
      </c>
      <c r="J458" t="s">
        <v>62</v>
      </c>
      <c r="K458" t="s">
        <v>87</v>
      </c>
      <c r="L458" t="str">
        <f>_xlfn.XLOOKUP(Table1[[#This Row],[TeamFavoriteID]],Table2[team_id],Table2[team_name],_xlfn.XLOOKUP(Table1[[#This Row],[TeamFavoriteID]],Table2[team_id_pfr],Table2[team_name],"Even"))</f>
        <v>San Francisco 49ers</v>
      </c>
      <c r="M458">
        <v>-3.5</v>
      </c>
      <c r="N458">
        <f>IF(Table1[[#This Row],[TeamFavorite]]=Table1[[#This Row],[TeamHome]],Table1[[#This Row],[ScoreAway]]-Table1[[#This Row],[ScoreHome]],Table1[[#This Row],[ScoreHome]]-Table1[[#This Row],[ScoreAway]])</f>
        <v>12</v>
      </c>
      <c r="O458">
        <f>IF(Table1[[#This Row],[SpreadActual]]&lt;Table1[[#This Row],[SpreadFavorite]],1,0)</f>
        <v>0</v>
      </c>
      <c r="Q458" t="s">
        <v>56</v>
      </c>
      <c r="R458" t="b">
        <v>0</v>
      </c>
      <c r="S458">
        <v>56</v>
      </c>
      <c r="T458">
        <v>10</v>
      </c>
      <c r="U458">
        <v>88</v>
      </c>
    </row>
    <row r="459" spans="1:21" x14ac:dyDescent="0.2">
      <c r="A459" s="1">
        <v>25152</v>
      </c>
      <c r="B459">
        <v>1968</v>
      </c>
      <c r="C459">
        <f>_xlfn.MAXIFS(Table1[ScheduleWeekWritten],Table1[ScheduleSeason],Table1[[#This Row],[ScheduleSeason]])</f>
        <v>15</v>
      </c>
      <c r="D459">
        <v>9</v>
      </c>
      <c r="E459" cm="1">
        <f t="array" ref="E459">_xlfn.XLOOKUP(Table1[[#This Row],[ScheduleWeekWritten]],Table3[Game],100+Table3[Increase],Table1[[#This Row],[ScheduleWeekWritten]])</f>
        <v>9</v>
      </c>
      <c r="F459" t="b">
        <v>0</v>
      </c>
      <c r="G459" t="s">
        <v>38</v>
      </c>
      <c r="H459">
        <v>10</v>
      </c>
      <c r="I459">
        <v>17</v>
      </c>
      <c r="J459" t="s">
        <v>39</v>
      </c>
      <c r="K459" t="s">
        <v>40</v>
      </c>
      <c r="L459" t="str">
        <f>_xlfn.XLOOKUP(Table1[[#This Row],[TeamFavoriteID]],Table2[team_id],Table2[team_name],_xlfn.XLOOKUP(Table1[[#This Row],[TeamFavoriteID]],Table2[team_id_pfr],Table2[team_name],"Even"))</f>
        <v>Los Angeles Rams</v>
      </c>
      <c r="M459">
        <v>-17</v>
      </c>
      <c r="N459">
        <f>IF(Table1[[#This Row],[TeamFavorite]]=Table1[[#This Row],[TeamHome]],Table1[[#This Row],[ScoreAway]]-Table1[[#This Row],[ScoreHome]],Table1[[#This Row],[ScoreHome]]-Table1[[#This Row],[ScoreAway]])</f>
        <v>-7</v>
      </c>
      <c r="O459">
        <f>IF(Table1[[#This Row],[SpreadActual]]&lt;Table1[[#This Row],[SpreadFavorite]],1,0)</f>
        <v>0</v>
      </c>
      <c r="Q459" t="s">
        <v>41</v>
      </c>
      <c r="R459" t="b">
        <v>0</v>
      </c>
      <c r="S459">
        <v>39</v>
      </c>
      <c r="T459">
        <v>12</v>
      </c>
      <c r="U459">
        <v>80</v>
      </c>
    </row>
    <row r="460" spans="1:21" x14ac:dyDescent="0.2">
      <c r="A460" s="1">
        <v>25152</v>
      </c>
      <c r="B460">
        <v>1968</v>
      </c>
      <c r="C460">
        <f>_xlfn.MAXIFS(Table1[ScheduleWeekWritten],Table1[ScheduleSeason],Table1[[#This Row],[ScheduleSeason]])</f>
        <v>15</v>
      </c>
      <c r="D460">
        <v>10</v>
      </c>
      <c r="E460" cm="1">
        <f t="array" ref="E460">_xlfn.XLOOKUP(Table1[[#This Row],[ScheduleWeekWritten]],Table3[Game],100+Table3[Increase],Table1[[#This Row],[ScheduleWeekWritten]])</f>
        <v>10</v>
      </c>
      <c r="F460" t="b">
        <v>0</v>
      </c>
      <c r="G460" t="s">
        <v>37</v>
      </c>
      <c r="H460">
        <v>17</v>
      </c>
      <c r="I460">
        <v>27</v>
      </c>
      <c r="J460" t="s">
        <v>27</v>
      </c>
      <c r="K460" t="s">
        <v>29</v>
      </c>
      <c r="L460" t="str">
        <f>_xlfn.XLOOKUP(Table1[[#This Row],[TeamFavoriteID]],Table2[team_id],Table2[team_name],_xlfn.XLOOKUP(Table1[[#This Row],[TeamFavoriteID]],Table2[team_id_pfr],Table2[team_name],"Even"))</f>
        <v>Los Angeles Chargers</v>
      </c>
      <c r="M460">
        <v>-13</v>
      </c>
      <c r="N460">
        <f>IF(Table1[[#This Row],[TeamFavorite]]=Table1[[#This Row],[TeamHome]],Table1[[#This Row],[ScoreAway]]-Table1[[#This Row],[ScoreHome]],Table1[[#This Row],[ScoreHome]]-Table1[[#This Row],[ScoreAway]])</f>
        <v>-10</v>
      </c>
      <c r="O460">
        <f>IF(Table1[[#This Row],[SpreadActual]]&lt;Table1[[#This Row],[SpreadFavorite]],1,0)</f>
        <v>0</v>
      </c>
      <c r="Q460" t="s">
        <v>81</v>
      </c>
      <c r="R460" t="b">
        <v>0</v>
      </c>
    </row>
    <row r="461" spans="1:21" x14ac:dyDescent="0.2">
      <c r="A461" s="1">
        <v>25152</v>
      </c>
      <c r="B461">
        <v>1968</v>
      </c>
      <c r="C461">
        <f>_xlfn.MAXIFS(Table1[ScheduleWeekWritten],Table1[ScheduleSeason],Table1[[#This Row],[ScheduleSeason]])</f>
        <v>15</v>
      </c>
      <c r="D461">
        <v>10</v>
      </c>
      <c r="E461" cm="1">
        <f t="array" ref="E461">_xlfn.XLOOKUP(Table1[[#This Row],[ScheduleWeekWritten]],Table3[Game],100+Table3[Increase],Table1[[#This Row],[ScheduleWeekWritten]])</f>
        <v>10</v>
      </c>
      <c r="F461" t="b">
        <v>0</v>
      </c>
      <c r="G461" t="s">
        <v>28</v>
      </c>
      <c r="H461">
        <v>17</v>
      </c>
      <c r="I461">
        <v>21</v>
      </c>
      <c r="J461" t="s">
        <v>19</v>
      </c>
      <c r="K461" t="s">
        <v>89</v>
      </c>
      <c r="L461" t="str">
        <f>_xlfn.XLOOKUP(Table1[[#This Row],[TeamFavoriteID]],Table2[team_id],Table2[team_name],_xlfn.XLOOKUP(Table1[[#This Row],[TeamFavoriteID]],Table2[team_id_pfr],Table2[team_name],"Even"))</f>
        <v>Even</v>
      </c>
      <c r="M461">
        <v>0</v>
      </c>
      <c r="N461">
        <f>IF(Table1[[#This Row],[TeamFavorite]]=Table1[[#This Row],[TeamHome]],Table1[[#This Row],[ScoreAway]]-Table1[[#This Row],[ScoreHome]],Table1[[#This Row],[ScoreHome]]-Table1[[#This Row],[ScoreAway]])</f>
        <v>-4</v>
      </c>
      <c r="O461">
        <f>IF(Table1[[#This Row],[SpreadActual]]&lt;Table1[[#This Row],[SpreadFavorite]],1,0)</f>
        <v>1</v>
      </c>
      <c r="Q461" t="s">
        <v>44</v>
      </c>
      <c r="R461" t="b">
        <v>0</v>
      </c>
    </row>
    <row r="462" spans="1:21" x14ac:dyDescent="0.2">
      <c r="A462" s="1">
        <v>25152</v>
      </c>
      <c r="B462">
        <v>1968</v>
      </c>
      <c r="C462">
        <f>_xlfn.MAXIFS(Table1[ScheduleWeekWritten],Table1[ScheduleSeason],Table1[[#This Row],[ScheduleSeason]])</f>
        <v>15</v>
      </c>
      <c r="D462">
        <v>9</v>
      </c>
      <c r="E462" cm="1">
        <f t="array" ref="E462">_xlfn.XLOOKUP(Table1[[#This Row],[ScheduleWeekWritten]],Table3[Game],100+Table3[Increase],Table1[[#This Row],[ScheduleWeekWritten]])</f>
        <v>9</v>
      </c>
      <c r="F462" t="b">
        <v>0</v>
      </c>
      <c r="G462" t="s">
        <v>46</v>
      </c>
      <c r="H462">
        <v>27</v>
      </c>
      <c r="I462">
        <v>19</v>
      </c>
      <c r="J462" t="s">
        <v>53</v>
      </c>
      <c r="K462" t="s">
        <v>47</v>
      </c>
      <c r="L462" t="str">
        <f>_xlfn.XLOOKUP(Table1[[#This Row],[TeamFavoriteID]],Table2[team_id],Table2[team_name],_xlfn.XLOOKUP(Table1[[#This Row],[TeamFavoriteID]],Table2[team_id_pfr],Table2[team_name],"Even"))</f>
        <v>Chicago Bears</v>
      </c>
      <c r="M462">
        <v>-4</v>
      </c>
      <c r="N462">
        <f>IF(Table1[[#This Row],[TeamFavorite]]=Table1[[#This Row],[TeamHome]],Table1[[#This Row],[ScoreAway]]-Table1[[#This Row],[ScoreHome]],Table1[[#This Row],[ScoreHome]]-Table1[[#This Row],[ScoreAway]])</f>
        <v>-8</v>
      </c>
      <c r="O462">
        <f>IF(Table1[[#This Row],[SpreadActual]]&lt;Table1[[#This Row],[SpreadFavorite]],1,0)</f>
        <v>1</v>
      </c>
      <c r="Q462" t="s">
        <v>86</v>
      </c>
      <c r="R462" t="b">
        <v>0</v>
      </c>
      <c r="S462">
        <v>35</v>
      </c>
      <c r="T462">
        <v>6</v>
      </c>
      <c r="U462">
        <v>59</v>
      </c>
    </row>
    <row r="463" spans="1:21" x14ac:dyDescent="0.2">
      <c r="A463" s="1">
        <v>25152</v>
      </c>
      <c r="B463">
        <v>1968</v>
      </c>
      <c r="C463">
        <f>_xlfn.MAXIFS(Table1[ScheduleWeekWritten],Table1[ScheduleSeason],Table1[[#This Row],[ScheduleSeason]])</f>
        <v>15</v>
      </c>
      <c r="D463">
        <v>10</v>
      </c>
      <c r="E463" cm="1">
        <f t="array" ref="E463">_xlfn.XLOOKUP(Table1[[#This Row],[ScheduleWeekWritten]],Table3[Game],100+Table3[Increase],Table1[[#This Row],[ScheduleWeekWritten]])</f>
        <v>10</v>
      </c>
      <c r="F463" t="b">
        <v>0</v>
      </c>
      <c r="G463" t="s">
        <v>101</v>
      </c>
      <c r="H463">
        <v>9</v>
      </c>
      <c r="I463">
        <v>16</v>
      </c>
      <c r="J463" t="s">
        <v>42</v>
      </c>
      <c r="K463" t="s">
        <v>75</v>
      </c>
      <c r="L463" t="str">
        <f>_xlfn.XLOOKUP(Table1[[#This Row],[TeamFavoriteID]],Table2[team_id],Table2[team_name],_xlfn.XLOOKUP(Table1[[#This Row],[TeamFavoriteID]],Table2[team_id_pfr],Table2[team_name],"Even"))</f>
        <v>Kansas City Chiefs</v>
      </c>
      <c r="M463">
        <v>-15</v>
      </c>
      <c r="N463">
        <f>IF(Table1[[#This Row],[TeamFavorite]]=Table1[[#This Row],[TeamHome]],Table1[[#This Row],[ScoreAway]]-Table1[[#This Row],[ScoreHome]],Table1[[#This Row],[ScoreHome]]-Table1[[#This Row],[ScoreAway]])</f>
        <v>-7</v>
      </c>
      <c r="O463">
        <f>IF(Table1[[#This Row],[SpreadActual]]&lt;Table1[[#This Row],[SpreadFavorite]],1,0)</f>
        <v>0</v>
      </c>
      <c r="Q463" t="s">
        <v>105</v>
      </c>
      <c r="R463" t="b">
        <v>0</v>
      </c>
    </row>
    <row r="464" spans="1:21" x14ac:dyDescent="0.2">
      <c r="A464" s="1">
        <v>25152</v>
      </c>
      <c r="B464">
        <v>1968</v>
      </c>
      <c r="C464">
        <f>_xlfn.MAXIFS(Table1[ScheduleWeekWritten],Table1[ScheduleSeason],Table1[[#This Row],[ScheduleSeason]])</f>
        <v>15</v>
      </c>
      <c r="D464">
        <v>9</v>
      </c>
      <c r="E464" cm="1">
        <f t="array" ref="E464">_xlfn.XLOOKUP(Table1[[#This Row],[ScheduleWeekWritten]],Table3[Game],100+Table3[Increase],Table1[[#This Row],[ScheduleWeekWritten]])</f>
        <v>9</v>
      </c>
      <c r="F464" t="b">
        <v>0</v>
      </c>
      <c r="G464" t="s">
        <v>62</v>
      </c>
      <c r="H464">
        <v>35</v>
      </c>
      <c r="I464">
        <v>17</v>
      </c>
      <c r="J464" t="s">
        <v>95</v>
      </c>
      <c r="K464" t="s">
        <v>63</v>
      </c>
      <c r="L464" t="str">
        <f>_xlfn.XLOOKUP(Table1[[#This Row],[TeamFavoriteID]],Table2[team_id],Table2[team_name],_xlfn.XLOOKUP(Table1[[#This Row],[TeamFavoriteID]],Table2[team_id_pfr],Table2[team_name],"Even"))</f>
        <v>Cleveland Browns</v>
      </c>
      <c r="M464">
        <v>-15</v>
      </c>
      <c r="N464">
        <f>IF(Table1[[#This Row],[TeamFavorite]]=Table1[[#This Row],[TeamHome]],Table1[[#This Row],[ScoreAway]]-Table1[[#This Row],[ScoreHome]],Table1[[#This Row],[ScoreHome]]-Table1[[#This Row],[ScoreAway]])</f>
        <v>-18</v>
      </c>
      <c r="O464">
        <f>IF(Table1[[#This Row],[SpreadActual]]&lt;Table1[[#This Row],[SpreadFavorite]],1,0)</f>
        <v>1</v>
      </c>
      <c r="Q464" t="s">
        <v>66</v>
      </c>
      <c r="R464" t="b">
        <v>0</v>
      </c>
      <c r="S464">
        <v>35</v>
      </c>
      <c r="T464">
        <v>7</v>
      </c>
      <c r="U464">
        <v>81</v>
      </c>
    </row>
    <row r="465" spans="1:22" x14ac:dyDescent="0.2">
      <c r="A465" s="1">
        <v>25152</v>
      </c>
      <c r="B465">
        <v>1968</v>
      </c>
      <c r="C465">
        <f>_xlfn.MAXIFS(Table1[ScheduleWeekWritten],Table1[ScheduleSeason],Table1[[#This Row],[ScheduleSeason]])</f>
        <v>15</v>
      </c>
      <c r="D465">
        <v>9</v>
      </c>
      <c r="E465" cm="1">
        <f t="array" ref="E465">_xlfn.XLOOKUP(Table1[[#This Row],[ScheduleWeekWritten]],Table3[Game],100+Table3[Increase],Table1[[#This Row],[ScheduleWeekWritten]])</f>
        <v>9</v>
      </c>
      <c r="F465" t="b">
        <v>0</v>
      </c>
      <c r="G465" t="s">
        <v>67</v>
      </c>
      <c r="H465">
        <v>21</v>
      </c>
      <c r="I465">
        <v>27</v>
      </c>
      <c r="J465" t="s">
        <v>50</v>
      </c>
      <c r="K465" t="s">
        <v>68</v>
      </c>
      <c r="L465" t="str">
        <f>_xlfn.XLOOKUP(Table1[[#This Row],[TeamFavoriteID]],Table2[team_id],Table2[team_name],_xlfn.XLOOKUP(Table1[[#This Row],[TeamFavoriteID]],Table2[team_id_pfr],Table2[team_name],"Even"))</f>
        <v>Dallas Cowboys</v>
      </c>
      <c r="M465">
        <v>-16</v>
      </c>
      <c r="N465">
        <f>IF(Table1[[#This Row],[TeamFavorite]]=Table1[[#This Row],[TeamHome]],Table1[[#This Row],[ScoreAway]]-Table1[[#This Row],[ScoreHome]],Table1[[#This Row],[ScoreHome]]-Table1[[#This Row],[ScoreAway]])</f>
        <v>6</v>
      </c>
      <c r="O465">
        <f>IF(Table1[[#This Row],[SpreadActual]]&lt;Table1[[#This Row],[SpreadFavorite]],1,0)</f>
        <v>0</v>
      </c>
      <c r="Q465" t="s">
        <v>69</v>
      </c>
      <c r="R465" t="b">
        <v>0</v>
      </c>
      <c r="S465">
        <v>50</v>
      </c>
      <c r="T465">
        <v>16</v>
      </c>
      <c r="U465">
        <v>68</v>
      </c>
    </row>
    <row r="466" spans="1:22" x14ac:dyDescent="0.2">
      <c r="A466" s="1">
        <v>25152</v>
      </c>
      <c r="B466">
        <v>1968</v>
      </c>
      <c r="C466">
        <f>_xlfn.MAXIFS(Table1[ScheduleWeekWritten],Table1[ScheduleSeason],Table1[[#This Row],[ScheduleSeason]])</f>
        <v>15</v>
      </c>
      <c r="D466">
        <v>10</v>
      </c>
      <c r="E466" cm="1">
        <f t="array" ref="E466">_xlfn.XLOOKUP(Table1[[#This Row],[ScheduleWeekWritten]],Table3[Game],100+Table3[Increase],Table1[[#This Row],[ScheduleWeekWritten]])</f>
        <v>10</v>
      </c>
      <c r="F466" t="b">
        <v>0</v>
      </c>
      <c r="G466" t="s">
        <v>24</v>
      </c>
      <c r="H466">
        <v>7</v>
      </c>
      <c r="I466">
        <v>43</v>
      </c>
      <c r="J466" t="s">
        <v>20</v>
      </c>
      <c r="K466" t="s">
        <v>21</v>
      </c>
      <c r="L466" t="str">
        <f>_xlfn.XLOOKUP(Table1[[#This Row],[TeamFavoriteID]],Table2[team_id],Table2[team_name],_xlfn.XLOOKUP(Table1[[#This Row],[TeamFavoriteID]],Table2[team_id_pfr],Table2[team_name],"Even"))</f>
        <v>Las Vegas Raiders</v>
      </c>
      <c r="M466">
        <v>-11</v>
      </c>
      <c r="N466">
        <f>IF(Table1[[#This Row],[TeamFavorite]]=Table1[[#This Row],[TeamHome]],Table1[[#This Row],[ScoreAway]]-Table1[[#This Row],[ScoreHome]],Table1[[#This Row],[ScoreHome]]-Table1[[#This Row],[ScoreAway]])</f>
        <v>-36</v>
      </c>
      <c r="O466">
        <f>IF(Table1[[#This Row],[SpreadActual]]&lt;Table1[[#This Row],[SpreadFavorite]],1,0)</f>
        <v>1</v>
      </c>
      <c r="Q466" t="s">
        <v>71</v>
      </c>
      <c r="R466" t="b">
        <v>0</v>
      </c>
    </row>
    <row r="467" spans="1:22" x14ac:dyDescent="0.2">
      <c r="A467" s="1">
        <v>25152</v>
      </c>
      <c r="B467">
        <v>1968</v>
      </c>
      <c r="C467">
        <f>_xlfn.MAXIFS(Table1[ScheduleWeekWritten],Table1[ScheduleSeason],Table1[[#This Row],[ScheduleSeason]])</f>
        <v>15</v>
      </c>
      <c r="D467">
        <v>9</v>
      </c>
      <c r="E467" cm="1">
        <f t="array" ref="E467">_xlfn.XLOOKUP(Table1[[#This Row],[ScheduleWeekWritten]],Table3[Game],100+Table3[Increase],Table1[[#This Row],[ScheduleWeekWritten]])</f>
        <v>9</v>
      </c>
      <c r="F467" t="b">
        <v>0</v>
      </c>
      <c r="G467" t="s">
        <v>45</v>
      </c>
      <c r="H467">
        <v>10</v>
      </c>
      <c r="I467">
        <v>27</v>
      </c>
      <c r="J467" t="s">
        <v>34</v>
      </c>
      <c r="K467" t="s">
        <v>72</v>
      </c>
      <c r="L467" t="str">
        <f>_xlfn.XLOOKUP(Table1[[#This Row],[TeamFavoriteID]],Table2[team_id],Table2[team_name],_xlfn.XLOOKUP(Table1[[#This Row],[TeamFavoriteID]],Table2[team_id_pfr],Table2[team_name],"Even"))</f>
        <v>Baltimore Colts</v>
      </c>
      <c r="M467">
        <v>-7.5</v>
      </c>
      <c r="N467">
        <f>IF(Table1[[#This Row],[TeamFavorite]]=Table1[[#This Row],[TeamHome]],Table1[[#This Row],[ScoreAway]]-Table1[[#This Row],[ScoreHome]],Table1[[#This Row],[ScoreHome]]-Table1[[#This Row],[ScoreAway]])</f>
        <v>-17</v>
      </c>
      <c r="O467">
        <f>IF(Table1[[#This Row],[SpreadActual]]&lt;Table1[[#This Row],[SpreadFavorite]],1,0)</f>
        <v>1</v>
      </c>
      <c r="Q467" t="s">
        <v>48</v>
      </c>
      <c r="R467" t="b">
        <v>0</v>
      </c>
      <c r="S467">
        <v>33</v>
      </c>
      <c r="T467">
        <v>7</v>
      </c>
      <c r="U467">
        <v>72</v>
      </c>
    </row>
    <row r="468" spans="1:22" x14ac:dyDescent="0.2">
      <c r="A468" s="1">
        <v>25152</v>
      </c>
      <c r="B468">
        <v>1968</v>
      </c>
      <c r="C468">
        <f>_xlfn.MAXIFS(Table1[ScheduleWeekWritten],Table1[ScheduleSeason],Table1[[#This Row],[ScheduleSeason]])</f>
        <v>15</v>
      </c>
      <c r="D468">
        <v>9</v>
      </c>
      <c r="E468" cm="1">
        <f t="array" ref="E468">_xlfn.XLOOKUP(Table1[[#This Row],[ScheduleWeekWritten]],Table3[Game],100+Table3[Increase],Table1[[#This Row],[ScheduleWeekWritten]])</f>
        <v>9</v>
      </c>
      <c r="F468" t="b">
        <v>0</v>
      </c>
      <c r="G468" t="s">
        <v>54</v>
      </c>
      <c r="H468">
        <v>14</v>
      </c>
      <c r="I468">
        <v>10</v>
      </c>
      <c r="J468" t="s">
        <v>33</v>
      </c>
      <c r="K468" t="s">
        <v>35</v>
      </c>
      <c r="L468" t="str">
        <f>_xlfn.XLOOKUP(Table1[[#This Row],[TeamFavoriteID]],Table2[team_id],Table2[team_name],_xlfn.XLOOKUP(Table1[[#This Row],[TeamFavoriteID]],Table2[team_id_pfr],Table2[team_name],"Even"))</f>
        <v>Green Bay Packers</v>
      </c>
      <c r="M468">
        <v>-2</v>
      </c>
      <c r="N468">
        <f>IF(Table1[[#This Row],[TeamFavorite]]=Table1[[#This Row],[TeamHome]],Table1[[#This Row],[ScoreAway]]-Table1[[#This Row],[ScoreHome]],Table1[[#This Row],[ScoreHome]]-Table1[[#This Row],[ScoreAway]])</f>
        <v>4</v>
      </c>
      <c r="O468">
        <f>IF(Table1[[#This Row],[SpreadActual]]&lt;Table1[[#This Row],[SpreadFavorite]],1,0)</f>
        <v>0</v>
      </c>
      <c r="Q468" t="s">
        <v>73</v>
      </c>
      <c r="R468" t="b">
        <v>0</v>
      </c>
      <c r="S468">
        <v>32</v>
      </c>
      <c r="T468">
        <v>7</v>
      </c>
      <c r="U468">
        <v>69</v>
      </c>
    </row>
    <row r="469" spans="1:22" x14ac:dyDescent="0.2">
      <c r="A469" s="1">
        <v>25152</v>
      </c>
      <c r="B469">
        <v>1968</v>
      </c>
      <c r="C469">
        <f>_xlfn.MAXIFS(Table1[ScheduleWeekWritten],Table1[ScheduleSeason],Table1[[#This Row],[ScheduleSeason]])</f>
        <v>15</v>
      </c>
      <c r="D469">
        <v>10</v>
      </c>
      <c r="E469" cm="1">
        <f t="array" ref="E469">_xlfn.XLOOKUP(Table1[[#This Row],[ScheduleWeekWritten]],Table3[Game],100+Table3[Increase],Table1[[#This Row],[ScheduleWeekWritten]])</f>
        <v>10</v>
      </c>
      <c r="F469" t="b">
        <v>0</v>
      </c>
      <c r="G469" t="s">
        <v>31</v>
      </c>
      <c r="H469">
        <v>26</v>
      </c>
      <c r="I469">
        <v>7</v>
      </c>
      <c r="J469" t="s">
        <v>23</v>
      </c>
      <c r="K469" t="s">
        <v>32</v>
      </c>
      <c r="L469" t="str">
        <f>_xlfn.XLOOKUP(Table1[[#This Row],[TeamFavoriteID]],Table2[team_id],Table2[team_name],_xlfn.XLOOKUP(Table1[[#This Row],[TeamFavoriteID]],Table2[team_id_pfr],Table2[team_name],"Even"))</f>
        <v>New York Jets</v>
      </c>
      <c r="M469">
        <v>-6.5</v>
      </c>
      <c r="N469">
        <f>IF(Table1[[#This Row],[TeamFavorite]]=Table1[[#This Row],[TeamHome]],Table1[[#This Row],[ScoreAway]]-Table1[[#This Row],[ScoreHome]],Table1[[#This Row],[ScoreHome]]-Table1[[#This Row],[ScoreAway]])</f>
        <v>-19</v>
      </c>
      <c r="O469">
        <f>IF(Table1[[#This Row],[SpreadActual]]&lt;Table1[[#This Row],[SpreadFavorite]],1,0)</f>
        <v>1</v>
      </c>
      <c r="Q469" t="s">
        <v>74</v>
      </c>
      <c r="R469" t="b">
        <v>0</v>
      </c>
    </row>
    <row r="470" spans="1:22" x14ac:dyDescent="0.2">
      <c r="A470" s="1">
        <v>25152</v>
      </c>
      <c r="B470">
        <v>1968</v>
      </c>
      <c r="C470">
        <f>_xlfn.MAXIFS(Table1[ScheduleWeekWritten],Table1[ScheduleSeason],Table1[[#This Row],[ScheduleSeason]])</f>
        <v>15</v>
      </c>
      <c r="D470">
        <v>9</v>
      </c>
      <c r="E470" cm="1">
        <f t="array" ref="E470">_xlfn.XLOOKUP(Table1[[#This Row],[ScheduleWeekWritten]],Table3[Game],100+Table3[Increase],Table1[[#This Row],[ScheduleWeekWritten]])</f>
        <v>9</v>
      </c>
      <c r="F470" t="b">
        <v>0</v>
      </c>
      <c r="G470" t="s">
        <v>58</v>
      </c>
      <c r="H470">
        <v>10</v>
      </c>
      <c r="I470">
        <v>16</v>
      </c>
      <c r="J470" t="s">
        <v>61</v>
      </c>
      <c r="K470" t="s">
        <v>85</v>
      </c>
      <c r="L470" t="str">
        <f>_xlfn.XLOOKUP(Table1[[#This Row],[TeamFavoriteID]],Table2[team_id],Table2[team_name],_xlfn.XLOOKUP(Table1[[#This Row],[TeamFavoriteID]],Table2[team_id_pfr],Table2[team_name],"Even"))</f>
        <v>Washington Commanders</v>
      </c>
      <c r="M470">
        <v>-3</v>
      </c>
      <c r="N470">
        <f>IF(Table1[[#This Row],[TeamFavorite]]=Table1[[#This Row],[TeamHome]],Table1[[#This Row],[ScoreAway]]-Table1[[#This Row],[ScoreHome]],Table1[[#This Row],[ScoreHome]]-Table1[[#This Row],[ScoreAway]])</f>
        <v>-6</v>
      </c>
      <c r="O470">
        <f>IF(Table1[[#This Row],[SpreadActual]]&lt;Table1[[#This Row],[SpreadFavorite]],1,0)</f>
        <v>1</v>
      </c>
      <c r="Q470" t="s">
        <v>78</v>
      </c>
      <c r="R470" t="b">
        <v>0</v>
      </c>
      <c r="S470">
        <v>40</v>
      </c>
      <c r="T470">
        <v>15</v>
      </c>
      <c r="U470">
        <v>78</v>
      </c>
    </row>
    <row r="471" spans="1:22" x14ac:dyDescent="0.2">
      <c r="A471" s="1">
        <v>25152</v>
      </c>
      <c r="B471">
        <v>1968</v>
      </c>
      <c r="C471">
        <f>_xlfn.MAXIFS(Table1[ScheduleWeekWritten],Table1[ScheduleSeason],Table1[[#This Row],[ScheduleSeason]])</f>
        <v>15</v>
      </c>
      <c r="D471">
        <v>9</v>
      </c>
      <c r="E471" cm="1">
        <f t="array" ref="E471">_xlfn.XLOOKUP(Table1[[#This Row],[ScheduleWeekWritten]],Table3[Game],100+Table3[Increase],Table1[[#This Row],[ScheduleWeekWritten]])</f>
        <v>9</v>
      </c>
      <c r="F471" t="b">
        <v>0</v>
      </c>
      <c r="G471" t="s">
        <v>57</v>
      </c>
      <c r="H471">
        <v>28</v>
      </c>
      <c r="I471">
        <v>28</v>
      </c>
      <c r="J471" t="s">
        <v>49</v>
      </c>
      <c r="K471" t="s">
        <v>59</v>
      </c>
      <c r="L471" t="str">
        <f>_xlfn.XLOOKUP(Table1[[#This Row],[TeamFavoriteID]],Table2[team_id],Table2[team_name],_xlfn.XLOOKUP(Table1[[#This Row],[TeamFavoriteID]],Table2[team_id_pfr],Table2[team_name],"Even"))</f>
        <v>Arizona Cardinals</v>
      </c>
      <c r="M471">
        <v>-14</v>
      </c>
      <c r="N471">
        <f>IF(Table1[[#This Row],[TeamFavorite]]=Table1[[#This Row],[TeamHome]],Table1[[#This Row],[ScoreAway]]-Table1[[#This Row],[ScoreHome]],Table1[[#This Row],[ScoreHome]]-Table1[[#This Row],[ScoreAway]])</f>
        <v>0</v>
      </c>
      <c r="O471">
        <f>IF(Table1[[#This Row],[SpreadActual]]&lt;Table1[[#This Row],[SpreadFavorite]],1,0)</f>
        <v>0</v>
      </c>
      <c r="Q471" t="s">
        <v>60</v>
      </c>
      <c r="R471" t="b">
        <v>0</v>
      </c>
      <c r="S471">
        <v>34</v>
      </c>
      <c r="T471">
        <v>9</v>
      </c>
      <c r="U471">
        <v>73</v>
      </c>
    </row>
    <row r="472" spans="1:22" x14ac:dyDescent="0.2">
      <c r="A472" s="1">
        <v>25159</v>
      </c>
      <c r="B472">
        <v>1968</v>
      </c>
      <c r="C472">
        <f>_xlfn.MAXIFS(Table1[ScheduleWeekWritten],Table1[ScheduleSeason],Table1[[#This Row],[ScheduleSeason]])</f>
        <v>15</v>
      </c>
      <c r="D472">
        <v>10</v>
      </c>
      <c r="E472" cm="1">
        <f t="array" ref="E472">_xlfn.XLOOKUP(Table1[[#This Row],[ScheduleWeekWritten]],Table3[Game],100+Table3[Increase],Table1[[#This Row],[ScheduleWeekWritten]])</f>
        <v>10</v>
      </c>
      <c r="F472" t="b">
        <v>0</v>
      </c>
      <c r="G472" t="s">
        <v>34</v>
      </c>
      <c r="H472">
        <v>27</v>
      </c>
      <c r="I472">
        <v>0</v>
      </c>
      <c r="J472" t="s">
        <v>57</v>
      </c>
      <c r="K472" t="s">
        <v>72</v>
      </c>
      <c r="L472" t="str">
        <f>_xlfn.XLOOKUP(Table1[[#This Row],[TeamFavoriteID]],Table2[team_id],Table2[team_name],_xlfn.XLOOKUP(Table1[[#This Row],[TeamFavoriteID]],Table2[team_id_pfr],Table2[team_name],"Even"))</f>
        <v>Baltimore Colts</v>
      </c>
      <c r="M472">
        <v>-12</v>
      </c>
      <c r="N472">
        <f>IF(Table1[[#This Row],[TeamFavorite]]=Table1[[#This Row],[TeamHome]],Table1[[#This Row],[ScoreAway]]-Table1[[#This Row],[ScoreHome]],Table1[[#This Row],[ScoreHome]]-Table1[[#This Row],[ScoreAway]])</f>
        <v>-27</v>
      </c>
      <c r="O472">
        <f>IF(Table1[[#This Row],[SpreadActual]]&lt;Table1[[#This Row],[SpreadFavorite]],1,0)</f>
        <v>1</v>
      </c>
      <c r="Q472" t="s">
        <v>80</v>
      </c>
      <c r="R472" t="b">
        <v>0</v>
      </c>
      <c r="S472">
        <v>50</v>
      </c>
      <c r="T472">
        <v>9</v>
      </c>
      <c r="U472">
        <v>77</v>
      </c>
    </row>
    <row r="473" spans="1:22" x14ac:dyDescent="0.2">
      <c r="A473" s="1">
        <v>25159</v>
      </c>
      <c r="B473">
        <v>1968</v>
      </c>
      <c r="C473">
        <f>_xlfn.MAXIFS(Table1[ScheduleWeekWritten],Table1[ScheduleSeason],Table1[[#This Row],[ScheduleSeason]])</f>
        <v>15</v>
      </c>
      <c r="D473">
        <v>11</v>
      </c>
      <c r="E473" cm="1">
        <f t="array" ref="E473">_xlfn.XLOOKUP(Table1[[#This Row],[ScheduleWeekWritten]],Table3[Game],100+Table3[Increase],Table1[[#This Row],[ScheduleWeekWritten]])</f>
        <v>11</v>
      </c>
      <c r="F473" t="b">
        <v>0</v>
      </c>
      <c r="G473" t="s">
        <v>28</v>
      </c>
      <c r="H473">
        <v>6</v>
      </c>
      <c r="I473">
        <v>21</v>
      </c>
      <c r="J473" t="s">
        <v>27</v>
      </c>
      <c r="K473" t="s">
        <v>29</v>
      </c>
      <c r="L473" t="str">
        <f>_xlfn.XLOOKUP(Table1[[#This Row],[TeamFavoriteID]],Table2[team_id],Table2[team_name],_xlfn.XLOOKUP(Table1[[#This Row],[TeamFavoriteID]],Table2[team_id_pfr],Table2[team_name],"Even"))</f>
        <v>Los Angeles Chargers</v>
      </c>
      <c r="M473">
        <v>-13</v>
      </c>
      <c r="N473">
        <f>IF(Table1[[#This Row],[TeamFavorite]]=Table1[[#This Row],[TeamHome]],Table1[[#This Row],[ScoreAway]]-Table1[[#This Row],[ScoreHome]],Table1[[#This Row],[ScoreHome]]-Table1[[#This Row],[ScoreAway]])</f>
        <v>-15</v>
      </c>
      <c r="O473">
        <f>IF(Table1[[#This Row],[SpreadActual]]&lt;Table1[[#This Row],[SpreadFavorite]],1,0)</f>
        <v>1</v>
      </c>
      <c r="Q473" t="s">
        <v>44</v>
      </c>
      <c r="R473" t="b">
        <v>0</v>
      </c>
    </row>
    <row r="474" spans="1:22" x14ac:dyDescent="0.2">
      <c r="A474" s="1">
        <v>25159</v>
      </c>
      <c r="B474">
        <v>1968</v>
      </c>
      <c r="C474">
        <f>_xlfn.MAXIFS(Table1[ScheduleWeekWritten],Table1[ScheduleSeason],Table1[[#This Row],[ScheduleSeason]])</f>
        <v>15</v>
      </c>
      <c r="D474">
        <v>10</v>
      </c>
      <c r="E474" cm="1">
        <f t="array" ref="E474">_xlfn.XLOOKUP(Table1[[#This Row],[ScheduleWeekWritten]],Table3[Game],100+Table3[Increase],Table1[[#This Row],[ScheduleWeekWritten]])</f>
        <v>10</v>
      </c>
      <c r="F474" t="b">
        <v>0</v>
      </c>
      <c r="G474" t="s">
        <v>46</v>
      </c>
      <c r="H474">
        <v>13</v>
      </c>
      <c r="I474">
        <v>16</v>
      </c>
      <c r="J474" t="s">
        <v>38</v>
      </c>
      <c r="K474" t="s">
        <v>47</v>
      </c>
      <c r="L474" t="str">
        <f>_xlfn.XLOOKUP(Table1[[#This Row],[TeamFavoriteID]],Table2[team_id],Table2[team_name],_xlfn.XLOOKUP(Table1[[#This Row],[TeamFavoriteID]],Table2[team_id_pfr],Table2[team_name],"Even"))</f>
        <v>Chicago Bears</v>
      </c>
      <c r="M474">
        <v>-13</v>
      </c>
      <c r="N474">
        <f>IF(Table1[[#This Row],[TeamFavorite]]=Table1[[#This Row],[TeamHome]],Table1[[#This Row],[ScoreAway]]-Table1[[#This Row],[ScoreHome]],Table1[[#This Row],[ScoreHome]]-Table1[[#This Row],[ScoreAway]])</f>
        <v>3</v>
      </c>
      <c r="O474">
        <f>IF(Table1[[#This Row],[SpreadActual]]&lt;Table1[[#This Row],[SpreadFavorite]],1,0)</f>
        <v>0</v>
      </c>
      <c r="Q474" t="s">
        <v>86</v>
      </c>
      <c r="R474" t="b">
        <v>0</v>
      </c>
      <c r="S474">
        <v>42</v>
      </c>
      <c r="T474">
        <v>8</v>
      </c>
      <c r="U474">
        <v>85</v>
      </c>
    </row>
    <row r="475" spans="1:22" x14ac:dyDescent="0.2">
      <c r="A475" s="1">
        <v>25159</v>
      </c>
      <c r="B475">
        <v>1968</v>
      </c>
      <c r="C475">
        <f>_xlfn.MAXIFS(Table1[ScheduleWeekWritten],Table1[ScheduleSeason],Table1[[#This Row],[ScheduleSeason]])</f>
        <v>15</v>
      </c>
      <c r="D475">
        <v>10</v>
      </c>
      <c r="E475" cm="1">
        <f t="array" ref="E475">_xlfn.XLOOKUP(Table1[[#This Row],[ScheduleWeekWritten]],Table3[Game],100+Table3[Increase],Table1[[#This Row],[ScheduleWeekWritten]])</f>
        <v>10</v>
      </c>
      <c r="F475" t="b">
        <v>0</v>
      </c>
      <c r="G475" t="s">
        <v>45</v>
      </c>
      <c r="H475">
        <v>6</v>
      </c>
      <c r="I475">
        <v>13</v>
      </c>
      <c r="J475" t="s">
        <v>54</v>
      </c>
      <c r="K475" t="s">
        <v>55</v>
      </c>
      <c r="L475" t="str">
        <f>_xlfn.XLOOKUP(Table1[[#This Row],[TeamFavoriteID]],Table2[team_id],Table2[team_name],_xlfn.XLOOKUP(Table1[[#This Row],[TeamFavoriteID]],Table2[team_id_pfr],Table2[team_name],"Even"))</f>
        <v>Minnesota Vikings</v>
      </c>
      <c r="M475">
        <v>-1</v>
      </c>
      <c r="N475">
        <f>IF(Table1[[#This Row],[TeamFavorite]]=Table1[[#This Row],[TeamHome]],Table1[[#This Row],[ScoreAway]]-Table1[[#This Row],[ScoreHome]],Table1[[#This Row],[ScoreHome]]-Table1[[#This Row],[ScoreAway]])</f>
        <v>-7</v>
      </c>
      <c r="O475">
        <f>IF(Table1[[#This Row],[SpreadActual]]&lt;Table1[[#This Row],[SpreadFavorite]],1,0)</f>
        <v>1</v>
      </c>
      <c r="Q475" t="s">
        <v>48</v>
      </c>
      <c r="R475" t="b">
        <v>0</v>
      </c>
      <c r="S475">
        <v>42</v>
      </c>
      <c r="T475">
        <v>11</v>
      </c>
      <c r="U475">
        <v>86</v>
      </c>
    </row>
    <row r="476" spans="1:22" x14ac:dyDescent="0.2">
      <c r="A476" s="1">
        <v>25159</v>
      </c>
      <c r="B476">
        <v>1968</v>
      </c>
      <c r="C476">
        <f>_xlfn.MAXIFS(Table1[ScheduleWeekWritten],Table1[ScheduleSeason],Table1[[#This Row],[ScheduleSeason]])</f>
        <v>15</v>
      </c>
      <c r="D476">
        <v>10</v>
      </c>
      <c r="E476" cm="1">
        <f t="array" ref="E476">_xlfn.XLOOKUP(Table1[[#This Row],[ScheduleWeekWritten]],Table3[Game],100+Table3[Increase],Table1[[#This Row],[ScheduleWeekWritten]])</f>
        <v>10</v>
      </c>
      <c r="F476" t="b">
        <v>0</v>
      </c>
      <c r="G476" t="s">
        <v>33</v>
      </c>
      <c r="H476">
        <v>29</v>
      </c>
      <c r="I476">
        <v>7</v>
      </c>
      <c r="J476" t="s">
        <v>95</v>
      </c>
      <c r="K476" t="s">
        <v>35</v>
      </c>
      <c r="L476" t="str">
        <f>_xlfn.XLOOKUP(Table1[[#This Row],[TeamFavoriteID]],Table2[team_id],Table2[team_name],_xlfn.XLOOKUP(Table1[[#This Row],[TeamFavoriteID]],Table2[team_id_pfr],Table2[team_name],"Even"))</f>
        <v>Green Bay Packers</v>
      </c>
      <c r="M476">
        <v>-14</v>
      </c>
      <c r="N476">
        <f>IF(Table1[[#This Row],[TeamFavorite]]=Table1[[#This Row],[TeamHome]],Table1[[#This Row],[ScoreAway]]-Table1[[#This Row],[ScoreHome]],Table1[[#This Row],[ScoreHome]]-Table1[[#This Row],[ScoreAway]])</f>
        <v>-22</v>
      </c>
      <c r="O476">
        <f>IF(Table1[[#This Row],[SpreadActual]]&lt;Table1[[#This Row],[SpreadFavorite]],1,0)</f>
        <v>1</v>
      </c>
      <c r="Q476" t="s">
        <v>36</v>
      </c>
      <c r="R476" t="b">
        <v>0</v>
      </c>
      <c r="S476">
        <v>40</v>
      </c>
      <c r="T476">
        <v>11</v>
      </c>
      <c r="U476">
        <v>90</v>
      </c>
    </row>
    <row r="477" spans="1:22" x14ac:dyDescent="0.2">
      <c r="A477" s="1">
        <v>25159</v>
      </c>
      <c r="B477">
        <v>1968</v>
      </c>
      <c r="C477">
        <f>_xlfn.MAXIFS(Table1[ScheduleWeekWritten],Table1[ScheduleSeason],Table1[[#This Row],[ScheduleSeason]])</f>
        <v>15</v>
      </c>
      <c r="D477">
        <v>11</v>
      </c>
      <c r="E477" cm="1">
        <f t="array" ref="E477">_xlfn.XLOOKUP(Table1[[#This Row],[ScheduleWeekWritten]],Table3[Game],100+Table3[Increase],Table1[[#This Row],[ScheduleWeekWritten]])</f>
        <v>11</v>
      </c>
      <c r="F477" t="b">
        <v>0</v>
      </c>
      <c r="G477" t="s">
        <v>23</v>
      </c>
      <c r="H477">
        <v>38</v>
      </c>
      <c r="I477">
        <v>17</v>
      </c>
      <c r="J477" t="s">
        <v>24</v>
      </c>
      <c r="K477" t="s">
        <v>25</v>
      </c>
      <c r="L477" t="str">
        <f>_xlfn.XLOOKUP(Table1[[#This Row],[TeamFavoriteID]],Table2[team_id],Table2[team_name],_xlfn.XLOOKUP(Table1[[#This Row],[TeamFavoriteID]],Table2[team_id_pfr],Table2[team_name],"Even"))</f>
        <v>Houston Oilers</v>
      </c>
      <c r="M477">
        <v>-10</v>
      </c>
      <c r="N477">
        <f>IF(Table1[[#This Row],[TeamFavorite]]=Table1[[#This Row],[TeamHome]],Table1[[#This Row],[ScoreAway]]-Table1[[#This Row],[ScoreHome]],Table1[[#This Row],[ScoreHome]]-Table1[[#This Row],[ScoreAway]])</f>
        <v>-21</v>
      </c>
      <c r="O477">
        <f>IF(Table1[[#This Row],[SpreadActual]]&lt;Table1[[#This Row],[SpreadFavorite]],1,0)</f>
        <v>1</v>
      </c>
      <c r="Q477" t="s">
        <v>102</v>
      </c>
      <c r="R477" t="b">
        <v>0</v>
      </c>
      <c r="S477">
        <v>72</v>
      </c>
      <c r="T477">
        <v>0</v>
      </c>
      <c r="V477" t="s">
        <v>103</v>
      </c>
    </row>
    <row r="478" spans="1:22" x14ac:dyDescent="0.2">
      <c r="A478" s="1">
        <v>25159</v>
      </c>
      <c r="B478">
        <v>1968</v>
      </c>
      <c r="C478">
        <f>_xlfn.MAXIFS(Table1[ScheduleWeekWritten],Table1[ScheduleSeason],Table1[[#This Row],[ScheduleSeason]])</f>
        <v>15</v>
      </c>
      <c r="D478">
        <v>11</v>
      </c>
      <c r="E478" cm="1">
        <f t="array" ref="E478">_xlfn.XLOOKUP(Table1[[#This Row],[ScheduleWeekWritten]],Table3[Game],100+Table3[Increase],Table1[[#This Row],[ScheduleWeekWritten]])</f>
        <v>11</v>
      </c>
      <c r="F478" t="b">
        <v>0</v>
      </c>
      <c r="G478" t="s">
        <v>42</v>
      </c>
      <c r="H478">
        <v>31</v>
      </c>
      <c r="I478">
        <v>17</v>
      </c>
      <c r="J478" t="s">
        <v>37</v>
      </c>
      <c r="L478" t="str">
        <f>_xlfn.XLOOKUP(Table1[[#This Row],[TeamFavoriteID]],Table2[team_id],Table2[team_name],_xlfn.XLOOKUP(Table1[[#This Row],[TeamFavoriteID]],Table2[team_id_pfr],Table2[team_name],"Even"))</f>
        <v>Even</v>
      </c>
      <c r="N478">
        <f>IF(Table1[[#This Row],[TeamFavorite]]=Table1[[#This Row],[TeamHome]],Table1[[#This Row],[ScoreAway]]-Table1[[#This Row],[ScoreHome]],Table1[[#This Row],[ScoreHome]]-Table1[[#This Row],[ScoreAway]])</f>
        <v>14</v>
      </c>
      <c r="O478">
        <f>IF(Table1[[#This Row],[SpreadActual]]&lt;Table1[[#This Row],[SpreadFavorite]],1,0)</f>
        <v>0</v>
      </c>
      <c r="Q478" t="s">
        <v>83</v>
      </c>
      <c r="R478" t="b">
        <v>0</v>
      </c>
    </row>
    <row r="479" spans="1:22" x14ac:dyDescent="0.2">
      <c r="A479" s="1">
        <v>25159</v>
      </c>
      <c r="B479">
        <v>1968</v>
      </c>
      <c r="C479">
        <f>_xlfn.MAXIFS(Table1[ScheduleWeekWritten],Table1[ScheduleSeason],Table1[[#This Row],[ScheduleSeason]])</f>
        <v>15</v>
      </c>
      <c r="D479">
        <v>11</v>
      </c>
      <c r="E479" cm="1">
        <f t="array" ref="E479">_xlfn.XLOOKUP(Table1[[#This Row],[ScheduleWeekWritten]],Table3[Game],100+Table3[Increase],Table1[[#This Row],[ScheduleWeekWritten]])</f>
        <v>11</v>
      </c>
      <c r="F479" t="b">
        <v>0</v>
      </c>
      <c r="G479" t="s">
        <v>19</v>
      </c>
      <c r="H479">
        <v>21</v>
      </c>
      <c r="I479">
        <v>38</v>
      </c>
      <c r="J479" t="s">
        <v>101</v>
      </c>
      <c r="K479" t="s">
        <v>91</v>
      </c>
      <c r="L479" t="str">
        <f>_xlfn.XLOOKUP(Table1[[#This Row],[TeamFavoriteID]],Table2[team_id],Table2[team_name],_xlfn.XLOOKUP(Table1[[#This Row],[TeamFavoriteID]],Table2[team_id_pfr],Table2[team_name],"Even"))</f>
        <v>Miami Dolphins</v>
      </c>
      <c r="M479">
        <v>-7</v>
      </c>
      <c r="N479">
        <f>IF(Table1[[#This Row],[TeamFavorite]]=Table1[[#This Row],[TeamHome]],Table1[[#This Row],[ScoreAway]]-Table1[[#This Row],[ScoreHome]],Table1[[#This Row],[ScoreHome]]-Table1[[#This Row],[ScoreAway]])</f>
        <v>17</v>
      </c>
      <c r="O479">
        <f>IF(Table1[[#This Row],[SpreadActual]]&lt;Table1[[#This Row],[SpreadFavorite]],1,0)</f>
        <v>0</v>
      </c>
      <c r="Q479" t="s">
        <v>22</v>
      </c>
      <c r="R479" t="b">
        <v>0</v>
      </c>
    </row>
    <row r="480" spans="1:22" x14ac:dyDescent="0.2">
      <c r="A480" s="1">
        <v>25159</v>
      </c>
      <c r="B480">
        <v>1968</v>
      </c>
      <c r="C480">
        <f>_xlfn.MAXIFS(Table1[ScheduleWeekWritten],Table1[ScheduleSeason],Table1[[#This Row],[ScheduleSeason]])</f>
        <v>15</v>
      </c>
      <c r="D480">
        <v>10</v>
      </c>
      <c r="E480" cm="1">
        <f t="array" ref="E480">_xlfn.XLOOKUP(Table1[[#This Row],[ScheduleWeekWritten]],Table3[Game],100+Table3[Increase],Table1[[#This Row],[ScheduleWeekWritten]])</f>
        <v>10</v>
      </c>
      <c r="F480" t="b">
        <v>0</v>
      </c>
      <c r="G480" t="s">
        <v>50</v>
      </c>
      <c r="H480">
        <v>7</v>
      </c>
      <c r="I480">
        <v>6</v>
      </c>
      <c r="J480" t="s">
        <v>58</v>
      </c>
      <c r="K480" t="s">
        <v>90</v>
      </c>
      <c r="L480" t="str">
        <f>_xlfn.XLOOKUP(Table1[[#This Row],[TeamFavoriteID]],Table2[team_id],Table2[team_name],_xlfn.XLOOKUP(Table1[[#This Row],[TeamFavoriteID]],Table2[team_id_pfr],Table2[team_name],"Even"))</f>
        <v>New York Giants</v>
      </c>
      <c r="M480">
        <v>-14</v>
      </c>
      <c r="N480">
        <f>IF(Table1[[#This Row],[TeamFavorite]]=Table1[[#This Row],[TeamHome]],Table1[[#This Row],[ScoreAway]]-Table1[[#This Row],[ScoreHome]],Table1[[#This Row],[ScoreHome]]-Table1[[#This Row],[ScoreAway]])</f>
        <v>-1</v>
      </c>
      <c r="O480">
        <f>IF(Table1[[#This Row],[SpreadActual]]&lt;Table1[[#This Row],[SpreadFavorite]],1,0)</f>
        <v>0</v>
      </c>
      <c r="Q480" t="s">
        <v>84</v>
      </c>
      <c r="R480" t="b">
        <v>0</v>
      </c>
      <c r="S480">
        <v>40</v>
      </c>
      <c r="T480">
        <v>14</v>
      </c>
      <c r="U480">
        <v>79</v>
      </c>
    </row>
    <row r="481" spans="1:21" x14ac:dyDescent="0.2">
      <c r="A481" s="1">
        <v>25159</v>
      </c>
      <c r="B481">
        <v>1968</v>
      </c>
      <c r="C481">
        <f>_xlfn.MAXIFS(Table1[ScheduleWeekWritten],Table1[ScheduleSeason],Table1[[#This Row],[ScheduleSeason]])</f>
        <v>15</v>
      </c>
      <c r="D481">
        <v>11</v>
      </c>
      <c r="E481" cm="1">
        <f t="array" ref="E481">_xlfn.XLOOKUP(Table1[[#This Row],[ScheduleWeekWritten]],Table3[Game],100+Table3[Increase],Table1[[#This Row],[ScheduleWeekWritten]])</f>
        <v>11</v>
      </c>
      <c r="F481" t="b">
        <v>0</v>
      </c>
      <c r="G481" t="s">
        <v>20</v>
      </c>
      <c r="H481">
        <v>43</v>
      </c>
      <c r="I481">
        <v>32</v>
      </c>
      <c r="J481" t="s">
        <v>31</v>
      </c>
      <c r="K481" t="s">
        <v>21</v>
      </c>
      <c r="L481" t="str">
        <f>_xlfn.XLOOKUP(Table1[[#This Row],[TeamFavoriteID]],Table2[team_id],Table2[team_name],_xlfn.XLOOKUP(Table1[[#This Row],[TeamFavoriteID]],Table2[team_id_pfr],Table2[team_name],"Even"))</f>
        <v>Las Vegas Raiders</v>
      </c>
      <c r="M481">
        <v>-8</v>
      </c>
      <c r="N481">
        <f>IF(Table1[[#This Row],[TeamFavorite]]=Table1[[#This Row],[TeamHome]],Table1[[#This Row],[ScoreAway]]-Table1[[#This Row],[ScoreHome]],Table1[[#This Row],[ScoreHome]]-Table1[[#This Row],[ScoreAway]])</f>
        <v>11</v>
      </c>
      <c r="O481">
        <f>IF(Table1[[#This Row],[SpreadActual]]&lt;Table1[[#This Row],[SpreadFavorite]],1,0)</f>
        <v>0</v>
      </c>
      <c r="Q481" t="s">
        <v>76</v>
      </c>
      <c r="R481" t="b">
        <v>0</v>
      </c>
    </row>
    <row r="482" spans="1:21" x14ac:dyDescent="0.2">
      <c r="A482" s="1">
        <v>25159</v>
      </c>
      <c r="B482">
        <v>1968</v>
      </c>
      <c r="C482">
        <f>_xlfn.MAXIFS(Table1[ScheduleWeekWritten],Table1[ScheduleSeason],Table1[[#This Row],[ScheduleSeason]])</f>
        <v>15</v>
      </c>
      <c r="D482">
        <v>10</v>
      </c>
      <c r="E482" cm="1">
        <f t="array" ref="E482">_xlfn.XLOOKUP(Table1[[#This Row],[ScheduleWeekWritten]],Table3[Game],100+Table3[Increase],Table1[[#This Row],[ScheduleWeekWritten]])</f>
        <v>10</v>
      </c>
      <c r="F482" t="b">
        <v>0</v>
      </c>
      <c r="G482" t="s">
        <v>49</v>
      </c>
      <c r="H482">
        <v>24</v>
      </c>
      <c r="I482">
        <v>45</v>
      </c>
      <c r="J482" t="s">
        <v>62</v>
      </c>
      <c r="K482" t="s">
        <v>63</v>
      </c>
      <c r="L482" t="str">
        <f>_xlfn.XLOOKUP(Table1[[#This Row],[TeamFavoriteID]],Table2[team_id],Table2[team_name],_xlfn.XLOOKUP(Table1[[#This Row],[TeamFavoriteID]],Table2[team_id_pfr],Table2[team_name],"Even"))</f>
        <v>Cleveland Browns</v>
      </c>
      <c r="M482">
        <v>-9</v>
      </c>
      <c r="N482">
        <f>IF(Table1[[#This Row],[TeamFavorite]]=Table1[[#This Row],[TeamHome]],Table1[[#This Row],[ScoreAway]]-Table1[[#This Row],[ScoreHome]],Table1[[#This Row],[ScoreHome]]-Table1[[#This Row],[ScoreAway]])</f>
        <v>-21</v>
      </c>
      <c r="O482">
        <f>IF(Table1[[#This Row],[SpreadActual]]&lt;Table1[[#This Row],[SpreadFavorite]],1,0)</f>
        <v>1</v>
      </c>
      <c r="Q482" t="s">
        <v>52</v>
      </c>
      <c r="R482" t="b">
        <v>0</v>
      </c>
      <c r="S482">
        <v>47</v>
      </c>
      <c r="T482">
        <v>9</v>
      </c>
      <c r="U482">
        <v>90</v>
      </c>
    </row>
    <row r="483" spans="1:21" x14ac:dyDescent="0.2">
      <c r="A483" s="1">
        <v>25159</v>
      </c>
      <c r="B483">
        <v>1968</v>
      </c>
      <c r="C483">
        <f>_xlfn.MAXIFS(Table1[ScheduleWeekWritten],Table1[ScheduleSeason],Table1[[#This Row],[ScheduleSeason]])</f>
        <v>15</v>
      </c>
      <c r="D483">
        <v>10</v>
      </c>
      <c r="E483" cm="1">
        <f t="array" ref="E483">_xlfn.XLOOKUP(Table1[[#This Row],[ScheduleWeekWritten]],Table3[Game],100+Table3[Increase],Table1[[#This Row],[ScheduleWeekWritten]])</f>
        <v>10</v>
      </c>
      <c r="F483" t="b">
        <v>0</v>
      </c>
      <c r="G483" t="s">
        <v>53</v>
      </c>
      <c r="H483">
        <v>20</v>
      </c>
      <c r="I483">
        <v>20</v>
      </c>
      <c r="J483" t="s">
        <v>39</v>
      </c>
      <c r="K483" t="s">
        <v>40</v>
      </c>
      <c r="L483" t="str">
        <f>_xlfn.XLOOKUP(Table1[[#This Row],[TeamFavoriteID]],Table2[team_id],Table2[team_name],_xlfn.XLOOKUP(Table1[[#This Row],[TeamFavoriteID]],Table2[team_id_pfr],Table2[team_name],"Even"))</f>
        <v>Los Angeles Rams</v>
      </c>
      <c r="M483">
        <v>-6</v>
      </c>
      <c r="N483">
        <f>IF(Table1[[#This Row],[TeamFavorite]]=Table1[[#This Row],[TeamHome]],Table1[[#This Row],[ScoreAway]]-Table1[[#This Row],[ScoreHome]],Table1[[#This Row],[ScoreHome]]-Table1[[#This Row],[ScoreAway]])</f>
        <v>0</v>
      </c>
      <c r="O483">
        <f>IF(Table1[[#This Row],[SpreadActual]]&lt;Table1[[#This Row],[SpreadFavorite]],1,0)</f>
        <v>0</v>
      </c>
      <c r="Q483" t="s">
        <v>56</v>
      </c>
      <c r="R483" t="b">
        <v>0</v>
      </c>
      <c r="S483">
        <v>55</v>
      </c>
      <c r="T483">
        <v>7</v>
      </c>
      <c r="U483">
        <v>78</v>
      </c>
    </row>
    <row r="484" spans="1:21" x14ac:dyDescent="0.2">
      <c r="A484" s="1">
        <v>25159</v>
      </c>
      <c r="B484">
        <v>1968</v>
      </c>
      <c r="C484">
        <f>_xlfn.MAXIFS(Table1[ScheduleWeekWritten],Table1[ScheduleSeason],Table1[[#This Row],[ScheduleSeason]])</f>
        <v>15</v>
      </c>
      <c r="D484">
        <v>10</v>
      </c>
      <c r="E484" cm="1">
        <f t="array" ref="E484">_xlfn.XLOOKUP(Table1[[#This Row],[ScheduleWeekWritten]],Table3[Game],100+Table3[Increase],Table1[[#This Row],[ScheduleWeekWritten]])</f>
        <v>10</v>
      </c>
      <c r="F484" t="b">
        <v>0</v>
      </c>
      <c r="G484" t="s">
        <v>61</v>
      </c>
      <c r="H484">
        <v>24</v>
      </c>
      <c r="I484">
        <v>44</v>
      </c>
      <c r="J484" t="s">
        <v>67</v>
      </c>
      <c r="K484" t="s">
        <v>68</v>
      </c>
      <c r="L484" t="str">
        <f>_xlfn.XLOOKUP(Table1[[#This Row],[TeamFavoriteID]],Table2[team_id],Table2[team_name],_xlfn.XLOOKUP(Table1[[#This Row],[TeamFavoriteID]],Table2[team_id_pfr],Table2[team_name],"Even"))</f>
        <v>Dallas Cowboys</v>
      </c>
      <c r="M484">
        <v>-14</v>
      </c>
      <c r="N484">
        <f>IF(Table1[[#This Row],[TeamFavorite]]=Table1[[#This Row],[TeamHome]],Table1[[#This Row],[ScoreAway]]-Table1[[#This Row],[ScoreHome]],Table1[[#This Row],[ScoreHome]]-Table1[[#This Row],[ScoreAway]])</f>
        <v>-20</v>
      </c>
      <c r="O484">
        <f>IF(Table1[[#This Row],[SpreadActual]]&lt;Table1[[#This Row],[SpreadFavorite]],1,0)</f>
        <v>1</v>
      </c>
      <c r="Q484" t="s">
        <v>64</v>
      </c>
      <c r="R484" t="b">
        <v>0</v>
      </c>
      <c r="S484">
        <v>52</v>
      </c>
      <c r="T484">
        <v>8</v>
      </c>
      <c r="U484">
        <v>79</v>
      </c>
    </row>
    <row r="485" spans="1:21" x14ac:dyDescent="0.2">
      <c r="A485" s="1">
        <v>25166</v>
      </c>
      <c r="B485">
        <v>1968</v>
      </c>
      <c r="C485">
        <f>_xlfn.MAXIFS(Table1[ScheduleWeekWritten],Table1[ScheduleSeason],Table1[[#This Row],[ScheduleSeason]])</f>
        <v>15</v>
      </c>
      <c r="D485">
        <v>11</v>
      </c>
      <c r="E485" cm="1">
        <f t="array" ref="E485">_xlfn.XLOOKUP(Table1[[#This Row],[ScheduleWeekWritten]],Table3[Game],100+Table3[Increase],Table1[[#This Row],[ScheduleWeekWritten]])</f>
        <v>11</v>
      </c>
      <c r="F485" t="b">
        <v>0</v>
      </c>
      <c r="G485" t="s">
        <v>34</v>
      </c>
      <c r="H485">
        <v>21</v>
      </c>
      <c r="I485">
        <v>9</v>
      </c>
      <c r="J485" t="s">
        <v>54</v>
      </c>
      <c r="K485" t="s">
        <v>72</v>
      </c>
      <c r="L485" t="str">
        <f>_xlfn.XLOOKUP(Table1[[#This Row],[TeamFavoriteID]],Table2[team_id],Table2[team_name],_xlfn.XLOOKUP(Table1[[#This Row],[TeamFavoriteID]],Table2[team_id_pfr],Table2[team_name],"Even"))</f>
        <v>Baltimore Colts</v>
      </c>
      <c r="M485">
        <v>-11</v>
      </c>
      <c r="N485">
        <f>IF(Table1[[#This Row],[TeamFavorite]]=Table1[[#This Row],[TeamHome]],Table1[[#This Row],[ScoreAway]]-Table1[[#This Row],[ScoreHome]],Table1[[#This Row],[ScoreHome]]-Table1[[#This Row],[ScoreAway]])</f>
        <v>-12</v>
      </c>
      <c r="O485">
        <f>IF(Table1[[#This Row],[SpreadActual]]&lt;Table1[[#This Row],[SpreadFavorite]],1,0)</f>
        <v>1</v>
      </c>
      <c r="Q485" t="s">
        <v>80</v>
      </c>
      <c r="R485" t="b">
        <v>0</v>
      </c>
      <c r="S485">
        <v>50</v>
      </c>
      <c r="T485">
        <v>9</v>
      </c>
      <c r="U485">
        <v>63</v>
      </c>
    </row>
    <row r="486" spans="1:21" x14ac:dyDescent="0.2">
      <c r="A486" s="1">
        <v>25166</v>
      </c>
      <c r="B486">
        <v>1968</v>
      </c>
      <c r="C486">
        <f>_xlfn.MAXIFS(Table1[ScheduleWeekWritten],Table1[ScheduleSeason],Table1[[#This Row],[ScheduleSeason]])</f>
        <v>15</v>
      </c>
      <c r="D486">
        <v>12</v>
      </c>
      <c r="E486" cm="1">
        <f t="array" ref="E486">_xlfn.XLOOKUP(Table1[[#This Row],[ScheduleWeekWritten]],Table3[Game],100+Table3[Increase],Table1[[#This Row],[ScheduleWeekWritten]])</f>
        <v>12</v>
      </c>
      <c r="F486" t="b">
        <v>0</v>
      </c>
      <c r="G486" t="s">
        <v>37</v>
      </c>
      <c r="H486">
        <v>10</v>
      </c>
      <c r="I486">
        <v>34</v>
      </c>
      <c r="J486" t="s">
        <v>19</v>
      </c>
      <c r="K486" t="s">
        <v>70</v>
      </c>
      <c r="L486" t="str">
        <f>_xlfn.XLOOKUP(Table1[[#This Row],[TeamFavoriteID]],Table2[team_id],Table2[team_name],_xlfn.XLOOKUP(Table1[[#This Row],[TeamFavoriteID]],Table2[team_id_pfr],Table2[team_name],"Even"))</f>
        <v>Boston Patriots</v>
      </c>
      <c r="M486">
        <v>-1</v>
      </c>
      <c r="N486">
        <f>IF(Table1[[#This Row],[TeamFavorite]]=Table1[[#This Row],[TeamHome]],Table1[[#This Row],[ScoreAway]]-Table1[[#This Row],[ScoreHome]],Table1[[#This Row],[ScoreHome]]-Table1[[#This Row],[ScoreAway]])</f>
        <v>24</v>
      </c>
      <c r="O486">
        <f>IF(Table1[[#This Row],[SpreadActual]]&lt;Table1[[#This Row],[SpreadFavorite]],1,0)</f>
        <v>0</v>
      </c>
      <c r="Q486" t="s">
        <v>81</v>
      </c>
      <c r="R486" t="b">
        <v>0</v>
      </c>
    </row>
    <row r="487" spans="1:21" x14ac:dyDescent="0.2">
      <c r="A487" s="1">
        <v>25166</v>
      </c>
      <c r="B487">
        <v>1968</v>
      </c>
      <c r="C487">
        <f>_xlfn.MAXIFS(Table1[ScheduleWeekWritten],Table1[ScheduleSeason],Table1[[#This Row],[ScheduleSeason]])</f>
        <v>15</v>
      </c>
      <c r="D487">
        <v>11</v>
      </c>
      <c r="E487" cm="1">
        <f t="array" ref="E487">_xlfn.XLOOKUP(Table1[[#This Row],[ScheduleWeekWritten]],Table3[Game],100+Table3[Increase],Table1[[#This Row],[ScheduleWeekWritten]])</f>
        <v>11</v>
      </c>
      <c r="F487" t="b">
        <v>0</v>
      </c>
      <c r="G487" t="s">
        <v>46</v>
      </c>
      <c r="H487">
        <v>3</v>
      </c>
      <c r="I487">
        <v>34</v>
      </c>
      <c r="J487" t="s">
        <v>67</v>
      </c>
      <c r="K487" t="s">
        <v>68</v>
      </c>
      <c r="L487" t="str">
        <f>_xlfn.XLOOKUP(Table1[[#This Row],[TeamFavoriteID]],Table2[team_id],Table2[team_name],_xlfn.XLOOKUP(Table1[[#This Row],[TeamFavoriteID]],Table2[team_id_pfr],Table2[team_name],"Even"))</f>
        <v>Dallas Cowboys</v>
      </c>
      <c r="M487">
        <v>-13</v>
      </c>
      <c r="N487">
        <f>IF(Table1[[#This Row],[TeamFavorite]]=Table1[[#This Row],[TeamHome]],Table1[[#This Row],[ScoreAway]]-Table1[[#This Row],[ScoreHome]],Table1[[#This Row],[ScoreHome]]-Table1[[#This Row],[ScoreAway]])</f>
        <v>-31</v>
      </c>
      <c r="O487">
        <f>IF(Table1[[#This Row],[SpreadActual]]&lt;Table1[[#This Row],[SpreadFavorite]],1,0)</f>
        <v>1</v>
      </c>
      <c r="Q487" t="s">
        <v>86</v>
      </c>
      <c r="R487" t="b">
        <v>0</v>
      </c>
      <c r="S487">
        <v>45</v>
      </c>
      <c r="T487">
        <v>12</v>
      </c>
      <c r="U487">
        <v>70</v>
      </c>
    </row>
    <row r="488" spans="1:21" x14ac:dyDescent="0.2">
      <c r="A488" s="1">
        <v>25166</v>
      </c>
      <c r="B488">
        <v>1968</v>
      </c>
      <c r="C488">
        <f>_xlfn.MAXIFS(Table1[ScheduleWeekWritten],Table1[ScheduleSeason],Table1[[#This Row],[ScheduleSeason]])</f>
        <v>15</v>
      </c>
      <c r="D488">
        <v>12</v>
      </c>
      <c r="E488" cm="1">
        <f t="array" ref="E488">_xlfn.XLOOKUP(Table1[[#This Row],[ScheduleWeekWritten]],Table3[Game],100+Table3[Increase],Table1[[#This Row],[ScheduleWeekWritten]])</f>
        <v>12</v>
      </c>
      <c r="F488" t="b">
        <v>0</v>
      </c>
      <c r="G488" t="s">
        <v>101</v>
      </c>
      <c r="H488">
        <v>0</v>
      </c>
      <c r="I488">
        <v>34</v>
      </c>
      <c r="J488" t="s">
        <v>20</v>
      </c>
      <c r="K488" t="s">
        <v>21</v>
      </c>
      <c r="L488" t="str">
        <f>_xlfn.XLOOKUP(Table1[[#This Row],[TeamFavoriteID]],Table2[team_id],Table2[team_name],_xlfn.XLOOKUP(Table1[[#This Row],[TeamFavoriteID]],Table2[team_id_pfr],Table2[team_name],"Even"))</f>
        <v>Las Vegas Raiders</v>
      </c>
      <c r="M488">
        <v>-16</v>
      </c>
      <c r="N488">
        <f>IF(Table1[[#This Row],[TeamFavorite]]=Table1[[#This Row],[TeamHome]],Table1[[#This Row],[ScoreAway]]-Table1[[#This Row],[ScoreHome]],Table1[[#This Row],[ScoreHome]]-Table1[[#This Row],[ScoreAway]])</f>
        <v>-34</v>
      </c>
      <c r="O488">
        <f>IF(Table1[[#This Row],[SpreadActual]]&lt;Table1[[#This Row],[SpreadFavorite]],1,0)</f>
        <v>1</v>
      </c>
      <c r="Q488" t="s">
        <v>105</v>
      </c>
      <c r="R488" t="b">
        <v>0</v>
      </c>
    </row>
    <row r="489" spans="1:21" x14ac:dyDescent="0.2">
      <c r="A489" s="1">
        <v>25166</v>
      </c>
      <c r="B489">
        <v>1968</v>
      </c>
      <c r="C489">
        <f>_xlfn.MAXIFS(Table1[ScheduleWeekWritten],Table1[ScheduleSeason],Table1[[#This Row],[ScheduleSeason]])</f>
        <v>15</v>
      </c>
      <c r="D489">
        <v>11</v>
      </c>
      <c r="E489" cm="1">
        <f t="array" ref="E489">_xlfn.XLOOKUP(Table1[[#This Row],[ScheduleWeekWritten]],Table3[Game],100+Table3[Increase],Table1[[#This Row],[ScheduleWeekWritten]])</f>
        <v>11</v>
      </c>
      <c r="F489" t="b">
        <v>0</v>
      </c>
      <c r="G489" t="s">
        <v>62</v>
      </c>
      <c r="H489">
        <v>47</v>
      </c>
      <c r="I489">
        <v>13</v>
      </c>
      <c r="J489" t="s">
        <v>58</v>
      </c>
      <c r="K489" t="s">
        <v>63</v>
      </c>
      <c r="L489" t="str">
        <f>_xlfn.XLOOKUP(Table1[[#This Row],[TeamFavoriteID]],Table2[team_id],Table2[team_name],_xlfn.XLOOKUP(Table1[[#This Row],[TeamFavoriteID]],Table2[team_id_pfr],Table2[team_name],"Even"))</f>
        <v>Cleveland Browns</v>
      </c>
      <c r="M489">
        <v>-17</v>
      </c>
      <c r="N489">
        <f>IF(Table1[[#This Row],[TeamFavorite]]=Table1[[#This Row],[TeamHome]],Table1[[#This Row],[ScoreAway]]-Table1[[#This Row],[ScoreHome]],Table1[[#This Row],[ScoreHome]]-Table1[[#This Row],[ScoreAway]])</f>
        <v>-34</v>
      </c>
      <c r="O489">
        <f>IF(Table1[[#This Row],[SpreadActual]]&lt;Table1[[#This Row],[SpreadFavorite]],1,0)</f>
        <v>1</v>
      </c>
      <c r="Q489" t="s">
        <v>66</v>
      </c>
      <c r="R489" t="b">
        <v>0</v>
      </c>
      <c r="S489">
        <v>52</v>
      </c>
      <c r="T489">
        <v>13</v>
      </c>
      <c r="U489">
        <v>70</v>
      </c>
    </row>
    <row r="490" spans="1:21" x14ac:dyDescent="0.2">
      <c r="A490" s="1">
        <v>25166</v>
      </c>
      <c r="B490">
        <v>1968</v>
      </c>
      <c r="C490">
        <f>_xlfn.MAXIFS(Table1[ScheduleWeekWritten],Table1[ScheduleSeason],Table1[[#This Row],[ScheduleSeason]])</f>
        <v>15</v>
      </c>
      <c r="D490">
        <v>12</v>
      </c>
      <c r="E490" cm="1">
        <f t="array" ref="E490">_xlfn.XLOOKUP(Table1[[#This Row],[ScheduleWeekWritten]],Table3[Game],100+Table3[Increase],Table1[[#This Row],[ScheduleWeekWritten]])</f>
        <v>12</v>
      </c>
      <c r="F490" t="b">
        <v>0</v>
      </c>
      <c r="G490" t="s">
        <v>24</v>
      </c>
      <c r="H490">
        <v>34</v>
      </c>
      <c r="I490">
        <v>32</v>
      </c>
      <c r="J490" t="s">
        <v>28</v>
      </c>
      <c r="L490" t="str">
        <f>_xlfn.XLOOKUP(Table1[[#This Row],[TeamFavoriteID]],Table2[team_id],Table2[team_name],_xlfn.XLOOKUP(Table1[[#This Row],[TeamFavoriteID]],Table2[team_id_pfr],Table2[team_name],"Even"))</f>
        <v>Even</v>
      </c>
      <c r="N490">
        <f>IF(Table1[[#This Row],[TeamFavorite]]=Table1[[#This Row],[TeamHome]],Table1[[#This Row],[ScoreAway]]-Table1[[#This Row],[ScoreHome]],Table1[[#This Row],[ScoreHome]]-Table1[[#This Row],[ScoreAway]])</f>
        <v>2</v>
      </c>
      <c r="O490">
        <f>IF(Table1[[#This Row],[SpreadActual]]&lt;Table1[[#This Row],[SpreadFavorite]],1,0)</f>
        <v>0</v>
      </c>
      <c r="Q490" t="s">
        <v>71</v>
      </c>
      <c r="R490" t="b">
        <v>0</v>
      </c>
    </row>
    <row r="491" spans="1:21" x14ac:dyDescent="0.2">
      <c r="A491" s="1">
        <v>25166</v>
      </c>
      <c r="B491">
        <v>1968</v>
      </c>
      <c r="C491">
        <f>_xlfn.MAXIFS(Table1[ScheduleWeekWritten],Table1[ScheduleSeason],Table1[[#This Row],[ScheduleSeason]])</f>
        <v>15</v>
      </c>
      <c r="D491">
        <v>11</v>
      </c>
      <c r="E491" cm="1">
        <f t="array" ref="E491">_xlfn.XLOOKUP(Table1[[#This Row],[ScheduleWeekWritten]],Table3[Game],100+Table3[Increase],Table1[[#This Row],[ScheduleWeekWritten]])</f>
        <v>11</v>
      </c>
      <c r="F491" t="b">
        <v>0</v>
      </c>
      <c r="G491" t="s">
        <v>45</v>
      </c>
      <c r="H491">
        <v>20</v>
      </c>
      <c r="I491">
        <v>20</v>
      </c>
      <c r="J491" t="s">
        <v>95</v>
      </c>
      <c r="K491" t="s">
        <v>79</v>
      </c>
      <c r="L491" t="str">
        <f>_xlfn.XLOOKUP(Table1[[#This Row],[TeamFavoriteID]],Table2[team_id],Table2[team_name],_xlfn.XLOOKUP(Table1[[#This Row],[TeamFavoriteID]],Table2[team_id_pfr],Table2[team_name],"Even"))</f>
        <v>Detroit Lions</v>
      </c>
      <c r="M491">
        <v>-11</v>
      </c>
      <c r="N491">
        <f>IF(Table1[[#This Row],[TeamFavorite]]=Table1[[#This Row],[TeamHome]],Table1[[#This Row],[ScoreAway]]-Table1[[#This Row],[ScoreHome]],Table1[[#This Row],[ScoreHome]]-Table1[[#This Row],[ScoreAway]])</f>
        <v>0</v>
      </c>
      <c r="O491">
        <f>IF(Table1[[#This Row],[SpreadActual]]&lt;Table1[[#This Row],[SpreadFavorite]],1,0)</f>
        <v>0</v>
      </c>
      <c r="Q491" t="s">
        <v>48</v>
      </c>
      <c r="R491" t="b">
        <v>0</v>
      </c>
      <c r="S491">
        <v>50</v>
      </c>
      <c r="T491">
        <v>15</v>
      </c>
      <c r="U491">
        <v>63</v>
      </c>
    </row>
    <row r="492" spans="1:21" x14ac:dyDescent="0.2">
      <c r="A492" s="1">
        <v>25166</v>
      </c>
      <c r="B492">
        <v>1968</v>
      </c>
      <c r="C492">
        <f>_xlfn.MAXIFS(Table1[ScheduleWeekWritten],Table1[ScheduleSeason],Table1[[#This Row],[ScheduleSeason]])</f>
        <v>15</v>
      </c>
      <c r="D492">
        <v>11</v>
      </c>
      <c r="E492" cm="1">
        <f t="array" ref="E492">_xlfn.XLOOKUP(Table1[[#This Row],[ScheduleWeekWritten]],Table3[Game],100+Table3[Increase],Table1[[#This Row],[ScheduleWeekWritten]])</f>
        <v>11</v>
      </c>
      <c r="F492" t="b">
        <v>0</v>
      </c>
      <c r="G492" t="s">
        <v>39</v>
      </c>
      <c r="H492">
        <v>24</v>
      </c>
      <c r="I492">
        <v>21</v>
      </c>
      <c r="J492" t="s">
        <v>50</v>
      </c>
      <c r="K492" t="s">
        <v>40</v>
      </c>
      <c r="L492" t="str">
        <f>_xlfn.XLOOKUP(Table1[[#This Row],[TeamFavoriteID]],Table2[team_id],Table2[team_name],_xlfn.XLOOKUP(Table1[[#This Row],[TeamFavoriteID]],Table2[team_id_pfr],Table2[team_name],"Even"))</f>
        <v>Los Angeles Rams</v>
      </c>
      <c r="M492">
        <v>-10</v>
      </c>
      <c r="N492">
        <f>IF(Table1[[#This Row],[TeamFavorite]]=Table1[[#This Row],[TeamHome]],Table1[[#This Row],[ScoreAway]]-Table1[[#This Row],[ScoreHome]],Table1[[#This Row],[ScoreHome]]-Table1[[#This Row],[ScoreAway]])</f>
        <v>-3</v>
      </c>
      <c r="O492">
        <f>IF(Table1[[#This Row],[SpreadActual]]&lt;Table1[[#This Row],[SpreadFavorite]],1,0)</f>
        <v>0</v>
      </c>
      <c r="Q492" t="s">
        <v>65</v>
      </c>
      <c r="R492" t="b">
        <v>0</v>
      </c>
      <c r="S492">
        <v>59</v>
      </c>
      <c r="T492">
        <v>6</v>
      </c>
      <c r="U492">
        <v>89</v>
      </c>
    </row>
    <row r="493" spans="1:21" x14ac:dyDescent="0.2">
      <c r="A493" s="1">
        <v>25166</v>
      </c>
      <c r="B493">
        <v>1968</v>
      </c>
      <c r="C493">
        <f>_xlfn.MAXIFS(Table1[ScheduleWeekWritten],Table1[ScheduleSeason],Table1[[#This Row],[ScheduleSeason]])</f>
        <v>15</v>
      </c>
      <c r="D493">
        <v>11</v>
      </c>
      <c r="E493" cm="1">
        <f t="array" ref="E493">_xlfn.XLOOKUP(Table1[[#This Row],[ScheduleWeekWritten]],Table3[Game],100+Table3[Increase],Table1[[#This Row],[ScheduleWeekWritten]])</f>
        <v>11</v>
      </c>
      <c r="F493" t="b">
        <v>0</v>
      </c>
      <c r="G493" t="s">
        <v>49</v>
      </c>
      <c r="H493">
        <v>28</v>
      </c>
      <c r="I493">
        <v>45</v>
      </c>
      <c r="J493" t="s">
        <v>53</v>
      </c>
      <c r="K493" t="s">
        <v>87</v>
      </c>
      <c r="L493" t="str">
        <f>_xlfn.XLOOKUP(Table1[[#This Row],[TeamFavoriteID]],Table2[team_id],Table2[team_name],_xlfn.XLOOKUP(Table1[[#This Row],[TeamFavoriteID]],Table2[team_id_pfr],Table2[team_name],"Even"))</f>
        <v>San Francisco 49ers</v>
      </c>
      <c r="M493">
        <v>-6</v>
      </c>
      <c r="N493">
        <f>IF(Table1[[#This Row],[TeamFavorite]]=Table1[[#This Row],[TeamHome]],Table1[[#This Row],[ScoreAway]]-Table1[[#This Row],[ScoreHome]],Table1[[#This Row],[ScoreHome]]-Table1[[#This Row],[ScoreAway]])</f>
        <v>-17</v>
      </c>
      <c r="O493">
        <f>IF(Table1[[#This Row],[SpreadActual]]&lt;Table1[[#This Row],[SpreadFavorite]],1,0)</f>
        <v>1</v>
      </c>
      <c r="Q493" t="s">
        <v>52</v>
      </c>
      <c r="R493" t="b">
        <v>0</v>
      </c>
      <c r="S493">
        <v>53</v>
      </c>
      <c r="T493">
        <v>12</v>
      </c>
      <c r="U493">
        <v>60</v>
      </c>
    </row>
    <row r="494" spans="1:21" x14ac:dyDescent="0.2">
      <c r="A494" s="1">
        <v>25166</v>
      </c>
      <c r="B494">
        <v>1968</v>
      </c>
      <c r="C494">
        <f>_xlfn.MAXIFS(Table1[ScheduleWeekWritten],Table1[ScheduleSeason],Table1[[#This Row],[ScheduleSeason]])</f>
        <v>15</v>
      </c>
      <c r="D494">
        <v>12</v>
      </c>
      <c r="E494" cm="1">
        <f t="array" ref="E494">_xlfn.XLOOKUP(Table1[[#This Row],[ScheduleWeekWritten]],Table3[Game],100+Table3[Increase],Table1[[#This Row],[ScheduleWeekWritten]])</f>
        <v>12</v>
      </c>
      <c r="F494" t="b">
        <v>0</v>
      </c>
      <c r="G494" t="s">
        <v>27</v>
      </c>
      <c r="H494">
        <v>15</v>
      </c>
      <c r="I494">
        <v>37</v>
      </c>
      <c r="J494" t="s">
        <v>31</v>
      </c>
      <c r="K494" t="s">
        <v>29</v>
      </c>
      <c r="L494" t="str">
        <f>_xlfn.XLOOKUP(Table1[[#This Row],[TeamFavoriteID]],Table2[team_id],Table2[team_name],_xlfn.XLOOKUP(Table1[[#This Row],[TeamFavoriteID]],Table2[team_id_pfr],Table2[team_name],"Even"))</f>
        <v>Los Angeles Chargers</v>
      </c>
      <c r="M494">
        <v>-5</v>
      </c>
      <c r="N494">
        <f>IF(Table1[[#This Row],[TeamFavorite]]=Table1[[#This Row],[TeamHome]],Table1[[#This Row],[ScoreAway]]-Table1[[#This Row],[ScoreHome]],Table1[[#This Row],[ScoreHome]]-Table1[[#This Row],[ScoreAway]])</f>
        <v>-22</v>
      </c>
      <c r="O494">
        <f>IF(Table1[[#This Row],[SpreadActual]]&lt;Table1[[#This Row],[SpreadFavorite]],1,0)</f>
        <v>1</v>
      </c>
      <c r="Q494" t="s">
        <v>94</v>
      </c>
      <c r="R494" t="b">
        <v>0</v>
      </c>
    </row>
    <row r="495" spans="1:21" x14ac:dyDescent="0.2">
      <c r="A495" s="1">
        <v>25166</v>
      </c>
      <c r="B495">
        <v>1968</v>
      </c>
      <c r="C495">
        <f>_xlfn.MAXIFS(Table1[ScheduleWeekWritten],Table1[ScheduleSeason],Table1[[#This Row],[ScheduleSeason]])</f>
        <v>15</v>
      </c>
      <c r="D495">
        <v>11</v>
      </c>
      <c r="E495" cm="1">
        <f t="array" ref="E495">_xlfn.XLOOKUP(Table1[[#This Row],[ScheduleWeekWritten]],Table3[Game],100+Table3[Increase],Table1[[#This Row],[ScheduleWeekWritten]])</f>
        <v>11</v>
      </c>
      <c r="F495" t="b">
        <v>0</v>
      </c>
      <c r="G495" t="s">
        <v>57</v>
      </c>
      <c r="H495">
        <v>17</v>
      </c>
      <c r="I495">
        <v>12</v>
      </c>
      <c r="J495" t="s">
        <v>38</v>
      </c>
      <c r="K495" t="s">
        <v>59</v>
      </c>
      <c r="L495" t="str">
        <f>_xlfn.XLOOKUP(Table1[[#This Row],[TeamFavoriteID]],Table2[team_id],Table2[team_name],_xlfn.XLOOKUP(Table1[[#This Row],[TeamFavoriteID]],Table2[team_id_pfr],Table2[team_name],"Even"))</f>
        <v>Arizona Cardinals</v>
      </c>
      <c r="M495">
        <v>-11</v>
      </c>
      <c r="N495">
        <f>IF(Table1[[#This Row],[TeamFavorite]]=Table1[[#This Row],[TeamHome]],Table1[[#This Row],[ScoreAway]]-Table1[[#This Row],[ScoreHome]],Table1[[#This Row],[ScoreHome]]-Table1[[#This Row],[ScoreAway]])</f>
        <v>5</v>
      </c>
      <c r="O495">
        <f>IF(Table1[[#This Row],[SpreadActual]]&lt;Table1[[#This Row],[SpreadFavorite]],1,0)</f>
        <v>0</v>
      </c>
      <c r="Q495" t="s">
        <v>60</v>
      </c>
      <c r="R495" t="b">
        <v>0</v>
      </c>
      <c r="S495">
        <v>50</v>
      </c>
      <c r="T495">
        <v>10</v>
      </c>
      <c r="U495">
        <v>72</v>
      </c>
    </row>
    <row r="496" spans="1:21" x14ac:dyDescent="0.2">
      <c r="A496" s="1">
        <v>25166</v>
      </c>
      <c r="B496">
        <v>1968</v>
      </c>
      <c r="C496">
        <f>_xlfn.MAXIFS(Table1[ScheduleWeekWritten],Table1[ScheduleSeason],Table1[[#This Row],[ScheduleSeason]])</f>
        <v>15</v>
      </c>
      <c r="D496">
        <v>11</v>
      </c>
      <c r="E496" cm="1">
        <f t="array" ref="E496">_xlfn.XLOOKUP(Table1[[#This Row],[ScheduleWeekWritten]],Table3[Game],100+Table3[Increase],Table1[[#This Row],[ScheduleWeekWritten]])</f>
        <v>11</v>
      </c>
      <c r="F496" t="b">
        <v>0</v>
      </c>
      <c r="G496" t="s">
        <v>61</v>
      </c>
      <c r="H496">
        <v>7</v>
      </c>
      <c r="I496">
        <v>27</v>
      </c>
      <c r="J496" t="s">
        <v>33</v>
      </c>
      <c r="K496" t="s">
        <v>35</v>
      </c>
      <c r="L496" t="str">
        <f>_xlfn.XLOOKUP(Table1[[#This Row],[TeamFavoriteID]],Table2[team_id],Table2[team_name],_xlfn.XLOOKUP(Table1[[#This Row],[TeamFavoriteID]],Table2[team_id_pfr],Table2[team_name],"Even"))</f>
        <v>Green Bay Packers</v>
      </c>
      <c r="M496">
        <v>-11</v>
      </c>
      <c r="N496">
        <f>IF(Table1[[#This Row],[TeamFavorite]]=Table1[[#This Row],[TeamHome]],Table1[[#This Row],[ScoreAway]]-Table1[[#This Row],[ScoreHome]],Table1[[#This Row],[ScoreHome]]-Table1[[#This Row],[ScoreAway]])</f>
        <v>-20</v>
      </c>
      <c r="O496">
        <f>IF(Table1[[#This Row],[SpreadActual]]&lt;Table1[[#This Row],[SpreadFavorite]],1,0)</f>
        <v>1</v>
      </c>
      <c r="Q496" t="s">
        <v>64</v>
      </c>
      <c r="R496" t="b">
        <v>0</v>
      </c>
      <c r="S496">
        <v>50</v>
      </c>
      <c r="T496">
        <v>10</v>
      </c>
      <c r="U496">
        <v>55</v>
      </c>
    </row>
    <row r="497" spans="1:22" x14ac:dyDescent="0.2">
      <c r="A497" s="1">
        <v>25170</v>
      </c>
      <c r="B497">
        <v>1968</v>
      </c>
      <c r="C497">
        <f>_xlfn.MAXIFS(Table1[ScheduleWeekWritten],Table1[ScheduleSeason],Table1[[#This Row],[ScheduleSeason]])</f>
        <v>15</v>
      </c>
      <c r="D497">
        <v>12</v>
      </c>
      <c r="E497" cm="1">
        <f t="array" ref="E497">_xlfn.XLOOKUP(Table1[[#This Row],[ScheduleWeekWritten]],Table3[Game],100+Table3[Increase],Table1[[#This Row],[ScheduleWeekWritten]])</f>
        <v>12</v>
      </c>
      <c r="F497" t="b">
        <v>0</v>
      </c>
      <c r="G497" t="s">
        <v>67</v>
      </c>
      <c r="H497">
        <v>29</v>
      </c>
      <c r="I497">
        <v>20</v>
      </c>
      <c r="J497" t="s">
        <v>61</v>
      </c>
      <c r="K497" t="s">
        <v>68</v>
      </c>
      <c r="L497" t="str">
        <f>_xlfn.XLOOKUP(Table1[[#This Row],[TeamFavoriteID]],Table2[team_id],Table2[team_name],_xlfn.XLOOKUP(Table1[[#This Row],[TeamFavoriteID]],Table2[team_id_pfr],Table2[team_name],"Even"))</f>
        <v>Dallas Cowboys</v>
      </c>
      <c r="M497">
        <v>-20</v>
      </c>
      <c r="N497">
        <f>IF(Table1[[#This Row],[TeamFavorite]]=Table1[[#This Row],[TeamHome]],Table1[[#This Row],[ScoreAway]]-Table1[[#This Row],[ScoreHome]],Table1[[#This Row],[ScoreHome]]-Table1[[#This Row],[ScoreAway]])</f>
        <v>-9</v>
      </c>
      <c r="O497">
        <f>IF(Table1[[#This Row],[SpreadActual]]&lt;Table1[[#This Row],[SpreadFavorite]],1,0)</f>
        <v>0</v>
      </c>
      <c r="Q497" t="s">
        <v>69</v>
      </c>
      <c r="R497" t="b">
        <v>0</v>
      </c>
      <c r="S497">
        <v>46</v>
      </c>
      <c r="T497">
        <v>15</v>
      </c>
      <c r="U497">
        <v>71</v>
      </c>
    </row>
    <row r="498" spans="1:22" x14ac:dyDescent="0.2">
      <c r="A498" s="1">
        <v>25170</v>
      </c>
      <c r="B498">
        <v>1968</v>
      </c>
      <c r="C498">
        <f>_xlfn.MAXIFS(Table1[ScheduleWeekWritten],Table1[ScheduleSeason],Table1[[#This Row],[ScheduleSeason]])</f>
        <v>15</v>
      </c>
      <c r="D498">
        <v>12</v>
      </c>
      <c r="E498" cm="1">
        <f t="array" ref="E498">_xlfn.XLOOKUP(Table1[[#This Row],[ScheduleWeekWritten]],Table3[Game],100+Table3[Increase],Table1[[#This Row],[ScheduleWeekWritten]])</f>
        <v>12</v>
      </c>
      <c r="F498" t="b">
        <v>0</v>
      </c>
      <c r="G498" t="s">
        <v>45</v>
      </c>
      <c r="H498">
        <v>0</v>
      </c>
      <c r="I498">
        <v>12</v>
      </c>
      <c r="J498" t="s">
        <v>58</v>
      </c>
      <c r="K498" t="s">
        <v>79</v>
      </c>
      <c r="L498" t="str">
        <f>_xlfn.XLOOKUP(Table1[[#This Row],[TeamFavoriteID]],Table2[team_id],Table2[team_name],_xlfn.XLOOKUP(Table1[[#This Row],[TeamFavoriteID]],Table2[team_id_pfr],Table2[team_name],"Even"))</f>
        <v>Detroit Lions</v>
      </c>
      <c r="M498">
        <v>-12</v>
      </c>
      <c r="N498">
        <f>IF(Table1[[#This Row],[TeamFavorite]]=Table1[[#This Row],[TeamHome]],Table1[[#This Row],[ScoreAway]]-Table1[[#This Row],[ScoreHome]],Table1[[#This Row],[ScoreHome]]-Table1[[#This Row],[ScoreAway]])</f>
        <v>12</v>
      </c>
      <c r="O498">
        <f>IF(Table1[[#This Row],[SpreadActual]]&lt;Table1[[#This Row],[SpreadFavorite]],1,0)</f>
        <v>0</v>
      </c>
      <c r="Q498" t="s">
        <v>48</v>
      </c>
      <c r="R498" t="b">
        <v>0</v>
      </c>
      <c r="S498">
        <v>40</v>
      </c>
      <c r="T498">
        <v>15</v>
      </c>
      <c r="U498">
        <v>86</v>
      </c>
    </row>
    <row r="499" spans="1:22" x14ac:dyDescent="0.2">
      <c r="A499" s="1">
        <v>25170</v>
      </c>
      <c r="B499">
        <v>1968</v>
      </c>
      <c r="C499">
        <f>_xlfn.MAXIFS(Table1[ScheduleWeekWritten],Table1[ScheduleSeason],Table1[[#This Row],[ScheduleSeason]])</f>
        <v>15</v>
      </c>
      <c r="D499">
        <v>13</v>
      </c>
      <c r="E499" cm="1">
        <f t="array" ref="E499">_xlfn.XLOOKUP(Table1[[#This Row],[ScheduleWeekWritten]],Table3[Game],100+Table3[Increase],Table1[[#This Row],[ScheduleWeekWritten]])</f>
        <v>13</v>
      </c>
      <c r="F499" t="b">
        <v>0</v>
      </c>
      <c r="G499" t="s">
        <v>42</v>
      </c>
      <c r="H499">
        <v>24</v>
      </c>
      <c r="I499">
        <v>10</v>
      </c>
      <c r="J499" t="s">
        <v>23</v>
      </c>
      <c r="K499" t="s">
        <v>75</v>
      </c>
      <c r="L499" t="str">
        <f>_xlfn.XLOOKUP(Table1[[#This Row],[TeamFavoriteID]],Table2[team_id],Table2[team_name],_xlfn.XLOOKUP(Table1[[#This Row],[TeamFavoriteID]],Table2[team_id_pfr],Table2[team_name],"Even"))</f>
        <v>Kansas City Chiefs</v>
      </c>
      <c r="M499">
        <v>-10</v>
      </c>
      <c r="N499">
        <f>IF(Table1[[#This Row],[TeamFavorite]]=Table1[[#This Row],[TeamHome]],Table1[[#This Row],[ScoreAway]]-Table1[[#This Row],[ScoreHome]],Table1[[#This Row],[ScoreHome]]-Table1[[#This Row],[ScoreAway]])</f>
        <v>-14</v>
      </c>
      <c r="O499">
        <f>IF(Table1[[#This Row],[SpreadActual]]&lt;Table1[[#This Row],[SpreadFavorite]],1,0)</f>
        <v>1</v>
      </c>
      <c r="Q499" t="s">
        <v>83</v>
      </c>
      <c r="R499" t="b">
        <v>0</v>
      </c>
    </row>
    <row r="500" spans="1:22" x14ac:dyDescent="0.2">
      <c r="A500" s="1">
        <v>25170</v>
      </c>
      <c r="B500">
        <v>1968</v>
      </c>
      <c r="C500">
        <f>_xlfn.MAXIFS(Table1[ScheduleWeekWritten],Table1[ScheduleSeason],Table1[[#This Row],[ScheduleSeason]])</f>
        <v>15</v>
      </c>
      <c r="D500">
        <v>13</v>
      </c>
      <c r="E500" cm="1">
        <f t="array" ref="E500">_xlfn.XLOOKUP(Table1[[#This Row],[ScheduleWeekWritten]],Table3[Game],100+Table3[Increase],Table1[[#This Row],[ScheduleWeekWritten]])</f>
        <v>13</v>
      </c>
      <c r="F500" t="b">
        <v>0</v>
      </c>
      <c r="G500" t="s">
        <v>20</v>
      </c>
      <c r="H500">
        <v>13</v>
      </c>
      <c r="I500">
        <v>10</v>
      </c>
      <c r="J500" t="s">
        <v>28</v>
      </c>
      <c r="K500" t="s">
        <v>21</v>
      </c>
      <c r="L500" t="str">
        <f>_xlfn.XLOOKUP(Table1[[#This Row],[TeamFavoriteID]],Table2[team_id],Table2[team_name],_xlfn.XLOOKUP(Table1[[#This Row],[TeamFavoriteID]],Table2[team_id_pfr],Table2[team_name],"Even"))</f>
        <v>Las Vegas Raiders</v>
      </c>
      <c r="M500">
        <v>-24</v>
      </c>
      <c r="N500">
        <f>IF(Table1[[#This Row],[TeamFavorite]]=Table1[[#This Row],[TeamHome]],Table1[[#This Row],[ScoreAway]]-Table1[[#This Row],[ScoreHome]],Table1[[#This Row],[ScoreHome]]-Table1[[#This Row],[ScoreAway]])</f>
        <v>3</v>
      </c>
      <c r="O500">
        <f>IF(Table1[[#This Row],[SpreadActual]]&lt;Table1[[#This Row],[SpreadFavorite]],1,0)</f>
        <v>0</v>
      </c>
      <c r="Q500" t="s">
        <v>76</v>
      </c>
      <c r="R500" t="b">
        <v>0</v>
      </c>
    </row>
    <row r="501" spans="1:22" x14ac:dyDescent="0.2">
      <c r="A501" s="1">
        <v>25173</v>
      </c>
      <c r="B501">
        <v>1968</v>
      </c>
      <c r="C501">
        <f>_xlfn.MAXIFS(Table1[ScheduleWeekWritten],Table1[ScheduleSeason],Table1[[#This Row],[ScheduleSeason]])</f>
        <v>15</v>
      </c>
      <c r="D501">
        <v>12</v>
      </c>
      <c r="E501" cm="1">
        <f t="array" ref="E501">_xlfn.XLOOKUP(Table1[[#This Row],[ScheduleWeekWritten]],Table3[Game],100+Table3[Increase],Table1[[#This Row],[ScheduleWeekWritten]])</f>
        <v>12</v>
      </c>
      <c r="F501" t="b">
        <v>0</v>
      </c>
      <c r="G501" t="s">
        <v>34</v>
      </c>
      <c r="H501">
        <v>44</v>
      </c>
      <c r="I501">
        <v>0</v>
      </c>
      <c r="J501" t="s">
        <v>38</v>
      </c>
      <c r="K501" t="s">
        <v>72</v>
      </c>
      <c r="L501" t="str">
        <f>_xlfn.XLOOKUP(Table1[[#This Row],[TeamFavoriteID]],Table2[team_id],Table2[team_name],_xlfn.XLOOKUP(Table1[[#This Row],[TeamFavoriteID]],Table2[team_id_pfr],Table2[team_name],"Even"))</f>
        <v>Baltimore Colts</v>
      </c>
      <c r="M501">
        <v>-20</v>
      </c>
      <c r="N501">
        <f>IF(Table1[[#This Row],[TeamFavorite]]=Table1[[#This Row],[TeamHome]],Table1[[#This Row],[ScoreAway]]-Table1[[#This Row],[ScoreHome]],Table1[[#This Row],[ScoreHome]]-Table1[[#This Row],[ScoreAway]])</f>
        <v>-44</v>
      </c>
      <c r="O501">
        <f>IF(Table1[[#This Row],[SpreadActual]]&lt;Table1[[#This Row],[SpreadFavorite]],1,0)</f>
        <v>1</v>
      </c>
      <c r="Q501" t="s">
        <v>80</v>
      </c>
      <c r="R501" t="b">
        <v>0</v>
      </c>
      <c r="S501">
        <v>40</v>
      </c>
      <c r="T501">
        <v>7</v>
      </c>
      <c r="U501">
        <v>56</v>
      </c>
    </row>
    <row r="502" spans="1:22" x14ac:dyDescent="0.2">
      <c r="A502" s="1">
        <v>25173</v>
      </c>
      <c r="B502">
        <v>1968</v>
      </c>
      <c r="C502">
        <f>_xlfn.MAXIFS(Table1[ScheduleWeekWritten],Table1[ScheduleSeason],Table1[[#This Row],[ScheduleSeason]])</f>
        <v>15</v>
      </c>
      <c r="D502">
        <v>13</v>
      </c>
      <c r="E502" cm="1">
        <f t="array" ref="E502">_xlfn.XLOOKUP(Table1[[#This Row],[ScheduleWeekWritten]],Table3[Game],100+Table3[Increase],Table1[[#This Row],[ScheduleWeekWritten]])</f>
        <v>13</v>
      </c>
      <c r="F502" t="b">
        <v>0</v>
      </c>
      <c r="G502" t="s">
        <v>37</v>
      </c>
      <c r="H502">
        <v>33</v>
      </c>
      <c r="I502">
        <v>14</v>
      </c>
      <c r="J502" t="s">
        <v>101</v>
      </c>
      <c r="K502" t="s">
        <v>104</v>
      </c>
      <c r="L502" t="str">
        <f>_xlfn.XLOOKUP(Table1[[#This Row],[TeamFavoriteID]],Table2[team_id],Table2[team_name],_xlfn.XLOOKUP(Table1[[#This Row],[TeamFavoriteID]],Table2[team_id_pfr],Table2[team_name],"Even"))</f>
        <v>Cincinnati Bengals</v>
      </c>
      <c r="M502">
        <v>-1</v>
      </c>
      <c r="N502">
        <f>IF(Table1[[#This Row],[TeamFavorite]]=Table1[[#This Row],[TeamHome]],Table1[[#This Row],[ScoreAway]]-Table1[[#This Row],[ScoreHome]],Table1[[#This Row],[ScoreHome]]-Table1[[#This Row],[ScoreAway]])</f>
        <v>19</v>
      </c>
      <c r="O502">
        <f>IF(Table1[[#This Row],[SpreadActual]]&lt;Table1[[#This Row],[SpreadFavorite]],1,0)</f>
        <v>0</v>
      </c>
      <c r="Q502" t="s">
        <v>81</v>
      </c>
      <c r="R502" t="b">
        <v>0</v>
      </c>
    </row>
    <row r="503" spans="1:22" x14ac:dyDescent="0.2">
      <c r="A503" s="1">
        <v>25173</v>
      </c>
      <c r="B503">
        <v>1968</v>
      </c>
      <c r="C503">
        <f>_xlfn.MAXIFS(Table1[ScheduleWeekWritten],Table1[ScheduleSeason],Table1[[#This Row],[ScheduleSeason]])</f>
        <v>15</v>
      </c>
      <c r="D503">
        <v>12</v>
      </c>
      <c r="E503" cm="1">
        <f t="array" ref="E503">_xlfn.XLOOKUP(Table1[[#This Row],[ScheduleWeekWritten]],Table3[Game],100+Table3[Increase],Table1[[#This Row],[ScheduleWeekWritten]])</f>
        <v>12</v>
      </c>
      <c r="F503" t="b">
        <v>0</v>
      </c>
      <c r="G503" t="s">
        <v>62</v>
      </c>
      <c r="H503">
        <v>45</v>
      </c>
      <c r="I503">
        <v>10</v>
      </c>
      <c r="J503" t="s">
        <v>50</v>
      </c>
      <c r="K503" t="s">
        <v>63</v>
      </c>
      <c r="L503" t="str">
        <f>_xlfn.XLOOKUP(Table1[[#This Row],[TeamFavoriteID]],Table2[team_id],Table2[team_name],_xlfn.XLOOKUP(Table1[[#This Row],[TeamFavoriteID]],Table2[team_id_pfr],Table2[team_name],"Even"))</f>
        <v>Cleveland Browns</v>
      </c>
      <c r="M503">
        <v>-11</v>
      </c>
      <c r="N503">
        <f>IF(Table1[[#This Row],[TeamFavorite]]=Table1[[#This Row],[TeamHome]],Table1[[#This Row],[ScoreAway]]-Table1[[#This Row],[ScoreHome]],Table1[[#This Row],[ScoreHome]]-Table1[[#This Row],[ScoreAway]])</f>
        <v>-35</v>
      </c>
      <c r="O503">
        <f>IF(Table1[[#This Row],[SpreadActual]]&lt;Table1[[#This Row],[SpreadFavorite]],1,0)</f>
        <v>1</v>
      </c>
      <c r="Q503" t="s">
        <v>66</v>
      </c>
      <c r="R503" t="b">
        <v>0</v>
      </c>
      <c r="S503">
        <v>32</v>
      </c>
      <c r="T503">
        <v>11</v>
      </c>
      <c r="U503">
        <v>68</v>
      </c>
    </row>
    <row r="504" spans="1:22" x14ac:dyDescent="0.2">
      <c r="A504" s="1">
        <v>25173</v>
      </c>
      <c r="B504">
        <v>1968</v>
      </c>
      <c r="C504">
        <f>_xlfn.MAXIFS(Table1[ScheduleWeekWritten],Table1[ScheduleSeason],Table1[[#This Row],[ScheduleSeason]])</f>
        <v>15</v>
      </c>
      <c r="D504">
        <v>13</v>
      </c>
      <c r="E504" cm="1">
        <f t="array" ref="E504">_xlfn.XLOOKUP(Table1[[#This Row],[ScheduleWeekWritten]],Table3[Game],100+Table3[Increase],Table1[[#This Row],[ScheduleWeekWritten]])</f>
        <v>13</v>
      </c>
      <c r="F504" t="b">
        <v>0</v>
      </c>
      <c r="G504" t="s">
        <v>24</v>
      </c>
      <c r="H504">
        <v>23</v>
      </c>
      <c r="I504">
        <v>47</v>
      </c>
      <c r="J504" t="s">
        <v>27</v>
      </c>
      <c r="K504" t="s">
        <v>29</v>
      </c>
      <c r="L504" t="str">
        <f>_xlfn.XLOOKUP(Table1[[#This Row],[TeamFavoriteID]],Table2[team_id],Table2[team_name],_xlfn.XLOOKUP(Table1[[#This Row],[TeamFavoriteID]],Table2[team_id_pfr],Table2[team_name],"Even"))</f>
        <v>Los Angeles Chargers</v>
      </c>
      <c r="M504">
        <v>-11</v>
      </c>
      <c r="N504">
        <f>IF(Table1[[#This Row],[TeamFavorite]]=Table1[[#This Row],[TeamHome]],Table1[[#This Row],[ScoreAway]]-Table1[[#This Row],[ScoreHome]],Table1[[#This Row],[ScoreHome]]-Table1[[#This Row],[ScoreAway]])</f>
        <v>-24</v>
      </c>
      <c r="O504">
        <f>IF(Table1[[#This Row],[SpreadActual]]&lt;Table1[[#This Row],[SpreadFavorite]],1,0)</f>
        <v>1</v>
      </c>
      <c r="Q504" t="s">
        <v>71</v>
      </c>
      <c r="R504" t="b">
        <v>0</v>
      </c>
    </row>
    <row r="505" spans="1:22" x14ac:dyDescent="0.2">
      <c r="A505" s="1">
        <v>25173</v>
      </c>
      <c r="B505">
        <v>1968</v>
      </c>
      <c r="C505">
        <f>_xlfn.MAXIFS(Table1[ScheduleWeekWritten],Table1[ScheduleSeason],Table1[[#This Row],[ScheduleSeason]])</f>
        <v>15</v>
      </c>
      <c r="D505">
        <v>12</v>
      </c>
      <c r="E505" cm="1">
        <f t="array" ref="E505">_xlfn.XLOOKUP(Table1[[#This Row],[ScheduleWeekWritten]],Table3[Game],100+Table3[Increase],Table1[[#This Row],[ScheduleWeekWritten]])</f>
        <v>12</v>
      </c>
      <c r="F505" t="b">
        <v>0</v>
      </c>
      <c r="G505" t="s">
        <v>54</v>
      </c>
      <c r="H505">
        <v>3</v>
      </c>
      <c r="I505">
        <v>31</v>
      </c>
      <c r="J505" t="s">
        <v>39</v>
      </c>
      <c r="K505" t="s">
        <v>40</v>
      </c>
      <c r="L505" t="str">
        <f>_xlfn.XLOOKUP(Table1[[#This Row],[TeamFavoriteID]],Table2[team_id],Table2[team_name],_xlfn.XLOOKUP(Table1[[#This Row],[TeamFavoriteID]],Table2[team_id_pfr],Table2[team_name],"Even"))</f>
        <v>Los Angeles Rams</v>
      </c>
      <c r="M505">
        <v>-2.5</v>
      </c>
      <c r="N505">
        <f>IF(Table1[[#This Row],[TeamFavorite]]=Table1[[#This Row],[TeamHome]],Table1[[#This Row],[ScoreAway]]-Table1[[#This Row],[ScoreHome]],Table1[[#This Row],[ScoreHome]]-Table1[[#This Row],[ScoreAway]])</f>
        <v>-28</v>
      </c>
      <c r="O505">
        <f>IF(Table1[[#This Row],[SpreadActual]]&lt;Table1[[#This Row],[SpreadFavorite]],1,0)</f>
        <v>1</v>
      </c>
      <c r="Q505" t="s">
        <v>73</v>
      </c>
      <c r="R505" t="b">
        <v>0</v>
      </c>
      <c r="S505">
        <v>35</v>
      </c>
      <c r="T505">
        <v>13</v>
      </c>
      <c r="U505">
        <v>74</v>
      </c>
    </row>
    <row r="506" spans="1:22" x14ac:dyDescent="0.2">
      <c r="A506" s="1">
        <v>25173</v>
      </c>
      <c r="B506">
        <v>1968</v>
      </c>
      <c r="C506">
        <f>_xlfn.MAXIFS(Table1[ScheduleWeekWritten],Table1[ScheduleSeason],Table1[[#This Row],[ScheduleSeason]])</f>
        <v>15</v>
      </c>
      <c r="D506">
        <v>12</v>
      </c>
      <c r="E506" cm="1">
        <f t="array" ref="E506">_xlfn.XLOOKUP(Table1[[#This Row],[ScheduleWeekWritten]],Table3[Game],100+Table3[Increase],Table1[[#This Row],[ScheduleWeekWritten]])</f>
        <v>12</v>
      </c>
      <c r="F506" t="b">
        <v>0</v>
      </c>
      <c r="G506" t="s">
        <v>95</v>
      </c>
      <c r="H506">
        <v>17</v>
      </c>
      <c r="I506">
        <v>23</v>
      </c>
      <c r="J506" t="s">
        <v>46</v>
      </c>
      <c r="K506" t="s">
        <v>98</v>
      </c>
      <c r="L506" t="str">
        <f>_xlfn.XLOOKUP(Table1[[#This Row],[TeamFavoriteID]],Table2[team_id],Table2[team_name],_xlfn.XLOOKUP(Table1[[#This Row],[TeamFavoriteID]],Table2[team_id_pfr],Table2[team_name],"Even"))</f>
        <v>New Orleans Saints</v>
      </c>
      <c r="M506">
        <v>-6.5</v>
      </c>
      <c r="N506">
        <f>IF(Table1[[#This Row],[TeamFavorite]]=Table1[[#This Row],[TeamHome]],Table1[[#This Row],[ScoreAway]]-Table1[[#This Row],[ScoreHome]],Table1[[#This Row],[ScoreHome]]-Table1[[#This Row],[ScoreAway]])</f>
        <v>6</v>
      </c>
      <c r="O506">
        <f>IF(Table1[[#This Row],[SpreadActual]]&lt;Table1[[#This Row],[SpreadFavorite]],1,0)</f>
        <v>0</v>
      </c>
      <c r="Q506" t="s">
        <v>96</v>
      </c>
      <c r="R506" t="b">
        <v>0</v>
      </c>
      <c r="S506">
        <v>60</v>
      </c>
      <c r="T506">
        <v>15</v>
      </c>
      <c r="U506">
        <v>89</v>
      </c>
    </row>
    <row r="507" spans="1:22" x14ac:dyDescent="0.2">
      <c r="A507" s="1">
        <v>25173</v>
      </c>
      <c r="B507">
        <v>1968</v>
      </c>
      <c r="C507">
        <f>_xlfn.MAXIFS(Table1[ScheduleWeekWritten],Table1[ScheduleSeason],Table1[[#This Row],[ScheduleSeason]])</f>
        <v>15</v>
      </c>
      <c r="D507">
        <v>13</v>
      </c>
      <c r="E507" cm="1">
        <f t="array" ref="E507">_xlfn.XLOOKUP(Table1[[#This Row],[ScheduleWeekWritten]],Table3[Game],100+Table3[Increase],Table1[[#This Row],[ScheduleWeekWritten]])</f>
        <v>13</v>
      </c>
      <c r="F507" t="b">
        <v>0</v>
      </c>
      <c r="G507" t="s">
        <v>31</v>
      </c>
      <c r="H507">
        <v>35</v>
      </c>
      <c r="I507">
        <v>17</v>
      </c>
      <c r="J507" t="s">
        <v>19</v>
      </c>
      <c r="K507" t="s">
        <v>32</v>
      </c>
      <c r="L507" t="str">
        <f>_xlfn.XLOOKUP(Table1[[#This Row],[TeamFavoriteID]],Table2[team_id],Table2[team_name],_xlfn.XLOOKUP(Table1[[#This Row],[TeamFavoriteID]],Table2[team_id_pfr],Table2[team_name],"Even"))</f>
        <v>New York Jets</v>
      </c>
      <c r="M507">
        <v>-9</v>
      </c>
      <c r="N507">
        <f>IF(Table1[[#This Row],[TeamFavorite]]=Table1[[#This Row],[TeamHome]],Table1[[#This Row],[ScoreAway]]-Table1[[#This Row],[ScoreHome]],Table1[[#This Row],[ScoreHome]]-Table1[[#This Row],[ScoreAway]])</f>
        <v>-18</v>
      </c>
      <c r="O507">
        <f>IF(Table1[[#This Row],[SpreadActual]]&lt;Table1[[#This Row],[SpreadFavorite]],1,0)</f>
        <v>1</v>
      </c>
      <c r="Q507" t="s">
        <v>74</v>
      </c>
      <c r="R507" t="b">
        <v>0</v>
      </c>
    </row>
    <row r="508" spans="1:22" x14ac:dyDescent="0.2">
      <c r="A508" s="1">
        <v>25173</v>
      </c>
      <c r="B508">
        <v>1968</v>
      </c>
      <c r="C508">
        <f>_xlfn.MAXIFS(Table1[ScheduleWeekWritten],Table1[ScheduleSeason],Table1[[#This Row],[ScheduleSeason]])</f>
        <v>15</v>
      </c>
      <c r="D508">
        <v>12</v>
      </c>
      <c r="E508" cm="1">
        <f t="array" ref="E508">_xlfn.XLOOKUP(Table1[[#This Row],[ScheduleWeekWritten]],Table3[Game],100+Table3[Increase],Table1[[#This Row],[ScheduleWeekWritten]])</f>
        <v>12</v>
      </c>
      <c r="F508" t="b">
        <v>0</v>
      </c>
      <c r="G508" t="s">
        <v>49</v>
      </c>
      <c r="H508">
        <v>10</v>
      </c>
      <c r="I508">
        <v>20</v>
      </c>
      <c r="J508" t="s">
        <v>57</v>
      </c>
      <c r="K508" t="s">
        <v>59</v>
      </c>
      <c r="L508" t="str">
        <f>_xlfn.XLOOKUP(Table1[[#This Row],[TeamFavoriteID]],Table2[team_id],Table2[team_name],_xlfn.XLOOKUP(Table1[[#This Row],[TeamFavoriteID]],Table2[team_id_pfr],Table2[team_name],"Even"))</f>
        <v>Arizona Cardinals</v>
      </c>
      <c r="M508">
        <v>-5</v>
      </c>
      <c r="N508">
        <f>IF(Table1[[#This Row],[TeamFavorite]]=Table1[[#This Row],[TeamHome]],Table1[[#This Row],[ScoreAway]]-Table1[[#This Row],[ScoreHome]],Table1[[#This Row],[ScoreHome]]-Table1[[#This Row],[ScoreAway]])</f>
        <v>-10</v>
      </c>
      <c r="O508">
        <f>IF(Table1[[#This Row],[SpreadActual]]&lt;Table1[[#This Row],[SpreadFavorite]],1,0)</f>
        <v>1</v>
      </c>
      <c r="Q508" t="s">
        <v>52</v>
      </c>
      <c r="R508" t="b">
        <v>0</v>
      </c>
      <c r="S508">
        <v>31</v>
      </c>
      <c r="T508">
        <v>8</v>
      </c>
      <c r="U508">
        <v>70</v>
      </c>
    </row>
    <row r="509" spans="1:22" x14ac:dyDescent="0.2">
      <c r="A509" s="1">
        <v>25173</v>
      </c>
      <c r="B509">
        <v>1968</v>
      </c>
      <c r="C509">
        <f>_xlfn.MAXIFS(Table1[ScheduleWeekWritten],Table1[ScheduleSeason],Table1[[#This Row],[ScheduleSeason]])</f>
        <v>15</v>
      </c>
      <c r="D509">
        <v>12</v>
      </c>
      <c r="E509" cm="1">
        <f t="array" ref="E509">_xlfn.XLOOKUP(Table1[[#This Row],[ScheduleWeekWritten]],Table3[Game],100+Table3[Increase],Table1[[#This Row],[ScheduleWeekWritten]])</f>
        <v>12</v>
      </c>
      <c r="F509" t="b">
        <v>0</v>
      </c>
      <c r="G509" t="s">
        <v>53</v>
      </c>
      <c r="H509">
        <v>27</v>
      </c>
      <c r="I509">
        <v>20</v>
      </c>
      <c r="J509" t="s">
        <v>33</v>
      </c>
      <c r="K509" t="s">
        <v>35</v>
      </c>
      <c r="L509" t="str">
        <f>_xlfn.XLOOKUP(Table1[[#This Row],[TeamFavoriteID]],Table2[team_id],Table2[team_name],_xlfn.XLOOKUP(Table1[[#This Row],[TeamFavoriteID]],Table2[team_id_pfr],Table2[team_name],"Even"))</f>
        <v>Green Bay Packers</v>
      </c>
      <c r="M509">
        <v>-4</v>
      </c>
      <c r="N509">
        <f>IF(Table1[[#This Row],[TeamFavorite]]=Table1[[#This Row],[TeamHome]],Table1[[#This Row],[ScoreAway]]-Table1[[#This Row],[ScoreHome]],Table1[[#This Row],[ScoreHome]]-Table1[[#This Row],[ScoreAway]])</f>
        <v>7</v>
      </c>
      <c r="O509">
        <f>IF(Table1[[#This Row],[SpreadActual]]&lt;Table1[[#This Row],[SpreadFavorite]],1,0)</f>
        <v>0</v>
      </c>
      <c r="Q509" t="s">
        <v>56</v>
      </c>
      <c r="R509" t="b">
        <v>0</v>
      </c>
      <c r="S509">
        <v>52</v>
      </c>
      <c r="T509">
        <v>16</v>
      </c>
      <c r="U509">
        <v>80</v>
      </c>
    </row>
    <row r="510" spans="1:22" x14ac:dyDescent="0.2">
      <c r="A510" s="1">
        <v>25179</v>
      </c>
      <c r="B510">
        <v>1968</v>
      </c>
      <c r="C510">
        <f>_xlfn.MAXIFS(Table1[ScheduleWeekWritten],Table1[ScheduleSeason],Table1[[#This Row],[ScheduleSeason]])</f>
        <v>15</v>
      </c>
      <c r="D510">
        <v>13</v>
      </c>
      <c r="E510" cm="1">
        <f t="array" ref="E510">_xlfn.XLOOKUP(Table1[[#This Row],[ScheduleWeekWritten]],Table3[Game],100+Table3[Increase],Table1[[#This Row],[ScheduleWeekWritten]])</f>
        <v>13</v>
      </c>
      <c r="F510" t="b">
        <v>0</v>
      </c>
      <c r="G510" t="s">
        <v>33</v>
      </c>
      <c r="H510">
        <v>3</v>
      </c>
      <c r="I510">
        <v>16</v>
      </c>
      <c r="J510" t="s">
        <v>34</v>
      </c>
      <c r="K510" t="s">
        <v>72</v>
      </c>
      <c r="L510" t="str">
        <f>_xlfn.XLOOKUP(Table1[[#This Row],[TeamFavoriteID]],Table2[team_id],Table2[team_name],_xlfn.XLOOKUP(Table1[[#This Row],[TeamFavoriteID]],Table2[team_id_pfr],Table2[team_name],"Even"))</f>
        <v>Baltimore Colts</v>
      </c>
      <c r="M510">
        <v>-6.5</v>
      </c>
      <c r="N510">
        <f>IF(Table1[[#This Row],[TeamFavorite]]=Table1[[#This Row],[TeamHome]],Table1[[#This Row],[ScoreAway]]-Table1[[#This Row],[ScoreHome]],Table1[[#This Row],[ScoreHome]]-Table1[[#This Row],[ScoreAway]])</f>
        <v>-13</v>
      </c>
      <c r="O510">
        <f>IF(Table1[[#This Row],[SpreadActual]]&lt;Table1[[#This Row],[SpreadFavorite]],1,0)</f>
        <v>1</v>
      </c>
      <c r="Q510" t="s">
        <v>82</v>
      </c>
      <c r="R510" t="b">
        <v>0</v>
      </c>
      <c r="S510">
        <v>19</v>
      </c>
      <c r="T510">
        <v>14</v>
      </c>
      <c r="U510">
        <v>74</v>
      </c>
    </row>
    <row r="511" spans="1:22" x14ac:dyDescent="0.2">
      <c r="A511" s="1">
        <v>25179</v>
      </c>
      <c r="B511">
        <v>1968</v>
      </c>
      <c r="C511">
        <f>_xlfn.MAXIFS(Table1[ScheduleWeekWritten],Table1[ScheduleSeason],Table1[[#This Row],[ScheduleSeason]])</f>
        <v>15</v>
      </c>
      <c r="D511">
        <v>14</v>
      </c>
      <c r="E511" cm="1">
        <f t="array" ref="E511">_xlfn.XLOOKUP(Table1[[#This Row],[ScheduleWeekWritten]],Table3[Game],100+Table3[Increase],Table1[[#This Row],[ScheduleWeekWritten]])</f>
        <v>14</v>
      </c>
      <c r="F511" t="b">
        <v>0</v>
      </c>
      <c r="G511" t="s">
        <v>23</v>
      </c>
      <c r="H511">
        <v>35</v>
      </c>
      <c r="I511">
        <v>6</v>
      </c>
      <c r="J511" t="s">
        <v>28</v>
      </c>
      <c r="K511" t="s">
        <v>25</v>
      </c>
      <c r="L511" t="str">
        <f>_xlfn.XLOOKUP(Table1[[#This Row],[TeamFavoriteID]],Table2[team_id],Table2[team_name],_xlfn.XLOOKUP(Table1[[#This Row],[TeamFavoriteID]],Table2[team_id_pfr],Table2[team_name],"Even"))</f>
        <v>Houston Oilers</v>
      </c>
      <c r="M511">
        <v>-12</v>
      </c>
      <c r="N511">
        <f>IF(Table1[[#This Row],[TeamFavorite]]=Table1[[#This Row],[TeamHome]],Table1[[#This Row],[ScoreAway]]-Table1[[#This Row],[ScoreHome]],Table1[[#This Row],[ScoreHome]]-Table1[[#This Row],[ScoreAway]])</f>
        <v>-29</v>
      </c>
      <c r="O511">
        <f>IF(Table1[[#This Row],[SpreadActual]]&lt;Table1[[#This Row],[SpreadFavorite]],1,0)</f>
        <v>1</v>
      </c>
      <c r="Q511" t="s">
        <v>102</v>
      </c>
      <c r="R511" t="b">
        <v>0</v>
      </c>
      <c r="S511">
        <v>72</v>
      </c>
      <c r="T511">
        <v>0</v>
      </c>
      <c r="V511" t="s">
        <v>103</v>
      </c>
    </row>
    <row r="512" spans="1:22" x14ac:dyDescent="0.2">
      <c r="A512" s="1">
        <v>25180</v>
      </c>
      <c r="B512">
        <v>1968</v>
      </c>
      <c r="C512">
        <f>_xlfn.MAXIFS(Table1[ScheduleWeekWritten],Table1[ScheduleSeason],Table1[[#This Row],[ScheduleSeason]])</f>
        <v>15</v>
      </c>
      <c r="D512">
        <v>13</v>
      </c>
      <c r="E512" cm="1">
        <f t="array" ref="E512">_xlfn.XLOOKUP(Table1[[#This Row],[ScheduleWeekWritten]],Table3[Game],100+Table3[Increase],Table1[[#This Row],[ScheduleWeekWritten]])</f>
        <v>13</v>
      </c>
      <c r="F512" t="b">
        <v>0</v>
      </c>
      <c r="G512" t="s">
        <v>38</v>
      </c>
      <c r="H512">
        <v>7</v>
      </c>
      <c r="I512">
        <v>24</v>
      </c>
      <c r="J512" t="s">
        <v>45</v>
      </c>
      <c r="K512" t="s">
        <v>79</v>
      </c>
      <c r="L512" t="str">
        <f>_xlfn.XLOOKUP(Table1[[#This Row],[TeamFavoriteID]],Table2[team_id],Table2[team_name],_xlfn.XLOOKUP(Table1[[#This Row],[TeamFavoriteID]],Table2[team_id_pfr],Table2[team_name],"Even"))</f>
        <v>Detroit Lions</v>
      </c>
      <c r="M512">
        <v>-6</v>
      </c>
      <c r="N512">
        <f>IF(Table1[[#This Row],[TeamFavorite]]=Table1[[#This Row],[TeamHome]],Table1[[#This Row],[ScoreAway]]-Table1[[#This Row],[ScoreHome]],Table1[[#This Row],[ScoreHome]]-Table1[[#This Row],[ScoreAway]])</f>
        <v>-17</v>
      </c>
      <c r="O512">
        <f>IF(Table1[[#This Row],[SpreadActual]]&lt;Table1[[#This Row],[SpreadFavorite]],1,0)</f>
        <v>1</v>
      </c>
      <c r="Q512" t="s">
        <v>41</v>
      </c>
      <c r="R512" t="b">
        <v>0</v>
      </c>
      <c r="S512">
        <v>32</v>
      </c>
      <c r="T512">
        <v>9</v>
      </c>
      <c r="U512">
        <v>48</v>
      </c>
    </row>
    <row r="513" spans="1:22" x14ac:dyDescent="0.2">
      <c r="A513" s="1">
        <v>25180</v>
      </c>
      <c r="B513">
        <v>1968</v>
      </c>
      <c r="C513">
        <f>_xlfn.MAXIFS(Table1[ScheduleWeekWritten],Table1[ScheduleSeason],Table1[[#This Row],[ScheduleSeason]])</f>
        <v>15</v>
      </c>
      <c r="D513">
        <v>13</v>
      </c>
      <c r="E513" cm="1">
        <f t="array" ref="E513">_xlfn.XLOOKUP(Table1[[#This Row],[ScheduleWeekWritten]],Table3[Game],100+Table3[Increase],Table1[[#This Row],[ScheduleWeekWritten]])</f>
        <v>13</v>
      </c>
      <c r="F513" t="b">
        <v>0</v>
      </c>
      <c r="G513" t="s">
        <v>67</v>
      </c>
      <c r="H513">
        <v>28</v>
      </c>
      <c r="I513">
        <v>7</v>
      </c>
      <c r="J513" t="s">
        <v>49</v>
      </c>
      <c r="K513" t="s">
        <v>68</v>
      </c>
      <c r="L513" t="str">
        <f>_xlfn.XLOOKUP(Table1[[#This Row],[TeamFavoriteID]],Table2[team_id],Table2[team_name],_xlfn.XLOOKUP(Table1[[#This Row],[TeamFavoriteID]],Table2[team_id_pfr],Table2[team_name],"Even"))</f>
        <v>Dallas Cowboys</v>
      </c>
      <c r="M513">
        <v>-14</v>
      </c>
      <c r="N513">
        <f>IF(Table1[[#This Row],[TeamFavorite]]=Table1[[#This Row],[TeamHome]],Table1[[#This Row],[ScoreAway]]-Table1[[#This Row],[ScoreHome]],Table1[[#This Row],[ScoreHome]]-Table1[[#This Row],[ScoreAway]])</f>
        <v>-21</v>
      </c>
      <c r="O513">
        <f>IF(Table1[[#This Row],[SpreadActual]]&lt;Table1[[#This Row],[SpreadFavorite]],1,0)</f>
        <v>1</v>
      </c>
      <c r="Q513" t="s">
        <v>69</v>
      </c>
      <c r="R513" t="b">
        <v>0</v>
      </c>
      <c r="S513">
        <v>36</v>
      </c>
      <c r="T513">
        <v>10</v>
      </c>
      <c r="U513">
        <v>54</v>
      </c>
    </row>
    <row r="514" spans="1:22" x14ac:dyDescent="0.2">
      <c r="A514" s="1">
        <v>25180</v>
      </c>
      <c r="B514">
        <v>1968</v>
      </c>
      <c r="C514">
        <f>_xlfn.MAXIFS(Table1[ScheduleWeekWritten],Table1[ScheduleSeason],Table1[[#This Row],[ScheduleSeason]])</f>
        <v>15</v>
      </c>
      <c r="D514">
        <v>13</v>
      </c>
      <c r="E514" cm="1">
        <f t="array" ref="E514">_xlfn.XLOOKUP(Table1[[#This Row],[ScheduleWeekWritten]],Table3[Game],100+Table3[Increase],Table1[[#This Row],[ScheduleWeekWritten]])</f>
        <v>13</v>
      </c>
      <c r="F514" t="b">
        <v>0</v>
      </c>
      <c r="G514" t="s">
        <v>39</v>
      </c>
      <c r="H514">
        <v>16</v>
      </c>
      <c r="I514">
        <v>17</v>
      </c>
      <c r="J514" t="s">
        <v>46</v>
      </c>
      <c r="K514" t="s">
        <v>40</v>
      </c>
      <c r="L514" t="str">
        <f>_xlfn.XLOOKUP(Table1[[#This Row],[TeamFavoriteID]],Table2[team_id],Table2[team_name],_xlfn.XLOOKUP(Table1[[#This Row],[TeamFavoriteID]],Table2[team_id_pfr],Table2[team_name],"Even"))</f>
        <v>Los Angeles Rams</v>
      </c>
      <c r="M514">
        <v>-11</v>
      </c>
      <c r="N514">
        <f>IF(Table1[[#This Row],[TeamFavorite]]=Table1[[#This Row],[TeamHome]],Table1[[#This Row],[ScoreAway]]-Table1[[#This Row],[ScoreHome]],Table1[[#This Row],[ScoreHome]]-Table1[[#This Row],[ScoreAway]])</f>
        <v>1</v>
      </c>
      <c r="O514">
        <f>IF(Table1[[#This Row],[SpreadActual]]&lt;Table1[[#This Row],[SpreadFavorite]],1,0)</f>
        <v>0</v>
      </c>
      <c r="Q514" t="s">
        <v>65</v>
      </c>
      <c r="R514" t="b">
        <v>0</v>
      </c>
      <c r="S514">
        <v>52</v>
      </c>
      <c r="T514">
        <v>6</v>
      </c>
      <c r="U514">
        <v>85</v>
      </c>
    </row>
    <row r="515" spans="1:22" x14ac:dyDescent="0.2">
      <c r="A515" s="1">
        <v>25180</v>
      </c>
      <c r="B515">
        <v>1968</v>
      </c>
      <c r="C515">
        <f>_xlfn.MAXIFS(Table1[ScheduleWeekWritten],Table1[ScheduleSeason],Table1[[#This Row],[ScheduleSeason]])</f>
        <v>15</v>
      </c>
      <c r="D515">
        <v>14</v>
      </c>
      <c r="E515" cm="1">
        <f t="array" ref="E515">_xlfn.XLOOKUP(Table1[[#This Row],[ScheduleWeekWritten]],Table3[Game],100+Table3[Increase],Table1[[#This Row],[ScheduleWeekWritten]])</f>
        <v>14</v>
      </c>
      <c r="F515" t="b">
        <v>0</v>
      </c>
      <c r="G515" t="s">
        <v>19</v>
      </c>
      <c r="H515">
        <v>38</v>
      </c>
      <c r="I515">
        <v>7</v>
      </c>
      <c r="J515" t="s">
        <v>37</v>
      </c>
      <c r="K515" t="s">
        <v>91</v>
      </c>
      <c r="L515" t="str">
        <f>_xlfn.XLOOKUP(Table1[[#This Row],[TeamFavoriteID]],Table2[team_id],Table2[team_name],_xlfn.XLOOKUP(Table1[[#This Row],[TeamFavoriteID]],Table2[team_id_pfr],Table2[team_name],"Even"))</f>
        <v>Miami Dolphins</v>
      </c>
      <c r="M515">
        <v>-3</v>
      </c>
      <c r="N515">
        <f>IF(Table1[[#This Row],[TeamFavorite]]=Table1[[#This Row],[TeamHome]],Table1[[#This Row],[ScoreAway]]-Table1[[#This Row],[ScoreHome]],Table1[[#This Row],[ScoreHome]]-Table1[[#This Row],[ScoreAway]])</f>
        <v>-31</v>
      </c>
      <c r="O515">
        <f>IF(Table1[[#This Row],[SpreadActual]]&lt;Table1[[#This Row],[SpreadFavorite]],1,0)</f>
        <v>1</v>
      </c>
      <c r="Q515" t="s">
        <v>22</v>
      </c>
      <c r="R515" t="b">
        <v>0</v>
      </c>
    </row>
    <row r="516" spans="1:22" x14ac:dyDescent="0.2">
      <c r="A516" s="1">
        <v>25180</v>
      </c>
      <c r="B516">
        <v>1968</v>
      </c>
      <c r="C516">
        <f>_xlfn.MAXIFS(Table1[ScheduleWeekWritten],Table1[ScheduleSeason],Table1[[#This Row],[ScheduleSeason]])</f>
        <v>15</v>
      </c>
      <c r="D516">
        <v>13</v>
      </c>
      <c r="E516" cm="1">
        <f t="array" ref="E516">_xlfn.XLOOKUP(Table1[[#This Row],[ScheduleWeekWritten]],Table3[Game],100+Table3[Increase],Table1[[#This Row],[ScheduleWeekWritten]])</f>
        <v>13</v>
      </c>
      <c r="F516" t="b">
        <v>0</v>
      </c>
      <c r="G516" t="s">
        <v>50</v>
      </c>
      <c r="H516">
        <v>21</v>
      </c>
      <c r="I516">
        <v>28</v>
      </c>
      <c r="J516" t="s">
        <v>57</v>
      </c>
      <c r="K516" t="s">
        <v>59</v>
      </c>
      <c r="L516" t="str">
        <f>_xlfn.XLOOKUP(Table1[[#This Row],[TeamFavoriteID]],Table2[team_id],Table2[team_name],_xlfn.XLOOKUP(Table1[[#This Row],[TeamFavoriteID]],Table2[team_id_pfr],Table2[team_name],"Even"))</f>
        <v>Arizona Cardinals</v>
      </c>
      <c r="M516">
        <v>-1.5</v>
      </c>
      <c r="N516">
        <f>IF(Table1[[#This Row],[TeamFavorite]]=Table1[[#This Row],[TeamHome]],Table1[[#This Row],[ScoreAway]]-Table1[[#This Row],[ScoreHome]],Table1[[#This Row],[ScoreHome]]-Table1[[#This Row],[ScoreAway]])</f>
        <v>-7</v>
      </c>
      <c r="O516">
        <f>IF(Table1[[#This Row],[SpreadActual]]&lt;Table1[[#This Row],[SpreadFavorite]],1,0)</f>
        <v>1</v>
      </c>
      <c r="Q516" t="s">
        <v>84</v>
      </c>
      <c r="R516" t="b">
        <v>0</v>
      </c>
      <c r="S516">
        <v>33</v>
      </c>
      <c r="T516">
        <v>17</v>
      </c>
      <c r="U516">
        <v>50</v>
      </c>
    </row>
    <row r="517" spans="1:22" x14ac:dyDescent="0.2">
      <c r="A517" s="1">
        <v>25180</v>
      </c>
      <c r="B517">
        <v>1968</v>
      </c>
      <c r="C517">
        <f>_xlfn.MAXIFS(Table1[ScheduleWeekWritten],Table1[ScheduleSeason],Table1[[#This Row],[ScheduleSeason]])</f>
        <v>15</v>
      </c>
      <c r="D517">
        <v>14</v>
      </c>
      <c r="E517" cm="1">
        <f t="array" ref="E517">_xlfn.XLOOKUP(Table1[[#This Row],[ScheduleWeekWritten]],Table3[Game],100+Table3[Increase],Table1[[#This Row],[ScheduleWeekWritten]])</f>
        <v>14</v>
      </c>
      <c r="F517" t="b">
        <v>0</v>
      </c>
      <c r="G517" t="s">
        <v>31</v>
      </c>
      <c r="H517">
        <v>27</v>
      </c>
      <c r="I517">
        <v>14</v>
      </c>
      <c r="J517" t="s">
        <v>101</v>
      </c>
      <c r="K517" t="s">
        <v>32</v>
      </c>
      <c r="L517" t="str">
        <f>_xlfn.XLOOKUP(Table1[[#This Row],[TeamFavoriteID]],Table2[team_id],Table2[team_name],_xlfn.XLOOKUP(Table1[[#This Row],[TeamFavoriteID]],Table2[team_id_pfr],Table2[team_name],"Even"))</f>
        <v>New York Jets</v>
      </c>
      <c r="M517">
        <v>-10</v>
      </c>
      <c r="N517">
        <f>IF(Table1[[#This Row],[TeamFavorite]]=Table1[[#This Row],[TeamHome]],Table1[[#This Row],[ScoreAway]]-Table1[[#This Row],[ScoreHome]],Table1[[#This Row],[ScoreHome]]-Table1[[#This Row],[ScoreAway]])</f>
        <v>-13</v>
      </c>
      <c r="O517">
        <f>IF(Table1[[#This Row],[SpreadActual]]&lt;Table1[[#This Row],[SpreadFavorite]],1,0)</f>
        <v>1</v>
      </c>
      <c r="Q517" t="s">
        <v>74</v>
      </c>
      <c r="R517" t="b">
        <v>0</v>
      </c>
    </row>
    <row r="518" spans="1:22" x14ac:dyDescent="0.2">
      <c r="A518" s="1">
        <v>25180</v>
      </c>
      <c r="B518">
        <v>1968</v>
      </c>
      <c r="C518">
        <f>_xlfn.MAXIFS(Table1[ScheduleWeekWritten],Table1[ScheduleSeason],Table1[[#This Row],[ScheduleSeason]])</f>
        <v>15</v>
      </c>
      <c r="D518">
        <v>14</v>
      </c>
      <c r="E518" cm="1">
        <f t="array" ref="E518">_xlfn.XLOOKUP(Table1[[#This Row],[ScheduleWeekWritten]],Table3[Game],100+Table3[Increase],Table1[[#This Row],[ScheduleWeekWritten]])</f>
        <v>14</v>
      </c>
      <c r="F518" t="b">
        <v>0</v>
      </c>
      <c r="G518" t="s">
        <v>20</v>
      </c>
      <c r="H518">
        <v>33</v>
      </c>
      <c r="I518">
        <v>27</v>
      </c>
      <c r="J518" t="s">
        <v>24</v>
      </c>
      <c r="K518" t="s">
        <v>21</v>
      </c>
      <c r="L518" t="str">
        <f>_xlfn.XLOOKUP(Table1[[#This Row],[TeamFavoriteID]],Table2[team_id],Table2[team_name],_xlfn.XLOOKUP(Table1[[#This Row],[TeamFavoriteID]],Table2[team_id_pfr],Table2[team_name],"Even"))</f>
        <v>Las Vegas Raiders</v>
      </c>
      <c r="M518">
        <v>-22</v>
      </c>
      <c r="N518">
        <f>IF(Table1[[#This Row],[TeamFavorite]]=Table1[[#This Row],[TeamHome]],Table1[[#This Row],[ScoreAway]]-Table1[[#This Row],[ScoreHome]],Table1[[#This Row],[ScoreHome]]-Table1[[#This Row],[ScoreAway]])</f>
        <v>6</v>
      </c>
      <c r="O518">
        <f>IF(Table1[[#This Row],[SpreadActual]]&lt;Table1[[#This Row],[SpreadFavorite]],1,0)</f>
        <v>0</v>
      </c>
      <c r="Q518" t="s">
        <v>76</v>
      </c>
      <c r="R518" t="b">
        <v>0</v>
      </c>
    </row>
    <row r="519" spans="1:22" x14ac:dyDescent="0.2">
      <c r="A519" s="1">
        <v>25180</v>
      </c>
      <c r="B519">
        <v>1968</v>
      </c>
      <c r="C519">
        <f>_xlfn.MAXIFS(Table1[ScheduleWeekWritten],Table1[ScheduleSeason],Table1[[#This Row],[ScheduleSeason]])</f>
        <v>15</v>
      </c>
      <c r="D519">
        <v>13</v>
      </c>
      <c r="E519" cm="1">
        <f t="array" ref="E519">_xlfn.XLOOKUP(Table1[[#This Row],[ScheduleWeekWritten]],Table3[Game],100+Table3[Increase],Table1[[#This Row],[ScheduleWeekWritten]])</f>
        <v>13</v>
      </c>
      <c r="F519" t="b">
        <v>0</v>
      </c>
      <c r="G519" t="s">
        <v>58</v>
      </c>
      <c r="H519">
        <v>29</v>
      </c>
      <c r="I519">
        <v>17</v>
      </c>
      <c r="J519" t="s">
        <v>95</v>
      </c>
      <c r="K519" t="s">
        <v>77</v>
      </c>
      <c r="L519" t="str">
        <f>_xlfn.XLOOKUP(Table1[[#This Row],[TeamFavoriteID]],Table2[team_id],Table2[team_name],_xlfn.XLOOKUP(Table1[[#This Row],[TeamFavoriteID]],Table2[team_id_pfr],Table2[team_name],"Even"))</f>
        <v>Philadelphia Eagles</v>
      </c>
      <c r="M519">
        <v>-1</v>
      </c>
      <c r="N519">
        <f>IF(Table1[[#This Row],[TeamFavorite]]=Table1[[#This Row],[TeamHome]],Table1[[#This Row],[ScoreAway]]-Table1[[#This Row],[ScoreHome]],Table1[[#This Row],[ScoreHome]]-Table1[[#This Row],[ScoreAway]])</f>
        <v>-12</v>
      </c>
      <c r="O519">
        <f>IF(Table1[[#This Row],[SpreadActual]]&lt;Table1[[#This Row],[SpreadFavorite]],1,0)</f>
        <v>1</v>
      </c>
      <c r="Q519" t="s">
        <v>78</v>
      </c>
      <c r="R519" t="b">
        <v>0</v>
      </c>
      <c r="S519">
        <v>31</v>
      </c>
      <c r="T519">
        <v>16</v>
      </c>
      <c r="U519">
        <v>49</v>
      </c>
    </row>
    <row r="520" spans="1:22" x14ac:dyDescent="0.2">
      <c r="A520" s="1">
        <v>25180</v>
      </c>
      <c r="B520">
        <v>1968</v>
      </c>
      <c r="C520">
        <f>_xlfn.MAXIFS(Table1[ScheduleWeekWritten],Table1[ScheduleSeason],Table1[[#This Row],[ScheduleSeason]])</f>
        <v>15</v>
      </c>
      <c r="D520">
        <v>14</v>
      </c>
      <c r="E520" cm="1">
        <f t="array" ref="E520">_xlfn.XLOOKUP(Table1[[#This Row],[ScheduleWeekWritten]],Table3[Game],100+Table3[Increase],Table1[[#This Row],[ScheduleWeekWritten]])</f>
        <v>14</v>
      </c>
      <c r="F520" t="b">
        <v>0</v>
      </c>
      <c r="G520" t="s">
        <v>27</v>
      </c>
      <c r="H520">
        <v>3</v>
      </c>
      <c r="I520">
        <v>40</v>
      </c>
      <c r="J520" t="s">
        <v>42</v>
      </c>
      <c r="K520" t="s">
        <v>29</v>
      </c>
      <c r="L520" t="str">
        <f>_xlfn.XLOOKUP(Table1[[#This Row],[TeamFavoriteID]],Table2[team_id],Table2[team_name],_xlfn.XLOOKUP(Table1[[#This Row],[TeamFavoriteID]],Table2[team_id_pfr],Table2[team_name],"Even"))</f>
        <v>Los Angeles Chargers</v>
      </c>
      <c r="M520">
        <v>-3</v>
      </c>
      <c r="N520">
        <f>IF(Table1[[#This Row],[TeamFavorite]]=Table1[[#This Row],[TeamHome]],Table1[[#This Row],[ScoreAway]]-Table1[[#This Row],[ScoreHome]],Table1[[#This Row],[ScoreHome]]-Table1[[#This Row],[ScoreAway]])</f>
        <v>-37</v>
      </c>
      <c r="O520">
        <f>IF(Table1[[#This Row],[SpreadActual]]&lt;Table1[[#This Row],[SpreadFavorite]],1,0)</f>
        <v>1</v>
      </c>
      <c r="Q520" t="s">
        <v>94</v>
      </c>
      <c r="R520" t="b">
        <v>0</v>
      </c>
    </row>
    <row r="521" spans="1:22" x14ac:dyDescent="0.2">
      <c r="A521" s="1">
        <v>25180</v>
      </c>
      <c r="B521">
        <v>1968</v>
      </c>
      <c r="C521">
        <f>_xlfn.MAXIFS(Table1[ScheduleWeekWritten],Table1[ScheduleSeason],Table1[[#This Row],[ScheduleSeason]])</f>
        <v>15</v>
      </c>
      <c r="D521">
        <v>13</v>
      </c>
      <c r="E521" cm="1">
        <f t="array" ref="E521">_xlfn.XLOOKUP(Table1[[#This Row],[ScheduleWeekWritten]],Table3[Game],100+Table3[Increase],Table1[[#This Row],[ScheduleWeekWritten]])</f>
        <v>13</v>
      </c>
      <c r="F521" t="b">
        <v>0</v>
      </c>
      <c r="G521" t="s">
        <v>53</v>
      </c>
      <c r="H521">
        <v>20</v>
      </c>
      <c r="I521">
        <v>30</v>
      </c>
      <c r="J521" t="s">
        <v>54</v>
      </c>
      <c r="K521" t="s">
        <v>87</v>
      </c>
      <c r="L521" t="str">
        <f>_xlfn.XLOOKUP(Table1[[#This Row],[TeamFavoriteID]],Table2[team_id],Table2[team_name],_xlfn.XLOOKUP(Table1[[#This Row],[TeamFavoriteID]],Table2[team_id_pfr],Table2[team_name],"Even"))</f>
        <v>San Francisco 49ers</v>
      </c>
      <c r="M521">
        <v>-3.5</v>
      </c>
      <c r="N521">
        <f>IF(Table1[[#This Row],[TeamFavorite]]=Table1[[#This Row],[TeamHome]],Table1[[#This Row],[ScoreAway]]-Table1[[#This Row],[ScoreHome]],Table1[[#This Row],[ScoreHome]]-Table1[[#This Row],[ScoreAway]])</f>
        <v>10</v>
      </c>
      <c r="O521">
        <f>IF(Table1[[#This Row],[SpreadActual]]&lt;Table1[[#This Row],[SpreadFavorite]],1,0)</f>
        <v>0</v>
      </c>
      <c r="Q521" t="s">
        <v>56</v>
      </c>
      <c r="R521" t="b">
        <v>0</v>
      </c>
      <c r="S521">
        <v>51</v>
      </c>
      <c r="T521">
        <v>13</v>
      </c>
      <c r="U521">
        <v>87</v>
      </c>
    </row>
    <row r="522" spans="1:22" x14ac:dyDescent="0.2">
      <c r="A522" s="1">
        <v>25180</v>
      </c>
      <c r="B522">
        <v>1968</v>
      </c>
      <c r="C522">
        <f>_xlfn.MAXIFS(Table1[ScheduleWeekWritten],Table1[ScheduleSeason],Table1[[#This Row],[ScheduleSeason]])</f>
        <v>15</v>
      </c>
      <c r="D522">
        <v>13</v>
      </c>
      <c r="E522" cm="1">
        <f t="array" ref="E522">_xlfn.XLOOKUP(Table1[[#This Row],[ScheduleWeekWritten]],Table3[Game],100+Table3[Increase],Table1[[#This Row],[ScheduleWeekWritten]])</f>
        <v>13</v>
      </c>
      <c r="F522" t="b">
        <v>0</v>
      </c>
      <c r="G522" t="s">
        <v>61</v>
      </c>
      <c r="H522">
        <v>21</v>
      </c>
      <c r="I522">
        <v>24</v>
      </c>
      <c r="J522" t="s">
        <v>62</v>
      </c>
      <c r="K522" t="s">
        <v>63</v>
      </c>
      <c r="L522" t="str">
        <f>_xlfn.XLOOKUP(Table1[[#This Row],[TeamFavoriteID]],Table2[team_id],Table2[team_name],_xlfn.XLOOKUP(Table1[[#This Row],[TeamFavoriteID]],Table2[team_id_pfr],Table2[team_name],"Even"))</f>
        <v>Cleveland Browns</v>
      </c>
      <c r="M522">
        <v>-14.5</v>
      </c>
      <c r="N522">
        <f>IF(Table1[[#This Row],[TeamFavorite]]=Table1[[#This Row],[TeamHome]],Table1[[#This Row],[ScoreAway]]-Table1[[#This Row],[ScoreHome]],Table1[[#This Row],[ScoreHome]]-Table1[[#This Row],[ScoreAway]])</f>
        <v>-3</v>
      </c>
      <c r="O522">
        <f>IF(Table1[[#This Row],[SpreadActual]]&lt;Table1[[#This Row],[SpreadFavorite]],1,0)</f>
        <v>0</v>
      </c>
      <c r="Q522" t="s">
        <v>64</v>
      </c>
      <c r="R522" t="b">
        <v>0</v>
      </c>
      <c r="S522">
        <v>30</v>
      </c>
      <c r="T522">
        <v>14</v>
      </c>
      <c r="U522">
        <v>57</v>
      </c>
    </row>
    <row r="523" spans="1:22" x14ac:dyDescent="0.2">
      <c r="A523" s="1">
        <v>25186</v>
      </c>
      <c r="B523">
        <v>1968</v>
      </c>
      <c r="C523">
        <f>_xlfn.MAXIFS(Table1[ScheduleWeekWritten],Table1[ScheduleSeason],Table1[[#This Row],[ScheduleSeason]])</f>
        <v>15</v>
      </c>
      <c r="D523">
        <v>15</v>
      </c>
      <c r="E523" cm="1">
        <f t="array" ref="E523">_xlfn.XLOOKUP(Table1[[#This Row],[ScheduleWeekWritten]],Table3[Game],100+Table3[Increase],Table1[[#This Row],[ScheduleWeekWritten]])</f>
        <v>15</v>
      </c>
      <c r="F523" t="b">
        <v>0</v>
      </c>
      <c r="G523" t="s">
        <v>24</v>
      </c>
      <c r="H523">
        <v>7</v>
      </c>
      <c r="I523">
        <v>30</v>
      </c>
      <c r="J523" t="s">
        <v>42</v>
      </c>
      <c r="K523" t="s">
        <v>75</v>
      </c>
      <c r="L523" t="str">
        <f>_xlfn.XLOOKUP(Table1[[#This Row],[TeamFavoriteID]],Table2[team_id],Table2[team_name],_xlfn.XLOOKUP(Table1[[#This Row],[TeamFavoriteID]],Table2[team_id_pfr],Table2[team_name],"Even"))</f>
        <v>Kansas City Chiefs</v>
      </c>
      <c r="M523">
        <v>-10</v>
      </c>
      <c r="N523">
        <f>IF(Table1[[#This Row],[TeamFavorite]]=Table1[[#This Row],[TeamHome]],Table1[[#This Row],[ScoreAway]]-Table1[[#This Row],[ScoreHome]],Table1[[#This Row],[ScoreHome]]-Table1[[#This Row],[ScoreAway]])</f>
        <v>-23</v>
      </c>
      <c r="O523">
        <f>IF(Table1[[#This Row],[SpreadActual]]&lt;Table1[[#This Row],[SpreadFavorite]],1,0)</f>
        <v>1</v>
      </c>
      <c r="Q523" t="s">
        <v>71</v>
      </c>
      <c r="R523" t="b">
        <v>0</v>
      </c>
    </row>
    <row r="524" spans="1:22" x14ac:dyDescent="0.2">
      <c r="A524" s="1">
        <v>25186</v>
      </c>
      <c r="B524">
        <v>1968</v>
      </c>
      <c r="C524">
        <f>_xlfn.MAXIFS(Table1[ScheduleWeekWritten],Table1[ScheduleSeason],Table1[[#This Row],[ScheduleSeason]])</f>
        <v>15</v>
      </c>
      <c r="D524">
        <v>14</v>
      </c>
      <c r="E524" cm="1">
        <f t="array" ref="E524">_xlfn.XLOOKUP(Table1[[#This Row],[ScheduleWeekWritten]],Table3[Game],100+Table3[Increase],Table1[[#This Row],[ScheduleWeekWritten]])</f>
        <v>14</v>
      </c>
      <c r="F524" t="b">
        <v>0</v>
      </c>
      <c r="G524" t="s">
        <v>57</v>
      </c>
      <c r="H524">
        <v>27</v>
      </c>
      <c r="I524">
        <v>16</v>
      </c>
      <c r="J524" t="s">
        <v>62</v>
      </c>
      <c r="K524" t="s">
        <v>63</v>
      </c>
      <c r="L524" t="str">
        <f>_xlfn.XLOOKUP(Table1[[#This Row],[TeamFavoriteID]],Table2[team_id],Table2[team_name],_xlfn.XLOOKUP(Table1[[#This Row],[TeamFavoriteID]],Table2[team_id_pfr],Table2[team_name],"Even"))</f>
        <v>Cleveland Browns</v>
      </c>
      <c r="M524">
        <v>-5.5</v>
      </c>
      <c r="N524">
        <f>IF(Table1[[#This Row],[TeamFavorite]]=Table1[[#This Row],[TeamHome]],Table1[[#This Row],[ScoreAway]]-Table1[[#This Row],[ScoreHome]],Table1[[#This Row],[ScoreHome]]-Table1[[#This Row],[ScoreAway]])</f>
        <v>11</v>
      </c>
      <c r="O524">
        <f>IF(Table1[[#This Row],[SpreadActual]]&lt;Table1[[#This Row],[SpreadFavorite]],1,0)</f>
        <v>0</v>
      </c>
      <c r="Q524" t="s">
        <v>60</v>
      </c>
      <c r="R524" t="b">
        <v>0</v>
      </c>
      <c r="S524">
        <v>17</v>
      </c>
      <c r="T524">
        <v>20</v>
      </c>
      <c r="U524">
        <v>61</v>
      </c>
    </row>
    <row r="525" spans="1:22" x14ac:dyDescent="0.2">
      <c r="A525" s="1">
        <v>25187</v>
      </c>
      <c r="B525">
        <v>1968</v>
      </c>
      <c r="C525">
        <f>_xlfn.MAXIFS(Table1[ScheduleWeekWritten],Table1[ScheduleSeason],Table1[[#This Row],[ScheduleSeason]])</f>
        <v>15</v>
      </c>
      <c r="D525">
        <v>14</v>
      </c>
      <c r="E525" cm="1">
        <f t="array" ref="E525">_xlfn.XLOOKUP(Table1[[#This Row],[ScheduleWeekWritten]],Table3[Game],100+Table3[Increase],Table1[[#This Row],[ScheduleWeekWritten]])</f>
        <v>14</v>
      </c>
      <c r="F525" t="b">
        <v>0</v>
      </c>
      <c r="G525" t="s">
        <v>38</v>
      </c>
      <c r="H525">
        <v>12</v>
      </c>
      <c r="I525">
        <v>14</v>
      </c>
      <c r="J525" t="s">
        <v>53</v>
      </c>
      <c r="K525" t="s">
        <v>87</v>
      </c>
      <c r="L525" t="str">
        <f>_xlfn.XLOOKUP(Table1[[#This Row],[TeamFavoriteID]],Table2[team_id],Table2[team_name],_xlfn.XLOOKUP(Table1[[#This Row],[TeamFavoriteID]],Table2[team_id_pfr],Table2[team_name],"Even"))</f>
        <v>San Francisco 49ers</v>
      </c>
      <c r="M525">
        <v>-8</v>
      </c>
      <c r="N525">
        <f>IF(Table1[[#This Row],[TeamFavorite]]=Table1[[#This Row],[TeamHome]],Table1[[#This Row],[ScoreAway]]-Table1[[#This Row],[ScoreHome]],Table1[[#This Row],[ScoreHome]]-Table1[[#This Row],[ScoreAway]])</f>
        <v>-2</v>
      </c>
      <c r="O525">
        <f>IF(Table1[[#This Row],[SpreadActual]]&lt;Table1[[#This Row],[SpreadFavorite]],1,0)</f>
        <v>0</v>
      </c>
      <c r="Q525" t="s">
        <v>41</v>
      </c>
      <c r="R525" t="b">
        <v>0</v>
      </c>
      <c r="S525">
        <v>24</v>
      </c>
      <c r="T525">
        <v>15</v>
      </c>
      <c r="U525">
        <v>56</v>
      </c>
    </row>
    <row r="526" spans="1:22" x14ac:dyDescent="0.2">
      <c r="A526" s="1">
        <v>25187</v>
      </c>
      <c r="B526">
        <v>1968</v>
      </c>
      <c r="C526">
        <f>_xlfn.MAXIFS(Table1[ScheduleWeekWritten],Table1[ScheduleSeason],Table1[[#This Row],[ScheduleSeason]])</f>
        <v>15</v>
      </c>
      <c r="D526">
        <v>14</v>
      </c>
      <c r="E526" cm="1">
        <f t="array" ref="E526">_xlfn.XLOOKUP(Table1[[#This Row],[ScheduleWeekWritten]],Table3[Game],100+Table3[Increase],Table1[[#This Row],[ScheduleWeekWritten]])</f>
        <v>14</v>
      </c>
      <c r="F526" t="b">
        <v>0</v>
      </c>
      <c r="G526" t="s">
        <v>46</v>
      </c>
      <c r="H526">
        <v>27</v>
      </c>
      <c r="I526">
        <v>28</v>
      </c>
      <c r="J526" t="s">
        <v>33</v>
      </c>
      <c r="K526" t="s">
        <v>47</v>
      </c>
      <c r="L526" t="str">
        <f>_xlfn.XLOOKUP(Table1[[#This Row],[TeamFavoriteID]],Table2[team_id],Table2[team_name],_xlfn.XLOOKUP(Table1[[#This Row],[TeamFavoriteID]],Table2[team_id_pfr],Table2[team_name],"Even"))</f>
        <v>Chicago Bears</v>
      </c>
      <c r="M526">
        <v>-4.5</v>
      </c>
      <c r="N526">
        <f>IF(Table1[[#This Row],[TeamFavorite]]=Table1[[#This Row],[TeamHome]],Table1[[#This Row],[ScoreAway]]-Table1[[#This Row],[ScoreHome]],Table1[[#This Row],[ScoreHome]]-Table1[[#This Row],[ScoreAway]])</f>
        <v>1</v>
      </c>
      <c r="O526">
        <f>IF(Table1[[#This Row],[SpreadActual]]&lt;Table1[[#This Row],[SpreadFavorite]],1,0)</f>
        <v>0</v>
      </c>
      <c r="Q526" t="s">
        <v>86</v>
      </c>
      <c r="R526" t="b">
        <v>0</v>
      </c>
      <c r="S526">
        <v>22</v>
      </c>
      <c r="T526">
        <v>19</v>
      </c>
      <c r="U526">
        <v>71</v>
      </c>
    </row>
    <row r="527" spans="1:22" x14ac:dyDescent="0.2">
      <c r="A527" s="1">
        <v>25187</v>
      </c>
      <c r="B527">
        <v>1968</v>
      </c>
      <c r="C527">
        <f>_xlfn.MAXIFS(Table1[ScheduleWeekWritten],Table1[ScheduleSeason],Table1[[#This Row],[ScheduleSeason]])</f>
        <v>15</v>
      </c>
      <c r="D527">
        <v>15</v>
      </c>
      <c r="E527" cm="1">
        <f t="array" ref="E527">_xlfn.XLOOKUP(Table1[[#This Row],[ScheduleWeekWritten]],Table3[Game],100+Table3[Increase],Table1[[#This Row],[ScheduleWeekWritten]])</f>
        <v>15</v>
      </c>
      <c r="F527" t="b">
        <v>0</v>
      </c>
      <c r="G527" t="s">
        <v>23</v>
      </c>
      <c r="H527">
        <v>45</v>
      </c>
      <c r="I527">
        <v>17</v>
      </c>
      <c r="J527" t="s">
        <v>37</v>
      </c>
      <c r="K527" t="s">
        <v>25</v>
      </c>
      <c r="L527" t="str">
        <f>_xlfn.XLOOKUP(Table1[[#This Row],[TeamFavoriteID]],Table2[team_id],Table2[team_name],_xlfn.XLOOKUP(Table1[[#This Row],[TeamFavoriteID]],Table2[team_id_pfr],Table2[team_name],"Even"))</f>
        <v>Houston Oilers</v>
      </c>
      <c r="M527">
        <v>-14</v>
      </c>
      <c r="N527">
        <f>IF(Table1[[#This Row],[TeamFavorite]]=Table1[[#This Row],[TeamHome]],Table1[[#This Row],[ScoreAway]]-Table1[[#This Row],[ScoreHome]],Table1[[#This Row],[ScoreHome]]-Table1[[#This Row],[ScoreAway]])</f>
        <v>-28</v>
      </c>
      <c r="O527">
        <f>IF(Table1[[#This Row],[SpreadActual]]&lt;Table1[[#This Row],[SpreadFavorite]],1,0)</f>
        <v>1</v>
      </c>
      <c r="Q527" t="s">
        <v>102</v>
      </c>
      <c r="R527" t="b">
        <v>0</v>
      </c>
      <c r="S527">
        <v>72</v>
      </c>
      <c r="T527">
        <v>0</v>
      </c>
      <c r="V527" t="s">
        <v>103</v>
      </c>
    </row>
    <row r="528" spans="1:22" x14ac:dyDescent="0.2">
      <c r="A528" s="1">
        <v>25187</v>
      </c>
      <c r="B528">
        <v>1968</v>
      </c>
      <c r="C528">
        <f>_xlfn.MAXIFS(Table1[ScheduleWeekWritten],Table1[ScheduleSeason],Table1[[#This Row],[ScheduleSeason]])</f>
        <v>15</v>
      </c>
      <c r="D528">
        <v>14</v>
      </c>
      <c r="E528" cm="1">
        <f t="array" ref="E528">_xlfn.XLOOKUP(Table1[[#This Row],[ScheduleWeekWritten]],Table3[Game],100+Table3[Increase],Table1[[#This Row],[ScheduleWeekWritten]])</f>
        <v>14</v>
      </c>
      <c r="F528" t="b">
        <v>0</v>
      </c>
      <c r="G528" t="s">
        <v>39</v>
      </c>
      <c r="H528">
        <v>24</v>
      </c>
      <c r="I528">
        <v>28</v>
      </c>
      <c r="J528" t="s">
        <v>34</v>
      </c>
      <c r="K528" t="s">
        <v>72</v>
      </c>
      <c r="L528" t="str">
        <f>_xlfn.XLOOKUP(Table1[[#This Row],[TeamFavoriteID]],Table2[team_id],Table2[team_name],_xlfn.XLOOKUP(Table1[[#This Row],[TeamFavoriteID]],Table2[team_id_pfr],Table2[team_name],"Even"))</f>
        <v>Baltimore Colts</v>
      </c>
      <c r="M528">
        <v>-3.5</v>
      </c>
      <c r="N528">
        <f>IF(Table1[[#This Row],[TeamFavorite]]=Table1[[#This Row],[TeamHome]],Table1[[#This Row],[ScoreAway]]-Table1[[#This Row],[ScoreHome]],Table1[[#This Row],[ScoreHome]]-Table1[[#This Row],[ScoreAway]])</f>
        <v>-4</v>
      </c>
      <c r="O528">
        <f>IF(Table1[[#This Row],[SpreadActual]]&lt;Table1[[#This Row],[SpreadFavorite]],1,0)</f>
        <v>1</v>
      </c>
      <c r="Q528" t="s">
        <v>65</v>
      </c>
      <c r="R528" t="b">
        <v>0</v>
      </c>
      <c r="S528">
        <v>58</v>
      </c>
      <c r="T528">
        <v>7</v>
      </c>
      <c r="U528">
        <v>55</v>
      </c>
    </row>
    <row r="529" spans="1:22" x14ac:dyDescent="0.2">
      <c r="A529" s="1">
        <v>25187</v>
      </c>
      <c r="B529">
        <v>1968</v>
      </c>
      <c r="C529">
        <f>_xlfn.MAXIFS(Table1[ScheduleWeekWritten],Table1[ScheduleSeason],Table1[[#This Row],[ScheduleSeason]])</f>
        <v>15</v>
      </c>
      <c r="D529">
        <v>15</v>
      </c>
      <c r="E529" cm="1">
        <f t="array" ref="E529">_xlfn.XLOOKUP(Table1[[#This Row],[ScheduleWeekWritten]],Table3[Game],100+Table3[Increase],Table1[[#This Row],[ScheduleWeekWritten]])</f>
        <v>15</v>
      </c>
      <c r="F529" t="b">
        <v>0</v>
      </c>
      <c r="G529" t="s">
        <v>19</v>
      </c>
      <c r="H529">
        <v>7</v>
      </c>
      <c r="I529">
        <v>31</v>
      </c>
      <c r="J529" t="s">
        <v>31</v>
      </c>
      <c r="K529" t="s">
        <v>32</v>
      </c>
      <c r="L529" t="str">
        <f>_xlfn.XLOOKUP(Table1[[#This Row],[TeamFavoriteID]],Table2[team_id],Table2[team_name],_xlfn.XLOOKUP(Table1[[#This Row],[TeamFavoriteID]],Table2[team_id_pfr],Table2[team_name],"Even"))</f>
        <v>New York Jets</v>
      </c>
      <c r="M529">
        <v>-7.5</v>
      </c>
      <c r="N529">
        <f>IF(Table1[[#This Row],[TeamFavorite]]=Table1[[#This Row],[TeamHome]],Table1[[#This Row],[ScoreAway]]-Table1[[#This Row],[ScoreHome]],Table1[[#This Row],[ScoreHome]]-Table1[[#This Row],[ScoreAway]])</f>
        <v>-24</v>
      </c>
      <c r="O529">
        <f>IF(Table1[[#This Row],[SpreadActual]]&lt;Table1[[#This Row],[SpreadFavorite]],1,0)</f>
        <v>1</v>
      </c>
      <c r="Q529" t="s">
        <v>22</v>
      </c>
      <c r="R529" t="b">
        <v>0</v>
      </c>
    </row>
    <row r="530" spans="1:22" x14ac:dyDescent="0.2">
      <c r="A530" s="1">
        <v>25187</v>
      </c>
      <c r="B530">
        <v>1968</v>
      </c>
      <c r="C530">
        <f>_xlfn.MAXIFS(Table1[ScheduleWeekWritten],Table1[ScheduleSeason],Table1[[#This Row],[ScheduleSeason]])</f>
        <v>15</v>
      </c>
      <c r="D530">
        <v>14</v>
      </c>
      <c r="E530" cm="1">
        <f t="array" ref="E530">_xlfn.XLOOKUP(Table1[[#This Row],[ScheduleWeekWritten]],Table3[Game],100+Table3[Increase],Table1[[#This Row],[ScheduleWeekWritten]])</f>
        <v>14</v>
      </c>
      <c r="F530" t="b">
        <v>0</v>
      </c>
      <c r="G530" t="s">
        <v>95</v>
      </c>
      <c r="H530">
        <v>24</v>
      </c>
      <c r="I530">
        <v>14</v>
      </c>
      <c r="J530" t="s">
        <v>49</v>
      </c>
      <c r="K530" t="s">
        <v>98</v>
      </c>
      <c r="L530" t="str">
        <f>_xlfn.XLOOKUP(Table1[[#This Row],[TeamFavoriteID]],Table2[team_id],Table2[team_name],_xlfn.XLOOKUP(Table1[[#This Row],[TeamFavoriteID]],Table2[team_id_pfr],Table2[team_name],"Even"))</f>
        <v>New Orleans Saints</v>
      </c>
      <c r="M530">
        <v>-7</v>
      </c>
      <c r="N530">
        <f>IF(Table1[[#This Row],[TeamFavorite]]=Table1[[#This Row],[TeamHome]],Table1[[#This Row],[ScoreAway]]-Table1[[#This Row],[ScoreHome]],Table1[[#This Row],[ScoreHome]]-Table1[[#This Row],[ScoreAway]])</f>
        <v>-10</v>
      </c>
      <c r="O530">
        <f>IF(Table1[[#This Row],[SpreadActual]]&lt;Table1[[#This Row],[SpreadFavorite]],1,0)</f>
        <v>1</v>
      </c>
      <c r="Q530" t="s">
        <v>96</v>
      </c>
      <c r="R530" t="b">
        <v>0</v>
      </c>
      <c r="S530">
        <v>37</v>
      </c>
      <c r="T530">
        <v>14</v>
      </c>
      <c r="U530">
        <v>48</v>
      </c>
    </row>
    <row r="531" spans="1:22" x14ac:dyDescent="0.2">
      <c r="A531" s="1">
        <v>25187</v>
      </c>
      <c r="B531">
        <v>1968</v>
      </c>
      <c r="C531">
        <f>_xlfn.MAXIFS(Table1[ScheduleWeekWritten],Table1[ScheduleSeason],Table1[[#This Row],[ScheduleSeason]])</f>
        <v>15</v>
      </c>
      <c r="D531">
        <v>14</v>
      </c>
      <c r="E531" cm="1">
        <f t="array" ref="E531">_xlfn.XLOOKUP(Table1[[#This Row],[ScheduleWeekWritten]],Table3[Game],100+Table3[Increase],Table1[[#This Row],[ScheduleWeekWritten]])</f>
        <v>14</v>
      </c>
      <c r="F531" t="b">
        <v>0</v>
      </c>
      <c r="G531" t="s">
        <v>50</v>
      </c>
      <c r="H531">
        <v>10</v>
      </c>
      <c r="I531">
        <v>28</v>
      </c>
      <c r="J531" t="s">
        <v>67</v>
      </c>
      <c r="K531" t="s">
        <v>68</v>
      </c>
      <c r="L531" t="str">
        <f>_xlfn.XLOOKUP(Table1[[#This Row],[TeamFavoriteID]],Table2[team_id],Table2[team_name],_xlfn.XLOOKUP(Table1[[#This Row],[TeamFavoriteID]],Table2[team_id_pfr],Table2[team_name],"Even"))</f>
        <v>Dallas Cowboys</v>
      </c>
      <c r="M531">
        <v>-9.5</v>
      </c>
      <c r="N531">
        <f>IF(Table1[[#This Row],[TeamFavorite]]=Table1[[#This Row],[TeamHome]],Table1[[#This Row],[ScoreAway]]-Table1[[#This Row],[ScoreHome]],Table1[[#This Row],[ScoreHome]]-Table1[[#This Row],[ScoreAway]])</f>
        <v>-18</v>
      </c>
      <c r="O531">
        <f>IF(Table1[[#This Row],[SpreadActual]]&lt;Table1[[#This Row],[SpreadFavorite]],1,0)</f>
        <v>1</v>
      </c>
      <c r="Q531" t="s">
        <v>84</v>
      </c>
      <c r="R531" t="b">
        <v>0</v>
      </c>
      <c r="S531">
        <v>30</v>
      </c>
      <c r="T531">
        <v>20</v>
      </c>
      <c r="U531">
        <v>83</v>
      </c>
    </row>
    <row r="532" spans="1:22" x14ac:dyDescent="0.2">
      <c r="A532" s="1">
        <v>25187</v>
      </c>
      <c r="B532">
        <v>1968</v>
      </c>
      <c r="C532">
        <f>_xlfn.MAXIFS(Table1[ScheduleWeekWritten],Table1[ScheduleSeason],Table1[[#This Row],[ScheduleSeason]])</f>
        <v>15</v>
      </c>
      <c r="D532">
        <v>14</v>
      </c>
      <c r="E532" cm="1">
        <f t="array" ref="E532">_xlfn.XLOOKUP(Table1[[#This Row],[ScheduleWeekWritten]],Table3[Game],100+Table3[Increase],Table1[[#This Row],[ScheduleWeekWritten]])</f>
        <v>14</v>
      </c>
      <c r="F532" t="b">
        <v>0</v>
      </c>
      <c r="G532" t="s">
        <v>58</v>
      </c>
      <c r="H532">
        <v>17</v>
      </c>
      <c r="I532">
        <v>24</v>
      </c>
      <c r="J532" t="s">
        <v>54</v>
      </c>
      <c r="K532" t="s">
        <v>55</v>
      </c>
      <c r="L532" t="str">
        <f>_xlfn.XLOOKUP(Table1[[#This Row],[TeamFavoriteID]],Table2[team_id],Table2[team_name],_xlfn.XLOOKUP(Table1[[#This Row],[TeamFavoriteID]],Table2[team_id_pfr],Table2[team_name],"Even"))</f>
        <v>Minnesota Vikings</v>
      </c>
      <c r="M532">
        <v>-12</v>
      </c>
      <c r="N532">
        <f>IF(Table1[[#This Row],[TeamFavorite]]=Table1[[#This Row],[TeamHome]],Table1[[#This Row],[ScoreAway]]-Table1[[#This Row],[ScoreHome]],Table1[[#This Row],[ScoreHome]]-Table1[[#This Row],[ScoreAway]])</f>
        <v>-7</v>
      </c>
      <c r="O532">
        <f>IF(Table1[[#This Row],[SpreadActual]]&lt;Table1[[#This Row],[SpreadFavorite]],1,0)</f>
        <v>0</v>
      </c>
      <c r="Q532" t="s">
        <v>78</v>
      </c>
      <c r="R532" t="b">
        <v>0</v>
      </c>
      <c r="S532">
        <v>28</v>
      </c>
      <c r="T532">
        <v>20</v>
      </c>
      <c r="U532">
        <v>63</v>
      </c>
    </row>
    <row r="533" spans="1:22" x14ac:dyDescent="0.2">
      <c r="A533" s="1">
        <v>25187</v>
      </c>
      <c r="B533">
        <v>1968</v>
      </c>
      <c r="C533">
        <f>_xlfn.MAXIFS(Table1[ScheduleWeekWritten],Table1[ScheduleSeason],Table1[[#This Row],[ScheduleSeason]])</f>
        <v>15</v>
      </c>
      <c r="D533">
        <v>15</v>
      </c>
      <c r="E533" cm="1">
        <f t="array" ref="E533">_xlfn.XLOOKUP(Table1[[#This Row],[ScheduleWeekWritten]],Table3[Game],100+Table3[Increase],Table1[[#This Row],[ScheduleWeekWritten]])</f>
        <v>15</v>
      </c>
      <c r="F533" t="b">
        <v>0</v>
      </c>
      <c r="G533" t="s">
        <v>27</v>
      </c>
      <c r="H533">
        <v>27</v>
      </c>
      <c r="I533">
        <v>34</v>
      </c>
      <c r="J533" t="s">
        <v>20</v>
      </c>
      <c r="K533" t="s">
        <v>21</v>
      </c>
      <c r="L533" t="str">
        <f>_xlfn.XLOOKUP(Table1[[#This Row],[TeamFavoriteID]],Table2[team_id],Table2[team_name],_xlfn.XLOOKUP(Table1[[#This Row],[TeamFavoriteID]],Table2[team_id_pfr],Table2[team_name],"Even"))</f>
        <v>Las Vegas Raiders</v>
      </c>
      <c r="M533">
        <v>-9.5</v>
      </c>
      <c r="N533">
        <f>IF(Table1[[#This Row],[TeamFavorite]]=Table1[[#This Row],[TeamHome]],Table1[[#This Row],[ScoreAway]]-Table1[[#This Row],[ScoreHome]],Table1[[#This Row],[ScoreHome]]-Table1[[#This Row],[ScoreAway]])</f>
        <v>-7</v>
      </c>
      <c r="O533">
        <f>IF(Table1[[#This Row],[SpreadActual]]&lt;Table1[[#This Row],[SpreadFavorite]],1,0)</f>
        <v>0</v>
      </c>
      <c r="Q533" t="s">
        <v>94</v>
      </c>
      <c r="R533" t="b">
        <v>0</v>
      </c>
    </row>
    <row r="534" spans="1:22" x14ac:dyDescent="0.2">
      <c r="A534" s="1">
        <v>25187</v>
      </c>
      <c r="B534">
        <v>1968</v>
      </c>
      <c r="C534">
        <f>_xlfn.MAXIFS(Table1[ScheduleWeekWritten],Table1[ScheduleSeason],Table1[[#This Row],[ScheduleSeason]])</f>
        <v>15</v>
      </c>
      <c r="D534">
        <v>14</v>
      </c>
      <c r="E534" cm="1">
        <f t="array" ref="E534">_xlfn.XLOOKUP(Table1[[#This Row],[ScheduleWeekWritten]],Table3[Game],100+Table3[Increase],Table1[[#This Row],[ScheduleWeekWritten]])</f>
        <v>14</v>
      </c>
      <c r="F534" t="b">
        <v>0</v>
      </c>
      <c r="G534" t="s">
        <v>61</v>
      </c>
      <c r="H534">
        <v>14</v>
      </c>
      <c r="I534">
        <v>3</v>
      </c>
      <c r="J534" t="s">
        <v>45</v>
      </c>
      <c r="K534" t="s">
        <v>79</v>
      </c>
      <c r="L534" t="str">
        <f>_xlfn.XLOOKUP(Table1[[#This Row],[TeamFavoriteID]],Table2[team_id],Table2[team_name],_xlfn.XLOOKUP(Table1[[#This Row],[TeamFavoriteID]],Table2[team_id_pfr],Table2[team_name],"Even"))</f>
        <v>Detroit Lions</v>
      </c>
      <c r="M534">
        <v>-3</v>
      </c>
      <c r="N534">
        <f>IF(Table1[[#This Row],[TeamFavorite]]=Table1[[#This Row],[TeamHome]],Table1[[#This Row],[ScoreAway]]-Table1[[#This Row],[ScoreHome]],Table1[[#This Row],[ScoreHome]]-Table1[[#This Row],[ScoreAway]])</f>
        <v>11</v>
      </c>
      <c r="O534">
        <f>IF(Table1[[#This Row],[SpreadActual]]&lt;Table1[[#This Row],[SpreadFavorite]],1,0)</f>
        <v>0</v>
      </c>
      <c r="Q534" t="s">
        <v>64</v>
      </c>
      <c r="R534" t="b">
        <v>0</v>
      </c>
      <c r="S534">
        <v>29</v>
      </c>
      <c r="T534">
        <v>21</v>
      </c>
      <c r="U534">
        <v>54</v>
      </c>
    </row>
    <row r="535" spans="1:22" x14ac:dyDescent="0.2">
      <c r="A535" s="1">
        <v>25193</v>
      </c>
      <c r="B535">
        <v>1968</v>
      </c>
      <c r="C535">
        <f>_xlfn.MAXIFS(Table1[ScheduleWeekWritten],Table1[ScheduleSeason],Table1[[#This Row],[ScheduleSeason]])</f>
        <v>15</v>
      </c>
      <c r="D535">
        <v>15</v>
      </c>
      <c r="E535" cm="1">
        <f t="array" ref="E535">_xlfn.XLOOKUP(Table1[[#This Row],[ScheduleWeekWritten]],Table3[Game],100+Table3[Increase],Table1[[#This Row],[ScheduleWeekWritten]])</f>
        <v>15</v>
      </c>
      <c r="F535" t="b">
        <v>1</v>
      </c>
      <c r="G535" t="s">
        <v>62</v>
      </c>
      <c r="H535">
        <v>31</v>
      </c>
      <c r="I535">
        <v>20</v>
      </c>
      <c r="J535" t="s">
        <v>67</v>
      </c>
      <c r="K535" t="s">
        <v>68</v>
      </c>
      <c r="L535" t="str">
        <f>_xlfn.XLOOKUP(Table1[[#This Row],[TeamFavoriteID]],Table2[team_id],Table2[team_name],_xlfn.XLOOKUP(Table1[[#This Row],[TeamFavoriteID]],Table2[team_id_pfr],Table2[team_name],"Even"))</f>
        <v>Dallas Cowboys</v>
      </c>
      <c r="M535">
        <v>-3</v>
      </c>
      <c r="N535">
        <f>IF(Table1[[#This Row],[TeamFavorite]]=Table1[[#This Row],[TeamHome]],Table1[[#This Row],[ScoreAway]]-Table1[[#This Row],[ScoreHome]],Table1[[#This Row],[ScoreHome]]-Table1[[#This Row],[ScoreAway]])</f>
        <v>11</v>
      </c>
      <c r="O535">
        <f>IF(Table1[[#This Row],[SpreadActual]]&lt;Table1[[#This Row],[SpreadFavorite]],1,0)</f>
        <v>0</v>
      </c>
      <c r="Q535" t="s">
        <v>66</v>
      </c>
      <c r="R535" t="b">
        <v>0</v>
      </c>
      <c r="S535">
        <v>33</v>
      </c>
      <c r="T535">
        <v>12</v>
      </c>
      <c r="U535">
        <v>62</v>
      </c>
    </row>
    <row r="536" spans="1:22" x14ac:dyDescent="0.2">
      <c r="A536" s="1">
        <v>25194</v>
      </c>
      <c r="B536">
        <v>1968</v>
      </c>
      <c r="C536">
        <f>_xlfn.MAXIFS(Table1[ScheduleWeekWritten],Table1[ScheduleSeason],Table1[[#This Row],[ScheduleSeason]])</f>
        <v>15</v>
      </c>
      <c r="D536" t="s">
        <v>92</v>
      </c>
      <c r="E536" cm="1">
        <f t="array" ref="E536">_xlfn.XLOOKUP(Table1[[#This Row],[ScheduleWeekWritten]],Table3[Game],100+Table3[Increase],Table1[[#This Row],[ScheduleWeekWritten]])</f>
        <v>103</v>
      </c>
      <c r="F536" t="b">
        <v>1</v>
      </c>
      <c r="G536" t="s">
        <v>34</v>
      </c>
      <c r="H536">
        <v>24</v>
      </c>
      <c r="I536">
        <v>14</v>
      </c>
      <c r="J536" t="s">
        <v>54</v>
      </c>
      <c r="K536" t="s">
        <v>72</v>
      </c>
      <c r="L536" t="str">
        <f>_xlfn.XLOOKUP(Table1[[#This Row],[TeamFavoriteID]],Table2[team_id],Table2[team_name],_xlfn.XLOOKUP(Table1[[#This Row],[TeamFavoriteID]],Table2[team_id_pfr],Table2[team_name],"Even"))</f>
        <v>Baltimore Colts</v>
      </c>
      <c r="M536">
        <v>-11</v>
      </c>
      <c r="N536">
        <f>IF(Table1[[#This Row],[TeamFavorite]]=Table1[[#This Row],[TeamHome]],Table1[[#This Row],[ScoreAway]]-Table1[[#This Row],[ScoreHome]],Table1[[#This Row],[ScoreHome]]-Table1[[#This Row],[ScoreAway]])</f>
        <v>-10</v>
      </c>
      <c r="O536">
        <f>IF(Table1[[#This Row],[SpreadActual]]&lt;Table1[[#This Row],[SpreadFavorite]],1,0)</f>
        <v>0</v>
      </c>
      <c r="Q536" t="s">
        <v>80</v>
      </c>
      <c r="R536" t="b">
        <v>0</v>
      </c>
      <c r="S536">
        <v>33</v>
      </c>
      <c r="T536">
        <v>7</v>
      </c>
      <c r="U536">
        <v>73</v>
      </c>
    </row>
    <row r="537" spans="1:22" x14ac:dyDescent="0.2">
      <c r="A537" s="1">
        <v>25194</v>
      </c>
      <c r="B537">
        <v>1968</v>
      </c>
      <c r="C537">
        <f>_xlfn.MAXIFS(Table1[ScheduleWeekWritten],Table1[ScheduleSeason],Table1[[#This Row],[ScheduleSeason]])</f>
        <v>15</v>
      </c>
      <c r="D537" t="s">
        <v>99</v>
      </c>
      <c r="E537" cm="1">
        <f t="array" ref="E537">_xlfn.XLOOKUP(Table1[[#This Row],[ScheduleWeekWritten]],Table3[Game],100+Table3[Increase],Table1[[#This Row],[ScheduleWeekWritten]])</f>
        <v>102</v>
      </c>
      <c r="F537" t="b">
        <v>1</v>
      </c>
      <c r="G537" t="s">
        <v>20</v>
      </c>
      <c r="H537">
        <v>41</v>
      </c>
      <c r="I537">
        <v>6</v>
      </c>
      <c r="J537" t="s">
        <v>42</v>
      </c>
      <c r="K537" t="s">
        <v>75</v>
      </c>
      <c r="L537" t="str">
        <f>_xlfn.XLOOKUP(Table1[[#This Row],[TeamFavoriteID]],Table2[team_id],Table2[team_name],_xlfn.XLOOKUP(Table1[[#This Row],[TeamFavoriteID]],Table2[team_id_pfr],Table2[team_name],"Even"))</f>
        <v>Kansas City Chiefs</v>
      </c>
      <c r="M537">
        <v>-3.5</v>
      </c>
      <c r="N537">
        <f>IF(Table1[[#This Row],[TeamFavorite]]=Table1[[#This Row],[TeamHome]],Table1[[#This Row],[ScoreAway]]-Table1[[#This Row],[ScoreHome]],Table1[[#This Row],[ScoreHome]]-Table1[[#This Row],[ScoreAway]])</f>
        <v>35</v>
      </c>
      <c r="O537">
        <f>IF(Table1[[#This Row],[SpreadActual]]&lt;Table1[[#This Row],[SpreadFavorite]],1,0)</f>
        <v>0</v>
      </c>
      <c r="Q537" t="s">
        <v>76</v>
      </c>
      <c r="R537" t="b">
        <v>0</v>
      </c>
    </row>
    <row r="538" spans="1:22" x14ac:dyDescent="0.2">
      <c r="A538" s="1">
        <v>25201</v>
      </c>
      <c r="B538">
        <v>1968</v>
      </c>
      <c r="C538">
        <f>_xlfn.MAXIFS(Table1[ScheduleWeekWritten],Table1[ScheduleSeason],Table1[[#This Row],[ScheduleSeason]])</f>
        <v>15</v>
      </c>
      <c r="D538" t="s">
        <v>92</v>
      </c>
      <c r="E538" cm="1">
        <f t="array" ref="E538">_xlfn.XLOOKUP(Table1[[#This Row],[ScheduleWeekWritten]],Table3[Game],100+Table3[Increase],Table1[[#This Row],[ScheduleWeekWritten]])</f>
        <v>103</v>
      </c>
      <c r="F538" t="b">
        <v>1</v>
      </c>
      <c r="G538" t="s">
        <v>62</v>
      </c>
      <c r="H538">
        <v>0</v>
      </c>
      <c r="I538">
        <v>34</v>
      </c>
      <c r="J538" t="s">
        <v>34</v>
      </c>
      <c r="K538" t="s">
        <v>72</v>
      </c>
      <c r="L538" t="str">
        <f>_xlfn.XLOOKUP(Table1[[#This Row],[TeamFavoriteID]],Table2[team_id],Table2[team_name],_xlfn.XLOOKUP(Table1[[#This Row],[TeamFavoriteID]],Table2[team_id_pfr],Table2[team_name],"Even"))</f>
        <v>Baltimore Colts</v>
      </c>
      <c r="M538">
        <v>-6</v>
      </c>
      <c r="N538">
        <f>IF(Table1[[#This Row],[TeamFavorite]]=Table1[[#This Row],[TeamHome]],Table1[[#This Row],[ScoreAway]]-Table1[[#This Row],[ScoreHome]],Table1[[#This Row],[ScoreHome]]-Table1[[#This Row],[ScoreAway]])</f>
        <v>-34</v>
      </c>
      <c r="O538">
        <f>IF(Table1[[#This Row],[SpreadActual]]&lt;Table1[[#This Row],[SpreadFavorite]],1,0)</f>
        <v>1</v>
      </c>
      <c r="Q538" t="s">
        <v>66</v>
      </c>
      <c r="R538" t="b">
        <v>0</v>
      </c>
      <c r="S538">
        <v>27</v>
      </c>
      <c r="T538">
        <v>22</v>
      </c>
      <c r="U538">
        <v>60</v>
      </c>
    </row>
    <row r="539" spans="1:22" x14ac:dyDescent="0.2">
      <c r="A539" s="1">
        <v>25201</v>
      </c>
      <c r="B539">
        <v>1968</v>
      </c>
      <c r="C539">
        <f>_xlfn.MAXIFS(Table1[ScheduleWeekWritten],Table1[ScheduleSeason],Table1[[#This Row],[ScheduleSeason]])</f>
        <v>15</v>
      </c>
      <c r="D539" t="s">
        <v>92</v>
      </c>
      <c r="E539" cm="1">
        <f t="array" ref="E539">_xlfn.XLOOKUP(Table1[[#This Row],[ScheduleWeekWritten]],Table3[Game],100+Table3[Increase],Table1[[#This Row],[ScheduleWeekWritten]])</f>
        <v>103</v>
      </c>
      <c r="F539" t="b">
        <v>1</v>
      </c>
      <c r="G539" t="s">
        <v>31</v>
      </c>
      <c r="H539">
        <v>27</v>
      </c>
      <c r="I539">
        <v>23</v>
      </c>
      <c r="J539" t="s">
        <v>20</v>
      </c>
      <c r="K539" t="s">
        <v>32</v>
      </c>
      <c r="L539" t="str">
        <f>_xlfn.XLOOKUP(Table1[[#This Row],[TeamFavoriteID]],Table2[team_id],Table2[team_name],_xlfn.XLOOKUP(Table1[[#This Row],[TeamFavoriteID]],Table2[team_id_pfr],Table2[team_name],"Even"))</f>
        <v>New York Jets</v>
      </c>
      <c r="M539">
        <v>-2</v>
      </c>
      <c r="N539">
        <f>IF(Table1[[#This Row],[TeamFavorite]]=Table1[[#This Row],[TeamHome]],Table1[[#This Row],[ScoreAway]]-Table1[[#This Row],[ScoreHome]],Table1[[#This Row],[ScoreHome]]-Table1[[#This Row],[ScoreAway]])</f>
        <v>-4</v>
      </c>
      <c r="O539">
        <f>IF(Table1[[#This Row],[SpreadActual]]&lt;Table1[[#This Row],[SpreadFavorite]],1,0)</f>
        <v>1</v>
      </c>
      <c r="Q539" t="s">
        <v>74</v>
      </c>
      <c r="R539" t="b">
        <v>0</v>
      </c>
    </row>
    <row r="540" spans="1:22" x14ac:dyDescent="0.2">
      <c r="A540" s="1">
        <v>25215</v>
      </c>
      <c r="B540">
        <v>1968</v>
      </c>
      <c r="C540">
        <f>_xlfn.MAXIFS(Table1[ScheduleWeekWritten],Table1[ScheduleSeason],Table1[[#This Row],[ScheduleSeason]])</f>
        <v>15</v>
      </c>
      <c r="D540" t="s">
        <v>93</v>
      </c>
      <c r="E540" cm="1">
        <f t="array" ref="E540">_xlfn.XLOOKUP(Table1[[#This Row],[ScheduleWeekWritten]],Table3[Game],100+Table3[Increase],Table1[[#This Row],[ScheduleWeekWritten]])</f>
        <v>104</v>
      </c>
      <c r="F540" t="b">
        <v>1</v>
      </c>
      <c r="G540" t="s">
        <v>34</v>
      </c>
      <c r="H540">
        <v>7</v>
      </c>
      <c r="I540">
        <v>16</v>
      </c>
      <c r="J540" t="s">
        <v>31</v>
      </c>
      <c r="K540" t="s">
        <v>72</v>
      </c>
      <c r="L540" t="str">
        <f>_xlfn.XLOOKUP(Table1[[#This Row],[TeamFavoriteID]],Table2[team_id],Table2[team_name],_xlfn.XLOOKUP(Table1[[#This Row],[TeamFavoriteID]],Table2[team_id_pfr],Table2[team_name],"Even"))</f>
        <v>Baltimore Colts</v>
      </c>
      <c r="M540">
        <v>-18</v>
      </c>
      <c r="N540">
        <f>IF(Table1[[#This Row],[TeamFavorite]]=Table1[[#This Row],[TeamHome]],Table1[[#This Row],[ScoreAway]]-Table1[[#This Row],[ScoreHome]],Table1[[#This Row],[ScoreHome]]-Table1[[#This Row],[ScoreAway]])</f>
        <v>9</v>
      </c>
      <c r="O540">
        <f>IF(Table1[[#This Row],[SpreadActual]]&lt;Table1[[#This Row],[SpreadFavorite]],1,0)</f>
        <v>0</v>
      </c>
      <c r="P540">
        <v>40</v>
      </c>
      <c r="Q540" t="s">
        <v>22</v>
      </c>
      <c r="R540" t="b">
        <v>1</v>
      </c>
      <c r="S540">
        <v>66</v>
      </c>
      <c r="T540">
        <v>12</v>
      </c>
      <c r="U540">
        <v>80</v>
      </c>
      <c r="V540" t="s">
        <v>2</v>
      </c>
    </row>
    <row r="541" spans="1:22" x14ac:dyDescent="0.2">
      <c r="A541" s="1">
        <v>25460</v>
      </c>
      <c r="B541">
        <v>1969</v>
      </c>
      <c r="C541">
        <f>_xlfn.MAXIFS(Table1[ScheduleWeekWritten],Table1[ScheduleSeason],Table1[[#This Row],[ScheduleSeason]])</f>
        <v>14</v>
      </c>
      <c r="D541">
        <v>1</v>
      </c>
      <c r="E541" cm="1">
        <f t="array" ref="E541">_xlfn.XLOOKUP(Table1[[#This Row],[ScheduleWeekWritten]],Table3[Game],100+Table3[Increase],Table1[[#This Row],[ScheduleWeekWritten]])</f>
        <v>1</v>
      </c>
      <c r="F541" t="b">
        <v>0</v>
      </c>
      <c r="G541" t="s">
        <v>28</v>
      </c>
      <c r="H541">
        <v>19</v>
      </c>
      <c r="I541">
        <v>33</v>
      </c>
      <c r="J541" t="s">
        <v>31</v>
      </c>
      <c r="K541" t="s">
        <v>32</v>
      </c>
      <c r="L541" t="str">
        <f>_xlfn.XLOOKUP(Table1[[#This Row],[TeamFavoriteID]],Table2[team_id],Table2[team_name],_xlfn.XLOOKUP(Table1[[#This Row],[TeamFavoriteID]],Table2[team_id_pfr],Table2[team_name],"Even"))</f>
        <v>New York Jets</v>
      </c>
      <c r="M541">
        <v>-11.5</v>
      </c>
      <c r="N541">
        <f>IF(Table1[[#This Row],[TeamFavorite]]=Table1[[#This Row],[TeamHome]],Table1[[#This Row],[ScoreAway]]-Table1[[#This Row],[ScoreHome]],Table1[[#This Row],[ScoreHome]]-Table1[[#This Row],[ScoreAway]])</f>
        <v>-14</v>
      </c>
      <c r="O541">
        <f>IF(Table1[[#This Row],[SpreadActual]]&lt;Table1[[#This Row],[SpreadFavorite]],1,0)</f>
        <v>1</v>
      </c>
      <c r="Q541" t="s">
        <v>44</v>
      </c>
      <c r="R541" t="b">
        <v>0</v>
      </c>
    </row>
    <row r="542" spans="1:22" x14ac:dyDescent="0.2">
      <c r="A542" s="1">
        <v>25460</v>
      </c>
      <c r="B542">
        <v>1969</v>
      </c>
      <c r="C542">
        <f>_xlfn.MAXIFS(Table1[ScheduleWeekWritten],Table1[ScheduleSeason],Table1[[#This Row],[ScheduleSeason]])</f>
        <v>14</v>
      </c>
      <c r="D542">
        <v>1</v>
      </c>
      <c r="E542" cm="1">
        <f t="array" ref="E542">_xlfn.XLOOKUP(Table1[[#This Row],[ScheduleWeekWritten]],Table3[Game],100+Table3[Increase],Table1[[#This Row],[ScheduleWeekWritten]])</f>
        <v>1</v>
      </c>
      <c r="F542" t="b">
        <v>0</v>
      </c>
      <c r="G542" t="s">
        <v>101</v>
      </c>
      <c r="H542">
        <v>27</v>
      </c>
      <c r="I542">
        <v>21</v>
      </c>
      <c r="J542" t="s">
        <v>19</v>
      </c>
      <c r="K542" t="s">
        <v>104</v>
      </c>
      <c r="L542" t="str">
        <f>_xlfn.XLOOKUP(Table1[[#This Row],[TeamFavoriteID]],Table2[team_id],Table2[team_name],_xlfn.XLOOKUP(Table1[[#This Row],[TeamFavoriteID]],Table2[team_id_pfr],Table2[team_name],"Even"))</f>
        <v>Cincinnati Bengals</v>
      </c>
      <c r="M542">
        <v>-1.5</v>
      </c>
      <c r="N542">
        <f>IF(Table1[[#This Row],[TeamFavorite]]=Table1[[#This Row],[TeamHome]],Table1[[#This Row],[ScoreAway]]-Table1[[#This Row],[ScoreHome]],Table1[[#This Row],[ScoreHome]]-Table1[[#This Row],[ScoreAway]])</f>
        <v>-6</v>
      </c>
      <c r="O542">
        <f>IF(Table1[[#This Row],[SpreadActual]]&lt;Table1[[#This Row],[SpreadFavorite]],1,0)</f>
        <v>1</v>
      </c>
      <c r="Q542" t="s">
        <v>105</v>
      </c>
      <c r="R542" t="b">
        <v>0</v>
      </c>
    </row>
    <row r="543" spans="1:22" x14ac:dyDescent="0.2">
      <c r="A543" s="1">
        <v>25460</v>
      </c>
      <c r="B543">
        <v>1969</v>
      </c>
      <c r="C543">
        <f>_xlfn.MAXIFS(Table1[ScheduleWeekWritten],Table1[ScheduleSeason],Table1[[#This Row],[ScheduleSeason]])</f>
        <v>14</v>
      </c>
      <c r="D543">
        <v>1</v>
      </c>
      <c r="E543" cm="1">
        <f t="array" ref="E543">_xlfn.XLOOKUP(Table1[[#This Row],[ScheduleWeekWritten]],Table3[Game],100+Table3[Increase],Table1[[#This Row],[ScheduleWeekWritten]])</f>
        <v>1</v>
      </c>
      <c r="F543" t="b">
        <v>0</v>
      </c>
      <c r="G543" t="s">
        <v>24</v>
      </c>
      <c r="H543">
        <v>35</v>
      </c>
      <c r="I543">
        <v>7</v>
      </c>
      <c r="J543" t="s">
        <v>37</v>
      </c>
      <c r="K543" t="s">
        <v>88</v>
      </c>
      <c r="L543" t="str">
        <f>_xlfn.XLOOKUP(Table1[[#This Row],[TeamFavoriteID]],Table2[team_id],Table2[team_name],_xlfn.XLOOKUP(Table1[[#This Row],[TeamFavoriteID]],Table2[team_id_pfr],Table2[team_name],"Even"))</f>
        <v>Denver Broncos</v>
      </c>
      <c r="M543">
        <v>-4.5</v>
      </c>
      <c r="N543">
        <f>IF(Table1[[#This Row],[TeamFavorite]]=Table1[[#This Row],[TeamHome]],Table1[[#This Row],[ScoreAway]]-Table1[[#This Row],[ScoreHome]],Table1[[#This Row],[ScoreHome]]-Table1[[#This Row],[ScoreAway]])</f>
        <v>-28</v>
      </c>
      <c r="O543">
        <f>IF(Table1[[#This Row],[SpreadActual]]&lt;Table1[[#This Row],[SpreadFavorite]],1,0)</f>
        <v>1</v>
      </c>
      <c r="Q543" t="s">
        <v>71</v>
      </c>
      <c r="R543" t="b">
        <v>0</v>
      </c>
    </row>
    <row r="544" spans="1:22" x14ac:dyDescent="0.2">
      <c r="A544" s="1">
        <v>25460</v>
      </c>
      <c r="B544">
        <v>1969</v>
      </c>
      <c r="C544">
        <f>_xlfn.MAXIFS(Table1[ScheduleWeekWritten],Table1[ScheduleSeason],Table1[[#This Row],[ScheduleSeason]])</f>
        <v>14</v>
      </c>
      <c r="D544">
        <v>1</v>
      </c>
      <c r="E544" cm="1">
        <f t="array" ref="E544">_xlfn.XLOOKUP(Table1[[#This Row],[ScheduleWeekWritten]],Table3[Game],100+Table3[Increase],Table1[[#This Row],[ScheduleWeekWritten]])</f>
        <v>1</v>
      </c>
      <c r="F544" t="b">
        <v>0</v>
      </c>
      <c r="G544" t="s">
        <v>20</v>
      </c>
      <c r="H544">
        <v>21</v>
      </c>
      <c r="I544">
        <v>17</v>
      </c>
      <c r="J544" t="s">
        <v>23</v>
      </c>
      <c r="K544" t="s">
        <v>21</v>
      </c>
      <c r="L544" t="str">
        <f>_xlfn.XLOOKUP(Table1[[#This Row],[TeamFavoriteID]],Table2[team_id],Table2[team_name],_xlfn.XLOOKUP(Table1[[#This Row],[TeamFavoriteID]],Table2[team_id_pfr],Table2[team_name],"Even"))</f>
        <v>Las Vegas Raiders</v>
      </c>
      <c r="M544">
        <v>-6.5</v>
      </c>
      <c r="N544">
        <f>IF(Table1[[#This Row],[TeamFavorite]]=Table1[[#This Row],[TeamHome]],Table1[[#This Row],[ScoreAway]]-Table1[[#This Row],[ScoreHome]],Table1[[#This Row],[ScoreHome]]-Table1[[#This Row],[ScoreAway]])</f>
        <v>4</v>
      </c>
      <c r="O544">
        <f>IF(Table1[[#This Row],[SpreadActual]]&lt;Table1[[#This Row],[SpreadFavorite]],1,0)</f>
        <v>0</v>
      </c>
      <c r="Q544" t="s">
        <v>76</v>
      </c>
      <c r="R544" t="b">
        <v>0</v>
      </c>
    </row>
    <row r="545" spans="1:21" x14ac:dyDescent="0.2">
      <c r="A545" s="1">
        <v>25460</v>
      </c>
      <c r="B545">
        <v>1969</v>
      </c>
      <c r="C545">
        <f>_xlfn.MAXIFS(Table1[ScheduleWeekWritten],Table1[ScheduleSeason],Table1[[#This Row],[ScheduleSeason]])</f>
        <v>14</v>
      </c>
      <c r="D545">
        <v>1</v>
      </c>
      <c r="E545" cm="1">
        <f t="array" ref="E545">_xlfn.XLOOKUP(Table1[[#This Row],[ScheduleWeekWritten]],Table3[Game],100+Table3[Increase],Table1[[#This Row],[ScheduleWeekWritten]])</f>
        <v>1</v>
      </c>
      <c r="F545" t="b">
        <v>0</v>
      </c>
      <c r="G545" t="s">
        <v>27</v>
      </c>
      <c r="H545">
        <v>9</v>
      </c>
      <c r="I545">
        <v>27</v>
      </c>
      <c r="J545" t="s">
        <v>42</v>
      </c>
      <c r="K545" t="s">
        <v>75</v>
      </c>
      <c r="L545" t="str">
        <f>_xlfn.XLOOKUP(Table1[[#This Row],[TeamFavoriteID]],Table2[team_id],Table2[team_name],_xlfn.XLOOKUP(Table1[[#This Row],[TeamFavoriteID]],Table2[team_id_pfr],Table2[team_name],"Even"))</f>
        <v>Kansas City Chiefs</v>
      </c>
      <c r="M545">
        <v>-6.5</v>
      </c>
      <c r="N545">
        <f>IF(Table1[[#This Row],[TeamFavorite]]=Table1[[#This Row],[TeamHome]],Table1[[#This Row],[ScoreAway]]-Table1[[#This Row],[ScoreHome]],Table1[[#This Row],[ScoreHome]]-Table1[[#This Row],[ScoreAway]])</f>
        <v>-18</v>
      </c>
      <c r="O545">
        <f>IF(Table1[[#This Row],[SpreadActual]]&lt;Table1[[#This Row],[SpreadFavorite]],1,0)</f>
        <v>1</v>
      </c>
      <c r="Q545" t="s">
        <v>94</v>
      </c>
      <c r="R545" t="b">
        <v>0</v>
      </c>
    </row>
    <row r="546" spans="1:21" x14ac:dyDescent="0.2">
      <c r="A546" s="1">
        <v>25466</v>
      </c>
      <c r="B546">
        <v>1969</v>
      </c>
      <c r="C546">
        <f>_xlfn.MAXIFS(Table1[ScheduleWeekWritten],Table1[ScheduleSeason],Table1[[#This Row],[ScheduleSeason]])</f>
        <v>14</v>
      </c>
      <c r="D546">
        <v>2</v>
      </c>
      <c r="E546" cm="1">
        <f t="array" ref="E546">_xlfn.XLOOKUP(Table1[[#This Row],[ScheduleWeekWritten]],Table3[Game],100+Table3[Increase],Table1[[#This Row],[ScheduleWeekWritten]])</f>
        <v>2</v>
      </c>
      <c r="F546" t="b">
        <v>0</v>
      </c>
      <c r="G546" t="s">
        <v>20</v>
      </c>
      <c r="H546">
        <v>20</v>
      </c>
      <c r="I546">
        <v>17</v>
      </c>
      <c r="J546" t="s">
        <v>19</v>
      </c>
      <c r="K546" t="s">
        <v>21</v>
      </c>
      <c r="L546" t="str">
        <f>_xlfn.XLOOKUP(Table1[[#This Row],[TeamFavoriteID]],Table2[team_id],Table2[team_name],_xlfn.XLOOKUP(Table1[[#This Row],[TeamFavoriteID]],Table2[team_id_pfr],Table2[team_name],"Even"))</f>
        <v>Las Vegas Raiders</v>
      </c>
      <c r="M546">
        <v>-16</v>
      </c>
      <c r="N546">
        <f>IF(Table1[[#This Row],[TeamFavorite]]=Table1[[#This Row],[TeamHome]],Table1[[#This Row],[ScoreAway]]-Table1[[#This Row],[ScoreHome]],Table1[[#This Row],[ScoreHome]]-Table1[[#This Row],[ScoreAway]])</f>
        <v>3</v>
      </c>
      <c r="O546">
        <f>IF(Table1[[#This Row],[SpreadActual]]&lt;Table1[[#This Row],[SpreadFavorite]],1,0)</f>
        <v>0</v>
      </c>
      <c r="Q546" t="s">
        <v>76</v>
      </c>
      <c r="R546" t="b">
        <v>0</v>
      </c>
    </row>
    <row r="547" spans="1:21" x14ac:dyDescent="0.2">
      <c r="A547" s="1">
        <v>25467</v>
      </c>
      <c r="B547">
        <v>1969</v>
      </c>
      <c r="C547">
        <f>_xlfn.MAXIFS(Table1[ScheduleWeekWritten],Table1[ScheduleSeason],Table1[[#This Row],[ScheduleSeason]])</f>
        <v>14</v>
      </c>
      <c r="D547">
        <v>1</v>
      </c>
      <c r="E547" cm="1">
        <f t="array" ref="E547">_xlfn.XLOOKUP(Table1[[#This Row],[ScheduleWeekWritten]],Table3[Game],100+Table3[Increase],Table1[[#This Row],[ScheduleWeekWritten]])</f>
        <v>1</v>
      </c>
      <c r="F547" t="b">
        <v>0</v>
      </c>
      <c r="G547" t="s">
        <v>38</v>
      </c>
      <c r="H547">
        <v>24</v>
      </c>
      <c r="I547">
        <v>12</v>
      </c>
      <c r="J547" t="s">
        <v>53</v>
      </c>
      <c r="K547" t="s">
        <v>87</v>
      </c>
      <c r="L547" t="str">
        <f>_xlfn.XLOOKUP(Table1[[#This Row],[TeamFavoriteID]],Table2[team_id],Table2[team_name],_xlfn.XLOOKUP(Table1[[#This Row],[TeamFavoriteID]],Table2[team_id_pfr],Table2[team_name],"Even"))</f>
        <v>San Francisco 49ers</v>
      </c>
      <c r="M547">
        <v>-7.5</v>
      </c>
      <c r="N547">
        <f>IF(Table1[[#This Row],[TeamFavorite]]=Table1[[#This Row],[TeamHome]],Table1[[#This Row],[ScoreAway]]-Table1[[#This Row],[ScoreHome]],Table1[[#This Row],[ScoreHome]]-Table1[[#This Row],[ScoreAway]])</f>
        <v>12</v>
      </c>
      <c r="O547">
        <f>IF(Table1[[#This Row],[SpreadActual]]&lt;Table1[[#This Row],[SpreadFavorite]],1,0)</f>
        <v>0</v>
      </c>
      <c r="Q547" t="s">
        <v>41</v>
      </c>
      <c r="R547" t="b">
        <v>0</v>
      </c>
      <c r="S547">
        <v>62</v>
      </c>
      <c r="T547">
        <v>14</v>
      </c>
      <c r="U547">
        <v>92</v>
      </c>
    </row>
    <row r="548" spans="1:21" x14ac:dyDescent="0.2">
      <c r="A548" s="1">
        <v>25467</v>
      </c>
      <c r="B548">
        <v>1969</v>
      </c>
      <c r="C548">
        <f>_xlfn.MAXIFS(Table1[ScheduleWeekWritten],Table1[ScheduleSeason],Table1[[#This Row],[ScheduleSeason]])</f>
        <v>14</v>
      </c>
      <c r="D548">
        <v>1</v>
      </c>
      <c r="E548" cm="1">
        <f t="array" ref="E548">_xlfn.XLOOKUP(Table1[[#This Row],[ScheduleWeekWritten]],Table3[Game],100+Table3[Increase],Table1[[#This Row],[ScheduleWeekWritten]])</f>
        <v>1</v>
      </c>
      <c r="F548" t="b">
        <v>0</v>
      </c>
      <c r="G548" t="s">
        <v>34</v>
      </c>
      <c r="H548">
        <v>20</v>
      </c>
      <c r="I548">
        <v>27</v>
      </c>
      <c r="J548" t="s">
        <v>39</v>
      </c>
      <c r="K548" t="s">
        <v>72</v>
      </c>
      <c r="L548" t="str">
        <f>_xlfn.XLOOKUP(Table1[[#This Row],[TeamFavoriteID]],Table2[team_id],Table2[team_name],_xlfn.XLOOKUP(Table1[[#This Row],[TeamFavoriteID]],Table2[team_id_pfr],Table2[team_name],"Even"))</f>
        <v>Baltimore Colts</v>
      </c>
      <c r="M548">
        <v>-6</v>
      </c>
      <c r="N548">
        <f>IF(Table1[[#This Row],[TeamFavorite]]=Table1[[#This Row],[TeamHome]],Table1[[#This Row],[ScoreAway]]-Table1[[#This Row],[ScoreHome]],Table1[[#This Row],[ScoreHome]]-Table1[[#This Row],[ScoreAway]])</f>
        <v>7</v>
      </c>
      <c r="O548">
        <f>IF(Table1[[#This Row],[SpreadActual]]&lt;Table1[[#This Row],[SpreadFavorite]],1,0)</f>
        <v>0</v>
      </c>
      <c r="Q548" t="s">
        <v>80</v>
      </c>
      <c r="R548" t="b">
        <v>0</v>
      </c>
      <c r="S548">
        <v>63</v>
      </c>
      <c r="T548">
        <v>10</v>
      </c>
      <c r="U548">
        <v>64</v>
      </c>
    </row>
    <row r="549" spans="1:21" x14ac:dyDescent="0.2">
      <c r="A549" s="1">
        <v>25467</v>
      </c>
      <c r="B549">
        <v>1969</v>
      </c>
      <c r="C549">
        <f>_xlfn.MAXIFS(Table1[ScheduleWeekWritten],Table1[ScheduleSeason],Table1[[#This Row],[ScheduleSeason]])</f>
        <v>14</v>
      </c>
      <c r="D549">
        <v>2</v>
      </c>
      <c r="E549" cm="1">
        <f t="array" ref="E549">_xlfn.XLOOKUP(Table1[[#This Row],[ScheduleWeekWritten]],Table3[Game],100+Table3[Increase],Table1[[#This Row],[ScheduleWeekWritten]])</f>
        <v>2</v>
      </c>
      <c r="F549" t="b">
        <v>0</v>
      </c>
      <c r="G549" t="s">
        <v>37</v>
      </c>
      <c r="H549">
        <v>0</v>
      </c>
      <c r="I549">
        <v>31</v>
      </c>
      <c r="J549" t="s">
        <v>42</v>
      </c>
      <c r="K549" t="s">
        <v>75</v>
      </c>
      <c r="L549" t="str">
        <f>_xlfn.XLOOKUP(Table1[[#This Row],[TeamFavoriteID]],Table2[team_id],Table2[team_name],_xlfn.XLOOKUP(Table1[[#This Row],[TeamFavoriteID]],Table2[team_id_pfr],Table2[team_name],"Even"))</f>
        <v>Kansas City Chiefs</v>
      </c>
      <c r="M549">
        <v>-20</v>
      </c>
      <c r="N549">
        <f>IF(Table1[[#This Row],[TeamFavorite]]=Table1[[#This Row],[TeamHome]],Table1[[#This Row],[ScoreAway]]-Table1[[#This Row],[ScoreHome]],Table1[[#This Row],[ScoreHome]]-Table1[[#This Row],[ScoreAway]])</f>
        <v>-31</v>
      </c>
      <c r="O549">
        <f>IF(Table1[[#This Row],[SpreadActual]]&lt;Table1[[#This Row],[SpreadFavorite]],1,0)</f>
        <v>1</v>
      </c>
      <c r="Q549" t="s">
        <v>97</v>
      </c>
      <c r="R549" t="b">
        <v>0</v>
      </c>
    </row>
    <row r="550" spans="1:21" x14ac:dyDescent="0.2">
      <c r="A550" s="1">
        <v>25467</v>
      </c>
      <c r="B550">
        <v>1969</v>
      </c>
      <c r="C550">
        <f>_xlfn.MAXIFS(Table1[ScheduleWeekWritten],Table1[ScheduleSeason],Table1[[#This Row],[ScheduleSeason]])</f>
        <v>14</v>
      </c>
      <c r="D550">
        <v>2</v>
      </c>
      <c r="E550" cm="1">
        <f t="array" ref="E550">_xlfn.XLOOKUP(Table1[[#This Row],[ScheduleWeekWritten]],Table3[Game],100+Table3[Increase],Table1[[#This Row],[ScheduleWeekWritten]])</f>
        <v>2</v>
      </c>
      <c r="F550" t="b">
        <v>0</v>
      </c>
      <c r="G550" t="s">
        <v>28</v>
      </c>
      <c r="H550">
        <v>3</v>
      </c>
      <c r="I550">
        <v>17</v>
      </c>
      <c r="J550" t="s">
        <v>23</v>
      </c>
      <c r="K550" t="s">
        <v>25</v>
      </c>
      <c r="L550" t="str">
        <f>_xlfn.XLOOKUP(Table1[[#This Row],[TeamFavoriteID]],Table2[team_id],Table2[team_name],_xlfn.XLOOKUP(Table1[[#This Row],[TeamFavoriteID]],Table2[team_id_pfr],Table2[team_name],"Even"))</f>
        <v>Houston Oilers</v>
      </c>
      <c r="M550">
        <v>-7.5</v>
      </c>
      <c r="N550">
        <f>IF(Table1[[#This Row],[TeamFavorite]]=Table1[[#This Row],[TeamHome]],Table1[[#This Row],[ScoreAway]]-Table1[[#This Row],[ScoreHome]],Table1[[#This Row],[ScoreHome]]-Table1[[#This Row],[ScoreAway]])</f>
        <v>-14</v>
      </c>
      <c r="O550">
        <f>IF(Table1[[#This Row],[SpreadActual]]&lt;Table1[[#This Row],[SpreadFavorite]],1,0)</f>
        <v>1</v>
      </c>
      <c r="Q550" t="s">
        <v>44</v>
      </c>
      <c r="R550" t="b">
        <v>0</v>
      </c>
    </row>
    <row r="551" spans="1:21" x14ac:dyDescent="0.2">
      <c r="A551" s="1">
        <v>25467</v>
      </c>
      <c r="B551">
        <v>1969</v>
      </c>
      <c r="C551">
        <f>_xlfn.MAXIFS(Table1[ScheduleWeekWritten],Table1[ScheduleSeason],Table1[[#This Row],[ScheduleSeason]])</f>
        <v>14</v>
      </c>
      <c r="D551">
        <v>2</v>
      </c>
      <c r="E551" cm="1">
        <f t="array" ref="E551">_xlfn.XLOOKUP(Table1[[#This Row],[ScheduleWeekWritten]],Table3[Game],100+Table3[Increase],Table1[[#This Row],[ScheduleWeekWritten]])</f>
        <v>2</v>
      </c>
      <c r="F551" t="b">
        <v>0</v>
      </c>
      <c r="G551" t="s">
        <v>101</v>
      </c>
      <c r="H551">
        <v>34</v>
      </c>
      <c r="I551">
        <v>20</v>
      </c>
      <c r="J551" t="s">
        <v>27</v>
      </c>
      <c r="K551" t="s">
        <v>29</v>
      </c>
      <c r="L551" t="str">
        <f>_xlfn.XLOOKUP(Table1[[#This Row],[TeamFavoriteID]],Table2[team_id],Table2[team_name],_xlfn.XLOOKUP(Table1[[#This Row],[TeamFavoriteID]],Table2[team_id_pfr],Table2[team_name],"Even"))</f>
        <v>Los Angeles Chargers</v>
      </c>
      <c r="M551">
        <v>-8</v>
      </c>
      <c r="N551">
        <f>IF(Table1[[#This Row],[TeamFavorite]]=Table1[[#This Row],[TeamHome]],Table1[[#This Row],[ScoreAway]]-Table1[[#This Row],[ScoreHome]],Table1[[#This Row],[ScoreHome]]-Table1[[#This Row],[ScoreAway]])</f>
        <v>14</v>
      </c>
      <c r="O551">
        <f>IF(Table1[[#This Row],[SpreadActual]]&lt;Table1[[#This Row],[SpreadFavorite]],1,0)</f>
        <v>0</v>
      </c>
      <c r="Q551" t="s">
        <v>105</v>
      </c>
      <c r="R551" t="b">
        <v>0</v>
      </c>
    </row>
    <row r="552" spans="1:21" x14ac:dyDescent="0.2">
      <c r="A552" s="1">
        <v>25467</v>
      </c>
      <c r="B552">
        <v>1969</v>
      </c>
      <c r="C552">
        <f>_xlfn.MAXIFS(Table1[ScheduleWeekWritten],Table1[ScheduleSeason],Table1[[#This Row],[ScheduleSeason]])</f>
        <v>14</v>
      </c>
      <c r="D552">
        <v>1</v>
      </c>
      <c r="E552" cm="1">
        <f t="array" ref="E552">_xlfn.XLOOKUP(Table1[[#This Row],[ScheduleWeekWritten]],Table3[Game],100+Table3[Increase],Table1[[#This Row],[ScheduleWeekWritten]])</f>
        <v>1</v>
      </c>
      <c r="F552" t="b">
        <v>0</v>
      </c>
      <c r="G552" t="s">
        <v>67</v>
      </c>
      <c r="H552">
        <v>24</v>
      </c>
      <c r="I552">
        <v>3</v>
      </c>
      <c r="J552" t="s">
        <v>57</v>
      </c>
      <c r="K552" t="s">
        <v>68</v>
      </c>
      <c r="L552" t="str">
        <f>_xlfn.XLOOKUP(Table1[[#This Row],[TeamFavoriteID]],Table2[team_id],Table2[team_name],_xlfn.XLOOKUP(Table1[[#This Row],[TeamFavoriteID]],Table2[team_id_pfr],Table2[team_name],"Even"))</f>
        <v>Dallas Cowboys</v>
      </c>
      <c r="M552">
        <v>-3.5</v>
      </c>
      <c r="N552">
        <f>IF(Table1[[#This Row],[TeamFavorite]]=Table1[[#This Row],[TeamHome]],Table1[[#This Row],[ScoreAway]]-Table1[[#This Row],[ScoreHome]],Table1[[#This Row],[ScoreHome]]-Table1[[#This Row],[ScoreAway]])</f>
        <v>-21</v>
      </c>
      <c r="O552">
        <f>IF(Table1[[#This Row],[SpreadActual]]&lt;Table1[[#This Row],[SpreadFavorite]],1,0)</f>
        <v>1</v>
      </c>
      <c r="Q552" t="s">
        <v>69</v>
      </c>
      <c r="R552" t="b">
        <v>0</v>
      </c>
      <c r="S552">
        <v>77</v>
      </c>
      <c r="T552">
        <v>7</v>
      </c>
      <c r="U552">
        <v>75</v>
      </c>
    </row>
    <row r="553" spans="1:21" x14ac:dyDescent="0.2">
      <c r="A553" s="1">
        <v>25467</v>
      </c>
      <c r="B553">
        <v>1969</v>
      </c>
      <c r="C553">
        <f>_xlfn.MAXIFS(Table1[ScheduleWeekWritten],Table1[ScheduleSeason],Table1[[#This Row],[ScheduleSeason]])</f>
        <v>14</v>
      </c>
      <c r="D553">
        <v>2</v>
      </c>
      <c r="E553" cm="1">
        <f t="array" ref="E553">_xlfn.XLOOKUP(Table1[[#This Row],[ScheduleWeekWritten]],Table3[Game],100+Table3[Increase],Table1[[#This Row],[ScheduleWeekWritten]])</f>
        <v>2</v>
      </c>
      <c r="F553" t="b">
        <v>0</v>
      </c>
      <c r="G553" t="s">
        <v>24</v>
      </c>
      <c r="H553">
        <v>21</v>
      </c>
      <c r="I553">
        <v>19</v>
      </c>
      <c r="J553" t="s">
        <v>31</v>
      </c>
      <c r="K553" t="s">
        <v>32</v>
      </c>
      <c r="L553" t="str">
        <f>_xlfn.XLOOKUP(Table1[[#This Row],[TeamFavoriteID]],Table2[team_id],Table2[team_name],_xlfn.XLOOKUP(Table1[[#This Row],[TeamFavoriteID]],Table2[team_id_pfr],Table2[team_name],"Even"))</f>
        <v>New York Jets</v>
      </c>
      <c r="M553">
        <v>-12</v>
      </c>
      <c r="N553">
        <f>IF(Table1[[#This Row],[TeamFavorite]]=Table1[[#This Row],[TeamHome]],Table1[[#This Row],[ScoreAway]]-Table1[[#This Row],[ScoreHome]],Table1[[#This Row],[ScoreHome]]-Table1[[#This Row],[ScoreAway]])</f>
        <v>2</v>
      </c>
      <c r="O553">
        <f>IF(Table1[[#This Row],[SpreadActual]]&lt;Table1[[#This Row],[SpreadFavorite]],1,0)</f>
        <v>0</v>
      </c>
      <c r="Q553" t="s">
        <v>71</v>
      </c>
      <c r="R553" t="b">
        <v>0</v>
      </c>
    </row>
    <row r="554" spans="1:21" x14ac:dyDescent="0.2">
      <c r="A554" s="1">
        <v>25467</v>
      </c>
      <c r="B554">
        <v>1969</v>
      </c>
      <c r="C554">
        <f>_xlfn.MAXIFS(Table1[ScheduleWeekWritten],Table1[ScheduleSeason],Table1[[#This Row],[ScheduleSeason]])</f>
        <v>14</v>
      </c>
      <c r="D554">
        <v>1</v>
      </c>
      <c r="E554" cm="1">
        <f t="array" ref="E554">_xlfn.XLOOKUP(Table1[[#This Row],[ScheduleWeekWritten]],Table3[Game],100+Table3[Increase],Table1[[#This Row],[ScheduleWeekWritten]])</f>
        <v>1</v>
      </c>
      <c r="F554" t="b">
        <v>0</v>
      </c>
      <c r="G554" t="s">
        <v>33</v>
      </c>
      <c r="H554">
        <v>17</v>
      </c>
      <c r="I554">
        <v>0</v>
      </c>
      <c r="J554" t="s">
        <v>46</v>
      </c>
      <c r="K554" t="s">
        <v>35</v>
      </c>
      <c r="L554" t="str">
        <f>_xlfn.XLOOKUP(Table1[[#This Row],[TeamFavoriteID]],Table2[team_id],Table2[team_name],_xlfn.XLOOKUP(Table1[[#This Row],[TeamFavoriteID]],Table2[team_id_pfr],Table2[team_name],"Even"))</f>
        <v>Green Bay Packers</v>
      </c>
      <c r="M554">
        <v>-6</v>
      </c>
      <c r="N554">
        <f>IF(Table1[[#This Row],[TeamFavorite]]=Table1[[#This Row],[TeamHome]],Table1[[#This Row],[ScoreAway]]-Table1[[#This Row],[ScoreHome]],Table1[[#This Row],[ScoreHome]]-Table1[[#This Row],[ScoreAway]])</f>
        <v>-17</v>
      </c>
      <c r="O554">
        <f>IF(Table1[[#This Row],[SpreadActual]]&lt;Table1[[#This Row],[SpreadFavorite]],1,0)</f>
        <v>1</v>
      </c>
      <c r="Q554" t="s">
        <v>82</v>
      </c>
      <c r="R554" t="b">
        <v>0</v>
      </c>
      <c r="S554">
        <v>54</v>
      </c>
      <c r="T554">
        <v>6</v>
      </c>
      <c r="U554">
        <v>74</v>
      </c>
    </row>
    <row r="555" spans="1:21" x14ac:dyDescent="0.2">
      <c r="A555" s="1">
        <v>25467</v>
      </c>
      <c r="B555">
        <v>1969</v>
      </c>
      <c r="C555">
        <f>_xlfn.MAXIFS(Table1[ScheduleWeekWritten],Table1[ScheduleSeason],Table1[[#This Row],[ScheduleSeason]])</f>
        <v>14</v>
      </c>
      <c r="D555">
        <v>1</v>
      </c>
      <c r="E555" cm="1">
        <f t="array" ref="E555">_xlfn.XLOOKUP(Table1[[#This Row],[ScheduleWeekWritten]],Table3[Game],100+Table3[Increase],Table1[[#This Row],[ScheduleWeekWritten]])</f>
        <v>1</v>
      </c>
      <c r="F555" t="b">
        <v>0</v>
      </c>
      <c r="G555" t="s">
        <v>95</v>
      </c>
      <c r="H555">
        <v>20</v>
      </c>
      <c r="I555">
        <v>26</v>
      </c>
      <c r="J555" t="s">
        <v>61</v>
      </c>
      <c r="K555" t="s">
        <v>85</v>
      </c>
      <c r="L555" t="str">
        <f>_xlfn.XLOOKUP(Table1[[#This Row],[TeamFavoriteID]],Table2[team_id],Table2[team_name],_xlfn.XLOOKUP(Table1[[#This Row],[TeamFavoriteID]],Table2[team_id_pfr],Table2[team_name],"Even"))</f>
        <v>Washington Commanders</v>
      </c>
      <c r="M555">
        <v>-4.5</v>
      </c>
      <c r="N555">
        <f>IF(Table1[[#This Row],[TeamFavorite]]=Table1[[#This Row],[TeamHome]],Table1[[#This Row],[ScoreAway]]-Table1[[#This Row],[ScoreHome]],Table1[[#This Row],[ScoreHome]]-Table1[[#This Row],[ScoreAway]])</f>
        <v>-6</v>
      </c>
      <c r="O555">
        <f>IF(Table1[[#This Row],[SpreadActual]]&lt;Table1[[#This Row],[SpreadFavorite]],1,0)</f>
        <v>1</v>
      </c>
      <c r="Q555" t="s">
        <v>96</v>
      </c>
      <c r="R555" t="b">
        <v>0</v>
      </c>
      <c r="S555">
        <v>78</v>
      </c>
      <c r="T555">
        <v>12</v>
      </c>
      <c r="U555">
        <v>74</v>
      </c>
    </row>
    <row r="556" spans="1:21" x14ac:dyDescent="0.2">
      <c r="A556" s="1">
        <v>25467</v>
      </c>
      <c r="B556">
        <v>1969</v>
      </c>
      <c r="C556">
        <f>_xlfn.MAXIFS(Table1[ScheduleWeekWritten],Table1[ScheduleSeason],Table1[[#This Row],[ScheduleSeason]])</f>
        <v>14</v>
      </c>
      <c r="D556">
        <v>1</v>
      </c>
      <c r="E556" cm="1">
        <f t="array" ref="E556">_xlfn.XLOOKUP(Table1[[#This Row],[ScheduleWeekWritten]],Table3[Game],100+Table3[Increase],Table1[[#This Row],[ScheduleWeekWritten]])</f>
        <v>1</v>
      </c>
      <c r="F556" t="b">
        <v>0</v>
      </c>
      <c r="G556" t="s">
        <v>50</v>
      </c>
      <c r="H556">
        <v>24</v>
      </c>
      <c r="I556">
        <v>23</v>
      </c>
      <c r="J556" t="s">
        <v>54</v>
      </c>
      <c r="K556" t="s">
        <v>55</v>
      </c>
      <c r="L556" t="str">
        <f>_xlfn.XLOOKUP(Table1[[#This Row],[TeamFavoriteID]],Table2[team_id],Table2[team_name],_xlfn.XLOOKUP(Table1[[#This Row],[TeamFavoriteID]],Table2[team_id_pfr],Table2[team_name],"Even"))</f>
        <v>Minnesota Vikings</v>
      </c>
      <c r="M556">
        <v>-9</v>
      </c>
      <c r="N556">
        <f>IF(Table1[[#This Row],[TeamFavorite]]=Table1[[#This Row],[TeamHome]],Table1[[#This Row],[ScoreAway]]-Table1[[#This Row],[ScoreHome]],Table1[[#This Row],[ScoreHome]]-Table1[[#This Row],[ScoreAway]])</f>
        <v>1</v>
      </c>
      <c r="O556">
        <f>IF(Table1[[#This Row],[SpreadActual]]&lt;Table1[[#This Row],[SpreadFavorite]],1,0)</f>
        <v>0</v>
      </c>
      <c r="Q556" t="s">
        <v>84</v>
      </c>
      <c r="R556" t="b">
        <v>0</v>
      </c>
      <c r="S556">
        <v>58</v>
      </c>
      <c r="T556">
        <v>13</v>
      </c>
      <c r="U556">
        <v>59</v>
      </c>
    </row>
    <row r="557" spans="1:21" x14ac:dyDescent="0.2">
      <c r="A557" s="1">
        <v>25467</v>
      </c>
      <c r="B557">
        <v>1969</v>
      </c>
      <c r="C557">
        <f>_xlfn.MAXIFS(Table1[ScheduleWeekWritten],Table1[ScheduleSeason],Table1[[#This Row],[ScheduleSeason]])</f>
        <v>14</v>
      </c>
      <c r="D557">
        <v>1</v>
      </c>
      <c r="E557" cm="1">
        <f t="array" ref="E557">_xlfn.XLOOKUP(Table1[[#This Row],[ScheduleWeekWritten]],Table3[Game],100+Table3[Increase],Table1[[#This Row],[ScheduleWeekWritten]])</f>
        <v>1</v>
      </c>
      <c r="F557" t="b">
        <v>0</v>
      </c>
      <c r="G557" t="s">
        <v>58</v>
      </c>
      <c r="H557">
        <v>20</v>
      </c>
      <c r="I557">
        <v>27</v>
      </c>
      <c r="J557" t="s">
        <v>62</v>
      </c>
      <c r="K557" t="s">
        <v>63</v>
      </c>
      <c r="L557" t="str">
        <f>_xlfn.XLOOKUP(Table1[[#This Row],[TeamFavoriteID]],Table2[team_id],Table2[team_name],_xlfn.XLOOKUP(Table1[[#This Row],[TeamFavoriteID]],Table2[team_id_pfr],Table2[team_name],"Even"))</f>
        <v>Cleveland Browns</v>
      </c>
      <c r="M557">
        <v>-9</v>
      </c>
      <c r="N557">
        <f>IF(Table1[[#This Row],[TeamFavorite]]=Table1[[#This Row],[TeamHome]],Table1[[#This Row],[ScoreAway]]-Table1[[#This Row],[ScoreHome]],Table1[[#This Row],[ScoreHome]]-Table1[[#This Row],[ScoreAway]])</f>
        <v>-7</v>
      </c>
      <c r="O557">
        <f>IF(Table1[[#This Row],[SpreadActual]]&lt;Table1[[#This Row],[SpreadFavorite]],1,0)</f>
        <v>0</v>
      </c>
      <c r="Q557" t="s">
        <v>78</v>
      </c>
      <c r="R557" t="b">
        <v>0</v>
      </c>
      <c r="S557">
        <v>61</v>
      </c>
      <c r="T557">
        <v>14</v>
      </c>
      <c r="U557">
        <v>53</v>
      </c>
    </row>
    <row r="558" spans="1:21" x14ac:dyDescent="0.2">
      <c r="A558" s="1">
        <v>25467</v>
      </c>
      <c r="B558">
        <v>1969</v>
      </c>
      <c r="C558">
        <f>_xlfn.MAXIFS(Table1[ScheduleWeekWritten],Table1[ScheduleSeason],Table1[[#This Row],[ScheduleSeason]])</f>
        <v>14</v>
      </c>
      <c r="D558">
        <v>1</v>
      </c>
      <c r="E558" cm="1">
        <f t="array" ref="E558">_xlfn.XLOOKUP(Table1[[#This Row],[ScheduleWeekWritten]],Table3[Game],100+Table3[Increase],Table1[[#This Row],[ScheduleWeekWritten]])</f>
        <v>1</v>
      </c>
      <c r="F558" t="b">
        <v>0</v>
      </c>
      <c r="G558" t="s">
        <v>49</v>
      </c>
      <c r="H558">
        <v>16</v>
      </c>
      <c r="I558">
        <v>13</v>
      </c>
      <c r="J558" t="s">
        <v>45</v>
      </c>
      <c r="K558" t="s">
        <v>79</v>
      </c>
      <c r="L558" t="str">
        <f>_xlfn.XLOOKUP(Table1[[#This Row],[TeamFavoriteID]],Table2[team_id],Table2[team_name],_xlfn.XLOOKUP(Table1[[#This Row],[TeamFavoriteID]],Table2[team_id_pfr],Table2[team_name],"Even"))</f>
        <v>Detroit Lions</v>
      </c>
      <c r="M558">
        <v>-6</v>
      </c>
      <c r="N558">
        <f>IF(Table1[[#This Row],[TeamFavorite]]=Table1[[#This Row],[TeamHome]],Table1[[#This Row],[ScoreAway]]-Table1[[#This Row],[ScoreHome]],Table1[[#This Row],[ScoreHome]]-Table1[[#This Row],[ScoreAway]])</f>
        <v>3</v>
      </c>
      <c r="O558">
        <f>IF(Table1[[#This Row],[SpreadActual]]&lt;Table1[[#This Row],[SpreadFavorite]],1,0)</f>
        <v>0</v>
      </c>
      <c r="Q558" t="s">
        <v>52</v>
      </c>
      <c r="R558" t="b">
        <v>0</v>
      </c>
      <c r="S558">
        <v>56</v>
      </c>
      <c r="T558">
        <v>8</v>
      </c>
      <c r="U558">
        <v>73</v>
      </c>
    </row>
    <row r="559" spans="1:21" x14ac:dyDescent="0.2">
      <c r="A559" s="1">
        <v>25474</v>
      </c>
      <c r="B559">
        <v>1969</v>
      </c>
      <c r="C559">
        <f>_xlfn.MAXIFS(Table1[ScheduleWeekWritten],Table1[ScheduleSeason],Table1[[#This Row],[ScheduleSeason]])</f>
        <v>14</v>
      </c>
      <c r="D559">
        <v>3</v>
      </c>
      <c r="E559" cm="1">
        <f t="array" ref="E559">_xlfn.XLOOKUP(Table1[[#This Row],[ScheduleWeekWritten]],Table3[Game],100+Table3[Increase],Table1[[#This Row],[ScheduleWeekWritten]])</f>
        <v>3</v>
      </c>
      <c r="F559" t="b">
        <v>0</v>
      </c>
      <c r="G559" t="s">
        <v>37</v>
      </c>
      <c r="H559">
        <v>23</v>
      </c>
      <c r="I559">
        <v>38</v>
      </c>
      <c r="J559" t="s">
        <v>20</v>
      </c>
      <c r="K559" t="s">
        <v>21</v>
      </c>
      <c r="L559" t="str">
        <f>_xlfn.XLOOKUP(Table1[[#This Row],[TeamFavoriteID]],Table2[team_id],Table2[team_name],_xlfn.XLOOKUP(Table1[[#This Row],[TeamFavoriteID]],Table2[team_id_pfr],Table2[team_name],"Even"))</f>
        <v>Las Vegas Raiders</v>
      </c>
      <c r="M559">
        <v>-16</v>
      </c>
      <c r="N559">
        <f>IF(Table1[[#This Row],[TeamFavorite]]=Table1[[#This Row],[TeamHome]],Table1[[#This Row],[ScoreAway]]-Table1[[#This Row],[ScoreHome]],Table1[[#This Row],[ScoreHome]]-Table1[[#This Row],[ScoreAway]])</f>
        <v>-15</v>
      </c>
      <c r="O559">
        <f>IF(Table1[[#This Row],[SpreadActual]]&lt;Table1[[#This Row],[SpreadFavorite]],1,0)</f>
        <v>0</v>
      </c>
      <c r="Q559" t="s">
        <v>97</v>
      </c>
      <c r="R559" t="b">
        <v>0</v>
      </c>
    </row>
    <row r="560" spans="1:21" x14ac:dyDescent="0.2">
      <c r="A560" s="1">
        <v>25474</v>
      </c>
      <c r="B560">
        <v>1969</v>
      </c>
      <c r="C560">
        <f>_xlfn.MAXIFS(Table1[ScheduleWeekWritten],Table1[ScheduleSeason],Table1[[#This Row],[ScheduleSeason]])</f>
        <v>14</v>
      </c>
      <c r="D560">
        <v>3</v>
      </c>
      <c r="E560" cm="1">
        <f t="array" ref="E560">_xlfn.XLOOKUP(Table1[[#This Row],[ScheduleWeekWritten]],Table3[Game],100+Table3[Increase],Table1[[#This Row],[ScheduleWeekWritten]])</f>
        <v>3</v>
      </c>
      <c r="F560" t="b">
        <v>0</v>
      </c>
      <c r="G560" t="s">
        <v>28</v>
      </c>
      <c r="H560">
        <v>41</v>
      </c>
      <c r="I560">
        <v>28</v>
      </c>
      <c r="J560" t="s">
        <v>24</v>
      </c>
      <c r="K560" t="s">
        <v>88</v>
      </c>
      <c r="L560" t="str">
        <f>_xlfn.XLOOKUP(Table1[[#This Row],[TeamFavoriteID]],Table2[team_id],Table2[team_name],_xlfn.XLOOKUP(Table1[[#This Row],[TeamFavoriteID]],Table2[team_id_pfr],Table2[team_name],"Even"))</f>
        <v>Denver Broncos</v>
      </c>
      <c r="M560">
        <v>-2</v>
      </c>
      <c r="N560">
        <f>IF(Table1[[#This Row],[TeamFavorite]]=Table1[[#This Row],[TeamHome]],Table1[[#This Row],[ScoreAway]]-Table1[[#This Row],[ScoreHome]],Table1[[#This Row],[ScoreHome]]-Table1[[#This Row],[ScoreAway]])</f>
        <v>13</v>
      </c>
      <c r="O560">
        <f>IF(Table1[[#This Row],[SpreadActual]]&lt;Table1[[#This Row],[SpreadFavorite]],1,0)</f>
        <v>0</v>
      </c>
      <c r="Q560" t="s">
        <v>44</v>
      </c>
      <c r="R560" t="b">
        <v>0</v>
      </c>
    </row>
    <row r="561" spans="1:22" x14ac:dyDescent="0.2">
      <c r="A561" s="1">
        <v>25474</v>
      </c>
      <c r="B561">
        <v>1969</v>
      </c>
      <c r="C561">
        <f>_xlfn.MAXIFS(Table1[ScheduleWeekWritten],Table1[ScheduleSeason],Table1[[#This Row],[ScheduleSeason]])</f>
        <v>14</v>
      </c>
      <c r="D561">
        <v>3</v>
      </c>
      <c r="E561" cm="1">
        <f t="array" ref="E561">_xlfn.XLOOKUP(Table1[[#This Row],[ScheduleWeekWritten]],Table3[Game],100+Table3[Increase],Table1[[#This Row],[ScheduleWeekWritten]])</f>
        <v>3</v>
      </c>
      <c r="F561" t="b">
        <v>0</v>
      </c>
      <c r="G561" t="s">
        <v>101</v>
      </c>
      <c r="H561">
        <v>24</v>
      </c>
      <c r="I561">
        <v>19</v>
      </c>
      <c r="J561" t="s">
        <v>42</v>
      </c>
      <c r="K561" t="s">
        <v>75</v>
      </c>
      <c r="L561" t="str">
        <f>_xlfn.XLOOKUP(Table1[[#This Row],[TeamFavoriteID]],Table2[team_id],Table2[team_name],_xlfn.XLOOKUP(Table1[[#This Row],[TeamFavoriteID]],Table2[team_id_pfr],Table2[team_name],"Even"))</f>
        <v>Kansas City Chiefs</v>
      </c>
      <c r="M561">
        <v>-12</v>
      </c>
      <c r="N561">
        <f>IF(Table1[[#This Row],[TeamFavorite]]=Table1[[#This Row],[TeamHome]],Table1[[#This Row],[ScoreAway]]-Table1[[#This Row],[ScoreHome]],Table1[[#This Row],[ScoreHome]]-Table1[[#This Row],[ScoreAway]])</f>
        <v>5</v>
      </c>
      <c r="O561">
        <f>IF(Table1[[#This Row],[SpreadActual]]&lt;Table1[[#This Row],[SpreadFavorite]],1,0)</f>
        <v>0</v>
      </c>
      <c r="Q561" t="s">
        <v>105</v>
      </c>
      <c r="R561" t="b">
        <v>0</v>
      </c>
    </row>
    <row r="562" spans="1:22" x14ac:dyDescent="0.2">
      <c r="A562" s="1">
        <v>25474</v>
      </c>
      <c r="B562">
        <v>1969</v>
      </c>
      <c r="C562">
        <f>_xlfn.MAXIFS(Table1[ScheduleWeekWritten],Table1[ScheduleSeason],Table1[[#This Row],[ScheduleSeason]])</f>
        <v>14</v>
      </c>
      <c r="D562">
        <v>2</v>
      </c>
      <c r="E562" cm="1">
        <f t="array" ref="E562">_xlfn.XLOOKUP(Table1[[#This Row],[ScheduleWeekWritten]],Table3[Game],100+Table3[Increase],Table1[[#This Row],[ScheduleWeekWritten]])</f>
        <v>2</v>
      </c>
      <c r="F562" t="b">
        <v>0</v>
      </c>
      <c r="G562" t="s">
        <v>62</v>
      </c>
      <c r="H562">
        <v>27</v>
      </c>
      <c r="I562">
        <v>23</v>
      </c>
      <c r="J562" t="s">
        <v>61</v>
      </c>
      <c r="K562" t="s">
        <v>63</v>
      </c>
      <c r="L562" t="str">
        <f>_xlfn.XLOOKUP(Table1[[#This Row],[TeamFavoriteID]],Table2[team_id],Table2[team_name],_xlfn.XLOOKUP(Table1[[#This Row],[TeamFavoriteID]],Table2[team_id_pfr],Table2[team_name],"Even"))</f>
        <v>Cleveland Browns</v>
      </c>
      <c r="M562">
        <v>-6.5</v>
      </c>
      <c r="N562">
        <f>IF(Table1[[#This Row],[TeamFavorite]]=Table1[[#This Row],[TeamHome]],Table1[[#This Row],[ScoreAway]]-Table1[[#This Row],[ScoreHome]],Table1[[#This Row],[ScoreHome]]-Table1[[#This Row],[ScoreAway]])</f>
        <v>-4</v>
      </c>
      <c r="O562">
        <f>IF(Table1[[#This Row],[SpreadActual]]&lt;Table1[[#This Row],[SpreadFavorite]],1,0)</f>
        <v>0</v>
      </c>
      <c r="Q562" t="s">
        <v>66</v>
      </c>
      <c r="R562" t="b">
        <v>0</v>
      </c>
      <c r="S562">
        <v>53</v>
      </c>
      <c r="T562">
        <v>11</v>
      </c>
      <c r="U562">
        <v>83</v>
      </c>
    </row>
    <row r="563" spans="1:22" x14ac:dyDescent="0.2">
      <c r="A563" s="1">
        <v>25474</v>
      </c>
      <c r="B563">
        <v>1969</v>
      </c>
      <c r="C563">
        <f>_xlfn.MAXIFS(Table1[ScheduleWeekWritten],Table1[ScheduleSeason],Table1[[#This Row],[ScheduleSeason]])</f>
        <v>14</v>
      </c>
      <c r="D563">
        <v>2</v>
      </c>
      <c r="E563" cm="1">
        <f t="array" ref="E563">_xlfn.XLOOKUP(Table1[[#This Row],[ScheduleWeekWritten]],Table3[Game],100+Table3[Increase],Table1[[#This Row],[ScheduleWeekWritten]])</f>
        <v>2</v>
      </c>
      <c r="F563" t="b">
        <v>0</v>
      </c>
      <c r="G563" t="s">
        <v>45</v>
      </c>
      <c r="H563">
        <v>24</v>
      </c>
      <c r="I563">
        <v>0</v>
      </c>
      <c r="J563" t="s">
        <v>50</v>
      </c>
      <c r="K563" t="s">
        <v>79</v>
      </c>
      <c r="L563" t="str">
        <f>_xlfn.XLOOKUP(Table1[[#This Row],[TeamFavoriteID]],Table2[team_id],Table2[team_name],_xlfn.XLOOKUP(Table1[[#This Row],[TeamFavoriteID]],Table2[team_id_pfr],Table2[team_name],"Even"))</f>
        <v>Detroit Lions</v>
      </c>
      <c r="M563">
        <v>-3</v>
      </c>
      <c r="N563">
        <f>IF(Table1[[#This Row],[TeamFavorite]]=Table1[[#This Row],[TeamHome]],Table1[[#This Row],[ScoreAway]]-Table1[[#This Row],[ScoreHome]],Table1[[#This Row],[ScoreHome]]-Table1[[#This Row],[ScoreAway]])</f>
        <v>-24</v>
      </c>
      <c r="O563">
        <f>IF(Table1[[#This Row],[SpreadActual]]&lt;Table1[[#This Row],[SpreadFavorite]],1,0)</f>
        <v>1</v>
      </c>
      <c r="Q563" t="s">
        <v>48</v>
      </c>
      <c r="R563" t="b">
        <v>0</v>
      </c>
      <c r="S563">
        <v>55</v>
      </c>
      <c r="T563">
        <v>12</v>
      </c>
      <c r="U563">
        <v>65</v>
      </c>
    </row>
    <row r="564" spans="1:22" x14ac:dyDescent="0.2">
      <c r="A564" s="1">
        <v>25474</v>
      </c>
      <c r="B564">
        <v>1969</v>
      </c>
      <c r="C564">
        <f>_xlfn.MAXIFS(Table1[ScheduleWeekWritten],Table1[ScheduleSeason],Table1[[#This Row],[ScheduleSeason]])</f>
        <v>14</v>
      </c>
      <c r="D564">
        <v>2</v>
      </c>
      <c r="E564" cm="1">
        <f t="array" ref="E564">_xlfn.XLOOKUP(Table1[[#This Row],[ScheduleWeekWritten]],Table3[Game],100+Table3[Increase],Table1[[#This Row],[ScheduleWeekWritten]])</f>
        <v>2</v>
      </c>
      <c r="F564" t="b">
        <v>0</v>
      </c>
      <c r="G564" t="s">
        <v>33</v>
      </c>
      <c r="H564">
        <v>14</v>
      </c>
      <c r="I564">
        <v>7</v>
      </c>
      <c r="J564" t="s">
        <v>53</v>
      </c>
      <c r="K564" t="s">
        <v>35</v>
      </c>
      <c r="L564" t="str">
        <f>_xlfn.XLOOKUP(Table1[[#This Row],[TeamFavoriteID]],Table2[team_id],Table2[team_name],_xlfn.XLOOKUP(Table1[[#This Row],[TeamFavoriteID]],Table2[team_id_pfr],Table2[team_name],"Even"))</f>
        <v>Green Bay Packers</v>
      </c>
      <c r="M564">
        <v>-9</v>
      </c>
      <c r="N564">
        <f>IF(Table1[[#This Row],[TeamFavorite]]=Table1[[#This Row],[TeamHome]],Table1[[#This Row],[ScoreAway]]-Table1[[#This Row],[ScoreHome]],Table1[[#This Row],[ScoreHome]]-Table1[[#This Row],[ScoreAway]])</f>
        <v>-7</v>
      </c>
      <c r="O564">
        <f>IF(Table1[[#This Row],[SpreadActual]]&lt;Table1[[#This Row],[SpreadFavorite]],1,0)</f>
        <v>0</v>
      </c>
      <c r="Q564" t="s">
        <v>36</v>
      </c>
      <c r="R564" t="b">
        <v>0</v>
      </c>
      <c r="S564">
        <v>54</v>
      </c>
      <c r="T564">
        <v>11</v>
      </c>
      <c r="U564">
        <v>59</v>
      </c>
    </row>
    <row r="565" spans="1:22" x14ac:dyDescent="0.2">
      <c r="A565" s="1">
        <v>25474</v>
      </c>
      <c r="B565">
        <v>1969</v>
      </c>
      <c r="C565">
        <f>_xlfn.MAXIFS(Table1[ScheduleWeekWritten],Table1[ScheduleSeason],Table1[[#This Row],[ScheduleSeason]])</f>
        <v>14</v>
      </c>
      <c r="D565">
        <v>3</v>
      </c>
      <c r="E565" cm="1">
        <f t="array" ref="E565">_xlfn.XLOOKUP(Table1[[#This Row],[ScheduleWeekWritten]],Table3[Game],100+Table3[Increase],Table1[[#This Row],[ScheduleWeekWritten]])</f>
        <v>3</v>
      </c>
      <c r="F565" t="b">
        <v>0</v>
      </c>
      <c r="G565" t="s">
        <v>23</v>
      </c>
      <c r="H565">
        <v>22</v>
      </c>
      <c r="I565">
        <v>10</v>
      </c>
      <c r="J565" t="s">
        <v>19</v>
      </c>
      <c r="K565" t="s">
        <v>25</v>
      </c>
      <c r="L565" t="str">
        <f>_xlfn.XLOOKUP(Table1[[#This Row],[TeamFavoriteID]],Table2[team_id],Table2[team_name],_xlfn.XLOOKUP(Table1[[#This Row],[TeamFavoriteID]],Table2[team_id_pfr],Table2[team_name],"Even"))</f>
        <v>Houston Oilers</v>
      </c>
      <c r="M565">
        <v>-11</v>
      </c>
      <c r="N565">
        <f>IF(Table1[[#This Row],[TeamFavorite]]=Table1[[#This Row],[TeamHome]],Table1[[#This Row],[ScoreAway]]-Table1[[#This Row],[ScoreHome]],Table1[[#This Row],[ScoreHome]]-Table1[[#This Row],[ScoreAway]])</f>
        <v>-12</v>
      </c>
      <c r="O565">
        <f>IF(Table1[[#This Row],[SpreadActual]]&lt;Table1[[#This Row],[SpreadFavorite]],1,0)</f>
        <v>1</v>
      </c>
      <c r="Q565" t="s">
        <v>102</v>
      </c>
      <c r="R565" t="b">
        <v>0</v>
      </c>
      <c r="S565">
        <v>72</v>
      </c>
      <c r="T565">
        <v>0</v>
      </c>
      <c r="V565" t="s">
        <v>103</v>
      </c>
    </row>
    <row r="566" spans="1:22" x14ac:dyDescent="0.2">
      <c r="A566" s="1">
        <v>25474</v>
      </c>
      <c r="B566">
        <v>1969</v>
      </c>
      <c r="C566">
        <f>_xlfn.MAXIFS(Table1[ScheduleWeekWritten],Table1[ScheduleSeason],Table1[[#This Row],[ScheduleSeason]])</f>
        <v>14</v>
      </c>
      <c r="D566">
        <v>2</v>
      </c>
      <c r="E566" cm="1">
        <f t="array" ref="E566">_xlfn.XLOOKUP(Table1[[#This Row],[ScheduleWeekWritten]],Table3[Game],100+Table3[Increase],Table1[[#This Row],[ScheduleWeekWritten]])</f>
        <v>2</v>
      </c>
      <c r="F566" t="b">
        <v>0</v>
      </c>
      <c r="G566" t="s">
        <v>39</v>
      </c>
      <c r="H566">
        <v>17</v>
      </c>
      <c r="I566">
        <v>7</v>
      </c>
      <c r="J566" t="s">
        <v>38</v>
      </c>
      <c r="K566" t="s">
        <v>40</v>
      </c>
      <c r="L566" t="str">
        <f>_xlfn.XLOOKUP(Table1[[#This Row],[TeamFavoriteID]],Table2[team_id],Table2[team_name],_xlfn.XLOOKUP(Table1[[#This Row],[TeamFavoriteID]],Table2[team_id_pfr],Table2[team_name],"Even"))</f>
        <v>Los Angeles Rams</v>
      </c>
      <c r="M566">
        <v>-16</v>
      </c>
      <c r="N566">
        <f>IF(Table1[[#This Row],[TeamFavorite]]=Table1[[#This Row],[TeamHome]],Table1[[#This Row],[ScoreAway]]-Table1[[#This Row],[ScoreHome]],Table1[[#This Row],[ScoreHome]]-Table1[[#This Row],[ScoreAway]])</f>
        <v>-10</v>
      </c>
      <c r="O566">
        <f>IF(Table1[[#This Row],[SpreadActual]]&lt;Table1[[#This Row],[SpreadFavorite]],1,0)</f>
        <v>0</v>
      </c>
      <c r="Q566" t="s">
        <v>65</v>
      </c>
      <c r="R566" t="b">
        <v>0</v>
      </c>
      <c r="S566">
        <v>66</v>
      </c>
      <c r="T566">
        <v>10</v>
      </c>
      <c r="U566">
        <v>83</v>
      </c>
    </row>
    <row r="567" spans="1:22" x14ac:dyDescent="0.2">
      <c r="A567" s="1">
        <v>25474</v>
      </c>
      <c r="B567">
        <v>1969</v>
      </c>
      <c r="C567">
        <f>_xlfn.MAXIFS(Table1[ScheduleWeekWritten],Table1[ScheduleSeason],Table1[[#This Row],[ScheduleSeason]])</f>
        <v>14</v>
      </c>
      <c r="D567">
        <v>2</v>
      </c>
      <c r="E567" cm="1">
        <f t="array" ref="E567">_xlfn.XLOOKUP(Table1[[#This Row],[ScheduleWeekWritten]],Table3[Game],100+Table3[Increase],Table1[[#This Row],[ScheduleWeekWritten]])</f>
        <v>2</v>
      </c>
      <c r="F567" t="b">
        <v>0</v>
      </c>
      <c r="G567" t="s">
        <v>54</v>
      </c>
      <c r="H567">
        <v>52</v>
      </c>
      <c r="I567">
        <v>14</v>
      </c>
      <c r="J567" t="s">
        <v>34</v>
      </c>
      <c r="K567" t="s">
        <v>72</v>
      </c>
      <c r="L567" t="str">
        <f>_xlfn.XLOOKUP(Table1[[#This Row],[TeamFavoriteID]],Table2[team_id],Table2[team_name],_xlfn.XLOOKUP(Table1[[#This Row],[TeamFavoriteID]],Table2[team_id_pfr],Table2[team_name],"Even"))</f>
        <v>Baltimore Colts</v>
      </c>
      <c r="M567">
        <v>-2</v>
      </c>
      <c r="N567">
        <f>IF(Table1[[#This Row],[TeamFavorite]]=Table1[[#This Row],[TeamHome]],Table1[[#This Row],[ScoreAway]]-Table1[[#This Row],[ScoreHome]],Table1[[#This Row],[ScoreHome]]-Table1[[#This Row],[ScoreAway]])</f>
        <v>38</v>
      </c>
      <c r="O567">
        <f>IF(Table1[[#This Row],[SpreadActual]]&lt;Table1[[#This Row],[SpreadFavorite]],1,0)</f>
        <v>0</v>
      </c>
      <c r="Q567" t="s">
        <v>73</v>
      </c>
      <c r="R567" t="b">
        <v>0</v>
      </c>
      <c r="S567">
        <v>53</v>
      </c>
      <c r="T567">
        <v>7</v>
      </c>
      <c r="U567">
        <v>65</v>
      </c>
    </row>
    <row r="568" spans="1:22" x14ac:dyDescent="0.2">
      <c r="A568" s="1">
        <v>25474</v>
      </c>
      <c r="B568">
        <v>1969</v>
      </c>
      <c r="C568">
        <f>_xlfn.MAXIFS(Table1[ScheduleWeekWritten],Table1[ScheduleSeason],Table1[[#This Row],[ScheduleSeason]])</f>
        <v>14</v>
      </c>
      <c r="D568">
        <v>2</v>
      </c>
      <c r="E568" cm="1">
        <f t="array" ref="E568">_xlfn.XLOOKUP(Table1[[#This Row],[ScheduleWeekWritten]],Table3[Game],100+Table3[Increase],Table1[[#This Row],[ScheduleWeekWritten]])</f>
        <v>2</v>
      </c>
      <c r="F568" t="b">
        <v>0</v>
      </c>
      <c r="G568" t="s">
        <v>95</v>
      </c>
      <c r="H568">
        <v>17</v>
      </c>
      <c r="I568">
        <v>21</v>
      </c>
      <c r="J568" t="s">
        <v>67</v>
      </c>
      <c r="K568" t="s">
        <v>68</v>
      </c>
      <c r="L568" t="str">
        <f>_xlfn.XLOOKUP(Table1[[#This Row],[TeamFavoriteID]],Table2[team_id],Table2[team_name],_xlfn.XLOOKUP(Table1[[#This Row],[TeamFavoriteID]],Table2[team_id_pfr],Table2[team_name],"Even"))</f>
        <v>Dallas Cowboys</v>
      </c>
      <c r="M568">
        <v>-13</v>
      </c>
      <c r="N568">
        <f>IF(Table1[[#This Row],[TeamFavorite]]=Table1[[#This Row],[TeamHome]],Table1[[#This Row],[ScoreAway]]-Table1[[#This Row],[ScoreHome]],Table1[[#This Row],[ScoreHome]]-Table1[[#This Row],[ScoreAway]])</f>
        <v>-4</v>
      </c>
      <c r="O568">
        <f>IF(Table1[[#This Row],[SpreadActual]]&lt;Table1[[#This Row],[SpreadFavorite]],1,0)</f>
        <v>0</v>
      </c>
      <c r="Q568" t="s">
        <v>96</v>
      </c>
      <c r="R568" t="b">
        <v>0</v>
      </c>
      <c r="S568">
        <v>74</v>
      </c>
      <c r="T568">
        <v>7</v>
      </c>
      <c r="U568">
        <v>71</v>
      </c>
    </row>
    <row r="569" spans="1:22" x14ac:dyDescent="0.2">
      <c r="A569" s="1">
        <v>25474</v>
      </c>
      <c r="B569">
        <v>1969</v>
      </c>
      <c r="C569">
        <f>_xlfn.MAXIFS(Table1[ScheduleWeekWritten],Table1[ScheduleSeason],Table1[[#This Row],[ScheduleSeason]])</f>
        <v>14</v>
      </c>
      <c r="D569">
        <v>2</v>
      </c>
      <c r="E569" cm="1">
        <f t="array" ref="E569">_xlfn.XLOOKUP(Table1[[#This Row],[ScheduleWeekWritten]],Table3[Game],100+Table3[Increase],Table1[[#This Row],[ScheduleWeekWritten]])</f>
        <v>2</v>
      </c>
      <c r="F569" t="b">
        <v>0</v>
      </c>
      <c r="G569" t="s">
        <v>58</v>
      </c>
      <c r="H569">
        <v>41</v>
      </c>
      <c r="I569">
        <v>27</v>
      </c>
      <c r="J569" t="s">
        <v>49</v>
      </c>
      <c r="K569" t="s">
        <v>77</v>
      </c>
      <c r="L569" t="str">
        <f>_xlfn.XLOOKUP(Table1[[#This Row],[TeamFavoriteID]],Table2[team_id],Table2[team_name],_xlfn.XLOOKUP(Table1[[#This Row],[TeamFavoriteID]],Table2[team_id_pfr],Table2[team_name],"Even"))</f>
        <v>Philadelphia Eagles</v>
      </c>
      <c r="M569">
        <v>-3</v>
      </c>
      <c r="N569">
        <f>IF(Table1[[#This Row],[TeamFavorite]]=Table1[[#This Row],[TeamHome]],Table1[[#This Row],[ScoreAway]]-Table1[[#This Row],[ScoreHome]],Table1[[#This Row],[ScoreHome]]-Table1[[#This Row],[ScoreAway]])</f>
        <v>-14</v>
      </c>
      <c r="O569">
        <f>IF(Table1[[#This Row],[SpreadActual]]&lt;Table1[[#This Row],[SpreadFavorite]],1,0)</f>
        <v>1</v>
      </c>
      <c r="Q569" t="s">
        <v>78</v>
      </c>
      <c r="R569" t="b">
        <v>0</v>
      </c>
      <c r="S569">
        <v>64</v>
      </c>
      <c r="T569">
        <v>11</v>
      </c>
      <c r="U569">
        <v>70</v>
      </c>
    </row>
    <row r="570" spans="1:22" x14ac:dyDescent="0.2">
      <c r="A570" s="1">
        <v>25474</v>
      </c>
      <c r="B570">
        <v>1969</v>
      </c>
      <c r="C570">
        <f>_xlfn.MAXIFS(Table1[ScheduleWeekWritten],Table1[ScheduleSeason],Table1[[#This Row],[ScheduleSeason]])</f>
        <v>14</v>
      </c>
      <c r="D570">
        <v>3</v>
      </c>
      <c r="E570" cm="1">
        <f t="array" ref="E570">_xlfn.XLOOKUP(Table1[[#This Row],[ScheduleWeekWritten]],Table3[Game],100+Table3[Increase],Table1[[#This Row],[ScheduleWeekWritten]])</f>
        <v>3</v>
      </c>
      <c r="F570" t="b">
        <v>0</v>
      </c>
      <c r="G570" t="s">
        <v>27</v>
      </c>
      <c r="H570">
        <v>34</v>
      </c>
      <c r="I570">
        <v>27</v>
      </c>
      <c r="J570" t="s">
        <v>31</v>
      </c>
      <c r="K570" t="s">
        <v>32</v>
      </c>
      <c r="L570" t="str">
        <f>_xlfn.XLOOKUP(Table1[[#This Row],[TeamFavoriteID]],Table2[team_id],Table2[team_name],_xlfn.XLOOKUP(Table1[[#This Row],[TeamFavoriteID]],Table2[team_id_pfr],Table2[team_name],"Even"))</f>
        <v>New York Jets</v>
      </c>
      <c r="M570">
        <v>-4</v>
      </c>
      <c r="N570">
        <f>IF(Table1[[#This Row],[TeamFavorite]]=Table1[[#This Row],[TeamHome]],Table1[[#This Row],[ScoreAway]]-Table1[[#This Row],[ScoreHome]],Table1[[#This Row],[ScoreHome]]-Table1[[#This Row],[ScoreAway]])</f>
        <v>7</v>
      </c>
      <c r="O570">
        <f>IF(Table1[[#This Row],[SpreadActual]]&lt;Table1[[#This Row],[SpreadFavorite]],1,0)</f>
        <v>0</v>
      </c>
      <c r="Q570" t="s">
        <v>94</v>
      </c>
      <c r="R570" t="b">
        <v>0</v>
      </c>
    </row>
    <row r="571" spans="1:22" x14ac:dyDescent="0.2">
      <c r="A571" s="1">
        <v>25474</v>
      </c>
      <c r="B571">
        <v>1969</v>
      </c>
      <c r="C571">
        <f>_xlfn.MAXIFS(Table1[ScheduleWeekWritten],Table1[ScheduleSeason],Table1[[#This Row],[ScheduleSeason]])</f>
        <v>14</v>
      </c>
      <c r="D571">
        <v>2</v>
      </c>
      <c r="E571" cm="1">
        <f t="array" ref="E571">_xlfn.XLOOKUP(Table1[[#This Row],[ScheduleWeekWritten]],Table3[Game],100+Table3[Increase],Table1[[#This Row],[ScheduleWeekWritten]])</f>
        <v>2</v>
      </c>
      <c r="F571" t="b">
        <v>0</v>
      </c>
      <c r="G571" t="s">
        <v>57</v>
      </c>
      <c r="H571">
        <v>20</v>
      </c>
      <c r="I571">
        <v>17</v>
      </c>
      <c r="J571" t="s">
        <v>46</v>
      </c>
      <c r="K571" t="s">
        <v>59</v>
      </c>
      <c r="L571" t="str">
        <f>_xlfn.XLOOKUP(Table1[[#This Row],[TeamFavoriteID]],Table2[team_id],Table2[team_name],_xlfn.XLOOKUP(Table1[[#This Row],[TeamFavoriteID]],Table2[team_id_pfr],Table2[team_name],"Even"))</f>
        <v>Arizona Cardinals</v>
      </c>
      <c r="M571">
        <v>-1</v>
      </c>
      <c r="N571">
        <f>IF(Table1[[#This Row],[TeamFavorite]]=Table1[[#This Row],[TeamHome]],Table1[[#This Row],[ScoreAway]]-Table1[[#This Row],[ScoreHome]],Table1[[#This Row],[ScoreHome]]-Table1[[#This Row],[ScoreAway]])</f>
        <v>3</v>
      </c>
      <c r="O571">
        <f>IF(Table1[[#This Row],[SpreadActual]]&lt;Table1[[#This Row],[SpreadFavorite]],1,0)</f>
        <v>0</v>
      </c>
      <c r="Q571" t="s">
        <v>60</v>
      </c>
      <c r="R571" t="b">
        <v>0</v>
      </c>
      <c r="S571">
        <v>63</v>
      </c>
      <c r="T571">
        <v>4</v>
      </c>
      <c r="U571">
        <v>67</v>
      </c>
    </row>
    <row r="572" spans="1:22" x14ac:dyDescent="0.2">
      <c r="A572" s="1">
        <v>25480</v>
      </c>
      <c r="B572">
        <v>1969</v>
      </c>
      <c r="C572">
        <f>_xlfn.MAXIFS(Table1[ScheduleWeekWritten],Table1[ScheduleSeason],Table1[[#This Row],[ScheduleSeason]])</f>
        <v>14</v>
      </c>
      <c r="D572">
        <v>4</v>
      </c>
      <c r="E572" cm="1">
        <f t="array" ref="E572">_xlfn.XLOOKUP(Table1[[#This Row],[ScheduleWeekWritten]],Table3[Game],100+Table3[Increase],Table1[[#This Row],[ScheduleWeekWritten]])</f>
        <v>4</v>
      </c>
      <c r="F572" t="b">
        <v>0</v>
      </c>
      <c r="G572" t="s">
        <v>19</v>
      </c>
      <c r="H572">
        <v>20</v>
      </c>
      <c r="I572">
        <v>20</v>
      </c>
      <c r="J572" t="s">
        <v>20</v>
      </c>
      <c r="K572" t="s">
        <v>21</v>
      </c>
      <c r="L572" t="str">
        <f>_xlfn.XLOOKUP(Table1[[#This Row],[TeamFavoriteID]],Table2[team_id],Table2[team_name],_xlfn.XLOOKUP(Table1[[#This Row],[TeamFavoriteID]],Table2[team_id_pfr],Table2[team_name],"Even"))</f>
        <v>Las Vegas Raiders</v>
      </c>
      <c r="M572">
        <v>-9</v>
      </c>
      <c r="N572">
        <f>IF(Table1[[#This Row],[TeamFavorite]]=Table1[[#This Row],[TeamHome]],Table1[[#This Row],[ScoreAway]]-Table1[[#This Row],[ScoreHome]],Table1[[#This Row],[ScoreHome]]-Table1[[#This Row],[ScoreAway]])</f>
        <v>0</v>
      </c>
      <c r="O572">
        <f>IF(Table1[[#This Row],[SpreadActual]]&lt;Table1[[#This Row],[SpreadFavorite]],1,0)</f>
        <v>0</v>
      </c>
      <c r="Q572" t="s">
        <v>22</v>
      </c>
      <c r="R572" t="b">
        <v>0</v>
      </c>
    </row>
    <row r="573" spans="1:22" x14ac:dyDescent="0.2">
      <c r="A573" s="1">
        <v>25480</v>
      </c>
      <c r="B573">
        <v>1969</v>
      </c>
      <c r="C573">
        <f>_xlfn.MAXIFS(Table1[ScheduleWeekWritten],Table1[ScheduleSeason],Table1[[#This Row],[ScheduleSeason]])</f>
        <v>14</v>
      </c>
      <c r="D573">
        <v>4</v>
      </c>
      <c r="E573" cm="1">
        <f t="array" ref="E573">_xlfn.XLOOKUP(Table1[[#This Row],[ScheduleWeekWritten]],Table3[Game],100+Table3[Increase],Table1[[#This Row],[ScheduleWeekWritten]])</f>
        <v>4</v>
      </c>
      <c r="F573" t="b">
        <v>0</v>
      </c>
      <c r="G573" t="s">
        <v>27</v>
      </c>
      <c r="H573">
        <v>21</v>
      </c>
      <c r="I573">
        <v>14</v>
      </c>
      <c r="J573" t="s">
        <v>101</v>
      </c>
      <c r="K573" t="s">
        <v>29</v>
      </c>
      <c r="L573" t="str">
        <f>_xlfn.XLOOKUP(Table1[[#This Row],[TeamFavoriteID]],Table2[team_id],Table2[team_name],_xlfn.XLOOKUP(Table1[[#This Row],[TeamFavoriteID]],Table2[team_id_pfr],Table2[team_name],"Even"))</f>
        <v>Los Angeles Chargers</v>
      </c>
      <c r="M573">
        <v>-8</v>
      </c>
      <c r="N573">
        <f>IF(Table1[[#This Row],[TeamFavorite]]=Table1[[#This Row],[TeamHome]],Table1[[#This Row],[ScoreAway]]-Table1[[#This Row],[ScoreHome]],Table1[[#This Row],[ScoreHome]]-Table1[[#This Row],[ScoreAway]])</f>
        <v>7</v>
      </c>
      <c r="O573">
        <f>IF(Table1[[#This Row],[SpreadActual]]&lt;Table1[[#This Row],[SpreadFavorite]],1,0)</f>
        <v>0</v>
      </c>
      <c r="Q573" t="s">
        <v>94</v>
      </c>
      <c r="R573" t="b">
        <v>0</v>
      </c>
    </row>
    <row r="574" spans="1:22" x14ac:dyDescent="0.2">
      <c r="A574" s="1">
        <v>25481</v>
      </c>
      <c r="B574">
        <v>1969</v>
      </c>
      <c r="C574">
        <f>_xlfn.MAXIFS(Table1[ScheduleWeekWritten],Table1[ScheduleSeason],Table1[[#This Row],[ScheduleSeason]])</f>
        <v>14</v>
      </c>
      <c r="D574">
        <v>3</v>
      </c>
      <c r="E574" cm="1">
        <f t="array" ref="E574">_xlfn.XLOOKUP(Table1[[#This Row],[ScheduleWeekWritten]],Table3[Game],100+Table3[Increase],Table1[[#This Row],[ScheduleWeekWritten]])</f>
        <v>3</v>
      </c>
      <c r="F574" t="b">
        <v>0</v>
      </c>
      <c r="G574" t="s">
        <v>38</v>
      </c>
      <c r="H574">
        <v>14</v>
      </c>
      <c r="I574">
        <v>21</v>
      </c>
      <c r="J574" t="s">
        <v>34</v>
      </c>
      <c r="K574" t="s">
        <v>72</v>
      </c>
      <c r="L574" t="str">
        <f>_xlfn.XLOOKUP(Table1[[#This Row],[TeamFavoriteID]],Table2[team_id],Table2[team_name],_xlfn.XLOOKUP(Table1[[#This Row],[TeamFavoriteID]],Table2[team_id_pfr],Table2[team_name],"Even"))</f>
        <v>Baltimore Colts</v>
      </c>
      <c r="M574">
        <v>-10</v>
      </c>
      <c r="N574">
        <f>IF(Table1[[#This Row],[TeamFavorite]]=Table1[[#This Row],[TeamHome]],Table1[[#This Row],[ScoreAway]]-Table1[[#This Row],[ScoreHome]],Table1[[#This Row],[ScoreHome]]-Table1[[#This Row],[ScoreAway]])</f>
        <v>-7</v>
      </c>
      <c r="O574">
        <f>IF(Table1[[#This Row],[SpreadActual]]&lt;Table1[[#This Row],[SpreadFavorite]],1,0)</f>
        <v>0</v>
      </c>
      <c r="Q574" t="s">
        <v>107</v>
      </c>
      <c r="R574" t="b">
        <v>0</v>
      </c>
      <c r="S574">
        <v>68</v>
      </c>
      <c r="T574">
        <v>12</v>
      </c>
      <c r="U574">
        <v>73</v>
      </c>
    </row>
    <row r="575" spans="1:22" x14ac:dyDescent="0.2">
      <c r="A575" s="1">
        <v>25481</v>
      </c>
      <c r="B575">
        <v>1969</v>
      </c>
      <c r="C575">
        <f>_xlfn.MAXIFS(Table1[ScheduleWeekWritten],Table1[ScheduleSeason],Table1[[#This Row],[ScheduleSeason]])</f>
        <v>14</v>
      </c>
      <c r="D575">
        <v>4</v>
      </c>
      <c r="E575" cm="1">
        <f t="array" ref="E575">_xlfn.XLOOKUP(Table1[[#This Row],[ScheduleWeekWritten]],Table3[Game],100+Table3[Increase],Table1[[#This Row],[ScheduleWeekWritten]])</f>
        <v>4</v>
      </c>
      <c r="F575" t="b">
        <v>0</v>
      </c>
      <c r="G575" t="s">
        <v>37</v>
      </c>
      <c r="H575">
        <v>14</v>
      </c>
      <c r="I575">
        <v>23</v>
      </c>
      <c r="J575" t="s">
        <v>31</v>
      </c>
      <c r="K575" t="s">
        <v>32</v>
      </c>
      <c r="L575" t="str">
        <f>_xlfn.XLOOKUP(Table1[[#This Row],[TeamFavoriteID]],Table2[team_id],Table2[team_name],_xlfn.XLOOKUP(Table1[[#This Row],[TeamFavoriteID]],Table2[team_id_pfr],Table2[team_name],"Even"))</f>
        <v>New York Jets</v>
      </c>
      <c r="M575">
        <v>-15</v>
      </c>
      <c r="N575">
        <f>IF(Table1[[#This Row],[TeamFavorite]]=Table1[[#This Row],[TeamHome]],Table1[[#This Row],[ScoreAway]]-Table1[[#This Row],[ScoreHome]],Table1[[#This Row],[ScoreHome]]-Table1[[#This Row],[ScoreAway]])</f>
        <v>-9</v>
      </c>
      <c r="O575">
        <f>IF(Table1[[#This Row],[SpreadActual]]&lt;Table1[[#This Row],[SpreadFavorite]],1,0)</f>
        <v>0</v>
      </c>
      <c r="Q575" t="s">
        <v>97</v>
      </c>
      <c r="R575" t="b">
        <v>0</v>
      </c>
    </row>
    <row r="576" spans="1:22" x14ac:dyDescent="0.2">
      <c r="A576" s="1">
        <v>25481</v>
      </c>
      <c r="B576">
        <v>1969</v>
      </c>
      <c r="C576">
        <f>_xlfn.MAXIFS(Table1[ScheduleWeekWritten],Table1[ScheduleSeason],Table1[[#This Row],[ScheduleSeason]])</f>
        <v>14</v>
      </c>
      <c r="D576">
        <v>3</v>
      </c>
      <c r="E576" cm="1">
        <f t="array" ref="E576">_xlfn.XLOOKUP(Table1[[#This Row],[ScheduleWeekWritten]],Table3[Game],100+Table3[Increase],Table1[[#This Row],[ScheduleWeekWritten]])</f>
        <v>3</v>
      </c>
      <c r="F576" t="b">
        <v>0</v>
      </c>
      <c r="G576" t="s">
        <v>62</v>
      </c>
      <c r="H576">
        <v>21</v>
      </c>
      <c r="I576">
        <v>28</v>
      </c>
      <c r="J576" t="s">
        <v>45</v>
      </c>
      <c r="K576" t="s">
        <v>63</v>
      </c>
      <c r="L576" t="str">
        <f>_xlfn.XLOOKUP(Table1[[#This Row],[TeamFavoriteID]],Table2[team_id],Table2[team_name],_xlfn.XLOOKUP(Table1[[#This Row],[TeamFavoriteID]],Table2[team_id_pfr],Table2[team_name],"Even"))</f>
        <v>Cleveland Browns</v>
      </c>
      <c r="M576">
        <v>-6</v>
      </c>
      <c r="N576">
        <f>IF(Table1[[#This Row],[TeamFavorite]]=Table1[[#This Row],[TeamHome]],Table1[[#This Row],[ScoreAway]]-Table1[[#This Row],[ScoreHome]],Table1[[#This Row],[ScoreHome]]-Table1[[#This Row],[ScoreAway]])</f>
        <v>7</v>
      </c>
      <c r="O576">
        <f>IF(Table1[[#This Row],[SpreadActual]]&lt;Table1[[#This Row],[SpreadFavorite]],1,0)</f>
        <v>0</v>
      </c>
      <c r="Q576" t="s">
        <v>66</v>
      </c>
      <c r="R576" t="b">
        <v>0</v>
      </c>
      <c r="S576">
        <v>57</v>
      </c>
      <c r="T576">
        <v>10</v>
      </c>
      <c r="U576">
        <v>72</v>
      </c>
    </row>
    <row r="577" spans="1:22" x14ac:dyDescent="0.2">
      <c r="A577" s="1">
        <v>25481</v>
      </c>
      <c r="B577">
        <v>1969</v>
      </c>
      <c r="C577">
        <f>_xlfn.MAXIFS(Table1[ScheduleWeekWritten],Table1[ScheduleSeason],Table1[[#This Row],[ScheduleSeason]])</f>
        <v>14</v>
      </c>
      <c r="D577">
        <v>4</v>
      </c>
      <c r="E577" cm="1">
        <f t="array" ref="E577">_xlfn.XLOOKUP(Table1[[#This Row],[ScheduleWeekWritten]],Table3[Game],100+Table3[Increase],Table1[[#This Row],[ScheduleWeekWritten]])</f>
        <v>4</v>
      </c>
      <c r="F577" t="b">
        <v>0</v>
      </c>
      <c r="G577" t="s">
        <v>24</v>
      </c>
      <c r="H577">
        <v>13</v>
      </c>
      <c r="I577">
        <v>26</v>
      </c>
      <c r="J577" t="s">
        <v>42</v>
      </c>
      <c r="K577" t="s">
        <v>75</v>
      </c>
      <c r="L577" t="str">
        <f>_xlfn.XLOOKUP(Table1[[#This Row],[TeamFavoriteID]],Table2[team_id],Table2[team_name],_xlfn.XLOOKUP(Table1[[#This Row],[TeamFavoriteID]],Table2[team_id_pfr],Table2[team_name],"Even"))</f>
        <v>Kansas City Chiefs</v>
      </c>
      <c r="M577">
        <v>-8</v>
      </c>
      <c r="N577">
        <f>IF(Table1[[#This Row],[TeamFavorite]]=Table1[[#This Row],[TeamHome]],Table1[[#This Row],[ScoreAway]]-Table1[[#This Row],[ScoreHome]],Table1[[#This Row],[ScoreHome]]-Table1[[#This Row],[ScoreAway]])</f>
        <v>-13</v>
      </c>
      <c r="O577">
        <f>IF(Table1[[#This Row],[SpreadActual]]&lt;Table1[[#This Row],[SpreadFavorite]],1,0)</f>
        <v>1</v>
      </c>
      <c r="Q577" t="s">
        <v>71</v>
      </c>
      <c r="R577" t="b">
        <v>0</v>
      </c>
    </row>
    <row r="578" spans="1:22" x14ac:dyDescent="0.2">
      <c r="A578" s="1">
        <v>25481</v>
      </c>
      <c r="B578">
        <v>1969</v>
      </c>
      <c r="C578">
        <f>_xlfn.MAXIFS(Table1[ScheduleWeekWritten],Table1[ScheduleSeason],Table1[[#This Row],[ScheduleSeason]])</f>
        <v>14</v>
      </c>
      <c r="D578">
        <v>4</v>
      </c>
      <c r="E578" cm="1">
        <f t="array" ref="E578">_xlfn.XLOOKUP(Table1[[#This Row],[ScheduleWeekWritten]],Table3[Game],100+Table3[Increase],Table1[[#This Row],[ScheduleWeekWritten]])</f>
        <v>4</v>
      </c>
      <c r="F578" t="b">
        <v>0</v>
      </c>
      <c r="G578" t="s">
        <v>23</v>
      </c>
      <c r="H578">
        <v>28</v>
      </c>
      <c r="I578">
        <v>14</v>
      </c>
      <c r="J578" t="s">
        <v>28</v>
      </c>
      <c r="K578" t="s">
        <v>25</v>
      </c>
      <c r="L578" t="str">
        <f>_xlfn.XLOOKUP(Table1[[#This Row],[TeamFavoriteID]],Table2[team_id],Table2[team_name],_xlfn.XLOOKUP(Table1[[#This Row],[TeamFavoriteID]],Table2[team_id_pfr],Table2[team_name],"Even"))</f>
        <v>Houston Oilers</v>
      </c>
      <c r="M578">
        <v>-11</v>
      </c>
      <c r="N578">
        <f>IF(Table1[[#This Row],[TeamFavorite]]=Table1[[#This Row],[TeamHome]],Table1[[#This Row],[ScoreAway]]-Table1[[#This Row],[ScoreHome]],Table1[[#This Row],[ScoreHome]]-Table1[[#This Row],[ScoreAway]])</f>
        <v>-14</v>
      </c>
      <c r="O578">
        <f>IF(Table1[[#This Row],[SpreadActual]]&lt;Table1[[#This Row],[SpreadFavorite]],1,0)</f>
        <v>1</v>
      </c>
      <c r="Q578" t="s">
        <v>102</v>
      </c>
      <c r="R578" t="b">
        <v>0</v>
      </c>
      <c r="S578">
        <v>72</v>
      </c>
      <c r="T578">
        <v>0</v>
      </c>
      <c r="V578" t="s">
        <v>103</v>
      </c>
    </row>
    <row r="579" spans="1:22" x14ac:dyDescent="0.2">
      <c r="A579" s="1">
        <v>25481</v>
      </c>
      <c r="B579">
        <v>1969</v>
      </c>
      <c r="C579">
        <f>_xlfn.MAXIFS(Table1[ScheduleWeekWritten],Table1[ScheduleSeason],Table1[[#This Row],[ScheduleSeason]])</f>
        <v>14</v>
      </c>
      <c r="D579">
        <v>3</v>
      </c>
      <c r="E579" cm="1">
        <f t="array" ref="E579">_xlfn.XLOOKUP(Table1[[#This Row],[ScheduleWeekWritten]],Table3[Game],100+Table3[Increase],Table1[[#This Row],[ScheduleWeekWritten]])</f>
        <v>3</v>
      </c>
      <c r="F579" t="b">
        <v>0</v>
      </c>
      <c r="G579" t="s">
        <v>39</v>
      </c>
      <c r="H579">
        <v>36</v>
      </c>
      <c r="I579">
        <v>17</v>
      </c>
      <c r="J579" t="s">
        <v>95</v>
      </c>
      <c r="K579" t="s">
        <v>40</v>
      </c>
      <c r="L579" t="str">
        <f>_xlfn.XLOOKUP(Table1[[#This Row],[TeamFavoriteID]],Table2[team_id],Table2[team_name],_xlfn.XLOOKUP(Table1[[#This Row],[TeamFavoriteID]],Table2[team_id_pfr],Table2[team_name],"Even"))</f>
        <v>Los Angeles Rams</v>
      </c>
      <c r="M579">
        <v>-16</v>
      </c>
      <c r="N579">
        <f>IF(Table1[[#This Row],[TeamFavorite]]=Table1[[#This Row],[TeamHome]],Table1[[#This Row],[ScoreAway]]-Table1[[#This Row],[ScoreHome]],Table1[[#This Row],[ScoreHome]]-Table1[[#This Row],[ScoreAway]])</f>
        <v>-19</v>
      </c>
      <c r="O579">
        <f>IF(Table1[[#This Row],[SpreadActual]]&lt;Table1[[#This Row],[SpreadFavorite]],1,0)</f>
        <v>1</v>
      </c>
      <c r="Q579" t="s">
        <v>65</v>
      </c>
      <c r="R579" t="b">
        <v>0</v>
      </c>
      <c r="S579">
        <v>69</v>
      </c>
      <c r="T579">
        <v>11</v>
      </c>
      <c r="U579">
        <v>37</v>
      </c>
    </row>
    <row r="580" spans="1:22" x14ac:dyDescent="0.2">
      <c r="A580" s="1">
        <v>25481</v>
      </c>
      <c r="B580">
        <v>1969</v>
      </c>
      <c r="C580">
        <f>_xlfn.MAXIFS(Table1[ScheduleWeekWritten],Table1[ScheduleSeason],Table1[[#This Row],[ScheduleSeason]])</f>
        <v>14</v>
      </c>
      <c r="D580">
        <v>3</v>
      </c>
      <c r="E580" cm="1">
        <f t="array" ref="E580">_xlfn.XLOOKUP(Table1[[#This Row],[ScheduleWeekWritten]],Table3[Game],100+Table3[Increase],Table1[[#This Row],[ScheduleWeekWritten]])</f>
        <v>3</v>
      </c>
      <c r="F580" t="b">
        <v>0</v>
      </c>
      <c r="G580" t="s">
        <v>54</v>
      </c>
      <c r="H580">
        <v>19</v>
      </c>
      <c r="I580">
        <v>7</v>
      </c>
      <c r="J580" t="s">
        <v>33</v>
      </c>
      <c r="K580" t="s">
        <v>55</v>
      </c>
      <c r="L580" t="str">
        <f>_xlfn.XLOOKUP(Table1[[#This Row],[TeamFavoriteID]],Table2[team_id],Table2[team_name],_xlfn.XLOOKUP(Table1[[#This Row],[TeamFavoriteID]],Table2[team_id_pfr],Table2[team_name],"Even"))</f>
        <v>Minnesota Vikings</v>
      </c>
      <c r="M580">
        <v>-5</v>
      </c>
      <c r="N580">
        <f>IF(Table1[[#This Row],[TeamFavorite]]=Table1[[#This Row],[TeamHome]],Table1[[#This Row],[ScoreAway]]-Table1[[#This Row],[ScoreHome]],Table1[[#This Row],[ScoreHome]]-Table1[[#This Row],[ScoreAway]])</f>
        <v>-12</v>
      </c>
      <c r="O580">
        <f>IF(Table1[[#This Row],[SpreadActual]]&lt;Table1[[#This Row],[SpreadFavorite]],1,0)</f>
        <v>1</v>
      </c>
      <c r="Q580" t="s">
        <v>108</v>
      </c>
      <c r="R580" t="b">
        <v>0</v>
      </c>
      <c r="S580">
        <v>66</v>
      </c>
      <c r="T580">
        <v>11</v>
      </c>
      <c r="U580">
        <v>72</v>
      </c>
    </row>
    <row r="581" spans="1:22" x14ac:dyDescent="0.2">
      <c r="A581" s="1">
        <v>25481</v>
      </c>
      <c r="B581">
        <v>1969</v>
      </c>
      <c r="C581">
        <f>_xlfn.MAXIFS(Table1[ScheduleWeekWritten],Table1[ScheduleSeason],Table1[[#This Row],[ScheduleSeason]])</f>
        <v>14</v>
      </c>
      <c r="D581">
        <v>3</v>
      </c>
      <c r="E581" cm="1">
        <f t="array" ref="E581">_xlfn.XLOOKUP(Table1[[#This Row],[ScheduleWeekWritten]],Table3[Game],100+Table3[Increase],Table1[[#This Row],[ScheduleWeekWritten]])</f>
        <v>3</v>
      </c>
      <c r="F581" t="b">
        <v>0</v>
      </c>
      <c r="G581" t="s">
        <v>50</v>
      </c>
      <c r="H581">
        <v>28</v>
      </c>
      <c r="I581">
        <v>24</v>
      </c>
      <c r="J581" t="s">
        <v>46</v>
      </c>
      <c r="K581" t="s">
        <v>47</v>
      </c>
      <c r="L581" t="str">
        <f>_xlfn.XLOOKUP(Table1[[#This Row],[TeamFavoriteID]],Table2[team_id],Table2[team_name],_xlfn.XLOOKUP(Table1[[#This Row],[TeamFavoriteID]],Table2[team_id_pfr],Table2[team_name],"Even"))</f>
        <v>Chicago Bears</v>
      </c>
      <c r="M581">
        <v>-3</v>
      </c>
      <c r="N581">
        <f>IF(Table1[[#This Row],[TeamFavorite]]=Table1[[#This Row],[TeamHome]],Table1[[#This Row],[ScoreAway]]-Table1[[#This Row],[ScoreHome]],Table1[[#This Row],[ScoreHome]]-Table1[[#This Row],[ScoreAway]])</f>
        <v>4</v>
      </c>
      <c r="O581">
        <f>IF(Table1[[#This Row],[SpreadActual]]&lt;Table1[[#This Row],[SpreadFavorite]],1,0)</f>
        <v>0</v>
      </c>
      <c r="Q581" t="s">
        <v>84</v>
      </c>
      <c r="R581" t="b">
        <v>0</v>
      </c>
      <c r="S581">
        <v>55</v>
      </c>
      <c r="T581">
        <v>14</v>
      </c>
      <c r="U581">
        <v>58</v>
      </c>
    </row>
    <row r="582" spans="1:22" x14ac:dyDescent="0.2">
      <c r="A582" s="1">
        <v>25481</v>
      </c>
      <c r="B582">
        <v>1969</v>
      </c>
      <c r="C582">
        <f>_xlfn.MAXIFS(Table1[ScheduleWeekWritten],Table1[ScheduleSeason],Table1[[#This Row],[ScheduleSeason]])</f>
        <v>14</v>
      </c>
      <c r="D582">
        <v>3</v>
      </c>
      <c r="E582" cm="1">
        <f t="array" ref="E582">_xlfn.XLOOKUP(Table1[[#This Row],[ScheduleWeekWritten]],Table3[Game],100+Table3[Increase],Table1[[#This Row],[ScheduleWeekWritten]])</f>
        <v>3</v>
      </c>
      <c r="F582" t="b">
        <v>0</v>
      </c>
      <c r="G582" t="s">
        <v>58</v>
      </c>
      <c r="H582">
        <v>7</v>
      </c>
      <c r="I582">
        <v>38</v>
      </c>
      <c r="J582" t="s">
        <v>67</v>
      </c>
      <c r="K582" t="s">
        <v>68</v>
      </c>
      <c r="L582" t="str">
        <f>_xlfn.XLOOKUP(Table1[[#This Row],[TeamFavoriteID]],Table2[team_id],Table2[team_name],_xlfn.XLOOKUP(Table1[[#This Row],[TeamFavoriteID]],Table2[team_id_pfr],Table2[team_name],"Even"))</f>
        <v>Dallas Cowboys</v>
      </c>
      <c r="M582">
        <v>-9</v>
      </c>
      <c r="N582">
        <f>IF(Table1[[#This Row],[TeamFavorite]]=Table1[[#This Row],[TeamHome]],Table1[[#This Row],[ScoreAway]]-Table1[[#This Row],[ScoreHome]],Table1[[#This Row],[ScoreHome]]-Table1[[#This Row],[ScoreAway]])</f>
        <v>-31</v>
      </c>
      <c r="O582">
        <f>IF(Table1[[#This Row],[SpreadActual]]&lt;Table1[[#This Row],[SpreadFavorite]],1,0)</f>
        <v>1</v>
      </c>
      <c r="Q582" t="s">
        <v>78</v>
      </c>
      <c r="R582" t="b">
        <v>0</v>
      </c>
      <c r="S582">
        <v>57</v>
      </c>
      <c r="T582">
        <v>12</v>
      </c>
      <c r="U582">
        <v>61</v>
      </c>
    </row>
    <row r="583" spans="1:22" x14ac:dyDescent="0.2">
      <c r="A583" s="1">
        <v>25481</v>
      </c>
      <c r="B583">
        <v>1969</v>
      </c>
      <c r="C583">
        <f>_xlfn.MAXIFS(Table1[ScheduleWeekWritten],Table1[ScheduleSeason],Table1[[#This Row],[ScheduleSeason]])</f>
        <v>14</v>
      </c>
      <c r="D583">
        <v>3</v>
      </c>
      <c r="E583" cm="1">
        <f t="array" ref="E583">_xlfn.XLOOKUP(Table1[[#This Row],[ScheduleWeekWritten]],Table3[Game],100+Table3[Increase],Table1[[#This Row],[ScheduleWeekWritten]])</f>
        <v>3</v>
      </c>
      <c r="F583" t="b">
        <v>0</v>
      </c>
      <c r="G583" t="s">
        <v>49</v>
      </c>
      <c r="H583">
        <v>14</v>
      </c>
      <c r="I583">
        <v>27</v>
      </c>
      <c r="J583" t="s">
        <v>57</v>
      </c>
      <c r="K583" t="s">
        <v>59</v>
      </c>
      <c r="L583" t="str">
        <f>_xlfn.XLOOKUP(Table1[[#This Row],[TeamFavoriteID]],Table2[team_id],Table2[team_name],_xlfn.XLOOKUP(Table1[[#This Row],[TeamFavoriteID]],Table2[team_id_pfr],Table2[team_name],"Even"))</f>
        <v>Arizona Cardinals</v>
      </c>
      <c r="M583">
        <v>-6</v>
      </c>
      <c r="N583">
        <f>IF(Table1[[#This Row],[TeamFavorite]]=Table1[[#This Row],[TeamHome]],Table1[[#This Row],[ScoreAway]]-Table1[[#This Row],[ScoreHome]],Table1[[#This Row],[ScoreHome]]-Table1[[#This Row],[ScoreAway]])</f>
        <v>-13</v>
      </c>
      <c r="O583">
        <f>IF(Table1[[#This Row],[SpreadActual]]&lt;Table1[[#This Row],[SpreadFavorite]],1,0)</f>
        <v>1</v>
      </c>
      <c r="Q583" t="s">
        <v>52</v>
      </c>
      <c r="R583" t="b">
        <v>0</v>
      </c>
      <c r="S583">
        <v>55</v>
      </c>
      <c r="T583">
        <v>10</v>
      </c>
      <c r="U583">
        <v>71</v>
      </c>
    </row>
    <row r="584" spans="1:22" x14ac:dyDescent="0.2">
      <c r="A584" s="1">
        <v>25481</v>
      </c>
      <c r="B584">
        <v>1969</v>
      </c>
      <c r="C584">
        <f>_xlfn.MAXIFS(Table1[ScheduleWeekWritten],Table1[ScheduleSeason],Table1[[#This Row],[ScheduleSeason]])</f>
        <v>14</v>
      </c>
      <c r="D584">
        <v>3</v>
      </c>
      <c r="E584" cm="1">
        <f t="array" ref="E584">_xlfn.XLOOKUP(Table1[[#This Row],[ScheduleWeekWritten]],Table3[Game],100+Table3[Increase],Table1[[#This Row],[ScheduleWeekWritten]])</f>
        <v>3</v>
      </c>
      <c r="F584" t="b">
        <v>0</v>
      </c>
      <c r="G584" t="s">
        <v>53</v>
      </c>
      <c r="H584">
        <v>17</v>
      </c>
      <c r="I584">
        <v>17</v>
      </c>
      <c r="J584" t="s">
        <v>61</v>
      </c>
      <c r="K584" t="s">
        <v>87</v>
      </c>
      <c r="L584" t="str">
        <f>_xlfn.XLOOKUP(Table1[[#This Row],[TeamFavoriteID]],Table2[team_id],Table2[team_name],_xlfn.XLOOKUP(Table1[[#This Row],[TeamFavoriteID]],Table2[team_id_pfr],Table2[team_name],"Even"))</f>
        <v>San Francisco 49ers</v>
      </c>
      <c r="M584">
        <v>-4</v>
      </c>
      <c r="N584">
        <f>IF(Table1[[#This Row],[TeamFavorite]]=Table1[[#This Row],[TeamHome]],Table1[[#This Row],[ScoreAway]]-Table1[[#This Row],[ScoreHome]],Table1[[#This Row],[ScoreHome]]-Table1[[#This Row],[ScoreAway]])</f>
        <v>0</v>
      </c>
      <c r="O584">
        <f>IF(Table1[[#This Row],[SpreadActual]]&lt;Table1[[#This Row],[SpreadFavorite]],1,0)</f>
        <v>0</v>
      </c>
      <c r="Q584" t="s">
        <v>56</v>
      </c>
      <c r="R584" t="b">
        <v>0</v>
      </c>
      <c r="S584">
        <v>61</v>
      </c>
      <c r="T584">
        <v>11</v>
      </c>
      <c r="U584">
        <v>35</v>
      </c>
    </row>
    <row r="585" spans="1:22" x14ac:dyDescent="0.2">
      <c r="A585" s="1">
        <v>25487</v>
      </c>
      <c r="B585">
        <v>1969</v>
      </c>
      <c r="C585">
        <f>_xlfn.MAXIFS(Table1[ScheduleWeekWritten],Table1[ScheduleSeason],Table1[[#This Row],[ScheduleSeason]])</f>
        <v>14</v>
      </c>
      <c r="D585">
        <v>5</v>
      </c>
      <c r="E585" cm="1">
        <f t="array" ref="E585">_xlfn.XLOOKUP(Table1[[#This Row],[ScheduleWeekWritten]],Table3[Game],100+Table3[Increase],Table1[[#This Row],[ScheduleWeekWritten]])</f>
        <v>5</v>
      </c>
      <c r="F585" t="b">
        <v>0</v>
      </c>
      <c r="G585" t="s">
        <v>28</v>
      </c>
      <c r="H585">
        <v>23</v>
      </c>
      <c r="I585">
        <v>16</v>
      </c>
      <c r="J585" t="s">
        <v>37</v>
      </c>
      <c r="K585" t="s">
        <v>43</v>
      </c>
      <c r="L585" t="str">
        <f>_xlfn.XLOOKUP(Table1[[#This Row],[TeamFavoriteID]],Table2[team_id],Table2[team_name],_xlfn.XLOOKUP(Table1[[#This Row],[TeamFavoriteID]],Table2[team_id_pfr],Table2[team_name],"Even"))</f>
        <v>Buffalo Bills</v>
      </c>
      <c r="M585">
        <v>-10</v>
      </c>
      <c r="N585">
        <f>IF(Table1[[#This Row],[TeamFavorite]]=Table1[[#This Row],[TeamHome]],Table1[[#This Row],[ScoreAway]]-Table1[[#This Row],[ScoreHome]],Table1[[#This Row],[ScoreHome]]-Table1[[#This Row],[ScoreAway]])</f>
        <v>-7</v>
      </c>
      <c r="O585">
        <f>IF(Table1[[#This Row],[SpreadActual]]&lt;Table1[[#This Row],[SpreadFavorite]],1,0)</f>
        <v>0</v>
      </c>
      <c r="Q585" t="s">
        <v>44</v>
      </c>
      <c r="R585" t="b">
        <v>0</v>
      </c>
    </row>
    <row r="586" spans="1:22" x14ac:dyDescent="0.2">
      <c r="A586" s="1">
        <v>25487</v>
      </c>
      <c r="B586">
        <v>1969</v>
      </c>
      <c r="C586">
        <f>_xlfn.MAXIFS(Table1[ScheduleWeekWritten],Table1[ScheduleSeason],Table1[[#This Row],[ScheduleSeason]])</f>
        <v>14</v>
      </c>
      <c r="D586">
        <v>5</v>
      </c>
      <c r="E586" cm="1">
        <f t="array" ref="E586">_xlfn.XLOOKUP(Table1[[#This Row],[ScheduleWeekWritten]],Table3[Game],100+Table3[Increase],Table1[[#This Row],[ScheduleWeekWritten]])</f>
        <v>5</v>
      </c>
      <c r="F586" t="b">
        <v>0</v>
      </c>
      <c r="G586" t="s">
        <v>19</v>
      </c>
      <c r="H586">
        <v>14</v>
      </c>
      <c r="I586">
        <v>21</v>
      </c>
      <c r="J586" t="s">
        <v>27</v>
      </c>
      <c r="K586" t="s">
        <v>29</v>
      </c>
      <c r="L586" t="str">
        <f>_xlfn.XLOOKUP(Table1[[#This Row],[TeamFavoriteID]],Table2[team_id],Table2[team_name],_xlfn.XLOOKUP(Table1[[#This Row],[TeamFavoriteID]],Table2[team_id_pfr],Table2[team_name],"Even"))</f>
        <v>Los Angeles Chargers</v>
      </c>
      <c r="M586">
        <v>-6</v>
      </c>
      <c r="N586">
        <f>IF(Table1[[#This Row],[TeamFavorite]]=Table1[[#This Row],[TeamHome]],Table1[[#This Row],[ScoreAway]]-Table1[[#This Row],[ScoreHome]],Table1[[#This Row],[ScoreHome]]-Table1[[#This Row],[ScoreAway]])</f>
        <v>-7</v>
      </c>
      <c r="O586">
        <f>IF(Table1[[#This Row],[SpreadActual]]&lt;Table1[[#This Row],[SpreadFavorite]],1,0)</f>
        <v>1</v>
      </c>
      <c r="Q586" t="s">
        <v>22</v>
      </c>
      <c r="R586" t="b">
        <v>0</v>
      </c>
    </row>
    <row r="587" spans="1:22" x14ac:dyDescent="0.2">
      <c r="A587" s="1">
        <v>25488</v>
      </c>
      <c r="B587">
        <v>1969</v>
      </c>
      <c r="C587">
        <f>_xlfn.MAXIFS(Table1[ScheduleWeekWritten],Table1[ScheduleSeason],Table1[[#This Row],[ScheduleSeason]])</f>
        <v>14</v>
      </c>
      <c r="D587">
        <v>4</v>
      </c>
      <c r="E587" cm="1">
        <f t="array" ref="E587">_xlfn.XLOOKUP(Table1[[#This Row],[ScheduleWeekWritten]],Table3[Game],100+Table3[Increase],Table1[[#This Row],[ScheduleWeekWritten]])</f>
        <v>4</v>
      </c>
      <c r="F587" t="b">
        <v>0</v>
      </c>
      <c r="G587" t="s">
        <v>38</v>
      </c>
      <c r="H587">
        <v>17</v>
      </c>
      <c r="I587">
        <v>24</v>
      </c>
      <c r="J587" t="s">
        <v>67</v>
      </c>
      <c r="K587" t="s">
        <v>68</v>
      </c>
      <c r="L587" t="str">
        <f>_xlfn.XLOOKUP(Table1[[#This Row],[TeamFavoriteID]],Table2[team_id],Table2[team_name],_xlfn.XLOOKUP(Table1[[#This Row],[TeamFavoriteID]],Table2[team_id_pfr],Table2[team_name],"Even"))</f>
        <v>Dallas Cowboys</v>
      </c>
      <c r="M587">
        <v>-13</v>
      </c>
      <c r="N587">
        <f>IF(Table1[[#This Row],[TeamFavorite]]=Table1[[#This Row],[TeamHome]],Table1[[#This Row],[ScoreAway]]-Table1[[#This Row],[ScoreHome]],Table1[[#This Row],[ScoreHome]]-Table1[[#This Row],[ScoreAway]])</f>
        <v>-7</v>
      </c>
      <c r="O587">
        <f>IF(Table1[[#This Row],[SpreadActual]]&lt;Table1[[#This Row],[SpreadFavorite]],1,0)</f>
        <v>0</v>
      </c>
      <c r="Q587" t="s">
        <v>41</v>
      </c>
      <c r="R587" t="b">
        <v>0</v>
      </c>
      <c r="S587">
        <v>70</v>
      </c>
      <c r="T587">
        <v>4</v>
      </c>
      <c r="U587">
        <v>73</v>
      </c>
    </row>
    <row r="588" spans="1:22" x14ac:dyDescent="0.2">
      <c r="A588" s="1">
        <v>25488</v>
      </c>
      <c r="B588">
        <v>1969</v>
      </c>
      <c r="C588">
        <f>_xlfn.MAXIFS(Table1[ScheduleWeekWritten],Table1[ScheduleSeason],Table1[[#This Row],[ScheduleSeason]])</f>
        <v>14</v>
      </c>
      <c r="D588">
        <v>4</v>
      </c>
      <c r="E588" cm="1">
        <f t="array" ref="E588">_xlfn.XLOOKUP(Table1[[#This Row],[ScheduleWeekWritten]],Table3[Game],100+Table3[Increase],Table1[[#This Row],[ScheduleWeekWritten]])</f>
        <v>4</v>
      </c>
      <c r="F588" t="b">
        <v>0</v>
      </c>
      <c r="G588" t="s">
        <v>46</v>
      </c>
      <c r="H588">
        <v>0</v>
      </c>
      <c r="I588">
        <v>31</v>
      </c>
      <c r="J588" t="s">
        <v>54</v>
      </c>
      <c r="K588" t="s">
        <v>55</v>
      </c>
      <c r="L588" t="str">
        <f>_xlfn.XLOOKUP(Table1[[#This Row],[TeamFavoriteID]],Table2[team_id],Table2[team_name],_xlfn.XLOOKUP(Table1[[#This Row],[TeamFavoriteID]],Table2[team_id_pfr],Table2[team_name],"Even"))</f>
        <v>Minnesota Vikings</v>
      </c>
      <c r="M588">
        <v>-4</v>
      </c>
      <c r="N588">
        <f>IF(Table1[[#This Row],[TeamFavorite]]=Table1[[#This Row],[TeamHome]],Table1[[#This Row],[ScoreAway]]-Table1[[#This Row],[ScoreHome]],Table1[[#This Row],[ScoreHome]]-Table1[[#This Row],[ScoreAway]])</f>
        <v>-31</v>
      </c>
      <c r="O588">
        <f>IF(Table1[[#This Row],[SpreadActual]]&lt;Table1[[#This Row],[SpreadFavorite]],1,0)</f>
        <v>1</v>
      </c>
      <c r="Q588" t="s">
        <v>86</v>
      </c>
      <c r="R588" t="b">
        <v>0</v>
      </c>
      <c r="S588">
        <v>56</v>
      </c>
      <c r="T588">
        <v>12</v>
      </c>
      <c r="U588">
        <v>73</v>
      </c>
    </row>
    <row r="589" spans="1:22" x14ac:dyDescent="0.2">
      <c r="A589" s="1">
        <v>25488</v>
      </c>
      <c r="B589">
        <v>1969</v>
      </c>
      <c r="C589">
        <f>_xlfn.MAXIFS(Table1[ScheduleWeekWritten],Table1[ScheduleSeason],Table1[[#This Row],[ScheduleSeason]])</f>
        <v>14</v>
      </c>
      <c r="D589">
        <v>5</v>
      </c>
      <c r="E589" cm="1">
        <f t="array" ref="E589">_xlfn.XLOOKUP(Table1[[#This Row],[ScheduleWeekWritten]],Table3[Game],100+Table3[Increase],Table1[[#This Row],[ScheduleWeekWritten]])</f>
        <v>5</v>
      </c>
      <c r="F589" t="b">
        <v>0</v>
      </c>
      <c r="G589" t="s">
        <v>101</v>
      </c>
      <c r="H589">
        <v>7</v>
      </c>
      <c r="I589">
        <v>21</v>
      </c>
      <c r="J589" t="s">
        <v>31</v>
      </c>
      <c r="K589" t="s">
        <v>32</v>
      </c>
      <c r="L589" t="str">
        <f>_xlfn.XLOOKUP(Table1[[#This Row],[TeamFavoriteID]],Table2[team_id],Table2[team_name],_xlfn.XLOOKUP(Table1[[#This Row],[TeamFavoriteID]],Table2[team_id_pfr],Table2[team_name],"Even"))</f>
        <v>New York Jets</v>
      </c>
      <c r="M589">
        <v>-7</v>
      </c>
      <c r="N589">
        <f>IF(Table1[[#This Row],[TeamFavorite]]=Table1[[#This Row],[TeamHome]],Table1[[#This Row],[ScoreAway]]-Table1[[#This Row],[ScoreHome]],Table1[[#This Row],[ScoreHome]]-Table1[[#This Row],[ScoreAway]])</f>
        <v>-14</v>
      </c>
      <c r="O589">
        <f>IF(Table1[[#This Row],[SpreadActual]]&lt;Table1[[#This Row],[SpreadFavorite]],1,0)</f>
        <v>1</v>
      </c>
      <c r="Q589" t="s">
        <v>105</v>
      </c>
      <c r="R589" t="b">
        <v>0</v>
      </c>
    </row>
    <row r="590" spans="1:22" x14ac:dyDescent="0.2">
      <c r="A590" s="1">
        <v>25488</v>
      </c>
      <c r="B590">
        <v>1969</v>
      </c>
      <c r="C590">
        <f>_xlfn.MAXIFS(Table1[ScheduleWeekWritten],Table1[ScheduleSeason],Table1[[#This Row],[ScheduleSeason]])</f>
        <v>14</v>
      </c>
      <c r="D590">
        <v>5</v>
      </c>
      <c r="E590" cm="1">
        <f t="array" ref="E590">_xlfn.XLOOKUP(Table1[[#This Row],[ScheduleWeekWritten]],Table3[Game],100+Table3[Increase],Table1[[#This Row],[ScheduleWeekWritten]])</f>
        <v>5</v>
      </c>
      <c r="F590" t="b">
        <v>0</v>
      </c>
      <c r="G590" t="s">
        <v>24</v>
      </c>
      <c r="H590">
        <v>14</v>
      </c>
      <c r="I590">
        <v>24</v>
      </c>
      <c r="J590" t="s">
        <v>20</v>
      </c>
      <c r="K590" t="s">
        <v>21</v>
      </c>
      <c r="L590" t="str">
        <f>_xlfn.XLOOKUP(Table1[[#This Row],[TeamFavoriteID]],Table2[team_id],Table2[team_name],_xlfn.XLOOKUP(Table1[[#This Row],[TeamFavoriteID]],Table2[team_id_pfr],Table2[team_name],"Even"))</f>
        <v>Las Vegas Raiders</v>
      </c>
      <c r="M590">
        <v>-9</v>
      </c>
      <c r="N590">
        <f>IF(Table1[[#This Row],[TeamFavorite]]=Table1[[#This Row],[TeamHome]],Table1[[#This Row],[ScoreAway]]-Table1[[#This Row],[ScoreHome]],Table1[[#This Row],[ScoreHome]]-Table1[[#This Row],[ScoreAway]])</f>
        <v>-10</v>
      </c>
      <c r="O590">
        <f>IF(Table1[[#This Row],[SpreadActual]]&lt;Table1[[#This Row],[SpreadFavorite]],1,0)</f>
        <v>1</v>
      </c>
      <c r="Q590" t="s">
        <v>71</v>
      </c>
      <c r="R590" t="b">
        <v>0</v>
      </c>
    </row>
    <row r="591" spans="1:22" x14ac:dyDescent="0.2">
      <c r="A591" s="1">
        <v>25488</v>
      </c>
      <c r="B591">
        <v>1969</v>
      </c>
      <c r="C591">
        <f>_xlfn.MAXIFS(Table1[ScheduleWeekWritten],Table1[ScheduleSeason],Table1[[#This Row],[ScheduleSeason]])</f>
        <v>14</v>
      </c>
      <c r="D591">
        <v>4</v>
      </c>
      <c r="E591" cm="1">
        <f t="array" ref="E591">_xlfn.XLOOKUP(Table1[[#This Row],[ScheduleWeekWritten]],Table3[Game],100+Table3[Increase],Table1[[#This Row],[ScheduleWeekWritten]])</f>
        <v>4</v>
      </c>
      <c r="F591" t="b">
        <v>0</v>
      </c>
      <c r="G591" t="s">
        <v>45</v>
      </c>
      <c r="H591">
        <v>17</v>
      </c>
      <c r="I591">
        <v>28</v>
      </c>
      <c r="J591" t="s">
        <v>33</v>
      </c>
      <c r="K591" t="s">
        <v>79</v>
      </c>
      <c r="L591" t="str">
        <f>_xlfn.XLOOKUP(Table1[[#This Row],[TeamFavoriteID]],Table2[team_id],Table2[team_name],_xlfn.XLOOKUP(Table1[[#This Row],[TeamFavoriteID]],Table2[team_id_pfr],Table2[team_name],"Even"))</f>
        <v>Detroit Lions</v>
      </c>
      <c r="M591">
        <v>-1</v>
      </c>
      <c r="N591">
        <f>IF(Table1[[#This Row],[TeamFavorite]]=Table1[[#This Row],[TeamHome]],Table1[[#This Row],[ScoreAway]]-Table1[[#This Row],[ScoreHome]],Table1[[#This Row],[ScoreHome]]-Table1[[#This Row],[ScoreAway]])</f>
        <v>11</v>
      </c>
      <c r="O591">
        <f>IF(Table1[[#This Row],[SpreadActual]]&lt;Table1[[#This Row],[SpreadFavorite]],1,0)</f>
        <v>0</v>
      </c>
      <c r="Q591" t="s">
        <v>48</v>
      </c>
      <c r="R591" t="b">
        <v>0</v>
      </c>
      <c r="S591">
        <v>56</v>
      </c>
      <c r="T591">
        <v>12</v>
      </c>
      <c r="U591">
        <v>78</v>
      </c>
    </row>
    <row r="592" spans="1:22" x14ac:dyDescent="0.2">
      <c r="A592" s="1">
        <v>25488</v>
      </c>
      <c r="B592">
        <v>1969</v>
      </c>
      <c r="C592">
        <f>_xlfn.MAXIFS(Table1[ScheduleWeekWritten],Table1[ScheduleSeason],Table1[[#This Row],[ScheduleSeason]])</f>
        <v>14</v>
      </c>
      <c r="D592">
        <v>5</v>
      </c>
      <c r="E592" cm="1">
        <f t="array" ref="E592">_xlfn.XLOOKUP(Table1[[#This Row],[ScheduleWeekWritten]],Table3[Game],100+Table3[Increase],Table1[[#This Row],[ScheduleWeekWritten]])</f>
        <v>5</v>
      </c>
      <c r="F592" t="b">
        <v>0</v>
      </c>
      <c r="G592" t="s">
        <v>42</v>
      </c>
      <c r="H592">
        <v>24</v>
      </c>
      <c r="I592">
        <v>0</v>
      </c>
      <c r="J592" t="s">
        <v>23</v>
      </c>
      <c r="K592" t="s">
        <v>75</v>
      </c>
      <c r="L592" t="str">
        <f>_xlfn.XLOOKUP(Table1[[#This Row],[TeamFavoriteID]],Table2[team_id],Table2[team_name],_xlfn.XLOOKUP(Table1[[#This Row],[TeamFavoriteID]],Table2[team_id_pfr],Table2[team_name],"Even"))</f>
        <v>Kansas City Chiefs</v>
      </c>
      <c r="M592">
        <v>-3</v>
      </c>
      <c r="N592">
        <f>IF(Table1[[#This Row],[TeamFavorite]]=Table1[[#This Row],[TeamHome]],Table1[[#This Row],[ScoreAway]]-Table1[[#This Row],[ScoreHome]],Table1[[#This Row],[ScoreHome]]-Table1[[#This Row],[ScoreAway]])</f>
        <v>-24</v>
      </c>
      <c r="O592">
        <f>IF(Table1[[#This Row],[SpreadActual]]&lt;Table1[[#This Row],[SpreadFavorite]],1,0)</f>
        <v>1</v>
      </c>
      <c r="Q592" t="s">
        <v>83</v>
      </c>
      <c r="R592" t="b">
        <v>0</v>
      </c>
    </row>
    <row r="593" spans="1:21" x14ac:dyDescent="0.2">
      <c r="A593" s="1">
        <v>25488</v>
      </c>
      <c r="B593">
        <v>1969</v>
      </c>
      <c r="C593">
        <f>_xlfn.MAXIFS(Table1[ScheduleWeekWritten],Table1[ScheduleSeason],Table1[[#This Row],[ScheduleSeason]])</f>
        <v>14</v>
      </c>
      <c r="D593">
        <v>4</v>
      </c>
      <c r="E593" cm="1">
        <f t="array" ref="E593">_xlfn.XLOOKUP(Table1[[#This Row],[ScheduleWeekWritten]],Table3[Game],100+Table3[Increase],Table1[[#This Row],[ScheduleWeekWritten]])</f>
        <v>4</v>
      </c>
      <c r="F593" t="b">
        <v>0</v>
      </c>
      <c r="G593" t="s">
        <v>95</v>
      </c>
      <c r="H593">
        <v>17</v>
      </c>
      <c r="I593">
        <v>27</v>
      </c>
      <c r="J593" t="s">
        <v>62</v>
      </c>
      <c r="K593" t="s">
        <v>63</v>
      </c>
      <c r="L593" t="str">
        <f>_xlfn.XLOOKUP(Table1[[#This Row],[TeamFavoriteID]],Table2[team_id],Table2[team_name],_xlfn.XLOOKUP(Table1[[#This Row],[TeamFavoriteID]],Table2[team_id_pfr],Table2[team_name],"Even"))</f>
        <v>Cleveland Browns</v>
      </c>
      <c r="M593">
        <v>-9</v>
      </c>
      <c r="N593">
        <f>IF(Table1[[#This Row],[TeamFavorite]]=Table1[[#This Row],[TeamHome]],Table1[[#This Row],[ScoreAway]]-Table1[[#This Row],[ScoreHome]],Table1[[#This Row],[ScoreHome]]-Table1[[#This Row],[ScoreAway]])</f>
        <v>-10</v>
      </c>
      <c r="O593">
        <f>IF(Table1[[#This Row],[SpreadActual]]&lt;Table1[[#This Row],[SpreadFavorite]],1,0)</f>
        <v>1</v>
      </c>
      <c r="Q593" t="s">
        <v>96</v>
      </c>
      <c r="R593" t="b">
        <v>0</v>
      </c>
      <c r="S593">
        <v>80</v>
      </c>
      <c r="T593">
        <v>15</v>
      </c>
      <c r="U593">
        <v>74</v>
      </c>
    </row>
    <row r="594" spans="1:21" x14ac:dyDescent="0.2">
      <c r="A594" s="1">
        <v>25488</v>
      </c>
      <c r="B594">
        <v>1969</v>
      </c>
      <c r="C594">
        <f>_xlfn.MAXIFS(Table1[ScheduleWeekWritten],Table1[ScheduleSeason],Table1[[#This Row],[ScheduleSeason]])</f>
        <v>14</v>
      </c>
      <c r="D594">
        <v>4</v>
      </c>
      <c r="E594" cm="1">
        <f t="array" ref="E594">_xlfn.XLOOKUP(Table1[[#This Row],[ScheduleWeekWritten]],Table3[Game],100+Table3[Increase],Table1[[#This Row],[ScheduleWeekWritten]])</f>
        <v>4</v>
      </c>
      <c r="F594" t="b">
        <v>0</v>
      </c>
      <c r="G594" t="s">
        <v>50</v>
      </c>
      <c r="H594">
        <v>10</v>
      </c>
      <c r="I594">
        <v>7</v>
      </c>
      <c r="J594" t="s">
        <v>49</v>
      </c>
      <c r="K594" t="s">
        <v>90</v>
      </c>
      <c r="L594" t="str">
        <f>_xlfn.XLOOKUP(Table1[[#This Row],[TeamFavoriteID]],Table2[team_id],Table2[team_name],_xlfn.XLOOKUP(Table1[[#This Row],[TeamFavoriteID]],Table2[team_id_pfr],Table2[team_name],"Even"))</f>
        <v>New York Giants</v>
      </c>
      <c r="M594">
        <v>-8</v>
      </c>
      <c r="N594">
        <f>IF(Table1[[#This Row],[TeamFavorite]]=Table1[[#This Row],[TeamHome]],Table1[[#This Row],[ScoreAway]]-Table1[[#This Row],[ScoreHome]],Table1[[#This Row],[ScoreHome]]-Table1[[#This Row],[ScoreAway]])</f>
        <v>-3</v>
      </c>
      <c r="O594">
        <f>IF(Table1[[#This Row],[SpreadActual]]&lt;Table1[[#This Row],[SpreadFavorite]],1,0)</f>
        <v>0</v>
      </c>
      <c r="Q594" t="s">
        <v>84</v>
      </c>
      <c r="R594" t="b">
        <v>0</v>
      </c>
      <c r="S594">
        <v>67</v>
      </c>
      <c r="T594">
        <v>9</v>
      </c>
      <c r="U594">
        <v>81</v>
      </c>
    </row>
    <row r="595" spans="1:21" x14ac:dyDescent="0.2">
      <c r="A595" s="1">
        <v>25488</v>
      </c>
      <c r="B595">
        <v>1969</v>
      </c>
      <c r="C595">
        <f>_xlfn.MAXIFS(Table1[ScheduleWeekWritten],Table1[ScheduleSeason],Table1[[#This Row],[ScheduleSeason]])</f>
        <v>14</v>
      </c>
      <c r="D595">
        <v>4</v>
      </c>
      <c r="E595" cm="1">
        <f t="array" ref="E595">_xlfn.XLOOKUP(Table1[[#This Row],[ScheduleWeekWritten]],Table3[Game],100+Table3[Increase],Table1[[#This Row],[ScheduleWeekWritten]])</f>
        <v>4</v>
      </c>
      <c r="F595" t="b">
        <v>0</v>
      </c>
      <c r="G595" t="s">
        <v>53</v>
      </c>
      <c r="H595">
        <v>21</v>
      </c>
      <c r="I595">
        <v>27</v>
      </c>
      <c r="J595" t="s">
        <v>39</v>
      </c>
      <c r="K595" t="s">
        <v>40</v>
      </c>
      <c r="L595" t="str">
        <f>_xlfn.XLOOKUP(Table1[[#This Row],[TeamFavoriteID]],Table2[team_id],Table2[team_name],_xlfn.XLOOKUP(Table1[[#This Row],[TeamFavoriteID]],Table2[team_id_pfr],Table2[team_name],"Even"))</f>
        <v>Los Angeles Rams</v>
      </c>
      <c r="M595">
        <v>-7</v>
      </c>
      <c r="N595">
        <f>IF(Table1[[#This Row],[TeamFavorite]]=Table1[[#This Row],[TeamHome]],Table1[[#This Row],[ScoreAway]]-Table1[[#This Row],[ScoreHome]],Table1[[#This Row],[ScoreHome]]-Table1[[#This Row],[ScoreAway]])</f>
        <v>-6</v>
      </c>
      <c r="O595">
        <f>IF(Table1[[#This Row],[SpreadActual]]&lt;Table1[[#This Row],[SpreadFavorite]],1,0)</f>
        <v>0</v>
      </c>
      <c r="Q595" t="s">
        <v>56</v>
      </c>
      <c r="R595" t="b">
        <v>0</v>
      </c>
      <c r="S595">
        <v>61</v>
      </c>
      <c r="T595">
        <v>8</v>
      </c>
      <c r="U595">
        <v>37</v>
      </c>
    </row>
    <row r="596" spans="1:21" x14ac:dyDescent="0.2">
      <c r="A596" s="1">
        <v>25488</v>
      </c>
      <c r="B596">
        <v>1969</v>
      </c>
      <c r="C596">
        <f>_xlfn.MAXIFS(Table1[ScheduleWeekWritten],Table1[ScheduleSeason],Table1[[#This Row],[ScheduleSeason]])</f>
        <v>14</v>
      </c>
      <c r="D596">
        <v>4</v>
      </c>
      <c r="E596" cm="1">
        <f t="array" ref="E596">_xlfn.XLOOKUP(Table1[[#This Row],[ScheduleWeekWritten]],Table3[Game],100+Table3[Increase],Table1[[#This Row],[ScheduleWeekWritten]])</f>
        <v>4</v>
      </c>
      <c r="F596" t="b">
        <v>0</v>
      </c>
      <c r="G596" t="s">
        <v>61</v>
      </c>
      <c r="H596">
        <v>33</v>
      </c>
      <c r="I596">
        <v>17</v>
      </c>
      <c r="J596" t="s">
        <v>57</v>
      </c>
      <c r="K596" t="s">
        <v>59</v>
      </c>
      <c r="L596" t="str">
        <f>_xlfn.XLOOKUP(Table1[[#This Row],[TeamFavoriteID]],Table2[team_id],Table2[team_name],_xlfn.XLOOKUP(Table1[[#This Row],[TeamFavoriteID]],Table2[team_id_pfr],Table2[team_name],"Even"))</f>
        <v>Arizona Cardinals</v>
      </c>
      <c r="M596">
        <v>-1</v>
      </c>
      <c r="N596">
        <f>IF(Table1[[#This Row],[TeamFavorite]]=Table1[[#This Row],[TeamHome]],Table1[[#This Row],[ScoreAway]]-Table1[[#This Row],[ScoreHome]],Table1[[#This Row],[ScoreHome]]-Table1[[#This Row],[ScoreAway]])</f>
        <v>16</v>
      </c>
      <c r="O596">
        <f>IF(Table1[[#This Row],[SpreadActual]]&lt;Table1[[#This Row],[SpreadFavorite]],1,0)</f>
        <v>0</v>
      </c>
      <c r="Q596" t="s">
        <v>64</v>
      </c>
      <c r="R596" t="b">
        <v>0</v>
      </c>
      <c r="S596">
        <v>61</v>
      </c>
      <c r="T596">
        <v>6</v>
      </c>
      <c r="U596">
        <v>82</v>
      </c>
    </row>
    <row r="597" spans="1:21" x14ac:dyDescent="0.2">
      <c r="A597" s="1">
        <v>25489</v>
      </c>
      <c r="B597">
        <v>1969</v>
      </c>
      <c r="C597">
        <f>_xlfn.MAXIFS(Table1[ScheduleWeekWritten],Table1[ScheduleSeason],Table1[[#This Row],[ScheduleSeason]])</f>
        <v>14</v>
      </c>
      <c r="D597">
        <v>4</v>
      </c>
      <c r="E597" cm="1">
        <f t="array" ref="E597">_xlfn.XLOOKUP(Table1[[#This Row],[ScheduleWeekWritten]],Table3[Game],100+Table3[Increase],Table1[[#This Row],[ScheduleWeekWritten]])</f>
        <v>4</v>
      </c>
      <c r="F597" t="b">
        <v>0</v>
      </c>
      <c r="G597" t="s">
        <v>34</v>
      </c>
      <c r="H597">
        <v>24</v>
      </c>
      <c r="I597">
        <v>20</v>
      </c>
      <c r="J597" t="s">
        <v>58</v>
      </c>
      <c r="K597" t="s">
        <v>72</v>
      </c>
      <c r="L597" t="str">
        <f>_xlfn.XLOOKUP(Table1[[#This Row],[TeamFavoriteID]],Table2[team_id],Table2[team_name],_xlfn.XLOOKUP(Table1[[#This Row],[TeamFavoriteID]],Table2[team_id_pfr],Table2[team_name],"Even"))</f>
        <v>Baltimore Colts</v>
      </c>
      <c r="M597">
        <v>-14</v>
      </c>
      <c r="N597">
        <f>IF(Table1[[#This Row],[TeamFavorite]]=Table1[[#This Row],[TeamHome]],Table1[[#This Row],[ScoreAway]]-Table1[[#This Row],[ScoreHome]],Table1[[#This Row],[ScoreHome]]-Table1[[#This Row],[ScoreAway]])</f>
        <v>-4</v>
      </c>
      <c r="O597">
        <f>IF(Table1[[#This Row],[SpreadActual]]&lt;Table1[[#This Row],[SpreadFavorite]],1,0)</f>
        <v>0</v>
      </c>
      <c r="Q597" t="s">
        <v>80</v>
      </c>
      <c r="R597" t="b">
        <v>0</v>
      </c>
      <c r="S597">
        <v>66</v>
      </c>
      <c r="T597">
        <v>6</v>
      </c>
      <c r="U597">
        <v>74</v>
      </c>
    </row>
    <row r="598" spans="1:21" x14ac:dyDescent="0.2">
      <c r="A598" s="1">
        <v>25494</v>
      </c>
      <c r="B598">
        <v>1969</v>
      </c>
      <c r="C598">
        <f>_xlfn.MAXIFS(Table1[ScheduleWeekWritten],Table1[ScheduleSeason],Table1[[#This Row],[ScheduleSeason]])</f>
        <v>14</v>
      </c>
      <c r="D598">
        <v>5</v>
      </c>
      <c r="E598" cm="1">
        <f t="array" ref="E598">_xlfn.XLOOKUP(Table1[[#This Row],[ScheduleWeekWritten]],Table3[Game],100+Table3[Increase],Table1[[#This Row],[ScheduleWeekWritten]])</f>
        <v>5</v>
      </c>
      <c r="F598" t="b">
        <v>0</v>
      </c>
      <c r="G598" t="s">
        <v>62</v>
      </c>
      <c r="H598">
        <v>42</v>
      </c>
      <c r="I598">
        <v>31</v>
      </c>
      <c r="J598" t="s">
        <v>49</v>
      </c>
      <c r="K598" t="s">
        <v>63</v>
      </c>
      <c r="L598" t="str">
        <f>_xlfn.XLOOKUP(Table1[[#This Row],[TeamFavoriteID]],Table2[team_id],Table2[team_name],_xlfn.XLOOKUP(Table1[[#This Row],[TeamFavoriteID]],Table2[team_id_pfr],Table2[team_name],"Even"))</f>
        <v>Cleveland Browns</v>
      </c>
      <c r="M598">
        <v>-13</v>
      </c>
      <c r="N598">
        <f>IF(Table1[[#This Row],[TeamFavorite]]=Table1[[#This Row],[TeamHome]],Table1[[#This Row],[ScoreAway]]-Table1[[#This Row],[ScoreHome]],Table1[[#This Row],[ScoreHome]]-Table1[[#This Row],[ScoreAway]])</f>
        <v>-11</v>
      </c>
      <c r="O598">
        <f>IF(Table1[[#This Row],[SpreadActual]]&lt;Table1[[#This Row],[SpreadFavorite]],1,0)</f>
        <v>0</v>
      </c>
      <c r="Q598" t="s">
        <v>66</v>
      </c>
      <c r="R598" t="b">
        <v>0</v>
      </c>
      <c r="S598">
        <v>42</v>
      </c>
      <c r="T598">
        <v>14</v>
      </c>
      <c r="U598">
        <v>59</v>
      </c>
    </row>
    <row r="599" spans="1:21" x14ac:dyDescent="0.2">
      <c r="A599" s="1">
        <v>25495</v>
      </c>
      <c r="B599">
        <v>1969</v>
      </c>
      <c r="C599">
        <f>_xlfn.MAXIFS(Table1[ScheduleWeekWritten],Table1[ScheduleSeason],Table1[[#This Row],[ScheduleSeason]])</f>
        <v>14</v>
      </c>
      <c r="D599">
        <v>6</v>
      </c>
      <c r="E599" cm="1">
        <f t="array" ref="E599">_xlfn.XLOOKUP(Table1[[#This Row],[ScheduleWeekWritten]],Table3[Game],100+Table3[Increase],Table1[[#This Row],[ScheduleWeekWritten]])</f>
        <v>6</v>
      </c>
      <c r="F599" t="b">
        <v>0</v>
      </c>
      <c r="G599" t="s">
        <v>37</v>
      </c>
      <c r="H599">
        <v>10</v>
      </c>
      <c r="I599">
        <v>13</v>
      </c>
      <c r="J599" t="s">
        <v>27</v>
      </c>
      <c r="K599" t="s">
        <v>29</v>
      </c>
      <c r="L599" t="str">
        <f>_xlfn.XLOOKUP(Table1[[#This Row],[TeamFavoriteID]],Table2[team_id],Table2[team_name],_xlfn.XLOOKUP(Table1[[#This Row],[TeamFavoriteID]],Table2[team_id_pfr],Table2[team_name],"Even"))</f>
        <v>Los Angeles Chargers</v>
      </c>
      <c r="M599">
        <v>-13</v>
      </c>
      <c r="N599">
        <f>IF(Table1[[#This Row],[TeamFavorite]]=Table1[[#This Row],[TeamHome]],Table1[[#This Row],[ScoreAway]]-Table1[[#This Row],[ScoreHome]],Table1[[#This Row],[ScoreHome]]-Table1[[#This Row],[ScoreAway]])</f>
        <v>-3</v>
      </c>
      <c r="O599">
        <f>IF(Table1[[#This Row],[SpreadActual]]&lt;Table1[[#This Row],[SpreadFavorite]],1,0)</f>
        <v>0</v>
      </c>
      <c r="Q599" t="s">
        <v>97</v>
      </c>
      <c r="R599" t="b">
        <v>0</v>
      </c>
    </row>
    <row r="600" spans="1:21" x14ac:dyDescent="0.2">
      <c r="A600" s="1">
        <v>25495</v>
      </c>
      <c r="B600">
        <v>1969</v>
      </c>
      <c r="C600">
        <f>_xlfn.MAXIFS(Table1[ScheduleWeekWritten],Table1[ScheduleSeason],Table1[[#This Row],[ScheduleSeason]])</f>
        <v>14</v>
      </c>
      <c r="D600">
        <v>6</v>
      </c>
      <c r="E600" cm="1">
        <f t="array" ref="E600">_xlfn.XLOOKUP(Table1[[#This Row],[ScheduleWeekWritten]],Table3[Game],100+Table3[Increase],Table1[[#This Row],[ScheduleWeekWritten]])</f>
        <v>6</v>
      </c>
      <c r="F600" t="b">
        <v>0</v>
      </c>
      <c r="G600" t="s">
        <v>101</v>
      </c>
      <c r="H600">
        <v>23</v>
      </c>
      <c r="I600">
        <v>30</v>
      </c>
      <c r="J600" t="s">
        <v>24</v>
      </c>
      <c r="K600" t="s">
        <v>104</v>
      </c>
      <c r="L600" t="str">
        <f>_xlfn.XLOOKUP(Table1[[#This Row],[TeamFavoriteID]],Table2[team_id],Table2[team_name],_xlfn.XLOOKUP(Table1[[#This Row],[TeamFavoriteID]],Table2[team_id_pfr],Table2[team_name],"Even"))</f>
        <v>Cincinnati Bengals</v>
      </c>
      <c r="M600">
        <v>-4</v>
      </c>
      <c r="N600">
        <f>IF(Table1[[#This Row],[TeamFavorite]]=Table1[[#This Row],[TeamHome]],Table1[[#This Row],[ScoreAway]]-Table1[[#This Row],[ScoreHome]],Table1[[#This Row],[ScoreHome]]-Table1[[#This Row],[ScoreAway]])</f>
        <v>7</v>
      </c>
      <c r="O600">
        <f>IF(Table1[[#This Row],[SpreadActual]]&lt;Table1[[#This Row],[SpreadFavorite]],1,0)</f>
        <v>0</v>
      </c>
      <c r="Q600" t="s">
        <v>105</v>
      </c>
      <c r="R600" t="b">
        <v>0</v>
      </c>
    </row>
    <row r="601" spans="1:21" x14ac:dyDescent="0.2">
      <c r="A601" s="1">
        <v>25495</v>
      </c>
      <c r="B601">
        <v>1969</v>
      </c>
      <c r="C601">
        <f>_xlfn.MAXIFS(Table1[ScheduleWeekWritten],Table1[ScheduleSeason],Table1[[#This Row],[ScheduleSeason]])</f>
        <v>14</v>
      </c>
      <c r="D601">
        <v>5</v>
      </c>
      <c r="E601" cm="1">
        <f t="array" ref="E601">_xlfn.XLOOKUP(Table1[[#This Row],[ScheduleWeekWritten]],Table3[Game],100+Table3[Increase],Table1[[#This Row],[ScheduleWeekWritten]])</f>
        <v>5</v>
      </c>
      <c r="F601" t="b">
        <v>0</v>
      </c>
      <c r="G601" t="s">
        <v>67</v>
      </c>
      <c r="H601">
        <v>49</v>
      </c>
      <c r="I601">
        <v>14</v>
      </c>
      <c r="J601" t="s">
        <v>58</v>
      </c>
      <c r="K601" t="s">
        <v>68</v>
      </c>
      <c r="L601" t="str">
        <f>_xlfn.XLOOKUP(Table1[[#This Row],[TeamFavoriteID]],Table2[team_id],Table2[team_name],_xlfn.XLOOKUP(Table1[[#This Row],[TeamFavoriteID]],Table2[team_id_pfr],Table2[team_name],"Even"))</f>
        <v>Dallas Cowboys</v>
      </c>
      <c r="M601">
        <v>-16</v>
      </c>
      <c r="N601">
        <f>IF(Table1[[#This Row],[TeamFavorite]]=Table1[[#This Row],[TeamHome]],Table1[[#This Row],[ScoreAway]]-Table1[[#This Row],[ScoreHome]],Table1[[#This Row],[ScoreHome]]-Table1[[#This Row],[ScoreAway]])</f>
        <v>-35</v>
      </c>
      <c r="O601">
        <f>IF(Table1[[#This Row],[SpreadActual]]&lt;Table1[[#This Row],[SpreadFavorite]],1,0)</f>
        <v>1</v>
      </c>
      <c r="Q601" t="s">
        <v>69</v>
      </c>
      <c r="R601" t="b">
        <v>0</v>
      </c>
      <c r="S601">
        <v>69</v>
      </c>
      <c r="T601">
        <v>10</v>
      </c>
      <c r="U601">
        <v>62</v>
      </c>
    </row>
    <row r="602" spans="1:21" x14ac:dyDescent="0.2">
      <c r="A602" s="1">
        <v>25495</v>
      </c>
      <c r="B602">
        <v>1969</v>
      </c>
      <c r="C602">
        <f>_xlfn.MAXIFS(Table1[ScheduleWeekWritten],Table1[ScheduleSeason],Table1[[#This Row],[ScheduleSeason]])</f>
        <v>14</v>
      </c>
      <c r="D602">
        <v>5</v>
      </c>
      <c r="E602" cm="1">
        <f t="array" ref="E602">_xlfn.XLOOKUP(Table1[[#This Row],[ScheduleWeekWritten]],Table3[Game],100+Table3[Increase],Table1[[#This Row],[ScheduleWeekWritten]])</f>
        <v>5</v>
      </c>
      <c r="F602" t="b">
        <v>0</v>
      </c>
      <c r="G602" t="s">
        <v>45</v>
      </c>
      <c r="H602">
        <v>13</v>
      </c>
      <c r="I602">
        <v>7</v>
      </c>
      <c r="J602" t="s">
        <v>46</v>
      </c>
      <c r="K602" t="s">
        <v>79</v>
      </c>
      <c r="L602" t="str">
        <f>_xlfn.XLOOKUP(Table1[[#This Row],[TeamFavoriteID]],Table2[team_id],Table2[team_name],_xlfn.XLOOKUP(Table1[[#This Row],[TeamFavoriteID]],Table2[team_id_pfr],Table2[team_name],"Even"))</f>
        <v>Detroit Lions</v>
      </c>
      <c r="M602">
        <v>-2</v>
      </c>
      <c r="N602">
        <f>IF(Table1[[#This Row],[TeamFavorite]]=Table1[[#This Row],[TeamHome]],Table1[[#This Row],[ScoreAway]]-Table1[[#This Row],[ScoreHome]],Table1[[#This Row],[ScoreHome]]-Table1[[#This Row],[ScoreAway]])</f>
        <v>-6</v>
      </c>
      <c r="O602">
        <f>IF(Table1[[#This Row],[SpreadActual]]&lt;Table1[[#This Row],[SpreadFavorite]],1,0)</f>
        <v>1</v>
      </c>
      <c r="Q602" t="s">
        <v>48</v>
      </c>
      <c r="R602" t="b">
        <v>0</v>
      </c>
      <c r="S602">
        <v>48</v>
      </c>
      <c r="T602">
        <v>9</v>
      </c>
      <c r="U602">
        <v>67</v>
      </c>
    </row>
    <row r="603" spans="1:21" x14ac:dyDescent="0.2">
      <c r="A603" s="1">
        <v>25495</v>
      </c>
      <c r="B603">
        <v>1969</v>
      </c>
      <c r="C603">
        <f>_xlfn.MAXIFS(Table1[ScheduleWeekWritten],Table1[ScheduleSeason],Table1[[#This Row],[ScheduleSeason]])</f>
        <v>14</v>
      </c>
      <c r="D603">
        <v>6</v>
      </c>
      <c r="E603" cm="1">
        <f t="array" ref="E603">_xlfn.XLOOKUP(Table1[[#This Row],[ScheduleWeekWritten]],Table3[Game],100+Table3[Increase],Table1[[#This Row],[ScheduleWeekWritten]])</f>
        <v>6</v>
      </c>
      <c r="F603" t="b">
        <v>0</v>
      </c>
      <c r="G603" t="s">
        <v>42</v>
      </c>
      <c r="H603">
        <v>17</v>
      </c>
      <c r="I603">
        <v>10</v>
      </c>
      <c r="J603" t="s">
        <v>19</v>
      </c>
      <c r="K603" t="s">
        <v>75</v>
      </c>
      <c r="L603" t="str">
        <f>_xlfn.XLOOKUP(Table1[[#This Row],[TeamFavoriteID]],Table2[team_id],Table2[team_name],_xlfn.XLOOKUP(Table1[[#This Row],[TeamFavoriteID]],Table2[team_id_pfr],Table2[team_name],"Even"))</f>
        <v>Kansas City Chiefs</v>
      </c>
      <c r="M603">
        <v>-11</v>
      </c>
      <c r="N603">
        <f>IF(Table1[[#This Row],[TeamFavorite]]=Table1[[#This Row],[TeamHome]],Table1[[#This Row],[ScoreAway]]-Table1[[#This Row],[ScoreHome]],Table1[[#This Row],[ScoreHome]]-Table1[[#This Row],[ScoreAway]])</f>
        <v>-7</v>
      </c>
      <c r="O603">
        <f>IF(Table1[[#This Row],[SpreadActual]]&lt;Table1[[#This Row],[SpreadFavorite]],1,0)</f>
        <v>0</v>
      </c>
      <c r="Q603" t="s">
        <v>83</v>
      </c>
      <c r="R603" t="b">
        <v>0</v>
      </c>
    </row>
    <row r="604" spans="1:21" x14ac:dyDescent="0.2">
      <c r="A604" s="1">
        <v>25495</v>
      </c>
      <c r="B604">
        <v>1969</v>
      </c>
      <c r="C604">
        <f>_xlfn.MAXIFS(Table1[ScheduleWeekWritten],Table1[ScheduleSeason],Table1[[#This Row],[ScheduleSeason]])</f>
        <v>14</v>
      </c>
      <c r="D604">
        <v>5</v>
      </c>
      <c r="E604" cm="1">
        <f t="array" ref="E604">_xlfn.XLOOKUP(Table1[[#This Row],[ScheduleWeekWritten]],Table3[Game],100+Table3[Increase],Table1[[#This Row],[ScheduleWeekWritten]])</f>
        <v>5</v>
      </c>
      <c r="F604" t="b">
        <v>0</v>
      </c>
      <c r="G604" t="s">
        <v>39</v>
      </c>
      <c r="H604">
        <v>34</v>
      </c>
      <c r="I604">
        <v>21</v>
      </c>
      <c r="J604" t="s">
        <v>33</v>
      </c>
      <c r="K604" t="s">
        <v>40</v>
      </c>
      <c r="L604" t="str">
        <f>_xlfn.XLOOKUP(Table1[[#This Row],[TeamFavoriteID]],Table2[team_id],Table2[team_name],_xlfn.XLOOKUP(Table1[[#This Row],[TeamFavoriteID]],Table2[team_id_pfr],Table2[team_name],"Even"))</f>
        <v>Los Angeles Rams</v>
      </c>
      <c r="M604">
        <v>-6</v>
      </c>
      <c r="N604">
        <f>IF(Table1[[#This Row],[TeamFavorite]]=Table1[[#This Row],[TeamHome]],Table1[[#This Row],[ScoreAway]]-Table1[[#This Row],[ScoreHome]],Table1[[#This Row],[ScoreHome]]-Table1[[#This Row],[ScoreAway]])</f>
        <v>-13</v>
      </c>
      <c r="O604">
        <f>IF(Table1[[#This Row],[SpreadActual]]&lt;Table1[[#This Row],[SpreadFavorite]],1,0)</f>
        <v>1</v>
      </c>
      <c r="Q604" t="s">
        <v>65</v>
      </c>
      <c r="R604" t="b">
        <v>0</v>
      </c>
      <c r="S604">
        <v>61</v>
      </c>
      <c r="T604">
        <v>12</v>
      </c>
      <c r="U604">
        <v>62</v>
      </c>
    </row>
    <row r="605" spans="1:21" x14ac:dyDescent="0.2">
      <c r="A605" s="1">
        <v>25495</v>
      </c>
      <c r="B605">
        <v>1969</v>
      </c>
      <c r="C605">
        <f>_xlfn.MAXIFS(Table1[ScheduleWeekWritten],Table1[ScheduleSeason],Table1[[#This Row],[ScheduleSeason]])</f>
        <v>14</v>
      </c>
      <c r="D605">
        <v>5</v>
      </c>
      <c r="E605" cm="1">
        <f t="array" ref="E605">_xlfn.XLOOKUP(Table1[[#This Row],[ScheduleWeekWritten]],Table3[Game],100+Table3[Increase],Table1[[#This Row],[ScheduleWeekWritten]])</f>
        <v>5</v>
      </c>
      <c r="F605" t="b">
        <v>0</v>
      </c>
      <c r="G605" t="s">
        <v>95</v>
      </c>
      <c r="H605">
        <v>10</v>
      </c>
      <c r="I605">
        <v>30</v>
      </c>
      <c r="J605" t="s">
        <v>34</v>
      </c>
      <c r="K605" t="s">
        <v>72</v>
      </c>
      <c r="L605" t="str">
        <f>_xlfn.XLOOKUP(Table1[[#This Row],[TeamFavoriteID]],Table2[team_id],Table2[team_name],_xlfn.XLOOKUP(Table1[[#This Row],[TeamFavoriteID]],Table2[team_id_pfr],Table2[team_name],"Even"))</f>
        <v>Baltimore Colts</v>
      </c>
      <c r="M605">
        <v>-9</v>
      </c>
      <c r="N605">
        <f>IF(Table1[[#This Row],[TeamFavorite]]=Table1[[#This Row],[TeamHome]],Table1[[#This Row],[ScoreAway]]-Table1[[#This Row],[ScoreHome]],Table1[[#This Row],[ScoreHome]]-Table1[[#This Row],[ScoreAway]])</f>
        <v>-20</v>
      </c>
      <c r="O605">
        <f>IF(Table1[[#This Row],[SpreadActual]]&lt;Table1[[#This Row],[SpreadFavorite]],1,0)</f>
        <v>1</v>
      </c>
      <c r="Q605" t="s">
        <v>96</v>
      </c>
      <c r="R605" t="b">
        <v>0</v>
      </c>
      <c r="S605">
        <v>71</v>
      </c>
      <c r="T605">
        <v>12</v>
      </c>
      <c r="U605">
        <v>68</v>
      </c>
    </row>
    <row r="606" spans="1:21" x14ac:dyDescent="0.2">
      <c r="A606" s="1">
        <v>25495</v>
      </c>
      <c r="B606">
        <v>1969</v>
      </c>
      <c r="C606">
        <f>_xlfn.MAXIFS(Table1[ScheduleWeekWritten],Table1[ScheduleSeason],Table1[[#This Row],[ScheduleSeason]])</f>
        <v>14</v>
      </c>
      <c r="D606">
        <v>6</v>
      </c>
      <c r="E606" cm="1">
        <f t="array" ref="E606">_xlfn.XLOOKUP(Table1[[#This Row],[ScheduleWeekWritten]],Table3[Game],100+Table3[Increase],Table1[[#This Row],[ScheduleWeekWritten]])</f>
        <v>6</v>
      </c>
      <c r="F606" t="b">
        <v>0</v>
      </c>
      <c r="G606" t="s">
        <v>20</v>
      </c>
      <c r="H606">
        <v>50</v>
      </c>
      <c r="I606">
        <v>21</v>
      </c>
      <c r="J606" t="s">
        <v>28</v>
      </c>
      <c r="K606" t="s">
        <v>21</v>
      </c>
      <c r="L606" t="str">
        <f>_xlfn.XLOOKUP(Table1[[#This Row],[TeamFavoriteID]],Table2[team_id],Table2[team_name],_xlfn.XLOOKUP(Table1[[#This Row],[TeamFavoriteID]],Table2[team_id_pfr],Table2[team_name],"Even"))</f>
        <v>Las Vegas Raiders</v>
      </c>
      <c r="M606">
        <v>-13.5</v>
      </c>
      <c r="N606">
        <f>IF(Table1[[#This Row],[TeamFavorite]]=Table1[[#This Row],[TeamHome]],Table1[[#This Row],[ScoreAway]]-Table1[[#This Row],[ScoreHome]],Table1[[#This Row],[ScoreHome]]-Table1[[#This Row],[ScoreAway]])</f>
        <v>29</v>
      </c>
      <c r="O606">
        <f>IF(Table1[[#This Row],[SpreadActual]]&lt;Table1[[#This Row],[SpreadFavorite]],1,0)</f>
        <v>0</v>
      </c>
      <c r="Q606" t="s">
        <v>76</v>
      </c>
      <c r="R606" t="b">
        <v>0</v>
      </c>
    </row>
    <row r="607" spans="1:21" x14ac:dyDescent="0.2">
      <c r="A607" s="1">
        <v>25495</v>
      </c>
      <c r="B607">
        <v>1969</v>
      </c>
      <c r="C607">
        <f>_xlfn.MAXIFS(Table1[ScheduleWeekWritten],Table1[ScheduleSeason],Table1[[#This Row],[ScheduleSeason]])</f>
        <v>14</v>
      </c>
      <c r="D607">
        <v>5</v>
      </c>
      <c r="E607" cm="1">
        <f t="array" ref="E607">_xlfn.XLOOKUP(Table1[[#This Row],[ScheduleWeekWritten]],Table3[Game],100+Table3[Increase],Table1[[#This Row],[ScheduleWeekWritten]])</f>
        <v>5</v>
      </c>
      <c r="F607" t="b">
        <v>0</v>
      </c>
      <c r="G607" t="s">
        <v>53</v>
      </c>
      <c r="H607">
        <v>7</v>
      </c>
      <c r="I607">
        <v>21</v>
      </c>
      <c r="J607" t="s">
        <v>38</v>
      </c>
      <c r="K607" t="s">
        <v>87</v>
      </c>
      <c r="L607" t="str">
        <f>_xlfn.XLOOKUP(Table1[[#This Row],[TeamFavoriteID]],Table2[team_id],Table2[team_name],_xlfn.XLOOKUP(Table1[[#This Row],[TeamFavoriteID]],Table2[team_id_pfr],Table2[team_name],"Even"))</f>
        <v>San Francisco 49ers</v>
      </c>
      <c r="M607">
        <v>-11</v>
      </c>
      <c r="N607">
        <f>IF(Table1[[#This Row],[TeamFavorite]]=Table1[[#This Row],[TeamHome]],Table1[[#This Row],[ScoreAway]]-Table1[[#This Row],[ScoreHome]],Table1[[#This Row],[ScoreHome]]-Table1[[#This Row],[ScoreAway]])</f>
        <v>14</v>
      </c>
      <c r="O607">
        <f>IF(Table1[[#This Row],[SpreadActual]]&lt;Table1[[#This Row],[SpreadFavorite]],1,0)</f>
        <v>0</v>
      </c>
      <c r="Q607" t="s">
        <v>56</v>
      </c>
      <c r="R607" t="b">
        <v>0</v>
      </c>
      <c r="S607">
        <v>57</v>
      </c>
      <c r="T607">
        <v>9</v>
      </c>
      <c r="U607">
        <v>57</v>
      </c>
    </row>
    <row r="608" spans="1:21" x14ac:dyDescent="0.2">
      <c r="A608" s="1">
        <v>25495</v>
      </c>
      <c r="B608">
        <v>1969</v>
      </c>
      <c r="C608">
        <f>_xlfn.MAXIFS(Table1[ScheduleWeekWritten],Table1[ScheduleSeason],Table1[[#This Row],[ScheduleSeason]])</f>
        <v>14</v>
      </c>
      <c r="D608">
        <v>5</v>
      </c>
      <c r="E608" cm="1">
        <f t="array" ref="E608">_xlfn.XLOOKUP(Table1[[#This Row],[ScheduleWeekWritten]],Table3[Game],100+Table3[Increase],Table1[[#This Row],[ScheduleWeekWritten]])</f>
        <v>5</v>
      </c>
      <c r="F608" t="b">
        <v>0</v>
      </c>
      <c r="G608" t="s">
        <v>57</v>
      </c>
      <c r="H608">
        <v>10</v>
      </c>
      <c r="I608">
        <v>27</v>
      </c>
      <c r="J608" t="s">
        <v>54</v>
      </c>
      <c r="K608" t="s">
        <v>55</v>
      </c>
      <c r="L608" t="str">
        <f>_xlfn.XLOOKUP(Table1[[#This Row],[TeamFavoriteID]],Table2[team_id],Table2[team_name],_xlfn.XLOOKUP(Table1[[#This Row],[TeamFavoriteID]],Table2[team_id_pfr],Table2[team_name],"Even"))</f>
        <v>Minnesota Vikings</v>
      </c>
      <c r="M608">
        <v>-9</v>
      </c>
      <c r="N608">
        <f>IF(Table1[[#This Row],[TeamFavorite]]=Table1[[#This Row],[TeamHome]],Table1[[#This Row],[ScoreAway]]-Table1[[#This Row],[ScoreHome]],Table1[[#This Row],[ScoreHome]]-Table1[[#This Row],[ScoreAway]])</f>
        <v>-17</v>
      </c>
      <c r="O608">
        <f>IF(Table1[[#This Row],[SpreadActual]]&lt;Table1[[#This Row],[SpreadFavorite]],1,0)</f>
        <v>1</v>
      </c>
      <c r="Q608" t="s">
        <v>60</v>
      </c>
      <c r="R608" t="b">
        <v>0</v>
      </c>
      <c r="S608">
        <v>55</v>
      </c>
      <c r="T608">
        <v>9</v>
      </c>
      <c r="U608">
        <v>74</v>
      </c>
    </row>
    <row r="609" spans="1:22" x14ac:dyDescent="0.2">
      <c r="A609" s="1">
        <v>25495</v>
      </c>
      <c r="B609">
        <v>1969</v>
      </c>
      <c r="C609">
        <f>_xlfn.MAXIFS(Table1[ScheduleWeekWritten],Table1[ScheduleSeason],Table1[[#This Row],[ScheduleSeason]])</f>
        <v>14</v>
      </c>
      <c r="D609">
        <v>5</v>
      </c>
      <c r="E609" cm="1">
        <f t="array" ref="E609">_xlfn.XLOOKUP(Table1[[#This Row],[ScheduleWeekWritten]],Table3[Game],100+Table3[Increase],Table1[[#This Row],[ScheduleWeekWritten]])</f>
        <v>5</v>
      </c>
      <c r="F609" t="b">
        <v>0</v>
      </c>
      <c r="G609" t="s">
        <v>61</v>
      </c>
      <c r="H609">
        <v>20</v>
      </c>
      <c r="I609">
        <v>14</v>
      </c>
      <c r="J609" t="s">
        <v>50</v>
      </c>
      <c r="K609" t="s">
        <v>85</v>
      </c>
      <c r="L609" t="str">
        <f>_xlfn.XLOOKUP(Table1[[#This Row],[TeamFavoriteID]],Table2[team_id],Table2[team_name],_xlfn.XLOOKUP(Table1[[#This Row],[TeamFavoriteID]],Table2[team_id_pfr],Table2[team_name],"Even"))</f>
        <v>Washington Commanders</v>
      </c>
      <c r="M609">
        <v>-8</v>
      </c>
      <c r="N609">
        <f>IF(Table1[[#This Row],[TeamFavorite]]=Table1[[#This Row],[TeamHome]],Table1[[#This Row],[ScoreAway]]-Table1[[#This Row],[ScoreHome]],Table1[[#This Row],[ScoreHome]]-Table1[[#This Row],[ScoreAway]])</f>
        <v>6</v>
      </c>
      <c r="O609">
        <f>IF(Table1[[#This Row],[SpreadActual]]&lt;Table1[[#This Row],[SpreadFavorite]],1,0)</f>
        <v>0</v>
      </c>
      <c r="Q609" t="s">
        <v>64</v>
      </c>
      <c r="R609" t="b">
        <v>0</v>
      </c>
      <c r="S609">
        <v>54</v>
      </c>
      <c r="T609">
        <v>4</v>
      </c>
      <c r="U609">
        <v>54</v>
      </c>
    </row>
    <row r="610" spans="1:22" x14ac:dyDescent="0.2">
      <c r="A610" s="1">
        <v>25496</v>
      </c>
      <c r="B610">
        <v>1969</v>
      </c>
      <c r="C610">
        <f>_xlfn.MAXIFS(Table1[ScheduleWeekWritten],Table1[ScheduleSeason],Table1[[#This Row],[ScheduleSeason]])</f>
        <v>14</v>
      </c>
      <c r="D610">
        <v>6</v>
      </c>
      <c r="E610" cm="1">
        <f t="array" ref="E610">_xlfn.XLOOKUP(Table1[[#This Row],[ScheduleWeekWritten]],Table3[Game],100+Table3[Increase],Table1[[#This Row],[ScheduleWeekWritten]])</f>
        <v>6</v>
      </c>
      <c r="F610" t="b">
        <v>0</v>
      </c>
      <c r="G610" t="s">
        <v>31</v>
      </c>
      <c r="H610">
        <v>26</v>
      </c>
      <c r="I610">
        <v>17</v>
      </c>
      <c r="J610" t="s">
        <v>23</v>
      </c>
      <c r="K610" t="s">
        <v>32</v>
      </c>
      <c r="L610" t="str">
        <f>_xlfn.XLOOKUP(Table1[[#This Row],[TeamFavoriteID]],Table2[team_id],Table2[team_name],_xlfn.XLOOKUP(Table1[[#This Row],[TeamFavoriteID]],Table2[team_id_pfr],Table2[team_name],"Even"))</f>
        <v>New York Jets</v>
      </c>
      <c r="M610">
        <v>-7</v>
      </c>
      <c r="N610">
        <f>IF(Table1[[#This Row],[TeamFavorite]]=Table1[[#This Row],[TeamHome]],Table1[[#This Row],[ScoreAway]]-Table1[[#This Row],[ScoreHome]],Table1[[#This Row],[ScoreHome]]-Table1[[#This Row],[ScoreAway]])</f>
        <v>-9</v>
      </c>
      <c r="O610">
        <f>IF(Table1[[#This Row],[SpreadActual]]&lt;Table1[[#This Row],[SpreadFavorite]],1,0)</f>
        <v>1</v>
      </c>
      <c r="Q610" t="s">
        <v>74</v>
      </c>
      <c r="R610" t="b">
        <v>0</v>
      </c>
    </row>
    <row r="611" spans="1:22" x14ac:dyDescent="0.2">
      <c r="A611" s="1">
        <v>25502</v>
      </c>
      <c r="B611">
        <v>1969</v>
      </c>
      <c r="C611">
        <f>_xlfn.MAXIFS(Table1[ScheduleWeekWritten],Table1[ScheduleSeason],Table1[[#This Row],[ScheduleSeason]])</f>
        <v>14</v>
      </c>
      <c r="D611">
        <v>6</v>
      </c>
      <c r="E611" cm="1">
        <f t="array" ref="E611">_xlfn.XLOOKUP(Table1[[#This Row],[ScheduleWeekWritten]],Table3[Game],100+Table3[Increase],Table1[[#This Row],[ScheduleWeekWritten]])</f>
        <v>6</v>
      </c>
      <c r="F611" t="b">
        <v>0</v>
      </c>
      <c r="G611" t="s">
        <v>34</v>
      </c>
      <c r="H611">
        <v>21</v>
      </c>
      <c r="I611">
        <v>24</v>
      </c>
      <c r="J611" t="s">
        <v>53</v>
      </c>
      <c r="K611" t="s">
        <v>72</v>
      </c>
      <c r="L611" t="str">
        <f>_xlfn.XLOOKUP(Table1[[#This Row],[TeamFavoriteID]],Table2[team_id],Table2[team_name],_xlfn.XLOOKUP(Table1[[#This Row],[TeamFavoriteID]],Table2[team_id_pfr],Table2[team_name],"Even"))</f>
        <v>Baltimore Colts</v>
      </c>
      <c r="M611">
        <v>-13</v>
      </c>
      <c r="N611">
        <f>IF(Table1[[#This Row],[TeamFavorite]]=Table1[[#This Row],[TeamHome]],Table1[[#This Row],[ScoreAway]]-Table1[[#This Row],[ScoreHome]],Table1[[#This Row],[ScoreHome]]-Table1[[#This Row],[ScoreAway]])</f>
        <v>3</v>
      </c>
      <c r="O611">
        <f>IF(Table1[[#This Row],[SpreadActual]]&lt;Table1[[#This Row],[SpreadFavorite]],1,0)</f>
        <v>0</v>
      </c>
      <c r="Q611" t="s">
        <v>80</v>
      </c>
      <c r="R611" t="b">
        <v>0</v>
      </c>
      <c r="S611">
        <v>48</v>
      </c>
      <c r="T611">
        <v>5</v>
      </c>
      <c r="U611">
        <v>49</v>
      </c>
    </row>
    <row r="612" spans="1:22" x14ac:dyDescent="0.2">
      <c r="A612" s="1">
        <v>25502</v>
      </c>
      <c r="B612">
        <v>1969</v>
      </c>
      <c r="C612">
        <f>_xlfn.MAXIFS(Table1[ScheduleWeekWritten],Table1[ScheduleSeason],Table1[[#This Row],[ScheduleSeason]])</f>
        <v>14</v>
      </c>
      <c r="D612">
        <v>6</v>
      </c>
      <c r="E612" cm="1">
        <f t="array" ref="E612">_xlfn.XLOOKUP(Table1[[#This Row],[ScheduleWeekWritten]],Table3[Game],100+Table3[Increase],Table1[[#This Row],[ScheduleWeekWritten]])</f>
        <v>6</v>
      </c>
      <c r="F612" t="b">
        <v>0</v>
      </c>
      <c r="G612" t="s">
        <v>46</v>
      </c>
      <c r="H612">
        <v>7</v>
      </c>
      <c r="I612">
        <v>9</v>
      </c>
      <c r="J612" t="s">
        <v>39</v>
      </c>
      <c r="K612" t="s">
        <v>40</v>
      </c>
      <c r="L612" t="str">
        <f>_xlfn.XLOOKUP(Table1[[#This Row],[TeamFavoriteID]],Table2[team_id],Table2[team_name],_xlfn.XLOOKUP(Table1[[#This Row],[TeamFavoriteID]],Table2[team_id_pfr],Table2[team_name],"Even"))</f>
        <v>Los Angeles Rams</v>
      </c>
      <c r="M612">
        <v>-12</v>
      </c>
      <c r="N612">
        <f>IF(Table1[[#This Row],[TeamFavorite]]=Table1[[#This Row],[TeamHome]],Table1[[#This Row],[ScoreAway]]-Table1[[#This Row],[ScoreHome]],Table1[[#This Row],[ScoreHome]]-Table1[[#This Row],[ScoreAway]])</f>
        <v>-2</v>
      </c>
      <c r="O612">
        <f>IF(Table1[[#This Row],[SpreadActual]]&lt;Table1[[#This Row],[SpreadFavorite]],1,0)</f>
        <v>0</v>
      </c>
      <c r="Q612" t="s">
        <v>86</v>
      </c>
      <c r="R612" t="b">
        <v>0</v>
      </c>
      <c r="S612">
        <v>51</v>
      </c>
      <c r="T612">
        <v>10</v>
      </c>
      <c r="U612">
        <v>62</v>
      </c>
    </row>
    <row r="613" spans="1:22" x14ac:dyDescent="0.2">
      <c r="A613" s="1">
        <v>25502</v>
      </c>
      <c r="B613">
        <v>1969</v>
      </c>
      <c r="C613">
        <f>_xlfn.MAXIFS(Table1[ScheduleWeekWritten],Table1[ScheduleSeason],Table1[[#This Row],[ScheduleSeason]])</f>
        <v>14</v>
      </c>
      <c r="D613">
        <v>6</v>
      </c>
      <c r="E613" cm="1">
        <f t="array" ref="E613">_xlfn.XLOOKUP(Table1[[#This Row],[ScheduleWeekWritten]],Table3[Game],100+Table3[Increase],Table1[[#This Row],[ScheduleWeekWritten]])</f>
        <v>6</v>
      </c>
      <c r="F613" t="b">
        <v>0</v>
      </c>
      <c r="G613" t="s">
        <v>62</v>
      </c>
      <c r="H613">
        <v>21</v>
      </c>
      <c r="I613">
        <v>21</v>
      </c>
      <c r="J613" t="s">
        <v>57</v>
      </c>
      <c r="K613" t="s">
        <v>63</v>
      </c>
      <c r="L613" t="str">
        <f>_xlfn.XLOOKUP(Table1[[#This Row],[TeamFavoriteID]],Table2[team_id],Table2[team_name],_xlfn.XLOOKUP(Table1[[#This Row],[TeamFavoriteID]],Table2[team_id_pfr],Table2[team_name],"Even"))</f>
        <v>Cleveland Browns</v>
      </c>
      <c r="M613">
        <v>-7.5</v>
      </c>
      <c r="N613">
        <f>IF(Table1[[#This Row],[TeamFavorite]]=Table1[[#This Row],[TeamHome]],Table1[[#This Row],[ScoreAway]]-Table1[[#This Row],[ScoreHome]],Table1[[#This Row],[ScoreHome]]-Table1[[#This Row],[ScoreAway]])</f>
        <v>0</v>
      </c>
      <c r="O613">
        <f>IF(Table1[[#This Row],[SpreadActual]]&lt;Table1[[#This Row],[SpreadFavorite]],1,0)</f>
        <v>0</v>
      </c>
      <c r="Q613" t="s">
        <v>66</v>
      </c>
      <c r="R613" t="b">
        <v>0</v>
      </c>
      <c r="S613">
        <v>46</v>
      </c>
      <c r="T613">
        <v>10</v>
      </c>
      <c r="U613">
        <v>73</v>
      </c>
    </row>
    <row r="614" spans="1:22" x14ac:dyDescent="0.2">
      <c r="A614" s="1">
        <v>25502</v>
      </c>
      <c r="B614">
        <v>1969</v>
      </c>
      <c r="C614">
        <f>_xlfn.MAXIFS(Table1[ScheduleWeekWritten],Table1[ScheduleSeason],Table1[[#This Row],[ScheduleSeason]])</f>
        <v>14</v>
      </c>
      <c r="D614">
        <v>6</v>
      </c>
      <c r="E614" cm="1">
        <f t="array" ref="E614">_xlfn.XLOOKUP(Table1[[#This Row],[ScheduleWeekWritten]],Table3[Game],100+Table3[Increase],Table1[[#This Row],[ScheduleWeekWritten]])</f>
        <v>6</v>
      </c>
      <c r="F614" t="b">
        <v>0</v>
      </c>
      <c r="G614" t="s">
        <v>33</v>
      </c>
      <c r="H614">
        <v>28</v>
      </c>
      <c r="I614">
        <v>10</v>
      </c>
      <c r="J614" t="s">
        <v>38</v>
      </c>
      <c r="K614" t="s">
        <v>35</v>
      </c>
      <c r="L614" t="str">
        <f>_xlfn.XLOOKUP(Table1[[#This Row],[TeamFavoriteID]],Table2[team_id],Table2[team_name],_xlfn.XLOOKUP(Table1[[#This Row],[TeamFavoriteID]],Table2[team_id_pfr],Table2[team_name],"Even"))</f>
        <v>Green Bay Packers</v>
      </c>
      <c r="M614">
        <v>-13</v>
      </c>
      <c r="N614">
        <f>IF(Table1[[#This Row],[TeamFavorite]]=Table1[[#This Row],[TeamHome]],Table1[[#This Row],[ScoreAway]]-Table1[[#This Row],[ScoreHome]],Table1[[#This Row],[ScoreHome]]-Table1[[#This Row],[ScoreAway]])</f>
        <v>-18</v>
      </c>
      <c r="O614">
        <f>IF(Table1[[#This Row],[SpreadActual]]&lt;Table1[[#This Row],[SpreadFavorite]],1,0)</f>
        <v>1</v>
      </c>
      <c r="Q614" t="s">
        <v>82</v>
      </c>
      <c r="R614" t="b">
        <v>0</v>
      </c>
      <c r="S614">
        <v>44</v>
      </c>
      <c r="T614">
        <v>14</v>
      </c>
      <c r="U614">
        <v>70</v>
      </c>
    </row>
    <row r="615" spans="1:22" x14ac:dyDescent="0.2">
      <c r="A615" s="1">
        <v>25502</v>
      </c>
      <c r="B615">
        <v>1969</v>
      </c>
      <c r="C615">
        <f>_xlfn.MAXIFS(Table1[ScheduleWeekWritten],Table1[ScheduleSeason],Table1[[#This Row],[ScheduleSeason]])</f>
        <v>14</v>
      </c>
      <c r="D615">
        <v>7</v>
      </c>
      <c r="E615" cm="1">
        <f t="array" ref="E615">_xlfn.XLOOKUP(Table1[[#This Row],[ScheduleWeekWritten]],Table3[Game],100+Table3[Increase],Table1[[#This Row],[ScheduleWeekWritten]])</f>
        <v>7</v>
      </c>
      <c r="F615" t="b">
        <v>0</v>
      </c>
      <c r="G615" t="s">
        <v>23</v>
      </c>
      <c r="H615">
        <v>24</v>
      </c>
      <c r="I615">
        <v>21</v>
      </c>
      <c r="J615" t="s">
        <v>24</v>
      </c>
      <c r="K615" t="s">
        <v>25</v>
      </c>
      <c r="L615" t="str">
        <f>_xlfn.XLOOKUP(Table1[[#This Row],[TeamFavoriteID]],Table2[team_id],Table2[team_name],_xlfn.XLOOKUP(Table1[[#This Row],[TeamFavoriteID]],Table2[team_id_pfr],Table2[team_name],"Even"))</f>
        <v>Houston Oilers</v>
      </c>
      <c r="M615">
        <v>-10</v>
      </c>
      <c r="N615">
        <f>IF(Table1[[#This Row],[TeamFavorite]]=Table1[[#This Row],[TeamHome]],Table1[[#This Row],[ScoreAway]]-Table1[[#This Row],[ScoreHome]],Table1[[#This Row],[ScoreHome]]-Table1[[#This Row],[ScoreAway]])</f>
        <v>-3</v>
      </c>
      <c r="O615">
        <f>IF(Table1[[#This Row],[SpreadActual]]&lt;Table1[[#This Row],[SpreadFavorite]],1,0)</f>
        <v>0</v>
      </c>
      <c r="Q615" t="s">
        <v>102</v>
      </c>
      <c r="R615" t="b">
        <v>0</v>
      </c>
      <c r="S615">
        <v>72</v>
      </c>
      <c r="T615">
        <v>0</v>
      </c>
      <c r="V615" t="s">
        <v>103</v>
      </c>
    </row>
    <row r="616" spans="1:22" x14ac:dyDescent="0.2">
      <c r="A616" s="1">
        <v>25502</v>
      </c>
      <c r="B616">
        <v>1969</v>
      </c>
      <c r="C616">
        <f>_xlfn.MAXIFS(Table1[ScheduleWeekWritten],Table1[ScheduleSeason],Table1[[#This Row],[ScheduleSeason]])</f>
        <v>14</v>
      </c>
      <c r="D616">
        <v>7</v>
      </c>
      <c r="E616" cm="1">
        <f t="array" ref="E616">_xlfn.XLOOKUP(Table1[[#This Row],[ScheduleWeekWritten]],Table3[Game],100+Table3[Increase],Table1[[#This Row],[ScheduleWeekWritten]])</f>
        <v>7</v>
      </c>
      <c r="F616" t="b">
        <v>0</v>
      </c>
      <c r="G616" t="s">
        <v>42</v>
      </c>
      <c r="H616">
        <v>42</v>
      </c>
      <c r="I616">
        <v>22</v>
      </c>
      <c r="J616" t="s">
        <v>101</v>
      </c>
      <c r="K616" t="s">
        <v>75</v>
      </c>
      <c r="L616" t="str">
        <f>_xlfn.XLOOKUP(Table1[[#This Row],[TeamFavoriteID]],Table2[team_id],Table2[team_name],_xlfn.XLOOKUP(Table1[[#This Row],[TeamFavoriteID]],Table2[team_id_pfr],Table2[team_name],"Even"))</f>
        <v>Kansas City Chiefs</v>
      </c>
      <c r="M616">
        <v>-13</v>
      </c>
      <c r="N616">
        <f>IF(Table1[[#This Row],[TeamFavorite]]=Table1[[#This Row],[TeamHome]],Table1[[#This Row],[ScoreAway]]-Table1[[#This Row],[ScoreHome]],Table1[[#This Row],[ScoreHome]]-Table1[[#This Row],[ScoreAway]])</f>
        <v>-20</v>
      </c>
      <c r="O616">
        <f>IF(Table1[[#This Row],[SpreadActual]]&lt;Table1[[#This Row],[SpreadFavorite]],1,0)</f>
        <v>1</v>
      </c>
      <c r="Q616" t="s">
        <v>83</v>
      </c>
      <c r="R616" t="b">
        <v>0</v>
      </c>
    </row>
    <row r="617" spans="1:22" x14ac:dyDescent="0.2">
      <c r="A617" s="1">
        <v>25502</v>
      </c>
      <c r="B617">
        <v>1969</v>
      </c>
      <c r="C617">
        <f>_xlfn.MAXIFS(Table1[ScheduleWeekWritten],Table1[ScheduleSeason],Table1[[#This Row],[ScheduleSeason]])</f>
        <v>14</v>
      </c>
      <c r="D617">
        <v>7</v>
      </c>
      <c r="E617" cm="1">
        <f t="array" ref="E617">_xlfn.XLOOKUP(Table1[[#This Row],[ScheduleWeekWritten]],Table3[Game],100+Table3[Increase],Table1[[#This Row],[ScheduleWeekWritten]])</f>
        <v>7</v>
      </c>
      <c r="F617" t="b">
        <v>0</v>
      </c>
      <c r="G617" t="s">
        <v>19</v>
      </c>
      <c r="H617">
        <v>24</v>
      </c>
      <c r="I617">
        <v>6</v>
      </c>
      <c r="J617" t="s">
        <v>28</v>
      </c>
      <c r="K617" t="s">
        <v>91</v>
      </c>
      <c r="L617" t="str">
        <f>_xlfn.XLOOKUP(Table1[[#This Row],[TeamFavoriteID]],Table2[team_id],Table2[team_name],_xlfn.XLOOKUP(Table1[[#This Row],[TeamFavoriteID]],Table2[team_id_pfr],Table2[team_name],"Even"))</f>
        <v>Miami Dolphins</v>
      </c>
      <c r="M617">
        <v>-6</v>
      </c>
      <c r="N617">
        <f>IF(Table1[[#This Row],[TeamFavorite]]=Table1[[#This Row],[TeamHome]],Table1[[#This Row],[ScoreAway]]-Table1[[#This Row],[ScoreHome]],Table1[[#This Row],[ScoreHome]]-Table1[[#This Row],[ScoreAway]])</f>
        <v>-18</v>
      </c>
      <c r="O617">
        <f>IF(Table1[[#This Row],[SpreadActual]]&lt;Table1[[#This Row],[SpreadFavorite]],1,0)</f>
        <v>1</v>
      </c>
      <c r="Q617" t="s">
        <v>22</v>
      </c>
      <c r="R617" t="b">
        <v>0</v>
      </c>
    </row>
    <row r="618" spans="1:22" x14ac:dyDescent="0.2">
      <c r="A618" s="1">
        <v>25502</v>
      </c>
      <c r="B618">
        <v>1969</v>
      </c>
      <c r="C618">
        <f>_xlfn.MAXIFS(Table1[ScheduleWeekWritten],Table1[ScheduleSeason],Table1[[#This Row],[ScheduleSeason]])</f>
        <v>14</v>
      </c>
      <c r="D618">
        <v>6</v>
      </c>
      <c r="E618" cm="1">
        <f t="array" ref="E618">_xlfn.XLOOKUP(Table1[[#This Row],[ScheduleWeekWritten]],Table3[Game],100+Table3[Increase],Table1[[#This Row],[ScheduleWeekWritten]])</f>
        <v>6</v>
      </c>
      <c r="F618" t="b">
        <v>0</v>
      </c>
      <c r="G618" t="s">
        <v>54</v>
      </c>
      <c r="H618">
        <v>24</v>
      </c>
      <c r="I618">
        <v>10</v>
      </c>
      <c r="J618" t="s">
        <v>45</v>
      </c>
      <c r="K618" t="s">
        <v>55</v>
      </c>
      <c r="L618" t="str">
        <f>_xlfn.XLOOKUP(Table1[[#This Row],[TeamFavoriteID]],Table2[team_id],Table2[team_name],_xlfn.XLOOKUP(Table1[[#This Row],[TeamFavoriteID]],Table2[team_id_pfr],Table2[team_name],"Even"))</f>
        <v>Minnesota Vikings</v>
      </c>
      <c r="M618">
        <v>-16</v>
      </c>
      <c r="N618">
        <f>IF(Table1[[#This Row],[TeamFavorite]]=Table1[[#This Row],[TeamHome]],Table1[[#This Row],[ScoreAway]]-Table1[[#This Row],[ScoreHome]],Table1[[#This Row],[ScoreHome]]-Table1[[#This Row],[ScoreAway]])</f>
        <v>-14</v>
      </c>
      <c r="O618">
        <f>IF(Table1[[#This Row],[SpreadActual]]&lt;Table1[[#This Row],[SpreadFavorite]],1,0)</f>
        <v>0</v>
      </c>
      <c r="Q618" t="s">
        <v>73</v>
      </c>
      <c r="R618" t="b">
        <v>0</v>
      </c>
      <c r="S618">
        <v>40</v>
      </c>
      <c r="T618">
        <v>15</v>
      </c>
      <c r="U618">
        <v>79</v>
      </c>
    </row>
    <row r="619" spans="1:22" x14ac:dyDescent="0.2">
      <c r="A619" s="1">
        <v>25502</v>
      </c>
      <c r="B619">
        <v>1969</v>
      </c>
      <c r="C619">
        <f>_xlfn.MAXIFS(Table1[ScheduleWeekWritten],Table1[ScheduleSeason],Table1[[#This Row],[ScheduleSeason]])</f>
        <v>14</v>
      </c>
      <c r="D619">
        <v>7</v>
      </c>
      <c r="E619" cm="1">
        <f t="array" ref="E619">_xlfn.XLOOKUP(Table1[[#This Row],[ScheduleWeekWritten]],Table3[Game],100+Table3[Increase],Table1[[#This Row],[ScheduleWeekWritten]])</f>
        <v>7</v>
      </c>
      <c r="F619" t="b">
        <v>0</v>
      </c>
      <c r="G619" t="s">
        <v>31</v>
      </c>
      <c r="H619">
        <v>23</v>
      </c>
      <c r="I619">
        <v>17</v>
      </c>
      <c r="J619" t="s">
        <v>37</v>
      </c>
      <c r="K619" t="s">
        <v>32</v>
      </c>
      <c r="L619" t="str">
        <f>_xlfn.XLOOKUP(Table1[[#This Row],[TeamFavoriteID]],Table2[team_id],Table2[team_name],_xlfn.XLOOKUP(Table1[[#This Row],[TeamFavoriteID]],Table2[team_id_pfr],Table2[team_name],"Even"))</f>
        <v>New York Jets</v>
      </c>
      <c r="M619">
        <v>-18</v>
      </c>
      <c r="N619">
        <f>IF(Table1[[#This Row],[TeamFavorite]]=Table1[[#This Row],[TeamHome]],Table1[[#This Row],[ScoreAway]]-Table1[[#This Row],[ScoreHome]],Table1[[#This Row],[ScoreHome]]-Table1[[#This Row],[ScoreAway]])</f>
        <v>-6</v>
      </c>
      <c r="O619">
        <f>IF(Table1[[#This Row],[SpreadActual]]&lt;Table1[[#This Row],[SpreadFavorite]],1,0)</f>
        <v>0</v>
      </c>
      <c r="Q619" t="s">
        <v>74</v>
      </c>
      <c r="R619" t="b">
        <v>0</v>
      </c>
    </row>
    <row r="620" spans="1:22" x14ac:dyDescent="0.2">
      <c r="A620" s="1">
        <v>25502</v>
      </c>
      <c r="B620">
        <v>1969</v>
      </c>
      <c r="C620">
        <f>_xlfn.MAXIFS(Table1[ScheduleWeekWritten],Table1[ScheduleSeason],Table1[[#This Row],[ScheduleSeason]])</f>
        <v>14</v>
      </c>
      <c r="D620">
        <v>6</v>
      </c>
      <c r="E620" cm="1">
        <f t="array" ref="E620">_xlfn.XLOOKUP(Table1[[#This Row],[ScheduleWeekWritten]],Table3[Game],100+Table3[Increase],Table1[[#This Row],[ScheduleWeekWritten]])</f>
        <v>6</v>
      </c>
      <c r="F620" t="b">
        <v>0</v>
      </c>
      <c r="G620" t="s">
        <v>58</v>
      </c>
      <c r="H620">
        <v>13</v>
      </c>
      <c r="I620">
        <v>10</v>
      </c>
      <c r="J620" t="s">
        <v>95</v>
      </c>
      <c r="K620" t="s">
        <v>77</v>
      </c>
      <c r="L620" t="str">
        <f>_xlfn.XLOOKUP(Table1[[#This Row],[TeamFavoriteID]],Table2[team_id],Table2[team_name],_xlfn.XLOOKUP(Table1[[#This Row],[TeamFavoriteID]],Table2[team_id_pfr],Table2[team_name],"Even"))</f>
        <v>Philadelphia Eagles</v>
      </c>
      <c r="M620">
        <v>-4</v>
      </c>
      <c r="N620">
        <f>IF(Table1[[#This Row],[TeamFavorite]]=Table1[[#This Row],[TeamHome]],Table1[[#This Row],[ScoreAway]]-Table1[[#This Row],[ScoreHome]],Table1[[#This Row],[ScoreHome]]-Table1[[#This Row],[ScoreAway]])</f>
        <v>-3</v>
      </c>
      <c r="O620">
        <f>IF(Table1[[#This Row],[SpreadActual]]&lt;Table1[[#This Row],[SpreadFavorite]],1,0)</f>
        <v>0</v>
      </c>
      <c r="Q620" t="s">
        <v>78</v>
      </c>
      <c r="R620" t="b">
        <v>0</v>
      </c>
      <c r="S620">
        <v>47</v>
      </c>
      <c r="T620">
        <v>7</v>
      </c>
      <c r="U620">
        <v>58</v>
      </c>
    </row>
    <row r="621" spans="1:22" x14ac:dyDescent="0.2">
      <c r="A621" s="1">
        <v>25502</v>
      </c>
      <c r="B621">
        <v>1969</v>
      </c>
      <c r="C621">
        <f>_xlfn.MAXIFS(Table1[ScheduleWeekWritten],Table1[ScheduleSeason],Table1[[#This Row],[ScheduleSeason]])</f>
        <v>14</v>
      </c>
      <c r="D621">
        <v>6</v>
      </c>
      <c r="E621" cm="1">
        <f t="array" ref="E621">_xlfn.XLOOKUP(Table1[[#This Row],[ScheduleWeekWritten]],Table3[Game],100+Table3[Increase],Table1[[#This Row],[ScheduleWeekWritten]])</f>
        <v>6</v>
      </c>
      <c r="F621" t="b">
        <v>0</v>
      </c>
      <c r="G621" t="s">
        <v>49</v>
      </c>
      <c r="H621">
        <v>7</v>
      </c>
      <c r="I621">
        <v>14</v>
      </c>
      <c r="J621" t="s">
        <v>61</v>
      </c>
      <c r="K621" t="s">
        <v>85</v>
      </c>
      <c r="L621" t="str">
        <f>_xlfn.XLOOKUP(Table1[[#This Row],[TeamFavoriteID]],Table2[team_id],Table2[team_name],_xlfn.XLOOKUP(Table1[[#This Row],[TeamFavoriteID]],Table2[team_id_pfr],Table2[team_name],"Even"))</f>
        <v>Washington Commanders</v>
      </c>
      <c r="M621">
        <v>-7</v>
      </c>
      <c r="N621">
        <f>IF(Table1[[#This Row],[TeamFavorite]]=Table1[[#This Row],[TeamHome]],Table1[[#This Row],[ScoreAway]]-Table1[[#This Row],[ScoreHome]],Table1[[#This Row],[ScoreHome]]-Table1[[#This Row],[ScoreAway]])</f>
        <v>-7</v>
      </c>
      <c r="O621">
        <f>IF(Table1[[#This Row],[SpreadActual]]&lt;Table1[[#This Row],[SpreadFavorite]],1,0)</f>
        <v>0</v>
      </c>
      <c r="Q621" t="s">
        <v>52</v>
      </c>
      <c r="R621" t="b">
        <v>0</v>
      </c>
      <c r="S621">
        <v>46</v>
      </c>
      <c r="T621">
        <v>6</v>
      </c>
      <c r="U621">
        <v>63</v>
      </c>
    </row>
    <row r="622" spans="1:22" x14ac:dyDescent="0.2">
      <c r="A622" s="1">
        <v>25502</v>
      </c>
      <c r="B622">
        <v>1969</v>
      </c>
      <c r="C622">
        <f>_xlfn.MAXIFS(Table1[ScheduleWeekWritten],Table1[ScheduleSeason],Table1[[#This Row],[ScheduleSeason]])</f>
        <v>14</v>
      </c>
      <c r="D622">
        <v>7</v>
      </c>
      <c r="E622" cm="1">
        <f t="array" ref="E622">_xlfn.XLOOKUP(Table1[[#This Row],[ScheduleWeekWritten]],Table3[Game],100+Table3[Increase],Table1[[#This Row],[ScheduleWeekWritten]])</f>
        <v>7</v>
      </c>
      <c r="F622" t="b">
        <v>0</v>
      </c>
      <c r="G622" t="s">
        <v>27</v>
      </c>
      <c r="H622">
        <v>12</v>
      </c>
      <c r="I622">
        <v>24</v>
      </c>
      <c r="J622" t="s">
        <v>20</v>
      </c>
      <c r="K622" t="s">
        <v>21</v>
      </c>
      <c r="L622" t="str">
        <f>_xlfn.XLOOKUP(Table1[[#This Row],[TeamFavoriteID]],Table2[team_id],Table2[team_name],_xlfn.XLOOKUP(Table1[[#This Row],[TeamFavoriteID]],Table2[team_id_pfr],Table2[team_name],"Even"))</f>
        <v>Las Vegas Raiders</v>
      </c>
      <c r="M622">
        <v>-5</v>
      </c>
      <c r="N622">
        <f>IF(Table1[[#This Row],[TeamFavorite]]=Table1[[#This Row],[TeamHome]],Table1[[#This Row],[ScoreAway]]-Table1[[#This Row],[ScoreHome]],Table1[[#This Row],[ScoreHome]]-Table1[[#This Row],[ScoreAway]])</f>
        <v>-12</v>
      </c>
      <c r="O622">
        <f>IF(Table1[[#This Row],[SpreadActual]]&lt;Table1[[#This Row],[SpreadFavorite]],1,0)</f>
        <v>1</v>
      </c>
      <c r="Q622" t="s">
        <v>94</v>
      </c>
      <c r="R622" t="b">
        <v>0</v>
      </c>
    </row>
    <row r="623" spans="1:22" x14ac:dyDescent="0.2">
      <c r="A623" s="1">
        <v>25503</v>
      </c>
      <c r="B623">
        <v>1969</v>
      </c>
      <c r="C623">
        <f>_xlfn.MAXIFS(Table1[ScheduleWeekWritten],Table1[ScheduleSeason],Table1[[#This Row],[ScheduleSeason]])</f>
        <v>14</v>
      </c>
      <c r="D623">
        <v>6</v>
      </c>
      <c r="E623" cm="1">
        <f t="array" ref="E623">_xlfn.XLOOKUP(Table1[[#This Row],[ScheduleWeekWritten]],Table3[Game],100+Table3[Increase],Table1[[#This Row],[ScheduleWeekWritten]])</f>
        <v>6</v>
      </c>
      <c r="F623" t="b">
        <v>0</v>
      </c>
      <c r="G623" t="s">
        <v>67</v>
      </c>
      <c r="H623">
        <v>25</v>
      </c>
      <c r="I623">
        <v>3</v>
      </c>
      <c r="J623" t="s">
        <v>50</v>
      </c>
      <c r="K623" t="s">
        <v>68</v>
      </c>
      <c r="L623" t="str">
        <f>_xlfn.XLOOKUP(Table1[[#This Row],[TeamFavoriteID]],Table2[team_id],Table2[team_name],_xlfn.XLOOKUP(Table1[[#This Row],[TeamFavoriteID]],Table2[team_id_pfr],Table2[team_name],"Even"))</f>
        <v>Dallas Cowboys</v>
      </c>
      <c r="M623">
        <v>-14.5</v>
      </c>
      <c r="N623">
        <f>IF(Table1[[#This Row],[TeamFavorite]]=Table1[[#This Row],[TeamHome]],Table1[[#This Row],[ScoreAway]]-Table1[[#This Row],[ScoreHome]],Table1[[#This Row],[ScoreHome]]-Table1[[#This Row],[ScoreAway]])</f>
        <v>-22</v>
      </c>
      <c r="O623">
        <f>IF(Table1[[#This Row],[SpreadActual]]&lt;Table1[[#This Row],[SpreadFavorite]],1,0)</f>
        <v>1</v>
      </c>
      <c r="Q623" t="s">
        <v>69</v>
      </c>
      <c r="R623" t="b">
        <v>0</v>
      </c>
      <c r="S623">
        <v>56</v>
      </c>
      <c r="T623">
        <v>16</v>
      </c>
      <c r="U623">
        <v>74</v>
      </c>
    </row>
    <row r="624" spans="1:22" x14ac:dyDescent="0.2">
      <c r="A624" s="1">
        <v>25509</v>
      </c>
      <c r="B624">
        <v>1969</v>
      </c>
      <c r="C624">
        <f>_xlfn.MAXIFS(Table1[ScheduleWeekWritten],Table1[ScheduleSeason],Table1[[#This Row],[ScheduleSeason]])</f>
        <v>14</v>
      </c>
      <c r="D624">
        <v>7</v>
      </c>
      <c r="E624" cm="1">
        <f t="array" ref="E624">_xlfn.XLOOKUP(Table1[[#This Row],[ScheduleWeekWritten]],Table3[Game],100+Table3[Increase],Table1[[#This Row],[ScheduleWeekWritten]])</f>
        <v>7</v>
      </c>
      <c r="F624" t="b">
        <v>0</v>
      </c>
      <c r="G624" t="s">
        <v>38</v>
      </c>
      <c r="H624">
        <v>6</v>
      </c>
      <c r="I624">
        <v>38</v>
      </c>
      <c r="J624" t="s">
        <v>39</v>
      </c>
      <c r="K624" t="s">
        <v>40</v>
      </c>
      <c r="L624" t="str">
        <f>_xlfn.XLOOKUP(Table1[[#This Row],[TeamFavoriteID]],Table2[team_id],Table2[team_name],_xlfn.XLOOKUP(Table1[[#This Row],[TeamFavoriteID]],Table2[team_id_pfr],Table2[team_name],"Even"))</f>
        <v>Los Angeles Rams</v>
      </c>
      <c r="M624">
        <v>-13</v>
      </c>
      <c r="N624">
        <f>IF(Table1[[#This Row],[TeamFavorite]]=Table1[[#This Row],[TeamHome]],Table1[[#This Row],[ScoreAway]]-Table1[[#This Row],[ScoreHome]],Table1[[#This Row],[ScoreHome]]-Table1[[#This Row],[ScoreAway]])</f>
        <v>-32</v>
      </c>
      <c r="O624">
        <f>IF(Table1[[#This Row],[SpreadActual]]&lt;Table1[[#This Row],[SpreadFavorite]],1,0)</f>
        <v>1</v>
      </c>
      <c r="Q624" t="s">
        <v>41</v>
      </c>
      <c r="R624" t="b">
        <v>0</v>
      </c>
      <c r="S624">
        <v>61</v>
      </c>
      <c r="T624">
        <v>6</v>
      </c>
      <c r="U624">
        <v>89</v>
      </c>
    </row>
    <row r="625" spans="1:21" x14ac:dyDescent="0.2">
      <c r="A625" s="1">
        <v>25509</v>
      </c>
      <c r="B625">
        <v>1969</v>
      </c>
      <c r="C625">
        <f>_xlfn.MAXIFS(Table1[ScheduleWeekWritten],Table1[ScheduleSeason],Table1[[#This Row],[ScheduleSeason]])</f>
        <v>14</v>
      </c>
      <c r="D625">
        <v>7</v>
      </c>
      <c r="E625" cm="1">
        <f t="array" ref="E625">_xlfn.XLOOKUP(Table1[[#This Row],[ScheduleWeekWritten]],Table3[Game],100+Table3[Increase],Table1[[#This Row],[ScheduleWeekWritten]])</f>
        <v>7</v>
      </c>
      <c r="F625" t="b">
        <v>0</v>
      </c>
      <c r="G625" t="s">
        <v>34</v>
      </c>
      <c r="H625">
        <v>41</v>
      </c>
      <c r="I625">
        <v>17</v>
      </c>
      <c r="J625" t="s">
        <v>61</v>
      </c>
      <c r="K625" t="s">
        <v>72</v>
      </c>
      <c r="L625" t="str">
        <f>_xlfn.XLOOKUP(Table1[[#This Row],[TeamFavoriteID]],Table2[team_id],Table2[team_name],_xlfn.XLOOKUP(Table1[[#This Row],[TeamFavoriteID]],Table2[team_id_pfr],Table2[team_name],"Even"))</f>
        <v>Baltimore Colts</v>
      </c>
      <c r="M625">
        <v>-6.5</v>
      </c>
      <c r="N625">
        <f>IF(Table1[[#This Row],[TeamFavorite]]=Table1[[#This Row],[TeamHome]],Table1[[#This Row],[ScoreAway]]-Table1[[#This Row],[ScoreHome]],Table1[[#This Row],[ScoreHome]]-Table1[[#This Row],[ScoreAway]])</f>
        <v>-24</v>
      </c>
      <c r="O625">
        <f>IF(Table1[[#This Row],[SpreadActual]]&lt;Table1[[#This Row],[SpreadFavorite]],1,0)</f>
        <v>1</v>
      </c>
      <c r="Q625" t="s">
        <v>80</v>
      </c>
      <c r="R625" t="b">
        <v>0</v>
      </c>
      <c r="S625">
        <v>61</v>
      </c>
      <c r="T625">
        <v>10</v>
      </c>
      <c r="U625">
        <v>84</v>
      </c>
    </row>
    <row r="626" spans="1:21" x14ac:dyDescent="0.2">
      <c r="A626" s="1">
        <v>25509</v>
      </c>
      <c r="B626">
        <v>1969</v>
      </c>
      <c r="C626">
        <f>_xlfn.MAXIFS(Table1[ScheduleWeekWritten],Table1[ScheduleSeason],Table1[[#This Row],[ScheduleSeason]])</f>
        <v>14</v>
      </c>
      <c r="D626">
        <v>8</v>
      </c>
      <c r="E626" cm="1">
        <f t="array" ref="E626">_xlfn.XLOOKUP(Table1[[#This Row],[ScheduleWeekWritten]],Table3[Game],100+Table3[Increase],Table1[[#This Row],[ScheduleWeekWritten]])</f>
        <v>8</v>
      </c>
      <c r="F626" t="b">
        <v>0</v>
      </c>
      <c r="G626" t="s">
        <v>37</v>
      </c>
      <c r="H626">
        <v>24</v>
      </c>
      <c r="I626">
        <v>0</v>
      </c>
      <c r="J626" t="s">
        <v>23</v>
      </c>
      <c r="K626" t="s">
        <v>25</v>
      </c>
      <c r="L626" t="str">
        <f>_xlfn.XLOOKUP(Table1[[#This Row],[TeamFavoriteID]],Table2[team_id],Table2[team_name],_xlfn.XLOOKUP(Table1[[#This Row],[TeamFavoriteID]],Table2[team_id_pfr],Table2[team_name],"Even"))</f>
        <v>Houston Oilers</v>
      </c>
      <c r="M626">
        <v>-9</v>
      </c>
      <c r="N626">
        <f>IF(Table1[[#This Row],[TeamFavorite]]=Table1[[#This Row],[TeamHome]],Table1[[#This Row],[ScoreAway]]-Table1[[#This Row],[ScoreHome]],Table1[[#This Row],[ScoreHome]]-Table1[[#This Row],[ScoreAway]])</f>
        <v>24</v>
      </c>
      <c r="O626">
        <f>IF(Table1[[#This Row],[SpreadActual]]&lt;Table1[[#This Row],[SpreadFavorite]],1,0)</f>
        <v>0</v>
      </c>
      <c r="Q626" t="s">
        <v>97</v>
      </c>
      <c r="R626" t="b">
        <v>0</v>
      </c>
    </row>
    <row r="627" spans="1:21" x14ac:dyDescent="0.2">
      <c r="A627" s="1">
        <v>25509</v>
      </c>
      <c r="B627">
        <v>1969</v>
      </c>
      <c r="C627">
        <f>_xlfn.MAXIFS(Table1[ScheduleWeekWritten],Table1[ScheduleSeason],Table1[[#This Row],[ScheduleSeason]])</f>
        <v>14</v>
      </c>
      <c r="D627">
        <v>8</v>
      </c>
      <c r="E627" cm="1">
        <f t="array" ref="E627">_xlfn.XLOOKUP(Table1[[#This Row],[ScheduleWeekWritten]],Table3[Game],100+Table3[Increase],Table1[[#This Row],[ScheduleWeekWritten]])</f>
        <v>8</v>
      </c>
      <c r="F627" t="b">
        <v>0</v>
      </c>
      <c r="G627" t="s">
        <v>28</v>
      </c>
      <c r="H627">
        <v>7</v>
      </c>
      <c r="I627">
        <v>29</v>
      </c>
      <c r="J627" t="s">
        <v>42</v>
      </c>
      <c r="K627" t="s">
        <v>75</v>
      </c>
      <c r="L627" t="str">
        <f>_xlfn.XLOOKUP(Table1[[#This Row],[TeamFavoriteID]],Table2[team_id],Table2[team_name],_xlfn.XLOOKUP(Table1[[#This Row],[TeamFavoriteID]],Table2[team_id_pfr],Table2[team_name],"Even"))</f>
        <v>Kansas City Chiefs</v>
      </c>
      <c r="M627">
        <v>-14</v>
      </c>
      <c r="N627">
        <f>IF(Table1[[#This Row],[TeamFavorite]]=Table1[[#This Row],[TeamHome]],Table1[[#This Row],[ScoreAway]]-Table1[[#This Row],[ScoreHome]],Table1[[#This Row],[ScoreHome]]-Table1[[#This Row],[ScoreAway]])</f>
        <v>-22</v>
      </c>
      <c r="O627">
        <f>IF(Table1[[#This Row],[SpreadActual]]&lt;Table1[[#This Row],[SpreadFavorite]],1,0)</f>
        <v>1</v>
      </c>
      <c r="Q627" t="s">
        <v>44</v>
      </c>
      <c r="R627" t="b">
        <v>0</v>
      </c>
    </row>
    <row r="628" spans="1:21" x14ac:dyDescent="0.2">
      <c r="A628" s="1">
        <v>25509</v>
      </c>
      <c r="B628">
        <v>1969</v>
      </c>
      <c r="C628">
        <f>_xlfn.MAXIFS(Table1[ScheduleWeekWritten],Table1[ScheduleSeason],Table1[[#This Row],[ScheduleSeason]])</f>
        <v>14</v>
      </c>
      <c r="D628">
        <v>8</v>
      </c>
      <c r="E628" cm="1">
        <f t="array" ref="E628">_xlfn.XLOOKUP(Table1[[#This Row],[ScheduleWeekWritten]],Table3[Game],100+Table3[Increase],Table1[[#This Row],[ScheduleWeekWritten]])</f>
        <v>8</v>
      </c>
      <c r="F628" t="b">
        <v>0</v>
      </c>
      <c r="G628" t="s">
        <v>101</v>
      </c>
      <c r="H628">
        <v>31</v>
      </c>
      <c r="I628">
        <v>17</v>
      </c>
      <c r="J628" t="s">
        <v>20</v>
      </c>
      <c r="K628" t="s">
        <v>21</v>
      </c>
      <c r="L628" t="str">
        <f>_xlfn.XLOOKUP(Table1[[#This Row],[TeamFavoriteID]],Table2[team_id],Table2[team_name],_xlfn.XLOOKUP(Table1[[#This Row],[TeamFavoriteID]],Table2[team_id_pfr],Table2[team_name],"Even"))</f>
        <v>Las Vegas Raiders</v>
      </c>
      <c r="M628">
        <v>-12</v>
      </c>
      <c r="N628">
        <f>IF(Table1[[#This Row],[TeamFavorite]]=Table1[[#This Row],[TeamHome]],Table1[[#This Row],[ScoreAway]]-Table1[[#This Row],[ScoreHome]],Table1[[#This Row],[ScoreHome]]-Table1[[#This Row],[ScoreAway]])</f>
        <v>14</v>
      </c>
      <c r="O628">
        <f>IF(Table1[[#This Row],[SpreadActual]]&lt;Table1[[#This Row],[SpreadFavorite]],1,0)</f>
        <v>0</v>
      </c>
      <c r="Q628" t="s">
        <v>105</v>
      </c>
      <c r="R628" t="b">
        <v>0</v>
      </c>
    </row>
    <row r="629" spans="1:21" x14ac:dyDescent="0.2">
      <c r="A629" s="1">
        <v>25509</v>
      </c>
      <c r="B629">
        <v>1969</v>
      </c>
      <c r="C629">
        <f>_xlfn.MAXIFS(Table1[ScheduleWeekWritten],Table1[ScheduleSeason],Table1[[#This Row],[ScheduleSeason]])</f>
        <v>14</v>
      </c>
      <c r="D629">
        <v>7</v>
      </c>
      <c r="E629" cm="1">
        <f t="array" ref="E629">_xlfn.XLOOKUP(Table1[[#This Row],[ScheduleWeekWritten]],Table3[Game],100+Table3[Increase],Table1[[#This Row],[ScheduleWeekWritten]])</f>
        <v>7</v>
      </c>
      <c r="F629" t="b">
        <v>0</v>
      </c>
      <c r="G629" t="s">
        <v>62</v>
      </c>
      <c r="H629">
        <v>42</v>
      </c>
      <c r="I629">
        <v>10</v>
      </c>
      <c r="J629" t="s">
        <v>67</v>
      </c>
      <c r="K629" t="s">
        <v>68</v>
      </c>
      <c r="L629" t="str">
        <f>_xlfn.XLOOKUP(Table1[[#This Row],[TeamFavoriteID]],Table2[team_id],Table2[team_name],_xlfn.XLOOKUP(Table1[[#This Row],[TeamFavoriteID]],Table2[team_id_pfr],Table2[team_name],"Even"))</f>
        <v>Dallas Cowboys</v>
      </c>
      <c r="M629">
        <v>-6</v>
      </c>
      <c r="N629">
        <f>IF(Table1[[#This Row],[TeamFavorite]]=Table1[[#This Row],[TeamHome]],Table1[[#This Row],[ScoreAway]]-Table1[[#This Row],[ScoreHome]],Table1[[#This Row],[ScoreHome]]-Table1[[#This Row],[ScoreAway]])</f>
        <v>32</v>
      </c>
      <c r="O629">
        <f>IF(Table1[[#This Row],[SpreadActual]]&lt;Table1[[#This Row],[SpreadFavorite]],1,0)</f>
        <v>0</v>
      </c>
      <c r="Q629" t="s">
        <v>66</v>
      </c>
      <c r="R629" t="b">
        <v>0</v>
      </c>
      <c r="S629">
        <v>52</v>
      </c>
      <c r="T629">
        <v>12</v>
      </c>
      <c r="U629">
        <v>87</v>
      </c>
    </row>
    <row r="630" spans="1:21" x14ac:dyDescent="0.2">
      <c r="A630" s="1">
        <v>25509</v>
      </c>
      <c r="B630">
        <v>1969</v>
      </c>
      <c r="C630">
        <f>_xlfn.MAXIFS(Table1[ScheduleWeekWritten],Table1[ScheduleSeason],Table1[[#This Row],[ScheduleSeason]])</f>
        <v>14</v>
      </c>
      <c r="D630">
        <v>8</v>
      </c>
      <c r="E630" cm="1">
        <f t="array" ref="E630">_xlfn.XLOOKUP(Table1[[#This Row],[ScheduleWeekWritten]],Table3[Game],100+Table3[Increase],Table1[[#This Row],[ScheduleWeekWritten]])</f>
        <v>8</v>
      </c>
      <c r="F630" t="b">
        <v>0</v>
      </c>
      <c r="G630" t="s">
        <v>24</v>
      </c>
      <c r="H630">
        <v>13</v>
      </c>
      <c r="I630">
        <v>0</v>
      </c>
      <c r="J630" t="s">
        <v>27</v>
      </c>
      <c r="K630" t="s">
        <v>29</v>
      </c>
      <c r="L630" t="str">
        <f>_xlfn.XLOOKUP(Table1[[#This Row],[TeamFavoriteID]],Table2[team_id],Table2[team_name],_xlfn.XLOOKUP(Table1[[#This Row],[TeamFavoriteID]],Table2[team_id_pfr],Table2[team_name],"Even"))</f>
        <v>Los Angeles Chargers</v>
      </c>
      <c r="M630">
        <v>-2</v>
      </c>
      <c r="N630">
        <f>IF(Table1[[#This Row],[TeamFavorite]]=Table1[[#This Row],[TeamHome]],Table1[[#This Row],[ScoreAway]]-Table1[[#This Row],[ScoreHome]],Table1[[#This Row],[ScoreHome]]-Table1[[#This Row],[ScoreAway]])</f>
        <v>13</v>
      </c>
      <c r="O630">
        <f>IF(Table1[[#This Row],[SpreadActual]]&lt;Table1[[#This Row],[SpreadFavorite]],1,0)</f>
        <v>0</v>
      </c>
      <c r="Q630" t="s">
        <v>71</v>
      </c>
      <c r="R630" t="b">
        <v>0</v>
      </c>
    </row>
    <row r="631" spans="1:21" x14ac:dyDescent="0.2">
      <c r="A631" s="1">
        <v>25509</v>
      </c>
      <c r="B631">
        <v>1969</v>
      </c>
      <c r="C631">
        <f>_xlfn.MAXIFS(Table1[ScheduleWeekWritten],Table1[ScheduleSeason],Table1[[#This Row],[ScheduleSeason]])</f>
        <v>14</v>
      </c>
      <c r="D631">
        <v>7</v>
      </c>
      <c r="E631" cm="1">
        <f t="array" ref="E631">_xlfn.XLOOKUP(Table1[[#This Row],[ScheduleWeekWritten]],Table3[Game],100+Table3[Increase],Table1[[#This Row],[ScheduleWeekWritten]])</f>
        <v>7</v>
      </c>
      <c r="F631" t="b">
        <v>0</v>
      </c>
      <c r="G631" t="s">
        <v>54</v>
      </c>
      <c r="H631">
        <v>31</v>
      </c>
      <c r="I631">
        <v>14</v>
      </c>
      <c r="J631" t="s">
        <v>46</v>
      </c>
      <c r="K631" t="s">
        <v>55</v>
      </c>
      <c r="L631" t="str">
        <f>_xlfn.XLOOKUP(Table1[[#This Row],[TeamFavoriteID]],Table2[team_id],Table2[team_name],_xlfn.XLOOKUP(Table1[[#This Row],[TeamFavoriteID]],Table2[team_id_pfr],Table2[team_name],"Even"))</f>
        <v>Minnesota Vikings</v>
      </c>
      <c r="M631">
        <v>-15</v>
      </c>
      <c r="N631">
        <f>IF(Table1[[#This Row],[TeamFavorite]]=Table1[[#This Row],[TeamHome]],Table1[[#This Row],[ScoreAway]]-Table1[[#This Row],[ScoreHome]],Table1[[#This Row],[ScoreHome]]-Table1[[#This Row],[ScoreAway]])</f>
        <v>-17</v>
      </c>
      <c r="O631">
        <f>IF(Table1[[#This Row],[SpreadActual]]&lt;Table1[[#This Row],[SpreadFavorite]],1,0)</f>
        <v>1</v>
      </c>
      <c r="Q631" t="s">
        <v>73</v>
      </c>
      <c r="R631" t="b">
        <v>0</v>
      </c>
      <c r="S631">
        <v>40</v>
      </c>
      <c r="T631">
        <v>12</v>
      </c>
      <c r="U631">
        <v>88</v>
      </c>
    </row>
    <row r="632" spans="1:21" x14ac:dyDescent="0.2">
      <c r="A632" s="1">
        <v>25509</v>
      </c>
      <c r="B632">
        <v>1969</v>
      </c>
      <c r="C632">
        <f>_xlfn.MAXIFS(Table1[ScheduleWeekWritten],Table1[ScheduleSeason],Table1[[#This Row],[ScheduleSeason]])</f>
        <v>14</v>
      </c>
      <c r="D632">
        <v>7</v>
      </c>
      <c r="E632" cm="1">
        <f t="array" ref="E632">_xlfn.XLOOKUP(Table1[[#This Row],[ScheduleWeekWritten]],Table3[Game],100+Table3[Increase],Table1[[#This Row],[ScheduleWeekWritten]])</f>
        <v>7</v>
      </c>
      <c r="F632" t="b">
        <v>0</v>
      </c>
      <c r="G632" t="s">
        <v>50</v>
      </c>
      <c r="H632">
        <v>20</v>
      </c>
      <c r="I632">
        <v>23</v>
      </c>
      <c r="J632" t="s">
        <v>58</v>
      </c>
      <c r="K632" t="s">
        <v>90</v>
      </c>
      <c r="L632" t="str">
        <f>_xlfn.XLOOKUP(Table1[[#This Row],[TeamFavoriteID]],Table2[team_id],Table2[team_name],_xlfn.XLOOKUP(Table1[[#This Row],[TeamFavoriteID]],Table2[team_id_pfr],Table2[team_name],"Even"))</f>
        <v>New York Giants</v>
      </c>
      <c r="M632">
        <v>-4</v>
      </c>
      <c r="N632">
        <f>IF(Table1[[#This Row],[TeamFavorite]]=Table1[[#This Row],[TeamHome]],Table1[[#This Row],[ScoreAway]]-Table1[[#This Row],[ScoreHome]],Table1[[#This Row],[ScoreHome]]-Table1[[#This Row],[ScoreAway]])</f>
        <v>3</v>
      </c>
      <c r="O632">
        <f>IF(Table1[[#This Row],[SpreadActual]]&lt;Table1[[#This Row],[SpreadFavorite]],1,0)</f>
        <v>0</v>
      </c>
      <c r="Q632" t="s">
        <v>84</v>
      </c>
      <c r="R632" t="b">
        <v>0</v>
      </c>
      <c r="S632">
        <v>56</v>
      </c>
      <c r="T632">
        <v>14</v>
      </c>
      <c r="U632">
        <v>82</v>
      </c>
    </row>
    <row r="633" spans="1:21" x14ac:dyDescent="0.2">
      <c r="A633" s="1">
        <v>25509</v>
      </c>
      <c r="B633">
        <v>1969</v>
      </c>
      <c r="C633">
        <f>_xlfn.MAXIFS(Table1[ScheduleWeekWritten],Table1[ScheduleSeason],Table1[[#This Row],[ScheduleSeason]])</f>
        <v>14</v>
      </c>
      <c r="D633">
        <v>8</v>
      </c>
      <c r="E633" cm="1">
        <f t="array" ref="E633">_xlfn.XLOOKUP(Table1[[#This Row],[ScheduleWeekWritten]],Table3[Game],100+Table3[Increase],Table1[[#This Row],[ScheduleWeekWritten]])</f>
        <v>8</v>
      </c>
      <c r="F633" t="b">
        <v>0</v>
      </c>
      <c r="G633" t="s">
        <v>31</v>
      </c>
      <c r="H633">
        <v>34</v>
      </c>
      <c r="I633">
        <v>31</v>
      </c>
      <c r="J633" t="s">
        <v>19</v>
      </c>
      <c r="K633" t="s">
        <v>32</v>
      </c>
      <c r="L633" t="str">
        <f>_xlfn.XLOOKUP(Table1[[#This Row],[TeamFavoriteID]],Table2[team_id],Table2[team_name],_xlfn.XLOOKUP(Table1[[#This Row],[TeamFavoriteID]],Table2[team_id_pfr],Table2[team_name],"Even"))</f>
        <v>New York Jets</v>
      </c>
      <c r="M633">
        <v>-10</v>
      </c>
      <c r="N633">
        <f>IF(Table1[[#This Row],[TeamFavorite]]=Table1[[#This Row],[TeamHome]],Table1[[#This Row],[ScoreAway]]-Table1[[#This Row],[ScoreHome]],Table1[[#This Row],[ScoreHome]]-Table1[[#This Row],[ScoreAway]])</f>
        <v>-3</v>
      </c>
      <c r="O633">
        <f>IF(Table1[[#This Row],[SpreadActual]]&lt;Table1[[#This Row],[SpreadFavorite]],1,0)</f>
        <v>0</v>
      </c>
      <c r="Q633" t="s">
        <v>74</v>
      </c>
      <c r="R633" t="b">
        <v>0</v>
      </c>
    </row>
    <row r="634" spans="1:21" x14ac:dyDescent="0.2">
      <c r="A634" s="1">
        <v>25509</v>
      </c>
      <c r="B634">
        <v>1969</v>
      </c>
      <c r="C634">
        <f>_xlfn.MAXIFS(Table1[ScheduleWeekWritten],Table1[ScheduleSeason],Table1[[#This Row],[ScheduleSeason]])</f>
        <v>14</v>
      </c>
      <c r="D634">
        <v>7</v>
      </c>
      <c r="E634" cm="1">
        <f t="array" ref="E634">_xlfn.XLOOKUP(Table1[[#This Row],[ScheduleWeekWritten]],Table3[Game],100+Table3[Increase],Table1[[#This Row],[ScheduleWeekWritten]])</f>
        <v>7</v>
      </c>
      <c r="F634" t="b">
        <v>0</v>
      </c>
      <c r="G634" t="s">
        <v>49</v>
      </c>
      <c r="H634">
        <v>34</v>
      </c>
      <c r="I634">
        <v>38</v>
      </c>
      <c r="J634" t="s">
        <v>33</v>
      </c>
      <c r="K634" t="s">
        <v>35</v>
      </c>
      <c r="L634" t="str">
        <f>_xlfn.XLOOKUP(Table1[[#This Row],[TeamFavoriteID]],Table2[team_id],Table2[team_name],_xlfn.XLOOKUP(Table1[[#This Row],[TeamFavoriteID]],Table2[team_id_pfr],Table2[team_name],"Even"))</f>
        <v>Green Bay Packers</v>
      </c>
      <c r="M634">
        <v>-10</v>
      </c>
      <c r="N634">
        <f>IF(Table1[[#This Row],[TeamFavorite]]=Table1[[#This Row],[TeamHome]],Table1[[#This Row],[ScoreAway]]-Table1[[#This Row],[ScoreHome]],Table1[[#This Row],[ScoreHome]]-Table1[[#This Row],[ScoreAway]])</f>
        <v>-4</v>
      </c>
      <c r="O634">
        <f>IF(Table1[[#This Row],[SpreadActual]]&lt;Table1[[#This Row],[SpreadFavorite]],1,0)</f>
        <v>0</v>
      </c>
      <c r="Q634" t="s">
        <v>52</v>
      </c>
      <c r="R634" t="b">
        <v>0</v>
      </c>
      <c r="S634">
        <v>56</v>
      </c>
      <c r="T634">
        <v>11</v>
      </c>
      <c r="U634">
        <v>84</v>
      </c>
    </row>
    <row r="635" spans="1:21" x14ac:dyDescent="0.2">
      <c r="A635" s="1">
        <v>25509</v>
      </c>
      <c r="B635">
        <v>1969</v>
      </c>
      <c r="C635">
        <f>_xlfn.MAXIFS(Table1[ScheduleWeekWritten],Table1[ScheduleSeason],Table1[[#This Row],[ScheduleSeason]])</f>
        <v>14</v>
      </c>
      <c r="D635">
        <v>7</v>
      </c>
      <c r="E635" cm="1">
        <f t="array" ref="E635">_xlfn.XLOOKUP(Table1[[#This Row],[ScheduleWeekWritten]],Table3[Game],100+Table3[Increase],Table1[[#This Row],[ScheduleWeekWritten]])</f>
        <v>7</v>
      </c>
      <c r="F635" t="b">
        <v>0</v>
      </c>
      <c r="G635" t="s">
        <v>53</v>
      </c>
      <c r="H635">
        <v>14</v>
      </c>
      <c r="I635">
        <v>26</v>
      </c>
      <c r="J635" t="s">
        <v>45</v>
      </c>
      <c r="K635" t="s">
        <v>87</v>
      </c>
      <c r="L635" t="str">
        <f>_xlfn.XLOOKUP(Table1[[#This Row],[TeamFavoriteID]],Table2[team_id],Table2[team_name],_xlfn.XLOOKUP(Table1[[#This Row],[TeamFavoriteID]],Table2[team_id_pfr],Table2[team_name],"Even"))</f>
        <v>San Francisco 49ers</v>
      </c>
      <c r="M635">
        <v>-6</v>
      </c>
      <c r="N635">
        <f>IF(Table1[[#This Row],[TeamFavorite]]=Table1[[#This Row],[TeamHome]],Table1[[#This Row],[ScoreAway]]-Table1[[#This Row],[ScoreHome]],Table1[[#This Row],[ScoreHome]]-Table1[[#This Row],[ScoreAway]])</f>
        <v>12</v>
      </c>
      <c r="O635">
        <f>IF(Table1[[#This Row],[SpreadActual]]&lt;Table1[[#This Row],[SpreadFavorite]],1,0)</f>
        <v>0</v>
      </c>
      <c r="Q635" t="s">
        <v>56</v>
      </c>
      <c r="R635" t="b">
        <v>0</v>
      </c>
      <c r="S635">
        <v>61</v>
      </c>
      <c r="T635">
        <v>11</v>
      </c>
      <c r="U635">
        <v>67</v>
      </c>
    </row>
    <row r="636" spans="1:21" x14ac:dyDescent="0.2">
      <c r="A636" s="1">
        <v>25509</v>
      </c>
      <c r="B636">
        <v>1969</v>
      </c>
      <c r="C636">
        <f>_xlfn.MAXIFS(Table1[ScheduleWeekWritten],Table1[ScheduleSeason],Table1[[#This Row],[ScheduleSeason]])</f>
        <v>14</v>
      </c>
      <c r="D636">
        <v>7</v>
      </c>
      <c r="E636" cm="1">
        <f t="array" ref="E636">_xlfn.XLOOKUP(Table1[[#This Row],[ScheduleWeekWritten]],Table3[Game],100+Table3[Increase],Table1[[#This Row],[ScheduleWeekWritten]])</f>
        <v>7</v>
      </c>
      <c r="F636" t="b">
        <v>0</v>
      </c>
      <c r="G636" t="s">
        <v>57</v>
      </c>
      <c r="H636">
        <v>42</v>
      </c>
      <c r="I636">
        <v>51</v>
      </c>
      <c r="J636" t="s">
        <v>95</v>
      </c>
      <c r="K636" t="s">
        <v>59</v>
      </c>
      <c r="L636" t="str">
        <f>_xlfn.XLOOKUP(Table1[[#This Row],[TeamFavoriteID]],Table2[team_id],Table2[team_name],_xlfn.XLOOKUP(Table1[[#This Row],[TeamFavoriteID]],Table2[team_id_pfr],Table2[team_name],"Even"))</f>
        <v>Arizona Cardinals</v>
      </c>
      <c r="M636">
        <v>-10</v>
      </c>
      <c r="N636">
        <f>IF(Table1[[#This Row],[TeamFavorite]]=Table1[[#This Row],[TeamHome]],Table1[[#This Row],[ScoreAway]]-Table1[[#This Row],[ScoreHome]],Table1[[#This Row],[ScoreHome]]-Table1[[#This Row],[ScoreAway]])</f>
        <v>-9</v>
      </c>
      <c r="O636">
        <f>IF(Table1[[#This Row],[SpreadActual]]&lt;Table1[[#This Row],[SpreadFavorite]],1,0)</f>
        <v>0</v>
      </c>
      <c r="Q636" t="s">
        <v>60</v>
      </c>
      <c r="R636" t="b">
        <v>0</v>
      </c>
      <c r="S636">
        <v>45</v>
      </c>
      <c r="T636">
        <v>10</v>
      </c>
      <c r="U636">
        <v>82</v>
      </c>
    </row>
    <row r="637" spans="1:21" x14ac:dyDescent="0.2">
      <c r="A637" s="1">
        <v>25516</v>
      </c>
      <c r="B637">
        <v>1969</v>
      </c>
      <c r="C637">
        <f>_xlfn.MAXIFS(Table1[ScheduleWeekWritten],Table1[ScheduleSeason],Table1[[#This Row],[ScheduleSeason]])</f>
        <v>14</v>
      </c>
      <c r="D637">
        <v>8</v>
      </c>
      <c r="E637" cm="1">
        <f t="array" ref="E637">_xlfn.XLOOKUP(Table1[[#This Row],[ScheduleWeekWritten]],Table3[Game],100+Table3[Increase],Table1[[#This Row],[ScheduleWeekWritten]])</f>
        <v>8</v>
      </c>
      <c r="F637" t="b">
        <v>0</v>
      </c>
      <c r="G637" t="s">
        <v>34</v>
      </c>
      <c r="H637">
        <v>14</v>
      </c>
      <c r="I637">
        <v>6</v>
      </c>
      <c r="J637" t="s">
        <v>33</v>
      </c>
      <c r="K637" t="s">
        <v>72</v>
      </c>
      <c r="L637" t="str">
        <f>_xlfn.XLOOKUP(Table1[[#This Row],[TeamFavoriteID]],Table2[team_id],Table2[team_name],_xlfn.XLOOKUP(Table1[[#This Row],[TeamFavoriteID]],Table2[team_id_pfr],Table2[team_name],"Even"))</f>
        <v>Baltimore Colts</v>
      </c>
      <c r="M637">
        <v>-5</v>
      </c>
      <c r="N637">
        <f>IF(Table1[[#This Row],[TeamFavorite]]=Table1[[#This Row],[TeamHome]],Table1[[#This Row],[ScoreAway]]-Table1[[#This Row],[ScoreHome]],Table1[[#This Row],[ScoreHome]]-Table1[[#This Row],[ScoreAway]])</f>
        <v>-8</v>
      </c>
      <c r="O637">
        <f>IF(Table1[[#This Row],[SpreadActual]]&lt;Table1[[#This Row],[SpreadFavorite]],1,0)</f>
        <v>1</v>
      </c>
      <c r="Q637" t="s">
        <v>80</v>
      </c>
      <c r="R637" t="b">
        <v>0</v>
      </c>
      <c r="S637">
        <v>51</v>
      </c>
      <c r="T637">
        <v>12</v>
      </c>
      <c r="U637">
        <v>77</v>
      </c>
    </row>
    <row r="638" spans="1:21" x14ac:dyDescent="0.2">
      <c r="A638" s="1">
        <v>25516</v>
      </c>
      <c r="B638">
        <v>1969</v>
      </c>
      <c r="C638">
        <f>_xlfn.MAXIFS(Table1[ScheduleWeekWritten],Table1[ScheduleSeason],Table1[[#This Row],[ScheduleSeason]])</f>
        <v>14</v>
      </c>
      <c r="D638">
        <v>9</v>
      </c>
      <c r="E638" cm="1">
        <f t="array" ref="E638">_xlfn.XLOOKUP(Table1[[#This Row],[ScheduleWeekWritten]],Table3[Game],100+Table3[Increase],Table1[[#This Row],[ScheduleWeekWritten]])</f>
        <v>9</v>
      </c>
      <c r="F638" t="b">
        <v>0</v>
      </c>
      <c r="G638" t="s">
        <v>37</v>
      </c>
      <c r="H638">
        <v>16</v>
      </c>
      <c r="I638">
        <v>17</v>
      </c>
      <c r="J638" t="s">
        <v>19</v>
      </c>
      <c r="K638" t="s">
        <v>91</v>
      </c>
      <c r="L638" t="str">
        <f>_xlfn.XLOOKUP(Table1[[#This Row],[TeamFavoriteID]],Table2[team_id],Table2[team_name],_xlfn.XLOOKUP(Table1[[#This Row],[TeamFavoriteID]],Table2[team_id_pfr],Table2[team_name],"Even"))</f>
        <v>Miami Dolphins</v>
      </c>
      <c r="M638">
        <v>-2</v>
      </c>
      <c r="N638">
        <f>IF(Table1[[#This Row],[TeamFavorite]]=Table1[[#This Row],[TeamHome]],Table1[[#This Row],[ScoreAway]]-Table1[[#This Row],[ScoreHome]],Table1[[#This Row],[ScoreHome]]-Table1[[#This Row],[ScoreAway]])</f>
        <v>-1</v>
      </c>
      <c r="O638">
        <f>IF(Table1[[#This Row],[SpreadActual]]&lt;Table1[[#This Row],[SpreadFavorite]],1,0)</f>
        <v>0</v>
      </c>
      <c r="Q638" t="s">
        <v>97</v>
      </c>
      <c r="R638" t="b">
        <v>0</v>
      </c>
    </row>
    <row r="639" spans="1:21" x14ac:dyDescent="0.2">
      <c r="A639" s="1">
        <v>25516</v>
      </c>
      <c r="B639">
        <v>1969</v>
      </c>
      <c r="C639">
        <f>_xlfn.MAXIFS(Table1[ScheduleWeekWritten],Table1[ScheduleSeason],Table1[[#This Row],[ScheduleSeason]])</f>
        <v>14</v>
      </c>
      <c r="D639">
        <v>8</v>
      </c>
      <c r="E639" cm="1">
        <f t="array" ref="E639">_xlfn.XLOOKUP(Table1[[#This Row],[ScheduleWeekWritten]],Table3[Game],100+Table3[Increase],Table1[[#This Row],[ScheduleWeekWritten]])</f>
        <v>8</v>
      </c>
      <c r="F639" t="b">
        <v>0</v>
      </c>
      <c r="G639" t="s">
        <v>46</v>
      </c>
      <c r="H639">
        <v>38</v>
      </c>
      <c r="I639">
        <v>7</v>
      </c>
      <c r="J639" t="s">
        <v>49</v>
      </c>
      <c r="K639" t="s">
        <v>47</v>
      </c>
      <c r="L639" t="str">
        <f>_xlfn.XLOOKUP(Table1[[#This Row],[TeamFavoriteID]],Table2[team_id],Table2[team_name],_xlfn.XLOOKUP(Table1[[#This Row],[TeamFavoriteID]],Table2[team_id_pfr],Table2[team_name],"Even"))</f>
        <v>Chicago Bears</v>
      </c>
      <c r="M639">
        <v>-7</v>
      </c>
      <c r="N639">
        <f>IF(Table1[[#This Row],[TeamFavorite]]=Table1[[#This Row],[TeamHome]],Table1[[#This Row],[ScoreAway]]-Table1[[#This Row],[ScoreHome]],Table1[[#This Row],[ScoreHome]]-Table1[[#This Row],[ScoreAway]])</f>
        <v>-31</v>
      </c>
      <c r="O639">
        <f>IF(Table1[[#This Row],[SpreadActual]]&lt;Table1[[#This Row],[SpreadFavorite]],1,0)</f>
        <v>1</v>
      </c>
      <c r="Q639" t="s">
        <v>86</v>
      </c>
      <c r="R639" t="b">
        <v>0</v>
      </c>
      <c r="S639">
        <v>45</v>
      </c>
      <c r="T639">
        <v>7</v>
      </c>
      <c r="U639">
        <v>86</v>
      </c>
    </row>
    <row r="640" spans="1:21" x14ac:dyDescent="0.2">
      <c r="A640" s="1">
        <v>25516</v>
      </c>
      <c r="B640">
        <v>1969</v>
      </c>
      <c r="C640">
        <f>_xlfn.MAXIFS(Table1[ScheduleWeekWritten],Table1[ScheduleSeason],Table1[[#This Row],[ScheduleSeason]])</f>
        <v>14</v>
      </c>
      <c r="D640">
        <v>8</v>
      </c>
      <c r="E640" cm="1">
        <f t="array" ref="E640">_xlfn.XLOOKUP(Table1[[#This Row],[ScheduleWeekWritten]],Table3[Game],100+Table3[Increase],Table1[[#This Row],[ScheduleWeekWritten]])</f>
        <v>8</v>
      </c>
      <c r="F640" t="b">
        <v>0</v>
      </c>
      <c r="G640" t="s">
        <v>67</v>
      </c>
      <c r="H640">
        <v>33</v>
      </c>
      <c r="I640">
        <v>17</v>
      </c>
      <c r="J640" t="s">
        <v>95</v>
      </c>
      <c r="K640" t="s">
        <v>68</v>
      </c>
      <c r="L640" t="str">
        <f>_xlfn.XLOOKUP(Table1[[#This Row],[TeamFavoriteID]],Table2[team_id],Table2[team_name],_xlfn.XLOOKUP(Table1[[#This Row],[TeamFavoriteID]],Table2[team_id_pfr],Table2[team_name],"Even"))</f>
        <v>Dallas Cowboys</v>
      </c>
      <c r="M640">
        <v>-17</v>
      </c>
      <c r="N640">
        <f>IF(Table1[[#This Row],[TeamFavorite]]=Table1[[#This Row],[TeamHome]],Table1[[#This Row],[ScoreAway]]-Table1[[#This Row],[ScoreHome]],Table1[[#This Row],[ScoreHome]]-Table1[[#This Row],[ScoreAway]])</f>
        <v>-16</v>
      </c>
      <c r="O640">
        <f>IF(Table1[[#This Row],[SpreadActual]]&lt;Table1[[#This Row],[SpreadFavorite]],1,0)</f>
        <v>0</v>
      </c>
      <c r="Q640" t="s">
        <v>69</v>
      </c>
      <c r="R640" t="b">
        <v>0</v>
      </c>
      <c r="S640">
        <v>63</v>
      </c>
      <c r="T640">
        <v>6</v>
      </c>
      <c r="U640">
        <v>66</v>
      </c>
    </row>
    <row r="641" spans="1:22" x14ac:dyDescent="0.2">
      <c r="A641" s="1">
        <v>25516</v>
      </c>
      <c r="B641">
        <v>1969</v>
      </c>
      <c r="C641">
        <f>_xlfn.MAXIFS(Table1[ScheduleWeekWritten],Table1[ScheduleSeason],Table1[[#This Row],[ScheduleSeason]])</f>
        <v>14</v>
      </c>
      <c r="D641">
        <v>8</v>
      </c>
      <c r="E641" cm="1">
        <f t="array" ref="E641">_xlfn.XLOOKUP(Table1[[#This Row],[ScheduleWeekWritten]],Table3[Game],100+Table3[Increase],Table1[[#This Row],[ScheduleWeekWritten]])</f>
        <v>8</v>
      </c>
      <c r="F641" t="b">
        <v>0</v>
      </c>
      <c r="G641" t="s">
        <v>45</v>
      </c>
      <c r="H641">
        <v>27</v>
      </c>
      <c r="I641">
        <v>21</v>
      </c>
      <c r="J641" t="s">
        <v>38</v>
      </c>
      <c r="K641" t="s">
        <v>79</v>
      </c>
      <c r="L641" t="str">
        <f>_xlfn.XLOOKUP(Table1[[#This Row],[TeamFavoriteID]],Table2[team_id],Table2[team_name],_xlfn.XLOOKUP(Table1[[#This Row],[TeamFavoriteID]],Table2[team_id_pfr],Table2[team_name],"Even"))</f>
        <v>Detroit Lions</v>
      </c>
      <c r="M641">
        <v>-10</v>
      </c>
      <c r="N641">
        <f>IF(Table1[[#This Row],[TeamFavorite]]=Table1[[#This Row],[TeamHome]],Table1[[#This Row],[ScoreAway]]-Table1[[#This Row],[ScoreHome]],Table1[[#This Row],[ScoreHome]]-Table1[[#This Row],[ScoreAway]])</f>
        <v>-6</v>
      </c>
      <c r="O641">
        <f>IF(Table1[[#This Row],[SpreadActual]]&lt;Table1[[#This Row],[SpreadFavorite]],1,0)</f>
        <v>0</v>
      </c>
      <c r="Q641" t="s">
        <v>48</v>
      </c>
      <c r="R641" t="b">
        <v>0</v>
      </c>
      <c r="S641">
        <v>44</v>
      </c>
      <c r="T641">
        <v>8</v>
      </c>
      <c r="U641">
        <v>87</v>
      </c>
    </row>
    <row r="642" spans="1:22" x14ac:dyDescent="0.2">
      <c r="A642" s="1">
        <v>25516</v>
      </c>
      <c r="B642">
        <v>1969</v>
      </c>
      <c r="C642">
        <f>_xlfn.MAXIFS(Table1[ScheduleWeekWritten],Table1[ScheduleSeason],Table1[[#This Row],[ScheduleSeason]])</f>
        <v>14</v>
      </c>
      <c r="D642">
        <v>9</v>
      </c>
      <c r="E642" cm="1">
        <f t="array" ref="E642">_xlfn.XLOOKUP(Table1[[#This Row],[ScheduleWeekWritten]],Table3[Game],100+Table3[Increase],Table1[[#This Row],[ScheduleWeekWritten]])</f>
        <v>9</v>
      </c>
      <c r="F642" t="b">
        <v>0</v>
      </c>
      <c r="G642" t="s">
        <v>23</v>
      </c>
      <c r="H642">
        <v>31</v>
      </c>
      <c r="I642">
        <v>31</v>
      </c>
      <c r="J642" t="s">
        <v>101</v>
      </c>
      <c r="K642" t="s">
        <v>25</v>
      </c>
      <c r="L642" t="str">
        <f>_xlfn.XLOOKUP(Table1[[#This Row],[TeamFavoriteID]],Table2[team_id],Table2[team_name],_xlfn.XLOOKUP(Table1[[#This Row],[TeamFavoriteID]],Table2[team_id_pfr],Table2[team_name],"Even"))</f>
        <v>Houston Oilers</v>
      </c>
      <c r="M642">
        <v>-6</v>
      </c>
      <c r="N642">
        <f>IF(Table1[[#This Row],[TeamFavorite]]=Table1[[#This Row],[TeamHome]],Table1[[#This Row],[ScoreAway]]-Table1[[#This Row],[ScoreHome]],Table1[[#This Row],[ScoreHome]]-Table1[[#This Row],[ScoreAway]])</f>
        <v>0</v>
      </c>
      <c r="O642">
        <f>IF(Table1[[#This Row],[SpreadActual]]&lt;Table1[[#This Row],[SpreadFavorite]],1,0)</f>
        <v>0</v>
      </c>
      <c r="Q642" t="s">
        <v>102</v>
      </c>
      <c r="R642" t="b">
        <v>0</v>
      </c>
      <c r="S642">
        <v>72</v>
      </c>
      <c r="T642">
        <v>0</v>
      </c>
      <c r="V642" t="s">
        <v>103</v>
      </c>
    </row>
    <row r="643" spans="1:22" x14ac:dyDescent="0.2">
      <c r="A643" s="1">
        <v>25516</v>
      </c>
      <c r="B643">
        <v>1969</v>
      </c>
      <c r="C643">
        <f>_xlfn.MAXIFS(Table1[ScheduleWeekWritten],Table1[ScheduleSeason],Table1[[#This Row],[ScheduleSeason]])</f>
        <v>14</v>
      </c>
      <c r="D643">
        <v>9</v>
      </c>
      <c r="E643" cm="1">
        <f t="array" ref="E643">_xlfn.XLOOKUP(Table1[[#This Row],[ScheduleWeekWritten]],Table3[Game],100+Table3[Increase],Table1[[#This Row],[ScheduleWeekWritten]])</f>
        <v>9</v>
      </c>
      <c r="F643" t="b">
        <v>0</v>
      </c>
      <c r="G643" t="s">
        <v>42</v>
      </c>
      <c r="H643">
        <v>27</v>
      </c>
      <c r="I643">
        <v>3</v>
      </c>
      <c r="J643" t="s">
        <v>27</v>
      </c>
      <c r="K643" t="s">
        <v>75</v>
      </c>
      <c r="L643" t="str">
        <f>_xlfn.XLOOKUP(Table1[[#This Row],[TeamFavoriteID]],Table2[team_id],Table2[team_name],_xlfn.XLOOKUP(Table1[[#This Row],[TeamFavoriteID]],Table2[team_id_pfr],Table2[team_name],"Even"))</f>
        <v>Kansas City Chiefs</v>
      </c>
      <c r="M643">
        <v>-13.5</v>
      </c>
      <c r="N643">
        <f>IF(Table1[[#This Row],[TeamFavorite]]=Table1[[#This Row],[TeamHome]],Table1[[#This Row],[ScoreAway]]-Table1[[#This Row],[ScoreHome]],Table1[[#This Row],[ScoreHome]]-Table1[[#This Row],[ScoreAway]])</f>
        <v>-24</v>
      </c>
      <c r="O643">
        <f>IF(Table1[[#This Row],[SpreadActual]]&lt;Table1[[#This Row],[SpreadFavorite]],1,0)</f>
        <v>1</v>
      </c>
      <c r="Q643" t="s">
        <v>83</v>
      </c>
      <c r="R643" t="b">
        <v>0</v>
      </c>
    </row>
    <row r="644" spans="1:22" x14ac:dyDescent="0.2">
      <c r="A644" s="1">
        <v>25516</v>
      </c>
      <c r="B644">
        <v>1969</v>
      </c>
      <c r="C644">
        <f>_xlfn.MAXIFS(Table1[ScheduleWeekWritten],Table1[ScheduleSeason],Table1[[#This Row],[ScheduleSeason]])</f>
        <v>14</v>
      </c>
      <c r="D644">
        <v>8</v>
      </c>
      <c r="E644" cm="1">
        <f t="array" ref="E644">_xlfn.XLOOKUP(Table1[[#This Row],[ScheduleWeekWritten]],Table3[Game],100+Table3[Increase],Table1[[#This Row],[ScheduleWeekWritten]])</f>
        <v>8</v>
      </c>
      <c r="F644" t="b">
        <v>0</v>
      </c>
      <c r="G644" t="s">
        <v>39</v>
      </c>
      <c r="H644">
        <v>41</v>
      </c>
      <c r="I644">
        <v>30</v>
      </c>
      <c r="J644" t="s">
        <v>53</v>
      </c>
      <c r="K644" t="s">
        <v>40</v>
      </c>
      <c r="L644" t="str">
        <f>_xlfn.XLOOKUP(Table1[[#This Row],[TeamFavoriteID]],Table2[team_id],Table2[team_name],_xlfn.XLOOKUP(Table1[[#This Row],[TeamFavoriteID]],Table2[team_id_pfr],Table2[team_name],"Even"))</f>
        <v>Los Angeles Rams</v>
      </c>
      <c r="M644">
        <v>-12</v>
      </c>
      <c r="N644">
        <f>IF(Table1[[#This Row],[TeamFavorite]]=Table1[[#This Row],[TeamHome]],Table1[[#This Row],[ScoreAway]]-Table1[[#This Row],[ScoreHome]],Table1[[#This Row],[ScoreHome]]-Table1[[#This Row],[ScoreAway]])</f>
        <v>-11</v>
      </c>
      <c r="O644">
        <f>IF(Table1[[#This Row],[SpreadActual]]&lt;Table1[[#This Row],[SpreadFavorite]],1,0)</f>
        <v>0</v>
      </c>
      <c r="Q644" t="s">
        <v>65</v>
      </c>
      <c r="R644" t="b">
        <v>0</v>
      </c>
      <c r="S644">
        <v>61</v>
      </c>
      <c r="T644">
        <v>9</v>
      </c>
      <c r="U644">
        <v>63</v>
      </c>
    </row>
    <row r="645" spans="1:22" x14ac:dyDescent="0.2">
      <c r="A645" s="1">
        <v>25516</v>
      </c>
      <c r="B645">
        <v>1969</v>
      </c>
      <c r="C645">
        <f>_xlfn.MAXIFS(Table1[ScheduleWeekWritten],Table1[ScheduleSeason],Table1[[#This Row],[ScheduleSeason]])</f>
        <v>14</v>
      </c>
      <c r="D645">
        <v>8</v>
      </c>
      <c r="E645" cm="1">
        <f t="array" ref="E645">_xlfn.XLOOKUP(Table1[[#This Row],[ScheduleWeekWritten]],Table3[Game],100+Table3[Increase],Table1[[#This Row],[ScheduleWeekWritten]])</f>
        <v>8</v>
      </c>
      <c r="F645" t="b">
        <v>0</v>
      </c>
      <c r="G645" t="s">
        <v>54</v>
      </c>
      <c r="H645">
        <v>51</v>
      </c>
      <c r="I645">
        <v>3</v>
      </c>
      <c r="J645" t="s">
        <v>62</v>
      </c>
      <c r="K645" t="s">
        <v>55</v>
      </c>
      <c r="L645" t="str">
        <f>_xlfn.XLOOKUP(Table1[[#This Row],[TeamFavoriteID]],Table2[team_id],Table2[team_name],_xlfn.XLOOKUP(Table1[[#This Row],[TeamFavoriteID]],Table2[team_id_pfr],Table2[team_name],"Even"))</f>
        <v>Minnesota Vikings</v>
      </c>
      <c r="M645">
        <v>-8</v>
      </c>
      <c r="N645">
        <f>IF(Table1[[#This Row],[TeamFavorite]]=Table1[[#This Row],[TeamHome]],Table1[[#This Row],[ScoreAway]]-Table1[[#This Row],[ScoreHome]],Table1[[#This Row],[ScoreHome]]-Table1[[#This Row],[ScoreAway]])</f>
        <v>-48</v>
      </c>
      <c r="O645">
        <f>IF(Table1[[#This Row],[SpreadActual]]&lt;Table1[[#This Row],[SpreadFavorite]],1,0)</f>
        <v>1</v>
      </c>
      <c r="Q645" t="s">
        <v>73</v>
      </c>
      <c r="R645" t="b">
        <v>0</v>
      </c>
      <c r="S645">
        <v>46</v>
      </c>
      <c r="T645">
        <v>8</v>
      </c>
      <c r="U645">
        <v>69</v>
      </c>
    </row>
    <row r="646" spans="1:22" x14ac:dyDescent="0.2">
      <c r="A646" s="1">
        <v>25516</v>
      </c>
      <c r="B646">
        <v>1969</v>
      </c>
      <c r="C646">
        <f>_xlfn.MAXIFS(Table1[ScheduleWeekWritten],Table1[ScheduleSeason],Table1[[#This Row],[ScheduleSeason]])</f>
        <v>14</v>
      </c>
      <c r="D646">
        <v>9</v>
      </c>
      <c r="E646" cm="1">
        <f t="array" ref="E646">_xlfn.XLOOKUP(Table1[[#This Row],[ScheduleWeekWritten]],Table3[Game],100+Table3[Increase],Table1[[#This Row],[ScheduleWeekWritten]])</f>
        <v>9</v>
      </c>
      <c r="F646" t="b">
        <v>0</v>
      </c>
      <c r="G646" t="s">
        <v>31</v>
      </c>
      <c r="H646">
        <v>16</v>
      </c>
      <c r="I646">
        <v>6</v>
      </c>
      <c r="J646" t="s">
        <v>28</v>
      </c>
      <c r="K646" t="s">
        <v>32</v>
      </c>
      <c r="L646" t="str">
        <f>_xlfn.XLOOKUP(Table1[[#This Row],[TeamFavoriteID]],Table2[team_id],Table2[team_name],_xlfn.XLOOKUP(Table1[[#This Row],[TeamFavoriteID]],Table2[team_id_pfr],Table2[team_name],"Even"))</f>
        <v>New York Jets</v>
      </c>
      <c r="M646">
        <v>-15</v>
      </c>
      <c r="N646">
        <f>IF(Table1[[#This Row],[TeamFavorite]]=Table1[[#This Row],[TeamHome]],Table1[[#This Row],[ScoreAway]]-Table1[[#This Row],[ScoreHome]],Table1[[#This Row],[ScoreHome]]-Table1[[#This Row],[ScoreAway]])</f>
        <v>-10</v>
      </c>
      <c r="O646">
        <f>IF(Table1[[#This Row],[SpreadActual]]&lt;Table1[[#This Row],[SpreadFavorite]],1,0)</f>
        <v>0</v>
      </c>
      <c r="Q646" t="s">
        <v>74</v>
      </c>
      <c r="R646" t="b">
        <v>0</v>
      </c>
    </row>
    <row r="647" spans="1:22" x14ac:dyDescent="0.2">
      <c r="A647" s="1">
        <v>25516</v>
      </c>
      <c r="B647">
        <v>1969</v>
      </c>
      <c r="C647">
        <f>_xlfn.MAXIFS(Table1[ScheduleWeekWritten],Table1[ScheduleSeason],Table1[[#This Row],[ScheduleSeason]])</f>
        <v>14</v>
      </c>
      <c r="D647">
        <v>9</v>
      </c>
      <c r="E647" cm="1">
        <f t="array" ref="E647">_xlfn.XLOOKUP(Table1[[#This Row],[ScheduleWeekWritten]],Table3[Game],100+Table3[Increase],Table1[[#This Row],[ScheduleWeekWritten]])</f>
        <v>9</v>
      </c>
      <c r="F647" t="b">
        <v>0</v>
      </c>
      <c r="G647" t="s">
        <v>20</v>
      </c>
      <c r="H647">
        <v>41</v>
      </c>
      <c r="I647">
        <v>10</v>
      </c>
      <c r="J647" t="s">
        <v>24</v>
      </c>
      <c r="K647" t="s">
        <v>21</v>
      </c>
      <c r="L647" t="str">
        <f>_xlfn.XLOOKUP(Table1[[#This Row],[TeamFavoriteID]],Table2[team_id],Table2[team_name],_xlfn.XLOOKUP(Table1[[#This Row],[TeamFavoriteID]],Table2[team_id_pfr],Table2[team_name],"Even"))</f>
        <v>Las Vegas Raiders</v>
      </c>
      <c r="M647">
        <v>-10</v>
      </c>
      <c r="N647">
        <f>IF(Table1[[#This Row],[TeamFavorite]]=Table1[[#This Row],[TeamHome]],Table1[[#This Row],[ScoreAway]]-Table1[[#This Row],[ScoreHome]],Table1[[#This Row],[ScoreHome]]-Table1[[#This Row],[ScoreAway]])</f>
        <v>31</v>
      </c>
      <c r="O647">
        <f>IF(Table1[[#This Row],[SpreadActual]]&lt;Table1[[#This Row],[SpreadFavorite]],1,0)</f>
        <v>0</v>
      </c>
      <c r="Q647" t="s">
        <v>76</v>
      </c>
      <c r="R647" t="b">
        <v>0</v>
      </c>
    </row>
    <row r="648" spans="1:22" x14ac:dyDescent="0.2">
      <c r="A648" s="1">
        <v>25516</v>
      </c>
      <c r="B648">
        <v>1969</v>
      </c>
      <c r="C648">
        <f>_xlfn.MAXIFS(Table1[ScheduleWeekWritten],Table1[ScheduleSeason],Table1[[#This Row],[ScheduleSeason]])</f>
        <v>14</v>
      </c>
      <c r="D648">
        <v>8</v>
      </c>
      <c r="E648" cm="1">
        <f t="array" ref="E648">_xlfn.XLOOKUP(Table1[[#This Row],[ScheduleWeekWritten]],Table3[Game],100+Table3[Increase],Table1[[#This Row],[ScheduleWeekWritten]])</f>
        <v>8</v>
      </c>
      <c r="F648" t="b">
        <v>0</v>
      </c>
      <c r="G648" t="s">
        <v>57</v>
      </c>
      <c r="H648">
        <v>42</v>
      </c>
      <c r="I648">
        <v>17</v>
      </c>
      <c r="J648" t="s">
        <v>50</v>
      </c>
      <c r="K648" t="s">
        <v>59</v>
      </c>
      <c r="L648" t="str">
        <f>_xlfn.XLOOKUP(Table1[[#This Row],[TeamFavoriteID]],Table2[team_id],Table2[team_name],_xlfn.XLOOKUP(Table1[[#This Row],[TeamFavoriteID]],Table2[team_id_pfr],Table2[team_name],"Even"))</f>
        <v>Arizona Cardinals</v>
      </c>
      <c r="M648">
        <v>-6</v>
      </c>
      <c r="N648">
        <f>IF(Table1[[#This Row],[TeamFavorite]]=Table1[[#This Row],[TeamHome]],Table1[[#This Row],[ScoreAway]]-Table1[[#This Row],[ScoreHome]],Table1[[#This Row],[ScoreHome]]-Table1[[#This Row],[ScoreAway]])</f>
        <v>25</v>
      </c>
      <c r="O648">
        <f>IF(Table1[[#This Row],[SpreadActual]]&lt;Table1[[#This Row],[SpreadFavorite]],1,0)</f>
        <v>0</v>
      </c>
      <c r="Q648" t="s">
        <v>60</v>
      </c>
      <c r="R648" t="b">
        <v>0</v>
      </c>
      <c r="S648">
        <v>48</v>
      </c>
      <c r="T648">
        <v>4</v>
      </c>
      <c r="U648">
        <v>72</v>
      </c>
    </row>
    <row r="649" spans="1:22" x14ac:dyDescent="0.2">
      <c r="A649" s="1">
        <v>25516</v>
      </c>
      <c r="B649">
        <v>1969</v>
      </c>
      <c r="C649">
        <f>_xlfn.MAXIFS(Table1[ScheduleWeekWritten],Table1[ScheduleSeason],Table1[[#This Row],[ScheduleSeason]])</f>
        <v>14</v>
      </c>
      <c r="D649">
        <v>8</v>
      </c>
      <c r="E649" cm="1">
        <f t="array" ref="E649">_xlfn.XLOOKUP(Table1[[#This Row],[ScheduleWeekWritten]],Table3[Game],100+Table3[Increase],Table1[[#This Row],[ScheduleWeekWritten]])</f>
        <v>8</v>
      </c>
      <c r="F649" t="b">
        <v>0</v>
      </c>
      <c r="G649" t="s">
        <v>61</v>
      </c>
      <c r="H649">
        <v>28</v>
      </c>
      <c r="I649">
        <v>28</v>
      </c>
      <c r="J649" t="s">
        <v>58</v>
      </c>
      <c r="K649" t="s">
        <v>85</v>
      </c>
      <c r="L649" t="str">
        <f>_xlfn.XLOOKUP(Table1[[#This Row],[TeamFavoriteID]],Table2[team_id],Table2[team_name],_xlfn.XLOOKUP(Table1[[#This Row],[TeamFavoriteID]],Table2[team_id_pfr],Table2[team_name],"Even"))</f>
        <v>Washington Commanders</v>
      </c>
      <c r="M649">
        <v>-7</v>
      </c>
      <c r="N649">
        <f>IF(Table1[[#This Row],[TeamFavorite]]=Table1[[#This Row],[TeamHome]],Table1[[#This Row],[ScoreAway]]-Table1[[#This Row],[ScoreHome]],Table1[[#This Row],[ScoreHome]]-Table1[[#This Row],[ScoreAway]])</f>
        <v>0</v>
      </c>
      <c r="O649">
        <f>IF(Table1[[#This Row],[SpreadActual]]&lt;Table1[[#This Row],[SpreadFavorite]],1,0)</f>
        <v>0</v>
      </c>
      <c r="Q649" t="s">
        <v>64</v>
      </c>
      <c r="R649" t="b">
        <v>0</v>
      </c>
      <c r="S649">
        <v>46</v>
      </c>
      <c r="T649">
        <v>12</v>
      </c>
      <c r="U649">
        <v>91</v>
      </c>
    </row>
    <row r="650" spans="1:22" x14ac:dyDescent="0.2">
      <c r="A650" s="1">
        <v>25523</v>
      </c>
      <c r="B650">
        <v>1969</v>
      </c>
      <c r="C650">
        <f>_xlfn.MAXIFS(Table1[ScheduleWeekWritten],Table1[ScheduleSeason],Table1[[#This Row],[ScheduleSeason]])</f>
        <v>14</v>
      </c>
      <c r="D650">
        <v>9</v>
      </c>
      <c r="E650" cm="1">
        <f t="array" ref="E650">_xlfn.XLOOKUP(Table1[[#This Row],[ScheduleWeekWritten]],Table3[Game],100+Table3[Increase],Table1[[#This Row],[ScheduleWeekWritten]])</f>
        <v>9</v>
      </c>
      <c r="F650" t="b">
        <v>0</v>
      </c>
      <c r="G650" t="s">
        <v>38</v>
      </c>
      <c r="H650">
        <v>48</v>
      </c>
      <c r="I650">
        <v>31</v>
      </c>
      <c r="J650" t="s">
        <v>46</v>
      </c>
      <c r="K650" t="s">
        <v>47</v>
      </c>
      <c r="L650" t="str">
        <f>_xlfn.XLOOKUP(Table1[[#This Row],[TeamFavoriteID]],Table2[team_id],Table2[team_name],_xlfn.XLOOKUP(Table1[[#This Row],[TeamFavoriteID]],Table2[team_id_pfr],Table2[team_name],"Even"))</f>
        <v>Chicago Bears</v>
      </c>
      <c r="M650">
        <v>-6</v>
      </c>
      <c r="N650">
        <f>IF(Table1[[#This Row],[TeamFavorite]]=Table1[[#This Row],[TeamHome]],Table1[[#This Row],[ScoreAway]]-Table1[[#This Row],[ScoreHome]],Table1[[#This Row],[ScoreHome]]-Table1[[#This Row],[ScoreAway]])</f>
        <v>17</v>
      </c>
      <c r="O650">
        <f>IF(Table1[[#This Row],[SpreadActual]]&lt;Table1[[#This Row],[SpreadFavorite]],1,0)</f>
        <v>0</v>
      </c>
      <c r="Q650" t="s">
        <v>41</v>
      </c>
      <c r="R650" t="b">
        <v>0</v>
      </c>
      <c r="S650">
        <v>39</v>
      </c>
      <c r="T650">
        <v>5</v>
      </c>
      <c r="U650">
        <v>48</v>
      </c>
    </row>
    <row r="651" spans="1:22" x14ac:dyDescent="0.2">
      <c r="A651" s="1">
        <v>25523</v>
      </c>
      <c r="B651">
        <v>1969</v>
      </c>
      <c r="C651">
        <f>_xlfn.MAXIFS(Table1[ScheduleWeekWritten],Table1[ScheduleSeason],Table1[[#This Row],[ScheduleSeason]])</f>
        <v>14</v>
      </c>
      <c r="D651">
        <v>10</v>
      </c>
      <c r="E651" cm="1">
        <f t="array" ref="E651">_xlfn.XLOOKUP(Table1[[#This Row],[ScheduleWeekWritten]],Table3[Game],100+Table3[Increase],Table1[[#This Row],[ScheduleWeekWritten]])</f>
        <v>10</v>
      </c>
      <c r="F651" t="b">
        <v>0</v>
      </c>
      <c r="G651" t="s">
        <v>28</v>
      </c>
      <c r="H651">
        <v>28</v>
      </c>
      <c r="I651">
        <v>3</v>
      </c>
      <c r="J651" t="s">
        <v>19</v>
      </c>
      <c r="K651" t="s">
        <v>91</v>
      </c>
      <c r="L651" t="str">
        <f>_xlfn.XLOOKUP(Table1[[#This Row],[TeamFavoriteID]],Table2[team_id],Table2[team_name],_xlfn.XLOOKUP(Table1[[#This Row],[TeamFavoriteID]],Table2[team_id_pfr],Table2[team_name],"Even"))</f>
        <v>Miami Dolphins</v>
      </c>
      <c r="M651">
        <v>-3</v>
      </c>
      <c r="N651">
        <f>IF(Table1[[#This Row],[TeamFavorite]]=Table1[[#This Row],[TeamHome]],Table1[[#This Row],[ScoreAway]]-Table1[[#This Row],[ScoreHome]],Table1[[#This Row],[ScoreHome]]-Table1[[#This Row],[ScoreAway]])</f>
        <v>25</v>
      </c>
      <c r="O651">
        <f>IF(Table1[[#This Row],[SpreadActual]]&lt;Table1[[#This Row],[SpreadFavorite]],1,0)</f>
        <v>0</v>
      </c>
      <c r="Q651" t="s">
        <v>44</v>
      </c>
      <c r="R651" t="b">
        <v>0</v>
      </c>
    </row>
    <row r="652" spans="1:22" x14ac:dyDescent="0.2">
      <c r="A652" s="1">
        <v>25523</v>
      </c>
      <c r="B652">
        <v>1969</v>
      </c>
      <c r="C652">
        <f>_xlfn.MAXIFS(Table1[ScheduleWeekWritten],Table1[ScheduleSeason],Table1[[#This Row],[ScheduleSeason]])</f>
        <v>14</v>
      </c>
      <c r="D652">
        <v>10</v>
      </c>
      <c r="E652" cm="1">
        <f t="array" ref="E652">_xlfn.XLOOKUP(Table1[[#This Row],[ScheduleWeekWritten]],Table3[Game],100+Table3[Increase],Table1[[#This Row],[ScheduleWeekWritten]])</f>
        <v>10</v>
      </c>
      <c r="F652" t="b">
        <v>0</v>
      </c>
      <c r="G652" t="s">
        <v>101</v>
      </c>
      <c r="H652">
        <v>14</v>
      </c>
      <c r="I652">
        <v>25</v>
      </c>
      <c r="J652" t="s">
        <v>37</v>
      </c>
      <c r="K652" t="s">
        <v>104</v>
      </c>
      <c r="L652" t="str">
        <f>_xlfn.XLOOKUP(Table1[[#This Row],[TeamFavoriteID]],Table2[team_id],Table2[team_name],_xlfn.XLOOKUP(Table1[[#This Row],[TeamFavoriteID]],Table2[team_id_pfr],Table2[team_name],"Even"))</f>
        <v>Cincinnati Bengals</v>
      </c>
      <c r="M652">
        <v>-7</v>
      </c>
      <c r="N652">
        <f>IF(Table1[[#This Row],[TeamFavorite]]=Table1[[#This Row],[TeamHome]],Table1[[#This Row],[ScoreAway]]-Table1[[#This Row],[ScoreHome]],Table1[[#This Row],[ScoreHome]]-Table1[[#This Row],[ScoreAway]])</f>
        <v>11</v>
      </c>
      <c r="O652">
        <f>IF(Table1[[#This Row],[SpreadActual]]&lt;Table1[[#This Row],[SpreadFavorite]],1,0)</f>
        <v>0</v>
      </c>
      <c r="Q652" t="s">
        <v>105</v>
      </c>
      <c r="R652" t="b">
        <v>0</v>
      </c>
    </row>
    <row r="653" spans="1:22" x14ac:dyDescent="0.2">
      <c r="A653" s="1">
        <v>25523</v>
      </c>
      <c r="B653">
        <v>1969</v>
      </c>
      <c r="C653">
        <f>_xlfn.MAXIFS(Table1[ScheduleWeekWritten],Table1[ScheduleSeason],Table1[[#This Row],[ScheduleSeason]])</f>
        <v>14</v>
      </c>
      <c r="D653">
        <v>10</v>
      </c>
      <c r="E653" cm="1">
        <f t="array" ref="E653">_xlfn.XLOOKUP(Table1[[#This Row],[ScheduleWeekWritten]],Table3[Game],100+Table3[Increase],Table1[[#This Row],[ScheduleWeekWritten]])</f>
        <v>10</v>
      </c>
      <c r="F653" t="b">
        <v>0</v>
      </c>
      <c r="G653" t="s">
        <v>24</v>
      </c>
      <c r="H653">
        <v>20</v>
      </c>
      <c r="I653">
        <v>20</v>
      </c>
      <c r="J653" t="s">
        <v>23</v>
      </c>
      <c r="K653" t="s">
        <v>25</v>
      </c>
      <c r="L653" t="str">
        <f>_xlfn.XLOOKUP(Table1[[#This Row],[TeamFavoriteID]],Table2[team_id],Table2[team_name],_xlfn.XLOOKUP(Table1[[#This Row],[TeamFavoriteID]],Table2[team_id_pfr],Table2[team_name],"Even"))</f>
        <v>Houston Oilers</v>
      </c>
      <c r="M653">
        <v>-1</v>
      </c>
      <c r="N653">
        <f>IF(Table1[[#This Row],[TeamFavorite]]=Table1[[#This Row],[TeamHome]],Table1[[#This Row],[ScoreAway]]-Table1[[#This Row],[ScoreHome]],Table1[[#This Row],[ScoreHome]]-Table1[[#This Row],[ScoreAway]])</f>
        <v>0</v>
      </c>
      <c r="O653">
        <f>IF(Table1[[#This Row],[SpreadActual]]&lt;Table1[[#This Row],[SpreadFavorite]],1,0)</f>
        <v>0</v>
      </c>
      <c r="Q653" t="s">
        <v>71</v>
      </c>
      <c r="R653" t="b">
        <v>0</v>
      </c>
    </row>
    <row r="654" spans="1:22" x14ac:dyDescent="0.2">
      <c r="A654" s="1">
        <v>25523</v>
      </c>
      <c r="B654">
        <v>1969</v>
      </c>
      <c r="C654">
        <f>_xlfn.MAXIFS(Table1[ScheduleWeekWritten],Table1[ScheduleSeason],Table1[[#This Row],[ScheduleSeason]])</f>
        <v>14</v>
      </c>
      <c r="D654">
        <v>9</v>
      </c>
      <c r="E654" cm="1">
        <f t="array" ref="E654">_xlfn.XLOOKUP(Table1[[#This Row],[ScheduleWeekWritten]],Table3[Game],100+Table3[Increase],Table1[[#This Row],[ScheduleWeekWritten]])</f>
        <v>9</v>
      </c>
      <c r="F654" t="b">
        <v>0</v>
      </c>
      <c r="G654" t="s">
        <v>45</v>
      </c>
      <c r="H654">
        <v>20</v>
      </c>
      <c r="I654">
        <v>0</v>
      </c>
      <c r="J654" t="s">
        <v>57</v>
      </c>
      <c r="K654" t="s">
        <v>79</v>
      </c>
      <c r="L654" t="str">
        <f>_xlfn.XLOOKUP(Table1[[#This Row],[TeamFavoriteID]],Table2[team_id],Table2[team_name],_xlfn.XLOOKUP(Table1[[#This Row],[TeamFavoriteID]],Table2[team_id_pfr],Table2[team_name],"Even"))</f>
        <v>Detroit Lions</v>
      </c>
      <c r="M654">
        <v>-3</v>
      </c>
      <c r="N654">
        <f>IF(Table1[[#This Row],[TeamFavorite]]=Table1[[#This Row],[TeamHome]],Table1[[#This Row],[ScoreAway]]-Table1[[#This Row],[ScoreHome]],Table1[[#This Row],[ScoreHome]]-Table1[[#This Row],[ScoreAway]])</f>
        <v>-20</v>
      </c>
      <c r="O654">
        <f>IF(Table1[[#This Row],[SpreadActual]]&lt;Table1[[#This Row],[SpreadFavorite]],1,0)</f>
        <v>1</v>
      </c>
      <c r="Q654" t="s">
        <v>48</v>
      </c>
      <c r="R654" t="b">
        <v>0</v>
      </c>
      <c r="S654">
        <v>33</v>
      </c>
      <c r="T654">
        <v>14</v>
      </c>
      <c r="U654">
        <v>64</v>
      </c>
    </row>
    <row r="655" spans="1:22" x14ac:dyDescent="0.2">
      <c r="A655" s="1">
        <v>25523</v>
      </c>
      <c r="B655">
        <v>1969</v>
      </c>
      <c r="C655">
        <f>_xlfn.MAXIFS(Table1[ScheduleWeekWritten],Table1[ScheduleSeason],Table1[[#This Row],[ScheduleSeason]])</f>
        <v>14</v>
      </c>
      <c r="D655">
        <v>9</v>
      </c>
      <c r="E655" cm="1">
        <f t="array" ref="E655">_xlfn.XLOOKUP(Table1[[#This Row],[ScheduleWeekWritten]],Table3[Game],100+Table3[Increase],Table1[[#This Row],[ScheduleWeekWritten]])</f>
        <v>9</v>
      </c>
      <c r="F655" t="b">
        <v>0</v>
      </c>
      <c r="G655" t="s">
        <v>33</v>
      </c>
      <c r="H655">
        <v>7</v>
      </c>
      <c r="I655">
        <v>9</v>
      </c>
      <c r="J655" t="s">
        <v>54</v>
      </c>
      <c r="K655" t="s">
        <v>55</v>
      </c>
      <c r="L655" t="str">
        <f>_xlfn.XLOOKUP(Table1[[#This Row],[TeamFavoriteID]],Table2[team_id],Table2[team_name],_xlfn.XLOOKUP(Table1[[#This Row],[TeamFavoriteID]],Table2[team_id_pfr],Table2[team_name],"Even"))</f>
        <v>Minnesota Vikings</v>
      </c>
      <c r="M655">
        <v>-8</v>
      </c>
      <c r="N655">
        <f>IF(Table1[[#This Row],[TeamFavorite]]=Table1[[#This Row],[TeamHome]],Table1[[#This Row],[ScoreAway]]-Table1[[#This Row],[ScoreHome]],Table1[[#This Row],[ScoreHome]]-Table1[[#This Row],[ScoreAway]])</f>
        <v>-2</v>
      </c>
      <c r="O655">
        <f>IF(Table1[[#This Row],[SpreadActual]]&lt;Table1[[#This Row],[SpreadFavorite]],1,0)</f>
        <v>0</v>
      </c>
      <c r="Q655" t="s">
        <v>36</v>
      </c>
      <c r="R655" t="b">
        <v>0</v>
      </c>
      <c r="S655">
        <v>28</v>
      </c>
      <c r="T655">
        <v>11</v>
      </c>
      <c r="U655">
        <v>71</v>
      </c>
    </row>
    <row r="656" spans="1:22" x14ac:dyDescent="0.2">
      <c r="A656" s="1">
        <v>25523</v>
      </c>
      <c r="B656">
        <v>1969</v>
      </c>
      <c r="C656">
        <f>_xlfn.MAXIFS(Table1[ScheduleWeekWritten],Table1[ScheduleSeason],Table1[[#This Row],[ScheduleSeason]])</f>
        <v>14</v>
      </c>
      <c r="D656">
        <v>9</v>
      </c>
      <c r="E656" cm="1">
        <f t="array" ref="E656">_xlfn.XLOOKUP(Table1[[#This Row],[ScheduleWeekWritten]],Table3[Game],100+Table3[Increase],Table1[[#This Row],[ScheduleWeekWritten]])</f>
        <v>9</v>
      </c>
      <c r="F656" t="b">
        <v>0</v>
      </c>
      <c r="G656" t="s">
        <v>50</v>
      </c>
      <c r="H656">
        <v>24</v>
      </c>
      <c r="I656">
        <v>25</v>
      </c>
      <c r="J656" t="s">
        <v>95</v>
      </c>
      <c r="K656" t="s">
        <v>90</v>
      </c>
      <c r="L656" t="str">
        <f>_xlfn.XLOOKUP(Table1[[#This Row],[TeamFavoriteID]],Table2[team_id],Table2[team_name],_xlfn.XLOOKUP(Table1[[#This Row],[TeamFavoriteID]],Table2[team_id_pfr],Table2[team_name],"Even"))</f>
        <v>New York Giants</v>
      </c>
      <c r="M656">
        <v>-2</v>
      </c>
      <c r="N656">
        <f>IF(Table1[[#This Row],[TeamFavorite]]=Table1[[#This Row],[TeamHome]],Table1[[#This Row],[ScoreAway]]-Table1[[#This Row],[ScoreHome]],Table1[[#This Row],[ScoreHome]]-Table1[[#This Row],[ScoreAway]])</f>
        <v>1</v>
      </c>
      <c r="O656">
        <f>IF(Table1[[#This Row],[SpreadActual]]&lt;Table1[[#This Row],[SpreadFavorite]],1,0)</f>
        <v>0</v>
      </c>
      <c r="Q656" t="s">
        <v>84</v>
      </c>
      <c r="R656" t="b">
        <v>0</v>
      </c>
      <c r="S656">
        <v>34</v>
      </c>
      <c r="T656">
        <v>16</v>
      </c>
      <c r="U656">
        <v>48</v>
      </c>
    </row>
    <row r="657" spans="1:21" x14ac:dyDescent="0.2">
      <c r="A657" s="1">
        <v>25523</v>
      </c>
      <c r="B657">
        <v>1969</v>
      </c>
      <c r="C657">
        <f>_xlfn.MAXIFS(Table1[ScheduleWeekWritten],Table1[ScheduleSeason],Table1[[#This Row],[ScheduleSeason]])</f>
        <v>14</v>
      </c>
      <c r="D657">
        <v>10</v>
      </c>
      <c r="E657" cm="1">
        <f t="array" ref="E657">_xlfn.XLOOKUP(Table1[[#This Row],[ScheduleWeekWritten]],Table3[Game],100+Table3[Increase],Table1[[#This Row],[ScheduleWeekWritten]])</f>
        <v>10</v>
      </c>
      <c r="F657" t="b">
        <v>0</v>
      </c>
      <c r="G657" t="s">
        <v>31</v>
      </c>
      <c r="H657">
        <v>16</v>
      </c>
      <c r="I657">
        <v>34</v>
      </c>
      <c r="J657" t="s">
        <v>42</v>
      </c>
      <c r="K657" t="s">
        <v>75</v>
      </c>
      <c r="L657" t="str">
        <f>_xlfn.XLOOKUP(Table1[[#This Row],[TeamFavoriteID]],Table2[team_id],Table2[team_name],_xlfn.XLOOKUP(Table1[[#This Row],[TeamFavoriteID]],Table2[team_id_pfr],Table2[team_name],"Even"))</f>
        <v>Kansas City Chiefs</v>
      </c>
      <c r="M657">
        <v>-4</v>
      </c>
      <c r="N657">
        <f>IF(Table1[[#This Row],[TeamFavorite]]=Table1[[#This Row],[TeamHome]],Table1[[#This Row],[ScoreAway]]-Table1[[#This Row],[ScoreHome]],Table1[[#This Row],[ScoreHome]]-Table1[[#This Row],[ScoreAway]])</f>
        <v>-18</v>
      </c>
      <c r="O657">
        <f>IF(Table1[[#This Row],[SpreadActual]]&lt;Table1[[#This Row],[SpreadFavorite]],1,0)</f>
        <v>1</v>
      </c>
      <c r="Q657" t="s">
        <v>74</v>
      </c>
      <c r="R657" t="b">
        <v>0</v>
      </c>
    </row>
    <row r="658" spans="1:21" x14ac:dyDescent="0.2">
      <c r="A658" s="1">
        <v>25523</v>
      </c>
      <c r="B658">
        <v>1969</v>
      </c>
      <c r="C658">
        <f>_xlfn.MAXIFS(Table1[ScheduleWeekWritten],Table1[ScheduleSeason],Table1[[#This Row],[ScheduleSeason]])</f>
        <v>14</v>
      </c>
      <c r="D658">
        <v>10</v>
      </c>
      <c r="E658" cm="1">
        <f t="array" ref="E658">_xlfn.XLOOKUP(Table1[[#This Row],[ScheduleWeekWritten]],Table3[Game],100+Table3[Increase],Table1[[#This Row],[ScheduleWeekWritten]])</f>
        <v>10</v>
      </c>
      <c r="F658" t="b">
        <v>0</v>
      </c>
      <c r="G658" t="s">
        <v>20</v>
      </c>
      <c r="H658">
        <v>21</v>
      </c>
      <c r="I658">
        <v>16</v>
      </c>
      <c r="J658" t="s">
        <v>27</v>
      </c>
      <c r="K658" t="s">
        <v>21</v>
      </c>
      <c r="L658" t="str">
        <f>_xlfn.XLOOKUP(Table1[[#This Row],[TeamFavoriteID]],Table2[team_id],Table2[team_name],_xlfn.XLOOKUP(Table1[[#This Row],[TeamFavoriteID]],Table2[team_id_pfr],Table2[team_name],"Even"))</f>
        <v>Las Vegas Raiders</v>
      </c>
      <c r="M658">
        <v>-14</v>
      </c>
      <c r="N658">
        <f>IF(Table1[[#This Row],[TeamFavorite]]=Table1[[#This Row],[TeamHome]],Table1[[#This Row],[ScoreAway]]-Table1[[#This Row],[ScoreHome]],Table1[[#This Row],[ScoreHome]]-Table1[[#This Row],[ScoreAway]])</f>
        <v>5</v>
      </c>
      <c r="O658">
        <f>IF(Table1[[#This Row],[SpreadActual]]&lt;Table1[[#This Row],[SpreadFavorite]],1,0)</f>
        <v>0</v>
      </c>
      <c r="Q658" t="s">
        <v>76</v>
      </c>
      <c r="R658" t="b">
        <v>0</v>
      </c>
    </row>
    <row r="659" spans="1:21" x14ac:dyDescent="0.2">
      <c r="A659" s="1">
        <v>25523</v>
      </c>
      <c r="B659">
        <v>1969</v>
      </c>
      <c r="C659">
        <f>_xlfn.MAXIFS(Table1[ScheduleWeekWritten],Table1[ScheduleSeason],Table1[[#This Row],[ScheduleSeason]])</f>
        <v>14</v>
      </c>
      <c r="D659">
        <v>9</v>
      </c>
      <c r="E659" cm="1">
        <f t="array" ref="E659">_xlfn.XLOOKUP(Table1[[#This Row],[ScheduleWeekWritten]],Table3[Game],100+Table3[Increase],Table1[[#This Row],[ScheduleWeekWritten]])</f>
        <v>9</v>
      </c>
      <c r="F659" t="b">
        <v>0</v>
      </c>
      <c r="G659" t="s">
        <v>58</v>
      </c>
      <c r="H659">
        <v>17</v>
      </c>
      <c r="I659">
        <v>23</v>
      </c>
      <c r="J659" t="s">
        <v>39</v>
      </c>
      <c r="K659" t="s">
        <v>40</v>
      </c>
      <c r="L659" t="str">
        <f>_xlfn.XLOOKUP(Table1[[#This Row],[TeamFavoriteID]],Table2[team_id],Table2[team_name],_xlfn.XLOOKUP(Table1[[#This Row],[TeamFavoriteID]],Table2[team_id_pfr],Table2[team_name],"Even"))</f>
        <v>Los Angeles Rams</v>
      </c>
      <c r="M659">
        <v>-10</v>
      </c>
      <c r="N659">
        <f>IF(Table1[[#This Row],[TeamFavorite]]=Table1[[#This Row],[TeamHome]],Table1[[#This Row],[ScoreAway]]-Table1[[#This Row],[ScoreHome]],Table1[[#This Row],[ScoreHome]]-Table1[[#This Row],[ScoreAway]])</f>
        <v>-6</v>
      </c>
      <c r="O659">
        <f>IF(Table1[[#This Row],[SpreadActual]]&lt;Table1[[#This Row],[SpreadFavorite]],1,0)</f>
        <v>0</v>
      </c>
      <c r="Q659" t="s">
        <v>78</v>
      </c>
      <c r="R659" t="b">
        <v>0</v>
      </c>
      <c r="S659">
        <v>34</v>
      </c>
      <c r="T659">
        <v>12</v>
      </c>
      <c r="U659">
        <v>49</v>
      </c>
    </row>
    <row r="660" spans="1:21" x14ac:dyDescent="0.2">
      <c r="A660" s="1">
        <v>25523</v>
      </c>
      <c r="B660">
        <v>1969</v>
      </c>
      <c r="C660">
        <f>_xlfn.MAXIFS(Table1[ScheduleWeekWritten],Table1[ScheduleSeason],Table1[[#This Row],[ScheduleSeason]])</f>
        <v>14</v>
      </c>
      <c r="D660">
        <v>9</v>
      </c>
      <c r="E660" cm="1">
        <f t="array" ref="E660">_xlfn.XLOOKUP(Table1[[#This Row],[ScheduleWeekWritten]],Table3[Game],100+Table3[Increase],Table1[[#This Row],[ScheduleWeekWritten]])</f>
        <v>9</v>
      </c>
      <c r="F660" t="b">
        <v>0</v>
      </c>
      <c r="G660" t="s">
        <v>49</v>
      </c>
      <c r="H660">
        <v>3</v>
      </c>
      <c r="I660">
        <v>24</v>
      </c>
      <c r="J660" t="s">
        <v>62</v>
      </c>
      <c r="K660" t="s">
        <v>63</v>
      </c>
      <c r="L660" t="str">
        <f>_xlfn.XLOOKUP(Table1[[#This Row],[TeamFavoriteID]],Table2[team_id],Table2[team_name],_xlfn.XLOOKUP(Table1[[#This Row],[TeamFavoriteID]],Table2[team_id_pfr],Table2[team_name],"Even"))</f>
        <v>Cleveland Browns</v>
      </c>
      <c r="M660">
        <v>-9</v>
      </c>
      <c r="N660">
        <f>IF(Table1[[#This Row],[TeamFavorite]]=Table1[[#This Row],[TeamHome]],Table1[[#This Row],[ScoreAway]]-Table1[[#This Row],[ScoreHome]],Table1[[#This Row],[ScoreHome]]-Table1[[#This Row],[ScoreAway]])</f>
        <v>-21</v>
      </c>
      <c r="O660">
        <f>IF(Table1[[#This Row],[SpreadActual]]&lt;Table1[[#This Row],[SpreadFavorite]],1,0)</f>
        <v>1</v>
      </c>
      <c r="Q660" t="s">
        <v>52</v>
      </c>
      <c r="R660" t="b">
        <v>0</v>
      </c>
      <c r="S660">
        <v>28</v>
      </c>
      <c r="T660">
        <v>12</v>
      </c>
      <c r="U660">
        <v>71</v>
      </c>
    </row>
    <row r="661" spans="1:21" x14ac:dyDescent="0.2">
      <c r="A661" s="1">
        <v>25523</v>
      </c>
      <c r="B661">
        <v>1969</v>
      </c>
      <c r="C661">
        <f>_xlfn.MAXIFS(Table1[ScheduleWeekWritten],Table1[ScheduleSeason],Table1[[#This Row],[ScheduleSeason]])</f>
        <v>14</v>
      </c>
      <c r="D661">
        <v>9</v>
      </c>
      <c r="E661" cm="1">
        <f t="array" ref="E661">_xlfn.XLOOKUP(Table1[[#This Row],[ScheduleWeekWritten]],Table3[Game],100+Table3[Increase],Table1[[#This Row],[ScheduleWeekWritten]])</f>
        <v>9</v>
      </c>
      <c r="F661" t="b">
        <v>0</v>
      </c>
      <c r="G661" t="s">
        <v>53</v>
      </c>
      <c r="H661">
        <v>20</v>
      </c>
      <c r="I661">
        <v>17</v>
      </c>
      <c r="J661" t="s">
        <v>34</v>
      </c>
      <c r="K661" t="s">
        <v>72</v>
      </c>
      <c r="L661" t="str">
        <f>_xlfn.XLOOKUP(Table1[[#This Row],[TeamFavoriteID]],Table2[team_id],Table2[team_name],_xlfn.XLOOKUP(Table1[[#This Row],[TeamFavoriteID]],Table2[team_id_pfr],Table2[team_name],"Even"))</f>
        <v>Baltimore Colts</v>
      </c>
      <c r="M661">
        <v>-3</v>
      </c>
      <c r="N661">
        <f>IF(Table1[[#This Row],[TeamFavorite]]=Table1[[#This Row],[TeamHome]],Table1[[#This Row],[ScoreAway]]-Table1[[#This Row],[ScoreHome]],Table1[[#This Row],[ScoreHome]]-Table1[[#This Row],[ScoreAway]])</f>
        <v>3</v>
      </c>
      <c r="O661">
        <f>IF(Table1[[#This Row],[SpreadActual]]&lt;Table1[[#This Row],[SpreadFavorite]],1,0)</f>
        <v>0</v>
      </c>
      <c r="Q661" t="s">
        <v>56</v>
      </c>
      <c r="R661" t="b">
        <v>0</v>
      </c>
      <c r="S661">
        <v>57</v>
      </c>
      <c r="T661">
        <v>14</v>
      </c>
      <c r="U661">
        <v>76</v>
      </c>
    </row>
    <row r="662" spans="1:21" x14ac:dyDescent="0.2">
      <c r="A662" s="1">
        <v>25523</v>
      </c>
      <c r="B662">
        <v>1969</v>
      </c>
      <c r="C662">
        <f>_xlfn.MAXIFS(Table1[ScheduleWeekWritten],Table1[ScheduleSeason],Table1[[#This Row],[ScheduleSeason]])</f>
        <v>14</v>
      </c>
      <c r="D662">
        <v>9</v>
      </c>
      <c r="E662" cm="1">
        <f t="array" ref="E662">_xlfn.XLOOKUP(Table1[[#This Row],[ScheduleWeekWritten]],Table3[Game],100+Table3[Increase],Table1[[#This Row],[ScheduleWeekWritten]])</f>
        <v>9</v>
      </c>
      <c r="F662" t="b">
        <v>0</v>
      </c>
      <c r="G662" t="s">
        <v>61</v>
      </c>
      <c r="H662">
        <v>28</v>
      </c>
      <c r="I662">
        <v>41</v>
      </c>
      <c r="J662" t="s">
        <v>67</v>
      </c>
      <c r="K662" t="s">
        <v>68</v>
      </c>
      <c r="L662" t="str">
        <f>_xlfn.XLOOKUP(Table1[[#This Row],[TeamFavoriteID]],Table2[team_id],Table2[team_name],_xlfn.XLOOKUP(Table1[[#This Row],[TeamFavoriteID]],Table2[team_id_pfr],Table2[team_name],"Even"))</f>
        <v>Dallas Cowboys</v>
      </c>
      <c r="M662">
        <v>-8</v>
      </c>
      <c r="N662">
        <f>IF(Table1[[#This Row],[TeamFavorite]]=Table1[[#This Row],[TeamHome]],Table1[[#This Row],[ScoreAway]]-Table1[[#This Row],[ScoreHome]],Table1[[#This Row],[ScoreHome]]-Table1[[#This Row],[ScoreAway]])</f>
        <v>-13</v>
      </c>
      <c r="O662">
        <f>IF(Table1[[#This Row],[SpreadActual]]&lt;Table1[[#This Row],[SpreadFavorite]],1,0)</f>
        <v>1</v>
      </c>
      <c r="Q662" t="s">
        <v>64</v>
      </c>
      <c r="R662" t="b">
        <v>0</v>
      </c>
      <c r="S662">
        <v>33</v>
      </c>
      <c r="T662">
        <v>8</v>
      </c>
      <c r="U662">
        <v>58</v>
      </c>
    </row>
    <row r="663" spans="1:21" x14ac:dyDescent="0.2">
      <c r="A663" s="1">
        <v>25530</v>
      </c>
      <c r="B663">
        <v>1969</v>
      </c>
      <c r="C663">
        <f>_xlfn.MAXIFS(Table1[ScheduleWeekWritten],Table1[ScheduleSeason],Table1[[#This Row],[ScheduleSeason]])</f>
        <v>14</v>
      </c>
      <c r="D663">
        <v>11</v>
      </c>
      <c r="E663" cm="1">
        <f t="array" ref="E663">_xlfn.XLOOKUP(Table1[[#This Row],[ScheduleWeekWritten]],Table3[Game],100+Table3[Increase],Table1[[#This Row],[ScheduleWeekWritten]])</f>
        <v>11</v>
      </c>
      <c r="F663" t="b">
        <v>0</v>
      </c>
      <c r="G663" t="s">
        <v>37</v>
      </c>
      <c r="H663">
        <v>35</v>
      </c>
      <c r="I663">
        <v>21</v>
      </c>
      <c r="J663" t="s">
        <v>28</v>
      </c>
      <c r="K663" t="s">
        <v>70</v>
      </c>
      <c r="L663" t="str">
        <f>_xlfn.XLOOKUP(Table1[[#This Row],[TeamFavoriteID]],Table2[team_id],Table2[team_name],_xlfn.XLOOKUP(Table1[[#This Row],[TeamFavoriteID]],Table2[team_id_pfr],Table2[team_name],"Even"))</f>
        <v>Boston Patriots</v>
      </c>
      <c r="M663">
        <v>-4</v>
      </c>
      <c r="N663">
        <f>IF(Table1[[#This Row],[TeamFavorite]]=Table1[[#This Row],[TeamHome]],Table1[[#This Row],[ScoreAway]]-Table1[[#This Row],[ScoreHome]],Table1[[#This Row],[ScoreHome]]-Table1[[#This Row],[ScoreAway]])</f>
        <v>-14</v>
      </c>
      <c r="O663">
        <f>IF(Table1[[#This Row],[SpreadActual]]&lt;Table1[[#This Row],[SpreadFavorite]],1,0)</f>
        <v>1</v>
      </c>
      <c r="Q663" t="s">
        <v>97</v>
      </c>
      <c r="R663" t="b">
        <v>0</v>
      </c>
    </row>
    <row r="664" spans="1:21" x14ac:dyDescent="0.2">
      <c r="A664" s="1">
        <v>25530</v>
      </c>
      <c r="B664">
        <v>1969</v>
      </c>
      <c r="C664">
        <f>_xlfn.MAXIFS(Table1[ScheduleWeekWritten],Table1[ScheduleSeason],Table1[[#This Row],[ScheduleSeason]])</f>
        <v>14</v>
      </c>
      <c r="D664">
        <v>10</v>
      </c>
      <c r="E664" cm="1">
        <f t="array" ref="E664">_xlfn.XLOOKUP(Table1[[#This Row],[ScheduleWeekWritten]],Table3[Game],100+Table3[Increase],Table1[[#This Row],[ScheduleWeekWritten]])</f>
        <v>10</v>
      </c>
      <c r="F664" t="b">
        <v>0</v>
      </c>
      <c r="G664" t="s">
        <v>46</v>
      </c>
      <c r="H664">
        <v>21</v>
      </c>
      <c r="I664">
        <v>24</v>
      </c>
      <c r="J664" t="s">
        <v>34</v>
      </c>
      <c r="K664" t="s">
        <v>72</v>
      </c>
      <c r="L664" t="str">
        <f>_xlfn.XLOOKUP(Table1[[#This Row],[TeamFavoriteID]],Table2[team_id],Table2[team_name],_xlfn.XLOOKUP(Table1[[#This Row],[TeamFavoriteID]],Table2[team_id_pfr],Table2[team_name],"Even"))</f>
        <v>Baltimore Colts</v>
      </c>
      <c r="M664">
        <v>-3.5</v>
      </c>
      <c r="N664">
        <f>IF(Table1[[#This Row],[TeamFavorite]]=Table1[[#This Row],[TeamHome]],Table1[[#This Row],[ScoreAway]]-Table1[[#This Row],[ScoreHome]],Table1[[#This Row],[ScoreHome]]-Table1[[#This Row],[ScoreAway]])</f>
        <v>-3</v>
      </c>
      <c r="O664">
        <f>IF(Table1[[#This Row],[SpreadActual]]&lt;Table1[[#This Row],[SpreadFavorite]],1,0)</f>
        <v>0</v>
      </c>
      <c r="Q664" t="s">
        <v>86</v>
      </c>
      <c r="R664" t="b">
        <v>0</v>
      </c>
      <c r="S664">
        <v>42</v>
      </c>
      <c r="T664">
        <v>7</v>
      </c>
      <c r="U664">
        <v>74</v>
      </c>
    </row>
    <row r="665" spans="1:21" x14ac:dyDescent="0.2">
      <c r="A665" s="1">
        <v>25530</v>
      </c>
      <c r="B665">
        <v>1969</v>
      </c>
      <c r="C665">
        <f>_xlfn.MAXIFS(Table1[ScheduleWeekWritten],Table1[ScheduleSeason],Table1[[#This Row],[ScheduleSeason]])</f>
        <v>14</v>
      </c>
      <c r="D665">
        <v>10</v>
      </c>
      <c r="E665" cm="1">
        <f t="array" ref="E665">_xlfn.XLOOKUP(Table1[[#This Row],[ScheduleWeekWritten]],Table3[Game],100+Table3[Increase],Table1[[#This Row],[ScheduleWeekWritten]])</f>
        <v>10</v>
      </c>
      <c r="F665" t="b">
        <v>0</v>
      </c>
      <c r="G665" t="s">
        <v>62</v>
      </c>
      <c r="H665">
        <v>28</v>
      </c>
      <c r="I665">
        <v>17</v>
      </c>
      <c r="J665" t="s">
        <v>50</v>
      </c>
      <c r="K665" t="s">
        <v>63</v>
      </c>
      <c r="L665" t="str">
        <f>_xlfn.XLOOKUP(Table1[[#This Row],[TeamFavoriteID]],Table2[team_id],Table2[team_name],_xlfn.XLOOKUP(Table1[[#This Row],[TeamFavoriteID]],Table2[team_id_pfr],Table2[team_name],"Even"))</f>
        <v>Cleveland Browns</v>
      </c>
      <c r="M665">
        <v>-13</v>
      </c>
      <c r="N665">
        <f>IF(Table1[[#This Row],[TeamFavorite]]=Table1[[#This Row],[TeamHome]],Table1[[#This Row],[ScoreAway]]-Table1[[#This Row],[ScoreHome]],Table1[[#This Row],[ScoreHome]]-Table1[[#This Row],[ScoreAway]])</f>
        <v>-11</v>
      </c>
      <c r="O665">
        <f>IF(Table1[[#This Row],[SpreadActual]]&lt;Table1[[#This Row],[SpreadFavorite]],1,0)</f>
        <v>0</v>
      </c>
      <c r="Q665" t="s">
        <v>66</v>
      </c>
      <c r="R665" t="b">
        <v>0</v>
      </c>
      <c r="S665">
        <v>44</v>
      </c>
      <c r="T665">
        <v>10</v>
      </c>
      <c r="U665">
        <v>64</v>
      </c>
    </row>
    <row r="666" spans="1:21" x14ac:dyDescent="0.2">
      <c r="A666" s="1">
        <v>25530</v>
      </c>
      <c r="B666">
        <v>1969</v>
      </c>
      <c r="C666">
        <f>_xlfn.MAXIFS(Table1[ScheduleWeekWritten],Table1[ScheduleSeason],Table1[[#This Row],[ScheduleSeason]])</f>
        <v>14</v>
      </c>
      <c r="D666">
        <v>10</v>
      </c>
      <c r="E666" cm="1">
        <f t="array" ref="E666">_xlfn.XLOOKUP(Table1[[#This Row],[ScheduleWeekWritten]],Table3[Game],100+Table3[Increase],Table1[[#This Row],[ScheduleWeekWritten]])</f>
        <v>10</v>
      </c>
      <c r="F666" t="b">
        <v>0</v>
      </c>
      <c r="G666" t="s">
        <v>33</v>
      </c>
      <c r="H666">
        <v>10</v>
      </c>
      <c r="I666">
        <v>16</v>
      </c>
      <c r="J666" t="s">
        <v>45</v>
      </c>
      <c r="K666" t="s">
        <v>35</v>
      </c>
      <c r="L666" t="str">
        <f>_xlfn.XLOOKUP(Table1[[#This Row],[TeamFavoriteID]],Table2[team_id],Table2[team_name],_xlfn.XLOOKUP(Table1[[#This Row],[TeamFavoriteID]],Table2[team_id_pfr],Table2[team_name],"Even"))</f>
        <v>Green Bay Packers</v>
      </c>
      <c r="M666">
        <v>-4</v>
      </c>
      <c r="N666">
        <f>IF(Table1[[#This Row],[TeamFavorite]]=Table1[[#This Row],[TeamHome]],Table1[[#This Row],[ScoreAway]]-Table1[[#This Row],[ScoreHome]],Table1[[#This Row],[ScoreHome]]-Table1[[#This Row],[ScoreAway]])</f>
        <v>6</v>
      </c>
      <c r="O666">
        <f>IF(Table1[[#This Row],[SpreadActual]]&lt;Table1[[#This Row],[SpreadFavorite]],1,0)</f>
        <v>0</v>
      </c>
      <c r="Q666" t="s">
        <v>82</v>
      </c>
      <c r="R666" t="b">
        <v>0</v>
      </c>
      <c r="S666">
        <v>31</v>
      </c>
      <c r="T666">
        <v>9</v>
      </c>
      <c r="U666">
        <v>67</v>
      </c>
    </row>
    <row r="667" spans="1:21" x14ac:dyDescent="0.2">
      <c r="A667" s="1">
        <v>25530</v>
      </c>
      <c r="B667">
        <v>1969</v>
      </c>
      <c r="C667">
        <f>_xlfn.MAXIFS(Table1[ScheduleWeekWritten],Table1[ScheduleSeason],Table1[[#This Row],[ScheduleSeason]])</f>
        <v>14</v>
      </c>
      <c r="D667">
        <v>11</v>
      </c>
      <c r="E667" cm="1">
        <f t="array" ref="E667">_xlfn.XLOOKUP(Table1[[#This Row],[ScheduleWeekWritten]],Table3[Game],100+Table3[Increase],Table1[[#This Row],[ScheduleWeekWritten]])</f>
        <v>11</v>
      </c>
      <c r="F667" t="b">
        <v>0</v>
      </c>
      <c r="G667" t="s">
        <v>42</v>
      </c>
      <c r="H667">
        <v>24</v>
      </c>
      <c r="I667">
        <v>27</v>
      </c>
      <c r="J667" t="s">
        <v>20</v>
      </c>
      <c r="K667" t="s">
        <v>75</v>
      </c>
      <c r="L667" t="str">
        <f>_xlfn.XLOOKUP(Table1[[#This Row],[TeamFavoriteID]],Table2[team_id],Table2[team_name],_xlfn.XLOOKUP(Table1[[#This Row],[TeamFavoriteID]],Table2[team_id_pfr],Table2[team_name],"Even"))</f>
        <v>Kansas City Chiefs</v>
      </c>
      <c r="M667">
        <v>-4.5</v>
      </c>
      <c r="N667">
        <f>IF(Table1[[#This Row],[TeamFavorite]]=Table1[[#This Row],[TeamHome]],Table1[[#This Row],[ScoreAway]]-Table1[[#This Row],[ScoreHome]],Table1[[#This Row],[ScoreHome]]-Table1[[#This Row],[ScoreAway]])</f>
        <v>3</v>
      </c>
      <c r="O667">
        <f>IF(Table1[[#This Row],[SpreadActual]]&lt;Table1[[#This Row],[SpreadFavorite]],1,0)</f>
        <v>0</v>
      </c>
      <c r="Q667" t="s">
        <v>83</v>
      </c>
      <c r="R667" t="b">
        <v>0</v>
      </c>
    </row>
    <row r="668" spans="1:21" x14ac:dyDescent="0.2">
      <c r="A668" s="1">
        <v>25530</v>
      </c>
      <c r="B668">
        <v>1969</v>
      </c>
      <c r="C668">
        <f>_xlfn.MAXIFS(Table1[ScheduleWeekWritten],Table1[ScheduleSeason],Table1[[#This Row],[ScheduleSeason]])</f>
        <v>14</v>
      </c>
      <c r="D668">
        <v>10</v>
      </c>
      <c r="E668" cm="1">
        <f t="array" ref="E668">_xlfn.XLOOKUP(Table1[[#This Row],[ScheduleWeekWritten]],Table3[Game],100+Table3[Increase],Table1[[#This Row],[ScheduleWeekWritten]])</f>
        <v>10</v>
      </c>
      <c r="F668" t="b">
        <v>0</v>
      </c>
      <c r="G668" t="s">
        <v>39</v>
      </c>
      <c r="H668">
        <v>24</v>
      </c>
      <c r="I668">
        <v>23</v>
      </c>
      <c r="J668" t="s">
        <v>67</v>
      </c>
      <c r="K668" t="s">
        <v>40</v>
      </c>
      <c r="L668" t="str">
        <f>_xlfn.XLOOKUP(Table1[[#This Row],[TeamFavoriteID]],Table2[team_id],Table2[team_name],_xlfn.XLOOKUP(Table1[[#This Row],[TeamFavoriteID]],Table2[team_id_pfr],Table2[team_name],"Even"))</f>
        <v>Los Angeles Rams</v>
      </c>
      <c r="M668">
        <v>-3.5</v>
      </c>
      <c r="N668">
        <f>IF(Table1[[#This Row],[TeamFavorite]]=Table1[[#This Row],[TeamHome]],Table1[[#This Row],[ScoreAway]]-Table1[[#This Row],[ScoreHome]],Table1[[#This Row],[ScoreHome]]-Table1[[#This Row],[ScoreAway]])</f>
        <v>-1</v>
      </c>
      <c r="O668">
        <f>IF(Table1[[#This Row],[SpreadActual]]&lt;Table1[[#This Row],[SpreadFavorite]],1,0)</f>
        <v>0</v>
      </c>
      <c r="Q668" t="s">
        <v>65</v>
      </c>
      <c r="R668" t="b">
        <v>0</v>
      </c>
      <c r="S668">
        <v>59</v>
      </c>
      <c r="T668">
        <v>7</v>
      </c>
      <c r="U668">
        <v>59</v>
      </c>
    </row>
    <row r="669" spans="1:21" x14ac:dyDescent="0.2">
      <c r="A669" s="1">
        <v>25530</v>
      </c>
      <c r="B669">
        <v>1969</v>
      </c>
      <c r="C669">
        <f>_xlfn.MAXIFS(Table1[ScheduleWeekWritten],Table1[ScheduleSeason],Table1[[#This Row],[ScheduleSeason]])</f>
        <v>14</v>
      </c>
      <c r="D669">
        <v>11</v>
      </c>
      <c r="E669" cm="1">
        <f t="array" ref="E669">_xlfn.XLOOKUP(Table1[[#This Row],[ScheduleWeekWritten]],Table3[Game],100+Table3[Increase],Table1[[#This Row],[ScheduleWeekWritten]])</f>
        <v>11</v>
      </c>
      <c r="F669" t="b">
        <v>0</v>
      </c>
      <c r="G669" t="s">
        <v>19</v>
      </c>
      <c r="H669">
        <v>7</v>
      </c>
      <c r="I669">
        <v>32</v>
      </c>
      <c r="J669" t="s">
        <v>23</v>
      </c>
      <c r="K669" t="s">
        <v>25</v>
      </c>
      <c r="L669" t="str">
        <f>_xlfn.XLOOKUP(Table1[[#This Row],[TeamFavoriteID]],Table2[team_id],Table2[team_name],_xlfn.XLOOKUP(Table1[[#This Row],[TeamFavoriteID]],Table2[team_id_pfr],Table2[team_name],"Even"))</f>
        <v>Houston Oilers</v>
      </c>
      <c r="M669">
        <v>-6</v>
      </c>
      <c r="N669">
        <f>IF(Table1[[#This Row],[TeamFavorite]]=Table1[[#This Row],[TeamHome]],Table1[[#This Row],[ScoreAway]]-Table1[[#This Row],[ScoreHome]],Table1[[#This Row],[ScoreHome]]-Table1[[#This Row],[ScoreAway]])</f>
        <v>-25</v>
      </c>
      <c r="O669">
        <f>IF(Table1[[#This Row],[SpreadActual]]&lt;Table1[[#This Row],[SpreadFavorite]],1,0)</f>
        <v>1</v>
      </c>
      <c r="Q669" t="s">
        <v>22</v>
      </c>
      <c r="R669" t="b">
        <v>0</v>
      </c>
    </row>
    <row r="670" spans="1:21" x14ac:dyDescent="0.2">
      <c r="A670" s="1">
        <v>25530</v>
      </c>
      <c r="B670">
        <v>1969</v>
      </c>
      <c r="C670">
        <f>_xlfn.MAXIFS(Table1[ScheduleWeekWritten],Table1[ScheduleSeason],Table1[[#This Row],[ScheduleSeason]])</f>
        <v>14</v>
      </c>
      <c r="D670">
        <v>10</v>
      </c>
      <c r="E670" cm="1">
        <f t="array" ref="E670">_xlfn.XLOOKUP(Table1[[#This Row],[ScheduleWeekWritten]],Table3[Game],100+Table3[Increase],Table1[[#This Row],[ScheduleWeekWritten]])</f>
        <v>10</v>
      </c>
      <c r="F670" t="b">
        <v>0</v>
      </c>
      <c r="G670" t="s">
        <v>54</v>
      </c>
      <c r="H670">
        <v>52</v>
      </c>
      <c r="I670">
        <v>14</v>
      </c>
      <c r="J670" t="s">
        <v>49</v>
      </c>
      <c r="K670" t="s">
        <v>55</v>
      </c>
      <c r="L670" t="str">
        <f>_xlfn.XLOOKUP(Table1[[#This Row],[TeamFavoriteID]],Table2[team_id],Table2[team_name],_xlfn.XLOOKUP(Table1[[#This Row],[TeamFavoriteID]],Table2[team_id_pfr],Table2[team_name],"Even"))</f>
        <v>Minnesota Vikings</v>
      </c>
      <c r="M670">
        <v>-19</v>
      </c>
      <c r="N670">
        <f>IF(Table1[[#This Row],[TeamFavorite]]=Table1[[#This Row],[TeamHome]],Table1[[#This Row],[ScoreAway]]-Table1[[#This Row],[ScoreHome]],Table1[[#This Row],[ScoreHome]]-Table1[[#This Row],[ScoreAway]])</f>
        <v>-38</v>
      </c>
      <c r="O670">
        <f>IF(Table1[[#This Row],[SpreadActual]]&lt;Table1[[#This Row],[SpreadFavorite]],1,0)</f>
        <v>1</v>
      </c>
      <c r="Q670" t="s">
        <v>73</v>
      </c>
      <c r="R670" t="b">
        <v>0</v>
      </c>
      <c r="S670">
        <v>32</v>
      </c>
      <c r="T670">
        <v>7</v>
      </c>
      <c r="U670">
        <v>85</v>
      </c>
    </row>
    <row r="671" spans="1:21" x14ac:dyDescent="0.2">
      <c r="A671" s="1">
        <v>25530</v>
      </c>
      <c r="B671">
        <v>1969</v>
      </c>
      <c r="C671">
        <f>_xlfn.MAXIFS(Table1[ScheduleWeekWritten],Table1[ScheduleSeason],Table1[[#This Row],[ScheduleSeason]])</f>
        <v>14</v>
      </c>
      <c r="D671">
        <v>10</v>
      </c>
      <c r="E671" cm="1">
        <f t="array" ref="E671">_xlfn.XLOOKUP(Table1[[#This Row],[ScheduleWeekWritten]],Table3[Game],100+Table3[Increase],Table1[[#This Row],[ScheduleWeekWritten]])</f>
        <v>10</v>
      </c>
      <c r="F671" t="b">
        <v>0</v>
      </c>
      <c r="G671" t="s">
        <v>95</v>
      </c>
      <c r="H671">
        <v>43</v>
      </c>
      <c r="I671">
        <v>38</v>
      </c>
      <c r="J671" t="s">
        <v>53</v>
      </c>
      <c r="K671" t="s">
        <v>87</v>
      </c>
      <c r="L671" t="str">
        <f>_xlfn.XLOOKUP(Table1[[#This Row],[TeamFavoriteID]],Table2[team_id],Table2[team_name],_xlfn.XLOOKUP(Table1[[#This Row],[TeamFavoriteID]],Table2[team_id_pfr],Table2[team_name],"Even"))</f>
        <v>San Francisco 49ers</v>
      </c>
      <c r="M671">
        <v>-4</v>
      </c>
      <c r="N671">
        <f>IF(Table1[[#This Row],[TeamFavorite]]=Table1[[#This Row],[TeamHome]],Table1[[#This Row],[ScoreAway]]-Table1[[#This Row],[ScoreHome]],Table1[[#This Row],[ScoreHome]]-Table1[[#This Row],[ScoreAway]])</f>
        <v>5</v>
      </c>
      <c r="O671">
        <f>IF(Table1[[#This Row],[SpreadActual]]&lt;Table1[[#This Row],[SpreadFavorite]],1,0)</f>
        <v>0</v>
      </c>
      <c r="Q671" t="s">
        <v>96</v>
      </c>
      <c r="R671" t="b">
        <v>0</v>
      </c>
      <c r="S671">
        <v>62</v>
      </c>
      <c r="T671">
        <v>8</v>
      </c>
      <c r="U671">
        <v>75</v>
      </c>
    </row>
    <row r="672" spans="1:21" x14ac:dyDescent="0.2">
      <c r="A672" s="1">
        <v>25530</v>
      </c>
      <c r="B672">
        <v>1969</v>
      </c>
      <c r="C672">
        <f>_xlfn.MAXIFS(Table1[ScheduleWeekWritten],Table1[ScheduleSeason],Table1[[#This Row],[ScheduleSeason]])</f>
        <v>14</v>
      </c>
      <c r="D672">
        <v>11</v>
      </c>
      <c r="E672" cm="1">
        <f t="array" ref="E672">_xlfn.XLOOKUP(Table1[[#This Row],[ScheduleWeekWritten]],Table3[Game],100+Table3[Increase],Table1[[#This Row],[ScheduleWeekWritten]])</f>
        <v>11</v>
      </c>
      <c r="F672" t="b">
        <v>0</v>
      </c>
      <c r="G672" t="s">
        <v>31</v>
      </c>
      <c r="H672">
        <v>40</v>
      </c>
      <c r="I672">
        <v>7</v>
      </c>
      <c r="J672" t="s">
        <v>101</v>
      </c>
      <c r="K672" t="s">
        <v>32</v>
      </c>
      <c r="L672" t="str">
        <f>_xlfn.XLOOKUP(Table1[[#This Row],[TeamFavoriteID]],Table2[team_id],Table2[team_name],_xlfn.XLOOKUP(Table1[[#This Row],[TeamFavoriteID]],Table2[team_id_pfr],Table2[team_name],"Even"))</f>
        <v>New York Jets</v>
      </c>
      <c r="M672">
        <v>-9.5</v>
      </c>
      <c r="N672">
        <f>IF(Table1[[#This Row],[TeamFavorite]]=Table1[[#This Row],[TeamHome]],Table1[[#This Row],[ScoreAway]]-Table1[[#This Row],[ScoreHome]],Table1[[#This Row],[ScoreHome]]-Table1[[#This Row],[ScoreAway]])</f>
        <v>-33</v>
      </c>
      <c r="O672">
        <f>IF(Table1[[#This Row],[SpreadActual]]&lt;Table1[[#This Row],[SpreadFavorite]],1,0)</f>
        <v>1</v>
      </c>
      <c r="Q672" t="s">
        <v>74</v>
      </c>
      <c r="R672" t="b">
        <v>0</v>
      </c>
    </row>
    <row r="673" spans="1:22" x14ac:dyDescent="0.2">
      <c r="A673" s="1">
        <v>25530</v>
      </c>
      <c r="B673">
        <v>1969</v>
      </c>
      <c r="C673">
        <f>_xlfn.MAXIFS(Table1[ScheduleWeekWritten],Table1[ScheduleSeason],Table1[[#This Row],[ScheduleSeason]])</f>
        <v>14</v>
      </c>
      <c r="D673">
        <v>11</v>
      </c>
      <c r="E673" cm="1">
        <f t="array" ref="E673">_xlfn.XLOOKUP(Table1[[#This Row],[ScheduleWeekWritten]],Table3[Game],100+Table3[Increase],Table1[[#This Row],[ScheduleWeekWritten]])</f>
        <v>11</v>
      </c>
      <c r="F673" t="b">
        <v>0</v>
      </c>
      <c r="G673" t="s">
        <v>27</v>
      </c>
      <c r="H673">
        <v>45</v>
      </c>
      <c r="I673">
        <v>24</v>
      </c>
      <c r="J673" t="s">
        <v>24</v>
      </c>
      <c r="K673" t="s">
        <v>29</v>
      </c>
      <c r="L673" t="str">
        <f>_xlfn.XLOOKUP(Table1[[#This Row],[TeamFavoriteID]],Table2[team_id],Table2[team_name],_xlfn.XLOOKUP(Table1[[#This Row],[TeamFavoriteID]],Table2[team_id_pfr],Table2[team_name],"Even"))</f>
        <v>Los Angeles Chargers</v>
      </c>
      <c r="M673">
        <v>-4</v>
      </c>
      <c r="N673">
        <f>IF(Table1[[#This Row],[TeamFavorite]]=Table1[[#This Row],[TeamHome]],Table1[[#This Row],[ScoreAway]]-Table1[[#This Row],[ScoreHome]],Table1[[#This Row],[ScoreHome]]-Table1[[#This Row],[ScoreAway]])</f>
        <v>21</v>
      </c>
      <c r="O673">
        <f>IF(Table1[[#This Row],[SpreadActual]]&lt;Table1[[#This Row],[SpreadFavorite]],1,0)</f>
        <v>0</v>
      </c>
      <c r="Q673" t="s">
        <v>94</v>
      </c>
      <c r="R673" t="b">
        <v>0</v>
      </c>
    </row>
    <row r="674" spans="1:22" x14ac:dyDescent="0.2">
      <c r="A674" s="1">
        <v>25530</v>
      </c>
      <c r="B674">
        <v>1969</v>
      </c>
      <c r="C674">
        <f>_xlfn.MAXIFS(Table1[ScheduleWeekWritten],Table1[ScheduleSeason],Table1[[#This Row],[ScheduleSeason]])</f>
        <v>14</v>
      </c>
      <c r="D674">
        <v>10</v>
      </c>
      <c r="E674" cm="1">
        <f t="array" ref="E674">_xlfn.XLOOKUP(Table1[[#This Row],[ScheduleWeekWritten]],Table3[Game],100+Table3[Increase],Table1[[#This Row],[ScheduleWeekWritten]])</f>
        <v>10</v>
      </c>
      <c r="F674" t="b">
        <v>0</v>
      </c>
      <c r="G674" t="s">
        <v>57</v>
      </c>
      <c r="H674">
        <v>30</v>
      </c>
      <c r="I674">
        <v>34</v>
      </c>
      <c r="J674" t="s">
        <v>58</v>
      </c>
      <c r="K674" t="s">
        <v>59</v>
      </c>
      <c r="L674" t="str">
        <f>_xlfn.XLOOKUP(Table1[[#This Row],[TeamFavoriteID]],Table2[team_id],Table2[team_name],_xlfn.XLOOKUP(Table1[[#This Row],[TeamFavoriteID]],Table2[team_id_pfr],Table2[team_name],"Even"))</f>
        <v>Arizona Cardinals</v>
      </c>
      <c r="M674">
        <v>-5</v>
      </c>
      <c r="N674">
        <f>IF(Table1[[#This Row],[TeamFavorite]]=Table1[[#This Row],[TeamHome]],Table1[[#This Row],[ScoreAway]]-Table1[[#This Row],[ScoreHome]],Table1[[#This Row],[ScoreHome]]-Table1[[#This Row],[ScoreAway]])</f>
        <v>-4</v>
      </c>
      <c r="O674">
        <f>IF(Table1[[#This Row],[SpreadActual]]&lt;Table1[[#This Row],[SpreadFavorite]],1,0)</f>
        <v>0</v>
      </c>
      <c r="Q674" t="s">
        <v>60</v>
      </c>
      <c r="R674" t="b">
        <v>0</v>
      </c>
      <c r="S674">
        <v>55</v>
      </c>
      <c r="T674">
        <v>13</v>
      </c>
      <c r="U674">
        <v>58</v>
      </c>
    </row>
    <row r="675" spans="1:22" x14ac:dyDescent="0.2">
      <c r="A675" s="1">
        <v>25530</v>
      </c>
      <c r="B675">
        <v>1969</v>
      </c>
      <c r="C675">
        <f>_xlfn.MAXIFS(Table1[ScheduleWeekWritten],Table1[ScheduleSeason],Table1[[#This Row],[ScheduleSeason]])</f>
        <v>14</v>
      </c>
      <c r="D675">
        <v>10</v>
      </c>
      <c r="E675" cm="1">
        <f t="array" ref="E675">_xlfn.XLOOKUP(Table1[[#This Row],[ScheduleWeekWritten]],Table3[Game],100+Table3[Increase],Table1[[#This Row],[ScheduleWeekWritten]])</f>
        <v>10</v>
      </c>
      <c r="F675" t="b">
        <v>0</v>
      </c>
      <c r="G675" t="s">
        <v>61</v>
      </c>
      <c r="H675">
        <v>27</v>
      </c>
      <c r="I675">
        <v>20</v>
      </c>
      <c r="J675" t="s">
        <v>38</v>
      </c>
      <c r="K675" t="s">
        <v>85</v>
      </c>
      <c r="L675" t="str">
        <f>_xlfn.XLOOKUP(Table1[[#This Row],[TeamFavoriteID]],Table2[team_id],Table2[team_name],_xlfn.XLOOKUP(Table1[[#This Row],[TeamFavoriteID]],Table2[team_id_pfr],Table2[team_name],"Even"))</f>
        <v>Washington Commanders</v>
      </c>
      <c r="M675">
        <v>-6.5</v>
      </c>
      <c r="N675">
        <f>IF(Table1[[#This Row],[TeamFavorite]]=Table1[[#This Row],[TeamHome]],Table1[[#This Row],[ScoreAway]]-Table1[[#This Row],[ScoreHome]],Table1[[#This Row],[ScoreHome]]-Table1[[#This Row],[ScoreAway]])</f>
        <v>7</v>
      </c>
      <c r="O675">
        <f>IF(Table1[[#This Row],[SpreadActual]]&lt;Table1[[#This Row],[SpreadFavorite]],1,0)</f>
        <v>0</v>
      </c>
      <c r="Q675" t="s">
        <v>64</v>
      </c>
      <c r="R675" t="b">
        <v>0</v>
      </c>
      <c r="S675">
        <v>40</v>
      </c>
      <c r="T675">
        <v>8</v>
      </c>
      <c r="U675">
        <v>64</v>
      </c>
    </row>
    <row r="676" spans="1:22" x14ac:dyDescent="0.2">
      <c r="A676" s="1">
        <v>25534</v>
      </c>
      <c r="B676">
        <v>1969</v>
      </c>
      <c r="C676">
        <f>_xlfn.MAXIFS(Table1[ScheduleWeekWritten],Table1[ScheduleSeason],Table1[[#This Row],[ScheduleSeason]])</f>
        <v>14</v>
      </c>
      <c r="D676">
        <v>11</v>
      </c>
      <c r="E676" cm="1">
        <f t="array" ref="E676">_xlfn.XLOOKUP(Table1[[#This Row],[ScheduleWeekWritten]],Table3[Game],100+Table3[Increase],Table1[[#This Row],[ScheduleWeekWritten]])</f>
        <v>11</v>
      </c>
      <c r="F676" t="b">
        <v>0</v>
      </c>
      <c r="G676" t="s">
        <v>67</v>
      </c>
      <c r="H676">
        <v>24</v>
      </c>
      <c r="I676">
        <v>24</v>
      </c>
      <c r="J676" t="s">
        <v>53</v>
      </c>
      <c r="K676" t="s">
        <v>68</v>
      </c>
      <c r="L676" t="str">
        <f>_xlfn.XLOOKUP(Table1[[#This Row],[TeamFavoriteID]],Table2[team_id],Table2[team_name],_xlfn.XLOOKUP(Table1[[#This Row],[TeamFavoriteID]],Table2[team_id_pfr],Table2[team_name],"Even"))</f>
        <v>Dallas Cowboys</v>
      </c>
      <c r="M676">
        <v>-11</v>
      </c>
      <c r="N676">
        <f>IF(Table1[[#This Row],[TeamFavorite]]=Table1[[#This Row],[TeamHome]],Table1[[#This Row],[ScoreAway]]-Table1[[#This Row],[ScoreHome]],Table1[[#This Row],[ScoreHome]]-Table1[[#This Row],[ScoreAway]])</f>
        <v>0</v>
      </c>
      <c r="O676">
        <f>IF(Table1[[#This Row],[SpreadActual]]&lt;Table1[[#This Row],[SpreadFavorite]],1,0)</f>
        <v>0</v>
      </c>
      <c r="Q676" t="s">
        <v>69</v>
      </c>
      <c r="R676" t="b">
        <v>0</v>
      </c>
      <c r="S676">
        <v>52</v>
      </c>
      <c r="T676">
        <v>15</v>
      </c>
      <c r="U676">
        <v>79</v>
      </c>
    </row>
    <row r="677" spans="1:22" x14ac:dyDescent="0.2">
      <c r="A677" s="1">
        <v>25534</v>
      </c>
      <c r="B677">
        <v>1969</v>
      </c>
      <c r="C677">
        <f>_xlfn.MAXIFS(Table1[ScheduleWeekWritten],Table1[ScheduleSeason],Table1[[#This Row],[ScheduleSeason]])</f>
        <v>14</v>
      </c>
      <c r="D677">
        <v>11</v>
      </c>
      <c r="E677" cm="1">
        <f t="array" ref="E677">_xlfn.XLOOKUP(Table1[[#This Row],[ScheduleWeekWritten]],Table3[Game],100+Table3[Increase],Table1[[#This Row],[ScheduleWeekWritten]])</f>
        <v>11</v>
      </c>
      <c r="F677" t="b">
        <v>0</v>
      </c>
      <c r="G677" t="s">
        <v>45</v>
      </c>
      <c r="H677">
        <v>0</v>
      </c>
      <c r="I677">
        <v>27</v>
      </c>
      <c r="J677" t="s">
        <v>54</v>
      </c>
      <c r="K677" t="s">
        <v>55</v>
      </c>
      <c r="L677" t="str">
        <f>_xlfn.XLOOKUP(Table1[[#This Row],[TeamFavoriteID]],Table2[team_id],Table2[team_name],_xlfn.XLOOKUP(Table1[[#This Row],[TeamFavoriteID]],Table2[team_id_pfr],Table2[team_name],"Even"))</f>
        <v>Minnesota Vikings</v>
      </c>
      <c r="M677">
        <v>-8</v>
      </c>
      <c r="N677">
        <f>IF(Table1[[#This Row],[TeamFavorite]]=Table1[[#This Row],[TeamHome]],Table1[[#This Row],[ScoreAway]]-Table1[[#This Row],[ScoreHome]],Table1[[#This Row],[ScoreHome]]-Table1[[#This Row],[ScoreAway]])</f>
        <v>-27</v>
      </c>
      <c r="O677">
        <f>IF(Table1[[#This Row],[SpreadActual]]&lt;Table1[[#This Row],[SpreadFavorite]],1,0)</f>
        <v>1</v>
      </c>
      <c r="Q677" t="s">
        <v>48</v>
      </c>
      <c r="R677" t="b">
        <v>0</v>
      </c>
      <c r="S677">
        <v>36</v>
      </c>
      <c r="T677">
        <v>12</v>
      </c>
      <c r="U677">
        <v>75</v>
      </c>
    </row>
    <row r="678" spans="1:22" x14ac:dyDescent="0.2">
      <c r="A678" s="1">
        <v>25534</v>
      </c>
      <c r="B678">
        <v>1969</v>
      </c>
      <c r="C678">
        <f>_xlfn.MAXIFS(Table1[ScheduleWeekWritten],Table1[ScheduleSeason],Table1[[#This Row],[ScheduleSeason]])</f>
        <v>14</v>
      </c>
      <c r="D678">
        <v>12</v>
      </c>
      <c r="E678" cm="1">
        <f t="array" ref="E678">_xlfn.XLOOKUP(Table1[[#This Row],[ScheduleWeekWritten]],Table3[Game],100+Table3[Increase],Table1[[#This Row],[ScheduleWeekWritten]])</f>
        <v>12</v>
      </c>
      <c r="F678" t="b">
        <v>0</v>
      </c>
      <c r="G678" t="s">
        <v>23</v>
      </c>
      <c r="H678">
        <v>17</v>
      </c>
      <c r="I678">
        <v>21</v>
      </c>
      <c r="J678" t="s">
        <v>27</v>
      </c>
      <c r="K678" t="s">
        <v>25</v>
      </c>
      <c r="L678" t="str">
        <f>_xlfn.XLOOKUP(Table1[[#This Row],[TeamFavoriteID]],Table2[team_id],Table2[team_name],_xlfn.XLOOKUP(Table1[[#This Row],[TeamFavoriteID]],Table2[team_id_pfr],Table2[team_name],"Even"))</f>
        <v>Houston Oilers</v>
      </c>
      <c r="M678">
        <v>-4</v>
      </c>
      <c r="N678">
        <f>IF(Table1[[#This Row],[TeamFavorite]]=Table1[[#This Row],[TeamHome]],Table1[[#This Row],[ScoreAway]]-Table1[[#This Row],[ScoreHome]],Table1[[#This Row],[ScoreHome]]-Table1[[#This Row],[ScoreAway]])</f>
        <v>4</v>
      </c>
      <c r="O678">
        <f>IF(Table1[[#This Row],[SpreadActual]]&lt;Table1[[#This Row],[SpreadFavorite]],1,0)</f>
        <v>0</v>
      </c>
      <c r="Q678" t="s">
        <v>102</v>
      </c>
      <c r="R678" t="b">
        <v>0</v>
      </c>
      <c r="S678">
        <v>72</v>
      </c>
      <c r="T678">
        <v>0</v>
      </c>
      <c r="V678" t="s">
        <v>103</v>
      </c>
    </row>
    <row r="679" spans="1:22" x14ac:dyDescent="0.2">
      <c r="A679" s="1">
        <v>25534</v>
      </c>
      <c r="B679">
        <v>1969</v>
      </c>
      <c r="C679">
        <f>_xlfn.MAXIFS(Table1[ScheduleWeekWritten],Table1[ScheduleSeason],Table1[[#This Row],[ScheduleSeason]])</f>
        <v>14</v>
      </c>
      <c r="D679">
        <v>12</v>
      </c>
      <c r="E679" cm="1">
        <f t="array" ref="E679">_xlfn.XLOOKUP(Table1[[#This Row],[ScheduleWeekWritten]],Table3[Game],100+Table3[Increase],Table1[[#This Row],[ScheduleWeekWritten]])</f>
        <v>12</v>
      </c>
      <c r="F679" t="b">
        <v>0</v>
      </c>
      <c r="G679" t="s">
        <v>42</v>
      </c>
      <c r="H679">
        <v>31</v>
      </c>
      <c r="I679">
        <v>17</v>
      </c>
      <c r="J679" t="s">
        <v>24</v>
      </c>
      <c r="K679" t="s">
        <v>75</v>
      </c>
      <c r="L679" t="str">
        <f>_xlfn.XLOOKUP(Table1[[#This Row],[TeamFavoriteID]],Table2[team_id],Table2[team_name],_xlfn.XLOOKUP(Table1[[#This Row],[TeamFavoriteID]],Table2[team_id_pfr],Table2[team_name],"Even"))</f>
        <v>Kansas City Chiefs</v>
      </c>
      <c r="M679">
        <v>-17</v>
      </c>
      <c r="N679">
        <f>IF(Table1[[#This Row],[TeamFavorite]]=Table1[[#This Row],[TeamHome]],Table1[[#This Row],[ScoreAway]]-Table1[[#This Row],[ScoreHome]],Table1[[#This Row],[ScoreHome]]-Table1[[#This Row],[ScoreAway]])</f>
        <v>-14</v>
      </c>
      <c r="O679">
        <f>IF(Table1[[#This Row],[SpreadActual]]&lt;Table1[[#This Row],[SpreadFavorite]],1,0)</f>
        <v>0</v>
      </c>
      <c r="Q679" t="s">
        <v>83</v>
      </c>
      <c r="R679" t="b">
        <v>0</v>
      </c>
    </row>
    <row r="680" spans="1:22" x14ac:dyDescent="0.2">
      <c r="A680" s="1">
        <v>25537</v>
      </c>
      <c r="B680">
        <v>1969</v>
      </c>
      <c r="C680">
        <f>_xlfn.MAXIFS(Table1[ScheduleWeekWritten],Table1[ScheduleSeason],Table1[[#This Row],[ScheduleSeason]])</f>
        <v>14</v>
      </c>
      <c r="D680">
        <v>11</v>
      </c>
      <c r="E680" cm="1">
        <f t="array" ref="E680">_xlfn.XLOOKUP(Table1[[#This Row],[ScheduleWeekWritten]],Table3[Game],100+Table3[Increase],Table1[[#This Row],[ScheduleWeekWritten]])</f>
        <v>11</v>
      </c>
      <c r="F680" t="b">
        <v>0</v>
      </c>
      <c r="G680" t="s">
        <v>34</v>
      </c>
      <c r="H680">
        <v>13</v>
      </c>
      <c r="I680">
        <v>6</v>
      </c>
      <c r="J680" t="s">
        <v>38</v>
      </c>
      <c r="K680" t="s">
        <v>72</v>
      </c>
      <c r="L680" t="str">
        <f>_xlfn.XLOOKUP(Table1[[#This Row],[TeamFavoriteID]],Table2[team_id],Table2[team_name],_xlfn.XLOOKUP(Table1[[#This Row],[TeamFavoriteID]],Table2[team_id_pfr],Table2[team_name],"Even"))</f>
        <v>Baltimore Colts</v>
      </c>
      <c r="M680">
        <v>-11</v>
      </c>
      <c r="N680">
        <f>IF(Table1[[#This Row],[TeamFavorite]]=Table1[[#This Row],[TeamHome]],Table1[[#This Row],[ScoreAway]]-Table1[[#This Row],[ScoreHome]],Table1[[#This Row],[ScoreHome]]-Table1[[#This Row],[ScoreAway]])</f>
        <v>-7</v>
      </c>
      <c r="O680">
        <f>IF(Table1[[#This Row],[SpreadActual]]&lt;Table1[[#This Row],[SpreadFavorite]],1,0)</f>
        <v>0</v>
      </c>
      <c r="Q680" t="s">
        <v>80</v>
      </c>
      <c r="R680" t="b">
        <v>0</v>
      </c>
      <c r="S680">
        <v>39</v>
      </c>
      <c r="T680">
        <v>11</v>
      </c>
      <c r="U680">
        <v>50</v>
      </c>
    </row>
    <row r="681" spans="1:22" x14ac:dyDescent="0.2">
      <c r="A681" s="1">
        <v>25537</v>
      </c>
      <c r="B681">
        <v>1969</v>
      </c>
      <c r="C681">
        <f>_xlfn.MAXIFS(Table1[ScheduleWeekWritten],Table1[ScheduleSeason],Table1[[#This Row],[ScheduleSeason]])</f>
        <v>14</v>
      </c>
      <c r="D681">
        <v>12</v>
      </c>
      <c r="E681" cm="1">
        <f t="array" ref="E681">_xlfn.XLOOKUP(Table1[[#This Row],[ScheduleWeekWritten]],Table3[Game],100+Table3[Increase],Table1[[#This Row],[ScheduleWeekWritten]])</f>
        <v>12</v>
      </c>
      <c r="F681" t="b">
        <v>0</v>
      </c>
      <c r="G681" t="s">
        <v>28</v>
      </c>
      <c r="H681">
        <v>16</v>
      </c>
      <c r="I681">
        <v>13</v>
      </c>
      <c r="J681" t="s">
        <v>101</v>
      </c>
      <c r="K681" t="s">
        <v>89</v>
      </c>
      <c r="L681" t="str">
        <f>_xlfn.XLOOKUP(Table1[[#This Row],[TeamFavoriteID]],Table2[team_id],Table2[team_name],_xlfn.XLOOKUP(Table1[[#This Row],[TeamFavoriteID]],Table2[team_id_pfr],Table2[team_name],"Even"))</f>
        <v>Even</v>
      </c>
      <c r="M681">
        <v>0</v>
      </c>
      <c r="N681">
        <f>IF(Table1[[#This Row],[TeamFavorite]]=Table1[[#This Row],[TeamHome]],Table1[[#This Row],[ScoreAway]]-Table1[[#This Row],[ScoreHome]],Table1[[#This Row],[ScoreHome]]-Table1[[#This Row],[ScoreAway]])</f>
        <v>3</v>
      </c>
      <c r="O681">
        <f>IF(Table1[[#This Row],[SpreadActual]]&lt;Table1[[#This Row],[SpreadFavorite]],1,0)</f>
        <v>0</v>
      </c>
      <c r="Q681" t="s">
        <v>44</v>
      </c>
      <c r="R681" t="b">
        <v>0</v>
      </c>
    </row>
    <row r="682" spans="1:22" x14ac:dyDescent="0.2">
      <c r="A682" s="1">
        <v>25537</v>
      </c>
      <c r="B682">
        <v>1969</v>
      </c>
      <c r="C682">
        <f>_xlfn.MAXIFS(Table1[ScheduleWeekWritten],Table1[ScheduleSeason],Table1[[#This Row],[ScheduleSeason]])</f>
        <v>14</v>
      </c>
      <c r="D682">
        <v>11</v>
      </c>
      <c r="E682" cm="1">
        <f t="array" ref="E682">_xlfn.XLOOKUP(Table1[[#This Row],[ScheduleWeekWritten]],Table3[Game],100+Table3[Increase],Table1[[#This Row],[ScheduleWeekWritten]])</f>
        <v>11</v>
      </c>
      <c r="F682" t="b">
        <v>0</v>
      </c>
      <c r="G682" t="s">
        <v>46</v>
      </c>
      <c r="H682">
        <v>24</v>
      </c>
      <c r="I682">
        <v>28</v>
      </c>
      <c r="J682" t="s">
        <v>62</v>
      </c>
      <c r="K682" t="s">
        <v>63</v>
      </c>
      <c r="L682" t="str">
        <f>_xlfn.XLOOKUP(Table1[[#This Row],[TeamFavoriteID]],Table2[team_id],Table2[team_name],_xlfn.XLOOKUP(Table1[[#This Row],[TeamFavoriteID]],Table2[team_id_pfr],Table2[team_name],"Even"))</f>
        <v>Cleveland Browns</v>
      </c>
      <c r="M682">
        <v>-6</v>
      </c>
      <c r="N682">
        <f>IF(Table1[[#This Row],[TeamFavorite]]=Table1[[#This Row],[TeamHome]],Table1[[#This Row],[ScoreAway]]-Table1[[#This Row],[ScoreHome]],Table1[[#This Row],[ScoreHome]]-Table1[[#This Row],[ScoreAway]])</f>
        <v>-4</v>
      </c>
      <c r="O682">
        <f>IF(Table1[[#This Row],[SpreadActual]]&lt;Table1[[#This Row],[SpreadFavorite]],1,0)</f>
        <v>0</v>
      </c>
      <c r="Q682" t="s">
        <v>86</v>
      </c>
      <c r="R682" t="b">
        <v>0</v>
      </c>
      <c r="S682">
        <v>34</v>
      </c>
      <c r="T682">
        <v>11</v>
      </c>
      <c r="U682">
        <v>61</v>
      </c>
    </row>
    <row r="683" spans="1:22" x14ac:dyDescent="0.2">
      <c r="A683" s="1">
        <v>25537</v>
      </c>
      <c r="B683">
        <v>1969</v>
      </c>
      <c r="C683">
        <f>_xlfn.MAXIFS(Table1[ScheduleWeekWritten],Table1[ScheduleSeason],Table1[[#This Row],[ScheduleSeason]])</f>
        <v>14</v>
      </c>
      <c r="D683">
        <v>11</v>
      </c>
      <c r="E683" cm="1">
        <f t="array" ref="E683">_xlfn.XLOOKUP(Table1[[#This Row],[ScheduleWeekWritten]],Table3[Game],100+Table3[Increase],Table1[[#This Row],[ScheduleWeekWritten]])</f>
        <v>11</v>
      </c>
      <c r="F683" t="b">
        <v>0</v>
      </c>
      <c r="G683" t="s">
        <v>33</v>
      </c>
      <c r="H683">
        <v>20</v>
      </c>
      <c r="I683">
        <v>10</v>
      </c>
      <c r="J683" t="s">
        <v>50</v>
      </c>
      <c r="K683" t="s">
        <v>35</v>
      </c>
      <c r="L683" t="str">
        <f>_xlfn.XLOOKUP(Table1[[#This Row],[TeamFavoriteID]],Table2[team_id],Table2[team_name],_xlfn.XLOOKUP(Table1[[#This Row],[TeamFavoriteID]],Table2[team_id_pfr],Table2[team_name],"Even"))</f>
        <v>Green Bay Packers</v>
      </c>
      <c r="M683">
        <v>-9</v>
      </c>
      <c r="N683">
        <f>IF(Table1[[#This Row],[TeamFavorite]]=Table1[[#This Row],[TeamHome]],Table1[[#This Row],[ScoreAway]]-Table1[[#This Row],[ScoreHome]],Table1[[#This Row],[ScoreHome]]-Table1[[#This Row],[ScoreAway]])</f>
        <v>-10</v>
      </c>
      <c r="O683">
        <f>IF(Table1[[#This Row],[SpreadActual]]&lt;Table1[[#This Row],[SpreadFavorite]],1,0)</f>
        <v>1</v>
      </c>
      <c r="Q683" t="s">
        <v>36</v>
      </c>
      <c r="R683" t="b">
        <v>0</v>
      </c>
      <c r="S683">
        <v>32</v>
      </c>
      <c r="T683">
        <v>17</v>
      </c>
      <c r="U683">
        <v>60</v>
      </c>
    </row>
    <row r="684" spans="1:22" x14ac:dyDescent="0.2">
      <c r="A684" s="1">
        <v>25537</v>
      </c>
      <c r="B684">
        <v>1969</v>
      </c>
      <c r="C684">
        <f>_xlfn.MAXIFS(Table1[ScheduleWeekWritten],Table1[ScheduleSeason],Table1[[#This Row],[ScheduleSeason]])</f>
        <v>14</v>
      </c>
      <c r="D684">
        <v>12</v>
      </c>
      <c r="E684" cm="1">
        <f t="array" ref="E684">_xlfn.XLOOKUP(Table1[[#This Row],[ScheduleWeekWritten]],Table3[Game],100+Table3[Increase],Table1[[#This Row],[ScheduleWeekWritten]])</f>
        <v>12</v>
      </c>
      <c r="F684" t="b">
        <v>0</v>
      </c>
      <c r="G684" t="s">
        <v>19</v>
      </c>
      <c r="H684">
        <v>23</v>
      </c>
      <c r="I684">
        <v>38</v>
      </c>
      <c r="J684" t="s">
        <v>37</v>
      </c>
      <c r="K684" t="s">
        <v>70</v>
      </c>
      <c r="L684" t="str">
        <f>_xlfn.XLOOKUP(Table1[[#This Row],[TeamFavoriteID]],Table2[team_id],Table2[team_name],_xlfn.XLOOKUP(Table1[[#This Row],[TeamFavoriteID]],Table2[team_id_pfr],Table2[team_name],"Even"))</f>
        <v>Boston Patriots</v>
      </c>
      <c r="M684">
        <v>-2</v>
      </c>
      <c r="N684">
        <f>IF(Table1[[#This Row],[TeamFavorite]]=Table1[[#This Row],[TeamHome]],Table1[[#This Row],[ScoreAway]]-Table1[[#This Row],[ScoreHome]],Table1[[#This Row],[ScoreHome]]-Table1[[#This Row],[ScoreAway]])</f>
        <v>-15</v>
      </c>
      <c r="O684">
        <f>IF(Table1[[#This Row],[SpreadActual]]&lt;Table1[[#This Row],[SpreadFavorite]],1,0)</f>
        <v>1</v>
      </c>
      <c r="Q684" t="s">
        <v>22</v>
      </c>
      <c r="R684" t="b">
        <v>0</v>
      </c>
    </row>
    <row r="685" spans="1:22" x14ac:dyDescent="0.2">
      <c r="A685" s="1">
        <v>25537</v>
      </c>
      <c r="B685">
        <v>1969</v>
      </c>
      <c r="C685">
        <f>_xlfn.MAXIFS(Table1[ScheduleWeekWritten],Table1[ScheduleSeason],Table1[[#This Row],[ScheduleSeason]])</f>
        <v>14</v>
      </c>
      <c r="D685">
        <v>11</v>
      </c>
      <c r="E685" cm="1">
        <f t="array" ref="E685">_xlfn.XLOOKUP(Table1[[#This Row],[ScheduleWeekWritten]],Table3[Game],100+Table3[Increase],Table1[[#This Row],[ScheduleWeekWritten]])</f>
        <v>11</v>
      </c>
      <c r="F685" t="b">
        <v>0</v>
      </c>
      <c r="G685" t="s">
        <v>95</v>
      </c>
      <c r="H685">
        <v>26</v>
      </c>
      <c r="I685">
        <v>17</v>
      </c>
      <c r="J685" t="s">
        <v>58</v>
      </c>
      <c r="K685" t="s">
        <v>98</v>
      </c>
      <c r="L685" t="str">
        <f>_xlfn.XLOOKUP(Table1[[#This Row],[TeamFavoriteID]],Table2[team_id],Table2[team_name],_xlfn.XLOOKUP(Table1[[#This Row],[TeamFavoriteID]],Table2[team_id_pfr],Table2[team_name],"Even"))</f>
        <v>New Orleans Saints</v>
      </c>
      <c r="M685">
        <v>-1</v>
      </c>
      <c r="N685">
        <f>IF(Table1[[#This Row],[TeamFavorite]]=Table1[[#This Row],[TeamHome]],Table1[[#This Row],[ScoreAway]]-Table1[[#This Row],[ScoreHome]],Table1[[#This Row],[ScoreHome]]-Table1[[#This Row],[ScoreAway]])</f>
        <v>-9</v>
      </c>
      <c r="O685">
        <f>IF(Table1[[#This Row],[SpreadActual]]&lt;Table1[[#This Row],[SpreadFavorite]],1,0)</f>
        <v>1</v>
      </c>
      <c r="Q685" t="s">
        <v>96</v>
      </c>
      <c r="R685" t="b">
        <v>0</v>
      </c>
      <c r="S685">
        <v>50</v>
      </c>
      <c r="T685">
        <v>9</v>
      </c>
      <c r="U685">
        <v>52</v>
      </c>
    </row>
    <row r="686" spans="1:22" x14ac:dyDescent="0.2">
      <c r="A686" s="1">
        <v>25537</v>
      </c>
      <c r="B686">
        <v>1969</v>
      </c>
      <c r="C686">
        <f>_xlfn.MAXIFS(Table1[ScheduleWeekWritten],Table1[ScheduleSeason],Table1[[#This Row],[ScheduleSeason]])</f>
        <v>14</v>
      </c>
      <c r="D686">
        <v>12</v>
      </c>
      <c r="E686" cm="1">
        <f t="array" ref="E686">_xlfn.XLOOKUP(Table1[[#This Row],[ScheduleWeekWritten]],Table3[Game],100+Table3[Increase],Table1[[#This Row],[ScheduleWeekWritten]])</f>
        <v>12</v>
      </c>
      <c r="F686" t="b">
        <v>0</v>
      </c>
      <c r="G686" t="s">
        <v>31</v>
      </c>
      <c r="H686">
        <v>14</v>
      </c>
      <c r="I686">
        <v>27</v>
      </c>
      <c r="J686" t="s">
        <v>20</v>
      </c>
      <c r="K686" t="s">
        <v>21</v>
      </c>
      <c r="L686" t="str">
        <f>_xlfn.XLOOKUP(Table1[[#This Row],[TeamFavoriteID]],Table2[team_id],Table2[team_name],_xlfn.XLOOKUP(Table1[[#This Row],[TeamFavoriteID]],Table2[team_id_pfr],Table2[team_name],"Even"))</f>
        <v>Las Vegas Raiders</v>
      </c>
      <c r="M686">
        <v>-3</v>
      </c>
      <c r="N686">
        <f>IF(Table1[[#This Row],[TeamFavorite]]=Table1[[#This Row],[TeamHome]],Table1[[#This Row],[ScoreAway]]-Table1[[#This Row],[ScoreHome]],Table1[[#This Row],[ScoreHome]]-Table1[[#This Row],[ScoreAway]])</f>
        <v>-13</v>
      </c>
      <c r="O686">
        <f>IF(Table1[[#This Row],[SpreadActual]]&lt;Table1[[#This Row],[SpreadFavorite]],1,0)</f>
        <v>1</v>
      </c>
      <c r="Q686" t="s">
        <v>74</v>
      </c>
      <c r="R686" t="b">
        <v>0</v>
      </c>
    </row>
    <row r="687" spans="1:22" x14ac:dyDescent="0.2">
      <c r="A687" s="1">
        <v>25537</v>
      </c>
      <c r="B687">
        <v>1969</v>
      </c>
      <c r="C687">
        <f>_xlfn.MAXIFS(Table1[ScheduleWeekWritten],Table1[ScheduleSeason],Table1[[#This Row],[ScheduleSeason]])</f>
        <v>14</v>
      </c>
      <c r="D687">
        <v>11</v>
      </c>
      <c r="E687" cm="1">
        <f t="array" ref="E687">_xlfn.XLOOKUP(Table1[[#This Row],[ScheduleWeekWritten]],Table3[Game],100+Table3[Increase],Table1[[#This Row],[ScheduleWeekWritten]])</f>
        <v>11</v>
      </c>
      <c r="F687" t="b">
        <v>0</v>
      </c>
      <c r="G687" t="s">
        <v>57</v>
      </c>
      <c r="H687">
        <v>47</v>
      </c>
      <c r="I687">
        <v>10</v>
      </c>
      <c r="J687" t="s">
        <v>49</v>
      </c>
      <c r="K687" t="s">
        <v>59</v>
      </c>
      <c r="L687" t="str">
        <f>_xlfn.XLOOKUP(Table1[[#This Row],[TeamFavoriteID]],Table2[team_id],Table2[team_name],_xlfn.XLOOKUP(Table1[[#This Row],[TeamFavoriteID]],Table2[team_id_pfr],Table2[team_name],"Even"))</f>
        <v>Arizona Cardinals</v>
      </c>
      <c r="M687">
        <v>-10</v>
      </c>
      <c r="N687">
        <f>IF(Table1[[#This Row],[TeamFavorite]]=Table1[[#This Row],[TeamHome]],Table1[[#This Row],[ScoreAway]]-Table1[[#This Row],[ScoreHome]],Table1[[#This Row],[ScoreHome]]-Table1[[#This Row],[ScoreAway]])</f>
        <v>37</v>
      </c>
      <c r="O687">
        <f>IF(Table1[[#This Row],[SpreadActual]]&lt;Table1[[#This Row],[SpreadFavorite]],1,0)</f>
        <v>0</v>
      </c>
      <c r="Q687" t="s">
        <v>60</v>
      </c>
      <c r="R687" t="b">
        <v>0</v>
      </c>
      <c r="S687">
        <v>37</v>
      </c>
      <c r="T687">
        <v>13</v>
      </c>
      <c r="U687">
        <v>54</v>
      </c>
    </row>
    <row r="688" spans="1:22" x14ac:dyDescent="0.2">
      <c r="A688" s="1">
        <v>25537</v>
      </c>
      <c r="B688">
        <v>1969</v>
      </c>
      <c r="C688">
        <f>_xlfn.MAXIFS(Table1[ScheduleWeekWritten],Table1[ScheduleSeason],Table1[[#This Row],[ScheduleSeason]])</f>
        <v>14</v>
      </c>
      <c r="D688">
        <v>11</v>
      </c>
      <c r="E688" cm="1">
        <f t="array" ref="E688">_xlfn.XLOOKUP(Table1[[#This Row],[ScheduleWeekWritten]],Table3[Game],100+Table3[Increase],Table1[[#This Row],[ScheduleWeekWritten]])</f>
        <v>11</v>
      </c>
      <c r="F688" t="b">
        <v>0</v>
      </c>
      <c r="G688" t="s">
        <v>61</v>
      </c>
      <c r="H688">
        <v>13</v>
      </c>
      <c r="I688">
        <v>24</v>
      </c>
      <c r="J688" t="s">
        <v>39</v>
      </c>
      <c r="K688" t="s">
        <v>40</v>
      </c>
      <c r="L688" t="str">
        <f>_xlfn.XLOOKUP(Table1[[#This Row],[TeamFavoriteID]],Table2[team_id],Table2[team_name],_xlfn.XLOOKUP(Table1[[#This Row],[TeamFavoriteID]],Table2[team_id_pfr],Table2[team_name],"Even"))</f>
        <v>Los Angeles Rams</v>
      </c>
      <c r="M688">
        <v>-8</v>
      </c>
      <c r="N688">
        <f>IF(Table1[[#This Row],[TeamFavorite]]=Table1[[#This Row],[TeamHome]],Table1[[#This Row],[ScoreAway]]-Table1[[#This Row],[ScoreHome]],Table1[[#This Row],[ScoreHome]]-Table1[[#This Row],[ScoreAway]])</f>
        <v>-11</v>
      </c>
      <c r="O688">
        <f>IF(Table1[[#This Row],[SpreadActual]]&lt;Table1[[#This Row],[SpreadFavorite]],1,0)</f>
        <v>1</v>
      </c>
      <c r="Q688" t="s">
        <v>64</v>
      </c>
      <c r="R688" t="b">
        <v>0</v>
      </c>
      <c r="S688">
        <v>35</v>
      </c>
      <c r="T688">
        <v>11</v>
      </c>
      <c r="U688">
        <v>60</v>
      </c>
    </row>
    <row r="689" spans="1:22" x14ac:dyDescent="0.2">
      <c r="A689" s="1">
        <v>25543</v>
      </c>
      <c r="B689">
        <v>1969</v>
      </c>
      <c r="C689">
        <f>_xlfn.MAXIFS(Table1[ScheduleWeekWritten],Table1[ScheduleSeason],Table1[[#This Row],[ScheduleSeason]])</f>
        <v>14</v>
      </c>
      <c r="D689">
        <v>13</v>
      </c>
      <c r="E689" cm="1">
        <f t="array" ref="E689">_xlfn.XLOOKUP(Table1[[#This Row],[ScheduleWeekWritten]],Table3[Game],100+Table3[Increase],Table1[[#This Row],[ScheduleWeekWritten]])</f>
        <v>13</v>
      </c>
      <c r="F689" t="b">
        <v>0</v>
      </c>
      <c r="G689" t="s">
        <v>23</v>
      </c>
      <c r="H689">
        <v>26</v>
      </c>
      <c r="I689">
        <v>34</v>
      </c>
      <c r="J689" t="s">
        <v>31</v>
      </c>
      <c r="K689" t="s">
        <v>32</v>
      </c>
      <c r="L689" t="str">
        <f>_xlfn.XLOOKUP(Table1[[#This Row],[TeamFavoriteID]],Table2[team_id],Table2[team_name],_xlfn.XLOOKUP(Table1[[#This Row],[TeamFavoriteID]],Table2[team_id_pfr],Table2[team_name],"Even"))</f>
        <v>New York Jets</v>
      </c>
      <c r="M689">
        <v>-4</v>
      </c>
      <c r="N689">
        <f>IF(Table1[[#This Row],[TeamFavorite]]=Table1[[#This Row],[TeamHome]],Table1[[#This Row],[ScoreAway]]-Table1[[#This Row],[ScoreHome]],Table1[[#This Row],[ScoreHome]]-Table1[[#This Row],[ScoreAway]])</f>
        <v>-8</v>
      </c>
      <c r="O689">
        <f>IF(Table1[[#This Row],[SpreadActual]]&lt;Table1[[#This Row],[SpreadFavorite]],1,0)</f>
        <v>1</v>
      </c>
      <c r="Q689" t="s">
        <v>102</v>
      </c>
      <c r="R689" t="b">
        <v>0</v>
      </c>
      <c r="S689">
        <v>72</v>
      </c>
      <c r="T689">
        <v>0</v>
      </c>
      <c r="V689" t="s">
        <v>103</v>
      </c>
    </row>
    <row r="690" spans="1:22" x14ac:dyDescent="0.2">
      <c r="A690" s="1">
        <v>25543</v>
      </c>
      <c r="B690">
        <v>1969</v>
      </c>
      <c r="C690">
        <f>_xlfn.MAXIFS(Table1[ScheduleWeekWritten],Table1[ScheduleSeason],Table1[[#This Row],[ScheduleSeason]])</f>
        <v>14</v>
      </c>
      <c r="D690">
        <v>12</v>
      </c>
      <c r="E690" cm="1">
        <f t="array" ref="E690">_xlfn.XLOOKUP(Table1[[#This Row],[ScheduleWeekWritten]],Table3[Game],100+Table3[Increase],Table1[[#This Row],[ScheduleWeekWritten]])</f>
        <v>12</v>
      </c>
      <c r="F690" t="b">
        <v>0</v>
      </c>
      <c r="G690" t="s">
        <v>53</v>
      </c>
      <c r="H690">
        <v>42</v>
      </c>
      <c r="I690">
        <v>21</v>
      </c>
      <c r="J690" t="s">
        <v>46</v>
      </c>
      <c r="K690" t="s">
        <v>47</v>
      </c>
      <c r="L690" t="str">
        <f>_xlfn.XLOOKUP(Table1[[#This Row],[TeamFavoriteID]],Table2[team_id],Table2[team_name],_xlfn.XLOOKUP(Table1[[#This Row],[TeamFavoriteID]],Table2[team_id_pfr],Table2[team_name],"Even"))</f>
        <v>Chicago Bears</v>
      </c>
      <c r="M690">
        <v>-6.5</v>
      </c>
      <c r="N690">
        <f>IF(Table1[[#This Row],[TeamFavorite]]=Table1[[#This Row],[TeamHome]],Table1[[#This Row],[ScoreAway]]-Table1[[#This Row],[ScoreHome]],Table1[[#This Row],[ScoreHome]]-Table1[[#This Row],[ScoreAway]])</f>
        <v>21</v>
      </c>
      <c r="O690">
        <f>IF(Table1[[#This Row],[SpreadActual]]&lt;Table1[[#This Row],[SpreadFavorite]],1,0)</f>
        <v>0</v>
      </c>
      <c r="Q690" t="s">
        <v>56</v>
      </c>
      <c r="R690" t="b">
        <v>0</v>
      </c>
      <c r="S690">
        <v>54</v>
      </c>
      <c r="T690">
        <v>11</v>
      </c>
      <c r="U690">
        <v>81</v>
      </c>
    </row>
    <row r="691" spans="1:22" x14ac:dyDescent="0.2">
      <c r="A691" s="1">
        <v>25544</v>
      </c>
      <c r="B691">
        <v>1969</v>
      </c>
      <c r="C691">
        <f>_xlfn.MAXIFS(Table1[ScheduleWeekWritten],Table1[ScheduleSeason],Table1[[#This Row],[ScheduleSeason]])</f>
        <v>14</v>
      </c>
      <c r="D691">
        <v>12</v>
      </c>
      <c r="E691" cm="1">
        <f t="array" ref="E691">_xlfn.XLOOKUP(Table1[[#This Row],[ScheduleWeekWritten]],Table3[Game],100+Table3[Increase],Table1[[#This Row],[ScheduleWeekWritten]])</f>
        <v>12</v>
      </c>
      <c r="F691" t="b">
        <v>0</v>
      </c>
      <c r="G691" t="s">
        <v>38</v>
      </c>
      <c r="H691">
        <v>45</v>
      </c>
      <c r="I691">
        <v>17</v>
      </c>
      <c r="J691" t="s">
        <v>95</v>
      </c>
      <c r="K691" t="s">
        <v>109</v>
      </c>
      <c r="L691" t="str">
        <f>_xlfn.XLOOKUP(Table1[[#This Row],[TeamFavoriteID]],Table2[team_id],Table2[team_name],_xlfn.XLOOKUP(Table1[[#This Row],[TeamFavoriteID]],Table2[team_id_pfr],Table2[team_name],"Even"))</f>
        <v>Atlanta Falcons</v>
      </c>
      <c r="M691">
        <v>-1</v>
      </c>
      <c r="N691">
        <f>IF(Table1[[#This Row],[TeamFavorite]]=Table1[[#This Row],[TeamHome]],Table1[[#This Row],[ScoreAway]]-Table1[[#This Row],[ScoreHome]],Table1[[#This Row],[ScoreHome]]-Table1[[#This Row],[ScoreAway]])</f>
        <v>-28</v>
      </c>
      <c r="O691">
        <f>IF(Table1[[#This Row],[SpreadActual]]&lt;Table1[[#This Row],[SpreadFavorite]],1,0)</f>
        <v>1</v>
      </c>
      <c r="Q691" t="s">
        <v>41</v>
      </c>
      <c r="R691" t="b">
        <v>0</v>
      </c>
      <c r="S691">
        <v>44</v>
      </c>
      <c r="T691">
        <v>16</v>
      </c>
      <c r="U691">
        <v>84</v>
      </c>
    </row>
    <row r="692" spans="1:22" x14ac:dyDescent="0.2">
      <c r="A692" s="1">
        <v>25544</v>
      </c>
      <c r="B692">
        <v>1969</v>
      </c>
      <c r="C692">
        <f>_xlfn.MAXIFS(Table1[ScheduleWeekWritten],Table1[ScheduleSeason],Table1[[#This Row],[ScheduleSeason]])</f>
        <v>14</v>
      </c>
      <c r="D692">
        <v>12</v>
      </c>
      <c r="E692" cm="1">
        <f t="array" ref="E692">_xlfn.XLOOKUP(Table1[[#This Row],[ScheduleWeekWritten]],Table3[Game],100+Table3[Increase],Table1[[#This Row],[ScheduleWeekWritten]])</f>
        <v>12</v>
      </c>
      <c r="F692" t="b">
        <v>0</v>
      </c>
      <c r="G692" t="s">
        <v>34</v>
      </c>
      <c r="H692">
        <v>17</v>
      </c>
      <c r="I692">
        <v>17</v>
      </c>
      <c r="J692" t="s">
        <v>45</v>
      </c>
      <c r="K692" t="s">
        <v>72</v>
      </c>
      <c r="L692" t="str">
        <f>_xlfn.XLOOKUP(Table1[[#This Row],[TeamFavoriteID]],Table2[team_id],Table2[team_name],_xlfn.XLOOKUP(Table1[[#This Row],[TeamFavoriteID]],Table2[team_id_pfr],Table2[team_name],"Even"))</f>
        <v>Baltimore Colts</v>
      </c>
      <c r="M692">
        <v>-4</v>
      </c>
      <c r="N692">
        <f>IF(Table1[[#This Row],[TeamFavorite]]=Table1[[#This Row],[TeamHome]],Table1[[#This Row],[ScoreAway]]-Table1[[#This Row],[ScoreHome]],Table1[[#This Row],[ScoreHome]]-Table1[[#This Row],[ScoreAway]])</f>
        <v>0</v>
      </c>
      <c r="O692">
        <f>IF(Table1[[#This Row],[SpreadActual]]&lt;Table1[[#This Row],[SpreadFavorite]],1,0)</f>
        <v>0</v>
      </c>
      <c r="Q692" t="s">
        <v>80</v>
      </c>
      <c r="R692" t="b">
        <v>0</v>
      </c>
      <c r="S692">
        <v>34</v>
      </c>
      <c r="T692">
        <v>9</v>
      </c>
      <c r="U692">
        <v>57</v>
      </c>
    </row>
    <row r="693" spans="1:22" x14ac:dyDescent="0.2">
      <c r="A693" s="1">
        <v>25544</v>
      </c>
      <c r="B693">
        <v>1969</v>
      </c>
      <c r="C693">
        <f>_xlfn.MAXIFS(Table1[ScheduleWeekWritten],Table1[ScheduleSeason],Table1[[#This Row],[ScheduleSeason]])</f>
        <v>14</v>
      </c>
      <c r="D693">
        <v>12</v>
      </c>
      <c r="E693" cm="1">
        <f t="array" ref="E693">_xlfn.XLOOKUP(Table1[[#This Row],[ScheduleWeekWritten]],Table3[Game],100+Table3[Increase],Table1[[#This Row],[ScheduleWeekWritten]])</f>
        <v>12</v>
      </c>
      <c r="F693" t="b">
        <v>0</v>
      </c>
      <c r="G693" t="s">
        <v>62</v>
      </c>
      <c r="H693">
        <v>20</v>
      </c>
      <c r="I693">
        <v>7</v>
      </c>
      <c r="J693" t="s">
        <v>33</v>
      </c>
      <c r="K693" t="s">
        <v>63</v>
      </c>
      <c r="L693" t="str">
        <f>_xlfn.XLOOKUP(Table1[[#This Row],[TeamFavoriteID]],Table2[team_id],Table2[team_name],_xlfn.XLOOKUP(Table1[[#This Row],[TeamFavoriteID]],Table2[team_id_pfr],Table2[team_name],"Even"))</f>
        <v>Cleveland Browns</v>
      </c>
      <c r="M693">
        <v>-2</v>
      </c>
      <c r="N693">
        <f>IF(Table1[[#This Row],[TeamFavorite]]=Table1[[#This Row],[TeamHome]],Table1[[#This Row],[ScoreAway]]-Table1[[#This Row],[ScoreHome]],Table1[[#This Row],[ScoreHome]]-Table1[[#This Row],[ScoreAway]])</f>
        <v>-13</v>
      </c>
      <c r="O693">
        <f>IF(Table1[[#This Row],[SpreadActual]]&lt;Table1[[#This Row],[SpreadFavorite]],1,0)</f>
        <v>1</v>
      </c>
      <c r="Q693" t="s">
        <v>66</v>
      </c>
      <c r="R693" t="b">
        <v>0</v>
      </c>
      <c r="S693">
        <v>35</v>
      </c>
      <c r="T693">
        <v>16</v>
      </c>
      <c r="U693">
        <v>62</v>
      </c>
    </row>
    <row r="694" spans="1:22" x14ac:dyDescent="0.2">
      <c r="A694" s="1">
        <v>25544</v>
      </c>
      <c r="B694">
        <v>1969</v>
      </c>
      <c r="C694">
        <f>_xlfn.MAXIFS(Table1[ScheduleWeekWritten],Table1[ScheduleSeason],Table1[[#This Row],[ScheduleSeason]])</f>
        <v>14</v>
      </c>
      <c r="D694">
        <v>13</v>
      </c>
      <c r="E694" cm="1">
        <f t="array" ref="E694">_xlfn.XLOOKUP(Table1[[#This Row],[ScheduleWeekWritten]],Table3[Game],100+Table3[Increase],Table1[[#This Row],[ScheduleWeekWritten]])</f>
        <v>13</v>
      </c>
      <c r="F694" t="b">
        <v>0</v>
      </c>
      <c r="G694" t="s">
        <v>42</v>
      </c>
      <c r="H694">
        <v>22</v>
      </c>
      <c r="I694">
        <v>19</v>
      </c>
      <c r="J694" t="s">
        <v>28</v>
      </c>
      <c r="K694" t="s">
        <v>75</v>
      </c>
      <c r="L694" t="str">
        <f>_xlfn.XLOOKUP(Table1[[#This Row],[TeamFavoriteID]],Table2[team_id],Table2[team_name],_xlfn.XLOOKUP(Table1[[#This Row],[TeamFavoriteID]],Table2[team_id_pfr],Table2[team_name],"Even"))</f>
        <v>Kansas City Chiefs</v>
      </c>
      <c r="M694">
        <v>-15</v>
      </c>
      <c r="N694">
        <f>IF(Table1[[#This Row],[TeamFavorite]]=Table1[[#This Row],[TeamHome]],Table1[[#This Row],[ScoreAway]]-Table1[[#This Row],[ScoreHome]],Table1[[#This Row],[ScoreHome]]-Table1[[#This Row],[ScoreAway]])</f>
        <v>-3</v>
      </c>
      <c r="O694">
        <f>IF(Table1[[#This Row],[SpreadActual]]&lt;Table1[[#This Row],[SpreadFavorite]],1,0)</f>
        <v>0</v>
      </c>
      <c r="Q694" t="s">
        <v>83</v>
      </c>
      <c r="R694" t="b">
        <v>0</v>
      </c>
    </row>
    <row r="695" spans="1:22" x14ac:dyDescent="0.2">
      <c r="A695" s="1">
        <v>25544</v>
      </c>
      <c r="B695">
        <v>1969</v>
      </c>
      <c r="C695">
        <f>_xlfn.MAXIFS(Table1[ScheduleWeekWritten],Table1[ScheduleSeason],Table1[[#This Row],[ScheduleSeason]])</f>
        <v>14</v>
      </c>
      <c r="D695">
        <v>12</v>
      </c>
      <c r="E695" cm="1">
        <f t="array" ref="E695">_xlfn.XLOOKUP(Table1[[#This Row],[ScheduleWeekWritten]],Table3[Game],100+Table3[Increase],Table1[[#This Row],[ScheduleWeekWritten]])</f>
        <v>12</v>
      </c>
      <c r="F695" t="b">
        <v>0</v>
      </c>
      <c r="G695" t="s">
        <v>39</v>
      </c>
      <c r="H695">
        <v>13</v>
      </c>
      <c r="I695">
        <v>20</v>
      </c>
      <c r="J695" t="s">
        <v>54</v>
      </c>
      <c r="K695" t="s">
        <v>55</v>
      </c>
      <c r="L695" t="str">
        <f>_xlfn.XLOOKUP(Table1[[#This Row],[TeamFavoriteID]],Table2[team_id],Table2[team_name],_xlfn.XLOOKUP(Table1[[#This Row],[TeamFavoriteID]],Table2[team_id_pfr],Table2[team_name],"Even"))</f>
        <v>Minnesota Vikings</v>
      </c>
      <c r="M695">
        <v>-1</v>
      </c>
      <c r="N695">
        <f>IF(Table1[[#This Row],[TeamFavorite]]=Table1[[#This Row],[TeamHome]],Table1[[#This Row],[ScoreAway]]-Table1[[#This Row],[ScoreHome]],Table1[[#This Row],[ScoreHome]]-Table1[[#This Row],[ScoreAway]])</f>
        <v>-7</v>
      </c>
      <c r="O695">
        <f>IF(Table1[[#This Row],[SpreadActual]]&lt;Table1[[#This Row],[SpreadFavorite]],1,0)</f>
        <v>1</v>
      </c>
      <c r="Q695" t="s">
        <v>65</v>
      </c>
      <c r="R695" t="b">
        <v>0</v>
      </c>
      <c r="S695">
        <v>57</v>
      </c>
      <c r="T695">
        <v>9</v>
      </c>
      <c r="U695">
        <v>73</v>
      </c>
    </row>
    <row r="696" spans="1:22" x14ac:dyDescent="0.2">
      <c r="A696" s="1">
        <v>25544</v>
      </c>
      <c r="B696">
        <v>1969</v>
      </c>
      <c r="C696">
        <f>_xlfn.MAXIFS(Table1[ScheduleWeekWritten],Table1[ScheduleSeason],Table1[[#This Row],[ScheduleSeason]])</f>
        <v>14</v>
      </c>
      <c r="D696">
        <v>13</v>
      </c>
      <c r="E696" cm="1">
        <f t="array" ref="E696">_xlfn.XLOOKUP(Table1[[#This Row],[ScheduleWeekWritten]],Table3[Game],100+Table3[Increase],Table1[[#This Row],[ScheduleWeekWritten]])</f>
        <v>13</v>
      </c>
      <c r="F696" t="b">
        <v>0</v>
      </c>
      <c r="G696" t="s">
        <v>19</v>
      </c>
      <c r="H696">
        <v>27</v>
      </c>
      <c r="I696">
        <v>24</v>
      </c>
      <c r="J696" t="s">
        <v>24</v>
      </c>
      <c r="K696" t="s">
        <v>88</v>
      </c>
      <c r="L696" t="str">
        <f>_xlfn.XLOOKUP(Table1[[#This Row],[TeamFavoriteID]],Table2[team_id],Table2[team_name],_xlfn.XLOOKUP(Table1[[#This Row],[TeamFavoriteID]],Table2[team_id_pfr],Table2[team_name],"Even"))</f>
        <v>Denver Broncos</v>
      </c>
      <c r="M696">
        <v>-7.5</v>
      </c>
      <c r="N696">
        <f>IF(Table1[[#This Row],[TeamFavorite]]=Table1[[#This Row],[TeamHome]],Table1[[#This Row],[ScoreAway]]-Table1[[#This Row],[ScoreHome]],Table1[[#This Row],[ScoreHome]]-Table1[[#This Row],[ScoreAway]])</f>
        <v>3</v>
      </c>
      <c r="O696">
        <f>IF(Table1[[#This Row],[SpreadActual]]&lt;Table1[[#This Row],[SpreadFavorite]],1,0)</f>
        <v>0</v>
      </c>
      <c r="Q696" t="s">
        <v>22</v>
      </c>
      <c r="R696" t="b">
        <v>0</v>
      </c>
    </row>
    <row r="697" spans="1:22" x14ac:dyDescent="0.2">
      <c r="A697" s="1">
        <v>25544</v>
      </c>
      <c r="B697">
        <v>1969</v>
      </c>
      <c r="C697">
        <f>_xlfn.MAXIFS(Table1[ScheduleWeekWritten],Table1[ScheduleSeason],Table1[[#This Row],[ScheduleSeason]])</f>
        <v>14</v>
      </c>
      <c r="D697">
        <v>12</v>
      </c>
      <c r="E697" cm="1">
        <f t="array" ref="E697">_xlfn.XLOOKUP(Table1[[#This Row],[ScheduleWeekWritten]],Table3[Game],100+Table3[Increase],Table1[[#This Row],[ScheduleWeekWritten]])</f>
        <v>12</v>
      </c>
      <c r="F697" t="b">
        <v>0</v>
      </c>
      <c r="G697" t="s">
        <v>50</v>
      </c>
      <c r="H697">
        <v>49</v>
      </c>
      <c r="I697">
        <v>6</v>
      </c>
      <c r="J697" t="s">
        <v>57</v>
      </c>
      <c r="K697" t="s">
        <v>59</v>
      </c>
      <c r="L697" t="str">
        <f>_xlfn.XLOOKUP(Table1[[#This Row],[TeamFavoriteID]],Table2[team_id],Table2[team_name],_xlfn.XLOOKUP(Table1[[#This Row],[TeamFavoriteID]],Table2[team_id_pfr],Table2[team_name],"Even"))</f>
        <v>Arizona Cardinals</v>
      </c>
      <c r="M697">
        <v>-4</v>
      </c>
      <c r="N697">
        <f>IF(Table1[[#This Row],[TeamFavorite]]=Table1[[#This Row],[TeamHome]],Table1[[#This Row],[ScoreAway]]-Table1[[#This Row],[ScoreHome]],Table1[[#This Row],[ScoreHome]]-Table1[[#This Row],[ScoreAway]])</f>
        <v>43</v>
      </c>
      <c r="O697">
        <f>IF(Table1[[#This Row],[SpreadActual]]&lt;Table1[[#This Row],[SpreadFavorite]],1,0)</f>
        <v>0</v>
      </c>
      <c r="Q697" t="s">
        <v>84</v>
      </c>
      <c r="R697" t="b">
        <v>0</v>
      </c>
      <c r="S697">
        <v>34</v>
      </c>
      <c r="T697">
        <v>10</v>
      </c>
      <c r="U697">
        <v>46</v>
      </c>
    </row>
    <row r="698" spans="1:22" x14ac:dyDescent="0.2">
      <c r="A698" s="1">
        <v>25544</v>
      </c>
      <c r="B698">
        <v>1969</v>
      </c>
      <c r="C698">
        <f>_xlfn.MAXIFS(Table1[ScheduleWeekWritten],Table1[ScheduleSeason],Table1[[#This Row],[ScheduleSeason]])</f>
        <v>14</v>
      </c>
      <c r="D698">
        <v>13</v>
      </c>
      <c r="E698" cm="1">
        <f t="array" ref="E698">_xlfn.XLOOKUP(Table1[[#This Row],[ScheduleWeekWritten]],Table3[Game],100+Table3[Increase],Table1[[#This Row],[ScheduleWeekWritten]])</f>
        <v>13</v>
      </c>
      <c r="F698" t="b">
        <v>0</v>
      </c>
      <c r="G698" t="s">
        <v>20</v>
      </c>
      <c r="H698">
        <v>37</v>
      </c>
      <c r="I698">
        <v>17</v>
      </c>
      <c r="J698" t="s">
        <v>101</v>
      </c>
      <c r="K698" t="s">
        <v>21</v>
      </c>
      <c r="L698" t="str">
        <f>_xlfn.XLOOKUP(Table1[[#This Row],[TeamFavoriteID]],Table2[team_id],Table2[team_name],_xlfn.XLOOKUP(Table1[[#This Row],[TeamFavoriteID]],Table2[team_id_pfr],Table2[team_name],"Even"))</f>
        <v>Las Vegas Raiders</v>
      </c>
      <c r="M698">
        <v>-15</v>
      </c>
      <c r="N698">
        <f>IF(Table1[[#This Row],[TeamFavorite]]=Table1[[#This Row],[TeamHome]],Table1[[#This Row],[ScoreAway]]-Table1[[#This Row],[ScoreHome]],Table1[[#This Row],[ScoreHome]]-Table1[[#This Row],[ScoreAway]])</f>
        <v>20</v>
      </c>
      <c r="O698">
        <f>IF(Table1[[#This Row],[SpreadActual]]&lt;Table1[[#This Row],[SpreadFavorite]],1,0)</f>
        <v>0</v>
      </c>
      <c r="Q698" t="s">
        <v>76</v>
      </c>
      <c r="R698" t="b">
        <v>0</v>
      </c>
    </row>
    <row r="699" spans="1:22" x14ac:dyDescent="0.2">
      <c r="A699" s="1">
        <v>25544</v>
      </c>
      <c r="B699">
        <v>1969</v>
      </c>
      <c r="C699">
        <f>_xlfn.MAXIFS(Table1[ScheduleWeekWritten],Table1[ScheduleSeason],Table1[[#This Row],[ScheduleSeason]])</f>
        <v>14</v>
      </c>
      <c r="D699">
        <v>12</v>
      </c>
      <c r="E699" cm="1">
        <f t="array" ref="E699">_xlfn.XLOOKUP(Table1[[#This Row],[ScheduleWeekWritten]],Table3[Game],100+Table3[Increase],Table1[[#This Row],[ScheduleWeekWritten]])</f>
        <v>12</v>
      </c>
      <c r="F699" t="b">
        <v>0</v>
      </c>
      <c r="G699" t="s">
        <v>58</v>
      </c>
      <c r="H699">
        <v>29</v>
      </c>
      <c r="I699">
        <v>34</v>
      </c>
      <c r="J699" t="s">
        <v>61</v>
      </c>
      <c r="K699" t="s">
        <v>77</v>
      </c>
      <c r="L699" t="str">
        <f>_xlfn.XLOOKUP(Table1[[#This Row],[TeamFavoriteID]],Table2[team_id],Table2[team_name],_xlfn.XLOOKUP(Table1[[#This Row],[TeamFavoriteID]],Table2[team_id_pfr],Table2[team_name],"Even"))</f>
        <v>Philadelphia Eagles</v>
      </c>
      <c r="M699">
        <v>-1</v>
      </c>
      <c r="N699">
        <f>IF(Table1[[#This Row],[TeamFavorite]]=Table1[[#This Row],[TeamHome]],Table1[[#This Row],[ScoreAway]]-Table1[[#This Row],[ScoreHome]],Table1[[#This Row],[ScoreHome]]-Table1[[#This Row],[ScoreAway]])</f>
        <v>5</v>
      </c>
      <c r="O699">
        <f>IF(Table1[[#This Row],[SpreadActual]]&lt;Table1[[#This Row],[SpreadFavorite]],1,0)</f>
        <v>0</v>
      </c>
      <c r="Q699" t="s">
        <v>78</v>
      </c>
      <c r="R699" t="b">
        <v>0</v>
      </c>
      <c r="S699">
        <v>32</v>
      </c>
      <c r="T699">
        <v>10</v>
      </c>
      <c r="U699">
        <v>57</v>
      </c>
    </row>
    <row r="700" spans="1:22" x14ac:dyDescent="0.2">
      <c r="A700" s="1">
        <v>25544</v>
      </c>
      <c r="B700">
        <v>1969</v>
      </c>
      <c r="C700">
        <f>_xlfn.MAXIFS(Table1[ScheduleWeekWritten],Table1[ScheduleSeason],Table1[[#This Row],[ScheduleSeason]])</f>
        <v>14</v>
      </c>
      <c r="D700">
        <v>12</v>
      </c>
      <c r="E700" cm="1">
        <f t="array" ref="E700">_xlfn.XLOOKUP(Table1[[#This Row],[ScheduleWeekWritten]],Table3[Game],100+Table3[Increase],Table1[[#This Row],[ScheduleWeekWritten]])</f>
        <v>12</v>
      </c>
      <c r="F700" t="b">
        <v>0</v>
      </c>
      <c r="G700" t="s">
        <v>49</v>
      </c>
      <c r="H700">
        <v>7</v>
      </c>
      <c r="I700">
        <v>10</v>
      </c>
      <c r="J700" t="s">
        <v>67</v>
      </c>
      <c r="K700" t="s">
        <v>68</v>
      </c>
      <c r="L700" t="str">
        <f>_xlfn.XLOOKUP(Table1[[#This Row],[TeamFavoriteID]],Table2[team_id],Table2[team_name],_xlfn.XLOOKUP(Table1[[#This Row],[TeamFavoriteID]],Table2[team_id_pfr],Table2[team_name],"Even"))</f>
        <v>Dallas Cowboys</v>
      </c>
      <c r="M700">
        <v>-17</v>
      </c>
      <c r="N700">
        <f>IF(Table1[[#This Row],[TeamFavorite]]=Table1[[#This Row],[TeamHome]],Table1[[#This Row],[ScoreAway]]-Table1[[#This Row],[ScoreHome]],Table1[[#This Row],[ScoreHome]]-Table1[[#This Row],[ScoreAway]])</f>
        <v>-3</v>
      </c>
      <c r="O700">
        <f>IF(Table1[[#This Row],[SpreadActual]]&lt;Table1[[#This Row],[SpreadFavorite]],1,0)</f>
        <v>0</v>
      </c>
      <c r="Q700" t="s">
        <v>52</v>
      </c>
      <c r="R700" t="b">
        <v>0</v>
      </c>
      <c r="S700">
        <v>34</v>
      </c>
      <c r="T700">
        <v>12</v>
      </c>
      <c r="U700">
        <v>62</v>
      </c>
    </row>
    <row r="701" spans="1:22" x14ac:dyDescent="0.2">
      <c r="A701" s="1">
        <v>25544</v>
      </c>
      <c r="B701">
        <v>1969</v>
      </c>
      <c r="C701">
        <f>_xlfn.MAXIFS(Table1[ScheduleWeekWritten],Table1[ScheduleSeason],Table1[[#This Row],[ScheduleSeason]])</f>
        <v>14</v>
      </c>
      <c r="D701">
        <v>13</v>
      </c>
      <c r="E701" cm="1">
        <f t="array" ref="E701">_xlfn.XLOOKUP(Table1[[#This Row],[ScheduleWeekWritten]],Table3[Game],100+Table3[Increase],Table1[[#This Row],[ScheduleWeekWritten]])</f>
        <v>13</v>
      </c>
      <c r="F701" t="b">
        <v>0</v>
      </c>
      <c r="G701" t="s">
        <v>27</v>
      </c>
      <c r="H701">
        <v>28</v>
      </c>
      <c r="I701">
        <v>18</v>
      </c>
      <c r="J701" t="s">
        <v>37</v>
      </c>
      <c r="K701" t="s">
        <v>29</v>
      </c>
      <c r="L701" t="str">
        <f>_xlfn.XLOOKUP(Table1[[#This Row],[TeamFavoriteID]],Table2[team_id],Table2[team_name],_xlfn.XLOOKUP(Table1[[#This Row],[TeamFavoriteID]],Table2[team_id_pfr],Table2[team_name],"Even"))</f>
        <v>Los Angeles Chargers</v>
      </c>
      <c r="M701">
        <v>-7</v>
      </c>
      <c r="N701">
        <f>IF(Table1[[#This Row],[TeamFavorite]]=Table1[[#This Row],[TeamHome]],Table1[[#This Row],[ScoreAway]]-Table1[[#This Row],[ScoreHome]],Table1[[#This Row],[ScoreHome]]-Table1[[#This Row],[ScoreAway]])</f>
        <v>10</v>
      </c>
      <c r="O701">
        <f>IF(Table1[[#This Row],[SpreadActual]]&lt;Table1[[#This Row],[SpreadFavorite]],1,0)</f>
        <v>0</v>
      </c>
      <c r="Q701" t="s">
        <v>94</v>
      </c>
      <c r="R701" t="b">
        <v>0</v>
      </c>
    </row>
    <row r="702" spans="1:22" x14ac:dyDescent="0.2">
      <c r="A702" s="1">
        <v>25550</v>
      </c>
      <c r="B702">
        <v>1969</v>
      </c>
      <c r="C702">
        <f>_xlfn.MAXIFS(Table1[ScheduleWeekWritten],Table1[ScheduleSeason],Table1[[#This Row],[ScheduleSeason]])</f>
        <v>14</v>
      </c>
      <c r="D702">
        <v>13</v>
      </c>
      <c r="E702" cm="1">
        <f t="array" ref="E702">_xlfn.XLOOKUP(Table1[[#This Row],[ScheduleWeekWritten]],Table3[Game],100+Table3[Increase],Table1[[#This Row],[ScheduleWeekWritten]])</f>
        <v>13</v>
      </c>
      <c r="F702" t="b">
        <v>0</v>
      </c>
      <c r="G702" t="s">
        <v>67</v>
      </c>
      <c r="H702">
        <v>27</v>
      </c>
      <c r="I702">
        <v>10</v>
      </c>
      <c r="J702" t="s">
        <v>34</v>
      </c>
      <c r="K702" t="s">
        <v>68</v>
      </c>
      <c r="L702" t="str">
        <f>_xlfn.XLOOKUP(Table1[[#This Row],[TeamFavoriteID]],Table2[team_id],Table2[team_name],_xlfn.XLOOKUP(Table1[[#This Row],[TeamFavoriteID]],Table2[team_id_pfr],Table2[team_name],"Even"))</f>
        <v>Dallas Cowboys</v>
      </c>
      <c r="M702">
        <v>-5</v>
      </c>
      <c r="N702">
        <f>IF(Table1[[#This Row],[TeamFavorite]]=Table1[[#This Row],[TeamHome]],Table1[[#This Row],[ScoreAway]]-Table1[[#This Row],[ScoreHome]],Table1[[#This Row],[ScoreHome]]-Table1[[#This Row],[ScoreAway]])</f>
        <v>-17</v>
      </c>
      <c r="O702">
        <f>IF(Table1[[#This Row],[SpreadActual]]&lt;Table1[[#This Row],[SpreadFavorite]],1,0)</f>
        <v>1</v>
      </c>
      <c r="Q702" t="s">
        <v>69</v>
      </c>
      <c r="R702" t="b">
        <v>0</v>
      </c>
      <c r="S702">
        <v>56</v>
      </c>
      <c r="T702">
        <v>12</v>
      </c>
      <c r="U702">
        <v>71</v>
      </c>
    </row>
    <row r="703" spans="1:22" x14ac:dyDescent="0.2">
      <c r="A703" s="1">
        <v>25550</v>
      </c>
      <c r="B703">
        <v>1969</v>
      </c>
      <c r="C703">
        <f>_xlfn.MAXIFS(Table1[ScheduleWeekWritten],Table1[ScheduleSeason],Table1[[#This Row],[ScheduleSeason]])</f>
        <v>14</v>
      </c>
      <c r="D703">
        <v>14</v>
      </c>
      <c r="E703" cm="1">
        <f t="array" ref="E703">_xlfn.XLOOKUP(Table1[[#This Row],[ScheduleWeekWritten]],Table3[Game],100+Table3[Increase],Table1[[#This Row],[ScheduleWeekWritten]])</f>
        <v>14</v>
      </c>
      <c r="F703" t="b">
        <v>0</v>
      </c>
      <c r="G703" t="s">
        <v>20</v>
      </c>
      <c r="H703">
        <v>10</v>
      </c>
      <c r="I703">
        <v>6</v>
      </c>
      <c r="J703" t="s">
        <v>42</v>
      </c>
      <c r="K703" t="s">
        <v>21</v>
      </c>
      <c r="L703" t="str">
        <f>_xlfn.XLOOKUP(Table1[[#This Row],[TeamFavoriteID]],Table2[team_id],Table2[team_name],_xlfn.XLOOKUP(Table1[[#This Row],[TeamFavoriteID]],Table2[team_id_pfr],Table2[team_name],"Even"))</f>
        <v>Las Vegas Raiders</v>
      </c>
      <c r="M703">
        <v>-4</v>
      </c>
      <c r="N703">
        <f>IF(Table1[[#This Row],[TeamFavorite]]=Table1[[#This Row],[TeamHome]],Table1[[#This Row],[ScoreAway]]-Table1[[#This Row],[ScoreHome]],Table1[[#This Row],[ScoreHome]]-Table1[[#This Row],[ScoreAway]])</f>
        <v>4</v>
      </c>
      <c r="O703">
        <f>IF(Table1[[#This Row],[SpreadActual]]&lt;Table1[[#This Row],[SpreadFavorite]],1,0)</f>
        <v>0</v>
      </c>
      <c r="Q703" t="s">
        <v>76</v>
      </c>
      <c r="R703" t="b">
        <v>0</v>
      </c>
    </row>
    <row r="704" spans="1:22" x14ac:dyDescent="0.2">
      <c r="A704" s="1">
        <v>25551</v>
      </c>
      <c r="B704">
        <v>1969</v>
      </c>
      <c r="C704">
        <f>_xlfn.MAXIFS(Table1[ScheduleWeekWritten],Table1[ScheduleSeason],Table1[[#This Row],[ScheduleSeason]])</f>
        <v>14</v>
      </c>
      <c r="D704">
        <v>13</v>
      </c>
      <c r="E704" cm="1">
        <f t="array" ref="E704">_xlfn.XLOOKUP(Table1[[#This Row],[ScheduleWeekWritten]],Table3[Game],100+Table3[Increase],Table1[[#This Row],[ScheduleWeekWritten]])</f>
        <v>13</v>
      </c>
      <c r="F704" t="b">
        <v>0</v>
      </c>
      <c r="G704" t="s">
        <v>46</v>
      </c>
      <c r="H704">
        <v>3</v>
      </c>
      <c r="I704">
        <v>21</v>
      </c>
      <c r="J704" t="s">
        <v>33</v>
      </c>
      <c r="K704" t="s">
        <v>47</v>
      </c>
      <c r="L704" t="str">
        <f>_xlfn.XLOOKUP(Table1[[#This Row],[TeamFavoriteID]],Table2[team_id],Table2[team_name],_xlfn.XLOOKUP(Table1[[#This Row],[TeamFavoriteID]],Table2[team_id_pfr],Table2[team_name],"Even"))</f>
        <v>Chicago Bears</v>
      </c>
      <c r="M704">
        <v>-1</v>
      </c>
      <c r="N704">
        <f>IF(Table1[[#This Row],[TeamFavorite]]=Table1[[#This Row],[TeamHome]],Table1[[#This Row],[ScoreAway]]-Table1[[#This Row],[ScoreHome]],Table1[[#This Row],[ScoreHome]]-Table1[[#This Row],[ScoreAway]])</f>
        <v>18</v>
      </c>
      <c r="O704">
        <f>IF(Table1[[#This Row],[SpreadActual]]&lt;Table1[[#This Row],[SpreadFavorite]],1,0)</f>
        <v>0</v>
      </c>
      <c r="Q704" t="s">
        <v>86</v>
      </c>
      <c r="R704" t="b">
        <v>0</v>
      </c>
      <c r="S704">
        <v>34</v>
      </c>
      <c r="T704">
        <v>15</v>
      </c>
      <c r="U704">
        <v>72</v>
      </c>
    </row>
    <row r="705" spans="1:22" x14ac:dyDescent="0.2">
      <c r="A705" s="1">
        <v>25551</v>
      </c>
      <c r="B705">
        <v>1969</v>
      </c>
      <c r="C705">
        <f>_xlfn.MAXIFS(Table1[ScheduleWeekWritten],Table1[ScheduleSeason],Table1[[#This Row],[ScheduleSeason]])</f>
        <v>14</v>
      </c>
      <c r="D705">
        <v>14</v>
      </c>
      <c r="E705" cm="1">
        <f t="array" ref="E705">_xlfn.XLOOKUP(Table1[[#This Row],[ScheduleWeekWritten]],Table3[Game],100+Table3[Increase],Table1[[#This Row],[ScheduleWeekWritten]])</f>
        <v>14</v>
      </c>
      <c r="F705" t="b">
        <v>0</v>
      </c>
      <c r="G705" t="s">
        <v>24</v>
      </c>
      <c r="H705">
        <v>27</v>
      </c>
      <c r="I705">
        <v>16</v>
      </c>
      <c r="J705" t="s">
        <v>101</v>
      </c>
      <c r="K705" t="s">
        <v>88</v>
      </c>
      <c r="L705" t="str">
        <f>_xlfn.XLOOKUP(Table1[[#This Row],[TeamFavoriteID]],Table2[team_id],Table2[team_name],_xlfn.XLOOKUP(Table1[[#This Row],[TeamFavoriteID]],Table2[team_id_pfr],Table2[team_name],"Even"))</f>
        <v>Denver Broncos</v>
      </c>
      <c r="M705">
        <v>-3</v>
      </c>
      <c r="N705">
        <f>IF(Table1[[#This Row],[TeamFavorite]]=Table1[[#This Row],[TeamHome]],Table1[[#This Row],[ScoreAway]]-Table1[[#This Row],[ScoreHome]],Table1[[#This Row],[ScoreHome]]-Table1[[#This Row],[ScoreAway]])</f>
        <v>-11</v>
      </c>
      <c r="O705">
        <f>IF(Table1[[#This Row],[SpreadActual]]&lt;Table1[[#This Row],[SpreadFavorite]],1,0)</f>
        <v>1</v>
      </c>
      <c r="Q705" t="s">
        <v>71</v>
      </c>
      <c r="R705" t="b">
        <v>0</v>
      </c>
    </row>
    <row r="706" spans="1:22" x14ac:dyDescent="0.2">
      <c r="A706" s="1">
        <v>25551</v>
      </c>
      <c r="B706">
        <v>1969</v>
      </c>
      <c r="C706">
        <f>_xlfn.MAXIFS(Table1[ScheduleWeekWritten],Table1[ScheduleSeason],Table1[[#This Row],[ScheduleSeason]])</f>
        <v>14</v>
      </c>
      <c r="D706">
        <v>13</v>
      </c>
      <c r="E706" cm="1">
        <f t="array" ref="E706">_xlfn.XLOOKUP(Table1[[#This Row],[ScheduleWeekWritten]],Table3[Game],100+Table3[Increase],Table1[[#This Row],[ScheduleWeekWritten]])</f>
        <v>13</v>
      </c>
      <c r="F706" t="b">
        <v>0</v>
      </c>
      <c r="G706" t="s">
        <v>45</v>
      </c>
      <c r="H706">
        <v>28</v>
      </c>
      <c r="I706">
        <v>0</v>
      </c>
      <c r="J706" t="s">
        <v>39</v>
      </c>
      <c r="K706" t="s">
        <v>79</v>
      </c>
      <c r="L706" t="str">
        <f>_xlfn.XLOOKUP(Table1[[#This Row],[TeamFavoriteID]],Table2[team_id],Table2[team_name],_xlfn.XLOOKUP(Table1[[#This Row],[TeamFavoriteID]],Table2[team_id_pfr],Table2[team_name],"Even"))</f>
        <v>Detroit Lions</v>
      </c>
      <c r="M706">
        <v>-2</v>
      </c>
      <c r="N706">
        <f>IF(Table1[[#This Row],[TeamFavorite]]=Table1[[#This Row],[TeamHome]],Table1[[#This Row],[ScoreAway]]-Table1[[#This Row],[ScoreHome]],Table1[[#This Row],[ScoreHome]]-Table1[[#This Row],[ScoreAway]])</f>
        <v>-28</v>
      </c>
      <c r="O706">
        <f>IF(Table1[[#This Row],[SpreadActual]]&lt;Table1[[#This Row],[SpreadFavorite]],1,0)</f>
        <v>1</v>
      </c>
      <c r="Q706" t="s">
        <v>48</v>
      </c>
      <c r="R706" t="b">
        <v>0</v>
      </c>
      <c r="S706">
        <v>33</v>
      </c>
      <c r="T706">
        <v>13</v>
      </c>
      <c r="U706">
        <v>84</v>
      </c>
    </row>
    <row r="707" spans="1:22" x14ac:dyDescent="0.2">
      <c r="A707" s="1">
        <v>25551</v>
      </c>
      <c r="B707">
        <v>1969</v>
      </c>
      <c r="C707">
        <f>_xlfn.MAXIFS(Table1[ScheduleWeekWritten],Table1[ScheduleSeason],Table1[[#This Row],[ScheduleSeason]])</f>
        <v>14</v>
      </c>
      <c r="D707">
        <v>14</v>
      </c>
      <c r="E707" cm="1">
        <f t="array" ref="E707">_xlfn.XLOOKUP(Table1[[#This Row],[ScheduleWeekWritten]],Table3[Game],100+Table3[Increase],Table1[[#This Row],[ScheduleWeekWritten]])</f>
        <v>14</v>
      </c>
      <c r="F707" t="b">
        <v>0</v>
      </c>
      <c r="G707" t="s">
        <v>23</v>
      </c>
      <c r="H707">
        <v>27</v>
      </c>
      <c r="I707">
        <v>23</v>
      </c>
      <c r="J707" t="s">
        <v>37</v>
      </c>
      <c r="K707" t="s">
        <v>25</v>
      </c>
      <c r="L707" t="str">
        <f>_xlfn.XLOOKUP(Table1[[#This Row],[TeamFavoriteID]],Table2[team_id],Table2[team_name],_xlfn.XLOOKUP(Table1[[#This Row],[TeamFavoriteID]],Table2[team_id_pfr],Table2[team_name],"Even"))</f>
        <v>Houston Oilers</v>
      </c>
      <c r="M707">
        <v>-6</v>
      </c>
      <c r="N707">
        <f>IF(Table1[[#This Row],[TeamFavorite]]=Table1[[#This Row],[TeamHome]],Table1[[#This Row],[ScoreAway]]-Table1[[#This Row],[ScoreHome]],Table1[[#This Row],[ScoreHome]]-Table1[[#This Row],[ScoreAway]])</f>
        <v>-4</v>
      </c>
      <c r="O707">
        <f>IF(Table1[[#This Row],[SpreadActual]]&lt;Table1[[#This Row],[SpreadFavorite]],1,0)</f>
        <v>0</v>
      </c>
      <c r="Q707" t="s">
        <v>102</v>
      </c>
      <c r="R707" t="b">
        <v>0</v>
      </c>
      <c r="S707">
        <v>72</v>
      </c>
      <c r="T707">
        <v>0</v>
      </c>
      <c r="V707" t="s">
        <v>103</v>
      </c>
    </row>
    <row r="708" spans="1:22" x14ac:dyDescent="0.2">
      <c r="A708" s="1">
        <v>25551</v>
      </c>
      <c r="B708">
        <v>1969</v>
      </c>
      <c r="C708">
        <f>_xlfn.MAXIFS(Table1[ScheduleWeekWritten],Table1[ScheduleSeason],Table1[[#This Row],[ScheduleSeason]])</f>
        <v>14</v>
      </c>
      <c r="D708">
        <v>14</v>
      </c>
      <c r="E708" cm="1">
        <f t="array" ref="E708">_xlfn.XLOOKUP(Table1[[#This Row],[ScheduleWeekWritten]],Table3[Game],100+Table3[Increase],Table1[[#This Row],[ScheduleWeekWritten]])</f>
        <v>14</v>
      </c>
      <c r="F708" t="b">
        <v>0</v>
      </c>
      <c r="G708" t="s">
        <v>19</v>
      </c>
      <c r="H708">
        <v>9</v>
      </c>
      <c r="I708">
        <v>27</v>
      </c>
      <c r="J708" t="s">
        <v>31</v>
      </c>
      <c r="K708" t="s">
        <v>32</v>
      </c>
      <c r="L708" t="str">
        <f>_xlfn.XLOOKUP(Table1[[#This Row],[TeamFavoriteID]],Table2[team_id],Table2[team_name],_xlfn.XLOOKUP(Table1[[#This Row],[TeamFavoriteID]],Table2[team_id_pfr],Table2[team_name],"Even"))</f>
        <v>New York Jets</v>
      </c>
      <c r="M708">
        <v>-3.5</v>
      </c>
      <c r="N708">
        <f>IF(Table1[[#This Row],[TeamFavorite]]=Table1[[#This Row],[TeamHome]],Table1[[#This Row],[ScoreAway]]-Table1[[#This Row],[ScoreHome]],Table1[[#This Row],[ScoreHome]]-Table1[[#This Row],[ScoreAway]])</f>
        <v>-18</v>
      </c>
      <c r="O708">
        <f>IF(Table1[[#This Row],[SpreadActual]]&lt;Table1[[#This Row],[SpreadFavorite]],1,0)</f>
        <v>1</v>
      </c>
      <c r="Q708" t="s">
        <v>22</v>
      </c>
      <c r="R708" t="b">
        <v>0</v>
      </c>
    </row>
    <row r="709" spans="1:22" x14ac:dyDescent="0.2">
      <c r="A709" s="1">
        <v>25551</v>
      </c>
      <c r="B709">
        <v>1969</v>
      </c>
      <c r="C709">
        <f>_xlfn.MAXIFS(Table1[ScheduleWeekWritten],Table1[ScheduleSeason],Table1[[#This Row],[ScheduleSeason]])</f>
        <v>14</v>
      </c>
      <c r="D709">
        <v>13</v>
      </c>
      <c r="E709" cm="1">
        <f t="array" ref="E709">_xlfn.XLOOKUP(Table1[[#This Row],[ScheduleWeekWritten]],Table3[Game],100+Table3[Increase],Table1[[#This Row],[ScheduleWeekWritten]])</f>
        <v>13</v>
      </c>
      <c r="F709" t="b">
        <v>0</v>
      </c>
      <c r="G709" t="s">
        <v>54</v>
      </c>
      <c r="H709">
        <v>10</v>
      </c>
      <c r="I709">
        <v>7</v>
      </c>
      <c r="J709" t="s">
        <v>53</v>
      </c>
      <c r="K709" t="s">
        <v>55</v>
      </c>
      <c r="L709" t="str">
        <f>_xlfn.XLOOKUP(Table1[[#This Row],[TeamFavoriteID]],Table2[team_id],Table2[team_name],_xlfn.XLOOKUP(Table1[[#This Row],[TeamFavoriteID]],Table2[team_id_pfr],Table2[team_name],"Even"))</f>
        <v>Minnesota Vikings</v>
      </c>
      <c r="M709">
        <v>-11</v>
      </c>
      <c r="N709">
        <f>IF(Table1[[#This Row],[TeamFavorite]]=Table1[[#This Row],[TeamHome]],Table1[[#This Row],[ScoreAway]]-Table1[[#This Row],[ScoreHome]],Table1[[#This Row],[ScoreHome]]-Table1[[#This Row],[ScoreAway]])</f>
        <v>-3</v>
      </c>
      <c r="O709">
        <f>IF(Table1[[#This Row],[SpreadActual]]&lt;Table1[[#This Row],[SpreadFavorite]],1,0)</f>
        <v>0</v>
      </c>
      <c r="Q709" t="s">
        <v>73</v>
      </c>
      <c r="R709" t="b">
        <v>0</v>
      </c>
      <c r="S709">
        <v>22</v>
      </c>
      <c r="T709">
        <v>14</v>
      </c>
      <c r="U709">
        <v>86</v>
      </c>
    </row>
    <row r="710" spans="1:22" x14ac:dyDescent="0.2">
      <c r="A710" s="1">
        <v>25551</v>
      </c>
      <c r="B710">
        <v>1969</v>
      </c>
      <c r="C710">
        <f>_xlfn.MAXIFS(Table1[ScheduleWeekWritten],Table1[ScheduleSeason],Table1[[#This Row],[ScheduleSeason]])</f>
        <v>14</v>
      </c>
      <c r="D710">
        <v>13</v>
      </c>
      <c r="E710" cm="1">
        <f t="array" ref="E710">_xlfn.XLOOKUP(Table1[[#This Row],[ScheduleWeekWritten]],Table3[Game],100+Table3[Increase],Table1[[#This Row],[ScheduleWeekWritten]])</f>
        <v>13</v>
      </c>
      <c r="F710" t="b">
        <v>0</v>
      </c>
      <c r="G710" t="s">
        <v>58</v>
      </c>
      <c r="H710">
        <v>3</v>
      </c>
      <c r="I710">
        <v>27</v>
      </c>
      <c r="J710" t="s">
        <v>38</v>
      </c>
      <c r="K710" t="s">
        <v>77</v>
      </c>
      <c r="L710" t="str">
        <f>_xlfn.XLOOKUP(Table1[[#This Row],[TeamFavoriteID]],Table2[team_id],Table2[team_name],_xlfn.XLOOKUP(Table1[[#This Row],[TeamFavoriteID]],Table2[team_id_pfr],Table2[team_name],"Even"))</f>
        <v>Philadelphia Eagles</v>
      </c>
      <c r="M710">
        <v>-1.5</v>
      </c>
      <c r="N710">
        <f>IF(Table1[[#This Row],[TeamFavorite]]=Table1[[#This Row],[TeamHome]],Table1[[#This Row],[ScoreAway]]-Table1[[#This Row],[ScoreHome]],Table1[[#This Row],[ScoreHome]]-Table1[[#This Row],[ScoreAway]])</f>
        <v>24</v>
      </c>
      <c r="O710">
        <f>IF(Table1[[#This Row],[SpreadActual]]&lt;Table1[[#This Row],[SpreadFavorite]],1,0)</f>
        <v>0</v>
      </c>
      <c r="Q710" t="s">
        <v>78</v>
      </c>
      <c r="R710" t="b">
        <v>0</v>
      </c>
      <c r="S710">
        <v>32</v>
      </c>
      <c r="T710">
        <v>8</v>
      </c>
      <c r="U710">
        <v>79</v>
      </c>
    </row>
    <row r="711" spans="1:22" x14ac:dyDescent="0.2">
      <c r="A711" s="1">
        <v>25551</v>
      </c>
      <c r="B711">
        <v>1969</v>
      </c>
      <c r="C711">
        <f>_xlfn.MAXIFS(Table1[ScheduleWeekWritten],Table1[ScheduleSeason],Table1[[#This Row],[ScheduleSeason]])</f>
        <v>14</v>
      </c>
      <c r="D711">
        <v>13</v>
      </c>
      <c r="E711" cm="1">
        <f t="array" ref="E711">_xlfn.XLOOKUP(Table1[[#This Row],[ScheduleWeekWritten]],Table3[Game],100+Table3[Increase],Table1[[#This Row],[ScheduleWeekWritten]])</f>
        <v>13</v>
      </c>
      <c r="F711" t="b">
        <v>0</v>
      </c>
      <c r="G711" t="s">
        <v>49</v>
      </c>
      <c r="H711">
        <v>17</v>
      </c>
      <c r="I711">
        <v>21</v>
      </c>
      <c r="J711" t="s">
        <v>50</v>
      </c>
      <c r="K711" t="s">
        <v>90</v>
      </c>
      <c r="L711" t="str">
        <f>_xlfn.XLOOKUP(Table1[[#This Row],[TeamFavoriteID]],Table2[team_id],Table2[team_name],_xlfn.XLOOKUP(Table1[[#This Row],[TeamFavoriteID]],Table2[team_id_pfr],Table2[team_name],"Even"))</f>
        <v>New York Giants</v>
      </c>
      <c r="M711">
        <v>-6</v>
      </c>
      <c r="N711">
        <f>IF(Table1[[#This Row],[TeamFavorite]]=Table1[[#This Row],[TeamHome]],Table1[[#This Row],[ScoreAway]]-Table1[[#This Row],[ScoreHome]],Table1[[#This Row],[ScoreHome]]-Table1[[#This Row],[ScoreAway]])</f>
        <v>-4</v>
      </c>
      <c r="O711">
        <f>IF(Table1[[#This Row],[SpreadActual]]&lt;Table1[[#This Row],[SpreadFavorite]],1,0)</f>
        <v>0</v>
      </c>
      <c r="Q711" t="s">
        <v>52</v>
      </c>
      <c r="R711" t="b">
        <v>0</v>
      </c>
      <c r="S711">
        <v>35</v>
      </c>
      <c r="T711">
        <v>12</v>
      </c>
      <c r="U711">
        <v>75</v>
      </c>
    </row>
    <row r="712" spans="1:22" x14ac:dyDescent="0.2">
      <c r="A712" s="1">
        <v>25551</v>
      </c>
      <c r="B712">
        <v>1969</v>
      </c>
      <c r="C712">
        <f>_xlfn.MAXIFS(Table1[ScheduleWeekWritten],Table1[ScheduleSeason],Table1[[#This Row],[ScheduleSeason]])</f>
        <v>14</v>
      </c>
      <c r="D712">
        <v>14</v>
      </c>
      <c r="E712" cm="1">
        <f t="array" ref="E712">_xlfn.XLOOKUP(Table1[[#This Row],[ScheduleWeekWritten]],Table3[Game],100+Table3[Increase],Table1[[#This Row],[ScheduleWeekWritten]])</f>
        <v>14</v>
      </c>
      <c r="F712" t="b">
        <v>0</v>
      </c>
      <c r="G712" t="s">
        <v>27</v>
      </c>
      <c r="H712">
        <v>45</v>
      </c>
      <c r="I712">
        <v>6</v>
      </c>
      <c r="J712" t="s">
        <v>28</v>
      </c>
      <c r="K712" t="s">
        <v>29</v>
      </c>
      <c r="L712" t="str">
        <f>_xlfn.XLOOKUP(Table1[[#This Row],[TeamFavoriteID]],Table2[team_id],Table2[team_name],_xlfn.XLOOKUP(Table1[[#This Row],[TeamFavoriteID]],Table2[team_id_pfr],Table2[team_name],"Even"))</f>
        <v>Los Angeles Chargers</v>
      </c>
      <c r="M712">
        <v>-9.5</v>
      </c>
      <c r="N712">
        <f>IF(Table1[[#This Row],[TeamFavorite]]=Table1[[#This Row],[TeamHome]],Table1[[#This Row],[ScoreAway]]-Table1[[#This Row],[ScoreHome]],Table1[[#This Row],[ScoreHome]]-Table1[[#This Row],[ScoreAway]])</f>
        <v>39</v>
      </c>
      <c r="O712">
        <f>IF(Table1[[#This Row],[SpreadActual]]&lt;Table1[[#This Row],[SpreadFavorite]],1,0)</f>
        <v>0</v>
      </c>
      <c r="Q712" t="s">
        <v>94</v>
      </c>
      <c r="R712" t="b">
        <v>0</v>
      </c>
    </row>
    <row r="713" spans="1:22" x14ac:dyDescent="0.2">
      <c r="A713" s="1">
        <v>25551</v>
      </c>
      <c r="B713">
        <v>1969</v>
      </c>
      <c r="C713">
        <f>_xlfn.MAXIFS(Table1[ScheduleWeekWritten],Table1[ScheduleSeason],Table1[[#This Row],[ScheduleSeason]])</f>
        <v>14</v>
      </c>
      <c r="D713">
        <v>13</v>
      </c>
      <c r="E713" cm="1">
        <f t="array" ref="E713">_xlfn.XLOOKUP(Table1[[#This Row],[ScheduleWeekWritten]],Table3[Game],100+Table3[Increase],Table1[[#This Row],[ScheduleWeekWritten]])</f>
        <v>13</v>
      </c>
      <c r="F713" t="b">
        <v>0</v>
      </c>
      <c r="G713" t="s">
        <v>57</v>
      </c>
      <c r="H713">
        <v>21</v>
      </c>
      <c r="I713">
        <v>27</v>
      </c>
      <c r="J713" t="s">
        <v>62</v>
      </c>
      <c r="K713" t="s">
        <v>63</v>
      </c>
      <c r="L713" t="str">
        <f>_xlfn.XLOOKUP(Table1[[#This Row],[TeamFavoriteID]],Table2[team_id],Table2[team_name],_xlfn.XLOOKUP(Table1[[#This Row],[TeamFavoriteID]],Table2[team_id_pfr],Table2[team_name],"Even"))</f>
        <v>Cleveland Browns</v>
      </c>
      <c r="M713">
        <v>-5.5</v>
      </c>
      <c r="N713">
        <f>IF(Table1[[#This Row],[TeamFavorite]]=Table1[[#This Row],[TeamHome]],Table1[[#This Row],[ScoreAway]]-Table1[[#This Row],[ScoreHome]],Table1[[#This Row],[ScoreHome]]-Table1[[#This Row],[ScoreAway]])</f>
        <v>-6</v>
      </c>
      <c r="O713">
        <f>IF(Table1[[#This Row],[SpreadActual]]&lt;Table1[[#This Row],[SpreadFavorite]],1,0)</f>
        <v>1</v>
      </c>
      <c r="Q713" t="s">
        <v>60</v>
      </c>
      <c r="R713" t="b">
        <v>0</v>
      </c>
      <c r="S713">
        <v>39</v>
      </c>
      <c r="T713">
        <v>15</v>
      </c>
      <c r="U713">
        <v>71</v>
      </c>
    </row>
    <row r="714" spans="1:22" x14ac:dyDescent="0.2">
      <c r="A714" s="1">
        <v>25551</v>
      </c>
      <c r="B714">
        <v>1969</v>
      </c>
      <c r="C714">
        <f>_xlfn.MAXIFS(Table1[ScheduleWeekWritten],Table1[ScheduleSeason],Table1[[#This Row],[ScheduleSeason]])</f>
        <v>14</v>
      </c>
      <c r="D714">
        <v>13</v>
      </c>
      <c r="E714" cm="1">
        <f t="array" ref="E714">_xlfn.XLOOKUP(Table1[[#This Row],[ScheduleWeekWritten]],Table3[Game],100+Table3[Increase],Table1[[#This Row],[ScheduleWeekWritten]])</f>
        <v>13</v>
      </c>
      <c r="F714" t="b">
        <v>0</v>
      </c>
      <c r="G714" t="s">
        <v>61</v>
      </c>
      <c r="H714">
        <v>17</v>
      </c>
      <c r="I714">
        <v>14</v>
      </c>
      <c r="J714" t="s">
        <v>95</v>
      </c>
      <c r="K714" t="s">
        <v>85</v>
      </c>
      <c r="L714" t="str">
        <f>_xlfn.XLOOKUP(Table1[[#This Row],[TeamFavoriteID]],Table2[team_id],Table2[team_name],_xlfn.XLOOKUP(Table1[[#This Row],[TeamFavoriteID]],Table2[team_id_pfr],Table2[team_name],"Even"))</f>
        <v>Washington Commanders</v>
      </c>
      <c r="M714">
        <v>-7</v>
      </c>
      <c r="N714">
        <f>IF(Table1[[#This Row],[TeamFavorite]]=Table1[[#This Row],[TeamHome]],Table1[[#This Row],[ScoreAway]]-Table1[[#This Row],[ScoreHome]],Table1[[#This Row],[ScoreHome]]-Table1[[#This Row],[ScoreAway]])</f>
        <v>3</v>
      </c>
      <c r="O714">
        <f>IF(Table1[[#This Row],[SpreadActual]]&lt;Table1[[#This Row],[SpreadFavorite]],1,0)</f>
        <v>0</v>
      </c>
      <c r="Q714" t="s">
        <v>64</v>
      </c>
      <c r="R714" t="b">
        <v>0</v>
      </c>
      <c r="S714">
        <v>35</v>
      </c>
      <c r="T714">
        <v>10</v>
      </c>
      <c r="U714">
        <v>72</v>
      </c>
    </row>
    <row r="715" spans="1:22" x14ac:dyDescent="0.2">
      <c r="A715" s="1">
        <v>25557</v>
      </c>
      <c r="B715">
        <v>1969</v>
      </c>
      <c r="C715">
        <f>_xlfn.MAXIFS(Table1[ScheduleWeekWritten],Table1[ScheduleSeason],Table1[[#This Row],[ScheduleSeason]])</f>
        <v>14</v>
      </c>
      <c r="D715" t="s">
        <v>99</v>
      </c>
      <c r="E715" cm="1">
        <f t="array" ref="E715">_xlfn.XLOOKUP(Table1[[#This Row],[ScheduleWeekWritten]],Table3[Game],100+Table3[Increase],Table1[[#This Row],[ScheduleWeekWritten]])</f>
        <v>102</v>
      </c>
      <c r="F715" t="b">
        <v>1</v>
      </c>
      <c r="G715" t="s">
        <v>31</v>
      </c>
      <c r="H715">
        <v>6</v>
      </c>
      <c r="I715">
        <v>13</v>
      </c>
      <c r="J715" t="s">
        <v>42</v>
      </c>
      <c r="K715" t="s">
        <v>75</v>
      </c>
      <c r="L715" t="str">
        <f>_xlfn.XLOOKUP(Table1[[#This Row],[TeamFavoriteID]],Table2[team_id],Table2[team_name],_xlfn.XLOOKUP(Table1[[#This Row],[TeamFavoriteID]],Table2[team_id_pfr],Table2[team_name],"Even"))</f>
        <v>Kansas City Chiefs</v>
      </c>
      <c r="M715">
        <v>-2.5</v>
      </c>
      <c r="N715">
        <f>IF(Table1[[#This Row],[TeamFavorite]]=Table1[[#This Row],[TeamHome]],Table1[[#This Row],[ScoreAway]]-Table1[[#This Row],[ScoreHome]],Table1[[#This Row],[ScoreHome]]-Table1[[#This Row],[ScoreAway]])</f>
        <v>-7</v>
      </c>
      <c r="O715">
        <f>IF(Table1[[#This Row],[SpreadActual]]&lt;Table1[[#This Row],[SpreadFavorite]],1,0)</f>
        <v>1</v>
      </c>
      <c r="Q715" t="s">
        <v>74</v>
      </c>
      <c r="R715" t="b">
        <v>0</v>
      </c>
    </row>
    <row r="716" spans="1:22" x14ac:dyDescent="0.2">
      <c r="A716" s="1">
        <v>25558</v>
      </c>
      <c r="B716">
        <v>1969</v>
      </c>
      <c r="C716">
        <f>_xlfn.MAXIFS(Table1[ScheduleWeekWritten],Table1[ScheduleSeason],Table1[[#This Row],[ScheduleSeason]])</f>
        <v>14</v>
      </c>
      <c r="D716">
        <v>14</v>
      </c>
      <c r="E716" cm="1">
        <f t="array" ref="E716">_xlfn.XLOOKUP(Table1[[#This Row],[ScheduleWeekWritten]],Table3[Game],100+Table3[Increase],Table1[[#This Row],[ScheduleWeekWritten]])</f>
        <v>14</v>
      </c>
      <c r="F716" t="b">
        <v>0</v>
      </c>
      <c r="G716" t="s">
        <v>38</v>
      </c>
      <c r="H716">
        <v>10</v>
      </c>
      <c r="I716">
        <v>3</v>
      </c>
      <c r="J716" t="s">
        <v>54</v>
      </c>
      <c r="K716" t="s">
        <v>55</v>
      </c>
      <c r="L716" t="str">
        <f>_xlfn.XLOOKUP(Table1[[#This Row],[TeamFavoriteID]],Table2[team_id],Table2[team_name],_xlfn.XLOOKUP(Table1[[#This Row],[TeamFavoriteID]],Table2[team_id_pfr],Table2[team_name],"Even"))</f>
        <v>Minnesota Vikings</v>
      </c>
      <c r="M716">
        <v>-6.5</v>
      </c>
      <c r="N716">
        <f>IF(Table1[[#This Row],[TeamFavorite]]=Table1[[#This Row],[TeamHome]],Table1[[#This Row],[ScoreAway]]-Table1[[#This Row],[ScoreHome]],Table1[[#This Row],[ScoreHome]]-Table1[[#This Row],[ScoreAway]])</f>
        <v>7</v>
      </c>
      <c r="O716">
        <f>IF(Table1[[#This Row],[SpreadActual]]&lt;Table1[[#This Row],[SpreadFavorite]],1,0)</f>
        <v>0</v>
      </c>
      <c r="Q716" t="s">
        <v>41</v>
      </c>
      <c r="R716" t="b">
        <v>0</v>
      </c>
      <c r="S716">
        <v>36</v>
      </c>
      <c r="T716">
        <v>10</v>
      </c>
      <c r="U716">
        <v>63</v>
      </c>
    </row>
    <row r="717" spans="1:22" x14ac:dyDescent="0.2">
      <c r="A717" s="1">
        <v>25558</v>
      </c>
      <c r="B717">
        <v>1969</v>
      </c>
      <c r="C717">
        <f>_xlfn.MAXIFS(Table1[ScheduleWeekWritten],Table1[ScheduleSeason],Table1[[#This Row],[ScheduleSeason]])</f>
        <v>14</v>
      </c>
      <c r="D717">
        <v>14</v>
      </c>
      <c r="E717" cm="1">
        <f t="array" ref="E717">_xlfn.XLOOKUP(Table1[[#This Row],[ScheduleWeekWritten]],Table3[Game],100+Table3[Increase],Table1[[#This Row],[ScheduleWeekWritten]])</f>
        <v>14</v>
      </c>
      <c r="F717" t="b">
        <v>0</v>
      </c>
      <c r="G717" t="s">
        <v>46</v>
      </c>
      <c r="H717">
        <v>3</v>
      </c>
      <c r="I717">
        <v>20</v>
      </c>
      <c r="J717" t="s">
        <v>45</v>
      </c>
      <c r="K717" t="s">
        <v>79</v>
      </c>
      <c r="L717" t="str">
        <f>_xlfn.XLOOKUP(Table1[[#This Row],[TeamFavoriteID]],Table2[team_id],Table2[team_name],_xlfn.XLOOKUP(Table1[[#This Row],[TeamFavoriteID]],Table2[team_id_pfr],Table2[team_name],"Even"))</f>
        <v>Detroit Lions</v>
      </c>
      <c r="M717">
        <v>-7</v>
      </c>
      <c r="N717">
        <f>IF(Table1[[#This Row],[TeamFavorite]]=Table1[[#This Row],[TeamHome]],Table1[[#This Row],[ScoreAway]]-Table1[[#This Row],[ScoreHome]],Table1[[#This Row],[ScoreHome]]-Table1[[#This Row],[ScoreAway]])</f>
        <v>-17</v>
      </c>
      <c r="O717">
        <f>IF(Table1[[#This Row],[SpreadActual]]&lt;Table1[[#This Row],[SpreadFavorite]],1,0)</f>
        <v>1</v>
      </c>
      <c r="Q717" t="s">
        <v>86</v>
      </c>
      <c r="R717" t="b">
        <v>0</v>
      </c>
      <c r="S717">
        <v>24</v>
      </c>
      <c r="T717">
        <v>9</v>
      </c>
      <c r="U717">
        <v>81</v>
      </c>
    </row>
    <row r="718" spans="1:22" x14ac:dyDescent="0.2">
      <c r="A718" s="1">
        <v>25558</v>
      </c>
      <c r="B718">
        <v>1969</v>
      </c>
      <c r="C718">
        <f>_xlfn.MAXIFS(Table1[ScheduleWeekWritten],Table1[ScheduleSeason],Table1[[#This Row],[ScheduleSeason]])</f>
        <v>14</v>
      </c>
      <c r="D718">
        <v>14</v>
      </c>
      <c r="E718" cm="1">
        <f t="array" ref="E718">_xlfn.XLOOKUP(Table1[[#This Row],[ScheduleWeekWritten]],Table3[Game],100+Table3[Increase],Table1[[#This Row],[ScheduleWeekWritten]])</f>
        <v>14</v>
      </c>
      <c r="F718" t="b">
        <v>0</v>
      </c>
      <c r="G718" t="s">
        <v>67</v>
      </c>
      <c r="H718">
        <v>20</v>
      </c>
      <c r="I718">
        <v>10</v>
      </c>
      <c r="J718" t="s">
        <v>61</v>
      </c>
      <c r="K718" t="s">
        <v>68</v>
      </c>
      <c r="L718" t="str">
        <f>_xlfn.XLOOKUP(Table1[[#This Row],[TeamFavoriteID]],Table2[team_id],Table2[team_name],_xlfn.XLOOKUP(Table1[[#This Row],[TeamFavoriteID]],Table2[team_id_pfr],Table2[team_name],"Even"))</f>
        <v>Dallas Cowboys</v>
      </c>
      <c r="M718">
        <v>-7</v>
      </c>
      <c r="N718">
        <f>IF(Table1[[#This Row],[TeamFavorite]]=Table1[[#This Row],[TeamHome]],Table1[[#This Row],[ScoreAway]]-Table1[[#This Row],[ScoreHome]],Table1[[#This Row],[ScoreHome]]-Table1[[#This Row],[ScoreAway]])</f>
        <v>-10</v>
      </c>
      <c r="O718">
        <f>IF(Table1[[#This Row],[SpreadActual]]&lt;Table1[[#This Row],[SpreadFavorite]],1,0)</f>
        <v>1</v>
      </c>
      <c r="Q718" t="s">
        <v>69</v>
      </c>
      <c r="R718" t="b">
        <v>0</v>
      </c>
      <c r="S718">
        <v>54</v>
      </c>
      <c r="T718">
        <v>15</v>
      </c>
      <c r="U718">
        <v>79</v>
      </c>
    </row>
    <row r="719" spans="1:22" x14ac:dyDescent="0.2">
      <c r="A719" s="1">
        <v>25558</v>
      </c>
      <c r="B719">
        <v>1969</v>
      </c>
      <c r="C719">
        <f>_xlfn.MAXIFS(Table1[ScheduleWeekWritten],Table1[ScheduleSeason],Table1[[#This Row],[ScheduleSeason]])</f>
        <v>14</v>
      </c>
      <c r="D719">
        <v>14</v>
      </c>
      <c r="E719" cm="1">
        <f t="array" ref="E719">_xlfn.XLOOKUP(Table1[[#This Row],[ScheduleWeekWritten]],Table3[Game],100+Table3[Increase],Table1[[#This Row],[ScheduleWeekWritten]])</f>
        <v>14</v>
      </c>
      <c r="F719" t="b">
        <v>0</v>
      </c>
      <c r="G719" t="s">
        <v>33</v>
      </c>
      <c r="H719">
        <v>45</v>
      </c>
      <c r="I719">
        <v>28</v>
      </c>
      <c r="J719" t="s">
        <v>57</v>
      </c>
      <c r="K719" t="s">
        <v>35</v>
      </c>
      <c r="L719" t="str">
        <f>_xlfn.XLOOKUP(Table1[[#This Row],[TeamFavoriteID]],Table2[team_id],Table2[team_name],_xlfn.XLOOKUP(Table1[[#This Row],[TeamFavoriteID]],Table2[team_id_pfr],Table2[team_name],"Even"))</f>
        <v>Green Bay Packers</v>
      </c>
      <c r="M719">
        <v>-7</v>
      </c>
      <c r="N719">
        <f>IF(Table1[[#This Row],[TeamFavorite]]=Table1[[#This Row],[TeamHome]],Table1[[#This Row],[ScoreAway]]-Table1[[#This Row],[ScoreHome]],Table1[[#This Row],[ScoreHome]]-Table1[[#This Row],[ScoreAway]])</f>
        <v>-17</v>
      </c>
      <c r="O719">
        <f>IF(Table1[[#This Row],[SpreadActual]]&lt;Table1[[#This Row],[SpreadFavorite]],1,0)</f>
        <v>1</v>
      </c>
      <c r="Q719" t="s">
        <v>82</v>
      </c>
      <c r="R719" t="b">
        <v>0</v>
      </c>
      <c r="S719">
        <v>17</v>
      </c>
      <c r="T719">
        <v>14</v>
      </c>
      <c r="U719">
        <v>80</v>
      </c>
    </row>
    <row r="720" spans="1:22" x14ac:dyDescent="0.2">
      <c r="A720" s="1">
        <v>25558</v>
      </c>
      <c r="B720">
        <v>1969</v>
      </c>
      <c r="C720">
        <f>_xlfn.MAXIFS(Table1[ScheduleWeekWritten],Table1[ScheduleSeason],Table1[[#This Row],[ScheduleSeason]])</f>
        <v>14</v>
      </c>
      <c r="D720">
        <v>14</v>
      </c>
      <c r="E720" cm="1">
        <f t="array" ref="E720">_xlfn.XLOOKUP(Table1[[#This Row],[ScheduleWeekWritten]],Table3[Game],100+Table3[Increase],Table1[[#This Row],[ScheduleWeekWritten]])</f>
        <v>14</v>
      </c>
      <c r="F720" t="b">
        <v>0</v>
      </c>
      <c r="G720" t="s">
        <v>39</v>
      </c>
      <c r="H720">
        <v>7</v>
      </c>
      <c r="I720">
        <v>13</v>
      </c>
      <c r="J720" t="s">
        <v>34</v>
      </c>
      <c r="K720" t="s">
        <v>40</v>
      </c>
      <c r="L720" t="str">
        <f>_xlfn.XLOOKUP(Table1[[#This Row],[TeamFavoriteID]],Table2[team_id],Table2[team_name],_xlfn.XLOOKUP(Table1[[#This Row],[TeamFavoriteID]],Table2[team_id_pfr],Table2[team_name],"Even"))</f>
        <v>Los Angeles Rams</v>
      </c>
      <c r="M720">
        <v>-7.5</v>
      </c>
      <c r="N720">
        <f>IF(Table1[[#This Row],[TeamFavorite]]=Table1[[#This Row],[TeamHome]],Table1[[#This Row],[ScoreAway]]-Table1[[#This Row],[ScoreHome]],Table1[[#This Row],[ScoreHome]]-Table1[[#This Row],[ScoreAway]])</f>
        <v>6</v>
      </c>
      <c r="O720">
        <f>IF(Table1[[#This Row],[SpreadActual]]&lt;Table1[[#This Row],[SpreadFavorite]],1,0)</f>
        <v>0</v>
      </c>
      <c r="Q720" t="s">
        <v>65</v>
      </c>
      <c r="R720" t="b">
        <v>0</v>
      </c>
      <c r="S720">
        <v>61</v>
      </c>
      <c r="T720">
        <v>9</v>
      </c>
      <c r="U720">
        <v>88</v>
      </c>
    </row>
    <row r="721" spans="1:22" x14ac:dyDescent="0.2">
      <c r="A721" s="1">
        <v>25558</v>
      </c>
      <c r="B721">
        <v>1969</v>
      </c>
      <c r="C721">
        <f>_xlfn.MAXIFS(Table1[ScheduleWeekWritten],Table1[ScheduleSeason],Table1[[#This Row],[ScheduleSeason]])</f>
        <v>14</v>
      </c>
      <c r="D721">
        <v>14</v>
      </c>
      <c r="E721" cm="1">
        <f t="array" ref="E721">_xlfn.XLOOKUP(Table1[[#This Row],[ScheduleWeekWritten]],Table3[Game],100+Table3[Increase],Table1[[#This Row],[ScheduleWeekWritten]])</f>
        <v>14</v>
      </c>
      <c r="F721" t="b">
        <v>0</v>
      </c>
      <c r="G721" t="s">
        <v>95</v>
      </c>
      <c r="H721">
        <v>27</v>
      </c>
      <c r="I721">
        <v>24</v>
      </c>
      <c r="J721" t="s">
        <v>49</v>
      </c>
      <c r="K721" t="s">
        <v>98</v>
      </c>
      <c r="L721" t="str">
        <f>_xlfn.XLOOKUP(Table1[[#This Row],[TeamFavoriteID]],Table2[team_id],Table2[team_name],_xlfn.XLOOKUP(Table1[[#This Row],[TeamFavoriteID]],Table2[team_id_pfr],Table2[team_name],"Even"))</f>
        <v>New Orleans Saints</v>
      </c>
      <c r="M721">
        <v>-7</v>
      </c>
      <c r="N721">
        <f>IF(Table1[[#This Row],[TeamFavorite]]=Table1[[#This Row],[TeamHome]],Table1[[#This Row],[ScoreAway]]-Table1[[#This Row],[ScoreHome]],Table1[[#This Row],[ScoreHome]]-Table1[[#This Row],[ScoreAway]])</f>
        <v>-3</v>
      </c>
      <c r="O721">
        <f>IF(Table1[[#This Row],[SpreadActual]]&lt;Table1[[#This Row],[SpreadFavorite]],1,0)</f>
        <v>0</v>
      </c>
      <c r="Q721" t="s">
        <v>96</v>
      </c>
      <c r="R721" t="b">
        <v>0</v>
      </c>
      <c r="S721">
        <v>64</v>
      </c>
      <c r="T721">
        <v>14</v>
      </c>
      <c r="U721">
        <v>78</v>
      </c>
    </row>
    <row r="722" spans="1:22" x14ac:dyDescent="0.2">
      <c r="A722" s="1">
        <v>25558</v>
      </c>
      <c r="B722">
        <v>1969</v>
      </c>
      <c r="C722">
        <f>_xlfn.MAXIFS(Table1[ScheduleWeekWritten],Table1[ScheduleSeason],Table1[[#This Row],[ScheduleSeason]])</f>
        <v>14</v>
      </c>
      <c r="D722">
        <v>14</v>
      </c>
      <c r="E722" cm="1">
        <f t="array" ref="E722">_xlfn.XLOOKUP(Table1[[#This Row],[ScheduleWeekWritten]],Table3[Game],100+Table3[Increase],Table1[[#This Row],[ScheduleWeekWritten]])</f>
        <v>14</v>
      </c>
      <c r="F722" t="b">
        <v>0</v>
      </c>
      <c r="G722" t="s">
        <v>50</v>
      </c>
      <c r="H722">
        <v>27</v>
      </c>
      <c r="I722">
        <v>14</v>
      </c>
      <c r="J722" t="s">
        <v>62</v>
      </c>
      <c r="K722" t="s">
        <v>63</v>
      </c>
      <c r="L722" t="str">
        <f>_xlfn.XLOOKUP(Table1[[#This Row],[TeamFavoriteID]],Table2[team_id],Table2[team_name],_xlfn.XLOOKUP(Table1[[#This Row],[TeamFavoriteID]],Table2[team_id_pfr],Table2[team_name],"Even"))</f>
        <v>Cleveland Browns</v>
      </c>
      <c r="M722">
        <v>-4.5</v>
      </c>
      <c r="N722">
        <f>IF(Table1[[#This Row],[TeamFavorite]]=Table1[[#This Row],[TeamHome]],Table1[[#This Row],[ScoreAway]]-Table1[[#This Row],[ScoreHome]],Table1[[#This Row],[ScoreHome]]-Table1[[#This Row],[ScoreAway]])</f>
        <v>13</v>
      </c>
      <c r="O722">
        <f>IF(Table1[[#This Row],[SpreadActual]]&lt;Table1[[#This Row],[SpreadFavorite]],1,0)</f>
        <v>0</v>
      </c>
      <c r="Q722" t="s">
        <v>84</v>
      </c>
      <c r="R722" t="b">
        <v>0</v>
      </c>
      <c r="S722">
        <v>30</v>
      </c>
      <c r="T722">
        <v>13</v>
      </c>
      <c r="U722">
        <v>51</v>
      </c>
    </row>
    <row r="723" spans="1:22" x14ac:dyDescent="0.2">
      <c r="A723" s="1">
        <v>25558</v>
      </c>
      <c r="B723">
        <v>1969</v>
      </c>
      <c r="C723">
        <f>_xlfn.MAXIFS(Table1[ScheduleWeekWritten],Table1[ScheduleSeason],Table1[[#This Row],[ScheduleSeason]])</f>
        <v>14</v>
      </c>
      <c r="D723" t="s">
        <v>99</v>
      </c>
      <c r="E723" cm="1">
        <f t="array" ref="E723">_xlfn.XLOOKUP(Table1[[#This Row],[ScheduleWeekWritten]],Table3[Game],100+Table3[Increase],Table1[[#This Row],[ScheduleWeekWritten]])</f>
        <v>102</v>
      </c>
      <c r="F723" t="b">
        <v>1</v>
      </c>
      <c r="G723" t="s">
        <v>20</v>
      </c>
      <c r="H723">
        <v>56</v>
      </c>
      <c r="I723">
        <v>7</v>
      </c>
      <c r="J723" t="s">
        <v>23</v>
      </c>
      <c r="K723" t="s">
        <v>21</v>
      </c>
      <c r="L723" t="str">
        <f>_xlfn.XLOOKUP(Table1[[#This Row],[TeamFavoriteID]],Table2[team_id],Table2[team_name],_xlfn.XLOOKUP(Table1[[#This Row],[TeamFavoriteID]],Table2[team_id_pfr],Table2[team_name],"Even"))</f>
        <v>Las Vegas Raiders</v>
      </c>
      <c r="M723">
        <v>-13.5</v>
      </c>
      <c r="N723">
        <f>IF(Table1[[#This Row],[TeamFavorite]]=Table1[[#This Row],[TeamHome]],Table1[[#This Row],[ScoreAway]]-Table1[[#This Row],[ScoreHome]],Table1[[#This Row],[ScoreHome]]-Table1[[#This Row],[ScoreAway]])</f>
        <v>49</v>
      </c>
      <c r="O723">
        <f>IF(Table1[[#This Row],[SpreadActual]]&lt;Table1[[#This Row],[SpreadFavorite]],1,0)</f>
        <v>0</v>
      </c>
      <c r="Q723" t="s">
        <v>76</v>
      </c>
      <c r="R723" t="b">
        <v>0</v>
      </c>
    </row>
    <row r="724" spans="1:22" x14ac:dyDescent="0.2">
      <c r="A724" s="1">
        <v>25558</v>
      </c>
      <c r="B724">
        <v>1969</v>
      </c>
      <c r="C724">
        <f>_xlfn.MAXIFS(Table1[ScheduleWeekWritten],Table1[ScheduleSeason],Table1[[#This Row],[ScheduleSeason]])</f>
        <v>14</v>
      </c>
      <c r="D724">
        <v>14</v>
      </c>
      <c r="E724" cm="1">
        <f t="array" ref="E724">_xlfn.XLOOKUP(Table1[[#This Row],[ScheduleWeekWritten]],Table3[Game],100+Table3[Increase],Table1[[#This Row],[ScheduleWeekWritten]])</f>
        <v>14</v>
      </c>
      <c r="F724" t="b">
        <v>0</v>
      </c>
      <c r="G724" t="s">
        <v>53</v>
      </c>
      <c r="H724">
        <v>14</v>
      </c>
      <c r="I724">
        <v>13</v>
      </c>
      <c r="J724" t="s">
        <v>58</v>
      </c>
      <c r="K724" t="s">
        <v>87</v>
      </c>
      <c r="L724" t="str">
        <f>_xlfn.XLOOKUP(Table1[[#This Row],[TeamFavoriteID]],Table2[team_id],Table2[team_name],_xlfn.XLOOKUP(Table1[[#This Row],[TeamFavoriteID]],Table2[team_id_pfr],Table2[team_name],"Even"))</f>
        <v>San Francisco 49ers</v>
      </c>
      <c r="M724">
        <v>-10.5</v>
      </c>
      <c r="N724">
        <f>IF(Table1[[#This Row],[TeamFavorite]]=Table1[[#This Row],[TeamHome]],Table1[[#This Row],[ScoreAway]]-Table1[[#This Row],[ScoreHome]],Table1[[#This Row],[ScoreHome]]-Table1[[#This Row],[ScoreAway]])</f>
        <v>-1</v>
      </c>
      <c r="O724">
        <f>IF(Table1[[#This Row],[SpreadActual]]&lt;Table1[[#This Row],[SpreadFavorite]],1,0)</f>
        <v>0</v>
      </c>
      <c r="Q724" t="s">
        <v>56</v>
      </c>
      <c r="R724" t="b">
        <v>0</v>
      </c>
      <c r="S724">
        <v>62</v>
      </c>
      <c r="T724">
        <v>21</v>
      </c>
      <c r="U724">
        <v>82</v>
      </c>
    </row>
    <row r="725" spans="1:22" x14ac:dyDescent="0.2">
      <c r="A725" s="1">
        <v>25564</v>
      </c>
      <c r="B725">
        <v>1969</v>
      </c>
      <c r="C725">
        <f>_xlfn.MAXIFS(Table1[ScheduleWeekWritten],Table1[ScheduleSeason],Table1[[#This Row],[ScheduleSeason]])</f>
        <v>14</v>
      </c>
      <c r="D725" t="s">
        <v>99</v>
      </c>
      <c r="E725" cm="1">
        <f t="array" ref="E725">_xlfn.XLOOKUP(Table1[[#This Row],[ScheduleWeekWritten]],Table3[Game],100+Table3[Increase],Table1[[#This Row],[ScheduleWeekWritten]])</f>
        <v>102</v>
      </c>
      <c r="F725" t="b">
        <v>1</v>
      </c>
      <c r="G725" t="s">
        <v>54</v>
      </c>
      <c r="H725">
        <v>23</v>
      </c>
      <c r="I725">
        <v>20</v>
      </c>
      <c r="J725" t="s">
        <v>39</v>
      </c>
      <c r="K725" t="s">
        <v>55</v>
      </c>
      <c r="L725" t="str">
        <f>_xlfn.XLOOKUP(Table1[[#This Row],[TeamFavoriteID]],Table2[team_id],Table2[team_name],_xlfn.XLOOKUP(Table1[[#This Row],[TeamFavoriteID]],Table2[team_id_pfr],Table2[team_name],"Even"))</f>
        <v>Minnesota Vikings</v>
      </c>
      <c r="M725">
        <v>-7</v>
      </c>
      <c r="N725">
        <f>IF(Table1[[#This Row],[TeamFavorite]]=Table1[[#This Row],[TeamHome]],Table1[[#This Row],[ScoreAway]]-Table1[[#This Row],[ScoreHome]],Table1[[#This Row],[ScoreHome]]-Table1[[#This Row],[ScoreAway]])</f>
        <v>-3</v>
      </c>
      <c r="O725">
        <f>IF(Table1[[#This Row],[SpreadActual]]&lt;Table1[[#This Row],[SpreadFavorite]],1,0)</f>
        <v>0</v>
      </c>
      <c r="Q725" t="s">
        <v>73</v>
      </c>
      <c r="R725" t="b">
        <v>0</v>
      </c>
      <c r="S725">
        <v>10</v>
      </c>
      <c r="T725">
        <v>7</v>
      </c>
      <c r="U725">
        <v>83</v>
      </c>
    </row>
    <row r="726" spans="1:22" x14ac:dyDescent="0.2">
      <c r="A726" s="1">
        <v>25565</v>
      </c>
      <c r="B726">
        <v>1969</v>
      </c>
      <c r="C726">
        <f>_xlfn.MAXIFS(Table1[ScheduleWeekWritten],Table1[ScheduleSeason],Table1[[#This Row],[ScheduleSeason]])</f>
        <v>14</v>
      </c>
      <c r="D726" t="s">
        <v>99</v>
      </c>
      <c r="E726" cm="1">
        <f t="array" ref="E726">_xlfn.XLOOKUP(Table1[[#This Row],[ScheduleWeekWritten]],Table3[Game],100+Table3[Increase],Table1[[#This Row],[ScheduleWeekWritten]])</f>
        <v>102</v>
      </c>
      <c r="F726" t="b">
        <v>1</v>
      </c>
      <c r="G726" t="s">
        <v>67</v>
      </c>
      <c r="H726">
        <v>14</v>
      </c>
      <c r="I726">
        <v>38</v>
      </c>
      <c r="J726" t="s">
        <v>62</v>
      </c>
      <c r="K726" t="s">
        <v>68</v>
      </c>
      <c r="L726" t="str">
        <f>_xlfn.XLOOKUP(Table1[[#This Row],[TeamFavoriteID]],Table2[team_id],Table2[team_name],_xlfn.XLOOKUP(Table1[[#This Row],[TeamFavoriteID]],Table2[team_id_pfr],Table2[team_name],"Even"))</f>
        <v>Dallas Cowboys</v>
      </c>
      <c r="M726">
        <v>-7</v>
      </c>
      <c r="N726">
        <f>IF(Table1[[#This Row],[TeamFavorite]]=Table1[[#This Row],[TeamHome]],Table1[[#This Row],[ScoreAway]]-Table1[[#This Row],[ScoreHome]],Table1[[#This Row],[ScoreHome]]-Table1[[#This Row],[ScoreAway]])</f>
        <v>24</v>
      </c>
      <c r="O726">
        <f>IF(Table1[[#This Row],[SpreadActual]]&lt;Table1[[#This Row],[SpreadFavorite]],1,0)</f>
        <v>0</v>
      </c>
      <c r="Q726" t="s">
        <v>69</v>
      </c>
      <c r="R726" t="b">
        <v>0</v>
      </c>
      <c r="S726">
        <v>51</v>
      </c>
      <c r="T726">
        <v>14</v>
      </c>
      <c r="U726">
        <v>95</v>
      </c>
    </row>
    <row r="727" spans="1:22" x14ac:dyDescent="0.2">
      <c r="A727" s="1">
        <v>25572</v>
      </c>
      <c r="B727">
        <v>1969</v>
      </c>
      <c r="C727">
        <f>_xlfn.MAXIFS(Table1[ScheduleWeekWritten],Table1[ScheduleSeason],Table1[[#This Row],[ScheduleSeason]])</f>
        <v>14</v>
      </c>
      <c r="D727" t="s">
        <v>92</v>
      </c>
      <c r="E727" cm="1">
        <f t="array" ref="E727">_xlfn.XLOOKUP(Table1[[#This Row],[ScheduleWeekWritten]],Table3[Game],100+Table3[Increase],Table1[[#This Row],[ScheduleWeekWritten]])</f>
        <v>103</v>
      </c>
      <c r="F727" t="b">
        <v>1</v>
      </c>
      <c r="G727" t="s">
        <v>54</v>
      </c>
      <c r="H727">
        <v>27</v>
      </c>
      <c r="I727">
        <v>7</v>
      </c>
      <c r="J727" t="s">
        <v>62</v>
      </c>
      <c r="K727" t="s">
        <v>55</v>
      </c>
      <c r="L727" t="str">
        <f>_xlfn.XLOOKUP(Table1[[#This Row],[TeamFavoriteID]],Table2[team_id],Table2[team_name],_xlfn.XLOOKUP(Table1[[#This Row],[TeamFavoriteID]],Table2[team_id_pfr],Table2[team_name],"Even"))</f>
        <v>Minnesota Vikings</v>
      </c>
      <c r="M727">
        <v>-8</v>
      </c>
      <c r="N727">
        <f>IF(Table1[[#This Row],[TeamFavorite]]=Table1[[#This Row],[TeamHome]],Table1[[#This Row],[ScoreAway]]-Table1[[#This Row],[ScoreHome]],Table1[[#This Row],[ScoreHome]]-Table1[[#This Row],[ScoreAway]])</f>
        <v>-20</v>
      </c>
      <c r="O727">
        <f>IF(Table1[[#This Row],[SpreadActual]]&lt;Table1[[#This Row],[SpreadFavorite]],1,0)</f>
        <v>1</v>
      </c>
      <c r="Q727" t="s">
        <v>73</v>
      </c>
      <c r="R727" t="b">
        <v>0</v>
      </c>
      <c r="S727">
        <v>8</v>
      </c>
      <c r="T727">
        <v>9</v>
      </c>
      <c r="U727">
        <v>5</v>
      </c>
    </row>
    <row r="728" spans="1:22" x14ac:dyDescent="0.2">
      <c r="A728" s="1">
        <v>25572</v>
      </c>
      <c r="B728">
        <v>1969</v>
      </c>
      <c r="C728">
        <f>_xlfn.MAXIFS(Table1[ScheduleWeekWritten],Table1[ScheduleSeason],Table1[[#This Row],[ScheduleSeason]])</f>
        <v>14</v>
      </c>
      <c r="D728" t="s">
        <v>92</v>
      </c>
      <c r="E728" cm="1">
        <f t="array" ref="E728">_xlfn.XLOOKUP(Table1[[#This Row],[ScheduleWeekWritten]],Table3[Game],100+Table3[Increase],Table1[[#This Row],[ScheduleWeekWritten]])</f>
        <v>103</v>
      </c>
      <c r="F728" t="b">
        <v>1</v>
      </c>
      <c r="G728" t="s">
        <v>20</v>
      </c>
      <c r="H728">
        <v>7</v>
      </c>
      <c r="I728">
        <v>17</v>
      </c>
      <c r="J728" t="s">
        <v>42</v>
      </c>
      <c r="K728" t="s">
        <v>21</v>
      </c>
      <c r="L728" t="str">
        <f>_xlfn.XLOOKUP(Table1[[#This Row],[TeamFavoriteID]],Table2[team_id],Table2[team_name],_xlfn.XLOOKUP(Table1[[#This Row],[TeamFavoriteID]],Table2[team_id_pfr],Table2[team_name],"Even"))</f>
        <v>Las Vegas Raiders</v>
      </c>
      <c r="M728">
        <v>-5</v>
      </c>
      <c r="N728">
        <f>IF(Table1[[#This Row],[TeamFavorite]]=Table1[[#This Row],[TeamHome]],Table1[[#This Row],[ScoreAway]]-Table1[[#This Row],[ScoreHome]],Table1[[#This Row],[ScoreHome]]-Table1[[#This Row],[ScoreAway]])</f>
        <v>-10</v>
      </c>
      <c r="O728">
        <f>IF(Table1[[#This Row],[SpreadActual]]&lt;Table1[[#This Row],[SpreadFavorite]],1,0)</f>
        <v>1</v>
      </c>
      <c r="Q728" t="s">
        <v>76</v>
      </c>
      <c r="R728" t="b">
        <v>0</v>
      </c>
    </row>
    <row r="729" spans="1:22" x14ac:dyDescent="0.2">
      <c r="A729" s="1">
        <v>25579</v>
      </c>
      <c r="B729">
        <v>1969</v>
      </c>
      <c r="C729">
        <f>_xlfn.MAXIFS(Table1[ScheduleWeekWritten],Table1[ScheduleSeason],Table1[[#This Row],[ScheduleSeason]])</f>
        <v>14</v>
      </c>
      <c r="D729" t="s">
        <v>93</v>
      </c>
      <c r="E729" cm="1">
        <f t="array" ref="E729">_xlfn.XLOOKUP(Table1[[#This Row],[ScheduleWeekWritten]],Table3[Game],100+Table3[Increase],Table1[[#This Row],[ScheduleWeekWritten]])</f>
        <v>104</v>
      </c>
      <c r="F729" t="b">
        <v>1</v>
      </c>
      <c r="G729" t="s">
        <v>42</v>
      </c>
      <c r="H729">
        <v>23</v>
      </c>
      <c r="I729">
        <v>7</v>
      </c>
      <c r="J729" t="s">
        <v>54</v>
      </c>
      <c r="K729" t="s">
        <v>55</v>
      </c>
      <c r="L729" t="str">
        <f>_xlfn.XLOOKUP(Table1[[#This Row],[TeamFavoriteID]],Table2[team_id],Table2[team_name],_xlfn.XLOOKUP(Table1[[#This Row],[TeamFavoriteID]],Table2[team_id_pfr],Table2[team_name],"Even"))</f>
        <v>Minnesota Vikings</v>
      </c>
      <c r="M729">
        <v>-12</v>
      </c>
      <c r="N729">
        <f>IF(Table1[[#This Row],[TeamFavorite]]=Table1[[#This Row],[TeamHome]],Table1[[#This Row],[ScoreAway]]-Table1[[#This Row],[ScoreHome]],Table1[[#This Row],[ScoreHome]]-Table1[[#This Row],[ScoreAway]])</f>
        <v>16</v>
      </c>
      <c r="O729">
        <f>IF(Table1[[#This Row],[SpreadActual]]&lt;Table1[[#This Row],[SpreadFavorite]],1,0)</f>
        <v>0</v>
      </c>
      <c r="P729">
        <v>39</v>
      </c>
      <c r="Q729" t="s">
        <v>96</v>
      </c>
      <c r="R729" t="b">
        <v>1</v>
      </c>
      <c r="S729">
        <v>55</v>
      </c>
      <c r="T729">
        <v>14</v>
      </c>
      <c r="U729">
        <v>84</v>
      </c>
      <c r="V729" t="s">
        <v>2</v>
      </c>
    </row>
    <row r="730" spans="1:22" x14ac:dyDescent="0.2">
      <c r="A730" s="1">
        <v>25829</v>
      </c>
      <c r="B730">
        <v>1970</v>
      </c>
      <c r="C730">
        <f>_xlfn.MAXIFS(Table1[ScheduleWeekWritten],Table1[ScheduleSeason],Table1[[#This Row],[ScheduleSeason]])</f>
        <v>14</v>
      </c>
      <c r="D730">
        <v>1</v>
      </c>
      <c r="E730" cm="1">
        <f t="array" ref="E730">_xlfn.XLOOKUP(Table1[[#This Row],[ScheduleWeekWritten]],Table3[Game],100+Table3[Increase],Table1[[#This Row],[ScheduleWeekWritten]])</f>
        <v>1</v>
      </c>
      <c r="F730" t="b">
        <v>0</v>
      </c>
      <c r="G730" t="s">
        <v>39</v>
      </c>
      <c r="H730">
        <v>34</v>
      </c>
      <c r="I730">
        <v>13</v>
      </c>
      <c r="J730" t="s">
        <v>57</v>
      </c>
      <c r="K730" t="s">
        <v>40</v>
      </c>
      <c r="L730" t="str">
        <f>_xlfn.XLOOKUP(Table1[[#This Row],[TeamFavoriteID]],Table2[team_id],Table2[team_name],_xlfn.XLOOKUP(Table1[[#This Row],[TeamFavoriteID]],Table2[team_id_pfr],Table2[team_name],"Even"))</f>
        <v>Los Angeles Rams</v>
      </c>
      <c r="M730">
        <v>-10.5</v>
      </c>
      <c r="N730">
        <f>IF(Table1[[#This Row],[TeamFavorite]]=Table1[[#This Row],[TeamHome]],Table1[[#This Row],[ScoreAway]]-Table1[[#This Row],[ScoreHome]],Table1[[#This Row],[ScoreHome]]-Table1[[#This Row],[ScoreAway]])</f>
        <v>-21</v>
      </c>
      <c r="O730">
        <f>IF(Table1[[#This Row],[SpreadActual]]&lt;Table1[[#This Row],[SpreadFavorite]],1,0)</f>
        <v>1</v>
      </c>
      <c r="Q730" t="s">
        <v>65</v>
      </c>
      <c r="R730" t="b">
        <v>0</v>
      </c>
      <c r="S730">
        <v>63</v>
      </c>
      <c r="T730">
        <v>10</v>
      </c>
      <c r="U730">
        <v>84</v>
      </c>
    </row>
    <row r="731" spans="1:22" x14ac:dyDescent="0.2">
      <c r="A731" s="1">
        <v>25830</v>
      </c>
      <c r="B731">
        <v>1970</v>
      </c>
      <c r="C731">
        <f>_xlfn.MAXIFS(Table1[ScheduleWeekWritten],Table1[ScheduleSeason],Table1[[#This Row],[ScheduleSeason]])</f>
        <v>14</v>
      </c>
      <c r="D731">
        <v>1</v>
      </c>
      <c r="E731" cm="1">
        <f t="array" ref="E731">_xlfn.XLOOKUP(Table1[[#This Row],[ScheduleWeekWritten]],Table3[Game],100+Table3[Increase],Table1[[#This Row],[ScheduleWeekWritten]])</f>
        <v>1</v>
      </c>
      <c r="F731" t="b">
        <v>0</v>
      </c>
      <c r="G731" t="s">
        <v>50</v>
      </c>
      <c r="H731">
        <v>16</v>
      </c>
      <c r="I731">
        <v>24</v>
      </c>
      <c r="J731" t="s">
        <v>46</v>
      </c>
      <c r="K731" t="s">
        <v>90</v>
      </c>
      <c r="L731" t="str">
        <f>_xlfn.XLOOKUP(Table1[[#This Row],[TeamFavoriteID]],Table2[team_id],Table2[team_name],_xlfn.XLOOKUP(Table1[[#This Row],[TeamFavoriteID]],Table2[team_id_pfr],Table2[team_name],"Even"))</f>
        <v>New York Giants</v>
      </c>
      <c r="M731">
        <v>-3</v>
      </c>
      <c r="N731">
        <f>IF(Table1[[#This Row],[TeamFavorite]]=Table1[[#This Row],[TeamHome]],Table1[[#This Row],[ScoreAway]]-Table1[[#This Row],[ScoreHome]],Table1[[#This Row],[ScoreHome]]-Table1[[#This Row],[ScoreAway]])</f>
        <v>8</v>
      </c>
      <c r="O731">
        <f>IF(Table1[[#This Row],[SpreadActual]]&lt;Table1[[#This Row],[SpreadFavorite]],1,0)</f>
        <v>0</v>
      </c>
      <c r="Q731" t="s">
        <v>84</v>
      </c>
      <c r="R731" t="b">
        <v>0</v>
      </c>
      <c r="S731">
        <v>71</v>
      </c>
      <c r="T731">
        <v>13</v>
      </c>
      <c r="U731">
        <v>70</v>
      </c>
    </row>
    <row r="732" spans="1:22" x14ac:dyDescent="0.2">
      <c r="A732" s="1">
        <v>25831</v>
      </c>
      <c r="B732">
        <v>1970</v>
      </c>
      <c r="C732">
        <f>_xlfn.MAXIFS(Table1[ScheduleWeekWritten],Table1[ScheduleSeason],Table1[[#This Row],[ScheduleSeason]])</f>
        <v>14</v>
      </c>
      <c r="D732">
        <v>1</v>
      </c>
      <c r="E732" cm="1">
        <f t="array" ref="E732">_xlfn.XLOOKUP(Table1[[#This Row],[ScheduleWeekWritten]],Table3[Game],100+Table3[Increase],Table1[[#This Row],[ScheduleWeekWritten]])</f>
        <v>1</v>
      </c>
      <c r="F732" t="b">
        <v>0</v>
      </c>
      <c r="G732" t="s">
        <v>37</v>
      </c>
      <c r="H732">
        <v>27</v>
      </c>
      <c r="I732">
        <v>14</v>
      </c>
      <c r="J732" t="s">
        <v>19</v>
      </c>
      <c r="K732" t="s">
        <v>91</v>
      </c>
      <c r="L732" t="str">
        <f>_xlfn.XLOOKUP(Table1[[#This Row],[TeamFavoriteID]],Table2[team_id],Table2[team_name],_xlfn.XLOOKUP(Table1[[#This Row],[TeamFavoriteID]],Table2[team_id_pfr],Table2[team_name],"Even"))</f>
        <v>Miami Dolphins</v>
      </c>
      <c r="M732">
        <v>-7</v>
      </c>
      <c r="N732">
        <f>IF(Table1[[#This Row],[TeamFavorite]]=Table1[[#This Row],[TeamHome]],Table1[[#This Row],[ScoreAway]]-Table1[[#This Row],[ScoreHome]],Table1[[#This Row],[ScoreHome]]-Table1[[#This Row],[ScoreAway]])</f>
        <v>13</v>
      </c>
      <c r="O732">
        <f>IF(Table1[[#This Row],[SpreadActual]]&lt;Table1[[#This Row],[SpreadFavorite]],1,0)</f>
        <v>0</v>
      </c>
      <c r="Q732" t="s">
        <v>110</v>
      </c>
      <c r="R732" t="b">
        <v>0</v>
      </c>
      <c r="S732">
        <v>66</v>
      </c>
      <c r="T732">
        <v>12</v>
      </c>
      <c r="U732">
        <v>64</v>
      </c>
    </row>
    <row r="733" spans="1:22" x14ac:dyDescent="0.2">
      <c r="A733" s="1">
        <v>25831</v>
      </c>
      <c r="B733">
        <v>1970</v>
      </c>
      <c r="C733">
        <f>_xlfn.MAXIFS(Table1[ScheduleWeekWritten],Table1[ScheduleSeason],Table1[[#This Row],[ScheduleSeason]])</f>
        <v>14</v>
      </c>
      <c r="D733">
        <v>1</v>
      </c>
      <c r="E733" cm="1">
        <f t="array" ref="E733">_xlfn.XLOOKUP(Table1[[#This Row],[ScheduleWeekWritten]],Table3[Game],100+Table3[Increase],Table1[[#This Row],[ScheduleWeekWritten]])</f>
        <v>1</v>
      </c>
      <c r="F733" t="b">
        <v>0</v>
      </c>
      <c r="G733" t="s">
        <v>28</v>
      </c>
      <c r="H733">
        <v>10</v>
      </c>
      <c r="I733">
        <v>25</v>
      </c>
      <c r="J733" t="s">
        <v>24</v>
      </c>
      <c r="K733" t="s">
        <v>88</v>
      </c>
      <c r="L733" t="str">
        <f>_xlfn.XLOOKUP(Table1[[#This Row],[TeamFavoriteID]],Table2[team_id],Table2[team_name],_xlfn.XLOOKUP(Table1[[#This Row],[TeamFavoriteID]],Table2[team_id_pfr],Table2[team_name],"Even"))</f>
        <v>Denver Broncos</v>
      </c>
      <c r="M733">
        <v>-4</v>
      </c>
      <c r="N733">
        <f>IF(Table1[[#This Row],[TeamFavorite]]=Table1[[#This Row],[TeamHome]],Table1[[#This Row],[ScoreAway]]-Table1[[#This Row],[ScoreHome]],Table1[[#This Row],[ScoreHome]]-Table1[[#This Row],[ScoreAway]])</f>
        <v>-15</v>
      </c>
      <c r="O733">
        <f>IF(Table1[[#This Row],[SpreadActual]]&lt;Table1[[#This Row],[SpreadFavorite]],1,0)</f>
        <v>1</v>
      </c>
      <c r="Q733" t="s">
        <v>44</v>
      </c>
      <c r="R733" t="b">
        <v>0</v>
      </c>
      <c r="S733">
        <v>63</v>
      </c>
      <c r="T733">
        <v>7</v>
      </c>
      <c r="U733">
        <v>72</v>
      </c>
    </row>
    <row r="734" spans="1:22" x14ac:dyDescent="0.2">
      <c r="A734" s="1">
        <v>25831</v>
      </c>
      <c r="B734">
        <v>1970</v>
      </c>
      <c r="C734">
        <f>_xlfn.MAXIFS(Table1[ScheduleWeekWritten],Table1[ScheduleSeason],Table1[[#This Row],[ScheduleSeason]])</f>
        <v>14</v>
      </c>
      <c r="D734">
        <v>1</v>
      </c>
      <c r="E734" cm="1">
        <f t="array" ref="E734">_xlfn.XLOOKUP(Table1[[#This Row],[ScheduleWeekWritten]],Table3[Game],100+Table3[Increase],Table1[[#This Row],[ScheduleWeekWritten]])</f>
        <v>1</v>
      </c>
      <c r="F734" t="b">
        <v>0</v>
      </c>
      <c r="G734" t="s">
        <v>101</v>
      </c>
      <c r="H734">
        <v>31</v>
      </c>
      <c r="I734">
        <v>21</v>
      </c>
      <c r="J734" t="s">
        <v>20</v>
      </c>
      <c r="K734" t="s">
        <v>21</v>
      </c>
      <c r="L734" t="str">
        <f>_xlfn.XLOOKUP(Table1[[#This Row],[TeamFavoriteID]],Table2[team_id],Table2[team_name],_xlfn.XLOOKUP(Table1[[#This Row],[TeamFavoriteID]],Table2[team_id_pfr],Table2[team_name],"Even"))</f>
        <v>Las Vegas Raiders</v>
      </c>
      <c r="M734">
        <v>-11</v>
      </c>
      <c r="N734">
        <f>IF(Table1[[#This Row],[TeamFavorite]]=Table1[[#This Row],[TeamHome]],Table1[[#This Row],[ScoreAway]]-Table1[[#This Row],[ScoreHome]],Table1[[#This Row],[ScoreHome]]-Table1[[#This Row],[ScoreAway]])</f>
        <v>10</v>
      </c>
      <c r="O734">
        <f>IF(Table1[[#This Row],[SpreadActual]]&lt;Table1[[#This Row],[SpreadFavorite]],1,0)</f>
        <v>0</v>
      </c>
      <c r="Q734" t="s">
        <v>111</v>
      </c>
      <c r="R734" t="b">
        <v>0</v>
      </c>
      <c r="S734">
        <v>74</v>
      </c>
      <c r="T734">
        <v>10</v>
      </c>
      <c r="U734">
        <v>58</v>
      </c>
    </row>
    <row r="735" spans="1:22" x14ac:dyDescent="0.2">
      <c r="A735" s="1">
        <v>25831</v>
      </c>
      <c r="B735">
        <v>1970</v>
      </c>
      <c r="C735">
        <f>_xlfn.MAXIFS(Table1[ScheduleWeekWritten],Table1[ScheduleSeason],Table1[[#This Row],[ScheduleSeason]])</f>
        <v>14</v>
      </c>
      <c r="D735">
        <v>1</v>
      </c>
      <c r="E735" cm="1">
        <f t="array" ref="E735">_xlfn.XLOOKUP(Table1[[#This Row],[ScheduleWeekWritten]],Table3[Game],100+Table3[Increase],Table1[[#This Row],[ScheduleWeekWritten]])</f>
        <v>1</v>
      </c>
      <c r="F735" t="b">
        <v>0</v>
      </c>
      <c r="G735" t="s">
        <v>33</v>
      </c>
      <c r="H735">
        <v>0</v>
      </c>
      <c r="I735">
        <v>40</v>
      </c>
      <c r="J735" t="s">
        <v>45</v>
      </c>
      <c r="K735" t="s">
        <v>35</v>
      </c>
      <c r="L735" t="str">
        <f>_xlfn.XLOOKUP(Table1[[#This Row],[TeamFavoriteID]],Table2[team_id],Table2[team_name],_xlfn.XLOOKUP(Table1[[#This Row],[TeamFavoriteID]],Table2[team_id_pfr],Table2[team_name],"Even"))</f>
        <v>Green Bay Packers</v>
      </c>
      <c r="M735">
        <v>-3</v>
      </c>
      <c r="N735">
        <f>IF(Table1[[#This Row],[TeamFavorite]]=Table1[[#This Row],[TeamHome]],Table1[[#This Row],[ScoreAway]]-Table1[[#This Row],[ScoreHome]],Table1[[#This Row],[ScoreHome]]-Table1[[#This Row],[ScoreAway]])</f>
        <v>40</v>
      </c>
      <c r="O735">
        <f>IF(Table1[[#This Row],[SpreadActual]]&lt;Table1[[#This Row],[SpreadFavorite]],1,0)</f>
        <v>0</v>
      </c>
      <c r="Q735" t="s">
        <v>82</v>
      </c>
      <c r="R735" t="b">
        <v>0</v>
      </c>
      <c r="S735">
        <v>66</v>
      </c>
      <c r="T735">
        <v>12</v>
      </c>
      <c r="U735">
        <v>75</v>
      </c>
    </row>
    <row r="736" spans="1:22" x14ac:dyDescent="0.2">
      <c r="A736" s="1">
        <v>25831</v>
      </c>
      <c r="B736">
        <v>1970</v>
      </c>
      <c r="C736">
        <f>_xlfn.MAXIFS(Table1[ScheduleWeekWritten],Table1[ScheduleSeason],Table1[[#This Row],[ScheduleSeason]])</f>
        <v>14</v>
      </c>
      <c r="D736">
        <v>1</v>
      </c>
      <c r="E736" cm="1">
        <f t="array" ref="E736">_xlfn.XLOOKUP(Table1[[#This Row],[ScheduleWeekWritten]],Table3[Game],100+Table3[Increase],Table1[[#This Row],[ScheduleWeekWritten]])</f>
        <v>1</v>
      </c>
      <c r="F736" t="b">
        <v>0</v>
      </c>
      <c r="G736" t="s">
        <v>54</v>
      </c>
      <c r="H736">
        <v>27</v>
      </c>
      <c r="I736">
        <v>10</v>
      </c>
      <c r="J736" t="s">
        <v>42</v>
      </c>
      <c r="K736" t="s">
        <v>55</v>
      </c>
      <c r="L736" t="str">
        <f>_xlfn.XLOOKUP(Table1[[#This Row],[TeamFavoriteID]],Table2[team_id],Table2[team_name],_xlfn.XLOOKUP(Table1[[#This Row],[TeamFavoriteID]],Table2[team_id_pfr],Table2[team_name],"Even"))</f>
        <v>Minnesota Vikings</v>
      </c>
      <c r="M736">
        <v>-4</v>
      </c>
      <c r="N736">
        <f>IF(Table1[[#This Row],[TeamFavorite]]=Table1[[#This Row],[TeamHome]],Table1[[#This Row],[ScoreAway]]-Table1[[#This Row],[ScoreHome]],Table1[[#This Row],[ScoreHome]]-Table1[[#This Row],[ScoreAway]])</f>
        <v>-17</v>
      </c>
      <c r="O736">
        <f>IF(Table1[[#This Row],[SpreadActual]]&lt;Table1[[#This Row],[SpreadFavorite]],1,0)</f>
        <v>1</v>
      </c>
      <c r="Q736" t="s">
        <v>73</v>
      </c>
      <c r="R736" t="b">
        <v>0</v>
      </c>
      <c r="S736">
        <v>70</v>
      </c>
      <c r="T736">
        <v>12</v>
      </c>
      <c r="U736">
        <v>78</v>
      </c>
    </row>
    <row r="737" spans="1:22" x14ac:dyDescent="0.2">
      <c r="A737" s="1">
        <v>25831</v>
      </c>
      <c r="B737">
        <v>1970</v>
      </c>
      <c r="C737">
        <f>_xlfn.MAXIFS(Table1[ScheduleWeekWritten],Table1[ScheduleSeason],Table1[[#This Row],[ScheduleSeason]])</f>
        <v>14</v>
      </c>
      <c r="D737">
        <v>1</v>
      </c>
      <c r="E737" cm="1">
        <f t="array" ref="E737">_xlfn.XLOOKUP(Table1[[#This Row],[ScheduleWeekWritten]],Table3[Game],100+Table3[Increase],Table1[[#This Row],[ScheduleWeekWritten]])</f>
        <v>1</v>
      </c>
      <c r="F737" t="b">
        <v>0</v>
      </c>
      <c r="G737" t="s">
        <v>95</v>
      </c>
      <c r="H737">
        <v>3</v>
      </c>
      <c r="I737">
        <v>14</v>
      </c>
      <c r="J737" t="s">
        <v>38</v>
      </c>
      <c r="K737" t="s">
        <v>109</v>
      </c>
      <c r="L737" t="str">
        <f>_xlfn.XLOOKUP(Table1[[#This Row],[TeamFavoriteID]],Table2[team_id],Table2[team_name],_xlfn.XLOOKUP(Table1[[#This Row],[TeamFavoriteID]],Table2[team_id_pfr],Table2[team_name],"Even"))</f>
        <v>Atlanta Falcons</v>
      </c>
      <c r="M737">
        <v>-3</v>
      </c>
      <c r="N737">
        <f>IF(Table1[[#This Row],[TeamFavorite]]=Table1[[#This Row],[TeamHome]],Table1[[#This Row],[ScoreAway]]-Table1[[#This Row],[ScoreHome]],Table1[[#This Row],[ScoreHome]]-Table1[[#This Row],[ScoreAway]])</f>
        <v>-11</v>
      </c>
      <c r="O737">
        <f>IF(Table1[[#This Row],[SpreadActual]]&lt;Table1[[#This Row],[SpreadFavorite]],1,0)</f>
        <v>1</v>
      </c>
      <c r="Q737" t="s">
        <v>96</v>
      </c>
      <c r="R737" t="b">
        <v>0</v>
      </c>
      <c r="S737">
        <v>82</v>
      </c>
      <c r="T737">
        <v>8</v>
      </c>
      <c r="U737">
        <v>81</v>
      </c>
    </row>
    <row r="738" spans="1:22" x14ac:dyDescent="0.2">
      <c r="A738" s="1">
        <v>25831</v>
      </c>
      <c r="B738">
        <v>1970</v>
      </c>
      <c r="C738">
        <f>_xlfn.MAXIFS(Table1[ScheduleWeekWritten],Table1[ScheduleSeason],Table1[[#This Row],[ScheduleSeason]])</f>
        <v>14</v>
      </c>
      <c r="D738">
        <v>1</v>
      </c>
      <c r="E738" cm="1">
        <f t="array" ref="E738">_xlfn.XLOOKUP(Table1[[#This Row],[ScheduleWeekWritten]],Table3[Game],100+Table3[Increase],Table1[[#This Row],[ScheduleWeekWritten]])</f>
        <v>1</v>
      </c>
      <c r="F738" t="b">
        <v>0</v>
      </c>
      <c r="G738" t="s">
        <v>58</v>
      </c>
      <c r="H738">
        <v>7</v>
      </c>
      <c r="I738">
        <v>17</v>
      </c>
      <c r="J738" t="s">
        <v>67</v>
      </c>
      <c r="K738" t="s">
        <v>68</v>
      </c>
      <c r="L738" t="str">
        <f>_xlfn.XLOOKUP(Table1[[#This Row],[TeamFavoriteID]],Table2[team_id],Table2[team_name],_xlfn.XLOOKUP(Table1[[#This Row],[TeamFavoriteID]],Table2[team_id_pfr],Table2[team_name],"Even"))</f>
        <v>Dallas Cowboys</v>
      </c>
      <c r="M738">
        <v>-13</v>
      </c>
      <c r="N738">
        <f>IF(Table1[[#This Row],[TeamFavorite]]=Table1[[#This Row],[TeamHome]],Table1[[#This Row],[ScoreAway]]-Table1[[#This Row],[ScoreHome]],Table1[[#This Row],[ScoreHome]]-Table1[[#This Row],[ScoreAway]])</f>
        <v>-10</v>
      </c>
      <c r="O738">
        <f>IF(Table1[[#This Row],[SpreadActual]]&lt;Table1[[#This Row],[SpreadFavorite]],1,0)</f>
        <v>0</v>
      </c>
      <c r="Q738" t="s">
        <v>112</v>
      </c>
      <c r="R738" t="b">
        <v>0</v>
      </c>
      <c r="S738">
        <v>67</v>
      </c>
      <c r="T738">
        <v>7</v>
      </c>
      <c r="U738">
        <v>73</v>
      </c>
    </row>
    <row r="739" spans="1:22" x14ac:dyDescent="0.2">
      <c r="A739" s="1">
        <v>25831</v>
      </c>
      <c r="B739">
        <v>1970</v>
      </c>
      <c r="C739">
        <f>_xlfn.MAXIFS(Table1[ScheduleWeekWritten],Table1[ScheduleSeason],Table1[[#This Row],[ScheduleSeason]])</f>
        <v>14</v>
      </c>
      <c r="D739">
        <v>1</v>
      </c>
      <c r="E739" cm="1">
        <f t="array" ref="E739">_xlfn.XLOOKUP(Table1[[#This Row],[ScheduleWeekWritten]],Table3[Game],100+Table3[Increase],Table1[[#This Row],[ScheduleWeekWritten]])</f>
        <v>1</v>
      </c>
      <c r="F739" t="b">
        <v>0</v>
      </c>
      <c r="G739" t="s">
        <v>49</v>
      </c>
      <c r="H739">
        <v>7</v>
      </c>
      <c r="I739">
        <v>19</v>
      </c>
      <c r="J739" t="s">
        <v>23</v>
      </c>
      <c r="K739" t="s">
        <v>51</v>
      </c>
      <c r="L739" t="str">
        <f>_xlfn.XLOOKUP(Table1[[#This Row],[TeamFavoriteID]],Table2[team_id],Table2[team_name],_xlfn.XLOOKUP(Table1[[#This Row],[TeamFavoriteID]],Table2[team_id_pfr],Table2[team_name],"Even"))</f>
        <v>Pittsburgh Steelers</v>
      </c>
      <c r="M739">
        <v>-5</v>
      </c>
      <c r="N739">
        <f>IF(Table1[[#This Row],[TeamFavorite]]=Table1[[#This Row],[TeamHome]],Table1[[#This Row],[ScoreAway]]-Table1[[#This Row],[ScoreHome]],Table1[[#This Row],[ScoreHome]]-Table1[[#This Row],[ScoreAway]])</f>
        <v>12</v>
      </c>
      <c r="O739">
        <f>IF(Table1[[#This Row],[SpreadActual]]&lt;Table1[[#This Row],[SpreadFavorite]],1,0)</f>
        <v>0</v>
      </c>
      <c r="Q739" t="s">
        <v>113</v>
      </c>
      <c r="R739" t="b">
        <v>0</v>
      </c>
      <c r="S739">
        <v>65</v>
      </c>
      <c r="T739">
        <v>8</v>
      </c>
      <c r="U739">
        <v>68</v>
      </c>
    </row>
    <row r="740" spans="1:22" x14ac:dyDescent="0.2">
      <c r="A740" s="1">
        <v>25831</v>
      </c>
      <c r="B740">
        <v>1970</v>
      </c>
      <c r="C740">
        <f>_xlfn.MAXIFS(Table1[ScheduleWeekWritten],Table1[ScheduleSeason],Table1[[#This Row],[ScheduleSeason]])</f>
        <v>14</v>
      </c>
      <c r="D740">
        <v>1</v>
      </c>
      <c r="E740" cm="1">
        <f t="array" ref="E740">_xlfn.XLOOKUP(Table1[[#This Row],[ScheduleWeekWritten]],Table3[Game],100+Table3[Increase],Table1[[#This Row],[ScheduleWeekWritten]])</f>
        <v>1</v>
      </c>
      <c r="F740" t="b">
        <v>0</v>
      </c>
      <c r="G740" t="s">
        <v>27</v>
      </c>
      <c r="H740">
        <v>14</v>
      </c>
      <c r="I740">
        <v>16</v>
      </c>
      <c r="J740" t="s">
        <v>34</v>
      </c>
      <c r="K740" t="s">
        <v>72</v>
      </c>
      <c r="L740" t="str">
        <f>_xlfn.XLOOKUP(Table1[[#This Row],[TeamFavoriteID]],Table2[team_id],Table2[team_name],_xlfn.XLOOKUP(Table1[[#This Row],[TeamFavoriteID]],Table2[team_id_pfr],Table2[team_name],"Even"))</f>
        <v>Baltimore Colts</v>
      </c>
      <c r="M740">
        <v>-4</v>
      </c>
      <c r="N740">
        <f>IF(Table1[[#This Row],[TeamFavorite]]=Table1[[#This Row],[TeamHome]],Table1[[#This Row],[ScoreAway]]-Table1[[#This Row],[ScoreHome]],Table1[[#This Row],[ScoreHome]]-Table1[[#This Row],[ScoreAway]])</f>
        <v>-2</v>
      </c>
      <c r="O740">
        <f>IF(Table1[[#This Row],[SpreadActual]]&lt;Table1[[#This Row],[SpreadFavorite]],1,0)</f>
        <v>0</v>
      </c>
      <c r="Q740" t="s">
        <v>94</v>
      </c>
      <c r="R740" t="b">
        <v>0</v>
      </c>
      <c r="S740">
        <v>66</v>
      </c>
      <c r="T740">
        <v>8</v>
      </c>
      <c r="U740">
        <v>70</v>
      </c>
    </row>
    <row r="741" spans="1:22" x14ac:dyDescent="0.2">
      <c r="A741" s="1">
        <v>25831</v>
      </c>
      <c r="B741">
        <v>1970</v>
      </c>
      <c r="C741">
        <f>_xlfn.MAXIFS(Table1[ScheduleWeekWritten],Table1[ScheduleSeason],Table1[[#This Row],[ScheduleSeason]])</f>
        <v>14</v>
      </c>
      <c r="D741">
        <v>1</v>
      </c>
      <c r="E741" cm="1">
        <f t="array" ref="E741">_xlfn.XLOOKUP(Table1[[#This Row],[ScheduleWeekWritten]],Table3[Game],100+Table3[Increase],Table1[[#This Row],[ScheduleWeekWritten]])</f>
        <v>1</v>
      </c>
      <c r="F741" t="b">
        <v>0</v>
      </c>
      <c r="G741" t="s">
        <v>53</v>
      </c>
      <c r="H741">
        <v>26</v>
      </c>
      <c r="I741">
        <v>17</v>
      </c>
      <c r="J741" t="s">
        <v>61</v>
      </c>
      <c r="K741" t="s">
        <v>87</v>
      </c>
      <c r="L741" t="str">
        <f>_xlfn.XLOOKUP(Table1[[#This Row],[TeamFavoriteID]],Table2[team_id],Table2[team_name],_xlfn.XLOOKUP(Table1[[#This Row],[TeamFavoriteID]],Table2[team_id_pfr],Table2[team_name],"Even"))</f>
        <v>San Francisco 49ers</v>
      </c>
      <c r="M741">
        <v>-2</v>
      </c>
      <c r="N741">
        <f>IF(Table1[[#This Row],[TeamFavorite]]=Table1[[#This Row],[TeamHome]],Table1[[#This Row],[ScoreAway]]-Table1[[#This Row],[ScoreHome]],Table1[[#This Row],[ScoreHome]]-Table1[[#This Row],[ScoreAway]])</f>
        <v>-9</v>
      </c>
      <c r="O741">
        <f>IF(Table1[[#This Row],[SpreadActual]]&lt;Table1[[#This Row],[SpreadFavorite]],1,0)</f>
        <v>1</v>
      </c>
      <c r="Q741" t="s">
        <v>56</v>
      </c>
      <c r="R741" t="b">
        <v>0</v>
      </c>
      <c r="S741">
        <v>59</v>
      </c>
      <c r="T741">
        <v>21</v>
      </c>
      <c r="U741">
        <v>74</v>
      </c>
    </row>
    <row r="742" spans="1:22" x14ac:dyDescent="0.2">
      <c r="A742" s="1">
        <v>25832</v>
      </c>
      <c r="B742">
        <v>1970</v>
      </c>
      <c r="C742">
        <f>_xlfn.MAXIFS(Table1[ScheduleWeekWritten],Table1[ScheduleSeason],Table1[[#This Row],[ScheduleSeason]])</f>
        <v>14</v>
      </c>
      <c r="D742">
        <v>1</v>
      </c>
      <c r="E742" cm="1">
        <f t="array" ref="E742">_xlfn.XLOOKUP(Table1[[#This Row],[ScheduleWeekWritten]],Table3[Game],100+Table3[Increase],Table1[[#This Row],[ScheduleWeekWritten]])</f>
        <v>1</v>
      </c>
      <c r="F742" t="b">
        <v>0</v>
      </c>
      <c r="G742" t="s">
        <v>62</v>
      </c>
      <c r="H742">
        <v>31</v>
      </c>
      <c r="I742">
        <v>21</v>
      </c>
      <c r="J742" t="s">
        <v>31</v>
      </c>
      <c r="K742" t="s">
        <v>63</v>
      </c>
      <c r="L742" t="str">
        <f>_xlfn.XLOOKUP(Table1[[#This Row],[TeamFavoriteID]],Table2[team_id],Table2[team_name],_xlfn.XLOOKUP(Table1[[#This Row],[TeamFavoriteID]],Table2[team_id_pfr],Table2[team_name],"Even"))</f>
        <v>Cleveland Browns</v>
      </c>
      <c r="M742">
        <v>-3</v>
      </c>
      <c r="N742">
        <f>IF(Table1[[#This Row],[TeamFavorite]]=Table1[[#This Row],[TeamHome]],Table1[[#This Row],[ScoreAway]]-Table1[[#This Row],[ScoreHome]],Table1[[#This Row],[ScoreHome]]-Table1[[#This Row],[ScoreAway]])</f>
        <v>-10</v>
      </c>
      <c r="O742">
        <f>IF(Table1[[#This Row],[SpreadActual]]&lt;Table1[[#This Row],[SpreadFavorite]],1,0)</f>
        <v>1</v>
      </c>
      <c r="Q742" t="s">
        <v>66</v>
      </c>
      <c r="R742" t="b">
        <v>0</v>
      </c>
      <c r="S742">
        <v>74</v>
      </c>
      <c r="T742">
        <v>13</v>
      </c>
      <c r="U742">
        <v>67</v>
      </c>
    </row>
    <row r="743" spans="1:22" x14ac:dyDescent="0.2">
      <c r="A743" s="1">
        <v>25838</v>
      </c>
      <c r="B743">
        <v>1970</v>
      </c>
      <c r="C743">
        <f>_xlfn.MAXIFS(Table1[ScheduleWeekWritten],Table1[ScheduleSeason],Table1[[#This Row],[ScheduleSeason]])</f>
        <v>14</v>
      </c>
      <c r="D743">
        <v>2</v>
      </c>
      <c r="E743" cm="1">
        <f t="array" ref="E743">_xlfn.XLOOKUP(Table1[[#This Row],[ScheduleWeekWritten]],Table3[Game],100+Table3[Increase],Table1[[#This Row],[ScheduleWeekWritten]])</f>
        <v>2</v>
      </c>
      <c r="F743" t="b">
        <v>0</v>
      </c>
      <c r="G743" t="s">
        <v>37</v>
      </c>
      <c r="H743">
        <v>21</v>
      </c>
      <c r="I743">
        <v>31</v>
      </c>
      <c r="J743" t="s">
        <v>31</v>
      </c>
      <c r="K743" t="s">
        <v>32</v>
      </c>
      <c r="L743" t="str">
        <f>_xlfn.XLOOKUP(Table1[[#This Row],[TeamFavoriteID]],Table2[team_id],Table2[team_name],_xlfn.XLOOKUP(Table1[[#This Row],[TeamFavoriteID]],Table2[team_id_pfr],Table2[team_name],"Even"))</f>
        <v>New York Jets</v>
      </c>
      <c r="M743">
        <v>-13</v>
      </c>
      <c r="N743">
        <f>IF(Table1[[#This Row],[TeamFavorite]]=Table1[[#This Row],[TeamHome]],Table1[[#This Row],[ScoreAway]]-Table1[[#This Row],[ScoreHome]],Table1[[#This Row],[ScoreHome]]-Table1[[#This Row],[ScoreAway]])</f>
        <v>-10</v>
      </c>
      <c r="O743">
        <f>IF(Table1[[#This Row],[SpreadActual]]&lt;Table1[[#This Row],[SpreadFavorite]],1,0)</f>
        <v>0</v>
      </c>
      <c r="Q743" t="s">
        <v>110</v>
      </c>
      <c r="R743" t="b">
        <v>0</v>
      </c>
      <c r="S743">
        <v>69</v>
      </c>
      <c r="T743">
        <v>16</v>
      </c>
      <c r="U743">
        <v>86</v>
      </c>
    </row>
    <row r="744" spans="1:22" x14ac:dyDescent="0.2">
      <c r="A744" s="1">
        <v>25838</v>
      </c>
      <c r="B744">
        <v>1970</v>
      </c>
      <c r="C744">
        <f>_xlfn.MAXIFS(Table1[ScheduleWeekWritten],Table1[ScheduleSeason],Table1[[#This Row],[ScheduleSeason]])</f>
        <v>14</v>
      </c>
      <c r="D744">
        <v>2</v>
      </c>
      <c r="E744" cm="1">
        <f t="array" ref="E744">_xlfn.XLOOKUP(Table1[[#This Row],[ScheduleWeekWritten]],Table3[Game],100+Table3[Increase],Table1[[#This Row],[ScheduleWeekWritten]])</f>
        <v>2</v>
      </c>
      <c r="F744" t="b">
        <v>0</v>
      </c>
      <c r="G744" t="s">
        <v>28</v>
      </c>
      <c r="H744">
        <v>0</v>
      </c>
      <c r="I744">
        <v>19</v>
      </c>
      <c r="J744" t="s">
        <v>39</v>
      </c>
      <c r="K744" t="s">
        <v>40</v>
      </c>
      <c r="L744" t="str">
        <f>_xlfn.XLOOKUP(Table1[[#This Row],[TeamFavoriteID]],Table2[team_id],Table2[team_name],_xlfn.XLOOKUP(Table1[[#This Row],[TeamFavoriteID]],Table2[team_id_pfr],Table2[team_name],"Even"))</f>
        <v>Los Angeles Rams</v>
      </c>
      <c r="M744">
        <v>-18</v>
      </c>
      <c r="N744">
        <f>IF(Table1[[#This Row],[TeamFavorite]]=Table1[[#This Row],[TeamHome]],Table1[[#This Row],[ScoreAway]]-Table1[[#This Row],[ScoreHome]],Table1[[#This Row],[ScoreHome]]-Table1[[#This Row],[ScoreAway]])</f>
        <v>-19</v>
      </c>
      <c r="O744">
        <f>IF(Table1[[#This Row],[SpreadActual]]&lt;Table1[[#This Row],[SpreadFavorite]],1,0)</f>
        <v>1</v>
      </c>
      <c r="Q744" t="s">
        <v>44</v>
      </c>
      <c r="R744" t="b">
        <v>0</v>
      </c>
      <c r="S744">
        <v>56</v>
      </c>
      <c r="T744">
        <v>11</v>
      </c>
      <c r="U744">
        <v>74</v>
      </c>
    </row>
    <row r="745" spans="1:22" x14ac:dyDescent="0.2">
      <c r="A745" s="1">
        <v>25838</v>
      </c>
      <c r="B745">
        <v>1970</v>
      </c>
      <c r="C745">
        <f>_xlfn.MAXIFS(Table1[ScheduleWeekWritten],Table1[ScheduleSeason],Table1[[#This Row],[ScheduleSeason]])</f>
        <v>14</v>
      </c>
      <c r="D745">
        <v>2</v>
      </c>
      <c r="E745" cm="1">
        <f t="array" ref="E745">_xlfn.XLOOKUP(Table1[[#This Row],[ScheduleWeekWritten]],Table3[Game],100+Table3[Increase],Table1[[#This Row],[ScheduleWeekWritten]])</f>
        <v>2</v>
      </c>
      <c r="F745" t="b">
        <v>0</v>
      </c>
      <c r="G745" t="s">
        <v>46</v>
      </c>
      <c r="H745">
        <v>20</v>
      </c>
      <c r="I745">
        <v>16</v>
      </c>
      <c r="J745" t="s">
        <v>58</v>
      </c>
      <c r="K745" t="s">
        <v>47</v>
      </c>
      <c r="L745" t="str">
        <f>_xlfn.XLOOKUP(Table1[[#This Row],[TeamFavoriteID]],Table2[team_id],Table2[team_name],_xlfn.XLOOKUP(Table1[[#This Row],[TeamFavoriteID]],Table2[team_id_pfr],Table2[team_name],"Even"))</f>
        <v>Chicago Bears</v>
      </c>
      <c r="M745">
        <v>-11</v>
      </c>
      <c r="N745">
        <f>IF(Table1[[#This Row],[TeamFavorite]]=Table1[[#This Row],[TeamHome]],Table1[[#This Row],[ScoreAway]]-Table1[[#This Row],[ScoreHome]],Table1[[#This Row],[ScoreHome]]-Table1[[#This Row],[ScoreAway]])</f>
        <v>-4</v>
      </c>
      <c r="O745">
        <f>IF(Table1[[#This Row],[SpreadActual]]&lt;Table1[[#This Row],[SpreadFavorite]],1,0)</f>
        <v>0</v>
      </c>
      <c r="Q745" t="s">
        <v>86</v>
      </c>
      <c r="R745" t="b">
        <v>0</v>
      </c>
      <c r="S745">
        <v>52</v>
      </c>
      <c r="T745">
        <v>9</v>
      </c>
      <c r="U745">
        <v>65</v>
      </c>
    </row>
    <row r="746" spans="1:22" x14ac:dyDescent="0.2">
      <c r="A746" s="1">
        <v>25838</v>
      </c>
      <c r="B746">
        <v>1970</v>
      </c>
      <c r="C746">
        <f>_xlfn.MAXIFS(Table1[ScheduleWeekWritten],Table1[ScheduleSeason],Table1[[#This Row],[ScheduleSeason]])</f>
        <v>14</v>
      </c>
      <c r="D746">
        <v>2</v>
      </c>
      <c r="E746" cm="1">
        <f t="array" ref="E746">_xlfn.XLOOKUP(Table1[[#This Row],[ScheduleWeekWritten]],Table3[Game],100+Table3[Increase],Table1[[#This Row],[ScheduleWeekWritten]])</f>
        <v>2</v>
      </c>
      <c r="F746" t="b">
        <v>0</v>
      </c>
      <c r="G746" t="s">
        <v>67</v>
      </c>
      <c r="H746">
        <v>28</v>
      </c>
      <c r="I746">
        <v>10</v>
      </c>
      <c r="J746" t="s">
        <v>50</v>
      </c>
      <c r="K746" t="s">
        <v>68</v>
      </c>
      <c r="L746" t="str">
        <f>_xlfn.XLOOKUP(Table1[[#This Row],[TeamFavoriteID]],Table2[team_id],Table2[team_name],_xlfn.XLOOKUP(Table1[[#This Row],[TeamFavoriteID]],Table2[team_id_pfr],Table2[team_name],"Even"))</f>
        <v>Dallas Cowboys</v>
      </c>
      <c r="M746">
        <v>-10</v>
      </c>
      <c r="N746">
        <f>IF(Table1[[#This Row],[TeamFavorite]]=Table1[[#This Row],[TeamHome]],Table1[[#This Row],[ScoreAway]]-Table1[[#This Row],[ScoreHome]],Table1[[#This Row],[ScoreHome]]-Table1[[#This Row],[ScoreAway]])</f>
        <v>-18</v>
      </c>
      <c r="O746">
        <f>IF(Table1[[#This Row],[SpreadActual]]&lt;Table1[[#This Row],[SpreadFavorite]],1,0)</f>
        <v>1</v>
      </c>
      <c r="Q746" t="s">
        <v>69</v>
      </c>
      <c r="R746" t="b">
        <v>0</v>
      </c>
      <c r="S746">
        <v>60</v>
      </c>
      <c r="T746">
        <v>11</v>
      </c>
      <c r="U746">
        <v>64</v>
      </c>
    </row>
    <row r="747" spans="1:22" x14ac:dyDescent="0.2">
      <c r="A747" s="1">
        <v>25838</v>
      </c>
      <c r="B747">
        <v>1970</v>
      </c>
      <c r="C747">
        <f>_xlfn.MAXIFS(Table1[ScheduleWeekWritten],Table1[ScheduleSeason],Table1[[#This Row],[ScheduleSeason]])</f>
        <v>14</v>
      </c>
      <c r="D747">
        <v>2</v>
      </c>
      <c r="E747" cm="1">
        <f t="array" ref="E747">_xlfn.XLOOKUP(Table1[[#This Row],[ScheduleWeekWritten]],Table3[Game],100+Table3[Increase],Table1[[#This Row],[ScheduleWeekWritten]])</f>
        <v>2</v>
      </c>
      <c r="F747" t="b">
        <v>0</v>
      </c>
      <c r="G747" t="s">
        <v>24</v>
      </c>
      <c r="H747">
        <v>16</v>
      </c>
      <c r="I747">
        <v>13</v>
      </c>
      <c r="J747" t="s">
        <v>49</v>
      </c>
      <c r="K747" t="s">
        <v>88</v>
      </c>
      <c r="L747" t="str">
        <f>_xlfn.XLOOKUP(Table1[[#This Row],[TeamFavoriteID]],Table2[team_id],Table2[team_name],_xlfn.XLOOKUP(Table1[[#This Row],[TeamFavoriteID]],Table2[team_id_pfr],Table2[team_name],"Even"))</f>
        <v>Denver Broncos</v>
      </c>
      <c r="M747">
        <v>-3</v>
      </c>
      <c r="N747">
        <f>IF(Table1[[#This Row],[TeamFavorite]]=Table1[[#This Row],[TeamHome]],Table1[[#This Row],[ScoreAway]]-Table1[[#This Row],[ScoreHome]],Table1[[#This Row],[ScoreHome]]-Table1[[#This Row],[ScoreAway]])</f>
        <v>-3</v>
      </c>
      <c r="O747">
        <f>IF(Table1[[#This Row],[SpreadActual]]&lt;Table1[[#This Row],[SpreadFavorite]],1,0)</f>
        <v>0</v>
      </c>
      <c r="Q747" t="s">
        <v>71</v>
      </c>
      <c r="R747" t="b">
        <v>0</v>
      </c>
      <c r="S747">
        <v>49</v>
      </c>
      <c r="T747">
        <v>7</v>
      </c>
      <c r="U747">
        <v>54</v>
      </c>
    </row>
    <row r="748" spans="1:22" x14ac:dyDescent="0.2">
      <c r="A748" s="1">
        <v>25838</v>
      </c>
      <c r="B748">
        <v>1970</v>
      </c>
      <c r="C748">
        <f>_xlfn.MAXIFS(Table1[ScheduleWeekWritten],Table1[ScheduleSeason],Table1[[#This Row],[ScheduleSeason]])</f>
        <v>14</v>
      </c>
      <c r="D748">
        <v>2</v>
      </c>
      <c r="E748" cm="1">
        <f t="array" ref="E748">_xlfn.XLOOKUP(Table1[[#This Row],[ScheduleWeekWritten]],Table3[Game],100+Table3[Increase],Table1[[#This Row],[ScheduleWeekWritten]])</f>
        <v>2</v>
      </c>
      <c r="F748" t="b">
        <v>0</v>
      </c>
      <c r="G748" t="s">
        <v>45</v>
      </c>
      <c r="H748">
        <v>38</v>
      </c>
      <c r="I748">
        <v>3</v>
      </c>
      <c r="J748" t="s">
        <v>101</v>
      </c>
      <c r="K748" t="s">
        <v>79</v>
      </c>
      <c r="L748" t="str">
        <f>_xlfn.XLOOKUP(Table1[[#This Row],[TeamFavoriteID]],Table2[team_id],Table2[team_name],_xlfn.XLOOKUP(Table1[[#This Row],[TeamFavoriteID]],Table2[team_id_pfr],Table2[team_name],"Even"))</f>
        <v>Detroit Lions</v>
      </c>
      <c r="M748">
        <v>-13</v>
      </c>
      <c r="N748">
        <f>IF(Table1[[#This Row],[TeamFavorite]]=Table1[[#This Row],[TeamHome]],Table1[[#This Row],[ScoreAway]]-Table1[[#This Row],[ScoreHome]],Table1[[#This Row],[ScoreHome]]-Table1[[#This Row],[ScoreAway]])</f>
        <v>-35</v>
      </c>
      <c r="O748">
        <f>IF(Table1[[#This Row],[SpreadActual]]&lt;Table1[[#This Row],[SpreadFavorite]],1,0)</f>
        <v>1</v>
      </c>
      <c r="Q748" t="s">
        <v>48</v>
      </c>
      <c r="R748" t="b">
        <v>0</v>
      </c>
      <c r="S748">
        <v>54</v>
      </c>
      <c r="T748">
        <v>12</v>
      </c>
      <c r="U748">
        <v>69</v>
      </c>
    </row>
    <row r="749" spans="1:22" x14ac:dyDescent="0.2">
      <c r="A749" s="1">
        <v>25838</v>
      </c>
      <c r="B749">
        <v>1970</v>
      </c>
      <c r="C749">
        <f>_xlfn.MAXIFS(Table1[ScheduleWeekWritten],Table1[ScheduleSeason],Table1[[#This Row],[ScheduleSeason]])</f>
        <v>14</v>
      </c>
      <c r="D749">
        <v>2</v>
      </c>
      <c r="E749" cm="1">
        <f t="array" ref="E749">_xlfn.XLOOKUP(Table1[[#This Row],[ScheduleWeekWritten]],Table3[Game],100+Table3[Increase],Table1[[#This Row],[ScheduleWeekWritten]])</f>
        <v>2</v>
      </c>
      <c r="F749" t="b">
        <v>0</v>
      </c>
      <c r="G749" t="s">
        <v>33</v>
      </c>
      <c r="H749">
        <v>27</v>
      </c>
      <c r="I749">
        <v>24</v>
      </c>
      <c r="J749" t="s">
        <v>38</v>
      </c>
      <c r="K749" t="s">
        <v>35</v>
      </c>
      <c r="L749" t="str">
        <f>_xlfn.XLOOKUP(Table1[[#This Row],[TeamFavoriteID]],Table2[team_id],Table2[team_name],_xlfn.XLOOKUP(Table1[[#This Row],[TeamFavoriteID]],Table2[team_id_pfr],Table2[team_name],"Even"))</f>
        <v>Green Bay Packers</v>
      </c>
      <c r="M749">
        <v>-4</v>
      </c>
      <c r="N749">
        <f>IF(Table1[[#This Row],[TeamFavorite]]=Table1[[#This Row],[TeamHome]],Table1[[#This Row],[ScoreAway]]-Table1[[#This Row],[ScoreHome]],Table1[[#This Row],[ScoreHome]]-Table1[[#This Row],[ScoreAway]])</f>
        <v>-3</v>
      </c>
      <c r="O749">
        <f>IF(Table1[[#This Row],[SpreadActual]]&lt;Table1[[#This Row],[SpreadFavorite]],1,0)</f>
        <v>0</v>
      </c>
      <c r="Q749" t="s">
        <v>82</v>
      </c>
      <c r="R749" t="b">
        <v>0</v>
      </c>
      <c r="S749">
        <v>47</v>
      </c>
      <c r="T749">
        <v>12</v>
      </c>
      <c r="U749">
        <v>62</v>
      </c>
    </row>
    <row r="750" spans="1:22" x14ac:dyDescent="0.2">
      <c r="A750" s="1">
        <v>25838</v>
      </c>
      <c r="B750">
        <v>1970</v>
      </c>
      <c r="C750">
        <f>_xlfn.MAXIFS(Table1[ScheduleWeekWritten],Table1[ScheduleSeason],Table1[[#This Row],[ScheduleSeason]])</f>
        <v>14</v>
      </c>
      <c r="D750">
        <v>2</v>
      </c>
      <c r="E750" cm="1">
        <f t="array" ref="E750">_xlfn.XLOOKUP(Table1[[#This Row],[ScheduleWeekWritten]],Table3[Game],100+Table3[Increase],Table1[[#This Row],[ScheduleWeekWritten]])</f>
        <v>2</v>
      </c>
      <c r="F750" t="b">
        <v>0</v>
      </c>
      <c r="G750" t="s">
        <v>23</v>
      </c>
      <c r="H750">
        <v>10</v>
      </c>
      <c r="I750">
        <v>20</v>
      </c>
      <c r="J750" t="s">
        <v>19</v>
      </c>
      <c r="K750" t="s">
        <v>25</v>
      </c>
      <c r="L750" t="str">
        <f>_xlfn.XLOOKUP(Table1[[#This Row],[TeamFavoriteID]],Table2[team_id],Table2[team_name],_xlfn.XLOOKUP(Table1[[#This Row],[TeamFavoriteID]],Table2[team_id_pfr],Table2[team_name],"Even"))</f>
        <v>Houston Oilers</v>
      </c>
      <c r="M750">
        <v>-9</v>
      </c>
      <c r="N750">
        <f>IF(Table1[[#This Row],[TeamFavorite]]=Table1[[#This Row],[TeamHome]],Table1[[#This Row],[ScoreAway]]-Table1[[#This Row],[ScoreHome]],Table1[[#This Row],[ScoreHome]]-Table1[[#This Row],[ScoreAway]])</f>
        <v>10</v>
      </c>
      <c r="O750">
        <f>IF(Table1[[#This Row],[SpreadActual]]&lt;Table1[[#This Row],[SpreadFavorite]],1,0)</f>
        <v>0</v>
      </c>
      <c r="Q750" t="s">
        <v>102</v>
      </c>
      <c r="R750" t="b">
        <v>0</v>
      </c>
      <c r="S750">
        <v>72</v>
      </c>
      <c r="T750">
        <v>0</v>
      </c>
      <c r="V750" t="s">
        <v>103</v>
      </c>
    </row>
    <row r="751" spans="1:22" x14ac:dyDescent="0.2">
      <c r="A751" s="1">
        <v>25838</v>
      </c>
      <c r="B751">
        <v>1970</v>
      </c>
      <c r="C751">
        <f>_xlfn.MAXIFS(Table1[ScheduleWeekWritten],Table1[ScheduleSeason],Table1[[#This Row],[ScheduleSeason]])</f>
        <v>14</v>
      </c>
      <c r="D751">
        <v>2</v>
      </c>
      <c r="E751" cm="1">
        <f t="array" ref="E751">_xlfn.XLOOKUP(Table1[[#This Row],[ScheduleWeekWritten]],Table3[Game],100+Table3[Increase],Table1[[#This Row],[ScheduleWeekWritten]])</f>
        <v>2</v>
      </c>
      <c r="F751" t="b">
        <v>0</v>
      </c>
      <c r="G751" t="s">
        <v>54</v>
      </c>
      <c r="H751">
        <v>26</v>
      </c>
      <c r="I751">
        <v>0</v>
      </c>
      <c r="J751" t="s">
        <v>95</v>
      </c>
      <c r="K751" t="s">
        <v>55</v>
      </c>
      <c r="L751" t="str">
        <f>_xlfn.XLOOKUP(Table1[[#This Row],[TeamFavoriteID]],Table2[team_id],Table2[team_name],_xlfn.XLOOKUP(Table1[[#This Row],[TeamFavoriteID]],Table2[team_id_pfr],Table2[team_name],"Even"))</f>
        <v>Minnesota Vikings</v>
      </c>
      <c r="M751">
        <v>-14</v>
      </c>
      <c r="N751">
        <f>IF(Table1[[#This Row],[TeamFavorite]]=Table1[[#This Row],[TeamHome]],Table1[[#This Row],[ScoreAway]]-Table1[[#This Row],[ScoreHome]],Table1[[#This Row],[ScoreHome]]-Table1[[#This Row],[ScoreAway]])</f>
        <v>-26</v>
      </c>
      <c r="O751">
        <f>IF(Table1[[#This Row],[SpreadActual]]&lt;Table1[[#This Row],[SpreadFavorite]],1,0)</f>
        <v>1</v>
      </c>
      <c r="Q751" t="s">
        <v>73</v>
      </c>
      <c r="R751" t="b">
        <v>0</v>
      </c>
      <c r="S751">
        <v>50</v>
      </c>
      <c r="T751">
        <v>9</v>
      </c>
      <c r="U751">
        <v>64</v>
      </c>
    </row>
    <row r="752" spans="1:22" x14ac:dyDescent="0.2">
      <c r="A752" s="1">
        <v>25838</v>
      </c>
      <c r="B752">
        <v>1970</v>
      </c>
      <c r="C752">
        <f>_xlfn.MAXIFS(Table1[ScheduleWeekWritten],Table1[ScheduleSeason],Table1[[#This Row],[ScheduleSeason]])</f>
        <v>14</v>
      </c>
      <c r="D752">
        <v>2</v>
      </c>
      <c r="E752" cm="1">
        <f t="array" ref="E752">_xlfn.XLOOKUP(Table1[[#This Row],[ScheduleWeekWritten]],Table3[Game],100+Table3[Increase],Table1[[#This Row],[ScheduleWeekWritten]])</f>
        <v>2</v>
      </c>
      <c r="F752" t="b">
        <v>0</v>
      </c>
      <c r="G752" t="s">
        <v>27</v>
      </c>
      <c r="H752">
        <v>27</v>
      </c>
      <c r="I752">
        <v>27</v>
      </c>
      <c r="J752" t="s">
        <v>20</v>
      </c>
      <c r="K752" t="s">
        <v>21</v>
      </c>
      <c r="L752" t="str">
        <f>_xlfn.XLOOKUP(Table1[[#This Row],[TeamFavoriteID]],Table2[team_id],Table2[team_name],_xlfn.XLOOKUP(Table1[[#This Row],[TeamFavoriteID]],Table2[team_id_pfr],Table2[team_name],"Even"))</f>
        <v>Las Vegas Raiders</v>
      </c>
      <c r="M752">
        <v>-4</v>
      </c>
      <c r="N752">
        <f>IF(Table1[[#This Row],[TeamFavorite]]=Table1[[#This Row],[TeamHome]],Table1[[#This Row],[ScoreAway]]-Table1[[#This Row],[ScoreHome]],Table1[[#This Row],[ScoreHome]]-Table1[[#This Row],[ScoreAway]])</f>
        <v>0</v>
      </c>
      <c r="O752">
        <f>IF(Table1[[#This Row],[SpreadActual]]&lt;Table1[[#This Row],[SpreadFavorite]],1,0)</f>
        <v>0</v>
      </c>
      <c r="Q752" t="s">
        <v>94</v>
      </c>
      <c r="R752" t="b">
        <v>0</v>
      </c>
      <c r="S752">
        <v>80</v>
      </c>
      <c r="T752">
        <v>9</v>
      </c>
      <c r="U752">
        <v>17</v>
      </c>
    </row>
    <row r="753" spans="1:21" x14ac:dyDescent="0.2">
      <c r="A753" s="1">
        <v>25838</v>
      </c>
      <c r="B753">
        <v>1970</v>
      </c>
      <c r="C753">
        <f>_xlfn.MAXIFS(Table1[ScheduleWeekWritten],Table1[ScheduleSeason],Table1[[#This Row],[ScheduleSeason]])</f>
        <v>14</v>
      </c>
      <c r="D753">
        <v>2</v>
      </c>
      <c r="E753" cm="1">
        <f t="array" ref="E753">_xlfn.XLOOKUP(Table1[[#This Row],[ScheduleWeekWritten]],Table3[Game],100+Table3[Increase],Table1[[#This Row],[ScheduleWeekWritten]])</f>
        <v>2</v>
      </c>
      <c r="F753" t="b">
        <v>0</v>
      </c>
      <c r="G753" t="s">
        <v>53</v>
      </c>
      <c r="H753">
        <v>34</v>
      </c>
      <c r="I753">
        <v>31</v>
      </c>
      <c r="J753" t="s">
        <v>62</v>
      </c>
      <c r="K753" t="s">
        <v>63</v>
      </c>
      <c r="L753" t="str">
        <f>_xlfn.XLOOKUP(Table1[[#This Row],[TeamFavoriteID]],Table2[team_id],Table2[team_name],_xlfn.XLOOKUP(Table1[[#This Row],[TeamFavoriteID]],Table2[team_id_pfr],Table2[team_name],"Even"))</f>
        <v>Cleveland Browns</v>
      </c>
      <c r="M753">
        <v>-2</v>
      </c>
      <c r="N753">
        <f>IF(Table1[[#This Row],[TeamFavorite]]=Table1[[#This Row],[TeamHome]],Table1[[#This Row],[ScoreAway]]-Table1[[#This Row],[ScoreHome]],Table1[[#This Row],[ScoreHome]]-Table1[[#This Row],[ScoreAway]])</f>
        <v>3</v>
      </c>
      <c r="O753">
        <f>IF(Table1[[#This Row],[SpreadActual]]&lt;Table1[[#This Row],[SpreadFavorite]],1,0)</f>
        <v>0</v>
      </c>
      <c r="Q753" t="s">
        <v>56</v>
      </c>
      <c r="R753" t="b">
        <v>0</v>
      </c>
      <c r="S753">
        <v>72</v>
      </c>
      <c r="T753">
        <v>8</v>
      </c>
      <c r="U753">
        <v>30</v>
      </c>
    </row>
    <row r="754" spans="1:21" x14ac:dyDescent="0.2">
      <c r="A754" s="1">
        <v>25838</v>
      </c>
      <c r="B754">
        <v>1970</v>
      </c>
      <c r="C754">
        <f>_xlfn.MAXIFS(Table1[ScheduleWeekWritten],Table1[ScheduleSeason],Table1[[#This Row],[ScheduleSeason]])</f>
        <v>14</v>
      </c>
      <c r="D754">
        <v>2</v>
      </c>
      <c r="E754" cm="1">
        <f t="array" ref="E754">_xlfn.XLOOKUP(Table1[[#This Row],[ScheduleWeekWritten]],Table3[Game],100+Table3[Increase],Table1[[#This Row],[ScheduleWeekWritten]])</f>
        <v>2</v>
      </c>
      <c r="F754" t="b">
        <v>0</v>
      </c>
      <c r="G754" t="s">
        <v>57</v>
      </c>
      <c r="H754">
        <v>27</v>
      </c>
      <c r="I754">
        <v>17</v>
      </c>
      <c r="J754" t="s">
        <v>61</v>
      </c>
      <c r="K754" t="s">
        <v>59</v>
      </c>
      <c r="L754" t="str">
        <f>_xlfn.XLOOKUP(Table1[[#This Row],[TeamFavoriteID]],Table2[team_id],Table2[team_name],_xlfn.XLOOKUP(Table1[[#This Row],[TeamFavoriteID]],Table2[team_id_pfr],Table2[team_name],"Even"))</f>
        <v>Arizona Cardinals</v>
      </c>
      <c r="M754">
        <v>-2</v>
      </c>
      <c r="N754">
        <f>IF(Table1[[#This Row],[TeamFavorite]]=Table1[[#This Row],[TeamHome]],Table1[[#This Row],[ScoreAway]]-Table1[[#This Row],[ScoreHome]],Table1[[#This Row],[ScoreHome]]-Table1[[#This Row],[ScoreAway]])</f>
        <v>10</v>
      </c>
      <c r="O754">
        <f>IF(Table1[[#This Row],[SpreadActual]]&lt;Table1[[#This Row],[SpreadFavorite]],1,0)</f>
        <v>0</v>
      </c>
      <c r="Q754" t="s">
        <v>60</v>
      </c>
      <c r="R754" t="b">
        <v>0</v>
      </c>
      <c r="S754">
        <v>54</v>
      </c>
      <c r="T754">
        <v>10</v>
      </c>
      <c r="U754">
        <v>73</v>
      </c>
    </row>
    <row r="755" spans="1:21" x14ac:dyDescent="0.2">
      <c r="A755" s="1">
        <v>25839</v>
      </c>
      <c r="B755">
        <v>1970</v>
      </c>
      <c r="C755">
        <f>_xlfn.MAXIFS(Table1[ScheduleWeekWritten],Table1[ScheduleSeason],Table1[[#This Row],[ScheduleSeason]])</f>
        <v>14</v>
      </c>
      <c r="D755">
        <v>2</v>
      </c>
      <c r="E755" cm="1">
        <f t="array" ref="E755">_xlfn.XLOOKUP(Table1[[#This Row],[ScheduleWeekWritten]],Table3[Game],100+Table3[Increase],Table1[[#This Row],[ScheduleWeekWritten]])</f>
        <v>2</v>
      </c>
      <c r="F755" t="b">
        <v>0</v>
      </c>
      <c r="G755" t="s">
        <v>34</v>
      </c>
      <c r="H755">
        <v>24</v>
      </c>
      <c r="I755">
        <v>44</v>
      </c>
      <c r="J755" t="s">
        <v>42</v>
      </c>
      <c r="K755" t="s">
        <v>75</v>
      </c>
      <c r="L755" t="str">
        <f>_xlfn.XLOOKUP(Table1[[#This Row],[TeamFavoriteID]],Table2[team_id],Table2[team_name],_xlfn.XLOOKUP(Table1[[#This Row],[TeamFavoriteID]],Table2[team_id_pfr],Table2[team_name],"Even"))</f>
        <v>Kansas City Chiefs</v>
      </c>
      <c r="M755">
        <v>-3</v>
      </c>
      <c r="N755">
        <f>IF(Table1[[#This Row],[TeamFavorite]]=Table1[[#This Row],[TeamHome]],Table1[[#This Row],[ScoreAway]]-Table1[[#This Row],[ScoreHome]],Table1[[#This Row],[ScoreHome]]-Table1[[#This Row],[ScoreAway]])</f>
        <v>-20</v>
      </c>
      <c r="O755">
        <f>IF(Table1[[#This Row],[SpreadActual]]&lt;Table1[[#This Row],[SpreadFavorite]],1,0)</f>
        <v>1</v>
      </c>
      <c r="Q755" t="s">
        <v>80</v>
      </c>
      <c r="R755" t="b">
        <v>0</v>
      </c>
      <c r="S755">
        <v>61</v>
      </c>
      <c r="T755">
        <v>9</v>
      </c>
      <c r="U755">
        <v>64</v>
      </c>
    </row>
    <row r="756" spans="1:21" x14ac:dyDescent="0.2">
      <c r="A756" s="1">
        <v>25844</v>
      </c>
      <c r="B756">
        <v>1970</v>
      </c>
      <c r="C756">
        <f>_xlfn.MAXIFS(Table1[ScheduleWeekWritten],Table1[ScheduleSeason],Table1[[#This Row],[ScheduleSeason]])</f>
        <v>14</v>
      </c>
      <c r="D756">
        <v>3</v>
      </c>
      <c r="E756" cm="1">
        <f t="array" ref="E756">_xlfn.XLOOKUP(Table1[[#This Row],[ScheduleWeekWritten]],Table3[Game],100+Table3[Increase],Table1[[#This Row],[ScheduleWeekWritten]])</f>
        <v>3</v>
      </c>
      <c r="F756" t="b">
        <v>0</v>
      </c>
      <c r="G756" t="s">
        <v>62</v>
      </c>
      <c r="H756">
        <v>15</v>
      </c>
      <c r="I756">
        <v>7</v>
      </c>
      <c r="J756" t="s">
        <v>49</v>
      </c>
      <c r="K756" t="s">
        <v>63</v>
      </c>
      <c r="L756" t="str">
        <f>_xlfn.XLOOKUP(Table1[[#This Row],[TeamFavoriteID]],Table2[team_id],Table2[team_name],_xlfn.XLOOKUP(Table1[[#This Row],[TeamFavoriteID]],Table2[team_id_pfr],Table2[team_name],"Even"))</f>
        <v>Cleveland Browns</v>
      </c>
      <c r="M756">
        <v>-5.5</v>
      </c>
      <c r="N756">
        <f>IF(Table1[[#This Row],[TeamFavorite]]=Table1[[#This Row],[TeamHome]],Table1[[#This Row],[ScoreAway]]-Table1[[#This Row],[ScoreHome]],Table1[[#This Row],[ScoreHome]]-Table1[[#This Row],[ScoreAway]])</f>
        <v>-8</v>
      </c>
      <c r="O756">
        <f>IF(Table1[[#This Row],[SpreadActual]]&lt;Table1[[#This Row],[SpreadFavorite]],1,0)</f>
        <v>1</v>
      </c>
      <c r="Q756" t="s">
        <v>66</v>
      </c>
      <c r="R756" t="b">
        <v>0</v>
      </c>
      <c r="S756">
        <v>54</v>
      </c>
      <c r="T756">
        <v>16</v>
      </c>
      <c r="U756">
        <v>66</v>
      </c>
    </row>
    <row r="757" spans="1:21" x14ac:dyDescent="0.2">
      <c r="A757" s="1">
        <v>25844</v>
      </c>
      <c r="B757">
        <v>1970</v>
      </c>
      <c r="C757">
        <f>_xlfn.MAXIFS(Table1[ScheduleWeekWritten],Table1[ScheduleSeason],Table1[[#This Row],[ScheduleSeason]])</f>
        <v>14</v>
      </c>
      <c r="D757">
        <v>3</v>
      </c>
      <c r="E757" cm="1">
        <f t="array" ref="E757">_xlfn.XLOOKUP(Table1[[#This Row],[ScheduleWeekWritten]],Table3[Game],100+Table3[Increase],Table1[[#This Row],[ScheduleWeekWritten]])</f>
        <v>3</v>
      </c>
      <c r="F757" t="b">
        <v>0</v>
      </c>
      <c r="G757" t="s">
        <v>19</v>
      </c>
      <c r="H757">
        <v>20</v>
      </c>
      <c r="I757">
        <v>13</v>
      </c>
      <c r="J757" t="s">
        <v>20</v>
      </c>
      <c r="K757" t="s">
        <v>21</v>
      </c>
      <c r="L757" t="str">
        <f>_xlfn.XLOOKUP(Table1[[#This Row],[TeamFavoriteID]],Table2[team_id],Table2[team_name],_xlfn.XLOOKUP(Table1[[#This Row],[TeamFavoriteID]],Table2[team_id_pfr],Table2[team_name],"Even"))</f>
        <v>Las Vegas Raiders</v>
      </c>
      <c r="M757">
        <v>-4.5</v>
      </c>
      <c r="N757">
        <f>IF(Table1[[#This Row],[TeamFavorite]]=Table1[[#This Row],[TeamHome]],Table1[[#This Row],[ScoreAway]]-Table1[[#This Row],[ScoreHome]],Table1[[#This Row],[ScoreHome]]-Table1[[#This Row],[ScoreAway]])</f>
        <v>7</v>
      </c>
      <c r="O757">
        <f>IF(Table1[[#This Row],[SpreadActual]]&lt;Table1[[#This Row],[SpreadFavorite]],1,0)</f>
        <v>0</v>
      </c>
      <c r="Q757" t="s">
        <v>22</v>
      </c>
      <c r="R757" t="b">
        <v>0</v>
      </c>
      <c r="S757">
        <v>82</v>
      </c>
      <c r="T757">
        <v>7</v>
      </c>
      <c r="U757">
        <v>79</v>
      </c>
    </row>
    <row r="758" spans="1:21" x14ac:dyDescent="0.2">
      <c r="A758" s="1">
        <v>25845</v>
      </c>
      <c r="B758">
        <v>1970</v>
      </c>
      <c r="C758">
        <f>_xlfn.MAXIFS(Table1[ScheduleWeekWritten],Table1[ScheduleSeason],Table1[[#This Row],[ScheduleSeason]])</f>
        <v>14</v>
      </c>
      <c r="D758">
        <v>3</v>
      </c>
      <c r="E758" cm="1">
        <f t="array" ref="E758">_xlfn.XLOOKUP(Table1[[#This Row],[ScheduleWeekWritten]],Table3[Game],100+Table3[Increase],Table1[[#This Row],[ScheduleWeekWritten]])</f>
        <v>3</v>
      </c>
      <c r="F758" t="b">
        <v>0</v>
      </c>
      <c r="G758" t="s">
        <v>38</v>
      </c>
      <c r="H758">
        <v>21</v>
      </c>
      <c r="I758">
        <v>20</v>
      </c>
      <c r="J758" t="s">
        <v>53</v>
      </c>
      <c r="K758" t="s">
        <v>109</v>
      </c>
      <c r="L758" t="str">
        <f>_xlfn.XLOOKUP(Table1[[#This Row],[TeamFavoriteID]],Table2[team_id],Table2[team_name],_xlfn.XLOOKUP(Table1[[#This Row],[TeamFavoriteID]],Table2[team_id_pfr],Table2[team_name],"Even"))</f>
        <v>Atlanta Falcons</v>
      </c>
      <c r="M758">
        <v>-2</v>
      </c>
      <c r="N758">
        <f>IF(Table1[[#This Row],[TeamFavorite]]=Table1[[#This Row],[TeamHome]],Table1[[#This Row],[ScoreAway]]-Table1[[#This Row],[ScoreHome]],Table1[[#This Row],[ScoreHome]]-Table1[[#This Row],[ScoreAway]])</f>
        <v>-1</v>
      </c>
      <c r="O758">
        <f>IF(Table1[[#This Row],[SpreadActual]]&lt;Table1[[#This Row],[SpreadFavorite]],1,0)</f>
        <v>0</v>
      </c>
      <c r="Q758" t="s">
        <v>41</v>
      </c>
      <c r="R758" t="b">
        <v>0</v>
      </c>
      <c r="S758">
        <v>65</v>
      </c>
      <c r="T758">
        <v>8</v>
      </c>
      <c r="U758">
        <v>34</v>
      </c>
    </row>
    <row r="759" spans="1:21" x14ac:dyDescent="0.2">
      <c r="A759" s="1">
        <v>25845</v>
      </c>
      <c r="B759">
        <v>1970</v>
      </c>
      <c r="C759">
        <f>_xlfn.MAXIFS(Table1[ScheduleWeekWritten],Table1[ScheduleSeason],Table1[[#This Row],[ScheduleSeason]])</f>
        <v>14</v>
      </c>
      <c r="D759">
        <v>3</v>
      </c>
      <c r="E759" cm="1">
        <f t="array" ref="E759">_xlfn.XLOOKUP(Table1[[#This Row],[ScheduleWeekWritten]],Table3[Game],100+Table3[Increase],Table1[[#This Row],[ScheduleWeekWritten]])</f>
        <v>3</v>
      </c>
      <c r="F759" t="b">
        <v>0</v>
      </c>
      <c r="G759" t="s">
        <v>37</v>
      </c>
      <c r="H759">
        <v>6</v>
      </c>
      <c r="I759">
        <v>14</v>
      </c>
      <c r="J759" t="s">
        <v>34</v>
      </c>
      <c r="K759" t="s">
        <v>72</v>
      </c>
      <c r="L759" t="str">
        <f>_xlfn.XLOOKUP(Table1[[#This Row],[TeamFavoriteID]],Table2[team_id],Table2[team_name],_xlfn.XLOOKUP(Table1[[#This Row],[TeamFavoriteID]],Table2[team_id_pfr],Table2[team_name],"Even"))</f>
        <v>Baltimore Colts</v>
      </c>
      <c r="M759">
        <v>-10</v>
      </c>
      <c r="N759">
        <f>IF(Table1[[#This Row],[TeamFavorite]]=Table1[[#This Row],[TeamHome]],Table1[[#This Row],[ScoreAway]]-Table1[[#This Row],[ScoreHome]],Table1[[#This Row],[ScoreHome]]-Table1[[#This Row],[ScoreAway]])</f>
        <v>-8</v>
      </c>
      <c r="O759">
        <f>IF(Table1[[#This Row],[SpreadActual]]&lt;Table1[[#This Row],[SpreadFavorite]],1,0)</f>
        <v>0</v>
      </c>
      <c r="Q759" t="s">
        <v>110</v>
      </c>
      <c r="R759" t="b">
        <v>0</v>
      </c>
      <c r="S759">
        <v>59</v>
      </c>
      <c r="T759">
        <v>17</v>
      </c>
      <c r="U759">
        <v>68</v>
      </c>
    </row>
    <row r="760" spans="1:21" x14ac:dyDescent="0.2">
      <c r="A760" s="1">
        <v>25845</v>
      </c>
      <c r="B760">
        <v>1970</v>
      </c>
      <c r="C760">
        <f>_xlfn.MAXIFS(Table1[ScheduleWeekWritten],Table1[ScheduleSeason],Table1[[#This Row],[ScheduleSeason]])</f>
        <v>14</v>
      </c>
      <c r="D760">
        <v>3</v>
      </c>
      <c r="E760" cm="1">
        <f t="array" ref="E760">_xlfn.XLOOKUP(Table1[[#This Row],[ScheduleWeekWritten]],Table3[Game],100+Table3[Increase],Table1[[#This Row],[ScheduleWeekWritten]])</f>
        <v>3</v>
      </c>
      <c r="F760" t="b">
        <v>0</v>
      </c>
      <c r="G760" t="s">
        <v>28</v>
      </c>
      <c r="H760">
        <v>34</v>
      </c>
      <c r="I760">
        <v>31</v>
      </c>
      <c r="J760" t="s">
        <v>31</v>
      </c>
      <c r="K760" t="s">
        <v>32</v>
      </c>
      <c r="L760" t="str">
        <f>_xlfn.XLOOKUP(Table1[[#This Row],[TeamFavoriteID]],Table2[team_id],Table2[team_name],_xlfn.XLOOKUP(Table1[[#This Row],[TeamFavoriteID]],Table2[team_id_pfr],Table2[team_name],"Even"))</f>
        <v>New York Jets</v>
      </c>
      <c r="M760">
        <v>-14</v>
      </c>
      <c r="N760">
        <f>IF(Table1[[#This Row],[TeamFavorite]]=Table1[[#This Row],[TeamHome]],Table1[[#This Row],[ScoreAway]]-Table1[[#This Row],[ScoreHome]],Table1[[#This Row],[ScoreHome]]-Table1[[#This Row],[ScoreAway]])</f>
        <v>3</v>
      </c>
      <c r="O760">
        <f>IF(Table1[[#This Row],[SpreadActual]]&lt;Table1[[#This Row],[SpreadFavorite]],1,0)</f>
        <v>0</v>
      </c>
      <c r="Q760" t="s">
        <v>44</v>
      </c>
      <c r="R760" t="b">
        <v>0</v>
      </c>
      <c r="S760">
        <v>50</v>
      </c>
      <c r="T760">
        <v>14</v>
      </c>
      <c r="U760">
        <v>58</v>
      </c>
    </row>
    <row r="761" spans="1:21" x14ac:dyDescent="0.2">
      <c r="A761" s="1">
        <v>25845</v>
      </c>
      <c r="B761">
        <v>1970</v>
      </c>
      <c r="C761">
        <f>_xlfn.MAXIFS(Table1[ScheduleWeekWritten],Table1[ScheduleSeason],Table1[[#This Row],[ScheduleSeason]])</f>
        <v>14</v>
      </c>
      <c r="D761">
        <v>3</v>
      </c>
      <c r="E761" cm="1">
        <f t="array" ref="E761">_xlfn.XLOOKUP(Table1[[#This Row],[ScheduleWeekWritten]],Table3[Game],100+Table3[Increase],Table1[[#This Row],[ScheduleWeekWritten]])</f>
        <v>3</v>
      </c>
      <c r="F761" t="b">
        <v>0</v>
      </c>
      <c r="G761" t="s">
        <v>101</v>
      </c>
      <c r="H761">
        <v>13</v>
      </c>
      <c r="I761">
        <v>20</v>
      </c>
      <c r="J761" t="s">
        <v>23</v>
      </c>
      <c r="K761" t="s">
        <v>25</v>
      </c>
      <c r="L761" t="str">
        <f>_xlfn.XLOOKUP(Table1[[#This Row],[TeamFavoriteID]],Table2[team_id],Table2[team_name],_xlfn.XLOOKUP(Table1[[#This Row],[TeamFavoriteID]],Table2[team_id_pfr],Table2[team_name],"Even"))</f>
        <v>Houston Oilers</v>
      </c>
      <c r="M761">
        <v>-5</v>
      </c>
      <c r="N761">
        <f>IF(Table1[[#This Row],[TeamFavorite]]=Table1[[#This Row],[TeamHome]],Table1[[#This Row],[ScoreAway]]-Table1[[#This Row],[ScoreHome]],Table1[[#This Row],[ScoreHome]]-Table1[[#This Row],[ScoreAway]])</f>
        <v>-7</v>
      </c>
      <c r="O761">
        <f>IF(Table1[[#This Row],[SpreadActual]]&lt;Table1[[#This Row],[SpreadFavorite]],1,0)</f>
        <v>1</v>
      </c>
      <c r="Q761" t="s">
        <v>111</v>
      </c>
      <c r="R761" t="b">
        <v>0</v>
      </c>
      <c r="S761">
        <v>51</v>
      </c>
      <c r="T761">
        <v>7</v>
      </c>
      <c r="U761">
        <v>46</v>
      </c>
    </row>
    <row r="762" spans="1:21" x14ac:dyDescent="0.2">
      <c r="A762" s="1">
        <v>25845</v>
      </c>
      <c r="B762">
        <v>1970</v>
      </c>
      <c r="C762">
        <f>_xlfn.MAXIFS(Table1[ScheduleWeekWritten],Table1[ScheduleSeason],Table1[[#This Row],[ScheduleSeason]])</f>
        <v>14</v>
      </c>
      <c r="D762">
        <v>3</v>
      </c>
      <c r="E762" cm="1">
        <f t="array" ref="E762">_xlfn.XLOOKUP(Table1[[#This Row],[ScheduleWeekWritten]],Table3[Game],100+Table3[Increase],Table1[[#This Row],[ScheduleWeekWritten]])</f>
        <v>3</v>
      </c>
      <c r="F762" t="b">
        <v>0</v>
      </c>
      <c r="G762" t="s">
        <v>24</v>
      </c>
      <c r="H762">
        <v>26</v>
      </c>
      <c r="I762">
        <v>13</v>
      </c>
      <c r="J762" t="s">
        <v>42</v>
      </c>
      <c r="K762" t="s">
        <v>75</v>
      </c>
      <c r="L762" t="str">
        <f>_xlfn.XLOOKUP(Table1[[#This Row],[TeamFavoriteID]],Table2[team_id],Table2[team_name],_xlfn.XLOOKUP(Table1[[#This Row],[TeamFavoriteID]],Table2[team_id_pfr],Table2[team_name],"Even"))</f>
        <v>Kansas City Chiefs</v>
      </c>
      <c r="M762">
        <v>-11</v>
      </c>
      <c r="N762">
        <f>IF(Table1[[#This Row],[TeamFavorite]]=Table1[[#This Row],[TeamHome]],Table1[[#This Row],[ScoreAway]]-Table1[[#This Row],[ScoreHome]],Table1[[#This Row],[ScoreHome]]-Table1[[#This Row],[ScoreAway]])</f>
        <v>13</v>
      </c>
      <c r="O762">
        <f>IF(Table1[[#This Row],[SpreadActual]]&lt;Table1[[#This Row],[SpreadFavorite]],1,0)</f>
        <v>0</v>
      </c>
      <c r="Q762" t="s">
        <v>71</v>
      </c>
      <c r="R762" t="b">
        <v>0</v>
      </c>
      <c r="S762">
        <v>60</v>
      </c>
      <c r="T762">
        <v>8</v>
      </c>
      <c r="U762">
        <v>44</v>
      </c>
    </row>
    <row r="763" spans="1:21" x14ac:dyDescent="0.2">
      <c r="A763" s="1">
        <v>25845</v>
      </c>
      <c r="B763">
        <v>1970</v>
      </c>
      <c r="C763">
        <f>_xlfn.MAXIFS(Table1[ScheduleWeekWritten],Table1[ScheduleSeason],Table1[[#This Row],[ScheduleSeason]])</f>
        <v>14</v>
      </c>
      <c r="D763">
        <v>3</v>
      </c>
      <c r="E763" cm="1">
        <f t="array" ref="E763">_xlfn.XLOOKUP(Table1[[#This Row],[ScheduleWeekWritten]],Table3[Game],100+Table3[Increase],Table1[[#This Row],[ScheduleWeekWritten]])</f>
        <v>3</v>
      </c>
      <c r="F763" t="b">
        <v>0</v>
      </c>
      <c r="G763" t="s">
        <v>33</v>
      </c>
      <c r="H763">
        <v>13</v>
      </c>
      <c r="I763">
        <v>10</v>
      </c>
      <c r="J763" t="s">
        <v>54</v>
      </c>
      <c r="K763" t="s">
        <v>55</v>
      </c>
      <c r="L763" t="str">
        <f>_xlfn.XLOOKUP(Table1[[#This Row],[TeamFavoriteID]],Table2[team_id],Table2[team_name],_xlfn.XLOOKUP(Table1[[#This Row],[TeamFavoriteID]],Table2[team_id_pfr],Table2[team_name],"Even"))</f>
        <v>Minnesota Vikings</v>
      </c>
      <c r="M763">
        <v>-8</v>
      </c>
      <c r="N763">
        <f>IF(Table1[[#This Row],[TeamFavorite]]=Table1[[#This Row],[TeamHome]],Table1[[#This Row],[ScoreAway]]-Table1[[#This Row],[ScoreHome]],Table1[[#This Row],[ScoreHome]]-Table1[[#This Row],[ScoreAway]])</f>
        <v>3</v>
      </c>
      <c r="O763">
        <f>IF(Table1[[#This Row],[SpreadActual]]&lt;Table1[[#This Row],[SpreadFavorite]],1,0)</f>
        <v>0</v>
      </c>
      <c r="Q763" t="s">
        <v>36</v>
      </c>
      <c r="R763" t="b">
        <v>0</v>
      </c>
      <c r="S763">
        <v>48</v>
      </c>
      <c r="T763">
        <v>11</v>
      </c>
      <c r="U763">
        <v>52</v>
      </c>
    </row>
    <row r="764" spans="1:21" x14ac:dyDescent="0.2">
      <c r="A764" s="1">
        <v>25845</v>
      </c>
      <c r="B764">
        <v>1970</v>
      </c>
      <c r="C764">
        <f>_xlfn.MAXIFS(Table1[ScheduleWeekWritten],Table1[ScheduleSeason],Table1[[#This Row],[ScheduleSeason]])</f>
        <v>14</v>
      </c>
      <c r="D764">
        <v>3</v>
      </c>
      <c r="E764" cm="1">
        <f t="array" ref="E764">_xlfn.XLOOKUP(Table1[[#This Row],[ScheduleWeekWritten]],Table3[Game],100+Table3[Increase],Table1[[#This Row],[ScheduleWeekWritten]])</f>
        <v>3</v>
      </c>
      <c r="F764" t="b">
        <v>0</v>
      </c>
      <c r="G764" t="s">
        <v>39</v>
      </c>
      <c r="H764">
        <v>37</v>
      </c>
      <c r="I764">
        <v>10</v>
      </c>
      <c r="J764" t="s">
        <v>27</v>
      </c>
      <c r="K764" t="s">
        <v>40</v>
      </c>
      <c r="L764" t="str">
        <f>_xlfn.XLOOKUP(Table1[[#This Row],[TeamFavoriteID]],Table2[team_id],Table2[team_name],_xlfn.XLOOKUP(Table1[[#This Row],[TeamFavoriteID]],Table2[team_id_pfr],Table2[team_name],"Even"))</f>
        <v>Los Angeles Rams</v>
      </c>
      <c r="M764">
        <v>-12.5</v>
      </c>
      <c r="N764">
        <f>IF(Table1[[#This Row],[TeamFavorite]]=Table1[[#This Row],[TeamHome]],Table1[[#This Row],[ScoreAway]]-Table1[[#This Row],[ScoreHome]],Table1[[#This Row],[ScoreHome]]-Table1[[#This Row],[ScoreAway]])</f>
        <v>-27</v>
      </c>
      <c r="O764">
        <f>IF(Table1[[#This Row],[SpreadActual]]&lt;Table1[[#This Row],[SpreadFavorite]],1,0)</f>
        <v>1</v>
      </c>
      <c r="Q764" t="s">
        <v>65</v>
      </c>
      <c r="R764" t="b">
        <v>0</v>
      </c>
      <c r="S764">
        <v>68</v>
      </c>
      <c r="T764">
        <v>11</v>
      </c>
      <c r="U764">
        <v>79</v>
      </c>
    </row>
    <row r="765" spans="1:21" x14ac:dyDescent="0.2">
      <c r="A765" s="1">
        <v>25845</v>
      </c>
      <c r="B765">
        <v>1970</v>
      </c>
      <c r="C765">
        <f>_xlfn.MAXIFS(Table1[ScheduleWeekWritten],Table1[ScheduleSeason],Table1[[#This Row],[ScheduleSeason]])</f>
        <v>14</v>
      </c>
      <c r="D765">
        <v>3</v>
      </c>
      <c r="E765" cm="1">
        <f t="array" ref="E765">_xlfn.XLOOKUP(Table1[[#This Row],[ScheduleWeekWritten]],Table3[Game],100+Table3[Increase],Table1[[#This Row],[ScheduleWeekWritten]])</f>
        <v>3</v>
      </c>
      <c r="F765" t="b">
        <v>0</v>
      </c>
      <c r="G765" t="s">
        <v>95</v>
      </c>
      <c r="H765">
        <v>14</v>
      </c>
      <c r="I765">
        <v>10</v>
      </c>
      <c r="J765" t="s">
        <v>50</v>
      </c>
      <c r="K765" t="s">
        <v>98</v>
      </c>
      <c r="L765" t="str">
        <f>_xlfn.XLOOKUP(Table1[[#This Row],[TeamFavoriteID]],Table2[team_id],Table2[team_name],_xlfn.XLOOKUP(Table1[[#This Row],[TeamFavoriteID]],Table2[team_id_pfr],Table2[team_name],"Even"))</f>
        <v>New Orleans Saints</v>
      </c>
      <c r="M765">
        <v>-1</v>
      </c>
      <c r="N765">
        <f>IF(Table1[[#This Row],[TeamFavorite]]=Table1[[#This Row],[TeamHome]],Table1[[#This Row],[ScoreAway]]-Table1[[#This Row],[ScoreHome]],Table1[[#This Row],[ScoreHome]]-Table1[[#This Row],[ScoreAway]])</f>
        <v>-4</v>
      </c>
      <c r="O765">
        <f>IF(Table1[[#This Row],[SpreadActual]]&lt;Table1[[#This Row],[SpreadFavorite]],1,0)</f>
        <v>1</v>
      </c>
      <c r="Q765" t="s">
        <v>96</v>
      </c>
      <c r="R765" t="b">
        <v>0</v>
      </c>
      <c r="S765">
        <v>74</v>
      </c>
      <c r="T765">
        <v>8</v>
      </c>
      <c r="U765">
        <v>68</v>
      </c>
    </row>
    <row r="766" spans="1:21" x14ac:dyDescent="0.2">
      <c r="A766" s="1">
        <v>25845</v>
      </c>
      <c r="B766">
        <v>1970</v>
      </c>
      <c r="C766">
        <f>_xlfn.MAXIFS(Table1[ScheduleWeekWritten],Table1[ScheduleSeason],Table1[[#This Row],[ScheduleSeason]])</f>
        <v>14</v>
      </c>
      <c r="D766">
        <v>3</v>
      </c>
      <c r="E766" cm="1">
        <f t="array" ref="E766">_xlfn.XLOOKUP(Table1[[#This Row],[ScheduleWeekWritten]],Table3[Game],100+Table3[Increase],Table1[[#This Row],[ScheduleWeekWritten]])</f>
        <v>3</v>
      </c>
      <c r="F766" t="b">
        <v>0</v>
      </c>
      <c r="G766" t="s">
        <v>58</v>
      </c>
      <c r="H766">
        <v>21</v>
      </c>
      <c r="I766">
        <v>33</v>
      </c>
      <c r="J766" t="s">
        <v>61</v>
      </c>
      <c r="K766" t="s">
        <v>85</v>
      </c>
      <c r="L766" t="str">
        <f>_xlfn.XLOOKUP(Table1[[#This Row],[TeamFavoriteID]],Table2[team_id],Table2[team_name],_xlfn.XLOOKUP(Table1[[#This Row],[TeamFavoriteID]],Table2[team_id_pfr],Table2[team_name],"Even"))</f>
        <v>Washington Commanders</v>
      </c>
      <c r="M766">
        <v>-7</v>
      </c>
      <c r="N766">
        <f>IF(Table1[[#This Row],[TeamFavorite]]=Table1[[#This Row],[TeamHome]],Table1[[#This Row],[ScoreAway]]-Table1[[#This Row],[ScoreHome]],Table1[[#This Row],[ScoreHome]]-Table1[[#This Row],[ScoreAway]])</f>
        <v>-12</v>
      </c>
      <c r="O766">
        <f>IF(Table1[[#This Row],[SpreadActual]]&lt;Table1[[#This Row],[SpreadFavorite]],1,0)</f>
        <v>1</v>
      </c>
      <c r="Q766" t="s">
        <v>112</v>
      </c>
      <c r="R766" t="b">
        <v>0</v>
      </c>
      <c r="S766">
        <v>58</v>
      </c>
      <c r="T766">
        <v>12</v>
      </c>
      <c r="U766">
        <v>61</v>
      </c>
    </row>
    <row r="767" spans="1:21" x14ac:dyDescent="0.2">
      <c r="A767" s="1">
        <v>25845</v>
      </c>
      <c r="B767">
        <v>1970</v>
      </c>
      <c r="C767">
        <f>_xlfn.MAXIFS(Table1[ScheduleWeekWritten],Table1[ScheduleSeason],Table1[[#This Row],[ScheduleSeason]])</f>
        <v>14</v>
      </c>
      <c r="D767">
        <v>3</v>
      </c>
      <c r="E767" cm="1">
        <f t="array" ref="E767">_xlfn.XLOOKUP(Table1[[#This Row],[ScheduleWeekWritten]],Table3[Game],100+Table3[Increase],Table1[[#This Row],[ScheduleWeekWritten]])</f>
        <v>3</v>
      </c>
      <c r="F767" t="b">
        <v>0</v>
      </c>
      <c r="G767" t="s">
        <v>57</v>
      </c>
      <c r="H767">
        <v>20</v>
      </c>
      <c r="I767">
        <v>7</v>
      </c>
      <c r="J767" t="s">
        <v>67</v>
      </c>
      <c r="K767" t="s">
        <v>68</v>
      </c>
      <c r="L767" t="str">
        <f>_xlfn.XLOOKUP(Table1[[#This Row],[TeamFavoriteID]],Table2[team_id],Table2[team_name],_xlfn.XLOOKUP(Table1[[#This Row],[TeamFavoriteID]],Table2[team_id_pfr],Table2[team_name],"Even"))</f>
        <v>Dallas Cowboys</v>
      </c>
      <c r="M767">
        <v>-5</v>
      </c>
      <c r="N767">
        <f>IF(Table1[[#This Row],[TeamFavorite]]=Table1[[#This Row],[TeamHome]],Table1[[#This Row],[ScoreAway]]-Table1[[#This Row],[ScoreHome]],Table1[[#This Row],[ScoreHome]]-Table1[[#This Row],[ScoreAway]])</f>
        <v>13</v>
      </c>
      <c r="O767">
        <f>IF(Table1[[#This Row],[SpreadActual]]&lt;Table1[[#This Row],[SpreadFavorite]],1,0)</f>
        <v>0</v>
      </c>
      <c r="Q767" t="s">
        <v>60</v>
      </c>
      <c r="R767" t="b">
        <v>0</v>
      </c>
      <c r="S767">
        <v>53</v>
      </c>
      <c r="T767">
        <v>8</v>
      </c>
      <c r="U767">
        <v>53</v>
      </c>
    </row>
    <row r="768" spans="1:21" x14ac:dyDescent="0.2">
      <c r="A768" s="1">
        <v>25846</v>
      </c>
      <c r="B768">
        <v>1970</v>
      </c>
      <c r="C768">
        <f>_xlfn.MAXIFS(Table1[ScheduleWeekWritten],Table1[ScheduleSeason],Table1[[#This Row],[ScheduleSeason]])</f>
        <v>14</v>
      </c>
      <c r="D768">
        <v>3</v>
      </c>
      <c r="E768" cm="1">
        <f t="array" ref="E768">_xlfn.XLOOKUP(Table1[[#This Row],[ScheduleWeekWritten]],Table3[Game],100+Table3[Increase],Table1[[#This Row],[ScheduleWeekWritten]])</f>
        <v>3</v>
      </c>
      <c r="F768" t="b">
        <v>0</v>
      </c>
      <c r="G768" t="s">
        <v>45</v>
      </c>
      <c r="H768">
        <v>28</v>
      </c>
      <c r="I768">
        <v>14</v>
      </c>
      <c r="J768" t="s">
        <v>46</v>
      </c>
      <c r="K768" t="s">
        <v>79</v>
      </c>
      <c r="L768" t="str">
        <f>_xlfn.XLOOKUP(Table1[[#This Row],[TeamFavoriteID]],Table2[team_id],Table2[team_name],_xlfn.XLOOKUP(Table1[[#This Row],[TeamFavoriteID]],Table2[team_id_pfr],Table2[team_name],"Even"))</f>
        <v>Detroit Lions</v>
      </c>
      <c r="M768">
        <v>-12.5</v>
      </c>
      <c r="N768">
        <f>IF(Table1[[#This Row],[TeamFavorite]]=Table1[[#This Row],[TeamHome]],Table1[[#This Row],[ScoreAway]]-Table1[[#This Row],[ScoreHome]],Table1[[#This Row],[ScoreHome]]-Table1[[#This Row],[ScoreAway]])</f>
        <v>-14</v>
      </c>
      <c r="O768">
        <f>IF(Table1[[#This Row],[SpreadActual]]&lt;Table1[[#This Row],[SpreadFavorite]],1,0)</f>
        <v>1</v>
      </c>
      <c r="Q768" t="s">
        <v>48</v>
      </c>
      <c r="R768" t="b">
        <v>0</v>
      </c>
      <c r="S768">
        <v>55</v>
      </c>
      <c r="T768">
        <v>13</v>
      </c>
      <c r="U768">
        <v>54</v>
      </c>
    </row>
    <row r="769" spans="1:22" x14ac:dyDescent="0.2">
      <c r="A769" s="1">
        <v>25851</v>
      </c>
      <c r="B769">
        <v>1970</v>
      </c>
      <c r="C769">
        <f>_xlfn.MAXIFS(Table1[ScheduleWeekWritten],Table1[ScheduleSeason],Table1[[#This Row],[ScheduleSeason]])</f>
        <v>14</v>
      </c>
      <c r="D769">
        <v>4</v>
      </c>
      <c r="E769" cm="1">
        <f t="array" ref="E769">_xlfn.XLOOKUP(Table1[[#This Row],[ScheduleWeekWritten]],Table3[Game],100+Table3[Increase],Table1[[#This Row],[ScheduleWeekWritten]])</f>
        <v>4</v>
      </c>
      <c r="F769" t="b">
        <v>0</v>
      </c>
      <c r="G769" t="s">
        <v>31</v>
      </c>
      <c r="H769">
        <v>6</v>
      </c>
      <c r="I769">
        <v>20</v>
      </c>
      <c r="J769" t="s">
        <v>19</v>
      </c>
      <c r="K769" t="s">
        <v>32</v>
      </c>
      <c r="L769" t="str">
        <f>_xlfn.XLOOKUP(Table1[[#This Row],[TeamFavoriteID]],Table2[team_id],Table2[team_name],_xlfn.XLOOKUP(Table1[[#This Row],[TeamFavoriteID]],Table2[team_id_pfr],Table2[team_name],"Even"))</f>
        <v>New York Jets</v>
      </c>
      <c r="M769">
        <v>-4</v>
      </c>
      <c r="N769">
        <f>IF(Table1[[#This Row],[TeamFavorite]]=Table1[[#This Row],[TeamHome]],Table1[[#This Row],[ScoreAway]]-Table1[[#This Row],[ScoreHome]],Table1[[#This Row],[ScoreHome]]-Table1[[#This Row],[ScoreAway]])</f>
        <v>14</v>
      </c>
      <c r="O769">
        <f>IF(Table1[[#This Row],[SpreadActual]]&lt;Table1[[#This Row],[SpreadFavorite]],1,0)</f>
        <v>0</v>
      </c>
      <c r="Q769" t="s">
        <v>74</v>
      </c>
      <c r="R769" t="b">
        <v>0</v>
      </c>
      <c r="S769">
        <v>66</v>
      </c>
      <c r="T769">
        <v>9</v>
      </c>
      <c r="U769">
        <v>76</v>
      </c>
    </row>
    <row r="770" spans="1:22" x14ac:dyDescent="0.2">
      <c r="A770" s="1">
        <v>25852</v>
      </c>
      <c r="B770">
        <v>1970</v>
      </c>
      <c r="C770">
        <f>_xlfn.MAXIFS(Table1[ScheduleWeekWritten],Table1[ScheduleSeason],Table1[[#This Row],[ScheduleSeason]])</f>
        <v>14</v>
      </c>
      <c r="D770">
        <v>4</v>
      </c>
      <c r="E770" cm="1">
        <f t="array" ref="E770">_xlfn.XLOOKUP(Table1[[#This Row],[ScheduleWeekWritten]],Table3[Game],100+Table3[Increase],Table1[[#This Row],[ScheduleWeekWritten]])</f>
        <v>4</v>
      </c>
      <c r="F770" t="b">
        <v>0</v>
      </c>
      <c r="G770" t="s">
        <v>46</v>
      </c>
      <c r="H770">
        <v>0</v>
      </c>
      <c r="I770">
        <v>24</v>
      </c>
      <c r="J770" t="s">
        <v>54</v>
      </c>
      <c r="K770" t="s">
        <v>55</v>
      </c>
      <c r="L770" t="str">
        <f>_xlfn.XLOOKUP(Table1[[#This Row],[TeamFavoriteID]],Table2[team_id],Table2[team_name],_xlfn.XLOOKUP(Table1[[#This Row],[TeamFavoriteID]],Table2[team_id_pfr],Table2[team_name],"Even"))</f>
        <v>Minnesota Vikings</v>
      </c>
      <c r="M770">
        <v>-8</v>
      </c>
      <c r="N770">
        <f>IF(Table1[[#This Row],[TeamFavorite]]=Table1[[#This Row],[TeamHome]],Table1[[#This Row],[ScoreAway]]-Table1[[#This Row],[ScoreHome]],Table1[[#This Row],[ScoreHome]]-Table1[[#This Row],[ScoreAway]])</f>
        <v>-24</v>
      </c>
      <c r="O770">
        <f>IF(Table1[[#This Row],[SpreadActual]]&lt;Table1[[#This Row],[SpreadFavorite]],1,0)</f>
        <v>1</v>
      </c>
      <c r="Q770" t="s">
        <v>86</v>
      </c>
      <c r="R770" t="b">
        <v>0</v>
      </c>
      <c r="S770">
        <v>49</v>
      </c>
      <c r="T770">
        <v>9</v>
      </c>
      <c r="U770">
        <v>62</v>
      </c>
    </row>
    <row r="771" spans="1:22" x14ac:dyDescent="0.2">
      <c r="A771" s="1">
        <v>25852</v>
      </c>
      <c r="B771">
        <v>1970</v>
      </c>
      <c r="C771">
        <f>_xlfn.MAXIFS(Table1[ScheduleWeekWritten],Table1[ScheduleSeason],Table1[[#This Row],[ScheduleSeason]])</f>
        <v>14</v>
      </c>
      <c r="D771">
        <v>4</v>
      </c>
      <c r="E771" cm="1">
        <f t="array" ref="E771">_xlfn.XLOOKUP(Table1[[#This Row],[ScheduleWeekWritten]],Table3[Game],100+Table3[Increase],Table1[[#This Row],[ScheduleWeekWritten]])</f>
        <v>4</v>
      </c>
      <c r="F771" t="b">
        <v>0</v>
      </c>
      <c r="G771" t="s">
        <v>62</v>
      </c>
      <c r="H771">
        <v>30</v>
      </c>
      <c r="I771">
        <v>27</v>
      </c>
      <c r="J771" t="s">
        <v>101</v>
      </c>
      <c r="K771" t="s">
        <v>63</v>
      </c>
      <c r="L771" t="str">
        <f>_xlfn.XLOOKUP(Table1[[#This Row],[TeamFavoriteID]],Table2[team_id],Table2[team_name],_xlfn.XLOOKUP(Table1[[#This Row],[TeamFavoriteID]],Table2[team_id_pfr],Table2[team_name],"Even"))</f>
        <v>Cleveland Browns</v>
      </c>
      <c r="M771">
        <v>-10</v>
      </c>
      <c r="N771">
        <f>IF(Table1[[#This Row],[TeamFavorite]]=Table1[[#This Row],[TeamHome]],Table1[[#This Row],[ScoreAway]]-Table1[[#This Row],[ScoreHome]],Table1[[#This Row],[ScoreHome]]-Table1[[#This Row],[ScoreAway]])</f>
        <v>-3</v>
      </c>
      <c r="O771">
        <f>IF(Table1[[#This Row],[SpreadActual]]&lt;Table1[[#This Row],[SpreadFavorite]],1,0)</f>
        <v>0</v>
      </c>
      <c r="Q771" t="s">
        <v>66</v>
      </c>
      <c r="R771" t="b">
        <v>0</v>
      </c>
      <c r="S771">
        <v>51</v>
      </c>
      <c r="T771">
        <v>8</v>
      </c>
      <c r="U771">
        <v>84</v>
      </c>
    </row>
    <row r="772" spans="1:22" x14ac:dyDescent="0.2">
      <c r="A772" s="1">
        <v>25852</v>
      </c>
      <c r="B772">
        <v>1970</v>
      </c>
      <c r="C772">
        <f>_xlfn.MAXIFS(Table1[ScheduleWeekWritten],Table1[ScheduleSeason],Table1[[#This Row],[ScheduleSeason]])</f>
        <v>14</v>
      </c>
      <c r="D772">
        <v>4</v>
      </c>
      <c r="E772" cm="1">
        <f t="array" ref="E772">_xlfn.XLOOKUP(Table1[[#This Row],[ScheduleWeekWritten]],Table3[Game],100+Table3[Increase],Table1[[#This Row],[ScheduleWeekWritten]])</f>
        <v>4</v>
      </c>
      <c r="F772" t="b">
        <v>0</v>
      </c>
      <c r="G772" t="s">
        <v>67</v>
      </c>
      <c r="H772">
        <v>13</v>
      </c>
      <c r="I772">
        <v>0</v>
      </c>
      <c r="J772" t="s">
        <v>38</v>
      </c>
      <c r="K772" t="s">
        <v>68</v>
      </c>
      <c r="L772" t="str">
        <f>_xlfn.XLOOKUP(Table1[[#This Row],[TeamFavoriteID]],Table2[team_id],Table2[team_name],_xlfn.XLOOKUP(Table1[[#This Row],[TeamFavoriteID]],Table2[team_id_pfr],Table2[team_name],"Even"))</f>
        <v>Dallas Cowboys</v>
      </c>
      <c r="M772">
        <v>-4</v>
      </c>
      <c r="N772">
        <f>IF(Table1[[#This Row],[TeamFavorite]]=Table1[[#This Row],[TeamHome]],Table1[[#This Row],[ScoreAway]]-Table1[[#This Row],[ScoreHome]],Table1[[#This Row],[ScoreHome]]-Table1[[#This Row],[ScoreAway]])</f>
        <v>-13</v>
      </c>
      <c r="O772">
        <f>IF(Table1[[#This Row],[SpreadActual]]&lt;Table1[[#This Row],[SpreadFavorite]],1,0)</f>
        <v>1</v>
      </c>
      <c r="Q772" t="s">
        <v>69</v>
      </c>
      <c r="R772" t="b">
        <v>0</v>
      </c>
      <c r="S772">
        <v>61</v>
      </c>
      <c r="T772">
        <v>10</v>
      </c>
      <c r="U772">
        <v>73</v>
      </c>
    </row>
    <row r="773" spans="1:22" x14ac:dyDescent="0.2">
      <c r="A773" s="1">
        <v>25852</v>
      </c>
      <c r="B773">
        <v>1970</v>
      </c>
      <c r="C773">
        <f>_xlfn.MAXIFS(Table1[ScheduleWeekWritten],Table1[ScheduleSeason],Table1[[#This Row],[ScheduleSeason]])</f>
        <v>14</v>
      </c>
      <c r="D773">
        <v>4</v>
      </c>
      <c r="E773" cm="1">
        <f t="array" ref="E773">_xlfn.XLOOKUP(Table1[[#This Row],[ScheduleWeekWritten]],Table3[Game],100+Table3[Increase],Table1[[#This Row],[ScheduleWeekWritten]])</f>
        <v>4</v>
      </c>
      <c r="F773" t="b">
        <v>0</v>
      </c>
      <c r="G773" t="s">
        <v>23</v>
      </c>
      <c r="H773">
        <v>20</v>
      </c>
      <c r="I773">
        <v>24</v>
      </c>
      <c r="J773" t="s">
        <v>34</v>
      </c>
      <c r="K773" t="s">
        <v>72</v>
      </c>
      <c r="L773" t="str">
        <f>_xlfn.XLOOKUP(Table1[[#This Row],[TeamFavoriteID]],Table2[team_id],Table2[team_name],_xlfn.XLOOKUP(Table1[[#This Row],[TeamFavoriteID]],Table2[team_id_pfr],Table2[team_name],"Even"))</f>
        <v>Baltimore Colts</v>
      </c>
      <c r="M773">
        <v>-2</v>
      </c>
      <c r="N773">
        <f>IF(Table1[[#This Row],[TeamFavorite]]=Table1[[#This Row],[TeamHome]],Table1[[#This Row],[ScoreAway]]-Table1[[#This Row],[ScoreHome]],Table1[[#This Row],[ScoreHome]]-Table1[[#This Row],[ScoreAway]])</f>
        <v>-4</v>
      </c>
      <c r="O773">
        <f>IF(Table1[[#This Row],[SpreadActual]]&lt;Table1[[#This Row],[SpreadFavorite]],1,0)</f>
        <v>1</v>
      </c>
      <c r="Q773" t="s">
        <v>102</v>
      </c>
      <c r="R773" t="b">
        <v>0</v>
      </c>
      <c r="S773">
        <v>72</v>
      </c>
      <c r="T773">
        <v>0</v>
      </c>
      <c r="V773" t="s">
        <v>103</v>
      </c>
    </row>
    <row r="774" spans="1:22" x14ac:dyDescent="0.2">
      <c r="A774" s="1">
        <v>25852</v>
      </c>
      <c r="B774">
        <v>1970</v>
      </c>
      <c r="C774">
        <f>_xlfn.MAXIFS(Table1[ScheduleWeekWritten],Table1[ScheduleSeason],Table1[[#This Row],[ScheduleSeason]])</f>
        <v>14</v>
      </c>
      <c r="D774">
        <v>4</v>
      </c>
      <c r="E774" cm="1">
        <f t="array" ref="E774">_xlfn.XLOOKUP(Table1[[#This Row],[ScheduleWeekWritten]],Table3[Game],100+Table3[Increase],Table1[[#This Row],[ScheduleWeekWritten]])</f>
        <v>4</v>
      </c>
      <c r="F774" t="b">
        <v>0</v>
      </c>
      <c r="G774" t="s">
        <v>42</v>
      </c>
      <c r="H774">
        <v>23</v>
      </c>
      <c r="I774">
        <v>10</v>
      </c>
      <c r="J774" t="s">
        <v>37</v>
      </c>
      <c r="K774" t="s">
        <v>75</v>
      </c>
      <c r="L774" t="str">
        <f>_xlfn.XLOOKUP(Table1[[#This Row],[TeamFavoriteID]],Table2[team_id],Table2[team_name],_xlfn.XLOOKUP(Table1[[#This Row],[TeamFavoriteID]],Table2[team_id_pfr],Table2[team_name],"Even"))</f>
        <v>Kansas City Chiefs</v>
      </c>
      <c r="M774">
        <v>-18</v>
      </c>
      <c r="N774">
        <f>IF(Table1[[#This Row],[TeamFavorite]]=Table1[[#This Row],[TeamHome]],Table1[[#This Row],[ScoreAway]]-Table1[[#This Row],[ScoreHome]],Table1[[#This Row],[ScoreHome]]-Table1[[#This Row],[ScoreAway]])</f>
        <v>-13</v>
      </c>
      <c r="O774">
        <f>IF(Table1[[#This Row],[SpreadActual]]&lt;Table1[[#This Row],[SpreadFavorite]],1,0)</f>
        <v>0</v>
      </c>
      <c r="Q774" t="s">
        <v>83</v>
      </c>
      <c r="R774" t="b">
        <v>0</v>
      </c>
      <c r="S774">
        <v>57</v>
      </c>
      <c r="T774">
        <v>9</v>
      </c>
      <c r="U774">
        <v>57</v>
      </c>
    </row>
    <row r="775" spans="1:22" x14ac:dyDescent="0.2">
      <c r="A775" s="1">
        <v>25852</v>
      </c>
      <c r="B775">
        <v>1970</v>
      </c>
      <c r="C775">
        <f>_xlfn.MAXIFS(Table1[ScheduleWeekWritten],Table1[ScheduleSeason],Table1[[#This Row],[ScheduleSeason]])</f>
        <v>14</v>
      </c>
      <c r="D775">
        <v>4</v>
      </c>
      <c r="E775" cm="1">
        <f t="array" ref="E775">_xlfn.XLOOKUP(Table1[[#This Row],[ScheduleWeekWritten]],Table3[Game],100+Table3[Increase],Table1[[#This Row],[ScheduleWeekWritten]])</f>
        <v>4</v>
      </c>
      <c r="F775" t="b">
        <v>0</v>
      </c>
      <c r="G775" t="s">
        <v>39</v>
      </c>
      <c r="H775">
        <v>6</v>
      </c>
      <c r="I775">
        <v>20</v>
      </c>
      <c r="J775" t="s">
        <v>53</v>
      </c>
      <c r="K775" t="s">
        <v>40</v>
      </c>
      <c r="L775" t="str">
        <f>_xlfn.XLOOKUP(Table1[[#This Row],[TeamFavoriteID]],Table2[team_id],Table2[team_name],_xlfn.XLOOKUP(Table1[[#This Row],[TeamFavoriteID]],Table2[team_id_pfr],Table2[team_name],"Even"))</f>
        <v>Los Angeles Rams</v>
      </c>
      <c r="M775">
        <v>-9.5</v>
      </c>
      <c r="N775">
        <f>IF(Table1[[#This Row],[TeamFavorite]]=Table1[[#This Row],[TeamHome]],Table1[[#This Row],[ScoreAway]]-Table1[[#This Row],[ScoreHome]],Table1[[#This Row],[ScoreHome]]-Table1[[#This Row],[ScoreAway]])</f>
        <v>14</v>
      </c>
      <c r="O775">
        <f>IF(Table1[[#This Row],[SpreadActual]]&lt;Table1[[#This Row],[SpreadFavorite]],1,0)</f>
        <v>0</v>
      </c>
      <c r="Q775" t="s">
        <v>65</v>
      </c>
      <c r="R775" t="b">
        <v>0</v>
      </c>
      <c r="S775">
        <v>66</v>
      </c>
      <c r="T775">
        <v>8</v>
      </c>
      <c r="U775">
        <v>77</v>
      </c>
    </row>
    <row r="776" spans="1:22" x14ac:dyDescent="0.2">
      <c r="A776" s="1">
        <v>25852</v>
      </c>
      <c r="B776">
        <v>1970</v>
      </c>
      <c r="C776">
        <f>_xlfn.MAXIFS(Table1[ScheduleWeekWritten],Table1[ScheduleSeason],Table1[[#This Row],[ScheduleSeason]])</f>
        <v>14</v>
      </c>
      <c r="D776">
        <v>4</v>
      </c>
      <c r="E776" cm="1">
        <f t="array" ref="E776">_xlfn.XLOOKUP(Table1[[#This Row],[ScheduleWeekWritten]],Table3[Game],100+Table3[Increase],Table1[[#This Row],[ScheduleWeekWritten]])</f>
        <v>4</v>
      </c>
      <c r="F776" t="b">
        <v>0</v>
      </c>
      <c r="G776" t="s">
        <v>50</v>
      </c>
      <c r="H776">
        <v>30</v>
      </c>
      <c r="I776">
        <v>23</v>
      </c>
      <c r="J776" t="s">
        <v>58</v>
      </c>
      <c r="K776" t="s">
        <v>90</v>
      </c>
      <c r="L776" t="str">
        <f>_xlfn.XLOOKUP(Table1[[#This Row],[TeamFavoriteID]],Table2[team_id],Table2[team_name],_xlfn.XLOOKUP(Table1[[#This Row],[TeamFavoriteID]],Table2[team_id_pfr],Table2[team_name],"Even"))</f>
        <v>New York Giants</v>
      </c>
      <c r="M776">
        <v>-8</v>
      </c>
      <c r="N776">
        <f>IF(Table1[[#This Row],[TeamFavorite]]=Table1[[#This Row],[TeamHome]],Table1[[#This Row],[ScoreAway]]-Table1[[#This Row],[ScoreHome]],Table1[[#This Row],[ScoreHome]]-Table1[[#This Row],[ScoreAway]])</f>
        <v>-7</v>
      </c>
      <c r="O776">
        <f>IF(Table1[[#This Row],[SpreadActual]]&lt;Table1[[#This Row],[SpreadFavorite]],1,0)</f>
        <v>0</v>
      </c>
      <c r="Q776" t="s">
        <v>84</v>
      </c>
      <c r="R776" t="b">
        <v>0</v>
      </c>
      <c r="S776">
        <v>64</v>
      </c>
      <c r="T776">
        <v>9</v>
      </c>
      <c r="U776">
        <v>79</v>
      </c>
    </row>
    <row r="777" spans="1:22" x14ac:dyDescent="0.2">
      <c r="A777" s="1">
        <v>25852</v>
      </c>
      <c r="B777">
        <v>1970</v>
      </c>
      <c r="C777">
        <f>_xlfn.MAXIFS(Table1[ScheduleWeekWritten],Table1[ScheduleSeason],Table1[[#This Row],[ScheduleSeason]])</f>
        <v>14</v>
      </c>
      <c r="D777">
        <v>4</v>
      </c>
      <c r="E777" cm="1">
        <f t="array" ref="E777">_xlfn.XLOOKUP(Table1[[#This Row],[ScheduleWeekWritten]],Table3[Game],100+Table3[Increase],Table1[[#This Row],[ScheduleWeekWritten]])</f>
        <v>4</v>
      </c>
      <c r="F777" t="b">
        <v>0</v>
      </c>
      <c r="G777" t="s">
        <v>20</v>
      </c>
      <c r="H777">
        <v>35</v>
      </c>
      <c r="I777">
        <v>23</v>
      </c>
      <c r="J777" t="s">
        <v>24</v>
      </c>
      <c r="K777" t="s">
        <v>21</v>
      </c>
      <c r="L777" t="str">
        <f>_xlfn.XLOOKUP(Table1[[#This Row],[TeamFavoriteID]],Table2[team_id],Table2[team_name],_xlfn.XLOOKUP(Table1[[#This Row],[TeamFavoriteID]],Table2[team_id_pfr],Table2[team_name],"Even"))</f>
        <v>Las Vegas Raiders</v>
      </c>
      <c r="M777">
        <v>-7</v>
      </c>
      <c r="N777">
        <f>IF(Table1[[#This Row],[TeamFavorite]]=Table1[[#This Row],[TeamHome]],Table1[[#This Row],[ScoreAway]]-Table1[[#This Row],[ScoreHome]],Table1[[#This Row],[ScoreHome]]-Table1[[#This Row],[ScoreAway]])</f>
        <v>12</v>
      </c>
      <c r="O777">
        <f>IF(Table1[[#This Row],[SpreadActual]]&lt;Table1[[#This Row],[SpreadFavorite]],1,0)</f>
        <v>0</v>
      </c>
      <c r="Q777" t="s">
        <v>76</v>
      </c>
      <c r="R777" t="b">
        <v>0</v>
      </c>
      <c r="S777">
        <v>60</v>
      </c>
      <c r="T777">
        <v>9</v>
      </c>
      <c r="U777">
        <v>76</v>
      </c>
    </row>
    <row r="778" spans="1:22" x14ac:dyDescent="0.2">
      <c r="A778" s="1">
        <v>25852</v>
      </c>
      <c r="B778">
        <v>1970</v>
      </c>
      <c r="C778">
        <f>_xlfn.MAXIFS(Table1[ScheduleWeekWritten],Table1[ScheduleSeason],Table1[[#This Row],[ScheduleSeason]])</f>
        <v>14</v>
      </c>
      <c r="D778">
        <v>4</v>
      </c>
      <c r="E778" cm="1">
        <f t="array" ref="E778">_xlfn.XLOOKUP(Table1[[#This Row],[ScheduleWeekWritten]],Table3[Game],100+Table3[Increase],Table1[[#This Row],[ScheduleWeekWritten]])</f>
        <v>4</v>
      </c>
      <c r="F778" t="b">
        <v>0</v>
      </c>
      <c r="G778" t="s">
        <v>49</v>
      </c>
      <c r="H778">
        <v>23</v>
      </c>
      <c r="I778">
        <v>10</v>
      </c>
      <c r="J778" t="s">
        <v>28</v>
      </c>
      <c r="K778" t="s">
        <v>51</v>
      </c>
      <c r="L778" t="str">
        <f>_xlfn.XLOOKUP(Table1[[#This Row],[TeamFavoriteID]],Table2[team_id],Table2[team_name],_xlfn.XLOOKUP(Table1[[#This Row],[TeamFavoriteID]],Table2[team_id_pfr],Table2[team_name],"Even"))</f>
        <v>Pittsburgh Steelers</v>
      </c>
      <c r="M778">
        <v>-7</v>
      </c>
      <c r="N778">
        <f>IF(Table1[[#This Row],[TeamFavorite]]=Table1[[#This Row],[TeamHome]],Table1[[#This Row],[ScoreAway]]-Table1[[#This Row],[ScoreHome]],Table1[[#This Row],[ScoreHome]]-Table1[[#This Row],[ScoreAway]])</f>
        <v>-13</v>
      </c>
      <c r="O778">
        <f>IF(Table1[[#This Row],[SpreadActual]]&lt;Table1[[#This Row],[SpreadFavorite]],1,0)</f>
        <v>1</v>
      </c>
      <c r="Q778" t="s">
        <v>113</v>
      </c>
      <c r="R778" t="b">
        <v>0</v>
      </c>
      <c r="S778">
        <v>59</v>
      </c>
      <c r="T778">
        <v>7</v>
      </c>
      <c r="U778">
        <v>85</v>
      </c>
    </row>
    <row r="779" spans="1:22" x14ac:dyDescent="0.2">
      <c r="A779" s="1">
        <v>25852</v>
      </c>
      <c r="B779">
        <v>1970</v>
      </c>
      <c r="C779">
        <f>_xlfn.MAXIFS(Table1[ScheduleWeekWritten],Table1[ScheduleSeason],Table1[[#This Row],[ScheduleSeason]])</f>
        <v>14</v>
      </c>
      <c r="D779">
        <v>4</v>
      </c>
      <c r="E779" cm="1">
        <f t="array" ref="E779">_xlfn.XLOOKUP(Table1[[#This Row],[ScheduleWeekWritten]],Table3[Game],100+Table3[Increase],Table1[[#This Row],[ScheduleWeekWritten]])</f>
        <v>4</v>
      </c>
      <c r="F779" t="b">
        <v>0</v>
      </c>
      <c r="G779" t="s">
        <v>57</v>
      </c>
      <c r="H779">
        <v>24</v>
      </c>
      <c r="I779">
        <v>17</v>
      </c>
      <c r="J779" t="s">
        <v>95</v>
      </c>
      <c r="K779" t="s">
        <v>59</v>
      </c>
      <c r="L779" t="str">
        <f>_xlfn.XLOOKUP(Table1[[#This Row],[TeamFavoriteID]],Table2[team_id],Table2[team_name],_xlfn.XLOOKUP(Table1[[#This Row],[TeamFavoriteID]],Table2[team_id_pfr],Table2[team_name],"Even"))</f>
        <v>Arizona Cardinals</v>
      </c>
      <c r="M779">
        <v>-11</v>
      </c>
      <c r="N779">
        <f>IF(Table1[[#This Row],[TeamFavorite]]=Table1[[#This Row],[TeamHome]],Table1[[#This Row],[ScoreAway]]-Table1[[#This Row],[ScoreHome]],Table1[[#This Row],[ScoreHome]]-Table1[[#This Row],[ScoreAway]])</f>
        <v>7</v>
      </c>
      <c r="O779">
        <f>IF(Table1[[#This Row],[SpreadActual]]&lt;Table1[[#This Row],[SpreadFavorite]],1,0)</f>
        <v>0</v>
      </c>
      <c r="Q779" t="s">
        <v>60</v>
      </c>
      <c r="R779" t="b">
        <v>0</v>
      </c>
      <c r="S779">
        <v>50</v>
      </c>
      <c r="T779">
        <v>7</v>
      </c>
      <c r="U779">
        <v>76</v>
      </c>
    </row>
    <row r="780" spans="1:22" x14ac:dyDescent="0.2">
      <c r="A780" s="1">
        <v>25852</v>
      </c>
      <c r="B780">
        <v>1970</v>
      </c>
      <c r="C780">
        <f>_xlfn.MAXIFS(Table1[ScheduleWeekWritten],Table1[ScheduleSeason],Table1[[#This Row],[ScheduleSeason]])</f>
        <v>14</v>
      </c>
      <c r="D780">
        <v>4</v>
      </c>
      <c r="E780" cm="1">
        <f t="array" ref="E780">_xlfn.XLOOKUP(Table1[[#This Row],[ScheduleWeekWritten]],Table3[Game],100+Table3[Increase],Table1[[#This Row],[ScheduleWeekWritten]])</f>
        <v>4</v>
      </c>
      <c r="F780" t="b">
        <v>0</v>
      </c>
      <c r="G780" t="s">
        <v>61</v>
      </c>
      <c r="H780">
        <v>31</v>
      </c>
      <c r="I780">
        <v>10</v>
      </c>
      <c r="J780" t="s">
        <v>45</v>
      </c>
      <c r="K780" t="s">
        <v>79</v>
      </c>
      <c r="L780" t="str">
        <f>_xlfn.XLOOKUP(Table1[[#This Row],[TeamFavoriteID]],Table2[team_id],Table2[team_name],_xlfn.XLOOKUP(Table1[[#This Row],[TeamFavoriteID]],Table2[team_id_pfr],Table2[team_name],"Even"))</f>
        <v>Detroit Lions</v>
      </c>
      <c r="M780">
        <v>-9</v>
      </c>
      <c r="N780">
        <f>IF(Table1[[#This Row],[TeamFavorite]]=Table1[[#This Row],[TeamHome]],Table1[[#This Row],[ScoreAway]]-Table1[[#This Row],[ScoreHome]],Table1[[#This Row],[ScoreHome]]-Table1[[#This Row],[ScoreAway]])</f>
        <v>21</v>
      </c>
      <c r="O780">
        <f>IF(Table1[[#This Row],[SpreadActual]]&lt;Table1[[#This Row],[SpreadFavorite]],1,0)</f>
        <v>0</v>
      </c>
      <c r="Q780" t="s">
        <v>64</v>
      </c>
      <c r="R780" t="b">
        <v>0</v>
      </c>
      <c r="S780">
        <v>67</v>
      </c>
      <c r="T780">
        <v>6</v>
      </c>
      <c r="U780">
        <v>86</v>
      </c>
    </row>
    <row r="781" spans="1:22" x14ac:dyDescent="0.2">
      <c r="A781" s="1">
        <v>25853</v>
      </c>
      <c r="B781">
        <v>1970</v>
      </c>
      <c r="C781">
        <f>_xlfn.MAXIFS(Table1[ScheduleWeekWritten],Table1[ScheduleSeason],Table1[[#This Row],[ScheduleSeason]])</f>
        <v>14</v>
      </c>
      <c r="D781">
        <v>4</v>
      </c>
      <c r="E781" cm="1">
        <f t="array" ref="E781">_xlfn.XLOOKUP(Table1[[#This Row],[ScheduleWeekWritten]],Table3[Game],100+Table3[Increase],Table1[[#This Row],[ScheduleWeekWritten]])</f>
        <v>4</v>
      </c>
      <c r="F781" t="b">
        <v>0</v>
      </c>
      <c r="G781" t="s">
        <v>27</v>
      </c>
      <c r="H781">
        <v>20</v>
      </c>
      <c r="I781">
        <v>22</v>
      </c>
      <c r="J781" t="s">
        <v>33</v>
      </c>
      <c r="K781" t="s">
        <v>35</v>
      </c>
      <c r="L781" t="str">
        <f>_xlfn.XLOOKUP(Table1[[#This Row],[TeamFavoriteID]],Table2[team_id],Table2[team_name],_xlfn.XLOOKUP(Table1[[#This Row],[TeamFavoriteID]],Table2[team_id_pfr],Table2[team_name],"Even"))</f>
        <v>Green Bay Packers</v>
      </c>
      <c r="M781">
        <v>-3.5</v>
      </c>
      <c r="N781">
        <f>IF(Table1[[#This Row],[TeamFavorite]]=Table1[[#This Row],[TeamHome]],Table1[[#This Row],[ScoreAway]]-Table1[[#This Row],[ScoreHome]],Table1[[#This Row],[ScoreHome]]-Table1[[#This Row],[ScoreAway]])</f>
        <v>-2</v>
      </c>
      <c r="O781">
        <f>IF(Table1[[#This Row],[SpreadActual]]&lt;Table1[[#This Row],[SpreadFavorite]],1,0)</f>
        <v>0</v>
      </c>
      <c r="Q781" t="s">
        <v>94</v>
      </c>
      <c r="R781" t="b">
        <v>0</v>
      </c>
      <c r="S781">
        <v>68</v>
      </c>
      <c r="T781">
        <v>8</v>
      </c>
      <c r="U781">
        <v>72</v>
      </c>
    </row>
    <row r="782" spans="1:22" x14ac:dyDescent="0.2">
      <c r="A782" s="1">
        <v>25859</v>
      </c>
      <c r="B782">
        <v>1970</v>
      </c>
      <c r="C782">
        <f>_xlfn.MAXIFS(Table1[ScheduleWeekWritten],Table1[ScheduleSeason],Table1[[#This Row],[ScheduleSeason]])</f>
        <v>14</v>
      </c>
      <c r="D782">
        <v>5</v>
      </c>
      <c r="E782" cm="1">
        <f t="array" ref="E782">_xlfn.XLOOKUP(Table1[[#This Row],[ScheduleWeekWritten]],Table3[Game],100+Table3[Increase],Table1[[#This Row],[ScheduleWeekWritten]])</f>
        <v>5</v>
      </c>
      <c r="F782" t="b">
        <v>0</v>
      </c>
      <c r="G782" t="s">
        <v>37</v>
      </c>
      <c r="H782">
        <v>0</v>
      </c>
      <c r="I782">
        <v>16</v>
      </c>
      <c r="J782" t="s">
        <v>50</v>
      </c>
      <c r="K782" t="s">
        <v>90</v>
      </c>
      <c r="L782" t="str">
        <f>_xlfn.XLOOKUP(Table1[[#This Row],[TeamFavoriteID]],Table2[team_id],Table2[team_name],_xlfn.XLOOKUP(Table1[[#This Row],[TeamFavoriteID]],Table2[team_id_pfr],Table2[team_name],"Even"))</f>
        <v>New York Giants</v>
      </c>
      <c r="M782">
        <v>-2</v>
      </c>
      <c r="N782">
        <f>IF(Table1[[#This Row],[TeamFavorite]]=Table1[[#This Row],[TeamHome]],Table1[[#This Row],[ScoreAway]]-Table1[[#This Row],[ScoreHome]],Table1[[#This Row],[ScoreHome]]-Table1[[#This Row],[ScoreAway]])</f>
        <v>-16</v>
      </c>
      <c r="O782">
        <f>IF(Table1[[#This Row],[SpreadActual]]&lt;Table1[[#This Row],[SpreadFavorite]],1,0)</f>
        <v>1</v>
      </c>
      <c r="Q782" t="s">
        <v>110</v>
      </c>
      <c r="R782" t="b">
        <v>0</v>
      </c>
      <c r="S782">
        <v>46</v>
      </c>
      <c r="T782">
        <v>22</v>
      </c>
      <c r="U782">
        <v>52</v>
      </c>
    </row>
    <row r="783" spans="1:22" x14ac:dyDescent="0.2">
      <c r="A783" s="1">
        <v>25859</v>
      </c>
      <c r="B783">
        <v>1970</v>
      </c>
      <c r="C783">
        <f>_xlfn.MAXIFS(Table1[ScheduleWeekWritten],Table1[ScheduleSeason],Table1[[#This Row],[ScheduleSeason]])</f>
        <v>14</v>
      </c>
      <c r="D783">
        <v>5</v>
      </c>
      <c r="E783" cm="1">
        <f t="array" ref="E783">_xlfn.XLOOKUP(Table1[[#This Row],[ScheduleWeekWritten]],Table3[Game],100+Table3[Increase],Table1[[#This Row],[ScheduleWeekWritten]])</f>
        <v>5</v>
      </c>
      <c r="F783" t="b">
        <v>0</v>
      </c>
      <c r="G783" t="s">
        <v>28</v>
      </c>
      <c r="H783">
        <v>14</v>
      </c>
      <c r="I783">
        <v>33</v>
      </c>
      <c r="J783" t="s">
        <v>19</v>
      </c>
      <c r="K783" t="s">
        <v>91</v>
      </c>
      <c r="L783" t="str">
        <f>_xlfn.XLOOKUP(Table1[[#This Row],[TeamFavoriteID]],Table2[team_id],Table2[team_name],_xlfn.XLOOKUP(Table1[[#This Row],[TeamFavoriteID]],Table2[team_id_pfr],Table2[team_name],"Even"))</f>
        <v>Miami Dolphins</v>
      </c>
      <c r="M783">
        <v>-7.5</v>
      </c>
      <c r="N783">
        <f>IF(Table1[[#This Row],[TeamFavorite]]=Table1[[#This Row],[TeamHome]],Table1[[#This Row],[ScoreAway]]-Table1[[#This Row],[ScoreHome]],Table1[[#This Row],[ScoreHome]]-Table1[[#This Row],[ScoreAway]])</f>
        <v>-19</v>
      </c>
      <c r="O783">
        <f>IF(Table1[[#This Row],[SpreadActual]]&lt;Table1[[#This Row],[SpreadFavorite]],1,0)</f>
        <v>1</v>
      </c>
      <c r="Q783" t="s">
        <v>44</v>
      </c>
      <c r="R783" t="b">
        <v>0</v>
      </c>
      <c r="S783">
        <v>49</v>
      </c>
      <c r="T783">
        <v>16</v>
      </c>
      <c r="U783">
        <v>76</v>
      </c>
    </row>
    <row r="784" spans="1:22" x14ac:dyDescent="0.2">
      <c r="A784" s="1">
        <v>25859</v>
      </c>
      <c r="B784">
        <v>1970</v>
      </c>
      <c r="C784">
        <f>_xlfn.MAXIFS(Table1[ScheduleWeekWritten],Table1[ScheduleSeason],Table1[[#This Row],[ScheduleSeason]])</f>
        <v>14</v>
      </c>
      <c r="D784">
        <v>5</v>
      </c>
      <c r="E784" cm="1">
        <f t="array" ref="E784">_xlfn.XLOOKUP(Table1[[#This Row],[ScheduleWeekWritten]],Table3[Game],100+Table3[Increase],Table1[[#This Row],[ScheduleWeekWritten]])</f>
        <v>5</v>
      </c>
      <c r="F784" t="b">
        <v>0</v>
      </c>
      <c r="G784" t="s">
        <v>46</v>
      </c>
      <c r="H784">
        <v>7</v>
      </c>
      <c r="I784">
        <v>20</v>
      </c>
      <c r="J784" t="s">
        <v>27</v>
      </c>
      <c r="K784" t="s">
        <v>47</v>
      </c>
      <c r="L784" t="str">
        <f>_xlfn.XLOOKUP(Table1[[#This Row],[TeamFavoriteID]],Table2[team_id],Table2[team_name],_xlfn.XLOOKUP(Table1[[#This Row],[TeamFavoriteID]],Table2[team_id_pfr],Table2[team_name],"Even"))</f>
        <v>Chicago Bears</v>
      </c>
      <c r="M784">
        <v>-2</v>
      </c>
      <c r="N784">
        <f>IF(Table1[[#This Row],[TeamFavorite]]=Table1[[#This Row],[TeamHome]],Table1[[#This Row],[ScoreAway]]-Table1[[#This Row],[ScoreHome]],Table1[[#This Row],[ScoreHome]]-Table1[[#This Row],[ScoreAway]])</f>
        <v>13</v>
      </c>
      <c r="O784">
        <f>IF(Table1[[#This Row],[SpreadActual]]&lt;Table1[[#This Row],[SpreadFavorite]],1,0)</f>
        <v>0</v>
      </c>
      <c r="Q784" t="s">
        <v>86</v>
      </c>
      <c r="R784" t="b">
        <v>0</v>
      </c>
      <c r="S784">
        <v>50</v>
      </c>
      <c r="T784">
        <v>10</v>
      </c>
      <c r="U784">
        <v>55</v>
      </c>
    </row>
    <row r="785" spans="1:22" x14ac:dyDescent="0.2">
      <c r="A785" s="1">
        <v>25859</v>
      </c>
      <c r="B785">
        <v>1970</v>
      </c>
      <c r="C785">
        <f>_xlfn.MAXIFS(Table1[ScheduleWeekWritten],Table1[ScheduleSeason],Table1[[#This Row],[ScheduleSeason]])</f>
        <v>14</v>
      </c>
      <c r="D785">
        <v>5</v>
      </c>
      <c r="E785" cm="1">
        <f t="array" ref="E785">_xlfn.XLOOKUP(Table1[[#This Row],[ScheduleWeekWritten]],Table3[Game],100+Table3[Increase],Table1[[#This Row],[ScheduleWeekWritten]])</f>
        <v>5</v>
      </c>
      <c r="F785" t="b">
        <v>0</v>
      </c>
      <c r="G785" t="s">
        <v>101</v>
      </c>
      <c r="H785">
        <v>19</v>
      </c>
      <c r="I785">
        <v>27</v>
      </c>
      <c r="J785" t="s">
        <v>42</v>
      </c>
      <c r="K785" t="s">
        <v>75</v>
      </c>
      <c r="L785" t="str">
        <f>_xlfn.XLOOKUP(Table1[[#This Row],[TeamFavoriteID]],Table2[team_id],Table2[team_name],_xlfn.XLOOKUP(Table1[[#This Row],[TeamFavoriteID]],Table2[team_id_pfr],Table2[team_name],"Even"))</f>
        <v>Kansas City Chiefs</v>
      </c>
      <c r="M785">
        <v>-10</v>
      </c>
      <c r="N785">
        <f>IF(Table1[[#This Row],[TeamFavorite]]=Table1[[#This Row],[TeamHome]],Table1[[#This Row],[ScoreAway]]-Table1[[#This Row],[ScoreHome]],Table1[[#This Row],[ScoreHome]]-Table1[[#This Row],[ScoreAway]])</f>
        <v>-8</v>
      </c>
      <c r="O785">
        <f>IF(Table1[[#This Row],[SpreadActual]]&lt;Table1[[#This Row],[SpreadFavorite]],1,0)</f>
        <v>0</v>
      </c>
      <c r="Q785" t="s">
        <v>111</v>
      </c>
      <c r="R785" t="b">
        <v>0</v>
      </c>
      <c r="S785">
        <v>45</v>
      </c>
      <c r="T785">
        <v>4</v>
      </c>
      <c r="U785">
        <v>60</v>
      </c>
    </row>
    <row r="786" spans="1:22" x14ac:dyDescent="0.2">
      <c r="A786" s="1">
        <v>25859</v>
      </c>
      <c r="B786">
        <v>1970</v>
      </c>
      <c r="C786">
        <f>_xlfn.MAXIFS(Table1[ScheduleWeekWritten],Table1[ScheduleSeason],Table1[[#This Row],[ScheduleSeason]])</f>
        <v>14</v>
      </c>
      <c r="D786">
        <v>5</v>
      </c>
      <c r="E786" cm="1">
        <f t="array" ref="E786">_xlfn.XLOOKUP(Table1[[#This Row],[ScheduleWeekWritten]],Table3[Game],100+Table3[Increase],Table1[[#This Row],[ScheduleWeekWritten]])</f>
        <v>5</v>
      </c>
      <c r="F786" t="b">
        <v>0</v>
      </c>
      <c r="G786" t="s">
        <v>62</v>
      </c>
      <c r="H786">
        <v>24</v>
      </c>
      <c r="I786">
        <v>41</v>
      </c>
      <c r="J786" t="s">
        <v>45</v>
      </c>
      <c r="K786" t="s">
        <v>79</v>
      </c>
      <c r="L786" t="str">
        <f>_xlfn.XLOOKUP(Table1[[#This Row],[TeamFavoriteID]],Table2[team_id],Table2[team_name],_xlfn.XLOOKUP(Table1[[#This Row],[TeamFavoriteID]],Table2[team_id_pfr],Table2[team_name],"Even"))</f>
        <v>Detroit Lions</v>
      </c>
      <c r="M786">
        <v>-2</v>
      </c>
      <c r="N786">
        <f>IF(Table1[[#This Row],[TeamFavorite]]=Table1[[#This Row],[TeamHome]],Table1[[#This Row],[ScoreAway]]-Table1[[#This Row],[ScoreHome]],Table1[[#This Row],[ScoreHome]]-Table1[[#This Row],[ScoreAway]])</f>
        <v>-17</v>
      </c>
      <c r="O786">
        <f>IF(Table1[[#This Row],[SpreadActual]]&lt;Table1[[#This Row],[SpreadFavorite]],1,0)</f>
        <v>1</v>
      </c>
      <c r="Q786" t="s">
        <v>66</v>
      </c>
      <c r="R786" t="b">
        <v>0</v>
      </c>
      <c r="S786">
        <v>46</v>
      </c>
      <c r="T786">
        <v>14</v>
      </c>
      <c r="U786">
        <v>64</v>
      </c>
    </row>
    <row r="787" spans="1:22" x14ac:dyDescent="0.2">
      <c r="A787" s="1">
        <v>25859</v>
      </c>
      <c r="B787">
        <v>1970</v>
      </c>
      <c r="C787">
        <f>_xlfn.MAXIFS(Table1[ScheduleWeekWritten],Table1[ScheduleSeason],Table1[[#This Row],[ScheduleSeason]])</f>
        <v>14</v>
      </c>
      <c r="D787">
        <v>5</v>
      </c>
      <c r="E787" cm="1">
        <f t="array" ref="E787">_xlfn.XLOOKUP(Table1[[#This Row],[ScheduleWeekWritten]],Table3[Game],100+Table3[Increase],Table1[[#This Row],[ScheduleWeekWritten]])</f>
        <v>5</v>
      </c>
      <c r="F787" t="b">
        <v>0</v>
      </c>
      <c r="G787" t="s">
        <v>24</v>
      </c>
      <c r="H787">
        <v>24</v>
      </c>
      <c r="I787">
        <v>10</v>
      </c>
      <c r="J787" t="s">
        <v>38</v>
      </c>
      <c r="K787" t="s">
        <v>89</v>
      </c>
      <c r="L787" t="str">
        <f>_xlfn.XLOOKUP(Table1[[#This Row],[TeamFavoriteID]],Table2[team_id],Table2[team_name],_xlfn.XLOOKUP(Table1[[#This Row],[TeamFavoriteID]],Table2[team_id_pfr],Table2[team_name],"Even"))</f>
        <v>Even</v>
      </c>
      <c r="M787">
        <v>0</v>
      </c>
      <c r="N787">
        <f>IF(Table1[[#This Row],[TeamFavorite]]=Table1[[#This Row],[TeamHome]],Table1[[#This Row],[ScoreAway]]-Table1[[#This Row],[ScoreHome]],Table1[[#This Row],[ScoreHome]]-Table1[[#This Row],[ScoreAway]])</f>
        <v>14</v>
      </c>
      <c r="O787">
        <f>IF(Table1[[#This Row],[SpreadActual]]&lt;Table1[[#This Row],[SpreadFavorite]],1,0)</f>
        <v>0</v>
      </c>
      <c r="Q787" t="s">
        <v>71</v>
      </c>
      <c r="R787" t="b">
        <v>0</v>
      </c>
      <c r="S787">
        <v>43</v>
      </c>
      <c r="T787">
        <v>5</v>
      </c>
      <c r="U787">
        <v>51</v>
      </c>
    </row>
    <row r="788" spans="1:22" x14ac:dyDescent="0.2">
      <c r="A788" s="1">
        <v>25859</v>
      </c>
      <c r="B788">
        <v>1970</v>
      </c>
      <c r="C788">
        <f>_xlfn.MAXIFS(Table1[ScheduleWeekWritten],Table1[ScheduleSeason],Table1[[#This Row],[ScheduleSeason]])</f>
        <v>14</v>
      </c>
      <c r="D788">
        <v>5</v>
      </c>
      <c r="E788" cm="1">
        <f t="array" ref="E788">_xlfn.XLOOKUP(Table1[[#This Row],[ScheduleWeekWritten]],Table3[Game],100+Table3[Increase],Table1[[#This Row],[ScheduleWeekWritten]])</f>
        <v>5</v>
      </c>
      <c r="F788" t="b">
        <v>0</v>
      </c>
      <c r="G788" t="s">
        <v>33</v>
      </c>
      <c r="H788">
        <v>21</v>
      </c>
      <c r="I788">
        <v>31</v>
      </c>
      <c r="J788" t="s">
        <v>39</v>
      </c>
      <c r="K788" t="s">
        <v>40</v>
      </c>
      <c r="L788" t="str">
        <f>_xlfn.XLOOKUP(Table1[[#This Row],[TeamFavoriteID]],Table2[team_id],Table2[team_name],_xlfn.XLOOKUP(Table1[[#This Row],[TeamFavoriteID]],Table2[team_id_pfr],Table2[team_name],"Even"))</f>
        <v>Los Angeles Rams</v>
      </c>
      <c r="M788">
        <v>-7</v>
      </c>
      <c r="N788">
        <f>IF(Table1[[#This Row],[TeamFavorite]]=Table1[[#This Row],[TeamHome]],Table1[[#This Row],[ScoreAway]]-Table1[[#This Row],[ScoreHome]],Table1[[#This Row],[ScoreHome]]-Table1[[#This Row],[ScoreAway]])</f>
        <v>-10</v>
      </c>
      <c r="O788">
        <f>IF(Table1[[#This Row],[SpreadActual]]&lt;Table1[[#This Row],[SpreadFavorite]],1,0)</f>
        <v>1</v>
      </c>
      <c r="Q788" t="s">
        <v>82</v>
      </c>
      <c r="R788" t="b">
        <v>0</v>
      </c>
      <c r="S788">
        <v>46</v>
      </c>
      <c r="T788">
        <v>9</v>
      </c>
      <c r="U788">
        <v>63</v>
      </c>
    </row>
    <row r="789" spans="1:22" x14ac:dyDescent="0.2">
      <c r="A789" s="1">
        <v>25859</v>
      </c>
      <c r="B789">
        <v>1970</v>
      </c>
      <c r="C789">
        <f>_xlfn.MAXIFS(Table1[ScheduleWeekWritten],Table1[ScheduleSeason],Table1[[#This Row],[ScheduleSeason]])</f>
        <v>14</v>
      </c>
      <c r="D789">
        <v>5</v>
      </c>
      <c r="E789" cm="1">
        <f t="array" ref="E789">_xlfn.XLOOKUP(Table1[[#This Row],[ScheduleWeekWritten]],Table3[Game],100+Table3[Increase],Table1[[#This Row],[ScheduleWeekWritten]])</f>
        <v>5</v>
      </c>
      <c r="F789" t="b">
        <v>0</v>
      </c>
      <c r="G789" t="s">
        <v>23</v>
      </c>
      <c r="H789">
        <v>3</v>
      </c>
      <c r="I789">
        <v>7</v>
      </c>
      <c r="J789" t="s">
        <v>49</v>
      </c>
      <c r="K789" t="s">
        <v>25</v>
      </c>
      <c r="L789" t="str">
        <f>_xlfn.XLOOKUP(Table1[[#This Row],[TeamFavoriteID]],Table2[team_id],Table2[team_name],_xlfn.XLOOKUP(Table1[[#This Row],[TeamFavoriteID]],Table2[team_id_pfr],Table2[team_name],"Even"))</f>
        <v>Houston Oilers</v>
      </c>
      <c r="M789">
        <v>-5.5</v>
      </c>
      <c r="N789">
        <f>IF(Table1[[#This Row],[TeamFavorite]]=Table1[[#This Row],[TeamHome]],Table1[[#This Row],[ScoreAway]]-Table1[[#This Row],[ScoreHome]],Table1[[#This Row],[ScoreHome]]-Table1[[#This Row],[ScoreAway]])</f>
        <v>4</v>
      </c>
      <c r="O789">
        <f>IF(Table1[[#This Row],[SpreadActual]]&lt;Table1[[#This Row],[SpreadFavorite]],1,0)</f>
        <v>0</v>
      </c>
      <c r="Q789" t="s">
        <v>102</v>
      </c>
      <c r="R789" t="b">
        <v>0</v>
      </c>
      <c r="S789">
        <v>72</v>
      </c>
      <c r="T789">
        <v>0</v>
      </c>
      <c r="V789" t="s">
        <v>103</v>
      </c>
    </row>
    <row r="790" spans="1:22" x14ac:dyDescent="0.2">
      <c r="A790" s="1">
        <v>25859</v>
      </c>
      <c r="B790">
        <v>1970</v>
      </c>
      <c r="C790">
        <f>_xlfn.MAXIFS(Table1[ScheduleWeekWritten],Table1[ScheduleSeason],Table1[[#This Row],[ScheduleSeason]])</f>
        <v>14</v>
      </c>
      <c r="D790">
        <v>5</v>
      </c>
      <c r="E790" cm="1">
        <f t="array" ref="E790">_xlfn.XLOOKUP(Table1[[#This Row],[ScheduleWeekWritten]],Table3[Game],100+Table3[Increase],Table1[[#This Row],[ScheduleWeekWritten]])</f>
        <v>5</v>
      </c>
      <c r="F790" t="b">
        <v>0</v>
      </c>
      <c r="G790" t="s">
        <v>54</v>
      </c>
      <c r="H790">
        <v>54</v>
      </c>
      <c r="I790">
        <v>13</v>
      </c>
      <c r="J790" t="s">
        <v>67</v>
      </c>
      <c r="K790" t="s">
        <v>55</v>
      </c>
      <c r="L790" t="str">
        <f>_xlfn.XLOOKUP(Table1[[#This Row],[TeamFavoriteID]],Table2[team_id],Table2[team_name],_xlfn.XLOOKUP(Table1[[#This Row],[TeamFavoriteID]],Table2[team_id_pfr],Table2[team_name],"Even"))</f>
        <v>Minnesota Vikings</v>
      </c>
      <c r="M790">
        <v>-8</v>
      </c>
      <c r="N790">
        <f>IF(Table1[[#This Row],[TeamFavorite]]=Table1[[#This Row],[TeamHome]],Table1[[#This Row],[ScoreAway]]-Table1[[#This Row],[ScoreHome]],Table1[[#This Row],[ScoreHome]]-Table1[[#This Row],[ScoreAway]])</f>
        <v>-41</v>
      </c>
      <c r="O790">
        <f>IF(Table1[[#This Row],[SpreadActual]]&lt;Table1[[#This Row],[SpreadFavorite]],1,0)</f>
        <v>1</v>
      </c>
      <c r="Q790" t="s">
        <v>73</v>
      </c>
      <c r="R790" t="b">
        <v>0</v>
      </c>
      <c r="S790">
        <v>52</v>
      </c>
      <c r="T790">
        <v>10</v>
      </c>
      <c r="U790">
        <v>69</v>
      </c>
    </row>
    <row r="791" spans="1:22" x14ac:dyDescent="0.2">
      <c r="A791" s="1">
        <v>25859</v>
      </c>
      <c r="B791">
        <v>1970</v>
      </c>
      <c r="C791">
        <f>_xlfn.MAXIFS(Table1[ScheduleWeekWritten],Table1[ScheduleSeason],Table1[[#This Row],[ScheduleSeason]])</f>
        <v>14</v>
      </c>
      <c r="D791">
        <v>5</v>
      </c>
      <c r="E791" cm="1">
        <f t="array" ref="E791">_xlfn.XLOOKUP(Table1[[#This Row],[ScheduleWeekWritten]],Table3[Game],100+Table3[Increase],Table1[[#This Row],[ScheduleWeekWritten]])</f>
        <v>5</v>
      </c>
      <c r="F791" t="b">
        <v>0</v>
      </c>
      <c r="G791" t="s">
        <v>31</v>
      </c>
      <c r="H791">
        <v>22</v>
      </c>
      <c r="I791">
        <v>29</v>
      </c>
      <c r="J791" t="s">
        <v>34</v>
      </c>
      <c r="K791" t="s">
        <v>72</v>
      </c>
      <c r="L791" t="str">
        <f>_xlfn.XLOOKUP(Table1[[#This Row],[TeamFavoriteID]],Table2[team_id],Table2[team_name],_xlfn.XLOOKUP(Table1[[#This Row],[TeamFavoriteID]],Table2[team_id_pfr],Table2[team_name],"Even"))</f>
        <v>Baltimore Colts</v>
      </c>
      <c r="M791">
        <v>-2</v>
      </c>
      <c r="N791">
        <f>IF(Table1[[#This Row],[TeamFavorite]]=Table1[[#This Row],[TeamHome]],Table1[[#This Row],[ScoreAway]]-Table1[[#This Row],[ScoreHome]],Table1[[#This Row],[ScoreHome]]-Table1[[#This Row],[ScoreAway]])</f>
        <v>-7</v>
      </c>
      <c r="O791">
        <f>IF(Table1[[#This Row],[SpreadActual]]&lt;Table1[[#This Row],[SpreadFavorite]],1,0)</f>
        <v>1</v>
      </c>
      <c r="Q791" t="s">
        <v>74</v>
      </c>
      <c r="R791" t="b">
        <v>0</v>
      </c>
      <c r="S791">
        <v>51</v>
      </c>
      <c r="T791">
        <v>15</v>
      </c>
      <c r="U791">
        <v>49</v>
      </c>
    </row>
    <row r="792" spans="1:22" x14ac:dyDescent="0.2">
      <c r="A792" s="1">
        <v>25859</v>
      </c>
      <c r="B792">
        <v>1970</v>
      </c>
      <c r="C792">
        <f>_xlfn.MAXIFS(Table1[ScheduleWeekWritten],Table1[ScheduleSeason],Table1[[#This Row],[ScheduleSeason]])</f>
        <v>14</v>
      </c>
      <c r="D792">
        <v>5</v>
      </c>
      <c r="E792" cm="1">
        <f t="array" ref="E792">_xlfn.XLOOKUP(Table1[[#This Row],[ScheduleWeekWritten]],Table3[Game],100+Table3[Increase],Table1[[#This Row],[ScheduleWeekWritten]])</f>
        <v>5</v>
      </c>
      <c r="F792" t="b">
        <v>0</v>
      </c>
      <c r="G792" t="s">
        <v>58</v>
      </c>
      <c r="H792">
        <v>20</v>
      </c>
      <c r="I792">
        <v>35</v>
      </c>
      <c r="J792" t="s">
        <v>57</v>
      </c>
      <c r="K792" t="s">
        <v>59</v>
      </c>
      <c r="L792" t="str">
        <f>_xlfn.XLOOKUP(Table1[[#This Row],[TeamFavoriteID]],Table2[team_id],Table2[team_name],_xlfn.XLOOKUP(Table1[[#This Row],[TeamFavoriteID]],Table2[team_id_pfr],Table2[team_name],"Even"))</f>
        <v>Arizona Cardinals</v>
      </c>
      <c r="M792">
        <v>-8</v>
      </c>
      <c r="N792">
        <f>IF(Table1[[#This Row],[TeamFavorite]]=Table1[[#This Row],[TeamHome]],Table1[[#This Row],[ScoreAway]]-Table1[[#This Row],[ScoreHome]],Table1[[#This Row],[ScoreHome]]-Table1[[#This Row],[ScoreAway]])</f>
        <v>-15</v>
      </c>
      <c r="O792">
        <f>IF(Table1[[#This Row],[SpreadActual]]&lt;Table1[[#This Row],[SpreadFavorite]],1,0)</f>
        <v>1</v>
      </c>
      <c r="Q792" t="s">
        <v>112</v>
      </c>
      <c r="R792" t="b">
        <v>0</v>
      </c>
      <c r="S792">
        <v>53</v>
      </c>
      <c r="T792">
        <v>14</v>
      </c>
      <c r="U792">
        <v>54</v>
      </c>
    </row>
    <row r="793" spans="1:22" x14ac:dyDescent="0.2">
      <c r="A793" s="1">
        <v>25859</v>
      </c>
      <c r="B793">
        <v>1970</v>
      </c>
      <c r="C793">
        <f>_xlfn.MAXIFS(Table1[ScheduleWeekWritten],Table1[ScheduleSeason],Table1[[#This Row],[ScheduleSeason]])</f>
        <v>14</v>
      </c>
      <c r="D793">
        <v>5</v>
      </c>
      <c r="E793" cm="1">
        <f t="array" ref="E793">_xlfn.XLOOKUP(Table1[[#This Row],[ScheduleWeekWritten]],Table3[Game],100+Table3[Increase],Table1[[#This Row],[ScheduleWeekWritten]])</f>
        <v>5</v>
      </c>
      <c r="F793" t="b">
        <v>0</v>
      </c>
      <c r="G793" t="s">
        <v>53</v>
      </c>
      <c r="H793">
        <v>20</v>
      </c>
      <c r="I793">
        <v>20</v>
      </c>
      <c r="J793" t="s">
        <v>95</v>
      </c>
      <c r="K793" t="s">
        <v>87</v>
      </c>
      <c r="L793" t="str">
        <f>_xlfn.XLOOKUP(Table1[[#This Row],[TeamFavoriteID]],Table2[team_id],Table2[team_name],_xlfn.XLOOKUP(Table1[[#This Row],[TeamFavoriteID]],Table2[team_id_pfr],Table2[team_name],"Even"))</f>
        <v>San Francisco 49ers</v>
      </c>
      <c r="M793">
        <v>-10</v>
      </c>
      <c r="N793">
        <f>IF(Table1[[#This Row],[TeamFavorite]]=Table1[[#This Row],[TeamHome]],Table1[[#This Row],[ScoreAway]]-Table1[[#This Row],[ScoreHome]],Table1[[#This Row],[ScoreHome]]-Table1[[#This Row],[ScoreAway]])</f>
        <v>0</v>
      </c>
      <c r="O793">
        <f>IF(Table1[[#This Row],[SpreadActual]]&lt;Table1[[#This Row],[SpreadFavorite]],1,0)</f>
        <v>0</v>
      </c>
      <c r="Q793" t="s">
        <v>56</v>
      </c>
      <c r="R793" t="b">
        <v>0</v>
      </c>
      <c r="S793">
        <v>57</v>
      </c>
      <c r="T793">
        <v>9</v>
      </c>
      <c r="U793">
        <v>78</v>
      </c>
    </row>
    <row r="794" spans="1:22" x14ac:dyDescent="0.2">
      <c r="A794" s="1">
        <v>25860</v>
      </c>
      <c r="B794">
        <v>1970</v>
      </c>
      <c r="C794">
        <f>_xlfn.MAXIFS(Table1[ScheduleWeekWritten],Table1[ScheduleSeason],Table1[[#This Row],[ScheduleSeason]])</f>
        <v>14</v>
      </c>
      <c r="D794">
        <v>5</v>
      </c>
      <c r="E794" cm="1">
        <f t="array" ref="E794">_xlfn.XLOOKUP(Table1[[#This Row],[ScheduleWeekWritten]],Table3[Game],100+Table3[Increase],Table1[[#This Row],[ScheduleWeekWritten]])</f>
        <v>5</v>
      </c>
      <c r="F794" t="b">
        <v>0</v>
      </c>
      <c r="G794" t="s">
        <v>20</v>
      </c>
      <c r="H794">
        <v>34</v>
      </c>
      <c r="I794">
        <v>20</v>
      </c>
      <c r="J794" t="s">
        <v>61</v>
      </c>
      <c r="K794" t="s">
        <v>21</v>
      </c>
      <c r="L794" t="str">
        <f>_xlfn.XLOOKUP(Table1[[#This Row],[TeamFavoriteID]],Table2[team_id],Table2[team_name],_xlfn.XLOOKUP(Table1[[#This Row],[TeamFavoriteID]],Table2[team_id_pfr],Table2[team_name],"Even"))</f>
        <v>Las Vegas Raiders</v>
      </c>
      <c r="M794">
        <v>-6.5</v>
      </c>
      <c r="N794">
        <f>IF(Table1[[#This Row],[TeamFavorite]]=Table1[[#This Row],[TeamHome]],Table1[[#This Row],[ScoreAway]]-Table1[[#This Row],[ScoreHome]],Table1[[#This Row],[ScoreHome]]-Table1[[#This Row],[ScoreAway]])</f>
        <v>14</v>
      </c>
      <c r="O794">
        <f>IF(Table1[[#This Row],[SpreadActual]]&lt;Table1[[#This Row],[SpreadFavorite]],1,0)</f>
        <v>0</v>
      </c>
      <c r="Q794" t="s">
        <v>76</v>
      </c>
      <c r="R794" t="b">
        <v>0</v>
      </c>
      <c r="S794">
        <v>58</v>
      </c>
      <c r="T794">
        <v>6</v>
      </c>
      <c r="U794">
        <v>80</v>
      </c>
    </row>
    <row r="795" spans="1:22" x14ac:dyDescent="0.2">
      <c r="A795" s="1">
        <v>25866</v>
      </c>
      <c r="B795">
        <v>1970</v>
      </c>
      <c r="C795">
        <f>_xlfn.MAXIFS(Table1[ScheduleWeekWritten],Table1[ScheduleSeason],Table1[[#This Row],[ScheduleSeason]])</f>
        <v>14</v>
      </c>
      <c r="D795">
        <v>6</v>
      </c>
      <c r="E795" cm="1">
        <f t="array" ref="E795">_xlfn.XLOOKUP(Table1[[#This Row],[ScheduleWeekWritten]],Table3[Game],100+Table3[Increase],Table1[[#This Row],[ScheduleWeekWritten]])</f>
        <v>6</v>
      </c>
      <c r="F795" t="b">
        <v>0</v>
      </c>
      <c r="G795" t="s">
        <v>38</v>
      </c>
      <c r="H795">
        <v>32</v>
      </c>
      <c r="I795">
        <v>14</v>
      </c>
      <c r="J795" t="s">
        <v>95</v>
      </c>
      <c r="K795" t="s">
        <v>109</v>
      </c>
      <c r="L795" t="str">
        <f>_xlfn.XLOOKUP(Table1[[#This Row],[TeamFavoriteID]],Table2[team_id],Table2[team_name],_xlfn.XLOOKUP(Table1[[#This Row],[TeamFavoriteID]],Table2[team_id_pfr],Table2[team_name],"Even"))</f>
        <v>Atlanta Falcons</v>
      </c>
      <c r="M795">
        <v>-5</v>
      </c>
      <c r="N795">
        <f>IF(Table1[[#This Row],[TeamFavorite]]=Table1[[#This Row],[TeamHome]],Table1[[#This Row],[ScoreAway]]-Table1[[#This Row],[ScoreHome]],Table1[[#This Row],[ScoreHome]]-Table1[[#This Row],[ScoreAway]])</f>
        <v>-18</v>
      </c>
      <c r="O795">
        <f>IF(Table1[[#This Row],[SpreadActual]]&lt;Table1[[#This Row],[SpreadFavorite]],1,0)</f>
        <v>1</v>
      </c>
      <c r="Q795" t="s">
        <v>41</v>
      </c>
      <c r="R795" t="b">
        <v>0</v>
      </c>
      <c r="S795">
        <v>62</v>
      </c>
      <c r="T795">
        <v>10</v>
      </c>
      <c r="U795">
        <v>83</v>
      </c>
    </row>
    <row r="796" spans="1:22" x14ac:dyDescent="0.2">
      <c r="A796" s="1">
        <v>25866</v>
      </c>
      <c r="B796">
        <v>1970</v>
      </c>
      <c r="C796">
        <f>_xlfn.MAXIFS(Table1[ScheduleWeekWritten],Table1[ScheduleSeason],Table1[[#This Row],[ScheduleSeason]])</f>
        <v>14</v>
      </c>
      <c r="D796">
        <v>6</v>
      </c>
      <c r="E796" cm="1">
        <f t="array" ref="E796">_xlfn.XLOOKUP(Table1[[#This Row],[ScheduleWeekWritten]],Table3[Game],100+Table3[Increase],Table1[[#This Row],[ScheduleWeekWritten]])</f>
        <v>6</v>
      </c>
      <c r="F796" t="b">
        <v>0</v>
      </c>
      <c r="G796" t="s">
        <v>34</v>
      </c>
      <c r="H796">
        <v>27</v>
      </c>
      <c r="I796">
        <v>3</v>
      </c>
      <c r="J796" t="s">
        <v>37</v>
      </c>
      <c r="K796" t="s">
        <v>72</v>
      </c>
      <c r="L796" t="str">
        <f>_xlfn.XLOOKUP(Table1[[#This Row],[TeamFavoriteID]],Table2[team_id],Table2[team_name],_xlfn.XLOOKUP(Table1[[#This Row],[TeamFavoriteID]],Table2[team_id_pfr],Table2[team_name],"Even"))</f>
        <v>Baltimore Colts</v>
      </c>
      <c r="M796">
        <v>-12.5</v>
      </c>
      <c r="N796">
        <f>IF(Table1[[#This Row],[TeamFavorite]]=Table1[[#This Row],[TeamHome]],Table1[[#This Row],[ScoreAway]]-Table1[[#This Row],[ScoreHome]],Table1[[#This Row],[ScoreHome]]-Table1[[#This Row],[ScoreAway]])</f>
        <v>-24</v>
      </c>
      <c r="O796">
        <f>IF(Table1[[#This Row],[SpreadActual]]&lt;Table1[[#This Row],[SpreadFavorite]],1,0)</f>
        <v>1</v>
      </c>
      <c r="Q796" t="s">
        <v>80</v>
      </c>
      <c r="R796" t="b">
        <v>0</v>
      </c>
      <c r="S796">
        <v>61</v>
      </c>
      <c r="T796">
        <v>6</v>
      </c>
      <c r="U796">
        <v>71</v>
      </c>
    </row>
    <row r="797" spans="1:22" x14ac:dyDescent="0.2">
      <c r="A797" s="1">
        <v>25866</v>
      </c>
      <c r="B797">
        <v>1970</v>
      </c>
      <c r="C797">
        <f>_xlfn.MAXIFS(Table1[ScheduleWeekWritten],Table1[ScheduleSeason],Table1[[#This Row],[ScheduleSeason]])</f>
        <v>14</v>
      </c>
      <c r="D797">
        <v>6</v>
      </c>
      <c r="E797" cm="1">
        <f t="array" ref="E797">_xlfn.XLOOKUP(Table1[[#This Row],[ScheduleWeekWritten]],Table3[Game],100+Table3[Increase],Table1[[#This Row],[ScheduleWeekWritten]])</f>
        <v>6</v>
      </c>
      <c r="F797" t="b">
        <v>0</v>
      </c>
      <c r="G797" t="s">
        <v>46</v>
      </c>
      <c r="H797">
        <v>10</v>
      </c>
      <c r="I797">
        <v>16</v>
      </c>
      <c r="J797" t="s">
        <v>45</v>
      </c>
      <c r="K797" t="s">
        <v>79</v>
      </c>
      <c r="L797" t="str">
        <f>_xlfn.XLOOKUP(Table1[[#This Row],[TeamFavoriteID]],Table2[team_id],Table2[team_name],_xlfn.XLOOKUP(Table1[[#This Row],[TeamFavoriteID]],Table2[team_id_pfr],Table2[team_name],"Even"))</f>
        <v>Detroit Lions</v>
      </c>
      <c r="M797">
        <v>-12</v>
      </c>
      <c r="N797">
        <f>IF(Table1[[#This Row],[TeamFavorite]]=Table1[[#This Row],[TeamHome]],Table1[[#This Row],[ScoreAway]]-Table1[[#This Row],[ScoreHome]],Table1[[#This Row],[ScoreHome]]-Table1[[#This Row],[ScoreAway]])</f>
        <v>-6</v>
      </c>
      <c r="O797">
        <f>IF(Table1[[#This Row],[SpreadActual]]&lt;Table1[[#This Row],[SpreadFavorite]],1,0)</f>
        <v>0</v>
      </c>
      <c r="Q797" t="s">
        <v>86</v>
      </c>
      <c r="R797" t="b">
        <v>0</v>
      </c>
      <c r="S797">
        <v>59</v>
      </c>
      <c r="T797">
        <v>9</v>
      </c>
      <c r="U797">
        <v>70</v>
      </c>
    </row>
    <row r="798" spans="1:22" x14ac:dyDescent="0.2">
      <c r="A798" s="1">
        <v>25866</v>
      </c>
      <c r="B798">
        <v>1970</v>
      </c>
      <c r="C798">
        <f>_xlfn.MAXIFS(Table1[ScheduleWeekWritten],Table1[ScheduleSeason],Table1[[#This Row],[ScheduleSeason]])</f>
        <v>14</v>
      </c>
      <c r="D798">
        <v>6</v>
      </c>
      <c r="E798" cm="1">
        <f t="array" ref="E798">_xlfn.XLOOKUP(Table1[[#This Row],[ScheduleWeekWritten]],Table3[Game],100+Table3[Increase],Table1[[#This Row],[ScheduleWeekWritten]])</f>
        <v>6</v>
      </c>
      <c r="F798" t="b">
        <v>0</v>
      </c>
      <c r="G798" t="s">
        <v>33</v>
      </c>
      <c r="H798">
        <v>30</v>
      </c>
      <c r="I798">
        <v>17</v>
      </c>
      <c r="J798" t="s">
        <v>58</v>
      </c>
      <c r="K798" t="s">
        <v>35</v>
      </c>
      <c r="L798" t="str">
        <f>_xlfn.XLOOKUP(Table1[[#This Row],[TeamFavoriteID]],Table2[team_id],Table2[team_name],_xlfn.XLOOKUP(Table1[[#This Row],[TeamFavoriteID]],Table2[team_id_pfr],Table2[team_name],"Even"))</f>
        <v>Green Bay Packers</v>
      </c>
      <c r="M798">
        <v>-12</v>
      </c>
      <c r="N798">
        <f>IF(Table1[[#This Row],[TeamFavorite]]=Table1[[#This Row],[TeamHome]],Table1[[#This Row],[ScoreAway]]-Table1[[#This Row],[ScoreHome]],Table1[[#This Row],[ScoreHome]]-Table1[[#This Row],[ScoreAway]])</f>
        <v>-13</v>
      </c>
      <c r="O798">
        <f>IF(Table1[[#This Row],[SpreadActual]]&lt;Table1[[#This Row],[SpreadFavorite]],1,0)</f>
        <v>1</v>
      </c>
      <c r="Q798" t="s">
        <v>36</v>
      </c>
      <c r="R798" t="b">
        <v>0</v>
      </c>
      <c r="S798">
        <v>54</v>
      </c>
      <c r="T798">
        <v>10</v>
      </c>
      <c r="U798">
        <v>87</v>
      </c>
    </row>
    <row r="799" spans="1:22" x14ac:dyDescent="0.2">
      <c r="A799" s="1">
        <v>25866</v>
      </c>
      <c r="B799">
        <v>1970</v>
      </c>
      <c r="C799">
        <f>_xlfn.MAXIFS(Table1[ScheduleWeekWritten],Table1[ScheduleSeason],Table1[[#This Row],[ScheduleSeason]])</f>
        <v>14</v>
      </c>
      <c r="D799">
        <v>6</v>
      </c>
      <c r="E799" cm="1">
        <f t="array" ref="E799">_xlfn.XLOOKUP(Table1[[#This Row],[ScheduleWeekWritten]],Table3[Game],100+Table3[Increase],Table1[[#This Row],[ScheduleWeekWritten]])</f>
        <v>6</v>
      </c>
      <c r="F799" t="b">
        <v>0</v>
      </c>
      <c r="G799" t="s">
        <v>42</v>
      </c>
      <c r="H799">
        <v>16</v>
      </c>
      <c r="I799">
        <v>27</v>
      </c>
      <c r="J799" t="s">
        <v>67</v>
      </c>
      <c r="K799" t="s">
        <v>75</v>
      </c>
      <c r="L799" t="str">
        <f>_xlfn.XLOOKUP(Table1[[#This Row],[TeamFavoriteID]],Table2[team_id],Table2[team_name],_xlfn.XLOOKUP(Table1[[#This Row],[TeamFavoriteID]],Table2[team_id_pfr],Table2[team_name],"Even"))</f>
        <v>Kansas City Chiefs</v>
      </c>
      <c r="M799">
        <v>-10</v>
      </c>
      <c r="N799">
        <f>IF(Table1[[#This Row],[TeamFavorite]]=Table1[[#This Row],[TeamHome]],Table1[[#This Row],[ScoreAway]]-Table1[[#This Row],[ScoreHome]],Table1[[#This Row],[ScoreHome]]-Table1[[#This Row],[ScoreAway]])</f>
        <v>11</v>
      </c>
      <c r="O799">
        <f>IF(Table1[[#This Row],[SpreadActual]]&lt;Table1[[#This Row],[SpreadFavorite]],1,0)</f>
        <v>0</v>
      </c>
      <c r="Q799" t="s">
        <v>83</v>
      </c>
      <c r="R799" t="b">
        <v>0</v>
      </c>
      <c r="S799">
        <v>64</v>
      </c>
      <c r="T799">
        <v>12</v>
      </c>
      <c r="U799">
        <v>78</v>
      </c>
    </row>
    <row r="800" spans="1:22" x14ac:dyDescent="0.2">
      <c r="A800" s="1">
        <v>25866</v>
      </c>
      <c r="B800">
        <v>1970</v>
      </c>
      <c r="C800">
        <f>_xlfn.MAXIFS(Table1[ScheduleWeekWritten],Table1[ScheduleSeason],Table1[[#This Row],[ScheduleSeason]])</f>
        <v>14</v>
      </c>
      <c r="D800">
        <v>6</v>
      </c>
      <c r="E800" cm="1">
        <f t="array" ref="E800">_xlfn.XLOOKUP(Table1[[#This Row],[ScheduleWeekWritten]],Table3[Game],100+Table3[Increase],Table1[[#This Row],[ScheduleWeekWritten]])</f>
        <v>6</v>
      </c>
      <c r="F800" t="b">
        <v>0</v>
      </c>
      <c r="G800" t="s">
        <v>19</v>
      </c>
      <c r="H800">
        <v>0</v>
      </c>
      <c r="I800">
        <v>28</v>
      </c>
      <c r="J800" t="s">
        <v>62</v>
      </c>
      <c r="K800" t="s">
        <v>91</v>
      </c>
      <c r="L800" t="str">
        <f>_xlfn.XLOOKUP(Table1[[#This Row],[TeamFavoriteID]],Table2[team_id],Table2[team_name],_xlfn.XLOOKUP(Table1[[#This Row],[TeamFavoriteID]],Table2[team_id_pfr],Table2[team_name],"Even"))</f>
        <v>Miami Dolphins</v>
      </c>
      <c r="M800">
        <v>-3</v>
      </c>
      <c r="N800">
        <f>IF(Table1[[#This Row],[TeamFavorite]]=Table1[[#This Row],[TeamHome]],Table1[[#This Row],[ScoreAway]]-Table1[[#This Row],[ScoreHome]],Table1[[#This Row],[ScoreHome]]-Table1[[#This Row],[ScoreAway]])</f>
        <v>28</v>
      </c>
      <c r="O800">
        <f>IF(Table1[[#This Row],[SpreadActual]]&lt;Table1[[#This Row],[SpreadFavorite]],1,0)</f>
        <v>0</v>
      </c>
      <c r="Q800" t="s">
        <v>22</v>
      </c>
      <c r="R800" t="b">
        <v>0</v>
      </c>
      <c r="S800">
        <v>77</v>
      </c>
      <c r="T800">
        <v>6</v>
      </c>
      <c r="U800">
        <v>75</v>
      </c>
    </row>
    <row r="801" spans="1:21" x14ac:dyDescent="0.2">
      <c r="A801" s="1">
        <v>25866</v>
      </c>
      <c r="B801">
        <v>1970</v>
      </c>
      <c r="C801">
        <f>_xlfn.MAXIFS(Table1[ScheduleWeekWritten],Table1[ScheduleSeason],Table1[[#This Row],[ScheduleSeason]])</f>
        <v>14</v>
      </c>
      <c r="D801">
        <v>6</v>
      </c>
      <c r="E801" cm="1">
        <f t="array" ref="E801">_xlfn.XLOOKUP(Table1[[#This Row],[ScheduleWeekWritten]],Table3[Game],100+Table3[Increase],Table1[[#This Row],[ScheduleWeekWritten]])</f>
        <v>6</v>
      </c>
      <c r="F801" t="b">
        <v>0</v>
      </c>
      <c r="G801" t="s">
        <v>50</v>
      </c>
      <c r="H801">
        <v>35</v>
      </c>
      <c r="I801">
        <v>17</v>
      </c>
      <c r="J801" t="s">
        <v>57</v>
      </c>
      <c r="K801" t="s">
        <v>59</v>
      </c>
      <c r="L801" t="str">
        <f>_xlfn.XLOOKUP(Table1[[#This Row],[TeamFavoriteID]],Table2[team_id],Table2[team_name],_xlfn.XLOOKUP(Table1[[#This Row],[TeamFavoriteID]],Table2[team_id_pfr],Table2[team_name],"Even"))</f>
        <v>Arizona Cardinals</v>
      </c>
      <c r="M801">
        <v>-4</v>
      </c>
      <c r="N801">
        <f>IF(Table1[[#This Row],[TeamFavorite]]=Table1[[#This Row],[TeamHome]],Table1[[#This Row],[ScoreAway]]-Table1[[#This Row],[ScoreHome]],Table1[[#This Row],[ScoreHome]]-Table1[[#This Row],[ScoreAway]])</f>
        <v>18</v>
      </c>
      <c r="O801">
        <f>IF(Table1[[#This Row],[SpreadActual]]&lt;Table1[[#This Row],[SpreadFavorite]],1,0)</f>
        <v>0</v>
      </c>
      <c r="Q801" t="s">
        <v>84</v>
      </c>
      <c r="R801" t="b">
        <v>0</v>
      </c>
      <c r="S801">
        <v>59</v>
      </c>
      <c r="T801">
        <v>11</v>
      </c>
      <c r="U801">
        <v>76</v>
      </c>
    </row>
    <row r="802" spans="1:21" x14ac:dyDescent="0.2">
      <c r="A802" s="1">
        <v>25866</v>
      </c>
      <c r="B802">
        <v>1970</v>
      </c>
      <c r="C802">
        <f>_xlfn.MAXIFS(Table1[ScheduleWeekWritten],Table1[ScheduleSeason],Table1[[#This Row],[ScheduleSeason]])</f>
        <v>14</v>
      </c>
      <c r="D802">
        <v>6</v>
      </c>
      <c r="E802" cm="1">
        <f t="array" ref="E802">_xlfn.XLOOKUP(Table1[[#This Row],[ScheduleWeekWritten]],Table3[Game],100+Table3[Increase],Table1[[#This Row],[ScheduleWeekWritten]])</f>
        <v>6</v>
      </c>
      <c r="F802" t="b">
        <v>0</v>
      </c>
      <c r="G802" t="s">
        <v>31</v>
      </c>
      <c r="H802">
        <v>6</v>
      </c>
      <c r="I802">
        <v>10</v>
      </c>
      <c r="J802" t="s">
        <v>28</v>
      </c>
      <c r="K802" t="s">
        <v>32</v>
      </c>
      <c r="L802" t="str">
        <f>_xlfn.XLOOKUP(Table1[[#This Row],[TeamFavoriteID]],Table2[team_id],Table2[team_name],_xlfn.XLOOKUP(Table1[[#This Row],[TeamFavoriteID]],Table2[team_id_pfr],Table2[team_name],"Even"))</f>
        <v>New York Jets</v>
      </c>
      <c r="M802">
        <v>-6.5</v>
      </c>
      <c r="N802">
        <f>IF(Table1[[#This Row],[TeamFavorite]]=Table1[[#This Row],[TeamHome]],Table1[[#This Row],[ScoreAway]]-Table1[[#This Row],[ScoreHome]],Table1[[#This Row],[ScoreHome]]-Table1[[#This Row],[ScoreAway]])</f>
        <v>4</v>
      </c>
      <c r="O802">
        <f>IF(Table1[[#This Row],[SpreadActual]]&lt;Table1[[#This Row],[SpreadFavorite]],1,0)</f>
        <v>0</v>
      </c>
      <c r="Q802" t="s">
        <v>74</v>
      </c>
      <c r="R802" t="b">
        <v>0</v>
      </c>
      <c r="S802">
        <v>59</v>
      </c>
      <c r="T802">
        <v>11</v>
      </c>
      <c r="U802">
        <v>76</v>
      </c>
    </row>
    <row r="803" spans="1:21" x14ac:dyDescent="0.2">
      <c r="A803" s="1">
        <v>25866</v>
      </c>
      <c r="B803">
        <v>1970</v>
      </c>
      <c r="C803">
        <f>_xlfn.MAXIFS(Table1[ScheduleWeekWritten],Table1[ScheduleSeason],Table1[[#This Row],[ScheduleSeason]])</f>
        <v>14</v>
      </c>
      <c r="D803">
        <v>6</v>
      </c>
      <c r="E803" cm="1">
        <f t="array" ref="E803">_xlfn.XLOOKUP(Table1[[#This Row],[ScheduleWeekWritten]],Table3[Game],100+Table3[Increase],Table1[[#This Row],[ScheduleWeekWritten]])</f>
        <v>6</v>
      </c>
      <c r="F803" t="b">
        <v>0</v>
      </c>
      <c r="G803" t="s">
        <v>20</v>
      </c>
      <c r="H803">
        <v>31</v>
      </c>
      <c r="I803">
        <v>14</v>
      </c>
      <c r="J803" t="s">
        <v>49</v>
      </c>
      <c r="K803" t="s">
        <v>21</v>
      </c>
      <c r="L803" t="str">
        <f>_xlfn.XLOOKUP(Table1[[#This Row],[TeamFavoriteID]],Table2[team_id],Table2[team_name],_xlfn.XLOOKUP(Table1[[#This Row],[TeamFavoriteID]],Table2[team_id_pfr],Table2[team_name],"Even"))</f>
        <v>Las Vegas Raiders</v>
      </c>
      <c r="M803">
        <v>-10</v>
      </c>
      <c r="N803">
        <f>IF(Table1[[#This Row],[TeamFavorite]]=Table1[[#This Row],[TeamHome]],Table1[[#This Row],[ScoreAway]]-Table1[[#This Row],[ScoreHome]],Table1[[#This Row],[ScoreHome]]-Table1[[#This Row],[ScoreAway]])</f>
        <v>17</v>
      </c>
      <c r="O803">
        <f>IF(Table1[[#This Row],[SpreadActual]]&lt;Table1[[#This Row],[SpreadFavorite]],1,0)</f>
        <v>0</v>
      </c>
      <c r="Q803" t="s">
        <v>76</v>
      </c>
      <c r="R803" t="b">
        <v>0</v>
      </c>
      <c r="S803">
        <v>55</v>
      </c>
      <c r="T803">
        <v>8</v>
      </c>
      <c r="U803">
        <v>71</v>
      </c>
    </row>
    <row r="804" spans="1:21" x14ac:dyDescent="0.2">
      <c r="A804" s="1">
        <v>25866</v>
      </c>
      <c r="B804">
        <v>1970</v>
      </c>
      <c r="C804">
        <f>_xlfn.MAXIFS(Table1[ScheduleWeekWritten],Table1[ScheduleSeason],Table1[[#This Row],[ScheduleSeason]])</f>
        <v>14</v>
      </c>
      <c r="D804">
        <v>6</v>
      </c>
      <c r="E804" cm="1">
        <f t="array" ref="E804">_xlfn.XLOOKUP(Table1[[#This Row],[ScheduleWeekWritten]],Table3[Game],100+Table3[Increase],Table1[[#This Row],[ScheduleWeekWritten]])</f>
        <v>6</v>
      </c>
      <c r="F804" t="b">
        <v>0</v>
      </c>
      <c r="G804" t="s">
        <v>27</v>
      </c>
      <c r="H804">
        <v>31</v>
      </c>
      <c r="I804">
        <v>31</v>
      </c>
      <c r="J804" t="s">
        <v>23</v>
      </c>
      <c r="K804" t="s">
        <v>29</v>
      </c>
      <c r="L804" t="str">
        <f>_xlfn.XLOOKUP(Table1[[#This Row],[TeamFavoriteID]],Table2[team_id],Table2[team_name],_xlfn.XLOOKUP(Table1[[#This Row],[TeamFavoriteID]],Table2[team_id_pfr],Table2[team_name],"Even"))</f>
        <v>Los Angeles Chargers</v>
      </c>
      <c r="M804">
        <v>-7.5</v>
      </c>
      <c r="N804">
        <f>IF(Table1[[#This Row],[TeamFavorite]]=Table1[[#This Row],[TeamHome]],Table1[[#This Row],[ScoreAway]]-Table1[[#This Row],[ScoreHome]],Table1[[#This Row],[ScoreHome]]-Table1[[#This Row],[ScoreAway]])</f>
        <v>0</v>
      </c>
      <c r="O804">
        <f>IF(Table1[[#This Row],[SpreadActual]]&lt;Table1[[#This Row],[SpreadFavorite]],1,0)</f>
        <v>0</v>
      </c>
      <c r="Q804" t="s">
        <v>94</v>
      </c>
      <c r="R804" t="b">
        <v>0</v>
      </c>
      <c r="S804">
        <v>63</v>
      </c>
      <c r="T804">
        <v>10</v>
      </c>
      <c r="U804">
        <v>67</v>
      </c>
    </row>
    <row r="805" spans="1:21" x14ac:dyDescent="0.2">
      <c r="A805" s="1">
        <v>25866</v>
      </c>
      <c r="B805">
        <v>1970</v>
      </c>
      <c r="C805">
        <f>_xlfn.MAXIFS(Table1[ScheduleWeekWritten],Table1[ScheduleSeason],Table1[[#This Row],[ScheduleSeason]])</f>
        <v>14</v>
      </c>
      <c r="D805">
        <v>6</v>
      </c>
      <c r="E805" cm="1">
        <f t="array" ref="E805">_xlfn.XLOOKUP(Table1[[#This Row],[ScheduleWeekWritten]],Table3[Game],100+Table3[Increase],Table1[[#This Row],[ScheduleWeekWritten]])</f>
        <v>6</v>
      </c>
      <c r="F805" t="b">
        <v>0</v>
      </c>
      <c r="G805" t="s">
        <v>53</v>
      </c>
      <c r="H805">
        <v>19</v>
      </c>
      <c r="I805">
        <v>14</v>
      </c>
      <c r="J805" t="s">
        <v>24</v>
      </c>
      <c r="K805" t="s">
        <v>87</v>
      </c>
      <c r="L805" t="str">
        <f>_xlfn.XLOOKUP(Table1[[#This Row],[TeamFavoriteID]],Table2[team_id],Table2[team_name],_xlfn.XLOOKUP(Table1[[#This Row],[TeamFavoriteID]],Table2[team_id_pfr],Table2[team_name],"Even"))</f>
        <v>San Francisco 49ers</v>
      </c>
      <c r="M805">
        <v>-6.5</v>
      </c>
      <c r="N805">
        <f>IF(Table1[[#This Row],[TeamFavorite]]=Table1[[#This Row],[TeamHome]],Table1[[#This Row],[ScoreAway]]-Table1[[#This Row],[ScoreHome]],Table1[[#This Row],[ScoreHome]]-Table1[[#This Row],[ScoreAway]])</f>
        <v>-5</v>
      </c>
      <c r="O805">
        <f>IF(Table1[[#This Row],[SpreadActual]]&lt;Table1[[#This Row],[SpreadFavorite]],1,0)</f>
        <v>0</v>
      </c>
      <c r="Q805" t="s">
        <v>56</v>
      </c>
      <c r="R805" t="b">
        <v>0</v>
      </c>
      <c r="S805">
        <v>56</v>
      </c>
      <c r="T805">
        <v>13</v>
      </c>
      <c r="U805">
        <v>68</v>
      </c>
    </row>
    <row r="806" spans="1:21" x14ac:dyDescent="0.2">
      <c r="A806" s="1">
        <v>25866</v>
      </c>
      <c r="B806">
        <v>1970</v>
      </c>
      <c r="C806">
        <f>_xlfn.MAXIFS(Table1[ScheduleWeekWritten],Table1[ScheduleSeason],Table1[[#This Row],[ScheduleSeason]])</f>
        <v>14</v>
      </c>
      <c r="D806">
        <v>6</v>
      </c>
      <c r="E806" cm="1">
        <f t="array" ref="E806">_xlfn.XLOOKUP(Table1[[#This Row],[ScheduleWeekWritten]],Table3[Game],100+Table3[Increase],Table1[[#This Row],[ScheduleWeekWritten]])</f>
        <v>6</v>
      </c>
      <c r="F806" t="b">
        <v>0</v>
      </c>
      <c r="G806" t="s">
        <v>61</v>
      </c>
      <c r="H806">
        <v>20</v>
      </c>
      <c r="I806">
        <v>0</v>
      </c>
      <c r="J806" t="s">
        <v>101</v>
      </c>
      <c r="K806" t="s">
        <v>85</v>
      </c>
      <c r="L806" t="str">
        <f>_xlfn.XLOOKUP(Table1[[#This Row],[TeamFavoriteID]],Table2[team_id],Table2[team_name],_xlfn.XLOOKUP(Table1[[#This Row],[TeamFavoriteID]],Table2[team_id_pfr],Table2[team_name],"Even"))</f>
        <v>Washington Commanders</v>
      </c>
      <c r="M806">
        <v>-7</v>
      </c>
      <c r="N806">
        <f>IF(Table1[[#This Row],[TeamFavorite]]=Table1[[#This Row],[TeamHome]],Table1[[#This Row],[ScoreAway]]-Table1[[#This Row],[ScoreHome]],Table1[[#This Row],[ScoreHome]]-Table1[[#This Row],[ScoreAway]])</f>
        <v>20</v>
      </c>
      <c r="O806">
        <f>IF(Table1[[#This Row],[SpreadActual]]&lt;Table1[[#This Row],[SpreadFavorite]],1,0)</f>
        <v>0</v>
      </c>
      <c r="Q806" t="s">
        <v>64</v>
      </c>
      <c r="R806" t="b">
        <v>0</v>
      </c>
      <c r="S806">
        <v>52</v>
      </c>
      <c r="T806">
        <v>4</v>
      </c>
      <c r="U806">
        <v>93</v>
      </c>
    </row>
    <row r="807" spans="1:21" x14ac:dyDescent="0.2">
      <c r="A807" s="1">
        <v>25867</v>
      </c>
      <c r="B807">
        <v>1970</v>
      </c>
      <c r="C807">
        <f>_xlfn.MAXIFS(Table1[ScheduleWeekWritten],Table1[ScheduleSeason],Table1[[#This Row],[ScheduleSeason]])</f>
        <v>14</v>
      </c>
      <c r="D807">
        <v>6</v>
      </c>
      <c r="E807" cm="1">
        <f t="array" ref="E807">_xlfn.XLOOKUP(Table1[[#This Row],[ScheduleWeekWritten]],Table3[Game],100+Table3[Increase],Table1[[#This Row],[ScheduleWeekWritten]])</f>
        <v>6</v>
      </c>
      <c r="F807" t="b">
        <v>0</v>
      </c>
      <c r="G807" t="s">
        <v>54</v>
      </c>
      <c r="H807">
        <v>13</v>
      </c>
      <c r="I807">
        <v>3</v>
      </c>
      <c r="J807" t="s">
        <v>39</v>
      </c>
      <c r="K807" t="s">
        <v>55</v>
      </c>
      <c r="L807" t="str">
        <f>_xlfn.XLOOKUP(Table1[[#This Row],[TeamFavoriteID]],Table2[team_id],Table2[team_name],_xlfn.XLOOKUP(Table1[[#This Row],[TeamFavoriteID]],Table2[team_id_pfr],Table2[team_name],"Even"))</f>
        <v>Minnesota Vikings</v>
      </c>
      <c r="M807">
        <v>-3.5</v>
      </c>
      <c r="N807">
        <f>IF(Table1[[#This Row],[TeamFavorite]]=Table1[[#This Row],[TeamHome]],Table1[[#This Row],[ScoreAway]]-Table1[[#This Row],[ScoreHome]],Table1[[#This Row],[ScoreHome]]-Table1[[#This Row],[ScoreAway]])</f>
        <v>-10</v>
      </c>
      <c r="O807">
        <f>IF(Table1[[#This Row],[SpreadActual]]&lt;Table1[[#This Row],[SpreadFavorite]],1,0)</f>
        <v>1</v>
      </c>
      <c r="Q807" t="s">
        <v>73</v>
      </c>
      <c r="R807" t="b">
        <v>0</v>
      </c>
      <c r="S807">
        <v>51</v>
      </c>
      <c r="T807">
        <v>11</v>
      </c>
      <c r="U807">
        <v>79</v>
      </c>
    </row>
    <row r="808" spans="1:21" x14ac:dyDescent="0.2">
      <c r="A808" s="1">
        <v>25873</v>
      </c>
      <c r="B808">
        <v>1970</v>
      </c>
      <c r="C808">
        <f>_xlfn.MAXIFS(Table1[ScheduleWeekWritten],Table1[ScheduleSeason],Table1[[#This Row],[ScheduleSeason]])</f>
        <v>14</v>
      </c>
      <c r="D808">
        <v>7</v>
      </c>
      <c r="E808" cm="1">
        <f t="array" ref="E808">_xlfn.XLOOKUP(Table1[[#This Row],[ScheduleWeekWritten]],Table3[Game],100+Table3[Increase],Table1[[#This Row],[ScheduleWeekWritten]])</f>
        <v>7</v>
      </c>
      <c r="F808" t="b">
        <v>0</v>
      </c>
      <c r="G808" t="s">
        <v>38</v>
      </c>
      <c r="H808">
        <v>14</v>
      </c>
      <c r="I808">
        <v>23</v>
      </c>
      <c r="J808" t="s">
        <v>46</v>
      </c>
      <c r="K808" t="s">
        <v>109</v>
      </c>
      <c r="L808" t="str">
        <f>_xlfn.XLOOKUP(Table1[[#This Row],[TeamFavoriteID]],Table2[team_id],Table2[team_name],_xlfn.XLOOKUP(Table1[[#This Row],[TeamFavoriteID]],Table2[team_id_pfr],Table2[team_name],"Even"))</f>
        <v>Atlanta Falcons</v>
      </c>
      <c r="M808">
        <v>-7.5</v>
      </c>
      <c r="N808">
        <f>IF(Table1[[#This Row],[TeamFavorite]]=Table1[[#This Row],[TeamHome]],Table1[[#This Row],[ScoreAway]]-Table1[[#This Row],[ScoreHome]],Table1[[#This Row],[ScoreHome]]-Table1[[#This Row],[ScoreAway]])</f>
        <v>9</v>
      </c>
      <c r="O808">
        <f>IF(Table1[[#This Row],[SpreadActual]]&lt;Table1[[#This Row],[SpreadFavorite]],1,0)</f>
        <v>0</v>
      </c>
      <c r="Q808" t="s">
        <v>41</v>
      </c>
      <c r="R808" t="b">
        <v>0</v>
      </c>
      <c r="S808">
        <v>62</v>
      </c>
      <c r="T808">
        <v>7</v>
      </c>
      <c r="U808">
        <v>75</v>
      </c>
    </row>
    <row r="809" spans="1:21" x14ac:dyDescent="0.2">
      <c r="A809" s="1">
        <v>25873</v>
      </c>
      <c r="B809">
        <v>1970</v>
      </c>
      <c r="C809">
        <f>_xlfn.MAXIFS(Table1[ScheduleWeekWritten],Table1[ScheduleSeason],Table1[[#This Row],[ScheduleSeason]])</f>
        <v>14</v>
      </c>
      <c r="D809">
        <v>7</v>
      </c>
      <c r="E809" cm="1">
        <f t="array" ref="E809">_xlfn.XLOOKUP(Table1[[#This Row],[ScheduleWeekWritten]],Table3[Game],100+Table3[Increase],Table1[[#This Row],[ScheduleWeekWritten]])</f>
        <v>7</v>
      </c>
      <c r="F809" t="b">
        <v>0</v>
      </c>
      <c r="G809" t="s">
        <v>34</v>
      </c>
      <c r="H809">
        <v>35</v>
      </c>
      <c r="I809">
        <v>0</v>
      </c>
      <c r="J809" t="s">
        <v>19</v>
      </c>
      <c r="K809" t="s">
        <v>72</v>
      </c>
      <c r="L809" t="str">
        <f>_xlfn.XLOOKUP(Table1[[#This Row],[TeamFavoriteID]],Table2[team_id],Table2[team_name],_xlfn.XLOOKUP(Table1[[#This Row],[TeamFavoriteID]],Table2[team_id_pfr],Table2[team_name],"Even"))</f>
        <v>Baltimore Colts</v>
      </c>
      <c r="M809">
        <v>-6.5</v>
      </c>
      <c r="N809">
        <f>IF(Table1[[#This Row],[TeamFavorite]]=Table1[[#This Row],[TeamHome]],Table1[[#This Row],[ScoreAway]]-Table1[[#This Row],[ScoreHome]],Table1[[#This Row],[ScoreHome]]-Table1[[#This Row],[ScoreAway]])</f>
        <v>-35</v>
      </c>
      <c r="O809">
        <f>IF(Table1[[#This Row],[SpreadActual]]&lt;Table1[[#This Row],[SpreadFavorite]],1,0)</f>
        <v>1</v>
      </c>
      <c r="Q809" t="s">
        <v>80</v>
      </c>
      <c r="R809" t="b">
        <v>0</v>
      </c>
      <c r="S809">
        <v>58</v>
      </c>
      <c r="T809">
        <v>8</v>
      </c>
      <c r="U809">
        <v>70</v>
      </c>
    </row>
    <row r="810" spans="1:21" x14ac:dyDescent="0.2">
      <c r="A810" s="1">
        <v>25873</v>
      </c>
      <c r="B810">
        <v>1970</v>
      </c>
      <c r="C810">
        <f>_xlfn.MAXIFS(Table1[ScheduleWeekWritten],Table1[ScheduleSeason],Table1[[#This Row],[ScheduleSeason]])</f>
        <v>14</v>
      </c>
      <c r="D810">
        <v>7</v>
      </c>
      <c r="E810" cm="1">
        <f t="array" ref="E810">_xlfn.XLOOKUP(Table1[[#This Row],[ScheduleWeekWritten]],Table3[Game],100+Table3[Increase],Table1[[#This Row],[ScheduleWeekWritten]])</f>
        <v>7</v>
      </c>
      <c r="F810" t="b">
        <v>0</v>
      </c>
      <c r="G810" t="s">
        <v>37</v>
      </c>
      <c r="H810">
        <v>10</v>
      </c>
      <c r="I810">
        <v>45</v>
      </c>
      <c r="J810" t="s">
        <v>28</v>
      </c>
      <c r="K810" t="s">
        <v>70</v>
      </c>
      <c r="L810" t="str">
        <f>_xlfn.XLOOKUP(Table1[[#This Row],[TeamFavoriteID]],Table2[team_id],Table2[team_name],_xlfn.XLOOKUP(Table1[[#This Row],[TeamFavoriteID]],Table2[team_id_pfr],Table2[team_name],"Even"))</f>
        <v>Boston Patriots</v>
      </c>
      <c r="M810">
        <v>-3</v>
      </c>
      <c r="N810">
        <f>IF(Table1[[#This Row],[TeamFavorite]]=Table1[[#This Row],[TeamHome]],Table1[[#This Row],[ScoreAway]]-Table1[[#This Row],[ScoreHome]],Table1[[#This Row],[ScoreHome]]-Table1[[#This Row],[ScoreAway]])</f>
        <v>35</v>
      </c>
      <c r="O810">
        <f>IF(Table1[[#This Row],[SpreadActual]]&lt;Table1[[#This Row],[SpreadFavorite]],1,0)</f>
        <v>0</v>
      </c>
      <c r="Q810" t="s">
        <v>110</v>
      </c>
      <c r="R810" t="b">
        <v>0</v>
      </c>
      <c r="S810">
        <v>48</v>
      </c>
      <c r="T810">
        <v>8</v>
      </c>
      <c r="U810">
        <v>87</v>
      </c>
    </row>
    <row r="811" spans="1:21" x14ac:dyDescent="0.2">
      <c r="A811" s="1">
        <v>25873</v>
      </c>
      <c r="B811">
        <v>1970</v>
      </c>
      <c r="C811">
        <f>_xlfn.MAXIFS(Table1[ScheduleWeekWritten],Table1[ScheduleSeason],Table1[[#This Row],[ScheduleSeason]])</f>
        <v>14</v>
      </c>
      <c r="D811">
        <v>7</v>
      </c>
      <c r="E811" cm="1">
        <f t="array" ref="E811">_xlfn.XLOOKUP(Table1[[#This Row],[ScheduleWeekWritten]],Table3[Game],100+Table3[Increase],Table1[[#This Row],[ScheduleWeekWritten]])</f>
        <v>7</v>
      </c>
      <c r="F811" t="b">
        <v>0</v>
      </c>
      <c r="G811" t="s">
        <v>62</v>
      </c>
      <c r="H811">
        <v>10</v>
      </c>
      <c r="I811">
        <v>27</v>
      </c>
      <c r="J811" t="s">
        <v>27</v>
      </c>
      <c r="K811" t="s">
        <v>63</v>
      </c>
      <c r="L811" t="str">
        <f>_xlfn.XLOOKUP(Table1[[#This Row],[TeamFavoriteID]],Table2[team_id],Table2[team_name],_xlfn.XLOOKUP(Table1[[#This Row],[TeamFavoriteID]],Table2[team_id_pfr],Table2[team_name],"Even"))</f>
        <v>Cleveland Browns</v>
      </c>
      <c r="M811">
        <v>-8</v>
      </c>
      <c r="N811">
        <f>IF(Table1[[#This Row],[TeamFavorite]]=Table1[[#This Row],[TeamHome]],Table1[[#This Row],[ScoreAway]]-Table1[[#This Row],[ScoreHome]],Table1[[#This Row],[ScoreHome]]-Table1[[#This Row],[ScoreAway]])</f>
        <v>17</v>
      </c>
      <c r="O811">
        <f>IF(Table1[[#This Row],[SpreadActual]]&lt;Table1[[#This Row],[SpreadFavorite]],1,0)</f>
        <v>0</v>
      </c>
      <c r="Q811" t="s">
        <v>66</v>
      </c>
      <c r="R811" t="b">
        <v>0</v>
      </c>
      <c r="S811">
        <v>48</v>
      </c>
      <c r="T811">
        <v>6</v>
      </c>
      <c r="U811">
        <v>83</v>
      </c>
    </row>
    <row r="812" spans="1:21" x14ac:dyDescent="0.2">
      <c r="A812" s="1">
        <v>25873</v>
      </c>
      <c r="B812">
        <v>1970</v>
      </c>
      <c r="C812">
        <f>_xlfn.MAXIFS(Table1[ScheduleWeekWritten],Table1[ScheduleSeason],Table1[[#This Row],[ScheduleSeason]])</f>
        <v>14</v>
      </c>
      <c r="D812">
        <v>7</v>
      </c>
      <c r="E812" cm="1">
        <f t="array" ref="E812">_xlfn.XLOOKUP(Table1[[#This Row],[ScheduleWeekWritten]],Table3[Game],100+Table3[Increase],Table1[[#This Row],[ScheduleWeekWritten]])</f>
        <v>7</v>
      </c>
      <c r="F812" t="b">
        <v>0</v>
      </c>
      <c r="G812" t="s">
        <v>67</v>
      </c>
      <c r="H812">
        <v>21</v>
      </c>
      <c r="I812">
        <v>17</v>
      </c>
      <c r="J812" t="s">
        <v>58</v>
      </c>
      <c r="K812" t="s">
        <v>68</v>
      </c>
      <c r="L812" t="str">
        <f>_xlfn.XLOOKUP(Table1[[#This Row],[TeamFavoriteID]],Table2[team_id],Table2[team_name],_xlfn.XLOOKUP(Table1[[#This Row],[TeamFavoriteID]],Table2[team_id_pfr],Table2[team_name],"Even"))</f>
        <v>Dallas Cowboys</v>
      </c>
      <c r="M812">
        <v>-14</v>
      </c>
      <c r="N812">
        <f>IF(Table1[[#This Row],[TeamFavorite]]=Table1[[#This Row],[TeamHome]],Table1[[#This Row],[ScoreAway]]-Table1[[#This Row],[ScoreHome]],Table1[[#This Row],[ScoreHome]]-Table1[[#This Row],[ScoreAway]])</f>
        <v>-4</v>
      </c>
      <c r="O812">
        <f>IF(Table1[[#This Row],[SpreadActual]]&lt;Table1[[#This Row],[SpreadFavorite]],1,0)</f>
        <v>0</v>
      </c>
      <c r="Q812" t="s">
        <v>69</v>
      </c>
      <c r="R812" t="b">
        <v>0</v>
      </c>
      <c r="S812">
        <v>56</v>
      </c>
      <c r="T812">
        <v>10</v>
      </c>
      <c r="U812">
        <v>72</v>
      </c>
    </row>
    <row r="813" spans="1:21" x14ac:dyDescent="0.2">
      <c r="A813" s="1">
        <v>25873</v>
      </c>
      <c r="B813">
        <v>1970</v>
      </c>
      <c r="C813">
        <f>_xlfn.MAXIFS(Table1[ScheduleWeekWritten],Table1[ScheduleSeason],Table1[[#This Row],[ScheduleSeason]])</f>
        <v>14</v>
      </c>
      <c r="D813">
        <v>7</v>
      </c>
      <c r="E813" cm="1">
        <f t="array" ref="E813">_xlfn.XLOOKUP(Table1[[#This Row],[ScheduleWeekWritten]],Table3[Game],100+Table3[Increase],Table1[[#This Row],[ScheduleWeekWritten]])</f>
        <v>7</v>
      </c>
      <c r="F813" t="b">
        <v>0</v>
      </c>
      <c r="G813" t="s">
        <v>24</v>
      </c>
      <c r="H813">
        <v>3</v>
      </c>
      <c r="I813">
        <v>19</v>
      </c>
      <c r="J813" t="s">
        <v>61</v>
      </c>
      <c r="K813" t="s">
        <v>88</v>
      </c>
      <c r="L813" t="str">
        <f>_xlfn.XLOOKUP(Table1[[#This Row],[TeamFavoriteID]],Table2[team_id],Table2[team_name],_xlfn.XLOOKUP(Table1[[#This Row],[TeamFavoriteID]],Table2[team_id_pfr],Table2[team_name],"Even"))</f>
        <v>Denver Broncos</v>
      </c>
      <c r="M813">
        <v>-1.5</v>
      </c>
      <c r="N813">
        <f>IF(Table1[[#This Row],[TeamFavorite]]=Table1[[#This Row],[TeamHome]],Table1[[#This Row],[ScoreAway]]-Table1[[#This Row],[ScoreHome]],Table1[[#This Row],[ScoreHome]]-Table1[[#This Row],[ScoreAway]])</f>
        <v>16</v>
      </c>
      <c r="O813">
        <f>IF(Table1[[#This Row],[SpreadActual]]&lt;Table1[[#This Row],[SpreadFavorite]],1,0)</f>
        <v>0</v>
      </c>
      <c r="Q813" t="s">
        <v>71</v>
      </c>
      <c r="R813" t="b">
        <v>0</v>
      </c>
      <c r="S813">
        <v>36</v>
      </c>
      <c r="T813">
        <v>7</v>
      </c>
      <c r="U813">
        <v>82</v>
      </c>
    </row>
    <row r="814" spans="1:21" x14ac:dyDescent="0.2">
      <c r="A814" s="1">
        <v>25873</v>
      </c>
      <c r="B814">
        <v>1970</v>
      </c>
      <c r="C814">
        <f>_xlfn.MAXIFS(Table1[ScheduleWeekWritten],Table1[ScheduleSeason],Table1[[#This Row],[ScheduleSeason]])</f>
        <v>14</v>
      </c>
      <c r="D814">
        <v>7</v>
      </c>
      <c r="E814" cm="1">
        <f t="array" ref="E814">_xlfn.XLOOKUP(Table1[[#This Row],[ScheduleWeekWritten]],Table3[Game],100+Table3[Increase],Table1[[#This Row],[ScheduleWeekWritten]])</f>
        <v>7</v>
      </c>
      <c r="F814" t="b">
        <v>0</v>
      </c>
      <c r="G814" t="s">
        <v>45</v>
      </c>
      <c r="H814">
        <v>17</v>
      </c>
      <c r="I814">
        <v>30</v>
      </c>
      <c r="J814" t="s">
        <v>54</v>
      </c>
      <c r="K814" t="s">
        <v>79</v>
      </c>
      <c r="L814" t="str">
        <f>_xlfn.XLOOKUP(Table1[[#This Row],[TeamFavoriteID]],Table2[team_id],Table2[team_name],_xlfn.XLOOKUP(Table1[[#This Row],[TeamFavoriteID]],Table2[team_id_pfr],Table2[team_name],"Even"))</f>
        <v>Detroit Lions</v>
      </c>
      <c r="M814">
        <v>-1</v>
      </c>
      <c r="N814">
        <f>IF(Table1[[#This Row],[TeamFavorite]]=Table1[[#This Row],[TeamHome]],Table1[[#This Row],[ScoreAway]]-Table1[[#This Row],[ScoreHome]],Table1[[#This Row],[ScoreHome]]-Table1[[#This Row],[ScoreAway]])</f>
        <v>13</v>
      </c>
      <c r="O814">
        <f>IF(Table1[[#This Row],[SpreadActual]]&lt;Table1[[#This Row],[SpreadFavorite]],1,0)</f>
        <v>0</v>
      </c>
      <c r="Q814" t="s">
        <v>48</v>
      </c>
      <c r="R814" t="b">
        <v>0</v>
      </c>
      <c r="S814">
        <v>47</v>
      </c>
      <c r="T814">
        <v>8</v>
      </c>
      <c r="U814">
        <v>70</v>
      </c>
    </row>
    <row r="815" spans="1:21" x14ac:dyDescent="0.2">
      <c r="A815" s="1">
        <v>25873</v>
      </c>
      <c r="B815">
        <v>1970</v>
      </c>
      <c r="C815">
        <f>_xlfn.MAXIFS(Table1[ScheduleWeekWritten],Table1[ScheduleSeason],Table1[[#This Row],[ScheduleSeason]])</f>
        <v>14</v>
      </c>
      <c r="D815">
        <v>7</v>
      </c>
      <c r="E815" cm="1">
        <f t="array" ref="E815">_xlfn.XLOOKUP(Table1[[#This Row],[ScheduleWeekWritten]],Table3[Game],100+Table3[Increase],Table1[[#This Row],[ScheduleWeekWritten]])</f>
        <v>7</v>
      </c>
      <c r="F815" t="b">
        <v>0</v>
      </c>
      <c r="G815" t="s">
        <v>42</v>
      </c>
      <c r="H815">
        <v>17</v>
      </c>
      <c r="I815">
        <v>17</v>
      </c>
      <c r="J815" t="s">
        <v>20</v>
      </c>
      <c r="K815" t="s">
        <v>75</v>
      </c>
      <c r="L815" t="str">
        <f>_xlfn.XLOOKUP(Table1[[#This Row],[TeamFavoriteID]],Table2[team_id],Table2[team_name],_xlfn.XLOOKUP(Table1[[#This Row],[TeamFavoriteID]],Table2[team_id_pfr],Table2[team_name],"Even"))</f>
        <v>Kansas City Chiefs</v>
      </c>
      <c r="M815">
        <v>-3.5</v>
      </c>
      <c r="N815">
        <f>IF(Table1[[#This Row],[TeamFavorite]]=Table1[[#This Row],[TeamHome]],Table1[[#This Row],[ScoreAway]]-Table1[[#This Row],[ScoreHome]],Table1[[#This Row],[ScoreHome]]-Table1[[#This Row],[ScoreAway]])</f>
        <v>0</v>
      </c>
      <c r="O815">
        <f>IF(Table1[[#This Row],[SpreadActual]]&lt;Table1[[#This Row],[SpreadFavorite]],1,0)</f>
        <v>0</v>
      </c>
      <c r="Q815" t="s">
        <v>83</v>
      </c>
      <c r="R815" t="b">
        <v>0</v>
      </c>
      <c r="S815">
        <v>40</v>
      </c>
      <c r="T815">
        <v>4</v>
      </c>
      <c r="U815">
        <v>66</v>
      </c>
    </row>
    <row r="816" spans="1:21" x14ac:dyDescent="0.2">
      <c r="A816" s="1">
        <v>25873</v>
      </c>
      <c r="B816">
        <v>1970</v>
      </c>
      <c r="C816">
        <f>_xlfn.MAXIFS(Table1[ScheduleWeekWritten],Table1[ScheduleSeason],Table1[[#This Row],[ScheduleSeason]])</f>
        <v>14</v>
      </c>
      <c r="D816">
        <v>7</v>
      </c>
      <c r="E816" cm="1">
        <f t="array" ref="E816">_xlfn.XLOOKUP(Table1[[#This Row],[ScheduleWeekWritten]],Table3[Game],100+Table3[Increase],Table1[[#This Row],[ScheduleWeekWritten]])</f>
        <v>7</v>
      </c>
      <c r="F816" t="b">
        <v>0</v>
      </c>
      <c r="G816" t="s">
        <v>95</v>
      </c>
      <c r="H816">
        <v>17</v>
      </c>
      <c r="I816">
        <v>30</v>
      </c>
      <c r="J816" t="s">
        <v>39</v>
      </c>
      <c r="K816" t="s">
        <v>40</v>
      </c>
      <c r="L816" t="str">
        <f>_xlfn.XLOOKUP(Table1[[#This Row],[TeamFavoriteID]],Table2[team_id],Table2[team_name],_xlfn.XLOOKUP(Table1[[#This Row],[TeamFavoriteID]],Table2[team_id_pfr],Table2[team_name],"Even"))</f>
        <v>Los Angeles Rams</v>
      </c>
      <c r="M816">
        <v>-10.5</v>
      </c>
      <c r="N816">
        <f>IF(Table1[[#This Row],[TeamFavorite]]=Table1[[#This Row],[TeamHome]],Table1[[#This Row],[ScoreAway]]-Table1[[#This Row],[ScoreHome]],Table1[[#This Row],[ScoreHome]]-Table1[[#This Row],[ScoreAway]])</f>
        <v>-13</v>
      </c>
      <c r="O816">
        <f>IF(Table1[[#This Row],[SpreadActual]]&lt;Table1[[#This Row],[SpreadFavorite]],1,0)</f>
        <v>1</v>
      </c>
      <c r="Q816" t="s">
        <v>96</v>
      </c>
      <c r="R816" t="b">
        <v>0</v>
      </c>
      <c r="S816">
        <v>57</v>
      </c>
      <c r="T816">
        <v>2</v>
      </c>
      <c r="U816">
        <v>72</v>
      </c>
    </row>
    <row r="817" spans="1:21" x14ac:dyDescent="0.2">
      <c r="A817" s="1">
        <v>25873</v>
      </c>
      <c r="B817">
        <v>1970</v>
      </c>
      <c r="C817">
        <f>_xlfn.MAXIFS(Table1[ScheduleWeekWritten],Table1[ScheduleSeason],Table1[[#This Row],[ScheduleSeason]])</f>
        <v>14</v>
      </c>
      <c r="D817">
        <v>7</v>
      </c>
      <c r="E817" cm="1">
        <f t="array" ref="E817">_xlfn.XLOOKUP(Table1[[#This Row],[ScheduleWeekWritten]],Table3[Game],100+Table3[Increase],Table1[[#This Row],[ScheduleWeekWritten]])</f>
        <v>7</v>
      </c>
      <c r="F817" t="b">
        <v>0</v>
      </c>
      <c r="G817" t="s">
        <v>31</v>
      </c>
      <c r="H817">
        <v>10</v>
      </c>
      <c r="I817">
        <v>22</v>
      </c>
      <c r="J817" t="s">
        <v>50</v>
      </c>
      <c r="K817" t="s">
        <v>90</v>
      </c>
      <c r="L817" t="str">
        <f>_xlfn.XLOOKUP(Table1[[#This Row],[TeamFavoriteID]],Table2[team_id],Table2[team_name],_xlfn.XLOOKUP(Table1[[#This Row],[TeamFavoriteID]],Table2[team_id_pfr],Table2[team_name],"Even"))</f>
        <v>New York Giants</v>
      </c>
      <c r="M817">
        <v>-8</v>
      </c>
      <c r="N817">
        <f>IF(Table1[[#This Row],[TeamFavorite]]=Table1[[#This Row],[TeamHome]],Table1[[#This Row],[ScoreAway]]-Table1[[#This Row],[ScoreHome]],Table1[[#This Row],[ScoreHome]]-Table1[[#This Row],[ScoreAway]])</f>
        <v>-12</v>
      </c>
      <c r="O817">
        <f>IF(Table1[[#This Row],[SpreadActual]]&lt;Table1[[#This Row],[SpreadFavorite]],1,0)</f>
        <v>1</v>
      </c>
      <c r="Q817" t="s">
        <v>74</v>
      </c>
      <c r="R817" t="b">
        <v>0</v>
      </c>
      <c r="S817">
        <v>53</v>
      </c>
      <c r="T817">
        <v>11</v>
      </c>
      <c r="U817">
        <v>80</v>
      </c>
    </row>
    <row r="818" spans="1:21" x14ac:dyDescent="0.2">
      <c r="A818" s="1">
        <v>25873</v>
      </c>
      <c r="B818">
        <v>1970</v>
      </c>
      <c r="C818">
        <f>_xlfn.MAXIFS(Table1[ScheduleWeekWritten],Table1[ScheduleSeason],Table1[[#This Row],[ScheduleSeason]])</f>
        <v>14</v>
      </c>
      <c r="D818">
        <v>7</v>
      </c>
      <c r="E818" cm="1">
        <f t="array" ref="E818">_xlfn.XLOOKUP(Table1[[#This Row],[ScheduleWeekWritten]],Table3[Game],100+Table3[Increase],Table1[[#This Row],[ScheduleWeekWritten]])</f>
        <v>7</v>
      </c>
      <c r="F818" t="b">
        <v>0</v>
      </c>
      <c r="G818" t="s">
        <v>53</v>
      </c>
      <c r="H818">
        <v>26</v>
      </c>
      <c r="I818">
        <v>10</v>
      </c>
      <c r="J818" t="s">
        <v>33</v>
      </c>
      <c r="K818" t="s">
        <v>87</v>
      </c>
      <c r="L818" t="str">
        <f>_xlfn.XLOOKUP(Table1[[#This Row],[TeamFavoriteID]],Table2[team_id],Table2[team_name],_xlfn.XLOOKUP(Table1[[#This Row],[TeamFavoriteID]],Table2[team_id_pfr],Table2[team_name],"Even"))</f>
        <v>San Francisco 49ers</v>
      </c>
      <c r="M818">
        <v>-3.5</v>
      </c>
      <c r="N818">
        <f>IF(Table1[[#This Row],[TeamFavorite]]=Table1[[#This Row],[TeamHome]],Table1[[#This Row],[ScoreAway]]-Table1[[#This Row],[ScoreHome]],Table1[[#This Row],[ScoreHome]]-Table1[[#This Row],[ScoreAway]])</f>
        <v>-16</v>
      </c>
      <c r="O818">
        <f>IF(Table1[[#This Row],[SpreadActual]]&lt;Table1[[#This Row],[SpreadFavorite]],1,0)</f>
        <v>1</v>
      </c>
      <c r="Q818" t="s">
        <v>56</v>
      </c>
      <c r="R818" t="b">
        <v>0</v>
      </c>
      <c r="S818">
        <v>58</v>
      </c>
      <c r="T818">
        <v>8</v>
      </c>
      <c r="U818">
        <v>74</v>
      </c>
    </row>
    <row r="819" spans="1:21" x14ac:dyDescent="0.2">
      <c r="A819" s="1">
        <v>25873</v>
      </c>
      <c r="B819">
        <v>1970</v>
      </c>
      <c r="C819">
        <f>_xlfn.MAXIFS(Table1[ScheduleWeekWritten],Table1[ScheduleSeason],Table1[[#This Row],[ScheduleSeason]])</f>
        <v>14</v>
      </c>
      <c r="D819">
        <v>7</v>
      </c>
      <c r="E819" cm="1">
        <f t="array" ref="E819">_xlfn.XLOOKUP(Table1[[#This Row],[ScheduleWeekWritten]],Table3[Game],100+Table3[Increase],Table1[[#This Row],[ScheduleWeekWritten]])</f>
        <v>7</v>
      </c>
      <c r="F819" t="b">
        <v>0</v>
      </c>
      <c r="G819" t="s">
        <v>57</v>
      </c>
      <c r="H819">
        <v>44</v>
      </c>
      <c r="I819">
        <v>0</v>
      </c>
      <c r="J819" t="s">
        <v>23</v>
      </c>
      <c r="K819" t="s">
        <v>59</v>
      </c>
      <c r="L819" t="str">
        <f>_xlfn.XLOOKUP(Table1[[#This Row],[TeamFavoriteID]],Table2[team_id],Table2[team_name],_xlfn.XLOOKUP(Table1[[#This Row],[TeamFavoriteID]],Table2[team_id_pfr],Table2[team_name],"Even"))</f>
        <v>Arizona Cardinals</v>
      </c>
      <c r="M819">
        <v>-10</v>
      </c>
      <c r="N819">
        <f>IF(Table1[[#This Row],[TeamFavorite]]=Table1[[#This Row],[TeamHome]],Table1[[#This Row],[ScoreAway]]-Table1[[#This Row],[ScoreHome]],Table1[[#This Row],[ScoreHome]]-Table1[[#This Row],[ScoreAway]])</f>
        <v>44</v>
      </c>
      <c r="O819">
        <f>IF(Table1[[#This Row],[SpreadActual]]&lt;Table1[[#This Row],[SpreadFavorite]],1,0)</f>
        <v>0</v>
      </c>
      <c r="Q819" t="s">
        <v>60</v>
      </c>
      <c r="R819" t="b">
        <v>0</v>
      </c>
      <c r="S819">
        <v>44</v>
      </c>
      <c r="T819">
        <v>5</v>
      </c>
      <c r="U819">
        <v>73</v>
      </c>
    </row>
    <row r="820" spans="1:21" x14ac:dyDescent="0.2">
      <c r="A820" s="1">
        <v>25874</v>
      </c>
      <c r="B820">
        <v>1970</v>
      </c>
      <c r="C820">
        <f>_xlfn.MAXIFS(Table1[ScheduleWeekWritten],Table1[ScheduleSeason],Table1[[#This Row],[ScheduleSeason]])</f>
        <v>14</v>
      </c>
      <c r="D820">
        <v>7</v>
      </c>
      <c r="E820" cm="1">
        <f t="array" ref="E820">_xlfn.XLOOKUP(Table1[[#This Row],[ScheduleWeekWritten]],Table3[Game],100+Table3[Increase],Table1[[#This Row],[ScheduleWeekWritten]])</f>
        <v>7</v>
      </c>
      <c r="F820" t="b">
        <v>0</v>
      </c>
      <c r="G820" t="s">
        <v>49</v>
      </c>
      <c r="H820">
        <v>21</v>
      </c>
      <c r="I820">
        <v>10</v>
      </c>
      <c r="J820" t="s">
        <v>101</v>
      </c>
      <c r="K820" t="s">
        <v>51</v>
      </c>
      <c r="L820" t="str">
        <f>_xlfn.XLOOKUP(Table1[[#This Row],[TeamFavoriteID]],Table2[team_id],Table2[team_name],_xlfn.XLOOKUP(Table1[[#This Row],[TeamFavoriteID]],Table2[team_id_pfr],Table2[team_name],"Even"))</f>
        <v>Pittsburgh Steelers</v>
      </c>
      <c r="M820">
        <v>-5</v>
      </c>
      <c r="N820">
        <f>IF(Table1[[#This Row],[TeamFavorite]]=Table1[[#This Row],[TeamHome]],Table1[[#This Row],[ScoreAway]]-Table1[[#This Row],[ScoreHome]],Table1[[#This Row],[ScoreHome]]-Table1[[#This Row],[ScoreAway]])</f>
        <v>-11</v>
      </c>
      <c r="O820">
        <f>IF(Table1[[#This Row],[SpreadActual]]&lt;Table1[[#This Row],[SpreadFavorite]],1,0)</f>
        <v>1</v>
      </c>
      <c r="Q820" t="s">
        <v>113</v>
      </c>
      <c r="R820" t="b">
        <v>0</v>
      </c>
      <c r="S820">
        <v>55</v>
      </c>
      <c r="T820">
        <v>10</v>
      </c>
      <c r="U820">
        <v>81</v>
      </c>
    </row>
    <row r="821" spans="1:21" x14ac:dyDescent="0.2">
      <c r="A821" s="1">
        <v>25880</v>
      </c>
      <c r="B821">
        <v>1970</v>
      </c>
      <c r="C821">
        <f>_xlfn.MAXIFS(Table1[ScheduleWeekWritten],Table1[ScheduleSeason],Table1[[#This Row],[ScheduleSeason]])</f>
        <v>14</v>
      </c>
      <c r="D821">
        <v>8</v>
      </c>
      <c r="E821" cm="1">
        <f t="array" ref="E821">_xlfn.XLOOKUP(Table1[[#This Row],[ScheduleWeekWritten]],Table3[Game],100+Table3[Increase],Table1[[#This Row],[ScheduleWeekWritten]])</f>
        <v>8</v>
      </c>
      <c r="F821" t="b">
        <v>0</v>
      </c>
      <c r="G821" t="s">
        <v>28</v>
      </c>
      <c r="H821">
        <v>14</v>
      </c>
      <c r="I821">
        <v>43</v>
      </c>
      <c r="J821" t="s">
        <v>101</v>
      </c>
      <c r="K821" t="s">
        <v>43</v>
      </c>
      <c r="L821" t="str">
        <f>_xlfn.XLOOKUP(Table1[[#This Row],[TeamFavoriteID]],Table2[team_id],Table2[team_name],_xlfn.XLOOKUP(Table1[[#This Row],[TeamFavoriteID]],Table2[team_id_pfr],Table2[team_name],"Even"))</f>
        <v>Buffalo Bills</v>
      </c>
      <c r="M821">
        <v>-5</v>
      </c>
      <c r="N821">
        <f>IF(Table1[[#This Row],[TeamFavorite]]=Table1[[#This Row],[TeamHome]],Table1[[#This Row],[ScoreAway]]-Table1[[#This Row],[ScoreHome]],Table1[[#This Row],[ScoreHome]]-Table1[[#This Row],[ScoreAway]])</f>
        <v>29</v>
      </c>
      <c r="O821">
        <f>IF(Table1[[#This Row],[SpreadActual]]&lt;Table1[[#This Row],[SpreadFavorite]],1,0)</f>
        <v>0</v>
      </c>
      <c r="Q821" t="s">
        <v>44</v>
      </c>
      <c r="R821" t="b">
        <v>0</v>
      </c>
      <c r="S821">
        <v>39</v>
      </c>
      <c r="T821">
        <v>7</v>
      </c>
      <c r="U821">
        <v>70</v>
      </c>
    </row>
    <row r="822" spans="1:21" x14ac:dyDescent="0.2">
      <c r="A822" s="1">
        <v>25880</v>
      </c>
      <c r="B822">
        <v>1970</v>
      </c>
      <c r="C822">
        <f>_xlfn.MAXIFS(Table1[ScheduleWeekWritten],Table1[ScheduleSeason],Table1[[#This Row],[ScheduleSeason]])</f>
        <v>14</v>
      </c>
      <c r="D822">
        <v>8</v>
      </c>
      <c r="E822" cm="1">
        <f t="array" ref="E822">_xlfn.XLOOKUP(Table1[[#This Row],[ScheduleWeekWritten]],Table3[Game],100+Table3[Increase],Table1[[#This Row],[ScheduleWeekWritten]])</f>
        <v>8</v>
      </c>
      <c r="F822" t="b">
        <v>0</v>
      </c>
      <c r="G822" t="s">
        <v>46</v>
      </c>
      <c r="H822">
        <v>16</v>
      </c>
      <c r="I822">
        <v>37</v>
      </c>
      <c r="J822" t="s">
        <v>53</v>
      </c>
      <c r="K822" t="s">
        <v>87</v>
      </c>
      <c r="L822" t="str">
        <f>_xlfn.XLOOKUP(Table1[[#This Row],[TeamFavoriteID]],Table2[team_id],Table2[team_name],_xlfn.XLOOKUP(Table1[[#This Row],[TeamFavoriteID]],Table2[team_id_pfr],Table2[team_name],"Even"))</f>
        <v>San Francisco 49ers</v>
      </c>
      <c r="M822">
        <v>-7</v>
      </c>
      <c r="N822">
        <f>IF(Table1[[#This Row],[TeamFavorite]]=Table1[[#This Row],[TeamHome]],Table1[[#This Row],[ScoreAway]]-Table1[[#This Row],[ScoreHome]],Table1[[#This Row],[ScoreHome]]-Table1[[#This Row],[ScoreAway]])</f>
        <v>-21</v>
      </c>
      <c r="O822">
        <f>IF(Table1[[#This Row],[SpreadActual]]&lt;Table1[[#This Row],[SpreadFavorite]],1,0)</f>
        <v>1</v>
      </c>
      <c r="Q822" t="s">
        <v>86</v>
      </c>
      <c r="R822" t="b">
        <v>0</v>
      </c>
      <c r="S822">
        <v>42</v>
      </c>
      <c r="T822">
        <v>6</v>
      </c>
      <c r="U822">
        <v>70</v>
      </c>
    </row>
    <row r="823" spans="1:21" x14ac:dyDescent="0.2">
      <c r="A823" s="1">
        <v>25880</v>
      </c>
      <c r="B823">
        <v>1970</v>
      </c>
      <c r="C823">
        <f>_xlfn.MAXIFS(Table1[ScheduleWeekWritten],Table1[ScheduleSeason],Table1[[#This Row],[ScheduleSeason]])</f>
        <v>14</v>
      </c>
      <c r="D823">
        <v>8</v>
      </c>
      <c r="E823" cm="1">
        <f t="array" ref="E823">_xlfn.XLOOKUP(Table1[[#This Row],[ScheduleWeekWritten]],Table3[Game],100+Table3[Increase],Table1[[#This Row],[ScheduleWeekWritten]])</f>
        <v>8</v>
      </c>
      <c r="F823" t="b">
        <v>0</v>
      </c>
      <c r="G823" t="s">
        <v>42</v>
      </c>
      <c r="H823">
        <v>24</v>
      </c>
      <c r="I823">
        <v>9</v>
      </c>
      <c r="J823" t="s">
        <v>23</v>
      </c>
      <c r="K823" t="s">
        <v>75</v>
      </c>
      <c r="L823" t="str">
        <f>_xlfn.XLOOKUP(Table1[[#This Row],[TeamFavoriteID]],Table2[team_id],Table2[team_name],_xlfn.XLOOKUP(Table1[[#This Row],[TeamFavoriteID]],Table2[team_id_pfr],Table2[team_name],"Even"))</f>
        <v>Kansas City Chiefs</v>
      </c>
      <c r="M823">
        <v>-16</v>
      </c>
      <c r="N823">
        <f>IF(Table1[[#This Row],[TeamFavorite]]=Table1[[#This Row],[TeamHome]],Table1[[#This Row],[ScoreAway]]-Table1[[#This Row],[ScoreHome]],Table1[[#This Row],[ScoreHome]]-Table1[[#This Row],[ScoreAway]])</f>
        <v>-15</v>
      </c>
      <c r="O823">
        <f>IF(Table1[[#This Row],[SpreadActual]]&lt;Table1[[#This Row],[SpreadFavorite]],1,0)</f>
        <v>0</v>
      </c>
      <c r="Q823" t="s">
        <v>83</v>
      </c>
      <c r="R823" t="b">
        <v>0</v>
      </c>
      <c r="S823">
        <v>56</v>
      </c>
      <c r="T823">
        <v>11</v>
      </c>
      <c r="U823">
        <v>67</v>
      </c>
    </row>
    <row r="824" spans="1:21" x14ac:dyDescent="0.2">
      <c r="A824" s="1">
        <v>25880</v>
      </c>
      <c r="B824">
        <v>1970</v>
      </c>
      <c r="C824">
        <f>_xlfn.MAXIFS(Table1[ScheduleWeekWritten],Table1[ScheduleSeason],Table1[[#This Row],[ScheduleSeason]])</f>
        <v>14</v>
      </c>
      <c r="D824">
        <v>8</v>
      </c>
      <c r="E824" cm="1">
        <f t="array" ref="E824">_xlfn.XLOOKUP(Table1[[#This Row],[ScheduleWeekWritten]],Table3[Game],100+Table3[Increase],Table1[[#This Row],[ScheduleWeekWritten]])</f>
        <v>8</v>
      </c>
      <c r="F824" t="b">
        <v>0</v>
      </c>
      <c r="G824" t="s">
        <v>39</v>
      </c>
      <c r="H824">
        <v>10</v>
      </c>
      <c r="I824">
        <v>10</v>
      </c>
      <c r="J824" t="s">
        <v>38</v>
      </c>
      <c r="K824" t="s">
        <v>40</v>
      </c>
      <c r="L824" t="str">
        <f>_xlfn.XLOOKUP(Table1[[#This Row],[TeamFavoriteID]],Table2[team_id],Table2[team_name],_xlfn.XLOOKUP(Table1[[#This Row],[TeamFavoriteID]],Table2[team_id_pfr],Table2[team_name],"Even"))</f>
        <v>Los Angeles Rams</v>
      </c>
      <c r="M824">
        <v>-10</v>
      </c>
      <c r="N824">
        <f>IF(Table1[[#This Row],[TeamFavorite]]=Table1[[#This Row],[TeamHome]],Table1[[#This Row],[ScoreAway]]-Table1[[#This Row],[ScoreHome]],Table1[[#This Row],[ScoreHome]]-Table1[[#This Row],[ScoreAway]])</f>
        <v>0</v>
      </c>
      <c r="O824">
        <f>IF(Table1[[#This Row],[SpreadActual]]&lt;Table1[[#This Row],[SpreadFavorite]],1,0)</f>
        <v>0</v>
      </c>
      <c r="Q824" t="s">
        <v>65</v>
      </c>
      <c r="R824" t="b">
        <v>0</v>
      </c>
      <c r="S824">
        <v>62</v>
      </c>
      <c r="T824">
        <v>11</v>
      </c>
      <c r="U824">
        <v>61</v>
      </c>
    </row>
    <row r="825" spans="1:21" x14ac:dyDescent="0.2">
      <c r="A825" s="1">
        <v>25880</v>
      </c>
      <c r="B825">
        <v>1970</v>
      </c>
      <c r="C825">
        <f>_xlfn.MAXIFS(Table1[ScheduleWeekWritten],Table1[ScheduleSeason],Table1[[#This Row],[ScheduleSeason]])</f>
        <v>14</v>
      </c>
      <c r="D825">
        <v>8</v>
      </c>
      <c r="E825" cm="1">
        <f t="array" ref="E825">_xlfn.XLOOKUP(Table1[[#This Row],[ScheduleWeekWritten]],Table3[Game],100+Table3[Increase],Table1[[#This Row],[ScheduleWeekWritten]])</f>
        <v>8</v>
      </c>
      <c r="F825" t="b">
        <v>0</v>
      </c>
      <c r="G825" t="s">
        <v>95</v>
      </c>
      <c r="H825">
        <v>19</v>
      </c>
      <c r="I825">
        <v>17</v>
      </c>
      <c r="J825" t="s">
        <v>45</v>
      </c>
      <c r="K825" t="s">
        <v>79</v>
      </c>
      <c r="L825" t="str">
        <f>_xlfn.XLOOKUP(Table1[[#This Row],[TeamFavoriteID]],Table2[team_id],Table2[team_name],_xlfn.XLOOKUP(Table1[[#This Row],[TeamFavoriteID]],Table2[team_id_pfr],Table2[team_name],"Even"))</f>
        <v>Detroit Lions</v>
      </c>
      <c r="M825">
        <v>-9</v>
      </c>
      <c r="N825">
        <f>IF(Table1[[#This Row],[TeamFavorite]]=Table1[[#This Row],[TeamHome]],Table1[[#This Row],[ScoreAway]]-Table1[[#This Row],[ScoreHome]],Table1[[#This Row],[ScoreHome]]-Table1[[#This Row],[ScoreAway]])</f>
        <v>2</v>
      </c>
      <c r="O825">
        <f>IF(Table1[[#This Row],[SpreadActual]]&lt;Table1[[#This Row],[SpreadFavorite]],1,0)</f>
        <v>0</v>
      </c>
      <c r="Q825" t="s">
        <v>96</v>
      </c>
      <c r="R825" t="b">
        <v>0</v>
      </c>
      <c r="S825">
        <v>65</v>
      </c>
      <c r="T825">
        <v>10</v>
      </c>
      <c r="U825">
        <v>79</v>
      </c>
    </row>
    <row r="826" spans="1:21" x14ac:dyDescent="0.2">
      <c r="A826" s="1">
        <v>25880</v>
      </c>
      <c r="B826">
        <v>1970</v>
      </c>
      <c r="C826">
        <f>_xlfn.MAXIFS(Table1[ScheduleWeekWritten],Table1[ScheduleSeason],Table1[[#This Row],[ScheduleSeason]])</f>
        <v>14</v>
      </c>
      <c r="D826">
        <v>8</v>
      </c>
      <c r="E826" cm="1">
        <f t="array" ref="E826">_xlfn.XLOOKUP(Table1[[#This Row],[ScheduleWeekWritten]],Table3[Game],100+Table3[Increase],Table1[[#This Row],[ScheduleWeekWritten]])</f>
        <v>8</v>
      </c>
      <c r="F826" t="b">
        <v>0</v>
      </c>
      <c r="G826" t="s">
        <v>50</v>
      </c>
      <c r="H826">
        <v>23</v>
      </c>
      <c r="I826">
        <v>20</v>
      </c>
      <c r="J826" t="s">
        <v>67</v>
      </c>
      <c r="K826" t="s">
        <v>68</v>
      </c>
      <c r="L826" t="str">
        <f>_xlfn.XLOOKUP(Table1[[#This Row],[TeamFavoriteID]],Table2[team_id],Table2[team_name],_xlfn.XLOOKUP(Table1[[#This Row],[TeamFavoriteID]],Table2[team_id_pfr],Table2[team_name],"Even"))</f>
        <v>Dallas Cowboys</v>
      </c>
      <c r="M826">
        <v>-3</v>
      </c>
      <c r="N826">
        <f>IF(Table1[[#This Row],[TeamFavorite]]=Table1[[#This Row],[TeamHome]],Table1[[#This Row],[ScoreAway]]-Table1[[#This Row],[ScoreHome]],Table1[[#This Row],[ScoreHome]]-Table1[[#This Row],[ScoreAway]])</f>
        <v>3</v>
      </c>
      <c r="O826">
        <f>IF(Table1[[#This Row],[SpreadActual]]&lt;Table1[[#This Row],[SpreadFavorite]],1,0)</f>
        <v>0</v>
      </c>
      <c r="Q826" t="s">
        <v>84</v>
      </c>
      <c r="R826" t="b">
        <v>0</v>
      </c>
      <c r="S826">
        <v>52</v>
      </c>
      <c r="T826">
        <v>12</v>
      </c>
      <c r="U826">
        <v>64</v>
      </c>
    </row>
    <row r="827" spans="1:21" x14ac:dyDescent="0.2">
      <c r="A827" s="1">
        <v>25880</v>
      </c>
      <c r="B827">
        <v>1970</v>
      </c>
      <c r="C827">
        <f>_xlfn.MAXIFS(Table1[ScheduleWeekWritten],Table1[ScheduleSeason],Table1[[#This Row],[ScheduleSeason]])</f>
        <v>14</v>
      </c>
      <c r="D827">
        <v>8</v>
      </c>
      <c r="E827" cm="1">
        <f t="array" ref="E827">_xlfn.XLOOKUP(Table1[[#This Row],[ScheduleWeekWritten]],Table3[Game],100+Table3[Increase],Table1[[#This Row],[ScheduleWeekWritten]])</f>
        <v>8</v>
      </c>
      <c r="F827" t="b">
        <v>0</v>
      </c>
      <c r="G827" t="s">
        <v>20</v>
      </c>
      <c r="H827">
        <v>23</v>
      </c>
      <c r="I827">
        <v>20</v>
      </c>
      <c r="J827" t="s">
        <v>62</v>
      </c>
      <c r="K827" t="s">
        <v>21</v>
      </c>
      <c r="L827" t="str">
        <f>_xlfn.XLOOKUP(Table1[[#This Row],[TeamFavoriteID]],Table2[team_id],Table2[team_name],_xlfn.XLOOKUP(Table1[[#This Row],[TeamFavoriteID]],Table2[team_id_pfr],Table2[team_name],"Even"))</f>
        <v>Las Vegas Raiders</v>
      </c>
      <c r="M827">
        <v>-6</v>
      </c>
      <c r="N827">
        <f>IF(Table1[[#This Row],[TeamFavorite]]=Table1[[#This Row],[TeamHome]],Table1[[#This Row],[ScoreAway]]-Table1[[#This Row],[ScoreHome]],Table1[[#This Row],[ScoreHome]]-Table1[[#This Row],[ScoreAway]])</f>
        <v>3</v>
      </c>
      <c r="O827">
        <f>IF(Table1[[#This Row],[SpreadActual]]&lt;Table1[[#This Row],[SpreadFavorite]],1,0)</f>
        <v>0</v>
      </c>
      <c r="Q827" t="s">
        <v>76</v>
      </c>
      <c r="R827" t="b">
        <v>0</v>
      </c>
      <c r="S827">
        <v>60</v>
      </c>
      <c r="T827">
        <v>5</v>
      </c>
      <c r="U827">
        <v>76</v>
      </c>
    </row>
    <row r="828" spans="1:21" x14ac:dyDescent="0.2">
      <c r="A828" s="1">
        <v>25880</v>
      </c>
      <c r="B828">
        <v>1970</v>
      </c>
      <c r="C828">
        <f>_xlfn.MAXIFS(Table1[ScheduleWeekWritten],Table1[ScheduleSeason],Table1[[#This Row],[ScheduleSeason]])</f>
        <v>14</v>
      </c>
      <c r="D828">
        <v>8</v>
      </c>
      <c r="E828" cm="1">
        <f t="array" ref="E828">_xlfn.XLOOKUP(Table1[[#This Row],[ScheduleWeekWritten]],Table3[Game],100+Table3[Increase],Table1[[#This Row],[ScheduleWeekWritten]])</f>
        <v>8</v>
      </c>
      <c r="F828" t="b">
        <v>0</v>
      </c>
      <c r="G828" t="s">
        <v>58</v>
      </c>
      <c r="H828">
        <v>24</v>
      </c>
      <c r="I828">
        <v>17</v>
      </c>
      <c r="J828" t="s">
        <v>19</v>
      </c>
      <c r="K828" t="s">
        <v>91</v>
      </c>
      <c r="L828" t="str">
        <f>_xlfn.XLOOKUP(Table1[[#This Row],[TeamFavoriteID]],Table2[team_id],Table2[team_name],_xlfn.XLOOKUP(Table1[[#This Row],[TeamFavoriteID]],Table2[team_id_pfr],Table2[team_name],"Even"))</f>
        <v>Miami Dolphins</v>
      </c>
      <c r="M828">
        <v>-3</v>
      </c>
      <c r="N828">
        <f>IF(Table1[[#This Row],[TeamFavorite]]=Table1[[#This Row],[TeamHome]],Table1[[#This Row],[ScoreAway]]-Table1[[#This Row],[ScoreHome]],Table1[[#This Row],[ScoreHome]]-Table1[[#This Row],[ScoreAway]])</f>
        <v>7</v>
      </c>
      <c r="O828">
        <f>IF(Table1[[#This Row],[SpreadActual]]&lt;Table1[[#This Row],[SpreadFavorite]],1,0)</f>
        <v>0</v>
      </c>
      <c r="Q828" t="s">
        <v>112</v>
      </c>
      <c r="R828" t="b">
        <v>0</v>
      </c>
      <c r="S828">
        <v>53</v>
      </c>
      <c r="T828">
        <v>11</v>
      </c>
      <c r="U828">
        <v>72</v>
      </c>
    </row>
    <row r="829" spans="1:21" x14ac:dyDescent="0.2">
      <c r="A829" s="1">
        <v>25880</v>
      </c>
      <c r="B829">
        <v>1970</v>
      </c>
      <c r="C829">
        <f>_xlfn.MAXIFS(Table1[ScheduleWeekWritten],Table1[ScheduleSeason],Table1[[#This Row],[ScheduleSeason]])</f>
        <v>14</v>
      </c>
      <c r="D829">
        <v>8</v>
      </c>
      <c r="E829" cm="1">
        <f t="array" ref="E829">_xlfn.XLOOKUP(Table1[[#This Row],[ScheduleWeekWritten]],Table3[Game],100+Table3[Increase],Table1[[#This Row],[ScheduleWeekWritten]])</f>
        <v>8</v>
      </c>
      <c r="F829" t="b">
        <v>0</v>
      </c>
      <c r="G829" t="s">
        <v>49</v>
      </c>
      <c r="H829">
        <v>21</v>
      </c>
      <c r="I829">
        <v>17</v>
      </c>
      <c r="J829" t="s">
        <v>31</v>
      </c>
      <c r="K829" t="s">
        <v>51</v>
      </c>
      <c r="L829" t="str">
        <f>_xlfn.XLOOKUP(Table1[[#This Row],[TeamFavoriteID]],Table2[team_id],Table2[team_name],_xlfn.XLOOKUP(Table1[[#This Row],[TeamFavoriteID]],Table2[team_id_pfr],Table2[team_name],"Even"))</f>
        <v>Pittsburgh Steelers</v>
      </c>
      <c r="M829">
        <v>-6</v>
      </c>
      <c r="N829">
        <f>IF(Table1[[#This Row],[TeamFavorite]]=Table1[[#This Row],[TeamHome]],Table1[[#This Row],[ScoreAway]]-Table1[[#This Row],[ScoreHome]],Table1[[#This Row],[ScoreHome]]-Table1[[#This Row],[ScoreAway]])</f>
        <v>-4</v>
      </c>
      <c r="O829">
        <f>IF(Table1[[#This Row],[SpreadActual]]&lt;Table1[[#This Row],[SpreadFavorite]],1,0)</f>
        <v>0</v>
      </c>
      <c r="Q829" t="s">
        <v>113</v>
      </c>
      <c r="R829" t="b">
        <v>0</v>
      </c>
      <c r="S829">
        <v>46</v>
      </c>
      <c r="T829">
        <v>7</v>
      </c>
      <c r="U829">
        <v>74</v>
      </c>
    </row>
    <row r="830" spans="1:21" x14ac:dyDescent="0.2">
      <c r="A830" s="1">
        <v>25880</v>
      </c>
      <c r="B830">
        <v>1970</v>
      </c>
      <c r="C830">
        <f>_xlfn.MAXIFS(Table1[ScheduleWeekWritten],Table1[ScheduleSeason],Table1[[#This Row],[ScheduleSeason]])</f>
        <v>14</v>
      </c>
      <c r="D830">
        <v>8</v>
      </c>
      <c r="E830" cm="1">
        <f t="array" ref="E830">_xlfn.XLOOKUP(Table1[[#This Row],[ScheduleWeekWritten]],Table3[Game],100+Table3[Increase],Table1[[#This Row],[ScheduleWeekWritten]])</f>
        <v>8</v>
      </c>
      <c r="F830" t="b">
        <v>0</v>
      </c>
      <c r="G830" t="s">
        <v>27</v>
      </c>
      <c r="H830">
        <v>24</v>
      </c>
      <c r="I830">
        <v>21</v>
      </c>
      <c r="J830" t="s">
        <v>24</v>
      </c>
      <c r="K830" t="s">
        <v>29</v>
      </c>
      <c r="L830" t="str">
        <f>_xlfn.XLOOKUP(Table1[[#This Row],[TeamFavoriteID]],Table2[team_id],Table2[team_name],_xlfn.XLOOKUP(Table1[[#This Row],[TeamFavoriteID]],Table2[team_id_pfr],Table2[team_name],"Even"))</f>
        <v>Los Angeles Chargers</v>
      </c>
      <c r="M830">
        <v>-6.5</v>
      </c>
      <c r="N830">
        <f>IF(Table1[[#This Row],[TeamFavorite]]=Table1[[#This Row],[TeamHome]],Table1[[#This Row],[ScoreAway]]-Table1[[#This Row],[ScoreHome]],Table1[[#This Row],[ScoreHome]]-Table1[[#This Row],[ScoreAway]])</f>
        <v>3</v>
      </c>
      <c r="O830">
        <f>IF(Table1[[#This Row],[SpreadActual]]&lt;Table1[[#This Row],[SpreadFavorite]],1,0)</f>
        <v>0</v>
      </c>
      <c r="Q830" t="s">
        <v>94</v>
      </c>
      <c r="R830" t="b">
        <v>0</v>
      </c>
      <c r="S830">
        <v>61</v>
      </c>
      <c r="T830">
        <v>9</v>
      </c>
      <c r="U830">
        <v>69</v>
      </c>
    </row>
    <row r="831" spans="1:21" x14ac:dyDescent="0.2">
      <c r="A831" s="1">
        <v>25880</v>
      </c>
      <c r="B831">
        <v>1970</v>
      </c>
      <c r="C831">
        <f>_xlfn.MAXIFS(Table1[ScheduleWeekWritten],Table1[ScheduleSeason],Table1[[#This Row],[ScheduleSeason]])</f>
        <v>14</v>
      </c>
      <c r="D831">
        <v>8</v>
      </c>
      <c r="E831" cm="1">
        <f t="array" ref="E831">_xlfn.XLOOKUP(Table1[[#This Row],[ScheduleWeekWritten]],Table3[Game],100+Table3[Increase],Table1[[#This Row],[ScheduleWeekWritten]])</f>
        <v>8</v>
      </c>
      <c r="F831" t="b">
        <v>0</v>
      </c>
      <c r="G831" t="s">
        <v>57</v>
      </c>
      <c r="H831">
        <v>31</v>
      </c>
      <c r="I831">
        <v>0</v>
      </c>
      <c r="J831" t="s">
        <v>37</v>
      </c>
      <c r="K831" t="s">
        <v>59</v>
      </c>
      <c r="L831" t="str">
        <f>_xlfn.XLOOKUP(Table1[[#This Row],[TeamFavoriteID]],Table2[team_id],Table2[team_name],_xlfn.XLOOKUP(Table1[[#This Row],[TeamFavoriteID]],Table2[team_id_pfr],Table2[team_name],"Even"))</f>
        <v>Arizona Cardinals</v>
      </c>
      <c r="M831">
        <v>-17</v>
      </c>
      <c r="N831">
        <f>IF(Table1[[#This Row],[TeamFavorite]]=Table1[[#This Row],[TeamHome]],Table1[[#This Row],[ScoreAway]]-Table1[[#This Row],[ScoreHome]],Table1[[#This Row],[ScoreHome]]-Table1[[#This Row],[ScoreAway]])</f>
        <v>31</v>
      </c>
      <c r="O831">
        <f>IF(Table1[[#This Row],[SpreadActual]]&lt;Table1[[#This Row],[SpreadFavorite]],1,0)</f>
        <v>0</v>
      </c>
      <c r="Q831" t="s">
        <v>60</v>
      </c>
      <c r="R831" t="b">
        <v>0</v>
      </c>
      <c r="S831">
        <v>49</v>
      </c>
      <c r="T831">
        <v>10</v>
      </c>
      <c r="U831">
        <v>82</v>
      </c>
    </row>
    <row r="832" spans="1:21" x14ac:dyDescent="0.2">
      <c r="A832" s="1">
        <v>25880</v>
      </c>
      <c r="B832">
        <v>1970</v>
      </c>
      <c r="C832">
        <f>_xlfn.MAXIFS(Table1[ScheduleWeekWritten],Table1[ScheduleSeason],Table1[[#This Row],[ScheduleSeason]])</f>
        <v>14</v>
      </c>
      <c r="D832">
        <v>8</v>
      </c>
      <c r="E832" cm="1">
        <f t="array" ref="E832">_xlfn.XLOOKUP(Table1[[#This Row],[ScheduleWeekWritten]],Table3[Game],100+Table3[Increase],Table1[[#This Row],[ScheduleWeekWritten]])</f>
        <v>8</v>
      </c>
      <c r="F832" t="b">
        <v>0</v>
      </c>
      <c r="G832" t="s">
        <v>61</v>
      </c>
      <c r="H832">
        <v>10</v>
      </c>
      <c r="I832">
        <v>19</v>
      </c>
      <c r="J832" t="s">
        <v>54</v>
      </c>
      <c r="K832" t="s">
        <v>55</v>
      </c>
      <c r="L832" t="str">
        <f>_xlfn.XLOOKUP(Table1[[#This Row],[TeamFavoriteID]],Table2[team_id],Table2[team_name],_xlfn.XLOOKUP(Table1[[#This Row],[TeamFavoriteID]],Table2[team_id_pfr],Table2[team_name],"Even"))</f>
        <v>Minnesota Vikings</v>
      </c>
      <c r="M832">
        <v>-9</v>
      </c>
      <c r="N832">
        <f>IF(Table1[[#This Row],[TeamFavorite]]=Table1[[#This Row],[TeamHome]],Table1[[#This Row],[ScoreAway]]-Table1[[#This Row],[ScoreHome]],Table1[[#This Row],[ScoreHome]]-Table1[[#This Row],[ScoreAway]])</f>
        <v>-9</v>
      </c>
      <c r="O832">
        <f>IF(Table1[[#This Row],[SpreadActual]]&lt;Table1[[#This Row],[SpreadFavorite]],1,0)</f>
        <v>0</v>
      </c>
      <c r="Q832" t="s">
        <v>64</v>
      </c>
      <c r="R832" t="b">
        <v>0</v>
      </c>
      <c r="S832">
        <v>45</v>
      </c>
      <c r="T832">
        <v>4</v>
      </c>
      <c r="U832">
        <v>80</v>
      </c>
    </row>
    <row r="833" spans="1:22" x14ac:dyDescent="0.2">
      <c r="A833" s="1">
        <v>25881</v>
      </c>
      <c r="B833">
        <v>1970</v>
      </c>
      <c r="C833">
        <f>_xlfn.MAXIFS(Table1[ScheduleWeekWritten],Table1[ScheduleSeason],Table1[[#This Row],[ScheduleSeason]])</f>
        <v>14</v>
      </c>
      <c r="D833">
        <v>8</v>
      </c>
      <c r="E833" cm="1">
        <f t="array" ref="E833">_xlfn.XLOOKUP(Table1[[#This Row],[ScheduleWeekWritten]],Table3[Game],100+Table3[Increase],Table1[[#This Row],[ScheduleWeekWritten]])</f>
        <v>8</v>
      </c>
      <c r="F833" t="b">
        <v>0</v>
      </c>
      <c r="G833" t="s">
        <v>33</v>
      </c>
      <c r="H833">
        <v>10</v>
      </c>
      <c r="I833">
        <v>13</v>
      </c>
      <c r="J833" t="s">
        <v>34</v>
      </c>
      <c r="K833" t="s">
        <v>72</v>
      </c>
      <c r="L833" t="str">
        <f>_xlfn.XLOOKUP(Table1[[#This Row],[TeamFavoriteID]],Table2[team_id],Table2[team_name],_xlfn.XLOOKUP(Table1[[#This Row],[TeamFavoriteID]],Table2[team_id_pfr],Table2[team_name],"Even"))</f>
        <v>Baltimore Colts</v>
      </c>
      <c r="M833">
        <v>-4</v>
      </c>
      <c r="N833">
        <f>IF(Table1[[#This Row],[TeamFavorite]]=Table1[[#This Row],[TeamHome]],Table1[[#This Row],[ScoreAway]]-Table1[[#This Row],[ScoreHome]],Table1[[#This Row],[ScoreHome]]-Table1[[#This Row],[ScoreAway]])</f>
        <v>-3</v>
      </c>
      <c r="O833">
        <f>IF(Table1[[#This Row],[SpreadActual]]&lt;Table1[[#This Row],[SpreadFavorite]],1,0)</f>
        <v>0</v>
      </c>
      <c r="Q833" t="s">
        <v>36</v>
      </c>
      <c r="R833" t="b">
        <v>0</v>
      </c>
      <c r="S833">
        <v>50</v>
      </c>
      <c r="T833">
        <v>14</v>
      </c>
      <c r="U833">
        <v>83</v>
      </c>
    </row>
    <row r="834" spans="1:22" x14ac:dyDescent="0.2">
      <c r="A834" s="1">
        <v>25887</v>
      </c>
      <c r="B834">
        <v>1970</v>
      </c>
      <c r="C834">
        <f>_xlfn.MAXIFS(Table1[ScheduleWeekWritten],Table1[ScheduleSeason],Table1[[#This Row],[ScheduleSeason]])</f>
        <v>14</v>
      </c>
      <c r="D834">
        <v>9</v>
      </c>
      <c r="E834" cm="1">
        <f t="array" ref="E834">_xlfn.XLOOKUP(Table1[[#This Row],[ScheduleWeekWritten]],Table3[Game],100+Table3[Increase],Table1[[#This Row],[ScheduleWeekWritten]])</f>
        <v>9</v>
      </c>
      <c r="F834" t="b">
        <v>0</v>
      </c>
      <c r="G834" t="s">
        <v>34</v>
      </c>
      <c r="H834">
        <v>17</v>
      </c>
      <c r="I834">
        <v>17</v>
      </c>
      <c r="J834" t="s">
        <v>28</v>
      </c>
      <c r="K834" t="s">
        <v>72</v>
      </c>
      <c r="L834" t="str">
        <f>_xlfn.XLOOKUP(Table1[[#This Row],[TeamFavoriteID]],Table2[team_id],Table2[team_name],_xlfn.XLOOKUP(Table1[[#This Row],[TeamFavoriteID]],Table2[team_id_pfr],Table2[team_name],"Even"))</f>
        <v>Baltimore Colts</v>
      </c>
      <c r="M834">
        <v>-17</v>
      </c>
      <c r="N834">
        <f>IF(Table1[[#This Row],[TeamFavorite]]=Table1[[#This Row],[TeamHome]],Table1[[#This Row],[ScoreAway]]-Table1[[#This Row],[ScoreHome]],Table1[[#This Row],[ScoreHome]]-Table1[[#This Row],[ScoreAway]])</f>
        <v>0</v>
      </c>
      <c r="O834">
        <f>IF(Table1[[#This Row],[SpreadActual]]&lt;Table1[[#This Row],[SpreadFavorite]],1,0)</f>
        <v>0</v>
      </c>
      <c r="Q834" t="s">
        <v>80</v>
      </c>
      <c r="R834" t="b">
        <v>0</v>
      </c>
      <c r="S834">
        <v>54</v>
      </c>
      <c r="T834">
        <v>10</v>
      </c>
      <c r="U834">
        <v>91</v>
      </c>
    </row>
    <row r="835" spans="1:22" x14ac:dyDescent="0.2">
      <c r="A835" s="1">
        <v>25887</v>
      </c>
      <c r="B835">
        <v>1970</v>
      </c>
      <c r="C835">
        <f>_xlfn.MAXIFS(Table1[ScheduleWeekWritten],Table1[ScheduleSeason],Table1[[#This Row],[ScheduleSeason]])</f>
        <v>14</v>
      </c>
      <c r="D835">
        <v>9</v>
      </c>
      <c r="E835" cm="1">
        <f t="array" ref="E835">_xlfn.XLOOKUP(Table1[[#This Row],[ScheduleWeekWritten]],Table3[Game],100+Table3[Increase],Table1[[#This Row],[ScheduleWeekWritten]])</f>
        <v>9</v>
      </c>
      <c r="F835" t="b">
        <v>0</v>
      </c>
      <c r="G835" t="s">
        <v>37</v>
      </c>
      <c r="H835">
        <v>14</v>
      </c>
      <c r="I835">
        <v>16</v>
      </c>
      <c r="J835" t="s">
        <v>27</v>
      </c>
      <c r="K835" t="s">
        <v>29</v>
      </c>
      <c r="L835" t="str">
        <f>_xlfn.XLOOKUP(Table1[[#This Row],[TeamFavoriteID]],Table2[team_id],Table2[team_name],_xlfn.XLOOKUP(Table1[[#This Row],[TeamFavoriteID]],Table2[team_id_pfr],Table2[team_name],"Even"))</f>
        <v>Los Angeles Chargers</v>
      </c>
      <c r="M835">
        <v>-14</v>
      </c>
      <c r="N835">
        <f>IF(Table1[[#This Row],[TeamFavorite]]=Table1[[#This Row],[TeamHome]],Table1[[#This Row],[ScoreAway]]-Table1[[#This Row],[ScoreHome]],Table1[[#This Row],[ScoreHome]]-Table1[[#This Row],[ScoreAway]])</f>
        <v>-2</v>
      </c>
      <c r="O835">
        <f>IF(Table1[[#This Row],[SpreadActual]]&lt;Table1[[#This Row],[SpreadFavorite]],1,0)</f>
        <v>0</v>
      </c>
      <c r="Q835" t="s">
        <v>110</v>
      </c>
      <c r="R835" t="b">
        <v>0</v>
      </c>
      <c r="S835">
        <v>44</v>
      </c>
      <c r="T835">
        <v>17</v>
      </c>
      <c r="U835">
        <v>97</v>
      </c>
    </row>
    <row r="836" spans="1:22" x14ac:dyDescent="0.2">
      <c r="A836" s="1">
        <v>25887</v>
      </c>
      <c r="B836">
        <v>1970</v>
      </c>
      <c r="C836">
        <f>_xlfn.MAXIFS(Table1[ScheduleWeekWritten],Table1[ScheduleSeason],Table1[[#This Row],[ScheduleSeason]])</f>
        <v>14</v>
      </c>
      <c r="D836">
        <v>9</v>
      </c>
      <c r="E836" cm="1">
        <f t="array" ref="E836">_xlfn.XLOOKUP(Table1[[#This Row],[ScheduleWeekWritten]],Table3[Game],100+Table3[Increase],Table1[[#This Row],[ScheduleWeekWritten]])</f>
        <v>9</v>
      </c>
      <c r="F836" t="b">
        <v>0</v>
      </c>
      <c r="G836" t="s">
        <v>101</v>
      </c>
      <c r="H836">
        <v>14</v>
      </c>
      <c r="I836">
        <v>10</v>
      </c>
      <c r="J836" t="s">
        <v>62</v>
      </c>
      <c r="K836" t="s">
        <v>63</v>
      </c>
      <c r="L836" t="str">
        <f>_xlfn.XLOOKUP(Table1[[#This Row],[TeamFavoriteID]],Table2[team_id],Table2[team_name],_xlfn.XLOOKUP(Table1[[#This Row],[TeamFavoriteID]],Table2[team_id_pfr],Table2[team_name],"Even"))</f>
        <v>Cleveland Browns</v>
      </c>
      <c r="M836">
        <v>-7</v>
      </c>
      <c r="N836">
        <f>IF(Table1[[#This Row],[TeamFavorite]]=Table1[[#This Row],[TeamHome]],Table1[[#This Row],[ScoreAway]]-Table1[[#This Row],[ScoreHome]],Table1[[#This Row],[ScoreHome]]-Table1[[#This Row],[ScoreAway]])</f>
        <v>4</v>
      </c>
      <c r="O836">
        <f>IF(Table1[[#This Row],[SpreadActual]]&lt;Table1[[#This Row],[SpreadFavorite]],1,0)</f>
        <v>0</v>
      </c>
      <c r="Q836" t="s">
        <v>111</v>
      </c>
      <c r="R836" t="b">
        <v>0</v>
      </c>
      <c r="S836">
        <v>35</v>
      </c>
      <c r="T836">
        <v>15</v>
      </c>
      <c r="U836">
        <v>74</v>
      </c>
    </row>
    <row r="837" spans="1:22" x14ac:dyDescent="0.2">
      <c r="A837" s="1">
        <v>25887</v>
      </c>
      <c r="B837">
        <v>1970</v>
      </c>
      <c r="C837">
        <f>_xlfn.MAXIFS(Table1[ScheduleWeekWritten],Table1[ScheduleSeason],Table1[[#This Row],[ScheduleSeason]])</f>
        <v>14</v>
      </c>
      <c r="D837">
        <v>9</v>
      </c>
      <c r="E837" cm="1">
        <f t="array" ref="E837">_xlfn.XLOOKUP(Table1[[#This Row],[ScheduleWeekWritten]],Table3[Game],100+Table3[Increase],Table1[[#This Row],[ScheduleWeekWritten]])</f>
        <v>9</v>
      </c>
      <c r="F837" t="b">
        <v>0</v>
      </c>
      <c r="G837" t="s">
        <v>24</v>
      </c>
      <c r="H837">
        <v>19</v>
      </c>
      <c r="I837">
        <v>24</v>
      </c>
      <c r="J837" t="s">
        <v>20</v>
      </c>
      <c r="K837" t="s">
        <v>21</v>
      </c>
      <c r="L837" t="str">
        <f>_xlfn.XLOOKUP(Table1[[#This Row],[TeamFavoriteID]],Table2[team_id],Table2[team_name],_xlfn.XLOOKUP(Table1[[#This Row],[TeamFavoriteID]],Table2[team_id_pfr],Table2[team_name],"Even"))</f>
        <v>Las Vegas Raiders</v>
      </c>
      <c r="M837">
        <v>-6</v>
      </c>
      <c r="N837">
        <f>IF(Table1[[#This Row],[TeamFavorite]]=Table1[[#This Row],[TeamHome]],Table1[[#This Row],[ScoreAway]]-Table1[[#This Row],[ScoreHome]],Table1[[#This Row],[ScoreHome]]-Table1[[#This Row],[ScoreAway]])</f>
        <v>-5</v>
      </c>
      <c r="O837">
        <f>IF(Table1[[#This Row],[SpreadActual]]&lt;Table1[[#This Row],[SpreadFavorite]],1,0)</f>
        <v>0</v>
      </c>
      <c r="Q837" t="s">
        <v>71</v>
      </c>
      <c r="R837" t="b">
        <v>0</v>
      </c>
      <c r="S837">
        <v>28</v>
      </c>
      <c r="T837">
        <v>12</v>
      </c>
      <c r="U837">
        <v>66</v>
      </c>
    </row>
    <row r="838" spans="1:22" x14ac:dyDescent="0.2">
      <c r="A838" s="1">
        <v>25887</v>
      </c>
      <c r="B838">
        <v>1970</v>
      </c>
      <c r="C838">
        <f>_xlfn.MAXIFS(Table1[ScheduleWeekWritten],Table1[ScheduleSeason],Table1[[#This Row],[ScheduleSeason]])</f>
        <v>14</v>
      </c>
      <c r="D838">
        <v>9</v>
      </c>
      <c r="E838" cm="1">
        <f t="array" ref="E838">_xlfn.XLOOKUP(Table1[[#This Row],[ScheduleWeekWritten]],Table3[Game],100+Table3[Increase],Table1[[#This Row],[ScheduleWeekWritten]])</f>
        <v>9</v>
      </c>
      <c r="F838" t="b">
        <v>0</v>
      </c>
      <c r="G838" t="s">
        <v>33</v>
      </c>
      <c r="H838">
        <v>20</v>
      </c>
      <c r="I838">
        <v>19</v>
      </c>
      <c r="J838" t="s">
        <v>46</v>
      </c>
      <c r="K838" t="s">
        <v>35</v>
      </c>
      <c r="L838" t="str">
        <f>_xlfn.XLOOKUP(Table1[[#This Row],[TeamFavoriteID]],Table2[team_id],Table2[team_name],_xlfn.XLOOKUP(Table1[[#This Row],[TeamFavoriteID]],Table2[team_id_pfr],Table2[team_name],"Even"))</f>
        <v>Green Bay Packers</v>
      </c>
      <c r="M838">
        <v>-7</v>
      </c>
      <c r="N838">
        <f>IF(Table1[[#This Row],[TeamFavorite]]=Table1[[#This Row],[TeamHome]],Table1[[#This Row],[ScoreAway]]-Table1[[#This Row],[ScoreHome]],Table1[[#This Row],[ScoreHome]]-Table1[[#This Row],[ScoreAway]])</f>
        <v>-1</v>
      </c>
      <c r="O838">
        <f>IF(Table1[[#This Row],[SpreadActual]]&lt;Table1[[#This Row],[SpreadFavorite]],1,0)</f>
        <v>0</v>
      </c>
      <c r="Q838" t="s">
        <v>82</v>
      </c>
      <c r="R838" t="b">
        <v>0</v>
      </c>
      <c r="S838">
        <v>29</v>
      </c>
      <c r="T838">
        <v>14</v>
      </c>
      <c r="U838">
        <v>61</v>
      </c>
    </row>
    <row r="839" spans="1:22" x14ac:dyDescent="0.2">
      <c r="A839" s="1">
        <v>25887</v>
      </c>
      <c r="B839">
        <v>1970</v>
      </c>
      <c r="C839">
        <f>_xlfn.MAXIFS(Table1[ScheduleWeekWritten],Table1[ScheduleSeason],Table1[[#This Row],[ScheduleSeason]])</f>
        <v>14</v>
      </c>
      <c r="D839">
        <v>9</v>
      </c>
      <c r="E839" cm="1">
        <f t="array" ref="E839">_xlfn.XLOOKUP(Table1[[#This Row],[ScheduleWeekWritten]],Table3[Game],100+Table3[Increase],Table1[[#This Row],[ScheduleWeekWritten]])</f>
        <v>9</v>
      </c>
      <c r="F839" t="b">
        <v>0</v>
      </c>
      <c r="G839" t="s">
        <v>23</v>
      </c>
      <c r="H839">
        <v>20</v>
      </c>
      <c r="I839">
        <v>30</v>
      </c>
      <c r="J839" t="s">
        <v>53</v>
      </c>
      <c r="K839" t="s">
        <v>87</v>
      </c>
      <c r="L839" t="str">
        <f>_xlfn.XLOOKUP(Table1[[#This Row],[TeamFavoriteID]],Table2[team_id],Table2[team_name],_xlfn.XLOOKUP(Table1[[#This Row],[TeamFavoriteID]],Table2[team_id_pfr],Table2[team_name],"Even"))</f>
        <v>San Francisco 49ers</v>
      </c>
      <c r="M839">
        <v>-10</v>
      </c>
      <c r="N839">
        <f>IF(Table1[[#This Row],[TeamFavorite]]=Table1[[#This Row],[TeamHome]],Table1[[#This Row],[ScoreAway]]-Table1[[#This Row],[ScoreHome]],Table1[[#This Row],[ScoreHome]]-Table1[[#This Row],[ScoreAway]])</f>
        <v>-10</v>
      </c>
      <c r="O839">
        <f>IF(Table1[[#This Row],[SpreadActual]]&lt;Table1[[#This Row],[SpreadFavorite]],1,0)</f>
        <v>0</v>
      </c>
      <c r="Q839" t="s">
        <v>102</v>
      </c>
      <c r="R839" t="b">
        <v>0</v>
      </c>
      <c r="S839">
        <v>72</v>
      </c>
      <c r="T839">
        <v>0</v>
      </c>
      <c r="V839" t="s">
        <v>103</v>
      </c>
    </row>
    <row r="840" spans="1:22" x14ac:dyDescent="0.2">
      <c r="A840" s="1">
        <v>25887</v>
      </c>
      <c r="B840">
        <v>1970</v>
      </c>
      <c r="C840">
        <f>_xlfn.MAXIFS(Table1[ScheduleWeekWritten],Table1[ScheduleSeason],Table1[[#This Row],[ScheduleSeason]])</f>
        <v>14</v>
      </c>
      <c r="D840">
        <v>9</v>
      </c>
      <c r="E840" cm="1">
        <f t="array" ref="E840">_xlfn.XLOOKUP(Table1[[#This Row],[ScheduleWeekWritten]],Table3[Game],100+Table3[Increase],Table1[[#This Row],[ScheduleWeekWritten]])</f>
        <v>9</v>
      </c>
      <c r="F840" t="b">
        <v>0</v>
      </c>
      <c r="G840" t="s">
        <v>39</v>
      </c>
      <c r="H840">
        <v>20</v>
      </c>
      <c r="I840">
        <v>31</v>
      </c>
      <c r="J840" t="s">
        <v>31</v>
      </c>
      <c r="K840" t="s">
        <v>40</v>
      </c>
      <c r="L840" t="str">
        <f>_xlfn.XLOOKUP(Table1[[#This Row],[TeamFavoriteID]],Table2[team_id],Table2[team_name],_xlfn.XLOOKUP(Table1[[#This Row],[TeamFavoriteID]],Table2[team_id_pfr],Table2[team_name],"Even"))</f>
        <v>Los Angeles Rams</v>
      </c>
      <c r="M840">
        <v>-16.5</v>
      </c>
      <c r="N840">
        <f>IF(Table1[[#This Row],[TeamFavorite]]=Table1[[#This Row],[TeamHome]],Table1[[#This Row],[ScoreAway]]-Table1[[#This Row],[ScoreHome]],Table1[[#This Row],[ScoreHome]]-Table1[[#This Row],[ScoreAway]])</f>
        <v>11</v>
      </c>
      <c r="O840">
        <f>IF(Table1[[#This Row],[SpreadActual]]&lt;Table1[[#This Row],[SpreadFavorite]],1,0)</f>
        <v>0</v>
      </c>
      <c r="Q840" t="s">
        <v>65</v>
      </c>
      <c r="R840" t="b">
        <v>0</v>
      </c>
      <c r="S840">
        <v>68</v>
      </c>
      <c r="T840">
        <v>10</v>
      </c>
      <c r="U840">
        <v>18</v>
      </c>
    </row>
    <row r="841" spans="1:22" x14ac:dyDescent="0.2">
      <c r="A841" s="1">
        <v>25887</v>
      </c>
      <c r="B841">
        <v>1970</v>
      </c>
      <c r="C841">
        <f>_xlfn.MAXIFS(Table1[ScheduleWeekWritten],Table1[ScheduleSeason],Table1[[#This Row],[ScheduleSeason]])</f>
        <v>14</v>
      </c>
      <c r="D841">
        <v>9</v>
      </c>
      <c r="E841" cm="1">
        <f t="array" ref="E841">_xlfn.XLOOKUP(Table1[[#This Row],[ScheduleWeekWritten]],Table3[Game],100+Table3[Increase],Table1[[#This Row],[ScheduleWeekWritten]])</f>
        <v>9</v>
      </c>
      <c r="F841" t="b">
        <v>0</v>
      </c>
      <c r="G841" t="s">
        <v>19</v>
      </c>
      <c r="H841">
        <v>21</v>
      </c>
      <c r="I841">
        <v>10</v>
      </c>
      <c r="J841" t="s">
        <v>95</v>
      </c>
      <c r="K841" t="s">
        <v>91</v>
      </c>
      <c r="L841" t="str">
        <f>_xlfn.XLOOKUP(Table1[[#This Row],[TeamFavoriteID]],Table2[team_id],Table2[team_name],_xlfn.XLOOKUP(Table1[[#This Row],[TeamFavoriteID]],Table2[team_id_pfr],Table2[team_name],"Even"))</f>
        <v>Miami Dolphins</v>
      </c>
      <c r="M841">
        <v>-2</v>
      </c>
      <c r="N841">
        <f>IF(Table1[[#This Row],[TeamFavorite]]=Table1[[#This Row],[TeamHome]],Table1[[#This Row],[ScoreAway]]-Table1[[#This Row],[ScoreHome]],Table1[[#This Row],[ScoreHome]]-Table1[[#This Row],[ScoreAway]])</f>
        <v>-11</v>
      </c>
      <c r="O841">
        <f>IF(Table1[[#This Row],[SpreadActual]]&lt;Table1[[#This Row],[SpreadFavorite]],1,0)</f>
        <v>1</v>
      </c>
      <c r="Q841" t="s">
        <v>22</v>
      </c>
      <c r="R841" t="b">
        <v>0</v>
      </c>
      <c r="S841">
        <v>77</v>
      </c>
      <c r="T841">
        <v>12</v>
      </c>
      <c r="U841">
        <v>82</v>
      </c>
    </row>
    <row r="842" spans="1:22" x14ac:dyDescent="0.2">
      <c r="A842" s="1">
        <v>25887</v>
      </c>
      <c r="B842">
        <v>1970</v>
      </c>
      <c r="C842">
        <f>_xlfn.MAXIFS(Table1[ScheduleWeekWritten],Table1[ScheduleSeason],Table1[[#This Row],[ScheduleSeason]])</f>
        <v>14</v>
      </c>
      <c r="D842">
        <v>9</v>
      </c>
      <c r="E842" cm="1">
        <f t="array" ref="E842">_xlfn.XLOOKUP(Table1[[#This Row],[ScheduleWeekWritten]],Table3[Game],100+Table3[Increase],Table1[[#This Row],[ScheduleWeekWritten]])</f>
        <v>9</v>
      </c>
      <c r="F842" t="b">
        <v>0</v>
      </c>
      <c r="G842" t="s">
        <v>54</v>
      </c>
      <c r="H842">
        <v>24</v>
      </c>
      <c r="I842">
        <v>20</v>
      </c>
      <c r="J842" t="s">
        <v>45</v>
      </c>
      <c r="K842" t="s">
        <v>55</v>
      </c>
      <c r="L842" t="str">
        <f>_xlfn.XLOOKUP(Table1[[#This Row],[TeamFavoriteID]],Table2[team_id],Table2[team_name],_xlfn.XLOOKUP(Table1[[#This Row],[TeamFavoriteID]],Table2[team_id_pfr],Table2[team_name],"Even"))</f>
        <v>Minnesota Vikings</v>
      </c>
      <c r="M842">
        <v>-7.5</v>
      </c>
      <c r="N842">
        <f>IF(Table1[[#This Row],[TeamFavorite]]=Table1[[#This Row],[TeamHome]],Table1[[#This Row],[ScoreAway]]-Table1[[#This Row],[ScoreHome]],Table1[[#This Row],[ScoreHome]]-Table1[[#This Row],[ScoreAway]])</f>
        <v>-4</v>
      </c>
      <c r="O842">
        <f>IF(Table1[[#This Row],[SpreadActual]]&lt;Table1[[#This Row],[SpreadFavorite]],1,0)</f>
        <v>0</v>
      </c>
      <c r="Q842" t="s">
        <v>73</v>
      </c>
      <c r="R842" t="b">
        <v>0</v>
      </c>
      <c r="S842">
        <v>25</v>
      </c>
      <c r="T842">
        <v>9</v>
      </c>
      <c r="U842">
        <v>61</v>
      </c>
    </row>
    <row r="843" spans="1:22" x14ac:dyDescent="0.2">
      <c r="A843" s="1">
        <v>25887</v>
      </c>
      <c r="B843">
        <v>1970</v>
      </c>
      <c r="C843">
        <f>_xlfn.MAXIFS(Table1[ScheduleWeekWritten],Table1[ScheduleSeason],Table1[[#This Row],[ScheduleSeason]])</f>
        <v>14</v>
      </c>
      <c r="D843">
        <v>9</v>
      </c>
      <c r="E843" cm="1">
        <f t="array" ref="E843">_xlfn.XLOOKUP(Table1[[#This Row],[ScheduleWeekWritten]],Table3[Game],100+Table3[Increase],Table1[[#This Row],[ScheduleWeekWritten]])</f>
        <v>9</v>
      </c>
      <c r="F843" t="b">
        <v>0</v>
      </c>
      <c r="G843" t="s">
        <v>50</v>
      </c>
      <c r="H843">
        <v>35</v>
      </c>
      <c r="I843">
        <v>33</v>
      </c>
      <c r="J843" t="s">
        <v>61</v>
      </c>
      <c r="K843" t="s">
        <v>90</v>
      </c>
      <c r="L843" t="str">
        <f>_xlfn.XLOOKUP(Table1[[#This Row],[TeamFavoriteID]],Table2[team_id],Table2[team_name],_xlfn.XLOOKUP(Table1[[#This Row],[TeamFavoriteID]],Table2[team_id_pfr],Table2[team_name],"Even"))</f>
        <v>New York Giants</v>
      </c>
      <c r="M843">
        <v>-1</v>
      </c>
      <c r="N843">
        <f>IF(Table1[[#This Row],[TeamFavorite]]=Table1[[#This Row],[TeamHome]],Table1[[#This Row],[ScoreAway]]-Table1[[#This Row],[ScoreHome]],Table1[[#This Row],[ScoreHome]]-Table1[[#This Row],[ScoreAway]])</f>
        <v>-2</v>
      </c>
      <c r="O843">
        <f>IF(Table1[[#This Row],[SpreadActual]]&lt;Table1[[#This Row],[SpreadFavorite]],1,0)</f>
        <v>1</v>
      </c>
      <c r="Q843" t="s">
        <v>84</v>
      </c>
      <c r="R843" t="b">
        <v>0</v>
      </c>
      <c r="S843">
        <v>50</v>
      </c>
      <c r="T843">
        <v>15</v>
      </c>
      <c r="U843">
        <v>84</v>
      </c>
    </row>
    <row r="844" spans="1:22" x14ac:dyDescent="0.2">
      <c r="A844" s="1">
        <v>25887</v>
      </c>
      <c r="B844">
        <v>1970</v>
      </c>
      <c r="C844">
        <f>_xlfn.MAXIFS(Table1[ScheduleWeekWritten],Table1[ScheduleSeason],Table1[[#This Row],[ScheduleSeason]])</f>
        <v>14</v>
      </c>
      <c r="D844">
        <v>9</v>
      </c>
      <c r="E844" cm="1">
        <f t="array" ref="E844">_xlfn.XLOOKUP(Table1[[#This Row],[ScheduleWeekWritten]],Table3[Game],100+Table3[Increase],Table1[[#This Row],[ScheduleWeekWritten]])</f>
        <v>9</v>
      </c>
      <c r="F844" t="b">
        <v>0</v>
      </c>
      <c r="G844" t="s">
        <v>58</v>
      </c>
      <c r="H844">
        <v>13</v>
      </c>
      <c r="I844">
        <v>13</v>
      </c>
      <c r="J844" t="s">
        <v>38</v>
      </c>
      <c r="K844" t="s">
        <v>109</v>
      </c>
      <c r="L844" t="str">
        <f>_xlfn.XLOOKUP(Table1[[#This Row],[TeamFavoriteID]],Table2[team_id],Table2[team_name],_xlfn.XLOOKUP(Table1[[#This Row],[TeamFavoriteID]],Table2[team_id_pfr],Table2[team_name],"Even"))</f>
        <v>Atlanta Falcons</v>
      </c>
      <c r="M844">
        <v>-3.5</v>
      </c>
      <c r="N844">
        <f>IF(Table1[[#This Row],[TeamFavorite]]=Table1[[#This Row],[TeamHome]],Table1[[#This Row],[ScoreAway]]-Table1[[#This Row],[ScoreHome]],Table1[[#This Row],[ScoreHome]]-Table1[[#This Row],[ScoreAway]])</f>
        <v>0</v>
      </c>
      <c r="O844">
        <f>IF(Table1[[#This Row],[SpreadActual]]&lt;Table1[[#This Row],[SpreadFavorite]],1,0)</f>
        <v>0</v>
      </c>
      <c r="Q844" t="s">
        <v>112</v>
      </c>
      <c r="R844" t="b">
        <v>0</v>
      </c>
      <c r="S844">
        <v>53</v>
      </c>
      <c r="T844">
        <v>14</v>
      </c>
      <c r="U844">
        <v>97</v>
      </c>
    </row>
    <row r="845" spans="1:22" x14ac:dyDescent="0.2">
      <c r="A845" s="1">
        <v>25887</v>
      </c>
      <c r="B845">
        <v>1970</v>
      </c>
      <c r="C845">
        <f>_xlfn.MAXIFS(Table1[ScheduleWeekWritten],Table1[ScheduleSeason],Table1[[#This Row],[ScheduleSeason]])</f>
        <v>14</v>
      </c>
      <c r="D845">
        <v>9</v>
      </c>
      <c r="E845" cm="1">
        <f t="array" ref="E845">_xlfn.XLOOKUP(Table1[[#This Row],[ScheduleWeekWritten]],Table3[Game],100+Table3[Increase],Table1[[#This Row],[ScheduleWeekWritten]])</f>
        <v>9</v>
      </c>
      <c r="F845" t="b">
        <v>0</v>
      </c>
      <c r="G845" t="s">
        <v>49</v>
      </c>
      <c r="H845">
        <v>14</v>
      </c>
      <c r="I845">
        <v>31</v>
      </c>
      <c r="J845" t="s">
        <v>42</v>
      </c>
      <c r="K845" t="s">
        <v>75</v>
      </c>
      <c r="L845" t="str">
        <f>_xlfn.XLOOKUP(Table1[[#This Row],[TeamFavoriteID]],Table2[team_id],Table2[team_name],_xlfn.XLOOKUP(Table1[[#This Row],[TeamFavoriteID]],Table2[team_id_pfr],Table2[team_name],"Even"))</f>
        <v>Kansas City Chiefs</v>
      </c>
      <c r="M845">
        <v>-9</v>
      </c>
      <c r="N845">
        <f>IF(Table1[[#This Row],[TeamFavorite]]=Table1[[#This Row],[TeamHome]],Table1[[#This Row],[ScoreAway]]-Table1[[#This Row],[ScoreHome]],Table1[[#This Row],[ScoreHome]]-Table1[[#This Row],[ScoreAway]])</f>
        <v>-17</v>
      </c>
      <c r="O845">
        <f>IF(Table1[[#This Row],[SpreadActual]]&lt;Table1[[#This Row],[SpreadFavorite]],1,0)</f>
        <v>1</v>
      </c>
      <c r="Q845" t="s">
        <v>113</v>
      </c>
      <c r="R845" t="b">
        <v>0</v>
      </c>
      <c r="S845">
        <v>42</v>
      </c>
      <c r="T845">
        <v>14</v>
      </c>
      <c r="U845">
        <v>89</v>
      </c>
    </row>
    <row r="846" spans="1:22" x14ac:dyDescent="0.2">
      <c r="A846" s="1">
        <v>25888</v>
      </c>
      <c r="B846">
        <v>1970</v>
      </c>
      <c r="C846">
        <f>_xlfn.MAXIFS(Table1[ScheduleWeekWritten],Table1[ScheduleSeason],Table1[[#This Row],[ScheduleSeason]])</f>
        <v>14</v>
      </c>
      <c r="D846">
        <v>9</v>
      </c>
      <c r="E846" cm="1">
        <f t="array" ref="E846">_xlfn.XLOOKUP(Table1[[#This Row],[ScheduleWeekWritten]],Table3[Game],100+Table3[Increase],Table1[[#This Row],[ScheduleWeekWritten]])</f>
        <v>9</v>
      </c>
      <c r="F846" t="b">
        <v>0</v>
      </c>
      <c r="G846" t="s">
        <v>67</v>
      </c>
      <c r="H846">
        <v>0</v>
      </c>
      <c r="I846">
        <v>38</v>
      </c>
      <c r="J846" t="s">
        <v>57</v>
      </c>
      <c r="K846" t="s">
        <v>68</v>
      </c>
      <c r="L846" t="str">
        <f>_xlfn.XLOOKUP(Table1[[#This Row],[TeamFavoriteID]],Table2[team_id],Table2[team_name],_xlfn.XLOOKUP(Table1[[#This Row],[TeamFavoriteID]],Table2[team_id_pfr],Table2[team_name],"Even"))</f>
        <v>Dallas Cowboys</v>
      </c>
      <c r="M846">
        <v>-1</v>
      </c>
      <c r="N846">
        <f>IF(Table1[[#This Row],[TeamFavorite]]=Table1[[#This Row],[TeamHome]],Table1[[#This Row],[ScoreAway]]-Table1[[#This Row],[ScoreHome]],Table1[[#This Row],[ScoreHome]]-Table1[[#This Row],[ScoreAway]])</f>
        <v>38</v>
      </c>
      <c r="O846">
        <f>IF(Table1[[#This Row],[SpreadActual]]&lt;Table1[[#This Row],[SpreadFavorite]],1,0)</f>
        <v>0</v>
      </c>
      <c r="Q846" t="s">
        <v>69</v>
      </c>
      <c r="R846" t="b">
        <v>0</v>
      </c>
      <c r="S846">
        <v>42</v>
      </c>
      <c r="T846">
        <v>8</v>
      </c>
      <c r="U846">
        <v>57</v>
      </c>
    </row>
    <row r="847" spans="1:22" x14ac:dyDescent="0.2">
      <c r="A847" s="1">
        <v>25894</v>
      </c>
      <c r="B847">
        <v>1970</v>
      </c>
      <c r="C847">
        <f>_xlfn.MAXIFS(Table1[ScheduleWeekWritten],Table1[ScheduleSeason],Table1[[#This Row],[ScheduleSeason]])</f>
        <v>14</v>
      </c>
      <c r="D847">
        <v>10</v>
      </c>
      <c r="E847" cm="1">
        <f t="array" ref="E847">_xlfn.XLOOKUP(Table1[[#This Row],[ScheduleWeekWritten]],Table3[Game],100+Table3[Increase],Table1[[#This Row],[ScheduleWeekWritten]])</f>
        <v>10</v>
      </c>
      <c r="F847" t="b">
        <v>0</v>
      </c>
      <c r="G847" t="s">
        <v>38</v>
      </c>
      <c r="H847">
        <v>7</v>
      </c>
      <c r="I847">
        <v>17</v>
      </c>
      <c r="J847" t="s">
        <v>39</v>
      </c>
      <c r="K847" t="s">
        <v>40</v>
      </c>
      <c r="L847" t="str">
        <f>_xlfn.XLOOKUP(Table1[[#This Row],[TeamFavoriteID]],Table2[team_id],Table2[team_name],_xlfn.XLOOKUP(Table1[[#This Row],[TeamFavoriteID]],Table2[team_id_pfr],Table2[team_name],"Even"))</f>
        <v>Los Angeles Rams</v>
      </c>
      <c r="M847">
        <v>-4.5</v>
      </c>
      <c r="N847">
        <f>IF(Table1[[#This Row],[TeamFavorite]]=Table1[[#This Row],[TeamHome]],Table1[[#This Row],[ScoreAway]]-Table1[[#This Row],[ScoreHome]],Table1[[#This Row],[ScoreHome]]-Table1[[#This Row],[ScoreAway]])</f>
        <v>-10</v>
      </c>
      <c r="O847">
        <f>IF(Table1[[#This Row],[SpreadActual]]&lt;Table1[[#This Row],[SpreadFavorite]],1,0)</f>
        <v>1</v>
      </c>
      <c r="Q847" t="s">
        <v>41</v>
      </c>
      <c r="R847" t="b">
        <v>0</v>
      </c>
      <c r="S847">
        <v>50</v>
      </c>
      <c r="T847">
        <v>7</v>
      </c>
      <c r="U847">
        <v>55</v>
      </c>
    </row>
    <row r="848" spans="1:22" x14ac:dyDescent="0.2">
      <c r="A848" s="1">
        <v>25894</v>
      </c>
      <c r="B848">
        <v>1970</v>
      </c>
      <c r="C848">
        <f>_xlfn.MAXIFS(Table1[ScheduleWeekWritten],Table1[ScheduleSeason],Table1[[#This Row],[ScheduleSeason]])</f>
        <v>14</v>
      </c>
      <c r="D848">
        <v>10</v>
      </c>
      <c r="E848" cm="1">
        <f t="array" ref="E848">_xlfn.XLOOKUP(Table1[[#This Row],[ScheduleWeekWritten]],Table3[Game],100+Table3[Increase],Table1[[#This Row],[ScheduleWeekWritten]])</f>
        <v>10</v>
      </c>
      <c r="F848" t="b">
        <v>0</v>
      </c>
      <c r="G848" t="s">
        <v>46</v>
      </c>
      <c r="H848">
        <v>31</v>
      </c>
      <c r="I848">
        <v>13</v>
      </c>
      <c r="J848" t="s">
        <v>28</v>
      </c>
      <c r="K848" t="s">
        <v>47</v>
      </c>
      <c r="L848" t="str">
        <f>_xlfn.XLOOKUP(Table1[[#This Row],[TeamFavoriteID]],Table2[team_id],Table2[team_name],_xlfn.XLOOKUP(Table1[[#This Row],[TeamFavoriteID]],Table2[team_id_pfr],Table2[team_name],"Even"))</f>
        <v>Chicago Bears</v>
      </c>
      <c r="M848">
        <v>-7</v>
      </c>
      <c r="N848">
        <f>IF(Table1[[#This Row],[TeamFavorite]]=Table1[[#This Row],[TeamHome]],Table1[[#This Row],[ScoreAway]]-Table1[[#This Row],[ScoreHome]],Table1[[#This Row],[ScoreHome]]-Table1[[#This Row],[ScoreAway]])</f>
        <v>-18</v>
      </c>
      <c r="O848">
        <f>IF(Table1[[#This Row],[SpreadActual]]&lt;Table1[[#This Row],[SpreadFavorite]],1,0)</f>
        <v>1</v>
      </c>
      <c r="Q848" t="s">
        <v>86</v>
      </c>
      <c r="R848" t="b">
        <v>0</v>
      </c>
      <c r="S848">
        <v>43</v>
      </c>
      <c r="T848">
        <v>22</v>
      </c>
      <c r="U848">
        <v>50</v>
      </c>
    </row>
    <row r="849" spans="1:21" x14ac:dyDescent="0.2">
      <c r="A849" s="1">
        <v>25894</v>
      </c>
      <c r="B849">
        <v>1970</v>
      </c>
      <c r="C849">
        <f>_xlfn.MAXIFS(Table1[ScheduleWeekWritten],Table1[ScheduleSeason],Table1[[#This Row],[ScheduleSeason]])</f>
        <v>14</v>
      </c>
      <c r="D849">
        <v>10</v>
      </c>
      <c r="E849" cm="1">
        <f t="array" ref="E849">_xlfn.XLOOKUP(Table1[[#This Row],[ScheduleWeekWritten]],Table3[Game],100+Table3[Increase],Table1[[#This Row],[ScheduleWeekWritten]])</f>
        <v>10</v>
      </c>
      <c r="F849" t="b">
        <v>0</v>
      </c>
      <c r="G849" t="s">
        <v>101</v>
      </c>
      <c r="H849">
        <v>34</v>
      </c>
      <c r="I849">
        <v>7</v>
      </c>
      <c r="J849" t="s">
        <v>49</v>
      </c>
      <c r="K849" t="s">
        <v>104</v>
      </c>
      <c r="L849" t="str">
        <f>_xlfn.XLOOKUP(Table1[[#This Row],[TeamFavoriteID]],Table2[team_id],Table2[team_name],_xlfn.XLOOKUP(Table1[[#This Row],[TeamFavoriteID]],Table2[team_id_pfr],Table2[team_name],"Even"))</f>
        <v>Cincinnati Bengals</v>
      </c>
      <c r="M849">
        <v>-4</v>
      </c>
      <c r="N849">
        <f>IF(Table1[[#This Row],[TeamFavorite]]=Table1[[#This Row],[TeamHome]],Table1[[#This Row],[ScoreAway]]-Table1[[#This Row],[ScoreHome]],Table1[[#This Row],[ScoreHome]]-Table1[[#This Row],[ScoreAway]])</f>
        <v>-27</v>
      </c>
      <c r="O849">
        <f>IF(Table1[[#This Row],[SpreadActual]]&lt;Table1[[#This Row],[SpreadFavorite]],1,0)</f>
        <v>1</v>
      </c>
      <c r="Q849" t="s">
        <v>111</v>
      </c>
      <c r="R849" t="b">
        <v>0</v>
      </c>
      <c r="S849">
        <v>46</v>
      </c>
      <c r="T849">
        <v>16</v>
      </c>
      <c r="U849">
        <v>56</v>
      </c>
    </row>
    <row r="850" spans="1:21" x14ac:dyDescent="0.2">
      <c r="A850" s="1">
        <v>25894</v>
      </c>
      <c r="B850">
        <v>1970</v>
      </c>
      <c r="C850">
        <f>_xlfn.MAXIFS(Table1[ScheduleWeekWritten],Table1[ScheduleSeason],Table1[[#This Row],[ScheduleSeason]])</f>
        <v>14</v>
      </c>
      <c r="D850">
        <v>10</v>
      </c>
      <c r="E850" cm="1">
        <f t="array" ref="E850">_xlfn.XLOOKUP(Table1[[#This Row],[ScheduleWeekWritten]],Table3[Game],100+Table3[Increase],Table1[[#This Row],[ScheduleWeekWritten]])</f>
        <v>10</v>
      </c>
      <c r="F850" t="b">
        <v>0</v>
      </c>
      <c r="G850" t="s">
        <v>62</v>
      </c>
      <c r="H850">
        <v>28</v>
      </c>
      <c r="I850">
        <v>14</v>
      </c>
      <c r="J850" t="s">
        <v>23</v>
      </c>
      <c r="K850" t="s">
        <v>63</v>
      </c>
      <c r="L850" t="str">
        <f>_xlfn.XLOOKUP(Table1[[#This Row],[TeamFavoriteID]],Table2[team_id],Table2[team_name],_xlfn.XLOOKUP(Table1[[#This Row],[TeamFavoriteID]],Table2[team_id_pfr],Table2[team_name],"Even"))</f>
        <v>Cleveland Browns</v>
      </c>
      <c r="M850">
        <v>-8</v>
      </c>
      <c r="N850">
        <f>IF(Table1[[#This Row],[TeamFavorite]]=Table1[[#This Row],[TeamHome]],Table1[[#This Row],[ScoreAway]]-Table1[[#This Row],[ScoreHome]],Table1[[#This Row],[ScoreHome]]-Table1[[#This Row],[ScoreAway]])</f>
        <v>-14</v>
      </c>
      <c r="O850">
        <f>IF(Table1[[#This Row],[SpreadActual]]&lt;Table1[[#This Row],[SpreadFavorite]],1,0)</f>
        <v>1</v>
      </c>
      <c r="Q850" t="s">
        <v>66</v>
      </c>
      <c r="R850" t="b">
        <v>0</v>
      </c>
      <c r="S850">
        <v>44</v>
      </c>
      <c r="T850">
        <v>22</v>
      </c>
      <c r="U850">
        <v>54</v>
      </c>
    </row>
    <row r="851" spans="1:21" x14ac:dyDescent="0.2">
      <c r="A851" s="1">
        <v>25894</v>
      </c>
      <c r="B851">
        <v>1970</v>
      </c>
      <c r="C851">
        <f>_xlfn.MAXIFS(Table1[ScheduleWeekWritten],Table1[ScheduleSeason],Table1[[#This Row],[ScheduleSeason]])</f>
        <v>14</v>
      </c>
      <c r="D851">
        <v>10</v>
      </c>
      <c r="E851" cm="1">
        <f t="array" ref="E851">_xlfn.XLOOKUP(Table1[[#This Row],[ScheduleWeekWritten]],Table3[Game],100+Table3[Increase],Table1[[#This Row],[ScheduleWeekWritten]])</f>
        <v>10</v>
      </c>
      <c r="F851" t="b">
        <v>0</v>
      </c>
      <c r="G851" t="s">
        <v>45</v>
      </c>
      <c r="H851">
        <v>28</v>
      </c>
      <c r="I851">
        <v>7</v>
      </c>
      <c r="J851" t="s">
        <v>53</v>
      </c>
      <c r="K851" t="s">
        <v>79</v>
      </c>
      <c r="L851" t="str">
        <f>_xlfn.XLOOKUP(Table1[[#This Row],[TeamFavoriteID]],Table2[team_id],Table2[team_name],_xlfn.XLOOKUP(Table1[[#This Row],[TeamFavoriteID]],Table2[team_id_pfr],Table2[team_name],"Even"))</f>
        <v>Detroit Lions</v>
      </c>
      <c r="M851">
        <v>-1.5</v>
      </c>
      <c r="N851">
        <f>IF(Table1[[#This Row],[TeamFavorite]]=Table1[[#This Row],[TeamHome]],Table1[[#This Row],[ScoreAway]]-Table1[[#This Row],[ScoreHome]],Table1[[#This Row],[ScoreHome]]-Table1[[#This Row],[ScoreAway]])</f>
        <v>-21</v>
      </c>
      <c r="O851">
        <f>IF(Table1[[#This Row],[SpreadActual]]&lt;Table1[[#This Row],[SpreadFavorite]],1,0)</f>
        <v>1</v>
      </c>
      <c r="Q851" t="s">
        <v>48</v>
      </c>
      <c r="R851" t="b">
        <v>0</v>
      </c>
      <c r="S851">
        <v>42</v>
      </c>
      <c r="T851">
        <v>18</v>
      </c>
      <c r="U851">
        <v>63</v>
      </c>
    </row>
    <row r="852" spans="1:21" x14ac:dyDescent="0.2">
      <c r="A852" s="1">
        <v>25894</v>
      </c>
      <c r="B852">
        <v>1970</v>
      </c>
      <c r="C852">
        <f>_xlfn.MAXIFS(Table1[ScheduleWeekWritten],Table1[ScheduleSeason],Table1[[#This Row],[ScheduleSeason]])</f>
        <v>14</v>
      </c>
      <c r="D852">
        <v>10</v>
      </c>
      <c r="E852" cm="1">
        <f t="array" ref="E852">_xlfn.XLOOKUP(Table1[[#This Row],[ScheduleWeekWritten]],Table3[Game],100+Table3[Increase],Table1[[#This Row],[ScheduleWeekWritten]])</f>
        <v>10</v>
      </c>
      <c r="F852" t="b">
        <v>0</v>
      </c>
      <c r="G852" t="s">
        <v>42</v>
      </c>
      <c r="H852">
        <v>6</v>
      </c>
      <c r="I852">
        <v>6</v>
      </c>
      <c r="J852" t="s">
        <v>57</v>
      </c>
      <c r="K852" t="s">
        <v>75</v>
      </c>
      <c r="L852" t="str">
        <f>_xlfn.XLOOKUP(Table1[[#This Row],[TeamFavoriteID]],Table2[team_id],Table2[team_name],_xlfn.XLOOKUP(Table1[[#This Row],[TeamFavoriteID]],Table2[team_id_pfr],Table2[team_name],"Even"))</f>
        <v>Kansas City Chiefs</v>
      </c>
      <c r="M852">
        <v>-6</v>
      </c>
      <c r="N852">
        <f>IF(Table1[[#This Row],[TeamFavorite]]=Table1[[#This Row],[TeamHome]],Table1[[#This Row],[ScoreAway]]-Table1[[#This Row],[ScoreHome]],Table1[[#This Row],[ScoreHome]]-Table1[[#This Row],[ScoreAway]])</f>
        <v>0</v>
      </c>
      <c r="O852">
        <f>IF(Table1[[#This Row],[SpreadActual]]&lt;Table1[[#This Row],[SpreadFavorite]],1,0)</f>
        <v>0</v>
      </c>
      <c r="Q852" t="s">
        <v>83</v>
      </c>
      <c r="R852" t="b">
        <v>0</v>
      </c>
      <c r="S852">
        <v>42</v>
      </c>
      <c r="T852">
        <v>13</v>
      </c>
      <c r="U852">
        <v>62</v>
      </c>
    </row>
    <row r="853" spans="1:21" x14ac:dyDescent="0.2">
      <c r="A853" s="1">
        <v>25894</v>
      </c>
      <c r="B853">
        <v>1970</v>
      </c>
      <c r="C853">
        <f>_xlfn.MAXIFS(Table1[ScheduleWeekWritten],Table1[ScheduleSeason],Table1[[#This Row],[ScheduleSeason]])</f>
        <v>14</v>
      </c>
      <c r="D853">
        <v>10</v>
      </c>
      <c r="E853" cm="1">
        <f t="array" ref="E853">_xlfn.XLOOKUP(Table1[[#This Row],[ScheduleWeekWritten]],Table3[Game],100+Table3[Increase],Table1[[#This Row],[ScheduleWeekWritten]])</f>
        <v>10</v>
      </c>
      <c r="F853" t="b">
        <v>0</v>
      </c>
      <c r="G853" t="s">
        <v>19</v>
      </c>
      <c r="H853">
        <v>34</v>
      </c>
      <c r="I853">
        <v>17</v>
      </c>
      <c r="J853" t="s">
        <v>34</v>
      </c>
      <c r="K853" t="s">
        <v>72</v>
      </c>
      <c r="L853" t="str">
        <f>_xlfn.XLOOKUP(Table1[[#This Row],[TeamFavoriteID]],Table2[team_id],Table2[team_name],_xlfn.XLOOKUP(Table1[[#This Row],[TeamFavoriteID]],Table2[team_id_pfr],Table2[team_name],"Even"))</f>
        <v>Baltimore Colts</v>
      </c>
      <c r="M853">
        <v>-4</v>
      </c>
      <c r="N853">
        <f>IF(Table1[[#This Row],[TeamFavorite]]=Table1[[#This Row],[TeamHome]],Table1[[#This Row],[ScoreAway]]-Table1[[#This Row],[ScoreHome]],Table1[[#This Row],[ScoreHome]]-Table1[[#This Row],[ScoreAway]])</f>
        <v>17</v>
      </c>
      <c r="O853">
        <f>IF(Table1[[#This Row],[SpreadActual]]&lt;Table1[[#This Row],[SpreadFavorite]],1,0)</f>
        <v>0</v>
      </c>
      <c r="Q853" t="s">
        <v>22</v>
      </c>
      <c r="R853" t="b">
        <v>0</v>
      </c>
      <c r="S853">
        <v>72</v>
      </c>
      <c r="T853">
        <v>7</v>
      </c>
      <c r="U853">
        <v>78</v>
      </c>
    </row>
    <row r="854" spans="1:21" x14ac:dyDescent="0.2">
      <c r="A854" s="1">
        <v>25894</v>
      </c>
      <c r="B854">
        <v>1970</v>
      </c>
      <c r="C854">
        <f>_xlfn.MAXIFS(Table1[ScheduleWeekWritten],Table1[ScheduleSeason],Table1[[#This Row],[ScheduleSeason]])</f>
        <v>14</v>
      </c>
      <c r="D854">
        <v>10</v>
      </c>
      <c r="E854" cm="1">
        <f t="array" ref="E854">_xlfn.XLOOKUP(Table1[[#This Row],[ScheduleWeekWritten]],Table3[Game],100+Table3[Increase],Table1[[#This Row],[ScheduleWeekWritten]])</f>
        <v>10</v>
      </c>
      <c r="F854" t="b">
        <v>0</v>
      </c>
      <c r="G854" t="s">
        <v>54</v>
      </c>
      <c r="H854">
        <v>10</v>
      </c>
      <c r="I854">
        <v>3</v>
      </c>
      <c r="J854" t="s">
        <v>33</v>
      </c>
      <c r="K854" t="s">
        <v>55</v>
      </c>
      <c r="L854" t="str">
        <f>_xlfn.XLOOKUP(Table1[[#This Row],[TeamFavoriteID]],Table2[team_id],Table2[team_name],_xlfn.XLOOKUP(Table1[[#This Row],[TeamFavoriteID]],Table2[team_id_pfr],Table2[team_name],"Even"))</f>
        <v>Minnesota Vikings</v>
      </c>
      <c r="M854">
        <v>-10</v>
      </c>
      <c r="N854">
        <f>IF(Table1[[#This Row],[TeamFavorite]]=Table1[[#This Row],[TeamHome]],Table1[[#This Row],[ScoreAway]]-Table1[[#This Row],[ScoreHome]],Table1[[#This Row],[ScoreHome]]-Table1[[#This Row],[ScoreAway]])</f>
        <v>-7</v>
      </c>
      <c r="O854">
        <f>IF(Table1[[#This Row],[SpreadActual]]&lt;Table1[[#This Row],[SpreadFavorite]],1,0)</f>
        <v>0</v>
      </c>
      <c r="Q854" t="s">
        <v>73</v>
      </c>
      <c r="R854" t="b">
        <v>0</v>
      </c>
      <c r="S854">
        <v>24</v>
      </c>
      <c r="T854">
        <v>23</v>
      </c>
      <c r="U854">
        <v>64</v>
      </c>
    </row>
    <row r="855" spans="1:21" x14ac:dyDescent="0.2">
      <c r="A855" s="1">
        <v>25894</v>
      </c>
      <c r="B855">
        <v>1970</v>
      </c>
      <c r="C855">
        <f>_xlfn.MAXIFS(Table1[ScheduleWeekWritten],Table1[ScheduleSeason],Table1[[#This Row],[ScheduleSeason]])</f>
        <v>14</v>
      </c>
      <c r="D855">
        <v>10</v>
      </c>
      <c r="E855" cm="1">
        <f t="array" ref="E855">_xlfn.XLOOKUP(Table1[[#This Row],[ScheduleWeekWritten]],Table3[Game],100+Table3[Increase],Table1[[#This Row],[ScheduleWeekWritten]])</f>
        <v>10</v>
      </c>
      <c r="F855" t="b">
        <v>0</v>
      </c>
      <c r="G855" t="s">
        <v>95</v>
      </c>
      <c r="H855">
        <v>6</v>
      </c>
      <c r="I855">
        <v>31</v>
      </c>
      <c r="J855" t="s">
        <v>24</v>
      </c>
      <c r="K855" t="s">
        <v>88</v>
      </c>
      <c r="L855" t="str">
        <f>_xlfn.XLOOKUP(Table1[[#This Row],[TeamFavoriteID]],Table2[team_id],Table2[team_name],_xlfn.XLOOKUP(Table1[[#This Row],[TeamFavoriteID]],Table2[team_id_pfr],Table2[team_name],"Even"))</f>
        <v>Denver Broncos</v>
      </c>
      <c r="M855">
        <v>-2</v>
      </c>
      <c r="N855">
        <f>IF(Table1[[#This Row],[TeamFavorite]]=Table1[[#This Row],[TeamHome]],Table1[[#This Row],[ScoreAway]]-Table1[[#This Row],[ScoreHome]],Table1[[#This Row],[ScoreHome]]-Table1[[#This Row],[ScoreAway]])</f>
        <v>-25</v>
      </c>
      <c r="O855">
        <f>IF(Table1[[#This Row],[SpreadActual]]&lt;Table1[[#This Row],[SpreadFavorite]],1,0)</f>
        <v>1</v>
      </c>
      <c r="Q855" t="s">
        <v>96</v>
      </c>
      <c r="R855" t="b">
        <v>0</v>
      </c>
      <c r="S855">
        <v>59</v>
      </c>
      <c r="T855">
        <v>7</v>
      </c>
      <c r="U855">
        <v>82</v>
      </c>
    </row>
    <row r="856" spans="1:21" x14ac:dyDescent="0.2">
      <c r="A856" s="1">
        <v>25894</v>
      </c>
      <c r="B856">
        <v>1970</v>
      </c>
      <c r="C856">
        <f>_xlfn.MAXIFS(Table1[ScheduleWeekWritten],Table1[ScheduleSeason],Table1[[#This Row],[ScheduleSeason]])</f>
        <v>14</v>
      </c>
      <c r="D856">
        <v>10</v>
      </c>
      <c r="E856" cm="1">
        <f t="array" ref="E856">_xlfn.XLOOKUP(Table1[[#This Row],[ScheduleWeekWritten]],Table3[Game],100+Table3[Increase],Table1[[#This Row],[ScheduleWeekWritten]])</f>
        <v>10</v>
      </c>
      <c r="F856" t="b">
        <v>0</v>
      </c>
      <c r="G856" t="s">
        <v>31</v>
      </c>
      <c r="H856">
        <v>17</v>
      </c>
      <c r="I856">
        <v>3</v>
      </c>
      <c r="J856" t="s">
        <v>37</v>
      </c>
      <c r="K856" t="s">
        <v>32</v>
      </c>
      <c r="L856" t="str">
        <f>_xlfn.XLOOKUP(Table1[[#This Row],[TeamFavoriteID]],Table2[team_id],Table2[team_name],_xlfn.XLOOKUP(Table1[[#This Row],[TeamFavoriteID]],Table2[team_id_pfr],Table2[team_name],"Even"))</f>
        <v>New York Jets</v>
      </c>
      <c r="M856">
        <v>-9</v>
      </c>
      <c r="N856">
        <f>IF(Table1[[#This Row],[TeamFavorite]]=Table1[[#This Row],[TeamHome]],Table1[[#This Row],[ScoreAway]]-Table1[[#This Row],[ScoreHome]],Table1[[#This Row],[ScoreHome]]-Table1[[#This Row],[ScoreAway]])</f>
        <v>-14</v>
      </c>
      <c r="O856">
        <f>IF(Table1[[#This Row],[SpreadActual]]&lt;Table1[[#This Row],[SpreadFavorite]],1,0)</f>
        <v>1</v>
      </c>
      <c r="Q856" t="s">
        <v>74</v>
      </c>
      <c r="R856" t="b">
        <v>0</v>
      </c>
      <c r="S856">
        <v>50</v>
      </c>
      <c r="T856">
        <v>15</v>
      </c>
      <c r="U856">
        <v>49</v>
      </c>
    </row>
    <row r="857" spans="1:21" x14ac:dyDescent="0.2">
      <c r="A857" s="1">
        <v>25894</v>
      </c>
      <c r="B857">
        <v>1970</v>
      </c>
      <c r="C857">
        <f>_xlfn.MAXIFS(Table1[ScheduleWeekWritten],Table1[ScheduleSeason],Table1[[#This Row],[ScheduleSeason]])</f>
        <v>14</v>
      </c>
      <c r="D857">
        <v>10</v>
      </c>
      <c r="E857" cm="1">
        <f t="array" ref="E857">_xlfn.XLOOKUP(Table1[[#This Row],[ScheduleWeekWritten]],Table3[Game],100+Table3[Increase],Table1[[#This Row],[ScheduleWeekWritten]])</f>
        <v>10</v>
      </c>
      <c r="F857" t="b">
        <v>0</v>
      </c>
      <c r="G857" t="s">
        <v>20</v>
      </c>
      <c r="H857">
        <v>20</v>
      </c>
      <c r="I857">
        <v>17</v>
      </c>
      <c r="J857" t="s">
        <v>27</v>
      </c>
      <c r="K857" t="s">
        <v>21</v>
      </c>
      <c r="L857" t="str">
        <f>_xlfn.XLOOKUP(Table1[[#This Row],[TeamFavoriteID]],Table2[team_id],Table2[team_name],_xlfn.XLOOKUP(Table1[[#This Row],[TeamFavoriteID]],Table2[team_id_pfr],Table2[team_name],"Even"))</f>
        <v>Las Vegas Raiders</v>
      </c>
      <c r="M857">
        <v>-7</v>
      </c>
      <c r="N857">
        <f>IF(Table1[[#This Row],[TeamFavorite]]=Table1[[#This Row],[TeamHome]],Table1[[#This Row],[ScoreAway]]-Table1[[#This Row],[ScoreHome]],Table1[[#This Row],[ScoreHome]]-Table1[[#This Row],[ScoreAway]])</f>
        <v>3</v>
      </c>
      <c r="O857">
        <f>IF(Table1[[#This Row],[SpreadActual]]&lt;Table1[[#This Row],[SpreadFavorite]],1,0)</f>
        <v>0</v>
      </c>
      <c r="Q857" t="s">
        <v>76</v>
      </c>
      <c r="R857" t="b">
        <v>0</v>
      </c>
      <c r="S857">
        <v>56</v>
      </c>
      <c r="T857">
        <v>8</v>
      </c>
      <c r="U857">
        <v>75</v>
      </c>
    </row>
    <row r="858" spans="1:21" x14ac:dyDescent="0.2">
      <c r="A858" s="1">
        <v>25894</v>
      </c>
      <c r="B858">
        <v>1970</v>
      </c>
      <c r="C858">
        <f>_xlfn.MAXIFS(Table1[ScheduleWeekWritten],Table1[ScheduleSeason],Table1[[#This Row],[ScheduleSeason]])</f>
        <v>14</v>
      </c>
      <c r="D858">
        <v>10</v>
      </c>
      <c r="E858" cm="1">
        <f t="array" ref="E858">_xlfn.XLOOKUP(Table1[[#This Row],[ScheduleWeekWritten]],Table3[Game],100+Table3[Increase],Table1[[#This Row],[ScheduleWeekWritten]])</f>
        <v>10</v>
      </c>
      <c r="F858" t="b">
        <v>0</v>
      </c>
      <c r="G858" t="s">
        <v>61</v>
      </c>
      <c r="H858">
        <v>21</v>
      </c>
      <c r="I858">
        <v>45</v>
      </c>
      <c r="J858" t="s">
        <v>67</v>
      </c>
      <c r="K858" t="s">
        <v>85</v>
      </c>
      <c r="L858" t="str">
        <f>_xlfn.XLOOKUP(Table1[[#This Row],[TeamFavoriteID]],Table2[team_id],Table2[team_name],_xlfn.XLOOKUP(Table1[[#This Row],[TeamFavoriteID]],Table2[team_id_pfr],Table2[team_name],"Even"))</f>
        <v>Washington Commanders</v>
      </c>
      <c r="M858">
        <v>-6.5</v>
      </c>
      <c r="N858">
        <f>IF(Table1[[#This Row],[TeamFavorite]]=Table1[[#This Row],[TeamHome]],Table1[[#This Row],[ScoreAway]]-Table1[[#This Row],[ScoreHome]],Table1[[#This Row],[ScoreHome]]-Table1[[#This Row],[ScoreAway]])</f>
        <v>-24</v>
      </c>
      <c r="O858">
        <f>IF(Table1[[#This Row],[SpreadActual]]&lt;Table1[[#This Row],[SpreadFavorite]],1,0)</f>
        <v>1</v>
      </c>
      <c r="Q858" t="s">
        <v>64</v>
      </c>
      <c r="R858" t="b">
        <v>0</v>
      </c>
      <c r="S858">
        <v>44</v>
      </c>
      <c r="T858">
        <v>10</v>
      </c>
      <c r="U858">
        <v>52</v>
      </c>
    </row>
    <row r="859" spans="1:21" x14ac:dyDescent="0.2">
      <c r="A859" s="1">
        <v>25895</v>
      </c>
      <c r="B859">
        <v>1970</v>
      </c>
      <c r="C859">
        <f>_xlfn.MAXIFS(Table1[ScheduleWeekWritten],Table1[ScheduleSeason],Table1[[#This Row],[ScheduleSeason]])</f>
        <v>14</v>
      </c>
      <c r="D859">
        <v>10</v>
      </c>
      <c r="E859" cm="1">
        <f t="array" ref="E859">_xlfn.XLOOKUP(Table1[[#This Row],[ScheduleWeekWritten]],Table3[Game],100+Table3[Increase],Table1[[#This Row],[ScheduleWeekWritten]])</f>
        <v>10</v>
      </c>
      <c r="F859" t="b">
        <v>0</v>
      </c>
      <c r="G859" t="s">
        <v>58</v>
      </c>
      <c r="H859">
        <v>23</v>
      </c>
      <c r="I859">
        <v>20</v>
      </c>
      <c r="J859" t="s">
        <v>50</v>
      </c>
      <c r="K859" t="s">
        <v>90</v>
      </c>
      <c r="L859" t="str">
        <f>_xlfn.XLOOKUP(Table1[[#This Row],[TeamFavoriteID]],Table2[team_id],Table2[team_name],_xlfn.XLOOKUP(Table1[[#This Row],[TeamFavoriteID]],Table2[team_id_pfr],Table2[team_name],"Even"))</f>
        <v>New York Giants</v>
      </c>
      <c r="M859">
        <v>-7</v>
      </c>
      <c r="N859">
        <f>IF(Table1[[#This Row],[TeamFavorite]]=Table1[[#This Row],[TeamHome]],Table1[[#This Row],[ScoreAway]]-Table1[[#This Row],[ScoreHome]],Table1[[#This Row],[ScoreHome]]-Table1[[#This Row],[ScoreAway]])</f>
        <v>3</v>
      </c>
      <c r="O859">
        <f>IF(Table1[[#This Row],[SpreadActual]]&lt;Table1[[#This Row],[SpreadFavorite]],1,0)</f>
        <v>0</v>
      </c>
      <c r="Q859" t="s">
        <v>112</v>
      </c>
      <c r="R859" t="b">
        <v>0</v>
      </c>
      <c r="S859">
        <v>46</v>
      </c>
      <c r="T859">
        <v>16</v>
      </c>
      <c r="U859">
        <v>59</v>
      </c>
    </row>
    <row r="860" spans="1:21" x14ac:dyDescent="0.2">
      <c r="A860" s="1">
        <v>25898</v>
      </c>
      <c r="B860">
        <v>1970</v>
      </c>
      <c r="C860">
        <f>_xlfn.MAXIFS(Table1[ScheduleWeekWritten],Table1[ScheduleSeason],Table1[[#This Row],[ScheduleSeason]])</f>
        <v>14</v>
      </c>
      <c r="D860">
        <v>11</v>
      </c>
      <c r="E860" cm="1">
        <f t="array" ref="E860">_xlfn.XLOOKUP(Table1[[#This Row],[ScheduleWeekWritten]],Table3[Game],100+Table3[Increase],Table1[[#This Row],[ScheduleWeekWritten]])</f>
        <v>11</v>
      </c>
      <c r="F860" t="b">
        <v>0</v>
      </c>
      <c r="G860" t="s">
        <v>67</v>
      </c>
      <c r="H860">
        <v>16</v>
      </c>
      <c r="I860">
        <v>3</v>
      </c>
      <c r="J860" t="s">
        <v>33</v>
      </c>
      <c r="K860" t="s">
        <v>68</v>
      </c>
      <c r="L860" t="str">
        <f>_xlfn.XLOOKUP(Table1[[#This Row],[TeamFavoriteID]],Table2[team_id],Table2[team_name],_xlfn.XLOOKUP(Table1[[#This Row],[TeamFavoriteID]],Table2[team_id_pfr],Table2[team_name],"Even"))</f>
        <v>Dallas Cowboys</v>
      </c>
      <c r="M860">
        <v>-4</v>
      </c>
      <c r="N860">
        <f>IF(Table1[[#This Row],[TeamFavorite]]=Table1[[#This Row],[TeamHome]],Table1[[#This Row],[ScoreAway]]-Table1[[#This Row],[ScoreHome]],Table1[[#This Row],[ScoreHome]]-Table1[[#This Row],[ScoreAway]])</f>
        <v>-13</v>
      </c>
      <c r="O860">
        <f>IF(Table1[[#This Row],[SpreadActual]]&lt;Table1[[#This Row],[SpreadFavorite]],1,0)</f>
        <v>1</v>
      </c>
      <c r="Q860" t="s">
        <v>69</v>
      </c>
      <c r="R860" t="b">
        <v>0</v>
      </c>
      <c r="S860">
        <v>65</v>
      </c>
      <c r="T860">
        <v>20</v>
      </c>
      <c r="U860">
        <v>69</v>
      </c>
    </row>
    <row r="861" spans="1:21" x14ac:dyDescent="0.2">
      <c r="A861" s="1">
        <v>25898</v>
      </c>
      <c r="B861">
        <v>1970</v>
      </c>
      <c r="C861">
        <f>_xlfn.MAXIFS(Table1[ScheduleWeekWritten],Table1[ScheduleSeason],Table1[[#This Row],[ScheduleSeason]])</f>
        <v>14</v>
      </c>
      <c r="D861">
        <v>11</v>
      </c>
      <c r="E861" cm="1">
        <f t="array" ref="E861">_xlfn.XLOOKUP(Table1[[#This Row],[ScheduleWeekWritten]],Table3[Game],100+Table3[Increase],Table1[[#This Row],[ScheduleWeekWritten]])</f>
        <v>11</v>
      </c>
      <c r="F861" t="b">
        <v>0</v>
      </c>
      <c r="G861" t="s">
        <v>45</v>
      </c>
      <c r="H861">
        <v>28</v>
      </c>
      <c r="I861">
        <v>14</v>
      </c>
      <c r="J861" t="s">
        <v>20</v>
      </c>
      <c r="K861" t="s">
        <v>79</v>
      </c>
      <c r="L861" t="str">
        <f>_xlfn.XLOOKUP(Table1[[#This Row],[TeamFavoriteID]],Table2[team_id],Table2[team_name],_xlfn.XLOOKUP(Table1[[#This Row],[TeamFavoriteID]],Table2[team_id_pfr],Table2[team_name],"Even"))</f>
        <v>Detroit Lions</v>
      </c>
      <c r="M861">
        <v>-3</v>
      </c>
      <c r="N861">
        <f>IF(Table1[[#This Row],[TeamFavorite]]=Table1[[#This Row],[TeamHome]],Table1[[#This Row],[ScoreAway]]-Table1[[#This Row],[ScoreHome]],Table1[[#This Row],[ScoreHome]]-Table1[[#This Row],[ScoreAway]])</f>
        <v>-14</v>
      </c>
      <c r="O861">
        <f>IF(Table1[[#This Row],[SpreadActual]]&lt;Table1[[#This Row],[SpreadFavorite]],1,0)</f>
        <v>1</v>
      </c>
      <c r="Q861" t="s">
        <v>48</v>
      </c>
      <c r="R861" t="b">
        <v>0</v>
      </c>
      <c r="S861">
        <v>33</v>
      </c>
      <c r="T861">
        <v>16</v>
      </c>
      <c r="U861">
        <v>62</v>
      </c>
    </row>
    <row r="862" spans="1:21" x14ac:dyDescent="0.2">
      <c r="A862" s="1">
        <v>25901</v>
      </c>
      <c r="B862">
        <v>1970</v>
      </c>
      <c r="C862">
        <f>_xlfn.MAXIFS(Table1[ScheduleWeekWritten],Table1[ScheduleSeason],Table1[[#This Row],[ScheduleSeason]])</f>
        <v>14</v>
      </c>
      <c r="D862">
        <v>11</v>
      </c>
      <c r="E862" cm="1">
        <f t="array" ref="E862">_xlfn.XLOOKUP(Table1[[#This Row],[ScheduleWeekWritten]],Table3[Game],100+Table3[Increase],Table1[[#This Row],[ScheduleWeekWritten]])</f>
        <v>11</v>
      </c>
      <c r="F862" t="b">
        <v>0</v>
      </c>
      <c r="G862" t="s">
        <v>34</v>
      </c>
      <c r="H862">
        <v>21</v>
      </c>
      <c r="I862">
        <v>20</v>
      </c>
      <c r="J862" t="s">
        <v>46</v>
      </c>
      <c r="K862" t="s">
        <v>72</v>
      </c>
      <c r="L862" t="str">
        <f>_xlfn.XLOOKUP(Table1[[#This Row],[TeamFavoriteID]],Table2[team_id],Table2[team_name],_xlfn.XLOOKUP(Table1[[#This Row],[TeamFavoriteID]],Table2[team_id_pfr],Table2[team_name],"Even"))</f>
        <v>Baltimore Colts</v>
      </c>
      <c r="M862">
        <v>-7.5</v>
      </c>
      <c r="N862">
        <f>IF(Table1[[#This Row],[TeamFavorite]]=Table1[[#This Row],[TeamHome]],Table1[[#This Row],[ScoreAway]]-Table1[[#This Row],[ScoreHome]],Table1[[#This Row],[ScoreHome]]-Table1[[#This Row],[ScoreAway]])</f>
        <v>-1</v>
      </c>
      <c r="O862">
        <f>IF(Table1[[#This Row],[SpreadActual]]&lt;Table1[[#This Row],[SpreadFavorite]],1,0)</f>
        <v>0</v>
      </c>
      <c r="Q862" t="s">
        <v>80</v>
      </c>
      <c r="R862" t="b">
        <v>0</v>
      </c>
      <c r="S862">
        <v>51</v>
      </c>
      <c r="T862">
        <v>6</v>
      </c>
      <c r="U862">
        <v>70</v>
      </c>
    </row>
    <row r="863" spans="1:21" x14ac:dyDescent="0.2">
      <c r="A863" s="1">
        <v>25901</v>
      </c>
      <c r="B863">
        <v>1970</v>
      </c>
      <c r="C863">
        <f>_xlfn.MAXIFS(Table1[ScheduleWeekWritten],Table1[ScheduleSeason],Table1[[#This Row],[ScheduleSeason]])</f>
        <v>14</v>
      </c>
      <c r="D863">
        <v>11</v>
      </c>
      <c r="E863" cm="1">
        <f t="array" ref="E863">_xlfn.XLOOKUP(Table1[[#This Row],[ScheduleWeekWritten]],Table3[Game],100+Table3[Increase],Table1[[#This Row],[ScheduleWeekWritten]])</f>
        <v>11</v>
      </c>
      <c r="F863" t="b">
        <v>0</v>
      </c>
      <c r="G863" t="s">
        <v>28</v>
      </c>
      <c r="H863">
        <v>10</v>
      </c>
      <c r="I863">
        <v>14</v>
      </c>
      <c r="J863" t="s">
        <v>37</v>
      </c>
      <c r="K863" t="s">
        <v>43</v>
      </c>
      <c r="L863" t="str">
        <f>_xlfn.XLOOKUP(Table1[[#This Row],[TeamFavoriteID]],Table2[team_id],Table2[team_name],_xlfn.XLOOKUP(Table1[[#This Row],[TeamFavoriteID]],Table2[team_id_pfr],Table2[team_name],"Even"))</f>
        <v>Buffalo Bills</v>
      </c>
      <c r="M863">
        <v>-6.5</v>
      </c>
      <c r="N863">
        <f>IF(Table1[[#This Row],[TeamFavorite]]=Table1[[#This Row],[TeamHome]],Table1[[#This Row],[ScoreAway]]-Table1[[#This Row],[ScoreHome]],Table1[[#This Row],[ScoreHome]]-Table1[[#This Row],[ScoreAway]])</f>
        <v>4</v>
      </c>
      <c r="O863">
        <f>IF(Table1[[#This Row],[SpreadActual]]&lt;Table1[[#This Row],[SpreadFavorite]],1,0)</f>
        <v>0</v>
      </c>
      <c r="Q863" t="s">
        <v>44</v>
      </c>
      <c r="R863" t="b">
        <v>0</v>
      </c>
      <c r="S863">
        <v>40</v>
      </c>
      <c r="T863">
        <v>11</v>
      </c>
      <c r="U863">
        <v>91</v>
      </c>
    </row>
    <row r="864" spans="1:21" x14ac:dyDescent="0.2">
      <c r="A864" s="1">
        <v>25901</v>
      </c>
      <c r="B864">
        <v>1970</v>
      </c>
      <c r="C864">
        <f>_xlfn.MAXIFS(Table1[ScheduleWeekWritten],Table1[ScheduleSeason],Table1[[#This Row],[ScheduleSeason]])</f>
        <v>14</v>
      </c>
      <c r="D864">
        <v>11</v>
      </c>
      <c r="E864" cm="1">
        <f t="array" ref="E864">_xlfn.XLOOKUP(Table1[[#This Row],[ScheduleWeekWritten]],Table3[Game],100+Table3[Increase],Table1[[#This Row],[ScheduleWeekWritten]])</f>
        <v>11</v>
      </c>
      <c r="F864" t="b">
        <v>0</v>
      </c>
      <c r="G864" t="s">
        <v>101</v>
      </c>
      <c r="H864">
        <v>26</v>
      </c>
      <c r="I864">
        <v>6</v>
      </c>
      <c r="J864" t="s">
        <v>95</v>
      </c>
      <c r="K864" t="s">
        <v>104</v>
      </c>
      <c r="L864" t="str">
        <f>_xlfn.XLOOKUP(Table1[[#This Row],[TeamFavoriteID]],Table2[team_id],Table2[team_name],_xlfn.XLOOKUP(Table1[[#This Row],[TeamFavoriteID]],Table2[team_id_pfr],Table2[team_name],"Even"))</f>
        <v>Cincinnati Bengals</v>
      </c>
      <c r="M864">
        <v>-7</v>
      </c>
      <c r="N864">
        <f>IF(Table1[[#This Row],[TeamFavorite]]=Table1[[#This Row],[TeamHome]],Table1[[#This Row],[ScoreAway]]-Table1[[#This Row],[ScoreHome]],Table1[[#This Row],[ScoreHome]]-Table1[[#This Row],[ScoreAway]])</f>
        <v>-20</v>
      </c>
      <c r="O864">
        <f>IF(Table1[[#This Row],[SpreadActual]]&lt;Table1[[#This Row],[SpreadFavorite]],1,0)</f>
        <v>1</v>
      </c>
      <c r="Q864" t="s">
        <v>111</v>
      </c>
      <c r="R864" t="b">
        <v>0</v>
      </c>
      <c r="S864">
        <v>52</v>
      </c>
      <c r="T864">
        <v>12</v>
      </c>
      <c r="U864">
        <v>76</v>
      </c>
    </row>
    <row r="865" spans="1:22" x14ac:dyDescent="0.2">
      <c r="A865" s="1">
        <v>25901</v>
      </c>
      <c r="B865">
        <v>1970</v>
      </c>
      <c r="C865">
        <f>_xlfn.MAXIFS(Table1[ScheduleWeekWritten],Table1[ScheduleSeason],Table1[[#This Row],[ScheduleSeason]])</f>
        <v>14</v>
      </c>
      <c r="D865">
        <v>11</v>
      </c>
      <c r="E865" cm="1">
        <f t="array" ref="E865">_xlfn.XLOOKUP(Table1[[#This Row],[ScheduleWeekWritten]],Table3[Game],100+Table3[Increase],Table1[[#This Row],[ScheduleWeekWritten]])</f>
        <v>11</v>
      </c>
      <c r="F865" t="b">
        <v>0</v>
      </c>
      <c r="G865" t="s">
        <v>23</v>
      </c>
      <c r="H865">
        <v>31</v>
      </c>
      <c r="I865">
        <v>21</v>
      </c>
      <c r="J865" t="s">
        <v>24</v>
      </c>
      <c r="K865" t="s">
        <v>88</v>
      </c>
      <c r="L865" t="str">
        <f>_xlfn.XLOOKUP(Table1[[#This Row],[TeamFavoriteID]],Table2[team_id],Table2[team_name],_xlfn.XLOOKUP(Table1[[#This Row],[TeamFavoriteID]],Table2[team_id_pfr],Table2[team_name],"Even"))</f>
        <v>Denver Broncos</v>
      </c>
      <c r="M865">
        <v>-3.5</v>
      </c>
      <c r="N865">
        <f>IF(Table1[[#This Row],[TeamFavorite]]=Table1[[#This Row],[TeamHome]],Table1[[#This Row],[ScoreAway]]-Table1[[#This Row],[ScoreHome]],Table1[[#This Row],[ScoreHome]]-Table1[[#This Row],[ScoreAway]])</f>
        <v>10</v>
      </c>
      <c r="O865">
        <f>IF(Table1[[#This Row],[SpreadActual]]&lt;Table1[[#This Row],[SpreadFavorite]],1,0)</f>
        <v>0</v>
      </c>
      <c r="Q865" t="s">
        <v>102</v>
      </c>
      <c r="R865" t="b">
        <v>0</v>
      </c>
      <c r="S865">
        <v>72</v>
      </c>
      <c r="T865">
        <v>0</v>
      </c>
      <c r="V865" t="s">
        <v>103</v>
      </c>
    </row>
    <row r="866" spans="1:22" x14ac:dyDescent="0.2">
      <c r="A866" s="1">
        <v>25901</v>
      </c>
      <c r="B866">
        <v>1970</v>
      </c>
      <c r="C866">
        <f>_xlfn.MAXIFS(Table1[ScheduleWeekWritten],Table1[ScheduleSeason],Table1[[#This Row],[ScheduleSeason]])</f>
        <v>14</v>
      </c>
      <c r="D866">
        <v>11</v>
      </c>
      <c r="E866" cm="1">
        <f t="array" ref="E866">_xlfn.XLOOKUP(Table1[[#This Row],[ScheduleWeekWritten]],Table3[Game],100+Table3[Increase],Table1[[#This Row],[ScheduleWeekWritten]])</f>
        <v>11</v>
      </c>
      <c r="F866" t="b">
        <v>0</v>
      </c>
      <c r="G866" t="s">
        <v>42</v>
      </c>
      <c r="H866">
        <v>26</v>
      </c>
      <c r="I866">
        <v>14</v>
      </c>
      <c r="J866" t="s">
        <v>27</v>
      </c>
      <c r="K866" t="s">
        <v>75</v>
      </c>
      <c r="L866" t="str">
        <f>_xlfn.XLOOKUP(Table1[[#This Row],[TeamFavoriteID]],Table2[team_id],Table2[team_name],_xlfn.XLOOKUP(Table1[[#This Row],[TeamFavoriteID]],Table2[team_id_pfr],Table2[team_name],"Even"))</f>
        <v>Kansas City Chiefs</v>
      </c>
      <c r="M866">
        <v>-7</v>
      </c>
      <c r="N866">
        <f>IF(Table1[[#This Row],[TeamFavorite]]=Table1[[#This Row],[TeamHome]],Table1[[#This Row],[ScoreAway]]-Table1[[#This Row],[ScoreHome]],Table1[[#This Row],[ScoreHome]]-Table1[[#This Row],[ScoreAway]])</f>
        <v>-12</v>
      </c>
      <c r="O866">
        <f>IF(Table1[[#This Row],[SpreadActual]]&lt;Table1[[#This Row],[SpreadFavorite]],1,0)</f>
        <v>1</v>
      </c>
      <c r="Q866" t="s">
        <v>83</v>
      </c>
      <c r="R866" t="b">
        <v>0</v>
      </c>
      <c r="S866">
        <v>48</v>
      </c>
      <c r="T866">
        <v>7</v>
      </c>
      <c r="U866">
        <v>89</v>
      </c>
    </row>
    <row r="867" spans="1:22" x14ac:dyDescent="0.2">
      <c r="A867" s="1">
        <v>25901</v>
      </c>
      <c r="B867">
        <v>1970</v>
      </c>
      <c r="C867">
        <f>_xlfn.MAXIFS(Table1[ScheduleWeekWritten],Table1[ScheduleSeason],Table1[[#This Row],[ScheduleSeason]])</f>
        <v>14</v>
      </c>
      <c r="D867">
        <v>11</v>
      </c>
      <c r="E867" cm="1">
        <f t="array" ref="E867">_xlfn.XLOOKUP(Table1[[#This Row],[ScheduleWeekWritten]],Table3[Game],100+Table3[Increase],Table1[[#This Row],[ScheduleWeekWritten]])</f>
        <v>11</v>
      </c>
      <c r="F867" t="b">
        <v>0</v>
      </c>
      <c r="G867" t="s">
        <v>31</v>
      </c>
      <c r="H867">
        <v>20</v>
      </c>
      <c r="I867">
        <v>10</v>
      </c>
      <c r="J867" t="s">
        <v>54</v>
      </c>
      <c r="K867" t="s">
        <v>55</v>
      </c>
      <c r="L867" t="str">
        <f>_xlfn.XLOOKUP(Table1[[#This Row],[TeamFavoriteID]],Table2[team_id],Table2[team_name],_xlfn.XLOOKUP(Table1[[#This Row],[TeamFavoriteID]],Table2[team_id_pfr],Table2[team_name],"Even"))</f>
        <v>Minnesota Vikings</v>
      </c>
      <c r="M867">
        <v>-11</v>
      </c>
      <c r="N867">
        <f>IF(Table1[[#This Row],[TeamFavorite]]=Table1[[#This Row],[TeamHome]],Table1[[#This Row],[ScoreAway]]-Table1[[#This Row],[ScoreHome]],Table1[[#This Row],[ScoreHome]]-Table1[[#This Row],[ScoreAway]])</f>
        <v>10</v>
      </c>
      <c r="O867">
        <f>IF(Table1[[#This Row],[SpreadActual]]&lt;Table1[[#This Row],[SpreadFavorite]],1,0)</f>
        <v>0</v>
      </c>
      <c r="Q867" t="s">
        <v>74</v>
      </c>
      <c r="R867" t="b">
        <v>0</v>
      </c>
      <c r="S867">
        <v>48</v>
      </c>
      <c r="T867">
        <v>13</v>
      </c>
      <c r="U867">
        <v>74</v>
      </c>
    </row>
    <row r="868" spans="1:22" x14ac:dyDescent="0.2">
      <c r="A868" s="1">
        <v>25901</v>
      </c>
      <c r="B868">
        <v>1970</v>
      </c>
      <c r="C868">
        <f>_xlfn.MAXIFS(Table1[ScheduleWeekWritten],Table1[ScheduleSeason],Table1[[#This Row],[ScheduleSeason]])</f>
        <v>14</v>
      </c>
      <c r="D868">
        <v>11</v>
      </c>
      <c r="E868" cm="1">
        <f t="array" ref="E868">_xlfn.XLOOKUP(Table1[[#This Row],[ScheduleWeekWritten]],Table3[Game],100+Table3[Increase],Table1[[#This Row],[ScheduleWeekWritten]])</f>
        <v>11</v>
      </c>
      <c r="F868" t="b">
        <v>0</v>
      </c>
      <c r="G868" t="s">
        <v>49</v>
      </c>
      <c r="H868">
        <v>28</v>
      </c>
      <c r="I868">
        <v>9</v>
      </c>
      <c r="J868" t="s">
        <v>62</v>
      </c>
      <c r="K868" t="s">
        <v>63</v>
      </c>
      <c r="L868" t="str">
        <f>_xlfn.XLOOKUP(Table1[[#This Row],[TeamFavoriteID]],Table2[team_id],Table2[team_name],_xlfn.XLOOKUP(Table1[[#This Row],[TeamFavoriteID]],Table2[team_id_pfr],Table2[team_name],"Even"))</f>
        <v>Cleveland Browns</v>
      </c>
      <c r="M868">
        <v>-7</v>
      </c>
      <c r="N868">
        <f>IF(Table1[[#This Row],[TeamFavorite]]=Table1[[#This Row],[TeamHome]],Table1[[#This Row],[ScoreAway]]-Table1[[#This Row],[ScoreHome]],Table1[[#This Row],[ScoreHome]]-Table1[[#This Row],[ScoreAway]])</f>
        <v>19</v>
      </c>
      <c r="O868">
        <f>IF(Table1[[#This Row],[SpreadActual]]&lt;Table1[[#This Row],[SpreadFavorite]],1,0)</f>
        <v>0</v>
      </c>
      <c r="Q868" t="s">
        <v>113</v>
      </c>
      <c r="R868" t="b">
        <v>0</v>
      </c>
      <c r="S868">
        <v>45</v>
      </c>
      <c r="T868">
        <v>10</v>
      </c>
      <c r="U868">
        <v>97</v>
      </c>
    </row>
    <row r="869" spans="1:22" x14ac:dyDescent="0.2">
      <c r="A869" s="1">
        <v>25901</v>
      </c>
      <c r="B869">
        <v>1970</v>
      </c>
      <c r="C869">
        <f>_xlfn.MAXIFS(Table1[ScheduleWeekWritten],Table1[ScheduleSeason],Table1[[#This Row],[ScheduleSeason]])</f>
        <v>14</v>
      </c>
      <c r="D869">
        <v>11</v>
      </c>
      <c r="E869" cm="1">
        <f t="array" ref="E869">_xlfn.XLOOKUP(Table1[[#This Row],[ScheduleWeekWritten]],Table3[Game],100+Table3[Increase],Table1[[#This Row],[ScheduleWeekWritten]])</f>
        <v>11</v>
      </c>
      <c r="F869" t="b">
        <v>0</v>
      </c>
      <c r="G869" t="s">
        <v>53</v>
      </c>
      <c r="H869">
        <v>13</v>
      </c>
      <c r="I869">
        <v>30</v>
      </c>
      <c r="J869" t="s">
        <v>39</v>
      </c>
      <c r="K869" t="s">
        <v>87</v>
      </c>
      <c r="L869" t="str">
        <f>_xlfn.XLOOKUP(Table1[[#This Row],[TeamFavoriteID]],Table2[team_id],Table2[team_name],_xlfn.XLOOKUP(Table1[[#This Row],[TeamFavoriteID]],Table2[team_id_pfr],Table2[team_name],"Even"))</f>
        <v>San Francisco 49ers</v>
      </c>
      <c r="M869">
        <v>-1.5</v>
      </c>
      <c r="N869">
        <f>IF(Table1[[#This Row],[TeamFavorite]]=Table1[[#This Row],[TeamHome]],Table1[[#This Row],[ScoreAway]]-Table1[[#This Row],[ScoreHome]],Table1[[#This Row],[ScoreHome]]-Table1[[#This Row],[ScoreAway]])</f>
        <v>17</v>
      </c>
      <c r="O869">
        <f>IF(Table1[[#This Row],[SpreadActual]]&lt;Table1[[#This Row],[SpreadFavorite]],1,0)</f>
        <v>0</v>
      </c>
      <c r="Q869" t="s">
        <v>56</v>
      </c>
      <c r="R869" t="b">
        <v>0</v>
      </c>
      <c r="S869">
        <v>52</v>
      </c>
      <c r="T869">
        <v>12</v>
      </c>
      <c r="U869">
        <v>88</v>
      </c>
    </row>
    <row r="870" spans="1:22" x14ac:dyDescent="0.2">
      <c r="A870" s="1">
        <v>25901</v>
      </c>
      <c r="B870">
        <v>1970</v>
      </c>
      <c r="C870">
        <f>_xlfn.MAXIFS(Table1[ScheduleWeekWritten],Table1[ScheduleSeason],Table1[[#This Row],[ScheduleSeason]])</f>
        <v>14</v>
      </c>
      <c r="D870">
        <v>11</v>
      </c>
      <c r="E870" cm="1">
        <f t="array" ref="E870">_xlfn.XLOOKUP(Table1[[#This Row],[ScheduleWeekWritten]],Table3[Game],100+Table3[Increase],Table1[[#This Row],[ScheduleWeekWritten]])</f>
        <v>11</v>
      </c>
      <c r="F870" t="b">
        <v>0</v>
      </c>
      <c r="G870" t="s">
        <v>57</v>
      </c>
      <c r="H870">
        <v>23</v>
      </c>
      <c r="I870">
        <v>14</v>
      </c>
      <c r="J870" t="s">
        <v>58</v>
      </c>
      <c r="K870" t="s">
        <v>59</v>
      </c>
      <c r="L870" t="str">
        <f>_xlfn.XLOOKUP(Table1[[#This Row],[TeamFavoriteID]],Table2[team_id],Table2[team_name],_xlfn.XLOOKUP(Table1[[#This Row],[TeamFavoriteID]],Table2[team_id_pfr],Table2[team_name],"Even"))</f>
        <v>Arizona Cardinals</v>
      </c>
      <c r="M870">
        <v>-10.5</v>
      </c>
      <c r="N870">
        <f>IF(Table1[[#This Row],[TeamFavorite]]=Table1[[#This Row],[TeamHome]],Table1[[#This Row],[ScoreAway]]-Table1[[#This Row],[ScoreHome]],Table1[[#This Row],[ScoreHome]]-Table1[[#This Row],[ScoreAway]])</f>
        <v>9</v>
      </c>
      <c r="O870">
        <f>IF(Table1[[#This Row],[SpreadActual]]&lt;Table1[[#This Row],[SpreadFavorite]],1,0)</f>
        <v>0</v>
      </c>
      <c r="Q870" t="s">
        <v>60</v>
      </c>
      <c r="R870" t="b">
        <v>0</v>
      </c>
      <c r="S870">
        <v>53</v>
      </c>
      <c r="T870">
        <v>13</v>
      </c>
      <c r="U870">
        <v>88</v>
      </c>
    </row>
    <row r="871" spans="1:22" x14ac:dyDescent="0.2">
      <c r="A871" s="1">
        <v>25901</v>
      </c>
      <c r="B871">
        <v>1970</v>
      </c>
      <c r="C871">
        <f>_xlfn.MAXIFS(Table1[ScheduleWeekWritten],Table1[ScheduleSeason],Table1[[#This Row],[ScheduleSeason]])</f>
        <v>14</v>
      </c>
      <c r="D871">
        <v>11</v>
      </c>
      <c r="E871" cm="1">
        <f t="array" ref="E871">_xlfn.XLOOKUP(Table1[[#This Row],[ScheduleWeekWritten]],Table3[Game],100+Table3[Increase],Table1[[#This Row],[ScheduleWeekWritten]])</f>
        <v>11</v>
      </c>
      <c r="F871" t="b">
        <v>0</v>
      </c>
      <c r="G871" t="s">
        <v>61</v>
      </c>
      <c r="H871">
        <v>24</v>
      </c>
      <c r="I871">
        <v>27</v>
      </c>
      <c r="J871" t="s">
        <v>50</v>
      </c>
      <c r="K871" t="s">
        <v>90</v>
      </c>
      <c r="L871" t="str">
        <f>_xlfn.XLOOKUP(Table1[[#This Row],[TeamFavoriteID]],Table2[team_id],Table2[team_name],_xlfn.XLOOKUP(Table1[[#This Row],[TeamFavoriteID]],Table2[team_id_pfr],Table2[team_name],"Even"))</f>
        <v>New York Giants</v>
      </c>
      <c r="M871">
        <v>-2</v>
      </c>
      <c r="N871">
        <f>IF(Table1[[#This Row],[TeamFavorite]]=Table1[[#This Row],[TeamHome]],Table1[[#This Row],[ScoreAway]]-Table1[[#This Row],[ScoreHome]],Table1[[#This Row],[ScoreHome]]-Table1[[#This Row],[ScoreAway]])</f>
        <v>-3</v>
      </c>
      <c r="O871">
        <f>IF(Table1[[#This Row],[SpreadActual]]&lt;Table1[[#This Row],[SpreadFavorite]],1,0)</f>
        <v>1</v>
      </c>
      <c r="Q871" t="s">
        <v>64</v>
      </c>
      <c r="R871" t="b">
        <v>0</v>
      </c>
      <c r="S871">
        <v>48</v>
      </c>
      <c r="T871">
        <v>6</v>
      </c>
      <c r="U871">
        <v>75</v>
      </c>
    </row>
    <row r="872" spans="1:22" x14ac:dyDescent="0.2">
      <c r="A872" s="1">
        <v>25902</v>
      </c>
      <c r="B872">
        <v>1970</v>
      </c>
      <c r="C872">
        <f>_xlfn.MAXIFS(Table1[ScheduleWeekWritten],Table1[ScheduleSeason],Table1[[#This Row],[ScheduleSeason]])</f>
        <v>14</v>
      </c>
      <c r="D872">
        <v>11</v>
      </c>
      <c r="E872" cm="1">
        <f t="array" ref="E872">_xlfn.XLOOKUP(Table1[[#This Row],[ScheduleWeekWritten]],Table3[Game],100+Table3[Increase],Table1[[#This Row],[ScheduleWeekWritten]])</f>
        <v>11</v>
      </c>
      <c r="F872" t="b">
        <v>0</v>
      </c>
      <c r="G872" t="s">
        <v>38</v>
      </c>
      <c r="H872">
        <v>7</v>
      </c>
      <c r="I872">
        <v>20</v>
      </c>
      <c r="J872" t="s">
        <v>19</v>
      </c>
      <c r="K872" t="s">
        <v>109</v>
      </c>
      <c r="L872" t="str">
        <f>_xlfn.XLOOKUP(Table1[[#This Row],[TeamFavoriteID]],Table2[team_id],Table2[team_name],_xlfn.XLOOKUP(Table1[[#This Row],[TeamFavoriteID]],Table2[team_id_pfr],Table2[team_name],"Even"))</f>
        <v>Atlanta Falcons</v>
      </c>
      <c r="M872">
        <v>-3</v>
      </c>
      <c r="N872">
        <f>IF(Table1[[#This Row],[TeamFavorite]]=Table1[[#This Row],[TeamHome]],Table1[[#This Row],[ScoreAway]]-Table1[[#This Row],[ScoreHome]],Table1[[#This Row],[ScoreHome]]-Table1[[#This Row],[ScoreAway]])</f>
        <v>13</v>
      </c>
      <c r="O872">
        <f>IF(Table1[[#This Row],[SpreadActual]]&lt;Table1[[#This Row],[SpreadFavorite]],1,0)</f>
        <v>0</v>
      </c>
      <c r="Q872" t="s">
        <v>41</v>
      </c>
      <c r="R872" t="b">
        <v>0</v>
      </c>
      <c r="S872">
        <v>62</v>
      </c>
      <c r="T872">
        <v>7</v>
      </c>
      <c r="U872">
        <v>69</v>
      </c>
    </row>
    <row r="873" spans="1:22" x14ac:dyDescent="0.2">
      <c r="A873" s="1">
        <v>25907</v>
      </c>
      <c r="B873">
        <v>1970</v>
      </c>
      <c r="C873">
        <f>_xlfn.MAXIFS(Table1[ScheduleWeekWritten],Table1[ScheduleSeason],Table1[[#This Row],[ScheduleSeason]])</f>
        <v>14</v>
      </c>
      <c r="D873">
        <v>12</v>
      </c>
      <c r="E873" cm="1">
        <f t="array" ref="E873">_xlfn.XLOOKUP(Table1[[#This Row],[ScheduleWeekWritten]],Table3[Game],100+Table3[Increase],Table1[[#This Row],[ScheduleWeekWritten]])</f>
        <v>12</v>
      </c>
      <c r="F873" t="b">
        <v>0</v>
      </c>
      <c r="G873" t="s">
        <v>54</v>
      </c>
      <c r="H873">
        <v>16</v>
      </c>
      <c r="I873">
        <v>13</v>
      </c>
      <c r="J873" t="s">
        <v>46</v>
      </c>
      <c r="K873" t="s">
        <v>55</v>
      </c>
      <c r="L873" t="str">
        <f>_xlfn.XLOOKUP(Table1[[#This Row],[TeamFavoriteID]],Table2[team_id],Table2[team_name],_xlfn.XLOOKUP(Table1[[#This Row],[TeamFavoriteID]],Table2[team_id_pfr],Table2[team_name],"Even"))</f>
        <v>Minnesota Vikings</v>
      </c>
      <c r="M873">
        <v>-13</v>
      </c>
      <c r="N873">
        <f>IF(Table1[[#This Row],[TeamFavorite]]=Table1[[#This Row],[TeamHome]],Table1[[#This Row],[ScoreAway]]-Table1[[#This Row],[ScoreHome]],Table1[[#This Row],[ScoreHome]]-Table1[[#This Row],[ScoreAway]])</f>
        <v>-3</v>
      </c>
      <c r="O873">
        <f>IF(Table1[[#This Row],[SpreadActual]]&lt;Table1[[#This Row],[SpreadFavorite]],1,0)</f>
        <v>0</v>
      </c>
      <c r="Q873" t="s">
        <v>73</v>
      </c>
      <c r="R873" t="b">
        <v>0</v>
      </c>
      <c r="S873">
        <v>18</v>
      </c>
      <c r="T873">
        <v>18</v>
      </c>
      <c r="U873">
        <v>61</v>
      </c>
    </row>
    <row r="874" spans="1:22" x14ac:dyDescent="0.2">
      <c r="A874" s="1">
        <v>25908</v>
      </c>
      <c r="B874">
        <v>1970</v>
      </c>
      <c r="C874">
        <f>_xlfn.MAXIFS(Table1[ScheduleWeekWritten],Table1[ScheduleSeason],Table1[[#This Row],[ScheduleSeason]])</f>
        <v>14</v>
      </c>
      <c r="D874">
        <v>12</v>
      </c>
      <c r="E874" cm="1">
        <f t="array" ref="E874">_xlfn.XLOOKUP(Table1[[#This Row],[ScheduleWeekWritten]],Table3[Game],100+Table3[Increase],Table1[[#This Row],[ScheduleWeekWritten]])</f>
        <v>12</v>
      </c>
      <c r="F874" t="b">
        <v>0</v>
      </c>
      <c r="G874" t="s">
        <v>34</v>
      </c>
      <c r="H874">
        <v>29</v>
      </c>
      <c r="I874">
        <v>10</v>
      </c>
      <c r="J874" t="s">
        <v>58</v>
      </c>
      <c r="K874" t="s">
        <v>72</v>
      </c>
      <c r="L874" t="str">
        <f>_xlfn.XLOOKUP(Table1[[#This Row],[TeamFavoriteID]],Table2[team_id],Table2[team_name],_xlfn.XLOOKUP(Table1[[#This Row],[TeamFavoriteID]],Table2[team_id_pfr],Table2[team_name],"Even"))</f>
        <v>Baltimore Colts</v>
      </c>
      <c r="M874">
        <v>-7</v>
      </c>
      <c r="N874">
        <f>IF(Table1[[#This Row],[TeamFavorite]]=Table1[[#This Row],[TeamHome]],Table1[[#This Row],[ScoreAway]]-Table1[[#This Row],[ScoreHome]],Table1[[#This Row],[ScoreHome]]-Table1[[#This Row],[ScoreAway]])</f>
        <v>-19</v>
      </c>
      <c r="O874">
        <f>IF(Table1[[#This Row],[SpreadActual]]&lt;Table1[[#This Row],[SpreadFavorite]],1,0)</f>
        <v>1</v>
      </c>
      <c r="Q874" t="s">
        <v>80</v>
      </c>
      <c r="R874" t="b">
        <v>0</v>
      </c>
      <c r="S874">
        <v>38</v>
      </c>
      <c r="T874">
        <v>22</v>
      </c>
      <c r="U874">
        <v>45</v>
      </c>
    </row>
    <row r="875" spans="1:22" x14ac:dyDescent="0.2">
      <c r="A875" s="1">
        <v>25908</v>
      </c>
      <c r="B875">
        <v>1970</v>
      </c>
      <c r="C875">
        <f>_xlfn.MAXIFS(Table1[ScheduleWeekWritten],Table1[ScheduleSeason],Table1[[#This Row],[ScheduleSeason]])</f>
        <v>14</v>
      </c>
      <c r="D875">
        <v>12</v>
      </c>
      <c r="E875" cm="1">
        <f t="array" ref="E875">_xlfn.XLOOKUP(Table1[[#This Row],[ScheduleWeekWritten]],Table3[Game],100+Table3[Increase],Table1[[#This Row],[ScheduleWeekWritten]])</f>
        <v>12</v>
      </c>
      <c r="F875" t="b">
        <v>0</v>
      </c>
      <c r="G875" t="s">
        <v>67</v>
      </c>
      <c r="H875">
        <v>34</v>
      </c>
      <c r="I875">
        <v>0</v>
      </c>
      <c r="J875" t="s">
        <v>61</v>
      </c>
      <c r="K875" t="s">
        <v>68</v>
      </c>
      <c r="L875" t="str">
        <f>_xlfn.XLOOKUP(Table1[[#This Row],[TeamFavoriteID]],Table2[team_id],Table2[team_name],_xlfn.XLOOKUP(Table1[[#This Row],[TeamFavoriteID]],Table2[team_id_pfr],Table2[team_name],"Even"))</f>
        <v>Dallas Cowboys</v>
      </c>
      <c r="M875">
        <v>-7</v>
      </c>
      <c r="N875">
        <f>IF(Table1[[#This Row],[TeamFavorite]]=Table1[[#This Row],[TeamHome]],Table1[[#This Row],[ScoreAway]]-Table1[[#This Row],[ScoreHome]],Table1[[#This Row],[ScoreHome]]-Table1[[#This Row],[ScoreAway]])</f>
        <v>-34</v>
      </c>
      <c r="O875">
        <f>IF(Table1[[#This Row],[SpreadActual]]&lt;Table1[[#This Row],[SpreadFavorite]],1,0)</f>
        <v>1</v>
      </c>
      <c r="Q875" t="s">
        <v>69</v>
      </c>
      <c r="R875" t="b">
        <v>0</v>
      </c>
      <c r="S875">
        <v>52</v>
      </c>
      <c r="T875">
        <v>13</v>
      </c>
      <c r="U875">
        <v>47</v>
      </c>
    </row>
    <row r="876" spans="1:22" x14ac:dyDescent="0.2">
      <c r="A876" s="1">
        <v>25908</v>
      </c>
      <c r="B876">
        <v>1970</v>
      </c>
      <c r="C876">
        <f>_xlfn.MAXIFS(Table1[ScheduleWeekWritten],Table1[ScheduleSeason],Table1[[#This Row],[ScheduleSeason]])</f>
        <v>14</v>
      </c>
      <c r="D876">
        <v>12</v>
      </c>
      <c r="E876" cm="1">
        <f t="array" ref="E876">_xlfn.XLOOKUP(Table1[[#This Row],[ScheduleWeekWritten]],Table3[Game],100+Table3[Increase],Table1[[#This Row],[ScheduleWeekWritten]])</f>
        <v>12</v>
      </c>
      <c r="F876" t="b">
        <v>0</v>
      </c>
      <c r="G876" t="s">
        <v>45</v>
      </c>
      <c r="H876">
        <v>16</v>
      </c>
      <c r="I876">
        <v>3</v>
      </c>
      <c r="J876" t="s">
        <v>57</v>
      </c>
      <c r="K876" t="s">
        <v>79</v>
      </c>
      <c r="L876" t="str">
        <f>_xlfn.XLOOKUP(Table1[[#This Row],[TeamFavoriteID]],Table2[team_id],Table2[team_name],_xlfn.XLOOKUP(Table1[[#This Row],[TeamFavoriteID]],Table2[team_id_pfr],Table2[team_name],"Even"))</f>
        <v>Detroit Lions</v>
      </c>
      <c r="M876">
        <v>-5</v>
      </c>
      <c r="N876">
        <f>IF(Table1[[#This Row],[TeamFavorite]]=Table1[[#This Row],[TeamHome]],Table1[[#This Row],[ScoreAway]]-Table1[[#This Row],[ScoreHome]],Table1[[#This Row],[ScoreHome]]-Table1[[#This Row],[ScoreAway]])</f>
        <v>-13</v>
      </c>
      <c r="O876">
        <f>IF(Table1[[#This Row],[SpreadActual]]&lt;Table1[[#This Row],[SpreadFavorite]],1,0)</f>
        <v>1</v>
      </c>
      <c r="Q876" t="s">
        <v>48</v>
      </c>
      <c r="R876" t="b">
        <v>0</v>
      </c>
      <c r="S876">
        <v>24</v>
      </c>
      <c r="T876">
        <v>25</v>
      </c>
      <c r="U876">
        <v>59</v>
      </c>
    </row>
    <row r="877" spans="1:22" x14ac:dyDescent="0.2">
      <c r="A877" s="1">
        <v>25908</v>
      </c>
      <c r="B877">
        <v>1970</v>
      </c>
      <c r="C877">
        <f>_xlfn.MAXIFS(Table1[ScheduleWeekWritten],Table1[ScheduleSeason],Table1[[#This Row],[ScheduleSeason]])</f>
        <v>14</v>
      </c>
      <c r="D877">
        <v>12</v>
      </c>
      <c r="E877" cm="1">
        <f t="array" ref="E877">_xlfn.XLOOKUP(Table1[[#This Row],[ScheduleWeekWritten]],Table3[Game],100+Table3[Increase],Table1[[#This Row],[ScheduleWeekWritten]])</f>
        <v>12</v>
      </c>
      <c r="F877" t="b">
        <v>0</v>
      </c>
      <c r="G877" t="s">
        <v>42</v>
      </c>
      <c r="H877">
        <v>16</v>
      </c>
      <c r="I877">
        <v>0</v>
      </c>
      <c r="J877" t="s">
        <v>24</v>
      </c>
      <c r="K877" t="s">
        <v>75</v>
      </c>
      <c r="L877" t="str">
        <f>_xlfn.XLOOKUP(Table1[[#This Row],[TeamFavoriteID]],Table2[team_id],Table2[team_name],_xlfn.XLOOKUP(Table1[[#This Row],[TeamFavoriteID]],Table2[team_id_pfr],Table2[team_name],"Even"))</f>
        <v>Kansas City Chiefs</v>
      </c>
      <c r="M877">
        <v>-9</v>
      </c>
      <c r="N877">
        <f>IF(Table1[[#This Row],[TeamFavorite]]=Table1[[#This Row],[TeamHome]],Table1[[#This Row],[ScoreAway]]-Table1[[#This Row],[ScoreHome]],Table1[[#This Row],[ScoreHome]]-Table1[[#This Row],[ScoreAway]])</f>
        <v>-16</v>
      </c>
      <c r="O877">
        <f>IF(Table1[[#This Row],[SpreadActual]]&lt;Table1[[#This Row],[SpreadFavorite]],1,0)</f>
        <v>1</v>
      </c>
      <c r="Q877" t="s">
        <v>83</v>
      </c>
      <c r="R877" t="b">
        <v>0</v>
      </c>
      <c r="S877">
        <v>32</v>
      </c>
      <c r="T877">
        <v>8</v>
      </c>
      <c r="U877">
        <v>41</v>
      </c>
    </row>
    <row r="878" spans="1:22" x14ac:dyDescent="0.2">
      <c r="A878" s="1">
        <v>25908</v>
      </c>
      <c r="B878">
        <v>1970</v>
      </c>
      <c r="C878">
        <f>_xlfn.MAXIFS(Table1[ScheduleWeekWritten],Table1[ScheduleSeason],Table1[[#This Row],[ScheduleSeason]])</f>
        <v>14</v>
      </c>
      <c r="D878">
        <v>12</v>
      </c>
      <c r="E878" cm="1">
        <f t="array" ref="E878">_xlfn.XLOOKUP(Table1[[#This Row],[ScheduleWeekWritten]],Table3[Game],100+Table3[Increase],Table1[[#This Row],[ScheduleWeekWritten]])</f>
        <v>12</v>
      </c>
      <c r="F878" t="b">
        <v>0</v>
      </c>
      <c r="G878" t="s">
        <v>39</v>
      </c>
      <c r="H878">
        <v>34</v>
      </c>
      <c r="I878">
        <v>16</v>
      </c>
      <c r="J878" t="s">
        <v>95</v>
      </c>
      <c r="K878" t="s">
        <v>40</v>
      </c>
      <c r="L878" t="str">
        <f>_xlfn.XLOOKUP(Table1[[#This Row],[TeamFavoriteID]],Table2[team_id],Table2[team_name],_xlfn.XLOOKUP(Table1[[#This Row],[TeamFavoriteID]],Table2[team_id_pfr],Table2[team_name],"Even"))</f>
        <v>Los Angeles Rams</v>
      </c>
      <c r="M878">
        <v>-15</v>
      </c>
      <c r="N878">
        <f>IF(Table1[[#This Row],[TeamFavorite]]=Table1[[#This Row],[TeamHome]],Table1[[#This Row],[ScoreAway]]-Table1[[#This Row],[ScoreHome]],Table1[[#This Row],[ScoreHome]]-Table1[[#This Row],[ScoreAway]])</f>
        <v>-18</v>
      </c>
      <c r="O878">
        <f>IF(Table1[[#This Row],[SpreadActual]]&lt;Table1[[#This Row],[SpreadFavorite]],1,0)</f>
        <v>1</v>
      </c>
      <c r="Q878" t="s">
        <v>65</v>
      </c>
      <c r="R878" t="b">
        <v>0</v>
      </c>
      <c r="S878">
        <v>63</v>
      </c>
      <c r="T878">
        <v>8</v>
      </c>
      <c r="U878">
        <v>47</v>
      </c>
    </row>
    <row r="879" spans="1:22" x14ac:dyDescent="0.2">
      <c r="A879" s="1">
        <v>25908</v>
      </c>
      <c r="B879">
        <v>1970</v>
      </c>
      <c r="C879">
        <f>_xlfn.MAXIFS(Table1[ScheduleWeekWritten],Table1[ScheduleSeason],Table1[[#This Row],[ScheduleSeason]])</f>
        <v>14</v>
      </c>
      <c r="D879">
        <v>12</v>
      </c>
      <c r="E879" cm="1">
        <f t="array" ref="E879">_xlfn.XLOOKUP(Table1[[#This Row],[ScheduleWeekWritten]],Table3[Game],100+Table3[Increase],Table1[[#This Row],[ScheduleWeekWritten]])</f>
        <v>12</v>
      </c>
      <c r="F879" t="b">
        <v>0</v>
      </c>
      <c r="G879" t="s">
        <v>19</v>
      </c>
      <c r="H879">
        <v>37</v>
      </c>
      <c r="I879">
        <v>20</v>
      </c>
      <c r="J879" t="s">
        <v>37</v>
      </c>
      <c r="K879" t="s">
        <v>91</v>
      </c>
      <c r="L879" t="str">
        <f>_xlfn.XLOOKUP(Table1[[#This Row],[TeamFavoriteID]],Table2[team_id],Table2[team_name],_xlfn.XLOOKUP(Table1[[#This Row],[TeamFavoriteID]],Table2[team_id_pfr],Table2[team_name],"Even"))</f>
        <v>Miami Dolphins</v>
      </c>
      <c r="M879">
        <v>-12</v>
      </c>
      <c r="N879">
        <f>IF(Table1[[#This Row],[TeamFavorite]]=Table1[[#This Row],[TeamHome]],Table1[[#This Row],[ScoreAway]]-Table1[[#This Row],[ScoreHome]],Table1[[#This Row],[ScoreHome]]-Table1[[#This Row],[ScoreAway]])</f>
        <v>-17</v>
      </c>
      <c r="O879">
        <f>IF(Table1[[#This Row],[SpreadActual]]&lt;Table1[[#This Row],[SpreadFavorite]],1,0)</f>
        <v>1</v>
      </c>
      <c r="Q879" t="s">
        <v>22</v>
      </c>
      <c r="R879" t="b">
        <v>0</v>
      </c>
      <c r="S879">
        <v>69</v>
      </c>
      <c r="T879">
        <v>8</v>
      </c>
      <c r="U879">
        <v>69</v>
      </c>
    </row>
    <row r="880" spans="1:22" x14ac:dyDescent="0.2">
      <c r="A880" s="1">
        <v>25908</v>
      </c>
      <c r="B880">
        <v>1970</v>
      </c>
      <c r="C880">
        <f>_xlfn.MAXIFS(Table1[ScheduleWeekWritten],Table1[ScheduleSeason],Table1[[#This Row],[ScheduleSeason]])</f>
        <v>14</v>
      </c>
      <c r="D880">
        <v>12</v>
      </c>
      <c r="E880" cm="1">
        <f t="array" ref="E880">_xlfn.XLOOKUP(Table1[[#This Row],[ScheduleWeekWritten]],Table3[Game],100+Table3[Increase],Table1[[#This Row],[ScheduleWeekWritten]])</f>
        <v>12</v>
      </c>
      <c r="F880" t="b">
        <v>0</v>
      </c>
      <c r="G880" t="s">
        <v>50</v>
      </c>
      <c r="H880">
        <v>20</v>
      </c>
      <c r="I880">
        <v>6</v>
      </c>
      <c r="J880" t="s">
        <v>28</v>
      </c>
      <c r="K880" t="s">
        <v>90</v>
      </c>
      <c r="L880" t="str">
        <f>_xlfn.XLOOKUP(Table1[[#This Row],[TeamFavoriteID]],Table2[team_id],Table2[team_name],_xlfn.XLOOKUP(Table1[[#This Row],[TeamFavoriteID]],Table2[team_id_pfr],Table2[team_name],"Even"))</f>
        <v>New York Giants</v>
      </c>
      <c r="M880">
        <v>-13</v>
      </c>
      <c r="N880">
        <f>IF(Table1[[#This Row],[TeamFavorite]]=Table1[[#This Row],[TeamHome]],Table1[[#This Row],[ScoreAway]]-Table1[[#This Row],[ScoreHome]],Table1[[#This Row],[ScoreHome]]-Table1[[#This Row],[ScoreAway]])</f>
        <v>-14</v>
      </c>
      <c r="O880">
        <f>IF(Table1[[#This Row],[SpreadActual]]&lt;Table1[[#This Row],[SpreadFavorite]],1,0)</f>
        <v>1</v>
      </c>
      <c r="Q880" t="s">
        <v>84</v>
      </c>
      <c r="R880" t="b">
        <v>0</v>
      </c>
      <c r="S880">
        <v>37</v>
      </c>
      <c r="T880">
        <v>22</v>
      </c>
      <c r="U880">
        <v>52</v>
      </c>
    </row>
    <row r="881" spans="1:22" x14ac:dyDescent="0.2">
      <c r="A881" s="1">
        <v>25908</v>
      </c>
      <c r="B881">
        <v>1970</v>
      </c>
      <c r="C881">
        <f>_xlfn.MAXIFS(Table1[ScheduleWeekWritten],Table1[ScheduleSeason],Table1[[#This Row],[ScheduleSeason]])</f>
        <v>14</v>
      </c>
      <c r="D881">
        <v>12</v>
      </c>
      <c r="E881" cm="1">
        <f t="array" ref="E881">_xlfn.XLOOKUP(Table1[[#This Row],[ScheduleWeekWritten]],Table3[Game],100+Table3[Increase],Table1[[#This Row],[ScheduleWeekWritten]])</f>
        <v>12</v>
      </c>
      <c r="F881" t="b">
        <v>0</v>
      </c>
      <c r="G881" t="s">
        <v>31</v>
      </c>
      <c r="H881">
        <v>13</v>
      </c>
      <c r="I881">
        <v>14</v>
      </c>
      <c r="J881" t="s">
        <v>20</v>
      </c>
      <c r="K881" t="s">
        <v>21</v>
      </c>
      <c r="L881" t="str">
        <f>_xlfn.XLOOKUP(Table1[[#This Row],[TeamFavoriteID]],Table2[team_id],Table2[team_name],_xlfn.XLOOKUP(Table1[[#This Row],[TeamFavoriteID]],Table2[team_id_pfr],Table2[team_name],"Even"))</f>
        <v>Las Vegas Raiders</v>
      </c>
      <c r="M881">
        <v>-7</v>
      </c>
      <c r="N881">
        <f>IF(Table1[[#This Row],[TeamFavorite]]=Table1[[#This Row],[TeamHome]],Table1[[#This Row],[ScoreAway]]-Table1[[#This Row],[ScoreHome]],Table1[[#This Row],[ScoreHome]]-Table1[[#This Row],[ScoreAway]])</f>
        <v>-1</v>
      </c>
      <c r="O881">
        <f>IF(Table1[[#This Row],[SpreadActual]]&lt;Table1[[#This Row],[SpreadFavorite]],1,0)</f>
        <v>0</v>
      </c>
      <c r="Q881" t="s">
        <v>74</v>
      </c>
      <c r="R881" t="b">
        <v>0</v>
      </c>
      <c r="S881">
        <v>37</v>
      </c>
      <c r="T881">
        <v>22</v>
      </c>
      <c r="U881">
        <v>52</v>
      </c>
    </row>
    <row r="882" spans="1:22" x14ac:dyDescent="0.2">
      <c r="A882" s="1">
        <v>25908</v>
      </c>
      <c r="B882">
        <v>1970</v>
      </c>
      <c r="C882">
        <f>_xlfn.MAXIFS(Table1[ScheduleWeekWritten],Table1[ScheduleSeason],Table1[[#This Row],[ScheduleSeason]])</f>
        <v>14</v>
      </c>
      <c r="D882">
        <v>12</v>
      </c>
      <c r="E882" cm="1">
        <f t="array" ref="E882">_xlfn.XLOOKUP(Table1[[#This Row],[ScheduleWeekWritten]],Table3[Game],100+Table3[Increase],Table1[[#This Row],[ScheduleWeekWritten]])</f>
        <v>12</v>
      </c>
      <c r="F882" t="b">
        <v>0</v>
      </c>
      <c r="G882" t="s">
        <v>49</v>
      </c>
      <c r="H882">
        <v>12</v>
      </c>
      <c r="I882">
        <v>20</v>
      </c>
      <c r="J882" t="s">
        <v>33</v>
      </c>
      <c r="K882" t="s">
        <v>35</v>
      </c>
      <c r="L882" t="str">
        <f>_xlfn.XLOOKUP(Table1[[#This Row],[TeamFavoriteID]],Table2[team_id],Table2[team_name],_xlfn.XLOOKUP(Table1[[#This Row],[TeamFavoriteID]],Table2[team_id_pfr],Table2[team_name],"Even"))</f>
        <v>Green Bay Packers</v>
      </c>
      <c r="M882">
        <v>-1</v>
      </c>
      <c r="N882">
        <f>IF(Table1[[#This Row],[TeamFavorite]]=Table1[[#This Row],[TeamHome]],Table1[[#This Row],[ScoreAway]]-Table1[[#This Row],[ScoreHome]],Table1[[#This Row],[ScoreHome]]-Table1[[#This Row],[ScoreAway]])</f>
        <v>-8</v>
      </c>
      <c r="O882">
        <f>IF(Table1[[#This Row],[SpreadActual]]&lt;Table1[[#This Row],[SpreadFavorite]],1,0)</f>
        <v>1</v>
      </c>
      <c r="Q882" t="s">
        <v>113</v>
      </c>
      <c r="R882" t="b">
        <v>0</v>
      </c>
      <c r="S882">
        <v>22</v>
      </c>
      <c r="T882">
        <v>22</v>
      </c>
      <c r="U882">
        <v>74</v>
      </c>
    </row>
    <row r="883" spans="1:22" x14ac:dyDescent="0.2">
      <c r="A883" s="1">
        <v>25908</v>
      </c>
      <c r="B883">
        <v>1970</v>
      </c>
      <c r="C883">
        <f>_xlfn.MAXIFS(Table1[ScheduleWeekWritten],Table1[ScheduleSeason],Table1[[#This Row],[ScheduleSeason]])</f>
        <v>14</v>
      </c>
      <c r="D883">
        <v>12</v>
      </c>
      <c r="E883" cm="1">
        <f t="array" ref="E883">_xlfn.XLOOKUP(Table1[[#This Row],[ScheduleWeekWritten]],Table3[Game],100+Table3[Increase],Table1[[#This Row],[ScheduleWeekWritten]])</f>
        <v>12</v>
      </c>
      <c r="F883" t="b">
        <v>0</v>
      </c>
      <c r="G883" t="s">
        <v>27</v>
      </c>
      <c r="H883">
        <v>14</v>
      </c>
      <c r="I883">
        <v>17</v>
      </c>
      <c r="J883" t="s">
        <v>101</v>
      </c>
      <c r="K883" t="s">
        <v>29</v>
      </c>
      <c r="L883" t="str">
        <f>_xlfn.XLOOKUP(Table1[[#This Row],[TeamFavoriteID]],Table2[team_id],Table2[team_name],_xlfn.XLOOKUP(Table1[[#This Row],[TeamFavoriteID]],Table2[team_id_pfr],Table2[team_name],"Even"))</f>
        <v>Los Angeles Chargers</v>
      </c>
      <c r="M883">
        <v>-3.5</v>
      </c>
      <c r="N883">
        <f>IF(Table1[[#This Row],[TeamFavorite]]=Table1[[#This Row],[TeamHome]],Table1[[#This Row],[ScoreAway]]-Table1[[#This Row],[ScoreHome]],Table1[[#This Row],[ScoreHome]]-Table1[[#This Row],[ScoreAway]])</f>
        <v>-3</v>
      </c>
      <c r="O883">
        <f>IF(Table1[[#This Row],[SpreadActual]]&lt;Table1[[#This Row],[SpreadFavorite]],1,0)</f>
        <v>0</v>
      </c>
      <c r="Q883" t="s">
        <v>94</v>
      </c>
      <c r="R883" t="b">
        <v>0</v>
      </c>
      <c r="S883">
        <v>61</v>
      </c>
      <c r="T883">
        <v>6</v>
      </c>
      <c r="U883">
        <v>54</v>
      </c>
    </row>
    <row r="884" spans="1:22" x14ac:dyDescent="0.2">
      <c r="A884" s="1">
        <v>25908</v>
      </c>
      <c r="B884">
        <v>1970</v>
      </c>
      <c r="C884">
        <f>_xlfn.MAXIFS(Table1[ScheduleWeekWritten],Table1[ScheduleSeason],Table1[[#This Row],[ScheduleSeason]])</f>
        <v>14</v>
      </c>
      <c r="D884">
        <v>12</v>
      </c>
      <c r="E884" cm="1">
        <f t="array" ref="E884">_xlfn.XLOOKUP(Table1[[#This Row],[ScheduleWeekWritten]],Table3[Game],100+Table3[Increase],Table1[[#This Row],[ScheduleWeekWritten]])</f>
        <v>12</v>
      </c>
      <c r="F884" t="b">
        <v>0</v>
      </c>
      <c r="G884" t="s">
        <v>53</v>
      </c>
      <c r="H884">
        <v>24</v>
      </c>
      <c r="I884">
        <v>20</v>
      </c>
      <c r="J884" t="s">
        <v>38</v>
      </c>
      <c r="K884" t="s">
        <v>87</v>
      </c>
      <c r="L884" t="str">
        <f>_xlfn.XLOOKUP(Table1[[#This Row],[TeamFavoriteID]],Table2[team_id],Table2[team_name],_xlfn.XLOOKUP(Table1[[#This Row],[TeamFavoriteID]],Table2[team_id_pfr],Table2[team_name],"Even"))</f>
        <v>San Francisco 49ers</v>
      </c>
      <c r="M884">
        <v>-8</v>
      </c>
      <c r="N884">
        <f>IF(Table1[[#This Row],[TeamFavorite]]=Table1[[#This Row],[TeamHome]],Table1[[#This Row],[ScoreAway]]-Table1[[#This Row],[ScoreHome]],Table1[[#This Row],[ScoreHome]]-Table1[[#This Row],[ScoreAway]])</f>
        <v>-4</v>
      </c>
      <c r="O884">
        <f>IF(Table1[[#This Row],[SpreadActual]]&lt;Table1[[#This Row],[SpreadFavorite]],1,0)</f>
        <v>0</v>
      </c>
      <c r="Q884" t="s">
        <v>56</v>
      </c>
      <c r="R884" t="b">
        <v>0</v>
      </c>
      <c r="S884">
        <v>55</v>
      </c>
      <c r="T884">
        <v>7</v>
      </c>
      <c r="U884">
        <v>91</v>
      </c>
    </row>
    <row r="885" spans="1:22" x14ac:dyDescent="0.2">
      <c r="A885" s="1">
        <v>25909</v>
      </c>
      <c r="B885">
        <v>1970</v>
      </c>
      <c r="C885">
        <f>_xlfn.MAXIFS(Table1[ScheduleWeekWritten],Table1[ScheduleSeason],Table1[[#This Row],[ScheduleSeason]])</f>
        <v>14</v>
      </c>
      <c r="D885">
        <v>12</v>
      </c>
      <c r="E885" cm="1">
        <f t="array" ref="E885">_xlfn.XLOOKUP(Table1[[#This Row],[ScheduleWeekWritten]],Table3[Game],100+Table3[Increase],Table1[[#This Row],[ScheduleWeekWritten]])</f>
        <v>12</v>
      </c>
      <c r="F885" t="b">
        <v>0</v>
      </c>
      <c r="G885" t="s">
        <v>23</v>
      </c>
      <c r="H885">
        <v>10</v>
      </c>
      <c r="I885">
        <v>21</v>
      </c>
      <c r="J885" t="s">
        <v>62</v>
      </c>
      <c r="K885" t="s">
        <v>63</v>
      </c>
      <c r="L885" t="str">
        <f>_xlfn.XLOOKUP(Table1[[#This Row],[TeamFavoriteID]],Table2[team_id],Table2[team_name],_xlfn.XLOOKUP(Table1[[#This Row],[TeamFavoriteID]],Table2[team_id_pfr],Table2[team_name],"Even"))</f>
        <v>Cleveland Browns</v>
      </c>
      <c r="M885">
        <v>-3.5</v>
      </c>
      <c r="N885">
        <f>IF(Table1[[#This Row],[TeamFavorite]]=Table1[[#This Row],[TeamHome]],Table1[[#This Row],[ScoreAway]]-Table1[[#This Row],[ScoreHome]],Table1[[#This Row],[ScoreHome]]-Table1[[#This Row],[ScoreAway]])</f>
        <v>-11</v>
      </c>
      <c r="O885">
        <f>IF(Table1[[#This Row],[SpreadActual]]&lt;Table1[[#This Row],[SpreadFavorite]],1,0)</f>
        <v>1</v>
      </c>
      <c r="Q885" t="s">
        <v>102</v>
      </c>
      <c r="R885" t="b">
        <v>0</v>
      </c>
      <c r="S885">
        <v>72</v>
      </c>
      <c r="T885">
        <v>0</v>
      </c>
      <c r="V885" t="s">
        <v>103</v>
      </c>
    </row>
    <row r="886" spans="1:22" x14ac:dyDescent="0.2">
      <c r="A886" s="1">
        <v>25914</v>
      </c>
      <c r="B886">
        <v>1970</v>
      </c>
      <c r="C886">
        <f>_xlfn.MAXIFS(Table1[ScheduleWeekWritten],Table1[ScheduleSeason],Table1[[#This Row],[ScheduleSeason]])</f>
        <v>14</v>
      </c>
      <c r="D886">
        <v>13</v>
      </c>
      <c r="E886" cm="1">
        <f t="array" ref="E886">_xlfn.XLOOKUP(Table1[[#This Row],[ScheduleWeekWritten]],Table3[Game],100+Table3[Increase],Table1[[#This Row],[ScheduleWeekWritten]])</f>
        <v>13</v>
      </c>
      <c r="F886" t="b">
        <v>0</v>
      </c>
      <c r="G886" t="s">
        <v>62</v>
      </c>
      <c r="H886">
        <v>2</v>
      </c>
      <c r="I886">
        <v>6</v>
      </c>
      <c r="J886" t="s">
        <v>67</v>
      </c>
      <c r="K886" t="s">
        <v>68</v>
      </c>
      <c r="L886" t="str">
        <f>_xlfn.XLOOKUP(Table1[[#This Row],[TeamFavoriteID]],Table2[team_id],Table2[team_name],_xlfn.XLOOKUP(Table1[[#This Row],[TeamFavoriteID]],Table2[team_id_pfr],Table2[team_name],"Even"))</f>
        <v>Dallas Cowboys</v>
      </c>
      <c r="M886">
        <v>-2.5</v>
      </c>
      <c r="N886">
        <f>IF(Table1[[#This Row],[TeamFavorite]]=Table1[[#This Row],[TeamHome]],Table1[[#This Row],[ScoreAway]]-Table1[[#This Row],[ScoreHome]],Table1[[#This Row],[ScoreHome]]-Table1[[#This Row],[ScoreAway]])</f>
        <v>-4</v>
      </c>
      <c r="O886">
        <f>IF(Table1[[#This Row],[SpreadActual]]&lt;Table1[[#This Row],[SpreadFavorite]],1,0)</f>
        <v>1</v>
      </c>
      <c r="Q886" t="s">
        <v>66</v>
      </c>
      <c r="R886" t="b">
        <v>0</v>
      </c>
      <c r="S886">
        <v>36</v>
      </c>
      <c r="T886">
        <v>14</v>
      </c>
      <c r="U886">
        <v>91</v>
      </c>
    </row>
    <row r="887" spans="1:22" x14ac:dyDescent="0.2">
      <c r="A887" s="1">
        <v>25914</v>
      </c>
      <c r="B887">
        <v>1970</v>
      </c>
      <c r="C887">
        <f>_xlfn.MAXIFS(Table1[ScheduleWeekWritten],Table1[ScheduleSeason],Table1[[#This Row],[ScheduleSeason]])</f>
        <v>14</v>
      </c>
      <c r="D887">
        <v>13</v>
      </c>
      <c r="E887" cm="1">
        <f t="array" ref="E887">_xlfn.XLOOKUP(Table1[[#This Row],[ScheduleWeekWritten]],Table3[Game],100+Table3[Increase],Table1[[#This Row],[ScheduleWeekWritten]])</f>
        <v>13</v>
      </c>
      <c r="F887" t="b">
        <v>0</v>
      </c>
      <c r="G887" t="s">
        <v>20</v>
      </c>
      <c r="H887">
        <v>20</v>
      </c>
      <c r="I887">
        <v>6</v>
      </c>
      <c r="J887" t="s">
        <v>42</v>
      </c>
      <c r="K887" t="s">
        <v>89</v>
      </c>
      <c r="L887" t="str">
        <f>_xlfn.XLOOKUP(Table1[[#This Row],[TeamFavoriteID]],Table2[team_id],Table2[team_name],_xlfn.XLOOKUP(Table1[[#This Row],[TeamFavoriteID]],Table2[team_id_pfr],Table2[team_name],"Even"))</f>
        <v>Even</v>
      </c>
      <c r="M887">
        <v>0</v>
      </c>
      <c r="N887">
        <f>IF(Table1[[#This Row],[TeamFavorite]]=Table1[[#This Row],[TeamHome]],Table1[[#This Row],[ScoreAway]]-Table1[[#This Row],[ScoreHome]],Table1[[#This Row],[ScoreHome]]-Table1[[#This Row],[ScoreAway]])</f>
        <v>14</v>
      </c>
      <c r="O887">
        <f>IF(Table1[[#This Row],[SpreadActual]]&lt;Table1[[#This Row],[SpreadFavorite]],1,0)</f>
        <v>0</v>
      </c>
      <c r="Q887" t="s">
        <v>76</v>
      </c>
      <c r="R887" t="b">
        <v>0</v>
      </c>
      <c r="S887">
        <v>50</v>
      </c>
      <c r="T887">
        <v>7</v>
      </c>
      <c r="U887">
        <v>66</v>
      </c>
    </row>
    <row r="888" spans="1:22" x14ac:dyDescent="0.2">
      <c r="A888" s="1">
        <v>25915</v>
      </c>
      <c r="B888">
        <v>1970</v>
      </c>
      <c r="C888">
        <f>_xlfn.MAXIFS(Table1[ScheduleWeekWritten],Table1[ScheduleSeason],Table1[[#This Row],[ScheduleSeason]])</f>
        <v>14</v>
      </c>
      <c r="D888">
        <v>13</v>
      </c>
      <c r="E888" cm="1">
        <f t="array" ref="E888">_xlfn.XLOOKUP(Table1[[#This Row],[ScheduleWeekWritten]],Table3[Game],100+Table3[Increase],Table1[[#This Row],[ScheduleWeekWritten]])</f>
        <v>13</v>
      </c>
      <c r="F888" t="b">
        <v>0</v>
      </c>
      <c r="G888" t="s">
        <v>38</v>
      </c>
      <c r="H888">
        <v>27</v>
      </c>
      <c r="I888">
        <v>16</v>
      </c>
      <c r="J888" t="s">
        <v>49</v>
      </c>
      <c r="K888" t="s">
        <v>109</v>
      </c>
      <c r="L888" t="str">
        <f>_xlfn.XLOOKUP(Table1[[#This Row],[TeamFavoriteID]],Table2[team_id],Table2[team_name],_xlfn.XLOOKUP(Table1[[#This Row],[TeamFavoriteID]],Table2[team_id_pfr],Table2[team_name],"Even"))</f>
        <v>Atlanta Falcons</v>
      </c>
      <c r="M888">
        <v>-5.5</v>
      </c>
      <c r="N888">
        <f>IF(Table1[[#This Row],[TeamFavorite]]=Table1[[#This Row],[TeamHome]],Table1[[#This Row],[ScoreAway]]-Table1[[#This Row],[ScoreHome]],Table1[[#This Row],[ScoreHome]]-Table1[[#This Row],[ScoreAway]])</f>
        <v>-11</v>
      </c>
      <c r="O888">
        <f>IF(Table1[[#This Row],[SpreadActual]]&lt;Table1[[#This Row],[SpreadFavorite]],1,0)</f>
        <v>1</v>
      </c>
      <c r="Q888" t="s">
        <v>41</v>
      </c>
      <c r="R888" t="b">
        <v>0</v>
      </c>
      <c r="S888">
        <v>42</v>
      </c>
      <c r="T888">
        <v>13</v>
      </c>
      <c r="U888">
        <v>62</v>
      </c>
    </row>
    <row r="889" spans="1:22" x14ac:dyDescent="0.2">
      <c r="A889" s="1">
        <v>25915</v>
      </c>
      <c r="B889">
        <v>1970</v>
      </c>
      <c r="C889">
        <f>_xlfn.MAXIFS(Table1[ScheduleWeekWritten],Table1[ScheduleSeason],Table1[[#This Row],[ScheduleSeason]])</f>
        <v>14</v>
      </c>
      <c r="D889">
        <v>13</v>
      </c>
      <c r="E889" cm="1">
        <f t="array" ref="E889">_xlfn.XLOOKUP(Table1[[#This Row],[ScheduleWeekWritten]],Table3[Game],100+Table3[Increase],Table1[[#This Row],[ScheduleWeekWritten]])</f>
        <v>13</v>
      </c>
      <c r="F889" t="b">
        <v>0</v>
      </c>
      <c r="G889" t="s">
        <v>37</v>
      </c>
      <c r="H889">
        <v>14</v>
      </c>
      <c r="I889">
        <v>35</v>
      </c>
      <c r="J889" t="s">
        <v>54</v>
      </c>
      <c r="K889" t="s">
        <v>55</v>
      </c>
      <c r="L889" t="str">
        <f>_xlfn.XLOOKUP(Table1[[#This Row],[TeamFavoriteID]],Table2[team_id],Table2[team_name],_xlfn.XLOOKUP(Table1[[#This Row],[TeamFavoriteID]],Table2[team_id_pfr],Table2[team_name],"Even"))</f>
        <v>Minnesota Vikings</v>
      </c>
      <c r="M889">
        <v>-11</v>
      </c>
      <c r="N889">
        <f>IF(Table1[[#This Row],[TeamFavorite]]=Table1[[#This Row],[TeamHome]],Table1[[#This Row],[ScoreAway]]-Table1[[#This Row],[ScoreHome]],Table1[[#This Row],[ScoreHome]]-Table1[[#This Row],[ScoreAway]])</f>
        <v>-21</v>
      </c>
      <c r="O889">
        <f>IF(Table1[[#This Row],[SpreadActual]]&lt;Table1[[#This Row],[SpreadFavorite]],1,0)</f>
        <v>1</v>
      </c>
      <c r="Q889" t="s">
        <v>110</v>
      </c>
      <c r="R889" t="b">
        <v>0</v>
      </c>
      <c r="S889">
        <v>25</v>
      </c>
      <c r="T889">
        <v>17</v>
      </c>
      <c r="U889">
        <v>92</v>
      </c>
    </row>
    <row r="890" spans="1:22" x14ac:dyDescent="0.2">
      <c r="A890" s="1">
        <v>25915</v>
      </c>
      <c r="B890">
        <v>1970</v>
      </c>
      <c r="C890">
        <f>_xlfn.MAXIFS(Table1[ScheduleWeekWritten],Table1[ScheduleSeason],Table1[[#This Row],[ScheduleSeason]])</f>
        <v>14</v>
      </c>
      <c r="D890">
        <v>13</v>
      </c>
      <c r="E890" cm="1">
        <f t="array" ref="E890">_xlfn.XLOOKUP(Table1[[#This Row],[ScheduleWeekWritten]],Table3[Game],100+Table3[Increase],Table1[[#This Row],[ScheduleWeekWritten]])</f>
        <v>13</v>
      </c>
      <c r="F890" t="b">
        <v>0</v>
      </c>
      <c r="G890" t="s">
        <v>28</v>
      </c>
      <c r="H890">
        <v>14</v>
      </c>
      <c r="I890">
        <v>20</v>
      </c>
      <c r="J890" t="s">
        <v>34</v>
      </c>
      <c r="K890" t="s">
        <v>72</v>
      </c>
      <c r="L890" t="str">
        <f>_xlfn.XLOOKUP(Table1[[#This Row],[TeamFavoriteID]],Table2[team_id],Table2[team_name],_xlfn.XLOOKUP(Table1[[#This Row],[TeamFavoriteID]],Table2[team_id_pfr],Table2[team_name],"Even"))</f>
        <v>Baltimore Colts</v>
      </c>
      <c r="M890">
        <v>-9</v>
      </c>
      <c r="N890">
        <f>IF(Table1[[#This Row],[TeamFavorite]]=Table1[[#This Row],[TeamHome]],Table1[[#This Row],[ScoreAway]]-Table1[[#This Row],[ScoreHome]],Table1[[#This Row],[ScoreHome]]-Table1[[#This Row],[ScoreAway]])</f>
        <v>-6</v>
      </c>
      <c r="O890">
        <f>IF(Table1[[#This Row],[SpreadActual]]&lt;Table1[[#This Row],[SpreadFavorite]],1,0)</f>
        <v>0</v>
      </c>
      <c r="Q890" t="s">
        <v>44</v>
      </c>
      <c r="R890" t="b">
        <v>0</v>
      </c>
      <c r="S890">
        <v>28</v>
      </c>
      <c r="T890">
        <v>11</v>
      </c>
      <c r="U890">
        <v>90</v>
      </c>
    </row>
    <row r="891" spans="1:22" x14ac:dyDescent="0.2">
      <c r="A891" s="1">
        <v>25915</v>
      </c>
      <c r="B891">
        <v>1970</v>
      </c>
      <c r="C891">
        <f>_xlfn.MAXIFS(Table1[ScheduleWeekWritten],Table1[ScheduleSeason],Table1[[#This Row],[ScheduleSeason]])</f>
        <v>14</v>
      </c>
      <c r="D891">
        <v>13</v>
      </c>
      <c r="E891" cm="1">
        <f t="array" ref="E891">_xlfn.XLOOKUP(Table1[[#This Row],[ScheduleWeekWritten]],Table3[Game],100+Table3[Increase],Table1[[#This Row],[ScheduleWeekWritten]])</f>
        <v>13</v>
      </c>
      <c r="F891" t="b">
        <v>0</v>
      </c>
      <c r="G891" t="s">
        <v>46</v>
      </c>
      <c r="H891">
        <v>35</v>
      </c>
      <c r="I891">
        <v>17</v>
      </c>
      <c r="J891" t="s">
        <v>33</v>
      </c>
      <c r="K891" t="s">
        <v>47</v>
      </c>
      <c r="L891" t="str">
        <f>_xlfn.XLOOKUP(Table1[[#This Row],[TeamFavoriteID]],Table2[team_id],Table2[team_name],_xlfn.XLOOKUP(Table1[[#This Row],[TeamFavoriteID]],Table2[team_id_pfr],Table2[team_name],"Even"))</f>
        <v>Chicago Bears</v>
      </c>
      <c r="M891">
        <v>-1</v>
      </c>
      <c r="N891">
        <f>IF(Table1[[#This Row],[TeamFavorite]]=Table1[[#This Row],[TeamHome]],Table1[[#This Row],[ScoreAway]]-Table1[[#This Row],[ScoreHome]],Table1[[#This Row],[ScoreHome]]-Table1[[#This Row],[ScoreAway]])</f>
        <v>-18</v>
      </c>
      <c r="O891">
        <f>IF(Table1[[#This Row],[SpreadActual]]&lt;Table1[[#This Row],[SpreadFavorite]],1,0)</f>
        <v>1</v>
      </c>
      <c r="Q891" t="s">
        <v>86</v>
      </c>
      <c r="R891" t="b">
        <v>0</v>
      </c>
      <c r="S891">
        <v>32</v>
      </c>
      <c r="T891">
        <v>11</v>
      </c>
      <c r="U891">
        <v>80</v>
      </c>
    </row>
    <row r="892" spans="1:22" x14ac:dyDescent="0.2">
      <c r="A892" s="1">
        <v>25915</v>
      </c>
      <c r="B892">
        <v>1970</v>
      </c>
      <c r="C892">
        <f>_xlfn.MAXIFS(Table1[ScheduleWeekWritten],Table1[ScheduleSeason],Table1[[#This Row],[ScheduleSeason]])</f>
        <v>14</v>
      </c>
      <c r="D892">
        <v>13</v>
      </c>
      <c r="E892" cm="1">
        <f t="array" ref="E892">_xlfn.XLOOKUP(Table1[[#This Row],[ScheduleWeekWritten]],Table3[Game],100+Table3[Increase],Table1[[#This Row],[ScheduleWeekWritten]])</f>
        <v>13</v>
      </c>
      <c r="F892" t="b">
        <v>0</v>
      </c>
      <c r="G892" t="s">
        <v>24</v>
      </c>
      <c r="H892">
        <v>17</v>
      </c>
      <c r="I892">
        <v>17</v>
      </c>
      <c r="J892" t="s">
        <v>27</v>
      </c>
      <c r="K892" t="s">
        <v>89</v>
      </c>
      <c r="L892" t="str">
        <f>_xlfn.XLOOKUP(Table1[[#This Row],[TeamFavoriteID]],Table2[team_id],Table2[team_name],_xlfn.XLOOKUP(Table1[[#This Row],[TeamFavoriteID]],Table2[team_id_pfr],Table2[team_name],"Even"))</f>
        <v>Even</v>
      </c>
      <c r="M892">
        <v>0</v>
      </c>
      <c r="N892">
        <f>IF(Table1[[#This Row],[TeamFavorite]]=Table1[[#This Row],[TeamHome]],Table1[[#This Row],[ScoreAway]]-Table1[[#This Row],[ScoreHome]],Table1[[#This Row],[ScoreHome]]-Table1[[#This Row],[ScoreAway]])</f>
        <v>0</v>
      </c>
      <c r="O892">
        <f>IF(Table1[[#This Row],[SpreadActual]]&lt;Table1[[#This Row],[SpreadFavorite]],1,0)</f>
        <v>0</v>
      </c>
      <c r="Q892" t="s">
        <v>71</v>
      </c>
      <c r="R892" t="b">
        <v>0</v>
      </c>
      <c r="S892">
        <v>23</v>
      </c>
      <c r="T892">
        <v>6</v>
      </c>
      <c r="U892">
        <v>71</v>
      </c>
    </row>
    <row r="893" spans="1:22" x14ac:dyDescent="0.2">
      <c r="A893" s="1">
        <v>25915</v>
      </c>
      <c r="B893">
        <v>1970</v>
      </c>
      <c r="C893">
        <f>_xlfn.MAXIFS(Table1[ScheduleWeekWritten],Table1[ScheduleSeason],Table1[[#This Row],[ScheduleSeason]])</f>
        <v>14</v>
      </c>
      <c r="D893">
        <v>13</v>
      </c>
      <c r="E893" cm="1">
        <f t="array" ref="E893">_xlfn.XLOOKUP(Table1[[#This Row],[ScheduleWeekWritten]],Table3[Game],100+Table3[Increase],Table1[[#This Row],[ScheduleWeekWritten]])</f>
        <v>13</v>
      </c>
      <c r="F893" t="b">
        <v>0</v>
      </c>
      <c r="G893" t="s">
        <v>23</v>
      </c>
      <c r="H893">
        <v>20</v>
      </c>
      <c r="I893">
        <v>30</v>
      </c>
      <c r="J893" t="s">
        <v>101</v>
      </c>
      <c r="K893" t="s">
        <v>104</v>
      </c>
      <c r="L893" t="str">
        <f>_xlfn.XLOOKUP(Table1[[#This Row],[TeamFavoriteID]],Table2[team_id],Table2[team_name],_xlfn.XLOOKUP(Table1[[#This Row],[TeamFavoriteID]],Table2[team_id_pfr],Table2[team_name],"Even"))</f>
        <v>Cincinnati Bengals</v>
      </c>
      <c r="M893">
        <v>-7</v>
      </c>
      <c r="N893">
        <f>IF(Table1[[#This Row],[TeamFavorite]]=Table1[[#This Row],[TeamHome]],Table1[[#This Row],[ScoreAway]]-Table1[[#This Row],[ScoreHome]],Table1[[#This Row],[ScoreHome]]-Table1[[#This Row],[ScoreAway]])</f>
        <v>-10</v>
      </c>
      <c r="O893">
        <f>IF(Table1[[#This Row],[SpreadActual]]&lt;Table1[[#This Row],[SpreadFavorite]],1,0)</f>
        <v>1</v>
      </c>
      <c r="Q893" t="s">
        <v>102</v>
      </c>
      <c r="R893" t="b">
        <v>0</v>
      </c>
      <c r="S893">
        <v>72</v>
      </c>
      <c r="T893">
        <v>0</v>
      </c>
      <c r="V893" t="s">
        <v>103</v>
      </c>
    </row>
    <row r="894" spans="1:22" x14ac:dyDescent="0.2">
      <c r="A894" s="1">
        <v>25915</v>
      </c>
      <c r="B894">
        <v>1970</v>
      </c>
      <c r="C894">
        <f>_xlfn.MAXIFS(Table1[ScheduleWeekWritten],Table1[ScheduleSeason],Table1[[#This Row],[ScheduleSeason]])</f>
        <v>14</v>
      </c>
      <c r="D894">
        <v>13</v>
      </c>
      <c r="E894" cm="1">
        <f t="array" ref="E894">_xlfn.XLOOKUP(Table1[[#This Row],[ScheduleWeekWritten]],Table3[Game],100+Table3[Increase],Table1[[#This Row],[ScheduleWeekWritten]])</f>
        <v>13</v>
      </c>
      <c r="F894" t="b">
        <v>0</v>
      </c>
      <c r="G894" t="s">
        <v>19</v>
      </c>
      <c r="H894">
        <v>16</v>
      </c>
      <c r="I894">
        <v>10</v>
      </c>
      <c r="J894" t="s">
        <v>31</v>
      </c>
      <c r="K894" t="s">
        <v>91</v>
      </c>
      <c r="L894" t="str">
        <f>_xlfn.XLOOKUP(Table1[[#This Row],[TeamFavoriteID]],Table2[team_id],Table2[team_name],_xlfn.XLOOKUP(Table1[[#This Row],[TeamFavoriteID]],Table2[team_id_pfr],Table2[team_name],"Even"))</f>
        <v>Miami Dolphins</v>
      </c>
      <c r="M894">
        <v>-5</v>
      </c>
      <c r="N894">
        <f>IF(Table1[[#This Row],[TeamFavorite]]=Table1[[#This Row],[TeamHome]],Table1[[#This Row],[ScoreAway]]-Table1[[#This Row],[ScoreHome]],Table1[[#This Row],[ScoreHome]]-Table1[[#This Row],[ScoreAway]])</f>
        <v>-6</v>
      </c>
      <c r="O894">
        <f>IF(Table1[[#This Row],[SpreadActual]]&lt;Table1[[#This Row],[SpreadFavorite]],1,0)</f>
        <v>1</v>
      </c>
      <c r="Q894" t="s">
        <v>22</v>
      </c>
      <c r="R894" t="b">
        <v>0</v>
      </c>
      <c r="S894">
        <v>75</v>
      </c>
      <c r="T894">
        <v>6</v>
      </c>
      <c r="U894">
        <v>84</v>
      </c>
    </row>
    <row r="895" spans="1:22" x14ac:dyDescent="0.2">
      <c r="A895" s="1">
        <v>25915</v>
      </c>
      <c r="B895">
        <v>1970</v>
      </c>
      <c r="C895">
        <f>_xlfn.MAXIFS(Table1[ScheduleWeekWritten],Table1[ScheduleSeason],Table1[[#This Row],[ScheduleSeason]])</f>
        <v>14</v>
      </c>
      <c r="D895">
        <v>13</v>
      </c>
      <c r="E895" cm="1">
        <f t="array" ref="E895">_xlfn.XLOOKUP(Table1[[#This Row],[ScheduleWeekWritten]],Table3[Game],100+Table3[Increase],Table1[[#This Row],[ScheduleWeekWritten]])</f>
        <v>13</v>
      </c>
      <c r="F895" t="b">
        <v>0</v>
      </c>
      <c r="G895" t="s">
        <v>95</v>
      </c>
      <c r="H895">
        <v>27</v>
      </c>
      <c r="I895">
        <v>38</v>
      </c>
      <c r="J895" t="s">
        <v>53</v>
      </c>
      <c r="K895" t="s">
        <v>87</v>
      </c>
      <c r="L895" t="str">
        <f>_xlfn.XLOOKUP(Table1[[#This Row],[TeamFavoriteID]],Table2[team_id],Table2[team_name],_xlfn.XLOOKUP(Table1[[#This Row],[TeamFavoriteID]],Table2[team_id_pfr],Table2[team_name],"Even"))</f>
        <v>San Francisco 49ers</v>
      </c>
      <c r="M895">
        <v>-11</v>
      </c>
      <c r="N895">
        <f>IF(Table1[[#This Row],[TeamFavorite]]=Table1[[#This Row],[TeamHome]],Table1[[#This Row],[ScoreAway]]-Table1[[#This Row],[ScoreHome]],Table1[[#This Row],[ScoreHome]]-Table1[[#This Row],[ScoreAway]])</f>
        <v>-11</v>
      </c>
      <c r="O895">
        <f>IF(Table1[[#This Row],[SpreadActual]]&lt;Table1[[#This Row],[SpreadFavorite]],1,0)</f>
        <v>0</v>
      </c>
      <c r="Q895" t="s">
        <v>96</v>
      </c>
      <c r="R895" t="b">
        <v>0</v>
      </c>
      <c r="S895">
        <v>46</v>
      </c>
      <c r="T895">
        <v>12</v>
      </c>
      <c r="U895">
        <v>74</v>
      </c>
    </row>
    <row r="896" spans="1:22" x14ac:dyDescent="0.2">
      <c r="A896" s="1">
        <v>25915</v>
      </c>
      <c r="B896">
        <v>1970</v>
      </c>
      <c r="C896">
        <f>_xlfn.MAXIFS(Table1[ScheduleWeekWritten],Table1[ScheduleSeason],Table1[[#This Row],[ScheduleSeason]])</f>
        <v>14</v>
      </c>
      <c r="D896">
        <v>13</v>
      </c>
      <c r="E896" cm="1">
        <f t="array" ref="E896">_xlfn.XLOOKUP(Table1[[#This Row],[ScheduleWeekWritten]],Table3[Game],100+Table3[Increase],Table1[[#This Row],[ScheduleWeekWritten]])</f>
        <v>13</v>
      </c>
      <c r="F896" t="b">
        <v>0</v>
      </c>
      <c r="G896" t="s">
        <v>57</v>
      </c>
      <c r="H896">
        <v>17</v>
      </c>
      <c r="I896">
        <v>34</v>
      </c>
      <c r="J896" t="s">
        <v>50</v>
      </c>
      <c r="K896" t="s">
        <v>59</v>
      </c>
      <c r="L896" t="str">
        <f>_xlfn.XLOOKUP(Table1[[#This Row],[TeamFavoriteID]],Table2[team_id],Table2[team_name],_xlfn.XLOOKUP(Table1[[#This Row],[TeamFavoriteID]],Table2[team_id_pfr],Table2[team_name],"Even"))</f>
        <v>Arizona Cardinals</v>
      </c>
      <c r="M896">
        <v>-6</v>
      </c>
      <c r="N896">
        <f>IF(Table1[[#This Row],[TeamFavorite]]=Table1[[#This Row],[TeamHome]],Table1[[#This Row],[ScoreAway]]-Table1[[#This Row],[ScoreHome]],Table1[[#This Row],[ScoreHome]]-Table1[[#This Row],[ScoreAway]])</f>
        <v>-17</v>
      </c>
      <c r="O896">
        <f>IF(Table1[[#This Row],[SpreadActual]]&lt;Table1[[#This Row],[SpreadFavorite]],1,0)</f>
        <v>1</v>
      </c>
      <c r="Q896" t="s">
        <v>60</v>
      </c>
      <c r="R896" t="b">
        <v>0</v>
      </c>
      <c r="S896">
        <v>33</v>
      </c>
      <c r="T896">
        <v>15</v>
      </c>
      <c r="U896">
        <v>76</v>
      </c>
    </row>
    <row r="897" spans="1:21" x14ac:dyDescent="0.2">
      <c r="A897" s="1">
        <v>25915</v>
      </c>
      <c r="B897">
        <v>1970</v>
      </c>
      <c r="C897">
        <f>_xlfn.MAXIFS(Table1[ScheduleWeekWritten],Table1[ScheduleSeason],Table1[[#This Row],[ScheduleSeason]])</f>
        <v>14</v>
      </c>
      <c r="D897">
        <v>13</v>
      </c>
      <c r="E897" cm="1">
        <f t="array" ref="E897">_xlfn.XLOOKUP(Table1[[#This Row],[ScheduleWeekWritten]],Table3[Game],100+Table3[Increase],Table1[[#This Row],[ScheduleWeekWritten]])</f>
        <v>13</v>
      </c>
      <c r="F897" t="b">
        <v>0</v>
      </c>
      <c r="G897" t="s">
        <v>61</v>
      </c>
      <c r="H897">
        <v>24</v>
      </c>
      <c r="I897">
        <v>6</v>
      </c>
      <c r="J897" t="s">
        <v>58</v>
      </c>
      <c r="K897" t="s">
        <v>89</v>
      </c>
      <c r="L897" t="str">
        <f>_xlfn.XLOOKUP(Table1[[#This Row],[TeamFavoriteID]],Table2[team_id],Table2[team_name],_xlfn.XLOOKUP(Table1[[#This Row],[TeamFavoriteID]],Table2[team_id_pfr],Table2[team_name],"Even"))</f>
        <v>Even</v>
      </c>
      <c r="M897">
        <v>0</v>
      </c>
      <c r="N897">
        <f>IF(Table1[[#This Row],[TeamFavorite]]=Table1[[#This Row],[TeamHome]],Table1[[#This Row],[ScoreAway]]-Table1[[#This Row],[ScoreHome]],Table1[[#This Row],[ScoreHome]]-Table1[[#This Row],[ScoreAway]])</f>
        <v>18</v>
      </c>
      <c r="O897">
        <f>IF(Table1[[#This Row],[SpreadActual]]&lt;Table1[[#This Row],[SpreadFavorite]],1,0)</f>
        <v>0</v>
      </c>
      <c r="Q897" t="s">
        <v>64</v>
      </c>
      <c r="R897" t="b">
        <v>0</v>
      </c>
      <c r="S897">
        <v>38</v>
      </c>
      <c r="T897">
        <v>6</v>
      </c>
      <c r="U897">
        <v>92</v>
      </c>
    </row>
    <row r="898" spans="1:21" x14ac:dyDescent="0.2">
      <c r="A898" s="1">
        <v>25916</v>
      </c>
      <c r="B898">
        <v>1970</v>
      </c>
      <c r="C898">
        <f>_xlfn.MAXIFS(Table1[ScheduleWeekWritten],Table1[ScheduleSeason],Table1[[#This Row],[ScheduleSeason]])</f>
        <v>14</v>
      </c>
      <c r="D898">
        <v>13</v>
      </c>
      <c r="E898" cm="1">
        <f t="array" ref="E898">_xlfn.XLOOKUP(Table1[[#This Row],[ScheduleWeekWritten]],Table3[Game],100+Table3[Increase],Table1[[#This Row],[ScheduleWeekWritten]])</f>
        <v>13</v>
      </c>
      <c r="F898" t="b">
        <v>0</v>
      </c>
      <c r="G898" t="s">
        <v>39</v>
      </c>
      <c r="H898">
        <v>23</v>
      </c>
      <c r="I898">
        <v>28</v>
      </c>
      <c r="J898" t="s">
        <v>45</v>
      </c>
      <c r="K898" t="s">
        <v>40</v>
      </c>
      <c r="L898" t="str">
        <f>_xlfn.XLOOKUP(Table1[[#This Row],[TeamFavoriteID]],Table2[team_id],Table2[team_name],_xlfn.XLOOKUP(Table1[[#This Row],[TeamFavoriteID]],Table2[team_id_pfr],Table2[team_name],"Even"))</f>
        <v>Los Angeles Rams</v>
      </c>
      <c r="M898">
        <v>-2.5</v>
      </c>
      <c r="N898">
        <f>IF(Table1[[#This Row],[TeamFavorite]]=Table1[[#This Row],[TeamHome]],Table1[[#This Row],[ScoreAway]]-Table1[[#This Row],[ScoreHome]],Table1[[#This Row],[ScoreHome]]-Table1[[#This Row],[ScoreAway]])</f>
        <v>5</v>
      </c>
      <c r="O898">
        <f>IF(Table1[[#This Row],[SpreadActual]]&lt;Table1[[#This Row],[SpreadFavorite]],1,0)</f>
        <v>0</v>
      </c>
      <c r="Q898" t="s">
        <v>65</v>
      </c>
      <c r="R898" t="b">
        <v>0</v>
      </c>
      <c r="S898">
        <v>56</v>
      </c>
      <c r="T898">
        <v>9</v>
      </c>
      <c r="U898">
        <v>66</v>
      </c>
    </row>
    <row r="899" spans="1:21" x14ac:dyDescent="0.2">
      <c r="A899" s="1">
        <v>25921</v>
      </c>
      <c r="B899">
        <v>1970</v>
      </c>
      <c r="C899">
        <f>_xlfn.MAXIFS(Table1[ScheduleWeekWritten],Table1[ScheduleSeason],Table1[[#This Row],[ScheduleSeason]])</f>
        <v>14</v>
      </c>
      <c r="D899">
        <v>14</v>
      </c>
      <c r="E899" cm="1">
        <f t="array" ref="E899">_xlfn.XLOOKUP(Table1[[#This Row],[ScheduleWeekWritten]],Table3[Game],100+Table3[Increase],Table1[[#This Row],[ScheduleWeekWritten]])</f>
        <v>14</v>
      </c>
      <c r="F899" t="b">
        <v>0</v>
      </c>
      <c r="G899" t="s">
        <v>34</v>
      </c>
      <c r="H899">
        <v>35</v>
      </c>
      <c r="I899">
        <v>20</v>
      </c>
      <c r="J899" t="s">
        <v>31</v>
      </c>
      <c r="K899" t="s">
        <v>72</v>
      </c>
      <c r="L899" t="str">
        <f>_xlfn.XLOOKUP(Table1[[#This Row],[TeamFavoriteID]],Table2[team_id],Table2[team_name],_xlfn.XLOOKUP(Table1[[#This Row],[TeamFavoriteID]],Table2[team_id_pfr],Table2[team_name],"Even"))</f>
        <v>Baltimore Colts</v>
      </c>
      <c r="M899">
        <v>-3</v>
      </c>
      <c r="N899">
        <f>IF(Table1[[#This Row],[TeamFavorite]]=Table1[[#This Row],[TeamHome]],Table1[[#This Row],[ScoreAway]]-Table1[[#This Row],[ScoreHome]],Table1[[#This Row],[ScoreHome]]-Table1[[#This Row],[ScoreAway]])</f>
        <v>-15</v>
      </c>
      <c r="O899">
        <f>IF(Table1[[#This Row],[SpreadActual]]&lt;Table1[[#This Row],[SpreadFavorite]],1,0)</f>
        <v>1</v>
      </c>
      <c r="Q899" t="s">
        <v>80</v>
      </c>
      <c r="R899" t="b">
        <v>0</v>
      </c>
      <c r="S899">
        <v>43</v>
      </c>
      <c r="T899">
        <v>5</v>
      </c>
      <c r="U899">
        <v>75</v>
      </c>
    </row>
    <row r="900" spans="1:21" x14ac:dyDescent="0.2">
      <c r="A900" s="1">
        <v>25922</v>
      </c>
      <c r="B900">
        <v>1970</v>
      </c>
      <c r="C900">
        <f>_xlfn.MAXIFS(Table1[ScheduleWeekWritten],Table1[ScheduleSeason],Table1[[#This Row],[ScheduleSeason]])</f>
        <v>14</v>
      </c>
      <c r="D900">
        <v>14</v>
      </c>
      <c r="E900" cm="1">
        <f t="array" ref="E900">_xlfn.XLOOKUP(Table1[[#This Row],[ScheduleWeekWritten]],Table3[Game],100+Table3[Increase],Table1[[#This Row],[ScheduleWeekWritten]])</f>
        <v>14</v>
      </c>
      <c r="F900" t="b">
        <v>0</v>
      </c>
      <c r="G900" t="s">
        <v>38</v>
      </c>
      <c r="H900">
        <v>7</v>
      </c>
      <c r="I900">
        <v>37</v>
      </c>
      <c r="J900" t="s">
        <v>54</v>
      </c>
      <c r="K900" t="s">
        <v>55</v>
      </c>
      <c r="L900" t="str">
        <f>_xlfn.XLOOKUP(Table1[[#This Row],[TeamFavoriteID]],Table2[team_id],Table2[team_name],_xlfn.XLOOKUP(Table1[[#This Row],[TeamFavoriteID]],Table2[team_id_pfr],Table2[team_name],"Even"))</f>
        <v>Minnesota Vikings</v>
      </c>
      <c r="M900">
        <v>-3.5</v>
      </c>
      <c r="N900">
        <f>IF(Table1[[#This Row],[TeamFavorite]]=Table1[[#This Row],[TeamHome]],Table1[[#This Row],[ScoreAway]]-Table1[[#This Row],[ScoreHome]],Table1[[#This Row],[ScoreHome]]-Table1[[#This Row],[ScoreAway]])</f>
        <v>-30</v>
      </c>
      <c r="O900">
        <f>IF(Table1[[#This Row],[SpreadActual]]&lt;Table1[[#This Row],[SpreadFavorite]],1,0)</f>
        <v>1</v>
      </c>
      <c r="Q900" t="s">
        <v>41</v>
      </c>
      <c r="R900" t="b">
        <v>0</v>
      </c>
      <c r="S900">
        <v>59</v>
      </c>
      <c r="T900">
        <v>5</v>
      </c>
      <c r="U900">
        <v>95</v>
      </c>
    </row>
    <row r="901" spans="1:21" x14ac:dyDescent="0.2">
      <c r="A901" s="1">
        <v>25922</v>
      </c>
      <c r="B901">
        <v>1970</v>
      </c>
      <c r="C901">
        <f>_xlfn.MAXIFS(Table1[ScheduleWeekWritten],Table1[ScheduleSeason],Table1[[#This Row],[ScheduleSeason]])</f>
        <v>14</v>
      </c>
      <c r="D901">
        <v>14</v>
      </c>
      <c r="E901" cm="1">
        <f t="array" ref="E901">_xlfn.XLOOKUP(Table1[[#This Row],[ScheduleWeekWritten]],Table3[Game],100+Table3[Increase],Table1[[#This Row],[ScheduleWeekWritten]])</f>
        <v>14</v>
      </c>
      <c r="F901" t="b">
        <v>0</v>
      </c>
      <c r="G901" t="s">
        <v>101</v>
      </c>
      <c r="H901">
        <v>45</v>
      </c>
      <c r="I901">
        <v>7</v>
      </c>
      <c r="J901" t="s">
        <v>37</v>
      </c>
      <c r="K901" t="s">
        <v>104</v>
      </c>
      <c r="L901" t="str">
        <f>_xlfn.XLOOKUP(Table1[[#This Row],[TeamFavoriteID]],Table2[team_id],Table2[team_name],_xlfn.XLOOKUP(Table1[[#This Row],[TeamFavoriteID]],Table2[team_id_pfr],Table2[team_name],"Even"))</f>
        <v>Cincinnati Bengals</v>
      </c>
      <c r="M901">
        <v>-14</v>
      </c>
      <c r="N901">
        <f>IF(Table1[[#This Row],[TeamFavorite]]=Table1[[#This Row],[TeamHome]],Table1[[#This Row],[ScoreAway]]-Table1[[#This Row],[ScoreHome]],Table1[[#This Row],[ScoreHome]]-Table1[[#This Row],[ScoreAway]])</f>
        <v>-38</v>
      </c>
      <c r="O901">
        <f>IF(Table1[[#This Row],[SpreadActual]]&lt;Table1[[#This Row],[SpreadFavorite]],1,0)</f>
        <v>1</v>
      </c>
      <c r="Q901" t="s">
        <v>111</v>
      </c>
      <c r="R901" t="b">
        <v>0</v>
      </c>
      <c r="S901">
        <v>36</v>
      </c>
      <c r="T901">
        <v>10</v>
      </c>
      <c r="U901">
        <v>62</v>
      </c>
    </row>
    <row r="902" spans="1:21" x14ac:dyDescent="0.2">
      <c r="A902" s="1">
        <v>25922</v>
      </c>
      <c r="B902">
        <v>1970</v>
      </c>
      <c r="C902">
        <f>_xlfn.MAXIFS(Table1[ScheduleWeekWritten],Table1[ScheduleSeason],Table1[[#This Row],[ScheduleSeason]])</f>
        <v>14</v>
      </c>
      <c r="D902">
        <v>14</v>
      </c>
      <c r="E902" cm="1">
        <f t="array" ref="E902">_xlfn.XLOOKUP(Table1[[#This Row],[ScheduleWeekWritten]],Table3[Game],100+Table3[Increase],Table1[[#This Row],[ScheduleWeekWritten]])</f>
        <v>14</v>
      </c>
      <c r="F902" t="b">
        <v>0</v>
      </c>
      <c r="G902" t="s">
        <v>67</v>
      </c>
      <c r="H902">
        <v>52</v>
      </c>
      <c r="I902">
        <v>10</v>
      </c>
      <c r="J902" t="s">
        <v>23</v>
      </c>
      <c r="K902" t="s">
        <v>68</v>
      </c>
      <c r="L902" t="str">
        <f>_xlfn.XLOOKUP(Table1[[#This Row],[TeamFavoriteID]],Table2[team_id],Table2[team_name],_xlfn.XLOOKUP(Table1[[#This Row],[TeamFavoriteID]],Table2[team_id_pfr],Table2[team_name],"Even"))</f>
        <v>Dallas Cowboys</v>
      </c>
      <c r="M902">
        <v>-13.5</v>
      </c>
      <c r="N902">
        <f>IF(Table1[[#This Row],[TeamFavorite]]=Table1[[#This Row],[TeamHome]],Table1[[#This Row],[ScoreAway]]-Table1[[#This Row],[ScoreHome]],Table1[[#This Row],[ScoreHome]]-Table1[[#This Row],[ScoreAway]])</f>
        <v>-42</v>
      </c>
      <c r="O902">
        <f>IF(Table1[[#This Row],[SpreadActual]]&lt;Table1[[#This Row],[SpreadFavorite]],1,0)</f>
        <v>1</v>
      </c>
      <c r="Q902" t="s">
        <v>69</v>
      </c>
      <c r="R902" t="b">
        <v>0</v>
      </c>
      <c r="S902">
        <v>44</v>
      </c>
      <c r="T902">
        <v>8</v>
      </c>
      <c r="U902">
        <v>72</v>
      </c>
    </row>
    <row r="903" spans="1:21" x14ac:dyDescent="0.2">
      <c r="A903" s="1">
        <v>25922</v>
      </c>
      <c r="B903">
        <v>1970</v>
      </c>
      <c r="C903">
        <f>_xlfn.MAXIFS(Table1[ScheduleWeekWritten],Table1[ScheduleSeason],Table1[[#This Row],[ScheduleSeason]])</f>
        <v>14</v>
      </c>
      <c r="D903">
        <v>14</v>
      </c>
      <c r="E903" cm="1">
        <f t="array" ref="E903">_xlfn.XLOOKUP(Table1[[#This Row],[ScheduleWeekWritten]],Table3[Game],100+Table3[Increase],Table1[[#This Row],[ScheduleWeekWritten]])</f>
        <v>14</v>
      </c>
      <c r="F903" t="b">
        <v>0</v>
      </c>
      <c r="G903" t="s">
        <v>24</v>
      </c>
      <c r="H903">
        <v>13</v>
      </c>
      <c r="I903">
        <v>27</v>
      </c>
      <c r="J903" t="s">
        <v>62</v>
      </c>
      <c r="K903" t="s">
        <v>63</v>
      </c>
      <c r="L903" t="str">
        <f>_xlfn.XLOOKUP(Table1[[#This Row],[TeamFavoriteID]],Table2[team_id],Table2[team_name],_xlfn.XLOOKUP(Table1[[#This Row],[TeamFavoriteID]],Table2[team_id_pfr],Table2[team_name],"Even"))</f>
        <v>Cleveland Browns</v>
      </c>
      <c r="M903">
        <v>-1</v>
      </c>
      <c r="N903">
        <f>IF(Table1[[#This Row],[TeamFavorite]]=Table1[[#This Row],[TeamHome]],Table1[[#This Row],[ScoreAway]]-Table1[[#This Row],[ScoreHome]],Table1[[#This Row],[ScoreHome]]-Table1[[#This Row],[ScoreAway]])</f>
        <v>-14</v>
      </c>
      <c r="O903">
        <f>IF(Table1[[#This Row],[SpreadActual]]&lt;Table1[[#This Row],[SpreadFavorite]],1,0)</f>
        <v>1</v>
      </c>
      <c r="Q903" t="s">
        <v>71</v>
      </c>
      <c r="R903" t="b">
        <v>0</v>
      </c>
      <c r="S903">
        <v>22</v>
      </c>
      <c r="T903">
        <v>6</v>
      </c>
      <c r="U903">
        <v>72</v>
      </c>
    </row>
    <row r="904" spans="1:21" x14ac:dyDescent="0.2">
      <c r="A904" s="1">
        <v>25922</v>
      </c>
      <c r="B904">
        <v>1970</v>
      </c>
      <c r="C904">
        <f>_xlfn.MAXIFS(Table1[ScheduleWeekWritten],Table1[ScheduleSeason],Table1[[#This Row],[ScheduleSeason]])</f>
        <v>14</v>
      </c>
      <c r="D904">
        <v>14</v>
      </c>
      <c r="E904" cm="1">
        <f t="array" ref="E904">_xlfn.XLOOKUP(Table1[[#This Row],[ScheduleWeekWritten]],Table3[Game],100+Table3[Increase],Table1[[#This Row],[ScheduleWeekWritten]])</f>
        <v>14</v>
      </c>
      <c r="F904" t="b">
        <v>0</v>
      </c>
      <c r="G904" t="s">
        <v>45</v>
      </c>
      <c r="H904">
        <v>20</v>
      </c>
      <c r="I904">
        <v>0</v>
      </c>
      <c r="J904" t="s">
        <v>33</v>
      </c>
      <c r="K904" t="s">
        <v>79</v>
      </c>
      <c r="L904" t="str">
        <f>_xlfn.XLOOKUP(Table1[[#This Row],[TeamFavoriteID]],Table2[team_id],Table2[team_name],_xlfn.XLOOKUP(Table1[[#This Row],[TeamFavoriteID]],Table2[team_id_pfr],Table2[team_name],"Even"))</f>
        <v>Detroit Lions</v>
      </c>
      <c r="M904">
        <v>-13</v>
      </c>
      <c r="N904">
        <f>IF(Table1[[#This Row],[TeamFavorite]]=Table1[[#This Row],[TeamHome]],Table1[[#This Row],[ScoreAway]]-Table1[[#This Row],[ScoreHome]],Table1[[#This Row],[ScoreHome]]-Table1[[#This Row],[ScoreAway]])</f>
        <v>-20</v>
      </c>
      <c r="O904">
        <f>IF(Table1[[#This Row],[SpreadActual]]&lt;Table1[[#This Row],[SpreadFavorite]],1,0)</f>
        <v>1</v>
      </c>
      <c r="Q904" t="s">
        <v>48</v>
      </c>
      <c r="R904" t="b">
        <v>0</v>
      </c>
      <c r="S904">
        <v>30</v>
      </c>
      <c r="T904">
        <v>16</v>
      </c>
      <c r="U904">
        <v>70</v>
      </c>
    </row>
    <row r="905" spans="1:21" x14ac:dyDescent="0.2">
      <c r="A905" s="1">
        <v>25922</v>
      </c>
      <c r="B905">
        <v>1970</v>
      </c>
      <c r="C905">
        <f>_xlfn.MAXIFS(Table1[ScheduleWeekWritten],Table1[ScheduleSeason],Table1[[#This Row],[ScheduleSeason]])</f>
        <v>14</v>
      </c>
      <c r="D905">
        <v>14</v>
      </c>
      <c r="E905" cm="1">
        <f t="array" ref="E905">_xlfn.XLOOKUP(Table1[[#This Row],[ScheduleWeekWritten]],Table3[Game],100+Table3[Increase],Table1[[#This Row],[ScheduleWeekWritten]])</f>
        <v>14</v>
      </c>
      <c r="F905" t="b">
        <v>0</v>
      </c>
      <c r="G905" t="s">
        <v>19</v>
      </c>
      <c r="H905">
        <v>45</v>
      </c>
      <c r="I905">
        <v>7</v>
      </c>
      <c r="J905" t="s">
        <v>28</v>
      </c>
      <c r="K905" t="s">
        <v>91</v>
      </c>
      <c r="L905" t="str">
        <f>_xlfn.XLOOKUP(Table1[[#This Row],[TeamFavoriteID]],Table2[team_id],Table2[team_name],_xlfn.XLOOKUP(Table1[[#This Row],[TeamFavoriteID]],Table2[team_id_pfr],Table2[team_name],"Even"))</f>
        <v>Miami Dolphins</v>
      </c>
      <c r="M905">
        <v>-12</v>
      </c>
      <c r="N905">
        <f>IF(Table1[[#This Row],[TeamFavorite]]=Table1[[#This Row],[TeamHome]],Table1[[#This Row],[ScoreAway]]-Table1[[#This Row],[ScoreHome]],Table1[[#This Row],[ScoreHome]]-Table1[[#This Row],[ScoreAway]])</f>
        <v>-38</v>
      </c>
      <c r="O905">
        <f>IF(Table1[[#This Row],[SpreadActual]]&lt;Table1[[#This Row],[SpreadFavorite]],1,0)</f>
        <v>1</v>
      </c>
      <c r="Q905" t="s">
        <v>22</v>
      </c>
      <c r="R905" t="b">
        <v>0</v>
      </c>
      <c r="S905">
        <v>74</v>
      </c>
      <c r="T905">
        <v>7</v>
      </c>
      <c r="U905">
        <v>62</v>
      </c>
    </row>
    <row r="906" spans="1:21" x14ac:dyDescent="0.2">
      <c r="A906" s="1">
        <v>25922</v>
      </c>
      <c r="B906">
        <v>1970</v>
      </c>
      <c r="C906">
        <f>_xlfn.MAXIFS(Table1[ScheduleWeekWritten],Table1[ScheduleSeason],Table1[[#This Row],[ScheduleSeason]])</f>
        <v>14</v>
      </c>
      <c r="D906">
        <v>14</v>
      </c>
      <c r="E906" cm="1">
        <f t="array" ref="E906">_xlfn.XLOOKUP(Table1[[#This Row],[ScheduleWeekWritten]],Table3[Game],100+Table3[Increase],Table1[[#This Row],[ScheduleWeekWritten]])</f>
        <v>14</v>
      </c>
      <c r="F906" t="b">
        <v>0</v>
      </c>
      <c r="G906" t="s">
        <v>95</v>
      </c>
      <c r="H906">
        <v>3</v>
      </c>
      <c r="I906">
        <v>24</v>
      </c>
      <c r="J906" t="s">
        <v>46</v>
      </c>
      <c r="K906" t="s">
        <v>47</v>
      </c>
      <c r="L906" t="str">
        <f>_xlfn.XLOOKUP(Table1[[#This Row],[TeamFavoriteID]],Table2[team_id],Table2[team_name],_xlfn.XLOOKUP(Table1[[#This Row],[TeamFavoriteID]],Table2[team_id_pfr],Table2[team_name],"Even"))</f>
        <v>Chicago Bears</v>
      </c>
      <c r="M906">
        <v>-4</v>
      </c>
      <c r="N906">
        <f>IF(Table1[[#This Row],[TeamFavorite]]=Table1[[#This Row],[TeamHome]],Table1[[#This Row],[ScoreAway]]-Table1[[#This Row],[ScoreHome]],Table1[[#This Row],[ScoreHome]]-Table1[[#This Row],[ScoreAway]])</f>
        <v>-21</v>
      </c>
      <c r="O906">
        <f>IF(Table1[[#This Row],[SpreadActual]]&lt;Table1[[#This Row],[SpreadFavorite]],1,0)</f>
        <v>1</v>
      </c>
      <c r="Q906" t="s">
        <v>96</v>
      </c>
      <c r="R906" t="b">
        <v>0</v>
      </c>
      <c r="S906">
        <v>65</v>
      </c>
      <c r="T906">
        <v>7</v>
      </c>
      <c r="U906">
        <v>85</v>
      </c>
    </row>
    <row r="907" spans="1:21" x14ac:dyDescent="0.2">
      <c r="A907" s="1">
        <v>25922</v>
      </c>
      <c r="B907">
        <v>1970</v>
      </c>
      <c r="C907">
        <f>_xlfn.MAXIFS(Table1[ScheduleWeekWritten],Table1[ScheduleSeason],Table1[[#This Row],[ScheduleSeason]])</f>
        <v>14</v>
      </c>
      <c r="D907">
        <v>14</v>
      </c>
      <c r="E907" cm="1">
        <f t="array" ref="E907">_xlfn.XLOOKUP(Table1[[#This Row],[ScheduleWeekWritten]],Table3[Game],100+Table3[Increase],Table1[[#This Row],[ScheduleWeekWritten]])</f>
        <v>14</v>
      </c>
      <c r="F907" t="b">
        <v>0</v>
      </c>
      <c r="G907" t="s">
        <v>50</v>
      </c>
      <c r="H907">
        <v>3</v>
      </c>
      <c r="I907">
        <v>31</v>
      </c>
      <c r="J907" t="s">
        <v>39</v>
      </c>
      <c r="K907" t="s">
        <v>90</v>
      </c>
      <c r="L907" t="str">
        <f>_xlfn.XLOOKUP(Table1[[#This Row],[TeamFavoriteID]],Table2[team_id],Table2[team_name],_xlfn.XLOOKUP(Table1[[#This Row],[TeamFavoriteID]],Table2[team_id_pfr],Table2[team_name],"Even"))</f>
        <v>New York Giants</v>
      </c>
      <c r="M907">
        <v>-1</v>
      </c>
      <c r="N907">
        <f>IF(Table1[[#This Row],[TeamFavorite]]=Table1[[#This Row],[TeamHome]],Table1[[#This Row],[ScoreAway]]-Table1[[#This Row],[ScoreHome]],Table1[[#This Row],[ScoreHome]]-Table1[[#This Row],[ScoreAway]])</f>
        <v>28</v>
      </c>
      <c r="O907">
        <f>IF(Table1[[#This Row],[SpreadActual]]&lt;Table1[[#This Row],[SpreadFavorite]],1,0)</f>
        <v>0</v>
      </c>
      <c r="Q907" t="s">
        <v>84</v>
      </c>
      <c r="R907" t="b">
        <v>0</v>
      </c>
      <c r="S907">
        <v>46</v>
      </c>
      <c r="T907">
        <v>20</v>
      </c>
      <c r="U907">
        <v>49</v>
      </c>
    </row>
    <row r="908" spans="1:21" x14ac:dyDescent="0.2">
      <c r="A908" s="1">
        <v>25922</v>
      </c>
      <c r="B908">
        <v>1970</v>
      </c>
      <c r="C908">
        <f>_xlfn.MAXIFS(Table1[ScheduleWeekWritten],Table1[ScheduleSeason],Table1[[#This Row],[ScheduleSeason]])</f>
        <v>14</v>
      </c>
      <c r="D908">
        <v>14</v>
      </c>
      <c r="E908" cm="1">
        <f t="array" ref="E908">_xlfn.XLOOKUP(Table1[[#This Row],[ScheduleWeekWritten]],Table3[Game],100+Table3[Increase],Table1[[#This Row],[ScheduleWeekWritten]])</f>
        <v>14</v>
      </c>
      <c r="F908" t="b">
        <v>0</v>
      </c>
      <c r="G908" t="s">
        <v>20</v>
      </c>
      <c r="H908">
        <v>7</v>
      </c>
      <c r="I908">
        <v>38</v>
      </c>
      <c r="J908" t="s">
        <v>53</v>
      </c>
      <c r="K908" t="s">
        <v>87</v>
      </c>
      <c r="L908" t="str">
        <f>_xlfn.XLOOKUP(Table1[[#This Row],[TeamFavoriteID]],Table2[team_id],Table2[team_name],_xlfn.XLOOKUP(Table1[[#This Row],[TeamFavoriteID]],Table2[team_id_pfr],Table2[team_name],"Even"))</f>
        <v>San Francisco 49ers</v>
      </c>
      <c r="M908">
        <v>-2.5</v>
      </c>
      <c r="N908">
        <f>IF(Table1[[#This Row],[TeamFavorite]]=Table1[[#This Row],[TeamHome]],Table1[[#This Row],[ScoreAway]]-Table1[[#This Row],[ScoreHome]],Table1[[#This Row],[ScoreHome]]-Table1[[#This Row],[ScoreAway]])</f>
        <v>-31</v>
      </c>
      <c r="O908">
        <f>IF(Table1[[#This Row],[SpreadActual]]&lt;Table1[[#This Row],[SpreadFavorite]],1,0)</f>
        <v>1</v>
      </c>
      <c r="Q908" t="s">
        <v>76</v>
      </c>
      <c r="R908" t="b">
        <v>0</v>
      </c>
      <c r="S908">
        <v>45</v>
      </c>
      <c r="T908">
        <v>12</v>
      </c>
      <c r="U908">
        <v>72</v>
      </c>
    </row>
    <row r="909" spans="1:21" x14ac:dyDescent="0.2">
      <c r="A909" s="1">
        <v>25922</v>
      </c>
      <c r="B909">
        <v>1970</v>
      </c>
      <c r="C909">
        <f>_xlfn.MAXIFS(Table1[ScheduleWeekWritten],Table1[ScheduleSeason],Table1[[#This Row],[ScheduleSeason]])</f>
        <v>14</v>
      </c>
      <c r="D909">
        <v>14</v>
      </c>
      <c r="E909" cm="1">
        <f t="array" ref="E909">_xlfn.XLOOKUP(Table1[[#This Row],[ScheduleWeekWritten]],Table3[Game],100+Table3[Increase],Table1[[#This Row],[ScheduleWeekWritten]])</f>
        <v>14</v>
      </c>
      <c r="F909" t="b">
        <v>0</v>
      </c>
      <c r="G909" t="s">
        <v>58</v>
      </c>
      <c r="H909">
        <v>30</v>
      </c>
      <c r="I909">
        <v>20</v>
      </c>
      <c r="J909" t="s">
        <v>49</v>
      </c>
      <c r="K909" t="s">
        <v>77</v>
      </c>
      <c r="L909" t="str">
        <f>_xlfn.XLOOKUP(Table1[[#This Row],[TeamFavoriteID]],Table2[team_id],Table2[team_name],_xlfn.XLOOKUP(Table1[[#This Row],[TeamFavoriteID]],Table2[team_id_pfr],Table2[team_name],"Even"))</f>
        <v>Philadelphia Eagles</v>
      </c>
      <c r="M909">
        <v>-4</v>
      </c>
      <c r="N909">
        <f>IF(Table1[[#This Row],[TeamFavorite]]=Table1[[#This Row],[TeamHome]],Table1[[#This Row],[ScoreAway]]-Table1[[#This Row],[ScoreHome]],Table1[[#This Row],[ScoreHome]]-Table1[[#This Row],[ScoreAway]])</f>
        <v>-10</v>
      </c>
      <c r="O909">
        <f>IF(Table1[[#This Row],[SpreadActual]]&lt;Table1[[#This Row],[SpreadFavorite]],1,0)</f>
        <v>1</v>
      </c>
      <c r="Q909" t="s">
        <v>112</v>
      </c>
      <c r="R909" t="b">
        <v>0</v>
      </c>
      <c r="S909">
        <v>44</v>
      </c>
      <c r="T909">
        <v>14</v>
      </c>
      <c r="U909">
        <v>62</v>
      </c>
    </row>
    <row r="910" spans="1:21" x14ac:dyDescent="0.2">
      <c r="A910" s="1">
        <v>25922</v>
      </c>
      <c r="B910">
        <v>1970</v>
      </c>
      <c r="C910">
        <f>_xlfn.MAXIFS(Table1[ScheduleWeekWritten],Table1[ScheduleSeason],Table1[[#This Row],[ScheduleSeason]])</f>
        <v>14</v>
      </c>
      <c r="D910">
        <v>14</v>
      </c>
      <c r="E910" cm="1">
        <f t="array" ref="E910">_xlfn.XLOOKUP(Table1[[#This Row],[ScheduleWeekWritten]],Table3[Game],100+Table3[Increase],Table1[[#This Row],[ScheduleWeekWritten]])</f>
        <v>14</v>
      </c>
      <c r="F910" t="b">
        <v>0</v>
      </c>
      <c r="G910" t="s">
        <v>27</v>
      </c>
      <c r="H910">
        <v>31</v>
      </c>
      <c r="I910">
        <v>13</v>
      </c>
      <c r="J910" t="s">
        <v>42</v>
      </c>
      <c r="K910" t="s">
        <v>75</v>
      </c>
      <c r="L910" t="str">
        <f>_xlfn.XLOOKUP(Table1[[#This Row],[TeamFavoriteID]],Table2[team_id],Table2[team_name],_xlfn.XLOOKUP(Table1[[#This Row],[TeamFavoriteID]],Table2[team_id_pfr],Table2[team_name],"Even"))</f>
        <v>Kansas City Chiefs</v>
      </c>
      <c r="M910">
        <v>-3</v>
      </c>
      <c r="N910">
        <f>IF(Table1[[#This Row],[TeamFavorite]]=Table1[[#This Row],[TeamHome]],Table1[[#This Row],[ScoreAway]]-Table1[[#This Row],[ScoreHome]],Table1[[#This Row],[ScoreHome]]-Table1[[#This Row],[ScoreAway]])</f>
        <v>18</v>
      </c>
      <c r="O910">
        <f>IF(Table1[[#This Row],[SpreadActual]]&lt;Table1[[#This Row],[SpreadFavorite]],1,0)</f>
        <v>0</v>
      </c>
      <c r="Q910" t="s">
        <v>94</v>
      </c>
      <c r="R910" t="b">
        <v>0</v>
      </c>
      <c r="S910">
        <v>54</v>
      </c>
      <c r="T910">
        <v>10</v>
      </c>
      <c r="U910">
        <v>69</v>
      </c>
    </row>
    <row r="911" spans="1:21" x14ac:dyDescent="0.2">
      <c r="A911" s="1">
        <v>25922</v>
      </c>
      <c r="B911">
        <v>1970</v>
      </c>
      <c r="C911">
        <f>_xlfn.MAXIFS(Table1[ScheduleWeekWritten],Table1[ScheduleSeason],Table1[[#This Row],[ScheduleSeason]])</f>
        <v>14</v>
      </c>
      <c r="D911">
        <v>14</v>
      </c>
      <c r="E911" cm="1">
        <f t="array" ref="E911">_xlfn.XLOOKUP(Table1[[#This Row],[ScheduleWeekWritten]],Table3[Game],100+Table3[Increase],Table1[[#This Row],[ScheduleWeekWritten]])</f>
        <v>14</v>
      </c>
      <c r="F911" t="b">
        <v>0</v>
      </c>
      <c r="G911" t="s">
        <v>61</v>
      </c>
      <c r="H911">
        <v>28</v>
      </c>
      <c r="I911">
        <v>27</v>
      </c>
      <c r="J911" t="s">
        <v>57</v>
      </c>
      <c r="K911" t="s">
        <v>59</v>
      </c>
      <c r="L911" t="str">
        <f>_xlfn.XLOOKUP(Table1[[#This Row],[TeamFavoriteID]],Table2[team_id],Table2[team_name],_xlfn.XLOOKUP(Table1[[#This Row],[TeamFavoriteID]],Table2[team_id_pfr],Table2[team_name],"Even"))</f>
        <v>Arizona Cardinals</v>
      </c>
      <c r="M911">
        <v>-4</v>
      </c>
      <c r="N911">
        <f>IF(Table1[[#This Row],[TeamFavorite]]=Table1[[#This Row],[TeamHome]],Table1[[#This Row],[ScoreAway]]-Table1[[#This Row],[ScoreHome]],Table1[[#This Row],[ScoreHome]]-Table1[[#This Row],[ScoreAway]])</f>
        <v>1</v>
      </c>
      <c r="O911">
        <f>IF(Table1[[#This Row],[SpreadActual]]&lt;Table1[[#This Row],[SpreadFavorite]],1,0)</f>
        <v>0</v>
      </c>
      <c r="Q911" t="s">
        <v>64</v>
      </c>
      <c r="R911" t="b">
        <v>0</v>
      </c>
      <c r="S911">
        <v>47</v>
      </c>
      <c r="T911">
        <v>10</v>
      </c>
      <c r="U911">
        <v>56</v>
      </c>
    </row>
    <row r="912" spans="1:21" x14ac:dyDescent="0.2">
      <c r="A912" s="1">
        <v>25928</v>
      </c>
      <c r="B912">
        <v>1970</v>
      </c>
      <c r="C912">
        <f>_xlfn.MAXIFS(Table1[ScheduleWeekWritten],Table1[ScheduleSeason],Table1[[#This Row],[ScheduleSeason]])</f>
        <v>14</v>
      </c>
      <c r="D912" t="s">
        <v>99</v>
      </c>
      <c r="E912" cm="1">
        <f t="array" ref="E912">_xlfn.XLOOKUP(Table1[[#This Row],[ScheduleWeekWritten]],Table3[Game],100+Table3[Increase],Table1[[#This Row],[ScheduleWeekWritten]])</f>
        <v>102</v>
      </c>
      <c r="F912" t="b">
        <v>1</v>
      </c>
      <c r="G912" t="s">
        <v>34</v>
      </c>
      <c r="H912">
        <v>17</v>
      </c>
      <c r="I912">
        <v>0</v>
      </c>
      <c r="J912" t="s">
        <v>101</v>
      </c>
      <c r="K912" t="s">
        <v>72</v>
      </c>
      <c r="L912" t="str">
        <f>_xlfn.XLOOKUP(Table1[[#This Row],[TeamFavoriteID]],Table2[team_id],Table2[team_name],_xlfn.XLOOKUP(Table1[[#This Row],[TeamFavoriteID]],Table2[team_id_pfr],Table2[team_name],"Even"))</f>
        <v>Baltimore Colts</v>
      </c>
      <c r="M912">
        <v>-7</v>
      </c>
      <c r="N912">
        <f>IF(Table1[[#This Row],[TeamFavorite]]=Table1[[#This Row],[TeamHome]],Table1[[#This Row],[ScoreAway]]-Table1[[#This Row],[ScoreHome]],Table1[[#This Row],[ScoreHome]]-Table1[[#This Row],[ScoreAway]])</f>
        <v>-17</v>
      </c>
      <c r="O912">
        <f>IF(Table1[[#This Row],[SpreadActual]]&lt;Table1[[#This Row],[SpreadFavorite]],1,0)</f>
        <v>1</v>
      </c>
      <c r="Q912" t="s">
        <v>80</v>
      </c>
      <c r="R912" t="b">
        <v>0</v>
      </c>
      <c r="S912">
        <v>30</v>
      </c>
      <c r="T912">
        <v>15</v>
      </c>
      <c r="U912">
        <v>73</v>
      </c>
    </row>
    <row r="913" spans="1:21" x14ac:dyDescent="0.2">
      <c r="A913" s="1">
        <v>25928</v>
      </c>
      <c r="B913">
        <v>1970</v>
      </c>
      <c r="C913">
        <f>_xlfn.MAXIFS(Table1[ScheduleWeekWritten],Table1[ScheduleSeason],Table1[[#This Row],[ScheduleSeason]])</f>
        <v>14</v>
      </c>
      <c r="D913" t="s">
        <v>99</v>
      </c>
      <c r="E913" cm="1">
        <f t="array" ref="E913">_xlfn.XLOOKUP(Table1[[#This Row],[ScheduleWeekWritten]],Table3[Game],100+Table3[Increase],Table1[[#This Row],[ScheduleWeekWritten]])</f>
        <v>102</v>
      </c>
      <c r="F913" t="b">
        <v>1</v>
      </c>
      <c r="G913" t="s">
        <v>67</v>
      </c>
      <c r="H913">
        <v>5</v>
      </c>
      <c r="I913">
        <v>0</v>
      </c>
      <c r="J913" t="s">
        <v>45</v>
      </c>
      <c r="K913" t="s">
        <v>79</v>
      </c>
      <c r="L913" t="str">
        <f>_xlfn.XLOOKUP(Table1[[#This Row],[TeamFavoriteID]],Table2[team_id],Table2[team_name],_xlfn.XLOOKUP(Table1[[#This Row],[TeamFavoriteID]],Table2[team_id_pfr],Table2[team_name],"Even"))</f>
        <v>Detroit Lions</v>
      </c>
      <c r="M913">
        <v>-3</v>
      </c>
      <c r="N913">
        <f>IF(Table1[[#This Row],[TeamFavorite]]=Table1[[#This Row],[TeamHome]],Table1[[#This Row],[ScoreAway]]-Table1[[#This Row],[ScoreHome]],Table1[[#This Row],[ScoreHome]]-Table1[[#This Row],[ScoreAway]])</f>
        <v>5</v>
      </c>
      <c r="O913">
        <f>IF(Table1[[#This Row],[SpreadActual]]&lt;Table1[[#This Row],[SpreadFavorite]],1,0)</f>
        <v>0</v>
      </c>
      <c r="Q913" t="s">
        <v>69</v>
      </c>
      <c r="R913" t="b">
        <v>0</v>
      </c>
      <c r="S913">
        <v>35</v>
      </c>
      <c r="T913">
        <v>8</v>
      </c>
      <c r="U913">
        <v>46</v>
      </c>
    </row>
    <row r="914" spans="1:21" x14ac:dyDescent="0.2">
      <c r="A914" s="1">
        <v>25929</v>
      </c>
      <c r="B914">
        <v>1970</v>
      </c>
      <c r="C914">
        <f>_xlfn.MAXIFS(Table1[ScheduleWeekWritten],Table1[ScheduleSeason],Table1[[#This Row],[ScheduleSeason]])</f>
        <v>14</v>
      </c>
      <c r="D914" t="s">
        <v>99</v>
      </c>
      <c r="E914" cm="1">
        <f t="array" ref="E914">_xlfn.XLOOKUP(Table1[[#This Row],[ScheduleWeekWritten]],Table3[Game],100+Table3[Increase],Table1[[#This Row],[ScheduleWeekWritten]])</f>
        <v>102</v>
      </c>
      <c r="F914" t="b">
        <v>1</v>
      </c>
      <c r="G914" t="s">
        <v>54</v>
      </c>
      <c r="H914">
        <v>14</v>
      </c>
      <c r="I914">
        <v>17</v>
      </c>
      <c r="J914" t="s">
        <v>53</v>
      </c>
      <c r="K914" t="s">
        <v>55</v>
      </c>
      <c r="L914" t="str">
        <f>_xlfn.XLOOKUP(Table1[[#This Row],[TeamFavoriteID]],Table2[team_id],Table2[team_name],_xlfn.XLOOKUP(Table1[[#This Row],[TeamFavoriteID]],Table2[team_id_pfr],Table2[team_name],"Even"))</f>
        <v>Minnesota Vikings</v>
      </c>
      <c r="M914">
        <v>-7</v>
      </c>
      <c r="N914">
        <f>IF(Table1[[#This Row],[TeamFavorite]]=Table1[[#This Row],[TeamHome]],Table1[[#This Row],[ScoreAway]]-Table1[[#This Row],[ScoreHome]],Table1[[#This Row],[ScoreHome]]-Table1[[#This Row],[ScoreAway]])</f>
        <v>3</v>
      </c>
      <c r="O914">
        <f>IF(Table1[[#This Row],[SpreadActual]]&lt;Table1[[#This Row],[SpreadFavorite]],1,0)</f>
        <v>0</v>
      </c>
      <c r="Q914" t="s">
        <v>73</v>
      </c>
      <c r="R914" t="b">
        <v>0</v>
      </c>
      <c r="S914">
        <v>10</v>
      </c>
      <c r="T914">
        <v>13</v>
      </c>
      <c r="U914">
        <v>61</v>
      </c>
    </row>
    <row r="915" spans="1:21" x14ac:dyDescent="0.2">
      <c r="A915" s="1">
        <v>25929</v>
      </c>
      <c r="B915">
        <v>1970</v>
      </c>
      <c r="C915">
        <f>_xlfn.MAXIFS(Table1[ScheduleWeekWritten],Table1[ScheduleSeason],Table1[[#This Row],[ScheduleSeason]])</f>
        <v>14</v>
      </c>
      <c r="D915" t="s">
        <v>99</v>
      </c>
      <c r="E915" cm="1">
        <f t="array" ref="E915">_xlfn.XLOOKUP(Table1[[#This Row],[ScheduleWeekWritten]],Table3[Game],100+Table3[Increase],Table1[[#This Row],[ScheduleWeekWritten]])</f>
        <v>102</v>
      </c>
      <c r="F915" t="b">
        <v>1</v>
      </c>
      <c r="G915" t="s">
        <v>20</v>
      </c>
      <c r="H915">
        <v>21</v>
      </c>
      <c r="I915">
        <v>14</v>
      </c>
      <c r="J915" t="s">
        <v>19</v>
      </c>
      <c r="K915" t="s">
        <v>21</v>
      </c>
      <c r="L915" t="str">
        <f>_xlfn.XLOOKUP(Table1[[#This Row],[TeamFavoriteID]],Table2[team_id],Table2[team_name],_xlfn.XLOOKUP(Table1[[#This Row],[TeamFavoriteID]],Table2[team_id_pfr],Table2[team_name],"Even"))</f>
        <v>Las Vegas Raiders</v>
      </c>
      <c r="M915">
        <v>-6</v>
      </c>
      <c r="N915">
        <f>IF(Table1[[#This Row],[TeamFavorite]]=Table1[[#This Row],[TeamHome]],Table1[[#This Row],[ScoreAway]]-Table1[[#This Row],[ScoreHome]],Table1[[#This Row],[ScoreHome]]-Table1[[#This Row],[ScoreAway]])</f>
        <v>7</v>
      </c>
      <c r="O915">
        <f>IF(Table1[[#This Row],[SpreadActual]]&lt;Table1[[#This Row],[SpreadFavorite]],1,0)</f>
        <v>0</v>
      </c>
      <c r="Q915" t="s">
        <v>76</v>
      </c>
      <c r="R915" t="b">
        <v>0</v>
      </c>
      <c r="S915">
        <v>45</v>
      </c>
      <c r="T915">
        <v>8</v>
      </c>
      <c r="U915">
        <v>92</v>
      </c>
    </row>
    <row r="916" spans="1:21" x14ac:dyDescent="0.2">
      <c r="A916" s="1">
        <v>25936</v>
      </c>
      <c r="B916">
        <v>1970</v>
      </c>
      <c r="C916">
        <f>_xlfn.MAXIFS(Table1[ScheduleWeekWritten],Table1[ScheduleSeason],Table1[[#This Row],[ScheduleSeason]])</f>
        <v>14</v>
      </c>
      <c r="D916" t="s">
        <v>92</v>
      </c>
      <c r="E916" cm="1">
        <f t="array" ref="E916">_xlfn.XLOOKUP(Table1[[#This Row],[ScheduleWeekWritten]],Table3[Game],100+Table3[Increase],Table1[[#This Row],[ScheduleWeekWritten]])</f>
        <v>103</v>
      </c>
      <c r="F916" t="b">
        <v>1</v>
      </c>
      <c r="G916" t="s">
        <v>34</v>
      </c>
      <c r="H916">
        <v>27</v>
      </c>
      <c r="I916">
        <v>17</v>
      </c>
      <c r="J916" t="s">
        <v>20</v>
      </c>
      <c r="K916" t="s">
        <v>21</v>
      </c>
      <c r="L916" t="str">
        <f>_xlfn.XLOOKUP(Table1[[#This Row],[TeamFavoriteID]],Table2[team_id],Table2[team_name],_xlfn.XLOOKUP(Table1[[#This Row],[TeamFavoriteID]],Table2[team_id_pfr],Table2[team_name],"Even"))</f>
        <v>Las Vegas Raiders</v>
      </c>
      <c r="M916">
        <v>-1.5</v>
      </c>
      <c r="N916">
        <f>IF(Table1[[#This Row],[TeamFavorite]]=Table1[[#This Row],[TeamHome]],Table1[[#This Row],[ScoreAway]]-Table1[[#This Row],[ScoreHome]],Table1[[#This Row],[ScoreHome]]-Table1[[#This Row],[ScoreAway]])</f>
        <v>10</v>
      </c>
      <c r="O916">
        <f>IF(Table1[[#This Row],[SpreadActual]]&lt;Table1[[#This Row],[SpreadFavorite]],1,0)</f>
        <v>0</v>
      </c>
      <c r="Q916" t="s">
        <v>80</v>
      </c>
      <c r="R916" t="b">
        <v>0</v>
      </c>
      <c r="S916">
        <v>34</v>
      </c>
      <c r="T916">
        <v>6</v>
      </c>
      <c r="U916">
        <v>68</v>
      </c>
    </row>
    <row r="917" spans="1:21" x14ac:dyDescent="0.2">
      <c r="A917" s="1">
        <v>25936</v>
      </c>
      <c r="B917">
        <v>1970</v>
      </c>
      <c r="C917">
        <f>_xlfn.MAXIFS(Table1[ScheduleWeekWritten],Table1[ScheduleSeason],Table1[[#This Row],[ScheduleSeason]])</f>
        <v>14</v>
      </c>
      <c r="D917" t="s">
        <v>92</v>
      </c>
      <c r="E917" cm="1">
        <f t="array" ref="E917">_xlfn.XLOOKUP(Table1[[#This Row],[ScheduleWeekWritten]],Table3[Game],100+Table3[Increase],Table1[[#This Row],[ScheduleWeekWritten]])</f>
        <v>103</v>
      </c>
      <c r="F917" t="b">
        <v>1</v>
      </c>
      <c r="G917" t="s">
        <v>53</v>
      </c>
      <c r="H917">
        <v>10</v>
      </c>
      <c r="I917">
        <v>17</v>
      </c>
      <c r="J917" t="s">
        <v>67</v>
      </c>
      <c r="K917" t="s">
        <v>87</v>
      </c>
      <c r="L917" t="str">
        <f>_xlfn.XLOOKUP(Table1[[#This Row],[TeamFavoriteID]],Table2[team_id],Table2[team_name],_xlfn.XLOOKUP(Table1[[#This Row],[TeamFavoriteID]],Table2[team_id_pfr],Table2[team_name],"Even"))</f>
        <v>San Francisco 49ers</v>
      </c>
      <c r="M917">
        <v>-4</v>
      </c>
      <c r="N917">
        <f>IF(Table1[[#This Row],[TeamFavorite]]=Table1[[#This Row],[TeamHome]],Table1[[#This Row],[ScoreAway]]-Table1[[#This Row],[ScoreHome]],Table1[[#This Row],[ScoreHome]]-Table1[[#This Row],[ScoreAway]])</f>
        <v>7</v>
      </c>
      <c r="O917">
        <f>IF(Table1[[#This Row],[SpreadActual]]&lt;Table1[[#This Row],[SpreadFavorite]],1,0)</f>
        <v>0</v>
      </c>
      <c r="Q917" t="s">
        <v>56</v>
      </c>
      <c r="R917" t="b">
        <v>0</v>
      </c>
      <c r="S917">
        <v>46</v>
      </c>
      <c r="T917">
        <v>22</v>
      </c>
      <c r="U917">
        <v>29</v>
      </c>
    </row>
    <row r="918" spans="1:21" x14ac:dyDescent="0.2">
      <c r="A918" s="1">
        <v>25950</v>
      </c>
      <c r="B918">
        <v>1970</v>
      </c>
      <c r="C918">
        <f>_xlfn.MAXIFS(Table1[ScheduleWeekWritten],Table1[ScheduleSeason],Table1[[#This Row],[ScheduleSeason]])</f>
        <v>14</v>
      </c>
      <c r="D918" t="s">
        <v>93</v>
      </c>
      <c r="E918" cm="1">
        <f t="array" ref="E918">_xlfn.XLOOKUP(Table1[[#This Row],[ScheduleWeekWritten]],Table3[Game],100+Table3[Increase],Table1[[#This Row],[ScheduleWeekWritten]])</f>
        <v>104</v>
      </c>
      <c r="F918" t="b">
        <v>1</v>
      </c>
      <c r="G918" t="s">
        <v>34</v>
      </c>
      <c r="H918">
        <v>16</v>
      </c>
      <c r="I918">
        <v>13</v>
      </c>
      <c r="J918" t="s">
        <v>67</v>
      </c>
      <c r="K918" t="s">
        <v>72</v>
      </c>
      <c r="L918" t="str">
        <f>_xlfn.XLOOKUP(Table1[[#This Row],[TeamFavoriteID]],Table2[team_id],Table2[team_name],_xlfn.XLOOKUP(Table1[[#This Row],[TeamFavoriteID]],Table2[team_id_pfr],Table2[team_name],"Even"))</f>
        <v>Baltimore Colts</v>
      </c>
      <c r="M918">
        <v>-2.5</v>
      </c>
      <c r="N918">
        <f>IF(Table1[[#This Row],[TeamFavorite]]=Table1[[#This Row],[TeamHome]],Table1[[#This Row],[ScoreAway]]-Table1[[#This Row],[ScoreHome]],Table1[[#This Row],[ScoreHome]]-Table1[[#This Row],[ScoreAway]])</f>
        <v>-3</v>
      </c>
      <c r="O918">
        <f>IF(Table1[[#This Row],[SpreadActual]]&lt;Table1[[#This Row],[SpreadFavorite]],1,0)</f>
        <v>1</v>
      </c>
      <c r="P918">
        <v>36</v>
      </c>
      <c r="Q918" t="s">
        <v>22</v>
      </c>
      <c r="R918" t="b">
        <v>1</v>
      </c>
      <c r="S918">
        <v>59</v>
      </c>
      <c r="T918">
        <v>11</v>
      </c>
      <c r="U918">
        <v>60</v>
      </c>
    </row>
    <row r="919" spans="1:21" x14ac:dyDescent="0.2">
      <c r="A919" s="1">
        <v>26195</v>
      </c>
      <c r="B919">
        <v>1971</v>
      </c>
      <c r="C919">
        <f>_xlfn.MAXIFS(Table1[ScheduleWeekWritten],Table1[ScheduleSeason],Table1[[#This Row],[ScheduleSeason]])</f>
        <v>14</v>
      </c>
      <c r="D919">
        <v>1</v>
      </c>
      <c r="E919" cm="1">
        <f t="array" ref="E919">_xlfn.XLOOKUP(Table1[[#This Row],[ScheduleWeekWritten]],Table3[Game],100+Table3[Increase],Table1[[#This Row],[ScheduleWeekWritten]])</f>
        <v>1</v>
      </c>
      <c r="F919" t="b">
        <v>0</v>
      </c>
      <c r="G919" t="s">
        <v>38</v>
      </c>
      <c r="H919">
        <v>20</v>
      </c>
      <c r="I919">
        <v>17</v>
      </c>
      <c r="J919" t="s">
        <v>53</v>
      </c>
      <c r="K919" t="s">
        <v>87</v>
      </c>
      <c r="L919" t="str">
        <f>_xlfn.XLOOKUP(Table1[[#This Row],[TeamFavoriteID]],Table2[team_id],Table2[team_name],_xlfn.XLOOKUP(Table1[[#This Row],[TeamFavoriteID]],Table2[team_id_pfr],Table2[team_name],"Even"))</f>
        <v>San Francisco 49ers</v>
      </c>
      <c r="M919">
        <v>-6</v>
      </c>
      <c r="N919">
        <f>IF(Table1[[#This Row],[TeamFavorite]]=Table1[[#This Row],[TeamHome]],Table1[[#This Row],[ScoreAway]]-Table1[[#This Row],[ScoreHome]],Table1[[#This Row],[ScoreHome]]-Table1[[#This Row],[ScoreAway]])</f>
        <v>3</v>
      </c>
      <c r="O919">
        <f>IF(Table1[[#This Row],[SpreadActual]]&lt;Table1[[#This Row],[SpreadFavorite]],1,0)</f>
        <v>0</v>
      </c>
      <c r="Q919" t="s">
        <v>41</v>
      </c>
      <c r="R919" t="b">
        <v>0</v>
      </c>
      <c r="S919">
        <v>71</v>
      </c>
      <c r="T919">
        <v>5</v>
      </c>
      <c r="U919">
        <v>81</v>
      </c>
    </row>
    <row r="920" spans="1:21" x14ac:dyDescent="0.2">
      <c r="A920" s="1">
        <v>26195</v>
      </c>
      <c r="B920">
        <v>1971</v>
      </c>
      <c r="C920">
        <f>_xlfn.MAXIFS(Table1[ScheduleWeekWritten],Table1[ScheduleSeason],Table1[[#This Row],[ScheduleSeason]])</f>
        <v>14</v>
      </c>
      <c r="D920">
        <v>1</v>
      </c>
      <c r="E920" cm="1">
        <f t="array" ref="E920">_xlfn.XLOOKUP(Table1[[#This Row],[ScheduleWeekWritten]],Table3[Game],100+Table3[Increase],Table1[[#This Row],[ScheduleWeekWritten]])</f>
        <v>1</v>
      </c>
      <c r="F920" t="b">
        <v>0</v>
      </c>
      <c r="G920" t="s">
        <v>34</v>
      </c>
      <c r="H920">
        <v>22</v>
      </c>
      <c r="I920">
        <v>0</v>
      </c>
      <c r="J920" t="s">
        <v>31</v>
      </c>
      <c r="K920" t="s">
        <v>72</v>
      </c>
      <c r="L920" t="str">
        <f>_xlfn.XLOOKUP(Table1[[#This Row],[TeamFavoriteID]],Table2[team_id],Table2[team_name],_xlfn.XLOOKUP(Table1[[#This Row],[TeamFavoriteID]],Table2[team_id_pfr],Table2[team_name],"Even"))</f>
        <v>Baltimore Colts</v>
      </c>
      <c r="M920">
        <v>-4</v>
      </c>
      <c r="N920">
        <f>IF(Table1[[#This Row],[TeamFavorite]]=Table1[[#This Row],[TeamHome]],Table1[[#This Row],[ScoreAway]]-Table1[[#This Row],[ScoreHome]],Table1[[#This Row],[ScoreHome]]-Table1[[#This Row],[ScoreAway]])</f>
        <v>-22</v>
      </c>
      <c r="O920">
        <f>IF(Table1[[#This Row],[SpreadActual]]&lt;Table1[[#This Row],[SpreadFavorite]],1,0)</f>
        <v>1</v>
      </c>
      <c r="Q920" t="s">
        <v>80</v>
      </c>
      <c r="R920" t="b">
        <v>0</v>
      </c>
      <c r="S920">
        <v>72</v>
      </c>
      <c r="T920">
        <v>8</v>
      </c>
      <c r="U920">
        <v>78</v>
      </c>
    </row>
    <row r="921" spans="1:21" x14ac:dyDescent="0.2">
      <c r="A921" s="1">
        <v>26195</v>
      </c>
      <c r="B921">
        <v>1971</v>
      </c>
      <c r="C921">
        <f>_xlfn.MAXIFS(Table1[ScheduleWeekWritten],Table1[ScheduleSeason],Table1[[#This Row],[ScheduleSeason]])</f>
        <v>14</v>
      </c>
      <c r="D921">
        <v>1</v>
      </c>
      <c r="E921" cm="1">
        <f t="array" ref="E921">_xlfn.XLOOKUP(Table1[[#This Row],[ScheduleWeekWritten]],Table3[Game],100+Table3[Increase],Table1[[#This Row],[ScheduleWeekWritten]])</f>
        <v>1</v>
      </c>
      <c r="F921" t="b">
        <v>0</v>
      </c>
      <c r="G921" t="s">
        <v>28</v>
      </c>
      <c r="H921">
        <v>37</v>
      </c>
      <c r="I921">
        <v>49</v>
      </c>
      <c r="J921" t="s">
        <v>67</v>
      </c>
      <c r="K921" t="s">
        <v>68</v>
      </c>
      <c r="L921" t="str">
        <f>_xlfn.XLOOKUP(Table1[[#This Row],[TeamFavoriteID]],Table2[team_id],Table2[team_name],_xlfn.XLOOKUP(Table1[[#This Row],[TeamFavoriteID]],Table2[team_id_pfr],Table2[team_name],"Even"))</f>
        <v>Dallas Cowboys</v>
      </c>
      <c r="M921">
        <v>-11</v>
      </c>
      <c r="N921">
        <f>IF(Table1[[#This Row],[TeamFavorite]]=Table1[[#This Row],[TeamHome]],Table1[[#This Row],[ScoreAway]]-Table1[[#This Row],[ScoreHome]],Table1[[#This Row],[ScoreHome]]-Table1[[#This Row],[ScoreAway]])</f>
        <v>-12</v>
      </c>
      <c r="O921">
        <f>IF(Table1[[#This Row],[SpreadActual]]&lt;Table1[[#This Row],[SpreadFavorite]],1,0)</f>
        <v>1</v>
      </c>
      <c r="Q921" t="s">
        <v>44</v>
      </c>
      <c r="R921" t="b">
        <v>0</v>
      </c>
      <c r="S921">
        <v>55</v>
      </c>
      <c r="T921">
        <v>9</v>
      </c>
      <c r="U921">
        <v>89</v>
      </c>
    </row>
    <row r="922" spans="1:21" x14ac:dyDescent="0.2">
      <c r="A922" s="1">
        <v>26195</v>
      </c>
      <c r="B922">
        <v>1971</v>
      </c>
      <c r="C922">
        <f>_xlfn.MAXIFS(Table1[ScheduleWeekWritten],Table1[ScheduleSeason],Table1[[#This Row],[ScheduleSeason]])</f>
        <v>14</v>
      </c>
      <c r="D922">
        <v>1</v>
      </c>
      <c r="E922" cm="1">
        <f t="array" ref="E922">_xlfn.XLOOKUP(Table1[[#This Row],[ScheduleWeekWritten]],Table3[Game],100+Table3[Increase],Table1[[#This Row],[ScheduleWeekWritten]])</f>
        <v>1</v>
      </c>
      <c r="F922" t="b">
        <v>0</v>
      </c>
      <c r="G922" t="s">
        <v>46</v>
      </c>
      <c r="H922">
        <v>17</v>
      </c>
      <c r="I922">
        <v>15</v>
      </c>
      <c r="J922" t="s">
        <v>49</v>
      </c>
      <c r="K922" t="s">
        <v>47</v>
      </c>
      <c r="L922" t="str">
        <f>_xlfn.XLOOKUP(Table1[[#This Row],[TeamFavoriteID]],Table2[team_id],Table2[team_name],_xlfn.XLOOKUP(Table1[[#This Row],[TeamFavoriteID]],Table2[team_id_pfr],Table2[team_name],"Even"))</f>
        <v>Chicago Bears</v>
      </c>
      <c r="M922">
        <v>-4</v>
      </c>
      <c r="N922">
        <f>IF(Table1[[#This Row],[TeamFavorite]]=Table1[[#This Row],[TeamHome]],Table1[[#This Row],[ScoreAway]]-Table1[[#This Row],[ScoreHome]],Table1[[#This Row],[ScoreHome]]-Table1[[#This Row],[ScoreAway]])</f>
        <v>-2</v>
      </c>
      <c r="O922">
        <f>IF(Table1[[#This Row],[SpreadActual]]&lt;Table1[[#This Row],[SpreadFavorite]],1,0)</f>
        <v>0</v>
      </c>
      <c r="Q922" t="s">
        <v>114</v>
      </c>
      <c r="R922" t="b">
        <v>0</v>
      </c>
      <c r="S922">
        <v>63</v>
      </c>
      <c r="T922">
        <v>12</v>
      </c>
      <c r="U922">
        <v>76</v>
      </c>
    </row>
    <row r="923" spans="1:21" x14ac:dyDescent="0.2">
      <c r="A923" s="1">
        <v>26195</v>
      </c>
      <c r="B923">
        <v>1971</v>
      </c>
      <c r="C923">
        <f>_xlfn.MAXIFS(Table1[ScheduleWeekWritten],Table1[ScheduleSeason],Table1[[#This Row],[ScheduleSeason]])</f>
        <v>14</v>
      </c>
      <c r="D923">
        <v>1</v>
      </c>
      <c r="E923" cm="1">
        <f t="array" ref="E923">_xlfn.XLOOKUP(Table1[[#This Row],[ScheduleWeekWritten]],Table3[Game],100+Table3[Increase],Table1[[#This Row],[ScheduleWeekWritten]])</f>
        <v>1</v>
      </c>
      <c r="F923" t="b">
        <v>0</v>
      </c>
      <c r="G923" t="s">
        <v>101</v>
      </c>
      <c r="H923">
        <v>37</v>
      </c>
      <c r="I923">
        <v>14</v>
      </c>
      <c r="J923" t="s">
        <v>58</v>
      </c>
      <c r="K923" t="s">
        <v>104</v>
      </c>
      <c r="L923" t="str">
        <f>_xlfn.XLOOKUP(Table1[[#This Row],[TeamFavoriteID]],Table2[team_id],Table2[team_name],_xlfn.XLOOKUP(Table1[[#This Row],[TeamFavoriteID]],Table2[team_id_pfr],Table2[team_name],"Even"))</f>
        <v>Cincinnati Bengals</v>
      </c>
      <c r="M923">
        <v>-9.5</v>
      </c>
      <c r="N923">
        <f>IF(Table1[[#This Row],[TeamFavorite]]=Table1[[#This Row],[TeamHome]],Table1[[#This Row],[ScoreAway]]-Table1[[#This Row],[ScoreHome]],Table1[[#This Row],[ScoreHome]]-Table1[[#This Row],[ScoreAway]])</f>
        <v>-23</v>
      </c>
      <c r="O923">
        <f>IF(Table1[[#This Row],[SpreadActual]]&lt;Table1[[#This Row],[SpreadFavorite]],1,0)</f>
        <v>1</v>
      </c>
      <c r="Q923" t="s">
        <v>111</v>
      </c>
      <c r="R923" t="b">
        <v>0</v>
      </c>
      <c r="S923">
        <v>68</v>
      </c>
      <c r="T923">
        <v>6</v>
      </c>
      <c r="U923">
        <v>82</v>
      </c>
    </row>
    <row r="924" spans="1:21" x14ac:dyDescent="0.2">
      <c r="A924" s="1">
        <v>26195</v>
      </c>
      <c r="B924">
        <v>1971</v>
      </c>
      <c r="C924">
        <f>_xlfn.MAXIFS(Table1[ScheduleWeekWritten],Table1[ScheduleSeason],Table1[[#This Row],[ScheduleSeason]])</f>
        <v>14</v>
      </c>
      <c r="D924">
        <v>1</v>
      </c>
      <c r="E924" cm="1">
        <f t="array" ref="E924">_xlfn.XLOOKUP(Table1[[#This Row],[ScheduleWeekWritten]],Table3[Game],100+Table3[Increase],Table1[[#This Row],[ScheduleWeekWritten]])</f>
        <v>1</v>
      </c>
      <c r="F924" t="b">
        <v>0</v>
      </c>
      <c r="G924" t="s">
        <v>62</v>
      </c>
      <c r="H924">
        <v>31</v>
      </c>
      <c r="I924">
        <v>0</v>
      </c>
      <c r="J924" t="s">
        <v>23</v>
      </c>
      <c r="K924" t="s">
        <v>63</v>
      </c>
      <c r="L924" t="str">
        <f>_xlfn.XLOOKUP(Table1[[#This Row],[TeamFavoriteID]],Table2[team_id],Table2[team_name],_xlfn.XLOOKUP(Table1[[#This Row],[TeamFavoriteID]],Table2[team_id_pfr],Table2[team_name],"Even"))</f>
        <v>Cleveland Browns</v>
      </c>
      <c r="M924">
        <v>-4.5</v>
      </c>
      <c r="N924">
        <f>IF(Table1[[#This Row],[TeamFavorite]]=Table1[[#This Row],[TeamHome]],Table1[[#This Row],[ScoreAway]]-Table1[[#This Row],[ScoreHome]],Table1[[#This Row],[ScoreHome]]-Table1[[#This Row],[ScoreAway]])</f>
        <v>-31</v>
      </c>
      <c r="O924">
        <f>IF(Table1[[#This Row],[SpreadActual]]&lt;Table1[[#This Row],[SpreadFavorite]],1,0)</f>
        <v>1</v>
      </c>
      <c r="Q924" t="s">
        <v>66</v>
      </c>
      <c r="R924" t="b">
        <v>0</v>
      </c>
      <c r="S924">
        <v>63</v>
      </c>
      <c r="T924">
        <v>8</v>
      </c>
      <c r="U924">
        <v>84</v>
      </c>
    </row>
    <row r="925" spans="1:21" x14ac:dyDescent="0.2">
      <c r="A925" s="1">
        <v>26195</v>
      </c>
      <c r="B925">
        <v>1971</v>
      </c>
      <c r="C925">
        <f>_xlfn.MAXIFS(Table1[ScheduleWeekWritten],Table1[ScheduleSeason],Table1[[#This Row],[ScheduleSeason]])</f>
        <v>14</v>
      </c>
      <c r="D925">
        <v>1</v>
      </c>
      <c r="E925" cm="1">
        <f t="array" ref="E925">_xlfn.XLOOKUP(Table1[[#This Row],[ScheduleWeekWritten]],Table3[Game],100+Table3[Increase],Table1[[#This Row],[ScheduleWeekWritten]])</f>
        <v>1</v>
      </c>
      <c r="F925" t="b">
        <v>0</v>
      </c>
      <c r="G925" t="s">
        <v>24</v>
      </c>
      <c r="H925">
        <v>10</v>
      </c>
      <c r="I925">
        <v>10</v>
      </c>
      <c r="J925" t="s">
        <v>19</v>
      </c>
      <c r="K925" t="s">
        <v>91</v>
      </c>
      <c r="L925" t="str">
        <f>_xlfn.XLOOKUP(Table1[[#This Row],[TeamFavoriteID]],Table2[team_id],Table2[team_name],_xlfn.XLOOKUP(Table1[[#This Row],[TeamFavoriteID]],Table2[team_id_pfr],Table2[team_name],"Even"))</f>
        <v>Miami Dolphins</v>
      </c>
      <c r="M925">
        <v>-3.5</v>
      </c>
      <c r="N925">
        <f>IF(Table1[[#This Row],[TeamFavorite]]=Table1[[#This Row],[TeamHome]],Table1[[#This Row],[ScoreAway]]-Table1[[#This Row],[ScoreHome]],Table1[[#This Row],[ScoreHome]]-Table1[[#This Row],[ScoreAway]])</f>
        <v>0</v>
      </c>
      <c r="O925">
        <f>IF(Table1[[#This Row],[SpreadActual]]&lt;Table1[[#This Row],[SpreadFavorite]],1,0)</f>
        <v>0</v>
      </c>
      <c r="Q925" t="s">
        <v>71</v>
      </c>
      <c r="R925" t="b">
        <v>0</v>
      </c>
      <c r="S925">
        <v>34</v>
      </c>
      <c r="T925">
        <v>8</v>
      </c>
      <c r="U925">
        <v>69</v>
      </c>
    </row>
    <row r="926" spans="1:21" x14ac:dyDescent="0.2">
      <c r="A926" s="1">
        <v>26195</v>
      </c>
      <c r="B926">
        <v>1971</v>
      </c>
      <c r="C926">
        <f>_xlfn.MAXIFS(Table1[ScheduleWeekWritten],Table1[ScheduleSeason],Table1[[#This Row],[ScheduleSeason]])</f>
        <v>14</v>
      </c>
      <c r="D926">
        <v>1</v>
      </c>
      <c r="E926" cm="1">
        <f t="array" ref="E926">_xlfn.XLOOKUP(Table1[[#This Row],[ScheduleWeekWritten]],Table3[Game],100+Table3[Increase],Table1[[#This Row],[ScheduleWeekWritten]])</f>
        <v>1</v>
      </c>
      <c r="F926" t="b">
        <v>0</v>
      </c>
      <c r="G926" t="s">
        <v>33</v>
      </c>
      <c r="H926">
        <v>40</v>
      </c>
      <c r="I926">
        <v>42</v>
      </c>
      <c r="J926" t="s">
        <v>50</v>
      </c>
      <c r="K926" t="s">
        <v>35</v>
      </c>
      <c r="L926" t="str">
        <f>_xlfn.XLOOKUP(Table1[[#This Row],[TeamFavoriteID]],Table2[team_id],Table2[team_name],_xlfn.XLOOKUP(Table1[[#This Row],[TeamFavoriteID]],Table2[team_id_pfr],Table2[team_name],"Even"))</f>
        <v>Green Bay Packers</v>
      </c>
      <c r="M926">
        <v>-7</v>
      </c>
      <c r="N926">
        <f>IF(Table1[[#This Row],[TeamFavorite]]=Table1[[#This Row],[TeamHome]],Table1[[#This Row],[ScoreAway]]-Table1[[#This Row],[ScoreHome]],Table1[[#This Row],[ScoreHome]]-Table1[[#This Row],[ScoreAway]])</f>
        <v>2</v>
      </c>
      <c r="O926">
        <f>IF(Table1[[#This Row],[SpreadActual]]&lt;Table1[[#This Row],[SpreadFavorite]],1,0)</f>
        <v>0</v>
      </c>
      <c r="Q926" t="s">
        <v>82</v>
      </c>
      <c r="R926" t="b">
        <v>0</v>
      </c>
      <c r="S926">
        <v>52</v>
      </c>
      <c r="T926">
        <v>9</v>
      </c>
      <c r="U926">
        <v>79</v>
      </c>
    </row>
    <row r="927" spans="1:21" x14ac:dyDescent="0.2">
      <c r="A927" s="1">
        <v>26195</v>
      </c>
      <c r="B927">
        <v>1971</v>
      </c>
      <c r="C927">
        <f>_xlfn.MAXIFS(Table1[ScheduleWeekWritten],Table1[ScheduleSeason],Table1[[#This Row],[ScheduleSeason]])</f>
        <v>14</v>
      </c>
      <c r="D927">
        <v>1</v>
      </c>
      <c r="E927" cm="1">
        <f t="array" ref="E927">_xlfn.XLOOKUP(Table1[[#This Row],[ScheduleWeekWritten]],Table3[Game],100+Table3[Increase],Table1[[#This Row],[ScheduleWeekWritten]])</f>
        <v>1</v>
      </c>
      <c r="F927" t="b">
        <v>0</v>
      </c>
      <c r="G927" t="s">
        <v>115</v>
      </c>
      <c r="H927">
        <v>20</v>
      </c>
      <c r="I927">
        <v>6</v>
      </c>
      <c r="J927" t="s">
        <v>20</v>
      </c>
      <c r="K927" t="s">
        <v>21</v>
      </c>
      <c r="L927" t="str">
        <f>_xlfn.XLOOKUP(Table1[[#This Row],[TeamFavoriteID]],Table2[team_id],Table2[team_name],_xlfn.XLOOKUP(Table1[[#This Row],[TeamFavoriteID]],Table2[team_id_pfr],Table2[team_name],"Even"))</f>
        <v>Las Vegas Raiders</v>
      </c>
      <c r="M927">
        <v>-14.5</v>
      </c>
      <c r="N927">
        <f>IF(Table1[[#This Row],[TeamFavorite]]=Table1[[#This Row],[TeamHome]],Table1[[#This Row],[ScoreAway]]-Table1[[#This Row],[ScoreHome]],Table1[[#This Row],[ScoreHome]]-Table1[[#This Row],[ScoreAway]])</f>
        <v>14</v>
      </c>
      <c r="O927">
        <f>IF(Table1[[#This Row],[SpreadActual]]&lt;Table1[[#This Row],[SpreadFavorite]],1,0)</f>
        <v>0</v>
      </c>
      <c r="Q927" t="s">
        <v>116</v>
      </c>
      <c r="R927" t="b">
        <v>0</v>
      </c>
      <c r="S927">
        <v>63</v>
      </c>
      <c r="T927">
        <v>13</v>
      </c>
      <c r="U927">
        <v>76</v>
      </c>
    </row>
    <row r="928" spans="1:21" x14ac:dyDescent="0.2">
      <c r="A928" s="1">
        <v>26195</v>
      </c>
      <c r="B928">
        <v>1971</v>
      </c>
      <c r="C928">
        <f>_xlfn.MAXIFS(Table1[ScheduleWeekWritten],Table1[ScheduleSeason],Table1[[#This Row],[ScheduleSeason]])</f>
        <v>14</v>
      </c>
      <c r="D928">
        <v>1</v>
      </c>
      <c r="E928" cm="1">
        <f t="array" ref="E928">_xlfn.XLOOKUP(Table1[[#This Row],[ScheduleWeekWritten]],Table3[Game],100+Table3[Increase],Table1[[#This Row],[ScheduleWeekWritten]])</f>
        <v>1</v>
      </c>
      <c r="F928" t="b">
        <v>0</v>
      </c>
      <c r="G928" t="s">
        <v>95</v>
      </c>
      <c r="H928">
        <v>24</v>
      </c>
      <c r="I928">
        <v>20</v>
      </c>
      <c r="J928" t="s">
        <v>39</v>
      </c>
      <c r="K928" t="s">
        <v>40</v>
      </c>
      <c r="L928" t="str">
        <f>_xlfn.XLOOKUP(Table1[[#This Row],[TeamFavoriteID]],Table2[team_id],Table2[team_name],_xlfn.XLOOKUP(Table1[[#This Row],[TeamFavoriteID]],Table2[team_id_pfr],Table2[team_name],"Even"))</f>
        <v>Los Angeles Rams</v>
      </c>
      <c r="M928">
        <v>-12</v>
      </c>
      <c r="N928">
        <f>IF(Table1[[#This Row],[TeamFavorite]]=Table1[[#This Row],[TeamHome]],Table1[[#This Row],[ScoreAway]]-Table1[[#This Row],[ScoreHome]],Table1[[#This Row],[ScoreHome]]-Table1[[#This Row],[ScoreAway]])</f>
        <v>4</v>
      </c>
      <c r="O928">
        <f>IF(Table1[[#This Row],[SpreadActual]]&lt;Table1[[#This Row],[SpreadFavorite]],1,0)</f>
        <v>0</v>
      </c>
      <c r="Q928" t="s">
        <v>96</v>
      </c>
      <c r="R928" t="b">
        <v>0</v>
      </c>
      <c r="S928">
        <v>78</v>
      </c>
      <c r="T928">
        <v>5</v>
      </c>
      <c r="U928">
        <v>82</v>
      </c>
    </row>
    <row r="929" spans="1:22" x14ac:dyDescent="0.2">
      <c r="A929" s="1">
        <v>26195</v>
      </c>
      <c r="B929">
        <v>1971</v>
      </c>
      <c r="C929">
        <f>_xlfn.MAXIFS(Table1[ScheduleWeekWritten],Table1[ScheduleSeason],Table1[[#This Row],[ScheduleSeason]])</f>
        <v>14</v>
      </c>
      <c r="D929">
        <v>1</v>
      </c>
      <c r="E929" cm="1">
        <f t="array" ref="E929">_xlfn.XLOOKUP(Table1[[#This Row],[ScheduleWeekWritten]],Table3[Game],100+Table3[Increase],Table1[[#This Row],[ScheduleWeekWritten]])</f>
        <v>1</v>
      </c>
      <c r="F929" t="b">
        <v>0</v>
      </c>
      <c r="G929" t="s">
        <v>27</v>
      </c>
      <c r="H929">
        <v>21</v>
      </c>
      <c r="I929">
        <v>14</v>
      </c>
      <c r="J929" t="s">
        <v>42</v>
      </c>
      <c r="K929" t="s">
        <v>75</v>
      </c>
      <c r="L929" t="str">
        <f>_xlfn.XLOOKUP(Table1[[#This Row],[TeamFavoriteID]],Table2[team_id],Table2[team_name],_xlfn.XLOOKUP(Table1[[#This Row],[TeamFavoriteID]],Table2[team_id_pfr],Table2[team_name],"Even"))</f>
        <v>Kansas City Chiefs</v>
      </c>
      <c r="M929">
        <v>-4</v>
      </c>
      <c r="N929">
        <f>IF(Table1[[#This Row],[TeamFavorite]]=Table1[[#This Row],[TeamHome]],Table1[[#This Row],[ScoreAway]]-Table1[[#This Row],[ScoreHome]],Table1[[#This Row],[ScoreHome]]-Table1[[#This Row],[ScoreAway]])</f>
        <v>7</v>
      </c>
      <c r="O929">
        <f>IF(Table1[[#This Row],[SpreadActual]]&lt;Table1[[#This Row],[SpreadFavorite]],1,0)</f>
        <v>0</v>
      </c>
      <c r="Q929" t="s">
        <v>94</v>
      </c>
      <c r="R929" t="b">
        <v>0</v>
      </c>
      <c r="S929">
        <v>73</v>
      </c>
      <c r="T929">
        <v>12</v>
      </c>
      <c r="U929">
        <v>74</v>
      </c>
    </row>
    <row r="930" spans="1:22" x14ac:dyDescent="0.2">
      <c r="A930" s="1">
        <v>26195</v>
      </c>
      <c r="B930">
        <v>1971</v>
      </c>
      <c r="C930">
        <f>_xlfn.MAXIFS(Table1[ScheduleWeekWritten],Table1[ScheduleSeason],Table1[[#This Row],[ScheduleSeason]])</f>
        <v>14</v>
      </c>
      <c r="D930">
        <v>1</v>
      </c>
      <c r="E930" cm="1">
        <f t="array" ref="E930">_xlfn.XLOOKUP(Table1[[#This Row],[ScheduleWeekWritten]],Table3[Game],100+Table3[Increase],Table1[[#This Row],[ScheduleWeekWritten]])</f>
        <v>1</v>
      </c>
      <c r="F930" t="b">
        <v>0</v>
      </c>
      <c r="G930" t="s">
        <v>57</v>
      </c>
      <c r="H930">
        <v>17</v>
      </c>
      <c r="I930">
        <v>24</v>
      </c>
      <c r="J930" t="s">
        <v>61</v>
      </c>
      <c r="K930" t="s">
        <v>59</v>
      </c>
      <c r="L930" t="str">
        <f>_xlfn.XLOOKUP(Table1[[#This Row],[TeamFavoriteID]],Table2[team_id],Table2[team_name],_xlfn.XLOOKUP(Table1[[#This Row],[TeamFavoriteID]],Table2[team_id_pfr],Table2[team_name],"Even"))</f>
        <v>Arizona Cardinals</v>
      </c>
      <c r="M930">
        <v>-7.5</v>
      </c>
      <c r="N930">
        <f>IF(Table1[[#This Row],[TeamFavorite]]=Table1[[#This Row],[TeamHome]],Table1[[#This Row],[ScoreAway]]-Table1[[#This Row],[ScoreHome]],Table1[[#This Row],[ScoreHome]]-Table1[[#This Row],[ScoreAway]])</f>
        <v>-7</v>
      </c>
      <c r="O930">
        <f>IF(Table1[[#This Row],[SpreadActual]]&lt;Table1[[#This Row],[SpreadFavorite]],1,0)</f>
        <v>0</v>
      </c>
      <c r="Q930" t="s">
        <v>60</v>
      </c>
      <c r="R930" t="b">
        <v>0</v>
      </c>
      <c r="S930">
        <v>58</v>
      </c>
      <c r="T930">
        <v>9</v>
      </c>
      <c r="U930">
        <v>10</v>
      </c>
    </row>
    <row r="931" spans="1:22" x14ac:dyDescent="0.2">
      <c r="A931" s="1">
        <v>26196</v>
      </c>
      <c r="B931">
        <v>1971</v>
      </c>
      <c r="C931">
        <f>_xlfn.MAXIFS(Table1[ScheduleWeekWritten],Table1[ScheduleSeason],Table1[[#This Row],[ScheduleSeason]])</f>
        <v>14</v>
      </c>
      <c r="D931">
        <v>1</v>
      </c>
      <c r="E931" cm="1">
        <f t="array" ref="E931">_xlfn.XLOOKUP(Table1[[#This Row],[ScheduleWeekWritten]],Table3[Game],100+Table3[Increase],Table1[[#This Row],[ScheduleWeekWritten]])</f>
        <v>1</v>
      </c>
      <c r="F931" t="b">
        <v>0</v>
      </c>
      <c r="G931" t="s">
        <v>45</v>
      </c>
      <c r="H931">
        <v>13</v>
      </c>
      <c r="I931">
        <v>16</v>
      </c>
      <c r="J931" t="s">
        <v>54</v>
      </c>
      <c r="K931" t="s">
        <v>55</v>
      </c>
      <c r="L931" t="str">
        <f>_xlfn.XLOOKUP(Table1[[#This Row],[TeamFavoriteID]],Table2[team_id],Table2[team_name],_xlfn.XLOOKUP(Table1[[#This Row],[TeamFavoriteID]],Table2[team_id_pfr],Table2[team_name],"Even"))</f>
        <v>Minnesota Vikings</v>
      </c>
      <c r="M931">
        <v>-2.5</v>
      </c>
      <c r="N931">
        <f>IF(Table1[[#This Row],[TeamFavorite]]=Table1[[#This Row],[TeamHome]],Table1[[#This Row],[ScoreAway]]-Table1[[#This Row],[ScoreHome]],Table1[[#This Row],[ScoreHome]]-Table1[[#This Row],[ScoreAway]])</f>
        <v>-3</v>
      </c>
      <c r="O931">
        <f>IF(Table1[[#This Row],[SpreadActual]]&lt;Table1[[#This Row],[SpreadFavorite]],1,0)</f>
        <v>1</v>
      </c>
      <c r="Q931" t="s">
        <v>48</v>
      </c>
      <c r="R931" t="b">
        <v>0</v>
      </c>
      <c r="S931">
        <v>62</v>
      </c>
      <c r="T931">
        <v>10</v>
      </c>
      <c r="U931">
        <v>85</v>
      </c>
    </row>
    <row r="932" spans="1:22" x14ac:dyDescent="0.2">
      <c r="A932" s="1">
        <v>26202</v>
      </c>
      <c r="B932">
        <v>1971</v>
      </c>
      <c r="C932">
        <f>_xlfn.MAXIFS(Table1[ScheduleWeekWritten],Table1[ScheduleSeason],Table1[[#This Row],[ScheduleSeason]])</f>
        <v>14</v>
      </c>
      <c r="D932">
        <v>2</v>
      </c>
      <c r="E932" cm="1">
        <f t="array" ref="E932">_xlfn.XLOOKUP(Table1[[#This Row],[ScheduleWeekWritten]],Table3[Game],100+Table3[Increase],Table1[[#This Row],[ScheduleWeekWritten]])</f>
        <v>2</v>
      </c>
      <c r="F932" t="b">
        <v>0</v>
      </c>
      <c r="G932" t="s">
        <v>34</v>
      </c>
      <c r="H932">
        <v>13</v>
      </c>
      <c r="I932">
        <v>14</v>
      </c>
      <c r="J932" t="s">
        <v>62</v>
      </c>
      <c r="K932" t="s">
        <v>72</v>
      </c>
      <c r="L932" t="str">
        <f>_xlfn.XLOOKUP(Table1[[#This Row],[TeamFavoriteID]],Table2[team_id],Table2[team_name],_xlfn.XLOOKUP(Table1[[#This Row],[TeamFavoriteID]],Table2[team_id_pfr],Table2[team_name],"Even"))</f>
        <v>Baltimore Colts</v>
      </c>
      <c r="M932">
        <v>-5.5</v>
      </c>
      <c r="N932">
        <f>IF(Table1[[#This Row],[TeamFavorite]]=Table1[[#This Row],[TeamHome]],Table1[[#This Row],[ScoreAway]]-Table1[[#This Row],[ScoreHome]],Table1[[#This Row],[ScoreHome]]-Table1[[#This Row],[ScoreAway]])</f>
        <v>1</v>
      </c>
      <c r="O932">
        <f>IF(Table1[[#This Row],[SpreadActual]]&lt;Table1[[#This Row],[SpreadFavorite]],1,0)</f>
        <v>0</v>
      </c>
      <c r="Q932" t="s">
        <v>80</v>
      </c>
      <c r="R932" t="b">
        <v>0</v>
      </c>
      <c r="S932">
        <v>56</v>
      </c>
      <c r="T932">
        <v>4</v>
      </c>
      <c r="U932">
        <v>82</v>
      </c>
    </row>
    <row r="933" spans="1:22" x14ac:dyDescent="0.2">
      <c r="A933" s="1">
        <v>26202</v>
      </c>
      <c r="B933">
        <v>1971</v>
      </c>
      <c r="C933">
        <f>_xlfn.MAXIFS(Table1[ScheduleWeekWritten],Table1[ScheduleSeason],Table1[[#This Row],[ScheduleSeason]])</f>
        <v>14</v>
      </c>
      <c r="D933">
        <v>2</v>
      </c>
      <c r="E933" cm="1">
        <f t="array" ref="E933">_xlfn.XLOOKUP(Table1[[#This Row],[ScheduleWeekWritten]],Table3[Game],100+Table3[Increase],Table1[[#This Row],[ScheduleWeekWritten]])</f>
        <v>2</v>
      </c>
      <c r="F933" t="b">
        <v>0</v>
      </c>
      <c r="G933" t="s">
        <v>28</v>
      </c>
      <c r="H933">
        <v>14</v>
      </c>
      <c r="I933">
        <v>29</v>
      </c>
      <c r="J933" t="s">
        <v>19</v>
      </c>
      <c r="K933" t="s">
        <v>91</v>
      </c>
      <c r="L933" t="str">
        <f>_xlfn.XLOOKUP(Table1[[#This Row],[TeamFavoriteID]],Table2[team_id],Table2[team_name],_xlfn.XLOOKUP(Table1[[#This Row],[TeamFavoriteID]],Table2[team_id_pfr],Table2[team_name],"Even"))</f>
        <v>Miami Dolphins</v>
      </c>
      <c r="M933">
        <v>-6.5</v>
      </c>
      <c r="N933">
        <f>IF(Table1[[#This Row],[TeamFavorite]]=Table1[[#This Row],[TeamHome]],Table1[[#This Row],[ScoreAway]]-Table1[[#This Row],[ScoreHome]],Table1[[#This Row],[ScoreHome]]-Table1[[#This Row],[ScoreAway]])</f>
        <v>-15</v>
      </c>
      <c r="O933">
        <f>IF(Table1[[#This Row],[SpreadActual]]&lt;Table1[[#This Row],[SpreadFavorite]],1,0)</f>
        <v>1</v>
      </c>
      <c r="Q933" t="s">
        <v>44</v>
      </c>
      <c r="R933" t="b">
        <v>0</v>
      </c>
      <c r="S933">
        <v>54</v>
      </c>
      <c r="T933">
        <v>11</v>
      </c>
      <c r="U933">
        <v>81</v>
      </c>
    </row>
    <row r="934" spans="1:22" x14ac:dyDescent="0.2">
      <c r="A934" s="1">
        <v>26202</v>
      </c>
      <c r="B934">
        <v>1971</v>
      </c>
      <c r="C934">
        <f>_xlfn.MAXIFS(Table1[ScheduleWeekWritten],Table1[ScheduleSeason],Table1[[#This Row],[ScheduleSeason]])</f>
        <v>14</v>
      </c>
      <c r="D934">
        <v>2</v>
      </c>
      <c r="E934" cm="1">
        <f t="array" ref="E934">_xlfn.XLOOKUP(Table1[[#This Row],[ScheduleWeekWritten]],Table3[Game],100+Table3[Increase],Table1[[#This Row],[ScheduleWeekWritten]])</f>
        <v>2</v>
      </c>
      <c r="F934" t="b">
        <v>0</v>
      </c>
      <c r="G934" t="s">
        <v>33</v>
      </c>
      <c r="H934">
        <v>34</v>
      </c>
      <c r="I934">
        <v>13</v>
      </c>
      <c r="J934" t="s">
        <v>24</v>
      </c>
      <c r="K934" t="s">
        <v>35</v>
      </c>
      <c r="L934" t="str">
        <f>_xlfn.XLOOKUP(Table1[[#This Row],[TeamFavoriteID]],Table2[team_id],Table2[team_name],_xlfn.XLOOKUP(Table1[[#This Row],[TeamFavoriteID]],Table2[team_id_pfr],Table2[team_name],"Even"))</f>
        <v>Green Bay Packers</v>
      </c>
      <c r="M934">
        <v>-3</v>
      </c>
      <c r="N934">
        <f>IF(Table1[[#This Row],[TeamFavorite]]=Table1[[#This Row],[TeamHome]],Table1[[#This Row],[ScoreAway]]-Table1[[#This Row],[ScoreHome]],Table1[[#This Row],[ScoreHome]]-Table1[[#This Row],[ScoreAway]])</f>
        <v>-21</v>
      </c>
      <c r="O934">
        <f>IF(Table1[[#This Row],[SpreadActual]]&lt;Table1[[#This Row],[SpreadFavorite]],1,0)</f>
        <v>1</v>
      </c>
      <c r="Q934" t="s">
        <v>36</v>
      </c>
      <c r="R934" t="b">
        <v>0</v>
      </c>
      <c r="S934">
        <v>56</v>
      </c>
      <c r="T934">
        <v>12</v>
      </c>
      <c r="U934">
        <v>93</v>
      </c>
    </row>
    <row r="935" spans="1:22" x14ac:dyDescent="0.2">
      <c r="A935" s="1">
        <v>26202</v>
      </c>
      <c r="B935">
        <v>1971</v>
      </c>
      <c r="C935">
        <f>_xlfn.MAXIFS(Table1[ScheduleWeekWritten],Table1[ScheduleSeason],Table1[[#This Row],[ScheduleSeason]])</f>
        <v>14</v>
      </c>
      <c r="D935">
        <v>2</v>
      </c>
      <c r="E935" cm="1">
        <f t="array" ref="E935">_xlfn.XLOOKUP(Table1[[#This Row],[ScheduleWeekWritten]],Table3[Game],100+Table3[Increase],Table1[[#This Row],[ScheduleWeekWritten]])</f>
        <v>2</v>
      </c>
      <c r="F935" t="b">
        <v>0</v>
      </c>
      <c r="G935" t="s">
        <v>23</v>
      </c>
      <c r="H935">
        <v>16</v>
      </c>
      <c r="I935">
        <v>20</v>
      </c>
      <c r="J935" t="s">
        <v>42</v>
      </c>
      <c r="K935" t="s">
        <v>75</v>
      </c>
      <c r="L935" t="str">
        <f>_xlfn.XLOOKUP(Table1[[#This Row],[TeamFavoriteID]],Table2[team_id],Table2[team_name],_xlfn.XLOOKUP(Table1[[#This Row],[TeamFavoriteID]],Table2[team_id_pfr],Table2[team_name],"Even"))</f>
        <v>Kansas City Chiefs</v>
      </c>
      <c r="M935">
        <v>-7.5</v>
      </c>
      <c r="N935">
        <f>IF(Table1[[#This Row],[TeamFavorite]]=Table1[[#This Row],[TeamHome]],Table1[[#This Row],[ScoreAway]]-Table1[[#This Row],[ScoreHome]],Table1[[#This Row],[ScoreHome]]-Table1[[#This Row],[ScoreAway]])</f>
        <v>-4</v>
      </c>
      <c r="O935">
        <f>IF(Table1[[#This Row],[SpreadActual]]&lt;Table1[[#This Row],[SpreadFavorite]],1,0)</f>
        <v>0</v>
      </c>
      <c r="Q935" t="s">
        <v>102</v>
      </c>
      <c r="R935" t="b">
        <v>0</v>
      </c>
      <c r="S935">
        <v>72</v>
      </c>
      <c r="T935">
        <v>0</v>
      </c>
      <c r="V935" t="s">
        <v>103</v>
      </c>
    </row>
    <row r="936" spans="1:22" x14ac:dyDescent="0.2">
      <c r="A936" s="1">
        <v>26202</v>
      </c>
      <c r="B936">
        <v>1971</v>
      </c>
      <c r="C936">
        <f>_xlfn.MAXIFS(Table1[ScheduleWeekWritten],Table1[ScheduleSeason],Table1[[#This Row],[ScheduleSeason]])</f>
        <v>14</v>
      </c>
      <c r="D936">
        <v>2</v>
      </c>
      <c r="E936" cm="1">
        <f t="array" ref="E936">_xlfn.XLOOKUP(Table1[[#This Row],[ScheduleWeekWritten]],Table3[Game],100+Table3[Increase],Table1[[#This Row],[ScheduleWeekWritten]])</f>
        <v>2</v>
      </c>
      <c r="F936" t="b">
        <v>0</v>
      </c>
      <c r="G936" t="s">
        <v>39</v>
      </c>
      <c r="H936">
        <v>20</v>
      </c>
      <c r="I936">
        <v>20</v>
      </c>
      <c r="J936" t="s">
        <v>38</v>
      </c>
      <c r="K936" t="s">
        <v>40</v>
      </c>
      <c r="L936" t="str">
        <f>_xlfn.XLOOKUP(Table1[[#This Row],[TeamFavoriteID]],Table2[team_id],Table2[team_name],_xlfn.XLOOKUP(Table1[[#This Row],[TeamFavoriteID]],Table2[team_id_pfr],Table2[team_name],"Even"))</f>
        <v>Los Angeles Rams</v>
      </c>
      <c r="M936">
        <v>-3.5</v>
      </c>
      <c r="N936">
        <f>IF(Table1[[#This Row],[TeamFavorite]]=Table1[[#This Row],[TeamHome]],Table1[[#This Row],[ScoreAway]]-Table1[[#This Row],[ScoreHome]],Table1[[#This Row],[ScoreHome]]-Table1[[#This Row],[ScoreAway]])</f>
        <v>0</v>
      </c>
      <c r="O936">
        <f>IF(Table1[[#This Row],[SpreadActual]]&lt;Table1[[#This Row],[SpreadFavorite]],1,0)</f>
        <v>0</v>
      </c>
      <c r="Q936" t="s">
        <v>65</v>
      </c>
      <c r="R936" t="b">
        <v>0</v>
      </c>
      <c r="S936">
        <v>64</v>
      </c>
      <c r="T936">
        <v>10</v>
      </c>
      <c r="U936">
        <v>72</v>
      </c>
    </row>
    <row r="937" spans="1:22" x14ac:dyDescent="0.2">
      <c r="A937" s="1">
        <v>26202</v>
      </c>
      <c r="B937">
        <v>1971</v>
      </c>
      <c r="C937">
        <f>_xlfn.MAXIFS(Table1[ScheduleWeekWritten],Table1[ScheduleSeason],Table1[[#This Row],[ScheduleSeason]])</f>
        <v>14</v>
      </c>
      <c r="D937">
        <v>2</v>
      </c>
      <c r="E937" cm="1">
        <f t="array" ref="E937">_xlfn.XLOOKUP(Table1[[#This Row],[ScheduleWeekWritten]],Table3[Game],100+Table3[Increase],Table1[[#This Row],[ScheduleWeekWritten]])</f>
        <v>2</v>
      </c>
      <c r="F937" t="b">
        <v>0</v>
      </c>
      <c r="G937" t="s">
        <v>54</v>
      </c>
      <c r="H937">
        <v>17</v>
      </c>
      <c r="I937">
        <v>20</v>
      </c>
      <c r="J937" t="s">
        <v>46</v>
      </c>
      <c r="K937" t="s">
        <v>55</v>
      </c>
      <c r="L937" t="str">
        <f>_xlfn.XLOOKUP(Table1[[#This Row],[TeamFavoriteID]],Table2[team_id],Table2[team_name],_xlfn.XLOOKUP(Table1[[#This Row],[TeamFavoriteID]],Table2[team_id_pfr],Table2[team_name],"Even"))</f>
        <v>Minnesota Vikings</v>
      </c>
      <c r="M937">
        <v>-14.5</v>
      </c>
      <c r="N937">
        <f>IF(Table1[[#This Row],[TeamFavorite]]=Table1[[#This Row],[TeamHome]],Table1[[#This Row],[ScoreAway]]-Table1[[#This Row],[ScoreHome]],Table1[[#This Row],[ScoreHome]]-Table1[[#This Row],[ScoreAway]])</f>
        <v>3</v>
      </c>
      <c r="O937">
        <f>IF(Table1[[#This Row],[SpreadActual]]&lt;Table1[[#This Row],[SpreadFavorite]],1,0)</f>
        <v>0</v>
      </c>
      <c r="Q937" t="s">
        <v>73</v>
      </c>
      <c r="R937" t="b">
        <v>0</v>
      </c>
      <c r="S937">
        <v>56</v>
      </c>
      <c r="T937">
        <v>13</v>
      </c>
      <c r="U937">
        <v>84</v>
      </c>
    </row>
    <row r="938" spans="1:22" x14ac:dyDescent="0.2">
      <c r="A938" s="1">
        <v>26202</v>
      </c>
      <c r="B938">
        <v>1971</v>
      </c>
      <c r="C938">
        <f>_xlfn.MAXIFS(Table1[ScheduleWeekWritten],Table1[ScheduleSeason],Table1[[#This Row],[ScheduleSeason]])</f>
        <v>14</v>
      </c>
      <c r="D938">
        <v>2</v>
      </c>
      <c r="E938" cm="1">
        <f t="array" ref="E938">_xlfn.XLOOKUP(Table1[[#This Row],[ScheduleWeekWritten]],Table3[Game],100+Table3[Increase],Table1[[#This Row],[ScheduleWeekWritten]])</f>
        <v>2</v>
      </c>
      <c r="F938" t="b">
        <v>0</v>
      </c>
      <c r="G938" t="s">
        <v>115</v>
      </c>
      <c r="H938">
        <v>7</v>
      </c>
      <c r="I938">
        <v>34</v>
      </c>
      <c r="J938" t="s">
        <v>45</v>
      </c>
      <c r="K938" t="s">
        <v>79</v>
      </c>
      <c r="L938" t="str">
        <f>_xlfn.XLOOKUP(Table1[[#This Row],[TeamFavoriteID]],Table2[team_id],Table2[team_name],_xlfn.XLOOKUP(Table1[[#This Row],[TeamFavoriteID]],Table2[team_id_pfr],Table2[team_name],"Even"))</f>
        <v>Detroit Lions</v>
      </c>
      <c r="M938">
        <v>-11</v>
      </c>
      <c r="N938">
        <f>IF(Table1[[#This Row],[TeamFavorite]]=Table1[[#This Row],[TeamHome]],Table1[[#This Row],[ScoreAway]]-Table1[[#This Row],[ScoreHome]],Table1[[#This Row],[ScoreHome]]-Table1[[#This Row],[ScoreAway]])</f>
        <v>-27</v>
      </c>
      <c r="O938">
        <f>IF(Table1[[#This Row],[SpreadActual]]&lt;Table1[[#This Row],[SpreadFavorite]],1,0)</f>
        <v>1</v>
      </c>
      <c r="Q938" t="s">
        <v>116</v>
      </c>
      <c r="R938" t="b">
        <v>0</v>
      </c>
      <c r="S938">
        <v>58</v>
      </c>
      <c r="T938">
        <v>8</v>
      </c>
      <c r="U938">
        <v>54</v>
      </c>
    </row>
    <row r="939" spans="1:22" x14ac:dyDescent="0.2">
      <c r="A939" s="1">
        <v>26202</v>
      </c>
      <c r="B939">
        <v>1971</v>
      </c>
      <c r="C939">
        <f>_xlfn.MAXIFS(Table1[ScheduleWeekWritten],Table1[ScheduleSeason],Table1[[#This Row],[ScheduleSeason]])</f>
        <v>14</v>
      </c>
      <c r="D939">
        <v>2</v>
      </c>
      <c r="E939" cm="1">
        <f t="array" ref="E939">_xlfn.XLOOKUP(Table1[[#This Row],[ScheduleWeekWritten]],Table3[Game],100+Table3[Increase],Table1[[#This Row],[ScheduleWeekWritten]])</f>
        <v>2</v>
      </c>
      <c r="F939" t="b">
        <v>0</v>
      </c>
      <c r="G939" t="s">
        <v>95</v>
      </c>
      <c r="H939">
        <v>20</v>
      </c>
      <c r="I939">
        <v>38</v>
      </c>
      <c r="J939" t="s">
        <v>53</v>
      </c>
      <c r="K939" t="s">
        <v>87</v>
      </c>
      <c r="L939" t="str">
        <f>_xlfn.XLOOKUP(Table1[[#This Row],[TeamFavoriteID]],Table2[team_id],Table2[team_name],_xlfn.XLOOKUP(Table1[[#This Row],[TeamFavoriteID]],Table2[team_id_pfr],Table2[team_name],"Even"))</f>
        <v>San Francisco 49ers</v>
      </c>
      <c r="M939">
        <v>-13</v>
      </c>
      <c r="N939">
        <f>IF(Table1[[#This Row],[TeamFavorite]]=Table1[[#This Row],[TeamHome]],Table1[[#This Row],[ScoreAway]]-Table1[[#This Row],[ScoreHome]],Table1[[#This Row],[ScoreHome]]-Table1[[#This Row],[ScoreAway]])</f>
        <v>-18</v>
      </c>
      <c r="O939">
        <f>IF(Table1[[#This Row],[SpreadActual]]&lt;Table1[[#This Row],[SpreadFavorite]],1,0)</f>
        <v>1</v>
      </c>
      <c r="Q939" t="s">
        <v>96</v>
      </c>
      <c r="R939" t="b">
        <v>0</v>
      </c>
      <c r="S939">
        <v>80</v>
      </c>
      <c r="T939">
        <v>7</v>
      </c>
      <c r="U939">
        <v>80</v>
      </c>
    </row>
    <row r="940" spans="1:22" x14ac:dyDescent="0.2">
      <c r="A940" s="1">
        <v>26202</v>
      </c>
      <c r="B940">
        <v>1971</v>
      </c>
      <c r="C940">
        <f>_xlfn.MAXIFS(Table1[ScheduleWeekWritten],Table1[ScheduleSeason],Table1[[#This Row],[ScheduleSeason]])</f>
        <v>14</v>
      </c>
      <c r="D940">
        <v>2</v>
      </c>
      <c r="E940" cm="1">
        <f t="array" ref="E940">_xlfn.XLOOKUP(Table1[[#This Row],[ScheduleWeekWritten]],Table3[Game],100+Table3[Increase],Table1[[#This Row],[ScheduleWeekWritten]])</f>
        <v>2</v>
      </c>
      <c r="F940" t="b">
        <v>0</v>
      </c>
      <c r="G940" t="s">
        <v>50</v>
      </c>
      <c r="H940">
        <v>3</v>
      </c>
      <c r="I940">
        <v>30</v>
      </c>
      <c r="J940" t="s">
        <v>61</v>
      </c>
      <c r="K940" t="s">
        <v>85</v>
      </c>
      <c r="L940" t="str">
        <f>_xlfn.XLOOKUP(Table1[[#This Row],[TeamFavoriteID]],Table2[team_id],Table2[team_name],_xlfn.XLOOKUP(Table1[[#This Row],[TeamFavoriteID]],Table2[team_id_pfr],Table2[team_name],"Even"))</f>
        <v>Washington Commanders</v>
      </c>
      <c r="M940">
        <v>-2.5</v>
      </c>
      <c r="N940">
        <f>IF(Table1[[#This Row],[TeamFavorite]]=Table1[[#This Row],[TeamHome]],Table1[[#This Row],[ScoreAway]]-Table1[[#This Row],[ScoreHome]],Table1[[#This Row],[ScoreHome]]-Table1[[#This Row],[ScoreAway]])</f>
        <v>-27</v>
      </c>
      <c r="O940">
        <f>IF(Table1[[#This Row],[SpreadActual]]&lt;Table1[[#This Row],[SpreadFavorite]],1,0)</f>
        <v>1</v>
      </c>
      <c r="Q940" t="s">
        <v>84</v>
      </c>
      <c r="R940" t="b">
        <v>0</v>
      </c>
      <c r="S940">
        <v>62</v>
      </c>
      <c r="T940">
        <v>8</v>
      </c>
      <c r="U940">
        <v>59</v>
      </c>
    </row>
    <row r="941" spans="1:22" x14ac:dyDescent="0.2">
      <c r="A941" s="1">
        <v>26202</v>
      </c>
      <c r="B941">
        <v>1971</v>
      </c>
      <c r="C941">
        <f>_xlfn.MAXIFS(Table1[ScheduleWeekWritten],Table1[ScheduleSeason],Table1[[#This Row],[ScheduleSeason]])</f>
        <v>14</v>
      </c>
      <c r="D941">
        <v>2</v>
      </c>
      <c r="E941" cm="1">
        <f t="array" ref="E941">_xlfn.XLOOKUP(Table1[[#This Row],[ScheduleWeekWritten]],Table3[Game],100+Table3[Increase],Table1[[#This Row],[ScheduleWeekWritten]])</f>
        <v>2</v>
      </c>
      <c r="F941" t="b">
        <v>0</v>
      </c>
      <c r="G941" t="s">
        <v>58</v>
      </c>
      <c r="H941">
        <v>7</v>
      </c>
      <c r="I941">
        <v>42</v>
      </c>
      <c r="J941" t="s">
        <v>67</v>
      </c>
      <c r="K941" t="s">
        <v>68</v>
      </c>
      <c r="L941" t="str">
        <f>_xlfn.XLOOKUP(Table1[[#This Row],[TeamFavoriteID]],Table2[team_id],Table2[team_name],_xlfn.XLOOKUP(Table1[[#This Row],[TeamFavoriteID]],Table2[team_id_pfr],Table2[team_name],"Even"))</f>
        <v>Dallas Cowboys</v>
      </c>
      <c r="M941">
        <v>-13.5</v>
      </c>
      <c r="N941">
        <f>IF(Table1[[#This Row],[TeamFavorite]]=Table1[[#This Row],[TeamHome]],Table1[[#This Row],[ScoreAway]]-Table1[[#This Row],[ScoreHome]],Table1[[#This Row],[ScoreHome]]-Table1[[#This Row],[ScoreAway]])</f>
        <v>-35</v>
      </c>
      <c r="O941">
        <f>IF(Table1[[#This Row],[SpreadActual]]&lt;Table1[[#This Row],[SpreadFavorite]],1,0)</f>
        <v>1</v>
      </c>
      <c r="Q941" t="s">
        <v>112</v>
      </c>
      <c r="R941" t="b">
        <v>0</v>
      </c>
      <c r="S941">
        <v>59</v>
      </c>
      <c r="T941">
        <v>8</v>
      </c>
      <c r="U941">
        <v>74</v>
      </c>
    </row>
    <row r="942" spans="1:22" x14ac:dyDescent="0.2">
      <c r="A942" s="1">
        <v>26202</v>
      </c>
      <c r="B942">
        <v>1971</v>
      </c>
      <c r="C942">
        <f>_xlfn.MAXIFS(Table1[ScheduleWeekWritten],Table1[ScheduleSeason],Table1[[#This Row],[ScheduleSeason]])</f>
        <v>14</v>
      </c>
      <c r="D942">
        <v>2</v>
      </c>
      <c r="E942" cm="1">
        <f t="array" ref="E942">_xlfn.XLOOKUP(Table1[[#This Row],[ScheduleWeekWritten]],Table3[Game],100+Table3[Increase],Table1[[#This Row],[ScheduleWeekWritten]])</f>
        <v>2</v>
      </c>
      <c r="F942" t="b">
        <v>0</v>
      </c>
      <c r="G942" t="s">
        <v>49</v>
      </c>
      <c r="H942">
        <v>21</v>
      </c>
      <c r="I942">
        <v>10</v>
      </c>
      <c r="J942" t="s">
        <v>101</v>
      </c>
      <c r="K942" t="s">
        <v>104</v>
      </c>
      <c r="L942" t="str">
        <f>_xlfn.XLOOKUP(Table1[[#This Row],[TeamFavoriteID]],Table2[team_id],Table2[team_name],_xlfn.XLOOKUP(Table1[[#This Row],[TeamFavoriteID]],Table2[team_id_pfr],Table2[team_name],"Even"))</f>
        <v>Cincinnati Bengals</v>
      </c>
      <c r="M942">
        <v>-3.5</v>
      </c>
      <c r="N942">
        <f>IF(Table1[[#This Row],[TeamFavorite]]=Table1[[#This Row],[TeamHome]],Table1[[#This Row],[ScoreAway]]-Table1[[#This Row],[ScoreHome]],Table1[[#This Row],[ScoreHome]]-Table1[[#This Row],[ScoreAway]])</f>
        <v>11</v>
      </c>
      <c r="O942">
        <f>IF(Table1[[#This Row],[SpreadActual]]&lt;Table1[[#This Row],[SpreadFavorite]],1,0)</f>
        <v>0</v>
      </c>
      <c r="Q942" t="s">
        <v>113</v>
      </c>
      <c r="R942" t="b">
        <v>0</v>
      </c>
      <c r="S942">
        <v>59</v>
      </c>
      <c r="T942">
        <v>7</v>
      </c>
      <c r="U942">
        <v>80</v>
      </c>
    </row>
    <row r="943" spans="1:22" x14ac:dyDescent="0.2">
      <c r="A943" s="1">
        <v>26202</v>
      </c>
      <c r="B943">
        <v>1971</v>
      </c>
      <c r="C943">
        <f>_xlfn.MAXIFS(Table1[ScheduleWeekWritten],Table1[ScheduleSeason],Table1[[#This Row],[ScheduleSeason]])</f>
        <v>14</v>
      </c>
      <c r="D943">
        <v>2</v>
      </c>
      <c r="E943" cm="1">
        <f t="array" ref="E943">_xlfn.XLOOKUP(Table1[[#This Row],[ScheduleWeekWritten]],Table3[Game],100+Table3[Increase],Table1[[#This Row],[ScheduleWeekWritten]])</f>
        <v>2</v>
      </c>
      <c r="F943" t="b">
        <v>0</v>
      </c>
      <c r="G943" t="s">
        <v>27</v>
      </c>
      <c r="H943">
        <v>0</v>
      </c>
      <c r="I943">
        <v>34</v>
      </c>
      <c r="J943" t="s">
        <v>20</v>
      </c>
      <c r="K943" t="s">
        <v>21</v>
      </c>
      <c r="L943" t="str">
        <f>_xlfn.XLOOKUP(Table1[[#This Row],[TeamFavoriteID]],Table2[team_id],Table2[team_name],_xlfn.XLOOKUP(Table1[[#This Row],[TeamFavoriteID]],Table2[team_id_pfr],Table2[team_name],"Even"))</f>
        <v>Las Vegas Raiders</v>
      </c>
      <c r="M943">
        <v>-3.5</v>
      </c>
      <c r="N943">
        <f>IF(Table1[[#This Row],[TeamFavorite]]=Table1[[#This Row],[TeamHome]],Table1[[#This Row],[ScoreAway]]-Table1[[#This Row],[ScoreHome]],Table1[[#This Row],[ScoreHome]]-Table1[[#This Row],[ScoreAway]])</f>
        <v>-34</v>
      </c>
      <c r="O943">
        <f>IF(Table1[[#This Row],[SpreadActual]]&lt;Table1[[#This Row],[SpreadFavorite]],1,0)</f>
        <v>1</v>
      </c>
      <c r="Q943" t="s">
        <v>94</v>
      </c>
      <c r="R943" t="b">
        <v>0</v>
      </c>
      <c r="S943">
        <v>68</v>
      </c>
      <c r="T943">
        <v>10</v>
      </c>
      <c r="U943">
        <v>57</v>
      </c>
    </row>
    <row r="944" spans="1:22" x14ac:dyDescent="0.2">
      <c r="A944" s="1">
        <v>26203</v>
      </c>
      <c r="B944">
        <v>1971</v>
      </c>
      <c r="C944">
        <f>_xlfn.MAXIFS(Table1[ScheduleWeekWritten],Table1[ScheduleSeason],Table1[[#This Row],[ScheduleSeason]])</f>
        <v>14</v>
      </c>
      <c r="D944">
        <v>2</v>
      </c>
      <c r="E944" cm="1">
        <f t="array" ref="E944">_xlfn.XLOOKUP(Table1[[#This Row],[ScheduleWeekWritten]],Table3[Game],100+Table3[Increase],Table1[[#This Row],[ScheduleWeekWritten]])</f>
        <v>2</v>
      </c>
      <c r="F944" t="b">
        <v>0</v>
      </c>
      <c r="G944" t="s">
        <v>57</v>
      </c>
      <c r="H944">
        <v>17</v>
      </c>
      <c r="I944">
        <v>10</v>
      </c>
      <c r="J944" t="s">
        <v>31</v>
      </c>
      <c r="K944" t="s">
        <v>59</v>
      </c>
      <c r="L944" t="str">
        <f>_xlfn.XLOOKUP(Table1[[#This Row],[TeamFavoriteID]],Table2[team_id],Table2[team_name],_xlfn.XLOOKUP(Table1[[#This Row],[TeamFavoriteID]],Table2[team_id_pfr],Table2[team_name],"Even"))</f>
        <v>Arizona Cardinals</v>
      </c>
      <c r="M944">
        <v>-5.5</v>
      </c>
      <c r="N944">
        <f>IF(Table1[[#This Row],[TeamFavorite]]=Table1[[#This Row],[TeamHome]],Table1[[#This Row],[ScoreAway]]-Table1[[#This Row],[ScoreHome]],Table1[[#This Row],[ScoreHome]]-Table1[[#This Row],[ScoreAway]])</f>
        <v>7</v>
      </c>
      <c r="O944">
        <f>IF(Table1[[#This Row],[SpreadActual]]&lt;Table1[[#This Row],[SpreadFavorite]],1,0)</f>
        <v>0</v>
      </c>
      <c r="Q944" t="s">
        <v>60</v>
      </c>
      <c r="R944" t="b">
        <v>0</v>
      </c>
      <c r="S944">
        <v>79</v>
      </c>
      <c r="T944">
        <v>13</v>
      </c>
      <c r="U944">
        <v>73</v>
      </c>
    </row>
    <row r="945" spans="1:22" x14ac:dyDescent="0.2">
      <c r="A945" s="1">
        <v>26209</v>
      </c>
      <c r="B945">
        <v>1971</v>
      </c>
      <c r="C945">
        <f>_xlfn.MAXIFS(Table1[ScheduleWeekWritten],Table1[ScheduleSeason],Table1[[#This Row],[ScheduleSeason]])</f>
        <v>14</v>
      </c>
      <c r="D945">
        <v>3</v>
      </c>
      <c r="E945" cm="1">
        <f t="array" ref="E945">_xlfn.XLOOKUP(Table1[[#This Row],[ScheduleWeekWritten]],Table3[Game],100+Table3[Increase],Table1[[#This Row],[ScheduleWeekWritten]])</f>
        <v>3</v>
      </c>
      <c r="F945" t="b">
        <v>0</v>
      </c>
      <c r="G945" t="s">
        <v>67</v>
      </c>
      <c r="H945">
        <v>16</v>
      </c>
      <c r="I945">
        <v>20</v>
      </c>
      <c r="J945" t="s">
        <v>61</v>
      </c>
      <c r="K945" t="s">
        <v>68</v>
      </c>
      <c r="L945" t="str">
        <f>_xlfn.XLOOKUP(Table1[[#This Row],[TeamFavoriteID]],Table2[team_id],Table2[team_name],_xlfn.XLOOKUP(Table1[[#This Row],[TeamFavoriteID]],Table2[team_id_pfr],Table2[team_name],"Even"))</f>
        <v>Dallas Cowboys</v>
      </c>
      <c r="M945">
        <v>-10</v>
      </c>
      <c r="N945">
        <f>IF(Table1[[#This Row],[TeamFavorite]]=Table1[[#This Row],[TeamHome]],Table1[[#This Row],[ScoreAway]]-Table1[[#This Row],[ScoreHome]],Table1[[#This Row],[ScoreHome]]-Table1[[#This Row],[ScoreAway]])</f>
        <v>4</v>
      </c>
      <c r="O945">
        <f>IF(Table1[[#This Row],[SpreadActual]]&lt;Table1[[#This Row],[SpreadFavorite]],1,0)</f>
        <v>0</v>
      </c>
      <c r="Q945" t="s">
        <v>69</v>
      </c>
      <c r="R945" t="b">
        <v>0</v>
      </c>
      <c r="S945">
        <v>70</v>
      </c>
      <c r="T945">
        <v>10</v>
      </c>
      <c r="U945">
        <v>94</v>
      </c>
    </row>
    <row r="946" spans="1:22" x14ac:dyDescent="0.2">
      <c r="A946" s="1">
        <v>26209</v>
      </c>
      <c r="B946">
        <v>1971</v>
      </c>
      <c r="C946">
        <f>_xlfn.MAXIFS(Table1[ScheduleWeekWritten],Table1[ScheduleSeason],Table1[[#This Row],[ScheduleSeason]])</f>
        <v>14</v>
      </c>
      <c r="D946">
        <v>3</v>
      </c>
      <c r="E946" cm="1">
        <f t="array" ref="E946">_xlfn.XLOOKUP(Table1[[#This Row],[ScheduleWeekWritten]],Table3[Game],100+Table3[Increase],Table1[[#This Row],[ScheduleWeekWritten]])</f>
        <v>3</v>
      </c>
      <c r="F946" t="b">
        <v>0</v>
      </c>
      <c r="G946" t="s">
        <v>24</v>
      </c>
      <c r="H946">
        <v>3</v>
      </c>
      <c r="I946">
        <v>16</v>
      </c>
      <c r="J946" t="s">
        <v>42</v>
      </c>
      <c r="K946" t="s">
        <v>75</v>
      </c>
      <c r="L946" t="str">
        <f>_xlfn.XLOOKUP(Table1[[#This Row],[TeamFavoriteID]],Table2[team_id],Table2[team_name],_xlfn.XLOOKUP(Table1[[#This Row],[TeamFavoriteID]],Table2[team_id_pfr],Table2[team_name],"Even"))</f>
        <v>Kansas City Chiefs</v>
      </c>
      <c r="M946">
        <v>-6.5</v>
      </c>
      <c r="N946">
        <f>IF(Table1[[#This Row],[TeamFavorite]]=Table1[[#This Row],[TeamHome]],Table1[[#This Row],[ScoreAway]]-Table1[[#This Row],[ScoreHome]],Table1[[#This Row],[ScoreHome]]-Table1[[#This Row],[ScoreAway]])</f>
        <v>-13</v>
      </c>
      <c r="O946">
        <f>IF(Table1[[#This Row],[SpreadActual]]&lt;Table1[[#This Row],[SpreadFavorite]],1,0)</f>
        <v>1</v>
      </c>
      <c r="Q946" t="s">
        <v>71</v>
      </c>
      <c r="R946" t="b">
        <v>0</v>
      </c>
      <c r="S946">
        <v>47</v>
      </c>
      <c r="T946">
        <v>10</v>
      </c>
      <c r="U946">
        <v>44</v>
      </c>
    </row>
    <row r="947" spans="1:22" x14ac:dyDescent="0.2">
      <c r="A947" s="1">
        <v>26209</v>
      </c>
      <c r="B947">
        <v>1971</v>
      </c>
      <c r="C947">
        <f>_xlfn.MAXIFS(Table1[ScheduleWeekWritten],Table1[ScheduleSeason],Table1[[#This Row],[ScheduleSeason]])</f>
        <v>14</v>
      </c>
      <c r="D947">
        <v>3</v>
      </c>
      <c r="E947" cm="1">
        <f t="array" ref="E947">_xlfn.XLOOKUP(Table1[[#This Row],[ScheduleWeekWritten]],Table3[Game],100+Table3[Increase],Table1[[#This Row],[ScheduleWeekWritten]])</f>
        <v>3</v>
      </c>
      <c r="F947" t="b">
        <v>0</v>
      </c>
      <c r="G947" t="s">
        <v>45</v>
      </c>
      <c r="H947">
        <v>41</v>
      </c>
      <c r="I947">
        <v>38</v>
      </c>
      <c r="J947" t="s">
        <v>38</v>
      </c>
      <c r="K947" t="s">
        <v>79</v>
      </c>
      <c r="L947" t="str">
        <f>_xlfn.XLOOKUP(Table1[[#This Row],[TeamFavoriteID]],Table2[team_id],Table2[team_name],_xlfn.XLOOKUP(Table1[[#This Row],[TeamFavoriteID]],Table2[team_id_pfr],Table2[team_name],"Even"))</f>
        <v>Detroit Lions</v>
      </c>
      <c r="M947">
        <v>-7</v>
      </c>
      <c r="N947">
        <f>IF(Table1[[#This Row],[TeamFavorite]]=Table1[[#This Row],[TeamHome]],Table1[[#This Row],[ScoreAway]]-Table1[[#This Row],[ScoreHome]],Table1[[#This Row],[ScoreHome]]-Table1[[#This Row],[ScoreAway]])</f>
        <v>-3</v>
      </c>
      <c r="O947">
        <f>IF(Table1[[#This Row],[SpreadActual]]&lt;Table1[[#This Row],[SpreadFavorite]],1,0)</f>
        <v>0</v>
      </c>
      <c r="Q947" t="s">
        <v>48</v>
      </c>
      <c r="R947" t="b">
        <v>0</v>
      </c>
      <c r="S947">
        <v>69</v>
      </c>
      <c r="T947">
        <v>7</v>
      </c>
      <c r="U947">
        <v>80</v>
      </c>
    </row>
    <row r="948" spans="1:22" x14ac:dyDescent="0.2">
      <c r="A948" s="1">
        <v>26209</v>
      </c>
      <c r="B948">
        <v>1971</v>
      </c>
      <c r="C948">
        <f>_xlfn.MAXIFS(Table1[ScheduleWeekWritten],Table1[ScheduleSeason],Table1[[#This Row],[ScheduleSeason]])</f>
        <v>14</v>
      </c>
      <c r="D948">
        <v>3</v>
      </c>
      <c r="E948" cm="1">
        <f t="array" ref="E948">_xlfn.XLOOKUP(Table1[[#This Row],[ScheduleWeekWritten]],Table3[Game],100+Table3[Increase],Table1[[#This Row],[ScheduleWeekWritten]])</f>
        <v>3</v>
      </c>
      <c r="F948" t="b">
        <v>0</v>
      </c>
      <c r="G948" t="s">
        <v>33</v>
      </c>
      <c r="H948">
        <v>20</v>
      </c>
      <c r="I948">
        <v>17</v>
      </c>
      <c r="J948" t="s">
        <v>101</v>
      </c>
      <c r="K948" t="s">
        <v>104</v>
      </c>
      <c r="L948" t="str">
        <f>_xlfn.XLOOKUP(Table1[[#This Row],[TeamFavoriteID]],Table2[team_id],Table2[team_name],_xlfn.XLOOKUP(Table1[[#This Row],[TeamFavoriteID]],Table2[team_id_pfr],Table2[team_name],"Even"))</f>
        <v>Cincinnati Bengals</v>
      </c>
      <c r="M948">
        <v>-1</v>
      </c>
      <c r="N948">
        <f>IF(Table1[[#This Row],[TeamFavorite]]=Table1[[#This Row],[TeamHome]],Table1[[#This Row],[ScoreAway]]-Table1[[#This Row],[ScoreHome]],Table1[[#This Row],[ScoreHome]]-Table1[[#This Row],[ScoreAway]])</f>
        <v>3</v>
      </c>
      <c r="O948">
        <f>IF(Table1[[#This Row],[SpreadActual]]&lt;Table1[[#This Row],[SpreadFavorite]],1,0)</f>
        <v>0</v>
      </c>
      <c r="Q948" t="s">
        <v>82</v>
      </c>
      <c r="R948" t="b">
        <v>0</v>
      </c>
      <c r="S948">
        <v>70</v>
      </c>
      <c r="T948">
        <v>12</v>
      </c>
      <c r="U948">
        <v>76</v>
      </c>
    </row>
    <row r="949" spans="1:22" x14ac:dyDescent="0.2">
      <c r="A949" s="1">
        <v>26209</v>
      </c>
      <c r="B949">
        <v>1971</v>
      </c>
      <c r="C949">
        <f>_xlfn.MAXIFS(Table1[ScheduleWeekWritten],Table1[ScheduleSeason],Table1[[#This Row],[ScheduleSeason]])</f>
        <v>14</v>
      </c>
      <c r="D949">
        <v>3</v>
      </c>
      <c r="E949" cm="1">
        <f t="array" ref="E949">_xlfn.XLOOKUP(Table1[[#This Row],[ScheduleWeekWritten]],Table3[Game],100+Table3[Increase],Table1[[#This Row],[ScheduleWeekWritten]])</f>
        <v>3</v>
      </c>
      <c r="F949" t="b">
        <v>0</v>
      </c>
      <c r="G949" t="s">
        <v>23</v>
      </c>
      <c r="H949">
        <v>13</v>
      </c>
      <c r="I949">
        <v>13</v>
      </c>
      <c r="J949" t="s">
        <v>95</v>
      </c>
      <c r="K949" t="s">
        <v>25</v>
      </c>
      <c r="L949" t="str">
        <f>_xlfn.XLOOKUP(Table1[[#This Row],[TeamFavoriteID]],Table2[team_id],Table2[team_name],_xlfn.XLOOKUP(Table1[[#This Row],[TeamFavoriteID]],Table2[team_id_pfr],Table2[team_name],"Even"))</f>
        <v>Houston Oilers</v>
      </c>
      <c r="M949">
        <v>-9</v>
      </c>
      <c r="N949">
        <f>IF(Table1[[#This Row],[TeamFavorite]]=Table1[[#This Row],[TeamHome]],Table1[[#This Row],[ScoreAway]]-Table1[[#This Row],[ScoreHome]],Table1[[#This Row],[ScoreHome]]-Table1[[#This Row],[ScoreAway]])</f>
        <v>0</v>
      </c>
      <c r="O949">
        <f>IF(Table1[[#This Row],[SpreadActual]]&lt;Table1[[#This Row],[SpreadFavorite]],1,0)</f>
        <v>0</v>
      </c>
      <c r="Q949" t="s">
        <v>102</v>
      </c>
      <c r="R949" t="b">
        <v>0</v>
      </c>
      <c r="S949">
        <v>72</v>
      </c>
      <c r="T949">
        <v>0</v>
      </c>
      <c r="V949" t="s">
        <v>103</v>
      </c>
    </row>
    <row r="950" spans="1:22" x14ac:dyDescent="0.2">
      <c r="A950" s="1">
        <v>26209</v>
      </c>
      <c r="B950">
        <v>1971</v>
      </c>
      <c r="C950">
        <f>_xlfn.MAXIFS(Table1[ScheduleWeekWritten],Table1[ScheduleSeason],Table1[[#This Row],[ScheduleSeason]])</f>
        <v>14</v>
      </c>
      <c r="D950">
        <v>3</v>
      </c>
      <c r="E950" cm="1">
        <f t="array" ref="E950">_xlfn.XLOOKUP(Table1[[#This Row],[ScheduleWeekWritten]],Table3[Game],100+Table3[Increase],Table1[[#This Row],[ScheduleWeekWritten]])</f>
        <v>3</v>
      </c>
      <c r="F950" t="b">
        <v>0</v>
      </c>
      <c r="G950" t="s">
        <v>39</v>
      </c>
      <c r="H950">
        <v>17</v>
      </c>
      <c r="I950">
        <v>3</v>
      </c>
      <c r="J950" t="s">
        <v>46</v>
      </c>
      <c r="K950" t="s">
        <v>40</v>
      </c>
      <c r="L950" t="str">
        <f>_xlfn.XLOOKUP(Table1[[#This Row],[TeamFavoriteID]],Table2[team_id],Table2[team_name],_xlfn.XLOOKUP(Table1[[#This Row],[TeamFavoriteID]],Table2[team_id_pfr],Table2[team_name],"Even"))</f>
        <v>Los Angeles Rams</v>
      </c>
      <c r="M950">
        <v>-4</v>
      </c>
      <c r="N950">
        <f>IF(Table1[[#This Row],[TeamFavorite]]=Table1[[#This Row],[TeamHome]],Table1[[#This Row],[ScoreAway]]-Table1[[#This Row],[ScoreHome]],Table1[[#This Row],[ScoreHome]]-Table1[[#This Row],[ScoreAway]])</f>
        <v>-14</v>
      </c>
      <c r="O950">
        <f>IF(Table1[[#This Row],[SpreadActual]]&lt;Table1[[#This Row],[SpreadFavorite]],1,0)</f>
        <v>1</v>
      </c>
      <c r="Q950" t="s">
        <v>65</v>
      </c>
      <c r="R950" t="b">
        <v>0</v>
      </c>
      <c r="S950">
        <v>65</v>
      </c>
      <c r="T950">
        <v>10</v>
      </c>
      <c r="U950">
        <v>57</v>
      </c>
    </row>
    <row r="951" spans="1:22" x14ac:dyDescent="0.2">
      <c r="A951" s="1">
        <v>26209</v>
      </c>
      <c r="B951">
        <v>1971</v>
      </c>
      <c r="C951">
        <f>_xlfn.MAXIFS(Table1[ScheduleWeekWritten],Table1[ScheduleSeason],Table1[[#This Row],[ScheduleSeason]])</f>
        <v>14</v>
      </c>
      <c r="D951">
        <v>3</v>
      </c>
      <c r="E951" cm="1">
        <f t="array" ref="E951">_xlfn.XLOOKUP(Table1[[#This Row],[ScheduleWeekWritten]],Table3[Game],100+Table3[Increase],Table1[[#This Row],[ScheduleWeekWritten]])</f>
        <v>3</v>
      </c>
      <c r="F951" t="b">
        <v>0</v>
      </c>
      <c r="G951" t="s">
        <v>19</v>
      </c>
      <c r="H951">
        <v>10</v>
      </c>
      <c r="I951">
        <v>14</v>
      </c>
      <c r="J951" t="s">
        <v>31</v>
      </c>
      <c r="K951" t="s">
        <v>91</v>
      </c>
      <c r="L951" t="str">
        <f>_xlfn.XLOOKUP(Table1[[#This Row],[TeamFavoriteID]],Table2[team_id],Table2[team_name],_xlfn.XLOOKUP(Table1[[#This Row],[TeamFavoriteID]],Table2[team_id_pfr],Table2[team_name],"Even"))</f>
        <v>Miami Dolphins</v>
      </c>
      <c r="M951">
        <v>-7.5</v>
      </c>
      <c r="N951">
        <f>IF(Table1[[#This Row],[TeamFavorite]]=Table1[[#This Row],[TeamHome]],Table1[[#This Row],[ScoreAway]]-Table1[[#This Row],[ScoreHome]],Table1[[#This Row],[ScoreHome]]-Table1[[#This Row],[ScoreAway]])</f>
        <v>4</v>
      </c>
      <c r="O951">
        <f>IF(Table1[[#This Row],[SpreadActual]]&lt;Table1[[#This Row],[SpreadFavorite]],1,0)</f>
        <v>0</v>
      </c>
      <c r="Q951" t="s">
        <v>22</v>
      </c>
      <c r="R951" t="b">
        <v>0</v>
      </c>
      <c r="S951">
        <v>82</v>
      </c>
      <c r="T951">
        <v>11</v>
      </c>
      <c r="U951">
        <v>74</v>
      </c>
    </row>
    <row r="952" spans="1:22" x14ac:dyDescent="0.2">
      <c r="A952" s="1">
        <v>26209</v>
      </c>
      <c r="B952">
        <v>1971</v>
      </c>
      <c r="C952">
        <f>_xlfn.MAXIFS(Table1[ScheduleWeekWritten],Table1[ScheduleSeason],Table1[[#This Row],[ScheduleSeason]])</f>
        <v>14</v>
      </c>
      <c r="D952">
        <v>3</v>
      </c>
      <c r="E952" cm="1">
        <f t="array" ref="E952">_xlfn.XLOOKUP(Table1[[#This Row],[ScheduleWeekWritten]],Table3[Game],100+Table3[Increase],Table1[[#This Row],[ScheduleWeekWritten]])</f>
        <v>3</v>
      </c>
      <c r="F952" t="b">
        <v>0</v>
      </c>
      <c r="G952" t="s">
        <v>54</v>
      </c>
      <c r="H952">
        <v>19</v>
      </c>
      <c r="I952">
        <v>0</v>
      </c>
      <c r="J952" t="s">
        <v>28</v>
      </c>
      <c r="K952" t="s">
        <v>55</v>
      </c>
      <c r="L952" t="str">
        <f>_xlfn.XLOOKUP(Table1[[#This Row],[TeamFavoriteID]],Table2[team_id],Table2[team_name],_xlfn.XLOOKUP(Table1[[#This Row],[TeamFavoriteID]],Table2[team_id_pfr],Table2[team_name],"Even"))</f>
        <v>Minnesota Vikings</v>
      </c>
      <c r="M952">
        <v>-15</v>
      </c>
      <c r="N952">
        <f>IF(Table1[[#This Row],[TeamFavorite]]=Table1[[#This Row],[TeamHome]],Table1[[#This Row],[ScoreAway]]-Table1[[#This Row],[ScoreHome]],Table1[[#This Row],[ScoreHome]]-Table1[[#This Row],[ScoreAway]])</f>
        <v>-19</v>
      </c>
      <c r="O952">
        <f>IF(Table1[[#This Row],[SpreadActual]]&lt;Table1[[#This Row],[SpreadFavorite]],1,0)</f>
        <v>1</v>
      </c>
      <c r="Q952" t="s">
        <v>73</v>
      </c>
      <c r="R952" t="b">
        <v>0</v>
      </c>
      <c r="S952">
        <v>53</v>
      </c>
      <c r="T952">
        <v>13</v>
      </c>
      <c r="U952">
        <v>67</v>
      </c>
    </row>
    <row r="953" spans="1:22" x14ac:dyDescent="0.2">
      <c r="A953" s="1">
        <v>26209</v>
      </c>
      <c r="B953">
        <v>1971</v>
      </c>
      <c r="C953">
        <f>_xlfn.MAXIFS(Table1[ScheduleWeekWritten],Table1[ScheduleSeason],Table1[[#This Row],[ScheduleSeason]])</f>
        <v>14</v>
      </c>
      <c r="D953">
        <v>3</v>
      </c>
      <c r="E953" cm="1">
        <f t="array" ref="E953">_xlfn.XLOOKUP(Table1[[#This Row],[ScheduleWeekWritten]],Table3[Game],100+Table3[Increase],Table1[[#This Row],[ScheduleWeekWritten]])</f>
        <v>3</v>
      </c>
      <c r="F953" t="b">
        <v>0</v>
      </c>
      <c r="G953" t="s">
        <v>115</v>
      </c>
      <c r="H953">
        <v>3</v>
      </c>
      <c r="I953">
        <v>23</v>
      </c>
      <c r="J953" t="s">
        <v>34</v>
      </c>
      <c r="K953" t="s">
        <v>72</v>
      </c>
      <c r="L953" t="str">
        <f>_xlfn.XLOOKUP(Table1[[#This Row],[TeamFavoriteID]],Table2[team_id],Table2[team_name],_xlfn.XLOOKUP(Table1[[#This Row],[TeamFavoriteID]],Table2[team_id_pfr],Table2[team_name],"Even"))</f>
        <v>Baltimore Colts</v>
      </c>
      <c r="M953">
        <v>-11</v>
      </c>
      <c r="N953">
        <f>IF(Table1[[#This Row],[TeamFavorite]]=Table1[[#This Row],[TeamHome]],Table1[[#This Row],[ScoreAway]]-Table1[[#This Row],[ScoreHome]],Table1[[#This Row],[ScoreHome]]-Table1[[#This Row],[ScoreAway]])</f>
        <v>-20</v>
      </c>
      <c r="O953">
        <f>IF(Table1[[#This Row],[SpreadActual]]&lt;Table1[[#This Row],[SpreadFavorite]],1,0)</f>
        <v>1</v>
      </c>
      <c r="Q953" t="s">
        <v>116</v>
      </c>
      <c r="R953" t="b">
        <v>0</v>
      </c>
      <c r="S953">
        <v>63</v>
      </c>
      <c r="T953">
        <v>15</v>
      </c>
      <c r="U953">
        <v>70</v>
      </c>
    </row>
    <row r="954" spans="1:22" x14ac:dyDescent="0.2">
      <c r="A954" s="1">
        <v>26209</v>
      </c>
      <c r="B954">
        <v>1971</v>
      </c>
      <c r="C954">
        <f>_xlfn.MAXIFS(Table1[ScheduleWeekWritten],Table1[ScheduleSeason],Table1[[#This Row],[ScheduleSeason]])</f>
        <v>14</v>
      </c>
      <c r="D954">
        <v>3</v>
      </c>
      <c r="E954" cm="1">
        <f t="array" ref="E954">_xlfn.XLOOKUP(Table1[[#This Row],[ScheduleWeekWritten]],Table3[Game],100+Table3[Increase],Table1[[#This Row],[ScheduleWeekWritten]])</f>
        <v>3</v>
      </c>
      <c r="F954" t="b">
        <v>0</v>
      </c>
      <c r="G954" t="s">
        <v>58</v>
      </c>
      <c r="H954">
        <v>3</v>
      </c>
      <c r="I954">
        <v>31</v>
      </c>
      <c r="J954" t="s">
        <v>53</v>
      </c>
      <c r="K954" t="s">
        <v>87</v>
      </c>
      <c r="L954" t="str">
        <f>_xlfn.XLOOKUP(Table1[[#This Row],[TeamFavoriteID]],Table2[team_id],Table2[team_name],_xlfn.XLOOKUP(Table1[[#This Row],[TeamFavoriteID]],Table2[team_id_pfr],Table2[team_name],"Even"))</f>
        <v>San Francisco 49ers</v>
      </c>
      <c r="M954">
        <v>-13.5</v>
      </c>
      <c r="N954">
        <f>IF(Table1[[#This Row],[TeamFavorite]]=Table1[[#This Row],[TeamHome]],Table1[[#This Row],[ScoreAway]]-Table1[[#This Row],[ScoreHome]],Table1[[#This Row],[ScoreHome]]-Table1[[#This Row],[ScoreAway]])</f>
        <v>-28</v>
      </c>
      <c r="O954">
        <f>IF(Table1[[#This Row],[SpreadActual]]&lt;Table1[[#This Row],[SpreadFavorite]],1,0)</f>
        <v>1</v>
      </c>
      <c r="Q954" t="s">
        <v>112</v>
      </c>
      <c r="R954" t="b">
        <v>0</v>
      </c>
      <c r="S954">
        <v>71</v>
      </c>
      <c r="T954">
        <v>13</v>
      </c>
      <c r="U954">
        <v>85</v>
      </c>
    </row>
    <row r="955" spans="1:22" x14ac:dyDescent="0.2">
      <c r="A955" s="1">
        <v>26209</v>
      </c>
      <c r="B955">
        <v>1971</v>
      </c>
      <c r="C955">
        <f>_xlfn.MAXIFS(Table1[ScheduleWeekWritten],Table1[ScheduleSeason],Table1[[#This Row],[ScheduleSeason]])</f>
        <v>14</v>
      </c>
      <c r="D955">
        <v>3</v>
      </c>
      <c r="E955" cm="1">
        <f t="array" ref="E955">_xlfn.XLOOKUP(Table1[[#This Row],[ScheduleWeekWritten]],Table3[Game],100+Table3[Increase],Table1[[#This Row],[ScheduleWeekWritten]])</f>
        <v>3</v>
      </c>
      <c r="F955" t="b">
        <v>0</v>
      </c>
      <c r="G955" t="s">
        <v>49</v>
      </c>
      <c r="H955">
        <v>21</v>
      </c>
      <c r="I955">
        <v>17</v>
      </c>
      <c r="J955" t="s">
        <v>27</v>
      </c>
      <c r="K955" t="s">
        <v>51</v>
      </c>
      <c r="L955" t="str">
        <f>_xlfn.XLOOKUP(Table1[[#This Row],[TeamFavoriteID]],Table2[team_id],Table2[team_name],_xlfn.XLOOKUP(Table1[[#This Row],[TeamFavoriteID]],Table2[team_id_pfr],Table2[team_name],"Even"))</f>
        <v>Pittsburgh Steelers</v>
      </c>
      <c r="M955">
        <v>-2</v>
      </c>
      <c r="N955">
        <f>IF(Table1[[#This Row],[TeamFavorite]]=Table1[[#This Row],[TeamHome]],Table1[[#This Row],[ScoreAway]]-Table1[[#This Row],[ScoreHome]],Table1[[#This Row],[ScoreHome]]-Table1[[#This Row],[ScoreAway]])</f>
        <v>-4</v>
      </c>
      <c r="O955">
        <f>IF(Table1[[#This Row],[SpreadActual]]&lt;Table1[[#This Row],[SpreadFavorite]],1,0)</f>
        <v>1</v>
      </c>
      <c r="Q955" t="s">
        <v>113</v>
      </c>
      <c r="R955" t="b">
        <v>0</v>
      </c>
      <c r="S955">
        <v>68</v>
      </c>
      <c r="T955">
        <v>7</v>
      </c>
      <c r="U955">
        <v>82</v>
      </c>
    </row>
    <row r="956" spans="1:22" x14ac:dyDescent="0.2">
      <c r="A956" s="1">
        <v>26209</v>
      </c>
      <c r="B956">
        <v>1971</v>
      </c>
      <c r="C956">
        <f>_xlfn.MAXIFS(Table1[ScheduleWeekWritten],Table1[ScheduleSeason],Table1[[#This Row],[ScheduleSeason]])</f>
        <v>14</v>
      </c>
      <c r="D956">
        <v>3</v>
      </c>
      <c r="E956" cm="1">
        <f t="array" ref="E956">_xlfn.XLOOKUP(Table1[[#This Row],[ScheduleWeekWritten]],Table3[Game],100+Table3[Increase],Table1[[#This Row],[ScheduleWeekWritten]])</f>
        <v>3</v>
      </c>
      <c r="F956" t="b">
        <v>0</v>
      </c>
      <c r="G956" t="s">
        <v>57</v>
      </c>
      <c r="H956">
        <v>20</v>
      </c>
      <c r="I956">
        <v>21</v>
      </c>
      <c r="J956" t="s">
        <v>50</v>
      </c>
      <c r="K956" t="s">
        <v>59</v>
      </c>
      <c r="L956" t="str">
        <f>_xlfn.XLOOKUP(Table1[[#This Row],[TeamFavoriteID]],Table2[team_id],Table2[team_name],_xlfn.XLOOKUP(Table1[[#This Row],[TeamFavoriteID]],Table2[team_id_pfr],Table2[team_name],"Even"))</f>
        <v>Arizona Cardinals</v>
      </c>
      <c r="M956">
        <v>-8.5</v>
      </c>
      <c r="N956">
        <f>IF(Table1[[#This Row],[TeamFavorite]]=Table1[[#This Row],[TeamHome]],Table1[[#This Row],[ScoreAway]]-Table1[[#This Row],[ScoreHome]],Table1[[#This Row],[ScoreHome]]-Table1[[#This Row],[ScoreAway]])</f>
        <v>-1</v>
      </c>
      <c r="O956">
        <f>IF(Table1[[#This Row],[SpreadActual]]&lt;Table1[[#This Row],[SpreadFavorite]],1,0)</f>
        <v>0</v>
      </c>
      <c r="Q956" t="s">
        <v>60</v>
      </c>
      <c r="R956" t="b">
        <v>0</v>
      </c>
      <c r="S956">
        <v>73</v>
      </c>
      <c r="T956">
        <v>10</v>
      </c>
      <c r="U956">
        <v>74</v>
      </c>
    </row>
    <row r="957" spans="1:22" x14ac:dyDescent="0.2">
      <c r="A957" s="1">
        <v>26210</v>
      </c>
      <c r="B957">
        <v>1971</v>
      </c>
      <c r="C957">
        <f>_xlfn.MAXIFS(Table1[ScheduleWeekWritten],Table1[ScheduleSeason],Table1[[#This Row],[ScheduleSeason]])</f>
        <v>14</v>
      </c>
      <c r="D957">
        <v>3</v>
      </c>
      <c r="E957" cm="1">
        <f t="array" ref="E957">_xlfn.XLOOKUP(Table1[[#This Row],[ScheduleWeekWritten]],Table3[Game],100+Table3[Increase],Table1[[#This Row],[ScheduleWeekWritten]])</f>
        <v>3</v>
      </c>
      <c r="F957" t="b">
        <v>0</v>
      </c>
      <c r="G957" t="s">
        <v>62</v>
      </c>
      <c r="H957">
        <v>20</v>
      </c>
      <c r="I957">
        <v>34</v>
      </c>
      <c r="J957" t="s">
        <v>20</v>
      </c>
      <c r="K957" t="s">
        <v>21</v>
      </c>
      <c r="L957" t="str">
        <f>_xlfn.XLOOKUP(Table1[[#This Row],[TeamFavoriteID]],Table2[team_id],Table2[team_name],_xlfn.XLOOKUP(Table1[[#This Row],[TeamFavoriteID]],Table2[team_id_pfr],Table2[team_name],"Even"))</f>
        <v>Las Vegas Raiders</v>
      </c>
      <c r="M957">
        <v>-1</v>
      </c>
      <c r="N957">
        <f>IF(Table1[[#This Row],[TeamFavorite]]=Table1[[#This Row],[TeamHome]],Table1[[#This Row],[ScoreAway]]-Table1[[#This Row],[ScoreHome]],Table1[[#This Row],[ScoreHome]]-Table1[[#This Row],[ScoreAway]])</f>
        <v>-14</v>
      </c>
      <c r="O957">
        <f>IF(Table1[[#This Row],[SpreadActual]]&lt;Table1[[#This Row],[SpreadFavorite]],1,0)</f>
        <v>1</v>
      </c>
      <c r="Q957" t="s">
        <v>66</v>
      </c>
      <c r="R957" t="b">
        <v>0</v>
      </c>
      <c r="S957">
        <v>70</v>
      </c>
      <c r="T957">
        <v>12</v>
      </c>
      <c r="U957">
        <v>70</v>
      </c>
    </row>
    <row r="958" spans="1:22" x14ac:dyDescent="0.2">
      <c r="A958" s="1">
        <v>26216</v>
      </c>
      <c r="B958">
        <v>1971</v>
      </c>
      <c r="C958">
        <f>_xlfn.MAXIFS(Table1[ScheduleWeekWritten],Table1[ScheduleSeason],Table1[[#This Row],[ScheduleSeason]])</f>
        <v>14</v>
      </c>
      <c r="D958">
        <v>4</v>
      </c>
      <c r="E958" cm="1">
        <f t="array" ref="E958">_xlfn.XLOOKUP(Table1[[#This Row],[ScheduleWeekWritten]],Table3[Game],100+Table3[Increase],Table1[[#This Row],[ScheduleWeekWritten]])</f>
        <v>4</v>
      </c>
      <c r="F958" t="b">
        <v>0</v>
      </c>
      <c r="G958" t="s">
        <v>38</v>
      </c>
      <c r="H958">
        <v>9</v>
      </c>
      <c r="I958">
        <v>26</v>
      </c>
      <c r="J958" t="s">
        <v>57</v>
      </c>
      <c r="K958" t="s">
        <v>109</v>
      </c>
      <c r="L958" t="str">
        <f>_xlfn.XLOOKUP(Table1[[#This Row],[TeamFavoriteID]],Table2[team_id],Table2[team_name],_xlfn.XLOOKUP(Table1[[#This Row],[TeamFavoriteID]],Table2[team_id_pfr],Table2[team_name],"Even"))</f>
        <v>Atlanta Falcons</v>
      </c>
      <c r="M958">
        <v>-6</v>
      </c>
      <c r="N958">
        <f>IF(Table1[[#This Row],[TeamFavorite]]=Table1[[#This Row],[TeamHome]],Table1[[#This Row],[ScoreAway]]-Table1[[#This Row],[ScoreHome]],Table1[[#This Row],[ScoreHome]]-Table1[[#This Row],[ScoreAway]])</f>
        <v>17</v>
      </c>
      <c r="O958">
        <f>IF(Table1[[#This Row],[SpreadActual]]&lt;Table1[[#This Row],[SpreadFavorite]],1,0)</f>
        <v>0</v>
      </c>
      <c r="Q958" t="s">
        <v>41</v>
      </c>
      <c r="R958" t="b">
        <v>0</v>
      </c>
      <c r="S958">
        <v>61</v>
      </c>
      <c r="T958">
        <v>14</v>
      </c>
      <c r="U958">
        <v>66</v>
      </c>
    </row>
    <row r="959" spans="1:22" x14ac:dyDescent="0.2">
      <c r="A959" s="1">
        <v>26216</v>
      </c>
      <c r="B959">
        <v>1971</v>
      </c>
      <c r="C959">
        <f>_xlfn.MAXIFS(Table1[ScheduleWeekWritten],Table1[ScheduleSeason],Table1[[#This Row],[ScheduleSeason]])</f>
        <v>14</v>
      </c>
      <c r="D959">
        <v>4</v>
      </c>
      <c r="E959" cm="1">
        <f t="array" ref="E959">_xlfn.XLOOKUP(Table1[[#This Row],[ScheduleWeekWritten]],Table3[Game],100+Table3[Increase],Table1[[#This Row],[ScheduleWeekWritten]])</f>
        <v>4</v>
      </c>
      <c r="F959" t="b">
        <v>0</v>
      </c>
      <c r="G959" t="s">
        <v>28</v>
      </c>
      <c r="H959">
        <v>0</v>
      </c>
      <c r="I959">
        <v>43</v>
      </c>
      <c r="J959" t="s">
        <v>34</v>
      </c>
      <c r="K959" t="s">
        <v>72</v>
      </c>
      <c r="L959" t="str">
        <f>_xlfn.XLOOKUP(Table1[[#This Row],[TeamFavoriteID]],Table2[team_id],Table2[team_name],_xlfn.XLOOKUP(Table1[[#This Row],[TeamFavoriteID]],Table2[team_id_pfr],Table2[team_name],"Even"))</f>
        <v>Baltimore Colts</v>
      </c>
      <c r="M959">
        <v>-9</v>
      </c>
      <c r="N959">
        <f>IF(Table1[[#This Row],[TeamFavorite]]=Table1[[#This Row],[TeamHome]],Table1[[#This Row],[ScoreAway]]-Table1[[#This Row],[ScoreHome]],Table1[[#This Row],[ScoreHome]]-Table1[[#This Row],[ScoreAway]])</f>
        <v>-43</v>
      </c>
      <c r="O959">
        <f>IF(Table1[[#This Row],[SpreadActual]]&lt;Table1[[#This Row],[SpreadFavorite]],1,0)</f>
        <v>1</v>
      </c>
      <c r="Q959" t="s">
        <v>44</v>
      </c>
      <c r="R959" t="b">
        <v>0</v>
      </c>
      <c r="S959">
        <v>55</v>
      </c>
      <c r="T959">
        <v>7</v>
      </c>
      <c r="U959">
        <v>81</v>
      </c>
    </row>
    <row r="960" spans="1:22" x14ac:dyDescent="0.2">
      <c r="A960" s="1">
        <v>26216</v>
      </c>
      <c r="B960">
        <v>1971</v>
      </c>
      <c r="C960">
        <f>_xlfn.MAXIFS(Table1[ScheduleWeekWritten],Table1[ScheduleSeason],Table1[[#This Row],[ScheduleSeason]])</f>
        <v>14</v>
      </c>
      <c r="D960">
        <v>4</v>
      </c>
      <c r="E960" cm="1">
        <f t="array" ref="E960">_xlfn.XLOOKUP(Table1[[#This Row],[ScheduleWeekWritten]],Table3[Game],100+Table3[Increase],Table1[[#This Row],[ScheduleWeekWritten]])</f>
        <v>4</v>
      </c>
      <c r="F960" t="b">
        <v>0</v>
      </c>
      <c r="G960" t="s">
        <v>46</v>
      </c>
      <c r="H960">
        <v>35</v>
      </c>
      <c r="I960">
        <v>14</v>
      </c>
      <c r="J960" t="s">
        <v>95</v>
      </c>
      <c r="K960" t="s">
        <v>47</v>
      </c>
      <c r="L960" t="str">
        <f>_xlfn.XLOOKUP(Table1[[#This Row],[TeamFavoriteID]],Table2[team_id],Table2[team_name],_xlfn.XLOOKUP(Table1[[#This Row],[TeamFavoriteID]],Table2[team_id_pfr],Table2[team_name],"Even"))</f>
        <v>Chicago Bears</v>
      </c>
      <c r="M960">
        <v>-7</v>
      </c>
      <c r="N960">
        <f>IF(Table1[[#This Row],[TeamFavorite]]=Table1[[#This Row],[TeamHome]],Table1[[#This Row],[ScoreAway]]-Table1[[#This Row],[ScoreHome]],Table1[[#This Row],[ScoreHome]]-Table1[[#This Row],[ScoreAway]])</f>
        <v>-21</v>
      </c>
      <c r="O960">
        <f>IF(Table1[[#This Row],[SpreadActual]]&lt;Table1[[#This Row],[SpreadFavorite]],1,0)</f>
        <v>1</v>
      </c>
      <c r="Q960" t="s">
        <v>114</v>
      </c>
      <c r="R960" t="b">
        <v>0</v>
      </c>
      <c r="S960">
        <v>51</v>
      </c>
      <c r="T960">
        <v>11</v>
      </c>
      <c r="U960">
        <v>73</v>
      </c>
    </row>
    <row r="961" spans="1:22" x14ac:dyDescent="0.2">
      <c r="A961" s="1">
        <v>26216</v>
      </c>
      <c r="B961">
        <v>1971</v>
      </c>
      <c r="C961">
        <f>_xlfn.MAXIFS(Table1[ScheduleWeekWritten],Table1[ScheduleSeason],Table1[[#This Row],[ScheduleSeason]])</f>
        <v>14</v>
      </c>
      <c r="D961">
        <v>4</v>
      </c>
      <c r="E961" cm="1">
        <f t="array" ref="E961">_xlfn.XLOOKUP(Table1[[#This Row],[ScheduleWeekWritten]],Table3[Game],100+Table3[Increase],Table1[[#This Row],[ScheduleWeekWritten]])</f>
        <v>4</v>
      </c>
      <c r="F961" t="b">
        <v>0</v>
      </c>
      <c r="G961" t="s">
        <v>101</v>
      </c>
      <c r="H961">
        <v>13</v>
      </c>
      <c r="I961">
        <v>23</v>
      </c>
      <c r="J961" t="s">
        <v>19</v>
      </c>
      <c r="K961" t="s">
        <v>91</v>
      </c>
      <c r="L961" t="str">
        <f>_xlfn.XLOOKUP(Table1[[#This Row],[TeamFavoriteID]],Table2[team_id],Table2[team_name],_xlfn.XLOOKUP(Table1[[#This Row],[TeamFavoriteID]],Table2[team_id_pfr],Table2[team_name],"Even"))</f>
        <v>Miami Dolphins</v>
      </c>
      <c r="M961">
        <v>-3</v>
      </c>
      <c r="N961">
        <f>IF(Table1[[#This Row],[TeamFavorite]]=Table1[[#This Row],[TeamHome]],Table1[[#This Row],[ScoreAway]]-Table1[[#This Row],[ScoreHome]],Table1[[#This Row],[ScoreHome]]-Table1[[#This Row],[ScoreAway]])</f>
        <v>-10</v>
      </c>
      <c r="O961">
        <f>IF(Table1[[#This Row],[SpreadActual]]&lt;Table1[[#This Row],[SpreadFavorite]],1,0)</f>
        <v>1</v>
      </c>
      <c r="Q961" t="s">
        <v>111</v>
      </c>
      <c r="R961" t="b">
        <v>0</v>
      </c>
      <c r="S961">
        <v>47</v>
      </c>
      <c r="T961">
        <v>10</v>
      </c>
      <c r="U961">
        <v>76</v>
      </c>
    </row>
    <row r="962" spans="1:22" x14ac:dyDescent="0.2">
      <c r="A962" s="1">
        <v>26216</v>
      </c>
      <c r="B962">
        <v>1971</v>
      </c>
      <c r="C962">
        <f>_xlfn.MAXIFS(Table1[ScheduleWeekWritten],Table1[ScheduleSeason],Table1[[#This Row],[ScheduleSeason]])</f>
        <v>14</v>
      </c>
      <c r="D962">
        <v>4</v>
      </c>
      <c r="E962" cm="1">
        <f t="array" ref="E962">_xlfn.XLOOKUP(Table1[[#This Row],[ScheduleWeekWritten]],Table3[Game],100+Table3[Increase],Table1[[#This Row],[ScheduleWeekWritten]])</f>
        <v>4</v>
      </c>
      <c r="F962" t="b">
        <v>0</v>
      </c>
      <c r="G962" t="s">
        <v>62</v>
      </c>
      <c r="H962">
        <v>27</v>
      </c>
      <c r="I962">
        <v>17</v>
      </c>
      <c r="J962" t="s">
        <v>49</v>
      </c>
      <c r="K962" t="s">
        <v>63</v>
      </c>
      <c r="L962" t="str">
        <f>_xlfn.XLOOKUP(Table1[[#This Row],[TeamFavoriteID]],Table2[team_id],Table2[team_name],_xlfn.XLOOKUP(Table1[[#This Row],[TeamFavoriteID]],Table2[team_id_pfr],Table2[team_name],"Even"))</f>
        <v>Cleveland Browns</v>
      </c>
      <c r="M962">
        <v>-6</v>
      </c>
      <c r="N962">
        <f>IF(Table1[[#This Row],[TeamFavorite]]=Table1[[#This Row],[TeamHome]],Table1[[#This Row],[ScoreAway]]-Table1[[#This Row],[ScoreHome]],Table1[[#This Row],[ScoreHome]]-Table1[[#This Row],[ScoreAway]])</f>
        <v>-10</v>
      </c>
      <c r="O962">
        <f>IF(Table1[[#This Row],[SpreadActual]]&lt;Table1[[#This Row],[SpreadFavorite]],1,0)</f>
        <v>1</v>
      </c>
      <c r="Q962" t="s">
        <v>66</v>
      </c>
      <c r="R962" t="b">
        <v>0</v>
      </c>
      <c r="S962">
        <v>48</v>
      </c>
      <c r="T962">
        <v>9</v>
      </c>
      <c r="U962">
        <v>82</v>
      </c>
    </row>
    <row r="963" spans="1:22" x14ac:dyDescent="0.2">
      <c r="A963" s="1">
        <v>26216</v>
      </c>
      <c r="B963">
        <v>1971</v>
      </c>
      <c r="C963">
        <f>_xlfn.MAXIFS(Table1[ScheduleWeekWritten],Table1[ScheduleSeason],Table1[[#This Row],[ScheduleSeason]])</f>
        <v>14</v>
      </c>
      <c r="D963">
        <v>4</v>
      </c>
      <c r="E963" cm="1">
        <f t="array" ref="E963">_xlfn.XLOOKUP(Table1[[#This Row],[ScheduleWeekWritten]],Table3[Game],100+Table3[Increase],Table1[[#This Row],[ScheduleWeekWritten]])</f>
        <v>4</v>
      </c>
      <c r="F963" t="b">
        <v>0</v>
      </c>
      <c r="G963" t="s">
        <v>24</v>
      </c>
      <c r="H963">
        <v>16</v>
      </c>
      <c r="I963">
        <v>27</v>
      </c>
      <c r="J963" t="s">
        <v>20</v>
      </c>
      <c r="K963" t="s">
        <v>21</v>
      </c>
      <c r="L963" t="str">
        <f>_xlfn.XLOOKUP(Table1[[#This Row],[TeamFavoriteID]],Table2[team_id],Table2[team_name],_xlfn.XLOOKUP(Table1[[#This Row],[TeamFavoriteID]],Table2[team_id_pfr],Table2[team_name],"Even"))</f>
        <v>Las Vegas Raiders</v>
      </c>
      <c r="M963">
        <v>-9</v>
      </c>
      <c r="N963">
        <f>IF(Table1[[#This Row],[TeamFavorite]]=Table1[[#This Row],[TeamHome]],Table1[[#This Row],[ScoreAway]]-Table1[[#This Row],[ScoreHome]],Table1[[#This Row],[ScoreHome]]-Table1[[#This Row],[ScoreAway]])</f>
        <v>-11</v>
      </c>
      <c r="O963">
        <f>IF(Table1[[#This Row],[SpreadActual]]&lt;Table1[[#This Row],[SpreadFavorite]],1,0)</f>
        <v>1</v>
      </c>
      <c r="Q963" t="s">
        <v>71</v>
      </c>
      <c r="R963" t="b">
        <v>0</v>
      </c>
      <c r="S963">
        <v>58</v>
      </c>
      <c r="T963">
        <v>9</v>
      </c>
      <c r="U963">
        <v>39</v>
      </c>
    </row>
    <row r="964" spans="1:22" x14ac:dyDescent="0.2">
      <c r="A964" s="1">
        <v>26216</v>
      </c>
      <c r="B964">
        <v>1971</v>
      </c>
      <c r="C964">
        <f>_xlfn.MAXIFS(Table1[ScheduleWeekWritten],Table1[ScheduleSeason],Table1[[#This Row],[ScheduleSeason]])</f>
        <v>14</v>
      </c>
      <c r="D964">
        <v>4</v>
      </c>
      <c r="E964" cm="1">
        <f t="array" ref="E964">_xlfn.XLOOKUP(Table1[[#This Row],[ScheduleWeekWritten]],Table3[Game],100+Table3[Increase],Table1[[#This Row],[ScheduleWeekWritten]])</f>
        <v>4</v>
      </c>
      <c r="F964" t="b">
        <v>0</v>
      </c>
      <c r="G964" t="s">
        <v>45</v>
      </c>
      <c r="H964">
        <v>31</v>
      </c>
      <c r="I964">
        <v>28</v>
      </c>
      <c r="J964" t="s">
        <v>33</v>
      </c>
      <c r="K964" t="s">
        <v>79</v>
      </c>
      <c r="L964" t="str">
        <f>_xlfn.XLOOKUP(Table1[[#This Row],[TeamFavoriteID]],Table2[team_id],Table2[team_name],_xlfn.XLOOKUP(Table1[[#This Row],[TeamFavoriteID]],Table2[team_id_pfr],Table2[team_name],"Even"))</f>
        <v>Detroit Lions</v>
      </c>
      <c r="M964">
        <v>-9</v>
      </c>
      <c r="N964">
        <f>IF(Table1[[#This Row],[TeamFavorite]]=Table1[[#This Row],[TeamHome]],Table1[[#This Row],[ScoreAway]]-Table1[[#This Row],[ScoreHome]],Table1[[#This Row],[ScoreHome]]-Table1[[#This Row],[ScoreAway]])</f>
        <v>-3</v>
      </c>
      <c r="O964">
        <f>IF(Table1[[#This Row],[SpreadActual]]&lt;Table1[[#This Row],[SpreadFavorite]],1,0)</f>
        <v>0</v>
      </c>
      <c r="Q964" t="s">
        <v>48</v>
      </c>
      <c r="R964" t="b">
        <v>0</v>
      </c>
      <c r="S964">
        <v>50</v>
      </c>
      <c r="T964">
        <v>9</v>
      </c>
      <c r="U964">
        <v>71</v>
      </c>
    </row>
    <row r="965" spans="1:22" x14ac:dyDescent="0.2">
      <c r="A965" s="1">
        <v>26216</v>
      </c>
      <c r="B965">
        <v>1971</v>
      </c>
      <c r="C965">
        <f>_xlfn.MAXIFS(Table1[ScheduleWeekWritten],Table1[ScheduleSeason],Table1[[#This Row],[ScheduleSeason]])</f>
        <v>14</v>
      </c>
      <c r="D965">
        <v>4</v>
      </c>
      <c r="E965" cm="1">
        <f t="array" ref="E965">_xlfn.XLOOKUP(Table1[[#This Row],[ScheduleWeekWritten]],Table3[Game],100+Table3[Increase],Table1[[#This Row],[ScheduleWeekWritten]])</f>
        <v>4</v>
      </c>
      <c r="F965" t="b">
        <v>0</v>
      </c>
      <c r="G965" t="s">
        <v>42</v>
      </c>
      <c r="H965">
        <v>31</v>
      </c>
      <c r="I965">
        <v>10</v>
      </c>
      <c r="J965" t="s">
        <v>27</v>
      </c>
      <c r="K965" t="s">
        <v>75</v>
      </c>
      <c r="L965" t="str">
        <f>_xlfn.XLOOKUP(Table1[[#This Row],[TeamFavoriteID]],Table2[team_id],Table2[team_name],_xlfn.XLOOKUP(Table1[[#This Row],[TeamFavoriteID]],Table2[team_id_pfr],Table2[team_name],"Even"))</f>
        <v>Kansas City Chiefs</v>
      </c>
      <c r="M965">
        <v>-9</v>
      </c>
      <c r="N965">
        <f>IF(Table1[[#This Row],[TeamFavorite]]=Table1[[#This Row],[TeamHome]],Table1[[#This Row],[ScoreAway]]-Table1[[#This Row],[ScoreHome]],Table1[[#This Row],[ScoreHome]]-Table1[[#This Row],[ScoreAway]])</f>
        <v>-21</v>
      </c>
      <c r="O965">
        <f>IF(Table1[[#This Row],[SpreadActual]]&lt;Table1[[#This Row],[SpreadFavorite]],1,0)</f>
        <v>1</v>
      </c>
      <c r="Q965" t="s">
        <v>117</v>
      </c>
      <c r="R965" t="b">
        <v>0</v>
      </c>
      <c r="S965">
        <v>52</v>
      </c>
      <c r="T965">
        <v>10</v>
      </c>
      <c r="U965">
        <v>53</v>
      </c>
    </row>
    <row r="966" spans="1:22" x14ac:dyDescent="0.2">
      <c r="A966" s="1">
        <v>26216</v>
      </c>
      <c r="B966">
        <v>1971</v>
      </c>
      <c r="C966">
        <f>_xlfn.MAXIFS(Table1[ScheduleWeekWritten],Table1[ScheduleSeason],Table1[[#This Row],[ScheduleSeason]])</f>
        <v>14</v>
      </c>
      <c r="D966">
        <v>4</v>
      </c>
      <c r="E966" cm="1">
        <f t="array" ref="E966">_xlfn.XLOOKUP(Table1[[#This Row],[ScheduleWeekWritten]],Table3[Game],100+Table3[Increase],Table1[[#This Row],[ScheduleWeekWritten]])</f>
        <v>4</v>
      </c>
      <c r="F966" t="b">
        <v>0</v>
      </c>
      <c r="G966" t="s">
        <v>115</v>
      </c>
      <c r="H966">
        <v>20</v>
      </c>
      <c r="I966">
        <v>0</v>
      </c>
      <c r="J966" t="s">
        <v>31</v>
      </c>
      <c r="K966" t="s">
        <v>32</v>
      </c>
      <c r="L966" t="str">
        <f>_xlfn.XLOOKUP(Table1[[#This Row],[TeamFavoriteID]],Table2[team_id],Table2[team_name],_xlfn.XLOOKUP(Table1[[#This Row],[TeamFavoriteID]],Table2[team_id_pfr],Table2[team_name],"Even"))</f>
        <v>New York Jets</v>
      </c>
      <c r="M966">
        <v>-8</v>
      </c>
      <c r="N966">
        <f>IF(Table1[[#This Row],[TeamFavorite]]=Table1[[#This Row],[TeamHome]],Table1[[#This Row],[ScoreAway]]-Table1[[#This Row],[ScoreHome]],Table1[[#This Row],[ScoreHome]]-Table1[[#This Row],[ScoreAway]])</f>
        <v>20</v>
      </c>
      <c r="O966">
        <f>IF(Table1[[#This Row],[SpreadActual]]&lt;Table1[[#This Row],[SpreadFavorite]],1,0)</f>
        <v>0</v>
      </c>
      <c r="Q966" t="s">
        <v>116</v>
      </c>
      <c r="R966" t="b">
        <v>0</v>
      </c>
      <c r="S966">
        <v>60</v>
      </c>
      <c r="T966">
        <v>13</v>
      </c>
      <c r="U966">
        <v>88</v>
      </c>
    </row>
    <row r="967" spans="1:22" x14ac:dyDescent="0.2">
      <c r="A967" s="1">
        <v>26216</v>
      </c>
      <c r="B967">
        <v>1971</v>
      </c>
      <c r="C967">
        <f>_xlfn.MAXIFS(Table1[ScheduleWeekWritten],Table1[ScheduleSeason],Table1[[#This Row],[ScheduleSeason]])</f>
        <v>14</v>
      </c>
      <c r="D967">
        <v>4</v>
      </c>
      <c r="E967" cm="1">
        <f t="array" ref="E967">_xlfn.XLOOKUP(Table1[[#This Row],[ScheduleWeekWritten]],Table3[Game],100+Table3[Increase],Table1[[#This Row],[ScheduleWeekWritten]])</f>
        <v>4</v>
      </c>
      <c r="F967" t="b">
        <v>0</v>
      </c>
      <c r="G967" t="s">
        <v>58</v>
      </c>
      <c r="H967">
        <v>0</v>
      </c>
      <c r="I967">
        <v>13</v>
      </c>
      <c r="J967" t="s">
        <v>54</v>
      </c>
      <c r="K967" t="s">
        <v>55</v>
      </c>
      <c r="L967" t="str">
        <f>_xlfn.XLOOKUP(Table1[[#This Row],[TeamFavoriteID]],Table2[team_id],Table2[team_name],_xlfn.XLOOKUP(Table1[[#This Row],[TeamFavoriteID]],Table2[team_id_pfr],Table2[team_name],"Even"))</f>
        <v>Minnesota Vikings</v>
      </c>
      <c r="M967">
        <v>-17</v>
      </c>
      <c r="N967">
        <f>IF(Table1[[#This Row],[TeamFavorite]]=Table1[[#This Row],[TeamHome]],Table1[[#This Row],[ScoreAway]]-Table1[[#This Row],[ScoreHome]],Table1[[#This Row],[ScoreHome]]-Table1[[#This Row],[ScoreAway]])</f>
        <v>-13</v>
      </c>
      <c r="O967">
        <f>IF(Table1[[#This Row],[SpreadActual]]&lt;Table1[[#This Row],[SpreadFavorite]],1,0)</f>
        <v>0</v>
      </c>
      <c r="Q967" t="s">
        <v>112</v>
      </c>
      <c r="R967" t="b">
        <v>0</v>
      </c>
      <c r="S967">
        <v>63</v>
      </c>
      <c r="T967">
        <v>9</v>
      </c>
      <c r="U967">
        <v>86</v>
      </c>
    </row>
    <row r="968" spans="1:22" x14ac:dyDescent="0.2">
      <c r="A968" s="1">
        <v>26216</v>
      </c>
      <c r="B968">
        <v>1971</v>
      </c>
      <c r="C968">
        <f>_xlfn.MAXIFS(Table1[ScheduleWeekWritten],Table1[ScheduleSeason],Table1[[#This Row],[ScheduleSeason]])</f>
        <v>14</v>
      </c>
      <c r="D968">
        <v>4</v>
      </c>
      <c r="E968" cm="1">
        <f t="array" ref="E968">_xlfn.XLOOKUP(Table1[[#This Row],[ScheduleWeekWritten]],Table3[Game],100+Table3[Increase],Table1[[#This Row],[ScheduleWeekWritten]])</f>
        <v>4</v>
      </c>
      <c r="F968" t="b">
        <v>0</v>
      </c>
      <c r="G968" t="s">
        <v>53</v>
      </c>
      <c r="H968">
        <v>13</v>
      </c>
      <c r="I968">
        <v>20</v>
      </c>
      <c r="J968" t="s">
        <v>39</v>
      </c>
      <c r="K968" t="s">
        <v>87</v>
      </c>
      <c r="L968" t="str">
        <f>_xlfn.XLOOKUP(Table1[[#This Row],[TeamFavoriteID]],Table2[team_id],Table2[team_name],_xlfn.XLOOKUP(Table1[[#This Row],[TeamFavoriteID]],Table2[team_id_pfr],Table2[team_name],"Even"))</f>
        <v>San Francisco 49ers</v>
      </c>
      <c r="M968">
        <v>-7.5</v>
      </c>
      <c r="N968">
        <f>IF(Table1[[#This Row],[TeamFavorite]]=Table1[[#This Row],[TeamHome]],Table1[[#This Row],[ScoreAway]]-Table1[[#This Row],[ScoreHome]],Table1[[#This Row],[ScoreHome]]-Table1[[#This Row],[ScoreAway]])</f>
        <v>7</v>
      </c>
      <c r="O968">
        <f>IF(Table1[[#This Row],[SpreadActual]]&lt;Table1[[#This Row],[SpreadFavorite]],1,0)</f>
        <v>0</v>
      </c>
      <c r="Q968" t="s">
        <v>118</v>
      </c>
      <c r="R968" t="b">
        <v>0</v>
      </c>
      <c r="S968">
        <v>53</v>
      </c>
      <c r="T968">
        <v>16</v>
      </c>
      <c r="U968">
        <v>91</v>
      </c>
    </row>
    <row r="969" spans="1:22" x14ac:dyDescent="0.2">
      <c r="A969" s="1">
        <v>26216</v>
      </c>
      <c r="B969">
        <v>1971</v>
      </c>
      <c r="C969">
        <f>_xlfn.MAXIFS(Table1[ScheduleWeekWritten],Table1[ScheduleSeason],Table1[[#This Row],[ScheduleSeason]])</f>
        <v>14</v>
      </c>
      <c r="D969">
        <v>4</v>
      </c>
      <c r="E969" cm="1">
        <f t="array" ref="E969">_xlfn.XLOOKUP(Table1[[#This Row],[ScheduleWeekWritten]],Table3[Game],100+Table3[Increase],Table1[[#This Row],[ScheduleWeekWritten]])</f>
        <v>4</v>
      </c>
      <c r="F969" t="b">
        <v>0</v>
      </c>
      <c r="G969" t="s">
        <v>61</v>
      </c>
      <c r="H969">
        <v>22</v>
      </c>
      <c r="I969">
        <v>13</v>
      </c>
      <c r="J969" t="s">
        <v>23</v>
      </c>
      <c r="K969" t="s">
        <v>85</v>
      </c>
      <c r="L969" t="str">
        <f>_xlfn.XLOOKUP(Table1[[#This Row],[TeamFavoriteID]],Table2[team_id],Table2[team_name],_xlfn.XLOOKUP(Table1[[#This Row],[TeamFavoriteID]],Table2[team_id_pfr],Table2[team_name],"Even"))</f>
        <v>Washington Commanders</v>
      </c>
      <c r="M969">
        <v>-10.5</v>
      </c>
      <c r="N969">
        <f>IF(Table1[[#This Row],[TeamFavorite]]=Table1[[#This Row],[TeamHome]],Table1[[#This Row],[ScoreAway]]-Table1[[#This Row],[ScoreHome]],Table1[[#This Row],[ScoreHome]]-Table1[[#This Row],[ScoreAway]])</f>
        <v>9</v>
      </c>
      <c r="O969">
        <f>IF(Table1[[#This Row],[SpreadActual]]&lt;Table1[[#This Row],[SpreadFavorite]],1,0)</f>
        <v>0</v>
      </c>
      <c r="Q969" t="s">
        <v>64</v>
      </c>
      <c r="R969" t="b">
        <v>0</v>
      </c>
      <c r="S969">
        <v>57</v>
      </c>
      <c r="T969">
        <v>9</v>
      </c>
      <c r="U969">
        <v>96</v>
      </c>
    </row>
    <row r="970" spans="1:22" x14ac:dyDescent="0.2">
      <c r="A970" s="1">
        <v>26217</v>
      </c>
      <c r="B970">
        <v>1971</v>
      </c>
      <c r="C970">
        <f>_xlfn.MAXIFS(Table1[ScheduleWeekWritten],Table1[ScheduleSeason],Table1[[#This Row],[ScheduleSeason]])</f>
        <v>14</v>
      </c>
      <c r="D970">
        <v>4</v>
      </c>
      <c r="E970" cm="1">
        <f t="array" ref="E970">_xlfn.XLOOKUP(Table1[[#This Row],[ScheduleWeekWritten]],Table3[Game],100+Table3[Increase],Table1[[#This Row],[ScheduleWeekWritten]])</f>
        <v>4</v>
      </c>
      <c r="F970" t="b">
        <v>0</v>
      </c>
      <c r="G970" t="s">
        <v>67</v>
      </c>
      <c r="H970">
        <v>20</v>
      </c>
      <c r="I970">
        <v>13</v>
      </c>
      <c r="J970" t="s">
        <v>50</v>
      </c>
      <c r="K970" t="s">
        <v>68</v>
      </c>
      <c r="L970" t="str">
        <f>_xlfn.XLOOKUP(Table1[[#This Row],[TeamFavoriteID]],Table2[team_id],Table2[team_name],_xlfn.XLOOKUP(Table1[[#This Row],[TeamFavoriteID]],Table2[team_id_pfr],Table2[team_name],"Even"))</f>
        <v>Dallas Cowboys</v>
      </c>
      <c r="M970">
        <v>-13</v>
      </c>
      <c r="N970">
        <f>IF(Table1[[#This Row],[TeamFavorite]]=Table1[[#This Row],[TeamHome]],Table1[[#This Row],[ScoreAway]]-Table1[[#This Row],[ScoreHome]],Table1[[#This Row],[ScoreHome]]-Table1[[#This Row],[ScoreAway]])</f>
        <v>-7</v>
      </c>
      <c r="O970">
        <f>IF(Table1[[#This Row],[SpreadActual]]&lt;Table1[[#This Row],[SpreadFavorite]],1,0)</f>
        <v>0</v>
      </c>
      <c r="Q970" t="s">
        <v>69</v>
      </c>
      <c r="R970" t="b">
        <v>0</v>
      </c>
      <c r="S970">
        <v>64</v>
      </c>
      <c r="T970">
        <v>7</v>
      </c>
      <c r="U970">
        <v>59</v>
      </c>
    </row>
    <row r="971" spans="1:22" x14ac:dyDescent="0.2">
      <c r="A971" s="1">
        <v>26223</v>
      </c>
      <c r="B971">
        <v>1971</v>
      </c>
      <c r="C971">
        <f>_xlfn.MAXIFS(Table1[ScheduleWeekWritten],Table1[ScheduleSeason],Table1[[#This Row],[ScheduleSeason]])</f>
        <v>14</v>
      </c>
      <c r="D971">
        <v>5</v>
      </c>
      <c r="E971" cm="1">
        <f t="array" ref="E971">_xlfn.XLOOKUP(Table1[[#This Row],[ScheduleWeekWritten]],Table3[Game],100+Table3[Increase],Table1[[#This Row],[ScheduleWeekWritten]])</f>
        <v>5</v>
      </c>
      <c r="F971" t="b">
        <v>0</v>
      </c>
      <c r="G971" t="s">
        <v>38</v>
      </c>
      <c r="H971">
        <v>16</v>
      </c>
      <c r="I971">
        <v>24</v>
      </c>
      <c r="J971" t="s">
        <v>39</v>
      </c>
      <c r="K971" t="s">
        <v>40</v>
      </c>
      <c r="L971" t="str">
        <f>_xlfn.XLOOKUP(Table1[[#This Row],[TeamFavoriteID]],Table2[team_id],Table2[team_name],_xlfn.XLOOKUP(Table1[[#This Row],[TeamFavoriteID]],Table2[team_id_pfr],Table2[team_name],"Even"))</f>
        <v>Los Angeles Rams</v>
      </c>
      <c r="M971">
        <v>-3.5</v>
      </c>
      <c r="N971">
        <f>IF(Table1[[#This Row],[TeamFavorite]]=Table1[[#This Row],[TeamHome]],Table1[[#This Row],[ScoreAway]]-Table1[[#This Row],[ScoreHome]],Table1[[#This Row],[ScoreHome]]-Table1[[#This Row],[ScoreAway]])</f>
        <v>-8</v>
      </c>
      <c r="O971">
        <f>IF(Table1[[#This Row],[SpreadActual]]&lt;Table1[[#This Row],[SpreadFavorite]],1,0)</f>
        <v>1</v>
      </c>
      <c r="Q971" t="s">
        <v>41</v>
      </c>
      <c r="R971" t="b">
        <v>0</v>
      </c>
      <c r="S971">
        <v>68</v>
      </c>
      <c r="T971">
        <v>10</v>
      </c>
      <c r="U971">
        <v>82</v>
      </c>
    </row>
    <row r="972" spans="1:22" x14ac:dyDescent="0.2">
      <c r="A972" s="1">
        <v>26223</v>
      </c>
      <c r="B972">
        <v>1971</v>
      </c>
      <c r="C972">
        <f>_xlfn.MAXIFS(Table1[ScheduleWeekWritten],Table1[ScheduleSeason],Table1[[#This Row],[ScheduleSeason]])</f>
        <v>14</v>
      </c>
      <c r="D972">
        <v>5</v>
      </c>
      <c r="E972" cm="1">
        <f t="array" ref="E972">_xlfn.XLOOKUP(Table1[[#This Row],[ScheduleWeekWritten]],Table3[Game],100+Table3[Increase],Table1[[#This Row],[ScheduleWeekWritten]])</f>
        <v>5</v>
      </c>
      <c r="F972" t="b">
        <v>0</v>
      </c>
      <c r="G972" t="s">
        <v>101</v>
      </c>
      <c r="H972">
        <v>24</v>
      </c>
      <c r="I972">
        <v>27</v>
      </c>
      <c r="J972" t="s">
        <v>62</v>
      </c>
      <c r="K972" t="s">
        <v>63</v>
      </c>
      <c r="L972" t="str">
        <f>_xlfn.XLOOKUP(Table1[[#This Row],[TeamFavoriteID]],Table2[team_id],Table2[team_name],_xlfn.XLOOKUP(Table1[[#This Row],[TeamFavoriteID]],Table2[team_id_pfr],Table2[team_name],"Even"))</f>
        <v>Cleveland Browns</v>
      </c>
      <c r="M972">
        <v>-6</v>
      </c>
      <c r="N972">
        <f>IF(Table1[[#This Row],[TeamFavorite]]=Table1[[#This Row],[TeamHome]],Table1[[#This Row],[ScoreAway]]-Table1[[#This Row],[ScoreHome]],Table1[[#This Row],[ScoreHome]]-Table1[[#This Row],[ScoreAway]])</f>
        <v>-3</v>
      </c>
      <c r="O972">
        <f>IF(Table1[[#This Row],[SpreadActual]]&lt;Table1[[#This Row],[SpreadFavorite]],1,0)</f>
        <v>0</v>
      </c>
      <c r="Q972" t="s">
        <v>111</v>
      </c>
      <c r="R972" t="b">
        <v>0</v>
      </c>
      <c r="S972">
        <v>62</v>
      </c>
      <c r="T972">
        <v>5</v>
      </c>
      <c r="U972">
        <v>83</v>
      </c>
    </row>
    <row r="973" spans="1:22" x14ac:dyDescent="0.2">
      <c r="A973" s="1">
        <v>26223</v>
      </c>
      <c r="B973">
        <v>1971</v>
      </c>
      <c r="C973">
        <f>_xlfn.MAXIFS(Table1[ScheduleWeekWritten],Table1[ScheduleSeason],Table1[[#This Row],[ScheduleSeason]])</f>
        <v>14</v>
      </c>
      <c r="D973">
        <v>5</v>
      </c>
      <c r="E973" cm="1">
        <f t="array" ref="E973">_xlfn.XLOOKUP(Table1[[#This Row],[ScheduleWeekWritten]],Table3[Game],100+Table3[Increase],Table1[[#This Row],[ScheduleWeekWritten]])</f>
        <v>5</v>
      </c>
      <c r="F973" t="b">
        <v>0</v>
      </c>
      <c r="G973" t="s">
        <v>24</v>
      </c>
      <c r="H973">
        <v>20</v>
      </c>
      <c r="I973">
        <v>16</v>
      </c>
      <c r="J973" t="s">
        <v>27</v>
      </c>
      <c r="K973" t="s">
        <v>29</v>
      </c>
      <c r="L973" t="str">
        <f>_xlfn.XLOOKUP(Table1[[#This Row],[TeamFavoriteID]],Table2[team_id],Table2[team_name],_xlfn.XLOOKUP(Table1[[#This Row],[TeamFavoriteID]],Table2[team_id_pfr],Table2[team_name],"Even"))</f>
        <v>Los Angeles Chargers</v>
      </c>
      <c r="M973">
        <v>-3.5</v>
      </c>
      <c r="N973">
        <f>IF(Table1[[#This Row],[TeamFavorite]]=Table1[[#This Row],[TeamHome]],Table1[[#This Row],[ScoreAway]]-Table1[[#This Row],[ScoreHome]],Table1[[#This Row],[ScoreHome]]-Table1[[#This Row],[ScoreAway]])</f>
        <v>4</v>
      </c>
      <c r="O973">
        <f>IF(Table1[[#This Row],[SpreadActual]]&lt;Table1[[#This Row],[SpreadFavorite]],1,0)</f>
        <v>0</v>
      </c>
      <c r="Q973" t="s">
        <v>71</v>
      </c>
      <c r="R973" t="b">
        <v>0</v>
      </c>
      <c r="S973">
        <v>50</v>
      </c>
      <c r="T973">
        <v>9</v>
      </c>
      <c r="U973">
        <v>90</v>
      </c>
    </row>
    <row r="974" spans="1:22" x14ac:dyDescent="0.2">
      <c r="A974" s="1">
        <v>26223</v>
      </c>
      <c r="B974">
        <v>1971</v>
      </c>
      <c r="C974">
        <f>_xlfn.MAXIFS(Table1[ScheduleWeekWritten],Table1[ScheduleSeason],Table1[[#This Row],[ScheduleSeason]])</f>
        <v>14</v>
      </c>
      <c r="D974">
        <v>5</v>
      </c>
      <c r="E974" cm="1">
        <f t="array" ref="E974">_xlfn.XLOOKUP(Table1[[#This Row],[ScheduleWeekWritten]],Table3[Game],100+Table3[Increase],Table1[[#This Row],[ScheduleWeekWritten]])</f>
        <v>5</v>
      </c>
      <c r="F974" t="b">
        <v>0</v>
      </c>
      <c r="G974" t="s">
        <v>33</v>
      </c>
      <c r="H974">
        <v>13</v>
      </c>
      <c r="I974">
        <v>24</v>
      </c>
      <c r="J974" t="s">
        <v>54</v>
      </c>
      <c r="K974" t="s">
        <v>55</v>
      </c>
      <c r="L974" t="str">
        <f>_xlfn.XLOOKUP(Table1[[#This Row],[TeamFavoriteID]],Table2[team_id],Table2[team_name],_xlfn.XLOOKUP(Table1[[#This Row],[TeamFavoriteID]],Table2[team_id_pfr],Table2[team_name],"Even"))</f>
        <v>Minnesota Vikings</v>
      </c>
      <c r="M974">
        <v>-8</v>
      </c>
      <c r="N974">
        <f>IF(Table1[[#This Row],[TeamFavorite]]=Table1[[#This Row],[TeamHome]],Table1[[#This Row],[ScoreAway]]-Table1[[#This Row],[ScoreHome]],Table1[[#This Row],[ScoreHome]]-Table1[[#This Row],[ScoreAway]])</f>
        <v>-11</v>
      </c>
      <c r="O974">
        <f>IF(Table1[[#This Row],[SpreadActual]]&lt;Table1[[#This Row],[SpreadFavorite]],1,0)</f>
        <v>1</v>
      </c>
      <c r="Q974" t="s">
        <v>82</v>
      </c>
      <c r="R974" t="b">
        <v>0</v>
      </c>
      <c r="S974">
        <v>55</v>
      </c>
      <c r="T974">
        <v>10</v>
      </c>
      <c r="U974">
        <v>85</v>
      </c>
    </row>
    <row r="975" spans="1:22" x14ac:dyDescent="0.2">
      <c r="A975" s="1">
        <v>26223</v>
      </c>
      <c r="B975">
        <v>1971</v>
      </c>
      <c r="C975">
        <f>_xlfn.MAXIFS(Table1[ScheduleWeekWritten],Table1[ScheduleSeason],Table1[[#This Row],[ScheduleSeason]])</f>
        <v>14</v>
      </c>
      <c r="D975">
        <v>5</v>
      </c>
      <c r="E975" cm="1">
        <f t="array" ref="E975">_xlfn.XLOOKUP(Table1[[#This Row],[ScheduleWeekWritten]],Table3[Game],100+Table3[Increase],Table1[[#This Row],[ScheduleWeekWritten]])</f>
        <v>5</v>
      </c>
      <c r="F975" t="b">
        <v>0</v>
      </c>
      <c r="G975" t="s">
        <v>23</v>
      </c>
      <c r="H975">
        <v>7</v>
      </c>
      <c r="I975">
        <v>31</v>
      </c>
      <c r="J975" t="s">
        <v>45</v>
      </c>
      <c r="K975" t="s">
        <v>79</v>
      </c>
      <c r="L975" t="str">
        <f>_xlfn.XLOOKUP(Table1[[#This Row],[TeamFavoriteID]],Table2[team_id],Table2[team_name],_xlfn.XLOOKUP(Table1[[#This Row],[TeamFavoriteID]],Table2[team_id_pfr],Table2[team_name],"Even"))</f>
        <v>Detroit Lions</v>
      </c>
      <c r="M975">
        <v>-9</v>
      </c>
      <c r="N975">
        <f>IF(Table1[[#This Row],[TeamFavorite]]=Table1[[#This Row],[TeamHome]],Table1[[#This Row],[ScoreAway]]-Table1[[#This Row],[ScoreHome]],Table1[[#This Row],[ScoreHome]]-Table1[[#This Row],[ScoreAway]])</f>
        <v>-24</v>
      </c>
      <c r="O975">
        <f>IF(Table1[[#This Row],[SpreadActual]]&lt;Table1[[#This Row],[SpreadFavorite]],1,0)</f>
        <v>1</v>
      </c>
      <c r="Q975" t="s">
        <v>102</v>
      </c>
      <c r="R975" t="b">
        <v>0</v>
      </c>
      <c r="S975">
        <v>72</v>
      </c>
      <c r="T975">
        <v>0</v>
      </c>
      <c r="V975" t="s">
        <v>103</v>
      </c>
    </row>
    <row r="976" spans="1:22" x14ac:dyDescent="0.2">
      <c r="A976" s="1">
        <v>26223</v>
      </c>
      <c r="B976">
        <v>1971</v>
      </c>
      <c r="C976">
        <f>_xlfn.MAXIFS(Table1[ScheduleWeekWritten],Table1[ScheduleSeason],Table1[[#This Row],[ScheduleSeason]])</f>
        <v>14</v>
      </c>
      <c r="D976">
        <v>5</v>
      </c>
      <c r="E976" cm="1">
        <f t="array" ref="E976">_xlfn.XLOOKUP(Table1[[#This Row],[ScheduleWeekWritten]],Table3[Game],100+Table3[Increase],Table1[[#This Row],[ScheduleWeekWritten]])</f>
        <v>5</v>
      </c>
      <c r="F976" t="b">
        <v>0</v>
      </c>
      <c r="G976" t="s">
        <v>19</v>
      </c>
      <c r="H976">
        <v>41</v>
      </c>
      <c r="I976">
        <v>3</v>
      </c>
      <c r="J976" t="s">
        <v>115</v>
      </c>
      <c r="K976" t="s">
        <v>91</v>
      </c>
      <c r="L976" t="str">
        <f>_xlfn.XLOOKUP(Table1[[#This Row],[TeamFavoriteID]],Table2[team_id],Table2[team_name],_xlfn.XLOOKUP(Table1[[#This Row],[TeamFavoriteID]],Table2[team_id_pfr],Table2[team_name],"Even"))</f>
        <v>Miami Dolphins</v>
      </c>
      <c r="M976">
        <v>-14</v>
      </c>
      <c r="N976">
        <f>IF(Table1[[#This Row],[TeamFavorite]]=Table1[[#This Row],[TeamHome]],Table1[[#This Row],[ScoreAway]]-Table1[[#This Row],[ScoreHome]],Table1[[#This Row],[ScoreHome]]-Table1[[#This Row],[ScoreAway]])</f>
        <v>-38</v>
      </c>
      <c r="O976">
        <f>IF(Table1[[#This Row],[SpreadActual]]&lt;Table1[[#This Row],[SpreadFavorite]],1,0)</f>
        <v>1</v>
      </c>
      <c r="Q976" t="s">
        <v>22</v>
      </c>
      <c r="R976" t="b">
        <v>0</v>
      </c>
      <c r="S976">
        <v>81</v>
      </c>
      <c r="T976">
        <v>12</v>
      </c>
      <c r="U976">
        <v>78</v>
      </c>
    </row>
    <row r="977" spans="1:21" x14ac:dyDescent="0.2">
      <c r="A977" s="1">
        <v>26223</v>
      </c>
      <c r="B977">
        <v>1971</v>
      </c>
      <c r="C977">
        <f>_xlfn.MAXIFS(Table1[ScheduleWeekWritten],Table1[ScheduleSeason],Table1[[#This Row],[ScheduleSeason]])</f>
        <v>14</v>
      </c>
      <c r="D977">
        <v>5</v>
      </c>
      <c r="E977" cm="1">
        <f t="array" ref="E977">_xlfn.XLOOKUP(Table1[[#This Row],[ScheduleWeekWritten]],Table3[Game],100+Table3[Increase],Table1[[#This Row],[ScheduleWeekWritten]])</f>
        <v>5</v>
      </c>
      <c r="F977" t="b">
        <v>0</v>
      </c>
      <c r="G977" t="s">
        <v>95</v>
      </c>
      <c r="H977">
        <v>24</v>
      </c>
      <c r="I977">
        <v>14</v>
      </c>
      <c r="J977" t="s">
        <v>67</v>
      </c>
      <c r="K977" t="s">
        <v>68</v>
      </c>
      <c r="L977" t="str">
        <f>_xlfn.XLOOKUP(Table1[[#This Row],[TeamFavoriteID]],Table2[team_id],Table2[team_name],_xlfn.XLOOKUP(Table1[[#This Row],[TeamFavoriteID]],Table2[team_id_pfr],Table2[team_name],"Even"))</f>
        <v>Dallas Cowboys</v>
      </c>
      <c r="M977">
        <v>-17</v>
      </c>
      <c r="N977">
        <f>IF(Table1[[#This Row],[TeamFavorite]]=Table1[[#This Row],[TeamHome]],Table1[[#This Row],[ScoreAway]]-Table1[[#This Row],[ScoreHome]],Table1[[#This Row],[ScoreHome]]-Table1[[#This Row],[ScoreAway]])</f>
        <v>10</v>
      </c>
      <c r="O977">
        <f>IF(Table1[[#This Row],[SpreadActual]]&lt;Table1[[#This Row],[SpreadFavorite]],1,0)</f>
        <v>0</v>
      </c>
      <c r="Q977" t="s">
        <v>96</v>
      </c>
      <c r="R977" t="b">
        <v>0</v>
      </c>
      <c r="S977">
        <v>75</v>
      </c>
      <c r="T977">
        <v>5</v>
      </c>
      <c r="U977">
        <v>82</v>
      </c>
    </row>
    <row r="978" spans="1:21" x14ac:dyDescent="0.2">
      <c r="A978" s="1">
        <v>26223</v>
      </c>
      <c r="B978">
        <v>1971</v>
      </c>
      <c r="C978">
        <f>_xlfn.MAXIFS(Table1[ScheduleWeekWritten],Table1[ScheduleSeason],Table1[[#This Row],[ScheduleSeason]])</f>
        <v>14</v>
      </c>
      <c r="D978">
        <v>5</v>
      </c>
      <c r="E978" cm="1">
        <f t="array" ref="E978">_xlfn.XLOOKUP(Table1[[#This Row],[ScheduleWeekWritten]],Table3[Game],100+Table3[Increase],Table1[[#This Row],[ScheduleWeekWritten]])</f>
        <v>5</v>
      </c>
      <c r="F978" t="b">
        <v>0</v>
      </c>
      <c r="G978" t="s">
        <v>50</v>
      </c>
      <c r="H978">
        <v>7</v>
      </c>
      <c r="I978">
        <v>31</v>
      </c>
      <c r="J978" t="s">
        <v>34</v>
      </c>
      <c r="K978" t="s">
        <v>72</v>
      </c>
      <c r="L978" t="str">
        <f>_xlfn.XLOOKUP(Table1[[#This Row],[TeamFavoriteID]],Table2[team_id],Table2[team_name],_xlfn.XLOOKUP(Table1[[#This Row],[TeamFavoriteID]],Table2[team_id_pfr],Table2[team_name],"Even"))</f>
        <v>Baltimore Colts</v>
      </c>
      <c r="M978">
        <v>-8</v>
      </c>
      <c r="N978">
        <f>IF(Table1[[#This Row],[TeamFavorite]]=Table1[[#This Row],[TeamHome]],Table1[[#This Row],[ScoreAway]]-Table1[[#This Row],[ScoreHome]],Table1[[#This Row],[ScoreHome]]-Table1[[#This Row],[ScoreAway]])</f>
        <v>-24</v>
      </c>
      <c r="O978">
        <f>IF(Table1[[#This Row],[SpreadActual]]&lt;Table1[[#This Row],[SpreadFavorite]],1,0)</f>
        <v>1</v>
      </c>
      <c r="Q978" t="s">
        <v>84</v>
      </c>
      <c r="R978" t="b">
        <v>0</v>
      </c>
      <c r="S978">
        <v>63</v>
      </c>
      <c r="T978">
        <v>13</v>
      </c>
      <c r="U978">
        <v>74</v>
      </c>
    </row>
    <row r="979" spans="1:21" x14ac:dyDescent="0.2">
      <c r="A979" s="1">
        <v>26223</v>
      </c>
      <c r="B979">
        <v>1971</v>
      </c>
      <c r="C979">
        <f>_xlfn.MAXIFS(Table1[ScheduleWeekWritten],Table1[ScheduleSeason],Table1[[#This Row],[ScheduleSeason]])</f>
        <v>14</v>
      </c>
      <c r="D979">
        <v>5</v>
      </c>
      <c r="E979" cm="1">
        <f t="array" ref="E979">_xlfn.XLOOKUP(Table1[[#This Row],[ScheduleWeekWritten]],Table3[Game],100+Table3[Increase],Table1[[#This Row],[ScheduleWeekWritten]])</f>
        <v>5</v>
      </c>
      <c r="F979" t="b">
        <v>0</v>
      </c>
      <c r="G979" t="s">
        <v>31</v>
      </c>
      <c r="H979">
        <v>28</v>
      </c>
      <c r="I979">
        <v>17</v>
      </c>
      <c r="J979" t="s">
        <v>28</v>
      </c>
      <c r="K979" t="s">
        <v>32</v>
      </c>
      <c r="L979" t="str">
        <f>_xlfn.XLOOKUP(Table1[[#This Row],[TeamFavoriteID]],Table2[team_id],Table2[team_name],_xlfn.XLOOKUP(Table1[[#This Row],[TeamFavoriteID]],Table2[team_id_pfr],Table2[team_name],"Even"))</f>
        <v>New York Jets</v>
      </c>
      <c r="M979">
        <v>-4</v>
      </c>
      <c r="N979">
        <f>IF(Table1[[#This Row],[TeamFavorite]]=Table1[[#This Row],[TeamHome]],Table1[[#This Row],[ScoreAway]]-Table1[[#This Row],[ScoreHome]],Table1[[#This Row],[ScoreHome]]-Table1[[#This Row],[ScoreAway]])</f>
        <v>-11</v>
      </c>
      <c r="O979">
        <f>IF(Table1[[#This Row],[SpreadActual]]&lt;Table1[[#This Row],[SpreadFavorite]],1,0)</f>
        <v>1</v>
      </c>
      <c r="Q979" t="s">
        <v>74</v>
      </c>
      <c r="R979" t="b">
        <v>0</v>
      </c>
      <c r="S979">
        <v>63</v>
      </c>
      <c r="T979">
        <v>13</v>
      </c>
      <c r="U979">
        <v>74</v>
      </c>
    </row>
    <row r="980" spans="1:21" x14ac:dyDescent="0.2">
      <c r="A980" s="1">
        <v>26223</v>
      </c>
      <c r="B980">
        <v>1971</v>
      </c>
      <c r="C980">
        <f>_xlfn.MAXIFS(Table1[ScheduleWeekWritten],Table1[ScheduleSeason],Table1[[#This Row],[ScheduleSeason]])</f>
        <v>14</v>
      </c>
      <c r="D980">
        <v>5</v>
      </c>
      <c r="E980" cm="1">
        <f t="array" ref="E980">_xlfn.XLOOKUP(Table1[[#This Row],[ScheduleWeekWritten]],Table3[Game],100+Table3[Increase],Table1[[#This Row],[ScheduleWeekWritten]])</f>
        <v>5</v>
      </c>
      <c r="F980" t="b">
        <v>0</v>
      </c>
      <c r="G980" t="s">
        <v>20</v>
      </c>
      <c r="H980">
        <v>34</v>
      </c>
      <c r="I980">
        <v>10</v>
      </c>
      <c r="J980" t="s">
        <v>58</v>
      </c>
      <c r="K980" t="s">
        <v>21</v>
      </c>
      <c r="L980" t="str">
        <f>_xlfn.XLOOKUP(Table1[[#This Row],[TeamFavoriteID]],Table2[team_id],Table2[team_name],_xlfn.XLOOKUP(Table1[[#This Row],[TeamFavoriteID]],Table2[team_id_pfr],Table2[team_name],"Even"))</f>
        <v>Las Vegas Raiders</v>
      </c>
      <c r="M980">
        <v>-18</v>
      </c>
      <c r="N980">
        <f>IF(Table1[[#This Row],[TeamFavorite]]=Table1[[#This Row],[TeamHome]],Table1[[#This Row],[ScoreAway]]-Table1[[#This Row],[ScoreHome]],Table1[[#This Row],[ScoreHome]]-Table1[[#This Row],[ScoreAway]])</f>
        <v>24</v>
      </c>
      <c r="O980">
        <f>IF(Table1[[#This Row],[SpreadActual]]&lt;Table1[[#This Row],[SpreadFavorite]],1,0)</f>
        <v>0</v>
      </c>
      <c r="Q980" t="s">
        <v>76</v>
      </c>
      <c r="R980" t="b">
        <v>0</v>
      </c>
      <c r="S980">
        <v>54</v>
      </c>
      <c r="T980">
        <v>8</v>
      </c>
      <c r="U980">
        <v>57</v>
      </c>
    </row>
    <row r="981" spans="1:21" x14ac:dyDescent="0.2">
      <c r="A981" s="1">
        <v>26223</v>
      </c>
      <c r="B981">
        <v>1971</v>
      </c>
      <c r="C981">
        <f>_xlfn.MAXIFS(Table1[ScheduleWeekWritten],Table1[ScheduleSeason],Table1[[#This Row],[ScheduleSeason]])</f>
        <v>14</v>
      </c>
      <c r="D981">
        <v>5</v>
      </c>
      <c r="E981" cm="1">
        <f t="array" ref="E981">_xlfn.XLOOKUP(Table1[[#This Row],[ScheduleWeekWritten]],Table3[Game],100+Table3[Increase],Table1[[#This Row],[ScheduleWeekWritten]])</f>
        <v>5</v>
      </c>
      <c r="F981" t="b">
        <v>0</v>
      </c>
      <c r="G981" t="s">
        <v>53</v>
      </c>
      <c r="H981">
        <v>13</v>
      </c>
      <c r="I981">
        <v>0</v>
      </c>
      <c r="J981" t="s">
        <v>46</v>
      </c>
      <c r="K981" t="s">
        <v>87</v>
      </c>
      <c r="L981" t="str">
        <f>_xlfn.XLOOKUP(Table1[[#This Row],[TeamFavoriteID]],Table2[team_id],Table2[team_name],_xlfn.XLOOKUP(Table1[[#This Row],[TeamFavoriteID]],Table2[team_id_pfr],Table2[team_name],"Even"))</f>
        <v>San Francisco 49ers</v>
      </c>
      <c r="M981">
        <v>-8</v>
      </c>
      <c r="N981">
        <f>IF(Table1[[#This Row],[TeamFavorite]]=Table1[[#This Row],[TeamHome]],Table1[[#This Row],[ScoreAway]]-Table1[[#This Row],[ScoreHome]],Table1[[#This Row],[ScoreHome]]-Table1[[#This Row],[ScoreAway]])</f>
        <v>-13</v>
      </c>
      <c r="O981">
        <f>IF(Table1[[#This Row],[SpreadActual]]&lt;Table1[[#This Row],[SpreadFavorite]],1,0)</f>
        <v>1</v>
      </c>
      <c r="Q981" t="s">
        <v>118</v>
      </c>
      <c r="R981" t="b">
        <v>0</v>
      </c>
      <c r="S981">
        <v>53</v>
      </c>
      <c r="T981">
        <v>8</v>
      </c>
      <c r="U981">
        <v>56</v>
      </c>
    </row>
    <row r="982" spans="1:21" x14ac:dyDescent="0.2">
      <c r="A982" s="1">
        <v>26223</v>
      </c>
      <c r="B982">
        <v>1971</v>
      </c>
      <c r="C982">
        <f>_xlfn.MAXIFS(Table1[ScheduleWeekWritten],Table1[ScheduleSeason],Table1[[#This Row],[ScheduleSeason]])</f>
        <v>14</v>
      </c>
      <c r="D982">
        <v>5</v>
      </c>
      <c r="E982" cm="1">
        <f t="array" ref="E982">_xlfn.XLOOKUP(Table1[[#This Row],[ScheduleWeekWritten]],Table3[Game],100+Table3[Increase],Table1[[#This Row],[ScheduleWeekWritten]])</f>
        <v>5</v>
      </c>
      <c r="F982" t="b">
        <v>0</v>
      </c>
      <c r="G982" t="s">
        <v>61</v>
      </c>
      <c r="H982">
        <v>20</v>
      </c>
      <c r="I982">
        <v>0</v>
      </c>
      <c r="J982" t="s">
        <v>57</v>
      </c>
      <c r="K982" t="s">
        <v>85</v>
      </c>
      <c r="L982" t="str">
        <f>_xlfn.XLOOKUP(Table1[[#This Row],[TeamFavoriteID]],Table2[team_id],Table2[team_name],_xlfn.XLOOKUP(Table1[[#This Row],[TeamFavoriteID]],Table2[team_id_pfr],Table2[team_name],"Even"))</f>
        <v>Washington Commanders</v>
      </c>
      <c r="M982">
        <v>-4</v>
      </c>
      <c r="N982">
        <f>IF(Table1[[#This Row],[TeamFavorite]]=Table1[[#This Row],[TeamHome]],Table1[[#This Row],[ScoreAway]]-Table1[[#This Row],[ScoreHome]],Table1[[#This Row],[ScoreHome]]-Table1[[#This Row],[ScoreAway]])</f>
        <v>20</v>
      </c>
      <c r="O982">
        <f>IF(Table1[[#This Row],[SpreadActual]]&lt;Table1[[#This Row],[SpreadFavorite]],1,0)</f>
        <v>0</v>
      </c>
      <c r="Q982" t="s">
        <v>64</v>
      </c>
      <c r="R982" t="b">
        <v>0</v>
      </c>
      <c r="S982">
        <v>62</v>
      </c>
      <c r="T982">
        <v>8</v>
      </c>
      <c r="U982">
        <v>90</v>
      </c>
    </row>
    <row r="983" spans="1:21" x14ac:dyDescent="0.2">
      <c r="A983" s="1">
        <v>26224</v>
      </c>
      <c r="B983">
        <v>1971</v>
      </c>
      <c r="C983">
        <f>_xlfn.MAXIFS(Table1[ScheduleWeekWritten],Table1[ScheduleSeason],Table1[[#This Row],[ScheduleSeason]])</f>
        <v>14</v>
      </c>
      <c r="D983">
        <v>5</v>
      </c>
      <c r="E983" cm="1">
        <f t="array" ref="E983">_xlfn.XLOOKUP(Table1[[#This Row],[ScheduleWeekWritten]],Table3[Game],100+Table3[Increase],Table1[[#This Row],[ScheduleWeekWritten]])</f>
        <v>5</v>
      </c>
      <c r="F983" t="b">
        <v>0</v>
      </c>
      <c r="G983" t="s">
        <v>42</v>
      </c>
      <c r="H983">
        <v>38</v>
      </c>
      <c r="I983">
        <v>16</v>
      </c>
      <c r="J983" t="s">
        <v>49</v>
      </c>
      <c r="K983" t="s">
        <v>75</v>
      </c>
      <c r="L983" t="str">
        <f>_xlfn.XLOOKUP(Table1[[#This Row],[TeamFavoriteID]],Table2[team_id],Table2[team_name],_xlfn.XLOOKUP(Table1[[#This Row],[TeamFavoriteID]],Table2[team_id_pfr],Table2[team_name],"Even"))</f>
        <v>Kansas City Chiefs</v>
      </c>
      <c r="M983">
        <v>-9</v>
      </c>
      <c r="N983">
        <f>IF(Table1[[#This Row],[TeamFavorite]]=Table1[[#This Row],[TeamHome]],Table1[[#This Row],[ScoreAway]]-Table1[[#This Row],[ScoreHome]],Table1[[#This Row],[ScoreHome]]-Table1[[#This Row],[ScoreAway]])</f>
        <v>-22</v>
      </c>
      <c r="O983">
        <f>IF(Table1[[#This Row],[SpreadActual]]&lt;Table1[[#This Row],[SpreadFavorite]],1,0)</f>
        <v>1</v>
      </c>
      <c r="Q983" t="s">
        <v>117</v>
      </c>
      <c r="R983" t="b">
        <v>0</v>
      </c>
      <c r="S983">
        <v>73</v>
      </c>
      <c r="T983">
        <v>14</v>
      </c>
      <c r="U983">
        <v>75</v>
      </c>
    </row>
    <row r="984" spans="1:21" x14ac:dyDescent="0.2">
      <c r="A984" s="1">
        <v>26229</v>
      </c>
      <c r="B984">
        <v>1971</v>
      </c>
      <c r="C984">
        <f>_xlfn.MAXIFS(Table1[ScheduleWeekWritten],Table1[ScheduleSeason],Table1[[#This Row],[ScheduleSeason]])</f>
        <v>14</v>
      </c>
      <c r="D984">
        <v>6</v>
      </c>
      <c r="E984" cm="1">
        <f t="array" ref="E984">_xlfn.XLOOKUP(Table1[[#This Row],[ScheduleWeekWritten]],Table3[Game],100+Table3[Increase],Table1[[#This Row],[ScheduleWeekWritten]])</f>
        <v>6</v>
      </c>
      <c r="F984" t="b">
        <v>0</v>
      </c>
      <c r="G984" t="s">
        <v>27</v>
      </c>
      <c r="H984">
        <v>20</v>
      </c>
      <c r="I984">
        <v>3</v>
      </c>
      <c r="J984" t="s">
        <v>28</v>
      </c>
      <c r="K984" t="s">
        <v>29</v>
      </c>
      <c r="L984" t="str">
        <f>_xlfn.XLOOKUP(Table1[[#This Row],[TeamFavoriteID]],Table2[team_id],Table2[team_name],_xlfn.XLOOKUP(Table1[[#This Row],[TeamFavoriteID]],Table2[team_id_pfr],Table2[team_name],"Even"))</f>
        <v>Los Angeles Chargers</v>
      </c>
      <c r="M984">
        <v>-12</v>
      </c>
      <c r="N984">
        <f>IF(Table1[[#This Row],[TeamFavorite]]=Table1[[#This Row],[TeamHome]],Table1[[#This Row],[ScoreAway]]-Table1[[#This Row],[ScoreHome]],Table1[[#This Row],[ScoreHome]]-Table1[[#This Row],[ScoreAway]])</f>
        <v>17</v>
      </c>
      <c r="O984">
        <f>IF(Table1[[#This Row],[SpreadActual]]&lt;Table1[[#This Row],[SpreadFavorite]],1,0)</f>
        <v>0</v>
      </c>
      <c r="Q984" t="s">
        <v>94</v>
      </c>
      <c r="R984" t="b">
        <v>0</v>
      </c>
      <c r="S984">
        <v>64</v>
      </c>
      <c r="T984">
        <v>7</v>
      </c>
      <c r="U984">
        <v>78</v>
      </c>
    </row>
    <row r="985" spans="1:21" x14ac:dyDescent="0.2">
      <c r="A985" s="1">
        <v>26230</v>
      </c>
      <c r="B985">
        <v>1971</v>
      </c>
      <c r="C985">
        <f>_xlfn.MAXIFS(Table1[ScheduleWeekWritten],Table1[ScheduleSeason],Table1[[#This Row],[ScheduleSeason]])</f>
        <v>14</v>
      </c>
      <c r="D985">
        <v>6</v>
      </c>
      <c r="E985" cm="1">
        <f t="array" ref="E985">_xlfn.XLOOKUP(Table1[[#This Row],[ScheduleWeekWritten]],Table3[Game],100+Table3[Increase],Table1[[#This Row],[ScheduleWeekWritten]])</f>
        <v>6</v>
      </c>
      <c r="F985" t="b">
        <v>0</v>
      </c>
      <c r="G985" t="s">
        <v>38</v>
      </c>
      <c r="H985">
        <v>28</v>
      </c>
      <c r="I985">
        <v>6</v>
      </c>
      <c r="J985" t="s">
        <v>95</v>
      </c>
      <c r="K985" t="s">
        <v>109</v>
      </c>
      <c r="L985" t="str">
        <f>_xlfn.XLOOKUP(Table1[[#This Row],[TeamFavoriteID]],Table2[team_id],Table2[team_name],_xlfn.XLOOKUP(Table1[[#This Row],[TeamFavoriteID]],Table2[team_id_pfr],Table2[team_name],"Even"))</f>
        <v>Atlanta Falcons</v>
      </c>
      <c r="M985">
        <v>-7</v>
      </c>
      <c r="N985">
        <f>IF(Table1[[#This Row],[TeamFavorite]]=Table1[[#This Row],[TeamHome]],Table1[[#This Row],[ScoreAway]]-Table1[[#This Row],[ScoreHome]],Table1[[#This Row],[ScoreHome]]-Table1[[#This Row],[ScoreAway]])</f>
        <v>-22</v>
      </c>
      <c r="O985">
        <f>IF(Table1[[#This Row],[SpreadActual]]&lt;Table1[[#This Row],[SpreadFavorite]],1,0)</f>
        <v>1</v>
      </c>
      <c r="Q985" t="s">
        <v>41</v>
      </c>
      <c r="R985" t="b">
        <v>0</v>
      </c>
      <c r="S985">
        <v>66</v>
      </c>
      <c r="T985">
        <v>7</v>
      </c>
      <c r="U985">
        <v>83</v>
      </c>
    </row>
    <row r="986" spans="1:21" x14ac:dyDescent="0.2">
      <c r="A986" s="1">
        <v>26230</v>
      </c>
      <c r="B986">
        <v>1971</v>
      </c>
      <c r="C986">
        <f>_xlfn.MAXIFS(Table1[ScheduleWeekWritten],Table1[ScheduleSeason],Table1[[#This Row],[ScheduleSeason]])</f>
        <v>14</v>
      </c>
      <c r="D986">
        <v>6</v>
      </c>
      <c r="E986" cm="1">
        <f t="array" ref="E986">_xlfn.XLOOKUP(Table1[[#This Row],[ScheduleWeekWritten]],Table3[Game],100+Table3[Increase],Table1[[#This Row],[ScheduleWeekWritten]])</f>
        <v>6</v>
      </c>
      <c r="F986" t="b">
        <v>0</v>
      </c>
      <c r="G986" t="s">
        <v>62</v>
      </c>
      <c r="H986">
        <v>0</v>
      </c>
      <c r="I986">
        <v>27</v>
      </c>
      <c r="J986" t="s">
        <v>24</v>
      </c>
      <c r="K986" t="s">
        <v>63</v>
      </c>
      <c r="L986" t="str">
        <f>_xlfn.XLOOKUP(Table1[[#This Row],[TeamFavoriteID]],Table2[team_id],Table2[team_name],_xlfn.XLOOKUP(Table1[[#This Row],[TeamFavoriteID]],Table2[team_id_pfr],Table2[team_name],"Even"))</f>
        <v>Cleveland Browns</v>
      </c>
      <c r="M986">
        <v>-11</v>
      </c>
      <c r="N986">
        <f>IF(Table1[[#This Row],[TeamFavorite]]=Table1[[#This Row],[TeamHome]],Table1[[#This Row],[ScoreAway]]-Table1[[#This Row],[ScoreHome]],Table1[[#This Row],[ScoreHome]]-Table1[[#This Row],[ScoreAway]])</f>
        <v>27</v>
      </c>
      <c r="O986">
        <f>IF(Table1[[#This Row],[SpreadActual]]&lt;Table1[[#This Row],[SpreadFavorite]],1,0)</f>
        <v>0</v>
      </c>
      <c r="Q986" t="s">
        <v>66</v>
      </c>
      <c r="R986" t="b">
        <v>0</v>
      </c>
      <c r="S986">
        <v>60</v>
      </c>
      <c r="T986">
        <v>9</v>
      </c>
      <c r="U986">
        <v>85</v>
      </c>
    </row>
    <row r="987" spans="1:21" x14ac:dyDescent="0.2">
      <c r="A987" s="1">
        <v>26230</v>
      </c>
      <c r="B987">
        <v>1971</v>
      </c>
      <c r="C987">
        <f>_xlfn.MAXIFS(Table1[ScheduleWeekWritten],Table1[ScheduleSeason],Table1[[#This Row],[ScheduleSeason]])</f>
        <v>14</v>
      </c>
      <c r="D987">
        <v>6</v>
      </c>
      <c r="E987" cm="1">
        <f t="array" ref="E987">_xlfn.XLOOKUP(Table1[[#This Row],[ScheduleWeekWritten]],Table3[Game],100+Table3[Increase],Table1[[#This Row],[ScheduleWeekWritten]])</f>
        <v>6</v>
      </c>
      <c r="F987" t="b">
        <v>0</v>
      </c>
      <c r="G987" t="s">
        <v>67</v>
      </c>
      <c r="H987">
        <v>44</v>
      </c>
      <c r="I987">
        <v>21</v>
      </c>
      <c r="J987" t="s">
        <v>115</v>
      </c>
      <c r="K987" t="s">
        <v>68</v>
      </c>
      <c r="L987" t="str">
        <f>_xlfn.XLOOKUP(Table1[[#This Row],[TeamFavoriteID]],Table2[team_id],Table2[team_name],_xlfn.XLOOKUP(Table1[[#This Row],[TeamFavoriteID]],Table2[team_id_pfr],Table2[team_name],"Even"))</f>
        <v>Dallas Cowboys</v>
      </c>
      <c r="M987">
        <v>-19</v>
      </c>
      <c r="N987">
        <f>IF(Table1[[#This Row],[TeamFavorite]]=Table1[[#This Row],[TeamHome]],Table1[[#This Row],[ScoreAway]]-Table1[[#This Row],[ScoreHome]],Table1[[#This Row],[ScoreHome]]-Table1[[#This Row],[ScoreAway]])</f>
        <v>-23</v>
      </c>
      <c r="O987">
        <f>IF(Table1[[#This Row],[SpreadActual]]&lt;Table1[[#This Row],[SpreadFavorite]],1,0)</f>
        <v>1</v>
      </c>
      <c r="Q987" t="s">
        <v>69</v>
      </c>
      <c r="R987" t="b">
        <v>0</v>
      </c>
      <c r="S987">
        <v>62</v>
      </c>
      <c r="T987">
        <v>6</v>
      </c>
      <c r="U987">
        <v>80</v>
      </c>
    </row>
    <row r="988" spans="1:21" x14ac:dyDescent="0.2">
      <c r="A988" s="1">
        <v>26230</v>
      </c>
      <c r="B988">
        <v>1971</v>
      </c>
      <c r="C988">
        <f>_xlfn.MAXIFS(Table1[ScheduleWeekWritten],Table1[ScheduleSeason],Table1[[#This Row],[ScheduleSeason]])</f>
        <v>14</v>
      </c>
      <c r="D988">
        <v>6</v>
      </c>
      <c r="E988" cm="1">
        <f t="array" ref="E988">_xlfn.XLOOKUP(Table1[[#This Row],[ScheduleWeekWritten]],Table3[Game],100+Table3[Increase],Table1[[#This Row],[ScheduleWeekWritten]])</f>
        <v>6</v>
      </c>
      <c r="F988" t="b">
        <v>0</v>
      </c>
      <c r="G988" t="s">
        <v>45</v>
      </c>
      <c r="H988">
        <v>23</v>
      </c>
      <c r="I988">
        <v>28</v>
      </c>
      <c r="J988" t="s">
        <v>46</v>
      </c>
      <c r="K988" t="s">
        <v>79</v>
      </c>
      <c r="L988" t="str">
        <f>_xlfn.XLOOKUP(Table1[[#This Row],[TeamFavoriteID]],Table2[team_id],Table2[team_name],_xlfn.XLOOKUP(Table1[[#This Row],[TeamFavoriteID]],Table2[team_id_pfr],Table2[team_name],"Even"))</f>
        <v>Detroit Lions</v>
      </c>
      <c r="M988">
        <v>-12</v>
      </c>
      <c r="N988">
        <f>IF(Table1[[#This Row],[TeamFavorite]]=Table1[[#This Row],[TeamHome]],Table1[[#This Row],[ScoreAway]]-Table1[[#This Row],[ScoreHome]],Table1[[#This Row],[ScoreHome]]-Table1[[#This Row],[ScoreAway]])</f>
        <v>5</v>
      </c>
      <c r="O988">
        <f>IF(Table1[[#This Row],[SpreadActual]]&lt;Table1[[#This Row],[SpreadFavorite]],1,0)</f>
        <v>0</v>
      </c>
      <c r="Q988" t="s">
        <v>48</v>
      </c>
      <c r="R988" t="b">
        <v>0</v>
      </c>
      <c r="S988">
        <v>60</v>
      </c>
      <c r="T988">
        <v>14</v>
      </c>
      <c r="U988">
        <v>87</v>
      </c>
    </row>
    <row r="989" spans="1:21" x14ac:dyDescent="0.2">
      <c r="A989" s="1">
        <v>26230</v>
      </c>
      <c r="B989">
        <v>1971</v>
      </c>
      <c r="C989">
        <f>_xlfn.MAXIFS(Table1[ScheduleWeekWritten],Table1[ScheduleSeason],Table1[[#This Row],[ScheduleSeason]])</f>
        <v>14</v>
      </c>
      <c r="D989">
        <v>6</v>
      </c>
      <c r="E989" cm="1">
        <f t="array" ref="E989">_xlfn.XLOOKUP(Table1[[#This Row],[ScheduleWeekWritten]],Table3[Game],100+Table3[Increase],Table1[[#This Row],[ScheduleWeekWritten]])</f>
        <v>6</v>
      </c>
      <c r="F989" t="b">
        <v>0</v>
      </c>
      <c r="G989" t="s">
        <v>42</v>
      </c>
      <c r="H989">
        <v>27</v>
      </c>
      <c r="I989">
        <v>20</v>
      </c>
      <c r="J989" t="s">
        <v>61</v>
      </c>
      <c r="K989" t="s">
        <v>75</v>
      </c>
      <c r="L989" t="str">
        <f>_xlfn.XLOOKUP(Table1[[#This Row],[TeamFavoriteID]],Table2[team_id],Table2[team_name],_xlfn.XLOOKUP(Table1[[#This Row],[TeamFavoriteID]],Table2[team_id_pfr],Table2[team_name],"Even"))</f>
        <v>Kansas City Chiefs</v>
      </c>
      <c r="M989">
        <v>-5</v>
      </c>
      <c r="N989">
        <f>IF(Table1[[#This Row],[TeamFavorite]]=Table1[[#This Row],[TeamHome]],Table1[[#This Row],[ScoreAway]]-Table1[[#This Row],[ScoreHome]],Table1[[#This Row],[ScoreHome]]-Table1[[#This Row],[ScoreAway]])</f>
        <v>-7</v>
      </c>
      <c r="O989">
        <f>IF(Table1[[#This Row],[SpreadActual]]&lt;Table1[[#This Row],[SpreadFavorite]],1,0)</f>
        <v>1</v>
      </c>
      <c r="Q989" t="s">
        <v>117</v>
      </c>
      <c r="R989" t="b">
        <v>0</v>
      </c>
      <c r="S989">
        <v>62</v>
      </c>
      <c r="T989">
        <v>6</v>
      </c>
      <c r="U989">
        <v>84</v>
      </c>
    </row>
    <row r="990" spans="1:21" x14ac:dyDescent="0.2">
      <c r="A990" s="1">
        <v>26230</v>
      </c>
      <c r="B990">
        <v>1971</v>
      </c>
      <c r="C990">
        <f>_xlfn.MAXIFS(Table1[ScheduleWeekWritten],Table1[ScheduleSeason],Table1[[#This Row],[ScheduleSeason]])</f>
        <v>14</v>
      </c>
      <c r="D990">
        <v>6</v>
      </c>
      <c r="E990" cm="1">
        <f t="array" ref="E990">_xlfn.XLOOKUP(Table1[[#This Row],[ScheduleWeekWritten]],Table3[Game],100+Table3[Increase],Table1[[#This Row],[ScheduleWeekWritten]])</f>
        <v>6</v>
      </c>
      <c r="F990" t="b">
        <v>0</v>
      </c>
      <c r="G990" t="s">
        <v>39</v>
      </c>
      <c r="H990">
        <v>30</v>
      </c>
      <c r="I990">
        <v>13</v>
      </c>
      <c r="J990" t="s">
        <v>33</v>
      </c>
      <c r="K990" t="s">
        <v>40</v>
      </c>
      <c r="L990" t="str">
        <f>_xlfn.XLOOKUP(Table1[[#This Row],[TeamFavoriteID]],Table2[team_id],Table2[team_name],_xlfn.XLOOKUP(Table1[[#This Row],[TeamFavoriteID]],Table2[team_id_pfr],Table2[team_name],"Even"))</f>
        <v>Los Angeles Rams</v>
      </c>
      <c r="M990">
        <v>-6.5</v>
      </c>
      <c r="N990">
        <f>IF(Table1[[#This Row],[TeamFavorite]]=Table1[[#This Row],[TeamHome]],Table1[[#This Row],[ScoreAway]]-Table1[[#This Row],[ScoreHome]],Table1[[#This Row],[ScoreHome]]-Table1[[#This Row],[ScoreAway]])</f>
        <v>-17</v>
      </c>
      <c r="O990">
        <f>IF(Table1[[#This Row],[SpreadActual]]&lt;Table1[[#This Row],[SpreadFavorite]],1,0)</f>
        <v>1</v>
      </c>
      <c r="Q990" t="s">
        <v>65</v>
      </c>
      <c r="R990" t="b">
        <v>0</v>
      </c>
      <c r="S990">
        <v>61</v>
      </c>
      <c r="T990">
        <v>12</v>
      </c>
      <c r="U990">
        <v>73</v>
      </c>
    </row>
    <row r="991" spans="1:21" x14ac:dyDescent="0.2">
      <c r="A991" s="1">
        <v>26230</v>
      </c>
      <c r="B991">
        <v>1971</v>
      </c>
      <c r="C991">
        <f>_xlfn.MAXIFS(Table1[ScheduleWeekWritten],Table1[ScheduleSeason],Table1[[#This Row],[ScheduleSeason]])</f>
        <v>14</v>
      </c>
      <c r="D991">
        <v>6</v>
      </c>
      <c r="E991" cm="1">
        <f t="array" ref="E991">_xlfn.XLOOKUP(Table1[[#This Row],[ScheduleWeekWritten]],Table3[Game],100+Table3[Increase],Table1[[#This Row],[ScheduleWeekWritten]])</f>
        <v>6</v>
      </c>
      <c r="F991" t="b">
        <v>0</v>
      </c>
      <c r="G991" t="s">
        <v>31</v>
      </c>
      <c r="H991">
        <v>14</v>
      </c>
      <c r="I991">
        <v>30</v>
      </c>
      <c r="J991" t="s">
        <v>19</v>
      </c>
      <c r="K991" t="s">
        <v>91</v>
      </c>
      <c r="L991" t="str">
        <f>_xlfn.XLOOKUP(Table1[[#This Row],[TeamFavoriteID]],Table2[team_id],Table2[team_name],_xlfn.XLOOKUP(Table1[[#This Row],[TeamFavoriteID]],Table2[team_id_pfr],Table2[team_name],"Even"))</f>
        <v>Miami Dolphins</v>
      </c>
      <c r="M991">
        <v>-8</v>
      </c>
      <c r="N991">
        <f>IF(Table1[[#This Row],[TeamFavorite]]=Table1[[#This Row],[TeamHome]],Table1[[#This Row],[ScoreAway]]-Table1[[#This Row],[ScoreHome]],Table1[[#This Row],[ScoreHome]]-Table1[[#This Row],[ScoreAway]])</f>
        <v>-16</v>
      </c>
      <c r="O991">
        <f>IF(Table1[[#This Row],[SpreadActual]]&lt;Table1[[#This Row],[SpreadFavorite]],1,0)</f>
        <v>1</v>
      </c>
      <c r="Q991" t="s">
        <v>74</v>
      </c>
      <c r="R991" t="b">
        <v>0</v>
      </c>
      <c r="S991">
        <v>60</v>
      </c>
      <c r="T991">
        <v>17</v>
      </c>
      <c r="U991">
        <v>92</v>
      </c>
    </row>
    <row r="992" spans="1:21" x14ac:dyDescent="0.2">
      <c r="A992" s="1">
        <v>26230</v>
      </c>
      <c r="B992">
        <v>1971</v>
      </c>
      <c r="C992">
        <f>_xlfn.MAXIFS(Table1[ScheduleWeekWritten],Table1[ScheduleSeason],Table1[[#This Row],[ScheduleSeason]])</f>
        <v>14</v>
      </c>
      <c r="D992">
        <v>6</v>
      </c>
      <c r="E992" cm="1">
        <f t="array" ref="E992">_xlfn.XLOOKUP(Table1[[#This Row],[ScheduleWeekWritten]],Table3[Game],100+Table3[Increase],Table1[[#This Row],[ScheduleWeekWritten]])</f>
        <v>6</v>
      </c>
      <c r="F992" t="b">
        <v>0</v>
      </c>
      <c r="G992" t="s">
        <v>20</v>
      </c>
      <c r="H992">
        <v>31</v>
      </c>
      <c r="I992">
        <v>27</v>
      </c>
      <c r="J992" t="s">
        <v>101</v>
      </c>
      <c r="K992" t="s">
        <v>21</v>
      </c>
      <c r="L992" t="str">
        <f>_xlfn.XLOOKUP(Table1[[#This Row],[TeamFavoriteID]],Table2[team_id],Table2[team_name],_xlfn.XLOOKUP(Table1[[#This Row],[TeamFavoriteID]],Table2[team_id_pfr],Table2[team_name],"Even"))</f>
        <v>Las Vegas Raiders</v>
      </c>
      <c r="M992">
        <v>-11</v>
      </c>
      <c r="N992">
        <f>IF(Table1[[#This Row],[TeamFavorite]]=Table1[[#This Row],[TeamHome]],Table1[[#This Row],[ScoreAway]]-Table1[[#This Row],[ScoreHome]],Table1[[#This Row],[ScoreHome]]-Table1[[#This Row],[ScoreAway]])</f>
        <v>4</v>
      </c>
      <c r="O992">
        <f>IF(Table1[[#This Row],[SpreadActual]]&lt;Table1[[#This Row],[SpreadFavorite]],1,0)</f>
        <v>0</v>
      </c>
      <c r="Q992" t="s">
        <v>76</v>
      </c>
      <c r="R992" t="b">
        <v>0</v>
      </c>
      <c r="S992">
        <v>53</v>
      </c>
      <c r="T992">
        <v>9</v>
      </c>
      <c r="U992">
        <v>67</v>
      </c>
    </row>
    <row r="993" spans="1:22" x14ac:dyDescent="0.2">
      <c r="A993" s="1">
        <v>26230</v>
      </c>
      <c r="B993">
        <v>1971</v>
      </c>
      <c r="C993">
        <f>_xlfn.MAXIFS(Table1[ScheduleWeekWritten],Table1[ScheduleSeason],Table1[[#This Row],[ScheduleSeason]])</f>
        <v>14</v>
      </c>
      <c r="D993">
        <v>6</v>
      </c>
      <c r="E993" cm="1">
        <f t="array" ref="E993">_xlfn.XLOOKUP(Table1[[#This Row],[ScheduleWeekWritten]],Table3[Game],100+Table3[Increase],Table1[[#This Row],[ScheduleWeekWritten]])</f>
        <v>6</v>
      </c>
      <c r="F993" t="b">
        <v>0</v>
      </c>
      <c r="G993" t="s">
        <v>58</v>
      </c>
      <c r="H993">
        <v>23</v>
      </c>
      <c r="I993">
        <v>7</v>
      </c>
      <c r="J993" t="s">
        <v>50</v>
      </c>
      <c r="K993" t="s">
        <v>90</v>
      </c>
      <c r="L993" t="str">
        <f>_xlfn.XLOOKUP(Table1[[#This Row],[TeamFavoriteID]],Table2[team_id],Table2[team_name],_xlfn.XLOOKUP(Table1[[#This Row],[TeamFavoriteID]],Table2[team_id_pfr],Table2[team_name],"Even"))</f>
        <v>New York Giants</v>
      </c>
      <c r="M993">
        <v>-5</v>
      </c>
      <c r="N993">
        <f>IF(Table1[[#This Row],[TeamFavorite]]=Table1[[#This Row],[TeamHome]],Table1[[#This Row],[ScoreAway]]-Table1[[#This Row],[ScoreHome]],Table1[[#This Row],[ScoreHome]]-Table1[[#This Row],[ScoreAway]])</f>
        <v>16</v>
      </c>
      <c r="O993">
        <f>IF(Table1[[#This Row],[SpreadActual]]&lt;Table1[[#This Row],[SpreadFavorite]],1,0)</f>
        <v>0</v>
      </c>
      <c r="Q993" t="s">
        <v>112</v>
      </c>
      <c r="R993" t="b">
        <v>0</v>
      </c>
      <c r="S993">
        <v>63</v>
      </c>
      <c r="T993">
        <v>20</v>
      </c>
      <c r="U993">
        <v>86</v>
      </c>
    </row>
    <row r="994" spans="1:22" x14ac:dyDescent="0.2">
      <c r="A994" s="1">
        <v>26230</v>
      </c>
      <c r="B994">
        <v>1971</v>
      </c>
      <c r="C994">
        <f>_xlfn.MAXIFS(Table1[ScheduleWeekWritten],Table1[ScheduleSeason],Table1[[#This Row],[ScheduleSeason]])</f>
        <v>14</v>
      </c>
      <c r="D994">
        <v>6</v>
      </c>
      <c r="E994" cm="1">
        <f t="array" ref="E994">_xlfn.XLOOKUP(Table1[[#This Row],[ScheduleWeekWritten]],Table3[Game],100+Table3[Increase],Table1[[#This Row],[ScheduleWeekWritten]])</f>
        <v>6</v>
      </c>
      <c r="F994" t="b">
        <v>0</v>
      </c>
      <c r="G994" t="s">
        <v>49</v>
      </c>
      <c r="H994">
        <v>23</v>
      </c>
      <c r="I994">
        <v>16</v>
      </c>
      <c r="J994" t="s">
        <v>23</v>
      </c>
      <c r="K994" t="s">
        <v>51</v>
      </c>
      <c r="L994" t="str">
        <f>_xlfn.XLOOKUP(Table1[[#This Row],[TeamFavoriteID]],Table2[team_id],Table2[team_name],_xlfn.XLOOKUP(Table1[[#This Row],[TeamFavoriteID]],Table2[team_id_pfr],Table2[team_name],"Even"))</f>
        <v>Pittsburgh Steelers</v>
      </c>
      <c r="M994">
        <v>-7</v>
      </c>
      <c r="N994">
        <f>IF(Table1[[#This Row],[TeamFavorite]]=Table1[[#This Row],[TeamHome]],Table1[[#This Row],[ScoreAway]]-Table1[[#This Row],[ScoreHome]],Table1[[#This Row],[ScoreHome]]-Table1[[#This Row],[ScoreAway]])</f>
        <v>-7</v>
      </c>
      <c r="O994">
        <f>IF(Table1[[#This Row],[SpreadActual]]&lt;Table1[[#This Row],[SpreadFavorite]],1,0)</f>
        <v>0</v>
      </c>
      <c r="Q994" t="s">
        <v>113</v>
      </c>
      <c r="R994" t="b">
        <v>0</v>
      </c>
      <c r="S994">
        <v>60</v>
      </c>
      <c r="T994">
        <v>12</v>
      </c>
      <c r="U994">
        <v>82</v>
      </c>
    </row>
    <row r="995" spans="1:22" x14ac:dyDescent="0.2">
      <c r="A995" s="1">
        <v>26230</v>
      </c>
      <c r="B995">
        <v>1971</v>
      </c>
      <c r="C995">
        <f>_xlfn.MAXIFS(Table1[ScheduleWeekWritten],Table1[ScheduleSeason],Table1[[#This Row],[ScheduleSeason]])</f>
        <v>14</v>
      </c>
      <c r="D995">
        <v>6</v>
      </c>
      <c r="E995" cm="1">
        <f t="array" ref="E995">_xlfn.XLOOKUP(Table1[[#This Row],[ScheduleWeekWritten]],Table3[Game],100+Table3[Increase],Table1[[#This Row],[ScheduleWeekWritten]])</f>
        <v>6</v>
      </c>
      <c r="F995" t="b">
        <v>0</v>
      </c>
      <c r="G995" t="s">
        <v>57</v>
      </c>
      <c r="H995">
        <v>14</v>
      </c>
      <c r="I995">
        <v>26</v>
      </c>
      <c r="J995" t="s">
        <v>53</v>
      </c>
      <c r="K995" t="s">
        <v>87</v>
      </c>
      <c r="L995" t="str">
        <f>_xlfn.XLOOKUP(Table1[[#This Row],[TeamFavoriteID]],Table2[team_id],Table2[team_name],_xlfn.XLOOKUP(Table1[[#This Row],[TeamFavoriteID]],Table2[team_id_pfr],Table2[team_name],"Even"))</f>
        <v>San Francisco 49ers</v>
      </c>
      <c r="M995">
        <v>-6</v>
      </c>
      <c r="N995">
        <f>IF(Table1[[#This Row],[TeamFavorite]]=Table1[[#This Row],[TeamHome]],Table1[[#This Row],[ScoreAway]]-Table1[[#This Row],[ScoreHome]],Table1[[#This Row],[ScoreHome]]-Table1[[#This Row],[ScoreAway]])</f>
        <v>-12</v>
      </c>
      <c r="O995">
        <f>IF(Table1[[#This Row],[SpreadActual]]&lt;Table1[[#This Row],[SpreadFavorite]],1,0)</f>
        <v>1</v>
      </c>
      <c r="Q995" t="s">
        <v>60</v>
      </c>
      <c r="R995" t="b">
        <v>0</v>
      </c>
      <c r="S995">
        <v>61</v>
      </c>
      <c r="T995">
        <v>8</v>
      </c>
      <c r="U995">
        <v>95</v>
      </c>
    </row>
    <row r="996" spans="1:22" x14ac:dyDescent="0.2">
      <c r="A996" s="1">
        <v>26231</v>
      </c>
      <c r="B996">
        <v>1971</v>
      </c>
      <c r="C996">
        <f>_xlfn.MAXIFS(Table1[ScheduleWeekWritten],Table1[ScheduleSeason],Table1[[#This Row],[ScheduleSeason]])</f>
        <v>14</v>
      </c>
      <c r="D996">
        <v>6</v>
      </c>
      <c r="E996" cm="1">
        <f t="array" ref="E996">_xlfn.XLOOKUP(Table1[[#This Row],[ScheduleWeekWritten]],Table3[Game],100+Table3[Increase],Table1[[#This Row],[ScheduleWeekWritten]])</f>
        <v>6</v>
      </c>
      <c r="F996" t="b">
        <v>0</v>
      </c>
      <c r="G996" t="s">
        <v>54</v>
      </c>
      <c r="H996">
        <v>10</v>
      </c>
      <c r="I996">
        <v>3</v>
      </c>
      <c r="J996" t="s">
        <v>34</v>
      </c>
      <c r="K996" t="s">
        <v>55</v>
      </c>
      <c r="L996" t="str">
        <f>_xlfn.XLOOKUP(Table1[[#This Row],[TeamFavoriteID]],Table2[team_id],Table2[team_name],_xlfn.XLOOKUP(Table1[[#This Row],[TeamFavoriteID]],Table2[team_id_pfr],Table2[team_name],"Even"))</f>
        <v>Minnesota Vikings</v>
      </c>
      <c r="M996">
        <v>-3</v>
      </c>
      <c r="N996">
        <f>IF(Table1[[#This Row],[TeamFavorite]]=Table1[[#This Row],[TeamHome]],Table1[[#This Row],[ScoreAway]]-Table1[[#This Row],[ScoreHome]],Table1[[#This Row],[ScoreHome]]-Table1[[#This Row],[ScoreAway]])</f>
        <v>-7</v>
      </c>
      <c r="O996">
        <f>IF(Table1[[#This Row],[SpreadActual]]&lt;Table1[[#This Row],[SpreadFavorite]],1,0)</f>
        <v>1</v>
      </c>
      <c r="Q996" t="s">
        <v>73</v>
      </c>
      <c r="R996" t="b">
        <v>0</v>
      </c>
      <c r="S996">
        <v>53</v>
      </c>
      <c r="T996">
        <v>11</v>
      </c>
      <c r="U996">
        <v>87</v>
      </c>
    </row>
    <row r="997" spans="1:22" x14ac:dyDescent="0.2">
      <c r="A997" s="1">
        <v>26237</v>
      </c>
      <c r="B997">
        <v>1971</v>
      </c>
      <c r="C997">
        <f>_xlfn.MAXIFS(Table1[ScheduleWeekWritten],Table1[ScheduleSeason],Table1[[#This Row],[ScheduleSeason]])</f>
        <v>14</v>
      </c>
      <c r="D997">
        <v>7</v>
      </c>
      <c r="E997" cm="1">
        <f t="array" ref="E997">_xlfn.XLOOKUP(Table1[[#This Row],[ScheduleWeekWritten]],Table3[Game],100+Table3[Increase],Table1[[#This Row],[ScheduleWeekWritten]])</f>
        <v>7</v>
      </c>
      <c r="F997" t="b">
        <v>0</v>
      </c>
      <c r="G997" t="s">
        <v>34</v>
      </c>
      <c r="H997">
        <v>34</v>
      </c>
      <c r="I997">
        <v>21</v>
      </c>
      <c r="J997" t="s">
        <v>49</v>
      </c>
      <c r="K997" t="s">
        <v>72</v>
      </c>
      <c r="L997" t="str">
        <f>_xlfn.XLOOKUP(Table1[[#This Row],[TeamFavoriteID]],Table2[team_id],Table2[team_name],_xlfn.XLOOKUP(Table1[[#This Row],[TeamFavoriteID]],Table2[team_id_pfr],Table2[team_name],"Even"))</f>
        <v>Baltimore Colts</v>
      </c>
      <c r="M997">
        <v>-10</v>
      </c>
      <c r="N997">
        <f>IF(Table1[[#This Row],[TeamFavorite]]=Table1[[#This Row],[TeamHome]],Table1[[#This Row],[ScoreAway]]-Table1[[#This Row],[ScoreHome]],Table1[[#This Row],[ScoreHome]]-Table1[[#This Row],[ScoreAway]])</f>
        <v>-13</v>
      </c>
      <c r="O997">
        <f>IF(Table1[[#This Row],[SpreadActual]]&lt;Table1[[#This Row],[SpreadFavorite]],1,0)</f>
        <v>1</v>
      </c>
      <c r="Q997" t="s">
        <v>80</v>
      </c>
      <c r="R997" t="b">
        <v>0</v>
      </c>
      <c r="S997">
        <v>67</v>
      </c>
      <c r="T997">
        <v>5</v>
      </c>
      <c r="U997">
        <v>92</v>
      </c>
    </row>
    <row r="998" spans="1:22" x14ac:dyDescent="0.2">
      <c r="A998" s="1">
        <v>26237</v>
      </c>
      <c r="B998">
        <v>1971</v>
      </c>
      <c r="C998">
        <f>_xlfn.MAXIFS(Table1[ScheduleWeekWritten],Table1[ScheduleSeason],Table1[[#This Row],[ScheduleSeason]])</f>
        <v>14</v>
      </c>
      <c r="D998">
        <v>7</v>
      </c>
      <c r="E998" cm="1">
        <f t="array" ref="E998">_xlfn.XLOOKUP(Table1[[#This Row],[ScheduleWeekWritten]],Table3[Game],100+Table3[Increase],Table1[[#This Row],[ScheduleWeekWritten]])</f>
        <v>7</v>
      </c>
      <c r="F998" t="b">
        <v>0</v>
      </c>
      <c r="G998" t="s">
        <v>28</v>
      </c>
      <c r="H998">
        <v>23</v>
      </c>
      <c r="I998">
        <v>28</v>
      </c>
      <c r="J998" t="s">
        <v>57</v>
      </c>
      <c r="K998" t="s">
        <v>59</v>
      </c>
      <c r="L998" t="str">
        <f>_xlfn.XLOOKUP(Table1[[#This Row],[TeamFavoriteID]],Table2[team_id],Table2[team_name],_xlfn.XLOOKUP(Table1[[#This Row],[TeamFavoriteID]],Table2[team_id_pfr],Table2[team_name],"Even"))</f>
        <v>Arizona Cardinals</v>
      </c>
      <c r="M998">
        <v>-9</v>
      </c>
      <c r="N998">
        <f>IF(Table1[[#This Row],[TeamFavorite]]=Table1[[#This Row],[TeamHome]],Table1[[#This Row],[ScoreAway]]-Table1[[#This Row],[ScoreHome]],Table1[[#This Row],[ScoreHome]]-Table1[[#This Row],[ScoreAway]])</f>
        <v>-5</v>
      </c>
      <c r="O998">
        <f>IF(Table1[[#This Row],[SpreadActual]]&lt;Table1[[#This Row],[SpreadFavorite]],1,0)</f>
        <v>0</v>
      </c>
      <c r="Q998" t="s">
        <v>44</v>
      </c>
      <c r="R998" t="b">
        <v>0</v>
      </c>
      <c r="S998">
        <v>61</v>
      </c>
      <c r="T998">
        <v>14</v>
      </c>
      <c r="U998">
        <v>81</v>
      </c>
    </row>
    <row r="999" spans="1:22" x14ac:dyDescent="0.2">
      <c r="A999" s="1">
        <v>26237</v>
      </c>
      <c r="B999">
        <v>1971</v>
      </c>
      <c r="C999">
        <f>_xlfn.MAXIFS(Table1[ScheduleWeekWritten],Table1[ScheduleSeason],Table1[[#This Row],[ScheduleSeason]])</f>
        <v>14</v>
      </c>
      <c r="D999">
        <v>7</v>
      </c>
      <c r="E999" cm="1">
        <f t="array" ref="E999">_xlfn.XLOOKUP(Table1[[#This Row],[ScheduleWeekWritten]],Table3[Game],100+Table3[Increase],Table1[[#This Row],[ScheduleWeekWritten]])</f>
        <v>7</v>
      </c>
      <c r="F999" t="b">
        <v>0</v>
      </c>
      <c r="G999" t="s">
        <v>46</v>
      </c>
      <c r="H999">
        <v>23</v>
      </c>
      <c r="I999">
        <v>19</v>
      </c>
      <c r="J999" t="s">
        <v>67</v>
      </c>
      <c r="K999" t="s">
        <v>68</v>
      </c>
      <c r="L999" t="str">
        <f>_xlfn.XLOOKUP(Table1[[#This Row],[TeamFavoriteID]],Table2[team_id],Table2[team_name],_xlfn.XLOOKUP(Table1[[#This Row],[TeamFavoriteID]],Table2[team_id_pfr],Table2[team_name],"Even"))</f>
        <v>Dallas Cowboys</v>
      </c>
      <c r="M999">
        <v>-7</v>
      </c>
      <c r="N999">
        <f>IF(Table1[[#This Row],[TeamFavorite]]=Table1[[#This Row],[TeamHome]],Table1[[#This Row],[ScoreAway]]-Table1[[#This Row],[ScoreHome]],Table1[[#This Row],[ScoreHome]]-Table1[[#This Row],[ScoreAway]])</f>
        <v>4</v>
      </c>
      <c r="O999">
        <f>IF(Table1[[#This Row],[SpreadActual]]&lt;Table1[[#This Row],[SpreadFavorite]],1,0)</f>
        <v>0</v>
      </c>
      <c r="Q999" t="s">
        <v>114</v>
      </c>
      <c r="R999" t="b">
        <v>0</v>
      </c>
      <c r="S999">
        <v>55</v>
      </c>
      <c r="T999">
        <v>19</v>
      </c>
      <c r="U999">
        <v>56</v>
      </c>
    </row>
    <row r="1000" spans="1:22" x14ac:dyDescent="0.2">
      <c r="A1000" s="1">
        <v>26237</v>
      </c>
      <c r="B1000">
        <v>1971</v>
      </c>
      <c r="C1000">
        <f>_xlfn.MAXIFS(Table1[ScheduleWeekWritten],Table1[ScheduleSeason],Table1[[#This Row],[ScheduleSeason]])</f>
        <v>14</v>
      </c>
      <c r="D1000">
        <v>7</v>
      </c>
      <c r="E1000" cm="1">
        <f t="array" ref="E1000">_xlfn.XLOOKUP(Table1[[#This Row],[ScheduleWeekWritten]],Table3[Game],100+Table3[Increase],Table1[[#This Row],[ScheduleWeekWritten]])</f>
        <v>7</v>
      </c>
      <c r="F1000" t="b">
        <v>0</v>
      </c>
      <c r="G1000" t="s">
        <v>62</v>
      </c>
      <c r="H1000">
        <v>14</v>
      </c>
      <c r="I1000">
        <v>31</v>
      </c>
      <c r="J1000" t="s">
        <v>38</v>
      </c>
      <c r="K1000" t="s">
        <v>63</v>
      </c>
      <c r="L1000" t="str">
        <f>_xlfn.XLOOKUP(Table1[[#This Row],[TeamFavoriteID]],Table2[team_id],Table2[team_name],_xlfn.XLOOKUP(Table1[[#This Row],[TeamFavoriteID]],Table2[team_id_pfr],Table2[team_name],"Even"))</f>
        <v>Cleveland Browns</v>
      </c>
      <c r="M1000">
        <v>-6</v>
      </c>
      <c r="N1000">
        <f>IF(Table1[[#This Row],[TeamFavorite]]=Table1[[#This Row],[TeamHome]],Table1[[#This Row],[ScoreAway]]-Table1[[#This Row],[ScoreHome]],Table1[[#This Row],[ScoreHome]]-Table1[[#This Row],[ScoreAway]])</f>
        <v>17</v>
      </c>
      <c r="O1000">
        <f>IF(Table1[[#This Row],[SpreadActual]]&lt;Table1[[#This Row],[SpreadFavorite]],1,0)</f>
        <v>0</v>
      </c>
      <c r="Q1000" t="s">
        <v>66</v>
      </c>
      <c r="R1000" t="b">
        <v>0</v>
      </c>
      <c r="S1000">
        <v>63</v>
      </c>
      <c r="T1000">
        <v>11</v>
      </c>
      <c r="U1000">
        <v>72</v>
      </c>
    </row>
    <row r="1001" spans="1:22" x14ac:dyDescent="0.2">
      <c r="A1001" s="1">
        <v>26237</v>
      </c>
      <c r="B1001">
        <v>1971</v>
      </c>
      <c r="C1001">
        <f>_xlfn.MAXIFS(Table1[ScheduleWeekWritten],Table1[ScheduleSeason],Table1[[#This Row],[ScheduleSeason]])</f>
        <v>14</v>
      </c>
      <c r="D1001">
        <v>7</v>
      </c>
      <c r="E1001" cm="1">
        <f t="array" ref="E1001">_xlfn.XLOOKUP(Table1[[#This Row],[ScheduleWeekWritten]],Table3[Game],100+Table3[Increase],Table1[[#This Row],[ScheduleWeekWritten]])</f>
        <v>7</v>
      </c>
      <c r="F1001" t="b">
        <v>0</v>
      </c>
      <c r="G1001" t="s">
        <v>23</v>
      </c>
      <c r="H1001">
        <v>10</v>
      </c>
      <c r="I1001">
        <v>6</v>
      </c>
      <c r="J1001" t="s">
        <v>101</v>
      </c>
      <c r="K1001" t="s">
        <v>104</v>
      </c>
      <c r="L1001" t="str">
        <f>_xlfn.XLOOKUP(Table1[[#This Row],[TeamFavoriteID]],Table2[team_id],Table2[team_name],_xlfn.XLOOKUP(Table1[[#This Row],[TeamFavoriteID]],Table2[team_id_pfr],Table2[team_name],"Even"))</f>
        <v>Cincinnati Bengals</v>
      </c>
      <c r="M1001">
        <v>-2</v>
      </c>
      <c r="N1001">
        <f>IF(Table1[[#This Row],[TeamFavorite]]=Table1[[#This Row],[TeamHome]],Table1[[#This Row],[ScoreAway]]-Table1[[#This Row],[ScoreHome]],Table1[[#This Row],[ScoreHome]]-Table1[[#This Row],[ScoreAway]])</f>
        <v>4</v>
      </c>
      <c r="O1001">
        <f>IF(Table1[[#This Row],[SpreadActual]]&lt;Table1[[#This Row],[SpreadFavorite]],1,0)</f>
        <v>0</v>
      </c>
      <c r="Q1001" t="s">
        <v>102</v>
      </c>
      <c r="R1001" t="b">
        <v>0</v>
      </c>
      <c r="S1001">
        <v>72</v>
      </c>
      <c r="T1001">
        <v>0</v>
      </c>
      <c r="V1001" t="s">
        <v>103</v>
      </c>
    </row>
    <row r="1002" spans="1:22" x14ac:dyDescent="0.2">
      <c r="A1002" s="1">
        <v>26237</v>
      </c>
      <c r="B1002">
        <v>1971</v>
      </c>
      <c r="C1002">
        <f>_xlfn.MAXIFS(Table1[ScheduleWeekWritten],Table1[ScheduleSeason],Table1[[#This Row],[ScheduleSeason]])</f>
        <v>14</v>
      </c>
      <c r="D1002">
        <v>7</v>
      </c>
      <c r="E1002" cm="1">
        <f t="array" ref="E1002">_xlfn.XLOOKUP(Table1[[#This Row],[ScheduleWeekWritten]],Table3[Game],100+Table3[Increase],Table1[[#This Row],[ScheduleWeekWritten]])</f>
        <v>7</v>
      </c>
      <c r="F1002" t="b">
        <v>0</v>
      </c>
      <c r="G1002" t="s">
        <v>39</v>
      </c>
      <c r="H1002">
        <v>14</v>
      </c>
      <c r="I1002">
        <v>20</v>
      </c>
      <c r="J1002" t="s">
        <v>19</v>
      </c>
      <c r="K1002" t="s">
        <v>40</v>
      </c>
      <c r="L1002" t="str">
        <f>_xlfn.XLOOKUP(Table1[[#This Row],[TeamFavoriteID]],Table2[team_id],Table2[team_name],_xlfn.XLOOKUP(Table1[[#This Row],[TeamFavoriteID]],Table2[team_id_pfr],Table2[team_name],"Even"))</f>
        <v>Los Angeles Rams</v>
      </c>
      <c r="M1002">
        <v>-4</v>
      </c>
      <c r="N1002">
        <f>IF(Table1[[#This Row],[TeamFavorite]]=Table1[[#This Row],[TeamHome]],Table1[[#This Row],[ScoreAway]]-Table1[[#This Row],[ScoreHome]],Table1[[#This Row],[ScoreHome]]-Table1[[#This Row],[ScoreAway]])</f>
        <v>6</v>
      </c>
      <c r="O1002">
        <f>IF(Table1[[#This Row],[SpreadActual]]&lt;Table1[[#This Row],[SpreadFavorite]],1,0)</f>
        <v>0</v>
      </c>
      <c r="Q1002" t="s">
        <v>65</v>
      </c>
      <c r="R1002" t="b">
        <v>0</v>
      </c>
      <c r="S1002">
        <v>54</v>
      </c>
      <c r="T1002">
        <v>10</v>
      </c>
      <c r="U1002">
        <v>57</v>
      </c>
    </row>
    <row r="1003" spans="1:22" x14ac:dyDescent="0.2">
      <c r="A1003" s="1">
        <v>26237</v>
      </c>
      <c r="B1003">
        <v>1971</v>
      </c>
      <c r="C1003">
        <f>_xlfn.MAXIFS(Table1[ScheduleWeekWritten],Table1[ScheduleSeason],Table1[[#This Row],[ScheduleSeason]])</f>
        <v>14</v>
      </c>
      <c r="D1003">
        <v>7</v>
      </c>
      <c r="E1003" cm="1">
        <f t="array" ref="E1003">_xlfn.XLOOKUP(Table1[[#This Row],[ScheduleWeekWritten]],Table3[Game],100+Table3[Increase],Table1[[#This Row],[ScheduleWeekWritten]])</f>
        <v>7</v>
      </c>
      <c r="F1003" t="b">
        <v>0</v>
      </c>
      <c r="G1003" t="s">
        <v>50</v>
      </c>
      <c r="H1003">
        <v>10</v>
      </c>
      <c r="I1003">
        <v>17</v>
      </c>
      <c r="J1003" t="s">
        <v>54</v>
      </c>
      <c r="K1003" t="s">
        <v>55</v>
      </c>
      <c r="L1003" t="str">
        <f>_xlfn.XLOOKUP(Table1[[#This Row],[TeamFavoriteID]],Table2[team_id],Table2[team_name],_xlfn.XLOOKUP(Table1[[#This Row],[TeamFavoriteID]],Table2[team_id_pfr],Table2[team_name],"Even"))</f>
        <v>Minnesota Vikings</v>
      </c>
      <c r="M1003">
        <v>-13</v>
      </c>
      <c r="N1003">
        <f>IF(Table1[[#This Row],[TeamFavorite]]=Table1[[#This Row],[TeamHome]],Table1[[#This Row],[ScoreAway]]-Table1[[#This Row],[ScoreHome]],Table1[[#This Row],[ScoreHome]]-Table1[[#This Row],[ScoreAway]])</f>
        <v>-7</v>
      </c>
      <c r="O1003">
        <f>IF(Table1[[#This Row],[SpreadActual]]&lt;Table1[[#This Row],[SpreadFavorite]],1,0)</f>
        <v>0</v>
      </c>
      <c r="Q1003" t="s">
        <v>84</v>
      </c>
      <c r="R1003" t="b">
        <v>0</v>
      </c>
      <c r="S1003">
        <v>60</v>
      </c>
      <c r="T1003">
        <v>12</v>
      </c>
      <c r="U1003">
        <v>86</v>
      </c>
    </row>
    <row r="1004" spans="1:22" x14ac:dyDescent="0.2">
      <c r="A1004" s="1">
        <v>26237</v>
      </c>
      <c r="B1004">
        <v>1971</v>
      </c>
      <c r="C1004">
        <f>_xlfn.MAXIFS(Table1[ScheduleWeekWritten],Table1[ScheduleSeason],Table1[[#This Row],[ScheduleSeason]])</f>
        <v>14</v>
      </c>
      <c r="D1004">
        <v>7</v>
      </c>
      <c r="E1004" cm="1">
        <f t="array" ref="E1004">_xlfn.XLOOKUP(Table1[[#This Row],[ScheduleWeekWritten]],Table3[Game],100+Table3[Increase],Table1[[#This Row],[ScheduleWeekWritten]])</f>
        <v>7</v>
      </c>
      <c r="F1004" t="b">
        <v>0</v>
      </c>
      <c r="G1004" t="s">
        <v>20</v>
      </c>
      <c r="H1004">
        <v>20</v>
      </c>
      <c r="I1004">
        <v>20</v>
      </c>
      <c r="J1004" t="s">
        <v>42</v>
      </c>
      <c r="K1004" t="s">
        <v>89</v>
      </c>
      <c r="L1004" t="str">
        <f>_xlfn.XLOOKUP(Table1[[#This Row],[TeamFavoriteID]],Table2[team_id],Table2[team_name],_xlfn.XLOOKUP(Table1[[#This Row],[TeamFavoriteID]],Table2[team_id_pfr],Table2[team_name],"Even"))</f>
        <v>Even</v>
      </c>
      <c r="M1004">
        <v>0</v>
      </c>
      <c r="N1004">
        <f>IF(Table1[[#This Row],[TeamFavorite]]=Table1[[#This Row],[TeamHome]],Table1[[#This Row],[ScoreAway]]-Table1[[#This Row],[ScoreHome]],Table1[[#This Row],[ScoreHome]]-Table1[[#This Row],[ScoreAway]])</f>
        <v>0</v>
      </c>
      <c r="O1004">
        <f>IF(Table1[[#This Row],[SpreadActual]]&lt;Table1[[#This Row],[SpreadFavorite]],1,0)</f>
        <v>0</v>
      </c>
      <c r="Q1004" t="s">
        <v>76</v>
      </c>
      <c r="R1004" t="b">
        <v>0</v>
      </c>
      <c r="S1004">
        <v>52</v>
      </c>
      <c r="T1004">
        <v>10</v>
      </c>
      <c r="U1004">
        <v>72</v>
      </c>
    </row>
    <row r="1005" spans="1:22" x14ac:dyDescent="0.2">
      <c r="A1005" s="1">
        <v>26237</v>
      </c>
      <c r="B1005">
        <v>1971</v>
      </c>
      <c r="C1005">
        <f>_xlfn.MAXIFS(Table1[ScheduleWeekWritten],Table1[ScheduleSeason],Table1[[#This Row],[ScheduleSeason]])</f>
        <v>14</v>
      </c>
      <c r="D1005">
        <v>7</v>
      </c>
      <c r="E1005" cm="1">
        <f t="array" ref="E1005">_xlfn.XLOOKUP(Table1[[#This Row],[ScheduleWeekWritten]],Table3[Game],100+Table3[Increase],Table1[[#This Row],[ScheduleWeekWritten]])</f>
        <v>7</v>
      </c>
      <c r="F1005" t="b">
        <v>0</v>
      </c>
      <c r="G1005" t="s">
        <v>58</v>
      </c>
      <c r="H1005">
        <v>17</v>
      </c>
      <c r="I1005">
        <v>16</v>
      </c>
      <c r="J1005" t="s">
        <v>24</v>
      </c>
      <c r="K1005" t="s">
        <v>88</v>
      </c>
      <c r="L1005" t="str">
        <f>_xlfn.XLOOKUP(Table1[[#This Row],[TeamFavoriteID]],Table2[team_id],Table2[team_name],_xlfn.XLOOKUP(Table1[[#This Row],[TeamFavoriteID]],Table2[team_id_pfr],Table2[team_name],"Even"))</f>
        <v>Denver Broncos</v>
      </c>
      <c r="M1005">
        <v>-7</v>
      </c>
      <c r="N1005">
        <f>IF(Table1[[#This Row],[TeamFavorite]]=Table1[[#This Row],[TeamHome]],Table1[[#This Row],[ScoreAway]]-Table1[[#This Row],[ScoreHome]],Table1[[#This Row],[ScoreHome]]-Table1[[#This Row],[ScoreAway]])</f>
        <v>1</v>
      </c>
      <c r="O1005">
        <f>IF(Table1[[#This Row],[SpreadActual]]&lt;Table1[[#This Row],[SpreadFavorite]],1,0)</f>
        <v>0</v>
      </c>
      <c r="Q1005" t="s">
        <v>112</v>
      </c>
      <c r="R1005" t="b">
        <v>0</v>
      </c>
      <c r="S1005">
        <v>64</v>
      </c>
      <c r="T1005">
        <v>8</v>
      </c>
      <c r="U1005">
        <v>88</v>
      </c>
    </row>
    <row r="1006" spans="1:22" x14ac:dyDescent="0.2">
      <c r="A1006" s="1">
        <v>26237</v>
      </c>
      <c r="B1006">
        <v>1971</v>
      </c>
      <c r="C1006">
        <f>_xlfn.MAXIFS(Table1[ScheduleWeekWritten],Table1[ScheduleSeason],Table1[[#This Row],[ScheduleSeason]])</f>
        <v>14</v>
      </c>
      <c r="D1006">
        <v>7</v>
      </c>
      <c r="E1006" cm="1">
        <f t="array" ref="E1006">_xlfn.XLOOKUP(Table1[[#This Row],[ScheduleWeekWritten]],Table3[Game],100+Table3[Increase],Table1[[#This Row],[ScheduleWeekWritten]])</f>
        <v>7</v>
      </c>
      <c r="F1006" t="b">
        <v>0</v>
      </c>
      <c r="G1006" t="s">
        <v>27</v>
      </c>
      <c r="H1006">
        <v>49</v>
      </c>
      <c r="I1006">
        <v>21</v>
      </c>
      <c r="J1006" t="s">
        <v>31</v>
      </c>
      <c r="K1006" t="s">
        <v>29</v>
      </c>
      <c r="L1006" t="str">
        <f>_xlfn.XLOOKUP(Table1[[#This Row],[TeamFavoriteID]],Table2[team_id],Table2[team_name],_xlfn.XLOOKUP(Table1[[#This Row],[TeamFavoriteID]],Table2[team_id_pfr],Table2[team_name],"Even"))</f>
        <v>Los Angeles Chargers</v>
      </c>
      <c r="M1006">
        <v>-10</v>
      </c>
      <c r="N1006">
        <f>IF(Table1[[#This Row],[TeamFavorite]]=Table1[[#This Row],[TeamHome]],Table1[[#This Row],[ScoreAway]]-Table1[[#This Row],[ScoreHome]],Table1[[#This Row],[ScoreHome]]-Table1[[#This Row],[ScoreAway]])</f>
        <v>28</v>
      </c>
      <c r="O1006">
        <f>IF(Table1[[#This Row],[SpreadActual]]&lt;Table1[[#This Row],[SpreadFavorite]],1,0)</f>
        <v>0</v>
      </c>
      <c r="Q1006" t="s">
        <v>94</v>
      </c>
      <c r="R1006" t="b">
        <v>0</v>
      </c>
      <c r="S1006">
        <v>57</v>
      </c>
      <c r="T1006">
        <v>10</v>
      </c>
      <c r="U1006">
        <v>54</v>
      </c>
    </row>
    <row r="1007" spans="1:22" x14ac:dyDescent="0.2">
      <c r="A1007" s="1">
        <v>26237</v>
      </c>
      <c r="B1007">
        <v>1971</v>
      </c>
      <c r="C1007">
        <f>_xlfn.MAXIFS(Table1[ScheduleWeekWritten],Table1[ScheduleSeason],Table1[[#This Row],[ScheduleSeason]])</f>
        <v>14</v>
      </c>
      <c r="D1007">
        <v>7</v>
      </c>
      <c r="E1007" cm="1">
        <f t="array" ref="E1007">_xlfn.XLOOKUP(Table1[[#This Row],[ScheduleWeekWritten]],Table3[Game],100+Table3[Increase],Table1[[#This Row],[ScheduleWeekWritten]])</f>
        <v>7</v>
      </c>
      <c r="F1007" t="b">
        <v>0</v>
      </c>
      <c r="G1007" t="s">
        <v>53</v>
      </c>
      <c r="H1007">
        <v>27</v>
      </c>
      <c r="I1007">
        <v>10</v>
      </c>
      <c r="J1007" t="s">
        <v>115</v>
      </c>
      <c r="K1007" t="s">
        <v>87</v>
      </c>
      <c r="L1007" t="str">
        <f>_xlfn.XLOOKUP(Table1[[#This Row],[TeamFavoriteID]],Table2[team_id],Table2[team_name],_xlfn.XLOOKUP(Table1[[#This Row],[TeamFavoriteID]],Table2[team_id_pfr],Table2[team_name],"Even"))</f>
        <v>San Francisco 49ers</v>
      </c>
      <c r="M1007">
        <v>-20</v>
      </c>
      <c r="N1007">
        <f>IF(Table1[[#This Row],[TeamFavorite]]=Table1[[#This Row],[TeamHome]],Table1[[#This Row],[ScoreAway]]-Table1[[#This Row],[ScoreHome]],Table1[[#This Row],[ScoreHome]]-Table1[[#This Row],[ScoreAway]])</f>
        <v>-17</v>
      </c>
      <c r="O1007">
        <f>IF(Table1[[#This Row],[SpreadActual]]&lt;Table1[[#This Row],[SpreadFavorite]],1,0)</f>
        <v>0</v>
      </c>
      <c r="Q1007" t="s">
        <v>118</v>
      </c>
      <c r="R1007" t="b">
        <v>0</v>
      </c>
      <c r="S1007">
        <v>52</v>
      </c>
      <c r="T1007">
        <v>8</v>
      </c>
      <c r="U1007">
        <v>76</v>
      </c>
    </row>
    <row r="1008" spans="1:22" x14ac:dyDescent="0.2">
      <c r="A1008" s="1">
        <v>26237</v>
      </c>
      <c r="B1008">
        <v>1971</v>
      </c>
      <c r="C1008">
        <f>_xlfn.MAXIFS(Table1[ScheduleWeekWritten],Table1[ScheduleSeason],Table1[[#This Row],[ScheduleSeason]])</f>
        <v>14</v>
      </c>
      <c r="D1008">
        <v>7</v>
      </c>
      <c r="E1008" cm="1">
        <f t="array" ref="E1008">_xlfn.XLOOKUP(Table1[[#This Row],[ScheduleWeekWritten]],Table3[Game],100+Table3[Increase],Table1[[#This Row],[ScheduleWeekWritten]])</f>
        <v>7</v>
      </c>
      <c r="F1008" t="b">
        <v>0</v>
      </c>
      <c r="G1008" t="s">
        <v>61</v>
      </c>
      <c r="H1008">
        <v>24</v>
      </c>
      <c r="I1008">
        <v>14</v>
      </c>
      <c r="J1008" t="s">
        <v>95</v>
      </c>
      <c r="K1008" t="s">
        <v>85</v>
      </c>
      <c r="L1008" t="str">
        <f>_xlfn.XLOOKUP(Table1[[#This Row],[TeamFavoriteID]],Table2[team_id],Table2[team_name],_xlfn.XLOOKUP(Table1[[#This Row],[TeamFavoriteID]],Table2[team_id_pfr],Table2[team_name],"Even"))</f>
        <v>Washington Commanders</v>
      </c>
      <c r="M1008">
        <v>-14</v>
      </c>
      <c r="N1008">
        <f>IF(Table1[[#This Row],[TeamFavorite]]=Table1[[#This Row],[TeamHome]],Table1[[#This Row],[ScoreAway]]-Table1[[#This Row],[ScoreHome]],Table1[[#This Row],[ScoreHome]]-Table1[[#This Row],[ScoreAway]])</f>
        <v>10</v>
      </c>
      <c r="O1008">
        <f>IF(Table1[[#This Row],[SpreadActual]]&lt;Table1[[#This Row],[SpreadFavorite]],1,0)</f>
        <v>0</v>
      </c>
      <c r="Q1008" t="s">
        <v>64</v>
      </c>
      <c r="R1008" t="b">
        <v>0</v>
      </c>
      <c r="S1008">
        <v>68</v>
      </c>
      <c r="T1008">
        <v>5</v>
      </c>
      <c r="U1008">
        <v>91</v>
      </c>
    </row>
    <row r="1009" spans="1:21" x14ac:dyDescent="0.2">
      <c r="A1009" s="1">
        <v>26238</v>
      </c>
      <c r="B1009">
        <v>1971</v>
      </c>
      <c r="C1009">
        <f>_xlfn.MAXIFS(Table1[ScheduleWeekWritten],Table1[ScheduleSeason],Table1[[#This Row],[ScheduleSeason]])</f>
        <v>14</v>
      </c>
      <c r="D1009">
        <v>7</v>
      </c>
      <c r="E1009" cm="1">
        <f t="array" ref="E1009">_xlfn.XLOOKUP(Table1[[#This Row],[ScheduleWeekWritten]],Table3[Game],100+Table3[Increase],Table1[[#This Row],[ScheduleWeekWritten]])</f>
        <v>7</v>
      </c>
      <c r="F1009" t="b">
        <v>0</v>
      </c>
      <c r="G1009" t="s">
        <v>33</v>
      </c>
      <c r="H1009">
        <v>14</v>
      </c>
      <c r="I1009">
        <v>14</v>
      </c>
      <c r="J1009" t="s">
        <v>45</v>
      </c>
      <c r="K1009" t="s">
        <v>35</v>
      </c>
      <c r="L1009" t="str">
        <f>_xlfn.XLOOKUP(Table1[[#This Row],[TeamFavoriteID]],Table2[team_id],Table2[team_name],_xlfn.XLOOKUP(Table1[[#This Row],[TeamFavoriteID]],Table2[team_id_pfr],Table2[team_name],"Even"))</f>
        <v>Green Bay Packers</v>
      </c>
      <c r="M1009">
        <v>-8</v>
      </c>
      <c r="N1009">
        <f>IF(Table1[[#This Row],[TeamFavorite]]=Table1[[#This Row],[TeamHome]],Table1[[#This Row],[ScoreAway]]-Table1[[#This Row],[ScoreHome]],Table1[[#This Row],[ScoreHome]]-Table1[[#This Row],[ScoreAway]])</f>
        <v>0</v>
      </c>
      <c r="O1009">
        <f>IF(Table1[[#This Row],[SpreadActual]]&lt;Table1[[#This Row],[SpreadFavorite]],1,0)</f>
        <v>0</v>
      </c>
      <c r="Q1009" t="s">
        <v>36</v>
      </c>
      <c r="R1009" t="b">
        <v>0</v>
      </c>
      <c r="S1009">
        <v>41</v>
      </c>
      <c r="T1009">
        <v>11</v>
      </c>
      <c r="U1009">
        <v>75</v>
      </c>
    </row>
    <row r="1010" spans="1:21" x14ac:dyDescent="0.2">
      <c r="A1010" s="1">
        <v>26244</v>
      </c>
      <c r="B1010">
        <v>1971</v>
      </c>
      <c r="C1010">
        <f>_xlfn.MAXIFS(Table1[ScheduleWeekWritten],Table1[ScheduleSeason],Table1[[#This Row],[ScheduleSeason]])</f>
        <v>14</v>
      </c>
      <c r="D1010">
        <v>8</v>
      </c>
      <c r="E1010" cm="1">
        <f t="array" ref="E1010">_xlfn.XLOOKUP(Table1[[#This Row],[ScheduleWeekWritten]],Table3[Game],100+Table3[Increase],Table1[[#This Row],[ScheduleWeekWritten]])</f>
        <v>8</v>
      </c>
      <c r="F1010" t="b">
        <v>0</v>
      </c>
      <c r="G1010" t="s">
        <v>46</v>
      </c>
      <c r="H1010">
        <v>14</v>
      </c>
      <c r="I1010">
        <v>17</v>
      </c>
      <c r="J1010" t="s">
        <v>33</v>
      </c>
      <c r="K1010" t="s">
        <v>47</v>
      </c>
      <c r="L1010" t="str">
        <f>_xlfn.XLOOKUP(Table1[[#This Row],[TeamFavoriteID]],Table2[team_id],Table2[team_name],_xlfn.XLOOKUP(Table1[[#This Row],[TeamFavoriteID]],Table2[team_id_pfr],Table2[team_name],"Even"))</f>
        <v>Chicago Bears</v>
      </c>
      <c r="M1010">
        <v>-5</v>
      </c>
      <c r="N1010">
        <f>IF(Table1[[#This Row],[TeamFavorite]]=Table1[[#This Row],[TeamHome]],Table1[[#This Row],[ScoreAway]]-Table1[[#This Row],[ScoreHome]],Table1[[#This Row],[ScoreHome]]-Table1[[#This Row],[ScoreAway]])</f>
        <v>3</v>
      </c>
      <c r="O1010">
        <f>IF(Table1[[#This Row],[SpreadActual]]&lt;Table1[[#This Row],[SpreadFavorite]],1,0)</f>
        <v>0</v>
      </c>
      <c r="Q1010" t="s">
        <v>114</v>
      </c>
      <c r="R1010" t="b">
        <v>0</v>
      </c>
      <c r="S1010">
        <v>27</v>
      </c>
      <c r="T1010">
        <v>16</v>
      </c>
      <c r="U1010">
        <v>44</v>
      </c>
    </row>
    <row r="1011" spans="1:21" x14ac:dyDescent="0.2">
      <c r="A1011" s="1">
        <v>26244</v>
      </c>
      <c r="B1011">
        <v>1971</v>
      </c>
      <c r="C1011">
        <f>_xlfn.MAXIFS(Table1[ScheduleWeekWritten],Table1[ScheduleSeason],Table1[[#This Row],[ScheduleSeason]])</f>
        <v>14</v>
      </c>
      <c r="D1011">
        <v>8</v>
      </c>
      <c r="E1011" cm="1">
        <f t="array" ref="E1011">_xlfn.XLOOKUP(Table1[[#This Row],[ScheduleWeekWritten]],Table3[Game],100+Table3[Increase],Table1[[#This Row],[ScheduleWeekWritten]])</f>
        <v>8</v>
      </c>
      <c r="F1011" t="b">
        <v>0</v>
      </c>
      <c r="G1011" t="s">
        <v>101</v>
      </c>
      <c r="H1011">
        <v>6</v>
      </c>
      <c r="I1011">
        <v>9</v>
      </c>
      <c r="J1011" t="s">
        <v>38</v>
      </c>
      <c r="K1011" t="s">
        <v>109</v>
      </c>
      <c r="L1011" t="str">
        <f>_xlfn.XLOOKUP(Table1[[#This Row],[TeamFavoriteID]],Table2[team_id],Table2[team_name],_xlfn.XLOOKUP(Table1[[#This Row],[TeamFavoriteID]],Table2[team_id_pfr],Table2[team_name],"Even"))</f>
        <v>Atlanta Falcons</v>
      </c>
      <c r="M1011">
        <v>-7</v>
      </c>
      <c r="N1011">
        <f>IF(Table1[[#This Row],[TeamFavorite]]=Table1[[#This Row],[TeamHome]],Table1[[#This Row],[ScoreAway]]-Table1[[#This Row],[ScoreHome]],Table1[[#This Row],[ScoreHome]]-Table1[[#This Row],[ScoreAway]])</f>
        <v>-3</v>
      </c>
      <c r="O1011">
        <f>IF(Table1[[#This Row],[SpreadActual]]&lt;Table1[[#This Row],[SpreadFavorite]],1,0)</f>
        <v>0</v>
      </c>
      <c r="Q1011" t="s">
        <v>111</v>
      </c>
      <c r="R1011" t="b">
        <v>0</v>
      </c>
      <c r="S1011">
        <v>26</v>
      </c>
      <c r="T1011">
        <v>10</v>
      </c>
      <c r="U1011">
        <v>70</v>
      </c>
    </row>
    <row r="1012" spans="1:21" x14ac:dyDescent="0.2">
      <c r="A1012" s="1">
        <v>26244</v>
      </c>
      <c r="B1012">
        <v>1971</v>
      </c>
      <c r="C1012">
        <f>_xlfn.MAXIFS(Table1[ScheduleWeekWritten],Table1[ScheduleSeason],Table1[[#This Row],[ScheduleSeason]])</f>
        <v>14</v>
      </c>
      <c r="D1012">
        <v>8</v>
      </c>
      <c r="E1012" cm="1">
        <f t="array" ref="E1012">_xlfn.XLOOKUP(Table1[[#This Row],[ScheduleWeekWritten]],Table3[Game],100+Table3[Increase],Table1[[#This Row],[ScheduleWeekWritten]])</f>
        <v>8</v>
      </c>
      <c r="F1012" t="b">
        <v>0</v>
      </c>
      <c r="G1012" t="s">
        <v>24</v>
      </c>
      <c r="H1012">
        <v>20</v>
      </c>
      <c r="I1012">
        <v>24</v>
      </c>
      <c r="J1012" t="s">
        <v>45</v>
      </c>
      <c r="K1012" t="s">
        <v>79</v>
      </c>
      <c r="L1012" t="str">
        <f>_xlfn.XLOOKUP(Table1[[#This Row],[TeamFavoriteID]],Table2[team_id],Table2[team_name],_xlfn.XLOOKUP(Table1[[#This Row],[TeamFavoriteID]],Table2[team_id_pfr],Table2[team_name],"Even"))</f>
        <v>Detroit Lions</v>
      </c>
      <c r="M1012">
        <v>-6</v>
      </c>
      <c r="N1012">
        <f>IF(Table1[[#This Row],[TeamFavorite]]=Table1[[#This Row],[TeamHome]],Table1[[#This Row],[ScoreAway]]-Table1[[#This Row],[ScoreHome]],Table1[[#This Row],[ScoreHome]]-Table1[[#This Row],[ScoreAway]])</f>
        <v>-4</v>
      </c>
      <c r="O1012">
        <f>IF(Table1[[#This Row],[SpreadActual]]&lt;Table1[[#This Row],[SpreadFavorite]],1,0)</f>
        <v>0</v>
      </c>
      <c r="Q1012" t="s">
        <v>71</v>
      </c>
      <c r="R1012" t="b">
        <v>0</v>
      </c>
      <c r="S1012">
        <v>32</v>
      </c>
      <c r="T1012">
        <v>8</v>
      </c>
      <c r="U1012">
        <v>57</v>
      </c>
    </row>
    <row r="1013" spans="1:21" x14ac:dyDescent="0.2">
      <c r="A1013" s="1">
        <v>26244</v>
      </c>
      <c r="B1013">
        <v>1971</v>
      </c>
      <c r="C1013">
        <f>_xlfn.MAXIFS(Table1[ScheduleWeekWritten],Table1[ScheduleSeason],Table1[[#This Row],[ScheduleSeason]])</f>
        <v>14</v>
      </c>
      <c r="D1013">
        <v>8</v>
      </c>
      <c r="E1013" cm="1">
        <f t="array" ref="E1013">_xlfn.XLOOKUP(Table1[[#This Row],[ScheduleWeekWritten]],Table3[Game],100+Table3[Increase],Table1[[#This Row],[ScheduleWeekWritten]])</f>
        <v>8</v>
      </c>
      <c r="F1013" t="b">
        <v>0</v>
      </c>
      <c r="G1013" t="s">
        <v>19</v>
      </c>
      <c r="H1013">
        <v>34</v>
      </c>
      <c r="I1013">
        <v>0</v>
      </c>
      <c r="J1013" t="s">
        <v>28</v>
      </c>
      <c r="K1013" t="s">
        <v>91</v>
      </c>
      <c r="L1013" t="str">
        <f>_xlfn.XLOOKUP(Table1[[#This Row],[TeamFavoriteID]],Table2[team_id],Table2[team_name],_xlfn.XLOOKUP(Table1[[#This Row],[TeamFavoriteID]],Table2[team_id_pfr],Table2[team_name],"Even"))</f>
        <v>Miami Dolphins</v>
      </c>
      <c r="M1013">
        <v>-17</v>
      </c>
      <c r="N1013">
        <f>IF(Table1[[#This Row],[TeamFavorite]]=Table1[[#This Row],[TeamHome]],Table1[[#This Row],[ScoreAway]]-Table1[[#This Row],[ScoreHome]],Table1[[#This Row],[ScoreHome]]-Table1[[#This Row],[ScoreAway]])</f>
        <v>-34</v>
      </c>
      <c r="O1013">
        <f>IF(Table1[[#This Row],[SpreadActual]]&lt;Table1[[#This Row],[SpreadFavorite]],1,0)</f>
        <v>1</v>
      </c>
      <c r="Q1013" t="s">
        <v>22</v>
      </c>
      <c r="R1013" t="b">
        <v>0</v>
      </c>
      <c r="S1013">
        <v>78</v>
      </c>
      <c r="T1013">
        <v>11</v>
      </c>
      <c r="U1013">
        <v>74</v>
      </c>
    </row>
    <row r="1014" spans="1:21" x14ac:dyDescent="0.2">
      <c r="A1014" s="1">
        <v>26244</v>
      </c>
      <c r="B1014">
        <v>1971</v>
      </c>
      <c r="C1014">
        <f>_xlfn.MAXIFS(Table1[ScheduleWeekWritten],Table1[ScheduleSeason],Table1[[#This Row],[ScheduleSeason]])</f>
        <v>14</v>
      </c>
      <c r="D1014">
        <v>8</v>
      </c>
      <c r="E1014" cm="1">
        <f t="array" ref="E1014">_xlfn.XLOOKUP(Table1[[#This Row],[ScheduleWeekWritten]],Table3[Game],100+Table3[Increase],Table1[[#This Row],[ScheduleWeekWritten]])</f>
        <v>8</v>
      </c>
      <c r="F1014" t="b">
        <v>0</v>
      </c>
      <c r="G1014" t="s">
        <v>54</v>
      </c>
      <c r="H1014">
        <v>9</v>
      </c>
      <c r="I1014">
        <v>13</v>
      </c>
      <c r="J1014" t="s">
        <v>53</v>
      </c>
      <c r="K1014" t="s">
        <v>55</v>
      </c>
      <c r="L1014" t="str">
        <f>_xlfn.XLOOKUP(Table1[[#This Row],[TeamFavoriteID]],Table2[team_id],Table2[team_name],_xlfn.XLOOKUP(Table1[[#This Row],[TeamFavoriteID]],Table2[team_id_pfr],Table2[team_name],"Even"))</f>
        <v>Minnesota Vikings</v>
      </c>
      <c r="M1014">
        <v>-3.5</v>
      </c>
      <c r="N1014">
        <f>IF(Table1[[#This Row],[TeamFavorite]]=Table1[[#This Row],[TeamHome]],Table1[[#This Row],[ScoreAway]]-Table1[[#This Row],[ScoreHome]],Table1[[#This Row],[ScoreHome]]-Table1[[#This Row],[ScoreAway]])</f>
        <v>4</v>
      </c>
      <c r="O1014">
        <f>IF(Table1[[#This Row],[SpreadActual]]&lt;Table1[[#This Row],[SpreadFavorite]],1,0)</f>
        <v>0</v>
      </c>
      <c r="Q1014" t="s">
        <v>73</v>
      </c>
      <c r="R1014" t="b">
        <v>0</v>
      </c>
      <c r="S1014">
        <v>20</v>
      </c>
      <c r="T1014">
        <v>13</v>
      </c>
      <c r="U1014">
        <v>66</v>
      </c>
    </row>
    <row r="1015" spans="1:21" x14ac:dyDescent="0.2">
      <c r="A1015" s="1">
        <v>26244</v>
      </c>
      <c r="B1015">
        <v>1971</v>
      </c>
      <c r="C1015">
        <f>_xlfn.MAXIFS(Table1[ScheduleWeekWritten],Table1[ScheduleSeason],Table1[[#This Row],[ScheduleSeason]])</f>
        <v>14</v>
      </c>
      <c r="D1015">
        <v>8</v>
      </c>
      <c r="E1015" cm="1">
        <f t="array" ref="E1015">_xlfn.XLOOKUP(Table1[[#This Row],[ScheduleWeekWritten]],Table3[Game],100+Table3[Increase],Table1[[#This Row],[ScheduleWeekWritten]])</f>
        <v>8</v>
      </c>
      <c r="F1015" t="b">
        <v>0</v>
      </c>
      <c r="G1015" t="s">
        <v>115</v>
      </c>
      <c r="H1015">
        <v>28</v>
      </c>
      <c r="I1015">
        <v>20</v>
      </c>
      <c r="J1015" t="s">
        <v>23</v>
      </c>
      <c r="K1015" t="s">
        <v>25</v>
      </c>
      <c r="L1015" t="str">
        <f>_xlfn.XLOOKUP(Table1[[#This Row],[TeamFavoriteID]],Table2[team_id],Table2[team_name],_xlfn.XLOOKUP(Table1[[#This Row],[TeamFavoriteID]],Table2[team_id_pfr],Table2[team_name],"Even"))</f>
        <v>Houston Oilers</v>
      </c>
      <c r="M1015">
        <v>-4</v>
      </c>
      <c r="N1015">
        <f>IF(Table1[[#This Row],[TeamFavorite]]=Table1[[#This Row],[TeamHome]],Table1[[#This Row],[ScoreAway]]-Table1[[#This Row],[ScoreHome]],Table1[[#This Row],[ScoreHome]]-Table1[[#This Row],[ScoreAway]])</f>
        <v>8</v>
      </c>
      <c r="O1015">
        <f>IF(Table1[[#This Row],[SpreadActual]]&lt;Table1[[#This Row],[SpreadFavorite]],1,0)</f>
        <v>0</v>
      </c>
      <c r="Q1015" t="s">
        <v>116</v>
      </c>
      <c r="R1015" t="b">
        <v>0</v>
      </c>
      <c r="S1015">
        <v>52</v>
      </c>
      <c r="T1015">
        <v>15</v>
      </c>
      <c r="U1015">
        <v>78</v>
      </c>
    </row>
    <row r="1016" spans="1:21" x14ac:dyDescent="0.2">
      <c r="A1016" s="1">
        <v>26244</v>
      </c>
      <c r="B1016">
        <v>1971</v>
      </c>
      <c r="C1016">
        <f>_xlfn.MAXIFS(Table1[ScheduleWeekWritten],Table1[ScheduleSeason],Table1[[#This Row],[ScheduleSeason]])</f>
        <v>14</v>
      </c>
      <c r="D1016">
        <v>8</v>
      </c>
      <c r="E1016" cm="1">
        <f t="array" ref="E1016">_xlfn.XLOOKUP(Table1[[#This Row],[ScheduleWeekWritten]],Table3[Game],100+Table3[Increase],Table1[[#This Row],[ScheduleWeekWritten]])</f>
        <v>8</v>
      </c>
      <c r="F1016" t="b">
        <v>0</v>
      </c>
      <c r="G1016" t="s">
        <v>95</v>
      </c>
      <c r="H1016">
        <v>21</v>
      </c>
      <c r="I1016">
        <v>21</v>
      </c>
      <c r="J1016" t="s">
        <v>20</v>
      </c>
      <c r="K1016" t="s">
        <v>21</v>
      </c>
      <c r="L1016" t="str">
        <f>_xlfn.XLOOKUP(Table1[[#This Row],[TeamFavoriteID]],Table2[team_id],Table2[team_name],_xlfn.XLOOKUP(Table1[[#This Row],[TeamFavoriteID]],Table2[team_id_pfr],Table2[team_name],"Even"))</f>
        <v>Las Vegas Raiders</v>
      </c>
      <c r="M1016">
        <v>-14</v>
      </c>
      <c r="N1016">
        <f>IF(Table1[[#This Row],[TeamFavorite]]=Table1[[#This Row],[TeamHome]],Table1[[#This Row],[ScoreAway]]-Table1[[#This Row],[ScoreHome]],Table1[[#This Row],[ScoreHome]]-Table1[[#This Row],[ScoreAway]])</f>
        <v>0</v>
      </c>
      <c r="O1016">
        <f>IF(Table1[[#This Row],[SpreadActual]]&lt;Table1[[#This Row],[SpreadFavorite]],1,0)</f>
        <v>0</v>
      </c>
      <c r="Q1016" t="s">
        <v>96</v>
      </c>
      <c r="R1016" t="b">
        <v>0</v>
      </c>
      <c r="S1016">
        <v>61</v>
      </c>
      <c r="T1016">
        <v>13</v>
      </c>
      <c r="U1016">
        <v>72</v>
      </c>
    </row>
    <row r="1017" spans="1:21" x14ac:dyDescent="0.2">
      <c r="A1017" s="1">
        <v>26244</v>
      </c>
      <c r="B1017">
        <v>1971</v>
      </c>
      <c r="C1017">
        <f>_xlfn.MAXIFS(Table1[ScheduleWeekWritten],Table1[ScheduleSeason],Table1[[#This Row],[ScheduleSeason]])</f>
        <v>14</v>
      </c>
      <c r="D1017">
        <v>8</v>
      </c>
      <c r="E1017" cm="1">
        <f t="array" ref="E1017">_xlfn.XLOOKUP(Table1[[#This Row],[ScheduleWeekWritten]],Table3[Game],100+Table3[Increase],Table1[[#This Row],[ScheduleWeekWritten]])</f>
        <v>8</v>
      </c>
      <c r="F1017" t="b">
        <v>0</v>
      </c>
      <c r="G1017" t="s">
        <v>50</v>
      </c>
      <c r="H1017">
        <v>35</v>
      </c>
      <c r="I1017">
        <v>17</v>
      </c>
      <c r="J1017" t="s">
        <v>27</v>
      </c>
      <c r="K1017" t="s">
        <v>29</v>
      </c>
      <c r="L1017" t="str">
        <f>_xlfn.XLOOKUP(Table1[[#This Row],[TeamFavoriteID]],Table2[team_id],Table2[team_name],_xlfn.XLOOKUP(Table1[[#This Row],[TeamFavoriteID]],Table2[team_id_pfr],Table2[team_name],"Even"))</f>
        <v>Los Angeles Chargers</v>
      </c>
      <c r="M1017">
        <v>-2.5</v>
      </c>
      <c r="N1017">
        <f>IF(Table1[[#This Row],[TeamFavorite]]=Table1[[#This Row],[TeamHome]],Table1[[#This Row],[ScoreAway]]-Table1[[#This Row],[ScoreHome]],Table1[[#This Row],[ScoreHome]]-Table1[[#This Row],[ScoreAway]])</f>
        <v>18</v>
      </c>
      <c r="O1017">
        <f>IF(Table1[[#This Row],[SpreadActual]]&lt;Table1[[#This Row],[SpreadFavorite]],1,0)</f>
        <v>0</v>
      </c>
      <c r="Q1017" t="s">
        <v>84</v>
      </c>
      <c r="R1017" t="b">
        <v>0</v>
      </c>
      <c r="S1017">
        <v>52</v>
      </c>
      <c r="T1017">
        <v>19</v>
      </c>
      <c r="U1017">
        <v>69</v>
      </c>
    </row>
    <row r="1018" spans="1:21" x14ac:dyDescent="0.2">
      <c r="A1018" s="1">
        <v>26244</v>
      </c>
      <c r="B1018">
        <v>1971</v>
      </c>
      <c r="C1018">
        <f>_xlfn.MAXIFS(Table1[ScheduleWeekWritten],Table1[ScheduleSeason],Table1[[#This Row],[ScheduleSeason]])</f>
        <v>14</v>
      </c>
      <c r="D1018">
        <v>8</v>
      </c>
      <c r="E1018" cm="1">
        <f t="array" ref="E1018">_xlfn.XLOOKUP(Table1[[#This Row],[ScheduleWeekWritten]],Table3[Game],100+Table3[Increase],Table1[[#This Row],[ScheduleWeekWritten]])</f>
        <v>8</v>
      </c>
      <c r="F1018" t="b">
        <v>0</v>
      </c>
      <c r="G1018" t="s">
        <v>31</v>
      </c>
      <c r="H1018">
        <v>13</v>
      </c>
      <c r="I1018">
        <v>10</v>
      </c>
      <c r="J1018" t="s">
        <v>42</v>
      </c>
      <c r="K1018" t="s">
        <v>75</v>
      </c>
      <c r="L1018" t="str">
        <f>_xlfn.XLOOKUP(Table1[[#This Row],[TeamFavoriteID]],Table2[team_id],Table2[team_name],_xlfn.XLOOKUP(Table1[[#This Row],[TeamFavoriteID]],Table2[team_id_pfr],Table2[team_name],"Even"))</f>
        <v>Kansas City Chiefs</v>
      </c>
      <c r="M1018">
        <v>-14</v>
      </c>
      <c r="N1018">
        <f>IF(Table1[[#This Row],[TeamFavorite]]=Table1[[#This Row],[TeamHome]],Table1[[#This Row],[ScoreAway]]-Table1[[#This Row],[ScoreHome]],Table1[[#This Row],[ScoreHome]]-Table1[[#This Row],[ScoreAway]])</f>
        <v>3</v>
      </c>
      <c r="O1018">
        <f>IF(Table1[[#This Row],[SpreadActual]]&lt;Table1[[#This Row],[SpreadFavorite]],1,0)</f>
        <v>0</v>
      </c>
      <c r="Q1018" t="s">
        <v>74</v>
      </c>
      <c r="R1018" t="b">
        <v>0</v>
      </c>
      <c r="S1018">
        <v>52</v>
      </c>
      <c r="T1018">
        <v>19</v>
      </c>
      <c r="U1018">
        <v>69</v>
      </c>
    </row>
    <row r="1019" spans="1:21" x14ac:dyDescent="0.2">
      <c r="A1019" s="1">
        <v>26244</v>
      </c>
      <c r="B1019">
        <v>1971</v>
      </c>
      <c r="C1019">
        <f>_xlfn.MAXIFS(Table1[ScheduleWeekWritten],Table1[ScheduleSeason],Table1[[#This Row],[ScheduleSeason]])</f>
        <v>14</v>
      </c>
      <c r="D1019">
        <v>8</v>
      </c>
      <c r="E1019" cm="1">
        <f t="array" ref="E1019">_xlfn.XLOOKUP(Table1[[#This Row],[ScheduleWeekWritten]],Table3[Game],100+Table3[Increase],Table1[[#This Row],[ScheduleWeekWritten]])</f>
        <v>8</v>
      </c>
      <c r="F1019" t="b">
        <v>0</v>
      </c>
      <c r="G1019" t="s">
        <v>49</v>
      </c>
      <c r="H1019">
        <v>26</v>
      </c>
      <c r="I1019">
        <v>9</v>
      </c>
      <c r="J1019" t="s">
        <v>62</v>
      </c>
      <c r="K1019" t="s">
        <v>51</v>
      </c>
      <c r="L1019" t="str">
        <f>_xlfn.XLOOKUP(Table1[[#This Row],[TeamFavoriteID]],Table2[team_id],Table2[team_name],_xlfn.XLOOKUP(Table1[[#This Row],[TeamFavoriteID]],Table2[team_id_pfr],Table2[team_name],"Even"))</f>
        <v>Pittsburgh Steelers</v>
      </c>
      <c r="M1019">
        <v>-1</v>
      </c>
      <c r="N1019">
        <f>IF(Table1[[#This Row],[TeamFavorite]]=Table1[[#This Row],[TeamHome]],Table1[[#This Row],[ScoreAway]]-Table1[[#This Row],[ScoreHome]],Table1[[#This Row],[ScoreHome]]-Table1[[#This Row],[ScoreAway]])</f>
        <v>-17</v>
      </c>
      <c r="O1019">
        <f>IF(Table1[[#This Row],[SpreadActual]]&lt;Table1[[#This Row],[SpreadFavorite]],1,0)</f>
        <v>1</v>
      </c>
      <c r="Q1019" t="s">
        <v>113</v>
      </c>
      <c r="R1019" t="b">
        <v>0</v>
      </c>
      <c r="S1019">
        <v>31</v>
      </c>
      <c r="T1019">
        <v>17</v>
      </c>
      <c r="U1019">
        <v>60</v>
      </c>
    </row>
    <row r="1020" spans="1:21" x14ac:dyDescent="0.2">
      <c r="A1020" s="1">
        <v>26244</v>
      </c>
      <c r="B1020">
        <v>1971</v>
      </c>
      <c r="C1020">
        <f>_xlfn.MAXIFS(Table1[ScheduleWeekWritten],Table1[ScheduleSeason],Table1[[#This Row],[ScheduleSeason]])</f>
        <v>14</v>
      </c>
      <c r="D1020">
        <v>8</v>
      </c>
      <c r="E1020" cm="1">
        <f t="array" ref="E1020">_xlfn.XLOOKUP(Table1[[#This Row],[ScheduleWeekWritten]],Table3[Game],100+Table3[Increase],Table1[[#This Row],[ScheduleWeekWritten]])</f>
        <v>8</v>
      </c>
      <c r="F1020" t="b">
        <v>0</v>
      </c>
      <c r="G1020" t="s">
        <v>57</v>
      </c>
      <c r="H1020">
        <v>13</v>
      </c>
      <c r="I1020">
        <v>16</v>
      </c>
      <c r="J1020" t="s">
        <v>67</v>
      </c>
      <c r="K1020" t="s">
        <v>68</v>
      </c>
      <c r="L1020" t="str">
        <f>_xlfn.XLOOKUP(Table1[[#This Row],[TeamFavoriteID]],Table2[team_id],Table2[team_name],_xlfn.XLOOKUP(Table1[[#This Row],[TeamFavoriteID]],Table2[team_id_pfr],Table2[team_name],"Even"))</f>
        <v>Dallas Cowboys</v>
      </c>
      <c r="M1020">
        <v>-4</v>
      </c>
      <c r="N1020">
        <f>IF(Table1[[#This Row],[TeamFavorite]]=Table1[[#This Row],[TeamHome]],Table1[[#This Row],[ScoreAway]]-Table1[[#This Row],[ScoreHome]],Table1[[#This Row],[ScoreHome]]-Table1[[#This Row],[ScoreAway]])</f>
        <v>-3</v>
      </c>
      <c r="O1020">
        <f>IF(Table1[[#This Row],[SpreadActual]]&lt;Table1[[#This Row],[SpreadFavorite]],1,0)</f>
        <v>0</v>
      </c>
      <c r="Q1020" t="s">
        <v>60</v>
      </c>
      <c r="R1020" t="b">
        <v>0</v>
      </c>
      <c r="S1020">
        <v>29</v>
      </c>
      <c r="T1020">
        <v>12</v>
      </c>
      <c r="U1020">
        <v>41</v>
      </c>
    </row>
    <row r="1021" spans="1:21" x14ac:dyDescent="0.2">
      <c r="A1021" s="1">
        <v>26244</v>
      </c>
      <c r="B1021">
        <v>1971</v>
      </c>
      <c r="C1021">
        <f>_xlfn.MAXIFS(Table1[ScheduleWeekWritten],Table1[ScheduleSeason],Table1[[#This Row],[ScheduleSeason]])</f>
        <v>14</v>
      </c>
      <c r="D1021">
        <v>8</v>
      </c>
      <c r="E1021" cm="1">
        <f t="array" ref="E1021">_xlfn.XLOOKUP(Table1[[#This Row],[ScheduleWeekWritten]],Table3[Game],100+Table3[Increase],Table1[[#This Row],[ScheduleWeekWritten]])</f>
        <v>8</v>
      </c>
      <c r="F1021" t="b">
        <v>0</v>
      </c>
      <c r="G1021" t="s">
        <v>61</v>
      </c>
      <c r="H1021">
        <v>7</v>
      </c>
      <c r="I1021">
        <v>7</v>
      </c>
      <c r="J1021" t="s">
        <v>58</v>
      </c>
      <c r="K1021" t="s">
        <v>85</v>
      </c>
      <c r="L1021" t="str">
        <f>_xlfn.XLOOKUP(Table1[[#This Row],[TeamFavoriteID]],Table2[team_id],Table2[team_name],_xlfn.XLOOKUP(Table1[[#This Row],[TeamFavoriteID]],Table2[team_id_pfr],Table2[team_name],"Even"))</f>
        <v>Washington Commanders</v>
      </c>
      <c r="M1021">
        <v>-14</v>
      </c>
      <c r="N1021">
        <f>IF(Table1[[#This Row],[TeamFavorite]]=Table1[[#This Row],[TeamHome]],Table1[[#This Row],[ScoreAway]]-Table1[[#This Row],[ScoreHome]],Table1[[#This Row],[ScoreHome]]-Table1[[#This Row],[ScoreAway]])</f>
        <v>0</v>
      </c>
      <c r="O1021">
        <f>IF(Table1[[#This Row],[SpreadActual]]&lt;Table1[[#This Row],[SpreadFavorite]],1,0)</f>
        <v>0</v>
      </c>
      <c r="Q1021" t="s">
        <v>64</v>
      </c>
      <c r="R1021" t="b">
        <v>0</v>
      </c>
      <c r="S1021">
        <v>47</v>
      </c>
      <c r="T1021">
        <v>17</v>
      </c>
      <c r="U1021">
        <v>56</v>
      </c>
    </row>
    <row r="1022" spans="1:21" x14ac:dyDescent="0.2">
      <c r="A1022" s="1">
        <v>26245</v>
      </c>
      <c r="B1022">
        <v>1971</v>
      </c>
      <c r="C1022">
        <f>_xlfn.MAXIFS(Table1[ScheduleWeekWritten],Table1[ScheduleSeason],Table1[[#This Row],[ScheduleSeason]])</f>
        <v>14</v>
      </c>
      <c r="D1022">
        <v>8</v>
      </c>
      <c r="E1022" cm="1">
        <f t="array" ref="E1022">_xlfn.XLOOKUP(Table1[[#This Row],[ScheduleWeekWritten]],Table3[Game],100+Table3[Increase],Table1[[#This Row],[ScheduleWeekWritten]])</f>
        <v>8</v>
      </c>
      <c r="F1022" t="b">
        <v>0</v>
      </c>
      <c r="G1022" t="s">
        <v>34</v>
      </c>
      <c r="H1022">
        <v>24</v>
      </c>
      <c r="I1022">
        <v>17</v>
      </c>
      <c r="J1022" t="s">
        <v>39</v>
      </c>
      <c r="K1022" t="s">
        <v>72</v>
      </c>
      <c r="L1022" t="str">
        <f>_xlfn.XLOOKUP(Table1[[#This Row],[TeamFavoriteID]],Table2[team_id],Table2[team_name],_xlfn.XLOOKUP(Table1[[#This Row],[TeamFavoriteID]],Table2[team_id_pfr],Table2[team_name],"Even"))</f>
        <v>Baltimore Colts</v>
      </c>
      <c r="M1022">
        <v>-6</v>
      </c>
      <c r="N1022">
        <f>IF(Table1[[#This Row],[TeamFavorite]]=Table1[[#This Row],[TeamHome]],Table1[[#This Row],[ScoreAway]]-Table1[[#This Row],[ScoreHome]],Table1[[#This Row],[ScoreHome]]-Table1[[#This Row],[ScoreAway]])</f>
        <v>-7</v>
      </c>
      <c r="O1022">
        <f>IF(Table1[[#This Row],[SpreadActual]]&lt;Table1[[#This Row],[SpreadFavorite]],1,0)</f>
        <v>1</v>
      </c>
      <c r="Q1022" t="s">
        <v>80</v>
      </c>
      <c r="R1022" t="b">
        <v>0</v>
      </c>
      <c r="S1022">
        <v>36</v>
      </c>
      <c r="T1022">
        <v>15</v>
      </c>
      <c r="U1022">
        <v>46</v>
      </c>
    </row>
    <row r="1023" spans="1:21" x14ac:dyDescent="0.2">
      <c r="A1023" s="1">
        <v>26251</v>
      </c>
      <c r="B1023">
        <v>1971</v>
      </c>
      <c r="C1023">
        <f>_xlfn.MAXIFS(Table1[ScheduleWeekWritten],Table1[ScheduleSeason],Table1[[#This Row],[ScheduleSeason]])</f>
        <v>14</v>
      </c>
      <c r="D1023">
        <v>9</v>
      </c>
      <c r="E1023" cm="1">
        <f t="array" ref="E1023">_xlfn.XLOOKUP(Table1[[#This Row],[ScheduleWeekWritten]],Table3[Game],100+Table3[Increase],Table1[[#This Row],[ScheduleWeekWritten]])</f>
        <v>9</v>
      </c>
      <c r="F1023" t="b">
        <v>0</v>
      </c>
      <c r="G1023" t="s">
        <v>38</v>
      </c>
      <c r="H1023">
        <v>17</v>
      </c>
      <c r="I1023">
        <v>21</v>
      </c>
      <c r="J1023" t="s">
        <v>50</v>
      </c>
      <c r="K1023" t="s">
        <v>109</v>
      </c>
      <c r="L1023" t="str">
        <f>_xlfn.XLOOKUP(Table1[[#This Row],[TeamFavoriteID]],Table2[team_id],Table2[team_name],_xlfn.XLOOKUP(Table1[[#This Row],[TeamFavoriteID]],Table2[team_id_pfr],Table2[team_name],"Even"))</f>
        <v>Atlanta Falcons</v>
      </c>
      <c r="M1023">
        <v>-7</v>
      </c>
      <c r="N1023">
        <f>IF(Table1[[#This Row],[TeamFavorite]]=Table1[[#This Row],[TeamHome]],Table1[[#This Row],[ScoreAway]]-Table1[[#This Row],[ScoreHome]],Table1[[#This Row],[ScoreHome]]-Table1[[#This Row],[ScoreAway]])</f>
        <v>4</v>
      </c>
      <c r="O1023">
        <f>IF(Table1[[#This Row],[SpreadActual]]&lt;Table1[[#This Row],[SpreadFavorite]],1,0)</f>
        <v>0</v>
      </c>
      <c r="Q1023" t="s">
        <v>41</v>
      </c>
      <c r="R1023" t="b">
        <v>0</v>
      </c>
      <c r="S1023">
        <v>58</v>
      </c>
      <c r="T1023">
        <v>8</v>
      </c>
      <c r="U1023">
        <v>68</v>
      </c>
    </row>
    <row r="1024" spans="1:21" x14ac:dyDescent="0.2">
      <c r="A1024" s="1">
        <v>26251</v>
      </c>
      <c r="B1024">
        <v>1971</v>
      </c>
      <c r="C1024">
        <f>_xlfn.MAXIFS(Table1[ScheduleWeekWritten],Table1[ScheduleSeason],Table1[[#This Row],[ScheduleSeason]])</f>
        <v>14</v>
      </c>
      <c r="D1024">
        <v>9</v>
      </c>
      <c r="E1024" cm="1">
        <f t="array" ref="E1024">_xlfn.XLOOKUP(Table1[[#This Row],[ScheduleWeekWritten]],Table3[Game],100+Table3[Increase],Table1[[#This Row],[ScheduleWeekWritten]])</f>
        <v>9</v>
      </c>
      <c r="F1024" t="b">
        <v>0</v>
      </c>
      <c r="G1024" t="s">
        <v>46</v>
      </c>
      <c r="H1024">
        <v>16</v>
      </c>
      <c r="I1024">
        <v>15</v>
      </c>
      <c r="J1024" t="s">
        <v>61</v>
      </c>
      <c r="K1024" t="s">
        <v>89</v>
      </c>
      <c r="L1024" t="str">
        <f>_xlfn.XLOOKUP(Table1[[#This Row],[TeamFavoriteID]],Table2[team_id],Table2[team_name],_xlfn.XLOOKUP(Table1[[#This Row],[TeamFavoriteID]],Table2[team_id_pfr],Table2[team_name],"Even"))</f>
        <v>Even</v>
      </c>
      <c r="M1024">
        <v>0</v>
      </c>
      <c r="N1024">
        <f>IF(Table1[[#This Row],[TeamFavorite]]=Table1[[#This Row],[TeamHome]],Table1[[#This Row],[ScoreAway]]-Table1[[#This Row],[ScoreHome]],Table1[[#This Row],[ScoreHome]]-Table1[[#This Row],[ScoreAway]])</f>
        <v>1</v>
      </c>
      <c r="O1024">
        <f>IF(Table1[[#This Row],[SpreadActual]]&lt;Table1[[#This Row],[SpreadFavorite]],1,0)</f>
        <v>0</v>
      </c>
      <c r="Q1024" t="s">
        <v>114</v>
      </c>
      <c r="R1024" t="b">
        <v>0</v>
      </c>
      <c r="S1024">
        <v>56</v>
      </c>
      <c r="T1024">
        <v>17</v>
      </c>
      <c r="U1024">
        <v>65</v>
      </c>
    </row>
    <row r="1025" spans="1:21" x14ac:dyDescent="0.2">
      <c r="A1025" s="1">
        <v>26251</v>
      </c>
      <c r="B1025">
        <v>1971</v>
      </c>
      <c r="C1025">
        <f>_xlfn.MAXIFS(Table1[ScheduleWeekWritten],Table1[ScheduleSeason],Table1[[#This Row],[ScheduleSeason]])</f>
        <v>14</v>
      </c>
      <c r="D1025">
        <v>9</v>
      </c>
      <c r="E1025" cm="1">
        <f t="array" ref="E1025">_xlfn.XLOOKUP(Table1[[#This Row],[ScheduleWeekWritten]],Table3[Game],100+Table3[Increase],Table1[[#This Row],[ScheduleWeekWritten]])</f>
        <v>9</v>
      </c>
      <c r="F1025" t="b">
        <v>0</v>
      </c>
      <c r="G1025" t="s">
        <v>67</v>
      </c>
      <c r="H1025">
        <v>20</v>
      </c>
      <c r="I1025">
        <v>7</v>
      </c>
      <c r="J1025" t="s">
        <v>58</v>
      </c>
      <c r="K1025" t="s">
        <v>68</v>
      </c>
      <c r="L1025" t="str">
        <f>_xlfn.XLOOKUP(Table1[[#This Row],[TeamFavoriteID]],Table2[team_id],Table2[team_name],_xlfn.XLOOKUP(Table1[[#This Row],[TeamFavoriteID]],Table2[team_id_pfr],Table2[team_name],"Even"))</f>
        <v>Dallas Cowboys</v>
      </c>
      <c r="M1025">
        <v>-13</v>
      </c>
      <c r="N1025">
        <f>IF(Table1[[#This Row],[TeamFavorite]]=Table1[[#This Row],[TeamHome]],Table1[[#This Row],[ScoreAway]]-Table1[[#This Row],[ScoreHome]],Table1[[#This Row],[ScoreHome]]-Table1[[#This Row],[ScoreAway]])</f>
        <v>-13</v>
      </c>
      <c r="O1025">
        <f>IF(Table1[[#This Row],[SpreadActual]]&lt;Table1[[#This Row],[SpreadFavorite]],1,0)</f>
        <v>0</v>
      </c>
      <c r="Q1025" t="s">
        <v>69</v>
      </c>
      <c r="R1025" t="b">
        <v>0</v>
      </c>
      <c r="S1025">
        <v>73</v>
      </c>
      <c r="T1025">
        <v>17</v>
      </c>
      <c r="U1025">
        <v>66</v>
      </c>
    </row>
    <row r="1026" spans="1:21" x14ac:dyDescent="0.2">
      <c r="A1026" s="1">
        <v>26251</v>
      </c>
      <c r="B1026">
        <v>1971</v>
      </c>
      <c r="C1026">
        <f>_xlfn.MAXIFS(Table1[ScheduleWeekWritten],Table1[ScheduleSeason],Table1[[#This Row],[ScheduleSeason]])</f>
        <v>14</v>
      </c>
      <c r="D1026">
        <v>9</v>
      </c>
      <c r="E1026" cm="1">
        <f t="array" ref="E1026">_xlfn.XLOOKUP(Table1[[#This Row],[ScheduleWeekWritten]],Table3[Game],100+Table3[Increase],Table1[[#This Row],[ScheduleWeekWritten]])</f>
        <v>9</v>
      </c>
      <c r="F1026" t="b">
        <v>0</v>
      </c>
      <c r="G1026" t="s">
        <v>24</v>
      </c>
      <c r="H1026">
        <v>10</v>
      </c>
      <c r="I1026">
        <v>24</v>
      </c>
      <c r="J1026" t="s">
        <v>101</v>
      </c>
      <c r="K1026" t="s">
        <v>88</v>
      </c>
      <c r="L1026" t="str">
        <f>_xlfn.XLOOKUP(Table1[[#This Row],[TeamFavoriteID]],Table2[team_id],Table2[team_name],_xlfn.XLOOKUP(Table1[[#This Row],[TeamFavoriteID]],Table2[team_id_pfr],Table2[team_name],"Even"))</f>
        <v>Denver Broncos</v>
      </c>
      <c r="M1026">
        <v>-3</v>
      </c>
      <c r="N1026">
        <f>IF(Table1[[#This Row],[TeamFavorite]]=Table1[[#This Row],[TeamHome]],Table1[[#This Row],[ScoreAway]]-Table1[[#This Row],[ScoreHome]],Table1[[#This Row],[ScoreHome]]-Table1[[#This Row],[ScoreAway]])</f>
        <v>14</v>
      </c>
      <c r="O1026">
        <f>IF(Table1[[#This Row],[SpreadActual]]&lt;Table1[[#This Row],[SpreadFavorite]],1,0)</f>
        <v>0</v>
      </c>
      <c r="Q1026" t="s">
        <v>71</v>
      </c>
      <c r="R1026" t="b">
        <v>0</v>
      </c>
      <c r="S1026">
        <v>39</v>
      </c>
      <c r="T1026">
        <v>9</v>
      </c>
      <c r="U1026">
        <v>43</v>
      </c>
    </row>
    <row r="1027" spans="1:21" x14ac:dyDescent="0.2">
      <c r="A1027" s="1">
        <v>26251</v>
      </c>
      <c r="B1027">
        <v>1971</v>
      </c>
      <c r="C1027">
        <f>_xlfn.MAXIFS(Table1[ScheduleWeekWritten],Table1[ScheduleSeason],Table1[[#This Row],[ScheduleSeason]])</f>
        <v>14</v>
      </c>
      <c r="D1027">
        <v>9</v>
      </c>
      <c r="E1027" cm="1">
        <f t="array" ref="E1027">_xlfn.XLOOKUP(Table1[[#This Row],[ScheduleWeekWritten]],Table3[Game],100+Table3[Increase],Table1[[#This Row],[ScheduleWeekWritten]])</f>
        <v>9</v>
      </c>
      <c r="F1027" t="b">
        <v>0</v>
      </c>
      <c r="G1027" t="s">
        <v>45</v>
      </c>
      <c r="H1027">
        <v>13</v>
      </c>
      <c r="I1027">
        <v>21</v>
      </c>
      <c r="J1027" t="s">
        <v>39</v>
      </c>
      <c r="K1027" t="s">
        <v>79</v>
      </c>
      <c r="L1027" t="str">
        <f>_xlfn.XLOOKUP(Table1[[#This Row],[TeamFavoriteID]],Table2[team_id],Table2[team_name],_xlfn.XLOOKUP(Table1[[#This Row],[TeamFavoriteID]],Table2[team_id_pfr],Table2[team_name],"Even"))</f>
        <v>Detroit Lions</v>
      </c>
      <c r="M1027">
        <v>-5</v>
      </c>
      <c r="N1027">
        <f>IF(Table1[[#This Row],[TeamFavorite]]=Table1[[#This Row],[TeamHome]],Table1[[#This Row],[ScoreAway]]-Table1[[#This Row],[ScoreHome]],Table1[[#This Row],[ScoreHome]]-Table1[[#This Row],[ScoreAway]])</f>
        <v>8</v>
      </c>
      <c r="O1027">
        <f>IF(Table1[[#This Row],[SpreadActual]]&lt;Table1[[#This Row],[SpreadFavorite]],1,0)</f>
        <v>0</v>
      </c>
      <c r="Q1027" t="s">
        <v>48</v>
      </c>
      <c r="R1027" t="b">
        <v>0</v>
      </c>
      <c r="S1027">
        <v>43</v>
      </c>
      <c r="T1027">
        <v>9</v>
      </c>
      <c r="U1027">
        <v>77</v>
      </c>
    </row>
    <row r="1028" spans="1:21" x14ac:dyDescent="0.2">
      <c r="A1028" s="1">
        <v>26251</v>
      </c>
      <c r="B1028">
        <v>1971</v>
      </c>
      <c r="C1028">
        <f>_xlfn.MAXIFS(Table1[ScheduleWeekWritten],Table1[ScheduleSeason],Table1[[#This Row],[ScheduleSeason]])</f>
        <v>14</v>
      </c>
      <c r="D1028">
        <v>9</v>
      </c>
      <c r="E1028" cm="1">
        <f t="array" ref="E1028">_xlfn.XLOOKUP(Table1[[#This Row],[ScheduleWeekWritten]],Table3[Game],100+Table3[Increase],Table1[[#This Row],[ScheduleWeekWritten]])</f>
        <v>9</v>
      </c>
      <c r="F1028" t="b">
        <v>0</v>
      </c>
      <c r="G1028" t="s">
        <v>42</v>
      </c>
      <c r="H1028">
        <v>13</v>
      </c>
      <c r="I1028">
        <v>7</v>
      </c>
      <c r="J1028" t="s">
        <v>62</v>
      </c>
      <c r="K1028" t="s">
        <v>75</v>
      </c>
      <c r="L1028" t="str">
        <f>_xlfn.XLOOKUP(Table1[[#This Row],[TeamFavoriteID]],Table2[team_id],Table2[team_name],_xlfn.XLOOKUP(Table1[[#This Row],[TeamFavoriteID]],Table2[team_id_pfr],Table2[team_name],"Even"))</f>
        <v>Kansas City Chiefs</v>
      </c>
      <c r="M1028">
        <v>-11</v>
      </c>
      <c r="N1028">
        <f>IF(Table1[[#This Row],[TeamFavorite]]=Table1[[#This Row],[TeamHome]],Table1[[#This Row],[ScoreAway]]-Table1[[#This Row],[ScoreHome]],Table1[[#This Row],[ScoreHome]]-Table1[[#This Row],[ScoreAway]])</f>
        <v>-6</v>
      </c>
      <c r="O1028">
        <f>IF(Table1[[#This Row],[SpreadActual]]&lt;Table1[[#This Row],[SpreadFavorite]],1,0)</f>
        <v>0</v>
      </c>
      <c r="Q1028" t="s">
        <v>117</v>
      </c>
      <c r="R1028" t="b">
        <v>0</v>
      </c>
      <c r="S1028">
        <v>66</v>
      </c>
      <c r="T1028">
        <v>12</v>
      </c>
      <c r="U1028">
        <v>59</v>
      </c>
    </row>
    <row r="1029" spans="1:21" x14ac:dyDescent="0.2">
      <c r="A1029" s="1">
        <v>26251</v>
      </c>
      <c r="B1029">
        <v>1971</v>
      </c>
      <c r="C1029">
        <f>_xlfn.MAXIFS(Table1[ScheduleWeekWritten],Table1[ScheduleSeason],Table1[[#This Row],[ScheduleSeason]])</f>
        <v>14</v>
      </c>
      <c r="D1029">
        <v>9</v>
      </c>
      <c r="E1029" cm="1">
        <f t="array" ref="E1029">_xlfn.XLOOKUP(Table1[[#This Row],[ScheduleWeekWritten]],Table3[Game],100+Table3[Increase],Table1[[#This Row],[ScheduleWeekWritten]])</f>
        <v>9</v>
      </c>
      <c r="F1029" t="b">
        <v>0</v>
      </c>
      <c r="G1029" t="s">
        <v>19</v>
      </c>
      <c r="H1029">
        <v>24</v>
      </c>
      <c r="I1029">
        <v>21</v>
      </c>
      <c r="J1029" t="s">
        <v>49</v>
      </c>
      <c r="K1029" t="s">
        <v>91</v>
      </c>
      <c r="L1029" t="str">
        <f>_xlfn.XLOOKUP(Table1[[#This Row],[TeamFavoriteID]],Table2[team_id],Table2[team_name],_xlfn.XLOOKUP(Table1[[#This Row],[TeamFavoriteID]],Table2[team_id_pfr],Table2[team_name],"Even"))</f>
        <v>Miami Dolphins</v>
      </c>
      <c r="M1029">
        <v>-10</v>
      </c>
      <c r="N1029">
        <f>IF(Table1[[#This Row],[TeamFavorite]]=Table1[[#This Row],[TeamHome]],Table1[[#This Row],[ScoreAway]]-Table1[[#This Row],[ScoreHome]],Table1[[#This Row],[ScoreHome]]-Table1[[#This Row],[ScoreAway]])</f>
        <v>-3</v>
      </c>
      <c r="O1029">
        <f>IF(Table1[[#This Row],[SpreadActual]]&lt;Table1[[#This Row],[SpreadFavorite]],1,0)</f>
        <v>0</v>
      </c>
      <c r="Q1029" t="s">
        <v>22</v>
      </c>
      <c r="R1029" t="b">
        <v>0</v>
      </c>
      <c r="S1029">
        <v>72</v>
      </c>
      <c r="T1029">
        <v>15</v>
      </c>
      <c r="U1029">
        <v>65</v>
      </c>
    </row>
    <row r="1030" spans="1:21" x14ac:dyDescent="0.2">
      <c r="A1030" s="1">
        <v>26251</v>
      </c>
      <c r="B1030">
        <v>1971</v>
      </c>
      <c r="C1030">
        <f>_xlfn.MAXIFS(Table1[ScheduleWeekWritten],Table1[ScheduleSeason],Table1[[#This Row],[ScheduleSeason]])</f>
        <v>14</v>
      </c>
      <c r="D1030">
        <v>9</v>
      </c>
      <c r="E1030" cm="1">
        <f t="array" ref="E1030">_xlfn.XLOOKUP(Table1[[#This Row],[ScheduleWeekWritten]],Table3[Game],100+Table3[Increase],Table1[[#This Row],[ScheduleWeekWritten]])</f>
        <v>9</v>
      </c>
      <c r="F1030" t="b">
        <v>0</v>
      </c>
      <c r="G1030" t="s">
        <v>54</v>
      </c>
      <c r="H1030">
        <v>3</v>
      </c>
      <c r="I1030">
        <v>0</v>
      </c>
      <c r="J1030" t="s">
        <v>33</v>
      </c>
      <c r="K1030" t="s">
        <v>55</v>
      </c>
      <c r="L1030" t="str">
        <f>_xlfn.XLOOKUP(Table1[[#This Row],[TeamFavoriteID]],Table2[team_id],Table2[team_name],_xlfn.XLOOKUP(Table1[[#This Row],[TeamFavoriteID]],Table2[team_id_pfr],Table2[team_name],"Even"))</f>
        <v>Minnesota Vikings</v>
      </c>
      <c r="M1030">
        <v>-7</v>
      </c>
      <c r="N1030">
        <f>IF(Table1[[#This Row],[TeamFavorite]]=Table1[[#This Row],[TeamHome]],Table1[[#This Row],[ScoreAway]]-Table1[[#This Row],[ScoreHome]],Table1[[#This Row],[ScoreHome]]-Table1[[#This Row],[ScoreAway]])</f>
        <v>-3</v>
      </c>
      <c r="O1030">
        <f>IF(Table1[[#This Row],[SpreadActual]]&lt;Table1[[#This Row],[SpreadFavorite]],1,0)</f>
        <v>0</v>
      </c>
      <c r="Q1030" t="s">
        <v>73</v>
      </c>
      <c r="R1030" t="b">
        <v>0</v>
      </c>
      <c r="S1030">
        <v>45</v>
      </c>
      <c r="T1030">
        <v>19</v>
      </c>
      <c r="U1030">
        <v>77</v>
      </c>
    </row>
    <row r="1031" spans="1:21" x14ac:dyDescent="0.2">
      <c r="A1031" s="1">
        <v>26251</v>
      </c>
      <c r="B1031">
        <v>1971</v>
      </c>
      <c r="C1031">
        <f>_xlfn.MAXIFS(Table1[ScheduleWeekWritten],Table1[ScheduleSeason],Table1[[#This Row],[ScheduleSeason]])</f>
        <v>14</v>
      </c>
      <c r="D1031">
        <v>9</v>
      </c>
      <c r="E1031" cm="1">
        <f t="array" ref="E1031">_xlfn.XLOOKUP(Table1[[#This Row],[ScheduleWeekWritten]],Table3[Game],100+Table3[Increase],Table1[[#This Row],[ScheduleWeekWritten]])</f>
        <v>9</v>
      </c>
      <c r="F1031" t="b">
        <v>0</v>
      </c>
      <c r="G1031" t="s">
        <v>115</v>
      </c>
      <c r="H1031">
        <v>38</v>
      </c>
      <c r="I1031">
        <v>33</v>
      </c>
      <c r="J1031" t="s">
        <v>28</v>
      </c>
      <c r="K1031" t="s">
        <v>70</v>
      </c>
      <c r="L1031" t="str">
        <f>_xlfn.XLOOKUP(Table1[[#This Row],[TeamFavoriteID]],Table2[team_id],Table2[team_name],_xlfn.XLOOKUP(Table1[[#This Row],[TeamFavoriteID]],Table2[team_id_pfr],Table2[team_name],"Even"))</f>
        <v>Boston Patriots</v>
      </c>
      <c r="M1031">
        <v>-6.5</v>
      </c>
      <c r="N1031">
        <f>IF(Table1[[#This Row],[TeamFavorite]]=Table1[[#This Row],[TeamHome]],Table1[[#This Row],[ScoreAway]]-Table1[[#This Row],[ScoreHome]],Table1[[#This Row],[ScoreHome]]-Table1[[#This Row],[ScoreAway]])</f>
        <v>5</v>
      </c>
      <c r="O1031">
        <f>IF(Table1[[#This Row],[SpreadActual]]&lt;Table1[[#This Row],[SpreadFavorite]],1,0)</f>
        <v>0</v>
      </c>
      <c r="Q1031" t="s">
        <v>116</v>
      </c>
      <c r="R1031" t="b">
        <v>0</v>
      </c>
      <c r="S1031">
        <v>33</v>
      </c>
      <c r="T1031">
        <v>9</v>
      </c>
      <c r="U1031">
        <v>54</v>
      </c>
    </row>
    <row r="1032" spans="1:21" x14ac:dyDescent="0.2">
      <c r="A1032" s="1">
        <v>26251</v>
      </c>
      <c r="B1032">
        <v>1971</v>
      </c>
      <c r="C1032">
        <f>_xlfn.MAXIFS(Table1[ScheduleWeekWritten],Table1[ScheduleSeason],Table1[[#This Row],[ScheduleSeason]])</f>
        <v>14</v>
      </c>
      <c r="D1032">
        <v>9</v>
      </c>
      <c r="E1032" cm="1">
        <f t="array" ref="E1032">_xlfn.XLOOKUP(Table1[[#This Row],[ScheduleWeekWritten]],Table3[Game],100+Table3[Increase],Table1[[#This Row],[ScheduleWeekWritten]])</f>
        <v>9</v>
      </c>
      <c r="F1032" t="b">
        <v>0</v>
      </c>
      <c r="G1032" t="s">
        <v>31</v>
      </c>
      <c r="H1032">
        <v>13</v>
      </c>
      <c r="I1032">
        <v>14</v>
      </c>
      <c r="J1032" t="s">
        <v>34</v>
      </c>
      <c r="K1032" t="s">
        <v>72</v>
      </c>
      <c r="L1032" t="str">
        <f>_xlfn.XLOOKUP(Table1[[#This Row],[TeamFavoriteID]],Table2[team_id],Table2[team_name],_xlfn.XLOOKUP(Table1[[#This Row],[TeamFavoriteID]],Table2[team_id_pfr],Table2[team_name],"Even"))</f>
        <v>Baltimore Colts</v>
      </c>
      <c r="M1032">
        <v>-11</v>
      </c>
      <c r="N1032">
        <f>IF(Table1[[#This Row],[TeamFavorite]]=Table1[[#This Row],[TeamHome]],Table1[[#This Row],[ScoreAway]]-Table1[[#This Row],[ScoreHome]],Table1[[#This Row],[ScoreHome]]-Table1[[#This Row],[ScoreAway]])</f>
        <v>-1</v>
      </c>
      <c r="O1032">
        <f>IF(Table1[[#This Row],[SpreadActual]]&lt;Table1[[#This Row],[SpreadFavorite]],1,0)</f>
        <v>0</v>
      </c>
      <c r="Q1032" t="s">
        <v>74</v>
      </c>
      <c r="R1032" t="b">
        <v>0</v>
      </c>
      <c r="S1032">
        <v>37</v>
      </c>
      <c r="T1032">
        <v>12</v>
      </c>
      <c r="U1032">
        <v>61</v>
      </c>
    </row>
    <row r="1033" spans="1:21" x14ac:dyDescent="0.2">
      <c r="A1033" s="1">
        <v>26251</v>
      </c>
      <c r="B1033">
        <v>1971</v>
      </c>
      <c r="C1033">
        <f>_xlfn.MAXIFS(Table1[ScheduleWeekWritten],Table1[ScheduleSeason],Table1[[#This Row],[ScheduleSeason]])</f>
        <v>14</v>
      </c>
      <c r="D1033">
        <v>9</v>
      </c>
      <c r="E1033" cm="1">
        <f t="array" ref="E1033">_xlfn.XLOOKUP(Table1[[#This Row],[ScheduleWeekWritten]],Table3[Game],100+Table3[Increase],Table1[[#This Row],[ScheduleWeekWritten]])</f>
        <v>9</v>
      </c>
      <c r="F1033" t="b">
        <v>0</v>
      </c>
      <c r="G1033" t="s">
        <v>20</v>
      </c>
      <c r="H1033">
        <v>41</v>
      </c>
      <c r="I1033">
        <v>21</v>
      </c>
      <c r="J1033" t="s">
        <v>23</v>
      </c>
      <c r="K1033" t="s">
        <v>21</v>
      </c>
      <c r="L1033" t="str">
        <f>_xlfn.XLOOKUP(Table1[[#This Row],[TeamFavoriteID]],Table2[team_id],Table2[team_name],_xlfn.XLOOKUP(Table1[[#This Row],[TeamFavoriteID]],Table2[team_id_pfr],Table2[team_name],"Even"))</f>
        <v>Las Vegas Raiders</v>
      </c>
      <c r="M1033">
        <v>-14</v>
      </c>
      <c r="N1033">
        <f>IF(Table1[[#This Row],[TeamFavorite]]=Table1[[#This Row],[TeamHome]],Table1[[#This Row],[ScoreAway]]-Table1[[#This Row],[ScoreHome]],Table1[[#This Row],[ScoreHome]]-Table1[[#This Row],[ScoreAway]])</f>
        <v>20</v>
      </c>
      <c r="O1033">
        <f>IF(Table1[[#This Row],[SpreadActual]]&lt;Table1[[#This Row],[SpreadFavorite]],1,0)</f>
        <v>0</v>
      </c>
      <c r="Q1033" t="s">
        <v>76</v>
      </c>
      <c r="R1033" t="b">
        <v>0</v>
      </c>
      <c r="S1033">
        <v>50</v>
      </c>
      <c r="T1033">
        <v>12</v>
      </c>
      <c r="U1033">
        <v>66</v>
      </c>
    </row>
    <row r="1034" spans="1:21" x14ac:dyDescent="0.2">
      <c r="A1034" s="1">
        <v>26251</v>
      </c>
      <c r="B1034">
        <v>1971</v>
      </c>
      <c r="C1034">
        <f>_xlfn.MAXIFS(Table1[ScheduleWeekWritten],Table1[ScheduleSeason],Table1[[#This Row],[ScheduleSeason]])</f>
        <v>14</v>
      </c>
      <c r="D1034">
        <v>9</v>
      </c>
      <c r="E1034" cm="1">
        <f t="array" ref="E1034">_xlfn.XLOOKUP(Table1[[#This Row],[ScheduleWeekWritten]],Table3[Game],100+Table3[Increase],Table1[[#This Row],[ScheduleWeekWritten]])</f>
        <v>9</v>
      </c>
      <c r="F1034" t="b">
        <v>0</v>
      </c>
      <c r="G1034" t="s">
        <v>53</v>
      </c>
      <c r="H1034">
        <v>20</v>
      </c>
      <c r="I1034">
        <v>26</v>
      </c>
      <c r="J1034" t="s">
        <v>95</v>
      </c>
      <c r="K1034" t="s">
        <v>87</v>
      </c>
      <c r="L1034" t="str">
        <f>_xlfn.XLOOKUP(Table1[[#This Row],[TeamFavoriteID]],Table2[team_id],Table2[team_name],_xlfn.XLOOKUP(Table1[[#This Row],[TeamFavoriteID]],Table2[team_id_pfr],Table2[team_name],"Even"))</f>
        <v>San Francisco 49ers</v>
      </c>
      <c r="M1034">
        <v>-14</v>
      </c>
      <c r="N1034">
        <f>IF(Table1[[#This Row],[TeamFavorite]]=Table1[[#This Row],[TeamHome]],Table1[[#This Row],[ScoreAway]]-Table1[[#This Row],[ScoreHome]],Table1[[#This Row],[ScoreHome]]-Table1[[#This Row],[ScoreAway]])</f>
        <v>6</v>
      </c>
      <c r="O1034">
        <f>IF(Table1[[#This Row],[SpreadActual]]&lt;Table1[[#This Row],[SpreadFavorite]],1,0)</f>
        <v>0</v>
      </c>
      <c r="Q1034" t="s">
        <v>118</v>
      </c>
      <c r="R1034" t="b">
        <v>0</v>
      </c>
      <c r="S1034">
        <v>49</v>
      </c>
      <c r="T1034">
        <v>13</v>
      </c>
      <c r="U1034">
        <v>66</v>
      </c>
    </row>
    <row r="1035" spans="1:21" x14ac:dyDescent="0.2">
      <c r="A1035" s="1">
        <v>26252</v>
      </c>
      <c r="B1035">
        <v>1971</v>
      </c>
      <c r="C1035">
        <f>_xlfn.MAXIFS(Table1[ScheduleWeekWritten],Table1[ScheduleSeason],Table1[[#This Row],[ScheduleSeason]])</f>
        <v>14</v>
      </c>
      <c r="D1035">
        <v>9</v>
      </c>
      <c r="E1035" cm="1">
        <f t="array" ref="E1035">_xlfn.XLOOKUP(Table1[[#This Row],[ScheduleWeekWritten]],Table3[Game],100+Table3[Increase],Table1[[#This Row],[ScheduleWeekWritten]])</f>
        <v>9</v>
      </c>
      <c r="F1035" t="b">
        <v>0</v>
      </c>
      <c r="G1035" t="s">
        <v>27</v>
      </c>
      <c r="H1035">
        <v>20</v>
      </c>
      <c r="I1035">
        <v>17</v>
      </c>
      <c r="J1035" t="s">
        <v>57</v>
      </c>
      <c r="K1035" t="s">
        <v>29</v>
      </c>
      <c r="L1035" t="str">
        <f>_xlfn.XLOOKUP(Table1[[#This Row],[TeamFavoriteID]],Table2[team_id],Table2[team_name],_xlfn.XLOOKUP(Table1[[#This Row],[TeamFavoriteID]],Table2[team_id_pfr],Table2[team_name],"Even"))</f>
        <v>Los Angeles Chargers</v>
      </c>
      <c r="M1035">
        <v>-2</v>
      </c>
      <c r="N1035">
        <f>IF(Table1[[#This Row],[TeamFavorite]]=Table1[[#This Row],[TeamHome]],Table1[[#This Row],[ScoreAway]]-Table1[[#This Row],[ScoreHome]],Table1[[#This Row],[ScoreHome]]-Table1[[#This Row],[ScoreAway]])</f>
        <v>3</v>
      </c>
      <c r="O1035">
        <f>IF(Table1[[#This Row],[SpreadActual]]&lt;Table1[[#This Row],[SpreadFavorite]],1,0)</f>
        <v>0</v>
      </c>
      <c r="Q1035" t="s">
        <v>94</v>
      </c>
      <c r="R1035" t="b">
        <v>0</v>
      </c>
      <c r="S1035">
        <v>57</v>
      </c>
      <c r="T1035">
        <v>9</v>
      </c>
      <c r="U1035">
        <v>66</v>
      </c>
    </row>
    <row r="1036" spans="1:21" x14ac:dyDescent="0.2">
      <c r="A1036" s="1">
        <v>26258</v>
      </c>
      <c r="B1036">
        <v>1971</v>
      </c>
      <c r="C1036">
        <f>_xlfn.MAXIFS(Table1[ScheduleWeekWritten],Table1[ScheduleSeason],Table1[[#This Row],[ScheduleSeason]])</f>
        <v>14</v>
      </c>
      <c r="D1036">
        <v>10</v>
      </c>
      <c r="E1036" cm="1">
        <f t="array" ref="E1036">_xlfn.XLOOKUP(Table1[[#This Row],[ScheduleWeekWritten]],Table3[Game],100+Table3[Increase],Table1[[#This Row],[ScheduleWeekWritten]])</f>
        <v>10</v>
      </c>
      <c r="F1036" t="b">
        <v>0</v>
      </c>
      <c r="G1036" t="s">
        <v>28</v>
      </c>
      <c r="H1036">
        <v>7</v>
      </c>
      <c r="I1036">
        <v>20</v>
      </c>
      <c r="J1036" t="s">
        <v>31</v>
      </c>
      <c r="K1036" t="s">
        <v>32</v>
      </c>
      <c r="L1036" t="str">
        <f>_xlfn.XLOOKUP(Table1[[#This Row],[TeamFavoriteID]],Table2[team_id],Table2[team_name],_xlfn.XLOOKUP(Table1[[#This Row],[TeamFavoriteID]],Table2[team_id_pfr],Table2[team_name],"Even"))</f>
        <v>New York Jets</v>
      </c>
      <c r="M1036">
        <v>-4</v>
      </c>
      <c r="N1036">
        <f>IF(Table1[[#This Row],[TeamFavorite]]=Table1[[#This Row],[TeamHome]],Table1[[#This Row],[ScoreAway]]-Table1[[#This Row],[ScoreHome]],Table1[[#This Row],[ScoreHome]]-Table1[[#This Row],[ScoreAway]])</f>
        <v>-13</v>
      </c>
      <c r="O1036">
        <f>IF(Table1[[#This Row],[SpreadActual]]&lt;Table1[[#This Row],[SpreadFavorite]],1,0)</f>
        <v>1</v>
      </c>
      <c r="Q1036" t="s">
        <v>44</v>
      </c>
      <c r="R1036" t="b">
        <v>0</v>
      </c>
      <c r="S1036">
        <v>34</v>
      </c>
      <c r="T1036">
        <v>14</v>
      </c>
      <c r="U1036">
        <v>93</v>
      </c>
    </row>
    <row r="1037" spans="1:21" x14ac:dyDescent="0.2">
      <c r="A1037" s="1">
        <v>26258</v>
      </c>
      <c r="B1037">
        <v>1971</v>
      </c>
      <c r="C1037">
        <f>_xlfn.MAXIFS(Table1[ScheduleWeekWritten],Table1[ScheduleSeason],Table1[[#This Row],[ScheduleSeason]])</f>
        <v>14</v>
      </c>
      <c r="D1037">
        <v>10</v>
      </c>
      <c r="E1037" cm="1">
        <f t="array" ref="E1037">_xlfn.XLOOKUP(Table1[[#This Row],[ScheduleWeekWritten]],Table3[Game],100+Table3[Increase],Table1[[#This Row],[ScheduleWeekWritten]])</f>
        <v>10</v>
      </c>
      <c r="F1037" t="b">
        <v>0</v>
      </c>
      <c r="G1037" t="s">
        <v>46</v>
      </c>
      <c r="H1037">
        <v>3</v>
      </c>
      <c r="I1037">
        <v>28</v>
      </c>
      <c r="J1037" t="s">
        <v>45</v>
      </c>
      <c r="K1037" t="s">
        <v>79</v>
      </c>
      <c r="L1037" t="str">
        <f>_xlfn.XLOOKUP(Table1[[#This Row],[TeamFavoriteID]],Table2[team_id],Table2[team_name],_xlfn.XLOOKUP(Table1[[#This Row],[TeamFavoriteID]],Table2[team_id_pfr],Table2[team_name],"Even"))</f>
        <v>Detroit Lions</v>
      </c>
      <c r="M1037">
        <v>-2</v>
      </c>
      <c r="N1037">
        <f>IF(Table1[[#This Row],[TeamFavorite]]=Table1[[#This Row],[TeamHome]],Table1[[#This Row],[ScoreAway]]-Table1[[#This Row],[ScoreHome]],Table1[[#This Row],[ScoreHome]]-Table1[[#This Row],[ScoreAway]])</f>
        <v>-25</v>
      </c>
      <c r="O1037">
        <f>IF(Table1[[#This Row],[SpreadActual]]&lt;Table1[[#This Row],[SpreadFavorite]],1,0)</f>
        <v>1</v>
      </c>
      <c r="Q1037" t="s">
        <v>114</v>
      </c>
      <c r="R1037" t="b">
        <v>0</v>
      </c>
      <c r="S1037">
        <v>35</v>
      </c>
      <c r="T1037">
        <v>22</v>
      </c>
      <c r="U1037">
        <v>50</v>
      </c>
    </row>
    <row r="1038" spans="1:21" x14ac:dyDescent="0.2">
      <c r="A1038" s="1">
        <v>26258</v>
      </c>
      <c r="B1038">
        <v>1971</v>
      </c>
      <c r="C1038">
        <f>_xlfn.MAXIFS(Table1[ScheduleWeekWritten],Table1[ScheduleSeason],Table1[[#This Row],[ScheduleSeason]])</f>
        <v>14</v>
      </c>
      <c r="D1038">
        <v>10</v>
      </c>
      <c r="E1038" cm="1">
        <f t="array" ref="E1038">_xlfn.XLOOKUP(Table1[[#This Row],[ScheduleWeekWritten]],Table3[Game],100+Table3[Increase],Table1[[#This Row],[ScheduleWeekWritten]])</f>
        <v>10</v>
      </c>
      <c r="F1038" t="b">
        <v>0</v>
      </c>
      <c r="G1038" t="s">
        <v>101</v>
      </c>
      <c r="H1038">
        <v>28</v>
      </c>
      <c r="I1038">
        <v>13</v>
      </c>
      <c r="J1038" t="s">
        <v>23</v>
      </c>
      <c r="K1038" t="s">
        <v>104</v>
      </c>
      <c r="L1038" t="str">
        <f>_xlfn.XLOOKUP(Table1[[#This Row],[TeamFavoriteID]],Table2[team_id],Table2[team_name],_xlfn.XLOOKUP(Table1[[#This Row],[TeamFavoriteID]],Table2[team_id_pfr],Table2[team_name],"Even"))</f>
        <v>Cincinnati Bengals</v>
      </c>
      <c r="M1038">
        <v>-9</v>
      </c>
      <c r="N1038">
        <f>IF(Table1[[#This Row],[TeamFavorite]]=Table1[[#This Row],[TeamHome]],Table1[[#This Row],[ScoreAway]]-Table1[[#This Row],[ScoreHome]],Table1[[#This Row],[ScoreHome]]-Table1[[#This Row],[ScoreAway]])</f>
        <v>-15</v>
      </c>
      <c r="O1038">
        <f>IF(Table1[[#This Row],[SpreadActual]]&lt;Table1[[#This Row],[SpreadFavorite]],1,0)</f>
        <v>1</v>
      </c>
      <c r="Q1038" t="s">
        <v>111</v>
      </c>
      <c r="R1038" t="b">
        <v>0</v>
      </c>
      <c r="S1038">
        <v>37</v>
      </c>
      <c r="T1038">
        <v>18</v>
      </c>
      <c r="U1038">
        <v>63</v>
      </c>
    </row>
    <row r="1039" spans="1:21" x14ac:dyDescent="0.2">
      <c r="A1039" s="1">
        <v>26258</v>
      </c>
      <c r="B1039">
        <v>1971</v>
      </c>
      <c r="C1039">
        <f>_xlfn.MAXIFS(Table1[ScheduleWeekWritten],Table1[ScheduleSeason],Table1[[#This Row],[ScheduleSeason]])</f>
        <v>14</v>
      </c>
      <c r="D1039">
        <v>10</v>
      </c>
      <c r="E1039" cm="1">
        <f t="array" ref="E1039">_xlfn.XLOOKUP(Table1[[#This Row],[ScheduleWeekWritten]],Table3[Game],100+Table3[Increase],Table1[[#This Row],[ScheduleWeekWritten]])</f>
        <v>10</v>
      </c>
      <c r="F1039" t="b">
        <v>0</v>
      </c>
      <c r="G1039" t="s">
        <v>62</v>
      </c>
      <c r="H1039">
        <v>27</v>
      </c>
      <c r="I1039">
        <v>7</v>
      </c>
      <c r="J1039" t="s">
        <v>115</v>
      </c>
      <c r="K1039" t="s">
        <v>63</v>
      </c>
      <c r="L1039" t="str">
        <f>_xlfn.XLOOKUP(Table1[[#This Row],[TeamFavoriteID]],Table2[team_id],Table2[team_name],_xlfn.XLOOKUP(Table1[[#This Row],[TeamFavoriteID]],Table2[team_id_pfr],Table2[team_name],"Even"))</f>
        <v>Cleveland Browns</v>
      </c>
      <c r="M1039">
        <v>-9</v>
      </c>
      <c r="N1039">
        <f>IF(Table1[[#This Row],[TeamFavorite]]=Table1[[#This Row],[TeamHome]],Table1[[#This Row],[ScoreAway]]-Table1[[#This Row],[ScoreHome]],Table1[[#This Row],[ScoreHome]]-Table1[[#This Row],[ScoreAway]])</f>
        <v>-20</v>
      </c>
      <c r="O1039">
        <f>IF(Table1[[#This Row],[SpreadActual]]&lt;Table1[[#This Row],[SpreadFavorite]],1,0)</f>
        <v>1</v>
      </c>
      <c r="Q1039" t="s">
        <v>66</v>
      </c>
      <c r="R1039" t="b">
        <v>0</v>
      </c>
      <c r="S1039">
        <v>37</v>
      </c>
      <c r="T1039">
        <v>21</v>
      </c>
      <c r="U1039">
        <v>66</v>
      </c>
    </row>
    <row r="1040" spans="1:21" x14ac:dyDescent="0.2">
      <c r="A1040" s="1">
        <v>26258</v>
      </c>
      <c r="B1040">
        <v>1971</v>
      </c>
      <c r="C1040">
        <f>_xlfn.MAXIFS(Table1[ScheduleWeekWritten],Table1[ScheduleSeason],Table1[[#This Row],[ScheduleSeason]])</f>
        <v>14</v>
      </c>
      <c r="D1040">
        <v>10</v>
      </c>
      <c r="E1040" cm="1">
        <f t="array" ref="E1040">_xlfn.XLOOKUP(Table1[[#This Row],[ScheduleWeekWritten]],Table3[Game],100+Table3[Increase],Table1[[#This Row],[ScheduleWeekWritten]])</f>
        <v>10</v>
      </c>
      <c r="F1040" t="b">
        <v>0</v>
      </c>
      <c r="G1040" t="s">
        <v>42</v>
      </c>
      <c r="H1040">
        <v>28</v>
      </c>
      <c r="I1040">
        <v>10</v>
      </c>
      <c r="J1040" t="s">
        <v>24</v>
      </c>
      <c r="K1040" t="s">
        <v>75</v>
      </c>
      <c r="L1040" t="str">
        <f>_xlfn.XLOOKUP(Table1[[#This Row],[TeamFavoriteID]],Table2[team_id],Table2[team_name],_xlfn.XLOOKUP(Table1[[#This Row],[TeamFavoriteID]],Table2[team_id_pfr],Table2[team_name],"Even"))</f>
        <v>Kansas City Chiefs</v>
      </c>
      <c r="M1040">
        <v>-14</v>
      </c>
      <c r="N1040">
        <f>IF(Table1[[#This Row],[TeamFavorite]]=Table1[[#This Row],[TeamHome]],Table1[[#This Row],[ScoreAway]]-Table1[[#This Row],[ScoreHome]],Table1[[#This Row],[ScoreHome]]-Table1[[#This Row],[ScoreAway]])</f>
        <v>-18</v>
      </c>
      <c r="O1040">
        <f>IF(Table1[[#This Row],[SpreadActual]]&lt;Table1[[#This Row],[SpreadFavorite]],1,0)</f>
        <v>1</v>
      </c>
      <c r="Q1040" t="s">
        <v>117</v>
      </c>
      <c r="R1040" t="b">
        <v>0</v>
      </c>
      <c r="S1040">
        <v>44</v>
      </c>
      <c r="T1040">
        <v>14</v>
      </c>
      <c r="U1040">
        <v>57</v>
      </c>
    </row>
    <row r="1041" spans="1:22" x14ac:dyDescent="0.2">
      <c r="A1041" s="1">
        <v>26258</v>
      </c>
      <c r="B1041">
        <v>1971</v>
      </c>
      <c r="C1041">
        <f>_xlfn.MAXIFS(Table1[ScheduleWeekWritten],Table1[ScheduleSeason],Table1[[#This Row],[ScheduleSeason]])</f>
        <v>14</v>
      </c>
      <c r="D1041">
        <v>10</v>
      </c>
      <c r="E1041" cm="1">
        <f t="array" ref="E1041">_xlfn.XLOOKUP(Table1[[#This Row],[ScheduleWeekWritten]],Table3[Game],100+Table3[Increase],Table1[[#This Row],[ScheduleWeekWritten]])</f>
        <v>10</v>
      </c>
      <c r="F1041" t="b">
        <v>0</v>
      </c>
      <c r="G1041" t="s">
        <v>39</v>
      </c>
      <c r="H1041">
        <v>17</v>
      </c>
      <c r="I1041">
        <v>6</v>
      </c>
      <c r="J1041" t="s">
        <v>53</v>
      </c>
      <c r="K1041" t="s">
        <v>40</v>
      </c>
      <c r="L1041" t="str">
        <f>_xlfn.XLOOKUP(Table1[[#This Row],[TeamFavoriteID]],Table2[team_id],Table2[team_name],_xlfn.XLOOKUP(Table1[[#This Row],[TeamFavoriteID]],Table2[team_id_pfr],Table2[team_name],"Even"))</f>
        <v>Los Angeles Rams</v>
      </c>
      <c r="M1041">
        <v>-1</v>
      </c>
      <c r="N1041">
        <f>IF(Table1[[#This Row],[TeamFavorite]]=Table1[[#This Row],[TeamHome]],Table1[[#This Row],[ScoreAway]]-Table1[[#This Row],[ScoreHome]],Table1[[#This Row],[ScoreHome]]-Table1[[#This Row],[ScoreAway]])</f>
        <v>-11</v>
      </c>
      <c r="O1041">
        <f>IF(Table1[[#This Row],[SpreadActual]]&lt;Table1[[#This Row],[SpreadFavorite]],1,0)</f>
        <v>1</v>
      </c>
      <c r="Q1041" t="s">
        <v>65</v>
      </c>
      <c r="R1041" t="b">
        <v>0</v>
      </c>
      <c r="S1041">
        <v>57</v>
      </c>
      <c r="T1041">
        <v>7</v>
      </c>
      <c r="U1041">
        <v>65</v>
      </c>
    </row>
    <row r="1042" spans="1:22" x14ac:dyDescent="0.2">
      <c r="A1042" s="1">
        <v>26258</v>
      </c>
      <c r="B1042">
        <v>1971</v>
      </c>
      <c r="C1042">
        <f>_xlfn.MAXIFS(Table1[ScheduleWeekWritten],Table1[ScheduleSeason],Table1[[#This Row],[ScheduleSeason]])</f>
        <v>14</v>
      </c>
      <c r="D1042">
        <v>10</v>
      </c>
      <c r="E1042" cm="1">
        <f t="array" ref="E1042">_xlfn.XLOOKUP(Table1[[#This Row],[ScheduleWeekWritten]],Table3[Game],100+Table3[Increase],Table1[[#This Row],[ScheduleWeekWritten]])</f>
        <v>10</v>
      </c>
      <c r="F1042" t="b">
        <v>0</v>
      </c>
      <c r="G1042" t="s">
        <v>19</v>
      </c>
      <c r="H1042">
        <v>17</v>
      </c>
      <c r="I1042">
        <v>14</v>
      </c>
      <c r="J1042" t="s">
        <v>34</v>
      </c>
      <c r="K1042" t="s">
        <v>91</v>
      </c>
      <c r="L1042" t="str">
        <f>_xlfn.XLOOKUP(Table1[[#This Row],[TeamFavoriteID]],Table2[team_id],Table2[team_name],_xlfn.XLOOKUP(Table1[[#This Row],[TeamFavoriteID]],Table2[team_id_pfr],Table2[team_name],"Even"))</f>
        <v>Miami Dolphins</v>
      </c>
      <c r="M1042">
        <v>-3</v>
      </c>
      <c r="N1042">
        <f>IF(Table1[[#This Row],[TeamFavorite]]=Table1[[#This Row],[TeamHome]],Table1[[#This Row],[ScoreAway]]-Table1[[#This Row],[ScoreHome]],Table1[[#This Row],[ScoreHome]]-Table1[[#This Row],[ScoreAway]])</f>
        <v>-3</v>
      </c>
      <c r="O1042">
        <f>IF(Table1[[#This Row],[SpreadActual]]&lt;Table1[[#This Row],[SpreadFavorite]],1,0)</f>
        <v>0</v>
      </c>
      <c r="Q1042" t="s">
        <v>22</v>
      </c>
      <c r="R1042" t="b">
        <v>0</v>
      </c>
      <c r="S1042">
        <v>71</v>
      </c>
      <c r="T1042">
        <v>9</v>
      </c>
      <c r="U1042">
        <v>69</v>
      </c>
    </row>
    <row r="1043" spans="1:22" x14ac:dyDescent="0.2">
      <c r="A1043" s="1">
        <v>26258</v>
      </c>
      <c r="B1043">
        <v>1971</v>
      </c>
      <c r="C1043">
        <f>_xlfn.MAXIFS(Table1[ScheduleWeekWritten],Table1[ScheduleSeason],Table1[[#This Row],[ScheduleSeason]])</f>
        <v>14</v>
      </c>
      <c r="D1043">
        <v>10</v>
      </c>
      <c r="E1043" cm="1">
        <f t="array" ref="E1043">_xlfn.XLOOKUP(Table1[[#This Row],[ScheduleWeekWritten]],Table3[Game],100+Table3[Increase],Table1[[#This Row],[ScheduleWeekWritten]])</f>
        <v>10</v>
      </c>
      <c r="F1043" t="b">
        <v>0</v>
      </c>
      <c r="G1043" t="s">
        <v>95</v>
      </c>
      <c r="H1043">
        <v>10</v>
      </c>
      <c r="I1043">
        <v>23</v>
      </c>
      <c r="J1043" t="s">
        <v>54</v>
      </c>
      <c r="K1043" t="s">
        <v>55</v>
      </c>
      <c r="L1043" t="str">
        <f>_xlfn.XLOOKUP(Table1[[#This Row],[TeamFavoriteID]],Table2[team_id],Table2[team_name],_xlfn.XLOOKUP(Table1[[#This Row],[TeamFavoriteID]],Table2[team_id_pfr],Table2[team_name],"Even"))</f>
        <v>Minnesota Vikings</v>
      </c>
      <c r="M1043">
        <v>-9</v>
      </c>
      <c r="N1043">
        <f>IF(Table1[[#This Row],[TeamFavorite]]=Table1[[#This Row],[TeamHome]],Table1[[#This Row],[ScoreAway]]-Table1[[#This Row],[ScoreHome]],Table1[[#This Row],[ScoreHome]]-Table1[[#This Row],[ScoreAway]])</f>
        <v>-13</v>
      </c>
      <c r="O1043">
        <f>IF(Table1[[#This Row],[SpreadActual]]&lt;Table1[[#This Row],[SpreadFavorite]],1,0)</f>
        <v>1</v>
      </c>
      <c r="Q1043" t="s">
        <v>96</v>
      </c>
      <c r="R1043" t="b">
        <v>0</v>
      </c>
      <c r="S1043">
        <v>57</v>
      </c>
      <c r="T1043">
        <v>10</v>
      </c>
      <c r="U1043">
        <v>66</v>
      </c>
    </row>
    <row r="1044" spans="1:22" x14ac:dyDescent="0.2">
      <c r="A1044" s="1">
        <v>26258</v>
      </c>
      <c r="B1044">
        <v>1971</v>
      </c>
      <c r="C1044">
        <f>_xlfn.MAXIFS(Table1[ScheduleWeekWritten],Table1[ScheduleSeason],Table1[[#This Row],[ScheduleSeason]])</f>
        <v>14</v>
      </c>
      <c r="D1044">
        <v>10</v>
      </c>
      <c r="E1044" cm="1">
        <f t="array" ref="E1044">_xlfn.XLOOKUP(Table1[[#This Row],[ScheduleWeekWritten]],Table3[Game],100+Table3[Increase],Table1[[#This Row],[ScheduleWeekWritten]])</f>
        <v>10</v>
      </c>
      <c r="F1044" t="b">
        <v>0</v>
      </c>
      <c r="G1044" t="s">
        <v>20</v>
      </c>
      <c r="H1044">
        <v>34</v>
      </c>
      <c r="I1044">
        <v>33</v>
      </c>
      <c r="J1044" t="s">
        <v>27</v>
      </c>
      <c r="K1044" t="s">
        <v>21</v>
      </c>
      <c r="L1044" t="str">
        <f>_xlfn.XLOOKUP(Table1[[#This Row],[TeamFavoriteID]],Table2[team_id],Table2[team_name],_xlfn.XLOOKUP(Table1[[#This Row],[TeamFavoriteID]],Table2[team_id_pfr],Table2[team_name],"Even"))</f>
        <v>Las Vegas Raiders</v>
      </c>
      <c r="M1044">
        <v>-9</v>
      </c>
      <c r="N1044">
        <f>IF(Table1[[#This Row],[TeamFavorite]]=Table1[[#This Row],[TeamHome]],Table1[[#This Row],[ScoreAway]]-Table1[[#This Row],[ScoreHome]],Table1[[#This Row],[ScoreHome]]-Table1[[#This Row],[ScoreAway]])</f>
        <v>1</v>
      </c>
      <c r="O1044">
        <f>IF(Table1[[#This Row],[SpreadActual]]&lt;Table1[[#This Row],[SpreadFavorite]],1,0)</f>
        <v>0</v>
      </c>
      <c r="Q1044" t="s">
        <v>76</v>
      </c>
      <c r="R1044" t="b">
        <v>0</v>
      </c>
      <c r="S1044">
        <v>50</v>
      </c>
      <c r="T1044">
        <v>7</v>
      </c>
      <c r="U1044">
        <v>65</v>
      </c>
    </row>
    <row r="1045" spans="1:22" x14ac:dyDescent="0.2">
      <c r="A1045" s="1">
        <v>26258</v>
      </c>
      <c r="B1045">
        <v>1971</v>
      </c>
      <c r="C1045">
        <f>_xlfn.MAXIFS(Table1[ScheduleWeekWritten],Table1[ScheduleSeason],Table1[[#This Row],[ScheduleSeason]])</f>
        <v>14</v>
      </c>
      <c r="D1045">
        <v>10</v>
      </c>
      <c r="E1045" cm="1">
        <f t="array" ref="E1045">_xlfn.XLOOKUP(Table1[[#This Row],[ScheduleWeekWritten]],Table3[Game],100+Table3[Increase],Table1[[#This Row],[ScheduleWeekWritten]])</f>
        <v>10</v>
      </c>
      <c r="F1045" t="b">
        <v>0</v>
      </c>
      <c r="G1045" t="s">
        <v>49</v>
      </c>
      <c r="H1045">
        <v>17</v>
      </c>
      <c r="I1045">
        <v>13</v>
      </c>
      <c r="J1045" t="s">
        <v>50</v>
      </c>
      <c r="K1045" t="s">
        <v>51</v>
      </c>
      <c r="L1045" t="str">
        <f>_xlfn.XLOOKUP(Table1[[#This Row],[TeamFavoriteID]],Table2[team_id],Table2[team_name],_xlfn.XLOOKUP(Table1[[#This Row],[TeamFavoriteID]],Table2[team_id_pfr],Table2[team_name],"Even"))</f>
        <v>Pittsburgh Steelers</v>
      </c>
      <c r="M1045">
        <v>-3.5</v>
      </c>
      <c r="N1045">
        <f>IF(Table1[[#This Row],[TeamFavorite]]=Table1[[#This Row],[TeamHome]],Table1[[#This Row],[ScoreAway]]-Table1[[#This Row],[ScoreHome]],Table1[[#This Row],[ScoreHome]]-Table1[[#This Row],[ScoreAway]])</f>
        <v>-4</v>
      </c>
      <c r="O1045">
        <f>IF(Table1[[#This Row],[SpreadActual]]&lt;Table1[[#This Row],[SpreadFavorite]],1,0)</f>
        <v>1</v>
      </c>
      <c r="Q1045" t="s">
        <v>113</v>
      </c>
      <c r="R1045" t="b">
        <v>0</v>
      </c>
      <c r="S1045">
        <v>35</v>
      </c>
      <c r="T1045">
        <v>19</v>
      </c>
      <c r="U1045">
        <v>79</v>
      </c>
    </row>
    <row r="1046" spans="1:22" x14ac:dyDescent="0.2">
      <c r="A1046" s="1">
        <v>26258</v>
      </c>
      <c r="B1046">
        <v>1971</v>
      </c>
      <c r="C1046">
        <f>_xlfn.MAXIFS(Table1[ScheduleWeekWritten],Table1[ScheduleSeason],Table1[[#This Row],[ScheduleSeason]])</f>
        <v>14</v>
      </c>
      <c r="D1046">
        <v>10</v>
      </c>
      <c r="E1046" cm="1">
        <f t="array" ref="E1046">_xlfn.XLOOKUP(Table1[[#This Row],[ScheduleWeekWritten]],Table3[Game],100+Table3[Increase],Table1[[#This Row],[ScheduleWeekWritten]])</f>
        <v>10</v>
      </c>
      <c r="F1046" t="b">
        <v>0</v>
      </c>
      <c r="G1046" t="s">
        <v>57</v>
      </c>
      <c r="H1046">
        <v>20</v>
      </c>
      <c r="I1046">
        <v>37</v>
      </c>
      <c r="J1046" t="s">
        <v>58</v>
      </c>
      <c r="K1046" t="s">
        <v>59</v>
      </c>
      <c r="L1046" t="str">
        <f>_xlfn.XLOOKUP(Table1[[#This Row],[TeamFavoriteID]],Table2[team_id],Table2[team_name],_xlfn.XLOOKUP(Table1[[#This Row],[TeamFavoriteID]],Table2[team_id_pfr],Table2[team_name],"Even"))</f>
        <v>Arizona Cardinals</v>
      </c>
      <c r="M1046">
        <v>-7</v>
      </c>
      <c r="N1046">
        <f>IF(Table1[[#This Row],[TeamFavorite]]=Table1[[#This Row],[TeamHome]],Table1[[#This Row],[ScoreAway]]-Table1[[#This Row],[ScoreHome]],Table1[[#This Row],[ScoreHome]]-Table1[[#This Row],[ScoreAway]])</f>
        <v>-17</v>
      </c>
      <c r="O1046">
        <f>IF(Table1[[#This Row],[SpreadActual]]&lt;Table1[[#This Row],[SpreadFavorite]],1,0)</f>
        <v>1</v>
      </c>
      <c r="Q1046" t="s">
        <v>60</v>
      </c>
      <c r="R1046" t="b">
        <v>0</v>
      </c>
      <c r="S1046">
        <v>42</v>
      </c>
      <c r="T1046">
        <v>16</v>
      </c>
      <c r="U1046">
        <v>57</v>
      </c>
    </row>
    <row r="1047" spans="1:22" x14ac:dyDescent="0.2">
      <c r="A1047" s="1">
        <v>26258</v>
      </c>
      <c r="B1047">
        <v>1971</v>
      </c>
      <c r="C1047">
        <f>_xlfn.MAXIFS(Table1[ScheduleWeekWritten],Table1[ScheduleSeason],Table1[[#This Row],[ScheduleSeason]])</f>
        <v>14</v>
      </c>
      <c r="D1047">
        <v>10</v>
      </c>
      <c r="E1047" cm="1">
        <f t="array" ref="E1047">_xlfn.XLOOKUP(Table1[[#This Row],[ScheduleWeekWritten]],Table3[Game],100+Table3[Increase],Table1[[#This Row],[ScheduleWeekWritten]])</f>
        <v>10</v>
      </c>
      <c r="F1047" t="b">
        <v>0</v>
      </c>
      <c r="G1047" t="s">
        <v>61</v>
      </c>
      <c r="H1047">
        <v>0</v>
      </c>
      <c r="I1047">
        <v>13</v>
      </c>
      <c r="J1047" t="s">
        <v>67</v>
      </c>
      <c r="K1047" t="s">
        <v>68</v>
      </c>
      <c r="L1047" t="str">
        <f>_xlfn.XLOOKUP(Table1[[#This Row],[TeamFavoriteID]],Table2[team_id],Table2[team_name],_xlfn.XLOOKUP(Table1[[#This Row],[TeamFavoriteID]],Table2[team_id_pfr],Table2[team_name],"Even"))</f>
        <v>Dallas Cowboys</v>
      </c>
      <c r="M1047">
        <v>-1</v>
      </c>
      <c r="N1047">
        <f>IF(Table1[[#This Row],[TeamFavorite]]=Table1[[#This Row],[TeamHome]],Table1[[#This Row],[ScoreAway]]-Table1[[#This Row],[ScoreHome]],Table1[[#This Row],[ScoreHome]]-Table1[[#This Row],[ScoreAway]])</f>
        <v>-13</v>
      </c>
      <c r="O1047">
        <f>IF(Table1[[#This Row],[SpreadActual]]&lt;Table1[[#This Row],[SpreadFavorite]],1,0)</f>
        <v>1</v>
      </c>
      <c r="Q1047" t="s">
        <v>64</v>
      </c>
      <c r="R1047" t="b">
        <v>0</v>
      </c>
      <c r="S1047">
        <v>41</v>
      </c>
      <c r="T1047">
        <v>14</v>
      </c>
      <c r="U1047">
        <v>65</v>
      </c>
    </row>
    <row r="1048" spans="1:22" x14ac:dyDescent="0.2">
      <c r="A1048" s="1">
        <v>26259</v>
      </c>
      <c r="B1048">
        <v>1971</v>
      </c>
      <c r="C1048">
        <f>_xlfn.MAXIFS(Table1[ScheduleWeekWritten],Table1[ScheduleSeason],Table1[[#This Row],[ScheduleSeason]])</f>
        <v>14</v>
      </c>
      <c r="D1048">
        <v>10</v>
      </c>
      <c r="E1048" cm="1">
        <f t="array" ref="E1048">_xlfn.XLOOKUP(Table1[[#This Row],[ScheduleWeekWritten]],Table3[Game],100+Table3[Increase],Table1[[#This Row],[ScheduleWeekWritten]])</f>
        <v>10</v>
      </c>
      <c r="F1048" t="b">
        <v>0</v>
      </c>
      <c r="G1048" t="s">
        <v>38</v>
      </c>
      <c r="H1048">
        <v>28</v>
      </c>
      <c r="I1048">
        <v>21</v>
      </c>
      <c r="J1048" t="s">
        <v>33</v>
      </c>
      <c r="K1048" t="s">
        <v>109</v>
      </c>
      <c r="L1048" t="str">
        <f>_xlfn.XLOOKUP(Table1[[#This Row],[TeamFavoriteID]],Table2[team_id],Table2[team_name],_xlfn.XLOOKUP(Table1[[#This Row],[TeamFavoriteID]],Table2[team_id_pfr],Table2[team_name],"Even"))</f>
        <v>Atlanta Falcons</v>
      </c>
      <c r="M1048">
        <v>-3</v>
      </c>
      <c r="N1048">
        <f>IF(Table1[[#This Row],[TeamFavorite]]=Table1[[#This Row],[TeamHome]],Table1[[#This Row],[ScoreAway]]-Table1[[#This Row],[ScoreHome]],Table1[[#This Row],[ScoreHome]]-Table1[[#This Row],[ScoreAway]])</f>
        <v>-7</v>
      </c>
      <c r="O1048">
        <f>IF(Table1[[#This Row],[SpreadActual]]&lt;Table1[[#This Row],[SpreadFavorite]],1,0)</f>
        <v>1</v>
      </c>
      <c r="Q1048" t="s">
        <v>41</v>
      </c>
      <c r="R1048" t="b">
        <v>0</v>
      </c>
      <c r="S1048">
        <v>36</v>
      </c>
      <c r="T1048">
        <v>12</v>
      </c>
      <c r="U1048">
        <v>46</v>
      </c>
    </row>
    <row r="1049" spans="1:22" x14ac:dyDescent="0.2">
      <c r="A1049" s="1">
        <v>26262</v>
      </c>
      <c r="B1049">
        <v>1971</v>
      </c>
      <c r="C1049">
        <f>_xlfn.MAXIFS(Table1[ScheduleWeekWritten],Table1[ScheduleSeason],Table1[[#This Row],[ScheduleSeason]])</f>
        <v>14</v>
      </c>
      <c r="D1049">
        <v>11</v>
      </c>
      <c r="E1049" cm="1">
        <f t="array" ref="E1049">_xlfn.XLOOKUP(Table1[[#This Row],[ScheduleWeekWritten]],Table3[Game],100+Table3[Increase],Table1[[#This Row],[ScheduleWeekWritten]])</f>
        <v>11</v>
      </c>
      <c r="F1049" t="b">
        <v>0</v>
      </c>
      <c r="G1049" t="s">
        <v>67</v>
      </c>
      <c r="H1049">
        <v>28</v>
      </c>
      <c r="I1049">
        <v>21</v>
      </c>
      <c r="J1049" t="s">
        <v>39</v>
      </c>
      <c r="K1049" t="s">
        <v>68</v>
      </c>
      <c r="L1049" t="str">
        <f>_xlfn.XLOOKUP(Table1[[#This Row],[TeamFavoriteID]],Table2[team_id],Table2[team_name],_xlfn.XLOOKUP(Table1[[#This Row],[TeamFavoriteID]],Table2[team_id_pfr],Table2[team_name],"Even"))</f>
        <v>Dallas Cowboys</v>
      </c>
      <c r="M1049">
        <v>-3</v>
      </c>
      <c r="N1049">
        <f>IF(Table1[[#This Row],[TeamFavorite]]=Table1[[#This Row],[TeamHome]],Table1[[#This Row],[ScoreAway]]-Table1[[#This Row],[ScoreHome]],Table1[[#This Row],[ScoreHome]]-Table1[[#This Row],[ScoreAway]])</f>
        <v>-7</v>
      </c>
      <c r="O1049">
        <f>IF(Table1[[#This Row],[SpreadActual]]&lt;Table1[[#This Row],[SpreadFavorite]],1,0)</f>
        <v>1</v>
      </c>
      <c r="Q1049" t="s">
        <v>69</v>
      </c>
      <c r="R1049" t="b">
        <v>0</v>
      </c>
      <c r="S1049">
        <v>46</v>
      </c>
      <c r="T1049">
        <v>9</v>
      </c>
      <c r="U1049">
        <v>82</v>
      </c>
    </row>
    <row r="1050" spans="1:22" x14ac:dyDescent="0.2">
      <c r="A1050" s="1">
        <v>26262</v>
      </c>
      <c r="B1050">
        <v>1971</v>
      </c>
      <c r="C1050">
        <f>_xlfn.MAXIFS(Table1[ScheduleWeekWritten],Table1[ScheduleSeason],Table1[[#This Row],[ScheduleSeason]])</f>
        <v>14</v>
      </c>
      <c r="D1050">
        <v>11</v>
      </c>
      <c r="E1050" cm="1">
        <f t="array" ref="E1050">_xlfn.XLOOKUP(Table1[[#This Row],[ScheduleWeekWritten]],Table3[Game],100+Table3[Increase],Table1[[#This Row],[ScheduleWeekWritten]])</f>
        <v>11</v>
      </c>
      <c r="F1050" t="b">
        <v>0</v>
      </c>
      <c r="G1050" t="s">
        <v>45</v>
      </c>
      <c r="H1050">
        <v>32</v>
      </c>
      <c r="I1050">
        <v>21</v>
      </c>
      <c r="J1050" t="s">
        <v>42</v>
      </c>
      <c r="K1050" t="s">
        <v>89</v>
      </c>
      <c r="L1050" t="str">
        <f>_xlfn.XLOOKUP(Table1[[#This Row],[TeamFavoriteID]],Table2[team_id],Table2[team_name],_xlfn.XLOOKUP(Table1[[#This Row],[TeamFavoriteID]],Table2[team_id_pfr],Table2[team_name],"Even"))</f>
        <v>Even</v>
      </c>
      <c r="M1050">
        <v>0</v>
      </c>
      <c r="N1050">
        <f>IF(Table1[[#This Row],[TeamFavorite]]=Table1[[#This Row],[TeamHome]],Table1[[#This Row],[ScoreAway]]-Table1[[#This Row],[ScoreHome]],Table1[[#This Row],[ScoreHome]]-Table1[[#This Row],[ScoreAway]])</f>
        <v>11</v>
      </c>
      <c r="O1050">
        <f>IF(Table1[[#This Row],[SpreadActual]]&lt;Table1[[#This Row],[SpreadFavorite]],1,0)</f>
        <v>0</v>
      </c>
      <c r="Q1050" t="s">
        <v>48</v>
      </c>
      <c r="R1050" t="b">
        <v>0</v>
      </c>
      <c r="S1050">
        <v>29</v>
      </c>
      <c r="T1050">
        <v>9</v>
      </c>
      <c r="U1050">
        <v>83</v>
      </c>
    </row>
    <row r="1051" spans="1:22" x14ac:dyDescent="0.2">
      <c r="A1051" s="1">
        <v>26265</v>
      </c>
      <c r="B1051">
        <v>1971</v>
      </c>
      <c r="C1051">
        <f>_xlfn.MAXIFS(Table1[ScheduleWeekWritten],Table1[ScheduleSeason],Table1[[#This Row],[ScheduleSeason]])</f>
        <v>14</v>
      </c>
      <c r="D1051">
        <v>11</v>
      </c>
      <c r="E1051" cm="1">
        <f t="array" ref="E1051">_xlfn.XLOOKUP(Table1[[#This Row],[ScheduleWeekWritten]],Table3[Game],100+Table3[Increase],Table1[[#This Row],[ScheduleWeekWritten]])</f>
        <v>11</v>
      </c>
      <c r="F1051" t="b">
        <v>0</v>
      </c>
      <c r="G1051" t="s">
        <v>28</v>
      </c>
      <c r="H1051">
        <v>27</v>
      </c>
      <c r="I1051">
        <v>20</v>
      </c>
      <c r="J1051" t="s">
        <v>115</v>
      </c>
      <c r="K1051" t="s">
        <v>89</v>
      </c>
      <c r="L1051" t="str">
        <f>_xlfn.XLOOKUP(Table1[[#This Row],[TeamFavoriteID]],Table2[team_id],Table2[team_name],_xlfn.XLOOKUP(Table1[[#This Row],[TeamFavoriteID]],Table2[team_id_pfr],Table2[team_name],"Even"))</f>
        <v>Even</v>
      </c>
      <c r="M1051">
        <v>0</v>
      </c>
      <c r="N1051">
        <f>IF(Table1[[#This Row],[TeamFavorite]]=Table1[[#This Row],[TeamHome]],Table1[[#This Row],[ScoreAway]]-Table1[[#This Row],[ScoreHome]],Table1[[#This Row],[ScoreHome]]-Table1[[#This Row],[ScoreAway]])</f>
        <v>7</v>
      </c>
      <c r="O1051">
        <f>IF(Table1[[#This Row],[SpreadActual]]&lt;Table1[[#This Row],[SpreadFavorite]],1,0)</f>
        <v>0</v>
      </c>
      <c r="Q1051" t="s">
        <v>44</v>
      </c>
      <c r="R1051" t="b">
        <v>0</v>
      </c>
      <c r="S1051">
        <v>38</v>
      </c>
      <c r="T1051">
        <v>12</v>
      </c>
      <c r="U1051">
        <v>90</v>
      </c>
    </row>
    <row r="1052" spans="1:22" x14ac:dyDescent="0.2">
      <c r="A1052" s="1">
        <v>26265</v>
      </c>
      <c r="B1052">
        <v>1971</v>
      </c>
      <c r="C1052">
        <f>_xlfn.MAXIFS(Table1[ScheduleWeekWritten],Table1[ScheduleSeason],Table1[[#This Row],[ScheduleSeason]])</f>
        <v>14</v>
      </c>
      <c r="D1052">
        <v>11</v>
      </c>
      <c r="E1052" cm="1">
        <f t="array" ref="E1052">_xlfn.XLOOKUP(Table1[[#This Row],[ScheduleWeekWritten]],Table3[Game],100+Table3[Increase],Table1[[#This Row],[ScheduleWeekWritten]])</f>
        <v>11</v>
      </c>
      <c r="F1052" t="b">
        <v>0</v>
      </c>
      <c r="G1052" t="s">
        <v>101</v>
      </c>
      <c r="H1052">
        <v>31</v>
      </c>
      <c r="I1052">
        <v>0</v>
      </c>
      <c r="J1052" t="s">
        <v>27</v>
      </c>
      <c r="K1052" t="s">
        <v>104</v>
      </c>
      <c r="L1052" t="str">
        <f>_xlfn.XLOOKUP(Table1[[#This Row],[TeamFavoriteID]],Table2[team_id],Table2[team_name],_xlfn.XLOOKUP(Table1[[#This Row],[TeamFavoriteID]],Table2[team_id_pfr],Table2[team_name],"Even"))</f>
        <v>Cincinnati Bengals</v>
      </c>
      <c r="M1052">
        <v>-7</v>
      </c>
      <c r="N1052">
        <f>IF(Table1[[#This Row],[TeamFavorite]]=Table1[[#This Row],[TeamHome]],Table1[[#This Row],[ScoreAway]]-Table1[[#This Row],[ScoreHome]],Table1[[#This Row],[ScoreHome]]-Table1[[#This Row],[ScoreAway]])</f>
        <v>-31</v>
      </c>
      <c r="O1052">
        <f>IF(Table1[[#This Row],[SpreadActual]]&lt;Table1[[#This Row],[SpreadFavorite]],1,0)</f>
        <v>1</v>
      </c>
      <c r="Q1052" t="s">
        <v>111</v>
      </c>
      <c r="R1052" t="b">
        <v>0</v>
      </c>
      <c r="S1052">
        <v>36</v>
      </c>
      <c r="T1052">
        <v>10</v>
      </c>
      <c r="U1052">
        <v>80</v>
      </c>
    </row>
    <row r="1053" spans="1:22" x14ac:dyDescent="0.2">
      <c r="A1053" s="1">
        <v>26265</v>
      </c>
      <c r="B1053">
        <v>1971</v>
      </c>
      <c r="C1053">
        <f>_xlfn.MAXIFS(Table1[ScheduleWeekWritten],Table1[ScheduleSeason],Table1[[#This Row],[ScheduleSeason]])</f>
        <v>14</v>
      </c>
      <c r="D1053">
        <v>11</v>
      </c>
      <c r="E1053" cm="1">
        <f t="array" ref="E1053">_xlfn.XLOOKUP(Table1[[#This Row],[ScheduleWeekWritten]],Table3[Game],100+Table3[Increase],Table1[[#This Row],[ScheduleWeekWritten]])</f>
        <v>11</v>
      </c>
      <c r="F1053" t="b">
        <v>0</v>
      </c>
      <c r="G1053" t="s">
        <v>33</v>
      </c>
      <c r="H1053">
        <v>21</v>
      </c>
      <c r="I1053">
        <v>29</v>
      </c>
      <c r="J1053" t="s">
        <v>95</v>
      </c>
      <c r="K1053" t="s">
        <v>35</v>
      </c>
      <c r="L1053" t="str">
        <f>_xlfn.XLOOKUP(Table1[[#This Row],[TeamFavoriteID]],Table2[team_id],Table2[team_name],_xlfn.XLOOKUP(Table1[[#This Row],[TeamFavoriteID]],Table2[team_id_pfr],Table2[team_name],"Even"))</f>
        <v>Green Bay Packers</v>
      </c>
      <c r="M1053">
        <v>-8</v>
      </c>
      <c r="N1053">
        <f>IF(Table1[[#This Row],[TeamFavorite]]=Table1[[#This Row],[TeamHome]],Table1[[#This Row],[ScoreAway]]-Table1[[#This Row],[ScoreHome]],Table1[[#This Row],[ScoreHome]]-Table1[[#This Row],[ScoreAway]])</f>
        <v>8</v>
      </c>
      <c r="O1053">
        <f>IF(Table1[[#This Row],[SpreadActual]]&lt;Table1[[#This Row],[SpreadFavorite]],1,0)</f>
        <v>0</v>
      </c>
      <c r="Q1053" t="s">
        <v>36</v>
      </c>
      <c r="R1053" t="b">
        <v>0</v>
      </c>
      <c r="S1053">
        <v>30</v>
      </c>
      <c r="T1053">
        <v>9</v>
      </c>
      <c r="U1053">
        <v>80</v>
      </c>
    </row>
    <row r="1054" spans="1:22" x14ac:dyDescent="0.2">
      <c r="A1054" s="1">
        <v>26265</v>
      </c>
      <c r="B1054">
        <v>1971</v>
      </c>
      <c r="C1054">
        <f>_xlfn.MAXIFS(Table1[ScheduleWeekWritten],Table1[ScheduleSeason],Table1[[#This Row],[ScheduleSeason]])</f>
        <v>14</v>
      </c>
      <c r="D1054">
        <v>11</v>
      </c>
      <c r="E1054" cm="1">
        <f t="array" ref="E1054">_xlfn.XLOOKUP(Table1[[#This Row],[ScheduleWeekWritten]],Table3[Game],100+Table3[Increase],Table1[[#This Row],[ScheduleWeekWritten]])</f>
        <v>11</v>
      </c>
      <c r="F1054" t="b">
        <v>0</v>
      </c>
      <c r="G1054" t="s">
        <v>23</v>
      </c>
      <c r="H1054">
        <v>24</v>
      </c>
      <c r="I1054">
        <v>37</v>
      </c>
      <c r="J1054" t="s">
        <v>62</v>
      </c>
      <c r="K1054" t="s">
        <v>63</v>
      </c>
      <c r="L1054" t="str">
        <f>_xlfn.XLOOKUP(Table1[[#This Row],[TeamFavoriteID]],Table2[team_id],Table2[team_name],_xlfn.XLOOKUP(Table1[[#This Row],[TeamFavoriteID]],Table2[team_id_pfr],Table2[team_name],"Even"))</f>
        <v>Cleveland Browns</v>
      </c>
      <c r="M1054">
        <v>-7</v>
      </c>
      <c r="N1054">
        <f>IF(Table1[[#This Row],[TeamFavorite]]=Table1[[#This Row],[TeamHome]],Table1[[#This Row],[ScoreAway]]-Table1[[#This Row],[ScoreHome]],Table1[[#This Row],[ScoreHome]]-Table1[[#This Row],[ScoreAway]])</f>
        <v>-13</v>
      </c>
      <c r="O1054">
        <f>IF(Table1[[#This Row],[SpreadActual]]&lt;Table1[[#This Row],[SpreadFavorite]],1,0)</f>
        <v>1</v>
      </c>
      <c r="Q1054" t="s">
        <v>102</v>
      </c>
      <c r="R1054" t="b">
        <v>0</v>
      </c>
      <c r="S1054">
        <v>72</v>
      </c>
      <c r="T1054">
        <v>0</v>
      </c>
      <c r="V1054" t="s">
        <v>103</v>
      </c>
    </row>
    <row r="1055" spans="1:22" x14ac:dyDescent="0.2">
      <c r="A1055" s="1">
        <v>26265</v>
      </c>
      <c r="B1055">
        <v>1971</v>
      </c>
      <c r="C1055">
        <f>_xlfn.MAXIFS(Table1[ScheduleWeekWritten],Table1[ScheduleSeason],Table1[[#This Row],[ScheduleSeason]])</f>
        <v>14</v>
      </c>
      <c r="D1055">
        <v>11</v>
      </c>
      <c r="E1055" cm="1">
        <f t="array" ref="E1055">_xlfn.XLOOKUP(Table1[[#This Row],[ScheduleWeekWritten]],Table3[Game],100+Table3[Increase],Table1[[#This Row],[ScheduleWeekWritten]])</f>
        <v>11</v>
      </c>
      <c r="F1055" t="b">
        <v>0</v>
      </c>
      <c r="G1055" t="s">
        <v>54</v>
      </c>
      <c r="H1055">
        <v>24</v>
      </c>
      <c r="I1055">
        <v>7</v>
      </c>
      <c r="J1055" t="s">
        <v>38</v>
      </c>
      <c r="K1055" t="s">
        <v>55</v>
      </c>
      <c r="L1055" t="str">
        <f>_xlfn.XLOOKUP(Table1[[#This Row],[TeamFavoriteID]],Table2[team_id],Table2[team_name],_xlfn.XLOOKUP(Table1[[#This Row],[TeamFavoriteID]],Table2[team_id_pfr],Table2[team_name],"Even"))</f>
        <v>Minnesota Vikings</v>
      </c>
      <c r="M1055">
        <v>-6</v>
      </c>
      <c r="N1055">
        <f>IF(Table1[[#This Row],[TeamFavorite]]=Table1[[#This Row],[TeamHome]],Table1[[#This Row],[ScoreAway]]-Table1[[#This Row],[ScoreHome]],Table1[[#This Row],[ScoreHome]]-Table1[[#This Row],[ScoreAway]])</f>
        <v>-17</v>
      </c>
      <c r="O1055">
        <f>IF(Table1[[#This Row],[SpreadActual]]&lt;Table1[[#This Row],[SpreadFavorite]],1,0)</f>
        <v>1</v>
      </c>
      <c r="Q1055" t="s">
        <v>73</v>
      </c>
      <c r="R1055" t="b">
        <v>0</v>
      </c>
      <c r="S1055">
        <v>26</v>
      </c>
      <c r="T1055">
        <v>8</v>
      </c>
      <c r="U1055">
        <v>86</v>
      </c>
    </row>
    <row r="1056" spans="1:22" x14ac:dyDescent="0.2">
      <c r="A1056" s="1">
        <v>26265</v>
      </c>
      <c r="B1056">
        <v>1971</v>
      </c>
      <c r="C1056">
        <f>_xlfn.MAXIFS(Table1[ScheduleWeekWritten],Table1[ScheduleSeason],Table1[[#This Row],[ScheduleSeason]])</f>
        <v>14</v>
      </c>
      <c r="D1056">
        <v>11</v>
      </c>
      <c r="E1056" cm="1">
        <f t="array" ref="E1056">_xlfn.XLOOKUP(Table1[[#This Row],[ScheduleWeekWritten]],Table3[Game],100+Table3[Increase],Table1[[#This Row],[ScheduleWeekWritten]])</f>
        <v>11</v>
      </c>
      <c r="F1056" t="b">
        <v>0</v>
      </c>
      <c r="G1056" t="s">
        <v>50</v>
      </c>
      <c r="H1056">
        <v>7</v>
      </c>
      <c r="I1056">
        <v>24</v>
      </c>
      <c r="J1056" t="s">
        <v>57</v>
      </c>
      <c r="K1056" t="s">
        <v>90</v>
      </c>
      <c r="L1056" t="str">
        <f>_xlfn.XLOOKUP(Table1[[#This Row],[TeamFavoriteID]],Table2[team_id],Table2[team_name],_xlfn.XLOOKUP(Table1[[#This Row],[TeamFavoriteID]],Table2[team_id_pfr],Table2[team_name],"Even"))</f>
        <v>New York Giants</v>
      </c>
      <c r="M1056">
        <v>-7</v>
      </c>
      <c r="N1056">
        <f>IF(Table1[[#This Row],[TeamFavorite]]=Table1[[#This Row],[TeamHome]],Table1[[#This Row],[ScoreAway]]-Table1[[#This Row],[ScoreHome]],Table1[[#This Row],[ScoreHome]]-Table1[[#This Row],[ScoreAway]])</f>
        <v>17</v>
      </c>
      <c r="O1056">
        <f>IF(Table1[[#This Row],[SpreadActual]]&lt;Table1[[#This Row],[SpreadFavorite]],1,0)</f>
        <v>0</v>
      </c>
      <c r="Q1056" t="s">
        <v>84</v>
      </c>
      <c r="R1056" t="b">
        <v>0</v>
      </c>
      <c r="S1056">
        <v>44</v>
      </c>
      <c r="T1056">
        <v>13</v>
      </c>
      <c r="U1056">
        <v>78</v>
      </c>
    </row>
    <row r="1057" spans="1:22" x14ac:dyDescent="0.2">
      <c r="A1057" s="1">
        <v>26265</v>
      </c>
      <c r="B1057">
        <v>1971</v>
      </c>
      <c r="C1057">
        <f>_xlfn.MAXIFS(Table1[ScheduleWeekWritten],Table1[ScheduleSeason],Table1[[#This Row],[ScheduleSeason]])</f>
        <v>14</v>
      </c>
      <c r="D1057">
        <v>11</v>
      </c>
      <c r="E1057" cm="1">
        <f t="array" ref="E1057">_xlfn.XLOOKUP(Table1[[#This Row],[ScheduleWeekWritten]],Table3[Game],100+Table3[Increase],Table1[[#This Row],[ScheduleWeekWritten]])</f>
        <v>11</v>
      </c>
      <c r="F1057" t="b">
        <v>0</v>
      </c>
      <c r="G1057" t="s">
        <v>31</v>
      </c>
      <c r="H1057">
        <v>21</v>
      </c>
      <c r="I1057">
        <v>24</v>
      </c>
      <c r="J1057" t="s">
        <v>53</v>
      </c>
      <c r="K1057" t="s">
        <v>32</v>
      </c>
      <c r="L1057" t="str">
        <f>_xlfn.XLOOKUP(Table1[[#This Row],[TeamFavoriteID]],Table2[team_id],Table2[team_name],_xlfn.XLOOKUP(Table1[[#This Row],[TeamFavoriteID]],Table2[team_id_pfr],Table2[team_name],"Even"))</f>
        <v>New York Jets</v>
      </c>
      <c r="M1057">
        <v>-7</v>
      </c>
      <c r="N1057">
        <f>IF(Table1[[#This Row],[TeamFavorite]]=Table1[[#This Row],[TeamHome]],Table1[[#This Row],[ScoreAway]]-Table1[[#This Row],[ScoreHome]],Table1[[#This Row],[ScoreHome]]-Table1[[#This Row],[ScoreAway]])</f>
        <v>3</v>
      </c>
      <c r="O1057">
        <f>IF(Table1[[#This Row],[SpreadActual]]&lt;Table1[[#This Row],[SpreadFavorite]],1,0)</f>
        <v>0</v>
      </c>
      <c r="Q1057" t="s">
        <v>74</v>
      </c>
      <c r="R1057" t="b">
        <v>0</v>
      </c>
      <c r="S1057">
        <v>44</v>
      </c>
      <c r="T1057">
        <v>13</v>
      </c>
      <c r="U1057">
        <v>78</v>
      </c>
    </row>
    <row r="1058" spans="1:22" x14ac:dyDescent="0.2">
      <c r="A1058" s="1">
        <v>26265</v>
      </c>
      <c r="B1058">
        <v>1971</v>
      </c>
      <c r="C1058">
        <f>_xlfn.MAXIFS(Table1[ScheduleWeekWritten],Table1[ScheduleSeason],Table1[[#This Row],[ScheduleSeason]])</f>
        <v>14</v>
      </c>
      <c r="D1058">
        <v>11</v>
      </c>
      <c r="E1058" cm="1">
        <f t="array" ref="E1058">_xlfn.XLOOKUP(Table1[[#This Row],[ScheduleWeekWritten]],Table3[Game],100+Table3[Increase],Table1[[#This Row],[ScheduleWeekWritten]])</f>
        <v>11</v>
      </c>
      <c r="F1058" t="b">
        <v>0</v>
      </c>
      <c r="G1058" t="s">
        <v>20</v>
      </c>
      <c r="H1058">
        <v>14</v>
      </c>
      <c r="I1058">
        <v>37</v>
      </c>
      <c r="J1058" t="s">
        <v>34</v>
      </c>
      <c r="K1058" t="s">
        <v>21</v>
      </c>
      <c r="L1058" t="str">
        <f>_xlfn.XLOOKUP(Table1[[#This Row],[TeamFavoriteID]],Table2[team_id],Table2[team_name],_xlfn.XLOOKUP(Table1[[#This Row],[TeamFavoriteID]],Table2[team_id_pfr],Table2[team_name],"Even"))</f>
        <v>Las Vegas Raiders</v>
      </c>
      <c r="M1058">
        <v>-3</v>
      </c>
      <c r="N1058">
        <f>IF(Table1[[#This Row],[TeamFavorite]]=Table1[[#This Row],[TeamHome]],Table1[[#This Row],[ScoreAway]]-Table1[[#This Row],[ScoreHome]],Table1[[#This Row],[ScoreHome]]-Table1[[#This Row],[ScoreAway]])</f>
        <v>-23</v>
      </c>
      <c r="O1058">
        <f>IF(Table1[[#This Row],[SpreadActual]]&lt;Table1[[#This Row],[SpreadFavorite]],1,0)</f>
        <v>1</v>
      </c>
      <c r="Q1058" t="s">
        <v>76</v>
      </c>
      <c r="R1058" t="b">
        <v>0</v>
      </c>
      <c r="S1058">
        <v>54</v>
      </c>
      <c r="T1058">
        <v>12</v>
      </c>
      <c r="U1058">
        <v>93</v>
      </c>
    </row>
    <row r="1059" spans="1:22" x14ac:dyDescent="0.2">
      <c r="A1059" s="1">
        <v>26265</v>
      </c>
      <c r="B1059">
        <v>1971</v>
      </c>
      <c r="C1059">
        <f>_xlfn.MAXIFS(Table1[ScheduleWeekWritten],Table1[ScheduleSeason],Table1[[#This Row],[ScheduleSeason]])</f>
        <v>14</v>
      </c>
      <c r="D1059">
        <v>11</v>
      </c>
      <c r="E1059" cm="1">
        <f t="array" ref="E1059">_xlfn.XLOOKUP(Table1[[#This Row],[ScheduleWeekWritten]],Table3[Game],100+Table3[Increase],Table1[[#This Row],[ScheduleWeekWritten]])</f>
        <v>11</v>
      </c>
      <c r="F1059" t="b">
        <v>0</v>
      </c>
      <c r="G1059" t="s">
        <v>58</v>
      </c>
      <c r="H1059">
        <v>13</v>
      </c>
      <c r="I1059">
        <v>20</v>
      </c>
      <c r="J1059" t="s">
        <v>61</v>
      </c>
      <c r="K1059" t="s">
        <v>77</v>
      </c>
      <c r="L1059" t="str">
        <f>_xlfn.XLOOKUP(Table1[[#This Row],[TeamFavoriteID]],Table2[team_id],Table2[team_name],_xlfn.XLOOKUP(Table1[[#This Row],[TeamFavoriteID]],Table2[team_id_pfr],Table2[team_name],"Even"))</f>
        <v>Philadelphia Eagles</v>
      </c>
      <c r="M1059">
        <v>-4</v>
      </c>
      <c r="N1059">
        <f>IF(Table1[[#This Row],[TeamFavorite]]=Table1[[#This Row],[TeamHome]],Table1[[#This Row],[ScoreAway]]-Table1[[#This Row],[ScoreHome]],Table1[[#This Row],[ScoreHome]]-Table1[[#This Row],[ScoreAway]])</f>
        <v>7</v>
      </c>
      <c r="O1059">
        <f>IF(Table1[[#This Row],[SpreadActual]]&lt;Table1[[#This Row],[SpreadFavorite]],1,0)</f>
        <v>0</v>
      </c>
      <c r="Q1059" t="s">
        <v>112</v>
      </c>
      <c r="R1059" t="b">
        <v>0</v>
      </c>
      <c r="S1059">
        <v>43</v>
      </c>
      <c r="T1059">
        <v>12</v>
      </c>
      <c r="U1059">
        <v>70</v>
      </c>
    </row>
    <row r="1060" spans="1:22" x14ac:dyDescent="0.2">
      <c r="A1060" s="1">
        <v>26265</v>
      </c>
      <c r="B1060">
        <v>1971</v>
      </c>
      <c r="C1060">
        <f>_xlfn.MAXIFS(Table1[ScheduleWeekWritten],Table1[ScheduleSeason],Table1[[#This Row],[ScheduleSeason]])</f>
        <v>14</v>
      </c>
      <c r="D1060">
        <v>11</v>
      </c>
      <c r="E1060" cm="1">
        <f t="array" ref="E1060">_xlfn.XLOOKUP(Table1[[#This Row],[ScheduleWeekWritten]],Table3[Game],100+Table3[Increase],Table1[[#This Row],[ScheduleWeekWritten]])</f>
        <v>11</v>
      </c>
      <c r="F1060" t="b">
        <v>0</v>
      </c>
      <c r="G1060" t="s">
        <v>49</v>
      </c>
      <c r="H1060">
        <v>10</v>
      </c>
      <c r="I1060">
        <v>22</v>
      </c>
      <c r="J1060" t="s">
        <v>24</v>
      </c>
      <c r="K1060" t="s">
        <v>51</v>
      </c>
      <c r="L1060" t="str">
        <f>_xlfn.XLOOKUP(Table1[[#This Row],[TeamFavoriteID]],Table2[team_id],Table2[team_name],_xlfn.XLOOKUP(Table1[[#This Row],[TeamFavoriteID]],Table2[team_id_pfr],Table2[team_name],"Even"))</f>
        <v>Pittsburgh Steelers</v>
      </c>
      <c r="M1060">
        <v>-9</v>
      </c>
      <c r="N1060">
        <f>IF(Table1[[#This Row],[TeamFavorite]]=Table1[[#This Row],[TeamHome]],Table1[[#This Row],[ScoreAway]]-Table1[[#This Row],[ScoreHome]],Table1[[#This Row],[ScoreHome]]-Table1[[#This Row],[ScoreAway]])</f>
        <v>12</v>
      </c>
      <c r="O1060">
        <f>IF(Table1[[#This Row],[SpreadActual]]&lt;Table1[[#This Row],[SpreadFavorite]],1,0)</f>
        <v>0</v>
      </c>
      <c r="Q1060" t="s">
        <v>113</v>
      </c>
      <c r="R1060" t="b">
        <v>0</v>
      </c>
      <c r="S1060">
        <v>37</v>
      </c>
      <c r="T1060">
        <v>12</v>
      </c>
      <c r="U1060">
        <v>78</v>
      </c>
    </row>
    <row r="1061" spans="1:22" x14ac:dyDescent="0.2">
      <c r="A1061" s="1">
        <v>26266</v>
      </c>
      <c r="B1061">
        <v>1971</v>
      </c>
      <c r="C1061">
        <f>_xlfn.MAXIFS(Table1[ScheduleWeekWritten],Table1[ScheduleSeason],Table1[[#This Row],[ScheduleSeason]])</f>
        <v>14</v>
      </c>
      <c r="D1061">
        <v>11</v>
      </c>
      <c r="E1061" cm="1">
        <f t="array" ref="E1061">_xlfn.XLOOKUP(Table1[[#This Row],[ScheduleWeekWritten]],Table3[Game],100+Table3[Increase],Table1[[#This Row],[ScheduleWeekWritten]])</f>
        <v>11</v>
      </c>
      <c r="F1061" t="b">
        <v>0</v>
      </c>
      <c r="G1061" t="s">
        <v>19</v>
      </c>
      <c r="H1061">
        <v>34</v>
      </c>
      <c r="I1061">
        <v>3</v>
      </c>
      <c r="J1061" t="s">
        <v>46</v>
      </c>
      <c r="K1061" t="s">
        <v>91</v>
      </c>
      <c r="L1061" t="str">
        <f>_xlfn.XLOOKUP(Table1[[#This Row],[TeamFavoriteID]],Table2[team_id],Table2[team_name],_xlfn.XLOOKUP(Table1[[#This Row],[TeamFavoriteID]],Table2[team_id_pfr],Table2[team_name],"Even"))</f>
        <v>Miami Dolphins</v>
      </c>
      <c r="M1061">
        <v>-10</v>
      </c>
      <c r="N1061">
        <f>IF(Table1[[#This Row],[TeamFavorite]]=Table1[[#This Row],[TeamHome]],Table1[[#This Row],[ScoreAway]]-Table1[[#This Row],[ScoreHome]],Table1[[#This Row],[ScoreHome]]-Table1[[#This Row],[ScoreAway]])</f>
        <v>-31</v>
      </c>
      <c r="O1061">
        <f>IF(Table1[[#This Row],[SpreadActual]]&lt;Table1[[#This Row],[SpreadFavorite]],1,0)</f>
        <v>1</v>
      </c>
      <c r="Q1061" t="s">
        <v>22</v>
      </c>
      <c r="R1061" t="b">
        <v>0</v>
      </c>
      <c r="S1061">
        <v>74</v>
      </c>
      <c r="T1061">
        <v>11</v>
      </c>
      <c r="U1061">
        <v>74</v>
      </c>
    </row>
    <row r="1062" spans="1:22" x14ac:dyDescent="0.2">
      <c r="A1062" s="1">
        <v>26271</v>
      </c>
      <c r="B1062">
        <v>1971</v>
      </c>
      <c r="C1062">
        <f>_xlfn.MAXIFS(Table1[ScheduleWeekWritten],Table1[ScheduleSeason],Table1[[#This Row],[ScheduleSeason]])</f>
        <v>14</v>
      </c>
      <c r="D1062">
        <v>12</v>
      </c>
      <c r="E1062" cm="1">
        <f t="array" ref="E1062">_xlfn.XLOOKUP(Table1[[#This Row],[ScheduleWeekWritten]],Table3[Game],100+Table3[Increase],Table1[[#This Row],[ScheduleWeekWritten]])</f>
        <v>12</v>
      </c>
      <c r="F1062" t="b">
        <v>0</v>
      </c>
      <c r="G1062" t="s">
        <v>67</v>
      </c>
      <c r="H1062">
        <v>52</v>
      </c>
      <c r="I1062">
        <v>10</v>
      </c>
      <c r="J1062" t="s">
        <v>31</v>
      </c>
      <c r="K1062" t="s">
        <v>68</v>
      </c>
      <c r="L1062" t="str">
        <f>_xlfn.XLOOKUP(Table1[[#This Row],[TeamFavoriteID]],Table2[team_id],Table2[team_name],_xlfn.XLOOKUP(Table1[[#This Row],[TeamFavoriteID]],Table2[team_id_pfr],Table2[team_name],"Even"))</f>
        <v>Dallas Cowboys</v>
      </c>
      <c r="M1062">
        <v>-7</v>
      </c>
      <c r="N1062">
        <f>IF(Table1[[#This Row],[TeamFavorite]]=Table1[[#This Row],[TeamHome]],Table1[[#This Row],[ScoreAway]]-Table1[[#This Row],[ScoreHome]],Table1[[#This Row],[ScoreHome]]-Table1[[#This Row],[ScoreAway]])</f>
        <v>-42</v>
      </c>
      <c r="O1062">
        <f>IF(Table1[[#This Row],[SpreadActual]]&lt;Table1[[#This Row],[SpreadFavorite]],1,0)</f>
        <v>1</v>
      </c>
      <c r="Q1062" t="s">
        <v>69</v>
      </c>
      <c r="R1062" t="b">
        <v>0</v>
      </c>
      <c r="S1062">
        <v>42</v>
      </c>
      <c r="T1062">
        <v>7</v>
      </c>
      <c r="U1062">
        <v>86</v>
      </c>
    </row>
    <row r="1063" spans="1:22" x14ac:dyDescent="0.2">
      <c r="A1063" s="1">
        <v>26272</v>
      </c>
      <c r="B1063">
        <v>1971</v>
      </c>
      <c r="C1063">
        <f>_xlfn.MAXIFS(Table1[ScheduleWeekWritten],Table1[ScheduleSeason],Table1[[#This Row],[ScheduleSeason]])</f>
        <v>14</v>
      </c>
      <c r="D1063">
        <v>12</v>
      </c>
      <c r="E1063" cm="1">
        <f t="array" ref="E1063">_xlfn.XLOOKUP(Table1[[#This Row],[ScheduleWeekWritten]],Table3[Game],100+Table3[Increase],Table1[[#This Row],[ScheduleWeekWritten]])</f>
        <v>12</v>
      </c>
      <c r="F1063" t="b">
        <v>0</v>
      </c>
      <c r="G1063" t="s">
        <v>38</v>
      </c>
      <c r="H1063">
        <v>24</v>
      </c>
      <c r="I1063">
        <v>13</v>
      </c>
      <c r="J1063" t="s">
        <v>20</v>
      </c>
      <c r="K1063" t="s">
        <v>109</v>
      </c>
      <c r="L1063" t="str">
        <f>_xlfn.XLOOKUP(Table1[[#This Row],[TeamFavoriteID]],Table2[team_id],Table2[team_name],_xlfn.XLOOKUP(Table1[[#This Row],[TeamFavoriteID]],Table2[team_id_pfr],Table2[team_name],"Even"))</f>
        <v>Atlanta Falcons</v>
      </c>
      <c r="M1063">
        <v>-3</v>
      </c>
      <c r="N1063">
        <f>IF(Table1[[#This Row],[TeamFavorite]]=Table1[[#This Row],[TeamHome]],Table1[[#This Row],[ScoreAway]]-Table1[[#This Row],[ScoreHome]],Table1[[#This Row],[ScoreHome]]-Table1[[#This Row],[ScoreAway]])</f>
        <v>-11</v>
      </c>
      <c r="O1063">
        <f>IF(Table1[[#This Row],[SpreadActual]]&lt;Table1[[#This Row],[SpreadFavorite]],1,0)</f>
        <v>1</v>
      </c>
      <c r="Q1063" t="s">
        <v>41</v>
      </c>
      <c r="R1063" t="b">
        <v>0</v>
      </c>
      <c r="S1063">
        <v>37</v>
      </c>
      <c r="T1063">
        <v>19</v>
      </c>
      <c r="U1063">
        <v>85</v>
      </c>
    </row>
    <row r="1064" spans="1:22" x14ac:dyDescent="0.2">
      <c r="A1064" s="1">
        <v>26272</v>
      </c>
      <c r="B1064">
        <v>1971</v>
      </c>
      <c r="C1064">
        <f>_xlfn.MAXIFS(Table1[ScheduleWeekWritten],Table1[ScheduleSeason],Table1[[#This Row],[ScheduleSeason]])</f>
        <v>14</v>
      </c>
      <c r="D1064">
        <v>12</v>
      </c>
      <c r="E1064" cm="1">
        <f t="array" ref="E1064">_xlfn.XLOOKUP(Table1[[#This Row],[ScheduleWeekWritten]],Table3[Game],100+Table3[Increase],Table1[[#This Row],[ScheduleWeekWritten]])</f>
        <v>12</v>
      </c>
      <c r="F1064" t="b">
        <v>0</v>
      </c>
      <c r="G1064" t="s">
        <v>34</v>
      </c>
      <c r="H1064">
        <v>24</v>
      </c>
      <c r="I1064">
        <v>0</v>
      </c>
      <c r="J1064" t="s">
        <v>28</v>
      </c>
      <c r="K1064" t="s">
        <v>72</v>
      </c>
      <c r="L1064" t="str">
        <f>_xlfn.XLOOKUP(Table1[[#This Row],[TeamFavoriteID]],Table2[team_id],Table2[team_name],_xlfn.XLOOKUP(Table1[[#This Row],[TeamFavoriteID]],Table2[team_id_pfr],Table2[team_name],"Even"))</f>
        <v>Baltimore Colts</v>
      </c>
      <c r="M1064">
        <v>-16</v>
      </c>
      <c r="N1064">
        <f>IF(Table1[[#This Row],[TeamFavorite]]=Table1[[#This Row],[TeamHome]],Table1[[#This Row],[ScoreAway]]-Table1[[#This Row],[ScoreHome]],Table1[[#This Row],[ScoreHome]]-Table1[[#This Row],[ScoreAway]])</f>
        <v>-24</v>
      </c>
      <c r="O1064">
        <f>IF(Table1[[#This Row],[SpreadActual]]&lt;Table1[[#This Row],[SpreadFavorite]],1,0)</f>
        <v>1</v>
      </c>
      <c r="Q1064" t="s">
        <v>80</v>
      </c>
      <c r="R1064" t="b">
        <v>0</v>
      </c>
      <c r="S1064">
        <v>33</v>
      </c>
      <c r="T1064">
        <v>9</v>
      </c>
      <c r="U1064">
        <v>62</v>
      </c>
    </row>
    <row r="1065" spans="1:22" x14ac:dyDescent="0.2">
      <c r="A1065" s="1">
        <v>26272</v>
      </c>
      <c r="B1065">
        <v>1971</v>
      </c>
      <c r="C1065">
        <f>_xlfn.MAXIFS(Table1[ScheduleWeekWritten],Table1[ScheduleSeason],Table1[[#This Row],[ScheduleSeason]])</f>
        <v>14</v>
      </c>
      <c r="D1065">
        <v>12</v>
      </c>
      <c r="E1065" cm="1">
        <f t="array" ref="E1065">_xlfn.XLOOKUP(Table1[[#This Row],[ScheduleWeekWritten]],Table3[Game],100+Table3[Increase],Table1[[#This Row],[ScheduleWeekWritten]])</f>
        <v>12</v>
      </c>
      <c r="F1065" t="b">
        <v>0</v>
      </c>
      <c r="G1065" t="s">
        <v>62</v>
      </c>
      <c r="H1065">
        <v>31</v>
      </c>
      <c r="I1065">
        <v>27</v>
      </c>
      <c r="J1065" t="s">
        <v>101</v>
      </c>
      <c r="K1065" t="s">
        <v>63</v>
      </c>
      <c r="L1065" t="str">
        <f>_xlfn.XLOOKUP(Table1[[#This Row],[TeamFavoriteID]],Table2[team_id],Table2[team_name],_xlfn.XLOOKUP(Table1[[#This Row],[TeamFavoriteID]],Table2[team_id_pfr],Table2[team_name],"Even"))</f>
        <v>Cleveland Browns</v>
      </c>
      <c r="M1065">
        <v>-1</v>
      </c>
      <c r="N1065">
        <f>IF(Table1[[#This Row],[TeamFavorite]]=Table1[[#This Row],[TeamHome]],Table1[[#This Row],[ScoreAway]]-Table1[[#This Row],[ScoreHome]],Table1[[#This Row],[ScoreHome]]-Table1[[#This Row],[ScoreAway]])</f>
        <v>-4</v>
      </c>
      <c r="O1065">
        <f>IF(Table1[[#This Row],[SpreadActual]]&lt;Table1[[#This Row],[SpreadFavorite]],1,0)</f>
        <v>1</v>
      </c>
      <c r="Q1065" t="s">
        <v>66</v>
      </c>
      <c r="R1065" t="b">
        <v>0</v>
      </c>
      <c r="S1065">
        <v>36</v>
      </c>
      <c r="T1065">
        <v>11</v>
      </c>
      <c r="U1065">
        <v>54</v>
      </c>
    </row>
    <row r="1066" spans="1:22" x14ac:dyDescent="0.2">
      <c r="A1066" s="1">
        <v>26272</v>
      </c>
      <c r="B1066">
        <v>1971</v>
      </c>
      <c r="C1066">
        <f>_xlfn.MAXIFS(Table1[ScheduleWeekWritten],Table1[ScheduleSeason],Table1[[#This Row],[ScheduleSeason]])</f>
        <v>14</v>
      </c>
      <c r="D1066">
        <v>12</v>
      </c>
      <c r="E1066" cm="1">
        <f t="array" ref="E1066">_xlfn.XLOOKUP(Table1[[#This Row],[ScheduleWeekWritten]],Table3[Game],100+Table3[Increase],Table1[[#This Row],[ScheduleWeekWritten]])</f>
        <v>12</v>
      </c>
      <c r="F1066" t="b">
        <v>0</v>
      </c>
      <c r="G1066" t="s">
        <v>24</v>
      </c>
      <c r="H1066">
        <v>6</v>
      </c>
      <c r="I1066">
        <v>3</v>
      </c>
      <c r="J1066" t="s">
        <v>46</v>
      </c>
      <c r="K1066" t="s">
        <v>88</v>
      </c>
      <c r="L1066" t="str">
        <f>_xlfn.XLOOKUP(Table1[[#This Row],[TeamFavoriteID]],Table2[team_id],Table2[team_name],_xlfn.XLOOKUP(Table1[[#This Row],[TeamFavoriteID]],Table2[team_id_pfr],Table2[team_name],"Even"))</f>
        <v>Denver Broncos</v>
      </c>
      <c r="M1066">
        <v>-3</v>
      </c>
      <c r="N1066">
        <f>IF(Table1[[#This Row],[TeamFavorite]]=Table1[[#This Row],[TeamHome]],Table1[[#This Row],[ScoreAway]]-Table1[[#This Row],[ScoreHome]],Table1[[#This Row],[ScoreHome]]-Table1[[#This Row],[ScoreAway]])</f>
        <v>-3</v>
      </c>
      <c r="O1066">
        <f>IF(Table1[[#This Row],[SpreadActual]]&lt;Table1[[#This Row],[SpreadFavorite]],1,0)</f>
        <v>0</v>
      </c>
      <c r="Q1066" t="s">
        <v>71</v>
      </c>
      <c r="R1066" t="b">
        <v>0</v>
      </c>
      <c r="S1066">
        <v>29</v>
      </c>
      <c r="T1066">
        <v>10</v>
      </c>
      <c r="U1066">
        <v>51</v>
      </c>
    </row>
    <row r="1067" spans="1:22" x14ac:dyDescent="0.2">
      <c r="A1067" s="1">
        <v>26272</v>
      </c>
      <c r="B1067">
        <v>1971</v>
      </c>
      <c r="C1067">
        <f>_xlfn.MAXIFS(Table1[ScheduleWeekWritten],Table1[ScheduleSeason],Table1[[#This Row],[ScheduleSeason]])</f>
        <v>14</v>
      </c>
      <c r="D1067">
        <v>12</v>
      </c>
      <c r="E1067" cm="1">
        <f t="array" ref="E1067">_xlfn.XLOOKUP(Table1[[#This Row],[ScheduleWeekWritten]],Table3[Game],100+Table3[Increase],Table1[[#This Row],[ScheduleWeekWritten]])</f>
        <v>12</v>
      </c>
      <c r="F1067" t="b">
        <v>0</v>
      </c>
      <c r="G1067" t="s">
        <v>45</v>
      </c>
      <c r="H1067">
        <v>20</v>
      </c>
      <c r="I1067">
        <v>23</v>
      </c>
      <c r="J1067" t="s">
        <v>58</v>
      </c>
      <c r="K1067" t="s">
        <v>79</v>
      </c>
      <c r="L1067" t="str">
        <f>_xlfn.XLOOKUP(Table1[[#This Row],[TeamFavoriteID]],Table2[team_id],Table2[team_name],_xlfn.XLOOKUP(Table1[[#This Row],[TeamFavoriteID]],Table2[team_id_pfr],Table2[team_name],"Even"))</f>
        <v>Detroit Lions</v>
      </c>
      <c r="M1067">
        <v>-13</v>
      </c>
      <c r="N1067">
        <f>IF(Table1[[#This Row],[TeamFavorite]]=Table1[[#This Row],[TeamHome]],Table1[[#This Row],[ScoreAway]]-Table1[[#This Row],[ScoreHome]],Table1[[#This Row],[ScoreHome]]-Table1[[#This Row],[ScoreAway]])</f>
        <v>3</v>
      </c>
      <c r="O1067">
        <f>IF(Table1[[#This Row],[SpreadActual]]&lt;Table1[[#This Row],[SpreadFavorite]],1,0)</f>
        <v>0</v>
      </c>
      <c r="Q1067" t="s">
        <v>48</v>
      </c>
      <c r="R1067" t="b">
        <v>0</v>
      </c>
      <c r="S1067">
        <v>35</v>
      </c>
      <c r="T1067">
        <v>11</v>
      </c>
      <c r="U1067">
        <v>78</v>
      </c>
    </row>
    <row r="1068" spans="1:22" x14ac:dyDescent="0.2">
      <c r="A1068" s="1">
        <v>26272</v>
      </c>
      <c r="B1068">
        <v>1971</v>
      </c>
      <c r="C1068">
        <f>_xlfn.MAXIFS(Table1[ScheduleWeekWritten],Table1[ScheduleSeason],Table1[[#This Row],[ScheduleSeason]])</f>
        <v>14</v>
      </c>
      <c r="D1068">
        <v>12</v>
      </c>
      <c r="E1068" cm="1">
        <f t="array" ref="E1068">_xlfn.XLOOKUP(Table1[[#This Row],[ScheduleWeekWritten]],Table3[Game],100+Table3[Increase],Table1[[#This Row],[ScheduleWeekWritten]])</f>
        <v>12</v>
      </c>
      <c r="F1068" t="b">
        <v>0</v>
      </c>
      <c r="G1068" t="s">
        <v>23</v>
      </c>
      <c r="H1068">
        <v>29</v>
      </c>
      <c r="I1068">
        <v>3</v>
      </c>
      <c r="J1068" t="s">
        <v>49</v>
      </c>
      <c r="K1068" t="s">
        <v>51</v>
      </c>
      <c r="L1068" t="str">
        <f>_xlfn.XLOOKUP(Table1[[#This Row],[TeamFavoriteID]],Table2[team_id],Table2[team_name],_xlfn.XLOOKUP(Table1[[#This Row],[TeamFavoriteID]],Table2[team_id_pfr],Table2[team_name],"Even"))</f>
        <v>Pittsburgh Steelers</v>
      </c>
      <c r="M1068">
        <v>-4</v>
      </c>
      <c r="N1068">
        <f>IF(Table1[[#This Row],[TeamFavorite]]=Table1[[#This Row],[TeamHome]],Table1[[#This Row],[ScoreAway]]-Table1[[#This Row],[ScoreHome]],Table1[[#This Row],[ScoreHome]]-Table1[[#This Row],[ScoreAway]])</f>
        <v>26</v>
      </c>
      <c r="O1068">
        <f>IF(Table1[[#This Row],[SpreadActual]]&lt;Table1[[#This Row],[SpreadFavorite]],1,0)</f>
        <v>0</v>
      </c>
      <c r="Q1068" t="s">
        <v>102</v>
      </c>
      <c r="R1068" t="b">
        <v>0</v>
      </c>
      <c r="S1068">
        <v>72</v>
      </c>
      <c r="T1068">
        <v>0</v>
      </c>
      <c r="V1068" t="s">
        <v>103</v>
      </c>
    </row>
    <row r="1069" spans="1:22" x14ac:dyDescent="0.2">
      <c r="A1069" s="1">
        <v>26272</v>
      </c>
      <c r="B1069">
        <v>1971</v>
      </c>
      <c r="C1069">
        <f>_xlfn.MAXIFS(Table1[ScheduleWeekWritten],Table1[ScheduleSeason],Table1[[#This Row],[ScheduleSeason]])</f>
        <v>14</v>
      </c>
      <c r="D1069">
        <v>12</v>
      </c>
      <c r="E1069" cm="1">
        <f t="array" ref="E1069">_xlfn.XLOOKUP(Table1[[#This Row],[ScheduleWeekWritten]],Table3[Game],100+Table3[Increase],Table1[[#This Row],[ScheduleWeekWritten]])</f>
        <v>12</v>
      </c>
      <c r="F1069" t="b">
        <v>0</v>
      </c>
      <c r="G1069" t="s">
        <v>39</v>
      </c>
      <c r="H1069">
        <v>45</v>
      </c>
      <c r="I1069">
        <v>28</v>
      </c>
      <c r="J1069" t="s">
        <v>95</v>
      </c>
      <c r="K1069" t="s">
        <v>40</v>
      </c>
      <c r="L1069" t="str">
        <f>_xlfn.XLOOKUP(Table1[[#This Row],[TeamFavoriteID]],Table2[team_id],Table2[team_name],_xlfn.XLOOKUP(Table1[[#This Row],[TeamFavoriteID]],Table2[team_id_pfr],Table2[team_name],"Even"))</f>
        <v>Los Angeles Rams</v>
      </c>
      <c r="M1069">
        <v>-12</v>
      </c>
      <c r="N1069">
        <f>IF(Table1[[#This Row],[TeamFavorite]]=Table1[[#This Row],[TeamHome]],Table1[[#This Row],[ScoreAway]]-Table1[[#This Row],[ScoreHome]],Table1[[#This Row],[ScoreHome]]-Table1[[#This Row],[ScoreAway]])</f>
        <v>-17</v>
      </c>
      <c r="O1069">
        <f>IF(Table1[[#This Row],[SpreadActual]]&lt;Table1[[#This Row],[SpreadFavorite]],1,0)</f>
        <v>1</v>
      </c>
      <c r="Q1069" t="s">
        <v>65</v>
      </c>
      <c r="R1069" t="b">
        <v>0</v>
      </c>
      <c r="S1069">
        <v>56</v>
      </c>
      <c r="T1069">
        <v>9</v>
      </c>
      <c r="U1069">
        <v>31</v>
      </c>
    </row>
    <row r="1070" spans="1:22" x14ac:dyDescent="0.2">
      <c r="A1070" s="1">
        <v>26272</v>
      </c>
      <c r="B1070">
        <v>1971</v>
      </c>
      <c r="C1070">
        <f>_xlfn.MAXIFS(Table1[ScheduleWeekWritten],Table1[ScheduleSeason],Table1[[#This Row],[ScheduleSeason]])</f>
        <v>14</v>
      </c>
      <c r="D1070">
        <v>12</v>
      </c>
      <c r="E1070" cm="1">
        <f t="array" ref="E1070">_xlfn.XLOOKUP(Table1[[#This Row],[ScheduleWeekWritten]],Table3[Game],100+Table3[Increase],Table1[[#This Row],[ScheduleWeekWritten]])</f>
        <v>12</v>
      </c>
      <c r="F1070" t="b">
        <v>0</v>
      </c>
      <c r="G1070" t="s">
        <v>115</v>
      </c>
      <c r="H1070">
        <v>34</v>
      </c>
      <c r="I1070">
        <v>13</v>
      </c>
      <c r="J1070" t="s">
        <v>19</v>
      </c>
      <c r="K1070" t="s">
        <v>91</v>
      </c>
      <c r="L1070" t="str">
        <f>_xlfn.XLOOKUP(Table1[[#This Row],[TeamFavoriteID]],Table2[team_id],Table2[team_name],_xlfn.XLOOKUP(Table1[[#This Row],[TeamFavoriteID]],Table2[team_id_pfr],Table2[team_name],"Even"))</f>
        <v>Miami Dolphins</v>
      </c>
      <c r="M1070">
        <v>-12</v>
      </c>
      <c r="N1070">
        <f>IF(Table1[[#This Row],[TeamFavorite]]=Table1[[#This Row],[TeamHome]],Table1[[#This Row],[ScoreAway]]-Table1[[#This Row],[ScoreHome]],Table1[[#This Row],[ScoreHome]]-Table1[[#This Row],[ScoreAway]])</f>
        <v>21</v>
      </c>
      <c r="O1070">
        <f>IF(Table1[[#This Row],[SpreadActual]]&lt;Table1[[#This Row],[SpreadFavorite]],1,0)</f>
        <v>0</v>
      </c>
      <c r="Q1070" t="s">
        <v>116</v>
      </c>
      <c r="R1070" t="b">
        <v>0</v>
      </c>
      <c r="S1070">
        <v>26</v>
      </c>
      <c r="T1070">
        <v>12</v>
      </c>
      <c r="U1070">
        <v>51</v>
      </c>
    </row>
    <row r="1071" spans="1:22" x14ac:dyDescent="0.2">
      <c r="A1071" s="1">
        <v>26272</v>
      </c>
      <c r="B1071">
        <v>1971</v>
      </c>
      <c r="C1071">
        <f>_xlfn.MAXIFS(Table1[ScheduleWeekWritten],Table1[ScheduleSeason],Table1[[#This Row],[ScheduleSeason]])</f>
        <v>14</v>
      </c>
      <c r="D1071">
        <v>12</v>
      </c>
      <c r="E1071" cm="1">
        <f t="array" ref="E1071">_xlfn.XLOOKUP(Table1[[#This Row],[ScheduleWeekWritten]],Table3[Game],100+Table3[Increase],Table1[[#This Row],[ScheduleWeekWritten]])</f>
        <v>12</v>
      </c>
      <c r="F1071" t="b">
        <v>0</v>
      </c>
      <c r="G1071" t="s">
        <v>27</v>
      </c>
      <c r="H1071">
        <v>30</v>
      </c>
      <c r="I1071">
        <v>14</v>
      </c>
      <c r="J1071" t="s">
        <v>54</v>
      </c>
      <c r="K1071" t="s">
        <v>55</v>
      </c>
      <c r="L1071" t="str">
        <f>_xlfn.XLOOKUP(Table1[[#This Row],[TeamFavoriteID]],Table2[team_id],Table2[team_name],_xlfn.XLOOKUP(Table1[[#This Row],[TeamFavoriteID]],Table2[team_id_pfr],Table2[team_name],"Even"))</f>
        <v>Minnesota Vikings</v>
      </c>
      <c r="M1071">
        <v>-13</v>
      </c>
      <c r="N1071">
        <f>IF(Table1[[#This Row],[TeamFavorite]]=Table1[[#This Row],[TeamHome]],Table1[[#This Row],[ScoreAway]]-Table1[[#This Row],[ScoreHome]],Table1[[#This Row],[ScoreHome]]-Table1[[#This Row],[ScoreAway]])</f>
        <v>16</v>
      </c>
      <c r="O1071">
        <f>IF(Table1[[#This Row],[SpreadActual]]&lt;Table1[[#This Row],[SpreadFavorite]],1,0)</f>
        <v>0</v>
      </c>
      <c r="Q1071" t="s">
        <v>94</v>
      </c>
      <c r="R1071" t="b">
        <v>0</v>
      </c>
      <c r="S1071">
        <v>55</v>
      </c>
      <c r="T1071">
        <v>8</v>
      </c>
      <c r="U1071">
        <v>45</v>
      </c>
    </row>
    <row r="1072" spans="1:22" x14ac:dyDescent="0.2">
      <c r="A1072" s="1">
        <v>26272</v>
      </c>
      <c r="B1072">
        <v>1971</v>
      </c>
      <c r="C1072">
        <f>_xlfn.MAXIFS(Table1[ScheduleWeekWritten],Table1[ScheduleSeason],Table1[[#This Row],[ScheduleSeason]])</f>
        <v>14</v>
      </c>
      <c r="D1072">
        <v>12</v>
      </c>
      <c r="E1072" cm="1">
        <f t="array" ref="E1072">_xlfn.XLOOKUP(Table1[[#This Row],[ScheduleWeekWritten]],Table3[Game],100+Table3[Increase],Table1[[#This Row],[ScheduleWeekWritten]])</f>
        <v>12</v>
      </c>
      <c r="F1072" t="b">
        <v>0</v>
      </c>
      <c r="G1072" t="s">
        <v>57</v>
      </c>
      <c r="H1072">
        <v>16</v>
      </c>
      <c r="I1072">
        <v>16</v>
      </c>
      <c r="J1072" t="s">
        <v>33</v>
      </c>
      <c r="K1072" t="s">
        <v>59</v>
      </c>
      <c r="L1072" t="str">
        <f>_xlfn.XLOOKUP(Table1[[#This Row],[TeamFavoriteID]],Table2[team_id],Table2[team_name],_xlfn.XLOOKUP(Table1[[#This Row],[TeamFavoriteID]],Table2[team_id_pfr],Table2[team_name],"Even"))</f>
        <v>Arizona Cardinals</v>
      </c>
      <c r="M1072">
        <v>-2</v>
      </c>
      <c r="N1072">
        <f>IF(Table1[[#This Row],[TeamFavorite]]=Table1[[#This Row],[TeamHome]],Table1[[#This Row],[ScoreAway]]-Table1[[#This Row],[ScoreHome]],Table1[[#This Row],[ScoreHome]]-Table1[[#This Row],[ScoreAway]])</f>
        <v>0</v>
      </c>
      <c r="O1072">
        <f>IF(Table1[[#This Row],[SpreadActual]]&lt;Table1[[#This Row],[SpreadFavorite]],1,0)</f>
        <v>0</v>
      </c>
      <c r="Q1072" t="s">
        <v>60</v>
      </c>
      <c r="R1072" t="b">
        <v>0</v>
      </c>
      <c r="S1072">
        <v>40</v>
      </c>
      <c r="T1072">
        <v>6</v>
      </c>
      <c r="U1072">
        <v>96</v>
      </c>
    </row>
    <row r="1073" spans="1:21" x14ac:dyDescent="0.2">
      <c r="A1073" s="1">
        <v>26272</v>
      </c>
      <c r="B1073">
        <v>1971</v>
      </c>
      <c r="C1073">
        <f>_xlfn.MAXIFS(Table1[ScheduleWeekWritten],Table1[ScheduleSeason],Table1[[#This Row],[ScheduleSeason]])</f>
        <v>14</v>
      </c>
      <c r="D1073">
        <v>12</v>
      </c>
      <c r="E1073" cm="1">
        <f t="array" ref="E1073">_xlfn.XLOOKUP(Table1[[#This Row],[ScheduleWeekWritten]],Table3[Game],100+Table3[Increase],Table1[[#This Row],[ScheduleWeekWritten]])</f>
        <v>12</v>
      </c>
      <c r="F1073" t="b">
        <v>0</v>
      </c>
      <c r="G1073" t="s">
        <v>61</v>
      </c>
      <c r="H1073">
        <v>23</v>
      </c>
      <c r="I1073">
        <v>7</v>
      </c>
      <c r="J1073" t="s">
        <v>50</v>
      </c>
      <c r="K1073" t="s">
        <v>85</v>
      </c>
      <c r="L1073" t="str">
        <f>_xlfn.XLOOKUP(Table1[[#This Row],[TeamFavoriteID]],Table2[team_id],Table2[team_name],_xlfn.XLOOKUP(Table1[[#This Row],[TeamFavoriteID]],Table2[team_id_pfr],Table2[team_name],"Even"))</f>
        <v>Washington Commanders</v>
      </c>
      <c r="M1073">
        <v>-7</v>
      </c>
      <c r="N1073">
        <f>IF(Table1[[#This Row],[TeamFavorite]]=Table1[[#This Row],[TeamHome]],Table1[[#This Row],[ScoreAway]]-Table1[[#This Row],[ScoreHome]],Table1[[#This Row],[ScoreHome]]-Table1[[#This Row],[ScoreAway]])</f>
        <v>16</v>
      </c>
      <c r="O1073">
        <f>IF(Table1[[#This Row],[SpreadActual]]&lt;Table1[[#This Row],[SpreadFavorite]],1,0)</f>
        <v>0</v>
      </c>
      <c r="Q1073" t="s">
        <v>64</v>
      </c>
      <c r="R1073" t="b">
        <v>0</v>
      </c>
      <c r="S1073">
        <v>28</v>
      </c>
      <c r="T1073">
        <v>7</v>
      </c>
      <c r="U1073">
        <v>86</v>
      </c>
    </row>
    <row r="1074" spans="1:21" x14ac:dyDescent="0.2">
      <c r="A1074" s="1">
        <v>26273</v>
      </c>
      <c r="B1074">
        <v>1971</v>
      </c>
      <c r="C1074">
        <f>_xlfn.MAXIFS(Table1[ScheduleWeekWritten],Table1[ScheduleSeason],Table1[[#This Row],[ScheduleSeason]])</f>
        <v>14</v>
      </c>
      <c r="D1074">
        <v>12</v>
      </c>
      <c r="E1074" cm="1">
        <f t="array" ref="E1074">_xlfn.XLOOKUP(Table1[[#This Row],[ScheduleWeekWritten]],Table3[Game],100+Table3[Increase],Table1[[#This Row],[ScheduleWeekWritten]])</f>
        <v>12</v>
      </c>
      <c r="F1074" t="b">
        <v>0</v>
      </c>
      <c r="G1074" t="s">
        <v>53</v>
      </c>
      <c r="H1074">
        <v>17</v>
      </c>
      <c r="I1074">
        <v>26</v>
      </c>
      <c r="J1074" t="s">
        <v>42</v>
      </c>
      <c r="K1074" t="s">
        <v>87</v>
      </c>
      <c r="L1074" t="str">
        <f>_xlfn.XLOOKUP(Table1[[#This Row],[TeamFavoriteID]],Table2[team_id],Table2[team_name],_xlfn.XLOOKUP(Table1[[#This Row],[TeamFavoriteID]],Table2[team_id_pfr],Table2[team_name],"Even"))</f>
        <v>San Francisco 49ers</v>
      </c>
      <c r="M1074">
        <v>-2.5</v>
      </c>
      <c r="N1074">
        <f>IF(Table1[[#This Row],[TeamFavorite]]=Table1[[#This Row],[TeamHome]],Table1[[#This Row],[ScoreAway]]-Table1[[#This Row],[ScoreHome]],Table1[[#This Row],[ScoreHome]]-Table1[[#This Row],[ScoreAway]])</f>
        <v>9</v>
      </c>
      <c r="O1074">
        <f>IF(Table1[[#This Row],[SpreadActual]]&lt;Table1[[#This Row],[SpreadFavorite]],1,0)</f>
        <v>0</v>
      </c>
      <c r="Q1074" t="s">
        <v>118</v>
      </c>
      <c r="R1074" t="b">
        <v>0</v>
      </c>
      <c r="S1074">
        <v>53</v>
      </c>
      <c r="T1074">
        <v>16</v>
      </c>
      <c r="U1074">
        <v>87</v>
      </c>
    </row>
    <row r="1075" spans="1:21" x14ac:dyDescent="0.2">
      <c r="A1075" s="1">
        <v>26278</v>
      </c>
      <c r="B1075">
        <v>1971</v>
      </c>
      <c r="C1075">
        <f>_xlfn.MAXIFS(Table1[ScheduleWeekWritten],Table1[ScheduleSeason],Table1[[#This Row],[ScheduleSeason]])</f>
        <v>14</v>
      </c>
      <c r="D1075">
        <v>13</v>
      </c>
      <c r="E1075" cm="1">
        <f t="array" ref="E1075">_xlfn.XLOOKUP(Table1[[#This Row],[ScheduleWeekWritten]],Table3[Game],100+Table3[Increase],Table1[[#This Row],[ScheduleWeekWritten]])</f>
        <v>13</v>
      </c>
      <c r="F1075" t="b">
        <v>0</v>
      </c>
      <c r="G1075" t="s">
        <v>34</v>
      </c>
      <c r="H1075">
        <v>14</v>
      </c>
      <c r="I1075">
        <v>3</v>
      </c>
      <c r="J1075" t="s">
        <v>19</v>
      </c>
      <c r="K1075" t="s">
        <v>72</v>
      </c>
      <c r="L1075" t="str">
        <f>_xlfn.XLOOKUP(Table1[[#This Row],[TeamFavoriteID]],Table2[team_id],Table2[team_name],_xlfn.XLOOKUP(Table1[[#This Row],[TeamFavoriteID]],Table2[team_id_pfr],Table2[team_name],"Even"))</f>
        <v>Baltimore Colts</v>
      </c>
      <c r="M1075">
        <v>-5</v>
      </c>
      <c r="N1075">
        <f>IF(Table1[[#This Row],[TeamFavorite]]=Table1[[#This Row],[TeamHome]],Table1[[#This Row],[ScoreAway]]-Table1[[#This Row],[ScoreHome]],Table1[[#This Row],[ScoreHome]]-Table1[[#This Row],[ScoreAway]])</f>
        <v>-11</v>
      </c>
      <c r="O1075">
        <f>IF(Table1[[#This Row],[SpreadActual]]&lt;Table1[[#This Row],[SpreadFavorite]],1,0)</f>
        <v>1</v>
      </c>
      <c r="Q1075" t="s">
        <v>80</v>
      </c>
      <c r="R1075" t="b">
        <v>0</v>
      </c>
      <c r="S1075">
        <v>59</v>
      </c>
      <c r="T1075">
        <v>12</v>
      </c>
      <c r="U1075">
        <v>76</v>
      </c>
    </row>
    <row r="1076" spans="1:21" x14ac:dyDescent="0.2">
      <c r="A1076" s="1">
        <v>26278</v>
      </c>
      <c r="B1076">
        <v>1971</v>
      </c>
      <c r="C1076">
        <f>_xlfn.MAXIFS(Table1[ScheduleWeekWritten],Table1[ScheduleSeason],Table1[[#This Row],[ScheduleSeason]])</f>
        <v>14</v>
      </c>
      <c r="D1076">
        <v>13</v>
      </c>
      <c r="E1076" cm="1">
        <f t="array" ref="E1076">_xlfn.XLOOKUP(Table1[[#This Row],[ScheduleWeekWritten]],Table3[Game],100+Table3[Increase],Table1[[#This Row],[ScheduleWeekWritten]])</f>
        <v>13</v>
      </c>
      <c r="F1076" t="b">
        <v>0</v>
      </c>
      <c r="G1076" t="s">
        <v>54</v>
      </c>
      <c r="H1076">
        <v>29</v>
      </c>
      <c r="I1076">
        <v>10</v>
      </c>
      <c r="J1076" t="s">
        <v>45</v>
      </c>
      <c r="K1076" t="s">
        <v>55</v>
      </c>
      <c r="L1076" t="str">
        <f>_xlfn.XLOOKUP(Table1[[#This Row],[TeamFavoriteID]],Table2[team_id],Table2[team_name],_xlfn.XLOOKUP(Table1[[#This Row],[TeamFavoriteID]],Table2[team_id_pfr],Table2[team_name],"Even"))</f>
        <v>Minnesota Vikings</v>
      </c>
      <c r="M1076">
        <v>-4</v>
      </c>
      <c r="N1076">
        <f>IF(Table1[[#This Row],[TeamFavorite]]=Table1[[#This Row],[TeamHome]],Table1[[#This Row],[ScoreAway]]-Table1[[#This Row],[ScoreHome]],Table1[[#This Row],[ScoreHome]]-Table1[[#This Row],[ScoreAway]])</f>
        <v>-19</v>
      </c>
      <c r="O1076">
        <f>IF(Table1[[#This Row],[SpreadActual]]&lt;Table1[[#This Row],[SpreadFavorite]],1,0)</f>
        <v>1</v>
      </c>
      <c r="Q1076" t="s">
        <v>73</v>
      </c>
      <c r="R1076" t="b">
        <v>0</v>
      </c>
      <c r="S1076">
        <v>18</v>
      </c>
      <c r="T1076">
        <v>12</v>
      </c>
      <c r="U1076">
        <v>73</v>
      </c>
    </row>
    <row r="1077" spans="1:21" x14ac:dyDescent="0.2">
      <c r="A1077" s="1">
        <v>26279</v>
      </c>
      <c r="B1077">
        <v>1971</v>
      </c>
      <c r="C1077">
        <f>_xlfn.MAXIFS(Table1[ScheduleWeekWritten],Table1[ScheduleSeason],Table1[[#This Row],[ScheduleSeason]])</f>
        <v>14</v>
      </c>
      <c r="D1077">
        <v>13</v>
      </c>
      <c r="E1077" cm="1">
        <f t="array" ref="E1077">_xlfn.XLOOKUP(Table1[[#This Row],[ScheduleWeekWritten]],Table3[Game],100+Table3[Increase],Table1[[#This Row],[ScheduleWeekWritten]])</f>
        <v>13</v>
      </c>
      <c r="F1077" t="b">
        <v>0</v>
      </c>
      <c r="G1077" t="s">
        <v>28</v>
      </c>
      <c r="H1077">
        <v>14</v>
      </c>
      <c r="I1077">
        <v>20</v>
      </c>
      <c r="J1077" t="s">
        <v>23</v>
      </c>
      <c r="K1077" t="s">
        <v>89</v>
      </c>
      <c r="L1077" t="str">
        <f>_xlfn.XLOOKUP(Table1[[#This Row],[TeamFavoriteID]],Table2[team_id],Table2[team_name],_xlfn.XLOOKUP(Table1[[#This Row],[TeamFavoriteID]],Table2[team_id_pfr],Table2[team_name],"Even"))</f>
        <v>Even</v>
      </c>
      <c r="M1077">
        <v>0</v>
      </c>
      <c r="N1077">
        <f>IF(Table1[[#This Row],[TeamFavorite]]=Table1[[#This Row],[TeamHome]],Table1[[#This Row],[ScoreAway]]-Table1[[#This Row],[ScoreHome]],Table1[[#This Row],[ScoreHome]]-Table1[[#This Row],[ScoreAway]])</f>
        <v>-6</v>
      </c>
      <c r="O1077">
        <f>IF(Table1[[#This Row],[SpreadActual]]&lt;Table1[[#This Row],[SpreadFavorite]],1,0)</f>
        <v>1</v>
      </c>
      <c r="Q1077" t="s">
        <v>44</v>
      </c>
      <c r="R1077" t="b">
        <v>0</v>
      </c>
      <c r="S1077">
        <v>37</v>
      </c>
      <c r="T1077">
        <v>11</v>
      </c>
      <c r="U1077">
        <v>67</v>
      </c>
    </row>
    <row r="1078" spans="1:21" x14ac:dyDescent="0.2">
      <c r="A1078" s="1">
        <v>26279</v>
      </c>
      <c r="B1078">
        <v>1971</v>
      </c>
      <c r="C1078">
        <f>_xlfn.MAXIFS(Table1[ScheduleWeekWritten],Table1[ScheduleSeason],Table1[[#This Row],[ScheduleSeason]])</f>
        <v>14</v>
      </c>
      <c r="D1078">
        <v>13</v>
      </c>
      <c r="E1078" cm="1">
        <f t="array" ref="E1078">_xlfn.XLOOKUP(Table1[[#This Row],[ScheduleWeekWritten]],Table3[Game],100+Table3[Increase],Table1[[#This Row],[ScheduleWeekWritten]])</f>
        <v>13</v>
      </c>
      <c r="F1078" t="b">
        <v>0</v>
      </c>
      <c r="G1078" t="s">
        <v>101</v>
      </c>
      <c r="H1078">
        <v>13</v>
      </c>
      <c r="I1078">
        <v>21</v>
      </c>
      <c r="J1078" t="s">
        <v>49</v>
      </c>
      <c r="K1078" t="s">
        <v>104</v>
      </c>
      <c r="L1078" t="str">
        <f>_xlfn.XLOOKUP(Table1[[#This Row],[TeamFavoriteID]],Table2[team_id],Table2[team_name],_xlfn.XLOOKUP(Table1[[#This Row],[TeamFavoriteID]],Table2[team_id_pfr],Table2[team_name],"Even"))</f>
        <v>Cincinnati Bengals</v>
      </c>
      <c r="M1078">
        <v>-10</v>
      </c>
      <c r="N1078">
        <f>IF(Table1[[#This Row],[TeamFavorite]]=Table1[[#This Row],[TeamHome]],Table1[[#This Row],[ScoreAway]]-Table1[[#This Row],[ScoreHome]],Table1[[#This Row],[ScoreHome]]-Table1[[#This Row],[ScoreAway]])</f>
        <v>8</v>
      </c>
      <c r="O1078">
        <f>IF(Table1[[#This Row],[SpreadActual]]&lt;Table1[[#This Row],[SpreadFavorite]],1,0)</f>
        <v>0</v>
      </c>
      <c r="Q1078" t="s">
        <v>111</v>
      </c>
      <c r="R1078" t="b">
        <v>0</v>
      </c>
      <c r="S1078">
        <v>40</v>
      </c>
      <c r="T1078">
        <v>10</v>
      </c>
      <c r="U1078">
        <v>67</v>
      </c>
    </row>
    <row r="1079" spans="1:21" x14ac:dyDescent="0.2">
      <c r="A1079" s="1">
        <v>26279</v>
      </c>
      <c r="B1079">
        <v>1971</v>
      </c>
      <c r="C1079">
        <f>_xlfn.MAXIFS(Table1[ScheduleWeekWritten],Table1[ScheduleSeason],Table1[[#This Row],[ScheduleSeason]])</f>
        <v>14</v>
      </c>
      <c r="D1079">
        <v>13</v>
      </c>
      <c r="E1079" cm="1">
        <f t="array" ref="E1079">_xlfn.XLOOKUP(Table1[[#This Row],[ScheduleWeekWritten]],Table3[Game],100+Table3[Increase],Table1[[#This Row],[ScheduleWeekWritten]])</f>
        <v>13</v>
      </c>
      <c r="F1079" t="b">
        <v>0</v>
      </c>
      <c r="G1079" t="s">
        <v>33</v>
      </c>
      <c r="H1079">
        <v>31</v>
      </c>
      <c r="I1079">
        <v>10</v>
      </c>
      <c r="J1079" t="s">
        <v>46</v>
      </c>
      <c r="K1079" t="s">
        <v>35</v>
      </c>
      <c r="L1079" t="str">
        <f>_xlfn.XLOOKUP(Table1[[#This Row],[TeamFavoriteID]],Table2[team_id],Table2[team_name],_xlfn.XLOOKUP(Table1[[#This Row],[TeamFavoriteID]],Table2[team_id_pfr],Table2[team_name],"Even"))</f>
        <v>Green Bay Packers</v>
      </c>
      <c r="M1079">
        <v>-4</v>
      </c>
      <c r="N1079">
        <f>IF(Table1[[#This Row],[TeamFavorite]]=Table1[[#This Row],[TeamHome]],Table1[[#This Row],[ScoreAway]]-Table1[[#This Row],[ScoreHome]],Table1[[#This Row],[ScoreHome]]-Table1[[#This Row],[ScoreAway]])</f>
        <v>-21</v>
      </c>
      <c r="O1079">
        <f>IF(Table1[[#This Row],[SpreadActual]]&lt;Table1[[#This Row],[SpreadFavorite]],1,0)</f>
        <v>1</v>
      </c>
      <c r="Q1079" t="s">
        <v>82</v>
      </c>
      <c r="R1079" t="b">
        <v>0</v>
      </c>
      <c r="S1079">
        <v>28</v>
      </c>
      <c r="T1079">
        <v>12</v>
      </c>
      <c r="U1079">
        <v>69</v>
      </c>
    </row>
    <row r="1080" spans="1:21" x14ac:dyDescent="0.2">
      <c r="A1080" s="1">
        <v>26279</v>
      </c>
      <c r="B1080">
        <v>1971</v>
      </c>
      <c r="C1080">
        <f>_xlfn.MAXIFS(Table1[ScheduleWeekWritten],Table1[ScheduleSeason],Table1[[#This Row],[ScheduleSeason]])</f>
        <v>14</v>
      </c>
      <c r="D1080">
        <v>13</v>
      </c>
      <c r="E1080" cm="1">
        <f t="array" ref="E1080">_xlfn.XLOOKUP(Table1[[#This Row],[ScheduleWeekWritten]],Table3[Game],100+Table3[Increase],Table1[[#This Row],[ScheduleWeekWritten]])</f>
        <v>13</v>
      </c>
      <c r="F1080" t="b">
        <v>0</v>
      </c>
      <c r="G1080" t="s">
        <v>42</v>
      </c>
      <c r="H1080">
        <v>16</v>
      </c>
      <c r="I1080">
        <v>14</v>
      </c>
      <c r="J1080" t="s">
        <v>20</v>
      </c>
      <c r="K1080" t="s">
        <v>75</v>
      </c>
      <c r="L1080" t="str">
        <f>_xlfn.XLOOKUP(Table1[[#This Row],[TeamFavoriteID]],Table2[team_id],Table2[team_name],_xlfn.XLOOKUP(Table1[[#This Row],[TeamFavoriteID]],Table2[team_id_pfr],Table2[team_name],"Even"))</f>
        <v>Kansas City Chiefs</v>
      </c>
      <c r="M1080">
        <v>-4</v>
      </c>
      <c r="N1080">
        <f>IF(Table1[[#This Row],[TeamFavorite]]=Table1[[#This Row],[TeamHome]],Table1[[#This Row],[ScoreAway]]-Table1[[#This Row],[ScoreHome]],Table1[[#This Row],[ScoreHome]]-Table1[[#This Row],[ScoreAway]])</f>
        <v>-2</v>
      </c>
      <c r="O1080">
        <f>IF(Table1[[#This Row],[SpreadActual]]&lt;Table1[[#This Row],[SpreadFavorite]],1,0)</f>
        <v>0</v>
      </c>
      <c r="Q1080" t="s">
        <v>117</v>
      </c>
      <c r="R1080" t="b">
        <v>0</v>
      </c>
      <c r="S1080">
        <v>38</v>
      </c>
      <c r="T1080">
        <v>11</v>
      </c>
      <c r="U1080">
        <v>78</v>
      </c>
    </row>
    <row r="1081" spans="1:21" x14ac:dyDescent="0.2">
      <c r="A1081" s="1">
        <v>26279</v>
      </c>
      <c r="B1081">
        <v>1971</v>
      </c>
      <c r="C1081">
        <f>_xlfn.MAXIFS(Table1[ScheduleWeekWritten],Table1[ScheduleSeason],Table1[[#This Row],[ScheduleSeason]])</f>
        <v>14</v>
      </c>
      <c r="D1081">
        <v>13</v>
      </c>
      <c r="E1081" cm="1">
        <f t="array" ref="E1081">_xlfn.XLOOKUP(Table1[[#This Row],[ScheduleWeekWritten]],Table3[Game],100+Table3[Increase],Table1[[#This Row],[ScheduleWeekWritten]])</f>
        <v>13</v>
      </c>
      <c r="F1081" t="b">
        <v>0</v>
      </c>
      <c r="G1081" t="s">
        <v>95</v>
      </c>
      <c r="H1081">
        <v>17</v>
      </c>
      <c r="I1081">
        <v>21</v>
      </c>
      <c r="J1081" t="s">
        <v>62</v>
      </c>
      <c r="K1081" t="s">
        <v>98</v>
      </c>
      <c r="L1081" t="str">
        <f>_xlfn.XLOOKUP(Table1[[#This Row],[TeamFavoriteID]],Table2[team_id],Table2[team_name],_xlfn.XLOOKUP(Table1[[#This Row],[TeamFavoriteID]],Table2[team_id_pfr],Table2[team_name],"Even"))</f>
        <v>New Orleans Saints</v>
      </c>
      <c r="M1081">
        <v>-1</v>
      </c>
      <c r="N1081">
        <f>IF(Table1[[#This Row],[TeamFavorite]]=Table1[[#This Row],[TeamHome]],Table1[[#This Row],[ScoreAway]]-Table1[[#This Row],[ScoreHome]],Table1[[#This Row],[ScoreHome]]-Table1[[#This Row],[ScoreAway]])</f>
        <v>4</v>
      </c>
      <c r="O1081">
        <f>IF(Table1[[#This Row],[SpreadActual]]&lt;Table1[[#This Row],[SpreadFavorite]],1,0)</f>
        <v>0</v>
      </c>
      <c r="Q1081" t="s">
        <v>96</v>
      </c>
      <c r="R1081" t="b">
        <v>0</v>
      </c>
      <c r="S1081">
        <v>70</v>
      </c>
      <c r="T1081">
        <v>7</v>
      </c>
      <c r="U1081">
        <v>85</v>
      </c>
    </row>
    <row r="1082" spans="1:21" x14ac:dyDescent="0.2">
      <c r="A1082" s="1">
        <v>26279</v>
      </c>
      <c r="B1082">
        <v>1971</v>
      </c>
      <c r="C1082">
        <f>_xlfn.MAXIFS(Table1[ScheduleWeekWritten],Table1[ScheduleSeason],Table1[[#This Row],[ScheduleSeason]])</f>
        <v>14</v>
      </c>
      <c r="D1082">
        <v>13</v>
      </c>
      <c r="E1082" cm="1">
        <f t="array" ref="E1082">_xlfn.XLOOKUP(Table1[[#This Row],[ScheduleWeekWritten]],Table3[Game],100+Table3[Increase],Table1[[#This Row],[ScheduleWeekWritten]])</f>
        <v>13</v>
      </c>
      <c r="F1082" t="b">
        <v>0</v>
      </c>
      <c r="G1082" t="s">
        <v>50</v>
      </c>
      <c r="H1082">
        <v>14</v>
      </c>
      <c r="I1082">
        <v>42</v>
      </c>
      <c r="J1082" t="s">
        <v>67</v>
      </c>
      <c r="K1082" t="s">
        <v>68</v>
      </c>
      <c r="L1082" t="str">
        <f>_xlfn.XLOOKUP(Table1[[#This Row],[TeamFavoriteID]],Table2[team_id],Table2[team_name],_xlfn.XLOOKUP(Table1[[#This Row],[TeamFavoriteID]],Table2[team_id_pfr],Table2[team_name],"Even"))</f>
        <v>Dallas Cowboys</v>
      </c>
      <c r="M1082">
        <v>-12</v>
      </c>
      <c r="N1082">
        <f>IF(Table1[[#This Row],[TeamFavorite]]=Table1[[#This Row],[TeamHome]],Table1[[#This Row],[ScoreAway]]-Table1[[#This Row],[ScoreHome]],Table1[[#This Row],[ScoreHome]]-Table1[[#This Row],[ScoreAway]])</f>
        <v>-28</v>
      </c>
      <c r="O1082">
        <f>IF(Table1[[#This Row],[SpreadActual]]&lt;Table1[[#This Row],[SpreadFavorite]],1,0)</f>
        <v>1</v>
      </c>
      <c r="Q1082" t="s">
        <v>84</v>
      </c>
      <c r="R1082" t="b">
        <v>0</v>
      </c>
      <c r="S1082">
        <v>45</v>
      </c>
      <c r="T1082">
        <v>7</v>
      </c>
      <c r="U1082">
        <v>54</v>
      </c>
    </row>
    <row r="1083" spans="1:21" x14ac:dyDescent="0.2">
      <c r="A1083" s="1">
        <v>26279</v>
      </c>
      <c r="B1083">
        <v>1971</v>
      </c>
      <c r="C1083">
        <f>_xlfn.MAXIFS(Table1[ScheduleWeekWritten],Table1[ScheduleSeason],Table1[[#This Row],[ScheduleSeason]])</f>
        <v>14</v>
      </c>
      <c r="D1083">
        <v>13</v>
      </c>
      <c r="E1083" cm="1">
        <f t="array" ref="E1083">_xlfn.XLOOKUP(Table1[[#This Row],[ScheduleWeekWritten]],Table3[Game],100+Table3[Increase],Table1[[#This Row],[ScheduleWeekWritten]])</f>
        <v>13</v>
      </c>
      <c r="F1083" t="b">
        <v>0</v>
      </c>
      <c r="G1083" t="s">
        <v>31</v>
      </c>
      <c r="H1083">
        <v>13</v>
      </c>
      <c r="I1083">
        <v>6</v>
      </c>
      <c r="J1083" t="s">
        <v>115</v>
      </c>
      <c r="K1083" t="s">
        <v>32</v>
      </c>
      <c r="L1083" t="str">
        <f>_xlfn.XLOOKUP(Table1[[#This Row],[TeamFavoriteID]],Table2[team_id],Table2[team_name],_xlfn.XLOOKUP(Table1[[#This Row],[TeamFavoriteID]],Table2[team_id_pfr],Table2[team_name],"Even"))</f>
        <v>New York Jets</v>
      </c>
      <c r="M1083">
        <v>-6.5</v>
      </c>
      <c r="N1083">
        <f>IF(Table1[[#This Row],[TeamFavorite]]=Table1[[#This Row],[TeamHome]],Table1[[#This Row],[ScoreAway]]-Table1[[#This Row],[ScoreHome]],Table1[[#This Row],[ScoreHome]]-Table1[[#This Row],[ScoreAway]])</f>
        <v>-7</v>
      </c>
      <c r="O1083">
        <f>IF(Table1[[#This Row],[SpreadActual]]&lt;Table1[[#This Row],[SpreadFavorite]],1,0)</f>
        <v>1</v>
      </c>
      <c r="Q1083" t="s">
        <v>74</v>
      </c>
      <c r="R1083" t="b">
        <v>0</v>
      </c>
      <c r="S1083">
        <v>45</v>
      </c>
      <c r="T1083">
        <v>7</v>
      </c>
      <c r="U1083">
        <v>54</v>
      </c>
    </row>
    <row r="1084" spans="1:21" x14ac:dyDescent="0.2">
      <c r="A1084" s="1">
        <v>26279</v>
      </c>
      <c r="B1084">
        <v>1971</v>
      </c>
      <c r="C1084">
        <f>_xlfn.MAXIFS(Table1[ScheduleWeekWritten],Table1[ScheduleSeason],Table1[[#This Row],[ScheduleSeason]])</f>
        <v>14</v>
      </c>
      <c r="D1084">
        <v>13</v>
      </c>
      <c r="E1084" cm="1">
        <f t="array" ref="E1084">_xlfn.XLOOKUP(Table1[[#This Row],[ScheduleWeekWritten]],Table3[Game],100+Table3[Increase],Table1[[#This Row],[ScheduleWeekWritten]])</f>
        <v>13</v>
      </c>
      <c r="F1084" t="b">
        <v>0</v>
      </c>
      <c r="G1084" t="s">
        <v>58</v>
      </c>
      <c r="H1084">
        <v>19</v>
      </c>
      <c r="I1084">
        <v>7</v>
      </c>
      <c r="J1084" t="s">
        <v>57</v>
      </c>
      <c r="K1084" t="s">
        <v>89</v>
      </c>
      <c r="L1084" t="str">
        <f>_xlfn.XLOOKUP(Table1[[#This Row],[TeamFavoriteID]],Table2[team_id],Table2[team_name],_xlfn.XLOOKUP(Table1[[#This Row],[TeamFavoriteID]],Table2[team_id_pfr],Table2[team_name],"Even"))</f>
        <v>Even</v>
      </c>
      <c r="M1084">
        <v>0</v>
      </c>
      <c r="N1084">
        <f>IF(Table1[[#This Row],[TeamFavorite]]=Table1[[#This Row],[TeamHome]],Table1[[#This Row],[ScoreAway]]-Table1[[#This Row],[ScoreHome]],Table1[[#This Row],[ScoreHome]]-Table1[[#This Row],[ScoreAway]])</f>
        <v>12</v>
      </c>
      <c r="O1084">
        <f>IF(Table1[[#This Row],[SpreadActual]]&lt;Table1[[#This Row],[SpreadFavorite]],1,0)</f>
        <v>0</v>
      </c>
      <c r="Q1084" t="s">
        <v>112</v>
      </c>
      <c r="R1084" t="b">
        <v>0</v>
      </c>
      <c r="S1084">
        <v>43</v>
      </c>
      <c r="T1084">
        <v>5</v>
      </c>
      <c r="U1084">
        <v>72</v>
      </c>
    </row>
    <row r="1085" spans="1:21" x14ac:dyDescent="0.2">
      <c r="A1085" s="1">
        <v>26279</v>
      </c>
      <c r="B1085">
        <v>1971</v>
      </c>
      <c r="C1085">
        <f>_xlfn.MAXIFS(Table1[ScheduleWeekWritten],Table1[ScheduleSeason],Table1[[#This Row],[ScheduleSeason]])</f>
        <v>14</v>
      </c>
      <c r="D1085">
        <v>13</v>
      </c>
      <c r="E1085" cm="1">
        <f t="array" ref="E1085">_xlfn.XLOOKUP(Table1[[#This Row],[ScheduleWeekWritten]],Table3[Game],100+Table3[Increase],Table1[[#This Row],[ScheduleWeekWritten]])</f>
        <v>13</v>
      </c>
      <c r="F1085" t="b">
        <v>0</v>
      </c>
      <c r="G1085" t="s">
        <v>27</v>
      </c>
      <c r="H1085">
        <v>45</v>
      </c>
      <c r="I1085">
        <v>17</v>
      </c>
      <c r="J1085" t="s">
        <v>24</v>
      </c>
      <c r="K1085" t="s">
        <v>29</v>
      </c>
      <c r="L1085" t="str">
        <f>_xlfn.XLOOKUP(Table1[[#This Row],[TeamFavoriteID]],Table2[team_id],Table2[team_name],_xlfn.XLOOKUP(Table1[[#This Row],[TeamFavoriteID]],Table2[team_id_pfr],Table2[team_name],"Even"))</f>
        <v>Los Angeles Chargers</v>
      </c>
      <c r="M1085">
        <v>-4</v>
      </c>
      <c r="N1085">
        <f>IF(Table1[[#This Row],[TeamFavorite]]=Table1[[#This Row],[TeamHome]],Table1[[#This Row],[ScoreAway]]-Table1[[#This Row],[ScoreHome]],Table1[[#This Row],[ScoreHome]]-Table1[[#This Row],[ScoreAway]])</f>
        <v>28</v>
      </c>
      <c r="O1085">
        <f>IF(Table1[[#This Row],[SpreadActual]]&lt;Table1[[#This Row],[SpreadFavorite]],1,0)</f>
        <v>0</v>
      </c>
      <c r="Q1085" t="s">
        <v>94</v>
      </c>
      <c r="R1085" t="b">
        <v>0</v>
      </c>
      <c r="S1085">
        <v>51</v>
      </c>
      <c r="T1085">
        <v>8</v>
      </c>
      <c r="U1085">
        <v>52</v>
      </c>
    </row>
    <row r="1086" spans="1:21" x14ac:dyDescent="0.2">
      <c r="A1086" s="1">
        <v>26279</v>
      </c>
      <c r="B1086">
        <v>1971</v>
      </c>
      <c r="C1086">
        <f>_xlfn.MAXIFS(Table1[ScheduleWeekWritten],Table1[ScheduleSeason],Table1[[#This Row],[ScheduleSeason]])</f>
        <v>14</v>
      </c>
      <c r="D1086">
        <v>13</v>
      </c>
      <c r="E1086" cm="1">
        <f t="array" ref="E1086">_xlfn.XLOOKUP(Table1[[#This Row],[ScheduleWeekWritten]],Table3[Game],100+Table3[Increase],Table1[[#This Row],[ScheduleWeekWritten]])</f>
        <v>13</v>
      </c>
      <c r="F1086" t="b">
        <v>0</v>
      </c>
      <c r="G1086" t="s">
        <v>53</v>
      </c>
      <c r="H1086">
        <v>24</v>
      </c>
      <c r="I1086">
        <v>3</v>
      </c>
      <c r="J1086" t="s">
        <v>38</v>
      </c>
      <c r="K1086" t="s">
        <v>87</v>
      </c>
      <c r="L1086" t="str">
        <f>_xlfn.XLOOKUP(Table1[[#This Row],[TeamFavoriteID]],Table2[team_id],Table2[team_name],_xlfn.XLOOKUP(Table1[[#This Row],[TeamFavoriteID]],Table2[team_id_pfr],Table2[team_name],"Even"))</f>
        <v>San Francisco 49ers</v>
      </c>
      <c r="M1086">
        <v>-4</v>
      </c>
      <c r="N1086">
        <f>IF(Table1[[#This Row],[TeamFavorite]]=Table1[[#This Row],[TeamHome]],Table1[[#This Row],[ScoreAway]]-Table1[[#This Row],[ScoreHome]],Table1[[#This Row],[ScoreHome]]-Table1[[#This Row],[ScoreAway]])</f>
        <v>-21</v>
      </c>
      <c r="O1086">
        <f>IF(Table1[[#This Row],[SpreadActual]]&lt;Table1[[#This Row],[SpreadFavorite]],1,0)</f>
        <v>1</v>
      </c>
      <c r="Q1086" t="s">
        <v>118</v>
      </c>
      <c r="R1086" t="b">
        <v>0</v>
      </c>
      <c r="S1086">
        <v>47</v>
      </c>
      <c r="T1086">
        <v>13</v>
      </c>
      <c r="U1086">
        <v>81</v>
      </c>
    </row>
    <row r="1087" spans="1:21" x14ac:dyDescent="0.2">
      <c r="A1087" s="1">
        <v>26280</v>
      </c>
      <c r="B1087">
        <v>1971</v>
      </c>
      <c r="C1087">
        <f>_xlfn.MAXIFS(Table1[ScheduleWeekWritten],Table1[ScheduleSeason],Table1[[#This Row],[ScheduleSeason]])</f>
        <v>14</v>
      </c>
      <c r="D1087">
        <v>13</v>
      </c>
      <c r="E1087" cm="1">
        <f t="array" ref="E1087">_xlfn.XLOOKUP(Table1[[#This Row],[ScheduleWeekWritten]],Table3[Game],100+Table3[Increase],Table1[[#This Row],[ScheduleWeekWritten]])</f>
        <v>13</v>
      </c>
      <c r="F1087" t="b">
        <v>0</v>
      </c>
      <c r="G1087" t="s">
        <v>39</v>
      </c>
      <c r="H1087">
        <v>24</v>
      </c>
      <c r="I1087">
        <v>38</v>
      </c>
      <c r="J1087" t="s">
        <v>61</v>
      </c>
      <c r="K1087" t="s">
        <v>40</v>
      </c>
      <c r="L1087" t="str">
        <f>_xlfn.XLOOKUP(Table1[[#This Row],[TeamFavoriteID]],Table2[team_id],Table2[team_name],_xlfn.XLOOKUP(Table1[[#This Row],[TeamFavoriteID]],Table2[team_id_pfr],Table2[team_name],"Even"))</f>
        <v>Los Angeles Rams</v>
      </c>
      <c r="M1087">
        <v>-7</v>
      </c>
      <c r="N1087">
        <f>IF(Table1[[#This Row],[TeamFavorite]]=Table1[[#This Row],[TeamHome]],Table1[[#This Row],[ScoreAway]]-Table1[[#This Row],[ScoreHome]],Table1[[#This Row],[ScoreHome]]-Table1[[#This Row],[ScoreAway]])</f>
        <v>14</v>
      </c>
      <c r="O1087">
        <f>IF(Table1[[#This Row],[SpreadActual]]&lt;Table1[[#This Row],[SpreadFavorite]],1,0)</f>
        <v>0</v>
      </c>
      <c r="Q1087" t="s">
        <v>65</v>
      </c>
      <c r="R1087" t="b">
        <v>0</v>
      </c>
      <c r="S1087">
        <v>51</v>
      </c>
      <c r="T1087">
        <v>15</v>
      </c>
      <c r="U1087">
        <v>68</v>
      </c>
    </row>
    <row r="1088" spans="1:21" x14ac:dyDescent="0.2">
      <c r="A1088" s="1">
        <v>26285</v>
      </c>
      <c r="B1088">
        <v>1971</v>
      </c>
      <c r="C1088">
        <f>_xlfn.MAXIFS(Table1[ScheduleWeekWritten],Table1[ScheduleSeason],Table1[[#This Row],[ScheduleSeason]])</f>
        <v>14</v>
      </c>
      <c r="D1088">
        <v>14</v>
      </c>
      <c r="E1088" cm="1">
        <f t="array" ref="E1088">_xlfn.XLOOKUP(Table1[[#This Row],[ScheduleWeekWritten]],Table3[Game],100+Table3[Increase],Table1[[#This Row],[ScheduleWeekWritten]])</f>
        <v>14</v>
      </c>
      <c r="F1088" t="b">
        <v>0</v>
      </c>
      <c r="G1088" t="s">
        <v>67</v>
      </c>
      <c r="H1088">
        <v>31</v>
      </c>
      <c r="I1088">
        <v>12</v>
      </c>
      <c r="J1088" t="s">
        <v>57</v>
      </c>
      <c r="K1088" t="s">
        <v>68</v>
      </c>
      <c r="L1088" t="str">
        <f>_xlfn.XLOOKUP(Table1[[#This Row],[TeamFavoriteID]],Table2[team_id],Table2[team_name],_xlfn.XLOOKUP(Table1[[#This Row],[TeamFavoriteID]],Table2[team_id_pfr],Table2[team_name],"Even"))</f>
        <v>Dallas Cowboys</v>
      </c>
      <c r="M1088">
        <v>-16.5</v>
      </c>
      <c r="N1088">
        <f>IF(Table1[[#This Row],[TeamFavorite]]=Table1[[#This Row],[TeamHome]],Table1[[#This Row],[ScoreAway]]-Table1[[#This Row],[ScoreHome]],Table1[[#This Row],[ScoreHome]]-Table1[[#This Row],[ScoreAway]])</f>
        <v>-19</v>
      </c>
      <c r="O1088">
        <f>IF(Table1[[#This Row],[SpreadActual]]&lt;Table1[[#This Row],[SpreadFavorite]],1,0)</f>
        <v>1</v>
      </c>
      <c r="Q1088" t="s">
        <v>69</v>
      </c>
      <c r="R1088" t="b">
        <v>0</v>
      </c>
      <c r="S1088">
        <v>45</v>
      </c>
      <c r="T1088">
        <v>9</v>
      </c>
      <c r="U1088">
        <v>61</v>
      </c>
    </row>
    <row r="1089" spans="1:22" x14ac:dyDescent="0.2">
      <c r="A1089" s="1">
        <v>26286</v>
      </c>
      <c r="B1089">
        <v>1971</v>
      </c>
      <c r="C1089">
        <f>_xlfn.MAXIFS(Table1[ScheduleWeekWritten],Table1[ScheduleSeason],Table1[[#This Row],[ScheduleSeason]])</f>
        <v>14</v>
      </c>
      <c r="D1089">
        <v>14</v>
      </c>
      <c r="E1089" cm="1">
        <f t="array" ref="E1089">_xlfn.XLOOKUP(Table1[[#This Row],[ScheduleWeekWritten]],Table3[Game],100+Table3[Increase],Table1[[#This Row],[ScheduleWeekWritten]])</f>
        <v>14</v>
      </c>
      <c r="F1089" t="b">
        <v>0</v>
      </c>
      <c r="G1089" t="s">
        <v>34</v>
      </c>
      <c r="H1089">
        <v>17</v>
      </c>
      <c r="I1089">
        <v>21</v>
      </c>
      <c r="J1089" t="s">
        <v>115</v>
      </c>
      <c r="K1089" t="s">
        <v>72</v>
      </c>
      <c r="L1089" t="str">
        <f>_xlfn.XLOOKUP(Table1[[#This Row],[TeamFavoriteID]],Table2[team_id],Table2[team_name],_xlfn.XLOOKUP(Table1[[#This Row],[TeamFavoriteID]],Table2[team_id_pfr],Table2[team_name],"Even"))</f>
        <v>Baltimore Colts</v>
      </c>
      <c r="M1089">
        <v>-14.5</v>
      </c>
      <c r="N1089">
        <f>IF(Table1[[#This Row],[TeamFavorite]]=Table1[[#This Row],[TeamHome]],Table1[[#This Row],[ScoreAway]]-Table1[[#This Row],[ScoreHome]],Table1[[#This Row],[ScoreHome]]-Table1[[#This Row],[ScoreAway]])</f>
        <v>4</v>
      </c>
      <c r="O1089">
        <f>IF(Table1[[#This Row],[SpreadActual]]&lt;Table1[[#This Row],[SpreadFavorite]],1,0)</f>
        <v>0</v>
      </c>
      <c r="Q1089" t="s">
        <v>80</v>
      </c>
      <c r="R1089" t="b">
        <v>0</v>
      </c>
      <c r="S1089">
        <v>30</v>
      </c>
      <c r="T1089">
        <v>10</v>
      </c>
      <c r="U1089">
        <v>49</v>
      </c>
    </row>
    <row r="1090" spans="1:22" x14ac:dyDescent="0.2">
      <c r="A1090" s="1">
        <v>26286</v>
      </c>
      <c r="B1090">
        <v>1971</v>
      </c>
      <c r="C1090">
        <f>_xlfn.MAXIFS(Table1[ScheduleWeekWritten],Table1[ScheduleSeason],Table1[[#This Row],[ScheduleSeason]])</f>
        <v>14</v>
      </c>
      <c r="D1090">
        <v>14</v>
      </c>
      <c r="E1090" cm="1">
        <f t="array" ref="E1090">_xlfn.XLOOKUP(Table1[[#This Row],[ScheduleWeekWritten]],Table3[Game],100+Table3[Increase],Table1[[#This Row],[ScheduleWeekWritten]])</f>
        <v>14</v>
      </c>
      <c r="F1090" t="b">
        <v>0</v>
      </c>
      <c r="G1090" t="s">
        <v>46</v>
      </c>
      <c r="H1090">
        <v>10</v>
      </c>
      <c r="I1090">
        <v>27</v>
      </c>
      <c r="J1090" t="s">
        <v>54</v>
      </c>
      <c r="K1090" t="s">
        <v>55</v>
      </c>
      <c r="L1090" t="str">
        <f>_xlfn.XLOOKUP(Table1[[#This Row],[TeamFavoriteID]],Table2[team_id],Table2[team_name],_xlfn.XLOOKUP(Table1[[#This Row],[TeamFavoriteID]],Table2[team_id_pfr],Table2[team_name],"Even"))</f>
        <v>Minnesota Vikings</v>
      </c>
      <c r="M1090">
        <v>-6</v>
      </c>
      <c r="N1090">
        <f>IF(Table1[[#This Row],[TeamFavorite]]=Table1[[#This Row],[TeamHome]],Table1[[#This Row],[ScoreAway]]-Table1[[#This Row],[ScoreHome]],Table1[[#This Row],[ScoreHome]]-Table1[[#This Row],[ScoreAway]])</f>
        <v>-17</v>
      </c>
      <c r="O1090">
        <f>IF(Table1[[#This Row],[SpreadActual]]&lt;Table1[[#This Row],[SpreadFavorite]],1,0)</f>
        <v>1</v>
      </c>
      <c r="Q1090" t="s">
        <v>114</v>
      </c>
      <c r="R1090" t="b">
        <v>0</v>
      </c>
      <c r="S1090">
        <v>32</v>
      </c>
      <c r="T1090">
        <v>18</v>
      </c>
      <c r="U1090">
        <v>66</v>
      </c>
    </row>
    <row r="1091" spans="1:22" x14ac:dyDescent="0.2">
      <c r="A1091" s="1">
        <v>26286</v>
      </c>
      <c r="B1091">
        <v>1971</v>
      </c>
      <c r="C1091">
        <f>_xlfn.MAXIFS(Table1[ScheduleWeekWritten],Table1[ScheduleSeason],Table1[[#This Row],[ScheduleSeason]])</f>
        <v>14</v>
      </c>
      <c r="D1091">
        <v>14</v>
      </c>
      <c r="E1091" cm="1">
        <f t="array" ref="E1091">_xlfn.XLOOKUP(Table1[[#This Row],[ScheduleWeekWritten]],Table3[Game],100+Table3[Increase],Table1[[#This Row],[ScheduleWeekWritten]])</f>
        <v>14</v>
      </c>
      <c r="F1091" t="b">
        <v>0</v>
      </c>
      <c r="G1091" t="s">
        <v>23</v>
      </c>
      <c r="H1091">
        <v>49</v>
      </c>
      <c r="I1091">
        <v>33</v>
      </c>
      <c r="J1091" t="s">
        <v>27</v>
      </c>
      <c r="K1091" t="s">
        <v>89</v>
      </c>
      <c r="L1091" t="str">
        <f>_xlfn.XLOOKUP(Table1[[#This Row],[TeamFavoriteID]],Table2[team_id],Table2[team_name],_xlfn.XLOOKUP(Table1[[#This Row],[TeamFavoriteID]],Table2[team_id_pfr],Table2[team_name],"Even"))</f>
        <v>Even</v>
      </c>
      <c r="M1091">
        <v>0</v>
      </c>
      <c r="N1091">
        <f>IF(Table1[[#This Row],[TeamFavorite]]=Table1[[#This Row],[TeamHome]],Table1[[#This Row],[ScoreAway]]-Table1[[#This Row],[ScoreHome]],Table1[[#This Row],[ScoreHome]]-Table1[[#This Row],[ScoreAway]])</f>
        <v>16</v>
      </c>
      <c r="O1091">
        <f>IF(Table1[[#This Row],[SpreadActual]]&lt;Table1[[#This Row],[SpreadFavorite]],1,0)</f>
        <v>0</v>
      </c>
      <c r="Q1091" t="s">
        <v>102</v>
      </c>
      <c r="R1091" t="b">
        <v>0</v>
      </c>
      <c r="S1091">
        <v>72</v>
      </c>
      <c r="T1091">
        <v>0</v>
      </c>
      <c r="V1091" t="s">
        <v>103</v>
      </c>
    </row>
    <row r="1092" spans="1:22" x14ac:dyDescent="0.2">
      <c r="A1092" s="1">
        <v>26286</v>
      </c>
      <c r="B1092">
        <v>1971</v>
      </c>
      <c r="C1092">
        <f>_xlfn.MAXIFS(Table1[ScheduleWeekWritten],Table1[ScheduleSeason],Table1[[#This Row],[ScheduleSeason]])</f>
        <v>14</v>
      </c>
      <c r="D1092">
        <v>14</v>
      </c>
      <c r="E1092" cm="1">
        <f t="array" ref="E1092">_xlfn.XLOOKUP(Table1[[#This Row],[ScheduleWeekWritten]],Table3[Game],100+Table3[Increase],Table1[[#This Row],[ScheduleWeekWritten]])</f>
        <v>14</v>
      </c>
      <c r="F1092" t="b">
        <v>0</v>
      </c>
      <c r="G1092" t="s">
        <v>42</v>
      </c>
      <c r="H1092">
        <v>22</v>
      </c>
      <c r="I1092">
        <v>9</v>
      </c>
      <c r="J1092" t="s">
        <v>28</v>
      </c>
      <c r="K1092" t="s">
        <v>75</v>
      </c>
      <c r="L1092" t="str">
        <f>_xlfn.XLOOKUP(Table1[[#This Row],[TeamFavoriteID]],Table2[team_id],Table2[team_name],_xlfn.XLOOKUP(Table1[[#This Row],[TeamFavoriteID]],Table2[team_id_pfr],Table2[team_name],"Even"))</f>
        <v>Kansas City Chiefs</v>
      </c>
      <c r="M1092">
        <v>-13</v>
      </c>
      <c r="N1092">
        <f>IF(Table1[[#This Row],[TeamFavorite]]=Table1[[#This Row],[TeamHome]],Table1[[#This Row],[ScoreAway]]-Table1[[#This Row],[ScoreHome]],Table1[[#This Row],[ScoreHome]]-Table1[[#This Row],[ScoreAway]])</f>
        <v>-13</v>
      </c>
      <c r="O1092">
        <f>IF(Table1[[#This Row],[SpreadActual]]&lt;Table1[[#This Row],[SpreadFavorite]],1,0)</f>
        <v>0</v>
      </c>
      <c r="Q1092" t="s">
        <v>117</v>
      </c>
      <c r="R1092" t="b">
        <v>0</v>
      </c>
      <c r="S1092">
        <v>44</v>
      </c>
      <c r="T1092">
        <v>12</v>
      </c>
      <c r="U1092">
        <v>67</v>
      </c>
    </row>
    <row r="1093" spans="1:22" x14ac:dyDescent="0.2">
      <c r="A1093" s="1">
        <v>26286</v>
      </c>
      <c r="B1093">
        <v>1971</v>
      </c>
      <c r="C1093">
        <f>_xlfn.MAXIFS(Table1[ScheduleWeekWritten],Table1[ScheduleSeason],Table1[[#This Row],[ScheduleSeason]])</f>
        <v>14</v>
      </c>
      <c r="D1093">
        <v>14</v>
      </c>
      <c r="E1093" cm="1">
        <f t="array" ref="E1093">_xlfn.XLOOKUP(Table1[[#This Row],[ScheduleWeekWritten]],Table3[Game],100+Table3[Increase],Table1[[#This Row],[ScheduleWeekWritten]])</f>
        <v>14</v>
      </c>
      <c r="F1093" t="b">
        <v>0</v>
      </c>
      <c r="G1093" t="s">
        <v>19</v>
      </c>
      <c r="H1093">
        <v>27</v>
      </c>
      <c r="I1093">
        <v>6</v>
      </c>
      <c r="J1093" t="s">
        <v>33</v>
      </c>
      <c r="K1093" t="s">
        <v>91</v>
      </c>
      <c r="L1093" t="str">
        <f>_xlfn.XLOOKUP(Table1[[#This Row],[TeamFavoriteID]],Table2[team_id],Table2[team_name],_xlfn.XLOOKUP(Table1[[#This Row],[TeamFavoriteID]],Table2[team_id_pfr],Table2[team_name],"Even"))</f>
        <v>Miami Dolphins</v>
      </c>
      <c r="M1093">
        <v>-7</v>
      </c>
      <c r="N1093">
        <f>IF(Table1[[#This Row],[TeamFavorite]]=Table1[[#This Row],[TeamHome]],Table1[[#This Row],[ScoreAway]]-Table1[[#This Row],[ScoreHome]],Table1[[#This Row],[ScoreHome]]-Table1[[#This Row],[ScoreAway]])</f>
        <v>-21</v>
      </c>
      <c r="O1093">
        <f>IF(Table1[[#This Row],[SpreadActual]]&lt;Table1[[#This Row],[SpreadFavorite]],1,0)</f>
        <v>1</v>
      </c>
      <c r="Q1093" t="s">
        <v>22</v>
      </c>
      <c r="R1093" t="b">
        <v>0</v>
      </c>
      <c r="S1093">
        <v>73</v>
      </c>
      <c r="T1093">
        <v>20</v>
      </c>
      <c r="U1093">
        <v>64</v>
      </c>
    </row>
    <row r="1094" spans="1:22" x14ac:dyDescent="0.2">
      <c r="A1094" s="1">
        <v>26286</v>
      </c>
      <c r="B1094">
        <v>1971</v>
      </c>
      <c r="C1094">
        <f>_xlfn.MAXIFS(Table1[ScheduleWeekWritten],Table1[ScheduleSeason],Table1[[#This Row],[ScheduleSeason]])</f>
        <v>14</v>
      </c>
      <c r="D1094">
        <v>14</v>
      </c>
      <c r="E1094" cm="1">
        <f t="array" ref="E1094">_xlfn.XLOOKUP(Table1[[#This Row],[ScheduleWeekWritten]],Table3[Game],100+Table3[Increase],Table1[[#This Row],[ScheduleWeekWritten]])</f>
        <v>14</v>
      </c>
      <c r="F1094" t="b">
        <v>0</v>
      </c>
      <c r="G1094" t="s">
        <v>95</v>
      </c>
      <c r="H1094">
        <v>20</v>
      </c>
      <c r="I1094">
        <v>24</v>
      </c>
      <c r="J1094" t="s">
        <v>38</v>
      </c>
      <c r="K1094" t="s">
        <v>109</v>
      </c>
      <c r="L1094" t="str">
        <f>_xlfn.XLOOKUP(Table1[[#This Row],[TeamFavoriteID]],Table2[team_id],Table2[team_name],_xlfn.XLOOKUP(Table1[[#This Row],[TeamFavoriteID]],Table2[team_id_pfr],Table2[team_name],"Even"))</f>
        <v>Atlanta Falcons</v>
      </c>
      <c r="M1094">
        <v>-3</v>
      </c>
      <c r="N1094">
        <f>IF(Table1[[#This Row],[TeamFavorite]]=Table1[[#This Row],[TeamHome]],Table1[[#This Row],[ScoreAway]]-Table1[[#This Row],[ScoreHome]],Table1[[#This Row],[ScoreHome]]-Table1[[#This Row],[ScoreAway]])</f>
        <v>-4</v>
      </c>
      <c r="O1094">
        <f>IF(Table1[[#This Row],[SpreadActual]]&lt;Table1[[#This Row],[SpreadFavorite]],1,0)</f>
        <v>1</v>
      </c>
      <c r="Q1094" t="s">
        <v>96</v>
      </c>
      <c r="R1094" t="b">
        <v>0</v>
      </c>
      <c r="S1094">
        <v>56</v>
      </c>
      <c r="T1094">
        <v>7</v>
      </c>
      <c r="U1094">
        <v>71</v>
      </c>
    </row>
    <row r="1095" spans="1:22" x14ac:dyDescent="0.2">
      <c r="A1095" s="1">
        <v>26286</v>
      </c>
      <c r="B1095">
        <v>1971</v>
      </c>
      <c r="C1095">
        <f>_xlfn.MAXIFS(Table1[ScheduleWeekWritten],Table1[ScheduleSeason],Table1[[#This Row],[ScheduleSeason]])</f>
        <v>14</v>
      </c>
      <c r="D1095">
        <v>14</v>
      </c>
      <c r="E1095" cm="1">
        <f t="array" ref="E1095">_xlfn.XLOOKUP(Table1[[#This Row],[ScheduleWeekWritten]],Table3[Game],100+Table3[Increase],Table1[[#This Row],[ScheduleWeekWritten]])</f>
        <v>14</v>
      </c>
      <c r="F1095" t="b">
        <v>0</v>
      </c>
      <c r="G1095" t="s">
        <v>50</v>
      </c>
      <c r="H1095">
        <v>28</v>
      </c>
      <c r="I1095">
        <v>41</v>
      </c>
      <c r="J1095" t="s">
        <v>58</v>
      </c>
      <c r="K1095" t="s">
        <v>77</v>
      </c>
      <c r="L1095" t="str">
        <f>_xlfn.XLOOKUP(Table1[[#This Row],[TeamFavoriteID]],Table2[team_id],Table2[team_name],_xlfn.XLOOKUP(Table1[[#This Row],[TeamFavoriteID]],Table2[team_id_pfr],Table2[team_name],"Even"))</f>
        <v>Philadelphia Eagles</v>
      </c>
      <c r="M1095">
        <v>-7</v>
      </c>
      <c r="N1095">
        <f>IF(Table1[[#This Row],[TeamFavorite]]=Table1[[#This Row],[TeamHome]],Table1[[#This Row],[ScoreAway]]-Table1[[#This Row],[ScoreHome]],Table1[[#This Row],[ScoreHome]]-Table1[[#This Row],[ScoreAway]])</f>
        <v>-13</v>
      </c>
      <c r="O1095">
        <f>IF(Table1[[#This Row],[SpreadActual]]&lt;Table1[[#This Row],[SpreadFavorite]],1,0)</f>
        <v>1</v>
      </c>
      <c r="Q1095" t="s">
        <v>84</v>
      </c>
      <c r="R1095" t="b">
        <v>0</v>
      </c>
      <c r="S1095">
        <v>25</v>
      </c>
      <c r="T1095">
        <v>17</v>
      </c>
      <c r="U1095">
        <v>51</v>
      </c>
    </row>
    <row r="1096" spans="1:22" x14ac:dyDescent="0.2">
      <c r="A1096" s="1">
        <v>26286</v>
      </c>
      <c r="B1096">
        <v>1971</v>
      </c>
      <c r="C1096">
        <f>_xlfn.MAXIFS(Table1[ScheduleWeekWritten],Table1[ScheduleSeason],Table1[[#This Row],[ScheduleSeason]])</f>
        <v>14</v>
      </c>
      <c r="D1096">
        <v>14</v>
      </c>
      <c r="E1096" cm="1">
        <f t="array" ref="E1096">_xlfn.XLOOKUP(Table1[[#This Row],[ScheduleWeekWritten]],Table3[Game],100+Table3[Increase],Table1[[#This Row],[ScheduleWeekWritten]])</f>
        <v>14</v>
      </c>
      <c r="F1096" t="b">
        <v>0</v>
      </c>
      <c r="G1096" t="s">
        <v>31</v>
      </c>
      <c r="H1096">
        <v>35</v>
      </c>
      <c r="I1096">
        <v>21</v>
      </c>
      <c r="J1096" t="s">
        <v>101</v>
      </c>
      <c r="K1096" t="s">
        <v>32</v>
      </c>
      <c r="L1096" t="str">
        <f>_xlfn.XLOOKUP(Table1[[#This Row],[TeamFavoriteID]],Table2[team_id],Table2[team_name],_xlfn.XLOOKUP(Table1[[#This Row],[TeamFavoriteID]],Table2[team_id_pfr],Table2[team_name],"Even"))</f>
        <v>New York Jets</v>
      </c>
      <c r="M1096">
        <v>-6</v>
      </c>
      <c r="N1096">
        <f>IF(Table1[[#This Row],[TeamFavorite]]=Table1[[#This Row],[TeamHome]],Table1[[#This Row],[ScoreAway]]-Table1[[#This Row],[ScoreHome]],Table1[[#This Row],[ScoreHome]]-Table1[[#This Row],[ScoreAway]])</f>
        <v>-14</v>
      </c>
      <c r="O1096">
        <f>IF(Table1[[#This Row],[SpreadActual]]&lt;Table1[[#This Row],[SpreadFavorite]],1,0)</f>
        <v>1</v>
      </c>
      <c r="Q1096" t="s">
        <v>74</v>
      </c>
      <c r="R1096" t="b">
        <v>0</v>
      </c>
      <c r="S1096">
        <v>25</v>
      </c>
      <c r="T1096">
        <v>17</v>
      </c>
      <c r="U1096">
        <v>51</v>
      </c>
    </row>
    <row r="1097" spans="1:22" x14ac:dyDescent="0.2">
      <c r="A1097" s="1">
        <v>26286</v>
      </c>
      <c r="B1097">
        <v>1971</v>
      </c>
      <c r="C1097">
        <f>_xlfn.MAXIFS(Table1[ScheduleWeekWritten],Table1[ScheduleSeason],Table1[[#This Row],[ScheduleSeason]])</f>
        <v>14</v>
      </c>
      <c r="D1097">
        <v>14</v>
      </c>
      <c r="E1097" cm="1">
        <f t="array" ref="E1097">_xlfn.XLOOKUP(Table1[[#This Row],[ScheduleWeekWritten]],Table3[Game],100+Table3[Increase],Table1[[#This Row],[ScheduleWeekWritten]])</f>
        <v>14</v>
      </c>
      <c r="F1097" t="b">
        <v>0</v>
      </c>
      <c r="G1097" t="s">
        <v>20</v>
      </c>
      <c r="H1097">
        <v>21</v>
      </c>
      <c r="I1097">
        <v>13</v>
      </c>
      <c r="J1097" t="s">
        <v>24</v>
      </c>
      <c r="K1097" t="s">
        <v>21</v>
      </c>
      <c r="L1097" t="str">
        <f>_xlfn.XLOOKUP(Table1[[#This Row],[TeamFavoriteID]],Table2[team_id],Table2[team_name],_xlfn.XLOOKUP(Table1[[#This Row],[TeamFavoriteID]],Table2[team_id_pfr],Table2[team_name],"Even"))</f>
        <v>Las Vegas Raiders</v>
      </c>
      <c r="M1097">
        <v>-10</v>
      </c>
      <c r="N1097">
        <f>IF(Table1[[#This Row],[TeamFavorite]]=Table1[[#This Row],[TeamHome]],Table1[[#This Row],[ScoreAway]]-Table1[[#This Row],[ScoreHome]],Table1[[#This Row],[ScoreHome]]-Table1[[#This Row],[ScoreAway]])</f>
        <v>8</v>
      </c>
      <c r="O1097">
        <f>IF(Table1[[#This Row],[SpreadActual]]&lt;Table1[[#This Row],[SpreadFavorite]],1,0)</f>
        <v>0</v>
      </c>
      <c r="Q1097" t="s">
        <v>76</v>
      </c>
      <c r="R1097" t="b">
        <v>0</v>
      </c>
      <c r="S1097">
        <v>44</v>
      </c>
      <c r="T1097">
        <v>4</v>
      </c>
      <c r="U1097">
        <v>82</v>
      </c>
    </row>
    <row r="1098" spans="1:22" x14ac:dyDescent="0.2">
      <c r="A1098" s="1">
        <v>26286</v>
      </c>
      <c r="B1098">
        <v>1971</v>
      </c>
      <c r="C1098">
        <f>_xlfn.MAXIFS(Table1[ScheduleWeekWritten],Table1[ScheduleSeason],Table1[[#This Row],[ScheduleSeason]])</f>
        <v>14</v>
      </c>
      <c r="D1098">
        <v>14</v>
      </c>
      <c r="E1098" cm="1">
        <f t="array" ref="E1098">_xlfn.XLOOKUP(Table1[[#This Row],[ScheduleWeekWritten]],Table3[Game],100+Table3[Increase],Table1[[#This Row],[ScheduleWeekWritten]])</f>
        <v>14</v>
      </c>
      <c r="F1098" t="b">
        <v>0</v>
      </c>
      <c r="G1098" t="s">
        <v>49</v>
      </c>
      <c r="H1098">
        <v>14</v>
      </c>
      <c r="I1098">
        <v>23</v>
      </c>
      <c r="J1098" t="s">
        <v>39</v>
      </c>
      <c r="K1098" t="s">
        <v>40</v>
      </c>
      <c r="L1098" t="str">
        <f>_xlfn.XLOOKUP(Table1[[#This Row],[TeamFavoriteID]],Table2[team_id],Table2[team_name],_xlfn.XLOOKUP(Table1[[#This Row],[TeamFavoriteID]],Table2[team_id_pfr],Table2[team_name],"Even"))</f>
        <v>Los Angeles Rams</v>
      </c>
      <c r="M1098">
        <v>-7</v>
      </c>
      <c r="N1098">
        <f>IF(Table1[[#This Row],[TeamFavorite]]=Table1[[#This Row],[TeamHome]],Table1[[#This Row],[ScoreAway]]-Table1[[#This Row],[ScoreHome]],Table1[[#This Row],[ScoreHome]]-Table1[[#This Row],[ScoreAway]])</f>
        <v>-9</v>
      </c>
      <c r="O1098">
        <f>IF(Table1[[#This Row],[SpreadActual]]&lt;Table1[[#This Row],[SpreadFavorite]],1,0)</f>
        <v>1</v>
      </c>
      <c r="Q1098" t="s">
        <v>113</v>
      </c>
      <c r="R1098" t="b">
        <v>0</v>
      </c>
      <c r="S1098">
        <v>27</v>
      </c>
      <c r="T1098">
        <v>12</v>
      </c>
      <c r="U1098">
        <v>52</v>
      </c>
    </row>
    <row r="1099" spans="1:22" x14ac:dyDescent="0.2">
      <c r="A1099" s="1">
        <v>26286</v>
      </c>
      <c r="B1099">
        <v>1971</v>
      </c>
      <c r="C1099">
        <f>_xlfn.MAXIFS(Table1[ScheduleWeekWritten],Table1[ScheduleSeason],Table1[[#This Row],[ScheduleSeason]])</f>
        <v>14</v>
      </c>
      <c r="D1099">
        <v>14</v>
      </c>
      <c r="E1099" cm="1">
        <f t="array" ref="E1099">_xlfn.XLOOKUP(Table1[[#This Row],[ScheduleWeekWritten]],Table3[Game],100+Table3[Increase],Table1[[#This Row],[ScheduleWeekWritten]])</f>
        <v>14</v>
      </c>
      <c r="F1099" t="b">
        <v>0</v>
      </c>
      <c r="G1099" t="s">
        <v>53</v>
      </c>
      <c r="H1099">
        <v>31</v>
      </c>
      <c r="I1099">
        <v>27</v>
      </c>
      <c r="J1099" t="s">
        <v>45</v>
      </c>
      <c r="K1099" t="s">
        <v>87</v>
      </c>
      <c r="L1099" t="str">
        <f>_xlfn.XLOOKUP(Table1[[#This Row],[TeamFavoriteID]],Table2[team_id],Table2[team_name],_xlfn.XLOOKUP(Table1[[#This Row],[TeamFavoriteID]],Table2[team_id_pfr],Table2[team_name],"Even"))</f>
        <v>San Francisco 49ers</v>
      </c>
      <c r="M1099">
        <v>-6.5</v>
      </c>
      <c r="N1099">
        <f>IF(Table1[[#This Row],[TeamFavorite]]=Table1[[#This Row],[TeamHome]],Table1[[#This Row],[ScoreAway]]-Table1[[#This Row],[ScoreHome]],Table1[[#This Row],[ScoreHome]]-Table1[[#This Row],[ScoreAway]])</f>
        <v>-4</v>
      </c>
      <c r="O1099">
        <f>IF(Table1[[#This Row],[SpreadActual]]&lt;Table1[[#This Row],[SpreadFavorite]],1,0)</f>
        <v>0</v>
      </c>
      <c r="Q1099" t="s">
        <v>118</v>
      </c>
      <c r="R1099" t="b">
        <v>0</v>
      </c>
      <c r="S1099">
        <v>43</v>
      </c>
      <c r="T1099">
        <v>3</v>
      </c>
      <c r="U1099">
        <v>80</v>
      </c>
    </row>
    <row r="1100" spans="1:22" x14ac:dyDescent="0.2">
      <c r="A1100" s="1">
        <v>26286</v>
      </c>
      <c r="B1100">
        <v>1971</v>
      </c>
      <c r="C1100">
        <f>_xlfn.MAXIFS(Table1[ScheduleWeekWritten],Table1[ScheduleSeason],Table1[[#This Row],[ScheduleSeason]])</f>
        <v>14</v>
      </c>
      <c r="D1100">
        <v>14</v>
      </c>
      <c r="E1100" cm="1">
        <f t="array" ref="E1100">_xlfn.XLOOKUP(Table1[[#This Row],[ScheduleWeekWritten]],Table3[Game],100+Table3[Increase],Table1[[#This Row],[ScheduleWeekWritten]])</f>
        <v>14</v>
      </c>
      <c r="F1100" t="b">
        <v>0</v>
      </c>
      <c r="G1100" t="s">
        <v>61</v>
      </c>
      <c r="H1100">
        <v>13</v>
      </c>
      <c r="I1100">
        <v>20</v>
      </c>
      <c r="J1100" t="s">
        <v>62</v>
      </c>
      <c r="K1100" t="s">
        <v>85</v>
      </c>
      <c r="L1100" t="str">
        <f>_xlfn.XLOOKUP(Table1[[#This Row],[TeamFavoriteID]],Table2[team_id],Table2[team_name],_xlfn.XLOOKUP(Table1[[#This Row],[TeamFavoriteID]],Table2[team_id_pfr],Table2[team_name],"Even"))</f>
        <v>Washington Commanders</v>
      </c>
      <c r="M1100">
        <v>-6</v>
      </c>
      <c r="N1100">
        <f>IF(Table1[[#This Row],[TeamFavorite]]=Table1[[#This Row],[TeamHome]],Table1[[#This Row],[ScoreAway]]-Table1[[#This Row],[ScoreHome]],Table1[[#This Row],[ScoreHome]]-Table1[[#This Row],[ScoreAway]])</f>
        <v>-7</v>
      </c>
      <c r="O1100">
        <f>IF(Table1[[#This Row],[SpreadActual]]&lt;Table1[[#This Row],[SpreadFavorite]],1,0)</f>
        <v>1</v>
      </c>
      <c r="Q1100" t="s">
        <v>64</v>
      </c>
      <c r="R1100" t="b">
        <v>0</v>
      </c>
      <c r="S1100">
        <v>27</v>
      </c>
      <c r="T1100">
        <v>10</v>
      </c>
      <c r="U1100">
        <v>66</v>
      </c>
    </row>
    <row r="1101" spans="1:22" x14ac:dyDescent="0.2">
      <c r="A1101" s="1">
        <v>26292</v>
      </c>
      <c r="B1101">
        <v>1971</v>
      </c>
      <c r="C1101">
        <f>_xlfn.MAXIFS(Table1[ScheduleWeekWritten],Table1[ScheduleSeason],Table1[[#This Row],[ScheduleSeason]])</f>
        <v>14</v>
      </c>
      <c r="D1101" t="s">
        <v>99</v>
      </c>
      <c r="E1101" cm="1">
        <f t="array" ref="E1101">_xlfn.XLOOKUP(Table1[[#This Row],[ScheduleWeekWritten]],Table3[Game],100+Table3[Increase],Table1[[#This Row],[ScheduleWeekWritten]])</f>
        <v>102</v>
      </c>
      <c r="F1101" t="b">
        <v>1</v>
      </c>
      <c r="G1101" t="s">
        <v>42</v>
      </c>
      <c r="H1101">
        <v>24</v>
      </c>
      <c r="I1101">
        <v>27</v>
      </c>
      <c r="J1101" t="s">
        <v>19</v>
      </c>
      <c r="K1101" t="s">
        <v>75</v>
      </c>
      <c r="L1101" t="str">
        <f>_xlfn.XLOOKUP(Table1[[#This Row],[TeamFavoriteID]],Table2[team_id],Table2[team_name],_xlfn.XLOOKUP(Table1[[#This Row],[TeamFavoriteID]],Table2[team_id_pfr],Table2[team_name],"Even"))</f>
        <v>Kansas City Chiefs</v>
      </c>
      <c r="M1101">
        <v>-3</v>
      </c>
      <c r="N1101">
        <f>IF(Table1[[#This Row],[TeamFavorite]]=Table1[[#This Row],[TeamHome]],Table1[[#This Row],[ScoreAway]]-Table1[[#This Row],[ScoreHome]],Table1[[#This Row],[ScoreHome]]-Table1[[#This Row],[ScoreAway]])</f>
        <v>3</v>
      </c>
      <c r="O1101">
        <f>IF(Table1[[#This Row],[SpreadActual]]&lt;Table1[[#This Row],[SpreadFavorite]],1,0)</f>
        <v>0</v>
      </c>
      <c r="Q1101" t="s">
        <v>117</v>
      </c>
      <c r="R1101" t="b">
        <v>0</v>
      </c>
      <c r="S1101">
        <v>47</v>
      </c>
      <c r="T1101">
        <v>10</v>
      </c>
      <c r="U1101">
        <v>84</v>
      </c>
    </row>
    <row r="1102" spans="1:22" x14ac:dyDescent="0.2">
      <c r="A1102" s="1">
        <v>26292</v>
      </c>
      <c r="B1102">
        <v>1971</v>
      </c>
      <c r="C1102">
        <f>_xlfn.MAXIFS(Table1[ScheduleWeekWritten],Table1[ScheduleSeason],Table1[[#This Row],[ScheduleSeason]])</f>
        <v>14</v>
      </c>
      <c r="D1102" t="s">
        <v>99</v>
      </c>
      <c r="E1102" cm="1">
        <f t="array" ref="E1102">_xlfn.XLOOKUP(Table1[[#This Row],[ScheduleWeekWritten]],Table3[Game],100+Table3[Increase],Table1[[#This Row],[ScheduleWeekWritten]])</f>
        <v>102</v>
      </c>
      <c r="F1102" t="b">
        <v>1</v>
      </c>
      <c r="G1102" t="s">
        <v>54</v>
      </c>
      <c r="H1102">
        <v>12</v>
      </c>
      <c r="I1102">
        <v>20</v>
      </c>
      <c r="J1102" t="s">
        <v>67</v>
      </c>
      <c r="K1102" t="s">
        <v>68</v>
      </c>
      <c r="L1102" t="str">
        <f>_xlfn.XLOOKUP(Table1[[#This Row],[TeamFavoriteID]],Table2[team_id],Table2[team_name],_xlfn.XLOOKUP(Table1[[#This Row],[TeamFavoriteID]],Table2[team_id_pfr],Table2[team_name],"Even"))</f>
        <v>Dallas Cowboys</v>
      </c>
      <c r="M1102">
        <v>-1</v>
      </c>
      <c r="N1102">
        <f>IF(Table1[[#This Row],[TeamFavorite]]=Table1[[#This Row],[TeamHome]],Table1[[#This Row],[ScoreAway]]-Table1[[#This Row],[ScoreHome]],Table1[[#This Row],[ScoreHome]]-Table1[[#This Row],[ScoreAway]])</f>
        <v>-8</v>
      </c>
      <c r="O1102">
        <f>IF(Table1[[#This Row],[SpreadActual]]&lt;Table1[[#This Row],[SpreadFavorite]],1,0)</f>
        <v>1</v>
      </c>
      <c r="Q1102" t="s">
        <v>73</v>
      </c>
      <c r="R1102" t="b">
        <v>0</v>
      </c>
      <c r="S1102">
        <v>22</v>
      </c>
      <c r="T1102">
        <v>9</v>
      </c>
      <c r="U1102">
        <v>79</v>
      </c>
    </row>
    <row r="1103" spans="1:22" x14ac:dyDescent="0.2">
      <c r="A1103" s="1">
        <v>26293</v>
      </c>
      <c r="B1103">
        <v>1971</v>
      </c>
      <c r="C1103">
        <f>_xlfn.MAXIFS(Table1[ScheduleWeekWritten],Table1[ScheduleSeason],Table1[[#This Row],[ScheduleSeason]])</f>
        <v>14</v>
      </c>
      <c r="D1103" t="s">
        <v>99</v>
      </c>
      <c r="E1103" cm="1">
        <f t="array" ref="E1103">_xlfn.XLOOKUP(Table1[[#This Row],[ScheduleWeekWritten]],Table3[Game],100+Table3[Increase],Table1[[#This Row],[ScheduleWeekWritten]])</f>
        <v>102</v>
      </c>
      <c r="F1103" t="b">
        <v>1</v>
      </c>
      <c r="G1103" t="s">
        <v>62</v>
      </c>
      <c r="H1103">
        <v>3</v>
      </c>
      <c r="I1103">
        <v>20</v>
      </c>
      <c r="J1103" t="s">
        <v>34</v>
      </c>
      <c r="K1103" t="s">
        <v>72</v>
      </c>
      <c r="L1103" t="str">
        <f>_xlfn.XLOOKUP(Table1[[#This Row],[TeamFavoriteID]],Table2[team_id],Table2[team_name],_xlfn.XLOOKUP(Table1[[#This Row],[TeamFavoriteID]],Table2[team_id_pfr],Table2[team_name],"Even"))</f>
        <v>Baltimore Colts</v>
      </c>
      <c r="M1103">
        <v>-4</v>
      </c>
      <c r="N1103">
        <f>IF(Table1[[#This Row],[TeamFavorite]]=Table1[[#This Row],[TeamHome]],Table1[[#This Row],[ScoreAway]]-Table1[[#This Row],[ScoreHome]],Table1[[#This Row],[ScoreHome]]-Table1[[#This Row],[ScoreAway]])</f>
        <v>-17</v>
      </c>
      <c r="O1103">
        <f>IF(Table1[[#This Row],[SpreadActual]]&lt;Table1[[#This Row],[SpreadFavorite]],1,0)</f>
        <v>1</v>
      </c>
      <c r="Q1103" t="s">
        <v>66</v>
      </c>
      <c r="R1103" t="b">
        <v>0</v>
      </c>
      <c r="S1103">
        <v>47</v>
      </c>
      <c r="T1103">
        <v>12</v>
      </c>
      <c r="U1103">
        <v>81</v>
      </c>
    </row>
    <row r="1104" spans="1:22" x14ac:dyDescent="0.2">
      <c r="A1104" s="1">
        <v>26293</v>
      </c>
      <c r="B1104">
        <v>1971</v>
      </c>
      <c r="C1104">
        <f>_xlfn.MAXIFS(Table1[ScheduleWeekWritten],Table1[ScheduleSeason],Table1[[#This Row],[ScheduleSeason]])</f>
        <v>14</v>
      </c>
      <c r="D1104" t="s">
        <v>99</v>
      </c>
      <c r="E1104" cm="1">
        <f t="array" ref="E1104">_xlfn.XLOOKUP(Table1[[#This Row],[ScheduleWeekWritten]],Table3[Game],100+Table3[Increase],Table1[[#This Row],[ScheduleWeekWritten]])</f>
        <v>102</v>
      </c>
      <c r="F1104" t="b">
        <v>1</v>
      </c>
      <c r="G1104" t="s">
        <v>53</v>
      </c>
      <c r="H1104">
        <v>24</v>
      </c>
      <c r="I1104">
        <v>20</v>
      </c>
      <c r="J1104" t="s">
        <v>61</v>
      </c>
      <c r="K1104" t="s">
        <v>87</v>
      </c>
      <c r="L1104" t="str">
        <f>_xlfn.XLOOKUP(Table1[[#This Row],[TeamFavoriteID]],Table2[team_id],Table2[team_name],_xlfn.XLOOKUP(Table1[[#This Row],[TeamFavoriteID]],Table2[team_id_pfr],Table2[team_name],"Even"))</f>
        <v>San Francisco 49ers</v>
      </c>
      <c r="M1104">
        <v>-5.5</v>
      </c>
      <c r="N1104">
        <f>IF(Table1[[#This Row],[TeamFavorite]]=Table1[[#This Row],[TeamHome]],Table1[[#This Row],[ScoreAway]]-Table1[[#This Row],[ScoreHome]],Table1[[#This Row],[ScoreHome]]-Table1[[#This Row],[ScoreAway]])</f>
        <v>-4</v>
      </c>
      <c r="O1104">
        <f>IF(Table1[[#This Row],[SpreadActual]]&lt;Table1[[#This Row],[SpreadFavorite]],1,0)</f>
        <v>0</v>
      </c>
      <c r="Q1104" t="s">
        <v>118</v>
      </c>
      <c r="R1104" t="b">
        <v>0</v>
      </c>
      <c r="S1104">
        <v>44</v>
      </c>
      <c r="T1104">
        <v>14</v>
      </c>
      <c r="U1104">
        <v>82</v>
      </c>
    </row>
    <row r="1105" spans="1:21" x14ac:dyDescent="0.2">
      <c r="A1105" s="1">
        <v>26300</v>
      </c>
      <c r="B1105">
        <v>1971</v>
      </c>
      <c r="C1105">
        <f>_xlfn.MAXIFS(Table1[ScheduleWeekWritten],Table1[ScheduleSeason],Table1[[#This Row],[ScheduleSeason]])</f>
        <v>14</v>
      </c>
      <c r="D1105" t="s">
        <v>92</v>
      </c>
      <c r="E1105" cm="1">
        <f t="array" ref="E1105">_xlfn.XLOOKUP(Table1[[#This Row],[ScheduleWeekWritten]],Table3[Game],100+Table3[Increase],Table1[[#This Row],[ScheduleWeekWritten]])</f>
        <v>103</v>
      </c>
      <c r="F1105" t="b">
        <v>1</v>
      </c>
      <c r="G1105" t="s">
        <v>67</v>
      </c>
      <c r="H1105">
        <v>14</v>
      </c>
      <c r="I1105">
        <v>3</v>
      </c>
      <c r="J1105" t="s">
        <v>53</v>
      </c>
      <c r="K1105" t="s">
        <v>68</v>
      </c>
      <c r="L1105" t="str">
        <f>_xlfn.XLOOKUP(Table1[[#This Row],[TeamFavoriteID]],Table2[team_id],Table2[team_name],_xlfn.XLOOKUP(Table1[[#This Row],[TeamFavoriteID]],Table2[team_id_pfr],Table2[team_name],"Even"))</f>
        <v>Dallas Cowboys</v>
      </c>
      <c r="M1105">
        <v>-5</v>
      </c>
      <c r="N1105">
        <f>IF(Table1[[#This Row],[TeamFavorite]]=Table1[[#This Row],[TeamHome]],Table1[[#This Row],[ScoreAway]]-Table1[[#This Row],[ScoreHome]],Table1[[#This Row],[ScoreHome]]-Table1[[#This Row],[ScoreAway]])</f>
        <v>-11</v>
      </c>
      <c r="O1105">
        <f>IF(Table1[[#This Row],[SpreadActual]]&lt;Table1[[#This Row],[SpreadFavorite]],1,0)</f>
        <v>1</v>
      </c>
      <c r="Q1105" t="s">
        <v>69</v>
      </c>
      <c r="R1105" t="b">
        <v>0</v>
      </c>
      <c r="S1105">
        <v>47</v>
      </c>
      <c r="T1105">
        <v>9</v>
      </c>
      <c r="U1105">
        <v>86</v>
      </c>
    </row>
    <row r="1106" spans="1:21" x14ac:dyDescent="0.2">
      <c r="A1106" s="1">
        <v>26300</v>
      </c>
      <c r="B1106">
        <v>1971</v>
      </c>
      <c r="C1106">
        <f>_xlfn.MAXIFS(Table1[ScheduleWeekWritten],Table1[ScheduleSeason],Table1[[#This Row],[ScheduleSeason]])</f>
        <v>14</v>
      </c>
      <c r="D1106" t="s">
        <v>92</v>
      </c>
      <c r="E1106" cm="1">
        <f t="array" ref="E1106">_xlfn.XLOOKUP(Table1[[#This Row],[ScheduleWeekWritten]],Table3[Game],100+Table3[Increase],Table1[[#This Row],[ScheduleWeekWritten]])</f>
        <v>103</v>
      </c>
      <c r="F1106" t="b">
        <v>1</v>
      </c>
      <c r="G1106" t="s">
        <v>19</v>
      </c>
      <c r="H1106">
        <v>21</v>
      </c>
      <c r="I1106">
        <v>0</v>
      </c>
      <c r="J1106" t="s">
        <v>34</v>
      </c>
      <c r="K1106" t="s">
        <v>91</v>
      </c>
      <c r="L1106" t="str">
        <f>_xlfn.XLOOKUP(Table1[[#This Row],[TeamFavoriteID]],Table2[team_id],Table2[team_name],_xlfn.XLOOKUP(Table1[[#This Row],[TeamFavoriteID]],Table2[team_id_pfr],Table2[team_name],"Even"))</f>
        <v>Miami Dolphins</v>
      </c>
      <c r="M1106">
        <v>-1</v>
      </c>
      <c r="N1106">
        <f>IF(Table1[[#This Row],[TeamFavorite]]=Table1[[#This Row],[TeamHome]],Table1[[#This Row],[ScoreAway]]-Table1[[#This Row],[ScoreHome]],Table1[[#This Row],[ScoreHome]]-Table1[[#This Row],[ScoreAway]])</f>
        <v>-21</v>
      </c>
      <c r="O1106">
        <f>IF(Table1[[#This Row],[SpreadActual]]&lt;Table1[[#This Row],[SpreadFavorite]],1,0)</f>
        <v>1</v>
      </c>
      <c r="Q1106" t="s">
        <v>22</v>
      </c>
      <c r="R1106" t="b">
        <v>0</v>
      </c>
      <c r="S1106">
        <v>73</v>
      </c>
      <c r="T1106">
        <v>10</v>
      </c>
      <c r="U1106">
        <v>82</v>
      </c>
    </row>
    <row r="1107" spans="1:21" x14ac:dyDescent="0.2">
      <c r="A1107" s="1">
        <v>26314</v>
      </c>
      <c r="B1107">
        <v>1971</v>
      </c>
      <c r="C1107">
        <f>_xlfn.MAXIFS(Table1[ScheduleWeekWritten],Table1[ScheduleSeason],Table1[[#This Row],[ScheduleSeason]])</f>
        <v>14</v>
      </c>
      <c r="D1107" t="s">
        <v>93</v>
      </c>
      <c r="E1107" cm="1">
        <f t="array" ref="E1107">_xlfn.XLOOKUP(Table1[[#This Row],[ScheduleWeekWritten]],Table3[Game],100+Table3[Increase],Table1[[#This Row],[ScheduleWeekWritten]])</f>
        <v>104</v>
      </c>
      <c r="F1107" t="b">
        <v>1</v>
      </c>
      <c r="G1107" t="s">
        <v>67</v>
      </c>
      <c r="H1107">
        <v>24</v>
      </c>
      <c r="I1107">
        <v>3</v>
      </c>
      <c r="J1107" t="s">
        <v>19</v>
      </c>
      <c r="K1107" t="s">
        <v>68</v>
      </c>
      <c r="L1107" t="str">
        <f>_xlfn.XLOOKUP(Table1[[#This Row],[TeamFavoriteID]],Table2[team_id],Table2[team_name],_xlfn.XLOOKUP(Table1[[#This Row],[TeamFavoriteID]],Table2[team_id_pfr],Table2[team_name],"Even"))</f>
        <v>Dallas Cowboys</v>
      </c>
      <c r="M1107">
        <v>-6</v>
      </c>
      <c r="N1107">
        <f>IF(Table1[[#This Row],[TeamFavorite]]=Table1[[#This Row],[TeamHome]],Table1[[#This Row],[ScoreAway]]-Table1[[#This Row],[ScoreHome]],Table1[[#This Row],[ScoreHome]]-Table1[[#This Row],[ScoreAway]])</f>
        <v>-21</v>
      </c>
      <c r="O1107">
        <f>IF(Table1[[#This Row],[SpreadActual]]&lt;Table1[[#This Row],[SpreadFavorite]],1,0)</f>
        <v>1</v>
      </c>
      <c r="P1107">
        <v>34</v>
      </c>
      <c r="Q1107" t="s">
        <v>96</v>
      </c>
      <c r="R1107" t="b">
        <v>1</v>
      </c>
      <c r="S1107">
        <v>34</v>
      </c>
      <c r="T1107">
        <v>18</v>
      </c>
      <c r="U1107">
        <v>40</v>
      </c>
    </row>
    <row r="1108" spans="1:21" x14ac:dyDescent="0.2">
      <c r="A1108" s="1">
        <v>26559</v>
      </c>
      <c r="B1108">
        <v>1972</v>
      </c>
      <c r="C1108">
        <f>_xlfn.MAXIFS(Table1[ScheduleWeekWritten],Table1[ScheduleSeason],Table1[[#This Row],[ScheduleSeason]])</f>
        <v>14</v>
      </c>
      <c r="D1108">
        <v>1</v>
      </c>
      <c r="E1108" cm="1">
        <f t="array" ref="E1108">_xlfn.XLOOKUP(Table1[[#This Row],[ScheduleWeekWritten]],Table3[Game],100+Table3[Increase],Table1[[#This Row],[ScheduleWeekWritten]])</f>
        <v>1</v>
      </c>
      <c r="F1108" t="b">
        <v>0</v>
      </c>
      <c r="G1108" t="s">
        <v>34</v>
      </c>
      <c r="H1108">
        <v>3</v>
      </c>
      <c r="I1108">
        <v>10</v>
      </c>
      <c r="J1108" t="s">
        <v>57</v>
      </c>
      <c r="K1108" t="s">
        <v>72</v>
      </c>
      <c r="L1108" t="str">
        <f>_xlfn.XLOOKUP(Table1[[#This Row],[TeamFavoriteID]],Table2[team_id],Table2[team_name],_xlfn.XLOOKUP(Table1[[#This Row],[TeamFavoriteID]],Table2[team_id_pfr],Table2[team_name],"Even"))</f>
        <v>Baltimore Colts</v>
      </c>
      <c r="M1108">
        <v>-7</v>
      </c>
      <c r="N1108">
        <f>IF(Table1[[#This Row],[TeamFavorite]]=Table1[[#This Row],[TeamHome]],Table1[[#This Row],[ScoreAway]]-Table1[[#This Row],[ScoreHome]],Table1[[#This Row],[ScoreHome]]-Table1[[#This Row],[ScoreAway]])</f>
        <v>7</v>
      </c>
      <c r="O1108">
        <f>IF(Table1[[#This Row],[SpreadActual]]&lt;Table1[[#This Row],[SpreadFavorite]],1,0)</f>
        <v>0</v>
      </c>
      <c r="Q1108" t="s">
        <v>80</v>
      </c>
      <c r="R1108" t="b">
        <v>0</v>
      </c>
      <c r="S1108">
        <v>76</v>
      </c>
      <c r="T1108">
        <v>10</v>
      </c>
      <c r="U1108">
        <v>70</v>
      </c>
    </row>
    <row r="1109" spans="1:21" x14ac:dyDescent="0.2">
      <c r="A1109" s="1">
        <v>26559</v>
      </c>
      <c r="B1109">
        <v>1972</v>
      </c>
      <c r="C1109">
        <f>_xlfn.MAXIFS(Table1[ScheduleWeekWritten],Table1[ScheduleSeason],Table1[[#This Row],[ScheduleSeason]])</f>
        <v>14</v>
      </c>
      <c r="D1109">
        <v>1</v>
      </c>
      <c r="E1109" cm="1">
        <f t="array" ref="E1109">_xlfn.XLOOKUP(Table1[[#This Row],[ScheduleWeekWritten]],Table3[Game],100+Table3[Increase],Table1[[#This Row],[ScheduleWeekWritten]])</f>
        <v>1</v>
      </c>
      <c r="F1109" t="b">
        <v>0</v>
      </c>
      <c r="G1109" t="s">
        <v>28</v>
      </c>
      <c r="H1109">
        <v>24</v>
      </c>
      <c r="I1109">
        <v>41</v>
      </c>
      <c r="J1109" t="s">
        <v>31</v>
      </c>
      <c r="K1109" t="s">
        <v>32</v>
      </c>
      <c r="L1109" t="str">
        <f>_xlfn.XLOOKUP(Table1[[#This Row],[TeamFavoriteID]],Table2[team_id],Table2[team_name],_xlfn.XLOOKUP(Table1[[#This Row],[TeamFavoriteID]],Table2[team_id_pfr],Table2[team_name],"Even"))</f>
        <v>New York Jets</v>
      </c>
      <c r="M1109">
        <v>-7</v>
      </c>
      <c r="N1109">
        <f>IF(Table1[[#This Row],[TeamFavorite]]=Table1[[#This Row],[TeamHome]],Table1[[#This Row],[ScoreAway]]-Table1[[#This Row],[ScoreHome]],Table1[[#This Row],[ScoreHome]]-Table1[[#This Row],[ScoreAway]])</f>
        <v>-17</v>
      </c>
      <c r="O1109">
        <f>IF(Table1[[#This Row],[SpreadActual]]&lt;Table1[[#This Row],[SpreadFavorite]],1,0)</f>
        <v>1</v>
      </c>
      <c r="Q1109" t="s">
        <v>44</v>
      </c>
      <c r="R1109" t="b">
        <v>0</v>
      </c>
      <c r="S1109">
        <v>73</v>
      </c>
      <c r="T1109">
        <v>25</v>
      </c>
      <c r="U1109">
        <v>71</v>
      </c>
    </row>
    <row r="1110" spans="1:21" x14ac:dyDescent="0.2">
      <c r="A1110" s="1">
        <v>26559</v>
      </c>
      <c r="B1110">
        <v>1972</v>
      </c>
      <c r="C1110">
        <f>_xlfn.MAXIFS(Table1[ScheduleWeekWritten],Table1[ScheduleSeason],Table1[[#This Row],[ScheduleSeason]])</f>
        <v>14</v>
      </c>
      <c r="D1110">
        <v>1</v>
      </c>
      <c r="E1110" cm="1">
        <f t="array" ref="E1110">_xlfn.XLOOKUP(Table1[[#This Row],[ScheduleWeekWritten]],Table3[Game],100+Table3[Increase],Table1[[#This Row],[ScheduleWeekWritten]])</f>
        <v>1</v>
      </c>
      <c r="F1110" t="b">
        <v>0</v>
      </c>
      <c r="G1110" t="s">
        <v>46</v>
      </c>
      <c r="H1110">
        <v>21</v>
      </c>
      <c r="I1110">
        <v>37</v>
      </c>
      <c r="J1110" t="s">
        <v>38</v>
      </c>
      <c r="K1110" t="s">
        <v>109</v>
      </c>
      <c r="L1110" t="str">
        <f>_xlfn.XLOOKUP(Table1[[#This Row],[TeamFavoriteID]],Table2[team_id],Table2[team_name],_xlfn.XLOOKUP(Table1[[#This Row],[TeamFavoriteID]],Table2[team_id_pfr],Table2[team_name],"Even"))</f>
        <v>Atlanta Falcons</v>
      </c>
      <c r="M1110">
        <v>-5</v>
      </c>
      <c r="N1110">
        <f>IF(Table1[[#This Row],[TeamFavorite]]=Table1[[#This Row],[TeamHome]],Table1[[#This Row],[ScoreAway]]-Table1[[#This Row],[ScoreHome]],Table1[[#This Row],[ScoreHome]]-Table1[[#This Row],[ScoreAway]])</f>
        <v>-16</v>
      </c>
      <c r="O1110">
        <f>IF(Table1[[#This Row],[SpreadActual]]&lt;Table1[[#This Row],[SpreadFavorite]],1,0)</f>
        <v>1</v>
      </c>
      <c r="Q1110" t="s">
        <v>114</v>
      </c>
      <c r="R1110" t="b">
        <v>0</v>
      </c>
      <c r="S1110">
        <v>76</v>
      </c>
      <c r="T1110">
        <v>12</v>
      </c>
      <c r="U1110">
        <v>80</v>
      </c>
    </row>
    <row r="1111" spans="1:21" x14ac:dyDescent="0.2">
      <c r="A1111" s="1">
        <v>26559</v>
      </c>
      <c r="B1111">
        <v>1972</v>
      </c>
      <c r="C1111">
        <f>_xlfn.MAXIFS(Table1[ScheduleWeekWritten],Table1[ScheduleSeason],Table1[[#This Row],[ScheduleSeason]])</f>
        <v>14</v>
      </c>
      <c r="D1111">
        <v>1</v>
      </c>
      <c r="E1111" cm="1">
        <f t="array" ref="E1111">_xlfn.XLOOKUP(Table1[[#This Row],[ScheduleWeekWritten]],Table3[Game],100+Table3[Increase],Table1[[#This Row],[ScheduleWeekWritten]])</f>
        <v>1</v>
      </c>
      <c r="F1111" t="b">
        <v>0</v>
      </c>
      <c r="G1111" t="s">
        <v>62</v>
      </c>
      <c r="H1111">
        <v>10</v>
      </c>
      <c r="I1111">
        <v>26</v>
      </c>
      <c r="J1111" t="s">
        <v>33</v>
      </c>
      <c r="K1111" t="s">
        <v>89</v>
      </c>
      <c r="L1111" t="str">
        <f>_xlfn.XLOOKUP(Table1[[#This Row],[TeamFavoriteID]],Table2[team_id],Table2[team_name],_xlfn.XLOOKUP(Table1[[#This Row],[TeamFavoriteID]],Table2[team_id_pfr],Table2[team_name],"Even"))</f>
        <v>Even</v>
      </c>
      <c r="M1111">
        <v>0</v>
      </c>
      <c r="N1111">
        <f>IF(Table1[[#This Row],[TeamFavorite]]=Table1[[#This Row],[TeamHome]],Table1[[#This Row],[ScoreAway]]-Table1[[#This Row],[ScoreHome]],Table1[[#This Row],[ScoreHome]]-Table1[[#This Row],[ScoreAway]])</f>
        <v>-16</v>
      </c>
      <c r="O1111">
        <f>IF(Table1[[#This Row],[SpreadActual]]&lt;Table1[[#This Row],[SpreadFavorite]],1,0)</f>
        <v>1</v>
      </c>
      <c r="Q1111" t="s">
        <v>66</v>
      </c>
      <c r="R1111" t="b">
        <v>0</v>
      </c>
      <c r="S1111">
        <v>74</v>
      </c>
      <c r="T1111">
        <v>17</v>
      </c>
      <c r="U1111">
        <v>72</v>
      </c>
    </row>
    <row r="1112" spans="1:21" x14ac:dyDescent="0.2">
      <c r="A1112" s="1">
        <v>26559</v>
      </c>
      <c r="B1112">
        <v>1972</v>
      </c>
      <c r="C1112">
        <f>_xlfn.MAXIFS(Table1[ScheduleWeekWritten],Table1[ScheduleSeason],Table1[[#This Row],[ScheduleSeason]])</f>
        <v>14</v>
      </c>
      <c r="D1112">
        <v>1</v>
      </c>
      <c r="E1112" cm="1">
        <f t="array" ref="E1112">_xlfn.XLOOKUP(Table1[[#This Row],[ScheduleWeekWritten]],Table3[Game],100+Table3[Increase],Table1[[#This Row],[ScheduleWeekWritten]])</f>
        <v>1</v>
      </c>
      <c r="F1112" t="b">
        <v>0</v>
      </c>
      <c r="G1112" t="s">
        <v>67</v>
      </c>
      <c r="H1112">
        <v>28</v>
      </c>
      <c r="I1112">
        <v>6</v>
      </c>
      <c r="J1112" t="s">
        <v>58</v>
      </c>
      <c r="K1112" t="s">
        <v>68</v>
      </c>
      <c r="L1112" t="str">
        <f>_xlfn.XLOOKUP(Table1[[#This Row],[TeamFavoriteID]],Table2[team_id],Table2[team_name],_xlfn.XLOOKUP(Table1[[#This Row],[TeamFavoriteID]],Table2[team_id_pfr],Table2[team_name],"Even"))</f>
        <v>Dallas Cowboys</v>
      </c>
      <c r="M1112">
        <v>-15</v>
      </c>
      <c r="N1112">
        <f>IF(Table1[[#This Row],[TeamFavorite]]=Table1[[#This Row],[TeamHome]],Table1[[#This Row],[ScoreAway]]-Table1[[#This Row],[ScoreHome]],Table1[[#This Row],[ScoreHome]]-Table1[[#This Row],[ScoreAway]])</f>
        <v>-22</v>
      </c>
      <c r="O1112">
        <f>IF(Table1[[#This Row],[SpreadActual]]&lt;Table1[[#This Row],[SpreadFavorite]],1,0)</f>
        <v>1</v>
      </c>
      <c r="Q1112" t="s">
        <v>119</v>
      </c>
      <c r="R1112" t="b">
        <v>0</v>
      </c>
      <c r="S1112">
        <v>80</v>
      </c>
      <c r="T1112">
        <v>11</v>
      </c>
      <c r="U1112">
        <v>80</v>
      </c>
    </row>
    <row r="1113" spans="1:21" x14ac:dyDescent="0.2">
      <c r="A1113" s="1">
        <v>26559</v>
      </c>
      <c r="B1113">
        <v>1972</v>
      </c>
      <c r="C1113">
        <f>_xlfn.MAXIFS(Table1[ScheduleWeekWritten],Table1[ScheduleSeason],Table1[[#This Row],[ScheduleSeason]])</f>
        <v>14</v>
      </c>
      <c r="D1113">
        <v>1</v>
      </c>
      <c r="E1113" cm="1">
        <f t="array" ref="E1113">_xlfn.XLOOKUP(Table1[[#This Row],[ScheduleWeekWritten]],Table3[Game],100+Table3[Increase],Table1[[#This Row],[ScheduleWeekWritten]])</f>
        <v>1</v>
      </c>
      <c r="F1113" t="b">
        <v>0</v>
      </c>
      <c r="G1113" t="s">
        <v>24</v>
      </c>
      <c r="H1113">
        <v>30</v>
      </c>
      <c r="I1113">
        <v>17</v>
      </c>
      <c r="J1113" t="s">
        <v>23</v>
      </c>
      <c r="K1113" t="s">
        <v>88</v>
      </c>
      <c r="L1113" t="str">
        <f>_xlfn.XLOOKUP(Table1[[#This Row],[TeamFavoriteID]],Table2[team_id],Table2[team_name],_xlfn.XLOOKUP(Table1[[#This Row],[TeamFavoriteID]],Table2[team_id_pfr],Table2[team_name],"Even"))</f>
        <v>Denver Broncos</v>
      </c>
      <c r="M1113">
        <v>-3</v>
      </c>
      <c r="N1113">
        <f>IF(Table1[[#This Row],[TeamFavorite]]=Table1[[#This Row],[TeamHome]],Table1[[#This Row],[ScoreAway]]-Table1[[#This Row],[ScoreHome]],Table1[[#This Row],[ScoreHome]]-Table1[[#This Row],[ScoreAway]])</f>
        <v>-13</v>
      </c>
      <c r="O1113">
        <f>IF(Table1[[#This Row],[SpreadActual]]&lt;Table1[[#This Row],[SpreadFavorite]],1,0)</f>
        <v>1</v>
      </c>
      <c r="Q1113" t="s">
        <v>71</v>
      </c>
      <c r="R1113" t="b">
        <v>0</v>
      </c>
      <c r="S1113">
        <v>69</v>
      </c>
      <c r="T1113">
        <v>10</v>
      </c>
      <c r="U1113">
        <v>27</v>
      </c>
    </row>
    <row r="1114" spans="1:21" x14ac:dyDescent="0.2">
      <c r="A1114" s="1">
        <v>26559</v>
      </c>
      <c r="B1114">
        <v>1972</v>
      </c>
      <c r="C1114">
        <f>_xlfn.MAXIFS(Table1[ScheduleWeekWritten],Table1[ScheduleSeason],Table1[[#This Row],[ScheduleSeason]])</f>
        <v>14</v>
      </c>
      <c r="D1114">
        <v>1</v>
      </c>
      <c r="E1114" cm="1">
        <f t="array" ref="E1114">_xlfn.XLOOKUP(Table1[[#This Row],[ScheduleWeekWritten]],Table3[Game],100+Table3[Increase],Table1[[#This Row],[ScheduleWeekWritten]])</f>
        <v>1</v>
      </c>
      <c r="F1114" t="b">
        <v>0</v>
      </c>
      <c r="G1114" t="s">
        <v>45</v>
      </c>
      <c r="H1114">
        <v>30</v>
      </c>
      <c r="I1114">
        <v>16</v>
      </c>
      <c r="J1114" t="s">
        <v>50</v>
      </c>
      <c r="K1114" t="s">
        <v>79</v>
      </c>
      <c r="L1114" t="str">
        <f>_xlfn.XLOOKUP(Table1[[#This Row],[TeamFavoriteID]],Table2[team_id],Table2[team_name],_xlfn.XLOOKUP(Table1[[#This Row],[TeamFavoriteID]],Table2[team_id_pfr],Table2[team_name],"Even"))</f>
        <v>Detroit Lions</v>
      </c>
      <c r="M1114">
        <v>-9.5</v>
      </c>
      <c r="N1114">
        <f>IF(Table1[[#This Row],[TeamFavorite]]=Table1[[#This Row],[TeamHome]],Table1[[#This Row],[ScoreAway]]-Table1[[#This Row],[ScoreHome]],Table1[[#This Row],[ScoreHome]]-Table1[[#This Row],[ScoreAway]])</f>
        <v>-14</v>
      </c>
      <c r="O1114">
        <f>IF(Table1[[#This Row],[SpreadActual]]&lt;Table1[[#This Row],[SpreadFavorite]],1,0)</f>
        <v>1</v>
      </c>
      <c r="Q1114" t="s">
        <v>48</v>
      </c>
      <c r="R1114" t="b">
        <v>0</v>
      </c>
      <c r="S1114">
        <v>76</v>
      </c>
      <c r="T1114">
        <v>15</v>
      </c>
      <c r="U1114">
        <v>72</v>
      </c>
    </row>
    <row r="1115" spans="1:21" x14ac:dyDescent="0.2">
      <c r="A1115" s="1">
        <v>26559</v>
      </c>
      <c r="B1115">
        <v>1972</v>
      </c>
      <c r="C1115">
        <f>_xlfn.MAXIFS(Table1[ScheduleWeekWritten],Table1[ScheduleSeason],Table1[[#This Row],[ScheduleSeason]])</f>
        <v>14</v>
      </c>
      <c r="D1115">
        <v>1</v>
      </c>
      <c r="E1115" cm="1">
        <f t="array" ref="E1115">_xlfn.XLOOKUP(Table1[[#This Row],[ScheduleWeekWritten]],Table3[Game],100+Table3[Increase],Table1[[#This Row],[ScheduleWeekWritten]])</f>
        <v>1</v>
      </c>
      <c r="F1115" t="b">
        <v>0</v>
      </c>
      <c r="G1115" t="s">
        <v>42</v>
      </c>
      <c r="H1115">
        <v>10</v>
      </c>
      <c r="I1115">
        <v>20</v>
      </c>
      <c r="J1115" t="s">
        <v>19</v>
      </c>
      <c r="K1115" t="s">
        <v>75</v>
      </c>
      <c r="L1115" t="str">
        <f>_xlfn.XLOOKUP(Table1[[#This Row],[TeamFavoriteID]],Table2[team_id],Table2[team_name],_xlfn.XLOOKUP(Table1[[#This Row],[TeamFavoriteID]],Table2[team_id_pfr],Table2[team_name],"Even"))</f>
        <v>Kansas City Chiefs</v>
      </c>
      <c r="M1115">
        <v>-4</v>
      </c>
      <c r="N1115">
        <f>IF(Table1[[#This Row],[TeamFavorite]]=Table1[[#This Row],[TeamHome]],Table1[[#This Row],[ScoreAway]]-Table1[[#This Row],[ScoreHome]],Table1[[#This Row],[ScoreHome]]-Table1[[#This Row],[ScoreAway]])</f>
        <v>10</v>
      </c>
      <c r="O1115">
        <f>IF(Table1[[#This Row],[SpreadActual]]&lt;Table1[[#This Row],[SpreadFavorite]],1,0)</f>
        <v>0</v>
      </c>
      <c r="Q1115" t="s">
        <v>117</v>
      </c>
      <c r="R1115" t="b">
        <v>0</v>
      </c>
      <c r="S1115">
        <v>81</v>
      </c>
      <c r="T1115">
        <v>15</v>
      </c>
      <c r="U1115">
        <v>65</v>
      </c>
    </row>
    <row r="1116" spans="1:21" x14ac:dyDescent="0.2">
      <c r="A1116" s="1">
        <v>26559</v>
      </c>
      <c r="B1116">
        <v>1972</v>
      </c>
      <c r="C1116">
        <f>_xlfn.MAXIFS(Table1[ScheduleWeekWritten],Table1[ScheduleSeason],Table1[[#This Row],[ScheduleSeason]])</f>
        <v>14</v>
      </c>
      <c r="D1116">
        <v>1</v>
      </c>
      <c r="E1116" cm="1">
        <f t="array" ref="E1116">_xlfn.XLOOKUP(Table1[[#This Row],[ScheduleWeekWritten]],Table3[Game],100+Table3[Increase],Table1[[#This Row],[ScheduleWeekWritten]])</f>
        <v>1</v>
      </c>
      <c r="F1116" t="b">
        <v>0</v>
      </c>
      <c r="G1116" t="s">
        <v>39</v>
      </c>
      <c r="H1116">
        <v>34</v>
      </c>
      <c r="I1116">
        <v>14</v>
      </c>
      <c r="J1116" t="s">
        <v>95</v>
      </c>
      <c r="K1116" t="s">
        <v>40</v>
      </c>
      <c r="L1116" t="str">
        <f>_xlfn.XLOOKUP(Table1[[#This Row],[TeamFavoriteID]],Table2[team_id],Table2[team_name],_xlfn.XLOOKUP(Table1[[#This Row],[TeamFavoriteID]],Table2[team_id_pfr],Table2[team_name],"Even"))</f>
        <v>Los Angeles Rams</v>
      </c>
      <c r="M1116">
        <v>-10</v>
      </c>
      <c r="N1116">
        <f>IF(Table1[[#This Row],[TeamFavorite]]=Table1[[#This Row],[TeamHome]],Table1[[#This Row],[ScoreAway]]-Table1[[#This Row],[ScoreHome]],Table1[[#This Row],[ScoreHome]]-Table1[[#This Row],[ScoreAway]])</f>
        <v>-20</v>
      </c>
      <c r="O1116">
        <f>IF(Table1[[#This Row],[SpreadActual]]&lt;Table1[[#This Row],[SpreadFavorite]],1,0)</f>
        <v>1</v>
      </c>
      <c r="Q1116" t="s">
        <v>65</v>
      </c>
      <c r="R1116" t="b">
        <v>0</v>
      </c>
      <c r="S1116">
        <v>64</v>
      </c>
      <c r="T1116">
        <v>10</v>
      </c>
      <c r="U1116">
        <v>79</v>
      </c>
    </row>
    <row r="1117" spans="1:21" x14ac:dyDescent="0.2">
      <c r="A1117" s="1">
        <v>26559</v>
      </c>
      <c r="B1117">
        <v>1972</v>
      </c>
      <c r="C1117">
        <f>_xlfn.MAXIFS(Table1[ScheduleWeekWritten],Table1[ScheduleSeason],Table1[[#This Row],[ScheduleSeason]])</f>
        <v>14</v>
      </c>
      <c r="D1117">
        <v>1</v>
      </c>
      <c r="E1117" cm="1">
        <f t="array" ref="E1117">_xlfn.XLOOKUP(Table1[[#This Row],[ScheduleWeekWritten]],Table3[Game],100+Table3[Increase],Table1[[#This Row],[ScheduleWeekWritten]])</f>
        <v>1</v>
      </c>
      <c r="F1117" t="b">
        <v>0</v>
      </c>
      <c r="G1117" t="s">
        <v>115</v>
      </c>
      <c r="H1117">
        <v>7</v>
      </c>
      <c r="I1117">
        <v>31</v>
      </c>
      <c r="J1117" t="s">
        <v>101</v>
      </c>
      <c r="K1117" t="s">
        <v>104</v>
      </c>
      <c r="L1117" t="str">
        <f>_xlfn.XLOOKUP(Table1[[#This Row],[TeamFavoriteID]],Table2[team_id],Table2[team_name],_xlfn.XLOOKUP(Table1[[#This Row],[TeamFavoriteID]],Table2[team_id_pfr],Table2[team_name],"Even"))</f>
        <v>Cincinnati Bengals</v>
      </c>
      <c r="M1117">
        <v>-4</v>
      </c>
      <c r="N1117">
        <f>IF(Table1[[#This Row],[TeamFavorite]]=Table1[[#This Row],[TeamHome]],Table1[[#This Row],[ScoreAway]]-Table1[[#This Row],[ScoreHome]],Table1[[#This Row],[ScoreHome]]-Table1[[#This Row],[ScoreAway]])</f>
        <v>-24</v>
      </c>
      <c r="O1117">
        <f>IF(Table1[[#This Row],[SpreadActual]]&lt;Table1[[#This Row],[SpreadFavorite]],1,0)</f>
        <v>1</v>
      </c>
      <c r="Q1117" t="s">
        <v>116</v>
      </c>
      <c r="R1117" t="b">
        <v>0</v>
      </c>
      <c r="S1117">
        <v>74</v>
      </c>
      <c r="T1117">
        <v>19</v>
      </c>
      <c r="U1117">
        <v>66</v>
      </c>
    </row>
    <row r="1118" spans="1:21" x14ac:dyDescent="0.2">
      <c r="A1118" s="1">
        <v>26559</v>
      </c>
      <c r="B1118">
        <v>1972</v>
      </c>
      <c r="C1118">
        <f>_xlfn.MAXIFS(Table1[ScheduleWeekWritten],Table1[ScheduleSeason],Table1[[#This Row],[ScheduleSeason]])</f>
        <v>14</v>
      </c>
      <c r="D1118">
        <v>1</v>
      </c>
      <c r="E1118" cm="1">
        <f t="array" ref="E1118">_xlfn.XLOOKUP(Table1[[#This Row],[ScheduleWeekWritten]],Table3[Game],100+Table3[Increase],Table1[[#This Row],[ScheduleWeekWritten]])</f>
        <v>1</v>
      </c>
      <c r="F1118" t="b">
        <v>0</v>
      </c>
      <c r="G1118" t="s">
        <v>49</v>
      </c>
      <c r="H1118">
        <v>34</v>
      </c>
      <c r="I1118">
        <v>28</v>
      </c>
      <c r="J1118" t="s">
        <v>20</v>
      </c>
      <c r="K1118" t="s">
        <v>21</v>
      </c>
      <c r="L1118" t="str">
        <f>_xlfn.XLOOKUP(Table1[[#This Row],[TeamFavoriteID]],Table2[team_id],Table2[team_name],_xlfn.XLOOKUP(Table1[[#This Row],[TeamFavoriteID]],Table2[team_id_pfr],Table2[team_name],"Even"))</f>
        <v>Las Vegas Raiders</v>
      </c>
      <c r="M1118">
        <v>-4.5</v>
      </c>
      <c r="N1118">
        <f>IF(Table1[[#This Row],[TeamFavorite]]=Table1[[#This Row],[TeamHome]],Table1[[#This Row],[ScoreAway]]-Table1[[#This Row],[ScoreHome]],Table1[[#This Row],[ScoreHome]]-Table1[[#This Row],[ScoreAway]])</f>
        <v>6</v>
      </c>
      <c r="O1118">
        <f>IF(Table1[[#This Row],[SpreadActual]]&lt;Table1[[#This Row],[SpreadFavorite]],1,0)</f>
        <v>0</v>
      </c>
      <c r="Q1118" t="s">
        <v>113</v>
      </c>
      <c r="R1118" t="b">
        <v>0</v>
      </c>
      <c r="S1118">
        <v>72</v>
      </c>
      <c r="T1118">
        <v>13</v>
      </c>
      <c r="U1118">
        <v>70</v>
      </c>
    </row>
    <row r="1119" spans="1:21" x14ac:dyDescent="0.2">
      <c r="A1119" s="1">
        <v>26559</v>
      </c>
      <c r="B1119">
        <v>1972</v>
      </c>
      <c r="C1119">
        <f>_xlfn.MAXIFS(Table1[ScheduleWeekWritten],Table1[ScheduleSeason],Table1[[#This Row],[ScheduleSeason]])</f>
        <v>14</v>
      </c>
      <c r="D1119">
        <v>1</v>
      </c>
      <c r="E1119" cm="1">
        <f t="array" ref="E1119">_xlfn.XLOOKUP(Table1[[#This Row],[ScheduleWeekWritten]],Table3[Game],100+Table3[Increase],Table1[[#This Row],[ScheduleWeekWritten]])</f>
        <v>1</v>
      </c>
      <c r="F1119" t="b">
        <v>0</v>
      </c>
      <c r="G1119" t="s">
        <v>53</v>
      </c>
      <c r="H1119">
        <v>34</v>
      </c>
      <c r="I1119">
        <v>3</v>
      </c>
      <c r="J1119" t="s">
        <v>27</v>
      </c>
      <c r="K1119" t="s">
        <v>87</v>
      </c>
      <c r="L1119" t="str">
        <f>_xlfn.XLOOKUP(Table1[[#This Row],[TeamFavoriteID]],Table2[team_id],Table2[team_name],_xlfn.XLOOKUP(Table1[[#This Row],[TeamFavoriteID]],Table2[team_id_pfr],Table2[team_name],"Even"))</f>
        <v>San Francisco 49ers</v>
      </c>
      <c r="M1119">
        <v>-6</v>
      </c>
      <c r="N1119">
        <f>IF(Table1[[#This Row],[TeamFavorite]]=Table1[[#This Row],[TeamHome]],Table1[[#This Row],[ScoreAway]]-Table1[[#This Row],[ScoreHome]],Table1[[#This Row],[ScoreHome]]-Table1[[#This Row],[ScoreAway]])</f>
        <v>-31</v>
      </c>
      <c r="O1119">
        <f>IF(Table1[[#This Row],[SpreadActual]]&lt;Table1[[#This Row],[SpreadFavorite]],1,0)</f>
        <v>1</v>
      </c>
      <c r="Q1119" t="s">
        <v>118</v>
      </c>
      <c r="R1119" t="b">
        <v>0</v>
      </c>
      <c r="S1119">
        <v>59</v>
      </c>
      <c r="T1119">
        <v>10</v>
      </c>
      <c r="U1119">
        <v>74</v>
      </c>
    </row>
    <row r="1120" spans="1:21" x14ac:dyDescent="0.2">
      <c r="A1120" s="1">
        <v>26560</v>
      </c>
      <c r="B1120">
        <v>1972</v>
      </c>
      <c r="C1120">
        <f>_xlfn.MAXIFS(Table1[ScheduleWeekWritten],Table1[ScheduleSeason],Table1[[#This Row],[ScheduleSeason]])</f>
        <v>14</v>
      </c>
      <c r="D1120">
        <v>1</v>
      </c>
      <c r="E1120" cm="1">
        <f t="array" ref="E1120">_xlfn.XLOOKUP(Table1[[#This Row],[ScheduleWeekWritten]],Table3[Game],100+Table3[Increase],Table1[[#This Row],[ScheduleWeekWritten]])</f>
        <v>1</v>
      </c>
      <c r="F1120" t="b">
        <v>0</v>
      </c>
      <c r="G1120" t="s">
        <v>54</v>
      </c>
      <c r="H1120">
        <v>21</v>
      </c>
      <c r="I1120">
        <v>24</v>
      </c>
      <c r="J1120" t="s">
        <v>61</v>
      </c>
      <c r="K1120" t="s">
        <v>55</v>
      </c>
      <c r="L1120" t="str">
        <f>_xlfn.XLOOKUP(Table1[[#This Row],[TeamFavoriteID]],Table2[team_id],Table2[team_name],_xlfn.XLOOKUP(Table1[[#This Row],[TeamFavoriteID]],Table2[team_id_pfr],Table2[team_name],"Even"))</f>
        <v>Minnesota Vikings</v>
      </c>
      <c r="M1120">
        <v>-4</v>
      </c>
      <c r="N1120">
        <f>IF(Table1[[#This Row],[TeamFavorite]]=Table1[[#This Row],[TeamHome]],Table1[[#This Row],[ScoreAway]]-Table1[[#This Row],[ScoreHome]],Table1[[#This Row],[ScoreHome]]-Table1[[#This Row],[ScoreAway]])</f>
        <v>3</v>
      </c>
      <c r="O1120">
        <f>IF(Table1[[#This Row],[SpreadActual]]&lt;Table1[[#This Row],[SpreadFavorite]],1,0)</f>
        <v>0</v>
      </c>
      <c r="Q1120" t="s">
        <v>73</v>
      </c>
      <c r="R1120" t="b">
        <v>0</v>
      </c>
      <c r="S1120">
        <v>66</v>
      </c>
      <c r="T1120">
        <v>11</v>
      </c>
      <c r="U1120">
        <v>67</v>
      </c>
    </row>
    <row r="1121" spans="1:21" x14ac:dyDescent="0.2">
      <c r="A1121" s="1">
        <v>26566</v>
      </c>
      <c r="B1121">
        <v>1972</v>
      </c>
      <c r="C1121">
        <f>_xlfn.MAXIFS(Table1[ScheduleWeekWritten],Table1[ScheduleSeason],Table1[[#This Row],[ScheduleSeason]])</f>
        <v>14</v>
      </c>
      <c r="D1121">
        <v>2</v>
      </c>
      <c r="E1121" cm="1">
        <f t="array" ref="E1121">_xlfn.XLOOKUP(Table1[[#This Row],[ScheduleWeekWritten]],Table3[Game],100+Table3[Increase],Table1[[#This Row],[ScheduleWeekWritten]])</f>
        <v>2</v>
      </c>
      <c r="F1121" t="b">
        <v>0</v>
      </c>
      <c r="G1121" t="s">
        <v>34</v>
      </c>
      <c r="H1121">
        <v>34</v>
      </c>
      <c r="I1121">
        <v>44</v>
      </c>
      <c r="J1121" t="s">
        <v>31</v>
      </c>
      <c r="K1121" t="s">
        <v>32</v>
      </c>
      <c r="L1121" t="str">
        <f>_xlfn.XLOOKUP(Table1[[#This Row],[TeamFavoriteID]],Table2[team_id],Table2[team_name],_xlfn.XLOOKUP(Table1[[#This Row],[TeamFavoriteID]],Table2[team_id_pfr],Table2[team_name],"Even"))</f>
        <v>New York Jets</v>
      </c>
      <c r="M1121">
        <v>-2</v>
      </c>
      <c r="N1121">
        <f>IF(Table1[[#This Row],[TeamFavorite]]=Table1[[#This Row],[TeamHome]],Table1[[#This Row],[ScoreAway]]-Table1[[#This Row],[ScoreHome]],Table1[[#This Row],[ScoreHome]]-Table1[[#This Row],[ScoreAway]])</f>
        <v>-10</v>
      </c>
      <c r="O1121">
        <f>IF(Table1[[#This Row],[SpreadActual]]&lt;Table1[[#This Row],[SpreadFavorite]],1,0)</f>
        <v>1</v>
      </c>
      <c r="Q1121" t="s">
        <v>80</v>
      </c>
      <c r="R1121" t="b">
        <v>0</v>
      </c>
      <c r="S1121">
        <v>63</v>
      </c>
      <c r="T1121">
        <v>8</v>
      </c>
      <c r="U1121">
        <v>74</v>
      </c>
    </row>
    <row r="1122" spans="1:21" x14ac:dyDescent="0.2">
      <c r="A1122" s="1">
        <v>26566</v>
      </c>
      <c r="B1122">
        <v>1972</v>
      </c>
      <c r="C1122">
        <f>_xlfn.MAXIFS(Table1[ScheduleWeekWritten],Table1[ScheduleSeason],Table1[[#This Row],[ScheduleSeason]])</f>
        <v>14</v>
      </c>
      <c r="D1122">
        <v>2</v>
      </c>
      <c r="E1122" cm="1">
        <f t="array" ref="E1122">_xlfn.XLOOKUP(Table1[[#This Row],[ScheduleWeekWritten]],Table3[Game],100+Table3[Increase],Table1[[#This Row],[ScheduleWeekWritten]])</f>
        <v>2</v>
      </c>
      <c r="F1122" t="b">
        <v>0</v>
      </c>
      <c r="G1122" t="s">
        <v>28</v>
      </c>
      <c r="H1122">
        <v>27</v>
      </c>
      <c r="I1122">
        <v>20</v>
      </c>
      <c r="J1122" t="s">
        <v>53</v>
      </c>
      <c r="K1122" t="s">
        <v>87</v>
      </c>
      <c r="L1122" t="str">
        <f>_xlfn.XLOOKUP(Table1[[#This Row],[TeamFavoriteID]],Table2[team_id],Table2[team_name],_xlfn.XLOOKUP(Table1[[#This Row],[TeamFavoriteID]],Table2[team_id_pfr],Table2[team_name],"Even"))</f>
        <v>San Francisco 49ers</v>
      </c>
      <c r="M1122">
        <v>-12</v>
      </c>
      <c r="N1122">
        <f>IF(Table1[[#This Row],[TeamFavorite]]=Table1[[#This Row],[TeamHome]],Table1[[#This Row],[ScoreAway]]-Table1[[#This Row],[ScoreHome]],Table1[[#This Row],[ScoreHome]]-Table1[[#This Row],[ScoreAway]])</f>
        <v>7</v>
      </c>
      <c r="O1122">
        <f>IF(Table1[[#This Row],[SpreadActual]]&lt;Table1[[#This Row],[SpreadFavorite]],1,0)</f>
        <v>0</v>
      </c>
      <c r="Q1122" t="s">
        <v>44</v>
      </c>
      <c r="R1122" t="b">
        <v>0</v>
      </c>
      <c r="S1122">
        <v>60</v>
      </c>
      <c r="T1122">
        <v>12</v>
      </c>
      <c r="U1122">
        <v>90</v>
      </c>
    </row>
    <row r="1123" spans="1:21" x14ac:dyDescent="0.2">
      <c r="A1123" s="1">
        <v>26566</v>
      </c>
      <c r="B1123">
        <v>1972</v>
      </c>
      <c r="C1123">
        <f>_xlfn.MAXIFS(Table1[ScheduleWeekWritten],Table1[ScheduleSeason],Table1[[#This Row],[ScheduleSeason]])</f>
        <v>14</v>
      </c>
      <c r="D1123">
        <v>2</v>
      </c>
      <c r="E1123" cm="1">
        <f t="array" ref="E1123">_xlfn.XLOOKUP(Table1[[#This Row],[ScheduleWeekWritten]],Table3[Game],100+Table3[Increase],Table1[[#This Row],[ScheduleWeekWritten]])</f>
        <v>2</v>
      </c>
      <c r="F1123" t="b">
        <v>0</v>
      </c>
      <c r="G1123" t="s">
        <v>46</v>
      </c>
      <c r="H1123">
        <v>13</v>
      </c>
      <c r="I1123">
        <v>13</v>
      </c>
      <c r="J1123" t="s">
        <v>39</v>
      </c>
      <c r="K1123" t="s">
        <v>40</v>
      </c>
      <c r="L1123" t="str">
        <f>_xlfn.XLOOKUP(Table1[[#This Row],[TeamFavoriteID]],Table2[team_id],Table2[team_name],_xlfn.XLOOKUP(Table1[[#This Row],[TeamFavoriteID]],Table2[team_id_pfr],Table2[team_name],"Even"))</f>
        <v>Los Angeles Rams</v>
      </c>
      <c r="M1123">
        <v>-11</v>
      </c>
      <c r="N1123">
        <f>IF(Table1[[#This Row],[TeamFavorite]]=Table1[[#This Row],[TeamHome]],Table1[[#This Row],[ScoreAway]]-Table1[[#This Row],[ScoreHome]],Table1[[#This Row],[ScoreHome]]-Table1[[#This Row],[ScoreAway]])</f>
        <v>0</v>
      </c>
      <c r="O1123">
        <f>IF(Table1[[#This Row],[SpreadActual]]&lt;Table1[[#This Row],[SpreadFavorite]],1,0)</f>
        <v>0</v>
      </c>
      <c r="Q1123" t="s">
        <v>114</v>
      </c>
      <c r="R1123" t="b">
        <v>0</v>
      </c>
      <c r="S1123">
        <v>65</v>
      </c>
      <c r="T1123">
        <v>10</v>
      </c>
      <c r="U1123">
        <v>90</v>
      </c>
    </row>
    <row r="1124" spans="1:21" x14ac:dyDescent="0.2">
      <c r="A1124" s="1">
        <v>26566</v>
      </c>
      <c r="B1124">
        <v>1972</v>
      </c>
      <c r="C1124">
        <f>_xlfn.MAXIFS(Table1[ScheduleWeekWritten],Table1[ScheduleSeason],Table1[[#This Row],[ScheduleSeason]])</f>
        <v>14</v>
      </c>
      <c r="D1124">
        <v>2</v>
      </c>
      <c r="E1124" cm="1">
        <f t="array" ref="E1124">_xlfn.XLOOKUP(Table1[[#This Row],[ScheduleWeekWritten]],Table3[Game],100+Table3[Increase],Table1[[#This Row],[ScheduleWeekWritten]])</f>
        <v>2</v>
      </c>
      <c r="F1124" t="b">
        <v>0</v>
      </c>
      <c r="G1124" t="s">
        <v>101</v>
      </c>
      <c r="H1124">
        <v>15</v>
      </c>
      <c r="I1124">
        <v>10</v>
      </c>
      <c r="J1124" t="s">
        <v>49</v>
      </c>
      <c r="K1124" t="s">
        <v>104</v>
      </c>
      <c r="L1124" t="str">
        <f>_xlfn.XLOOKUP(Table1[[#This Row],[TeamFavoriteID]],Table2[team_id],Table2[team_name],_xlfn.XLOOKUP(Table1[[#This Row],[TeamFavoriteID]],Table2[team_id_pfr],Table2[team_name],"Even"))</f>
        <v>Cincinnati Bengals</v>
      </c>
      <c r="M1124">
        <v>-2</v>
      </c>
      <c r="N1124">
        <f>IF(Table1[[#This Row],[TeamFavorite]]=Table1[[#This Row],[TeamHome]],Table1[[#This Row],[ScoreAway]]-Table1[[#This Row],[ScoreHome]],Table1[[#This Row],[ScoreHome]]-Table1[[#This Row],[ScoreAway]])</f>
        <v>-5</v>
      </c>
      <c r="O1124">
        <f>IF(Table1[[#This Row],[SpreadActual]]&lt;Table1[[#This Row],[SpreadFavorite]],1,0)</f>
        <v>1</v>
      </c>
      <c r="Q1124" t="s">
        <v>111</v>
      </c>
      <c r="R1124" t="b">
        <v>0</v>
      </c>
      <c r="S1124">
        <v>69</v>
      </c>
      <c r="T1124">
        <v>9</v>
      </c>
      <c r="U1124">
        <v>92</v>
      </c>
    </row>
    <row r="1125" spans="1:21" x14ac:dyDescent="0.2">
      <c r="A1125" s="1">
        <v>26566</v>
      </c>
      <c r="B1125">
        <v>1972</v>
      </c>
      <c r="C1125">
        <f>_xlfn.MAXIFS(Table1[ScheduleWeekWritten],Table1[ScheduleSeason],Table1[[#This Row],[ScheduleSeason]])</f>
        <v>14</v>
      </c>
      <c r="D1125">
        <v>2</v>
      </c>
      <c r="E1125" cm="1">
        <f t="array" ref="E1125">_xlfn.XLOOKUP(Table1[[#This Row],[ScheduleWeekWritten]],Table3[Game],100+Table3[Increase],Table1[[#This Row],[ScheduleWeekWritten]])</f>
        <v>2</v>
      </c>
      <c r="F1125" t="b">
        <v>0</v>
      </c>
      <c r="G1125" t="s">
        <v>45</v>
      </c>
      <c r="H1125">
        <v>10</v>
      </c>
      <c r="I1125">
        <v>34</v>
      </c>
      <c r="J1125" t="s">
        <v>54</v>
      </c>
      <c r="K1125" t="s">
        <v>55</v>
      </c>
      <c r="L1125" t="str">
        <f>_xlfn.XLOOKUP(Table1[[#This Row],[TeamFavoriteID]],Table2[team_id],Table2[team_name],_xlfn.XLOOKUP(Table1[[#This Row],[TeamFavoriteID]],Table2[team_id_pfr],Table2[team_name],"Even"))</f>
        <v>Minnesota Vikings</v>
      </c>
      <c r="M1125">
        <v>-1</v>
      </c>
      <c r="N1125">
        <f>IF(Table1[[#This Row],[TeamFavorite]]=Table1[[#This Row],[TeamHome]],Table1[[#This Row],[ScoreAway]]-Table1[[#This Row],[ScoreHome]],Table1[[#This Row],[ScoreHome]]-Table1[[#This Row],[ScoreAway]])</f>
        <v>-24</v>
      </c>
      <c r="O1125">
        <f>IF(Table1[[#This Row],[SpreadActual]]&lt;Table1[[#This Row],[SpreadFavorite]],1,0)</f>
        <v>1</v>
      </c>
      <c r="Q1125" t="s">
        <v>48</v>
      </c>
      <c r="R1125" t="b">
        <v>0</v>
      </c>
      <c r="S1125">
        <v>63</v>
      </c>
      <c r="T1125">
        <v>8</v>
      </c>
      <c r="U1125">
        <v>86</v>
      </c>
    </row>
    <row r="1126" spans="1:21" x14ac:dyDescent="0.2">
      <c r="A1126" s="1">
        <v>26566</v>
      </c>
      <c r="B1126">
        <v>1972</v>
      </c>
      <c r="C1126">
        <f>_xlfn.MAXIFS(Table1[ScheduleWeekWritten],Table1[ScheduleSeason],Table1[[#This Row],[ScheduleSeason]])</f>
        <v>14</v>
      </c>
      <c r="D1126">
        <v>2</v>
      </c>
      <c r="E1126" cm="1">
        <f t="array" ref="E1126">_xlfn.XLOOKUP(Table1[[#This Row],[ScheduleWeekWritten]],Table3[Game],100+Table3[Increase],Table1[[#This Row],[ScheduleWeekWritten]])</f>
        <v>2</v>
      </c>
      <c r="F1126" t="b">
        <v>0</v>
      </c>
      <c r="G1126" t="s">
        <v>33</v>
      </c>
      <c r="H1126">
        <v>14</v>
      </c>
      <c r="I1126">
        <v>20</v>
      </c>
      <c r="J1126" t="s">
        <v>20</v>
      </c>
      <c r="K1126" t="s">
        <v>21</v>
      </c>
      <c r="L1126" t="str">
        <f>_xlfn.XLOOKUP(Table1[[#This Row],[TeamFavoriteID]],Table2[team_id],Table2[team_name],_xlfn.XLOOKUP(Table1[[#This Row],[TeamFavoriteID]],Table2[team_id_pfr],Table2[team_name],"Even"))</f>
        <v>Las Vegas Raiders</v>
      </c>
      <c r="M1126">
        <v>-4</v>
      </c>
      <c r="N1126">
        <f>IF(Table1[[#This Row],[TeamFavorite]]=Table1[[#This Row],[TeamHome]],Table1[[#This Row],[ScoreAway]]-Table1[[#This Row],[ScoreHome]],Table1[[#This Row],[ScoreHome]]-Table1[[#This Row],[ScoreAway]])</f>
        <v>-6</v>
      </c>
      <c r="O1126">
        <f>IF(Table1[[#This Row],[SpreadActual]]&lt;Table1[[#This Row],[SpreadFavorite]],1,0)</f>
        <v>1</v>
      </c>
      <c r="Q1126" t="s">
        <v>82</v>
      </c>
      <c r="R1126" t="b">
        <v>0</v>
      </c>
      <c r="S1126">
        <v>61</v>
      </c>
      <c r="T1126">
        <v>10</v>
      </c>
      <c r="U1126">
        <v>83</v>
      </c>
    </row>
    <row r="1127" spans="1:21" x14ac:dyDescent="0.2">
      <c r="A1127" s="1">
        <v>26566</v>
      </c>
      <c r="B1127">
        <v>1972</v>
      </c>
      <c r="C1127">
        <f>_xlfn.MAXIFS(Table1[ScheduleWeekWritten],Table1[ScheduleSeason],Table1[[#This Row],[ScheduleSeason]])</f>
        <v>14</v>
      </c>
      <c r="D1127">
        <v>2</v>
      </c>
      <c r="E1127" cm="1">
        <f t="array" ref="E1127">_xlfn.XLOOKUP(Table1[[#This Row],[ScheduleWeekWritten]],Table3[Game],100+Table3[Increase],Table1[[#This Row],[ScheduleWeekWritten]])</f>
        <v>2</v>
      </c>
      <c r="F1127" t="b">
        <v>0</v>
      </c>
      <c r="G1127" t="s">
        <v>19</v>
      </c>
      <c r="H1127">
        <v>34</v>
      </c>
      <c r="I1127">
        <v>13</v>
      </c>
      <c r="J1127" t="s">
        <v>23</v>
      </c>
      <c r="K1127" t="s">
        <v>91</v>
      </c>
      <c r="L1127" t="str">
        <f>_xlfn.XLOOKUP(Table1[[#This Row],[TeamFavoriteID]],Table2[team_id],Table2[team_name],_xlfn.XLOOKUP(Table1[[#This Row],[TeamFavoriteID]],Table2[team_id_pfr],Table2[team_name],"Even"))</f>
        <v>Miami Dolphins</v>
      </c>
      <c r="M1127">
        <v>-15</v>
      </c>
      <c r="N1127">
        <f>IF(Table1[[#This Row],[TeamFavorite]]=Table1[[#This Row],[TeamHome]],Table1[[#This Row],[ScoreAway]]-Table1[[#This Row],[ScoreHome]],Table1[[#This Row],[ScoreHome]]-Table1[[#This Row],[ScoreAway]])</f>
        <v>-21</v>
      </c>
      <c r="O1127">
        <f>IF(Table1[[#This Row],[SpreadActual]]&lt;Table1[[#This Row],[SpreadFavorite]],1,0)</f>
        <v>1</v>
      </c>
      <c r="Q1127" t="s">
        <v>22</v>
      </c>
      <c r="R1127" t="b">
        <v>0</v>
      </c>
      <c r="S1127">
        <v>77</v>
      </c>
      <c r="T1127">
        <v>11</v>
      </c>
      <c r="U1127">
        <v>87</v>
      </c>
    </row>
    <row r="1128" spans="1:21" x14ac:dyDescent="0.2">
      <c r="A1128" s="1">
        <v>26566</v>
      </c>
      <c r="B1128">
        <v>1972</v>
      </c>
      <c r="C1128">
        <f>_xlfn.MAXIFS(Table1[ScheduleWeekWritten],Table1[ScheduleSeason],Table1[[#This Row],[ScheduleSeason]])</f>
        <v>14</v>
      </c>
      <c r="D1128">
        <v>2</v>
      </c>
      <c r="E1128" cm="1">
        <f t="array" ref="E1128">_xlfn.XLOOKUP(Table1[[#This Row],[ScheduleWeekWritten]],Table3[Game],100+Table3[Increase],Table1[[#This Row],[ScheduleWeekWritten]])</f>
        <v>2</v>
      </c>
      <c r="F1128" t="b">
        <v>0</v>
      </c>
      <c r="G1128" t="s">
        <v>115</v>
      </c>
      <c r="H1128">
        <v>21</v>
      </c>
      <c r="I1128">
        <v>20</v>
      </c>
      <c r="J1128" t="s">
        <v>38</v>
      </c>
      <c r="K1128" t="s">
        <v>109</v>
      </c>
      <c r="L1128" t="str">
        <f>_xlfn.XLOOKUP(Table1[[#This Row],[TeamFavoriteID]],Table2[team_id],Table2[team_name],_xlfn.XLOOKUP(Table1[[#This Row],[TeamFavoriteID]],Table2[team_id_pfr],Table2[team_name],"Even"))</f>
        <v>Atlanta Falcons</v>
      </c>
      <c r="M1128">
        <v>-7.5</v>
      </c>
      <c r="N1128">
        <f>IF(Table1[[#This Row],[TeamFavorite]]=Table1[[#This Row],[TeamHome]],Table1[[#This Row],[ScoreAway]]-Table1[[#This Row],[ScoreHome]],Table1[[#This Row],[ScoreHome]]-Table1[[#This Row],[ScoreAway]])</f>
        <v>1</v>
      </c>
      <c r="O1128">
        <f>IF(Table1[[#This Row],[SpreadActual]]&lt;Table1[[#This Row],[SpreadFavorite]],1,0)</f>
        <v>0</v>
      </c>
      <c r="Q1128" t="s">
        <v>116</v>
      </c>
      <c r="R1128" t="b">
        <v>0</v>
      </c>
      <c r="S1128">
        <v>59</v>
      </c>
      <c r="T1128">
        <v>12</v>
      </c>
      <c r="U1128">
        <v>72</v>
      </c>
    </row>
    <row r="1129" spans="1:21" x14ac:dyDescent="0.2">
      <c r="A1129" s="1">
        <v>26566</v>
      </c>
      <c r="B1129">
        <v>1972</v>
      </c>
      <c r="C1129">
        <f>_xlfn.MAXIFS(Table1[ScheduleWeekWritten],Table1[ScheduleSeason],Table1[[#This Row],[ScheduleSeason]])</f>
        <v>14</v>
      </c>
      <c r="D1129">
        <v>2</v>
      </c>
      <c r="E1129" cm="1">
        <f t="array" ref="E1129">_xlfn.XLOOKUP(Table1[[#This Row],[ScheduleWeekWritten]],Table3[Game],100+Table3[Increase],Table1[[#This Row],[ScheduleWeekWritten]])</f>
        <v>2</v>
      </c>
      <c r="F1129" t="b">
        <v>0</v>
      </c>
      <c r="G1129" t="s">
        <v>50</v>
      </c>
      <c r="H1129">
        <v>14</v>
      </c>
      <c r="I1129">
        <v>23</v>
      </c>
      <c r="J1129" t="s">
        <v>67</v>
      </c>
      <c r="K1129" t="s">
        <v>68</v>
      </c>
      <c r="L1129" t="str">
        <f>_xlfn.XLOOKUP(Table1[[#This Row],[TeamFavoriteID]],Table2[team_id],Table2[team_name],_xlfn.XLOOKUP(Table1[[#This Row],[TeamFavoriteID]],Table2[team_id_pfr],Table2[team_name],"Even"))</f>
        <v>Dallas Cowboys</v>
      </c>
      <c r="M1129">
        <v>-9</v>
      </c>
      <c r="N1129">
        <f>IF(Table1[[#This Row],[TeamFavorite]]=Table1[[#This Row],[TeamHome]],Table1[[#This Row],[ScoreAway]]-Table1[[#This Row],[ScoreHome]],Table1[[#This Row],[ScoreHome]]-Table1[[#This Row],[ScoreAway]])</f>
        <v>-9</v>
      </c>
      <c r="O1129">
        <f>IF(Table1[[#This Row],[SpreadActual]]&lt;Table1[[#This Row],[SpreadFavorite]],1,0)</f>
        <v>0</v>
      </c>
      <c r="Q1129" t="s">
        <v>84</v>
      </c>
      <c r="R1129" t="b">
        <v>0</v>
      </c>
      <c r="S1129">
        <v>60</v>
      </c>
      <c r="T1129">
        <v>8</v>
      </c>
      <c r="U1129">
        <v>70</v>
      </c>
    </row>
    <row r="1130" spans="1:21" x14ac:dyDescent="0.2">
      <c r="A1130" s="1">
        <v>26566</v>
      </c>
      <c r="B1130">
        <v>1972</v>
      </c>
      <c r="C1130">
        <f>_xlfn.MAXIFS(Table1[ScheduleWeekWritten],Table1[ScheduleSeason],Table1[[#This Row],[ScheduleSeason]])</f>
        <v>14</v>
      </c>
      <c r="D1130">
        <v>2</v>
      </c>
      <c r="E1130" cm="1">
        <f t="array" ref="E1130">_xlfn.XLOOKUP(Table1[[#This Row],[ScheduleWeekWritten]],Table3[Game],100+Table3[Increase],Table1[[#This Row],[ScheduleWeekWritten]])</f>
        <v>2</v>
      </c>
      <c r="F1130" t="b">
        <v>0</v>
      </c>
      <c r="G1130" t="s">
        <v>58</v>
      </c>
      <c r="H1130">
        <v>17</v>
      </c>
      <c r="I1130">
        <v>27</v>
      </c>
      <c r="J1130" t="s">
        <v>62</v>
      </c>
      <c r="K1130" t="s">
        <v>63</v>
      </c>
      <c r="L1130" t="str">
        <f>_xlfn.XLOOKUP(Table1[[#This Row],[TeamFavoriteID]],Table2[team_id],Table2[team_name],_xlfn.XLOOKUP(Table1[[#This Row],[TeamFavoriteID]],Table2[team_id_pfr],Table2[team_name],"Even"))</f>
        <v>Cleveland Browns</v>
      </c>
      <c r="M1130">
        <v>-3</v>
      </c>
      <c r="N1130">
        <f>IF(Table1[[#This Row],[TeamFavorite]]=Table1[[#This Row],[TeamHome]],Table1[[#This Row],[ScoreAway]]-Table1[[#This Row],[ScoreHome]],Table1[[#This Row],[ScoreHome]]-Table1[[#This Row],[ScoreAway]])</f>
        <v>-10</v>
      </c>
      <c r="O1130">
        <f>IF(Table1[[#This Row],[SpreadActual]]&lt;Table1[[#This Row],[SpreadFavorite]],1,0)</f>
        <v>1</v>
      </c>
      <c r="Q1130" t="s">
        <v>112</v>
      </c>
      <c r="R1130" t="b">
        <v>0</v>
      </c>
      <c r="S1130">
        <v>59</v>
      </c>
      <c r="T1130">
        <v>8</v>
      </c>
      <c r="U1130">
        <v>76</v>
      </c>
    </row>
    <row r="1131" spans="1:21" x14ac:dyDescent="0.2">
      <c r="A1131" s="1">
        <v>26566</v>
      </c>
      <c r="B1131">
        <v>1972</v>
      </c>
      <c r="C1131">
        <f>_xlfn.MAXIFS(Table1[ScheduleWeekWritten],Table1[ScheduleSeason],Table1[[#This Row],[ScheduleSeason]])</f>
        <v>14</v>
      </c>
      <c r="D1131">
        <v>2</v>
      </c>
      <c r="E1131" cm="1">
        <f t="array" ref="E1131">_xlfn.XLOOKUP(Table1[[#This Row],[ScheduleWeekWritten]],Table3[Game],100+Table3[Increase],Table1[[#This Row],[ScheduleWeekWritten]])</f>
        <v>2</v>
      </c>
      <c r="F1131" t="b">
        <v>0</v>
      </c>
      <c r="G1131" t="s">
        <v>27</v>
      </c>
      <c r="H1131">
        <v>37</v>
      </c>
      <c r="I1131">
        <v>14</v>
      </c>
      <c r="J1131" t="s">
        <v>24</v>
      </c>
      <c r="K1131" t="s">
        <v>29</v>
      </c>
      <c r="L1131" t="str">
        <f>_xlfn.XLOOKUP(Table1[[#This Row],[TeamFavoriteID]],Table2[team_id],Table2[team_name],_xlfn.XLOOKUP(Table1[[#This Row],[TeamFavoriteID]],Table2[team_id_pfr],Table2[team_name],"Even"))</f>
        <v>Los Angeles Chargers</v>
      </c>
      <c r="M1131">
        <v>-3</v>
      </c>
      <c r="N1131">
        <f>IF(Table1[[#This Row],[TeamFavorite]]=Table1[[#This Row],[TeamHome]],Table1[[#This Row],[ScoreAway]]-Table1[[#This Row],[ScoreHome]],Table1[[#This Row],[ScoreHome]]-Table1[[#This Row],[ScoreAway]])</f>
        <v>23</v>
      </c>
      <c r="O1131">
        <f>IF(Table1[[#This Row],[SpreadActual]]&lt;Table1[[#This Row],[SpreadFavorite]],1,0)</f>
        <v>0</v>
      </c>
      <c r="Q1131" t="s">
        <v>94</v>
      </c>
      <c r="R1131" t="b">
        <v>0</v>
      </c>
      <c r="S1131">
        <v>68</v>
      </c>
      <c r="T1131">
        <v>13</v>
      </c>
      <c r="U1131">
        <v>74</v>
      </c>
    </row>
    <row r="1132" spans="1:21" x14ac:dyDescent="0.2">
      <c r="A1132" s="1">
        <v>26566</v>
      </c>
      <c r="B1132">
        <v>1972</v>
      </c>
      <c r="C1132">
        <f>_xlfn.MAXIFS(Table1[ScheduleWeekWritten],Table1[ScheduleSeason],Table1[[#This Row],[ScheduleSeason]])</f>
        <v>14</v>
      </c>
      <c r="D1132">
        <v>2</v>
      </c>
      <c r="E1132" cm="1">
        <f t="array" ref="E1132">_xlfn.XLOOKUP(Table1[[#This Row],[ScheduleWeekWritten]],Table3[Game],100+Table3[Increase],Table1[[#This Row],[ScheduleWeekWritten]])</f>
        <v>2</v>
      </c>
      <c r="F1132" t="b">
        <v>0</v>
      </c>
      <c r="G1132" t="s">
        <v>61</v>
      </c>
      <c r="H1132">
        <v>24</v>
      </c>
      <c r="I1132">
        <v>10</v>
      </c>
      <c r="J1132" t="s">
        <v>57</v>
      </c>
      <c r="K1132" t="s">
        <v>85</v>
      </c>
      <c r="L1132" t="str">
        <f>_xlfn.XLOOKUP(Table1[[#This Row],[TeamFavoriteID]],Table2[team_id],Table2[team_name],_xlfn.XLOOKUP(Table1[[#This Row],[TeamFavoriteID]],Table2[team_id_pfr],Table2[team_name],"Even"))</f>
        <v>Washington Commanders</v>
      </c>
      <c r="M1132">
        <v>-11</v>
      </c>
      <c r="N1132">
        <f>IF(Table1[[#This Row],[TeamFavorite]]=Table1[[#This Row],[TeamHome]],Table1[[#This Row],[ScoreAway]]-Table1[[#This Row],[ScoreHome]],Table1[[#This Row],[ScoreHome]]-Table1[[#This Row],[ScoreAway]])</f>
        <v>14</v>
      </c>
      <c r="O1132">
        <f>IF(Table1[[#This Row],[SpreadActual]]&lt;Table1[[#This Row],[SpreadFavorite]],1,0)</f>
        <v>0</v>
      </c>
      <c r="Q1132" t="s">
        <v>64</v>
      </c>
      <c r="R1132" t="b">
        <v>0</v>
      </c>
      <c r="S1132">
        <v>64</v>
      </c>
      <c r="T1132">
        <v>10</v>
      </c>
      <c r="U1132">
        <v>82</v>
      </c>
    </row>
    <row r="1133" spans="1:21" x14ac:dyDescent="0.2">
      <c r="A1133" s="1">
        <v>26567</v>
      </c>
      <c r="B1133">
        <v>1972</v>
      </c>
      <c r="C1133">
        <f>_xlfn.MAXIFS(Table1[ScheduleWeekWritten],Table1[ScheduleSeason],Table1[[#This Row],[ScheduleSeason]])</f>
        <v>14</v>
      </c>
      <c r="D1133">
        <v>2</v>
      </c>
      <c r="E1133" cm="1">
        <f t="array" ref="E1133">_xlfn.XLOOKUP(Table1[[#This Row],[ScheduleWeekWritten]],Table3[Game],100+Table3[Increase],Table1[[#This Row],[ScheduleWeekWritten]])</f>
        <v>2</v>
      </c>
      <c r="F1133" t="b">
        <v>0</v>
      </c>
      <c r="G1133" t="s">
        <v>95</v>
      </c>
      <c r="H1133">
        <v>17</v>
      </c>
      <c r="I1133">
        <v>20</v>
      </c>
      <c r="J1133" t="s">
        <v>42</v>
      </c>
      <c r="K1133" t="s">
        <v>75</v>
      </c>
      <c r="L1133" t="str">
        <f>_xlfn.XLOOKUP(Table1[[#This Row],[TeamFavoriteID]],Table2[team_id],Table2[team_name],_xlfn.XLOOKUP(Table1[[#This Row],[TeamFavoriteID]],Table2[team_id_pfr],Table2[team_name],"Even"))</f>
        <v>Kansas City Chiefs</v>
      </c>
      <c r="M1133">
        <v>-12</v>
      </c>
      <c r="N1133">
        <f>IF(Table1[[#This Row],[TeamFavorite]]=Table1[[#This Row],[TeamHome]],Table1[[#This Row],[ScoreAway]]-Table1[[#This Row],[ScoreHome]],Table1[[#This Row],[ScoreHome]]-Table1[[#This Row],[ScoreAway]])</f>
        <v>-3</v>
      </c>
      <c r="O1133">
        <f>IF(Table1[[#This Row],[SpreadActual]]&lt;Table1[[#This Row],[SpreadFavorite]],1,0)</f>
        <v>0</v>
      </c>
      <c r="Q1133" t="s">
        <v>96</v>
      </c>
      <c r="R1133" t="b">
        <v>0</v>
      </c>
      <c r="S1133">
        <v>79</v>
      </c>
      <c r="T1133">
        <v>12</v>
      </c>
      <c r="U1133">
        <v>81</v>
      </c>
    </row>
    <row r="1134" spans="1:21" x14ac:dyDescent="0.2">
      <c r="A1134" s="1">
        <v>26573</v>
      </c>
      <c r="B1134">
        <v>1972</v>
      </c>
      <c r="C1134">
        <f>_xlfn.MAXIFS(Table1[ScheduleWeekWritten],Table1[ScheduleSeason],Table1[[#This Row],[ScheduleSeason]])</f>
        <v>14</v>
      </c>
      <c r="D1134">
        <v>3</v>
      </c>
      <c r="E1134" cm="1">
        <f t="array" ref="E1134">_xlfn.XLOOKUP(Table1[[#This Row],[ScheduleWeekWritten]],Table3[Game],100+Table3[Increase],Table1[[#This Row],[ScheduleWeekWritten]])</f>
        <v>3</v>
      </c>
      <c r="F1134" t="b">
        <v>0</v>
      </c>
      <c r="G1134" t="s">
        <v>38</v>
      </c>
      <c r="H1134">
        <v>31</v>
      </c>
      <c r="I1134">
        <v>3</v>
      </c>
      <c r="J1134" t="s">
        <v>39</v>
      </c>
      <c r="K1134" t="s">
        <v>40</v>
      </c>
      <c r="L1134" t="str">
        <f>_xlfn.XLOOKUP(Table1[[#This Row],[TeamFavoriteID]],Table2[team_id],Table2[team_name],_xlfn.XLOOKUP(Table1[[#This Row],[TeamFavoriteID]],Table2[team_id_pfr],Table2[team_name],"Even"))</f>
        <v>Los Angeles Rams</v>
      </c>
      <c r="M1134">
        <v>-4</v>
      </c>
      <c r="N1134">
        <f>IF(Table1[[#This Row],[TeamFavorite]]=Table1[[#This Row],[TeamHome]],Table1[[#This Row],[ScoreAway]]-Table1[[#This Row],[ScoreHome]],Table1[[#This Row],[ScoreHome]]-Table1[[#This Row],[ScoreAway]])</f>
        <v>28</v>
      </c>
      <c r="O1134">
        <f>IF(Table1[[#This Row],[SpreadActual]]&lt;Table1[[#This Row],[SpreadFavorite]],1,0)</f>
        <v>0</v>
      </c>
      <c r="Q1134" t="s">
        <v>41</v>
      </c>
      <c r="R1134" t="b">
        <v>0</v>
      </c>
      <c r="S1134">
        <v>55</v>
      </c>
      <c r="T1134">
        <v>11</v>
      </c>
      <c r="U1134">
        <v>62</v>
      </c>
    </row>
    <row r="1135" spans="1:21" x14ac:dyDescent="0.2">
      <c r="A1135" s="1">
        <v>26573</v>
      </c>
      <c r="B1135">
        <v>1972</v>
      </c>
      <c r="C1135">
        <f>_xlfn.MAXIFS(Table1[ScheduleWeekWritten],Table1[ScheduleSeason],Table1[[#This Row],[ScheduleSeason]])</f>
        <v>14</v>
      </c>
      <c r="D1135">
        <v>3</v>
      </c>
      <c r="E1135" cm="1">
        <f t="array" ref="E1135">_xlfn.XLOOKUP(Table1[[#This Row],[ScheduleWeekWritten]],Table3[Game],100+Table3[Increase],Table1[[#This Row],[ScheduleWeekWritten]])</f>
        <v>3</v>
      </c>
      <c r="F1135" t="b">
        <v>0</v>
      </c>
      <c r="G1135" t="s">
        <v>28</v>
      </c>
      <c r="H1135">
        <v>0</v>
      </c>
      <c r="I1135">
        <v>17</v>
      </c>
      <c r="J1135" t="s">
        <v>34</v>
      </c>
      <c r="K1135" t="s">
        <v>72</v>
      </c>
      <c r="L1135" t="str">
        <f>_xlfn.XLOOKUP(Table1[[#This Row],[TeamFavoriteID]],Table2[team_id],Table2[team_name],_xlfn.XLOOKUP(Table1[[#This Row],[TeamFavoriteID]],Table2[team_id_pfr],Table2[team_name],"Even"))</f>
        <v>Baltimore Colts</v>
      </c>
      <c r="M1135">
        <v>-8</v>
      </c>
      <c r="N1135">
        <f>IF(Table1[[#This Row],[TeamFavorite]]=Table1[[#This Row],[TeamHome]],Table1[[#This Row],[ScoreAway]]-Table1[[#This Row],[ScoreHome]],Table1[[#This Row],[ScoreHome]]-Table1[[#This Row],[ScoreAway]])</f>
        <v>-17</v>
      </c>
      <c r="O1135">
        <f>IF(Table1[[#This Row],[SpreadActual]]&lt;Table1[[#This Row],[SpreadFavorite]],1,0)</f>
        <v>1</v>
      </c>
      <c r="Q1135" t="s">
        <v>44</v>
      </c>
      <c r="R1135" t="b">
        <v>0</v>
      </c>
      <c r="S1135">
        <v>46</v>
      </c>
      <c r="T1135">
        <v>12</v>
      </c>
      <c r="U1135">
        <v>77</v>
      </c>
    </row>
    <row r="1136" spans="1:21" x14ac:dyDescent="0.2">
      <c r="A1136" s="1">
        <v>26573</v>
      </c>
      <c r="B1136">
        <v>1972</v>
      </c>
      <c r="C1136">
        <f>_xlfn.MAXIFS(Table1[ScheduleWeekWritten],Table1[ScheduleSeason],Table1[[#This Row],[ScheduleSeason]])</f>
        <v>14</v>
      </c>
      <c r="D1136">
        <v>3</v>
      </c>
      <c r="E1136" cm="1">
        <f t="array" ref="E1136">_xlfn.XLOOKUP(Table1[[#This Row],[ScheduleWeekWritten]],Table3[Game],100+Table3[Increase],Table1[[#This Row],[ScheduleWeekWritten]])</f>
        <v>3</v>
      </c>
      <c r="F1136" t="b">
        <v>0</v>
      </c>
      <c r="G1136" t="s">
        <v>46</v>
      </c>
      <c r="H1136">
        <v>24</v>
      </c>
      <c r="I1136">
        <v>38</v>
      </c>
      <c r="J1136" t="s">
        <v>45</v>
      </c>
      <c r="K1136" t="s">
        <v>79</v>
      </c>
      <c r="L1136" t="str">
        <f>_xlfn.XLOOKUP(Table1[[#This Row],[TeamFavoriteID]],Table2[team_id],Table2[team_name],_xlfn.XLOOKUP(Table1[[#This Row],[TeamFavoriteID]],Table2[team_id_pfr],Table2[team_name],"Even"))</f>
        <v>Detroit Lions</v>
      </c>
      <c r="M1136">
        <v>-10.5</v>
      </c>
      <c r="N1136">
        <f>IF(Table1[[#This Row],[TeamFavorite]]=Table1[[#This Row],[TeamHome]],Table1[[#This Row],[ScoreAway]]-Table1[[#This Row],[ScoreHome]],Table1[[#This Row],[ScoreHome]]-Table1[[#This Row],[ScoreAway]])</f>
        <v>-14</v>
      </c>
      <c r="O1136">
        <f>IF(Table1[[#This Row],[SpreadActual]]&lt;Table1[[#This Row],[SpreadFavorite]],1,0)</f>
        <v>1</v>
      </c>
      <c r="Q1136" t="s">
        <v>114</v>
      </c>
      <c r="R1136" t="b">
        <v>0</v>
      </c>
      <c r="S1136">
        <v>54</v>
      </c>
      <c r="T1136">
        <v>12</v>
      </c>
      <c r="U1136">
        <v>61</v>
      </c>
    </row>
    <row r="1137" spans="1:22" x14ac:dyDescent="0.2">
      <c r="A1137" s="1">
        <v>26573</v>
      </c>
      <c r="B1137">
        <v>1972</v>
      </c>
      <c r="C1137">
        <f>_xlfn.MAXIFS(Table1[ScheduleWeekWritten],Table1[ScheduleSeason],Table1[[#This Row],[ScheduleSeason]])</f>
        <v>14</v>
      </c>
      <c r="D1137">
        <v>3</v>
      </c>
      <c r="E1137" cm="1">
        <f t="array" ref="E1137">_xlfn.XLOOKUP(Table1[[#This Row],[ScheduleWeekWritten]],Table3[Game],100+Table3[Increase],Table1[[#This Row],[ScheduleWeekWritten]])</f>
        <v>3</v>
      </c>
      <c r="F1137" t="b">
        <v>0</v>
      </c>
      <c r="G1137" t="s">
        <v>62</v>
      </c>
      <c r="H1137">
        <v>27</v>
      </c>
      <c r="I1137">
        <v>6</v>
      </c>
      <c r="J1137" t="s">
        <v>101</v>
      </c>
      <c r="K1137" t="s">
        <v>104</v>
      </c>
      <c r="L1137" t="str">
        <f>_xlfn.XLOOKUP(Table1[[#This Row],[TeamFavoriteID]],Table2[team_id],Table2[team_name],_xlfn.XLOOKUP(Table1[[#This Row],[TeamFavoriteID]],Table2[team_id_pfr],Table2[team_name],"Even"))</f>
        <v>Cincinnati Bengals</v>
      </c>
      <c r="M1137">
        <v>-4</v>
      </c>
      <c r="N1137">
        <f>IF(Table1[[#This Row],[TeamFavorite]]=Table1[[#This Row],[TeamHome]],Table1[[#This Row],[ScoreAway]]-Table1[[#This Row],[ScoreHome]],Table1[[#This Row],[ScoreHome]]-Table1[[#This Row],[ScoreAway]])</f>
        <v>21</v>
      </c>
      <c r="O1137">
        <f>IF(Table1[[#This Row],[SpreadActual]]&lt;Table1[[#This Row],[SpreadFavorite]],1,0)</f>
        <v>0</v>
      </c>
      <c r="Q1137" t="s">
        <v>66</v>
      </c>
      <c r="R1137" t="b">
        <v>0</v>
      </c>
      <c r="S1137">
        <v>48</v>
      </c>
      <c r="T1137">
        <v>12</v>
      </c>
      <c r="U1137">
        <v>72</v>
      </c>
    </row>
    <row r="1138" spans="1:22" x14ac:dyDescent="0.2">
      <c r="A1138" s="1">
        <v>26573</v>
      </c>
      <c r="B1138">
        <v>1972</v>
      </c>
      <c r="C1138">
        <f>_xlfn.MAXIFS(Table1[ScheduleWeekWritten],Table1[ScheduleSeason],Table1[[#This Row],[ScheduleSeason]])</f>
        <v>14</v>
      </c>
      <c r="D1138">
        <v>3</v>
      </c>
      <c r="E1138" cm="1">
        <f t="array" ref="E1138">_xlfn.XLOOKUP(Table1[[#This Row],[ScheduleWeekWritten]],Table3[Game],100+Table3[Increase],Table1[[#This Row],[ScheduleWeekWritten]])</f>
        <v>3</v>
      </c>
      <c r="F1138" t="b">
        <v>0</v>
      </c>
      <c r="G1138" t="s">
        <v>24</v>
      </c>
      <c r="H1138">
        <v>24</v>
      </c>
      <c r="I1138">
        <v>45</v>
      </c>
      <c r="J1138" t="s">
        <v>42</v>
      </c>
      <c r="K1138" t="s">
        <v>75</v>
      </c>
      <c r="L1138" t="str">
        <f>_xlfn.XLOOKUP(Table1[[#This Row],[TeamFavoriteID]],Table2[team_id],Table2[team_name],_xlfn.XLOOKUP(Table1[[#This Row],[TeamFavoriteID]],Table2[team_id_pfr],Table2[team_name],"Even"))</f>
        <v>Kansas City Chiefs</v>
      </c>
      <c r="M1138">
        <v>-8</v>
      </c>
      <c r="N1138">
        <f>IF(Table1[[#This Row],[TeamFavorite]]=Table1[[#This Row],[TeamHome]],Table1[[#This Row],[ScoreAway]]-Table1[[#This Row],[ScoreHome]],Table1[[#This Row],[ScoreHome]]-Table1[[#This Row],[ScoreAway]])</f>
        <v>-21</v>
      </c>
      <c r="O1138">
        <f>IF(Table1[[#This Row],[SpreadActual]]&lt;Table1[[#This Row],[SpreadFavorite]],1,0)</f>
        <v>1</v>
      </c>
      <c r="Q1138" t="s">
        <v>71</v>
      </c>
      <c r="R1138" t="b">
        <v>0</v>
      </c>
      <c r="S1138">
        <v>62</v>
      </c>
      <c r="T1138">
        <v>7</v>
      </c>
      <c r="U1138">
        <v>24</v>
      </c>
    </row>
    <row r="1139" spans="1:22" x14ac:dyDescent="0.2">
      <c r="A1139" s="1">
        <v>26573</v>
      </c>
      <c r="B1139">
        <v>1972</v>
      </c>
      <c r="C1139">
        <f>_xlfn.MAXIFS(Table1[ScheduleWeekWritten],Table1[ScheduleSeason],Table1[[#This Row],[ScheduleSeason]])</f>
        <v>14</v>
      </c>
      <c r="D1139">
        <v>3</v>
      </c>
      <c r="E1139" cm="1">
        <f t="array" ref="E1139">_xlfn.XLOOKUP(Table1[[#This Row],[ScheduleWeekWritten]],Table3[Game],100+Table3[Increase],Table1[[#This Row],[ScheduleWeekWritten]])</f>
        <v>3</v>
      </c>
      <c r="F1139" t="b">
        <v>0</v>
      </c>
      <c r="G1139" t="s">
        <v>33</v>
      </c>
      <c r="H1139">
        <v>16</v>
      </c>
      <c r="I1139">
        <v>13</v>
      </c>
      <c r="J1139" t="s">
        <v>67</v>
      </c>
      <c r="K1139" t="s">
        <v>68</v>
      </c>
      <c r="L1139" t="str">
        <f>_xlfn.XLOOKUP(Table1[[#This Row],[TeamFavoriteID]],Table2[team_id],Table2[team_name],_xlfn.XLOOKUP(Table1[[#This Row],[TeamFavoriteID]],Table2[team_id_pfr],Table2[team_name],"Even"))</f>
        <v>Dallas Cowboys</v>
      </c>
      <c r="M1139">
        <v>-7</v>
      </c>
      <c r="N1139">
        <f>IF(Table1[[#This Row],[TeamFavorite]]=Table1[[#This Row],[TeamHome]],Table1[[#This Row],[ScoreAway]]-Table1[[#This Row],[ScoreHome]],Table1[[#This Row],[ScoreHome]]-Table1[[#This Row],[ScoreAway]])</f>
        <v>3</v>
      </c>
      <c r="O1139">
        <f>IF(Table1[[#This Row],[SpreadActual]]&lt;Table1[[#This Row],[SpreadFavorite]],1,0)</f>
        <v>0</v>
      </c>
      <c r="Q1139" t="s">
        <v>36</v>
      </c>
      <c r="R1139" t="b">
        <v>0</v>
      </c>
      <c r="S1139">
        <v>54</v>
      </c>
      <c r="T1139">
        <v>15</v>
      </c>
      <c r="U1139">
        <v>68</v>
      </c>
    </row>
    <row r="1140" spans="1:22" x14ac:dyDescent="0.2">
      <c r="A1140" s="1">
        <v>26573</v>
      </c>
      <c r="B1140">
        <v>1972</v>
      </c>
      <c r="C1140">
        <f>_xlfn.MAXIFS(Table1[ScheduleWeekWritten],Table1[ScheduleSeason],Table1[[#This Row],[ScheduleSeason]])</f>
        <v>14</v>
      </c>
      <c r="D1140">
        <v>3</v>
      </c>
      <c r="E1140" cm="1">
        <f t="array" ref="E1140">_xlfn.XLOOKUP(Table1[[#This Row],[ScheduleWeekWritten]],Table3[Game],100+Table3[Increase],Table1[[#This Row],[ScheduleWeekWritten]])</f>
        <v>3</v>
      </c>
      <c r="F1140" t="b">
        <v>0</v>
      </c>
      <c r="G1140" t="s">
        <v>23</v>
      </c>
      <c r="H1140">
        <v>26</v>
      </c>
      <c r="I1140">
        <v>20</v>
      </c>
      <c r="J1140" t="s">
        <v>31</v>
      </c>
      <c r="K1140" t="s">
        <v>32</v>
      </c>
      <c r="L1140" t="str">
        <f>_xlfn.XLOOKUP(Table1[[#This Row],[TeamFavoriteID]],Table2[team_id],Table2[team_name],_xlfn.XLOOKUP(Table1[[#This Row],[TeamFavoriteID]],Table2[team_id_pfr],Table2[team_name],"Even"))</f>
        <v>New York Jets</v>
      </c>
      <c r="M1140">
        <v>-12</v>
      </c>
      <c r="N1140">
        <f>IF(Table1[[#This Row],[TeamFavorite]]=Table1[[#This Row],[TeamHome]],Table1[[#This Row],[ScoreAway]]-Table1[[#This Row],[ScoreHome]],Table1[[#This Row],[ScoreHome]]-Table1[[#This Row],[ScoreAway]])</f>
        <v>6</v>
      </c>
      <c r="O1140">
        <f>IF(Table1[[#This Row],[SpreadActual]]&lt;Table1[[#This Row],[SpreadFavorite]],1,0)</f>
        <v>0</v>
      </c>
      <c r="Q1140" t="s">
        <v>102</v>
      </c>
      <c r="R1140" t="b">
        <v>0</v>
      </c>
      <c r="S1140">
        <v>72</v>
      </c>
      <c r="T1140">
        <v>0</v>
      </c>
      <c r="V1140" t="s">
        <v>103</v>
      </c>
    </row>
    <row r="1141" spans="1:22" x14ac:dyDescent="0.2">
      <c r="A1141" s="1">
        <v>26573</v>
      </c>
      <c r="B1141">
        <v>1972</v>
      </c>
      <c r="C1141">
        <f>_xlfn.MAXIFS(Table1[ScheduleWeekWritten],Table1[ScheduleSeason],Table1[[#This Row],[ScheduleSeason]])</f>
        <v>14</v>
      </c>
      <c r="D1141">
        <v>3</v>
      </c>
      <c r="E1141" cm="1">
        <f t="array" ref="E1141">_xlfn.XLOOKUP(Table1[[#This Row],[ScheduleWeekWritten]],Table3[Game],100+Table3[Increase],Table1[[#This Row],[ScheduleWeekWritten]])</f>
        <v>3</v>
      </c>
      <c r="F1141" t="b">
        <v>0</v>
      </c>
      <c r="G1141" t="s">
        <v>54</v>
      </c>
      <c r="H1141">
        <v>14</v>
      </c>
      <c r="I1141">
        <v>16</v>
      </c>
      <c r="J1141" t="s">
        <v>19</v>
      </c>
      <c r="K1141" t="s">
        <v>55</v>
      </c>
      <c r="L1141" t="str">
        <f>_xlfn.XLOOKUP(Table1[[#This Row],[TeamFavoriteID]],Table2[team_id],Table2[team_name],_xlfn.XLOOKUP(Table1[[#This Row],[TeamFavoriteID]],Table2[team_id_pfr],Table2[team_name],"Even"))</f>
        <v>Minnesota Vikings</v>
      </c>
      <c r="M1141">
        <v>-4</v>
      </c>
      <c r="N1141">
        <f>IF(Table1[[#This Row],[TeamFavorite]]=Table1[[#This Row],[TeamHome]],Table1[[#This Row],[ScoreAway]]-Table1[[#This Row],[ScoreHome]],Table1[[#This Row],[ScoreHome]]-Table1[[#This Row],[ScoreAway]])</f>
        <v>2</v>
      </c>
      <c r="O1141">
        <f>IF(Table1[[#This Row],[SpreadActual]]&lt;Table1[[#This Row],[SpreadFavorite]],1,0)</f>
        <v>0</v>
      </c>
      <c r="Q1141" t="s">
        <v>73</v>
      </c>
      <c r="R1141" t="b">
        <v>0</v>
      </c>
      <c r="S1141">
        <v>56</v>
      </c>
      <c r="T1141">
        <v>5</v>
      </c>
      <c r="U1141">
        <v>68</v>
      </c>
    </row>
    <row r="1142" spans="1:22" x14ac:dyDescent="0.2">
      <c r="A1142" s="1">
        <v>26573</v>
      </c>
      <c r="B1142">
        <v>1972</v>
      </c>
      <c r="C1142">
        <f>_xlfn.MAXIFS(Table1[ScheduleWeekWritten],Table1[ScheduleSeason],Table1[[#This Row],[ScheduleSeason]])</f>
        <v>14</v>
      </c>
      <c r="D1142">
        <v>3</v>
      </c>
      <c r="E1142" cm="1">
        <f t="array" ref="E1142">_xlfn.XLOOKUP(Table1[[#This Row],[ScheduleWeekWritten]],Table3[Game],100+Table3[Increase],Table1[[#This Row],[ScheduleWeekWritten]])</f>
        <v>3</v>
      </c>
      <c r="F1142" t="b">
        <v>0</v>
      </c>
      <c r="G1142" t="s">
        <v>115</v>
      </c>
      <c r="H1142">
        <v>24</v>
      </c>
      <c r="I1142">
        <v>23</v>
      </c>
      <c r="J1142" t="s">
        <v>61</v>
      </c>
      <c r="K1142" t="s">
        <v>85</v>
      </c>
      <c r="L1142" t="str">
        <f>_xlfn.XLOOKUP(Table1[[#This Row],[TeamFavoriteID]],Table2[team_id],Table2[team_name],_xlfn.XLOOKUP(Table1[[#This Row],[TeamFavoriteID]],Table2[team_id_pfr],Table2[team_name],"Even"))</f>
        <v>Washington Commanders</v>
      </c>
      <c r="M1142">
        <v>-10</v>
      </c>
      <c r="N1142">
        <f>IF(Table1[[#This Row],[TeamFavorite]]=Table1[[#This Row],[TeamHome]],Table1[[#This Row],[ScoreAway]]-Table1[[#This Row],[ScoreHome]],Table1[[#This Row],[ScoreHome]]-Table1[[#This Row],[ScoreAway]])</f>
        <v>1</v>
      </c>
      <c r="O1142">
        <f>IF(Table1[[#This Row],[SpreadActual]]&lt;Table1[[#This Row],[SpreadFavorite]],1,0)</f>
        <v>0</v>
      </c>
      <c r="Q1142" t="s">
        <v>116</v>
      </c>
      <c r="R1142" t="b">
        <v>0</v>
      </c>
      <c r="S1142">
        <v>54</v>
      </c>
      <c r="T1142">
        <v>14</v>
      </c>
      <c r="U1142">
        <v>62</v>
      </c>
    </row>
    <row r="1143" spans="1:22" x14ac:dyDescent="0.2">
      <c r="A1143" s="1">
        <v>26573</v>
      </c>
      <c r="B1143">
        <v>1972</v>
      </c>
      <c r="C1143">
        <f>_xlfn.MAXIFS(Table1[ScheduleWeekWritten],Table1[ScheduleSeason],Table1[[#This Row],[ScheduleSeason]])</f>
        <v>14</v>
      </c>
      <c r="D1143">
        <v>3</v>
      </c>
      <c r="E1143" cm="1">
        <f t="array" ref="E1143">_xlfn.XLOOKUP(Table1[[#This Row],[ScheduleWeekWritten]],Table3[Game],100+Table3[Increase],Table1[[#This Row],[ScheduleWeekWritten]])</f>
        <v>3</v>
      </c>
      <c r="F1143" t="b">
        <v>0</v>
      </c>
      <c r="G1143" t="s">
        <v>95</v>
      </c>
      <c r="H1143">
        <v>2</v>
      </c>
      <c r="I1143">
        <v>37</v>
      </c>
      <c r="J1143" t="s">
        <v>53</v>
      </c>
      <c r="K1143" t="s">
        <v>87</v>
      </c>
      <c r="L1143" t="str">
        <f>_xlfn.XLOOKUP(Table1[[#This Row],[TeamFavoriteID]],Table2[team_id],Table2[team_name],_xlfn.XLOOKUP(Table1[[#This Row],[TeamFavoriteID]],Table2[team_id_pfr],Table2[team_name],"Even"))</f>
        <v>San Francisco 49ers</v>
      </c>
      <c r="M1143">
        <v>-13.5</v>
      </c>
      <c r="N1143">
        <f>IF(Table1[[#This Row],[TeamFavorite]]=Table1[[#This Row],[TeamHome]],Table1[[#This Row],[ScoreAway]]-Table1[[#This Row],[ScoreHome]],Table1[[#This Row],[ScoreHome]]-Table1[[#This Row],[ScoreAway]])</f>
        <v>-35</v>
      </c>
      <c r="O1143">
        <f>IF(Table1[[#This Row],[SpreadActual]]&lt;Table1[[#This Row],[SpreadFavorite]],1,0)</f>
        <v>1</v>
      </c>
      <c r="Q1143" t="s">
        <v>96</v>
      </c>
      <c r="R1143" t="b">
        <v>0</v>
      </c>
      <c r="S1143">
        <v>64</v>
      </c>
      <c r="T1143">
        <v>14</v>
      </c>
      <c r="U1143">
        <v>59</v>
      </c>
    </row>
    <row r="1144" spans="1:22" x14ac:dyDescent="0.2">
      <c r="A1144" s="1">
        <v>26573</v>
      </c>
      <c r="B1144">
        <v>1972</v>
      </c>
      <c r="C1144">
        <f>_xlfn.MAXIFS(Table1[ScheduleWeekWritten],Table1[ScheduleSeason],Table1[[#This Row],[ScheduleSeason]])</f>
        <v>14</v>
      </c>
      <c r="D1144">
        <v>3</v>
      </c>
      <c r="E1144" cm="1">
        <f t="array" ref="E1144">_xlfn.XLOOKUP(Table1[[#This Row],[ScheduleWeekWritten]],Table3[Game],100+Table3[Increase],Table1[[#This Row],[ScheduleWeekWritten]])</f>
        <v>3</v>
      </c>
      <c r="F1144" t="b">
        <v>0</v>
      </c>
      <c r="G1144" t="s">
        <v>20</v>
      </c>
      <c r="H1144">
        <v>17</v>
      </c>
      <c r="I1144">
        <v>17</v>
      </c>
      <c r="J1144" t="s">
        <v>27</v>
      </c>
      <c r="K1144" t="s">
        <v>21</v>
      </c>
      <c r="L1144" t="str">
        <f>_xlfn.XLOOKUP(Table1[[#This Row],[TeamFavoriteID]],Table2[team_id],Table2[team_name],_xlfn.XLOOKUP(Table1[[#This Row],[TeamFavoriteID]],Table2[team_id_pfr],Table2[team_name],"Even"))</f>
        <v>Las Vegas Raiders</v>
      </c>
      <c r="M1144">
        <v>-4</v>
      </c>
      <c r="N1144">
        <f>IF(Table1[[#This Row],[TeamFavorite]]=Table1[[#This Row],[TeamHome]],Table1[[#This Row],[ScoreAway]]-Table1[[#This Row],[ScoreHome]],Table1[[#This Row],[ScoreHome]]-Table1[[#This Row],[ScoreAway]])</f>
        <v>0</v>
      </c>
      <c r="O1144">
        <f>IF(Table1[[#This Row],[SpreadActual]]&lt;Table1[[#This Row],[SpreadFavorite]],1,0)</f>
        <v>0</v>
      </c>
      <c r="Q1144" t="s">
        <v>76</v>
      </c>
      <c r="R1144" t="b">
        <v>0</v>
      </c>
      <c r="S1144">
        <v>61</v>
      </c>
      <c r="T1144">
        <v>10</v>
      </c>
      <c r="U1144">
        <v>83</v>
      </c>
    </row>
    <row r="1145" spans="1:22" x14ac:dyDescent="0.2">
      <c r="A1145" s="1">
        <v>26573</v>
      </c>
      <c r="B1145">
        <v>1972</v>
      </c>
      <c r="C1145">
        <f>_xlfn.MAXIFS(Table1[ScheduleWeekWritten],Table1[ScheduleSeason],Table1[[#This Row],[ScheduleSeason]])</f>
        <v>14</v>
      </c>
      <c r="D1145">
        <v>3</v>
      </c>
      <c r="E1145" cm="1">
        <f t="array" ref="E1145">_xlfn.XLOOKUP(Table1[[#This Row],[ScheduleWeekWritten]],Table3[Game],100+Table3[Increase],Table1[[#This Row],[ScheduleWeekWritten]])</f>
        <v>3</v>
      </c>
      <c r="F1145" t="b">
        <v>0</v>
      </c>
      <c r="G1145" t="s">
        <v>57</v>
      </c>
      <c r="H1145">
        <v>19</v>
      </c>
      <c r="I1145">
        <v>25</v>
      </c>
      <c r="J1145" t="s">
        <v>49</v>
      </c>
      <c r="K1145" t="s">
        <v>51</v>
      </c>
      <c r="L1145" t="str">
        <f>_xlfn.XLOOKUP(Table1[[#This Row],[TeamFavoriteID]],Table2[team_id],Table2[team_name],_xlfn.XLOOKUP(Table1[[#This Row],[TeamFavoriteID]],Table2[team_id_pfr],Table2[team_name],"Even"))</f>
        <v>Pittsburgh Steelers</v>
      </c>
      <c r="M1145">
        <v>-4</v>
      </c>
      <c r="N1145">
        <f>IF(Table1[[#This Row],[TeamFavorite]]=Table1[[#This Row],[TeamHome]],Table1[[#This Row],[ScoreAway]]-Table1[[#This Row],[ScoreHome]],Table1[[#This Row],[ScoreHome]]-Table1[[#This Row],[ScoreAway]])</f>
        <v>-6</v>
      </c>
      <c r="O1145">
        <f>IF(Table1[[#This Row],[SpreadActual]]&lt;Table1[[#This Row],[SpreadFavorite]],1,0)</f>
        <v>1</v>
      </c>
      <c r="Q1145" t="s">
        <v>60</v>
      </c>
      <c r="R1145" t="b">
        <v>0</v>
      </c>
      <c r="S1145">
        <v>58</v>
      </c>
      <c r="T1145">
        <v>10</v>
      </c>
      <c r="U1145">
        <v>58</v>
      </c>
    </row>
    <row r="1146" spans="1:22" x14ac:dyDescent="0.2">
      <c r="A1146" s="1">
        <v>26574</v>
      </c>
      <c r="B1146">
        <v>1972</v>
      </c>
      <c r="C1146">
        <f>_xlfn.MAXIFS(Table1[ScheduleWeekWritten],Table1[ScheduleSeason],Table1[[#This Row],[ScheduleSeason]])</f>
        <v>14</v>
      </c>
      <c r="D1146">
        <v>3</v>
      </c>
      <c r="E1146" cm="1">
        <f t="array" ref="E1146">_xlfn.XLOOKUP(Table1[[#This Row],[ScheduleWeekWritten]],Table3[Game],100+Table3[Increase],Table1[[#This Row],[ScheduleWeekWritten]])</f>
        <v>3</v>
      </c>
      <c r="F1146" t="b">
        <v>0</v>
      </c>
      <c r="G1146" t="s">
        <v>58</v>
      </c>
      <c r="H1146">
        <v>12</v>
      </c>
      <c r="I1146">
        <v>27</v>
      </c>
      <c r="J1146" t="s">
        <v>50</v>
      </c>
      <c r="K1146" t="s">
        <v>90</v>
      </c>
      <c r="L1146" t="str">
        <f>_xlfn.XLOOKUP(Table1[[#This Row],[TeamFavoriteID]],Table2[team_id],Table2[team_name],_xlfn.XLOOKUP(Table1[[#This Row],[TeamFavoriteID]],Table2[team_id_pfr],Table2[team_name],"Even"))</f>
        <v>New York Giants</v>
      </c>
      <c r="M1146">
        <v>-7</v>
      </c>
      <c r="N1146">
        <f>IF(Table1[[#This Row],[TeamFavorite]]=Table1[[#This Row],[TeamHome]],Table1[[#This Row],[ScoreAway]]-Table1[[#This Row],[ScoreHome]],Table1[[#This Row],[ScoreHome]]-Table1[[#This Row],[ScoreAway]])</f>
        <v>-15</v>
      </c>
      <c r="O1146">
        <f>IF(Table1[[#This Row],[SpreadActual]]&lt;Table1[[#This Row],[SpreadFavorite]],1,0)</f>
        <v>1</v>
      </c>
      <c r="Q1146" t="s">
        <v>112</v>
      </c>
      <c r="R1146" t="b">
        <v>0</v>
      </c>
      <c r="S1146">
        <v>55</v>
      </c>
      <c r="T1146">
        <v>7</v>
      </c>
      <c r="U1146">
        <v>54</v>
      </c>
    </row>
    <row r="1147" spans="1:22" x14ac:dyDescent="0.2">
      <c r="A1147" s="1">
        <v>26580</v>
      </c>
      <c r="B1147">
        <v>1972</v>
      </c>
      <c r="C1147">
        <f>_xlfn.MAXIFS(Table1[ScheduleWeekWritten],Table1[ScheduleSeason],Table1[[#This Row],[ScheduleSeason]])</f>
        <v>14</v>
      </c>
      <c r="D1147">
        <v>4</v>
      </c>
      <c r="E1147" cm="1">
        <f t="array" ref="E1147">_xlfn.XLOOKUP(Table1[[#This Row],[ScheduleWeekWritten]],Table3[Game],100+Table3[Increase],Table1[[#This Row],[ScheduleWeekWritten]])</f>
        <v>4</v>
      </c>
      <c r="F1147" t="b">
        <v>0</v>
      </c>
      <c r="G1147" t="s">
        <v>38</v>
      </c>
      <c r="H1147">
        <v>23</v>
      </c>
      <c r="I1147">
        <v>26</v>
      </c>
      <c r="J1147" t="s">
        <v>45</v>
      </c>
      <c r="K1147" t="s">
        <v>79</v>
      </c>
      <c r="L1147" t="str">
        <f>_xlfn.XLOOKUP(Table1[[#This Row],[TeamFavoriteID]],Table2[team_id],Table2[team_name],_xlfn.XLOOKUP(Table1[[#This Row],[TeamFavoriteID]],Table2[team_id_pfr],Table2[team_name],"Even"))</f>
        <v>Detroit Lions</v>
      </c>
      <c r="M1147">
        <v>-1</v>
      </c>
      <c r="N1147">
        <f>IF(Table1[[#This Row],[TeamFavorite]]=Table1[[#This Row],[TeamHome]],Table1[[#This Row],[ScoreAway]]-Table1[[#This Row],[ScoreHome]],Table1[[#This Row],[ScoreHome]]-Table1[[#This Row],[ScoreAway]])</f>
        <v>-3</v>
      </c>
      <c r="O1147">
        <f>IF(Table1[[#This Row],[SpreadActual]]&lt;Table1[[#This Row],[SpreadFavorite]],1,0)</f>
        <v>1</v>
      </c>
      <c r="Q1147" t="s">
        <v>41</v>
      </c>
      <c r="R1147" t="b">
        <v>0</v>
      </c>
      <c r="S1147">
        <v>60</v>
      </c>
      <c r="T1147">
        <v>11</v>
      </c>
      <c r="U1147">
        <v>57</v>
      </c>
    </row>
    <row r="1148" spans="1:22" x14ac:dyDescent="0.2">
      <c r="A1148" s="1">
        <v>26580</v>
      </c>
      <c r="B1148">
        <v>1972</v>
      </c>
      <c r="C1148">
        <f>_xlfn.MAXIFS(Table1[ScheduleWeekWritten],Table1[ScheduleSeason],Table1[[#This Row],[ScheduleSeason]])</f>
        <v>14</v>
      </c>
      <c r="D1148">
        <v>4</v>
      </c>
      <c r="E1148" cm="1">
        <f t="array" ref="E1148">_xlfn.XLOOKUP(Table1[[#This Row],[ScheduleWeekWritten]],Table3[Game],100+Table3[Increase],Table1[[#This Row],[ScheduleWeekWritten]])</f>
        <v>4</v>
      </c>
      <c r="F1148" t="b">
        <v>0</v>
      </c>
      <c r="G1148" t="s">
        <v>34</v>
      </c>
      <c r="H1148">
        <v>20</v>
      </c>
      <c r="I1148">
        <v>23</v>
      </c>
      <c r="J1148" t="s">
        <v>27</v>
      </c>
      <c r="K1148" t="s">
        <v>72</v>
      </c>
      <c r="L1148" t="str">
        <f>_xlfn.XLOOKUP(Table1[[#This Row],[TeamFavoriteID]],Table2[team_id],Table2[team_name],_xlfn.XLOOKUP(Table1[[#This Row],[TeamFavoriteID]],Table2[team_id_pfr],Table2[team_name],"Even"))</f>
        <v>Baltimore Colts</v>
      </c>
      <c r="M1148">
        <v>-5.5</v>
      </c>
      <c r="N1148">
        <f>IF(Table1[[#This Row],[TeamFavorite]]=Table1[[#This Row],[TeamHome]],Table1[[#This Row],[ScoreAway]]-Table1[[#This Row],[ScoreHome]],Table1[[#This Row],[ScoreHome]]-Table1[[#This Row],[ScoreAway]])</f>
        <v>3</v>
      </c>
      <c r="O1148">
        <f>IF(Table1[[#This Row],[SpreadActual]]&lt;Table1[[#This Row],[SpreadFavorite]],1,0)</f>
        <v>0</v>
      </c>
      <c r="Q1148" t="s">
        <v>80</v>
      </c>
      <c r="R1148" t="b">
        <v>0</v>
      </c>
      <c r="S1148">
        <v>60</v>
      </c>
      <c r="T1148">
        <v>15</v>
      </c>
      <c r="U1148">
        <v>52</v>
      </c>
    </row>
    <row r="1149" spans="1:22" x14ac:dyDescent="0.2">
      <c r="A1149" s="1">
        <v>26580</v>
      </c>
      <c r="B1149">
        <v>1972</v>
      </c>
      <c r="C1149">
        <f>_xlfn.MAXIFS(Table1[ScheduleWeekWritten],Table1[ScheduleSeason],Table1[[#This Row],[ScheduleSeason]])</f>
        <v>14</v>
      </c>
      <c r="D1149">
        <v>4</v>
      </c>
      <c r="E1149" cm="1">
        <f t="array" ref="E1149">_xlfn.XLOOKUP(Table1[[#This Row],[ScheduleWeekWritten]],Table3[Game],100+Table3[Increase],Table1[[#This Row],[ScheduleWeekWritten]])</f>
        <v>4</v>
      </c>
      <c r="F1149" t="b">
        <v>0</v>
      </c>
      <c r="G1149" t="s">
        <v>28</v>
      </c>
      <c r="H1149">
        <v>38</v>
      </c>
      <c r="I1149">
        <v>14</v>
      </c>
      <c r="J1149" t="s">
        <v>115</v>
      </c>
      <c r="K1149" t="s">
        <v>70</v>
      </c>
      <c r="L1149" t="str">
        <f>_xlfn.XLOOKUP(Table1[[#This Row],[TeamFavoriteID]],Table2[team_id],Table2[team_name],_xlfn.XLOOKUP(Table1[[#This Row],[TeamFavoriteID]],Table2[team_id_pfr],Table2[team_name],"Even"))</f>
        <v>Boston Patriots</v>
      </c>
      <c r="M1149">
        <v>-4</v>
      </c>
      <c r="N1149">
        <f>IF(Table1[[#This Row],[TeamFavorite]]=Table1[[#This Row],[TeamHome]],Table1[[#This Row],[ScoreAway]]-Table1[[#This Row],[ScoreHome]],Table1[[#This Row],[ScoreHome]]-Table1[[#This Row],[ScoreAway]])</f>
        <v>24</v>
      </c>
      <c r="O1149">
        <f>IF(Table1[[#This Row],[SpreadActual]]&lt;Table1[[#This Row],[SpreadFavorite]],1,0)</f>
        <v>0</v>
      </c>
      <c r="Q1149" t="s">
        <v>44</v>
      </c>
      <c r="R1149" t="b">
        <v>0</v>
      </c>
      <c r="S1149">
        <v>48</v>
      </c>
      <c r="T1149">
        <v>18</v>
      </c>
      <c r="U1149">
        <v>74</v>
      </c>
    </row>
    <row r="1150" spans="1:22" x14ac:dyDescent="0.2">
      <c r="A1150" s="1">
        <v>26580</v>
      </c>
      <c r="B1150">
        <v>1972</v>
      </c>
      <c r="C1150">
        <f>_xlfn.MAXIFS(Table1[ScheduleWeekWritten],Table1[ScheduleSeason],Table1[[#This Row],[ScheduleSeason]])</f>
        <v>14</v>
      </c>
      <c r="D1150">
        <v>4</v>
      </c>
      <c r="E1150" cm="1">
        <f t="array" ref="E1150">_xlfn.XLOOKUP(Table1[[#This Row],[ScheduleWeekWritten]],Table3[Game],100+Table3[Increase],Table1[[#This Row],[ScheduleWeekWritten]])</f>
        <v>4</v>
      </c>
      <c r="F1150" t="b">
        <v>0</v>
      </c>
      <c r="G1150" t="s">
        <v>101</v>
      </c>
      <c r="H1150">
        <v>21</v>
      </c>
      <c r="I1150">
        <v>10</v>
      </c>
      <c r="J1150" t="s">
        <v>24</v>
      </c>
      <c r="K1150" t="s">
        <v>104</v>
      </c>
      <c r="L1150" t="str">
        <f>_xlfn.XLOOKUP(Table1[[#This Row],[TeamFavoriteID]],Table2[team_id],Table2[team_name],_xlfn.XLOOKUP(Table1[[#This Row],[TeamFavoriteID]],Table2[team_id_pfr],Table2[team_name],"Even"))</f>
        <v>Cincinnati Bengals</v>
      </c>
      <c r="M1150">
        <v>-9</v>
      </c>
      <c r="N1150">
        <f>IF(Table1[[#This Row],[TeamFavorite]]=Table1[[#This Row],[TeamHome]],Table1[[#This Row],[ScoreAway]]-Table1[[#This Row],[ScoreHome]],Table1[[#This Row],[ScoreHome]]-Table1[[#This Row],[ScoreAway]])</f>
        <v>-11</v>
      </c>
      <c r="O1150">
        <f>IF(Table1[[#This Row],[SpreadActual]]&lt;Table1[[#This Row],[SpreadFavorite]],1,0)</f>
        <v>1</v>
      </c>
      <c r="Q1150" t="s">
        <v>111</v>
      </c>
      <c r="R1150" t="b">
        <v>0</v>
      </c>
      <c r="S1150">
        <v>53</v>
      </c>
      <c r="T1150">
        <v>12</v>
      </c>
      <c r="U1150">
        <v>70</v>
      </c>
    </row>
    <row r="1151" spans="1:22" x14ac:dyDescent="0.2">
      <c r="A1151" s="1">
        <v>26580</v>
      </c>
      <c r="B1151">
        <v>1972</v>
      </c>
      <c r="C1151">
        <f>_xlfn.MAXIFS(Table1[ScheduleWeekWritten],Table1[ScheduleSeason],Table1[[#This Row],[ScheduleSeason]])</f>
        <v>14</v>
      </c>
      <c r="D1151">
        <v>4</v>
      </c>
      <c r="E1151" cm="1">
        <f t="array" ref="E1151">_xlfn.XLOOKUP(Table1[[#This Row],[ScheduleWeekWritten]],Table3[Game],100+Table3[Increase],Table1[[#This Row],[ScheduleWeekWritten]])</f>
        <v>4</v>
      </c>
      <c r="F1151" t="b">
        <v>0</v>
      </c>
      <c r="G1151" t="s">
        <v>62</v>
      </c>
      <c r="H1151">
        <v>7</v>
      </c>
      <c r="I1151">
        <v>31</v>
      </c>
      <c r="J1151" t="s">
        <v>42</v>
      </c>
      <c r="K1151" t="s">
        <v>75</v>
      </c>
      <c r="L1151" t="str">
        <f>_xlfn.XLOOKUP(Table1[[#This Row],[TeamFavoriteID]],Table2[team_id],Table2[team_name],_xlfn.XLOOKUP(Table1[[#This Row],[TeamFavoriteID]],Table2[team_id_pfr],Table2[team_name],"Even"))</f>
        <v>Kansas City Chiefs</v>
      </c>
      <c r="M1151">
        <v>-7</v>
      </c>
      <c r="N1151">
        <f>IF(Table1[[#This Row],[TeamFavorite]]=Table1[[#This Row],[TeamHome]],Table1[[#This Row],[ScoreAway]]-Table1[[#This Row],[ScoreHome]],Table1[[#This Row],[ScoreHome]]-Table1[[#This Row],[ScoreAway]])</f>
        <v>-24</v>
      </c>
      <c r="O1151">
        <f>IF(Table1[[#This Row],[SpreadActual]]&lt;Table1[[#This Row],[SpreadFavorite]],1,0)</f>
        <v>1</v>
      </c>
      <c r="Q1151" t="s">
        <v>66</v>
      </c>
      <c r="R1151" t="b">
        <v>0</v>
      </c>
      <c r="S1151">
        <v>50</v>
      </c>
      <c r="T1151">
        <v>14</v>
      </c>
      <c r="U1151">
        <v>74</v>
      </c>
    </row>
    <row r="1152" spans="1:22" x14ac:dyDescent="0.2">
      <c r="A1152" s="1">
        <v>26580</v>
      </c>
      <c r="B1152">
        <v>1972</v>
      </c>
      <c r="C1152">
        <f>_xlfn.MAXIFS(Table1[ScheduleWeekWritten],Table1[ScheduleSeason],Table1[[#This Row],[ScheduleSeason]])</f>
        <v>14</v>
      </c>
      <c r="D1152">
        <v>4</v>
      </c>
      <c r="E1152" cm="1">
        <f t="array" ref="E1152">_xlfn.XLOOKUP(Table1[[#This Row],[ScheduleWeekWritten]],Table3[Game],100+Table3[Increase],Table1[[#This Row],[ScheduleWeekWritten]])</f>
        <v>4</v>
      </c>
      <c r="F1152" t="b">
        <v>0</v>
      </c>
      <c r="G1152" t="s">
        <v>67</v>
      </c>
      <c r="H1152">
        <v>17</v>
      </c>
      <c r="I1152">
        <v>13</v>
      </c>
      <c r="J1152" t="s">
        <v>49</v>
      </c>
      <c r="K1152" t="s">
        <v>68</v>
      </c>
      <c r="L1152" t="str">
        <f>_xlfn.XLOOKUP(Table1[[#This Row],[TeamFavoriteID]],Table2[team_id],Table2[team_name],_xlfn.XLOOKUP(Table1[[#This Row],[TeamFavoriteID]],Table2[team_id_pfr],Table2[team_name],"Even"))</f>
        <v>Dallas Cowboys</v>
      </c>
      <c r="M1152">
        <v>-7</v>
      </c>
      <c r="N1152">
        <f>IF(Table1[[#This Row],[TeamFavorite]]=Table1[[#This Row],[TeamHome]],Table1[[#This Row],[ScoreAway]]-Table1[[#This Row],[ScoreHome]],Table1[[#This Row],[ScoreHome]]-Table1[[#This Row],[ScoreAway]])</f>
        <v>-4</v>
      </c>
      <c r="O1152">
        <f>IF(Table1[[#This Row],[SpreadActual]]&lt;Table1[[#This Row],[SpreadFavorite]],1,0)</f>
        <v>0</v>
      </c>
      <c r="Q1152" t="s">
        <v>119</v>
      </c>
      <c r="R1152" t="b">
        <v>0</v>
      </c>
      <c r="S1152">
        <v>68</v>
      </c>
      <c r="T1152">
        <v>8</v>
      </c>
      <c r="U1152">
        <v>70</v>
      </c>
    </row>
    <row r="1153" spans="1:22" x14ac:dyDescent="0.2">
      <c r="A1153" s="1">
        <v>26580</v>
      </c>
      <c r="B1153">
        <v>1972</v>
      </c>
      <c r="C1153">
        <f>_xlfn.MAXIFS(Table1[ScheduleWeekWritten],Table1[ScheduleSeason],Table1[[#This Row],[ScheduleSeason]])</f>
        <v>14</v>
      </c>
      <c r="D1153">
        <v>4</v>
      </c>
      <c r="E1153" cm="1">
        <f t="array" ref="E1153">_xlfn.XLOOKUP(Table1[[#This Row],[ScheduleWeekWritten]],Table3[Game],100+Table3[Increase],Table1[[#This Row],[ScheduleWeekWritten]])</f>
        <v>4</v>
      </c>
      <c r="F1153" t="b">
        <v>0</v>
      </c>
      <c r="G1153" t="s">
        <v>33</v>
      </c>
      <c r="H1153">
        <v>20</v>
      </c>
      <c r="I1153">
        <v>17</v>
      </c>
      <c r="J1153" t="s">
        <v>46</v>
      </c>
      <c r="K1153" t="s">
        <v>35</v>
      </c>
      <c r="L1153" t="str">
        <f>_xlfn.XLOOKUP(Table1[[#This Row],[TeamFavoriteID]],Table2[team_id],Table2[team_name],_xlfn.XLOOKUP(Table1[[#This Row],[TeamFavoriteID]],Table2[team_id_pfr],Table2[team_name],"Even"))</f>
        <v>Green Bay Packers</v>
      </c>
      <c r="M1153">
        <v>-9.5</v>
      </c>
      <c r="N1153">
        <f>IF(Table1[[#This Row],[TeamFavorite]]=Table1[[#This Row],[TeamHome]],Table1[[#This Row],[ScoreAway]]-Table1[[#This Row],[ScoreHome]],Table1[[#This Row],[ScoreHome]]-Table1[[#This Row],[ScoreAway]])</f>
        <v>-3</v>
      </c>
      <c r="O1153">
        <f>IF(Table1[[#This Row],[SpreadActual]]&lt;Table1[[#This Row],[SpreadFavorite]],1,0)</f>
        <v>0</v>
      </c>
      <c r="Q1153" t="s">
        <v>82</v>
      </c>
      <c r="R1153" t="b">
        <v>0</v>
      </c>
      <c r="S1153">
        <v>52</v>
      </c>
      <c r="T1153">
        <v>17</v>
      </c>
      <c r="U1153">
        <v>54</v>
      </c>
    </row>
    <row r="1154" spans="1:22" x14ac:dyDescent="0.2">
      <c r="A1154" s="1">
        <v>26580</v>
      </c>
      <c r="B1154">
        <v>1972</v>
      </c>
      <c r="C1154">
        <f>_xlfn.MAXIFS(Table1[ScheduleWeekWritten],Table1[ScheduleSeason],Table1[[#This Row],[ScheduleSeason]])</f>
        <v>14</v>
      </c>
      <c r="D1154">
        <v>4</v>
      </c>
      <c r="E1154" cm="1">
        <f t="array" ref="E1154">_xlfn.XLOOKUP(Table1[[#This Row],[ScheduleWeekWritten]],Table3[Game],100+Table3[Increase],Table1[[#This Row],[ScheduleWeekWritten]])</f>
        <v>4</v>
      </c>
      <c r="F1154" t="b">
        <v>0</v>
      </c>
      <c r="G1154" t="s">
        <v>39</v>
      </c>
      <c r="H1154">
        <v>31</v>
      </c>
      <c r="I1154">
        <v>7</v>
      </c>
      <c r="J1154" t="s">
        <v>53</v>
      </c>
      <c r="K1154" t="s">
        <v>87</v>
      </c>
      <c r="L1154" t="str">
        <f>_xlfn.XLOOKUP(Table1[[#This Row],[TeamFavoriteID]],Table2[team_id],Table2[team_name],_xlfn.XLOOKUP(Table1[[#This Row],[TeamFavoriteID]],Table2[team_id_pfr],Table2[team_name],"Even"))</f>
        <v>San Francisco 49ers</v>
      </c>
      <c r="M1154">
        <v>-4.5</v>
      </c>
      <c r="N1154">
        <f>IF(Table1[[#This Row],[TeamFavorite]]=Table1[[#This Row],[TeamHome]],Table1[[#This Row],[ScoreAway]]-Table1[[#This Row],[ScoreHome]],Table1[[#This Row],[ScoreHome]]-Table1[[#This Row],[ScoreAway]])</f>
        <v>24</v>
      </c>
      <c r="O1154">
        <f>IF(Table1[[#This Row],[SpreadActual]]&lt;Table1[[#This Row],[SpreadFavorite]],1,0)</f>
        <v>0</v>
      </c>
      <c r="Q1154" t="s">
        <v>65</v>
      </c>
      <c r="R1154" t="b">
        <v>0</v>
      </c>
      <c r="S1154">
        <v>68</v>
      </c>
      <c r="T1154">
        <v>9</v>
      </c>
      <c r="U1154">
        <v>75</v>
      </c>
    </row>
    <row r="1155" spans="1:22" x14ac:dyDescent="0.2">
      <c r="A1155" s="1">
        <v>26580</v>
      </c>
      <c r="B1155">
        <v>1972</v>
      </c>
      <c r="C1155">
        <f>_xlfn.MAXIFS(Table1[ScheduleWeekWritten],Table1[ScheduleSeason],Table1[[#This Row],[ScheduleSeason]])</f>
        <v>14</v>
      </c>
      <c r="D1155">
        <v>4</v>
      </c>
      <c r="E1155" cm="1">
        <f t="array" ref="E1155">_xlfn.XLOOKUP(Table1[[#This Row],[ScheduleWeekWritten]],Table3[Game],100+Table3[Increase],Table1[[#This Row],[ScheduleWeekWritten]])</f>
        <v>4</v>
      </c>
      <c r="F1155" t="b">
        <v>0</v>
      </c>
      <c r="G1155" t="s">
        <v>54</v>
      </c>
      <c r="H1155">
        <v>17</v>
      </c>
      <c r="I1155">
        <v>19</v>
      </c>
      <c r="J1155" t="s">
        <v>57</v>
      </c>
      <c r="K1155" t="s">
        <v>55</v>
      </c>
      <c r="L1155" t="str">
        <f>_xlfn.XLOOKUP(Table1[[#This Row],[TeamFavoriteID]],Table2[team_id],Table2[team_name],_xlfn.XLOOKUP(Table1[[#This Row],[TeamFavoriteID]],Table2[team_id_pfr],Table2[team_name],"Even"))</f>
        <v>Minnesota Vikings</v>
      </c>
      <c r="M1155">
        <v>-14</v>
      </c>
      <c r="N1155">
        <f>IF(Table1[[#This Row],[TeamFavorite]]=Table1[[#This Row],[TeamHome]],Table1[[#This Row],[ScoreAway]]-Table1[[#This Row],[ScoreHome]],Table1[[#This Row],[ScoreHome]]-Table1[[#This Row],[ScoreAway]])</f>
        <v>2</v>
      </c>
      <c r="O1155">
        <f>IF(Table1[[#This Row],[SpreadActual]]&lt;Table1[[#This Row],[SpreadFavorite]],1,0)</f>
        <v>0</v>
      </c>
      <c r="Q1155" t="s">
        <v>73</v>
      </c>
      <c r="R1155" t="b">
        <v>0</v>
      </c>
      <c r="S1155">
        <v>54</v>
      </c>
      <c r="T1155">
        <v>14</v>
      </c>
      <c r="U1155">
        <v>54</v>
      </c>
    </row>
    <row r="1156" spans="1:22" x14ac:dyDescent="0.2">
      <c r="A1156" s="1">
        <v>26580</v>
      </c>
      <c r="B1156">
        <v>1972</v>
      </c>
      <c r="C1156">
        <f>_xlfn.MAXIFS(Table1[ScheduleWeekWritten],Table1[ScheduleSeason],Table1[[#This Row],[ScheduleSeason]])</f>
        <v>14</v>
      </c>
      <c r="D1156">
        <v>4</v>
      </c>
      <c r="E1156" cm="1">
        <f t="array" ref="E1156">_xlfn.XLOOKUP(Table1[[#This Row],[ScheduleWeekWritten]],Table3[Game],100+Table3[Increase],Table1[[#This Row],[ScheduleWeekWritten]])</f>
        <v>4</v>
      </c>
      <c r="F1156" t="b">
        <v>0</v>
      </c>
      <c r="G1156" t="s">
        <v>50</v>
      </c>
      <c r="H1156">
        <v>45</v>
      </c>
      <c r="I1156">
        <v>21</v>
      </c>
      <c r="J1156" t="s">
        <v>95</v>
      </c>
      <c r="K1156" t="s">
        <v>90</v>
      </c>
      <c r="L1156" t="str">
        <f>_xlfn.XLOOKUP(Table1[[#This Row],[TeamFavoriteID]],Table2[team_id],Table2[team_name],_xlfn.XLOOKUP(Table1[[#This Row],[TeamFavoriteID]],Table2[team_id_pfr],Table2[team_name],"Even"))</f>
        <v>New York Giants</v>
      </c>
      <c r="M1156">
        <v>-10.5</v>
      </c>
      <c r="N1156">
        <f>IF(Table1[[#This Row],[TeamFavorite]]=Table1[[#This Row],[TeamHome]],Table1[[#This Row],[ScoreAway]]-Table1[[#This Row],[ScoreHome]],Table1[[#This Row],[ScoreHome]]-Table1[[#This Row],[ScoreAway]])</f>
        <v>-24</v>
      </c>
      <c r="O1156">
        <f>IF(Table1[[#This Row],[SpreadActual]]&lt;Table1[[#This Row],[SpreadFavorite]],1,0)</f>
        <v>1</v>
      </c>
      <c r="Q1156" t="s">
        <v>84</v>
      </c>
      <c r="R1156" t="b">
        <v>0</v>
      </c>
      <c r="S1156">
        <v>57</v>
      </c>
      <c r="T1156">
        <v>19</v>
      </c>
      <c r="U1156">
        <v>66</v>
      </c>
    </row>
    <row r="1157" spans="1:22" x14ac:dyDescent="0.2">
      <c r="A1157" s="1">
        <v>26580</v>
      </c>
      <c r="B1157">
        <v>1972</v>
      </c>
      <c r="C1157">
        <f>_xlfn.MAXIFS(Table1[ScheduleWeekWritten],Table1[ScheduleSeason],Table1[[#This Row],[ScheduleSeason]])</f>
        <v>14</v>
      </c>
      <c r="D1157">
        <v>4</v>
      </c>
      <c r="E1157" cm="1">
        <f t="array" ref="E1157">_xlfn.XLOOKUP(Table1[[#This Row],[ScheduleWeekWritten]],Table3[Game],100+Table3[Increase],Table1[[#This Row],[ScheduleWeekWritten]])</f>
        <v>4</v>
      </c>
      <c r="F1157" t="b">
        <v>0</v>
      </c>
      <c r="G1157" t="s">
        <v>31</v>
      </c>
      <c r="H1157">
        <v>17</v>
      </c>
      <c r="I1157">
        <v>27</v>
      </c>
      <c r="J1157" t="s">
        <v>19</v>
      </c>
      <c r="K1157" t="s">
        <v>91</v>
      </c>
      <c r="L1157" t="str">
        <f>_xlfn.XLOOKUP(Table1[[#This Row],[TeamFavoriteID]],Table2[team_id],Table2[team_name],_xlfn.XLOOKUP(Table1[[#This Row],[TeamFavoriteID]],Table2[team_id_pfr],Table2[team_name],"Even"))</f>
        <v>Miami Dolphins</v>
      </c>
      <c r="M1157">
        <v>-5</v>
      </c>
      <c r="N1157">
        <f>IF(Table1[[#This Row],[TeamFavorite]]=Table1[[#This Row],[TeamHome]],Table1[[#This Row],[ScoreAway]]-Table1[[#This Row],[ScoreHome]],Table1[[#This Row],[ScoreHome]]-Table1[[#This Row],[ScoreAway]])</f>
        <v>-10</v>
      </c>
      <c r="O1157">
        <f>IF(Table1[[#This Row],[SpreadActual]]&lt;Table1[[#This Row],[SpreadFavorite]],1,0)</f>
        <v>1</v>
      </c>
      <c r="Q1157" t="s">
        <v>74</v>
      </c>
      <c r="R1157" t="b">
        <v>0</v>
      </c>
      <c r="S1157">
        <v>57</v>
      </c>
      <c r="T1157">
        <v>19</v>
      </c>
      <c r="U1157">
        <v>66</v>
      </c>
    </row>
    <row r="1158" spans="1:22" x14ac:dyDescent="0.2">
      <c r="A1158" s="1">
        <v>26580</v>
      </c>
      <c r="B1158">
        <v>1972</v>
      </c>
      <c r="C1158">
        <f>_xlfn.MAXIFS(Table1[ScheduleWeekWritten],Table1[ScheduleSeason],Table1[[#This Row],[ScheduleSeason]])</f>
        <v>14</v>
      </c>
      <c r="D1158">
        <v>4</v>
      </c>
      <c r="E1158" cm="1">
        <f t="array" ref="E1158">_xlfn.XLOOKUP(Table1[[#This Row],[ScheduleWeekWritten]],Table3[Game],100+Table3[Increase],Table1[[#This Row],[ScheduleWeekWritten]])</f>
        <v>4</v>
      </c>
      <c r="F1158" t="b">
        <v>0</v>
      </c>
      <c r="G1158" t="s">
        <v>61</v>
      </c>
      <c r="H1158">
        <v>14</v>
      </c>
      <c r="I1158">
        <v>0</v>
      </c>
      <c r="J1158" t="s">
        <v>58</v>
      </c>
      <c r="K1158" t="s">
        <v>85</v>
      </c>
      <c r="L1158" t="str">
        <f>_xlfn.XLOOKUP(Table1[[#This Row],[TeamFavoriteID]],Table2[team_id],Table2[team_name],_xlfn.XLOOKUP(Table1[[#This Row],[TeamFavoriteID]],Table2[team_id_pfr],Table2[team_name],"Even"))</f>
        <v>Washington Commanders</v>
      </c>
      <c r="M1158">
        <v>-16</v>
      </c>
      <c r="N1158">
        <f>IF(Table1[[#This Row],[TeamFavorite]]=Table1[[#This Row],[TeamHome]],Table1[[#This Row],[ScoreAway]]-Table1[[#This Row],[ScoreHome]],Table1[[#This Row],[ScoreHome]]-Table1[[#This Row],[ScoreAway]])</f>
        <v>14</v>
      </c>
      <c r="O1158">
        <f>IF(Table1[[#This Row],[SpreadActual]]&lt;Table1[[#This Row],[SpreadFavorite]],1,0)</f>
        <v>0</v>
      </c>
      <c r="Q1158" t="s">
        <v>64</v>
      </c>
      <c r="R1158" t="b">
        <v>0</v>
      </c>
      <c r="S1158">
        <v>59</v>
      </c>
      <c r="T1158">
        <v>14</v>
      </c>
      <c r="U1158">
        <v>53</v>
      </c>
    </row>
    <row r="1159" spans="1:22" x14ac:dyDescent="0.2">
      <c r="A1159" s="1">
        <v>26581</v>
      </c>
      <c r="B1159">
        <v>1972</v>
      </c>
      <c r="C1159">
        <f>_xlfn.MAXIFS(Table1[ScheduleWeekWritten],Table1[ScheduleSeason],Table1[[#This Row],[ScheduleSeason]])</f>
        <v>14</v>
      </c>
      <c r="D1159">
        <v>4</v>
      </c>
      <c r="E1159" cm="1">
        <f t="array" ref="E1159">_xlfn.XLOOKUP(Table1[[#This Row],[ScheduleWeekWritten]],Table3[Game],100+Table3[Increase],Table1[[#This Row],[ScheduleWeekWritten]])</f>
        <v>4</v>
      </c>
      <c r="F1159" t="b">
        <v>0</v>
      </c>
      <c r="G1159" t="s">
        <v>23</v>
      </c>
      <c r="H1159">
        <v>0</v>
      </c>
      <c r="I1159">
        <v>34</v>
      </c>
      <c r="J1159" t="s">
        <v>20</v>
      </c>
      <c r="K1159" t="s">
        <v>21</v>
      </c>
      <c r="L1159" t="str">
        <f>_xlfn.XLOOKUP(Table1[[#This Row],[TeamFavoriteID]],Table2[team_id],Table2[team_name],_xlfn.XLOOKUP(Table1[[#This Row],[TeamFavoriteID]],Table2[team_id_pfr],Table2[team_name],"Even"))</f>
        <v>Las Vegas Raiders</v>
      </c>
      <c r="M1159">
        <v>-9</v>
      </c>
      <c r="N1159">
        <f>IF(Table1[[#This Row],[TeamFavorite]]=Table1[[#This Row],[TeamHome]],Table1[[#This Row],[ScoreAway]]-Table1[[#This Row],[ScoreHome]],Table1[[#This Row],[ScoreHome]]-Table1[[#This Row],[ScoreAway]])</f>
        <v>-34</v>
      </c>
      <c r="O1159">
        <f>IF(Table1[[#This Row],[SpreadActual]]&lt;Table1[[#This Row],[SpreadFavorite]],1,0)</f>
        <v>1</v>
      </c>
      <c r="Q1159" t="s">
        <v>102</v>
      </c>
      <c r="R1159" t="b">
        <v>0</v>
      </c>
      <c r="S1159">
        <v>72</v>
      </c>
      <c r="T1159">
        <v>0</v>
      </c>
      <c r="V1159" t="s">
        <v>103</v>
      </c>
    </row>
    <row r="1160" spans="1:22" x14ac:dyDescent="0.2">
      <c r="A1160" s="1">
        <v>26587</v>
      </c>
      <c r="B1160">
        <v>1972</v>
      </c>
      <c r="C1160">
        <f>_xlfn.MAXIFS(Table1[ScheduleWeekWritten],Table1[ScheduleSeason],Table1[[#This Row],[ScheduleSeason]])</f>
        <v>14</v>
      </c>
      <c r="D1160">
        <v>5</v>
      </c>
      <c r="E1160" cm="1">
        <f t="array" ref="E1160">_xlfn.XLOOKUP(Table1[[#This Row],[ScheduleWeekWritten]],Table3[Game],100+Table3[Increase],Table1[[#This Row],[ScheduleWeekWritten]])</f>
        <v>5</v>
      </c>
      <c r="F1160" t="b">
        <v>0</v>
      </c>
      <c r="G1160" t="s">
        <v>34</v>
      </c>
      <c r="H1160">
        <v>0</v>
      </c>
      <c r="I1160">
        <v>21</v>
      </c>
      <c r="J1160" t="s">
        <v>67</v>
      </c>
      <c r="K1160" t="s">
        <v>68</v>
      </c>
      <c r="L1160" t="str">
        <f>_xlfn.XLOOKUP(Table1[[#This Row],[TeamFavoriteID]],Table2[team_id],Table2[team_name],_xlfn.XLOOKUP(Table1[[#This Row],[TeamFavoriteID]],Table2[team_id_pfr],Table2[team_name],"Even"))</f>
        <v>Dallas Cowboys</v>
      </c>
      <c r="M1160">
        <v>-3</v>
      </c>
      <c r="N1160">
        <f>IF(Table1[[#This Row],[TeamFavorite]]=Table1[[#This Row],[TeamHome]],Table1[[#This Row],[ScoreAway]]-Table1[[#This Row],[ScoreHome]],Table1[[#This Row],[ScoreHome]]-Table1[[#This Row],[ScoreAway]])</f>
        <v>-21</v>
      </c>
      <c r="O1160">
        <f>IF(Table1[[#This Row],[SpreadActual]]&lt;Table1[[#This Row],[SpreadFavorite]],1,0)</f>
        <v>1</v>
      </c>
      <c r="Q1160" t="s">
        <v>80</v>
      </c>
      <c r="R1160" t="b">
        <v>0</v>
      </c>
      <c r="S1160">
        <v>56</v>
      </c>
      <c r="T1160">
        <v>13</v>
      </c>
      <c r="U1160">
        <v>53</v>
      </c>
    </row>
    <row r="1161" spans="1:22" x14ac:dyDescent="0.2">
      <c r="A1161" s="1">
        <v>26587</v>
      </c>
      <c r="B1161">
        <v>1972</v>
      </c>
      <c r="C1161">
        <f>_xlfn.MAXIFS(Table1[ScheduleWeekWritten],Table1[ScheduleSeason],Table1[[#This Row],[ScheduleSeason]])</f>
        <v>14</v>
      </c>
      <c r="D1161">
        <v>5</v>
      </c>
      <c r="E1161" cm="1">
        <f t="array" ref="E1161">_xlfn.XLOOKUP(Table1[[#This Row],[ScheduleWeekWritten]],Table3[Game],100+Table3[Increase],Table1[[#This Row],[ScheduleWeekWritten]])</f>
        <v>5</v>
      </c>
      <c r="F1161" t="b">
        <v>0</v>
      </c>
      <c r="G1161" t="s">
        <v>62</v>
      </c>
      <c r="H1161">
        <v>0</v>
      </c>
      <c r="I1161">
        <v>17</v>
      </c>
      <c r="J1161" t="s">
        <v>46</v>
      </c>
      <c r="K1161" t="s">
        <v>63</v>
      </c>
      <c r="L1161" t="str">
        <f>_xlfn.XLOOKUP(Table1[[#This Row],[TeamFavoriteID]],Table2[team_id],Table2[team_name],_xlfn.XLOOKUP(Table1[[#This Row],[TeamFavoriteID]],Table2[team_id_pfr],Table2[team_name],"Even"))</f>
        <v>Cleveland Browns</v>
      </c>
      <c r="M1161">
        <v>-5</v>
      </c>
      <c r="N1161">
        <f>IF(Table1[[#This Row],[TeamFavorite]]=Table1[[#This Row],[TeamHome]],Table1[[#This Row],[ScoreAway]]-Table1[[#This Row],[ScoreHome]],Table1[[#This Row],[ScoreHome]]-Table1[[#This Row],[ScoreAway]])</f>
        <v>17</v>
      </c>
      <c r="O1161">
        <f>IF(Table1[[#This Row],[SpreadActual]]&lt;Table1[[#This Row],[SpreadFavorite]],1,0)</f>
        <v>0</v>
      </c>
      <c r="Q1161" t="s">
        <v>66</v>
      </c>
      <c r="R1161" t="b">
        <v>0</v>
      </c>
      <c r="S1161">
        <v>47</v>
      </c>
      <c r="T1161">
        <v>13</v>
      </c>
      <c r="U1161">
        <v>55</v>
      </c>
    </row>
    <row r="1162" spans="1:22" x14ac:dyDescent="0.2">
      <c r="A1162" s="1">
        <v>26587</v>
      </c>
      <c r="B1162">
        <v>1972</v>
      </c>
      <c r="C1162">
        <f>_xlfn.MAXIFS(Table1[ScheduleWeekWritten],Table1[ScheduleSeason],Table1[[#This Row],[ScheduleSeason]])</f>
        <v>14</v>
      </c>
      <c r="D1162">
        <v>5</v>
      </c>
      <c r="E1162" cm="1">
        <f t="array" ref="E1162">_xlfn.XLOOKUP(Table1[[#This Row],[ScheduleWeekWritten]],Table3[Game],100+Table3[Increase],Table1[[#This Row],[ScheduleWeekWritten]])</f>
        <v>5</v>
      </c>
      <c r="F1162" t="b">
        <v>0</v>
      </c>
      <c r="G1162" t="s">
        <v>24</v>
      </c>
      <c r="H1162">
        <v>20</v>
      </c>
      <c r="I1162">
        <v>23</v>
      </c>
      <c r="J1162" t="s">
        <v>54</v>
      </c>
      <c r="K1162" t="s">
        <v>55</v>
      </c>
      <c r="L1162" t="str">
        <f>_xlfn.XLOOKUP(Table1[[#This Row],[TeamFavoriteID]],Table2[team_id],Table2[team_name],_xlfn.XLOOKUP(Table1[[#This Row],[TeamFavoriteID]],Table2[team_id_pfr],Table2[team_name],"Even"))</f>
        <v>Minnesota Vikings</v>
      </c>
      <c r="M1162">
        <v>-11</v>
      </c>
      <c r="N1162">
        <f>IF(Table1[[#This Row],[TeamFavorite]]=Table1[[#This Row],[TeamHome]],Table1[[#This Row],[ScoreAway]]-Table1[[#This Row],[ScoreHome]],Table1[[#This Row],[ScoreHome]]-Table1[[#This Row],[ScoreAway]])</f>
        <v>-3</v>
      </c>
      <c r="O1162">
        <f>IF(Table1[[#This Row],[SpreadActual]]&lt;Table1[[#This Row],[SpreadFavorite]],1,0)</f>
        <v>0</v>
      </c>
      <c r="Q1162" t="s">
        <v>71</v>
      </c>
      <c r="R1162" t="b">
        <v>0</v>
      </c>
      <c r="S1162">
        <v>51</v>
      </c>
      <c r="T1162">
        <v>8</v>
      </c>
      <c r="U1162">
        <v>47</v>
      </c>
    </row>
    <row r="1163" spans="1:22" x14ac:dyDescent="0.2">
      <c r="A1163" s="1">
        <v>26587</v>
      </c>
      <c r="B1163">
        <v>1972</v>
      </c>
      <c r="C1163">
        <f>_xlfn.MAXIFS(Table1[ScheduleWeekWritten],Table1[ScheduleSeason],Table1[[#This Row],[ScheduleSeason]])</f>
        <v>14</v>
      </c>
      <c r="D1163">
        <v>5</v>
      </c>
      <c r="E1163" cm="1">
        <f t="array" ref="E1163">_xlfn.XLOOKUP(Table1[[#This Row],[ScheduleWeekWritten]],Table3[Game],100+Table3[Increase],Table1[[#This Row],[ScheduleWeekWritten]])</f>
        <v>5</v>
      </c>
      <c r="F1163" t="b">
        <v>0</v>
      </c>
      <c r="G1163" t="s">
        <v>42</v>
      </c>
      <c r="H1163">
        <v>16</v>
      </c>
      <c r="I1163">
        <v>23</v>
      </c>
      <c r="J1163" t="s">
        <v>101</v>
      </c>
      <c r="K1163" t="s">
        <v>75</v>
      </c>
      <c r="L1163" t="str">
        <f>_xlfn.XLOOKUP(Table1[[#This Row],[TeamFavoriteID]],Table2[team_id],Table2[team_name],_xlfn.XLOOKUP(Table1[[#This Row],[TeamFavoriteID]],Table2[team_id_pfr],Table2[team_name],"Even"))</f>
        <v>Kansas City Chiefs</v>
      </c>
      <c r="M1163">
        <v>-7.5</v>
      </c>
      <c r="N1163">
        <f>IF(Table1[[#This Row],[TeamFavorite]]=Table1[[#This Row],[TeamHome]],Table1[[#This Row],[ScoreAway]]-Table1[[#This Row],[ScoreHome]],Table1[[#This Row],[ScoreHome]]-Table1[[#This Row],[ScoreAway]])</f>
        <v>7</v>
      </c>
      <c r="O1163">
        <f>IF(Table1[[#This Row],[SpreadActual]]&lt;Table1[[#This Row],[SpreadFavorite]],1,0)</f>
        <v>0</v>
      </c>
      <c r="Q1163" t="s">
        <v>117</v>
      </c>
      <c r="R1163" t="b">
        <v>0</v>
      </c>
      <c r="S1163">
        <v>47</v>
      </c>
      <c r="T1163">
        <v>11</v>
      </c>
      <c r="U1163">
        <v>56</v>
      </c>
    </row>
    <row r="1164" spans="1:22" x14ac:dyDescent="0.2">
      <c r="A1164" s="1">
        <v>26587</v>
      </c>
      <c r="B1164">
        <v>1972</v>
      </c>
      <c r="C1164">
        <f>_xlfn.MAXIFS(Table1[ScheduleWeekWritten],Table1[ScheduleSeason],Table1[[#This Row],[ScheduleSeason]])</f>
        <v>14</v>
      </c>
      <c r="D1164">
        <v>5</v>
      </c>
      <c r="E1164" cm="1">
        <f t="array" ref="E1164">_xlfn.XLOOKUP(Table1[[#This Row],[ScheduleWeekWritten]],Table3[Game],100+Table3[Increase],Table1[[#This Row],[ScheduleWeekWritten]])</f>
        <v>5</v>
      </c>
      <c r="F1164" t="b">
        <v>0</v>
      </c>
      <c r="G1164" t="s">
        <v>19</v>
      </c>
      <c r="H1164">
        <v>24</v>
      </c>
      <c r="I1164">
        <v>10</v>
      </c>
      <c r="J1164" t="s">
        <v>27</v>
      </c>
      <c r="K1164" t="s">
        <v>91</v>
      </c>
      <c r="L1164" t="str">
        <f>_xlfn.XLOOKUP(Table1[[#This Row],[TeamFavoriteID]],Table2[team_id],Table2[team_name],_xlfn.XLOOKUP(Table1[[#This Row],[TeamFavoriteID]],Table2[team_id_pfr],Table2[team_name],"Even"))</f>
        <v>Miami Dolphins</v>
      </c>
      <c r="M1164">
        <v>-9</v>
      </c>
      <c r="N1164">
        <f>IF(Table1[[#This Row],[TeamFavorite]]=Table1[[#This Row],[TeamHome]],Table1[[#This Row],[ScoreAway]]-Table1[[#This Row],[ScoreHome]],Table1[[#This Row],[ScoreHome]]-Table1[[#This Row],[ScoreAway]])</f>
        <v>-14</v>
      </c>
      <c r="O1164">
        <f>IF(Table1[[#This Row],[SpreadActual]]&lt;Table1[[#This Row],[SpreadFavorite]],1,0)</f>
        <v>1</v>
      </c>
      <c r="Q1164" t="s">
        <v>22</v>
      </c>
      <c r="R1164" t="b">
        <v>0</v>
      </c>
      <c r="S1164">
        <v>78</v>
      </c>
      <c r="T1164">
        <v>10</v>
      </c>
      <c r="U1164">
        <v>72</v>
      </c>
    </row>
    <row r="1165" spans="1:22" x14ac:dyDescent="0.2">
      <c r="A1165" s="1">
        <v>26587</v>
      </c>
      <c r="B1165">
        <v>1972</v>
      </c>
      <c r="C1165">
        <f>_xlfn.MAXIFS(Table1[ScheduleWeekWritten],Table1[ScheduleSeason],Table1[[#This Row],[ScheduleSeason]])</f>
        <v>14</v>
      </c>
      <c r="D1165">
        <v>5</v>
      </c>
      <c r="E1165" cm="1">
        <f t="array" ref="E1165">_xlfn.XLOOKUP(Table1[[#This Row],[ScheduleWeekWritten]],Table3[Game],100+Table3[Increase],Table1[[#This Row],[ScheduleWeekWritten]])</f>
        <v>5</v>
      </c>
      <c r="F1165" t="b">
        <v>0</v>
      </c>
      <c r="G1165" t="s">
        <v>115</v>
      </c>
      <c r="H1165">
        <v>13</v>
      </c>
      <c r="I1165">
        <v>41</v>
      </c>
      <c r="J1165" t="s">
        <v>31</v>
      </c>
      <c r="K1165" t="s">
        <v>32</v>
      </c>
      <c r="L1165" t="str">
        <f>_xlfn.XLOOKUP(Table1[[#This Row],[TeamFavoriteID]],Table2[team_id],Table2[team_name],_xlfn.XLOOKUP(Table1[[#This Row],[TeamFavoriteID]],Table2[team_id_pfr],Table2[team_name],"Even"))</f>
        <v>New York Jets</v>
      </c>
      <c r="M1165">
        <v>-7.5</v>
      </c>
      <c r="N1165">
        <f>IF(Table1[[#This Row],[TeamFavorite]]=Table1[[#This Row],[TeamHome]],Table1[[#This Row],[ScoreAway]]-Table1[[#This Row],[ScoreHome]],Table1[[#This Row],[ScoreHome]]-Table1[[#This Row],[ScoreAway]])</f>
        <v>-28</v>
      </c>
      <c r="O1165">
        <f>IF(Table1[[#This Row],[SpreadActual]]&lt;Table1[[#This Row],[SpreadFavorite]],1,0)</f>
        <v>1</v>
      </c>
      <c r="Q1165" t="s">
        <v>116</v>
      </c>
      <c r="R1165" t="b">
        <v>0</v>
      </c>
      <c r="S1165">
        <v>51</v>
      </c>
      <c r="T1165">
        <v>21</v>
      </c>
      <c r="U1165">
        <v>53</v>
      </c>
    </row>
    <row r="1166" spans="1:22" x14ac:dyDescent="0.2">
      <c r="A1166" s="1">
        <v>26587</v>
      </c>
      <c r="B1166">
        <v>1972</v>
      </c>
      <c r="C1166">
        <f>_xlfn.MAXIFS(Table1[ScheduleWeekWritten],Table1[ScheduleSeason],Table1[[#This Row],[ScheduleSeason]])</f>
        <v>14</v>
      </c>
      <c r="D1166">
        <v>5</v>
      </c>
      <c r="E1166" cm="1">
        <f t="array" ref="E1166">_xlfn.XLOOKUP(Table1[[#This Row],[ScheduleWeekWritten]],Table3[Game],100+Table3[Increase],Table1[[#This Row],[ScheduleWeekWritten]])</f>
        <v>5</v>
      </c>
      <c r="F1166" t="b">
        <v>0</v>
      </c>
      <c r="G1166" t="s">
        <v>95</v>
      </c>
      <c r="H1166">
        <v>14</v>
      </c>
      <c r="I1166">
        <v>21</v>
      </c>
      <c r="J1166" t="s">
        <v>38</v>
      </c>
      <c r="K1166" t="s">
        <v>109</v>
      </c>
      <c r="L1166" t="str">
        <f>_xlfn.XLOOKUP(Table1[[#This Row],[TeamFavoriteID]],Table2[team_id],Table2[team_name],_xlfn.XLOOKUP(Table1[[#This Row],[TeamFavoriteID]],Table2[team_id_pfr],Table2[team_name],"Even"))</f>
        <v>Atlanta Falcons</v>
      </c>
      <c r="M1166">
        <v>-13</v>
      </c>
      <c r="N1166">
        <f>IF(Table1[[#This Row],[TeamFavorite]]=Table1[[#This Row],[TeamHome]],Table1[[#This Row],[ScoreAway]]-Table1[[#This Row],[ScoreHome]],Table1[[#This Row],[ScoreHome]]-Table1[[#This Row],[ScoreAway]])</f>
        <v>-7</v>
      </c>
      <c r="O1166">
        <f>IF(Table1[[#This Row],[SpreadActual]]&lt;Table1[[#This Row],[SpreadFavorite]],1,0)</f>
        <v>0</v>
      </c>
      <c r="Q1166" t="s">
        <v>96</v>
      </c>
      <c r="R1166" t="b">
        <v>0</v>
      </c>
      <c r="S1166">
        <v>74</v>
      </c>
      <c r="T1166">
        <v>7</v>
      </c>
      <c r="U1166">
        <v>81</v>
      </c>
    </row>
    <row r="1167" spans="1:22" x14ac:dyDescent="0.2">
      <c r="A1167" s="1">
        <v>26587</v>
      </c>
      <c r="B1167">
        <v>1972</v>
      </c>
      <c r="C1167">
        <f>_xlfn.MAXIFS(Table1[ScheduleWeekWritten],Table1[ScheduleSeason],Table1[[#This Row],[ScheduleSeason]])</f>
        <v>14</v>
      </c>
      <c r="D1167">
        <v>5</v>
      </c>
      <c r="E1167" cm="1">
        <f t="array" ref="E1167">_xlfn.XLOOKUP(Table1[[#This Row],[ScheduleWeekWritten]],Table3[Game],100+Table3[Increase],Table1[[#This Row],[ScheduleWeekWritten]])</f>
        <v>5</v>
      </c>
      <c r="F1167" t="b">
        <v>0</v>
      </c>
      <c r="G1167" t="s">
        <v>20</v>
      </c>
      <c r="H1167">
        <v>28</v>
      </c>
      <c r="I1167">
        <v>16</v>
      </c>
      <c r="J1167" t="s">
        <v>28</v>
      </c>
      <c r="K1167" t="s">
        <v>21</v>
      </c>
      <c r="L1167" t="str">
        <f>_xlfn.XLOOKUP(Table1[[#This Row],[TeamFavoriteID]],Table2[team_id],Table2[team_name],_xlfn.XLOOKUP(Table1[[#This Row],[TeamFavoriteID]],Table2[team_id_pfr],Table2[team_name],"Even"))</f>
        <v>Las Vegas Raiders</v>
      </c>
      <c r="M1167">
        <v>-13.5</v>
      </c>
      <c r="N1167">
        <f>IF(Table1[[#This Row],[TeamFavorite]]=Table1[[#This Row],[TeamHome]],Table1[[#This Row],[ScoreAway]]-Table1[[#This Row],[ScoreHome]],Table1[[#This Row],[ScoreHome]]-Table1[[#This Row],[ScoreAway]])</f>
        <v>12</v>
      </c>
      <c r="O1167">
        <f>IF(Table1[[#This Row],[SpreadActual]]&lt;Table1[[#This Row],[SpreadFavorite]],1,0)</f>
        <v>0</v>
      </c>
      <c r="Q1167" t="s">
        <v>76</v>
      </c>
      <c r="R1167" t="b">
        <v>0</v>
      </c>
      <c r="S1167">
        <v>62</v>
      </c>
      <c r="T1167">
        <v>13</v>
      </c>
      <c r="U1167">
        <v>84</v>
      </c>
    </row>
    <row r="1168" spans="1:22" x14ac:dyDescent="0.2">
      <c r="A1168" s="1">
        <v>26587</v>
      </c>
      <c r="B1168">
        <v>1972</v>
      </c>
      <c r="C1168">
        <f>_xlfn.MAXIFS(Table1[ScheduleWeekWritten],Table1[ScheduleSeason],Table1[[#This Row],[ScheduleSeason]])</f>
        <v>14</v>
      </c>
      <c r="D1168">
        <v>5</v>
      </c>
      <c r="E1168" cm="1">
        <f t="array" ref="E1168">_xlfn.XLOOKUP(Table1[[#This Row],[ScheduleWeekWritten]],Table3[Game],100+Table3[Increase],Table1[[#This Row],[ScheduleWeekWritten]])</f>
        <v>5</v>
      </c>
      <c r="F1168" t="b">
        <v>0</v>
      </c>
      <c r="G1168" t="s">
        <v>58</v>
      </c>
      <c r="H1168">
        <v>3</v>
      </c>
      <c r="I1168">
        <v>34</v>
      </c>
      <c r="J1168" t="s">
        <v>39</v>
      </c>
      <c r="K1168" t="s">
        <v>40</v>
      </c>
      <c r="L1168" t="str">
        <f>_xlfn.XLOOKUP(Table1[[#This Row],[TeamFavoriteID]],Table2[team_id],Table2[team_name],_xlfn.XLOOKUP(Table1[[#This Row],[TeamFavoriteID]],Table2[team_id_pfr],Table2[team_name],"Even"))</f>
        <v>Los Angeles Rams</v>
      </c>
      <c r="M1168">
        <v>-13</v>
      </c>
      <c r="N1168">
        <f>IF(Table1[[#This Row],[TeamFavorite]]=Table1[[#This Row],[TeamHome]],Table1[[#This Row],[ScoreAway]]-Table1[[#This Row],[ScoreHome]],Table1[[#This Row],[ScoreHome]]-Table1[[#This Row],[ScoreAway]])</f>
        <v>-31</v>
      </c>
      <c r="O1168">
        <f>IF(Table1[[#This Row],[SpreadActual]]&lt;Table1[[#This Row],[SpreadFavorite]],1,0)</f>
        <v>1</v>
      </c>
      <c r="Q1168" t="s">
        <v>112</v>
      </c>
      <c r="R1168" t="b">
        <v>0</v>
      </c>
      <c r="S1168">
        <v>54</v>
      </c>
      <c r="T1168">
        <v>17</v>
      </c>
      <c r="U1168">
        <v>53</v>
      </c>
    </row>
    <row r="1169" spans="1:22" x14ac:dyDescent="0.2">
      <c r="A1169" s="1">
        <v>26587</v>
      </c>
      <c r="B1169">
        <v>1972</v>
      </c>
      <c r="C1169">
        <f>_xlfn.MAXIFS(Table1[ScheduleWeekWritten],Table1[ScheduleSeason],Table1[[#This Row],[ScheduleSeason]])</f>
        <v>14</v>
      </c>
      <c r="D1169">
        <v>5</v>
      </c>
      <c r="E1169" cm="1">
        <f t="array" ref="E1169">_xlfn.XLOOKUP(Table1[[#This Row],[ScheduleWeekWritten]],Table3[Game],100+Table3[Increase],Table1[[#This Row],[ScheduleWeekWritten]])</f>
        <v>5</v>
      </c>
      <c r="F1169" t="b">
        <v>0</v>
      </c>
      <c r="G1169" t="s">
        <v>49</v>
      </c>
      <c r="H1169">
        <v>24</v>
      </c>
      <c r="I1169">
        <v>7</v>
      </c>
      <c r="J1169" t="s">
        <v>23</v>
      </c>
      <c r="K1169" t="s">
        <v>51</v>
      </c>
      <c r="L1169" t="str">
        <f>_xlfn.XLOOKUP(Table1[[#This Row],[TeamFavoriteID]],Table2[team_id],Table2[team_name],_xlfn.XLOOKUP(Table1[[#This Row],[TeamFavoriteID]],Table2[team_id_pfr],Table2[team_name],"Even"))</f>
        <v>Pittsburgh Steelers</v>
      </c>
      <c r="M1169">
        <v>-12.5</v>
      </c>
      <c r="N1169">
        <f>IF(Table1[[#This Row],[TeamFavorite]]=Table1[[#This Row],[TeamHome]],Table1[[#This Row],[ScoreAway]]-Table1[[#This Row],[ScoreHome]],Table1[[#This Row],[ScoreHome]]-Table1[[#This Row],[ScoreAway]])</f>
        <v>-17</v>
      </c>
      <c r="O1169">
        <f>IF(Table1[[#This Row],[SpreadActual]]&lt;Table1[[#This Row],[SpreadFavorite]],1,0)</f>
        <v>1</v>
      </c>
      <c r="Q1169" t="s">
        <v>113</v>
      </c>
      <c r="R1169" t="b">
        <v>0</v>
      </c>
      <c r="S1169">
        <v>47</v>
      </c>
      <c r="T1169">
        <v>14</v>
      </c>
      <c r="U1169">
        <v>62</v>
      </c>
    </row>
    <row r="1170" spans="1:22" x14ac:dyDescent="0.2">
      <c r="A1170" s="1">
        <v>26587</v>
      </c>
      <c r="B1170">
        <v>1972</v>
      </c>
      <c r="C1170">
        <f>_xlfn.MAXIFS(Table1[ScheduleWeekWritten],Table1[ScheduleSeason],Table1[[#This Row],[ScheduleSeason]])</f>
        <v>14</v>
      </c>
      <c r="D1170">
        <v>5</v>
      </c>
      <c r="E1170" cm="1">
        <f t="array" ref="E1170">_xlfn.XLOOKUP(Table1[[#This Row],[ScheduleWeekWritten]],Table3[Game],100+Table3[Increase],Table1[[#This Row],[ScheduleWeekWritten]])</f>
        <v>5</v>
      </c>
      <c r="F1170" t="b">
        <v>0</v>
      </c>
      <c r="G1170" t="s">
        <v>53</v>
      </c>
      <c r="H1170">
        <v>17</v>
      </c>
      <c r="I1170">
        <v>23</v>
      </c>
      <c r="J1170" t="s">
        <v>50</v>
      </c>
      <c r="K1170" t="s">
        <v>87</v>
      </c>
      <c r="L1170" t="str">
        <f>_xlfn.XLOOKUP(Table1[[#This Row],[TeamFavoriteID]],Table2[team_id],Table2[team_name],_xlfn.XLOOKUP(Table1[[#This Row],[TeamFavoriteID]],Table2[team_id_pfr],Table2[team_name],"Even"))</f>
        <v>San Francisco 49ers</v>
      </c>
      <c r="M1170">
        <v>-7.5</v>
      </c>
      <c r="N1170">
        <f>IF(Table1[[#This Row],[TeamFavorite]]=Table1[[#This Row],[TeamHome]],Table1[[#This Row],[ScoreAway]]-Table1[[#This Row],[ScoreHome]],Table1[[#This Row],[ScoreHome]]-Table1[[#This Row],[ScoreAway]])</f>
        <v>6</v>
      </c>
      <c r="O1170">
        <f>IF(Table1[[#This Row],[SpreadActual]]&lt;Table1[[#This Row],[SpreadFavorite]],1,0)</f>
        <v>0</v>
      </c>
      <c r="Q1170" t="s">
        <v>118</v>
      </c>
      <c r="R1170" t="b">
        <v>0</v>
      </c>
      <c r="S1170">
        <v>59</v>
      </c>
      <c r="T1170">
        <v>11</v>
      </c>
      <c r="U1170">
        <v>89</v>
      </c>
    </row>
    <row r="1171" spans="1:22" x14ac:dyDescent="0.2">
      <c r="A1171" s="1">
        <v>26587</v>
      </c>
      <c r="B1171">
        <v>1972</v>
      </c>
      <c r="C1171">
        <f>_xlfn.MAXIFS(Table1[ScheduleWeekWritten],Table1[ScheduleSeason],Table1[[#This Row],[ScheduleSeason]])</f>
        <v>14</v>
      </c>
      <c r="D1171">
        <v>5</v>
      </c>
      <c r="E1171" cm="1">
        <f t="array" ref="E1171">_xlfn.XLOOKUP(Table1[[#This Row],[ScheduleWeekWritten]],Table3[Game],100+Table3[Increase],Table1[[#This Row],[ScheduleWeekWritten]])</f>
        <v>5</v>
      </c>
      <c r="F1171" t="b">
        <v>0</v>
      </c>
      <c r="G1171" t="s">
        <v>57</v>
      </c>
      <c r="H1171">
        <v>3</v>
      </c>
      <c r="I1171">
        <v>33</v>
      </c>
      <c r="J1171" t="s">
        <v>61</v>
      </c>
      <c r="K1171" t="s">
        <v>85</v>
      </c>
      <c r="L1171" t="str">
        <f>_xlfn.XLOOKUP(Table1[[#This Row],[TeamFavoriteID]],Table2[team_id],Table2[team_name],_xlfn.XLOOKUP(Table1[[#This Row],[TeamFavoriteID]],Table2[team_id_pfr],Table2[team_name],"Even"))</f>
        <v>Washington Commanders</v>
      </c>
      <c r="M1171">
        <v>-6</v>
      </c>
      <c r="N1171">
        <f>IF(Table1[[#This Row],[TeamFavorite]]=Table1[[#This Row],[TeamHome]],Table1[[#This Row],[ScoreAway]]-Table1[[#This Row],[ScoreHome]],Table1[[#This Row],[ScoreHome]]-Table1[[#This Row],[ScoreAway]])</f>
        <v>-30</v>
      </c>
      <c r="O1171">
        <f>IF(Table1[[#This Row],[SpreadActual]]&lt;Table1[[#This Row],[SpreadFavorite]],1,0)</f>
        <v>1</v>
      </c>
      <c r="Q1171" t="s">
        <v>60</v>
      </c>
      <c r="R1171" t="b">
        <v>0</v>
      </c>
      <c r="S1171">
        <v>50</v>
      </c>
      <c r="T1171">
        <v>11</v>
      </c>
      <c r="U1171">
        <v>59</v>
      </c>
    </row>
    <row r="1172" spans="1:22" x14ac:dyDescent="0.2">
      <c r="A1172" s="1">
        <v>26588</v>
      </c>
      <c r="B1172">
        <v>1972</v>
      </c>
      <c r="C1172">
        <f>_xlfn.MAXIFS(Table1[ScheduleWeekWritten],Table1[ScheduleSeason],Table1[[#This Row],[ScheduleSeason]])</f>
        <v>14</v>
      </c>
      <c r="D1172">
        <v>5</v>
      </c>
      <c r="E1172" cm="1">
        <f t="array" ref="E1172">_xlfn.XLOOKUP(Table1[[#This Row],[ScheduleWeekWritten]],Table3[Game],100+Table3[Increase],Table1[[#This Row],[ScheduleWeekWritten]])</f>
        <v>5</v>
      </c>
      <c r="F1172" t="b">
        <v>0</v>
      </c>
      <c r="G1172" t="s">
        <v>45</v>
      </c>
      <c r="H1172">
        <v>23</v>
      </c>
      <c r="I1172">
        <v>24</v>
      </c>
      <c r="J1172" t="s">
        <v>33</v>
      </c>
      <c r="K1172" t="s">
        <v>79</v>
      </c>
      <c r="L1172" t="str">
        <f>_xlfn.XLOOKUP(Table1[[#This Row],[TeamFavoriteID]],Table2[team_id],Table2[team_name],_xlfn.XLOOKUP(Table1[[#This Row],[TeamFavoriteID]],Table2[team_id_pfr],Table2[team_name],"Even"))</f>
        <v>Detroit Lions</v>
      </c>
      <c r="M1172">
        <v>-6</v>
      </c>
      <c r="N1172">
        <f>IF(Table1[[#This Row],[TeamFavorite]]=Table1[[#This Row],[TeamHome]],Table1[[#This Row],[ScoreAway]]-Table1[[#This Row],[ScoreHome]],Table1[[#This Row],[ScoreHome]]-Table1[[#This Row],[ScoreAway]])</f>
        <v>1</v>
      </c>
      <c r="O1172">
        <f>IF(Table1[[#This Row],[SpreadActual]]&lt;Table1[[#This Row],[SpreadFavorite]],1,0)</f>
        <v>0</v>
      </c>
      <c r="Q1172" t="s">
        <v>48</v>
      </c>
      <c r="R1172" t="b">
        <v>0</v>
      </c>
      <c r="S1172">
        <v>47</v>
      </c>
      <c r="T1172">
        <v>15</v>
      </c>
      <c r="U1172">
        <v>77</v>
      </c>
    </row>
    <row r="1173" spans="1:22" x14ac:dyDescent="0.2">
      <c r="A1173" s="1">
        <v>26594</v>
      </c>
      <c r="B1173">
        <v>1972</v>
      </c>
      <c r="C1173">
        <f>_xlfn.MAXIFS(Table1[ScheduleWeekWritten],Table1[ScheduleSeason],Table1[[#This Row],[ScheduleSeason]])</f>
        <v>14</v>
      </c>
      <c r="D1173">
        <v>6</v>
      </c>
      <c r="E1173" cm="1">
        <f t="array" ref="E1173">_xlfn.XLOOKUP(Table1[[#This Row],[ScheduleWeekWritten]],Table3[Game],100+Table3[Increase],Table1[[#This Row],[ScheduleWeekWritten]])</f>
        <v>6</v>
      </c>
      <c r="F1173" t="b">
        <v>0</v>
      </c>
      <c r="G1173" t="s">
        <v>45</v>
      </c>
      <c r="H1173">
        <v>34</v>
      </c>
      <c r="I1173">
        <v>20</v>
      </c>
      <c r="J1173" t="s">
        <v>27</v>
      </c>
      <c r="K1173" t="s">
        <v>79</v>
      </c>
      <c r="L1173" t="str">
        <f>_xlfn.XLOOKUP(Table1[[#This Row],[TeamFavoriteID]],Table2[team_id],Table2[team_name],_xlfn.XLOOKUP(Table1[[#This Row],[TeamFavoriteID]],Table2[team_id_pfr],Table2[team_name],"Even"))</f>
        <v>Detroit Lions</v>
      </c>
      <c r="M1173">
        <v>-6.5</v>
      </c>
      <c r="N1173">
        <f>IF(Table1[[#This Row],[TeamFavorite]]=Table1[[#This Row],[TeamHome]],Table1[[#This Row],[ScoreAway]]-Table1[[#This Row],[ScoreHome]],Table1[[#This Row],[ScoreHome]]-Table1[[#This Row],[ScoreAway]])</f>
        <v>-14</v>
      </c>
      <c r="O1173">
        <f>IF(Table1[[#This Row],[SpreadActual]]&lt;Table1[[#This Row],[SpreadFavorite]],1,0)</f>
        <v>1</v>
      </c>
      <c r="Q1173" t="s">
        <v>48</v>
      </c>
      <c r="R1173" t="b">
        <v>0</v>
      </c>
      <c r="S1173">
        <v>47</v>
      </c>
      <c r="T1173">
        <v>8</v>
      </c>
      <c r="U1173">
        <v>96</v>
      </c>
    </row>
    <row r="1174" spans="1:22" x14ac:dyDescent="0.2">
      <c r="A1174" s="1">
        <v>26594</v>
      </c>
      <c r="B1174">
        <v>1972</v>
      </c>
      <c r="C1174">
        <f>_xlfn.MAXIFS(Table1[ScheduleWeekWritten],Table1[ScheduleSeason],Table1[[#This Row],[ScheduleSeason]])</f>
        <v>14</v>
      </c>
      <c r="D1174">
        <v>6</v>
      </c>
      <c r="E1174" cm="1">
        <f t="array" ref="E1174">_xlfn.XLOOKUP(Table1[[#This Row],[ScheduleWeekWritten]],Table3[Game],100+Table3[Increase],Table1[[#This Row],[ScheduleWeekWritten]])</f>
        <v>6</v>
      </c>
      <c r="F1174" t="b">
        <v>0</v>
      </c>
      <c r="G1174" t="s">
        <v>33</v>
      </c>
      <c r="H1174">
        <v>9</v>
      </c>
      <c r="I1174">
        <v>10</v>
      </c>
      <c r="J1174" t="s">
        <v>38</v>
      </c>
      <c r="K1174" t="s">
        <v>35</v>
      </c>
      <c r="L1174" t="str">
        <f>_xlfn.XLOOKUP(Table1[[#This Row],[TeamFavoriteID]],Table2[team_id],Table2[team_name],_xlfn.XLOOKUP(Table1[[#This Row],[TeamFavoriteID]],Table2[team_id_pfr],Table2[team_name],"Even"))</f>
        <v>Green Bay Packers</v>
      </c>
      <c r="M1174">
        <v>-2.5</v>
      </c>
      <c r="N1174">
        <f>IF(Table1[[#This Row],[TeamFavorite]]=Table1[[#This Row],[TeamHome]],Table1[[#This Row],[ScoreAway]]-Table1[[#This Row],[ScoreHome]],Table1[[#This Row],[ScoreHome]]-Table1[[#This Row],[ScoreAway]])</f>
        <v>1</v>
      </c>
      <c r="O1174">
        <f>IF(Table1[[#This Row],[SpreadActual]]&lt;Table1[[#This Row],[SpreadFavorite]],1,0)</f>
        <v>0</v>
      </c>
      <c r="Q1174" t="s">
        <v>36</v>
      </c>
      <c r="R1174" t="b">
        <v>0</v>
      </c>
      <c r="S1174">
        <v>49</v>
      </c>
      <c r="T1174">
        <v>8</v>
      </c>
      <c r="U1174">
        <v>96</v>
      </c>
    </row>
    <row r="1175" spans="1:22" x14ac:dyDescent="0.2">
      <c r="A1175" s="1">
        <v>26594</v>
      </c>
      <c r="B1175">
        <v>1972</v>
      </c>
      <c r="C1175">
        <f>_xlfn.MAXIFS(Table1[ScheduleWeekWritten],Table1[ScheduleSeason],Table1[[#This Row],[ScheduleSeason]])</f>
        <v>14</v>
      </c>
      <c r="D1175">
        <v>6</v>
      </c>
      <c r="E1175" cm="1">
        <f t="array" ref="E1175">_xlfn.XLOOKUP(Table1[[#This Row],[ScheduleWeekWritten]],Table3[Game],100+Table3[Increase],Table1[[#This Row],[ScheduleWeekWritten]])</f>
        <v>6</v>
      </c>
      <c r="F1175" t="b">
        <v>0</v>
      </c>
      <c r="G1175" t="s">
        <v>23</v>
      </c>
      <c r="H1175">
        <v>17</v>
      </c>
      <c r="I1175">
        <v>23</v>
      </c>
      <c r="J1175" t="s">
        <v>62</v>
      </c>
      <c r="K1175" t="s">
        <v>63</v>
      </c>
      <c r="L1175" t="str">
        <f>_xlfn.XLOOKUP(Table1[[#This Row],[TeamFavoriteID]],Table2[team_id],Table2[team_name],_xlfn.XLOOKUP(Table1[[#This Row],[TeamFavoriteID]],Table2[team_id_pfr],Table2[team_name],"Even"))</f>
        <v>Cleveland Browns</v>
      </c>
      <c r="M1175">
        <v>-2.5</v>
      </c>
      <c r="N1175">
        <f>IF(Table1[[#This Row],[TeamFavorite]]=Table1[[#This Row],[TeamHome]],Table1[[#This Row],[ScoreAway]]-Table1[[#This Row],[ScoreHome]],Table1[[#This Row],[ScoreHome]]-Table1[[#This Row],[ScoreAway]])</f>
        <v>-6</v>
      </c>
      <c r="O1175">
        <f>IF(Table1[[#This Row],[SpreadActual]]&lt;Table1[[#This Row],[SpreadFavorite]],1,0)</f>
        <v>1</v>
      </c>
      <c r="Q1175" t="s">
        <v>102</v>
      </c>
      <c r="R1175" t="b">
        <v>0</v>
      </c>
      <c r="S1175">
        <v>72</v>
      </c>
      <c r="T1175">
        <v>0</v>
      </c>
      <c r="V1175" t="s">
        <v>103</v>
      </c>
    </row>
    <row r="1176" spans="1:22" x14ac:dyDescent="0.2">
      <c r="A1176" s="1">
        <v>26594</v>
      </c>
      <c r="B1176">
        <v>1972</v>
      </c>
      <c r="C1176">
        <f>_xlfn.MAXIFS(Table1[ScheduleWeekWritten],Table1[ScheduleSeason],Table1[[#This Row],[ScheduleSeason]])</f>
        <v>14</v>
      </c>
      <c r="D1176">
        <v>6</v>
      </c>
      <c r="E1176" cm="1">
        <f t="array" ref="E1176">_xlfn.XLOOKUP(Table1[[#This Row],[ScheduleWeekWritten]],Table3[Game],100+Table3[Increase],Table1[[#This Row],[ScheduleWeekWritten]])</f>
        <v>6</v>
      </c>
      <c r="F1176" t="b">
        <v>0</v>
      </c>
      <c r="G1176" t="s">
        <v>42</v>
      </c>
      <c r="H1176">
        <v>20</v>
      </c>
      <c r="I1176">
        <v>21</v>
      </c>
      <c r="J1176" t="s">
        <v>58</v>
      </c>
      <c r="K1176" t="s">
        <v>75</v>
      </c>
      <c r="L1176" t="str">
        <f>_xlfn.XLOOKUP(Table1[[#This Row],[TeamFavoriteID]],Table2[team_id],Table2[team_name],_xlfn.XLOOKUP(Table1[[#This Row],[TeamFavoriteID]],Table2[team_id_pfr],Table2[team_name],"Even"))</f>
        <v>Kansas City Chiefs</v>
      </c>
      <c r="M1176">
        <v>-17</v>
      </c>
      <c r="N1176">
        <f>IF(Table1[[#This Row],[TeamFavorite]]=Table1[[#This Row],[TeamHome]],Table1[[#This Row],[ScoreAway]]-Table1[[#This Row],[ScoreHome]],Table1[[#This Row],[ScoreHome]]-Table1[[#This Row],[ScoreAway]])</f>
        <v>1</v>
      </c>
      <c r="O1176">
        <f>IF(Table1[[#This Row],[SpreadActual]]&lt;Table1[[#This Row],[SpreadFavorite]],1,0)</f>
        <v>0</v>
      </c>
      <c r="Q1176" t="s">
        <v>117</v>
      </c>
      <c r="R1176" t="b">
        <v>0</v>
      </c>
      <c r="S1176">
        <v>55</v>
      </c>
      <c r="T1176">
        <v>13</v>
      </c>
      <c r="U1176">
        <v>92</v>
      </c>
    </row>
    <row r="1177" spans="1:22" x14ac:dyDescent="0.2">
      <c r="A1177" s="1">
        <v>26594</v>
      </c>
      <c r="B1177">
        <v>1972</v>
      </c>
      <c r="C1177">
        <f>_xlfn.MAXIFS(Table1[ScheduleWeekWritten],Table1[ScheduleSeason],Table1[[#This Row],[ScheduleSeason]])</f>
        <v>14</v>
      </c>
      <c r="D1177">
        <v>6</v>
      </c>
      <c r="E1177" cm="1">
        <f t="array" ref="E1177">_xlfn.XLOOKUP(Table1[[#This Row],[ScheduleWeekWritten]],Table3[Game],100+Table3[Increase],Table1[[#This Row],[ScheduleWeekWritten]])</f>
        <v>6</v>
      </c>
      <c r="F1177" t="b">
        <v>0</v>
      </c>
      <c r="G1177" t="s">
        <v>39</v>
      </c>
      <c r="H1177">
        <v>15</v>
      </c>
      <c r="I1177">
        <v>12</v>
      </c>
      <c r="J1177" t="s">
        <v>101</v>
      </c>
      <c r="K1177" t="s">
        <v>40</v>
      </c>
      <c r="L1177" t="str">
        <f>_xlfn.XLOOKUP(Table1[[#This Row],[TeamFavoriteID]],Table2[team_id],Table2[team_name],_xlfn.XLOOKUP(Table1[[#This Row],[TeamFavoriteID]],Table2[team_id_pfr],Table2[team_name],"Even"))</f>
        <v>Los Angeles Rams</v>
      </c>
      <c r="M1177">
        <v>-6.5</v>
      </c>
      <c r="N1177">
        <f>IF(Table1[[#This Row],[TeamFavorite]]=Table1[[#This Row],[TeamHome]],Table1[[#This Row],[ScoreAway]]-Table1[[#This Row],[ScoreHome]],Table1[[#This Row],[ScoreHome]]-Table1[[#This Row],[ScoreAway]])</f>
        <v>-3</v>
      </c>
      <c r="O1177">
        <f>IF(Table1[[#This Row],[SpreadActual]]&lt;Table1[[#This Row],[SpreadFavorite]],1,0)</f>
        <v>0</v>
      </c>
      <c r="Q1177" t="s">
        <v>65</v>
      </c>
      <c r="R1177" t="b">
        <v>0</v>
      </c>
      <c r="S1177">
        <v>63</v>
      </c>
      <c r="T1177">
        <v>8</v>
      </c>
      <c r="U1177">
        <v>84</v>
      </c>
    </row>
    <row r="1178" spans="1:22" x14ac:dyDescent="0.2">
      <c r="A1178" s="1">
        <v>26594</v>
      </c>
      <c r="B1178">
        <v>1972</v>
      </c>
      <c r="C1178">
        <f>_xlfn.MAXIFS(Table1[ScheduleWeekWritten],Table1[ScheduleSeason],Table1[[#This Row],[ScheduleSeason]])</f>
        <v>14</v>
      </c>
      <c r="D1178">
        <v>6</v>
      </c>
      <c r="E1178" cm="1">
        <f t="array" ref="E1178">_xlfn.XLOOKUP(Table1[[#This Row],[ScheduleWeekWritten]],Table3[Game],100+Table3[Increase],Table1[[#This Row],[ScheduleWeekWritten]])</f>
        <v>6</v>
      </c>
      <c r="F1178" t="b">
        <v>0</v>
      </c>
      <c r="G1178" t="s">
        <v>19</v>
      </c>
      <c r="H1178">
        <v>24</v>
      </c>
      <c r="I1178">
        <v>23</v>
      </c>
      <c r="J1178" t="s">
        <v>28</v>
      </c>
      <c r="K1178" t="s">
        <v>91</v>
      </c>
      <c r="L1178" t="str">
        <f>_xlfn.XLOOKUP(Table1[[#This Row],[TeamFavoriteID]],Table2[team_id],Table2[team_name],_xlfn.XLOOKUP(Table1[[#This Row],[TeamFavoriteID]],Table2[team_id_pfr],Table2[team_name],"Even"))</f>
        <v>Miami Dolphins</v>
      </c>
      <c r="M1178">
        <v>-13</v>
      </c>
      <c r="N1178">
        <f>IF(Table1[[#This Row],[TeamFavorite]]=Table1[[#This Row],[TeamHome]],Table1[[#This Row],[ScoreAway]]-Table1[[#This Row],[ScoreHome]],Table1[[#This Row],[ScoreHome]]-Table1[[#This Row],[ScoreAway]])</f>
        <v>-1</v>
      </c>
      <c r="O1178">
        <f>IF(Table1[[#This Row],[SpreadActual]]&lt;Table1[[#This Row],[SpreadFavorite]],1,0)</f>
        <v>0</v>
      </c>
      <c r="Q1178" t="s">
        <v>22</v>
      </c>
      <c r="R1178" t="b">
        <v>0</v>
      </c>
      <c r="S1178">
        <v>77</v>
      </c>
      <c r="T1178">
        <v>18</v>
      </c>
      <c r="U1178">
        <v>74</v>
      </c>
    </row>
    <row r="1179" spans="1:22" x14ac:dyDescent="0.2">
      <c r="A1179" s="1">
        <v>26594</v>
      </c>
      <c r="B1179">
        <v>1972</v>
      </c>
      <c r="C1179">
        <f>_xlfn.MAXIFS(Table1[ScheduleWeekWritten],Table1[ScheduleSeason],Table1[[#This Row],[ScheduleSeason]])</f>
        <v>14</v>
      </c>
      <c r="D1179">
        <v>6</v>
      </c>
      <c r="E1179" cm="1">
        <f t="array" ref="E1179">_xlfn.XLOOKUP(Table1[[#This Row],[ScheduleWeekWritten]],Table3[Game],100+Table3[Increase],Table1[[#This Row],[ScheduleWeekWritten]])</f>
        <v>6</v>
      </c>
      <c r="F1179" t="b">
        <v>0</v>
      </c>
      <c r="G1179" t="s">
        <v>50</v>
      </c>
      <c r="H1179">
        <v>27</v>
      </c>
      <c r="I1179">
        <v>21</v>
      </c>
      <c r="J1179" t="s">
        <v>57</v>
      </c>
      <c r="K1179" t="s">
        <v>90</v>
      </c>
      <c r="L1179" t="str">
        <f>_xlfn.XLOOKUP(Table1[[#This Row],[TeamFavoriteID]],Table2[team_id],Table2[team_name],_xlfn.XLOOKUP(Table1[[#This Row],[TeamFavoriteID]],Table2[team_id_pfr],Table2[team_name],"Even"))</f>
        <v>New York Giants</v>
      </c>
      <c r="M1179">
        <v>-9</v>
      </c>
      <c r="N1179">
        <f>IF(Table1[[#This Row],[TeamFavorite]]=Table1[[#This Row],[TeamHome]],Table1[[#This Row],[ScoreAway]]-Table1[[#This Row],[ScoreHome]],Table1[[#This Row],[ScoreHome]]-Table1[[#This Row],[ScoreAway]])</f>
        <v>-6</v>
      </c>
      <c r="O1179">
        <f>IF(Table1[[#This Row],[SpreadActual]]&lt;Table1[[#This Row],[SpreadFavorite]],1,0)</f>
        <v>0</v>
      </c>
      <c r="Q1179" t="s">
        <v>84</v>
      </c>
      <c r="R1179" t="b">
        <v>0</v>
      </c>
      <c r="S1179">
        <v>49</v>
      </c>
      <c r="T1179">
        <v>8</v>
      </c>
      <c r="U1179">
        <v>60</v>
      </c>
    </row>
    <row r="1180" spans="1:22" x14ac:dyDescent="0.2">
      <c r="A1180" s="1">
        <v>26594</v>
      </c>
      <c r="B1180">
        <v>1972</v>
      </c>
      <c r="C1180">
        <f>_xlfn.MAXIFS(Table1[ScheduleWeekWritten],Table1[ScheduleSeason],Table1[[#This Row],[ScheduleSeason]])</f>
        <v>14</v>
      </c>
      <c r="D1180">
        <v>6</v>
      </c>
      <c r="E1180" cm="1">
        <f t="array" ref="E1180">_xlfn.XLOOKUP(Table1[[#This Row],[ScheduleWeekWritten]],Table3[Game],100+Table3[Increase],Table1[[#This Row],[ScheduleWeekWritten]])</f>
        <v>6</v>
      </c>
      <c r="F1180" t="b">
        <v>0</v>
      </c>
      <c r="G1180" t="s">
        <v>31</v>
      </c>
      <c r="H1180">
        <v>24</v>
      </c>
      <c r="I1180">
        <v>20</v>
      </c>
      <c r="J1180" t="s">
        <v>34</v>
      </c>
      <c r="K1180" t="s">
        <v>32</v>
      </c>
      <c r="L1180" t="str">
        <f>_xlfn.XLOOKUP(Table1[[#This Row],[TeamFavoriteID]],Table2[team_id],Table2[team_name],_xlfn.XLOOKUP(Table1[[#This Row],[TeamFavoriteID]],Table2[team_id_pfr],Table2[team_name],"Even"))</f>
        <v>New York Jets</v>
      </c>
      <c r="M1180">
        <v>-8.5</v>
      </c>
      <c r="N1180">
        <f>IF(Table1[[#This Row],[TeamFavorite]]=Table1[[#This Row],[TeamHome]],Table1[[#This Row],[ScoreAway]]-Table1[[#This Row],[ScoreHome]],Table1[[#This Row],[ScoreHome]]-Table1[[#This Row],[ScoreAway]])</f>
        <v>-4</v>
      </c>
      <c r="O1180">
        <f>IF(Table1[[#This Row],[SpreadActual]]&lt;Table1[[#This Row],[SpreadFavorite]],1,0)</f>
        <v>0</v>
      </c>
      <c r="Q1180" t="s">
        <v>74</v>
      </c>
      <c r="R1180" t="b">
        <v>0</v>
      </c>
      <c r="S1180">
        <v>49</v>
      </c>
      <c r="T1180">
        <v>8</v>
      </c>
      <c r="U1180">
        <v>60</v>
      </c>
    </row>
    <row r="1181" spans="1:22" x14ac:dyDescent="0.2">
      <c r="A1181" s="1">
        <v>26594</v>
      </c>
      <c r="B1181">
        <v>1972</v>
      </c>
      <c r="C1181">
        <f>_xlfn.MAXIFS(Table1[ScheduleWeekWritten],Table1[ScheduleSeason],Table1[[#This Row],[ScheduleSeason]])</f>
        <v>14</v>
      </c>
      <c r="D1181">
        <v>6</v>
      </c>
      <c r="E1181" cm="1">
        <f t="array" ref="E1181">_xlfn.XLOOKUP(Table1[[#This Row],[ScheduleWeekWritten]],Table3[Game],100+Table3[Increase],Table1[[#This Row],[ScheduleWeekWritten]])</f>
        <v>6</v>
      </c>
      <c r="F1181" t="b">
        <v>0</v>
      </c>
      <c r="G1181" t="s">
        <v>20</v>
      </c>
      <c r="H1181">
        <v>23</v>
      </c>
      <c r="I1181">
        <v>30</v>
      </c>
      <c r="J1181" t="s">
        <v>24</v>
      </c>
      <c r="K1181" t="s">
        <v>21</v>
      </c>
      <c r="L1181" t="str">
        <f>_xlfn.XLOOKUP(Table1[[#This Row],[TeamFavoriteID]],Table2[team_id],Table2[team_name],_xlfn.XLOOKUP(Table1[[#This Row],[TeamFavoriteID]],Table2[team_id_pfr],Table2[team_name],"Even"))</f>
        <v>Las Vegas Raiders</v>
      </c>
      <c r="M1181">
        <v>-10</v>
      </c>
      <c r="N1181">
        <f>IF(Table1[[#This Row],[TeamFavorite]]=Table1[[#This Row],[TeamHome]],Table1[[#This Row],[ScoreAway]]-Table1[[#This Row],[ScoreHome]],Table1[[#This Row],[ScoreHome]]-Table1[[#This Row],[ScoreAway]])</f>
        <v>-7</v>
      </c>
      <c r="O1181">
        <f>IF(Table1[[#This Row],[SpreadActual]]&lt;Table1[[#This Row],[SpreadFavorite]],1,0)</f>
        <v>0</v>
      </c>
      <c r="Q1181" t="s">
        <v>76</v>
      </c>
      <c r="R1181" t="b">
        <v>0</v>
      </c>
      <c r="S1181">
        <v>60</v>
      </c>
      <c r="T1181">
        <v>5</v>
      </c>
      <c r="U1181">
        <v>87</v>
      </c>
    </row>
    <row r="1182" spans="1:22" x14ac:dyDescent="0.2">
      <c r="A1182" s="1">
        <v>26594</v>
      </c>
      <c r="B1182">
        <v>1972</v>
      </c>
      <c r="C1182">
        <f>_xlfn.MAXIFS(Table1[ScheduleWeekWritten],Table1[ScheduleSeason],Table1[[#This Row],[ScheduleSeason]])</f>
        <v>14</v>
      </c>
      <c r="D1182">
        <v>6</v>
      </c>
      <c r="E1182" cm="1">
        <f t="array" ref="E1182">_xlfn.XLOOKUP(Table1[[#This Row],[ScheduleWeekWritten]],Table3[Game],100+Table3[Increase],Table1[[#This Row],[ScheduleWeekWritten]])</f>
        <v>6</v>
      </c>
      <c r="F1182" t="b">
        <v>0</v>
      </c>
      <c r="G1182" t="s">
        <v>49</v>
      </c>
      <c r="H1182">
        <v>33</v>
      </c>
      <c r="I1182">
        <v>3</v>
      </c>
      <c r="J1182" t="s">
        <v>115</v>
      </c>
      <c r="K1182" t="s">
        <v>51</v>
      </c>
      <c r="L1182" t="str">
        <f>_xlfn.XLOOKUP(Table1[[#This Row],[TeamFavoriteID]],Table2[team_id],Table2[team_name],_xlfn.XLOOKUP(Table1[[#This Row],[TeamFavoriteID]],Table2[team_id_pfr],Table2[team_name],"Even"))</f>
        <v>Pittsburgh Steelers</v>
      </c>
      <c r="M1182">
        <v>-13.5</v>
      </c>
      <c r="N1182">
        <f>IF(Table1[[#This Row],[TeamFavorite]]=Table1[[#This Row],[TeamHome]],Table1[[#This Row],[ScoreAway]]-Table1[[#This Row],[ScoreHome]],Table1[[#This Row],[ScoreHome]]-Table1[[#This Row],[ScoreAway]])</f>
        <v>-30</v>
      </c>
      <c r="O1182">
        <f>IF(Table1[[#This Row],[SpreadActual]]&lt;Table1[[#This Row],[SpreadFavorite]],1,0)</f>
        <v>1</v>
      </c>
      <c r="Q1182" t="s">
        <v>113</v>
      </c>
      <c r="R1182" t="b">
        <v>0</v>
      </c>
      <c r="S1182">
        <v>52</v>
      </c>
      <c r="T1182">
        <v>9</v>
      </c>
      <c r="U1182">
        <v>59</v>
      </c>
    </row>
    <row r="1183" spans="1:22" x14ac:dyDescent="0.2">
      <c r="A1183" s="1">
        <v>26594</v>
      </c>
      <c r="B1183">
        <v>1972</v>
      </c>
      <c r="C1183">
        <f>_xlfn.MAXIFS(Table1[ScheduleWeekWritten],Table1[ScheduleSeason],Table1[[#This Row],[ScheduleSeason]])</f>
        <v>14</v>
      </c>
      <c r="D1183">
        <v>6</v>
      </c>
      <c r="E1183" cm="1">
        <f t="array" ref="E1183">_xlfn.XLOOKUP(Table1[[#This Row],[ScheduleWeekWritten]],Table3[Game],100+Table3[Increase],Table1[[#This Row],[ScheduleWeekWritten]])</f>
        <v>6</v>
      </c>
      <c r="F1183" t="b">
        <v>0</v>
      </c>
      <c r="G1183" t="s">
        <v>53</v>
      </c>
      <c r="H1183">
        <v>20</v>
      </c>
      <c r="I1183">
        <v>20</v>
      </c>
      <c r="J1183" t="s">
        <v>95</v>
      </c>
      <c r="K1183" t="s">
        <v>87</v>
      </c>
      <c r="L1183" t="str">
        <f>_xlfn.XLOOKUP(Table1[[#This Row],[TeamFavoriteID]],Table2[team_id],Table2[team_name],_xlfn.XLOOKUP(Table1[[#This Row],[TeamFavoriteID]],Table2[team_id_pfr],Table2[team_name],"Even"))</f>
        <v>San Francisco 49ers</v>
      </c>
      <c r="M1183">
        <v>-12.5</v>
      </c>
      <c r="N1183">
        <f>IF(Table1[[#This Row],[TeamFavorite]]=Table1[[#This Row],[TeamHome]],Table1[[#This Row],[ScoreAway]]-Table1[[#This Row],[ScoreHome]],Table1[[#This Row],[ScoreHome]]-Table1[[#This Row],[ScoreAway]])</f>
        <v>0</v>
      </c>
      <c r="O1183">
        <f>IF(Table1[[#This Row],[SpreadActual]]&lt;Table1[[#This Row],[SpreadFavorite]],1,0)</f>
        <v>0</v>
      </c>
      <c r="Q1183" t="s">
        <v>118</v>
      </c>
      <c r="R1183" t="b">
        <v>0</v>
      </c>
      <c r="S1183">
        <v>58</v>
      </c>
      <c r="T1183">
        <v>8</v>
      </c>
      <c r="U1183">
        <v>89</v>
      </c>
    </row>
    <row r="1184" spans="1:22" x14ac:dyDescent="0.2">
      <c r="A1184" s="1">
        <v>26594</v>
      </c>
      <c r="B1184">
        <v>1972</v>
      </c>
      <c r="C1184">
        <f>_xlfn.MAXIFS(Table1[ScheduleWeekWritten],Table1[ScheduleSeason],Table1[[#This Row],[ScheduleSeason]])</f>
        <v>14</v>
      </c>
      <c r="D1184">
        <v>6</v>
      </c>
      <c r="E1184" cm="1">
        <f t="array" ref="E1184">_xlfn.XLOOKUP(Table1[[#This Row],[ScheduleWeekWritten]],Table3[Game],100+Table3[Increase],Table1[[#This Row],[ScheduleWeekWritten]])</f>
        <v>6</v>
      </c>
      <c r="F1184" t="b">
        <v>0</v>
      </c>
      <c r="G1184" t="s">
        <v>61</v>
      </c>
      <c r="H1184">
        <v>24</v>
      </c>
      <c r="I1184">
        <v>20</v>
      </c>
      <c r="J1184" t="s">
        <v>67</v>
      </c>
      <c r="K1184" t="s">
        <v>85</v>
      </c>
      <c r="L1184" t="str">
        <f>_xlfn.XLOOKUP(Table1[[#This Row],[TeamFavoriteID]],Table2[team_id],Table2[team_name],_xlfn.XLOOKUP(Table1[[#This Row],[TeamFavoriteID]],Table2[team_id_pfr],Table2[team_name],"Even"))</f>
        <v>Washington Commanders</v>
      </c>
      <c r="M1184">
        <v>-2</v>
      </c>
      <c r="N1184">
        <f>IF(Table1[[#This Row],[TeamFavorite]]=Table1[[#This Row],[TeamHome]],Table1[[#This Row],[ScoreAway]]-Table1[[#This Row],[ScoreHome]],Table1[[#This Row],[ScoreHome]]-Table1[[#This Row],[ScoreAway]])</f>
        <v>4</v>
      </c>
      <c r="O1184">
        <f>IF(Table1[[#This Row],[SpreadActual]]&lt;Table1[[#This Row],[SpreadFavorite]],1,0)</f>
        <v>0</v>
      </c>
      <c r="Q1184" t="s">
        <v>64</v>
      </c>
      <c r="R1184" t="b">
        <v>0</v>
      </c>
      <c r="S1184">
        <v>52</v>
      </c>
      <c r="T1184">
        <v>10</v>
      </c>
      <c r="U1184">
        <v>64</v>
      </c>
    </row>
    <row r="1185" spans="1:21" x14ac:dyDescent="0.2">
      <c r="A1185" s="1">
        <v>26595</v>
      </c>
      <c r="B1185">
        <v>1972</v>
      </c>
      <c r="C1185">
        <f>_xlfn.MAXIFS(Table1[ScheduleWeekWritten],Table1[ScheduleSeason],Table1[[#This Row],[ScheduleSeason]])</f>
        <v>14</v>
      </c>
      <c r="D1185">
        <v>6</v>
      </c>
      <c r="E1185" cm="1">
        <f t="array" ref="E1185">_xlfn.XLOOKUP(Table1[[#This Row],[ScheduleWeekWritten]],Table3[Game],100+Table3[Increase],Table1[[#This Row],[ScheduleWeekWritten]])</f>
        <v>6</v>
      </c>
      <c r="F1185" t="b">
        <v>0</v>
      </c>
      <c r="G1185" t="s">
        <v>46</v>
      </c>
      <c r="H1185">
        <v>13</v>
      </c>
      <c r="I1185">
        <v>10</v>
      </c>
      <c r="J1185" t="s">
        <v>54</v>
      </c>
      <c r="K1185" t="s">
        <v>55</v>
      </c>
      <c r="L1185" t="str">
        <f>_xlfn.XLOOKUP(Table1[[#This Row],[TeamFavoriteID]],Table2[team_id],Table2[team_name],_xlfn.XLOOKUP(Table1[[#This Row],[TeamFavoriteID]],Table2[team_id_pfr],Table2[team_name],"Even"))</f>
        <v>Minnesota Vikings</v>
      </c>
      <c r="M1185">
        <v>-7.5</v>
      </c>
      <c r="N1185">
        <f>IF(Table1[[#This Row],[TeamFavorite]]=Table1[[#This Row],[TeamHome]],Table1[[#This Row],[ScoreAway]]-Table1[[#This Row],[ScoreHome]],Table1[[#This Row],[ScoreHome]]-Table1[[#This Row],[ScoreAway]])</f>
        <v>3</v>
      </c>
      <c r="O1185">
        <f>IF(Table1[[#This Row],[SpreadActual]]&lt;Table1[[#This Row],[SpreadFavorite]],1,0)</f>
        <v>0</v>
      </c>
      <c r="Q1185" t="s">
        <v>114</v>
      </c>
      <c r="R1185" t="b">
        <v>0</v>
      </c>
      <c r="S1185">
        <v>52</v>
      </c>
      <c r="T1185">
        <v>13</v>
      </c>
      <c r="U1185">
        <v>92</v>
      </c>
    </row>
    <row r="1186" spans="1:21" x14ac:dyDescent="0.2">
      <c r="A1186" s="1">
        <v>26601</v>
      </c>
      <c r="B1186">
        <v>1972</v>
      </c>
      <c r="C1186">
        <f>_xlfn.MAXIFS(Table1[ScheduleWeekWritten],Table1[ScheduleSeason],Table1[[#This Row],[ScheduleSeason]])</f>
        <v>14</v>
      </c>
      <c r="D1186">
        <v>7</v>
      </c>
      <c r="E1186" cm="1">
        <f t="array" ref="E1186">_xlfn.XLOOKUP(Table1[[#This Row],[ScheduleWeekWritten]],Table3[Game],100+Table3[Increase],Table1[[#This Row],[ScheduleWeekWritten]])</f>
        <v>7</v>
      </c>
      <c r="F1186" t="b">
        <v>0</v>
      </c>
      <c r="G1186" t="s">
        <v>38</v>
      </c>
      <c r="H1186">
        <v>14</v>
      </c>
      <c r="I1186">
        <v>49</v>
      </c>
      <c r="J1186" t="s">
        <v>53</v>
      </c>
      <c r="K1186" t="s">
        <v>109</v>
      </c>
      <c r="L1186" t="str">
        <f>_xlfn.XLOOKUP(Table1[[#This Row],[TeamFavoriteID]],Table2[team_id],Table2[team_name],_xlfn.XLOOKUP(Table1[[#This Row],[TeamFavoriteID]],Table2[team_id_pfr],Table2[team_name],"Even"))</f>
        <v>Atlanta Falcons</v>
      </c>
      <c r="M1186">
        <v>-7</v>
      </c>
      <c r="N1186">
        <f>IF(Table1[[#This Row],[TeamFavorite]]=Table1[[#This Row],[TeamHome]],Table1[[#This Row],[ScoreAway]]-Table1[[#This Row],[ScoreHome]],Table1[[#This Row],[ScoreHome]]-Table1[[#This Row],[ScoreAway]])</f>
        <v>35</v>
      </c>
      <c r="O1186">
        <f>IF(Table1[[#This Row],[SpreadActual]]&lt;Table1[[#This Row],[SpreadFavorite]],1,0)</f>
        <v>0</v>
      </c>
      <c r="Q1186" t="s">
        <v>41</v>
      </c>
      <c r="R1186" t="b">
        <v>0</v>
      </c>
      <c r="S1186">
        <v>58</v>
      </c>
      <c r="T1186">
        <v>11</v>
      </c>
      <c r="U1186">
        <v>84</v>
      </c>
    </row>
    <row r="1187" spans="1:21" x14ac:dyDescent="0.2">
      <c r="A1187" s="1">
        <v>26601</v>
      </c>
      <c r="B1187">
        <v>1972</v>
      </c>
      <c r="C1187">
        <f>_xlfn.MAXIFS(Table1[ScheduleWeekWritten],Table1[ScheduleSeason],Table1[[#This Row],[ScheduleSeason]])</f>
        <v>14</v>
      </c>
      <c r="D1187">
        <v>7</v>
      </c>
      <c r="E1187" cm="1">
        <f t="array" ref="E1187">_xlfn.XLOOKUP(Table1[[#This Row],[ScheduleWeekWritten]],Table3[Game],100+Table3[Increase],Table1[[#This Row],[ScheduleWeekWritten]])</f>
        <v>7</v>
      </c>
      <c r="F1187" t="b">
        <v>0</v>
      </c>
      <c r="G1187" t="s">
        <v>34</v>
      </c>
      <c r="H1187">
        <v>0</v>
      </c>
      <c r="I1187">
        <v>23</v>
      </c>
      <c r="J1187" t="s">
        <v>19</v>
      </c>
      <c r="K1187" t="s">
        <v>91</v>
      </c>
      <c r="L1187" t="str">
        <f>_xlfn.XLOOKUP(Table1[[#This Row],[TeamFavoriteID]],Table2[team_id],Table2[team_name],_xlfn.XLOOKUP(Table1[[#This Row],[TeamFavoriteID]],Table2[team_id_pfr],Table2[team_name],"Even"))</f>
        <v>Miami Dolphins</v>
      </c>
      <c r="M1187">
        <v>-4.5</v>
      </c>
      <c r="N1187">
        <f>IF(Table1[[#This Row],[TeamFavorite]]=Table1[[#This Row],[TeamHome]],Table1[[#This Row],[ScoreAway]]-Table1[[#This Row],[ScoreHome]],Table1[[#This Row],[ScoreHome]]-Table1[[#This Row],[ScoreAway]])</f>
        <v>-23</v>
      </c>
      <c r="O1187">
        <f>IF(Table1[[#This Row],[SpreadActual]]&lt;Table1[[#This Row],[SpreadFavorite]],1,0)</f>
        <v>1</v>
      </c>
      <c r="Q1187" t="s">
        <v>80</v>
      </c>
      <c r="R1187" t="b">
        <v>0</v>
      </c>
      <c r="S1187">
        <v>59</v>
      </c>
      <c r="T1187">
        <v>12</v>
      </c>
      <c r="U1187">
        <v>91</v>
      </c>
    </row>
    <row r="1188" spans="1:21" x14ac:dyDescent="0.2">
      <c r="A1188" s="1">
        <v>26601</v>
      </c>
      <c r="B1188">
        <v>1972</v>
      </c>
      <c r="C1188">
        <f>_xlfn.MAXIFS(Table1[ScheduleWeekWritten],Table1[ScheduleSeason],Table1[[#This Row],[ScheduleSeason]])</f>
        <v>14</v>
      </c>
      <c r="D1188">
        <v>7</v>
      </c>
      <c r="E1188" cm="1">
        <f t="array" ref="E1188">_xlfn.XLOOKUP(Table1[[#This Row],[ScheduleWeekWritten]],Table3[Game],100+Table3[Increase],Table1[[#This Row],[ScheduleWeekWritten]])</f>
        <v>7</v>
      </c>
      <c r="F1188" t="b">
        <v>0</v>
      </c>
      <c r="G1188" t="s">
        <v>28</v>
      </c>
      <c r="H1188">
        <v>21</v>
      </c>
      <c r="I1188">
        <v>38</v>
      </c>
      <c r="J1188" t="s">
        <v>49</v>
      </c>
      <c r="K1188" t="s">
        <v>51</v>
      </c>
      <c r="L1188" t="str">
        <f>_xlfn.XLOOKUP(Table1[[#This Row],[TeamFavoriteID]],Table2[team_id],Table2[team_name],_xlfn.XLOOKUP(Table1[[#This Row],[TeamFavoriteID]],Table2[team_id_pfr],Table2[team_name],"Even"))</f>
        <v>Pittsburgh Steelers</v>
      </c>
      <c r="M1188">
        <v>-8.5</v>
      </c>
      <c r="N1188">
        <f>IF(Table1[[#This Row],[TeamFavorite]]=Table1[[#This Row],[TeamHome]],Table1[[#This Row],[ScoreAway]]-Table1[[#This Row],[ScoreHome]],Table1[[#This Row],[ScoreHome]]-Table1[[#This Row],[ScoreAway]])</f>
        <v>-17</v>
      </c>
      <c r="O1188">
        <f>IF(Table1[[#This Row],[SpreadActual]]&lt;Table1[[#This Row],[SpreadFavorite]],1,0)</f>
        <v>1</v>
      </c>
      <c r="Q1188" t="s">
        <v>44</v>
      </c>
      <c r="R1188" t="b">
        <v>0</v>
      </c>
      <c r="S1188">
        <v>47</v>
      </c>
      <c r="T1188">
        <v>10</v>
      </c>
      <c r="U1188">
        <v>10</v>
      </c>
    </row>
    <row r="1189" spans="1:21" x14ac:dyDescent="0.2">
      <c r="A1189" s="1">
        <v>26601</v>
      </c>
      <c r="B1189">
        <v>1972</v>
      </c>
      <c r="C1189">
        <f>_xlfn.MAXIFS(Table1[ScheduleWeekWritten],Table1[ScheduleSeason],Table1[[#This Row],[ScheduleSeason]])</f>
        <v>14</v>
      </c>
      <c r="D1189">
        <v>7</v>
      </c>
      <c r="E1189" cm="1">
        <f t="array" ref="E1189">_xlfn.XLOOKUP(Table1[[#This Row],[ScheduleWeekWritten]],Table3[Game],100+Table3[Increase],Table1[[#This Row],[ScheduleWeekWritten]])</f>
        <v>7</v>
      </c>
      <c r="F1189" t="b">
        <v>0</v>
      </c>
      <c r="G1189" t="s">
        <v>101</v>
      </c>
      <c r="H1189">
        <v>30</v>
      </c>
      <c r="I1189">
        <v>7</v>
      </c>
      <c r="J1189" t="s">
        <v>23</v>
      </c>
      <c r="K1189" t="s">
        <v>104</v>
      </c>
      <c r="L1189" t="str">
        <f>_xlfn.XLOOKUP(Table1[[#This Row],[TeamFavoriteID]],Table2[team_id],Table2[team_name],_xlfn.XLOOKUP(Table1[[#This Row],[TeamFavoriteID]],Table2[team_id_pfr],Table2[team_name],"Even"))</f>
        <v>Cincinnati Bengals</v>
      </c>
      <c r="M1189">
        <v>-14</v>
      </c>
      <c r="N1189">
        <f>IF(Table1[[#This Row],[TeamFavorite]]=Table1[[#This Row],[TeamHome]],Table1[[#This Row],[ScoreAway]]-Table1[[#This Row],[ScoreHome]],Table1[[#This Row],[ScoreHome]]-Table1[[#This Row],[ScoreAway]])</f>
        <v>-23</v>
      </c>
      <c r="O1189">
        <f>IF(Table1[[#This Row],[SpreadActual]]&lt;Table1[[#This Row],[SpreadFavorite]],1,0)</f>
        <v>1</v>
      </c>
      <c r="Q1189" t="s">
        <v>111</v>
      </c>
      <c r="R1189" t="b">
        <v>0</v>
      </c>
      <c r="S1189">
        <v>55</v>
      </c>
      <c r="T1189">
        <v>11</v>
      </c>
      <c r="U1189">
        <v>90</v>
      </c>
    </row>
    <row r="1190" spans="1:21" x14ac:dyDescent="0.2">
      <c r="A1190" s="1">
        <v>26601</v>
      </c>
      <c r="B1190">
        <v>1972</v>
      </c>
      <c r="C1190">
        <f>_xlfn.MAXIFS(Table1[ScheduleWeekWritten],Table1[ScheduleSeason],Table1[[#This Row],[ScheduleSeason]])</f>
        <v>14</v>
      </c>
      <c r="D1190">
        <v>7</v>
      </c>
      <c r="E1190" cm="1">
        <f t="array" ref="E1190">_xlfn.XLOOKUP(Table1[[#This Row],[ScheduleWeekWritten]],Table3[Game],100+Table3[Increase],Table1[[#This Row],[ScheduleWeekWritten]])</f>
        <v>7</v>
      </c>
      <c r="F1190" t="b">
        <v>0</v>
      </c>
      <c r="G1190" t="s">
        <v>24</v>
      </c>
      <c r="H1190">
        <v>20</v>
      </c>
      <c r="I1190">
        <v>27</v>
      </c>
      <c r="J1190" t="s">
        <v>62</v>
      </c>
      <c r="K1190" t="s">
        <v>88</v>
      </c>
      <c r="L1190" t="str">
        <f>_xlfn.XLOOKUP(Table1[[#This Row],[TeamFavoriteID]],Table2[team_id],Table2[team_name],_xlfn.XLOOKUP(Table1[[#This Row],[TeamFavoriteID]],Table2[team_id_pfr],Table2[team_name],"Even"))</f>
        <v>Denver Broncos</v>
      </c>
      <c r="M1190">
        <v>-5</v>
      </c>
      <c r="N1190">
        <f>IF(Table1[[#This Row],[TeamFavorite]]=Table1[[#This Row],[TeamHome]],Table1[[#This Row],[ScoreAway]]-Table1[[#This Row],[ScoreHome]],Table1[[#This Row],[ScoreHome]]-Table1[[#This Row],[ScoreAway]])</f>
        <v>7</v>
      </c>
      <c r="O1190">
        <f>IF(Table1[[#This Row],[SpreadActual]]&lt;Table1[[#This Row],[SpreadFavorite]],1,0)</f>
        <v>0</v>
      </c>
      <c r="Q1190" t="s">
        <v>71</v>
      </c>
      <c r="R1190" t="b">
        <v>0</v>
      </c>
      <c r="S1190">
        <v>40</v>
      </c>
      <c r="T1190">
        <v>8</v>
      </c>
      <c r="U1190">
        <v>66</v>
      </c>
    </row>
    <row r="1191" spans="1:21" x14ac:dyDescent="0.2">
      <c r="A1191" s="1">
        <v>26601</v>
      </c>
      <c r="B1191">
        <v>1972</v>
      </c>
      <c r="C1191">
        <f>_xlfn.MAXIFS(Table1[ScheduleWeekWritten],Table1[ScheduleSeason],Table1[[#This Row],[ScheduleSeason]])</f>
        <v>14</v>
      </c>
      <c r="D1191">
        <v>7</v>
      </c>
      <c r="E1191" cm="1">
        <f t="array" ref="E1191">_xlfn.XLOOKUP(Table1[[#This Row],[ScheduleWeekWritten]],Table3[Game],100+Table3[Increase],Table1[[#This Row],[ScheduleWeekWritten]])</f>
        <v>7</v>
      </c>
      <c r="F1191" t="b">
        <v>0</v>
      </c>
      <c r="G1191" t="s">
        <v>33</v>
      </c>
      <c r="H1191">
        <v>13</v>
      </c>
      <c r="I1191">
        <v>27</v>
      </c>
      <c r="J1191" t="s">
        <v>54</v>
      </c>
      <c r="K1191" t="s">
        <v>55</v>
      </c>
      <c r="L1191" t="str">
        <f>_xlfn.XLOOKUP(Table1[[#This Row],[TeamFavoriteID]],Table2[team_id],Table2[team_name],_xlfn.XLOOKUP(Table1[[#This Row],[TeamFavoriteID]],Table2[team_id_pfr],Table2[team_name],"Even"))</f>
        <v>Minnesota Vikings</v>
      </c>
      <c r="M1191">
        <v>-1</v>
      </c>
      <c r="N1191">
        <f>IF(Table1[[#This Row],[TeamFavorite]]=Table1[[#This Row],[TeamHome]],Table1[[#This Row],[ScoreAway]]-Table1[[#This Row],[ScoreHome]],Table1[[#This Row],[ScoreHome]]-Table1[[#This Row],[ScoreAway]])</f>
        <v>-14</v>
      </c>
      <c r="O1191">
        <f>IF(Table1[[#This Row],[SpreadActual]]&lt;Table1[[#This Row],[SpreadFavorite]],1,0)</f>
        <v>1</v>
      </c>
      <c r="Q1191" t="s">
        <v>82</v>
      </c>
      <c r="R1191" t="b">
        <v>0</v>
      </c>
      <c r="S1191">
        <v>37</v>
      </c>
      <c r="T1191">
        <v>11</v>
      </c>
      <c r="U1191">
        <v>68</v>
      </c>
    </row>
    <row r="1192" spans="1:21" x14ac:dyDescent="0.2">
      <c r="A1192" s="1">
        <v>26601</v>
      </c>
      <c r="B1192">
        <v>1972</v>
      </c>
      <c r="C1192">
        <f>_xlfn.MAXIFS(Table1[ScheduleWeekWritten],Table1[ScheduleSeason],Table1[[#This Row],[ScheduleSeason]])</f>
        <v>14</v>
      </c>
      <c r="D1192">
        <v>7</v>
      </c>
      <c r="E1192" cm="1">
        <f t="array" ref="E1192">_xlfn.XLOOKUP(Table1[[#This Row],[ScheduleWeekWritten]],Table3[Game],100+Table3[Increase],Table1[[#This Row],[ScheduleWeekWritten]])</f>
        <v>7</v>
      </c>
      <c r="F1192" t="b">
        <v>0</v>
      </c>
      <c r="G1192" t="s">
        <v>95</v>
      </c>
      <c r="H1192">
        <v>21</v>
      </c>
      <c r="I1192">
        <v>3</v>
      </c>
      <c r="J1192" t="s">
        <v>58</v>
      </c>
      <c r="K1192" t="s">
        <v>98</v>
      </c>
      <c r="L1192" t="str">
        <f>_xlfn.XLOOKUP(Table1[[#This Row],[TeamFavoriteID]],Table2[team_id],Table2[team_name],_xlfn.XLOOKUP(Table1[[#This Row],[TeamFavoriteID]],Table2[team_id_pfr],Table2[team_name],"Even"))</f>
        <v>New Orleans Saints</v>
      </c>
      <c r="M1192">
        <v>-1</v>
      </c>
      <c r="N1192">
        <f>IF(Table1[[#This Row],[TeamFavorite]]=Table1[[#This Row],[TeamHome]],Table1[[#This Row],[ScoreAway]]-Table1[[#This Row],[ScoreHome]],Table1[[#This Row],[ScoreHome]]-Table1[[#This Row],[ScoreAway]])</f>
        <v>-18</v>
      </c>
      <c r="O1192">
        <f>IF(Table1[[#This Row],[SpreadActual]]&lt;Table1[[#This Row],[SpreadFavorite]],1,0)</f>
        <v>1</v>
      </c>
      <c r="Q1192" t="s">
        <v>96</v>
      </c>
      <c r="R1192" t="b">
        <v>0</v>
      </c>
      <c r="S1192">
        <v>60</v>
      </c>
      <c r="T1192">
        <v>4</v>
      </c>
      <c r="U1192">
        <v>92</v>
      </c>
    </row>
    <row r="1193" spans="1:21" x14ac:dyDescent="0.2">
      <c r="A1193" s="1">
        <v>26601</v>
      </c>
      <c r="B1193">
        <v>1972</v>
      </c>
      <c r="C1193">
        <f>_xlfn.MAXIFS(Table1[ScheduleWeekWritten],Table1[ScheduleSeason],Table1[[#This Row],[ScheduleSeason]])</f>
        <v>14</v>
      </c>
      <c r="D1193">
        <v>7</v>
      </c>
      <c r="E1193" cm="1">
        <f t="array" ref="E1193">_xlfn.XLOOKUP(Table1[[#This Row],[ScheduleWeekWritten]],Table3[Game],100+Table3[Increase],Table1[[#This Row],[ScheduleWeekWritten]])</f>
        <v>7</v>
      </c>
      <c r="F1193" t="b">
        <v>0</v>
      </c>
      <c r="G1193" t="s">
        <v>50</v>
      </c>
      <c r="H1193">
        <v>16</v>
      </c>
      <c r="I1193">
        <v>23</v>
      </c>
      <c r="J1193" t="s">
        <v>61</v>
      </c>
      <c r="K1193" t="s">
        <v>85</v>
      </c>
      <c r="L1193" t="str">
        <f>_xlfn.XLOOKUP(Table1[[#This Row],[TeamFavoriteID]],Table2[team_id],Table2[team_name],_xlfn.XLOOKUP(Table1[[#This Row],[TeamFavoriteID]],Table2[team_id_pfr],Table2[team_name],"Even"))</f>
        <v>Washington Commanders</v>
      </c>
      <c r="M1193">
        <v>-7</v>
      </c>
      <c r="N1193">
        <f>IF(Table1[[#This Row],[TeamFavorite]]=Table1[[#This Row],[TeamHome]],Table1[[#This Row],[ScoreAway]]-Table1[[#This Row],[ScoreHome]],Table1[[#This Row],[ScoreHome]]-Table1[[#This Row],[ScoreAway]])</f>
        <v>-7</v>
      </c>
      <c r="O1193">
        <f>IF(Table1[[#This Row],[SpreadActual]]&lt;Table1[[#This Row],[SpreadFavorite]],1,0)</f>
        <v>0</v>
      </c>
      <c r="Q1193" t="s">
        <v>84</v>
      </c>
      <c r="R1193" t="b">
        <v>0</v>
      </c>
      <c r="S1193">
        <v>61</v>
      </c>
      <c r="T1193">
        <v>11</v>
      </c>
      <c r="U1193">
        <v>91</v>
      </c>
    </row>
    <row r="1194" spans="1:21" x14ac:dyDescent="0.2">
      <c r="A1194" s="1">
        <v>26601</v>
      </c>
      <c r="B1194">
        <v>1972</v>
      </c>
      <c r="C1194">
        <f>_xlfn.MAXIFS(Table1[ScheduleWeekWritten],Table1[ScheduleSeason],Table1[[#This Row],[ScheduleSeason]])</f>
        <v>14</v>
      </c>
      <c r="D1194">
        <v>7</v>
      </c>
      <c r="E1194" cm="1">
        <f t="array" ref="E1194">_xlfn.XLOOKUP(Table1[[#This Row],[ScheduleWeekWritten]],Table3[Game],100+Table3[Increase],Table1[[#This Row],[ScheduleWeekWritten]])</f>
        <v>7</v>
      </c>
      <c r="F1194" t="b">
        <v>0</v>
      </c>
      <c r="G1194" t="s">
        <v>31</v>
      </c>
      <c r="H1194">
        <v>34</v>
      </c>
      <c r="I1194">
        <v>10</v>
      </c>
      <c r="J1194" t="s">
        <v>115</v>
      </c>
      <c r="K1194" t="s">
        <v>32</v>
      </c>
      <c r="L1194" t="str">
        <f>_xlfn.XLOOKUP(Table1[[#This Row],[TeamFavoriteID]],Table2[team_id],Table2[team_name],_xlfn.XLOOKUP(Table1[[#This Row],[TeamFavoriteID]],Table2[team_id_pfr],Table2[team_name],"Even"))</f>
        <v>New York Jets</v>
      </c>
      <c r="M1194">
        <v>-14.5</v>
      </c>
      <c r="N1194">
        <f>IF(Table1[[#This Row],[TeamFavorite]]=Table1[[#This Row],[TeamHome]],Table1[[#This Row],[ScoreAway]]-Table1[[#This Row],[ScoreHome]],Table1[[#This Row],[ScoreHome]]-Table1[[#This Row],[ScoreAway]])</f>
        <v>-24</v>
      </c>
      <c r="O1194">
        <f>IF(Table1[[#This Row],[SpreadActual]]&lt;Table1[[#This Row],[SpreadFavorite]],1,0)</f>
        <v>1</v>
      </c>
      <c r="Q1194" t="s">
        <v>74</v>
      </c>
      <c r="R1194" t="b">
        <v>0</v>
      </c>
      <c r="S1194">
        <v>61</v>
      </c>
      <c r="T1194">
        <v>11</v>
      </c>
      <c r="U1194">
        <v>91</v>
      </c>
    </row>
    <row r="1195" spans="1:21" x14ac:dyDescent="0.2">
      <c r="A1195" s="1">
        <v>26601</v>
      </c>
      <c r="B1195">
        <v>1972</v>
      </c>
      <c r="C1195">
        <f>_xlfn.MAXIFS(Table1[ScheduleWeekWritten],Table1[ScheduleSeason],Table1[[#This Row],[ScheduleSeason]])</f>
        <v>14</v>
      </c>
      <c r="D1195">
        <v>7</v>
      </c>
      <c r="E1195" cm="1">
        <f t="array" ref="E1195">_xlfn.XLOOKUP(Table1[[#This Row],[ScheduleWeekWritten]],Table3[Game],100+Table3[Increase],Table1[[#This Row],[ScheduleWeekWritten]])</f>
        <v>7</v>
      </c>
      <c r="F1195" t="b">
        <v>0</v>
      </c>
      <c r="G1195" t="s">
        <v>20</v>
      </c>
      <c r="H1195">
        <v>45</v>
      </c>
      <c r="I1195">
        <v>17</v>
      </c>
      <c r="J1195" t="s">
        <v>39</v>
      </c>
      <c r="K1195" t="s">
        <v>21</v>
      </c>
      <c r="L1195" t="str">
        <f>_xlfn.XLOOKUP(Table1[[#This Row],[TeamFavoriteID]],Table2[team_id],Table2[team_name],_xlfn.XLOOKUP(Table1[[#This Row],[TeamFavoriteID]],Table2[team_id_pfr],Table2[team_name],"Even"))</f>
        <v>Las Vegas Raiders</v>
      </c>
      <c r="M1195">
        <v>-1</v>
      </c>
      <c r="N1195">
        <f>IF(Table1[[#This Row],[TeamFavorite]]=Table1[[#This Row],[TeamHome]],Table1[[#This Row],[ScoreAway]]-Table1[[#This Row],[ScoreHome]],Table1[[#This Row],[ScoreHome]]-Table1[[#This Row],[ScoreAway]])</f>
        <v>28</v>
      </c>
      <c r="O1195">
        <f>IF(Table1[[#This Row],[SpreadActual]]&lt;Table1[[#This Row],[SpreadFavorite]],1,0)</f>
        <v>0</v>
      </c>
      <c r="Q1195" t="s">
        <v>76</v>
      </c>
      <c r="R1195" t="b">
        <v>0</v>
      </c>
      <c r="S1195">
        <v>55</v>
      </c>
      <c r="T1195">
        <v>13</v>
      </c>
      <c r="U1195">
        <v>60</v>
      </c>
    </row>
    <row r="1196" spans="1:21" x14ac:dyDescent="0.2">
      <c r="A1196" s="1">
        <v>26601</v>
      </c>
      <c r="B1196">
        <v>1972</v>
      </c>
      <c r="C1196">
        <f>_xlfn.MAXIFS(Table1[ScheduleWeekWritten],Table1[ScheduleSeason],Table1[[#This Row],[ScheduleSeason]])</f>
        <v>14</v>
      </c>
      <c r="D1196">
        <v>7</v>
      </c>
      <c r="E1196" cm="1">
        <f t="array" ref="E1196">_xlfn.XLOOKUP(Table1[[#This Row],[ScheduleWeekWritten]],Table3[Game],100+Table3[Increase],Table1[[#This Row],[ScheduleWeekWritten]])</f>
        <v>7</v>
      </c>
      <c r="F1196" t="b">
        <v>0</v>
      </c>
      <c r="G1196" t="s">
        <v>27</v>
      </c>
      <c r="H1196">
        <v>14</v>
      </c>
      <c r="I1196">
        <v>26</v>
      </c>
      <c r="J1196" t="s">
        <v>42</v>
      </c>
      <c r="K1196" t="s">
        <v>75</v>
      </c>
      <c r="L1196" t="str">
        <f>_xlfn.XLOOKUP(Table1[[#This Row],[TeamFavoriteID]],Table2[team_id],Table2[team_name],_xlfn.XLOOKUP(Table1[[#This Row],[TeamFavoriteID]],Table2[team_id_pfr],Table2[team_name],"Even"))</f>
        <v>Kansas City Chiefs</v>
      </c>
      <c r="M1196">
        <v>-3</v>
      </c>
      <c r="N1196">
        <f>IF(Table1[[#This Row],[TeamFavorite]]=Table1[[#This Row],[TeamHome]],Table1[[#This Row],[ScoreAway]]-Table1[[#This Row],[ScoreHome]],Table1[[#This Row],[ScoreHome]]-Table1[[#This Row],[ScoreAway]])</f>
        <v>-12</v>
      </c>
      <c r="O1196">
        <f>IF(Table1[[#This Row],[SpreadActual]]&lt;Table1[[#This Row],[SpreadFavorite]],1,0)</f>
        <v>1</v>
      </c>
      <c r="Q1196" t="s">
        <v>94</v>
      </c>
      <c r="R1196" t="b">
        <v>0</v>
      </c>
      <c r="S1196">
        <v>62</v>
      </c>
      <c r="T1196">
        <v>8</v>
      </c>
      <c r="U1196">
        <v>75</v>
      </c>
    </row>
    <row r="1197" spans="1:21" x14ac:dyDescent="0.2">
      <c r="A1197" s="1">
        <v>26601</v>
      </c>
      <c r="B1197">
        <v>1972</v>
      </c>
      <c r="C1197">
        <f>_xlfn.MAXIFS(Table1[ScheduleWeekWritten],Table1[ScheduleSeason],Table1[[#This Row],[ScheduleSeason]])</f>
        <v>14</v>
      </c>
      <c r="D1197">
        <v>7</v>
      </c>
      <c r="E1197" cm="1">
        <f t="array" ref="E1197">_xlfn.XLOOKUP(Table1[[#This Row],[ScheduleWeekWritten]],Table3[Game],100+Table3[Increase],Table1[[#This Row],[ScheduleWeekWritten]])</f>
        <v>7</v>
      </c>
      <c r="F1197" t="b">
        <v>0</v>
      </c>
      <c r="G1197" t="s">
        <v>57</v>
      </c>
      <c r="H1197">
        <v>10</v>
      </c>
      <c r="I1197">
        <v>27</v>
      </c>
      <c r="J1197" t="s">
        <v>46</v>
      </c>
      <c r="K1197" t="s">
        <v>47</v>
      </c>
      <c r="L1197" t="str">
        <f>_xlfn.XLOOKUP(Table1[[#This Row],[TeamFavoriteID]],Table2[team_id],Table2[team_name],_xlfn.XLOOKUP(Table1[[#This Row],[TeamFavoriteID]],Table2[team_id_pfr],Table2[team_name],"Even"))</f>
        <v>Chicago Bears</v>
      </c>
      <c r="M1197">
        <v>-1</v>
      </c>
      <c r="N1197">
        <f>IF(Table1[[#This Row],[TeamFavorite]]=Table1[[#This Row],[TeamHome]],Table1[[#This Row],[ScoreAway]]-Table1[[#This Row],[ScoreHome]],Table1[[#This Row],[ScoreHome]]-Table1[[#This Row],[ScoreAway]])</f>
        <v>-17</v>
      </c>
      <c r="O1197">
        <f>IF(Table1[[#This Row],[SpreadActual]]&lt;Table1[[#This Row],[SpreadFavorite]],1,0)</f>
        <v>1</v>
      </c>
      <c r="Q1197" t="s">
        <v>60</v>
      </c>
      <c r="R1197" t="b">
        <v>0</v>
      </c>
      <c r="S1197">
        <v>50</v>
      </c>
      <c r="T1197">
        <v>5</v>
      </c>
      <c r="U1197">
        <v>97</v>
      </c>
    </row>
    <row r="1198" spans="1:21" x14ac:dyDescent="0.2">
      <c r="A1198" s="1">
        <v>26602</v>
      </c>
      <c r="B1198">
        <v>1972</v>
      </c>
      <c r="C1198">
        <f>_xlfn.MAXIFS(Table1[ScheduleWeekWritten],Table1[ScheduleSeason],Table1[[#This Row],[ScheduleSeason]])</f>
        <v>14</v>
      </c>
      <c r="D1198">
        <v>7</v>
      </c>
      <c r="E1198" cm="1">
        <f t="array" ref="E1198">_xlfn.XLOOKUP(Table1[[#This Row],[ScheduleWeekWritten]],Table3[Game],100+Table3[Increase],Table1[[#This Row],[ScheduleWeekWritten]])</f>
        <v>7</v>
      </c>
      <c r="F1198" t="b">
        <v>0</v>
      </c>
      <c r="G1198" t="s">
        <v>67</v>
      </c>
      <c r="H1198">
        <v>28</v>
      </c>
      <c r="I1198">
        <v>24</v>
      </c>
      <c r="J1198" t="s">
        <v>45</v>
      </c>
      <c r="K1198" t="s">
        <v>68</v>
      </c>
      <c r="L1198" t="str">
        <f>_xlfn.XLOOKUP(Table1[[#This Row],[TeamFavoriteID]],Table2[team_id],Table2[team_name],_xlfn.XLOOKUP(Table1[[#This Row],[TeamFavoriteID]],Table2[team_id_pfr],Table2[team_name],"Even"))</f>
        <v>Dallas Cowboys</v>
      </c>
      <c r="M1198">
        <v>-6</v>
      </c>
      <c r="N1198">
        <f>IF(Table1[[#This Row],[TeamFavorite]]=Table1[[#This Row],[TeamHome]],Table1[[#This Row],[ScoreAway]]-Table1[[#This Row],[ScoreHome]],Table1[[#This Row],[ScoreHome]]-Table1[[#This Row],[ScoreAway]])</f>
        <v>-4</v>
      </c>
      <c r="O1198">
        <f>IF(Table1[[#This Row],[SpreadActual]]&lt;Table1[[#This Row],[SpreadFavorite]],1,0)</f>
        <v>0</v>
      </c>
      <c r="Q1198" t="s">
        <v>119</v>
      </c>
      <c r="R1198" t="b">
        <v>0</v>
      </c>
      <c r="S1198">
        <v>68</v>
      </c>
      <c r="T1198">
        <v>11</v>
      </c>
      <c r="U1198">
        <v>97</v>
      </c>
    </row>
    <row r="1199" spans="1:21" x14ac:dyDescent="0.2">
      <c r="A1199" s="1">
        <v>26608</v>
      </c>
      <c r="B1199">
        <v>1972</v>
      </c>
      <c r="C1199">
        <f>_xlfn.MAXIFS(Table1[ScheduleWeekWritten],Table1[ScheduleSeason],Table1[[#This Row],[ScheduleSeason]])</f>
        <v>14</v>
      </c>
      <c r="D1199">
        <v>8</v>
      </c>
      <c r="E1199" cm="1">
        <f t="array" ref="E1199">_xlfn.XLOOKUP(Table1[[#This Row],[ScheduleWeekWritten]],Table3[Game],100+Table3[Increase],Table1[[#This Row],[ScheduleWeekWritten]])</f>
        <v>8</v>
      </c>
      <c r="F1199" t="b">
        <v>0</v>
      </c>
      <c r="G1199" t="s">
        <v>28</v>
      </c>
      <c r="H1199">
        <v>16</v>
      </c>
      <c r="I1199">
        <v>30</v>
      </c>
      <c r="J1199" t="s">
        <v>19</v>
      </c>
      <c r="K1199" t="s">
        <v>91</v>
      </c>
      <c r="L1199" t="str">
        <f>_xlfn.XLOOKUP(Table1[[#This Row],[TeamFavoriteID]],Table2[team_id],Table2[team_name],_xlfn.XLOOKUP(Table1[[#This Row],[TeamFavoriteID]],Table2[team_id_pfr],Table2[team_name],"Even"))</f>
        <v>Miami Dolphins</v>
      </c>
      <c r="M1199">
        <v>-10</v>
      </c>
      <c r="N1199">
        <f>IF(Table1[[#This Row],[TeamFavorite]]=Table1[[#This Row],[TeamHome]],Table1[[#This Row],[ScoreAway]]-Table1[[#This Row],[ScoreHome]],Table1[[#This Row],[ScoreHome]]-Table1[[#This Row],[ScoreAway]])</f>
        <v>-14</v>
      </c>
      <c r="O1199">
        <f>IF(Table1[[#This Row],[SpreadActual]]&lt;Table1[[#This Row],[SpreadFavorite]],1,0)</f>
        <v>1</v>
      </c>
      <c r="Q1199" t="s">
        <v>44</v>
      </c>
      <c r="R1199" t="b">
        <v>0</v>
      </c>
      <c r="S1199">
        <v>41</v>
      </c>
      <c r="T1199">
        <v>12</v>
      </c>
      <c r="U1199">
        <v>86</v>
      </c>
    </row>
    <row r="1200" spans="1:21" x14ac:dyDescent="0.2">
      <c r="A1200" s="1">
        <v>26608</v>
      </c>
      <c r="B1200">
        <v>1972</v>
      </c>
      <c r="C1200">
        <f>_xlfn.MAXIFS(Table1[ScheduleWeekWritten],Table1[ScheduleSeason],Table1[[#This Row],[ScheduleSeason]])</f>
        <v>14</v>
      </c>
      <c r="D1200">
        <v>8</v>
      </c>
      <c r="E1200" cm="1">
        <f t="array" ref="E1200">_xlfn.XLOOKUP(Table1[[#This Row],[ScheduleWeekWritten]],Table3[Game],100+Table3[Increase],Table1[[#This Row],[ScheduleWeekWritten]])</f>
        <v>8</v>
      </c>
      <c r="F1200" t="b">
        <v>0</v>
      </c>
      <c r="G1200" t="s">
        <v>62</v>
      </c>
      <c r="H1200">
        <v>20</v>
      </c>
      <c r="I1200">
        <v>0</v>
      </c>
      <c r="J1200" t="s">
        <v>23</v>
      </c>
      <c r="K1200" t="s">
        <v>63</v>
      </c>
      <c r="L1200" t="str">
        <f>_xlfn.XLOOKUP(Table1[[#This Row],[TeamFavoriteID]],Table2[team_id],Table2[team_name],_xlfn.XLOOKUP(Table1[[#This Row],[TeamFavoriteID]],Table2[team_id_pfr],Table2[team_name],"Even"))</f>
        <v>Cleveland Browns</v>
      </c>
      <c r="M1200">
        <v>-10</v>
      </c>
      <c r="N1200">
        <f>IF(Table1[[#This Row],[TeamFavorite]]=Table1[[#This Row],[TeamHome]],Table1[[#This Row],[ScoreAway]]-Table1[[#This Row],[ScoreHome]],Table1[[#This Row],[ScoreHome]]-Table1[[#This Row],[ScoreAway]])</f>
        <v>-20</v>
      </c>
      <c r="O1200">
        <f>IF(Table1[[#This Row],[SpreadActual]]&lt;Table1[[#This Row],[SpreadFavorite]],1,0)</f>
        <v>1</v>
      </c>
      <c r="Q1200" t="s">
        <v>66</v>
      </c>
      <c r="R1200" t="b">
        <v>0</v>
      </c>
      <c r="S1200">
        <v>42</v>
      </c>
      <c r="T1200">
        <v>7</v>
      </c>
      <c r="U1200">
        <v>85</v>
      </c>
    </row>
    <row r="1201" spans="1:22" x14ac:dyDescent="0.2">
      <c r="A1201" s="1">
        <v>26608</v>
      </c>
      <c r="B1201">
        <v>1972</v>
      </c>
      <c r="C1201">
        <f>_xlfn.MAXIFS(Table1[ScheduleWeekWritten],Table1[ScheduleSeason],Table1[[#This Row],[ScheduleSeason]])</f>
        <v>14</v>
      </c>
      <c r="D1201">
        <v>8</v>
      </c>
      <c r="E1201" cm="1">
        <f t="array" ref="E1201">_xlfn.XLOOKUP(Table1[[#This Row],[ScheduleWeekWritten]],Table3[Game],100+Table3[Increase],Table1[[#This Row],[ScheduleWeekWritten]])</f>
        <v>8</v>
      </c>
      <c r="F1201" t="b">
        <v>0</v>
      </c>
      <c r="G1201" t="s">
        <v>45</v>
      </c>
      <c r="H1201">
        <v>14</v>
      </c>
      <c r="I1201">
        <v>0</v>
      </c>
      <c r="J1201" t="s">
        <v>46</v>
      </c>
      <c r="K1201" t="s">
        <v>79</v>
      </c>
      <c r="L1201" t="str">
        <f>_xlfn.XLOOKUP(Table1[[#This Row],[TeamFavoriteID]],Table2[team_id],Table2[team_name],_xlfn.XLOOKUP(Table1[[#This Row],[TeamFavoriteID]],Table2[team_id_pfr],Table2[team_name],"Even"))</f>
        <v>Detroit Lions</v>
      </c>
      <c r="M1201">
        <v>-5.5</v>
      </c>
      <c r="N1201">
        <f>IF(Table1[[#This Row],[TeamFavorite]]=Table1[[#This Row],[TeamHome]],Table1[[#This Row],[ScoreAway]]-Table1[[#This Row],[ScoreHome]],Table1[[#This Row],[ScoreHome]]-Table1[[#This Row],[ScoreAway]])</f>
        <v>-14</v>
      </c>
      <c r="O1201">
        <f>IF(Table1[[#This Row],[SpreadActual]]&lt;Table1[[#This Row],[SpreadFavorite]],1,0)</f>
        <v>1</v>
      </c>
      <c r="Q1201" t="s">
        <v>48</v>
      </c>
      <c r="R1201" t="b">
        <v>0</v>
      </c>
      <c r="S1201">
        <v>42</v>
      </c>
      <c r="T1201">
        <v>8</v>
      </c>
      <c r="U1201">
        <v>83</v>
      </c>
    </row>
    <row r="1202" spans="1:22" x14ac:dyDescent="0.2">
      <c r="A1202" s="1">
        <v>26608</v>
      </c>
      <c r="B1202">
        <v>1972</v>
      </c>
      <c r="C1202">
        <f>_xlfn.MAXIFS(Table1[ScheduleWeekWritten],Table1[ScheduleSeason],Table1[[#This Row],[ScheduleSeason]])</f>
        <v>14</v>
      </c>
      <c r="D1202">
        <v>8</v>
      </c>
      <c r="E1202" cm="1">
        <f t="array" ref="E1202">_xlfn.XLOOKUP(Table1[[#This Row],[ScheduleWeekWritten]],Table3[Game],100+Table3[Increase],Table1[[#This Row],[ScheduleWeekWritten]])</f>
        <v>8</v>
      </c>
      <c r="F1202" t="b">
        <v>0</v>
      </c>
      <c r="G1202" t="s">
        <v>33</v>
      </c>
      <c r="H1202">
        <v>34</v>
      </c>
      <c r="I1202">
        <v>24</v>
      </c>
      <c r="J1202" t="s">
        <v>53</v>
      </c>
      <c r="K1202" t="s">
        <v>87</v>
      </c>
      <c r="L1202" t="str">
        <f>_xlfn.XLOOKUP(Table1[[#This Row],[TeamFavoriteID]],Table2[team_id],Table2[team_name],_xlfn.XLOOKUP(Table1[[#This Row],[TeamFavoriteID]],Table2[team_id_pfr],Table2[team_name],"Even"))</f>
        <v>San Francisco 49ers</v>
      </c>
      <c r="M1202">
        <v>-1</v>
      </c>
      <c r="N1202">
        <f>IF(Table1[[#This Row],[TeamFavorite]]=Table1[[#This Row],[TeamHome]],Table1[[#This Row],[ScoreAway]]-Table1[[#This Row],[ScoreHome]],Table1[[#This Row],[ScoreHome]]-Table1[[#This Row],[ScoreAway]])</f>
        <v>10</v>
      </c>
      <c r="O1202">
        <f>IF(Table1[[#This Row],[SpreadActual]]&lt;Table1[[#This Row],[SpreadFavorite]],1,0)</f>
        <v>0</v>
      </c>
      <c r="Q1202" t="s">
        <v>36</v>
      </c>
      <c r="R1202" t="b">
        <v>0</v>
      </c>
      <c r="S1202">
        <v>42</v>
      </c>
      <c r="T1202">
        <v>13</v>
      </c>
      <c r="U1202">
        <v>77</v>
      </c>
    </row>
    <row r="1203" spans="1:22" x14ac:dyDescent="0.2">
      <c r="A1203" s="1">
        <v>26608</v>
      </c>
      <c r="B1203">
        <v>1972</v>
      </c>
      <c r="C1203">
        <f>_xlfn.MAXIFS(Table1[ScheduleWeekWritten],Table1[ScheduleSeason],Table1[[#This Row],[ScheduleSeason]])</f>
        <v>14</v>
      </c>
      <c r="D1203">
        <v>8</v>
      </c>
      <c r="E1203" cm="1">
        <f t="array" ref="E1203">_xlfn.XLOOKUP(Table1[[#This Row],[ScheduleWeekWritten]],Table3[Game],100+Table3[Increase],Table1[[#This Row],[ScheduleWeekWritten]])</f>
        <v>8</v>
      </c>
      <c r="F1203" t="b">
        <v>0</v>
      </c>
      <c r="G1203" t="s">
        <v>42</v>
      </c>
      <c r="H1203">
        <v>27</v>
      </c>
      <c r="I1203">
        <v>14</v>
      </c>
      <c r="J1203" t="s">
        <v>20</v>
      </c>
      <c r="K1203" t="s">
        <v>75</v>
      </c>
      <c r="L1203" t="str">
        <f>_xlfn.XLOOKUP(Table1[[#This Row],[TeamFavoriteID]],Table2[team_id],Table2[team_name],_xlfn.XLOOKUP(Table1[[#This Row],[TeamFavoriteID]],Table2[team_id_pfr],Table2[team_name],"Even"))</f>
        <v>Kansas City Chiefs</v>
      </c>
      <c r="M1203">
        <v>-1.5</v>
      </c>
      <c r="N1203">
        <f>IF(Table1[[#This Row],[TeamFavorite]]=Table1[[#This Row],[TeamHome]],Table1[[#This Row],[ScoreAway]]-Table1[[#This Row],[ScoreHome]],Table1[[#This Row],[ScoreHome]]-Table1[[#This Row],[ScoreAway]])</f>
        <v>-13</v>
      </c>
      <c r="O1203">
        <f>IF(Table1[[#This Row],[SpreadActual]]&lt;Table1[[#This Row],[SpreadFavorite]],1,0)</f>
        <v>1</v>
      </c>
      <c r="Q1203" t="s">
        <v>117</v>
      </c>
      <c r="R1203" t="b">
        <v>0</v>
      </c>
      <c r="S1203">
        <v>53</v>
      </c>
      <c r="T1203">
        <v>12</v>
      </c>
      <c r="U1203">
        <v>60</v>
      </c>
    </row>
    <row r="1204" spans="1:22" x14ac:dyDescent="0.2">
      <c r="A1204" s="1">
        <v>26608</v>
      </c>
      <c r="B1204">
        <v>1972</v>
      </c>
      <c r="C1204">
        <f>_xlfn.MAXIFS(Table1[ScheduleWeekWritten],Table1[ScheduleSeason],Table1[[#This Row],[ScheduleSeason]])</f>
        <v>14</v>
      </c>
      <c r="D1204">
        <v>8</v>
      </c>
      <c r="E1204" cm="1">
        <f t="array" ref="E1204">_xlfn.XLOOKUP(Table1[[#This Row],[ScheduleWeekWritten]],Table3[Game],100+Table3[Increase],Table1[[#This Row],[ScheduleWeekWritten]])</f>
        <v>8</v>
      </c>
      <c r="F1204" t="b">
        <v>0</v>
      </c>
      <c r="G1204" t="s">
        <v>39</v>
      </c>
      <c r="H1204">
        <v>20</v>
      </c>
      <c r="I1204">
        <v>7</v>
      </c>
      <c r="J1204" t="s">
        <v>38</v>
      </c>
      <c r="K1204" t="s">
        <v>40</v>
      </c>
      <c r="L1204" t="str">
        <f>_xlfn.XLOOKUP(Table1[[#This Row],[TeamFavoriteID]],Table2[team_id],Table2[team_name],_xlfn.XLOOKUP(Table1[[#This Row],[TeamFavoriteID]],Table2[team_id_pfr],Table2[team_name],"Even"))</f>
        <v>Los Angeles Rams</v>
      </c>
      <c r="M1204">
        <v>-2.5</v>
      </c>
      <c r="N1204">
        <f>IF(Table1[[#This Row],[TeamFavorite]]=Table1[[#This Row],[TeamHome]],Table1[[#This Row],[ScoreAway]]-Table1[[#This Row],[ScoreHome]],Table1[[#This Row],[ScoreHome]]-Table1[[#This Row],[ScoreAway]])</f>
        <v>-13</v>
      </c>
      <c r="O1204">
        <f>IF(Table1[[#This Row],[SpreadActual]]&lt;Table1[[#This Row],[SpreadFavorite]],1,0)</f>
        <v>1</v>
      </c>
      <c r="Q1204" t="s">
        <v>65</v>
      </c>
      <c r="R1204" t="b">
        <v>0</v>
      </c>
      <c r="S1204">
        <v>61</v>
      </c>
      <c r="T1204">
        <v>8</v>
      </c>
      <c r="U1204">
        <v>83</v>
      </c>
    </row>
    <row r="1205" spans="1:22" x14ac:dyDescent="0.2">
      <c r="A1205" s="1">
        <v>26608</v>
      </c>
      <c r="B1205">
        <v>1972</v>
      </c>
      <c r="C1205">
        <f>_xlfn.MAXIFS(Table1[ScheduleWeekWritten],Table1[ScheduleSeason],Table1[[#This Row],[ScheduleSeason]])</f>
        <v>14</v>
      </c>
      <c r="D1205">
        <v>8</v>
      </c>
      <c r="E1205" cm="1">
        <f t="array" ref="E1205">_xlfn.XLOOKUP(Table1[[#This Row],[ScheduleWeekWritten]],Table3[Game],100+Table3[Increase],Table1[[#This Row],[ScheduleWeekWritten]])</f>
        <v>8</v>
      </c>
      <c r="F1205" t="b">
        <v>0</v>
      </c>
      <c r="G1205" t="s">
        <v>54</v>
      </c>
      <c r="H1205">
        <v>37</v>
      </c>
      <c r="I1205">
        <v>6</v>
      </c>
      <c r="J1205" t="s">
        <v>95</v>
      </c>
      <c r="K1205" t="s">
        <v>55</v>
      </c>
      <c r="L1205" t="str">
        <f>_xlfn.XLOOKUP(Table1[[#This Row],[TeamFavoriteID]],Table2[team_id],Table2[team_name],_xlfn.XLOOKUP(Table1[[#This Row],[TeamFavoriteID]],Table2[team_id_pfr],Table2[team_name],"Even"))</f>
        <v>Minnesota Vikings</v>
      </c>
      <c r="M1205">
        <v>-16</v>
      </c>
      <c r="N1205">
        <f>IF(Table1[[#This Row],[TeamFavorite]]=Table1[[#This Row],[TeamHome]],Table1[[#This Row],[ScoreAway]]-Table1[[#This Row],[ScoreHome]],Table1[[#This Row],[ScoreHome]]-Table1[[#This Row],[ScoreAway]])</f>
        <v>-31</v>
      </c>
      <c r="O1205">
        <f>IF(Table1[[#This Row],[SpreadActual]]&lt;Table1[[#This Row],[SpreadFavorite]],1,0)</f>
        <v>1</v>
      </c>
      <c r="Q1205" t="s">
        <v>73</v>
      </c>
      <c r="R1205" t="b">
        <v>0</v>
      </c>
      <c r="S1205">
        <v>43</v>
      </c>
      <c r="T1205">
        <v>13</v>
      </c>
      <c r="U1205">
        <v>82</v>
      </c>
    </row>
    <row r="1206" spans="1:22" x14ac:dyDescent="0.2">
      <c r="A1206" s="1">
        <v>26608</v>
      </c>
      <c r="B1206">
        <v>1972</v>
      </c>
      <c r="C1206">
        <f>_xlfn.MAXIFS(Table1[ScheduleWeekWritten],Table1[ScheduleSeason],Table1[[#This Row],[ScheduleSeason]])</f>
        <v>14</v>
      </c>
      <c r="D1206">
        <v>8</v>
      </c>
      <c r="E1206" cm="1">
        <f t="array" ref="E1206">_xlfn.XLOOKUP(Table1[[#This Row],[ScheduleWeekWritten]],Table3[Game],100+Table3[Increase],Table1[[#This Row],[ScheduleWeekWritten]])</f>
        <v>8</v>
      </c>
      <c r="F1206" t="b">
        <v>0</v>
      </c>
      <c r="G1206" t="s">
        <v>50</v>
      </c>
      <c r="H1206">
        <v>29</v>
      </c>
      <c r="I1206">
        <v>17</v>
      </c>
      <c r="J1206" t="s">
        <v>24</v>
      </c>
      <c r="K1206" t="s">
        <v>90</v>
      </c>
      <c r="L1206" t="str">
        <f>_xlfn.XLOOKUP(Table1[[#This Row],[TeamFavoriteID]],Table2[team_id],Table2[team_name],_xlfn.XLOOKUP(Table1[[#This Row],[TeamFavoriteID]],Table2[team_id_pfr],Table2[team_name],"Even"))</f>
        <v>New York Giants</v>
      </c>
      <c r="M1206">
        <v>-7</v>
      </c>
      <c r="N1206">
        <f>IF(Table1[[#This Row],[TeamFavorite]]=Table1[[#This Row],[TeamHome]],Table1[[#This Row],[ScoreAway]]-Table1[[#This Row],[ScoreHome]],Table1[[#This Row],[ScoreHome]]-Table1[[#This Row],[ScoreAway]])</f>
        <v>-12</v>
      </c>
      <c r="O1206">
        <f>IF(Table1[[#This Row],[SpreadActual]]&lt;Table1[[#This Row],[SpreadFavorite]],1,0)</f>
        <v>1</v>
      </c>
      <c r="Q1206" t="s">
        <v>84</v>
      </c>
      <c r="R1206" t="b">
        <v>0</v>
      </c>
      <c r="S1206">
        <v>45</v>
      </c>
      <c r="T1206">
        <v>13</v>
      </c>
      <c r="U1206">
        <v>86</v>
      </c>
    </row>
    <row r="1207" spans="1:22" x14ac:dyDescent="0.2">
      <c r="A1207" s="1">
        <v>26608</v>
      </c>
      <c r="B1207">
        <v>1972</v>
      </c>
      <c r="C1207">
        <f>_xlfn.MAXIFS(Table1[ScheduleWeekWritten],Table1[ScheduleSeason],Table1[[#This Row],[ScheduleSeason]])</f>
        <v>14</v>
      </c>
      <c r="D1207">
        <v>8</v>
      </c>
      <c r="E1207" cm="1">
        <f t="array" ref="E1207">_xlfn.XLOOKUP(Table1[[#This Row],[ScheduleWeekWritten]],Table3[Game],100+Table3[Increase],Table1[[#This Row],[ScheduleWeekWritten]])</f>
        <v>8</v>
      </c>
      <c r="F1207" t="b">
        <v>0</v>
      </c>
      <c r="G1207" t="s">
        <v>31</v>
      </c>
      <c r="H1207">
        <v>17</v>
      </c>
      <c r="I1207">
        <v>35</v>
      </c>
      <c r="J1207" t="s">
        <v>61</v>
      </c>
      <c r="K1207" t="s">
        <v>85</v>
      </c>
      <c r="L1207" t="str">
        <f>_xlfn.XLOOKUP(Table1[[#This Row],[TeamFavoriteID]],Table2[team_id],Table2[team_name],_xlfn.XLOOKUP(Table1[[#This Row],[TeamFavoriteID]],Table2[team_id_pfr],Table2[team_name],"Even"))</f>
        <v>Washington Commanders</v>
      </c>
      <c r="M1207">
        <v>-7</v>
      </c>
      <c r="N1207">
        <f>IF(Table1[[#This Row],[TeamFavorite]]=Table1[[#This Row],[TeamHome]],Table1[[#This Row],[ScoreAway]]-Table1[[#This Row],[ScoreHome]],Table1[[#This Row],[ScoreHome]]-Table1[[#This Row],[ScoreAway]])</f>
        <v>-18</v>
      </c>
      <c r="O1207">
        <f>IF(Table1[[#This Row],[SpreadActual]]&lt;Table1[[#This Row],[SpreadFavorite]],1,0)</f>
        <v>1</v>
      </c>
      <c r="Q1207" t="s">
        <v>74</v>
      </c>
      <c r="R1207" t="b">
        <v>0</v>
      </c>
      <c r="S1207">
        <v>45</v>
      </c>
      <c r="T1207">
        <v>13</v>
      </c>
      <c r="U1207">
        <v>86</v>
      </c>
    </row>
    <row r="1208" spans="1:22" x14ac:dyDescent="0.2">
      <c r="A1208" s="1">
        <v>26608</v>
      </c>
      <c r="B1208">
        <v>1972</v>
      </c>
      <c r="C1208">
        <f>_xlfn.MAXIFS(Table1[ScheduleWeekWritten],Table1[ScheduleSeason],Table1[[#This Row],[ScheduleSeason]])</f>
        <v>14</v>
      </c>
      <c r="D1208">
        <v>8</v>
      </c>
      <c r="E1208" cm="1">
        <f t="array" ref="E1208">_xlfn.XLOOKUP(Table1[[#This Row],[ScheduleWeekWritten]],Table3[Game],100+Table3[Increase],Table1[[#This Row],[ScheduleWeekWritten]])</f>
        <v>8</v>
      </c>
      <c r="F1208" t="b">
        <v>0</v>
      </c>
      <c r="G1208" t="s">
        <v>58</v>
      </c>
      <c r="H1208">
        <v>6</v>
      </c>
      <c r="I1208">
        <v>6</v>
      </c>
      <c r="J1208" t="s">
        <v>57</v>
      </c>
      <c r="K1208" t="s">
        <v>59</v>
      </c>
      <c r="L1208" t="str">
        <f>_xlfn.XLOOKUP(Table1[[#This Row],[TeamFavoriteID]],Table2[team_id],Table2[team_name],_xlfn.XLOOKUP(Table1[[#This Row],[TeamFavoriteID]],Table2[team_id_pfr],Table2[team_name],"Even"))</f>
        <v>Arizona Cardinals</v>
      </c>
      <c r="M1208">
        <v>-4</v>
      </c>
      <c r="N1208">
        <f>IF(Table1[[#This Row],[TeamFavorite]]=Table1[[#This Row],[TeamHome]],Table1[[#This Row],[ScoreAway]]-Table1[[#This Row],[ScoreHome]],Table1[[#This Row],[ScoreHome]]-Table1[[#This Row],[ScoreAway]])</f>
        <v>0</v>
      </c>
      <c r="O1208">
        <f>IF(Table1[[#This Row],[SpreadActual]]&lt;Table1[[#This Row],[SpreadFavorite]],1,0)</f>
        <v>0</v>
      </c>
      <c r="Q1208" t="s">
        <v>112</v>
      </c>
      <c r="R1208" t="b">
        <v>0</v>
      </c>
      <c r="S1208">
        <v>51</v>
      </c>
      <c r="T1208">
        <v>12</v>
      </c>
      <c r="U1208">
        <v>82</v>
      </c>
    </row>
    <row r="1209" spans="1:22" x14ac:dyDescent="0.2">
      <c r="A1209" s="1">
        <v>26608</v>
      </c>
      <c r="B1209">
        <v>1972</v>
      </c>
      <c r="C1209">
        <f>_xlfn.MAXIFS(Table1[ScheduleWeekWritten],Table1[ScheduleSeason],Table1[[#This Row],[ScheduleSeason]])</f>
        <v>14</v>
      </c>
      <c r="D1209">
        <v>8</v>
      </c>
      <c r="E1209" cm="1">
        <f t="array" ref="E1209">_xlfn.XLOOKUP(Table1[[#This Row],[ScheduleWeekWritten]],Table3[Game],100+Table3[Increase],Table1[[#This Row],[ScheduleWeekWritten]])</f>
        <v>8</v>
      </c>
      <c r="F1209" t="b">
        <v>0</v>
      </c>
      <c r="G1209" t="s">
        <v>49</v>
      </c>
      <c r="H1209">
        <v>40</v>
      </c>
      <c r="I1209">
        <v>17</v>
      </c>
      <c r="J1209" t="s">
        <v>101</v>
      </c>
      <c r="K1209" t="s">
        <v>51</v>
      </c>
      <c r="L1209" t="str">
        <f>_xlfn.XLOOKUP(Table1[[#This Row],[TeamFavoriteID]],Table2[team_id],Table2[team_name],_xlfn.XLOOKUP(Table1[[#This Row],[TeamFavoriteID]],Table2[team_id_pfr],Table2[team_name],"Even"))</f>
        <v>Pittsburgh Steelers</v>
      </c>
      <c r="M1209">
        <v>-2</v>
      </c>
      <c r="N1209">
        <f>IF(Table1[[#This Row],[TeamFavorite]]=Table1[[#This Row],[TeamHome]],Table1[[#This Row],[ScoreAway]]-Table1[[#This Row],[ScoreHome]],Table1[[#This Row],[ScoreHome]]-Table1[[#This Row],[ScoreAway]])</f>
        <v>-23</v>
      </c>
      <c r="O1209">
        <f>IF(Table1[[#This Row],[SpreadActual]]&lt;Table1[[#This Row],[SpreadFavorite]],1,0)</f>
        <v>1</v>
      </c>
      <c r="Q1209" t="s">
        <v>113</v>
      </c>
      <c r="R1209" t="b">
        <v>0</v>
      </c>
      <c r="S1209">
        <v>44</v>
      </c>
      <c r="T1209">
        <v>10</v>
      </c>
      <c r="U1209">
        <v>77</v>
      </c>
    </row>
    <row r="1210" spans="1:22" x14ac:dyDescent="0.2">
      <c r="A1210" s="1">
        <v>26608</v>
      </c>
      <c r="B1210">
        <v>1972</v>
      </c>
      <c r="C1210">
        <f>_xlfn.MAXIFS(Table1[ScheduleWeekWritten],Table1[ScheduleSeason],Table1[[#This Row],[ScheduleSeason]])</f>
        <v>14</v>
      </c>
      <c r="D1210">
        <v>8</v>
      </c>
      <c r="E1210" cm="1">
        <f t="array" ref="E1210">_xlfn.XLOOKUP(Table1[[#This Row],[ScheduleWeekWritten]],Table3[Game],100+Table3[Increase],Table1[[#This Row],[ScheduleWeekWritten]])</f>
        <v>8</v>
      </c>
      <c r="F1210" t="b">
        <v>0</v>
      </c>
      <c r="G1210" t="s">
        <v>27</v>
      </c>
      <c r="H1210">
        <v>28</v>
      </c>
      <c r="I1210">
        <v>34</v>
      </c>
      <c r="J1210" t="s">
        <v>67</v>
      </c>
      <c r="K1210" t="s">
        <v>68</v>
      </c>
      <c r="L1210" t="str">
        <f>_xlfn.XLOOKUP(Table1[[#This Row],[TeamFavoriteID]],Table2[team_id],Table2[team_name],_xlfn.XLOOKUP(Table1[[#This Row],[TeamFavoriteID]],Table2[team_id_pfr],Table2[team_name],"Even"))</f>
        <v>Dallas Cowboys</v>
      </c>
      <c r="M1210">
        <v>-7.5</v>
      </c>
      <c r="N1210">
        <f>IF(Table1[[#This Row],[TeamFavorite]]=Table1[[#This Row],[TeamHome]],Table1[[#This Row],[ScoreAway]]-Table1[[#This Row],[ScoreHome]],Table1[[#This Row],[ScoreHome]]-Table1[[#This Row],[ScoreAway]])</f>
        <v>-6</v>
      </c>
      <c r="O1210">
        <f>IF(Table1[[#This Row],[SpreadActual]]&lt;Table1[[#This Row],[SpreadFavorite]],1,0)</f>
        <v>0</v>
      </c>
      <c r="Q1210" t="s">
        <v>94</v>
      </c>
      <c r="R1210" t="b">
        <v>0</v>
      </c>
      <c r="S1210">
        <v>64</v>
      </c>
      <c r="T1210">
        <v>9</v>
      </c>
      <c r="U1210">
        <v>75</v>
      </c>
    </row>
    <row r="1211" spans="1:22" x14ac:dyDescent="0.2">
      <c r="A1211" s="1">
        <v>26609</v>
      </c>
      <c r="B1211">
        <v>1972</v>
      </c>
      <c r="C1211">
        <f>_xlfn.MAXIFS(Table1[ScheduleWeekWritten],Table1[ScheduleSeason],Table1[[#This Row],[ScheduleSeason]])</f>
        <v>14</v>
      </c>
      <c r="D1211">
        <v>8</v>
      </c>
      <c r="E1211" cm="1">
        <f t="array" ref="E1211">_xlfn.XLOOKUP(Table1[[#This Row],[ScheduleWeekWritten]],Table3[Game],100+Table3[Increase],Table1[[#This Row],[ScheduleWeekWritten]])</f>
        <v>8</v>
      </c>
      <c r="F1211" t="b">
        <v>0</v>
      </c>
      <c r="G1211" t="s">
        <v>115</v>
      </c>
      <c r="H1211">
        <v>17</v>
      </c>
      <c r="I1211">
        <v>24</v>
      </c>
      <c r="J1211" t="s">
        <v>34</v>
      </c>
      <c r="K1211" t="s">
        <v>72</v>
      </c>
      <c r="L1211" t="str">
        <f>_xlfn.XLOOKUP(Table1[[#This Row],[TeamFavoriteID]],Table2[team_id],Table2[team_name],_xlfn.XLOOKUP(Table1[[#This Row],[TeamFavoriteID]],Table2[team_id_pfr],Table2[team_name],"Even"))</f>
        <v>Baltimore Colts</v>
      </c>
      <c r="M1211">
        <v>-7</v>
      </c>
      <c r="N1211">
        <f>IF(Table1[[#This Row],[TeamFavorite]]=Table1[[#This Row],[TeamHome]],Table1[[#This Row],[ScoreAway]]-Table1[[#This Row],[ScoreHome]],Table1[[#This Row],[ScoreHome]]-Table1[[#This Row],[ScoreAway]])</f>
        <v>-7</v>
      </c>
      <c r="O1211">
        <f>IF(Table1[[#This Row],[SpreadActual]]&lt;Table1[[#This Row],[SpreadFavorite]],1,0)</f>
        <v>0</v>
      </c>
      <c r="Q1211" t="s">
        <v>116</v>
      </c>
      <c r="R1211" t="b">
        <v>0</v>
      </c>
      <c r="S1211">
        <v>44</v>
      </c>
      <c r="T1211">
        <v>12</v>
      </c>
      <c r="U1211">
        <v>74</v>
      </c>
    </row>
    <row r="1212" spans="1:22" x14ac:dyDescent="0.2">
      <c r="A1212" s="1">
        <v>26615</v>
      </c>
      <c r="B1212">
        <v>1972</v>
      </c>
      <c r="C1212">
        <f>_xlfn.MAXIFS(Table1[ScheduleWeekWritten],Table1[ScheduleSeason],Table1[[#This Row],[ScheduleSeason]])</f>
        <v>14</v>
      </c>
      <c r="D1212">
        <v>9</v>
      </c>
      <c r="E1212" cm="1">
        <f t="array" ref="E1212">_xlfn.XLOOKUP(Table1[[#This Row],[ScheduleWeekWritten]],Table3[Game],100+Table3[Increase],Table1[[#This Row],[ScheduleWeekWritten]])</f>
        <v>9</v>
      </c>
      <c r="F1212" t="b">
        <v>0</v>
      </c>
      <c r="G1212" t="s">
        <v>38</v>
      </c>
      <c r="H1212">
        <v>36</v>
      </c>
      <c r="I1212">
        <v>20</v>
      </c>
      <c r="J1212" t="s">
        <v>95</v>
      </c>
      <c r="K1212" t="s">
        <v>109</v>
      </c>
      <c r="L1212" t="str">
        <f>_xlfn.XLOOKUP(Table1[[#This Row],[TeamFavoriteID]],Table2[team_id],Table2[team_name],_xlfn.XLOOKUP(Table1[[#This Row],[TeamFavoriteID]],Table2[team_id_pfr],Table2[team_name],"Even"))</f>
        <v>Atlanta Falcons</v>
      </c>
      <c r="M1212">
        <v>-14</v>
      </c>
      <c r="N1212">
        <f>IF(Table1[[#This Row],[TeamFavorite]]=Table1[[#This Row],[TeamHome]],Table1[[#This Row],[ScoreAway]]-Table1[[#This Row],[ScoreHome]],Table1[[#This Row],[ScoreHome]]-Table1[[#This Row],[ScoreAway]])</f>
        <v>-16</v>
      </c>
      <c r="O1212">
        <f>IF(Table1[[#This Row],[SpreadActual]]&lt;Table1[[#This Row],[SpreadFavorite]],1,0)</f>
        <v>1</v>
      </c>
      <c r="Q1212" t="s">
        <v>41</v>
      </c>
      <c r="R1212" t="b">
        <v>0</v>
      </c>
      <c r="S1212">
        <v>55</v>
      </c>
      <c r="T1212">
        <v>8</v>
      </c>
      <c r="U1212">
        <v>66</v>
      </c>
    </row>
    <row r="1213" spans="1:22" x14ac:dyDescent="0.2">
      <c r="A1213" s="1">
        <v>26615</v>
      </c>
      <c r="B1213">
        <v>1972</v>
      </c>
      <c r="C1213">
        <f>_xlfn.MAXIFS(Table1[ScheduleWeekWritten],Table1[ScheduleSeason],Table1[[#This Row],[ScheduleSeason]])</f>
        <v>14</v>
      </c>
      <c r="D1213">
        <v>9</v>
      </c>
      <c r="E1213" cm="1">
        <f t="array" ref="E1213">_xlfn.XLOOKUP(Table1[[#This Row],[ScheduleWeekWritten]],Table3[Game],100+Table3[Increase],Table1[[#This Row],[ScheduleWeekWritten]])</f>
        <v>9</v>
      </c>
      <c r="F1213" t="b">
        <v>0</v>
      </c>
      <c r="G1213" t="s">
        <v>46</v>
      </c>
      <c r="H1213">
        <v>17</v>
      </c>
      <c r="I1213">
        <v>23</v>
      </c>
      <c r="J1213" t="s">
        <v>33</v>
      </c>
      <c r="K1213" t="s">
        <v>35</v>
      </c>
      <c r="L1213" t="str">
        <f>_xlfn.XLOOKUP(Table1[[#This Row],[TeamFavoriteID]],Table2[team_id],Table2[team_name],_xlfn.XLOOKUP(Table1[[#This Row],[TeamFavoriteID]],Table2[team_id_pfr],Table2[team_name],"Even"))</f>
        <v>Green Bay Packers</v>
      </c>
      <c r="M1213">
        <v>-3</v>
      </c>
      <c r="N1213">
        <f>IF(Table1[[#This Row],[TeamFavorite]]=Table1[[#This Row],[TeamHome]],Table1[[#This Row],[ScoreAway]]-Table1[[#This Row],[ScoreHome]],Table1[[#This Row],[ScoreHome]]-Table1[[#This Row],[ScoreAway]])</f>
        <v>-6</v>
      </c>
      <c r="O1213">
        <f>IF(Table1[[#This Row],[SpreadActual]]&lt;Table1[[#This Row],[SpreadFavorite]],1,0)</f>
        <v>1</v>
      </c>
      <c r="Q1213" t="s">
        <v>114</v>
      </c>
      <c r="R1213" t="b">
        <v>0</v>
      </c>
      <c r="S1213">
        <v>43</v>
      </c>
      <c r="T1213">
        <v>3</v>
      </c>
      <c r="U1213">
        <v>80</v>
      </c>
    </row>
    <row r="1214" spans="1:22" x14ac:dyDescent="0.2">
      <c r="A1214" s="1">
        <v>26615</v>
      </c>
      <c r="B1214">
        <v>1972</v>
      </c>
      <c r="C1214">
        <f>_xlfn.MAXIFS(Table1[ScheduleWeekWritten],Table1[ScheduleSeason],Table1[[#This Row],[ScheduleSeason]])</f>
        <v>14</v>
      </c>
      <c r="D1214">
        <v>9</v>
      </c>
      <c r="E1214" cm="1">
        <f t="array" ref="E1214">_xlfn.XLOOKUP(Table1[[#This Row],[ScheduleWeekWritten]],Table3[Game],100+Table3[Increase],Table1[[#This Row],[ScheduleWeekWritten]])</f>
        <v>9</v>
      </c>
      <c r="F1214" t="b">
        <v>0</v>
      </c>
      <c r="G1214" t="s">
        <v>101</v>
      </c>
      <c r="H1214">
        <v>14</v>
      </c>
      <c r="I1214">
        <v>20</v>
      </c>
      <c r="J1214" t="s">
        <v>20</v>
      </c>
      <c r="K1214" t="s">
        <v>21</v>
      </c>
      <c r="L1214" t="str">
        <f>_xlfn.XLOOKUP(Table1[[#This Row],[TeamFavoriteID]],Table2[team_id],Table2[team_name],_xlfn.XLOOKUP(Table1[[#This Row],[TeamFavoriteID]],Table2[team_id_pfr],Table2[team_name],"Even"))</f>
        <v>Las Vegas Raiders</v>
      </c>
      <c r="M1214">
        <v>-1</v>
      </c>
      <c r="N1214">
        <f>IF(Table1[[#This Row],[TeamFavorite]]=Table1[[#This Row],[TeamHome]],Table1[[#This Row],[ScoreAway]]-Table1[[#This Row],[ScoreHome]],Table1[[#This Row],[ScoreHome]]-Table1[[#This Row],[ScoreAway]])</f>
        <v>-6</v>
      </c>
      <c r="O1214">
        <f>IF(Table1[[#This Row],[SpreadActual]]&lt;Table1[[#This Row],[SpreadFavorite]],1,0)</f>
        <v>1</v>
      </c>
      <c r="Q1214" t="s">
        <v>111</v>
      </c>
      <c r="R1214" t="b">
        <v>0</v>
      </c>
      <c r="S1214">
        <v>44</v>
      </c>
      <c r="T1214">
        <v>6</v>
      </c>
      <c r="U1214">
        <v>80</v>
      </c>
    </row>
    <row r="1215" spans="1:22" x14ac:dyDescent="0.2">
      <c r="A1215" s="1">
        <v>26615</v>
      </c>
      <c r="B1215">
        <v>1972</v>
      </c>
      <c r="C1215">
        <f>_xlfn.MAXIFS(Table1[ScheduleWeekWritten],Table1[ScheduleSeason],Table1[[#This Row],[ScheduleSeason]])</f>
        <v>14</v>
      </c>
      <c r="D1215">
        <v>9</v>
      </c>
      <c r="E1215" cm="1">
        <f t="array" ref="E1215">_xlfn.XLOOKUP(Table1[[#This Row],[ScheduleWeekWritten]],Table3[Game],100+Table3[Increase],Table1[[#This Row],[ScheduleWeekWritten]])</f>
        <v>9</v>
      </c>
      <c r="F1215" t="b">
        <v>0</v>
      </c>
      <c r="G1215" t="s">
        <v>67</v>
      </c>
      <c r="H1215">
        <v>33</v>
      </c>
      <c r="I1215">
        <v>24</v>
      </c>
      <c r="J1215" t="s">
        <v>57</v>
      </c>
      <c r="K1215" t="s">
        <v>68</v>
      </c>
      <c r="L1215" t="str">
        <f>_xlfn.XLOOKUP(Table1[[#This Row],[TeamFavoriteID]],Table2[team_id],Table2[team_name],_xlfn.XLOOKUP(Table1[[#This Row],[TeamFavoriteID]],Table2[team_id_pfr],Table2[team_name],"Even"))</f>
        <v>Dallas Cowboys</v>
      </c>
      <c r="M1215">
        <v>-17</v>
      </c>
      <c r="N1215">
        <f>IF(Table1[[#This Row],[TeamFavorite]]=Table1[[#This Row],[TeamHome]],Table1[[#This Row],[ScoreAway]]-Table1[[#This Row],[ScoreHome]],Table1[[#This Row],[ScoreHome]]-Table1[[#This Row],[ScoreAway]])</f>
        <v>-9</v>
      </c>
      <c r="O1215">
        <f>IF(Table1[[#This Row],[SpreadActual]]&lt;Table1[[#This Row],[SpreadFavorite]],1,0)</f>
        <v>0</v>
      </c>
      <c r="Q1215" t="s">
        <v>119</v>
      </c>
      <c r="R1215" t="b">
        <v>0</v>
      </c>
      <c r="S1215">
        <v>58</v>
      </c>
      <c r="T1215">
        <v>14</v>
      </c>
      <c r="U1215">
        <v>78</v>
      </c>
    </row>
    <row r="1216" spans="1:22" x14ac:dyDescent="0.2">
      <c r="A1216" s="1">
        <v>26615</v>
      </c>
      <c r="B1216">
        <v>1972</v>
      </c>
      <c r="C1216">
        <f>_xlfn.MAXIFS(Table1[ScheduleWeekWritten],Table1[ScheduleSeason],Table1[[#This Row],[ScheduleSeason]])</f>
        <v>14</v>
      </c>
      <c r="D1216">
        <v>9</v>
      </c>
      <c r="E1216" cm="1">
        <f t="array" ref="E1216">_xlfn.XLOOKUP(Table1[[#This Row],[ScheduleWeekWritten]],Table3[Game],100+Table3[Increase],Table1[[#This Row],[ScheduleWeekWritten]])</f>
        <v>9</v>
      </c>
      <c r="F1216" t="b">
        <v>0</v>
      </c>
      <c r="G1216" t="s">
        <v>23</v>
      </c>
      <c r="H1216">
        <v>17</v>
      </c>
      <c r="I1216">
        <v>18</v>
      </c>
      <c r="J1216" t="s">
        <v>58</v>
      </c>
      <c r="K1216" t="s">
        <v>25</v>
      </c>
      <c r="L1216" t="str">
        <f>_xlfn.XLOOKUP(Table1[[#This Row],[TeamFavoriteID]],Table2[team_id],Table2[team_name],_xlfn.XLOOKUP(Table1[[#This Row],[TeamFavoriteID]],Table2[team_id_pfr],Table2[team_name],"Even"))</f>
        <v>Houston Oilers</v>
      </c>
      <c r="M1216">
        <v>-4</v>
      </c>
      <c r="N1216">
        <f>IF(Table1[[#This Row],[TeamFavorite]]=Table1[[#This Row],[TeamHome]],Table1[[#This Row],[ScoreAway]]-Table1[[#This Row],[ScoreHome]],Table1[[#This Row],[ScoreHome]]-Table1[[#This Row],[ScoreAway]])</f>
        <v>1</v>
      </c>
      <c r="O1216">
        <f>IF(Table1[[#This Row],[SpreadActual]]&lt;Table1[[#This Row],[SpreadFavorite]],1,0)</f>
        <v>0</v>
      </c>
      <c r="Q1216" t="s">
        <v>102</v>
      </c>
      <c r="R1216" t="b">
        <v>0</v>
      </c>
      <c r="S1216">
        <v>72</v>
      </c>
      <c r="T1216">
        <v>0</v>
      </c>
      <c r="V1216" t="s">
        <v>103</v>
      </c>
    </row>
    <row r="1217" spans="1:22" x14ac:dyDescent="0.2">
      <c r="A1217" s="1">
        <v>26615</v>
      </c>
      <c r="B1217">
        <v>1972</v>
      </c>
      <c r="C1217">
        <f>_xlfn.MAXIFS(Table1[ScheduleWeekWritten],Table1[ScheduleSeason],Table1[[#This Row],[ScheduleSeason]])</f>
        <v>14</v>
      </c>
      <c r="D1217">
        <v>9</v>
      </c>
      <c r="E1217" cm="1">
        <f t="array" ref="E1217">_xlfn.XLOOKUP(Table1[[#This Row],[ScheduleWeekWritten]],Table3[Game],100+Table3[Increase],Table1[[#This Row],[ScheduleWeekWritten]])</f>
        <v>9</v>
      </c>
      <c r="F1217" t="b">
        <v>0</v>
      </c>
      <c r="G1217" t="s">
        <v>39</v>
      </c>
      <c r="H1217">
        <v>10</v>
      </c>
      <c r="I1217">
        <v>16</v>
      </c>
      <c r="J1217" t="s">
        <v>24</v>
      </c>
      <c r="K1217" t="s">
        <v>40</v>
      </c>
      <c r="L1217" t="str">
        <f>_xlfn.XLOOKUP(Table1[[#This Row],[TeamFavoriteID]],Table2[team_id],Table2[team_name],_xlfn.XLOOKUP(Table1[[#This Row],[TeamFavoriteID]],Table2[team_id_pfr],Table2[team_name],"Even"))</f>
        <v>Los Angeles Rams</v>
      </c>
      <c r="M1217">
        <v>-10</v>
      </c>
      <c r="N1217">
        <f>IF(Table1[[#This Row],[TeamFavorite]]=Table1[[#This Row],[TeamHome]],Table1[[#This Row],[ScoreAway]]-Table1[[#This Row],[ScoreHome]],Table1[[#This Row],[ScoreHome]]-Table1[[#This Row],[ScoreAway]])</f>
        <v>6</v>
      </c>
      <c r="O1217">
        <f>IF(Table1[[#This Row],[SpreadActual]]&lt;Table1[[#This Row],[SpreadFavorite]],1,0)</f>
        <v>0</v>
      </c>
      <c r="Q1217" t="s">
        <v>65</v>
      </c>
      <c r="R1217" t="b">
        <v>0</v>
      </c>
      <c r="S1217">
        <v>56</v>
      </c>
      <c r="T1217">
        <v>14</v>
      </c>
      <c r="U1217">
        <v>58</v>
      </c>
    </row>
    <row r="1218" spans="1:22" x14ac:dyDescent="0.2">
      <c r="A1218" s="1">
        <v>26615</v>
      </c>
      <c r="B1218">
        <v>1972</v>
      </c>
      <c r="C1218">
        <f>_xlfn.MAXIFS(Table1[ScheduleWeekWritten],Table1[ScheduleSeason],Table1[[#This Row],[ScheduleSeason]])</f>
        <v>14</v>
      </c>
      <c r="D1218">
        <v>9</v>
      </c>
      <c r="E1218" cm="1">
        <f t="array" ref="E1218">_xlfn.XLOOKUP(Table1[[#This Row],[ScheduleWeekWritten]],Table3[Game],100+Table3[Increase],Table1[[#This Row],[ScheduleWeekWritten]])</f>
        <v>9</v>
      </c>
      <c r="F1218" t="b">
        <v>0</v>
      </c>
      <c r="G1218" t="s">
        <v>19</v>
      </c>
      <c r="H1218">
        <v>52</v>
      </c>
      <c r="I1218">
        <v>0</v>
      </c>
      <c r="J1218" t="s">
        <v>115</v>
      </c>
      <c r="K1218" t="s">
        <v>91</v>
      </c>
      <c r="L1218" t="str">
        <f>_xlfn.XLOOKUP(Table1[[#This Row],[TeamFavoriteID]],Table2[team_id],Table2[team_name],_xlfn.XLOOKUP(Table1[[#This Row],[TeamFavoriteID]],Table2[team_id_pfr],Table2[team_name],"Even"))</f>
        <v>Miami Dolphins</v>
      </c>
      <c r="M1218">
        <v>-18</v>
      </c>
      <c r="N1218">
        <f>IF(Table1[[#This Row],[TeamFavorite]]=Table1[[#This Row],[TeamHome]],Table1[[#This Row],[ScoreAway]]-Table1[[#This Row],[ScoreHome]],Table1[[#This Row],[ScoreHome]]-Table1[[#This Row],[ScoreAway]])</f>
        <v>-52</v>
      </c>
      <c r="O1218">
        <f>IF(Table1[[#This Row],[SpreadActual]]&lt;Table1[[#This Row],[SpreadFavorite]],1,0)</f>
        <v>1</v>
      </c>
      <c r="Q1218" t="s">
        <v>22</v>
      </c>
      <c r="R1218" t="b">
        <v>0</v>
      </c>
      <c r="S1218">
        <v>78</v>
      </c>
      <c r="T1218">
        <v>9</v>
      </c>
      <c r="U1218">
        <v>81</v>
      </c>
    </row>
    <row r="1219" spans="1:22" x14ac:dyDescent="0.2">
      <c r="A1219" s="1">
        <v>26615</v>
      </c>
      <c r="B1219">
        <v>1972</v>
      </c>
      <c r="C1219">
        <f>_xlfn.MAXIFS(Table1[ScheduleWeekWritten],Table1[ScheduleSeason],Table1[[#This Row],[ScheduleSeason]])</f>
        <v>14</v>
      </c>
      <c r="D1219">
        <v>9</v>
      </c>
      <c r="E1219" cm="1">
        <f t="array" ref="E1219">_xlfn.XLOOKUP(Table1[[#This Row],[ScheduleWeekWritten]],Table3[Game],100+Table3[Increase],Table1[[#This Row],[ScheduleWeekWritten]])</f>
        <v>9</v>
      </c>
      <c r="F1219" t="b">
        <v>0</v>
      </c>
      <c r="G1219" t="s">
        <v>54</v>
      </c>
      <c r="H1219">
        <v>16</v>
      </c>
      <c r="I1219">
        <v>14</v>
      </c>
      <c r="J1219" t="s">
        <v>45</v>
      </c>
      <c r="K1219" t="s">
        <v>55</v>
      </c>
      <c r="L1219" t="str">
        <f>_xlfn.XLOOKUP(Table1[[#This Row],[TeamFavoriteID]],Table2[team_id],Table2[team_name],_xlfn.XLOOKUP(Table1[[#This Row],[TeamFavoriteID]],Table2[team_id_pfr],Table2[team_name],"Even"))</f>
        <v>Minnesota Vikings</v>
      </c>
      <c r="M1219">
        <v>-7</v>
      </c>
      <c r="N1219">
        <f>IF(Table1[[#This Row],[TeamFavorite]]=Table1[[#This Row],[TeamHome]],Table1[[#This Row],[ScoreAway]]-Table1[[#This Row],[ScoreHome]],Table1[[#This Row],[ScoreHome]]-Table1[[#This Row],[ScoreAway]])</f>
        <v>-2</v>
      </c>
      <c r="O1219">
        <f>IF(Table1[[#This Row],[SpreadActual]]&lt;Table1[[#This Row],[SpreadFavorite]],1,0)</f>
        <v>0</v>
      </c>
      <c r="Q1219" t="s">
        <v>73</v>
      </c>
      <c r="R1219" t="b">
        <v>0</v>
      </c>
      <c r="S1219">
        <v>34</v>
      </c>
      <c r="T1219">
        <v>8</v>
      </c>
      <c r="U1219">
        <v>70</v>
      </c>
    </row>
    <row r="1220" spans="1:22" x14ac:dyDescent="0.2">
      <c r="A1220" s="1">
        <v>26615</v>
      </c>
      <c r="B1220">
        <v>1972</v>
      </c>
      <c r="C1220">
        <f>_xlfn.MAXIFS(Table1[ScheduleWeekWritten],Table1[ScheduleSeason],Table1[[#This Row],[ScheduleSeason]])</f>
        <v>14</v>
      </c>
      <c r="D1220">
        <v>9</v>
      </c>
      <c r="E1220" cm="1">
        <f t="array" ref="E1220">_xlfn.XLOOKUP(Table1[[#This Row],[ScheduleWeekWritten]],Table3[Game],100+Table3[Increase],Table1[[#This Row],[ScheduleWeekWritten]])</f>
        <v>9</v>
      </c>
      <c r="F1220" t="b">
        <v>0</v>
      </c>
      <c r="G1220" t="s">
        <v>31</v>
      </c>
      <c r="H1220">
        <v>41</v>
      </c>
      <c r="I1220">
        <v>3</v>
      </c>
      <c r="J1220" t="s">
        <v>28</v>
      </c>
      <c r="K1220" t="s">
        <v>32</v>
      </c>
      <c r="L1220" t="str">
        <f>_xlfn.XLOOKUP(Table1[[#This Row],[TeamFavoriteID]],Table2[team_id],Table2[team_name],_xlfn.XLOOKUP(Table1[[#This Row],[TeamFavoriteID]],Table2[team_id_pfr],Table2[team_name],"Even"))</f>
        <v>New York Jets</v>
      </c>
      <c r="M1220">
        <v>-11</v>
      </c>
      <c r="N1220">
        <f>IF(Table1[[#This Row],[TeamFavorite]]=Table1[[#This Row],[TeamHome]],Table1[[#This Row],[ScoreAway]]-Table1[[#This Row],[ScoreHome]],Table1[[#This Row],[ScoreHome]]-Table1[[#This Row],[ScoreAway]])</f>
        <v>-38</v>
      </c>
      <c r="O1220">
        <f>IF(Table1[[#This Row],[SpreadActual]]&lt;Table1[[#This Row],[SpreadFavorite]],1,0)</f>
        <v>1</v>
      </c>
      <c r="Q1220" t="s">
        <v>74</v>
      </c>
      <c r="R1220" t="b">
        <v>0</v>
      </c>
      <c r="S1220">
        <v>48</v>
      </c>
      <c r="T1220">
        <v>9</v>
      </c>
      <c r="U1220">
        <v>87</v>
      </c>
    </row>
    <row r="1221" spans="1:22" x14ac:dyDescent="0.2">
      <c r="A1221" s="1">
        <v>26615</v>
      </c>
      <c r="B1221">
        <v>1972</v>
      </c>
      <c r="C1221">
        <f>_xlfn.MAXIFS(Table1[ScheduleWeekWritten],Table1[ScheduleSeason],Table1[[#This Row],[ScheduleSeason]])</f>
        <v>14</v>
      </c>
      <c r="D1221">
        <v>9</v>
      </c>
      <c r="E1221" cm="1">
        <f t="array" ref="E1221">_xlfn.XLOOKUP(Table1[[#This Row],[ScheduleWeekWritten]],Table3[Game],100+Table3[Increase],Table1[[#This Row],[ScheduleWeekWritten]])</f>
        <v>9</v>
      </c>
      <c r="F1221" t="b">
        <v>0</v>
      </c>
      <c r="G1221" t="s">
        <v>49</v>
      </c>
      <c r="H1221">
        <v>16</v>
      </c>
      <c r="I1221">
        <v>7</v>
      </c>
      <c r="J1221" t="s">
        <v>42</v>
      </c>
      <c r="K1221" t="s">
        <v>89</v>
      </c>
      <c r="L1221" t="str">
        <f>_xlfn.XLOOKUP(Table1[[#This Row],[TeamFavoriteID]],Table2[team_id],Table2[team_name],_xlfn.XLOOKUP(Table1[[#This Row],[TeamFavoriteID]],Table2[team_id_pfr],Table2[team_name],"Even"))</f>
        <v>Even</v>
      </c>
      <c r="M1221">
        <v>0</v>
      </c>
      <c r="N1221">
        <f>IF(Table1[[#This Row],[TeamFavorite]]=Table1[[#This Row],[TeamHome]],Table1[[#This Row],[ScoreAway]]-Table1[[#This Row],[ScoreHome]],Table1[[#This Row],[ScoreHome]]-Table1[[#This Row],[ScoreAway]])</f>
        <v>9</v>
      </c>
      <c r="O1221">
        <f>IF(Table1[[#This Row],[SpreadActual]]&lt;Table1[[#This Row],[SpreadFavorite]],1,0)</f>
        <v>0</v>
      </c>
      <c r="Q1221" t="s">
        <v>113</v>
      </c>
      <c r="R1221" t="b">
        <v>0</v>
      </c>
      <c r="S1221">
        <v>41</v>
      </c>
      <c r="T1221">
        <v>9</v>
      </c>
      <c r="U1221">
        <v>75</v>
      </c>
    </row>
    <row r="1222" spans="1:22" x14ac:dyDescent="0.2">
      <c r="A1222" s="1">
        <v>26615</v>
      </c>
      <c r="B1222">
        <v>1972</v>
      </c>
      <c r="C1222">
        <f>_xlfn.MAXIFS(Table1[ScheduleWeekWritten],Table1[ScheduleSeason],Table1[[#This Row],[ScheduleSeason]])</f>
        <v>14</v>
      </c>
      <c r="D1222">
        <v>9</v>
      </c>
      <c r="E1222" cm="1">
        <f t="array" ref="E1222">_xlfn.XLOOKUP(Table1[[#This Row],[ScheduleWeekWritten]],Table3[Game],100+Table3[Increase],Table1[[#This Row],[ScheduleWeekWritten]])</f>
        <v>9</v>
      </c>
      <c r="F1222" t="b">
        <v>0</v>
      </c>
      <c r="G1222" t="s">
        <v>53</v>
      </c>
      <c r="H1222">
        <v>24</v>
      </c>
      <c r="I1222">
        <v>21</v>
      </c>
      <c r="J1222" t="s">
        <v>34</v>
      </c>
      <c r="K1222" t="s">
        <v>87</v>
      </c>
      <c r="L1222" t="str">
        <f>_xlfn.XLOOKUP(Table1[[#This Row],[TeamFavoriteID]],Table2[team_id],Table2[team_name],_xlfn.XLOOKUP(Table1[[#This Row],[TeamFavoriteID]],Table2[team_id_pfr],Table2[team_name],"Even"))</f>
        <v>San Francisco 49ers</v>
      </c>
      <c r="M1222">
        <v>-7</v>
      </c>
      <c r="N1222">
        <f>IF(Table1[[#This Row],[TeamFavorite]]=Table1[[#This Row],[TeamHome]],Table1[[#This Row],[ScoreAway]]-Table1[[#This Row],[ScoreHome]],Table1[[#This Row],[ScoreHome]]-Table1[[#This Row],[ScoreAway]])</f>
        <v>-3</v>
      </c>
      <c r="O1222">
        <f>IF(Table1[[#This Row],[SpreadActual]]&lt;Table1[[#This Row],[SpreadFavorite]],1,0)</f>
        <v>0</v>
      </c>
      <c r="Q1222" t="s">
        <v>118</v>
      </c>
      <c r="R1222" t="b">
        <v>0</v>
      </c>
      <c r="S1222">
        <v>52</v>
      </c>
      <c r="T1222">
        <v>11</v>
      </c>
      <c r="U1222">
        <v>82</v>
      </c>
    </row>
    <row r="1223" spans="1:22" x14ac:dyDescent="0.2">
      <c r="A1223" s="1">
        <v>26615</v>
      </c>
      <c r="B1223">
        <v>1972</v>
      </c>
      <c r="C1223">
        <f>_xlfn.MAXIFS(Table1[ScheduleWeekWritten],Table1[ScheduleSeason],Table1[[#This Row],[ScheduleSeason]])</f>
        <v>14</v>
      </c>
      <c r="D1223">
        <v>9</v>
      </c>
      <c r="E1223" cm="1">
        <f t="array" ref="E1223">_xlfn.XLOOKUP(Table1[[#This Row],[ScheduleWeekWritten]],Table3[Game],100+Table3[Increase],Table1[[#This Row],[ScheduleWeekWritten]])</f>
        <v>9</v>
      </c>
      <c r="F1223" t="b">
        <v>0</v>
      </c>
      <c r="G1223" t="s">
        <v>61</v>
      </c>
      <c r="H1223">
        <v>27</v>
      </c>
      <c r="I1223">
        <v>13</v>
      </c>
      <c r="J1223" t="s">
        <v>50</v>
      </c>
      <c r="K1223" t="s">
        <v>85</v>
      </c>
      <c r="L1223" t="str">
        <f>_xlfn.XLOOKUP(Table1[[#This Row],[TeamFavoriteID]],Table2[team_id],Table2[team_name],_xlfn.XLOOKUP(Table1[[#This Row],[TeamFavoriteID]],Table2[team_id_pfr],Table2[team_name],"Even"))</f>
        <v>Washington Commanders</v>
      </c>
      <c r="M1223">
        <v>-9.5</v>
      </c>
      <c r="N1223">
        <f>IF(Table1[[#This Row],[TeamFavorite]]=Table1[[#This Row],[TeamHome]],Table1[[#This Row],[ScoreAway]]-Table1[[#This Row],[ScoreHome]],Table1[[#This Row],[ScoreHome]]-Table1[[#This Row],[ScoreAway]])</f>
        <v>14</v>
      </c>
      <c r="O1223">
        <f>IF(Table1[[#This Row],[SpreadActual]]&lt;Table1[[#This Row],[SpreadFavorite]],1,0)</f>
        <v>0</v>
      </c>
      <c r="Q1223" t="s">
        <v>64</v>
      </c>
      <c r="R1223" t="b">
        <v>0</v>
      </c>
      <c r="S1223">
        <v>48</v>
      </c>
      <c r="T1223">
        <v>9</v>
      </c>
      <c r="U1223">
        <v>73</v>
      </c>
    </row>
    <row r="1224" spans="1:22" x14ac:dyDescent="0.2">
      <c r="A1224" s="1">
        <v>26616</v>
      </c>
      <c r="B1224">
        <v>1972</v>
      </c>
      <c r="C1224">
        <f>_xlfn.MAXIFS(Table1[ScheduleWeekWritten],Table1[ScheduleSeason],Table1[[#This Row],[ScheduleSeason]])</f>
        <v>14</v>
      </c>
      <c r="D1224">
        <v>9</v>
      </c>
      <c r="E1224" cm="1">
        <f t="array" ref="E1224">_xlfn.XLOOKUP(Table1[[#This Row],[ScheduleWeekWritten]],Table3[Game],100+Table3[Increase],Table1[[#This Row],[ScheduleWeekWritten]])</f>
        <v>9</v>
      </c>
      <c r="F1224" t="b">
        <v>0</v>
      </c>
      <c r="G1224" t="s">
        <v>27</v>
      </c>
      <c r="H1224">
        <v>17</v>
      </c>
      <c r="I1224">
        <v>21</v>
      </c>
      <c r="J1224" t="s">
        <v>62</v>
      </c>
      <c r="K1224" t="s">
        <v>29</v>
      </c>
      <c r="L1224" t="str">
        <f>_xlfn.XLOOKUP(Table1[[#This Row],[TeamFavoriteID]],Table2[team_id],Table2[team_name],_xlfn.XLOOKUP(Table1[[#This Row],[TeamFavoriteID]],Table2[team_id_pfr],Table2[team_name],"Even"))</f>
        <v>Los Angeles Chargers</v>
      </c>
      <c r="M1224">
        <v>-4</v>
      </c>
      <c r="N1224">
        <f>IF(Table1[[#This Row],[TeamFavorite]]=Table1[[#This Row],[TeamHome]],Table1[[#This Row],[ScoreAway]]-Table1[[#This Row],[ScoreHome]],Table1[[#This Row],[ScoreHome]]-Table1[[#This Row],[ScoreAway]])</f>
        <v>-4</v>
      </c>
      <c r="O1224">
        <f>IF(Table1[[#This Row],[SpreadActual]]&lt;Table1[[#This Row],[SpreadFavorite]],1,0)</f>
        <v>0</v>
      </c>
      <c r="Q1224" t="s">
        <v>94</v>
      </c>
      <c r="R1224" t="b">
        <v>0</v>
      </c>
      <c r="S1224">
        <v>58</v>
      </c>
      <c r="T1224">
        <v>6</v>
      </c>
      <c r="U1224">
        <v>64</v>
      </c>
    </row>
    <row r="1225" spans="1:22" x14ac:dyDescent="0.2">
      <c r="A1225" s="1">
        <v>26622</v>
      </c>
      <c r="B1225">
        <v>1972</v>
      </c>
      <c r="C1225">
        <f>_xlfn.MAXIFS(Table1[ScheduleWeekWritten],Table1[ScheduleSeason],Table1[[#This Row],[ScheduleSeason]])</f>
        <v>14</v>
      </c>
      <c r="D1225">
        <v>10</v>
      </c>
      <c r="E1225" cm="1">
        <f t="array" ref="E1225">_xlfn.XLOOKUP(Table1[[#This Row],[ScheduleWeekWritten]],Table3[Game],100+Table3[Increase],Table1[[#This Row],[ScheduleWeekWritten]])</f>
        <v>10</v>
      </c>
      <c r="F1225" t="b">
        <v>0</v>
      </c>
      <c r="G1225" t="s">
        <v>46</v>
      </c>
      <c r="H1225">
        <v>21</v>
      </c>
      <c r="I1225">
        <v>34</v>
      </c>
      <c r="J1225" t="s">
        <v>53</v>
      </c>
      <c r="K1225" t="s">
        <v>87</v>
      </c>
      <c r="L1225" t="str">
        <f>_xlfn.XLOOKUP(Table1[[#This Row],[TeamFavoriteID]],Table2[team_id],Table2[team_name],_xlfn.XLOOKUP(Table1[[#This Row],[TeamFavoriteID]],Table2[team_id_pfr],Table2[team_name],"Even"))</f>
        <v>San Francisco 49ers</v>
      </c>
      <c r="M1225">
        <v>-4.5</v>
      </c>
      <c r="N1225">
        <f>IF(Table1[[#This Row],[TeamFavorite]]=Table1[[#This Row],[TeamHome]],Table1[[#This Row],[ScoreAway]]-Table1[[#This Row],[ScoreHome]],Table1[[#This Row],[ScoreHome]]-Table1[[#This Row],[ScoreAway]])</f>
        <v>-13</v>
      </c>
      <c r="O1225">
        <f>IF(Table1[[#This Row],[SpreadActual]]&lt;Table1[[#This Row],[SpreadFavorite]],1,0)</f>
        <v>1</v>
      </c>
      <c r="Q1225" t="s">
        <v>114</v>
      </c>
      <c r="R1225" t="b">
        <v>0</v>
      </c>
      <c r="S1225">
        <v>35</v>
      </c>
      <c r="T1225">
        <v>11</v>
      </c>
      <c r="U1225">
        <v>71</v>
      </c>
    </row>
    <row r="1226" spans="1:22" x14ac:dyDescent="0.2">
      <c r="A1226" s="1">
        <v>26622</v>
      </c>
      <c r="B1226">
        <v>1972</v>
      </c>
      <c r="C1226">
        <f>_xlfn.MAXIFS(Table1[ScheduleWeekWritten],Table1[ScheduleSeason],Table1[[#This Row],[ScheduleSeason]])</f>
        <v>14</v>
      </c>
      <c r="D1226">
        <v>10</v>
      </c>
      <c r="E1226" cm="1">
        <f t="array" ref="E1226">_xlfn.XLOOKUP(Table1[[#This Row],[ScheduleWeekWritten]],Table3[Game],100+Table3[Increase],Table1[[#This Row],[ScheduleWeekWritten]])</f>
        <v>10</v>
      </c>
      <c r="F1226" t="b">
        <v>0</v>
      </c>
      <c r="G1226" t="s">
        <v>101</v>
      </c>
      <c r="H1226">
        <v>19</v>
      </c>
      <c r="I1226">
        <v>20</v>
      </c>
      <c r="J1226" t="s">
        <v>34</v>
      </c>
      <c r="K1226" t="s">
        <v>104</v>
      </c>
      <c r="L1226" t="str">
        <f>_xlfn.XLOOKUP(Table1[[#This Row],[TeamFavoriteID]],Table2[team_id],Table2[team_name],_xlfn.XLOOKUP(Table1[[#This Row],[TeamFavoriteID]],Table2[team_id_pfr],Table2[team_name],"Even"))</f>
        <v>Cincinnati Bengals</v>
      </c>
      <c r="M1226">
        <v>-4.5</v>
      </c>
      <c r="N1226">
        <f>IF(Table1[[#This Row],[TeamFavorite]]=Table1[[#This Row],[TeamHome]],Table1[[#This Row],[ScoreAway]]-Table1[[#This Row],[ScoreHome]],Table1[[#This Row],[ScoreHome]]-Table1[[#This Row],[ScoreAway]])</f>
        <v>1</v>
      </c>
      <c r="O1226">
        <f>IF(Table1[[#This Row],[SpreadActual]]&lt;Table1[[#This Row],[SpreadFavorite]],1,0)</f>
        <v>0</v>
      </c>
      <c r="Q1226" t="s">
        <v>111</v>
      </c>
      <c r="R1226" t="b">
        <v>0</v>
      </c>
      <c r="S1226">
        <v>38</v>
      </c>
      <c r="T1226">
        <v>12</v>
      </c>
      <c r="U1226">
        <v>83</v>
      </c>
    </row>
    <row r="1227" spans="1:22" x14ac:dyDescent="0.2">
      <c r="A1227" s="1">
        <v>26622</v>
      </c>
      <c r="B1227">
        <v>1972</v>
      </c>
      <c r="C1227">
        <f>_xlfn.MAXIFS(Table1[ScheduleWeekWritten],Table1[ScheduleSeason],Table1[[#This Row],[ScheduleSeason]])</f>
        <v>14</v>
      </c>
      <c r="D1227">
        <v>10</v>
      </c>
      <c r="E1227" cm="1">
        <f t="array" ref="E1227">_xlfn.XLOOKUP(Table1[[#This Row],[ScheduleWeekWritten]],Table3[Game],100+Table3[Increase],Table1[[#This Row],[ScheduleWeekWritten]])</f>
        <v>10</v>
      </c>
      <c r="F1227" t="b">
        <v>0</v>
      </c>
      <c r="G1227" t="s">
        <v>62</v>
      </c>
      <c r="H1227">
        <v>26</v>
      </c>
      <c r="I1227">
        <v>24</v>
      </c>
      <c r="J1227" t="s">
        <v>49</v>
      </c>
      <c r="K1227" t="s">
        <v>51</v>
      </c>
      <c r="L1227" t="str">
        <f>_xlfn.XLOOKUP(Table1[[#This Row],[TeamFavoriteID]],Table2[team_id],Table2[team_name],_xlfn.XLOOKUP(Table1[[#This Row],[TeamFavoriteID]],Table2[team_id_pfr],Table2[team_name],"Even"))</f>
        <v>Pittsburgh Steelers</v>
      </c>
      <c r="M1227">
        <v>-7.5</v>
      </c>
      <c r="N1227">
        <f>IF(Table1[[#This Row],[TeamFavorite]]=Table1[[#This Row],[TeamHome]],Table1[[#This Row],[ScoreAway]]-Table1[[#This Row],[ScoreHome]],Table1[[#This Row],[ScoreHome]]-Table1[[#This Row],[ScoreAway]])</f>
        <v>2</v>
      </c>
      <c r="O1227">
        <f>IF(Table1[[#This Row],[SpreadActual]]&lt;Table1[[#This Row],[SpreadFavorite]],1,0)</f>
        <v>0</v>
      </c>
      <c r="Q1227" t="s">
        <v>66</v>
      </c>
      <c r="R1227" t="b">
        <v>0</v>
      </c>
      <c r="S1227">
        <v>37</v>
      </c>
      <c r="T1227">
        <v>8</v>
      </c>
      <c r="U1227">
        <v>81</v>
      </c>
    </row>
    <row r="1228" spans="1:22" x14ac:dyDescent="0.2">
      <c r="A1228" s="1">
        <v>26622</v>
      </c>
      <c r="B1228">
        <v>1972</v>
      </c>
      <c r="C1228">
        <f>_xlfn.MAXIFS(Table1[ScheduleWeekWritten],Table1[ScheduleSeason],Table1[[#This Row],[ScheduleSeason]])</f>
        <v>14</v>
      </c>
      <c r="D1228">
        <v>10</v>
      </c>
      <c r="E1228" cm="1">
        <f t="array" ref="E1228">_xlfn.XLOOKUP(Table1[[#This Row],[ScheduleWeekWritten]],Table3[Game],100+Table3[Increase],Table1[[#This Row],[ScheduleWeekWritten]])</f>
        <v>10</v>
      </c>
      <c r="F1228" t="b">
        <v>0</v>
      </c>
      <c r="G1228" t="s">
        <v>24</v>
      </c>
      <c r="H1228">
        <v>20</v>
      </c>
      <c r="I1228">
        <v>37</v>
      </c>
      <c r="J1228" t="s">
        <v>20</v>
      </c>
      <c r="K1228" t="s">
        <v>21</v>
      </c>
      <c r="L1228" t="str">
        <f>_xlfn.XLOOKUP(Table1[[#This Row],[TeamFavoriteID]],Table2[team_id],Table2[team_name],_xlfn.XLOOKUP(Table1[[#This Row],[TeamFavoriteID]],Table2[team_id_pfr],Table2[team_name],"Even"))</f>
        <v>Las Vegas Raiders</v>
      </c>
      <c r="M1228">
        <v>-7</v>
      </c>
      <c r="N1228">
        <f>IF(Table1[[#This Row],[TeamFavorite]]=Table1[[#This Row],[TeamHome]],Table1[[#This Row],[ScoreAway]]-Table1[[#This Row],[ScoreHome]],Table1[[#This Row],[ScoreHome]]-Table1[[#This Row],[ScoreAway]])</f>
        <v>-17</v>
      </c>
      <c r="O1228">
        <f>IF(Table1[[#This Row],[SpreadActual]]&lt;Table1[[#This Row],[SpreadFavorite]],1,0)</f>
        <v>1</v>
      </c>
      <c r="Q1228" t="s">
        <v>71</v>
      </c>
      <c r="R1228" t="b">
        <v>0</v>
      </c>
      <c r="S1228">
        <v>30</v>
      </c>
      <c r="T1228">
        <v>9</v>
      </c>
      <c r="U1228">
        <v>66</v>
      </c>
    </row>
    <row r="1229" spans="1:22" x14ac:dyDescent="0.2">
      <c r="A1229" s="1">
        <v>26622</v>
      </c>
      <c r="B1229">
        <v>1972</v>
      </c>
      <c r="C1229">
        <f>_xlfn.MAXIFS(Table1[ScheduleWeekWritten],Table1[ScheduleSeason],Table1[[#This Row],[ScheduleSeason]])</f>
        <v>14</v>
      </c>
      <c r="D1229">
        <v>10</v>
      </c>
      <c r="E1229" cm="1">
        <f t="array" ref="E1229">_xlfn.XLOOKUP(Table1[[#This Row],[ScheduleWeekWritten]],Table3[Game],100+Table3[Increase],Table1[[#This Row],[ScheduleWeekWritten]])</f>
        <v>10</v>
      </c>
      <c r="F1229" t="b">
        <v>0</v>
      </c>
      <c r="G1229" t="s">
        <v>45</v>
      </c>
      <c r="H1229">
        <v>27</v>
      </c>
      <c r="I1229">
        <v>14</v>
      </c>
      <c r="J1229" t="s">
        <v>95</v>
      </c>
      <c r="K1229" t="s">
        <v>79</v>
      </c>
      <c r="L1229" t="str">
        <f>_xlfn.XLOOKUP(Table1[[#This Row],[TeamFavoriteID]],Table2[team_id],Table2[team_name],_xlfn.XLOOKUP(Table1[[#This Row],[TeamFavoriteID]],Table2[team_id_pfr],Table2[team_name],"Even"))</f>
        <v>Detroit Lions</v>
      </c>
      <c r="M1229">
        <v>-17</v>
      </c>
      <c r="N1229">
        <f>IF(Table1[[#This Row],[TeamFavorite]]=Table1[[#This Row],[TeamHome]],Table1[[#This Row],[ScoreAway]]-Table1[[#This Row],[ScoreHome]],Table1[[#This Row],[ScoreHome]]-Table1[[#This Row],[ScoreAway]])</f>
        <v>-13</v>
      </c>
      <c r="O1229">
        <f>IF(Table1[[#This Row],[SpreadActual]]&lt;Table1[[#This Row],[SpreadFavorite]],1,0)</f>
        <v>0</v>
      </c>
      <c r="Q1229" t="s">
        <v>48</v>
      </c>
      <c r="R1229" t="b">
        <v>0</v>
      </c>
      <c r="S1229">
        <v>36</v>
      </c>
      <c r="T1229">
        <v>8</v>
      </c>
      <c r="U1229">
        <v>83</v>
      </c>
    </row>
    <row r="1230" spans="1:22" x14ac:dyDescent="0.2">
      <c r="A1230" s="1">
        <v>26622</v>
      </c>
      <c r="B1230">
        <v>1972</v>
      </c>
      <c r="C1230">
        <f>_xlfn.MAXIFS(Table1[ScheduleWeekWritten],Table1[ScheduleSeason],Table1[[#This Row],[ScheduleSeason]])</f>
        <v>14</v>
      </c>
      <c r="D1230">
        <v>10</v>
      </c>
      <c r="E1230" cm="1">
        <f t="array" ref="E1230">_xlfn.XLOOKUP(Table1[[#This Row],[ScheduleWeekWritten]],Table3[Game],100+Table3[Increase],Table1[[#This Row],[ScheduleWeekWritten]])</f>
        <v>10</v>
      </c>
      <c r="F1230" t="b">
        <v>0</v>
      </c>
      <c r="G1230" t="s">
        <v>23</v>
      </c>
      <c r="H1230">
        <v>10</v>
      </c>
      <c r="I1230">
        <v>23</v>
      </c>
      <c r="J1230" t="s">
        <v>33</v>
      </c>
      <c r="K1230" t="s">
        <v>35</v>
      </c>
      <c r="L1230" t="str">
        <f>_xlfn.XLOOKUP(Table1[[#This Row],[TeamFavoriteID]],Table2[team_id],Table2[team_name],_xlfn.XLOOKUP(Table1[[#This Row],[TeamFavoriteID]],Table2[team_id_pfr],Table2[team_name],"Even"))</f>
        <v>Green Bay Packers</v>
      </c>
      <c r="M1230">
        <v>-9.5</v>
      </c>
      <c r="N1230">
        <f>IF(Table1[[#This Row],[TeamFavorite]]=Table1[[#This Row],[TeamHome]],Table1[[#This Row],[ScoreAway]]-Table1[[#This Row],[ScoreHome]],Table1[[#This Row],[ScoreHome]]-Table1[[#This Row],[ScoreAway]])</f>
        <v>-13</v>
      </c>
      <c r="O1230">
        <f>IF(Table1[[#This Row],[SpreadActual]]&lt;Table1[[#This Row],[SpreadFavorite]],1,0)</f>
        <v>1</v>
      </c>
      <c r="Q1230" t="s">
        <v>102</v>
      </c>
      <c r="R1230" t="b">
        <v>0</v>
      </c>
      <c r="S1230">
        <v>72</v>
      </c>
      <c r="T1230">
        <v>0</v>
      </c>
      <c r="V1230" t="s">
        <v>103</v>
      </c>
    </row>
    <row r="1231" spans="1:22" x14ac:dyDescent="0.2">
      <c r="A1231" s="1">
        <v>26622</v>
      </c>
      <c r="B1231">
        <v>1972</v>
      </c>
      <c r="C1231">
        <f>_xlfn.MAXIFS(Table1[ScheduleWeekWritten],Table1[ScheduleSeason],Table1[[#This Row],[ScheduleSeason]])</f>
        <v>14</v>
      </c>
      <c r="D1231">
        <v>10</v>
      </c>
      <c r="E1231" cm="1">
        <f t="array" ref="E1231">_xlfn.XLOOKUP(Table1[[#This Row],[ScheduleWeekWritten]],Table3[Game],100+Table3[Increase],Table1[[#This Row],[ScheduleWeekWritten]])</f>
        <v>10</v>
      </c>
      <c r="F1231" t="b">
        <v>0</v>
      </c>
      <c r="G1231" t="s">
        <v>42</v>
      </c>
      <c r="H1231">
        <v>17</v>
      </c>
      <c r="I1231">
        <v>27</v>
      </c>
      <c r="J1231" t="s">
        <v>27</v>
      </c>
      <c r="K1231" t="s">
        <v>75</v>
      </c>
      <c r="L1231" t="str">
        <f>_xlfn.XLOOKUP(Table1[[#This Row],[TeamFavoriteID]],Table2[team_id],Table2[team_name],_xlfn.XLOOKUP(Table1[[#This Row],[TeamFavoriteID]],Table2[team_id_pfr],Table2[team_name],"Even"))</f>
        <v>Kansas City Chiefs</v>
      </c>
      <c r="M1231">
        <v>-8</v>
      </c>
      <c r="N1231">
        <f>IF(Table1[[#This Row],[TeamFavorite]]=Table1[[#This Row],[TeamHome]],Table1[[#This Row],[ScoreAway]]-Table1[[#This Row],[ScoreHome]],Table1[[#This Row],[ScoreHome]]-Table1[[#This Row],[ScoreAway]])</f>
        <v>10</v>
      </c>
      <c r="O1231">
        <f>IF(Table1[[#This Row],[SpreadActual]]&lt;Table1[[#This Row],[SpreadFavorite]],1,0)</f>
        <v>0</v>
      </c>
      <c r="Q1231" t="s">
        <v>117</v>
      </c>
      <c r="R1231" t="b">
        <v>0</v>
      </c>
      <c r="S1231">
        <v>32</v>
      </c>
      <c r="T1231">
        <v>11</v>
      </c>
      <c r="U1231">
        <v>81</v>
      </c>
    </row>
    <row r="1232" spans="1:22" x14ac:dyDescent="0.2">
      <c r="A1232" s="1">
        <v>26622</v>
      </c>
      <c r="B1232">
        <v>1972</v>
      </c>
      <c r="C1232">
        <f>_xlfn.MAXIFS(Table1[ScheduleWeekWritten],Table1[ScheduleSeason],Table1[[#This Row],[ScheduleSeason]])</f>
        <v>14</v>
      </c>
      <c r="D1232">
        <v>10</v>
      </c>
      <c r="E1232" cm="1">
        <f t="array" ref="E1232">_xlfn.XLOOKUP(Table1[[#This Row],[ScheduleWeekWritten]],Table3[Game],100+Table3[Increase],Table1[[#This Row],[ScheduleWeekWritten]])</f>
        <v>10</v>
      </c>
      <c r="F1232" t="b">
        <v>0</v>
      </c>
      <c r="G1232" t="s">
        <v>39</v>
      </c>
      <c r="H1232">
        <v>41</v>
      </c>
      <c r="I1232">
        <v>45</v>
      </c>
      <c r="J1232" t="s">
        <v>54</v>
      </c>
      <c r="K1232" t="s">
        <v>55</v>
      </c>
      <c r="L1232" t="str">
        <f>_xlfn.XLOOKUP(Table1[[#This Row],[TeamFavoriteID]],Table2[team_id],Table2[team_name],_xlfn.XLOOKUP(Table1[[#This Row],[TeamFavoriteID]],Table2[team_id_pfr],Table2[team_name],"Even"))</f>
        <v>Minnesota Vikings</v>
      </c>
      <c r="M1232">
        <v>-4</v>
      </c>
      <c r="N1232">
        <f>IF(Table1[[#This Row],[TeamFavorite]]=Table1[[#This Row],[TeamHome]],Table1[[#This Row],[ScoreAway]]-Table1[[#This Row],[ScoreHome]],Table1[[#This Row],[ScoreHome]]-Table1[[#This Row],[ScoreAway]])</f>
        <v>-4</v>
      </c>
      <c r="O1232">
        <f>IF(Table1[[#This Row],[SpreadActual]]&lt;Table1[[#This Row],[SpreadFavorite]],1,0)</f>
        <v>0</v>
      </c>
      <c r="Q1232" t="s">
        <v>65</v>
      </c>
      <c r="R1232" t="b">
        <v>0</v>
      </c>
      <c r="S1232">
        <v>57</v>
      </c>
      <c r="T1232">
        <v>8</v>
      </c>
      <c r="U1232">
        <v>76</v>
      </c>
    </row>
    <row r="1233" spans="1:22" x14ac:dyDescent="0.2">
      <c r="A1233" s="1">
        <v>26622</v>
      </c>
      <c r="B1233">
        <v>1972</v>
      </c>
      <c r="C1233">
        <f>_xlfn.MAXIFS(Table1[ScheduleWeekWritten],Table1[ScheduleSeason],Table1[[#This Row],[ScheduleSeason]])</f>
        <v>14</v>
      </c>
      <c r="D1233">
        <v>10</v>
      </c>
      <c r="E1233" cm="1">
        <f t="array" ref="E1233">_xlfn.XLOOKUP(Table1[[#This Row],[ScheduleWeekWritten]],Table3[Game],100+Table3[Increase],Table1[[#This Row],[ScheduleWeekWritten]])</f>
        <v>10</v>
      </c>
      <c r="F1233" t="b">
        <v>0</v>
      </c>
      <c r="G1233" t="s">
        <v>19</v>
      </c>
      <c r="H1233">
        <v>28</v>
      </c>
      <c r="I1233">
        <v>24</v>
      </c>
      <c r="J1233" t="s">
        <v>31</v>
      </c>
      <c r="K1233" t="s">
        <v>91</v>
      </c>
      <c r="L1233" t="str">
        <f>_xlfn.XLOOKUP(Table1[[#This Row],[TeamFavoriteID]],Table2[team_id],Table2[team_name],_xlfn.XLOOKUP(Table1[[#This Row],[TeamFavoriteID]],Table2[team_id_pfr],Table2[team_name],"Even"))</f>
        <v>Miami Dolphins</v>
      </c>
      <c r="M1233">
        <v>-8</v>
      </c>
      <c r="N1233">
        <f>IF(Table1[[#This Row],[TeamFavorite]]=Table1[[#This Row],[TeamHome]],Table1[[#This Row],[ScoreAway]]-Table1[[#This Row],[ScoreHome]],Table1[[#This Row],[ScoreHome]]-Table1[[#This Row],[ScoreAway]])</f>
        <v>-4</v>
      </c>
      <c r="O1233">
        <f>IF(Table1[[#This Row],[SpreadActual]]&lt;Table1[[#This Row],[SpreadFavorite]],1,0)</f>
        <v>0</v>
      </c>
      <c r="Q1233" t="s">
        <v>22</v>
      </c>
      <c r="R1233" t="b">
        <v>0</v>
      </c>
      <c r="S1233">
        <v>75</v>
      </c>
      <c r="T1233">
        <v>11</v>
      </c>
      <c r="U1233">
        <v>71</v>
      </c>
    </row>
    <row r="1234" spans="1:22" x14ac:dyDescent="0.2">
      <c r="A1234" s="1">
        <v>26622</v>
      </c>
      <c r="B1234">
        <v>1972</v>
      </c>
      <c r="C1234">
        <f>_xlfn.MAXIFS(Table1[ScheduleWeekWritten],Table1[ScheduleSeason],Table1[[#This Row],[ScheduleSeason]])</f>
        <v>14</v>
      </c>
      <c r="D1234">
        <v>10</v>
      </c>
      <c r="E1234" cm="1">
        <f t="array" ref="E1234">_xlfn.XLOOKUP(Table1[[#This Row],[ScheduleWeekWritten]],Table3[Game],100+Table3[Increase],Table1[[#This Row],[ScheduleWeekWritten]])</f>
        <v>10</v>
      </c>
      <c r="F1234" t="b">
        <v>0</v>
      </c>
      <c r="G1234" t="s">
        <v>115</v>
      </c>
      <c r="H1234">
        <v>24</v>
      </c>
      <c r="I1234">
        <v>27</v>
      </c>
      <c r="J1234" t="s">
        <v>28</v>
      </c>
      <c r="K1234" t="s">
        <v>43</v>
      </c>
      <c r="L1234" t="str">
        <f>_xlfn.XLOOKUP(Table1[[#This Row],[TeamFavoriteID]],Table2[team_id],Table2[team_name],_xlfn.XLOOKUP(Table1[[#This Row],[TeamFavoriteID]],Table2[team_id_pfr],Table2[team_name],"Even"))</f>
        <v>Buffalo Bills</v>
      </c>
      <c r="M1234">
        <v>-5.5</v>
      </c>
      <c r="N1234">
        <f>IF(Table1[[#This Row],[TeamFavorite]]=Table1[[#This Row],[TeamHome]],Table1[[#This Row],[ScoreAway]]-Table1[[#This Row],[ScoreHome]],Table1[[#This Row],[ScoreHome]]-Table1[[#This Row],[ScoreAway]])</f>
        <v>-3</v>
      </c>
      <c r="O1234">
        <f>IF(Table1[[#This Row],[SpreadActual]]&lt;Table1[[#This Row],[SpreadFavorite]],1,0)</f>
        <v>0</v>
      </c>
      <c r="Q1234" t="s">
        <v>116</v>
      </c>
      <c r="R1234" t="b">
        <v>0</v>
      </c>
      <c r="S1234">
        <v>39</v>
      </c>
      <c r="T1234">
        <v>7</v>
      </c>
      <c r="U1234">
        <v>65</v>
      </c>
    </row>
    <row r="1235" spans="1:22" x14ac:dyDescent="0.2">
      <c r="A1235" s="1">
        <v>26622</v>
      </c>
      <c r="B1235">
        <v>1972</v>
      </c>
      <c r="C1235">
        <f>_xlfn.MAXIFS(Table1[ScheduleWeekWritten],Table1[ScheduleSeason],Table1[[#This Row],[ScheduleSeason]])</f>
        <v>14</v>
      </c>
      <c r="D1235">
        <v>10</v>
      </c>
      <c r="E1235" cm="1">
        <f t="array" ref="E1235">_xlfn.XLOOKUP(Table1[[#This Row],[ScheduleWeekWritten]],Table3[Game],100+Table3[Increase],Table1[[#This Row],[ScheduleWeekWritten]])</f>
        <v>10</v>
      </c>
      <c r="F1235" t="b">
        <v>0</v>
      </c>
      <c r="G1235" t="s">
        <v>58</v>
      </c>
      <c r="H1235">
        <v>7</v>
      </c>
      <c r="I1235">
        <v>28</v>
      </c>
      <c r="J1235" t="s">
        <v>67</v>
      </c>
      <c r="K1235" t="s">
        <v>68</v>
      </c>
      <c r="L1235" t="str">
        <f>_xlfn.XLOOKUP(Table1[[#This Row],[TeamFavoriteID]],Table2[team_id],Table2[team_name],_xlfn.XLOOKUP(Table1[[#This Row],[TeamFavoriteID]],Table2[team_id_pfr],Table2[team_name],"Even"))</f>
        <v>Dallas Cowboys</v>
      </c>
      <c r="M1235">
        <v>-14</v>
      </c>
      <c r="N1235">
        <f>IF(Table1[[#This Row],[TeamFavorite]]=Table1[[#This Row],[TeamHome]],Table1[[#This Row],[ScoreAway]]-Table1[[#This Row],[ScoreHome]],Table1[[#This Row],[ScoreHome]]-Table1[[#This Row],[ScoreAway]])</f>
        <v>-21</v>
      </c>
      <c r="O1235">
        <f>IF(Table1[[#This Row],[SpreadActual]]&lt;Table1[[#This Row],[SpreadFavorite]],1,0)</f>
        <v>1</v>
      </c>
      <c r="Q1235" t="s">
        <v>112</v>
      </c>
      <c r="R1235" t="b">
        <v>0</v>
      </c>
      <c r="S1235">
        <v>38</v>
      </c>
      <c r="T1235">
        <v>9</v>
      </c>
      <c r="U1235">
        <v>75</v>
      </c>
    </row>
    <row r="1236" spans="1:22" x14ac:dyDescent="0.2">
      <c r="A1236" s="1">
        <v>26622</v>
      </c>
      <c r="B1236">
        <v>1972</v>
      </c>
      <c r="C1236">
        <f>_xlfn.MAXIFS(Table1[ScheduleWeekWritten],Table1[ScheduleSeason],Table1[[#This Row],[ScheduleSeason]])</f>
        <v>14</v>
      </c>
      <c r="D1236">
        <v>10</v>
      </c>
      <c r="E1236" cm="1">
        <f t="array" ref="E1236">_xlfn.XLOOKUP(Table1[[#This Row],[ScheduleWeekWritten]],Table3[Game],100+Table3[Increase],Table1[[#This Row],[ScheduleWeekWritten]])</f>
        <v>10</v>
      </c>
      <c r="F1236" t="b">
        <v>0</v>
      </c>
      <c r="G1236" t="s">
        <v>57</v>
      </c>
      <c r="H1236">
        <v>7</v>
      </c>
      <c r="I1236">
        <v>13</v>
      </c>
      <c r="J1236" t="s">
        <v>50</v>
      </c>
      <c r="K1236" t="s">
        <v>90</v>
      </c>
      <c r="L1236" t="str">
        <f>_xlfn.XLOOKUP(Table1[[#This Row],[TeamFavoriteID]],Table2[team_id],Table2[team_name],_xlfn.XLOOKUP(Table1[[#This Row],[TeamFavoriteID]],Table2[team_id_pfr],Table2[team_name],"Even"))</f>
        <v>New York Giants</v>
      </c>
      <c r="M1236">
        <v>-5.5</v>
      </c>
      <c r="N1236">
        <f>IF(Table1[[#This Row],[TeamFavorite]]=Table1[[#This Row],[TeamHome]],Table1[[#This Row],[ScoreAway]]-Table1[[#This Row],[ScoreHome]],Table1[[#This Row],[ScoreHome]]-Table1[[#This Row],[ScoreAway]])</f>
        <v>-6</v>
      </c>
      <c r="O1236">
        <f>IF(Table1[[#This Row],[SpreadActual]]&lt;Table1[[#This Row],[SpreadFavorite]],1,0)</f>
        <v>1</v>
      </c>
      <c r="Q1236" t="s">
        <v>60</v>
      </c>
      <c r="R1236" t="b">
        <v>0</v>
      </c>
      <c r="S1236">
        <v>34</v>
      </c>
      <c r="T1236">
        <v>12</v>
      </c>
      <c r="U1236">
        <v>96</v>
      </c>
      <c r="V1236" t="s">
        <v>120</v>
      </c>
    </row>
    <row r="1237" spans="1:22" x14ac:dyDescent="0.2">
      <c r="A1237" s="1">
        <v>26623</v>
      </c>
      <c r="B1237">
        <v>1972</v>
      </c>
      <c r="C1237">
        <f>_xlfn.MAXIFS(Table1[ScheduleWeekWritten],Table1[ScheduleSeason],Table1[[#This Row],[ScheduleSeason]])</f>
        <v>14</v>
      </c>
      <c r="D1237">
        <v>10</v>
      </c>
      <c r="E1237" cm="1">
        <f t="array" ref="E1237">_xlfn.XLOOKUP(Table1[[#This Row],[ScheduleWeekWritten]],Table3[Game],100+Table3[Increase],Table1[[#This Row],[ScheduleWeekWritten]])</f>
        <v>10</v>
      </c>
      <c r="F1237" t="b">
        <v>0</v>
      </c>
      <c r="G1237" t="s">
        <v>61</v>
      </c>
      <c r="H1237">
        <v>24</v>
      </c>
      <c r="I1237">
        <v>13</v>
      </c>
      <c r="J1237" t="s">
        <v>38</v>
      </c>
      <c r="K1237" t="s">
        <v>85</v>
      </c>
      <c r="L1237" t="str">
        <f>_xlfn.XLOOKUP(Table1[[#This Row],[TeamFavoriteID]],Table2[team_id],Table2[team_name],_xlfn.XLOOKUP(Table1[[#This Row],[TeamFavoriteID]],Table2[team_id_pfr],Table2[team_name],"Even"))</f>
        <v>Washington Commanders</v>
      </c>
      <c r="M1237">
        <v>-7</v>
      </c>
      <c r="N1237">
        <f>IF(Table1[[#This Row],[TeamFavorite]]=Table1[[#This Row],[TeamHome]],Table1[[#This Row],[ScoreAway]]-Table1[[#This Row],[ScoreHome]],Table1[[#This Row],[ScoreHome]]-Table1[[#This Row],[ScoreAway]])</f>
        <v>11</v>
      </c>
      <c r="O1237">
        <f>IF(Table1[[#This Row],[SpreadActual]]&lt;Table1[[#This Row],[SpreadFavorite]],1,0)</f>
        <v>0</v>
      </c>
      <c r="Q1237" t="s">
        <v>64</v>
      </c>
      <c r="R1237" t="b">
        <v>0</v>
      </c>
      <c r="S1237">
        <v>40</v>
      </c>
      <c r="T1237">
        <v>11</v>
      </c>
      <c r="U1237">
        <v>90</v>
      </c>
    </row>
    <row r="1238" spans="1:22" x14ac:dyDescent="0.2">
      <c r="A1238" s="1">
        <v>26626</v>
      </c>
      <c r="B1238">
        <v>1972</v>
      </c>
      <c r="C1238">
        <f>_xlfn.MAXIFS(Table1[ScheduleWeekWritten],Table1[ScheduleSeason],Table1[[#This Row],[ScheduleSeason]])</f>
        <v>14</v>
      </c>
      <c r="D1238">
        <v>11</v>
      </c>
      <c r="E1238" cm="1">
        <f t="array" ref="E1238">_xlfn.XLOOKUP(Table1[[#This Row],[ScheduleWeekWritten]],Table3[Game],100+Table3[Increase],Table1[[#This Row],[ScheduleWeekWritten]])</f>
        <v>11</v>
      </c>
      <c r="F1238" t="b">
        <v>0</v>
      </c>
      <c r="G1238" t="s">
        <v>67</v>
      </c>
      <c r="H1238">
        <v>10</v>
      </c>
      <c r="I1238">
        <v>31</v>
      </c>
      <c r="J1238" t="s">
        <v>53</v>
      </c>
      <c r="K1238" t="s">
        <v>68</v>
      </c>
      <c r="L1238" t="str">
        <f>_xlfn.XLOOKUP(Table1[[#This Row],[TeamFavoriteID]],Table2[team_id],Table2[team_name],_xlfn.XLOOKUP(Table1[[#This Row],[TeamFavoriteID]],Table2[team_id_pfr],Table2[team_name],"Even"))</f>
        <v>Dallas Cowboys</v>
      </c>
      <c r="M1238">
        <v>-7.5</v>
      </c>
      <c r="N1238">
        <f>IF(Table1[[#This Row],[TeamFavorite]]=Table1[[#This Row],[TeamHome]],Table1[[#This Row],[ScoreAway]]-Table1[[#This Row],[ScoreHome]],Table1[[#This Row],[ScoreHome]]-Table1[[#This Row],[ScoreAway]])</f>
        <v>21</v>
      </c>
      <c r="O1238">
        <f>IF(Table1[[#This Row],[SpreadActual]]&lt;Table1[[#This Row],[SpreadFavorite]],1,0)</f>
        <v>0</v>
      </c>
      <c r="Q1238" t="s">
        <v>119</v>
      </c>
      <c r="R1238" t="b">
        <v>0</v>
      </c>
      <c r="S1238">
        <v>41</v>
      </c>
      <c r="T1238">
        <v>5</v>
      </c>
      <c r="U1238">
        <v>76</v>
      </c>
    </row>
    <row r="1239" spans="1:22" x14ac:dyDescent="0.2">
      <c r="A1239" s="1">
        <v>26626</v>
      </c>
      <c r="B1239">
        <v>1972</v>
      </c>
      <c r="C1239">
        <f>_xlfn.MAXIFS(Table1[ScheduleWeekWritten],Table1[ScheduleSeason],Table1[[#This Row],[ScheduleSeason]])</f>
        <v>14</v>
      </c>
      <c r="D1239">
        <v>11</v>
      </c>
      <c r="E1239" cm="1">
        <f t="array" ref="E1239">_xlfn.XLOOKUP(Table1[[#This Row],[ScheduleWeekWritten]],Table3[Game],100+Table3[Increase],Table1[[#This Row],[ScheduleWeekWritten]])</f>
        <v>11</v>
      </c>
      <c r="F1239" t="b">
        <v>0</v>
      </c>
      <c r="G1239" t="s">
        <v>45</v>
      </c>
      <c r="H1239">
        <v>37</v>
      </c>
      <c r="I1239">
        <v>20</v>
      </c>
      <c r="J1239" t="s">
        <v>31</v>
      </c>
      <c r="K1239" t="s">
        <v>79</v>
      </c>
      <c r="L1239" t="str">
        <f>_xlfn.XLOOKUP(Table1[[#This Row],[TeamFavoriteID]],Table2[team_id],Table2[team_name],_xlfn.XLOOKUP(Table1[[#This Row],[TeamFavoriteID]],Table2[team_id_pfr],Table2[team_name],"Even"))</f>
        <v>Detroit Lions</v>
      </c>
      <c r="M1239">
        <v>-7.5</v>
      </c>
      <c r="N1239">
        <f>IF(Table1[[#This Row],[TeamFavorite]]=Table1[[#This Row],[TeamHome]],Table1[[#This Row],[ScoreAway]]-Table1[[#This Row],[ScoreHome]],Table1[[#This Row],[ScoreHome]]-Table1[[#This Row],[ScoreAway]])</f>
        <v>-17</v>
      </c>
      <c r="O1239">
        <f>IF(Table1[[#This Row],[SpreadActual]]&lt;Table1[[#This Row],[SpreadFavorite]],1,0)</f>
        <v>1</v>
      </c>
      <c r="Q1239" t="s">
        <v>48</v>
      </c>
      <c r="R1239" t="b">
        <v>0</v>
      </c>
      <c r="S1239">
        <v>30</v>
      </c>
      <c r="T1239">
        <v>12</v>
      </c>
      <c r="U1239">
        <v>73</v>
      </c>
    </row>
    <row r="1240" spans="1:22" x14ac:dyDescent="0.2">
      <c r="A1240" s="1">
        <v>26629</v>
      </c>
      <c r="B1240">
        <v>1972</v>
      </c>
      <c r="C1240">
        <f>_xlfn.MAXIFS(Table1[ScheduleWeekWritten],Table1[ScheduleSeason],Table1[[#This Row],[ScheduleSeason]])</f>
        <v>14</v>
      </c>
      <c r="D1240">
        <v>11</v>
      </c>
      <c r="E1240" cm="1">
        <f t="array" ref="E1240">_xlfn.XLOOKUP(Table1[[#This Row],[ScheduleWeekWritten]],Table3[Game],100+Table3[Increase],Table1[[#This Row],[ScheduleWeekWritten]])</f>
        <v>11</v>
      </c>
      <c r="F1240" t="b">
        <v>0</v>
      </c>
      <c r="G1240" t="s">
        <v>38</v>
      </c>
      <c r="H1240">
        <v>23</v>
      </c>
      <c r="I1240">
        <v>20</v>
      </c>
      <c r="J1240" t="s">
        <v>24</v>
      </c>
      <c r="K1240" t="s">
        <v>109</v>
      </c>
      <c r="L1240" t="str">
        <f>_xlfn.XLOOKUP(Table1[[#This Row],[TeamFavoriteID]],Table2[team_id],Table2[team_name],_xlfn.XLOOKUP(Table1[[#This Row],[TeamFavoriteID]],Table2[team_id_pfr],Table2[team_name],"Even"))</f>
        <v>Atlanta Falcons</v>
      </c>
      <c r="M1240">
        <v>-10.5</v>
      </c>
      <c r="N1240">
        <f>IF(Table1[[#This Row],[TeamFavorite]]=Table1[[#This Row],[TeamHome]],Table1[[#This Row],[ScoreAway]]-Table1[[#This Row],[ScoreHome]],Table1[[#This Row],[ScoreHome]]-Table1[[#This Row],[ScoreAway]])</f>
        <v>-3</v>
      </c>
      <c r="O1240">
        <f>IF(Table1[[#This Row],[SpreadActual]]&lt;Table1[[#This Row],[SpreadFavorite]],1,0)</f>
        <v>0</v>
      </c>
      <c r="Q1240" t="s">
        <v>41</v>
      </c>
      <c r="R1240" t="b">
        <v>0</v>
      </c>
      <c r="S1240">
        <v>42</v>
      </c>
      <c r="T1240">
        <v>16</v>
      </c>
      <c r="U1240">
        <v>74</v>
      </c>
    </row>
    <row r="1241" spans="1:22" x14ac:dyDescent="0.2">
      <c r="A1241" s="1">
        <v>26629</v>
      </c>
      <c r="B1241">
        <v>1972</v>
      </c>
      <c r="C1241">
        <f>_xlfn.MAXIFS(Table1[ScheduleWeekWritten],Table1[ScheduleSeason],Table1[[#This Row],[ScheduleSeason]])</f>
        <v>14</v>
      </c>
      <c r="D1241">
        <v>11</v>
      </c>
      <c r="E1241" cm="1">
        <f t="array" ref="E1241">_xlfn.XLOOKUP(Table1[[#This Row],[ScheduleWeekWritten]],Table3[Game],100+Table3[Increase],Table1[[#This Row],[ScheduleWeekWritten]])</f>
        <v>11</v>
      </c>
      <c r="F1241" t="b">
        <v>0</v>
      </c>
      <c r="G1241" t="s">
        <v>34</v>
      </c>
      <c r="H1241">
        <v>31</v>
      </c>
      <c r="I1241">
        <v>0</v>
      </c>
      <c r="J1241" t="s">
        <v>115</v>
      </c>
      <c r="K1241" t="s">
        <v>72</v>
      </c>
      <c r="L1241" t="str">
        <f>_xlfn.XLOOKUP(Table1[[#This Row],[TeamFavoriteID]],Table2[team_id],Table2[team_name],_xlfn.XLOOKUP(Table1[[#This Row],[TeamFavoriteID]],Table2[team_id_pfr],Table2[team_name],"Even"))</f>
        <v>Baltimore Colts</v>
      </c>
      <c r="M1241">
        <v>-13</v>
      </c>
      <c r="N1241">
        <f>IF(Table1[[#This Row],[TeamFavorite]]=Table1[[#This Row],[TeamHome]],Table1[[#This Row],[ScoreAway]]-Table1[[#This Row],[ScoreHome]],Table1[[#This Row],[ScoreHome]]-Table1[[#This Row],[ScoreAway]])</f>
        <v>-31</v>
      </c>
      <c r="O1241">
        <f>IF(Table1[[#This Row],[SpreadActual]]&lt;Table1[[#This Row],[SpreadFavorite]],1,0)</f>
        <v>1</v>
      </c>
      <c r="Q1241" t="s">
        <v>80</v>
      </c>
      <c r="R1241" t="b">
        <v>0</v>
      </c>
      <c r="S1241">
        <v>47</v>
      </c>
      <c r="T1241">
        <v>14</v>
      </c>
      <c r="U1241">
        <v>86</v>
      </c>
    </row>
    <row r="1242" spans="1:22" x14ac:dyDescent="0.2">
      <c r="A1242" s="1">
        <v>26629</v>
      </c>
      <c r="B1242">
        <v>1972</v>
      </c>
      <c r="C1242">
        <f>_xlfn.MAXIFS(Table1[ScheduleWeekWritten],Table1[ScheduleSeason],Table1[[#This Row],[ScheduleSeason]])</f>
        <v>14</v>
      </c>
      <c r="D1242">
        <v>11</v>
      </c>
      <c r="E1242" cm="1">
        <f t="array" ref="E1242">_xlfn.XLOOKUP(Table1[[#This Row],[ScheduleWeekWritten]],Table3[Game],100+Table3[Increase],Table1[[#This Row],[ScheduleWeekWritten]])</f>
        <v>11</v>
      </c>
      <c r="F1242" t="b">
        <v>0</v>
      </c>
      <c r="G1242" t="s">
        <v>46</v>
      </c>
      <c r="H1242">
        <v>3</v>
      </c>
      <c r="I1242">
        <v>13</v>
      </c>
      <c r="J1242" t="s">
        <v>101</v>
      </c>
      <c r="K1242" t="s">
        <v>104</v>
      </c>
      <c r="L1242" t="str">
        <f>_xlfn.XLOOKUP(Table1[[#This Row],[TeamFavoriteID]],Table2[team_id],Table2[team_name],_xlfn.XLOOKUP(Table1[[#This Row],[TeamFavoriteID]],Table2[team_id_pfr],Table2[team_name],"Even"))</f>
        <v>Cincinnati Bengals</v>
      </c>
      <c r="M1242">
        <v>-2.5</v>
      </c>
      <c r="N1242">
        <f>IF(Table1[[#This Row],[TeamFavorite]]=Table1[[#This Row],[TeamHome]],Table1[[#This Row],[ScoreAway]]-Table1[[#This Row],[ScoreHome]],Table1[[#This Row],[ScoreHome]]-Table1[[#This Row],[ScoreAway]])</f>
        <v>-10</v>
      </c>
      <c r="O1242">
        <f>IF(Table1[[#This Row],[SpreadActual]]&lt;Table1[[#This Row],[SpreadFavorite]],1,0)</f>
        <v>1</v>
      </c>
      <c r="Q1242" t="s">
        <v>114</v>
      </c>
      <c r="R1242" t="b">
        <v>0</v>
      </c>
      <c r="S1242">
        <v>33</v>
      </c>
      <c r="T1242">
        <v>10</v>
      </c>
      <c r="U1242">
        <v>94</v>
      </c>
    </row>
    <row r="1243" spans="1:22" x14ac:dyDescent="0.2">
      <c r="A1243" s="1">
        <v>26629</v>
      </c>
      <c r="B1243">
        <v>1972</v>
      </c>
      <c r="C1243">
        <f>_xlfn.MAXIFS(Table1[ScheduleWeekWritten],Table1[ScheduleSeason],Table1[[#This Row],[ScheduleSeason]])</f>
        <v>14</v>
      </c>
      <c r="D1243">
        <v>11</v>
      </c>
      <c r="E1243" cm="1">
        <f t="array" ref="E1243">_xlfn.XLOOKUP(Table1[[#This Row],[ScheduleWeekWritten]],Table3[Game],100+Table3[Increase],Table1[[#This Row],[ScheduleWeekWritten]])</f>
        <v>11</v>
      </c>
      <c r="F1243" t="b">
        <v>0</v>
      </c>
      <c r="G1243" t="s">
        <v>62</v>
      </c>
      <c r="H1243">
        <v>27</v>
      </c>
      <c r="I1243">
        <v>10</v>
      </c>
      <c r="J1243" t="s">
        <v>28</v>
      </c>
      <c r="K1243" t="s">
        <v>63</v>
      </c>
      <c r="L1243" t="str">
        <f>_xlfn.XLOOKUP(Table1[[#This Row],[TeamFavoriteID]],Table2[team_id],Table2[team_name],_xlfn.XLOOKUP(Table1[[#This Row],[TeamFavoriteID]],Table2[team_id_pfr],Table2[team_name],"Even"))</f>
        <v>Cleveland Browns</v>
      </c>
      <c r="M1243">
        <v>-9</v>
      </c>
      <c r="N1243">
        <f>IF(Table1[[#This Row],[TeamFavorite]]=Table1[[#This Row],[TeamHome]],Table1[[#This Row],[ScoreAway]]-Table1[[#This Row],[ScoreHome]],Table1[[#This Row],[ScoreHome]]-Table1[[#This Row],[ScoreAway]])</f>
        <v>-17</v>
      </c>
      <c r="O1243">
        <f>IF(Table1[[#This Row],[SpreadActual]]&lt;Table1[[#This Row],[SpreadFavorite]],1,0)</f>
        <v>1</v>
      </c>
      <c r="Q1243" t="s">
        <v>66</v>
      </c>
      <c r="R1243" t="b">
        <v>0</v>
      </c>
      <c r="S1243">
        <v>35</v>
      </c>
      <c r="T1243">
        <v>14</v>
      </c>
      <c r="U1243">
        <v>88</v>
      </c>
    </row>
    <row r="1244" spans="1:22" x14ac:dyDescent="0.2">
      <c r="A1244" s="1">
        <v>26629</v>
      </c>
      <c r="B1244">
        <v>1972</v>
      </c>
      <c r="C1244">
        <f>_xlfn.MAXIFS(Table1[ScheduleWeekWritten],Table1[ScheduleSeason],Table1[[#This Row],[ScheduleSeason]])</f>
        <v>14</v>
      </c>
      <c r="D1244">
        <v>11</v>
      </c>
      <c r="E1244" cm="1">
        <f t="array" ref="E1244">_xlfn.XLOOKUP(Table1[[#This Row],[ScheduleWeekWritten]],Table3[Game],100+Table3[Increase],Table1[[#This Row],[ScheduleWeekWritten]])</f>
        <v>11</v>
      </c>
      <c r="F1244" t="b">
        <v>0</v>
      </c>
      <c r="G1244" t="s">
        <v>95</v>
      </c>
      <c r="H1244">
        <v>19</v>
      </c>
      <c r="I1244">
        <v>16</v>
      </c>
      <c r="J1244" t="s">
        <v>39</v>
      </c>
      <c r="K1244" t="s">
        <v>40</v>
      </c>
      <c r="L1244" t="str">
        <f>_xlfn.XLOOKUP(Table1[[#This Row],[TeamFavoriteID]],Table2[team_id],Table2[team_name],_xlfn.XLOOKUP(Table1[[#This Row],[TeamFavoriteID]],Table2[team_id_pfr],Table2[team_name],"Even"))</f>
        <v>Los Angeles Rams</v>
      </c>
      <c r="M1244">
        <v>-13</v>
      </c>
      <c r="N1244">
        <f>IF(Table1[[#This Row],[TeamFavorite]]=Table1[[#This Row],[TeamHome]],Table1[[#This Row],[ScoreAway]]-Table1[[#This Row],[ScoreHome]],Table1[[#This Row],[ScoreHome]]-Table1[[#This Row],[ScoreAway]])</f>
        <v>3</v>
      </c>
      <c r="O1244">
        <f>IF(Table1[[#This Row],[SpreadActual]]&lt;Table1[[#This Row],[SpreadFavorite]],1,0)</f>
        <v>0</v>
      </c>
      <c r="Q1244" t="s">
        <v>96</v>
      </c>
      <c r="R1244" t="b">
        <v>0</v>
      </c>
      <c r="S1244">
        <v>49</v>
      </c>
      <c r="T1244">
        <v>15</v>
      </c>
      <c r="U1244">
        <v>67</v>
      </c>
    </row>
    <row r="1245" spans="1:22" x14ac:dyDescent="0.2">
      <c r="A1245" s="1">
        <v>26629</v>
      </c>
      <c r="B1245">
        <v>1972</v>
      </c>
      <c r="C1245">
        <f>_xlfn.MAXIFS(Table1[ScheduleWeekWritten],Table1[ScheduleSeason],Table1[[#This Row],[ScheduleSeason]])</f>
        <v>14</v>
      </c>
      <c r="D1245">
        <v>11</v>
      </c>
      <c r="E1245" cm="1">
        <f t="array" ref="E1245">_xlfn.XLOOKUP(Table1[[#This Row],[ScheduleWeekWritten]],Table3[Game],100+Table3[Increase],Table1[[#This Row],[ScheduleWeekWritten]])</f>
        <v>11</v>
      </c>
      <c r="F1245" t="b">
        <v>0</v>
      </c>
      <c r="G1245" t="s">
        <v>50</v>
      </c>
      <c r="H1245">
        <v>62</v>
      </c>
      <c r="I1245">
        <v>10</v>
      </c>
      <c r="J1245" t="s">
        <v>58</v>
      </c>
      <c r="K1245" t="s">
        <v>90</v>
      </c>
      <c r="L1245" t="str">
        <f>_xlfn.XLOOKUP(Table1[[#This Row],[TeamFavoriteID]],Table2[team_id],Table2[team_name],_xlfn.XLOOKUP(Table1[[#This Row],[TeamFavoriteID]],Table2[team_id_pfr],Table2[team_name],"Even"))</f>
        <v>New York Giants</v>
      </c>
      <c r="M1245">
        <v>-13.5</v>
      </c>
      <c r="N1245">
        <f>IF(Table1[[#This Row],[TeamFavorite]]=Table1[[#This Row],[TeamHome]],Table1[[#This Row],[ScoreAway]]-Table1[[#This Row],[ScoreHome]],Table1[[#This Row],[ScoreHome]]-Table1[[#This Row],[ScoreAway]])</f>
        <v>-52</v>
      </c>
      <c r="O1245">
        <f>IF(Table1[[#This Row],[SpreadActual]]&lt;Table1[[#This Row],[SpreadFavorite]],1,0)</f>
        <v>1</v>
      </c>
      <c r="Q1245" t="s">
        <v>84</v>
      </c>
      <c r="R1245" t="b">
        <v>0</v>
      </c>
      <c r="S1245">
        <v>50</v>
      </c>
      <c r="T1245">
        <v>15</v>
      </c>
      <c r="U1245">
        <v>77</v>
      </c>
    </row>
    <row r="1246" spans="1:22" x14ac:dyDescent="0.2">
      <c r="A1246" s="1">
        <v>26629</v>
      </c>
      <c r="B1246">
        <v>1972</v>
      </c>
      <c r="C1246">
        <f>_xlfn.MAXIFS(Table1[ScheduleWeekWritten],Table1[ScheduleSeason],Table1[[#This Row],[ScheduleSeason]])</f>
        <v>14</v>
      </c>
      <c r="D1246">
        <v>11</v>
      </c>
      <c r="E1246" cm="1">
        <f t="array" ref="E1246">_xlfn.XLOOKUP(Table1[[#This Row],[ScheduleWeekWritten]],Table3[Game],100+Table3[Increase],Table1[[#This Row],[ScheduleWeekWritten]])</f>
        <v>11</v>
      </c>
      <c r="F1246" t="b">
        <v>0</v>
      </c>
      <c r="G1246" t="s">
        <v>20</v>
      </c>
      <c r="H1246">
        <v>26</v>
      </c>
      <c r="I1246">
        <v>3</v>
      </c>
      <c r="J1246" t="s">
        <v>42</v>
      </c>
      <c r="K1246" t="s">
        <v>21</v>
      </c>
      <c r="L1246" t="str">
        <f>_xlfn.XLOOKUP(Table1[[#This Row],[TeamFavoriteID]],Table2[team_id],Table2[team_name],_xlfn.XLOOKUP(Table1[[#This Row],[TeamFavoriteID]],Table2[team_id_pfr],Table2[team_name],"Even"))</f>
        <v>Las Vegas Raiders</v>
      </c>
      <c r="M1246">
        <v>-4.5</v>
      </c>
      <c r="N1246">
        <f>IF(Table1[[#This Row],[TeamFavorite]]=Table1[[#This Row],[TeamHome]],Table1[[#This Row],[ScoreAway]]-Table1[[#This Row],[ScoreHome]],Table1[[#This Row],[ScoreHome]]-Table1[[#This Row],[ScoreAway]])</f>
        <v>23</v>
      </c>
      <c r="O1246">
        <f>IF(Table1[[#This Row],[SpreadActual]]&lt;Table1[[#This Row],[SpreadFavorite]],1,0)</f>
        <v>0</v>
      </c>
      <c r="Q1246" t="s">
        <v>76</v>
      </c>
      <c r="R1246" t="b">
        <v>0</v>
      </c>
      <c r="S1246">
        <v>50</v>
      </c>
      <c r="T1246">
        <v>8</v>
      </c>
      <c r="U1246">
        <v>88</v>
      </c>
    </row>
    <row r="1247" spans="1:22" x14ac:dyDescent="0.2">
      <c r="A1247" s="1">
        <v>26629</v>
      </c>
      <c r="B1247">
        <v>1972</v>
      </c>
      <c r="C1247">
        <f>_xlfn.MAXIFS(Table1[ScheduleWeekWritten],Table1[ScheduleSeason],Table1[[#This Row],[ScheduleSeason]])</f>
        <v>14</v>
      </c>
      <c r="D1247">
        <v>11</v>
      </c>
      <c r="E1247" cm="1">
        <f t="array" ref="E1247">_xlfn.XLOOKUP(Table1[[#This Row],[ScheduleWeekWritten]],Table3[Game],100+Table3[Increase],Table1[[#This Row],[ScheduleWeekWritten]])</f>
        <v>11</v>
      </c>
      <c r="F1247" t="b">
        <v>0</v>
      </c>
      <c r="G1247" t="s">
        <v>49</v>
      </c>
      <c r="H1247">
        <v>23</v>
      </c>
      <c r="I1247">
        <v>10</v>
      </c>
      <c r="J1247" t="s">
        <v>54</v>
      </c>
      <c r="K1247" t="s">
        <v>55</v>
      </c>
      <c r="L1247" t="str">
        <f>_xlfn.XLOOKUP(Table1[[#This Row],[TeamFavoriteID]],Table2[team_id],Table2[team_name],_xlfn.XLOOKUP(Table1[[#This Row],[TeamFavoriteID]],Table2[team_id_pfr],Table2[team_name],"Even"))</f>
        <v>Minnesota Vikings</v>
      </c>
      <c r="M1247">
        <v>-2.5</v>
      </c>
      <c r="N1247">
        <f>IF(Table1[[#This Row],[TeamFavorite]]=Table1[[#This Row],[TeamHome]],Table1[[#This Row],[ScoreAway]]-Table1[[#This Row],[ScoreHome]],Table1[[#This Row],[ScoreHome]]-Table1[[#This Row],[ScoreAway]])</f>
        <v>13</v>
      </c>
      <c r="O1247">
        <f>IF(Table1[[#This Row],[SpreadActual]]&lt;Table1[[#This Row],[SpreadFavorite]],1,0)</f>
        <v>0</v>
      </c>
      <c r="Q1247" t="s">
        <v>113</v>
      </c>
      <c r="R1247" t="b">
        <v>0</v>
      </c>
      <c r="S1247">
        <v>38</v>
      </c>
      <c r="T1247">
        <v>18</v>
      </c>
      <c r="U1247">
        <v>85</v>
      </c>
    </row>
    <row r="1248" spans="1:22" x14ac:dyDescent="0.2">
      <c r="A1248" s="1">
        <v>26629</v>
      </c>
      <c r="B1248">
        <v>1972</v>
      </c>
      <c r="C1248">
        <f>_xlfn.MAXIFS(Table1[ScheduleWeekWritten],Table1[ScheduleSeason],Table1[[#This Row],[ScheduleSeason]])</f>
        <v>14</v>
      </c>
      <c r="D1248">
        <v>11</v>
      </c>
      <c r="E1248" cm="1">
        <f t="array" ref="E1248">_xlfn.XLOOKUP(Table1[[#This Row],[ScheduleWeekWritten]],Table3[Game],100+Table3[Increase],Table1[[#This Row],[ScheduleWeekWritten]])</f>
        <v>11</v>
      </c>
      <c r="F1248" t="b">
        <v>0</v>
      </c>
      <c r="G1248" t="s">
        <v>27</v>
      </c>
      <c r="H1248">
        <v>34</v>
      </c>
      <c r="I1248">
        <v>20</v>
      </c>
      <c r="J1248" t="s">
        <v>23</v>
      </c>
      <c r="K1248" t="s">
        <v>29</v>
      </c>
      <c r="L1248" t="str">
        <f>_xlfn.XLOOKUP(Table1[[#This Row],[TeamFavoriteID]],Table2[team_id],Table2[team_name],_xlfn.XLOOKUP(Table1[[#This Row],[TeamFavoriteID]],Table2[team_id_pfr],Table2[team_name],"Even"))</f>
        <v>Los Angeles Chargers</v>
      </c>
      <c r="M1248">
        <v>-13</v>
      </c>
      <c r="N1248">
        <f>IF(Table1[[#This Row],[TeamFavorite]]=Table1[[#This Row],[TeamHome]],Table1[[#This Row],[ScoreAway]]-Table1[[#This Row],[ScoreHome]],Table1[[#This Row],[ScoreHome]]-Table1[[#This Row],[ScoreAway]])</f>
        <v>14</v>
      </c>
      <c r="O1248">
        <f>IF(Table1[[#This Row],[SpreadActual]]&lt;Table1[[#This Row],[SpreadFavorite]],1,0)</f>
        <v>0</v>
      </c>
      <c r="Q1248" t="s">
        <v>94</v>
      </c>
      <c r="R1248" t="b">
        <v>0</v>
      </c>
      <c r="S1248">
        <v>61</v>
      </c>
      <c r="T1248">
        <v>7</v>
      </c>
      <c r="U1248">
        <v>50</v>
      </c>
    </row>
    <row r="1249" spans="1:21" x14ac:dyDescent="0.2">
      <c r="A1249" s="1">
        <v>26629</v>
      </c>
      <c r="B1249">
        <v>1972</v>
      </c>
      <c r="C1249">
        <f>_xlfn.MAXIFS(Table1[ScheduleWeekWritten],Table1[ScheduleSeason],Table1[[#This Row],[ScheduleSeason]])</f>
        <v>14</v>
      </c>
      <c r="D1249">
        <v>11</v>
      </c>
      <c r="E1249" cm="1">
        <f t="array" ref="E1249">_xlfn.XLOOKUP(Table1[[#This Row],[ScheduleWeekWritten]],Table3[Game],100+Table3[Increase],Table1[[#This Row],[ScheduleWeekWritten]])</f>
        <v>11</v>
      </c>
      <c r="F1249" t="b">
        <v>0</v>
      </c>
      <c r="G1249" t="s">
        <v>61</v>
      </c>
      <c r="H1249">
        <v>21</v>
      </c>
      <c r="I1249">
        <v>16</v>
      </c>
      <c r="J1249" t="s">
        <v>33</v>
      </c>
      <c r="K1249" t="s">
        <v>85</v>
      </c>
      <c r="L1249" t="str">
        <f>_xlfn.XLOOKUP(Table1[[#This Row],[TeamFavoriteID]],Table2[team_id],Table2[team_name],_xlfn.XLOOKUP(Table1[[#This Row],[TeamFavoriteID]],Table2[team_id_pfr],Table2[team_name],"Even"))</f>
        <v>Washington Commanders</v>
      </c>
      <c r="M1249">
        <v>-7</v>
      </c>
      <c r="N1249">
        <f>IF(Table1[[#This Row],[TeamFavorite]]=Table1[[#This Row],[TeamHome]],Table1[[#This Row],[ScoreAway]]-Table1[[#This Row],[ScoreHome]],Table1[[#This Row],[ScoreHome]]-Table1[[#This Row],[ScoreAway]])</f>
        <v>5</v>
      </c>
      <c r="O1249">
        <f>IF(Table1[[#This Row],[SpreadActual]]&lt;Table1[[#This Row],[SpreadFavorite]],1,0)</f>
        <v>0</v>
      </c>
      <c r="Q1249" t="s">
        <v>64</v>
      </c>
      <c r="R1249" t="b">
        <v>0</v>
      </c>
      <c r="S1249">
        <v>44</v>
      </c>
      <c r="T1249">
        <v>10</v>
      </c>
      <c r="U1249">
        <v>87</v>
      </c>
    </row>
    <row r="1250" spans="1:21" x14ac:dyDescent="0.2">
      <c r="A1250" s="1">
        <v>26630</v>
      </c>
      <c r="B1250">
        <v>1972</v>
      </c>
      <c r="C1250">
        <f>_xlfn.MAXIFS(Table1[ScheduleWeekWritten],Table1[ScheduleSeason],Table1[[#This Row],[ScheduleSeason]])</f>
        <v>14</v>
      </c>
      <c r="D1250">
        <v>11</v>
      </c>
      <c r="E1250" cm="1">
        <f t="array" ref="E1250">_xlfn.XLOOKUP(Table1[[#This Row],[ScheduleWeekWritten]],Table3[Game],100+Table3[Increase],Table1[[#This Row],[ScheduleWeekWritten]])</f>
        <v>11</v>
      </c>
      <c r="F1250" t="b">
        <v>0</v>
      </c>
      <c r="G1250" t="s">
        <v>19</v>
      </c>
      <c r="H1250">
        <v>31</v>
      </c>
      <c r="I1250">
        <v>10</v>
      </c>
      <c r="J1250" t="s">
        <v>57</v>
      </c>
      <c r="K1250" t="s">
        <v>91</v>
      </c>
      <c r="L1250" t="str">
        <f>_xlfn.XLOOKUP(Table1[[#This Row],[TeamFavoriteID]],Table2[team_id],Table2[team_name],_xlfn.XLOOKUP(Table1[[#This Row],[TeamFavoriteID]],Table2[team_id_pfr],Table2[team_name],"Even"))</f>
        <v>Miami Dolphins</v>
      </c>
      <c r="M1250">
        <v>-14.5</v>
      </c>
      <c r="N1250">
        <f>IF(Table1[[#This Row],[TeamFavorite]]=Table1[[#This Row],[TeamHome]],Table1[[#This Row],[ScoreAway]]-Table1[[#This Row],[ScoreHome]],Table1[[#This Row],[ScoreHome]]-Table1[[#This Row],[ScoreAway]])</f>
        <v>-21</v>
      </c>
      <c r="O1250">
        <f>IF(Table1[[#This Row],[SpreadActual]]&lt;Table1[[#This Row],[SpreadFavorite]],1,0)</f>
        <v>1</v>
      </c>
      <c r="Q1250" t="s">
        <v>22</v>
      </c>
      <c r="R1250" t="b">
        <v>0</v>
      </c>
      <c r="S1250">
        <v>66</v>
      </c>
      <c r="T1250">
        <v>10</v>
      </c>
      <c r="U1250">
        <v>71</v>
      </c>
    </row>
    <row r="1251" spans="1:21" x14ac:dyDescent="0.2">
      <c r="A1251" s="1">
        <v>26636</v>
      </c>
      <c r="B1251">
        <v>1972</v>
      </c>
      <c r="C1251">
        <f>_xlfn.MAXIFS(Table1[ScheduleWeekWritten],Table1[ScheduleSeason],Table1[[#This Row],[ScheduleSeason]])</f>
        <v>14</v>
      </c>
      <c r="D1251">
        <v>12</v>
      </c>
      <c r="E1251" cm="1">
        <f t="array" ref="E1251">_xlfn.XLOOKUP(Table1[[#This Row],[ScheduleWeekWritten]],Table3[Game],100+Table3[Increase],Table1[[#This Row],[ScheduleWeekWritten]])</f>
        <v>12</v>
      </c>
      <c r="F1251" t="b">
        <v>0</v>
      </c>
      <c r="G1251" t="s">
        <v>38</v>
      </c>
      <c r="H1251">
        <v>20</v>
      </c>
      <c r="I1251">
        <v>10</v>
      </c>
      <c r="J1251" t="s">
        <v>23</v>
      </c>
      <c r="K1251" t="s">
        <v>109</v>
      </c>
      <c r="L1251" t="str">
        <f>_xlfn.XLOOKUP(Table1[[#This Row],[TeamFavoriteID]],Table2[team_id],Table2[team_name],_xlfn.XLOOKUP(Table1[[#This Row],[TeamFavoriteID]],Table2[team_id_pfr],Table2[team_name],"Even"))</f>
        <v>Atlanta Falcons</v>
      </c>
      <c r="M1251">
        <v>-14.5</v>
      </c>
      <c r="N1251">
        <f>IF(Table1[[#This Row],[TeamFavorite]]=Table1[[#This Row],[TeamHome]],Table1[[#This Row],[ScoreAway]]-Table1[[#This Row],[ScoreHome]],Table1[[#This Row],[ScoreHome]]-Table1[[#This Row],[ScoreAway]])</f>
        <v>-10</v>
      </c>
      <c r="O1251">
        <f>IF(Table1[[#This Row],[SpreadActual]]&lt;Table1[[#This Row],[SpreadFavorite]],1,0)</f>
        <v>0</v>
      </c>
      <c r="Q1251" t="s">
        <v>41</v>
      </c>
      <c r="R1251" t="b">
        <v>0</v>
      </c>
      <c r="S1251">
        <v>46</v>
      </c>
      <c r="T1251">
        <v>6</v>
      </c>
      <c r="U1251">
        <v>68</v>
      </c>
    </row>
    <row r="1252" spans="1:21" x14ac:dyDescent="0.2">
      <c r="A1252" s="1">
        <v>26636</v>
      </c>
      <c r="B1252">
        <v>1972</v>
      </c>
      <c r="C1252">
        <f>_xlfn.MAXIFS(Table1[ScheduleWeekWritten],Table1[ScheduleSeason],Table1[[#This Row],[ScheduleSeason]])</f>
        <v>14</v>
      </c>
      <c r="D1252">
        <v>12</v>
      </c>
      <c r="E1252" cm="1">
        <f t="array" ref="E1252">_xlfn.XLOOKUP(Table1[[#This Row],[ScheduleWeekWritten]],Table3[Game],100+Table3[Increase],Table1[[#This Row],[ScheduleWeekWritten]])</f>
        <v>12</v>
      </c>
      <c r="F1252" t="b">
        <v>0</v>
      </c>
      <c r="G1252" t="s">
        <v>34</v>
      </c>
      <c r="H1252">
        <v>35</v>
      </c>
      <c r="I1252">
        <v>7</v>
      </c>
      <c r="J1252" t="s">
        <v>28</v>
      </c>
      <c r="K1252" t="s">
        <v>72</v>
      </c>
      <c r="L1252" t="str">
        <f>_xlfn.XLOOKUP(Table1[[#This Row],[TeamFavoriteID]],Table2[team_id],Table2[team_name],_xlfn.XLOOKUP(Table1[[#This Row],[TeamFavoriteID]],Table2[team_id_pfr],Table2[team_name],"Even"))</f>
        <v>Baltimore Colts</v>
      </c>
      <c r="M1252">
        <v>-12</v>
      </c>
      <c r="N1252">
        <f>IF(Table1[[#This Row],[TeamFavorite]]=Table1[[#This Row],[TeamHome]],Table1[[#This Row],[ScoreAway]]-Table1[[#This Row],[ScoreHome]],Table1[[#This Row],[ScoreHome]]-Table1[[#This Row],[ScoreAway]])</f>
        <v>-28</v>
      </c>
      <c r="O1252">
        <f>IF(Table1[[#This Row],[SpreadActual]]&lt;Table1[[#This Row],[SpreadFavorite]],1,0)</f>
        <v>1</v>
      </c>
      <c r="Q1252" t="s">
        <v>80</v>
      </c>
      <c r="R1252" t="b">
        <v>0</v>
      </c>
      <c r="S1252">
        <v>47</v>
      </c>
      <c r="T1252">
        <v>11</v>
      </c>
      <c r="U1252">
        <v>63</v>
      </c>
    </row>
    <row r="1253" spans="1:21" x14ac:dyDescent="0.2">
      <c r="A1253" s="1">
        <v>26636</v>
      </c>
      <c r="B1253">
        <v>1972</v>
      </c>
      <c r="C1253">
        <f>_xlfn.MAXIFS(Table1[ScheduleWeekWritten],Table1[ScheduleSeason],Table1[[#This Row],[ScheduleSeason]])</f>
        <v>14</v>
      </c>
      <c r="D1253">
        <v>12</v>
      </c>
      <c r="E1253" cm="1">
        <f t="array" ref="E1253">_xlfn.XLOOKUP(Table1[[#This Row],[ScheduleWeekWritten]],Table3[Game],100+Table3[Increase],Table1[[#This Row],[ScheduleWeekWritten]])</f>
        <v>12</v>
      </c>
      <c r="F1253" t="b">
        <v>0</v>
      </c>
      <c r="G1253" t="s">
        <v>101</v>
      </c>
      <c r="H1253">
        <v>13</v>
      </c>
      <c r="I1253">
        <v>10</v>
      </c>
      <c r="J1253" t="s">
        <v>50</v>
      </c>
      <c r="K1253" t="s">
        <v>89</v>
      </c>
      <c r="L1253" t="str">
        <f>_xlfn.XLOOKUP(Table1[[#This Row],[TeamFavoriteID]],Table2[team_id],Table2[team_name],_xlfn.XLOOKUP(Table1[[#This Row],[TeamFavoriteID]],Table2[team_id_pfr],Table2[team_name],"Even"))</f>
        <v>Even</v>
      </c>
      <c r="M1253">
        <v>0</v>
      </c>
      <c r="N1253">
        <f>IF(Table1[[#This Row],[TeamFavorite]]=Table1[[#This Row],[TeamHome]],Table1[[#This Row],[ScoreAway]]-Table1[[#This Row],[ScoreHome]],Table1[[#This Row],[ScoreHome]]-Table1[[#This Row],[ScoreAway]])</f>
        <v>3</v>
      </c>
      <c r="O1253">
        <f>IF(Table1[[#This Row],[SpreadActual]]&lt;Table1[[#This Row],[SpreadFavorite]],1,0)</f>
        <v>0</v>
      </c>
      <c r="Q1253" t="s">
        <v>111</v>
      </c>
      <c r="R1253" t="b">
        <v>0</v>
      </c>
      <c r="S1253">
        <v>49</v>
      </c>
      <c r="T1253">
        <v>15</v>
      </c>
      <c r="U1253">
        <v>59</v>
      </c>
    </row>
    <row r="1254" spans="1:21" x14ac:dyDescent="0.2">
      <c r="A1254" s="1">
        <v>26636</v>
      </c>
      <c r="B1254">
        <v>1972</v>
      </c>
      <c r="C1254">
        <f>_xlfn.MAXIFS(Table1[ScheduleWeekWritten],Table1[ScheduleSeason],Table1[[#This Row],[ScheduleSeason]])</f>
        <v>14</v>
      </c>
      <c r="D1254">
        <v>12</v>
      </c>
      <c r="E1254" cm="1">
        <f t="array" ref="E1254">_xlfn.XLOOKUP(Table1[[#This Row],[ScheduleWeekWritten]],Table3[Game],100+Table3[Increase],Table1[[#This Row],[ScheduleWeekWritten]])</f>
        <v>12</v>
      </c>
      <c r="F1254" t="b">
        <v>0</v>
      </c>
      <c r="G1254" t="s">
        <v>33</v>
      </c>
      <c r="H1254">
        <v>33</v>
      </c>
      <c r="I1254">
        <v>7</v>
      </c>
      <c r="J1254" t="s">
        <v>45</v>
      </c>
      <c r="K1254" t="s">
        <v>79</v>
      </c>
      <c r="L1254" t="str">
        <f>_xlfn.XLOOKUP(Table1[[#This Row],[TeamFavoriteID]],Table2[team_id],Table2[team_name],_xlfn.XLOOKUP(Table1[[#This Row],[TeamFavoriteID]],Table2[team_id_pfr],Table2[team_name],"Even"))</f>
        <v>Detroit Lions</v>
      </c>
      <c r="M1254">
        <v>-3.5</v>
      </c>
      <c r="N1254">
        <f>IF(Table1[[#This Row],[TeamFavorite]]=Table1[[#This Row],[TeamHome]],Table1[[#This Row],[ScoreAway]]-Table1[[#This Row],[ScoreHome]],Table1[[#This Row],[ScoreHome]]-Table1[[#This Row],[ScoreAway]])</f>
        <v>26</v>
      </c>
      <c r="O1254">
        <f>IF(Table1[[#This Row],[SpreadActual]]&lt;Table1[[#This Row],[SpreadFavorite]],1,0)</f>
        <v>0</v>
      </c>
      <c r="Q1254" t="s">
        <v>82</v>
      </c>
      <c r="R1254" t="b">
        <v>0</v>
      </c>
      <c r="S1254">
        <v>12</v>
      </c>
      <c r="T1254">
        <v>12</v>
      </c>
      <c r="U1254">
        <v>79</v>
      </c>
    </row>
    <row r="1255" spans="1:21" x14ac:dyDescent="0.2">
      <c r="A1255" s="1">
        <v>26636</v>
      </c>
      <c r="B1255">
        <v>1972</v>
      </c>
      <c r="C1255">
        <f>_xlfn.MAXIFS(Table1[ScheduleWeekWritten],Table1[ScheduleSeason],Table1[[#This Row],[ScheduleSeason]])</f>
        <v>14</v>
      </c>
      <c r="D1255">
        <v>12</v>
      </c>
      <c r="E1255" cm="1">
        <f t="array" ref="E1255">_xlfn.XLOOKUP(Table1[[#This Row],[ScheduleWeekWritten]],Table3[Game],100+Table3[Increase],Table1[[#This Row],[ScheduleWeekWritten]])</f>
        <v>12</v>
      </c>
      <c r="F1255" t="b">
        <v>0</v>
      </c>
      <c r="G1255" t="s">
        <v>42</v>
      </c>
      <c r="H1255">
        <v>24</v>
      </c>
      <c r="I1255">
        <v>21</v>
      </c>
      <c r="J1255" t="s">
        <v>24</v>
      </c>
      <c r="K1255" t="s">
        <v>75</v>
      </c>
      <c r="L1255" t="str">
        <f>_xlfn.XLOOKUP(Table1[[#This Row],[TeamFavoriteID]],Table2[team_id],Table2[team_name],_xlfn.XLOOKUP(Table1[[#This Row],[TeamFavoriteID]],Table2[team_id_pfr],Table2[team_name],"Even"))</f>
        <v>Kansas City Chiefs</v>
      </c>
      <c r="M1255">
        <v>-6</v>
      </c>
      <c r="N1255">
        <f>IF(Table1[[#This Row],[TeamFavorite]]=Table1[[#This Row],[TeamHome]],Table1[[#This Row],[ScoreAway]]-Table1[[#This Row],[ScoreHome]],Table1[[#This Row],[ScoreHome]]-Table1[[#This Row],[ScoreAway]])</f>
        <v>-3</v>
      </c>
      <c r="O1255">
        <f>IF(Table1[[#This Row],[SpreadActual]]&lt;Table1[[#This Row],[SpreadFavorite]],1,0)</f>
        <v>0</v>
      </c>
      <c r="Q1255" t="s">
        <v>117</v>
      </c>
      <c r="R1255" t="b">
        <v>0</v>
      </c>
      <c r="S1255">
        <v>30</v>
      </c>
      <c r="T1255">
        <v>19</v>
      </c>
      <c r="U1255">
        <v>68</v>
      </c>
    </row>
    <row r="1256" spans="1:21" x14ac:dyDescent="0.2">
      <c r="A1256" s="1">
        <v>26636</v>
      </c>
      <c r="B1256">
        <v>1972</v>
      </c>
      <c r="C1256">
        <f>_xlfn.MAXIFS(Table1[ScheduleWeekWritten],Table1[ScheduleSeason],Table1[[#This Row],[ScheduleSeason]])</f>
        <v>14</v>
      </c>
      <c r="D1256">
        <v>12</v>
      </c>
      <c r="E1256" cm="1">
        <f t="array" ref="E1256">_xlfn.XLOOKUP(Table1[[#This Row],[ScheduleWeekWritten]],Table3[Game],100+Table3[Increase],Table1[[#This Row],[ScheduleWeekWritten]])</f>
        <v>12</v>
      </c>
      <c r="F1256" t="b">
        <v>0</v>
      </c>
      <c r="G1256" t="s">
        <v>54</v>
      </c>
      <c r="H1256">
        <v>23</v>
      </c>
      <c r="I1256">
        <v>10</v>
      </c>
      <c r="J1256" t="s">
        <v>46</v>
      </c>
      <c r="K1256" t="s">
        <v>55</v>
      </c>
      <c r="L1256" t="str">
        <f>_xlfn.XLOOKUP(Table1[[#This Row],[TeamFavoriteID]],Table2[team_id],Table2[team_name],_xlfn.XLOOKUP(Table1[[#This Row],[TeamFavoriteID]],Table2[team_id_pfr],Table2[team_name],"Even"))</f>
        <v>Minnesota Vikings</v>
      </c>
      <c r="M1256">
        <v>-13</v>
      </c>
      <c r="N1256">
        <f>IF(Table1[[#This Row],[TeamFavorite]]=Table1[[#This Row],[TeamHome]],Table1[[#This Row],[ScoreAway]]-Table1[[#This Row],[ScoreHome]],Table1[[#This Row],[ScoreHome]]-Table1[[#This Row],[ScoreAway]])</f>
        <v>-13</v>
      </c>
      <c r="O1256">
        <f>IF(Table1[[#This Row],[SpreadActual]]&lt;Table1[[#This Row],[SpreadFavorite]],1,0)</f>
        <v>0</v>
      </c>
      <c r="Q1256" t="s">
        <v>73</v>
      </c>
      <c r="R1256" t="b">
        <v>0</v>
      </c>
      <c r="S1256">
        <v>2</v>
      </c>
      <c r="T1256">
        <v>12</v>
      </c>
      <c r="U1256">
        <v>50</v>
      </c>
    </row>
    <row r="1257" spans="1:21" x14ac:dyDescent="0.2">
      <c r="A1257" s="1">
        <v>26636</v>
      </c>
      <c r="B1257">
        <v>1972</v>
      </c>
      <c r="C1257">
        <f>_xlfn.MAXIFS(Table1[ScheduleWeekWritten],Table1[ScheduleSeason],Table1[[#This Row],[ScheduleSeason]])</f>
        <v>14</v>
      </c>
      <c r="D1257">
        <v>12</v>
      </c>
      <c r="E1257" cm="1">
        <f t="array" ref="E1257">_xlfn.XLOOKUP(Table1[[#This Row],[ScheduleWeekWritten]],Table3[Game],100+Table3[Increase],Table1[[#This Row],[ScheduleWeekWritten]])</f>
        <v>12</v>
      </c>
      <c r="F1257" t="b">
        <v>0</v>
      </c>
      <c r="G1257" t="s">
        <v>115</v>
      </c>
      <c r="H1257">
        <v>21</v>
      </c>
      <c r="I1257">
        <v>37</v>
      </c>
      <c r="J1257" t="s">
        <v>19</v>
      </c>
      <c r="K1257" t="s">
        <v>91</v>
      </c>
      <c r="L1257" t="str">
        <f>_xlfn.XLOOKUP(Table1[[#This Row],[TeamFavoriteID]],Table2[team_id],Table2[team_name],_xlfn.XLOOKUP(Table1[[#This Row],[TeamFavoriteID]],Table2[team_id_pfr],Table2[team_name],"Even"))</f>
        <v>Miami Dolphins</v>
      </c>
      <c r="M1257">
        <v>-17</v>
      </c>
      <c r="N1257">
        <f>IF(Table1[[#This Row],[TeamFavorite]]=Table1[[#This Row],[TeamHome]],Table1[[#This Row],[ScoreAway]]-Table1[[#This Row],[ScoreHome]],Table1[[#This Row],[ScoreHome]]-Table1[[#This Row],[ScoreAway]])</f>
        <v>-16</v>
      </c>
      <c r="O1257">
        <f>IF(Table1[[#This Row],[SpreadActual]]&lt;Table1[[#This Row],[SpreadFavorite]],1,0)</f>
        <v>0</v>
      </c>
      <c r="Q1257" t="s">
        <v>116</v>
      </c>
      <c r="R1257" t="b">
        <v>0</v>
      </c>
      <c r="S1257">
        <v>44</v>
      </c>
      <c r="T1257">
        <v>19</v>
      </c>
      <c r="U1257">
        <v>70</v>
      </c>
    </row>
    <row r="1258" spans="1:21" x14ac:dyDescent="0.2">
      <c r="A1258" s="1">
        <v>26636</v>
      </c>
      <c r="B1258">
        <v>1972</v>
      </c>
      <c r="C1258">
        <f>_xlfn.MAXIFS(Table1[ScheduleWeekWritten],Table1[ScheduleSeason],Table1[[#This Row],[ScheduleSeason]])</f>
        <v>14</v>
      </c>
      <c r="D1258">
        <v>12</v>
      </c>
      <c r="E1258" cm="1">
        <f t="array" ref="E1258">_xlfn.XLOOKUP(Table1[[#This Row],[ScheduleWeekWritten]],Table3[Game],100+Table3[Increase],Table1[[#This Row],[ScheduleWeekWritten]])</f>
        <v>12</v>
      </c>
      <c r="F1258" t="b">
        <v>0</v>
      </c>
      <c r="G1258" t="s">
        <v>31</v>
      </c>
      <c r="H1258">
        <v>18</v>
      </c>
      <c r="I1258">
        <v>17</v>
      </c>
      <c r="J1258" t="s">
        <v>95</v>
      </c>
      <c r="K1258" t="s">
        <v>32</v>
      </c>
      <c r="L1258" t="str">
        <f>_xlfn.XLOOKUP(Table1[[#This Row],[TeamFavoriteID]],Table2[team_id],Table2[team_name],_xlfn.XLOOKUP(Table1[[#This Row],[TeamFavoriteID]],Table2[team_id_pfr],Table2[team_name],"Even"))</f>
        <v>New York Jets</v>
      </c>
      <c r="M1258">
        <v>-13</v>
      </c>
      <c r="N1258">
        <f>IF(Table1[[#This Row],[TeamFavorite]]=Table1[[#This Row],[TeamHome]],Table1[[#This Row],[ScoreAway]]-Table1[[#This Row],[ScoreHome]],Table1[[#This Row],[ScoreHome]]-Table1[[#This Row],[ScoreAway]])</f>
        <v>-1</v>
      </c>
      <c r="O1258">
        <f>IF(Table1[[#This Row],[SpreadActual]]&lt;Table1[[#This Row],[SpreadFavorite]],1,0)</f>
        <v>0</v>
      </c>
      <c r="Q1258" t="s">
        <v>74</v>
      </c>
      <c r="R1258" t="b">
        <v>0</v>
      </c>
      <c r="S1258">
        <v>48</v>
      </c>
      <c r="T1258">
        <v>15</v>
      </c>
      <c r="U1258">
        <v>62</v>
      </c>
    </row>
    <row r="1259" spans="1:21" x14ac:dyDescent="0.2">
      <c r="A1259" s="1">
        <v>26636</v>
      </c>
      <c r="B1259">
        <v>1972</v>
      </c>
      <c r="C1259">
        <f>_xlfn.MAXIFS(Table1[ScheduleWeekWritten],Table1[ScheduleSeason],Table1[[#This Row],[ScheduleSeason]])</f>
        <v>14</v>
      </c>
      <c r="D1259">
        <v>12</v>
      </c>
      <c r="E1259" cm="1">
        <f t="array" ref="E1259">_xlfn.XLOOKUP(Table1[[#This Row],[ScheduleWeekWritten]],Table3[Game],100+Table3[Increase],Table1[[#This Row],[ScheduleWeekWritten]])</f>
        <v>12</v>
      </c>
      <c r="F1259" t="b">
        <v>0</v>
      </c>
      <c r="G1259" t="s">
        <v>58</v>
      </c>
      <c r="H1259">
        <v>7</v>
      </c>
      <c r="I1259">
        <v>23</v>
      </c>
      <c r="J1259" t="s">
        <v>61</v>
      </c>
      <c r="K1259" t="s">
        <v>85</v>
      </c>
      <c r="L1259" t="str">
        <f>_xlfn.XLOOKUP(Table1[[#This Row],[TeamFavoriteID]],Table2[team_id],Table2[team_name],_xlfn.XLOOKUP(Table1[[#This Row],[TeamFavoriteID]],Table2[team_id_pfr],Table2[team_name],"Even"))</f>
        <v>Washington Commanders</v>
      </c>
      <c r="M1259">
        <v>-17</v>
      </c>
      <c r="N1259">
        <f>IF(Table1[[#This Row],[TeamFavorite]]=Table1[[#This Row],[TeamHome]],Table1[[#This Row],[ScoreAway]]-Table1[[#This Row],[ScoreHome]],Table1[[#This Row],[ScoreHome]]-Table1[[#This Row],[ScoreAway]])</f>
        <v>-16</v>
      </c>
      <c r="O1259">
        <f>IF(Table1[[#This Row],[SpreadActual]]&lt;Table1[[#This Row],[SpreadFavorite]],1,0)</f>
        <v>0</v>
      </c>
      <c r="Q1259" t="s">
        <v>112</v>
      </c>
      <c r="R1259" t="b">
        <v>0</v>
      </c>
      <c r="S1259">
        <v>46</v>
      </c>
      <c r="T1259">
        <v>12</v>
      </c>
      <c r="U1259">
        <v>78</v>
      </c>
    </row>
    <row r="1260" spans="1:21" x14ac:dyDescent="0.2">
      <c r="A1260" s="1">
        <v>26636</v>
      </c>
      <c r="B1260">
        <v>1972</v>
      </c>
      <c r="C1260">
        <f>_xlfn.MAXIFS(Table1[ScheduleWeekWritten],Table1[ScheduleSeason],Table1[[#This Row],[ScheduleSeason]])</f>
        <v>14</v>
      </c>
      <c r="D1260">
        <v>12</v>
      </c>
      <c r="E1260" cm="1">
        <f t="array" ref="E1260">_xlfn.XLOOKUP(Table1[[#This Row],[ScheduleWeekWritten]],Table3[Game],100+Table3[Increase],Table1[[#This Row],[ScheduleWeekWritten]])</f>
        <v>12</v>
      </c>
      <c r="F1260" t="b">
        <v>0</v>
      </c>
      <c r="G1260" t="s">
        <v>49</v>
      </c>
      <c r="H1260">
        <v>30</v>
      </c>
      <c r="I1260">
        <v>0</v>
      </c>
      <c r="J1260" t="s">
        <v>62</v>
      </c>
      <c r="K1260" t="s">
        <v>51</v>
      </c>
      <c r="L1260" t="str">
        <f>_xlfn.XLOOKUP(Table1[[#This Row],[TeamFavoriteID]],Table2[team_id],Table2[team_name],_xlfn.XLOOKUP(Table1[[#This Row],[TeamFavoriteID]],Table2[team_id_pfr],Table2[team_name],"Even"))</f>
        <v>Pittsburgh Steelers</v>
      </c>
      <c r="M1260">
        <v>-10</v>
      </c>
      <c r="N1260">
        <f>IF(Table1[[#This Row],[TeamFavorite]]=Table1[[#This Row],[TeamHome]],Table1[[#This Row],[ScoreAway]]-Table1[[#This Row],[ScoreHome]],Table1[[#This Row],[ScoreHome]]-Table1[[#This Row],[ScoreAway]])</f>
        <v>-30</v>
      </c>
      <c r="O1260">
        <f>IF(Table1[[#This Row],[SpreadActual]]&lt;Table1[[#This Row],[SpreadFavorite]],1,0)</f>
        <v>1</v>
      </c>
      <c r="Q1260" t="s">
        <v>113</v>
      </c>
      <c r="R1260" t="b">
        <v>0</v>
      </c>
      <c r="S1260">
        <v>44</v>
      </c>
      <c r="T1260">
        <v>14</v>
      </c>
      <c r="U1260">
        <v>60</v>
      </c>
    </row>
    <row r="1261" spans="1:21" x14ac:dyDescent="0.2">
      <c r="A1261" s="1">
        <v>26636</v>
      </c>
      <c r="B1261">
        <v>1972</v>
      </c>
      <c r="C1261">
        <f>_xlfn.MAXIFS(Table1[ScheduleWeekWritten],Table1[ScheduleSeason],Table1[[#This Row],[ScheduleSeason]])</f>
        <v>14</v>
      </c>
      <c r="D1261">
        <v>12</v>
      </c>
      <c r="E1261" cm="1">
        <f t="array" ref="E1261">_xlfn.XLOOKUP(Table1[[#This Row],[ScheduleWeekWritten]],Table3[Game],100+Table3[Increase],Table1[[#This Row],[ScheduleWeekWritten]])</f>
        <v>12</v>
      </c>
      <c r="F1261" t="b">
        <v>0</v>
      </c>
      <c r="G1261" t="s">
        <v>27</v>
      </c>
      <c r="H1261">
        <v>19</v>
      </c>
      <c r="I1261">
        <v>21</v>
      </c>
      <c r="J1261" t="s">
        <v>20</v>
      </c>
      <c r="K1261" t="s">
        <v>21</v>
      </c>
      <c r="L1261" t="str">
        <f>_xlfn.XLOOKUP(Table1[[#This Row],[TeamFavoriteID]],Table2[team_id],Table2[team_name],_xlfn.XLOOKUP(Table1[[#This Row],[TeamFavoriteID]],Table2[team_id_pfr],Table2[team_name],"Even"))</f>
        <v>Las Vegas Raiders</v>
      </c>
      <c r="M1261">
        <v>-5</v>
      </c>
      <c r="N1261">
        <f>IF(Table1[[#This Row],[TeamFavorite]]=Table1[[#This Row],[TeamHome]],Table1[[#This Row],[ScoreAway]]-Table1[[#This Row],[ScoreHome]],Table1[[#This Row],[ScoreHome]]-Table1[[#This Row],[ScoreAway]])</f>
        <v>-2</v>
      </c>
      <c r="O1261">
        <f>IF(Table1[[#This Row],[SpreadActual]]&lt;Table1[[#This Row],[SpreadFavorite]],1,0)</f>
        <v>0</v>
      </c>
      <c r="Q1261" t="s">
        <v>94</v>
      </c>
      <c r="R1261" t="b">
        <v>0</v>
      </c>
      <c r="S1261">
        <v>60</v>
      </c>
      <c r="T1261">
        <v>8</v>
      </c>
      <c r="U1261">
        <v>70</v>
      </c>
    </row>
    <row r="1262" spans="1:21" x14ac:dyDescent="0.2">
      <c r="A1262" s="1">
        <v>26636</v>
      </c>
      <c r="B1262">
        <v>1972</v>
      </c>
      <c r="C1262">
        <f>_xlfn.MAXIFS(Table1[ScheduleWeekWritten],Table1[ScheduleSeason],Table1[[#This Row],[ScheduleSeason]])</f>
        <v>14</v>
      </c>
      <c r="D1262">
        <v>12</v>
      </c>
      <c r="E1262" cm="1">
        <f t="array" ref="E1262">_xlfn.XLOOKUP(Table1[[#This Row],[ScheduleWeekWritten]],Table3[Game],100+Table3[Increase],Table1[[#This Row],[ScheduleWeekWritten]])</f>
        <v>12</v>
      </c>
      <c r="F1262" t="b">
        <v>0</v>
      </c>
      <c r="G1262" t="s">
        <v>57</v>
      </c>
      <c r="H1262">
        <v>6</v>
      </c>
      <c r="I1262">
        <v>27</v>
      </c>
      <c r="J1262" t="s">
        <v>67</v>
      </c>
      <c r="K1262" t="s">
        <v>68</v>
      </c>
      <c r="L1262" t="str">
        <f>_xlfn.XLOOKUP(Table1[[#This Row],[TeamFavoriteID]],Table2[team_id],Table2[team_name],_xlfn.XLOOKUP(Table1[[#This Row],[TeamFavoriteID]],Table2[team_id_pfr],Table2[team_name],"Even"))</f>
        <v>Dallas Cowboys</v>
      </c>
      <c r="M1262">
        <v>-12</v>
      </c>
      <c r="N1262">
        <f>IF(Table1[[#This Row],[TeamFavorite]]=Table1[[#This Row],[TeamHome]],Table1[[#This Row],[ScoreAway]]-Table1[[#This Row],[ScoreHome]],Table1[[#This Row],[ScoreHome]]-Table1[[#This Row],[ScoreAway]])</f>
        <v>-21</v>
      </c>
      <c r="O1262">
        <f>IF(Table1[[#This Row],[SpreadActual]]&lt;Table1[[#This Row],[SpreadFavorite]],1,0)</f>
        <v>1</v>
      </c>
      <c r="Q1262" t="s">
        <v>60</v>
      </c>
      <c r="R1262" t="b">
        <v>0</v>
      </c>
      <c r="S1262">
        <v>39</v>
      </c>
      <c r="T1262">
        <v>12</v>
      </c>
      <c r="U1262">
        <v>84</v>
      </c>
    </row>
    <row r="1263" spans="1:21" x14ac:dyDescent="0.2">
      <c r="A1263" s="1">
        <v>26637</v>
      </c>
      <c r="B1263">
        <v>1972</v>
      </c>
      <c r="C1263">
        <f>_xlfn.MAXIFS(Table1[ScheduleWeekWritten],Table1[ScheduleSeason],Table1[[#This Row],[ScheduleSeason]])</f>
        <v>14</v>
      </c>
      <c r="D1263">
        <v>12</v>
      </c>
      <c r="E1263" cm="1">
        <f t="array" ref="E1263">_xlfn.XLOOKUP(Table1[[#This Row],[ScheduleWeekWritten]],Table3[Game],100+Table3[Increase],Table1[[#This Row],[ScheduleWeekWritten]])</f>
        <v>12</v>
      </c>
      <c r="F1263" t="b">
        <v>0</v>
      </c>
      <c r="G1263" t="s">
        <v>53</v>
      </c>
      <c r="H1263">
        <v>16</v>
      </c>
      <c r="I1263">
        <v>26</v>
      </c>
      <c r="J1263" t="s">
        <v>39</v>
      </c>
      <c r="K1263" t="s">
        <v>87</v>
      </c>
      <c r="L1263" t="str">
        <f>_xlfn.XLOOKUP(Table1[[#This Row],[TeamFavoriteID]],Table2[team_id],Table2[team_name],_xlfn.XLOOKUP(Table1[[#This Row],[TeamFavoriteID]],Table2[team_id_pfr],Table2[team_name],"Even"))</f>
        <v>San Francisco 49ers</v>
      </c>
      <c r="M1263">
        <v>-6.5</v>
      </c>
      <c r="N1263">
        <f>IF(Table1[[#This Row],[TeamFavorite]]=Table1[[#This Row],[TeamHome]],Table1[[#This Row],[ScoreAway]]-Table1[[#This Row],[ScoreHome]],Table1[[#This Row],[ScoreHome]]-Table1[[#This Row],[ScoreAway]])</f>
        <v>10</v>
      </c>
      <c r="O1263">
        <f>IF(Table1[[#This Row],[SpreadActual]]&lt;Table1[[#This Row],[SpreadFavorite]],1,0)</f>
        <v>0</v>
      </c>
      <c r="Q1263" t="s">
        <v>118</v>
      </c>
      <c r="R1263" t="b">
        <v>0</v>
      </c>
      <c r="S1263">
        <v>48</v>
      </c>
      <c r="T1263">
        <v>12</v>
      </c>
      <c r="U1263">
        <v>83</v>
      </c>
    </row>
    <row r="1264" spans="1:21" x14ac:dyDescent="0.2">
      <c r="A1264" s="1">
        <v>26642</v>
      </c>
      <c r="B1264">
        <v>1972</v>
      </c>
      <c r="C1264">
        <f>_xlfn.MAXIFS(Table1[ScheduleWeekWritten],Table1[ScheduleSeason],Table1[[#This Row],[ScheduleSeason]])</f>
        <v>14</v>
      </c>
      <c r="D1264">
        <v>13</v>
      </c>
      <c r="E1264" cm="1">
        <f t="array" ref="E1264">_xlfn.XLOOKUP(Table1[[#This Row],[ScheduleWeekWritten]],Table3[Game],100+Table3[Increase],Table1[[#This Row],[ScheduleWeekWritten]])</f>
        <v>13</v>
      </c>
      <c r="F1264" t="b">
        <v>0</v>
      </c>
      <c r="G1264" t="s">
        <v>101</v>
      </c>
      <c r="H1264">
        <v>24</v>
      </c>
      <c r="I1264">
        <v>27</v>
      </c>
      <c r="J1264" t="s">
        <v>62</v>
      </c>
      <c r="K1264" t="s">
        <v>104</v>
      </c>
      <c r="L1264" t="str">
        <f>_xlfn.XLOOKUP(Table1[[#This Row],[TeamFavoriteID]],Table2[team_id],Table2[team_name],_xlfn.XLOOKUP(Table1[[#This Row],[TeamFavoriteID]],Table2[team_id_pfr],Table2[team_name],"Even"))</f>
        <v>Cincinnati Bengals</v>
      </c>
      <c r="M1264">
        <v>-4</v>
      </c>
      <c r="N1264">
        <f>IF(Table1[[#This Row],[TeamFavorite]]=Table1[[#This Row],[TeamHome]],Table1[[#This Row],[ScoreAway]]-Table1[[#This Row],[ScoreHome]],Table1[[#This Row],[ScoreHome]]-Table1[[#This Row],[ScoreAway]])</f>
        <v>3</v>
      </c>
      <c r="O1264">
        <f>IF(Table1[[#This Row],[SpreadActual]]&lt;Table1[[#This Row],[SpreadFavorite]],1,0)</f>
        <v>0</v>
      </c>
      <c r="Q1264" t="s">
        <v>111</v>
      </c>
      <c r="R1264" t="b">
        <v>0</v>
      </c>
      <c r="S1264">
        <v>38</v>
      </c>
      <c r="T1264">
        <v>7</v>
      </c>
      <c r="U1264">
        <v>94</v>
      </c>
    </row>
    <row r="1265" spans="1:22" x14ac:dyDescent="0.2">
      <c r="A1265" s="1">
        <v>26642</v>
      </c>
      <c r="B1265">
        <v>1972</v>
      </c>
      <c r="C1265">
        <f>_xlfn.MAXIFS(Table1[ScheduleWeekWritten],Table1[ScheduleSeason],Table1[[#This Row],[ScheduleSeason]])</f>
        <v>14</v>
      </c>
      <c r="D1265">
        <v>13</v>
      </c>
      <c r="E1265" cm="1">
        <f t="array" ref="E1265">_xlfn.XLOOKUP(Table1[[#This Row],[ScheduleWeekWritten]],Table3[Game],100+Table3[Increase],Table1[[#This Row],[ScheduleWeekWritten]])</f>
        <v>13</v>
      </c>
      <c r="F1265" t="b">
        <v>0</v>
      </c>
      <c r="G1265" t="s">
        <v>67</v>
      </c>
      <c r="H1265">
        <v>34</v>
      </c>
      <c r="I1265">
        <v>24</v>
      </c>
      <c r="J1265" t="s">
        <v>61</v>
      </c>
      <c r="K1265" t="s">
        <v>68</v>
      </c>
      <c r="L1265" t="str">
        <f>_xlfn.XLOOKUP(Table1[[#This Row],[TeamFavoriteID]],Table2[team_id],Table2[team_name],_xlfn.XLOOKUP(Table1[[#This Row],[TeamFavoriteID]],Table2[team_id_pfr],Table2[team_name],"Even"))</f>
        <v>Dallas Cowboys</v>
      </c>
      <c r="M1265">
        <v>-7</v>
      </c>
      <c r="N1265">
        <f>IF(Table1[[#This Row],[TeamFavorite]]=Table1[[#This Row],[TeamHome]],Table1[[#This Row],[ScoreAway]]-Table1[[#This Row],[ScoreHome]],Table1[[#This Row],[ScoreHome]]-Table1[[#This Row],[ScoreAway]])</f>
        <v>-10</v>
      </c>
      <c r="O1265">
        <f>IF(Table1[[#This Row],[SpreadActual]]&lt;Table1[[#This Row],[SpreadFavorite]],1,0)</f>
        <v>1</v>
      </c>
      <c r="Q1265" t="s">
        <v>119</v>
      </c>
      <c r="R1265" t="b">
        <v>0</v>
      </c>
      <c r="S1265">
        <v>38</v>
      </c>
      <c r="T1265">
        <v>9</v>
      </c>
      <c r="U1265">
        <v>95</v>
      </c>
    </row>
    <row r="1266" spans="1:22" x14ac:dyDescent="0.2">
      <c r="A1266" s="1">
        <v>26643</v>
      </c>
      <c r="B1266">
        <v>1972</v>
      </c>
      <c r="C1266">
        <f>_xlfn.MAXIFS(Table1[ScheduleWeekWritten],Table1[ScheduleSeason],Table1[[#This Row],[ScheduleSeason]])</f>
        <v>14</v>
      </c>
      <c r="D1266">
        <v>13</v>
      </c>
      <c r="E1266" cm="1">
        <f t="array" ref="E1266">_xlfn.XLOOKUP(Table1[[#This Row],[ScheduleWeekWritten]],Table3[Game],100+Table3[Increase],Table1[[#This Row],[ScheduleWeekWritten]])</f>
        <v>13</v>
      </c>
      <c r="F1266" t="b">
        <v>0</v>
      </c>
      <c r="G1266" t="s">
        <v>28</v>
      </c>
      <c r="H1266">
        <v>21</v>
      </c>
      <c r="I1266">
        <v>21</v>
      </c>
      <c r="J1266" t="s">
        <v>45</v>
      </c>
      <c r="K1266" t="s">
        <v>79</v>
      </c>
      <c r="L1266" t="str">
        <f>_xlfn.XLOOKUP(Table1[[#This Row],[TeamFavoriteID]],Table2[team_id],Table2[team_name],_xlfn.XLOOKUP(Table1[[#This Row],[TeamFavoriteID]],Table2[team_id_pfr],Table2[team_name],"Even"))</f>
        <v>Detroit Lions</v>
      </c>
      <c r="M1266">
        <v>-13</v>
      </c>
      <c r="N1266">
        <f>IF(Table1[[#This Row],[TeamFavorite]]=Table1[[#This Row],[TeamHome]],Table1[[#This Row],[ScoreAway]]-Table1[[#This Row],[ScoreHome]],Table1[[#This Row],[ScoreHome]]-Table1[[#This Row],[ScoreAway]])</f>
        <v>0</v>
      </c>
      <c r="O1266">
        <f>IF(Table1[[#This Row],[SpreadActual]]&lt;Table1[[#This Row],[SpreadFavorite]],1,0)</f>
        <v>0</v>
      </c>
      <c r="Q1266" t="s">
        <v>44</v>
      </c>
      <c r="R1266" t="b">
        <v>0</v>
      </c>
      <c r="S1266">
        <v>32</v>
      </c>
      <c r="T1266">
        <v>11</v>
      </c>
      <c r="U1266">
        <v>98</v>
      </c>
      <c r="V1266" t="s">
        <v>2</v>
      </c>
    </row>
    <row r="1267" spans="1:22" x14ac:dyDescent="0.2">
      <c r="A1267" s="1">
        <v>26643</v>
      </c>
      <c r="B1267">
        <v>1972</v>
      </c>
      <c r="C1267">
        <f>_xlfn.MAXIFS(Table1[ScheduleWeekWritten],Table1[ScheduleSeason],Table1[[#This Row],[ScheduleSeason]])</f>
        <v>14</v>
      </c>
      <c r="D1267">
        <v>13</v>
      </c>
      <c r="E1267" cm="1">
        <f t="array" ref="E1267">_xlfn.XLOOKUP(Table1[[#This Row],[ScheduleWeekWritten]],Table3[Game],100+Table3[Increase],Table1[[#This Row],[ScheduleWeekWritten]])</f>
        <v>13</v>
      </c>
      <c r="F1267" t="b">
        <v>0</v>
      </c>
      <c r="G1267" t="s">
        <v>24</v>
      </c>
      <c r="H1267">
        <v>38</v>
      </c>
      <c r="I1267">
        <v>13</v>
      </c>
      <c r="J1267" t="s">
        <v>27</v>
      </c>
      <c r="K1267" t="s">
        <v>29</v>
      </c>
      <c r="L1267" t="str">
        <f>_xlfn.XLOOKUP(Table1[[#This Row],[TeamFavoriteID]],Table2[team_id],Table2[team_name],_xlfn.XLOOKUP(Table1[[#This Row],[TeamFavoriteID]],Table2[team_id_pfr],Table2[team_name],"Even"))</f>
        <v>Los Angeles Chargers</v>
      </c>
      <c r="M1267">
        <v>-5</v>
      </c>
      <c r="N1267">
        <f>IF(Table1[[#This Row],[TeamFavorite]]=Table1[[#This Row],[TeamHome]],Table1[[#This Row],[ScoreAway]]-Table1[[#This Row],[ScoreHome]],Table1[[#This Row],[ScoreHome]]-Table1[[#This Row],[ScoreAway]])</f>
        <v>25</v>
      </c>
      <c r="O1267">
        <f>IF(Table1[[#This Row],[SpreadActual]]&lt;Table1[[#This Row],[SpreadFavorite]],1,0)</f>
        <v>0</v>
      </c>
      <c r="Q1267" t="s">
        <v>71</v>
      </c>
      <c r="R1267" t="b">
        <v>0</v>
      </c>
      <c r="S1267">
        <v>-5</v>
      </c>
      <c r="T1267">
        <v>7</v>
      </c>
      <c r="U1267">
        <v>52</v>
      </c>
    </row>
    <row r="1268" spans="1:22" x14ac:dyDescent="0.2">
      <c r="A1268" s="1">
        <v>26643</v>
      </c>
      <c r="B1268">
        <v>1972</v>
      </c>
      <c r="C1268">
        <f>_xlfn.MAXIFS(Table1[ScheduleWeekWritten],Table1[ScheduleSeason],Table1[[#This Row],[ScheduleSeason]])</f>
        <v>14</v>
      </c>
      <c r="D1268">
        <v>13</v>
      </c>
      <c r="E1268" cm="1">
        <f t="array" ref="E1268">_xlfn.XLOOKUP(Table1[[#This Row],[ScheduleWeekWritten]],Table3[Game],100+Table3[Increase],Table1[[#This Row],[ScheduleWeekWritten]])</f>
        <v>13</v>
      </c>
      <c r="F1268" t="b">
        <v>0</v>
      </c>
      <c r="G1268" t="s">
        <v>23</v>
      </c>
      <c r="H1268">
        <v>3</v>
      </c>
      <c r="I1268">
        <v>9</v>
      </c>
      <c r="J1268" t="s">
        <v>49</v>
      </c>
      <c r="K1268" t="s">
        <v>51</v>
      </c>
      <c r="L1268" t="str">
        <f>_xlfn.XLOOKUP(Table1[[#This Row],[TeamFavoriteID]],Table2[team_id],Table2[team_name],_xlfn.XLOOKUP(Table1[[#This Row],[TeamFavoriteID]],Table2[team_id_pfr],Table2[team_name],"Even"))</f>
        <v>Pittsburgh Steelers</v>
      </c>
      <c r="M1268">
        <v>-14.5</v>
      </c>
      <c r="N1268">
        <f>IF(Table1[[#This Row],[TeamFavorite]]=Table1[[#This Row],[TeamHome]],Table1[[#This Row],[ScoreAway]]-Table1[[#This Row],[ScoreHome]],Table1[[#This Row],[ScoreHome]]-Table1[[#This Row],[ScoreAway]])</f>
        <v>-6</v>
      </c>
      <c r="O1268">
        <f>IF(Table1[[#This Row],[SpreadActual]]&lt;Table1[[#This Row],[SpreadFavorite]],1,0)</f>
        <v>0</v>
      </c>
      <c r="Q1268" t="s">
        <v>102</v>
      </c>
      <c r="R1268" t="b">
        <v>0</v>
      </c>
      <c r="S1268">
        <v>72</v>
      </c>
      <c r="T1268">
        <v>0</v>
      </c>
      <c r="V1268" t="s">
        <v>103</v>
      </c>
    </row>
    <row r="1269" spans="1:22" x14ac:dyDescent="0.2">
      <c r="A1269" s="1">
        <v>26643</v>
      </c>
      <c r="B1269">
        <v>1972</v>
      </c>
      <c r="C1269">
        <f>_xlfn.MAXIFS(Table1[ScheduleWeekWritten],Table1[ScheduleSeason],Table1[[#This Row],[ScheduleSeason]])</f>
        <v>14</v>
      </c>
      <c r="D1269">
        <v>13</v>
      </c>
      <c r="E1269" cm="1">
        <f t="array" ref="E1269">_xlfn.XLOOKUP(Table1[[#This Row],[ScheduleWeekWritten]],Table3[Game],100+Table3[Increase],Table1[[#This Row],[ScheduleWeekWritten]])</f>
        <v>13</v>
      </c>
      <c r="F1269" t="b">
        <v>0</v>
      </c>
      <c r="G1269" t="s">
        <v>42</v>
      </c>
      <c r="H1269">
        <v>24</v>
      </c>
      <c r="I1269">
        <v>10</v>
      </c>
      <c r="J1269" t="s">
        <v>34</v>
      </c>
      <c r="K1269" t="s">
        <v>75</v>
      </c>
      <c r="L1269" t="str">
        <f>_xlfn.XLOOKUP(Table1[[#This Row],[TeamFavoriteID]],Table2[team_id],Table2[team_name],_xlfn.XLOOKUP(Table1[[#This Row],[TeamFavoriteID]],Table2[team_id_pfr],Table2[team_name],"Even"))</f>
        <v>Kansas City Chiefs</v>
      </c>
      <c r="M1269">
        <v>-2.5</v>
      </c>
      <c r="N1269">
        <f>IF(Table1[[#This Row],[TeamFavorite]]=Table1[[#This Row],[TeamHome]],Table1[[#This Row],[ScoreAway]]-Table1[[#This Row],[ScoreHome]],Table1[[#This Row],[ScoreHome]]-Table1[[#This Row],[ScoreAway]])</f>
        <v>-14</v>
      </c>
      <c r="O1269">
        <f>IF(Table1[[#This Row],[SpreadActual]]&lt;Table1[[#This Row],[SpreadFavorite]],1,0)</f>
        <v>1</v>
      </c>
      <c r="Q1269" t="s">
        <v>117</v>
      </c>
      <c r="R1269" t="b">
        <v>0</v>
      </c>
      <c r="S1269">
        <v>8</v>
      </c>
      <c r="T1269">
        <v>11</v>
      </c>
      <c r="U1269">
        <v>6</v>
      </c>
    </row>
    <row r="1270" spans="1:22" x14ac:dyDescent="0.2">
      <c r="A1270" s="1">
        <v>26643</v>
      </c>
      <c r="B1270">
        <v>1972</v>
      </c>
      <c r="C1270">
        <f>_xlfn.MAXIFS(Table1[ScheduleWeekWritten],Table1[ScheduleSeason],Table1[[#This Row],[ScheduleSeason]])</f>
        <v>14</v>
      </c>
      <c r="D1270">
        <v>13</v>
      </c>
      <c r="E1270" cm="1">
        <f t="array" ref="E1270">_xlfn.XLOOKUP(Table1[[#This Row],[ScheduleWeekWritten]],Table3[Game],100+Table3[Increase],Table1[[#This Row],[ScheduleWeekWritten]])</f>
        <v>13</v>
      </c>
      <c r="F1270" t="b">
        <v>0</v>
      </c>
      <c r="G1270" t="s">
        <v>54</v>
      </c>
      <c r="H1270">
        <v>7</v>
      </c>
      <c r="I1270">
        <v>23</v>
      </c>
      <c r="J1270" t="s">
        <v>33</v>
      </c>
      <c r="K1270" t="s">
        <v>55</v>
      </c>
      <c r="L1270" t="str">
        <f>_xlfn.XLOOKUP(Table1[[#This Row],[TeamFavoriteID]],Table2[team_id],Table2[team_name],_xlfn.XLOOKUP(Table1[[#This Row],[TeamFavoriteID]],Table2[team_id_pfr],Table2[team_name],"Even"))</f>
        <v>Minnesota Vikings</v>
      </c>
      <c r="M1270">
        <v>-4</v>
      </c>
      <c r="N1270">
        <f>IF(Table1[[#This Row],[TeamFavorite]]=Table1[[#This Row],[TeamHome]],Table1[[#This Row],[ScoreAway]]-Table1[[#This Row],[ScoreHome]],Table1[[#This Row],[ScoreHome]]-Table1[[#This Row],[ScoreAway]])</f>
        <v>16</v>
      </c>
      <c r="O1270">
        <f>IF(Table1[[#This Row],[SpreadActual]]&lt;Table1[[#This Row],[SpreadFavorite]],1,0)</f>
        <v>0</v>
      </c>
      <c r="Q1270" t="s">
        <v>73</v>
      </c>
      <c r="R1270" t="b">
        <v>0</v>
      </c>
      <c r="S1270">
        <v>-2</v>
      </c>
      <c r="T1270">
        <v>11</v>
      </c>
      <c r="U1270">
        <v>51</v>
      </c>
    </row>
    <row r="1271" spans="1:22" x14ac:dyDescent="0.2">
      <c r="A1271" s="1">
        <v>26643</v>
      </c>
      <c r="B1271">
        <v>1972</v>
      </c>
      <c r="C1271">
        <f>_xlfn.MAXIFS(Table1[ScheduleWeekWritten],Table1[ScheduleSeason],Table1[[#This Row],[ScheduleSeason]])</f>
        <v>14</v>
      </c>
      <c r="D1271">
        <v>13</v>
      </c>
      <c r="E1271" cm="1">
        <f t="array" ref="E1271">_xlfn.XLOOKUP(Table1[[#This Row],[ScheduleWeekWritten]],Table3[Game],100+Table3[Increase],Table1[[#This Row],[ScheduleWeekWritten]])</f>
        <v>13</v>
      </c>
      <c r="F1271" t="b">
        <v>0</v>
      </c>
      <c r="G1271" t="s">
        <v>95</v>
      </c>
      <c r="H1271">
        <v>10</v>
      </c>
      <c r="I1271">
        <v>17</v>
      </c>
      <c r="J1271" t="s">
        <v>115</v>
      </c>
      <c r="K1271" t="s">
        <v>98</v>
      </c>
      <c r="L1271" t="str">
        <f>_xlfn.XLOOKUP(Table1[[#This Row],[TeamFavoriteID]],Table2[team_id],Table2[team_name],_xlfn.XLOOKUP(Table1[[#This Row],[TeamFavoriteID]],Table2[team_id_pfr],Table2[team_name],"Even"))</f>
        <v>New Orleans Saints</v>
      </c>
      <c r="M1271">
        <v>-10</v>
      </c>
      <c r="N1271">
        <f>IF(Table1[[#This Row],[TeamFavorite]]=Table1[[#This Row],[TeamHome]],Table1[[#This Row],[ScoreAway]]-Table1[[#This Row],[ScoreHome]],Table1[[#This Row],[ScoreHome]]-Table1[[#This Row],[ScoreAway]])</f>
        <v>7</v>
      </c>
      <c r="O1271">
        <f>IF(Table1[[#This Row],[SpreadActual]]&lt;Table1[[#This Row],[SpreadFavorite]],1,0)</f>
        <v>0</v>
      </c>
      <c r="Q1271" t="s">
        <v>96</v>
      </c>
      <c r="R1271" t="b">
        <v>0</v>
      </c>
      <c r="S1271">
        <v>74</v>
      </c>
      <c r="T1271">
        <v>9</v>
      </c>
      <c r="U1271">
        <v>84</v>
      </c>
    </row>
    <row r="1272" spans="1:22" x14ac:dyDescent="0.2">
      <c r="A1272" s="1">
        <v>26643</v>
      </c>
      <c r="B1272">
        <v>1972</v>
      </c>
      <c r="C1272">
        <f>_xlfn.MAXIFS(Table1[ScheduleWeekWritten],Table1[ScheduleSeason],Table1[[#This Row],[ScheduleSeason]])</f>
        <v>14</v>
      </c>
      <c r="D1272">
        <v>13</v>
      </c>
      <c r="E1272" cm="1">
        <f t="array" ref="E1272">_xlfn.XLOOKUP(Table1[[#This Row],[ScheduleWeekWritten]],Table3[Game],100+Table3[Increase],Table1[[#This Row],[ScheduleWeekWritten]])</f>
        <v>13</v>
      </c>
      <c r="F1272" t="b">
        <v>0</v>
      </c>
      <c r="G1272" t="s">
        <v>50</v>
      </c>
      <c r="H1272">
        <v>13</v>
      </c>
      <c r="I1272">
        <v>23</v>
      </c>
      <c r="J1272" t="s">
        <v>19</v>
      </c>
      <c r="K1272" t="s">
        <v>91</v>
      </c>
      <c r="L1272" t="str">
        <f>_xlfn.XLOOKUP(Table1[[#This Row],[TeamFavoriteID]],Table2[team_id],Table2[team_name],_xlfn.XLOOKUP(Table1[[#This Row],[TeamFavoriteID]],Table2[team_id_pfr],Table2[team_name],"Even"))</f>
        <v>Miami Dolphins</v>
      </c>
      <c r="M1272">
        <v>-7</v>
      </c>
      <c r="N1272">
        <f>IF(Table1[[#This Row],[TeamFavorite]]=Table1[[#This Row],[TeamHome]],Table1[[#This Row],[ScoreAway]]-Table1[[#This Row],[ScoreHome]],Table1[[#This Row],[ScoreHome]]-Table1[[#This Row],[ScoreAway]])</f>
        <v>-10</v>
      </c>
      <c r="O1272">
        <f>IF(Table1[[#This Row],[SpreadActual]]&lt;Table1[[#This Row],[SpreadFavorite]],1,0)</f>
        <v>1</v>
      </c>
      <c r="Q1272" t="s">
        <v>84</v>
      </c>
      <c r="R1272" t="b">
        <v>0</v>
      </c>
      <c r="S1272">
        <v>47</v>
      </c>
      <c r="T1272">
        <v>9</v>
      </c>
      <c r="U1272">
        <v>88</v>
      </c>
    </row>
    <row r="1273" spans="1:22" x14ac:dyDescent="0.2">
      <c r="A1273" s="1">
        <v>26643</v>
      </c>
      <c r="B1273">
        <v>1972</v>
      </c>
      <c r="C1273">
        <f>_xlfn.MAXIFS(Table1[ScheduleWeekWritten],Table1[ScheduleSeason],Table1[[#This Row],[ScheduleSeason]])</f>
        <v>14</v>
      </c>
      <c r="D1273">
        <v>13</v>
      </c>
      <c r="E1273" cm="1">
        <f t="array" ref="E1273">_xlfn.XLOOKUP(Table1[[#This Row],[ScheduleWeekWritten]],Table3[Game],100+Table3[Increase],Table1[[#This Row],[ScheduleWeekWritten]])</f>
        <v>13</v>
      </c>
      <c r="F1273" t="b">
        <v>0</v>
      </c>
      <c r="G1273" t="s">
        <v>58</v>
      </c>
      <c r="H1273">
        <v>12</v>
      </c>
      <c r="I1273">
        <v>21</v>
      </c>
      <c r="J1273" t="s">
        <v>46</v>
      </c>
      <c r="K1273" t="s">
        <v>47</v>
      </c>
      <c r="L1273" t="str">
        <f>_xlfn.XLOOKUP(Table1[[#This Row],[TeamFavoriteID]],Table2[team_id],Table2[team_name],_xlfn.XLOOKUP(Table1[[#This Row],[TeamFavoriteID]],Table2[team_id_pfr],Table2[team_name],"Even"))</f>
        <v>Chicago Bears</v>
      </c>
      <c r="M1273">
        <v>-4.5</v>
      </c>
      <c r="N1273">
        <f>IF(Table1[[#This Row],[TeamFavorite]]=Table1[[#This Row],[TeamHome]],Table1[[#This Row],[ScoreAway]]-Table1[[#This Row],[ScoreHome]],Table1[[#This Row],[ScoreHome]]-Table1[[#This Row],[ScoreAway]])</f>
        <v>-9</v>
      </c>
      <c r="O1273">
        <f>IF(Table1[[#This Row],[SpreadActual]]&lt;Table1[[#This Row],[SpreadFavorite]],1,0)</f>
        <v>1</v>
      </c>
      <c r="Q1273" t="s">
        <v>112</v>
      </c>
      <c r="R1273" t="b">
        <v>0</v>
      </c>
      <c r="S1273">
        <v>47</v>
      </c>
      <c r="T1273">
        <v>7</v>
      </c>
      <c r="U1273">
        <v>98</v>
      </c>
    </row>
    <row r="1274" spans="1:22" x14ac:dyDescent="0.2">
      <c r="A1274" s="1">
        <v>26643</v>
      </c>
      <c r="B1274">
        <v>1972</v>
      </c>
      <c r="C1274">
        <f>_xlfn.MAXIFS(Table1[ScheduleWeekWritten],Table1[ScheduleSeason],Table1[[#This Row],[ScheduleSeason]])</f>
        <v>14</v>
      </c>
      <c r="D1274">
        <v>13</v>
      </c>
      <c r="E1274" cm="1">
        <f t="array" ref="E1274">_xlfn.XLOOKUP(Table1[[#This Row],[ScheduleWeekWritten]],Table3[Game],100+Table3[Increase],Table1[[#This Row],[ScheduleWeekWritten]])</f>
        <v>13</v>
      </c>
      <c r="F1274" t="b">
        <v>0</v>
      </c>
      <c r="G1274" t="s">
        <v>53</v>
      </c>
      <c r="H1274">
        <v>20</v>
      </c>
      <c r="I1274">
        <v>0</v>
      </c>
      <c r="J1274" t="s">
        <v>38</v>
      </c>
      <c r="K1274" t="s">
        <v>87</v>
      </c>
      <c r="L1274" t="str">
        <f>_xlfn.XLOOKUP(Table1[[#This Row],[TeamFavoriteID]],Table2[team_id],Table2[team_name],_xlfn.XLOOKUP(Table1[[#This Row],[TeamFavoriteID]],Table2[team_id_pfr],Table2[team_name],"Even"))</f>
        <v>San Francisco 49ers</v>
      </c>
      <c r="M1274">
        <v>-6</v>
      </c>
      <c r="N1274">
        <f>IF(Table1[[#This Row],[TeamFavorite]]=Table1[[#This Row],[TeamHome]],Table1[[#This Row],[ScoreAway]]-Table1[[#This Row],[ScoreHome]],Table1[[#This Row],[ScoreHome]]-Table1[[#This Row],[ScoreAway]])</f>
        <v>-20</v>
      </c>
      <c r="O1274">
        <f>IF(Table1[[#This Row],[SpreadActual]]&lt;Table1[[#This Row],[SpreadFavorite]],1,0)</f>
        <v>1</v>
      </c>
      <c r="Q1274" t="s">
        <v>118</v>
      </c>
      <c r="R1274" t="b">
        <v>0</v>
      </c>
      <c r="S1274">
        <v>34</v>
      </c>
      <c r="T1274">
        <v>10</v>
      </c>
      <c r="U1274">
        <v>47</v>
      </c>
    </row>
    <row r="1275" spans="1:22" x14ac:dyDescent="0.2">
      <c r="A1275" s="1">
        <v>26643</v>
      </c>
      <c r="B1275">
        <v>1972</v>
      </c>
      <c r="C1275">
        <f>_xlfn.MAXIFS(Table1[ScheduleWeekWritten],Table1[ScheduleSeason],Table1[[#This Row],[ScheduleSeason]])</f>
        <v>14</v>
      </c>
      <c r="D1275">
        <v>13</v>
      </c>
      <c r="E1275" cm="1">
        <f t="array" ref="E1275">_xlfn.XLOOKUP(Table1[[#This Row],[ScheduleWeekWritten]],Table3[Game],100+Table3[Increase],Table1[[#This Row],[ScheduleWeekWritten]])</f>
        <v>13</v>
      </c>
      <c r="F1275" t="b">
        <v>0</v>
      </c>
      <c r="G1275" t="s">
        <v>57</v>
      </c>
      <c r="H1275">
        <v>24</v>
      </c>
      <c r="I1275">
        <v>14</v>
      </c>
      <c r="J1275" t="s">
        <v>39</v>
      </c>
      <c r="K1275" t="s">
        <v>40</v>
      </c>
      <c r="L1275" t="str">
        <f>_xlfn.XLOOKUP(Table1[[#This Row],[TeamFavoriteID]],Table2[team_id],Table2[team_name],_xlfn.XLOOKUP(Table1[[#This Row],[TeamFavoriteID]],Table2[team_id_pfr],Table2[team_name],"Even"))</f>
        <v>Los Angeles Rams</v>
      </c>
      <c r="M1275">
        <v>-11</v>
      </c>
      <c r="N1275">
        <f>IF(Table1[[#This Row],[TeamFavorite]]=Table1[[#This Row],[TeamHome]],Table1[[#This Row],[ScoreAway]]-Table1[[#This Row],[ScoreHome]],Table1[[#This Row],[ScoreHome]]-Table1[[#This Row],[ScoreAway]])</f>
        <v>10</v>
      </c>
      <c r="O1275">
        <f>IF(Table1[[#This Row],[SpreadActual]]&lt;Table1[[#This Row],[SpreadFavorite]],1,0)</f>
        <v>0</v>
      </c>
      <c r="Q1275" t="s">
        <v>60</v>
      </c>
      <c r="R1275" t="b">
        <v>0</v>
      </c>
      <c r="S1275">
        <v>16</v>
      </c>
      <c r="T1275">
        <v>14</v>
      </c>
      <c r="U1275">
        <v>86</v>
      </c>
    </row>
    <row r="1276" spans="1:22" x14ac:dyDescent="0.2">
      <c r="A1276" s="1">
        <v>26644</v>
      </c>
      <c r="B1276">
        <v>1972</v>
      </c>
      <c r="C1276">
        <f>_xlfn.MAXIFS(Table1[ScheduleWeekWritten],Table1[ScheduleSeason],Table1[[#This Row],[ScheduleSeason]])</f>
        <v>14</v>
      </c>
      <c r="D1276">
        <v>13</v>
      </c>
      <c r="E1276" cm="1">
        <f t="array" ref="E1276">_xlfn.XLOOKUP(Table1[[#This Row],[ScheduleWeekWritten]],Table3[Game],100+Table3[Increase],Table1[[#This Row],[ScheduleWeekWritten]])</f>
        <v>13</v>
      </c>
      <c r="F1276" t="b">
        <v>0</v>
      </c>
      <c r="G1276" t="s">
        <v>20</v>
      </c>
      <c r="H1276">
        <v>24</v>
      </c>
      <c r="I1276">
        <v>16</v>
      </c>
      <c r="J1276" t="s">
        <v>31</v>
      </c>
      <c r="K1276" t="s">
        <v>21</v>
      </c>
      <c r="L1276" t="str">
        <f>_xlfn.XLOOKUP(Table1[[#This Row],[TeamFavoriteID]],Table2[team_id],Table2[team_name],_xlfn.XLOOKUP(Table1[[#This Row],[TeamFavoriteID]],Table2[team_id_pfr],Table2[team_name],"Even"))</f>
        <v>Las Vegas Raiders</v>
      </c>
      <c r="M1276">
        <v>-7</v>
      </c>
      <c r="N1276">
        <f>IF(Table1[[#This Row],[TeamFavorite]]=Table1[[#This Row],[TeamHome]],Table1[[#This Row],[ScoreAway]]-Table1[[#This Row],[ScoreHome]],Table1[[#This Row],[ScoreHome]]-Table1[[#This Row],[ScoreAway]])</f>
        <v>8</v>
      </c>
      <c r="O1276">
        <f>IF(Table1[[#This Row],[SpreadActual]]&lt;Table1[[#This Row],[SpreadFavorite]],1,0)</f>
        <v>0</v>
      </c>
      <c r="Q1276" t="s">
        <v>76</v>
      </c>
      <c r="R1276" t="b">
        <v>0</v>
      </c>
      <c r="S1276">
        <v>34</v>
      </c>
      <c r="T1276">
        <v>9</v>
      </c>
      <c r="U1276">
        <v>52</v>
      </c>
    </row>
    <row r="1277" spans="1:22" x14ac:dyDescent="0.2">
      <c r="A1277" s="1">
        <v>26649</v>
      </c>
      <c r="B1277">
        <v>1972</v>
      </c>
      <c r="C1277">
        <f>_xlfn.MAXIFS(Table1[ScheduleWeekWritten],Table1[ScheduleSeason],Table1[[#This Row],[ScheduleSeason]])</f>
        <v>14</v>
      </c>
      <c r="D1277">
        <v>14</v>
      </c>
      <c r="E1277" cm="1">
        <f t="array" ref="E1277">_xlfn.XLOOKUP(Table1[[#This Row],[ScheduleWeekWritten]],Table3[Game],100+Table3[Increase],Table1[[#This Row],[ScheduleWeekWritten]])</f>
        <v>14</v>
      </c>
      <c r="F1277" t="b">
        <v>0</v>
      </c>
      <c r="G1277" t="s">
        <v>19</v>
      </c>
      <c r="H1277">
        <v>16</v>
      </c>
      <c r="I1277">
        <v>0</v>
      </c>
      <c r="J1277" t="s">
        <v>34</v>
      </c>
      <c r="K1277" t="s">
        <v>91</v>
      </c>
      <c r="L1277" t="str">
        <f>_xlfn.XLOOKUP(Table1[[#This Row],[TeamFavoriteID]],Table2[team_id],Table2[team_name],_xlfn.XLOOKUP(Table1[[#This Row],[TeamFavoriteID]],Table2[team_id_pfr],Table2[team_name],"Even"))</f>
        <v>Miami Dolphins</v>
      </c>
      <c r="M1277">
        <v>-10.5</v>
      </c>
      <c r="N1277">
        <f>IF(Table1[[#This Row],[TeamFavorite]]=Table1[[#This Row],[TeamHome]],Table1[[#This Row],[ScoreAway]]-Table1[[#This Row],[ScoreHome]],Table1[[#This Row],[ScoreHome]]-Table1[[#This Row],[ScoreAway]])</f>
        <v>-16</v>
      </c>
      <c r="O1277">
        <f>IF(Table1[[#This Row],[SpreadActual]]&lt;Table1[[#This Row],[SpreadFavorite]],1,0)</f>
        <v>1</v>
      </c>
      <c r="Q1277" t="s">
        <v>22</v>
      </c>
      <c r="R1277" t="b">
        <v>0</v>
      </c>
      <c r="S1277">
        <v>69</v>
      </c>
      <c r="T1277">
        <v>14</v>
      </c>
      <c r="U1277">
        <v>84</v>
      </c>
    </row>
    <row r="1278" spans="1:22" x14ac:dyDescent="0.2">
      <c r="A1278" s="1">
        <v>26649</v>
      </c>
      <c r="B1278">
        <v>1972</v>
      </c>
      <c r="C1278">
        <f>_xlfn.MAXIFS(Table1[ScheduleWeekWritten],Table1[ScheduleSeason],Table1[[#This Row],[ScheduleSeason]])</f>
        <v>14</v>
      </c>
      <c r="D1278">
        <v>14</v>
      </c>
      <c r="E1278" cm="1">
        <f t="array" ref="E1278">_xlfn.XLOOKUP(Table1[[#This Row],[ScheduleWeekWritten]],Table3[Game],100+Table3[Increase],Table1[[#This Row],[ScheduleWeekWritten]])</f>
        <v>14</v>
      </c>
      <c r="F1278" t="b">
        <v>0</v>
      </c>
      <c r="G1278" t="s">
        <v>53</v>
      </c>
      <c r="H1278">
        <v>20</v>
      </c>
      <c r="I1278">
        <v>17</v>
      </c>
      <c r="J1278" t="s">
        <v>54</v>
      </c>
      <c r="K1278" t="s">
        <v>87</v>
      </c>
      <c r="L1278" t="str">
        <f>_xlfn.XLOOKUP(Table1[[#This Row],[TeamFavoriteID]],Table2[team_id],Table2[team_name],_xlfn.XLOOKUP(Table1[[#This Row],[TeamFavoriteID]],Table2[team_id_pfr],Table2[team_name],"Even"))</f>
        <v>San Francisco 49ers</v>
      </c>
      <c r="M1278">
        <v>-6</v>
      </c>
      <c r="N1278">
        <f>IF(Table1[[#This Row],[TeamFavorite]]=Table1[[#This Row],[TeamHome]],Table1[[#This Row],[ScoreAway]]-Table1[[#This Row],[ScoreHome]],Table1[[#This Row],[ScoreHome]]-Table1[[#This Row],[ScoreAway]])</f>
        <v>-3</v>
      </c>
      <c r="O1278">
        <f>IF(Table1[[#This Row],[SpreadActual]]&lt;Table1[[#This Row],[SpreadFavorite]],1,0)</f>
        <v>0</v>
      </c>
      <c r="Q1278" t="s">
        <v>118</v>
      </c>
      <c r="R1278" t="b">
        <v>0</v>
      </c>
      <c r="S1278">
        <v>40</v>
      </c>
      <c r="T1278">
        <v>6</v>
      </c>
      <c r="U1278">
        <v>80</v>
      </c>
    </row>
    <row r="1279" spans="1:22" x14ac:dyDescent="0.2">
      <c r="A1279" s="1">
        <v>26650</v>
      </c>
      <c r="B1279">
        <v>1972</v>
      </c>
      <c r="C1279">
        <f>_xlfn.MAXIFS(Table1[ScheduleWeekWritten],Table1[ScheduleSeason],Table1[[#This Row],[ScheduleSeason]])</f>
        <v>14</v>
      </c>
      <c r="D1279">
        <v>14</v>
      </c>
      <c r="E1279" cm="1">
        <f t="array" ref="E1279">_xlfn.XLOOKUP(Table1[[#This Row],[ScheduleWeekWritten]],Table3[Game],100+Table3[Increase],Table1[[#This Row],[ScheduleWeekWritten]])</f>
        <v>14</v>
      </c>
      <c r="F1279" t="b">
        <v>0</v>
      </c>
      <c r="G1279" t="s">
        <v>38</v>
      </c>
      <c r="H1279">
        <v>14</v>
      </c>
      <c r="I1279">
        <v>17</v>
      </c>
      <c r="J1279" t="s">
        <v>42</v>
      </c>
      <c r="K1279" t="s">
        <v>109</v>
      </c>
      <c r="L1279" t="str">
        <f>_xlfn.XLOOKUP(Table1[[#This Row],[TeamFavoriteID]],Table2[team_id],Table2[team_name],_xlfn.XLOOKUP(Table1[[#This Row],[TeamFavoriteID]],Table2[team_id_pfr],Table2[team_name],"Even"))</f>
        <v>Atlanta Falcons</v>
      </c>
      <c r="M1279">
        <v>-3</v>
      </c>
      <c r="N1279">
        <f>IF(Table1[[#This Row],[TeamFavorite]]=Table1[[#This Row],[TeamHome]],Table1[[#This Row],[ScoreAway]]-Table1[[#This Row],[ScoreHome]],Table1[[#This Row],[ScoreHome]]-Table1[[#This Row],[ScoreAway]])</f>
        <v>3</v>
      </c>
      <c r="O1279">
        <f>IF(Table1[[#This Row],[SpreadActual]]&lt;Table1[[#This Row],[SpreadFavorite]],1,0)</f>
        <v>0</v>
      </c>
      <c r="Q1279" t="s">
        <v>41</v>
      </c>
      <c r="R1279" t="b">
        <v>0</v>
      </c>
      <c r="S1279">
        <v>27</v>
      </c>
      <c r="T1279">
        <v>14</v>
      </c>
      <c r="U1279">
        <v>35</v>
      </c>
    </row>
    <row r="1280" spans="1:22" x14ac:dyDescent="0.2">
      <c r="A1280" s="1">
        <v>26650</v>
      </c>
      <c r="B1280">
        <v>1972</v>
      </c>
      <c r="C1280">
        <f>_xlfn.MAXIFS(Table1[ScheduleWeekWritten],Table1[ScheduleSeason],Table1[[#This Row],[ScheduleSeason]])</f>
        <v>14</v>
      </c>
      <c r="D1280">
        <v>14</v>
      </c>
      <c r="E1280" cm="1">
        <f t="array" ref="E1280">_xlfn.XLOOKUP(Table1[[#This Row],[ScheduleWeekWritten]],Table3[Game],100+Table3[Increase],Table1[[#This Row],[ScheduleWeekWritten]])</f>
        <v>14</v>
      </c>
      <c r="F1280" t="b">
        <v>0</v>
      </c>
      <c r="G1280" t="s">
        <v>67</v>
      </c>
      <c r="H1280">
        <v>3</v>
      </c>
      <c r="I1280">
        <v>23</v>
      </c>
      <c r="J1280" t="s">
        <v>50</v>
      </c>
      <c r="K1280" t="s">
        <v>68</v>
      </c>
      <c r="L1280" t="str">
        <f>_xlfn.XLOOKUP(Table1[[#This Row],[TeamFavoriteID]],Table2[team_id],Table2[team_name],_xlfn.XLOOKUP(Table1[[#This Row],[TeamFavoriteID]],Table2[team_id_pfr],Table2[team_name],"Even"))</f>
        <v>Dallas Cowboys</v>
      </c>
      <c r="M1280">
        <v>-7</v>
      </c>
      <c r="N1280">
        <f>IF(Table1[[#This Row],[TeamFavorite]]=Table1[[#This Row],[TeamHome]],Table1[[#This Row],[ScoreAway]]-Table1[[#This Row],[ScoreHome]],Table1[[#This Row],[ScoreHome]]-Table1[[#This Row],[ScoreAway]])</f>
        <v>20</v>
      </c>
      <c r="O1280">
        <f>IF(Table1[[#This Row],[SpreadActual]]&lt;Table1[[#This Row],[SpreadFavorite]],1,0)</f>
        <v>0</v>
      </c>
      <c r="Q1280" t="s">
        <v>119</v>
      </c>
      <c r="R1280" t="b">
        <v>0</v>
      </c>
      <c r="S1280">
        <v>36</v>
      </c>
      <c r="T1280">
        <v>11</v>
      </c>
      <c r="U1280">
        <v>52</v>
      </c>
    </row>
    <row r="1281" spans="1:22" x14ac:dyDescent="0.2">
      <c r="A1281" s="1">
        <v>26650</v>
      </c>
      <c r="B1281">
        <v>1972</v>
      </c>
      <c r="C1281">
        <f>_xlfn.MAXIFS(Table1[ScheduleWeekWritten],Table1[ScheduleSeason],Table1[[#This Row],[ScheduleSeason]])</f>
        <v>14</v>
      </c>
      <c r="D1281">
        <v>14</v>
      </c>
      <c r="E1281" cm="1">
        <f t="array" ref="E1281">_xlfn.XLOOKUP(Table1[[#This Row],[ScheduleWeekWritten]],Table3[Game],100+Table3[Increase],Table1[[#This Row],[ScheduleWeekWritten]])</f>
        <v>14</v>
      </c>
      <c r="F1281" t="b">
        <v>0</v>
      </c>
      <c r="G1281" t="s">
        <v>24</v>
      </c>
      <c r="H1281">
        <v>45</v>
      </c>
      <c r="I1281">
        <v>21</v>
      </c>
      <c r="J1281" t="s">
        <v>115</v>
      </c>
      <c r="K1281" t="s">
        <v>88</v>
      </c>
      <c r="L1281" t="str">
        <f>_xlfn.XLOOKUP(Table1[[#This Row],[TeamFavoriteID]],Table2[team_id],Table2[team_name],_xlfn.XLOOKUP(Table1[[#This Row],[TeamFavoriteID]],Table2[team_id_pfr],Table2[team_name],"Even"))</f>
        <v>Denver Broncos</v>
      </c>
      <c r="M1281">
        <v>-10</v>
      </c>
      <c r="N1281">
        <f>IF(Table1[[#This Row],[TeamFavorite]]=Table1[[#This Row],[TeamHome]],Table1[[#This Row],[ScoreAway]]-Table1[[#This Row],[ScoreHome]],Table1[[#This Row],[ScoreHome]]-Table1[[#This Row],[ScoreAway]])</f>
        <v>-24</v>
      </c>
      <c r="O1281">
        <f>IF(Table1[[#This Row],[SpreadActual]]&lt;Table1[[#This Row],[SpreadFavorite]],1,0)</f>
        <v>1</v>
      </c>
      <c r="Q1281" t="s">
        <v>71</v>
      </c>
      <c r="R1281" t="b">
        <v>0</v>
      </c>
      <c r="S1281">
        <v>32</v>
      </c>
      <c r="T1281">
        <v>10</v>
      </c>
      <c r="U1281">
        <v>51</v>
      </c>
    </row>
    <row r="1282" spans="1:22" x14ac:dyDescent="0.2">
      <c r="A1282" s="1">
        <v>26650</v>
      </c>
      <c r="B1282">
        <v>1972</v>
      </c>
      <c r="C1282">
        <f>_xlfn.MAXIFS(Table1[ScheduleWeekWritten],Table1[ScheduleSeason],Table1[[#This Row],[ScheduleSeason]])</f>
        <v>14</v>
      </c>
      <c r="D1282">
        <v>14</v>
      </c>
      <c r="E1282" cm="1">
        <f t="array" ref="E1282">_xlfn.XLOOKUP(Table1[[#This Row],[ScheduleWeekWritten]],Table3[Game],100+Table3[Increase],Table1[[#This Row],[ScheduleWeekWritten]])</f>
        <v>14</v>
      </c>
      <c r="F1282" t="b">
        <v>0</v>
      </c>
      <c r="G1282" t="s">
        <v>23</v>
      </c>
      <c r="H1282">
        <v>17</v>
      </c>
      <c r="I1282">
        <v>61</v>
      </c>
      <c r="J1282" t="s">
        <v>101</v>
      </c>
      <c r="K1282" t="s">
        <v>104</v>
      </c>
      <c r="L1282" t="str">
        <f>_xlfn.XLOOKUP(Table1[[#This Row],[TeamFavoriteID]],Table2[team_id],Table2[team_name],_xlfn.XLOOKUP(Table1[[#This Row],[TeamFavoriteID]],Table2[team_id_pfr],Table2[team_name],"Even"))</f>
        <v>Cincinnati Bengals</v>
      </c>
      <c r="M1282">
        <v>-9</v>
      </c>
      <c r="N1282">
        <f>IF(Table1[[#This Row],[TeamFavorite]]=Table1[[#This Row],[TeamHome]],Table1[[#This Row],[ScoreAway]]-Table1[[#This Row],[ScoreHome]],Table1[[#This Row],[ScoreHome]]-Table1[[#This Row],[ScoreAway]])</f>
        <v>-44</v>
      </c>
      <c r="O1282">
        <f>IF(Table1[[#This Row],[SpreadActual]]&lt;Table1[[#This Row],[SpreadFavorite]],1,0)</f>
        <v>1</v>
      </c>
      <c r="Q1282" t="s">
        <v>102</v>
      </c>
      <c r="R1282" t="b">
        <v>0</v>
      </c>
      <c r="S1282">
        <v>72</v>
      </c>
      <c r="T1282">
        <v>0</v>
      </c>
      <c r="V1282" t="s">
        <v>103</v>
      </c>
    </row>
    <row r="1283" spans="1:22" x14ac:dyDescent="0.2">
      <c r="A1283" s="1">
        <v>26650</v>
      </c>
      <c r="B1283">
        <v>1972</v>
      </c>
      <c r="C1283">
        <f>_xlfn.MAXIFS(Table1[ScheduleWeekWritten],Table1[ScheduleSeason],Table1[[#This Row],[ScheduleSeason]])</f>
        <v>14</v>
      </c>
      <c r="D1283">
        <v>14</v>
      </c>
      <c r="E1283" cm="1">
        <f t="array" ref="E1283">_xlfn.XLOOKUP(Table1[[#This Row],[ScheduleWeekWritten]],Table3[Game],100+Table3[Increase],Table1[[#This Row],[ScheduleWeekWritten]])</f>
        <v>14</v>
      </c>
      <c r="F1283" t="b">
        <v>0</v>
      </c>
      <c r="G1283" t="s">
        <v>39</v>
      </c>
      <c r="H1283">
        <v>17</v>
      </c>
      <c r="I1283">
        <v>34</v>
      </c>
      <c r="J1283" t="s">
        <v>45</v>
      </c>
      <c r="K1283" t="s">
        <v>40</v>
      </c>
      <c r="L1283" t="str">
        <f>_xlfn.XLOOKUP(Table1[[#This Row],[TeamFavoriteID]],Table2[team_id],Table2[team_name],_xlfn.XLOOKUP(Table1[[#This Row],[TeamFavoriteID]],Table2[team_id_pfr],Table2[team_name],"Even"))</f>
        <v>Los Angeles Rams</v>
      </c>
      <c r="M1283">
        <v>-3</v>
      </c>
      <c r="N1283">
        <f>IF(Table1[[#This Row],[TeamFavorite]]=Table1[[#This Row],[TeamHome]],Table1[[#This Row],[ScoreAway]]-Table1[[#This Row],[ScoreHome]],Table1[[#This Row],[ScoreHome]]-Table1[[#This Row],[ScoreAway]])</f>
        <v>17</v>
      </c>
      <c r="O1283">
        <f>IF(Table1[[#This Row],[SpreadActual]]&lt;Table1[[#This Row],[SpreadFavorite]],1,0)</f>
        <v>0</v>
      </c>
      <c r="Q1283" t="s">
        <v>65</v>
      </c>
      <c r="R1283" t="b">
        <v>0</v>
      </c>
      <c r="S1283">
        <v>62</v>
      </c>
      <c r="T1283">
        <v>8</v>
      </c>
      <c r="U1283">
        <v>23</v>
      </c>
    </row>
    <row r="1284" spans="1:22" x14ac:dyDescent="0.2">
      <c r="A1284" s="1">
        <v>26650</v>
      </c>
      <c r="B1284">
        <v>1972</v>
      </c>
      <c r="C1284">
        <f>_xlfn.MAXIFS(Table1[ScheduleWeekWritten],Table1[ScheduleSeason],Table1[[#This Row],[ScheduleSeason]])</f>
        <v>14</v>
      </c>
      <c r="D1284">
        <v>14</v>
      </c>
      <c r="E1284" cm="1">
        <f t="array" ref="E1284">_xlfn.XLOOKUP(Table1[[#This Row],[ScheduleWeekWritten]],Table3[Game],100+Table3[Increase],Table1[[#This Row],[ScheduleWeekWritten]])</f>
        <v>14</v>
      </c>
      <c r="F1284" t="b">
        <v>0</v>
      </c>
      <c r="G1284" t="s">
        <v>95</v>
      </c>
      <c r="H1284">
        <v>20</v>
      </c>
      <c r="I1284">
        <v>30</v>
      </c>
      <c r="J1284" t="s">
        <v>33</v>
      </c>
      <c r="K1284" t="s">
        <v>35</v>
      </c>
      <c r="L1284" t="str">
        <f>_xlfn.XLOOKUP(Table1[[#This Row],[TeamFavoriteID]],Table2[team_id],Table2[team_name],_xlfn.XLOOKUP(Table1[[#This Row],[TeamFavoriteID]],Table2[team_id_pfr],Table2[team_name],"Even"))</f>
        <v>Green Bay Packers</v>
      </c>
      <c r="M1284">
        <v>-8</v>
      </c>
      <c r="N1284">
        <f>IF(Table1[[#This Row],[TeamFavorite]]=Table1[[#This Row],[TeamHome]],Table1[[#This Row],[ScoreAway]]-Table1[[#This Row],[ScoreHome]],Table1[[#This Row],[ScoreHome]]-Table1[[#This Row],[ScoreAway]])</f>
        <v>-10</v>
      </c>
      <c r="O1284">
        <f>IF(Table1[[#This Row],[SpreadActual]]&lt;Table1[[#This Row],[SpreadFavorite]],1,0)</f>
        <v>1</v>
      </c>
      <c r="Q1284" t="s">
        <v>96</v>
      </c>
      <c r="R1284" t="b">
        <v>0</v>
      </c>
      <c r="S1284">
        <v>39</v>
      </c>
      <c r="T1284">
        <v>14</v>
      </c>
      <c r="U1284">
        <v>46</v>
      </c>
    </row>
    <row r="1285" spans="1:22" x14ac:dyDescent="0.2">
      <c r="A1285" s="1">
        <v>26650</v>
      </c>
      <c r="B1285">
        <v>1972</v>
      </c>
      <c r="C1285">
        <f>_xlfn.MAXIFS(Table1[ScheduleWeekWritten],Table1[ScheduleSeason],Table1[[#This Row],[ScheduleSeason]])</f>
        <v>14</v>
      </c>
      <c r="D1285">
        <v>14</v>
      </c>
      <c r="E1285" cm="1">
        <f t="array" ref="E1285">_xlfn.XLOOKUP(Table1[[#This Row],[ScheduleWeekWritten]],Table3[Game],100+Table3[Increase],Table1[[#This Row],[ScheduleWeekWritten]])</f>
        <v>14</v>
      </c>
      <c r="F1285" t="b">
        <v>0</v>
      </c>
      <c r="G1285" t="s">
        <v>31</v>
      </c>
      <c r="H1285">
        <v>10</v>
      </c>
      <c r="I1285">
        <v>26</v>
      </c>
      <c r="J1285" t="s">
        <v>62</v>
      </c>
      <c r="K1285" t="s">
        <v>63</v>
      </c>
      <c r="L1285" t="str">
        <f>_xlfn.XLOOKUP(Table1[[#This Row],[TeamFavoriteID]],Table2[team_id],Table2[team_name],_xlfn.XLOOKUP(Table1[[#This Row],[TeamFavoriteID]],Table2[team_id_pfr],Table2[team_name],"Even"))</f>
        <v>Cleveland Browns</v>
      </c>
      <c r="M1285">
        <v>-3</v>
      </c>
      <c r="N1285">
        <f>IF(Table1[[#This Row],[TeamFavorite]]=Table1[[#This Row],[TeamHome]],Table1[[#This Row],[ScoreAway]]-Table1[[#This Row],[ScoreHome]],Table1[[#This Row],[ScoreHome]]-Table1[[#This Row],[ScoreAway]])</f>
        <v>-16</v>
      </c>
      <c r="O1285">
        <f>IF(Table1[[#This Row],[SpreadActual]]&lt;Table1[[#This Row],[SpreadFavorite]],1,0)</f>
        <v>1</v>
      </c>
      <c r="Q1285" t="s">
        <v>74</v>
      </c>
      <c r="R1285" t="b">
        <v>0</v>
      </c>
      <c r="S1285">
        <v>23</v>
      </c>
      <c r="T1285">
        <v>28</v>
      </c>
      <c r="U1285">
        <v>47</v>
      </c>
    </row>
    <row r="1286" spans="1:22" x14ac:dyDescent="0.2">
      <c r="A1286" s="1">
        <v>26650</v>
      </c>
      <c r="B1286">
        <v>1972</v>
      </c>
      <c r="C1286">
        <f>_xlfn.MAXIFS(Table1[ScheduleWeekWritten],Table1[ScheduleSeason],Table1[[#This Row],[ScheduleSeason]])</f>
        <v>14</v>
      </c>
      <c r="D1286">
        <v>14</v>
      </c>
      <c r="E1286" cm="1">
        <f t="array" ref="E1286">_xlfn.XLOOKUP(Table1[[#This Row],[ScheduleWeekWritten]],Table3[Game],100+Table3[Increase],Table1[[#This Row],[ScheduleWeekWritten]])</f>
        <v>14</v>
      </c>
      <c r="F1286" t="b">
        <v>0</v>
      </c>
      <c r="G1286" t="s">
        <v>20</v>
      </c>
      <c r="H1286">
        <v>28</v>
      </c>
      <c r="I1286">
        <v>21</v>
      </c>
      <c r="J1286" t="s">
        <v>46</v>
      </c>
      <c r="K1286" t="s">
        <v>21</v>
      </c>
      <c r="L1286" t="str">
        <f>_xlfn.XLOOKUP(Table1[[#This Row],[TeamFavoriteID]],Table2[team_id],Table2[team_name],_xlfn.XLOOKUP(Table1[[#This Row],[TeamFavoriteID]],Table2[team_id_pfr],Table2[team_name],"Even"))</f>
        <v>Las Vegas Raiders</v>
      </c>
      <c r="M1286">
        <v>-10.5</v>
      </c>
      <c r="N1286">
        <f>IF(Table1[[#This Row],[TeamFavorite]]=Table1[[#This Row],[TeamHome]],Table1[[#This Row],[ScoreAway]]-Table1[[#This Row],[ScoreHome]],Table1[[#This Row],[ScoreHome]]-Table1[[#This Row],[ScoreAway]])</f>
        <v>7</v>
      </c>
      <c r="O1286">
        <f>IF(Table1[[#This Row],[SpreadActual]]&lt;Table1[[#This Row],[SpreadFavorite]],1,0)</f>
        <v>0</v>
      </c>
      <c r="Q1286" t="s">
        <v>76</v>
      </c>
      <c r="R1286" t="b">
        <v>0</v>
      </c>
      <c r="S1286">
        <v>44</v>
      </c>
      <c r="T1286">
        <v>11</v>
      </c>
      <c r="U1286">
        <v>98</v>
      </c>
    </row>
    <row r="1287" spans="1:22" x14ac:dyDescent="0.2">
      <c r="A1287" s="1">
        <v>26650</v>
      </c>
      <c r="B1287">
        <v>1972</v>
      </c>
      <c r="C1287">
        <f>_xlfn.MAXIFS(Table1[ScheduleWeekWritten],Table1[ScheduleSeason],Table1[[#This Row],[ScheduleSeason]])</f>
        <v>14</v>
      </c>
      <c r="D1287">
        <v>14</v>
      </c>
      <c r="E1287" cm="1">
        <f t="array" ref="E1287">_xlfn.XLOOKUP(Table1[[#This Row],[ScheduleWeekWritten]],Table3[Game],100+Table3[Increase],Table1[[#This Row],[ScheduleWeekWritten]])</f>
        <v>14</v>
      </c>
      <c r="F1287" t="b">
        <v>0</v>
      </c>
      <c r="G1287" t="s">
        <v>27</v>
      </c>
      <c r="H1287">
        <v>2</v>
      </c>
      <c r="I1287">
        <v>24</v>
      </c>
      <c r="J1287" t="s">
        <v>49</v>
      </c>
      <c r="K1287" t="s">
        <v>51</v>
      </c>
      <c r="L1287" t="str">
        <f>_xlfn.XLOOKUP(Table1[[#This Row],[TeamFavoriteID]],Table2[team_id],Table2[team_name],_xlfn.XLOOKUP(Table1[[#This Row],[TeamFavoriteID]],Table2[team_id_pfr],Table2[team_name],"Even"))</f>
        <v>Pittsburgh Steelers</v>
      </c>
      <c r="M1287">
        <v>-4</v>
      </c>
      <c r="N1287">
        <f>IF(Table1[[#This Row],[TeamFavorite]]=Table1[[#This Row],[TeamHome]],Table1[[#This Row],[ScoreAway]]-Table1[[#This Row],[ScoreHome]],Table1[[#This Row],[ScoreHome]]-Table1[[#This Row],[ScoreAway]])</f>
        <v>-22</v>
      </c>
      <c r="O1287">
        <f>IF(Table1[[#This Row],[SpreadActual]]&lt;Table1[[#This Row],[SpreadFavorite]],1,0)</f>
        <v>1</v>
      </c>
      <c r="Q1287" t="s">
        <v>94</v>
      </c>
      <c r="R1287" t="b">
        <v>0</v>
      </c>
      <c r="S1287">
        <v>60</v>
      </c>
      <c r="T1287">
        <v>6</v>
      </c>
      <c r="U1287">
        <v>37</v>
      </c>
    </row>
    <row r="1288" spans="1:22" x14ac:dyDescent="0.2">
      <c r="A1288" s="1">
        <v>26650</v>
      </c>
      <c r="B1288">
        <v>1972</v>
      </c>
      <c r="C1288">
        <f>_xlfn.MAXIFS(Table1[ScheduleWeekWritten],Table1[ScheduleSeason],Table1[[#This Row],[ScheduleSeason]])</f>
        <v>14</v>
      </c>
      <c r="D1288">
        <v>14</v>
      </c>
      <c r="E1288" cm="1">
        <f t="array" ref="E1288">_xlfn.XLOOKUP(Table1[[#This Row],[ScheduleWeekWritten]],Table3[Game],100+Table3[Increase],Table1[[#This Row],[ScheduleWeekWritten]])</f>
        <v>14</v>
      </c>
      <c r="F1288" t="b">
        <v>0</v>
      </c>
      <c r="G1288" t="s">
        <v>57</v>
      </c>
      <c r="H1288">
        <v>24</v>
      </c>
      <c r="I1288">
        <v>23</v>
      </c>
      <c r="J1288" t="s">
        <v>58</v>
      </c>
      <c r="K1288" t="s">
        <v>59</v>
      </c>
      <c r="L1288" t="str">
        <f>_xlfn.XLOOKUP(Table1[[#This Row],[TeamFavoriteID]],Table2[team_id],Table2[team_name],_xlfn.XLOOKUP(Table1[[#This Row],[TeamFavoriteID]],Table2[team_id_pfr],Table2[team_name],"Even"))</f>
        <v>Arizona Cardinals</v>
      </c>
      <c r="M1288">
        <v>-9</v>
      </c>
      <c r="N1288">
        <f>IF(Table1[[#This Row],[TeamFavorite]]=Table1[[#This Row],[TeamHome]],Table1[[#This Row],[ScoreAway]]-Table1[[#This Row],[ScoreHome]],Table1[[#This Row],[ScoreHome]]-Table1[[#This Row],[ScoreAway]])</f>
        <v>1</v>
      </c>
      <c r="O1288">
        <f>IF(Table1[[#This Row],[SpreadActual]]&lt;Table1[[#This Row],[SpreadFavorite]],1,0)</f>
        <v>0</v>
      </c>
      <c r="Q1288" t="s">
        <v>60</v>
      </c>
      <c r="R1288" t="b">
        <v>0</v>
      </c>
      <c r="S1288">
        <v>17</v>
      </c>
      <c r="T1288">
        <v>10</v>
      </c>
      <c r="U1288">
        <v>72</v>
      </c>
    </row>
    <row r="1289" spans="1:22" x14ac:dyDescent="0.2">
      <c r="A1289" s="1">
        <v>26650</v>
      </c>
      <c r="B1289">
        <v>1972</v>
      </c>
      <c r="C1289">
        <f>_xlfn.MAXIFS(Table1[ScheduleWeekWritten],Table1[ScheduleSeason],Table1[[#This Row],[ScheduleSeason]])</f>
        <v>14</v>
      </c>
      <c r="D1289">
        <v>14</v>
      </c>
      <c r="E1289" cm="1">
        <f t="array" ref="E1289">_xlfn.XLOOKUP(Table1[[#This Row],[ScheduleWeekWritten]],Table3[Game],100+Table3[Increase],Table1[[#This Row],[ScheduleWeekWritten]])</f>
        <v>14</v>
      </c>
      <c r="F1289" t="b">
        <v>0</v>
      </c>
      <c r="G1289" t="s">
        <v>61</v>
      </c>
      <c r="H1289">
        <v>17</v>
      </c>
      <c r="I1289">
        <v>24</v>
      </c>
      <c r="J1289" t="s">
        <v>28</v>
      </c>
      <c r="K1289" t="s">
        <v>85</v>
      </c>
      <c r="L1289" t="str">
        <f>_xlfn.XLOOKUP(Table1[[#This Row],[TeamFavoriteID]],Table2[team_id],Table2[team_name],_xlfn.XLOOKUP(Table1[[#This Row],[TeamFavoriteID]],Table2[team_id_pfr],Table2[team_name],"Even"))</f>
        <v>Washington Commanders</v>
      </c>
      <c r="M1289">
        <v>-9</v>
      </c>
      <c r="N1289">
        <f>IF(Table1[[#This Row],[TeamFavorite]]=Table1[[#This Row],[TeamHome]],Table1[[#This Row],[ScoreAway]]-Table1[[#This Row],[ScoreHome]],Table1[[#This Row],[ScoreHome]]-Table1[[#This Row],[ScoreAway]])</f>
        <v>-7</v>
      </c>
      <c r="O1289">
        <f>IF(Table1[[#This Row],[SpreadActual]]&lt;Table1[[#This Row],[SpreadFavorite]],1,0)</f>
        <v>0</v>
      </c>
      <c r="Q1289" t="s">
        <v>64</v>
      </c>
      <c r="R1289" t="b">
        <v>0</v>
      </c>
      <c r="S1289">
        <v>22</v>
      </c>
      <c r="T1289">
        <v>24</v>
      </c>
      <c r="U1289">
        <v>52</v>
      </c>
    </row>
    <row r="1290" spans="1:22" x14ac:dyDescent="0.2">
      <c r="A1290" s="1">
        <v>26656</v>
      </c>
      <c r="B1290">
        <v>1972</v>
      </c>
      <c r="C1290">
        <f>_xlfn.MAXIFS(Table1[ScheduleWeekWritten],Table1[ScheduleSeason],Table1[[#This Row],[ScheduleSeason]])</f>
        <v>14</v>
      </c>
      <c r="D1290" t="s">
        <v>99</v>
      </c>
      <c r="E1290" cm="1">
        <f t="array" ref="E1290">_xlfn.XLOOKUP(Table1[[#This Row],[ScheduleWeekWritten]],Table3[Game],100+Table3[Increase],Table1[[#This Row],[ScheduleWeekWritten]])</f>
        <v>102</v>
      </c>
      <c r="F1290" t="b">
        <v>1</v>
      </c>
      <c r="G1290" t="s">
        <v>49</v>
      </c>
      <c r="H1290">
        <v>13</v>
      </c>
      <c r="I1290">
        <v>7</v>
      </c>
      <c r="J1290" t="s">
        <v>20</v>
      </c>
      <c r="K1290" t="s">
        <v>51</v>
      </c>
      <c r="L1290" t="str">
        <f>_xlfn.XLOOKUP(Table1[[#This Row],[TeamFavoriteID]],Table2[team_id],Table2[team_name],_xlfn.XLOOKUP(Table1[[#This Row],[TeamFavoriteID]],Table2[team_id_pfr],Table2[team_name],"Even"))</f>
        <v>Pittsburgh Steelers</v>
      </c>
      <c r="M1290">
        <v>-2</v>
      </c>
      <c r="N1290">
        <f>IF(Table1[[#This Row],[TeamFavorite]]=Table1[[#This Row],[TeamHome]],Table1[[#This Row],[ScoreAway]]-Table1[[#This Row],[ScoreHome]],Table1[[#This Row],[ScoreHome]]-Table1[[#This Row],[ScoreAway]])</f>
        <v>-6</v>
      </c>
      <c r="O1290">
        <f>IF(Table1[[#This Row],[SpreadActual]]&lt;Table1[[#This Row],[SpreadFavorite]],1,0)</f>
        <v>1</v>
      </c>
      <c r="Q1290" t="s">
        <v>113</v>
      </c>
      <c r="R1290" t="b">
        <v>0</v>
      </c>
      <c r="S1290">
        <v>42</v>
      </c>
      <c r="T1290">
        <v>6</v>
      </c>
      <c r="U1290">
        <v>88</v>
      </c>
    </row>
    <row r="1291" spans="1:22" x14ac:dyDescent="0.2">
      <c r="A1291" s="1">
        <v>26656</v>
      </c>
      <c r="B1291">
        <v>1972</v>
      </c>
      <c r="C1291">
        <f>_xlfn.MAXIFS(Table1[ScheduleWeekWritten],Table1[ScheduleSeason],Table1[[#This Row],[ScheduleSeason]])</f>
        <v>14</v>
      </c>
      <c r="D1291" t="s">
        <v>99</v>
      </c>
      <c r="E1291" cm="1">
        <f t="array" ref="E1291">_xlfn.XLOOKUP(Table1[[#This Row],[ScheduleWeekWritten]],Table3[Game],100+Table3[Increase],Table1[[#This Row],[ScheduleWeekWritten]])</f>
        <v>102</v>
      </c>
      <c r="F1291" t="b">
        <v>1</v>
      </c>
      <c r="G1291" t="s">
        <v>53</v>
      </c>
      <c r="H1291">
        <v>28</v>
      </c>
      <c r="I1291">
        <v>30</v>
      </c>
      <c r="J1291" t="s">
        <v>67</v>
      </c>
      <c r="K1291" t="s">
        <v>89</v>
      </c>
      <c r="L1291" t="str">
        <f>_xlfn.XLOOKUP(Table1[[#This Row],[TeamFavoriteID]],Table2[team_id],Table2[team_name],_xlfn.XLOOKUP(Table1[[#This Row],[TeamFavoriteID]],Table2[team_id_pfr],Table2[team_name],"Even"))</f>
        <v>Even</v>
      </c>
      <c r="M1291">
        <v>0</v>
      </c>
      <c r="N1291">
        <f>IF(Table1[[#This Row],[TeamFavorite]]=Table1[[#This Row],[TeamHome]],Table1[[#This Row],[ScoreAway]]-Table1[[#This Row],[ScoreHome]],Table1[[#This Row],[ScoreHome]]-Table1[[#This Row],[ScoreAway]])</f>
        <v>-2</v>
      </c>
      <c r="O1291">
        <f>IF(Table1[[#This Row],[SpreadActual]]&lt;Table1[[#This Row],[SpreadFavorite]],1,0)</f>
        <v>1</v>
      </c>
      <c r="Q1291" t="s">
        <v>118</v>
      </c>
      <c r="R1291" t="b">
        <v>0</v>
      </c>
      <c r="S1291">
        <v>51</v>
      </c>
      <c r="T1291">
        <v>7</v>
      </c>
      <c r="U1291">
        <v>91</v>
      </c>
    </row>
    <row r="1292" spans="1:22" x14ac:dyDescent="0.2">
      <c r="A1292" s="1">
        <v>26657</v>
      </c>
      <c r="B1292">
        <v>1972</v>
      </c>
      <c r="C1292">
        <f>_xlfn.MAXIFS(Table1[ScheduleWeekWritten],Table1[ScheduleSeason],Table1[[#This Row],[ScheduleSeason]])</f>
        <v>14</v>
      </c>
      <c r="D1292" t="s">
        <v>99</v>
      </c>
      <c r="E1292" cm="1">
        <f t="array" ref="E1292">_xlfn.XLOOKUP(Table1[[#This Row],[ScheduleWeekWritten]],Table3[Game],100+Table3[Increase],Table1[[#This Row],[ScheduleWeekWritten]])</f>
        <v>102</v>
      </c>
      <c r="F1292" t="b">
        <v>1</v>
      </c>
      <c r="G1292" t="s">
        <v>19</v>
      </c>
      <c r="H1292">
        <v>20</v>
      </c>
      <c r="I1292">
        <v>14</v>
      </c>
      <c r="J1292" t="s">
        <v>62</v>
      </c>
      <c r="K1292" t="s">
        <v>91</v>
      </c>
      <c r="L1292" t="str">
        <f>_xlfn.XLOOKUP(Table1[[#This Row],[TeamFavoriteID]],Table2[team_id],Table2[team_name],_xlfn.XLOOKUP(Table1[[#This Row],[TeamFavoriteID]],Table2[team_id_pfr],Table2[team_name],"Even"))</f>
        <v>Miami Dolphins</v>
      </c>
      <c r="M1292">
        <v>-12.5</v>
      </c>
      <c r="N1292">
        <f>IF(Table1[[#This Row],[TeamFavorite]]=Table1[[#This Row],[TeamHome]],Table1[[#This Row],[ScoreAway]]-Table1[[#This Row],[ScoreHome]],Table1[[#This Row],[ScoreHome]]-Table1[[#This Row],[ScoreAway]])</f>
        <v>-6</v>
      </c>
      <c r="O1292">
        <f>IF(Table1[[#This Row],[SpreadActual]]&lt;Table1[[#This Row],[SpreadFavorite]],1,0)</f>
        <v>0</v>
      </c>
      <c r="Q1292" t="s">
        <v>22</v>
      </c>
      <c r="R1292" t="b">
        <v>0</v>
      </c>
      <c r="S1292">
        <v>62</v>
      </c>
      <c r="T1292">
        <v>7</v>
      </c>
      <c r="U1292">
        <v>78</v>
      </c>
    </row>
    <row r="1293" spans="1:22" x14ac:dyDescent="0.2">
      <c r="A1293" s="1">
        <v>26657</v>
      </c>
      <c r="B1293">
        <v>1972</v>
      </c>
      <c r="C1293">
        <f>_xlfn.MAXIFS(Table1[ScheduleWeekWritten],Table1[ScheduleSeason],Table1[[#This Row],[ScheduleSeason]])</f>
        <v>14</v>
      </c>
      <c r="D1293" t="s">
        <v>99</v>
      </c>
      <c r="E1293" cm="1">
        <f t="array" ref="E1293">_xlfn.XLOOKUP(Table1[[#This Row],[ScheduleWeekWritten]],Table3[Game],100+Table3[Increase],Table1[[#This Row],[ScheduleWeekWritten]])</f>
        <v>102</v>
      </c>
      <c r="F1293" t="b">
        <v>1</v>
      </c>
      <c r="G1293" t="s">
        <v>61</v>
      </c>
      <c r="H1293">
        <v>16</v>
      </c>
      <c r="I1293">
        <v>3</v>
      </c>
      <c r="J1293" t="s">
        <v>33</v>
      </c>
      <c r="K1293" t="s">
        <v>85</v>
      </c>
      <c r="L1293" t="str">
        <f>_xlfn.XLOOKUP(Table1[[#This Row],[TeamFavoriteID]],Table2[team_id],Table2[team_name],_xlfn.XLOOKUP(Table1[[#This Row],[TeamFavoriteID]],Table2[team_id_pfr],Table2[team_name],"Even"))</f>
        <v>Washington Commanders</v>
      </c>
      <c r="M1293">
        <v>-5</v>
      </c>
      <c r="N1293">
        <f>IF(Table1[[#This Row],[TeamFavorite]]=Table1[[#This Row],[TeamHome]],Table1[[#This Row],[ScoreAway]]-Table1[[#This Row],[ScoreHome]],Table1[[#This Row],[ScoreHome]]-Table1[[#This Row],[ScoreAway]])</f>
        <v>13</v>
      </c>
      <c r="O1293">
        <f>IF(Table1[[#This Row],[SpreadActual]]&lt;Table1[[#This Row],[SpreadFavorite]],1,0)</f>
        <v>0</v>
      </c>
      <c r="Q1293" t="s">
        <v>64</v>
      </c>
      <c r="R1293" t="b">
        <v>0</v>
      </c>
      <c r="S1293">
        <v>38</v>
      </c>
      <c r="T1293">
        <v>6</v>
      </c>
      <c r="U1293">
        <v>98</v>
      </c>
    </row>
    <row r="1294" spans="1:22" x14ac:dyDescent="0.2">
      <c r="A1294" s="1">
        <v>26664</v>
      </c>
      <c r="B1294">
        <v>1972</v>
      </c>
      <c r="C1294">
        <f>_xlfn.MAXIFS(Table1[ScheduleWeekWritten],Table1[ScheduleSeason],Table1[[#This Row],[ScheduleSeason]])</f>
        <v>14</v>
      </c>
      <c r="D1294" t="s">
        <v>92</v>
      </c>
      <c r="E1294" cm="1">
        <f t="array" ref="E1294">_xlfn.XLOOKUP(Table1[[#This Row],[ScheduleWeekWritten]],Table3[Game],100+Table3[Increase],Table1[[#This Row],[ScheduleWeekWritten]])</f>
        <v>103</v>
      </c>
      <c r="F1294" t="b">
        <v>1</v>
      </c>
      <c r="G1294" t="s">
        <v>49</v>
      </c>
      <c r="H1294">
        <v>17</v>
      </c>
      <c r="I1294">
        <v>21</v>
      </c>
      <c r="J1294" t="s">
        <v>19</v>
      </c>
      <c r="K1294" t="s">
        <v>91</v>
      </c>
      <c r="L1294" t="str">
        <f>_xlfn.XLOOKUP(Table1[[#This Row],[TeamFavoriteID]],Table2[team_id],Table2[team_name],_xlfn.XLOOKUP(Table1[[#This Row],[TeamFavoriteID]],Table2[team_id_pfr],Table2[team_name],"Even"))</f>
        <v>Miami Dolphins</v>
      </c>
      <c r="M1294">
        <v>-3</v>
      </c>
      <c r="N1294">
        <f>IF(Table1[[#This Row],[TeamFavorite]]=Table1[[#This Row],[TeamHome]],Table1[[#This Row],[ScoreAway]]-Table1[[#This Row],[ScoreHome]],Table1[[#This Row],[ScoreHome]]-Table1[[#This Row],[ScoreAway]])</f>
        <v>-4</v>
      </c>
      <c r="O1294">
        <f>IF(Table1[[#This Row],[SpreadActual]]&lt;Table1[[#This Row],[SpreadFavorite]],1,0)</f>
        <v>1</v>
      </c>
      <c r="Q1294" t="s">
        <v>113</v>
      </c>
      <c r="R1294" t="b">
        <v>0</v>
      </c>
      <c r="S1294">
        <v>58</v>
      </c>
      <c r="T1294">
        <v>16</v>
      </c>
      <c r="U1294">
        <v>65</v>
      </c>
    </row>
    <row r="1295" spans="1:22" x14ac:dyDescent="0.2">
      <c r="A1295" s="1">
        <v>26664</v>
      </c>
      <c r="B1295">
        <v>1972</v>
      </c>
      <c r="C1295">
        <f>_xlfn.MAXIFS(Table1[ScheduleWeekWritten],Table1[ScheduleSeason],Table1[[#This Row],[ScheduleSeason]])</f>
        <v>14</v>
      </c>
      <c r="D1295" t="s">
        <v>92</v>
      </c>
      <c r="E1295" cm="1">
        <f t="array" ref="E1295">_xlfn.XLOOKUP(Table1[[#This Row],[ScheduleWeekWritten]],Table3[Game],100+Table3[Increase],Table1[[#This Row],[ScheduleWeekWritten]])</f>
        <v>103</v>
      </c>
      <c r="F1295" t="b">
        <v>1</v>
      </c>
      <c r="G1295" t="s">
        <v>61</v>
      </c>
      <c r="H1295">
        <v>26</v>
      </c>
      <c r="I1295">
        <v>3</v>
      </c>
      <c r="J1295" t="s">
        <v>67</v>
      </c>
      <c r="K1295" t="s">
        <v>85</v>
      </c>
      <c r="L1295" t="str">
        <f>_xlfn.XLOOKUP(Table1[[#This Row],[TeamFavoriteID]],Table2[team_id],Table2[team_name],_xlfn.XLOOKUP(Table1[[#This Row],[TeamFavoriteID]],Table2[team_id_pfr],Table2[team_name],"Even"))</f>
        <v>Washington Commanders</v>
      </c>
      <c r="M1295">
        <v>-3</v>
      </c>
      <c r="N1295">
        <f>IF(Table1[[#This Row],[TeamFavorite]]=Table1[[#This Row],[TeamHome]],Table1[[#This Row],[ScoreAway]]-Table1[[#This Row],[ScoreHome]],Table1[[#This Row],[ScoreHome]]-Table1[[#This Row],[ScoreAway]])</f>
        <v>23</v>
      </c>
      <c r="O1295">
        <f>IF(Table1[[#This Row],[SpreadActual]]&lt;Table1[[#This Row],[SpreadFavorite]],1,0)</f>
        <v>0</v>
      </c>
      <c r="Q1295" t="s">
        <v>64</v>
      </c>
      <c r="R1295" t="b">
        <v>0</v>
      </c>
      <c r="S1295">
        <v>49</v>
      </c>
      <c r="T1295">
        <v>8</v>
      </c>
      <c r="U1295">
        <v>99</v>
      </c>
    </row>
    <row r="1296" spans="1:22" x14ac:dyDescent="0.2">
      <c r="A1296" s="1">
        <v>26678</v>
      </c>
      <c r="B1296">
        <v>1972</v>
      </c>
      <c r="C1296">
        <f>_xlfn.MAXIFS(Table1[ScheduleWeekWritten],Table1[ScheduleSeason],Table1[[#This Row],[ScheduleSeason]])</f>
        <v>14</v>
      </c>
      <c r="D1296" t="s">
        <v>93</v>
      </c>
      <c r="E1296" cm="1">
        <f t="array" ref="E1296">_xlfn.XLOOKUP(Table1[[#This Row],[ScheduleWeekWritten]],Table3[Game],100+Table3[Increase],Table1[[#This Row],[ScheduleWeekWritten]])</f>
        <v>104</v>
      </c>
      <c r="F1296" t="b">
        <v>1</v>
      </c>
      <c r="G1296" t="s">
        <v>19</v>
      </c>
      <c r="H1296">
        <v>14</v>
      </c>
      <c r="I1296">
        <v>7</v>
      </c>
      <c r="J1296" t="s">
        <v>61</v>
      </c>
      <c r="K1296" t="s">
        <v>91</v>
      </c>
      <c r="L1296" t="str">
        <f>_xlfn.XLOOKUP(Table1[[#This Row],[TeamFavoriteID]],Table2[team_id],Table2[team_name],_xlfn.XLOOKUP(Table1[[#This Row],[TeamFavoriteID]],Table2[team_id_pfr],Table2[team_name],"Even"))</f>
        <v>Miami Dolphins</v>
      </c>
      <c r="M1296">
        <v>-1</v>
      </c>
      <c r="N1296">
        <f>IF(Table1[[#This Row],[TeamFavorite]]=Table1[[#This Row],[TeamHome]],Table1[[#This Row],[ScoreAway]]-Table1[[#This Row],[ScoreHome]],Table1[[#This Row],[ScoreHome]]-Table1[[#This Row],[ScoreAway]])</f>
        <v>-7</v>
      </c>
      <c r="O1296">
        <f>IF(Table1[[#This Row],[SpreadActual]]&lt;Table1[[#This Row],[SpreadFavorite]],1,0)</f>
        <v>1</v>
      </c>
      <c r="P1296">
        <v>33</v>
      </c>
      <c r="Q1296" t="s">
        <v>65</v>
      </c>
      <c r="R1296" t="b">
        <v>1</v>
      </c>
      <c r="S1296">
        <v>64</v>
      </c>
      <c r="T1296">
        <v>7</v>
      </c>
      <c r="U1296">
        <v>53</v>
      </c>
    </row>
    <row r="1297" spans="1:21" x14ac:dyDescent="0.2">
      <c r="A1297" s="1">
        <v>26923</v>
      </c>
      <c r="B1297">
        <v>1973</v>
      </c>
      <c r="C1297">
        <f>_xlfn.MAXIFS(Table1[ScheduleWeekWritten],Table1[ScheduleSeason],Table1[[#This Row],[ScheduleSeason]])</f>
        <v>14</v>
      </c>
      <c r="D1297">
        <v>1</v>
      </c>
      <c r="E1297" cm="1">
        <f t="array" ref="E1297">_xlfn.XLOOKUP(Table1[[#This Row],[ScheduleWeekWritten]],Table3[Game],100+Table3[Increase],Table1[[#This Row],[ScheduleWeekWritten]])</f>
        <v>1</v>
      </c>
      <c r="F1297" t="b">
        <v>0</v>
      </c>
      <c r="G1297" t="s">
        <v>46</v>
      </c>
      <c r="H1297">
        <v>17</v>
      </c>
      <c r="I1297">
        <v>20</v>
      </c>
      <c r="J1297" t="s">
        <v>67</v>
      </c>
      <c r="K1297" t="s">
        <v>68</v>
      </c>
      <c r="L1297" t="str">
        <f>_xlfn.XLOOKUP(Table1[[#This Row],[TeamFavoriteID]],Table2[team_id],Table2[team_name],_xlfn.XLOOKUP(Table1[[#This Row],[TeamFavoriteID]],Table2[team_id_pfr],Table2[team_name],"Even"))</f>
        <v>Dallas Cowboys</v>
      </c>
      <c r="M1297">
        <v>-5.5</v>
      </c>
      <c r="N1297">
        <f>IF(Table1[[#This Row],[TeamFavorite]]=Table1[[#This Row],[TeamHome]],Table1[[#This Row],[ScoreAway]]-Table1[[#This Row],[ScoreHome]],Table1[[#This Row],[ScoreHome]]-Table1[[#This Row],[ScoreAway]])</f>
        <v>-3</v>
      </c>
      <c r="O1297">
        <f>IF(Table1[[#This Row],[SpreadActual]]&lt;Table1[[#This Row],[SpreadFavorite]],1,0)</f>
        <v>0</v>
      </c>
      <c r="Q1297" t="s">
        <v>114</v>
      </c>
      <c r="R1297" t="b">
        <v>0</v>
      </c>
      <c r="S1297">
        <v>55</v>
      </c>
      <c r="T1297">
        <v>9</v>
      </c>
      <c r="U1297">
        <v>82</v>
      </c>
    </row>
    <row r="1298" spans="1:21" x14ac:dyDescent="0.2">
      <c r="A1298" s="1">
        <v>26923</v>
      </c>
      <c r="B1298">
        <v>1973</v>
      </c>
      <c r="C1298">
        <f>_xlfn.MAXIFS(Table1[ScheduleWeekWritten],Table1[ScheduleSeason],Table1[[#This Row],[ScheduleSeason]])</f>
        <v>14</v>
      </c>
      <c r="D1298">
        <v>1</v>
      </c>
      <c r="E1298" cm="1">
        <f t="array" ref="E1298">_xlfn.XLOOKUP(Table1[[#This Row],[ScheduleWeekWritten]],Table3[Game],100+Table3[Increase],Table1[[#This Row],[ScheduleWeekWritten]])</f>
        <v>1</v>
      </c>
      <c r="F1298" t="b">
        <v>0</v>
      </c>
      <c r="G1298" t="s">
        <v>62</v>
      </c>
      <c r="H1298">
        <v>24</v>
      </c>
      <c r="I1298">
        <v>14</v>
      </c>
      <c r="J1298" t="s">
        <v>34</v>
      </c>
      <c r="K1298" t="s">
        <v>63</v>
      </c>
      <c r="L1298" t="str">
        <f>_xlfn.XLOOKUP(Table1[[#This Row],[TeamFavoriteID]],Table2[team_id],Table2[team_name],_xlfn.XLOOKUP(Table1[[#This Row],[TeamFavoriteID]],Table2[team_id_pfr],Table2[team_name],"Even"))</f>
        <v>Cleveland Browns</v>
      </c>
      <c r="M1298">
        <v>-6.5</v>
      </c>
      <c r="N1298">
        <f>IF(Table1[[#This Row],[TeamFavorite]]=Table1[[#This Row],[TeamHome]],Table1[[#This Row],[ScoreAway]]-Table1[[#This Row],[ScoreHome]],Table1[[#This Row],[ScoreHome]]-Table1[[#This Row],[ScoreAway]])</f>
        <v>-10</v>
      </c>
      <c r="O1298">
        <f>IF(Table1[[#This Row],[SpreadActual]]&lt;Table1[[#This Row],[SpreadFavorite]],1,0)</f>
        <v>1</v>
      </c>
      <c r="Q1298" t="s">
        <v>66</v>
      </c>
      <c r="R1298" t="b">
        <v>0</v>
      </c>
      <c r="S1298">
        <v>64</v>
      </c>
      <c r="T1298">
        <v>9</v>
      </c>
      <c r="U1298">
        <v>65</v>
      </c>
    </row>
    <row r="1299" spans="1:21" x14ac:dyDescent="0.2">
      <c r="A1299" s="1">
        <v>26923</v>
      </c>
      <c r="B1299">
        <v>1973</v>
      </c>
      <c r="C1299">
        <f>_xlfn.MAXIFS(Table1[ScheduleWeekWritten],Table1[ScheduleSeason],Table1[[#This Row],[ScheduleSeason]])</f>
        <v>14</v>
      </c>
      <c r="D1299">
        <v>1</v>
      </c>
      <c r="E1299" cm="1">
        <f t="array" ref="E1299">_xlfn.XLOOKUP(Table1[[#This Row],[ScheduleWeekWritten]],Table3[Game],100+Table3[Increase],Table1[[#This Row],[ScheduleWeekWritten]])</f>
        <v>1</v>
      </c>
      <c r="F1299" t="b">
        <v>0</v>
      </c>
      <c r="G1299" t="s">
        <v>24</v>
      </c>
      <c r="H1299">
        <v>28</v>
      </c>
      <c r="I1299">
        <v>10</v>
      </c>
      <c r="J1299" t="s">
        <v>101</v>
      </c>
      <c r="K1299" t="s">
        <v>104</v>
      </c>
      <c r="L1299" t="str">
        <f>_xlfn.XLOOKUP(Table1[[#This Row],[TeamFavoriteID]],Table2[team_id],Table2[team_name],_xlfn.XLOOKUP(Table1[[#This Row],[TeamFavoriteID]],Table2[team_id_pfr],Table2[team_name],"Even"))</f>
        <v>Cincinnati Bengals</v>
      </c>
      <c r="M1299">
        <v>-3</v>
      </c>
      <c r="N1299">
        <f>IF(Table1[[#This Row],[TeamFavorite]]=Table1[[#This Row],[TeamHome]],Table1[[#This Row],[ScoreAway]]-Table1[[#This Row],[ScoreHome]],Table1[[#This Row],[ScoreHome]]-Table1[[#This Row],[ScoreAway]])</f>
        <v>18</v>
      </c>
      <c r="O1299">
        <f>IF(Table1[[#This Row],[SpreadActual]]&lt;Table1[[#This Row],[SpreadFavorite]],1,0)</f>
        <v>0</v>
      </c>
      <c r="Q1299" t="s">
        <v>71</v>
      </c>
      <c r="R1299" t="b">
        <v>0</v>
      </c>
      <c r="S1299">
        <v>44</v>
      </c>
      <c r="T1299">
        <v>13</v>
      </c>
      <c r="U1299">
        <v>83</v>
      </c>
    </row>
    <row r="1300" spans="1:21" x14ac:dyDescent="0.2">
      <c r="A1300" s="1">
        <v>26923</v>
      </c>
      <c r="B1300">
        <v>1973</v>
      </c>
      <c r="C1300">
        <f>_xlfn.MAXIFS(Table1[ScheduleWeekWritten],Table1[ScheduleSeason],Table1[[#This Row],[ScheduleSeason]])</f>
        <v>14</v>
      </c>
      <c r="D1300">
        <v>1</v>
      </c>
      <c r="E1300" cm="1">
        <f t="array" ref="E1300">_xlfn.XLOOKUP(Table1[[#This Row],[ScheduleWeekWritten]],Table3[Game],100+Table3[Increase],Table1[[#This Row],[ScheduleWeekWritten]])</f>
        <v>1</v>
      </c>
      <c r="F1300" t="b">
        <v>0</v>
      </c>
      <c r="G1300" t="s">
        <v>42</v>
      </c>
      <c r="H1300">
        <v>13</v>
      </c>
      <c r="I1300">
        <v>23</v>
      </c>
      <c r="J1300" t="s">
        <v>39</v>
      </c>
      <c r="K1300" t="s">
        <v>75</v>
      </c>
      <c r="L1300" t="str">
        <f>_xlfn.XLOOKUP(Table1[[#This Row],[TeamFavoriteID]],Table2[team_id],Table2[team_name],_xlfn.XLOOKUP(Table1[[#This Row],[TeamFavoriteID]],Table2[team_id_pfr],Table2[team_name],"Even"))</f>
        <v>Kansas City Chiefs</v>
      </c>
      <c r="M1300">
        <v>-2</v>
      </c>
      <c r="N1300">
        <f>IF(Table1[[#This Row],[TeamFavorite]]=Table1[[#This Row],[TeamHome]],Table1[[#This Row],[ScoreAway]]-Table1[[#This Row],[ScoreHome]],Table1[[#This Row],[ScoreHome]]-Table1[[#This Row],[ScoreAway]])</f>
        <v>10</v>
      </c>
      <c r="O1300">
        <f>IF(Table1[[#This Row],[SpreadActual]]&lt;Table1[[#This Row],[SpreadFavorite]],1,0)</f>
        <v>0</v>
      </c>
      <c r="Q1300" t="s">
        <v>117</v>
      </c>
      <c r="R1300" t="b">
        <v>0</v>
      </c>
      <c r="S1300">
        <v>59</v>
      </c>
      <c r="T1300">
        <v>11</v>
      </c>
      <c r="U1300">
        <v>85</v>
      </c>
    </row>
    <row r="1301" spans="1:21" x14ac:dyDescent="0.2">
      <c r="A1301" s="1">
        <v>26923</v>
      </c>
      <c r="B1301">
        <v>1973</v>
      </c>
      <c r="C1301">
        <f>_xlfn.MAXIFS(Table1[ScheduleWeekWritten],Table1[ScheduleSeason],Table1[[#This Row],[ScheduleSeason]])</f>
        <v>14</v>
      </c>
      <c r="D1301">
        <v>1</v>
      </c>
      <c r="E1301" cm="1">
        <f t="array" ref="E1301">_xlfn.XLOOKUP(Table1[[#This Row],[ScheduleWeekWritten]],Table3[Game],100+Table3[Increase],Table1[[#This Row],[ScheduleWeekWritten]])</f>
        <v>1</v>
      </c>
      <c r="F1301" t="b">
        <v>0</v>
      </c>
      <c r="G1301" t="s">
        <v>19</v>
      </c>
      <c r="H1301">
        <v>21</v>
      </c>
      <c r="I1301">
        <v>13</v>
      </c>
      <c r="J1301" t="s">
        <v>53</v>
      </c>
      <c r="K1301" t="s">
        <v>91</v>
      </c>
      <c r="L1301" t="str">
        <f>_xlfn.XLOOKUP(Table1[[#This Row],[TeamFavoriteID]],Table2[team_id],Table2[team_name],_xlfn.XLOOKUP(Table1[[#This Row],[TeamFavoriteID]],Table2[team_id_pfr],Table2[team_name],"Even"))</f>
        <v>Miami Dolphins</v>
      </c>
      <c r="M1301">
        <v>-7.5</v>
      </c>
      <c r="N1301">
        <f>IF(Table1[[#This Row],[TeamFavorite]]=Table1[[#This Row],[TeamHome]],Table1[[#This Row],[ScoreAway]]-Table1[[#This Row],[ScoreHome]],Table1[[#This Row],[ScoreHome]]-Table1[[#This Row],[ScoreAway]])</f>
        <v>-8</v>
      </c>
      <c r="O1301">
        <f>IF(Table1[[#This Row],[SpreadActual]]&lt;Table1[[#This Row],[SpreadFavorite]],1,0)</f>
        <v>1</v>
      </c>
      <c r="Q1301" t="s">
        <v>22</v>
      </c>
      <c r="R1301" t="b">
        <v>0</v>
      </c>
      <c r="S1301">
        <v>82</v>
      </c>
      <c r="T1301">
        <v>8</v>
      </c>
      <c r="U1301">
        <v>80</v>
      </c>
    </row>
    <row r="1302" spans="1:21" x14ac:dyDescent="0.2">
      <c r="A1302" s="1">
        <v>26923</v>
      </c>
      <c r="B1302">
        <v>1973</v>
      </c>
      <c r="C1302">
        <f>_xlfn.MAXIFS(Table1[ScheduleWeekWritten],Table1[ScheduleSeason],Table1[[#This Row],[ScheduleSeason]])</f>
        <v>14</v>
      </c>
      <c r="D1302">
        <v>1</v>
      </c>
      <c r="E1302" cm="1">
        <f t="array" ref="E1302">_xlfn.XLOOKUP(Table1[[#This Row],[ScheduleWeekWritten]],Table3[Game],100+Table3[Increase],Table1[[#This Row],[ScheduleWeekWritten]])</f>
        <v>1</v>
      </c>
      <c r="F1302" t="b">
        <v>0</v>
      </c>
      <c r="G1302" t="s">
        <v>54</v>
      </c>
      <c r="H1302">
        <v>24</v>
      </c>
      <c r="I1302">
        <v>16</v>
      </c>
      <c r="J1302" t="s">
        <v>20</v>
      </c>
      <c r="K1302" t="s">
        <v>55</v>
      </c>
      <c r="L1302" t="str">
        <f>_xlfn.XLOOKUP(Table1[[#This Row],[TeamFavoriteID]],Table2[team_id],Table2[team_name],_xlfn.XLOOKUP(Table1[[#This Row],[TeamFavoriteID]],Table2[team_id_pfr],Table2[team_name],"Even"))</f>
        <v>Minnesota Vikings</v>
      </c>
      <c r="M1302">
        <v>-4</v>
      </c>
      <c r="N1302">
        <f>IF(Table1[[#This Row],[TeamFavorite]]=Table1[[#This Row],[TeamHome]],Table1[[#This Row],[ScoreAway]]-Table1[[#This Row],[ScoreHome]],Table1[[#This Row],[ScoreHome]]-Table1[[#This Row],[ScoreAway]])</f>
        <v>-8</v>
      </c>
      <c r="O1302">
        <f>IF(Table1[[#This Row],[SpreadActual]]&lt;Table1[[#This Row],[SpreadFavorite]],1,0)</f>
        <v>1</v>
      </c>
      <c r="Q1302" t="s">
        <v>73</v>
      </c>
      <c r="R1302" t="b">
        <v>0</v>
      </c>
      <c r="S1302">
        <v>50</v>
      </c>
      <c r="T1302">
        <v>8</v>
      </c>
      <c r="U1302">
        <v>74</v>
      </c>
    </row>
    <row r="1303" spans="1:21" x14ac:dyDescent="0.2">
      <c r="A1303" s="1">
        <v>26923</v>
      </c>
      <c r="B1303">
        <v>1973</v>
      </c>
      <c r="C1303">
        <f>_xlfn.MAXIFS(Table1[ScheduleWeekWritten],Table1[ScheduleSeason],Table1[[#This Row],[ScheduleSeason]])</f>
        <v>14</v>
      </c>
      <c r="D1303">
        <v>1</v>
      </c>
      <c r="E1303" cm="1">
        <f t="array" ref="E1303">_xlfn.XLOOKUP(Table1[[#This Row],[ScheduleWeekWritten]],Table3[Game],100+Table3[Increase],Table1[[#This Row],[ScheduleWeekWritten]])</f>
        <v>1</v>
      </c>
      <c r="F1303" t="b">
        <v>0</v>
      </c>
      <c r="G1303" t="s">
        <v>115</v>
      </c>
      <c r="H1303">
        <v>13</v>
      </c>
      <c r="I1303">
        <v>31</v>
      </c>
      <c r="J1303" t="s">
        <v>28</v>
      </c>
      <c r="K1303" t="s">
        <v>89</v>
      </c>
      <c r="L1303" t="str">
        <f>_xlfn.XLOOKUP(Table1[[#This Row],[TeamFavoriteID]],Table2[team_id],Table2[team_name],_xlfn.XLOOKUP(Table1[[#This Row],[TeamFavoriteID]],Table2[team_id_pfr],Table2[team_name],"Even"))</f>
        <v>Even</v>
      </c>
      <c r="M1303">
        <v>0</v>
      </c>
      <c r="N1303">
        <f>IF(Table1[[#This Row],[TeamFavorite]]=Table1[[#This Row],[TeamHome]],Table1[[#This Row],[ScoreAway]]-Table1[[#This Row],[ScoreHome]],Table1[[#This Row],[ScoreHome]]-Table1[[#This Row],[ScoreAway]])</f>
        <v>-18</v>
      </c>
      <c r="O1303">
        <f>IF(Table1[[#This Row],[SpreadActual]]&lt;Table1[[#This Row],[SpreadFavorite]],1,0)</f>
        <v>1</v>
      </c>
      <c r="Q1303" t="s">
        <v>116</v>
      </c>
      <c r="R1303" t="b">
        <v>0</v>
      </c>
      <c r="S1303">
        <v>64</v>
      </c>
      <c r="T1303">
        <v>13</v>
      </c>
      <c r="U1303">
        <v>71</v>
      </c>
    </row>
    <row r="1304" spans="1:21" x14ac:dyDescent="0.2">
      <c r="A1304" s="1">
        <v>26923</v>
      </c>
      <c r="B1304">
        <v>1973</v>
      </c>
      <c r="C1304">
        <f>_xlfn.MAXIFS(Table1[ScheduleWeekWritten],Table1[ScheduleSeason],Table1[[#This Row],[ScheduleSeason]])</f>
        <v>14</v>
      </c>
      <c r="D1304">
        <v>1</v>
      </c>
      <c r="E1304" cm="1">
        <f t="array" ref="E1304">_xlfn.XLOOKUP(Table1[[#This Row],[ScheduleWeekWritten]],Table3[Game],100+Table3[Increase],Table1[[#This Row],[ScheduleWeekWritten]])</f>
        <v>1</v>
      </c>
      <c r="F1304" t="b">
        <v>0</v>
      </c>
      <c r="G1304" t="s">
        <v>95</v>
      </c>
      <c r="H1304">
        <v>7</v>
      </c>
      <c r="I1304">
        <v>62</v>
      </c>
      <c r="J1304" t="s">
        <v>38</v>
      </c>
      <c r="K1304" t="s">
        <v>109</v>
      </c>
      <c r="L1304" t="str">
        <f>_xlfn.XLOOKUP(Table1[[#This Row],[TeamFavoriteID]],Table2[team_id],Table2[team_name],_xlfn.XLOOKUP(Table1[[#This Row],[TeamFavoriteID]],Table2[team_id_pfr],Table2[team_name],"Even"))</f>
        <v>Atlanta Falcons</v>
      </c>
      <c r="M1304">
        <v>-6</v>
      </c>
      <c r="N1304">
        <f>IF(Table1[[#This Row],[TeamFavorite]]=Table1[[#This Row],[TeamHome]],Table1[[#This Row],[ScoreAway]]-Table1[[#This Row],[ScoreHome]],Table1[[#This Row],[ScoreHome]]-Table1[[#This Row],[ScoreAway]])</f>
        <v>-55</v>
      </c>
      <c r="O1304">
        <f>IF(Table1[[#This Row],[SpreadActual]]&lt;Table1[[#This Row],[SpreadFavorite]],1,0)</f>
        <v>1</v>
      </c>
      <c r="Q1304" t="s">
        <v>96</v>
      </c>
      <c r="R1304" t="b">
        <v>0</v>
      </c>
      <c r="S1304">
        <v>79</v>
      </c>
      <c r="T1304">
        <v>6</v>
      </c>
      <c r="U1304">
        <v>74</v>
      </c>
    </row>
    <row r="1305" spans="1:21" x14ac:dyDescent="0.2">
      <c r="A1305" s="1">
        <v>26923</v>
      </c>
      <c r="B1305">
        <v>1973</v>
      </c>
      <c r="C1305">
        <f>_xlfn.MAXIFS(Table1[ScheduleWeekWritten],Table1[ScheduleSeason],Table1[[#This Row],[ScheduleSeason]])</f>
        <v>14</v>
      </c>
      <c r="D1305">
        <v>1</v>
      </c>
      <c r="E1305" cm="1">
        <f t="array" ref="E1305">_xlfn.XLOOKUP(Table1[[#This Row],[ScheduleWeekWritten]],Table3[Game],100+Table3[Increase],Table1[[#This Row],[ScheduleWeekWritten]])</f>
        <v>1</v>
      </c>
      <c r="F1305" t="b">
        <v>0</v>
      </c>
      <c r="G1305" t="s">
        <v>50</v>
      </c>
      <c r="H1305">
        <v>34</v>
      </c>
      <c r="I1305">
        <v>14</v>
      </c>
      <c r="J1305" t="s">
        <v>23</v>
      </c>
      <c r="K1305" t="s">
        <v>90</v>
      </c>
      <c r="L1305" t="str">
        <f>_xlfn.XLOOKUP(Table1[[#This Row],[TeamFavoriteID]],Table2[team_id],Table2[team_name],_xlfn.XLOOKUP(Table1[[#This Row],[TeamFavoriteID]],Table2[team_id_pfr],Table2[team_name],"Even"))</f>
        <v>New York Giants</v>
      </c>
      <c r="M1305">
        <v>-14</v>
      </c>
      <c r="N1305">
        <f>IF(Table1[[#This Row],[TeamFavorite]]=Table1[[#This Row],[TeamHome]],Table1[[#This Row],[ScoreAway]]-Table1[[#This Row],[ScoreHome]],Table1[[#This Row],[ScoreHome]]-Table1[[#This Row],[ScoreAway]])</f>
        <v>-20</v>
      </c>
      <c r="O1305">
        <f>IF(Table1[[#This Row],[SpreadActual]]&lt;Table1[[#This Row],[SpreadFavorite]],1,0)</f>
        <v>1</v>
      </c>
      <c r="Q1305" t="s">
        <v>121</v>
      </c>
      <c r="R1305" t="b">
        <v>0</v>
      </c>
      <c r="S1305">
        <v>68</v>
      </c>
      <c r="T1305">
        <v>10</v>
      </c>
      <c r="U1305">
        <v>72</v>
      </c>
    </row>
    <row r="1306" spans="1:21" x14ac:dyDescent="0.2">
      <c r="A1306" s="1">
        <v>26923</v>
      </c>
      <c r="B1306">
        <v>1973</v>
      </c>
      <c r="C1306">
        <f>_xlfn.MAXIFS(Table1[ScheduleWeekWritten],Table1[ScheduleSeason],Table1[[#This Row],[ScheduleSeason]])</f>
        <v>14</v>
      </c>
      <c r="D1306">
        <v>1</v>
      </c>
      <c r="E1306" cm="1">
        <f t="array" ref="E1306">_xlfn.XLOOKUP(Table1[[#This Row],[ScheduleWeekWritten]],Table3[Game],100+Table3[Increase],Table1[[#This Row],[ScheduleWeekWritten]])</f>
        <v>1</v>
      </c>
      <c r="F1306" t="b">
        <v>0</v>
      </c>
      <c r="G1306" t="s">
        <v>58</v>
      </c>
      <c r="H1306">
        <v>23</v>
      </c>
      <c r="I1306">
        <v>34</v>
      </c>
      <c r="J1306" t="s">
        <v>57</v>
      </c>
      <c r="K1306" t="s">
        <v>59</v>
      </c>
      <c r="L1306" t="str">
        <f>_xlfn.XLOOKUP(Table1[[#This Row],[TeamFavoriteID]],Table2[team_id],Table2[team_name],_xlfn.XLOOKUP(Table1[[#This Row],[TeamFavoriteID]],Table2[team_id_pfr],Table2[team_name],"Even"))</f>
        <v>Arizona Cardinals</v>
      </c>
      <c r="M1306">
        <v>-1</v>
      </c>
      <c r="N1306">
        <f>IF(Table1[[#This Row],[TeamFavorite]]=Table1[[#This Row],[TeamHome]],Table1[[#This Row],[ScoreAway]]-Table1[[#This Row],[ScoreHome]],Table1[[#This Row],[ScoreHome]]-Table1[[#This Row],[ScoreAway]])</f>
        <v>-11</v>
      </c>
      <c r="O1306">
        <f>IF(Table1[[#This Row],[SpreadActual]]&lt;Table1[[#This Row],[SpreadFavorite]],1,0)</f>
        <v>1</v>
      </c>
      <c r="Q1306" t="s">
        <v>112</v>
      </c>
      <c r="R1306" t="b">
        <v>0</v>
      </c>
      <c r="S1306">
        <v>70</v>
      </c>
      <c r="T1306">
        <v>9</v>
      </c>
      <c r="U1306">
        <v>72</v>
      </c>
    </row>
    <row r="1307" spans="1:21" x14ac:dyDescent="0.2">
      <c r="A1307" s="1">
        <v>26923</v>
      </c>
      <c r="B1307">
        <v>1973</v>
      </c>
      <c r="C1307">
        <f>_xlfn.MAXIFS(Table1[ScheduleWeekWritten],Table1[ScheduleSeason],Table1[[#This Row],[ScheduleSeason]])</f>
        <v>14</v>
      </c>
      <c r="D1307">
        <v>1</v>
      </c>
      <c r="E1307" cm="1">
        <f t="array" ref="E1307">_xlfn.XLOOKUP(Table1[[#This Row],[ScheduleWeekWritten]],Table3[Game],100+Table3[Increase],Table1[[#This Row],[ScheduleWeekWritten]])</f>
        <v>1</v>
      </c>
      <c r="F1307" t="b">
        <v>0</v>
      </c>
      <c r="G1307" t="s">
        <v>49</v>
      </c>
      <c r="H1307">
        <v>24</v>
      </c>
      <c r="I1307">
        <v>10</v>
      </c>
      <c r="J1307" t="s">
        <v>45</v>
      </c>
      <c r="K1307" t="s">
        <v>51</v>
      </c>
      <c r="L1307" t="str">
        <f>_xlfn.XLOOKUP(Table1[[#This Row],[TeamFavoriteID]],Table2[team_id],Table2[team_name],_xlfn.XLOOKUP(Table1[[#This Row],[TeamFavoriteID]],Table2[team_id_pfr],Table2[team_name],"Even"))</f>
        <v>Pittsburgh Steelers</v>
      </c>
      <c r="M1307">
        <v>-6.5</v>
      </c>
      <c r="N1307">
        <f>IF(Table1[[#This Row],[TeamFavorite]]=Table1[[#This Row],[TeamHome]],Table1[[#This Row],[ScoreAway]]-Table1[[#This Row],[ScoreHome]],Table1[[#This Row],[ScoreHome]]-Table1[[#This Row],[ScoreAway]])</f>
        <v>-14</v>
      </c>
      <c r="O1307">
        <f>IF(Table1[[#This Row],[SpreadActual]]&lt;Table1[[#This Row],[SpreadFavorite]],1,0)</f>
        <v>1</v>
      </c>
      <c r="Q1307" t="s">
        <v>113</v>
      </c>
      <c r="R1307" t="b">
        <v>0</v>
      </c>
      <c r="S1307">
        <v>64</v>
      </c>
      <c r="T1307">
        <v>11</v>
      </c>
      <c r="U1307">
        <v>64</v>
      </c>
    </row>
    <row r="1308" spans="1:21" x14ac:dyDescent="0.2">
      <c r="A1308" s="1">
        <v>26923</v>
      </c>
      <c r="B1308">
        <v>1973</v>
      </c>
      <c r="C1308">
        <f>_xlfn.MAXIFS(Table1[ScheduleWeekWritten],Table1[ScheduleSeason],Table1[[#This Row],[ScheduleSeason]])</f>
        <v>14</v>
      </c>
      <c r="D1308">
        <v>1</v>
      </c>
      <c r="E1308" cm="1">
        <f t="array" ref="E1308">_xlfn.XLOOKUP(Table1[[#This Row],[ScheduleWeekWritten]],Table3[Game],100+Table3[Increase],Table1[[#This Row],[ScheduleWeekWritten]])</f>
        <v>1</v>
      </c>
      <c r="F1308" t="b">
        <v>0</v>
      </c>
      <c r="G1308" t="s">
        <v>61</v>
      </c>
      <c r="H1308">
        <v>38</v>
      </c>
      <c r="I1308">
        <v>0</v>
      </c>
      <c r="J1308" t="s">
        <v>27</v>
      </c>
      <c r="K1308" t="s">
        <v>85</v>
      </c>
      <c r="L1308" t="str">
        <f>_xlfn.XLOOKUP(Table1[[#This Row],[TeamFavoriteID]],Table2[team_id],Table2[team_name],_xlfn.XLOOKUP(Table1[[#This Row],[TeamFavoriteID]],Table2[team_id_pfr],Table2[team_name],"Even"))</f>
        <v>Washington Commanders</v>
      </c>
      <c r="M1308">
        <v>-13.5</v>
      </c>
      <c r="N1308">
        <f>IF(Table1[[#This Row],[TeamFavorite]]=Table1[[#This Row],[TeamHome]],Table1[[#This Row],[ScoreAway]]-Table1[[#This Row],[ScoreHome]],Table1[[#This Row],[ScoreHome]]-Table1[[#This Row],[ScoreAway]])</f>
        <v>38</v>
      </c>
      <c r="O1308">
        <f>IF(Table1[[#This Row],[SpreadActual]]&lt;Table1[[#This Row],[SpreadFavorite]],1,0)</f>
        <v>0</v>
      </c>
      <c r="Q1308" t="s">
        <v>64</v>
      </c>
      <c r="R1308" t="b">
        <v>0</v>
      </c>
      <c r="S1308">
        <v>73</v>
      </c>
      <c r="T1308">
        <v>6</v>
      </c>
      <c r="U1308">
        <v>59</v>
      </c>
    </row>
    <row r="1309" spans="1:21" x14ac:dyDescent="0.2">
      <c r="A1309" s="1">
        <v>26924</v>
      </c>
      <c r="B1309">
        <v>1973</v>
      </c>
      <c r="C1309">
        <f>_xlfn.MAXIFS(Table1[ScheduleWeekWritten],Table1[ScheduleSeason],Table1[[#This Row],[ScheduleSeason]])</f>
        <v>14</v>
      </c>
      <c r="D1309">
        <v>1</v>
      </c>
      <c r="E1309" cm="1">
        <f t="array" ref="E1309">_xlfn.XLOOKUP(Table1[[#This Row],[ScheduleWeekWritten]],Table3[Game],100+Table3[Increase],Table1[[#This Row],[ScheduleWeekWritten]])</f>
        <v>1</v>
      </c>
      <c r="F1309" t="b">
        <v>0</v>
      </c>
      <c r="G1309" t="s">
        <v>33</v>
      </c>
      <c r="H1309">
        <v>23</v>
      </c>
      <c r="I1309">
        <v>7</v>
      </c>
      <c r="J1309" t="s">
        <v>31</v>
      </c>
      <c r="K1309" t="s">
        <v>35</v>
      </c>
      <c r="L1309" t="str">
        <f>_xlfn.XLOOKUP(Table1[[#This Row],[TeamFavoriteID]],Table2[team_id],Table2[team_name],_xlfn.XLOOKUP(Table1[[#This Row],[TeamFavoriteID]],Table2[team_id_pfr],Table2[team_name],"Even"))</f>
        <v>Green Bay Packers</v>
      </c>
      <c r="M1309">
        <v>-3.5</v>
      </c>
      <c r="N1309">
        <f>IF(Table1[[#This Row],[TeamFavorite]]=Table1[[#This Row],[TeamHome]],Table1[[#This Row],[ScoreAway]]-Table1[[#This Row],[ScoreHome]],Table1[[#This Row],[ScoreHome]]-Table1[[#This Row],[ScoreAway]])</f>
        <v>-16</v>
      </c>
      <c r="O1309">
        <f>IF(Table1[[#This Row],[SpreadActual]]&lt;Table1[[#This Row],[SpreadFavorite]],1,0)</f>
        <v>1</v>
      </c>
      <c r="Q1309" t="s">
        <v>36</v>
      </c>
      <c r="R1309" t="b">
        <v>0</v>
      </c>
      <c r="S1309">
        <v>54</v>
      </c>
      <c r="T1309">
        <v>16</v>
      </c>
      <c r="U1309">
        <v>77</v>
      </c>
    </row>
    <row r="1310" spans="1:21" x14ac:dyDescent="0.2">
      <c r="A1310" s="1">
        <v>26930</v>
      </c>
      <c r="B1310">
        <v>1973</v>
      </c>
      <c r="C1310">
        <f>_xlfn.MAXIFS(Table1[ScheduleWeekWritten],Table1[ScheduleSeason],Table1[[#This Row],[ScheduleSeason]])</f>
        <v>14</v>
      </c>
      <c r="D1310">
        <v>2</v>
      </c>
      <c r="E1310" cm="1">
        <f t="array" ref="E1310">_xlfn.XLOOKUP(Table1[[#This Row],[ScheduleWeekWritten]],Table3[Game],100+Table3[Increase],Table1[[#This Row],[ScheduleWeekWritten]])</f>
        <v>2</v>
      </c>
      <c r="F1310" t="b">
        <v>0</v>
      </c>
      <c r="G1310" t="s">
        <v>34</v>
      </c>
      <c r="H1310">
        <v>10</v>
      </c>
      <c r="I1310">
        <v>34</v>
      </c>
      <c r="J1310" t="s">
        <v>31</v>
      </c>
      <c r="K1310" t="s">
        <v>32</v>
      </c>
      <c r="L1310" t="str">
        <f>_xlfn.XLOOKUP(Table1[[#This Row],[TeamFavoriteID]],Table2[team_id],Table2[team_name],_xlfn.XLOOKUP(Table1[[#This Row],[TeamFavoriteID]],Table2[team_id_pfr],Table2[team_name],"Even"))</f>
        <v>New York Jets</v>
      </c>
      <c r="M1310">
        <v>-6</v>
      </c>
      <c r="N1310">
        <f>IF(Table1[[#This Row],[TeamFavorite]]=Table1[[#This Row],[TeamHome]],Table1[[#This Row],[ScoreAway]]-Table1[[#This Row],[ScoreHome]],Table1[[#This Row],[ScoreHome]]-Table1[[#This Row],[ScoreAway]])</f>
        <v>-24</v>
      </c>
      <c r="O1310">
        <f>IF(Table1[[#This Row],[SpreadActual]]&lt;Table1[[#This Row],[SpreadFavorite]],1,0)</f>
        <v>1</v>
      </c>
      <c r="Q1310" t="s">
        <v>80</v>
      </c>
      <c r="R1310" t="b">
        <v>0</v>
      </c>
      <c r="S1310">
        <v>71</v>
      </c>
      <c r="T1310">
        <v>10</v>
      </c>
      <c r="U1310">
        <v>76</v>
      </c>
    </row>
    <row r="1311" spans="1:21" x14ac:dyDescent="0.2">
      <c r="A1311" s="1">
        <v>26930</v>
      </c>
      <c r="B1311">
        <v>1973</v>
      </c>
      <c r="C1311">
        <f>_xlfn.MAXIFS(Table1[ScheduleWeekWritten],Table1[ScheduleSeason],Table1[[#This Row],[ScheduleSeason]])</f>
        <v>14</v>
      </c>
      <c r="D1311">
        <v>2</v>
      </c>
      <c r="E1311" cm="1">
        <f t="array" ref="E1311">_xlfn.XLOOKUP(Table1[[#This Row],[ScheduleWeekWritten]],Table3[Game],100+Table3[Increase],Table1[[#This Row],[ScheduleWeekWritten]])</f>
        <v>2</v>
      </c>
      <c r="F1311" t="b">
        <v>0</v>
      </c>
      <c r="G1311" t="s">
        <v>46</v>
      </c>
      <c r="H1311">
        <v>13</v>
      </c>
      <c r="I1311">
        <v>22</v>
      </c>
      <c r="J1311" t="s">
        <v>54</v>
      </c>
      <c r="K1311" t="s">
        <v>55</v>
      </c>
      <c r="L1311" t="str">
        <f>_xlfn.XLOOKUP(Table1[[#This Row],[TeamFavoriteID]],Table2[team_id],Table2[team_name],_xlfn.XLOOKUP(Table1[[#This Row],[TeamFavoriteID]],Table2[team_id_pfr],Table2[team_name],"Even"))</f>
        <v>Minnesota Vikings</v>
      </c>
      <c r="M1311">
        <v>-6.5</v>
      </c>
      <c r="N1311">
        <f>IF(Table1[[#This Row],[TeamFavorite]]=Table1[[#This Row],[TeamHome]],Table1[[#This Row],[ScoreAway]]-Table1[[#This Row],[ScoreHome]],Table1[[#This Row],[ScoreHome]]-Table1[[#This Row],[ScoreAway]])</f>
        <v>-9</v>
      </c>
      <c r="O1311">
        <f>IF(Table1[[#This Row],[SpreadActual]]&lt;Table1[[#This Row],[SpreadFavorite]],1,0)</f>
        <v>1</v>
      </c>
      <c r="Q1311" t="s">
        <v>114</v>
      </c>
      <c r="R1311" t="b">
        <v>0</v>
      </c>
      <c r="S1311">
        <v>61</v>
      </c>
      <c r="T1311">
        <v>10</v>
      </c>
      <c r="U1311">
        <v>72</v>
      </c>
    </row>
    <row r="1312" spans="1:21" x14ac:dyDescent="0.2">
      <c r="A1312" s="1">
        <v>26930</v>
      </c>
      <c r="B1312">
        <v>1973</v>
      </c>
      <c r="C1312">
        <f>_xlfn.MAXIFS(Table1[ScheduleWeekWritten],Table1[ScheduleSeason],Table1[[#This Row],[ScheduleSeason]])</f>
        <v>14</v>
      </c>
      <c r="D1312">
        <v>2</v>
      </c>
      <c r="E1312" cm="1">
        <f t="array" ref="E1312">_xlfn.XLOOKUP(Table1[[#This Row],[ScheduleWeekWritten]],Table3[Game],100+Table3[Increase],Table1[[#This Row],[ScheduleWeekWritten]])</f>
        <v>2</v>
      </c>
      <c r="F1312" t="b">
        <v>0</v>
      </c>
      <c r="G1312" t="s">
        <v>101</v>
      </c>
      <c r="H1312">
        <v>24</v>
      </c>
      <c r="I1312">
        <v>10</v>
      </c>
      <c r="J1312" t="s">
        <v>23</v>
      </c>
      <c r="K1312" t="s">
        <v>104</v>
      </c>
      <c r="L1312" t="str">
        <f>_xlfn.XLOOKUP(Table1[[#This Row],[TeamFavoriteID]],Table2[team_id],Table2[team_name],_xlfn.XLOOKUP(Table1[[#This Row],[TeamFavoriteID]],Table2[team_id_pfr],Table2[team_name],"Even"))</f>
        <v>Cincinnati Bengals</v>
      </c>
      <c r="M1312">
        <v>-10</v>
      </c>
      <c r="N1312">
        <f>IF(Table1[[#This Row],[TeamFavorite]]=Table1[[#This Row],[TeamHome]],Table1[[#This Row],[ScoreAway]]-Table1[[#This Row],[ScoreHome]],Table1[[#This Row],[ScoreHome]]-Table1[[#This Row],[ScoreAway]])</f>
        <v>-14</v>
      </c>
      <c r="O1312">
        <f>IF(Table1[[#This Row],[SpreadActual]]&lt;Table1[[#This Row],[SpreadFavorite]],1,0)</f>
        <v>1</v>
      </c>
      <c r="Q1312" t="s">
        <v>111</v>
      </c>
      <c r="R1312" t="b">
        <v>0</v>
      </c>
      <c r="S1312">
        <v>71</v>
      </c>
      <c r="T1312">
        <v>10</v>
      </c>
      <c r="U1312">
        <v>79</v>
      </c>
    </row>
    <row r="1313" spans="1:22" x14ac:dyDescent="0.2">
      <c r="A1313" s="1">
        <v>26930</v>
      </c>
      <c r="B1313">
        <v>1973</v>
      </c>
      <c r="C1313">
        <f>_xlfn.MAXIFS(Table1[ScheduleWeekWritten],Table1[ScheduleSeason],Table1[[#This Row],[ScheduleSeason]])</f>
        <v>14</v>
      </c>
      <c r="D1313">
        <v>2</v>
      </c>
      <c r="E1313" cm="1">
        <f t="array" ref="E1313">_xlfn.XLOOKUP(Table1[[#This Row],[ScheduleWeekWritten]],Table3[Game],100+Table3[Increase],Table1[[#This Row],[ScheduleWeekWritten]])</f>
        <v>2</v>
      </c>
      <c r="F1313" t="b">
        <v>0</v>
      </c>
      <c r="G1313" t="s">
        <v>24</v>
      </c>
      <c r="H1313">
        <v>34</v>
      </c>
      <c r="I1313">
        <v>36</v>
      </c>
      <c r="J1313" t="s">
        <v>53</v>
      </c>
      <c r="K1313" t="s">
        <v>87</v>
      </c>
      <c r="L1313" t="str">
        <f>_xlfn.XLOOKUP(Table1[[#This Row],[TeamFavoriteID]],Table2[team_id],Table2[team_name],_xlfn.XLOOKUP(Table1[[#This Row],[TeamFavoriteID]],Table2[team_id_pfr],Table2[team_name],"Even"))</f>
        <v>San Francisco 49ers</v>
      </c>
      <c r="M1313">
        <v>-4</v>
      </c>
      <c r="N1313">
        <f>IF(Table1[[#This Row],[TeamFavorite]]=Table1[[#This Row],[TeamHome]],Table1[[#This Row],[ScoreAway]]-Table1[[#This Row],[ScoreHome]],Table1[[#This Row],[ScoreHome]]-Table1[[#This Row],[ScoreAway]])</f>
        <v>-2</v>
      </c>
      <c r="O1313">
        <f>IF(Table1[[#This Row],[SpreadActual]]&lt;Table1[[#This Row],[SpreadFavorite]],1,0)</f>
        <v>0</v>
      </c>
      <c r="Q1313" t="s">
        <v>71</v>
      </c>
      <c r="R1313" t="b">
        <v>0</v>
      </c>
      <c r="S1313">
        <v>66</v>
      </c>
      <c r="T1313">
        <v>16</v>
      </c>
      <c r="U1313">
        <v>42</v>
      </c>
    </row>
    <row r="1314" spans="1:22" x14ac:dyDescent="0.2">
      <c r="A1314" s="1">
        <v>26930</v>
      </c>
      <c r="B1314">
        <v>1973</v>
      </c>
      <c r="C1314">
        <f>_xlfn.MAXIFS(Table1[ScheduleWeekWritten],Table1[ScheduleSeason],Table1[[#This Row],[ScheduleSeason]])</f>
        <v>14</v>
      </c>
      <c r="D1314">
        <v>2</v>
      </c>
      <c r="E1314" cm="1">
        <f t="array" ref="E1314">_xlfn.XLOOKUP(Table1[[#This Row],[ScheduleWeekWritten]],Table3[Game],100+Table3[Increase],Table1[[#This Row],[ScheduleWeekWritten]])</f>
        <v>2</v>
      </c>
      <c r="F1314" t="b">
        <v>0</v>
      </c>
      <c r="G1314" t="s">
        <v>33</v>
      </c>
      <c r="H1314">
        <v>13</v>
      </c>
      <c r="I1314">
        <v>13</v>
      </c>
      <c r="J1314" t="s">
        <v>45</v>
      </c>
      <c r="K1314" t="s">
        <v>35</v>
      </c>
      <c r="L1314" t="str">
        <f>_xlfn.XLOOKUP(Table1[[#This Row],[TeamFavoriteID]],Table2[team_id],Table2[team_name],_xlfn.XLOOKUP(Table1[[#This Row],[TeamFavoriteID]],Table2[team_id_pfr],Table2[team_name],"Even"))</f>
        <v>Green Bay Packers</v>
      </c>
      <c r="M1314">
        <v>-4</v>
      </c>
      <c r="N1314">
        <f>IF(Table1[[#This Row],[TeamFavorite]]=Table1[[#This Row],[TeamHome]],Table1[[#This Row],[ScoreAway]]-Table1[[#This Row],[ScoreHome]],Table1[[#This Row],[ScoreHome]]-Table1[[#This Row],[ScoreAway]])</f>
        <v>0</v>
      </c>
      <c r="O1314">
        <f>IF(Table1[[#This Row],[SpreadActual]]&lt;Table1[[#This Row],[SpreadFavorite]],1,0)</f>
        <v>0</v>
      </c>
      <c r="Q1314" t="s">
        <v>82</v>
      </c>
      <c r="R1314" t="b">
        <v>0</v>
      </c>
      <c r="S1314">
        <v>50</v>
      </c>
      <c r="T1314">
        <v>9</v>
      </c>
      <c r="U1314">
        <v>83</v>
      </c>
    </row>
    <row r="1315" spans="1:22" x14ac:dyDescent="0.2">
      <c r="A1315" s="1">
        <v>26930</v>
      </c>
      <c r="B1315">
        <v>1973</v>
      </c>
      <c r="C1315">
        <f>_xlfn.MAXIFS(Table1[ScheduleWeekWritten],Table1[ScheduleSeason],Table1[[#This Row],[ScheduleSeason]])</f>
        <v>14</v>
      </c>
      <c r="D1315">
        <v>2</v>
      </c>
      <c r="E1315" cm="1">
        <f t="array" ref="E1315">_xlfn.XLOOKUP(Table1[[#This Row],[ScheduleWeekWritten]],Table3[Game],100+Table3[Increase],Table1[[#This Row],[ScheduleWeekWritten]])</f>
        <v>2</v>
      </c>
      <c r="F1315" t="b">
        <v>0</v>
      </c>
      <c r="G1315" t="s">
        <v>39</v>
      </c>
      <c r="H1315">
        <v>31</v>
      </c>
      <c r="I1315">
        <v>0</v>
      </c>
      <c r="J1315" t="s">
        <v>38</v>
      </c>
      <c r="K1315" t="s">
        <v>40</v>
      </c>
      <c r="L1315" t="str">
        <f>_xlfn.XLOOKUP(Table1[[#This Row],[TeamFavoriteID]],Table2[team_id],Table2[team_name],_xlfn.XLOOKUP(Table1[[#This Row],[TeamFavoriteID]],Table2[team_id_pfr],Table2[team_name],"Even"))</f>
        <v>Los Angeles Rams</v>
      </c>
      <c r="M1315">
        <v>-3</v>
      </c>
      <c r="N1315">
        <f>IF(Table1[[#This Row],[TeamFavorite]]=Table1[[#This Row],[TeamHome]],Table1[[#This Row],[ScoreAway]]-Table1[[#This Row],[ScoreHome]],Table1[[#This Row],[ScoreHome]]-Table1[[#This Row],[ScoreAway]])</f>
        <v>-31</v>
      </c>
      <c r="O1315">
        <f>IF(Table1[[#This Row],[SpreadActual]]&lt;Table1[[#This Row],[SpreadFavorite]],1,0)</f>
        <v>1</v>
      </c>
      <c r="Q1315" t="s">
        <v>65</v>
      </c>
      <c r="R1315" t="b">
        <v>0</v>
      </c>
      <c r="S1315">
        <v>65</v>
      </c>
      <c r="T1315">
        <v>9</v>
      </c>
      <c r="U1315">
        <v>80</v>
      </c>
    </row>
    <row r="1316" spans="1:22" x14ac:dyDescent="0.2">
      <c r="A1316" s="1">
        <v>26930</v>
      </c>
      <c r="B1316">
        <v>1973</v>
      </c>
      <c r="C1316">
        <f>_xlfn.MAXIFS(Table1[ScheduleWeekWritten],Table1[ScheduleSeason],Table1[[#This Row],[ScheduleSeason]])</f>
        <v>14</v>
      </c>
      <c r="D1316">
        <v>2</v>
      </c>
      <c r="E1316" cm="1">
        <f t="array" ref="E1316">_xlfn.XLOOKUP(Table1[[#This Row],[ScheduleWeekWritten]],Table3[Game],100+Table3[Increase],Table1[[#This Row],[ScheduleWeekWritten]])</f>
        <v>2</v>
      </c>
      <c r="F1316" t="b">
        <v>0</v>
      </c>
      <c r="G1316" t="s">
        <v>115</v>
      </c>
      <c r="H1316">
        <v>7</v>
      </c>
      <c r="I1316">
        <v>10</v>
      </c>
      <c r="J1316" t="s">
        <v>42</v>
      </c>
      <c r="K1316" t="s">
        <v>75</v>
      </c>
      <c r="L1316" t="str">
        <f>_xlfn.XLOOKUP(Table1[[#This Row],[TeamFavoriteID]],Table2[team_id],Table2[team_name],_xlfn.XLOOKUP(Table1[[#This Row],[TeamFavoriteID]],Table2[team_id_pfr],Table2[team_name],"Even"))</f>
        <v>Kansas City Chiefs</v>
      </c>
      <c r="M1316">
        <v>-7</v>
      </c>
      <c r="N1316">
        <f>IF(Table1[[#This Row],[TeamFavorite]]=Table1[[#This Row],[TeamHome]],Table1[[#This Row],[ScoreAway]]-Table1[[#This Row],[ScoreHome]],Table1[[#This Row],[ScoreHome]]-Table1[[#This Row],[ScoreAway]])</f>
        <v>-3</v>
      </c>
      <c r="O1316">
        <f>IF(Table1[[#This Row],[SpreadActual]]&lt;Table1[[#This Row],[SpreadFavorite]],1,0)</f>
        <v>0</v>
      </c>
      <c r="Q1316" t="s">
        <v>116</v>
      </c>
      <c r="R1316" t="b">
        <v>0</v>
      </c>
      <c r="S1316">
        <v>68</v>
      </c>
      <c r="T1316">
        <v>15</v>
      </c>
      <c r="U1316">
        <v>83</v>
      </c>
    </row>
    <row r="1317" spans="1:22" x14ac:dyDescent="0.2">
      <c r="A1317" s="1">
        <v>26930</v>
      </c>
      <c r="B1317">
        <v>1973</v>
      </c>
      <c r="C1317">
        <f>_xlfn.MAXIFS(Table1[ScheduleWeekWritten],Table1[ScheduleSeason],Table1[[#This Row],[ScheduleSeason]])</f>
        <v>14</v>
      </c>
      <c r="D1317">
        <v>2</v>
      </c>
      <c r="E1317" cm="1">
        <f t="array" ref="E1317">_xlfn.XLOOKUP(Table1[[#This Row],[ScheduleWeekWritten]],Table3[Game],100+Table3[Increase],Table1[[#This Row],[ScheduleWeekWritten]])</f>
        <v>2</v>
      </c>
      <c r="F1317" t="b">
        <v>0</v>
      </c>
      <c r="G1317" t="s">
        <v>50</v>
      </c>
      <c r="H1317">
        <v>23</v>
      </c>
      <c r="I1317">
        <v>23</v>
      </c>
      <c r="J1317" t="s">
        <v>58</v>
      </c>
      <c r="K1317" t="s">
        <v>90</v>
      </c>
      <c r="L1317" t="str">
        <f>_xlfn.XLOOKUP(Table1[[#This Row],[TeamFavoriteID]],Table2[team_id],Table2[team_name],_xlfn.XLOOKUP(Table1[[#This Row],[TeamFavoriteID]],Table2[team_id_pfr],Table2[team_name],"Even"))</f>
        <v>New York Giants</v>
      </c>
      <c r="M1317">
        <v>-15</v>
      </c>
      <c r="N1317">
        <f>IF(Table1[[#This Row],[TeamFavorite]]=Table1[[#This Row],[TeamHome]],Table1[[#This Row],[ScoreAway]]-Table1[[#This Row],[ScoreHome]],Table1[[#This Row],[ScoreHome]]-Table1[[#This Row],[ScoreAway]])</f>
        <v>0</v>
      </c>
      <c r="O1317">
        <f>IF(Table1[[#This Row],[SpreadActual]]&lt;Table1[[#This Row],[SpreadFavorite]],1,0)</f>
        <v>0</v>
      </c>
      <c r="Q1317" t="s">
        <v>121</v>
      </c>
      <c r="R1317" t="b">
        <v>0</v>
      </c>
      <c r="S1317">
        <v>72</v>
      </c>
      <c r="T1317">
        <v>12</v>
      </c>
      <c r="U1317">
        <v>74</v>
      </c>
    </row>
    <row r="1318" spans="1:22" x14ac:dyDescent="0.2">
      <c r="A1318" s="1">
        <v>26930</v>
      </c>
      <c r="B1318">
        <v>1973</v>
      </c>
      <c r="C1318">
        <f>_xlfn.MAXIFS(Table1[ScheduleWeekWritten],Table1[ScheduleSeason],Table1[[#This Row],[ScheduleSeason]])</f>
        <v>14</v>
      </c>
      <c r="D1318">
        <v>2</v>
      </c>
      <c r="E1318" cm="1">
        <f t="array" ref="E1318">_xlfn.XLOOKUP(Table1[[#This Row],[ScheduleWeekWritten]],Table3[Game],100+Table3[Increase],Table1[[#This Row],[ScheduleWeekWritten]])</f>
        <v>2</v>
      </c>
      <c r="F1318" t="b">
        <v>0</v>
      </c>
      <c r="G1318" t="s">
        <v>20</v>
      </c>
      <c r="H1318">
        <v>12</v>
      </c>
      <c r="I1318">
        <v>7</v>
      </c>
      <c r="J1318" t="s">
        <v>19</v>
      </c>
      <c r="K1318" t="s">
        <v>91</v>
      </c>
      <c r="L1318" t="str">
        <f>_xlfn.XLOOKUP(Table1[[#This Row],[TeamFavoriteID]],Table2[team_id],Table2[team_name],_xlfn.XLOOKUP(Table1[[#This Row],[TeamFavoriteID]],Table2[team_id_pfr],Table2[team_name],"Even"))</f>
        <v>Miami Dolphins</v>
      </c>
      <c r="M1318">
        <v>-3</v>
      </c>
      <c r="N1318">
        <f>IF(Table1[[#This Row],[TeamFavorite]]=Table1[[#This Row],[TeamHome]],Table1[[#This Row],[ScoreAway]]-Table1[[#This Row],[ScoreHome]],Table1[[#This Row],[ScoreHome]]-Table1[[#This Row],[ScoreAway]])</f>
        <v>5</v>
      </c>
      <c r="O1318">
        <f>IF(Table1[[#This Row],[SpreadActual]]&lt;Table1[[#This Row],[SpreadFavorite]],1,0)</f>
        <v>0</v>
      </c>
      <c r="Q1318" t="s">
        <v>122</v>
      </c>
      <c r="R1318" t="b">
        <v>0</v>
      </c>
      <c r="S1318">
        <v>62</v>
      </c>
      <c r="T1318">
        <v>13</v>
      </c>
      <c r="U1318">
        <v>86</v>
      </c>
    </row>
    <row r="1319" spans="1:22" x14ac:dyDescent="0.2">
      <c r="A1319" s="1">
        <v>26930</v>
      </c>
      <c r="B1319">
        <v>1973</v>
      </c>
      <c r="C1319">
        <f>_xlfn.MAXIFS(Table1[ScheduleWeekWritten],Table1[ScheduleSeason],Table1[[#This Row],[ScheduleSeason]])</f>
        <v>14</v>
      </c>
      <c r="D1319">
        <v>2</v>
      </c>
      <c r="E1319" cm="1">
        <f t="array" ref="E1319">_xlfn.XLOOKUP(Table1[[#This Row],[ScheduleWeekWritten]],Table3[Game],100+Table3[Increase],Table1[[#This Row],[ScheduleWeekWritten]])</f>
        <v>2</v>
      </c>
      <c r="F1319" t="b">
        <v>0</v>
      </c>
      <c r="G1319" t="s">
        <v>49</v>
      </c>
      <c r="H1319">
        <v>33</v>
      </c>
      <c r="I1319">
        <v>6</v>
      </c>
      <c r="J1319" t="s">
        <v>62</v>
      </c>
      <c r="K1319" t="s">
        <v>51</v>
      </c>
      <c r="L1319" t="str">
        <f>_xlfn.XLOOKUP(Table1[[#This Row],[TeamFavoriteID]],Table2[team_id],Table2[team_name],_xlfn.XLOOKUP(Table1[[#This Row],[TeamFavoriteID]],Table2[team_id_pfr],Table2[team_name],"Even"))</f>
        <v>Pittsburgh Steelers</v>
      </c>
      <c r="M1319">
        <v>-9</v>
      </c>
      <c r="N1319">
        <f>IF(Table1[[#This Row],[TeamFavorite]]=Table1[[#This Row],[TeamHome]],Table1[[#This Row],[ScoreAway]]-Table1[[#This Row],[ScoreHome]],Table1[[#This Row],[ScoreHome]]-Table1[[#This Row],[ScoreAway]])</f>
        <v>-27</v>
      </c>
      <c r="O1319">
        <f>IF(Table1[[#This Row],[SpreadActual]]&lt;Table1[[#This Row],[SpreadFavorite]],1,0)</f>
        <v>1</v>
      </c>
      <c r="Q1319" t="s">
        <v>113</v>
      </c>
      <c r="R1319" t="b">
        <v>0</v>
      </c>
      <c r="S1319">
        <v>68</v>
      </c>
      <c r="T1319">
        <v>14</v>
      </c>
      <c r="U1319">
        <v>69</v>
      </c>
    </row>
    <row r="1320" spans="1:22" x14ac:dyDescent="0.2">
      <c r="A1320" s="1">
        <v>26930</v>
      </c>
      <c r="B1320">
        <v>1973</v>
      </c>
      <c r="C1320">
        <f>_xlfn.MAXIFS(Table1[ScheduleWeekWritten],Table1[ScheduleSeason],Table1[[#This Row],[ScheduleSeason]])</f>
        <v>14</v>
      </c>
      <c r="D1320">
        <v>2</v>
      </c>
      <c r="E1320" cm="1">
        <f t="array" ref="E1320">_xlfn.XLOOKUP(Table1[[#This Row],[ScheduleWeekWritten]],Table3[Game],100+Table3[Increase],Table1[[#This Row],[ScheduleWeekWritten]])</f>
        <v>2</v>
      </c>
      <c r="F1320" t="b">
        <v>0</v>
      </c>
      <c r="G1320" t="s">
        <v>27</v>
      </c>
      <c r="H1320">
        <v>34</v>
      </c>
      <c r="I1320">
        <v>7</v>
      </c>
      <c r="J1320" t="s">
        <v>28</v>
      </c>
      <c r="K1320" t="s">
        <v>29</v>
      </c>
      <c r="L1320" t="str">
        <f>_xlfn.XLOOKUP(Table1[[#This Row],[TeamFavoriteID]],Table2[team_id],Table2[team_name],_xlfn.XLOOKUP(Table1[[#This Row],[TeamFavoriteID]],Table2[team_id_pfr],Table2[team_name],"Even"))</f>
        <v>Los Angeles Chargers</v>
      </c>
      <c r="M1320">
        <v>-1</v>
      </c>
      <c r="N1320">
        <f>IF(Table1[[#This Row],[TeamFavorite]]=Table1[[#This Row],[TeamHome]],Table1[[#This Row],[ScoreAway]]-Table1[[#This Row],[ScoreHome]],Table1[[#This Row],[ScoreHome]]-Table1[[#This Row],[ScoreAway]])</f>
        <v>27</v>
      </c>
      <c r="O1320">
        <f>IF(Table1[[#This Row],[SpreadActual]]&lt;Table1[[#This Row],[SpreadFavorite]],1,0)</f>
        <v>0</v>
      </c>
      <c r="Q1320" t="s">
        <v>94</v>
      </c>
      <c r="R1320" t="b">
        <v>0</v>
      </c>
      <c r="S1320">
        <v>67</v>
      </c>
      <c r="T1320">
        <v>10</v>
      </c>
      <c r="U1320">
        <v>70</v>
      </c>
    </row>
    <row r="1321" spans="1:22" x14ac:dyDescent="0.2">
      <c r="A1321" s="1">
        <v>26930</v>
      </c>
      <c r="B1321">
        <v>1973</v>
      </c>
      <c r="C1321">
        <f>_xlfn.MAXIFS(Table1[ScheduleWeekWritten],Table1[ScheduleSeason],Table1[[#This Row],[ScheduleSeason]])</f>
        <v>14</v>
      </c>
      <c r="D1321">
        <v>2</v>
      </c>
      <c r="E1321" cm="1">
        <f t="array" ref="E1321">_xlfn.XLOOKUP(Table1[[#This Row],[ScheduleWeekWritten]],Table3[Game],100+Table3[Increase],Table1[[#This Row],[ScheduleWeekWritten]])</f>
        <v>2</v>
      </c>
      <c r="F1321" t="b">
        <v>0</v>
      </c>
      <c r="G1321" t="s">
        <v>57</v>
      </c>
      <c r="H1321">
        <v>34</v>
      </c>
      <c r="I1321">
        <v>27</v>
      </c>
      <c r="J1321" t="s">
        <v>61</v>
      </c>
      <c r="K1321" t="s">
        <v>85</v>
      </c>
      <c r="L1321" t="str">
        <f>_xlfn.XLOOKUP(Table1[[#This Row],[TeamFavoriteID]],Table2[team_id],Table2[team_name],_xlfn.XLOOKUP(Table1[[#This Row],[TeamFavoriteID]],Table2[team_id_pfr],Table2[team_name],"Even"))</f>
        <v>Washington Commanders</v>
      </c>
      <c r="M1321">
        <v>-10.5</v>
      </c>
      <c r="N1321">
        <f>IF(Table1[[#This Row],[TeamFavorite]]=Table1[[#This Row],[TeamHome]],Table1[[#This Row],[ScoreAway]]-Table1[[#This Row],[ScoreHome]],Table1[[#This Row],[ScoreHome]]-Table1[[#This Row],[ScoreAway]])</f>
        <v>7</v>
      </c>
      <c r="O1321">
        <f>IF(Table1[[#This Row],[SpreadActual]]&lt;Table1[[#This Row],[SpreadFavorite]],1,0)</f>
        <v>0</v>
      </c>
      <c r="Q1321" t="s">
        <v>60</v>
      </c>
      <c r="R1321" t="b">
        <v>0</v>
      </c>
      <c r="S1321">
        <v>72</v>
      </c>
      <c r="T1321">
        <v>6</v>
      </c>
      <c r="U1321">
        <v>86</v>
      </c>
    </row>
    <row r="1322" spans="1:22" x14ac:dyDescent="0.2">
      <c r="A1322" s="1">
        <v>26931</v>
      </c>
      <c r="B1322">
        <v>1973</v>
      </c>
      <c r="C1322">
        <f>_xlfn.MAXIFS(Table1[ScheduleWeekWritten],Table1[ScheduleSeason],Table1[[#This Row],[ScheduleSeason]])</f>
        <v>14</v>
      </c>
      <c r="D1322">
        <v>2</v>
      </c>
      <c r="E1322" cm="1">
        <f t="array" ref="E1322">_xlfn.XLOOKUP(Table1[[#This Row],[ScheduleWeekWritten]],Table3[Game],100+Table3[Increase],Table1[[#This Row],[ScheduleWeekWritten]])</f>
        <v>2</v>
      </c>
      <c r="F1322" t="b">
        <v>0</v>
      </c>
      <c r="G1322" t="s">
        <v>67</v>
      </c>
      <c r="H1322">
        <v>40</v>
      </c>
      <c r="I1322">
        <v>3</v>
      </c>
      <c r="J1322" t="s">
        <v>95</v>
      </c>
      <c r="K1322" t="s">
        <v>68</v>
      </c>
      <c r="L1322" t="str">
        <f>_xlfn.XLOOKUP(Table1[[#This Row],[TeamFavoriteID]],Table2[team_id],Table2[team_name],_xlfn.XLOOKUP(Table1[[#This Row],[TeamFavoriteID]],Table2[team_id_pfr],Table2[team_name],"Even"))</f>
        <v>Dallas Cowboys</v>
      </c>
      <c r="M1322">
        <v>-20</v>
      </c>
      <c r="N1322">
        <f>IF(Table1[[#This Row],[TeamFavorite]]=Table1[[#This Row],[TeamHome]],Table1[[#This Row],[ScoreAway]]-Table1[[#This Row],[ScoreHome]],Table1[[#This Row],[ScoreHome]]-Table1[[#This Row],[ScoreAway]])</f>
        <v>-37</v>
      </c>
      <c r="O1322">
        <f>IF(Table1[[#This Row],[SpreadActual]]&lt;Table1[[#This Row],[SpreadFavorite]],1,0)</f>
        <v>1</v>
      </c>
      <c r="Q1322" t="s">
        <v>119</v>
      </c>
      <c r="R1322" t="b">
        <v>0</v>
      </c>
      <c r="S1322">
        <v>76</v>
      </c>
      <c r="T1322">
        <v>17</v>
      </c>
      <c r="U1322">
        <v>88</v>
      </c>
    </row>
    <row r="1323" spans="1:22" x14ac:dyDescent="0.2">
      <c r="A1323" s="1">
        <v>26937</v>
      </c>
      <c r="B1323">
        <v>1973</v>
      </c>
      <c r="C1323">
        <f>_xlfn.MAXIFS(Table1[ScheduleWeekWritten],Table1[ScheduleSeason],Table1[[#This Row],[ScheduleSeason]])</f>
        <v>14</v>
      </c>
      <c r="D1323">
        <v>3</v>
      </c>
      <c r="E1323" cm="1">
        <f t="array" ref="E1323">_xlfn.XLOOKUP(Table1[[#This Row],[ScheduleWeekWritten]],Table3[Game],100+Table3[Increase],Table1[[#This Row],[ScheduleWeekWritten]])</f>
        <v>3</v>
      </c>
      <c r="F1323" t="b">
        <v>0</v>
      </c>
      <c r="G1323" t="s">
        <v>34</v>
      </c>
      <c r="H1323">
        <v>14</v>
      </c>
      <c r="I1323">
        <v>10</v>
      </c>
      <c r="J1323" t="s">
        <v>95</v>
      </c>
      <c r="K1323" t="s">
        <v>72</v>
      </c>
      <c r="L1323" t="str">
        <f>_xlfn.XLOOKUP(Table1[[#This Row],[TeamFavoriteID]],Table2[team_id],Table2[team_name],_xlfn.XLOOKUP(Table1[[#This Row],[TeamFavoriteID]],Table2[team_id_pfr],Table2[team_name],"Even"))</f>
        <v>Baltimore Colts</v>
      </c>
      <c r="M1323">
        <v>-9</v>
      </c>
      <c r="N1323">
        <f>IF(Table1[[#This Row],[TeamFavorite]]=Table1[[#This Row],[TeamHome]],Table1[[#This Row],[ScoreAway]]-Table1[[#This Row],[ScoreHome]],Table1[[#This Row],[ScoreHome]]-Table1[[#This Row],[ScoreAway]])</f>
        <v>-4</v>
      </c>
      <c r="O1323">
        <f>IF(Table1[[#This Row],[SpreadActual]]&lt;Table1[[#This Row],[SpreadFavorite]],1,0)</f>
        <v>0</v>
      </c>
      <c r="Q1323" t="s">
        <v>80</v>
      </c>
      <c r="R1323" t="b">
        <v>0</v>
      </c>
      <c r="S1323">
        <v>64</v>
      </c>
      <c r="T1323">
        <v>10</v>
      </c>
      <c r="U1323">
        <v>72</v>
      </c>
    </row>
    <row r="1324" spans="1:22" x14ac:dyDescent="0.2">
      <c r="A1324" s="1">
        <v>26937</v>
      </c>
      <c r="B1324">
        <v>1973</v>
      </c>
      <c r="C1324">
        <f>_xlfn.MAXIFS(Table1[ScheduleWeekWritten],Table1[ScheduleSeason],Table1[[#This Row],[ScheduleSeason]])</f>
        <v>14</v>
      </c>
      <c r="D1324">
        <v>3</v>
      </c>
      <c r="E1324" cm="1">
        <f t="array" ref="E1324">_xlfn.XLOOKUP(Table1[[#This Row],[ScheduleWeekWritten]],Table3[Game],100+Table3[Increase],Table1[[#This Row],[ScheduleWeekWritten]])</f>
        <v>3</v>
      </c>
      <c r="F1324" t="b">
        <v>0</v>
      </c>
      <c r="G1324" t="s">
        <v>28</v>
      </c>
      <c r="H1324">
        <v>9</v>
      </c>
      <c r="I1324">
        <v>7</v>
      </c>
      <c r="J1324" t="s">
        <v>31</v>
      </c>
      <c r="K1324" t="s">
        <v>32</v>
      </c>
      <c r="L1324" t="str">
        <f>_xlfn.XLOOKUP(Table1[[#This Row],[TeamFavoriteID]],Table2[team_id],Table2[team_name],_xlfn.XLOOKUP(Table1[[#This Row],[TeamFavoriteID]],Table2[team_id_pfr],Table2[team_name],"Even"))</f>
        <v>New York Jets</v>
      </c>
      <c r="M1324">
        <v>-5.5</v>
      </c>
      <c r="N1324">
        <f>IF(Table1[[#This Row],[TeamFavorite]]=Table1[[#This Row],[TeamHome]],Table1[[#This Row],[ScoreAway]]-Table1[[#This Row],[ScoreHome]],Table1[[#This Row],[ScoreHome]]-Table1[[#This Row],[ScoreAway]])</f>
        <v>2</v>
      </c>
      <c r="O1324">
        <f>IF(Table1[[#This Row],[SpreadActual]]&lt;Table1[[#This Row],[SpreadFavorite]],1,0)</f>
        <v>0</v>
      </c>
      <c r="Q1324" t="s">
        <v>123</v>
      </c>
      <c r="R1324" t="b">
        <v>0</v>
      </c>
      <c r="S1324">
        <v>53</v>
      </c>
      <c r="T1324">
        <v>8</v>
      </c>
      <c r="U1324">
        <v>62</v>
      </c>
    </row>
    <row r="1325" spans="1:22" x14ac:dyDescent="0.2">
      <c r="A1325" s="1">
        <v>26937</v>
      </c>
      <c r="B1325">
        <v>1973</v>
      </c>
      <c r="C1325">
        <f>_xlfn.MAXIFS(Table1[ScheduleWeekWritten],Table1[ScheduleSeason],Table1[[#This Row],[ScheduleSeason]])</f>
        <v>14</v>
      </c>
      <c r="D1325">
        <v>3</v>
      </c>
      <c r="E1325" cm="1">
        <f t="array" ref="E1325">_xlfn.XLOOKUP(Table1[[#This Row],[ScheduleWeekWritten]],Table3[Game],100+Table3[Increase],Table1[[#This Row],[ScheduleWeekWritten]])</f>
        <v>3</v>
      </c>
      <c r="F1325" t="b">
        <v>0</v>
      </c>
      <c r="G1325" t="s">
        <v>62</v>
      </c>
      <c r="H1325">
        <v>12</v>
      </c>
      <c r="I1325">
        <v>10</v>
      </c>
      <c r="J1325" t="s">
        <v>50</v>
      </c>
      <c r="K1325" t="s">
        <v>90</v>
      </c>
      <c r="L1325" t="str">
        <f>_xlfn.XLOOKUP(Table1[[#This Row],[TeamFavoriteID]],Table2[team_id],Table2[team_name],_xlfn.XLOOKUP(Table1[[#This Row],[TeamFavoriteID]],Table2[team_id_pfr],Table2[team_name],"Even"))</f>
        <v>New York Giants</v>
      </c>
      <c r="M1325">
        <v>-4</v>
      </c>
      <c r="N1325">
        <f>IF(Table1[[#This Row],[TeamFavorite]]=Table1[[#This Row],[TeamHome]],Table1[[#This Row],[ScoreAway]]-Table1[[#This Row],[ScoreHome]],Table1[[#This Row],[ScoreHome]]-Table1[[#This Row],[ScoreAway]])</f>
        <v>2</v>
      </c>
      <c r="O1325">
        <f>IF(Table1[[#This Row],[SpreadActual]]&lt;Table1[[#This Row],[SpreadFavorite]],1,0)</f>
        <v>0</v>
      </c>
      <c r="Q1325" t="s">
        <v>66</v>
      </c>
      <c r="R1325" t="b">
        <v>0</v>
      </c>
      <c r="S1325">
        <v>62</v>
      </c>
      <c r="T1325">
        <v>9</v>
      </c>
      <c r="U1325">
        <v>68</v>
      </c>
    </row>
    <row r="1326" spans="1:22" x14ac:dyDescent="0.2">
      <c r="A1326" s="1">
        <v>26937</v>
      </c>
      <c r="B1326">
        <v>1973</v>
      </c>
      <c r="C1326">
        <f>_xlfn.MAXIFS(Table1[ScheduleWeekWritten],Table1[ScheduleSeason],Table1[[#This Row],[ScheduleSeason]])</f>
        <v>14</v>
      </c>
      <c r="D1326">
        <v>3</v>
      </c>
      <c r="E1326" cm="1">
        <f t="array" ref="E1326">_xlfn.XLOOKUP(Table1[[#This Row],[ScheduleWeekWritten]],Table3[Game],100+Table3[Increase],Table1[[#This Row],[ScheduleWeekWritten]])</f>
        <v>3</v>
      </c>
      <c r="F1326" t="b">
        <v>0</v>
      </c>
      <c r="G1326" t="s">
        <v>67</v>
      </c>
      <c r="H1326">
        <v>45</v>
      </c>
      <c r="I1326">
        <v>10</v>
      </c>
      <c r="J1326" t="s">
        <v>57</v>
      </c>
      <c r="K1326" t="s">
        <v>68</v>
      </c>
      <c r="L1326" t="str">
        <f>_xlfn.XLOOKUP(Table1[[#This Row],[TeamFavoriteID]],Table2[team_id],Table2[team_name],_xlfn.XLOOKUP(Table1[[#This Row],[TeamFavoriteID]],Table2[team_id_pfr],Table2[team_name],"Even"))</f>
        <v>Dallas Cowboys</v>
      </c>
      <c r="M1326">
        <v>-10</v>
      </c>
      <c r="N1326">
        <f>IF(Table1[[#This Row],[TeamFavorite]]=Table1[[#This Row],[TeamHome]],Table1[[#This Row],[ScoreAway]]-Table1[[#This Row],[ScoreHome]],Table1[[#This Row],[ScoreHome]]-Table1[[#This Row],[ScoreAway]])</f>
        <v>-35</v>
      </c>
      <c r="O1326">
        <f>IF(Table1[[#This Row],[SpreadActual]]&lt;Table1[[#This Row],[SpreadFavorite]],1,0)</f>
        <v>1</v>
      </c>
      <c r="Q1326" t="s">
        <v>119</v>
      </c>
      <c r="R1326" t="b">
        <v>0</v>
      </c>
      <c r="S1326">
        <v>71</v>
      </c>
      <c r="T1326">
        <v>5</v>
      </c>
      <c r="U1326">
        <v>74</v>
      </c>
    </row>
    <row r="1327" spans="1:22" x14ac:dyDescent="0.2">
      <c r="A1327" s="1">
        <v>26937</v>
      </c>
      <c r="B1327">
        <v>1973</v>
      </c>
      <c r="C1327">
        <f>_xlfn.MAXIFS(Table1[ScheduleWeekWritten],Table1[ScheduleSeason],Table1[[#This Row],[ScheduleSeason]])</f>
        <v>14</v>
      </c>
      <c r="D1327">
        <v>3</v>
      </c>
      <c r="E1327" cm="1">
        <f t="array" ref="E1327">_xlfn.XLOOKUP(Table1[[#This Row],[ScheduleWeekWritten]],Table3[Game],100+Table3[Increase],Table1[[#This Row],[ScheduleWeekWritten]])</f>
        <v>3</v>
      </c>
      <c r="F1327" t="b">
        <v>0</v>
      </c>
      <c r="G1327" t="s">
        <v>24</v>
      </c>
      <c r="H1327">
        <v>14</v>
      </c>
      <c r="I1327">
        <v>33</v>
      </c>
      <c r="J1327" t="s">
        <v>46</v>
      </c>
      <c r="K1327" t="s">
        <v>88</v>
      </c>
      <c r="L1327" t="str">
        <f>_xlfn.XLOOKUP(Table1[[#This Row],[TeamFavoriteID]],Table2[team_id],Table2[team_name],_xlfn.XLOOKUP(Table1[[#This Row],[TeamFavoriteID]],Table2[team_id_pfr],Table2[team_name],"Even"))</f>
        <v>Denver Broncos</v>
      </c>
      <c r="M1327">
        <v>-3</v>
      </c>
      <c r="N1327">
        <f>IF(Table1[[#This Row],[TeamFavorite]]=Table1[[#This Row],[TeamHome]],Table1[[#This Row],[ScoreAway]]-Table1[[#This Row],[ScoreHome]],Table1[[#This Row],[ScoreHome]]-Table1[[#This Row],[ScoreAway]])</f>
        <v>19</v>
      </c>
      <c r="O1327">
        <f>IF(Table1[[#This Row],[SpreadActual]]&lt;Table1[[#This Row],[SpreadFavorite]],1,0)</f>
        <v>0</v>
      </c>
      <c r="Q1327" t="s">
        <v>71</v>
      </c>
      <c r="R1327" t="b">
        <v>0</v>
      </c>
      <c r="S1327">
        <v>55</v>
      </c>
      <c r="T1327">
        <v>8</v>
      </c>
      <c r="U1327">
        <v>54</v>
      </c>
    </row>
    <row r="1328" spans="1:22" x14ac:dyDescent="0.2">
      <c r="A1328" s="1">
        <v>26937</v>
      </c>
      <c r="B1328">
        <v>1973</v>
      </c>
      <c r="C1328">
        <f>_xlfn.MAXIFS(Table1[ScheduleWeekWritten],Table1[ScheduleSeason],Table1[[#This Row],[ScheduleSeason]])</f>
        <v>14</v>
      </c>
      <c r="D1328">
        <v>3</v>
      </c>
      <c r="E1328" cm="1">
        <f t="array" ref="E1328">_xlfn.XLOOKUP(Table1[[#This Row],[ScheduleWeekWritten]],Table3[Game],100+Table3[Increase],Table1[[#This Row],[ScheduleWeekWritten]])</f>
        <v>3</v>
      </c>
      <c r="F1328" t="b">
        <v>0</v>
      </c>
      <c r="G1328" t="s">
        <v>23</v>
      </c>
      <c r="H1328">
        <v>7</v>
      </c>
      <c r="I1328">
        <v>36</v>
      </c>
      <c r="J1328" t="s">
        <v>49</v>
      </c>
      <c r="K1328" t="s">
        <v>51</v>
      </c>
      <c r="L1328" t="str">
        <f>_xlfn.XLOOKUP(Table1[[#This Row],[TeamFavoriteID]],Table2[team_id],Table2[team_name],_xlfn.XLOOKUP(Table1[[#This Row],[TeamFavoriteID]],Table2[team_id_pfr],Table2[team_name],"Even"))</f>
        <v>Pittsburgh Steelers</v>
      </c>
      <c r="M1328">
        <v>-14</v>
      </c>
      <c r="N1328">
        <f>IF(Table1[[#This Row],[TeamFavorite]]=Table1[[#This Row],[TeamHome]],Table1[[#This Row],[ScoreAway]]-Table1[[#This Row],[ScoreHome]],Table1[[#This Row],[ScoreHome]]-Table1[[#This Row],[ScoreAway]])</f>
        <v>-29</v>
      </c>
      <c r="O1328">
        <f>IF(Table1[[#This Row],[SpreadActual]]&lt;Table1[[#This Row],[SpreadFavorite]],1,0)</f>
        <v>1</v>
      </c>
      <c r="Q1328" t="s">
        <v>102</v>
      </c>
      <c r="R1328" t="b">
        <v>0</v>
      </c>
      <c r="S1328">
        <v>72</v>
      </c>
      <c r="T1328">
        <v>0</v>
      </c>
      <c r="V1328" t="s">
        <v>103</v>
      </c>
    </row>
    <row r="1329" spans="1:22" x14ac:dyDescent="0.2">
      <c r="A1329" s="1">
        <v>26937</v>
      </c>
      <c r="B1329">
        <v>1973</v>
      </c>
      <c r="C1329">
        <f>_xlfn.MAXIFS(Table1[ScheduleWeekWritten],Table1[ScheduleSeason],Table1[[#This Row],[ScheduleSeason]])</f>
        <v>14</v>
      </c>
      <c r="D1329">
        <v>3</v>
      </c>
      <c r="E1329" cm="1">
        <f t="array" ref="E1329">_xlfn.XLOOKUP(Table1[[#This Row],[ScheduleWeekWritten]],Table3[Game],100+Table3[Increase],Table1[[#This Row],[ScheduleWeekWritten]])</f>
        <v>3</v>
      </c>
      <c r="F1329" t="b">
        <v>0</v>
      </c>
      <c r="G1329" t="s">
        <v>42</v>
      </c>
      <c r="H1329">
        <v>16</v>
      </c>
      <c r="I1329">
        <v>3</v>
      </c>
      <c r="J1329" t="s">
        <v>20</v>
      </c>
      <c r="K1329" t="s">
        <v>21</v>
      </c>
      <c r="L1329" t="str">
        <f>_xlfn.XLOOKUP(Table1[[#This Row],[TeamFavoriteID]],Table2[team_id],Table2[team_name],_xlfn.XLOOKUP(Table1[[#This Row],[TeamFavoriteID]],Table2[team_id_pfr],Table2[team_name],"Even"))</f>
        <v>Las Vegas Raiders</v>
      </c>
      <c r="M1329">
        <v>-7</v>
      </c>
      <c r="N1329">
        <f>IF(Table1[[#This Row],[TeamFavorite]]=Table1[[#This Row],[TeamHome]],Table1[[#This Row],[ScoreAway]]-Table1[[#This Row],[ScoreHome]],Table1[[#This Row],[ScoreHome]]-Table1[[#This Row],[ScoreAway]])</f>
        <v>13</v>
      </c>
      <c r="O1329">
        <f>IF(Table1[[#This Row],[SpreadActual]]&lt;Table1[[#This Row],[SpreadFavorite]],1,0)</f>
        <v>0</v>
      </c>
      <c r="Q1329" t="s">
        <v>117</v>
      </c>
      <c r="R1329" t="b">
        <v>0</v>
      </c>
      <c r="S1329">
        <v>59</v>
      </c>
      <c r="T1329">
        <v>4</v>
      </c>
      <c r="U1329">
        <v>90</v>
      </c>
    </row>
    <row r="1330" spans="1:22" x14ac:dyDescent="0.2">
      <c r="A1330" s="1">
        <v>26937</v>
      </c>
      <c r="B1330">
        <v>1973</v>
      </c>
      <c r="C1330">
        <f>_xlfn.MAXIFS(Table1[ScheduleWeekWritten],Table1[ScheduleSeason],Table1[[#This Row],[ScheduleSeason]])</f>
        <v>14</v>
      </c>
      <c r="D1330">
        <v>3</v>
      </c>
      <c r="E1330" cm="1">
        <f t="array" ref="E1330">_xlfn.XLOOKUP(Table1[[#This Row],[ScheduleWeekWritten]],Table3[Game],100+Table3[Increase],Table1[[#This Row],[ScheduleWeekWritten]])</f>
        <v>3</v>
      </c>
      <c r="F1330" t="b">
        <v>0</v>
      </c>
      <c r="G1330" t="s">
        <v>19</v>
      </c>
      <c r="H1330">
        <v>44</v>
      </c>
      <c r="I1330">
        <v>23</v>
      </c>
      <c r="J1330" t="s">
        <v>115</v>
      </c>
      <c r="K1330" t="s">
        <v>91</v>
      </c>
      <c r="L1330" t="str">
        <f>_xlfn.XLOOKUP(Table1[[#This Row],[TeamFavoriteID]],Table2[team_id],Table2[team_name],_xlfn.XLOOKUP(Table1[[#This Row],[TeamFavoriteID]],Table2[team_id_pfr],Table2[team_name],"Even"))</f>
        <v>Miami Dolphins</v>
      </c>
      <c r="M1330">
        <v>-20.5</v>
      </c>
      <c r="N1330">
        <f>IF(Table1[[#This Row],[TeamFavorite]]=Table1[[#This Row],[TeamHome]],Table1[[#This Row],[ScoreAway]]-Table1[[#This Row],[ScoreHome]],Table1[[#This Row],[ScoreHome]]-Table1[[#This Row],[ScoreAway]])</f>
        <v>-21</v>
      </c>
      <c r="O1330">
        <f>IF(Table1[[#This Row],[SpreadActual]]&lt;Table1[[#This Row],[SpreadFavorite]],1,0)</f>
        <v>1</v>
      </c>
      <c r="Q1330" t="s">
        <v>22</v>
      </c>
      <c r="R1330" t="b">
        <v>0</v>
      </c>
      <c r="S1330">
        <v>81</v>
      </c>
      <c r="T1330">
        <v>10</v>
      </c>
      <c r="U1330">
        <v>63</v>
      </c>
    </row>
    <row r="1331" spans="1:22" x14ac:dyDescent="0.2">
      <c r="A1331" s="1">
        <v>26937</v>
      </c>
      <c r="B1331">
        <v>1973</v>
      </c>
      <c r="C1331">
        <f>_xlfn.MAXIFS(Table1[ScheduleWeekWritten],Table1[ScheduleSeason],Table1[[#This Row],[ScheduleSeason]])</f>
        <v>14</v>
      </c>
      <c r="D1331">
        <v>3</v>
      </c>
      <c r="E1331" cm="1">
        <f t="array" ref="E1331">_xlfn.XLOOKUP(Table1[[#This Row],[ScheduleWeekWritten]],Table3[Game],100+Table3[Increase],Table1[[#This Row],[ScheduleWeekWritten]])</f>
        <v>3</v>
      </c>
      <c r="F1331" t="b">
        <v>0</v>
      </c>
      <c r="G1331" t="s">
        <v>54</v>
      </c>
      <c r="H1331">
        <v>11</v>
      </c>
      <c r="I1331">
        <v>3</v>
      </c>
      <c r="J1331" t="s">
        <v>33</v>
      </c>
      <c r="K1331" t="s">
        <v>55</v>
      </c>
      <c r="L1331" t="str">
        <f>_xlfn.XLOOKUP(Table1[[#This Row],[TeamFavoriteID]],Table2[team_id],Table2[team_name],_xlfn.XLOOKUP(Table1[[#This Row],[TeamFavoriteID]],Table2[team_id_pfr],Table2[team_name],"Even"))</f>
        <v>Minnesota Vikings</v>
      </c>
      <c r="M1331">
        <v>-6</v>
      </c>
      <c r="N1331">
        <f>IF(Table1[[#This Row],[TeamFavorite]]=Table1[[#This Row],[TeamHome]],Table1[[#This Row],[ScoreAway]]-Table1[[#This Row],[ScoreHome]],Table1[[#This Row],[ScoreHome]]-Table1[[#This Row],[ScoreAway]])</f>
        <v>-8</v>
      </c>
      <c r="O1331">
        <f>IF(Table1[[#This Row],[SpreadActual]]&lt;Table1[[#This Row],[SpreadFavorite]],1,0)</f>
        <v>1</v>
      </c>
      <c r="Q1331" t="s">
        <v>73</v>
      </c>
      <c r="R1331" t="b">
        <v>0</v>
      </c>
      <c r="S1331">
        <v>56</v>
      </c>
      <c r="T1331">
        <v>10</v>
      </c>
      <c r="U1331">
        <v>74</v>
      </c>
    </row>
    <row r="1332" spans="1:22" x14ac:dyDescent="0.2">
      <c r="A1332" s="1">
        <v>26937</v>
      </c>
      <c r="B1332">
        <v>1973</v>
      </c>
      <c r="C1332">
        <f>_xlfn.MAXIFS(Table1[ScheduleWeekWritten],Table1[ScheduleSeason],Table1[[#This Row],[ScheduleSeason]])</f>
        <v>14</v>
      </c>
      <c r="D1332">
        <v>3</v>
      </c>
      <c r="E1332" cm="1">
        <f t="array" ref="E1332">_xlfn.XLOOKUP(Table1[[#This Row],[ScheduleWeekWritten]],Table3[Game],100+Table3[Increase],Table1[[#This Row],[ScheduleWeekWritten]])</f>
        <v>3</v>
      </c>
      <c r="F1332" t="b">
        <v>0</v>
      </c>
      <c r="G1332" t="s">
        <v>58</v>
      </c>
      <c r="H1332">
        <v>7</v>
      </c>
      <c r="I1332">
        <v>28</v>
      </c>
      <c r="J1332" t="s">
        <v>61</v>
      </c>
      <c r="K1332" t="s">
        <v>85</v>
      </c>
      <c r="L1332" t="str">
        <f>_xlfn.XLOOKUP(Table1[[#This Row],[TeamFavoriteID]],Table2[team_id],Table2[team_name],_xlfn.XLOOKUP(Table1[[#This Row],[TeamFavoriteID]],Table2[team_id_pfr],Table2[team_name],"Even"))</f>
        <v>Washington Commanders</v>
      </c>
      <c r="M1332">
        <v>-12</v>
      </c>
      <c r="N1332">
        <f>IF(Table1[[#This Row],[TeamFavorite]]=Table1[[#This Row],[TeamHome]],Table1[[#This Row],[ScoreAway]]-Table1[[#This Row],[ScoreHome]],Table1[[#This Row],[ScoreHome]]-Table1[[#This Row],[ScoreAway]])</f>
        <v>-21</v>
      </c>
      <c r="O1332">
        <f>IF(Table1[[#This Row],[SpreadActual]]&lt;Table1[[#This Row],[SpreadFavorite]],1,0)</f>
        <v>1</v>
      </c>
      <c r="Q1332" t="s">
        <v>112</v>
      </c>
      <c r="R1332" t="b">
        <v>0</v>
      </c>
      <c r="S1332">
        <v>63</v>
      </c>
      <c r="T1332">
        <v>11</v>
      </c>
      <c r="U1332">
        <v>66</v>
      </c>
    </row>
    <row r="1333" spans="1:22" x14ac:dyDescent="0.2">
      <c r="A1333" s="1">
        <v>26937</v>
      </c>
      <c r="B1333">
        <v>1973</v>
      </c>
      <c r="C1333">
        <f>_xlfn.MAXIFS(Table1[ScheduleWeekWritten],Table1[ScheduleSeason],Table1[[#This Row],[ScheduleSeason]])</f>
        <v>14</v>
      </c>
      <c r="D1333">
        <v>3</v>
      </c>
      <c r="E1333" cm="1">
        <f t="array" ref="E1333">_xlfn.XLOOKUP(Table1[[#This Row],[ScheduleWeekWritten]],Table3[Game],100+Table3[Increase],Table1[[#This Row],[ScheduleWeekWritten]])</f>
        <v>3</v>
      </c>
      <c r="F1333" t="b">
        <v>0</v>
      </c>
      <c r="G1333" t="s">
        <v>27</v>
      </c>
      <c r="H1333">
        <v>13</v>
      </c>
      <c r="I1333">
        <v>20</v>
      </c>
      <c r="J1333" t="s">
        <v>101</v>
      </c>
      <c r="K1333" t="s">
        <v>104</v>
      </c>
      <c r="L1333" t="str">
        <f>_xlfn.XLOOKUP(Table1[[#This Row],[TeamFavoriteID]],Table2[team_id],Table2[team_name],_xlfn.XLOOKUP(Table1[[#This Row],[TeamFavoriteID]],Table2[team_id_pfr],Table2[team_name],"Even"))</f>
        <v>Cincinnati Bengals</v>
      </c>
      <c r="M1333">
        <v>-3.5</v>
      </c>
      <c r="N1333">
        <f>IF(Table1[[#This Row],[TeamFavorite]]=Table1[[#This Row],[TeamHome]],Table1[[#This Row],[ScoreAway]]-Table1[[#This Row],[ScoreHome]],Table1[[#This Row],[ScoreHome]]-Table1[[#This Row],[ScoreAway]])</f>
        <v>-7</v>
      </c>
      <c r="O1333">
        <f>IF(Table1[[#This Row],[SpreadActual]]&lt;Table1[[#This Row],[SpreadFavorite]],1,0)</f>
        <v>1</v>
      </c>
      <c r="Q1333" t="s">
        <v>94</v>
      </c>
      <c r="R1333" t="b">
        <v>0</v>
      </c>
      <c r="S1333">
        <v>67</v>
      </c>
      <c r="T1333">
        <v>9</v>
      </c>
      <c r="U1333">
        <v>70</v>
      </c>
    </row>
    <row r="1334" spans="1:22" x14ac:dyDescent="0.2">
      <c r="A1334" s="1">
        <v>26937</v>
      </c>
      <c r="B1334">
        <v>1973</v>
      </c>
      <c r="C1334">
        <f>_xlfn.MAXIFS(Table1[ScheduleWeekWritten],Table1[ScheduleSeason],Table1[[#This Row],[ScheduleSeason]])</f>
        <v>14</v>
      </c>
      <c r="D1334">
        <v>3</v>
      </c>
      <c r="E1334" cm="1">
        <f t="array" ref="E1334">_xlfn.XLOOKUP(Table1[[#This Row],[ScheduleWeekWritten]],Table3[Game],100+Table3[Increase],Table1[[#This Row],[ScheduleWeekWritten]])</f>
        <v>3</v>
      </c>
      <c r="F1334" t="b">
        <v>0</v>
      </c>
      <c r="G1334" t="s">
        <v>53</v>
      </c>
      <c r="H1334">
        <v>20</v>
      </c>
      <c r="I1334">
        <v>40</v>
      </c>
      <c r="J1334" t="s">
        <v>39</v>
      </c>
      <c r="K1334" t="s">
        <v>87</v>
      </c>
      <c r="L1334" t="str">
        <f>_xlfn.XLOOKUP(Table1[[#This Row],[TeamFavoriteID]],Table2[team_id],Table2[team_name],_xlfn.XLOOKUP(Table1[[#This Row],[TeamFavoriteID]],Table2[team_id_pfr],Table2[team_name],"Even"))</f>
        <v>San Francisco 49ers</v>
      </c>
      <c r="M1334">
        <v>-1.5</v>
      </c>
      <c r="N1334">
        <f>IF(Table1[[#This Row],[TeamFavorite]]=Table1[[#This Row],[TeamHome]],Table1[[#This Row],[ScoreAway]]-Table1[[#This Row],[ScoreHome]],Table1[[#This Row],[ScoreHome]]-Table1[[#This Row],[ScoreAway]])</f>
        <v>20</v>
      </c>
      <c r="O1334">
        <f>IF(Table1[[#This Row],[SpreadActual]]&lt;Table1[[#This Row],[SpreadFavorite]],1,0)</f>
        <v>0</v>
      </c>
      <c r="Q1334" t="s">
        <v>118</v>
      </c>
      <c r="R1334" t="b">
        <v>0</v>
      </c>
      <c r="S1334">
        <v>57</v>
      </c>
      <c r="T1334">
        <v>15</v>
      </c>
      <c r="U1334">
        <v>81</v>
      </c>
    </row>
    <row r="1335" spans="1:22" x14ac:dyDescent="0.2">
      <c r="A1335" s="1">
        <v>26938</v>
      </c>
      <c r="B1335">
        <v>1973</v>
      </c>
      <c r="C1335">
        <f>_xlfn.MAXIFS(Table1[ScheduleWeekWritten],Table1[ScheduleSeason],Table1[[#This Row],[ScheduleSeason]])</f>
        <v>14</v>
      </c>
      <c r="D1335">
        <v>3</v>
      </c>
      <c r="E1335" cm="1">
        <f t="array" ref="E1335">_xlfn.XLOOKUP(Table1[[#This Row],[ScheduleWeekWritten]],Table3[Game],100+Table3[Increase],Table1[[#This Row],[ScheduleWeekWritten]])</f>
        <v>3</v>
      </c>
      <c r="F1335" t="b">
        <v>0</v>
      </c>
      <c r="G1335" t="s">
        <v>45</v>
      </c>
      <c r="H1335">
        <v>31</v>
      </c>
      <c r="I1335">
        <v>6</v>
      </c>
      <c r="J1335" t="s">
        <v>38</v>
      </c>
      <c r="K1335" t="s">
        <v>79</v>
      </c>
      <c r="L1335" t="str">
        <f>_xlfn.XLOOKUP(Table1[[#This Row],[TeamFavoriteID]],Table2[team_id],Table2[team_name],_xlfn.XLOOKUP(Table1[[#This Row],[TeamFavoriteID]],Table2[team_id_pfr],Table2[team_name],"Even"))</f>
        <v>Detroit Lions</v>
      </c>
      <c r="M1335">
        <v>-6.5</v>
      </c>
      <c r="N1335">
        <f>IF(Table1[[#This Row],[TeamFavorite]]=Table1[[#This Row],[TeamHome]],Table1[[#This Row],[ScoreAway]]-Table1[[#This Row],[ScoreHome]],Table1[[#This Row],[ScoreHome]]-Table1[[#This Row],[ScoreAway]])</f>
        <v>-25</v>
      </c>
      <c r="O1335">
        <f>IF(Table1[[#This Row],[SpreadActual]]&lt;Table1[[#This Row],[SpreadFavorite]],1,0)</f>
        <v>1</v>
      </c>
      <c r="Q1335" t="s">
        <v>48</v>
      </c>
      <c r="R1335" t="b">
        <v>0</v>
      </c>
      <c r="S1335">
        <v>59</v>
      </c>
      <c r="T1335">
        <v>11</v>
      </c>
      <c r="U1335">
        <v>83</v>
      </c>
    </row>
    <row r="1336" spans="1:22" x14ac:dyDescent="0.2">
      <c r="A1336" s="1">
        <v>26944</v>
      </c>
      <c r="B1336">
        <v>1973</v>
      </c>
      <c r="C1336">
        <f>_xlfn.MAXIFS(Table1[ScheduleWeekWritten],Table1[ScheduleSeason],Table1[[#This Row],[ScheduleSeason]])</f>
        <v>14</v>
      </c>
      <c r="D1336">
        <v>4</v>
      </c>
      <c r="E1336" cm="1">
        <f t="array" ref="E1336">_xlfn.XLOOKUP(Table1[[#This Row],[ScheduleWeekWritten]],Table3[Game],100+Table3[Increase],Table1[[#This Row],[ScheduleWeekWritten]])</f>
        <v>4</v>
      </c>
      <c r="F1336" t="b">
        <v>0</v>
      </c>
      <c r="G1336" t="s">
        <v>38</v>
      </c>
      <c r="H1336">
        <v>9</v>
      </c>
      <c r="I1336">
        <v>13</v>
      </c>
      <c r="J1336" t="s">
        <v>53</v>
      </c>
      <c r="K1336" t="s">
        <v>87</v>
      </c>
      <c r="L1336" t="str">
        <f>_xlfn.XLOOKUP(Table1[[#This Row],[TeamFavoriteID]],Table2[team_id],Table2[team_name],_xlfn.XLOOKUP(Table1[[#This Row],[TeamFavoriteID]],Table2[team_id_pfr],Table2[team_name],"Even"))</f>
        <v>San Francisco 49ers</v>
      </c>
      <c r="M1336">
        <v>-5</v>
      </c>
      <c r="N1336">
        <f>IF(Table1[[#This Row],[TeamFavorite]]=Table1[[#This Row],[TeamHome]],Table1[[#This Row],[ScoreAway]]-Table1[[#This Row],[ScoreHome]],Table1[[#This Row],[ScoreHome]]-Table1[[#This Row],[ScoreAway]])</f>
        <v>-4</v>
      </c>
      <c r="O1336">
        <f>IF(Table1[[#This Row],[SpreadActual]]&lt;Table1[[#This Row],[SpreadFavorite]],1,0)</f>
        <v>0</v>
      </c>
      <c r="Q1336" t="s">
        <v>41</v>
      </c>
      <c r="R1336" t="b">
        <v>0</v>
      </c>
      <c r="S1336">
        <v>68</v>
      </c>
      <c r="T1336">
        <v>10</v>
      </c>
      <c r="U1336">
        <v>65</v>
      </c>
    </row>
    <row r="1337" spans="1:22" x14ac:dyDescent="0.2">
      <c r="A1337" s="1">
        <v>26944</v>
      </c>
      <c r="B1337">
        <v>1973</v>
      </c>
      <c r="C1337">
        <f>_xlfn.MAXIFS(Table1[ScheduleWeekWritten],Table1[ScheduleSeason],Table1[[#This Row],[ScheduleSeason]])</f>
        <v>14</v>
      </c>
      <c r="D1337">
        <v>4</v>
      </c>
      <c r="E1337" cm="1">
        <f t="array" ref="E1337">_xlfn.XLOOKUP(Table1[[#This Row],[ScheduleWeekWritten]],Table3[Game],100+Table3[Increase],Table1[[#This Row],[ScheduleWeekWritten]])</f>
        <v>4</v>
      </c>
      <c r="F1337" t="b">
        <v>0</v>
      </c>
      <c r="G1337" t="s">
        <v>28</v>
      </c>
      <c r="H1337">
        <v>27</v>
      </c>
      <c r="I1337">
        <v>26</v>
      </c>
      <c r="J1337" t="s">
        <v>58</v>
      </c>
      <c r="K1337" t="s">
        <v>43</v>
      </c>
      <c r="L1337" t="str">
        <f>_xlfn.XLOOKUP(Table1[[#This Row],[TeamFavoriteID]],Table2[team_id],Table2[team_name],_xlfn.XLOOKUP(Table1[[#This Row],[TeamFavoriteID]],Table2[team_id_pfr],Table2[team_name],"Even"))</f>
        <v>Buffalo Bills</v>
      </c>
      <c r="M1337">
        <v>-5.5</v>
      </c>
      <c r="N1337">
        <f>IF(Table1[[#This Row],[TeamFavorite]]=Table1[[#This Row],[TeamHome]],Table1[[#This Row],[ScoreAway]]-Table1[[#This Row],[ScoreHome]],Table1[[#This Row],[ScoreHome]]-Table1[[#This Row],[ScoreAway]])</f>
        <v>-1</v>
      </c>
      <c r="O1337">
        <f>IF(Table1[[#This Row],[SpreadActual]]&lt;Table1[[#This Row],[SpreadFavorite]],1,0)</f>
        <v>0</v>
      </c>
      <c r="Q1337" t="s">
        <v>123</v>
      </c>
      <c r="R1337" t="b">
        <v>0</v>
      </c>
      <c r="S1337">
        <v>56</v>
      </c>
      <c r="T1337">
        <v>8</v>
      </c>
      <c r="U1337">
        <v>66</v>
      </c>
    </row>
    <row r="1338" spans="1:22" x14ac:dyDescent="0.2">
      <c r="A1338" s="1">
        <v>26944</v>
      </c>
      <c r="B1338">
        <v>1973</v>
      </c>
      <c r="C1338">
        <f>_xlfn.MAXIFS(Table1[ScheduleWeekWritten],Table1[ScheduleSeason],Table1[[#This Row],[ScheduleSeason]])</f>
        <v>14</v>
      </c>
      <c r="D1338">
        <v>4</v>
      </c>
      <c r="E1338" cm="1">
        <f t="array" ref="E1338">_xlfn.XLOOKUP(Table1[[#This Row],[ScheduleWeekWritten]],Table3[Game],100+Table3[Increase],Table1[[#This Row],[ScheduleWeekWritten]])</f>
        <v>4</v>
      </c>
      <c r="F1338" t="b">
        <v>0</v>
      </c>
      <c r="G1338" t="s">
        <v>62</v>
      </c>
      <c r="H1338">
        <v>17</v>
      </c>
      <c r="I1338">
        <v>10</v>
      </c>
      <c r="J1338" t="s">
        <v>101</v>
      </c>
      <c r="K1338" t="s">
        <v>104</v>
      </c>
      <c r="L1338" t="str">
        <f>_xlfn.XLOOKUP(Table1[[#This Row],[TeamFavoriteID]],Table2[team_id],Table2[team_name],_xlfn.XLOOKUP(Table1[[#This Row],[TeamFavoriteID]],Table2[team_id_pfr],Table2[team_name],"Even"))</f>
        <v>Cincinnati Bengals</v>
      </c>
      <c r="M1338">
        <v>-1</v>
      </c>
      <c r="N1338">
        <f>IF(Table1[[#This Row],[TeamFavorite]]=Table1[[#This Row],[TeamHome]],Table1[[#This Row],[ScoreAway]]-Table1[[#This Row],[ScoreHome]],Table1[[#This Row],[ScoreHome]]-Table1[[#This Row],[ScoreAway]])</f>
        <v>7</v>
      </c>
      <c r="O1338">
        <f>IF(Table1[[#This Row],[SpreadActual]]&lt;Table1[[#This Row],[SpreadFavorite]],1,0)</f>
        <v>0</v>
      </c>
      <c r="Q1338" t="s">
        <v>66</v>
      </c>
      <c r="R1338" t="b">
        <v>0</v>
      </c>
      <c r="S1338">
        <v>60</v>
      </c>
      <c r="T1338">
        <v>4</v>
      </c>
      <c r="U1338">
        <v>68</v>
      </c>
    </row>
    <row r="1339" spans="1:22" x14ac:dyDescent="0.2">
      <c r="A1339" s="1">
        <v>26944</v>
      </c>
      <c r="B1339">
        <v>1973</v>
      </c>
      <c r="C1339">
        <f>_xlfn.MAXIFS(Table1[ScheduleWeekWritten],Table1[ScheduleSeason],Table1[[#This Row],[ScheduleSeason]])</f>
        <v>14</v>
      </c>
      <c r="D1339">
        <v>4</v>
      </c>
      <c r="E1339" cm="1">
        <f t="array" ref="E1339">_xlfn.XLOOKUP(Table1[[#This Row],[ScheduleWeekWritten]],Table3[Game],100+Table3[Increase],Table1[[#This Row],[ScheduleWeekWritten]])</f>
        <v>4</v>
      </c>
      <c r="F1339" t="b">
        <v>0</v>
      </c>
      <c r="G1339" t="s">
        <v>45</v>
      </c>
      <c r="H1339">
        <v>9</v>
      </c>
      <c r="I1339">
        <v>23</v>
      </c>
      <c r="J1339" t="s">
        <v>54</v>
      </c>
      <c r="K1339" t="s">
        <v>55</v>
      </c>
      <c r="L1339" t="str">
        <f>_xlfn.XLOOKUP(Table1[[#This Row],[TeamFavoriteID]],Table2[team_id],Table2[team_name],_xlfn.XLOOKUP(Table1[[#This Row],[TeamFavoriteID]],Table2[team_id_pfr],Table2[team_name],"Even"))</f>
        <v>Minnesota Vikings</v>
      </c>
      <c r="M1339">
        <v>-6</v>
      </c>
      <c r="N1339">
        <f>IF(Table1[[#This Row],[TeamFavorite]]=Table1[[#This Row],[TeamHome]],Table1[[#This Row],[ScoreAway]]-Table1[[#This Row],[ScoreHome]],Table1[[#This Row],[ScoreHome]]-Table1[[#This Row],[ScoreAway]])</f>
        <v>-14</v>
      </c>
      <c r="O1339">
        <f>IF(Table1[[#This Row],[SpreadActual]]&lt;Table1[[#This Row],[SpreadFavorite]],1,0)</f>
        <v>1</v>
      </c>
      <c r="Q1339" t="s">
        <v>48</v>
      </c>
      <c r="R1339" t="b">
        <v>0</v>
      </c>
      <c r="S1339">
        <v>61</v>
      </c>
      <c r="T1339">
        <v>8</v>
      </c>
      <c r="U1339">
        <v>73</v>
      </c>
    </row>
    <row r="1340" spans="1:22" x14ac:dyDescent="0.2">
      <c r="A1340" s="1">
        <v>26944</v>
      </c>
      <c r="B1340">
        <v>1973</v>
      </c>
      <c r="C1340">
        <f>_xlfn.MAXIFS(Table1[ScheduleWeekWritten],Table1[ScheduleSeason],Table1[[#This Row],[ScheduleSeason]])</f>
        <v>14</v>
      </c>
      <c r="D1340">
        <v>4</v>
      </c>
      <c r="E1340" cm="1">
        <f t="array" ref="E1340">_xlfn.XLOOKUP(Table1[[#This Row],[ScheduleWeekWritten]],Table3[Game],100+Table3[Increase],Table1[[#This Row],[ScheduleWeekWritten]])</f>
        <v>4</v>
      </c>
      <c r="F1340" t="b">
        <v>0</v>
      </c>
      <c r="G1340" t="s">
        <v>23</v>
      </c>
      <c r="H1340">
        <v>26</v>
      </c>
      <c r="I1340">
        <v>31</v>
      </c>
      <c r="J1340" t="s">
        <v>39</v>
      </c>
      <c r="K1340" t="s">
        <v>40</v>
      </c>
      <c r="L1340" t="str">
        <f>_xlfn.XLOOKUP(Table1[[#This Row],[TeamFavoriteID]],Table2[team_id],Table2[team_name],_xlfn.XLOOKUP(Table1[[#This Row],[TeamFavoriteID]],Table2[team_id_pfr],Table2[team_name],"Even"))</f>
        <v>Los Angeles Rams</v>
      </c>
      <c r="M1340">
        <v>-15</v>
      </c>
      <c r="N1340">
        <f>IF(Table1[[#This Row],[TeamFavorite]]=Table1[[#This Row],[TeamHome]],Table1[[#This Row],[ScoreAway]]-Table1[[#This Row],[ScoreHome]],Table1[[#This Row],[ScoreHome]]-Table1[[#This Row],[ScoreAway]])</f>
        <v>-5</v>
      </c>
      <c r="O1340">
        <f>IF(Table1[[#This Row],[SpreadActual]]&lt;Table1[[#This Row],[SpreadFavorite]],1,0)</f>
        <v>0</v>
      </c>
      <c r="Q1340" t="s">
        <v>102</v>
      </c>
      <c r="R1340" t="b">
        <v>0</v>
      </c>
      <c r="S1340">
        <v>72</v>
      </c>
      <c r="T1340">
        <v>0</v>
      </c>
      <c r="V1340" t="s">
        <v>103</v>
      </c>
    </row>
    <row r="1341" spans="1:22" x14ac:dyDescent="0.2">
      <c r="A1341" s="1">
        <v>26944</v>
      </c>
      <c r="B1341">
        <v>1973</v>
      </c>
      <c r="C1341">
        <f>_xlfn.MAXIFS(Table1[ScheduleWeekWritten],Table1[ScheduleSeason],Table1[[#This Row],[ScheduleSeason]])</f>
        <v>14</v>
      </c>
      <c r="D1341">
        <v>4</v>
      </c>
      <c r="E1341" cm="1">
        <f t="array" ref="E1341">_xlfn.XLOOKUP(Table1[[#This Row],[ScheduleWeekWritten]],Table3[Game],100+Table3[Increase],Table1[[#This Row],[ScheduleWeekWritten]])</f>
        <v>4</v>
      </c>
      <c r="F1341" t="b">
        <v>0</v>
      </c>
      <c r="G1341" t="s">
        <v>42</v>
      </c>
      <c r="H1341">
        <v>16</v>
      </c>
      <c r="I1341">
        <v>14</v>
      </c>
      <c r="J1341" t="s">
        <v>24</v>
      </c>
      <c r="K1341" t="s">
        <v>75</v>
      </c>
      <c r="L1341" t="str">
        <f>_xlfn.XLOOKUP(Table1[[#This Row],[TeamFavoriteID]],Table2[team_id],Table2[team_name],_xlfn.XLOOKUP(Table1[[#This Row],[TeamFavoriteID]],Table2[team_id_pfr],Table2[team_name],"Even"))</f>
        <v>Kansas City Chiefs</v>
      </c>
      <c r="M1341">
        <v>-6.5</v>
      </c>
      <c r="N1341">
        <f>IF(Table1[[#This Row],[TeamFavorite]]=Table1[[#This Row],[TeamHome]],Table1[[#This Row],[ScoreAway]]-Table1[[#This Row],[ScoreHome]],Table1[[#This Row],[ScoreHome]]-Table1[[#This Row],[ScoreAway]])</f>
        <v>-2</v>
      </c>
      <c r="O1341">
        <f>IF(Table1[[#This Row],[SpreadActual]]&lt;Table1[[#This Row],[SpreadFavorite]],1,0)</f>
        <v>0</v>
      </c>
      <c r="Q1341" t="s">
        <v>117</v>
      </c>
      <c r="R1341" t="b">
        <v>0</v>
      </c>
      <c r="S1341">
        <v>67</v>
      </c>
      <c r="T1341">
        <v>11</v>
      </c>
      <c r="U1341">
        <v>88</v>
      </c>
    </row>
    <row r="1342" spans="1:22" x14ac:dyDescent="0.2">
      <c r="A1342" s="1">
        <v>26944</v>
      </c>
      <c r="B1342">
        <v>1973</v>
      </c>
      <c r="C1342">
        <f>_xlfn.MAXIFS(Table1[ScheduleWeekWritten],Table1[ScheduleSeason],Table1[[#This Row],[ScheduleSeason]])</f>
        <v>14</v>
      </c>
      <c r="D1342">
        <v>4</v>
      </c>
      <c r="E1342" cm="1">
        <f t="array" ref="E1342">_xlfn.XLOOKUP(Table1[[#This Row],[ScheduleWeekWritten]],Table3[Game],100+Table3[Increase],Table1[[#This Row],[ScheduleWeekWritten]])</f>
        <v>4</v>
      </c>
      <c r="F1342" t="b">
        <v>0</v>
      </c>
      <c r="G1342" t="s">
        <v>19</v>
      </c>
      <c r="H1342">
        <v>31</v>
      </c>
      <c r="I1342">
        <v>3</v>
      </c>
      <c r="J1342" t="s">
        <v>31</v>
      </c>
      <c r="K1342" t="s">
        <v>91</v>
      </c>
      <c r="L1342" t="str">
        <f>_xlfn.XLOOKUP(Table1[[#This Row],[TeamFavoriteID]],Table2[team_id],Table2[team_name],_xlfn.XLOOKUP(Table1[[#This Row],[TeamFavoriteID]],Table2[team_id_pfr],Table2[team_name],"Even"))</f>
        <v>Miami Dolphins</v>
      </c>
      <c r="M1342">
        <v>-14.5</v>
      </c>
      <c r="N1342">
        <f>IF(Table1[[#This Row],[TeamFavorite]]=Table1[[#This Row],[TeamHome]],Table1[[#This Row],[ScoreAway]]-Table1[[#This Row],[ScoreHome]],Table1[[#This Row],[ScoreHome]]-Table1[[#This Row],[ScoreAway]])</f>
        <v>-28</v>
      </c>
      <c r="O1342">
        <f>IF(Table1[[#This Row],[SpreadActual]]&lt;Table1[[#This Row],[SpreadFavorite]],1,0)</f>
        <v>1</v>
      </c>
      <c r="Q1342" t="s">
        <v>22</v>
      </c>
      <c r="R1342" t="b">
        <v>0</v>
      </c>
      <c r="S1342">
        <v>80</v>
      </c>
      <c r="T1342">
        <v>6</v>
      </c>
      <c r="U1342">
        <v>83</v>
      </c>
    </row>
    <row r="1343" spans="1:22" x14ac:dyDescent="0.2">
      <c r="A1343" s="1">
        <v>26944</v>
      </c>
      <c r="B1343">
        <v>1973</v>
      </c>
      <c r="C1343">
        <f>_xlfn.MAXIFS(Table1[ScheduleWeekWritten],Table1[ScheduleSeason],Table1[[#This Row],[ScheduleSeason]])</f>
        <v>14</v>
      </c>
      <c r="D1343">
        <v>4</v>
      </c>
      <c r="E1343" cm="1">
        <f t="array" ref="E1343">_xlfn.XLOOKUP(Table1[[#This Row],[ScheduleWeekWritten]],Table3[Game],100+Table3[Increase],Table1[[#This Row],[ScheduleWeekWritten]])</f>
        <v>4</v>
      </c>
      <c r="F1343" t="b">
        <v>0</v>
      </c>
      <c r="G1343" t="s">
        <v>115</v>
      </c>
      <c r="H1343">
        <v>24</v>
      </c>
      <c r="I1343">
        <v>16</v>
      </c>
      <c r="J1343" t="s">
        <v>34</v>
      </c>
      <c r="K1343" t="s">
        <v>70</v>
      </c>
      <c r="L1343" t="str">
        <f>_xlfn.XLOOKUP(Table1[[#This Row],[TeamFavoriteID]],Table2[team_id],Table2[team_name],_xlfn.XLOOKUP(Table1[[#This Row],[TeamFavoriteID]],Table2[team_id_pfr],Table2[team_name],"Even"))</f>
        <v>Boston Patriots</v>
      </c>
      <c r="M1343">
        <v>-3</v>
      </c>
      <c r="N1343">
        <f>IF(Table1[[#This Row],[TeamFavorite]]=Table1[[#This Row],[TeamHome]],Table1[[#This Row],[ScoreAway]]-Table1[[#This Row],[ScoreHome]],Table1[[#This Row],[ScoreHome]]-Table1[[#This Row],[ScoreAway]])</f>
        <v>8</v>
      </c>
      <c r="O1343">
        <f>IF(Table1[[#This Row],[SpreadActual]]&lt;Table1[[#This Row],[SpreadFavorite]],1,0)</f>
        <v>0</v>
      </c>
      <c r="Q1343" t="s">
        <v>116</v>
      </c>
      <c r="R1343" t="b">
        <v>0</v>
      </c>
      <c r="S1343">
        <v>57</v>
      </c>
      <c r="T1343">
        <v>10</v>
      </c>
      <c r="U1343">
        <v>36</v>
      </c>
    </row>
    <row r="1344" spans="1:22" x14ac:dyDescent="0.2">
      <c r="A1344" s="1">
        <v>26944</v>
      </c>
      <c r="B1344">
        <v>1973</v>
      </c>
      <c r="C1344">
        <f>_xlfn.MAXIFS(Table1[ScheduleWeekWritten],Table1[ScheduleSeason],Table1[[#This Row],[ScheduleSeason]])</f>
        <v>14</v>
      </c>
      <c r="D1344">
        <v>4</v>
      </c>
      <c r="E1344" cm="1">
        <f t="array" ref="E1344">_xlfn.XLOOKUP(Table1[[#This Row],[ScheduleWeekWritten]],Table3[Game],100+Table3[Increase],Table1[[#This Row],[ScheduleWeekWritten]])</f>
        <v>4</v>
      </c>
      <c r="F1344" t="b">
        <v>0</v>
      </c>
      <c r="G1344" t="s">
        <v>95</v>
      </c>
      <c r="H1344">
        <v>21</v>
      </c>
      <c r="I1344">
        <v>16</v>
      </c>
      <c r="J1344" t="s">
        <v>46</v>
      </c>
      <c r="K1344" t="s">
        <v>47</v>
      </c>
      <c r="L1344" t="str">
        <f>_xlfn.XLOOKUP(Table1[[#This Row],[TeamFavoriteID]],Table2[team_id],Table2[team_name],_xlfn.XLOOKUP(Table1[[#This Row],[TeamFavoriteID]],Table2[team_id_pfr],Table2[team_name],"Even"))</f>
        <v>Chicago Bears</v>
      </c>
      <c r="M1344">
        <v>-11</v>
      </c>
      <c r="N1344">
        <f>IF(Table1[[#This Row],[TeamFavorite]]=Table1[[#This Row],[TeamHome]],Table1[[#This Row],[ScoreAway]]-Table1[[#This Row],[ScoreHome]],Table1[[#This Row],[ScoreHome]]-Table1[[#This Row],[ScoreAway]])</f>
        <v>5</v>
      </c>
      <c r="O1344">
        <f>IF(Table1[[#This Row],[SpreadActual]]&lt;Table1[[#This Row],[SpreadFavorite]],1,0)</f>
        <v>0</v>
      </c>
      <c r="Q1344" t="s">
        <v>96</v>
      </c>
      <c r="R1344" t="b">
        <v>0</v>
      </c>
      <c r="S1344">
        <v>76</v>
      </c>
      <c r="T1344">
        <v>6</v>
      </c>
      <c r="U1344">
        <v>80</v>
      </c>
    </row>
    <row r="1345" spans="1:22" x14ac:dyDescent="0.2">
      <c r="A1345" s="1">
        <v>26944</v>
      </c>
      <c r="B1345">
        <v>1973</v>
      </c>
      <c r="C1345">
        <f>_xlfn.MAXIFS(Table1[ScheduleWeekWritten],Table1[ScheduleSeason],Table1[[#This Row],[ScheduleSeason]])</f>
        <v>14</v>
      </c>
      <c r="D1345">
        <v>4</v>
      </c>
      <c r="E1345" cm="1">
        <f t="array" ref="E1345">_xlfn.XLOOKUP(Table1[[#This Row],[ScheduleWeekWritten]],Table3[Game],100+Table3[Increase],Table1[[#This Row],[ScheduleWeekWritten]])</f>
        <v>4</v>
      </c>
      <c r="F1345" t="b">
        <v>0</v>
      </c>
      <c r="G1345" t="s">
        <v>50</v>
      </c>
      <c r="H1345">
        <v>14</v>
      </c>
      <c r="I1345">
        <v>16</v>
      </c>
      <c r="J1345" t="s">
        <v>33</v>
      </c>
      <c r="K1345" t="s">
        <v>35</v>
      </c>
      <c r="L1345" t="str">
        <f>_xlfn.XLOOKUP(Table1[[#This Row],[TeamFavoriteID]],Table2[team_id],Table2[team_name],_xlfn.XLOOKUP(Table1[[#This Row],[TeamFavoriteID]],Table2[team_id_pfr],Table2[team_name],"Even"))</f>
        <v>Green Bay Packers</v>
      </c>
      <c r="M1345">
        <v>-5</v>
      </c>
      <c r="N1345">
        <f>IF(Table1[[#This Row],[TeamFavorite]]=Table1[[#This Row],[TeamHome]],Table1[[#This Row],[ScoreAway]]-Table1[[#This Row],[ScoreHome]],Table1[[#This Row],[ScoreHome]]-Table1[[#This Row],[ScoreAway]])</f>
        <v>-2</v>
      </c>
      <c r="O1345">
        <f>IF(Table1[[#This Row],[SpreadActual]]&lt;Table1[[#This Row],[SpreadFavorite]],1,0)</f>
        <v>0</v>
      </c>
      <c r="Q1345" t="s">
        <v>121</v>
      </c>
      <c r="R1345" t="b">
        <v>0</v>
      </c>
      <c r="S1345">
        <v>58</v>
      </c>
      <c r="T1345">
        <v>5</v>
      </c>
      <c r="U1345">
        <v>55</v>
      </c>
    </row>
    <row r="1346" spans="1:22" x14ac:dyDescent="0.2">
      <c r="A1346" s="1">
        <v>26944</v>
      </c>
      <c r="B1346">
        <v>1973</v>
      </c>
      <c r="C1346">
        <f>_xlfn.MAXIFS(Table1[ScheduleWeekWritten],Table1[ScheduleSeason],Table1[[#This Row],[ScheduleSeason]])</f>
        <v>14</v>
      </c>
      <c r="D1346">
        <v>4</v>
      </c>
      <c r="E1346" cm="1">
        <f t="array" ref="E1346">_xlfn.XLOOKUP(Table1[[#This Row],[ScheduleWeekWritten]],Table3[Game],100+Table3[Increase],Table1[[#This Row],[ScheduleWeekWritten]])</f>
        <v>4</v>
      </c>
      <c r="F1346" t="b">
        <v>0</v>
      </c>
      <c r="G1346" t="s">
        <v>49</v>
      </c>
      <c r="H1346">
        <v>38</v>
      </c>
      <c r="I1346">
        <v>21</v>
      </c>
      <c r="J1346" t="s">
        <v>27</v>
      </c>
      <c r="K1346" t="s">
        <v>51</v>
      </c>
      <c r="L1346" t="str">
        <f>_xlfn.XLOOKUP(Table1[[#This Row],[TeamFavoriteID]],Table2[team_id],Table2[team_name],_xlfn.XLOOKUP(Table1[[#This Row],[TeamFavoriteID]],Table2[team_id_pfr],Table2[team_name],"Even"))</f>
        <v>Pittsburgh Steelers</v>
      </c>
      <c r="M1346">
        <v>-19</v>
      </c>
      <c r="N1346">
        <f>IF(Table1[[#This Row],[TeamFavorite]]=Table1[[#This Row],[TeamHome]],Table1[[#This Row],[ScoreAway]]-Table1[[#This Row],[ScoreHome]],Table1[[#This Row],[ScoreHome]]-Table1[[#This Row],[ScoreAway]])</f>
        <v>-17</v>
      </c>
      <c r="O1346">
        <f>IF(Table1[[#This Row],[SpreadActual]]&lt;Table1[[#This Row],[SpreadFavorite]],1,0)</f>
        <v>0</v>
      </c>
      <c r="Q1346" t="s">
        <v>113</v>
      </c>
      <c r="R1346" t="b">
        <v>0</v>
      </c>
      <c r="S1346">
        <v>60</v>
      </c>
      <c r="T1346">
        <v>6</v>
      </c>
      <c r="U1346">
        <v>63</v>
      </c>
    </row>
    <row r="1347" spans="1:22" x14ac:dyDescent="0.2">
      <c r="A1347" s="1">
        <v>26944</v>
      </c>
      <c r="B1347">
        <v>1973</v>
      </c>
      <c r="C1347">
        <f>_xlfn.MAXIFS(Table1[ScheduleWeekWritten],Table1[ScheduleSeason],Table1[[#This Row],[ScheduleSeason]])</f>
        <v>14</v>
      </c>
      <c r="D1347">
        <v>4</v>
      </c>
      <c r="E1347" cm="1">
        <f t="array" ref="E1347">_xlfn.XLOOKUP(Table1[[#This Row],[ScheduleWeekWritten]],Table3[Game],100+Table3[Increase],Table1[[#This Row],[ScheduleWeekWritten]])</f>
        <v>4</v>
      </c>
      <c r="F1347" t="b">
        <v>0</v>
      </c>
      <c r="G1347" t="s">
        <v>57</v>
      </c>
      <c r="H1347">
        <v>10</v>
      </c>
      <c r="I1347">
        <v>17</v>
      </c>
      <c r="J1347" t="s">
        <v>20</v>
      </c>
      <c r="K1347" t="s">
        <v>21</v>
      </c>
      <c r="L1347" t="str">
        <f>_xlfn.XLOOKUP(Table1[[#This Row],[TeamFavoriteID]],Table2[team_id],Table2[team_name],_xlfn.XLOOKUP(Table1[[#This Row],[TeamFavoriteID]],Table2[team_id_pfr],Table2[team_name],"Even"))</f>
        <v>Las Vegas Raiders</v>
      </c>
      <c r="M1347">
        <v>-7.5</v>
      </c>
      <c r="N1347">
        <f>IF(Table1[[#This Row],[TeamFavorite]]=Table1[[#This Row],[TeamHome]],Table1[[#This Row],[ScoreAway]]-Table1[[#This Row],[ScoreHome]],Table1[[#This Row],[ScoreHome]]-Table1[[#This Row],[ScoreAway]])</f>
        <v>-7</v>
      </c>
      <c r="O1347">
        <f>IF(Table1[[#This Row],[SpreadActual]]&lt;Table1[[#This Row],[SpreadFavorite]],1,0)</f>
        <v>0</v>
      </c>
      <c r="Q1347" t="s">
        <v>60</v>
      </c>
      <c r="R1347" t="b">
        <v>0</v>
      </c>
      <c r="S1347">
        <v>70</v>
      </c>
      <c r="T1347">
        <v>10</v>
      </c>
      <c r="U1347">
        <v>80</v>
      </c>
    </row>
    <row r="1348" spans="1:22" x14ac:dyDescent="0.2">
      <c r="A1348" s="1">
        <v>26945</v>
      </c>
      <c r="B1348">
        <v>1973</v>
      </c>
      <c r="C1348">
        <f>_xlfn.MAXIFS(Table1[ScheduleWeekWritten],Table1[ScheduleSeason],Table1[[#This Row],[ScheduleSeason]])</f>
        <v>14</v>
      </c>
      <c r="D1348">
        <v>4</v>
      </c>
      <c r="E1348" cm="1">
        <f t="array" ref="E1348">_xlfn.XLOOKUP(Table1[[#This Row],[ScheduleWeekWritten]],Table3[Game],100+Table3[Increase],Table1[[#This Row],[ScheduleWeekWritten]])</f>
        <v>4</v>
      </c>
      <c r="F1348" t="b">
        <v>0</v>
      </c>
      <c r="G1348" t="s">
        <v>61</v>
      </c>
      <c r="H1348">
        <v>14</v>
      </c>
      <c r="I1348">
        <v>7</v>
      </c>
      <c r="J1348" t="s">
        <v>67</v>
      </c>
      <c r="K1348" t="s">
        <v>85</v>
      </c>
      <c r="L1348" t="str">
        <f>_xlfn.XLOOKUP(Table1[[#This Row],[TeamFavoriteID]],Table2[team_id],Table2[team_name],_xlfn.XLOOKUP(Table1[[#This Row],[TeamFavoriteID]],Table2[team_id_pfr],Table2[team_name],"Even"))</f>
        <v>Washington Commanders</v>
      </c>
      <c r="M1348">
        <v>-1</v>
      </c>
      <c r="N1348">
        <f>IF(Table1[[#This Row],[TeamFavorite]]=Table1[[#This Row],[TeamHome]],Table1[[#This Row],[ScoreAway]]-Table1[[#This Row],[ScoreHome]],Table1[[#This Row],[ScoreHome]]-Table1[[#This Row],[ScoreAway]])</f>
        <v>7</v>
      </c>
      <c r="O1348">
        <f>IF(Table1[[#This Row],[SpreadActual]]&lt;Table1[[#This Row],[SpreadFavorite]],1,0)</f>
        <v>0</v>
      </c>
      <c r="Q1348" t="s">
        <v>64</v>
      </c>
      <c r="R1348" t="b">
        <v>0</v>
      </c>
      <c r="S1348">
        <v>67</v>
      </c>
      <c r="T1348">
        <v>5</v>
      </c>
      <c r="U1348">
        <v>64</v>
      </c>
    </row>
    <row r="1349" spans="1:22" x14ac:dyDescent="0.2">
      <c r="A1349" s="1">
        <v>26951</v>
      </c>
      <c r="B1349">
        <v>1973</v>
      </c>
      <c r="C1349">
        <f>_xlfn.MAXIFS(Table1[ScheduleWeekWritten],Table1[ScheduleSeason],Table1[[#This Row],[ScheduleSeason]])</f>
        <v>14</v>
      </c>
      <c r="D1349">
        <v>5</v>
      </c>
      <c r="E1349" cm="1">
        <f t="array" ref="E1349">_xlfn.XLOOKUP(Table1[[#This Row],[ScheduleWeekWritten]],Table3[Game],100+Table3[Increase],Table1[[#This Row],[ScheduleWeekWritten]])</f>
        <v>5</v>
      </c>
      <c r="F1349" t="b">
        <v>0</v>
      </c>
      <c r="G1349" t="s">
        <v>38</v>
      </c>
      <c r="H1349">
        <v>46</v>
      </c>
      <c r="I1349">
        <v>6</v>
      </c>
      <c r="J1349" t="s">
        <v>46</v>
      </c>
      <c r="K1349" t="s">
        <v>89</v>
      </c>
      <c r="L1349" t="str">
        <f>_xlfn.XLOOKUP(Table1[[#This Row],[TeamFavoriteID]],Table2[team_id],Table2[team_name],_xlfn.XLOOKUP(Table1[[#This Row],[TeamFavoriteID]],Table2[team_id_pfr],Table2[team_name],"Even"))</f>
        <v>Even</v>
      </c>
      <c r="M1349">
        <v>0</v>
      </c>
      <c r="N1349">
        <f>IF(Table1[[#This Row],[TeamFavorite]]=Table1[[#This Row],[TeamHome]],Table1[[#This Row],[ScoreAway]]-Table1[[#This Row],[ScoreHome]],Table1[[#This Row],[ScoreHome]]-Table1[[#This Row],[ScoreAway]])</f>
        <v>40</v>
      </c>
      <c r="O1349">
        <f>IF(Table1[[#This Row],[SpreadActual]]&lt;Table1[[#This Row],[SpreadFavorite]],1,0)</f>
        <v>0</v>
      </c>
      <c r="Q1349" t="s">
        <v>41</v>
      </c>
      <c r="R1349" t="b">
        <v>0</v>
      </c>
      <c r="S1349">
        <v>67</v>
      </c>
      <c r="T1349">
        <v>9</v>
      </c>
      <c r="U1349">
        <v>81</v>
      </c>
    </row>
    <row r="1350" spans="1:22" x14ac:dyDescent="0.2">
      <c r="A1350" s="1">
        <v>26951</v>
      </c>
      <c r="B1350">
        <v>1973</v>
      </c>
      <c r="C1350">
        <f>_xlfn.MAXIFS(Table1[ScheduleWeekWritten],Table1[ScheduleSeason],Table1[[#This Row],[ScheduleSeason]])</f>
        <v>14</v>
      </c>
      <c r="D1350">
        <v>5</v>
      </c>
      <c r="E1350" cm="1">
        <f t="array" ref="E1350">_xlfn.XLOOKUP(Table1[[#This Row],[ScheduleWeekWritten]],Table3[Game],100+Table3[Increase],Table1[[#This Row],[ScheduleWeekWritten]])</f>
        <v>5</v>
      </c>
      <c r="F1350" t="b">
        <v>0</v>
      </c>
      <c r="G1350" t="s">
        <v>28</v>
      </c>
      <c r="H1350">
        <v>31</v>
      </c>
      <c r="I1350">
        <v>13</v>
      </c>
      <c r="J1350" t="s">
        <v>34</v>
      </c>
      <c r="K1350" t="s">
        <v>43</v>
      </c>
      <c r="L1350" t="str">
        <f>_xlfn.XLOOKUP(Table1[[#This Row],[TeamFavoriteID]],Table2[team_id],Table2[team_name],_xlfn.XLOOKUP(Table1[[#This Row],[TeamFavoriteID]],Table2[team_id_pfr],Table2[team_name],"Even"))</f>
        <v>Buffalo Bills</v>
      </c>
      <c r="M1350">
        <v>-6.5</v>
      </c>
      <c r="N1350">
        <f>IF(Table1[[#This Row],[TeamFavorite]]=Table1[[#This Row],[TeamHome]],Table1[[#This Row],[ScoreAway]]-Table1[[#This Row],[ScoreHome]],Table1[[#This Row],[ScoreHome]]-Table1[[#This Row],[ScoreAway]])</f>
        <v>-18</v>
      </c>
      <c r="O1350">
        <f>IF(Table1[[#This Row],[SpreadActual]]&lt;Table1[[#This Row],[SpreadFavorite]],1,0)</f>
        <v>1</v>
      </c>
      <c r="Q1350" t="s">
        <v>123</v>
      </c>
      <c r="R1350" t="b">
        <v>0</v>
      </c>
      <c r="S1350">
        <v>58</v>
      </c>
      <c r="T1350">
        <v>23</v>
      </c>
      <c r="U1350">
        <v>58</v>
      </c>
    </row>
    <row r="1351" spans="1:22" x14ac:dyDescent="0.2">
      <c r="A1351" s="1">
        <v>26951</v>
      </c>
      <c r="B1351">
        <v>1973</v>
      </c>
      <c r="C1351">
        <f>_xlfn.MAXIFS(Table1[ScheduleWeekWritten],Table1[ScheduleSeason],Table1[[#This Row],[ScheduleSeason]])</f>
        <v>14</v>
      </c>
      <c r="D1351">
        <v>5</v>
      </c>
      <c r="E1351" cm="1">
        <f t="array" ref="E1351">_xlfn.XLOOKUP(Table1[[#This Row],[ScheduleWeekWritten]],Table3[Game],100+Table3[Increase],Table1[[#This Row],[ScheduleWeekWritten]])</f>
        <v>5</v>
      </c>
      <c r="F1351" t="b">
        <v>0</v>
      </c>
      <c r="G1351" t="s">
        <v>101</v>
      </c>
      <c r="H1351">
        <v>19</v>
      </c>
      <c r="I1351">
        <v>7</v>
      </c>
      <c r="J1351" t="s">
        <v>49</v>
      </c>
      <c r="K1351" t="s">
        <v>51</v>
      </c>
      <c r="L1351" t="str">
        <f>_xlfn.XLOOKUP(Table1[[#This Row],[TeamFavoriteID]],Table2[team_id],Table2[team_name],_xlfn.XLOOKUP(Table1[[#This Row],[TeamFavoriteID]],Table2[team_id_pfr],Table2[team_name],"Even"))</f>
        <v>Pittsburgh Steelers</v>
      </c>
      <c r="M1351">
        <v>-10</v>
      </c>
      <c r="N1351">
        <f>IF(Table1[[#This Row],[TeamFavorite]]=Table1[[#This Row],[TeamHome]],Table1[[#This Row],[ScoreAway]]-Table1[[#This Row],[ScoreHome]],Table1[[#This Row],[ScoreHome]]-Table1[[#This Row],[ScoreAway]])</f>
        <v>12</v>
      </c>
      <c r="O1351">
        <f>IF(Table1[[#This Row],[SpreadActual]]&lt;Table1[[#This Row],[SpreadFavorite]],1,0)</f>
        <v>0</v>
      </c>
      <c r="Q1351" t="s">
        <v>111</v>
      </c>
      <c r="R1351" t="b">
        <v>0</v>
      </c>
      <c r="S1351">
        <v>59</v>
      </c>
      <c r="T1351">
        <v>8</v>
      </c>
      <c r="U1351">
        <v>77</v>
      </c>
    </row>
    <row r="1352" spans="1:22" x14ac:dyDescent="0.2">
      <c r="A1352" s="1">
        <v>26951</v>
      </c>
      <c r="B1352">
        <v>1973</v>
      </c>
      <c r="C1352">
        <f>_xlfn.MAXIFS(Table1[ScheduleWeekWritten],Table1[ScheduleSeason],Table1[[#This Row],[ScheduleSeason]])</f>
        <v>14</v>
      </c>
      <c r="D1352">
        <v>5</v>
      </c>
      <c r="E1352" cm="1">
        <f t="array" ref="E1352">_xlfn.XLOOKUP(Table1[[#This Row],[ScheduleWeekWritten]],Table3[Game],100+Table3[Increase],Table1[[#This Row],[ScheduleWeekWritten]])</f>
        <v>5</v>
      </c>
      <c r="F1352" t="b">
        <v>0</v>
      </c>
      <c r="G1352" t="s">
        <v>33</v>
      </c>
      <c r="H1352">
        <v>10</v>
      </c>
      <c r="I1352">
        <v>10</v>
      </c>
      <c r="J1352" t="s">
        <v>42</v>
      </c>
      <c r="K1352" t="s">
        <v>35</v>
      </c>
      <c r="L1352" t="str">
        <f>_xlfn.XLOOKUP(Table1[[#This Row],[TeamFavoriteID]],Table2[team_id],Table2[team_name],_xlfn.XLOOKUP(Table1[[#This Row],[TeamFavoriteID]],Table2[team_id_pfr],Table2[team_name],"Even"))</f>
        <v>Green Bay Packers</v>
      </c>
      <c r="M1352">
        <v>-4.5</v>
      </c>
      <c r="N1352">
        <f>IF(Table1[[#This Row],[TeamFavorite]]=Table1[[#This Row],[TeamHome]],Table1[[#This Row],[ScoreAway]]-Table1[[#This Row],[ScoreHome]],Table1[[#This Row],[ScoreHome]]-Table1[[#This Row],[ScoreAway]])</f>
        <v>0</v>
      </c>
      <c r="O1352">
        <f>IF(Table1[[#This Row],[SpreadActual]]&lt;Table1[[#This Row],[SpreadFavorite]],1,0)</f>
        <v>0</v>
      </c>
      <c r="Q1352" t="s">
        <v>82</v>
      </c>
      <c r="R1352" t="b">
        <v>0</v>
      </c>
      <c r="S1352">
        <v>58</v>
      </c>
      <c r="T1352">
        <v>14</v>
      </c>
      <c r="U1352">
        <v>58</v>
      </c>
    </row>
    <row r="1353" spans="1:22" x14ac:dyDescent="0.2">
      <c r="A1353" s="1">
        <v>26951</v>
      </c>
      <c r="B1353">
        <v>1973</v>
      </c>
      <c r="C1353">
        <f>_xlfn.MAXIFS(Table1[ScheduleWeekWritten],Table1[ScheduleSeason],Table1[[#This Row],[ScheduleSeason]])</f>
        <v>14</v>
      </c>
      <c r="D1353">
        <v>5</v>
      </c>
      <c r="E1353" cm="1">
        <f t="array" ref="E1353">_xlfn.XLOOKUP(Table1[[#This Row],[ScheduleWeekWritten]],Table3[Game],100+Table3[Increase],Table1[[#This Row],[ScheduleWeekWritten]])</f>
        <v>5</v>
      </c>
      <c r="F1353" t="b">
        <v>0</v>
      </c>
      <c r="G1353" t="s">
        <v>23</v>
      </c>
      <c r="H1353">
        <v>20</v>
      </c>
      <c r="I1353">
        <v>48</v>
      </c>
      <c r="J1353" t="s">
        <v>24</v>
      </c>
      <c r="K1353" t="s">
        <v>88</v>
      </c>
      <c r="L1353" t="str">
        <f>_xlfn.XLOOKUP(Table1[[#This Row],[TeamFavoriteID]],Table2[team_id],Table2[team_name],_xlfn.XLOOKUP(Table1[[#This Row],[TeamFavoriteID]],Table2[team_id_pfr],Table2[team_name],"Even"))</f>
        <v>Denver Broncos</v>
      </c>
      <c r="M1353">
        <v>-6</v>
      </c>
      <c r="N1353">
        <f>IF(Table1[[#This Row],[TeamFavorite]]=Table1[[#This Row],[TeamHome]],Table1[[#This Row],[ScoreAway]]-Table1[[#This Row],[ScoreHome]],Table1[[#This Row],[ScoreHome]]-Table1[[#This Row],[ScoreAway]])</f>
        <v>-28</v>
      </c>
      <c r="O1353">
        <f>IF(Table1[[#This Row],[SpreadActual]]&lt;Table1[[#This Row],[SpreadFavorite]],1,0)</f>
        <v>1</v>
      </c>
      <c r="Q1353" t="s">
        <v>102</v>
      </c>
      <c r="R1353" t="b">
        <v>0</v>
      </c>
      <c r="S1353">
        <v>72</v>
      </c>
      <c r="T1353">
        <v>0</v>
      </c>
      <c r="V1353" t="s">
        <v>103</v>
      </c>
    </row>
    <row r="1354" spans="1:22" x14ac:dyDescent="0.2">
      <c r="A1354" s="1">
        <v>26951</v>
      </c>
      <c r="B1354">
        <v>1973</v>
      </c>
      <c r="C1354">
        <f>_xlfn.MAXIFS(Table1[ScheduleWeekWritten],Table1[ScheduleSeason],Table1[[#This Row],[ScheduleSeason]])</f>
        <v>14</v>
      </c>
      <c r="D1354">
        <v>5</v>
      </c>
      <c r="E1354" cm="1">
        <f t="array" ref="E1354">_xlfn.XLOOKUP(Table1[[#This Row],[ScheduleWeekWritten]],Table3[Game],100+Table3[Increase],Table1[[#This Row],[ScheduleWeekWritten]])</f>
        <v>5</v>
      </c>
      <c r="F1354" t="b">
        <v>0</v>
      </c>
      <c r="G1354" t="s">
        <v>39</v>
      </c>
      <c r="H1354">
        <v>37</v>
      </c>
      <c r="I1354">
        <v>31</v>
      </c>
      <c r="J1354" t="s">
        <v>67</v>
      </c>
      <c r="K1354" t="s">
        <v>89</v>
      </c>
      <c r="L1354" t="str">
        <f>_xlfn.XLOOKUP(Table1[[#This Row],[TeamFavoriteID]],Table2[team_id],Table2[team_name],_xlfn.XLOOKUP(Table1[[#This Row],[TeamFavoriteID]],Table2[team_id_pfr],Table2[team_name],"Even"))</f>
        <v>Even</v>
      </c>
      <c r="M1354">
        <v>0</v>
      </c>
      <c r="N1354">
        <f>IF(Table1[[#This Row],[TeamFavorite]]=Table1[[#This Row],[TeamHome]],Table1[[#This Row],[ScoreAway]]-Table1[[#This Row],[ScoreHome]],Table1[[#This Row],[ScoreHome]]-Table1[[#This Row],[ScoreAway]])</f>
        <v>6</v>
      </c>
      <c r="O1354">
        <f>IF(Table1[[#This Row],[SpreadActual]]&lt;Table1[[#This Row],[SpreadFavorite]],1,0)</f>
        <v>0</v>
      </c>
      <c r="Q1354" t="s">
        <v>65</v>
      </c>
      <c r="R1354" t="b">
        <v>0</v>
      </c>
      <c r="S1354">
        <v>66</v>
      </c>
      <c r="T1354">
        <v>8</v>
      </c>
      <c r="U1354">
        <v>68</v>
      </c>
    </row>
    <row r="1355" spans="1:22" x14ac:dyDescent="0.2">
      <c r="A1355" s="1">
        <v>26951</v>
      </c>
      <c r="B1355">
        <v>1973</v>
      </c>
      <c r="C1355">
        <f>_xlfn.MAXIFS(Table1[ScheduleWeekWritten],Table1[ScheduleSeason],Table1[[#This Row],[ScheduleSeason]])</f>
        <v>14</v>
      </c>
      <c r="D1355">
        <v>5</v>
      </c>
      <c r="E1355" cm="1">
        <f t="array" ref="E1355">_xlfn.XLOOKUP(Table1[[#This Row],[ScheduleWeekWritten]],Table3[Game],100+Table3[Increase],Table1[[#This Row],[ScheduleWeekWritten]])</f>
        <v>5</v>
      </c>
      <c r="F1355" t="b">
        <v>0</v>
      </c>
      <c r="G1355" t="s">
        <v>115</v>
      </c>
      <c r="H1355">
        <v>7</v>
      </c>
      <c r="I1355">
        <v>9</v>
      </c>
      <c r="J1355" t="s">
        <v>31</v>
      </c>
      <c r="K1355" t="s">
        <v>70</v>
      </c>
      <c r="L1355" t="str">
        <f>_xlfn.XLOOKUP(Table1[[#This Row],[TeamFavoriteID]],Table2[team_id],Table2[team_name],_xlfn.XLOOKUP(Table1[[#This Row],[TeamFavoriteID]],Table2[team_id_pfr],Table2[team_name],"Even"))</f>
        <v>Boston Patriots</v>
      </c>
      <c r="M1355">
        <v>-8.5</v>
      </c>
      <c r="N1355">
        <f>IF(Table1[[#This Row],[TeamFavorite]]=Table1[[#This Row],[TeamHome]],Table1[[#This Row],[ScoreAway]]-Table1[[#This Row],[ScoreHome]],Table1[[#This Row],[ScoreHome]]-Table1[[#This Row],[ScoreAway]])</f>
        <v>-2</v>
      </c>
      <c r="O1355">
        <f>IF(Table1[[#This Row],[SpreadActual]]&lt;Table1[[#This Row],[SpreadFavorite]],1,0)</f>
        <v>0</v>
      </c>
      <c r="Q1355" t="s">
        <v>116</v>
      </c>
      <c r="R1355" t="b">
        <v>0</v>
      </c>
      <c r="S1355">
        <v>64</v>
      </c>
      <c r="T1355">
        <v>23</v>
      </c>
      <c r="U1355">
        <v>50</v>
      </c>
    </row>
    <row r="1356" spans="1:22" x14ac:dyDescent="0.2">
      <c r="A1356" s="1">
        <v>26951</v>
      </c>
      <c r="B1356">
        <v>1973</v>
      </c>
      <c r="C1356">
        <f>_xlfn.MAXIFS(Table1[ScheduleWeekWritten],Table1[ScheduleSeason],Table1[[#This Row],[ScheduleSeason]])</f>
        <v>14</v>
      </c>
      <c r="D1356">
        <v>5</v>
      </c>
      <c r="E1356" cm="1">
        <f t="array" ref="E1356">_xlfn.XLOOKUP(Table1[[#This Row],[ScheduleWeekWritten]],Table3[Game],100+Table3[Increase],Table1[[#This Row],[ScheduleWeekWritten]])</f>
        <v>5</v>
      </c>
      <c r="F1356" t="b">
        <v>0</v>
      </c>
      <c r="G1356" t="s">
        <v>95</v>
      </c>
      <c r="H1356">
        <v>20</v>
      </c>
      <c r="I1356">
        <v>13</v>
      </c>
      <c r="J1356" t="s">
        <v>45</v>
      </c>
      <c r="K1356" t="s">
        <v>79</v>
      </c>
      <c r="L1356" t="str">
        <f>_xlfn.XLOOKUP(Table1[[#This Row],[TeamFavoriteID]],Table2[team_id],Table2[team_name],_xlfn.XLOOKUP(Table1[[#This Row],[TeamFavoriteID]],Table2[team_id_pfr],Table2[team_name],"Even"))</f>
        <v>Detroit Lions</v>
      </c>
      <c r="M1356">
        <v>-10.5</v>
      </c>
      <c r="N1356">
        <f>IF(Table1[[#This Row],[TeamFavorite]]=Table1[[#This Row],[TeamHome]],Table1[[#This Row],[ScoreAway]]-Table1[[#This Row],[ScoreHome]],Table1[[#This Row],[ScoreHome]]-Table1[[#This Row],[ScoreAway]])</f>
        <v>7</v>
      </c>
      <c r="O1356">
        <f>IF(Table1[[#This Row],[SpreadActual]]&lt;Table1[[#This Row],[SpreadFavorite]],1,0)</f>
        <v>0</v>
      </c>
      <c r="Q1356" t="s">
        <v>96</v>
      </c>
      <c r="R1356" t="b">
        <v>0</v>
      </c>
      <c r="S1356">
        <v>80</v>
      </c>
      <c r="T1356">
        <v>9</v>
      </c>
      <c r="U1356">
        <v>80</v>
      </c>
    </row>
    <row r="1357" spans="1:22" x14ac:dyDescent="0.2">
      <c r="A1357" s="1">
        <v>26951</v>
      </c>
      <c r="B1357">
        <v>1973</v>
      </c>
      <c r="C1357">
        <f>_xlfn.MAXIFS(Table1[ScheduleWeekWritten],Table1[ScheduleSeason],Table1[[#This Row],[ScheduleSeason]])</f>
        <v>14</v>
      </c>
      <c r="D1357">
        <v>5</v>
      </c>
      <c r="E1357" cm="1">
        <f t="array" ref="E1357">_xlfn.XLOOKUP(Table1[[#This Row],[ScheduleWeekWritten]],Table3[Game],100+Table3[Increase],Table1[[#This Row],[ScheduleWeekWritten]])</f>
        <v>5</v>
      </c>
      <c r="F1357" t="b">
        <v>0</v>
      </c>
      <c r="G1357" t="s">
        <v>50</v>
      </c>
      <c r="H1357">
        <v>3</v>
      </c>
      <c r="I1357">
        <v>21</v>
      </c>
      <c r="J1357" t="s">
        <v>61</v>
      </c>
      <c r="K1357" t="s">
        <v>85</v>
      </c>
      <c r="L1357" t="str">
        <f>_xlfn.XLOOKUP(Table1[[#This Row],[TeamFavoriteID]],Table2[team_id],Table2[team_name],_xlfn.XLOOKUP(Table1[[#This Row],[TeamFavoriteID]],Table2[team_id_pfr],Table2[team_name],"Even"))</f>
        <v>Washington Commanders</v>
      </c>
      <c r="M1357">
        <v>-6.5</v>
      </c>
      <c r="N1357">
        <f>IF(Table1[[#This Row],[TeamFavorite]]=Table1[[#This Row],[TeamHome]],Table1[[#This Row],[ScoreAway]]-Table1[[#This Row],[ScoreHome]],Table1[[#This Row],[ScoreHome]]-Table1[[#This Row],[ScoreAway]])</f>
        <v>-18</v>
      </c>
      <c r="O1357">
        <f>IF(Table1[[#This Row],[SpreadActual]]&lt;Table1[[#This Row],[SpreadFavorite]],1,0)</f>
        <v>1</v>
      </c>
      <c r="Q1357" t="s">
        <v>121</v>
      </c>
      <c r="R1357" t="b">
        <v>0</v>
      </c>
      <c r="S1357">
        <v>66</v>
      </c>
      <c r="T1357">
        <v>17</v>
      </c>
      <c r="U1357">
        <v>46</v>
      </c>
    </row>
    <row r="1358" spans="1:22" x14ac:dyDescent="0.2">
      <c r="A1358" s="1">
        <v>26951</v>
      </c>
      <c r="B1358">
        <v>1973</v>
      </c>
      <c r="C1358">
        <f>_xlfn.MAXIFS(Table1[ScheduleWeekWritten],Table1[ScheduleSeason],Table1[[#This Row],[ScheduleSeason]])</f>
        <v>14</v>
      </c>
      <c r="D1358">
        <v>5</v>
      </c>
      <c r="E1358" cm="1">
        <f t="array" ref="E1358">_xlfn.XLOOKUP(Table1[[#This Row],[ScheduleWeekWritten]],Table3[Game],100+Table3[Increase],Table1[[#This Row],[ScheduleWeekWritten]])</f>
        <v>5</v>
      </c>
      <c r="F1358" t="b">
        <v>0</v>
      </c>
      <c r="G1358" t="s">
        <v>27</v>
      </c>
      <c r="H1358">
        <v>17</v>
      </c>
      <c r="I1358">
        <v>27</v>
      </c>
      <c r="J1358" t="s">
        <v>20</v>
      </c>
      <c r="K1358" t="s">
        <v>21</v>
      </c>
      <c r="L1358" t="str">
        <f>_xlfn.XLOOKUP(Table1[[#This Row],[TeamFavoriteID]],Table2[team_id],Table2[team_name],_xlfn.XLOOKUP(Table1[[#This Row],[TeamFavoriteID]],Table2[team_id_pfr],Table2[team_name],"Even"))</f>
        <v>Las Vegas Raiders</v>
      </c>
      <c r="M1358">
        <v>-11</v>
      </c>
      <c r="N1358">
        <f>IF(Table1[[#This Row],[TeamFavorite]]=Table1[[#This Row],[TeamHome]],Table1[[#This Row],[ScoreAway]]-Table1[[#This Row],[ScoreHome]],Table1[[#This Row],[ScoreHome]]-Table1[[#This Row],[ScoreAway]])</f>
        <v>-10</v>
      </c>
      <c r="O1358">
        <f>IF(Table1[[#This Row],[SpreadActual]]&lt;Table1[[#This Row],[SpreadFavorite]],1,0)</f>
        <v>0</v>
      </c>
      <c r="Q1358" t="s">
        <v>94</v>
      </c>
      <c r="R1358" t="b">
        <v>0</v>
      </c>
      <c r="S1358">
        <v>66</v>
      </c>
      <c r="T1358">
        <v>8</v>
      </c>
      <c r="U1358">
        <v>71</v>
      </c>
    </row>
    <row r="1359" spans="1:22" x14ac:dyDescent="0.2">
      <c r="A1359" s="1">
        <v>26951</v>
      </c>
      <c r="B1359">
        <v>1973</v>
      </c>
      <c r="C1359">
        <f>_xlfn.MAXIFS(Table1[ScheduleWeekWritten],Table1[ScheduleSeason],Table1[[#This Row],[ScheduleSeason]])</f>
        <v>14</v>
      </c>
      <c r="D1359">
        <v>5</v>
      </c>
      <c r="E1359" cm="1">
        <f t="array" ref="E1359">_xlfn.XLOOKUP(Table1[[#This Row],[ScheduleWeekWritten]],Table3[Game],100+Table3[Increase],Table1[[#This Row],[ScheduleWeekWritten]])</f>
        <v>5</v>
      </c>
      <c r="F1359" t="b">
        <v>0</v>
      </c>
      <c r="G1359" t="s">
        <v>53</v>
      </c>
      <c r="H1359">
        <v>13</v>
      </c>
      <c r="I1359">
        <v>17</v>
      </c>
      <c r="J1359" t="s">
        <v>54</v>
      </c>
      <c r="K1359" t="s">
        <v>55</v>
      </c>
      <c r="L1359" t="str">
        <f>_xlfn.XLOOKUP(Table1[[#This Row],[TeamFavoriteID]],Table2[team_id],Table2[team_name],_xlfn.XLOOKUP(Table1[[#This Row],[TeamFavoriteID]],Table2[team_id_pfr],Table2[team_name],"Even"))</f>
        <v>Minnesota Vikings</v>
      </c>
      <c r="M1359">
        <v>-6.5</v>
      </c>
      <c r="N1359">
        <f>IF(Table1[[#This Row],[TeamFavorite]]=Table1[[#This Row],[TeamHome]],Table1[[#This Row],[ScoreAway]]-Table1[[#This Row],[ScoreHome]],Table1[[#This Row],[ScoreHome]]-Table1[[#This Row],[ScoreAway]])</f>
        <v>-4</v>
      </c>
      <c r="O1359">
        <f>IF(Table1[[#This Row],[SpreadActual]]&lt;Table1[[#This Row],[SpreadFavorite]],1,0)</f>
        <v>0</v>
      </c>
      <c r="Q1359" t="s">
        <v>118</v>
      </c>
      <c r="R1359" t="b">
        <v>0</v>
      </c>
      <c r="S1359">
        <v>64</v>
      </c>
      <c r="T1359">
        <v>8</v>
      </c>
      <c r="U1359">
        <v>67</v>
      </c>
    </row>
    <row r="1360" spans="1:22" x14ac:dyDescent="0.2">
      <c r="A1360" s="1">
        <v>26951</v>
      </c>
      <c r="B1360">
        <v>1973</v>
      </c>
      <c r="C1360">
        <f>_xlfn.MAXIFS(Table1[ScheduleWeekWritten],Table1[ScheduleSeason],Table1[[#This Row],[ScheduleSeason]])</f>
        <v>14</v>
      </c>
      <c r="D1360">
        <v>5</v>
      </c>
      <c r="E1360" cm="1">
        <f t="array" ref="E1360">_xlfn.XLOOKUP(Table1[[#This Row],[ScheduleWeekWritten]],Table3[Game],100+Table3[Increase],Table1[[#This Row],[ScheduleWeekWritten]])</f>
        <v>5</v>
      </c>
      <c r="F1360" t="b">
        <v>0</v>
      </c>
      <c r="G1360" t="s">
        <v>57</v>
      </c>
      <c r="H1360">
        <v>24</v>
      </c>
      <c r="I1360">
        <v>27</v>
      </c>
      <c r="J1360" t="s">
        <v>58</v>
      </c>
      <c r="K1360" t="s">
        <v>59</v>
      </c>
      <c r="L1360" t="str">
        <f>_xlfn.XLOOKUP(Table1[[#This Row],[TeamFavoriteID]],Table2[team_id],Table2[team_name],_xlfn.XLOOKUP(Table1[[#This Row],[TeamFavoriteID]],Table2[team_id_pfr],Table2[team_name],"Even"))</f>
        <v>Arizona Cardinals</v>
      </c>
      <c r="M1360">
        <v>-5.5</v>
      </c>
      <c r="N1360">
        <f>IF(Table1[[#This Row],[TeamFavorite]]=Table1[[#This Row],[TeamHome]],Table1[[#This Row],[ScoreAway]]-Table1[[#This Row],[ScoreHome]],Table1[[#This Row],[ScoreHome]]-Table1[[#This Row],[ScoreAway]])</f>
        <v>-3</v>
      </c>
      <c r="O1360">
        <f>IF(Table1[[#This Row],[SpreadActual]]&lt;Table1[[#This Row],[SpreadFavorite]],1,0)</f>
        <v>0</v>
      </c>
      <c r="Q1360" t="s">
        <v>60</v>
      </c>
      <c r="R1360" t="b">
        <v>0</v>
      </c>
      <c r="S1360">
        <v>63</v>
      </c>
      <c r="T1360">
        <v>8</v>
      </c>
      <c r="U1360">
        <v>76</v>
      </c>
    </row>
    <row r="1361" spans="1:21" x14ac:dyDescent="0.2">
      <c r="A1361" s="1">
        <v>26952</v>
      </c>
      <c r="B1361">
        <v>1973</v>
      </c>
      <c r="C1361">
        <f>_xlfn.MAXIFS(Table1[ScheduleWeekWritten],Table1[ScheduleSeason],Table1[[#This Row],[ScheduleSeason]])</f>
        <v>14</v>
      </c>
      <c r="D1361">
        <v>5</v>
      </c>
      <c r="E1361" cm="1">
        <f t="array" ref="E1361">_xlfn.XLOOKUP(Table1[[#This Row],[ScheduleWeekWritten]],Table3[Game],100+Table3[Increase],Table1[[#This Row],[ScheduleWeekWritten]])</f>
        <v>5</v>
      </c>
      <c r="F1361" t="b">
        <v>0</v>
      </c>
      <c r="G1361" t="s">
        <v>62</v>
      </c>
      <c r="H1361">
        <v>9</v>
      </c>
      <c r="I1361">
        <v>17</v>
      </c>
      <c r="J1361" t="s">
        <v>19</v>
      </c>
      <c r="K1361" t="s">
        <v>91</v>
      </c>
      <c r="L1361" t="str">
        <f>_xlfn.XLOOKUP(Table1[[#This Row],[TeamFavoriteID]],Table2[team_id],Table2[team_name],_xlfn.XLOOKUP(Table1[[#This Row],[TeamFavoriteID]],Table2[team_id_pfr],Table2[team_name],"Even"))</f>
        <v>Miami Dolphins</v>
      </c>
      <c r="M1361">
        <v>-9</v>
      </c>
      <c r="N1361">
        <f>IF(Table1[[#This Row],[TeamFavorite]]=Table1[[#This Row],[TeamHome]],Table1[[#This Row],[ScoreAway]]-Table1[[#This Row],[ScoreHome]],Table1[[#This Row],[ScoreHome]]-Table1[[#This Row],[ScoreAway]])</f>
        <v>-8</v>
      </c>
      <c r="O1361">
        <f>IF(Table1[[#This Row],[SpreadActual]]&lt;Table1[[#This Row],[SpreadFavorite]],1,0)</f>
        <v>0</v>
      </c>
      <c r="Q1361" t="s">
        <v>66</v>
      </c>
      <c r="R1361" t="b">
        <v>0</v>
      </c>
      <c r="S1361">
        <v>60</v>
      </c>
      <c r="T1361">
        <v>14</v>
      </c>
      <c r="U1361">
        <v>68</v>
      </c>
    </row>
    <row r="1362" spans="1:21" x14ac:dyDescent="0.2">
      <c r="A1362" s="1">
        <v>26958</v>
      </c>
      <c r="B1362">
        <v>1973</v>
      </c>
      <c r="C1362">
        <f>_xlfn.MAXIFS(Table1[ScheduleWeekWritten],Table1[ScheduleSeason],Table1[[#This Row],[ScheduleSeason]])</f>
        <v>14</v>
      </c>
      <c r="D1362">
        <v>6</v>
      </c>
      <c r="E1362" cm="1">
        <f t="array" ref="E1362">_xlfn.XLOOKUP(Table1[[#This Row],[ScheduleWeekWritten]],Table3[Game],100+Table3[Increase],Table1[[#This Row],[ScheduleWeekWritten]])</f>
        <v>6</v>
      </c>
      <c r="F1362" t="b">
        <v>0</v>
      </c>
      <c r="G1362" t="s">
        <v>46</v>
      </c>
      <c r="H1362">
        <v>10</v>
      </c>
      <c r="I1362">
        <v>13</v>
      </c>
      <c r="J1362" t="s">
        <v>115</v>
      </c>
      <c r="K1362" t="s">
        <v>47</v>
      </c>
      <c r="L1362" t="str">
        <f>_xlfn.XLOOKUP(Table1[[#This Row],[TeamFavoriteID]],Table2[team_id],Table2[team_name],_xlfn.XLOOKUP(Table1[[#This Row],[TeamFavoriteID]],Table2[team_id_pfr],Table2[team_name],"Even"))</f>
        <v>Chicago Bears</v>
      </c>
      <c r="M1362">
        <v>-8.5</v>
      </c>
      <c r="N1362">
        <f>IF(Table1[[#This Row],[TeamFavorite]]=Table1[[#This Row],[TeamHome]],Table1[[#This Row],[ScoreAway]]-Table1[[#This Row],[ScoreHome]],Table1[[#This Row],[ScoreHome]]-Table1[[#This Row],[ScoreAway]])</f>
        <v>3</v>
      </c>
      <c r="O1362">
        <f>IF(Table1[[#This Row],[SpreadActual]]&lt;Table1[[#This Row],[SpreadFavorite]],1,0)</f>
        <v>0</v>
      </c>
      <c r="Q1362" t="s">
        <v>114</v>
      </c>
      <c r="R1362" t="b">
        <v>0</v>
      </c>
      <c r="S1362">
        <v>51</v>
      </c>
      <c r="T1362">
        <v>7</v>
      </c>
      <c r="U1362">
        <v>76</v>
      </c>
    </row>
    <row r="1363" spans="1:21" x14ac:dyDescent="0.2">
      <c r="A1363" s="1">
        <v>26958</v>
      </c>
      <c r="B1363">
        <v>1973</v>
      </c>
      <c r="C1363">
        <f>_xlfn.MAXIFS(Table1[ScheduleWeekWritten],Table1[ScheduleSeason],Table1[[#This Row],[ScheduleSeason]])</f>
        <v>14</v>
      </c>
      <c r="D1363">
        <v>6</v>
      </c>
      <c r="E1363" cm="1">
        <f t="array" ref="E1363">_xlfn.XLOOKUP(Table1[[#This Row],[ScheduleWeekWritten]],Table3[Game],100+Table3[Increase],Table1[[#This Row],[ScheduleWeekWritten]])</f>
        <v>6</v>
      </c>
      <c r="F1363" t="b">
        <v>0</v>
      </c>
      <c r="G1363" t="s">
        <v>101</v>
      </c>
      <c r="H1363">
        <v>14</v>
      </c>
      <c r="I1363">
        <v>6</v>
      </c>
      <c r="J1363" t="s">
        <v>42</v>
      </c>
      <c r="K1363" t="s">
        <v>104</v>
      </c>
      <c r="L1363" t="str">
        <f>_xlfn.XLOOKUP(Table1[[#This Row],[TeamFavoriteID]],Table2[team_id],Table2[team_name],_xlfn.XLOOKUP(Table1[[#This Row],[TeamFavoriteID]],Table2[team_id_pfr],Table2[team_name],"Even"))</f>
        <v>Cincinnati Bengals</v>
      </c>
      <c r="M1363">
        <v>-2</v>
      </c>
      <c r="N1363">
        <f>IF(Table1[[#This Row],[TeamFavorite]]=Table1[[#This Row],[TeamHome]],Table1[[#This Row],[ScoreAway]]-Table1[[#This Row],[ScoreHome]],Table1[[#This Row],[ScoreHome]]-Table1[[#This Row],[ScoreAway]])</f>
        <v>-8</v>
      </c>
      <c r="O1363">
        <f>IF(Table1[[#This Row],[SpreadActual]]&lt;Table1[[#This Row],[SpreadFavorite]],1,0)</f>
        <v>1</v>
      </c>
      <c r="Q1363" t="s">
        <v>111</v>
      </c>
      <c r="R1363" t="b">
        <v>0</v>
      </c>
      <c r="S1363">
        <v>52</v>
      </c>
      <c r="T1363">
        <v>8</v>
      </c>
      <c r="U1363">
        <v>69</v>
      </c>
    </row>
    <row r="1364" spans="1:21" x14ac:dyDescent="0.2">
      <c r="A1364" s="1">
        <v>26958</v>
      </c>
      <c r="B1364">
        <v>1973</v>
      </c>
      <c r="C1364">
        <f>_xlfn.MAXIFS(Table1[ScheduleWeekWritten],Table1[ScheduleSeason],Table1[[#This Row],[ScheduleSeason]])</f>
        <v>14</v>
      </c>
      <c r="D1364">
        <v>6</v>
      </c>
      <c r="E1364" cm="1">
        <f t="array" ref="E1364">_xlfn.XLOOKUP(Table1[[#This Row],[ScheduleWeekWritten]],Table3[Game],100+Table3[Increase],Table1[[#This Row],[ScheduleWeekWritten]])</f>
        <v>6</v>
      </c>
      <c r="F1364" t="b">
        <v>0</v>
      </c>
      <c r="G1364" t="s">
        <v>62</v>
      </c>
      <c r="H1364">
        <v>42</v>
      </c>
      <c r="I1364">
        <v>13</v>
      </c>
      <c r="J1364" t="s">
        <v>23</v>
      </c>
      <c r="K1364" t="s">
        <v>63</v>
      </c>
      <c r="L1364" t="str">
        <f>_xlfn.XLOOKUP(Table1[[#This Row],[TeamFavoriteID]],Table2[team_id],Table2[team_name],_xlfn.XLOOKUP(Table1[[#This Row],[TeamFavoriteID]],Table2[team_id_pfr],Table2[team_name],"Even"))</f>
        <v>Cleveland Browns</v>
      </c>
      <c r="M1364">
        <v>-12</v>
      </c>
      <c r="N1364">
        <f>IF(Table1[[#This Row],[TeamFavorite]]=Table1[[#This Row],[TeamHome]],Table1[[#This Row],[ScoreAway]]-Table1[[#This Row],[ScoreHome]],Table1[[#This Row],[ScoreHome]]-Table1[[#This Row],[ScoreAway]])</f>
        <v>-29</v>
      </c>
      <c r="O1364">
        <f>IF(Table1[[#This Row],[SpreadActual]]&lt;Table1[[#This Row],[SpreadFavorite]],1,0)</f>
        <v>1</v>
      </c>
      <c r="Q1364" t="s">
        <v>66</v>
      </c>
      <c r="R1364" t="b">
        <v>0</v>
      </c>
      <c r="S1364">
        <v>51</v>
      </c>
      <c r="T1364">
        <v>6</v>
      </c>
      <c r="U1364">
        <v>77</v>
      </c>
    </row>
    <row r="1365" spans="1:21" x14ac:dyDescent="0.2">
      <c r="A1365" s="1">
        <v>26958</v>
      </c>
      <c r="B1365">
        <v>1973</v>
      </c>
      <c r="C1365">
        <f>_xlfn.MAXIFS(Table1[ScheduleWeekWritten],Table1[ScheduleSeason],Table1[[#This Row],[ScheduleSeason]])</f>
        <v>14</v>
      </c>
      <c r="D1365">
        <v>6</v>
      </c>
      <c r="E1365" cm="1">
        <f t="array" ref="E1365">_xlfn.XLOOKUP(Table1[[#This Row],[ScheduleWeekWritten]],Table3[Game],100+Table3[Increase],Table1[[#This Row],[ScheduleWeekWritten]])</f>
        <v>6</v>
      </c>
      <c r="F1365" t="b">
        <v>0</v>
      </c>
      <c r="G1365" t="s">
        <v>67</v>
      </c>
      <c r="H1365">
        <v>45</v>
      </c>
      <c r="I1365">
        <v>28</v>
      </c>
      <c r="J1365" t="s">
        <v>50</v>
      </c>
      <c r="K1365" t="s">
        <v>68</v>
      </c>
      <c r="L1365" t="str">
        <f>_xlfn.XLOOKUP(Table1[[#This Row],[TeamFavoriteID]],Table2[team_id],Table2[team_name],_xlfn.XLOOKUP(Table1[[#This Row],[TeamFavoriteID]],Table2[team_id_pfr],Table2[team_name],"Even"))</f>
        <v>Dallas Cowboys</v>
      </c>
      <c r="M1365">
        <v>-11</v>
      </c>
      <c r="N1365">
        <f>IF(Table1[[#This Row],[TeamFavorite]]=Table1[[#This Row],[TeamHome]],Table1[[#This Row],[ScoreAway]]-Table1[[#This Row],[ScoreHome]],Table1[[#This Row],[ScoreHome]]-Table1[[#This Row],[ScoreAway]])</f>
        <v>-17</v>
      </c>
      <c r="O1365">
        <f>IF(Table1[[#This Row],[SpreadActual]]&lt;Table1[[#This Row],[SpreadFavorite]],1,0)</f>
        <v>1</v>
      </c>
      <c r="Q1365" t="s">
        <v>119</v>
      </c>
      <c r="R1365" t="b">
        <v>0</v>
      </c>
      <c r="S1365">
        <v>63</v>
      </c>
      <c r="T1365">
        <v>6</v>
      </c>
      <c r="U1365">
        <v>70</v>
      </c>
    </row>
    <row r="1366" spans="1:21" x14ac:dyDescent="0.2">
      <c r="A1366" s="1">
        <v>26958</v>
      </c>
      <c r="B1366">
        <v>1973</v>
      </c>
      <c r="C1366">
        <f>_xlfn.MAXIFS(Table1[ScheduleWeekWritten],Table1[ScheduleSeason],Table1[[#This Row],[ScheduleSeason]])</f>
        <v>14</v>
      </c>
      <c r="D1366">
        <v>6</v>
      </c>
      <c r="E1366" cm="1">
        <f t="array" ref="E1366">_xlfn.XLOOKUP(Table1[[#This Row],[ScheduleWeekWritten]],Table3[Game],100+Table3[Increase],Table1[[#This Row],[ScheduleWeekWritten]])</f>
        <v>6</v>
      </c>
      <c r="F1366" t="b">
        <v>0</v>
      </c>
      <c r="G1366" t="s">
        <v>45</v>
      </c>
      <c r="H1366">
        <v>27</v>
      </c>
      <c r="I1366">
        <v>29</v>
      </c>
      <c r="J1366" t="s">
        <v>34</v>
      </c>
      <c r="K1366" t="s">
        <v>79</v>
      </c>
      <c r="L1366" t="str">
        <f>_xlfn.XLOOKUP(Table1[[#This Row],[TeamFavoriteID]],Table2[team_id],Table2[team_name],_xlfn.XLOOKUP(Table1[[#This Row],[TeamFavoriteID]],Table2[team_id_pfr],Table2[team_name],"Even"))</f>
        <v>Detroit Lions</v>
      </c>
      <c r="M1366">
        <v>-14</v>
      </c>
      <c r="N1366">
        <f>IF(Table1[[#This Row],[TeamFavorite]]=Table1[[#This Row],[TeamHome]],Table1[[#This Row],[ScoreAway]]-Table1[[#This Row],[ScoreHome]],Table1[[#This Row],[ScoreHome]]-Table1[[#This Row],[ScoreAway]])</f>
        <v>2</v>
      </c>
      <c r="O1366">
        <f>IF(Table1[[#This Row],[SpreadActual]]&lt;Table1[[#This Row],[SpreadFavorite]],1,0)</f>
        <v>0</v>
      </c>
      <c r="Q1366" t="s">
        <v>48</v>
      </c>
      <c r="R1366" t="b">
        <v>0</v>
      </c>
      <c r="S1366">
        <v>47</v>
      </c>
      <c r="T1366">
        <v>7</v>
      </c>
      <c r="U1366">
        <v>73</v>
      </c>
    </row>
    <row r="1367" spans="1:21" x14ac:dyDescent="0.2">
      <c r="A1367" s="1">
        <v>26958</v>
      </c>
      <c r="B1367">
        <v>1973</v>
      </c>
      <c r="C1367">
        <f>_xlfn.MAXIFS(Table1[ScheduleWeekWritten],Table1[ScheduleSeason],Table1[[#This Row],[ScheduleSeason]])</f>
        <v>14</v>
      </c>
      <c r="D1367">
        <v>6</v>
      </c>
      <c r="E1367" cm="1">
        <f t="array" ref="E1367">_xlfn.XLOOKUP(Table1[[#This Row],[ScheduleWeekWritten]],Table3[Game],100+Table3[Increase],Table1[[#This Row],[ScheduleWeekWritten]])</f>
        <v>6</v>
      </c>
      <c r="F1367" t="b">
        <v>0</v>
      </c>
      <c r="G1367" t="s">
        <v>39</v>
      </c>
      <c r="H1367">
        <v>24</v>
      </c>
      <c r="I1367">
        <v>7</v>
      </c>
      <c r="J1367" t="s">
        <v>33</v>
      </c>
      <c r="K1367" t="s">
        <v>40</v>
      </c>
      <c r="L1367" t="str">
        <f>_xlfn.XLOOKUP(Table1[[#This Row],[TeamFavoriteID]],Table2[team_id],Table2[team_name],_xlfn.XLOOKUP(Table1[[#This Row],[TeamFavoriteID]],Table2[team_id_pfr],Table2[team_name],"Even"))</f>
        <v>Los Angeles Rams</v>
      </c>
      <c r="M1367">
        <v>-7</v>
      </c>
      <c r="N1367">
        <f>IF(Table1[[#This Row],[TeamFavorite]]=Table1[[#This Row],[TeamHome]],Table1[[#This Row],[ScoreAway]]-Table1[[#This Row],[ScoreHome]],Table1[[#This Row],[ScoreHome]]-Table1[[#This Row],[ScoreAway]])</f>
        <v>-17</v>
      </c>
      <c r="O1367">
        <f>IF(Table1[[#This Row],[SpreadActual]]&lt;Table1[[#This Row],[SpreadFavorite]],1,0)</f>
        <v>1</v>
      </c>
      <c r="Q1367" t="s">
        <v>65</v>
      </c>
      <c r="R1367" t="b">
        <v>0</v>
      </c>
      <c r="S1367">
        <v>62</v>
      </c>
      <c r="T1367">
        <v>8</v>
      </c>
      <c r="U1367">
        <v>89</v>
      </c>
    </row>
    <row r="1368" spans="1:21" x14ac:dyDescent="0.2">
      <c r="A1368" s="1">
        <v>26958</v>
      </c>
      <c r="B1368">
        <v>1973</v>
      </c>
      <c r="C1368">
        <f>_xlfn.MAXIFS(Table1[ScheduleWeekWritten],Table1[ScheduleSeason],Table1[[#This Row],[ScheduleSeason]])</f>
        <v>14</v>
      </c>
      <c r="D1368">
        <v>6</v>
      </c>
      <c r="E1368" cm="1">
        <f t="array" ref="E1368">_xlfn.XLOOKUP(Table1[[#This Row],[ScheduleWeekWritten]],Table3[Game],100+Table3[Increase],Table1[[#This Row],[ScheduleWeekWritten]])</f>
        <v>6</v>
      </c>
      <c r="F1368" t="b">
        <v>0</v>
      </c>
      <c r="G1368" t="s">
        <v>19</v>
      </c>
      <c r="H1368">
        <v>27</v>
      </c>
      <c r="I1368">
        <v>6</v>
      </c>
      <c r="J1368" t="s">
        <v>28</v>
      </c>
      <c r="K1368" t="s">
        <v>91</v>
      </c>
      <c r="L1368" t="str">
        <f>_xlfn.XLOOKUP(Table1[[#This Row],[TeamFavoriteID]],Table2[team_id],Table2[team_name],_xlfn.XLOOKUP(Table1[[#This Row],[TeamFavoriteID]],Table2[team_id_pfr],Table2[team_name],"Even"))</f>
        <v>Miami Dolphins</v>
      </c>
      <c r="M1368">
        <v>-14</v>
      </c>
      <c r="N1368">
        <f>IF(Table1[[#This Row],[TeamFavorite]]=Table1[[#This Row],[TeamHome]],Table1[[#This Row],[ScoreAway]]-Table1[[#This Row],[ScoreHome]],Table1[[#This Row],[ScoreHome]]-Table1[[#This Row],[ScoreAway]])</f>
        <v>-21</v>
      </c>
      <c r="O1368">
        <f>IF(Table1[[#This Row],[SpreadActual]]&lt;Table1[[#This Row],[SpreadFavorite]],1,0)</f>
        <v>1</v>
      </c>
      <c r="Q1368" t="s">
        <v>22</v>
      </c>
      <c r="R1368" t="b">
        <v>0</v>
      </c>
      <c r="S1368">
        <v>80</v>
      </c>
      <c r="T1368">
        <v>14</v>
      </c>
      <c r="U1368">
        <v>77</v>
      </c>
    </row>
    <row r="1369" spans="1:21" x14ac:dyDescent="0.2">
      <c r="A1369" s="1">
        <v>26958</v>
      </c>
      <c r="B1369">
        <v>1973</v>
      </c>
      <c r="C1369">
        <f>_xlfn.MAXIFS(Table1[ScheduleWeekWritten],Table1[ScheduleSeason],Table1[[#This Row],[ScheduleSeason]])</f>
        <v>14</v>
      </c>
      <c r="D1369">
        <v>6</v>
      </c>
      <c r="E1369" cm="1">
        <f t="array" ref="E1369">_xlfn.XLOOKUP(Table1[[#This Row],[ScheduleWeekWritten]],Table3[Game],100+Table3[Increase],Table1[[#This Row],[ScheduleWeekWritten]])</f>
        <v>6</v>
      </c>
      <c r="F1369" t="b">
        <v>0</v>
      </c>
      <c r="G1369" t="s">
        <v>54</v>
      </c>
      <c r="H1369">
        <v>28</v>
      </c>
      <c r="I1369">
        <v>21</v>
      </c>
      <c r="J1369" t="s">
        <v>58</v>
      </c>
      <c r="K1369" t="s">
        <v>55</v>
      </c>
      <c r="L1369" t="str">
        <f>_xlfn.XLOOKUP(Table1[[#This Row],[TeamFavoriteID]],Table2[team_id],Table2[team_name],_xlfn.XLOOKUP(Table1[[#This Row],[TeamFavoriteID]],Table2[team_id_pfr],Table2[team_name],"Even"))</f>
        <v>Minnesota Vikings</v>
      </c>
      <c r="M1369">
        <v>-14</v>
      </c>
      <c r="N1369">
        <f>IF(Table1[[#This Row],[TeamFavorite]]=Table1[[#This Row],[TeamHome]],Table1[[#This Row],[ScoreAway]]-Table1[[#This Row],[ScoreHome]],Table1[[#This Row],[ScoreHome]]-Table1[[#This Row],[ScoreAway]])</f>
        <v>-7</v>
      </c>
      <c r="O1369">
        <f>IF(Table1[[#This Row],[SpreadActual]]&lt;Table1[[#This Row],[SpreadFavorite]],1,0)</f>
        <v>0</v>
      </c>
      <c r="Q1369" t="s">
        <v>73</v>
      </c>
      <c r="R1369" t="b">
        <v>0</v>
      </c>
      <c r="S1369">
        <v>54</v>
      </c>
      <c r="T1369">
        <v>13</v>
      </c>
      <c r="U1369">
        <v>64</v>
      </c>
    </row>
    <row r="1370" spans="1:21" x14ac:dyDescent="0.2">
      <c r="A1370" s="1">
        <v>26958</v>
      </c>
      <c r="B1370">
        <v>1973</v>
      </c>
      <c r="C1370">
        <f>_xlfn.MAXIFS(Table1[ScheduleWeekWritten],Table1[ScheduleSeason],Table1[[#This Row],[ScheduleSeason]])</f>
        <v>14</v>
      </c>
      <c r="D1370">
        <v>6</v>
      </c>
      <c r="E1370" cm="1">
        <f t="array" ref="E1370">_xlfn.XLOOKUP(Table1[[#This Row],[ScheduleWeekWritten]],Table3[Game],100+Table3[Increase],Table1[[#This Row],[ScheduleWeekWritten]])</f>
        <v>6</v>
      </c>
      <c r="F1370" t="b">
        <v>0</v>
      </c>
      <c r="G1370" t="s">
        <v>49</v>
      </c>
      <c r="H1370">
        <v>26</v>
      </c>
      <c r="I1370">
        <v>14</v>
      </c>
      <c r="J1370" t="s">
        <v>31</v>
      </c>
      <c r="K1370" t="s">
        <v>51</v>
      </c>
      <c r="L1370" t="str">
        <f>_xlfn.XLOOKUP(Table1[[#This Row],[TeamFavoriteID]],Table2[team_id],Table2[team_name],_xlfn.XLOOKUP(Table1[[#This Row],[TeamFavoriteID]],Table2[team_id_pfr],Table2[team_name],"Even"))</f>
        <v>Pittsburgh Steelers</v>
      </c>
      <c r="M1370">
        <v>-18.5</v>
      </c>
      <c r="N1370">
        <f>IF(Table1[[#This Row],[TeamFavorite]]=Table1[[#This Row],[TeamHome]],Table1[[#This Row],[ScoreAway]]-Table1[[#This Row],[ScoreHome]],Table1[[#This Row],[ScoreHome]]-Table1[[#This Row],[ScoreAway]])</f>
        <v>-12</v>
      </c>
      <c r="O1370">
        <f>IF(Table1[[#This Row],[SpreadActual]]&lt;Table1[[#This Row],[SpreadFavorite]],1,0)</f>
        <v>0</v>
      </c>
      <c r="Q1370" t="s">
        <v>113</v>
      </c>
      <c r="R1370" t="b">
        <v>0</v>
      </c>
      <c r="S1370">
        <v>50</v>
      </c>
      <c r="T1370">
        <v>9</v>
      </c>
      <c r="U1370">
        <v>69</v>
      </c>
    </row>
    <row r="1371" spans="1:21" x14ac:dyDescent="0.2">
      <c r="A1371" s="1">
        <v>26958</v>
      </c>
      <c r="B1371">
        <v>1973</v>
      </c>
      <c r="C1371">
        <f>_xlfn.MAXIFS(Table1[ScheduleWeekWritten],Table1[ScheduleSeason],Table1[[#This Row],[ScheduleSeason]])</f>
        <v>14</v>
      </c>
      <c r="D1371">
        <v>6</v>
      </c>
      <c r="E1371" cm="1">
        <f t="array" ref="E1371">_xlfn.XLOOKUP(Table1[[#This Row],[ScheduleWeekWritten]],Table3[Game],100+Table3[Increase],Table1[[#This Row],[ScheduleWeekWritten]])</f>
        <v>6</v>
      </c>
      <c r="F1371" t="b">
        <v>0</v>
      </c>
      <c r="G1371" t="s">
        <v>27</v>
      </c>
      <c r="H1371">
        <v>0</v>
      </c>
      <c r="I1371">
        <v>41</v>
      </c>
      <c r="J1371" t="s">
        <v>38</v>
      </c>
      <c r="K1371" t="s">
        <v>109</v>
      </c>
      <c r="L1371" t="str">
        <f>_xlfn.XLOOKUP(Table1[[#This Row],[TeamFavoriteID]],Table2[team_id],Table2[team_name],_xlfn.XLOOKUP(Table1[[#This Row],[TeamFavoriteID]],Table2[team_id_pfr],Table2[team_name],"Even"))</f>
        <v>Atlanta Falcons</v>
      </c>
      <c r="M1371">
        <v>-5.5</v>
      </c>
      <c r="N1371">
        <f>IF(Table1[[#This Row],[TeamFavorite]]=Table1[[#This Row],[TeamHome]],Table1[[#This Row],[ScoreAway]]-Table1[[#This Row],[ScoreHome]],Table1[[#This Row],[ScoreHome]]-Table1[[#This Row],[ScoreAway]])</f>
        <v>-41</v>
      </c>
      <c r="O1371">
        <f>IF(Table1[[#This Row],[SpreadActual]]&lt;Table1[[#This Row],[SpreadFavorite]],1,0)</f>
        <v>1</v>
      </c>
      <c r="Q1371" t="s">
        <v>94</v>
      </c>
      <c r="R1371" t="b">
        <v>0</v>
      </c>
      <c r="S1371">
        <v>64</v>
      </c>
      <c r="T1371">
        <v>10</v>
      </c>
      <c r="U1371">
        <v>73</v>
      </c>
    </row>
    <row r="1372" spans="1:21" x14ac:dyDescent="0.2">
      <c r="A1372" s="1">
        <v>26958</v>
      </c>
      <c r="B1372">
        <v>1973</v>
      </c>
      <c r="C1372">
        <f>_xlfn.MAXIFS(Table1[ScheduleWeekWritten],Table1[ScheduleSeason],Table1[[#This Row],[ScheduleSeason]])</f>
        <v>14</v>
      </c>
      <c r="D1372">
        <v>6</v>
      </c>
      <c r="E1372" cm="1">
        <f t="array" ref="E1372">_xlfn.XLOOKUP(Table1[[#This Row],[ScheduleWeekWritten]],Table3[Game],100+Table3[Increase],Table1[[#This Row],[ScheduleWeekWritten]])</f>
        <v>6</v>
      </c>
      <c r="F1372" t="b">
        <v>0</v>
      </c>
      <c r="G1372" t="s">
        <v>53</v>
      </c>
      <c r="H1372">
        <v>40</v>
      </c>
      <c r="I1372">
        <v>0</v>
      </c>
      <c r="J1372" t="s">
        <v>95</v>
      </c>
      <c r="K1372" t="s">
        <v>87</v>
      </c>
      <c r="L1372" t="str">
        <f>_xlfn.XLOOKUP(Table1[[#This Row],[TeamFavoriteID]],Table2[team_id],Table2[team_name],_xlfn.XLOOKUP(Table1[[#This Row],[TeamFavoriteID]],Table2[team_id_pfr],Table2[team_name],"Even"))</f>
        <v>San Francisco 49ers</v>
      </c>
      <c r="M1372">
        <v>-14</v>
      </c>
      <c r="N1372">
        <f>IF(Table1[[#This Row],[TeamFavorite]]=Table1[[#This Row],[TeamHome]],Table1[[#This Row],[ScoreAway]]-Table1[[#This Row],[ScoreHome]],Table1[[#This Row],[ScoreHome]]-Table1[[#This Row],[ScoreAway]])</f>
        <v>-40</v>
      </c>
      <c r="O1372">
        <f>IF(Table1[[#This Row],[SpreadActual]]&lt;Table1[[#This Row],[SpreadFavorite]],1,0)</f>
        <v>1</v>
      </c>
      <c r="Q1372" t="s">
        <v>118</v>
      </c>
      <c r="R1372" t="b">
        <v>0</v>
      </c>
      <c r="S1372">
        <v>64</v>
      </c>
      <c r="T1372">
        <v>10</v>
      </c>
      <c r="U1372">
        <v>76</v>
      </c>
    </row>
    <row r="1373" spans="1:21" x14ac:dyDescent="0.2">
      <c r="A1373" s="1">
        <v>26958</v>
      </c>
      <c r="B1373">
        <v>1973</v>
      </c>
      <c r="C1373">
        <f>_xlfn.MAXIFS(Table1[ScheduleWeekWritten],Table1[ScheduleSeason],Table1[[#This Row],[ScheduleSeason]])</f>
        <v>14</v>
      </c>
      <c r="D1373">
        <v>6</v>
      </c>
      <c r="E1373" cm="1">
        <f t="array" ref="E1373">_xlfn.XLOOKUP(Table1[[#This Row],[ScheduleWeekWritten]],Table3[Game],100+Table3[Increase],Table1[[#This Row],[ScheduleWeekWritten]])</f>
        <v>6</v>
      </c>
      <c r="F1373" t="b">
        <v>0</v>
      </c>
      <c r="G1373" t="s">
        <v>61</v>
      </c>
      <c r="H1373">
        <v>31</v>
      </c>
      <c r="I1373">
        <v>13</v>
      </c>
      <c r="J1373" t="s">
        <v>57</v>
      </c>
      <c r="K1373" t="s">
        <v>85</v>
      </c>
      <c r="L1373" t="str">
        <f>_xlfn.XLOOKUP(Table1[[#This Row],[TeamFavoriteID]],Table2[team_id],Table2[team_name],_xlfn.XLOOKUP(Table1[[#This Row],[TeamFavoriteID]],Table2[team_id_pfr],Table2[team_name],"Even"))</f>
        <v>Washington Commanders</v>
      </c>
      <c r="M1373">
        <v>-14</v>
      </c>
      <c r="N1373">
        <f>IF(Table1[[#This Row],[TeamFavorite]]=Table1[[#This Row],[TeamHome]],Table1[[#This Row],[ScoreAway]]-Table1[[#This Row],[ScoreHome]],Table1[[#This Row],[ScoreHome]]-Table1[[#This Row],[ScoreAway]])</f>
        <v>18</v>
      </c>
      <c r="O1373">
        <f>IF(Table1[[#This Row],[SpreadActual]]&lt;Table1[[#This Row],[SpreadFavorite]],1,0)</f>
        <v>0</v>
      </c>
      <c r="Q1373" t="s">
        <v>64</v>
      </c>
      <c r="R1373" t="b">
        <v>0</v>
      </c>
      <c r="S1373">
        <v>58</v>
      </c>
      <c r="T1373">
        <v>8</v>
      </c>
      <c r="U1373">
        <v>57</v>
      </c>
    </row>
    <row r="1374" spans="1:21" x14ac:dyDescent="0.2">
      <c r="A1374" s="1">
        <v>26959</v>
      </c>
      <c r="B1374">
        <v>1973</v>
      </c>
      <c r="C1374">
        <f>_xlfn.MAXIFS(Table1[ScheduleWeekWritten],Table1[ScheduleSeason],Table1[[#This Row],[ScheduleSeason]])</f>
        <v>14</v>
      </c>
      <c r="D1374">
        <v>6</v>
      </c>
      <c r="E1374" cm="1">
        <f t="array" ref="E1374">_xlfn.XLOOKUP(Table1[[#This Row],[ScheduleWeekWritten]],Table3[Game],100+Table3[Increase],Table1[[#This Row],[ScheduleWeekWritten]])</f>
        <v>6</v>
      </c>
      <c r="F1374" t="b">
        <v>0</v>
      </c>
      <c r="G1374" t="s">
        <v>24</v>
      </c>
      <c r="H1374">
        <v>23</v>
      </c>
      <c r="I1374">
        <v>23</v>
      </c>
      <c r="J1374" t="s">
        <v>20</v>
      </c>
      <c r="K1374" t="s">
        <v>21</v>
      </c>
      <c r="L1374" t="str">
        <f>_xlfn.XLOOKUP(Table1[[#This Row],[TeamFavoriteID]],Table2[team_id],Table2[team_name],_xlfn.XLOOKUP(Table1[[#This Row],[TeamFavoriteID]],Table2[team_id_pfr],Table2[team_name],"Even"))</f>
        <v>Las Vegas Raiders</v>
      </c>
      <c r="M1374">
        <v>-6</v>
      </c>
      <c r="N1374">
        <f>IF(Table1[[#This Row],[TeamFavorite]]=Table1[[#This Row],[TeamHome]],Table1[[#This Row],[ScoreAway]]-Table1[[#This Row],[ScoreHome]],Table1[[#This Row],[ScoreHome]]-Table1[[#This Row],[ScoreAway]])</f>
        <v>0</v>
      </c>
      <c r="O1374">
        <f>IF(Table1[[#This Row],[SpreadActual]]&lt;Table1[[#This Row],[SpreadFavorite]],1,0)</f>
        <v>0</v>
      </c>
      <c r="Q1374" t="s">
        <v>71</v>
      </c>
      <c r="R1374" t="b">
        <v>0</v>
      </c>
      <c r="S1374">
        <v>58</v>
      </c>
      <c r="T1374">
        <v>9</v>
      </c>
      <c r="U1374">
        <v>30</v>
      </c>
    </row>
    <row r="1375" spans="1:21" x14ac:dyDescent="0.2">
      <c r="A1375" s="1">
        <v>26965</v>
      </c>
      <c r="B1375">
        <v>1973</v>
      </c>
      <c r="C1375">
        <f>_xlfn.MAXIFS(Table1[ScheduleWeekWritten],Table1[ScheduleSeason],Table1[[#This Row],[ScheduleSeason]])</f>
        <v>14</v>
      </c>
      <c r="D1375">
        <v>7</v>
      </c>
      <c r="E1375" cm="1">
        <f t="array" ref="E1375">_xlfn.XLOOKUP(Table1[[#This Row],[ScheduleWeekWritten]],Table3[Game],100+Table3[Increase],Table1[[#This Row],[ScheduleWeekWritten]])</f>
        <v>7</v>
      </c>
      <c r="F1375" t="b">
        <v>0</v>
      </c>
      <c r="G1375" t="s">
        <v>34</v>
      </c>
      <c r="H1375">
        <v>21</v>
      </c>
      <c r="I1375">
        <v>34</v>
      </c>
      <c r="J1375" t="s">
        <v>20</v>
      </c>
      <c r="K1375" t="s">
        <v>21</v>
      </c>
      <c r="L1375" t="str">
        <f>_xlfn.XLOOKUP(Table1[[#This Row],[TeamFavoriteID]],Table2[team_id],Table2[team_name],_xlfn.XLOOKUP(Table1[[#This Row],[TeamFavoriteID]],Table2[team_id_pfr],Table2[team_name],"Even"))</f>
        <v>Las Vegas Raiders</v>
      </c>
      <c r="M1375">
        <v>-11</v>
      </c>
      <c r="N1375">
        <f>IF(Table1[[#This Row],[TeamFavorite]]=Table1[[#This Row],[TeamHome]],Table1[[#This Row],[ScoreAway]]-Table1[[#This Row],[ScoreHome]],Table1[[#This Row],[ScoreHome]]-Table1[[#This Row],[ScoreAway]])</f>
        <v>-13</v>
      </c>
      <c r="O1375">
        <f>IF(Table1[[#This Row],[SpreadActual]]&lt;Table1[[#This Row],[SpreadFavorite]],1,0)</f>
        <v>1</v>
      </c>
      <c r="Q1375" t="s">
        <v>80</v>
      </c>
      <c r="R1375" t="b">
        <v>0</v>
      </c>
      <c r="S1375">
        <v>53</v>
      </c>
      <c r="T1375">
        <v>12</v>
      </c>
      <c r="U1375">
        <v>78</v>
      </c>
    </row>
    <row r="1376" spans="1:21" x14ac:dyDescent="0.2">
      <c r="A1376" s="1">
        <v>26965</v>
      </c>
      <c r="B1376">
        <v>1973</v>
      </c>
      <c r="C1376">
        <f>_xlfn.MAXIFS(Table1[ScheduleWeekWritten],Table1[ScheduleSeason],Table1[[#This Row],[ScheduleSeason]])</f>
        <v>14</v>
      </c>
      <c r="D1376">
        <v>7</v>
      </c>
      <c r="E1376" cm="1">
        <f t="array" ref="E1376">_xlfn.XLOOKUP(Table1[[#This Row],[ScheduleWeekWritten]],Table3[Game],100+Table3[Increase],Table1[[#This Row],[ScheduleWeekWritten]])</f>
        <v>7</v>
      </c>
      <c r="F1376" t="b">
        <v>0</v>
      </c>
      <c r="G1376" t="s">
        <v>46</v>
      </c>
      <c r="H1376">
        <v>35</v>
      </c>
      <c r="I1376">
        <v>14</v>
      </c>
      <c r="J1376" t="s">
        <v>23</v>
      </c>
      <c r="K1376" t="s">
        <v>47</v>
      </c>
      <c r="L1376" t="str">
        <f>_xlfn.XLOOKUP(Table1[[#This Row],[TeamFavoriteID]],Table2[team_id],Table2[team_name],_xlfn.XLOOKUP(Table1[[#This Row],[TeamFavoriteID]],Table2[team_id_pfr],Table2[team_name],"Even"))</f>
        <v>Chicago Bears</v>
      </c>
      <c r="M1376">
        <v>-7.5</v>
      </c>
      <c r="N1376">
        <f>IF(Table1[[#This Row],[TeamFavorite]]=Table1[[#This Row],[TeamHome]],Table1[[#This Row],[ScoreAway]]-Table1[[#This Row],[ScoreHome]],Table1[[#This Row],[ScoreHome]]-Table1[[#This Row],[ScoreAway]])</f>
        <v>-21</v>
      </c>
      <c r="O1376">
        <f>IF(Table1[[#This Row],[SpreadActual]]&lt;Table1[[#This Row],[SpreadFavorite]],1,0)</f>
        <v>1</v>
      </c>
      <c r="Q1376" t="s">
        <v>114</v>
      </c>
      <c r="R1376" t="b">
        <v>0</v>
      </c>
      <c r="S1376">
        <v>45</v>
      </c>
      <c r="T1376">
        <v>12</v>
      </c>
      <c r="U1376">
        <v>87</v>
      </c>
    </row>
    <row r="1377" spans="1:21" x14ac:dyDescent="0.2">
      <c r="A1377" s="1">
        <v>26965</v>
      </c>
      <c r="B1377">
        <v>1973</v>
      </c>
      <c r="C1377">
        <f>_xlfn.MAXIFS(Table1[ScheduleWeekWritten],Table1[ScheduleSeason],Table1[[#This Row],[ScheduleSeason]])</f>
        <v>14</v>
      </c>
      <c r="D1377">
        <v>7</v>
      </c>
      <c r="E1377" cm="1">
        <f t="array" ref="E1377">_xlfn.XLOOKUP(Table1[[#This Row],[ScheduleWeekWritten]],Table3[Game],100+Table3[Increase],Table1[[#This Row],[ScheduleWeekWritten]])</f>
        <v>7</v>
      </c>
      <c r="F1377" t="b">
        <v>0</v>
      </c>
      <c r="G1377" t="s">
        <v>62</v>
      </c>
      <c r="H1377">
        <v>16</v>
      </c>
      <c r="I1377">
        <v>16</v>
      </c>
      <c r="J1377" t="s">
        <v>27</v>
      </c>
      <c r="K1377" t="s">
        <v>63</v>
      </c>
      <c r="L1377" t="str">
        <f>_xlfn.XLOOKUP(Table1[[#This Row],[TeamFavoriteID]],Table2[team_id],Table2[team_name],_xlfn.XLOOKUP(Table1[[#This Row],[TeamFavoriteID]],Table2[team_id_pfr],Table2[team_name],"Even"))</f>
        <v>Cleveland Browns</v>
      </c>
      <c r="M1377">
        <v>-14.5</v>
      </c>
      <c r="N1377">
        <f>IF(Table1[[#This Row],[TeamFavorite]]=Table1[[#This Row],[TeamHome]],Table1[[#This Row],[ScoreAway]]-Table1[[#This Row],[ScoreHome]],Table1[[#This Row],[ScoreHome]]-Table1[[#This Row],[ScoreAway]])</f>
        <v>0</v>
      </c>
      <c r="O1377">
        <f>IF(Table1[[#This Row],[SpreadActual]]&lt;Table1[[#This Row],[SpreadFavorite]],1,0)</f>
        <v>0</v>
      </c>
      <c r="Q1377" t="s">
        <v>66</v>
      </c>
      <c r="R1377" t="b">
        <v>0</v>
      </c>
      <c r="S1377">
        <v>54</v>
      </c>
      <c r="T1377">
        <v>11</v>
      </c>
      <c r="U1377">
        <v>86</v>
      </c>
    </row>
    <row r="1378" spans="1:21" x14ac:dyDescent="0.2">
      <c r="A1378" s="1">
        <v>26965</v>
      </c>
      <c r="B1378">
        <v>1973</v>
      </c>
      <c r="C1378">
        <f>_xlfn.MAXIFS(Table1[ScheduleWeekWritten],Table1[ScheduleSeason],Table1[[#This Row],[ScheduleSeason]])</f>
        <v>14</v>
      </c>
      <c r="D1378">
        <v>7</v>
      </c>
      <c r="E1378" cm="1">
        <f t="array" ref="E1378">_xlfn.XLOOKUP(Table1[[#This Row],[ScheduleWeekWritten]],Table3[Game],100+Table3[Increase],Table1[[#This Row],[ScheduleWeekWritten]])</f>
        <v>7</v>
      </c>
      <c r="F1378" t="b">
        <v>0</v>
      </c>
      <c r="G1378" t="s">
        <v>45</v>
      </c>
      <c r="H1378">
        <v>34</v>
      </c>
      <c r="I1378">
        <v>0</v>
      </c>
      <c r="J1378" t="s">
        <v>33</v>
      </c>
      <c r="K1378" t="s">
        <v>79</v>
      </c>
      <c r="L1378" t="str">
        <f>_xlfn.XLOOKUP(Table1[[#This Row],[TeamFavoriteID]],Table2[team_id],Table2[team_name],_xlfn.XLOOKUP(Table1[[#This Row],[TeamFavoriteID]],Table2[team_id_pfr],Table2[team_name],"Even"))</f>
        <v>Detroit Lions</v>
      </c>
      <c r="M1378">
        <v>-2</v>
      </c>
      <c r="N1378">
        <f>IF(Table1[[#This Row],[TeamFavorite]]=Table1[[#This Row],[TeamHome]],Table1[[#This Row],[ScoreAway]]-Table1[[#This Row],[ScoreHome]],Table1[[#This Row],[ScoreHome]]-Table1[[#This Row],[ScoreAway]])</f>
        <v>-34</v>
      </c>
      <c r="O1378">
        <f>IF(Table1[[#This Row],[SpreadActual]]&lt;Table1[[#This Row],[SpreadFavorite]],1,0)</f>
        <v>1</v>
      </c>
      <c r="Q1378" t="s">
        <v>48</v>
      </c>
      <c r="R1378" t="b">
        <v>0</v>
      </c>
      <c r="S1378">
        <v>52</v>
      </c>
      <c r="T1378">
        <v>15</v>
      </c>
      <c r="U1378">
        <v>94</v>
      </c>
    </row>
    <row r="1379" spans="1:21" x14ac:dyDescent="0.2">
      <c r="A1379" s="1">
        <v>26965</v>
      </c>
      <c r="B1379">
        <v>1973</v>
      </c>
      <c r="C1379">
        <f>_xlfn.MAXIFS(Table1[ScheduleWeekWritten],Table1[ScheduleSeason],Table1[[#This Row],[ScheduleSeason]])</f>
        <v>14</v>
      </c>
      <c r="D1379">
        <v>7</v>
      </c>
      <c r="E1379" cm="1">
        <f t="array" ref="E1379">_xlfn.XLOOKUP(Table1[[#This Row],[ScheduleWeekWritten]],Table3[Game],100+Table3[Increase],Table1[[#This Row],[ScheduleWeekWritten]])</f>
        <v>7</v>
      </c>
      <c r="F1379" t="b">
        <v>0</v>
      </c>
      <c r="G1379" t="s">
        <v>54</v>
      </c>
      <c r="H1379">
        <v>10</v>
      </c>
      <c r="I1379">
        <v>9</v>
      </c>
      <c r="J1379" t="s">
        <v>39</v>
      </c>
      <c r="K1379" t="s">
        <v>55</v>
      </c>
      <c r="L1379" t="str">
        <f>_xlfn.XLOOKUP(Table1[[#This Row],[TeamFavoriteID]],Table2[team_id],Table2[team_name],_xlfn.XLOOKUP(Table1[[#This Row],[TeamFavoriteID]],Table2[team_id_pfr],Table2[team_name],"Even"))</f>
        <v>Minnesota Vikings</v>
      </c>
      <c r="M1379">
        <v>-3</v>
      </c>
      <c r="N1379">
        <f>IF(Table1[[#This Row],[TeamFavorite]]=Table1[[#This Row],[TeamHome]],Table1[[#This Row],[ScoreAway]]-Table1[[#This Row],[ScoreHome]],Table1[[#This Row],[ScoreHome]]-Table1[[#This Row],[ScoreAway]])</f>
        <v>-1</v>
      </c>
      <c r="O1379">
        <f>IF(Table1[[#This Row],[SpreadActual]]&lt;Table1[[#This Row],[SpreadFavorite]],1,0)</f>
        <v>0</v>
      </c>
      <c r="Q1379" t="s">
        <v>73</v>
      </c>
      <c r="R1379" t="b">
        <v>0</v>
      </c>
      <c r="S1379">
        <v>41</v>
      </c>
      <c r="T1379">
        <v>18</v>
      </c>
      <c r="U1379">
        <v>76</v>
      </c>
    </row>
    <row r="1380" spans="1:21" x14ac:dyDescent="0.2">
      <c r="A1380" s="1">
        <v>26965</v>
      </c>
      <c r="B1380">
        <v>1973</v>
      </c>
      <c r="C1380">
        <f>_xlfn.MAXIFS(Table1[ScheduleWeekWritten],Table1[ScheduleSeason],Table1[[#This Row],[ScheduleSeason]])</f>
        <v>14</v>
      </c>
      <c r="D1380">
        <v>7</v>
      </c>
      <c r="E1380" cm="1">
        <f t="array" ref="E1380">_xlfn.XLOOKUP(Table1[[#This Row],[ScheduleWeekWritten]],Table3[Game],100+Table3[Increase],Table1[[#This Row],[ScheduleWeekWritten]])</f>
        <v>7</v>
      </c>
      <c r="F1380" t="b">
        <v>0</v>
      </c>
      <c r="G1380" t="s">
        <v>115</v>
      </c>
      <c r="H1380">
        <v>14</v>
      </c>
      <c r="I1380">
        <v>30</v>
      </c>
      <c r="J1380" t="s">
        <v>19</v>
      </c>
      <c r="K1380" t="s">
        <v>91</v>
      </c>
      <c r="L1380" t="str">
        <f>_xlfn.XLOOKUP(Table1[[#This Row],[TeamFavoriteID]],Table2[team_id],Table2[team_name],_xlfn.XLOOKUP(Table1[[#This Row],[TeamFavoriteID]],Table2[team_id_pfr],Table2[team_name],"Even"))</f>
        <v>Miami Dolphins</v>
      </c>
      <c r="M1380">
        <v>-15</v>
      </c>
      <c r="N1380">
        <f>IF(Table1[[#This Row],[TeamFavorite]]=Table1[[#This Row],[TeamHome]],Table1[[#This Row],[ScoreAway]]-Table1[[#This Row],[ScoreHome]],Table1[[#This Row],[ScoreHome]]-Table1[[#This Row],[ScoreAway]])</f>
        <v>-16</v>
      </c>
      <c r="O1380">
        <f>IF(Table1[[#This Row],[SpreadActual]]&lt;Table1[[#This Row],[SpreadFavorite]],1,0)</f>
        <v>1</v>
      </c>
      <c r="Q1380" t="s">
        <v>116</v>
      </c>
      <c r="R1380" t="b">
        <v>0</v>
      </c>
      <c r="S1380">
        <v>44</v>
      </c>
      <c r="T1380">
        <v>14</v>
      </c>
      <c r="U1380">
        <v>58</v>
      </c>
    </row>
    <row r="1381" spans="1:21" x14ac:dyDescent="0.2">
      <c r="A1381" s="1">
        <v>26965</v>
      </c>
      <c r="B1381">
        <v>1973</v>
      </c>
      <c r="C1381">
        <f>_xlfn.MAXIFS(Table1[ScheduleWeekWritten],Table1[ScheduleSeason],Table1[[#This Row],[ScheduleSeason]])</f>
        <v>14</v>
      </c>
      <c r="D1381">
        <v>7</v>
      </c>
      <c r="E1381" cm="1">
        <f t="array" ref="E1381">_xlfn.XLOOKUP(Table1[[#This Row],[ScheduleWeekWritten]],Table3[Game],100+Table3[Increase],Table1[[#This Row],[ScheduleWeekWritten]])</f>
        <v>7</v>
      </c>
      <c r="F1381" t="b">
        <v>0</v>
      </c>
      <c r="G1381" t="s">
        <v>95</v>
      </c>
      <c r="H1381">
        <v>19</v>
      </c>
      <c r="I1381">
        <v>3</v>
      </c>
      <c r="J1381" t="s">
        <v>61</v>
      </c>
      <c r="K1381" t="s">
        <v>85</v>
      </c>
      <c r="L1381" t="str">
        <f>_xlfn.XLOOKUP(Table1[[#This Row],[TeamFavoriteID]],Table2[team_id],Table2[team_name],_xlfn.XLOOKUP(Table1[[#This Row],[TeamFavoriteID]],Table2[team_id_pfr],Table2[team_name],"Even"))</f>
        <v>Washington Commanders</v>
      </c>
      <c r="M1381">
        <v>-15</v>
      </c>
      <c r="N1381">
        <f>IF(Table1[[#This Row],[TeamFavorite]]=Table1[[#This Row],[TeamHome]],Table1[[#This Row],[ScoreAway]]-Table1[[#This Row],[ScoreHome]],Table1[[#This Row],[ScoreHome]]-Table1[[#This Row],[ScoreAway]])</f>
        <v>16</v>
      </c>
      <c r="O1381">
        <f>IF(Table1[[#This Row],[SpreadActual]]&lt;Table1[[#This Row],[SpreadFavorite]],1,0)</f>
        <v>0</v>
      </c>
      <c r="Q1381" t="s">
        <v>96</v>
      </c>
      <c r="R1381" t="b">
        <v>0</v>
      </c>
      <c r="S1381">
        <v>68</v>
      </c>
      <c r="T1381">
        <v>9</v>
      </c>
      <c r="U1381">
        <v>74</v>
      </c>
    </row>
    <row r="1382" spans="1:21" x14ac:dyDescent="0.2">
      <c r="A1382" s="1">
        <v>26965</v>
      </c>
      <c r="B1382">
        <v>1973</v>
      </c>
      <c r="C1382">
        <f>_xlfn.MAXIFS(Table1[ScheduleWeekWritten],Table1[ScheduleSeason],Table1[[#This Row],[ScheduleSeason]])</f>
        <v>14</v>
      </c>
      <c r="D1382">
        <v>7</v>
      </c>
      <c r="E1382" cm="1">
        <f t="array" ref="E1382">_xlfn.XLOOKUP(Table1[[#This Row],[ScheduleWeekWritten]],Table3[Game],100+Table3[Increase],Table1[[#This Row],[ScheduleWeekWritten]])</f>
        <v>7</v>
      </c>
      <c r="F1382" t="b">
        <v>0</v>
      </c>
      <c r="G1382" t="s">
        <v>31</v>
      </c>
      <c r="H1382">
        <v>28</v>
      </c>
      <c r="I1382">
        <v>40</v>
      </c>
      <c r="J1382" t="s">
        <v>24</v>
      </c>
      <c r="K1382" t="s">
        <v>88</v>
      </c>
      <c r="L1382" t="str">
        <f>_xlfn.XLOOKUP(Table1[[#This Row],[TeamFavoriteID]],Table2[team_id],Table2[team_name],_xlfn.XLOOKUP(Table1[[#This Row],[TeamFavoriteID]],Table2[team_id_pfr],Table2[team_name],"Even"))</f>
        <v>Denver Broncos</v>
      </c>
      <c r="M1382">
        <v>-4.5</v>
      </c>
      <c r="N1382">
        <f>IF(Table1[[#This Row],[TeamFavorite]]=Table1[[#This Row],[TeamHome]],Table1[[#This Row],[ScoreAway]]-Table1[[#This Row],[ScoreHome]],Table1[[#This Row],[ScoreHome]]-Table1[[#This Row],[ScoreAway]])</f>
        <v>-12</v>
      </c>
      <c r="O1382">
        <f>IF(Table1[[#This Row],[SpreadActual]]&lt;Table1[[#This Row],[SpreadFavorite]],1,0)</f>
        <v>1</v>
      </c>
      <c r="Q1382" t="s">
        <v>74</v>
      </c>
      <c r="R1382" t="b">
        <v>0</v>
      </c>
      <c r="S1382">
        <v>49</v>
      </c>
      <c r="T1382">
        <v>16</v>
      </c>
      <c r="U1382">
        <v>66</v>
      </c>
    </row>
    <row r="1383" spans="1:21" x14ac:dyDescent="0.2">
      <c r="A1383" s="1">
        <v>26965</v>
      </c>
      <c r="B1383">
        <v>1973</v>
      </c>
      <c r="C1383">
        <f>_xlfn.MAXIFS(Table1[ScheduleWeekWritten],Table1[ScheduleSeason],Table1[[#This Row],[ScheduleSeason]])</f>
        <v>14</v>
      </c>
      <c r="D1383">
        <v>7</v>
      </c>
      <c r="E1383" cm="1">
        <f t="array" ref="E1383">_xlfn.XLOOKUP(Table1[[#This Row],[ScheduleWeekWritten]],Table3[Game],100+Table3[Increase],Table1[[#This Row],[ScheduleWeekWritten]])</f>
        <v>7</v>
      </c>
      <c r="F1383" t="b">
        <v>0</v>
      </c>
      <c r="G1383" t="s">
        <v>58</v>
      </c>
      <c r="H1383">
        <v>30</v>
      </c>
      <c r="I1383">
        <v>16</v>
      </c>
      <c r="J1383" t="s">
        <v>67</v>
      </c>
      <c r="K1383" t="s">
        <v>68</v>
      </c>
      <c r="L1383" t="str">
        <f>_xlfn.XLOOKUP(Table1[[#This Row],[TeamFavoriteID]],Table2[team_id],Table2[team_name],_xlfn.XLOOKUP(Table1[[#This Row],[TeamFavoriteID]],Table2[team_id_pfr],Table2[team_name],"Even"))</f>
        <v>Dallas Cowboys</v>
      </c>
      <c r="M1383">
        <v>-10.5</v>
      </c>
      <c r="N1383">
        <f>IF(Table1[[#This Row],[TeamFavorite]]=Table1[[#This Row],[TeamHome]],Table1[[#This Row],[ScoreAway]]-Table1[[#This Row],[ScoreHome]],Table1[[#This Row],[ScoreHome]]-Table1[[#This Row],[ScoreAway]])</f>
        <v>14</v>
      </c>
      <c r="O1383">
        <f>IF(Table1[[#This Row],[SpreadActual]]&lt;Table1[[#This Row],[SpreadFavorite]],1,0)</f>
        <v>0</v>
      </c>
      <c r="Q1383" t="s">
        <v>112</v>
      </c>
      <c r="R1383" t="b">
        <v>0</v>
      </c>
      <c r="S1383">
        <v>53</v>
      </c>
      <c r="T1383">
        <v>15</v>
      </c>
      <c r="U1383">
        <v>68</v>
      </c>
    </row>
    <row r="1384" spans="1:21" x14ac:dyDescent="0.2">
      <c r="A1384" s="1">
        <v>26965</v>
      </c>
      <c r="B1384">
        <v>1973</v>
      </c>
      <c r="C1384">
        <f>_xlfn.MAXIFS(Table1[ScheduleWeekWritten],Table1[ScheduleSeason],Table1[[#This Row],[ScheduleSeason]])</f>
        <v>14</v>
      </c>
      <c r="D1384">
        <v>7</v>
      </c>
      <c r="E1384" cm="1">
        <f t="array" ref="E1384">_xlfn.XLOOKUP(Table1[[#This Row],[ScheduleWeekWritten]],Table3[Game],100+Table3[Increase],Table1[[#This Row],[ScheduleWeekWritten]])</f>
        <v>7</v>
      </c>
      <c r="F1384" t="b">
        <v>0</v>
      </c>
      <c r="G1384" t="s">
        <v>49</v>
      </c>
      <c r="H1384">
        <v>20</v>
      </c>
      <c r="I1384">
        <v>13</v>
      </c>
      <c r="J1384" t="s">
        <v>101</v>
      </c>
      <c r="K1384" t="s">
        <v>51</v>
      </c>
      <c r="L1384" t="str">
        <f>_xlfn.XLOOKUP(Table1[[#This Row],[TeamFavoriteID]],Table2[team_id],Table2[team_name],_xlfn.XLOOKUP(Table1[[#This Row],[TeamFavoriteID]],Table2[team_id_pfr],Table2[team_name],"Even"))</f>
        <v>Pittsburgh Steelers</v>
      </c>
      <c r="M1384">
        <v>-9.5</v>
      </c>
      <c r="N1384">
        <f>IF(Table1[[#This Row],[TeamFavorite]]=Table1[[#This Row],[TeamHome]],Table1[[#This Row],[ScoreAway]]-Table1[[#This Row],[ScoreHome]],Table1[[#This Row],[ScoreHome]]-Table1[[#This Row],[ScoreAway]])</f>
        <v>-7</v>
      </c>
      <c r="O1384">
        <f>IF(Table1[[#This Row],[SpreadActual]]&lt;Table1[[#This Row],[SpreadFavorite]],1,0)</f>
        <v>0</v>
      </c>
      <c r="Q1384" t="s">
        <v>113</v>
      </c>
      <c r="R1384" t="b">
        <v>0</v>
      </c>
      <c r="S1384">
        <v>52</v>
      </c>
      <c r="T1384">
        <v>12</v>
      </c>
      <c r="U1384">
        <v>76</v>
      </c>
    </row>
    <row r="1385" spans="1:21" x14ac:dyDescent="0.2">
      <c r="A1385" s="1">
        <v>26965</v>
      </c>
      <c r="B1385">
        <v>1973</v>
      </c>
      <c r="C1385">
        <f>_xlfn.MAXIFS(Table1[ScheduleWeekWritten],Table1[ScheduleSeason],Table1[[#This Row],[ScheduleSeason]])</f>
        <v>14</v>
      </c>
      <c r="D1385">
        <v>7</v>
      </c>
      <c r="E1385" cm="1">
        <f t="array" ref="E1385">_xlfn.XLOOKUP(Table1[[#This Row],[ScheduleWeekWritten]],Table3[Game],100+Table3[Increase],Table1[[#This Row],[ScheduleWeekWritten]])</f>
        <v>7</v>
      </c>
      <c r="F1385" t="b">
        <v>0</v>
      </c>
      <c r="G1385" t="s">
        <v>53</v>
      </c>
      <c r="H1385">
        <v>3</v>
      </c>
      <c r="I1385">
        <v>17</v>
      </c>
      <c r="J1385" t="s">
        <v>38</v>
      </c>
      <c r="K1385" t="s">
        <v>87</v>
      </c>
      <c r="L1385" t="str">
        <f>_xlfn.XLOOKUP(Table1[[#This Row],[TeamFavoriteID]],Table2[team_id],Table2[team_name],_xlfn.XLOOKUP(Table1[[#This Row],[TeamFavoriteID]],Table2[team_id_pfr],Table2[team_name],"Even"))</f>
        <v>San Francisco 49ers</v>
      </c>
      <c r="M1385">
        <v>-3.5</v>
      </c>
      <c r="N1385">
        <f>IF(Table1[[#This Row],[TeamFavorite]]=Table1[[#This Row],[TeamHome]],Table1[[#This Row],[ScoreAway]]-Table1[[#This Row],[ScoreHome]],Table1[[#This Row],[ScoreHome]]-Table1[[#This Row],[ScoreAway]])</f>
        <v>14</v>
      </c>
      <c r="O1385">
        <f>IF(Table1[[#This Row],[SpreadActual]]&lt;Table1[[#This Row],[SpreadFavorite]],1,0)</f>
        <v>0</v>
      </c>
      <c r="Q1385" t="s">
        <v>118</v>
      </c>
      <c r="R1385" t="b">
        <v>0</v>
      </c>
      <c r="S1385">
        <v>61</v>
      </c>
      <c r="T1385">
        <v>8</v>
      </c>
      <c r="U1385">
        <v>69</v>
      </c>
    </row>
    <row r="1386" spans="1:21" x14ac:dyDescent="0.2">
      <c r="A1386" s="1">
        <v>26965</v>
      </c>
      <c r="B1386">
        <v>1973</v>
      </c>
      <c r="C1386">
        <f>_xlfn.MAXIFS(Table1[ScheduleWeekWritten],Table1[ScheduleSeason],Table1[[#This Row],[ScheduleSeason]])</f>
        <v>14</v>
      </c>
      <c r="D1386">
        <v>7</v>
      </c>
      <c r="E1386" cm="1">
        <f t="array" ref="E1386">_xlfn.XLOOKUP(Table1[[#This Row],[ScheduleWeekWritten]],Table3[Game],100+Table3[Increase],Table1[[#This Row],[ScheduleWeekWritten]])</f>
        <v>7</v>
      </c>
      <c r="F1386" t="b">
        <v>0</v>
      </c>
      <c r="G1386" t="s">
        <v>57</v>
      </c>
      <c r="H1386">
        <v>35</v>
      </c>
      <c r="I1386">
        <v>27</v>
      </c>
      <c r="J1386" t="s">
        <v>50</v>
      </c>
      <c r="K1386" t="s">
        <v>90</v>
      </c>
      <c r="L1386" t="str">
        <f>_xlfn.XLOOKUP(Table1[[#This Row],[TeamFavoriteID]],Table2[team_id],Table2[team_name],_xlfn.XLOOKUP(Table1[[#This Row],[TeamFavoriteID]],Table2[team_id_pfr],Table2[team_name],"Even"))</f>
        <v>New York Giants</v>
      </c>
      <c r="M1386">
        <v>-3</v>
      </c>
      <c r="N1386">
        <f>IF(Table1[[#This Row],[TeamFavorite]]=Table1[[#This Row],[TeamHome]],Table1[[#This Row],[ScoreAway]]-Table1[[#This Row],[ScoreHome]],Table1[[#This Row],[ScoreHome]]-Table1[[#This Row],[ScoreAway]])</f>
        <v>8</v>
      </c>
      <c r="O1386">
        <f>IF(Table1[[#This Row],[SpreadActual]]&lt;Table1[[#This Row],[SpreadFavorite]],1,0)</f>
        <v>0</v>
      </c>
      <c r="Q1386" t="s">
        <v>60</v>
      </c>
      <c r="R1386" t="b">
        <v>0</v>
      </c>
      <c r="S1386">
        <v>44</v>
      </c>
      <c r="T1386">
        <v>11</v>
      </c>
      <c r="U1386">
        <v>93</v>
      </c>
    </row>
    <row r="1387" spans="1:21" x14ac:dyDescent="0.2">
      <c r="A1387" s="1">
        <v>26966</v>
      </c>
      <c r="B1387">
        <v>1973</v>
      </c>
      <c r="C1387">
        <f>_xlfn.MAXIFS(Table1[ScheduleWeekWritten],Table1[ScheduleSeason],Table1[[#This Row],[ScheduleSeason]])</f>
        <v>14</v>
      </c>
      <c r="D1387">
        <v>7</v>
      </c>
      <c r="E1387" cm="1">
        <f t="array" ref="E1387">_xlfn.XLOOKUP(Table1[[#This Row],[ScheduleWeekWritten]],Table3[Game],100+Table3[Increase],Table1[[#This Row],[ScheduleWeekWritten]])</f>
        <v>7</v>
      </c>
      <c r="F1387" t="b">
        <v>0</v>
      </c>
      <c r="G1387" t="s">
        <v>28</v>
      </c>
      <c r="H1387">
        <v>23</v>
      </c>
      <c r="I1387">
        <v>14</v>
      </c>
      <c r="J1387" t="s">
        <v>42</v>
      </c>
      <c r="K1387" t="s">
        <v>75</v>
      </c>
      <c r="L1387" t="str">
        <f>_xlfn.XLOOKUP(Table1[[#This Row],[TeamFavoriteID]],Table2[team_id],Table2[team_name],_xlfn.XLOOKUP(Table1[[#This Row],[TeamFavoriteID]],Table2[team_id_pfr],Table2[team_name],"Even"))</f>
        <v>Kansas City Chiefs</v>
      </c>
      <c r="M1387">
        <v>-6.5</v>
      </c>
      <c r="N1387">
        <f>IF(Table1[[#This Row],[TeamFavorite]]=Table1[[#This Row],[TeamHome]],Table1[[#This Row],[ScoreAway]]-Table1[[#This Row],[ScoreHome]],Table1[[#This Row],[ScoreHome]]-Table1[[#This Row],[ScoreAway]])</f>
        <v>9</v>
      </c>
      <c r="O1387">
        <f>IF(Table1[[#This Row],[SpreadActual]]&lt;Table1[[#This Row],[SpreadFavorite]],1,0)</f>
        <v>0</v>
      </c>
      <c r="Q1387" t="s">
        <v>123</v>
      </c>
      <c r="R1387" t="b">
        <v>0</v>
      </c>
      <c r="S1387">
        <v>45</v>
      </c>
      <c r="T1387">
        <v>17</v>
      </c>
      <c r="U1387">
        <v>92</v>
      </c>
    </row>
    <row r="1388" spans="1:21" x14ac:dyDescent="0.2">
      <c r="A1388" s="1">
        <v>26972</v>
      </c>
      <c r="B1388">
        <v>1973</v>
      </c>
      <c r="C1388">
        <f>_xlfn.MAXIFS(Table1[ScheduleWeekWritten],Table1[ScheduleSeason],Table1[[#This Row],[ScheduleSeason]])</f>
        <v>14</v>
      </c>
      <c r="D1388">
        <v>8</v>
      </c>
      <c r="E1388" cm="1">
        <f t="array" ref="E1388">_xlfn.XLOOKUP(Table1[[#This Row],[ScheduleWeekWritten]],Table3[Game],100+Table3[Increase],Table1[[#This Row],[ScheduleWeekWritten]])</f>
        <v>8</v>
      </c>
      <c r="F1388" t="b">
        <v>0</v>
      </c>
      <c r="G1388" t="s">
        <v>38</v>
      </c>
      <c r="H1388">
        <v>15</v>
      </c>
      <c r="I1388">
        <v>13</v>
      </c>
      <c r="J1388" t="s">
        <v>39</v>
      </c>
      <c r="K1388" t="s">
        <v>40</v>
      </c>
      <c r="L1388" t="str">
        <f>_xlfn.XLOOKUP(Table1[[#This Row],[TeamFavoriteID]],Table2[team_id],Table2[team_name],_xlfn.XLOOKUP(Table1[[#This Row],[TeamFavoriteID]],Table2[team_id_pfr],Table2[team_name],"Even"))</f>
        <v>Los Angeles Rams</v>
      </c>
      <c r="M1388">
        <v>-4</v>
      </c>
      <c r="N1388">
        <f>IF(Table1[[#This Row],[TeamFavorite]]=Table1[[#This Row],[TeamHome]],Table1[[#This Row],[ScoreAway]]-Table1[[#This Row],[ScoreHome]],Table1[[#This Row],[ScoreHome]]-Table1[[#This Row],[ScoreAway]])</f>
        <v>2</v>
      </c>
      <c r="O1388">
        <f>IF(Table1[[#This Row],[SpreadActual]]&lt;Table1[[#This Row],[SpreadFavorite]],1,0)</f>
        <v>0</v>
      </c>
      <c r="Q1388" t="s">
        <v>41</v>
      </c>
      <c r="R1388" t="b">
        <v>0</v>
      </c>
      <c r="S1388">
        <v>65</v>
      </c>
      <c r="T1388">
        <v>7</v>
      </c>
      <c r="U1388">
        <v>74</v>
      </c>
    </row>
    <row r="1389" spans="1:21" x14ac:dyDescent="0.2">
      <c r="A1389" s="1">
        <v>26972</v>
      </c>
      <c r="B1389">
        <v>1973</v>
      </c>
      <c r="C1389">
        <f>_xlfn.MAXIFS(Table1[ScheduleWeekWritten],Table1[ScheduleSeason],Table1[[#This Row],[ScheduleSeason]])</f>
        <v>14</v>
      </c>
      <c r="D1389">
        <v>8</v>
      </c>
      <c r="E1389" cm="1">
        <f t="array" ref="E1389">_xlfn.XLOOKUP(Table1[[#This Row],[ScheduleWeekWritten]],Table3[Game],100+Table3[Increase],Table1[[#This Row],[ScheduleWeekWritten]])</f>
        <v>8</v>
      </c>
      <c r="F1389" t="b">
        <v>0</v>
      </c>
      <c r="G1389" t="s">
        <v>34</v>
      </c>
      <c r="H1389">
        <v>27</v>
      </c>
      <c r="I1389">
        <v>31</v>
      </c>
      <c r="J1389" t="s">
        <v>23</v>
      </c>
      <c r="K1389" t="s">
        <v>72</v>
      </c>
      <c r="L1389" t="str">
        <f>_xlfn.XLOOKUP(Table1[[#This Row],[TeamFavoriteID]],Table2[team_id],Table2[team_name],_xlfn.XLOOKUP(Table1[[#This Row],[TeamFavoriteID]],Table2[team_id_pfr],Table2[team_name],"Even"))</f>
        <v>Baltimore Colts</v>
      </c>
      <c r="M1389">
        <v>-7.5</v>
      </c>
      <c r="N1389">
        <f>IF(Table1[[#This Row],[TeamFavorite]]=Table1[[#This Row],[TeamHome]],Table1[[#This Row],[ScoreAway]]-Table1[[#This Row],[ScoreHome]],Table1[[#This Row],[ScoreHome]]-Table1[[#This Row],[ScoreAway]])</f>
        <v>4</v>
      </c>
      <c r="O1389">
        <f>IF(Table1[[#This Row],[SpreadActual]]&lt;Table1[[#This Row],[SpreadFavorite]],1,0)</f>
        <v>0</v>
      </c>
      <c r="Q1389" t="s">
        <v>80</v>
      </c>
      <c r="R1389" t="b">
        <v>0</v>
      </c>
      <c r="S1389">
        <v>46</v>
      </c>
      <c r="T1389">
        <v>10</v>
      </c>
      <c r="U1389">
        <v>52</v>
      </c>
    </row>
    <row r="1390" spans="1:21" x14ac:dyDescent="0.2">
      <c r="A1390" s="1">
        <v>26972</v>
      </c>
      <c r="B1390">
        <v>1973</v>
      </c>
      <c r="C1390">
        <f>_xlfn.MAXIFS(Table1[ScheduleWeekWritten],Table1[ScheduleSeason],Table1[[#This Row],[ScheduleSeason]])</f>
        <v>14</v>
      </c>
      <c r="D1390">
        <v>8</v>
      </c>
      <c r="E1390" cm="1">
        <f t="array" ref="E1390">_xlfn.XLOOKUP(Table1[[#This Row],[ScheduleWeekWritten]],Table3[Game],100+Table3[Increase],Table1[[#This Row],[ScheduleWeekWritten]])</f>
        <v>8</v>
      </c>
      <c r="F1390" t="b">
        <v>0</v>
      </c>
      <c r="G1390" t="s">
        <v>67</v>
      </c>
      <c r="H1390">
        <v>38</v>
      </c>
      <c r="I1390">
        <v>10</v>
      </c>
      <c r="J1390" t="s">
        <v>101</v>
      </c>
      <c r="K1390" t="s">
        <v>68</v>
      </c>
      <c r="L1390" t="str">
        <f>_xlfn.XLOOKUP(Table1[[#This Row],[TeamFavoriteID]],Table2[team_id],Table2[team_name],_xlfn.XLOOKUP(Table1[[#This Row],[TeamFavoriteID]],Table2[team_id_pfr],Table2[team_name],"Even"))</f>
        <v>Dallas Cowboys</v>
      </c>
      <c r="M1390">
        <v>-7.5</v>
      </c>
      <c r="N1390">
        <f>IF(Table1[[#This Row],[TeamFavorite]]=Table1[[#This Row],[TeamHome]],Table1[[#This Row],[ScoreAway]]-Table1[[#This Row],[ScoreHome]],Table1[[#This Row],[ScoreHome]]-Table1[[#This Row],[ScoreAway]])</f>
        <v>-28</v>
      </c>
      <c r="O1390">
        <f>IF(Table1[[#This Row],[SpreadActual]]&lt;Table1[[#This Row],[SpreadFavorite]],1,0)</f>
        <v>1</v>
      </c>
      <c r="Q1390" t="s">
        <v>119</v>
      </c>
      <c r="R1390" t="b">
        <v>0</v>
      </c>
      <c r="S1390">
        <v>63</v>
      </c>
      <c r="T1390">
        <v>6</v>
      </c>
      <c r="U1390">
        <v>92</v>
      </c>
    </row>
    <row r="1391" spans="1:21" x14ac:dyDescent="0.2">
      <c r="A1391" s="1">
        <v>26972</v>
      </c>
      <c r="B1391">
        <v>1973</v>
      </c>
      <c r="C1391">
        <f>_xlfn.MAXIFS(Table1[ScheduleWeekWritten],Table1[ScheduleSeason],Table1[[#This Row],[ScheduleSeason]])</f>
        <v>14</v>
      </c>
      <c r="D1391">
        <v>8</v>
      </c>
      <c r="E1391" cm="1">
        <f t="array" ref="E1391">_xlfn.XLOOKUP(Table1[[#This Row],[ScheduleWeekWritten]],Table3[Game],100+Table3[Increase],Table1[[#This Row],[ScheduleWeekWritten]])</f>
        <v>8</v>
      </c>
      <c r="F1391" t="b">
        <v>0</v>
      </c>
      <c r="G1391" t="s">
        <v>45</v>
      </c>
      <c r="H1391">
        <v>30</v>
      </c>
      <c r="I1391">
        <v>20</v>
      </c>
      <c r="J1391" t="s">
        <v>53</v>
      </c>
      <c r="K1391" t="s">
        <v>79</v>
      </c>
      <c r="L1391" t="str">
        <f>_xlfn.XLOOKUP(Table1[[#This Row],[TeamFavoriteID]],Table2[team_id],Table2[team_name],_xlfn.XLOOKUP(Table1[[#This Row],[TeamFavoriteID]],Table2[team_id_pfr],Table2[team_name],"Even"))</f>
        <v>Detroit Lions</v>
      </c>
      <c r="M1391">
        <v>-2.5</v>
      </c>
      <c r="N1391">
        <f>IF(Table1[[#This Row],[TeamFavorite]]=Table1[[#This Row],[TeamHome]],Table1[[#This Row],[ScoreAway]]-Table1[[#This Row],[ScoreHome]],Table1[[#This Row],[ScoreHome]]-Table1[[#This Row],[ScoreAway]])</f>
        <v>-10</v>
      </c>
      <c r="O1391">
        <f>IF(Table1[[#This Row],[SpreadActual]]&lt;Table1[[#This Row],[SpreadFavorite]],1,0)</f>
        <v>1</v>
      </c>
      <c r="Q1391" t="s">
        <v>48</v>
      </c>
      <c r="R1391" t="b">
        <v>0</v>
      </c>
      <c r="S1391">
        <v>38</v>
      </c>
      <c r="T1391">
        <v>12</v>
      </c>
      <c r="U1391">
        <v>68</v>
      </c>
    </row>
    <row r="1392" spans="1:21" x14ac:dyDescent="0.2">
      <c r="A1392" s="1">
        <v>26972</v>
      </c>
      <c r="B1392">
        <v>1973</v>
      </c>
      <c r="C1392">
        <f>_xlfn.MAXIFS(Table1[ScheduleWeekWritten],Table1[ScheduleSeason],Table1[[#This Row],[ScheduleSeason]])</f>
        <v>14</v>
      </c>
      <c r="D1392">
        <v>8</v>
      </c>
      <c r="E1392" cm="1">
        <f t="array" ref="E1392">_xlfn.XLOOKUP(Table1[[#This Row],[ScheduleWeekWritten]],Table3[Game],100+Table3[Increase],Table1[[#This Row],[ScheduleWeekWritten]])</f>
        <v>8</v>
      </c>
      <c r="F1392" t="b">
        <v>0</v>
      </c>
      <c r="G1392" t="s">
        <v>33</v>
      </c>
      <c r="H1392">
        <v>17</v>
      </c>
      <c r="I1392">
        <v>31</v>
      </c>
      <c r="J1392" t="s">
        <v>46</v>
      </c>
      <c r="K1392" t="s">
        <v>35</v>
      </c>
      <c r="L1392" t="str">
        <f>_xlfn.XLOOKUP(Table1[[#This Row],[TeamFavoriteID]],Table2[team_id],Table2[team_name],_xlfn.XLOOKUP(Table1[[#This Row],[TeamFavoriteID]],Table2[team_id_pfr],Table2[team_name],"Even"))</f>
        <v>Green Bay Packers</v>
      </c>
      <c r="M1392">
        <v>-4</v>
      </c>
      <c r="N1392">
        <f>IF(Table1[[#This Row],[TeamFavorite]]=Table1[[#This Row],[TeamHome]],Table1[[#This Row],[ScoreAway]]-Table1[[#This Row],[ScoreHome]],Table1[[#This Row],[ScoreHome]]-Table1[[#This Row],[ScoreAway]])</f>
        <v>14</v>
      </c>
      <c r="O1392">
        <f>IF(Table1[[#This Row],[SpreadActual]]&lt;Table1[[#This Row],[SpreadFavorite]],1,0)</f>
        <v>0</v>
      </c>
      <c r="Q1392" t="s">
        <v>82</v>
      </c>
      <c r="R1392" t="b">
        <v>0</v>
      </c>
      <c r="S1392">
        <v>31</v>
      </c>
      <c r="T1392">
        <v>9</v>
      </c>
      <c r="U1392">
        <v>68</v>
      </c>
    </row>
    <row r="1393" spans="1:22" x14ac:dyDescent="0.2">
      <c r="A1393" s="1">
        <v>26972</v>
      </c>
      <c r="B1393">
        <v>1973</v>
      </c>
      <c r="C1393">
        <f>_xlfn.MAXIFS(Table1[ScheduleWeekWritten],Table1[ScheduleSeason],Table1[[#This Row],[ScheduleSeason]])</f>
        <v>14</v>
      </c>
      <c r="D1393">
        <v>8</v>
      </c>
      <c r="E1393" cm="1">
        <f t="array" ref="E1393">_xlfn.XLOOKUP(Table1[[#This Row],[ScheduleWeekWritten]],Table3[Game],100+Table3[Increase],Table1[[#This Row],[ScheduleWeekWritten]])</f>
        <v>8</v>
      </c>
      <c r="F1393" t="b">
        <v>0</v>
      </c>
      <c r="G1393" t="s">
        <v>54</v>
      </c>
      <c r="H1393">
        <v>26</v>
      </c>
      <c r="I1393">
        <v>3</v>
      </c>
      <c r="J1393" t="s">
        <v>62</v>
      </c>
      <c r="K1393" t="s">
        <v>55</v>
      </c>
      <c r="L1393" t="str">
        <f>_xlfn.XLOOKUP(Table1[[#This Row],[TeamFavoriteID]],Table2[team_id],Table2[team_name],_xlfn.XLOOKUP(Table1[[#This Row],[TeamFavoriteID]],Table2[team_id_pfr],Table2[team_name],"Even"))</f>
        <v>Minnesota Vikings</v>
      </c>
      <c r="M1393">
        <v>-9</v>
      </c>
      <c r="N1393">
        <f>IF(Table1[[#This Row],[TeamFavorite]]=Table1[[#This Row],[TeamHome]],Table1[[#This Row],[ScoreAway]]-Table1[[#This Row],[ScoreHome]],Table1[[#This Row],[ScoreHome]]-Table1[[#This Row],[ScoreAway]])</f>
        <v>-23</v>
      </c>
      <c r="O1393">
        <f>IF(Table1[[#This Row],[SpreadActual]]&lt;Table1[[#This Row],[SpreadFavorite]],1,0)</f>
        <v>1</v>
      </c>
      <c r="Q1393" t="s">
        <v>73</v>
      </c>
      <c r="R1393" t="b">
        <v>0</v>
      </c>
      <c r="S1393">
        <v>27</v>
      </c>
      <c r="T1393">
        <v>11</v>
      </c>
      <c r="U1393">
        <v>60</v>
      </c>
    </row>
    <row r="1394" spans="1:22" x14ac:dyDescent="0.2">
      <c r="A1394" s="1">
        <v>26972</v>
      </c>
      <c r="B1394">
        <v>1973</v>
      </c>
      <c r="C1394">
        <f>_xlfn.MAXIFS(Table1[ScheduleWeekWritten],Table1[ScheduleSeason],Table1[[#This Row],[ScheduleSeason]])</f>
        <v>14</v>
      </c>
      <c r="D1394">
        <v>8</v>
      </c>
      <c r="E1394" cm="1">
        <f t="array" ref="E1394">_xlfn.XLOOKUP(Table1[[#This Row],[ScheduleWeekWritten]],Table3[Game],100+Table3[Increase],Table1[[#This Row],[ScheduleWeekWritten]])</f>
        <v>8</v>
      </c>
      <c r="F1394" t="b">
        <v>0</v>
      </c>
      <c r="G1394" t="s">
        <v>95</v>
      </c>
      <c r="H1394">
        <v>13</v>
      </c>
      <c r="I1394">
        <v>0</v>
      </c>
      <c r="J1394" t="s">
        <v>28</v>
      </c>
      <c r="K1394" t="s">
        <v>43</v>
      </c>
      <c r="L1394" t="str">
        <f>_xlfn.XLOOKUP(Table1[[#This Row],[TeamFavoriteID]],Table2[team_id],Table2[team_name],_xlfn.XLOOKUP(Table1[[#This Row],[TeamFavoriteID]],Table2[team_id_pfr],Table2[team_name],"Even"))</f>
        <v>Buffalo Bills</v>
      </c>
      <c r="M1394">
        <v>-1.5</v>
      </c>
      <c r="N1394">
        <f>IF(Table1[[#This Row],[TeamFavorite]]=Table1[[#This Row],[TeamHome]],Table1[[#This Row],[ScoreAway]]-Table1[[#This Row],[ScoreHome]],Table1[[#This Row],[ScoreHome]]-Table1[[#This Row],[ScoreAway]])</f>
        <v>13</v>
      </c>
      <c r="O1394">
        <f>IF(Table1[[#This Row],[SpreadActual]]&lt;Table1[[#This Row],[SpreadFavorite]],1,0)</f>
        <v>0</v>
      </c>
      <c r="Q1394" t="s">
        <v>96</v>
      </c>
      <c r="R1394" t="b">
        <v>0</v>
      </c>
      <c r="S1394">
        <v>73</v>
      </c>
      <c r="T1394">
        <v>8</v>
      </c>
      <c r="U1394">
        <v>83</v>
      </c>
    </row>
    <row r="1395" spans="1:22" x14ac:dyDescent="0.2">
      <c r="A1395" s="1">
        <v>26972</v>
      </c>
      <c r="B1395">
        <v>1973</v>
      </c>
      <c r="C1395">
        <f>_xlfn.MAXIFS(Table1[ScheduleWeekWritten],Table1[ScheduleSeason],Table1[[#This Row],[ScheduleSeason]])</f>
        <v>14</v>
      </c>
      <c r="D1395">
        <v>8</v>
      </c>
      <c r="E1395" cm="1">
        <f t="array" ref="E1395">_xlfn.XLOOKUP(Table1[[#This Row],[ScheduleWeekWritten]],Table3[Game],100+Table3[Increase],Table1[[#This Row],[ScheduleWeekWritten]])</f>
        <v>8</v>
      </c>
      <c r="F1395" t="b">
        <v>0</v>
      </c>
      <c r="G1395" t="s">
        <v>31</v>
      </c>
      <c r="H1395">
        <v>14</v>
      </c>
      <c r="I1395">
        <v>24</v>
      </c>
      <c r="J1395" t="s">
        <v>19</v>
      </c>
      <c r="K1395" t="s">
        <v>91</v>
      </c>
      <c r="L1395" t="str">
        <f>_xlfn.XLOOKUP(Table1[[#This Row],[TeamFavoriteID]],Table2[team_id],Table2[team_name],_xlfn.XLOOKUP(Table1[[#This Row],[TeamFavoriteID]],Table2[team_id_pfr],Table2[team_name],"Even"))</f>
        <v>Miami Dolphins</v>
      </c>
      <c r="M1395">
        <v>-13.5</v>
      </c>
      <c r="N1395">
        <f>IF(Table1[[#This Row],[TeamFavorite]]=Table1[[#This Row],[TeamHome]],Table1[[#This Row],[ScoreAway]]-Table1[[#This Row],[ScoreHome]],Table1[[#This Row],[ScoreHome]]-Table1[[#This Row],[ScoreAway]])</f>
        <v>-10</v>
      </c>
      <c r="O1395">
        <f>IF(Table1[[#This Row],[SpreadActual]]&lt;Table1[[#This Row],[SpreadFavorite]],1,0)</f>
        <v>0</v>
      </c>
      <c r="Q1395" t="s">
        <v>74</v>
      </c>
      <c r="R1395" t="b">
        <v>0</v>
      </c>
      <c r="S1395">
        <v>47</v>
      </c>
      <c r="T1395">
        <v>17</v>
      </c>
      <c r="U1395">
        <v>43</v>
      </c>
    </row>
    <row r="1396" spans="1:22" x14ac:dyDescent="0.2">
      <c r="A1396" s="1">
        <v>26972</v>
      </c>
      <c r="B1396">
        <v>1973</v>
      </c>
      <c r="C1396">
        <f>_xlfn.MAXIFS(Table1[ScheduleWeekWritten],Table1[ScheduleSeason],Table1[[#This Row],[ScheduleSeason]])</f>
        <v>14</v>
      </c>
      <c r="D1396">
        <v>8</v>
      </c>
      <c r="E1396" cm="1">
        <f t="array" ref="E1396">_xlfn.XLOOKUP(Table1[[#This Row],[ScheduleWeekWritten]],Table3[Game],100+Table3[Increase],Table1[[#This Row],[ScheduleWeekWritten]])</f>
        <v>8</v>
      </c>
      <c r="F1396" t="b">
        <v>0</v>
      </c>
      <c r="G1396" t="s">
        <v>20</v>
      </c>
      <c r="H1396">
        <v>42</v>
      </c>
      <c r="I1396">
        <v>0</v>
      </c>
      <c r="J1396" t="s">
        <v>50</v>
      </c>
      <c r="K1396" t="s">
        <v>21</v>
      </c>
      <c r="L1396" t="str">
        <f>_xlfn.XLOOKUP(Table1[[#This Row],[TeamFavoriteID]],Table2[team_id],Table2[team_name],_xlfn.XLOOKUP(Table1[[#This Row],[TeamFavoriteID]],Table2[team_id_pfr],Table2[team_name],"Even"))</f>
        <v>Las Vegas Raiders</v>
      </c>
      <c r="M1396">
        <v>-10</v>
      </c>
      <c r="N1396">
        <f>IF(Table1[[#This Row],[TeamFavorite]]=Table1[[#This Row],[TeamHome]],Table1[[#This Row],[ScoreAway]]-Table1[[#This Row],[ScoreHome]],Table1[[#This Row],[ScoreHome]]-Table1[[#This Row],[ScoreAway]])</f>
        <v>42</v>
      </c>
      <c r="O1396">
        <f>IF(Table1[[#This Row],[SpreadActual]]&lt;Table1[[#This Row],[SpreadFavorite]],1,0)</f>
        <v>0</v>
      </c>
      <c r="Q1396" t="s">
        <v>76</v>
      </c>
      <c r="R1396" t="b">
        <v>0</v>
      </c>
      <c r="S1396">
        <v>49</v>
      </c>
      <c r="T1396">
        <v>11</v>
      </c>
      <c r="U1396">
        <v>73</v>
      </c>
    </row>
    <row r="1397" spans="1:22" x14ac:dyDescent="0.2">
      <c r="A1397" s="1">
        <v>26972</v>
      </c>
      <c r="B1397">
        <v>1973</v>
      </c>
      <c r="C1397">
        <f>_xlfn.MAXIFS(Table1[ScheduleWeekWritten],Table1[ScheduleSeason],Table1[[#This Row],[ScheduleSeason]])</f>
        <v>14</v>
      </c>
      <c r="D1397">
        <v>8</v>
      </c>
      <c r="E1397" cm="1">
        <f t="array" ref="E1397">_xlfn.XLOOKUP(Table1[[#This Row],[ScheduleWeekWritten]],Table3[Game],100+Table3[Increase],Table1[[#This Row],[ScheduleWeekWritten]])</f>
        <v>8</v>
      </c>
      <c r="F1397" t="b">
        <v>0</v>
      </c>
      <c r="G1397" t="s">
        <v>58</v>
      </c>
      <c r="H1397">
        <v>24</v>
      </c>
      <c r="I1397">
        <v>23</v>
      </c>
      <c r="J1397" t="s">
        <v>115</v>
      </c>
      <c r="K1397" t="s">
        <v>77</v>
      </c>
      <c r="L1397" t="str">
        <f>_xlfn.XLOOKUP(Table1[[#This Row],[TeamFavoriteID]],Table2[team_id],Table2[team_name],_xlfn.XLOOKUP(Table1[[#This Row],[TeamFavoriteID]],Table2[team_id_pfr],Table2[team_name],"Even"))</f>
        <v>Philadelphia Eagles</v>
      </c>
      <c r="M1397">
        <v>-9</v>
      </c>
      <c r="N1397">
        <f>IF(Table1[[#This Row],[TeamFavorite]]=Table1[[#This Row],[TeamHome]],Table1[[#This Row],[ScoreAway]]-Table1[[#This Row],[ScoreHome]],Table1[[#This Row],[ScoreHome]]-Table1[[#This Row],[ScoreAway]])</f>
        <v>-1</v>
      </c>
      <c r="O1397">
        <f>IF(Table1[[#This Row],[SpreadActual]]&lt;Table1[[#This Row],[SpreadFavorite]],1,0)</f>
        <v>0</v>
      </c>
      <c r="Q1397" t="s">
        <v>112</v>
      </c>
      <c r="R1397" t="b">
        <v>0</v>
      </c>
      <c r="S1397">
        <v>47</v>
      </c>
      <c r="T1397">
        <v>13</v>
      </c>
      <c r="U1397">
        <v>52</v>
      </c>
    </row>
    <row r="1398" spans="1:22" x14ac:dyDescent="0.2">
      <c r="A1398" s="1">
        <v>26972</v>
      </c>
      <c r="B1398">
        <v>1973</v>
      </c>
      <c r="C1398">
        <f>_xlfn.MAXIFS(Table1[ScheduleWeekWritten],Table1[ScheduleSeason],Table1[[#This Row],[ScheduleSeason]])</f>
        <v>14</v>
      </c>
      <c r="D1398">
        <v>8</v>
      </c>
      <c r="E1398" cm="1">
        <f t="array" ref="E1398">_xlfn.XLOOKUP(Table1[[#This Row],[ScheduleWeekWritten]],Table3[Game],100+Table3[Increase],Table1[[#This Row],[ScheduleWeekWritten]])</f>
        <v>8</v>
      </c>
      <c r="F1398" t="b">
        <v>0</v>
      </c>
      <c r="G1398" t="s">
        <v>27</v>
      </c>
      <c r="H1398">
        <v>0</v>
      </c>
      <c r="I1398">
        <v>19</v>
      </c>
      <c r="J1398" t="s">
        <v>42</v>
      </c>
      <c r="K1398" t="s">
        <v>75</v>
      </c>
      <c r="L1398" t="str">
        <f>_xlfn.XLOOKUP(Table1[[#This Row],[TeamFavoriteID]],Table2[team_id],Table2[team_name],_xlfn.XLOOKUP(Table1[[#This Row],[TeamFavoriteID]],Table2[team_id_pfr],Table2[team_name],"Even"))</f>
        <v>Kansas City Chiefs</v>
      </c>
      <c r="M1398">
        <v>-6</v>
      </c>
      <c r="N1398">
        <f>IF(Table1[[#This Row],[TeamFavorite]]=Table1[[#This Row],[TeamHome]],Table1[[#This Row],[ScoreAway]]-Table1[[#This Row],[ScoreHome]],Table1[[#This Row],[ScoreHome]]-Table1[[#This Row],[ScoreAway]])</f>
        <v>-19</v>
      </c>
      <c r="O1398">
        <f>IF(Table1[[#This Row],[SpreadActual]]&lt;Table1[[#This Row],[SpreadFavorite]],1,0)</f>
        <v>1</v>
      </c>
      <c r="Q1398" t="s">
        <v>94</v>
      </c>
      <c r="R1398" t="b">
        <v>0</v>
      </c>
      <c r="S1398">
        <v>61</v>
      </c>
      <c r="T1398">
        <v>6</v>
      </c>
      <c r="U1398">
        <v>62</v>
      </c>
    </row>
    <row r="1399" spans="1:22" x14ac:dyDescent="0.2">
      <c r="A1399" s="1">
        <v>26972</v>
      </c>
      <c r="B1399">
        <v>1973</v>
      </c>
      <c r="C1399">
        <f>_xlfn.MAXIFS(Table1[ScheduleWeekWritten],Table1[ScheduleSeason],Table1[[#This Row],[ScheduleSeason]])</f>
        <v>14</v>
      </c>
      <c r="D1399">
        <v>8</v>
      </c>
      <c r="E1399" cm="1">
        <f t="array" ref="E1399">_xlfn.XLOOKUP(Table1[[#This Row],[ScheduleWeekWritten]],Table3[Game],100+Table3[Increase],Table1[[#This Row],[ScheduleWeekWritten]])</f>
        <v>8</v>
      </c>
      <c r="F1399" t="b">
        <v>0</v>
      </c>
      <c r="G1399" t="s">
        <v>57</v>
      </c>
      <c r="H1399">
        <v>17</v>
      </c>
      <c r="I1399">
        <v>17</v>
      </c>
      <c r="J1399" t="s">
        <v>24</v>
      </c>
      <c r="K1399" t="s">
        <v>88</v>
      </c>
      <c r="L1399" t="str">
        <f>_xlfn.XLOOKUP(Table1[[#This Row],[TeamFavoriteID]],Table2[team_id],Table2[team_name],_xlfn.XLOOKUP(Table1[[#This Row],[TeamFavoriteID]],Table2[team_id_pfr],Table2[team_name],"Even"))</f>
        <v>Denver Broncos</v>
      </c>
      <c r="M1399">
        <v>-2</v>
      </c>
      <c r="N1399">
        <f>IF(Table1[[#This Row],[TeamFavorite]]=Table1[[#This Row],[TeamHome]],Table1[[#This Row],[ScoreAway]]-Table1[[#This Row],[ScoreHome]],Table1[[#This Row],[ScoreHome]]-Table1[[#This Row],[ScoreAway]])</f>
        <v>0</v>
      </c>
      <c r="O1399">
        <f>IF(Table1[[#This Row],[SpreadActual]]&lt;Table1[[#This Row],[SpreadFavorite]],1,0)</f>
        <v>0</v>
      </c>
      <c r="Q1399" t="s">
        <v>60</v>
      </c>
      <c r="R1399" t="b">
        <v>0</v>
      </c>
      <c r="S1399">
        <v>44</v>
      </c>
      <c r="T1399">
        <v>12</v>
      </c>
      <c r="U1399">
        <v>78</v>
      </c>
    </row>
    <row r="1400" spans="1:22" x14ac:dyDescent="0.2">
      <c r="A1400" s="1">
        <v>26973</v>
      </c>
      <c r="B1400">
        <v>1973</v>
      </c>
      <c r="C1400">
        <f>_xlfn.MAXIFS(Table1[ScheduleWeekWritten],Table1[ScheduleSeason],Table1[[#This Row],[ScheduleSeason]])</f>
        <v>14</v>
      </c>
      <c r="D1400">
        <v>8</v>
      </c>
      <c r="E1400" cm="1">
        <f t="array" ref="E1400">_xlfn.XLOOKUP(Table1[[#This Row],[ScheduleWeekWritten]],Table3[Game],100+Table3[Increase],Table1[[#This Row],[ScheduleWeekWritten]])</f>
        <v>8</v>
      </c>
      <c r="F1400" t="b">
        <v>0</v>
      </c>
      <c r="G1400" t="s">
        <v>49</v>
      </c>
      <c r="H1400">
        <v>21</v>
      </c>
      <c r="I1400">
        <v>16</v>
      </c>
      <c r="J1400" t="s">
        <v>61</v>
      </c>
      <c r="K1400" t="s">
        <v>85</v>
      </c>
      <c r="L1400" t="str">
        <f>_xlfn.XLOOKUP(Table1[[#This Row],[TeamFavoriteID]],Table2[team_id],Table2[team_name],_xlfn.XLOOKUP(Table1[[#This Row],[TeamFavoriteID]],Table2[team_id_pfr],Table2[team_name],"Even"))</f>
        <v>Washington Commanders</v>
      </c>
      <c r="M1400">
        <v>-1</v>
      </c>
      <c r="N1400">
        <f>IF(Table1[[#This Row],[TeamFavorite]]=Table1[[#This Row],[TeamHome]],Table1[[#This Row],[ScoreAway]]-Table1[[#This Row],[ScoreHome]],Table1[[#This Row],[ScoreHome]]-Table1[[#This Row],[ScoreAway]])</f>
        <v>5</v>
      </c>
      <c r="O1400">
        <f>IF(Table1[[#This Row],[SpreadActual]]&lt;Table1[[#This Row],[SpreadFavorite]],1,0)</f>
        <v>0</v>
      </c>
      <c r="Q1400" t="s">
        <v>113</v>
      </c>
      <c r="R1400" t="b">
        <v>0</v>
      </c>
      <c r="S1400">
        <v>40</v>
      </c>
      <c r="T1400">
        <v>13</v>
      </c>
      <c r="U1400">
        <v>62</v>
      </c>
    </row>
    <row r="1401" spans="1:22" x14ac:dyDescent="0.2">
      <c r="A1401" s="1">
        <v>26979</v>
      </c>
      <c r="B1401">
        <v>1973</v>
      </c>
      <c r="C1401">
        <f>_xlfn.MAXIFS(Table1[ScheduleWeekWritten],Table1[ScheduleSeason],Table1[[#This Row],[ScheduleSeason]])</f>
        <v>14</v>
      </c>
      <c r="D1401">
        <v>9</v>
      </c>
      <c r="E1401" cm="1">
        <f t="array" ref="E1401">_xlfn.XLOOKUP(Table1[[#This Row],[ScheduleWeekWritten]],Table3[Game],100+Table3[Increase],Table1[[#This Row],[ScheduleWeekWritten]])</f>
        <v>9</v>
      </c>
      <c r="F1401" t="b">
        <v>0</v>
      </c>
      <c r="G1401" t="s">
        <v>28</v>
      </c>
      <c r="H1401">
        <v>13</v>
      </c>
      <c r="I1401">
        <v>16</v>
      </c>
      <c r="J1401" t="s">
        <v>101</v>
      </c>
      <c r="K1401" t="s">
        <v>104</v>
      </c>
      <c r="L1401" t="str">
        <f>_xlfn.XLOOKUP(Table1[[#This Row],[TeamFavoriteID]],Table2[team_id],Table2[team_name],_xlfn.XLOOKUP(Table1[[#This Row],[TeamFavoriteID]],Table2[team_id_pfr],Table2[team_name],"Even"))</f>
        <v>Cincinnati Bengals</v>
      </c>
      <c r="M1401">
        <v>-4.5</v>
      </c>
      <c r="N1401">
        <f>IF(Table1[[#This Row],[TeamFavorite]]=Table1[[#This Row],[TeamHome]],Table1[[#This Row],[ScoreAway]]-Table1[[#This Row],[ScoreHome]],Table1[[#This Row],[ScoreHome]]-Table1[[#This Row],[ScoreAway]])</f>
        <v>-3</v>
      </c>
      <c r="O1401">
        <f>IF(Table1[[#This Row],[SpreadActual]]&lt;Table1[[#This Row],[SpreadFavorite]],1,0)</f>
        <v>0</v>
      </c>
      <c r="Q1401" t="s">
        <v>123</v>
      </c>
      <c r="R1401" t="b">
        <v>0</v>
      </c>
      <c r="S1401">
        <v>34</v>
      </c>
      <c r="T1401">
        <v>12</v>
      </c>
      <c r="U1401">
        <v>69</v>
      </c>
    </row>
    <row r="1402" spans="1:22" x14ac:dyDescent="0.2">
      <c r="A1402" s="1">
        <v>26979</v>
      </c>
      <c r="B1402">
        <v>1973</v>
      </c>
      <c r="C1402">
        <f>_xlfn.MAXIFS(Table1[ScheduleWeekWritten],Table1[ScheduleSeason],Table1[[#This Row],[ScheduleSeason]])</f>
        <v>14</v>
      </c>
      <c r="D1402">
        <v>9</v>
      </c>
      <c r="E1402" cm="1">
        <f t="array" ref="E1402">_xlfn.XLOOKUP(Table1[[#This Row],[ScheduleWeekWritten]],Table3[Game],100+Table3[Increase],Table1[[#This Row],[ScheduleWeekWritten]])</f>
        <v>9</v>
      </c>
      <c r="F1402" t="b">
        <v>0</v>
      </c>
      <c r="G1402" t="s">
        <v>24</v>
      </c>
      <c r="H1402">
        <v>30</v>
      </c>
      <c r="I1402">
        <v>19</v>
      </c>
      <c r="J1402" t="s">
        <v>27</v>
      </c>
      <c r="K1402" t="s">
        <v>88</v>
      </c>
      <c r="L1402" t="str">
        <f>_xlfn.XLOOKUP(Table1[[#This Row],[TeamFavoriteID]],Table2[team_id],Table2[team_name],_xlfn.XLOOKUP(Table1[[#This Row],[TeamFavoriteID]],Table2[team_id_pfr],Table2[team_name],"Even"))</f>
        <v>Denver Broncos</v>
      </c>
      <c r="M1402">
        <v>-10.5</v>
      </c>
      <c r="N1402">
        <f>IF(Table1[[#This Row],[TeamFavorite]]=Table1[[#This Row],[TeamHome]],Table1[[#This Row],[ScoreAway]]-Table1[[#This Row],[ScoreHome]],Table1[[#This Row],[ScoreHome]]-Table1[[#This Row],[ScoreAway]])</f>
        <v>-11</v>
      </c>
      <c r="O1402">
        <f>IF(Table1[[#This Row],[SpreadActual]]&lt;Table1[[#This Row],[SpreadFavorite]],1,0)</f>
        <v>1</v>
      </c>
      <c r="Q1402" t="s">
        <v>71</v>
      </c>
      <c r="R1402" t="b">
        <v>0</v>
      </c>
      <c r="S1402">
        <v>52</v>
      </c>
      <c r="T1402">
        <v>7</v>
      </c>
      <c r="U1402">
        <v>40</v>
      </c>
    </row>
    <row r="1403" spans="1:22" x14ac:dyDescent="0.2">
      <c r="A1403" s="1">
        <v>26979</v>
      </c>
      <c r="B1403">
        <v>1973</v>
      </c>
      <c r="C1403">
        <f>_xlfn.MAXIFS(Table1[ScheduleWeekWritten],Table1[ScheduleSeason],Table1[[#This Row],[ScheduleSeason]])</f>
        <v>14</v>
      </c>
      <c r="D1403">
        <v>9</v>
      </c>
      <c r="E1403" cm="1">
        <f t="array" ref="E1403">_xlfn.XLOOKUP(Table1[[#This Row],[ScheduleWeekWritten]],Table3[Game],100+Table3[Increase],Table1[[#This Row],[ScheduleWeekWritten]])</f>
        <v>9</v>
      </c>
      <c r="F1403" t="b">
        <v>0</v>
      </c>
      <c r="G1403" t="s">
        <v>33</v>
      </c>
      <c r="H1403">
        <v>25</v>
      </c>
      <c r="I1403">
        <v>21</v>
      </c>
      <c r="J1403" t="s">
        <v>57</v>
      </c>
      <c r="K1403" t="s">
        <v>35</v>
      </c>
      <c r="L1403" t="str">
        <f>_xlfn.XLOOKUP(Table1[[#This Row],[TeamFavoriteID]],Table2[team_id],Table2[team_name],_xlfn.XLOOKUP(Table1[[#This Row],[TeamFavoriteID]],Table2[team_id_pfr],Table2[team_name],"Even"))</f>
        <v>Green Bay Packers</v>
      </c>
      <c r="M1403">
        <v>-2.5</v>
      </c>
      <c r="N1403">
        <f>IF(Table1[[#This Row],[TeamFavorite]]=Table1[[#This Row],[TeamHome]],Table1[[#This Row],[ScoreAway]]-Table1[[#This Row],[ScoreHome]],Table1[[#This Row],[ScoreHome]]-Table1[[#This Row],[ScoreAway]])</f>
        <v>-4</v>
      </c>
      <c r="O1403">
        <f>IF(Table1[[#This Row],[SpreadActual]]&lt;Table1[[#This Row],[SpreadFavorite]],1,0)</f>
        <v>1</v>
      </c>
      <c r="Q1403" t="s">
        <v>82</v>
      </c>
      <c r="R1403" t="b">
        <v>0</v>
      </c>
      <c r="S1403">
        <v>34</v>
      </c>
      <c r="T1403">
        <v>12</v>
      </c>
      <c r="U1403">
        <v>63</v>
      </c>
    </row>
    <row r="1404" spans="1:22" x14ac:dyDescent="0.2">
      <c r="A1404" s="1">
        <v>26979</v>
      </c>
      <c r="B1404">
        <v>1973</v>
      </c>
      <c r="C1404">
        <f>_xlfn.MAXIFS(Table1[ScheduleWeekWritten],Table1[ScheduleSeason],Table1[[#This Row],[ScheduleSeason]])</f>
        <v>14</v>
      </c>
      <c r="D1404">
        <v>9</v>
      </c>
      <c r="E1404" cm="1">
        <f t="array" ref="E1404">_xlfn.XLOOKUP(Table1[[#This Row],[ScheduleWeekWritten]],Table3[Game],100+Table3[Increase],Table1[[#This Row],[ScheduleWeekWritten]])</f>
        <v>9</v>
      </c>
      <c r="F1404" t="b">
        <v>0</v>
      </c>
      <c r="G1404" t="s">
        <v>23</v>
      </c>
      <c r="H1404">
        <v>13</v>
      </c>
      <c r="I1404">
        <v>23</v>
      </c>
      <c r="J1404" t="s">
        <v>62</v>
      </c>
      <c r="K1404" t="s">
        <v>63</v>
      </c>
      <c r="L1404" t="str">
        <f>_xlfn.XLOOKUP(Table1[[#This Row],[TeamFavoriteID]],Table2[team_id],Table2[team_name],_xlfn.XLOOKUP(Table1[[#This Row],[TeamFavoriteID]],Table2[team_id_pfr],Table2[team_name],"Even"))</f>
        <v>Cleveland Browns</v>
      </c>
      <c r="M1404">
        <v>-8.5</v>
      </c>
      <c r="N1404">
        <f>IF(Table1[[#This Row],[TeamFavorite]]=Table1[[#This Row],[TeamHome]],Table1[[#This Row],[ScoreAway]]-Table1[[#This Row],[ScoreHome]],Table1[[#This Row],[ScoreHome]]-Table1[[#This Row],[ScoreAway]])</f>
        <v>-10</v>
      </c>
      <c r="O1404">
        <f>IF(Table1[[#This Row],[SpreadActual]]&lt;Table1[[#This Row],[SpreadFavorite]],1,0)</f>
        <v>1</v>
      </c>
      <c r="Q1404" t="s">
        <v>102</v>
      </c>
      <c r="R1404" t="b">
        <v>0</v>
      </c>
      <c r="S1404">
        <v>72</v>
      </c>
      <c r="T1404">
        <v>0</v>
      </c>
      <c r="V1404" t="s">
        <v>103</v>
      </c>
    </row>
    <row r="1405" spans="1:22" x14ac:dyDescent="0.2">
      <c r="A1405" s="1">
        <v>26979</v>
      </c>
      <c r="B1405">
        <v>1973</v>
      </c>
      <c r="C1405">
        <f>_xlfn.MAXIFS(Table1[ScheduleWeekWritten],Table1[ScheduleSeason],Table1[[#This Row],[ScheduleSeason]])</f>
        <v>14</v>
      </c>
      <c r="D1405">
        <v>9</v>
      </c>
      <c r="E1405" cm="1">
        <f t="array" ref="E1405">_xlfn.XLOOKUP(Table1[[#This Row],[ScheduleWeekWritten]],Table3[Game],100+Table3[Increase],Table1[[#This Row],[ScheduleWeekWritten]])</f>
        <v>9</v>
      </c>
      <c r="F1405" t="b">
        <v>0</v>
      </c>
      <c r="G1405" t="s">
        <v>39</v>
      </c>
      <c r="H1405">
        <v>29</v>
      </c>
      <c r="I1405">
        <v>7</v>
      </c>
      <c r="J1405" t="s">
        <v>95</v>
      </c>
      <c r="K1405" t="s">
        <v>40</v>
      </c>
      <c r="L1405" t="str">
        <f>_xlfn.XLOOKUP(Table1[[#This Row],[TeamFavoriteID]],Table2[team_id],Table2[team_name],_xlfn.XLOOKUP(Table1[[#This Row],[TeamFavoriteID]],Table2[team_id_pfr],Table2[team_name],"Even"))</f>
        <v>Los Angeles Rams</v>
      </c>
      <c r="M1405">
        <v>-15</v>
      </c>
      <c r="N1405">
        <f>IF(Table1[[#This Row],[TeamFavorite]]=Table1[[#This Row],[TeamHome]],Table1[[#This Row],[ScoreAway]]-Table1[[#This Row],[ScoreHome]],Table1[[#This Row],[ScoreHome]]-Table1[[#This Row],[ScoreAway]])</f>
        <v>-22</v>
      </c>
      <c r="O1405">
        <f>IF(Table1[[#This Row],[SpreadActual]]&lt;Table1[[#This Row],[SpreadFavorite]],1,0)</f>
        <v>1</v>
      </c>
      <c r="Q1405" t="s">
        <v>65</v>
      </c>
      <c r="R1405" t="b">
        <v>0</v>
      </c>
      <c r="S1405">
        <v>63</v>
      </c>
      <c r="T1405">
        <v>7</v>
      </c>
      <c r="U1405">
        <v>81</v>
      </c>
    </row>
    <row r="1406" spans="1:22" x14ac:dyDescent="0.2">
      <c r="A1406" s="1">
        <v>26979</v>
      </c>
      <c r="B1406">
        <v>1973</v>
      </c>
      <c r="C1406">
        <f>_xlfn.MAXIFS(Table1[ScheduleWeekWritten],Table1[ScheduleSeason],Table1[[#This Row],[ScheduleSeason]])</f>
        <v>14</v>
      </c>
      <c r="D1406">
        <v>9</v>
      </c>
      <c r="E1406" cm="1">
        <f t="array" ref="E1406">_xlfn.XLOOKUP(Table1[[#This Row],[ScheduleWeekWritten]],Table3[Game],100+Table3[Increase],Table1[[#This Row],[ScheduleWeekWritten]])</f>
        <v>9</v>
      </c>
      <c r="F1406" t="b">
        <v>0</v>
      </c>
      <c r="G1406" t="s">
        <v>19</v>
      </c>
      <c r="H1406">
        <v>44</v>
      </c>
      <c r="I1406">
        <v>0</v>
      </c>
      <c r="J1406" t="s">
        <v>34</v>
      </c>
      <c r="K1406" t="s">
        <v>91</v>
      </c>
      <c r="L1406" t="str">
        <f>_xlfn.XLOOKUP(Table1[[#This Row],[TeamFavoriteID]],Table2[team_id],Table2[team_name],_xlfn.XLOOKUP(Table1[[#This Row],[TeamFavoriteID]],Table2[team_id_pfr],Table2[team_name],"Even"))</f>
        <v>Miami Dolphins</v>
      </c>
      <c r="M1406">
        <v>-20</v>
      </c>
      <c r="N1406">
        <f>IF(Table1[[#This Row],[TeamFavorite]]=Table1[[#This Row],[TeamHome]],Table1[[#This Row],[ScoreAway]]-Table1[[#This Row],[ScoreHome]],Table1[[#This Row],[ScoreHome]]-Table1[[#This Row],[ScoreAway]])</f>
        <v>-44</v>
      </c>
      <c r="O1406">
        <f>IF(Table1[[#This Row],[SpreadActual]]&lt;Table1[[#This Row],[SpreadFavorite]],1,0)</f>
        <v>1</v>
      </c>
      <c r="Q1406" t="s">
        <v>22</v>
      </c>
      <c r="R1406" t="b">
        <v>0</v>
      </c>
      <c r="S1406">
        <v>74</v>
      </c>
      <c r="T1406">
        <v>17</v>
      </c>
      <c r="U1406">
        <v>58</v>
      </c>
    </row>
    <row r="1407" spans="1:22" x14ac:dyDescent="0.2">
      <c r="A1407" s="1">
        <v>26979</v>
      </c>
      <c r="B1407">
        <v>1973</v>
      </c>
      <c r="C1407">
        <f>_xlfn.MAXIFS(Table1[ScheduleWeekWritten],Table1[ScheduleSeason],Table1[[#This Row],[ScheduleSeason]])</f>
        <v>14</v>
      </c>
      <c r="D1407">
        <v>9</v>
      </c>
      <c r="E1407" cm="1">
        <f t="array" ref="E1407">_xlfn.XLOOKUP(Table1[[#This Row],[ScheduleWeekWritten]],Table3[Game],100+Table3[Increase],Table1[[#This Row],[ScheduleWeekWritten]])</f>
        <v>9</v>
      </c>
      <c r="F1407" t="b">
        <v>0</v>
      </c>
      <c r="G1407" t="s">
        <v>54</v>
      </c>
      <c r="H1407">
        <v>28</v>
      </c>
      <c r="I1407">
        <v>7</v>
      </c>
      <c r="J1407" t="s">
        <v>45</v>
      </c>
      <c r="K1407" t="s">
        <v>55</v>
      </c>
      <c r="L1407" t="str">
        <f>_xlfn.XLOOKUP(Table1[[#This Row],[TeamFavoriteID]],Table2[team_id],Table2[team_name],_xlfn.XLOOKUP(Table1[[#This Row],[TeamFavoriteID]],Table2[team_id_pfr],Table2[team_name],"Even"))</f>
        <v>Minnesota Vikings</v>
      </c>
      <c r="M1407">
        <v>-10</v>
      </c>
      <c r="N1407">
        <f>IF(Table1[[#This Row],[TeamFavorite]]=Table1[[#This Row],[TeamHome]],Table1[[#This Row],[ScoreAway]]-Table1[[#This Row],[ScoreHome]],Table1[[#This Row],[ScoreHome]]-Table1[[#This Row],[ScoreAway]])</f>
        <v>-21</v>
      </c>
      <c r="O1407">
        <f>IF(Table1[[#This Row],[SpreadActual]]&lt;Table1[[#This Row],[SpreadFavorite]],1,0)</f>
        <v>1</v>
      </c>
      <c r="Q1407" t="s">
        <v>73</v>
      </c>
      <c r="R1407" t="b">
        <v>0</v>
      </c>
      <c r="S1407">
        <v>39</v>
      </c>
      <c r="T1407">
        <v>10</v>
      </c>
      <c r="U1407">
        <v>53</v>
      </c>
    </row>
    <row r="1408" spans="1:22" x14ac:dyDescent="0.2">
      <c r="A1408" s="1">
        <v>26979</v>
      </c>
      <c r="B1408">
        <v>1973</v>
      </c>
      <c r="C1408">
        <f>_xlfn.MAXIFS(Table1[ScheduleWeekWritten],Table1[ScheduleSeason],Table1[[#This Row],[ScheduleSeason]])</f>
        <v>14</v>
      </c>
      <c r="D1408">
        <v>9</v>
      </c>
      <c r="E1408" cm="1">
        <f t="array" ref="E1408">_xlfn.XLOOKUP(Table1[[#This Row],[ScheduleWeekWritten]],Table3[Game],100+Table3[Increase],Table1[[#This Row],[ScheduleWeekWritten]])</f>
        <v>9</v>
      </c>
      <c r="F1408" t="b">
        <v>0</v>
      </c>
      <c r="G1408" t="s">
        <v>50</v>
      </c>
      <c r="H1408">
        <v>10</v>
      </c>
      <c r="I1408">
        <v>23</v>
      </c>
      <c r="J1408" t="s">
        <v>67</v>
      </c>
      <c r="K1408" t="s">
        <v>68</v>
      </c>
      <c r="L1408" t="str">
        <f>_xlfn.XLOOKUP(Table1[[#This Row],[TeamFavoriteID]],Table2[team_id],Table2[team_name],_xlfn.XLOOKUP(Table1[[#This Row],[TeamFavoriteID]],Table2[team_id_pfr],Table2[team_name],"Even"))</f>
        <v>Dallas Cowboys</v>
      </c>
      <c r="M1408">
        <v>-10.5</v>
      </c>
      <c r="N1408">
        <f>IF(Table1[[#This Row],[TeamFavorite]]=Table1[[#This Row],[TeamHome]],Table1[[#This Row],[ScoreAway]]-Table1[[#This Row],[ScoreHome]],Table1[[#This Row],[ScoreHome]]-Table1[[#This Row],[ScoreAway]])</f>
        <v>-13</v>
      </c>
      <c r="O1408">
        <f>IF(Table1[[#This Row],[SpreadActual]]&lt;Table1[[#This Row],[SpreadFavorite]],1,0)</f>
        <v>1</v>
      </c>
      <c r="Q1408" t="s">
        <v>121</v>
      </c>
      <c r="R1408" t="b">
        <v>0</v>
      </c>
      <c r="S1408">
        <v>36</v>
      </c>
      <c r="T1408">
        <v>12</v>
      </c>
      <c r="U1408">
        <v>52</v>
      </c>
    </row>
    <row r="1409" spans="1:21" x14ac:dyDescent="0.2">
      <c r="A1409" s="1">
        <v>26979</v>
      </c>
      <c r="B1409">
        <v>1973</v>
      </c>
      <c r="C1409">
        <f>_xlfn.MAXIFS(Table1[ScheduleWeekWritten],Table1[ScheduleSeason],Table1[[#This Row],[ScheduleSeason]])</f>
        <v>14</v>
      </c>
      <c r="D1409">
        <v>9</v>
      </c>
      <c r="E1409" cm="1">
        <f t="array" ref="E1409">_xlfn.XLOOKUP(Table1[[#This Row],[ScheduleWeekWritten]],Table3[Game],100+Table3[Increase],Table1[[#This Row],[ScheduleWeekWritten]])</f>
        <v>9</v>
      </c>
      <c r="F1409" t="b">
        <v>0</v>
      </c>
      <c r="G1409" t="s">
        <v>31</v>
      </c>
      <c r="H1409">
        <v>33</v>
      </c>
      <c r="I1409">
        <v>13</v>
      </c>
      <c r="J1409" t="s">
        <v>115</v>
      </c>
      <c r="K1409" t="s">
        <v>32</v>
      </c>
      <c r="L1409" t="str">
        <f>_xlfn.XLOOKUP(Table1[[#This Row],[TeamFavoriteID]],Table2[team_id],Table2[team_name],_xlfn.XLOOKUP(Table1[[#This Row],[TeamFavoriteID]],Table2[team_id_pfr],Table2[team_name],"Even"))</f>
        <v>New York Jets</v>
      </c>
      <c r="M1409">
        <v>-7</v>
      </c>
      <c r="N1409">
        <f>IF(Table1[[#This Row],[TeamFavorite]]=Table1[[#This Row],[TeamHome]],Table1[[#This Row],[ScoreAway]]-Table1[[#This Row],[ScoreHome]],Table1[[#This Row],[ScoreHome]]-Table1[[#This Row],[ScoreAway]])</f>
        <v>-20</v>
      </c>
      <c r="O1409">
        <f>IF(Table1[[#This Row],[SpreadActual]]&lt;Table1[[#This Row],[SpreadFavorite]],1,0)</f>
        <v>1</v>
      </c>
      <c r="Q1409" t="s">
        <v>74</v>
      </c>
      <c r="R1409" t="b">
        <v>0</v>
      </c>
      <c r="S1409">
        <v>36</v>
      </c>
      <c r="T1409">
        <v>12</v>
      </c>
      <c r="U1409">
        <v>52</v>
      </c>
    </row>
    <row r="1410" spans="1:21" x14ac:dyDescent="0.2">
      <c r="A1410" s="1">
        <v>26979</v>
      </c>
      <c r="B1410">
        <v>1973</v>
      </c>
      <c r="C1410">
        <f>_xlfn.MAXIFS(Table1[ScheduleWeekWritten],Table1[ScheduleSeason],Table1[[#This Row],[ScheduleSeason]])</f>
        <v>14</v>
      </c>
      <c r="D1410">
        <v>9</v>
      </c>
      <c r="E1410" cm="1">
        <f t="array" ref="E1410">_xlfn.XLOOKUP(Table1[[#This Row],[ScheduleWeekWritten]],Table3[Game],100+Table3[Increase],Table1[[#This Row],[ScheduleWeekWritten]])</f>
        <v>9</v>
      </c>
      <c r="F1410" t="b">
        <v>0</v>
      </c>
      <c r="G1410" t="s">
        <v>20</v>
      </c>
      <c r="H1410">
        <v>9</v>
      </c>
      <c r="I1410">
        <v>17</v>
      </c>
      <c r="J1410" t="s">
        <v>49</v>
      </c>
      <c r="K1410" t="s">
        <v>21</v>
      </c>
      <c r="L1410" t="str">
        <f>_xlfn.XLOOKUP(Table1[[#This Row],[TeamFavoriteID]],Table2[team_id],Table2[team_name],_xlfn.XLOOKUP(Table1[[#This Row],[TeamFavoriteID]],Table2[team_id_pfr],Table2[team_name],"Even"))</f>
        <v>Las Vegas Raiders</v>
      </c>
      <c r="M1410">
        <v>-6.5</v>
      </c>
      <c r="N1410">
        <f>IF(Table1[[#This Row],[TeamFavorite]]=Table1[[#This Row],[TeamHome]],Table1[[#This Row],[ScoreAway]]-Table1[[#This Row],[ScoreHome]],Table1[[#This Row],[ScoreHome]]-Table1[[#This Row],[ScoreAway]])</f>
        <v>-8</v>
      </c>
      <c r="O1410">
        <f>IF(Table1[[#This Row],[SpreadActual]]&lt;Table1[[#This Row],[SpreadFavorite]],1,0)</f>
        <v>1</v>
      </c>
      <c r="Q1410" t="s">
        <v>76</v>
      </c>
      <c r="R1410" t="b">
        <v>0</v>
      </c>
      <c r="S1410">
        <v>62</v>
      </c>
      <c r="T1410">
        <v>16</v>
      </c>
      <c r="U1410">
        <v>83</v>
      </c>
    </row>
    <row r="1411" spans="1:21" x14ac:dyDescent="0.2">
      <c r="A1411" s="1">
        <v>26979</v>
      </c>
      <c r="B1411">
        <v>1973</v>
      </c>
      <c r="C1411">
        <f>_xlfn.MAXIFS(Table1[ScheduleWeekWritten],Table1[ScheduleSeason],Table1[[#This Row],[ScheduleSeason]])</f>
        <v>14</v>
      </c>
      <c r="D1411">
        <v>9</v>
      </c>
      <c r="E1411" cm="1">
        <f t="array" ref="E1411">_xlfn.XLOOKUP(Table1[[#This Row],[ScheduleWeekWritten]],Table3[Game],100+Table3[Increase],Table1[[#This Row],[ScheduleWeekWritten]])</f>
        <v>9</v>
      </c>
      <c r="F1411" t="b">
        <v>0</v>
      </c>
      <c r="G1411" t="s">
        <v>58</v>
      </c>
      <c r="H1411">
        <v>27</v>
      </c>
      <c r="I1411">
        <v>44</v>
      </c>
      <c r="J1411" t="s">
        <v>38</v>
      </c>
      <c r="K1411" t="s">
        <v>109</v>
      </c>
      <c r="L1411" t="str">
        <f>_xlfn.XLOOKUP(Table1[[#This Row],[TeamFavoriteID]],Table2[team_id],Table2[team_name],_xlfn.XLOOKUP(Table1[[#This Row],[TeamFavoriteID]],Table2[team_id_pfr],Table2[team_name],"Even"))</f>
        <v>Atlanta Falcons</v>
      </c>
      <c r="M1411">
        <v>-4.5</v>
      </c>
      <c r="N1411">
        <f>IF(Table1[[#This Row],[TeamFavorite]]=Table1[[#This Row],[TeamHome]],Table1[[#This Row],[ScoreAway]]-Table1[[#This Row],[ScoreHome]],Table1[[#This Row],[ScoreHome]]-Table1[[#This Row],[ScoreAway]])</f>
        <v>-17</v>
      </c>
      <c r="O1411">
        <f>IF(Table1[[#This Row],[SpreadActual]]&lt;Table1[[#This Row],[SpreadFavorite]],1,0)</f>
        <v>1</v>
      </c>
      <c r="Q1411" t="s">
        <v>112</v>
      </c>
      <c r="R1411" t="b">
        <v>0</v>
      </c>
      <c r="S1411">
        <v>33</v>
      </c>
      <c r="T1411">
        <v>10</v>
      </c>
      <c r="U1411">
        <v>56</v>
      </c>
    </row>
    <row r="1412" spans="1:21" x14ac:dyDescent="0.2">
      <c r="A1412" s="1">
        <v>26979</v>
      </c>
      <c r="B1412">
        <v>1973</v>
      </c>
      <c r="C1412">
        <f>_xlfn.MAXIFS(Table1[ScheduleWeekWritten],Table1[ScheduleSeason],Table1[[#This Row],[ScheduleSeason]])</f>
        <v>14</v>
      </c>
      <c r="D1412">
        <v>9</v>
      </c>
      <c r="E1412" cm="1">
        <f t="array" ref="E1412">_xlfn.XLOOKUP(Table1[[#This Row],[ScheduleWeekWritten]],Table3[Game],100+Table3[Increase],Table1[[#This Row],[ScheduleWeekWritten]])</f>
        <v>9</v>
      </c>
      <c r="F1412" t="b">
        <v>0</v>
      </c>
      <c r="G1412" t="s">
        <v>61</v>
      </c>
      <c r="H1412">
        <v>33</v>
      </c>
      <c r="I1412">
        <v>9</v>
      </c>
      <c r="J1412" t="s">
        <v>53</v>
      </c>
      <c r="K1412" t="s">
        <v>85</v>
      </c>
      <c r="L1412" t="str">
        <f>_xlfn.XLOOKUP(Table1[[#This Row],[TeamFavoriteID]],Table2[team_id],Table2[team_name],_xlfn.XLOOKUP(Table1[[#This Row],[TeamFavoriteID]],Table2[team_id_pfr],Table2[team_name],"Even"))</f>
        <v>Washington Commanders</v>
      </c>
      <c r="M1412">
        <v>-7.5</v>
      </c>
      <c r="N1412">
        <f>IF(Table1[[#This Row],[TeamFavorite]]=Table1[[#This Row],[TeamHome]],Table1[[#This Row],[ScoreAway]]-Table1[[#This Row],[ScoreHome]],Table1[[#This Row],[ScoreHome]]-Table1[[#This Row],[ScoreAway]])</f>
        <v>24</v>
      </c>
      <c r="O1412">
        <f>IF(Table1[[#This Row],[SpreadActual]]&lt;Table1[[#This Row],[SpreadFavorite]],1,0)</f>
        <v>0</v>
      </c>
      <c r="Q1412" t="s">
        <v>64</v>
      </c>
      <c r="R1412" t="b">
        <v>0</v>
      </c>
      <c r="S1412">
        <v>38</v>
      </c>
      <c r="T1412">
        <v>8</v>
      </c>
      <c r="U1412">
        <v>50</v>
      </c>
    </row>
    <row r="1413" spans="1:21" x14ac:dyDescent="0.2">
      <c r="A1413" s="1">
        <v>26980</v>
      </c>
      <c r="B1413">
        <v>1973</v>
      </c>
      <c r="C1413">
        <f>_xlfn.MAXIFS(Table1[ScheduleWeekWritten],Table1[ScheduleSeason],Table1[[#This Row],[ScheduleSeason]])</f>
        <v>14</v>
      </c>
      <c r="D1413">
        <v>9</v>
      </c>
      <c r="E1413" cm="1">
        <f t="array" ref="E1413">_xlfn.XLOOKUP(Table1[[#This Row],[ScheduleWeekWritten]],Table3[Game],100+Table3[Increase],Table1[[#This Row],[ScheduleWeekWritten]])</f>
        <v>9</v>
      </c>
      <c r="F1413" t="b">
        <v>0</v>
      </c>
      <c r="G1413" t="s">
        <v>42</v>
      </c>
      <c r="H1413">
        <v>19</v>
      </c>
      <c r="I1413">
        <v>7</v>
      </c>
      <c r="J1413" t="s">
        <v>46</v>
      </c>
      <c r="K1413" t="s">
        <v>75</v>
      </c>
      <c r="L1413" t="str">
        <f>_xlfn.XLOOKUP(Table1[[#This Row],[TeamFavoriteID]],Table2[team_id],Table2[team_name],_xlfn.XLOOKUP(Table1[[#This Row],[TeamFavoriteID]],Table2[team_id_pfr],Table2[team_name],"Even"))</f>
        <v>Kansas City Chiefs</v>
      </c>
      <c r="M1413">
        <v>-5</v>
      </c>
      <c r="N1413">
        <f>IF(Table1[[#This Row],[TeamFavorite]]=Table1[[#This Row],[TeamHome]],Table1[[#This Row],[ScoreAway]]-Table1[[#This Row],[ScoreHome]],Table1[[#This Row],[ScoreHome]]-Table1[[#This Row],[ScoreAway]])</f>
        <v>-12</v>
      </c>
      <c r="O1413">
        <f>IF(Table1[[#This Row],[SpreadActual]]&lt;Table1[[#This Row],[SpreadFavorite]],1,0)</f>
        <v>1</v>
      </c>
      <c r="Q1413" t="s">
        <v>117</v>
      </c>
      <c r="R1413" t="b">
        <v>0</v>
      </c>
      <c r="S1413">
        <v>51</v>
      </c>
      <c r="T1413">
        <v>17</v>
      </c>
      <c r="U1413">
        <v>64</v>
      </c>
    </row>
    <row r="1414" spans="1:21" x14ac:dyDescent="0.2">
      <c r="A1414" s="1">
        <v>26986</v>
      </c>
      <c r="B1414">
        <v>1973</v>
      </c>
      <c r="C1414">
        <f>_xlfn.MAXIFS(Table1[ScheduleWeekWritten],Table1[ScheduleSeason],Table1[[#This Row],[ScheduleSeason]])</f>
        <v>14</v>
      </c>
      <c r="D1414">
        <v>10</v>
      </c>
      <c r="E1414" cm="1">
        <f t="array" ref="E1414">_xlfn.XLOOKUP(Table1[[#This Row],[ScheduleWeekWritten]],Table3[Game],100+Table3[Increase],Table1[[#This Row],[ScheduleWeekWritten]])</f>
        <v>10</v>
      </c>
      <c r="F1414" t="b">
        <v>0</v>
      </c>
      <c r="G1414" t="s">
        <v>28</v>
      </c>
      <c r="H1414">
        <v>0</v>
      </c>
      <c r="I1414">
        <v>17</v>
      </c>
      <c r="J1414" t="s">
        <v>19</v>
      </c>
      <c r="K1414" t="s">
        <v>91</v>
      </c>
      <c r="L1414" t="str">
        <f>_xlfn.XLOOKUP(Table1[[#This Row],[TeamFavoriteID]],Table2[team_id],Table2[team_name],_xlfn.XLOOKUP(Table1[[#This Row],[TeamFavoriteID]],Table2[team_id_pfr],Table2[team_name],"Even"))</f>
        <v>Miami Dolphins</v>
      </c>
      <c r="M1414">
        <v>-14</v>
      </c>
      <c r="N1414">
        <f>IF(Table1[[#This Row],[TeamFavorite]]=Table1[[#This Row],[TeamHome]],Table1[[#This Row],[ScoreAway]]-Table1[[#This Row],[ScoreHome]],Table1[[#This Row],[ScoreHome]]-Table1[[#This Row],[ScoreAway]])</f>
        <v>-17</v>
      </c>
      <c r="O1414">
        <f>IF(Table1[[#This Row],[SpreadActual]]&lt;Table1[[#This Row],[SpreadFavorite]],1,0)</f>
        <v>1</v>
      </c>
      <c r="Q1414" t="s">
        <v>123</v>
      </c>
      <c r="R1414" t="b">
        <v>0</v>
      </c>
      <c r="S1414">
        <v>37</v>
      </c>
      <c r="T1414">
        <v>10</v>
      </c>
      <c r="U1414">
        <v>70</v>
      </c>
    </row>
    <row r="1415" spans="1:21" x14ac:dyDescent="0.2">
      <c r="A1415" s="1">
        <v>26986</v>
      </c>
      <c r="B1415">
        <v>1973</v>
      </c>
      <c r="C1415">
        <f>_xlfn.MAXIFS(Table1[ScheduleWeekWritten],Table1[ScheduleSeason],Table1[[#This Row],[ScheduleSeason]])</f>
        <v>14</v>
      </c>
      <c r="D1415">
        <v>10</v>
      </c>
      <c r="E1415" cm="1">
        <f t="array" ref="E1415">_xlfn.XLOOKUP(Table1[[#This Row],[ScheduleWeekWritten]],Table3[Game],100+Table3[Increase],Table1[[#This Row],[ScheduleWeekWritten]])</f>
        <v>10</v>
      </c>
      <c r="F1415" t="b">
        <v>0</v>
      </c>
      <c r="G1415" t="s">
        <v>46</v>
      </c>
      <c r="H1415">
        <v>7</v>
      </c>
      <c r="I1415">
        <v>30</v>
      </c>
      <c r="J1415" t="s">
        <v>45</v>
      </c>
      <c r="K1415" t="s">
        <v>79</v>
      </c>
      <c r="L1415" t="str">
        <f>_xlfn.XLOOKUP(Table1[[#This Row],[TeamFavoriteID]],Table2[team_id],Table2[team_name],_xlfn.XLOOKUP(Table1[[#This Row],[TeamFavoriteID]],Table2[team_id_pfr],Table2[team_name],"Even"))</f>
        <v>Detroit Lions</v>
      </c>
      <c r="M1415">
        <v>-2</v>
      </c>
      <c r="N1415">
        <f>IF(Table1[[#This Row],[TeamFavorite]]=Table1[[#This Row],[TeamHome]],Table1[[#This Row],[ScoreAway]]-Table1[[#This Row],[ScoreHome]],Table1[[#This Row],[ScoreHome]]-Table1[[#This Row],[ScoreAway]])</f>
        <v>-23</v>
      </c>
      <c r="O1415">
        <f>IF(Table1[[#This Row],[SpreadActual]]&lt;Table1[[#This Row],[SpreadFavorite]],1,0)</f>
        <v>1</v>
      </c>
      <c r="Q1415" t="s">
        <v>114</v>
      </c>
      <c r="R1415" t="b">
        <v>0</v>
      </c>
      <c r="S1415">
        <v>50</v>
      </c>
      <c r="T1415">
        <v>14</v>
      </c>
      <c r="U1415">
        <v>71</v>
      </c>
    </row>
    <row r="1416" spans="1:21" x14ac:dyDescent="0.2">
      <c r="A1416" s="1">
        <v>26986</v>
      </c>
      <c r="B1416">
        <v>1973</v>
      </c>
      <c r="C1416">
        <f>_xlfn.MAXIFS(Table1[ScheduleWeekWritten],Table1[ScheduleSeason],Table1[[#This Row],[ScheduleSeason]])</f>
        <v>14</v>
      </c>
      <c r="D1416">
        <v>10</v>
      </c>
      <c r="E1416" cm="1">
        <f t="array" ref="E1416">_xlfn.XLOOKUP(Table1[[#This Row],[ScheduleWeekWritten]],Table3[Game],100+Table3[Increase],Table1[[#This Row],[ScheduleWeekWritten]])</f>
        <v>10</v>
      </c>
      <c r="F1416" t="b">
        <v>0</v>
      </c>
      <c r="G1416" t="s">
        <v>101</v>
      </c>
      <c r="H1416">
        <v>20</v>
      </c>
      <c r="I1416">
        <v>14</v>
      </c>
      <c r="J1416" t="s">
        <v>31</v>
      </c>
      <c r="K1416" t="s">
        <v>104</v>
      </c>
      <c r="L1416" t="str">
        <f>_xlfn.XLOOKUP(Table1[[#This Row],[TeamFavoriteID]],Table2[team_id],Table2[team_name],_xlfn.XLOOKUP(Table1[[#This Row],[TeamFavoriteID]],Table2[team_id_pfr],Table2[team_name],"Even"))</f>
        <v>Cincinnati Bengals</v>
      </c>
      <c r="M1416">
        <v>-5</v>
      </c>
      <c r="N1416">
        <f>IF(Table1[[#This Row],[TeamFavorite]]=Table1[[#This Row],[TeamHome]],Table1[[#This Row],[ScoreAway]]-Table1[[#This Row],[ScoreHome]],Table1[[#This Row],[ScoreHome]]-Table1[[#This Row],[ScoreAway]])</f>
        <v>-6</v>
      </c>
      <c r="O1416">
        <f>IF(Table1[[#This Row],[SpreadActual]]&lt;Table1[[#This Row],[SpreadFavorite]],1,0)</f>
        <v>1</v>
      </c>
      <c r="Q1416" t="s">
        <v>111</v>
      </c>
      <c r="R1416" t="b">
        <v>0</v>
      </c>
      <c r="S1416">
        <v>43</v>
      </c>
      <c r="T1416">
        <v>12</v>
      </c>
      <c r="U1416">
        <v>76</v>
      </c>
    </row>
    <row r="1417" spans="1:21" x14ac:dyDescent="0.2">
      <c r="A1417" s="1">
        <v>26986</v>
      </c>
      <c r="B1417">
        <v>1973</v>
      </c>
      <c r="C1417">
        <f>_xlfn.MAXIFS(Table1[ScheduleWeekWritten],Table1[ScheduleSeason],Table1[[#This Row],[ScheduleSeason]])</f>
        <v>14</v>
      </c>
      <c r="D1417">
        <v>10</v>
      </c>
      <c r="E1417" cm="1">
        <f t="array" ref="E1417">_xlfn.XLOOKUP(Table1[[#This Row],[ScheduleWeekWritten]],Table3[Game],100+Table3[Increase],Table1[[#This Row],[ScheduleWeekWritten]])</f>
        <v>10</v>
      </c>
      <c r="F1417" t="b">
        <v>0</v>
      </c>
      <c r="G1417" t="s">
        <v>67</v>
      </c>
      <c r="H1417">
        <v>31</v>
      </c>
      <c r="I1417">
        <v>10</v>
      </c>
      <c r="J1417" t="s">
        <v>58</v>
      </c>
      <c r="K1417" t="s">
        <v>68</v>
      </c>
      <c r="L1417" t="str">
        <f>_xlfn.XLOOKUP(Table1[[#This Row],[TeamFavoriteID]],Table2[team_id],Table2[team_name],_xlfn.XLOOKUP(Table1[[#This Row],[TeamFavoriteID]],Table2[team_id_pfr],Table2[team_name],"Even"))</f>
        <v>Dallas Cowboys</v>
      </c>
      <c r="M1417">
        <v>-14</v>
      </c>
      <c r="N1417">
        <f>IF(Table1[[#This Row],[TeamFavorite]]=Table1[[#This Row],[TeamHome]],Table1[[#This Row],[ScoreAway]]-Table1[[#This Row],[ScoreHome]],Table1[[#This Row],[ScoreHome]]-Table1[[#This Row],[ScoreAway]])</f>
        <v>-21</v>
      </c>
      <c r="O1417">
        <f>IF(Table1[[#This Row],[SpreadActual]]&lt;Table1[[#This Row],[SpreadFavorite]],1,0)</f>
        <v>1</v>
      </c>
      <c r="Q1417" t="s">
        <v>119</v>
      </c>
      <c r="R1417" t="b">
        <v>0</v>
      </c>
      <c r="S1417">
        <v>70</v>
      </c>
      <c r="T1417">
        <v>14</v>
      </c>
      <c r="U1417">
        <v>82</v>
      </c>
    </row>
    <row r="1418" spans="1:21" x14ac:dyDescent="0.2">
      <c r="A1418" s="1">
        <v>26986</v>
      </c>
      <c r="B1418">
        <v>1973</v>
      </c>
      <c r="C1418">
        <f>_xlfn.MAXIFS(Table1[ScheduleWeekWritten],Table1[ScheduleSeason],Table1[[#This Row],[ScheduleSeason]])</f>
        <v>14</v>
      </c>
      <c r="D1418">
        <v>10</v>
      </c>
      <c r="E1418" cm="1">
        <f t="array" ref="E1418">_xlfn.XLOOKUP(Table1[[#This Row],[ScheduleWeekWritten]],Table3[Game],100+Table3[Increase],Table1[[#This Row],[ScheduleWeekWritten]])</f>
        <v>10</v>
      </c>
      <c r="F1418" t="b">
        <v>0</v>
      </c>
      <c r="G1418" t="s">
        <v>42</v>
      </c>
      <c r="H1418">
        <v>38</v>
      </c>
      <c r="I1418">
        <v>14</v>
      </c>
      <c r="J1418" t="s">
        <v>23</v>
      </c>
      <c r="K1418" t="s">
        <v>75</v>
      </c>
      <c r="L1418" t="str">
        <f>_xlfn.XLOOKUP(Table1[[#This Row],[TeamFavoriteID]],Table2[team_id],Table2[team_name],_xlfn.XLOOKUP(Table1[[#This Row],[TeamFavoriteID]],Table2[team_id_pfr],Table2[team_name],"Even"))</f>
        <v>Kansas City Chiefs</v>
      </c>
      <c r="M1418">
        <v>-12</v>
      </c>
      <c r="N1418">
        <f>IF(Table1[[#This Row],[TeamFavorite]]=Table1[[#This Row],[TeamHome]],Table1[[#This Row],[ScoreAway]]-Table1[[#This Row],[ScoreHome]],Table1[[#This Row],[ScoreHome]]-Table1[[#This Row],[ScoreAway]])</f>
        <v>-24</v>
      </c>
      <c r="O1418">
        <f>IF(Table1[[#This Row],[SpreadActual]]&lt;Table1[[#This Row],[SpreadFavorite]],1,0)</f>
        <v>1</v>
      </c>
      <c r="Q1418" t="s">
        <v>117</v>
      </c>
      <c r="R1418" t="b">
        <v>0</v>
      </c>
      <c r="S1418">
        <v>49</v>
      </c>
      <c r="T1418">
        <v>13</v>
      </c>
      <c r="U1418">
        <v>71</v>
      </c>
    </row>
    <row r="1419" spans="1:21" x14ac:dyDescent="0.2">
      <c r="A1419" s="1">
        <v>26986</v>
      </c>
      <c r="B1419">
        <v>1973</v>
      </c>
      <c r="C1419">
        <f>_xlfn.MAXIFS(Table1[ScheduleWeekWritten],Table1[ScheduleSeason],Table1[[#This Row],[ScheduleSeason]])</f>
        <v>14</v>
      </c>
      <c r="D1419">
        <v>10</v>
      </c>
      <c r="E1419" cm="1">
        <f t="array" ref="E1419">_xlfn.XLOOKUP(Table1[[#This Row],[ScheduleWeekWritten]],Table3[Game],100+Table3[Increase],Table1[[#This Row],[ScheduleWeekWritten]])</f>
        <v>10</v>
      </c>
      <c r="F1419" t="b">
        <v>0</v>
      </c>
      <c r="G1419" t="s">
        <v>39</v>
      </c>
      <c r="H1419">
        <v>31</v>
      </c>
      <c r="I1419">
        <v>13</v>
      </c>
      <c r="J1419" t="s">
        <v>53</v>
      </c>
      <c r="K1419" t="s">
        <v>40</v>
      </c>
      <c r="L1419" t="str">
        <f>_xlfn.XLOOKUP(Table1[[#This Row],[TeamFavoriteID]],Table2[team_id],Table2[team_name],_xlfn.XLOOKUP(Table1[[#This Row],[TeamFavoriteID]],Table2[team_id_pfr],Table2[team_name],"Even"))</f>
        <v>Los Angeles Rams</v>
      </c>
      <c r="M1419">
        <v>-10.5</v>
      </c>
      <c r="N1419">
        <f>IF(Table1[[#This Row],[TeamFavorite]]=Table1[[#This Row],[TeamHome]],Table1[[#This Row],[ScoreAway]]-Table1[[#This Row],[ScoreHome]],Table1[[#This Row],[ScoreHome]]-Table1[[#This Row],[ScoreAway]])</f>
        <v>-18</v>
      </c>
      <c r="O1419">
        <f>IF(Table1[[#This Row],[SpreadActual]]&lt;Table1[[#This Row],[SpreadFavorite]],1,0)</f>
        <v>1</v>
      </c>
      <c r="Q1419" t="s">
        <v>65</v>
      </c>
      <c r="R1419" t="b">
        <v>0</v>
      </c>
      <c r="S1419">
        <v>60</v>
      </c>
      <c r="T1419">
        <v>16</v>
      </c>
      <c r="U1419">
        <v>84</v>
      </c>
    </row>
    <row r="1420" spans="1:21" x14ac:dyDescent="0.2">
      <c r="A1420" s="1">
        <v>26986</v>
      </c>
      <c r="B1420">
        <v>1973</v>
      </c>
      <c r="C1420">
        <f>_xlfn.MAXIFS(Table1[ScheduleWeekWritten],Table1[ScheduleSeason],Table1[[#This Row],[ScheduleSeason]])</f>
        <v>14</v>
      </c>
      <c r="D1420">
        <v>10</v>
      </c>
      <c r="E1420" cm="1">
        <f t="array" ref="E1420">_xlfn.XLOOKUP(Table1[[#This Row],[ScheduleWeekWritten]],Table3[Game],100+Table3[Increase],Table1[[#This Row],[ScheduleWeekWritten]])</f>
        <v>10</v>
      </c>
      <c r="F1420" t="b">
        <v>0</v>
      </c>
      <c r="G1420" t="s">
        <v>115</v>
      </c>
      <c r="H1420">
        <v>33</v>
      </c>
      <c r="I1420">
        <v>24</v>
      </c>
      <c r="J1420" t="s">
        <v>33</v>
      </c>
      <c r="K1420" t="s">
        <v>35</v>
      </c>
      <c r="L1420" t="str">
        <f>_xlfn.XLOOKUP(Table1[[#This Row],[TeamFavoriteID]],Table2[team_id],Table2[team_name],_xlfn.XLOOKUP(Table1[[#This Row],[TeamFavoriteID]],Table2[team_id_pfr],Table2[team_name],"Even"))</f>
        <v>Green Bay Packers</v>
      </c>
      <c r="M1420">
        <v>-7</v>
      </c>
      <c r="N1420">
        <f>IF(Table1[[#This Row],[TeamFavorite]]=Table1[[#This Row],[TeamHome]],Table1[[#This Row],[ScoreAway]]-Table1[[#This Row],[ScoreHome]],Table1[[#This Row],[ScoreHome]]-Table1[[#This Row],[ScoreAway]])</f>
        <v>9</v>
      </c>
      <c r="O1420">
        <f>IF(Table1[[#This Row],[SpreadActual]]&lt;Table1[[#This Row],[SpreadFavorite]],1,0)</f>
        <v>0</v>
      </c>
      <c r="Q1420" t="s">
        <v>116</v>
      </c>
      <c r="R1420" t="b">
        <v>0</v>
      </c>
      <c r="S1420">
        <v>43</v>
      </c>
      <c r="T1420">
        <v>18</v>
      </c>
      <c r="U1420">
        <v>44</v>
      </c>
    </row>
    <row r="1421" spans="1:21" x14ac:dyDescent="0.2">
      <c r="A1421" s="1">
        <v>26986</v>
      </c>
      <c r="B1421">
        <v>1973</v>
      </c>
      <c r="C1421">
        <f>_xlfn.MAXIFS(Table1[ScheduleWeekWritten],Table1[ScheduleSeason],Table1[[#This Row],[ScheduleSeason]])</f>
        <v>14</v>
      </c>
      <c r="D1421">
        <v>10</v>
      </c>
      <c r="E1421" cm="1">
        <f t="array" ref="E1421">_xlfn.XLOOKUP(Table1[[#This Row],[ScheduleWeekWritten]],Table3[Game],100+Table3[Increase],Table1[[#This Row],[ScheduleWeekWritten]])</f>
        <v>10</v>
      </c>
      <c r="F1421" t="b">
        <v>0</v>
      </c>
      <c r="G1421" t="s">
        <v>50</v>
      </c>
      <c r="H1421">
        <v>24</v>
      </c>
      <c r="I1421">
        <v>13</v>
      </c>
      <c r="J1421" t="s">
        <v>57</v>
      </c>
      <c r="K1421" t="s">
        <v>90</v>
      </c>
      <c r="L1421" t="str">
        <f>_xlfn.XLOOKUP(Table1[[#This Row],[TeamFavoriteID]],Table2[team_id],Table2[team_name],_xlfn.XLOOKUP(Table1[[#This Row],[TeamFavoriteID]],Table2[team_id_pfr],Table2[team_name],"Even"))</f>
        <v>New York Giants</v>
      </c>
      <c r="M1421">
        <v>-3.5</v>
      </c>
      <c r="N1421">
        <f>IF(Table1[[#This Row],[TeamFavorite]]=Table1[[#This Row],[TeamHome]],Table1[[#This Row],[ScoreAway]]-Table1[[#This Row],[ScoreHome]],Table1[[#This Row],[ScoreHome]]-Table1[[#This Row],[ScoreAway]])</f>
        <v>-11</v>
      </c>
      <c r="O1421">
        <f>IF(Table1[[#This Row],[SpreadActual]]&lt;Table1[[#This Row],[SpreadFavorite]],1,0)</f>
        <v>1</v>
      </c>
      <c r="Q1421" t="s">
        <v>121</v>
      </c>
      <c r="R1421" t="b">
        <v>0</v>
      </c>
      <c r="S1421">
        <v>41</v>
      </c>
      <c r="T1421">
        <v>15</v>
      </c>
      <c r="U1421">
        <v>48</v>
      </c>
    </row>
    <row r="1422" spans="1:21" x14ac:dyDescent="0.2">
      <c r="A1422" s="1">
        <v>26986</v>
      </c>
      <c r="B1422">
        <v>1973</v>
      </c>
      <c r="C1422">
        <f>_xlfn.MAXIFS(Table1[ScheduleWeekWritten],Table1[ScheduleSeason],Table1[[#This Row],[ScheduleSeason]])</f>
        <v>14</v>
      </c>
      <c r="D1422">
        <v>10</v>
      </c>
      <c r="E1422" cm="1">
        <f t="array" ref="E1422">_xlfn.XLOOKUP(Table1[[#This Row],[ScheduleWeekWritten]],Table3[Game],100+Table3[Increase],Table1[[#This Row],[ScheduleWeekWritten]])</f>
        <v>10</v>
      </c>
      <c r="F1422" t="b">
        <v>0</v>
      </c>
      <c r="G1422" t="s">
        <v>20</v>
      </c>
      <c r="H1422">
        <v>3</v>
      </c>
      <c r="I1422">
        <v>7</v>
      </c>
      <c r="J1422" t="s">
        <v>62</v>
      </c>
      <c r="K1422" t="s">
        <v>21</v>
      </c>
      <c r="L1422" t="str">
        <f>_xlfn.XLOOKUP(Table1[[#This Row],[TeamFavoriteID]],Table2[team_id],Table2[team_name],_xlfn.XLOOKUP(Table1[[#This Row],[TeamFavoriteID]],Table2[team_id_pfr],Table2[team_name],"Even"))</f>
        <v>Las Vegas Raiders</v>
      </c>
      <c r="M1422">
        <v>-8</v>
      </c>
      <c r="N1422">
        <f>IF(Table1[[#This Row],[TeamFavorite]]=Table1[[#This Row],[TeamHome]],Table1[[#This Row],[ScoreAway]]-Table1[[#This Row],[ScoreHome]],Table1[[#This Row],[ScoreHome]]-Table1[[#This Row],[ScoreAway]])</f>
        <v>-4</v>
      </c>
      <c r="O1422">
        <f>IF(Table1[[#This Row],[SpreadActual]]&lt;Table1[[#This Row],[SpreadFavorite]],1,0)</f>
        <v>0</v>
      </c>
      <c r="Q1422" t="s">
        <v>76</v>
      </c>
      <c r="R1422" t="b">
        <v>0</v>
      </c>
      <c r="S1422">
        <v>53</v>
      </c>
      <c r="T1422">
        <v>18</v>
      </c>
      <c r="U1422">
        <v>76</v>
      </c>
    </row>
    <row r="1423" spans="1:21" x14ac:dyDescent="0.2">
      <c r="A1423" s="1">
        <v>26986</v>
      </c>
      <c r="B1423">
        <v>1973</v>
      </c>
      <c r="C1423">
        <f>_xlfn.MAXIFS(Table1[ScheduleWeekWritten],Table1[ScheduleSeason],Table1[[#This Row],[ScheduleSeason]])</f>
        <v>14</v>
      </c>
      <c r="D1423">
        <v>10</v>
      </c>
      <c r="E1423" cm="1">
        <f t="array" ref="E1423">_xlfn.XLOOKUP(Table1[[#This Row],[ScheduleWeekWritten]],Table3[Game],100+Table3[Increase],Table1[[#This Row],[ScheduleWeekWritten]])</f>
        <v>10</v>
      </c>
      <c r="F1423" t="b">
        <v>0</v>
      </c>
      <c r="G1423" t="s">
        <v>49</v>
      </c>
      <c r="H1423">
        <v>13</v>
      </c>
      <c r="I1423">
        <v>23</v>
      </c>
      <c r="J1423" t="s">
        <v>24</v>
      </c>
      <c r="K1423" t="s">
        <v>51</v>
      </c>
      <c r="L1423" t="str">
        <f>_xlfn.XLOOKUP(Table1[[#This Row],[TeamFavoriteID]],Table2[team_id],Table2[team_name],_xlfn.XLOOKUP(Table1[[#This Row],[TeamFavoriteID]],Table2[team_id_pfr],Table2[team_name],"Even"))</f>
        <v>Pittsburgh Steelers</v>
      </c>
      <c r="M1423">
        <v>-11</v>
      </c>
      <c r="N1423">
        <f>IF(Table1[[#This Row],[TeamFavorite]]=Table1[[#This Row],[TeamHome]],Table1[[#This Row],[ScoreAway]]-Table1[[#This Row],[ScoreHome]],Table1[[#This Row],[ScoreHome]]-Table1[[#This Row],[ScoreAway]])</f>
        <v>10</v>
      </c>
      <c r="O1423">
        <f>IF(Table1[[#This Row],[SpreadActual]]&lt;Table1[[#This Row],[SpreadFavorite]],1,0)</f>
        <v>0</v>
      </c>
      <c r="Q1423" t="s">
        <v>113</v>
      </c>
      <c r="R1423" t="b">
        <v>0</v>
      </c>
      <c r="S1423">
        <v>34</v>
      </c>
      <c r="T1423">
        <v>8</v>
      </c>
      <c r="U1423">
        <v>68</v>
      </c>
    </row>
    <row r="1424" spans="1:21" x14ac:dyDescent="0.2">
      <c r="A1424" s="1">
        <v>26986</v>
      </c>
      <c r="B1424">
        <v>1973</v>
      </c>
      <c r="C1424">
        <f>_xlfn.MAXIFS(Table1[ScheduleWeekWritten],Table1[ScheduleSeason],Table1[[#This Row],[ScheduleSeason]])</f>
        <v>14</v>
      </c>
      <c r="D1424">
        <v>10</v>
      </c>
      <c r="E1424" cm="1">
        <f t="array" ref="E1424">_xlfn.XLOOKUP(Table1[[#This Row],[ScheduleWeekWritten]],Table3[Game],100+Table3[Increase],Table1[[#This Row],[ScheduleWeekWritten]])</f>
        <v>10</v>
      </c>
      <c r="F1424" t="b">
        <v>0</v>
      </c>
      <c r="G1424" t="s">
        <v>27</v>
      </c>
      <c r="H1424">
        <v>17</v>
      </c>
      <c r="I1424">
        <v>14</v>
      </c>
      <c r="J1424" t="s">
        <v>95</v>
      </c>
      <c r="K1424" t="s">
        <v>29</v>
      </c>
      <c r="L1424" t="str">
        <f>_xlfn.XLOOKUP(Table1[[#This Row],[TeamFavoriteID]],Table2[team_id],Table2[team_name],_xlfn.XLOOKUP(Table1[[#This Row],[TeamFavoriteID]],Table2[team_id_pfr],Table2[team_name],"Even"))</f>
        <v>Los Angeles Chargers</v>
      </c>
      <c r="M1424">
        <v>-1.5</v>
      </c>
      <c r="N1424">
        <f>IF(Table1[[#This Row],[TeamFavorite]]=Table1[[#This Row],[TeamHome]],Table1[[#This Row],[ScoreAway]]-Table1[[#This Row],[ScoreHome]],Table1[[#This Row],[ScoreHome]]-Table1[[#This Row],[ScoreAway]])</f>
        <v>3</v>
      </c>
      <c r="O1424">
        <f>IF(Table1[[#This Row],[SpreadActual]]&lt;Table1[[#This Row],[SpreadFavorite]],1,0)</f>
        <v>0</v>
      </c>
      <c r="Q1424" t="s">
        <v>94</v>
      </c>
      <c r="R1424" t="b">
        <v>0</v>
      </c>
      <c r="S1424">
        <v>61</v>
      </c>
      <c r="T1424">
        <v>12</v>
      </c>
      <c r="U1424">
        <v>83</v>
      </c>
    </row>
    <row r="1425" spans="1:22" x14ac:dyDescent="0.2">
      <c r="A1425" s="1">
        <v>26986</v>
      </c>
      <c r="B1425">
        <v>1973</v>
      </c>
      <c r="C1425">
        <f>_xlfn.MAXIFS(Table1[ScheduleWeekWritten],Table1[ScheduleSeason],Table1[[#This Row],[ScheduleSeason]])</f>
        <v>14</v>
      </c>
      <c r="D1425">
        <v>10</v>
      </c>
      <c r="E1425" cm="1">
        <f t="array" ref="E1425">_xlfn.XLOOKUP(Table1[[#This Row],[ScheduleWeekWritten]],Table3[Game],100+Table3[Increase],Table1[[#This Row],[ScheduleWeekWritten]])</f>
        <v>10</v>
      </c>
      <c r="F1425" t="b">
        <v>0</v>
      </c>
      <c r="G1425" t="s">
        <v>61</v>
      </c>
      <c r="H1425">
        <v>22</v>
      </c>
      <c r="I1425">
        <v>14</v>
      </c>
      <c r="J1425" t="s">
        <v>34</v>
      </c>
      <c r="K1425" t="s">
        <v>85</v>
      </c>
      <c r="L1425" t="str">
        <f>_xlfn.XLOOKUP(Table1[[#This Row],[TeamFavoriteID]],Table2[team_id],Table2[team_name],_xlfn.XLOOKUP(Table1[[#This Row],[TeamFavoriteID]],Table2[team_id_pfr],Table2[team_name],"Even"))</f>
        <v>Washington Commanders</v>
      </c>
      <c r="M1425">
        <v>-19.5</v>
      </c>
      <c r="N1425">
        <f>IF(Table1[[#This Row],[TeamFavorite]]=Table1[[#This Row],[TeamHome]],Table1[[#This Row],[ScoreAway]]-Table1[[#This Row],[ScoreHome]],Table1[[#This Row],[ScoreHome]]-Table1[[#This Row],[ScoreAway]])</f>
        <v>8</v>
      </c>
      <c r="O1425">
        <f>IF(Table1[[#This Row],[SpreadActual]]&lt;Table1[[#This Row],[SpreadFavorite]],1,0)</f>
        <v>0</v>
      </c>
      <c r="Q1425" t="s">
        <v>64</v>
      </c>
      <c r="R1425" t="b">
        <v>0</v>
      </c>
      <c r="S1425">
        <v>41</v>
      </c>
      <c r="T1425">
        <v>7</v>
      </c>
      <c r="U1425">
        <v>55</v>
      </c>
    </row>
    <row r="1426" spans="1:22" x14ac:dyDescent="0.2">
      <c r="A1426" s="1">
        <v>26987</v>
      </c>
      <c r="B1426">
        <v>1973</v>
      </c>
      <c r="C1426">
        <f>_xlfn.MAXIFS(Table1[ScheduleWeekWritten],Table1[ScheduleSeason],Table1[[#This Row],[ScheduleSeason]])</f>
        <v>14</v>
      </c>
      <c r="D1426">
        <v>10</v>
      </c>
      <c r="E1426" cm="1">
        <f t="array" ref="E1426">_xlfn.XLOOKUP(Table1[[#This Row],[ScheduleWeekWritten]],Table3[Game],100+Table3[Increase],Table1[[#This Row],[ScheduleWeekWritten]])</f>
        <v>10</v>
      </c>
      <c r="F1426" t="b">
        <v>0</v>
      </c>
      <c r="G1426" t="s">
        <v>38</v>
      </c>
      <c r="H1426">
        <v>20</v>
      </c>
      <c r="I1426">
        <v>14</v>
      </c>
      <c r="J1426" t="s">
        <v>54</v>
      </c>
      <c r="K1426" t="s">
        <v>55</v>
      </c>
      <c r="L1426" t="str">
        <f>_xlfn.XLOOKUP(Table1[[#This Row],[TeamFavoriteID]],Table2[team_id],Table2[team_name],_xlfn.XLOOKUP(Table1[[#This Row],[TeamFavoriteID]],Table2[team_id_pfr],Table2[team_name],"Even"))</f>
        <v>Minnesota Vikings</v>
      </c>
      <c r="M1426">
        <v>-5</v>
      </c>
      <c r="N1426">
        <f>IF(Table1[[#This Row],[TeamFavorite]]=Table1[[#This Row],[TeamHome]],Table1[[#This Row],[ScoreAway]]-Table1[[#This Row],[ScoreHome]],Table1[[#This Row],[ScoreHome]]-Table1[[#This Row],[ScoreAway]])</f>
        <v>6</v>
      </c>
      <c r="O1426">
        <f>IF(Table1[[#This Row],[SpreadActual]]&lt;Table1[[#This Row],[SpreadFavorite]],1,0)</f>
        <v>0</v>
      </c>
      <c r="Q1426" t="s">
        <v>41</v>
      </c>
      <c r="R1426" t="b">
        <v>0</v>
      </c>
      <c r="S1426">
        <v>57</v>
      </c>
      <c r="T1426">
        <v>5</v>
      </c>
      <c r="U1426">
        <v>61</v>
      </c>
    </row>
    <row r="1427" spans="1:22" x14ac:dyDescent="0.2">
      <c r="A1427" s="1">
        <v>26990</v>
      </c>
      <c r="B1427">
        <v>1973</v>
      </c>
      <c r="C1427">
        <f>_xlfn.MAXIFS(Table1[ScheduleWeekWritten],Table1[ScheduleSeason],Table1[[#This Row],[ScheduleSeason]])</f>
        <v>14</v>
      </c>
      <c r="D1427">
        <v>11</v>
      </c>
      <c r="E1427" cm="1">
        <f t="array" ref="E1427">_xlfn.XLOOKUP(Table1[[#This Row],[ScheduleWeekWritten]],Table3[Game],100+Table3[Increase],Table1[[#This Row],[ScheduleWeekWritten]])</f>
        <v>11</v>
      </c>
      <c r="F1427" t="b">
        <v>0</v>
      </c>
      <c r="G1427" t="s">
        <v>67</v>
      </c>
      <c r="H1427">
        <v>7</v>
      </c>
      <c r="I1427">
        <v>14</v>
      </c>
      <c r="J1427" t="s">
        <v>19</v>
      </c>
      <c r="K1427" t="s">
        <v>68</v>
      </c>
      <c r="L1427" t="str">
        <f>_xlfn.XLOOKUP(Table1[[#This Row],[TeamFavoriteID]],Table2[team_id],Table2[team_name],_xlfn.XLOOKUP(Table1[[#This Row],[TeamFavoriteID]],Table2[team_id_pfr],Table2[team_name],"Even"))</f>
        <v>Dallas Cowboys</v>
      </c>
      <c r="M1427">
        <v>-2.5</v>
      </c>
      <c r="N1427">
        <f>IF(Table1[[#This Row],[TeamFavorite]]=Table1[[#This Row],[TeamHome]],Table1[[#This Row],[ScoreAway]]-Table1[[#This Row],[ScoreHome]],Table1[[#This Row],[ScoreHome]]-Table1[[#This Row],[ScoreAway]])</f>
        <v>7</v>
      </c>
      <c r="O1427">
        <f>IF(Table1[[#This Row],[SpreadActual]]&lt;Table1[[#This Row],[SpreadFavorite]],1,0)</f>
        <v>0</v>
      </c>
      <c r="Q1427" t="s">
        <v>119</v>
      </c>
      <c r="R1427" t="b">
        <v>0</v>
      </c>
      <c r="S1427">
        <v>60</v>
      </c>
      <c r="T1427">
        <v>10</v>
      </c>
      <c r="U1427">
        <v>81</v>
      </c>
    </row>
    <row r="1428" spans="1:22" x14ac:dyDescent="0.2">
      <c r="A1428" s="1">
        <v>26990</v>
      </c>
      <c r="B1428">
        <v>1973</v>
      </c>
      <c r="C1428">
        <f>_xlfn.MAXIFS(Table1[ScheduleWeekWritten],Table1[ScheduleSeason],Table1[[#This Row],[ScheduleSeason]])</f>
        <v>14</v>
      </c>
      <c r="D1428">
        <v>11</v>
      </c>
      <c r="E1428" cm="1">
        <f t="array" ref="E1428">_xlfn.XLOOKUP(Table1[[#This Row],[ScheduleWeekWritten]],Table3[Game],100+Table3[Increase],Table1[[#This Row],[ScheduleWeekWritten]])</f>
        <v>11</v>
      </c>
      <c r="F1428" t="b">
        <v>0</v>
      </c>
      <c r="G1428" t="s">
        <v>45</v>
      </c>
      <c r="H1428">
        <v>0</v>
      </c>
      <c r="I1428">
        <v>20</v>
      </c>
      <c r="J1428" t="s">
        <v>61</v>
      </c>
      <c r="K1428" t="s">
        <v>85</v>
      </c>
      <c r="L1428" t="str">
        <f>_xlfn.XLOOKUP(Table1[[#This Row],[TeamFavoriteID]],Table2[team_id],Table2[team_name],_xlfn.XLOOKUP(Table1[[#This Row],[TeamFavoriteID]],Table2[team_id_pfr],Table2[team_name],"Even"))</f>
        <v>Washington Commanders</v>
      </c>
      <c r="M1428">
        <v>-4</v>
      </c>
      <c r="N1428">
        <f>IF(Table1[[#This Row],[TeamFavorite]]=Table1[[#This Row],[TeamHome]],Table1[[#This Row],[ScoreAway]]-Table1[[#This Row],[ScoreHome]],Table1[[#This Row],[ScoreHome]]-Table1[[#This Row],[ScoreAway]])</f>
        <v>-20</v>
      </c>
      <c r="O1428">
        <f>IF(Table1[[#This Row],[SpreadActual]]&lt;Table1[[#This Row],[SpreadFavorite]],1,0)</f>
        <v>1</v>
      </c>
      <c r="Q1428" t="s">
        <v>48</v>
      </c>
      <c r="R1428" t="b">
        <v>0</v>
      </c>
      <c r="S1428">
        <v>45</v>
      </c>
      <c r="T1428">
        <v>16</v>
      </c>
      <c r="U1428">
        <v>81</v>
      </c>
    </row>
    <row r="1429" spans="1:22" x14ac:dyDescent="0.2">
      <c r="A1429" s="1">
        <v>26993</v>
      </c>
      <c r="B1429">
        <v>1973</v>
      </c>
      <c r="C1429">
        <f>_xlfn.MAXIFS(Table1[ScheduleWeekWritten],Table1[ScheduleSeason],Table1[[#This Row],[ScheduleSeason]])</f>
        <v>14</v>
      </c>
      <c r="D1429">
        <v>11</v>
      </c>
      <c r="E1429" cm="1">
        <f t="array" ref="E1429">_xlfn.XLOOKUP(Table1[[#This Row],[ScheduleWeekWritten]],Table3[Game],100+Table3[Increase],Table1[[#This Row],[ScheduleWeekWritten]])</f>
        <v>11</v>
      </c>
      <c r="F1429" t="b">
        <v>0</v>
      </c>
      <c r="G1429" t="s">
        <v>34</v>
      </c>
      <c r="H1429">
        <v>17</v>
      </c>
      <c r="I1429">
        <v>24</v>
      </c>
      <c r="J1429" t="s">
        <v>28</v>
      </c>
      <c r="K1429" t="s">
        <v>43</v>
      </c>
      <c r="L1429" t="str">
        <f>_xlfn.XLOOKUP(Table1[[#This Row],[TeamFavoriteID]],Table2[team_id],Table2[team_name],_xlfn.XLOOKUP(Table1[[#This Row],[TeamFavoriteID]],Table2[team_id_pfr],Table2[team_name],"Even"))</f>
        <v>Buffalo Bills</v>
      </c>
      <c r="M1429">
        <v>-3.5</v>
      </c>
      <c r="N1429">
        <f>IF(Table1[[#This Row],[TeamFavorite]]=Table1[[#This Row],[TeamHome]],Table1[[#This Row],[ScoreAway]]-Table1[[#This Row],[ScoreHome]],Table1[[#This Row],[ScoreHome]]-Table1[[#This Row],[ScoreAway]])</f>
        <v>-7</v>
      </c>
      <c r="O1429">
        <f>IF(Table1[[#This Row],[SpreadActual]]&lt;Table1[[#This Row],[SpreadFavorite]],1,0)</f>
        <v>1</v>
      </c>
      <c r="Q1429" t="s">
        <v>80</v>
      </c>
      <c r="R1429" t="b">
        <v>0</v>
      </c>
      <c r="S1429">
        <v>61</v>
      </c>
      <c r="T1429">
        <v>14</v>
      </c>
      <c r="U1429">
        <v>78</v>
      </c>
    </row>
    <row r="1430" spans="1:22" x14ac:dyDescent="0.2">
      <c r="A1430" s="1">
        <v>26993</v>
      </c>
      <c r="B1430">
        <v>1973</v>
      </c>
      <c r="C1430">
        <f>_xlfn.MAXIFS(Table1[ScheduleWeekWritten],Table1[ScheduleSeason],Table1[[#This Row],[ScheduleSeason]])</f>
        <v>14</v>
      </c>
      <c r="D1430">
        <v>11</v>
      </c>
      <c r="E1430" cm="1">
        <f t="array" ref="E1430">_xlfn.XLOOKUP(Table1[[#This Row],[ScheduleWeekWritten]],Table3[Game],100+Table3[Increase],Table1[[#This Row],[ScheduleWeekWritten]])</f>
        <v>11</v>
      </c>
      <c r="F1430" t="b">
        <v>0</v>
      </c>
      <c r="G1430" t="s">
        <v>101</v>
      </c>
      <c r="H1430">
        <v>42</v>
      </c>
      <c r="I1430">
        <v>24</v>
      </c>
      <c r="J1430" t="s">
        <v>57</v>
      </c>
      <c r="K1430" t="s">
        <v>104</v>
      </c>
      <c r="L1430" t="str">
        <f>_xlfn.XLOOKUP(Table1[[#This Row],[TeamFavoriteID]],Table2[team_id],Table2[team_name],_xlfn.XLOOKUP(Table1[[#This Row],[TeamFavoriteID]],Table2[team_id_pfr],Table2[team_name],"Even"))</f>
        <v>Cincinnati Bengals</v>
      </c>
      <c r="M1430">
        <v>-10.5</v>
      </c>
      <c r="N1430">
        <f>IF(Table1[[#This Row],[TeamFavorite]]=Table1[[#This Row],[TeamHome]],Table1[[#This Row],[ScoreAway]]-Table1[[#This Row],[ScoreHome]],Table1[[#This Row],[ScoreHome]]-Table1[[#This Row],[ScoreAway]])</f>
        <v>-18</v>
      </c>
      <c r="O1430">
        <f>IF(Table1[[#This Row],[SpreadActual]]&lt;Table1[[#This Row],[SpreadFavorite]],1,0)</f>
        <v>1</v>
      </c>
      <c r="Q1430" t="s">
        <v>111</v>
      </c>
      <c r="R1430" t="b">
        <v>0</v>
      </c>
      <c r="S1430">
        <v>55</v>
      </c>
      <c r="T1430">
        <v>14</v>
      </c>
      <c r="U1430">
        <v>92</v>
      </c>
    </row>
    <row r="1431" spans="1:22" x14ac:dyDescent="0.2">
      <c r="A1431" s="1">
        <v>26993</v>
      </c>
      <c r="B1431">
        <v>1973</v>
      </c>
      <c r="C1431">
        <f>_xlfn.MAXIFS(Table1[ScheduleWeekWritten],Table1[ScheduleSeason],Table1[[#This Row],[ScheduleSeason]])</f>
        <v>14</v>
      </c>
      <c r="D1431">
        <v>11</v>
      </c>
      <c r="E1431" cm="1">
        <f t="array" ref="E1431">_xlfn.XLOOKUP(Table1[[#This Row],[ScheduleWeekWritten]],Table3[Game],100+Table3[Increase],Table1[[#This Row],[ScheduleWeekWritten]])</f>
        <v>11</v>
      </c>
      <c r="F1431" t="b">
        <v>0</v>
      </c>
      <c r="G1431" t="s">
        <v>62</v>
      </c>
      <c r="H1431">
        <v>21</v>
      </c>
      <c r="I1431">
        <v>16</v>
      </c>
      <c r="J1431" t="s">
        <v>49</v>
      </c>
      <c r="K1431" t="s">
        <v>51</v>
      </c>
      <c r="L1431" t="str">
        <f>_xlfn.XLOOKUP(Table1[[#This Row],[TeamFavoriteID]],Table2[team_id],Table2[team_name],_xlfn.XLOOKUP(Table1[[#This Row],[TeamFavoriteID]],Table2[team_id_pfr],Table2[team_name],"Even"))</f>
        <v>Pittsburgh Steelers</v>
      </c>
      <c r="M1431">
        <v>-4</v>
      </c>
      <c r="N1431">
        <f>IF(Table1[[#This Row],[TeamFavorite]]=Table1[[#This Row],[TeamHome]],Table1[[#This Row],[ScoreAway]]-Table1[[#This Row],[ScoreHome]],Table1[[#This Row],[ScoreHome]]-Table1[[#This Row],[ScoreAway]])</f>
        <v>5</v>
      </c>
      <c r="O1431">
        <f>IF(Table1[[#This Row],[SpreadActual]]&lt;Table1[[#This Row],[SpreadFavorite]],1,0)</f>
        <v>0</v>
      </c>
      <c r="Q1431" t="s">
        <v>66</v>
      </c>
      <c r="R1431" t="b">
        <v>0</v>
      </c>
      <c r="S1431">
        <v>50</v>
      </c>
      <c r="T1431">
        <v>15</v>
      </c>
      <c r="U1431">
        <v>91</v>
      </c>
    </row>
    <row r="1432" spans="1:22" x14ac:dyDescent="0.2">
      <c r="A1432" s="1">
        <v>26993</v>
      </c>
      <c r="B1432">
        <v>1973</v>
      </c>
      <c r="C1432">
        <f>_xlfn.MAXIFS(Table1[ScheduleWeekWritten],Table1[ScheduleSeason],Table1[[#This Row],[ScheduleSeason]])</f>
        <v>14</v>
      </c>
      <c r="D1432">
        <v>11</v>
      </c>
      <c r="E1432" cm="1">
        <f t="array" ref="E1432">_xlfn.XLOOKUP(Table1[[#This Row],[ScheduleWeekWritten]],Table3[Game],100+Table3[Increase],Table1[[#This Row],[ScheduleWeekWritten]])</f>
        <v>11</v>
      </c>
      <c r="F1432" t="b">
        <v>0</v>
      </c>
      <c r="G1432" t="s">
        <v>24</v>
      </c>
      <c r="H1432">
        <v>14</v>
      </c>
      <c r="I1432">
        <v>10</v>
      </c>
      <c r="J1432" t="s">
        <v>42</v>
      </c>
      <c r="K1432" t="s">
        <v>88</v>
      </c>
      <c r="L1432" t="str">
        <f>_xlfn.XLOOKUP(Table1[[#This Row],[TeamFavoriteID]],Table2[team_id],Table2[team_name],_xlfn.XLOOKUP(Table1[[#This Row],[TeamFavoriteID]],Table2[team_id_pfr],Table2[team_name],"Even"))</f>
        <v>Denver Broncos</v>
      </c>
      <c r="M1432">
        <v>-1.5</v>
      </c>
      <c r="N1432">
        <f>IF(Table1[[#This Row],[TeamFavorite]]=Table1[[#This Row],[TeamHome]],Table1[[#This Row],[ScoreAway]]-Table1[[#This Row],[ScoreHome]],Table1[[#This Row],[ScoreHome]]-Table1[[#This Row],[ScoreAway]])</f>
        <v>-4</v>
      </c>
      <c r="O1432">
        <f>IF(Table1[[#This Row],[SpreadActual]]&lt;Table1[[#This Row],[SpreadFavorite]],1,0)</f>
        <v>1</v>
      </c>
      <c r="Q1432" t="s">
        <v>71</v>
      </c>
      <c r="R1432" t="b">
        <v>0</v>
      </c>
      <c r="S1432">
        <v>31</v>
      </c>
      <c r="T1432">
        <v>8</v>
      </c>
      <c r="U1432">
        <v>60</v>
      </c>
    </row>
    <row r="1433" spans="1:22" x14ac:dyDescent="0.2">
      <c r="A1433" s="1">
        <v>26993</v>
      </c>
      <c r="B1433">
        <v>1973</v>
      </c>
      <c r="C1433">
        <f>_xlfn.MAXIFS(Table1[ScheduleWeekWritten],Table1[ScheduleSeason],Table1[[#This Row],[ScheduleSeason]])</f>
        <v>14</v>
      </c>
      <c r="D1433">
        <v>11</v>
      </c>
      <c r="E1433" cm="1">
        <f t="array" ref="E1433">_xlfn.XLOOKUP(Table1[[#This Row],[ScheduleWeekWritten]],Table3[Game],100+Table3[Increase],Table1[[#This Row],[ScheduleWeekWritten]])</f>
        <v>11</v>
      </c>
      <c r="F1433" t="b">
        <v>0</v>
      </c>
      <c r="G1433" t="s">
        <v>23</v>
      </c>
      <c r="H1433">
        <v>0</v>
      </c>
      <c r="I1433">
        <v>32</v>
      </c>
      <c r="J1433" t="s">
        <v>115</v>
      </c>
      <c r="K1433" t="s">
        <v>70</v>
      </c>
      <c r="L1433" t="str">
        <f>_xlfn.XLOOKUP(Table1[[#This Row],[TeamFavoriteID]],Table2[team_id],Table2[team_name],_xlfn.XLOOKUP(Table1[[#This Row],[TeamFavoriteID]],Table2[team_id_pfr],Table2[team_name],"Even"))</f>
        <v>Boston Patriots</v>
      </c>
      <c r="M1433">
        <v>-3.5</v>
      </c>
      <c r="N1433">
        <f>IF(Table1[[#This Row],[TeamFavorite]]=Table1[[#This Row],[TeamHome]],Table1[[#This Row],[ScoreAway]]-Table1[[#This Row],[ScoreHome]],Table1[[#This Row],[ScoreHome]]-Table1[[#This Row],[ScoreAway]])</f>
        <v>-32</v>
      </c>
      <c r="O1433">
        <f>IF(Table1[[#This Row],[SpreadActual]]&lt;Table1[[#This Row],[SpreadFavorite]],1,0)</f>
        <v>1</v>
      </c>
      <c r="Q1433" t="s">
        <v>102</v>
      </c>
      <c r="R1433" t="b">
        <v>0</v>
      </c>
      <c r="S1433">
        <v>72</v>
      </c>
      <c r="T1433">
        <v>0</v>
      </c>
      <c r="V1433" t="s">
        <v>103</v>
      </c>
    </row>
    <row r="1434" spans="1:22" x14ac:dyDescent="0.2">
      <c r="A1434" s="1">
        <v>26993</v>
      </c>
      <c r="B1434">
        <v>1973</v>
      </c>
      <c r="C1434">
        <f>_xlfn.MAXIFS(Table1[ScheduleWeekWritten],Table1[ScheduleSeason],Table1[[#This Row],[ScheduleSeason]])</f>
        <v>14</v>
      </c>
      <c r="D1434">
        <v>11</v>
      </c>
      <c r="E1434" cm="1">
        <f t="array" ref="E1434">_xlfn.XLOOKUP(Table1[[#This Row],[ScheduleWeekWritten]],Table3[Game],100+Table3[Increase],Table1[[#This Row],[ScheduleWeekWritten]])</f>
        <v>11</v>
      </c>
      <c r="F1434" t="b">
        <v>0</v>
      </c>
      <c r="G1434" t="s">
        <v>54</v>
      </c>
      <c r="H1434">
        <v>31</v>
      </c>
      <c r="I1434">
        <v>13</v>
      </c>
      <c r="J1434" t="s">
        <v>46</v>
      </c>
      <c r="K1434" t="s">
        <v>55</v>
      </c>
      <c r="L1434" t="str">
        <f>_xlfn.XLOOKUP(Table1[[#This Row],[TeamFavoriteID]],Table2[team_id],Table2[team_name],_xlfn.XLOOKUP(Table1[[#This Row],[TeamFavoriteID]],Table2[team_id_pfr],Table2[team_name],"Even"))</f>
        <v>Minnesota Vikings</v>
      </c>
      <c r="M1434">
        <v>-15</v>
      </c>
      <c r="N1434">
        <f>IF(Table1[[#This Row],[TeamFavorite]]=Table1[[#This Row],[TeamHome]],Table1[[#This Row],[ScoreAway]]-Table1[[#This Row],[ScoreHome]],Table1[[#This Row],[ScoreHome]]-Table1[[#This Row],[ScoreAway]])</f>
        <v>-18</v>
      </c>
      <c r="O1434">
        <f>IF(Table1[[#This Row],[SpreadActual]]&lt;Table1[[#This Row],[SpreadFavorite]],1,0)</f>
        <v>1</v>
      </c>
      <c r="Q1434" t="s">
        <v>73</v>
      </c>
      <c r="R1434" t="b">
        <v>0</v>
      </c>
      <c r="S1434">
        <v>36</v>
      </c>
      <c r="T1434">
        <v>8</v>
      </c>
      <c r="U1434">
        <v>85</v>
      </c>
    </row>
    <row r="1435" spans="1:22" x14ac:dyDescent="0.2">
      <c r="A1435" s="1">
        <v>26993</v>
      </c>
      <c r="B1435">
        <v>1973</v>
      </c>
      <c r="C1435">
        <f>_xlfn.MAXIFS(Table1[ScheduleWeekWritten],Table1[ScheduleSeason],Table1[[#This Row],[ScheduleSeason]])</f>
        <v>14</v>
      </c>
      <c r="D1435">
        <v>11</v>
      </c>
      <c r="E1435" cm="1">
        <f t="array" ref="E1435">_xlfn.XLOOKUP(Table1[[#This Row],[ScheduleWeekWritten]],Table3[Game],100+Table3[Increase],Table1[[#This Row],[ScheduleWeekWritten]])</f>
        <v>11</v>
      </c>
      <c r="F1435" t="b">
        <v>0</v>
      </c>
      <c r="G1435" t="s">
        <v>95</v>
      </c>
      <c r="H1435">
        <v>13</v>
      </c>
      <c r="I1435">
        <v>24</v>
      </c>
      <c r="J1435" t="s">
        <v>39</v>
      </c>
      <c r="K1435" t="s">
        <v>40</v>
      </c>
      <c r="L1435" t="str">
        <f>_xlfn.XLOOKUP(Table1[[#This Row],[TeamFavoriteID]],Table2[team_id],Table2[team_name],_xlfn.XLOOKUP(Table1[[#This Row],[TeamFavoriteID]],Table2[team_id_pfr],Table2[team_name],"Even"))</f>
        <v>Los Angeles Rams</v>
      </c>
      <c r="M1435">
        <v>-14</v>
      </c>
      <c r="N1435">
        <f>IF(Table1[[#This Row],[TeamFavorite]]=Table1[[#This Row],[TeamHome]],Table1[[#This Row],[ScoreAway]]-Table1[[#This Row],[ScoreHome]],Table1[[#This Row],[ScoreHome]]-Table1[[#This Row],[ScoreAway]])</f>
        <v>-11</v>
      </c>
      <c r="O1435">
        <f>IF(Table1[[#This Row],[SpreadActual]]&lt;Table1[[#This Row],[SpreadFavorite]],1,0)</f>
        <v>0</v>
      </c>
      <c r="Q1435" t="s">
        <v>96</v>
      </c>
      <c r="R1435" t="b">
        <v>0</v>
      </c>
      <c r="S1435">
        <v>77</v>
      </c>
      <c r="T1435">
        <v>12</v>
      </c>
      <c r="U1435">
        <v>80</v>
      </c>
    </row>
    <row r="1436" spans="1:22" x14ac:dyDescent="0.2">
      <c r="A1436" s="1">
        <v>26993</v>
      </c>
      <c r="B1436">
        <v>1973</v>
      </c>
      <c r="C1436">
        <f>_xlfn.MAXIFS(Table1[ScheduleWeekWritten],Table1[ScheduleSeason],Table1[[#This Row],[ScheduleSeason]])</f>
        <v>14</v>
      </c>
      <c r="D1436">
        <v>11</v>
      </c>
      <c r="E1436" cm="1">
        <f t="array" ref="E1436">_xlfn.XLOOKUP(Table1[[#This Row],[ScheduleWeekWritten]],Table3[Game],100+Table3[Increase],Table1[[#This Row],[ScheduleWeekWritten]])</f>
        <v>11</v>
      </c>
      <c r="F1436" t="b">
        <v>0</v>
      </c>
      <c r="G1436" t="s">
        <v>31</v>
      </c>
      <c r="H1436">
        <v>20</v>
      </c>
      <c r="I1436">
        <v>28</v>
      </c>
      <c r="J1436" t="s">
        <v>38</v>
      </c>
      <c r="K1436" t="s">
        <v>109</v>
      </c>
      <c r="L1436" t="str">
        <f>_xlfn.XLOOKUP(Table1[[#This Row],[TeamFavoriteID]],Table2[team_id],Table2[team_name],_xlfn.XLOOKUP(Table1[[#This Row],[TeamFavoriteID]],Table2[team_id_pfr],Table2[team_name],"Even"))</f>
        <v>Atlanta Falcons</v>
      </c>
      <c r="M1436">
        <v>-5.5</v>
      </c>
      <c r="N1436">
        <f>IF(Table1[[#This Row],[TeamFavorite]]=Table1[[#This Row],[TeamHome]],Table1[[#This Row],[ScoreAway]]-Table1[[#This Row],[ScoreHome]],Table1[[#This Row],[ScoreHome]]-Table1[[#This Row],[ScoreAway]])</f>
        <v>-8</v>
      </c>
      <c r="O1436">
        <f>IF(Table1[[#This Row],[SpreadActual]]&lt;Table1[[#This Row],[SpreadFavorite]],1,0)</f>
        <v>1</v>
      </c>
      <c r="Q1436" t="s">
        <v>74</v>
      </c>
      <c r="R1436" t="b">
        <v>0</v>
      </c>
      <c r="S1436">
        <v>57</v>
      </c>
      <c r="T1436">
        <v>11</v>
      </c>
      <c r="U1436">
        <v>82</v>
      </c>
    </row>
    <row r="1437" spans="1:22" x14ac:dyDescent="0.2">
      <c r="A1437" s="1">
        <v>26993</v>
      </c>
      <c r="B1437">
        <v>1973</v>
      </c>
      <c r="C1437">
        <f>_xlfn.MAXIFS(Table1[ScheduleWeekWritten],Table1[ScheduleSeason],Table1[[#This Row],[ScheduleSeason]])</f>
        <v>14</v>
      </c>
      <c r="D1437">
        <v>11</v>
      </c>
      <c r="E1437" cm="1">
        <f t="array" ref="E1437">_xlfn.XLOOKUP(Table1[[#This Row],[ScheduleWeekWritten]],Table3[Game],100+Table3[Increase],Table1[[#This Row],[ScheduleWeekWritten]])</f>
        <v>11</v>
      </c>
      <c r="F1437" t="b">
        <v>0</v>
      </c>
      <c r="G1437" t="s">
        <v>20</v>
      </c>
      <c r="H1437">
        <v>31</v>
      </c>
      <c r="I1437">
        <v>3</v>
      </c>
      <c r="J1437" t="s">
        <v>27</v>
      </c>
      <c r="K1437" t="s">
        <v>21</v>
      </c>
      <c r="L1437" t="str">
        <f>_xlfn.XLOOKUP(Table1[[#This Row],[TeamFavoriteID]],Table2[team_id],Table2[team_name],_xlfn.XLOOKUP(Table1[[#This Row],[TeamFavoriteID]],Table2[team_id_pfr],Table2[team_name],"Even"))</f>
        <v>Las Vegas Raiders</v>
      </c>
      <c r="M1437">
        <v>-13</v>
      </c>
      <c r="N1437">
        <f>IF(Table1[[#This Row],[TeamFavorite]]=Table1[[#This Row],[TeamHome]],Table1[[#This Row],[ScoreAway]]-Table1[[#This Row],[ScoreHome]],Table1[[#This Row],[ScoreHome]]-Table1[[#This Row],[ScoreAway]])</f>
        <v>28</v>
      </c>
      <c r="O1437">
        <f>IF(Table1[[#This Row],[SpreadActual]]&lt;Table1[[#This Row],[SpreadFavorite]],1,0)</f>
        <v>0</v>
      </c>
      <c r="Q1437" t="s">
        <v>76</v>
      </c>
      <c r="R1437" t="b">
        <v>0</v>
      </c>
      <c r="S1437">
        <v>49</v>
      </c>
      <c r="T1437">
        <v>12</v>
      </c>
      <c r="U1437">
        <v>77</v>
      </c>
    </row>
    <row r="1438" spans="1:22" x14ac:dyDescent="0.2">
      <c r="A1438" s="1">
        <v>26993</v>
      </c>
      <c r="B1438">
        <v>1973</v>
      </c>
      <c r="C1438">
        <f>_xlfn.MAXIFS(Table1[ScheduleWeekWritten],Table1[ScheduleSeason],Table1[[#This Row],[ScheduleSeason]])</f>
        <v>14</v>
      </c>
      <c r="D1438">
        <v>11</v>
      </c>
      <c r="E1438" cm="1">
        <f t="array" ref="E1438">_xlfn.XLOOKUP(Table1[[#This Row],[ScheduleWeekWritten]],Table3[Game],100+Table3[Increase],Table1[[#This Row],[ScheduleWeekWritten]])</f>
        <v>11</v>
      </c>
      <c r="F1438" t="b">
        <v>0</v>
      </c>
      <c r="G1438" t="s">
        <v>58</v>
      </c>
      <c r="H1438">
        <v>20</v>
      </c>
      <c r="I1438">
        <v>16</v>
      </c>
      <c r="J1438" t="s">
        <v>50</v>
      </c>
      <c r="K1438" t="s">
        <v>90</v>
      </c>
      <c r="L1438" t="str">
        <f>_xlfn.XLOOKUP(Table1[[#This Row],[TeamFavoriteID]],Table2[team_id],Table2[team_name],_xlfn.XLOOKUP(Table1[[#This Row],[TeamFavoriteID]],Table2[team_id_pfr],Table2[team_name],"Even"))</f>
        <v>New York Giants</v>
      </c>
      <c r="M1438">
        <v>-2</v>
      </c>
      <c r="N1438">
        <f>IF(Table1[[#This Row],[TeamFavorite]]=Table1[[#This Row],[TeamHome]],Table1[[#This Row],[ScoreAway]]-Table1[[#This Row],[ScoreHome]],Table1[[#This Row],[ScoreHome]]-Table1[[#This Row],[ScoreAway]])</f>
        <v>4</v>
      </c>
      <c r="O1438">
        <f>IF(Table1[[#This Row],[SpreadActual]]&lt;Table1[[#This Row],[SpreadFavorite]],1,0)</f>
        <v>0</v>
      </c>
      <c r="Q1438" t="s">
        <v>112</v>
      </c>
      <c r="R1438" t="b">
        <v>0</v>
      </c>
      <c r="S1438">
        <v>58</v>
      </c>
      <c r="T1438">
        <v>12</v>
      </c>
      <c r="U1438">
        <v>89</v>
      </c>
    </row>
    <row r="1439" spans="1:22" x14ac:dyDescent="0.2">
      <c r="A1439" s="1">
        <v>26994</v>
      </c>
      <c r="B1439">
        <v>1973</v>
      </c>
      <c r="C1439">
        <f>_xlfn.MAXIFS(Table1[ScheduleWeekWritten],Table1[ScheduleSeason],Table1[[#This Row],[ScheduleSeason]])</f>
        <v>14</v>
      </c>
      <c r="D1439">
        <v>11</v>
      </c>
      <c r="E1439" cm="1">
        <f t="array" ref="E1439">_xlfn.XLOOKUP(Table1[[#This Row],[ScheduleWeekWritten]],Table3[Game],100+Table3[Increase],Table1[[#This Row],[ScheduleWeekWritten]])</f>
        <v>11</v>
      </c>
      <c r="F1439" t="b">
        <v>0</v>
      </c>
      <c r="G1439" t="s">
        <v>53</v>
      </c>
      <c r="H1439">
        <v>20</v>
      </c>
      <c r="I1439">
        <v>6</v>
      </c>
      <c r="J1439" t="s">
        <v>33</v>
      </c>
      <c r="K1439" t="s">
        <v>87</v>
      </c>
      <c r="L1439" t="str">
        <f>_xlfn.XLOOKUP(Table1[[#This Row],[TeamFavoriteID]],Table2[team_id],Table2[team_name],_xlfn.XLOOKUP(Table1[[#This Row],[TeamFavoriteID]],Table2[team_id_pfr],Table2[team_name],"Even"))</f>
        <v>San Francisco 49ers</v>
      </c>
      <c r="M1439">
        <v>-5</v>
      </c>
      <c r="N1439">
        <f>IF(Table1[[#This Row],[TeamFavorite]]=Table1[[#This Row],[TeamHome]],Table1[[#This Row],[ScoreAway]]-Table1[[#This Row],[ScoreHome]],Table1[[#This Row],[ScoreHome]]-Table1[[#This Row],[ScoreAway]])</f>
        <v>-14</v>
      </c>
      <c r="O1439">
        <f>IF(Table1[[#This Row],[SpreadActual]]&lt;Table1[[#This Row],[SpreadFavorite]],1,0)</f>
        <v>1</v>
      </c>
      <c r="Q1439" t="s">
        <v>118</v>
      </c>
      <c r="R1439" t="b">
        <v>0</v>
      </c>
      <c r="S1439">
        <v>50</v>
      </c>
      <c r="T1439">
        <v>13</v>
      </c>
      <c r="U1439">
        <v>74</v>
      </c>
    </row>
    <row r="1440" spans="1:22" x14ac:dyDescent="0.2">
      <c r="A1440" s="1">
        <v>27000</v>
      </c>
      <c r="B1440">
        <v>1973</v>
      </c>
      <c r="C1440">
        <f>_xlfn.MAXIFS(Table1[ScheduleWeekWritten],Table1[ScheduleSeason],Table1[[#This Row],[ScheduleSeason]])</f>
        <v>14</v>
      </c>
      <c r="D1440">
        <v>12</v>
      </c>
      <c r="E1440" cm="1">
        <f t="array" ref="E1440">_xlfn.XLOOKUP(Table1[[#This Row],[ScheduleWeekWritten]],Table3[Game],100+Table3[Increase],Table1[[#This Row],[ScheduleWeekWritten]])</f>
        <v>12</v>
      </c>
      <c r="F1440" t="b">
        <v>0</v>
      </c>
      <c r="G1440" t="s">
        <v>38</v>
      </c>
      <c r="H1440">
        <v>6</v>
      </c>
      <c r="I1440">
        <v>17</v>
      </c>
      <c r="J1440" t="s">
        <v>28</v>
      </c>
      <c r="K1440" t="s">
        <v>109</v>
      </c>
      <c r="L1440" t="str">
        <f>_xlfn.XLOOKUP(Table1[[#This Row],[TeamFavoriteID]],Table2[team_id],Table2[team_name],_xlfn.XLOOKUP(Table1[[#This Row],[TeamFavoriteID]],Table2[team_id_pfr],Table2[team_name],"Even"))</f>
        <v>Atlanta Falcons</v>
      </c>
      <c r="M1440">
        <v>-13.5</v>
      </c>
      <c r="N1440">
        <f>IF(Table1[[#This Row],[TeamFavorite]]=Table1[[#This Row],[TeamHome]],Table1[[#This Row],[ScoreAway]]-Table1[[#This Row],[ScoreHome]],Table1[[#This Row],[ScoreHome]]-Table1[[#This Row],[ScoreAway]])</f>
        <v>11</v>
      </c>
      <c r="O1440">
        <f>IF(Table1[[#This Row],[SpreadActual]]&lt;Table1[[#This Row],[SpreadFavorite]],1,0)</f>
        <v>0</v>
      </c>
      <c r="Q1440" t="s">
        <v>41</v>
      </c>
      <c r="R1440" t="b">
        <v>0</v>
      </c>
      <c r="S1440">
        <v>52</v>
      </c>
      <c r="T1440">
        <v>10</v>
      </c>
      <c r="U1440">
        <v>62</v>
      </c>
    </row>
    <row r="1441" spans="1:22" x14ac:dyDescent="0.2">
      <c r="A1441" s="1">
        <v>27000</v>
      </c>
      <c r="B1441">
        <v>1973</v>
      </c>
      <c r="C1441">
        <f>_xlfn.MAXIFS(Table1[ScheduleWeekWritten],Table1[ScheduleSeason],Table1[[#This Row],[ScheduleSeason]])</f>
        <v>14</v>
      </c>
      <c r="D1441">
        <v>12</v>
      </c>
      <c r="E1441" cm="1">
        <f t="array" ref="E1441">_xlfn.XLOOKUP(Table1[[#This Row],[ScheduleWeekWritten]],Table3[Game],100+Table3[Increase],Table1[[#This Row],[ScheduleWeekWritten]])</f>
        <v>12</v>
      </c>
      <c r="F1441" t="b">
        <v>0</v>
      </c>
      <c r="G1441" t="s">
        <v>46</v>
      </c>
      <c r="H1441">
        <v>0</v>
      </c>
      <c r="I1441">
        <v>26</v>
      </c>
      <c r="J1441" t="s">
        <v>39</v>
      </c>
      <c r="K1441" t="s">
        <v>40</v>
      </c>
      <c r="L1441" t="str">
        <f>_xlfn.XLOOKUP(Table1[[#This Row],[TeamFavoriteID]],Table2[team_id],Table2[team_name],_xlfn.XLOOKUP(Table1[[#This Row],[TeamFavoriteID]],Table2[team_id_pfr],Table2[team_name],"Even"))</f>
        <v>Los Angeles Rams</v>
      </c>
      <c r="M1441">
        <v>-13.5</v>
      </c>
      <c r="N1441">
        <f>IF(Table1[[#This Row],[TeamFavorite]]=Table1[[#This Row],[TeamHome]],Table1[[#This Row],[ScoreAway]]-Table1[[#This Row],[ScoreHome]],Table1[[#This Row],[ScoreHome]]-Table1[[#This Row],[ScoreAway]])</f>
        <v>-26</v>
      </c>
      <c r="O1441">
        <f>IF(Table1[[#This Row],[SpreadActual]]&lt;Table1[[#This Row],[SpreadFavorite]],1,0)</f>
        <v>1</v>
      </c>
      <c r="Q1441" t="s">
        <v>114</v>
      </c>
      <c r="R1441" t="b">
        <v>0</v>
      </c>
      <c r="S1441">
        <v>45</v>
      </c>
      <c r="T1441">
        <v>16</v>
      </c>
      <c r="U1441">
        <v>71</v>
      </c>
    </row>
    <row r="1442" spans="1:22" x14ac:dyDescent="0.2">
      <c r="A1442" s="1">
        <v>27000</v>
      </c>
      <c r="B1442">
        <v>1973</v>
      </c>
      <c r="C1442">
        <f>_xlfn.MAXIFS(Table1[ScheduleWeekWritten],Table1[ScheduleSeason],Table1[[#This Row],[ScheduleSeason]])</f>
        <v>14</v>
      </c>
      <c r="D1442">
        <v>12</v>
      </c>
      <c r="E1442" cm="1">
        <f t="array" ref="E1442">_xlfn.XLOOKUP(Table1[[#This Row],[ScheduleWeekWritten]],Table3[Game],100+Table3[Increase],Table1[[#This Row],[ScheduleWeekWritten]])</f>
        <v>12</v>
      </c>
      <c r="F1442" t="b">
        <v>0</v>
      </c>
      <c r="G1442" t="s">
        <v>101</v>
      </c>
      <c r="H1442">
        <v>27</v>
      </c>
      <c r="I1442">
        <v>0</v>
      </c>
      <c r="J1442" t="s">
        <v>54</v>
      </c>
      <c r="K1442" t="s">
        <v>55</v>
      </c>
      <c r="L1442" t="str">
        <f>_xlfn.XLOOKUP(Table1[[#This Row],[TeamFavoriteID]],Table2[team_id],Table2[team_name],_xlfn.XLOOKUP(Table1[[#This Row],[TeamFavoriteID]],Table2[team_id_pfr],Table2[team_name],"Even"))</f>
        <v>Minnesota Vikings</v>
      </c>
      <c r="M1442">
        <v>-6.5</v>
      </c>
      <c r="N1442">
        <f>IF(Table1[[#This Row],[TeamFavorite]]=Table1[[#This Row],[TeamHome]],Table1[[#This Row],[ScoreAway]]-Table1[[#This Row],[ScoreHome]],Table1[[#This Row],[ScoreHome]]-Table1[[#This Row],[ScoreAway]])</f>
        <v>27</v>
      </c>
      <c r="O1442">
        <f>IF(Table1[[#This Row],[SpreadActual]]&lt;Table1[[#This Row],[SpreadFavorite]],1,0)</f>
        <v>0</v>
      </c>
      <c r="Q1442" t="s">
        <v>111</v>
      </c>
      <c r="R1442" t="b">
        <v>0</v>
      </c>
      <c r="S1442">
        <v>42</v>
      </c>
      <c r="T1442">
        <v>10</v>
      </c>
      <c r="U1442">
        <v>68</v>
      </c>
    </row>
    <row r="1443" spans="1:22" x14ac:dyDescent="0.2">
      <c r="A1443" s="1">
        <v>27000</v>
      </c>
      <c r="B1443">
        <v>1973</v>
      </c>
      <c r="C1443">
        <f>_xlfn.MAXIFS(Table1[ScheduleWeekWritten],Table1[ScheduleSeason],Table1[[#This Row],[ScheduleSeason]])</f>
        <v>14</v>
      </c>
      <c r="D1443">
        <v>12</v>
      </c>
      <c r="E1443" cm="1">
        <f t="array" ref="E1443">_xlfn.XLOOKUP(Table1[[#This Row],[ScheduleWeekWritten]],Table3[Game],100+Table3[Increase],Table1[[#This Row],[ScheduleWeekWritten]])</f>
        <v>12</v>
      </c>
      <c r="F1443" t="b">
        <v>0</v>
      </c>
      <c r="G1443" t="s">
        <v>24</v>
      </c>
      <c r="H1443">
        <v>10</v>
      </c>
      <c r="I1443">
        <v>22</v>
      </c>
      <c r="J1443" t="s">
        <v>67</v>
      </c>
      <c r="K1443" t="s">
        <v>68</v>
      </c>
      <c r="L1443" t="str">
        <f>_xlfn.XLOOKUP(Table1[[#This Row],[TeamFavoriteID]],Table2[team_id],Table2[team_name],_xlfn.XLOOKUP(Table1[[#This Row],[TeamFavoriteID]],Table2[team_id_pfr],Table2[team_name],"Even"))</f>
        <v>Dallas Cowboys</v>
      </c>
      <c r="M1443">
        <v>-4</v>
      </c>
      <c r="N1443">
        <f>IF(Table1[[#This Row],[TeamFavorite]]=Table1[[#This Row],[TeamHome]],Table1[[#This Row],[ScoreAway]]-Table1[[#This Row],[ScoreHome]],Table1[[#This Row],[ScoreHome]]-Table1[[#This Row],[ScoreAway]])</f>
        <v>-12</v>
      </c>
      <c r="O1443">
        <f>IF(Table1[[#This Row],[SpreadActual]]&lt;Table1[[#This Row],[SpreadFavorite]],1,0)</f>
        <v>1</v>
      </c>
      <c r="Q1443" t="s">
        <v>71</v>
      </c>
      <c r="R1443" t="b">
        <v>0</v>
      </c>
      <c r="S1443">
        <v>51</v>
      </c>
      <c r="T1443">
        <v>17</v>
      </c>
      <c r="U1443">
        <v>36</v>
      </c>
    </row>
    <row r="1444" spans="1:22" x14ac:dyDescent="0.2">
      <c r="A1444" s="1">
        <v>27000</v>
      </c>
      <c r="B1444">
        <v>1973</v>
      </c>
      <c r="C1444">
        <f>_xlfn.MAXIFS(Table1[ScheduleWeekWritten],Table1[ScheduleSeason],Table1[[#This Row],[ScheduleSeason]])</f>
        <v>14</v>
      </c>
      <c r="D1444">
        <v>12</v>
      </c>
      <c r="E1444" cm="1">
        <f t="array" ref="E1444">_xlfn.XLOOKUP(Table1[[#This Row],[ScheduleWeekWritten]],Table3[Game],100+Table3[Increase],Table1[[#This Row],[ScheduleWeekWritten]])</f>
        <v>12</v>
      </c>
      <c r="F1444" t="b">
        <v>0</v>
      </c>
      <c r="G1444" t="s">
        <v>33</v>
      </c>
      <c r="H1444">
        <v>30</v>
      </c>
      <c r="I1444">
        <v>10</v>
      </c>
      <c r="J1444" t="s">
        <v>95</v>
      </c>
      <c r="K1444" t="s">
        <v>35</v>
      </c>
      <c r="L1444" t="str">
        <f>_xlfn.XLOOKUP(Table1[[#This Row],[TeamFavoriteID]],Table2[team_id],Table2[team_name],_xlfn.XLOOKUP(Table1[[#This Row],[TeamFavoriteID]],Table2[team_id_pfr],Table2[team_name],"Even"))</f>
        <v>Green Bay Packers</v>
      </c>
      <c r="M1444">
        <v>-6.5</v>
      </c>
      <c r="N1444">
        <f>IF(Table1[[#This Row],[TeamFavorite]]=Table1[[#This Row],[TeamHome]],Table1[[#This Row],[ScoreAway]]-Table1[[#This Row],[ScoreHome]],Table1[[#This Row],[ScoreHome]]-Table1[[#This Row],[ScoreAway]])</f>
        <v>-20</v>
      </c>
      <c r="O1444">
        <f>IF(Table1[[#This Row],[SpreadActual]]&lt;Table1[[#This Row],[SpreadFavorite]],1,0)</f>
        <v>1</v>
      </c>
      <c r="Q1444" t="s">
        <v>36</v>
      </c>
      <c r="R1444" t="b">
        <v>0</v>
      </c>
      <c r="S1444">
        <v>36</v>
      </c>
      <c r="T1444">
        <v>12</v>
      </c>
      <c r="U1444">
        <v>83</v>
      </c>
    </row>
    <row r="1445" spans="1:22" x14ac:dyDescent="0.2">
      <c r="A1445" s="1">
        <v>27000</v>
      </c>
      <c r="B1445">
        <v>1973</v>
      </c>
      <c r="C1445">
        <f>_xlfn.MAXIFS(Table1[ScheduleWeekWritten],Table1[ScheduleSeason],Table1[[#This Row],[ScheduleSeason]])</f>
        <v>14</v>
      </c>
      <c r="D1445">
        <v>12</v>
      </c>
      <c r="E1445" cm="1">
        <f t="array" ref="E1445">_xlfn.XLOOKUP(Table1[[#This Row],[ScheduleWeekWritten]],Table3[Game],100+Table3[Increase],Table1[[#This Row],[ScheduleWeekWritten]])</f>
        <v>12</v>
      </c>
      <c r="F1445" t="b">
        <v>0</v>
      </c>
      <c r="G1445" t="s">
        <v>23</v>
      </c>
      <c r="H1445">
        <v>6</v>
      </c>
      <c r="I1445">
        <v>17</v>
      </c>
      <c r="J1445" t="s">
        <v>20</v>
      </c>
      <c r="K1445" t="s">
        <v>21</v>
      </c>
      <c r="L1445" t="str">
        <f>_xlfn.XLOOKUP(Table1[[#This Row],[TeamFavoriteID]],Table2[team_id],Table2[team_name],_xlfn.XLOOKUP(Table1[[#This Row],[TeamFavoriteID]],Table2[team_id_pfr],Table2[team_name],"Even"))</f>
        <v>Las Vegas Raiders</v>
      </c>
      <c r="M1445">
        <v>-19</v>
      </c>
      <c r="N1445">
        <f>IF(Table1[[#This Row],[TeamFavorite]]=Table1[[#This Row],[TeamHome]],Table1[[#This Row],[ScoreAway]]-Table1[[#This Row],[ScoreHome]],Table1[[#This Row],[ScoreHome]]-Table1[[#This Row],[ScoreAway]])</f>
        <v>-11</v>
      </c>
      <c r="O1445">
        <f>IF(Table1[[#This Row],[SpreadActual]]&lt;Table1[[#This Row],[SpreadFavorite]],1,0)</f>
        <v>0</v>
      </c>
      <c r="Q1445" t="s">
        <v>102</v>
      </c>
      <c r="R1445" t="b">
        <v>0</v>
      </c>
      <c r="S1445">
        <v>72</v>
      </c>
      <c r="T1445">
        <v>0</v>
      </c>
      <c r="V1445" t="s">
        <v>103</v>
      </c>
    </row>
    <row r="1446" spans="1:22" x14ac:dyDescent="0.2">
      <c r="A1446" s="1">
        <v>27000</v>
      </c>
      <c r="B1446">
        <v>1973</v>
      </c>
      <c r="C1446">
        <f>_xlfn.MAXIFS(Table1[ScheduleWeekWritten],Table1[ScheduleSeason],Table1[[#This Row],[ScheduleSeason]])</f>
        <v>14</v>
      </c>
      <c r="D1446">
        <v>12</v>
      </c>
      <c r="E1446" cm="1">
        <f t="array" ref="E1446">_xlfn.XLOOKUP(Table1[[#This Row],[ScheduleWeekWritten]],Table3[Game],100+Table3[Increase],Table1[[#This Row],[ScheduleWeekWritten]])</f>
        <v>12</v>
      </c>
      <c r="F1446" t="b">
        <v>0</v>
      </c>
      <c r="G1446" t="s">
        <v>42</v>
      </c>
      <c r="H1446">
        <v>20</v>
      </c>
      <c r="I1446">
        <v>20</v>
      </c>
      <c r="J1446" t="s">
        <v>62</v>
      </c>
      <c r="K1446" t="s">
        <v>75</v>
      </c>
      <c r="L1446" t="str">
        <f>_xlfn.XLOOKUP(Table1[[#This Row],[TeamFavoriteID]],Table2[team_id],Table2[team_name],_xlfn.XLOOKUP(Table1[[#This Row],[TeamFavoriteID]],Table2[team_id_pfr],Table2[team_name],"Even"))</f>
        <v>Kansas City Chiefs</v>
      </c>
      <c r="M1446">
        <v>-8</v>
      </c>
      <c r="N1446">
        <f>IF(Table1[[#This Row],[TeamFavorite]]=Table1[[#This Row],[TeamHome]],Table1[[#This Row],[ScoreAway]]-Table1[[#This Row],[ScoreHome]],Table1[[#This Row],[ScoreHome]]-Table1[[#This Row],[ScoreAway]])</f>
        <v>0</v>
      </c>
      <c r="O1446">
        <f>IF(Table1[[#This Row],[SpreadActual]]&lt;Table1[[#This Row],[SpreadFavorite]],1,0)</f>
        <v>0</v>
      </c>
      <c r="Q1446" t="s">
        <v>117</v>
      </c>
      <c r="R1446" t="b">
        <v>0</v>
      </c>
      <c r="S1446">
        <v>56</v>
      </c>
      <c r="T1446">
        <v>22</v>
      </c>
      <c r="U1446">
        <v>68</v>
      </c>
    </row>
    <row r="1447" spans="1:22" x14ac:dyDescent="0.2">
      <c r="A1447" s="1">
        <v>27000</v>
      </c>
      <c r="B1447">
        <v>1973</v>
      </c>
      <c r="C1447">
        <f>_xlfn.MAXIFS(Table1[ScheduleWeekWritten],Table1[ScheduleSeason],Table1[[#This Row],[ScheduleSeason]])</f>
        <v>14</v>
      </c>
      <c r="D1447">
        <v>12</v>
      </c>
      <c r="E1447" cm="1">
        <f t="array" ref="E1447">_xlfn.XLOOKUP(Table1[[#This Row],[ScheduleWeekWritten]],Table3[Game],100+Table3[Increase],Table1[[#This Row],[ScheduleWeekWritten]])</f>
        <v>12</v>
      </c>
      <c r="F1447" t="b">
        <v>0</v>
      </c>
      <c r="G1447" t="s">
        <v>115</v>
      </c>
      <c r="H1447">
        <v>30</v>
      </c>
      <c r="I1447">
        <v>14</v>
      </c>
      <c r="J1447" t="s">
        <v>27</v>
      </c>
      <c r="K1447" t="s">
        <v>70</v>
      </c>
      <c r="L1447" t="str">
        <f>_xlfn.XLOOKUP(Table1[[#This Row],[TeamFavoriteID]],Table2[team_id],Table2[team_name],_xlfn.XLOOKUP(Table1[[#This Row],[TeamFavoriteID]],Table2[team_id_pfr],Table2[team_name],"Even"))</f>
        <v>Boston Patriots</v>
      </c>
      <c r="M1447">
        <v>-8</v>
      </c>
      <c r="N1447">
        <f>IF(Table1[[#This Row],[TeamFavorite]]=Table1[[#This Row],[TeamHome]],Table1[[#This Row],[ScoreAway]]-Table1[[#This Row],[ScoreHome]],Table1[[#This Row],[ScoreHome]]-Table1[[#This Row],[ScoreAway]])</f>
        <v>16</v>
      </c>
      <c r="O1447">
        <f>IF(Table1[[#This Row],[SpreadActual]]&lt;Table1[[#This Row],[SpreadFavorite]],1,0)</f>
        <v>0</v>
      </c>
      <c r="Q1447" t="s">
        <v>116</v>
      </c>
      <c r="R1447" t="b">
        <v>0</v>
      </c>
      <c r="S1447">
        <v>32</v>
      </c>
      <c r="T1447">
        <v>12</v>
      </c>
      <c r="U1447">
        <v>47</v>
      </c>
    </row>
    <row r="1448" spans="1:22" x14ac:dyDescent="0.2">
      <c r="A1448" s="1">
        <v>27000</v>
      </c>
      <c r="B1448">
        <v>1973</v>
      </c>
      <c r="C1448">
        <f>_xlfn.MAXIFS(Table1[ScheduleWeekWritten],Table1[ScheduleSeason],Table1[[#This Row],[ScheduleSeason]])</f>
        <v>14</v>
      </c>
      <c r="D1448">
        <v>12</v>
      </c>
      <c r="E1448" cm="1">
        <f t="array" ref="E1448">_xlfn.XLOOKUP(Table1[[#This Row],[ScheduleWeekWritten]],Table3[Game],100+Table3[Increase],Table1[[#This Row],[ScheduleWeekWritten]])</f>
        <v>12</v>
      </c>
      <c r="F1448" t="b">
        <v>0</v>
      </c>
      <c r="G1448" t="s">
        <v>31</v>
      </c>
      <c r="H1448">
        <v>20</v>
      </c>
      <c r="I1448">
        <v>17</v>
      </c>
      <c r="J1448" t="s">
        <v>34</v>
      </c>
      <c r="K1448" t="s">
        <v>32</v>
      </c>
      <c r="L1448" t="str">
        <f>_xlfn.XLOOKUP(Table1[[#This Row],[TeamFavoriteID]],Table2[team_id],Table2[team_name],_xlfn.XLOOKUP(Table1[[#This Row],[TeamFavoriteID]],Table2[team_id_pfr],Table2[team_name],"Even"))</f>
        <v>New York Jets</v>
      </c>
      <c r="M1448">
        <v>-12</v>
      </c>
      <c r="N1448">
        <f>IF(Table1[[#This Row],[TeamFavorite]]=Table1[[#This Row],[TeamHome]],Table1[[#This Row],[ScoreAway]]-Table1[[#This Row],[ScoreHome]],Table1[[#This Row],[ScoreHome]]-Table1[[#This Row],[ScoreAway]])</f>
        <v>-3</v>
      </c>
      <c r="O1448">
        <f>IF(Table1[[#This Row],[SpreadActual]]&lt;Table1[[#This Row],[SpreadFavorite]],1,0)</f>
        <v>0</v>
      </c>
      <c r="Q1448" t="s">
        <v>74</v>
      </c>
      <c r="R1448" t="b">
        <v>0</v>
      </c>
      <c r="S1448">
        <v>34</v>
      </c>
      <c r="T1448">
        <v>13</v>
      </c>
      <c r="U1448">
        <v>49</v>
      </c>
    </row>
    <row r="1449" spans="1:22" x14ac:dyDescent="0.2">
      <c r="A1449" s="1">
        <v>27000</v>
      </c>
      <c r="B1449">
        <v>1973</v>
      </c>
      <c r="C1449">
        <f>_xlfn.MAXIFS(Table1[ScheduleWeekWritten],Table1[ScheduleSeason],Table1[[#This Row],[ScheduleSeason]])</f>
        <v>14</v>
      </c>
      <c r="D1449">
        <v>12</v>
      </c>
      <c r="E1449" cm="1">
        <f t="array" ref="E1449">_xlfn.XLOOKUP(Table1[[#This Row],[ScheduleWeekWritten]],Table3[Game],100+Table3[Increase],Table1[[#This Row],[ScheduleWeekWritten]])</f>
        <v>12</v>
      </c>
      <c r="F1449" t="b">
        <v>0</v>
      </c>
      <c r="G1449" t="s">
        <v>53</v>
      </c>
      <c r="H1449">
        <v>38</v>
      </c>
      <c r="I1449">
        <v>28</v>
      </c>
      <c r="J1449" t="s">
        <v>58</v>
      </c>
      <c r="K1449" t="s">
        <v>87</v>
      </c>
      <c r="L1449" t="str">
        <f>_xlfn.XLOOKUP(Table1[[#This Row],[TeamFavoriteID]],Table2[team_id],Table2[team_name],_xlfn.XLOOKUP(Table1[[#This Row],[TeamFavoriteID]],Table2[team_id_pfr],Table2[team_name],"Even"))</f>
        <v>San Francisco 49ers</v>
      </c>
      <c r="M1449">
        <v>-6.5</v>
      </c>
      <c r="N1449">
        <f>IF(Table1[[#This Row],[TeamFavorite]]=Table1[[#This Row],[TeamHome]],Table1[[#This Row],[ScoreAway]]-Table1[[#This Row],[ScoreHome]],Table1[[#This Row],[ScoreHome]]-Table1[[#This Row],[ScoreAway]])</f>
        <v>-10</v>
      </c>
      <c r="O1449">
        <f>IF(Table1[[#This Row],[SpreadActual]]&lt;Table1[[#This Row],[SpreadFavorite]],1,0)</f>
        <v>1</v>
      </c>
      <c r="Q1449" t="s">
        <v>118</v>
      </c>
      <c r="R1449" t="b">
        <v>0</v>
      </c>
      <c r="S1449">
        <v>47</v>
      </c>
      <c r="T1449">
        <v>6</v>
      </c>
      <c r="U1449">
        <v>78</v>
      </c>
    </row>
    <row r="1450" spans="1:22" x14ac:dyDescent="0.2">
      <c r="A1450" s="1">
        <v>27000</v>
      </c>
      <c r="B1450">
        <v>1973</v>
      </c>
      <c r="C1450">
        <f>_xlfn.MAXIFS(Table1[ScheduleWeekWritten],Table1[ScheduleSeason],Table1[[#This Row],[ScheduleSeason]])</f>
        <v>14</v>
      </c>
      <c r="D1450">
        <v>12</v>
      </c>
      <c r="E1450" cm="1">
        <f t="array" ref="E1450">_xlfn.XLOOKUP(Table1[[#This Row],[ScheduleWeekWritten]],Table3[Game],100+Table3[Increase],Table1[[#This Row],[ScheduleWeekWritten]])</f>
        <v>12</v>
      </c>
      <c r="F1450" t="b">
        <v>0</v>
      </c>
      <c r="G1450" t="s">
        <v>57</v>
      </c>
      <c r="H1450">
        <v>16</v>
      </c>
      <c r="I1450">
        <v>20</v>
      </c>
      <c r="J1450" t="s">
        <v>45</v>
      </c>
      <c r="K1450" t="s">
        <v>79</v>
      </c>
      <c r="L1450" t="str">
        <f>_xlfn.XLOOKUP(Table1[[#This Row],[TeamFavoriteID]],Table2[team_id],Table2[team_name],_xlfn.XLOOKUP(Table1[[#This Row],[TeamFavoriteID]],Table2[team_id_pfr],Table2[team_name],"Even"))</f>
        <v>Detroit Lions</v>
      </c>
      <c r="M1450">
        <v>-4</v>
      </c>
      <c r="N1450">
        <f>IF(Table1[[#This Row],[TeamFavorite]]=Table1[[#This Row],[TeamHome]],Table1[[#This Row],[ScoreAway]]-Table1[[#This Row],[ScoreHome]],Table1[[#This Row],[ScoreHome]]-Table1[[#This Row],[ScoreAway]])</f>
        <v>-4</v>
      </c>
      <c r="O1450">
        <f>IF(Table1[[#This Row],[SpreadActual]]&lt;Table1[[#This Row],[SpreadFavorite]],1,0)</f>
        <v>0</v>
      </c>
      <c r="Q1450" t="s">
        <v>60</v>
      </c>
      <c r="R1450" t="b">
        <v>0</v>
      </c>
      <c r="S1450">
        <v>50</v>
      </c>
      <c r="T1450">
        <v>12</v>
      </c>
      <c r="U1450">
        <v>85</v>
      </c>
    </row>
    <row r="1451" spans="1:22" x14ac:dyDescent="0.2">
      <c r="A1451" s="1">
        <v>27000</v>
      </c>
      <c r="B1451">
        <v>1973</v>
      </c>
      <c r="C1451">
        <f>_xlfn.MAXIFS(Table1[ScheduleWeekWritten],Table1[ScheduleSeason],Table1[[#This Row],[ScheduleSeason]])</f>
        <v>14</v>
      </c>
      <c r="D1451">
        <v>12</v>
      </c>
      <c r="E1451" cm="1">
        <f t="array" ref="E1451">_xlfn.XLOOKUP(Table1[[#This Row],[ScheduleWeekWritten]],Table3[Game],100+Table3[Increase],Table1[[#This Row],[ScheduleWeekWritten]])</f>
        <v>12</v>
      </c>
      <c r="F1451" t="b">
        <v>0</v>
      </c>
      <c r="G1451" t="s">
        <v>61</v>
      </c>
      <c r="H1451">
        <v>27</v>
      </c>
      <c r="I1451">
        <v>24</v>
      </c>
      <c r="J1451" t="s">
        <v>50</v>
      </c>
      <c r="K1451" t="s">
        <v>85</v>
      </c>
      <c r="L1451" t="str">
        <f>_xlfn.XLOOKUP(Table1[[#This Row],[TeamFavoriteID]],Table2[team_id],Table2[team_name],_xlfn.XLOOKUP(Table1[[#This Row],[TeamFavoriteID]],Table2[team_id_pfr],Table2[team_name],"Even"))</f>
        <v>Washington Commanders</v>
      </c>
      <c r="M1451">
        <v>-13.5</v>
      </c>
      <c r="N1451">
        <f>IF(Table1[[#This Row],[TeamFavorite]]=Table1[[#This Row],[TeamHome]],Table1[[#This Row],[ScoreAway]]-Table1[[#This Row],[ScoreHome]],Table1[[#This Row],[ScoreHome]]-Table1[[#This Row],[ScoreAway]])</f>
        <v>3</v>
      </c>
      <c r="O1451">
        <f>IF(Table1[[#This Row],[SpreadActual]]&lt;Table1[[#This Row],[SpreadFavorite]],1,0)</f>
        <v>0</v>
      </c>
      <c r="Q1451" t="s">
        <v>64</v>
      </c>
      <c r="R1451" t="b">
        <v>0</v>
      </c>
      <c r="S1451">
        <v>41</v>
      </c>
      <c r="T1451">
        <v>8</v>
      </c>
      <c r="U1451">
        <v>52</v>
      </c>
    </row>
    <row r="1452" spans="1:22" x14ac:dyDescent="0.2">
      <c r="A1452" s="1">
        <v>27001</v>
      </c>
      <c r="B1452">
        <v>1973</v>
      </c>
      <c r="C1452">
        <f>_xlfn.MAXIFS(Table1[ScheduleWeekWritten],Table1[ScheduleSeason],Table1[[#This Row],[ScheduleSeason]])</f>
        <v>14</v>
      </c>
      <c r="D1452">
        <v>12</v>
      </c>
      <c r="E1452" cm="1">
        <f t="array" ref="E1452">_xlfn.XLOOKUP(Table1[[#This Row],[ScheduleWeekWritten]],Table3[Game],100+Table3[Increase],Table1[[#This Row],[ScheduleWeekWritten]])</f>
        <v>12</v>
      </c>
      <c r="F1452" t="b">
        <v>0</v>
      </c>
      <c r="G1452" t="s">
        <v>19</v>
      </c>
      <c r="H1452">
        <v>30</v>
      </c>
      <c r="I1452">
        <v>26</v>
      </c>
      <c r="J1452" t="s">
        <v>49</v>
      </c>
      <c r="K1452" t="s">
        <v>91</v>
      </c>
      <c r="L1452" t="str">
        <f>_xlfn.XLOOKUP(Table1[[#This Row],[TeamFavoriteID]],Table2[team_id],Table2[team_name],_xlfn.XLOOKUP(Table1[[#This Row],[TeamFavoriteID]],Table2[team_id_pfr],Table2[team_name],"Even"))</f>
        <v>Miami Dolphins</v>
      </c>
      <c r="M1452">
        <v>-8</v>
      </c>
      <c r="N1452">
        <f>IF(Table1[[#This Row],[TeamFavorite]]=Table1[[#This Row],[TeamHome]],Table1[[#This Row],[ScoreAway]]-Table1[[#This Row],[ScoreHome]],Table1[[#This Row],[ScoreHome]]-Table1[[#This Row],[ScoreAway]])</f>
        <v>-4</v>
      </c>
      <c r="O1452">
        <f>IF(Table1[[#This Row],[SpreadActual]]&lt;Table1[[#This Row],[SpreadFavorite]],1,0)</f>
        <v>0</v>
      </c>
      <c r="Q1452" t="s">
        <v>22</v>
      </c>
      <c r="R1452" t="b">
        <v>0</v>
      </c>
      <c r="S1452">
        <v>75</v>
      </c>
      <c r="T1452">
        <v>14</v>
      </c>
      <c r="U1452">
        <v>56</v>
      </c>
    </row>
    <row r="1453" spans="1:22" x14ac:dyDescent="0.2">
      <c r="A1453" s="1">
        <v>27006</v>
      </c>
      <c r="B1453">
        <v>1973</v>
      </c>
      <c r="C1453">
        <f>_xlfn.MAXIFS(Table1[ScheduleWeekWritten],Table1[ScheduleSeason],Table1[[#This Row],[ScheduleSeason]])</f>
        <v>14</v>
      </c>
      <c r="D1453">
        <v>13</v>
      </c>
      <c r="E1453" cm="1">
        <f t="array" ref="E1453">_xlfn.XLOOKUP(Table1[[#This Row],[ScheduleWeekWritten]],Table3[Game],100+Table3[Increase],Table1[[#This Row],[ScheduleWeekWritten]])</f>
        <v>13</v>
      </c>
      <c r="F1453" t="b">
        <v>0</v>
      </c>
      <c r="G1453" t="s">
        <v>33</v>
      </c>
      <c r="H1453">
        <v>7</v>
      </c>
      <c r="I1453">
        <v>31</v>
      </c>
      <c r="J1453" t="s">
        <v>54</v>
      </c>
      <c r="K1453" t="s">
        <v>55</v>
      </c>
      <c r="L1453" t="str">
        <f>_xlfn.XLOOKUP(Table1[[#This Row],[TeamFavoriteID]],Table2[team_id],Table2[team_name],_xlfn.XLOOKUP(Table1[[#This Row],[TeamFavoriteID]],Table2[team_id_pfr],Table2[team_name],"Even"))</f>
        <v>Minnesota Vikings</v>
      </c>
      <c r="M1453">
        <v>-9</v>
      </c>
      <c r="N1453">
        <f>IF(Table1[[#This Row],[TeamFavorite]]=Table1[[#This Row],[TeamHome]],Table1[[#This Row],[ScoreAway]]-Table1[[#This Row],[ScoreHome]],Table1[[#This Row],[ScoreHome]]-Table1[[#This Row],[ScoreAway]])</f>
        <v>-24</v>
      </c>
      <c r="O1453">
        <f>IF(Table1[[#This Row],[SpreadActual]]&lt;Table1[[#This Row],[SpreadFavorite]],1,0)</f>
        <v>1</v>
      </c>
      <c r="Q1453" t="s">
        <v>82</v>
      </c>
      <c r="R1453" t="b">
        <v>0</v>
      </c>
      <c r="S1453">
        <v>26</v>
      </c>
      <c r="T1453">
        <v>16</v>
      </c>
      <c r="U1453">
        <v>84</v>
      </c>
    </row>
    <row r="1454" spans="1:22" x14ac:dyDescent="0.2">
      <c r="A1454" s="1">
        <v>27006</v>
      </c>
      <c r="B1454">
        <v>1973</v>
      </c>
      <c r="C1454">
        <f>_xlfn.MAXIFS(Table1[ScheduleWeekWritten],Table1[ScheduleSeason],Table1[[#This Row],[ScheduleSeason]])</f>
        <v>14</v>
      </c>
      <c r="D1454">
        <v>13</v>
      </c>
      <c r="E1454" cm="1">
        <f t="array" ref="E1454">_xlfn.XLOOKUP(Table1[[#This Row],[ScheduleWeekWritten]],Table3[Game],100+Table3[Increase],Table1[[#This Row],[ScheduleWeekWritten]])</f>
        <v>13</v>
      </c>
      <c r="F1454" t="b">
        <v>0</v>
      </c>
      <c r="G1454" t="s">
        <v>20</v>
      </c>
      <c r="H1454">
        <v>37</v>
      </c>
      <c r="I1454">
        <v>7</v>
      </c>
      <c r="J1454" t="s">
        <v>42</v>
      </c>
      <c r="K1454" t="s">
        <v>21</v>
      </c>
      <c r="L1454" t="str">
        <f>_xlfn.XLOOKUP(Table1[[#This Row],[TeamFavoriteID]],Table2[team_id],Table2[team_name],_xlfn.XLOOKUP(Table1[[#This Row],[TeamFavoriteID]],Table2[team_id_pfr],Table2[team_name],"Even"))</f>
        <v>Las Vegas Raiders</v>
      </c>
      <c r="M1454">
        <v>-6</v>
      </c>
      <c r="N1454">
        <f>IF(Table1[[#This Row],[TeamFavorite]]=Table1[[#This Row],[TeamHome]],Table1[[#This Row],[ScoreAway]]-Table1[[#This Row],[ScoreHome]],Table1[[#This Row],[ScoreHome]]-Table1[[#This Row],[ScoreAway]])</f>
        <v>30</v>
      </c>
      <c r="O1454">
        <f>IF(Table1[[#This Row],[SpreadActual]]&lt;Table1[[#This Row],[SpreadFavorite]],1,0)</f>
        <v>0</v>
      </c>
      <c r="Q1454" t="s">
        <v>76</v>
      </c>
      <c r="R1454" t="b">
        <v>0</v>
      </c>
      <c r="S1454">
        <v>50</v>
      </c>
      <c r="T1454">
        <v>8</v>
      </c>
      <c r="U1454">
        <v>92</v>
      </c>
    </row>
    <row r="1455" spans="1:22" x14ac:dyDescent="0.2">
      <c r="A1455" s="1">
        <v>27007</v>
      </c>
      <c r="B1455">
        <v>1973</v>
      </c>
      <c r="C1455">
        <f>_xlfn.MAXIFS(Table1[ScheduleWeekWritten],Table1[ScheduleSeason],Table1[[#This Row],[ScheduleSeason]])</f>
        <v>14</v>
      </c>
      <c r="D1455">
        <v>13</v>
      </c>
      <c r="E1455" cm="1">
        <f t="array" ref="E1455">_xlfn.XLOOKUP(Table1[[#This Row],[ScheduleWeekWritten]],Table3[Game],100+Table3[Increase],Table1[[#This Row],[ScheduleWeekWritten]])</f>
        <v>13</v>
      </c>
      <c r="F1455" t="b">
        <v>0</v>
      </c>
      <c r="G1455" t="s">
        <v>38</v>
      </c>
      <c r="H1455">
        <v>10</v>
      </c>
      <c r="I1455">
        <v>32</v>
      </c>
      <c r="J1455" t="s">
        <v>57</v>
      </c>
      <c r="K1455" t="s">
        <v>109</v>
      </c>
      <c r="L1455" t="str">
        <f>_xlfn.XLOOKUP(Table1[[#This Row],[TeamFavoriteID]],Table2[team_id],Table2[team_name],_xlfn.XLOOKUP(Table1[[#This Row],[TeamFavoriteID]],Table2[team_id_pfr],Table2[team_name],"Even"))</f>
        <v>Atlanta Falcons</v>
      </c>
      <c r="M1455">
        <v>-14</v>
      </c>
      <c r="N1455">
        <f>IF(Table1[[#This Row],[TeamFavorite]]=Table1[[#This Row],[TeamHome]],Table1[[#This Row],[ScoreAway]]-Table1[[#This Row],[ScoreHome]],Table1[[#This Row],[ScoreHome]]-Table1[[#This Row],[ScoreAway]])</f>
        <v>22</v>
      </c>
      <c r="O1455">
        <f>IF(Table1[[#This Row],[SpreadActual]]&lt;Table1[[#This Row],[SpreadFavorite]],1,0)</f>
        <v>0</v>
      </c>
      <c r="Q1455" t="s">
        <v>41</v>
      </c>
      <c r="R1455" t="b">
        <v>0</v>
      </c>
      <c r="S1455">
        <v>42</v>
      </c>
      <c r="T1455">
        <v>12</v>
      </c>
      <c r="U1455">
        <v>65</v>
      </c>
    </row>
    <row r="1456" spans="1:22" x14ac:dyDescent="0.2">
      <c r="A1456" s="1">
        <v>27007</v>
      </c>
      <c r="B1456">
        <v>1973</v>
      </c>
      <c r="C1456">
        <f>_xlfn.MAXIFS(Table1[ScheduleWeekWritten],Table1[ScheduleSeason],Table1[[#This Row],[ScheduleSeason]])</f>
        <v>14</v>
      </c>
      <c r="D1456">
        <v>13</v>
      </c>
      <c r="E1456" cm="1">
        <f t="array" ref="E1456">_xlfn.XLOOKUP(Table1[[#This Row],[ScheduleWeekWritten]],Table3[Game],100+Table3[Increase],Table1[[#This Row],[ScheduleWeekWritten]])</f>
        <v>13</v>
      </c>
      <c r="F1456" t="b">
        <v>0</v>
      </c>
      <c r="G1456" t="s">
        <v>34</v>
      </c>
      <c r="H1456">
        <v>16</v>
      </c>
      <c r="I1456">
        <v>3</v>
      </c>
      <c r="J1456" t="s">
        <v>19</v>
      </c>
      <c r="K1456" t="s">
        <v>91</v>
      </c>
      <c r="L1456" t="str">
        <f>_xlfn.XLOOKUP(Table1[[#This Row],[TeamFavoriteID]],Table2[team_id],Table2[team_name],_xlfn.XLOOKUP(Table1[[#This Row],[TeamFavoriteID]],Table2[team_id_pfr],Table2[team_name],"Even"))</f>
        <v>Miami Dolphins</v>
      </c>
      <c r="M1456">
        <v>-16</v>
      </c>
      <c r="N1456">
        <f>IF(Table1[[#This Row],[TeamFavorite]]=Table1[[#This Row],[TeamHome]],Table1[[#This Row],[ScoreAway]]-Table1[[#This Row],[ScoreHome]],Table1[[#This Row],[ScoreHome]]-Table1[[#This Row],[ScoreAway]])</f>
        <v>13</v>
      </c>
      <c r="O1456">
        <f>IF(Table1[[#This Row],[SpreadActual]]&lt;Table1[[#This Row],[SpreadFavorite]],1,0)</f>
        <v>0</v>
      </c>
      <c r="Q1456" t="s">
        <v>80</v>
      </c>
      <c r="R1456" t="b">
        <v>0</v>
      </c>
      <c r="S1456">
        <v>42</v>
      </c>
      <c r="T1456">
        <v>16</v>
      </c>
      <c r="U1456">
        <v>86</v>
      </c>
    </row>
    <row r="1457" spans="1:22" x14ac:dyDescent="0.2">
      <c r="A1457" s="1">
        <v>27007</v>
      </c>
      <c r="B1457">
        <v>1973</v>
      </c>
      <c r="C1457">
        <f>_xlfn.MAXIFS(Table1[ScheduleWeekWritten],Table1[ScheduleSeason],Table1[[#This Row],[ScheduleSeason]])</f>
        <v>14</v>
      </c>
      <c r="D1457">
        <v>13</v>
      </c>
      <c r="E1457" cm="1">
        <f t="array" ref="E1457">_xlfn.XLOOKUP(Table1[[#This Row],[ScheduleWeekWritten]],Table3[Game],100+Table3[Increase],Table1[[#This Row],[ScheduleWeekWritten]])</f>
        <v>13</v>
      </c>
      <c r="F1457" t="b">
        <v>0</v>
      </c>
      <c r="G1457" t="s">
        <v>28</v>
      </c>
      <c r="H1457">
        <v>37</v>
      </c>
      <c r="I1457">
        <v>13</v>
      </c>
      <c r="J1457" t="s">
        <v>115</v>
      </c>
      <c r="K1457" t="s">
        <v>43</v>
      </c>
      <c r="L1457" t="str">
        <f>_xlfn.XLOOKUP(Table1[[#This Row],[TeamFavoriteID]],Table2[team_id],Table2[team_name],_xlfn.XLOOKUP(Table1[[#This Row],[TeamFavoriteID]],Table2[team_id_pfr],Table2[team_name],"Even"))</f>
        <v>Buffalo Bills</v>
      </c>
      <c r="M1457">
        <v>-4</v>
      </c>
      <c r="N1457">
        <f>IF(Table1[[#This Row],[TeamFavorite]]=Table1[[#This Row],[TeamHome]],Table1[[#This Row],[ScoreAway]]-Table1[[#This Row],[ScoreHome]],Table1[[#This Row],[ScoreHome]]-Table1[[#This Row],[ScoreAway]])</f>
        <v>-24</v>
      </c>
      <c r="O1457">
        <f>IF(Table1[[#This Row],[SpreadActual]]&lt;Table1[[#This Row],[SpreadFavorite]],1,0)</f>
        <v>1</v>
      </c>
      <c r="Q1457" t="s">
        <v>123</v>
      </c>
      <c r="R1457" t="b">
        <v>0</v>
      </c>
      <c r="S1457">
        <v>30</v>
      </c>
      <c r="T1457">
        <v>8</v>
      </c>
      <c r="U1457">
        <v>88</v>
      </c>
    </row>
    <row r="1458" spans="1:22" x14ac:dyDescent="0.2">
      <c r="A1458" s="1">
        <v>27007</v>
      </c>
      <c r="B1458">
        <v>1973</v>
      </c>
      <c r="C1458">
        <f>_xlfn.MAXIFS(Table1[ScheduleWeekWritten],Table1[ScheduleSeason],Table1[[#This Row],[ScheduleSeason]])</f>
        <v>14</v>
      </c>
      <c r="D1458">
        <v>13</v>
      </c>
      <c r="E1458" cm="1">
        <f t="array" ref="E1458">_xlfn.XLOOKUP(Table1[[#This Row],[ScheduleWeekWritten]],Table3[Game],100+Table3[Increase],Table1[[#This Row],[ScheduleWeekWritten]])</f>
        <v>13</v>
      </c>
      <c r="F1458" t="b">
        <v>0</v>
      </c>
      <c r="G1458" t="s">
        <v>101</v>
      </c>
      <c r="H1458">
        <v>34</v>
      </c>
      <c r="I1458">
        <v>17</v>
      </c>
      <c r="J1458" t="s">
        <v>62</v>
      </c>
      <c r="K1458" t="s">
        <v>63</v>
      </c>
      <c r="L1458" t="str">
        <f>_xlfn.XLOOKUP(Table1[[#This Row],[TeamFavoriteID]],Table2[team_id],Table2[team_name],_xlfn.XLOOKUP(Table1[[#This Row],[TeamFavoriteID]],Table2[team_id_pfr],Table2[team_name],"Even"))</f>
        <v>Cleveland Browns</v>
      </c>
      <c r="M1458">
        <v>-3</v>
      </c>
      <c r="N1458">
        <f>IF(Table1[[#This Row],[TeamFavorite]]=Table1[[#This Row],[TeamHome]],Table1[[#This Row],[ScoreAway]]-Table1[[#This Row],[ScoreHome]],Table1[[#This Row],[ScoreHome]]-Table1[[#This Row],[ScoreAway]])</f>
        <v>17</v>
      </c>
      <c r="O1458">
        <f>IF(Table1[[#This Row],[SpreadActual]]&lt;Table1[[#This Row],[SpreadFavorite]],1,0)</f>
        <v>0</v>
      </c>
      <c r="Q1458" t="s">
        <v>111</v>
      </c>
      <c r="R1458" t="b">
        <v>0</v>
      </c>
      <c r="S1458">
        <v>31</v>
      </c>
      <c r="T1458">
        <v>9</v>
      </c>
      <c r="U1458">
        <v>84</v>
      </c>
    </row>
    <row r="1459" spans="1:22" x14ac:dyDescent="0.2">
      <c r="A1459" s="1">
        <v>27007</v>
      </c>
      <c r="B1459">
        <v>1973</v>
      </c>
      <c r="C1459">
        <f>_xlfn.MAXIFS(Table1[ScheduleWeekWritten],Table1[ScheduleSeason],Table1[[#This Row],[ScheduleSeason]])</f>
        <v>14</v>
      </c>
      <c r="D1459">
        <v>13</v>
      </c>
      <c r="E1459" cm="1">
        <f t="array" ref="E1459">_xlfn.XLOOKUP(Table1[[#This Row],[ScheduleWeekWritten]],Table3[Game],100+Table3[Increase],Table1[[#This Row],[ScheduleWeekWritten]])</f>
        <v>13</v>
      </c>
      <c r="F1459" t="b">
        <v>0</v>
      </c>
      <c r="G1459" t="s">
        <v>67</v>
      </c>
      <c r="H1459">
        <v>27</v>
      </c>
      <c r="I1459">
        <v>7</v>
      </c>
      <c r="J1459" t="s">
        <v>61</v>
      </c>
      <c r="K1459" t="s">
        <v>68</v>
      </c>
      <c r="L1459" t="str">
        <f>_xlfn.XLOOKUP(Table1[[#This Row],[TeamFavoriteID]],Table2[team_id],Table2[team_name],_xlfn.XLOOKUP(Table1[[#This Row],[TeamFavoriteID]],Table2[team_id_pfr],Table2[team_name],"Even"))</f>
        <v>Dallas Cowboys</v>
      </c>
      <c r="M1459">
        <v>-4.5</v>
      </c>
      <c r="N1459">
        <f>IF(Table1[[#This Row],[TeamFavorite]]=Table1[[#This Row],[TeamHome]],Table1[[#This Row],[ScoreAway]]-Table1[[#This Row],[ScoreHome]],Table1[[#This Row],[ScoreHome]]-Table1[[#This Row],[ScoreAway]])</f>
        <v>-20</v>
      </c>
      <c r="O1459">
        <f>IF(Table1[[#This Row],[SpreadActual]]&lt;Table1[[#This Row],[SpreadFavorite]],1,0)</f>
        <v>1</v>
      </c>
      <c r="Q1459" t="s">
        <v>119</v>
      </c>
      <c r="R1459" t="b">
        <v>0</v>
      </c>
      <c r="S1459">
        <v>48</v>
      </c>
      <c r="T1459">
        <v>11</v>
      </c>
      <c r="U1459">
        <v>58</v>
      </c>
    </row>
    <row r="1460" spans="1:22" x14ac:dyDescent="0.2">
      <c r="A1460" s="1">
        <v>27007</v>
      </c>
      <c r="B1460">
        <v>1973</v>
      </c>
      <c r="C1460">
        <f>_xlfn.MAXIFS(Table1[ScheduleWeekWritten],Table1[ScheduleSeason],Table1[[#This Row],[ScheduleSeason]])</f>
        <v>14</v>
      </c>
      <c r="D1460">
        <v>13</v>
      </c>
      <c r="E1460" cm="1">
        <f t="array" ref="E1460">_xlfn.XLOOKUP(Table1[[#This Row],[ScheduleWeekWritten]],Table3[Game],100+Table3[Increase],Table1[[#This Row],[ScheduleWeekWritten]])</f>
        <v>13</v>
      </c>
      <c r="F1460" t="b">
        <v>0</v>
      </c>
      <c r="G1460" t="s">
        <v>45</v>
      </c>
      <c r="H1460">
        <v>40</v>
      </c>
      <c r="I1460">
        <v>7</v>
      </c>
      <c r="J1460" t="s">
        <v>46</v>
      </c>
      <c r="K1460" t="s">
        <v>79</v>
      </c>
      <c r="L1460" t="str">
        <f>_xlfn.XLOOKUP(Table1[[#This Row],[TeamFavoriteID]],Table2[team_id],Table2[team_name],_xlfn.XLOOKUP(Table1[[#This Row],[TeamFavoriteID]],Table2[team_id_pfr],Table2[team_name],"Even"))</f>
        <v>Detroit Lions</v>
      </c>
      <c r="M1460">
        <v>-11</v>
      </c>
      <c r="N1460">
        <f>IF(Table1[[#This Row],[TeamFavorite]]=Table1[[#This Row],[TeamHome]],Table1[[#This Row],[ScoreAway]]-Table1[[#This Row],[ScoreHome]],Table1[[#This Row],[ScoreHome]]-Table1[[#This Row],[ScoreAway]])</f>
        <v>-33</v>
      </c>
      <c r="O1460">
        <f>IF(Table1[[#This Row],[SpreadActual]]&lt;Table1[[#This Row],[SpreadFavorite]],1,0)</f>
        <v>1</v>
      </c>
      <c r="Q1460" t="s">
        <v>48</v>
      </c>
      <c r="R1460" t="b">
        <v>0</v>
      </c>
      <c r="S1460">
        <v>32</v>
      </c>
      <c r="T1460">
        <v>8</v>
      </c>
      <c r="U1460">
        <v>86</v>
      </c>
    </row>
    <row r="1461" spans="1:22" x14ac:dyDescent="0.2">
      <c r="A1461" s="1">
        <v>27007</v>
      </c>
      <c r="B1461">
        <v>1973</v>
      </c>
      <c r="C1461">
        <f>_xlfn.MAXIFS(Table1[ScheduleWeekWritten],Table1[ScheduleSeason],Table1[[#This Row],[ScheduleSeason]])</f>
        <v>14</v>
      </c>
      <c r="D1461">
        <v>13</v>
      </c>
      <c r="E1461" cm="1">
        <f t="array" ref="E1461">_xlfn.XLOOKUP(Table1[[#This Row],[ScheduleWeekWritten]],Table3[Game],100+Table3[Increase],Table1[[#This Row],[ScheduleWeekWritten]])</f>
        <v>13</v>
      </c>
      <c r="F1461" t="b">
        <v>0</v>
      </c>
      <c r="G1461" t="s">
        <v>95</v>
      </c>
      <c r="H1461">
        <v>16</v>
      </c>
      <c r="I1461">
        <v>10</v>
      </c>
      <c r="J1461" t="s">
        <v>53</v>
      </c>
      <c r="K1461" t="s">
        <v>87</v>
      </c>
      <c r="L1461" t="str">
        <f>_xlfn.XLOOKUP(Table1[[#This Row],[TeamFavoriteID]],Table2[team_id],Table2[team_name],_xlfn.XLOOKUP(Table1[[#This Row],[TeamFavoriteID]],Table2[team_id_pfr],Table2[team_name],"Even"))</f>
        <v>San Francisco 49ers</v>
      </c>
      <c r="M1461">
        <v>-6</v>
      </c>
      <c r="N1461">
        <f>IF(Table1[[#This Row],[TeamFavorite]]=Table1[[#This Row],[TeamHome]],Table1[[#This Row],[ScoreAway]]-Table1[[#This Row],[ScoreHome]],Table1[[#This Row],[ScoreHome]]-Table1[[#This Row],[ScoreAway]])</f>
        <v>6</v>
      </c>
      <c r="O1461">
        <f>IF(Table1[[#This Row],[SpreadActual]]&lt;Table1[[#This Row],[SpreadFavorite]],1,0)</f>
        <v>0</v>
      </c>
      <c r="Q1461" t="s">
        <v>96</v>
      </c>
      <c r="R1461" t="b">
        <v>0</v>
      </c>
      <c r="S1461">
        <v>41</v>
      </c>
      <c r="T1461">
        <v>9</v>
      </c>
      <c r="U1461">
        <v>67</v>
      </c>
    </row>
    <row r="1462" spans="1:22" x14ac:dyDescent="0.2">
      <c r="A1462" s="1">
        <v>27007</v>
      </c>
      <c r="B1462">
        <v>1973</v>
      </c>
      <c r="C1462">
        <f>_xlfn.MAXIFS(Table1[ScheduleWeekWritten],Table1[ScheduleSeason],Table1[[#This Row],[ScheduleSeason]])</f>
        <v>14</v>
      </c>
      <c r="D1462">
        <v>13</v>
      </c>
      <c r="E1462" cm="1">
        <f t="array" ref="E1462">_xlfn.XLOOKUP(Table1[[#This Row],[ScheduleWeekWritten]],Table3[Game],100+Table3[Increase],Table1[[#This Row],[ScheduleWeekWritten]])</f>
        <v>13</v>
      </c>
      <c r="F1462" t="b">
        <v>0</v>
      </c>
      <c r="G1462" t="s">
        <v>58</v>
      </c>
      <c r="H1462">
        <v>24</v>
      </c>
      <c r="I1462">
        <v>23</v>
      </c>
      <c r="J1462" t="s">
        <v>31</v>
      </c>
      <c r="K1462" t="s">
        <v>32</v>
      </c>
      <c r="L1462" t="str">
        <f>_xlfn.XLOOKUP(Table1[[#This Row],[TeamFavoriteID]],Table2[team_id],Table2[team_name],_xlfn.XLOOKUP(Table1[[#This Row],[TeamFavoriteID]],Table2[team_id_pfr],Table2[team_name],"Even"))</f>
        <v>New York Jets</v>
      </c>
      <c r="M1462">
        <v>-2.5</v>
      </c>
      <c r="N1462">
        <f>IF(Table1[[#This Row],[TeamFavorite]]=Table1[[#This Row],[TeamHome]],Table1[[#This Row],[ScoreAway]]-Table1[[#This Row],[ScoreHome]],Table1[[#This Row],[ScoreHome]]-Table1[[#This Row],[ScoreAway]])</f>
        <v>1</v>
      </c>
      <c r="O1462">
        <f>IF(Table1[[#This Row],[SpreadActual]]&lt;Table1[[#This Row],[SpreadFavorite]],1,0)</f>
        <v>0</v>
      </c>
      <c r="Q1462" t="s">
        <v>112</v>
      </c>
      <c r="R1462" t="b">
        <v>0</v>
      </c>
      <c r="S1462">
        <v>44</v>
      </c>
      <c r="T1462">
        <v>21</v>
      </c>
      <c r="U1462">
        <v>89</v>
      </c>
    </row>
    <row r="1463" spans="1:22" x14ac:dyDescent="0.2">
      <c r="A1463" s="1">
        <v>27007</v>
      </c>
      <c r="B1463">
        <v>1973</v>
      </c>
      <c r="C1463">
        <f>_xlfn.MAXIFS(Table1[ScheduleWeekWritten],Table1[ScheduleSeason],Table1[[#This Row],[ScheduleSeason]])</f>
        <v>14</v>
      </c>
      <c r="D1463">
        <v>13</v>
      </c>
      <c r="E1463" cm="1">
        <f t="array" ref="E1463">_xlfn.XLOOKUP(Table1[[#This Row],[ScheduleWeekWritten]],Table3[Game],100+Table3[Increase],Table1[[#This Row],[ScheduleWeekWritten]])</f>
        <v>13</v>
      </c>
      <c r="F1463" t="b">
        <v>0</v>
      </c>
      <c r="G1463" t="s">
        <v>49</v>
      </c>
      <c r="H1463">
        <v>33</v>
      </c>
      <c r="I1463">
        <v>7</v>
      </c>
      <c r="J1463" t="s">
        <v>23</v>
      </c>
      <c r="K1463" t="s">
        <v>51</v>
      </c>
      <c r="L1463" t="str">
        <f>_xlfn.XLOOKUP(Table1[[#This Row],[TeamFavoriteID]],Table2[team_id],Table2[team_name],_xlfn.XLOOKUP(Table1[[#This Row],[TeamFavoriteID]],Table2[team_id_pfr],Table2[team_name],"Even"))</f>
        <v>Pittsburgh Steelers</v>
      </c>
      <c r="M1463">
        <v>-21</v>
      </c>
      <c r="N1463">
        <f>IF(Table1[[#This Row],[TeamFavorite]]=Table1[[#This Row],[TeamHome]],Table1[[#This Row],[ScoreAway]]-Table1[[#This Row],[ScoreHome]],Table1[[#This Row],[ScoreHome]]-Table1[[#This Row],[ScoreAway]])</f>
        <v>-26</v>
      </c>
      <c r="O1463">
        <f>IF(Table1[[#This Row],[SpreadActual]]&lt;Table1[[#This Row],[SpreadFavorite]],1,0)</f>
        <v>1</v>
      </c>
      <c r="Q1463" t="s">
        <v>113</v>
      </c>
      <c r="R1463" t="b">
        <v>0</v>
      </c>
      <c r="S1463">
        <v>34</v>
      </c>
      <c r="T1463">
        <v>10</v>
      </c>
      <c r="U1463">
        <v>76</v>
      </c>
    </row>
    <row r="1464" spans="1:22" x14ac:dyDescent="0.2">
      <c r="A1464" s="1">
        <v>27007</v>
      </c>
      <c r="B1464">
        <v>1973</v>
      </c>
      <c r="C1464">
        <f>_xlfn.MAXIFS(Table1[ScheduleWeekWritten],Table1[ScheduleSeason],Table1[[#This Row],[ScheduleSeason]])</f>
        <v>14</v>
      </c>
      <c r="D1464">
        <v>13</v>
      </c>
      <c r="E1464" cm="1">
        <f t="array" ref="E1464">_xlfn.XLOOKUP(Table1[[#This Row],[ScheduleWeekWritten]],Table3[Game],100+Table3[Increase],Table1[[#This Row],[ScheduleWeekWritten]])</f>
        <v>13</v>
      </c>
      <c r="F1464" t="b">
        <v>0</v>
      </c>
      <c r="G1464" t="s">
        <v>27</v>
      </c>
      <c r="H1464">
        <v>28</v>
      </c>
      <c r="I1464">
        <v>42</v>
      </c>
      <c r="J1464" t="s">
        <v>24</v>
      </c>
      <c r="K1464" t="s">
        <v>88</v>
      </c>
      <c r="L1464" t="str">
        <f>_xlfn.XLOOKUP(Table1[[#This Row],[TeamFavoriteID]],Table2[team_id],Table2[team_name],_xlfn.XLOOKUP(Table1[[#This Row],[TeamFavoriteID]],Table2[team_id_pfr],Table2[team_name],"Even"))</f>
        <v>Denver Broncos</v>
      </c>
      <c r="M1464">
        <v>-9.5</v>
      </c>
      <c r="N1464">
        <f>IF(Table1[[#This Row],[TeamFavorite]]=Table1[[#This Row],[TeamHome]],Table1[[#This Row],[ScoreAway]]-Table1[[#This Row],[ScoreHome]],Table1[[#This Row],[ScoreHome]]-Table1[[#This Row],[ScoreAway]])</f>
        <v>-14</v>
      </c>
      <c r="O1464">
        <f>IF(Table1[[#This Row],[SpreadActual]]&lt;Table1[[#This Row],[SpreadFavorite]],1,0)</f>
        <v>1</v>
      </c>
      <c r="Q1464" t="s">
        <v>94</v>
      </c>
      <c r="R1464" t="b">
        <v>0</v>
      </c>
      <c r="S1464">
        <v>63</v>
      </c>
      <c r="T1464">
        <v>5</v>
      </c>
      <c r="U1464">
        <v>34</v>
      </c>
    </row>
    <row r="1465" spans="1:22" x14ac:dyDescent="0.2">
      <c r="A1465" s="1">
        <v>27008</v>
      </c>
      <c r="B1465">
        <v>1973</v>
      </c>
      <c r="C1465">
        <f>_xlfn.MAXIFS(Table1[ScheduleWeekWritten],Table1[ScheduleSeason],Table1[[#This Row],[ScheduleSeason]])</f>
        <v>14</v>
      </c>
      <c r="D1465">
        <v>13</v>
      </c>
      <c r="E1465" cm="1">
        <f t="array" ref="E1465">_xlfn.XLOOKUP(Table1[[#This Row],[ScheduleWeekWritten]],Table3[Game],100+Table3[Increase],Table1[[#This Row],[ScheduleWeekWritten]])</f>
        <v>13</v>
      </c>
      <c r="F1465" t="b">
        <v>0</v>
      </c>
      <c r="G1465" t="s">
        <v>39</v>
      </c>
      <c r="H1465">
        <v>40</v>
      </c>
      <c r="I1465">
        <v>6</v>
      </c>
      <c r="J1465" t="s">
        <v>50</v>
      </c>
      <c r="K1465" t="s">
        <v>40</v>
      </c>
      <c r="L1465" t="str">
        <f>_xlfn.XLOOKUP(Table1[[#This Row],[TeamFavoriteID]],Table2[team_id],Table2[team_name],_xlfn.XLOOKUP(Table1[[#This Row],[TeamFavoriteID]],Table2[team_id_pfr],Table2[team_name],"Even"))</f>
        <v>Los Angeles Rams</v>
      </c>
      <c r="M1465">
        <v>-13</v>
      </c>
      <c r="N1465">
        <f>IF(Table1[[#This Row],[TeamFavorite]]=Table1[[#This Row],[TeamHome]],Table1[[#This Row],[ScoreAway]]-Table1[[#This Row],[ScoreHome]],Table1[[#This Row],[ScoreHome]]-Table1[[#This Row],[ScoreAway]])</f>
        <v>-34</v>
      </c>
      <c r="O1465">
        <f>IF(Table1[[#This Row],[SpreadActual]]&lt;Table1[[#This Row],[SpreadFavorite]],1,0)</f>
        <v>1</v>
      </c>
      <c r="Q1465" t="s">
        <v>65</v>
      </c>
      <c r="R1465" t="b">
        <v>0</v>
      </c>
      <c r="S1465">
        <v>66</v>
      </c>
      <c r="T1465">
        <v>7</v>
      </c>
      <c r="U1465">
        <v>28</v>
      </c>
    </row>
    <row r="1466" spans="1:22" x14ac:dyDescent="0.2">
      <c r="A1466" s="1">
        <v>27013</v>
      </c>
      <c r="B1466">
        <v>1973</v>
      </c>
      <c r="C1466">
        <f>_xlfn.MAXIFS(Table1[ScheduleWeekWritten],Table1[ScheduleSeason],Table1[[#This Row],[ScheduleSeason]])</f>
        <v>14</v>
      </c>
      <c r="D1466">
        <v>14</v>
      </c>
      <c r="E1466" cm="1">
        <f t="array" ref="E1466">_xlfn.XLOOKUP(Table1[[#This Row],[ScheduleWeekWritten]],Table3[Game],100+Table3[Increase],Table1[[#This Row],[ScheduleWeekWritten]])</f>
        <v>14</v>
      </c>
      <c r="F1466" t="b">
        <v>0</v>
      </c>
      <c r="G1466" t="s">
        <v>19</v>
      </c>
      <c r="H1466">
        <v>34</v>
      </c>
      <c r="I1466">
        <v>7</v>
      </c>
      <c r="J1466" t="s">
        <v>45</v>
      </c>
      <c r="K1466" t="s">
        <v>91</v>
      </c>
      <c r="L1466" t="str">
        <f>_xlfn.XLOOKUP(Table1[[#This Row],[TeamFavoriteID]],Table2[team_id],Table2[team_name],_xlfn.XLOOKUP(Table1[[#This Row],[TeamFavoriteID]],Table2[team_id_pfr],Table2[team_name],"Even"))</f>
        <v>Miami Dolphins</v>
      </c>
      <c r="M1466">
        <v>-9</v>
      </c>
      <c r="N1466">
        <f>IF(Table1[[#This Row],[TeamFavorite]]=Table1[[#This Row],[TeamHome]],Table1[[#This Row],[ScoreAway]]-Table1[[#This Row],[ScoreHome]],Table1[[#This Row],[ScoreHome]]-Table1[[#This Row],[ScoreAway]])</f>
        <v>-27</v>
      </c>
      <c r="O1466">
        <f>IF(Table1[[#This Row],[SpreadActual]]&lt;Table1[[#This Row],[SpreadFavorite]],1,0)</f>
        <v>1</v>
      </c>
      <c r="Q1466" t="s">
        <v>22</v>
      </c>
      <c r="R1466" t="b">
        <v>0</v>
      </c>
      <c r="S1466">
        <v>69</v>
      </c>
      <c r="T1466">
        <v>7</v>
      </c>
      <c r="U1466">
        <v>65</v>
      </c>
    </row>
    <row r="1467" spans="1:22" x14ac:dyDescent="0.2">
      <c r="A1467" s="1">
        <v>27013</v>
      </c>
      <c r="B1467">
        <v>1973</v>
      </c>
      <c r="C1467">
        <f>_xlfn.MAXIFS(Table1[ScheduleWeekWritten],Table1[ScheduleSeason],Table1[[#This Row],[ScheduleSeason]])</f>
        <v>14</v>
      </c>
      <c r="D1467">
        <v>14</v>
      </c>
      <c r="E1467" cm="1">
        <f t="array" ref="E1467">_xlfn.XLOOKUP(Table1[[#This Row],[ScheduleWeekWritten]],Table3[Game],100+Table3[Increase],Table1[[#This Row],[ScheduleWeekWritten]])</f>
        <v>14</v>
      </c>
      <c r="F1467" t="b">
        <v>0</v>
      </c>
      <c r="G1467" t="s">
        <v>53</v>
      </c>
      <c r="H1467">
        <v>14</v>
      </c>
      <c r="I1467">
        <v>37</v>
      </c>
      <c r="J1467" t="s">
        <v>49</v>
      </c>
      <c r="K1467" t="s">
        <v>51</v>
      </c>
      <c r="L1467" t="str">
        <f>_xlfn.XLOOKUP(Table1[[#This Row],[TeamFavoriteID]],Table2[team_id],Table2[team_name],_xlfn.XLOOKUP(Table1[[#This Row],[TeamFavoriteID]],Table2[team_id_pfr],Table2[team_name],"Even"))</f>
        <v>Pittsburgh Steelers</v>
      </c>
      <c r="M1467">
        <v>-7.5</v>
      </c>
      <c r="N1467">
        <f>IF(Table1[[#This Row],[TeamFavorite]]=Table1[[#This Row],[TeamHome]],Table1[[#This Row],[ScoreAway]]-Table1[[#This Row],[ScoreHome]],Table1[[#This Row],[ScoreHome]]-Table1[[#This Row],[ScoreAway]])</f>
        <v>-23</v>
      </c>
      <c r="O1467">
        <f>IF(Table1[[#This Row],[SpreadActual]]&lt;Table1[[#This Row],[SpreadFavorite]],1,0)</f>
        <v>1</v>
      </c>
      <c r="Q1467" t="s">
        <v>118</v>
      </c>
      <c r="R1467" t="b">
        <v>0</v>
      </c>
      <c r="S1467">
        <v>47</v>
      </c>
      <c r="T1467">
        <v>5</v>
      </c>
      <c r="U1467">
        <v>89</v>
      </c>
    </row>
    <row r="1468" spans="1:22" x14ac:dyDescent="0.2">
      <c r="A1468" s="1">
        <v>27014</v>
      </c>
      <c r="B1468">
        <v>1973</v>
      </c>
      <c r="C1468">
        <f>_xlfn.MAXIFS(Table1[ScheduleWeekWritten],Table1[ScheduleSeason],Table1[[#This Row],[ScheduleSeason]])</f>
        <v>14</v>
      </c>
      <c r="D1468">
        <v>14</v>
      </c>
      <c r="E1468" cm="1">
        <f t="array" ref="E1468">_xlfn.XLOOKUP(Table1[[#This Row],[ScheduleWeekWritten]],Table3[Game],100+Table3[Increase],Table1[[#This Row],[ScheduleWeekWritten]])</f>
        <v>14</v>
      </c>
      <c r="F1468" t="b">
        <v>0</v>
      </c>
      <c r="G1468" t="s">
        <v>38</v>
      </c>
      <c r="H1468">
        <v>14</v>
      </c>
      <c r="I1468">
        <v>10</v>
      </c>
      <c r="J1468" t="s">
        <v>95</v>
      </c>
      <c r="K1468" t="s">
        <v>109</v>
      </c>
      <c r="L1468" t="str">
        <f>_xlfn.XLOOKUP(Table1[[#This Row],[TeamFavoriteID]],Table2[team_id],Table2[team_name],_xlfn.XLOOKUP(Table1[[#This Row],[TeamFavoriteID]],Table2[team_id_pfr],Table2[team_name],"Even"))</f>
        <v>Atlanta Falcons</v>
      </c>
      <c r="M1468">
        <v>-13.5</v>
      </c>
      <c r="N1468">
        <f>IF(Table1[[#This Row],[TeamFavorite]]=Table1[[#This Row],[TeamHome]],Table1[[#This Row],[ScoreAway]]-Table1[[#This Row],[ScoreHome]],Table1[[#This Row],[ScoreHome]]-Table1[[#This Row],[ScoreAway]])</f>
        <v>-4</v>
      </c>
      <c r="O1468">
        <f>IF(Table1[[#This Row],[SpreadActual]]&lt;Table1[[#This Row],[SpreadFavorite]],1,0)</f>
        <v>0</v>
      </c>
      <c r="Q1468" t="s">
        <v>41</v>
      </c>
      <c r="R1468" t="b">
        <v>0</v>
      </c>
      <c r="S1468">
        <v>39</v>
      </c>
      <c r="T1468">
        <v>17</v>
      </c>
      <c r="U1468">
        <v>81</v>
      </c>
    </row>
    <row r="1469" spans="1:22" x14ac:dyDescent="0.2">
      <c r="A1469" s="1">
        <v>27014</v>
      </c>
      <c r="B1469">
        <v>1973</v>
      </c>
      <c r="C1469">
        <f>_xlfn.MAXIFS(Table1[ScheduleWeekWritten],Table1[ScheduleSeason],Table1[[#This Row],[ScheduleSeason]])</f>
        <v>14</v>
      </c>
      <c r="D1469">
        <v>14</v>
      </c>
      <c r="E1469" cm="1">
        <f t="array" ref="E1469">_xlfn.XLOOKUP(Table1[[#This Row],[ScheduleWeekWritten]],Table3[Game],100+Table3[Increase],Table1[[#This Row],[ScheduleWeekWritten]])</f>
        <v>14</v>
      </c>
      <c r="F1469" t="b">
        <v>0</v>
      </c>
      <c r="G1469" t="s">
        <v>34</v>
      </c>
      <c r="H1469">
        <v>18</v>
      </c>
      <c r="I1469">
        <v>13</v>
      </c>
      <c r="J1469" t="s">
        <v>115</v>
      </c>
      <c r="K1469" t="s">
        <v>72</v>
      </c>
      <c r="L1469" t="str">
        <f>_xlfn.XLOOKUP(Table1[[#This Row],[TeamFavoriteID]],Table2[team_id],Table2[team_name],_xlfn.XLOOKUP(Table1[[#This Row],[TeamFavoriteID]],Table2[team_id_pfr],Table2[team_name],"Even"))</f>
        <v>Baltimore Colts</v>
      </c>
      <c r="M1469">
        <v>-1</v>
      </c>
      <c r="N1469">
        <f>IF(Table1[[#This Row],[TeamFavorite]]=Table1[[#This Row],[TeamHome]],Table1[[#This Row],[ScoreAway]]-Table1[[#This Row],[ScoreHome]],Table1[[#This Row],[ScoreHome]]-Table1[[#This Row],[ScoreAway]])</f>
        <v>-5</v>
      </c>
      <c r="O1469">
        <f>IF(Table1[[#This Row],[SpreadActual]]&lt;Table1[[#This Row],[SpreadFavorite]],1,0)</f>
        <v>1</v>
      </c>
      <c r="Q1469" t="s">
        <v>80</v>
      </c>
      <c r="R1469" t="b">
        <v>0</v>
      </c>
      <c r="S1469">
        <v>31</v>
      </c>
      <c r="T1469">
        <v>10</v>
      </c>
      <c r="U1469">
        <v>75</v>
      </c>
    </row>
    <row r="1470" spans="1:22" x14ac:dyDescent="0.2">
      <c r="A1470" s="1">
        <v>27014</v>
      </c>
      <c r="B1470">
        <v>1973</v>
      </c>
      <c r="C1470">
        <f>_xlfn.MAXIFS(Table1[ScheduleWeekWritten],Table1[ScheduleSeason],Table1[[#This Row],[ScheduleSeason]])</f>
        <v>14</v>
      </c>
      <c r="D1470">
        <v>14</v>
      </c>
      <c r="E1470" cm="1">
        <f t="array" ref="E1470">_xlfn.XLOOKUP(Table1[[#This Row],[ScheduleWeekWritten]],Table3[Game],100+Table3[Increase],Table1[[#This Row],[ScheduleWeekWritten]])</f>
        <v>14</v>
      </c>
      <c r="F1470" t="b">
        <v>0</v>
      </c>
      <c r="G1470" t="s">
        <v>46</v>
      </c>
      <c r="H1470">
        <v>0</v>
      </c>
      <c r="I1470">
        <v>21</v>
      </c>
      <c r="J1470" t="s">
        <v>33</v>
      </c>
      <c r="K1470" t="s">
        <v>35</v>
      </c>
      <c r="L1470" t="str">
        <f>_xlfn.XLOOKUP(Table1[[#This Row],[TeamFavoriteID]],Table2[team_id],Table2[team_name],_xlfn.XLOOKUP(Table1[[#This Row],[TeamFavoriteID]],Table2[team_id_pfr],Table2[team_name],"Even"))</f>
        <v>Green Bay Packers</v>
      </c>
      <c r="M1470">
        <v>-5</v>
      </c>
      <c r="N1470">
        <f>IF(Table1[[#This Row],[TeamFavorite]]=Table1[[#This Row],[TeamHome]],Table1[[#This Row],[ScoreAway]]-Table1[[#This Row],[ScoreHome]],Table1[[#This Row],[ScoreHome]]-Table1[[#This Row],[ScoreAway]])</f>
        <v>-21</v>
      </c>
      <c r="O1470">
        <f>IF(Table1[[#This Row],[SpreadActual]]&lt;Table1[[#This Row],[SpreadFavorite]],1,0)</f>
        <v>1</v>
      </c>
      <c r="Q1470" t="s">
        <v>114</v>
      </c>
      <c r="R1470" t="b">
        <v>0</v>
      </c>
      <c r="S1470">
        <v>24</v>
      </c>
      <c r="T1470">
        <v>13</v>
      </c>
      <c r="U1470">
        <v>79</v>
      </c>
    </row>
    <row r="1471" spans="1:22" x14ac:dyDescent="0.2">
      <c r="A1471" s="1">
        <v>27014</v>
      </c>
      <c r="B1471">
        <v>1973</v>
      </c>
      <c r="C1471">
        <f>_xlfn.MAXIFS(Table1[ScheduleWeekWritten],Table1[ScheduleSeason],Table1[[#This Row],[ScheduleSeason]])</f>
        <v>14</v>
      </c>
      <c r="D1471">
        <v>14</v>
      </c>
      <c r="E1471" cm="1">
        <f t="array" ref="E1471">_xlfn.XLOOKUP(Table1[[#This Row],[ScheduleWeekWritten]],Table3[Game],100+Table3[Increase],Table1[[#This Row],[ScheduleWeekWritten]])</f>
        <v>14</v>
      </c>
      <c r="F1471" t="b">
        <v>0</v>
      </c>
      <c r="G1471" t="s">
        <v>23</v>
      </c>
      <c r="H1471">
        <v>24</v>
      </c>
      <c r="I1471">
        <v>27</v>
      </c>
      <c r="J1471" t="s">
        <v>101</v>
      </c>
      <c r="K1471" t="s">
        <v>104</v>
      </c>
      <c r="L1471" t="str">
        <f>_xlfn.XLOOKUP(Table1[[#This Row],[TeamFavoriteID]],Table2[team_id],Table2[team_name],_xlfn.XLOOKUP(Table1[[#This Row],[TeamFavoriteID]],Table2[team_id_pfr],Table2[team_name],"Even"))</f>
        <v>Cincinnati Bengals</v>
      </c>
      <c r="M1471">
        <v>-17.5</v>
      </c>
      <c r="N1471">
        <f>IF(Table1[[#This Row],[TeamFavorite]]=Table1[[#This Row],[TeamHome]],Table1[[#This Row],[ScoreAway]]-Table1[[#This Row],[ScoreHome]],Table1[[#This Row],[ScoreHome]]-Table1[[#This Row],[ScoreAway]])</f>
        <v>-3</v>
      </c>
      <c r="O1471">
        <f>IF(Table1[[#This Row],[SpreadActual]]&lt;Table1[[#This Row],[SpreadFavorite]],1,0)</f>
        <v>0</v>
      </c>
      <c r="Q1471" t="s">
        <v>102</v>
      </c>
      <c r="R1471" t="b">
        <v>0</v>
      </c>
      <c r="S1471">
        <v>72</v>
      </c>
      <c r="T1471">
        <v>0</v>
      </c>
      <c r="V1471" t="s">
        <v>103</v>
      </c>
    </row>
    <row r="1472" spans="1:22" x14ac:dyDescent="0.2">
      <c r="A1472" s="1">
        <v>27014</v>
      </c>
      <c r="B1472">
        <v>1973</v>
      </c>
      <c r="C1472">
        <f>_xlfn.MAXIFS(Table1[ScheduleWeekWritten],Table1[ScheduleSeason],Table1[[#This Row],[ScheduleSeason]])</f>
        <v>14</v>
      </c>
      <c r="D1472">
        <v>14</v>
      </c>
      <c r="E1472" cm="1">
        <f t="array" ref="E1472">_xlfn.XLOOKUP(Table1[[#This Row],[ScheduleWeekWritten]],Table3[Game],100+Table3[Increase],Table1[[#This Row],[ScheduleWeekWritten]])</f>
        <v>14</v>
      </c>
      <c r="F1472" t="b">
        <v>0</v>
      </c>
      <c r="G1472" t="s">
        <v>42</v>
      </c>
      <c r="H1472">
        <v>33</v>
      </c>
      <c r="I1472">
        <v>6</v>
      </c>
      <c r="J1472" t="s">
        <v>27</v>
      </c>
      <c r="K1472" t="s">
        <v>75</v>
      </c>
      <c r="L1472" t="str">
        <f>_xlfn.XLOOKUP(Table1[[#This Row],[TeamFavoriteID]],Table2[team_id],Table2[team_name],_xlfn.XLOOKUP(Table1[[#This Row],[TeamFavoriteID]],Table2[team_id_pfr],Table2[team_name],"Even"))</f>
        <v>Kansas City Chiefs</v>
      </c>
      <c r="M1472">
        <v>-12.5</v>
      </c>
      <c r="N1472">
        <f>IF(Table1[[#This Row],[TeamFavorite]]=Table1[[#This Row],[TeamHome]],Table1[[#This Row],[ScoreAway]]-Table1[[#This Row],[ScoreHome]],Table1[[#This Row],[ScoreHome]]-Table1[[#This Row],[ScoreAway]])</f>
        <v>-27</v>
      </c>
      <c r="O1472">
        <f>IF(Table1[[#This Row],[SpreadActual]]&lt;Table1[[#This Row],[SpreadFavorite]],1,0)</f>
        <v>1</v>
      </c>
      <c r="Q1472" t="s">
        <v>117</v>
      </c>
      <c r="R1472" t="b">
        <v>0</v>
      </c>
      <c r="S1472">
        <v>20</v>
      </c>
      <c r="T1472">
        <v>11</v>
      </c>
      <c r="U1472">
        <v>73</v>
      </c>
    </row>
    <row r="1473" spans="1:21" x14ac:dyDescent="0.2">
      <c r="A1473" s="1">
        <v>27014</v>
      </c>
      <c r="B1473">
        <v>1973</v>
      </c>
      <c r="C1473">
        <f>_xlfn.MAXIFS(Table1[ScheduleWeekWritten],Table1[ScheduleSeason],Table1[[#This Row],[ScheduleSeason]])</f>
        <v>14</v>
      </c>
      <c r="D1473">
        <v>14</v>
      </c>
      <c r="E1473" cm="1">
        <f t="array" ref="E1473">_xlfn.XLOOKUP(Table1[[#This Row],[ScheduleWeekWritten]],Table3[Game],100+Table3[Increase],Table1[[#This Row],[ScheduleWeekWritten]])</f>
        <v>14</v>
      </c>
      <c r="F1473" t="b">
        <v>0</v>
      </c>
      <c r="G1473" t="s">
        <v>39</v>
      </c>
      <c r="H1473">
        <v>30</v>
      </c>
      <c r="I1473">
        <v>17</v>
      </c>
      <c r="J1473" t="s">
        <v>62</v>
      </c>
      <c r="K1473" t="s">
        <v>40</v>
      </c>
      <c r="L1473" t="str">
        <f>_xlfn.XLOOKUP(Table1[[#This Row],[TeamFavoriteID]],Table2[team_id],Table2[team_name],_xlfn.XLOOKUP(Table1[[#This Row],[TeamFavoriteID]],Table2[team_id_pfr],Table2[team_name],"Even"))</f>
        <v>Los Angeles Rams</v>
      </c>
      <c r="M1473">
        <v>-9</v>
      </c>
      <c r="N1473">
        <f>IF(Table1[[#This Row],[TeamFavorite]]=Table1[[#This Row],[TeamHome]],Table1[[#This Row],[ScoreAway]]-Table1[[#This Row],[ScoreHome]],Table1[[#This Row],[ScoreHome]]-Table1[[#This Row],[ScoreAway]])</f>
        <v>-13</v>
      </c>
      <c r="O1473">
        <f>IF(Table1[[#This Row],[SpreadActual]]&lt;Table1[[#This Row],[SpreadFavorite]],1,0)</f>
        <v>1</v>
      </c>
      <c r="Q1473" t="s">
        <v>65</v>
      </c>
      <c r="R1473" t="b">
        <v>0</v>
      </c>
      <c r="S1473">
        <v>60</v>
      </c>
      <c r="T1473">
        <v>6</v>
      </c>
      <c r="U1473">
        <v>55</v>
      </c>
    </row>
    <row r="1474" spans="1:21" x14ac:dyDescent="0.2">
      <c r="A1474" s="1">
        <v>27014</v>
      </c>
      <c r="B1474">
        <v>1973</v>
      </c>
      <c r="C1474">
        <f>_xlfn.MAXIFS(Table1[ScheduleWeekWritten],Table1[ScheduleSeason],Table1[[#This Row],[ScheduleSeason]])</f>
        <v>14</v>
      </c>
      <c r="D1474">
        <v>14</v>
      </c>
      <c r="E1474" cm="1">
        <f t="array" ref="E1474">_xlfn.XLOOKUP(Table1[[#This Row],[ScheduleWeekWritten]],Table3[Game],100+Table3[Increase],Table1[[#This Row],[ScheduleWeekWritten]])</f>
        <v>14</v>
      </c>
      <c r="F1474" t="b">
        <v>0</v>
      </c>
      <c r="G1474" t="s">
        <v>50</v>
      </c>
      <c r="H1474">
        <v>7</v>
      </c>
      <c r="I1474">
        <v>31</v>
      </c>
      <c r="J1474" t="s">
        <v>54</v>
      </c>
      <c r="K1474" t="s">
        <v>55</v>
      </c>
      <c r="L1474" t="str">
        <f>_xlfn.XLOOKUP(Table1[[#This Row],[TeamFavoriteID]],Table2[team_id],Table2[team_name],_xlfn.XLOOKUP(Table1[[#This Row],[TeamFavoriteID]],Table2[team_id_pfr],Table2[team_name],"Even"))</f>
        <v>Minnesota Vikings</v>
      </c>
      <c r="M1474">
        <v>-13.5</v>
      </c>
      <c r="N1474">
        <f>IF(Table1[[#This Row],[TeamFavorite]]=Table1[[#This Row],[TeamHome]],Table1[[#This Row],[ScoreAway]]-Table1[[#This Row],[ScoreHome]],Table1[[#This Row],[ScoreHome]]-Table1[[#This Row],[ScoreAway]])</f>
        <v>-24</v>
      </c>
      <c r="O1474">
        <f>IF(Table1[[#This Row],[SpreadActual]]&lt;Table1[[#This Row],[SpreadFavorite]],1,0)</f>
        <v>1</v>
      </c>
      <c r="Q1474" t="s">
        <v>121</v>
      </c>
      <c r="R1474" t="b">
        <v>0</v>
      </c>
      <c r="S1474">
        <v>30</v>
      </c>
      <c r="T1474">
        <v>13</v>
      </c>
      <c r="U1474">
        <v>66</v>
      </c>
    </row>
    <row r="1475" spans="1:21" x14ac:dyDescent="0.2">
      <c r="A1475" s="1">
        <v>27014</v>
      </c>
      <c r="B1475">
        <v>1973</v>
      </c>
      <c r="C1475">
        <f>_xlfn.MAXIFS(Table1[ScheduleWeekWritten],Table1[ScheduleSeason],Table1[[#This Row],[ScheduleSeason]])</f>
        <v>14</v>
      </c>
      <c r="D1475">
        <v>14</v>
      </c>
      <c r="E1475" cm="1">
        <f t="array" ref="E1475">_xlfn.XLOOKUP(Table1[[#This Row],[ScheduleWeekWritten]],Table3[Game],100+Table3[Increase],Table1[[#This Row],[ScheduleWeekWritten]])</f>
        <v>14</v>
      </c>
      <c r="F1475" t="b">
        <v>0</v>
      </c>
      <c r="G1475" t="s">
        <v>31</v>
      </c>
      <c r="H1475">
        <v>14</v>
      </c>
      <c r="I1475">
        <v>34</v>
      </c>
      <c r="J1475" t="s">
        <v>28</v>
      </c>
      <c r="K1475" t="s">
        <v>32</v>
      </c>
      <c r="L1475" t="str">
        <f>_xlfn.XLOOKUP(Table1[[#This Row],[TeamFavoriteID]],Table2[team_id],Table2[team_name],_xlfn.XLOOKUP(Table1[[#This Row],[TeamFavoriteID]],Table2[team_id_pfr],Table2[team_name],"Even"))</f>
        <v>New York Jets</v>
      </c>
      <c r="M1475">
        <v>-3.5</v>
      </c>
      <c r="N1475">
        <f>IF(Table1[[#This Row],[TeamFavorite]]=Table1[[#This Row],[TeamHome]],Table1[[#This Row],[ScoreAway]]-Table1[[#This Row],[ScoreHome]],Table1[[#This Row],[ScoreHome]]-Table1[[#This Row],[ScoreAway]])</f>
        <v>20</v>
      </c>
      <c r="O1475">
        <f>IF(Table1[[#This Row],[SpreadActual]]&lt;Table1[[#This Row],[SpreadFavorite]],1,0)</f>
        <v>0</v>
      </c>
      <c r="Q1475" t="s">
        <v>74</v>
      </c>
      <c r="R1475" t="b">
        <v>0</v>
      </c>
      <c r="S1475">
        <v>31</v>
      </c>
      <c r="T1475">
        <v>15</v>
      </c>
      <c r="U1475">
        <v>66</v>
      </c>
    </row>
    <row r="1476" spans="1:21" x14ac:dyDescent="0.2">
      <c r="A1476" s="1">
        <v>27014</v>
      </c>
      <c r="B1476">
        <v>1973</v>
      </c>
      <c r="C1476">
        <f>_xlfn.MAXIFS(Table1[ScheduleWeekWritten],Table1[ScheduleSeason],Table1[[#This Row],[ScheduleSeason]])</f>
        <v>14</v>
      </c>
      <c r="D1476">
        <v>14</v>
      </c>
      <c r="E1476" cm="1">
        <f t="array" ref="E1476">_xlfn.XLOOKUP(Table1[[#This Row],[ScheduleWeekWritten]],Table3[Game],100+Table3[Increase],Table1[[#This Row],[ScheduleWeekWritten]])</f>
        <v>14</v>
      </c>
      <c r="F1476" t="b">
        <v>0</v>
      </c>
      <c r="G1476" t="s">
        <v>20</v>
      </c>
      <c r="H1476">
        <v>21</v>
      </c>
      <c r="I1476">
        <v>17</v>
      </c>
      <c r="J1476" t="s">
        <v>24</v>
      </c>
      <c r="K1476" t="s">
        <v>21</v>
      </c>
      <c r="L1476" t="str">
        <f>_xlfn.XLOOKUP(Table1[[#This Row],[TeamFavoriteID]],Table2[team_id],Table2[team_name],_xlfn.XLOOKUP(Table1[[#This Row],[TeamFavoriteID]],Table2[team_id_pfr],Table2[team_name],"Even"))</f>
        <v>Las Vegas Raiders</v>
      </c>
      <c r="M1476">
        <v>-7.5</v>
      </c>
      <c r="N1476">
        <f>IF(Table1[[#This Row],[TeamFavorite]]=Table1[[#This Row],[TeamHome]],Table1[[#This Row],[ScoreAway]]-Table1[[#This Row],[ScoreHome]],Table1[[#This Row],[ScoreHome]]-Table1[[#This Row],[ScoreAway]])</f>
        <v>4</v>
      </c>
      <c r="O1476">
        <f>IF(Table1[[#This Row],[SpreadActual]]&lt;Table1[[#This Row],[SpreadFavorite]],1,0)</f>
        <v>0</v>
      </c>
      <c r="Q1476" t="s">
        <v>76</v>
      </c>
      <c r="R1476" t="b">
        <v>0</v>
      </c>
      <c r="S1476">
        <v>47</v>
      </c>
      <c r="T1476">
        <v>7</v>
      </c>
      <c r="U1476">
        <v>93</v>
      </c>
    </row>
    <row r="1477" spans="1:21" x14ac:dyDescent="0.2">
      <c r="A1477" s="1">
        <v>27014</v>
      </c>
      <c r="B1477">
        <v>1973</v>
      </c>
      <c r="C1477">
        <f>_xlfn.MAXIFS(Table1[ScheduleWeekWritten],Table1[ScheduleSeason],Table1[[#This Row],[ScheduleSeason]])</f>
        <v>14</v>
      </c>
      <c r="D1477">
        <v>14</v>
      </c>
      <c r="E1477" cm="1">
        <f t="array" ref="E1477">_xlfn.XLOOKUP(Table1[[#This Row],[ScheduleWeekWritten]],Table3[Game],100+Table3[Increase],Table1[[#This Row],[ScheduleWeekWritten]])</f>
        <v>14</v>
      </c>
      <c r="F1477" t="b">
        <v>0</v>
      </c>
      <c r="G1477" t="s">
        <v>57</v>
      </c>
      <c r="H1477">
        <v>3</v>
      </c>
      <c r="I1477">
        <v>30</v>
      </c>
      <c r="J1477" t="s">
        <v>67</v>
      </c>
      <c r="K1477" t="s">
        <v>68</v>
      </c>
      <c r="L1477" t="str">
        <f>_xlfn.XLOOKUP(Table1[[#This Row],[TeamFavoriteID]],Table2[team_id],Table2[team_name],_xlfn.XLOOKUP(Table1[[#This Row],[TeamFavoriteID]],Table2[team_id_pfr],Table2[team_name],"Even"))</f>
        <v>Dallas Cowboys</v>
      </c>
      <c r="M1477">
        <v>-13.5</v>
      </c>
      <c r="N1477">
        <f>IF(Table1[[#This Row],[TeamFavorite]]=Table1[[#This Row],[TeamHome]],Table1[[#This Row],[ScoreAway]]-Table1[[#This Row],[ScoreHome]],Table1[[#This Row],[ScoreHome]]-Table1[[#This Row],[ScoreAway]])</f>
        <v>-27</v>
      </c>
      <c r="O1477">
        <f>IF(Table1[[#This Row],[SpreadActual]]&lt;Table1[[#This Row],[SpreadFavorite]],1,0)</f>
        <v>1</v>
      </c>
      <c r="Q1477" t="s">
        <v>60</v>
      </c>
      <c r="R1477" t="b">
        <v>0</v>
      </c>
      <c r="S1477">
        <v>23</v>
      </c>
      <c r="T1477">
        <v>15</v>
      </c>
      <c r="U1477">
        <v>97</v>
      </c>
    </row>
    <row r="1478" spans="1:21" x14ac:dyDescent="0.2">
      <c r="A1478" s="1">
        <v>27014</v>
      </c>
      <c r="B1478">
        <v>1973</v>
      </c>
      <c r="C1478">
        <f>_xlfn.MAXIFS(Table1[ScheduleWeekWritten],Table1[ScheduleSeason],Table1[[#This Row],[ScheduleSeason]])</f>
        <v>14</v>
      </c>
      <c r="D1478">
        <v>14</v>
      </c>
      <c r="E1478" cm="1">
        <f t="array" ref="E1478">_xlfn.XLOOKUP(Table1[[#This Row],[ScheduleWeekWritten]],Table3[Game],100+Table3[Increase],Table1[[#This Row],[ScheduleWeekWritten]])</f>
        <v>14</v>
      </c>
      <c r="F1478" t="b">
        <v>0</v>
      </c>
      <c r="G1478" t="s">
        <v>61</v>
      </c>
      <c r="H1478">
        <v>38</v>
      </c>
      <c r="I1478">
        <v>20</v>
      </c>
      <c r="J1478" t="s">
        <v>58</v>
      </c>
      <c r="K1478" t="s">
        <v>85</v>
      </c>
      <c r="L1478" t="str">
        <f>_xlfn.XLOOKUP(Table1[[#This Row],[TeamFavoriteID]],Table2[team_id],Table2[team_name],_xlfn.XLOOKUP(Table1[[#This Row],[TeamFavoriteID]],Table2[team_id_pfr],Table2[team_name],"Even"))</f>
        <v>Washington Commanders</v>
      </c>
      <c r="M1478">
        <v>-13</v>
      </c>
      <c r="N1478">
        <f>IF(Table1[[#This Row],[TeamFavorite]]=Table1[[#This Row],[TeamHome]],Table1[[#This Row],[ScoreAway]]-Table1[[#This Row],[ScoreHome]],Table1[[#This Row],[ScoreHome]]-Table1[[#This Row],[ScoreAway]])</f>
        <v>18</v>
      </c>
      <c r="O1478">
        <f>IF(Table1[[#This Row],[SpreadActual]]&lt;Table1[[#This Row],[SpreadFavorite]],1,0)</f>
        <v>0</v>
      </c>
      <c r="Q1478" t="s">
        <v>64</v>
      </c>
      <c r="R1478" t="b">
        <v>0</v>
      </c>
      <c r="S1478">
        <v>36</v>
      </c>
      <c r="T1478">
        <v>11</v>
      </c>
      <c r="U1478">
        <v>69</v>
      </c>
    </row>
    <row r="1479" spans="1:21" x14ac:dyDescent="0.2">
      <c r="A1479" s="1">
        <v>27020</v>
      </c>
      <c r="B1479">
        <v>1973</v>
      </c>
      <c r="C1479">
        <f>_xlfn.MAXIFS(Table1[ScheduleWeekWritten],Table1[ScheduleSeason],Table1[[#This Row],[ScheduleSeason]])</f>
        <v>14</v>
      </c>
      <c r="D1479" t="s">
        <v>99</v>
      </c>
      <c r="E1479" cm="1">
        <f t="array" ref="E1479">_xlfn.XLOOKUP(Table1[[#This Row],[ScheduleWeekWritten]],Table3[Game],100+Table3[Increase],Table1[[#This Row],[ScheduleWeekWritten]])</f>
        <v>102</v>
      </c>
      <c r="F1479" t="b">
        <v>1</v>
      </c>
      <c r="G1479" t="s">
        <v>54</v>
      </c>
      <c r="H1479">
        <v>27</v>
      </c>
      <c r="I1479">
        <v>20</v>
      </c>
      <c r="J1479" t="s">
        <v>61</v>
      </c>
      <c r="K1479" t="s">
        <v>55</v>
      </c>
      <c r="L1479" t="str">
        <f>_xlfn.XLOOKUP(Table1[[#This Row],[TeamFavoriteID]],Table2[team_id],Table2[team_name],_xlfn.XLOOKUP(Table1[[#This Row],[TeamFavoriteID]],Table2[team_id_pfr],Table2[team_name],"Even"))</f>
        <v>Minnesota Vikings</v>
      </c>
      <c r="M1479">
        <v>-8</v>
      </c>
      <c r="N1479">
        <f>IF(Table1[[#This Row],[TeamFavorite]]=Table1[[#This Row],[TeamHome]],Table1[[#This Row],[ScoreAway]]-Table1[[#This Row],[ScoreHome]],Table1[[#This Row],[ScoreHome]]-Table1[[#This Row],[ScoreAway]])</f>
        <v>-7</v>
      </c>
      <c r="O1479">
        <f>IF(Table1[[#This Row],[SpreadActual]]&lt;Table1[[#This Row],[SpreadFavorite]],1,0)</f>
        <v>0</v>
      </c>
      <c r="Q1479" t="s">
        <v>73</v>
      </c>
      <c r="R1479" t="b">
        <v>0</v>
      </c>
      <c r="S1479">
        <v>19</v>
      </c>
      <c r="T1479">
        <v>11</v>
      </c>
      <c r="U1479">
        <v>71</v>
      </c>
    </row>
    <row r="1480" spans="1:21" x14ac:dyDescent="0.2">
      <c r="A1480" s="1">
        <v>27020</v>
      </c>
      <c r="B1480">
        <v>1973</v>
      </c>
      <c r="C1480">
        <f>_xlfn.MAXIFS(Table1[ScheduleWeekWritten],Table1[ScheduleSeason],Table1[[#This Row],[ScheduleSeason]])</f>
        <v>14</v>
      </c>
      <c r="D1480" t="s">
        <v>99</v>
      </c>
      <c r="E1480" cm="1">
        <f t="array" ref="E1480">_xlfn.XLOOKUP(Table1[[#This Row],[ScheduleWeekWritten]],Table3[Game],100+Table3[Increase],Table1[[#This Row],[ScheduleWeekWritten]])</f>
        <v>102</v>
      </c>
      <c r="F1480" t="b">
        <v>1</v>
      </c>
      <c r="G1480" t="s">
        <v>20</v>
      </c>
      <c r="H1480">
        <v>33</v>
      </c>
      <c r="I1480">
        <v>14</v>
      </c>
      <c r="J1480" t="s">
        <v>49</v>
      </c>
      <c r="K1480" t="s">
        <v>21</v>
      </c>
      <c r="L1480" t="str">
        <f>_xlfn.XLOOKUP(Table1[[#This Row],[TeamFavoriteID]],Table2[team_id],Table2[team_name],_xlfn.XLOOKUP(Table1[[#This Row],[TeamFavoriteID]],Table2[team_id_pfr],Table2[team_name],"Even"))</f>
        <v>Las Vegas Raiders</v>
      </c>
      <c r="M1480">
        <v>-3.5</v>
      </c>
      <c r="N1480">
        <f>IF(Table1[[#This Row],[TeamFavorite]]=Table1[[#This Row],[TeamHome]],Table1[[#This Row],[ScoreAway]]-Table1[[#This Row],[ScoreHome]],Table1[[#This Row],[ScoreHome]]-Table1[[#This Row],[ScoreAway]])</f>
        <v>19</v>
      </c>
      <c r="O1480">
        <f>IF(Table1[[#This Row],[SpreadActual]]&lt;Table1[[#This Row],[SpreadFavorite]],1,0)</f>
        <v>0</v>
      </c>
      <c r="Q1480" t="s">
        <v>76</v>
      </c>
      <c r="R1480" t="b">
        <v>0</v>
      </c>
      <c r="S1480">
        <v>50</v>
      </c>
      <c r="T1480">
        <v>10</v>
      </c>
      <c r="U1480">
        <v>92</v>
      </c>
    </row>
    <row r="1481" spans="1:21" x14ac:dyDescent="0.2">
      <c r="A1481" s="1">
        <v>27021</v>
      </c>
      <c r="B1481">
        <v>1973</v>
      </c>
      <c r="C1481">
        <f>_xlfn.MAXIFS(Table1[ScheduleWeekWritten],Table1[ScheduleSeason],Table1[[#This Row],[ScheduleSeason]])</f>
        <v>14</v>
      </c>
      <c r="D1481" t="s">
        <v>99</v>
      </c>
      <c r="E1481" cm="1">
        <f t="array" ref="E1481">_xlfn.XLOOKUP(Table1[[#This Row],[ScheduleWeekWritten]],Table3[Game],100+Table3[Increase],Table1[[#This Row],[ScheduleWeekWritten]])</f>
        <v>102</v>
      </c>
      <c r="F1481" t="b">
        <v>1</v>
      </c>
      <c r="G1481" t="s">
        <v>67</v>
      </c>
      <c r="H1481">
        <v>27</v>
      </c>
      <c r="I1481">
        <v>16</v>
      </c>
      <c r="J1481" t="s">
        <v>39</v>
      </c>
      <c r="K1481" t="s">
        <v>68</v>
      </c>
      <c r="L1481" t="str">
        <f>_xlfn.XLOOKUP(Table1[[#This Row],[TeamFavoriteID]],Table2[team_id],Table2[team_name],_xlfn.XLOOKUP(Table1[[#This Row],[TeamFavoriteID]],Table2[team_id_pfr],Table2[team_name],"Even"))</f>
        <v>Dallas Cowboys</v>
      </c>
      <c r="M1481">
        <v>-2.5</v>
      </c>
      <c r="N1481">
        <f>IF(Table1[[#This Row],[TeamFavorite]]=Table1[[#This Row],[TeamHome]],Table1[[#This Row],[ScoreAway]]-Table1[[#This Row],[ScoreHome]],Table1[[#This Row],[ScoreHome]]-Table1[[#This Row],[ScoreAway]])</f>
        <v>-11</v>
      </c>
      <c r="O1481">
        <f>IF(Table1[[#This Row],[SpreadActual]]&lt;Table1[[#This Row],[SpreadFavorite]],1,0)</f>
        <v>1</v>
      </c>
      <c r="Q1481" t="s">
        <v>119</v>
      </c>
      <c r="R1481" t="b">
        <v>0</v>
      </c>
      <c r="S1481">
        <v>56</v>
      </c>
      <c r="T1481">
        <v>15</v>
      </c>
      <c r="U1481">
        <v>81</v>
      </c>
    </row>
    <row r="1482" spans="1:21" x14ac:dyDescent="0.2">
      <c r="A1482" s="1">
        <v>27021</v>
      </c>
      <c r="B1482">
        <v>1973</v>
      </c>
      <c r="C1482">
        <f>_xlfn.MAXIFS(Table1[ScheduleWeekWritten],Table1[ScheduleSeason],Table1[[#This Row],[ScheduleSeason]])</f>
        <v>14</v>
      </c>
      <c r="D1482" t="s">
        <v>99</v>
      </c>
      <c r="E1482" cm="1">
        <f t="array" ref="E1482">_xlfn.XLOOKUP(Table1[[#This Row],[ScheduleWeekWritten]],Table3[Game],100+Table3[Increase],Table1[[#This Row],[ScheduleWeekWritten]])</f>
        <v>102</v>
      </c>
      <c r="F1482" t="b">
        <v>1</v>
      </c>
      <c r="G1482" t="s">
        <v>19</v>
      </c>
      <c r="H1482">
        <v>34</v>
      </c>
      <c r="I1482">
        <v>16</v>
      </c>
      <c r="J1482" t="s">
        <v>101</v>
      </c>
      <c r="K1482" t="s">
        <v>91</v>
      </c>
      <c r="L1482" t="str">
        <f>_xlfn.XLOOKUP(Table1[[#This Row],[TeamFavoriteID]],Table2[team_id],Table2[team_name],_xlfn.XLOOKUP(Table1[[#This Row],[TeamFavoriteID]],Table2[team_id_pfr],Table2[team_name],"Even"))</f>
        <v>Miami Dolphins</v>
      </c>
      <c r="M1482">
        <v>-10</v>
      </c>
      <c r="N1482">
        <f>IF(Table1[[#This Row],[TeamFavorite]]=Table1[[#This Row],[TeamHome]],Table1[[#This Row],[ScoreAway]]-Table1[[#This Row],[ScoreHome]],Table1[[#This Row],[ScoreHome]]-Table1[[#This Row],[ScoreAway]])</f>
        <v>-18</v>
      </c>
      <c r="O1482">
        <f>IF(Table1[[#This Row],[SpreadActual]]&lt;Table1[[#This Row],[SpreadFavorite]],1,0)</f>
        <v>1</v>
      </c>
      <c r="Q1482" t="s">
        <v>22</v>
      </c>
      <c r="R1482" t="b">
        <v>0</v>
      </c>
      <c r="S1482">
        <v>55</v>
      </c>
      <c r="T1482">
        <v>8</v>
      </c>
      <c r="U1482">
        <v>60</v>
      </c>
    </row>
    <row r="1483" spans="1:21" x14ac:dyDescent="0.2">
      <c r="A1483" s="1">
        <v>27028</v>
      </c>
      <c r="B1483">
        <v>1973</v>
      </c>
      <c r="C1483">
        <f>_xlfn.MAXIFS(Table1[ScheduleWeekWritten],Table1[ScheduleSeason],Table1[[#This Row],[ScheduleSeason]])</f>
        <v>14</v>
      </c>
      <c r="D1483" t="s">
        <v>92</v>
      </c>
      <c r="E1483" cm="1">
        <f t="array" ref="E1483">_xlfn.XLOOKUP(Table1[[#This Row],[ScheduleWeekWritten]],Table3[Game],100+Table3[Increase],Table1[[#This Row],[ScheduleWeekWritten]])</f>
        <v>103</v>
      </c>
      <c r="F1483" t="b">
        <v>1</v>
      </c>
      <c r="G1483" t="s">
        <v>67</v>
      </c>
      <c r="H1483">
        <v>10</v>
      </c>
      <c r="I1483">
        <v>27</v>
      </c>
      <c r="J1483" t="s">
        <v>54</v>
      </c>
      <c r="K1483" t="s">
        <v>55</v>
      </c>
      <c r="L1483" t="str">
        <f>_xlfn.XLOOKUP(Table1[[#This Row],[TeamFavoriteID]],Table2[team_id],Table2[team_name],_xlfn.XLOOKUP(Table1[[#This Row],[TeamFavoriteID]],Table2[team_id_pfr],Table2[team_name],"Even"))</f>
        <v>Minnesota Vikings</v>
      </c>
      <c r="M1483">
        <v>-1</v>
      </c>
      <c r="N1483">
        <f>IF(Table1[[#This Row],[TeamFavorite]]=Table1[[#This Row],[TeamHome]],Table1[[#This Row],[ScoreAway]]-Table1[[#This Row],[ScoreHome]],Table1[[#This Row],[ScoreHome]]-Table1[[#This Row],[ScoreAway]])</f>
        <v>-17</v>
      </c>
      <c r="O1483">
        <f>IF(Table1[[#This Row],[SpreadActual]]&lt;Table1[[#This Row],[SpreadFavorite]],1,0)</f>
        <v>1</v>
      </c>
      <c r="Q1483" t="s">
        <v>119</v>
      </c>
      <c r="R1483" t="b">
        <v>0</v>
      </c>
      <c r="S1483">
        <v>48</v>
      </c>
      <c r="T1483">
        <v>13</v>
      </c>
      <c r="U1483">
        <v>60</v>
      </c>
    </row>
    <row r="1484" spans="1:21" x14ac:dyDescent="0.2">
      <c r="A1484" s="1">
        <v>27028</v>
      </c>
      <c r="B1484">
        <v>1973</v>
      </c>
      <c r="C1484">
        <f>_xlfn.MAXIFS(Table1[ScheduleWeekWritten],Table1[ScheduleSeason],Table1[[#This Row],[ScheduleSeason]])</f>
        <v>14</v>
      </c>
      <c r="D1484" t="s">
        <v>92</v>
      </c>
      <c r="E1484" cm="1">
        <f t="array" ref="E1484">_xlfn.XLOOKUP(Table1[[#This Row],[ScheduleWeekWritten]],Table3[Game],100+Table3[Increase],Table1[[#This Row],[ScheduleWeekWritten]])</f>
        <v>103</v>
      </c>
      <c r="F1484" t="b">
        <v>1</v>
      </c>
      <c r="G1484" t="s">
        <v>19</v>
      </c>
      <c r="H1484">
        <v>27</v>
      </c>
      <c r="I1484">
        <v>10</v>
      </c>
      <c r="J1484" t="s">
        <v>20</v>
      </c>
      <c r="K1484" t="s">
        <v>91</v>
      </c>
      <c r="L1484" t="str">
        <f>_xlfn.XLOOKUP(Table1[[#This Row],[TeamFavoriteID]],Table2[team_id],Table2[team_name],_xlfn.XLOOKUP(Table1[[#This Row],[TeamFavoriteID]],Table2[team_id_pfr],Table2[team_name],"Even"))</f>
        <v>Miami Dolphins</v>
      </c>
      <c r="M1484">
        <v>-7</v>
      </c>
      <c r="N1484">
        <f>IF(Table1[[#This Row],[TeamFavorite]]=Table1[[#This Row],[TeamHome]],Table1[[#This Row],[ScoreAway]]-Table1[[#This Row],[ScoreHome]],Table1[[#This Row],[ScoreHome]]-Table1[[#This Row],[ScoreAway]])</f>
        <v>-17</v>
      </c>
      <c r="O1484">
        <f>IF(Table1[[#This Row],[SpreadActual]]&lt;Table1[[#This Row],[SpreadFavorite]],1,0)</f>
        <v>1</v>
      </c>
      <c r="Q1484" t="s">
        <v>22</v>
      </c>
      <c r="R1484" t="b">
        <v>0</v>
      </c>
      <c r="S1484">
        <v>74</v>
      </c>
      <c r="T1484">
        <v>8</v>
      </c>
      <c r="U1484">
        <v>74</v>
      </c>
    </row>
    <row r="1485" spans="1:21" x14ac:dyDescent="0.2">
      <c r="A1485" s="1">
        <v>27042</v>
      </c>
      <c r="B1485">
        <v>1973</v>
      </c>
      <c r="C1485">
        <f>_xlfn.MAXIFS(Table1[ScheduleWeekWritten],Table1[ScheduleSeason],Table1[[#This Row],[ScheduleSeason]])</f>
        <v>14</v>
      </c>
      <c r="D1485" t="s">
        <v>93</v>
      </c>
      <c r="E1485" cm="1">
        <f t="array" ref="E1485">_xlfn.XLOOKUP(Table1[[#This Row],[ScheduleWeekWritten]],Table3[Game],100+Table3[Increase],Table1[[#This Row],[ScheduleWeekWritten]])</f>
        <v>104</v>
      </c>
      <c r="F1485" t="b">
        <v>1</v>
      </c>
      <c r="G1485" t="s">
        <v>19</v>
      </c>
      <c r="H1485">
        <v>24</v>
      </c>
      <c r="I1485">
        <v>7</v>
      </c>
      <c r="J1485" t="s">
        <v>54</v>
      </c>
      <c r="K1485" t="s">
        <v>91</v>
      </c>
      <c r="L1485" t="str">
        <f>_xlfn.XLOOKUP(Table1[[#This Row],[TeamFavoriteID]],Table2[team_id],Table2[team_name],_xlfn.XLOOKUP(Table1[[#This Row],[TeamFavoriteID]],Table2[team_id_pfr],Table2[team_name],"Even"))</f>
        <v>Miami Dolphins</v>
      </c>
      <c r="M1485">
        <v>-6.5</v>
      </c>
      <c r="N1485">
        <f>IF(Table1[[#This Row],[TeamFavorite]]=Table1[[#This Row],[TeamHome]],Table1[[#This Row],[ScoreAway]]-Table1[[#This Row],[ScoreHome]],Table1[[#This Row],[ScoreHome]]-Table1[[#This Row],[ScoreAway]])</f>
        <v>-17</v>
      </c>
      <c r="O1485">
        <f>IF(Table1[[#This Row],[SpreadActual]]&lt;Table1[[#This Row],[SpreadFavorite]],1,0)</f>
        <v>1</v>
      </c>
      <c r="P1485">
        <v>33</v>
      </c>
      <c r="Q1485" t="s">
        <v>26</v>
      </c>
      <c r="R1485" t="b">
        <v>1</v>
      </c>
      <c r="S1485">
        <v>47</v>
      </c>
      <c r="T1485">
        <v>7</v>
      </c>
      <c r="U1485">
        <v>81</v>
      </c>
    </row>
    <row r="1486" spans="1:21" x14ac:dyDescent="0.2">
      <c r="A1486" s="1">
        <v>27287</v>
      </c>
      <c r="B1486">
        <v>1974</v>
      </c>
      <c r="C1486">
        <f>_xlfn.MAXIFS(Table1[ScheduleWeekWritten],Table1[ScheduleSeason],Table1[[#This Row],[ScheduleSeason]])</f>
        <v>14</v>
      </c>
      <c r="D1486">
        <v>1</v>
      </c>
      <c r="E1486" cm="1">
        <f t="array" ref="E1486">_xlfn.XLOOKUP(Table1[[#This Row],[ScheduleWeekWritten]],Table3[Game],100+Table3[Increase],Table1[[#This Row],[ScheduleWeekWritten]])</f>
        <v>1</v>
      </c>
      <c r="F1486" t="b">
        <v>0</v>
      </c>
      <c r="G1486" t="s">
        <v>38</v>
      </c>
      <c r="H1486">
        <v>0</v>
      </c>
      <c r="I1486">
        <v>24</v>
      </c>
      <c r="J1486" t="s">
        <v>67</v>
      </c>
      <c r="K1486" t="s">
        <v>68</v>
      </c>
      <c r="L1486" t="str">
        <f>_xlfn.XLOOKUP(Table1[[#This Row],[TeamFavoriteID]],Table2[team_id],Table2[team_name],_xlfn.XLOOKUP(Table1[[#This Row],[TeamFavoriteID]],Table2[team_id_pfr],Table2[team_name],"Even"))</f>
        <v>Dallas Cowboys</v>
      </c>
      <c r="M1486">
        <v>-1</v>
      </c>
      <c r="N1486">
        <f>IF(Table1[[#This Row],[TeamFavorite]]=Table1[[#This Row],[TeamHome]],Table1[[#This Row],[ScoreAway]]-Table1[[#This Row],[ScoreHome]],Table1[[#This Row],[ScoreHome]]-Table1[[#This Row],[ScoreAway]])</f>
        <v>-24</v>
      </c>
      <c r="O1486">
        <f>IF(Table1[[#This Row],[SpreadActual]]&lt;Table1[[#This Row],[SpreadFavorite]],1,0)</f>
        <v>1</v>
      </c>
      <c r="Q1486" t="s">
        <v>41</v>
      </c>
      <c r="R1486" t="b">
        <v>0</v>
      </c>
      <c r="S1486">
        <v>71</v>
      </c>
      <c r="T1486">
        <v>8</v>
      </c>
      <c r="U1486">
        <v>78</v>
      </c>
    </row>
    <row r="1487" spans="1:21" x14ac:dyDescent="0.2">
      <c r="A1487" s="1">
        <v>27287</v>
      </c>
      <c r="B1487">
        <v>1974</v>
      </c>
      <c r="C1487">
        <f>_xlfn.MAXIFS(Table1[ScheduleWeekWritten],Table1[ScheduleSeason],Table1[[#This Row],[ScheduleSeason]])</f>
        <v>14</v>
      </c>
      <c r="D1487">
        <v>1</v>
      </c>
      <c r="E1487" cm="1">
        <f t="array" ref="E1487">_xlfn.XLOOKUP(Table1[[#This Row],[ScheduleWeekWritten]],Table3[Game],100+Table3[Increase],Table1[[#This Row],[ScheduleWeekWritten]])</f>
        <v>1</v>
      </c>
      <c r="F1487" t="b">
        <v>0</v>
      </c>
      <c r="G1487" t="s">
        <v>46</v>
      </c>
      <c r="H1487">
        <v>17</v>
      </c>
      <c r="I1487">
        <v>9</v>
      </c>
      <c r="J1487" t="s">
        <v>45</v>
      </c>
      <c r="K1487" t="s">
        <v>79</v>
      </c>
      <c r="L1487" t="str">
        <f>_xlfn.XLOOKUP(Table1[[#This Row],[TeamFavoriteID]],Table2[team_id],Table2[team_name],_xlfn.XLOOKUP(Table1[[#This Row],[TeamFavoriteID]],Table2[team_id_pfr],Table2[team_name],"Even"))</f>
        <v>Detroit Lions</v>
      </c>
      <c r="M1487">
        <v>-8.5</v>
      </c>
      <c r="N1487">
        <f>IF(Table1[[#This Row],[TeamFavorite]]=Table1[[#This Row],[TeamHome]],Table1[[#This Row],[ScoreAway]]-Table1[[#This Row],[ScoreHome]],Table1[[#This Row],[ScoreHome]]-Table1[[#This Row],[ScoreAway]])</f>
        <v>8</v>
      </c>
      <c r="O1487">
        <f>IF(Table1[[#This Row],[SpreadActual]]&lt;Table1[[#This Row],[SpreadFavorite]],1,0)</f>
        <v>0</v>
      </c>
      <c r="Q1487" t="s">
        <v>114</v>
      </c>
      <c r="R1487" t="b">
        <v>0</v>
      </c>
      <c r="S1487">
        <v>62</v>
      </c>
      <c r="T1487">
        <v>14</v>
      </c>
      <c r="U1487">
        <v>58</v>
      </c>
    </row>
    <row r="1488" spans="1:21" x14ac:dyDescent="0.2">
      <c r="A1488" s="1">
        <v>27287</v>
      </c>
      <c r="B1488">
        <v>1974</v>
      </c>
      <c r="C1488">
        <f>_xlfn.MAXIFS(Table1[ScheduleWeekWritten],Table1[ScheduleSeason],Table1[[#This Row],[ScheduleSeason]])</f>
        <v>14</v>
      </c>
      <c r="D1488">
        <v>1</v>
      </c>
      <c r="E1488" cm="1">
        <f t="array" ref="E1488">_xlfn.XLOOKUP(Table1[[#This Row],[ScheduleWeekWritten]],Table3[Game],100+Table3[Increase],Table1[[#This Row],[ScheduleWeekWritten]])</f>
        <v>1</v>
      </c>
      <c r="F1488" t="b">
        <v>0</v>
      </c>
      <c r="G1488" t="s">
        <v>101</v>
      </c>
      <c r="H1488">
        <v>33</v>
      </c>
      <c r="I1488">
        <v>7</v>
      </c>
      <c r="J1488" t="s">
        <v>62</v>
      </c>
      <c r="K1488" t="s">
        <v>104</v>
      </c>
      <c r="L1488" t="str">
        <f>_xlfn.XLOOKUP(Table1[[#This Row],[TeamFavoriteID]],Table2[team_id],Table2[team_name],_xlfn.XLOOKUP(Table1[[#This Row],[TeamFavoriteID]],Table2[team_id_pfr],Table2[team_name],"Even"))</f>
        <v>Cincinnati Bengals</v>
      </c>
      <c r="M1488">
        <v>-7</v>
      </c>
      <c r="N1488">
        <f>IF(Table1[[#This Row],[TeamFavorite]]=Table1[[#This Row],[TeamHome]],Table1[[#This Row],[ScoreAway]]-Table1[[#This Row],[ScoreHome]],Table1[[#This Row],[ScoreHome]]-Table1[[#This Row],[ScoreAway]])</f>
        <v>-26</v>
      </c>
      <c r="O1488">
        <f>IF(Table1[[#This Row],[SpreadActual]]&lt;Table1[[#This Row],[SpreadFavorite]],1,0)</f>
        <v>1</v>
      </c>
      <c r="Q1488" t="s">
        <v>111</v>
      </c>
      <c r="R1488" t="b">
        <v>0</v>
      </c>
      <c r="S1488">
        <v>57</v>
      </c>
      <c r="T1488">
        <v>8</v>
      </c>
      <c r="U1488">
        <v>68</v>
      </c>
    </row>
    <row r="1489" spans="1:22" x14ac:dyDescent="0.2">
      <c r="A1489" s="1">
        <v>27287</v>
      </c>
      <c r="B1489">
        <v>1974</v>
      </c>
      <c r="C1489">
        <f>_xlfn.MAXIFS(Table1[ScheduleWeekWritten],Table1[ScheduleSeason],Table1[[#This Row],[ScheduleSeason]])</f>
        <v>14</v>
      </c>
      <c r="D1489">
        <v>1</v>
      </c>
      <c r="E1489" cm="1">
        <f t="array" ref="E1489">_xlfn.XLOOKUP(Table1[[#This Row],[ScheduleWeekWritten]],Table3[Game],100+Table3[Increase],Table1[[#This Row],[ScheduleWeekWritten]])</f>
        <v>1</v>
      </c>
      <c r="F1489" t="b">
        <v>0</v>
      </c>
      <c r="G1489" t="s">
        <v>24</v>
      </c>
      <c r="H1489">
        <v>10</v>
      </c>
      <c r="I1489">
        <v>17</v>
      </c>
      <c r="J1489" t="s">
        <v>39</v>
      </c>
      <c r="K1489" t="s">
        <v>40</v>
      </c>
      <c r="L1489" t="str">
        <f>_xlfn.XLOOKUP(Table1[[#This Row],[TeamFavoriteID]],Table2[team_id],Table2[team_name],_xlfn.XLOOKUP(Table1[[#This Row],[TeamFavoriteID]],Table2[team_id_pfr],Table2[team_name],"Even"))</f>
        <v>Los Angeles Rams</v>
      </c>
      <c r="M1489">
        <v>-7.5</v>
      </c>
      <c r="N1489">
        <f>IF(Table1[[#This Row],[TeamFavorite]]=Table1[[#This Row],[TeamHome]],Table1[[#This Row],[ScoreAway]]-Table1[[#This Row],[ScoreHome]],Table1[[#This Row],[ScoreHome]]-Table1[[#This Row],[ScoreAway]])</f>
        <v>-7</v>
      </c>
      <c r="O1489">
        <f>IF(Table1[[#This Row],[SpreadActual]]&lt;Table1[[#This Row],[SpreadFavorite]],1,0)</f>
        <v>0</v>
      </c>
      <c r="Q1489" t="s">
        <v>71</v>
      </c>
      <c r="R1489" t="b">
        <v>0</v>
      </c>
      <c r="S1489">
        <v>57</v>
      </c>
      <c r="T1489">
        <v>7</v>
      </c>
      <c r="U1489">
        <v>54</v>
      </c>
    </row>
    <row r="1490" spans="1:22" x14ac:dyDescent="0.2">
      <c r="A1490" s="1">
        <v>27287</v>
      </c>
      <c r="B1490">
        <v>1974</v>
      </c>
      <c r="C1490">
        <f>_xlfn.MAXIFS(Table1[ScheduleWeekWritten],Table1[ScheduleSeason],Table1[[#This Row],[ScheduleSeason]])</f>
        <v>14</v>
      </c>
      <c r="D1490">
        <v>1</v>
      </c>
      <c r="E1490" cm="1">
        <f t="array" ref="E1490">_xlfn.XLOOKUP(Table1[[#This Row],[ScheduleWeekWritten]],Table3[Game],100+Table3[Increase],Table1[[#This Row],[ScheduleWeekWritten]])</f>
        <v>1</v>
      </c>
      <c r="F1490" t="b">
        <v>0</v>
      </c>
      <c r="G1490" t="s">
        <v>33</v>
      </c>
      <c r="H1490">
        <v>17</v>
      </c>
      <c r="I1490">
        <v>32</v>
      </c>
      <c r="J1490" t="s">
        <v>54</v>
      </c>
      <c r="K1490" t="s">
        <v>55</v>
      </c>
      <c r="L1490" t="str">
        <f>_xlfn.XLOOKUP(Table1[[#This Row],[TeamFavoriteID]],Table2[team_id],Table2[team_name],_xlfn.XLOOKUP(Table1[[#This Row],[TeamFavoriteID]],Table2[team_id_pfr],Table2[team_name],"Even"))</f>
        <v>Minnesota Vikings</v>
      </c>
      <c r="M1490">
        <v>-7</v>
      </c>
      <c r="N1490">
        <f>IF(Table1[[#This Row],[TeamFavorite]]=Table1[[#This Row],[TeamHome]],Table1[[#This Row],[ScoreAway]]-Table1[[#This Row],[ScoreHome]],Table1[[#This Row],[ScoreHome]]-Table1[[#This Row],[ScoreAway]])</f>
        <v>-15</v>
      </c>
      <c r="O1490">
        <f>IF(Table1[[#This Row],[SpreadActual]]&lt;Table1[[#This Row],[SpreadFavorite]],1,0)</f>
        <v>1</v>
      </c>
      <c r="Q1490" t="s">
        <v>82</v>
      </c>
      <c r="R1490" t="b">
        <v>0</v>
      </c>
      <c r="S1490">
        <v>60</v>
      </c>
      <c r="T1490">
        <v>16</v>
      </c>
      <c r="U1490">
        <v>56</v>
      </c>
    </row>
    <row r="1491" spans="1:22" x14ac:dyDescent="0.2">
      <c r="A1491" s="1">
        <v>27287</v>
      </c>
      <c r="B1491">
        <v>1974</v>
      </c>
      <c r="C1491">
        <f>_xlfn.MAXIFS(Table1[ScheduleWeekWritten],Table1[ScheduleSeason],Table1[[#This Row],[ScheduleSeason]])</f>
        <v>14</v>
      </c>
      <c r="D1491">
        <v>1</v>
      </c>
      <c r="E1491" cm="1">
        <f t="array" ref="E1491">_xlfn.XLOOKUP(Table1[[#This Row],[ScheduleWeekWritten]],Table3[Game],100+Table3[Increase],Table1[[#This Row],[ScheduleWeekWritten]])</f>
        <v>1</v>
      </c>
      <c r="F1491" t="b">
        <v>0</v>
      </c>
      <c r="G1491" t="s">
        <v>23</v>
      </c>
      <c r="H1491">
        <v>21</v>
      </c>
      <c r="I1491">
        <v>14</v>
      </c>
      <c r="J1491" t="s">
        <v>27</v>
      </c>
      <c r="K1491" t="s">
        <v>25</v>
      </c>
      <c r="L1491" t="str">
        <f>_xlfn.XLOOKUP(Table1[[#This Row],[TeamFavoriteID]],Table2[team_id],Table2[team_name],_xlfn.XLOOKUP(Table1[[#This Row],[TeamFavoriteID]],Table2[team_id_pfr],Table2[team_name],"Even"))</f>
        <v>Houston Oilers</v>
      </c>
      <c r="M1491">
        <v>-5.5</v>
      </c>
      <c r="N1491">
        <f>IF(Table1[[#This Row],[TeamFavorite]]=Table1[[#This Row],[TeamHome]],Table1[[#This Row],[ScoreAway]]-Table1[[#This Row],[ScoreHome]],Table1[[#This Row],[ScoreHome]]-Table1[[#This Row],[ScoreAway]])</f>
        <v>-7</v>
      </c>
      <c r="O1491">
        <f>IF(Table1[[#This Row],[SpreadActual]]&lt;Table1[[#This Row],[SpreadFavorite]],1,0)</f>
        <v>1</v>
      </c>
      <c r="Q1491" t="s">
        <v>102</v>
      </c>
      <c r="R1491" t="b">
        <v>0</v>
      </c>
      <c r="S1491">
        <v>72</v>
      </c>
      <c r="T1491">
        <v>0</v>
      </c>
      <c r="V1491" t="s">
        <v>103</v>
      </c>
    </row>
    <row r="1492" spans="1:22" x14ac:dyDescent="0.2">
      <c r="A1492" s="1">
        <v>27287</v>
      </c>
      <c r="B1492">
        <v>1974</v>
      </c>
      <c r="C1492">
        <f>_xlfn.MAXIFS(Table1[ScheduleWeekWritten],Table1[ScheduleSeason],Table1[[#This Row],[ScheduleSeason]])</f>
        <v>14</v>
      </c>
      <c r="D1492">
        <v>1</v>
      </c>
      <c r="E1492" cm="1">
        <f t="array" ref="E1492">_xlfn.XLOOKUP(Table1[[#This Row],[ScheduleWeekWritten]],Table3[Game],100+Table3[Increase],Table1[[#This Row],[ScheduleWeekWritten]])</f>
        <v>1</v>
      </c>
      <c r="F1492" t="b">
        <v>0</v>
      </c>
      <c r="G1492" t="s">
        <v>42</v>
      </c>
      <c r="H1492">
        <v>24</v>
      </c>
      <c r="I1492">
        <v>16</v>
      </c>
      <c r="J1492" t="s">
        <v>31</v>
      </c>
      <c r="K1492" t="s">
        <v>75</v>
      </c>
      <c r="L1492" t="str">
        <f>_xlfn.XLOOKUP(Table1[[#This Row],[TeamFavoriteID]],Table2[team_id],Table2[team_name],_xlfn.XLOOKUP(Table1[[#This Row],[TeamFavoriteID]],Table2[team_id_pfr],Table2[team_name],"Even"))</f>
        <v>Kansas City Chiefs</v>
      </c>
      <c r="M1492">
        <v>-5.5</v>
      </c>
      <c r="N1492">
        <f>IF(Table1[[#This Row],[TeamFavorite]]=Table1[[#This Row],[TeamHome]],Table1[[#This Row],[ScoreAway]]-Table1[[#This Row],[ScoreHome]],Table1[[#This Row],[ScoreHome]]-Table1[[#This Row],[ScoreAway]])</f>
        <v>-8</v>
      </c>
      <c r="O1492">
        <f>IF(Table1[[#This Row],[SpreadActual]]&lt;Table1[[#This Row],[SpreadFavorite]],1,0)</f>
        <v>1</v>
      </c>
      <c r="Q1492" t="s">
        <v>117</v>
      </c>
      <c r="R1492" t="b">
        <v>0</v>
      </c>
      <c r="S1492">
        <v>60</v>
      </c>
      <c r="T1492">
        <v>8</v>
      </c>
      <c r="U1492">
        <v>72</v>
      </c>
    </row>
    <row r="1493" spans="1:22" x14ac:dyDescent="0.2">
      <c r="A1493" s="1">
        <v>27287</v>
      </c>
      <c r="B1493">
        <v>1974</v>
      </c>
      <c r="C1493">
        <f>_xlfn.MAXIFS(Table1[ScheduleWeekWritten],Table1[ScheduleSeason],Table1[[#This Row],[ScheduleSeason]])</f>
        <v>14</v>
      </c>
      <c r="D1493">
        <v>1</v>
      </c>
      <c r="E1493" cm="1">
        <f t="array" ref="E1493">_xlfn.XLOOKUP(Table1[[#This Row],[ScheduleWeekWritten]],Table3[Game],100+Table3[Increase],Table1[[#This Row],[ScheduleWeekWritten]])</f>
        <v>1</v>
      </c>
      <c r="F1493" t="b">
        <v>0</v>
      </c>
      <c r="G1493" t="s">
        <v>115</v>
      </c>
      <c r="H1493">
        <v>34</v>
      </c>
      <c r="I1493">
        <v>24</v>
      </c>
      <c r="J1493" t="s">
        <v>19</v>
      </c>
      <c r="K1493" t="s">
        <v>91</v>
      </c>
      <c r="L1493" t="str">
        <f>_xlfn.XLOOKUP(Table1[[#This Row],[TeamFavoriteID]],Table2[team_id],Table2[team_name],_xlfn.XLOOKUP(Table1[[#This Row],[TeamFavoriteID]],Table2[team_id_pfr],Table2[team_name],"Even"))</f>
        <v>Miami Dolphins</v>
      </c>
      <c r="M1493">
        <v>-14</v>
      </c>
      <c r="N1493">
        <f>IF(Table1[[#This Row],[TeamFavorite]]=Table1[[#This Row],[TeamHome]],Table1[[#This Row],[ScoreAway]]-Table1[[#This Row],[ScoreHome]],Table1[[#This Row],[ScoreHome]]-Table1[[#This Row],[ScoreAway]])</f>
        <v>10</v>
      </c>
      <c r="O1493">
        <f>IF(Table1[[#This Row],[SpreadActual]]&lt;Table1[[#This Row],[SpreadFavorite]],1,0)</f>
        <v>0</v>
      </c>
      <c r="Q1493" t="s">
        <v>116</v>
      </c>
      <c r="R1493" t="b">
        <v>0</v>
      </c>
      <c r="S1493">
        <v>61</v>
      </c>
      <c r="T1493">
        <v>10</v>
      </c>
      <c r="U1493">
        <v>66</v>
      </c>
    </row>
    <row r="1494" spans="1:22" x14ac:dyDescent="0.2">
      <c r="A1494" s="1">
        <v>27287</v>
      </c>
      <c r="B1494">
        <v>1974</v>
      </c>
      <c r="C1494">
        <f>_xlfn.MAXIFS(Table1[ScheduleWeekWritten],Table1[ScheduleSeason],Table1[[#This Row],[ScheduleSeason]])</f>
        <v>14</v>
      </c>
      <c r="D1494">
        <v>1</v>
      </c>
      <c r="E1494" cm="1">
        <f t="array" ref="E1494">_xlfn.XLOOKUP(Table1[[#This Row],[ScheduleWeekWritten]],Table3[Game],100+Table3[Increase],Table1[[#This Row],[ScheduleWeekWritten]])</f>
        <v>1</v>
      </c>
      <c r="F1494" t="b">
        <v>0</v>
      </c>
      <c r="G1494" t="s">
        <v>95</v>
      </c>
      <c r="H1494">
        <v>13</v>
      </c>
      <c r="I1494">
        <v>17</v>
      </c>
      <c r="J1494" t="s">
        <v>53</v>
      </c>
      <c r="K1494" t="s">
        <v>98</v>
      </c>
      <c r="L1494" t="str">
        <f>_xlfn.XLOOKUP(Table1[[#This Row],[TeamFavoriteID]],Table2[team_id],Table2[team_name],_xlfn.XLOOKUP(Table1[[#This Row],[TeamFavoriteID]],Table2[team_id_pfr],Table2[team_name],"Even"))</f>
        <v>New Orleans Saints</v>
      </c>
      <c r="M1494">
        <v>-5</v>
      </c>
      <c r="N1494">
        <f>IF(Table1[[#This Row],[TeamFavorite]]=Table1[[#This Row],[TeamHome]],Table1[[#This Row],[ScoreAway]]-Table1[[#This Row],[ScoreHome]],Table1[[#This Row],[ScoreHome]]-Table1[[#This Row],[ScoreAway]])</f>
        <v>4</v>
      </c>
      <c r="O1494">
        <f>IF(Table1[[#This Row],[SpreadActual]]&lt;Table1[[#This Row],[SpreadFavorite]],1,0)</f>
        <v>0</v>
      </c>
      <c r="Q1494" t="s">
        <v>96</v>
      </c>
      <c r="R1494" t="b">
        <v>0</v>
      </c>
      <c r="S1494">
        <v>81</v>
      </c>
      <c r="T1494">
        <v>6</v>
      </c>
      <c r="U1494">
        <v>83</v>
      </c>
    </row>
    <row r="1495" spans="1:22" x14ac:dyDescent="0.2">
      <c r="A1495" s="1">
        <v>27287</v>
      </c>
      <c r="B1495">
        <v>1974</v>
      </c>
      <c r="C1495">
        <f>_xlfn.MAXIFS(Table1[ScheduleWeekWritten],Table1[ScheduleSeason],Table1[[#This Row],[ScheduleSeason]])</f>
        <v>14</v>
      </c>
      <c r="D1495">
        <v>1</v>
      </c>
      <c r="E1495" cm="1">
        <f t="array" ref="E1495">_xlfn.XLOOKUP(Table1[[#This Row],[ScheduleWeekWritten]],Table3[Game],100+Table3[Increase],Table1[[#This Row],[ScheduleWeekWritten]])</f>
        <v>1</v>
      </c>
      <c r="F1495" t="b">
        <v>0</v>
      </c>
      <c r="G1495" t="s">
        <v>50</v>
      </c>
      <c r="H1495">
        <v>10</v>
      </c>
      <c r="I1495">
        <v>13</v>
      </c>
      <c r="J1495" t="s">
        <v>61</v>
      </c>
      <c r="K1495" t="s">
        <v>85</v>
      </c>
      <c r="L1495" t="str">
        <f>_xlfn.XLOOKUP(Table1[[#This Row],[TeamFavoriteID]],Table2[team_id],Table2[team_name],_xlfn.XLOOKUP(Table1[[#This Row],[TeamFavoriteID]],Table2[team_id_pfr],Table2[team_name],"Even"))</f>
        <v>Washington Commanders</v>
      </c>
      <c r="M1495">
        <v>-7</v>
      </c>
      <c r="N1495">
        <f>IF(Table1[[#This Row],[TeamFavorite]]=Table1[[#This Row],[TeamHome]],Table1[[#This Row],[ScoreAway]]-Table1[[#This Row],[ScoreHome]],Table1[[#This Row],[ScoreHome]]-Table1[[#This Row],[ScoreAway]])</f>
        <v>-3</v>
      </c>
      <c r="O1495">
        <f>IF(Table1[[#This Row],[SpreadActual]]&lt;Table1[[#This Row],[SpreadFavorite]],1,0)</f>
        <v>0</v>
      </c>
      <c r="Q1495" t="s">
        <v>121</v>
      </c>
      <c r="R1495" t="b">
        <v>0</v>
      </c>
      <c r="S1495">
        <v>63</v>
      </c>
      <c r="T1495">
        <v>10</v>
      </c>
      <c r="U1495">
        <v>61</v>
      </c>
    </row>
    <row r="1496" spans="1:22" x14ac:dyDescent="0.2">
      <c r="A1496" s="1">
        <v>27287</v>
      </c>
      <c r="B1496">
        <v>1974</v>
      </c>
      <c r="C1496">
        <f>_xlfn.MAXIFS(Table1[ScheduleWeekWritten],Table1[ScheduleSeason],Table1[[#This Row],[ScheduleSeason]])</f>
        <v>14</v>
      </c>
      <c r="D1496">
        <v>1</v>
      </c>
      <c r="E1496" cm="1">
        <f t="array" ref="E1496">_xlfn.XLOOKUP(Table1[[#This Row],[ScheduleWeekWritten]],Table3[Game],100+Table3[Increase],Table1[[#This Row],[ScheduleWeekWritten]])</f>
        <v>1</v>
      </c>
      <c r="F1496" t="b">
        <v>0</v>
      </c>
      <c r="G1496" t="s">
        <v>49</v>
      </c>
      <c r="H1496">
        <v>30</v>
      </c>
      <c r="I1496">
        <v>0</v>
      </c>
      <c r="J1496" t="s">
        <v>34</v>
      </c>
      <c r="K1496" t="s">
        <v>51</v>
      </c>
      <c r="L1496" t="str">
        <f>_xlfn.XLOOKUP(Table1[[#This Row],[TeamFavoriteID]],Table2[team_id],Table2[team_name],_xlfn.XLOOKUP(Table1[[#This Row],[TeamFavoriteID]],Table2[team_id_pfr],Table2[team_name],"Even"))</f>
        <v>Pittsburgh Steelers</v>
      </c>
      <c r="M1496">
        <v>-17</v>
      </c>
      <c r="N1496">
        <f>IF(Table1[[#This Row],[TeamFavorite]]=Table1[[#This Row],[TeamHome]],Table1[[#This Row],[ScoreAway]]-Table1[[#This Row],[ScoreHome]],Table1[[#This Row],[ScoreHome]]-Table1[[#This Row],[ScoreAway]])</f>
        <v>-30</v>
      </c>
      <c r="O1496">
        <f>IF(Table1[[#This Row],[SpreadActual]]&lt;Table1[[#This Row],[SpreadFavorite]],1,0)</f>
        <v>1</v>
      </c>
      <c r="Q1496" t="s">
        <v>113</v>
      </c>
      <c r="R1496" t="b">
        <v>0</v>
      </c>
      <c r="S1496">
        <v>59</v>
      </c>
      <c r="T1496">
        <v>9</v>
      </c>
      <c r="U1496">
        <v>69</v>
      </c>
    </row>
    <row r="1497" spans="1:22" x14ac:dyDescent="0.2">
      <c r="A1497" s="1">
        <v>27287</v>
      </c>
      <c r="B1497">
        <v>1974</v>
      </c>
      <c r="C1497">
        <f>_xlfn.MAXIFS(Table1[ScheduleWeekWritten],Table1[ScheduleSeason],Table1[[#This Row],[ScheduleSeason]])</f>
        <v>14</v>
      </c>
      <c r="D1497">
        <v>1</v>
      </c>
      <c r="E1497" cm="1">
        <f t="array" ref="E1497">_xlfn.XLOOKUP(Table1[[#This Row],[ScheduleWeekWritten]],Table3[Game],100+Table3[Increase],Table1[[#This Row],[ScheduleWeekWritten]])</f>
        <v>1</v>
      </c>
      <c r="F1497" t="b">
        <v>0</v>
      </c>
      <c r="G1497" t="s">
        <v>57</v>
      </c>
      <c r="H1497">
        <v>7</v>
      </c>
      <c r="I1497">
        <v>3</v>
      </c>
      <c r="J1497" t="s">
        <v>58</v>
      </c>
      <c r="K1497" t="s">
        <v>77</v>
      </c>
      <c r="L1497" t="str">
        <f>_xlfn.XLOOKUP(Table1[[#This Row],[TeamFavoriteID]],Table2[team_id],Table2[team_name],_xlfn.XLOOKUP(Table1[[#This Row],[TeamFavoriteID]],Table2[team_id_pfr],Table2[team_name],"Even"))</f>
        <v>Philadelphia Eagles</v>
      </c>
      <c r="M1497">
        <v>-1.5</v>
      </c>
      <c r="N1497">
        <f>IF(Table1[[#This Row],[TeamFavorite]]=Table1[[#This Row],[TeamHome]],Table1[[#This Row],[ScoreAway]]-Table1[[#This Row],[ScoreHome]],Table1[[#This Row],[ScoreHome]]-Table1[[#This Row],[ScoreAway]])</f>
        <v>4</v>
      </c>
      <c r="O1497">
        <f>IF(Table1[[#This Row],[SpreadActual]]&lt;Table1[[#This Row],[SpreadFavorite]],1,0)</f>
        <v>0</v>
      </c>
      <c r="Q1497" t="s">
        <v>60</v>
      </c>
      <c r="R1497" t="b">
        <v>0</v>
      </c>
      <c r="S1497">
        <v>59</v>
      </c>
      <c r="T1497">
        <v>7</v>
      </c>
      <c r="U1497">
        <v>77</v>
      </c>
    </row>
    <row r="1498" spans="1:22" x14ac:dyDescent="0.2">
      <c r="A1498" s="1">
        <v>27288</v>
      </c>
      <c r="B1498">
        <v>1974</v>
      </c>
      <c r="C1498">
        <f>_xlfn.MAXIFS(Table1[ScheduleWeekWritten],Table1[ScheduleSeason],Table1[[#This Row],[ScheduleSeason]])</f>
        <v>14</v>
      </c>
      <c r="D1498">
        <v>1</v>
      </c>
      <c r="E1498" cm="1">
        <f t="array" ref="E1498">_xlfn.XLOOKUP(Table1[[#This Row],[ScheduleWeekWritten]],Table3[Game],100+Table3[Increase],Table1[[#This Row],[ScheduleWeekWritten]])</f>
        <v>1</v>
      </c>
      <c r="F1498" t="b">
        <v>0</v>
      </c>
      <c r="G1498" t="s">
        <v>28</v>
      </c>
      <c r="H1498">
        <v>21</v>
      </c>
      <c r="I1498">
        <v>20</v>
      </c>
      <c r="J1498" t="s">
        <v>20</v>
      </c>
      <c r="K1498" t="s">
        <v>21</v>
      </c>
      <c r="L1498" t="str">
        <f>_xlfn.XLOOKUP(Table1[[#This Row],[TeamFavoriteID]],Table2[team_id],Table2[team_name],_xlfn.XLOOKUP(Table1[[#This Row],[TeamFavoriteID]],Table2[team_id_pfr],Table2[team_name],"Even"))</f>
        <v>Las Vegas Raiders</v>
      </c>
      <c r="M1498">
        <v>-5</v>
      </c>
      <c r="N1498">
        <f>IF(Table1[[#This Row],[TeamFavorite]]=Table1[[#This Row],[TeamHome]],Table1[[#This Row],[ScoreAway]]-Table1[[#This Row],[ScoreHome]],Table1[[#This Row],[ScoreHome]]-Table1[[#This Row],[ScoreAway]])</f>
        <v>1</v>
      </c>
      <c r="O1498">
        <f>IF(Table1[[#This Row],[SpreadActual]]&lt;Table1[[#This Row],[SpreadFavorite]],1,0)</f>
        <v>0</v>
      </c>
      <c r="Q1498" t="s">
        <v>123</v>
      </c>
      <c r="R1498" t="b">
        <v>0</v>
      </c>
      <c r="S1498">
        <v>59</v>
      </c>
      <c r="T1498">
        <v>13</v>
      </c>
      <c r="U1498">
        <v>57</v>
      </c>
    </row>
    <row r="1499" spans="1:22" x14ac:dyDescent="0.2">
      <c r="A1499" s="1">
        <v>27294</v>
      </c>
      <c r="B1499">
        <v>1974</v>
      </c>
      <c r="C1499">
        <f>_xlfn.MAXIFS(Table1[ScheduleWeekWritten],Table1[ScheduleSeason],Table1[[#This Row],[ScheduleSeason]])</f>
        <v>14</v>
      </c>
      <c r="D1499">
        <v>2</v>
      </c>
      <c r="E1499" cm="1">
        <f t="array" ref="E1499">_xlfn.XLOOKUP(Table1[[#This Row],[ScheduleWeekWritten]],Table3[Game],100+Table3[Increase],Table1[[#This Row],[ScheduleWeekWritten]])</f>
        <v>2</v>
      </c>
      <c r="F1499" t="b">
        <v>0</v>
      </c>
      <c r="G1499" t="s">
        <v>38</v>
      </c>
      <c r="H1499">
        <v>10</v>
      </c>
      <c r="I1499">
        <v>16</v>
      </c>
      <c r="J1499" t="s">
        <v>53</v>
      </c>
      <c r="K1499" t="s">
        <v>109</v>
      </c>
      <c r="L1499" t="str">
        <f>_xlfn.XLOOKUP(Table1[[#This Row],[TeamFavoriteID]],Table2[team_id],Table2[team_name],_xlfn.XLOOKUP(Table1[[#This Row],[TeamFavoriteID]],Table2[team_id_pfr],Table2[team_name],"Even"))</f>
        <v>Atlanta Falcons</v>
      </c>
      <c r="M1499">
        <v>-7</v>
      </c>
      <c r="N1499">
        <f>IF(Table1[[#This Row],[TeamFavorite]]=Table1[[#This Row],[TeamHome]],Table1[[#This Row],[ScoreAway]]-Table1[[#This Row],[ScoreHome]],Table1[[#This Row],[ScoreHome]]-Table1[[#This Row],[ScoreAway]])</f>
        <v>6</v>
      </c>
      <c r="O1499">
        <f>IF(Table1[[#This Row],[SpreadActual]]&lt;Table1[[#This Row],[SpreadFavorite]],1,0)</f>
        <v>0</v>
      </c>
      <c r="Q1499" t="s">
        <v>41</v>
      </c>
      <c r="R1499" t="b">
        <v>0</v>
      </c>
      <c r="S1499">
        <v>68</v>
      </c>
      <c r="T1499">
        <v>10</v>
      </c>
      <c r="U1499">
        <v>75</v>
      </c>
    </row>
    <row r="1500" spans="1:22" x14ac:dyDescent="0.2">
      <c r="A1500" s="1">
        <v>27294</v>
      </c>
      <c r="B1500">
        <v>1974</v>
      </c>
      <c r="C1500">
        <f>_xlfn.MAXIFS(Table1[ScheduleWeekWritten],Table1[ScheduleSeason],Table1[[#This Row],[ScheduleSeason]])</f>
        <v>14</v>
      </c>
      <c r="D1500">
        <v>2</v>
      </c>
      <c r="E1500" cm="1">
        <f t="array" ref="E1500">_xlfn.XLOOKUP(Table1[[#This Row],[ScheduleWeekWritten]],Table3[Game],100+Table3[Increase],Table1[[#This Row],[ScheduleWeekWritten]])</f>
        <v>2</v>
      </c>
      <c r="F1500" t="b">
        <v>0</v>
      </c>
      <c r="G1500" t="s">
        <v>34</v>
      </c>
      <c r="H1500">
        <v>13</v>
      </c>
      <c r="I1500">
        <v>20</v>
      </c>
      <c r="J1500" t="s">
        <v>33</v>
      </c>
      <c r="K1500" t="s">
        <v>35</v>
      </c>
      <c r="L1500" t="str">
        <f>_xlfn.XLOOKUP(Table1[[#This Row],[TeamFavoriteID]],Table2[team_id],Table2[team_name],_xlfn.XLOOKUP(Table1[[#This Row],[TeamFavoriteID]],Table2[team_id_pfr],Table2[team_name],"Even"))</f>
        <v>Green Bay Packers</v>
      </c>
      <c r="M1500">
        <v>-7.5</v>
      </c>
      <c r="N1500">
        <f>IF(Table1[[#This Row],[TeamFavorite]]=Table1[[#This Row],[TeamHome]],Table1[[#This Row],[ScoreAway]]-Table1[[#This Row],[ScoreHome]],Table1[[#This Row],[ScoreHome]]-Table1[[#This Row],[ScoreAway]])</f>
        <v>-7</v>
      </c>
      <c r="O1500">
        <f>IF(Table1[[#This Row],[SpreadActual]]&lt;Table1[[#This Row],[SpreadFavorite]],1,0)</f>
        <v>0</v>
      </c>
      <c r="Q1500" t="s">
        <v>80</v>
      </c>
      <c r="R1500" t="b">
        <v>0</v>
      </c>
      <c r="S1500">
        <v>61</v>
      </c>
      <c r="T1500">
        <v>9</v>
      </c>
      <c r="U1500">
        <v>71</v>
      </c>
    </row>
    <row r="1501" spans="1:22" x14ac:dyDescent="0.2">
      <c r="A1501" s="1">
        <v>27294</v>
      </c>
      <c r="B1501">
        <v>1974</v>
      </c>
      <c r="C1501">
        <f>_xlfn.MAXIFS(Table1[ScheduleWeekWritten],Table1[ScheduleSeason],Table1[[#This Row],[ScheduleSeason]])</f>
        <v>14</v>
      </c>
      <c r="D1501">
        <v>2</v>
      </c>
      <c r="E1501" cm="1">
        <f t="array" ref="E1501">_xlfn.XLOOKUP(Table1[[#This Row],[ScheduleWeekWritten]],Table3[Game],100+Table3[Increase],Table1[[#This Row],[ScheduleWeekWritten]])</f>
        <v>2</v>
      </c>
      <c r="F1501" t="b">
        <v>0</v>
      </c>
      <c r="G1501" t="s">
        <v>28</v>
      </c>
      <c r="H1501">
        <v>16</v>
      </c>
      <c r="I1501">
        <v>24</v>
      </c>
      <c r="J1501" t="s">
        <v>19</v>
      </c>
      <c r="K1501" t="s">
        <v>91</v>
      </c>
      <c r="L1501" t="str">
        <f>_xlfn.XLOOKUP(Table1[[#This Row],[TeamFavoriteID]],Table2[team_id],Table2[team_name],_xlfn.XLOOKUP(Table1[[#This Row],[TeamFavoriteID]],Table2[team_id_pfr],Table2[team_name],"Even"))</f>
        <v>Miami Dolphins</v>
      </c>
      <c r="M1501">
        <v>-9</v>
      </c>
      <c r="N1501">
        <f>IF(Table1[[#This Row],[TeamFavorite]]=Table1[[#This Row],[TeamHome]],Table1[[#This Row],[ScoreAway]]-Table1[[#This Row],[ScoreHome]],Table1[[#This Row],[ScoreHome]]-Table1[[#This Row],[ScoreAway]])</f>
        <v>-8</v>
      </c>
      <c r="O1501">
        <f>IF(Table1[[#This Row],[SpreadActual]]&lt;Table1[[#This Row],[SpreadFavorite]],1,0)</f>
        <v>0</v>
      </c>
      <c r="Q1501" t="s">
        <v>123</v>
      </c>
      <c r="R1501" t="b">
        <v>0</v>
      </c>
      <c r="S1501">
        <v>49</v>
      </c>
      <c r="T1501">
        <v>12</v>
      </c>
      <c r="U1501">
        <v>66</v>
      </c>
    </row>
    <row r="1502" spans="1:22" x14ac:dyDescent="0.2">
      <c r="A1502" s="1">
        <v>27294</v>
      </c>
      <c r="B1502">
        <v>1974</v>
      </c>
      <c r="C1502">
        <f>_xlfn.MAXIFS(Table1[ScheduleWeekWritten],Table1[ScheduleSeason],Table1[[#This Row],[ScheduleSeason]])</f>
        <v>14</v>
      </c>
      <c r="D1502">
        <v>2</v>
      </c>
      <c r="E1502" cm="1">
        <f t="array" ref="E1502">_xlfn.XLOOKUP(Table1[[#This Row],[ScheduleWeekWritten]],Table3[Game],100+Table3[Increase],Table1[[#This Row],[ScheduleWeekWritten]])</f>
        <v>2</v>
      </c>
      <c r="F1502" t="b">
        <v>0</v>
      </c>
      <c r="G1502" t="s">
        <v>46</v>
      </c>
      <c r="H1502">
        <v>21</v>
      </c>
      <c r="I1502">
        <v>23</v>
      </c>
      <c r="J1502" t="s">
        <v>31</v>
      </c>
      <c r="K1502" t="s">
        <v>32</v>
      </c>
      <c r="L1502" t="str">
        <f>_xlfn.XLOOKUP(Table1[[#This Row],[TeamFavoriteID]],Table2[team_id],Table2[team_name],_xlfn.XLOOKUP(Table1[[#This Row],[TeamFavoriteID]],Table2[team_id_pfr],Table2[team_name],"Even"))</f>
        <v>New York Jets</v>
      </c>
      <c r="M1502">
        <v>-5.5</v>
      </c>
      <c r="N1502">
        <f>IF(Table1[[#This Row],[TeamFavorite]]=Table1[[#This Row],[TeamHome]],Table1[[#This Row],[ScoreAway]]-Table1[[#This Row],[ScoreHome]],Table1[[#This Row],[ScoreHome]]-Table1[[#This Row],[ScoreAway]])</f>
        <v>-2</v>
      </c>
      <c r="O1502">
        <f>IF(Table1[[#This Row],[SpreadActual]]&lt;Table1[[#This Row],[SpreadFavorite]],1,0)</f>
        <v>0</v>
      </c>
      <c r="Q1502" t="s">
        <v>114</v>
      </c>
      <c r="R1502" t="b">
        <v>0</v>
      </c>
      <c r="S1502">
        <v>44</v>
      </c>
      <c r="T1502">
        <v>13</v>
      </c>
      <c r="U1502">
        <v>60</v>
      </c>
    </row>
    <row r="1503" spans="1:22" x14ac:dyDescent="0.2">
      <c r="A1503" s="1">
        <v>27294</v>
      </c>
      <c r="B1503">
        <v>1974</v>
      </c>
      <c r="C1503">
        <f>_xlfn.MAXIFS(Table1[ScheduleWeekWritten],Table1[ScheduleSeason],Table1[[#This Row],[ScheduleSeason]])</f>
        <v>14</v>
      </c>
      <c r="D1503">
        <v>2</v>
      </c>
      <c r="E1503" cm="1">
        <f t="array" ref="E1503">_xlfn.XLOOKUP(Table1[[#This Row],[ScheduleWeekWritten]],Table3[Game],100+Table3[Increase],Table1[[#This Row],[ScheduleWeekWritten]])</f>
        <v>2</v>
      </c>
      <c r="F1503" t="b">
        <v>0</v>
      </c>
      <c r="G1503" t="s">
        <v>101</v>
      </c>
      <c r="H1503">
        <v>17</v>
      </c>
      <c r="I1503">
        <v>20</v>
      </c>
      <c r="J1503" t="s">
        <v>27</v>
      </c>
      <c r="K1503" t="s">
        <v>104</v>
      </c>
      <c r="L1503" t="str">
        <f>_xlfn.XLOOKUP(Table1[[#This Row],[TeamFavoriteID]],Table2[team_id],Table2[team_name],_xlfn.XLOOKUP(Table1[[#This Row],[TeamFavoriteID]],Table2[team_id_pfr],Table2[team_name],"Even"))</f>
        <v>Cincinnati Bengals</v>
      </c>
      <c r="M1503">
        <v>-19</v>
      </c>
      <c r="N1503">
        <f>IF(Table1[[#This Row],[TeamFavorite]]=Table1[[#This Row],[TeamHome]],Table1[[#This Row],[ScoreAway]]-Table1[[#This Row],[ScoreHome]],Table1[[#This Row],[ScoreHome]]-Table1[[#This Row],[ScoreAway]])</f>
        <v>3</v>
      </c>
      <c r="O1503">
        <f>IF(Table1[[#This Row],[SpreadActual]]&lt;Table1[[#This Row],[SpreadFavorite]],1,0)</f>
        <v>0</v>
      </c>
      <c r="Q1503" t="s">
        <v>111</v>
      </c>
      <c r="R1503" t="b">
        <v>0</v>
      </c>
      <c r="S1503">
        <v>53</v>
      </c>
      <c r="T1503">
        <v>9</v>
      </c>
      <c r="U1503">
        <v>74</v>
      </c>
    </row>
    <row r="1504" spans="1:22" x14ac:dyDescent="0.2">
      <c r="A1504" s="1">
        <v>27294</v>
      </c>
      <c r="B1504">
        <v>1974</v>
      </c>
      <c r="C1504">
        <f>_xlfn.MAXIFS(Table1[ScheduleWeekWritten],Table1[ScheduleSeason],Table1[[#This Row],[ScheduleSeason]])</f>
        <v>14</v>
      </c>
      <c r="D1504">
        <v>2</v>
      </c>
      <c r="E1504" cm="1">
        <f t="array" ref="E1504">_xlfn.XLOOKUP(Table1[[#This Row],[ScheduleWeekWritten]],Table3[Game],100+Table3[Increase],Table1[[#This Row],[ScheduleWeekWritten]])</f>
        <v>2</v>
      </c>
      <c r="F1504" t="b">
        <v>0</v>
      </c>
      <c r="G1504" t="s">
        <v>62</v>
      </c>
      <c r="H1504">
        <v>20</v>
      </c>
      <c r="I1504">
        <v>7</v>
      </c>
      <c r="J1504" t="s">
        <v>23</v>
      </c>
      <c r="K1504" t="s">
        <v>63</v>
      </c>
      <c r="L1504" t="str">
        <f>_xlfn.XLOOKUP(Table1[[#This Row],[TeamFavoriteID]],Table2[team_id],Table2[team_name],_xlfn.XLOOKUP(Table1[[#This Row],[TeamFavoriteID]],Table2[team_id_pfr],Table2[team_name],"Even"))</f>
        <v>Cleveland Browns</v>
      </c>
      <c r="M1504">
        <v>-9.5</v>
      </c>
      <c r="N1504">
        <f>IF(Table1[[#This Row],[TeamFavorite]]=Table1[[#This Row],[TeamHome]],Table1[[#This Row],[ScoreAway]]-Table1[[#This Row],[ScoreHome]],Table1[[#This Row],[ScoreHome]]-Table1[[#This Row],[ScoreAway]])</f>
        <v>-13</v>
      </c>
      <c r="O1504">
        <f>IF(Table1[[#This Row],[SpreadActual]]&lt;Table1[[#This Row],[SpreadFavorite]],1,0)</f>
        <v>1</v>
      </c>
      <c r="Q1504" t="s">
        <v>66</v>
      </c>
      <c r="R1504" t="b">
        <v>0</v>
      </c>
      <c r="S1504">
        <v>49</v>
      </c>
      <c r="T1504">
        <v>12</v>
      </c>
      <c r="U1504">
        <v>81</v>
      </c>
    </row>
    <row r="1505" spans="1:22" x14ac:dyDescent="0.2">
      <c r="A1505" s="1">
        <v>27294</v>
      </c>
      <c r="B1505">
        <v>1974</v>
      </c>
      <c r="C1505">
        <f>_xlfn.MAXIFS(Table1[ScheduleWeekWritten],Table1[ScheduleSeason],Table1[[#This Row],[ScheduleSeason]])</f>
        <v>14</v>
      </c>
      <c r="D1505">
        <v>2</v>
      </c>
      <c r="E1505" cm="1">
        <f t="array" ref="E1505">_xlfn.XLOOKUP(Table1[[#This Row],[ScheduleWeekWritten]],Table3[Game],100+Table3[Increase],Table1[[#This Row],[ScheduleWeekWritten]])</f>
        <v>2</v>
      </c>
      <c r="F1505" t="b">
        <v>0</v>
      </c>
      <c r="G1505" t="s">
        <v>24</v>
      </c>
      <c r="H1505">
        <v>35</v>
      </c>
      <c r="I1505">
        <v>35</v>
      </c>
      <c r="J1505" t="s">
        <v>49</v>
      </c>
      <c r="K1505" t="s">
        <v>51</v>
      </c>
      <c r="L1505" t="str">
        <f>_xlfn.XLOOKUP(Table1[[#This Row],[TeamFavoriteID]],Table2[team_id],Table2[team_name],_xlfn.XLOOKUP(Table1[[#This Row],[TeamFavoriteID]],Table2[team_id_pfr],Table2[team_name],"Even"))</f>
        <v>Pittsburgh Steelers</v>
      </c>
      <c r="M1505">
        <v>-7.5</v>
      </c>
      <c r="N1505">
        <f>IF(Table1[[#This Row],[TeamFavorite]]=Table1[[#This Row],[TeamHome]],Table1[[#This Row],[ScoreAway]]-Table1[[#This Row],[ScoreHome]],Table1[[#This Row],[ScoreHome]]-Table1[[#This Row],[ScoreAway]])</f>
        <v>0</v>
      </c>
      <c r="O1505">
        <f>IF(Table1[[#This Row],[SpreadActual]]&lt;Table1[[#This Row],[SpreadFavorite]],1,0)</f>
        <v>0</v>
      </c>
      <c r="Q1505" t="s">
        <v>71</v>
      </c>
      <c r="R1505" t="b">
        <v>0</v>
      </c>
      <c r="S1505">
        <v>57</v>
      </c>
      <c r="T1505">
        <v>7</v>
      </c>
      <c r="U1505">
        <v>48</v>
      </c>
    </row>
    <row r="1506" spans="1:22" x14ac:dyDescent="0.2">
      <c r="A1506" s="1">
        <v>27294</v>
      </c>
      <c r="B1506">
        <v>1974</v>
      </c>
      <c r="C1506">
        <f>_xlfn.MAXIFS(Table1[ScheduleWeekWritten],Table1[ScheduleSeason],Table1[[#This Row],[ScheduleSeason]])</f>
        <v>14</v>
      </c>
      <c r="D1506">
        <v>2</v>
      </c>
      <c r="E1506" cm="1">
        <f t="array" ref="E1506">_xlfn.XLOOKUP(Table1[[#This Row],[ScheduleWeekWritten]],Table3[Game],100+Table3[Increase],Table1[[#This Row],[ScheduleWeekWritten]])</f>
        <v>2</v>
      </c>
      <c r="F1506" t="b">
        <v>0</v>
      </c>
      <c r="G1506" t="s">
        <v>45</v>
      </c>
      <c r="H1506">
        <v>6</v>
      </c>
      <c r="I1506">
        <v>7</v>
      </c>
      <c r="J1506" t="s">
        <v>54</v>
      </c>
      <c r="K1506" t="s">
        <v>55</v>
      </c>
      <c r="L1506" t="str">
        <f>_xlfn.XLOOKUP(Table1[[#This Row],[TeamFavoriteID]],Table2[team_id],Table2[team_name],_xlfn.XLOOKUP(Table1[[#This Row],[TeamFavoriteID]],Table2[team_id_pfr],Table2[team_name],"Even"))</f>
        <v>Minnesota Vikings</v>
      </c>
      <c r="M1506">
        <v>-11</v>
      </c>
      <c r="N1506">
        <f>IF(Table1[[#This Row],[TeamFavorite]]=Table1[[#This Row],[TeamHome]],Table1[[#This Row],[ScoreAway]]-Table1[[#This Row],[ScoreHome]],Table1[[#This Row],[ScoreHome]]-Table1[[#This Row],[ScoreAway]])</f>
        <v>-1</v>
      </c>
      <c r="O1506">
        <f>IF(Table1[[#This Row],[SpreadActual]]&lt;Table1[[#This Row],[SpreadFavorite]],1,0)</f>
        <v>0</v>
      </c>
      <c r="Q1506" t="s">
        <v>48</v>
      </c>
      <c r="R1506" t="b">
        <v>0</v>
      </c>
      <c r="S1506">
        <v>48</v>
      </c>
      <c r="T1506">
        <v>15</v>
      </c>
      <c r="U1506">
        <v>49</v>
      </c>
    </row>
    <row r="1507" spans="1:22" x14ac:dyDescent="0.2">
      <c r="A1507" s="1">
        <v>27294</v>
      </c>
      <c r="B1507">
        <v>1974</v>
      </c>
      <c r="C1507">
        <f>_xlfn.MAXIFS(Table1[ScheduleWeekWritten],Table1[ScheduleSeason],Table1[[#This Row],[ScheduleSeason]])</f>
        <v>14</v>
      </c>
      <c r="D1507">
        <v>2</v>
      </c>
      <c r="E1507" cm="1">
        <f t="array" ref="E1507">_xlfn.XLOOKUP(Table1[[#This Row],[ScheduleWeekWritten]],Table3[Game],100+Table3[Increase],Table1[[#This Row],[ScheduleWeekWritten]])</f>
        <v>2</v>
      </c>
      <c r="F1507" t="b">
        <v>0</v>
      </c>
      <c r="G1507" t="s">
        <v>39</v>
      </c>
      <c r="H1507">
        <v>24</v>
      </c>
      <c r="I1507">
        <v>0</v>
      </c>
      <c r="J1507" t="s">
        <v>95</v>
      </c>
      <c r="K1507" t="s">
        <v>40</v>
      </c>
      <c r="L1507" t="str">
        <f>_xlfn.XLOOKUP(Table1[[#This Row],[TeamFavoriteID]],Table2[team_id],Table2[team_name],_xlfn.XLOOKUP(Table1[[#This Row],[TeamFavoriteID]],Table2[team_id_pfr],Table2[team_name],"Even"))</f>
        <v>Los Angeles Rams</v>
      </c>
      <c r="M1507">
        <v>-20</v>
      </c>
      <c r="N1507">
        <f>IF(Table1[[#This Row],[TeamFavorite]]=Table1[[#This Row],[TeamHome]],Table1[[#This Row],[ScoreAway]]-Table1[[#This Row],[ScoreHome]],Table1[[#This Row],[ScoreHome]]-Table1[[#This Row],[ScoreAway]])</f>
        <v>-24</v>
      </c>
      <c r="O1507">
        <f>IF(Table1[[#This Row],[SpreadActual]]&lt;Table1[[#This Row],[SpreadFavorite]],1,0)</f>
        <v>1</v>
      </c>
      <c r="Q1507" t="s">
        <v>65</v>
      </c>
      <c r="R1507" t="b">
        <v>0</v>
      </c>
      <c r="S1507">
        <v>70</v>
      </c>
      <c r="T1507">
        <v>9</v>
      </c>
      <c r="U1507">
        <v>76</v>
      </c>
    </row>
    <row r="1508" spans="1:22" x14ac:dyDescent="0.2">
      <c r="A1508" s="1">
        <v>27294</v>
      </c>
      <c r="B1508">
        <v>1974</v>
      </c>
      <c r="C1508">
        <f>_xlfn.MAXIFS(Table1[ScheduleWeekWritten],Table1[ScheduleSeason],Table1[[#This Row],[ScheduleSeason]])</f>
        <v>14</v>
      </c>
      <c r="D1508">
        <v>2</v>
      </c>
      <c r="E1508" cm="1">
        <f t="array" ref="E1508">_xlfn.XLOOKUP(Table1[[#This Row],[ScheduleWeekWritten]],Table3[Game],100+Table3[Increase],Table1[[#This Row],[ScheduleWeekWritten]])</f>
        <v>2</v>
      </c>
      <c r="F1508" t="b">
        <v>0</v>
      </c>
      <c r="G1508" t="s">
        <v>50</v>
      </c>
      <c r="H1508">
        <v>20</v>
      </c>
      <c r="I1508">
        <v>28</v>
      </c>
      <c r="J1508" t="s">
        <v>115</v>
      </c>
      <c r="K1508" t="s">
        <v>90</v>
      </c>
      <c r="L1508" t="str">
        <f>_xlfn.XLOOKUP(Table1[[#This Row],[TeamFavoriteID]],Table2[team_id],Table2[team_name],_xlfn.XLOOKUP(Table1[[#This Row],[TeamFavoriteID]],Table2[team_id_pfr],Table2[team_name],"Even"))</f>
        <v>New York Giants</v>
      </c>
      <c r="M1508">
        <v>-3</v>
      </c>
      <c r="N1508">
        <f>IF(Table1[[#This Row],[TeamFavorite]]=Table1[[#This Row],[TeamHome]],Table1[[#This Row],[ScoreAway]]-Table1[[#This Row],[ScoreHome]],Table1[[#This Row],[ScoreHome]]-Table1[[#This Row],[ScoreAway]])</f>
        <v>8</v>
      </c>
      <c r="O1508">
        <f>IF(Table1[[#This Row],[SpreadActual]]&lt;Table1[[#This Row],[SpreadFavorite]],1,0)</f>
        <v>0</v>
      </c>
      <c r="Q1508" t="s">
        <v>121</v>
      </c>
      <c r="R1508" t="b">
        <v>0</v>
      </c>
      <c r="S1508">
        <v>64</v>
      </c>
      <c r="T1508">
        <v>13</v>
      </c>
      <c r="U1508">
        <v>62</v>
      </c>
    </row>
    <row r="1509" spans="1:22" x14ac:dyDescent="0.2">
      <c r="A1509" s="1">
        <v>27294</v>
      </c>
      <c r="B1509">
        <v>1974</v>
      </c>
      <c r="C1509">
        <f>_xlfn.MAXIFS(Table1[ScheduleWeekWritten],Table1[ScheduleSeason],Table1[[#This Row],[ScheduleSeason]])</f>
        <v>14</v>
      </c>
      <c r="D1509">
        <v>2</v>
      </c>
      <c r="E1509" cm="1">
        <f t="array" ref="E1509">_xlfn.XLOOKUP(Table1[[#This Row],[ScheduleWeekWritten]],Table3[Game],100+Table3[Increase],Table1[[#This Row],[ScheduleWeekWritten]])</f>
        <v>2</v>
      </c>
      <c r="F1509" t="b">
        <v>0</v>
      </c>
      <c r="G1509" t="s">
        <v>20</v>
      </c>
      <c r="H1509">
        <v>27</v>
      </c>
      <c r="I1509">
        <v>7</v>
      </c>
      <c r="J1509" t="s">
        <v>42</v>
      </c>
      <c r="K1509" t="s">
        <v>21</v>
      </c>
      <c r="L1509" t="str">
        <f>_xlfn.XLOOKUP(Table1[[#This Row],[TeamFavoriteID]],Table2[team_id],Table2[team_name],_xlfn.XLOOKUP(Table1[[#This Row],[TeamFavoriteID]],Table2[team_id_pfr],Table2[team_name],"Even"))</f>
        <v>Las Vegas Raiders</v>
      </c>
      <c r="M1509">
        <v>-8.5</v>
      </c>
      <c r="N1509">
        <f>IF(Table1[[#This Row],[TeamFavorite]]=Table1[[#This Row],[TeamHome]],Table1[[#This Row],[ScoreAway]]-Table1[[#This Row],[ScoreHome]],Table1[[#This Row],[ScoreHome]]-Table1[[#This Row],[ScoreAway]])</f>
        <v>20</v>
      </c>
      <c r="O1509">
        <f>IF(Table1[[#This Row],[SpreadActual]]&lt;Table1[[#This Row],[SpreadFavorite]],1,0)</f>
        <v>0</v>
      </c>
      <c r="Q1509" t="s">
        <v>76</v>
      </c>
      <c r="R1509" t="b">
        <v>0</v>
      </c>
      <c r="S1509">
        <v>60</v>
      </c>
      <c r="T1509">
        <v>9</v>
      </c>
      <c r="U1509">
        <v>81</v>
      </c>
    </row>
    <row r="1510" spans="1:22" x14ac:dyDescent="0.2">
      <c r="A1510" s="1">
        <v>27294</v>
      </c>
      <c r="B1510">
        <v>1974</v>
      </c>
      <c r="C1510">
        <f>_xlfn.MAXIFS(Table1[ScheduleWeekWritten],Table1[ScheduleSeason],Table1[[#This Row],[ScheduleSeason]])</f>
        <v>14</v>
      </c>
      <c r="D1510">
        <v>2</v>
      </c>
      <c r="E1510" cm="1">
        <f t="array" ref="E1510">_xlfn.XLOOKUP(Table1[[#This Row],[ScheduleWeekWritten]],Table3[Game],100+Table3[Increase],Table1[[#This Row],[ScheduleWeekWritten]])</f>
        <v>2</v>
      </c>
      <c r="F1510" t="b">
        <v>0</v>
      </c>
      <c r="G1510" t="s">
        <v>61</v>
      </c>
      <c r="H1510">
        <v>10</v>
      </c>
      <c r="I1510">
        <v>17</v>
      </c>
      <c r="J1510" t="s">
        <v>57</v>
      </c>
      <c r="K1510" t="s">
        <v>85</v>
      </c>
      <c r="L1510" t="str">
        <f>_xlfn.XLOOKUP(Table1[[#This Row],[TeamFavoriteID]],Table2[team_id],Table2[team_name],_xlfn.XLOOKUP(Table1[[#This Row],[TeamFavoriteID]],Table2[team_id_pfr],Table2[team_name],"Even"))</f>
        <v>Washington Commanders</v>
      </c>
      <c r="M1510">
        <v>-9</v>
      </c>
      <c r="N1510">
        <f>IF(Table1[[#This Row],[TeamFavorite]]=Table1[[#This Row],[TeamHome]],Table1[[#This Row],[ScoreAway]]-Table1[[#This Row],[ScoreHome]],Table1[[#This Row],[ScoreHome]]-Table1[[#This Row],[ScoreAway]])</f>
        <v>-7</v>
      </c>
      <c r="O1510">
        <f>IF(Table1[[#This Row],[SpreadActual]]&lt;Table1[[#This Row],[SpreadFavorite]],1,0)</f>
        <v>0</v>
      </c>
      <c r="Q1510" t="s">
        <v>64</v>
      </c>
      <c r="R1510" t="b">
        <v>0</v>
      </c>
      <c r="S1510">
        <v>63</v>
      </c>
      <c r="T1510">
        <v>10</v>
      </c>
      <c r="U1510">
        <v>61</v>
      </c>
    </row>
    <row r="1511" spans="1:22" x14ac:dyDescent="0.2">
      <c r="A1511" s="1">
        <v>27295</v>
      </c>
      <c r="B1511">
        <v>1974</v>
      </c>
      <c r="C1511">
        <f>_xlfn.MAXIFS(Table1[ScheduleWeekWritten],Table1[ScheduleSeason],Table1[[#This Row],[ScheduleSeason]])</f>
        <v>14</v>
      </c>
      <c r="D1511">
        <v>2</v>
      </c>
      <c r="E1511" cm="1">
        <f t="array" ref="E1511">_xlfn.XLOOKUP(Table1[[#This Row],[ScheduleWeekWritten]],Table3[Game],100+Table3[Increase],Table1[[#This Row],[ScheduleWeekWritten]])</f>
        <v>2</v>
      </c>
      <c r="F1511" t="b">
        <v>0</v>
      </c>
      <c r="G1511" t="s">
        <v>58</v>
      </c>
      <c r="H1511">
        <v>13</v>
      </c>
      <c r="I1511">
        <v>10</v>
      </c>
      <c r="J1511" t="s">
        <v>67</v>
      </c>
      <c r="K1511" t="s">
        <v>68</v>
      </c>
      <c r="L1511" t="str">
        <f>_xlfn.XLOOKUP(Table1[[#This Row],[TeamFavoriteID]],Table2[team_id],Table2[team_name],_xlfn.XLOOKUP(Table1[[#This Row],[TeamFavoriteID]],Table2[team_id_pfr],Table2[team_name],"Even"))</f>
        <v>Dallas Cowboys</v>
      </c>
      <c r="M1511">
        <v>-7.5</v>
      </c>
      <c r="N1511">
        <f>IF(Table1[[#This Row],[TeamFavorite]]=Table1[[#This Row],[TeamHome]],Table1[[#This Row],[ScoreAway]]-Table1[[#This Row],[ScoreHome]],Table1[[#This Row],[ScoreHome]]-Table1[[#This Row],[ScoreAway]])</f>
        <v>3</v>
      </c>
      <c r="O1511">
        <f>IF(Table1[[#This Row],[SpreadActual]]&lt;Table1[[#This Row],[SpreadFavorite]],1,0)</f>
        <v>0</v>
      </c>
      <c r="Q1511" t="s">
        <v>112</v>
      </c>
      <c r="R1511" t="b">
        <v>0</v>
      </c>
      <c r="S1511">
        <v>56</v>
      </c>
      <c r="T1511">
        <v>14</v>
      </c>
      <c r="U1511">
        <v>52</v>
      </c>
    </row>
    <row r="1512" spans="1:22" x14ac:dyDescent="0.2">
      <c r="A1512" s="1">
        <v>27301</v>
      </c>
      <c r="B1512">
        <v>1974</v>
      </c>
      <c r="C1512">
        <f>_xlfn.MAXIFS(Table1[ScheduleWeekWritten],Table1[ScheduleSeason],Table1[[#This Row],[ScheduleSeason]])</f>
        <v>14</v>
      </c>
      <c r="D1512">
        <v>3</v>
      </c>
      <c r="E1512" cm="1">
        <f t="array" ref="E1512">_xlfn.XLOOKUP(Table1[[#This Row],[ScheduleWeekWritten]],Table3[Game],100+Table3[Increase],Table1[[#This Row],[ScheduleWeekWritten]])</f>
        <v>3</v>
      </c>
      <c r="F1512" t="b">
        <v>0</v>
      </c>
      <c r="G1512" t="s">
        <v>28</v>
      </c>
      <c r="H1512">
        <v>16</v>
      </c>
      <c r="I1512">
        <v>12</v>
      </c>
      <c r="J1512" t="s">
        <v>31</v>
      </c>
      <c r="K1512" t="s">
        <v>43</v>
      </c>
      <c r="L1512" t="str">
        <f>_xlfn.XLOOKUP(Table1[[#This Row],[TeamFavoriteID]],Table2[team_id],Table2[team_name],_xlfn.XLOOKUP(Table1[[#This Row],[TeamFavoriteID]],Table2[team_id_pfr],Table2[team_name],"Even"))</f>
        <v>Buffalo Bills</v>
      </c>
      <c r="M1512">
        <v>-4.5</v>
      </c>
      <c r="N1512">
        <f>IF(Table1[[#This Row],[TeamFavorite]]=Table1[[#This Row],[TeamHome]],Table1[[#This Row],[ScoreAway]]-Table1[[#This Row],[ScoreHome]],Table1[[#This Row],[ScoreHome]]-Table1[[#This Row],[ScoreAway]])</f>
        <v>-4</v>
      </c>
      <c r="O1512">
        <f>IF(Table1[[#This Row],[SpreadActual]]&lt;Table1[[#This Row],[SpreadFavorite]],1,0)</f>
        <v>0</v>
      </c>
      <c r="Q1512" t="s">
        <v>123</v>
      </c>
      <c r="R1512" t="b">
        <v>0</v>
      </c>
      <c r="S1512">
        <v>64</v>
      </c>
      <c r="T1512">
        <v>19</v>
      </c>
      <c r="U1512">
        <v>81</v>
      </c>
    </row>
    <row r="1513" spans="1:22" x14ac:dyDescent="0.2">
      <c r="A1513" s="1">
        <v>27301</v>
      </c>
      <c r="B1513">
        <v>1974</v>
      </c>
      <c r="C1513">
        <f>_xlfn.MAXIFS(Table1[ScheduleWeekWritten],Table1[ScheduleSeason],Table1[[#This Row],[ScheduleSeason]])</f>
        <v>14</v>
      </c>
      <c r="D1513">
        <v>3</v>
      </c>
      <c r="E1513" cm="1">
        <f t="array" ref="E1513">_xlfn.XLOOKUP(Table1[[#This Row],[ScheduleWeekWritten]],Table3[Game],100+Table3[Increase],Table1[[#This Row],[ScheduleWeekWritten]])</f>
        <v>3</v>
      </c>
      <c r="F1513" t="b">
        <v>0</v>
      </c>
      <c r="G1513" t="s">
        <v>67</v>
      </c>
      <c r="H1513">
        <v>6</v>
      </c>
      <c r="I1513">
        <v>14</v>
      </c>
      <c r="J1513" t="s">
        <v>50</v>
      </c>
      <c r="K1513" t="s">
        <v>68</v>
      </c>
      <c r="L1513" t="str">
        <f>_xlfn.XLOOKUP(Table1[[#This Row],[TeamFavoriteID]],Table2[team_id],Table2[team_name],_xlfn.XLOOKUP(Table1[[#This Row],[TeamFavoriteID]],Table2[team_id_pfr],Table2[team_name],"Even"))</f>
        <v>Dallas Cowboys</v>
      </c>
      <c r="M1513">
        <v>-13</v>
      </c>
      <c r="N1513">
        <f>IF(Table1[[#This Row],[TeamFavorite]]=Table1[[#This Row],[TeamHome]],Table1[[#This Row],[ScoreAway]]-Table1[[#This Row],[ScoreHome]],Table1[[#This Row],[ScoreHome]]-Table1[[#This Row],[ScoreAway]])</f>
        <v>8</v>
      </c>
      <c r="O1513">
        <f>IF(Table1[[#This Row],[SpreadActual]]&lt;Table1[[#This Row],[SpreadFavorite]],1,0)</f>
        <v>0</v>
      </c>
      <c r="Q1513" t="s">
        <v>119</v>
      </c>
      <c r="R1513" t="b">
        <v>0</v>
      </c>
      <c r="S1513">
        <v>64</v>
      </c>
      <c r="T1513">
        <v>7</v>
      </c>
      <c r="U1513">
        <v>51</v>
      </c>
    </row>
    <row r="1514" spans="1:22" x14ac:dyDescent="0.2">
      <c r="A1514" s="1">
        <v>27301</v>
      </c>
      <c r="B1514">
        <v>1974</v>
      </c>
      <c r="C1514">
        <f>_xlfn.MAXIFS(Table1[ScheduleWeekWritten],Table1[ScheduleSeason],Table1[[#This Row],[ScheduleSeason]])</f>
        <v>14</v>
      </c>
      <c r="D1514">
        <v>3</v>
      </c>
      <c r="E1514" cm="1">
        <f t="array" ref="E1514">_xlfn.XLOOKUP(Table1[[#This Row],[ScheduleWeekWritten]],Table3[Game],100+Table3[Increase],Table1[[#This Row],[ScheduleWeekWritten]])</f>
        <v>3</v>
      </c>
      <c r="F1514" t="b">
        <v>0</v>
      </c>
      <c r="G1514" t="s">
        <v>33</v>
      </c>
      <c r="H1514">
        <v>21</v>
      </c>
      <c r="I1514">
        <v>19</v>
      </c>
      <c r="J1514" t="s">
        <v>45</v>
      </c>
      <c r="K1514" t="s">
        <v>35</v>
      </c>
      <c r="L1514" t="str">
        <f>_xlfn.XLOOKUP(Table1[[#This Row],[TeamFavoriteID]],Table2[team_id],Table2[team_name],_xlfn.XLOOKUP(Table1[[#This Row],[TeamFavoriteID]],Table2[team_id_pfr],Table2[team_name],"Even"))</f>
        <v>Green Bay Packers</v>
      </c>
      <c r="M1514">
        <v>-4</v>
      </c>
      <c r="N1514">
        <f>IF(Table1[[#This Row],[TeamFavorite]]=Table1[[#This Row],[TeamHome]],Table1[[#This Row],[ScoreAway]]-Table1[[#This Row],[ScoreHome]],Table1[[#This Row],[ScoreHome]]-Table1[[#This Row],[ScoreAway]])</f>
        <v>-2</v>
      </c>
      <c r="O1514">
        <f>IF(Table1[[#This Row],[SpreadActual]]&lt;Table1[[#This Row],[SpreadFavorite]],1,0)</f>
        <v>0</v>
      </c>
      <c r="Q1514" t="s">
        <v>36</v>
      </c>
      <c r="R1514" t="b">
        <v>0</v>
      </c>
      <c r="S1514">
        <v>52</v>
      </c>
      <c r="T1514">
        <v>20</v>
      </c>
      <c r="U1514">
        <v>73</v>
      </c>
    </row>
    <row r="1515" spans="1:22" x14ac:dyDescent="0.2">
      <c r="A1515" s="1">
        <v>27301</v>
      </c>
      <c r="B1515">
        <v>1974</v>
      </c>
      <c r="C1515">
        <f>_xlfn.MAXIFS(Table1[ScheduleWeekWritten],Table1[ScheduleSeason],Table1[[#This Row],[ScheduleSeason]])</f>
        <v>14</v>
      </c>
      <c r="D1515">
        <v>3</v>
      </c>
      <c r="E1515" cm="1">
        <f t="array" ref="E1515">_xlfn.XLOOKUP(Table1[[#This Row],[ScheduleWeekWritten]],Table3[Game],100+Table3[Increase],Table1[[#This Row],[ScheduleWeekWritten]])</f>
        <v>3</v>
      </c>
      <c r="F1515" t="b">
        <v>0</v>
      </c>
      <c r="G1515" t="s">
        <v>23</v>
      </c>
      <c r="H1515">
        <v>7</v>
      </c>
      <c r="I1515">
        <v>17</v>
      </c>
      <c r="J1515" t="s">
        <v>42</v>
      </c>
      <c r="K1515" t="s">
        <v>75</v>
      </c>
      <c r="L1515" t="str">
        <f>_xlfn.XLOOKUP(Table1[[#This Row],[TeamFavoriteID]],Table2[team_id],Table2[team_name],_xlfn.XLOOKUP(Table1[[#This Row],[TeamFavoriteID]],Table2[team_id_pfr],Table2[team_name],"Even"))</f>
        <v>Kansas City Chiefs</v>
      </c>
      <c r="M1515">
        <v>-4</v>
      </c>
      <c r="N1515">
        <f>IF(Table1[[#This Row],[TeamFavorite]]=Table1[[#This Row],[TeamHome]],Table1[[#This Row],[ScoreAway]]-Table1[[#This Row],[ScoreHome]],Table1[[#This Row],[ScoreHome]]-Table1[[#This Row],[ScoreAway]])</f>
        <v>-10</v>
      </c>
      <c r="O1515">
        <f>IF(Table1[[#This Row],[SpreadActual]]&lt;Table1[[#This Row],[SpreadFavorite]],1,0)</f>
        <v>1</v>
      </c>
      <c r="Q1515" t="s">
        <v>102</v>
      </c>
      <c r="R1515" t="b">
        <v>0</v>
      </c>
      <c r="S1515">
        <v>72</v>
      </c>
      <c r="T1515">
        <v>0</v>
      </c>
      <c r="V1515" t="s">
        <v>103</v>
      </c>
    </row>
    <row r="1516" spans="1:22" x14ac:dyDescent="0.2">
      <c r="A1516" s="1">
        <v>27301</v>
      </c>
      <c r="B1516">
        <v>1974</v>
      </c>
      <c r="C1516">
        <f>_xlfn.MAXIFS(Table1[ScheduleWeekWritten],Table1[ScheduleSeason],Table1[[#This Row],[ScheduleSeason]])</f>
        <v>14</v>
      </c>
      <c r="D1516">
        <v>3</v>
      </c>
      <c r="E1516" cm="1">
        <f t="array" ref="E1516">_xlfn.XLOOKUP(Table1[[#This Row],[ScheduleWeekWritten]],Table3[Game],100+Table3[Increase],Table1[[#This Row],[ScheduleWeekWritten]])</f>
        <v>3</v>
      </c>
      <c r="F1516" t="b">
        <v>0</v>
      </c>
      <c r="G1516" t="s">
        <v>54</v>
      </c>
      <c r="H1516">
        <v>11</v>
      </c>
      <c r="I1516">
        <v>7</v>
      </c>
      <c r="J1516" t="s">
        <v>46</v>
      </c>
      <c r="K1516" t="s">
        <v>55</v>
      </c>
      <c r="L1516" t="str">
        <f>_xlfn.XLOOKUP(Table1[[#This Row],[TeamFavoriteID]],Table2[team_id],Table2[team_name],_xlfn.XLOOKUP(Table1[[#This Row],[TeamFavoriteID]],Table2[team_id_pfr],Table2[team_name],"Even"))</f>
        <v>Minnesota Vikings</v>
      </c>
      <c r="M1516">
        <v>-15.5</v>
      </c>
      <c r="N1516">
        <f>IF(Table1[[#This Row],[TeamFavorite]]=Table1[[#This Row],[TeamHome]],Table1[[#This Row],[ScoreAway]]-Table1[[#This Row],[ScoreHome]],Table1[[#This Row],[ScoreHome]]-Table1[[#This Row],[ScoreAway]])</f>
        <v>-4</v>
      </c>
      <c r="O1516">
        <f>IF(Table1[[#This Row],[SpreadActual]]&lt;Table1[[#This Row],[SpreadFavorite]],1,0)</f>
        <v>0</v>
      </c>
      <c r="Q1516" t="s">
        <v>73</v>
      </c>
      <c r="R1516" t="b">
        <v>0</v>
      </c>
      <c r="S1516">
        <v>47</v>
      </c>
      <c r="T1516">
        <v>11</v>
      </c>
      <c r="U1516">
        <v>68</v>
      </c>
    </row>
    <row r="1517" spans="1:22" x14ac:dyDescent="0.2">
      <c r="A1517" s="1">
        <v>27301</v>
      </c>
      <c r="B1517">
        <v>1974</v>
      </c>
      <c r="C1517">
        <f>_xlfn.MAXIFS(Table1[ScheduleWeekWritten],Table1[ScheduleSeason],Table1[[#This Row],[ScheduleSeason]])</f>
        <v>14</v>
      </c>
      <c r="D1517">
        <v>3</v>
      </c>
      <c r="E1517" cm="1">
        <f t="array" ref="E1517">_xlfn.XLOOKUP(Table1[[#This Row],[ScheduleWeekWritten]],Table3[Game],100+Table3[Increase],Table1[[#This Row],[ScheduleWeekWritten]])</f>
        <v>3</v>
      </c>
      <c r="F1517" t="b">
        <v>0</v>
      </c>
      <c r="G1517" t="s">
        <v>115</v>
      </c>
      <c r="H1517">
        <v>20</v>
      </c>
      <c r="I1517">
        <v>14</v>
      </c>
      <c r="J1517" t="s">
        <v>39</v>
      </c>
      <c r="K1517" t="s">
        <v>40</v>
      </c>
      <c r="L1517" t="str">
        <f>_xlfn.XLOOKUP(Table1[[#This Row],[TeamFavoriteID]],Table2[team_id],Table2[team_name],_xlfn.XLOOKUP(Table1[[#This Row],[TeamFavoriteID]],Table2[team_id_pfr],Table2[team_name],"Even"))</f>
        <v>Los Angeles Rams</v>
      </c>
      <c r="M1517">
        <v>-12.5</v>
      </c>
      <c r="N1517">
        <f>IF(Table1[[#This Row],[TeamFavorite]]=Table1[[#This Row],[TeamHome]],Table1[[#This Row],[ScoreAway]]-Table1[[#This Row],[ScoreHome]],Table1[[#This Row],[ScoreHome]]-Table1[[#This Row],[ScoreAway]])</f>
        <v>6</v>
      </c>
      <c r="O1517">
        <f>IF(Table1[[#This Row],[SpreadActual]]&lt;Table1[[#This Row],[SpreadFavorite]],1,0)</f>
        <v>0</v>
      </c>
      <c r="Q1517" t="s">
        <v>116</v>
      </c>
      <c r="R1517" t="b">
        <v>0</v>
      </c>
      <c r="S1517">
        <v>69</v>
      </c>
      <c r="T1517">
        <v>14</v>
      </c>
      <c r="U1517">
        <v>89</v>
      </c>
    </row>
    <row r="1518" spans="1:22" x14ac:dyDescent="0.2">
      <c r="A1518" s="1">
        <v>27301</v>
      </c>
      <c r="B1518">
        <v>1974</v>
      </c>
      <c r="C1518">
        <f>_xlfn.MAXIFS(Table1[ScheduleWeekWritten],Table1[ScheduleSeason],Table1[[#This Row],[ScheduleSeason]])</f>
        <v>14</v>
      </c>
      <c r="D1518">
        <v>3</v>
      </c>
      <c r="E1518" cm="1">
        <f t="array" ref="E1518">_xlfn.XLOOKUP(Table1[[#This Row],[ScheduleWeekWritten]],Table3[Game],100+Table3[Increase],Table1[[#This Row],[ScheduleWeekWritten]])</f>
        <v>3</v>
      </c>
      <c r="F1518" t="b">
        <v>0</v>
      </c>
      <c r="G1518" t="s">
        <v>95</v>
      </c>
      <c r="H1518">
        <v>14</v>
      </c>
      <c r="I1518">
        <v>13</v>
      </c>
      <c r="J1518" t="s">
        <v>38</v>
      </c>
      <c r="K1518" t="s">
        <v>109</v>
      </c>
      <c r="L1518" t="str">
        <f>_xlfn.XLOOKUP(Table1[[#This Row],[TeamFavoriteID]],Table2[team_id],Table2[team_name],_xlfn.XLOOKUP(Table1[[#This Row],[TeamFavoriteID]],Table2[team_id_pfr],Table2[team_name],"Even"))</f>
        <v>Atlanta Falcons</v>
      </c>
      <c r="M1518">
        <v>-3</v>
      </c>
      <c r="N1518">
        <f>IF(Table1[[#This Row],[TeamFavorite]]=Table1[[#This Row],[TeamHome]],Table1[[#This Row],[ScoreAway]]-Table1[[#This Row],[ScoreHome]],Table1[[#This Row],[ScoreHome]]-Table1[[#This Row],[ScoreAway]])</f>
        <v>1</v>
      </c>
      <c r="O1518">
        <f>IF(Table1[[#This Row],[SpreadActual]]&lt;Table1[[#This Row],[SpreadFavorite]],1,0)</f>
        <v>0</v>
      </c>
      <c r="Q1518" t="s">
        <v>96</v>
      </c>
      <c r="R1518" t="b">
        <v>0</v>
      </c>
      <c r="S1518">
        <v>79</v>
      </c>
      <c r="T1518">
        <v>8</v>
      </c>
      <c r="U1518">
        <v>74</v>
      </c>
    </row>
    <row r="1519" spans="1:22" x14ac:dyDescent="0.2">
      <c r="A1519" s="1">
        <v>27301</v>
      </c>
      <c r="B1519">
        <v>1974</v>
      </c>
      <c r="C1519">
        <f>_xlfn.MAXIFS(Table1[ScheduleWeekWritten],Table1[ScheduleSeason],Table1[[#This Row],[ScheduleSeason]])</f>
        <v>14</v>
      </c>
      <c r="D1519">
        <v>3</v>
      </c>
      <c r="E1519" cm="1">
        <f t="array" ref="E1519">_xlfn.XLOOKUP(Table1[[#This Row],[ScheduleWeekWritten]],Table3[Game],100+Table3[Increase],Table1[[#This Row],[ScheduleWeekWritten]])</f>
        <v>3</v>
      </c>
      <c r="F1519" t="b">
        <v>0</v>
      </c>
      <c r="G1519" t="s">
        <v>58</v>
      </c>
      <c r="H1519">
        <v>30</v>
      </c>
      <c r="I1519">
        <v>10</v>
      </c>
      <c r="J1519" t="s">
        <v>34</v>
      </c>
      <c r="K1519" t="s">
        <v>77</v>
      </c>
      <c r="L1519" t="str">
        <f>_xlfn.XLOOKUP(Table1[[#This Row],[TeamFavoriteID]],Table2[team_id],Table2[team_name],_xlfn.XLOOKUP(Table1[[#This Row],[TeamFavoriteID]],Table2[team_id_pfr],Table2[team_name],"Even"))</f>
        <v>Philadelphia Eagles</v>
      </c>
      <c r="M1519">
        <v>-9</v>
      </c>
      <c r="N1519">
        <f>IF(Table1[[#This Row],[TeamFavorite]]=Table1[[#This Row],[TeamHome]],Table1[[#This Row],[ScoreAway]]-Table1[[#This Row],[ScoreHome]],Table1[[#This Row],[ScoreHome]]-Table1[[#This Row],[ScoreAway]])</f>
        <v>-20</v>
      </c>
      <c r="O1519">
        <f>IF(Table1[[#This Row],[SpreadActual]]&lt;Table1[[#This Row],[SpreadFavorite]],1,0)</f>
        <v>1</v>
      </c>
      <c r="Q1519" t="s">
        <v>112</v>
      </c>
      <c r="R1519" t="b">
        <v>0</v>
      </c>
      <c r="S1519">
        <v>75</v>
      </c>
      <c r="T1519">
        <v>15</v>
      </c>
      <c r="U1519">
        <v>82</v>
      </c>
    </row>
    <row r="1520" spans="1:22" x14ac:dyDescent="0.2">
      <c r="A1520" s="1">
        <v>27301</v>
      </c>
      <c r="B1520">
        <v>1974</v>
      </c>
      <c r="C1520">
        <f>_xlfn.MAXIFS(Table1[ScheduleWeekWritten],Table1[ScheduleSeason],Table1[[#This Row],[ScheduleSeason]])</f>
        <v>14</v>
      </c>
      <c r="D1520">
        <v>3</v>
      </c>
      <c r="E1520" cm="1">
        <f t="array" ref="E1520">_xlfn.XLOOKUP(Table1[[#This Row],[ScheduleWeekWritten]],Table3[Game],100+Table3[Increase],Table1[[#This Row],[ScheduleWeekWritten]])</f>
        <v>3</v>
      </c>
      <c r="F1520" t="b">
        <v>0</v>
      </c>
      <c r="G1520" t="s">
        <v>49</v>
      </c>
      <c r="H1520">
        <v>0</v>
      </c>
      <c r="I1520">
        <v>17</v>
      </c>
      <c r="J1520" t="s">
        <v>20</v>
      </c>
      <c r="K1520" t="s">
        <v>51</v>
      </c>
      <c r="L1520" t="str">
        <f>_xlfn.XLOOKUP(Table1[[#This Row],[TeamFavoriteID]],Table2[team_id],Table2[team_name],_xlfn.XLOOKUP(Table1[[#This Row],[TeamFavoriteID]],Table2[team_id_pfr],Table2[team_name],"Even"))</f>
        <v>Pittsburgh Steelers</v>
      </c>
      <c r="M1520">
        <v>-4</v>
      </c>
      <c r="N1520">
        <f>IF(Table1[[#This Row],[TeamFavorite]]=Table1[[#This Row],[TeamHome]],Table1[[#This Row],[ScoreAway]]-Table1[[#This Row],[ScoreHome]],Table1[[#This Row],[ScoreHome]]-Table1[[#This Row],[ScoreAway]])</f>
        <v>17</v>
      </c>
      <c r="O1520">
        <f>IF(Table1[[#This Row],[SpreadActual]]&lt;Table1[[#This Row],[SpreadFavorite]],1,0)</f>
        <v>0</v>
      </c>
      <c r="Q1520" t="s">
        <v>113</v>
      </c>
      <c r="R1520" t="b">
        <v>0</v>
      </c>
      <c r="S1520">
        <v>63</v>
      </c>
      <c r="T1520">
        <v>15</v>
      </c>
      <c r="U1520">
        <v>79</v>
      </c>
    </row>
    <row r="1521" spans="1:22" x14ac:dyDescent="0.2">
      <c r="A1521" s="1">
        <v>27301</v>
      </c>
      <c r="B1521">
        <v>1974</v>
      </c>
      <c r="C1521">
        <f>_xlfn.MAXIFS(Table1[ScheduleWeekWritten],Table1[ScheduleSeason],Table1[[#This Row],[ScheduleSeason]])</f>
        <v>14</v>
      </c>
      <c r="D1521">
        <v>3</v>
      </c>
      <c r="E1521" cm="1">
        <f t="array" ref="E1521">_xlfn.XLOOKUP(Table1[[#This Row],[ScheduleWeekWritten]],Table3[Game],100+Table3[Increase],Table1[[#This Row],[ScheduleWeekWritten]])</f>
        <v>3</v>
      </c>
      <c r="F1521" t="b">
        <v>0</v>
      </c>
      <c r="G1521" t="s">
        <v>27</v>
      </c>
      <c r="H1521">
        <v>21</v>
      </c>
      <c r="I1521">
        <v>28</v>
      </c>
      <c r="J1521" t="s">
        <v>19</v>
      </c>
      <c r="K1521" t="s">
        <v>91</v>
      </c>
      <c r="L1521" t="str">
        <f>_xlfn.XLOOKUP(Table1[[#This Row],[TeamFavoriteID]],Table2[team_id],Table2[team_name],_xlfn.XLOOKUP(Table1[[#This Row],[TeamFavoriteID]],Table2[team_id_pfr],Table2[team_name],"Even"))</f>
        <v>Miami Dolphins</v>
      </c>
      <c r="M1521">
        <v>-15.5</v>
      </c>
      <c r="N1521">
        <f>IF(Table1[[#This Row],[TeamFavorite]]=Table1[[#This Row],[TeamHome]],Table1[[#This Row],[ScoreAway]]-Table1[[#This Row],[ScoreHome]],Table1[[#This Row],[ScoreHome]]-Table1[[#This Row],[ScoreAway]])</f>
        <v>-7</v>
      </c>
      <c r="O1521">
        <f>IF(Table1[[#This Row],[SpreadActual]]&lt;Table1[[#This Row],[SpreadFavorite]],1,0)</f>
        <v>0</v>
      </c>
      <c r="Q1521" t="s">
        <v>94</v>
      </c>
      <c r="R1521" t="b">
        <v>0</v>
      </c>
      <c r="S1521">
        <v>68</v>
      </c>
      <c r="T1521">
        <v>10</v>
      </c>
      <c r="U1521">
        <v>75</v>
      </c>
    </row>
    <row r="1522" spans="1:22" x14ac:dyDescent="0.2">
      <c r="A1522" s="1">
        <v>27301</v>
      </c>
      <c r="B1522">
        <v>1974</v>
      </c>
      <c r="C1522">
        <f>_xlfn.MAXIFS(Table1[ScheduleWeekWritten],Table1[ScheduleSeason],Table1[[#This Row],[ScheduleSeason]])</f>
        <v>14</v>
      </c>
      <c r="D1522">
        <v>3</v>
      </c>
      <c r="E1522" cm="1">
        <f t="array" ref="E1522">_xlfn.XLOOKUP(Table1[[#This Row],[ScheduleWeekWritten]],Table3[Game],100+Table3[Increase],Table1[[#This Row],[ScheduleWeekWritten]])</f>
        <v>3</v>
      </c>
      <c r="F1522" t="b">
        <v>0</v>
      </c>
      <c r="G1522" t="s">
        <v>53</v>
      </c>
      <c r="H1522">
        <v>3</v>
      </c>
      <c r="I1522">
        <v>21</v>
      </c>
      <c r="J1522" t="s">
        <v>101</v>
      </c>
      <c r="K1522" t="s">
        <v>104</v>
      </c>
      <c r="L1522" t="str">
        <f>_xlfn.XLOOKUP(Table1[[#This Row],[TeamFavoriteID]],Table2[team_id],Table2[team_name],_xlfn.XLOOKUP(Table1[[#This Row],[TeamFavoriteID]],Table2[team_id_pfr],Table2[team_name],"Even"))</f>
        <v>Cincinnati Bengals</v>
      </c>
      <c r="M1522">
        <v>-4.5</v>
      </c>
      <c r="N1522">
        <f>IF(Table1[[#This Row],[TeamFavorite]]=Table1[[#This Row],[TeamHome]],Table1[[#This Row],[ScoreAway]]-Table1[[#This Row],[ScoreHome]],Table1[[#This Row],[ScoreHome]]-Table1[[#This Row],[ScoreAway]])</f>
        <v>-18</v>
      </c>
      <c r="O1522">
        <f>IF(Table1[[#This Row],[SpreadActual]]&lt;Table1[[#This Row],[SpreadFavorite]],1,0)</f>
        <v>1</v>
      </c>
      <c r="Q1522" t="s">
        <v>118</v>
      </c>
      <c r="R1522" t="b">
        <v>0</v>
      </c>
      <c r="S1522">
        <v>60</v>
      </c>
      <c r="T1522">
        <v>8</v>
      </c>
      <c r="U1522">
        <v>74</v>
      </c>
    </row>
    <row r="1523" spans="1:22" x14ac:dyDescent="0.2">
      <c r="A1523" s="1">
        <v>27301</v>
      </c>
      <c r="B1523">
        <v>1974</v>
      </c>
      <c r="C1523">
        <f>_xlfn.MAXIFS(Table1[ScheduleWeekWritten],Table1[ScheduleSeason],Table1[[#This Row],[ScheduleSeason]])</f>
        <v>14</v>
      </c>
      <c r="D1523">
        <v>3</v>
      </c>
      <c r="E1523" cm="1">
        <f t="array" ref="E1523">_xlfn.XLOOKUP(Table1[[#This Row],[ScheduleWeekWritten]],Table3[Game],100+Table3[Increase],Table1[[#This Row],[ScheduleWeekWritten]])</f>
        <v>3</v>
      </c>
      <c r="F1523" t="b">
        <v>0</v>
      </c>
      <c r="G1523" t="s">
        <v>57</v>
      </c>
      <c r="H1523">
        <v>29</v>
      </c>
      <c r="I1523">
        <v>7</v>
      </c>
      <c r="J1523" t="s">
        <v>62</v>
      </c>
      <c r="K1523" t="s">
        <v>59</v>
      </c>
      <c r="L1523" t="str">
        <f>_xlfn.XLOOKUP(Table1[[#This Row],[TeamFavoriteID]],Table2[team_id],Table2[team_name],_xlfn.XLOOKUP(Table1[[#This Row],[TeamFavoriteID]],Table2[team_id_pfr],Table2[team_name],"Even"))</f>
        <v>Arizona Cardinals</v>
      </c>
      <c r="M1523">
        <v>-3</v>
      </c>
      <c r="N1523">
        <f>IF(Table1[[#This Row],[TeamFavorite]]=Table1[[#This Row],[TeamHome]],Table1[[#This Row],[ScoreAway]]-Table1[[#This Row],[ScoreHome]],Table1[[#This Row],[ScoreHome]]-Table1[[#This Row],[ScoreAway]])</f>
        <v>22</v>
      </c>
      <c r="O1523">
        <f>IF(Table1[[#This Row],[SpreadActual]]&lt;Table1[[#This Row],[SpreadFavorite]],1,0)</f>
        <v>0</v>
      </c>
      <c r="Q1523" t="s">
        <v>60</v>
      </c>
      <c r="R1523" t="b">
        <v>0</v>
      </c>
      <c r="S1523">
        <v>56</v>
      </c>
      <c r="T1523">
        <v>17</v>
      </c>
      <c r="U1523">
        <v>75</v>
      </c>
    </row>
    <row r="1524" spans="1:22" x14ac:dyDescent="0.2">
      <c r="A1524" s="1">
        <v>27302</v>
      </c>
      <c r="B1524">
        <v>1974</v>
      </c>
      <c r="C1524">
        <f>_xlfn.MAXIFS(Table1[ScheduleWeekWritten],Table1[ScheduleSeason],Table1[[#This Row],[ScheduleSeason]])</f>
        <v>14</v>
      </c>
      <c r="D1524">
        <v>3</v>
      </c>
      <c r="E1524" cm="1">
        <f t="array" ref="E1524">_xlfn.XLOOKUP(Table1[[#This Row],[ScheduleWeekWritten]],Table3[Game],100+Table3[Increase],Table1[[#This Row],[ScheduleWeekWritten]])</f>
        <v>3</v>
      </c>
      <c r="F1524" t="b">
        <v>0</v>
      </c>
      <c r="G1524" t="s">
        <v>61</v>
      </c>
      <c r="H1524">
        <v>30</v>
      </c>
      <c r="I1524">
        <v>3</v>
      </c>
      <c r="J1524" t="s">
        <v>24</v>
      </c>
      <c r="K1524" t="s">
        <v>85</v>
      </c>
      <c r="L1524" t="str">
        <f>_xlfn.XLOOKUP(Table1[[#This Row],[TeamFavoriteID]],Table2[team_id],Table2[team_name],_xlfn.XLOOKUP(Table1[[#This Row],[TeamFavoriteID]],Table2[team_id_pfr],Table2[team_name],"Even"))</f>
        <v>Washington Commanders</v>
      </c>
      <c r="M1524">
        <v>-3</v>
      </c>
      <c r="N1524">
        <f>IF(Table1[[#This Row],[TeamFavorite]]=Table1[[#This Row],[TeamHome]],Table1[[#This Row],[ScoreAway]]-Table1[[#This Row],[ScoreHome]],Table1[[#This Row],[ScoreHome]]-Table1[[#This Row],[ScoreAway]])</f>
        <v>27</v>
      </c>
      <c r="O1524">
        <f>IF(Table1[[#This Row],[SpreadActual]]&lt;Table1[[#This Row],[SpreadFavorite]],1,0)</f>
        <v>0</v>
      </c>
      <c r="Q1524" t="s">
        <v>64</v>
      </c>
      <c r="R1524" t="b">
        <v>0</v>
      </c>
      <c r="S1524">
        <v>64</v>
      </c>
      <c r="T1524">
        <v>16</v>
      </c>
      <c r="U1524">
        <v>46</v>
      </c>
    </row>
    <row r="1525" spans="1:22" x14ac:dyDescent="0.2">
      <c r="A1525" s="1">
        <v>27308</v>
      </c>
      <c r="B1525">
        <v>1974</v>
      </c>
      <c r="C1525">
        <f>_xlfn.MAXIFS(Table1[ScheduleWeekWritten],Table1[ScheduleSeason],Table1[[#This Row],[ScheduleSeason]])</f>
        <v>14</v>
      </c>
      <c r="D1525">
        <v>4</v>
      </c>
      <c r="E1525" cm="1">
        <f t="array" ref="E1525">_xlfn.XLOOKUP(Table1[[#This Row],[ScheduleWeekWritten]],Table3[Game],100+Table3[Increase],Table1[[#This Row],[ScheduleWeekWritten]])</f>
        <v>4</v>
      </c>
      <c r="F1525" t="b">
        <v>0</v>
      </c>
      <c r="G1525" t="s">
        <v>46</v>
      </c>
      <c r="H1525">
        <v>24</v>
      </c>
      <c r="I1525">
        <v>10</v>
      </c>
      <c r="J1525" t="s">
        <v>95</v>
      </c>
      <c r="K1525" t="s">
        <v>47</v>
      </c>
      <c r="L1525" t="str">
        <f>_xlfn.XLOOKUP(Table1[[#This Row],[TeamFavoriteID]],Table2[team_id],Table2[team_name],_xlfn.XLOOKUP(Table1[[#This Row],[TeamFavoriteID]],Table2[team_id_pfr],Table2[team_name],"Even"))</f>
        <v>Chicago Bears</v>
      </c>
      <c r="M1525">
        <v>-4</v>
      </c>
      <c r="N1525">
        <f>IF(Table1[[#This Row],[TeamFavorite]]=Table1[[#This Row],[TeamHome]],Table1[[#This Row],[ScoreAway]]-Table1[[#This Row],[ScoreHome]],Table1[[#This Row],[ScoreHome]]-Table1[[#This Row],[ScoreAway]])</f>
        <v>-14</v>
      </c>
      <c r="O1525">
        <f>IF(Table1[[#This Row],[SpreadActual]]&lt;Table1[[#This Row],[SpreadFavorite]],1,0)</f>
        <v>1</v>
      </c>
      <c r="Q1525" t="s">
        <v>114</v>
      </c>
      <c r="R1525" t="b">
        <v>0</v>
      </c>
      <c r="S1525">
        <v>62</v>
      </c>
      <c r="T1525">
        <v>17</v>
      </c>
      <c r="U1525">
        <v>72</v>
      </c>
    </row>
    <row r="1526" spans="1:22" x14ac:dyDescent="0.2">
      <c r="A1526" s="1">
        <v>27308</v>
      </c>
      <c r="B1526">
        <v>1974</v>
      </c>
      <c r="C1526">
        <f>_xlfn.MAXIFS(Table1[ScheduleWeekWritten],Table1[ScheduleSeason],Table1[[#This Row],[ScheduleSeason]])</f>
        <v>14</v>
      </c>
      <c r="D1526">
        <v>4</v>
      </c>
      <c r="E1526" cm="1">
        <f t="array" ref="E1526">_xlfn.XLOOKUP(Table1[[#This Row],[ScheduleWeekWritten]],Table3[Game],100+Table3[Increase],Table1[[#This Row],[ScheduleWeekWritten]])</f>
        <v>4</v>
      </c>
      <c r="F1526" t="b">
        <v>0</v>
      </c>
      <c r="G1526" t="s">
        <v>101</v>
      </c>
      <c r="H1526">
        <v>28</v>
      </c>
      <c r="I1526">
        <v>17</v>
      </c>
      <c r="J1526" t="s">
        <v>61</v>
      </c>
      <c r="K1526" t="s">
        <v>104</v>
      </c>
      <c r="L1526" t="str">
        <f>_xlfn.XLOOKUP(Table1[[#This Row],[TeamFavoriteID]],Table2[team_id],Table2[team_name],_xlfn.XLOOKUP(Table1[[#This Row],[TeamFavoriteID]],Table2[team_id_pfr],Table2[team_name],"Even"))</f>
        <v>Cincinnati Bengals</v>
      </c>
      <c r="M1526">
        <v>-4.5</v>
      </c>
      <c r="N1526">
        <f>IF(Table1[[#This Row],[TeamFavorite]]=Table1[[#This Row],[TeamHome]],Table1[[#This Row],[ScoreAway]]-Table1[[#This Row],[ScoreHome]],Table1[[#This Row],[ScoreHome]]-Table1[[#This Row],[ScoreAway]])</f>
        <v>-11</v>
      </c>
      <c r="O1526">
        <f>IF(Table1[[#This Row],[SpreadActual]]&lt;Table1[[#This Row],[SpreadFavorite]],1,0)</f>
        <v>1</v>
      </c>
      <c r="Q1526" t="s">
        <v>111</v>
      </c>
      <c r="R1526" t="b">
        <v>0</v>
      </c>
      <c r="S1526">
        <v>58</v>
      </c>
      <c r="T1526">
        <v>10</v>
      </c>
      <c r="U1526">
        <v>53</v>
      </c>
    </row>
    <row r="1527" spans="1:22" x14ac:dyDescent="0.2">
      <c r="A1527" s="1">
        <v>27308</v>
      </c>
      <c r="B1527">
        <v>1974</v>
      </c>
      <c r="C1527">
        <f>_xlfn.MAXIFS(Table1[ScheduleWeekWritten],Table1[ScheduleSeason],Table1[[#This Row],[ScheduleSeason]])</f>
        <v>14</v>
      </c>
      <c r="D1527">
        <v>4</v>
      </c>
      <c r="E1527" cm="1">
        <f t="array" ref="E1527">_xlfn.XLOOKUP(Table1[[#This Row],[ScheduleWeekWritten]],Table3[Game],100+Table3[Increase],Table1[[#This Row],[ScheduleWeekWritten]])</f>
        <v>4</v>
      </c>
      <c r="F1527" t="b">
        <v>0</v>
      </c>
      <c r="G1527" t="s">
        <v>62</v>
      </c>
      <c r="H1527">
        <v>24</v>
      </c>
      <c r="I1527">
        <v>40</v>
      </c>
      <c r="J1527" t="s">
        <v>20</v>
      </c>
      <c r="K1527" t="s">
        <v>21</v>
      </c>
      <c r="L1527" t="str">
        <f>_xlfn.XLOOKUP(Table1[[#This Row],[TeamFavoriteID]],Table2[team_id],Table2[team_name],_xlfn.XLOOKUP(Table1[[#This Row],[TeamFavoriteID]],Table2[team_id_pfr],Table2[team_name],"Even"))</f>
        <v>Las Vegas Raiders</v>
      </c>
      <c r="M1527">
        <v>-12</v>
      </c>
      <c r="N1527">
        <f>IF(Table1[[#This Row],[TeamFavorite]]=Table1[[#This Row],[TeamHome]],Table1[[#This Row],[ScoreAway]]-Table1[[#This Row],[ScoreHome]],Table1[[#This Row],[ScoreHome]]-Table1[[#This Row],[ScoreAway]])</f>
        <v>-16</v>
      </c>
      <c r="O1527">
        <f>IF(Table1[[#This Row],[SpreadActual]]&lt;Table1[[#This Row],[SpreadFavorite]],1,0)</f>
        <v>1</v>
      </c>
      <c r="Q1527" t="s">
        <v>66</v>
      </c>
      <c r="R1527" t="b">
        <v>0</v>
      </c>
      <c r="S1527">
        <v>63</v>
      </c>
      <c r="T1527">
        <v>15</v>
      </c>
      <c r="U1527">
        <v>50</v>
      </c>
    </row>
    <row r="1528" spans="1:22" x14ac:dyDescent="0.2">
      <c r="A1528" s="1">
        <v>27308</v>
      </c>
      <c r="B1528">
        <v>1974</v>
      </c>
      <c r="C1528">
        <f>_xlfn.MAXIFS(Table1[ScheduleWeekWritten],Table1[ScheduleSeason],Table1[[#This Row],[ScheduleSeason]])</f>
        <v>14</v>
      </c>
      <c r="D1528">
        <v>4</v>
      </c>
      <c r="E1528" cm="1">
        <f t="array" ref="E1528">_xlfn.XLOOKUP(Table1[[#This Row],[ScheduleWeekWritten]],Table3[Game],100+Table3[Increase],Table1[[#This Row],[ScheduleWeekWritten]])</f>
        <v>4</v>
      </c>
      <c r="F1528" t="b">
        <v>0</v>
      </c>
      <c r="G1528" t="s">
        <v>67</v>
      </c>
      <c r="H1528">
        <v>21</v>
      </c>
      <c r="I1528">
        <v>23</v>
      </c>
      <c r="J1528" t="s">
        <v>54</v>
      </c>
      <c r="K1528" t="s">
        <v>55</v>
      </c>
      <c r="L1528" t="str">
        <f>_xlfn.XLOOKUP(Table1[[#This Row],[TeamFavoriteID]],Table2[team_id],Table2[team_name],_xlfn.XLOOKUP(Table1[[#This Row],[TeamFavoriteID]],Table2[team_id_pfr],Table2[team_name],"Even"))</f>
        <v>Minnesota Vikings</v>
      </c>
      <c r="M1528">
        <v>-1</v>
      </c>
      <c r="N1528">
        <f>IF(Table1[[#This Row],[TeamFavorite]]=Table1[[#This Row],[TeamHome]],Table1[[#This Row],[ScoreAway]]-Table1[[#This Row],[ScoreHome]],Table1[[#This Row],[ScoreHome]]-Table1[[#This Row],[ScoreAway]])</f>
        <v>-2</v>
      </c>
      <c r="O1528">
        <f>IF(Table1[[#This Row],[SpreadActual]]&lt;Table1[[#This Row],[SpreadFavorite]],1,0)</f>
        <v>1</v>
      </c>
      <c r="Q1528" t="s">
        <v>119</v>
      </c>
      <c r="R1528" t="b">
        <v>0</v>
      </c>
      <c r="S1528">
        <v>75</v>
      </c>
      <c r="T1528">
        <v>12</v>
      </c>
      <c r="U1528">
        <v>67</v>
      </c>
    </row>
    <row r="1529" spans="1:22" x14ac:dyDescent="0.2">
      <c r="A1529" s="1">
        <v>27308</v>
      </c>
      <c r="B1529">
        <v>1974</v>
      </c>
      <c r="C1529">
        <f>_xlfn.MAXIFS(Table1[ScheduleWeekWritten],Table1[ScheduleSeason],Table1[[#This Row],[ScheduleSeason]])</f>
        <v>14</v>
      </c>
      <c r="D1529">
        <v>4</v>
      </c>
      <c r="E1529" cm="1">
        <f t="array" ref="E1529">_xlfn.XLOOKUP(Table1[[#This Row],[ScheduleWeekWritten]],Table3[Game],100+Table3[Increase],Table1[[#This Row],[ScheduleWeekWritten]])</f>
        <v>4</v>
      </c>
      <c r="F1529" t="b">
        <v>0</v>
      </c>
      <c r="G1529" t="s">
        <v>33</v>
      </c>
      <c r="H1529">
        <v>7</v>
      </c>
      <c r="I1529">
        <v>27</v>
      </c>
      <c r="J1529" t="s">
        <v>28</v>
      </c>
      <c r="K1529" t="s">
        <v>43</v>
      </c>
      <c r="L1529" t="str">
        <f>_xlfn.XLOOKUP(Table1[[#This Row],[TeamFavoriteID]],Table2[team_id],Table2[team_name],_xlfn.XLOOKUP(Table1[[#This Row],[TeamFavoriteID]],Table2[team_id_pfr],Table2[team_name],"Even"))</f>
        <v>Buffalo Bills</v>
      </c>
      <c r="M1529">
        <v>-3</v>
      </c>
      <c r="N1529">
        <f>IF(Table1[[#This Row],[TeamFavorite]]=Table1[[#This Row],[TeamHome]],Table1[[#This Row],[ScoreAway]]-Table1[[#This Row],[ScoreHome]],Table1[[#This Row],[ScoreHome]]-Table1[[#This Row],[ScoreAway]])</f>
        <v>-20</v>
      </c>
      <c r="O1529">
        <f>IF(Table1[[#This Row],[SpreadActual]]&lt;Table1[[#This Row],[SpreadFavorite]],1,0)</f>
        <v>1</v>
      </c>
      <c r="Q1529" t="s">
        <v>82</v>
      </c>
      <c r="R1529" t="b">
        <v>0</v>
      </c>
      <c r="S1529">
        <v>48</v>
      </c>
      <c r="T1529">
        <v>15</v>
      </c>
      <c r="U1529">
        <v>79</v>
      </c>
    </row>
    <row r="1530" spans="1:22" x14ac:dyDescent="0.2">
      <c r="A1530" s="1">
        <v>27308</v>
      </c>
      <c r="B1530">
        <v>1974</v>
      </c>
      <c r="C1530">
        <f>_xlfn.MAXIFS(Table1[ScheduleWeekWritten],Table1[ScheduleSeason],Table1[[#This Row],[ScheduleSeason]])</f>
        <v>14</v>
      </c>
      <c r="D1530">
        <v>4</v>
      </c>
      <c r="E1530" cm="1">
        <f t="array" ref="E1530">_xlfn.XLOOKUP(Table1[[#This Row],[ScheduleWeekWritten]],Table3[Game],100+Table3[Increase],Table1[[#This Row],[ScheduleWeekWritten]])</f>
        <v>4</v>
      </c>
      <c r="F1530" t="b">
        <v>0</v>
      </c>
      <c r="G1530" t="s">
        <v>23</v>
      </c>
      <c r="H1530">
        <v>7</v>
      </c>
      <c r="I1530">
        <v>13</v>
      </c>
      <c r="J1530" t="s">
        <v>49</v>
      </c>
      <c r="K1530" t="s">
        <v>51</v>
      </c>
      <c r="L1530" t="str">
        <f>_xlfn.XLOOKUP(Table1[[#This Row],[TeamFavoriteID]],Table2[team_id],Table2[team_name],_xlfn.XLOOKUP(Table1[[#This Row],[TeamFavoriteID]],Table2[team_id_pfr],Table2[team_name],"Even"))</f>
        <v>Pittsburgh Steelers</v>
      </c>
      <c r="M1530">
        <v>-14</v>
      </c>
      <c r="N1530">
        <f>IF(Table1[[#This Row],[TeamFavorite]]=Table1[[#This Row],[TeamHome]],Table1[[#This Row],[ScoreAway]]-Table1[[#This Row],[ScoreHome]],Table1[[#This Row],[ScoreHome]]-Table1[[#This Row],[ScoreAway]])</f>
        <v>-6</v>
      </c>
      <c r="O1530">
        <f>IF(Table1[[#This Row],[SpreadActual]]&lt;Table1[[#This Row],[SpreadFavorite]],1,0)</f>
        <v>0</v>
      </c>
      <c r="Q1530" t="s">
        <v>102</v>
      </c>
      <c r="R1530" t="b">
        <v>0</v>
      </c>
      <c r="S1530">
        <v>72</v>
      </c>
      <c r="T1530">
        <v>0</v>
      </c>
      <c r="V1530" t="s">
        <v>103</v>
      </c>
    </row>
    <row r="1531" spans="1:22" x14ac:dyDescent="0.2">
      <c r="A1531" s="1">
        <v>27308</v>
      </c>
      <c r="B1531">
        <v>1974</v>
      </c>
      <c r="C1531">
        <f>_xlfn.MAXIFS(Table1[ScheduleWeekWritten],Table1[ScheduleSeason],Table1[[#This Row],[ScheduleSeason]])</f>
        <v>14</v>
      </c>
      <c r="D1531">
        <v>4</v>
      </c>
      <c r="E1531" cm="1">
        <f t="array" ref="E1531">_xlfn.XLOOKUP(Table1[[#This Row],[ScheduleWeekWritten]],Table3[Game],100+Table3[Increase],Table1[[#This Row],[ScheduleWeekWritten]])</f>
        <v>4</v>
      </c>
      <c r="F1531" t="b">
        <v>0</v>
      </c>
      <c r="G1531" t="s">
        <v>42</v>
      </c>
      <c r="H1531">
        <v>14</v>
      </c>
      <c r="I1531">
        <v>17</v>
      </c>
      <c r="J1531" t="s">
        <v>24</v>
      </c>
      <c r="K1531" t="s">
        <v>88</v>
      </c>
      <c r="L1531" t="str">
        <f>_xlfn.XLOOKUP(Table1[[#This Row],[TeamFavoriteID]],Table2[team_id],Table2[team_name],_xlfn.XLOOKUP(Table1[[#This Row],[TeamFavoriteID]],Table2[team_id_pfr],Table2[team_name],"Even"))</f>
        <v>Denver Broncos</v>
      </c>
      <c r="M1531">
        <v>-1</v>
      </c>
      <c r="N1531">
        <f>IF(Table1[[#This Row],[TeamFavorite]]=Table1[[#This Row],[TeamHome]],Table1[[#This Row],[ScoreAway]]-Table1[[#This Row],[ScoreHome]],Table1[[#This Row],[ScoreHome]]-Table1[[#This Row],[ScoreAway]])</f>
        <v>-3</v>
      </c>
      <c r="O1531">
        <f>IF(Table1[[#This Row],[SpreadActual]]&lt;Table1[[#This Row],[SpreadFavorite]],1,0)</f>
        <v>1</v>
      </c>
      <c r="Q1531" t="s">
        <v>117</v>
      </c>
      <c r="R1531" t="b">
        <v>0</v>
      </c>
      <c r="S1531">
        <v>59</v>
      </c>
      <c r="T1531">
        <v>15</v>
      </c>
      <c r="U1531">
        <v>77</v>
      </c>
    </row>
    <row r="1532" spans="1:22" x14ac:dyDescent="0.2">
      <c r="A1532" s="1">
        <v>27308</v>
      </c>
      <c r="B1532">
        <v>1974</v>
      </c>
      <c r="C1532">
        <f>_xlfn.MAXIFS(Table1[ScheduleWeekWritten],Table1[ScheduleSeason],Table1[[#This Row],[ScheduleSeason]])</f>
        <v>14</v>
      </c>
      <c r="D1532">
        <v>4</v>
      </c>
      <c r="E1532" cm="1">
        <f t="array" ref="E1532">_xlfn.XLOOKUP(Table1[[#This Row],[ScheduleWeekWritten]],Table3[Game],100+Table3[Increase],Table1[[#This Row],[ScheduleWeekWritten]])</f>
        <v>4</v>
      </c>
      <c r="F1532" t="b">
        <v>0</v>
      </c>
      <c r="G1532" t="s">
        <v>39</v>
      </c>
      <c r="H1532">
        <v>16</v>
      </c>
      <c r="I1532">
        <v>13</v>
      </c>
      <c r="J1532" t="s">
        <v>45</v>
      </c>
      <c r="K1532" t="s">
        <v>40</v>
      </c>
      <c r="L1532" t="str">
        <f>_xlfn.XLOOKUP(Table1[[#This Row],[TeamFavoriteID]],Table2[team_id],Table2[team_name],_xlfn.XLOOKUP(Table1[[#This Row],[TeamFavoriteID]],Table2[team_id_pfr],Table2[team_name],"Even"))</f>
        <v>Los Angeles Rams</v>
      </c>
      <c r="M1532">
        <v>-14.5</v>
      </c>
      <c r="N1532">
        <f>IF(Table1[[#This Row],[TeamFavorite]]=Table1[[#This Row],[TeamHome]],Table1[[#This Row],[ScoreAway]]-Table1[[#This Row],[ScoreHome]],Table1[[#This Row],[ScoreHome]]-Table1[[#This Row],[ScoreAway]])</f>
        <v>-3</v>
      </c>
      <c r="O1532">
        <f>IF(Table1[[#This Row],[SpreadActual]]&lt;Table1[[#This Row],[SpreadFavorite]],1,0)</f>
        <v>0</v>
      </c>
      <c r="Q1532" t="s">
        <v>65</v>
      </c>
      <c r="R1532" t="b">
        <v>0</v>
      </c>
      <c r="S1532">
        <v>65</v>
      </c>
      <c r="T1532">
        <v>10</v>
      </c>
      <c r="U1532">
        <v>77</v>
      </c>
    </row>
    <row r="1533" spans="1:22" x14ac:dyDescent="0.2">
      <c r="A1533" s="1">
        <v>27308</v>
      </c>
      <c r="B1533">
        <v>1974</v>
      </c>
      <c r="C1533">
        <f>_xlfn.MAXIFS(Table1[ScheduleWeekWritten],Table1[ScheduleSeason],Table1[[#This Row],[ScheduleSeason]])</f>
        <v>14</v>
      </c>
      <c r="D1533">
        <v>4</v>
      </c>
      <c r="E1533" cm="1">
        <f t="array" ref="E1533">_xlfn.XLOOKUP(Table1[[#This Row],[ScheduleWeekWritten]],Table3[Game],100+Table3[Increase],Table1[[#This Row],[ScheduleWeekWritten]])</f>
        <v>4</v>
      </c>
      <c r="F1533" t="b">
        <v>0</v>
      </c>
      <c r="G1533" t="s">
        <v>115</v>
      </c>
      <c r="H1533">
        <v>42</v>
      </c>
      <c r="I1533">
        <v>3</v>
      </c>
      <c r="J1533" t="s">
        <v>34</v>
      </c>
      <c r="K1533" t="s">
        <v>70</v>
      </c>
      <c r="L1533" t="str">
        <f>_xlfn.XLOOKUP(Table1[[#This Row],[TeamFavoriteID]],Table2[team_id],Table2[team_name],_xlfn.XLOOKUP(Table1[[#This Row],[TeamFavoriteID]],Table2[team_id_pfr],Table2[team_name],"Even"))</f>
        <v>Boston Patriots</v>
      </c>
      <c r="M1533">
        <v>-14</v>
      </c>
      <c r="N1533">
        <f>IF(Table1[[#This Row],[TeamFavorite]]=Table1[[#This Row],[TeamHome]],Table1[[#This Row],[ScoreAway]]-Table1[[#This Row],[ScoreHome]],Table1[[#This Row],[ScoreHome]]-Table1[[#This Row],[ScoreAway]])</f>
        <v>39</v>
      </c>
      <c r="O1533">
        <f>IF(Table1[[#This Row],[SpreadActual]]&lt;Table1[[#This Row],[SpreadFavorite]],1,0)</f>
        <v>0</v>
      </c>
      <c r="Q1533" t="s">
        <v>116</v>
      </c>
      <c r="R1533" t="b">
        <v>0</v>
      </c>
      <c r="S1533">
        <v>64</v>
      </c>
      <c r="T1533">
        <v>14</v>
      </c>
      <c r="U1533">
        <v>50</v>
      </c>
    </row>
    <row r="1534" spans="1:22" x14ac:dyDescent="0.2">
      <c r="A1534" s="1">
        <v>27308</v>
      </c>
      <c r="B1534">
        <v>1974</v>
      </c>
      <c r="C1534">
        <f>_xlfn.MAXIFS(Table1[ScheduleWeekWritten],Table1[ScheduleSeason],Table1[[#This Row],[ScheduleSeason]])</f>
        <v>14</v>
      </c>
      <c r="D1534">
        <v>4</v>
      </c>
      <c r="E1534" cm="1">
        <f t="array" ref="E1534">_xlfn.XLOOKUP(Table1[[#This Row],[ScheduleWeekWritten]],Table3[Game],100+Table3[Increase],Table1[[#This Row],[ScheduleWeekWritten]])</f>
        <v>4</v>
      </c>
      <c r="F1534" t="b">
        <v>0</v>
      </c>
      <c r="G1534" t="s">
        <v>50</v>
      </c>
      <c r="H1534">
        <v>7</v>
      </c>
      <c r="I1534">
        <v>14</v>
      </c>
      <c r="J1534" t="s">
        <v>38</v>
      </c>
      <c r="K1534" t="s">
        <v>90</v>
      </c>
      <c r="L1534" t="str">
        <f>_xlfn.XLOOKUP(Table1[[#This Row],[TeamFavoriteID]],Table2[team_id],Table2[team_name],_xlfn.XLOOKUP(Table1[[#This Row],[TeamFavoriteID]],Table2[team_id_pfr],Table2[team_name],"Even"))</f>
        <v>New York Giants</v>
      </c>
      <c r="M1534">
        <v>-3.5</v>
      </c>
      <c r="N1534">
        <f>IF(Table1[[#This Row],[TeamFavorite]]=Table1[[#This Row],[TeamHome]],Table1[[#This Row],[ScoreAway]]-Table1[[#This Row],[ScoreHome]],Table1[[#This Row],[ScoreHome]]-Table1[[#This Row],[ScoreAway]])</f>
        <v>7</v>
      </c>
      <c r="O1534">
        <f>IF(Table1[[#This Row],[SpreadActual]]&lt;Table1[[#This Row],[SpreadFavorite]],1,0)</f>
        <v>0</v>
      </c>
      <c r="Q1534" t="s">
        <v>121</v>
      </c>
      <c r="R1534" t="b">
        <v>0</v>
      </c>
      <c r="S1534">
        <v>63</v>
      </c>
      <c r="T1534">
        <v>7</v>
      </c>
      <c r="U1534">
        <v>66</v>
      </c>
    </row>
    <row r="1535" spans="1:22" x14ac:dyDescent="0.2">
      <c r="A1535" s="1">
        <v>27308</v>
      </c>
      <c r="B1535">
        <v>1974</v>
      </c>
      <c r="C1535">
        <f>_xlfn.MAXIFS(Table1[ScheduleWeekWritten],Table1[ScheduleSeason],Table1[[#This Row],[ScheduleSeason]])</f>
        <v>14</v>
      </c>
      <c r="D1535">
        <v>4</v>
      </c>
      <c r="E1535" cm="1">
        <f t="array" ref="E1535">_xlfn.XLOOKUP(Table1[[#This Row],[ScheduleWeekWritten]],Table3[Game],100+Table3[Increase],Table1[[#This Row],[ScheduleWeekWritten]])</f>
        <v>4</v>
      </c>
      <c r="F1535" t="b">
        <v>0</v>
      </c>
      <c r="G1535" t="s">
        <v>27</v>
      </c>
      <c r="H1535">
        <v>7</v>
      </c>
      <c r="I1535">
        <v>13</v>
      </c>
      <c r="J1535" t="s">
        <v>58</v>
      </c>
      <c r="K1535" t="s">
        <v>77</v>
      </c>
      <c r="L1535" t="str">
        <f>_xlfn.XLOOKUP(Table1[[#This Row],[TeamFavoriteID]],Table2[team_id],Table2[team_name],_xlfn.XLOOKUP(Table1[[#This Row],[TeamFavoriteID]],Table2[team_id_pfr],Table2[team_name],"Even"))</f>
        <v>Philadelphia Eagles</v>
      </c>
      <c r="M1535">
        <v>-5.5</v>
      </c>
      <c r="N1535">
        <f>IF(Table1[[#This Row],[TeamFavorite]]=Table1[[#This Row],[TeamHome]],Table1[[#This Row],[ScoreAway]]-Table1[[#This Row],[ScoreHome]],Table1[[#This Row],[ScoreHome]]-Table1[[#This Row],[ScoreAway]])</f>
        <v>-6</v>
      </c>
      <c r="O1535">
        <f>IF(Table1[[#This Row],[SpreadActual]]&lt;Table1[[#This Row],[SpreadFavorite]],1,0)</f>
        <v>1</v>
      </c>
      <c r="Q1535" t="s">
        <v>94</v>
      </c>
      <c r="R1535" t="b">
        <v>0</v>
      </c>
      <c r="S1535">
        <v>67</v>
      </c>
      <c r="T1535">
        <v>8</v>
      </c>
      <c r="U1535">
        <v>67</v>
      </c>
    </row>
    <row r="1536" spans="1:22" x14ac:dyDescent="0.2">
      <c r="A1536" s="1">
        <v>27308</v>
      </c>
      <c r="B1536">
        <v>1974</v>
      </c>
      <c r="C1536">
        <f>_xlfn.MAXIFS(Table1[ScheduleWeekWritten],Table1[ScheduleSeason],Table1[[#This Row],[ScheduleSeason]])</f>
        <v>14</v>
      </c>
      <c r="D1536">
        <v>4</v>
      </c>
      <c r="E1536" cm="1">
        <f t="array" ref="E1536">_xlfn.XLOOKUP(Table1[[#This Row],[ScheduleWeekWritten]],Table3[Game],100+Table3[Increase],Table1[[#This Row],[ScheduleWeekWritten]])</f>
        <v>4</v>
      </c>
      <c r="F1536" t="b">
        <v>0</v>
      </c>
      <c r="G1536" t="s">
        <v>53</v>
      </c>
      <c r="H1536">
        <v>9</v>
      </c>
      <c r="I1536">
        <v>34</v>
      </c>
      <c r="J1536" t="s">
        <v>57</v>
      </c>
      <c r="K1536" t="s">
        <v>59</v>
      </c>
      <c r="L1536" t="str">
        <f>_xlfn.XLOOKUP(Table1[[#This Row],[TeamFavoriteID]],Table2[team_id],Table2[team_name],_xlfn.XLOOKUP(Table1[[#This Row],[TeamFavoriteID]],Table2[team_id_pfr],Table2[team_name],"Even"))</f>
        <v>Arizona Cardinals</v>
      </c>
      <c r="M1536">
        <v>-3.5</v>
      </c>
      <c r="N1536">
        <f>IF(Table1[[#This Row],[TeamFavorite]]=Table1[[#This Row],[TeamHome]],Table1[[#This Row],[ScoreAway]]-Table1[[#This Row],[ScoreHome]],Table1[[#This Row],[ScoreHome]]-Table1[[#This Row],[ScoreAway]])</f>
        <v>-25</v>
      </c>
      <c r="O1536">
        <f>IF(Table1[[#This Row],[SpreadActual]]&lt;Table1[[#This Row],[SpreadFavorite]],1,0)</f>
        <v>1</v>
      </c>
      <c r="Q1536" t="s">
        <v>118</v>
      </c>
      <c r="R1536" t="b">
        <v>0</v>
      </c>
      <c r="S1536">
        <v>59</v>
      </c>
      <c r="T1536">
        <v>11</v>
      </c>
      <c r="U1536">
        <v>69</v>
      </c>
    </row>
    <row r="1537" spans="1:21" x14ac:dyDescent="0.2">
      <c r="A1537" s="1">
        <v>27309</v>
      </c>
      <c r="B1537">
        <v>1974</v>
      </c>
      <c r="C1537">
        <f>_xlfn.MAXIFS(Table1[ScheduleWeekWritten],Table1[ScheduleSeason],Table1[[#This Row],[ScheduleSeason]])</f>
        <v>14</v>
      </c>
      <c r="D1537">
        <v>4</v>
      </c>
      <c r="E1537" cm="1">
        <f t="array" ref="E1537">_xlfn.XLOOKUP(Table1[[#This Row],[ScheduleWeekWritten]],Table3[Game],100+Table3[Increase],Table1[[#This Row],[ScheduleWeekWritten]])</f>
        <v>4</v>
      </c>
      <c r="F1537" t="b">
        <v>0</v>
      </c>
      <c r="G1537" t="s">
        <v>19</v>
      </c>
      <c r="H1537">
        <v>21</v>
      </c>
      <c r="I1537">
        <v>17</v>
      </c>
      <c r="J1537" t="s">
        <v>31</v>
      </c>
      <c r="K1537" t="s">
        <v>91</v>
      </c>
      <c r="L1537" t="str">
        <f>_xlfn.XLOOKUP(Table1[[#This Row],[TeamFavoriteID]],Table2[team_id],Table2[team_name],_xlfn.XLOOKUP(Table1[[#This Row],[TeamFavoriteID]],Table2[team_id_pfr],Table2[team_name],"Even"))</f>
        <v>Miami Dolphins</v>
      </c>
      <c r="M1537">
        <v>-13</v>
      </c>
      <c r="N1537">
        <f>IF(Table1[[#This Row],[TeamFavorite]]=Table1[[#This Row],[TeamHome]],Table1[[#This Row],[ScoreAway]]-Table1[[#This Row],[ScoreHome]],Table1[[#This Row],[ScoreHome]]-Table1[[#This Row],[ScoreAway]])</f>
        <v>-4</v>
      </c>
      <c r="O1537">
        <f>IF(Table1[[#This Row],[SpreadActual]]&lt;Table1[[#This Row],[SpreadFavorite]],1,0)</f>
        <v>0</v>
      </c>
      <c r="Q1537" t="s">
        <v>22</v>
      </c>
      <c r="R1537" t="b">
        <v>0</v>
      </c>
      <c r="S1537">
        <v>76</v>
      </c>
      <c r="T1537">
        <v>9</v>
      </c>
      <c r="U1537">
        <v>87</v>
      </c>
    </row>
    <row r="1538" spans="1:21" x14ac:dyDescent="0.2">
      <c r="A1538" s="1">
        <v>27315</v>
      </c>
      <c r="B1538">
        <v>1974</v>
      </c>
      <c r="C1538">
        <f>_xlfn.MAXIFS(Table1[ScheduleWeekWritten],Table1[ScheduleSeason],Table1[[#This Row],[ScheduleSeason]])</f>
        <v>14</v>
      </c>
      <c r="D1538">
        <v>5</v>
      </c>
      <c r="E1538" cm="1">
        <f t="array" ref="E1538">_xlfn.XLOOKUP(Table1[[#This Row],[ScheduleWeekWritten]],Table3[Game],100+Table3[Increase],Table1[[#This Row],[ScheduleWeekWritten]])</f>
        <v>5</v>
      </c>
      <c r="F1538" t="b">
        <v>0</v>
      </c>
      <c r="G1538" t="s">
        <v>38</v>
      </c>
      <c r="H1538">
        <v>13</v>
      </c>
      <c r="I1538">
        <v>10</v>
      </c>
      <c r="J1538" t="s">
        <v>46</v>
      </c>
      <c r="K1538" t="s">
        <v>109</v>
      </c>
      <c r="L1538" t="str">
        <f>_xlfn.XLOOKUP(Table1[[#This Row],[TeamFavoriteID]],Table2[team_id],Table2[team_name],_xlfn.XLOOKUP(Table1[[#This Row],[TeamFavoriteID]],Table2[team_id_pfr],Table2[team_name],"Even"))</f>
        <v>Atlanta Falcons</v>
      </c>
      <c r="M1538">
        <v>-4.5</v>
      </c>
      <c r="N1538">
        <f>IF(Table1[[#This Row],[TeamFavorite]]=Table1[[#This Row],[TeamHome]],Table1[[#This Row],[ScoreAway]]-Table1[[#This Row],[ScoreHome]],Table1[[#This Row],[ScoreHome]]-Table1[[#This Row],[ScoreAway]])</f>
        <v>-3</v>
      </c>
      <c r="O1538">
        <f>IF(Table1[[#This Row],[SpreadActual]]&lt;Table1[[#This Row],[SpreadFavorite]],1,0)</f>
        <v>0</v>
      </c>
      <c r="Q1538" t="s">
        <v>41</v>
      </c>
      <c r="R1538" t="b">
        <v>0</v>
      </c>
      <c r="S1538">
        <v>68</v>
      </c>
      <c r="T1538">
        <v>5</v>
      </c>
      <c r="U1538">
        <v>58</v>
      </c>
    </row>
    <row r="1539" spans="1:21" x14ac:dyDescent="0.2">
      <c r="A1539" s="1">
        <v>27315</v>
      </c>
      <c r="B1539">
        <v>1974</v>
      </c>
      <c r="C1539">
        <f>_xlfn.MAXIFS(Table1[ScheduleWeekWritten],Table1[ScheduleSeason],Table1[[#This Row],[ScheduleSeason]])</f>
        <v>14</v>
      </c>
      <c r="D1539">
        <v>5</v>
      </c>
      <c r="E1539" cm="1">
        <f t="array" ref="E1539">_xlfn.XLOOKUP(Table1[[#This Row],[ScheduleWeekWritten]],Table3[Game],100+Table3[Increase],Table1[[#This Row],[ScheduleWeekWritten]])</f>
        <v>5</v>
      </c>
      <c r="F1539" t="b">
        <v>0</v>
      </c>
      <c r="G1539" t="s">
        <v>34</v>
      </c>
      <c r="H1539">
        <v>14</v>
      </c>
      <c r="I1539">
        <v>27</v>
      </c>
      <c r="J1539" t="s">
        <v>28</v>
      </c>
      <c r="K1539" t="s">
        <v>43</v>
      </c>
      <c r="L1539" t="str">
        <f>_xlfn.XLOOKUP(Table1[[#This Row],[TeamFavoriteID]],Table2[team_id],Table2[team_name],_xlfn.XLOOKUP(Table1[[#This Row],[TeamFavoriteID]],Table2[team_id_pfr],Table2[team_name],"Even"))</f>
        <v>Buffalo Bills</v>
      </c>
      <c r="M1539">
        <v>-14.5</v>
      </c>
      <c r="N1539">
        <f>IF(Table1[[#This Row],[TeamFavorite]]=Table1[[#This Row],[TeamHome]],Table1[[#This Row],[ScoreAway]]-Table1[[#This Row],[ScoreHome]],Table1[[#This Row],[ScoreHome]]-Table1[[#This Row],[ScoreAway]])</f>
        <v>-13</v>
      </c>
      <c r="O1539">
        <f>IF(Table1[[#This Row],[SpreadActual]]&lt;Table1[[#This Row],[SpreadFavorite]],1,0)</f>
        <v>0</v>
      </c>
      <c r="Q1539" t="s">
        <v>80</v>
      </c>
      <c r="R1539" t="b">
        <v>0</v>
      </c>
      <c r="S1539">
        <v>65</v>
      </c>
      <c r="T1539">
        <v>8</v>
      </c>
      <c r="U1539">
        <v>76</v>
      </c>
    </row>
    <row r="1540" spans="1:21" x14ac:dyDescent="0.2">
      <c r="A1540" s="1">
        <v>27315</v>
      </c>
      <c r="B1540">
        <v>1974</v>
      </c>
      <c r="C1540">
        <f>_xlfn.MAXIFS(Table1[ScheduleWeekWritten],Table1[ScheduleSeason],Table1[[#This Row],[ScheduleSeason]])</f>
        <v>14</v>
      </c>
      <c r="D1540">
        <v>5</v>
      </c>
      <c r="E1540" cm="1">
        <f t="array" ref="E1540">_xlfn.XLOOKUP(Table1[[#This Row],[ScheduleWeekWritten]],Table3[Game],100+Table3[Increase],Table1[[#This Row],[ScheduleWeekWritten]])</f>
        <v>5</v>
      </c>
      <c r="F1540" t="b">
        <v>0</v>
      </c>
      <c r="G1540" t="s">
        <v>62</v>
      </c>
      <c r="H1540">
        <v>24</v>
      </c>
      <c r="I1540">
        <v>34</v>
      </c>
      <c r="J1540" t="s">
        <v>101</v>
      </c>
      <c r="K1540" t="s">
        <v>104</v>
      </c>
      <c r="L1540" t="str">
        <f>_xlfn.XLOOKUP(Table1[[#This Row],[TeamFavoriteID]],Table2[team_id],Table2[team_name],_xlfn.XLOOKUP(Table1[[#This Row],[TeamFavoriteID]],Table2[team_id_pfr],Table2[team_name],"Even"))</f>
        <v>Cincinnati Bengals</v>
      </c>
      <c r="M1540">
        <v>-9.5</v>
      </c>
      <c r="N1540">
        <f>IF(Table1[[#This Row],[TeamFavorite]]=Table1[[#This Row],[TeamHome]],Table1[[#This Row],[ScoreAway]]-Table1[[#This Row],[ScoreHome]],Table1[[#This Row],[ScoreHome]]-Table1[[#This Row],[ScoreAway]])</f>
        <v>-10</v>
      </c>
      <c r="O1540">
        <f>IF(Table1[[#This Row],[SpreadActual]]&lt;Table1[[#This Row],[SpreadFavorite]],1,0)</f>
        <v>1</v>
      </c>
      <c r="Q1540" t="s">
        <v>66</v>
      </c>
      <c r="R1540" t="b">
        <v>0</v>
      </c>
      <c r="S1540">
        <v>55</v>
      </c>
      <c r="T1540">
        <v>10</v>
      </c>
      <c r="U1540">
        <v>90</v>
      </c>
    </row>
    <row r="1541" spans="1:21" x14ac:dyDescent="0.2">
      <c r="A1541" s="1">
        <v>27315</v>
      </c>
      <c r="B1541">
        <v>1974</v>
      </c>
      <c r="C1541">
        <f>_xlfn.MAXIFS(Table1[ScheduleWeekWritten],Table1[ScheduleSeason],Table1[[#This Row],[ScheduleSeason]])</f>
        <v>14</v>
      </c>
      <c r="D1541">
        <v>5</v>
      </c>
      <c r="E1541" cm="1">
        <f t="array" ref="E1541">_xlfn.XLOOKUP(Table1[[#This Row],[ScheduleWeekWritten]],Table3[Game],100+Table3[Increase],Table1[[#This Row],[ScheduleWeekWritten]])</f>
        <v>5</v>
      </c>
      <c r="F1541" t="b">
        <v>0</v>
      </c>
      <c r="G1541" t="s">
        <v>24</v>
      </c>
      <c r="H1541">
        <v>33</v>
      </c>
      <c r="I1541">
        <v>17</v>
      </c>
      <c r="J1541" t="s">
        <v>95</v>
      </c>
      <c r="K1541" t="s">
        <v>88</v>
      </c>
      <c r="L1541" t="str">
        <f>_xlfn.XLOOKUP(Table1[[#This Row],[TeamFavoriteID]],Table2[team_id],Table2[team_name],_xlfn.XLOOKUP(Table1[[#This Row],[TeamFavoriteID]],Table2[team_id_pfr],Table2[team_name],"Even"))</f>
        <v>Denver Broncos</v>
      </c>
      <c r="M1541">
        <v>-13.5</v>
      </c>
      <c r="N1541">
        <f>IF(Table1[[#This Row],[TeamFavorite]]=Table1[[#This Row],[TeamHome]],Table1[[#This Row],[ScoreAway]]-Table1[[#This Row],[ScoreHome]],Table1[[#This Row],[ScoreHome]]-Table1[[#This Row],[ScoreAway]])</f>
        <v>-16</v>
      </c>
      <c r="O1541">
        <f>IF(Table1[[#This Row],[SpreadActual]]&lt;Table1[[#This Row],[SpreadFavorite]],1,0)</f>
        <v>1</v>
      </c>
      <c r="Q1541" t="s">
        <v>71</v>
      </c>
      <c r="R1541" t="b">
        <v>0</v>
      </c>
      <c r="S1541">
        <v>46</v>
      </c>
      <c r="T1541">
        <v>11</v>
      </c>
      <c r="U1541">
        <v>66</v>
      </c>
    </row>
    <row r="1542" spans="1:21" x14ac:dyDescent="0.2">
      <c r="A1542" s="1">
        <v>27315</v>
      </c>
      <c r="B1542">
        <v>1974</v>
      </c>
      <c r="C1542">
        <f>_xlfn.MAXIFS(Table1[ScheduleWeekWritten],Table1[ScheduleSeason],Table1[[#This Row],[ScheduleSeason]])</f>
        <v>14</v>
      </c>
      <c r="D1542">
        <v>5</v>
      </c>
      <c r="E1542" cm="1">
        <f t="array" ref="E1542">_xlfn.XLOOKUP(Table1[[#This Row],[ScheduleWeekWritten]],Table3[Game],100+Table3[Increase],Table1[[#This Row],[ScheduleWeekWritten]])</f>
        <v>5</v>
      </c>
      <c r="F1542" t="b">
        <v>0</v>
      </c>
      <c r="G1542" t="s">
        <v>33</v>
      </c>
      <c r="H1542">
        <v>17</v>
      </c>
      <c r="I1542">
        <v>6</v>
      </c>
      <c r="J1542" t="s">
        <v>39</v>
      </c>
      <c r="K1542" t="s">
        <v>40</v>
      </c>
      <c r="L1542" t="str">
        <f>_xlfn.XLOOKUP(Table1[[#This Row],[TeamFavoriteID]],Table2[team_id],Table2[team_name],_xlfn.XLOOKUP(Table1[[#This Row],[TeamFavoriteID]],Table2[team_id_pfr],Table2[team_name],"Even"))</f>
        <v>Los Angeles Rams</v>
      </c>
      <c r="M1542">
        <v>-12.5</v>
      </c>
      <c r="N1542">
        <f>IF(Table1[[#This Row],[TeamFavorite]]=Table1[[#This Row],[TeamHome]],Table1[[#This Row],[ScoreAway]]-Table1[[#This Row],[ScoreHome]],Table1[[#This Row],[ScoreHome]]-Table1[[#This Row],[ScoreAway]])</f>
        <v>11</v>
      </c>
      <c r="O1542">
        <f>IF(Table1[[#This Row],[SpreadActual]]&lt;Table1[[#This Row],[SpreadFavorite]],1,0)</f>
        <v>0</v>
      </c>
      <c r="Q1542" t="s">
        <v>36</v>
      </c>
      <c r="R1542" t="b">
        <v>0</v>
      </c>
      <c r="S1542">
        <v>49</v>
      </c>
      <c r="T1542">
        <v>16</v>
      </c>
      <c r="U1542">
        <v>78</v>
      </c>
    </row>
    <row r="1543" spans="1:21" x14ac:dyDescent="0.2">
      <c r="A1543" s="1">
        <v>27315</v>
      </c>
      <c r="B1543">
        <v>1974</v>
      </c>
      <c r="C1543">
        <f>_xlfn.MAXIFS(Table1[ScheduleWeekWritten],Table1[ScheduleSeason],Table1[[#This Row],[ScheduleSeason]])</f>
        <v>14</v>
      </c>
      <c r="D1543">
        <v>5</v>
      </c>
      <c r="E1543" cm="1">
        <f t="array" ref="E1543">_xlfn.XLOOKUP(Table1[[#This Row],[ScheduleWeekWritten]],Table3[Game],100+Table3[Increase],Table1[[#This Row],[ScheduleWeekWritten]])</f>
        <v>5</v>
      </c>
      <c r="F1543" t="b">
        <v>0</v>
      </c>
      <c r="G1543" t="s">
        <v>42</v>
      </c>
      <c r="H1543">
        <v>24</v>
      </c>
      <c r="I1543">
        <v>34</v>
      </c>
      <c r="J1543" t="s">
        <v>49</v>
      </c>
      <c r="K1543" t="s">
        <v>51</v>
      </c>
      <c r="L1543" t="str">
        <f>_xlfn.XLOOKUP(Table1[[#This Row],[TeamFavoriteID]],Table2[team_id],Table2[team_name],_xlfn.XLOOKUP(Table1[[#This Row],[TeamFavoriteID]],Table2[team_id_pfr],Table2[team_name],"Even"))</f>
        <v>Pittsburgh Steelers</v>
      </c>
      <c r="M1543">
        <v>-8.5</v>
      </c>
      <c r="N1543">
        <f>IF(Table1[[#This Row],[TeamFavorite]]=Table1[[#This Row],[TeamHome]],Table1[[#This Row],[ScoreAway]]-Table1[[#This Row],[ScoreHome]],Table1[[#This Row],[ScoreHome]]-Table1[[#This Row],[ScoreAway]])</f>
        <v>-10</v>
      </c>
      <c r="O1543">
        <f>IF(Table1[[#This Row],[SpreadActual]]&lt;Table1[[#This Row],[SpreadFavorite]],1,0)</f>
        <v>1</v>
      </c>
      <c r="Q1543" t="s">
        <v>117</v>
      </c>
      <c r="R1543" t="b">
        <v>0</v>
      </c>
      <c r="S1543">
        <v>55</v>
      </c>
      <c r="T1543">
        <v>10</v>
      </c>
      <c r="U1543">
        <v>94</v>
      </c>
    </row>
    <row r="1544" spans="1:21" x14ac:dyDescent="0.2">
      <c r="A1544" s="1">
        <v>27315</v>
      </c>
      <c r="B1544">
        <v>1974</v>
      </c>
      <c r="C1544">
        <f>_xlfn.MAXIFS(Table1[ScheduleWeekWritten],Table1[ScheduleSeason],Table1[[#This Row],[ScheduleSeason]])</f>
        <v>14</v>
      </c>
      <c r="D1544">
        <v>5</v>
      </c>
      <c r="E1544" cm="1">
        <f t="array" ref="E1544">_xlfn.XLOOKUP(Table1[[#This Row],[ScheduleWeekWritten]],Table3[Game],100+Table3[Increase],Table1[[#This Row],[ScheduleWeekWritten]])</f>
        <v>5</v>
      </c>
      <c r="F1544" t="b">
        <v>0</v>
      </c>
      <c r="G1544" t="s">
        <v>54</v>
      </c>
      <c r="H1544">
        <v>51</v>
      </c>
      <c r="I1544">
        <v>10</v>
      </c>
      <c r="J1544" t="s">
        <v>23</v>
      </c>
      <c r="K1544" t="s">
        <v>55</v>
      </c>
      <c r="L1544" t="str">
        <f>_xlfn.XLOOKUP(Table1[[#This Row],[TeamFavoriteID]],Table2[team_id],Table2[team_name],_xlfn.XLOOKUP(Table1[[#This Row],[TeamFavoriteID]],Table2[team_id_pfr],Table2[team_name],"Even"))</f>
        <v>Minnesota Vikings</v>
      </c>
      <c r="M1544">
        <v>-16.5</v>
      </c>
      <c r="N1544">
        <f>IF(Table1[[#This Row],[TeamFavorite]]=Table1[[#This Row],[TeamHome]],Table1[[#This Row],[ScoreAway]]-Table1[[#This Row],[ScoreHome]],Table1[[#This Row],[ScoreHome]]-Table1[[#This Row],[ScoreAway]])</f>
        <v>-41</v>
      </c>
      <c r="O1544">
        <f>IF(Table1[[#This Row],[SpreadActual]]&lt;Table1[[#This Row],[SpreadFavorite]],1,0)</f>
        <v>1</v>
      </c>
      <c r="Q1544" t="s">
        <v>73</v>
      </c>
      <c r="R1544" t="b">
        <v>0</v>
      </c>
      <c r="S1544">
        <v>46</v>
      </c>
      <c r="T1544">
        <v>9</v>
      </c>
      <c r="U1544">
        <v>72</v>
      </c>
    </row>
    <row r="1545" spans="1:21" x14ac:dyDescent="0.2">
      <c r="A1545" s="1">
        <v>27315</v>
      </c>
      <c r="B1545">
        <v>1974</v>
      </c>
      <c r="C1545">
        <f>_xlfn.MAXIFS(Table1[ScheduleWeekWritten],Table1[ScheduleSeason],Table1[[#This Row],[ScheduleSeason]])</f>
        <v>14</v>
      </c>
      <c r="D1545">
        <v>5</v>
      </c>
      <c r="E1545" cm="1">
        <f t="array" ref="E1545">_xlfn.XLOOKUP(Table1[[#This Row],[ScheduleWeekWritten]],Table3[Game],100+Table3[Increase],Table1[[#This Row],[ScheduleWeekWritten]])</f>
        <v>5</v>
      </c>
      <c r="F1545" t="b">
        <v>0</v>
      </c>
      <c r="G1545" t="s">
        <v>31</v>
      </c>
      <c r="H1545">
        <v>0</v>
      </c>
      <c r="I1545">
        <v>24</v>
      </c>
      <c r="J1545" t="s">
        <v>115</v>
      </c>
      <c r="K1545" t="s">
        <v>70</v>
      </c>
      <c r="L1545" t="str">
        <f>_xlfn.XLOOKUP(Table1[[#This Row],[TeamFavoriteID]],Table2[team_id],Table2[team_name],_xlfn.XLOOKUP(Table1[[#This Row],[TeamFavoriteID]],Table2[team_id_pfr],Table2[team_name],"Even"))</f>
        <v>Boston Patriots</v>
      </c>
      <c r="M1545">
        <v>-3</v>
      </c>
      <c r="N1545">
        <f>IF(Table1[[#This Row],[TeamFavorite]]=Table1[[#This Row],[TeamHome]],Table1[[#This Row],[ScoreAway]]-Table1[[#This Row],[ScoreHome]],Table1[[#This Row],[ScoreHome]]-Table1[[#This Row],[ScoreAway]])</f>
        <v>-24</v>
      </c>
      <c r="O1545">
        <f>IF(Table1[[#This Row],[SpreadActual]]&lt;Table1[[#This Row],[SpreadFavorite]],1,0)</f>
        <v>1</v>
      </c>
      <c r="Q1545" t="s">
        <v>74</v>
      </c>
      <c r="R1545" t="b">
        <v>0</v>
      </c>
      <c r="S1545">
        <v>61</v>
      </c>
      <c r="T1545">
        <v>9</v>
      </c>
      <c r="U1545">
        <v>67</v>
      </c>
    </row>
    <row r="1546" spans="1:21" x14ac:dyDescent="0.2">
      <c r="A1546" s="1">
        <v>27315</v>
      </c>
      <c r="B1546">
        <v>1974</v>
      </c>
      <c r="C1546">
        <f>_xlfn.MAXIFS(Table1[ScheduleWeekWritten],Table1[ScheduleSeason],Table1[[#This Row],[ScheduleSeason]])</f>
        <v>14</v>
      </c>
      <c r="D1546">
        <v>5</v>
      </c>
      <c r="E1546" cm="1">
        <f t="array" ref="E1546">_xlfn.XLOOKUP(Table1[[#This Row],[ScheduleWeekWritten]],Table3[Game],100+Table3[Increase],Table1[[#This Row],[ScheduleWeekWritten]])</f>
        <v>5</v>
      </c>
      <c r="F1546" t="b">
        <v>0</v>
      </c>
      <c r="G1546" t="s">
        <v>58</v>
      </c>
      <c r="H1546">
        <v>35</v>
      </c>
      <c r="I1546">
        <v>7</v>
      </c>
      <c r="J1546" t="s">
        <v>50</v>
      </c>
      <c r="K1546" t="s">
        <v>77</v>
      </c>
      <c r="L1546" t="str">
        <f>_xlfn.XLOOKUP(Table1[[#This Row],[TeamFavoriteID]],Table2[team_id],Table2[team_name],_xlfn.XLOOKUP(Table1[[#This Row],[TeamFavoriteID]],Table2[team_id_pfr],Table2[team_name],"Even"))</f>
        <v>Philadelphia Eagles</v>
      </c>
      <c r="M1546">
        <v>-6.5</v>
      </c>
      <c r="N1546">
        <f>IF(Table1[[#This Row],[TeamFavorite]]=Table1[[#This Row],[TeamHome]],Table1[[#This Row],[ScoreAway]]-Table1[[#This Row],[ScoreHome]],Table1[[#This Row],[ScoreHome]]-Table1[[#This Row],[ScoreAway]])</f>
        <v>-28</v>
      </c>
      <c r="O1546">
        <f>IF(Table1[[#This Row],[SpreadActual]]&lt;Table1[[#This Row],[SpreadFavorite]],1,0)</f>
        <v>1</v>
      </c>
      <c r="Q1546" t="s">
        <v>112</v>
      </c>
      <c r="R1546" t="b">
        <v>0</v>
      </c>
      <c r="S1546">
        <v>62</v>
      </c>
      <c r="T1546">
        <v>10</v>
      </c>
      <c r="U1546">
        <v>80</v>
      </c>
    </row>
    <row r="1547" spans="1:21" x14ac:dyDescent="0.2">
      <c r="A1547" s="1">
        <v>27315</v>
      </c>
      <c r="B1547">
        <v>1974</v>
      </c>
      <c r="C1547">
        <f>_xlfn.MAXIFS(Table1[ScheduleWeekWritten],Table1[ScheduleSeason],Table1[[#This Row],[ScheduleSeason]])</f>
        <v>14</v>
      </c>
      <c r="D1547">
        <v>5</v>
      </c>
      <c r="E1547" cm="1">
        <f t="array" ref="E1547">_xlfn.XLOOKUP(Table1[[#This Row],[ScheduleWeekWritten]],Table3[Game],100+Table3[Increase],Table1[[#This Row],[ScheduleWeekWritten]])</f>
        <v>5</v>
      </c>
      <c r="F1547" t="b">
        <v>0</v>
      </c>
      <c r="G1547" t="s">
        <v>27</v>
      </c>
      <c r="H1547">
        <v>10</v>
      </c>
      <c r="I1547">
        <v>14</v>
      </c>
      <c r="J1547" t="s">
        <v>20</v>
      </c>
      <c r="K1547" t="s">
        <v>21</v>
      </c>
      <c r="L1547" t="str">
        <f>_xlfn.XLOOKUP(Table1[[#This Row],[TeamFavoriteID]],Table2[team_id],Table2[team_name],_xlfn.XLOOKUP(Table1[[#This Row],[TeamFavoriteID]],Table2[team_id_pfr],Table2[team_name],"Even"))</f>
        <v>Las Vegas Raiders</v>
      </c>
      <c r="M1547">
        <v>-13</v>
      </c>
      <c r="N1547">
        <f>IF(Table1[[#This Row],[TeamFavorite]]=Table1[[#This Row],[TeamHome]],Table1[[#This Row],[ScoreAway]]-Table1[[#This Row],[ScoreHome]],Table1[[#This Row],[ScoreHome]]-Table1[[#This Row],[ScoreAway]])</f>
        <v>-4</v>
      </c>
      <c r="O1547">
        <f>IF(Table1[[#This Row],[SpreadActual]]&lt;Table1[[#This Row],[SpreadFavorite]],1,0)</f>
        <v>0</v>
      </c>
      <c r="Q1547" t="s">
        <v>94</v>
      </c>
      <c r="R1547" t="b">
        <v>0</v>
      </c>
      <c r="S1547">
        <v>67</v>
      </c>
      <c r="T1547">
        <v>9</v>
      </c>
      <c r="U1547">
        <v>74</v>
      </c>
    </row>
    <row r="1548" spans="1:21" x14ac:dyDescent="0.2">
      <c r="A1548" s="1">
        <v>27315</v>
      </c>
      <c r="B1548">
        <v>1974</v>
      </c>
      <c r="C1548">
        <f>_xlfn.MAXIFS(Table1[ScheduleWeekWritten],Table1[ScheduleSeason],Table1[[#This Row],[ScheduleSeason]])</f>
        <v>14</v>
      </c>
      <c r="D1548">
        <v>5</v>
      </c>
      <c r="E1548" cm="1">
        <f t="array" ref="E1548">_xlfn.XLOOKUP(Table1[[#This Row],[ScheduleWeekWritten]],Table3[Game],100+Table3[Increase],Table1[[#This Row],[ScheduleWeekWritten]])</f>
        <v>5</v>
      </c>
      <c r="F1548" t="b">
        <v>0</v>
      </c>
      <c r="G1548" t="s">
        <v>57</v>
      </c>
      <c r="H1548">
        <v>31</v>
      </c>
      <c r="I1548">
        <v>28</v>
      </c>
      <c r="J1548" t="s">
        <v>67</v>
      </c>
      <c r="K1548" t="s">
        <v>68</v>
      </c>
      <c r="L1548" t="str">
        <f>_xlfn.XLOOKUP(Table1[[#This Row],[TeamFavoriteID]],Table2[team_id],Table2[team_name],_xlfn.XLOOKUP(Table1[[#This Row],[TeamFavoriteID]],Table2[team_id_pfr],Table2[team_name],"Even"))</f>
        <v>Dallas Cowboys</v>
      </c>
      <c r="M1548">
        <v>-3.5</v>
      </c>
      <c r="N1548">
        <f>IF(Table1[[#This Row],[TeamFavorite]]=Table1[[#This Row],[TeamHome]],Table1[[#This Row],[ScoreAway]]-Table1[[#This Row],[ScoreHome]],Table1[[#This Row],[ScoreHome]]-Table1[[#This Row],[ScoreAway]])</f>
        <v>3</v>
      </c>
      <c r="O1548">
        <f>IF(Table1[[#This Row],[SpreadActual]]&lt;Table1[[#This Row],[SpreadFavorite]],1,0)</f>
        <v>0</v>
      </c>
      <c r="Q1548" t="s">
        <v>60</v>
      </c>
      <c r="R1548" t="b">
        <v>0</v>
      </c>
      <c r="S1548">
        <v>64</v>
      </c>
      <c r="T1548">
        <v>8</v>
      </c>
      <c r="U1548">
        <v>93</v>
      </c>
    </row>
    <row r="1549" spans="1:21" x14ac:dyDescent="0.2">
      <c r="A1549" s="1">
        <v>27315</v>
      </c>
      <c r="B1549">
        <v>1974</v>
      </c>
      <c r="C1549">
        <f>_xlfn.MAXIFS(Table1[ScheduleWeekWritten],Table1[ScheduleSeason],Table1[[#This Row],[ScheduleSeason]])</f>
        <v>14</v>
      </c>
      <c r="D1549">
        <v>5</v>
      </c>
      <c r="E1549" cm="1">
        <f t="array" ref="E1549">_xlfn.XLOOKUP(Table1[[#This Row],[ScheduleWeekWritten]],Table3[Game],100+Table3[Increase],Table1[[#This Row],[ScheduleWeekWritten]])</f>
        <v>5</v>
      </c>
      <c r="F1549" t="b">
        <v>0</v>
      </c>
      <c r="G1549" t="s">
        <v>61</v>
      </c>
      <c r="H1549">
        <v>20</v>
      </c>
      <c r="I1549">
        <v>17</v>
      </c>
      <c r="J1549" t="s">
        <v>19</v>
      </c>
      <c r="K1549" t="s">
        <v>91</v>
      </c>
      <c r="L1549" t="str">
        <f>_xlfn.XLOOKUP(Table1[[#This Row],[TeamFavoriteID]],Table2[team_id],Table2[team_name],_xlfn.XLOOKUP(Table1[[#This Row],[TeamFavoriteID]],Table2[team_id_pfr],Table2[team_name],"Even"))</f>
        <v>Miami Dolphins</v>
      </c>
      <c r="M1549">
        <v>-5</v>
      </c>
      <c r="N1549">
        <f>IF(Table1[[#This Row],[TeamFavorite]]=Table1[[#This Row],[TeamHome]],Table1[[#This Row],[ScoreAway]]-Table1[[#This Row],[ScoreHome]],Table1[[#This Row],[ScoreHome]]-Table1[[#This Row],[ScoreAway]])</f>
        <v>3</v>
      </c>
      <c r="O1549">
        <f>IF(Table1[[#This Row],[SpreadActual]]&lt;Table1[[#This Row],[SpreadFavorite]],1,0)</f>
        <v>0</v>
      </c>
      <c r="Q1549" t="s">
        <v>64</v>
      </c>
      <c r="R1549" t="b">
        <v>0</v>
      </c>
      <c r="S1549">
        <v>66</v>
      </c>
      <c r="T1549">
        <v>8</v>
      </c>
      <c r="U1549">
        <v>71</v>
      </c>
    </row>
    <row r="1550" spans="1:21" x14ac:dyDescent="0.2">
      <c r="A1550" s="1">
        <v>27316</v>
      </c>
      <c r="B1550">
        <v>1974</v>
      </c>
      <c r="C1550">
        <f>_xlfn.MAXIFS(Table1[ScheduleWeekWritten],Table1[ScheduleSeason],Table1[[#This Row],[ScheduleSeason]])</f>
        <v>14</v>
      </c>
      <c r="D1550">
        <v>5</v>
      </c>
      <c r="E1550" cm="1">
        <f t="array" ref="E1550">_xlfn.XLOOKUP(Table1[[#This Row],[ScheduleWeekWritten]],Table3[Game],100+Table3[Increase],Table1[[#This Row],[ScheduleWeekWritten]])</f>
        <v>5</v>
      </c>
      <c r="F1550" t="b">
        <v>0</v>
      </c>
      <c r="G1550" t="s">
        <v>45</v>
      </c>
      <c r="H1550">
        <v>17</v>
      </c>
      <c r="I1550">
        <v>13</v>
      </c>
      <c r="J1550" t="s">
        <v>53</v>
      </c>
      <c r="K1550" t="s">
        <v>79</v>
      </c>
      <c r="L1550" t="str">
        <f>_xlfn.XLOOKUP(Table1[[#This Row],[TeamFavoriteID]],Table2[team_id],Table2[team_name],_xlfn.XLOOKUP(Table1[[#This Row],[TeamFavoriteID]],Table2[team_id_pfr],Table2[team_name],"Even"))</f>
        <v>Detroit Lions</v>
      </c>
      <c r="M1550">
        <v>-10</v>
      </c>
      <c r="N1550">
        <f>IF(Table1[[#This Row],[TeamFavorite]]=Table1[[#This Row],[TeamHome]],Table1[[#This Row],[ScoreAway]]-Table1[[#This Row],[ScoreHome]],Table1[[#This Row],[ScoreHome]]-Table1[[#This Row],[ScoreAway]])</f>
        <v>-4</v>
      </c>
      <c r="O1550">
        <f>IF(Table1[[#This Row],[SpreadActual]]&lt;Table1[[#This Row],[SpreadFavorite]],1,0)</f>
        <v>0</v>
      </c>
      <c r="Q1550" t="s">
        <v>48</v>
      </c>
      <c r="R1550" t="b">
        <v>0</v>
      </c>
      <c r="S1550">
        <v>59</v>
      </c>
      <c r="T1550">
        <v>17</v>
      </c>
      <c r="U1550">
        <v>87</v>
      </c>
    </row>
    <row r="1551" spans="1:21" x14ac:dyDescent="0.2">
      <c r="A1551" s="1">
        <v>27322</v>
      </c>
      <c r="B1551">
        <v>1974</v>
      </c>
      <c r="C1551">
        <f>_xlfn.MAXIFS(Table1[ScheduleWeekWritten],Table1[ScheduleSeason],Table1[[#This Row],[ScheduleSeason]])</f>
        <v>14</v>
      </c>
      <c r="D1551">
        <v>6</v>
      </c>
      <c r="E1551" cm="1">
        <f t="array" ref="E1551">_xlfn.XLOOKUP(Table1[[#This Row],[ScheduleWeekWritten]],Table3[Game],100+Table3[Increase],Table1[[#This Row],[ScheduleWeekWritten]])</f>
        <v>6</v>
      </c>
      <c r="F1551" t="b">
        <v>0</v>
      </c>
      <c r="G1551" t="s">
        <v>38</v>
      </c>
      <c r="H1551">
        <v>3</v>
      </c>
      <c r="I1551">
        <v>13</v>
      </c>
      <c r="J1551" t="s">
        <v>95</v>
      </c>
      <c r="K1551" t="s">
        <v>109</v>
      </c>
      <c r="L1551" t="str">
        <f>_xlfn.XLOOKUP(Table1[[#This Row],[TeamFavoriteID]],Table2[team_id],Table2[team_name],_xlfn.XLOOKUP(Table1[[#This Row],[TeamFavoriteID]],Table2[team_id_pfr],Table2[team_name],"Even"))</f>
        <v>Atlanta Falcons</v>
      </c>
      <c r="M1551">
        <v>-10</v>
      </c>
      <c r="N1551">
        <f>IF(Table1[[#This Row],[TeamFavorite]]=Table1[[#This Row],[TeamHome]],Table1[[#This Row],[ScoreAway]]-Table1[[#This Row],[ScoreHome]],Table1[[#This Row],[ScoreHome]]-Table1[[#This Row],[ScoreAway]])</f>
        <v>10</v>
      </c>
      <c r="O1551">
        <f>IF(Table1[[#This Row],[SpreadActual]]&lt;Table1[[#This Row],[SpreadFavorite]],1,0)</f>
        <v>0</v>
      </c>
      <c r="Q1551" t="s">
        <v>41</v>
      </c>
      <c r="R1551" t="b">
        <v>0</v>
      </c>
      <c r="S1551">
        <v>52</v>
      </c>
      <c r="T1551">
        <v>9</v>
      </c>
      <c r="U1551">
        <v>46</v>
      </c>
    </row>
    <row r="1552" spans="1:21" x14ac:dyDescent="0.2">
      <c r="A1552" s="1">
        <v>27322</v>
      </c>
      <c r="B1552">
        <v>1974</v>
      </c>
      <c r="C1552">
        <f>_xlfn.MAXIFS(Table1[ScheduleWeekWritten],Table1[ScheduleSeason],Table1[[#This Row],[ScheduleSeason]])</f>
        <v>14</v>
      </c>
      <c r="D1552">
        <v>6</v>
      </c>
      <c r="E1552" cm="1">
        <f t="array" ref="E1552">_xlfn.XLOOKUP(Table1[[#This Row],[ScheduleWeekWritten]],Table3[Game],100+Table3[Increase],Table1[[#This Row],[ScheduleWeekWritten]])</f>
        <v>6</v>
      </c>
      <c r="F1552" t="b">
        <v>0</v>
      </c>
      <c r="G1552" t="s">
        <v>28</v>
      </c>
      <c r="H1552">
        <v>30</v>
      </c>
      <c r="I1552">
        <v>28</v>
      </c>
      <c r="J1552" t="s">
        <v>115</v>
      </c>
      <c r="K1552" t="s">
        <v>43</v>
      </c>
      <c r="L1552" t="str">
        <f>_xlfn.XLOOKUP(Table1[[#This Row],[TeamFavoriteID]],Table2[team_id],Table2[team_name],_xlfn.XLOOKUP(Table1[[#This Row],[TeamFavoriteID]],Table2[team_id_pfr],Table2[team_name],"Even"))</f>
        <v>Buffalo Bills</v>
      </c>
      <c r="M1552">
        <v>-3</v>
      </c>
      <c r="N1552">
        <f>IF(Table1[[#This Row],[TeamFavorite]]=Table1[[#This Row],[TeamHome]],Table1[[#This Row],[ScoreAway]]-Table1[[#This Row],[ScoreHome]],Table1[[#This Row],[ScoreHome]]-Table1[[#This Row],[ScoreAway]])</f>
        <v>-2</v>
      </c>
      <c r="O1552">
        <f>IF(Table1[[#This Row],[SpreadActual]]&lt;Table1[[#This Row],[SpreadFavorite]],1,0)</f>
        <v>0</v>
      </c>
      <c r="Q1552" t="s">
        <v>123</v>
      </c>
      <c r="R1552" t="b">
        <v>0</v>
      </c>
      <c r="S1552">
        <v>31</v>
      </c>
      <c r="T1552">
        <v>12</v>
      </c>
      <c r="U1552">
        <v>64</v>
      </c>
    </row>
    <row r="1553" spans="1:22" x14ac:dyDescent="0.2">
      <c r="A1553" s="1">
        <v>27322</v>
      </c>
      <c r="B1553">
        <v>1974</v>
      </c>
      <c r="C1553">
        <f>_xlfn.MAXIFS(Table1[ScheduleWeekWritten],Table1[ScheduleSeason],Table1[[#This Row],[ScheduleSeason]])</f>
        <v>14</v>
      </c>
      <c r="D1553">
        <v>6</v>
      </c>
      <c r="E1553" cm="1">
        <f t="array" ref="E1553">_xlfn.XLOOKUP(Table1[[#This Row],[ScheduleWeekWritten]],Table3[Game],100+Table3[Increase],Table1[[#This Row],[ScheduleWeekWritten]])</f>
        <v>6</v>
      </c>
      <c r="F1553" t="b">
        <v>0</v>
      </c>
      <c r="G1553" t="s">
        <v>67</v>
      </c>
      <c r="H1553">
        <v>31</v>
      </c>
      <c r="I1553">
        <v>24</v>
      </c>
      <c r="J1553" t="s">
        <v>58</v>
      </c>
      <c r="K1553" t="s">
        <v>68</v>
      </c>
      <c r="L1553" t="str">
        <f>_xlfn.XLOOKUP(Table1[[#This Row],[TeamFavoriteID]],Table2[team_id],Table2[team_name],_xlfn.XLOOKUP(Table1[[#This Row],[TeamFavoriteID]],Table2[team_id_pfr],Table2[team_name],"Even"))</f>
        <v>Dallas Cowboys</v>
      </c>
      <c r="M1553">
        <v>-7.5</v>
      </c>
      <c r="N1553">
        <f>IF(Table1[[#This Row],[TeamFavorite]]=Table1[[#This Row],[TeamHome]],Table1[[#This Row],[ScoreAway]]-Table1[[#This Row],[ScoreHome]],Table1[[#This Row],[ScoreHome]]-Table1[[#This Row],[ScoreAway]])</f>
        <v>-7</v>
      </c>
      <c r="O1553">
        <f>IF(Table1[[#This Row],[SpreadActual]]&lt;Table1[[#This Row],[SpreadFavorite]],1,0)</f>
        <v>0</v>
      </c>
      <c r="Q1553" t="s">
        <v>119</v>
      </c>
      <c r="R1553" t="b">
        <v>0</v>
      </c>
      <c r="S1553">
        <v>62</v>
      </c>
      <c r="T1553">
        <v>6</v>
      </c>
      <c r="U1553">
        <v>62</v>
      </c>
    </row>
    <row r="1554" spans="1:22" x14ac:dyDescent="0.2">
      <c r="A1554" s="1">
        <v>27322</v>
      </c>
      <c r="B1554">
        <v>1974</v>
      </c>
      <c r="C1554">
        <f>_xlfn.MAXIFS(Table1[ScheduleWeekWritten],Table1[ScheduleSeason],Table1[[#This Row],[ScheduleSeason]])</f>
        <v>14</v>
      </c>
      <c r="D1554">
        <v>6</v>
      </c>
      <c r="E1554" cm="1">
        <f t="array" ref="E1554">_xlfn.XLOOKUP(Table1[[#This Row],[ScheduleWeekWritten]],Table3[Game],100+Table3[Increase],Table1[[#This Row],[ScheduleWeekWritten]])</f>
        <v>6</v>
      </c>
      <c r="F1554" t="b">
        <v>0</v>
      </c>
      <c r="G1554" t="s">
        <v>24</v>
      </c>
      <c r="H1554">
        <v>27</v>
      </c>
      <c r="I1554">
        <v>7</v>
      </c>
      <c r="J1554" t="s">
        <v>27</v>
      </c>
      <c r="K1554" t="s">
        <v>88</v>
      </c>
      <c r="L1554" t="str">
        <f>_xlfn.XLOOKUP(Table1[[#This Row],[TeamFavoriteID]],Table2[team_id],Table2[team_name],_xlfn.XLOOKUP(Table1[[#This Row],[TeamFavoriteID]],Table2[team_id_pfr],Table2[team_name],"Even"))</f>
        <v>Denver Broncos</v>
      </c>
      <c r="M1554">
        <v>-10</v>
      </c>
      <c r="N1554">
        <f>IF(Table1[[#This Row],[TeamFavorite]]=Table1[[#This Row],[TeamHome]],Table1[[#This Row],[ScoreAway]]-Table1[[#This Row],[ScoreHome]],Table1[[#This Row],[ScoreHome]]-Table1[[#This Row],[ScoreAway]])</f>
        <v>-20</v>
      </c>
      <c r="O1554">
        <f>IF(Table1[[#This Row],[SpreadActual]]&lt;Table1[[#This Row],[SpreadFavorite]],1,0)</f>
        <v>1</v>
      </c>
      <c r="Q1554" t="s">
        <v>71</v>
      </c>
      <c r="R1554" t="b">
        <v>0</v>
      </c>
      <c r="S1554">
        <v>56</v>
      </c>
      <c r="T1554">
        <v>8</v>
      </c>
      <c r="U1554">
        <v>50</v>
      </c>
    </row>
    <row r="1555" spans="1:22" x14ac:dyDescent="0.2">
      <c r="A1555" s="1">
        <v>27322</v>
      </c>
      <c r="B1555">
        <v>1974</v>
      </c>
      <c r="C1555">
        <f>_xlfn.MAXIFS(Table1[ScheduleWeekWritten],Table1[ScheduleSeason],Table1[[#This Row],[ScheduleSeason]])</f>
        <v>14</v>
      </c>
      <c r="D1555">
        <v>6</v>
      </c>
      <c r="E1555" cm="1">
        <f t="array" ref="E1555">_xlfn.XLOOKUP(Table1[[#This Row],[ScheduleWeekWritten]],Table3[Game],100+Table3[Increase],Table1[[#This Row],[ScheduleWeekWritten]])</f>
        <v>6</v>
      </c>
      <c r="F1555" t="b">
        <v>0</v>
      </c>
      <c r="G1555" t="s">
        <v>23</v>
      </c>
      <c r="H1555">
        <v>27</v>
      </c>
      <c r="I1555">
        <v>31</v>
      </c>
      <c r="J1555" t="s">
        <v>57</v>
      </c>
      <c r="K1555" t="s">
        <v>59</v>
      </c>
      <c r="L1555" t="str">
        <f>_xlfn.XLOOKUP(Table1[[#This Row],[TeamFavoriteID]],Table2[team_id],Table2[team_name],_xlfn.XLOOKUP(Table1[[#This Row],[TeamFavoriteID]],Table2[team_id_pfr],Table2[team_name],"Even"))</f>
        <v>Arizona Cardinals</v>
      </c>
      <c r="M1555">
        <v>-12.5</v>
      </c>
      <c r="N1555">
        <f>IF(Table1[[#This Row],[TeamFavorite]]=Table1[[#This Row],[TeamHome]],Table1[[#This Row],[ScoreAway]]-Table1[[#This Row],[ScoreHome]],Table1[[#This Row],[ScoreHome]]-Table1[[#This Row],[ScoreAway]])</f>
        <v>-4</v>
      </c>
      <c r="O1555">
        <f>IF(Table1[[#This Row],[SpreadActual]]&lt;Table1[[#This Row],[SpreadFavorite]],1,0)</f>
        <v>0</v>
      </c>
      <c r="Q1555" t="s">
        <v>102</v>
      </c>
      <c r="R1555" t="b">
        <v>0</v>
      </c>
      <c r="S1555">
        <v>72</v>
      </c>
      <c r="T1555">
        <v>0</v>
      </c>
      <c r="V1555" t="s">
        <v>103</v>
      </c>
    </row>
    <row r="1556" spans="1:22" x14ac:dyDescent="0.2">
      <c r="A1556" s="1">
        <v>27322</v>
      </c>
      <c r="B1556">
        <v>1974</v>
      </c>
      <c r="C1556">
        <f>_xlfn.MAXIFS(Table1[ScheduleWeekWritten],Table1[ScheduleSeason],Table1[[#This Row],[ScheduleSeason]])</f>
        <v>14</v>
      </c>
      <c r="D1556">
        <v>6</v>
      </c>
      <c r="E1556" cm="1">
        <f t="array" ref="E1556">_xlfn.XLOOKUP(Table1[[#This Row],[ScheduleWeekWritten]],Table3[Game],100+Table3[Increase],Table1[[#This Row],[ScheduleWeekWritten]])</f>
        <v>6</v>
      </c>
      <c r="F1556" t="b">
        <v>0</v>
      </c>
      <c r="G1556" t="s">
        <v>39</v>
      </c>
      <c r="H1556">
        <v>37</v>
      </c>
      <c r="I1556">
        <v>14</v>
      </c>
      <c r="J1556" t="s">
        <v>53</v>
      </c>
      <c r="K1556" t="s">
        <v>40</v>
      </c>
      <c r="L1556" t="str">
        <f>_xlfn.XLOOKUP(Table1[[#This Row],[TeamFavoriteID]],Table2[team_id],Table2[team_name],_xlfn.XLOOKUP(Table1[[#This Row],[TeamFavoriteID]],Table2[team_id_pfr],Table2[team_name],"Even"))</f>
        <v>Los Angeles Rams</v>
      </c>
      <c r="M1556">
        <v>-15</v>
      </c>
      <c r="N1556">
        <f>IF(Table1[[#This Row],[TeamFavorite]]=Table1[[#This Row],[TeamHome]],Table1[[#This Row],[ScoreAway]]-Table1[[#This Row],[ScoreHome]],Table1[[#This Row],[ScoreHome]]-Table1[[#This Row],[ScoreAway]])</f>
        <v>-23</v>
      </c>
      <c r="O1556">
        <f>IF(Table1[[#This Row],[SpreadActual]]&lt;Table1[[#This Row],[SpreadFavorite]],1,0)</f>
        <v>1</v>
      </c>
      <c r="Q1556" t="s">
        <v>65</v>
      </c>
      <c r="R1556" t="b">
        <v>0</v>
      </c>
      <c r="S1556">
        <v>63</v>
      </c>
      <c r="T1556">
        <v>8</v>
      </c>
      <c r="U1556">
        <v>88</v>
      </c>
    </row>
    <row r="1557" spans="1:22" x14ac:dyDescent="0.2">
      <c r="A1557" s="1">
        <v>27322</v>
      </c>
      <c r="B1557">
        <v>1974</v>
      </c>
      <c r="C1557">
        <f>_xlfn.MAXIFS(Table1[ScheduleWeekWritten],Table1[ScheduleSeason],Table1[[#This Row],[ScheduleSeason]])</f>
        <v>14</v>
      </c>
      <c r="D1557">
        <v>6</v>
      </c>
      <c r="E1557" cm="1">
        <f t="array" ref="E1557">_xlfn.XLOOKUP(Table1[[#This Row],[ScheduleWeekWritten]],Table3[Game],100+Table3[Increase],Table1[[#This Row],[ScheduleWeekWritten]])</f>
        <v>6</v>
      </c>
      <c r="F1557" t="b">
        <v>0</v>
      </c>
      <c r="G1557" t="s">
        <v>19</v>
      </c>
      <c r="H1557">
        <v>9</v>
      </c>
      <c r="I1557">
        <v>3</v>
      </c>
      <c r="J1557" t="s">
        <v>42</v>
      </c>
      <c r="K1557" t="s">
        <v>91</v>
      </c>
      <c r="L1557" t="str">
        <f>_xlfn.XLOOKUP(Table1[[#This Row],[TeamFavoriteID]],Table2[team_id],Table2[team_name],_xlfn.XLOOKUP(Table1[[#This Row],[TeamFavoriteID]],Table2[team_id_pfr],Table2[team_name],"Even"))</f>
        <v>Miami Dolphins</v>
      </c>
      <c r="M1557">
        <v>-12.5</v>
      </c>
      <c r="N1557">
        <f>IF(Table1[[#This Row],[TeamFavorite]]=Table1[[#This Row],[TeamHome]],Table1[[#This Row],[ScoreAway]]-Table1[[#This Row],[ScoreHome]],Table1[[#This Row],[ScoreHome]]-Table1[[#This Row],[ScoreAway]])</f>
        <v>-6</v>
      </c>
      <c r="O1557">
        <f>IF(Table1[[#This Row],[SpreadActual]]&lt;Table1[[#This Row],[SpreadFavorite]],1,0)</f>
        <v>0</v>
      </c>
      <c r="Q1557" t="s">
        <v>22</v>
      </c>
      <c r="R1557" t="b">
        <v>0</v>
      </c>
      <c r="S1557">
        <v>75</v>
      </c>
      <c r="T1557">
        <v>15</v>
      </c>
      <c r="U1557">
        <v>66</v>
      </c>
    </row>
    <row r="1558" spans="1:22" x14ac:dyDescent="0.2">
      <c r="A1558" s="1">
        <v>27322</v>
      </c>
      <c r="B1558">
        <v>1974</v>
      </c>
      <c r="C1558">
        <f>_xlfn.MAXIFS(Table1[ScheduleWeekWritten],Table1[ScheduleSeason],Table1[[#This Row],[ScheduleSeason]])</f>
        <v>14</v>
      </c>
      <c r="D1558">
        <v>6</v>
      </c>
      <c r="E1558" cm="1">
        <f t="array" ref="E1558">_xlfn.XLOOKUP(Table1[[#This Row],[ScheduleWeekWritten]],Table3[Game],100+Table3[Increase],Table1[[#This Row],[ScheduleWeekWritten]])</f>
        <v>6</v>
      </c>
      <c r="F1558" t="b">
        <v>0</v>
      </c>
      <c r="G1558" t="s">
        <v>54</v>
      </c>
      <c r="H1558">
        <v>16</v>
      </c>
      <c r="I1558">
        <v>20</v>
      </c>
      <c r="J1558" t="s">
        <v>45</v>
      </c>
      <c r="K1558" t="s">
        <v>55</v>
      </c>
      <c r="L1558" t="str">
        <f>_xlfn.XLOOKUP(Table1[[#This Row],[TeamFavoriteID]],Table2[team_id],Table2[team_name],_xlfn.XLOOKUP(Table1[[#This Row],[TeamFavoriteID]],Table2[team_id_pfr],Table2[team_name],"Even"))</f>
        <v>Minnesota Vikings</v>
      </c>
      <c r="M1558">
        <v>-13</v>
      </c>
      <c r="N1558">
        <f>IF(Table1[[#This Row],[TeamFavorite]]=Table1[[#This Row],[TeamHome]],Table1[[#This Row],[ScoreAway]]-Table1[[#This Row],[ScoreHome]],Table1[[#This Row],[ScoreHome]]-Table1[[#This Row],[ScoreAway]])</f>
        <v>4</v>
      </c>
      <c r="O1558">
        <f>IF(Table1[[#This Row],[SpreadActual]]&lt;Table1[[#This Row],[SpreadFavorite]],1,0)</f>
        <v>0</v>
      </c>
      <c r="Q1558" t="s">
        <v>73</v>
      </c>
      <c r="R1558" t="b">
        <v>0</v>
      </c>
      <c r="S1558">
        <v>38</v>
      </c>
      <c r="T1558">
        <v>10</v>
      </c>
      <c r="U1558">
        <v>59</v>
      </c>
    </row>
    <row r="1559" spans="1:22" x14ac:dyDescent="0.2">
      <c r="A1559" s="1">
        <v>27322</v>
      </c>
      <c r="B1559">
        <v>1974</v>
      </c>
      <c r="C1559">
        <f>_xlfn.MAXIFS(Table1[ScheduleWeekWritten],Table1[ScheduleSeason],Table1[[#This Row],[ScheduleSeason]])</f>
        <v>14</v>
      </c>
      <c r="D1559">
        <v>6</v>
      </c>
      <c r="E1559" cm="1">
        <f t="array" ref="E1559">_xlfn.XLOOKUP(Table1[[#This Row],[ScheduleWeekWritten]],Table3[Game],100+Table3[Increase],Table1[[#This Row],[ScheduleWeekWritten]])</f>
        <v>6</v>
      </c>
      <c r="F1559" t="b">
        <v>0</v>
      </c>
      <c r="G1559" t="s">
        <v>31</v>
      </c>
      <c r="H1559">
        <v>20</v>
      </c>
      <c r="I1559">
        <v>35</v>
      </c>
      <c r="J1559" t="s">
        <v>34</v>
      </c>
      <c r="K1559" t="s">
        <v>32</v>
      </c>
      <c r="L1559" t="str">
        <f>_xlfn.XLOOKUP(Table1[[#This Row],[TeamFavoriteID]],Table2[team_id],Table2[team_name],_xlfn.XLOOKUP(Table1[[#This Row],[TeamFavoriteID]],Table2[team_id_pfr],Table2[team_name],"Even"))</f>
        <v>New York Jets</v>
      </c>
      <c r="M1559">
        <v>-12.5</v>
      </c>
      <c r="N1559">
        <f>IF(Table1[[#This Row],[TeamFavorite]]=Table1[[#This Row],[TeamHome]],Table1[[#This Row],[ScoreAway]]-Table1[[#This Row],[ScoreHome]],Table1[[#This Row],[ScoreHome]]-Table1[[#This Row],[ScoreAway]])</f>
        <v>15</v>
      </c>
      <c r="O1559">
        <f>IF(Table1[[#This Row],[SpreadActual]]&lt;Table1[[#This Row],[SpreadFavorite]],1,0)</f>
        <v>0</v>
      </c>
      <c r="Q1559" t="s">
        <v>74</v>
      </c>
      <c r="R1559" t="b">
        <v>0</v>
      </c>
      <c r="S1559">
        <v>39</v>
      </c>
      <c r="T1559">
        <v>15</v>
      </c>
      <c r="U1559">
        <v>45</v>
      </c>
    </row>
    <row r="1560" spans="1:22" x14ac:dyDescent="0.2">
      <c r="A1560" s="1">
        <v>27322</v>
      </c>
      <c r="B1560">
        <v>1974</v>
      </c>
      <c r="C1560">
        <f>_xlfn.MAXIFS(Table1[ScheduleWeekWritten],Table1[ScheduleSeason],Table1[[#This Row],[ScheduleSeason]])</f>
        <v>14</v>
      </c>
      <c r="D1560">
        <v>6</v>
      </c>
      <c r="E1560" cm="1">
        <f t="array" ref="E1560">_xlfn.XLOOKUP(Table1[[#This Row],[ScheduleWeekWritten]],Table3[Game],100+Table3[Increase],Table1[[#This Row],[ScheduleWeekWritten]])</f>
        <v>6</v>
      </c>
      <c r="F1560" t="b">
        <v>0</v>
      </c>
      <c r="G1560" t="s">
        <v>20</v>
      </c>
      <c r="H1560">
        <v>30</v>
      </c>
      <c r="I1560">
        <v>27</v>
      </c>
      <c r="J1560" t="s">
        <v>101</v>
      </c>
      <c r="K1560" t="s">
        <v>21</v>
      </c>
      <c r="L1560" t="str">
        <f>_xlfn.XLOOKUP(Table1[[#This Row],[TeamFavoriteID]],Table2[team_id],Table2[team_name],_xlfn.XLOOKUP(Table1[[#This Row],[TeamFavoriteID]],Table2[team_id_pfr],Table2[team_name],"Even"))</f>
        <v>Las Vegas Raiders</v>
      </c>
      <c r="M1560">
        <v>-6</v>
      </c>
      <c r="N1560">
        <f>IF(Table1[[#This Row],[TeamFavorite]]=Table1[[#This Row],[TeamHome]],Table1[[#This Row],[ScoreAway]]-Table1[[#This Row],[ScoreHome]],Table1[[#This Row],[ScoreHome]]-Table1[[#This Row],[ScoreAway]])</f>
        <v>3</v>
      </c>
      <c r="O1560">
        <f>IF(Table1[[#This Row],[SpreadActual]]&lt;Table1[[#This Row],[SpreadFavorite]],1,0)</f>
        <v>0</v>
      </c>
      <c r="Q1560" t="s">
        <v>76</v>
      </c>
      <c r="R1560" t="b">
        <v>0</v>
      </c>
      <c r="S1560">
        <v>62</v>
      </c>
      <c r="T1560">
        <v>8</v>
      </c>
      <c r="U1560">
        <v>76</v>
      </c>
    </row>
    <row r="1561" spans="1:22" x14ac:dyDescent="0.2">
      <c r="A1561" s="1">
        <v>27322</v>
      </c>
      <c r="B1561">
        <v>1974</v>
      </c>
      <c r="C1561">
        <f>_xlfn.MAXIFS(Table1[ScheduleWeekWritten],Table1[ScheduleSeason],Table1[[#This Row],[ScheduleSeason]])</f>
        <v>14</v>
      </c>
      <c r="D1561">
        <v>6</v>
      </c>
      <c r="E1561" cm="1">
        <f t="array" ref="E1561">_xlfn.XLOOKUP(Table1[[#This Row],[ScheduleWeekWritten]],Table3[Game],100+Table3[Increase],Table1[[#This Row],[ScheduleWeekWritten]])</f>
        <v>6</v>
      </c>
      <c r="F1561" t="b">
        <v>0</v>
      </c>
      <c r="G1561" t="s">
        <v>49</v>
      </c>
      <c r="H1561">
        <v>20</v>
      </c>
      <c r="I1561">
        <v>16</v>
      </c>
      <c r="J1561" t="s">
        <v>62</v>
      </c>
      <c r="K1561" t="s">
        <v>51</v>
      </c>
      <c r="L1561" t="str">
        <f>_xlfn.XLOOKUP(Table1[[#This Row],[TeamFavoriteID]],Table2[team_id],Table2[team_name],_xlfn.XLOOKUP(Table1[[#This Row],[TeamFavoriteID]],Table2[team_id_pfr],Table2[team_name],"Even"))</f>
        <v>Pittsburgh Steelers</v>
      </c>
      <c r="M1561">
        <v>-14.5</v>
      </c>
      <c r="N1561">
        <f>IF(Table1[[#This Row],[TeamFavorite]]=Table1[[#This Row],[TeamHome]],Table1[[#This Row],[ScoreAway]]-Table1[[#This Row],[ScoreHome]],Table1[[#This Row],[ScoreHome]]-Table1[[#This Row],[ScoreAway]])</f>
        <v>-4</v>
      </c>
      <c r="O1561">
        <f>IF(Table1[[#This Row],[SpreadActual]]&lt;Table1[[#This Row],[SpreadFavorite]],1,0)</f>
        <v>0</v>
      </c>
      <c r="Q1561" t="s">
        <v>113</v>
      </c>
      <c r="R1561" t="b">
        <v>0</v>
      </c>
      <c r="S1561">
        <v>36</v>
      </c>
      <c r="T1561">
        <v>13</v>
      </c>
      <c r="U1561">
        <v>64</v>
      </c>
    </row>
    <row r="1562" spans="1:22" x14ac:dyDescent="0.2">
      <c r="A1562" s="1">
        <v>27322</v>
      </c>
      <c r="B1562">
        <v>1974</v>
      </c>
      <c r="C1562">
        <f>_xlfn.MAXIFS(Table1[ScheduleWeekWritten],Table1[ScheduleSeason],Table1[[#This Row],[ScheduleSeason]])</f>
        <v>14</v>
      </c>
      <c r="D1562">
        <v>6</v>
      </c>
      <c r="E1562" cm="1">
        <f t="array" ref="E1562">_xlfn.XLOOKUP(Table1[[#This Row],[ScheduleWeekWritten]],Table3[Game],100+Table3[Increase],Table1[[#This Row],[ScheduleWeekWritten]])</f>
        <v>6</v>
      </c>
      <c r="F1562" t="b">
        <v>0</v>
      </c>
      <c r="G1562" t="s">
        <v>61</v>
      </c>
      <c r="H1562">
        <v>24</v>
      </c>
      <c r="I1562">
        <v>3</v>
      </c>
      <c r="J1562" t="s">
        <v>50</v>
      </c>
      <c r="K1562" t="s">
        <v>85</v>
      </c>
      <c r="L1562" t="str">
        <f>_xlfn.XLOOKUP(Table1[[#This Row],[TeamFavoriteID]],Table2[team_id],Table2[team_name],_xlfn.XLOOKUP(Table1[[#This Row],[TeamFavoriteID]],Table2[team_id_pfr],Table2[team_name],"Even"))</f>
        <v>Washington Commanders</v>
      </c>
      <c r="M1562">
        <v>-13.5</v>
      </c>
      <c r="N1562">
        <f>IF(Table1[[#This Row],[TeamFavorite]]=Table1[[#This Row],[TeamHome]],Table1[[#This Row],[ScoreAway]]-Table1[[#This Row],[ScoreHome]],Table1[[#This Row],[ScoreHome]]-Table1[[#This Row],[ScoreAway]])</f>
        <v>21</v>
      </c>
      <c r="O1562">
        <f>IF(Table1[[#This Row],[SpreadActual]]&lt;Table1[[#This Row],[SpreadFavorite]],1,0)</f>
        <v>0</v>
      </c>
      <c r="Q1562" t="s">
        <v>64</v>
      </c>
      <c r="R1562" t="b">
        <v>0</v>
      </c>
      <c r="S1562">
        <v>42</v>
      </c>
      <c r="T1562">
        <v>12</v>
      </c>
      <c r="U1562">
        <v>50</v>
      </c>
    </row>
    <row r="1563" spans="1:22" x14ac:dyDescent="0.2">
      <c r="A1563" s="1">
        <v>27323</v>
      </c>
      <c r="B1563">
        <v>1974</v>
      </c>
      <c r="C1563">
        <f>_xlfn.MAXIFS(Table1[ScheduleWeekWritten],Table1[ScheduleSeason],Table1[[#This Row],[ScheduleSeason]])</f>
        <v>14</v>
      </c>
      <c r="D1563">
        <v>6</v>
      </c>
      <c r="E1563" cm="1">
        <f t="array" ref="E1563">_xlfn.XLOOKUP(Table1[[#This Row],[ScheduleWeekWritten]],Table3[Game],100+Table3[Increase],Table1[[#This Row],[ScheduleWeekWritten]])</f>
        <v>6</v>
      </c>
      <c r="F1563" t="b">
        <v>0</v>
      </c>
      <c r="G1563" t="s">
        <v>46</v>
      </c>
      <c r="H1563">
        <v>10</v>
      </c>
      <c r="I1563">
        <v>9</v>
      </c>
      <c r="J1563" t="s">
        <v>33</v>
      </c>
      <c r="K1563" t="s">
        <v>47</v>
      </c>
      <c r="L1563" t="str">
        <f>_xlfn.XLOOKUP(Table1[[#This Row],[TeamFavoriteID]],Table2[team_id],Table2[team_name],_xlfn.XLOOKUP(Table1[[#This Row],[TeamFavoriteID]],Table2[team_id_pfr],Table2[team_name],"Even"))</f>
        <v>Chicago Bears</v>
      </c>
      <c r="M1563">
        <v>-1</v>
      </c>
      <c r="N1563">
        <f>IF(Table1[[#This Row],[TeamFavorite]]=Table1[[#This Row],[TeamHome]],Table1[[#This Row],[ScoreAway]]-Table1[[#This Row],[ScoreHome]],Table1[[#This Row],[ScoreHome]]-Table1[[#This Row],[ScoreAway]])</f>
        <v>-1</v>
      </c>
      <c r="O1563">
        <f>IF(Table1[[#This Row],[SpreadActual]]&lt;Table1[[#This Row],[SpreadFavorite]],1,0)</f>
        <v>0</v>
      </c>
      <c r="Q1563" t="s">
        <v>114</v>
      </c>
      <c r="R1563" t="b">
        <v>0</v>
      </c>
      <c r="S1563">
        <v>39</v>
      </c>
      <c r="T1563">
        <v>13</v>
      </c>
      <c r="U1563">
        <v>60</v>
      </c>
    </row>
    <row r="1564" spans="1:22" x14ac:dyDescent="0.2">
      <c r="A1564" s="1">
        <v>27329</v>
      </c>
      <c r="B1564">
        <v>1974</v>
      </c>
      <c r="C1564">
        <f>_xlfn.MAXIFS(Table1[ScheduleWeekWritten],Table1[ScheduleSeason],Table1[[#This Row],[ScheduleSeason]])</f>
        <v>14</v>
      </c>
      <c r="D1564">
        <v>7</v>
      </c>
      <c r="E1564" cm="1">
        <f t="array" ref="E1564">_xlfn.XLOOKUP(Table1[[#This Row],[ScheduleWeekWritten]],Table3[Game],100+Table3[Increase],Table1[[#This Row],[ScheduleWeekWritten]])</f>
        <v>7</v>
      </c>
      <c r="F1564" t="b">
        <v>0</v>
      </c>
      <c r="G1564" t="s">
        <v>28</v>
      </c>
      <c r="H1564">
        <v>16</v>
      </c>
      <c r="I1564">
        <v>6</v>
      </c>
      <c r="J1564" t="s">
        <v>46</v>
      </c>
      <c r="K1564" t="s">
        <v>43</v>
      </c>
      <c r="L1564" t="str">
        <f>_xlfn.XLOOKUP(Table1[[#This Row],[TeamFavoriteID]],Table2[team_id],Table2[team_name],_xlfn.XLOOKUP(Table1[[#This Row],[TeamFavoriteID]],Table2[team_id_pfr],Table2[team_name],"Even"))</f>
        <v>Buffalo Bills</v>
      </c>
      <c r="M1564">
        <v>-10</v>
      </c>
      <c r="N1564">
        <f>IF(Table1[[#This Row],[TeamFavorite]]=Table1[[#This Row],[TeamHome]],Table1[[#This Row],[ScoreAway]]-Table1[[#This Row],[ScoreHome]],Table1[[#This Row],[ScoreHome]]-Table1[[#This Row],[ScoreAway]])</f>
        <v>-10</v>
      </c>
      <c r="O1564">
        <f>IF(Table1[[#This Row],[SpreadActual]]&lt;Table1[[#This Row],[SpreadFavorite]],1,0)</f>
        <v>0</v>
      </c>
      <c r="Q1564" t="s">
        <v>123</v>
      </c>
      <c r="R1564" t="b">
        <v>0</v>
      </c>
      <c r="S1564">
        <v>49</v>
      </c>
      <c r="T1564">
        <v>13</v>
      </c>
      <c r="U1564">
        <v>54</v>
      </c>
    </row>
    <row r="1565" spans="1:22" x14ac:dyDescent="0.2">
      <c r="A1565" s="1">
        <v>27329</v>
      </c>
      <c r="B1565">
        <v>1974</v>
      </c>
      <c r="C1565">
        <f>_xlfn.MAXIFS(Table1[ScheduleWeekWritten],Table1[ScheduleSeason],Table1[[#This Row],[ScheduleSeason]])</f>
        <v>14</v>
      </c>
      <c r="D1565">
        <v>7</v>
      </c>
      <c r="E1565" cm="1">
        <f t="array" ref="E1565">_xlfn.XLOOKUP(Table1[[#This Row],[ScheduleWeekWritten]],Table3[Game],100+Table3[Increase],Table1[[#This Row],[ScheduleWeekWritten]])</f>
        <v>7</v>
      </c>
      <c r="F1565" t="b">
        <v>0</v>
      </c>
      <c r="G1565" t="s">
        <v>101</v>
      </c>
      <c r="H1565">
        <v>21</v>
      </c>
      <c r="I1565">
        <v>34</v>
      </c>
      <c r="J1565" t="s">
        <v>23</v>
      </c>
      <c r="K1565" t="s">
        <v>104</v>
      </c>
      <c r="L1565" t="str">
        <f>_xlfn.XLOOKUP(Table1[[#This Row],[TeamFavoriteID]],Table2[team_id],Table2[team_name],_xlfn.XLOOKUP(Table1[[#This Row],[TeamFavoriteID]],Table2[team_id_pfr],Table2[team_name],"Even"))</f>
        <v>Cincinnati Bengals</v>
      </c>
      <c r="M1565">
        <v>-16</v>
      </c>
      <c r="N1565">
        <f>IF(Table1[[#This Row],[TeamFavorite]]=Table1[[#This Row],[TeamHome]],Table1[[#This Row],[ScoreAway]]-Table1[[#This Row],[ScoreHome]],Table1[[#This Row],[ScoreHome]]-Table1[[#This Row],[ScoreAway]])</f>
        <v>13</v>
      </c>
      <c r="O1565">
        <f>IF(Table1[[#This Row],[SpreadActual]]&lt;Table1[[#This Row],[SpreadFavorite]],1,0)</f>
        <v>0</v>
      </c>
      <c r="Q1565" t="s">
        <v>111</v>
      </c>
      <c r="R1565" t="b">
        <v>0</v>
      </c>
      <c r="S1565">
        <v>49</v>
      </c>
      <c r="T1565">
        <v>3</v>
      </c>
      <c r="U1565">
        <v>55</v>
      </c>
    </row>
    <row r="1566" spans="1:22" x14ac:dyDescent="0.2">
      <c r="A1566" s="1">
        <v>27329</v>
      </c>
      <c r="B1566">
        <v>1974</v>
      </c>
      <c r="C1566">
        <f>_xlfn.MAXIFS(Table1[ScheduleWeekWritten],Table1[ScheduleSeason],Table1[[#This Row],[ScheduleSeason]])</f>
        <v>14</v>
      </c>
      <c r="D1566">
        <v>7</v>
      </c>
      <c r="E1566" cm="1">
        <f t="array" ref="E1566">_xlfn.XLOOKUP(Table1[[#This Row],[ScheduleWeekWritten]],Table3[Game],100+Table3[Increase],Table1[[#This Row],[ScheduleWeekWritten]])</f>
        <v>7</v>
      </c>
      <c r="F1566" t="b">
        <v>0</v>
      </c>
      <c r="G1566" t="s">
        <v>62</v>
      </c>
      <c r="H1566">
        <v>23</v>
      </c>
      <c r="I1566">
        <v>21</v>
      </c>
      <c r="J1566" t="s">
        <v>24</v>
      </c>
      <c r="K1566" t="s">
        <v>88</v>
      </c>
      <c r="L1566" t="str">
        <f>_xlfn.XLOOKUP(Table1[[#This Row],[TeamFavoriteID]],Table2[team_id],Table2[team_name],_xlfn.XLOOKUP(Table1[[#This Row],[TeamFavoriteID]],Table2[team_id_pfr],Table2[team_name],"Even"))</f>
        <v>Denver Broncos</v>
      </c>
      <c r="M1566">
        <v>-6.5</v>
      </c>
      <c r="N1566">
        <f>IF(Table1[[#This Row],[TeamFavorite]]=Table1[[#This Row],[TeamHome]],Table1[[#This Row],[ScoreAway]]-Table1[[#This Row],[ScoreHome]],Table1[[#This Row],[ScoreHome]]-Table1[[#This Row],[ScoreAway]])</f>
        <v>2</v>
      </c>
      <c r="O1566">
        <f>IF(Table1[[#This Row],[SpreadActual]]&lt;Table1[[#This Row],[SpreadFavorite]],1,0)</f>
        <v>0</v>
      </c>
      <c r="Q1566" t="s">
        <v>66</v>
      </c>
      <c r="R1566" t="b">
        <v>0</v>
      </c>
      <c r="S1566">
        <v>48</v>
      </c>
      <c r="T1566">
        <v>8</v>
      </c>
      <c r="U1566">
        <v>56</v>
      </c>
    </row>
    <row r="1567" spans="1:22" x14ac:dyDescent="0.2">
      <c r="A1567" s="1">
        <v>27329</v>
      </c>
      <c r="B1567">
        <v>1974</v>
      </c>
      <c r="C1567">
        <f>_xlfn.MAXIFS(Table1[ScheduleWeekWritten],Table1[ScheduleSeason],Table1[[#This Row],[ScheduleSeason]])</f>
        <v>14</v>
      </c>
      <c r="D1567">
        <v>7</v>
      </c>
      <c r="E1567" cm="1">
        <f t="array" ref="E1567">_xlfn.XLOOKUP(Table1[[#This Row],[ScheduleWeekWritten]],Table3[Game],100+Table3[Increase],Table1[[#This Row],[ScheduleWeekWritten]])</f>
        <v>7</v>
      </c>
      <c r="F1567" t="b">
        <v>0</v>
      </c>
      <c r="G1567" t="s">
        <v>45</v>
      </c>
      <c r="H1567">
        <v>19</v>
      </c>
      <c r="I1567">
        <v>17</v>
      </c>
      <c r="J1567" t="s">
        <v>33</v>
      </c>
      <c r="K1567" t="s">
        <v>79</v>
      </c>
      <c r="L1567" t="str">
        <f>_xlfn.XLOOKUP(Table1[[#This Row],[TeamFavoriteID]],Table2[team_id],Table2[team_name],_xlfn.XLOOKUP(Table1[[#This Row],[TeamFavoriteID]],Table2[team_id_pfr],Table2[team_name],"Even"))</f>
        <v>Detroit Lions</v>
      </c>
      <c r="M1567">
        <v>-6.5</v>
      </c>
      <c r="N1567">
        <f>IF(Table1[[#This Row],[TeamFavorite]]=Table1[[#This Row],[TeamHome]],Table1[[#This Row],[ScoreAway]]-Table1[[#This Row],[ScoreHome]],Table1[[#This Row],[ScoreHome]]-Table1[[#This Row],[ScoreAway]])</f>
        <v>-2</v>
      </c>
      <c r="O1567">
        <f>IF(Table1[[#This Row],[SpreadActual]]&lt;Table1[[#This Row],[SpreadFavorite]],1,0)</f>
        <v>0</v>
      </c>
      <c r="Q1567" t="s">
        <v>48</v>
      </c>
      <c r="R1567" t="b">
        <v>0</v>
      </c>
      <c r="S1567">
        <v>48</v>
      </c>
      <c r="T1567">
        <v>10</v>
      </c>
      <c r="U1567">
        <v>44</v>
      </c>
    </row>
    <row r="1568" spans="1:22" x14ac:dyDescent="0.2">
      <c r="A1568" s="1">
        <v>27329</v>
      </c>
      <c r="B1568">
        <v>1974</v>
      </c>
      <c r="C1568">
        <f>_xlfn.MAXIFS(Table1[ScheduleWeekWritten],Table1[ScheduleSeason],Table1[[#This Row],[ScheduleSeason]])</f>
        <v>14</v>
      </c>
      <c r="D1568">
        <v>7</v>
      </c>
      <c r="E1568" cm="1">
        <f t="array" ref="E1568">_xlfn.XLOOKUP(Table1[[#This Row],[ScheduleWeekWritten]],Table3[Game],100+Table3[Increase],Table1[[#This Row],[ScheduleWeekWritten]])</f>
        <v>7</v>
      </c>
      <c r="F1568" t="b">
        <v>0</v>
      </c>
      <c r="G1568" t="s">
        <v>19</v>
      </c>
      <c r="H1568">
        <v>17</v>
      </c>
      <c r="I1568">
        <v>7</v>
      </c>
      <c r="J1568" t="s">
        <v>34</v>
      </c>
      <c r="K1568" t="s">
        <v>91</v>
      </c>
      <c r="L1568" t="str">
        <f>_xlfn.XLOOKUP(Table1[[#This Row],[TeamFavoriteID]],Table2[team_id],Table2[team_name],_xlfn.XLOOKUP(Table1[[#This Row],[TeamFavoriteID]],Table2[team_id_pfr],Table2[team_name],"Even"))</f>
        <v>Miami Dolphins</v>
      </c>
      <c r="M1568">
        <v>-15</v>
      </c>
      <c r="N1568">
        <f>IF(Table1[[#This Row],[TeamFavorite]]=Table1[[#This Row],[TeamHome]],Table1[[#This Row],[ScoreAway]]-Table1[[#This Row],[ScoreHome]],Table1[[#This Row],[ScoreHome]]-Table1[[#This Row],[ScoreAway]])</f>
        <v>-10</v>
      </c>
      <c r="O1568">
        <f>IF(Table1[[#This Row],[SpreadActual]]&lt;Table1[[#This Row],[SpreadFavorite]],1,0)</f>
        <v>0</v>
      </c>
      <c r="Q1568" t="s">
        <v>22</v>
      </c>
      <c r="R1568" t="b">
        <v>0</v>
      </c>
      <c r="S1568">
        <v>76</v>
      </c>
      <c r="T1568">
        <v>12</v>
      </c>
      <c r="U1568">
        <v>63</v>
      </c>
    </row>
    <row r="1569" spans="1:21" x14ac:dyDescent="0.2">
      <c r="A1569" s="1">
        <v>27329</v>
      </c>
      <c r="B1569">
        <v>1974</v>
      </c>
      <c r="C1569">
        <f>_xlfn.MAXIFS(Table1[ScheduleWeekWritten],Table1[ScheduleSeason],Table1[[#This Row],[ScheduleSeason]])</f>
        <v>14</v>
      </c>
      <c r="D1569">
        <v>7</v>
      </c>
      <c r="E1569" cm="1">
        <f t="array" ref="E1569">_xlfn.XLOOKUP(Table1[[#This Row],[ScheduleWeekWritten]],Table3[Game],100+Table3[Increase],Table1[[#This Row],[ScheduleWeekWritten]])</f>
        <v>7</v>
      </c>
      <c r="F1569" t="b">
        <v>0</v>
      </c>
      <c r="G1569" t="s">
        <v>54</v>
      </c>
      <c r="H1569">
        <v>14</v>
      </c>
      <c r="I1569">
        <v>17</v>
      </c>
      <c r="J1569" t="s">
        <v>115</v>
      </c>
      <c r="K1569" t="s">
        <v>55</v>
      </c>
      <c r="L1569" t="str">
        <f>_xlfn.XLOOKUP(Table1[[#This Row],[TeamFavoriteID]],Table2[team_id],Table2[team_name],_xlfn.XLOOKUP(Table1[[#This Row],[TeamFavoriteID]],Table2[team_id_pfr],Table2[team_name],"Even"))</f>
        <v>Minnesota Vikings</v>
      </c>
      <c r="M1569">
        <v>-6.5</v>
      </c>
      <c r="N1569">
        <f>IF(Table1[[#This Row],[TeamFavorite]]=Table1[[#This Row],[TeamHome]],Table1[[#This Row],[ScoreAway]]-Table1[[#This Row],[ScoreHome]],Table1[[#This Row],[ScoreHome]]-Table1[[#This Row],[ScoreAway]])</f>
        <v>3</v>
      </c>
      <c r="O1569">
        <f>IF(Table1[[#This Row],[SpreadActual]]&lt;Table1[[#This Row],[SpreadFavorite]],1,0)</f>
        <v>0</v>
      </c>
      <c r="Q1569" t="s">
        <v>73</v>
      </c>
      <c r="R1569" t="b">
        <v>0</v>
      </c>
      <c r="S1569">
        <v>54</v>
      </c>
      <c r="T1569">
        <v>10</v>
      </c>
      <c r="U1569">
        <v>57</v>
      </c>
    </row>
    <row r="1570" spans="1:21" x14ac:dyDescent="0.2">
      <c r="A1570" s="1">
        <v>27329</v>
      </c>
      <c r="B1570">
        <v>1974</v>
      </c>
      <c r="C1570">
        <f>_xlfn.MAXIFS(Table1[ScheduleWeekWritten],Table1[ScheduleSeason],Table1[[#This Row],[ScheduleSeason]])</f>
        <v>14</v>
      </c>
      <c r="D1570">
        <v>7</v>
      </c>
      <c r="E1570" cm="1">
        <f t="array" ref="E1570">_xlfn.XLOOKUP(Table1[[#This Row],[ScheduleWeekWritten]],Table3[Game],100+Table3[Increase],Table1[[#This Row],[ScheduleWeekWritten]])</f>
        <v>7</v>
      </c>
      <c r="F1570" t="b">
        <v>0</v>
      </c>
      <c r="G1570" t="s">
        <v>95</v>
      </c>
      <c r="H1570">
        <v>14</v>
      </c>
      <c r="I1570">
        <v>10</v>
      </c>
      <c r="J1570" t="s">
        <v>58</v>
      </c>
      <c r="K1570" t="s">
        <v>77</v>
      </c>
      <c r="L1570" t="str">
        <f>_xlfn.XLOOKUP(Table1[[#This Row],[TeamFavoriteID]],Table2[team_id],Table2[team_name],_xlfn.XLOOKUP(Table1[[#This Row],[TeamFavoriteID]],Table2[team_id_pfr],Table2[team_name],"Even"))</f>
        <v>Philadelphia Eagles</v>
      </c>
      <c r="M1570">
        <v>-7</v>
      </c>
      <c r="N1570">
        <f>IF(Table1[[#This Row],[TeamFavorite]]=Table1[[#This Row],[TeamHome]],Table1[[#This Row],[ScoreAway]]-Table1[[#This Row],[ScoreHome]],Table1[[#This Row],[ScoreHome]]-Table1[[#This Row],[ScoreAway]])</f>
        <v>4</v>
      </c>
      <c r="O1570">
        <f>IF(Table1[[#This Row],[SpreadActual]]&lt;Table1[[#This Row],[SpreadFavorite]],1,0)</f>
        <v>0</v>
      </c>
      <c r="Q1570" t="s">
        <v>96</v>
      </c>
      <c r="R1570" t="b">
        <v>0</v>
      </c>
      <c r="S1570">
        <v>64</v>
      </c>
      <c r="T1570">
        <v>4</v>
      </c>
      <c r="U1570">
        <v>77</v>
      </c>
    </row>
    <row r="1571" spans="1:21" x14ac:dyDescent="0.2">
      <c r="A1571" s="1">
        <v>27329</v>
      </c>
      <c r="B1571">
        <v>1974</v>
      </c>
      <c r="C1571">
        <f>_xlfn.MAXIFS(Table1[ScheduleWeekWritten],Table1[ScheduleSeason],Table1[[#This Row],[ScheduleSeason]])</f>
        <v>14</v>
      </c>
      <c r="D1571">
        <v>7</v>
      </c>
      <c r="E1571" cm="1">
        <f t="array" ref="E1571">_xlfn.XLOOKUP(Table1[[#This Row],[ScheduleWeekWritten]],Table3[Game],100+Table3[Increase],Table1[[#This Row],[ScheduleWeekWritten]])</f>
        <v>7</v>
      </c>
      <c r="F1571" t="b">
        <v>0</v>
      </c>
      <c r="G1571" t="s">
        <v>50</v>
      </c>
      <c r="H1571">
        <v>7</v>
      </c>
      <c r="I1571">
        <v>21</v>
      </c>
      <c r="J1571" t="s">
        <v>67</v>
      </c>
      <c r="K1571" t="s">
        <v>68</v>
      </c>
      <c r="L1571" t="str">
        <f>_xlfn.XLOOKUP(Table1[[#This Row],[TeamFavoriteID]],Table2[team_id],Table2[team_name],_xlfn.XLOOKUP(Table1[[#This Row],[TeamFavoriteID]],Table2[team_id_pfr],Table2[team_name],"Even"))</f>
        <v>Dallas Cowboys</v>
      </c>
      <c r="M1571">
        <v>-10.5</v>
      </c>
      <c r="N1571">
        <f>IF(Table1[[#This Row],[TeamFavorite]]=Table1[[#This Row],[TeamHome]],Table1[[#This Row],[ScoreAway]]-Table1[[#This Row],[ScoreHome]],Table1[[#This Row],[ScoreHome]]-Table1[[#This Row],[ScoreAway]])</f>
        <v>-14</v>
      </c>
      <c r="O1571">
        <f>IF(Table1[[#This Row],[SpreadActual]]&lt;Table1[[#This Row],[SpreadFavorite]],1,0)</f>
        <v>1</v>
      </c>
      <c r="Q1571" t="s">
        <v>121</v>
      </c>
      <c r="R1571" t="b">
        <v>0</v>
      </c>
      <c r="S1571">
        <v>57</v>
      </c>
      <c r="T1571">
        <v>10</v>
      </c>
      <c r="U1571">
        <v>43</v>
      </c>
    </row>
    <row r="1572" spans="1:21" x14ac:dyDescent="0.2">
      <c r="A1572" s="1">
        <v>27329</v>
      </c>
      <c r="B1572">
        <v>1974</v>
      </c>
      <c r="C1572">
        <f>_xlfn.MAXIFS(Table1[ScheduleWeekWritten],Table1[ScheduleSeason],Table1[[#This Row],[ScheduleSeason]])</f>
        <v>14</v>
      </c>
      <c r="D1572">
        <v>7</v>
      </c>
      <c r="E1572" cm="1">
        <f t="array" ref="E1572">_xlfn.XLOOKUP(Table1[[#This Row],[ScheduleWeekWritten]],Table3[Game],100+Table3[Increase],Table1[[#This Row],[ScheduleWeekWritten]])</f>
        <v>7</v>
      </c>
      <c r="F1572" t="b">
        <v>0</v>
      </c>
      <c r="G1572" t="s">
        <v>31</v>
      </c>
      <c r="H1572">
        <v>13</v>
      </c>
      <c r="I1572">
        <v>20</v>
      </c>
      <c r="J1572" t="s">
        <v>39</v>
      </c>
      <c r="K1572" t="s">
        <v>40</v>
      </c>
      <c r="L1572" t="str">
        <f>_xlfn.XLOOKUP(Table1[[#This Row],[TeamFavoriteID]],Table2[team_id],Table2[team_name],_xlfn.XLOOKUP(Table1[[#This Row],[TeamFavoriteID]],Table2[team_id_pfr],Table2[team_name],"Even"))</f>
        <v>Los Angeles Rams</v>
      </c>
      <c r="M1572">
        <v>-14.5</v>
      </c>
      <c r="N1572">
        <f>IF(Table1[[#This Row],[TeamFavorite]]=Table1[[#This Row],[TeamHome]],Table1[[#This Row],[ScoreAway]]-Table1[[#This Row],[ScoreHome]],Table1[[#This Row],[ScoreHome]]-Table1[[#This Row],[ScoreAway]])</f>
        <v>-7</v>
      </c>
      <c r="O1572">
        <f>IF(Table1[[#This Row],[SpreadActual]]&lt;Table1[[#This Row],[SpreadFavorite]],1,0)</f>
        <v>0</v>
      </c>
      <c r="Q1572" t="s">
        <v>74</v>
      </c>
      <c r="R1572" t="b">
        <v>0</v>
      </c>
      <c r="S1572">
        <v>55</v>
      </c>
      <c r="T1572">
        <v>12</v>
      </c>
      <c r="U1572">
        <v>46</v>
      </c>
    </row>
    <row r="1573" spans="1:21" x14ac:dyDescent="0.2">
      <c r="A1573" s="1">
        <v>27329</v>
      </c>
      <c r="B1573">
        <v>1974</v>
      </c>
      <c r="C1573">
        <f>_xlfn.MAXIFS(Table1[ScheduleWeekWritten],Table1[ScheduleSeason],Table1[[#This Row],[ScheduleSeason]])</f>
        <v>14</v>
      </c>
      <c r="D1573">
        <v>7</v>
      </c>
      <c r="E1573" cm="1">
        <f t="array" ref="E1573">_xlfn.XLOOKUP(Table1[[#This Row],[ScheduleWeekWritten]],Table3[Game],100+Table3[Increase],Table1[[#This Row],[ScheduleWeekWritten]])</f>
        <v>7</v>
      </c>
      <c r="F1573" t="b">
        <v>0</v>
      </c>
      <c r="G1573" t="s">
        <v>27</v>
      </c>
      <c r="H1573">
        <v>14</v>
      </c>
      <c r="I1573">
        <v>24</v>
      </c>
      <c r="J1573" t="s">
        <v>42</v>
      </c>
      <c r="K1573" t="s">
        <v>75</v>
      </c>
      <c r="L1573" t="str">
        <f>_xlfn.XLOOKUP(Table1[[#This Row],[TeamFavoriteID]],Table2[team_id],Table2[team_name],_xlfn.XLOOKUP(Table1[[#This Row],[TeamFavoriteID]],Table2[team_id_pfr],Table2[team_name],"Even"))</f>
        <v>Kansas City Chiefs</v>
      </c>
      <c r="M1573">
        <v>-2.5</v>
      </c>
      <c r="N1573">
        <f>IF(Table1[[#This Row],[TeamFavorite]]=Table1[[#This Row],[TeamHome]],Table1[[#This Row],[ScoreAway]]-Table1[[#This Row],[ScoreHome]],Table1[[#This Row],[ScoreHome]]-Table1[[#This Row],[ScoreAway]])</f>
        <v>-10</v>
      </c>
      <c r="O1573">
        <f>IF(Table1[[#This Row],[SpreadActual]]&lt;Table1[[#This Row],[SpreadFavorite]],1,0)</f>
        <v>1</v>
      </c>
      <c r="Q1573" t="s">
        <v>94</v>
      </c>
      <c r="R1573" t="b">
        <v>0</v>
      </c>
      <c r="S1573">
        <v>65</v>
      </c>
      <c r="T1573">
        <v>9</v>
      </c>
      <c r="U1573">
        <v>68</v>
      </c>
    </row>
    <row r="1574" spans="1:21" x14ac:dyDescent="0.2">
      <c r="A1574" s="1">
        <v>27329</v>
      </c>
      <c r="B1574">
        <v>1974</v>
      </c>
      <c r="C1574">
        <f>_xlfn.MAXIFS(Table1[ScheduleWeekWritten],Table1[ScheduleSeason],Table1[[#This Row],[ScheduleSeason]])</f>
        <v>14</v>
      </c>
      <c r="D1574">
        <v>7</v>
      </c>
      <c r="E1574" cm="1">
        <f t="array" ref="E1574">_xlfn.XLOOKUP(Table1[[#This Row],[ScheduleWeekWritten]],Table3[Game],100+Table3[Increase],Table1[[#This Row],[ScheduleWeekWritten]])</f>
        <v>7</v>
      </c>
      <c r="F1574" t="b">
        <v>0</v>
      </c>
      <c r="G1574" t="s">
        <v>53</v>
      </c>
      <c r="H1574">
        <v>24</v>
      </c>
      <c r="I1574">
        <v>35</v>
      </c>
      <c r="J1574" t="s">
        <v>20</v>
      </c>
      <c r="K1574" t="s">
        <v>21</v>
      </c>
      <c r="L1574" t="str">
        <f>_xlfn.XLOOKUP(Table1[[#This Row],[TeamFavoriteID]],Table2[team_id],Table2[team_name],_xlfn.XLOOKUP(Table1[[#This Row],[TeamFavoriteID]],Table2[team_id_pfr],Table2[team_name],"Even"))</f>
        <v>Las Vegas Raiders</v>
      </c>
      <c r="M1574">
        <v>-13.5</v>
      </c>
      <c r="N1574">
        <f>IF(Table1[[#This Row],[TeamFavorite]]=Table1[[#This Row],[TeamHome]],Table1[[#This Row],[ScoreAway]]-Table1[[#This Row],[ScoreHome]],Table1[[#This Row],[ScoreHome]]-Table1[[#This Row],[ScoreAway]])</f>
        <v>-11</v>
      </c>
      <c r="O1574">
        <f>IF(Table1[[#This Row],[SpreadActual]]&lt;Table1[[#This Row],[SpreadFavorite]],1,0)</f>
        <v>0</v>
      </c>
      <c r="Q1574" t="s">
        <v>118</v>
      </c>
      <c r="R1574" t="b">
        <v>0</v>
      </c>
      <c r="S1574">
        <v>59</v>
      </c>
      <c r="T1574">
        <v>8</v>
      </c>
      <c r="U1574">
        <v>79</v>
      </c>
    </row>
    <row r="1575" spans="1:21" x14ac:dyDescent="0.2">
      <c r="A1575" s="1">
        <v>27329</v>
      </c>
      <c r="B1575">
        <v>1974</v>
      </c>
      <c r="C1575">
        <f>_xlfn.MAXIFS(Table1[ScheduleWeekWritten],Table1[ScheduleSeason],Table1[[#This Row],[ScheduleSeason]])</f>
        <v>14</v>
      </c>
      <c r="D1575">
        <v>7</v>
      </c>
      <c r="E1575" cm="1">
        <f t="array" ref="E1575">_xlfn.XLOOKUP(Table1[[#This Row],[ScheduleWeekWritten]],Table3[Game],100+Table3[Increase],Table1[[#This Row],[ScheduleWeekWritten]])</f>
        <v>7</v>
      </c>
      <c r="F1575" t="b">
        <v>0</v>
      </c>
      <c r="G1575" t="s">
        <v>57</v>
      </c>
      <c r="H1575">
        <v>23</v>
      </c>
      <c r="I1575">
        <v>20</v>
      </c>
      <c r="J1575" t="s">
        <v>61</v>
      </c>
      <c r="K1575" t="s">
        <v>89</v>
      </c>
      <c r="L1575" t="str">
        <f>_xlfn.XLOOKUP(Table1[[#This Row],[TeamFavoriteID]],Table2[team_id],Table2[team_name],_xlfn.XLOOKUP(Table1[[#This Row],[TeamFavoriteID]],Table2[team_id_pfr],Table2[team_name],"Even"))</f>
        <v>Even</v>
      </c>
      <c r="M1575">
        <v>0</v>
      </c>
      <c r="N1575">
        <f>IF(Table1[[#This Row],[TeamFavorite]]=Table1[[#This Row],[TeamHome]],Table1[[#This Row],[ScoreAway]]-Table1[[#This Row],[ScoreHome]],Table1[[#This Row],[ScoreHome]]-Table1[[#This Row],[ScoreAway]])</f>
        <v>3</v>
      </c>
      <c r="O1575">
        <f>IF(Table1[[#This Row],[SpreadActual]]&lt;Table1[[#This Row],[SpreadFavorite]],1,0)</f>
        <v>0</v>
      </c>
      <c r="Q1575" t="s">
        <v>60</v>
      </c>
      <c r="R1575" t="b">
        <v>0</v>
      </c>
      <c r="S1575">
        <v>60</v>
      </c>
      <c r="T1575">
        <v>6</v>
      </c>
      <c r="U1575">
        <v>53</v>
      </c>
    </row>
    <row r="1576" spans="1:21" x14ac:dyDescent="0.2">
      <c r="A1576" s="1">
        <v>27330</v>
      </c>
      <c r="B1576">
        <v>1974</v>
      </c>
      <c r="C1576">
        <f>_xlfn.MAXIFS(Table1[ScheduleWeekWritten],Table1[ScheduleSeason],Table1[[#This Row],[ScheduleSeason]])</f>
        <v>14</v>
      </c>
      <c r="D1576">
        <v>7</v>
      </c>
      <c r="E1576" cm="1">
        <f t="array" ref="E1576">_xlfn.XLOOKUP(Table1[[#This Row],[ScheduleWeekWritten]],Table3[Game],100+Table3[Increase],Table1[[#This Row],[ScheduleWeekWritten]])</f>
        <v>7</v>
      </c>
      <c r="F1576" t="b">
        <v>0</v>
      </c>
      <c r="G1576" t="s">
        <v>49</v>
      </c>
      <c r="H1576">
        <v>24</v>
      </c>
      <c r="I1576">
        <v>17</v>
      </c>
      <c r="J1576" t="s">
        <v>38</v>
      </c>
      <c r="K1576" t="s">
        <v>51</v>
      </c>
      <c r="L1576" t="str">
        <f>_xlfn.XLOOKUP(Table1[[#This Row],[TeamFavoriteID]],Table2[team_id],Table2[team_name],_xlfn.XLOOKUP(Table1[[#This Row],[TeamFavoriteID]],Table2[team_id_pfr],Table2[team_name],"Even"))</f>
        <v>Pittsburgh Steelers</v>
      </c>
      <c r="M1576">
        <v>-13</v>
      </c>
      <c r="N1576">
        <f>IF(Table1[[#This Row],[TeamFavorite]]=Table1[[#This Row],[TeamHome]],Table1[[#This Row],[ScoreAway]]-Table1[[#This Row],[ScoreHome]],Table1[[#This Row],[ScoreHome]]-Table1[[#This Row],[ScoreAway]])</f>
        <v>-7</v>
      </c>
      <c r="O1576">
        <f>IF(Table1[[#This Row],[SpreadActual]]&lt;Table1[[#This Row],[SpreadFavorite]],1,0)</f>
        <v>0</v>
      </c>
      <c r="Q1576" t="s">
        <v>113</v>
      </c>
      <c r="R1576" t="b">
        <v>0</v>
      </c>
      <c r="S1576">
        <v>51</v>
      </c>
      <c r="T1576">
        <v>3</v>
      </c>
      <c r="U1576">
        <v>46</v>
      </c>
    </row>
    <row r="1577" spans="1:21" x14ac:dyDescent="0.2">
      <c r="A1577" s="1">
        <v>27336</v>
      </c>
      <c r="B1577">
        <v>1974</v>
      </c>
      <c r="C1577">
        <f>_xlfn.MAXIFS(Table1[ScheduleWeekWritten],Table1[ScheduleSeason],Table1[[#This Row],[ScheduleSeason]])</f>
        <v>14</v>
      </c>
      <c r="D1577">
        <v>8</v>
      </c>
      <c r="E1577" cm="1">
        <f t="array" ref="E1577">_xlfn.XLOOKUP(Table1[[#This Row],[ScheduleWeekWritten]],Table3[Game],100+Table3[Increase],Table1[[#This Row],[ScheduleWeekWritten]])</f>
        <v>8</v>
      </c>
      <c r="F1577" t="b">
        <v>0</v>
      </c>
      <c r="G1577" t="s">
        <v>34</v>
      </c>
      <c r="H1577">
        <v>14</v>
      </c>
      <c r="I1577">
        <v>24</v>
      </c>
      <c r="J1577" t="s">
        <v>101</v>
      </c>
      <c r="K1577" t="s">
        <v>104</v>
      </c>
      <c r="L1577" t="str">
        <f>_xlfn.XLOOKUP(Table1[[#This Row],[TeamFavoriteID]],Table2[team_id],Table2[team_name],_xlfn.XLOOKUP(Table1[[#This Row],[TeamFavoriteID]],Table2[team_id_pfr],Table2[team_name],"Even"))</f>
        <v>Cincinnati Bengals</v>
      </c>
      <c r="M1577">
        <v>-11</v>
      </c>
      <c r="N1577">
        <f>IF(Table1[[#This Row],[TeamFavorite]]=Table1[[#This Row],[TeamHome]],Table1[[#This Row],[ScoreAway]]-Table1[[#This Row],[ScoreHome]],Table1[[#This Row],[ScoreHome]]-Table1[[#This Row],[ScoreAway]])</f>
        <v>-10</v>
      </c>
      <c r="O1577">
        <f>IF(Table1[[#This Row],[SpreadActual]]&lt;Table1[[#This Row],[SpreadFavorite]],1,0)</f>
        <v>0</v>
      </c>
      <c r="Q1577" t="s">
        <v>80</v>
      </c>
      <c r="R1577" t="b">
        <v>0</v>
      </c>
      <c r="S1577">
        <v>64</v>
      </c>
      <c r="T1577">
        <v>7</v>
      </c>
      <c r="U1577">
        <v>86</v>
      </c>
    </row>
    <row r="1578" spans="1:21" x14ac:dyDescent="0.2">
      <c r="A1578" s="1">
        <v>27336</v>
      </c>
      <c r="B1578">
        <v>1974</v>
      </c>
      <c r="C1578">
        <f>_xlfn.MAXIFS(Table1[ScheduleWeekWritten],Table1[ScheduleSeason],Table1[[#This Row],[ScheduleSeason]])</f>
        <v>14</v>
      </c>
      <c r="D1578">
        <v>8</v>
      </c>
      <c r="E1578" cm="1">
        <f t="array" ref="E1578">_xlfn.XLOOKUP(Table1[[#This Row],[ScheduleWeekWritten]],Table3[Game],100+Table3[Increase],Table1[[#This Row],[ScheduleWeekWritten]])</f>
        <v>8</v>
      </c>
      <c r="F1578" t="b">
        <v>0</v>
      </c>
      <c r="G1578" t="s">
        <v>46</v>
      </c>
      <c r="H1578">
        <v>0</v>
      </c>
      <c r="I1578">
        <v>17</v>
      </c>
      <c r="J1578" t="s">
        <v>54</v>
      </c>
      <c r="K1578" t="s">
        <v>55</v>
      </c>
      <c r="L1578" t="str">
        <f>_xlfn.XLOOKUP(Table1[[#This Row],[TeamFavoriteID]],Table2[team_id],Table2[team_name],_xlfn.XLOOKUP(Table1[[#This Row],[TeamFavoriteID]],Table2[team_id_pfr],Table2[team_name],"Even"))</f>
        <v>Minnesota Vikings</v>
      </c>
      <c r="M1578">
        <v>-7</v>
      </c>
      <c r="N1578">
        <f>IF(Table1[[#This Row],[TeamFavorite]]=Table1[[#This Row],[TeamHome]],Table1[[#This Row],[ScoreAway]]-Table1[[#This Row],[ScoreHome]],Table1[[#This Row],[ScoreHome]]-Table1[[#This Row],[ScoreAway]])</f>
        <v>-17</v>
      </c>
      <c r="O1578">
        <f>IF(Table1[[#This Row],[SpreadActual]]&lt;Table1[[#This Row],[SpreadFavorite]],1,0)</f>
        <v>1</v>
      </c>
      <c r="Q1578" t="s">
        <v>114</v>
      </c>
      <c r="R1578" t="b">
        <v>0</v>
      </c>
      <c r="S1578">
        <v>52</v>
      </c>
      <c r="T1578">
        <v>13</v>
      </c>
      <c r="U1578">
        <v>83</v>
      </c>
    </row>
    <row r="1579" spans="1:21" x14ac:dyDescent="0.2">
      <c r="A1579" s="1">
        <v>27336</v>
      </c>
      <c r="B1579">
        <v>1974</v>
      </c>
      <c r="C1579">
        <f>_xlfn.MAXIFS(Table1[ScheduleWeekWritten],Table1[ScheduleSeason],Table1[[#This Row],[ScheduleSeason]])</f>
        <v>14</v>
      </c>
      <c r="D1579">
        <v>8</v>
      </c>
      <c r="E1579" cm="1">
        <f t="array" ref="E1579">_xlfn.XLOOKUP(Table1[[#This Row],[ScheduleWeekWritten]],Table3[Game],100+Table3[Increase],Table1[[#This Row],[ScheduleWeekWritten]])</f>
        <v>8</v>
      </c>
      <c r="F1579" t="b">
        <v>0</v>
      </c>
      <c r="G1579" t="s">
        <v>67</v>
      </c>
      <c r="H1579">
        <v>17</v>
      </c>
      <c r="I1579">
        <v>14</v>
      </c>
      <c r="J1579" t="s">
        <v>57</v>
      </c>
      <c r="K1579" t="s">
        <v>68</v>
      </c>
      <c r="L1579" t="str">
        <f>_xlfn.XLOOKUP(Table1[[#This Row],[TeamFavoriteID]],Table2[team_id],Table2[team_name],_xlfn.XLOOKUP(Table1[[#This Row],[TeamFavoriteID]],Table2[team_id_pfr],Table2[team_name],"Even"))</f>
        <v>Dallas Cowboys</v>
      </c>
      <c r="M1579">
        <v>-5.5</v>
      </c>
      <c r="N1579">
        <f>IF(Table1[[#This Row],[TeamFavorite]]=Table1[[#This Row],[TeamHome]],Table1[[#This Row],[ScoreAway]]-Table1[[#This Row],[ScoreHome]],Table1[[#This Row],[ScoreHome]]-Table1[[#This Row],[ScoreAway]])</f>
        <v>-3</v>
      </c>
      <c r="O1579">
        <f>IF(Table1[[#This Row],[SpreadActual]]&lt;Table1[[#This Row],[SpreadFavorite]],1,0)</f>
        <v>0</v>
      </c>
      <c r="Q1579" t="s">
        <v>119</v>
      </c>
      <c r="R1579" t="b">
        <v>0</v>
      </c>
      <c r="S1579">
        <v>74</v>
      </c>
      <c r="T1579">
        <v>17</v>
      </c>
      <c r="U1579">
        <v>80</v>
      </c>
    </row>
    <row r="1580" spans="1:21" x14ac:dyDescent="0.2">
      <c r="A1580" s="1">
        <v>27336</v>
      </c>
      <c r="B1580">
        <v>1974</v>
      </c>
      <c r="C1580">
        <f>_xlfn.MAXIFS(Table1[ScheduleWeekWritten],Table1[ScheduleSeason],Table1[[#This Row],[ScheduleSeason]])</f>
        <v>14</v>
      </c>
      <c r="D1580">
        <v>8</v>
      </c>
      <c r="E1580" cm="1">
        <f t="array" ref="E1580">_xlfn.XLOOKUP(Table1[[#This Row],[ScheduleWeekWritten]],Table3[Game],100+Table3[Increase],Table1[[#This Row],[ScheduleWeekWritten]])</f>
        <v>8</v>
      </c>
      <c r="F1580" t="b">
        <v>0</v>
      </c>
      <c r="G1580" t="s">
        <v>24</v>
      </c>
      <c r="H1580">
        <v>17</v>
      </c>
      <c r="I1580">
        <v>28</v>
      </c>
      <c r="J1580" t="s">
        <v>20</v>
      </c>
      <c r="K1580" t="s">
        <v>21</v>
      </c>
      <c r="L1580" t="str">
        <f>_xlfn.XLOOKUP(Table1[[#This Row],[TeamFavoriteID]],Table2[team_id],Table2[team_name],_xlfn.XLOOKUP(Table1[[#This Row],[TeamFavoriteID]],Table2[team_id_pfr],Table2[team_name],"Even"))</f>
        <v>Las Vegas Raiders</v>
      </c>
      <c r="M1580">
        <v>-5.5</v>
      </c>
      <c r="N1580">
        <f>IF(Table1[[#This Row],[TeamFavorite]]=Table1[[#This Row],[TeamHome]],Table1[[#This Row],[ScoreAway]]-Table1[[#This Row],[ScoreHome]],Table1[[#This Row],[ScoreHome]]-Table1[[#This Row],[ScoreAway]])</f>
        <v>-11</v>
      </c>
      <c r="O1580">
        <f>IF(Table1[[#This Row],[SpreadActual]]&lt;Table1[[#This Row],[SpreadFavorite]],1,0)</f>
        <v>1</v>
      </c>
      <c r="Q1580" t="s">
        <v>71</v>
      </c>
      <c r="R1580" t="b">
        <v>0</v>
      </c>
      <c r="S1580">
        <v>34</v>
      </c>
      <c r="T1580">
        <v>11</v>
      </c>
      <c r="U1580">
        <v>92</v>
      </c>
    </row>
    <row r="1581" spans="1:21" x14ac:dyDescent="0.2">
      <c r="A1581" s="1">
        <v>27336</v>
      </c>
      <c r="B1581">
        <v>1974</v>
      </c>
      <c r="C1581">
        <f>_xlfn.MAXIFS(Table1[ScheduleWeekWritten],Table1[ScheduleSeason],Table1[[#This Row],[ScheduleSeason]])</f>
        <v>14</v>
      </c>
      <c r="D1581">
        <v>8</v>
      </c>
      <c r="E1581" cm="1">
        <f t="array" ref="E1581">_xlfn.XLOOKUP(Table1[[#This Row],[ScheduleWeekWritten]],Table3[Game],100+Table3[Increase],Table1[[#This Row],[ScheduleWeekWritten]])</f>
        <v>8</v>
      </c>
      <c r="F1581" t="b">
        <v>0</v>
      </c>
      <c r="G1581" t="s">
        <v>45</v>
      </c>
      <c r="H1581">
        <v>19</v>
      </c>
      <c r="I1581">
        <v>14</v>
      </c>
      <c r="J1581" t="s">
        <v>95</v>
      </c>
      <c r="K1581" t="s">
        <v>79</v>
      </c>
      <c r="L1581" t="str">
        <f>_xlfn.XLOOKUP(Table1[[#This Row],[TeamFavoriteID]],Table2[team_id],Table2[team_name],_xlfn.XLOOKUP(Table1[[#This Row],[TeamFavoriteID]],Table2[team_id_pfr],Table2[team_name],"Even"))</f>
        <v>Detroit Lions</v>
      </c>
      <c r="M1581">
        <v>-8.5</v>
      </c>
      <c r="N1581">
        <f>IF(Table1[[#This Row],[TeamFavorite]]=Table1[[#This Row],[TeamHome]],Table1[[#This Row],[ScoreAway]]-Table1[[#This Row],[ScoreHome]],Table1[[#This Row],[ScoreHome]]-Table1[[#This Row],[ScoreAway]])</f>
        <v>-5</v>
      </c>
      <c r="O1581">
        <f>IF(Table1[[#This Row],[SpreadActual]]&lt;Table1[[#This Row],[SpreadFavorite]],1,0)</f>
        <v>0</v>
      </c>
      <c r="Q1581" t="s">
        <v>48</v>
      </c>
      <c r="R1581" t="b">
        <v>0</v>
      </c>
      <c r="S1581">
        <v>56</v>
      </c>
      <c r="T1581">
        <v>10</v>
      </c>
      <c r="U1581">
        <v>95</v>
      </c>
    </row>
    <row r="1582" spans="1:21" x14ac:dyDescent="0.2">
      <c r="A1582" s="1">
        <v>27336</v>
      </c>
      <c r="B1582">
        <v>1974</v>
      </c>
      <c r="C1582">
        <f>_xlfn.MAXIFS(Table1[ScheduleWeekWritten],Table1[ScheduleSeason],Table1[[#This Row],[ScheduleSeason]])</f>
        <v>14</v>
      </c>
      <c r="D1582">
        <v>8</v>
      </c>
      <c r="E1582" cm="1">
        <f t="array" ref="E1582">_xlfn.XLOOKUP(Table1[[#This Row],[ScheduleWeekWritten]],Table3[Game],100+Table3[Increase],Table1[[#This Row],[ScheduleWeekWritten]])</f>
        <v>8</v>
      </c>
      <c r="F1582" t="b">
        <v>0</v>
      </c>
      <c r="G1582" t="s">
        <v>33</v>
      </c>
      <c r="H1582">
        <v>6</v>
      </c>
      <c r="I1582">
        <v>17</v>
      </c>
      <c r="J1582" t="s">
        <v>61</v>
      </c>
      <c r="K1582" t="s">
        <v>85</v>
      </c>
      <c r="L1582" t="str">
        <f>_xlfn.XLOOKUP(Table1[[#This Row],[TeamFavoriteID]],Table2[team_id],Table2[team_name],_xlfn.XLOOKUP(Table1[[#This Row],[TeamFavoriteID]],Table2[team_id_pfr],Table2[team_name],"Even"))</f>
        <v>Washington Commanders</v>
      </c>
      <c r="M1582">
        <v>-3</v>
      </c>
      <c r="N1582">
        <f>IF(Table1[[#This Row],[TeamFavorite]]=Table1[[#This Row],[TeamHome]],Table1[[#This Row],[ScoreAway]]-Table1[[#This Row],[ScoreHome]],Table1[[#This Row],[ScoreHome]]-Table1[[#This Row],[ScoreAway]])</f>
        <v>-11</v>
      </c>
      <c r="O1582">
        <f>IF(Table1[[#This Row],[SpreadActual]]&lt;Table1[[#This Row],[SpreadFavorite]],1,0)</f>
        <v>1</v>
      </c>
      <c r="Q1582" t="s">
        <v>82</v>
      </c>
      <c r="R1582" t="b">
        <v>0</v>
      </c>
      <c r="S1582">
        <v>40</v>
      </c>
      <c r="T1582">
        <v>12</v>
      </c>
      <c r="U1582">
        <v>72</v>
      </c>
    </row>
    <row r="1583" spans="1:21" x14ac:dyDescent="0.2">
      <c r="A1583" s="1">
        <v>27336</v>
      </c>
      <c r="B1583">
        <v>1974</v>
      </c>
      <c r="C1583">
        <f>_xlfn.MAXIFS(Table1[ScheduleWeekWritten],Table1[ScheduleSeason],Table1[[#This Row],[ScheduleSeason]])</f>
        <v>14</v>
      </c>
      <c r="D1583">
        <v>8</v>
      </c>
      <c r="E1583" cm="1">
        <f t="array" ref="E1583">_xlfn.XLOOKUP(Table1[[#This Row],[ScheduleWeekWritten]],Table3[Game],100+Table3[Increase],Table1[[#This Row],[ScheduleWeekWritten]])</f>
        <v>8</v>
      </c>
      <c r="F1583" t="b">
        <v>0</v>
      </c>
      <c r="G1583" t="s">
        <v>42</v>
      </c>
      <c r="H1583">
        <v>27</v>
      </c>
      <c r="I1583">
        <v>33</v>
      </c>
      <c r="J1583" t="s">
        <v>50</v>
      </c>
      <c r="K1583" t="s">
        <v>75</v>
      </c>
      <c r="L1583" t="str">
        <f>_xlfn.XLOOKUP(Table1[[#This Row],[TeamFavoriteID]],Table2[team_id],Table2[team_name],_xlfn.XLOOKUP(Table1[[#This Row],[TeamFavoriteID]],Table2[team_id_pfr],Table2[team_name],"Even"))</f>
        <v>Kansas City Chiefs</v>
      </c>
      <c r="M1583">
        <v>-6.5</v>
      </c>
      <c r="N1583">
        <f>IF(Table1[[#This Row],[TeamFavorite]]=Table1[[#This Row],[TeamHome]],Table1[[#This Row],[ScoreAway]]-Table1[[#This Row],[ScoreHome]],Table1[[#This Row],[ScoreHome]]-Table1[[#This Row],[ScoreAway]])</f>
        <v>6</v>
      </c>
      <c r="O1583">
        <f>IF(Table1[[#This Row],[SpreadActual]]&lt;Table1[[#This Row],[SpreadFavorite]],1,0)</f>
        <v>0</v>
      </c>
      <c r="Q1583" t="s">
        <v>117</v>
      </c>
      <c r="R1583" t="b">
        <v>0</v>
      </c>
      <c r="S1583">
        <v>47</v>
      </c>
      <c r="T1583">
        <v>15</v>
      </c>
      <c r="U1583">
        <v>96</v>
      </c>
    </row>
    <row r="1584" spans="1:21" x14ac:dyDescent="0.2">
      <c r="A1584" s="1">
        <v>27336</v>
      </c>
      <c r="B1584">
        <v>1974</v>
      </c>
      <c r="C1584">
        <f>_xlfn.MAXIFS(Table1[ScheduleWeekWritten],Table1[ScheduleSeason],Table1[[#This Row],[ScheduleSeason]])</f>
        <v>14</v>
      </c>
      <c r="D1584">
        <v>8</v>
      </c>
      <c r="E1584" cm="1">
        <f t="array" ref="E1584">_xlfn.XLOOKUP(Table1[[#This Row],[ScheduleWeekWritten]],Table3[Game],100+Table3[Increase],Table1[[#This Row],[ScheduleWeekWritten]])</f>
        <v>8</v>
      </c>
      <c r="F1584" t="b">
        <v>0</v>
      </c>
      <c r="G1584" t="s">
        <v>19</v>
      </c>
      <c r="H1584">
        <v>42</v>
      </c>
      <c r="I1584">
        <v>7</v>
      </c>
      <c r="J1584" t="s">
        <v>38</v>
      </c>
      <c r="K1584" t="s">
        <v>91</v>
      </c>
      <c r="L1584" t="str">
        <f>_xlfn.XLOOKUP(Table1[[#This Row],[TeamFavoriteID]],Table2[team_id],Table2[team_name],_xlfn.XLOOKUP(Table1[[#This Row],[TeamFavoriteID]],Table2[team_id_pfr],Table2[team_name],"Even"))</f>
        <v>Miami Dolphins</v>
      </c>
      <c r="M1584">
        <v>-10.5</v>
      </c>
      <c r="N1584">
        <f>IF(Table1[[#This Row],[TeamFavorite]]=Table1[[#This Row],[TeamHome]],Table1[[#This Row],[ScoreAway]]-Table1[[#This Row],[ScoreHome]],Table1[[#This Row],[ScoreHome]]-Table1[[#This Row],[ScoreAway]])</f>
        <v>-35</v>
      </c>
      <c r="O1584">
        <f>IF(Table1[[#This Row],[SpreadActual]]&lt;Table1[[#This Row],[SpreadFavorite]],1,0)</f>
        <v>1</v>
      </c>
      <c r="Q1584" t="s">
        <v>22</v>
      </c>
      <c r="R1584" t="b">
        <v>0</v>
      </c>
      <c r="S1584">
        <v>77</v>
      </c>
      <c r="T1584">
        <v>14</v>
      </c>
      <c r="U1584">
        <v>67</v>
      </c>
    </row>
    <row r="1585" spans="1:21" x14ac:dyDescent="0.2">
      <c r="A1585" s="1">
        <v>27336</v>
      </c>
      <c r="B1585">
        <v>1974</v>
      </c>
      <c r="C1585">
        <f>_xlfn.MAXIFS(Table1[ScheduleWeekWritten],Table1[ScheduleSeason],Table1[[#This Row],[ScheduleSeason]])</f>
        <v>14</v>
      </c>
      <c r="D1585">
        <v>8</v>
      </c>
      <c r="E1585" cm="1">
        <f t="array" ref="E1585">_xlfn.XLOOKUP(Table1[[#This Row],[ScheduleWeekWritten]],Table3[Game],100+Table3[Increase],Table1[[#This Row],[ScheduleWeekWritten]])</f>
        <v>8</v>
      </c>
      <c r="F1585" t="b">
        <v>0</v>
      </c>
      <c r="G1585" t="s">
        <v>115</v>
      </c>
      <c r="H1585">
        <v>28</v>
      </c>
      <c r="I1585">
        <v>29</v>
      </c>
      <c r="J1585" t="s">
        <v>28</v>
      </c>
      <c r="K1585" t="s">
        <v>70</v>
      </c>
      <c r="L1585" t="str">
        <f>_xlfn.XLOOKUP(Table1[[#This Row],[TeamFavoriteID]],Table2[team_id],Table2[team_name],_xlfn.XLOOKUP(Table1[[#This Row],[TeamFavoriteID]],Table2[team_id_pfr],Table2[team_name],"Even"))</f>
        <v>Boston Patriots</v>
      </c>
      <c r="M1585">
        <v>-3.5</v>
      </c>
      <c r="N1585">
        <f>IF(Table1[[#This Row],[TeamFavorite]]=Table1[[#This Row],[TeamHome]],Table1[[#This Row],[ScoreAway]]-Table1[[#This Row],[ScoreHome]],Table1[[#This Row],[ScoreHome]]-Table1[[#This Row],[ScoreAway]])</f>
        <v>-1</v>
      </c>
      <c r="O1585">
        <f>IF(Table1[[#This Row],[SpreadActual]]&lt;Table1[[#This Row],[SpreadFavorite]],1,0)</f>
        <v>0</v>
      </c>
      <c r="Q1585" t="s">
        <v>116</v>
      </c>
      <c r="R1585" t="b">
        <v>0</v>
      </c>
      <c r="S1585">
        <v>46</v>
      </c>
      <c r="T1585">
        <v>7</v>
      </c>
      <c r="U1585">
        <v>64</v>
      </c>
    </row>
    <row r="1586" spans="1:21" x14ac:dyDescent="0.2">
      <c r="A1586" s="1">
        <v>27336</v>
      </c>
      <c r="B1586">
        <v>1974</v>
      </c>
      <c r="C1586">
        <f>_xlfn.MAXIFS(Table1[ScheduleWeekWritten],Table1[ScheduleSeason],Table1[[#This Row],[ScheduleSeason]])</f>
        <v>14</v>
      </c>
      <c r="D1586">
        <v>8</v>
      </c>
      <c r="E1586" cm="1">
        <f t="array" ref="E1586">_xlfn.XLOOKUP(Table1[[#This Row],[ScheduleWeekWritten]],Table3[Game],100+Table3[Increase],Table1[[#This Row],[ScheduleWeekWritten]])</f>
        <v>8</v>
      </c>
      <c r="F1586" t="b">
        <v>0</v>
      </c>
      <c r="G1586" t="s">
        <v>31</v>
      </c>
      <c r="H1586">
        <v>22</v>
      </c>
      <c r="I1586">
        <v>27</v>
      </c>
      <c r="J1586" t="s">
        <v>23</v>
      </c>
      <c r="K1586" t="s">
        <v>32</v>
      </c>
      <c r="L1586" t="str">
        <f>_xlfn.XLOOKUP(Table1[[#This Row],[TeamFavoriteID]],Table2[team_id],Table2[team_name],_xlfn.XLOOKUP(Table1[[#This Row],[TeamFavoriteID]],Table2[team_id_pfr],Table2[team_name],"Even"))</f>
        <v>New York Jets</v>
      </c>
      <c r="M1586">
        <v>-3.5</v>
      </c>
      <c r="N1586">
        <f>IF(Table1[[#This Row],[TeamFavorite]]=Table1[[#This Row],[TeamHome]],Table1[[#This Row],[ScoreAway]]-Table1[[#This Row],[ScoreHome]],Table1[[#This Row],[ScoreHome]]-Table1[[#This Row],[ScoreAway]])</f>
        <v>5</v>
      </c>
      <c r="O1586">
        <f>IF(Table1[[#This Row],[SpreadActual]]&lt;Table1[[#This Row],[SpreadFavorite]],1,0)</f>
        <v>0</v>
      </c>
      <c r="Q1586" t="s">
        <v>74</v>
      </c>
      <c r="R1586" t="b">
        <v>0</v>
      </c>
      <c r="S1586">
        <v>56</v>
      </c>
      <c r="T1586">
        <v>11</v>
      </c>
      <c r="U1586">
        <v>88</v>
      </c>
    </row>
    <row r="1587" spans="1:21" x14ac:dyDescent="0.2">
      <c r="A1587" s="1">
        <v>27336</v>
      </c>
      <c r="B1587">
        <v>1974</v>
      </c>
      <c r="C1587">
        <f>_xlfn.MAXIFS(Table1[ScheduleWeekWritten],Table1[ScheduleSeason],Table1[[#This Row],[ScheduleSeason]])</f>
        <v>14</v>
      </c>
      <c r="D1587">
        <v>8</v>
      </c>
      <c r="E1587" cm="1">
        <f t="array" ref="E1587">_xlfn.XLOOKUP(Table1[[#This Row],[ScheduleWeekWritten]],Table3[Game],100+Table3[Increase],Table1[[#This Row],[ScheduleWeekWritten]])</f>
        <v>8</v>
      </c>
      <c r="F1587" t="b">
        <v>0</v>
      </c>
      <c r="G1587" t="s">
        <v>49</v>
      </c>
      <c r="H1587">
        <v>27</v>
      </c>
      <c r="I1587">
        <v>0</v>
      </c>
      <c r="J1587" t="s">
        <v>58</v>
      </c>
      <c r="K1587" t="s">
        <v>51</v>
      </c>
      <c r="L1587" t="str">
        <f>_xlfn.XLOOKUP(Table1[[#This Row],[TeamFavoriteID]],Table2[team_id],Table2[team_name],_xlfn.XLOOKUP(Table1[[#This Row],[TeamFavoriteID]],Table2[team_id_pfr],Table2[team_name],"Even"))</f>
        <v>Pittsburgh Steelers</v>
      </c>
      <c r="M1587">
        <v>-8</v>
      </c>
      <c r="N1587">
        <f>IF(Table1[[#This Row],[TeamFavorite]]=Table1[[#This Row],[TeamHome]],Table1[[#This Row],[ScoreAway]]-Table1[[#This Row],[ScoreHome]],Table1[[#This Row],[ScoreHome]]-Table1[[#This Row],[ScoreAway]])</f>
        <v>-27</v>
      </c>
      <c r="O1587">
        <f>IF(Table1[[#This Row],[SpreadActual]]&lt;Table1[[#This Row],[SpreadFavorite]],1,0)</f>
        <v>1</v>
      </c>
      <c r="Q1587" t="s">
        <v>113</v>
      </c>
      <c r="R1587" t="b">
        <v>0</v>
      </c>
      <c r="S1587">
        <v>62</v>
      </c>
      <c r="T1587">
        <v>9</v>
      </c>
      <c r="U1587">
        <v>82</v>
      </c>
    </row>
    <row r="1588" spans="1:21" x14ac:dyDescent="0.2">
      <c r="A1588" s="1">
        <v>27336</v>
      </c>
      <c r="B1588">
        <v>1974</v>
      </c>
      <c r="C1588">
        <f>_xlfn.MAXIFS(Table1[ScheduleWeekWritten],Table1[ScheduleSeason],Table1[[#This Row],[ScheduleSeason]])</f>
        <v>14</v>
      </c>
      <c r="D1588">
        <v>8</v>
      </c>
      <c r="E1588" cm="1">
        <f t="array" ref="E1588">_xlfn.XLOOKUP(Table1[[#This Row],[ScheduleWeekWritten]],Table3[Game],100+Table3[Increase],Table1[[#This Row],[ScheduleWeekWritten]])</f>
        <v>8</v>
      </c>
      <c r="F1588" t="b">
        <v>0</v>
      </c>
      <c r="G1588" t="s">
        <v>27</v>
      </c>
      <c r="H1588">
        <v>36</v>
      </c>
      <c r="I1588">
        <v>35</v>
      </c>
      <c r="J1588" t="s">
        <v>62</v>
      </c>
      <c r="K1588" t="s">
        <v>63</v>
      </c>
      <c r="L1588" t="str">
        <f>_xlfn.XLOOKUP(Table1[[#This Row],[TeamFavoriteID]],Table2[team_id],Table2[team_name],_xlfn.XLOOKUP(Table1[[#This Row],[TeamFavoriteID]],Table2[team_id_pfr],Table2[team_name],"Even"))</f>
        <v>Cleveland Browns</v>
      </c>
      <c r="M1588">
        <v>-3.5</v>
      </c>
      <c r="N1588">
        <f>IF(Table1[[#This Row],[TeamFavorite]]=Table1[[#This Row],[TeamHome]],Table1[[#This Row],[ScoreAway]]-Table1[[#This Row],[ScoreHome]],Table1[[#This Row],[ScoreHome]]-Table1[[#This Row],[ScoreAway]])</f>
        <v>1</v>
      </c>
      <c r="O1588">
        <f>IF(Table1[[#This Row],[SpreadActual]]&lt;Table1[[#This Row],[SpreadFavorite]],1,0)</f>
        <v>0</v>
      </c>
      <c r="Q1588" t="s">
        <v>94</v>
      </c>
      <c r="R1588" t="b">
        <v>0</v>
      </c>
      <c r="S1588">
        <v>61</v>
      </c>
      <c r="T1588">
        <v>7</v>
      </c>
      <c r="U1588">
        <v>65</v>
      </c>
    </row>
    <row r="1589" spans="1:21" x14ac:dyDescent="0.2">
      <c r="A1589" s="1">
        <v>27337</v>
      </c>
      <c r="B1589">
        <v>1974</v>
      </c>
      <c r="C1589">
        <f>_xlfn.MAXIFS(Table1[ScheduleWeekWritten],Table1[ScheduleSeason],Table1[[#This Row],[ScheduleSeason]])</f>
        <v>14</v>
      </c>
      <c r="D1589">
        <v>8</v>
      </c>
      <c r="E1589" cm="1">
        <f t="array" ref="E1589">_xlfn.XLOOKUP(Table1[[#This Row],[ScheduleWeekWritten]],Table3[Game],100+Table3[Increase],Table1[[#This Row],[ScheduleWeekWritten]])</f>
        <v>8</v>
      </c>
      <c r="F1589" t="b">
        <v>0</v>
      </c>
      <c r="G1589" t="s">
        <v>53</v>
      </c>
      <c r="H1589">
        <v>13</v>
      </c>
      <c r="I1589">
        <v>15</v>
      </c>
      <c r="J1589" t="s">
        <v>39</v>
      </c>
      <c r="K1589" t="s">
        <v>40</v>
      </c>
      <c r="L1589" t="str">
        <f>_xlfn.XLOOKUP(Table1[[#This Row],[TeamFavoriteID]],Table2[team_id],Table2[team_name],_xlfn.XLOOKUP(Table1[[#This Row],[TeamFavoriteID]],Table2[team_id_pfr],Table2[team_name],"Even"))</f>
        <v>Los Angeles Rams</v>
      </c>
      <c r="M1589">
        <v>-12.5</v>
      </c>
      <c r="N1589">
        <f>IF(Table1[[#This Row],[TeamFavorite]]=Table1[[#This Row],[TeamHome]],Table1[[#This Row],[ScoreAway]]-Table1[[#This Row],[ScoreHome]],Table1[[#This Row],[ScoreHome]]-Table1[[#This Row],[ScoreAway]])</f>
        <v>-2</v>
      </c>
      <c r="O1589">
        <f>IF(Table1[[#This Row],[SpreadActual]]&lt;Table1[[#This Row],[SpreadFavorite]],1,0)</f>
        <v>0</v>
      </c>
      <c r="Q1589" t="s">
        <v>118</v>
      </c>
      <c r="R1589" t="b">
        <v>0</v>
      </c>
      <c r="S1589">
        <v>52</v>
      </c>
      <c r="T1589">
        <v>10</v>
      </c>
      <c r="U1589">
        <v>79</v>
      </c>
    </row>
    <row r="1590" spans="1:21" x14ac:dyDescent="0.2">
      <c r="A1590" s="1">
        <v>27343</v>
      </c>
      <c r="B1590">
        <v>1974</v>
      </c>
      <c r="C1590">
        <f>_xlfn.MAXIFS(Table1[ScheduleWeekWritten],Table1[ScheduleSeason],Table1[[#This Row],[ScheduleSeason]])</f>
        <v>14</v>
      </c>
      <c r="D1590">
        <v>9</v>
      </c>
      <c r="E1590" cm="1">
        <f t="array" ref="E1590">_xlfn.XLOOKUP(Table1[[#This Row],[ScheduleWeekWritten]],Table3[Game],100+Table3[Increase],Table1[[#This Row],[ScheduleWeekWritten]])</f>
        <v>9</v>
      </c>
      <c r="F1590" t="b">
        <v>0</v>
      </c>
      <c r="G1590" t="s">
        <v>34</v>
      </c>
      <c r="H1590">
        <v>6</v>
      </c>
      <c r="I1590">
        <v>17</v>
      </c>
      <c r="J1590" t="s">
        <v>24</v>
      </c>
      <c r="K1590" t="s">
        <v>88</v>
      </c>
      <c r="L1590" t="str">
        <f>_xlfn.XLOOKUP(Table1[[#This Row],[TeamFavoriteID]],Table2[team_id],Table2[team_name],_xlfn.XLOOKUP(Table1[[#This Row],[TeamFavoriteID]],Table2[team_id_pfr],Table2[team_name],"Even"))</f>
        <v>Denver Broncos</v>
      </c>
      <c r="M1590">
        <v>-9.5</v>
      </c>
      <c r="N1590">
        <f>IF(Table1[[#This Row],[TeamFavorite]]=Table1[[#This Row],[TeamHome]],Table1[[#This Row],[ScoreAway]]-Table1[[#This Row],[ScoreHome]],Table1[[#This Row],[ScoreHome]]-Table1[[#This Row],[ScoreAway]])</f>
        <v>-11</v>
      </c>
      <c r="O1590">
        <f>IF(Table1[[#This Row],[SpreadActual]]&lt;Table1[[#This Row],[SpreadFavorite]],1,0)</f>
        <v>1</v>
      </c>
      <c r="Q1590" t="s">
        <v>80</v>
      </c>
      <c r="R1590" t="b">
        <v>0</v>
      </c>
      <c r="S1590">
        <v>50</v>
      </c>
      <c r="T1590">
        <v>6</v>
      </c>
      <c r="U1590">
        <v>56</v>
      </c>
    </row>
    <row r="1591" spans="1:21" x14ac:dyDescent="0.2">
      <c r="A1591" s="1">
        <v>27343</v>
      </c>
      <c r="B1591">
        <v>1974</v>
      </c>
      <c r="C1591">
        <f>_xlfn.MAXIFS(Table1[ScheduleWeekWritten],Table1[ScheduleSeason],Table1[[#This Row],[ScheduleSeason]])</f>
        <v>14</v>
      </c>
      <c r="D1591">
        <v>9</v>
      </c>
      <c r="E1591" cm="1">
        <f t="array" ref="E1591">_xlfn.XLOOKUP(Table1[[#This Row],[ScheduleWeekWritten]],Table3[Game],100+Table3[Increase],Table1[[#This Row],[ScheduleWeekWritten]])</f>
        <v>9</v>
      </c>
      <c r="F1591" t="b">
        <v>0</v>
      </c>
      <c r="G1591" t="s">
        <v>28</v>
      </c>
      <c r="H1591">
        <v>9</v>
      </c>
      <c r="I1591">
        <v>21</v>
      </c>
      <c r="J1591" t="s">
        <v>23</v>
      </c>
      <c r="K1591" t="s">
        <v>43</v>
      </c>
      <c r="L1591" t="str">
        <f>_xlfn.XLOOKUP(Table1[[#This Row],[TeamFavoriteID]],Table2[team_id],Table2[team_name],_xlfn.XLOOKUP(Table1[[#This Row],[TeamFavoriteID]],Table2[team_id_pfr],Table2[team_name],"Even"))</f>
        <v>Buffalo Bills</v>
      </c>
      <c r="M1591">
        <v>-10.5</v>
      </c>
      <c r="N1591">
        <f>IF(Table1[[#This Row],[TeamFavorite]]=Table1[[#This Row],[TeamHome]],Table1[[#This Row],[ScoreAway]]-Table1[[#This Row],[ScoreHome]],Table1[[#This Row],[ScoreHome]]-Table1[[#This Row],[ScoreAway]])</f>
        <v>12</v>
      </c>
      <c r="O1591">
        <f>IF(Table1[[#This Row],[SpreadActual]]&lt;Table1[[#This Row],[SpreadFavorite]],1,0)</f>
        <v>0</v>
      </c>
      <c r="Q1591" t="s">
        <v>123</v>
      </c>
      <c r="R1591" t="b">
        <v>0</v>
      </c>
      <c r="S1591">
        <v>42</v>
      </c>
      <c r="T1591">
        <v>9</v>
      </c>
      <c r="U1591">
        <v>85</v>
      </c>
    </row>
    <row r="1592" spans="1:21" x14ac:dyDescent="0.2">
      <c r="A1592" s="1">
        <v>27343</v>
      </c>
      <c r="B1592">
        <v>1974</v>
      </c>
      <c r="C1592">
        <f>_xlfn.MAXIFS(Table1[ScheduleWeekWritten],Table1[ScheduleSeason],Table1[[#This Row],[ScheduleSeason]])</f>
        <v>14</v>
      </c>
      <c r="D1592">
        <v>9</v>
      </c>
      <c r="E1592" cm="1">
        <f t="array" ref="E1592">_xlfn.XLOOKUP(Table1[[#This Row],[ScheduleWeekWritten]],Table3[Game],100+Table3[Increase],Table1[[#This Row],[ScheduleWeekWritten]])</f>
        <v>9</v>
      </c>
      <c r="F1592" t="b">
        <v>0</v>
      </c>
      <c r="G1592" t="s">
        <v>101</v>
      </c>
      <c r="H1592">
        <v>17</v>
      </c>
      <c r="I1592">
        <v>10</v>
      </c>
      <c r="J1592" t="s">
        <v>49</v>
      </c>
      <c r="K1592" t="s">
        <v>51</v>
      </c>
      <c r="L1592" t="str">
        <f>_xlfn.XLOOKUP(Table1[[#This Row],[TeamFavoriteID]],Table2[team_id],Table2[team_name],_xlfn.XLOOKUP(Table1[[#This Row],[TeamFavoriteID]],Table2[team_id_pfr],Table2[team_name],"Even"))</f>
        <v>Pittsburgh Steelers</v>
      </c>
      <c r="M1592">
        <v>-3</v>
      </c>
      <c r="N1592">
        <f>IF(Table1[[#This Row],[TeamFavorite]]=Table1[[#This Row],[TeamHome]],Table1[[#This Row],[ScoreAway]]-Table1[[#This Row],[ScoreHome]],Table1[[#This Row],[ScoreHome]]-Table1[[#This Row],[ScoreAway]])</f>
        <v>7</v>
      </c>
      <c r="O1592">
        <f>IF(Table1[[#This Row],[SpreadActual]]&lt;Table1[[#This Row],[SpreadFavorite]],1,0)</f>
        <v>0</v>
      </c>
      <c r="Q1592" t="s">
        <v>111</v>
      </c>
      <c r="R1592" t="b">
        <v>0</v>
      </c>
      <c r="S1592">
        <v>48</v>
      </c>
      <c r="T1592">
        <v>6</v>
      </c>
      <c r="U1592">
        <v>61</v>
      </c>
    </row>
    <row r="1593" spans="1:21" x14ac:dyDescent="0.2">
      <c r="A1593" s="1">
        <v>27343</v>
      </c>
      <c r="B1593">
        <v>1974</v>
      </c>
      <c r="C1593">
        <f>_xlfn.MAXIFS(Table1[ScheduleWeekWritten],Table1[ScheduleSeason],Table1[[#This Row],[ScheduleSeason]])</f>
        <v>14</v>
      </c>
      <c r="D1593">
        <v>9</v>
      </c>
      <c r="E1593" cm="1">
        <f t="array" ref="E1593">_xlfn.XLOOKUP(Table1[[#This Row],[ScheduleWeekWritten]],Table3[Game],100+Table3[Increase],Table1[[#This Row],[ScheduleWeekWritten]])</f>
        <v>9</v>
      </c>
      <c r="F1593" t="b">
        <v>0</v>
      </c>
      <c r="G1593" t="s">
        <v>67</v>
      </c>
      <c r="H1593">
        <v>20</v>
      </c>
      <c r="I1593">
        <v>14</v>
      </c>
      <c r="J1593" t="s">
        <v>53</v>
      </c>
      <c r="K1593" t="s">
        <v>68</v>
      </c>
      <c r="L1593" t="str">
        <f>_xlfn.XLOOKUP(Table1[[#This Row],[TeamFavoriteID]],Table2[team_id],Table2[team_name],_xlfn.XLOOKUP(Table1[[#This Row],[TeamFavoriteID]],Table2[team_id_pfr],Table2[team_name],"Even"))</f>
        <v>Dallas Cowboys</v>
      </c>
      <c r="M1593">
        <v>-13.5</v>
      </c>
      <c r="N1593">
        <f>IF(Table1[[#This Row],[TeamFavorite]]=Table1[[#This Row],[TeamHome]],Table1[[#This Row],[ScoreAway]]-Table1[[#This Row],[ScoreHome]],Table1[[#This Row],[ScoreHome]]-Table1[[#This Row],[ScoreAway]])</f>
        <v>-6</v>
      </c>
      <c r="O1593">
        <f>IF(Table1[[#This Row],[SpreadActual]]&lt;Table1[[#This Row],[SpreadFavorite]],1,0)</f>
        <v>0</v>
      </c>
      <c r="Q1593" t="s">
        <v>119</v>
      </c>
      <c r="R1593" t="b">
        <v>0</v>
      </c>
      <c r="S1593">
        <v>60</v>
      </c>
      <c r="T1593">
        <v>9</v>
      </c>
      <c r="U1593">
        <v>88</v>
      </c>
    </row>
    <row r="1594" spans="1:21" x14ac:dyDescent="0.2">
      <c r="A1594" s="1">
        <v>27343</v>
      </c>
      <c r="B1594">
        <v>1974</v>
      </c>
      <c r="C1594">
        <f>_xlfn.MAXIFS(Table1[ScheduleWeekWritten],Table1[ScheduleSeason],Table1[[#This Row],[ScheduleSeason]])</f>
        <v>14</v>
      </c>
      <c r="D1594">
        <v>9</v>
      </c>
      <c r="E1594" cm="1">
        <f t="array" ref="E1594">_xlfn.XLOOKUP(Table1[[#This Row],[ScheduleWeekWritten]],Table3[Game],100+Table3[Increase],Table1[[#This Row],[ScheduleWeekWritten]])</f>
        <v>9</v>
      </c>
      <c r="F1594" t="b">
        <v>0</v>
      </c>
      <c r="G1594" t="s">
        <v>33</v>
      </c>
      <c r="H1594">
        <v>20</v>
      </c>
      <c r="I1594">
        <v>3</v>
      </c>
      <c r="J1594" t="s">
        <v>46</v>
      </c>
      <c r="K1594" t="s">
        <v>35</v>
      </c>
      <c r="L1594" t="str">
        <f>_xlfn.XLOOKUP(Table1[[#This Row],[TeamFavoriteID]],Table2[team_id],Table2[team_name],_xlfn.XLOOKUP(Table1[[#This Row],[TeamFavoriteID]],Table2[team_id_pfr],Table2[team_name],"Even"))</f>
        <v>Green Bay Packers</v>
      </c>
      <c r="M1594">
        <v>-6.5</v>
      </c>
      <c r="N1594">
        <f>IF(Table1[[#This Row],[TeamFavorite]]=Table1[[#This Row],[TeamHome]],Table1[[#This Row],[ScoreAway]]-Table1[[#This Row],[ScoreHome]],Table1[[#This Row],[ScoreHome]]-Table1[[#This Row],[ScoreAway]])</f>
        <v>-17</v>
      </c>
      <c r="O1594">
        <f>IF(Table1[[#This Row],[SpreadActual]]&lt;Table1[[#This Row],[SpreadFavorite]],1,0)</f>
        <v>1</v>
      </c>
      <c r="Q1594" t="s">
        <v>36</v>
      </c>
      <c r="R1594" t="b">
        <v>0</v>
      </c>
      <c r="S1594">
        <v>46</v>
      </c>
      <c r="T1594">
        <v>9</v>
      </c>
      <c r="U1594">
        <v>89</v>
      </c>
    </row>
    <row r="1595" spans="1:21" x14ac:dyDescent="0.2">
      <c r="A1595" s="1">
        <v>27343</v>
      </c>
      <c r="B1595">
        <v>1974</v>
      </c>
      <c r="C1595">
        <f>_xlfn.MAXIFS(Table1[ScheduleWeekWritten],Table1[ScheduleSeason],Table1[[#This Row],[ScheduleSeason]])</f>
        <v>14</v>
      </c>
      <c r="D1595">
        <v>9</v>
      </c>
      <c r="E1595" cm="1">
        <f t="array" ref="E1595">_xlfn.XLOOKUP(Table1[[#This Row],[ScheduleWeekWritten]],Table3[Game],100+Table3[Increase],Table1[[#This Row],[ScheduleWeekWritten]])</f>
        <v>9</v>
      </c>
      <c r="F1595" t="b">
        <v>0</v>
      </c>
      <c r="G1595" t="s">
        <v>42</v>
      </c>
      <c r="H1595">
        <v>7</v>
      </c>
      <c r="I1595">
        <v>14</v>
      </c>
      <c r="J1595" t="s">
        <v>27</v>
      </c>
      <c r="K1595" t="s">
        <v>75</v>
      </c>
      <c r="L1595" t="str">
        <f>_xlfn.XLOOKUP(Table1[[#This Row],[TeamFavoriteID]],Table2[team_id],Table2[team_name],_xlfn.XLOOKUP(Table1[[#This Row],[TeamFavoriteID]],Table2[team_id_pfr],Table2[team_name],"Even"))</f>
        <v>Kansas City Chiefs</v>
      </c>
      <c r="M1595">
        <v>-6.5</v>
      </c>
      <c r="N1595">
        <f>IF(Table1[[#This Row],[TeamFavorite]]=Table1[[#This Row],[TeamHome]],Table1[[#This Row],[ScoreAway]]-Table1[[#This Row],[ScoreHome]],Table1[[#This Row],[ScoreHome]]-Table1[[#This Row],[ScoreAway]])</f>
        <v>7</v>
      </c>
      <c r="O1595">
        <f>IF(Table1[[#This Row],[SpreadActual]]&lt;Table1[[#This Row],[SpreadFavorite]],1,0)</f>
        <v>0</v>
      </c>
      <c r="Q1595" t="s">
        <v>117</v>
      </c>
      <c r="R1595" t="b">
        <v>0</v>
      </c>
      <c r="S1595">
        <v>48</v>
      </c>
      <c r="T1595">
        <v>8</v>
      </c>
      <c r="U1595">
        <v>98</v>
      </c>
    </row>
    <row r="1596" spans="1:21" x14ac:dyDescent="0.2">
      <c r="A1596" s="1">
        <v>27343</v>
      </c>
      <c r="B1596">
        <v>1974</v>
      </c>
      <c r="C1596">
        <f>_xlfn.MAXIFS(Table1[ScheduleWeekWritten],Table1[ScheduleSeason],Table1[[#This Row],[ScheduleSeason]])</f>
        <v>14</v>
      </c>
      <c r="D1596">
        <v>9</v>
      </c>
      <c r="E1596" cm="1">
        <f t="array" ref="E1596">_xlfn.XLOOKUP(Table1[[#This Row],[ScheduleWeekWritten]],Table3[Game],100+Table3[Increase],Table1[[#This Row],[ScheduleWeekWritten]])</f>
        <v>9</v>
      </c>
      <c r="F1596" t="b">
        <v>0</v>
      </c>
      <c r="G1596" t="s">
        <v>39</v>
      </c>
      <c r="H1596">
        <v>21</v>
      </c>
      <c r="I1596">
        <v>0</v>
      </c>
      <c r="J1596" t="s">
        <v>38</v>
      </c>
      <c r="K1596" t="s">
        <v>40</v>
      </c>
      <c r="L1596" t="str">
        <f>_xlfn.XLOOKUP(Table1[[#This Row],[TeamFavoriteID]],Table2[team_id],Table2[team_name],_xlfn.XLOOKUP(Table1[[#This Row],[TeamFavoriteID]],Table2[team_id_pfr],Table2[team_name],"Even"))</f>
        <v>Los Angeles Rams</v>
      </c>
      <c r="M1596">
        <v>-13</v>
      </c>
      <c r="N1596">
        <f>IF(Table1[[#This Row],[TeamFavorite]]=Table1[[#This Row],[TeamHome]],Table1[[#This Row],[ScoreAway]]-Table1[[#This Row],[ScoreHome]],Table1[[#This Row],[ScoreHome]]-Table1[[#This Row],[ScoreAway]])</f>
        <v>-21</v>
      </c>
      <c r="O1596">
        <f>IF(Table1[[#This Row],[SpreadActual]]&lt;Table1[[#This Row],[SpreadFavorite]],1,0)</f>
        <v>1</v>
      </c>
      <c r="Q1596" t="s">
        <v>65</v>
      </c>
      <c r="R1596" t="b">
        <v>0</v>
      </c>
      <c r="S1596">
        <v>65</v>
      </c>
      <c r="T1596">
        <v>7</v>
      </c>
      <c r="U1596">
        <v>42</v>
      </c>
    </row>
    <row r="1597" spans="1:21" x14ac:dyDescent="0.2">
      <c r="A1597" s="1">
        <v>27343</v>
      </c>
      <c r="B1597">
        <v>1974</v>
      </c>
      <c r="C1597">
        <f>_xlfn.MAXIFS(Table1[ScheduleWeekWritten],Table1[ScheduleSeason],Table1[[#This Row],[ScheduleSeason]])</f>
        <v>14</v>
      </c>
      <c r="D1597">
        <v>9</v>
      </c>
      <c r="E1597" cm="1">
        <f t="array" ref="E1597">_xlfn.XLOOKUP(Table1[[#This Row],[ScheduleWeekWritten]],Table3[Game],100+Table3[Increase],Table1[[#This Row],[ScheduleWeekWritten]])</f>
        <v>9</v>
      </c>
      <c r="F1597" t="b">
        <v>0</v>
      </c>
      <c r="G1597" t="s">
        <v>115</v>
      </c>
      <c r="H1597">
        <v>14</v>
      </c>
      <c r="I1597">
        <v>21</v>
      </c>
      <c r="J1597" t="s">
        <v>62</v>
      </c>
      <c r="K1597" t="s">
        <v>70</v>
      </c>
      <c r="L1597" t="str">
        <f>_xlfn.XLOOKUP(Table1[[#This Row],[TeamFavoriteID]],Table2[team_id],Table2[team_name],_xlfn.XLOOKUP(Table1[[#This Row],[TeamFavoriteID]],Table2[team_id_pfr],Table2[team_name],"Even"))</f>
        <v>Boston Patriots</v>
      </c>
      <c r="M1597">
        <v>-10.5</v>
      </c>
      <c r="N1597">
        <f>IF(Table1[[#This Row],[TeamFavorite]]=Table1[[#This Row],[TeamHome]],Table1[[#This Row],[ScoreAway]]-Table1[[#This Row],[ScoreHome]],Table1[[#This Row],[ScoreHome]]-Table1[[#This Row],[ScoreAway]])</f>
        <v>-7</v>
      </c>
      <c r="O1597">
        <f>IF(Table1[[#This Row],[SpreadActual]]&lt;Table1[[#This Row],[SpreadFavorite]],1,0)</f>
        <v>0</v>
      </c>
      <c r="Q1597" t="s">
        <v>116</v>
      </c>
      <c r="R1597" t="b">
        <v>0</v>
      </c>
      <c r="S1597">
        <v>46</v>
      </c>
      <c r="T1597">
        <v>12</v>
      </c>
      <c r="U1597">
        <v>61</v>
      </c>
    </row>
    <row r="1598" spans="1:21" x14ac:dyDescent="0.2">
      <c r="A1598" s="1">
        <v>27343</v>
      </c>
      <c r="B1598">
        <v>1974</v>
      </c>
      <c r="C1598">
        <f>_xlfn.MAXIFS(Table1[ScheduleWeekWritten],Table1[ScheduleSeason],Table1[[#This Row],[ScheduleSeason]])</f>
        <v>14</v>
      </c>
      <c r="D1598">
        <v>9</v>
      </c>
      <c r="E1598" cm="1">
        <f t="array" ref="E1598">_xlfn.XLOOKUP(Table1[[#This Row],[ScheduleWeekWritten]],Table3[Game],100+Table3[Increase],Table1[[#This Row],[ScheduleWeekWritten]])</f>
        <v>9</v>
      </c>
      <c r="F1598" t="b">
        <v>0</v>
      </c>
      <c r="G1598" t="s">
        <v>95</v>
      </c>
      <c r="H1598">
        <v>0</v>
      </c>
      <c r="I1598">
        <v>21</v>
      </c>
      <c r="J1598" t="s">
        <v>19</v>
      </c>
      <c r="K1598" t="s">
        <v>91</v>
      </c>
      <c r="L1598" t="str">
        <f>_xlfn.XLOOKUP(Table1[[#This Row],[TeamFavoriteID]],Table2[team_id],Table2[team_name],_xlfn.XLOOKUP(Table1[[#This Row],[TeamFavoriteID]],Table2[team_id_pfr],Table2[team_name],"Even"))</f>
        <v>Miami Dolphins</v>
      </c>
      <c r="M1598">
        <v>-10</v>
      </c>
      <c r="N1598">
        <f>IF(Table1[[#This Row],[TeamFavorite]]=Table1[[#This Row],[TeamHome]],Table1[[#This Row],[ScoreAway]]-Table1[[#This Row],[ScoreHome]],Table1[[#This Row],[ScoreHome]]-Table1[[#This Row],[ScoreAway]])</f>
        <v>-21</v>
      </c>
      <c r="O1598">
        <f>IF(Table1[[#This Row],[SpreadActual]]&lt;Table1[[#This Row],[SpreadFavorite]],1,0)</f>
        <v>1</v>
      </c>
      <c r="Q1598" t="s">
        <v>96</v>
      </c>
      <c r="R1598" t="b">
        <v>0</v>
      </c>
      <c r="S1598">
        <v>67</v>
      </c>
      <c r="T1598">
        <v>9</v>
      </c>
      <c r="U1598">
        <v>71</v>
      </c>
    </row>
    <row r="1599" spans="1:21" x14ac:dyDescent="0.2">
      <c r="A1599" s="1">
        <v>27343</v>
      </c>
      <c r="B1599">
        <v>1974</v>
      </c>
      <c r="C1599">
        <f>_xlfn.MAXIFS(Table1[ScheduleWeekWritten],Table1[ScheduleSeason],Table1[[#This Row],[ScheduleSeason]])</f>
        <v>14</v>
      </c>
      <c r="D1599">
        <v>9</v>
      </c>
      <c r="E1599" cm="1">
        <f t="array" ref="E1599">_xlfn.XLOOKUP(Table1[[#This Row],[ScheduleWeekWritten]],Table3[Game],100+Table3[Increase],Table1[[#This Row],[ScheduleWeekWritten]])</f>
        <v>9</v>
      </c>
      <c r="F1599" t="b">
        <v>0</v>
      </c>
      <c r="G1599" t="s">
        <v>50</v>
      </c>
      <c r="H1599">
        <v>20</v>
      </c>
      <c r="I1599">
        <v>26</v>
      </c>
      <c r="J1599" t="s">
        <v>31</v>
      </c>
      <c r="K1599" t="s">
        <v>90</v>
      </c>
      <c r="L1599" t="str">
        <f>_xlfn.XLOOKUP(Table1[[#This Row],[TeamFavoriteID]],Table2[team_id],Table2[team_name],_xlfn.XLOOKUP(Table1[[#This Row],[TeamFavoriteID]],Table2[team_id_pfr],Table2[team_name],"Even"))</f>
        <v>New York Giants</v>
      </c>
      <c r="M1599">
        <v>-6.5</v>
      </c>
      <c r="N1599">
        <f>IF(Table1[[#This Row],[TeamFavorite]]=Table1[[#This Row],[TeamHome]],Table1[[#This Row],[ScoreAway]]-Table1[[#This Row],[ScoreHome]],Table1[[#This Row],[ScoreHome]]-Table1[[#This Row],[ScoreAway]])</f>
        <v>6</v>
      </c>
      <c r="O1599">
        <f>IF(Table1[[#This Row],[SpreadActual]]&lt;Table1[[#This Row],[SpreadFavorite]],1,0)</f>
        <v>0</v>
      </c>
      <c r="Q1599" t="s">
        <v>121</v>
      </c>
      <c r="R1599" t="b">
        <v>0</v>
      </c>
      <c r="S1599">
        <v>50</v>
      </c>
      <c r="T1599">
        <v>10</v>
      </c>
      <c r="U1599">
        <v>45</v>
      </c>
    </row>
    <row r="1600" spans="1:21" x14ac:dyDescent="0.2">
      <c r="A1600" s="1">
        <v>27343</v>
      </c>
      <c r="B1600">
        <v>1974</v>
      </c>
      <c r="C1600">
        <f>_xlfn.MAXIFS(Table1[ScheduleWeekWritten],Table1[ScheduleSeason],Table1[[#This Row],[ScheduleSeason]])</f>
        <v>14</v>
      </c>
      <c r="D1600">
        <v>9</v>
      </c>
      <c r="E1600" cm="1">
        <f t="array" ref="E1600">_xlfn.XLOOKUP(Table1[[#This Row],[ScheduleWeekWritten]],Table3[Game],100+Table3[Increase],Table1[[#This Row],[ScheduleWeekWritten]])</f>
        <v>9</v>
      </c>
      <c r="F1600" t="b">
        <v>0</v>
      </c>
      <c r="G1600" t="s">
        <v>20</v>
      </c>
      <c r="H1600">
        <v>35</v>
      </c>
      <c r="I1600">
        <v>13</v>
      </c>
      <c r="J1600" t="s">
        <v>45</v>
      </c>
      <c r="K1600" t="s">
        <v>21</v>
      </c>
      <c r="L1600" t="str">
        <f>_xlfn.XLOOKUP(Table1[[#This Row],[TeamFavoriteID]],Table2[team_id],Table2[team_name],_xlfn.XLOOKUP(Table1[[#This Row],[TeamFavoriteID]],Table2[team_id_pfr],Table2[team_name],"Even"))</f>
        <v>Las Vegas Raiders</v>
      </c>
      <c r="M1600">
        <v>-10</v>
      </c>
      <c r="N1600">
        <f>IF(Table1[[#This Row],[TeamFavorite]]=Table1[[#This Row],[TeamHome]],Table1[[#This Row],[ScoreAway]]-Table1[[#This Row],[ScoreHome]],Table1[[#This Row],[ScoreHome]]-Table1[[#This Row],[ScoreAway]])</f>
        <v>22</v>
      </c>
      <c r="O1600">
        <f>IF(Table1[[#This Row],[SpreadActual]]&lt;Table1[[#This Row],[SpreadFavorite]],1,0)</f>
        <v>0</v>
      </c>
      <c r="Q1600" t="s">
        <v>76</v>
      </c>
      <c r="R1600" t="b">
        <v>0</v>
      </c>
      <c r="S1600">
        <v>61</v>
      </c>
      <c r="T1600">
        <v>6</v>
      </c>
      <c r="U1600">
        <v>82</v>
      </c>
    </row>
    <row r="1601" spans="1:22" x14ac:dyDescent="0.2">
      <c r="A1601" s="1">
        <v>27343</v>
      </c>
      <c r="B1601">
        <v>1974</v>
      </c>
      <c r="C1601">
        <f>_xlfn.MAXIFS(Table1[ScheduleWeekWritten],Table1[ScheduleSeason],Table1[[#This Row],[ScheduleSeason]])</f>
        <v>14</v>
      </c>
      <c r="D1601">
        <v>9</v>
      </c>
      <c r="E1601" cm="1">
        <f t="array" ref="E1601">_xlfn.XLOOKUP(Table1[[#This Row],[ScheduleWeekWritten]],Table3[Game],100+Table3[Increase],Table1[[#This Row],[ScheduleWeekWritten]])</f>
        <v>9</v>
      </c>
      <c r="F1601" t="b">
        <v>0</v>
      </c>
      <c r="G1601" t="s">
        <v>58</v>
      </c>
      <c r="H1601">
        <v>20</v>
      </c>
      <c r="I1601">
        <v>27</v>
      </c>
      <c r="J1601" t="s">
        <v>61</v>
      </c>
      <c r="K1601" t="s">
        <v>85</v>
      </c>
      <c r="L1601" t="str">
        <f>_xlfn.XLOOKUP(Table1[[#This Row],[TeamFavoriteID]],Table2[team_id],Table2[team_name],_xlfn.XLOOKUP(Table1[[#This Row],[TeamFavoriteID]],Table2[team_id_pfr],Table2[team_name],"Even"))</f>
        <v>Washington Commanders</v>
      </c>
      <c r="M1601">
        <v>-6.5</v>
      </c>
      <c r="N1601">
        <f>IF(Table1[[#This Row],[TeamFavorite]]=Table1[[#This Row],[TeamHome]],Table1[[#This Row],[ScoreAway]]-Table1[[#This Row],[ScoreHome]],Table1[[#This Row],[ScoreHome]]-Table1[[#This Row],[ScoreAway]])</f>
        <v>-7</v>
      </c>
      <c r="O1601">
        <f>IF(Table1[[#This Row],[SpreadActual]]&lt;Table1[[#This Row],[SpreadFavorite]],1,0)</f>
        <v>1</v>
      </c>
      <c r="Q1601" t="s">
        <v>112</v>
      </c>
      <c r="R1601" t="b">
        <v>0</v>
      </c>
      <c r="S1601">
        <v>51</v>
      </c>
      <c r="T1601">
        <v>8</v>
      </c>
      <c r="U1601">
        <v>44</v>
      </c>
    </row>
    <row r="1602" spans="1:22" x14ac:dyDescent="0.2">
      <c r="A1602" s="1">
        <v>27344</v>
      </c>
      <c r="B1602">
        <v>1974</v>
      </c>
      <c r="C1602">
        <f>_xlfn.MAXIFS(Table1[ScheduleWeekWritten],Table1[ScheduleSeason],Table1[[#This Row],[ScheduleSeason]])</f>
        <v>14</v>
      </c>
      <c r="D1602">
        <v>9</v>
      </c>
      <c r="E1602" cm="1">
        <f t="array" ref="E1602">_xlfn.XLOOKUP(Table1[[#This Row],[ScheduleWeekWritten]],Table3[Game],100+Table3[Increase],Table1[[#This Row],[ScheduleWeekWritten]])</f>
        <v>9</v>
      </c>
      <c r="F1602" t="b">
        <v>0</v>
      </c>
      <c r="G1602" t="s">
        <v>57</v>
      </c>
      <c r="H1602">
        <v>24</v>
      </c>
      <c r="I1602">
        <v>28</v>
      </c>
      <c r="J1602" t="s">
        <v>54</v>
      </c>
      <c r="K1602" t="s">
        <v>55</v>
      </c>
      <c r="L1602" t="str">
        <f>_xlfn.XLOOKUP(Table1[[#This Row],[TeamFavoriteID]],Table2[team_id],Table2[team_name],_xlfn.XLOOKUP(Table1[[#This Row],[TeamFavoriteID]],Table2[team_id_pfr],Table2[team_name],"Even"))</f>
        <v>Minnesota Vikings</v>
      </c>
      <c r="M1602">
        <v>-3</v>
      </c>
      <c r="N1602">
        <f>IF(Table1[[#This Row],[TeamFavorite]]=Table1[[#This Row],[TeamHome]],Table1[[#This Row],[ScoreAway]]-Table1[[#This Row],[ScoreHome]],Table1[[#This Row],[ScoreHome]]-Table1[[#This Row],[ScoreAway]])</f>
        <v>-4</v>
      </c>
      <c r="O1602">
        <f>IF(Table1[[#This Row],[SpreadActual]]&lt;Table1[[#This Row],[SpreadFavorite]],1,0)</f>
        <v>1</v>
      </c>
      <c r="Q1602" t="s">
        <v>60</v>
      </c>
      <c r="R1602" t="b">
        <v>0</v>
      </c>
      <c r="S1602">
        <v>50</v>
      </c>
      <c r="T1602">
        <v>12</v>
      </c>
      <c r="U1602">
        <v>90</v>
      </c>
    </row>
    <row r="1603" spans="1:22" x14ac:dyDescent="0.2">
      <c r="A1603" s="1">
        <v>27350</v>
      </c>
      <c r="B1603">
        <v>1974</v>
      </c>
      <c r="C1603">
        <f>_xlfn.MAXIFS(Table1[ScheduleWeekWritten],Table1[ScheduleSeason],Table1[[#This Row],[ScheduleSeason]])</f>
        <v>14</v>
      </c>
      <c r="D1603">
        <v>10</v>
      </c>
      <c r="E1603" cm="1">
        <f t="array" ref="E1603">_xlfn.XLOOKUP(Table1[[#This Row],[ScheduleWeekWritten]],Table3[Game],100+Table3[Increase],Table1[[#This Row],[ScheduleWeekWritten]])</f>
        <v>10</v>
      </c>
      <c r="F1603" t="b">
        <v>0</v>
      </c>
      <c r="G1603" t="s">
        <v>38</v>
      </c>
      <c r="H1603">
        <v>7</v>
      </c>
      <c r="I1603">
        <v>17</v>
      </c>
      <c r="J1603" t="s">
        <v>34</v>
      </c>
      <c r="K1603" t="s">
        <v>109</v>
      </c>
      <c r="L1603" t="str">
        <f>_xlfn.XLOOKUP(Table1[[#This Row],[TeamFavoriteID]],Table2[team_id],Table2[team_name],_xlfn.XLOOKUP(Table1[[#This Row],[TeamFavoriteID]],Table2[team_id_pfr],Table2[team_name],"Even"))</f>
        <v>Atlanta Falcons</v>
      </c>
      <c r="M1603">
        <v>-7</v>
      </c>
      <c r="N1603">
        <f>IF(Table1[[#This Row],[TeamFavorite]]=Table1[[#This Row],[TeamHome]],Table1[[#This Row],[ScoreAway]]-Table1[[#This Row],[ScoreHome]],Table1[[#This Row],[ScoreHome]]-Table1[[#This Row],[ScoreAway]])</f>
        <v>10</v>
      </c>
      <c r="O1603">
        <f>IF(Table1[[#This Row],[SpreadActual]]&lt;Table1[[#This Row],[SpreadFavorite]],1,0)</f>
        <v>0</v>
      </c>
      <c r="Q1603" t="s">
        <v>41</v>
      </c>
      <c r="R1603" t="b">
        <v>0</v>
      </c>
      <c r="S1603">
        <v>54</v>
      </c>
      <c r="T1603">
        <v>6</v>
      </c>
      <c r="U1603">
        <v>50</v>
      </c>
    </row>
    <row r="1604" spans="1:22" x14ac:dyDescent="0.2">
      <c r="A1604" s="1">
        <v>27350</v>
      </c>
      <c r="B1604">
        <v>1974</v>
      </c>
      <c r="C1604">
        <f>_xlfn.MAXIFS(Table1[ScheduleWeekWritten],Table1[ScheduleSeason],Table1[[#This Row],[ScheduleSeason]])</f>
        <v>14</v>
      </c>
      <c r="D1604">
        <v>10</v>
      </c>
      <c r="E1604" cm="1">
        <f t="array" ref="E1604">_xlfn.XLOOKUP(Table1[[#This Row],[ScheduleWeekWritten]],Table3[Game],100+Table3[Increase],Table1[[#This Row],[ScheduleWeekWritten]])</f>
        <v>10</v>
      </c>
      <c r="F1604" t="b">
        <v>0</v>
      </c>
      <c r="G1604" t="s">
        <v>46</v>
      </c>
      <c r="H1604">
        <v>0</v>
      </c>
      <c r="I1604">
        <v>34</v>
      </c>
      <c r="J1604" t="s">
        <v>53</v>
      </c>
      <c r="K1604" t="s">
        <v>87</v>
      </c>
      <c r="L1604" t="str">
        <f>_xlfn.XLOOKUP(Table1[[#This Row],[TeamFavoriteID]],Table2[team_id],Table2[team_name],_xlfn.XLOOKUP(Table1[[#This Row],[TeamFavoriteID]],Table2[team_id_pfr],Table2[team_name],"Even"))</f>
        <v>San Francisco 49ers</v>
      </c>
      <c r="M1604">
        <v>-1</v>
      </c>
      <c r="N1604">
        <f>IF(Table1[[#This Row],[TeamFavorite]]=Table1[[#This Row],[TeamHome]],Table1[[#This Row],[ScoreAway]]-Table1[[#This Row],[ScoreHome]],Table1[[#This Row],[ScoreHome]]-Table1[[#This Row],[ScoreAway]])</f>
        <v>-34</v>
      </c>
      <c r="O1604">
        <f>IF(Table1[[#This Row],[SpreadActual]]&lt;Table1[[#This Row],[SpreadFavorite]],1,0)</f>
        <v>1</v>
      </c>
      <c r="Q1604" t="s">
        <v>114</v>
      </c>
      <c r="R1604" t="b">
        <v>0</v>
      </c>
      <c r="S1604">
        <v>39</v>
      </c>
      <c r="T1604">
        <v>12</v>
      </c>
      <c r="U1604">
        <v>88</v>
      </c>
    </row>
    <row r="1605" spans="1:22" x14ac:dyDescent="0.2">
      <c r="A1605" s="1">
        <v>27350</v>
      </c>
      <c r="B1605">
        <v>1974</v>
      </c>
      <c r="C1605">
        <f>_xlfn.MAXIFS(Table1[ScheduleWeekWritten],Table1[ScheduleSeason],Table1[[#This Row],[ScheduleSeason]])</f>
        <v>14</v>
      </c>
      <c r="D1605">
        <v>10</v>
      </c>
      <c r="E1605" cm="1">
        <f t="array" ref="E1605">_xlfn.XLOOKUP(Table1[[#This Row],[ScheduleWeekWritten]],Table3[Game],100+Table3[Increase],Table1[[#This Row],[ScheduleWeekWritten]])</f>
        <v>10</v>
      </c>
      <c r="F1605" t="b">
        <v>0</v>
      </c>
      <c r="G1605" t="s">
        <v>62</v>
      </c>
      <c r="H1605">
        <v>16</v>
      </c>
      <c r="I1605">
        <v>26</v>
      </c>
      <c r="J1605" t="s">
        <v>49</v>
      </c>
      <c r="K1605" t="s">
        <v>51</v>
      </c>
      <c r="L1605" t="str">
        <f>_xlfn.XLOOKUP(Table1[[#This Row],[TeamFavoriteID]],Table2[team_id],Table2[team_name],_xlfn.XLOOKUP(Table1[[#This Row],[TeamFavoriteID]],Table2[team_id_pfr],Table2[team_name],"Even"))</f>
        <v>Pittsburgh Steelers</v>
      </c>
      <c r="M1605">
        <v>-7</v>
      </c>
      <c r="N1605">
        <f>IF(Table1[[#This Row],[TeamFavorite]]=Table1[[#This Row],[TeamHome]],Table1[[#This Row],[ScoreAway]]-Table1[[#This Row],[ScoreHome]],Table1[[#This Row],[ScoreHome]]-Table1[[#This Row],[ScoreAway]])</f>
        <v>-10</v>
      </c>
      <c r="O1605">
        <f>IF(Table1[[#This Row],[SpreadActual]]&lt;Table1[[#This Row],[SpreadFavorite]],1,0)</f>
        <v>1</v>
      </c>
      <c r="Q1605" t="s">
        <v>66</v>
      </c>
      <c r="R1605" t="b">
        <v>0</v>
      </c>
      <c r="S1605">
        <v>42</v>
      </c>
      <c r="T1605">
        <v>11</v>
      </c>
      <c r="U1605">
        <v>65</v>
      </c>
    </row>
    <row r="1606" spans="1:22" x14ac:dyDescent="0.2">
      <c r="A1606" s="1">
        <v>27350</v>
      </c>
      <c r="B1606">
        <v>1974</v>
      </c>
      <c r="C1606">
        <f>_xlfn.MAXIFS(Table1[ScheduleWeekWritten],Table1[ScheduleSeason],Table1[[#This Row],[ScheduleSeason]])</f>
        <v>14</v>
      </c>
      <c r="D1606">
        <v>10</v>
      </c>
      <c r="E1606" cm="1">
        <f t="array" ref="E1606">_xlfn.XLOOKUP(Table1[[#This Row],[ScheduleWeekWritten]],Table3[Game],100+Table3[Increase],Table1[[#This Row],[ScheduleWeekWritten]])</f>
        <v>10</v>
      </c>
      <c r="F1606" t="b">
        <v>0</v>
      </c>
      <c r="G1606" t="s">
        <v>45</v>
      </c>
      <c r="H1606">
        <v>20</v>
      </c>
      <c r="I1606">
        <v>19</v>
      </c>
      <c r="J1606" t="s">
        <v>50</v>
      </c>
      <c r="K1606" t="s">
        <v>79</v>
      </c>
      <c r="L1606" t="str">
        <f>_xlfn.XLOOKUP(Table1[[#This Row],[TeamFavoriteID]],Table2[team_id],Table2[team_name],_xlfn.XLOOKUP(Table1[[#This Row],[TeamFavoriteID]],Table2[team_id_pfr],Table2[team_name],"Even"))</f>
        <v>Detroit Lions</v>
      </c>
      <c r="M1606">
        <v>-7.5</v>
      </c>
      <c r="N1606">
        <f>IF(Table1[[#This Row],[TeamFavorite]]=Table1[[#This Row],[TeamHome]],Table1[[#This Row],[ScoreAway]]-Table1[[#This Row],[ScoreHome]],Table1[[#This Row],[ScoreHome]]-Table1[[#This Row],[ScoreAway]])</f>
        <v>-1</v>
      </c>
      <c r="O1606">
        <f>IF(Table1[[#This Row],[SpreadActual]]&lt;Table1[[#This Row],[SpreadFavorite]],1,0)</f>
        <v>0</v>
      </c>
      <c r="Q1606" t="s">
        <v>48</v>
      </c>
      <c r="R1606" t="b">
        <v>0</v>
      </c>
      <c r="S1606">
        <v>41</v>
      </c>
      <c r="T1606">
        <v>16</v>
      </c>
      <c r="U1606">
        <v>79</v>
      </c>
    </row>
    <row r="1607" spans="1:22" x14ac:dyDescent="0.2">
      <c r="A1607" s="1">
        <v>27350</v>
      </c>
      <c r="B1607">
        <v>1974</v>
      </c>
      <c r="C1607">
        <f>_xlfn.MAXIFS(Table1[ScheduleWeekWritten],Table1[ScheduleSeason],Table1[[#This Row],[ScheduleSeason]])</f>
        <v>14</v>
      </c>
      <c r="D1607">
        <v>10</v>
      </c>
      <c r="E1607" cm="1">
        <f t="array" ref="E1607">_xlfn.XLOOKUP(Table1[[#This Row],[ScheduleWeekWritten]],Table3[Game],100+Table3[Increase],Table1[[#This Row],[ScheduleWeekWritten]])</f>
        <v>10</v>
      </c>
      <c r="F1607" t="b">
        <v>0</v>
      </c>
      <c r="G1607" t="s">
        <v>23</v>
      </c>
      <c r="H1607">
        <v>20</v>
      </c>
      <c r="I1607">
        <v>3</v>
      </c>
      <c r="J1607" t="s">
        <v>101</v>
      </c>
      <c r="K1607" t="s">
        <v>104</v>
      </c>
      <c r="L1607" t="str">
        <f>_xlfn.XLOOKUP(Table1[[#This Row],[TeamFavoriteID]],Table2[team_id],Table2[team_name],_xlfn.XLOOKUP(Table1[[#This Row],[TeamFavoriteID]],Table2[team_id_pfr],Table2[team_name],"Even"))</f>
        <v>Cincinnati Bengals</v>
      </c>
      <c r="M1607">
        <v>-7</v>
      </c>
      <c r="N1607">
        <f>IF(Table1[[#This Row],[TeamFavorite]]=Table1[[#This Row],[TeamHome]],Table1[[#This Row],[ScoreAway]]-Table1[[#This Row],[ScoreHome]],Table1[[#This Row],[ScoreHome]]-Table1[[#This Row],[ScoreAway]])</f>
        <v>17</v>
      </c>
      <c r="O1607">
        <f>IF(Table1[[#This Row],[SpreadActual]]&lt;Table1[[#This Row],[SpreadFavorite]],1,0)</f>
        <v>0</v>
      </c>
      <c r="Q1607" t="s">
        <v>102</v>
      </c>
      <c r="R1607" t="b">
        <v>0</v>
      </c>
      <c r="S1607">
        <v>72</v>
      </c>
      <c r="T1607">
        <v>0</v>
      </c>
      <c r="V1607" t="s">
        <v>103</v>
      </c>
    </row>
    <row r="1608" spans="1:22" x14ac:dyDescent="0.2">
      <c r="A1608" s="1">
        <v>27350</v>
      </c>
      <c r="B1608">
        <v>1974</v>
      </c>
      <c r="C1608">
        <f>_xlfn.MAXIFS(Table1[ScheduleWeekWritten],Table1[ScheduleSeason],Table1[[#This Row],[ScheduleSeason]])</f>
        <v>14</v>
      </c>
      <c r="D1608">
        <v>10</v>
      </c>
      <c r="E1608" cm="1">
        <f t="array" ref="E1608">_xlfn.XLOOKUP(Table1[[#This Row],[ScheduleWeekWritten]],Table3[Game],100+Table3[Increase],Table1[[#This Row],[ScheduleWeekWritten]])</f>
        <v>10</v>
      </c>
      <c r="F1608" t="b">
        <v>0</v>
      </c>
      <c r="G1608" t="s">
        <v>19</v>
      </c>
      <c r="H1608">
        <v>35</v>
      </c>
      <c r="I1608">
        <v>28</v>
      </c>
      <c r="J1608" t="s">
        <v>28</v>
      </c>
      <c r="K1608" t="s">
        <v>91</v>
      </c>
      <c r="L1608" t="str">
        <f>_xlfn.XLOOKUP(Table1[[#This Row],[TeamFavoriteID]],Table2[team_id],Table2[team_name],_xlfn.XLOOKUP(Table1[[#This Row],[TeamFavoriteID]],Table2[team_id_pfr],Table2[team_name],"Even"))</f>
        <v>Miami Dolphins</v>
      </c>
      <c r="M1608">
        <v>-10</v>
      </c>
      <c r="N1608">
        <f>IF(Table1[[#This Row],[TeamFavorite]]=Table1[[#This Row],[TeamHome]],Table1[[#This Row],[ScoreAway]]-Table1[[#This Row],[ScoreHome]],Table1[[#This Row],[ScoreHome]]-Table1[[#This Row],[ScoreAway]])</f>
        <v>-7</v>
      </c>
      <c r="O1608">
        <f>IF(Table1[[#This Row],[SpreadActual]]&lt;Table1[[#This Row],[SpreadFavorite]],1,0)</f>
        <v>0</v>
      </c>
      <c r="Q1608" t="s">
        <v>22</v>
      </c>
      <c r="R1608" t="b">
        <v>0</v>
      </c>
      <c r="S1608">
        <v>78</v>
      </c>
      <c r="T1608">
        <v>13</v>
      </c>
      <c r="U1608">
        <v>72</v>
      </c>
    </row>
    <row r="1609" spans="1:22" x14ac:dyDescent="0.2">
      <c r="A1609" s="1">
        <v>27350</v>
      </c>
      <c r="B1609">
        <v>1974</v>
      </c>
      <c r="C1609">
        <f>_xlfn.MAXIFS(Table1[ScheduleWeekWritten],Table1[ScheduleSeason],Table1[[#This Row],[ScheduleSeason]])</f>
        <v>14</v>
      </c>
      <c r="D1609">
        <v>10</v>
      </c>
      <c r="E1609" cm="1">
        <f t="array" ref="E1609">_xlfn.XLOOKUP(Table1[[#This Row],[ScheduleWeekWritten]],Table3[Game],100+Table3[Increase],Table1[[#This Row],[ScheduleWeekWritten]])</f>
        <v>10</v>
      </c>
      <c r="F1609" t="b">
        <v>0</v>
      </c>
      <c r="G1609" t="s">
        <v>54</v>
      </c>
      <c r="H1609">
        <v>7</v>
      </c>
      <c r="I1609">
        <v>19</v>
      </c>
      <c r="J1609" t="s">
        <v>33</v>
      </c>
      <c r="K1609" t="s">
        <v>55</v>
      </c>
      <c r="L1609" t="str">
        <f>_xlfn.XLOOKUP(Table1[[#This Row],[TeamFavoriteID]],Table2[team_id],Table2[team_name],_xlfn.XLOOKUP(Table1[[#This Row],[TeamFavoriteID]],Table2[team_id_pfr],Table2[team_name],"Even"))</f>
        <v>Minnesota Vikings</v>
      </c>
      <c r="M1609">
        <v>-10</v>
      </c>
      <c r="N1609">
        <f>IF(Table1[[#This Row],[TeamFavorite]]=Table1[[#This Row],[TeamHome]],Table1[[#This Row],[ScoreAway]]-Table1[[#This Row],[ScoreHome]],Table1[[#This Row],[ScoreHome]]-Table1[[#This Row],[ScoreAway]])</f>
        <v>12</v>
      </c>
      <c r="O1609">
        <f>IF(Table1[[#This Row],[SpreadActual]]&lt;Table1[[#This Row],[SpreadFavorite]],1,0)</f>
        <v>0</v>
      </c>
      <c r="Q1609" t="s">
        <v>73</v>
      </c>
      <c r="R1609" t="b">
        <v>0</v>
      </c>
      <c r="S1609">
        <v>33</v>
      </c>
      <c r="T1609">
        <v>8</v>
      </c>
      <c r="U1609">
        <v>76</v>
      </c>
    </row>
    <row r="1610" spans="1:22" x14ac:dyDescent="0.2">
      <c r="A1610" s="1">
        <v>27350</v>
      </c>
      <c r="B1610">
        <v>1974</v>
      </c>
      <c r="C1610">
        <f>_xlfn.MAXIFS(Table1[ScheduleWeekWritten],Table1[ScheduleSeason],Table1[[#This Row],[ScheduleSeason]])</f>
        <v>14</v>
      </c>
      <c r="D1610">
        <v>10</v>
      </c>
      <c r="E1610" cm="1">
        <f t="array" ref="E1610">_xlfn.XLOOKUP(Table1[[#This Row],[ScheduleWeekWritten]],Table3[Game],100+Table3[Increase],Table1[[#This Row],[ScheduleWeekWritten]])</f>
        <v>10</v>
      </c>
      <c r="F1610" t="b">
        <v>0</v>
      </c>
      <c r="G1610" t="s">
        <v>115</v>
      </c>
      <c r="H1610">
        <v>16</v>
      </c>
      <c r="I1610">
        <v>21</v>
      </c>
      <c r="J1610" t="s">
        <v>31</v>
      </c>
      <c r="K1610" t="s">
        <v>70</v>
      </c>
      <c r="L1610" t="str">
        <f>_xlfn.XLOOKUP(Table1[[#This Row],[TeamFavoriteID]],Table2[team_id],Table2[team_name],_xlfn.XLOOKUP(Table1[[#This Row],[TeamFavoriteID]],Table2[team_id_pfr],Table2[team_name],"Even"))</f>
        <v>Boston Patriots</v>
      </c>
      <c r="M1610">
        <v>-10</v>
      </c>
      <c r="N1610">
        <f>IF(Table1[[#This Row],[TeamFavorite]]=Table1[[#This Row],[TeamHome]],Table1[[#This Row],[ScoreAway]]-Table1[[#This Row],[ScoreHome]],Table1[[#This Row],[ScoreHome]]-Table1[[#This Row],[ScoreAway]])</f>
        <v>-5</v>
      </c>
      <c r="O1610">
        <f>IF(Table1[[#This Row],[SpreadActual]]&lt;Table1[[#This Row],[SpreadFavorite]],1,0)</f>
        <v>0</v>
      </c>
      <c r="Q1610" t="s">
        <v>116</v>
      </c>
      <c r="R1610" t="b">
        <v>0</v>
      </c>
      <c r="S1610">
        <v>43</v>
      </c>
      <c r="T1610">
        <v>12</v>
      </c>
      <c r="U1610">
        <v>48</v>
      </c>
    </row>
    <row r="1611" spans="1:22" x14ac:dyDescent="0.2">
      <c r="A1611" s="1">
        <v>27350</v>
      </c>
      <c r="B1611">
        <v>1974</v>
      </c>
      <c r="C1611">
        <f>_xlfn.MAXIFS(Table1[ScheduleWeekWritten],Table1[ScheduleSeason],Table1[[#This Row],[ScheduleSeason]])</f>
        <v>14</v>
      </c>
      <c r="D1611">
        <v>10</v>
      </c>
      <c r="E1611" cm="1">
        <f t="array" ref="E1611">_xlfn.XLOOKUP(Table1[[#This Row],[ScheduleWeekWritten]],Table3[Game],100+Table3[Increase],Table1[[#This Row],[ScheduleWeekWritten]])</f>
        <v>10</v>
      </c>
      <c r="F1611" t="b">
        <v>0</v>
      </c>
      <c r="G1611" t="s">
        <v>95</v>
      </c>
      <c r="H1611">
        <v>20</v>
      </c>
      <c r="I1611">
        <v>7</v>
      </c>
      <c r="J1611" t="s">
        <v>39</v>
      </c>
      <c r="K1611" t="s">
        <v>40</v>
      </c>
      <c r="L1611" t="str">
        <f>_xlfn.XLOOKUP(Table1[[#This Row],[TeamFavoriteID]],Table2[team_id],Table2[team_name],_xlfn.XLOOKUP(Table1[[#This Row],[TeamFavoriteID]],Table2[team_id_pfr],Table2[team_name],"Even"))</f>
        <v>Los Angeles Rams</v>
      </c>
      <c r="M1611">
        <v>-10.5</v>
      </c>
      <c r="N1611">
        <f>IF(Table1[[#This Row],[TeamFavorite]]=Table1[[#This Row],[TeamHome]],Table1[[#This Row],[ScoreAway]]-Table1[[#This Row],[ScoreHome]],Table1[[#This Row],[ScoreHome]]-Table1[[#This Row],[ScoreAway]])</f>
        <v>13</v>
      </c>
      <c r="O1611">
        <f>IF(Table1[[#This Row],[SpreadActual]]&lt;Table1[[#This Row],[SpreadFavorite]],1,0)</f>
        <v>0</v>
      </c>
      <c r="Q1611" t="s">
        <v>96</v>
      </c>
      <c r="R1611" t="b">
        <v>0</v>
      </c>
      <c r="S1611">
        <v>65</v>
      </c>
      <c r="T1611">
        <v>8</v>
      </c>
      <c r="U1611">
        <v>87</v>
      </c>
    </row>
    <row r="1612" spans="1:22" x14ac:dyDescent="0.2">
      <c r="A1612" s="1">
        <v>27350</v>
      </c>
      <c r="B1612">
        <v>1974</v>
      </c>
      <c r="C1612">
        <f>_xlfn.MAXIFS(Table1[ScheduleWeekWritten],Table1[ScheduleSeason],Table1[[#This Row],[ScheduleSeason]])</f>
        <v>14</v>
      </c>
      <c r="D1612">
        <v>10</v>
      </c>
      <c r="E1612" cm="1">
        <f t="array" ref="E1612">_xlfn.XLOOKUP(Table1[[#This Row],[ScheduleWeekWritten]],Table3[Game],100+Table3[Increase],Table1[[#This Row],[ScheduleWeekWritten]])</f>
        <v>10</v>
      </c>
      <c r="F1612" t="b">
        <v>0</v>
      </c>
      <c r="G1612" t="s">
        <v>20</v>
      </c>
      <c r="H1612">
        <v>17</v>
      </c>
      <c r="I1612">
        <v>10</v>
      </c>
      <c r="J1612" t="s">
        <v>27</v>
      </c>
      <c r="K1612" t="s">
        <v>21</v>
      </c>
      <c r="L1612" t="str">
        <f>_xlfn.XLOOKUP(Table1[[#This Row],[TeamFavoriteID]],Table2[team_id],Table2[team_name],_xlfn.XLOOKUP(Table1[[#This Row],[TeamFavoriteID]],Table2[team_id_pfr],Table2[team_name],"Even"))</f>
        <v>Las Vegas Raiders</v>
      </c>
      <c r="M1612">
        <v>-14.5</v>
      </c>
      <c r="N1612">
        <f>IF(Table1[[#This Row],[TeamFavorite]]=Table1[[#This Row],[TeamHome]],Table1[[#This Row],[ScoreAway]]-Table1[[#This Row],[ScoreHome]],Table1[[#This Row],[ScoreHome]]-Table1[[#This Row],[ScoreAway]])</f>
        <v>7</v>
      </c>
      <c r="O1612">
        <f>IF(Table1[[#This Row],[SpreadActual]]&lt;Table1[[#This Row],[SpreadFavorite]],1,0)</f>
        <v>0</v>
      </c>
      <c r="Q1612" t="s">
        <v>76</v>
      </c>
      <c r="R1612" t="b">
        <v>0</v>
      </c>
      <c r="S1612">
        <v>58</v>
      </c>
      <c r="T1612">
        <v>9</v>
      </c>
      <c r="U1612">
        <v>71</v>
      </c>
    </row>
    <row r="1613" spans="1:22" x14ac:dyDescent="0.2">
      <c r="A1613" s="1">
        <v>27350</v>
      </c>
      <c r="B1613">
        <v>1974</v>
      </c>
      <c r="C1613">
        <f>_xlfn.MAXIFS(Table1[ScheduleWeekWritten],Table1[ScheduleSeason],Table1[[#This Row],[ScheduleSeason]])</f>
        <v>14</v>
      </c>
      <c r="D1613">
        <v>10</v>
      </c>
      <c r="E1613" cm="1">
        <f t="array" ref="E1613">_xlfn.XLOOKUP(Table1[[#This Row],[ScheduleWeekWritten]],Table3[Game],100+Table3[Increase],Table1[[#This Row],[ScheduleWeekWritten]])</f>
        <v>10</v>
      </c>
      <c r="F1613" t="b">
        <v>0</v>
      </c>
      <c r="G1613" t="s">
        <v>58</v>
      </c>
      <c r="H1613">
        <v>3</v>
      </c>
      <c r="I1613">
        <v>13</v>
      </c>
      <c r="J1613" t="s">
        <v>57</v>
      </c>
      <c r="K1613" t="s">
        <v>59</v>
      </c>
      <c r="L1613" t="str">
        <f>_xlfn.XLOOKUP(Table1[[#This Row],[TeamFavoriteID]],Table2[team_id],Table2[team_name],_xlfn.XLOOKUP(Table1[[#This Row],[TeamFavoriteID]],Table2[team_id_pfr],Table2[team_name],"Even"))</f>
        <v>Arizona Cardinals</v>
      </c>
      <c r="M1613">
        <v>-6</v>
      </c>
      <c r="N1613">
        <f>IF(Table1[[#This Row],[TeamFavorite]]=Table1[[#This Row],[TeamHome]],Table1[[#This Row],[ScoreAway]]-Table1[[#This Row],[ScoreHome]],Table1[[#This Row],[ScoreHome]]-Table1[[#This Row],[ScoreAway]])</f>
        <v>-10</v>
      </c>
      <c r="O1613">
        <f>IF(Table1[[#This Row],[SpreadActual]]&lt;Table1[[#This Row],[SpreadFavorite]],1,0)</f>
        <v>1</v>
      </c>
      <c r="Q1613" t="s">
        <v>112</v>
      </c>
      <c r="R1613" t="b">
        <v>0</v>
      </c>
      <c r="S1613">
        <v>41</v>
      </c>
      <c r="T1613">
        <v>10</v>
      </c>
      <c r="U1613">
        <v>63</v>
      </c>
    </row>
    <row r="1614" spans="1:22" x14ac:dyDescent="0.2">
      <c r="A1614" s="1">
        <v>27350</v>
      </c>
      <c r="B1614">
        <v>1974</v>
      </c>
      <c r="C1614">
        <f>_xlfn.MAXIFS(Table1[ScheduleWeekWritten],Table1[ScheduleSeason],Table1[[#This Row],[ScheduleSeason]])</f>
        <v>14</v>
      </c>
      <c r="D1614">
        <v>10</v>
      </c>
      <c r="E1614" cm="1">
        <f t="array" ref="E1614">_xlfn.XLOOKUP(Table1[[#This Row],[ScheduleWeekWritten]],Table3[Game],100+Table3[Increase],Table1[[#This Row],[ScheduleWeekWritten]])</f>
        <v>10</v>
      </c>
      <c r="F1614" t="b">
        <v>0</v>
      </c>
      <c r="G1614" t="s">
        <v>61</v>
      </c>
      <c r="H1614">
        <v>28</v>
      </c>
      <c r="I1614">
        <v>21</v>
      </c>
      <c r="J1614" t="s">
        <v>67</v>
      </c>
      <c r="K1614" t="s">
        <v>85</v>
      </c>
      <c r="L1614" t="str">
        <f>_xlfn.XLOOKUP(Table1[[#This Row],[TeamFavoriteID]],Table2[team_id],Table2[team_name],_xlfn.XLOOKUP(Table1[[#This Row],[TeamFavoriteID]],Table2[team_id_pfr],Table2[team_name],"Even"))</f>
        <v>Washington Commanders</v>
      </c>
      <c r="M1614">
        <v>-1.5</v>
      </c>
      <c r="N1614">
        <f>IF(Table1[[#This Row],[TeamFavorite]]=Table1[[#This Row],[TeamHome]],Table1[[#This Row],[ScoreAway]]-Table1[[#This Row],[ScoreHome]],Table1[[#This Row],[ScoreHome]]-Table1[[#This Row],[ScoreAway]])</f>
        <v>7</v>
      </c>
      <c r="O1614">
        <f>IF(Table1[[#This Row],[SpreadActual]]&lt;Table1[[#This Row],[SpreadFavorite]],1,0)</f>
        <v>0</v>
      </c>
      <c r="Q1614" t="s">
        <v>64</v>
      </c>
      <c r="R1614" t="b">
        <v>0</v>
      </c>
      <c r="S1614">
        <v>45</v>
      </c>
      <c r="T1614">
        <v>8</v>
      </c>
      <c r="U1614">
        <v>59</v>
      </c>
    </row>
    <row r="1615" spans="1:22" x14ac:dyDescent="0.2">
      <c r="A1615" s="1">
        <v>27351</v>
      </c>
      <c r="B1615">
        <v>1974</v>
      </c>
      <c r="C1615">
        <f>_xlfn.MAXIFS(Table1[ScheduleWeekWritten],Table1[ScheduleSeason],Table1[[#This Row],[ScheduleSeason]])</f>
        <v>14</v>
      </c>
      <c r="D1615">
        <v>10</v>
      </c>
      <c r="E1615" cm="1">
        <f t="array" ref="E1615">_xlfn.XLOOKUP(Table1[[#This Row],[ScheduleWeekWritten]],Table3[Game],100+Table3[Increase],Table1[[#This Row],[ScheduleWeekWritten]])</f>
        <v>10</v>
      </c>
      <c r="F1615" t="b">
        <v>0</v>
      </c>
      <c r="G1615" t="s">
        <v>24</v>
      </c>
      <c r="H1615">
        <v>34</v>
      </c>
      <c r="I1615">
        <v>42</v>
      </c>
      <c r="J1615" t="s">
        <v>42</v>
      </c>
      <c r="K1615" t="s">
        <v>88</v>
      </c>
      <c r="L1615" t="str">
        <f>_xlfn.XLOOKUP(Table1[[#This Row],[TeamFavoriteID]],Table2[team_id],Table2[team_name],_xlfn.XLOOKUP(Table1[[#This Row],[TeamFavoriteID]],Table2[team_id_pfr],Table2[team_name],"Even"))</f>
        <v>Denver Broncos</v>
      </c>
      <c r="M1615">
        <v>-7.5</v>
      </c>
      <c r="N1615">
        <f>IF(Table1[[#This Row],[TeamFavorite]]=Table1[[#This Row],[TeamHome]],Table1[[#This Row],[ScoreAway]]-Table1[[#This Row],[ScoreHome]],Table1[[#This Row],[ScoreHome]]-Table1[[#This Row],[ScoreAway]])</f>
        <v>8</v>
      </c>
      <c r="O1615">
        <f>IF(Table1[[#This Row],[SpreadActual]]&lt;Table1[[#This Row],[SpreadFavorite]],1,0)</f>
        <v>0</v>
      </c>
      <c r="Q1615" t="s">
        <v>71</v>
      </c>
      <c r="R1615" t="b">
        <v>0</v>
      </c>
      <c r="S1615">
        <v>45</v>
      </c>
      <c r="T1615">
        <v>11</v>
      </c>
      <c r="U1615">
        <v>42</v>
      </c>
    </row>
    <row r="1616" spans="1:22" x14ac:dyDescent="0.2">
      <c r="A1616" s="1">
        <v>27357</v>
      </c>
      <c r="B1616">
        <v>1974</v>
      </c>
      <c r="C1616">
        <f>_xlfn.MAXIFS(Table1[ScheduleWeekWritten],Table1[ScheduleSeason],Table1[[#This Row],[ScheduleSeason]])</f>
        <v>14</v>
      </c>
      <c r="D1616">
        <v>11</v>
      </c>
      <c r="E1616" cm="1">
        <f t="array" ref="E1616">_xlfn.XLOOKUP(Table1[[#This Row],[ScheduleWeekWritten]],Table3[Game],100+Table3[Increase],Table1[[#This Row],[ScheduleWeekWritten]])</f>
        <v>11</v>
      </c>
      <c r="F1616" t="b">
        <v>0</v>
      </c>
      <c r="G1616" t="s">
        <v>34</v>
      </c>
      <c r="H1616">
        <v>17</v>
      </c>
      <c r="I1616">
        <v>27</v>
      </c>
      <c r="J1616" t="s">
        <v>115</v>
      </c>
      <c r="K1616" t="s">
        <v>70</v>
      </c>
      <c r="L1616" t="str">
        <f>_xlfn.XLOOKUP(Table1[[#This Row],[TeamFavoriteID]],Table2[team_id],Table2[team_name],_xlfn.XLOOKUP(Table1[[#This Row],[TeamFavoriteID]],Table2[team_id_pfr],Table2[team_name],"Even"))</f>
        <v>Boston Patriots</v>
      </c>
      <c r="M1616">
        <v>-4.5</v>
      </c>
      <c r="N1616">
        <f>IF(Table1[[#This Row],[TeamFavorite]]=Table1[[#This Row],[TeamHome]],Table1[[#This Row],[ScoreAway]]-Table1[[#This Row],[ScoreHome]],Table1[[#This Row],[ScoreHome]]-Table1[[#This Row],[ScoreAway]])</f>
        <v>-10</v>
      </c>
      <c r="O1616">
        <f>IF(Table1[[#This Row],[SpreadActual]]&lt;Table1[[#This Row],[SpreadFavorite]],1,0)</f>
        <v>1</v>
      </c>
      <c r="Q1616" t="s">
        <v>80</v>
      </c>
      <c r="R1616" t="b">
        <v>0</v>
      </c>
      <c r="S1616">
        <v>45</v>
      </c>
      <c r="T1616">
        <v>8</v>
      </c>
      <c r="U1616">
        <v>72</v>
      </c>
    </row>
    <row r="1617" spans="1:22" x14ac:dyDescent="0.2">
      <c r="A1617" s="1">
        <v>27357</v>
      </c>
      <c r="B1617">
        <v>1974</v>
      </c>
      <c r="C1617">
        <f>_xlfn.MAXIFS(Table1[ScheduleWeekWritten],Table1[ScheduleSeason],Table1[[#This Row],[ScheduleSeason]])</f>
        <v>14</v>
      </c>
      <c r="D1617">
        <v>11</v>
      </c>
      <c r="E1617" cm="1">
        <f t="array" ref="E1617">_xlfn.XLOOKUP(Table1[[#This Row],[ScheduleWeekWritten]],Table3[Game],100+Table3[Increase],Table1[[#This Row],[ScheduleWeekWritten]])</f>
        <v>11</v>
      </c>
      <c r="F1617" t="b">
        <v>0</v>
      </c>
      <c r="G1617" t="s">
        <v>101</v>
      </c>
      <c r="H1617">
        <v>33</v>
      </c>
      <c r="I1617">
        <v>6</v>
      </c>
      <c r="J1617" t="s">
        <v>42</v>
      </c>
      <c r="K1617" t="s">
        <v>104</v>
      </c>
      <c r="L1617" t="str">
        <f>_xlfn.XLOOKUP(Table1[[#This Row],[TeamFavoriteID]],Table2[team_id],Table2[team_name],_xlfn.XLOOKUP(Table1[[#This Row],[TeamFavoriteID]],Table2[team_id_pfr],Table2[team_name],"Even"))</f>
        <v>Cincinnati Bengals</v>
      </c>
      <c r="M1617">
        <v>-7.5</v>
      </c>
      <c r="N1617">
        <f>IF(Table1[[#This Row],[TeamFavorite]]=Table1[[#This Row],[TeamHome]],Table1[[#This Row],[ScoreAway]]-Table1[[#This Row],[ScoreHome]],Table1[[#This Row],[ScoreHome]]-Table1[[#This Row],[ScoreAway]])</f>
        <v>-27</v>
      </c>
      <c r="O1617">
        <f>IF(Table1[[#This Row],[SpreadActual]]&lt;Table1[[#This Row],[SpreadFavorite]],1,0)</f>
        <v>1</v>
      </c>
      <c r="Q1617" t="s">
        <v>111</v>
      </c>
      <c r="R1617" t="b">
        <v>0</v>
      </c>
      <c r="S1617">
        <v>53</v>
      </c>
      <c r="T1617">
        <v>16</v>
      </c>
      <c r="U1617">
        <v>70</v>
      </c>
    </row>
    <row r="1618" spans="1:22" x14ac:dyDescent="0.2">
      <c r="A1618" s="1">
        <v>27357</v>
      </c>
      <c r="B1618">
        <v>1974</v>
      </c>
      <c r="C1618">
        <f>_xlfn.MAXIFS(Table1[ScheduleWeekWritten],Table1[ScheduleSeason],Table1[[#This Row],[ScheduleSeason]])</f>
        <v>14</v>
      </c>
      <c r="D1618">
        <v>11</v>
      </c>
      <c r="E1618" cm="1">
        <f t="array" ref="E1618">_xlfn.XLOOKUP(Table1[[#This Row],[ScheduleWeekWritten]],Table3[Game],100+Table3[Increase],Table1[[#This Row],[ScheduleWeekWritten]])</f>
        <v>11</v>
      </c>
      <c r="F1618" t="b">
        <v>0</v>
      </c>
      <c r="G1618" t="s">
        <v>62</v>
      </c>
      <c r="H1618">
        <v>10</v>
      </c>
      <c r="I1618">
        <v>15</v>
      </c>
      <c r="J1618" t="s">
        <v>28</v>
      </c>
      <c r="K1618" t="s">
        <v>43</v>
      </c>
      <c r="L1618" t="str">
        <f>_xlfn.XLOOKUP(Table1[[#This Row],[TeamFavoriteID]],Table2[team_id],Table2[team_name],_xlfn.XLOOKUP(Table1[[#This Row],[TeamFavoriteID]],Table2[team_id_pfr],Table2[team_name],"Even"))</f>
        <v>Buffalo Bills</v>
      </c>
      <c r="M1618">
        <v>-5</v>
      </c>
      <c r="N1618">
        <f>IF(Table1[[#This Row],[TeamFavorite]]=Table1[[#This Row],[TeamHome]],Table1[[#This Row],[ScoreAway]]-Table1[[#This Row],[ScoreHome]],Table1[[#This Row],[ScoreHome]]-Table1[[#This Row],[ScoreAway]])</f>
        <v>-5</v>
      </c>
      <c r="O1618">
        <f>IF(Table1[[#This Row],[SpreadActual]]&lt;Table1[[#This Row],[SpreadFavorite]],1,0)</f>
        <v>0</v>
      </c>
      <c r="Q1618" t="s">
        <v>66</v>
      </c>
      <c r="R1618" t="b">
        <v>0</v>
      </c>
      <c r="S1618">
        <v>52</v>
      </c>
      <c r="T1618">
        <v>18</v>
      </c>
      <c r="U1618">
        <v>79</v>
      </c>
    </row>
    <row r="1619" spans="1:22" x14ac:dyDescent="0.2">
      <c r="A1619" s="1">
        <v>27357</v>
      </c>
      <c r="B1619">
        <v>1974</v>
      </c>
      <c r="C1619">
        <f>_xlfn.MAXIFS(Table1[ScheduleWeekWritten],Table1[ScheduleSeason],Table1[[#This Row],[ScheduleSeason]])</f>
        <v>14</v>
      </c>
      <c r="D1619">
        <v>11</v>
      </c>
      <c r="E1619" cm="1">
        <f t="array" ref="E1619">_xlfn.XLOOKUP(Table1[[#This Row],[ScheduleWeekWritten]],Table3[Game],100+Table3[Increase],Table1[[#This Row],[ScheduleWeekWritten]])</f>
        <v>11</v>
      </c>
      <c r="F1619" t="b">
        <v>0</v>
      </c>
      <c r="G1619" t="s">
        <v>45</v>
      </c>
      <c r="H1619">
        <v>34</v>
      </c>
      <c r="I1619">
        <v>17</v>
      </c>
      <c r="J1619" t="s">
        <v>46</v>
      </c>
      <c r="K1619" t="s">
        <v>79</v>
      </c>
      <c r="L1619" t="str">
        <f>_xlfn.XLOOKUP(Table1[[#This Row],[TeamFavoriteID]],Table2[team_id],Table2[team_name],_xlfn.XLOOKUP(Table1[[#This Row],[TeamFavoriteID]],Table2[team_id_pfr],Table2[team_name],"Even"))</f>
        <v>Detroit Lions</v>
      </c>
      <c r="M1619">
        <v>-10</v>
      </c>
      <c r="N1619">
        <f>IF(Table1[[#This Row],[TeamFavorite]]=Table1[[#This Row],[TeamHome]],Table1[[#This Row],[ScoreAway]]-Table1[[#This Row],[ScoreHome]],Table1[[#This Row],[ScoreHome]]-Table1[[#This Row],[ScoreAway]])</f>
        <v>-17</v>
      </c>
      <c r="O1619">
        <f>IF(Table1[[#This Row],[SpreadActual]]&lt;Table1[[#This Row],[SpreadFavorite]],1,0)</f>
        <v>1</v>
      </c>
      <c r="Q1619" t="s">
        <v>48</v>
      </c>
      <c r="R1619" t="b">
        <v>0</v>
      </c>
      <c r="S1619">
        <v>52</v>
      </c>
      <c r="T1619">
        <v>21</v>
      </c>
      <c r="U1619">
        <v>82</v>
      </c>
    </row>
    <row r="1620" spans="1:22" x14ac:dyDescent="0.2">
      <c r="A1620" s="1">
        <v>27357</v>
      </c>
      <c r="B1620">
        <v>1974</v>
      </c>
      <c r="C1620">
        <f>_xlfn.MAXIFS(Table1[ScheduleWeekWritten],Table1[ScheduleSeason],Table1[[#This Row],[ScheduleSeason]])</f>
        <v>14</v>
      </c>
      <c r="D1620">
        <v>11</v>
      </c>
      <c r="E1620" cm="1">
        <f t="array" ref="E1620">_xlfn.XLOOKUP(Table1[[#This Row],[ScheduleWeekWritten]],Table3[Game],100+Table3[Increase],Table1[[#This Row],[ScheduleWeekWritten]])</f>
        <v>11</v>
      </c>
      <c r="F1620" t="b">
        <v>0</v>
      </c>
      <c r="G1620" t="s">
        <v>33</v>
      </c>
      <c r="H1620">
        <v>34</v>
      </c>
      <c r="I1620">
        <v>0</v>
      </c>
      <c r="J1620" t="s">
        <v>27</v>
      </c>
      <c r="K1620" t="s">
        <v>35</v>
      </c>
      <c r="L1620" t="str">
        <f>_xlfn.XLOOKUP(Table1[[#This Row],[TeamFavoriteID]],Table2[team_id],Table2[team_name],_xlfn.XLOOKUP(Table1[[#This Row],[TeamFavoriteID]],Table2[team_id_pfr],Table2[team_name],"Even"))</f>
        <v>Green Bay Packers</v>
      </c>
      <c r="M1620">
        <v>-7.5</v>
      </c>
      <c r="N1620">
        <f>IF(Table1[[#This Row],[TeamFavorite]]=Table1[[#This Row],[TeamHome]],Table1[[#This Row],[ScoreAway]]-Table1[[#This Row],[ScoreHome]],Table1[[#This Row],[ScoreHome]]-Table1[[#This Row],[ScoreAway]])</f>
        <v>-34</v>
      </c>
      <c r="O1620">
        <f>IF(Table1[[#This Row],[SpreadActual]]&lt;Table1[[#This Row],[SpreadFavorite]],1,0)</f>
        <v>1</v>
      </c>
      <c r="Q1620" t="s">
        <v>82</v>
      </c>
      <c r="R1620" t="b">
        <v>0</v>
      </c>
      <c r="S1620">
        <v>35</v>
      </c>
      <c r="T1620">
        <v>15</v>
      </c>
      <c r="U1620">
        <v>77</v>
      </c>
    </row>
    <row r="1621" spans="1:22" x14ac:dyDescent="0.2">
      <c r="A1621" s="1">
        <v>27357</v>
      </c>
      <c r="B1621">
        <v>1974</v>
      </c>
      <c r="C1621">
        <f>_xlfn.MAXIFS(Table1[ScheduleWeekWritten],Table1[ScheduleSeason],Table1[[#This Row],[ScheduleSeason]])</f>
        <v>14</v>
      </c>
      <c r="D1621">
        <v>11</v>
      </c>
      <c r="E1621" cm="1">
        <f t="array" ref="E1621">_xlfn.XLOOKUP(Table1[[#This Row],[ScheduleWeekWritten]],Table3[Game],100+Table3[Increase],Table1[[#This Row],[ScheduleWeekWritten]])</f>
        <v>11</v>
      </c>
      <c r="F1621" t="b">
        <v>0</v>
      </c>
      <c r="G1621" t="s">
        <v>23</v>
      </c>
      <c r="H1621">
        <v>0</v>
      </c>
      <c r="I1621">
        <v>10</v>
      </c>
      <c r="J1621" t="s">
        <v>67</v>
      </c>
      <c r="K1621" t="s">
        <v>68</v>
      </c>
      <c r="L1621" t="str">
        <f>_xlfn.XLOOKUP(Table1[[#This Row],[TeamFavoriteID]],Table2[team_id],Table2[team_name],_xlfn.XLOOKUP(Table1[[#This Row],[TeamFavoriteID]],Table2[team_id_pfr],Table2[team_name],"Even"))</f>
        <v>Dallas Cowboys</v>
      </c>
      <c r="M1621">
        <v>-4.5</v>
      </c>
      <c r="N1621">
        <f>IF(Table1[[#This Row],[TeamFavorite]]=Table1[[#This Row],[TeamHome]],Table1[[#This Row],[ScoreAway]]-Table1[[#This Row],[ScoreHome]],Table1[[#This Row],[ScoreHome]]-Table1[[#This Row],[ScoreAway]])</f>
        <v>-10</v>
      </c>
      <c r="O1621">
        <f>IF(Table1[[#This Row],[SpreadActual]]&lt;Table1[[#This Row],[SpreadFavorite]],1,0)</f>
        <v>1</v>
      </c>
      <c r="Q1621" t="s">
        <v>102</v>
      </c>
      <c r="R1621" t="b">
        <v>0</v>
      </c>
      <c r="S1621">
        <v>72</v>
      </c>
      <c r="T1621">
        <v>0</v>
      </c>
      <c r="V1621" t="s">
        <v>103</v>
      </c>
    </row>
    <row r="1622" spans="1:22" x14ac:dyDescent="0.2">
      <c r="A1622" s="1">
        <v>27357</v>
      </c>
      <c r="B1622">
        <v>1974</v>
      </c>
      <c r="C1622">
        <f>_xlfn.MAXIFS(Table1[ScheduleWeekWritten],Table1[ScheduleSeason],Table1[[#This Row],[ScheduleSeason]])</f>
        <v>14</v>
      </c>
      <c r="D1622">
        <v>11</v>
      </c>
      <c r="E1622" cm="1">
        <f t="array" ref="E1622">_xlfn.XLOOKUP(Table1[[#This Row],[ScheduleWeekWritten]],Table3[Game],100+Table3[Increase],Table1[[#This Row],[ScheduleWeekWritten]])</f>
        <v>11</v>
      </c>
      <c r="F1622" t="b">
        <v>0</v>
      </c>
      <c r="G1622" t="s">
        <v>39</v>
      </c>
      <c r="H1622">
        <v>20</v>
      </c>
      <c r="I1622">
        <v>17</v>
      </c>
      <c r="J1622" t="s">
        <v>54</v>
      </c>
      <c r="K1622" t="s">
        <v>40</v>
      </c>
      <c r="L1622" t="str">
        <f>_xlfn.XLOOKUP(Table1[[#This Row],[TeamFavoriteID]],Table2[team_id],Table2[team_name],_xlfn.XLOOKUP(Table1[[#This Row],[TeamFavoriteID]],Table2[team_id_pfr],Table2[team_name],"Even"))</f>
        <v>Los Angeles Rams</v>
      </c>
      <c r="M1622">
        <v>-1.5</v>
      </c>
      <c r="N1622">
        <f>IF(Table1[[#This Row],[TeamFavorite]]=Table1[[#This Row],[TeamHome]],Table1[[#This Row],[ScoreAway]]-Table1[[#This Row],[ScoreHome]],Table1[[#This Row],[ScoreHome]]-Table1[[#This Row],[ScoreAway]])</f>
        <v>-3</v>
      </c>
      <c r="O1622">
        <f>IF(Table1[[#This Row],[SpreadActual]]&lt;Table1[[#This Row],[SpreadFavorite]],1,0)</f>
        <v>1</v>
      </c>
      <c r="Q1622" t="s">
        <v>65</v>
      </c>
      <c r="R1622" t="b">
        <v>0</v>
      </c>
      <c r="S1622">
        <v>65</v>
      </c>
      <c r="T1622">
        <v>8</v>
      </c>
      <c r="U1622">
        <v>19</v>
      </c>
    </row>
    <row r="1623" spans="1:22" x14ac:dyDescent="0.2">
      <c r="A1623" s="1">
        <v>27357</v>
      </c>
      <c r="B1623">
        <v>1974</v>
      </c>
      <c r="C1623">
        <f>_xlfn.MAXIFS(Table1[ScheduleWeekWritten],Table1[ScheduleSeason],Table1[[#This Row],[ScheduleSeason]])</f>
        <v>14</v>
      </c>
      <c r="D1623">
        <v>11</v>
      </c>
      <c r="E1623" cm="1">
        <f t="array" ref="E1623">_xlfn.XLOOKUP(Table1[[#This Row],[ScheduleWeekWritten]],Table3[Game],100+Table3[Increase],Table1[[#This Row],[ScheduleWeekWritten]])</f>
        <v>11</v>
      </c>
      <c r="F1623" t="b">
        <v>0</v>
      </c>
      <c r="G1623" t="s">
        <v>50</v>
      </c>
      <c r="H1623">
        <v>21</v>
      </c>
      <c r="I1623">
        <v>23</v>
      </c>
      <c r="J1623" t="s">
        <v>57</v>
      </c>
      <c r="K1623" t="s">
        <v>59</v>
      </c>
      <c r="L1623" t="str">
        <f>_xlfn.XLOOKUP(Table1[[#This Row],[TeamFavoriteID]],Table2[team_id],Table2[team_name],_xlfn.XLOOKUP(Table1[[#This Row],[TeamFavoriteID]],Table2[team_id_pfr],Table2[team_name],"Even"))</f>
        <v>Arizona Cardinals</v>
      </c>
      <c r="M1623">
        <v>-7</v>
      </c>
      <c r="N1623">
        <f>IF(Table1[[#This Row],[TeamFavorite]]=Table1[[#This Row],[TeamHome]],Table1[[#This Row],[ScoreAway]]-Table1[[#This Row],[ScoreHome]],Table1[[#This Row],[ScoreHome]]-Table1[[#This Row],[ScoreAway]])</f>
        <v>-2</v>
      </c>
      <c r="O1623">
        <f>IF(Table1[[#This Row],[SpreadActual]]&lt;Table1[[#This Row],[SpreadFavorite]],1,0)</f>
        <v>0</v>
      </c>
      <c r="Q1623" t="s">
        <v>121</v>
      </c>
      <c r="R1623" t="b">
        <v>0</v>
      </c>
      <c r="S1623">
        <v>45</v>
      </c>
      <c r="T1623">
        <v>9</v>
      </c>
      <c r="U1623">
        <v>71</v>
      </c>
    </row>
    <row r="1624" spans="1:22" x14ac:dyDescent="0.2">
      <c r="A1624" s="1">
        <v>27357</v>
      </c>
      <c r="B1624">
        <v>1974</v>
      </c>
      <c r="C1624">
        <f>_xlfn.MAXIFS(Table1[ScheduleWeekWritten],Table1[ScheduleSeason],Table1[[#This Row],[ScheduleSeason]])</f>
        <v>14</v>
      </c>
      <c r="D1624">
        <v>11</v>
      </c>
      <c r="E1624" cm="1">
        <f t="array" ref="E1624">_xlfn.XLOOKUP(Table1[[#This Row],[ScheduleWeekWritten]],Table3[Game],100+Table3[Increase],Table1[[#This Row],[ScheduleWeekWritten]])</f>
        <v>11</v>
      </c>
      <c r="F1624" t="b">
        <v>0</v>
      </c>
      <c r="G1624" t="s">
        <v>31</v>
      </c>
      <c r="H1624">
        <v>17</v>
      </c>
      <c r="I1624">
        <v>14</v>
      </c>
      <c r="J1624" t="s">
        <v>19</v>
      </c>
      <c r="K1624" t="s">
        <v>91</v>
      </c>
      <c r="L1624" t="str">
        <f>_xlfn.XLOOKUP(Table1[[#This Row],[TeamFavoriteID]],Table2[team_id],Table2[team_name],_xlfn.XLOOKUP(Table1[[#This Row],[TeamFavoriteID]],Table2[team_id_pfr],Table2[team_name],"Even"))</f>
        <v>Miami Dolphins</v>
      </c>
      <c r="M1624">
        <v>-9</v>
      </c>
      <c r="N1624">
        <f>IF(Table1[[#This Row],[TeamFavorite]]=Table1[[#This Row],[TeamHome]],Table1[[#This Row],[ScoreAway]]-Table1[[#This Row],[ScoreHome]],Table1[[#This Row],[ScoreHome]]-Table1[[#This Row],[ScoreAway]])</f>
        <v>3</v>
      </c>
      <c r="O1624">
        <f>IF(Table1[[#This Row],[SpreadActual]]&lt;Table1[[#This Row],[SpreadFavorite]],1,0)</f>
        <v>0</v>
      </c>
      <c r="Q1624" t="s">
        <v>74</v>
      </c>
      <c r="R1624" t="b">
        <v>0</v>
      </c>
      <c r="S1624">
        <v>45</v>
      </c>
      <c r="T1624">
        <v>11</v>
      </c>
      <c r="U1624">
        <v>64</v>
      </c>
    </row>
    <row r="1625" spans="1:22" x14ac:dyDescent="0.2">
      <c r="A1625" s="1">
        <v>27357</v>
      </c>
      <c r="B1625">
        <v>1974</v>
      </c>
      <c r="C1625">
        <f>_xlfn.MAXIFS(Table1[ScheduleWeekWritten],Table1[ScheduleSeason],Table1[[#This Row],[ScheduleSeason]])</f>
        <v>14</v>
      </c>
      <c r="D1625">
        <v>11</v>
      </c>
      <c r="E1625" cm="1">
        <f t="array" ref="E1625">_xlfn.XLOOKUP(Table1[[#This Row],[ScheduleWeekWritten]],Table3[Game],100+Table3[Increase],Table1[[#This Row],[ScheduleWeekWritten]])</f>
        <v>11</v>
      </c>
      <c r="F1625" t="b">
        <v>0</v>
      </c>
      <c r="G1625" t="s">
        <v>20</v>
      </c>
      <c r="H1625">
        <v>17</v>
      </c>
      <c r="I1625">
        <v>20</v>
      </c>
      <c r="J1625" t="s">
        <v>24</v>
      </c>
      <c r="K1625" t="s">
        <v>21</v>
      </c>
      <c r="L1625" t="str">
        <f>_xlfn.XLOOKUP(Table1[[#This Row],[TeamFavoriteID]],Table2[team_id],Table2[team_name],_xlfn.XLOOKUP(Table1[[#This Row],[TeamFavoriteID]],Table2[team_id_pfr],Table2[team_name],"Even"))</f>
        <v>Las Vegas Raiders</v>
      </c>
      <c r="M1625">
        <v>-8</v>
      </c>
      <c r="N1625">
        <f>IF(Table1[[#This Row],[TeamFavorite]]=Table1[[#This Row],[TeamHome]],Table1[[#This Row],[ScoreAway]]-Table1[[#This Row],[ScoreHome]],Table1[[#This Row],[ScoreHome]]-Table1[[#This Row],[ScoreAway]])</f>
        <v>-3</v>
      </c>
      <c r="O1625">
        <f>IF(Table1[[#This Row],[SpreadActual]]&lt;Table1[[#This Row],[SpreadFavorite]],1,0)</f>
        <v>0</v>
      </c>
      <c r="Q1625" t="s">
        <v>76</v>
      </c>
      <c r="R1625" t="b">
        <v>0</v>
      </c>
      <c r="S1625">
        <v>56</v>
      </c>
      <c r="T1625">
        <v>8</v>
      </c>
      <c r="U1625">
        <v>62</v>
      </c>
    </row>
    <row r="1626" spans="1:22" x14ac:dyDescent="0.2">
      <c r="A1626" s="1">
        <v>27357</v>
      </c>
      <c r="B1626">
        <v>1974</v>
      </c>
      <c r="C1626">
        <f>_xlfn.MAXIFS(Table1[ScheduleWeekWritten],Table1[ScheduleSeason],Table1[[#This Row],[ScheduleSeason]])</f>
        <v>14</v>
      </c>
      <c r="D1626">
        <v>11</v>
      </c>
      <c r="E1626" cm="1">
        <f t="array" ref="E1626">_xlfn.XLOOKUP(Table1[[#This Row],[ScheduleWeekWritten]],Table3[Game],100+Table3[Increase],Table1[[#This Row],[ScheduleWeekWritten]])</f>
        <v>11</v>
      </c>
      <c r="F1626" t="b">
        <v>0</v>
      </c>
      <c r="G1626" t="s">
        <v>53</v>
      </c>
      <c r="H1626">
        <v>27</v>
      </c>
      <c r="I1626">
        <v>0</v>
      </c>
      <c r="J1626" t="s">
        <v>38</v>
      </c>
      <c r="K1626" t="s">
        <v>87</v>
      </c>
      <c r="L1626" t="str">
        <f>_xlfn.XLOOKUP(Table1[[#This Row],[TeamFavoriteID]],Table2[team_id],Table2[team_name],_xlfn.XLOOKUP(Table1[[#This Row],[TeamFavoriteID]],Table2[team_id_pfr],Table2[team_name],"Even"))</f>
        <v>San Francisco 49ers</v>
      </c>
      <c r="M1626">
        <v>-9</v>
      </c>
      <c r="N1626">
        <f>IF(Table1[[#This Row],[TeamFavorite]]=Table1[[#This Row],[TeamHome]],Table1[[#This Row],[ScoreAway]]-Table1[[#This Row],[ScoreHome]],Table1[[#This Row],[ScoreHome]]-Table1[[#This Row],[ScoreAway]])</f>
        <v>-27</v>
      </c>
      <c r="O1626">
        <f>IF(Table1[[#This Row],[SpreadActual]]&lt;Table1[[#This Row],[SpreadFavorite]],1,0)</f>
        <v>1</v>
      </c>
      <c r="Q1626" t="s">
        <v>118</v>
      </c>
      <c r="R1626" t="b">
        <v>0</v>
      </c>
      <c r="S1626">
        <v>50</v>
      </c>
      <c r="T1626">
        <v>6</v>
      </c>
      <c r="U1626">
        <v>74</v>
      </c>
    </row>
    <row r="1627" spans="1:22" x14ac:dyDescent="0.2">
      <c r="A1627" s="1">
        <v>27357</v>
      </c>
      <c r="B1627">
        <v>1974</v>
      </c>
      <c r="C1627">
        <f>_xlfn.MAXIFS(Table1[ScheduleWeekWritten],Table1[ScheduleSeason],Table1[[#This Row],[ScheduleSeason]])</f>
        <v>14</v>
      </c>
      <c r="D1627">
        <v>11</v>
      </c>
      <c r="E1627" cm="1">
        <f t="array" ref="E1627">_xlfn.XLOOKUP(Table1[[#This Row],[ScheduleWeekWritten]],Table3[Game],100+Table3[Increase],Table1[[#This Row],[ScheduleWeekWritten]])</f>
        <v>11</v>
      </c>
      <c r="F1627" t="b">
        <v>0</v>
      </c>
      <c r="G1627" t="s">
        <v>61</v>
      </c>
      <c r="H1627">
        <v>26</v>
      </c>
      <c r="I1627">
        <v>7</v>
      </c>
      <c r="J1627" t="s">
        <v>58</v>
      </c>
      <c r="K1627" t="s">
        <v>85</v>
      </c>
      <c r="L1627" t="str">
        <f>_xlfn.XLOOKUP(Table1[[#This Row],[TeamFavoriteID]],Table2[team_id],Table2[team_name],_xlfn.XLOOKUP(Table1[[#This Row],[TeamFavoriteID]],Table2[team_id_pfr],Table2[team_name],"Even"))</f>
        <v>Washington Commanders</v>
      </c>
      <c r="M1627">
        <v>-10</v>
      </c>
      <c r="N1627">
        <f>IF(Table1[[#This Row],[TeamFavorite]]=Table1[[#This Row],[TeamHome]],Table1[[#This Row],[ScoreAway]]-Table1[[#This Row],[ScoreHome]],Table1[[#This Row],[ScoreHome]]-Table1[[#This Row],[ScoreAway]])</f>
        <v>19</v>
      </c>
      <c r="O1627">
        <f>IF(Table1[[#This Row],[SpreadActual]]&lt;Table1[[#This Row],[SpreadFavorite]],1,0)</f>
        <v>0</v>
      </c>
      <c r="Q1627" t="s">
        <v>64</v>
      </c>
      <c r="R1627" t="b">
        <v>0</v>
      </c>
      <c r="S1627">
        <v>50</v>
      </c>
      <c r="T1627">
        <v>11</v>
      </c>
      <c r="U1627">
        <v>57</v>
      </c>
    </row>
    <row r="1628" spans="1:22" x14ac:dyDescent="0.2">
      <c r="A1628" s="1">
        <v>27358</v>
      </c>
      <c r="B1628">
        <v>1974</v>
      </c>
      <c r="C1628">
        <f>_xlfn.MAXIFS(Table1[ScheduleWeekWritten],Table1[ScheduleSeason],Table1[[#This Row],[ScheduleSeason]])</f>
        <v>14</v>
      </c>
      <c r="D1628">
        <v>11</v>
      </c>
      <c r="E1628" cm="1">
        <f t="array" ref="E1628">_xlfn.XLOOKUP(Table1[[#This Row],[ScheduleWeekWritten]],Table3[Game],100+Table3[Increase],Table1[[#This Row],[ScheduleWeekWritten]])</f>
        <v>11</v>
      </c>
      <c r="F1628" t="b">
        <v>0</v>
      </c>
      <c r="G1628" t="s">
        <v>95</v>
      </c>
      <c r="H1628">
        <v>7</v>
      </c>
      <c r="I1628">
        <v>28</v>
      </c>
      <c r="J1628" t="s">
        <v>49</v>
      </c>
      <c r="K1628" t="s">
        <v>51</v>
      </c>
      <c r="L1628" t="str">
        <f>_xlfn.XLOOKUP(Table1[[#This Row],[TeamFavoriteID]],Table2[team_id],Table2[team_name],_xlfn.XLOOKUP(Table1[[#This Row],[TeamFavoriteID]],Table2[team_id_pfr],Table2[team_name],"Even"))</f>
        <v>Pittsburgh Steelers</v>
      </c>
      <c r="M1628">
        <v>-8</v>
      </c>
      <c r="N1628">
        <f>IF(Table1[[#This Row],[TeamFavorite]]=Table1[[#This Row],[TeamHome]],Table1[[#This Row],[ScoreAway]]-Table1[[#This Row],[ScoreHome]],Table1[[#This Row],[ScoreHome]]-Table1[[#This Row],[ScoreAway]])</f>
        <v>-21</v>
      </c>
      <c r="O1628">
        <f>IF(Table1[[#This Row],[SpreadActual]]&lt;Table1[[#This Row],[SpreadFavorite]],1,0)</f>
        <v>1</v>
      </c>
      <c r="Q1628" t="s">
        <v>96</v>
      </c>
      <c r="R1628" t="b">
        <v>0</v>
      </c>
      <c r="S1628">
        <v>56</v>
      </c>
      <c r="T1628">
        <v>14</v>
      </c>
      <c r="U1628">
        <v>72</v>
      </c>
    </row>
    <row r="1629" spans="1:22" x14ac:dyDescent="0.2">
      <c r="A1629" s="1">
        <v>27361</v>
      </c>
      <c r="B1629">
        <v>1974</v>
      </c>
      <c r="C1629">
        <f>_xlfn.MAXIFS(Table1[ScheduleWeekWritten],Table1[ScheduleSeason],Table1[[#This Row],[ScheduleSeason]])</f>
        <v>14</v>
      </c>
      <c r="D1629">
        <v>12</v>
      </c>
      <c r="E1629" cm="1">
        <f t="array" ref="E1629">_xlfn.XLOOKUP(Table1[[#This Row],[ScheduleWeekWritten]],Table3[Game],100+Table3[Increase],Table1[[#This Row],[ScheduleWeekWritten]])</f>
        <v>12</v>
      </c>
      <c r="F1629" t="b">
        <v>0</v>
      </c>
      <c r="G1629" t="s">
        <v>67</v>
      </c>
      <c r="H1629">
        <v>24</v>
      </c>
      <c r="I1629">
        <v>23</v>
      </c>
      <c r="J1629" t="s">
        <v>61</v>
      </c>
      <c r="K1629" t="s">
        <v>89</v>
      </c>
      <c r="L1629" t="str">
        <f>_xlfn.XLOOKUP(Table1[[#This Row],[TeamFavoriteID]],Table2[team_id],Table2[team_name],_xlfn.XLOOKUP(Table1[[#This Row],[TeamFavoriteID]],Table2[team_id_pfr],Table2[team_name],"Even"))</f>
        <v>Even</v>
      </c>
      <c r="M1629">
        <v>0</v>
      </c>
      <c r="N1629">
        <f>IF(Table1[[#This Row],[TeamFavorite]]=Table1[[#This Row],[TeamHome]],Table1[[#This Row],[ScoreAway]]-Table1[[#This Row],[ScoreHome]],Table1[[#This Row],[ScoreHome]]-Table1[[#This Row],[ScoreAway]])</f>
        <v>1</v>
      </c>
      <c r="O1629">
        <f>IF(Table1[[#This Row],[SpreadActual]]&lt;Table1[[#This Row],[SpreadFavorite]],1,0)</f>
        <v>0</v>
      </c>
      <c r="Q1629" t="s">
        <v>119</v>
      </c>
      <c r="R1629" t="b">
        <v>0</v>
      </c>
      <c r="S1629">
        <v>50</v>
      </c>
      <c r="T1629">
        <v>11</v>
      </c>
      <c r="U1629">
        <v>59</v>
      </c>
    </row>
    <row r="1630" spans="1:22" x14ac:dyDescent="0.2">
      <c r="A1630" s="1">
        <v>27361</v>
      </c>
      <c r="B1630">
        <v>1974</v>
      </c>
      <c r="C1630">
        <f>_xlfn.MAXIFS(Table1[ScheduleWeekWritten],Table1[ScheduleSeason],Table1[[#This Row],[ScheduleSeason]])</f>
        <v>14</v>
      </c>
      <c r="D1630">
        <v>12</v>
      </c>
      <c r="E1630" cm="1">
        <f t="array" ref="E1630">_xlfn.XLOOKUP(Table1[[#This Row],[ScheduleWeekWritten]],Table3[Game],100+Table3[Increase],Table1[[#This Row],[ScheduleWeekWritten]])</f>
        <v>12</v>
      </c>
      <c r="F1630" t="b">
        <v>0</v>
      </c>
      <c r="G1630" t="s">
        <v>45</v>
      </c>
      <c r="H1630">
        <v>27</v>
      </c>
      <c r="I1630">
        <v>31</v>
      </c>
      <c r="J1630" t="s">
        <v>24</v>
      </c>
      <c r="K1630" t="s">
        <v>79</v>
      </c>
      <c r="L1630" t="str">
        <f>_xlfn.XLOOKUP(Table1[[#This Row],[TeamFavoriteID]],Table2[team_id],Table2[team_name],_xlfn.XLOOKUP(Table1[[#This Row],[TeamFavoriteID]],Table2[team_id_pfr],Table2[team_name],"Even"))</f>
        <v>Detroit Lions</v>
      </c>
      <c r="M1630">
        <v>-3.5</v>
      </c>
      <c r="N1630">
        <f>IF(Table1[[#This Row],[TeamFavorite]]=Table1[[#This Row],[TeamHome]],Table1[[#This Row],[ScoreAway]]-Table1[[#This Row],[ScoreHome]],Table1[[#This Row],[ScoreHome]]-Table1[[#This Row],[ScoreAway]])</f>
        <v>4</v>
      </c>
      <c r="O1630">
        <f>IF(Table1[[#This Row],[SpreadActual]]&lt;Table1[[#This Row],[SpreadFavorite]],1,0)</f>
        <v>0</v>
      </c>
      <c r="Q1630" t="s">
        <v>48</v>
      </c>
      <c r="R1630" t="b">
        <v>0</v>
      </c>
      <c r="S1630">
        <v>32</v>
      </c>
      <c r="T1630">
        <v>15</v>
      </c>
      <c r="U1630">
        <v>76</v>
      </c>
    </row>
    <row r="1631" spans="1:22" x14ac:dyDescent="0.2">
      <c r="A1631" s="1">
        <v>27364</v>
      </c>
      <c r="B1631">
        <v>1974</v>
      </c>
      <c r="C1631">
        <f>_xlfn.MAXIFS(Table1[ScheduleWeekWritten],Table1[ScheduleSeason],Table1[[#This Row],[ScheduleSeason]])</f>
        <v>14</v>
      </c>
      <c r="D1631">
        <v>12</v>
      </c>
      <c r="E1631" cm="1">
        <f t="array" ref="E1631">_xlfn.XLOOKUP(Table1[[#This Row],[ScheduleWeekWritten]],Table3[Game],100+Table3[Increase],Table1[[#This Row],[ScheduleWeekWritten]])</f>
        <v>12</v>
      </c>
      <c r="F1631" t="b">
        <v>0</v>
      </c>
      <c r="G1631" t="s">
        <v>38</v>
      </c>
      <c r="H1631">
        <v>7</v>
      </c>
      <c r="I1631">
        <v>30</v>
      </c>
      <c r="J1631" t="s">
        <v>39</v>
      </c>
      <c r="K1631" t="s">
        <v>40</v>
      </c>
      <c r="L1631" t="str">
        <f>_xlfn.XLOOKUP(Table1[[#This Row],[TeamFavoriteID]],Table2[team_id],Table2[team_name],_xlfn.XLOOKUP(Table1[[#This Row],[TeamFavoriteID]],Table2[team_id_pfr],Table2[team_name],"Even"))</f>
        <v>Los Angeles Rams</v>
      </c>
      <c r="M1631">
        <v>-9.5</v>
      </c>
      <c r="N1631">
        <f>IF(Table1[[#This Row],[TeamFavorite]]=Table1[[#This Row],[TeamHome]],Table1[[#This Row],[ScoreAway]]-Table1[[#This Row],[ScoreHome]],Table1[[#This Row],[ScoreHome]]-Table1[[#This Row],[ScoreAway]])</f>
        <v>-23</v>
      </c>
      <c r="O1631">
        <f>IF(Table1[[#This Row],[SpreadActual]]&lt;Table1[[#This Row],[SpreadFavorite]],1,0)</f>
        <v>1</v>
      </c>
      <c r="Q1631" t="s">
        <v>41</v>
      </c>
      <c r="R1631" t="b">
        <v>0</v>
      </c>
      <c r="S1631">
        <v>36</v>
      </c>
      <c r="T1631">
        <v>16</v>
      </c>
      <c r="U1631">
        <v>82</v>
      </c>
    </row>
    <row r="1632" spans="1:22" x14ac:dyDescent="0.2">
      <c r="A1632" s="1">
        <v>27364</v>
      </c>
      <c r="B1632">
        <v>1974</v>
      </c>
      <c r="C1632">
        <f>_xlfn.MAXIFS(Table1[ScheduleWeekWritten],Table1[ScheduleSeason],Table1[[#This Row],[ScheduleSeason]])</f>
        <v>14</v>
      </c>
      <c r="D1632">
        <v>12</v>
      </c>
      <c r="E1632" cm="1">
        <f t="array" ref="E1632">_xlfn.XLOOKUP(Table1[[#This Row],[ScheduleWeekWritten]],Table3[Game],100+Table3[Increase],Table1[[#This Row],[ScheduleWeekWritten]])</f>
        <v>12</v>
      </c>
      <c r="F1632" t="b">
        <v>0</v>
      </c>
      <c r="G1632" t="s">
        <v>28</v>
      </c>
      <c r="H1632">
        <v>6</v>
      </c>
      <c r="I1632">
        <v>0</v>
      </c>
      <c r="J1632" t="s">
        <v>34</v>
      </c>
      <c r="K1632" t="s">
        <v>43</v>
      </c>
      <c r="L1632" t="str">
        <f>_xlfn.XLOOKUP(Table1[[#This Row],[TeamFavoriteID]],Table2[team_id],Table2[team_name],_xlfn.XLOOKUP(Table1[[#This Row],[TeamFavoriteID]],Table2[team_id_pfr],Table2[team_name],"Even"))</f>
        <v>Buffalo Bills</v>
      </c>
      <c r="M1632">
        <v>-12.5</v>
      </c>
      <c r="N1632">
        <f>IF(Table1[[#This Row],[TeamFavorite]]=Table1[[#This Row],[TeamHome]],Table1[[#This Row],[ScoreAway]]-Table1[[#This Row],[ScoreHome]],Table1[[#This Row],[ScoreHome]]-Table1[[#This Row],[ScoreAway]])</f>
        <v>-6</v>
      </c>
      <c r="O1632">
        <f>IF(Table1[[#This Row],[SpreadActual]]&lt;Table1[[#This Row],[SpreadFavorite]],1,0)</f>
        <v>0</v>
      </c>
      <c r="Q1632" t="s">
        <v>123</v>
      </c>
      <c r="R1632" t="b">
        <v>0</v>
      </c>
      <c r="S1632">
        <v>25</v>
      </c>
      <c r="T1632">
        <v>23</v>
      </c>
      <c r="U1632">
        <v>77</v>
      </c>
    </row>
    <row r="1633" spans="1:21" x14ac:dyDescent="0.2">
      <c r="A1633" s="1">
        <v>27364</v>
      </c>
      <c r="B1633">
        <v>1974</v>
      </c>
      <c r="C1633">
        <f>_xlfn.MAXIFS(Table1[ScheduleWeekWritten],Table1[ScheduleSeason],Table1[[#This Row],[ScheduleSeason]])</f>
        <v>14</v>
      </c>
      <c r="D1633">
        <v>12</v>
      </c>
      <c r="E1633" cm="1">
        <f t="array" ref="E1633">_xlfn.XLOOKUP(Table1[[#This Row],[ScheduleWeekWritten]],Table3[Game],100+Table3[Increase],Table1[[#This Row],[ScheduleWeekWritten]])</f>
        <v>12</v>
      </c>
      <c r="F1633" t="b">
        <v>0</v>
      </c>
      <c r="G1633" t="s">
        <v>46</v>
      </c>
      <c r="H1633">
        <v>16</v>
      </c>
      <c r="I1633">
        <v>13</v>
      </c>
      <c r="J1633" t="s">
        <v>50</v>
      </c>
      <c r="K1633" t="s">
        <v>90</v>
      </c>
      <c r="L1633" t="str">
        <f>_xlfn.XLOOKUP(Table1[[#This Row],[TeamFavoriteID]],Table2[team_id],Table2[team_name],_xlfn.XLOOKUP(Table1[[#This Row],[TeamFavoriteID]],Table2[team_id_pfr],Table2[team_name],"Even"))</f>
        <v>New York Giants</v>
      </c>
      <c r="M1633">
        <v>-7</v>
      </c>
      <c r="N1633">
        <f>IF(Table1[[#This Row],[TeamFavorite]]=Table1[[#This Row],[TeamHome]],Table1[[#This Row],[ScoreAway]]-Table1[[#This Row],[ScoreHome]],Table1[[#This Row],[ScoreHome]]-Table1[[#This Row],[ScoreAway]])</f>
        <v>3</v>
      </c>
      <c r="O1633">
        <f>IF(Table1[[#This Row],[SpreadActual]]&lt;Table1[[#This Row],[SpreadFavorite]],1,0)</f>
        <v>0</v>
      </c>
      <c r="Q1633" t="s">
        <v>114</v>
      </c>
      <c r="R1633" t="b">
        <v>0</v>
      </c>
      <c r="S1633">
        <v>34</v>
      </c>
      <c r="T1633">
        <v>24</v>
      </c>
      <c r="U1633">
        <v>84</v>
      </c>
    </row>
    <row r="1634" spans="1:21" x14ac:dyDescent="0.2">
      <c r="A1634" s="1">
        <v>27364</v>
      </c>
      <c r="B1634">
        <v>1974</v>
      </c>
      <c r="C1634">
        <f>_xlfn.MAXIFS(Table1[ScheduleWeekWritten],Table1[ScheduleSeason],Table1[[#This Row],[ScheduleSeason]])</f>
        <v>14</v>
      </c>
      <c r="D1634">
        <v>12</v>
      </c>
      <c r="E1634" cm="1">
        <f t="array" ref="E1634">_xlfn.XLOOKUP(Table1[[#This Row],[ScheduleWeekWritten]],Table3[Game],100+Table3[Increase],Table1[[#This Row],[ScheduleWeekWritten]])</f>
        <v>12</v>
      </c>
      <c r="F1634" t="b">
        <v>0</v>
      </c>
      <c r="G1634" t="s">
        <v>62</v>
      </c>
      <c r="H1634">
        <v>7</v>
      </c>
      <c r="I1634">
        <v>0</v>
      </c>
      <c r="J1634" t="s">
        <v>53</v>
      </c>
      <c r="K1634" t="s">
        <v>87</v>
      </c>
      <c r="L1634" t="str">
        <f>_xlfn.XLOOKUP(Table1[[#This Row],[TeamFavoriteID]],Table2[team_id],Table2[team_name],_xlfn.XLOOKUP(Table1[[#This Row],[TeamFavoriteID]],Table2[team_id_pfr],Table2[team_name],"Even"))</f>
        <v>San Francisco 49ers</v>
      </c>
      <c r="M1634">
        <v>-2</v>
      </c>
      <c r="N1634">
        <f>IF(Table1[[#This Row],[TeamFavorite]]=Table1[[#This Row],[TeamHome]],Table1[[#This Row],[ScoreAway]]-Table1[[#This Row],[ScoreHome]],Table1[[#This Row],[ScoreHome]]-Table1[[#This Row],[ScoreAway]])</f>
        <v>7</v>
      </c>
      <c r="O1634">
        <f>IF(Table1[[#This Row],[SpreadActual]]&lt;Table1[[#This Row],[SpreadFavorite]],1,0)</f>
        <v>0</v>
      </c>
      <c r="Q1634" t="s">
        <v>66</v>
      </c>
      <c r="R1634" t="b">
        <v>0</v>
      </c>
      <c r="S1634">
        <v>33</v>
      </c>
      <c r="T1634">
        <v>19</v>
      </c>
      <c r="U1634">
        <v>78</v>
      </c>
    </row>
    <row r="1635" spans="1:21" x14ac:dyDescent="0.2">
      <c r="A1635" s="1">
        <v>27364</v>
      </c>
      <c r="B1635">
        <v>1974</v>
      </c>
      <c r="C1635">
        <f>_xlfn.MAXIFS(Table1[ScheduleWeekWritten],Table1[ScheduleSeason],Table1[[#This Row],[ScheduleSeason]])</f>
        <v>14</v>
      </c>
      <c r="D1635">
        <v>12</v>
      </c>
      <c r="E1635" cm="1">
        <f t="array" ref="E1635">_xlfn.XLOOKUP(Table1[[#This Row],[ScheduleWeekWritten]],Table3[Game],100+Table3[Increase],Table1[[#This Row],[ScheduleWeekWritten]])</f>
        <v>12</v>
      </c>
      <c r="F1635" t="b">
        <v>0</v>
      </c>
      <c r="G1635" t="s">
        <v>54</v>
      </c>
      <c r="H1635">
        <v>29</v>
      </c>
      <c r="I1635">
        <v>9</v>
      </c>
      <c r="J1635" t="s">
        <v>95</v>
      </c>
      <c r="K1635" t="s">
        <v>55</v>
      </c>
      <c r="L1635" t="str">
        <f>_xlfn.XLOOKUP(Table1[[#This Row],[TeamFavoriteID]],Table2[team_id],Table2[team_name],_xlfn.XLOOKUP(Table1[[#This Row],[TeamFavoriteID]],Table2[team_id_pfr],Table2[team_name],"Even"))</f>
        <v>Minnesota Vikings</v>
      </c>
      <c r="M1635">
        <v>-14</v>
      </c>
      <c r="N1635">
        <f>IF(Table1[[#This Row],[TeamFavorite]]=Table1[[#This Row],[TeamHome]],Table1[[#This Row],[ScoreAway]]-Table1[[#This Row],[ScoreHome]],Table1[[#This Row],[ScoreHome]]-Table1[[#This Row],[ScoreAway]])</f>
        <v>-20</v>
      </c>
      <c r="O1635">
        <f>IF(Table1[[#This Row],[SpreadActual]]&lt;Table1[[#This Row],[SpreadFavorite]],1,0)</f>
        <v>1</v>
      </c>
      <c r="Q1635" t="s">
        <v>73</v>
      </c>
      <c r="R1635" t="b">
        <v>0</v>
      </c>
      <c r="S1635">
        <v>25</v>
      </c>
      <c r="T1635">
        <v>11</v>
      </c>
      <c r="U1635">
        <v>76</v>
      </c>
    </row>
    <row r="1636" spans="1:21" x14ac:dyDescent="0.2">
      <c r="A1636" s="1">
        <v>27364</v>
      </c>
      <c r="B1636">
        <v>1974</v>
      </c>
      <c r="C1636">
        <f>_xlfn.MAXIFS(Table1[ScheduleWeekWritten],Table1[ScheduleSeason],Table1[[#This Row],[ScheduleSeason]])</f>
        <v>14</v>
      </c>
      <c r="D1636">
        <v>12</v>
      </c>
      <c r="E1636" cm="1">
        <f t="array" ref="E1636">_xlfn.XLOOKUP(Table1[[#This Row],[ScheduleWeekWritten]],Table3[Game],100+Table3[Increase],Table1[[#This Row],[ScheduleWeekWritten]])</f>
        <v>12</v>
      </c>
      <c r="F1636" t="b">
        <v>0</v>
      </c>
      <c r="G1636" t="s">
        <v>31</v>
      </c>
      <c r="H1636">
        <v>27</v>
      </c>
      <c r="I1636">
        <v>14</v>
      </c>
      <c r="J1636" t="s">
        <v>27</v>
      </c>
      <c r="K1636" t="s">
        <v>32</v>
      </c>
      <c r="L1636" t="str">
        <f>_xlfn.XLOOKUP(Table1[[#This Row],[TeamFavoriteID]],Table2[team_id],Table2[team_name],_xlfn.XLOOKUP(Table1[[#This Row],[TeamFavoriteID]],Table2[team_id_pfr],Table2[team_name],"Even"))</f>
        <v>New York Jets</v>
      </c>
      <c r="M1636">
        <v>-8.5</v>
      </c>
      <c r="N1636">
        <f>IF(Table1[[#This Row],[TeamFavorite]]=Table1[[#This Row],[TeamHome]],Table1[[#This Row],[ScoreAway]]-Table1[[#This Row],[ScoreHome]],Table1[[#This Row],[ScoreHome]]-Table1[[#This Row],[ScoreAway]])</f>
        <v>-13</v>
      </c>
      <c r="O1636">
        <f>IF(Table1[[#This Row],[SpreadActual]]&lt;Table1[[#This Row],[SpreadFavorite]],1,0)</f>
        <v>1</v>
      </c>
      <c r="Q1636" t="s">
        <v>74</v>
      </c>
      <c r="R1636" t="b">
        <v>0</v>
      </c>
      <c r="S1636">
        <v>37</v>
      </c>
      <c r="T1636">
        <v>19</v>
      </c>
      <c r="U1636">
        <v>70</v>
      </c>
    </row>
    <row r="1637" spans="1:21" x14ac:dyDescent="0.2">
      <c r="A1637" s="1">
        <v>27364</v>
      </c>
      <c r="B1637">
        <v>1974</v>
      </c>
      <c r="C1637">
        <f>_xlfn.MAXIFS(Table1[ScheduleWeekWritten],Table1[ScheduleSeason],Table1[[#This Row],[ScheduleSeason]])</f>
        <v>14</v>
      </c>
      <c r="D1637">
        <v>12</v>
      </c>
      <c r="E1637" cm="1">
        <f t="array" ref="E1637">_xlfn.XLOOKUP(Table1[[#This Row],[ScheduleWeekWritten]],Table3[Game],100+Table3[Increase],Table1[[#This Row],[ScheduleWeekWritten]])</f>
        <v>12</v>
      </c>
      <c r="F1637" t="b">
        <v>0</v>
      </c>
      <c r="G1637" t="s">
        <v>20</v>
      </c>
      <c r="H1637">
        <v>41</v>
      </c>
      <c r="I1637">
        <v>26</v>
      </c>
      <c r="J1637" t="s">
        <v>115</v>
      </c>
      <c r="K1637" t="s">
        <v>21</v>
      </c>
      <c r="L1637" t="str">
        <f>_xlfn.XLOOKUP(Table1[[#This Row],[TeamFavoriteID]],Table2[team_id],Table2[team_name],_xlfn.XLOOKUP(Table1[[#This Row],[TeamFavoriteID]],Table2[team_id_pfr],Table2[team_name],"Even"))</f>
        <v>Las Vegas Raiders</v>
      </c>
      <c r="M1637">
        <v>-7.5</v>
      </c>
      <c r="N1637">
        <f>IF(Table1[[#This Row],[TeamFavorite]]=Table1[[#This Row],[TeamHome]],Table1[[#This Row],[ScoreAway]]-Table1[[#This Row],[ScoreHome]],Table1[[#This Row],[ScoreHome]]-Table1[[#This Row],[ScoreAway]])</f>
        <v>15</v>
      </c>
      <c r="O1637">
        <f>IF(Table1[[#This Row],[SpreadActual]]&lt;Table1[[#This Row],[SpreadFavorite]],1,0)</f>
        <v>0</v>
      </c>
      <c r="Q1637" t="s">
        <v>76</v>
      </c>
      <c r="R1637" t="b">
        <v>0</v>
      </c>
      <c r="S1637">
        <v>54</v>
      </c>
      <c r="T1637">
        <v>6</v>
      </c>
      <c r="U1637">
        <v>73</v>
      </c>
    </row>
    <row r="1638" spans="1:21" x14ac:dyDescent="0.2">
      <c r="A1638" s="1">
        <v>27364</v>
      </c>
      <c r="B1638">
        <v>1974</v>
      </c>
      <c r="C1638">
        <f>_xlfn.MAXIFS(Table1[ScheduleWeekWritten],Table1[ScheduleSeason],Table1[[#This Row],[ScheduleSeason]])</f>
        <v>14</v>
      </c>
      <c r="D1638">
        <v>12</v>
      </c>
      <c r="E1638" cm="1">
        <f t="array" ref="E1638">_xlfn.XLOOKUP(Table1[[#This Row],[ScheduleWeekWritten]],Table3[Game],100+Table3[Increase],Table1[[#This Row],[ScheduleWeekWritten]])</f>
        <v>12</v>
      </c>
      <c r="F1638" t="b">
        <v>0</v>
      </c>
      <c r="G1638" t="s">
        <v>58</v>
      </c>
      <c r="H1638">
        <v>36</v>
      </c>
      <c r="I1638">
        <v>14</v>
      </c>
      <c r="J1638" t="s">
        <v>33</v>
      </c>
      <c r="K1638" t="s">
        <v>35</v>
      </c>
      <c r="L1638" t="str">
        <f>_xlfn.XLOOKUP(Table1[[#This Row],[TeamFavoriteID]],Table2[team_id],Table2[team_name],_xlfn.XLOOKUP(Table1[[#This Row],[TeamFavoriteID]],Table2[team_id_pfr],Table2[team_name],"Even"))</f>
        <v>Green Bay Packers</v>
      </c>
      <c r="M1638">
        <v>-7.5</v>
      </c>
      <c r="N1638">
        <f>IF(Table1[[#This Row],[TeamFavorite]]=Table1[[#This Row],[TeamHome]],Table1[[#This Row],[ScoreAway]]-Table1[[#This Row],[ScoreHome]],Table1[[#This Row],[ScoreHome]]-Table1[[#This Row],[ScoreAway]])</f>
        <v>22</v>
      </c>
      <c r="O1638">
        <f>IF(Table1[[#This Row],[SpreadActual]]&lt;Table1[[#This Row],[SpreadFavorite]],1,0)</f>
        <v>0</v>
      </c>
      <c r="Q1638" t="s">
        <v>112</v>
      </c>
      <c r="R1638" t="b">
        <v>0</v>
      </c>
      <c r="S1638">
        <v>40</v>
      </c>
      <c r="T1638">
        <v>22</v>
      </c>
      <c r="U1638">
        <v>75</v>
      </c>
    </row>
    <row r="1639" spans="1:21" x14ac:dyDescent="0.2">
      <c r="A1639" s="1">
        <v>27364</v>
      </c>
      <c r="B1639">
        <v>1974</v>
      </c>
      <c r="C1639">
        <f>_xlfn.MAXIFS(Table1[ScheduleWeekWritten],Table1[ScheduleSeason],Table1[[#This Row],[ScheduleSeason]])</f>
        <v>14</v>
      </c>
      <c r="D1639">
        <v>12</v>
      </c>
      <c r="E1639" cm="1">
        <f t="array" ref="E1639">_xlfn.XLOOKUP(Table1[[#This Row],[ScheduleWeekWritten]],Table3[Game],100+Table3[Increase],Table1[[#This Row],[ScheduleWeekWritten]])</f>
        <v>12</v>
      </c>
      <c r="F1639" t="b">
        <v>0</v>
      </c>
      <c r="G1639" t="s">
        <v>49</v>
      </c>
      <c r="H1639">
        <v>10</v>
      </c>
      <c r="I1639">
        <v>13</v>
      </c>
      <c r="J1639" t="s">
        <v>23</v>
      </c>
      <c r="K1639" t="s">
        <v>51</v>
      </c>
      <c r="L1639" t="str">
        <f>_xlfn.XLOOKUP(Table1[[#This Row],[TeamFavoriteID]],Table2[team_id],Table2[team_name],_xlfn.XLOOKUP(Table1[[#This Row],[TeamFavoriteID]],Table2[team_id_pfr],Table2[team_name],"Even"))</f>
        <v>Pittsburgh Steelers</v>
      </c>
      <c r="M1639">
        <v>-11</v>
      </c>
      <c r="N1639">
        <f>IF(Table1[[#This Row],[TeamFavorite]]=Table1[[#This Row],[TeamHome]],Table1[[#This Row],[ScoreAway]]-Table1[[#This Row],[ScoreHome]],Table1[[#This Row],[ScoreHome]]-Table1[[#This Row],[ScoreAway]])</f>
        <v>3</v>
      </c>
      <c r="O1639">
        <f>IF(Table1[[#This Row],[SpreadActual]]&lt;Table1[[#This Row],[SpreadFavorite]],1,0)</f>
        <v>0</v>
      </c>
      <c r="Q1639" t="s">
        <v>113</v>
      </c>
      <c r="R1639" t="b">
        <v>0</v>
      </c>
      <c r="S1639">
        <v>33</v>
      </c>
      <c r="T1639">
        <v>16</v>
      </c>
      <c r="U1639">
        <v>73</v>
      </c>
    </row>
    <row r="1640" spans="1:21" x14ac:dyDescent="0.2">
      <c r="A1640" s="1">
        <v>27364</v>
      </c>
      <c r="B1640">
        <v>1974</v>
      </c>
      <c r="C1640">
        <f>_xlfn.MAXIFS(Table1[ScheduleWeekWritten],Table1[ScheduleSeason],Table1[[#This Row],[ScheduleSeason]])</f>
        <v>14</v>
      </c>
      <c r="D1640">
        <v>12</v>
      </c>
      <c r="E1640" cm="1">
        <f t="array" ref="E1640">_xlfn.XLOOKUP(Table1[[#This Row],[ScheduleWeekWritten]],Table3[Game],100+Table3[Increase],Table1[[#This Row],[ScheduleWeekWritten]])</f>
        <v>12</v>
      </c>
      <c r="F1640" t="b">
        <v>0</v>
      </c>
      <c r="G1640" t="s">
        <v>57</v>
      </c>
      <c r="H1640">
        <v>13</v>
      </c>
      <c r="I1640">
        <v>17</v>
      </c>
      <c r="J1640" t="s">
        <v>42</v>
      </c>
      <c r="K1640" t="s">
        <v>59</v>
      </c>
      <c r="L1640" t="str">
        <f>_xlfn.XLOOKUP(Table1[[#This Row],[TeamFavoriteID]],Table2[team_id],Table2[team_name],_xlfn.XLOOKUP(Table1[[#This Row],[TeamFavoriteID]],Table2[team_id_pfr],Table2[team_name],"Even"))</f>
        <v>Arizona Cardinals</v>
      </c>
      <c r="M1640">
        <v>-10.5</v>
      </c>
      <c r="N1640">
        <f>IF(Table1[[#This Row],[TeamFavorite]]=Table1[[#This Row],[TeamHome]],Table1[[#This Row],[ScoreAway]]-Table1[[#This Row],[ScoreHome]],Table1[[#This Row],[ScoreHome]]-Table1[[#This Row],[ScoreAway]])</f>
        <v>-4</v>
      </c>
      <c r="O1640">
        <f>IF(Table1[[#This Row],[SpreadActual]]&lt;Table1[[#This Row],[SpreadFavorite]],1,0)</f>
        <v>0</v>
      </c>
      <c r="Q1640" t="s">
        <v>60</v>
      </c>
      <c r="R1640" t="b">
        <v>0</v>
      </c>
      <c r="S1640">
        <v>31</v>
      </c>
      <c r="T1640">
        <v>16</v>
      </c>
      <c r="U1640">
        <v>10</v>
      </c>
    </row>
    <row r="1641" spans="1:21" x14ac:dyDescent="0.2">
      <c r="A1641" s="1">
        <v>27365</v>
      </c>
      <c r="B1641">
        <v>1974</v>
      </c>
      <c r="C1641">
        <f>_xlfn.MAXIFS(Table1[ScheduleWeekWritten],Table1[ScheduleSeason],Table1[[#This Row],[ScheduleSeason]])</f>
        <v>14</v>
      </c>
      <c r="D1641">
        <v>12</v>
      </c>
      <c r="E1641" cm="1">
        <f t="array" ref="E1641">_xlfn.XLOOKUP(Table1[[#This Row],[ScheduleWeekWritten]],Table3[Game],100+Table3[Increase],Table1[[#This Row],[ScheduleWeekWritten]])</f>
        <v>12</v>
      </c>
      <c r="F1641" t="b">
        <v>0</v>
      </c>
      <c r="G1641" t="s">
        <v>19</v>
      </c>
      <c r="H1641">
        <v>24</v>
      </c>
      <c r="I1641">
        <v>3</v>
      </c>
      <c r="J1641" t="s">
        <v>101</v>
      </c>
      <c r="K1641" t="s">
        <v>91</v>
      </c>
      <c r="L1641" t="str">
        <f>_xlfn.XLOOKUP(Table1[[#This Row],[TeamFavoriteID]],Table2[team_id],Table2[team_name],_xlfn.XLOOKUP(Table1[[#This Row],[TeamFavoriteID]],Table2[team_id_pfr],Table2[team_name],"Even"))</f>
        <v>Miami Dolphins</v>
      </c>
      <c r="M1641">
        <v>-6.5</v>
      </c>
      <c r="N1641">
        <f>IF(Table1[[#This Row],[TeamFavorite]]=Table1[[#This Row],[TeamHome]],Table1[[#This Row],[ScoreAway]]-Table1[[#This Row],[ScoreHome]],Table1[[#This Row],[ScoreHome]]-Table1[[#This Row],[ScoreAway]])</f>
        <v>-21</v>
      </c>
      <c r="O1641">
        <f>IF(Table1[[#This Row],[SpreadActual]]&lt;Table1[[#This Row],[SpreadFavorite]],1,0)</f>
        <v>1</v>
      </c>
      <c r="Q1641" t="s">
        <v>22</v>
      </c>
      <c r="R1641" t="b">
        <v>0</v>
      </c>
      <c r="S1641">
        <v>59</v>
      </c>
      <c r="T1641">
        <v>12</v>
      </c>
      <c r="U1641">
        <v>65</v>
      </c>
    </row>
    <row r="1642" spans="1:21" x14ac:dyDescent="0.2">
      <c r="A1642" s="1">
        <v>27370</v>
      </c>
      <c r="B1642">
        <v>1974</v>
      </c>
      <c r="C1642">
        <f>_xlfn.MAXIFS(Table1[ScheduleWeekWritten],Table1[ScheduleSeason],Table1[[#This Row],[ScheduleSeason]])</f>
        <v>14</v>
      </c>
      <c r="D1642">
        <v>13</v>
      </c>
      <c r="E1642" cm="1">
        <f t="array" ref="E1642">_xlfn.XLOOKUP(Table1[[#This Row],[ScheduleWeekWritten]],Table3[Game],100+Table3[Increase],Table1[[#This Row],[ScheduleWeekWritten]])</f>
        <v>13</v>
      </c>
      <c r="F1642" t="b">
        <v>0</v>
      </c>
      <c r="G1642" t="s">
        <v>67</v>
      </c>
      <c r="H1642">
        <v>41</v>
      </c>
      <c r="I1642">
        <v>17</v>
      </c>
      <c r="J1642" t="s">
        <v>62</v>
      </c>
      <c r="K1642" t="s">
        <v>68</v>
      </c>
      <c r="L1642" t="str">
        <f>_xlfn.XLOOKUP(Table1[[#This Row],[TeamFavoriteID]],Table2[team_id],Table2[team_name],_xlfn.XLOOKUP(Table1[[#This Row],[TeamFavoriteID]],Table2[team_id_pfr],Table2[team_name],"Even"))</f>
        <v>Dallas Cowboys</v>
      </c>
      <c r="M1642">
        <v>-10.5</v>
      </c>
      <c r="N1642">
        <f>IF(Table1[[#This Row],[TeamFavorite]]=Table1[[#This Row],[TeamHome]],Table1[[#This Row],[ScoreAway]]-Table1[[#This Row],[ScoreHome]],Table1[[#This Row],[ScoreHome]]-Table1[[#This Row],[ScoreAway]])</f>
        <v>-24</v>
      </c>
      <c r="O1642">
        <f>IF(Table1[[#This Row],[SpreadActual]]&lt;Table1[[#This Row],[SpreadFavorite]],1,0)</f>
        <v>1</v>
      </c>
      <c r="Q1642" t="s">
        <v>119</v>
      </c>
      <c r="R1642" t="b">
        <v>0</v>
      </c>
      <c r="S1642">
        <v>51</v>
      </c>
      <c r="T1642">
        <v>18</v>
      </c>
      <c r="U1642">
        <v>66</v>
      </c>
    </row>
    <row r="1643" spans="1:21" x14ac:dyDescent="0.2">
      <c r="A1643" s="1">
        <v>27370</v>
      </c>
      <c r="B1643">
        <v>1974</v>
      </c>
      <c r="C1643">
        <f>_xlfn.MAXIFS(Table1[ScheduleWeekWritten],Table1[ScheduleSeason],Table1[[#This Row],[ScheduleSeason]])</f>
        <v>14</v>
      </c>
      <c r="D1643">
        <v>13</v>
      </c>
      <c r="E1643" cm="1">
        <f t="array" ref="E1643">_xlfn.XLOOKUP(Table1[[#This Row],[ScheduleWeekWritten]],Table3[Game],100+Table3[Increase],Table1[[#This Row],[ScheduleWeekWritten]])</f>
        <v>13</v>
      </c>
      <c r="F1643" t="b">
        <v>0</v>
      </c>
      <c r="G1643" t="s">
        <v>54</v>
      </c>
      <c r="H1643">
        <v>23</v>
      </c>
      <c r="I1643">
        <v>10</v>
      </c>
      <c r="J1643" t="s">
        <v>38</v>
      </c>
      <c r="K1643" t="s">
        <v>55</v>
      </c>
      <c r="L1643" t="str">
        <f>_xlfn.XLOOKUP(Table1[[#This Row],[TeamFavoriteID]],Table2[team_id],Table2[team_name],_xlfn.XLOOKUP(Table1[[#This Row],[TeamFavoriteID]],Table2[team_id_pfr],Table2[team_name],"Even"))</f>
        <v>Minnesota Vikings</v>
      </c>
      <c r="M1643">
        <v>-14</v>
      </c>
      <c r="N1643">
        <f>IF(Table1[[#This Row],[TeamFavorite]]=Table1[[#This Row],[TeamHome]],Table1[[#This Row],[ScoreAway]]-Table1[[#This Row],[ScoreHome]],Table1[[#This Row],[ScoreHome]]-Table1[[#This Row],[ScoreAway]])</f>
        <v>-13</v>
      </c>
      <c r="O1643">
        <f>IF(Table1[[#This Row],[SpreadActual]]&lt;Table1[[#This Row],[SpreadFavorite]],1,0)</f>
        <v>0</v>
      </c>
      <c r="Q1643" t="s">
        <v>73</v>
      </c>
      <c r="R1643" t="b">
        <v>0</v>
      </c>
      <c r="S1643">
        <v>28</v>
      </c>
      <c r="T1643">
        <v>10</v>
      </c>
      <c r="U1643">
        <v>85</v>
      </c>
    </row>
    <row r="1644" spans="1:21" x14ac:dyDescent="0.2">
      <c r="A1644" s="1">
        <v>27371</v>
      </c>
      <c r="B1644">
        <v>1974</v>
      </c>
      <c r="C1644">
        <f>_xlfn.MAXIFS(Table1[ScheduleWeekWritten],Table1[ScheduleSeason],Table1[[#This Row],[ScheduleSeason]])</f>
        <v>14</v>
      </c>
      <c r="D1644">
        <v>13</v>
      </c>
      <c r="E1644" cm="1">
        <f t="array" ref="E1644">_xlfn.XLOOKUP(Table1[[#This Row],[ScheduleWeekWritten]],Table3[Game],100+Table3[Increase],Table1[[#This Row],[ScheduleWeekWritten]])</f>
        <v>13</v>
      </c>
      <c r="F1644" t="b">
        <v>0</v>
      </c>
      <c r="G1644" t="s">
        <v>34</v>
      </c>
      <c r="H1644">
        <v>16</v>
      </c>
      <c r="I1644">
        <v>17</v>
      </c>
      <c r="J1644" t="s">
        <v>19</v>
      </c>
      <c r="K1644" t="s">
        <v>91</v>
      </c>
      <c r="L1644" t="str">
        <f>_xlfn.XLOOKUP(Table1[[#This Row],[TeamFavoriteID]],Table2[team_id],Table2[team_name],_xlfn.XLOOKUP(Table1[[#This Row],[TeamFavoriteID]],Table2[team_id_pfr],Table2[team_name],"Even"))</f>
        <v>Miami Dolphins</v>
      </c>
      <c r="M1644">
        <v>-13</v>
      </c>
      <c r="N1644">
        <f>IF(Table1[[#This Row],[TeamFavorite]]=Table1[[#This Row],[TeamHome]],Table1[[#This Row],[ScoreAway]]-Table1[[#This Row],[ScoreHome]],Table1[[#This Row],[ScoreHome]]-Table1[[#This Row],[ScoreAway]])</f>
        <v>-1</v>
      </c>
      <c r="O1644">
        <f>IF(Table1[[#This Row],[SpreadActual]]&lt;Table1[[#This Row],[SpreadFavorite]],1,0)</f>
        <v>0</v>
      </c>
      <c r="Q1644" t="s">
        <v>80</v>
      </c>
      <c r="R1644" t="b">
        <v>0</v>
      </c>
      <c r="S1644">
        <v>54</v>
      </c>
      <c r="T1644">
        <v>12</v>
      </c>
      <c r="U1644">
        <v>88</v>
      </c>
    </row>
    <row r="1645" spans="1:21" x14ac:dyDescent="0.2">
      <c r="A1645" s="1">
        <v>27371</v>
      </c>
      <c r="B1645">
        <v>1974</v>
      </c>
      <c r="C1645">
        <f>_xlfn.MAXIFS(Table1[ScheduleWeekWritten],Table1[ScheduleSeason],Table1[[#This Row],[ScheduleSeason]])</f>
        <v>14</v>
      </c>
      <c r="D1645">
        <v>13</v>
      </c>
      <c r="E1645" cm="1">
        <f t="array" ref="E1645">_xlfn.XLOOKUP(Table1[[#This Row],[ScheduleWeekWritten]],Table3[Game],100+Table3[Increase],Table1[[#This Row],[ScheduleWeekWritten]])</f>
        <v>13</v>
      </c>
      <c r="F1645" t="b">
        <v>0</v>
      </c>
      <c r="G1645" t="s">
        <v>101</v>
      </c>
      <c r="H1645">
        <v>19</v>
      </c>
      <c r="I1645">
        <v>23</v>
      </c>
      <c r="J1645" t="s">
        <v>45</v>
      </c>
      <c r="K1645" t="s">
        <v>104</v>
      </c>
      <c r="L1645" t="str">
        <f>_xlfn.XLOOKUP(Table1[[#This Row],[TeamFavoriteID]],Table2[team_id],Table2[team_name],_xlfn.XLOOKUP(Table1[[#This Row],[TeamFavoriteID]],Table2[team_id_pfr],Table2[team_name],"Even"))</f>
        <v>Cincinnati Bengals</v>
      </c>
      <c r="M1645">
        <v>-8</v>
      </c>
      <c r="N1645">
        <f>IF(Table1[[#This Row],[TeamFavorite]]=Table1[[#This Row],[TeamHome]],Table1[[#This Row],[ScoreAway]]-Table1[[#This Row],[ScoreHome]],Table1[[#This Row],[ScoreHome]]-Table1[[#This Row],[ScoreAway]])</f>
        <v>4</v>
      </c>
      <c r="O1645">
        <f>IF(Table1[[#This Row],[SpreadActual]]&lt;Table1[[#This Row],[SpreadFavorite]],1,0)</f>
        <v>0</v>
      </c>
      <c r="Q1645" t="s">
        <v>111</v>
      </c>
      <c r="R1645" t="b">
        <v>0</v>
      </c>
      <c r="S1645">
        <v>40</v>
      </c>
      <c r="T1645">
        <v>12</v>
      </c>
      <c r="U1645">
        <v>86</v>
      </c>
    </row>
    <row r="1646" spans="1:21" x14ac:dyDescent="0.2">
      <c r="A1646" s="1">
        <v>27371</v>
      </c>
      <c r="B1646">
        <v>1974</v>
      </c>
      <c r="C1646">
        <f>_xlfn.MAXIFS(Table1[ScheduleWeekWritten],Table1[ScheduleSeason],Table1[[#This Row],[ScheduleSeason]])</f>
        <v>14</v>
      </c>
      <c r="D1646">
        <v>13</v>
      </c>
      <c r="E1646" cm="1">
        <f t="array" ref="E1646">_xlfn.XLOOKUP(Table1[[#This Row],[ScheduleWeekWritten]],Table3[Game],100+Table3[Increase],Table1[[#This Row],[ScheduleWeekWritten]])</f>
        <v>13</v>
      </c>
      <c r="F1646" t="b">
        <v>0</v>
      </c>
      <c r="G1646" t="s">
        <v>24</v>
      </c>
      <c r="H1646">
        <v>37</v>
      </c>
      <c r="I1646">
        <v>14</v>
      </c>
      <c r="J1646" t="s">
        <v>23</v>
      </c>
      <c r="K1646" t="s">
        <v>88</v>
      </c>
      <c r="L1646" t="str">
        <f>_xlfn.XLOOKUP(Table1[[#This Row],[TeamFavoriteID]],Table2[team_id],Table2[team_name],_xlfn.XLOOKUP(Table1[[#This Row],[TeamFavoriteID]],Table2[team_id_pfr],Table2[team_name],"Even"))</f>
        <v>Denver Broncos</v>
      </c>
      <c r="M1646">
        <v>-4</v>
      </c>
      <c r="N1646">
        <f>IF(Table1[[#This Row],[TeamFavorite]]=Table1[[#This Row],[TeamHome]],Table1[[#This Row],[ScoreAway]]-Table1[[#This Row],[ScoreHome]],Table1[[#This Row],[ScoreHome]]-Table1[[#This Row],[ScoreAway]])</f>
        <v>-23</v>
      </c>
      <c r="O1646">
        <f>IF(Table1[[#This Row],[SpreadActual]]&lt;Table1[[#This Row],[SpreadFavorite]],1,0)</f>
        <v>1</v>
      </c>
      <c r="Q1646" t="s">
        <v>71</v>
      </c>
      <c r="R1646" t="b">
        <v>0</v>
      </c>
      <c r="S1646">
        <v>24</v>
      </c>
      <c r="T1646">
        <v>11</v>
      </c>
      <c r="U1646">
        <v>70</v>
      </c>
    </row>
    <row r="1647" spans="1:21" x14ac:dyDescent="0.2">
      <c r="A1647" s="1">
        <v>27371</v>
      </c>
      <c r="B1647">
        <v>1974</v>
      </c>
      <c r="C1647">
        <f>_xlfn.MAXIFS(Table1[ScheduleWeekWritten],Table1[ScheduleSeason],Table1[[#This Row],[ScheduleSeason]])</f>
        <v>14</v>
      </c>
      <c r="D1647">
        <v>13</v>
      </c>
      <c r="E1647" cm="1">
        <f t="array" ref="E1647">_xlfn.XLOOKUP(Table1[[#This Row],[ScheduleWeekWritten]],Table3[Game],100+Table3[Increase],Table1[[#This Row],[ScheduleWeekWritten]])</f>
        <v>13</v>
      </c>
      <c r="F1647" t="b">
        <v>0</v>
      </c>
      <c r="G1647" t="s">
        <v>42</v>
      </c>
      <c r="H1647">
        <v>6</v>
      </c>
      <c r="I1647">
        <v>7</v>
      </c>
      <c r="J1647" t="s">
        <v>20</v>
      </c>
      <c r="K1647" t="s">
        <v>21</v>
      </c>
      <c r="L1647" t="str">
        <f>_xlfn.XLOOKUP(Table1[[#This Row],[TeamFavoriteID]],Table2[team_id],Table2[team_name],_xlfn.XLOOKUP(Table1[[#This Row],[TeamFavoriteID]],Table2[team_id_pfr],Table2[team_name],"Even"))</f>
        <v>Las Vegas Raiders</v>
      </c>
      <c r="M1647">
        <v>-7</v>
      </c>
      <c r="N1647">
        <f>IF(Table1[[#This Row],[TeamFavorite]]=Table1[[#This Row],[TeamHome]],Table1[[#This Row],[ScoreAway]]-Table1[[#This Row],[ScoreHome]],Table1[[#This Row],[ScoreHome]]-Table1[[#This Row],[ScoreAway]])</f>
        <v>-1</v>
      </c>
      <c r="O1647">
        <f>IF(Table1[[#This Row],[SpreadActual]]&lt;Table1[[#This Row],[SpreadFavorite]],1,0)</f>
        <v>0</v>
      </c>
      <c r="Q1647" t="s">
        <v>117</v>
      </c>
      <c r="R1647" t="b">
        <v>0</v>
      </c>
      <c r="S1647">
        <v>23</v>
      </c>
      <c r="T1647">
        <v>18</v>
      </c>
      <c r="U1647">
        <v>62</v>
      </c>
    </row>
    <row r="1648" spans="1:21" x14ac:dyDescent="0.2">
      <c r="A1648" s="1">
        <v>27371</v>
      </c>
      <c r="B1648">
        <v>1974</v>
      </c>
      <c r="C1648">
        <f>_xlfn.MAXIFS(Table1[ScheduleWeekWritten],Table1[ScheduleSeason],Table1[[#This Row],[ScheduleSeason]])</f>
        <v>14</v>
      </c>
      <c r="D1648">
        <v>13</v>
      </c>
      <c r="E1648" cm="1">
        <f t="array" ref="E1648">_xlfn.XLOOKUP(Table1[[#This Row],[ScheduleWeekWritten]],Table3[Game],100+Table3[Increase],Table1[[#This Row],[ScheduleWeekWritten]])</f>
        <v>13</v>
      </c>
      <c r="F1648" t="b">
        <v>0</v>
      </c>
      <c r="G1648" t="s">
        <v>115</v>
      </c>
      <c r="H1648">
        <v>17</v>
      </c>
      <c r="I1648">
        <v>21</v>
      </c>
      <c r="J1648" t="s">
        <v>49</v>
      </c>
      <c r="K1648" t="s">
        <v>51</v>
      </c>
      <c r="L1648" t="str">
        <f>_xlfn.XLOOKUP(Table1[[#This Row],[TeamFavoriteID]],Table2[team_id],Table2[team_name],_xlfn.XLOOKUP(Table1[[#This Row],[TeamFavoriteID]],Table2[team_id_pfr],Table2[team_name],"Even"))</f>
        <v>Pittsburgh Steelers</v>
      </c>
      <c r="M1648">
        <v>-6.5</v>
      </c>
      <c r="N1648">
        <f>IF(Table1[[#This Row],[TeamFavorite]]=Table1[[#This Row],[TeamHome]],Table1[[#This Row],[ScoreAway]]-Table1[[#This Row],[ScoreHome]],Table1[[#This Row],[ScoreHome]]-Table1[[#This Row],[ScoreAway]])</f>
        <v>-4</v>
      </c>
      <c r="O1648">
        <f>IF(Table1[[#This Row],[SpreadActual]]&lt;Table1[[#This Row],[SpreadFavorite]],1,0)</f>
        <v>0</v>
      </c>
      <c r="Q1648" t="s">
        <v>116</v>
      </c>
      <c r="R1648" t="b">
        <v>0</v>
      </c>
      <c r="S1648">
        <v>50</v>
      </c>
      <c r="T1648">
        <v>12</v>
      </c>
      <c r="U1648">
        <v>85</v>
      </c>
    </row>
    <row r="1649" spans="1:22" x14ac:dyDescent="0.2">
      <c r="A1649" s="1">
        <v>27371</v>
      </c>
      <c r="B1649">
        <v>1974</v>
      </c>
      <c r="C1649">
        <f>_xlfn.MAXIFS(Table1[ScheduleWeekWritten],Table1[ScheduleSeason],Table1[[#This Row],[ScheduleSeason]])</f>
        <v>14</v>
      </c>
      <c r="D1649">
        <v>13</v>
      </c>
      <c r="E1649" cm="1">
        <f t="array" ref="E1649">_xlfn.XLOOKUP(Table1[[#This Row],[ScheduleWeekWritten]],Table3[Game],100+Table3[Increase],Table1[[#This Row],[ScheduleWeekWritten]])</f>
        <v>13</v>
      </c>
      <c r="F1649" t="b">
        <v>0</v>
      </c>
      <c r="G1649" t="s">
        <v>95</v>
      </c>
      <c r="H1649">
        <v>14</v>
      </c>
      <c r="I1649">
        <v>0</v>
      </c>
      <c r="J1649" t="s">
        <v>57</v>
      </c>
      <c r="K1649" t="s">
        <v>59</v>
      </c>
      <c r="L1649" t="str">
        <f>_xlfn.XLOOKUP(Table1[[#This Row],[TeamFavoriteID]],Table2[team_id],Table2[team_name],_xlfn.XLOOKUP(Table1[[#This Row],[TeamFavoriteID]],Table2[team_id_pfr],Table2[team_name],"Even"))</f>
        <v>Arizona Cardinals</v>
      </c>
      <c r="M1649">
        <v>-9.5</v>
      </c>
      <c r="N1649">
        <f>IF(Table1[[#This Row],[TeamFavorite]]=Table1[[#This Row],[TeamHome]],Table1[[#This Row],[ScoreAway]]-Table1[[#This Row],[ScoreHome]],Table1[[#This Row],[ScoreHome]]-Table1[[#This Row],[ScoreAway]])</f>
        <v>14</v>
      </c>
      <c r="O1649">
        <f>IF(Table1[[#This Row],[SpreadActual]]&lt;Table1[[#This Row],[SpreadFavorite]],1,0)</f>
        <v>0</v>
      </c>
      <c r="Q1649" t="s">
        <v>96</v>
      </c>
      <c r="R1649" t="b">
        <v>0</v>
      </c>
      <c r="S1649">
        <v>53</v>
      </c>
      <c r="T1649">
        <v>9</v>
      </c>
      <c r="U1649">
        <v>73</v>
      </c>
    </row>
    <row r="1650" spans="1:22" x14ac:dyDescent="0.2">
      <c r="A1650" s="1">
        <v>27371</v>
      </c>
      <c r="B1650">
        <v>1974</v>
      </c>
      <c r="C1650">
        <f>_xlfn.MAXIFS(Table1[ScheduleWeekWritten],Table1[ScheduleSeason],Table1[[#This Row],[ScheduleSeason]])</f>
        <v>14</v>
      </c>
      <c r="D1650">
        <v>13</v>
      </c>
      <c r="E1650" cm="1">
        <f t="array" ref="E1650">_xlfn.XLOOKUP(Table1[[#This Row],[ScheduleWeekWritten]],Table3[Game],100+Table3[Increase],Table1[[#This Row],[ScheduleWeekWritten]])</f>
        <v>13</v>
      </c>
      <c r="F1650" t="b">
        <v>0</v>
      </c>
      <c r="G1650" t="s">
        <v>50</v>
      </c>
      <c r="H1650">
        <v>7</v>
      </c>
      <c r="I1650">
        <v>20</v>
      </c>
      <c r="J1650" t="s">
        <v>58</v>
      </c>
      <c r="K1650" t="s">
        <v>90</v>
      </c>
      <c r="L1650" t="str">
        <f>_xlfn.XLOOKUP(Table1[[#This Row],[TeamFavoriteID]],Table2[team_id],Table2[team_name],_xlfn.XLOOKUP(Table1[[#This Row],[TeamFavoriteID]],Table2[team_id_pfr],Table2[team_name],"Even"))</f>
        <v>New York Giants</v>
      </c>
      <c r="M1650">
        <v>-3.5</v>
      </c>
      <c r="N1650">
        <f>IF(Table1[[#This Row],[TeamFavorite]]=Table1[[#This Row],[TeamHome]],Table1[[#This Row],[ScoreAway]]-Table1[[#This Row],[ScoreHome]],Table1[[#This Row],[ScoreHome]]-Table1[[#This Row],[ScoreAway]])</f>
        <v>13</v>
      </c>
      <c r="O1650">
        <f>IF(Table1[[#This Row],[SpreadActual]]&lt;Table1[[#This Row],[SpreadFavorite]],1,0)</f>
        <v>0</v>
      </c>
      <c r="Q1650" t="s">
        <v>121</v>
      </c>
      <c r="R1650" t="b">
        <v>0</v>
      </c>
      <c r="S1650">
        <v>50</v>
      </c>
      <c r="T1650">
        <v>13</v>
      </c>
      <c r="U1650">
        <v>89</v>
      </c>
    </row>
    <row r="1651" spans="1:22" x14ac:dyDescent="0.2">
      <c r="A1651" s="1">
        <v>27371</v>
      </c>
      <c r="B1651">
        <v>1974</v>
      </c>
      <c r="C1651">
        <f>_xlfn.MAXIFS(Table1[ScheduleWeekWritten],Table1[ScheduleSeason],Table1[[#This Row],[ScheduleSeason]])</f>
        <v>14</v>
      </c>
      <c r="D1651">
        <v>13</v>
      </c>
      <c r="E1651" cm="1">
        <f t="array" ref="E1651">_xlfn.XLOOKUP(Table1[[#This Row],[ScheduleWeekWritten]],Table3[Game],100+Table3[Increase],Table1[[#This Row],[ScheduleWeekWritten]])</f>
        <v>13</v>
      </c>
      <c r="F1651" t="b">
        <v>0</v>
      </c>
      <c r="G1651" t="s">
        <v>31</v>
      </c>
      <c r="H1651">
        <v>20</v>
      </c>
      <c r="I1651">
        <v>10</v>
      </c>
      <c r="J1651" t="s">
        <v>28</v>
      </c>
      <c r="K1651" t="s">
        <v>43</v>
      </c>
      <c r="L1651" t="str">
        <f>_xlfn.XLOOKUP(Table1[[#This Row],[TeamFavoriteID]],Table2[team_id],Table2[team_name],_xlfn.XLOOKUP(Table1[[#This Row],[TeamFavoriteID]],Table2[team_id_pfr],Table2[team_name],"Even"))</f>
        <v>Buffalo Bills</v>
      </c>
      <c r="M1651">
        <v>-2.5</v>
      </c>
      <c r="N1651">
        <f>IF(Table1[[#This Row],[TeamFavorite]]=Table1[[#This Row],[TeamHome]],Table1[[#This Row],[ScoreAway]]-Table1[[#This Row],[ScoreHome]],Table1[[#This Row],[ScoreHome]]-Table1[[#This Row],[ScoreAway]])</f>
        <v>10</v>
      </c>
      <c r="O1651">
        <f>IF(Table1[[#This Row],[SpreadActual]]&lt;Table1[[#This Row],[SpreadFavorite]],1,0)</f>
        <v>0</v>
      </c>
      <c r="Q1651" t="s">
        <v>74</v>
      </c>
      <c r="R1651" t="b">
        <v>0</v>
      </c>
      <c r="S1651">
        <v>56</v>
      </c>
      <c r="T1651">
        <v>17</v>
      </c>
      <c r="U1651">
        <v>83</v>
      </c>
    </row>
    <row r="1652" spans="1:22" x14ac:dyDescent="0.2">
      <c r="A1652" s="1">
        <v>27371</v>
      </c>
      <c r="B1652">
        <v>1974</v>
      </c>
      <c r="C1652">
        <f>_xlfn.MAXIFS(Table1[ScheduleWeekWritten],Table1[ScheduleSeason],Table1[[#This Row],[ScheduleSeason]])</f>
        <v>14</v>
      </c>
      <c r="D1652">
        <v>13</v>
      </c>
      <c r="E1652" cm="1">
        <f t="array" ref="E1652">_xlfn.XLOOKUP(Table1[[#This Row],[ScheduleWeekWritten]],Table3[Game],100+Table3[Increase],Table1[[#This Row],[ScheduleWeekWritten]])</f>
        <v>13</v>
      </c>
      <c r="F1652" t="b">
        <v>0</v>
      </c>
      <c r="G1652" t="s">
        <v>27</v>
      </c>
      <c r="H1652">
        <v>28</v>
      </c>
      <c r="I1652">
        <v>21</v>
      </c>
      <c r="J1652" t="s">
        <v>46</v>
      </c>
      <c r="K1652" t="s">
        <v>29</v>
      </c>
      <c r="L1652" t="str">
        <f>_xlfn.XLOOKUP(Table1[[#This Row],[TeamFavoriteID]],Table2[team_id],Table2[team_name],_xlfn.XLOOKUP(Table1[[#This Row],[TeamFavoriteID]],Table2[team_id_pfr],Table2[team_name],"Even"))</f>
        <v>Los Angeles Chargers</v>
      </c>
      <c r="M1652">
        <v>-3</v>
      </c>
      <c r="N1652">
        <f>IF(Table1[[#This Row],[TeamFavorite]]=Table1[[#This Row],[TeamHome]],Table1[[#This Row],[ScoreAway]]-Table1[[#This Row],[ScoreHome]],Table1[[#This Row],[ScoreHome]]-Table1[[#This Row],[ScoreAway]])</f>
        <v>7</v>
      </c>
      <c r="O1652">
        <f>IF(Table1[[#This Row],[SpreadActual]]&lt;Table1[[#This Row],[SpreadFavorite]],1,0)</f>
        <v>0</v>
      </c>
      <c r="Q1652" t="s">
        <v>94</v>
      </c>
      <c r="R1652" t="b">
        <v>0</v>
      </c>
      <c r="S1652">
        <v>60</v>
      </c>
      <c r="T1652">
        <v>6</v>
      </c>
      <c r="U1652">
        <v>47</v>
      </c>
    </row>
    <row r="1653" spans="1:22" x14ac:dyDescent="0.2">
      <c r="A1653" s="1">
        <v>27371</v>
      </c>
      <c r="B1653">
        <v>1974</v>
      </c>
      <c r="C1653">
        <f>_xlfn.MAXIFS(Table1[ScheduleWeekWritten],Table1[ScheduleSeason],Table1[[#This Row],[ScheduleSeason]])</f>
        <v>14</v>
      </c>
      <c r="D1653">
        <v>13</v>
      </c>
      <c r="E1653" cm="1">
        <f t="array" ref="E1653">_xlfn.XLOOKUP(Table1[[#This Row],[ScheduleWeekWritten]],Table3[Game],100+Table3[Increase],Table1[[#This Row],[ScheduleWeekWritten]])</f>
        <v>13</v>
      </c>
      <c r="F1653" t="b">
        <v>0</v>
      </c>
      <c r="G1653" t="s">
        <v>53</v>
      </c>
      <c r="H1653">
        <v>7</v>
      </c>
      <c r="I1653">
        <v>6</v>
      </c>
      <c r="J1653" t="s">
        <v>33</v>
      </c>
      <c r="K1653" t="s">
        <v>35</v>
      </c>
      <c r="L1653" t="str">
        <f>_xlfn.XLOOKUP(Table1[[#This Row],[TeamFavoriteID]],Table2[team_id],Table2[team_name],_xlfn.XLOOKUP(Table1[[#This Row],[TeamFavoriteID]],Table2[team_id_pfr],Table2[team_name],"Even"))</f>
        <v>Green Bay Packers</v>
      </c>
      <c r="M1653">
        <v>-2</v>
      </c>
      <c r="N1653">
        <f>IF(Table1[[#This Row],[TeamFavorite]]=Table1[[#This Row],[TeamHome]],Table1[[#This Row],[ScoreAway]]-Table1[[#This Row],[ScoreHome]],Table1[[#This Row],[ScoreHome]]-Table1[[#This Row],[ScoreAway]])</f>
        <v>1</v>
      </c>
      <c r="O1653">
        <f>IF(Table1[[#This Row],[SpreadActual]]&lt;Table1[[#This Row],[SpreadFavorite]],1,0)</f>
        <v>0</v>
      </c>
      <c r="Q1653" t="s">
        <v>118</v>
      </c>
      <c r="R1653" t="b">
        <v>0</v>
      </c>
      <c r="S1653">
        <v>50</v>
      </c>
      <c r="T1653">
        <v>11</v>
      </c>
      <c r="U1653">
        <v>88</v>
      </c>
    </row>
    <row r="1654" spans="1:22" x14ac:dyDescent="0.2">
      <c r="A1654" s="1">
        <v>27372</v>
      </c>
      <c r="B1654">
        <v>1974</v>
      </c>
      <c r="C1654">
        <f>_xlfn.MAXIFS(Table1[ScheduleWeekWritten],Table1[ScheduleSeason],Table1[[#This Row],[ScheduleSeason]])</f>
        <v>14</v>
      </c>
      <c r="D1654">
        <v>13</v>
      </c>
      <c r="E1654" cm="1">
        <f t="array" ref="E1654">_xlfn.XLOOKUP(Table1[[#This Row],[ScheduleWeekWritten]],Table3[Game],100+Table3[Increase],Table1[[#This Row],[ScheduleWeekWritten]])</f>
        <v>13</v>
      </c>
      <c r="F1654" t="b">
        <v>0</v>
      </c>
      <c r="G1654" t="s">
        <v>39</v>
      </c>
      <c r="H1654">
        <v>17</v>
      </c>
      <c r="I1654">
        <v>23</v>
      </c>
      <c r="J1654" t="s">
        <v>61</v>
      </c>
      <c r="K1654" t="s">
        <v>40</v>
      </c>
      <c r="L1654" t="str">
        <f>_xlfn.XLOOKUP(Table1[[#This Row],[TeamFavoriteID]],Table2[team_id],Table2[team_name],_xlfn.XLOOKUP(Table1[[#This Row],[TeamFavoriteID]],Table2[team_id_pfr],Table2[team_name],"Even"))</f>
        <v>Los Angeles Rams</v>
      </c>
      <c r="M1654">
        <v>-3</v>
      </c>
      <c r="N1654">
        <f>IF(Table1[[#This Row],[TeamFavorite]]=Table1[[#This Row],[TeamHome]],Table1[[#This Row],[ScoreAway]]-Table1[[#This Row],[ScoreHome]],Table1[[#This Row],[ScoreHome]]-Table1[[#This Row],[ScoreAway]])</f>
        <v>6</v>
      </c>
      <c r="O1654">
        <f>IF(Table1[[#This Row],[SpreadActual]]&lt;Table1[[#This Row],[SpreadFavorite]],1,0)</f>
        <v>0</v>
      </c>
      <c r="Q1654" t="s">
        <v>65</v>
      </c>
      <c r="R1654" t="b">
        <v>0</v>
      </c>
      <c r="S1654">
        <v>59</v>
      </c>
      <c r="T1654">
        <v>8</v>
      </c>
      <c r="U1654">
        <v>34</v>
      </c>
    </row>
    <row r="1655" spans="1:22" x14ac:dyDescent="0.2">
      <c r="A1655" s="1">
        <v>27377</v>
      </c>
      <c r="B1655">
        <v>1974</v>
      </c>
      <c r="C1655">
        <f>_xlfn.MAXIFS(Table1[ScheduleWeekWritten],Table1[ScheduleSeason],Table1[[#This Row],[ScheduleSeason]])</f>
        <v>14</v>
      </c>
      <c r="D1655">
        <v>14</v>
      </c>
      <c r="E1655" cm="1">
        <f t="array" ref="E1655">_xlfn.XLOOKUP(Table1[[#This Row],[ScheduleWeekWritten]],Table3[Game],100+Table3[Increase],Table1[[#This Row],[ScheduleWeekWritten]])</f>
        <v>14</v>
      </c>
      <c r="F1655" t="b">
        <v>0</v>
      </c>
      <c r="G1655" t="s">
        <v>42</v>
      </c>
      <c r="H1655">
        <v>15</v>
      </c>
      <c r="I1655">
        <v>35</v>
      </c>
      <c r="J1655" t="s">
        <v>54</v>
      </c>
      <c r="K1655" t="s">
        <v>55</v>
      </c>
      <c r="L1655" t="str">
        <f>_xlfn.XLOOKUP(Table1[[#This Row],[TeamFavoriteID]],Table2[team_id],Table2[team_name],_xlfn.XLOOKUP(Table1[[#This Row],[TeamFavoriteID]],Table2[team_id_pfr],Table2[team_name],"Even"))</f>
        <v>Minnesota Vikings</v>
      </c>
      <c r="M1655">
        <v>-4.5</v>
      </c>
      <c r="N1655">
        <f>IF(Table1[[#This Row],[TeamFavorite]]=Table1[[#This Row],[TeamHome]],Table1[[#This Row],[ScoreAway]]-Table1[[#This Row],[ScoreHome]],Table1[[#This Row],[ScoreHome]]-Table1[[#This Row],[ScoreAway]])</f>
        <v>-20</v>
      </c>
      <c r="O1655">
        <f>IF(Table1[[#This Row],[SpreadActual]]&lt;Table1[[#This Row],[SpreadFavorite]],1,0)</f>
        <v>1</v>
      </c>
      <c r="Q1655" t="s">
        <v>117</v>
      </c>
      <c r="R1655" t="b">
        <v>0</v>
      </c>
      <c r="S1655">
        <v>35</v>
      </c>
      <c r="T1655">
        <v>13</v>
      </c>
      <c r="U1655">
        <v>86</v>
      </c>
    </row>
    <row r="1656" spans="1:22" x14ac:dyDescent="0.2">
      <c r="A1656" s="1">
        <v>27377</v>
      </c>
      <c r="B1656">
        <v>1974</v>
      </c>
      <c r="C1656">
        <f>_xlfn.MAXIFS(Table1[ScheduleWeekWritten],Table1[ScheduleSeason],Table1[[#This Row],[ScheduleSeason]])</f>
        <v>14</v>
      </c>
      <c r="D1656">
        <v>14</v>
      </c>
      <c r="E1656" cm="1">
        <f t="array" ref="E1656">_xlfn.XLOOKUP(Table1[[#This Row],[ScheduleWeekWritten]],Table3[Game],100+Table3[Increase],Table1[[#This Row],[ScheduleWeekWritten]])</f>
        <v>14</v>
      </c>
      <c r="F1656" t="b">
        <v>0</v>
      </c>
      <c r="G1656" t="s">
        <v>20</v>
      </c>
      <c r="H1656">
        <v>27</v>
      </c>
      <c r="I1656">
        <v>23</v>
      </c>
      <c r="J1656" t="s">
        <v>67</v>
      </c>
      <c r="K1656" t="s">
        <v>21</v>
      </c>
      <c r="L1656" t="str">
        <f>_xlfn.XLOOKUP(Table1[[#This Row],[TeamFavoriteID]],Table2[team_id],Table2[team_name],_xlfn.XLOOKUP(Table1[[#This Row],[TeamFavoriteID]],Table2[team_id_pfr],Table2[team_name],"Even"))</f>
        <v>Las Vegas Raiders</v>
      </c>
      <c r="M1656">
        <v>-4</v>
      </c>
      <c r="N1656">
        <f>IF(Table1[[#This Row],[TeamFavorite]]=Table1[[#This Row],[TeamHome]],Table1[[#This Row],[ScoreAway]]-Table1[[#This Row],[ScoreHome]],Table1[[#This Row],[ScoreHome]]-Table1[[#This Row],[ScoreAway]])</f>
        <v>4</v>
      </c>
      <c r="O1656">
        <f>IF(Table1[[#This Row],[SpreadActual]]&lt;Table1[[#This Row],[SpreadFavorite]],1,0)</f>
        <v>0</v>
      </c>
      <c r="Q1656" t="s">
        <v>76</v>
      </c>
      <c r="R1656" t="b">
        <v>0</v>
      </c>
      <c r="S1656">
        <v>53</v>
      </c>
      <c r="T1656">
        <v>7</v>
      </c>
      <c r="U1656">
        <v>75</v>
      </c>
    </row>
    <row r="1657" spans="1:22" x14ac:dyDescent="0.2">
      <c r="A1657" s="1">
        <v>27377</v>
      </c>
      <c r="B1657">
        <v>1974</v>
      </c>
      <c r="C1657">
        <f>_xlfn.MAXIFS(Table1[ScheduleWeekWritten],Table1[ScheduleSeason],Table1[[#This Row],[ScheduleSeason]])</f>
        <v>14</v>
      </c>
      <c r="D1657">
        <v>14</v>
      </c>
      <c r="E1657" cm="1">
        <f t="array" ref="E1657">_xlfn.XLOOKUP(Table1[[#This Row],[ScheduleWeekWritten]],Table3[Game],100+Table3[Increase],Table1[[#This Row],[ScheduleWeekWritten]])</f>
        <v>14</v>
      </c>
      <c r="F1657" t="b">
        <v>0</v>
      </c>
      <c r="G1657" t="s">
        <v>49</v>
      </c>
      <c r="H1657">
        <v>27</v>
      </c>
      <c r="I1657">
        <v>3</v>
      </c>
      <c r="J1657" t="s">
        <v>101</v>
      </c>
      <c r="K1657" t="s">
        <v>51</v>
      </c>
      <c r="L1657" t="str">
        <f>_xlfn.XLOOKUP(Table1[[#This Row],[TeamFavoriteID]],Table2[team_id],Table2[team_name],_xlfn.XLOOKUP(Table1[[#This Row],[TeamFavoriteID]],Table2[team_id_pfr],Table2[team_name],"Even"))</f>
        <v>Pittsburgh Steelers</v>
      </c>
      <c r="M1657">
        <v>-10</v>
      </c>
      <c r="N1657">
        <f>IF(Table1[[#This Row],[TeamFavorite]]=Table1[[#This Row],[TeamHome]],Table1[[#This Row],[ScoreAway]]-Table1[[#This Row],[ScoreHome]],Table1[[#This Row],[ScoreHome]]-Table1[[#This Row],[ScoreAway]])</f>
        <v>-24</v>
      </c>
      <c r="O1657">
        <f>IF(Table1[[#This Row],[SpreadActual]]&lt;Table1[[#This Row],[SpreadFavorite]],1,0)</f>
        <v>1</v>
      </c>
      <c r="Q1657" t="s">
        <v>113</v>
      </c>
      <c r="R1657" t="b">
        <v>0</v>
      </c>
      <c r="S1657">
        <v>35</v>
      </c>
      <c r="T1657">
        <v>9</v>
      </c>
      <c r="U1657">
        <v>83</v>
      </c>
    </row>
    <row r="1658" spans="1:22" x14ac:dyDescent="0.2">
      <c r="A1658" s="1">
        <v>27378</v>
      </c>
      <c r="B1658">
        <v>1974</v>
      </c>
      <c r="C1658">
        <f>_xlfn.MAXIFS(Table1[ScheduleWeekWritten],Table1[ScheduleSeason],Table1[[#This Row],[ScheduleSeason]])</f>
        <v>14</v>
      </c>
      <c r="D1658">
        <v>14</v>
      </c>
      <c r="E1658" cm="1">
        <f t="array" ref="E1658">_xlfn.XLOOKUP(Table1[[#This Row],[ScheduleWeekWritten]],Table3[Game],100+Table3[Increase],Table1[[#This Row],[ScheduleWeekWritten]])</f>
        <v>14</v>
      </c>
      <c r="F1658" t="b">
        <v>0</v>
      </c>
      <c r="G1658" t="s">
        <v>38</v>
      </c>
      <c r="H1658">
        <v>10</v>
      </c>
      <c r="I1658">
        <v>3</v>
      </c>
      <c r="J1658" t="s">
        <v>33</v>
      </c>
      <c r="K1658" t="s">
        <v>35</v>
      </c>
      <c r="L1658" t="str">
        <f>_xlfn.XLOOKUP(Table1[[#This Row],[TeamFavoriteID]],Table2[team_id],Table2[team_name],_xlfn.XLOOKUP(Table1[[#This Row],[TeamFavoriteID]],Table2[team_id_pfr],Table2[team_name],"Even"))</f>
        <v>Green Bay Packers</v>
      </c>
      <c r="M1658">
        <v>-6.5</v>
      </c>
      <c r="N1658">
        <f>IF(Table1[[#This Row],[TeamFavorite]]=Table1[[#This Row],[TeamHome]],Table1[[#This Row],[ScoreAway]]-Table1[[#This Row],[ScoreHome]],Table1[[#This Row],[ScoreHome]]-Table1[[#This Row],[ScoreAway]])</f>
        <v>7</v>
      </c>
      <c r="O1658">
        <f>IF(Table1[[#This Row],[SpreadActual]]&lt;Table1[[#This Row],[SpreadFavorite]],1,0)</f>
        <v>0</v>
      </c>
      <c r="Q1658" t="s">
        <v>41</v>
      </c>
      <c r="R1658" t="b">
        <v>0</v>
      </c>
      <c r="S1658">
        <v>42</v>
      </c>
      <c r="T1658">
        <v>18</v>
      </c>
      <c r="U1658">
        <v>78</v>
      </c>
    </row>
    <row r="1659" spans="1:22" x14ac:dyDescent="0.2">
      <c r="A1659" s="1">
        <v>27378</v>
      </c>
      <c r="B1659">
        <v>1974</v>
      </c>
      <c r="C1659">
        <f>_xlfn.MAXIFS(Table1[ScheduleWeekWritten],Table1[ScheduleSeason],Table1[[#This Row],[ScheduleSeason]])</f>
        <v>14</v>
      </c>
      <c r="D1659">
        <v>14</v>
      </c>
      <c r="E1659" cm="1">
        <f t="array" ref="E1659">_xlfn.XLOOKUP(Table1[[#This Row],[ScheduleWeekWritten]],Table3[Game],100+Table3[Increase],Table1[[#This Row],[ScheduleWeekWritten]])</f>
        <v>14</v>
      </c>
      <c r="F1659" t="b">
        <v>0</v>
      </c>
      <c r="G1659" t="s">
        <v>34</v>
      </c>
      <c r="H1659">
        <v>38</v>
      </c>
      <c r="I1659">
        <v>45</v>
      </c>
      <c r="J1659" t="s">
        <v>31</v>
      </c>
      <c r="K1659" t="s">
        <v>32</v>
      </c>
      <c r="L1659" t="str">
        <f>_xlfn.XLOOKUP(Table1[[#This Row],[TeamFavoriteID]],Table2[team_id],Table2[team_name],_xlfn.XLOOKUP(Table1[[#This Row],[TeamFavoriteID]],Table2[team_id_pfr],Table2[team_name],"Even"))</f>
        <v>New York Jets</v>
      </c>
      <c r="M1659">
        <v>-5.5</v>
      </c>
      <c r="N1659">
        <f>IF(Table1[[#This Row],[TeamFavorite]]=Table1[[#This Row],[TeamHome]],Table1[[#This Row],[ScoreAway]]-Table1[[#This Row],[ScoreHome]],Table1[[#This Row],[ScoreHome]]-Table1[[#This Row],[ScoreAway]])</f>
        <v>-7</v>
      </c>
      <c r="O1659">
        <f>IF(Table1[[#This Row],[SpreadActual]]&lt;Table1[[#This Row],[SpreadFavorite]],1,0)</f>
        <v>1</v>
      </c>
      <c r="Q1659" t="s">
        <v>80</v>
      </c>
      <c r="R1659" t="b">
        <v>0</v>
      </c>
      <c r="S1659">
        <v>36</v>
      </c>
      <c r="T1659">
        <v>8</v>
      </c>
      <c r="U1659">
        <v>78</v>
      </c>
    </row>
    <row r="1660" spans="1:22" x14ac:dyDescent="0.2">
      <c r="A1660" s="1">
        <v>27378</v>
      </c>
      <c r="B1660">
        <v>1974</v>
      </c>
      <c r="C1660">
        <f>_xlfn.MAXIFS(Table1[ScheduleWeekWritten],Table1[ScheduleSeason],Table1[[#This Row],[ScheduleSeason]])</f>
        <v>14</v>
      </c>
      <c r="D1660">
        <v>14</v>
      </c>
      <c r="E1660" cm="1">
        <f t="array" ref="E1660">_xlfn.XLOOKUP(Table1[[#This Row],[ScheduleWeekWritten]],Table3[Game],100+Table3[Increase],Table1[[#This Row],[ScheduleWeekWritten]])</f>
        <v>14</v>
      </c>
      <c r="F1660" t="b">
        <v>0</v>
      </c>
      <c r="G1660" t="s">
        <v>23</v>
      </c>
      <c r="H1660">
        <v>28</v>
      </c>
      <c r="I1660">
        <v>24</v>
      </c>
      <c r="J1660" t="s">
        <v>62</v>
      </c>
      <c r="K1660" t="s">
        <v>25</v>
      </c>
      <c r="L1660" t="str">
        <f>_xlfn.XLOOKUP(Table1[[#This Row],[TeamFavoriteID]],Table2[team_id],Table2[team_name],_xlfn.XLOOKUP(Table1[[#This Row],[TeamFavoriteID]],Table2[team_id_pfr],Table2[team_name],"Even"))</f>
        <v>Houston Oilers</v>
      </c>
      <c r="M1660">
        <v>-6.5</v>
      </c>
      <c r="N1660">
        <f>IF(Table1[[#This Row],[TeamFavorite]]=Table1[[#This Row],[TeamHome]],Table1[[#This Row],[ScoreAway]]-Table1[[#This Row],[ScoreHome]],Table1[[#This Row],[ScoreHome]]-Table1[[#This Row],[ScoreAway]])</f>
        <v>-4</v>
      </c>
      <c r="O1660">
        <f>IF(Table1[[#This Row],[SpreadActual]]&lt;Table1[[#This Row],[SpreadFavorite]],1,0)</f>
        <v>0</v>
      </c>
      <c r="Q1660" t="s">
        <v>102</v>
      </c>
      <c r="R1660" t="b">
        <v>0</v>
      </c>
      <c r="S1660">
        <v>72</v>
      </c>
      <c r="T1660">
        <v>0</v>
      </c>
      <c r="V1660" t="s">
        <v>103</v>
      </c>
    </row>
    <row r="1661" spans="1:22" x14ac:dyDescent="0.2">
      <c r="A1661" s="1">
        <v>27378</v>
      </c>
      <c r="B1661">
        <v>1974</v>
      </c>
      <c r="C1661">
        <f>_xlfn.MAXIFS(Table1[ScheduleWeekWritten],Table1[ScheduleSeason],Table1[[#This Row],[ScheduleSeason]])</f>
        <v>14</v>
      </c>
      <c r="D1661">
        <v>14</v>
      </c>
      <c r="E1661" cm="1">
        <f t="array" ref="E1661">_xlfn.XLOOKUP(Table1[[#This Row],[ScheduleWeekWritten]],Table3[Game],100+Table3[Increase],Table1[[#This Row],[ScheduleWeekWritten]])</f>
        <v>14</v>
      </c>
      <c r="F1661" t="b">
        <v>0</v>
      </c>
      <c r="G1661" t="s">
        <v>39</v>
      </c>
      <c r="H1661">
        <v>19</v>
      </c>
      <c r="I1661">
        <v>14</v>
      </c>
      <c r="J1661" t="s">
        <v>28</v>
      </c>
      <c r="K1661" t="s">
        <v>40</v>
      </c>
      <c r="L1661" t="str">
        <f>_xlfn.XLOOKUP(Table1[[#This Row],[TeamFavoriteID]],Table2[team_id],Table2[team_name],_xlfn.XLOOKUP(Table1[[#This Row],[TeamFavoriteID]],Table2[team_id_pfr],Table2[team_name],"Even"))</f>
        <v>Los Angeles Rams</v>
      </c>
      <c r="M1661">
        <v>-6</v>
      </c>
      <c r="N1661">
        <f>IF(Table1[[#This Row],[TeamFavorite]]=Table1[[#This Row],[TeamHome]],Table1[[#This Row],[ScoreAway]]-Table1[[#This Row],[ScoreHome]],Table1[[#This Row],[ScoreHome]]-Table1[[#This Row],[ScoreAway]])</f>
        <v>-5</v>
      </c>
      <c r="O1661">
        <f>IF(Table1[[#This Row],[SpreadActual]]&lt;Table1[[#This Row],[SpreadFavorite]],1,0)</f>
        <v>0</v>
      </c>
      <c r="Q1661" t="s">
        <v>65</v>
      </c>
      <c r="R1661" t="b">
        <v>0</v>
      </c>
      <c r="S1661">
        <v>60</v>
      </c>
      <c r="T1661">
        <v>8</v>
      </c>
      <c r="U1661">
        <v>50</v>
      </c>
    </row>
    <row r="1662" spans="1:22" x14ac:dyDescent="0.2">
      <c r="A1662" s="1">
        <v>27378</v>
      </c>
      <c r="B1662">
        <v>1974</v>
      </c>
      <c r="C1662">
        <f>_xlfn.MAXIFS(Table1[ScheduleWeekWritten],Table1[ScheduleSeason],Table1[[#This Row],[ScheduleSeason]])</f>
        <v>14</v>
      </c>
      <c r="D1662">
        <v>14</v>
      </c>
      <c r="E1662" cm="1">
        <f t="array" ref="E1662">_xlfn.XLOOKUP(Table1[[#This Row],[ScheduleWeekWritten]],Table3[Game],100+Table3[Increase],Table1[[#This Row],[ScheduleWeekWritten]])</f>
        <v>14</v>
      </c>
      <c r="F1662" t="b">
        <v>0</v>
      </c>
      <c r="G1662" t="s">
        <v>19</v>
      </c>
      <c r="H1662">
        <v>34</v>
      </c>
      <c r="I1662">
        <v>27</v>
      </c>
      <c r="J1662" t="s">
        <v>115</v>
      </c>
      <c r="K1662" t="s">
        <v>91</v>
      </c>
      <c r="L1662" t="str">
        <f>_xlfn.XLOOKUP(Table1[[#This Row],[TeamFavoriteID]],Table2[team_id],Table2[team_name],_xlfn.XLOOKUP(Table1[[#This Row],[TeamFavoriteID]],Table2[team_id_pfr],Table2[team_name],"Even"))</f>
        <v>Miami Dolphins</v>
      </c>
      <c r="M1662">
        <v>-7.5</v>
      </c>
      <c r="N1662">
        <f>IF(Table1[[#This Row],[TeamFavorite]]=Table1[[#This Row],[TeamHome]],Table1[[#This Row],[ScoreAway]]-Table1[[#This Row],[ScoreHome]],Table1[[#This Row],[ScoreHome]]-Table1[[#This Row],[ScoreAway]])</f>
        <v>-7</v>
      </c>
      <c r="O1662">
        <f>IF(Table1[[#This Row],[SpreadActual]]&lt;Table1[[#This Row],[SpreadFavorite]],1,0)</f>
        <v>0</v>
      </c>
      <c r="Q1662" t="s">
        <v>22</v>
      </c>
      <c r="R1662" t="b">
        <v>0</v>
      </c>
      <c r="S1662">
        <v>76</v>
      </c>
      <c r="T1662">
        <v>13</v>
      </c>
      <c r="U1662">
        <v>75</v>
      </c>
    </row>
    <row r="1663" spans="1:22" x14ac:dyDescent="0.2">
      <c r="A1663" s="1">
        <v>27378</v>
      </c>
      <c r="B1663">
        <v>1974</v>
      </c>
      <c r="C1663">
        <f>_xlfn.MAXIFS(Table1[ScheduleWeekWritten],Table1[ScheduleSeason],Table1[[#This Row],[ScheduleSeason]])</f>
        <v>14</v>
      </c>
      <c r="D1663">
        <v>14</v>
      </c>
      <c r="E1663" cm="1">
        <f t="array" ref="E1663">_xlfn.XLOOKUP(Table1[[#This Row],[ScheduleWeekWritten]],Table3[Game],100+Table3[Increase],Table1[[#This Row],[ScheduleWeekWritten]])</f>
        <v>14</v>
      </c>
      <c r="F1663" t="b">
        <v>0</v>
      </c>
      <c r="G1663" t="s">
        <v>58</v>
      </c>
      <c r="H1663">
        <v>28</v>
      </c>
      <c r="I1663">
        <v>17</v>
      </c>
      <c r="J1663" t="s">
        <v>45</v>
      </c>
      <c r="K1663" t="s">
        <v>77</v>
      </c>
      <c r="L1663" t="str">
        <f>_xlfn.XLOOKUP(Table1[[#This Row],[TeamFavoriteID]],Table2[team_id],Table2[team_name],_xlfn.XLOOKUP(Table1[[#This Row],[TeamFavoriteID]],Table2[team_id_pfr],Table2[team_name],"Even"))</f>
        <v>Philadelphia Eagles</v>
      </c>
      <c r="M1663">
        <v>-1.5</v>
      </c>
      <c r="N1663">
        <f>IF(Table1[[#This Row],[TeamFavorite]]=Table1[[#This Row],[TeamHome]],Table1[[#This Row],[ScoreAway]]-Table1[[#This Row],[ScoreHome]],Table1[[#This Row],[ScoreHome]]-Table1[[#This Row],[ScoreAway]])</f>
        <v>-11</v>
      </c>
      <c r="O1663">
        <f>IF(Table1[[#This Row],[SpreadActual]]&lt;Table1[[#This Row],[SpreadFavorite]],1,0)</f>
        <v>1</v>
      </c>
      <c r="Q1663" t="s">
        <v>112</v>
      </c>
      <c r="R1663" t="b">
        <v>0</v>
      </c>
      <c r="S1663">
        <v>35</v>
      </c>
      <c r="T1663">
        <v>10</v>
      </c>
      <c r="U1663">
        <v>75</v>
      </c>
    </row>
    <row r="1664" spans="1:22" x14ac:dyDescent="0.2">
      <c r="A1664" s="1">
        <v>27378</v>
      </c>
      <c r="B1664">
        <v>1974</v>
      </c>
      <c r="C1664">
        <f>_xlfn.MAXIFS(Table1[ScheduleWeekWritten],Table1[ScheduleSeason],Table1[[#This Row],[ScheduleSeason]])</f>
        <v>14</v>
      </c>
      <c r="D1664">
        <v>14</v>
      </c>
      <c r="E1664" cm="1">
        <f t="array" ref="E1664">_xlfn.XLOOKUP(Table1[[#This Row],[ScheduleWeekWritten]],Table3[Game],100+Table3[Increase],Table1[[#This Row],[ScheduleWeekWritten]])</f>
        <v>14</v>
      </c>
      <c r="F1664" t="b">
        <v>0</v>
      </c>
      <c r="G1664" t="s">
        <v>27</v>
      </c>
      <c r="H1664">
        <v>17</v>
      </c>
      <c r="I1664">
        <v>0</v>
      </c>
      <c r="J1664" t="s">
        <v>24</v>
      </c>
      <c r="K1664" t="s">
        <v>88</v>
      </c>
      <c r="L1664" t="str">
        <f>_xlfn.XLOOKUP(Table1[[#This Row],[TeamFavoriteID]],Table2[team_id],Table2[team_name],_xlfn.XLOOKUP(Table1[[#This Row],[TeamFavoriteID]],Table2[team_id_pfr],Table2[team_name],"Even"))</f>
        <v>Denver Broncos</v>
      </c>
      <c r="M1664">
        <v>-7</v>
      </c>
      <c r="N1664">
        <f>IF(Table1[[#This Row],[TeamFavorite]]=Table1[[#This Row],[TeamHome]],Table1[[#This Row],[ScoreAway]]-Table1[[#This Row],[ScoreHome]],Table1[[#This Row],[ScoreHome]]-Table1[[#This Row],[ScoreAway]])</f>
        <v>17</v>
      </c>
      <c r="O1664">
        <f>IF(Table1[[#This Row],[SpreadActual]]&lt;Table1[[#This Row],[SpreadFavorite]],1,0)</f>
        <v>0</v>
      </c>
      <c r="Q1664" t="s">
        <v>94</v>
      </c>
      <c r="R1664" t="b">
        <v>0</v>
      </c>
      <c r="S1664">
        <v>58</v>
      </c>
      <c r="T1664">
        <v>7</v>
      </c>
      <c r="U1664">
        <v>48</v>
      </c>
    </row>
    <row r="1665" spans="1:21" x14ac:dyDescent="0.2">
      <c r="A1665" s="1">
        <v>27378</v>
      </c>
      <c r="B1665">
        <v>1974</v>
      </c>
      <c r="C1665">
        <f>_xlfn.MAXIFS(Table1[ScheduleWeekWritten],Table1[ScheduleSeason],Table1[[#This Row],[ScheduleSeason]])</f>
        <v>14</v>
      </c>
      <c r="D1665">
        <v>14</v>
      </c>
      <c r="E1665" cm="1">
        <f t="array" ref="E1665">_xlfn.XLOOKUP(Table1[[#This Row],[ScheduleWeekWritten]],Table3[Game],100+Table3[Increase],Table1[[#This Row],[ScheduleWeekWritten]])</f>
        <v>14</v>
      </c>
      <c r="F1665" t="b">
        <v>0</v>
      </c>
      <c r="G1665" t="s">
        <v>53</v>
      </c>
      <c r="H1665">
        <v>35</v>
      </c>
      <c r="I1665">
        <v>21</v>
      </c>
      <c r="J1665" t="s">
        <v>95</v>
      </c>
      <c r="K1665" t="s">
        <v>87</v>
      </c>
      <c r="L1665" t="str">
        <f>_xlfn.XLOOKUP(Table1[[#This Row],[TeamFavoriteID]],Table2[team_id],Table2[team_name],_xlfn.XLOOKUP(Table1[[#This Row],[TeamFavoriteID]],Table2[team_id_pfr],Table2[team_name],"Even"))</f>
        <v>San Francisco 49ers</v>
      </c>
      <c r="M1665">
        <v>-7.5</v>
      </c>
      <c r="N1665">
        <f>IF(Table1[[#This Row],[TeamFavorite]]=Table1[[#This Row],[TeamHome]],Table1[[#This Row],[ScoreAway]]-Table1[[#This Row],[ScoreHome]],Table1[[#This Row],[ScoreHome]]-Table1[[#This Row],[ScoreAway]])</f>
        <v>-14</v>
      </c>
      <c r="O1665">
        <f>IF(Table1[[#This Row],[SpreadActual]]&lt;Table1[[#This Row],[SpreadFavorite]],1,0)</f>
        <v>1</v>
      </c>
      <c r="Q1665" t="s">
        <v>118</v>
      </c>
      <c r="R1665" t="b">
        <v>0</v>
      </c>
      <c r="S1665">
        <v>53</v>
      </c>
      <c r="T1665">
        <v>9</v>
      </c>
      <c r="U1665">
        <v>94</v>
      </c>
    </row>
    <row r="1666" spans="1:21" x14ac:dyDescent="0.2">
      <c r="A1666" s="1">
        <v>27378</v>
      </c>
      <c r="B1666">
        <v>1974</v>
      </c>
      <c r="C1666">
        <f>_xlfn.MAXIFS(Table1[ScheduleWeekWritten],Table1[ScheduleSeason],Table1[[#This Row],[ScheduleSeason]])</f>
        <v>14</v>
      </c>
      <c r="D1666">
        <v>14</v>
      </c>
      <c r="E1666" cm="1">
        <f t="array" ref="E1666">_xlfn.XLOOKUP(Table1[[#This Row],[ScheduleWeekWritten]],Table3[Game],100+Table3[Increase],Table1[[#This Row],[ScheduleWeekWritten]])</f>
        <v>14</v>
      </c>
      <c r="F1666" t="b">
        <v>0</v>
      </c>
      <c r="G1666" t="s">
        <v>57</v>
      </c>
      <c r="H1666">
        <v>26</v>
      </c>
      <c r="I1666">
        <v>14</v>
      </c>
      <c r="J1666" t="s">
        <v>50</v>
      </c>
      <c r="K1666" t="s">
        <v>59</v>
      </c>
      <c r="L1666" t="str">
        <f>_xlfn.XLOOKUP(Table1[[#This Row],[TeamFavoriteID]],Table2[team_id],Table2[team_name],_xlfn.XLOOKUP(Table1[[#This Row],[TeamFavoriteID]],Table2[team_id_pfr],Table2[team_name],"Even"))</f>
        <v>Arizona Cardinals</v>
      </c>
      <c r="M1666">
        <v>-7.5</v>
      </c>
      <c r="N1666">
        <f>IF(Table1[[#This Row],[TeamFavorite]]=Table1[[#This Row],[TeamHome]],Table1[[#This Row],[ScoreAway]]-Table1[[#This Row],[ScoreHome]],Table1[[#This Row],[ScoreHome]]-Table1[[#This Row],[ScoreAway]])</f>
        <v>12</v>
      </c>
      <c r="O1666">
        <f>IF(Table1[[#This Row],[SpreadActual]]&lt;Table1[[#This Row],[SpreadFavorite]],1,0)</f>
        <v>0</v>
      </c>
      <c r="Q1666" t="s">
        <v>60</v>
      </c>
      <c r="R1666" t="b">
        <v>0</v>
      </c>
      <c r="S1666">
        <v>41</v>
      </c>
      <c r="T1666">
        <v>14</v>
      </c>
      <c r="U1666">
        <v>86</v>
      </c>
    </row>
    <row r="1667" spans="1:21" x14ac:dyDescent="0.2">
      <c r="A1667" s="1">
        <v>27378</v>
      </c>
      <c r="B1667">
        <v>1974</v>
      </c>
      <c r="C1667">
        <f>_xlfn.MAXIFS(Table1[ScheduleWeekWritten],Table1[ScheduleSeason],Table1[[#This Row],[ScheduleSeason]])</f>
        <v>14</v>
      </c>
      <c r="D1667">
        <v>14</v>
      </c>
      <c r="E1667" cm="1">
        <f t="array" ref="E1667">_xlfn.XLOOKUP(Table1[[#This Row],[ScheduleWeekWritten]],Table3[Game],100+Table3[Increase],Table1[[#This Row],[ScheduleWeekWritten]])</f>
        <v>14</v>
      </c>
      <c r="F1667" t="b">
        <v>0</v>
      </c>
      <c r="G1667" t="s">
        <v>61</v>
      </c>
      <c r="H1667">
        <v>42</v>
      </c>
      <c r="I1667">
        <v>0</v>
      </c>
      <c r="J1667" t="s">
        <v>46</v>
      </c>
      <c r="K1667" t="s">
        <v>85</v>
      </c>
      <c r="L1667" t="str">
        <f>_xlfn.XLOOKUP(Table1[[#This Row],[TeamFavoriteID]],Table2[team_id],Table2[team_name],_xlfn.XLOOKUP(Table1[[#This Row],[TeamFavoriteID]],Table2[team_id_pfr],Table2[team_name],"Even"))</f>
        <v>Washington Commanders</v>
      </c>
      <c r="M1667">
        <v>-10.5</v>
      </c>
      <c r="N1667">
        <f>IF(Table1[[#This Row],[TeamFavorite]]=Table1[[#This Row],[TeamHome]],Table1[[#This Row],[ScoreAway]]-Table1[[#This Row],[ScoreHome]],Table1[[#This Row],[ScoreHome]]-Table1[[#This Row],[ScoreAway]])</f>
        <v>42</v>
      </c>
      <c r="O1667">
        <f>IF(Table1[[#This Row],[SpreadActual]]&lt;Table1[[#This Row],[SpreadFavorite]],1,0)</f>
        <v>0</v>
      </c>
      <c r="Q1667" t="s">
        <v>64</v>
      </c>
      <c r="R1667" t="b">
        <v>0</v>
      </c>
      <c r="S1667">
        <v>39</v>
      </c>
      <c r="T1667">
        <v>6</v>
      </c>
      <c r="U1667">
        <v>72</v>
      </c>
    </row>
    <row r="1668" spans="1:21" x14ac:dyDescent="0.2">
      <c r="A1668" s="1">
        <v>27384</v>
      </c>
      <c r="B1668">
        <v>1974</v>
      </c>
      <c r="C1668">
        <f>_xlfn.MAXIFS(Table1[ScheduleWeekWritten],Table1[ScheduleSeason],Table1[[#This Row],[ScheduleSeason]])</f>
        <v>14</v>
      </c>
      <c r="D1668" t="s">
        <v>99</v>
      </c>
      <c r="E1668" cm="1">
        <f t="array" ref="E1668">_xlfn.XLOOKUP(Table1[[#This Row],[ScheduleWeekWritten]],Table3[Game],100+Table3[Increase],Table1[[#This Row],[ScheduleWeekWritten]])</f>
        <v>102</v>
      </c>
      <c r="F1668" t="b">
        <v>1</v>
      </c>
      <c r="G1668" t="s">
        <v>54</v>
      </c>
      <c r="H1668">
        <v>30</v>
      </c>
      <c r="I1668">
        <v>14</v>
      </c>
      <c r="J1668" t="s">
        <v>57</v>
      </c>
      <c r="K1668" t="s">
        <v>55</v>
      </c>
      <c r="L1668" t="str">
        <f>_xlfn.XLOOKUP(Table1[[#This Row],[TeamFavoriteID]],Table2[team_id],Table2[team_name],_xlfn.XLOOKUP(Table1[[#This Row],[TeamFavoriteID]],Table2[team_id_pfr],Table2[team_name],"Even"))</f>
        <v>Minnesota Vikings</v>
      </c>
      <c r="M1668">
        <v>-7</v>
      </c>
      <c r="N1668">
        <f>IF(Table1[[#This Row],[TeamFavorite]]=Table1[[#This Row],[TeamHome]],Table1[[#This Row],[ScoreAway]]-Table1[[#This Row],[ScoreHome]],Table1[[#This Row],[ScoreHome]]-Table1[[#This Row],[ScoreAway]])</f>
        <v>-16</v>
      </c>
      <c r="O1668">
        <f>IF(Table1[[#This Row],[SpreadActual]]&lt;Table1[[#This Row],[SpreadFavorite]],1,0)</f>
        <v>1</v>
      </c>
      <c r="Q1668" t="s">
        <v>73</v>
      </c>
      <c r="R1668" t="b">
        <v>0</v>
      </c>
      <c r="S1668">
        <v>19</v>
      </c>
      <c r="T1668">
        <v>8</v>
      </c>
      <c r="U1668">
        <v>81</v>
      </c>
    </row>
    <row r="1669" spans="1:21" x14ac:dyDescent="0.2">
      <c r="A1669" s="1">
        <v>27384</v>
      </c>
      <c r="B1669">
        <v>1974</v>
      </c>
      <c r="C1669">
        <f>_xlfn.MAXIFS(Table1[ScheduleWeekWritten],Table1[ScheduleSeason],Table1[[#This Row],[ScheduleSeason]])</f>
        <v>14</v>
      </c>
      <c r="D1669" t="s">
        <v>99</v>
      </c>
      <c r="E1669" cm="1">
        <f t="array" ref="E1669">_xlfn.XLOOKUP(Table1[[#This Row],[ScheduleWeekWritten]],Table3[Game],100+Table3[Increase],Table1[[#This Row],[ScheduleWeekWritten]])</f>
        <v>102</v>
      </c>
      <c r="F1669" t="b">
        <v>1</v>
      </c>
      <c r="G1669" t="s">
        <v>20</v>
      </c>
      <c r="H1669">
        <v>28</v>
      </c>
      <c r="I1669">
        <v>26</v>
      </c>
      <c r="J1669" t="s">
        <v>19</v>
      </c>
      <c r="K1669" t="s">
        <v>21</v>
      </c>
      <c r="L1669" t="str">
        <f>_xlfn.XLOOKUP(Table1[[#This Row],[TeamFavoriteID]],Table2[team_id],Table2[team_name],_xlfn.XLOOKUP(Table1[[#This Row],[TeamFavoriteID]],Table2[team_id_pfr],Table2[team_name],"Even"))</f>
        <v>Las Vegas Raiders</v>
      </c>
      <c r="M1669">
        <v>-3</v>
      </c>
      <c r="N1669">
        <f>IF(Table1[[#This Row],[TeamFavorite]]=Table1[[#This Row],[TeamHome]],Table1[[#This Row],[ScoreAway]]-Table1[[#This Row],[ScoreHome]],Table1[[#This Row],[ScoreHome]]-Table1[[#This Row],[ScoreAway]])</f>
        <v>2</v>
      </c>
      <c r="O1669">
        <f>IF(Table1[[#This Row],[SpreadActual]]&lt;Table1[[#This Row],[SpreadFavorite]],1,0)</f>
        <v>0</v>
      </c>
      <c r="Q1669" t="s">
        <v>76</v>
      </c>
      <c r="R1669" t="b">
        <v>0</v>
      </c>
      <c r="S1669">
        <v>49</v>
      </c>
      <c r="T1669">
        <v>8</v>
      </c>
      <c r="U1669">
        <v>78</v>
      </c>
    </row>
    <row r="1670" spans="1:21" x14ac:dyDescent="0.2">
      <c r="A1670" s="1">
        <v>27385</v>
      </c>
      <c r="B1670">
        <v>1974</v>
      </c>
      <c r="C1670">
        <f>_xlfn.MAXIFS(Table1[ScheduleWeekWritten],Table1[ScheduleSeason],Table1[[#This Row],[ScheduleSeason]])</f>
        <v>14</v>
      </c>
      <c r="D1670" t="s">
        <v>99</v>
      </c>
      <c r="E1670" cm="1">
        <f t="array" ref="E1670">_xlfn.XLOOKUP(Table1[[#This Row],[ScheduleWeekWritten]],Table3[Game],100+Table3[Increase],Table1[[#This Row],[ScheduleWeekWritten]])</f>
        <v>102</v>
      </c>
      <c r="F1670" t="b">
        <v>1</v>
      </c>
      <c r="G1670" t="s">
        <v>39</v>
      </c>
      <c r="H1670">
        <v>19</v>
      </c>
      <c r="I1670">
        <v>10</v>
      </c>
      <c r="J1670" t="s">
        <v>61</v>
      </c>
      <c r="K1670" t="s">
        <v>40</v>
      </c>
      <c r="L1670" t="str">
        <f>_xlfn.XLOOKUP(Table1[[#This Row],[TeamFavoriteID]],Table2[team_id],Table2[team_name],_xlfn.XLOOKUP(Table1[[#This Row],[TeamFavoriteID]],Table2[team_id_pfr],Table2[team_name],"Even"))</f>
        <v>Los Angeles Rams</v>
      </c>
      <c r="M1670">
        <v>-2.5</v>
      </c>
      <c r="N1670">
        <f>IF(Table1[[#This Row],[TeamFavorite]]=Table1[[#This Row],[TeamHome]],Table1[[#This Row],[ScoreAway]]-Table1[[#This Row],[ScoreHome]],Table1[[#This Row],[ScoreHome]]-Table1[[#This Row],[ScoreAway]])</f>
        <v>-9</v>
      </c>
      <c r="O1670">
        <f>IF(Table1[[#This Row],[SpreadActual]]&lt;Table1[[#This Row],[SpreadFavorite]],1,0)</f>
        <v>1</v>
      </c>
      <c r="Q1670" t="s">
        <v>65</v>
      </c>
      <c r="R1670" t="b">
        <v>0</v>
      </c>
      <c r="S1670">
        <v>57</v>
      </c>
      <c r="T1670">
        <v>10</v>
      </c>
      <c r="U1670">
        <v>69</v>
      </c>
    </row>
    <row r="1671" spans="1:21" x14ac:dyDescent="0.2">
      <c r="A1671" s="1">
        <v>27385</v>
      </c>
      <c r="B1671">
        <v>1974</v>
      </c>
      <c r="C1671">
        <f>_xlfn.MAXIFS(Table1[ScheduleWeekWritten],Table1[ScheduleSeason],Table1[[#This Row],[ScheduleSeason]])</f>
        <v>14</v>
      </c>
      <c r="D1671" t="s">
        <v>99</v>
      </c>
      <c r="E1671" cm="1">
        <f t="array" ref="E1671">_xlfn.XLOOKUP(Table1[[#This Row],[ScheduleWeekWritten]],Table3[Game],100+Table3[Increase],Table1[[#This Row],[ScheduleWeekWritten]])</f>
        <v>102</v>
      </c>
      <c r="F1671" t="b">
        <v>1</v>
      </c>
      <c r="G1671" t="s">
        <v>49</v>
      </c>
      <c r="H1671">
        <v>32</v>
      </c>
      <c r="I1671">
        <v>14</v>
      </c>
      <c r="J1671" t="s">
        <v>28</v>
      </c>
      <c r="K1671" t="s">
        <v>51</v>
      </c>
      <c r="L1671" t="str">
        <f>_xlfn.XLOOKUP(Table1[[#This Row],[TeamFavoriteID]],Table2[team_id],Table2[team_name],_xlfn.XLOOKUP(Table1[[#This Row],[TeamFavoriteID]],Table2[team_id_pfr],Table2[team_name],"Even"))</f>
        <v>Pittsburgh Steelers</v>
      </c>
      <c r="M1671">
        <v>-6.5</v>
      </c>
      <c r="N1671">
        <f>IF(Table1[[#This Row],[TeamFavorite]]=Table1[[#This Row],[TeamHome]],Table1[[#This Row],[ScoreAway]]-Table1[[#This Row],[ScoreHome]],Table1[[#This Row],[ScoreHome]]-Table1[[#This Row],[ScoreAway]])</f>
        <v>-18</v>
      </c>
      <c r="O1671">
        <f>IF(Table1[[#This Row],[SpreadActual]]&lt;Table1[[#This Row],[SpreadFavorite]],1,0)</f>
        <v>1</v>
      </c>
      <c r="Q1671" t="s">
        <v>113</v>
      </c>
      <c r="R1671" t="b">
        <v>0</v>
      </c>
      <c r="S1671">
        <v>33</v>
      </c>
      <c r="T1671">
        <v>12</v>
      </c>
      <c r="U1671">
        <v>75</v>
      </c>
    </row>
    <row r="1672" spans="1:21" x14ac:dyDescent="0.2">
      <c r="A1672" s="1">
        <v>27392</v>
      </c>
      <c r="B1672">
        <v>1974</v>
      </c>
      <c r="C1672">
        <f>_xlfn.MAXIFS(Table1[ScheduleWeekWritten],Table1[ScheduleSeason],Table1[[#This Row],[ScheduleSeason]])</f>
        <v>14</v>
      </c>
      <c r="D1672" t="s">
        <v>92</v>
      </c>
      <c r="E1672" cm="1">
        <f t="array" ref="E1672">_xlfn.XLOOKUP(Table1[[#This Row],[ScheduleWeekWritten]],Table3[Game],100+Table3[Increase],Table1[[#This Row],[ScheduleWeekWritten]])</f>
        <v>103</v>
      </c>
      <c r="F1672" t="b">
        <v>1</v>
      </c>
      <c r="G1672" t="s">
        <v>54</v>
      </c>
      <c r="H1672">
        <v>14</v>
      </c>
      <c r="I1672">
        <v>10</v>
      </c>
      <c r="J1672" t="s">
        <v>39</v>
      </c>
      <c r="K1672" t="s">
        <v>55</v>
      </c>
      <c r="L1672" t="str">
        <f>_xlfn.XLOOKUP(Table1[[#This Row],[TeamFavoriteID]],Table2[team_id],Table2[team_name],_xlfn.XLOOKUP(Table1[[#This Row],[TeamFavoriteID]],Table2[team_id_pfr],Table2[team_name],"Even"))</f>
        <v>Minnesota Vikings</v>
      </c>
      <c r="M1672">
        <v>-5.5</v>
      </c>
      <c r="N1672">
        <f>IF(Table1[[#This Row],[TeamFavorite]]=Table1[[#This Row],[TeamHome]],Table1[[#This Row],[ScoreAway]]-Table1[[#This Row],[ScoreHome]],Table1[[#This Row],[ScoreHome]]-Table1[[#This Row],[ScoreAway]])</f>
        <v>-4</v>
      </c>
      <c r="O1672">
        <f>IF(Table1[[#This Row],[SpreadActual]]&lt;Table1[[#This Row],[SpreadFavorite]],1,0)</f>
        <v>0</v>
      </c>
      <c r="Q1672" t="s">
        <v>73</v>
      </c>
      <c r="R1672" t="b">
        <v>0</v>
      </c>
      <c r="S1672">
        <v>28</v>
      </c>
      <c r="T1672">
        <v>10</v>
      </c>
      <c r="U1672">
        <v>82</v>
      </c>
    </row>
    <row r="1673" spans="1:21" x14ac:dyDescent="0.2">
      <c r="A1673" s="1">
        <v>27392</v>
      </c>
      <c r="B1673">
        <v>1974</v>
      </c>
      <c r="C1673">
        <f>_xlfn.MAXIFS(Table1[ScheduleWeekWritten],Table1[ScheduleSeason],Table1[[#This Row],[ScheduleSeason]])</f>
        <v>14</v>
      </c>
      <c r="D1673" t="s">
        <v>92</v>
      </c>
      <c r="E1673" cm="1">
        <f t="array" ref="E1673">_xlfn.XLOOKUP(Table1[[#This Row],[ScheduleWeekWritten]],Table3[Game],100+Table3[Increase],Table1[[#This Row],[ScheduleWeekWritten]])</f>
        <v>103</v>
      </c>
      <c r="F1673" t="b">
        <v>1</v>
      </c>
      <c r="G1673" t="s">
        <v>20</v>
      </c>
      <c r="H1673">
        <v>13</v>
      </c>
      <c r="I1673">
        <v>24</v>
      </c>
      <c r="J1673" t="s">
        <v>49</v>
      </c>
      <c r="K1673" t="s">
        <v>21</v>
      </c>
      <c r="L1673" t="str">
        <f>_xlfn.XLOOKUP(Table1[[#This Row],[TeamFavoriteID]],Table2[team_id],Table2[team_name],_xlfn.XLOOKUP(Table1[[#This Row],[TeamFavoriteID]],Table2[team_id_pfr],Table2[team_name],"Even"))</f>
        <v>Las Vegas Raiders</v>
      </c>
      <c r="M1673">
        <v>-5.5</v>
      </c>
      <c r="N1673">
        <f>IF(Table1[[#This Row],[TeamFavorite]]=Table1[[#This Row],[TeamHome]],Table1[[#This Row],[ScoreAway]]-Table1[[#This Row],[ScoreHome]],Table1[[#This Row],[ScoreHome]]-Table1[[#This Row],[ScoreAway]])</f>
        <v>-11</v>
      </c>
      <c r="O1673">
        <f>IF(Table1[[#This Row],[SpreadActual]]&lt;Table1[[#This Row],[SpreadFavorite]],1,0)</f>
        <v>1</v>
      </c>
      <c r="Q1673" t="s">
        <v>76</v>
      </c>
      <c r="R1673" t="b">
        <v>0</v>
      </c>
      <c r="S1673">
        <v>50</v>
      </c>
      <c r="T1673">
        <v>10</v>
      </c>
      <c r="U1673">
        <v>33</v>
      </c>
    </row>
    <row r="1674" spans="1:21" x14ac:dyDescent="0.2">
      <c r="A1674" s="1">
        <v>27406</v>
      </c>
      <c r="B1674">
        <v>1974</v>
      </c>
      <c r="C1674">
        <f>_xlfn.MAXIFS(Table1[ScheduleWeekWritten],Table1[ScheduleSeason],Table1[[#This Row],[ScheduleSeason]])</f>
        <v>14</v>
      </c>
      <c r="D1674" t="s">
        <v>93</v>
      </c>
      <c r="E1674" cm="1">
        <f t="array" ref="E1674">_xlfn.XLOOKUP(Table1[[#This Row],[ScheduleWeekWritten]],Table3[Game],100+Table3[Increase],Table1[[#This Row],[ScheduleWeekWritten]])</f>
        <v>104</v>
      </c>
      <c r="F1674" t="b">
        <v>1</v>
      </c>
      <c r="G1674" t="s">
        <v>54</v>
      </c>
      <c r="H1674">
        <v>6</v>
      </c>
      <c r="I1674">
        <v>16</v>
      </c>
      <c r="J1674" t="s">
        <v>49</v>
      </c>
      <c r="K1674" t="s">
        <v>51</v>
      </c>
      <c r="L1674" t="str">
        <f>_xlfn.XLOOKUP(Table1[[#This Row],[TeamFavoriteID]],Table2[team_id],Table2[team_name],_xlfn.XLOOKUP(Table1[[#This Row],[TeamFavoriteID]],Table2[team_id_pfr],Table2[team_name],"Even"))</f>
        <v>Pittsburgh Steelers</v>
      </c>
      <c r="M1674">
        <v>-3</v>
      </c>
      <c r="N1674">
        <f>IF(Table1[[#This Row],[TeamFavorite]]=Table1[[#This Row],[TeamHome]],Table1[[#This Row],[ScoreAway]]-Table1[[#This Row],[ScoreHome]],Table1[[#This Row],[ScoreHome]]-Table1[[#This Row],[ScoreAway]])</f>
        <v>-10</v>
      </c>
      <c r="O1674">
        <f>IF(Table1[[#This Row],[SpreadActual]]&lt;Table1[[#This Row],[SpreadFavorite]],1,0)</f>
        <v>1</v>
      </c>
      <c r="P1674">
        <v>33</v>
      </c>
      <c r="Q1674" t="s">
        <v>96</v>
      </c>
      <c r="R1674" t="b">
        <v>1</v>
      </c>
      <c r="S1674">
        <v>51</v>
      </c>
      <c r="T1674">
        <v>17</v>
      </c>
      <c r="U1674">
        <v>72</v>
      </c>
    </row>
    <row r="1675" spans="1:21" x14ac:dyDescent="0.2">
      <c r="A1675" s="1">
        <v>27658</v>
      </c>
      <c r="B1675">
        <v>1975</v>
      </c>
      <c r="C1675">
        <f>_xlfn.MAXIFS(Table1[ScheduleWeekWritten],Table1[ScheduleSeason],Table1[[#This Row],[ScheduleSeason]])</f>
        <v>14</v>
      </c>
      <c r="D1675">
        <v>1</v>
      </c>
      <c r="E1675" cm="1">
        <f t="array" ref="E1675">_xlfn.XLOOKUP(Table1[[#This Row],[ScheduleWeekWritten]],Table3[Game],100+Table3[Increase],Table1[[#This Row],[ScheduleWeekWritten]])</f>
        <v>1</v>
      </c>
      <c r="F1675" t="b">
        <v>0</v>
      </c>
      <c r="G1675" t="s">
        <v>28</v>
      </c>
      <c r="H1675">
        <v>42</v>
      </c>
      <c r="I1675">
        <v>14</v>
      </c>
      <c r="J1675" t="s">
        <v>31</v>
      </c>
      <c r="K1675" t="s">
        <v>89</v>
      </c>
      <c r="L1675" t="str">
        <f>_xlfn.XLOOKUP(Table1[[#This Row],[TeamFavoriteID]],Table2[team_id],Table2[team_name],_xlfn.XLOOKUP(Table1[[#This Row],[TeamFavoriteID]],Table2[team_id_pfr],Table2[team_name],"Even"))</f>
        <v>Even</v>
      </c>
      <c r="M1675">
        <v>0</v>
      </c>
      <c r="N1675">
        <f>IF(Table1[[#This Row],[TeamFavorite]]=Table1[[#This Row],[TeamHome]],Table1[[#This Row],[ScoreAway]]-Table1[[#This Row],[ScoreHome]],Table1[[#This Row],[ScoreHome]]-Table1[[#This Row],[ScoreAway]])</f>
        <v>28</v>
      </c>
      <c r="O1675">
        <f>IF(Table1[[#This Row],[SpreadActual]]&lt;Table1[[#This Row],[SpreadFavorite]],1,0)</f>
        <v>0</v>
      </c>
      <c r="Q1675" t="s">
        <v>123</v>
      </c>
      <c r="R1675" t="b">
        <v>0</v>
      </c>
      <c r="S1675">
        <v>56</v>
      </c>
      <c r="T1675">
        <v>13</v>
      </c>
      <c r="U1675">
        <v>82</v>
      </c>
    </row>
    <row r="1676" spans="1:21" x14ac:dyDescent="0.2">
      <c r="A1676" s="1">
        <v>27658</v>
      </c>
      <c r="B1676">
        <v>1975</v>
      </c>
      <c r="C1676">
        <f>_xlfn.MAXIFS(Table1[ScheduleWeekWritten],Table1[ScheduleSeason],Table1[[#This Row],[ScheduleSeason]])</f>
        <v>14</v>
      </c>
      <c r="D1676">
        <v>1</v>
      </c>
      <c r="E1676" cm="1">
        <f t="array" ref="E1676">_xlfn.XLOOKUP(Table1[[#This Row],[ScheduleWeekWritten]],Table3[Game],100+Table3[Increase],Table1[[#This Row],[ScheduleWeekWritten]])</f>
        <v>1</v>
      </c>
      <c r="F1676" t="b">
        <v>0</v>
      </c>
      <c r="G1676" t="s">
        <v>46</v>
      </c>
      <c r="H1676">
        <v>7</v>
      </c>
      <c r="I1676">
        <v>35</v>
      </c>
      <c r="J1676" t="s">
        <v>34</v>
      </c>
      <c r="K1676" t="s">
        <v>47</v>
      </c>
      <c r="L1676" t="str">
        <f>_xlfn.XLOOKUP(Table1[[#This Row],[TeamFavoriteID]],Table2[team_id],Table2[team_name],_xlfn.XLOOKUP(Table1[[#This Row],[TeamFavoriteID]],Table2[team_id_pfr],Table2[team_name],"Even"))</f>
        <v>Chicago Bears</v>
      </c>
      <c r="M1676">
        <v>-3</v>
      </c>
      <c r="N1676">
        <f>IF(Table1[[#This Row],[TeamFavorite]]=Table1[[#This Row],[TeamHome]],Table1[[#This Row],[ScoreAway]]-Table1[[#This Row],[ScoreHome]],Table1[[#This Row],[ScoreHome]]-Table1[[#This Row],[ScoreAway]])</f>
        <v>28</v>
      </c>
      <c r="O1676">
        <f>IF(Table1[[#This Row],[SpreadActual]]&lt;Table1[[#This Row],[SpreadFavorite]],1,0)</f>
        <v>0</v>
      </c>
      <c r="Q1676" t="s">
        <v>114</v>
      </c>
      <c r="R1676" t="b">
        <v>0</v>
      </c>
      <c r="S1676">
        <v>55</v>
      </c>
      <c r="T1676">
        <v>14</v>
      </c>
      <c r="U1676">
        <v>71</v>
      </c>
    </row>
    <row r="1677" spans="1:21" x14ac:dyDescent="0.2">
      <c r="A1677" s="1">
        <v>27658</v>
      </c>
      <c r="B1677">
        <v>1975</v>
      </c>
      <c r="C1677">
        <f>_xlfn.MAXIFS(Table1[ScheduleWeekWritten],Table1[ScheduleSeason],Table1[[#This Row],[ScheduleSeason]])</f>
        <v>14</v>
      </c>
      <c r="D1677">
        <v>1</v>
      </c>
      <c r="E1677" cm="1">
        <f t="array" ref="E1677">_xlfn.XLOOKUP(Table1[[#This Row],[ScheduleWeekWritten]],Table3[Game],100+Table3[Increase],Table1[[#This Row],[ScheduleWeekWritten]])</f>
        <v>1</v>
      </c>
      <c r="F1677" t="b">
        <v>0</v>
      </c>
      <c r="G1677" t="s">
        <v>101</v>
      </c>
      <c r="H1677">
        <v>24</v>
      </c>
      <c r="I1677">
        <v>17</v>
      </c>
      <c r="J1677" t="s">
        <v>62</v>
      </c>
      <c r="K1677" t="s">
        <v>104</v>
      </c>
      <c r="L1677" t="str">
        <f>_xlfn.XLOOKUP(Table1[[#This Row],[TeamFavoriteID]],Table2[team_id],Table2[team_name],_xlfn.XLOOKUP(Table1[[#This Row],[TeamFavoriteID]],Table2[team_id_pfr],Table2[team_name],"Even"))</f>
        <v>Cincinnati Bengals</v>
      </c>
      <c r="M1677">
        <v>-10</v>
      </c>
      <c r="N1677">
        <f>IF(Table1[[#This Row],[TeamFavorite]]=Table1[[#This Row],[TeamHome]],Table1[[#This Row],[ScoreAway]]-Table1[[#This Row],[ScoreHome]],Table1[[#This Row],[ScoreHome]]-Table1[[#This Row],[ScoreAway]])</f>
        <v>-7</v>
      </c>
      <c r="O1677">
        <f>IF(Table1[[#This Row],[SpreadActual]]&lt;Table1[[#This Row],[SpreadFavorite]],1,0)</f>
        <v>0</v>
      </c>
      <c r="Q1677" t="s">
        <v>111</v>
      </c>
      <c r="R1677" t="b">
        <v>0</v>
      </c>
      <c r="S1677">
        <v>57</v>
      </c>
      <c r="T1677">
        <v>11</v>
      </c>
      <c r="U1677">
        <v>74</v>
      </c>
    </row>
    <row r="1678" spans="1:21" x14ac:dyDescent="0.2">
      <c r="A1678" s="1">
        <v>27658</v>
      </c>
      <c r="B1678">
        <v>1975</v>
      </c>
      <c r="C1678">
        <f>_xlfn.MAXIFS(Table1[ScheduleWeekWritten],Table1[ScheduleSeason],Table1[[#This Row],[ScheduleSeason]])</f>
        <v>14</v>
      </c>
      <c r="D1678">
        <v>1</v>
      </c>
      <c r="E1678" cm="1">
        <f t="array" ref="E1678">_xlfn.XLOOKUP(Table1[[#This Row],[ScheduleWeekWritten]],Table3[Game],100+Table3[Increase],Table1[[#This Row],[ScheduleWeekWritten]])</f>
        <v>1</v>
      </c>
      <c r="F1678" t="b">
        <v>0</v>
      </c>
      <c r="G1678" t="s">
        <v>67</v>
      </c>
      <c r="H1678">
        <v>18</v>
      </c>
      <c r="I1678">
        <v>7</v>
      </c>
      <c r="J1678" t="s">
        <v>39</v>
      </c>
      <c r="K1678" t="s">
        <v>40</v>
      </c>
      <c r="L1678" t="str">
        <f>_xlfn.XLOOKUP(Table1[[#This Row],[TeamFavoriteID]],Table2[team_id],Table2[team_name],_xlfn.XLOOKUP(Table1[[#This Row],[TeamFavoriteID]],Table2[team_id_pfr],Table2[team_name],"Even"))</f>
        <v>Los Angeles Rams</v>
      </c>
      <c r="M1678">
        <v>-5.5</v>
      </c>
      <c r="N1678">
        <f>IF(Table1[[#This Row],[TeamFavorite]]=Table1[[#This Row],[TeamHome]],Table1[[#This Row],[ScoreAway]]-Table1[[#This Row],[ScoreHome]],Table1[[#This Row],[ScoreHome]]-Table1[[#This Row],[ScoreAway]])</f>
        <v>11</v>
      </c>
      <c r="O1678">
        <f>IF(Table1[[#This Row],[SpreadActual]]&lt;Table1[[#This Row],[SpreadFavorite]],1,0)</f>
        <v>0</v>
      </c>
      <c r="Q1678" t="s">
        <v>119</v>
      </c>
      <c r="R1678" t="b">
        <v>0</v>
      </c>
      <c r="S1678">
        <v>68</v>
      </c>
      <c r="T1678">
        <v>12</v>
      </c>
      <c r="U1678">
        <v>54</v>
      </c>
    </row>
    <row r="1679" spans="1:21" x14ac:dyDescent="0.2">
      <c r="A1679" s="1">
        <v>27658</v>
      </c>
      <c r="B1679">
        <v>1975</v>
      </c>
      <c r="C1679">
        <f>_xlfn.MAXIFS(Table1[ScheduleWeekWritten],Table1[ScheduleSeason],Table1[[#This Row],[ScheduleSeason]])</f>
        <v>14</v>
      </c>
      <c r="D1679">
        <v>1</v>
      </c>
      <c r="E1679" cm="1">
        <f t="array" ref="E1679">_xlfn.XLOOKUP(Table1[[#This Row],[ScheduleWeekWritten]],Table3[Game],100+Table3[Increase],Table1[[#This Row],[ScheduleWeekWritten]])</f>
        <v>1</v>
      </c>
      <c r="F1679" t="b">
        <v>0</v>
      </c>
      <c r="G1679" t="s">
        <v>24</v>
      </c>
      <c r="H1679">
        <v>37</v>
      </c>
      <c r="I1679">
        <v>33</v>
      </c>
      <c r="J1679" t="s">
        <v>42</v>
      </c>
      <c r="K1679" t="s">
        <v>88</v>
      </c>
      <c r="L1679" t="str">
        <f>_xlfn.XLOOKUP(Table1[[#This Row],[TeamFavoriteID]],Table2[team_id],Table2[team_name],_xlfn.XLOOKUP(Table1[[#This Row],[TeamFavoriteID]],Table2[team_id_pfr],Table2[team_name],"Even"))</f>
        <v>Denver Broncos</v>
      </c>
      <c r="M1679">
        <v>-6.5</v>
      </c>
      <c r="N1679">
        <f>IF(Table1[[#This Row],[TeamFavorite]]=Table1[[#This Row],[TeamHome]],Table1[[#This Row],[ScoreAway]]-Table1[[#This Row],[ScoreHome]],Table1[[#This Row],[ScoreHome]]-Table1[[#This Row],[ScoreAway]])</f>
        <v>-4</v>
      </c>
      <c r="O1679">
        <f>IF(Table1[[#This Row],[SpreadActual]]&lt;Table1[[#This Row],[SpreadFavorite]],1,0)</f>
        <v>0</v>
      </c>
      <c r="Q1679" t="s">
        <v>71</v>
      </c>
      <c r="R1679" t="b">
        <v>0</v>
      </c>
      <c r="S1679">
        <v>51</v>
      </c>
      <c r="T1679">
        <v>9</v>
      </c>
      <c r="U1679">
        <v>32</v>
      </c>
    </row>
    <row r="1680" spans="1:21" x14ac:dyDescent="0.2">
      <c r="A1680" s="1">
        <v>27658</v>
      </c>
      <c r="B1680">
        <v>1975</v>
      </c>
      <c r="C1680">
        <f>_xlfn.MAXIFS(Table1[ScheduleWeekWritten],Table1[ScheduleSeason],Table1[[#This Row],[ScheduleSeason]])</f>
        <v>14</v>
      </c>
      <c r="D1680">
        <v>1</v>
      </c>
      <c r="E1680" cm="1">
        <f t="array" ref="E1680">_xlfn.XLOOKUP(Table1[[#This Row],[ScheduleWeekWritten]],Table3[Game],100+Table3[Increase],Table1[[#This Row],[ScheduleWeekWritten]])</f>
        <v>1</v>
      </c>
      <c r="F1680" t="b">
        <v>0</v>
      </c>
      <c r="G1680" t="s">
        <v>33</v>
      </c>
      <c r="H1680">
        <v>16</v>
      </c>
      <c r="I1680">
        <v>30</v>
      </c>
      <c r="J1680" t="s">
        <v>45</v>
      </c>
      <c r="K1680" t="s">
        <v>35</v>
      </c>
      <c r="L1680" t="str">
        <f>_xlfn.XLOOKUP(Table1[[#This Row],[TeamFavoriteID]],Table2[team_id],Table2[team_name],_xlfn.XLOOKUP(Table1[[#This Row],[TeamFavoriteID]],Table2[team_id_pfr],Table2[team_name],"Even"))</f>
        <v>Green Bay Packers</v>
      </c>
      <c r="M1680">
        <v>-3.5</v>
      </c>
      <c r="N1680">
        <f>IF(Table1[[#This Row],[TeamFavorite]]=Table1[[#This Row],[TeamHome]],Table1[[#This Row],[ScoreAway]]-Table1[[#This Row],[ScoreHome]],Table1[[#This Row],[ScoreHome]]-Table1[[#This Row],[ScoreAway]])</f>
        <v>14</v>
      </c>
      <c r="O1680">
        <f>IF(Table1[[#This Row],[SpreadActual]]&lt;Table1[[#This Row],[SpreadFavorite]],1,0)</f>
        <v>0</v>
      </c>
      <c r="Q1680" t="s">
        <v>36</v>
      </c>
      <c r="R1680" t="b">
        <v>0</v>
      </c>
      <c r="S1680">
        <v>54</v>
      </c>
      <c r="T1680">
        <v>16</v>
      </c>
      <c r="U1680">
        <v>82</v>
      </c>
    </row>
    <row r="1681" spans="1:22" x14ac:dyDescent="0.2">
      <c r="A1681" s="1">
        <v>27658</v>
      </c>
      <c r="B1681">
        <v>1975</v>
      </c>
      <c r="C1681">
        <f>_xlfn.MAXIFS(Table1[ScheduleWeekWritten],Table1[ScheduleSeason],Table1[[#This Row],[ScheduleSeason]])</f>
        <v>14</v>
      </c>
      <c r="D1681">
        <v>1</v>
      </c>
      <c r="E1681" cm="1">
        <f t="array" ref="E1681">_xlfn.XLOOKUP(Table1[[#This Row],[ScheduleWeekWritten]],Table3[Game],100+Table3[Increase],Table1[[#This Row],[ScheduleWeekWritten]])</f>
        <v>1</v>
      </c>
      <c r="F1681" t="b">
        <v>0</v>
      </c>
      <c r="G1681" t="s">
        <v>54</v>
      </c>
      <c r="H1681">
        <v>27</v>
      </c>
      <c r="I1681">
        <v>17</v>
      </c>
      <c r="J1681" t="s">
        <v>53</v>
      </c>
      <c r="K1681" t="s">
        <v>55</v>
      </c>
      <c r="L1681" t="str">
        <f>_xlfn.XLOOKUP(Table1[[#This Row],[TeamFavoriteID]],Table2[team_id],Table2[team_name],_xlfn.XLOOKUP(Table1[[#This Row],[TeamFavoriteID]],Table2[team_id_pfr],Table2[team_name],"Even"))</f>
        <v>Minnesota Vikings</v>
      </c>
      <c r="M1681">
        <v>-7.5</v>
      </c>
      <c r="N1681">
        <f>IF(Table1[[#This Row],[TeamFavorite]]=Table1[[#This Row],[TeamHome]],Table1[[#This Row],[ScoreAway]]-Table1[[#This Row],[ScoreHome]],Table1[[#This Row],[ScoreHome]]-Table1[[#This Row],[ScoreAway]])</f>
        <v>-10</v>
      </c>
      <c r="O1681">
        <f>IF(Table1[[#This Row],[SpreadActual]]&lt;Table1[[#This Row],[SpreadFavorite]],1,0)</f>
        <v>1</v>
      </c>
      <c r="Q1681" t="s">
        <v>73</v>
      </c>
      <c r="R1681" t="b">
        <v>0</v>
      </c>
      <c r="S1681">
        <v>50</v>
      </c>
      <c r="T1681">
        <v>12</v>
      </c>
      <c r="U1681">
        <v>78</v>
      </c>
    </row>
    <row r="1682" spans="1:22" x14ac:dyDescent="0.2">
      <c r="A1682" s="1">
        <v>27658</v>
      </c>
      <c r="B1682">
        <v>1975</v>
      </c>
      <c r="C1682">
        <f>_xlfn.MAXIFS(Table1[ScheduleWeekWritten],Table1[ScheduleSeason],Table1[[#This Row],[ScheduleSeason]])</f>
        <v>14</v>
      </c>
      <c r="D1682">
        <v>1</v>
      </c>
      <c r="E1682" cm="1">
        <f t="array" ref="E1682">_xlfn.XLOOKUP(Table1[[#This Row],[ScheduleWeekWritten]],Table3[Game],100+Table3[Increase],Table1[[#This Row],[ScheduleWeekWritten]])</f>
        <v>1</v>
      </c>
      <c r="F1682" t="b">
        <v>0</v>
      </c>
      <c r="G1682" t="s">
        <v>115</v>
      </c>
      <c r="H1682">
        <v>0</v>
      </c>
      <c r="I1682">
        <v>7</v>
      </c>
      <c r="J1682" t="s">
        <v>23</v>
      </c>
      <c r="K1682" t="s">
        <v>25</v>
      </c>
      <c r="L1682" t="str">
        <f>_xlfn.XLOOKUP(Table1[[#This Row],[TeamFavoriteID]],Table2[team_id],Table2[team_name],_xlfn.XLOOKUP(Table1[[#This Row],[TeamFavoriteID]],Table2[team_id_pfr],Table2[team_name],"Even"))</f>
        <v>Houston Oilers</v>
      </c>
      <c r="M1682">
        <v>-2</v>
      </c>
      <c r="N1682">
        <f>IF(Table1[[#This Row],[TeamFavorite]]=Table1[[#This Row],[TeamHome]],Table1[[#This Row],[ScoreAway]]-Table1[[#This Row],[ScoreHome]],Table1[[#This Row],[ScoreHome]]-Table1[[#This Row],[ScoreAway]])</f>
        <v>-7</v>
      </c>
      <c r="O1682">
        <f>IF(Table1[[#This Row],[SpreadActual]]&lt;Table1[[#This Row],[SpreadFavorite]],1,0)</f>
        <v>1</v>
      </c>
      <c r="Q1682" t="s">
        <v>116</v>
      </c>
      <c r="R1682" t="b">
        <v>0</v>
      </c>
      <c r="S1682">
        <v>71</v>
      </c>
      <c r="T1682">
        <v>10</v>
      </c>
      <c r="U1682">
        <v>83</v>
      </c>
    </row>
    <row r="1683" spans="1:22" x14ac:dyDescent="0.2">
      <c r="A1683" s="1">
        <v>27658</v>
      </c>
      <c r="B1683">
        <v>1975</v>
      </c>
      <c r="C1683">
        <f>_xlfn.MAXIFS(Table1[ScheduleWeekWritten],Table1[ScheduleSeason],Table1[[#This Row],[ScheduleSeason]])</f>
        <v>14</v>
      </c>
      <c r="D1683">
        <v>1</v>
      </c>
      <c r="E1683" cm="1">
        <f t="array" ref="E1683">_xlfn.XLOOKUP(Table1[[#This Row],[ScheduleWeekWritten]],Table3[Game],100+Table3[Increase],Table1[[#This Row],[ScheduleWeekWritten]])</f>
        <v>1</v>
      </c>
      <c r="F1683" t="b">
        <v>0</v>
      </c>
      <c r="G1683" t="s">
        <v>58</v>
      </c>
      <c r="H1683">
        <v>14</v>
      </c>
      <c r="I1683">
        <v>23</v>
      </c>
      <c r="J1683" t="s">
        <v>50</v>
      </c>
      <c r="K1683" t="s">
        <v>77</v>
      </c>
      <c r="L1683" t="str">
        <f>_xlfn.XLOOKUP(Table1[[#This Row],[TeamFavoriteID]],Table2[team_id],Table2[team_name],_xlfn.XLOOKUP(Table1[[#This Row],[TeamFavoriteID]],Table2[team_id_pfr],Table2[team_name],"Even"))</f>
        <v>Philadelphia Eagles</v>
      </c>
      <c r="M1683">
        <v>-2.5</v>
      </c>
      <c r="N1683">
        <f>IF(Table1[[#This Row],[TeamFavorite]]=Table1[[#This Row],[TeamHome]],Table1[[#This Row],[ScoreAway]]-Table1[[#This Row],[ScoreHome]],Table1[[#This Row],[ScoreHome]]-Table1[[#This Row],[ScoreAway]])</f>
        <v>9</v>
      </c>
      <c r="O1683">
        <f>IF(Table1[[#This Row],[SpreadActual]]&lt;Table1[[#This Row],[SpreadFavorite]],1,0)</f>
        <v>0</v>
      </c>
      <c r="Q1683" t="s">
        <v>112</v>
      </c>
      <c r="R1683" t="b">
        <v>0</v>
      </c>
      <c r="S1683">
        <v>70</v>
      </c>
      <c r="T1683">
        <v>8</v>
      </c>
      <c r="U1683">
        <v>80</v>
      </c>
    </row>
    <row r="1684" spans="1:22" x14ac:dyDescent="0.2">
      <c r="A1684" s="1">
        <v>27658</v>
      </c>
      <c r="B1684">
        <v>1975</v>
      </c>
      <c r="C1684">
        <f>_xlfn.MAXIFS(Table1[ScheduleWeekWritten],Table1[ScheduleSeason],Table1[[#This Row],[ScheduleSeason]])</f>
        <v>14</v>
      </c>
      <c r="D1684">
        <v>1</v>
      </c>
      <c r="E1684" cm="1">
        <f t="array" ref="E1684">_xlfn.XLOOKUP(Table1[[#This Row],[ScheduleWeekWritten]],Table3[Game],100+Table3[Increase],Table1[[#This Row],[ScheduleWeekWritten]])</f>
        <v>1</v>
      </c>
      <c r="F1684" t="b">
        <v>0</v>
      </c>
      <c r="G1684" t="s">
        <v>27</v>
      </c>
      <c r="H1684">
        <v>0</v>
      </c>
      <c r="I1684">
        <v>37</v>
      </c>
      <c r="J1684" t="s">
        <v>49</v>
      </c>
      <c r="K1684" t="s">
        <v>51</v>
      </c>
      <c r="L1684" t="str">
        <f>_xlfn.XLOOKUP(Table1[[#This Row],[TeamFavoriteID]],Table2[team_id],Table2[team_name],_xlfn.XLOOKUP(Table1[[#This Row],[TeamFavoriteID]],Table2[team_id_pfr],Table2[team_name],"Even"))</f>
        <v>Pittsburgh Steelers</v>
      </c>
      <c r="M1684">
        <v>-11.5</v>
      </c>
      <c r="N1684">
        <f>IF(Table1[[#This Row],[TeamFavorite]]=Table1[[#This Row],[TeamHome]],Table1[[#This Row],[ScoreAway]]-Table1[[#This Row],[ScoreHome]],Table1[[#This Row],[ScoreHome]]-Table1[[#This Row],[ScoreAway]])</f>
        <v>-37</v>
      </c>
      <c r="O1684">
        <f>IF(Table1[[#This Row],[SpreadActual]]&lt;Table1[[#This Row],[SpreadFavorite]],1,0)</f>
        <v>1</v>
      </c>
      <c r="Q1684" t="s">
        <v>94</v>
      </c>
      <c r="R1684" t="b">
        <v>0</v>
      </c>
      <c r="S1684">
        <v>69</v>
      </c>
      <c r="T1684">
        <v>11</v>
      </c>
      <c r="U1684">
        <v>77</v>
      </c>
    </row>
    <row r="1685" spans="1:22" x14ac:dyDescent="0.2">
      <c r="A1685" s="1">
        <v>27658</v>
      </c>
      <c r="B1685">
        <v>1975</v>
      </c>
      <c r="C1685">
        <f>_xlfn.MAXIFS(Table1[ScheduleWeekWritten],Table1[ScheduleSeason],Table1[[#This Row],[ScheduleSeason]])</f>
        <v>14</v>
      </c>
      <c r="D1685">
        <v>1</v>
      </c>
      <c r="E1685" cm="1">
        <f t="array" ref="E1685">_xlfn.XLOOKUP(Table1[[#This Row],[ScheduleWeekWritten]],Table3[Game],100+Table3[Increase],Table1[[#This Row],[ScheduleWeekWritten]])</f>
        <v>1</v>
      </c>
      <c r="F1685" t="b">
        <v>0</v>
      </c>
      <c r="G1685" t="s">
        <v>57</v>
      </c>
      <c r="H1685">
        <v>23</v>
      </c>
      <c r="I1685">
        <v>20</v>
      </c>
      <c r="J1685" t="s">
        <v>38</v>
      </c>
      <c r="K1685" t="s">
        <v>59</v>
      </c>
      <c r="L1685" t="str">
        <f>_xlfn.XLOOKUP(Table1[[#This Row],[TeamFavoriteID]],Table2[team_id],Table2[team_name],_xlfn.XLOOKUP(Table1[[#This Row],[TeamFavoriteID]],Table2[team_id_pfr],Table2[team_name],"Even"))</f>
        <v>Arizona Cardinals</v>
      </c>
      <c r="M1685">
        <v>-10.5</v>
      </c>
      <c r="N1685">
        <f>IF(Table1[[#This Row],[TeamFavorite]]=Table1[[#This Row],[TeamHome]],Table1[[#This Row],[ScoreAway]]-Table1[[#This Row],[ScoreHome]],Table1[[#This Row],[ScoreHome]]-Table1[[#This Row],[ScoreAway]])</f>
        <v>3</v>
      </c>
      <c r="O1685">
        <f>IF(Table1[[#This Row],[SpreadActual]]&lt;Table1[[#This Row],[SpreadFavorite]],1,0)</f>
        <v>0</v>
      </c>
      <c r="Q1685" t="s">
        <v>60</v>
      </c>
      <c r="R1685" t="b">
        <v>0</v>
      </c>
      <c r="S1685">
        <v>54</v>
      </c>
      <c r="T1685">
        <v>10</v>
      </c>
      <c r="U1685">
        <v>85</v>
      </c>
    </row>
    <row r="1686" spans="1:22" x14ac:dyDescent="0.2">
      <c r="A1686" s="1">
        <v>27658</v>
      </c>
      <c r="B1686">
        <v>1975</v>
      </c>
      <c r="C1686">
        <f>_xlfn.MAXIFS(Table1[ScheduleWeekWritten],Table1[ScheduleSeason],Table1[[#This Row],[ScheduleSeason]])</f>
        <v>14</v>
      </c>
      <c r="D1686">
        <v>1</v>
      </c>
      <c r="E1686" cm="1">
        <f t="array" ref="E1686">_xlfn.XLOOKUP(Table1[[#This Row],[ScheduleWeekWritten]],Table3[Game],100+Table3[Increase],Table1[[#This Row],[ScheduleWeekWritten]])</f>
        <v>1</v>
      </c>
      <c r="F1686" t="b">
        <v>0</v>
      </c>
      <c r="G1686" t="s">
        <v>61</v>
      </c>
      <c r="H1686">
        <v>41</v>
      </c>
      <c r="I1686">
        <v>3</v>
      </c>
      <c r="J1686" t="s">
        <v>95</v>
      </c>
      <c r="K1686" t="s">
        <v>85</v>
      </c>
      <c r="L1686" t="str">
        <f>_xlfn.XLOOKUP(Table1[[#This Row],[TeamFavoriteID]],Table2[team_id],Table2[team_name],_xlfn.XLOOKUP(Table1[[#This Row],[TeamFavoriteID]],Table2[team_id_pfr],Table2[team_name],"Even"))</f>
        <v>Washington Commanders</v>
      </c>
      <c r="M1686">
        <v>-13</v>
      </c>
      <c r="N1686">
        <f>IF(Table1[[#This Row],[TeamFavorite]]=Table1[[#This Row],[TeamHome]],Table1[[#This Row],[ScoreAway]]-Table1[[#This Row],[ScoreHome]],Table1[[#This Row],[ScoreHome]]-Table1[[#This Row],[ScoreAway]])</f>
        <v>38</v>
      </c>
      <c r="O1686">
        <f>IF(Table1[[#This Row],[SpreadActual]]&lt;Table1[[#This Row],[SpreadFavorite]],1,0)</f>
        <v>0</v>
      </c>
      <c r="Q1686" t="s">
        <v>64</v>
      </c>
      <c r="R1686" t="b">
        <v>0</v>
      </c>
      <c r="S1686">
        <v>72</v>
      </c>
      <c r="T1686">
        <v>9</v>
      </c>
      <c r="U1686">
        <v>73</v>
      </c>
    </row>
    <row r="1687" spans="1:22" x14ac:dyDescent="0.2">
      <c r="A1687" s="1">
        <v>27659</v>
      </c>
      <c r="B1687">
        <v>1975</v>
      </c>
      <c r="C1687">
        <f>_xlfn.MAXIFS(Table1[ScheduleWeekWritten],Table1[ScheduleSeason],Table1[[#This Row],[ScheduleSeason]])</f>
        <v>14</v>
      </c>
      <c r="D1687">
        <v>1</v>
      </c>
      <c r="E1687" cm="1">
        <f t="array" ref="E1687">_xlfn.XLOOKUP(Table1[[#This Row],[ScheduleWeekWritten]],Table3[Game],100+Table3[Increase],Table1[[#This Row],[ScheduleWeekWritten]])</f>
        <v>1</v>
      </c>
      <c r="F1687" t="b">
        <v>0</v>
      </c>
      <c r="G1687" t="s">
        <v>19</v>
      </c>
      <c r="H1687">
        <v>21</v>
      </c>
      <c r="I1687">
        <v>31</v>
      </c>
      <c r="J1687" t="s">
        <v>20</v>
      </c>
      <c r="K1687" t="s">
        <v>21</v>
      </c>
      <c r="L1687" t="str">
        <f>_xlfn.XLOOKUP(Table1[[#This Row],[TeamFavoriteID]],Table2[team_id],Table2[team_name],_xlfn.XLOOKUP(Table1[[#This Row],[TeamFavoriteID]],Table2[team_id_pfr],Table2[team_name],"Even"))</f>
        <v>Las Vegas Raiders</v>
      </c>
      <c r="M1687">
        <v>-4</v>
      </c>
      <c r="N1687">
        <f>IF(Table1[[#This Row],[TeamFavorite]]=Table1[[#This Row],[TeamHome]],Table1[[#This Row],[ScoreAway]]-Table1[[#This Row],[ScoreHome]],Table1[[#This Row],[ScoreHome]]-Table1[[#This Row],[ScoreAway]])</f>
        <v>-10</v>
      </c>
      <c r="O1687">
        <f>IF(Table1[[#This Row],[SpreadActual]]&lt;Table1[[#This Row],[SpreadFavorite]],1,0)</f>
        <v>1</v>
      </c>
      <c r="Q1687" t="s">
        <v>22</v>
      </c>
      <c r="R1687" t="b">
        <v>0</v>
      </c>
      <c r="S1687">
        <v>82</v>
      </c>
      <c r="T1687">
        <v>12</v>
      </c>
      <c r="U1687">
        <v>78</v>
      </c>
    </row>
    <row r="1688" spans="1:22" x14ac:dyDescent="0.2">
      <c r="A1688" s="1">
        <v>27665</v>
      </c>
      <c r="B1688">
        <v>1975</v>
      </c>
      <c r="C1688">
        <f>_xlfn.MAXIFS(Table1[ScheduleWeekWritten],Table1[ScheduleSeason],Table1[[#This Row],[ScheduleSeason]])</f>
        <v>14</v>
      </c>
      <c r="D1688">
        <v>2</v>
      </c>
      <c r="E1688" cm="1">
        <f t="array" ref="E1688">_xlfn.XLOOKUP(Table1[[#This Row],[ScheduleWeekWritten]],Table3[Game],100+Table3[Increase],Table1[[#This Row],[ScheduleWeekWritten]])</f>
        <v>2</v>
      </c>
      <c r="F1688" t="b">
        <v>0</v>
      </c>
      <c r="G1688" t="s">
        <v>38</v>
      </c>
      <c r="H1688">
        <v>14</v>
      </c>
      <c r="I1688">
        <v>17</v>
      </c>
      <c r="J1688" t="s">
        <v>45</v>
      </c>
      <c r="K1688" t="s">
        <v>109</v>
      </c>
      <c r="L1688" t="str">
        <f>_xlfn.XLOOKUP(Table1[[#This Row],[TeamFavoriteID]],Table2[team_id],Table2[team_name],_xlfn.XLOOKUP(Table1[[#This Row],[TeamFavoriteID]],Table2[team_id_pfr],Table2[team_name],"Even"))</f>
        <v>Atlanta Falcons</v>
      </c>
      <c r="M1688">
        <v>-2</v>
      </c>
      <c r="N1688">
        <f>IF(Table1[[#This Row],[TeamFavorite]]=Table1[[#This Row],[TeamHome]],Table1[[#This Row],[ScoreAway]]-Table1[[#This Row],[ScoreHome]],Table1[[#This Row],[ScoreHome]]-Table1[[#This Row],[ScoreAway]])</f>
        <v>3</v>
      </c>
      <c r="O1688">
        <f>IF(Table1[[#This Row],[SpreadActual]]&lt;Table1[[#This Row],[SpreadFavorite]],1,0)</f>
        <v>0</v>
      </c>
      <c r="Q1688" t="s">
        <v>41</v>
      </c>
      <c r="R1688" t="b">
        <v>0</v>
      </c>
      <c r="S1688">
        <v>62</v>
      </c>
      <c r="T1688">
        <v>9</v>
      </c>
      <c r="U1688">
        <v>69</v>
      </c>
    </row>
    <row r="1689" spans="1:22" x14ac:dyDescent="0.2">
      <c r="A1689" s="1">
        <v>27665</v>
      </c>
      <c r="B1689">
        <v>1975</v>
      </c>
      <c r="C1689">
        <f>_xlfn.MAXIFS(Table1[ScheduleWeekWritten],Table1[ScheduleSeason],Table1[[#This Row],[ScheduleSeason]])</f>
        <v>14</v>
      </c>
      <c r="D1689">
        <v>2</v>
      </c>
      <c r="E1689" cm="1">
        <f t="array" ref="E1689">_xlfn.XLOOKUP(Table1[[#This Row],[ScheduleWeekWritten]],Table3[Game],100+Table3[Increase],Table1[[#This Row],[ScheduleWeekWritten]])</f>
        <v>2</v>
      </c>
      <c r="F1689" t="b">
        <v>0</v>
      </c>
      <c r="G1689" t="s">
        <v>34</v>
      </c>
      <c r="H1689">
        <v>20</v>
      </c>
      <c r="I1689">
        <v>31</v>
      </c>
      <c r="J1689" t="s">
        <v>20</v>
      </c>
      <c r="K1689" t="s">
        <v>21</v>
      </c>
      <c r="L1689" t="str">
        <f>_xlfn.XLOOKUP(Table1[[#This Row],[TeamFavoriteID]],Table2[team_id],Table2[team_name],_xlfn.XLOOKUP(Table1[[#This Row],[TeamFavoriteID]],Table2[team_id_pfr],Table2[team_name],"Even"))</f>
        <v>Las Vegas Raiders</v>
      </c>
      <c r="M1689">
        <v>-10.5</v>
      </c>
      <c r="N1689">
        <f>IF(Table1[[#This Row],[TeamFavorite]]=Table1[[#This Row],[TeamHome]],Table1[[#This Row],[ScoreAway]]-Table1[[#This Row],[ScoreHome]],Table1[[#This Row],[ScoreHome]]-Table1[[#This Row],[ScoreAway]])</f>
        <v>-11</v>
      </c>
      <c r="O1689">
        <f>IF(Table1[[#This Row],[SpreadActual]]&lt;Table1[[#This Row],[SpreadFavorite]],1,0)</f>
        <v>1</v>
      </c>
      <c r="Q1689" t="s">
        <v>80</v>
      </c>
      <c r="R1689" t="b">
        <v>0</v>
      </c>
      <c r="S1689">
        <v>62</v>
      </c>
      <c r="T1689">
        <v>9</v>
      </c>
      <c r="U1689">
        <v>66</v>
      </c>
    </row>
    <row r="1690" spans="1:22" x14ac:dyDescent="0.2">
      <c r="A1690" s="1">
        <v>27665</v>
      </c>
      <c r="B1690">
        <v>1975</v>
      </c>
      <c r="C1690">
        <f>_xlfn.MAXIFS(Table1[ScheduleWeekWritten],Table1[ScheduleSeason],Table1[[#This Row],[ScheduleSeason]])</f>
        <v>14</v>
      </c>
      <c r="D1690">
        <v>2</v>
      </c>
      <c r="E1690" cm="1">
        <f t="array" ref="E1690">_xlfn.XLOOKUP(Table1[[#This Row],[ScheduleWeekWritten]],Table3[Game],100+Table3[Increase],Table1[[#This Row],[ScheduleWeekWritten]])</f>
        <v>2</v>
      </c>
      <c r="F1690" t="b">
        <v>0</v>
      </c>
      <c r="G1690" t="s">
        <v>46</v>
      </c>
      <c r="H1690">
        <v>15</v>
      </c>
      <c r="I1690">
        <v>13</v>
      </c>
      <c r="J1690" t="s">
        <v>58</v>
      </c>
      <c r="K1690" t="s">
        <v>77</v>
      </c>
      <c r="L1690" t="str">
        <f>_xlfn.XLOOKUP(Table1[[#This Row],[TeamFavoriteID]],Table2[team_id],Table2[team_name],_xlfn.XLOOKUP(Table1[[#This Row],[TeamFavoriteID]],Table2[team_id_pfr],Table2[team_name],"Even"))</f>
        <v>Philadelphia Eagles</v>
      </c>
      <c r="M1690">
        <v>-3.5</v>
      </c>
      <c r="N1690">
        <f>IF(Table1[[#This Row],[TeamFavorite]]=Table1[[#This Row],[TeamHome]],Table1[[#This Row],[ScoreAway]]-Table1[[#This Row],[ScoreHome]],Table1[[#This Row],[ScoreHome]]-Table1[[#This Row],[ScoreAway]])</f>
        <v>2</v>
      </c>
      <c r="O1690">
        <f>IF(Table1[[#This Row],[SpreadActual]]&lt;Table1[[#This Row],[SpreadFavorite]],1,0)</f>
        <v>0</v>
      </c>
      <c r="Q1690" t="s">
        <v>114</v>
      </c>
      <c r="R1690" t="b">
        <v>0</v>
      </c>
      <c r="S1690">
        <v>56</v>
      </c>
      <c r="T1690">
        <v>6</v>
      </c>
      <c r="U1690">
        <v>62</v>
      </c>
    </row>
    <row r="1691" spans="1:22" x14ac:dyDescent="0.2">
      <c r="A1691" s="1">
        <v>27665</v>
      </c>
      <c r="B1691">
        <v>1975</v>
      </c>
      <c r="C1691">
        <f>_xlfn.MAXIFS(Table1[ScheduleWeekWritten],Table1[ScheduleSeason],Table1[[#This Row],[ScheduleSeason]])</f>
        <v>14</v>
      </c>
      <c r="D1691">
        <v>2</v>
      </c>
      <c r="E1691" cm="1">
        <f t="array" ref="E1691">_xlfn.XLOOKUP(Table1[[#This Row],[ScheduleWeekWritten]],Table3[Game],100+Table3[Increase],Table1[[#This Row],[ScheduleWeekWritten]])</f>
        <v>2</v>
      </c>
      <c r="F1691" t="b">
        <v>0</v>
      </c>
      <c r="G1691" t="s">
        <v>62</v>
      </c>
      <c r="H1691">
        <v>10</v>
      </c>
      <c r="I1691">
        <v>42</v>
      </c>
      <c r="J1691" t="s">
        <v>54</v>
      </c>
      <c r="K1691" t="s">
        <v>55</v>
      </c>
      <c r="L1691" t="str">
        <f>_xlfn.XLOOKUP(Table1[[#This Row],[TeamFavoriteID]],Table2[team_id],Table2[team_name],_xlfn.XLOOKUP(Table1[[#This Row],[TeamFavoriteID]],Table2[team_id_pfr],Table2[team_name],"Even"))</f>
        <v>Minnesota Vikings</v>
      </c>
      <c r="M1691">
        <v>-7.5</v>
      </c>
      <c r="N1691">
        <f>IF(Table1[[#This Row],[TeamFavorite]]=Table1[[#This Row],[TeamHome]],Table1[[#This Row],[ScoreAway]]-Table1[[#This Row],[ScoreHome]],Table1[[#This Row],[ScoreHome]]-Table1[[#This Row],[ScoreAway]])</f>
        <v>-32</v>
      </c>
      <c r="O1691">
        <f>IF(Table1[[#This Row],[SpreadActual]]&lt;Table1[[#This Row],[SpreadFavorite]],1,0)</f>
        <v>1</v>
      </c>
      <c r="Q1691" t="s">
        <v>66</v>
      </c>
      <c r="R1691" t="b">
        <v>0</v>
      </c>
      <c r="S1691">
        <v>51</v>
      </c>
      <c r="T1691">
        <v>7</v>
      </c>
      <c r="U1691">
        <v>82</v>
      </c>
    </row>
    <row r="1692" spans="1:22" x14ac:dyDescent="0.2">
      <c r="A1692" s="1">
        <v>27665</v>
      </c>
      <c r="B1692">
        <v>1975</v>
      </c>
      <c r="C1692">
        <f>_xlfn.MAXIFS(Table1[ScheduleWeekWritten],Table1[ScheduleSeason],Table1[[#This Row],[ScheduleSeason]])</f>
        <v>14</v>
      </c>
      <c r="D1692">
        <v>2</v>
      </c>
      <c r="E1692" cm="1">
        <f t="array" ref="E1692">_xlfn.XLOOKUP(Table1[[#This Row],[ScheduleWeekWritten]],Table3[Game],100+Table3[Increase],Table1[[#This Row],[ScheduleWeekWritten]])</f>
        <v>2</v>
      </c>
      <c r="F1692" t="b">
        <v>0</v>
      </c>
      <c r="G1692" t="s">
        <v>67</v>
      </c>
      <c r="H1692">
        <v>37</v>
      </c>
      <c r="I1692">
        <v>31</v>
      </c>
      <c r="J1692" t="s">
        <v>57</v>
      </c>
      <c r="K1692" t="s">
        <v>68</v>
      </c>
      <c r="L1692" t="str">
        <f>_xlfn.XLOOKUP(Table1[[#This Row],[TeamFavoriteID]],Table2[team_id],Table2[team_name],_xlfn.XLOOKUP(Table1[[#This Row],[TeamFavoriteID]],Table2[team_id_pfr],Table2[team_name],"Even"))</f>
        <v>Dallas Cowboys</v>
      </c>
      <c r="M1692">
        <v>-3.5</v>
      </c>
      <c r="N1692">
        <f>IF(Table1[[#This Row],[TeamFavorite]]=Table1[[#This Row],[TeamHome]],Table1[[#This Row],[ScoreAway]]-Table1[[#This Row],[ScoreHome]],Table1[[#This Row],[ScoreHome]]-Table1[[#This Row],[ScoreAway]])</f>
        <v>-6</v>
      </c>
      <c r="O1692">
        <f>IF(Table1[[#This Row],[SpreadActual]]&lt;Table1[[#This Row],[SpreadFavorite]],1,0)</f>
        <v>1</v>
      </c>
      <c r="Q1692" t="s">
        <v>119</v>
      </c>
      <c r="R1692" t="b">
        <v>0</v>
      </c>
      <c r="S1692">
        <v>73</v>
      </c>
      <c r="T1692">
        <v>13</v>
      </c>
      <c r="U1692">
        <v>53</v>
      </c>
    </row>
    <row r="1693" spans="1:22" x14ac:dyDescent="0.2">
      <c r="A1693" s="1">
        <v>27665</v>
      </c>
      <c r="B1693">
        <v>1975</v>
      </c>
      <c r="C1693">
        <f>_xlfn.MAXIFS(Table1[ScheduleWeekWritten],Table1[ScheduleSeason],Table1[[#This Row],[ScheduleSeason]])</f>
        <v>14</v>
      </c>
      <c r="D1693">
        <v>2</v>
      </c>
      <c r="E1693" cm="1">
        <f t="array" ref="E1693">_xlfn.XLOOKUP(Table1[[#This Row],[ScheduleWeekWritten]],Table3[Game],100+Table3[Increase],Table1[[#This Row],[ScheduleWeekWritten]])</f>
        <v>2</v>
      </c>
      <c r="F1693" t="b">
        <v>0</v>
      </c>
      <c r="G1693" t="s">
        <v>23</v>
      </c>
      <c r="H1693">
        <v>33</v>
      </c>
      <c r="I1693">
        <v>17</v>
      </c>
      <c r="J1693" t="s">
        <v>27</v>
      </c>
      <c r="K1693" t="s">
        <v>25</v>
      </c>
      <c r="L1693" t="str">
        <f>_xlfn.XLOOKUP(Table1[[#This Row],[TeamFavoriteID]],Table2[team_id],Table2[team_name],_xlfn.XLOOKUP(Table1[[#This Row],[TeamFavoriteID]],Table2[team_id_pfr],Table2[team_name],"Even"))</f>
        <v>Houston Oilers</v>
      </c>
      <c r="M1693">
        <v>-10</v>
      </c>
      <c r="N1693">
        <f>IF(Table1[[#This Row],[TeamFavorite]]=Table1[[#This Row],[TeamHome]],Table1[[#This Row],[ScoreAway]]-Table1[[#This Row],[ScoreHome]],Table1[[#This Row],[ScoreHome]]-Table1[[#This Row],[ScoreAway]])</f>
        <v>-16</v>
      </c>
      <c r="O1693">
        <f>IF(Table1[[#This Row],[SpreadActual]]&lt;Table1[[#This Row],[SpreadFavorite]],1,0)</f>
        <v>1</v>
      </c>
      <c r="Q1693" t="s">
        <v>102</v>
      </c>
      <c r="R1693" t="b">
        <v>0</v>
      </c>
      <c r="S1693">
        <v>72</v>
      </c>
      <c r="T1693">
        <v>0</v>
      </c>
      <c r="V1693" t="s">
        <v>103</v>
      </c>
    </row>
    <row r="1694" spans="1:22" x14ac:dyDescent="0.2">
      <c r="A1694" s="1">
        <v>27665</v>
      </c>
      <c r="B1694">
        <v>1975</v>
      </c>
      <c r="C1694">
        <f>_xlfn.MAXIFS(Table1[ScheduleWeekWritten],Table1[ScheduleSeason],Table1[[#This Row],[ScheduleSeason]])</f>
        <v>14</v>
      </c>
      <c r="D1694">
        <v>2</v>
      </c>
      <c r="E1694" cm="1">
        <f t="array" ref="E1694">_xlfn.XLOOKUP(Table1[[#This Row],[ScheduleWeekWritten]],Table3[Game],100+Table3[Increase],Table1[[#This Row],[ScheduleWeekWritten]])</f>
        <v>2</v>
      </c>
      <c r="F1694" t="b">
        <v>0</v>
      </c>
      <c r="G1694" t="s">
        <v>42</v>
      </c>
      <c r="H1694">
        <v>24</v>
      </c>
      <c r="I1694">
        <v>30</v>
      </c>
      <c r="J1694" t="s">
        <v>31</v>
      </c>
      <c r="K1694" t="s">
        <v>89</v>
      </c>
      <c r="L1694" t="str">
        <f>_xlfn.XLOOKUP(Table1[[#This Row],[TeamFavoriteID]],Table2[team_id],Table2[team_name],_xlfn.XLOOKUP(Table1[[#This Row],[TeamFavoriteID]],Table2[team_id_pfr],Table2[team_name],"Even"))</f>
        <v>Even</v>
      </c>
      <c r="M1694">
        <v>0</v>
      </c>
      <c r="N1694">
        <f>IF(Table1[[#This Row],[TeamFavorite]]=Table1[[#This Row],[TeamHome]],Table1[[#This Row],[ScoreAway]]-Table1[[#This Row],[ScoreHome]],Table1[[#This Row],[ScoreHome]]-Table1[[#This Row],[ScoreAway]])</f>
        <v>-6</v>
      </c>
      <c r="O1694">
        <f>IF(Table1[[#This Row],[SpreadActual]]&lt;Table1[[#This Row],[SpreadFavorite]],1,0)</f>
        <v>1</v>
      </c>
      <c r="Q1694" t="s">
        <v>117</v>
      </c>
      <c r="R1694" t="b">
        <v>0</v>
      </c>
      <c r="S1694">
        <v>60</v>
      </c>
      <c r="T1694">
        <v>10</v>
      </c>
      <c r="U1694">
        <v>81</v>
      </c>
    </row>
    <row r="1695" spans="1:22" x14ac:dyDescent="0.2">
      <c r="A1695" s="1">
        <v>27665</v>
      </c>
      <c r="B1695">
        <v>1975</v>
      </c>
      <c r="C1695">
        <f>_xlfn.MAXIFS(Table1[ScheduleWeekWritten],Table1[ScheduleSeason],Table1[[#This Row],[ScheduleSeason]])</f>
        <v>14</v>
      </c>
      <c r="D1695">
        <v>2</v>
      </c>
      <c r="E1695" cm="1">
        <f t="array" ref="E1695">_xlfn.XLOOKUP(Table1[[#This Row],[ScheduleWeekWritten]],Table3[Game],100+Table3[Increase],Table1[[#This Row],[ScheduleWeekWritten]])</f>
        <v>2</v>
      </c>
      <c r="F1695" t="b">
        <v>0</v>
      </c>
      <c r="G1695" t="s">
        <v>115</v>
      </c>
      <c r="H1695">
        <v>14</v>
      </c>
      <c r="I1695">
        <v>22</v>
      </c>
      <c r="J1695" t="s">
        <v>19</v>
      </c>
      <c r="K1695" t="s">
        <v>91</v>
      </c>
      <c r="L1695" t="str">
        <f>_xlfn.XLOOKUP(Table1[[#This Row],[TeamFavoriteID]],Table2[team_id],Table2[team_name],_xlfn.XLOOKUP(Table1[[#This Row],[TeamFavoriteID]],Table2[team_id_pfr],Table2[team_name],"Even"))</f>
        <v>Miami Dolphins</v>
      </c>
      <c r="M1695">
        <v>-8</v>
      </c>
      <c r="N1695">
        <f>IF(Table1[[#This Row],[TeamFavorite]]=Table1[[#This Row],[TeamHome]],Table1[[#This Row],[ScoreAway]]-Table1[[#This Row],[ScoreHome]],Table1[[#This Row],[ScoreHome]]-Table1[[#This Row],[ScoreAway]])</f>
        <v>-8</v>
      </c>
      <c r="O1695">
        <f>IF(Table1[[#This Row],[SpreadActual]]&lt;Table1[[#This Row],[SpreadFavorite]],1,0)</f>
        <v>0</v>
      </c>
      <c r="Q1695" t="s">
        <v>116</v>
      </c>
      <c r="R1695" t="b">
        <v>0</v>
      </c>
      <c r="S1695">
        <v>66</v>
      </c>
      <c r="T1695">
        <v>15</v>
      </c>
      <c r="U1695">
        <v>65</v>
      </c>
    </row>
    <row r="1696" spans="1:22" x14ac:dyDescent="0.2">
      <c r="A1696" s="1">
        <v>27665</v>
      </c>
      <c r="B1696">
        <v>1975</v>
      </c>
      <c r="C1696">
        <f>_xlfn.MAXIFS(Table1[ScheduleWeekWritten],Table1[ScheduleSeason],Table1[[#This Row],[ScheduleSeason]])</f>
        <v>14</v>
      </c>
      <c r="D1696">
        <v>2</v>
      </c>
      <c r="E1696" cm="1">
        <f t="array" ref="E1696">_xlfn.XLOOKUP(Table1[[#This Row],[ScheduleWeekWritten]],Table3[Game],100+Table3[Increase],Table1[[#This Row],[ScheduleWeekWritten]])</f>
        <v>2</v>
      </c>
      <c r="F1696" t="b">
        <v>0</v>
      </c>
      <c r="G1696" t="s">
        <v>95</v>
      </c>
      <c r="H1696">
        <v>0</v>
      </c>
      <c r="I1696">
        <v>21</v>
      </c>
      <c r="J1696" t="s">
        <v>101</v>
      </c>
      <c r="K1696" t="s">
        <v>104</v>
      </c>
      <c r="L1696" t="str">
        <f>_xlfn.XLOOKUP(Table1[[#This Row],[TeamFavoriteID]],Table2[team_id],Table2[team_name],_xlfn.XLOOKUP(Table1[[#This Row],[TeamFavoriteID]],Table2[team_id_pfr],Table2[team_name],"Even"))</f>
        <v>Cincinnati Bengals</v>
      </c>
      <c r="M1696">
        <v>-9.5</v>
      </c>
      <c r="N1696">
        <f>IF(Table1[[#This Row],[TeamFavorite]]=Table1[[#This Row],[TeamHome]],Table1[[#This Row],[ScoreAway]]-Table1[[#This Row],[ScoreHome]],Table1[[#This Row],[ScoreHome]]-Table1[[#This Row],[ScoreAway]])</f>
        <v>-21</v>
      </c>
      <c r="O1696">
        <f>IF(Table1[[#This Row],[SpreadActual]]&lt;Table1[[#This Row],[SpreadFavorite]],1,0)</f>
        <v>1</v>
      </c>
      <c r="Q1696" t="s">
        <v>124</v>
      </c>
      <c r="R1696" t="b">
        <v>0</v>
      </c>
      <c r="S1696">
        <v>72</v>
      </c>
      <c r="T1696">
        <v>0</v>
      </c>
      <c r="V1696" t="s">
        <v>103</v>
      </c>
    </row>
    <row r="1697" spans="1:22" x14ac:dyDescent="0.2">
      <c r="A1697" s="1">
        <v>27665</v>
      </c>
      <c r="B1697">
        <v>1975</v>
      </c>
      <c r="C1697">
        <f>_xlfn.MAXIFS(Table1[ScheduleWeekWritten],Table1[ScheduleSeason],Table1[[#This Row],[ScheduleSeason]])</f>
        <v>14</v>
      </c>
      <c r="D1697">
        <v>2</v>
      </c>
      <c r="E1697" cm="1">
        <f t="array" ref="E1697">_xlfn.XLOOKUP(Table1[[#This Row],[ScheduleWeekWritten]],Table3[Game],100+Table3[Increase],Table1[[#This Row],[ScheduleWeekWritten]])</f>
        <v>2</v>
      </c>
      <c r="F1697" t="b">
        <v>0</v>
      </c>
      <c r="G1697" t="s">
        <v>49</v>
      </c>
      <c r="H1697">
        <v>21</v>
      </c>
      <c r="I1697">
        <v>30</v>
      </c>
      <c r="J1697" t="s">
        <v>28</v>
      </c>
      <c r="K1697" t="s">
        <v>51</v>
      </c>
      <c r="L1697" t="str">
        <f>_xlfn.XLOOKUP(Table1[[#This Row],[TeamFavoriteID]],Table2[team_id],Table2[team_name],_xlfn.XLOOKUP(Table1[[#This Row],[TeamFavoriteID]],Table2[team_id_pfr],Table2[team_name],"Even"))</f>
        <v>Pittsburgh Steelers</v>
      </c>
      <c r="M1697">
        <v>-8</v>
      </c>
      <c r="N1697">
        <f>IF(Table1[[#This Row],[TeamFavorite]]=Table1[[#This Row],[TeamHome]],Table1[[#This Row],[ScoreAway]]-Table1[[#This Row],[ScoreHome]],Table1[[#This Row],[ScoreHome]]-Table1[[#This Row],[ScoreAway]])</f>
        <v>9</v>
      </c>
      <c r="O1697">
        <f>IF(Table1[[#This Row],[SpreadActual]]&lt;Table1[[#This Row],[SpreadFavorite]],1,0)</f>
        <v>0</v>
      </c>
      <c r="Q1697" t="s">
        <v>113</v>
      </c>
      <c r="R1697" t="b">
        <v>0</v>
      </c>
      <c r="S1697">
        <v>54</v>
      </c>
      <c r="T1697">
        <v>6</v>
      </c>
      <c r="U1697">
        <v>63</v>
      </c>
    </row>
    <row r="1698" spans="1:22" x14ac:dyDescent="0.2">
      <c r="A1698" s="1">
        <v>27665</v>
      </c>
      <c r="B1698">
        <v>1975</v>
      </c>
      <c r="C1698">
        <f>_xlfn.MAXIFS(Table1[ScheduleWeekWritten],Table1[ScheduleSeason],Table1[[#This Row],[ScheduleSeason]])</f>
        <v>14</v>
      </c>
      <c r="D1698">
        <v>2</v>
      </c>
      <c r="E1698" cm="1">
        <f t="array" ref="E1698">_xlfn.XLOOKUP(Table1[[#This Row],[ScheduleWeekWritten]],Table3[Game],100+Table3[Increase],Table1[[#This Row],[ScheduleWeekWritten]])</f>
        <v>2</v>
      </c>
      <c r="F1698" t="b">
        <v>0</v>
      </c>
      <c r="G1698" t="s">
        <v>53</v>
      </c>
      <c r="H1698">
        <v>14</v>
      </c>
      <c r="I1698">
        <v>23</v>
      </c>
      <c r="J1698" t="s">
        <v>39</v>
      </c>
      <c r="K1698" t="s">
        <v>40</v>
      </c>
      <c r="L1698" t="str">
        <f>_xlfn.XLOOKUP(Table1[[#This Row],[TeamFavoriteID]],Table2[team_id],Table2[team_name],_xlfn.XLOOKUP(Table1[[#This Row],[TeamFavoriteID]],Table2[team_id_pfr],Table2[team_name],"Even"))</f>
        <v>Los Angeles Rams</v>
      </c>
      <c r="M1698">
        <v>-7</v>
      </c>
      <c r="N1698">
        <f>IF(Table1[[#This Row],[TeamFavorite]]=Table1[[#This Row],[TeamHome]],Table1[[#This Row],[ScoreAway]]-Table1[[#This Row],[ScoreHome]],Table1[[#This Row],[ScoreHome]]-Table1[[#This Row],[ScoreAway]])</f>
        <v>-9</v>
      </c>
      <c r="O1698">
        <f>IF(Table1[[#This Row],[SpreadActual]]&lt;Table1[[#This Row],[SpreadFavorite]],1,0)</f>
        <v>1</v>
      </c>
      <c r="Q1698" t="s">
        <v>118</v>
      </c>
      <c r="R1698" t="b">
        <v>0</v>
      </c>
      <c r="S1698">
        <v>57</v>
      </c>
      <c r="T1698">
        <v>14</v>
      </c>
      <c r="U1698">
        <v>74</v>
      </c>
    </row>
    <row r="1699" spans="1:22" x14ac:dyDescent="0.2">
      <c r="A1699" s="1">
        <v>27665</v>
      </c>
      <c r="B1699">
        <v>1975</v>
      </c>
      <c r="C1699">
        <f>_xlfn.MAXIFS(Table1[ScheduleWeekWritten],Table1[ScheduleSeason],Table1[[#This Row],[ScheduleSeason]])</f>
        <v>14</v>
      </c>
      <c r="D1699">
        <v>2</v>
      </c>
      <c r="E1699" cm="1">
        <f t="array" ref="E1699">_xlfn.XLOOKUP(Table1[[#This Row],[ScheduleWeekWritten]],Table3[Game],100+Table3[Increase],Table1[[#This Row],[ScheduleWeekWritten]])</f>
        <v>2</v>
      </c>
      <c r="F1699" t="b">
        <v>0</v>
      </c>
      <c r="G1699" t="s">
        <v>61</v>
      </c>
      <c r="H1699">
        <v>49</v>
      </c>
      <c r="I1699">
        <v>13</v>
      </c>
      <c r="J1699" t="s">
        <v>50</v>
      </c>
      <c r="K1699" t="s">
        <v>85</v>
      </c>
      <c r="L1699" t="str">
        <f>_xlfn.XLOOKUP(Table1[[#This Row],[TeamFavoriteID]],Table2[team_id],Table2[team_name],_xlfn.XLOOKUP(Table1[[#This Row],[TeamFavoriteID]],Table2[team_id_pfr],Table2[team_name],"Even"))</f>
        <v>Washington Commanders</v>
      </c>
      <c r="M1699">
        <v>-8</v>
      </c>
      <c r="N1699">
        <f>IF(Table1[[#This Row],[TeamFavorite]]=Table1[[#This Row],[TeamHome]],Table1[[#This Row],[ScoreAway]]-Table1[[#This Row],[ScoreHome]],Table1[[#This Row],[ScoreHome]]-Table1[[#This Row],[ScoreAway]])</f>
        <v>36</v>
      </c>
      <c r="O1699">
        <f>IF(Table1[[#This Row],[SpreadActual]]&lt;Table1[[#This Row],[SpreadFavorite]],1,0)</f>
        <v>0</v>
      </c>
      <c r="Q1699" t="s">
        <v>64</v>
      </c>
      <c r="R1699" t="b">
        <v>0</v>
      </c>
      <c r="S1699">
        <v>65</v>
      </c>
      <c r="T1699">
        <v>11</v>
      </c>
      <c r="U1699">
        <v>58</v>
      </c>
    </row>
    <row r="1700" spans="1:22" x14ac:dyDescent="0.2">
      <c r="A1700" s="1">
        <v>27666</v>
      </c>
      <c r="B1700">
        <v>1975</v>
      </c>
      <c r="C1700">
        <f>_xlfn.MAXIFS(Table1[ScheduleWeekWritten],Table1[ScheduleSeason],Table1[[#This Row],[ScheduleSeason]])</f>
        <v>14</v>
      </c>
      <c r="D1700">
        <v>2</v>
      </c>
      <c r="E1700" cm="1">
        <f t="array" ref="E1700">_xlfn.XLOOKUP(Table1[[#This Row],[ScheduleWeekWritten]],Table3[Game],100+Table3[Increase],Table1[[#This Row],[ScheduleWeekWritten]])</f>
        <v>2</v>
      </c>
      <c r="F1700" t="b">
        <v>0</v>
      </c>
      <c r="G1700" t="s">
        <v>24</v>
      </c>
      <c r="H1700">
        <v>23</v>
      </c>
      <c r="I1700">
        <v>13</v>
      </c>
      <c r="J1700" t="s">
        <v>33</v>
      </c>
      <c r="K1700" t="s">
        <v>88</v>
      </c>
      <c r="L1700" t="str">
        <f>_xlfn.XLOOKUP(Table1[[#This Row],[TeamFavoriteID]],Table2[team_id],Table2[team_name],_xlfn.XLOOKUP(Table1[[#This Row],[TeamFavoriteID]],Table2[team_id_pfr],Table2[team_name],"Even"))</f>
        <v>Denver Broncos</v>
      </c>
      <c r="M1700">
        <v>-10.5</v>
      </c>
      <c r="N1700">
        <f>IF(Table1[[#This Row],[TeamFavorite]]=Table1[[#This Row],[TeamHome]],Table1[[#This Row],[ScoreAway]]-Table1[[#This Row],[ScoreHome]],Table1[[#This Row],[ScoreHome]]-Table1[[#This Row],[ScoreAway]])</f>
        <v>-10</v>
      </c>
      <c r="O1700">
        <f>IF(Table1[[#This Row],[SpreadActual]]&lt;Table1[[#This Row],[SpreadFavorite]],1,0)</f>
        <v>0</v>
      </c>
      <c r="Q1700" t="s">
        <v>71</v>
      </c>
      <c r="R1700" t="b">
        <v>0</v>
      </c>
      <c r="S1700">
        <v>57</v>
      </c>
      <c r="T1700">
        <v>11</v>
      </c>
      <c r="U1700">
        <v>24</v>
      </c>
    </row>
    <row r="1701" spans="1:22" x14ac:dyDescent="0.2">
      <c r="A1701" s="1">
        <v>27672</v>
      </c>
      <c r="B1701">
        <v>1975</v>
      </c>
      <c r="C1701">
        <f>_xlfn.MAXIFS(Table1[ScheduleWeekWritten],Table1[ScheduleSeason],Table1[[#This Row],[ScheduleSeason]])</f>
        <v>14</v>
      </c>
      <c r="D1701">
        <v>3</v>
      </c>
      <c r="E1701" cm="1">
        <f t="array" ref="E1701">_xlfn.XLOOKUP(Table1[[#This Row],[ScheduleWeekWritten]],Table3[Game],100+Table3[Increase],Table1[[#This Row],[ScheduleWeekWritten]])</f>
        <v>3</v>
      </c>
      <c r="F1701" t="b">
        <v>0</v>
      </c>
      <c r="G1701" t="s">
        <v>38</v>
      </c>
      <c r="H1701">
        <v>14</v>
      </c>
      <c r="I1701">
        <v>7</v>
      </c>
      <c r="J1701" t="s">
        <v>95</v>
      </c>
      <c r="K1701" t="s">
        <v>109</v>
      </c>
      <c r="L1701" t="str">
        <f>_xlfn.XLOOKUP(Table1[[#This Row],[TeamFavoriteID]],Table2[team_id],Table2[team_name],_xlfn.XLOOKUP(Table1[[#This Row],[TeamFavoriteID]],Table2[team_id_pfr],Table2[team_name],"Even"))</f>
        <v>Atlanta Falcons</v>
      </c>
      <c r="M1701">
        <v>-7.5</v>
      </c>
      <c r="N1701">
        <f>IF(Table1[[#This Row],[TeamFavorite]]=Table1[[#This Row],[TeamHome]],Table1[[#This Row],[ScoreAway]]-Table1[[#This Row],[ScoreHome]],Table1[[#This Row],[ScoreHome]]-Table1[[#This Row],[ScoreAway]])</f>
        <v>-7</v>
      </c>
      <c r="O1701">
        <f>IF(Table1[[#This Row],[SpreadActual]]&lt;Table1[[#This Row],[SpreadFavorite]],1,0)</f>
        <v>0</v>
      </c>
      <c r="Q1701" t="s">
        <v>41</v>
      </c>
      <c r="R1701" t="b">
        <v>0</v>
      </c>
      <c r="S1701">
        <v>55</v>
      </c>
      <c r="T1701">
        <v>12</v>
      </c>
      <c r="U1701">
        <v>89</v>
      </c>
    </row>
    <row r="1702" spans="1:22" x14ac:dyDescent="0.2">
      <c r="A1702" s="1">
        <v>27672</v>
      </c>
      <c r="B1702">
        <v>1975</v>
      </c>
      <c r="C1702">
        <f>_xlfn.MAXIFS(Table1[ScheduleWeekWritten],Table1[ScheduleSeason],Table1[[#This Row],[ScheduleSeason]])</f>
        <v>14</v>
      </c>
      <c r="D1702">
        <v>3</v>
      </c>
      <c r="E1702" cm="1">
        <f t="array" ref="E1702">_xlfn.XLOOKUP(Table1[[#This Row],[ScheduleWeekWritten]],Table3[Game],100+Table3[Increase],Table1[[#This Row],[ScheduleWeekWritten]])</f>
        <v>3</v>
      </c>
      <c r="F1702" t="b">
        <v>0</v>
      </c>
      <c r="G1702" t="s">
        <v>28</v>
      </c>
      <c r="H1702">
        <v>38</v>
      </c>
      <c r="I1702">
        <v>14</v>
      </c>
      <c r="J1702" t="s">
        <v>24</v>
      </c>
      <c r="K1702" t="s">
        <v>43</v>
      </c>
      <c r="L1702" t="str">
        <f>_xlfn.XLOOKUP(Table1[[#This Row],[TeamFavoriteID]],Table2[team_id],Table2[team_name],_xlfn.XLOOKUP(Table1[[#This Row],[TeamFavoriteID]],Table2[team_id_pfr],Table2[team_name],"Even"))</f>
        <v>Buffalo Bills</v>
      </c>
      <c r="M1702">
        <v>-8.5</v>
      </c>
      <c r="N1702">
        <f>IF(Table1[[#This Row],[TeamFavorite]]=Table1[[#This Row],[TeamHome]],Table1[[#This Row],[ScoreAway]]-Table1[[#This Row],[ScoreHome]],Table1[[#This Row],[ScoreHome]]-Table1[[#This Row],[ScoreAway]])</f>
        <v>-24</v>
      </c>
      <c r="O1702">
        <f>IF(Table1[[#This Row],[SpreadActual]]&lt;Table1[[#This Row],[SpreadFavorite]],1,0)</f>
        <v>1</v>
      </c>
      <c r="Q1702" t="s">
        <v>123</v>
      </c>
      <c r="R1702" t="b">
        <v>0</v>
      </c>
      <c r="S1702">
        <v>58</v>
      </c>
      <c r="T1702">
        <v>11</v>
      </c>
      <c r="U1702">
        <v>63</v>
      </c>
    </row>
    <row r="1703" spans="1:22" x14ac:dyDescent="0.2">
      <c r="A1703" s="1">
        <v>27672</v>
      </c>
      <c r="B1703">
        <v>1975</v>
      </c>
      <c r="C1703">
        <f>_xlfn.MAXIFS(Table1[ScheduleWeekWritten],Table1[ScheduleSeason],Table1[[#This Row],[ScheduleSeason]])</f>
        <v>14</v>
      </c>
      <c r="D1703">
        <v>3</v>
      </c>
      <c r="E1703" cm="1">
        <f t="array" ref="E1703">_xlfn.XLOOKUP(Table1[[#This Row],[ScheduleWeekWritten]],Table3[Game],100+Table3[Increase],Table1[[#This Row],[ScheduleWeekWritten]])</f>
        <v>3</v>
      </c>
      <c r="F1703" t="b">
        <v>0</v>
      </c>
      <c r="G1703" t="s">
        <v>62</v>
      </c>
      <c r="H1703">
        <v>6</v>
      </c>
      <c r="I1703">
        <v>42</v>
      </c>
      <c r="J1703" t="s">
        <v>49</v>
      </c>
      <c r="K1703" t="s">
        <v>51</v>
      </c>
      <c r="L1703" t="str">
        <f>_xlfn.XLOOKUP(Table1[[#This Row],[TeamFavoriteID]],Table2[team_id],Table2[team_name],_xlfn.XLOOKUP(Table1[[#This Row],[TeamFavoriteID]],Table2[team_id_pfr],Table2[team_name],"Even"))</f>
        <v>Pittsburgh Steelers</v>
      </c>
      <c r="M1703">
        <v>-10.5</v>
      </c>
      <c r="N1703">
        <f>IF(Table1[[#This Row],[TeamFavorite]]=Table1[[#This Row],[TeamHome]],Table1[[#This Row],[ScoreAway]]-Table1[[#This Row],[ScoreHome]],Table1[[#This Row],[ScoreHome]]-Table1[[#This Row],[ScoreAway]])</f>
        <v>-36</v>
      </c>
      <c r="O1703">
        <f>IF(Table1[[#This Row],[SpreadActual]]&lt;Table1[[#This Row],[SpreadFavorite]],1,0)</f>
        <v>1</v>
      </c>
      <c r="Q1703" t="s">
        <v>66</v>
      </c>
      <c r="R1703" t="b">
        <v>0</v>
      </c>
      <c r="S1703">
        <v>62</v>
      </c>
      <c r="T1703">
        <v>11</v>
      </c>
      <c r="U1703">
        <v>50</v>
      </c>
    </row>
    <row r="1704" spans="1:22" x14ac:dyDescent="0.2">
      <c r="A1704" s="1">
        <v>27672</v>
      </c>
      <c r="B1704">
        <v>1975</v>
      </c>
      <c r="C1704">
        <f>_xlfn.MAXIFS(Table1[ScheduleWeekWritten],Table1[ScheduleSeason],Table1[[#This Row],[ScheduleSeason]])</f>
        <v>14</v>
      </c>
      <c r="D1704">
        <v>3</v>
      </c>
      <c r="E1704" cm="1">
        <f t="array" ref="E1704">_xlfn.XLOOKUP(Table1[[#This Row],[ScheduleWeekWritten]],Table3[Game],100+Table3[Increase],Table1[[#This Row],[ScheduleWeekWritten]])</f>
        <v>3</v>
      </c>
      <c r="F1704" t="b">
        <v>0</v>
      </c>
      <c r="G1704" t="s">
        <v>33</v>
      </c>
      <c r="H1704">
        <v>7</v>
      </c>
      <c r="I1704">
        <v>31</v>
      </c>
      <c r="J1704" t="s">
        <v>19</v>
      </c>
      <c r="K1704" t="s">
        <v>91</v>
      </c>
      <c r="L1704" t="str">
        <f>_xlfn.XLOOKUP(Table1[[#This Row],[TeamFavoriteID]],Table2[team_id],Table2[team_name],_xlfn.XLOOKUP(Table1[[#This Row],[TeamFavoriteID]],Table2[team_id_pfr],Table2[team_name],"Even"))</f>
        <v>Miami Dolphins</v>
      </c>
      <c r="M1704">
        <v>-10.5</v>
      </c>
      <c r="N1704">
        <f>IF(Table1[[#This Row],[TeamFavorite]]=Table1[[#This Row],[TeamHome]],Table1[[#This Row],[ScoreAway]]-Table1[[#This Row],[ScoreHome]],Table1[[#This Row],[ScoreHome]]-Table1[[#This Row],[ScoreAway]])</f>
        <v>-24</v>
      </c>
      <c r="O1704">
        <f>IF(Table1[[#This Row],[SpreadActual]]&lt;Table1[[#This Row],[SpreadFavorite]],1,0)</f>
        <v>1</v>
      </c>
      <c r="Q1704" t="s">
        <v>82</v>
      </c>
      <c r="R1704" t="b">
        <v>0</v>
      </c>
      <c r="S1704">
        <v>56</v>
      </c>
      <c r="T1704">
        <v>17</v>
      </c>
      <c r="U1704">
        <v>60</v>
      </c>
    </row>
    <row r="1705" spans="1:22" x14ac:dyDescent="0.2">
      <c r="A1705" s="1">
        <v>27672</v>
      </c>
      <c r="B1705">
        <v>1975</v>
      </c>
      <c r="C1705">
        <f>_xlfn.MAXIFS(Table1[ScheduleWeekWritten],Table1[ScheduleSeason],Table1[[#This Row],[ScheduleSeason]])</f>
        <v>14</v>
      </c>
      <c r="D1705">
        <v>3</v>
      </c>
      <c r="E1705" cm="1">
        <f t="array" ref="E1705">_xlfn.XLOOKUP(Table1[[#This Row],[ScheduleWeekWritten]],Table3[Game],100+Table3[Increase],Table1[[#This Row],[ScheduleWeekWritten]])</f>
        <v>3</v>
      </c>
      <c r="F1705" t="b">
        <v>0</v>
      </c>
      <c r="G1705" t="s">
        <v>23</v>
      </c>
      <c r="H1705">
        <v>19</v>
      </c>
      <c r="I1705">
        <v>21</v>
      </c>
      <c r="J1705" t="s">
        <v>101</v>
      </c>
      <c r="K1705" t="s">
        <v>104</v>
      </c>
      <c r="L1705" t="str">
        <f>_xlfn.XLOOKUP(Table1[[#This Row],[TeamFavoriteID]],Table2[team_id],Table2[team_name],_xlfn.XLOOKUP(Table1[[#This Row],[TeamFavoriteID]],Table2[team_id_pfr],Table2[team_name],"Even"))</f>
        <v>Cincinnati Bengals</v>
      </c>
      <c r="M1705">
        <v>-4</v>
      </c>
      <c r="N1705">
        <f>IF(Table1[[#This Row],[TeamFavorite]]=Table1[[#This Row],[TeamHome]],Table1[[#This Row],[ScoreAway]]-Table1[[#This Row],[ScoreHome]],Table1[[#This Row],[ScoreHome]]-Table1[[#This Row],[ScoreAway]])</f>
        <v>-2</v>
      </c>
      <c r="O1705">
        <f>IF(Table1[[#This Row],[SpreadActual]]&lt;Table1[[#This Row],[SpreadFavorite]],1,0)</f>
        <v>0</v>
      </c>
      <c r="Q1705" t="s">
        <v>102</v>
      </c>
      <c r="R1705" t="b">
        <v>0</v>
      </c>
      <c r="S1705">
        <v>72</v>
      </c>
      <c r="T1705">
        <v>0</v>
      </c>
      <c r="V1705" t="s">
        <v>103</v>
      </c>
    </row>
    <row r="1706" spans="1:22" x14ac:dyDescent="0.2">
      <c r="A1706" s="1">
        <v>27672</v>
      </c>
      <c r="B1706">
        <v>1975</v>
      </c>
      <c r="C1706">
        <f>_xlfn.MAXIFS(Table1[ScheduleWeekWritten],Table1[ScheduleSeason],Table1[[#This Row],[ScheduleSeason]])</f>
        <v>14</v>
      </c>
      <c r="D1706">
        <v>3</v>
      </c>
      <c r="E1706" cm="1">
        <f t="array" ref="E1706">_xlfn.XLOOKUP(Table1[[#This Row],[ScheduleWeekWritten]],Table3[Game],100+Table3[Increase],Table1[[#This Row],[ScheduleWeekWritten]])</f>
        <v>3</v>
      </c>
      <c r="F1706" t="b">
        <v>0</v>
      </c>
      <c r="G1706" t="s">
        <v>42</v>
      </c>
      <c r="H1706">
        <v>3</v>
      </c>
      <c r="I1706">
        <v>20</v>
      </c>
      <c r="J1706" t="s">
        <v>53</v>
      </c>
      <c r="K1706" t="s">
        <v>89</v>
      </c>
      <c r="L1706" t="str">
        <f>_xlfn.XLOOKUP(Table1[[#This Row],[TeamFavoriteID]],Table2[team_id],Table2[team_name],_xlfn.XLOOKUP(Table1[[#This Row],[TeamFavoriteID]],Table2[team_id_pfr],Table2[team_name],"Even"))</f>
        <v>Even</v>
      </c>
      <c r="M1706">
        <v>0</v>
      </c>
      <c r="N1706">
        <f>IF(Table1[[#This Row],[TeamFavorite]]=Table1[[#This Row],[TeamHome]],Table1[[#This Row],[ScoreAway]]-Table1[[#This Row],[ScoreHome]],Table1[[#This Row],[ScoreHome]]-Table1[[#This Row],[ScoreAway]])</f>
        <v>-17</v>
      </c>
      <c r="O1706">
        <f>IF(Table1[[#This Row],[SpreadActual]]&lt;Table1[[#This Row],[SpreadFavorite]],1,0)</f>
        <v>1</v>
      </c>
      <c r="Q1706" t="s">
        <v>117</v>
      </c>
      <c r="R1706" t="b">
        <v>0</v>
      </c>
      <c r="S1706">
        <v>59</v>
      </c>
      <c r="T1706">
        <v>13</v>
      </c>
      <c r="U1706">
        <v>58</v>
      </c>
    </row>
    <row r="1707" spans="1:22" x14ac:dyDescent="0.2">
      <c r="A1707" s="1">
        <v>27672</v>
      </c>
      <c r="B1707">
        <v>1975</v>
      </c>
      <c r="C1707">
        <f>_xlfn.MAXIFS(Table1[ScheduleWeekWritten],Table1[ScheduleSeason],Table1[[#This Row],[ScheduleSeason]])</f>
        <v>14</v>
      </c>
      <c r="D1707">
        <v>3</v>
      </c>
      <c r="E1707" cm="1">
        <f t="array" ref="E1707">_xlfn.XLOOKUP(Table1[[#This Row],[ScheduleWeekWritten]],Table3[Game],100+Table3[Increase],Table1[[#This Row],[ScheduleWeekWritten]])</f>
        <v>3</v>
      </c>
      <c r="F1707" t="b">
        <v>0</v>
      </c>
      <c r="G1707" t="s">
        <v>39</v>
      </c>
      <c r="H1707">
        <v>24</v>
      </c>
      <c r="I1707">
        <v>13</v>
      </c>
      <c r="J1707" t="s">
        <v>34</v>
      </c>
      <c r="K1707" t="s">
        <v>40</v>
      </c>
      <c r="L1707" t="str">
        <f>_xlfn.XLOOKUP(Table1[[#This Row],[TeamFavoriteID]],Table2[team_id],Table2[team_name],_xlfn.XLOOKUP(Table1[[#This Row],[TeamFavoriteID]],Table2[team_id_pfr],Table2[team_name],"Even"))</f>
        <v>Los Angeles Rams</v>
      </c>
      <c r="M1707">
        <v>-13.5</v>
      </c>
      <c r="N1707">
        <f>IF(Table1[[#This Row],[TeamFavorite]]=Table1[[#This Row],[TeamHome]],Table1[[#This Row],[ScoreAway]]-Table1[[#This Row],[ScoreHome]],Table1[[#This Row],[ScoreHome]]-Table1[[#This Row],[ScoreAway]])</f>
        <v>-11</v>
      </c>
      <c r="O1707">
        <f>IF(Table1[[#This Row],[SpreadActual]]&lt;Table1[[#This Row],[SpreadFavorite]],1,0)</f>
        <v>0</v>
      </c>
      <c r="Q1707" t="s">
        <v>65</v>
      </c>
      <c r="R1707" t="b">
        <v>0</v>
      </c>
      <c r="S1707">
        <v>66</v>
      </c>
      <c r="T1707">
        <v>7</v>
      </c>
      <c r="U1707">
        <v>91</v>
      </c>
    </row>
    <row r="1708" spans="1:22" x14ac:dyDescent="0.2">
      <c r="A1708" s="1">
        <v>27672</v>
      </c>
      <c r="B1708">
        <v>1975</v>
      </c>
      <c r="C1708">
        <f>_xlfn.MAXIFS(Table1[ScheduleWeekWritten],Table1[ScheduleSeason],Table1[[#This Row],[ScheduleSeason]])</f>
        <v>14</v>
      </c>
      <c r="D1708">
        <v>3</v>
      </c>
      <c r="E1708" cm="1">
        <f t="array" ref="E1708">_xlfn.XLOOKUP(Table1[[#This Row],[ScheduleWeekWritten]],Table3[Game],100+Table3[Increase],Table1[[#This Row],[ScheduleWeekWritten]])</f>
        <v>3</v>
      </c>
      <c r="F1708" t="b">
        <v>0</v>
      </c>
      <c r="G1708" t="s">
        <v>54</v>
      </c>
      <c r="H1708">
        <v>28</v>
      </c>
      <c r="I1708">
        <v>3</v>
      </c>
      <c r="J1708" t="s">
        <v>46</v>
      </c>
      <c r="K1708" t="s">
        <v>55</v>
      </c>
      <c r="L1708" t="str">
        <f>_xlfn.XLOOKUP(Table1[[#This Row],[TeamFavoriteID]],Table2[team_id],Table2[team_name],_xlfn.XLOOKUP(Table1[[#This Row],[TeamFavoriteID]],Table2[team_id_pfr],Table2[team_name],"Even"))</f>
        <v>Minnesota Vikings</v>
      </c>
      <c r="M1708">
        <v>-16</v>
      </c>
      <c r="N1708">
        <f>IF(Table1[[#This Row],[TeamFavorite]]=Table1[[#This Row],[TeamHome]],Table1[[#This Row],[ScoreAway]]-Table1[[#This Row],[ScoreHome]],Table1[[#This Row],[ScoreHome]]-Table1[[#This Row],[ScoreAway]])</f>
        <v>-25</v>
      </c>
      <c r="O1708">
        <f>IF(Table1[[#This Row],[SpreadActual]]&lt;Table1[[#This Row],[SpreadFavorite]],1,0)</f>
        <v>1</v>
      </c>
      <c r="Q1708" t="s">
        <v>73</v>
      </c>
      <c r="R1708" t="b">
        <v>0</v>
      </c>
      <c r="S1708">
        <v>67</v>
      </c>
      <c r="T1708">
        <v>17</v>
      </c>
      <c r="U1708">
        <v>38</v>
      </c>
    </row>
    <row r="1709" spans="1:22" x14ac:dyDescent="0.2">
      <c r="A1709" s="1">
        <v>27672</v>
      </c>
      <c r="B1709">
        <v>1975</v>
      </c>
      <c r="C1709">
        <f>_xlfn.MAXIFS(Table1[ScheduleWeekWritten],Table1[ScheduleSeason],Table1[[#This Row],[ScheduleSeason]])</f>
        <v>14</v>
      </c>
      <c r="D1709">
        <v>3</v>
      </c>
      <c r="E1709" cm="1">
        <f t="array" ref="E1709">_xlfn.XLOOKUP(Table1[[#This Row],[ScheduleWeekWritten]],Table3[Game],100+Table3[Increase],Table1[[#This Row],[ScheduleWeekWritten]])</f>
        <v>3</v>
      </c>
      <c r="F1709" t="b">
        <v>0</v>
      </c>
      <c r="G1709" t="s">
        <v>31</v>
      </c>
      <c r="H1709">
        <v>36</v>
      </c>
      <c r="I1709">
        <v>7</v>
      </c>
      <c r="J1709" t="s">
        <v>115</v>
      </c>
      <c r="K1709" t="s">
        <v>32</v>
      </c>
      <c r="L1709" t="str">
        <f>_xlfn.XLOOKUP(Table1[[#This Row],[TeamFavoriteID]],Table2[team_id],Table2[team_name],_xlfn.XLOOKUP(Table1[[#This Row],[TeamFavoriteID]],Table2[team_id_pfr],Table2[team_name],"Even"))</f>
        <v>New York Jets</v>
      </c>
      <c r="M1709">
        <v>-7.5</v>
      </c>
      <c r="N1709">
        <f>IF(Table1[[#This Row],[TeamFavorite]]=Table1[[#This Row],[TeamHome]],Table1[[#This Row],[ScoreAway]]-Table1[[#This Row],[ScoreHome]],Table1[[#This Row],[ScoreHome]]-Table1[[#This Row],[ScoreAway]])</f>
        <v>-29</v>
      </c>
      <c r="O1709">
        <f>IF(Table1[[#This Row],[SpreadActual]]&lt;Table1[[#This Row],[SpreadFavorite]],1,0)</f>
        <v>1</v>
      </c>
      <c r="Q1709" t="s">
        <v>74</v>
      </c>
      <c r="R1709" t="b">
        <v>0</v>
      </c>
      <c r="S1709">
        <v>61</v>
      </c>
      <c r="T1709">
        <v>9</v>
      </c>
      <c r="U1709">
        <v>62</v>
      </c>
    </row>
    <row r="1710" spans="1:22" x14ac:dyDescent="0.2">
      <c r="A1710" s="1">
        <v>27672</v>
      </c>
      <c r="B1710">
        <v>1975</v>
      </c>
      <c r="C1710">
        <f>_xlfn.MAXIFS(Table1[ScheduleWeekWritten],Table1[ScheduleSeason],Table1[[#This Row],[ScheduleSeason]])</f>
        <v>14</v>
      </c>
      <c r="D1710">
        <v>3</v>
      </c>
      <c r="E1710" cm="1">
        <f t="array" ref="E1710">_xlfn.XLOOKUP(Table1[[#This Row],[ScheduleWeekWritten]],Table3[Game],100+Table3[Increase],Table1[[#This Row],[ScheduleWeekWritten]])</f>
        <v>3</v>
      </c>
      <c r="F1710" t="b">
        <v>0</v>
      </c>
      <c r="G1710" t="s">
        <v>58</v>
      </c>
      <c r="H1710">
        <v>26</v>
      </c>
      <c r="I1710">
        <v>10</v>
      </c>
      <c r="J1710" t="s">
        <v>61</v>
      </c>
      <c r="K1710" t="s">
        <v>85</v>
      </c>
      <c r="L1710" t="str">
        <f>_xlfn.XLOOKUP(Table1[[#This Row],[TeamFavoriteID]],Table2[team_id],Table2[team_name],_xlfn.XLOOKUP(Table1[[#This Row],[TeamFavoriteID]],Table2[team_id_pfr],Table2[team_name],"Even"))</f>
        <v>Washington Commanders</v>
      </c>
      <c r="M1710">
        <v>-9.5</v>
      </c>
      <c r="N1710">
        <f>IF(Table1[[#This Row],[TeamFavorite]]=Table1[[#This Row],[TeamHome]],Table1[[#This Row],[ScoreAway]]-Table1[[#This Row],[ScoreHome]],Table1[[#This Row],[ScoreHome]]-Table1[[#This Row],[ScoreAway]])</f>
        <v>16</v>
      </c>
      <c r="O1710">
        <f>IF(Table1[[#This Row],[SpreadActual]]&lt;Table1[[#This Row],[SpreadFavorite]],1,0)</f>
        <v>0</v>
      </c>
      <c r="Q1710" t="s">
        <v>112</v>
      </c>
      <c r="R1710" t="b">
        <v>0</v>
      </c>
      <c r="S1710">
        <v>61</v>
      </c>
      <c r="T1710">
        <v>6</v>
      </c>
      <c r="U1710">
        <v>70</v>
      </c>
    </row>
    <row r="1711" spans="1:22" x14ac:dyDescent="0.2">
      <c r="A1711" s="1">
        <v>27672</v>
      </c>
      <c r="B1711">
        <v>1975</v>
      </c>
      <c r="C1711">
        <f>_xlfn.MAXIFS(Table1[ScheduleWeekWritten],Table1[ScheduleSeason],Table1[[#This Row],[ScheduleSeason]])</f>
        <v>14</v>
      </c>
      <c r="D1711">
        <v>3</v>
      </c>
      <c r="E1711" cm="1">
        <f t="array" ref="E1711">_xlfn.XLOOKUP(Table1[[#This Row],[ScheduleWeekWritten]],Table3[Game],100+Table3[Increase],Table1[[#This Row],[ScheduleWeekWritten]])</f>
        <v>3</v>
      </c>
      <c r="F1711" t="b">
        <v>0</v>
      </c>
      <c r="G1711" t="s">
        <v>27</v>
      </c>
      <c r="H1711">
        <v>0</v>
      </c>
      <c r="I1711">
        <v>6</v>
      </c>
      <c r="J1711" t="s">
        <v>20</v>
      </c>
      <c r="K1711" t="s">
        <v>21</v>
      </c>
      <c r="L1711" t="str">
        <f>_xlfn.XLOOKUP(Table1[[#This Row],[TeamFavoriteID]],Table2[team_id],Table2[team_name],_xlfn.XLOOKUP(Table1[[#This Row],[TeamFavoriteID]],Table2[team_id_pfr],Table2[team_name],"Even"))</f>
        <v>Las Vegas Raiders</v>
      </c>
      <c r="M1711">
        <v>-14</v>
      </c>
      <c r="N1711">
        <f>IF(Table1[[#This Row],[TeamFavorite]]=Table1[[#This Row],[TeamHome]],Table1[[#This Row],[ScoreAway]]-Table1[[#This Row],[ScoreHome]],Table1[[#This Row],[ScoreHome]]-Table1[[#This Row],[ScoreAway]])</f>
        <v>-6</v>
      </c>
      <c r="O1711">
        <f>IF(Table1[[#This Row],[SpreadActual]]&lt;Table1[[#This Row],[SpreadFavorite]],1,0)</f>
        <v>0</v>
      </c>
      <c r="Q1711" t="s">
        <v>94</v>
      </c>
      <c r="R1711" t="b">
        <v>0</v>
      </c>
      <c r="S1711">
        <v>66</v>
      </c>
      <c r="T1711">
        <v>8</v>
      </c>
      <c r="U1711">
        <v>84</v>
      </c>
    </row>
    <row r="1712" spans="1:22" x14ac:dyDescent="0.2">
      <c r="A1712" s="1">
        <v>27672</v>
      </c>
      <c r="B1712">
        <v>1975</v>
      </c>
      <c r="C1712">
        <f>_xlfn.MAXIFS(Table1[ScheduleWeekWritten],Table1[ScheduleSeason],Table1[[#This Row],[ScheduleSeason]])</f>
        <v>14</v>
      </c>
      <c r="D1712">
        <v>3</v>
      </c>
      <c r="E1712" cm="1">
        <f t="array" ref="E1712">_xlfn.XLOOKUP(Table1[[#This Row],[ScheduleWeekWritten]],Table3[Game],100+Table3[Increase],Table1[[#This Row],[ScheduleWeekWritten]])</f>
        <v>3</v>
      </c>
      <c r="F1712" t="b">
        <v>0</v>
      </c>
      <c r="G1712" t="s">
        <v>57</v>
      </c>
      <c r="H1712">
        <v>26</v>
      </c>
      <c r="I1712">
        <v>14</v>
      </c>
      <c r="J1712" t="s">
        <v>50</v>
      </c>
      <c r="K1712" t="s">
        <v>59</v>
      </c>
      <c r="L1712" t="str">
        <f>_xlfn.XLOOKUP(Table1[[#This Row],[TeamFavoriteID]],Table2[team_id],Table2[team_name],_xlfn.XLOOKUP(Table1[[#This Row],[TeamFavoriteID]],Table2[team_id_pfr],Table2[team_name],"Even"))</f>
        <v>Arizona Cardinals</v>
      </c>
      <c r="M1712">
        <v>-7.5</v>
      </c>
      <c r="N1712">
        <f>IF(Table1[[#This Row],[TeamFavorite]]=Table1[[#This Row],[TeamHome]],Table1[[#This Row],[ScoreAway]]-Table1[[#This Row],[ScoreHome]],Table1[[#This Row],[ScoreHome]]-Table1[[#This Row],[ScoreAway]])</f>
        <v>12</v>
      </c>
      <c r="O1712">
        <f>IF(Table1[[#This Row],[SpreadActual]]&lt;Table1[[#This Row],[SpreadFavorite]],1,0)</f>
        <v>0</v>
      </c>
      <c r="Q1712" t="s">
        <v>60</v>
      </c>
      <c r="R1712" t="b">
        <v>0</v>
      </c>
      <c r="S1712">
        <v>60</v>
      </c>
      <c r="T1712">
        <v>9</v>
      </c>
      <c r="U1712">
        <v>64</v>
      </c>
    </row>
    <row r="1713" spans="1:22" x14ac:dyDescent="0.2">
      <c r="A1713" s="1">
        <v>27673</v>
      </c>
      <c r="B1713">
        <v>1975</v>
      </c>
      <c r="C1713">
        <f>_xlfn.MAXIFS(Table1[ScheduleWeekWritten],Table1[ScheduleSeason],Table1[[#This Row],[ScheduleSeason]])</f>
        <v>14</v>
      </c>
      <c r="D1713">
        <v>3</v>
      </c>
      <c r="E1713" cm="1">
        <f t="array" ref="E1713">_xlfn.XLOOKUP(Table1[[#This Row],[ScheduleWeekWritten]],Table3[Game],100+Table3[Increase],Table1[[#This Row],[ScheduleWeekWritten]])</f>
        <v>3</v>
      </c>
      <c r="F1713" t="b">
        <v>0</v>
      </c>
      <c r="G1713" t="s">
        <v>45</v>
      </c>
      <c r="H1713">
        <v>10</v>
      </c>
      <c r="I1713">
        <v>36</v>
      </c>
      <c r="J1713" t="s">
        <v>67</v>
      </c>
      <c r="K1713" t="s">
        <v>68</v>
      </c>
      <c r="L1713" t="str">
        <f>_xlfn.XLOOKUP(Table1[[#This Row],[TeamFavoriteID]],Table2[team_id],Table2[team_name],_xlfn.XLOOKUP(Table1[[#This Row],[TeamFavoriteID]],Table2[team_id_pfr],Table2[team_name],"Even"))</f>
        <v>Dallas Cowboys</v>
      </c>
      <c r="M1713">
        <v>-6</v>
      </c>
      <c r="N1713">
        <f>IF(Table1[[#This Row],[TeamFavorite]]=Table1[[#This Row],[TeamHome]],Table1[[#This Row],[ScoreAway]]-Table1[[#This Row],[ScoreHome]],Table1[[#This Row],[ScoreHome]]-Table1[[#This Row],[ScoreAway]])</f>
        <v>-26</v>
      </c>
      <c r="O1713">
        <f>IF(Table1[[#This Row],[SpreadActual]]&lt;Table1[[#This Row],[SpreadFavorite]],1,0)</f>
        <v>1</v>
      </c>
      <c r="Q1713" t="s">
        <v>125</v>
      </c>
      <c r="R1713" t="b">
        <v>0</v>
      </c>
      <c r="S1713">
        <v>72</v>
      </c>
      <c r="T1713">
        <v>0</v>
      </c>
      <c r="V1713" t="s">
        <v>103</v>
      </c>
    </row>
    <row r="1714" spans="1:22" x14ac:dyDescent="0.2">
      <c r="A1714" s="1">
        <v>27679</v>
      </c>
      <c r="B1714">
        <v>1975</v>
      </c>
      <c r="C1714">
        <f>_xlfn.MAXIFS(Table1[ScheduleWeekWritten],Table1[ScheduleSeason],Table1[[#This Row],[ScheduleSeason]])</f>
        <v>14</v>
      </c>
      <c r="D1714">
        <v>4</v>
      </c>
      <c r="E1714" cm="1">
        <f t="array" ref="E1714">_xlfn.XLOOKUP(Table1[[#This Row],[ScheduleWeekWritten]],Table3[Game],100+Table3[Increase],Table1[[#This Row],[ScheduleWeekWritten]])</f>
        <v>4</v>
      </c>
      <c r="F1714" t="b">
        <v>0</v>
      </c>
      <c r="G1714" t="s">
        <v>34</v>
      </c>
      <c r="H1714">
        <v>31</v>
      </c>
      <c r="I1714">
        <v>38</v>
      </c>
      <c r="J1714" t="s">
        <v>28</v>
      </c>
      <c r="K1714" t="s">
        <v>43</v>
      </c>
      <c r="L1714" t="str">
        <f>_xlfn.XLOOKUP(Table1[[#This Row],[TeamFavoriteID]],Table2[team_id],Table2[team_name],_xlfn.XLOOKUP(Table1[[#This Row],[TeamFavoriteID]],Table2[team_id_pfr],Table2[team_name],"Even"))</f>
        <v>Buffalo Bills</v>
      </c>
      <c r="M1714">
        <v>-8.5</v>
      </c>
      <c r="N1714">
        <f>IF(Table1[[#This Row],[TeamFavorite]]=Table1[[#This Row],[TeamHome]],Table1[[#This Row],[ScoreAway]]-Table1[[#This Row],[ScoreHome]],Table1[[#This Row],[ScoreHome]]-Table1[[#This Row],[ScoreAway]])</f>
        <v>-7</v>
      </c>
      <c r="O1714">
        <f>IF(Table1[[#This Row],[SpreadActual]]&lt;Table1[[#This Row],[SpreadFavorite]],1,0)</f>
        <v>0</v>
      </c>
      <c r="Q1714" t="s">
        <v>80</v>
      </c>
      <c r="R1714" t="b">
        <v>0</v>
      </c>
      <c r="S1714">
        <v>59</v>
      </c>
      <c r="T1714">
        <v>13</v>
      </c>
      <c r="U1714">
        <v>68</v>
      </c>
    </row>
    <row r="1715" spans="1:22" x14ac:dyDescent="0.2">
      <c r="A1715" s="1">
        <v>27679</v>
      </c>
      <c r="B1715">
        <v>1975</v>
      </c>
      <c r="C1715">
        <f>_xlfn.MAXIFS(Table1[ScheduleWeekWritten],Table1[ScheduleSeason],Table1[[#This Row],[ScheduleSeason]])</f>
        <v>14</v>
      </c>
      <c r="D1715">
        <v>4</v>
      </c>
      <c r="E1715" cm="1">
        <f t="array" ref="E1715">_xlfn.XLOOKUP(Table1[[#This Row],[ScheduleWeekWritten]],Table3[Game],100+Table3[Increase],Table1[[#This Row],[ScheduleWeekWritten]])</f>
        <v>4</v>
      </c>
      <c r="F1715" t="b">
        <v>0</v>
      </c>
      <c r="G1715" t="s">
        <v>101</v>
      </c>
      <c r="H1715">
        <v>27</v>
      </c>
      <c r="I1715">
        <v>10</v>
      </c>
      <c r="J1715" t="s">
        <v>115</v>
      </c>
      <c r="K1715" t="s">
        <v>104</v>
      </c>
      <c r="L1715" t="str">
        <f>_xlfn.XLOOKUP(Table1[[#This Row],[TeamFavoriteID]],Table2[team_id],Table2[team_name],_xlfn.XLOOKUP(Table1[[#This Row],[TeamFavoriteID]],Table2[team_id_pfr],Table2[team_name],"Even"))</f>
        <v>Cincinnati Bengals</v>
      </c>
      <c r="M1715">
        <v>-10</v>
      </c>
      <c r="N1715">
        <f>IF(Table1[[#This Row],[TeamFavorite]]=Table1[[#This Row],[TeamHome]],Table1[[#This Row],[ScoreAway]]-Table1[[#This Row],[ScoreHome]],Table1[[#This Row],[ScoreHome]]-Table1[[#This Row],[ScoreAway]])</f>
        <v>-17</v>
      </c>
      <c r="O1715">
        <f>IF(Table1[[#This Row],[SpreadActual]]&lt;Table1[[#This Row],[SpreadFavorite]],1,0)</f>
        <v>1</v>
      </c>
      <c r="Q1715" t="s">
        <v>111</v>
      </c>
      <c r="R1715" t="b">
        <v>0</v>
      </c>
      <c r="S1715">
        <v>58</v>
      </c>
      <c r="T1715">
        <v>5</v>
      </c>
      <c r="U1715">
        <v>61</v>
      </c>
    </row>
    <row r="1716" spans="1:22" x14ac:dyDescent="0.2">
      <c r="A1716" s="1">
        <v>27679</v>
      </c>
      <c r="B1716">
        <v>1975</v>
      </c>
      <c r="C1716">
        <f>_xlfn.MAXIFS(Table1[ScheduleWeekWritten],Table1[ScheduleSeason],Table1[[#This Row],[ScheduleSeason]])</f>
        <v>14</v>
      </c>
      <c r="D1716">
        <v>4</v>
      </c>
      <c r="E1716" cm="1">
        <f t="array" ref="E1716">_xlfn.XLOOKUP(Table1[[#This Row],[ScheduleWeekWritten]],Table3[Game],100+Table3[Increase],Table1[[#This Row],[ScheduleWeekWritten]])</f>
        <v>4</v>
      </c>
      <c r="F1716" t="b">
        <v>0</v>
      </c>
      <c r="G1716" t="s">
        <v>62</v>
      </c>
      <c r="H1716">
        <v>10</v>
      </c>
      <c r="I1716">
        <v>40</v>
      </c>
      <c r="J1716" t="s">
        <v>23</v>
      </c>
      <c r="K1716" t="s">
        <v>25</v>
      </c>
      <c r="L1716" t="str">
        <f>_xlfn.XLOOKUP(Table1[[#This Row],[TeamFavoriteID]],Table2[team_id],Table2[team_name],_xlfn.XLOOKUP(Table1[[#This Row],[TeamFavoriteID]],Table2[team_id_pfr],Table2[team_name],"Even"))</f>
        <v>Houston Oilers</v>
      </c>
      <c r="M1716">
        <v>-6.5</v>
      </c>
      <c r="N1716">
        <f>IF(Table1[[#This Row],[TeamFavorite]]=Table1[[#This Row],[TeamHome]],Table1[[#This Row],[ScoreAway]]-Table1[[#This Row],[ScoreHome]],Table1[[#This Row],[ScoreHome]]-Table1[[#This Row],[ScoreAway]])</f>
        <v>-30</v>
      </c>
      <c r="O1716">
        <f>IF(Table1[[#This Row],[SpreadActual]]&lt;Table1[[#This Row],[SpreadFavorite]],1,0)</f>
        <v>1</v>
      </c>
      <c r="Q1716" t="s">
        <v>66</v>
      </c>
      <c r="R1716" t="b">
        <v>0</v>
      </c>
      <c r="S1716">
        <v>48</v>
      </c>
      <c r="T1716">
        <v>7</v>
      </c>
      <c r="U1716">
        <v>82</v>
      </c>
    </row>
    <row r="1717" spans="1:22" x14ac:dyDescent="0.2">
      <c r="A1717" s="1">
        <v>27679</v>
      </c>
      <c r="B1717">
        <v>1975</v>
      </c>
      <c r="C1717">
        <f>_xlfn.MAXIFS(Table1[ScheduleWeekWritten],Table1[ScheduleSeason],Table1[[#This Row],[ScheduleSeason]])</f>
        <v>14</v>
      </c>
      <c r="D1717">
        <v>4</v>
      </c>
      <c r="E1717" cm="1">
        <f t="array" ref="E1717">_xlfn.XLOOKUP(Table1[[#This Row],[ScheduleWeekWritten]],Table3[Game],100+Table3[Increase],Table1[[#This Row],[ScheduleWeekWritten]])</f>
        <v>4</v>
      </c>
      <c r="F1717" t="b">
        <v>0</v>
      </c>
      <c r="G1717" t="s">
        <v>45</v>
      </c>
      <c r="H1717">
        <v>27</v>
      </c>
      <c r="I1717">
        <v>7</v>
      </c>
      <c r="J1717" t="s">
        <v>46</v>
      </c>
      <c r="K1717" t="s">
        <v>79</v>
      </c>
      <c r="L1717" t="str">
        <f>_xlfn.XLOOKUP(Table1[[#This Row],[TeamFavoriteID]],Table2[team_id],Table2[team_name],_xlfn.XLOOKUP(Table1[[#This Row],[TeamFavoriteID]],Table2[team_id_pfr],Table2[team_name],"Even"))</f>
        <v>Detroit Lions</v>
      </c>
      <c r="M1717">
        <v>-7</v>
      </c>
      <c r="N1717">
        <f>IF(Table1[[#This Row],[TeamFavorite]]=Table1[[#This Row],[TeamHome]],Table1[[#This Row],[ScoreAway]]-Table1[[#This Row],[ScoreHome]],Table1[[#This Row],[ScoreHome]]-Table1[[#This Row],[ScoreAway]])</f>
        <v>-20</v>
      </c>
      <c r="O1717">
        <f>IF(Table1[[#This Row],[SpreadActual]]&lt;Table1[[#This Row],[SpreadFavorite]],1,0)</f>
        <v>1</v>
      </c>
      <c r="Q1717" t="s">
        <v>125</v>
      </c>
      <c r="R1717" t="b">
        <v>0</v>
      </c>
      <c r="S1717">
        <v>72</v>
      </c>
      <c r="T1717">
        <v>0</v>
      </c>
      <c r="V1717" t="s">
        <v>103</v>
      </c>
    </row>
    <row r="1718" spans="1:22" x14ac:dyDescent="0.2">
      <c r="A1718" s="1">
        <v>27679</v>
      </c>
      <c r="B1718">
        <v>1975</v>
      </c>
      <c r="C1718">
        <f>_xlfn.MAXIFS(Table1[ScheduleWeekWritten],Table1[ScheduleSeason],Table1[[#This Row],[ScheduleSeason]])</f>
        <v>14</v>
      </c>
      <c r="D1718">
        <v>4</v>
      </c>
      <c r="E1718" cm="1">
        <f t="array" ref="E1718">_xlfn.XLOOKUP(Table1[[#This Row],[ScheduleWeekWritten]],Table3[Game],100+Table3[Increase],Table1[[#This Row],[ScheduleWeekWritten]])</f>
        <v>4</v>
      </c>
      <c r="F1718" t="b">
        <v>0</v>
      </c>
      <c r="G1718" t="s">
        <v>42</v>
      </c>
      <c r="H1718">
        <v>42</v>
      </c>
      <c r="I1718">
        <v>10</v>
      </c>
      <c r="J1718" t="s">
        <v>20</v>
      </c>
      <c r="K1718" t="s">
        <v>21</v>
      </c>
      <c r="L1718" t="str">
        <f>_xlfn.XLOOKUP(Table1[[#This Row],[TeamFavoriteID]],Table2[team_id],Table2[team_name],_xlfn.XLOOKUP(Table1[[#This Row],[TeamFavoriteID]],Table2[team_id_pfr],Table2[team_name],"Even"))</f>
        <v>Las Vegas Raiders</v>
      </c>
      <c r="M1718">
        <v>-10</v>
      </c>
      <c r="N1718">
        <f>IF(Table1[[#This Row],[TeamFavorite]]=Table1[[#This Row],[TeamHome]],Table1[[#This Row],[ScoreAway]]-Table1[[#This Row],[ScoreHome]],Table1[[#This Row],[ScoreHome]]-Table1[[#This Row],[ScoreAway]])</f>
        <v>32</v>
      </c>
      <c r="O1718">
        <f>IF(Table1[[#This Row],[SpreadActual]]&lt;Table1[[#This Row],[SpreadFavorite]],1,0)</f>
        <v>0</v>
      </c>
      <c r="Q1718" t="s">
        <v>117</v>
      </c>
      <c r="R1718" t="b">
        <v>0</v>
      </c>
      <c r="S1718">
        <v>76</v>
      </c>
      <c r="T1718">
        <v>16</v>
      </c>
      <c r="U1718">
        <v>58</v>
      </c>
    </row>
    <row r="1719" spans="1:22" x14ac:dyDescent="0.2">
      <c r="A1719" s="1">
        <v>27679</v>
      </c>
      <c r="B1719">
        <v>1975</v>
      </c>
      <c r="C1719">
        <f>_xlfn.MAXIFS(Table1[ScheduleWeekWritten],Table1[ScheduleSeason],Table1[[#This Row],[ScheduleSeason]])</f>
        <v>14</v>
      </c>
      <c r="D1719">
        <v>4</v>
      </c>
      <c r="E1719" cm="1">
        <f t="array" ref="E1719">_xlfn.XLOOKUP(Table1[[#This Row],[ScheduleWeekWritten]],Table3[Game],100+Table3[Increase],Table1[[#This Row],[ScheduleWeekWritten]])</f>
        <v>4</v>
      </c>
      <c r="F1719" t="b">
        <v>0</v>
      </c>
      <c r="G1719" t="s">
        <v>19</v>
      </c>
      <c r="H1719">
        <v>24</v>
      </c>
      <c r="I1719">
        <v>16</v>
      </c>
      <c r="J1719" t="s">
        <v>58</v>
      </c>
      <c r="K1719" t="s">
        <v>91</v>
      </c>
      <c r="L1719" t="str">
        <f>_xlfn.XLOOKUP(Table1[[#This Row],[TeamFavoriteID]],Table2[team_id],Table2[team_name],_xlfn.XLOOKUP(Table1[[#This Row],[TeamFavoriteID]],Table2[team_id_pfr],Table2[team_name],"Even"))</f>
        <v>Miami Dolphins</v>
      </c>
      <c r="M1719">
        <v>-10.5</v>
      </c>
      <c r="N1719">
        <f>IF(Table1[[#This Row],[TeamFavorite]]=Table1[[#This Row],[TeamHome]],Table1[[#This Row],[ScoreAway]]-Table1[[#This Row],[ScoreHome]],Table1[[#This Row],[ScoreHome]]-Table1[[#This Row],[ScoreAway]])</f>
        <v>-8</v>
      </c>
      <c r="O1719">
        <f>IF(Table1[[#This Row],[SpreadActual]]&lt;Table1[[#This Row],[SpreadFavorite]],1,0)</f>
        <v>0</v>
      </c>
      <c r="Q1719" t="s">
        <v>22</v>
      </c>
      <c r="R1719" t="b">
        <v>0</v>
      </c>
      <c r="S1719">
        <v>80</v>
      </c>
      <c r="T1719">
        <v>13</v>
      </c>
      <c r="U1719">
        <v>62</v>
      </c>
    </row>
    <row r="1720" spans="1:22" x14ac:dyDescent="0.2">
      <c r="A1720" s="1">
        <v>27679</v>
      </c>
      <c r="B1720">
        <v>1975</v>
      </c>
      <c r="C1720">
        <f>_xlfn.MAXIFS(Table1[ScheduleWeekWritten],Table1[ScheduleSeason],Table1[[#This Row],[ScheduleSeason]])</f>
        <v>14</v>
      </c>
      <c r="D1720">
        <v>4</v>
      </c>
      <c r="E1720" cm="1">
        <f t="array" ref="E1720">_xlfn.XLOOKUP(Table1[[#This Row],[ScheduleWeekWritten]],Table3[Game],100+Table3[Increase],Table1[[#This Row],[ScheduleWeekWritten]])</f>
        <v>4</v>
      </c>
      <c r="F1720" t="b">
        <v>0</v>
      </c>
      <c r="G1720" t="s">
        <v>54</v>
      </c>
      <c r="H1720">
        <v>29</v>
      </c>
      <c r="I1720">
        <v>21</v>
      </c>
      <c r="J1720" t="s">
        <v>31</v>
      </c>
      <c r="K1720" t="s">
        <v>55</v>
      </c>
      <c r="L1720" t="str">
        <f>_xlfn.XLOOKUP(Table1[[#This Row],[TeamFavoriteID]],Table2[team_id],Table2[team_name],_xlfn.XLOOKUP(Table1[[#This Row],[TeamFavoriteID]],Table2[team_id_pfr],Table2[team_name],"Even"))</f>
        <v>Minnesota Vikings</v>
      </c>
      <c r="M1720">
        <v>-7.5</v>
      </c>
      <c r="N1720">
        <f>IF(Table1[[#This Row],[TeamFavorite]]=Table1[[#This Row],[TeamHome]],Table1[[#This Row],[ScoreAway]]-Table1[[#This Row],[ScoreHome]],Table1[[#This Row],[ScoreHome]]-Table1[[#This Row],[ScoreAway]])</f>
        <v>-8</v>
      </c>
      <c r="O1720">
        <f>IF(Table1[[#This Row],[SpreadActual]]&lt;Table1[[#This Row],[SpreadFavorite]],1,0)</f>
        <v>1</v>
      </c>
      <c r="Q1720" t="s">
        <v>73</v>
      </c>
      <c r="R1720" t="b">
        <v>0</v>
      </c>
      <c r="S1720">
        <v>64</v>
      </c>
      <c r="T1720">
        <v>13</v>
      </c>
      <c r="U1720">
        <v>50</v>
      </c>
    </row>
    <row r="1721" spans="1:22" x14ac:dyDescent="0.2">
      <c r="A1721" s="1">
        <v>27679</v>
      </c>
      <c r="B1721">
        <v>1975</v>
      </c>
      <c r="C1721">
        <f>_xlfn.MAXIFS(Table1[ScheduleWeekWritten],Table1[ScheduleSeason],Table1[[#This Row],[ScheduleSeason]])</f>
        <v>14</v>
      </c>
      <c r="D1721">
        <v>4</v>
      </c>
      <c r="E1721" cm="1">
        <f t="array" ref="E1721">_xlfn.XLOOKUP(Table1[[#This Row],[ScheduleWeekWritten]],Table3[Game],100+Table3[Increase],Table1[[#This Row],[ScheduleWeekWritten]])</f>
        <v>4</v>
      </c>
      <c r="F1721" t="b">
        <v>0</v>
      </c>
      <c r="G1721" t="s">
        <v>95</v>
      </c>
      <c r="H1721">
        <v>20</v>
      </c>
      <c r="I1721">
        <v>19</v>
      </c>
      <c r="J1721" t="s">
        <v>33</v>
      </c>
      <c r="K1721" t="s">
        <v>98</v>
      </c>
      <c r="L1721" t="str">
        <f>_xlfn.XLOOKUP(Table1[[#This Row],[TeamFavoriteID]],Table2[team_id],Table2[team_name],_xlfn.XLOOKUP(Table1[[#This Row],[TeamFavoriteID]],Table2[team_id_pfr],Table2[team_name],"Even"))</f>
        <v>New Orleans Saints</v>
      </c>
      <c r="M1721">
        <v>-2.5</v>
      </c>
      <c r="N1721">
        <f>IF(Table1[[#This Row],[TeamFavorite]]=Table1[[#This Row],[TeamHome]],Table1[[#This Row],[ScoreAway]]-Table1[[#This Row],[ScoreHome]],Table1[[#This Row],[ScoreHome]]-Table1[[#This Row],[ScoreAway]])</f>
        <v>-1</v>
      </c>
      <c r="O1721">
        <f>IF(Table1[[#This Row],[SpreadActual]]&lt;Table1[[#This Row],[SpreadFavorite]],1,0)</f>
        <v>0</v>
      </c>
      <c r="Q1721" t="s">
        <v>124</v>
      </c>
      <c r="R1721" t="b">
        <v>0</v>
      </c>
      <c r="S1721">
        <v>72</v>
      </c>
      <c r="T1721">
        <v>0</v>
      </c>
      <c r="V1721" t="s">
        <v>103</v>
      </c>
    </row>
    <row r="1722" spans="1:22" x14ac:dyDescent="0.2">
      <c r="A1722" s="1">
        <v>27679</v>
      </c>
      <c r="B1722">
        <v>1975</v>
      </c>
      <c r="C1722">
        <f>_xlfn.MAXIFS(Table1[ScheduleWeekWritten],Table1[ScheduleSeason],Table1[[#This Row],[ScheduleSeason]])</f>
        <v>14</v>
      </c>
      <c r="D1722">
        <v>4</v>
      </c>
      <c r="E1722" cm="1">
        <f t="array" ref="E1722">_xlfn.XLOOKUP(Table1[[#This Row],[ScheduleWeekWritten]],Table3[Game],100+Table3[Increase],Table1[[#This Row],[ScheduleWeekWritten]])</f>
        <v>4</v>
      </c>
      <c r="F1722" t="b">
        <v>0</v>
      </c>
      <c r="G1722" t="s">
        <v>50</v>
      </c>
      <c r="H1722">
        <v>7</v>
      </c>
      <c r="I1722">
        <v>13</v>
      </c>
      <c r="J1722" t="s">
        <v>67</v>
      </c>
      <c r="K1722" t="s">
        <v>90</v>
      </c>
      <c r="L1722" t="str">
        <f>_xlfn.XLOOKUP(Table1[[#This Row],[TeamFavoriteID]],Table2[team_id],Table2[team_name],_xlfn.XLOOKUP(Table1[[#This Row],[TeamFavoriteID]],Table2[team_id_pfr],Table2[team_name],"Even"))</f>
        <v>New York Giants</v>
      </c>
      <c r="M1722">
        <v>-7.5</v>
      </c>
      <c r="N1722">
        <f>IF(Table1[[#This Row],[TeamFavorite]]=Table1[[#This Row],[TeamHome]],Table1[[#This Row],[ScoreAway]]-Table1[[#This Row],[ScoreHome]],Table1[[#This Row],[ScoreHome]]-Table1[[#This Row],[ScoreAway]])</f>
        <v>6</v>
      </c>
      <c r="O1722">
        <f>IF(Table1[[#This Row],[SpreadActual]]&lt;Table1[[#This Row],[SpreadFavorite]],1,0)</f>
        <v>0</v>
      </c>
      <c r="Q1722" t="s">
        <v>126</v>
      </c>
      <c r="R1722" t="b">
        <v>0</v>
      </c>
      <c r="S1722">
        <v>58</v>
      </c>
      <c r="T1722">
        <v>16</v>
      </c>
      <c r="U1722">
        <v>68</v>
      </c>
    </row>
    <row r="1723" spans="1:22" x14ac:dyDescent="0.2">
      <c r="A1723" s="1">
        <v>27679</v>
      </c>
      <c r="B1723">
        <v>1975</v>
      </c>
      <c r="C1723">
        <f>_xlfn.MAXIFS(Table1[ScheduleWeekWritten],Table1[ScheduleSeason],Table1[[#This Row],[ScheduleSeason]])</f>
        <v>14</v>
      </c>
      <c r="D1723">
        <v>4</v>
      </c>
      <c r="E1723" cm="1">
        <f t="array" ref="E1723">_xlfn.XLOOKUP(Table1[[#This Row],[ScheduleWeekWritten]],Table3[Game],100+Table3[Increase],Table1[[#This Row],[ScheduleWeekWritten]])</f>
        <v>4</v>
      </c>
      <c r="F1723" t="b">
        <v>0</v>
      </c>
      <c r="G1723" t="s">
        <v>49</v>
      </c>
      <c r="H1723">
        <v>20</v>
      </c>
      <c r="I1723">
        <v>9</v>
      </c>
      <c r="J1723" t="s">
        <v>24</v>
      </c>
      <c r="K1723" t="s">
        <v>51</v>
      </c>
      <c r="L1723" t="str">
        <f>_xlfn.XLOOKUP(Table1[[#This Row],[TeamFavoriteID]],Table2[team_id],Table2[team_name],_xlfn.XLOOKUP(Table1[[#This Row],[TeamFavoriteID]],Table2[team_id_pfr],Table2[team_name],"Even"))</f>
        <v>Pittsburgh Steelers</v>
      </c>
      <c r="M1723">
        <v>-11.5</v>
      </c>
      <c r="N1723">
        <f>IF(Table1[[#This Row],[TeamFavorite]]=Table1[[#This Row],[TeamHome]],Table1[[#This Row],[ScoreAway]]-Table1[[#This Row],[ScoreHome]],Table1[[#This Row],[ScoreHome]]-Table1[[#This Row],[ScoreAway]])</f>
        <v>-11</v>
      </c>
      <c r="O1723">
        <f>IF(Table1[[#This Row],[SpreadActual]]&lt;Table1[[#This Row],[SpreadFavorite]],1,0)</f>
        <v>0</v>
      </c>
      <c r="Q1723" t="s">
        <v>113</v>
      </c>
      <c r="R1723" t="b">
        <v>0</v>
      </c>
      <c r="S1723">
        <v>50</v>
      </c>
      <c r="T1723">
        <v>10</v>
      </c>
      <c r="U1723">
        <v>60</v>
      </c>
    </row>
    <row r="1724" spans="1:22" x14ac:dyDescent="0.2">
      <c r="A1724" s="1">
        <v>27679</v>
      </c>
      <c r="B1724">
        <v>1975</v>
      </c>
      <c r="C1724">
        <f>_xlfn.MAXIFS(Table1[ScheduleWeekWritten],Table1[ScheduleSeason],Table1[[#This Row],[ScheduleSeason]])</f>
        <v>14</v>
      </c>
      <c r="D1724">
        <v>4</v>
      </c>
      <c r="E1724" cm="1">
        <f t="array" ref="E1724">_xlfn.XLOOKUP(Table1[[#This Row],[ScheduleWeekWritten]],Table3[Game],100+Table3[Increase],Table1[[#This Row],[ScheduleWeekWritten]])</f>
        <v>4</v>
      </c>
      <c r="F1724" t="b">
        <v>0</v>
      </c>
      <c r="G1724" t="s">
        <v>27</v>
      </c>
      <c r="H1724">
        <v>10</v>
      </c>
      <c r="I1724">
        <v>13</v>
      </c>
      <c r="J1724" t="s">
        <v>39</v>
      </c>
      <c r="K1724" t="s">
        <v>29</v>
      </c>
      <c r="L1724" t="str">
        <f>_xlfn.XLOOKUP(Table1[[#This Row],[TeamFavoriteID]],Table2[team_id],Table2[team_name],_xlfn.XLOOKUP(Table1[[#This Row],[TeamFavoriteID]],Table2[team_id_pfr],Table2[team_name],"Even"))</f>
        <v>Los Angeles Chargers</v>
      </c>
      <c r="M1724">
        <v>-13</v>
      </c>
      <c r="N1724">
        <f>IF(Table1[[#This Row],[TeamFavorite]]=Table1[[#This Row],[TeamHome]],Table1[[#This Row],[ScoreAway]]-Table1[[#This Row],[ScoreHome]],Table1[[#This Row],[ScoreHome]]-Table1[[#This Row],[ScoreAway]])</f>
        <v>-3</v>
      </c>
      <c r="O1724">
        <f>IF(Table1[[#This Row],[SpreadActual]]&lt;Table1[[#This Row],[SpreadFavorite]],1,0)</f>
        <v>0</v>
      </c>
      <c r="Q1724" t="s">
        <v>94</v>
      </c>
      <c r="R1724" t="b">
        <v>0</v>
      </c>
      <c r="S1724">
        <v>66</v>
      </c>
      <c r="T1724">
        <v>12</v>
      </c>
      <c r="U1724">
        <v>66</v>
      </c>
    </row>
    <row r="1725" spans="1:22" x14ac:dyDescent="0.2">
      <c r="A1725" s="1">
        <v>27679</v>
      </c>
      <c r="B1725">
        <v>1975</v>
      </c>
      <c r="C1725">
        <f>_xlfn.MAXIFS(Table1[ScheduleWeekWritten],Table1[ScheduleSeason],Table1[[#This Row],[ScheduleSeason]])</f>
        <v>14</v>
      </c>
      <c r="D1725">
        <v>4</v>
      </c>
      <c r="E1725" cm="1">
        <f t="array" ref="E1725">_xlfn.XLOOKUP(Table1[[#This Row],[ScheduleWeekWritten]],Table3[Game],100+Table3[Increase],Table1[[#This Row],[ScheduleWeekWritten]])</f>
        <v>4</v>
      </c>
      <c r="F1725" t="b">
        <v>0</v>
      </c>
      <c r="G1725" t="s">
        <v>53</v>
      </c>
      <c r="H1725">
        <v>3</v>
      </c>
      <c r="I1725">
        <v>17</v>
      </c>
      <c r="J1725" t="s">
        <v>38</v>
      </c>
      <c r="K1725" t="s">
        <v>87</v>
      </c>
      <c r="L1725" t="str">
        <f>_xlfn.XLOOKUP(Table1[[#This Row],[TeamFavoriteID]],Table2[team_id],Table2[team_name],_xlfn.XLOOKUP(Table1[[#This Row],[TeamFavoriteID]],Table2[team_id_pfr],Table2[team_name],"Even"))</f>
        <v>San Francisco 49ers</v>
      </c>
      <c r="M1725">
        <v>-8</v>
      </c>
      <c r="N1725">
        <f>IF(Table1[[#This Row],[TeamFavorite]]=Table1[[#This Row],[TeamHome]],Table1[[#This Row],[ScoreAway]]-Table1[[#This Row],[ScoreHome]],Table1[[#This Row],[ScoreHome]]-Table1[[#This Row],[ScoreAway]])</f>
        <v>14</v>
      </c>
      <c r="O1725">
        <f>IF(Table1[[#This Row],[SpreadActual]]&lt;Table1[[#This Row],[SpreadFavorite]],1,0)</f>
        <v>0</v>
      </c>
      <c r="Q1725" t="s">
        <v>118</v>
      </c>
      <c r="R1725" t="b">
        <v>0</v>
      </c>
      <c r="S1725">
        <v>57</v>
      </c>
      <c r="T1725">
        <v>10</v>
      </c>
      <c r="U1725">
        <v>76</v>
      </c>
    </row>
    <row r="1726" spans="1:22" x14ac:dyDescent="0.2">
      <c r="A1726" s="1">
        <v>27680</v>
      </c>
      <c r="B1726">
        <v>1975</v>
      </c>
      <c r="C1726">
        <f>_xlfn.MAXIFS(Table1[ScheduleWeekWritten],Table1[ScheduleSeason],Table1[[#This Row],[ScheduleSeason]])</f>
        <v>14</v>
      </c>
      <c r="D1726">
        <v>4</v>
      </c>
      <c r="E1726" cm="1">
        <f t="array" ref="E1726">_xlfn.XLOOKUP(Table1[[#This Row],[ScheduleWeekWritten]],Table3[Game],100+Table3[Increase],Table1[[#This Row],[ScheduleWeekWritten]])</f>
        <v>4</v>
      </c>
      <c r="F1726" t="b">
        <v>0</v>
      </c>
      <c r="G1726" t="s">
        <v>61</v>
      </c>
      <c r="H1726">
        <v>27</v>
      </c>
      <c r="I1726">
        <v>17</v>
      </c>
      <c r="J1726" t="s">
        <v>57</v>
      </c>
      <c r="K1726" t="s">
        <v>85</v>
      </c>
      <c r="L1726" t="str">
        <f>_xlfn.XLOOKUP(Table1[[#This Row],[TeamFavoriteID]],Table2[team_id],Table2[team_name],_xlfn.XLOOKUP(Table1[[#This Row],[TeamFavoriteID]],Table2[team_id_pfr],Table2[team_name],"Even"))</f>
        <v>Washington Commanders</v>
      </c>
      <c r="M1726">
        <v>-4</v>
      </c>
      <c r="N1726">
        <f>IF(Table1[[#This Row],[TeamFavorite]]=Table1[[#This Row],[TeamHome]],Table1[[#This Row],[ScoreAway]]-Table1[[#This Row],[ScoreHome]],Table1[[#This Row],[ScoreHome]]-Table1[[#This Row],[ScoreAway]])</f>
        <v>10</v>
      </c>
      <c r="O1726">
        <f>IF(Table1[[#This Row],[SpreadActual]]&lt;Table1[[#This Row],[SpreadFavorite]],1,0)</f>
        <v>0</v>
      </c>
      <c r="Q1726" t="s">
        <v>64</v>
      </c>
      <c r="R1726" t="b">
        <v>0</v>
      </c>
      <c r="S1726">
        <v>61</v>
      </c>
      <c r="T1726">
        <v>8</v>
      </c>
      <c r="U1726">
        <v>61</v>
      </c>
    </row>
    <row r="1727" spans="1:22" x14ac:dyDescent="0.2">
      <c r="A1727" s="1">
        <v>27686</v>
      </c>
      <c r="B1727">
        <v>1975</v>
      </c>
      <c r="C1727">
        <f>_xlfn.MAXIFS(Table1[ScheduleWeekWritten],Table1[ScheduleSeason],Table1[[#This Row],[ScheduleSeason]])</f>
        <v>14</v>
      </c>
      <c r="D1727">
        <v>5</v>
      </c>
      <c r="E1727" cm="1">
        <f t="array" ref="E1727">_xlfn.XLOOKUP(Table1[[#This Row],[ScheduleWeekWritten]],Table3[Game],100+Table3[Increase],Table1[[#This Row],[ScheduleWeekWritten]])</f>
        <v>5</v>
      </c>
      <c r="F1727" t="b">
        <v>0</v>
      </c>
      <c r="G1727" t="s">
        <v>101</v>
      </c>
      <c r="H1727">
        <v>14</v>
      </c>
      <c r="I1727">
        <v>10</v>
      </c>
      <c r="J1727" t="s">
        <v>20</v>
      </c>
      <c r="K1727" t="s">
        <v>104</v>
      </c>
      <c r="L1727" t="str">
        <f>_xlfn.XLOOKUP(Table1[[#This Row],[TeamFavoriteID]],Table2[team_id],Table2[team_name],_xlfn.XLOOKUP(Table1[[#This Row],[TeamFavoriteID]],Table2[team_id_pfr],Table2[team_name],"Even"))</f>
        <v>Cincinnati Bengals</v>
      </c>
      <c r="M1727">
        <v>-3</v>
      </c>
      <c r="N1727">
        <f>IF(Table1[[#This Row],[TeamFavorite]]=Table1[[#This Row],[TeamHome]],Table1[[#This Row],[ScoreAway]]-Table1[[#This Row],[ScoreHome]],Table1[[#This Row],[ScoreHome]]-Table1[[#This Row],[ScoreAway]])</f>
        <v>-4</v>
      </c>
      <c r="O1727">
        <f>IF(Table1[[#This Row],[SpreadActual]]&lt;Table1[[#This Row],[SpreadFavorite]],1,0)</f>
        <v>1</v>
      </c>
      <c r="Q1727" t="s">
        <v>111</v>
      </c>
      <c r="R1727" t="b">
        <v>0</v>
      </c>
      <c r="S1727">
        <v>46</v>
      </c>
      <c r="T1727">
        <v>10</v>
      </c>
      <c r="U1727">
        <v>91</v>
      </c>
    </row>
    <row r="1728" spans="1:22" x14ac:dyDescent="0.2">
      <c r="A1728" s="1">
        <v>27686</v>
      </c>
      <c r="B1728">
        <v>1975</v>
      </c>
      <c r="C1728">
        <f>_xlfn.MAXIFS(Table1[ScheduleWeekWritten],Table1[ScheduleSeason],Table1[[#This Row],[ScheduleSeason]])</f>
        <v>14</v>
      </c>
      <c r="D1728">
        <v>5</v>
      </c>
      <c r="E1728" cm="1">
        <f t="array" ref="E1728">_xlfn.XLOOKUP(Table1[[#This Row],[ScheduleWeekWritten]],Table3[Game],100+Table3[Increase],Table1[[#This Row],[ScheduleWeekWritten]])</f>
        <v>5</v>
      </c>
      <c r="F1728" t="b">
        <v>0</v>
      </c>
      <c r="G1728" t="s">
        <v>67</v>
      </c>
      <c r="H1728">
        <v>17</v>
      </c>
      <c r="I1728">
        <v>19</v>
      </c>
      <c r="J1728" t="s">
        <v>33</v>
      </c>
      <c r="K1728" t="s">
        <v>68</v>
      </c>
      <c r="L1728" t="str">
        <f>_xlfn.XLOOKUP(Table1[[#This Row],[TeamFavoriteID]],Table2[team_id],Table2[team_name],_xlfn.XLOOKUP(Table1[[#This Row],[TeamFavoriteID]],Table2[team_id_pfr],Table2[team_name],"Even"))</f>
        <v>Dallas Cowboys</v>
      </c>
      <c r="M1728">
        <v>-15</v>
      </c>
      <c r="N1728">
        <f>IF(Table1[[#This Row],[TeamFavorite]]=Table1[[#This Row],[TeamHome]],Table1[[#This Row],[ScoreAway]]-Table1[[#This Row],[ScoreHome]],Table1[[#This Row],[ScoreHome]]-Table1[[#This Row],[ScoreAway]])</f>
        <v>2</v>
      </c>
      <c r="O1728">
        <f>IF(Table1[[#This Row],[SpreadActual]]&lt;Table1[[#This Row],[SpreadFavorite]],1,0)</f>
        <v>0</v>
      </c>
      <c r="Q1728" t="s">
        <v>119</v>
      </c>
      <c r="R1728" t="b">
        <v>0</v>
      </c>
      <c r="S1728">
        <v>61</v>
      </c>
      <c r="T1728">
        <v>13</v>
      </c>
      <c r="U1728">
        <v>40</v>
      </c>
    </row>
    <row r="1729" spans="1:22" x14ac:dyDescent="0.2">
      <c r="A1729" s="1">
        <v>27686</v>
      </c>
      <c r="B1729">
        <v>1975</v>
      </c>
      <c r="C1729">
        <f>_xlfn.MAXIFS(Table1[ScheduleWeekWritten],Table1[ScheduleSeason],Table1[[#This Row],[ScheduleSeason]])</f>
        <v>14</v>
      </c>
      <c r="D1729">
        <v>5</v>
      </c>
      <c r="E1729" cm="1">
        <f t="array" ref="E1729">_xlfn.XLOOKUP(Table1[[#This Row],[ScheduleWeekWritten]],Table3[Game],100+Table3[Increase],Table1[[#This Row],[ScheduleWeekWritten]])</f>
        <v>5</v>
      </c>
      <c r="F1729" t="b">
        <v>0</v>
      </c>
      <c r="G1729" t="s">
        <v>24</v>
      </c>
      <c r="H1729">
        <v>16</v>
      </c>
      <c r="I1729">
        <v>15</v>
      </c>
      <c r="J1729" t="s">
        <v>62</v>
      </c>
      <c r="K1729" t="s">
        <v>88</v>
      </c>
      <c r="L1729" t="str">
        <f>_xlfn.XLOOKUP(Table1[[#This Row],[TeamFavoriteID]],Table2[team_id],Table2[team_name],_xlfn.XLOOKUP(Table1[[#This Row],[TeamFavoriteID]],Table2[team_id_pfr],Table2[team_name],"Even"))</f>
        <v>Denver Broncos</v>
      </c>
      <c r="M1729">
        <v>-10.5</v>
      </c>
      <c r="N1729">
        <f>IF(Table1[[#This Row],[TeamFavorite]]=Table1[[#This Row],[TeamHome]],Table1[[#This Row],[ScoreAway]]-Table1[[#This Row],[ScoreHome]],Table1[[#This Row],[ScoreHome]]-Table1[[#This Row],[ScoreAway]])</f>
        <v>-1</v>
      </c>
      <c r="O1729">
        <f>IF(Table1[[#This Row],[SpreadActual]]&lt;Table1[[#This Row],[SpreadFavorite]],1,0)</f>
        <v>0</v>
      </c>
      <c r="Q1729" t="s">
        <v>71</v>
      </c>
      <c r="R1729" t="b">
        <v>0</v>
      </c>
      <c r="S1729">
        <v>57</v>
      </c>
      <c r="T1729">
        <v>11</v>
      </c>
      <c r="U1729">
        <v>25</v>
      </c>
    </row>
    <row r="1730" spans="1:22" x14ac:dyDescent="0.2">
      <c r="A1730" s="1">
        <v>27686</v>
      </c>
      <c r="B1730">
        <v>1975</v>
      </c>
      <c r="C1730">
        <f>_xlfn.MAXIFS(Table1[ScheduleWeekWritten],Table1[ScheduleSeason],Table1[[#This Row],[ScheduleSeason]])</f>
        <v>14</v>
      </c>
      <c r="D1730">
        <v>5</v>
      </c>
      <c r="E1730" cm="1">
        <f t="array" ref="E1730">_xlfn.XLOOKUP(Table1[[#This Row],[ScheduleWeekWritten]],Table3[Game],100+Table3[Increase],Table1[[#This Row],[ScheduleWeekWritten]])</f>
        <v>5</v>
      </c>
      <c r="F1730" t="b">
        <v>0</v>
      </c>
      <c r="G1730" t="s">
        <v>23</v>
      </c>
      <c r="H1730">
        <v>13</v>
      </c>
      <c r="I1730">
        <v>10</v>
      </c>
      <c r="J1730" t="s">
        <v>61</v>
      </c>
      <c r="K1730" t="s">
        <v>85</v>
      </c>
      <c r="L1730" t="str">
        <f>_xlfn.XLOOKUP(Table1[[#This Row],[TeamFavoriteID]],Table2[team_id],Table2[team_name],_xlfn.XLOOKUP(Table1[[#This Row],[TeamFavoriteID]],Table2[team_id_pfr],Table2[team_name],"Even"))</f>
        <v>Washington Commanders</v>
      </c>
      <c r="M1730">
        <v>-3</v>
      </c>
      <c r="N1730">
        <f>IF(Table1[[#This Row],[TeamFavorite]]=Table1[[#This Row],[TeamHome]],Table1[[#This Row],[ScoreAway]]-Table1[[#This Row],[ScoreHome]],Table1[[#This Row],[ScoreHome]]-Table1[[#This Row],[ScoreAway]])</f>
        <v>3</v>
      </c>
      <c r="O1730">
        <f>IF(Table1[[#This Row],[SpreadActual]]&lt;Table1[[#This Row],[SpreadFavorite]],1,0)</f>
        <v>0</v>
      </c>
      <c r="Q1730" t="s">
        <v>102</v>
      </c>
      <c r="R1730" t="b">
        <v>0</v>
      </c>
      <c r="S1730">
        <v>72</v>
      </c>
      <c r="T1730">
        <v>0</v>
      </c>
      <c r="V1730" t="s">
        <v>103</v>
      </c>
    </row>
    <row r="1731" spans="1:22" x14ac:dyDescent="0.2">
      <c r="A1731" s="1">
        <v>27686</v>
      </c>
      <c r="B1731">
        <v>1975</v>
      </c>
      <c r="C1731">
        <f>_xlfn.MAXIFS(Table1[ScheduleWeekWritten],Table1[ScheduleSeason],Table1[[#This Row],[ScheduleSeason]])</f>
        <v>14</v>
      </c>
      <c r="D1731">
        <v>5</v>
      </c>
      <c r="E1731" cm="1">
        <f t="array" ref="E1731">_xlfn.XLOOKUP(Table1[[#This Row],[ScheduleWeekWritten]],Table3[Game],100+Table3[Increase],Table1[[#This Row],[ScheduleWeekWritten]])</f>
        <v>5</v>
      </c>
      <c r="F1731" t="b">
        <v>0</v>
      </c>
      <c r="G1731" t="s">
        <v>39</v>
      </c>
      <c r="H1731">
        <v>22</v>
      </c>
      <c r="I1731">
        <v>7</v>
      </c>
      <c r="J1731" t="s">
        <v>38</v>
      </c>
      <c r="K1731" t="s">
        <v>40</v>
      </c>
      <c r="L1731" t="str">
        <f>_xlfn.XLOOKUP(Table1[[#This Row],[TeamFavoriteID]],Table2[team_id],Table2[team_name],_xlfn.XLOOKUP(Table1[[#This Row],[TeamFavoriteID]],Table2[team_id_pfr],Table2[team_name],"Even"))</f>
        <v>Los Angeles Rams</v>
      </c>
      <c r="M1731">
        <v>-12</v>
      </c>
      <c r="N1731">
        <f>IF(Table1[[#This Row],[TeamFavorite]]=Table1[[#This Row],[TeamHome]],Table1[[#This Row],[ScoreAway]]-Table1[[#This Row],[ScoreHome]],Table1[[#This Row],[ScoreHome]]-Table1[[#This Row],[ScoreAway]])</f>
        <v>-15</v>
      </c>
      <c r="O1731">
        <f>IF(Table1[[#This Row],[SpreadActual]]&lt;Table1[[#This Row],[SpreadFavorite]],1,0)</f>
        <v>1</v>
      </c>
      <c r="Q1731" t="s">
        <v>65</v>
      </c>
      <c r="R1731" t="b">
        <v>0</v>
      </c>
      <c r="S1731">
        <v>61</v>
      </c>
      <c r="T1731">
        <v>7</v>
      </c>
      <c r="U1731">
        <v>82</v>
      </c>
    </row>
    <row r="1732" spans="1:22" x14ac:dyDescent="0.2">
      <c r="A1732" s="1">
        <v>27686</v>
      </c>
      <c r="B1732">
        <v>1975</v>
      </c>
      <c r="C1732">
        <f>_xlfn.MAXIFS(Table1[ScheduleWeekWritten],Table1[ScheduleSeason],Table1[[#This Row],[ScheduleSeason]])</f>
        <v>14</v>
      </c>
      <c r="D1732">
        <v>5</v>
      </c>
      <c r="E1732" cm="1">
        <f t="array" ref="E1732">_xlfn.XLOOKUP(Table1[[#This Row],[ScheduleWeekWritten]],Table3[Game],100+Table3[Increase],Table1[[#This Row],[ScheduleWeekWritten]])</f>
        <v>5</v>
      </c>
      <c r="F1732" t="b">
        <v>0</v>
      </c>
      <c r="G1732" t="s">
        <v>54</v>
      </c>
      <c r="H1732">
        <v>25</v>
      </c>
      <c r="I1732">
        <v>19</v>
      </c>
      <c r="J1732" t="s">
        <v>45</v>
      </c>
      <c r="K1732" t="s">
        <v>55</v>
      </c>
      <c r="L1732" t="str">
        <f>_xlfn.XLOOKUP(Table1[[#This Row],[TeamFavoriteID]],Table2[team_id],Table2[team_name],_xlfn.XLOOKUP(Table1[[#This Row],[TeamFavoriteID]],Table2[team_id_pfr],Table2[team_name],"Even"))</f>
        <v>Minnesota Vikings</v>
      </c>
      <c r="M1732">
        <v>-12.5</v>
      </c>
      <c r="N1732">
        <f>IF(Table1[[#This Row],[TeamFavorite]]=Table1[[#This Row],[TeamHome]],Table1[[#This Row],[ScoreAway]]-Table1[[#This Row],[ScoreHome]],Table1[[#This Row],[ScoreHome]]-Table1[[#This Row],[ScoreAway]])</f>
        <v>-6</v>
      </c>
      <c r="O1732">
        <f>IF(Table1[[#This Row],[SpreadActual]]&lt;Table1[[#This Row],[SpreadFavorite]],1,0)</f>
        <v>0</v>
      </c>
      <c r="Q1732" t="s">
        <v>73</v>
      </c>
      <c r="R1732" t="b">
        <v>0</v>
      </c>
      <c r="S1732">
        <v>48</v>
      </c>
      <c r="T1732">
        <v>8</v>
      </c>
      <c r="U1732">
        <v>50</v>
      </c>
    </row>
    <row r="1733" spans="1:22" x14ac:dyDescent="0.2">
      <c r="A1733" s="1">
        <v>27686</v>
      </c>
      <c r="B1733">
        <v>1975</v>
      </c>
      <c r="C1733">
        <f>_xlfn.MAXIFS(Table1[ScheduleWeekWritten],Table1[ScheduleSeason],Table1[[#This Row],[ScheduleSeason]])</f>
        <v>14</v>
      </c>
      <c r="D1733">
        <v>5</v>
      </c>
      <c r="E1733" cm="1">
        <f t="array" ref="E1733">_xlfn.XLOOKUP(Table1[[#This Row],[ScheduleWeekWritten]],Table3[Game],100+Table3[Increase],Table1[[#This Row],[ScheduleWeekWritten]])</f>
        <v>5</v>
      </c>
      <c r="F1733" t="b">
        <v>0</v>
      </c>
      <c r="G1733" t="s">
        <v>115</v>
      </c>
      <c r="H1733">
        <v>21</v>
      </c>
      <c r="I1733">
        <v>10</v>
      </c>
      <c r="J1733" t="s">
        <v>34</v>
      </c>
      <c r="K1733" t="s">
        <v>70</v>
      </c>
      <c r="L1733" t="str">
        <f>_xlfn.XLOOKUP(Table1[[#This Row],[TeamFavoriteID]],Table2[team_id],Table2[team_name],_xlfn.XLOOKUP(Table1[[#This Row],[TeamFavoriteID]],Table2[team_id_pfr],Table2[team_name],"Even"))</f>
        <v>Boston Patriots</v>
      </c>
      <c r="M1733">
        <v>-1</v>
      </c>
      <c r="N1733">
        <f>IF(Table1[[#This Row],[TeamFavorite]]=Table1[[#This Row],[TeamHome]],Table1[[#This Row],[ScoreAway]]-Table1[[#This Row],[ScoreHome]],Table1[[#This Row],[ScoreHome]]-Table1[[#This Row],[ScoreAway]])</f>
        <v>11</v>
      </c>
      <c r="O1733">
        <f>IF(Table1[[#This Row],[SpreadActual]]&lt;Table1[[#This Row],[SpreadFavorite]],1,0)</f>
        <v>0</v>
      </c>
      <c r="Q1733" t="s">
        <v>116</v>
      </c>
      <c r="R1733" t="b">
        <v>0</v>
      </c>
      <c r="S1733">
        <v>51</v>
      </c>
      <c r="T1733">
        <v>22</v>
      </c>
      <c r="U1733">
        <v>86</v>
      </c>
    </row>
    <row r="1734" spans="1:22" x14ac:dyDescent="0.2">
      <c r="A1734" s="1">
        <v>27686</v>
      </c>
      <c r="B1734">
        <v>1975</v>
      </c>
      <c r="C1734">
        <f>_xlfn.MAXIFS(Table1[ScheduleWeekWritten],Table1[ScheduleSeason],Table1[[#This Row],[ScheduleSeason]])</f>
        <v>14</v>
      </c>
      <c r="D1734">
        <v>5</v>
      </c>
      <c r="E1734" cm="1">
        <f t="array" ref="E1734">_xlfn.XLOOKUP(Table1[[#This Row],[ScheduleWeekWritten]],Table3[Game],100+Table3[Increase],Table1[[#This Row],[ScheduleWeekWritten]])</f>
        <v>5</v>
      </c>
      <c r="F1734" t="b">
        <v>0</v>
      </c>
      <c r="G1734" t="s">
        <v>31</v>
      </c>
      <c r="H1734">
        <v>0</v>
      </c>
      <c r="I1734">
        <v>43</v>
      </c>
      <c r="J1734" t="s">
        <v>19</v>
      </c>
      <c r="K1734" t="s">
        <v>89</v>
      </c>
      <c r="L1734" t="str">
        <f>_xlfn.XLOOKUP(Table1[[#This Row],[TeamFavoriteID]],Table2[team_id],Table2[team_name],_xlfn.XLOOKUP(Table1[[#This Row],[TeamFavoriteID]],Table2[team_id_pfr],Table2[team_name],"Even"))</f>
        <v>Even</v>
      </c>
      <c r="M1734">
        <v>0</v>
      </c>
      <c r="N1734">
        <f>IF(Table1[[#This Row],[TeamFavorite]]=Table1[[#This Row],[TeamHome]],Table1[[#This Row],[ScoreAway]]-Table1[[#This Row],[ScoreHome]],Table1[[#This Row],[ScoreHome]]-Table1[[#This Row],[ScoreAway]])</f>
        <v>-43</v>
      </c>
      <c r="O1734">
        <f>IF(Table1[[#This Row],[SpreadActual]]&lt;Table1[[#This Row],[SpreadFavorite]],1,0)</f>
        <v>1</v>
      </c>
      <c r="Q1734" t="s">
        <v>74</v>
      </c>
      <c r="R1734" t="b">
        <v>0</v>
      </c>
      <c r="S1734">
        <v>53</v>
      </c>
      <c r="T1734">
        <v>22</v>
      </c>
      <c r="U1734">
        <v>86</v>
      </c>
    </row>
    <row r="1735" spans="1:22" x14ac:dyDescent="0.2">
      <c r="A1735" s="1">
        <v>27686</v>
      </c>
      <c r="B1735">
        <v>1975</v>
      </c>
      <c r="C1735">
        <f>_xlfn.MAXIFS(Table1[ScheduleWeekWritten],Table1[ScheduleSeason],Table1[[#This Row],[ScheduleSeason]])</f>
        <v>14</v>
      </c>
      <c r="D1735">
        <v>5</v>
      </c>
      <c r="E1735" cm="1">
        <f t="array" ref="E1735">_xlfn.XLOOKUP(Table1[[#This Row],[ScheduleWeekWritten]],Table3[Game],100+Table3[Increase],Table1[[#This Row],[ScheduleWeekWritten]])</f>
        <v>5</v>
      </c>
      <c r="F1735" t="b">
        <v>0</v>
      </c>
      <c r="G1735" t="s">
        <v>49</v>
      </c>
      <c r="H1735">
        <v>34</v>
      </c>
      <c r="I1735">
        <v>3</v>
      </c>
      <c r="J1735" t="s">
        <v>46</v>
      </c>
      <c r="K1735" t="s">
        <v>51</v>
      </c>
      <c r="L1735" t="str">
        <f>_xlfn.XLOOKUP(Table1[[#This Row],[TeamFavoriteID]],Table2[team_id],Table2[team_name],_xlfn.XLOOKUP(Table1[[#This Row],[TeamFavoriteID]],Table2[team_id_pfr],Table2[team_name],"Even"))</f>
        <v>Pittsburgh Steelers</v>
      </c>
      <c r="M1735">
        <v>-19</v>
      </c>
      <c r="N1735">
        <f>IF(Table1[[#This Row],[TeamFavorite]]=Table1[[#This Row],[TeamHome]],Table1[[#This Row],[ScoreAway]]-Table1[[#This Row],[ScoreHome]],Table1[[#This Row],[ScoreHome]]-Table1[[#This Row],[ScoreAway]])</f>
        <v>-31</v>
      </c>
      <c r="O1735">
        <f>IF(Table1[[#This Row],[SpreadActual]]&lt;Table1[[#This Row],[SpreadFavorite]],1,0)</f>
        <v>1</v>
      </c>
      <c r="Q1735" t="s">
        <v>113</v>
      </c>
      <c r="R1735" t="b">
        <v>0</v>
      </c>
      <c r="S1735">
        <v>50</v>
      </c>
      <c r="T1735">
        <v>10</v>
      </c>
      <c r="U1735">
        <v>64</v>
      </c>
    </row>
    <row r="1736" spans="1:22" x14ac:dyDescent="0.2">
      <c r="A1736" s="1">
        <v>27686</v>
      </c>
      <c r="B1736">
        <v>1975</v>
      </c>
      <c r="C1736">
        <f>_xlfn.MAXIFS(Table1[ScheduleWeekWritten],Table1[ScheduleSeason],Table1[[#This Row],[ScheduleSeason]])</f>
        <v>14</v>
      </c>
      <c r="D1736">
        <v>5</v>
      </c>
      <c r="E1736" cm="1">
        <f t="array" ref="E1736">_xlfn.XLOOKUP(Table1[[#This Row],[ScheduleWeekWritten]],Table3[Game],100+Table3[Increase],Table1[[#This Row],[ScheduleWeekWritten]])</f>
        <v>5</v>
      </c>
      <c r="F1736" t="b">
        <v>0</v>
      </c>
      <c r="G1736" t="s">
        <v>27</v>
      </c>
      <c r="H1736">
        <v>10</v>
      </c>
      <c r="I1736">
        <v>12</v>
      </c>
      <c r="J1736" t="s">
        <v>42</v>
      </c>
      <c r="K1736" t="s">
        <v>75</v>
      </c>
      <c r="L1736" t="str">
        <f>_xlfn.XLOOKUP(Table1[[#This Row],[TeamFavoriteID]],Table2[team_id],Table2[team_name],_xlfn.XLOOKUP(Table1[[#This Row],[TeamFavoriteID]],Table2[team_id_pfr],Table2[team_name],"Even"))</f>
        <v>Kansas City Chiefs</v>
      </c>
      <c r="M1736">
        <v>-3</v>
      </c>
      <c r="N1736">
        <f>IF(Table1[[#This Row],[TeamFavorite]]=Table1[[#This Row],[TeamHome]],Table1[[#This Row],[ScoreAway]]-Table1[[#This Row],[ScoreHome]],Table1[[#This Row],[ScoreHome]]-Table1[[#This Row],[ScoreAway]])</f>
        <v>-2</v>
      </c>
      <c r="O1736">
        <f>IF(Table1[[#This Row],[SpreadActual]]&lt;Table1[[#This Row],[SpreadFavorite]],1,0)</f>
        <v>0</v>
      </c>
      <c r="Q1736" t="s">
        <v>94</v>
      </c>
      <c r="R1736" t="b">
        <v>0</v>
      </c>
      <c r="S1736">
        <v>64</v>
      </c>
      <c r="T1736">
        <v>8</v>
      </c>
      <c r="U1736">
        <v>65</v>
      </c>
    </row>
    <row r="1737" spans="1:22" x14ac:dyDescent="0.2">
      <c r="A1737" s="1">
        <v>27686</v>
      </c>
      <c r="B1737">
        <v>1975</v>
      </c>
      <c r="C1737">
        <f>_xlfn.MAXIFS(Table1[ScheduleWeekWritten],Table1[ScheduleSeason],Table1[[#This Row],[ScheduleSeason]])</f>
        <v>14</v>
      </c>
      <c r="D1737">
        <v>5</v>
      </c>
      <c r="E1737" cm="1">
        <f t="array" ref="E1737">_xlfn.XLOOKUP(Table1[[#This Row],[ScheduleWeekWritten]],Table3[Game],100+Table3[Increase],Table1[[#This Row],[ScheduleWeekWritten]])</f>
        <v>5</v>
      </c>
      <c r="F1737" t="b">
        <v>0</v>
      </c>
      <c r="G1737" t="s">
        <v>53</v>
      </c>
      <c r="H1737">
        <v>35</v>
      </c>
      <c r="I1737">
        <v>21</v>
      </c>
      <c r="J1737" t="s">
        <v>95</v>
      </c>
      <c r="K1737" t="s">
        <v>87</v>
      </c>
      <c r="L1737" t="str">
        <f>_xlfn.XLOOKUP(Table1[[#This Row],[TeamFavoriteID]],Table2[team_id],Table2[team_name],_xlfn.XLOOKUP(Table1[[#This Row],[TeamFavoriteID]],Table2[team_id_pfr],Table2[team_name],"Even"))</f>
        <v>San Francisco 49ers</v>
      </c>
      <c r="M1737">
        <v>-10</v>
      </c>
      <c r="N1737">
        <f>IF(Table1[[#This Row],[TeamFavorite]]=Table1[[#This Row],[TeamHome]],Table1[[#This Row],[ScoreAway]]-Table1[[#This Row],[ScoreHome]],Table1[[#This Row],[ScoreHome]]-Table1[[#This Row],[ScoreAway]])</f>
        <v>-14</v>
      </c>
      <c r="O1737">
        <f>IF(Table1[[#This Row],[SpreadActual]]&lt;Table1[[#This Row],[SpreadFavorite]],1,0)</f>
        <v>1</v>
      </c>
      <c r="Q1737" t="s">
        <v>118</v>
      </c>
      <c r="R1737" t="b">
        <v>0</v>
      </c>
      <c r="S1737">
        <v>60</v>
      </c>
      <c r="T1737">
        <v>10</v>
      </c>
      <c r="U1737">
        <v>73</v>
      </c>
    </row>
    <row r="1738" spans="1:22" x14ac:dyDescent="0.2">
      <c r="A1738" s="1">
        <v>27686</v>
      </c>
      <c r="B1738">
        <v>1975</v>
      </c>
      <c r="C1738">
        <f>_xlfn.MAXIFS(Table1[ScheduleWeekWritten],Table1[ScheduleSeason],Table1[[#This Row],[ScheduleSeason]])</f>
        <v>14</v>
      </c>
      <c r="D1738">
        <v>5</v>
      </c>
      <c r="E1738" cm="1">
        <f t="array" ref="E1738">_xlfn.XLOOKUP(Table1[[#This Row],[ScheduleWeekWritten]],Table3[Game],100+Table3[Increase],Table1[[#This Row],[ScheduleWeekWritten]])</f>
        <v>5</v>
      </c>
      <c r="F1738" t="b">
        <v>0</v>
      </c>
      <c r="G1738" t="s">
        <v>57</v>
      </c>
      <c r="H1738">
        <v>31</v>
      </c>
      <c r="I1738">
        <v>20</v>
      </c>
      <c r="J1738" t="s">
        <v>58</v>
      </c>
      <c r="K1738" t="s">
        <v>59</v>
      </c>
      <c r="L1738" t="str">
        <f>_xlfn.XLOOKUP(Table1[[#This Row],[TeamFavoriteID]],Table2[team_id],Table2[team_name],_xlfn.XLOOKUP(Table1[[#This Row],[TeamFavoriteID]],Table2[team_id_pfr],Table2[team_name],"Even"))</f>
        <v>Arizona Cardinals</v>
      </c>
      <c r="M1738">
        <v>-7</v>
      </c>
      <c r="N1738">
        <f>IF(Table1[[#This Row],[TeamFavorite]]=Table1[[#This Row],[TeamHome]],Table1[[#This Row],[ScoreAway]]-Table1[[#This Row],[ScoreHome]],Table1[[#This Row],[ScoreHome]]-Table1[[#This Row],[ScoreAway]])</f>
        <v>11</v>
      </c>
      <c r="O1738">
        <f>IF(Table1[[#This Row],[SpreadActual]]&lt;Table1[[#This Row],[SpreadFavorite]],1,0)</f>
        <v>0</v>
      </c>
      <c r="Q1738" t="s">
        <v>60</v>
      </c>
      <c r="R1738" t="b">
        <v>0</v>
      </c>
      <c r="S1738">
        <v>46</v>
      </c>
      <c r="T1738">
        <v>10</v>
      </c>
      <c r="U1738">
        <v>68</v>
      </c>
    </row>
    <row r="1739" spans="1:22" x14ac:dyDescent="0.2">
      <c r="A1739" s="1">
        <v>27687</v>
      </c>
      <c r="B1739">
        <v>1975</v>
      </c>
      <c r="C1739">
        <f>_xlfn.MAXIFS(Table1[ScheduleWeekWritten],Table1[ScheduleSeason],Table1[[#This Row],[ScheduleSeason]])</f>
        <v>14</v>
      </c>
      <c r="D1739">
        <v>5</v>
      </c>
      <c r="E1739" cm="1">
        <f t="array" ref="E1739">_xlfn.XLOOKUP(Table1[[#This Row],[ScheduleWeekWritten]],Table3[Game],100+Table3[Increase],Table1[[#This Row],[ScheduleWeekWritten]])</f>
        <v>5</v>
      </c>
      <c r="F1739" t="b">
        <v>0</v>
      </c>
      <c r="G1739" t="s">
        <v>28</v>
      </c>
      <c r="H1739">
        <v>14</v>
      </c>
      <c r="I1739">
        <v>17</v>
      </c>
      <c r="J1739" t="s">
        <v>50</v>
      </c>
      <c r="K1739" t="s">
        <v>43</v>
      </c>
      <c r="L1739" t="str">
        <f>_xlfn.XLOOKUP(Table1[[#This Row],[TeamFavoriteID]],Table2[team_id],Table2[team_name],_xlfn.XLOOKUP(Table1[[#This Row],[TeamFavoriteID]],Table2[team_id_pfr],Table2[team_name],"Even"))</f>
        <v>Buffalo Bills</v>
      </c>
      <c r="M1739">
        <v>-13.5</v>
      </c>
      <c r="N1739">
        <f>IF(Table1[[#This Row],[TeamFavorite]]=Table1[[#This Row],[TeamHome]],Table1[[#This Row],[ScoreAway]]-Table1[[#This Row],[ScoreHome]],Table1[[#This Row],[ScoreHome]]-Table1[[#This Row],[ScoreAway]])</f>
        <v>3</v>
      </c>
      <c r="O1739">
        <f>IF(Table1[[#This Row],[SpreadActual]]&lt;Table1[[#This Row],[SpreadFavorite]],1,0)</f>
        <v>0</v>
      </c>
      <c r="Q1739" t="s">
        <v>123</v>
      </c>
      <c r="R1739" t="b">
        <v>0</v>
      </c>
      <c r="S1739">
        <v>50</v>
      </c>
      <c r="T1739">
        <v>13</v>
      </c>
      <c r="U1739">
        <v>86</v>
      </c>
    </row>
    <row r="1740" spans="1:22" x14ac:dyDescent="0.2">
      <c r="A1740" s="1">
        <v>27692</v>
      </c>
      <c r="B1740">
        <v>1975</v>
      </c>
      <c r="C1740">
        <f>_xlfn.MAXIFS(Table1[ScheduleWeekWritten],Table1[ScheduleSeason],Table1[[#This Row],[ScheduleSeason]])</f>
        <v>14</v>
      </c>
      <c r="D1740">
        <v>6</v>
      </c>
      <c r="E1740" cm="1">
        <f t="array" ref="E1740">_xlfn.XLOOKUP(Table1[[#This Row],[ScheduleWeekWritten]],Table3[Game],100+Table3[Increase],Table1[[#This Row],[ScheduleWeekWritten]])</f>
        <v>6</v>
      </c>
      <c r="F1740" t="b">
        <v>0</v>
      </c>
      <c r="G1740" t="s">
        <v>50</v>
      </c>
      <c r="H1740">
        <v>13</v>
      </c>
      <c r="I1740">
        <v>20</v>
      </c>
      <c r="J1740" t="s">
        <v>57</v>
      </c>
      <c r="K1740" t="s">
        <v>59</v>
      </c>
      <c r="L1740" t="str">
        <f>_xlfn.XLOOKUP(Table1[[#This Row],[TeamFavoriteID]],Table2[team_id],Table2[team_name],_xlfn.XLOOKUP(Table1[[#This Row],[TeamFavoriteID]],Table2[team_id_pfr],Table2[team_name],"Even"))</f>
        <v>Arizona Cardinals</v>
      </c>
      <c r="M1740">
        <v>-5</v>
      </c>
      <c r="N1740">
        <f>IF(Table1[[#This Row],[TeamFavorite]]=Table1[[#This Row],[TeamHome]],Table1[[#This Row],[ScoreAway]]-Table1[[#This Row],[ScoreHome]],Table1[[#This Row],[ScoreHome]]-Table1[[#This Row],[ScoreAway]])</f>
        <v>-7</v>
      </c>
      <c r="O1740">
        <f>IF(Table1[[#This Row],[SpreadActual]]&lt;Table1[[#This Row],[SpreadFavorite]],1,0)</f>
        <v>1</v>
      </c>
      <c r="Q1740" t="s">
        <v>126</v>
      </c>
      <c r="R1740" t="b">
        <v>0</v>
      </c>
      <c r="S1740">
        <v>64</v>
      </c>
      <c r="T1740">
        <v>14</v>
      </c>
      <c r="U1740">
        <v>89</v>
      </c>
    </row>
    <row r="1741" spans="1:22" x14ac:dyDescent="0.2">
      <c r="A1741" s="1">
        <v>27693</v>
      </c>
      <c r="B1741">
        <v>1975</v>
      </c>
      <c r="C1741">
        <f>_xlfn.MAXIFS(Table1[ScheduleWeekWritten],Table1[ScheduleSeason],Table1[[#This Row],[ScheduleSeason]])</f>
        <v>14</v>
      </c>
      <c r="D1741">
        <v>6</v>
      </c>
      <c r="E1741" cm="1">
        <f t="array" ref="E1741">_xlfn.XLOOKUP(Table1[[#This Row],[ScheduleWeekWritten]],Table3[Game],100+Table3[Increase],Table1[[#This Row],[ScheduleWeekWritten]])</f>
        <v>6</v>
      </c>
      <c r="F1741" t="b">
        <v>0</v>
      </c>
      <c r="G1741" t="s">
        <v>38</v>
      </c>
      <c r="H1741">
        <v>14</v>
      </c>
      <c r="I1741">
        <v>21</v>
      </c>
      <c r="J1741" t="s">
        <v>101</v>
      </c>
      <c r="K1741" t="s">
        <v>104</v>
      </c>
      <c r="L1741" t="str">
        <f>_xlfn.XLOOKUP(Table1[[#This Row],[TeamFavoriteID]],Table2[team_id],Table2[team_name],_xlfn.XLOOKUP(Table1[[#This Row],[TeamFavoriteID]],Table2[team_id_pfr],Table2[team_name],"Even"))</f>
        <v>Cincinnati Bengals</v>
      </c>
      <c r="M1741">
        <v>-7</v>
      </c>
      <c r="N1741">
        <f>IF(Table1[[#This Row],[TeamFavorite]]=Table1[[#This Row],[TeamHome]],Table1[[#This Row],[ScoreAway]]-Table1[[#This Row],[ScoreHome]],Table1[[#This Row],[ScoreHome]]-Table1[[#This Row],[ScoreAway]])</f>
        <v>-7</v>
      </c>
      <c r="O1741">
        <f>IF(Table1[[#This Row],[SpreadActual]]&lt;Table1[[#This Row],[SpreadFavorite]],1,0)</f>
        <v>0</v>
      </c>
      <c r="Q1741" t="s">
        <v>41</v>
      </c>
      <c r="R1741" t="b">
        <v>0</v>
      </c>
      <c r="S1741">
        <v>60</v>
      </c>
      <c r="T1741">
        <v>8</v>
      </c>
      <c r="U1741">
        <v>90</v>
      </c>
    </row>
    <row r="1742" spans="1:22" x14ac:dyDescent="0.2">
      <c r="A1742" s="1">
        <v>27693</v>
      </c>
      <c r="B1742">
        <v>1975</v>
      </c>
      <c r="C1742">
        <f>_xlfn.MAXIFS(Table1[ScheduleWeekWritten],Table1[ScheduleSeason],Table1[[#This Row],[ScheduleSeason]])</f>
        <v>14</v>
      </c>
      <c r="D1742">
        <v>6</v>
      </c>
      <c r="E1742" cm="1">
        <f t="array" ref="E1742">_xlfn.XLOOKUP(Table1[[#This Row],[ScheduleWeekWritten]],Table3[Game],100+Table3[Increase],Table1[[#This Row],[ScheduleWeekWritten]])</f>
        <v>6</v>
      </c>
      <c r="F1742" t="b">
        <v>0</v>
      </c>
      <c r="G1742" t="s">
        <v>28</v>
      </c>
      <c r="H1742">
        <v>30</v>
      </c>
      <c r="I1742">
        <v>35</v>
      </c>
      <c r="J1742" t="s">
        <v>19</v>
      </c>
      <c r="K1742" t="s">
        <v>89</v>
      </c>
      <c r="L1742" t="str">
        <f>_xlfn.XLOOKUP(Table1[[#This Row],[TeamFavoriteID]],Table2[team_id],Table2[team_name],_xlfn.XLOOKUP(Table1[[#This Row],[TeamFavoriteID]],Table2[team_id_pfr],Table2[team_name],"Even"))</f>
        <v>Even</v>
      </c>
      <c r="M1742">
        <v>0</v>
      </c>
      <c r="N1742">
        <f>IF(Table1[[#This Row],[TeamFavorite]]=Table1[[#This Row],[TeamHome]],Table1[[#This Row],[ScoreAway]]-Table1[[#This Row],[ScoreHome]],Table1[[#This Row],[ScoreHome]]-Table1[[#This Row],[ScoreAway]])</f>
        <v>-5</v>
      </c>
      <c r="O1742">
        <f>IF(Table1[[#This Row],[SpreadActual]]&lt;Table1[[#This Row],[SpreadFavorite]],1,0)</f>
        <v>1</v>
      </c>
      <c r="Q1742" t="s">
        <v>123</v>
      </c>
      <c r="R1742" t="b">
        <v>0</v>
      </c>
      <c r="S1742">
        <v>48</v>
      </c>
      <c r="T1742">
        <v>8</v>
      </c>
      <c r="U1742">
        <v>68</v>
      </c>
    </row>
    <row r="1743" spans="1:22" x14ac:dyDescent="0.2">
      <c r="A1743" s="1">
        <v>27693</v>
      </c>
      <c r="B1743">
        <v>1975</v>
      </c>
      <c r="C1743">
        <f>_xlfn.MAXIFS(Table1[ScheduleWeekWritten],Table1[ScheduleSeason],Table1[[#This Row],[ScheduleSeason]])</f>
        <v>14</v>
      </c>
      <c r="D1743">
        <v>6</v>
      </c>
      <c r="E1743" cm="1">
        <f t="array" ref="E1743">_xlfn.XLOOKUP(Table1[[#This Row],[ScheduleWeekWritten]],Table3[Game],100+Table3[Increase],Table1[[#This Row],[ScheduleWeekWritten]])</f>
        <v>6</v>
      </c>
      <c r="F1743" t="b">
        <v>0</v>
      </c>
      <c r="G1743" t="s">
        <v>62</v>
      </c>
      <c r="H1743">
        <v>7</v>
      </c>
      <c r="I1743">
        <v>23</v>
      </c>
      <c r="J1743" t="s">
        <v>61</v>
      </c>
      <c r="K1743" t="s">
        <v>85</v>
      </c>
      <c r="L1743" t="str">
        <f>_xlfn.XLOOKUP(Table1[[#This Row],[TeamFavoriteID]],Table2[team_id],Table2[team_name],_xlfn.XLOOKUP(Table1[[#This Row],[TeamFavoriteID]],Table2[team_id_pfr],Table2[team_name],"Even"))</f>
        <v>Washington Commanders</v>
      </c>
      <c r="M1743">
        <v>-10</v>
      </c>
      <c r="N1743">
        <f>IF(Table1[[#This Row],[TeamFavorite]]=Table1[[#This Row],[TeamHome]],Table1[[#This Row],[ScoreAway]]-Table1[[#This Row],[ScoreHome]],Table1[[#This Row],[ScoreHome]]-Table1[[#This Row],[ScoreAway]])</f>
        <v>-16</v>
      </c>
      <c r="O1743">
        <f>IF(Table1[[#This Row],[SpreadActual]]&lt;Table1[[#This Row],[SpreadFavorite]],1,0)</f>
        <v>1</v>
      </c>
      <c r="Q1743" t="s">
        <v>66</v>
      </c>
      <c r="R1743" t="b">
        <v>0</v>
      </c>
      <c r="S1743">
        <v>45</v>
      </c>
      <c r="T1743">
        <v>7</v>
      </c>
      <c r="U1743">
        <v>79</v>
      </c>
    </row>
    <row r="1744" spans="1:22" x14ac:dyDescent="0.2">
      <c r="A1744" s="1">
        <v>27693</v>
      </c>
      <c r="B1744">
        <v>1975</v>
      </c>
      <c r="C1744">
        <f>_xlfn.MAXIFS(Table1[ScheduleWeekWritten],Table1[ScheduleSeason],Table1[[#This Row],[ScheduleSeason]])</f>
        <v>14</v>
      </c>
      <c r="D1744">
        <v>6</v>
      </c>
      <c r="E1744" cm="1">
        <f t="array" ref="E1744">_xlfn.XLOOKUP(Table1[[#This Row],[ScheduleWeekWritten]],Table3[Game],100+Table3[Increase],Table1[[#This Row],[ScheduleWeekWritten]])</f>
        <v>6</v>
      </c>
      <c r="F1744" t="b">
        <v>0</v>
      </c>
      <c r="G1744" t="s">
        <v>33</v>
      </c>
      <c r="H1744">
        <v>13</v>
      </c>
      <c r="I1744">
        <v>16</v>
      </c>
      <c r="J1744" t="s">
        <v>49</v>
      </c>
      <c r="K1744" t="s">
        <v>51</v>
      </c>
      <c r="L1744" t="str">
        <f>_xlfn.XLOOKUP(Table1[[#This Row],[TeamFavoriteID]],Table2[team_id],Table2[team_name],_xlfn.XLOOKUP(Table1[[#This Row],[TeamFavoriteID]],Table2[team_id_pfr],Table2[team_name],"Even"))</f>
        <v>Pittsburgh Steelers</v>
      </c>
      <c r="M1744">
        <v>-11.5</v>
      </c>
      <c r="N1744">
        <f>IF(Table1[[#This Row],[TeamFavorite]]=Table1[[#This Row],[TeamHome]],Table1[[#This Row],[ScoreAway]]-Table1[[#This Row],[ScoreHome]],Table1[[#This Row],[ScoreHome]]-Table1[[#This Row],[ScoreAway]])</f>
        <v>-3</v>
      </c>
      <c r="O1744">
        <f>IF(Table1[[#This Row],[SpreadActual]]&lt;Table1[[#This Row],[SpreadFavorite]],1,0)</f>
        <v>0</v>
      </c>
      <c r="Q1744" t="s">
        <v>36</v>
      </c>
      <c r="R1744" t="b">
        <v>0</v>
      </c>
      <c r="S1744">
        <v>44</v>
      </c>
      <c r="T1744">
        <v>12</v>
      </c>
      <c r="U1744">
        <v>50</v>
      </c>
    </row>
    <row r="1745" spans="1:22" x14ac:dyDescent="0.2">
      <c r="A1745" s="1">
        <v>27693</v>
      </c>
      <c r="B1745">
        <v>1975</v>
      </c>
      <c r="C1745">
        <f>_xlfn.MAXIFS(Table1[ScheduleWeekWritten],Table1[ScheduleSeason],Table1[[#This Row],[ScheduleSeason]])</f>
        <v>14</v>
      </c>
      <c r="D1745">
        <v>6</v>
      </c>
      <c r="E1745" cm="1">
        <f t="array" ref="E1745">_xlfn.XLOOKUP(Table1[[#This Row],[ScheduleWeekWritten]],Table3[Game],100+Table3[Increase],Table1[[#This Row],[ScheduleWeekWritten]])</f>
        <v>6</v>
      </c>
      <c r="F1745" t="b">
        <v>0</v>
      </c>
      <c r="G1745" t="s">
        <v>23</v>
      </c>
      <c r="H1745">
        <v>24</v>
      </c>
      <c r="I1745">
        <v>8</v>
      </c>
      <c r="J1745" t="s">
        <v>45</v>
      </c>
      <c r="K1745" t="s">
        <v>25</v>
      </c>
      <c r="L1745" t="str">
        <f>_xlfn.XLOOKUP(Table1[[#This Row],[TeamFavoriteID]],Table2[team_id],Table2[team_name],_xlfn.XLOOKUP(Table1[[#This Row],[TeamFavoriteID]],Table2[team_id_pfr],Table2[team_name],"Even"))</f>
        <v>Houston Oilers</v>
      </c>
      <c r="M1745">
        <v>-7</v>
      </c>
      <c r="N1745">
        <f>IF(Table1[[#This Row],[TeamFavorite]]=Table1[[#This Row],[TeamHome]],Table1[[#This Row],[ScoreAway]]-Table1[[#This Row],[ScoreHome]],Table1[[#This Row],[ScoreHome]]-Table1[[#This Row],[ScoreAway]])</f>
        <v>-16</v>
      </c>
      <c r="O1745">
        <f>IF(Table1[[#This Row],[SpreadActual]]&lt;Table1[[#This Row],[SpreadFavorite]],1,0)</f>
        <v>1</v>
      </c>
      <c r="Q1745" t="s">
        <v>102</v>
      </c>
      <c r="R1745" t="b">
        <v>0</v>
      </c>
      <c r="S1745">
        <v>72</v>
      </c>
      <c r="T1745">
        <v>0</v>
      </c>
      <c r="V1745" t="s">
        <v>103</v>
      </c>
    </row>
    <row r="1746" spans="1:22" x14ac:dyDescent="0.2">
      <c r="A1746" s="1">
        <v>27693</v>
      </c>
      <c r="B1746">
        <v>1975</v>
      </c>
      <c r="C1746">
        <f>_xlfn.MAXIFS(Table1[ScheduleWeekWritten],Table1[ScheduleSeason],Table1[[#This Row],[ScheduleSeason]])</f>
        <v>14</v>
      </c>
      <c r="D1746">
        <v>6</v>
      </c>
      <c r="E1746" cm="1">
        <f t="array" ref="E1746">_xlfn.XLOOKUP(Table1[[#This Row],[ScheduleWeekWritten]],Table3[Game],100+Table3[Increase],Table1[[#This Row],[ScheduleWeekWritten]])</f>
        <v>6</v>
      </c>
      <c r="F1746" t="b">
        <v>0</v>
      </c>
      <c r="G1746" t="s">
        <v>42</v>
      </c>
      <c r="H1746">
        <v>26</v>
      </c>
      <c r="I1746">
        <v>13</v>
      </c>
      <c r="J1746" t="s">
        <v>24</v>
      </c>
      <c r="K1746" t="s">
        <v>75</v>
      </c>
      <c r="L1746" t="str">
        <f>_xlfn.XLOOKUP(Table1[[#This Row],[TeamFavoriteID]],Table2[team_id],Table2[team_name],_xlfn.XLOOKUP(Table1[[#This Row],[TeamFavoriteID]],Table2[team_id_pfr],Table2[team_name],"Even"))</f>
        <v>Kansas City Chiefs</v>
      </c>
      <c r="M1746">
        <v>-3</v>
      </c>
      <c r="N1746">
        <f>IF(Table1[[#This Row],[TeamFavorite]]=Table1[[#This Row],[TeamHome]],Table1[[#This Row],[ScoreAway]]-Table1[[#This Row],[ScoreHome]],Table1[[#This Row],[ScoreHome]]-Table1[[#This Row],[ScoreAway]])</f>
        <v>-13</v>
      </c>
      <c r="O1746">
        <f>IF(Table1[[#This Row],[SpreadActual]]&lt;Table1[[#This Row],[SpreadFavorite]],1,0)</f>
        <v>1</v>
      </c>
      <c r="Q1746" t="s">
        <v>117</v>
      </c>
      <c r="R1746" t="b">
        <v>0</v>
      </c>
      <c r="S1746">
        <v>46</v>
      </c>
      <c r="T1746">
        <v>16</v>
      </c>
      <c r="U1746">
        <v>48</v>
      </c>
    </row>
    <row r="1747" spans="1:22" x14ac:dyDescent="0.2">
      <c r="A1747" s="1">
        <v>27693</v>
      </c>
      <c r="B1747">
        <v>1975</v>
      </c>
      <c r="C1747">
        <f>_xlfn.MAXIFS(Table1[ScheduleWeekWritten],Table1[ScheduleSeason],Table1[[#This Row],[ScheduleSeason]])</f>
        <v>14</v>
      </c>
      <c r="D1747">
        <v>6</v>
      </c>
      <c r="E1747" cm="1">
        <f t="array" ref="E1747">_xlfn.XLOOKUP(Table1[[#This Row],[ScheduleWeekWritten]],Table3[Game],100+Table3[Increase],Table1[[#This Row],[ScheduleWeekWritten]])</f>
        <v>6</v>
      </c>
      <c r="F1747" t="b">
        <v>0</v>
      </c>
      <c r="G1747" t="s">
        <v>39</v>
      </c>
      <c r="H1747">
        <v>38</v>
      </c>
      <c r="I1747">
        <v>14</v>
      </c>
      <c r="J1747" t="s">
        <v>95</v>
      </c>
      <c r="K1747" t="s">
        <v>40</v>
      </c>
      <c r="L1747" t="str">
        <f>_xlfn.XLOOKUP(Table1[[#This Row],[TeamFavoriteID]],Table2[team_id],Table2[team_name],_xlfn.XLOOKUP(Table1[[#This Row],[TeamFavoriteID]],Table2[team_id_pfr],Table2[team_name],"Even"))</f>
        <v>Los Angeles Rams</v>
      </c>
      <c r="M1747">
        <v>-16.5</v>
      </c>
      <c r="N1747">
        <f>IF(Table1[[#This Row],[TeamFavorite]]=Table1[[#This Row],[TeamHome]],Table1[[#This Row],[ScoreAway]]-Table1[[#This Row],[ScoreHome]],Table1[[#This Row],[ScoreHome]]-Table1[[#This Row],[ScoreAway]])</f>
        <v>-24</v>
      </c>
      <c r="O1747">
        <f>IF(Table1[[#This Row],[SpreadActual]]&lt;Table1[[#This Row],[SpreadFavorite]],1,0)</f>
        <v>1</v>
      </c>
      <c r="Q1747" t="s">
        <v>65</v>
      </c>
      <c r="R1747" t="b">
        <v>0</v>
      </c>
      <c r="S1747">
        <v>61</v>
      </c>
      <c r="T1747">
        <v>8</v>
      </c>
      <c r="U1747">
        <v>65</v>
      </c>
    </row>
    <row r="1748" spans="1:22" x14ac:dyDescent="0.2">
      <c r="A1748" s="1">
        <v>27693</v>
      </c>
      <c r="B1748">
        <v>1975</v>
      </c>
      <c r="C1748">
        <f>_xlfn.MAXIFS(Table1[ScheduleWeekWritten],Table1[ScheduleSeason],Table1[[#This Row],[ScheduleSeason]])</f>
        <v>14</v>
      </c>
      <c r="D1748">
        <v>6</v>
      </c>
      <c r="E1748" cm="1">
        <f t="array" ref="E1748">_xlfn.XLOOKUP(Table1[[#This Row],[ScheduleWeekWritten]],Table3[Game],100+Table3[Increase],Table1[[#This Row],[ScheduleWeekWritten]])</f>
        <v>6</v>
      </c>
      <c r="F1748" t="b">
        <v>0</v>
      </c>
      <c r="G1748" t="s">
        <v>115</v>
      </c>
      <c r="H1748">
        <v>24</v>
      </c>
      <c r="I1748">
        <v>16</v>
      </c>
      <c r="J1748" t="s">
        <v>53</v>
      </c>
      <c r="K1748" t="s">
        <v>70</v>
      </c>
      <c r="L1748" t="str">
        <f>_xlfn.XLOOKUP(Table1[[#This Row],[TeamFavoriteID]],Table2[team_id],Table2[team_name],_xlfn.XLOOKUP(Table1[[#This Row],[TeamFavoriteID]],Table2[team_id_pfr],Table2[team_name],"Even"))</f>
        <v>Boston Patriots</v>
      </c>
      <c r="M1748">
        <v>-2</v>
      </c>
      <c r="N1748">
        <f>IF(Table1[[#This Row],[TeamFavorite]]=Table1[[#This Row],[TeamHome]],Table1[[#This Row],[ScoreAway]]-Table1[[#This Row],[ScoreHome]],Table1[[#This Row],[ScoreHome]]-Table1[[#This Row],[ScoreAway]])</f>
        <v>8</v>
      </c>
      <c r="O1748">
        <f>IF(Table1[[#This Row],[SpreadActual]]&lt;Table1[[#This Row],[SpreadFavorite]],1,0)</f>
        <v>0</v>
      </c>
      <c r="Q1748" t="s">
        <v>116</v>
      </c>
      <c r="R1748" t="b">
        <v>0</v>
      </c>
      <c r="S1748">
        <v>62</v>
      </c>
      <c r="T1748">
        <v>12</v>
      </c>
      <c r="U1748">
        <v>73</v>
      </c>
    </row>
    <row r="1749" spans="1:22" x14ac:dyDescent="0.2">
      <c r="A1749" s="1">
        <v>27693</v>
      </c>
      <c r="B1749">
        <v>1975</v>
      </c>
      <c r="C1749">
        <f>_xlfn.MAXIFS(Table1[ScheduleWeekWritten],Table1[ScheduleSeason],Table1[[#This Row],[ScheduleSeason]])</f>
        <v>14</v>
      </c>
      <c r="D1749">
        <v>6</v>
      </c>
      <c r="E1749" cm="1">
        <f t="array" ref="E1749">_xlfn.XLOOKUP(Table1[[#This Row],[ScheduleWeekWritten]],Table3[Game],100+Table3[Increase],Table1[[#This Row],[ScheduleWeekWritten]])</f>
        <v>6</v>
      </c>
      <c r="F1749" t="b">
        <v>0</v>
      </c>
      <c r="G1749" t="s">
        <v>31</v>
      </c>
      <c r="H1749">
        <v>28</v>
      </c>
      <c r="I1749">
        <v>45</v>
      </c>
      <c r="J1749" t="s">
        <v>34</v>
      </c>
      <c r="K1749" t="s">
        <v>32</v>
      </c>
      <c r="L1749" t="str">
        <f>_xlfn.XLOOKUP(Table1[[#This Row],[TeamFavoriteID]],Table2[team_id],Table2[team_name],_xlfn.XLOOKUP(Table1[[#This Row],[TeamFavoriteID]],Table2[team_id_pfr],Table2[team_name],"Even"))</f>
        <v>New York Jets</v>
      </c>
      <c r="M1749">
        <v>-7</v>
      </c>
      <c r="N1749">
        <f>IF(Table1[[#This Row],[TeamFavorite]]=Table1[[#This Row],[TeamHome]],Table1[[#This Row],[ScoreAway]]-Table1[[#This Row],[ScoreHome]],Table1[[#This Row],[ScoreHome]]-Table1[[#This Row],[ScoreAway]])</f>
        <v>17</v>
      </c>
      <c r="O1749">
        <f>IF(Table1[[#This Row],[SpreadActual]]&lt;Table1[[#This Row],[SpreadFavorite]],1,0)</f>
        <v>0</v>
      </c>
      <c r="Q1749" t="s">
        <v>74</v>
      </c>
      <c r="R1749" t="b">
        <v>0</v>
      </c>
      <c r="S1749">
        <v>60</v>
      </c>
      <c r="T1749">
        <v>12</v>
      </c>
      <c r="U1749">
        <v>71</v>
      </c>
    </row>
    <row r="1750" spans="1:22" x14ac:dyDescent="0.2">
      <c r="A1750" s="1">
        <v>27693</v>
      </c>
      <c r="B1750">
        <v>1975</v>
      </c>
      <c r="C1750">
        <f>_xlfn.MAXIFS(Table1[ScheduleWeekWritten],Table1[ScheduleSeason],Table1[[#This Row],[ScheduleSeason]])</f>
        <v>14</v>
      </c>
      <c r="D1750">
        <v>6</v>
      </c>
      <c r="E1750" cm="1">
        <f t="array" ref="E1750">_xlfn.XLOOKUP(Table1[[#This Row],[ScheduleWeekWritten]],Table3[Game],100+Table3[Increase],Table1[[#This Row],[ScheduleWeekWritten]])</f>
        <v>6</v>
      </c>
      <c r="F1750" t="b">
        <v>0</v>
      </c>
      <c r="G1750" t="s">
        <v>20</v>
      </c>
      <c r="H1750">
        <v>25</v>
      </c>
      <c r="I1750">
        <v>0</v>
      </c>
      <c r="J1750" t="s">
        <v>27</v>
      </c>
      <c r="K1750" t="s">
        <v>21</v>
      </c>
      <c r="L1750" t="str">
        <f>_xlfn.XLOOKUP(Table1[[#This Row],[TeamFavoriteID]],Table2[team_id],Table2[team_name],_xlfn.XLOOKUP(Table1[[#This Row],[TeamFavoriteID]],Table2[team_id_pfr],Table2[team_name],"Even"))</f>
        <v>Las Vegas Raiders</v>
      </c>
      <c r="M1750">
        <v>-16</v>
      </c>
      <c r="N1750">
        <f>IF(Table1[[#This Row],[TeamFavorite]]=Table1[[#This Row],[TeamHome]],Table1[[#This Row],[ScoreAway]]-Table1[[#This Row],[ScoreHome]],Table1[[#This Row],[ScoreHome]]-Table1[[#This Row],[ScoreAway]])</f>
        <v>25</v>
      </c>
      <c r="O1750">
        <f>IF(Table1[[#This Row],[SpreadActual]]&lt;Table1[[#This Row],[SpreadFavorite]],1,0)</f>
        <v>0</v>
      </c>
      <c r="Q1750" t="s">
        <v>76</v>
      </c>
      <c r="R1750" t="b">
        <v>0</v>
      </c>
      <c r="S1750">
        <v>58</v>
      </c>
      <c r="T1750">
        <v>10</v>
      </c>
      <c r="U1750">
        <v>87</v>
      </c>
    </row>
    <row r="1751" spans="1:22" x14ac:dyDescent="0.2">
      <c r="A1751" s="1">
        <v>27693</v>
      </c>
      <c r="B1751">
        <v>1975</v>
      </c>
      <c r="C1751">
        <f>_xlfn.MAXIFS(Table1[ScheduleWeekWritten],Table1[ScheduleSeason],Table1[[#This Row],[ScheduleSeason]])</f>
        <v>14</v>
      </c>
      <c r="D1751">
        <v>6</v>
      </c>
      <c r="E1751" cm="1">
        <f t="array" ref="E1751">_xlfn.XLOOKUP(Table1[[#This Row],[ScheduleWeekWritten]],Table3[Game],100+Table3[Increase],Table1[[#This Row],[ScheduleWeekWritten]])</f>
        <v>6</v>
      </c>
      <c r="F1751" t="b">
        <v>0</v>
      </c>
      <c r="G1751" t="s">
        <v>58</v>
      </c>
      <c r="H1751">
        <v>17</v>
      </c>
      <c r="I1751">
        <v>20</v>
      </c>
      <c r="J1751" t="s">
        <v>67</v>
      </c>
      <c r="K1751" t="s">
        <v>68</v>
      </c>
      <c r="L1751" t="str">
        <f>_xlfn.XLOOKUP(Table1[[#This Row],[TeamFavoriteID]],Table2[team_id],Table2[team_name],_xlfn.XLOOKUP(Table1[[#This Row],[TeamFavoriteID]],Table2[team_id_pfr],Table2[team_name],"Even"))</f>
        <v>Dallas Cowboys</v>
      </c>
      <c r="M1751">
        <v>-4.5</v>
      </c>
      <c r="N1751">
        <f>IF(Table1[[#This Row],[TeamFavorite]]=Table1[[#This Row],[TeamHome]],Table1[[#This Row],[ScoreAway]]-Table1[[#This Row],[ScoreHome]],Table1[[#This Row],[ScoreHome]]-Table1[[#This Row],[ScoreAway]])</f>
        <v>-3</v>
      </c>
      <c r="O1751">
        <f>IF(Table1[[#This Row],[SpreadActual]]&lt;Table1[[#This Row],[SpreadFavorite]],1,0)</f>
        <v>0</v>
      </c>
      <c r="Q1751" t="s">
        <v>112</v>
      </c>
      <c r="R1751" t="b">
        <v>0</v>
      </c>
      <c r="S1751">
        <v>61</v>
      </c>
      <c r="T1751">
        <v>10</v>
      </c>
      <c r="U1751">
        <v>78</v>
      </c>
    </row>
    <row r="1752" spans="1:22" x14ac:dyDescent="0.2">
      <c r="A1752" s="1">
        <v>27694</v>
      </c>
      <c r="B1752">
        <v>1975</v>
      </c>
      <c r="C1752">
        <f>_xlfn.MAXIFS(Table1[ScheduleWeekWritten],Table1[ScheduleSeason],Table1[[#This Row],[ScheduleSeason]])</f>
        <v>14</v>
      </c>
      <c r="D1752">
        <v>6</v>
      </c>
      <c r="E1752" cm="1">
        <f t="array" ref="E1752">_xlfn.XLOOKUP(Table1[[#This Row],[ScheduleWeekWritten]],Table3[Game],100+Table3[Increase],Table1[[#This Row],[ScheduleWeekWritten]])</f>
        <v>6</v>
      </c>
      <c r="F1752" t="b">
        <v>0</v>
      </c>
      <c r="G1752" t="s">
        <v>46</v>
      </c>
      <c r="H1752">
        <v>9</v>
      </c>
      <c r="I1752">
        <v>13</v>
      </c>
      <c r="J1752" t="s">
        <v>54</v>
      </c>
      <c r="K1752" t="s">
        <v>55</v>
      </c>
      <c r="L1752" t="str">
        <f>_xlfn.XLOOKUP(Table1[[#This Row],[TeamFavoriteID]],Table2[team_id],Table2[team_name],_xlfn.XLOOKUP(Table1[[#This Row],[TeamFavoriteID]],Table2[team_id_pfr],Table2[team_name],"Even"))</f>
        <v>Minnesota Vikings</v>
      </c>
      <c r="M1752">
        <v>-16</v>
      </c>
      <c r="N1752">
        <f>IF(Table1[[#This Row],[TeamFavorite]]=Table1[[#This Row],[TeamHome]],Table1[[#This Row],[ScoreAway]]-Table1[[#This Row],[ScoreHome]],Table1[[#This Row],[ScoreHome]]-Table1[[#This Row],[ScoreAway]])</f>
        <v>-4</v>
      </c>
      <c r="O1752">
        <f>IF(Table1[[#This Row],[SpreadActual]]&lt;Table1[[#This Row],[SpreadFavorite]],1,0)</f>
        <v>0</v>
      </c>
      <c r="Q1752" t="s">
        <v>114</v>
      </c>
      <c r="R1752" t="b">
        <v>0</v>
      </c>
      <c r="S1752">
        <v>52</v>
      </c>
      <c r="T1752">
        <v>15</v>
      </c>
      <c r="U1752">
        <v>55</v>
      </c>
    </row>
    <row r="1753" spans="1:22" x14ac:dyDescent="0.2">
      <c r="A1753" s="1">
        <v>27699</v>
      </c>
      <c r="B1753">
        <v>1975</v>
      </c>
      <c r="C1753">
        <f>_xlfn.MAXIFS(Table1[ScheduleWeekWritten],Table1[ScheduleSeason],Table1[[#This Row],[ScheduleSeason]])</f>
        <v>14</v>
      </c>
      <c r="D1753">
        <v>7</v>
      </c>
      <c r="E1753" cm="1">
        <f t="array" ref="E1753">_xlfn.XLOOKUP(Table1[[#This Row],[ScheduleWeekWritten]],Table3[Game],100+Table3[Increase],Table1[[#This Row],[ScheduleWeekWritten]])</f>
        <v>7</v>
      </c>
      <c r="F1753" t="b">
        <v>0</v>
      </c>
      <c r="G1753" t="s">
        <v>50</v>
      </c>
      <c r="H1753">
        <v>35</v>
      </c>
      <c r="I1753">
        <v>24</v>
      </c>
      <c r="J1753" t="s">
        <v>27</v>
      </c>
      <c r="K1753" t="s">
        <v>90</v>
      </c>
      <c r="L1753" t="str">
        <f>_xlfn.XLOOKUP(Table1[[#This Row],[TeamFavoriteID]],Table2[team_id],Table2[team_name],_xlfn.XLOOKUP(Table1[[#This Row],[TeamFavoriteID]],Table2[team_id_pfr],Table2[team_name],"Even"))</f>
        <v>New York Giants</v>
      </c>
      <c r="M1753">
        <v>-9.5</v>
      </c>
      <c r="N1753">
        <f>IF(Table1[[#This Row],[TeamFavorite]]=Table1[[#This Row],[TeamHome]],Table1[[#This Row],[ScoreAway]]-Table1[[#This Row],[ScoreHome]],Table1[[#This Row],[ScoreHome]]-Table1[[#This Row],[ScoreAway]])</f>
        <v>-11</v>
      </c>
      <c r="O1753">
        <f>IF(Table1[[#This Row],[SpreadActual]]&lt;Table1[[#This Row],[SpreadFavorite]],1,0)</f>
        <v>1</v>
      </c>
      <c r="Q1753" t="s">
        <v>126</v>
      </c>
      <c r="R1753" t="b">
        <v>0</v>
      </c>
      <c r="S1753">
        <v>48</v>
      </c>
      <c r="T1753">
        <v>14</v>
      </c>
      <c r="U1753">
        <v>41</v>
      </c>
    </row>
    <row r="1754" spans="1:22" x14ac:dyDescent="0.2">
      <c r="A1754" s="1">
        <v>27700</v>
      </c>
      <c r="B1754">
        <v>1975</v>
      </c>
      <c r="C1754">
        <f>_xlfn.MAXIFS(Table1[ScheduleWeekWritten],Table1[ScheduleSeason],Table1[[#This Row],[ScheduleSeason]])</f>
        <v>14</v>
      </c>
      <c r="D1754">
        <v>7</v>
      </c>
      <c r="E1754" cm="1">
        <f t="array" ref="E1754">_xlfn.XLOOKUP(Table1[[#This Row],[ScheduleWeekWritten]],Table3[Game],100+Table3[Increase],Table1[[#This Row],[ScheduleWeekWritten]])</f>
        <v>7</v>
      </c>
      <c r="F1754" t="b">
        <v>0</v>
      </c>
      <c r="G1754" t="s">
        <v>34</v>
      </c>
      <c r="H1754">
        <v>21</v>
      </c>
      <c r="I1754">
        <v>7</v>
      </c>
      <c r="J1754" t="s">
        <v>62</v>
      </c>
      <c r="K1754" t="s">
        <v>72</v>
      </c>
      <c r="L1754" t="str">
        <f>_xlfn.XLOOKUP(Table1[[#This Row],[TeamFavoriteID]],Table2[team_id],Table2[team_name],_xlfn.XLOOKUP(Table1[[#This Row],[TeamFavoriteID]],Table2[team_id_pfr],Table2[team_name],"Even"))</f>
        <v>Baltimore Colts</v>
      </c>
      <c r="M1754">
        <v>-10</v>
      </c>
      <c r="N1754">
        <f>IF(Table1[[#This Row],[TeamFavorite]]=Table1[[#This Row],[TeamHome]],Table1[[#This Row],[ScoreAway]]-Table1[[#This Row],[ScoreHome]],Table1[[#This Row],[ScoreHome]]-Table1[[#This Row],[ScoreAway]])</f>
        <v>-14</v>
      </c>
      <c r="O1754">
        <f>IF(Table1[[#This Row],[SpreadActual]]&lt;Table1[[#This Row],[SpreadFavorite]],1,0)</f>
        <v>1</v>
      </c>
      <c r="Q1754" t="s">
        <v>80</v>
      </c>
      <c r="R1754" t="b">
        <v>0</v>
      </c>
      <c r="S1754">
        <v>55</v>
      </c>
      <c r="T1754">
        <v>7</v>
      </c>
      <c r="U1754">
        <v>56</v>
      </c>
    </row>
    <row r="1755" spans="1:22" x14ac:dyDescent="0.2">
      <c r="A1755" s="1">
        <v>27700</v>
      </c>
      <c r="B1755">
        <v>1975</v>
      </c>
      <c r="C1755">
        <f>_xlfn.MAXIFS(Table1[ScheduleWeekWritten],Table1[ScheduleSeason],Table1[[#This Row],[ScheduleSeason]])</f>
        <v>14</v>
      </c>
      <c r="D1755">
        <v>7</v>
      </c>
      <c r="E1755" cm="1">
        <f t="array" ref="E1755">_xlfn.XLOOKUP(Table1[[#This Row],[ScheduleWeekWritten]],Table3[Game],100+Table3[Increase],Table1[[#This Row],[ScheduleWeekWritten]])</f>
        <v>7</v>
      </c>
      <c r="F1755" t="b">
        <v>0</v>
      </c>
      <c r="G1755" t="s">
        <v>46</v>
      </c>
      <c r="H1755">
        <v>13</v>
      </c>
      <c r="I1755">
        <v>46</v>
      </c>
      <c r="J1755" t="s">
        <v>19</v>
      </c>
      <c r="K1755" t="s">
        <v>91</v>
      </c>
      <c r="L1755" t="str">
        <f>_xlfn.XLOOKUP(Table1[[#This Row],[TeamFavoriteID]],Table2[team_id],Table2[team_name],_xlfn.XLOOKUP(Table1[[#This Row],[TeamFavoriteID]],Table2[team_id_pfr],Table2[team_name],"Even"))</f>
        <v>Miami Dolphins</v>
      </c>
      <c r="M1755">
        <v>-14.5</v>
      </c>
      <c r="N1755">
        <f>IF(Table1[[#This Row],[TeamFavorite]]=Table1[[#This Row],[TeamHome]],Table1[[#This Row],[ScoreAway]]-Table1[[#This Row],[ScoreHome]],Table1[[#This Row],[ScoreHome]]-Table1[[#This Row],[ScoreAway]])</f>
        <v>-33</v>
      </c>
      <c r="O1755">
        <f>IF(Table1[[#This Row],[SpreadActual]]&lt;Table1[[#This Row],[SpreadFavorite]],1,0)</f>
        <v>1</v>
      </c>
      <c r="Q1755" t="s">
        <v>114</v>
      </c>
      <c r="R1755" t="b">
        <v>0</v>
      </c>
      <c r="S1755">
        <v>61</v>
      </c>
      <c r="T1755">
        <v>11</v>
      </c>
      <c r="U1755">
        <v>79</v>
      </c>
    </row>
    <row r="1756" spans="1:22" x14ac:dyDescent="0.2">
      <c r="A1756" s="1">
        <v>27700</v>
      </c>
      <c r="B1756">
        <v>1975</v>
      </c>
      <c r="C1756">
        <f>_xlfn.MAXIFS(Table1[ScheduleWeekWritten],Table1[ScheduleSeason],Table1[[#This Row],[ScheduleSeason]])</f>
        <v>14</v>
      </c>
      <c r="D1756">
        <v>7</v>
      </c>
      <c r="E1756" cm="1">
        <f t="array" ref="E1756">_xlfn.XLOOKUP(Table1[[#This Row],[ScheduleWeekWritten]],Table3[Game],100+Table3[Increase],Table1[[#This Row],[ScheduleWeekWritten]])</f>
        <v>7</v>
      </c>
      <c r="F1756" t="b">
        <v>0</v>
      </c>
      <c r="G1756" t="s">
        <v>101</v>
      </c>
      <c r="H1756">
        <v>24</v>
      </c>
      <c r="I1756">
        <v>30</v>
      </c>
      <c r="J1756" t="s">
        <v>49</v>
      </c>
      <c r="K1756" t="s">
        <v>51</v>
      </c>
      <c r="L1756" t="str">
        <f>_xlfn.XLOOKUP(Table1[[#This Row],[TeamFavoriteID]],Table2[team_id],Table2[team_name],_xlfn.XLOOKUP(Table1[[#This Row],[TeamFavoriteID]],Table2[team_id_pfr],Table2[team_name],"Even"))</f>
        <v>Pittsburgh Steelers</v>
      </c>
      <c r="M1756">
        <v>-1</v>
      </c>
      <c r="N1756">
        <f>IF(Table1[[#This Row],[TeamFavorite]]=Table1[[#This Row],[TeamHome]],Table1[[#This Row],[ScoreAway]]-Table1[[#This Row],[ScoreHome]],Table1[[#This Row],[ScoreHome]]-Table1[[#This Row],[ScoreAway]])</f>
        <v>-6</v>
      </c>
      <c r="O1756">
        <f>IF(Table1[[#This Row],[SpreadActual]]&lt;Table1[[#This Row],[SpreadFavorite]],1,0)</f>
        <v>1</v>
      </c>
      <c r="Q1756" t="s">
        <v>111</v>
      </c>
      <c r="R1756" t="b">
        <v>0</v>
      </c>
      <c r="S1756">
        <v>61</v>
      </c>
      <c r="T1756">
        <v>11</v>
      </c>
      <c r="U1756">
        <v>70</v>
      </c>
    </row>
    <row r="1757" spans="1:22" x14ac:dyDescent="0.2">
      <c r="A1757" s="1">
        <v>27700</v>
      </c>
      <c r="B1757">
        <v>1975</v>
      </c>
      <c r="C1757">
        <f>_xlfn.MAXIFS(Table1[ScheduleWeekWritten],Table1[ScheduleSeason],Table1[[#This Row],[ScheduleSeason]])</f>
        <v>14</v>
      </c>
      <c r="D1757">
        <v>7</v>
      </c>
      <c r="E1757" cm="1">
        <f t="array" ref="E1757">_xlfn.XLOOKUP(Table1[[#This Row],[ScheduleWeekWritten]],Table3[Game],100+Table3[Increase],Table1[[#This Row],[ScheduleWeekWritten]])</f>
        <v>7</v>
      </c>
      <c r="F1757" t="b">
        <v>0</v>
      </c>
      <c r="G1757" t="s">
        <v>24</v>
      </c>
      <c r="H1757">
        <v>17</v>
      </c>
      <c r="I1757">
        <v>42</v>
      </c>
      <c r="J1757" t="s">
        <v>20</v>
      </c>
      <c r="K1757" t="s">
        <v>21</v>
      </c>
      <c r="L1757" t="str">
        <f>_xlfn.XLOOKUP(Table1[[#This Row],[TeamFavoriteID]],Table2[team_id],Table2[team_name],_xlfn.XLOOKUP(Table1[[#This Row],[TeamFavoriteID]],Table2[team_id_pfr],Table2[team_name],"Even"))</f>
        <v>Las Vegas Raiders</v>
      </c>
      <c r="M1757">
        <v>-9.5</v>
      </c>
      <c r="N1757">
        <f>IF(Table1[[#This Row],[TeamFavorite]]=Table1[[#This Row],[TeamHome]],Table1[[#This Row],[ScoreAway]]-Table1[[#This Row],[ScoreHome]],Table1[[#This Row],[ScoreHome]]-Table1[[#This Row],[ScoreAway]])</f>
        <v>-25</v>
      </c>
      <c r="O1757">
        <f>IF(Table1[[#This Row],[SpreadActual]]&lt;Table1[[#This Row],[SpreadFavorite]],1,0)</f>
        <v>1</v>
      </c>
      <c r="Q1757" t="s">
        <v>71</v>
      </c>
      <c r="R1757" t="b">
        <v>0</v>
      </c>
      <c r="S1757">
        <v>46</v>
      </c>
      <c r="T1757">
        <v>11</v>
      </c>
      <c r="U1757">
        <v>51</v>
      </c>
    </row>
    <row r="1758" spans="1:22" x14ac:dyDescent="0.2">
      <c r="A1758" s="1">
        <v>27700</v>
      </c>
      <c r="B1758">
        <v>1975</v>
      </c>
      <c r="C1758">
        <f>_xlfn.MAXIFS(Table1[ScheduleWeekWritten],Table1[ScheduleSeason],Table1[[#This Row],[ScheduleSeason]])</f>
        <v>14</v>
      </c>
      <c r="D1758">
        <v>7</v>
      </c>
      <c r="E1758" cm="1">
        <f t="array" ref="E1758">_xlfn.XLOOKUP(Table1[[#This Row],[ScheduleWeekWritten]],Table3[Game],100+Table3[Increase],Table1[[#This Row],[ScheduleWeekWritten]])</f>
        <v>7</v>
      </c>
      <c r="F1758" t="b">
        <v>0</v>
      </c>
      <c r="G1758" t="s">
        <v>33</v>
      </c>
      <c r="H1758">
        <v>17</v>
      </c>
      <c r="I1758">
        <v>28</v>
      </c>
      <c r="J1758" t="s">
        <v>54</v>
      </c>
      <c r="K1758" t="s">
        <v>55</v>
      </c>
      <c r="L1758" t="str">
        <f>_xlfn.XLOOKUP(Table1[[#This Row],[TeamFavoriteID]],Table2[team_id],Table2[team_name],_xlfn.XLOOKUP(Table1[[#This Row],[TeamFavoriteID]],Table2[team_id_pfr],Table2[team_name],"Even"))</f>
        <v>Minnesota Vikings</v>
      </c>
      <c r="M1758">
        <v>-9</v>
      </c>
      <c r="N1758">
        <f>IF(Table1[[#This Row],[TeamFavorite]]=Table1[[#This Row],[TeamHome]],Table1[[#This Row],[ScoreAway]]-Table1[[#This Row],[ScoreHome]],Table1[[#This Row],[ScoreHome]]-Table1[[#This Row],[ScoreAway]])</f>
        <v>-11</v>
      </c>
      <c r="O1758">
        <f>IF(Table1[[#This Row],[SpreadActual]]&lt;Table1[[#This Row],[SpreadFavorite]],1,0)</f>
        <v>1</v>
      </c>
      <c r="Q1758" t="s">
        <v>82</v>
      </c>
      <c r="R1758" t="b">
        <v>0</v>
      </c>
      <c r="S1758">
        <v>44</v>
      </c>
      <c r="T1758">
        <v>9</v>
      </c>
      <c r="U1758">
        <v>74</v>
      </c>
    </row>
    <row r="1759" spans="1:22" x14ac:dyDescent="0.2">
      <c r="A1759" s="1">
        <v>27700</v>
      </c>
      <c r="B1759">
        <v>1975</v>
      </c>
      <c r="C1759">
        <f>_xlfn.MAXIFS(Table1[ScheduleWeekWritten],Table1[ScheduleSeason],Table1[[#This Row],[ScheduleSeason]])</f>
        <v>14</v>
      </c>
      <c r="D1759">
        <v>7</v>
      </c>
      <c r="E1759" cm="1">
        <f t="array" ref="E1759">_xlfn.XLOOKUP(Table1[[#This Row],[ScheduleWeekWritten]],Table3[Game],100+Table3[Increase],Table1[[#This Row],[ScheduleWeekWritten]])</f>
        <v>7</v>
      </c>
      <c r="F1759" t="b">
        <v>0</v>
      </c>
      <c r="G1759" t="s">
        <v>42</v>
      </c>
      <c r="H1759">
        <v>13</v>
      </c>
      <c r="I1759">
        <v>17</v>
      </c>
      <c r="J1759" t="s">
        <v>23</v>
      </c>
      <c r="K1759" t="s">
        <v>25</v>
      </c>
      <c r="L1759" t="str">
        <f>_xlfn.XLOOKUP(Table1[[#This Row],[TeamFavoriteID]],Table2[team_id],Table2[team_name],_xlfn.XLOOKUP(Table1[[#This Row],[TeamFavoriteID]],Table2[team_id_pfr],Table2[team_name],"Even"))</f>
        <v>Houston Oilers</v>
      </c>
      <c r="M1759">
        <v>-3.5</v>
      </c>
      <c r="N1759">
        <f>IF(Table1[[#This Row],[TeamFavorite]]=Table1[[#This Row],[TeamHome]],Table1[[#This Row],[ScoreAway]]-Table1[[#This Row],[ScoreHome]],Table1[[#This Row],[ScoreHome]]-Table1[[#This Row],[ScoreAway]])</f>
        <v>-4</v>
      </c>
      <c r="O1759">
        <f>IF(Table1[[#This Row],[SpreadActual]]&lt;Table1[[#This Row],[SpreadFavorite]],1,0)</f>
        <v>1</v>
      </c>
      <c r="Q1759" t="s">
        <v>117</v>
      </c>
      <c r="R1759" t="b">
        <v>0</v>
      </c>
      <c r="S1759">
        <v>65</v>
      </c>
      <c r="T1759">
        <v>11</v>
      </c>
      <c r="U1759">
        <v>75</v>
      </c>
    </row>
    <row r="1760" spans="1:22" x14ac:dyDescent="0.2">
      <c r="A1760" s="1">
        <v>27700</v>
      </c>
      <c r="B1760">
        <v>1975</v>
      </c>
      <c r="C1760">
        <f>_xlfn.MAXIFS(Table1[ScheduleWeekWritten],Table1[ScheduleSeason],Table1[[#This Row],[ScheduleSeason]])</f>
        <v>14</v>
      </c>
      <c r="D1760">
        <v>7</v>
      </c>
      <c r="E1760" cm="1">
        <f t="array" ref="E1760">_xlfn.XLOOKUP(Table1[[#This Row],[ScheduleWeekWritten]],Table3[Game],100+Table3[Increase],Table1[[#This Row],[ScheduleWeekWritten]])</f>
        <v>7</v>
      </c>
      <c r="F1760" t="b">
        <v>0</v>
      </c>
      <c r="G1760" t="s">
        <v>95</v>
      </c>
      <c r="H1760">
        <v>23</v>
      </c>
      <c r="I1760">
        <v>7</v>
      </c>
      <c r="J1760" t="s">
        <v>38</v>
      </c>
      <c r="K1760" t="s">
        <v>109</v>
      </c>
      <c r="L1760" t="str">
        <f>_xlfn.XLOOKUP(Table1[[#This Row],[TeamFavoriteID]],Table2[team_id],Table2[team_name],_xlfn.XLOOKUP(Table1[[#This Row],[TeamFavoriteID]],Table2[team_id_pfr],Table2[team_name],"Even"))</f>
        <v>Atlanta Falcons</v>
      </c>
      <c r="M1760">
        <v>-2.5</v>
      </c>
      <c r="N1760">
        <f>IF(Table1[[#This Row],[TeamFavorite]]=Table1[[#This Row],[TeamHome]],Table1[[#This Row],[ScoreAway]]-Table1[[#This Row],[ScoreHome]],Table1[[#This Row],[ScoreHome]]-Table1[[#This Row],[ScoreAway]])</f>
        <v>16</v>
      </c>
      <c r="O1760">
        <f>IF(Table1[[#This Row],[SpreadActual]]&lt;Table1[[#This Row],[SpreadFavorite]],1,0)</f>
        <v>0</v>
      </c>
      <c r="Q1760" t="s">
        <v>124</v>
      </c>
      <c r="R1760" t="b">
        <v>0</v>
      </c>
      <c r="S1760">
        <v>72</v>
      </c>
      <c r="T1760">
        <v>0</v>
      </c>
      <c r="V1760" t="s">
        <v>103</v>
      </c>
    </row>
    <row r="1761" spans="1:22" x14ac:dyDescent="0.2">
      <c r="A1761" s="1">
        <v>27700</v>
      </c>
      <c r="B1761">
        <v>1975</v>
      </c>
      <c r="C1761">
        <f>_xlfn.MAXIFS(Table1[ScheduleWeekWritten],Table1[ScheduleSeason],Table1[[#This Row],[ScheduleSeason]])</f>
        <v>14</v>
      </c>
      <c r="D1761">
        <v>7</v>
      </c>
      <c r="E1761" cm="1">
        <f t="array" ref="E1761">_xlfn.XLOOKUP(Table1[[#This Row],[ScheduleWeekWritten]],Table3[Game],100+Table3[Increase],Table1[[#This Row],[ScheduleWeekWritten]])</f>
        <v>7</v>
      </c>
      <c r="F1761" t="b">
        <v>0</v>
      </c>
      <c r="G1761" t="s">
        <v>31</v>
      </c>
      <c r="H1761">
        <v>23</v>
      </c>
      <c r="I1761">
        <v>24</v>
      </c>
      <c r="J1761" t="s">
        <v>28</v>
      </c>
      <c r="K1761" t="s">
        <v>43</v>
      </c>
      <c r="L1761" t="str">
        <f>_xlfn.XLOOKUP(Table1[[#This Row],[TeamFavoriteID]],Table2[team_id],Table2[team_name],_xlfn.XLOOKUP(Table1[[#This Row],[TeamFavoriteID]],Table2[team_id_pfr],Table2[team_name],"Even"))</f>
        <v>Buffalo Bills</v>
      </c>
      <c r="M1761">
        <v>-7</v>
      </c>
      <c r="N1761">
        <f>IF(Table1[[#This Row],[TeamFavorite]]=Table1[[#This Row],[TeamHome]],Table1[[#This Row],[ScoreAway]]-Table1[[#This Row],[ScoreHome]],Table1[[#This Row],[ScoreHome]]-Table1[[#This Row],[ScoreAway]])</f>
        <v>-1</v>
      </c>
      <c r="O1761">
        <f>IF(Table1[[#This Row],[SpreadActual]]&lt;Table1[[#This Row],[SpreadFavorite]],1,0)</f>
        <v>0</v>
      </c>
      <c r="Q1761" t="s">
        <v>74</v>
      </c>
      <c r="R1761" t="b">
        <v>0</v>
      </c>
      <c r="S1761">
        <v>58</v>
      </c>
      <c r="T1761">
        <v>12</v>
      </c>
      <c r="U1761">
        <v>47</v>
      </c>
    </row>
    <row r="1762" spans="1:22" x14ac:dyDescent="0.2">
      <c r="A1762" s="1">
        <v>27700</v>
      </c>
      <c r="B1762">
        <v>1975</v>
      </c>
      <c r="C1762">
        <f>_xlfn.MAXIFS(Table1[ScheduleWeekWritten],Table1[ScheduleSeason],Table1[[#This Row],[ScheduleSeason]])</f>
        <v>14</v>
      </c>
      <c r="D1762">
        <v>7</v>
      </c>
      <c r="E1762" cm="1">
        <f t="array" ref="E1762">_xlfn.XLOOKUP(Table1[[#This Row],[ScheduleWeekWritten]],Table3[Game],100+Table3[Increase],Table1[[#This Row],[ScheduleWeekWritten]])</f>
        <v>7</v>
      </c>
      <c r="F1762" t="b">
        <v>0</v>
      </c>
      <c r="G1762" t="s">
        <v>53</v>
      </c>
      <c r="H1762">
        <v>17</v>
      </c>
      <c r="I1762">
        <v>28</v>
      </c>
      <c r="J1762" t="s">
        <v>45</v>
      </c>
      <c r="K1762" t="s">
        <v>87</v>
      </c>
      <c r="L1762" t="str">
        <f>_xlfn.XLOOKUP(Table1[[#This Row],[TeamFavoriteID]],Table2[team_id],Table2[team_name],_xlfn.XLOOKUP(Table1[[#This Row],[TeamFavoriteID]],Table2[team_id_pfr],Table2[team_name],"Even"))</f>
        <v>San Francisco 49ers</v>
      </c>
      <c r="M1762">
        <v>-8</v>
      </c>
      <c r="N1762">
        <f>IF(Table1[[#This Row],[TeamFavorite]]=Table1[[#This Row],[TeamHome]],Table1[[#This Row],[ScoreAway]]-Table1[[#This Row],[ScoreHome]],Table1[[#This Row],[ScoreHome]]-Table1[[#This Row],[ScoreAway]])</f>
        <v>11</v>
      </c>
      <c r="O1762">
        <f>IF(Table1[[#This Row],[SpreadActual]]&lt;Table1[[#This Row],[SpreadFavorite]],1,0)</f>
        <v>0</v>
      </c>
      <c r="Q1762" t="s">
        <v>118</v>
      </c>
      <c r="R1762" t="b">
        <v>0</v>
      </c>
      <c r="S1762">
        <v>54</v>
      </c>
      <c r="T1762">
        <v>8</v>
      </c>
      <c r="U1762">
        <v>78</v>
      </c>
    </row>
    <row r="1763" spans="1:22" x14ac:dyDescent="0.2">
      <c r="A1763" s="1">
        <v>27700</v>
      </c>
      <c r="B1763">
        <v>1975</v>
      </c>
      <c r="C1763">
        <f>_xlfn.MAXIFS(Table1[ScheduleWeekWritten],Table1[ScheduleSeason],Table1[[#This Row],[ScheduleSeason]])</f>
        <v>14</v>
      </c>
      <c r="D1763">
        <v>7</v>
      </c>
      <c r="E1763" cm="1">
        <f t="array" ref="E1763">_xlfn.XLOOKUP(Table1[[#This Row],[ScheduleWeekWritten]],Table3[Game],100+Table3[Increase],Table1[[#This Row],[ScheduleWeekWritten]])</f>
        <v>7</v>
      </c>
      <c r="F1763" t="b">
        <v>0</v>
      </c>
      <c r="G1763" t="s">
        <v>57</v>
      </c>
      <c r="H1763">
        <v>24</v>
      </c>
      <c r="I1763">
        <v>17</v>
      </c>
      <c r="J1763" t="s">
        <v>115</v>
      </c>
      <c r="K1763" t="s">
        <v>59</v>
      </c>
      <c r="L1763" t="str">
        <f>_xlfn.XLOOKUP(Table1[[#This Row],[TeamFavoriteID]],Table2[team_id],Table2[team_name],_xlfn.XLOOKUP(Table1[[#This Row],[TeamFavoriteID]],Table2[team_id_pfr],Table2[team_name],"Even"))</f>
        <v>Arizona Cardinals</v>
      </c>
      <c r="M1763">
        <v>-10</v>
      </c>
      <c r="N1763">
        <f>IF(Table1[[#This Row],[TeamFavorite]]=Table1[[#This Row],[TeamHome]],Table1[[#This Row],[ScoreAway]]-Table1[[#This Row],[ScoreHome]],Table1[[#This Row],[ScoreHome]]-Table1[[#This Row],[ScoreAway]])</f>
        <v>7</v>
      </c>
      <c r="O1763">
        <f>IF(Table1[[#This Row],[SpreadActual]]&lt;Table1[[#This Row],[SpreadFavorite]],1,0)</f>
        <v>0</v>
      </c>
      <c r="Q1763" t="s">
        <v>60</v>
      </c>
      <c r="R1763" t="b">
        <v>0</v>
      </c>
      <c r="S1763">
        <v>65</v>
      </c>
      <c r="T1763">
        <v>9</v>
      </c>
      <c r="U1763">
        <v>76</v>
      </c>
    </row>
    <row r="1764" spans="1:22" x14ac:dyDescent="0.2">
      <c r="A1764" s="1">
        <v>27700</v>
      </c>
      <c r="B1764">
        <v>1975</v>
      </c>
      <c r="C1764">
        <f>_xlfn.MAXIFS(Table1[ScheduleWeekWritten],Table1[ScheduleSeason],Table1[[#This Row],[ScheduleSeason]])</f>
        <v>14</v>
      </c>
      <c r="D1764">
        <v>7</v>
      </c>
      <c r="E1764" cm="1">
        <f t="array" ref="E1764">_xlfn.XLOOKUP(Table1[[#This Row],[ScheduleWeekWritten]],Table3[Game],100+Table3[Increase],Table1[[#This Row],[ScheduleWeekWritten]])</f>
        <v>7</v>
      </c>
      <c r="F1764" t="b">
        <v>0</v>
      </c>
      <c r="G1764" t="s">
        <v>61</v>
      </c>
      <c r="H1764">
        <v>30</v>
      </c>
      <c r="I1764">
        <v>24</v>
      </c>
      <c r="J1764" t="s">
        <v>67</v>
      </c>
      <c r="K1764" t="s">
        <v>85</v>
      </c>
      <c r="L1764" t="str">
        <f>_xlfn.XLOOKUP(Table1[[#This Row],[TeamFavoriteID]],Table2[team_id],Table2[team_name],_xlfn.XLOOKUP(Table1[[#This Row],[TeamFavoriteID]],Table2[team_id_pfr],Table2[team_name],"Even"))</f>
        <v>Washington Commanders</v>
      </c>
      <c r="M1764">
        <v>-4</v>
      </c>
      <c r="N1764">
        <f>IF(Table1[[#This Row],[TeamFavorite]]=Table1[[#This Row],[TeamHome]],Table1[[#This Row],[ScoreAway]]-Table1[[#This Row],[ScoreHome]],Table1[[#This Row],[ScoreHome]]-Table1[[#This Row],[ScoreAway]])</f>
        <v>6</v>
      </c>
      <c r="O1764">
        <f>IF(Table1[[#This Row],[SpreadActual]]&lt;Table1[[#This Row],[SpreadFavorite]],1,0)</f>
        <v>0</v>
      </c>
      <c r="Q1764" t="s">
        <v>64</v>
      </c>
      <c r="R1764" t="b">
        <v>0</v>
      </c>
      <c r="S1764">
        <v>55</v>
      </c>
      <c r="T1764">
        <v>6</v>
      </c>
      <c r="U1764">
        <v>58</v>
      </c>
    </row>
    <row r="1765" spans="1:22" x14ac:dyDescent="0.2">
      <c r="A1765" s="1">
        <v>27701</v>
      </c>
      <c r="B1765">
        <v>1975</v>
      </c>
      <c r="C1765">
        <f>_xlfn.MAXIFS(Table1[ScheduleWeekWritten],Table1[ScheduleSeason],Table1[[#This Row],[ScheduleSeason]])</f>
        <v>14</v>
      </c>
      <c r="D1765">
        <v>7</v>
      </c>
      <c r="E1765" cm="1">
        <f t="array" ref="E1765">_xlfn.XLOOKUP(Table1[[#This Row],[ScheduleWeekWritten]],Table3[Game],100+Table3[Increase],Table1[[#This Row],[ScheduleWeekWritten]])</f>
        <v>7</v>
      </c>
      <c r="F1765" t="b">
        <v>0</v>
      </c>
      <c r="G1765" t="s">
        <v>58</v>
      </c>
      <c r="H1765">
        <v>3</v>
      </c>
      <c r="I1765">
        <v>42</v>
      </c>
      <c r="J1765" t="s">
        <v>39</v>
      </c>
      <c r="K1765" t="s">
        <v>40</v>
      </c>
      <c r="L1765" t="str">
        <f>_xlfn.XLOOKUP(Table1[[#This Row],[TeamFavoriteID]],Table2[team_id],Table2[team_name],_xlfn.XLOOKUP(Table1[[#This Row],[TeamFavoriteID]],Table2[team_id_pfr],Table2[team_name],"Even"))</f>
        <v>Los Angeles Rams</v>
      </c>
      <c r="M1765">
        <v>-7.5</v>
      </c>
      <c r="N1765">
        <f>IF(Table1[[#This Row],[TeamFavorite]]=Table1[[#This Row],[TeamHome]],Table1[[#This Row],[ScoreAway]]-Table1[[#This Row],[ScoreHome]],Table1[[#This Row],[ScoreHome]]-Table1[[#This Row],[ScoreAway]])</f>
        <v>-39</v>
      </c>
      <c r="O1765">
        <f>IF(Table1[[#This Row],[SpreadActual]]&lt;Table1[[#This Row],[SpreadFavorite]],1,0)</f>
        <v>1</v>
      </c>
      <c r="Q1765" t="s">
        <v>112</v>
      </c>
      <c r="R1765" t="b">
        <v>0</v>
      </c>
      <c r="S1765">
        <v>61</v>
      </c>
      <c r="T1765">
        <v>8</v>
      </c>
      <c r="U1765">
        <v>68</v>
      </c>
    </row>
    <row r="1766" spans="1:22" x14ac:dyDescent="0.2">
      <c r="A1766" s="1">
        <v>27707</v>
      </c>
      <c r="B1766">
        <v>1975</v>
      </c>
      <c r="C1766">
        <f>_xlfn.MAXIFS(Table1[ScheduleWeekWritten],Table1[ScheduleSeason],Table1[[#This Row],[ScheduleSeason]])</f>
        <v>14</v>
      </c>
      <c r="D1766">
        <v>8</v>
      </c>
      <c r="E1766" cm="1">
        <f t="array" ref="E1766">_xlfn.XLOOKUP(Table1[[#This Row],[ScheduleWeekWritten]],Table3[Game],100+Table3[Increase],Table1[[#This Row],[ScheduleWeekWritten]])</f>
        <v>8</v>
      </c>
      <c r="F1766" t="b">
        <v>0</v>
      </c>
      <c r="G1766" t="s">
        <v>28</v>
      </c>
      <c r="H1766">
        <v>35</v>
      </c>
      <c r="I1766">
        <v>42</v>
      </c>
      <c r="J1766" t="s">
        <v>34</v>
      </c>
      <c r="K1766" t="s">
        <v>43</v>
      </c>
      <c r="L1766" t="str">
        <f>_xlfn.XLOOKUP(Table1[[#This Row],[TeamFavoriteID]],Table2[team_id],Table2[team_name],_xlfn.XLOOKUP(Table1[[#This Row],[TeamFavoriteID]],Table2[team_id_pfr],Table2[team_name],"Even"))</f>
        <v>Buffalo Bills</v>
      </c>
      <c r="M1766">
        <v>-9</v>
      </c>
      <c r="N1766">
        <f>IF(Table1[[#This Row],[TeamFavorite]]=Table1[[#This Row],[TeamHome]],Table1[[#This Row],[ScoreAway]]-Table1[[#This Row],[ScoreHome]],Table1[[#This Row],[ScoreHome]]-Table1[[#This Row],[ScoreAway]])</f>
        <v>7</v>
      </c>
      <c r="O1766">
        <f>IF(Table1[[#This Row],[SpreadActual]]&lt;Table1[[#This Row],[SpreadFavorite]],1,0)</f>
        <v>0</v>
      </c>
      <c r="Q1766" t="s">
        <v>123</v>
      </c>
      <c r="R1766" t="b">
        <v>0</v>
      </c>
      <c r="S1766">
        <v>57</v>
      </c>
      <c r="T1766">
        <v>8</v>
      </c>
      <c r="U1766">
        <v>86</v>
      </c>
    </row>
    <row r="1767" spans="1:22" x14ac:dyDescent="0.2">
      <c r="A1767" s="1">
        <v>27707</v>
      </c>
      <c r="B1767">
        <v>1975</v>
      </c>
      <c r="C1767">
        <f>_xlfn.MAXIFS(Table1[ScheduleWeekWritten],Table1[ScheduleSeason],Table1[[#This Row],[ScheduleSeason]])</f>
        <v>14</v>
      </c>
      <c r="D1767">
        <v>8</v>
      </c>
      <c r="E1767" cm="1">
        <f t="array" ref="E1767">_xlfn.XLOOKUP(Table1[[#This Row],[ScheduleWeekWritten]],Table3[Game],100+Table3[Increase],Table1[[#This Row],[ScheduleWeekWritten]])</f>
        <v>8</v>
      </c>
      <c r="F1767" t="b">
        <v>0</v>
      </c>
      <c r="G1767" t="s">
        <v>46</v>
      </c>
      <c r="H1767">
        <v>27</v>
      </c>
      <c r="I1767">
        <v>14</v>
      </c>
      <c r="J1767" t="s">
        <v>33</v>
      </c>
      <c r="K1767" t="s">
        <v>35</v>
      </c>
      <c r="L1767" t="str">
        <f>_xlfn.XLOOKUP(Table1[[#This Row],[TeamFavoriteID]],Table2[team_id],Table2[team_name],_xlfn.XLOOKUP(Table1[[#This Row],[TeamFavoriteID]],Table2[team_id_pfr],Table2[team_name],"Even"))</f>
        <v>Green Bay Packers</v>
      </c>
      <c r="M1767">
        <v>-5.5</v>
      </c>
      <c r="N1767">
        <f>IF(Table1[[#This Row],[TeamFavorite]]=Table1[[#This Row],[TeamHome]],Table1[[#This Row],[ScoreAway]]-Table1[[#This Row],[ScoreHome]],Table1[[#This Row],[ScoreHome]]-Table1[[#This Row],[ScoreAway]])</f>
        <v>13</v>
      </c>
      <c r="O1767">
        <f>IF(Table1[[#This Row],[SpreadActual]]&lt;Table1[[#This Row],[SpreadFavorite]],1,0)</f>
        <v>0</v>
      </c>
      <c r="Q1767" t="s">
        <v>114</v>
      </c>
      <c r="R1767" t="b">
        <v>0</v>
      </c>
      <c r="S1767">
        <v>58</v>
      </c>
      <c r="T1767">
        <v>12</v>
      </c>
      <c r="U1767">
        <v>85</v>
      </c>
    </row>
    <row r="1768" spans="1:22" x14ac:dyDescent="0.2">
      <c r="A1768" s="1">
        <v>27707</v>
      </c>
      <c r="B1768">
        <v>1975</v>
      </c>
      <c r="C1768">
        <f>_xlfn.MAXIFS(Table1[ScheduleWeekWritten],Table1[ScheduleSeason],Table1[[#This Row],[ScheduleSeason]])</f>
        <v>14</v>
      </c>
      <c r="D1768">
        <v>8</v>
      </c>
      <c r="E1768" cm="1">
        <f t="array" ref="E1768">_xlfn.XLOOKUP(Table1[[#This Row],[ScheduleWeekWritten]],Table3[Game],100+Table3[Increase],Table1[[#This Row],[ScheduleWeekWritten]])</f>
        <v>8</v>
      </c>
      <c r="F1768" t="b">
        <v>0</v>
      </c>
      <c r="G1768" t="s">
        <v>24</v>
      </c>
      <c r="H1768">
        <v>16</v>
      </c>
      <c r="I1768">
        <v>17</v>
      </c>
      <c r="J1768" t="s">
        <v>101</v>
      </c>
      <c r="K1768" t="s">
        <v>104</v>
      </c>
      <c r="L1768" t="str">
        <f>_xlfn.XLOOKUP(Table1[[#This Row],[TeamFavoriteID]],Table2[team_id],Table2[team_name],_xlfn.XLOOKUP(Table1[[#This Row],[TeamFavoriteID]],Table2[team_id_pfr],Table2[team_name],"Even"))</f>
        <v>Cincinnati Bengals</v>
      </c>
      <c r="M1768">
        <v>-8</v>
      </c>
      <c r="N1768">
        <f>IF(Table1[[#This Row],[TeamFavorite]]=Table1[[#This Row],[TeamHome]],Table1[[#This Row],[ScoreAway]]-Table1[[#This Row],[ScoreHome]],Table1[[#This Row],[ScoreHome]]-Table1[[#This Row],[ScoreAway]])</f>
        <v>-1</v>
      </c>
      <c r="O1768">
        <f>IF(Table1[[#This Row],[SpreadActual]]&lt;Table1[[#This Row],[SpreadFavorite]],1,0)</f>
        <v>0</v>
      </c>
      <c r="Q1768" t="s">
        <v>71</v>
      </c>
      <c r="R1768" t="b">
        <v>0</v>
      </c>
      <c r="S1768">
        <v>34</v>
      </c>
      <c r="T1768">
        <v>8</v>
      </c>
      <c r="U1768">
        <v>86</v>
      </c>
    </row>
    <row r="1769" spans="1:22" x14ac:dyDescent="0.2">
      <c r="A1769" s="1">
        <v>27707</v>
      </c>
      <c r="B1769">
        <v>1975</v>
      </c>
      <c r="C1769">
        <f>_xlfn.MAXIFS(Table1[ScheduleWeekWritten],Table1[ScheduleSeason],Table1[[#This Row],[ScheduleSeason]])</f>
        <v>14</v>
      </c>
      <c r="D1769">
        <v>8</v>
      </c>
      <c r="E1769" cm="1">
        <f t="array" ref="E1769">_xlfn.XLOOKUP(Table1[[#This Row],[ScheduleWeekWritten]],Table3[Game],100+Table3[Increase],Table1[[#This Row],[ScheduleWeekWritten]])</f>
        <v>8</v>
      </c>
      <c r="F1769" t="b">
        <v>0</v>
      </c>
      <c r="G1769" t="s">
        <v>45</v>
      </c>
      <c r="H1769">
        <v>21</v>
      </c>
      <c r="I1769">
        <v>10</v>
      </c>
      <c r="J1769" t="s">
        <v>62</v>
      </c>
      <c r="K1769" t="s">
        <v>79</v>
      </c>
      <c r="L1769" t="str">
        <f>_xlfn.XLOOKUP(Table1[[#This Row],[TeamFavoriteID]],Table2[team_id],Table2[team_name],_xlfn.XLOOKUP(Table1[[#This Row],[TeamFavoriteID]],Table2[team_id_pfr],Table2[team_name],"Even"))</f>
        <v>Detroit Lions</v>
      </c>
      <c r="M1769">
        <v>-9.5</v>
      </c>
      <c r="N1769">
        <f>IF(Table1[[#This Row],[TeamFavorite]]=Table1[[#This Row],[TeamHome]],Table1[[#This Row],[ScoreAway]]-Table1[[#This Row],[ScoreHome]],Table1[[#This Row],[ScoreHome]]-Table1[[#This Row],[ScoreAway]])</f>
        <v>-11</v>
      </c>
      <c r="O1769">
        <f>IF(Table1[[#This Row],[SpreadActual]]&lt;Table1[[#This Row],[SpreadFavorite]],1,0)</f>
        <v>1</v>
      </c>
      <c r="Q1769" t="s">
        <v>125</v>
      </c>
      <c r="R1769" t="b">
        <v>0</v>
      </c>
      <c r="S1769">
        <v>72</v>
      </c>
      <c r="T1769">
        <v>0</v>
      </c>
      <c r="V1769" t="s">
        <v>103</v>
      </c>
    </row>
    <row r="1770" spans="1:22" x14ac:dyDescent="0.2">
      <c r="A1770" s="1">
        <v>27707</v>
      </c>
      <c r="B1770">
        <v>1975</v>
      </c>
      <c r="C1770">
        <f>_xlfn.MAXIFS(Table1[ScheduleWeekWritten],Table1[ScheduleSeason],Table1[[#This Row],[ScheduleSeason]])</f>
        <v>14</v>
      </c>
      <c r="D1770">
        <v>8</v>
      </c>
      <c r="E1770" cm="1">
        <f t="array" ref="E1770">_xlfn.XLOOKUP(Table1[[#This Row],[ScheduleWeekWritten]],Table3[Game],100+Table3[Increase],Table1[[#This Row],[ScheduleWeekWritten]])</f>
        <v>8</v>
      </c>
      <c r="F1770" t="b">
        <v>0</v>
      </c>
      <c r="G1770" t="s">
        <v>39</v>
      </c>
      <c r="H1770">
        <v>23</v>
      </c>
      <c r="I1770">
        <v>24</v>
      </c>
      <c r="J1770" t="s">
        <v>53</v>
      </c>
      <c r="K1770" t="s">
        <v>40</v>
      </c>
      <c r="L1770" t="str">
        <f>_xlfn.XLOOKUP(Table1[[#This Row],[TeamFavoriteID]],Table2[team_id],Table2[team_name],_xlfn.XLOOKUP(Table1[[#This Row],[TeamFavoriteID]],Table2[team_id_pfr],Table2[team_name],"Even"))</f>
        <v>Los Angeles Rams</v>
      </c>
      <c r="M1770">
        <v>-14</v>
      </c>
      <c r="N1770">
        <f>IF(Table1[[#This Row],[TeamFavorite]]=Table1[[#This Row],[TeamHome]],Table1[[#This Row],[ScoreAway]]-Table1[[#This Row],[ScoreHome]],Table1[[#This Row],[ScoreHome]]-Table1[[#This Row],[ScoreAway]])</f>
        <v>1</v>
      </c>
      <c r="O1770">
        <f>IF(Table1[[#This Row],[SpreadActual]]&lt;Table1[[#This Row],[SpreadFavorite]],1,0)</f>
        <v>0</v>
      </c>
      <c r="Q1770" t="s">
        <v>65</v>
      </c>
      <c r="R1770" t="b">
        <v>0</v>
      </c>
      <c r="S1770">
        <v>60</v>
      </c>
      <c r="T1770">
        <v>8</v>
      </c>
      <c r="U1770">
        <v>74</v>
      </c>
    </row>
    <row r="1771" spans="1:22" x14ac:dyDescent="0.2">
      <c r="A1771" s="1">
        <v>27707</v>
      </c>
      <c r="B1771">
        <v>1975</v>
      </c>
      <c r="C1771">
        <f>_xlfn.MAXIFS(Table1[ScheduleWeekWritten],Table1[ScheduleSeason],Table1[[#This Row],[ScheduleSeason]])</f>
        <v>14</v>
      </c>
      <c r="D1771">
        <v>8</v>
      </c>
      <c r="E1771" cm="1">
        <f t="array" ref="E1771">_xlfn.XLOOKUP(Table1[[#This Row],[ScheduleWeekWritten]],Table3[Game],100+Table3[Increase],Table1[[#This Row],[ScheduleWeekWritten]])</f>
        <v>8</v>
      </c>
      <c r="F1771" t="b">
        <v>0</v>
      </c>
      <c r="G1771" t="s">
        <v>19</v>
      </c>
      <c r="H1771">
        <v>27</v>
      </c>
      <c r="I1771">
        <v>7</v>
      </c>
      <c r="J1771" t="s">
        <v>31</v>
      </c>
      <c r="K1771" t="s">
        <v>91</v>
      </c>
      <c r="L1771" t="str">
        <f>_xlfn.XLOOKUP(Table1[[#This Row],[TeamFavoriteID]],Table2[team_id],Table2[team_name],_xlfn.XLOOKUP(Table1[[#This Row],[TeamFavoriteID]],Table2[team_id_pfr],Table2[team_name],"Even"))</f>
        <v>Miami Dolphins</v>
      </c>
      <c r="M1771">
        <v>-13</v>
      </c>
      <c r="N1771">
        <f>IF(Table1[[#This Row],[TeamFavorite]]=Table1[[#This Row],[TeamHome]],Table1[[#This Row],[ScoreAway]]-Table1[[#This Row],[ScoreHome]],Table1[[#This Row],[ScoreHome]]-Table1[[#This Row],[ScoreAway]])</f>
        <v>-20</v>
      </c>
      <c r="O1771">
        <f>IF(Table1[[#This Row],[SpreadActual]]&lt;Table1[[#This Row],[SpreadFavorite]],1,0)</f>
        <v>1</v>
      </c>
      <c r="Q1771" t="s">
        <v>22</v>
      </c>
      <c r="R1771" t="b">
        <v>0</v>
      </c>
      <c r="S1771">
        <v>79</v>
      </c>
      <c r="T1771">
        <v>15</v>
      </c>
      <c r="U1771">
        <v>73</v>
      </c>
    </row>
    <row r="1772" spans="1:22" x14ac:dyDescent="0.2">
      <c r="A1772" s="1">
        <v>27707</v>
      </c>
      <c r="B1772">
        <v>1975</v>
      </c>
      <c r="C1772">
        <f>_xlfn.MAXIFS(Table1[ScheduleWeekWritten],Table1[ScheduleSeason],Table1[[#This Row],[ScheduleSeason]])</f>
        <v>14</v>
      </c>
      <c r="D1772">
        <v>8</v>
      </c>
      <c r="E1772" cm="1">
        <f t="array" ref="E1772">_xlfn.XLOOKUP(Table1[[#This Row],[ScheduleWeekWritten]],Table3[Game],100+Table3[Increase],Table1[[#This Row],[ScheduleWeekWritten]])</f>
        <v>8</v>
      </c>
      <c r="F1772" t="b">
        <v>0</v>
      </c>
      <c r="G1772" t="s">
        <v>54</v>
      </c>
      <c r="H1772">
        <v>38</v>
      </c>
      <c r="I1772">
        <v>0</v>
      </c>
      <c r="J1772" t="s">
        <v>38</v>
      </c>
      <c r="K1772" t="s">
        <v>55</v>
      </c>
      <c r="L1772" t="str">
        <f>_xlfn.XLOOKUP(Table1[[#This Row],[TeamFavoriteID]],Table2[team_id],Table2[team_name],_xlfn.XLOOKUP(Table1[[#This Row],[TeamFavoriteID]],Table2[team_id_pfr],Table2[team_name],"Even"))</f>
        <v>Minnesota Vikings</v>
      </c>
      <c r="M1772">
        <v>-17</v>
      </c>
      <c r="N1772">
        <f>IF(Table1[[#This Row],[TeamFavorite]]=Table1[[#This Row],[TeamHome]],Table1[[#This Row],[ScoreAway]]-Table1[[#This Row],[ScoreHome]],Table1[[#This Row],[ScoreHome]]-Table1[[#This Row],[ScoreAway]])</f>
        <v>-38</v>
      </c>
      <c r="O1772">
        <f>IF(Table1[[#This Row],[SpreadActual]]&lt;Table1[[#This Row],[SpreadFavorite]],1,0)</f>
        <v>1</v>
      </c>
      <c r="Q1772" t="s">
        <v>73</v>
      </c>
      <c r="R1772" t="b">
        <v>0</v>
      </c>
      <c r="S1772">
        <v>46</v>
      </c>
      <c r="T1772">
        <v>11</v>
      </c>
      <c r="U1772">
        <v>70</v>
      </c>
    </row>
    <row r="1773" spans="1:22" x14ac:dyDescent="0.2">
      <c r="A1773" s="1">
        <v>27707</v>
      </c>
      <c r="B1773">
        <v>1975</v>
      </c>
      <c r="C1773">
        <f>_xlfn.MAXIFS(Table1[ScheduleWeekWritten],Table1[ScheduleSeason],Table1[[#This Row],[ScheduleSeason]])</f>
        <v>14</v>
      </c>
      <c r="D1773">
        <v>8</v>
      </c>
      <c r="E1773" cm="1">
        <f t="array" ref="E1773">_xlfn.XLOOKUP(Table1[[#This Row],[ScheduleWeekWritten]],Table3[Game],100+Table3[Increase],Table1[[#This Row],[ScheduleWeekWritten]])</f>
        <v>8</v>
      </c>
      <c r="F1773" t="b">
        <v>0</v>
      </c>
      <c r="G1773" t="s">
        <v>50</v>
      </c>
      <c r="H1773">
        <v>13</v>
      </c>
      <c r="I1773">
        <v>21</v>
      </c>
      <c r="J1773" t="s">
        <v>61</v>
      </c>
      <c r="K1773" t="s">
        <v>85</v>
      </c>
      <c r="L1773" t="str">
        <f>_xlfn.XLOOKUP(Table1[[#This Row],[TeamFavoriteID]],Table2[team_id],Table2[team_name],_xlfn.XLOOKUP(Table1[[#This Row],[TeamFavoriteID]],Table2[team_id_pfr],Table2[team_name],"Even"))</f>
        <v>Washington Commanders</v>
      </c>
      <c r="M1773">
        <v>-7</v>
      </c>
      <c r="N1773">
        <f>IF(Table1[[#This Row],[TeamFavorite]]=Table1[[#This Row],[TeamHome]],Table1[[#This Row],[ScoreAway]]-Table1[[#This Row],[ScoreHome]],Table1[[#This Row],[ScoreHome]]-Table1[[#This Row],[ScoreAway]])</f>
        <v>-8</v>
      </c>
      <c r="O1773">
        <f>IF(Table1[[#This Row],[SpreadActual]]&lt;Table1[[#This Row],[SpreadFavorite]],1,0)</f>
        <v>1</v>
      </c>
      <c r="Q1773" t="s">
        <v>126</v>
      </c>
      <c r="R1773" t="b">
        <v>0</v>
      </c>
      <c r="S1773">
        <v>66</v>
      </c>
      <c r="T1773">
        <v>10</v>
      </c>
      <c r="U1773">
        <v>73</v>
      </c>
    </row>
    <row r="1774" spans="1:22" x14ac:dyDescent="0.2">
      <c r="A1774" s="1">
        <v>27707</v>
      </c>
      <c r="B1774">
        <v>1975</v>
      </c>
      <c r="C1774">
        <f>_xlfn.MAXIFS(Table1[ScheduleWeekWritten],Table1[ScheduleSeason],Table1[[#This Row],[ScheduleSeason]])</f>
        <v>14</v>
      </c>
      <c r="D1774">
        <v>8</v>
      </c>
      <c r="E1774" cm="1">
        <f t="array" ref="E1774">_xlfn.XLOOKUP(Table1[[#This Row],[ScheduleWeekWritten]],Table3[Game],100+Table3[Increase],Table1[[#This Row],[ScheduleWeekWritten]])</f>
        <v>8</v>
      </c>
      <c r="F1774" t="b">
        <v>0</v>
      </c>
      <c r="G1774" t="s">
        <v>20</v>
      </c>
      <c r="H1774">
        <v>48</v>
      </c>
      <c r="I1774">
        <v>10</v>
      </c>
      <c r="J1774" t="s">
        <v>95</v>
      </c>
      <c r="K1774" t="s">
        <v>21</v>
      </c>
      <c r="L1774" t="str">
        <f>_xlfn.XLOOKUP(Table1[[#This Row],[TeamFavoriteID]],Table2[team_id],Table2[team_name],_xlfn.XLOOKUP(Table1[[#This Row],[TeamFavoriteID]],Table2[team_id_pfr],Table2[team_name],"Even"))</f>
        <v>Las Vegas Raiders</v>
      </c>
      <c r="M1774">
        <v>-18</v>
      </c>
      <c r="N1774">
        <f>IF(Table1[[#This Row],[TeamFavorite]]=Table1[[#This Row],[TeamHome]],Table1[[#This Row],[ScoreAway]]-Table1[[#This Row],[ScoreHome]],Table1[[#This Row],[ScoreHome]]-Table1[[#This Row],[ScoreAway]])</f>
        <v>38</v>
      </c>
      <c r="O1774">
        <f>IF(Table1[[#This Row],[SpreadActual]]&lt;Table1[[#This Row],[SpreadFavorite]],1,0)</f>
        <v>0</v>
      </c>
      <c r="Q1774" t="s">
        <v>76</v>
      </c>
      <c r="R1774" t="b">
        <v>0</v>
      </c>
      <c r="S1774">
        <v>50</v>
      </c>
      <c r="T1774">
        <v>17</v>
      </c>
      <c r="U1774">
        <v>71</v>
      </c>
    </row>
    <row r="1775" spans="1:22" x14ac:dyDescent="0.2">
      <c r="A1775" s="1">
        <v>27707</v>
      </c>
      <c r="B1775">
        <v>1975</v>
      </c>
      <c r="C1775">
        <f>_xlfn.MAXIFS(Table1[ScheduleWeekWritten],Table1[ScheduleSeason],Table1[[#This Row],[ScheduleSeason]])</f>
        <v>14</v>
      </c>
      <c r="D1775">
        <v>8</v>
      </c>
      <c r="E1775" cm="1">
        <f t="array" ref="E1775">_xlfn.XLOOKUP(Table1[[#This Row],[ScheduleWeekWritten]],Table3[Game],100+Table3[Increase],Table1[[#This Row],[ScheduleWeekWritten]])</f>
        <v>8</v>
      </c>
      <c r="F1775" t="b">
        <v>0</v>
      </c>
      <c r="G1775" t="s">
        <v>58</v>
      </c>
      <c r="H1775">
        <v>23</v>
      </c>
      <c r="I1775">
        <v>24</v>
      </c>
      <c r="J1775" t="s">
        <v>57</v>
      </c>
      <c r="K1775" t="s">
        <v>59</v>
      </c>
      <c r="L1775" t="str">
        <f>_xlfn.XLOOKUP(Table1[[#This Row],[TeamFavoriteID]],Table2[team_id],Table2[team_name],_xlfn.XLOOKUP(Table1[[#This Row],[TeamFavoriteID]],Table2[team_id_pfr],Table2[team_name],"Even"))</f>
        <v>Arizona Cardinals</v>
      </c>
      <c r="M1775">
        <v>-6.5</v>
      </c>
      <c r="N1775">
        <f>IF(Table1[[#This Row],[TeamFavorite]]=Table1[[#This Row],[TeamHome]],Table1[[#This Row],[ScoreAway]]-Table1[[#This Row],[ScoreHome]],Table1[[#This Row],[ScoreHome]]-Table1[[#This Row],[ScoreAway]])</f>
        <v>-1</v>
      </c>
      <c r="O1775">
        <f>IF(Table1[[#This Row],[SpreadActual]]&lt;Table1[[#This Row],[SpreadFavorite]],1,0)</f>
        <v>0</v>
      </c>
      <c r="Q1775" t="s">
        <v>112</v>
      </c>
      <c r="R1775" t="b">
        <v>0</v>
      </c>
      <c r="S1775">
        <v>66</v>
      </c>
      <c r="T1775">
        <v>6</v>
      </c>
      <c r="U1775">
        <v>85</v>
      </c>
    </row>
    <row r="1776" spans="1:22" x14ac:dyDescent="0.2">
      <c r="A1776" s="1">
        <v>27707</v>
      </c>
      <c r="B1776">
        <v>1975</v>
      </c>
      <c r="C1776">
        <f>_xlfn.MAXIFS(Table1[ScheduleWeekWritten],Table1[ScheduleSeason],Table1[[#This Row],[ScheduleSeason]])</f>
        <v>14</v>
      </c>
      <c r="D1776">
        <v>8</v>
      </c>
      <c r="E1776" cm="1">
        <f t="array" ref="E1776">_xlfn.XLOOKUP(Table1[[#This Row],[ScheduleWeekWritten]],Table3[Game],100+Table3[Increase],Table1[[#This Row],[ScheduleWeekWritten]])</f>
        <v>8</v>
      </c>
      <c r="F1776" t="b">
        <v>0</v>
      </c>
      <c r="G1776" t="s">
        <v>49</v>
      </c>
      <c r="H1776">
        <v>24</v>
      </c>
      <c r="I1776">
        <v>17</v>
      </c>
      <c r="J1776" t="s">
        <v>23</v>
      </c>
      <c r="K1776" t="s">
        <v>51</v>
      </c>
      <c r="L1776" t="str">
        <f>_xlfn.XLOOKUP(Table1[[#This Row],[TeamFavoriteID]],Table2[team_id],Table2[team_name],_xlfn.XLOOKUP(Table1[[#This Row],[TeamFavoriteID]],Table2[team_id_pfr],Table2[team_name],"Even"))</f>
        <v>Pittsburgh Steelers</v>
      </c>
      <c r="M1776">
        <v>-8</v>
      </c>
      <c r="N1776">
        <f>IF(Table1[[#This Row],[TeamFavorite]]=Table1[[#This Row],[TeamHome]],Table1[[#This Row],[ScoreAway]]-Table1[[#This Row],[ScoreHome]],Table1[[#This Row],[ScoreHome]]-Table1[[#This Row],[ScoreAway]])</f>
        <v>-7</v>
      </c>
      <c r="O1776">
        <f>IF(Table1[[#This Row],[SpreadActual]]&lt;Table1[[#This Row],[SpreadFavorite]],1,0)</f>
        <v>0</v>
      </c>
      <c r="Q1776" t="s">
        <v>113</v>
      </c>
      <c r="R1776" t="b">
        <v>0</v>
      </c>
      <c r="S1776">
        <v>59</v>
      </c>
      <c r="T1776">
        <v>7</v>
      </c>
      <c r="U1776">
        <v>80</v>
      </c>
    </row>
    <row r="1777" spans="1:22" x14ac:dyDescent="0.2">
      <c r="A1777" s="1">
        <v>27707</v>
      </c>
      <c r="B1777">
        <v>1975</v>
      </c>
      <c r="C1777">
        <f>_xlfn.MAXIFS(Table1[ScheduleWeekWritten],Table1[ScheduleSeason],Table1[[#This Row],[ScheduleSeason]])</f>
        <v>14</v>
      </c>
      <c r="D1777">
        <v>8</v>
      </c>
      <c r="E1777" cm="1">
        <f t="array" ref="E1777">_xlfn.XLOOKUP(Table1[[#This Row],[ScheduleWeekWritten]],Table3[Game],100+Table3[Increase],Table1[[#This Row],[ScheduleWeekWritten]])</f>
        <v>8</v>
      </c>
      <c r="F1777" t="b">
        <v>0</v>
      </c>
      <c r="G1777" t="s">
        <v>27</v>
      </c>
      <c r="H1777">
        <v>19</v>
      </c>
      <c r="I1777">
        <v>33</v>
      </c>
      <c r="J1777" t="s">
        <v>115</v>
      </c>
      <c r="K1777" t="s">
        <v>70</v>
      </c>
      <c r="L1777" t="str">
        <f>_xlfn.XLOOKUP(Table1[[#This Row],[TeamFavoriteID]],Table2[team_id],Table2[team_name],_xlfn.XLOOKUP(Table1[[#This Row],[TeamFavoriteID]],Table2[team_id_pfr],Table2[team_name],"Even"))</f>
        <v>Boston Patriots</v>
      </c>
      <c r="M1777">
        <v>-4</v>
      </c>
      <c r="N1777">
        <f>IF(Table1[[#This Row],[TeamFavorite]]=Table1[[#This Row],[TeamHome]],Table1[[#This Row],[ScoreAway]]-Table1[[#This Row],[ScoreHome]],Table1[[#This Row],[ScoreHome]]-Table1[[#This Row],[ScoreAway]])</f>
        <v>-14</v>
      </c>
      <c r="O1777">
        <f>IF(Table1[[#This Row],[SpreadActual]]&lt;Table1[[#This Row],[SpreadFavorite]],1,0)</f>
        <v>1</v>
      </c>
      <c r="Q1777" t="s">
        <v>94</v>
      </c>
      <c r="R1777" t="b">
        <v>0</v>
      </c>
      <c r="S1777">
        <v>62</v>
      </c>
      <c r="T1777">
        <v>8</v>
      </c>
      <c r="U1777">
        <v>73</v>
      </c>
    </row>
    <row r="1778" spans="1:22" x14ac:dyDescent="0.2">
      <c r="A1778" s="1">
        <v>27708</v>
      </c>
      <c r="B1778">
        <v>1975</v>
      </c>
      <c r="C1778">
        <f>_xlfn.MAXIFS(Table1[ScheduleWeekWritten],Table1[ScheduleSeason],Table1[[#This Row],[ScheduleSeason]])</f>
        <v>14</v>
      </c>
      <c r="D1778">
        <v>8</v>
      </c>
      <c r="E1778" cm="1">
        <f t="array" ref="E1778">_xlfn.XLOOKUP(Table1[[#This Row],[ScheduleWeekWritten]],Table3[Game],100+Table3[Increase],Table1[[#This Row],[ScheduleWeekWritten]])</f>
        <v>8</v>
      </c>
      <c r="F1778" t="b">
        <v>0</v>
      </c>
      <c r="G1778" t="s">
        <v>67</v>
      </c>
      <c r="H1778">
        <v>31</v>
      </c>
      <c r="I1778">
        <v>34</v>
      </c>
      <c r="J1778" t="s">
        <v>42</v>
      </c>
      <c r="K1778" t="s">
        <v>68</v>
      </c>
      <c r="L1778" t="str">
        <f>_xlfn.XLOOKUP(Table1[[#This Row],[TeamFavoriteID]],Table2[team_id],Table2[team_name],_xlfn.XLOOKUP(Table1[[#This Row],[TeamFavoriteID]],Table2[team_id_pfr],Table2[team_name],"Even"))</f>
        <v>Dallas Cowboys</v>
      </c>
      <c r="M1778">
        <v>-7.5</v>
      </c>
      <c r="N1778">
        <f>IF(Table1[[#This Row],[TeamFavorite]]=Table1[[#This Row],[TeamHome]],Table1[[#This Row],[ScoreAway]]-Table1[[#This Row],[ScoreHome]],Table1[[#This Row],[ScoreHome]]-Table1[[#This Row],[ScoreAway]])</f>
        <v>3</v>
      </c>
      <c r="O1778">
        <f>IF(Table1[[#This Row],[SpreadActual]]&lt;Table1[[#This Row],[SpreadFavorite]],1,0)</f>
        <v>0</v>
      </c>
      <c r="Q1778" t="s">
        <v>119</v>
      </c>
      <c r="R1778" t="b">
        <v>0</v>
      </c>
      <c r="S1778">
        <v>60</v>
      </c>
      <c r="T1778">
        <v>14</v>
      </c>
      <c r="U1778">
        <v>49</v>
      </c>
    </row>
    <row r="1779" spans="1:22" x14ac:dyDescent="0.2">
      <c r="A1779" s="1">
        <v>27714</v>
      </c>
      <c r="B1779">
        <v>1975</v>
      </c>
      <c r="C1779">
        <f>_xlfn.MAXIFS(Table1[ScheduleWeekWritten],Table1[ScheduleSeason],Table1[[#This Row],[ScheduleSeason]])</f>
        <v>14</v>
      </c>
      <c r="D1779">
        <v>9</v>
      </c>
      <c r="E1779" cm="1">
        <f t="array" ref="E1779">_xlfn.XLOOKUP(Table1[[#This Row],[ScheduleWeekWritten]],Table3[Game],100+Table3[Increase],Table1[[#This Row],[ScheduleWeekWritten]])</f>
        <v>9</v>
      </c>
      <c r="F1779" t="b">
        <v>0</v>
      </c>
      <c r="G1779" t="s">
        <v>38</v>
      </c>
      <c r="H1779">
        <v>7</v>
      </c>
      <c r="I1779">
        <v>16</v>
      </c>
      <c r="J1779" t="s">
        <v>39</v>
      </c>
      <c r="K1779" t="s">
        <v>40</v>
      </c>
      <c r="L1779" t="str">
        <f>_xlfn.XLOOKUP(Table1[[#This Row],[TeamFavoriteID]],Table2[team_id],Table2[team_name],_xlfn.XLOOKUP(Table1[[#This Row],[TeamFavoriteID]],Table2[team_id_pfr],Table2[team_name],"Even"))</f>
        <v>Los Angeles Rams</v>
      </c>
      <c r="M1779">
        <v>-13.5</v>
      </c>
      <c r="N1779">
        <f>IF(Table1[[#This Row],[TeamFavorite]]=Table1[[#This Row],[TeamHome]],Table1[[#This Row],[ScoreAway]]-Table1[[#This Row],[ScoreHome]],Table1[[#This Row],[ScoreHome]]-Table1[[#This Row],[ScoreAway]])</f>
        <v>-9</v>
      </c>
      <c r="O1779">
        <f>IF(Table1[[#This Row],[SpreadActual]]&lt;Table1[[#This Row],[SpreadFavorite]],1,0)</f>
        <v>0</v>
      </c>
      <c r="Q1779" t="s">
        <v>41</v>
      </c>
      <c r="R1779" t="b">
        <v>0</v>
      </c>
      <c r="S1779">
        <v>47</v>
      </c>
      <c r="T1779">
        <v>8</v>
      </c>
      <c r="U1779">
        <v>43</v>
      </c>
    </row>
    <row r="1780" spans="1:22" x14ac:dyDescent="0.2">
      <c r="A1780" s="1">
        <v>27714</v>
      </c>
      <c r="B1780">
        <v>1975</v>
      </c>
      <c r="C1780">
        <f>_xlfn.MAXIFS(Table1[ScheduleWeekWritten],Table1[ScheduleSeason],Table1[[#This Row],[ScheduleSeason]])</f>
        <v>14</v>
      </c>
      <c r="D1780">
        <v>9</v>
      </c>
      <c r="E1780" cm="1">
        <f t="array" ref="E1780">_xlfn.XLOOKUP(Table1[[#This Row],[ScheduleWeekWritten]],Table3[Game],100+Table3[Increase],Table1[[#This Row],[ScheduleWeekWritten]])</f>
        <v>9</v>
      </c>
      <c r="F1780" t="b">
        <v>0</v>
      </c>
      <c r="G1780" t="s">
        <v>34</v>
      </c>
      <c r="H1780">
        <v>52</v>
      </c>
      <c r="I1780">
        <v>19</v>
      </c>
      <c r="J1780" t="s">
        <v>31</v>
      </c>
      <c r="K1780" t="s">
        <v>72</v>
      </c>
      <c r="L1780" t="str">
        <f>_xlfn.XLOOKUP(Table1[[#This Row],[TeamFavoriteID]],Table2[team_id],Table2[team_name],_xlfn.XLOOKUP(Table1[[#This Row],[TeamFavoriteID]],Table2[team_id_pfr],Table2[team_name],"Even"))</f>
        <v>Baltimore Colts</v>
      </c>
      <c r="M1780">
        <v>-6.5</v>
      </c>
      <c r="N1780">
        <f>IF(Table1[[#This Row],[TeamFavorite]]=Table1[[#This Row],[TeamHome]],Table1[[#This Row],[ScoreAway]]-Table1[[#This Row],[ScoreHome]],Table1[[#This Row],[ScoreHome]]-Table1[[#This Row],[ScoreAway]])</f>
        <v>-33</v>
      </c>
      <c r="O1780">
        <f>IF(Table1[[#This Row],[SpreadActual]]&lt;Table1[[#This Row],[SpreadFavorite]],1,0)</f>
        <v>1</v>
      </c>
      <c r="Q1780" t="s">
        <v>80</v>
      </c>
      <c r="R1780" t="b">
        <v>0</v>
      </c>
      <c r="S1780">
        <v>47</v>
      </c>
      <c r="T1780">
        <v>9</v>
      </c>
      <c r="U1780">
        <v>52</v>
      </c>
    </row>
    <row r="1781" spans="1:22" x14ac:dyDescent="0.2">
      <c r="A1781" s="1">
        <v>27714</v>
      </c>
      <c r="B1781">
        <v>1975</v>
      </c>
      <c r="C1781">
        <f>_xlfn.MAXIFS(Table1[ScheduleWeekWritten],Table1[ScheduleSeason],Table1[[#This Row],[ScheduleSeason]])</f>
        <v>14</v>
      </c>
      <c r="D1781">
        <v>9</v>
      </c>
      <c r="E1781" cm="1">
        <f t="array" ref="E1781">_xlfn.XLOOKUP(Table1[[#This Row],[ScheduleWeekWritten]],Table3[Game],100+Table3[Increase],Table1[[#This Row],[ScheduleWeekWritten]])</f>
        <v>9</v>
      </c>
      <c r="F1781" t="b">
        <v>0</v>
      </c>
      <c r="G1781" t="s">
        <v>45</v>
      </c>
      <c r="H1781">
        <v>13</v>
      </c>
      <c r="I1781">
        <v>10</v>
      </c>
      <c r="J1781" t="s">
        <v>33</v>
      </c>
      <c r="K1781" t="s">
        <v>79</v>
      </c>
      <c r="L1781" t="str">
        <f>_xlfn.XLOOKUP(Table1[[#This Row],[TeamFavoriteID]],Table2[team_id],Table2[team_name],_xlfn.XLOOKUP(Table1[[#This Row],[TeamFavoriteID]],Table2[team_id_pfr],Table2[team_name],"Even"))</f>
        <v>Detroit Lions</v>
      </c>
      <c r="M1781">
        <v>-6</v>
      </c>
      <c r="N1781">
        <f>IF(Table1[[#This Row],[TeamFavorite]]=Table1[[#This Row],[TeamHome]],Table1[[#This Row],[ScoreAway]]-Table1[[#This Row],[ScoreHome]],Table1[[#This Row],[ScoreHome]]-Table1[[#This Row],[ScoreAway]])</f>
        <v>-3</v>
      </c>
      <c r="O1781">
        <f>IF(Table1[[#This Row],[SpreadActual]]&lt;Table1[[#This Row],[SpreadFavorite]],1,0)</f>
        <v>0</v>
      </c>
      <c r="Q1781" t="s">
        <v>125</v>
      </c>
      <c r="R1781" t="b">
        <v>0</v>
      </c>
      <c r="S1781">
        <v>72</v>
      </c>
      <c r="T1781">
        <v>0</v>
      </c>
      <c r="V1781" t="s">
        <v>103</v>
      </c>
    </row>
    <row r="1782" spans="1:22" x14ac:dyDescent="0.2">
      <c r="A1782" s="1">
        <v>27714</v>
      </c>
      <c r="B1782">
        <v>1975</v>
      </c>
      <c r="C1782">
        <f>_xlfn.MAXIFS(Table1[ScheduleWeekWritten],Table1[ScheduleSeason],Table1[[#This Row],[ScheduleSeason]])</f>
        <v>14</v>
      </c>
      <c r="D1782">
        <v>9</v>
      </c>
      <c r="E1782" cm="1">
        <f t="array" ref="E1782">_xlfn.XLOOKUP(Table1[[#This Row],[ScheduleWeekWritten]],Table3[Game],100+Table3[Increase],Table1[[#This Row],[ScheduleWeekWritten]])</f>
        <v>9</v>
      </c>
      <c r="F1782" t="b">
        <v>0</v>
      </c>
      <c r="G1782" t="s">
        <v>23</v>
      </c>
      <c r="H1782">
        <v>20</v>
      </c>
      <c r="I1782">
        <v>19</v>
      </c>
      <c r="J1782" t="s">
        <v>19</v>
      </c>
      <c r="K1782" t="s">
        <v>91</v>
      </c>
      <c r="L1782" t="str">
        <f>_xlfn.XLOOKUP(Table1[[#This Row],[TeamFavoriteID]],Table2[team_id],Table2[team_name],_xlfn.XLOOKUP(Table1[[#This Row],[TeamFavoriteID]],Table2[team_id_pfr],Table2[team_name],"Even"))</f>
        <v>Miami Dolphins</v>
      </c>
      <c r="M1782">
        <v>-4.5</v>
      </c>
      <c r="N1782">
        <f>IF(Table1[[#This Row],[TeamFavorite]]=Table1[[#This Row],[TeamHome]],Table1[[#This Row],[ScoreAway]]-Table1[[#This Row],[ScoreHome]],Table1[[#This Row],[ScoreHome]]-Table1[[#This Row],[ScoreAway]])</f>
        <v>1</v>
      </c>
      <c r="O1782">
        <f>IF(Table1[[#This Row],[SpreadActual]]&lt;Table1[[#This Row],[SpreadFavorite]],1,0)</f>
        <v>0</v>
      </c>
      <c r="Q1782" t="s">
        <v>102</v>
      </c>
      <c r="R1782" t="b">
        <v>0</v>
      </c>
      <c r="S1782">
        <v>72</v>
      </c>
      <c r="T1782">
        <v>0</v>
      </c>
      <c r="V1782" t="s">
        <v>103</v>
      </c>
    </row>
    <row r="1783" spans="1:22" x14ac:dyDescent="0.2">
      <c r="A1783" s="1">
        <v>27714</v>
      </c>
      <c r="B1783">
        <v>1975</v>
      </c>
      <c r="C1783">
        <f>_xlfn.MAXIFS(Table1[ScheduleWeekWritten],Table1[ScheduleSeason],Table1[[#This Row],[ScheduleSeason]])</f>
        <v>14</v>
      </c>
      <c r="D1783">
        <v>9</v>
      </c>
      <c r="E1783" cm="1">
        <f t="array" ref="E1783">_xlfn.XLOOKUP(Table1[[#This Row],[ScheduleWeekWritten]],Table3[Game],100+Table3[Increase],Table1[[#This Row],[ScheduleWeekWritten]])</f>
        <v>9</v>
      </c>
      <c r="F1783" t="b">
        <v>0</v>
      </c>
      <c r="G1783" t="s">
        <v>115</v>
      </c>
      <c r="H1783">
        <v>31</v>
      </c>
      <c r="I1783">
        <v>34</v>
      </c>
      <c r="J1783" t="s">
        <v>67</v>
      </c>
      <c r="K1783" t="s">
        <v>68</v>
      </c>
      <c r="L1783" t="str">
        <f>_xlfn.XLOOKUP(Table1[[#This Row],[TeamFavoriteID]],Table2[team_id],Table2[team_name],_xlfn.XLOOKUP(Table1[[#This Row],[TeamFavoriteID]],Table2[team_id_pfr],Table2[team_name],"Even"))</f>
        <v>Dallas Cowboys</v>
      </c>
      <c r="M1783">
        <v>-5</v>
      </c>
      <c r="N1783">
        <f>IF(Table1[[#This Row],[TeamFavorite]]=Table1[[#This Row],[TeamHome]],Table1[[#This Row],[ScoreAway]]-Table1[[#This Row],[ScoreHome]],Table1[[#This Row],[ScoreHome]]-Table1[[#This Row],[ScoreAway]])</f>
        <v>-3</v>
      </c>
      <c r="O1783">
        <f>IF(Table1[[#This Row],[SpreadActual]]&lt;Table1[[#This Row],[SpreadFavorite]],1,0)</f>
        <v>0</v>
      </c>
      <c r="Q1783" t="s">
        <v>116</v>
      </c>
      <c r="R1783" t="b">
        <v>0</v>
      </c>
      <c r="S1783">
        <v>44</v>
      </c>
      <c r="T1783">
        <v>13</v>
      </c>
      <c r="U1783">
        <v>48</v>
      </c>
    </row>
    <row r="1784" spans="1:22" x14ac:dyDescent="0.2">
      <c r="A1784" s="1">
        <v>27714</v>
      </c>
      <c r="B1784">
        <v>1975</v>
      </c>
      <c r="C1784">
        <f>_xlfn.MAXIFS(Table1[ScheduleWeekWritten],Table1[ScheduleSeason],Table1[[#This Row],[ScheduleSeason]])</f>
        <v>14</v>
      </c>
      <c r="D1784">
        <v>9</v>
      </c>
      <c r="E1784" cm="1">
        <f t="array" ref="E1784">_xlfn.XLOOKUP(Table1[[#This Row],[ScheduleWeekWritten]],Table3[Game],100+Table3[Increase],Table1[[#This Row],[ScheduleWeekWritten]])</f>
        <v>9</v>
      </c>
      <c r="F1784" t="b">
        <v>0</v>
      </c>
      <c r="G1784" t="s">
        <v>95</v>
      </c>
      <c r="H1784">
        <v>7</v>
      </c>
      <c r="I1784">
        <v>20</v>
      </c>
      <c r="J1784" t="s">
        <v>54</v>
      </c>
      <c r="K1784" t="s">
        <v>55</v>
      </c>
      <c r="L1784" t="str">
        <f>_xlfn.XLOOKUP(Table1[[#This Row],[TeamFavoriteID]],Table2[team_id],Table2[team_name],_xlfn.XLOOKUP(Table1[[#This Row],[TeamFavoriteID]],Table2[team_id_pfr],Table2[team_name],"Even"))</f>
        <v>Minnesota Vikings</v>
      </c>
      <c r="M1784">
        <v>-16.5</v>
      </c>
      <c r="N1784">
        <f>IF(Table1[[#This Row],[TeamFavorite]]=Table1[[#This Row],[TeamHome]],Table1[[#This Row],[ScoreAway]]-Table1[[#This Row],[ScoreHome]],Table1[[#This Row],[ScoreHome]]-Table1[[#This Row],[ScoreAway]])</f>
        <v>-13</v>
      </c>
      <c r="O1784">
        <f>IF(Table1[[#This Row],[SpreadActual]]&lt;Table1[[#This Row],[SpreadFavorite]],1,0)</f>
        <v>0</v>
      </c>
      <c r="Q1784" t="s">
        <v>124</v>
      </c>
      <c r="R1784" t="b">
        <v>0</v>
      </c>
      <c r="S1784">
        <v>72</v>
      </c>
      <c r="T1784">
        <v>0</v>
      </c>
      <c r="V1784" t="s">
        <v>103</v>
      </c>
    </row>
    <row r="1785" spans="1:22" x14ac:dyDescent="0.2">
      <c r="A1785" s="1">
        <v>27714</v>
      </c>
      <c r="B1785">
        <v>1975</v>
      </c>
      <c r="C1785">
        <f>_xlfn.MAXIFS(Table1[ScheduleWeekWritten],Table1[ScheduleSeason],Table1[[#This Row],[ScheduleSeason]])</f>
        <v>14</v>
      </c>
      <c r="D1785">
        <v>9</v>
      </c>
      <c r="E1785" cm="1">
        <f t="array" ref="E1785">_xlfn.XLOOKUP(Table1[[#This Row],[ScheduleWeekWritten]],Table3[Game],100+Table3[Increase],Table1[[#This Row],[ScheduleWeekWritten]])</f>
        <v>9</v>
      </c>
      <c r="F1785" t="b">
        <v>0</v>
      </c>
      <c r="G1785" t="s">
        <v>50</v>
      </c>
      <c r="H1785">
        <v>10</v>
      </c>
      <c r="I1785">
        <v>13</v>
      </c>
      <c r="J1785" t="s">
        <v>58</v>
      </c>
      <c r="K1785" t="s">
        <v>90</v>
      </c>
      <c r="L1785" t="str">
        <f>_xlfn.XLOOKUP(Table1[[#This Row],[TeamFavoriteID]],Table2[team_id],Table2[team_name],_xlfn.XLOOKUP(Table1[[#This Row],[TeamFavoriteID]],Table2[team_id_pfr],Table2[team_name],"Even"))</f>
        <v>New York Giants</v>
      </c>
      <c r="M1785">
        <v>-4</v>
      </c>
      <c r="N1785">
        <f>IF(Table1[[#This Row],[TeamFavorite]]=Table1[[#This Row],[TeamHome]],Table1[[#This Row],[ScoreAway]]-Table1[[#This Row],[ScoreHome]],Table1[[#This Row],[ScoreHome]]-Table1[[#This Row],[ScoreAway]])</f>
        <v>3</v>
      </c>
      <c r="O1785">
        <f>IF(Table1[[#This Row],[SpreadActual]]&lt;Table1[[#This Row],[SpreadFavorite]],1,0)</f>
        <v>0</v>
      </c>
      <c r="Q1785" t="s">
        <v>126</v>
      </c>
      <c r="R1785" t="b">
        <v>0</v>
      </c>
      <c r="S1785">
        <v>47</v>
      </c>
      <c r="T1785">
        <v>17</v>
      </c>
      <c r="U1785">
        <v>48</v>
      </c>
    </row>
    <row r="1786" spans="1:22" x14ac:dyDescent="0.2">
      <c r="A1786" s="1">
        <v>27714</v>
      </c>
      <c r="B1786">
        <v>1975</v>
      </c>
      <c r="C1786">
        <f>_xlfn.MAXIFS(Table1[ScheduleWeekWritten],Table1[ScheduleSeason],Table1[[#This Row],[ScheduleSeason]])</f>
        <v>14</v>
      </c>
      <c r="D1786">
        <v>9</v>
      </c>
      <c r="E1786" cm="1">
        <f t="array" ref="E1786">_xlfn.XLOOKUP(Table1[[#This Row],[ScheduleWeekWritten]],Table3[Game],100+Table3[Increase],Table1[[#This Row],[ScheduleWeekWritten]])</f>
        <v>9</v>
      </c>
      <c r="F1786" t="b">
        <v>0</v>
      </c>
      <c r="G1786" t="s">
        <v>20</v>
      </c>
      <c r="H1786">
        <v>38</v>
      </c>
      <c r="I1786">
        <v>17</v>
      </c>
      <c r="J1786" t="s">
        <v>62</v>
      </c>
      <c r="K1786" t="s">
        <v>21</v>
      </c>
      <c r="L1786" t="str">
        <f>_xlfn.XLOOKUP(Table1[[#This Row],[TeamFavoriteID]],Table2[team_id],Table2[team_name],_xlfn.XLOOKUP(Table1[[#This Row],[TeamFavoriteID]],Table2[team_id_pfr],Table2[team_name],"Even"))</f>
        <v>Las Vegas Raiders</v>
      </c>
      <c r="M1786">
        <v>-21.5</v>
      </c>
      <c r="N1786">
        <f>IF(Table1[[#This Row],[TeamFavorite]]=Table1[[#This Row],[TeamHome]],Table1[[#This Row],[ScoreAway]]-Table1[[#This Row],[ScoreHome]],Table1[[#This Row],[ScoreHome]]-Table1[[#This Row],[ScoreAway]])</f>
        <v>21</v>
      </c>
      <c r="O1786">
        <f>IF(Table1[[#This Row],[SpreadActual]]&lt;Table1[[#This Row],[SpreadFavorite]],1,0)</f>
        <v>0</v>
      </c>
      <c r="Q1786" t="s">
        <v>76</v>
      </c>
      <c r="R1786" t="b">
        <v>0</v>
      </c>
      <c r="S1786">
        <v>56</v>
      </c>
      <c r="T1786">
        <v>9</v>
      </c>
      <c r="U1786">
        <v>79</v>
      </c>
    </row>
    <row r="1787" spans="1:22" x14ac:dyDescent="0.2">
      <c r="A1787" s="1">
        <v>27714</v>
      </c>
      <c r="B1787">
        <v>1975</v>
      </c>
      <c r="C1787">
        <f>_xlfn.MAXIFS(Table1[ScheduleWeekWritten],Table1[ScheduleSeason],Table1[[#This Row],[ScheduleSeason]])</f>
        <v>14</v>
      </c>
      <c r="D1787">
        <v>9</v>
      </c>
      <c r="E1787" cm="1">
        <f t="array" ref="E1787">_xlfn.XLOOKUP(Table1[[#This Row],[ScheduleWeekWritten]],Table3[Game],100+Table3[Increase],Table1[[#This Row],[ScheduleWeekWritten]])</f>
        <v>9</v>
      </c>
      <c r="F1787" t="b">
        <v>0</v>
      </c>
      <c r="G1787" t="s">
        <v>49</v>
      </c>
      <c r="H1787">
        <v>28</v>
      </c>
      <c r="I1787">
        <v>3</v>
      </c>
      <c r="J1787" t="s">
        <v>42</v>
      </c>
      <c r="K1787" t="s">
        <v>51</v>
      </c>
      <c r="L1787" t="str">
        <f>_xlfn.XLOOKUP(Table1[[#This Row],[TeamFavoriteID]],Table2[team_id],Table2[team_name],_xlfn.XLOOKUP(Table1[[#This Row],[TeamFavoriteID]],Table2[team_id_pfr],Table2[team_name],"Even"))</f>
        <v>Pittsburgh Steelers</v>
      </c>
      <c r="M1787">
        <v>-11.5</v>
      </c>
      <c r="N1787">
        <f>IF(Table1[[#This Row],[TeamFavorite]]=Table1[[#This Row],[TeamHome]],Table1[[#This Row],[ScoreAway]]-Table1[[#This Row],[ScoreHome]],Table1[[#This Row],[ScoreHome]]-Table1[[#This Row],[ScoreAway]])</f>
        <v>-25</v>
      </c>
      <c r="O1787">
        <f>IF(Table1[[#This Row],[SpreadActual]]&lt;Table1[[#This Row],[SpreadFavorite]],1,0)</f>
        <v>1</v>
      </c>
      <c r="Q1787" t="s">
        <v>113</v>
      </c>
      <c r="R1787" t="b">
        <v>0</v>
      </c>
      <c r="S1787">
        <v>42</v>
      </c>
      <c r="T1787">
        <v>10</v>
      </c>
      <c r="U1787">
        <v>51</v>
      </c>
    </row>
    <row r="1788" spans="1:22" x14ac:dyDescent="0.2">
      <c r="A1788" s="1">
        <v>27714</v>
      </c>
      <c r="B1788">
        <v>1975</v>
      </c>
      <c r="C1788">
        <f>_xlfn.MAXIFS(Table1[ScheduleWeekWritten],Table1[ScheduleSeason],Table1[[#This Row],[ScheduleSeason]])</f>
        <v>14</v>
      </c>
      <c r="D1788">
        <v>9</v>
      </c>
      <c r="E1788" cm="1">
        <f t="array" ref="E1788">_xlfn.XLOOKUP(Table1[[#This Row],[ScheduleWeekWritten]],Table3[Game],100+Table3[Increase],Table1[[#This Row],[ScheduleWeekWritten]])</f>
        <v>9</v>
      </c>
      <c r="F1788" t="b">
        <v>0</v>
      </c>
      <c r="G1788" t="s">
        <v>27</v>
      </c>
      <c r="H1788">
        <v>17</v>
      </c>
      <c r="I1788">
        <v>27</v>
      </c>
      <c r="J1788" t="s">
        <v>24</v>
      </c>
      <c r="K1788" t="s">
        <v>88</v>
      </c>
      <c r="L1788" t="str">
        <f>_xlfn.XLOOKUP(Table1[[#This Row],[TeamFavoriteID]],Table2[team_id],Table2[team_name],_xlfn.XLOOKUP(Table1[[#This Row],[TeamFavoriteID]],Table2[team_id_pfr],Table2[team_name],"Even"))</f>
        <v>Denver Broncos</v>
      </c>
      <c r="M1788">
        <v>-6.5</v>
      </c>
      <c r="N1788">
        <f>IF(Table1[[#This Row],[TeamFavorite]]=Table1[[#This Row],[TeamHome]],Table1[[#This Row],[ScoreAway]]-Table1[[#This Row],[ScoreHome]],Table1[[#This Row],[ScoreHome]]-Table1[[#This Row],[ScoreAway]])</f>
        <v>-10</v>
      </c>
      <c r="O1788">
        <f>IF(Table1[[#This Row],[SpreadActual]]&lt;Table1[[#This Row],[SpreadFavorite]],1,0)</f>
        <v>1</v>
      </c>
      <c r="Q1788" t="s">
        <v>94</v>
      </c>
      <c r="R1788" t="b">
        <v>0</v>
      </c>
      <c r="S1788">
        <v>57</v>
      </c>
      <c r="T1788">
        <v>8</v>
      </c>
      <c r="U1788">
        <v>84</v>
      </c>
    </row>
    <row r="1789" spans="1:22" x14ac:dyDescent="0.2">
      <c r="A1789" s="1">
        <v>27714</v>
      </c>
      <c r="B1789">
        <v>1975</v>
      </c>
      <c r="C1789">
        <f>_xlfn.MAXIFS(Table1[ScheduleWeekWritten],Table1[ScheduleSeason],Table1[[#This Row],[ScheduleSeason]])</f>
        <v>14</v>
      </c>
      <c r="D1789">
        <v>9</v>
      </c>
      <c r="E1789" cm="1">
        <f t="array" ref="E1789">_xlfn.XLOOKUP(Table1[[#This Row],[ScheduleWeekWritten]],Table3[Game],100+Table3[Increase],Table1[[#This Row],[ScheduleWeekWritten]])</f>
        <v>9</v>
      </c>
      <c r="F1789" t="b">
        <v>0</v>
      </c>
      <c r="G1789" t="s">
        <v>53</v>
      </c>
      <c r="H1789">
        <v>31</v>
      </c>
      <c r="I1789">
        <v>3</v>
      </c>
      <c r="J1789" t="s">
        <v>46</v>
      </c>
      <c r="K1789" t="s">
        <v>87</v>
      </c>
      <c r="L1789" t="str">
        <f>_xlfn.XLOOKUP(Table1[[#This Row],[TeamFavoriteID]],Table2[team_id],Table2[team_name],_xlfn.XLOOKUP(Table1[[#This Row],[TeamFavoriteID]],Table2[team_id_pfr],Table2[team_name],"Even"))</f>
        <v>San Francisco 49ers</v>
      </c>
      <c r="M1789">
        <v>-9</v>
      </c>
      <c r="N1789">
        <f>IF(Table1[[#This Row],[TeamFavorite]]=Table1[[#This Row],[TeamHome]],Table1[[#This Row],[ScoreAway]]-Table1[[#This Row],[ScoreHome]],Table1[[#This Row],[ScoreHome]]-Table1[[#This Row],[ScoreAway]])</f>
        <v>-28</v>
      </c>
      <c r="O1789">
        <f>IF(Table1[[#This Row],[SpreadActual]]&lt;Table1[[#This Row],[SpreadFavorite]],1,0)</f>
        <v>1</v>
      </c>
      <c r="Q1789" t="s">
        <v>118</v>
      </c>
      <c r="R1789" t="b">
        <v>0</v>
      </c>
      <c r="S1789">
        <v>55</v>
      </c>
      <c r="T1789">
        <v>13</v>
      </c>
      <c r="U1789">
        <v>74</v>
      </c>
    </row>
    <row r="1790" spans="1:22" x14ac:dyDescent="0.2">
      <c r="A1790" s="1">
        <v>27714</v>
      </c>
      <c r="B1790">
        <v>1975</v>
      </c>
      <c r="C1790">
        <f>_xlfn.MAXIFS(Table1[ScheduleWeekWritten],Table1[ScheduleSeason],Table1[[#This Row],[ScheduleSeason]])</f>
        <v>14</v>
      </c>
      <c r="D1790">
        <v>9</v>
      </c>
      <c r="E1790" cm="1">
        <f t="array" ref="E1790">_xlfn.XLOOKUP(Table1[[#This Row],[ScheduleWeekWritten]],Table3[Game],100+Table3[Increase],Table1[[#This Row],[ScheduleWeekWritten]])</f>
        <v>9</v>
      </c>
      <c r="F1790" t="b">
        <v>0</v>
      </c>
      <c r="G1790" t="s">
        <v>57</v>
      </c>
      <c r="H1790">
        <v>20</v>
      </c>
      <c r="I1790">
        <v>17</v>
      </c>
      <c r="J1790" t="s">
        <v>61</v>
      </c>
      <c r="K1790" t="s">
        <v>59</v>
      </c>
      <c r="L1790" t="str">
        <f>_xlfn.XLOOKUP(Table1[[#This Row],[TeamFavoriteID]],Table2[team_id],Table2[team_name],_xlfn.XLOOKUP(Table1[[#This Row],[TeamFavoriteID]],Table2[team_id_pfr],Table2[team_name],"Even"))</f>
        <v>Arizona Cardinals</v>
      </c>
      <c r="M1790">
        <v>-4</v>
      </c>
      <c r="N1790">
        <f>IF(Table1[[#This Row],[TeamFavorite]]=Table1[[#This Row],[TeamHome]],Table1[[#This Row],[ScoreAway]]-Table1[[#This Row],[ScoreHome]],Table1[[#This Row],[ScoreHome]]-Table1[[#This Row],[ScoreAway]])</f>
        <v>3</v>
      </c>
      <c r="O1790">
        <f>IF(Table1[[#This Row],[SpreadActual]]&lt;Table1[[#This Row],[SpreadFavorite]],1,0)</f>
        <v>0</v>
      </c>
      <c r="Q1790" t="s">
        <v>60</v>
      </c>
      <c r="R1790" t="b">
        <v>0</v>
      </c>
      <c r="S1790">
        <v>58</v>
      </c>
      <c r="T1790">
        <v>8</v>
      </c>
      <c r="U1790">
        <v>44</v>
      </c>
    </row>
    <row r="1791" spans="1:22" x14ac:dyDescent="0.2">
      <c r="A1791" s="1">
        <v>27715</v>
      </c>
      <c r="B1791">
        <v>1975</v>
      </c>
      <c r="C1791">
        <f>_xlfn.MAXIFS(Table1[ScheduleWeekWritten],Table1[ScheduleSeason],Table1[[#This Row],[ScheduleSeason]])</f>
        <v>14</v>
      </c>
      <c r="D1791">
        <v>9</v>
      </c>
      <c r="E1791" cm="1">
        <f t="array" ref="E1791">_xlfn.XLOOKUP(Table1[[#This Row],[ScheduleWeekWritten]],Table3[Game],100+Table3[Increase],Table1[[#This Row],[ScheduleWeekWritten]])</f>
        <v>9</v>
      </c>
      <c r="F1791" t="b">
        <v>0</v>
      </c>
      <c r="G1791" t="s">
        <v>101</v>
      </c>
      <c r="H1791">
        <v>33</v>
      </c>
      <c r="I1791">
        <v>24</v>
      </c>
      <c r="J1791" t="s">
        <v>28</v>
      </c>
      <c r="K1791" t="s">
        <v>104</v>
      </c>
      <c r="L1791" t="str">
        <f>_xlfn.XLOOKUP(Table1[[#This Row],[TeamFavoriteID]],Table2[team_id],Table2[team_name],_xlfn.XLOOKUP(Table1[[#This Row],[TeamFavoriteID]],Table2[team_id_pfr],Table2[team_name],"Even"))</f>
        <v>Cincinnati Bengals</v>
      </c>
      <c r="M1791">
        <v>-6</v>
      </c>
      <c r="N1791">
        <f>IF(Table1[[#This Row],[TeamFavorite]]=Table1[[#This Row],[TeamHome]],Table1[[#This Row],[ScoreAway]]-Table1[[#This Row],[ScoreHome]],Table1[[#This Row],[ScoreHome]]-Table1[[#This Row],[ScoreAway]])</f>
        <v>-9</v>
      </c>
      <c r="O1791">
        <f>IF(Table1[[#This Row],[SpreadActual]]&lt;Table1[[#This Row],[SpreadFavorite]],1,0)</f>
        <v>1</v>
      </c>
      <c r="Q1791" t="s">
        <v>111</v>
      </c>
      <c r="R1791" t="b">
        <v>0</v>
      </c>
      <c r="S1791">
        <v>49</v>
      </c>
      <c r="T1791">
        <v>6</v>
      </c>
      <c r="U1791">
        <v>65</v>
      </c>
    </row>
    <row r="1792" spans="1:22" x14ac:dyDescent="0.2">
      <c r="A1792" s="1">
        <v>27721</v>
      </c>
      <c r="B1792">
        <v>1975</v>
      </c>
      <c r="C1792">
        <f>_xlfn.MAXIFS(Table1[ScheduleWeekWritten],Table1[ScheduleSeason],Table1[[#This Row],[ScheduleSeason]])</f>
        <v>14</v>
      </c>
      <c r="D1792">
        <v>10</v>
      </c>
      <c r="E1792" cm="1">
        <f t="array" ref="E1792">_xlfn.XLOOKUP(Table1[[#This Row],[ScheduleWeekWritten]],Table3[Game],100+Table3[Increase],Table1[[#This Row],[ScheduleWeekWritten]])</f>
        <v>10</v>
      </c>
      <c r="F1792" t="b">
        <v>0</v>
      </c>
      <c r="G1792" t="s">
        <v>38</v>
      </c>
      <c r="H1792">
        <v>35</v>
      </c>
      <c r="I1792">
        <v>21</v>
      </c>
      <c r="J1792" t="s">
        <v>24</v>
      </c>
      <c r="K1792" t="s">
        <v>88</v>
      </c>
      <c r="L1792" t="str">
        <f>_xlfn.XLOOKUP(Table1[[#This Row],[TeamFavoriteID]],Table2[team_id],Table2[team_name],_xlfn.XLOOKUP(Table1[[#This Row],[TeamFavoriteID]],Table2[team_id_pfr],Table2[team_name],"Even"))</f>
        <v>Denver Broncos</v>
      </c>
      <c r="M1792">
        <v>-3</v>
      </c>
      <c r="N1792">
        <f>IF(Table1[[#This Row],[TeamFavorite]]=Table1[[#This Row],[TeamHome]],Table1[[#This Row],[ScoreAway]]-Table1[[#This Row],[ScoreHome]],Table1[[#This Row],[ScoreHome]]-Table1[[#This Row],[ScoreAway]])</f>
        <v>14</v>
      </c>
      <c r="O1792">
        <f>IF(Table1[[#This Row],[SpreadActual]]&lt;Table1[[#This Row],[SpreadFavorite]],1,0)</f>
        <v>0</v>
      </c>
      <c r="Q1792" t="s">
        <v>41</v>
      </c>
      <c r="R1792" t="b">
        <v>0</v>
      </c>
      <c r="S1792">
        <v>36</v>
      </c>
      <c r="T1792">
        <v>8</v>
      </c>
      <c r="U1792">
        <v>82</v>
      </c>
    </row>
    <row r="1793" spans="1:22" x14ac:dyDescent="0.2">
      <c r="A1793" s="1">
        <v>27721</v>
      </c>
      <c r="B1793">
        <v>1975</v>
      </c>
      <c r="C1793">
        <f>_xlfn.MAXIFS(Table1[ScheduleWeekWritten],Table1[ScheduleSeason],Table1[[#This Row],[ScheduleSeason]])</f>
        <v>14</v>
      </c>
      <c r="D1793">
        <v>10</v>
      </c>
      <c r="E1793" cm="1">
        <f t="array" ref="E1793">_xlfn.XLOOKUP(Table1[[#This Row],[ScheduleWeekWritten]],Table3[Game],100+Table3[Increase],Table1[[#This Row],[ScheduleWeekWritten]])</f>
        <v>10</v>
      </c>
      <c r="F1793" t="b">
        <v>0</v>
      </c>
      <c r="G1793" t="s">
        <v>28</v>
      </c>
      <c r="H1793">
        <v>45</v>
      </c>
      <c r="I1793">
        <v>31</v>
      </c>
      <c r="J1793" t="s">
        <v>115</v>
      </c>
      <c r="K1793" t="s">
        <v>43</v>
      </c>
      <c r="L1793" t="str">
        <f>_xlfn.XLOOKUP(Table1[[#This Row],[TeamFavoriteID]],Table2[team_id],Table2[team_name],_xlfn.XLOOKUP(Table1[[#This Row],[TeamFavoriteID]],Table2[team_id_pfr],Table2[team_name],"Even"))</f>
        <v>Buffalo Bills</v>
      </c>
      <c r="M1793">
        <v>-7.5</v>
      </c>
      <c r="N1793">
        <f>IF(Table1[[#This Row],[TeamFavorite]]=Table1[[#This Row],[TeamHome]],Table1[[#This Row],[ScoreAway]]-Table1[[#This Row],[ScoreHome]],Table1[[#This Row],[ScoreHome]]-Table1[[#This Row],[ScoreAway]])</f>
        <v>-14</v>
      </c>
      <c r="O1793">
        <f>IF(Table1[[#This Row],[SpreadActual]]&lt;Table1[[#This Row],[SpreadFavorite]],1,0)</f>
        <v>1</v>
      </c>
      <c r="Q1793" t="s">
        <v>123</v>
      </c>
      <c r="R1793" t="b">
        <v>0</v>
      </c>
      <c r="S1793">
        <v>35</v>
      </c>
      <c r="T1793">
        <v>10</v>
      </c>
      <c r="U1793">
        <v>66</v>
      </c>
    </row>
    <row r="1794" spans="1:22" x14ac:dyDescent="0.2">
      <c r="A1794" s="1">
        <v>27721</v>
      </c>
      <c r="B1794">
        <v>1975</v>
      </c>
      <c r="C1794">
        <f>_xlfn.MAXIFS(Table1[ScheduleWeekWritten],Table1[ScheduleSeason],Table1[[#This Row],[ScheduleSeason]])</f>
        <v>14</v>
      </c>
      <c r="D1794">
        <v>10</v>
      </c>
      <c r="E1794" cm="1">
        <f t="array" ref="E1794">_xlfn.XLOOKUP(Table1[[#This Row],[ScheduleWeekWritten]],Table3[Game],100+Table3[Increase],Table1[[#This Row],[ScheduleWeekWritten]])</f>
        <v>10</v>
      </c>
      <c r="F1794" t="b">
        <v>0</v>
      </c>
      <c r="G1794" t="s">
        <v>62</v>
      </c>
      <c r="H1794">
        <v>35</v>
      </c>
      <c r="I1794">
        <v>23</v>
      </c>
      <c r="J1794" t="s">
        <v>101</v>
      </c>
      <c r="K1794" t="s">
        <v>104</v>
      </c>
      <c r="L1794" t="str">
        <f>_xlfn.XLOOKUP(Table1[[#This Row],[TeamFavoriteID]],Table2[team_id],Table2[team_name],_xlfn.XLOOKUP(Table1[[#This Row],[TeamFavoriteID]],Table2[team_id_pfr],Table2[team_name],"Even"))</f>
        <v>Cincinnati Bengals</v>
      </c>
      <c r="M1794">
        <v>-11</v>
      </c>
      <c r="N1794">
        <f>IF(Table1[[#This Row],[TeamFavorite]]=Table1[[#This Row],[TeamHome]],Table1[[#This Row],[ScoreAway]]-Table1[[#This Row],[ScoreHome]],Table1[[#This Row],[ScoreHome]]-Table1[[#This Row],[ScoreAway]])</f>
        <v>12</v>
      </c>
      <c r="O1794">
        <f>IF(Table1[[#This Row],[SpreadActual]]&lt;Table1[[#This Row],[SpreadFavorite]],1,0)</f>
        <v>0</v>
      </c>
      <c r="Q1794" t="s">
        <v>66</v>
      </c>
      <c r="R1794" t="b">
        <v>0</v>
      </c>
      <c r="S1794">
        <v>33</v>
      </c>
      <c r="T1794">
        <v>9</v>
      </c>
      <c r="U1794">
        <v>76</v>
      </c>
    </row>
    <row r="1795" spans="1:22" x14ac:dyDescent="0.2">
      <c r="A1795" s="1">
        <v>27721</v>
      </c>
      <c r="B1795">
        <v>1975</v>
      </c>
      <c r="C1795">
        <f>_xlfn.MAXIFS(Table1[ScheduleWeekWritten],Table1[ScheduleSeason],Table1[[#This Row],[ScheduleSeason]])</f>
        <v>14</v>
      </c>
      <c r="D1795">
        <v>10</v>
      </c>
      <c r="E1795" cm="1">
        <f t="array" ref="E1795">_xlfn.XLOOKUP(Table1[[#This Row],[ScheduleWeekWritten]],Table3[Game],100+Table3[Increase],Table1[[#This Row],[ScheduleWeekWritten]])</f>
        <v>10</v>
      </c>
      <c r="F1795" t="b">
        <v>0</v>
      </c>
      <c r="G1795" t="s">
        <v>67</v>
      </c>
      <c r="H1795">
        <v>27</v>
      </c>
      <c r="I1795">
        <v>17</v>
      </c>
      <c r="J1795" t="s">
        <v>58</v>
      </c>
      <c r="K1795" t="s">
        <v>68</v>
      </c>
      <c r="L1795" t="str">
        <f>_xlfn.XLOOKUP(Table1[[#This Row],[TeamFavoriteID]],Table2[team_id],Table2[team_name],_xlfn.XLOOKUP(Table1[[#This Row],[TeamFavoriteID]],Table2[team_id_pfr],Table2[team_name],"Even"))</f>
        <v>Dallas Cowboys</v>
      </c>
      <c r="M1795">
        <v>-8.5</v>
      </c>
      <c r="N1795">
        <f>IF(Table1[[#This Row],[TeamFavorite]]=Table1[[#This Row],[TeamHome]],Table1[[#This Row],[ScoreAway]]-Table1[[#This Row],[ScoreHome]],Table1[[#This Row],[ScoreHome]]-Table1[[#This Row],[ScoreAway]])</f>
        <v>-10</v>
      </c>
      <c r="O1795">
        <f>IF(Table1[[#This Row],[SpreadActual]]&lt;Table1[[#This Row],[SpreadFavorite]],1,0)</f>
        <v>1</v>
      </c>
      <c r="Q1795" t="s">
        <v>119</v>
      </c>
      <c r="R1795" t="b">
        <v>0</v>
      </c>
      <c r="S1795">
        <v>40</v>
      </c>
      <c r="T1795">
        <v>8</v>
      </c>
      <c r="U1795">
        <v>38</v>
      </c>
    </row>
    <row r="1796" spans="1:22" x14ac:dyDescent="0.2">
      <c r="A1796" s="1">
        <v>27721</v>
      </c>
      <c r="B1796">
        <v>1975</v>
      </c>
      <c r="C1796">
        <f>_xlfn.MAXIFS(Table1[ScheduleWeekWritten],Table1[ScheduleSeason],Table1[[#This Row],[ScheduleSeason]])</f>
        <v>14</v>
      </c>
      <c r="D1796">
        <v>10</v>
      </c>
      <c r="E1796" cm="1">
        <f t="array" ref="E1796">_xlfn.XLOOKUP(Table1[[#This Row],[ScheduleWeekWritten]],Table3[Game],100+Table3[Increase],Table1[[#This Row],[ScheduleWeekWritten]])</f>
        <v>10</v>
      </c>
      <c r="F1796" t="b">
        <v>0</v>
      </c>
      <c r="G1796" t="s">
        <v>33</v>
      </c>
      <c r="H1796">
        <v>40</v>
      </c>
      <c r="I1796">
        <v>14</v>
      </c>
      <c r="J1796" t="s">
        <v>50</v>
      </c>
      <c r="K1796" t="s">
        <v>35</v>
      </c>
      <c r="L1796" t="str">
        <f>_xlfn.XLOOKUP(Table1[[#This Row],[TeamFavoriteID]],Table2[team_id],Table2[team_name],_xlfn.XLOOKUP(Table1[[#This Row],[TeamFavoriteID]],Table2[team_id_pfr],Table2[team_name],"Even"))</f>
        <v>Green Bay Packers</v>
      </c>
      <c r="M1796">
        <v>-3</v>
      </c>
      <c r="N1796">
        <f>IF(Table1[[#This Row],[TeamFavorite]]=Table1[[#This Row],[TeamHome]],Table1[[#This Row],[ScoreAway]]-Table1[[#This Row],[ScoreHome]],Table1[[#This Row],[ScoreHome]]-Table1[[#This Row],[ScoreAway]])</f>
        <v>-26</v>
      </c>
      <c r="O1796">
        <f>IF(Table1[[#This Row],[SpreadActual]]&lt;Table1[[#This Row],[SpreadFavorite]],1,0)</f>
        <v>1</v>
      </c>
      <c r="Q1796" t="s">
        <v>36</v>
      </c>
      <c r="R1796" t="b">
        <v>0</v>
      </c>
      <c r="S1796">
        <v>29</v>
      </c>
      <c r="T1796">
        <v>7</v>
      </c>
      <c r="U1796">
        <v>71</v>
      </c>
    </row>
    <row r="1797" spans="1:22" x14ac:dyDescent="0.2">
      <c r="A1797" s="1">
        <v>27721</v>
      </c>
      <c r="B1797">
        <v>1975</v>
      </c>
      <c r="C1797">
        <f>_xlfn.MAXIFS(Table1[ScheduleWeekWritten],Table1[ScheduleSeason],Table1[[#This Row],[ScheduleSeason]])</f>
        <v>14</v>
      </c>
      <c r="D1797">
        <v>10</v>
      </c>
      <c r="E1797" cm="1">
        <f t="array" ref="E1797">_xlfn.XLOOKUP(Table1[[#This Row],[ScheduleWeekWritten]],Table3[Game],100+Table3[Increase],Table1[[#This Row],[ScheduleWeekWritten]])</f>
        <v>10</v>
      </c>
      <c r="F1797" t="b">
        <v>0</v>
      </c>
      <c r="G1797" t="s">
        <v>42</v>
      </c>
      <c r="H1797">
        <v>24</v>
      </c>
      <c r="I1797">
        <v>21</v>
      </c>
      <c r="J1797" t="s">
        <v>45</v>
      </c>
      <c r="K1797" t="s">
        <v>75</v>
      </c>
      <c r="L1797" t="str">
        <f>_xlfn.XLOOKUP(Table1[[#This Row],[TeamFavoriteID]],Table2[team_id],Table2[team_name],_xlfn.XLOOKUP(Table1[[#This Row],[TeamFavoriteID]],Table2[team_id_pfr],Table2[team_name],"Even"))</f>
        <v>Kansas City Chiefs</v>
      </c>
      <c r="M1797">
        <v>-1</v>
      </c>
      <c r="N1797">
        <f>IF(Table1[[#This Row],[TeamFavorite]]=Table1[[#This Row],[TeamHome]],Table1[[#This Row],[ScoreAway]]-Table1[[#This Row],[ScoreHome]],Table1[[#This Row],[ScoreHome]]-Table1[[#This Row],[ScoreAway]])</f>
        <v>-3</v>
      </c>
      <c r="O1797">
        <f>IF(Table1[[#This Row],[SpreadActual]]&lt;Table1[[#This Row],[SpreadFavorite]],1,0)</f>
        <v>1</v>
      </c>
      <c r="Q1797" t="s">
        <v>117</v>
      </c>
      <c r="R1797" t="b">
        <v>0</v>
      </c>
      <c r="S1797">
        <v>32</v>
      </c>
      <c r="T1797">
        <v>13</v>
      </c>
      <c r="U1797">
        <v>56</v>
      </c>
    </row>
    <row r="1798" spans="1:22" x14ac:dyDescent="0.2">
      <c r="A1798" s="1">
        <v>27721</v>
      </c>
      <c r="B1798">
        <v>1975</v>
      </c>
      <c r="C1798">
        <f>_xlfn.MAXIFS(Table1[ScheduleWeekWritten],Table1[ScheduleSeason],Table1[[#This Row],[ScheduleSeason]])</f>
        <v>14</v>
      </c>
      <c r="D1798">
        <v>10</v>
      </c>
      <c r="E1798" cm="1">
        <f t="array" ref="E1798">_xlfn.XLOOKUP(Table1[[#This Row],[ScheduleWeekWritten]],Table3[Game],100+Table3[Increase],Table1[[#This Row],[ScheduleWeekWritten]])</f>
        <v>10</v>
      </c>
      <c r="F1798" t="b">
        <v>0</v>
      </c>
      <c r="G1798" t="s">
        <v>39</v>
      </c>
      <c r="H1798">
        <v>38</v>
      </c>
      <c r="I1798">
        <v>10</v>
      </c>
      <c r="J1798" t="s">
        <v>46</v>
      </c>
      <c r="K1798" t="s">
        <v>40</v>
      </c>
      <c r="L1798" t="str">
        <f>_xlfn.XLOOKUP(Table1[[#This Row],[TeamFavoriteID]],Table2[team_id],Table2[team_name],_xlfn.XLOOKUP(Table1[[#This Row],[TeamFavoriteID]],Table2[team_id_pfr],Table2[team_name],"Even"))</f>
        <v>Los Angeles Rams</v>
      </c>
      <c r="M1798">
        <v>-19.5</v>
      </c>
      <c r="N1798">
        <f>IF(Table1[[#This Row],[TeamFavorite]]=Table1[[#This Row],[TeamHome]],Table1[[#This Row],[ScoreAway]]-Table1[[#This Row],[ScoreHome]],Table1[[#This Row],[ScoreHome]]-Table1[[#This Row],[ScoreAway]])</f>
        <v>-28</v>
      </c>
      <c r="O1798">
        <f>IF(Table1[[#This Row],[SpreadActual]]&lt;Table1[[#This Row],[SpreadFavorite]],1,0)</f>
        <v>1</v>
      </c>
      <c r="Q1798" t="s">
        <v>65</v>
      </c>
      <c r="R1798" t="b">
        <v>0</v>
      </c>
      <c r="S1798">
        <v>61</v>
      </c>
      <c r="T1798">
        <v>6</v>
      </c>
      <c r="U1798">
        <v>30</v>
      </c>
    </row>
    <row r="1799" spans="1:22" x14ac:dyDescent="0.2">
      <c r="A1799" s="1">
        <v>27721</v>
      </c>
      <c r="B1799">
        <v>1975</v>
      </c>
      <c r="C1799">
        <f>_xlfn.MAXIFS(Table1[ScheduleWeekWritten],Table1[ScheduleSeason],Table1[[#This Row],[ScheduleSeason]])</f>
        <v>14</v>
      </c>
      <c r="D1799">
        <v>10</v>
      </c>
      <c r="E1799" cm="1">
        <f t="array" ref="E1799">_xlfn.XLOOKUP(Table1[[#This Row],[ScheduleWeekWritten]],Table3[Game],100+Table3[Increase],Table1[[#This Row],[ScheduleWeekWritten]])</f>
        <v>10</v>
      </c>
      <c r="F1799" t="b">
        <v>0</v>
      </c>
      <c r="G1799" t="s">
        <v>19</v>
      </c>
      <c r="H1799">
        <v>17</v>
      </c>
      <c r="I1799">
        <v>33</v>
      </c>
      <c r="J1799" t="s">
        <v>34</v>
      </c>
      <c r="K1799" t="s">
        <v>91</v>
      </c>
      <c r="L1799" t="str">
        <f>_xlfn.XLOOKUP(Table1[[#This Row],[TeamFavoriteID]],Table2[team_id],Table2[team_name],_xlfn.XLOOKUP(Table1[[#This Row],[TeamFavoriteID]],Table2[team_id_pfr],Table2[team_name],"Even"))</f>
        <v>Miami Dolphins</v>
      </c>
      <c r="M1799">
        <v>-8</v>
      </c>
      <c r="N1799">
        <f>IF(Table1[[#This Row],[TeamFavorite]]=Table1[[#This Row],[TeamHome]],Table1[[#This Row],[ScoreAway]]-Table1[[#This Row],[ScoreHome]],Table1[[#This Row],[ScoreHome]]-Table1[[#This Row],[ScoreAway]])</f>
        <v>16</v>
      </c>
      <c r="O1799">
        <f>IF(Table1[[#This Row],[SpreadActual]]&lt;Table1[[#This Row],[SpreadFavorite]],1,0)</f>
        <v>0</v>
      </c>
      <c r="Q1799" t="s">
        <v>22</v>
      </c>
      <c r="R1799" t="b">
        <v>0</v>
      </c>
      <c r="S1799">
        <v>66</v>
      </c>
      <c r="T1799">
        <v>14</v>
      </c>
      <c r="U1799">
        <v>71</v>
      </c>
    </row>
    <row r="1800" spans="1:22" x14ac:dyDescent="0.2">
      <c r="A1800" s="1">
        <v>27721</v>
      </c>
      <c r="B1800">
        <v>1975</v>
      </c>
      <c r="C1800">
        <f>_xlfn.MAXIFS(Table1[ScheduleWeekWritten],Table1[ScheduleSeason],Table1[[#This Row],[ScheduleSeason]])</f>
        <v>14</v>
      </c>
      <c r="D1800">
        <v>10</v>
      </c>
      <c r="E1800" cm="1">
        <f t="array" ref="E1800">_xlfn.XLOOKUP(Table1[[#This Row],[ScheduleWeekWritten]],Table3[Game],100+Table3[Increase],Table1[[#This Row],[ScheduleWeekWritten]])</f>
        <v>10</v>
      </c>
      <c r="F1800" t="b">
        <v>0</v>
      </c>
      <c r="G1800" t="s">
        <v>54</v>
      </c>
      <c r="H1800">
        <v>28</v>
      </c>
      <c r="I1800">
        <v>13</v>
      </c>
      <c r="J1800" t="s">
        <v>27</v>
      </c>
      <c r="K1800" t="s">
        <v>55</v>
      </c>
      <c r="L1800" t="str">
        <f>_xlfn.XLOOKUP(Table1[[#This Row],[TeamFavoriteID]],Table2[team_id],Table2[team_name],_xlfn.XLOOKUP(Table1[[#This Row],[TeamFavoriteID]],Table2[team_id_pfr],Table2[team_name],"Even"))</f>
        <v>Minnesota Vikings</v>
      </c>
      <c r="M1800">
        <v>-21</v>
      </c>
      <c r="N1800">
        <f>IF(Table1[[#This Row],[TeamFavorite]]=Table1[[#This Row],[TeamHome]],Table1[[#This Row],[ScoreAway]]-Table1[[#This Row],[ScoreHome]],Table1[[#This Row],[ScoreHome]]-Table1[[#This Row],[ScoreAway]])</f>
        <v>-15</v>
      </c>
      <c r="O1800">
        <f>IF(Table1[[#This Row],[SpreadActual]]&lt;Table1[[#This Row],[SpreadFavorite]],1,0)</f>
        <v>0</v>
      </c>
      <c r="Q1800" t="s">
        <v>73</v>
      </c>
      <c r="R1800" t="b">
        <v>0</v>
      </c>
      <c r="S1800">
        <v>23</v>
      </c>
      <c r="T1800">
        <v>8</v>
      </c>
      <c r="U1800">
        <v>75</v>
      </c>
    </row>
    <row r="1801" spans="1:22" x14ac:dyDescent="0.2">
      <c r="A1801" s="1">
        <v>27721</v>
      </c>
      <c r="B1801">
        <v>1975</v>
      </c>
      <c r="C1801">
        <f>_xlfn.MAXIFS(Table1[ScheduleWeekWritten],Table1[ScheduleSeason],Table1[[#This Row],[ScheduleSeason]])</f>
        <v>14</v>
      </c>
      <c r="D1801">
        <v>10</v>
      </c>
      <c r="E1801" cm="1">
        <f t="array" ref="E1801">_xlfn.XLOOKUP(Table1[[#This Row],[ScheduleWeekWritten]],Table3[Game],100+Table3[Increase],Table1[[#This Row],[ScheduleWeekWritten]])</f>
        <v>10</v>
      </c>
      <c r="F1801" t="b">
        <v>0</v>
      </c>
      <c r="G1801" t="s">
        <v>95</v>
      </c>
      <c r="H1801">
        <v>6</v>
      </c>
      <c r="I1801">
        <v>16</v>
      </c>
      <c r="J1801" t="s">
        <v>53</v>
      </c>
      <c r="K1801" t="s">
        <v>87</v>
      </c>
      <c r="L1801" t="str">
        <f>_xlfn.XLOOKUP(Table1[[#This Row],[TeamFavoriteID]],Table2[team_id],Table2[team_name],_xlfn.XLOOKUP(Table1[[#This Row],[TeamFavoriteID]],Table2[team_id_pfr],Table2[team_name],"Even"))</f>
        <v>San Francisco 49ers</v>
      </c>
      <c r="M1801">
        <v>-7</v>
      </c>
      <c r="N1801">
        <f>IF(Table1[[#This Row],[TeamFavorite]]=Table1[[#This Row],[TeamHome]],Table1[[#This Row],[ScoreAway]]-Table1[[#This Row],[ScoreHome]],Table1[[#This Row],[ScoreHome]]-Table1[[#This Row],[ScoreAway]])</f>
        <v>-10</v>
      </c>
      <c r="O1801">
        <f>IF(Table1[[#This Row],[SpreadActual]]&lt;Table1[[#This Row],[SpreadFavorite]],1,0)</f>
        <v>1</v>
      </c>
      <c r="Q1801" t="s">
        <v>124</v>
      </c>
      <c r="R1801" t="b">
        <v>0</v>
      </c>
      <c r="S1801">
        <v>72</v>
      </c>
      <c r="T1801">
        <v>0</v>
      </c>
      <c r="V1801" t="s">
        <v>103</v>
      </c>
    </row>
    <row r="1802" spans="1:22" x14ac:dyDescent="0.2">
      <c r="A1802" s="1">
        <v>27721</v>
      </c>
      <c r="B1802">
        <v>1975</v>
      </c>
      <c r="C1802">
        <f>_xlfn.MAXIFS(Table1[ScheduleWeekWritten],Table1[ScheduleSeason],Table1[[#This Row],[ScheduleSeason]])</f>
        <v>14</v>
      </c>
      <c r="D1802">
        <v>10</v>
      </c>
      <c r="E1802" cm="1">
        <f t="array" ref="E1802">_xlfn.XLOOKUP(Table1[[#This Row],[ScheduleWeekWritten]],Table3[Game],100+Table3[Increase],Table1[[#This Row],[ScheduleWeekWritten]])</f>
        <v>10</v>
      </c>
      <c r="F1802" t="b">
        <v>0</v>
      </c>
      <c r="G1802" t="s">
        <v>31</v>
      </c>
      <c r="H1802">
        <v>6</v>
      </c>
      <c r="I1802">
        <v>37</v>
      </c>
      <c r="J1802" t="s">
        <v>57</v>
      </c>
      <c r="K1802" t="s">
        <v>59</v>
      </c>
      <c r="L1802" t="str">
        <f>_xlfn.XLOOKUP(Table1[[#This Row],[TeamFavoriteID]],Table2[team_id],Table2[team_name],_xlfn.XLOOKUP(Table1[[#This Row],[TeamFavoriteID]],Table2[team_id_pfr],Table2[team_name],"Even"))</f>
        <v>Arizona Cardinals</v>
      </c>
      <c r="M1802">
        <v>-8</v>
      </c>
      <c r="N1802">
        <f>IF(Table1[[#This Row],[TeamFavorite]]=Table1[[#This Row],[TeamHome]],Table1[[#This Row],[ScoreAway]]-Table1[[#This Row],[ScoreHome]],Table1[[#This Row],[ScoreHome]]-Table1[[#This Row],[ScoreAway]])</f>
        <v>-31</v>
      </c>
      <c r="O1802">
        <f>IF(Table1[[#This Row],[SpreadActual]]&lt;Table1[[#This Row],[SpreadFavorite]],1,0)</f>
        <v>1</v>
      </c>
      <c r="Q1802" t="s">
        <v>74</v>
      </c>
      <c r="R1802" t="b">
        <v>0</v>
      </c>
      <c r="S1802">
        <v>41</v>
      </c>
      <c r="T1802">
        <v>12</v>
      </c>
      <c r="U1802">
        <v>52</v>
      </c>
    </row>
    <row r="1803" spans="1:22" x14ac:dyDescent="0.2">
      <c r="A1803" s="1">
        <v>27721</v>
      </c>
      <c r="B1803">
        <v>1975</v>
      </c>
      <c r="C1803">
        <f>_xlfn.MAXIFS(Table1[ScheduleWeekWritten],Table1[ScheduleSeason],Table1[[#This Row],[ScheduleSeason]])</f>
        <v>14</v>
      </c>
      <c r="D1803">
        <v>10</v>
      </c>
      <c r="E1803" cm="1">
        <f t="array" ref="E1803">_xlfn.XLOOKUP(Table1[[#This Row],[ScheduleWeekWritten]],Table3[Game],100+Table3[Increase],Table1[[#This Row],[ScheduleWeekWritten]])</f>
        <v>10</v>
      </c>
      <c r="F1803" t="b">
        <v>0</v>
      </c>
      <c r="G1803" t="s">
        <v>61</v>
      </c>
      <c r="H1803">
        <v>23</v>
      </c>
      <c r="I1803">
        <v>26</v>
      </c>
      <c r="J1803" t="s">
        <v>20</v>
      </c>
      <c r="K1803" t="s">
        <v>21</v>
      </c>
      <c r="L1803" t="str">
        <f>_xlfn.XLOOKUP(Table1[[#This Row],[TeamFavoriteID]],Table2[team_id],Table2[team_name],_xlfn.XLOOKUP(Table1[[#This Row],[TeamFavoriteID]],Table2[team_id_pfr],Table2[team_name],"Even"))</f>
        <v>Las Vegas Raiders</v>
      </c>
      <c r="M1803">
        <v>-3.5</v>
      </c>
      <c r="N1803">
        <f>IF(Table1[[#This Row],[TeamFavorite]]=Table1[[#This Row],[TeamHome]],Table1[[#This Row],[ScoreAway]]-Table1[[#This Row],[ScoreHome]],Table1[[#This Row],[ScoreHome]]-Table1[[#This Row],[ScoreAway]])</f>
        <v>-3</v>
      </c>
      <c r="O1803">
        <f>IF(Table1[[#This Row],[SpreadActual]]&lt;Table1[[#This Row],[SpreadFavorite]],1,0)</f>
        <v>0</v>
      </c>
      <c r="Q1803" t="s">
        <v>64</v>
      </c>
      <c r="R1803" t="b">
        <v>0</v>
      </c>
      <c r="S1803">
        <v>41</v>
      </c>
      <c r="T1803">
        <v>10</v>
      </c>
      <c r="U1803">
        <v>58</v>
      </c>
    </row>
    <row r="1804" spans="1:22" x14ac:dyDescent="0.2">
      <c r="A1804" s="1">
        <v>27722</v>
      </c>
      <c r="B1804">
        <v>1975</v>
      </c>
      <c r="C1804">
        <f>_xlfn.MAXIFS(Table1[ScheduleWeekWritten],Table1[ScheduleSeason],Table1[[#This Row],[ScheduleSeason]])</f>
        <v>14</v>
      </c>
      <c r="D1804">
        <v>10</v>
      </c>
      <c r="E1804" cm="1">
        <f t="array" ref="E1804">_xlfn.XLOOKUP(Table1[[#This Row],[ScheduleWeekWritten]],Table3[Game],100+Table3[Increase],Table1[[#This Row],[ScheduleWeekWritten]])</f>
        <v>10</v>
      </c>
      <c r="F1804" t="b">
        <v>0</v>
      </c>
      <c r="G1804" t="s">
        <v>23</v>
      </c>
      <c r="H1804">
        <v>9</v>
      </c>
      <c r="I1804">
        <v>32</v>
      </c>
      <c r="J1804" t="s">
        <v>49</v>
      </c>
      <c r="K1804" t="s">
        <v>51</v>
      </c>
      <c r="L1804" t="str">
        <f>_xlfn.XLOOKUP(Table1[[#This Row],[TeamFavoriteID]],Table2[team_id],Table2[team_name],_xlfn.XLOOKUP(Table1[[#This Row],[TeamFavoriteID]],Table2[team_id_pfr],Table2[team_name],"Even"))</f>
        <v>Pittsburgh Steelers</v>
      </c>
      <c r="M1804">
        <v>-3.5</v>
      </c>
      <c r="N1804">
        <f>IF(Table1[[#This Row],[TeamFavorite]]=Table1[[#This Row],[TeamHome]],Table1[[#This Row],[ScoreAway]]-Table1[[#This Row],[ScoreHome]],Table1[[#This Row],[ScoreHome]]-Table1[[#This Row],[ScoreAway]])</f>
        <v>-23</v>
      </c>
      <c r="O1804">
        <f>IF(Table1[[#This Row],[SpreadActual]]&lt;Table1[[#This Row],[SpreadFavorite]],1,0)</f>
        <v>1</v>
      </c>
      <c r="Q1804" t="s">
        <v>102</v>
      </c>
      <c r="R1804" t="b">
        <v>0</v>
      </c>
      <c r="S1804">
        <v>72</v>
      </c>
      <c r="T1804">
        <v>0</v>
      </c>
      <c r="V1804" t="s">
        <v>103</v>
      </c>
    </row>
    <row r="1805" spans="1:22" x14ac:dyDescent="0.2">
      <c r="A1805" s="1">
        <v>27725</v>
      </c>
      <c r="B1805">
        <v>1975</v>
      </c>
      <c r="C1805">
        <f>_xlfn.MAXIFS(Table1[ScheduleWeekWritten],Table1[ScheduleSeason],Table1[[#This Row],[ScheduleSeason]])</f>
        <v>14</v>
      </c>
      <c r="D1805">
        <v>11</v>
      </c>
      <c r="E1805" cm="1">
        <f t="array" ref="E1805">_xlfn.XLOOKUP(Table1[[#This Row],[ScheduleWeekWritten]],Table3[Game],100+Table3[Increase],Table1[[#This Row],[ScheduleWeekWritten]])</f>
        <v>11</v>
      </c>
      <c r="F1805" t="b">
        <v>0</v>
      </c>
      <c r="G1805" t="s">
        <v>45</v>
      </c>
      <c r="H1805">
        <v>0</v>
      </c>
      <c r="I1805">
        <v>20</v>
      </c>
      <c r="J1805" t="s">
        <v>39</v>
      </c>
      <c r="K1805" t="s">
        <v>40</v>
      </c>
      <c r="L1805" t="str">
        <f>_xlfn.XLOOKUP(Table1[[#This Row],[TeamFavoriteID]],Table2[team_id],Table2[team_name],_xlfn.XLOOKUP(Table1[[#This Row],[TeamFavoriteID]],Table2[team_id_pfr],Table2[team_name],"Even"))</f>
        <v>Los Angeles Rams</v>
      </c>
      <c r="M1805">
        <v>-9</v>
      </c>
      <c r="N1805">
        <f>IF(Table1[[#This Row],[TeamFavorite]]=Table1[[#This Row],[TeamHome]],Table1[[#This Row],[ScoreAway]]-Table1[[#This Row],[ScoreHome]],Table1[[#This Row],[ScoreHome]]-Table1[[#This Row],[ScoreAway]])</f>
        <v>-20</v>
      </c>
      <c r="O1805">
        <f>IF(Table1[[#This Row],[SpreadActual]]&lt;Table1[[#This Row],[SpreadFavorite]],1,0)</f>
        <v>1</v>
      </c>
      <c r="Q1805" t="s">
        <v>125</v>
      </c>
      <c r="R1805" t="b">
        <v>0</v>
      </c>
      <c r="S1805">
        <v>72</v>
      </c>
      <c r="T1805">
        <v>0</v>
      </c>
      <c r="V1805" t="s">
        <v>103</v>
      </c>
    </row>
    <row r="1806" spans="1:22" x14ac:dyDescent="0.2">
      <c r="A1806" s="1">
        <v>27725</v>
      </c>
      <c r="B1806">
        <v>1975</v>
      </c>
      <c r="C1806">
        <f>_xlfn.MAXIFS(Table1[ScheduleWeekWritten],Table1[ScheduleSeason],Table1[[#This Row],[ScheduleSeason]])</f>
        <v>14</v>
      </c>
      <c r="D1806">
        <v>11</v>
      </c>
      <c r="E1806" cm="1">
        <f t="array" ref="E1806">_xlfn.XLOOKUP(Table1[[#This Row],[ScheduleWeekWritten]],Table3[Game],100+Table3[Increase],Table1[[#This Row],[ScheduleWeekWritten]])</f>
        <v>11</v>
      </c>
      <c r="F1806" t="b">
        <v>0</v>
      </c>
      <c r="G1806" t="s">
        <v>57</v>
      </c>
      <c r="H1806">
        <v>14</v>
      </c>
      <c r="I1806">
        <v>32</v>
      </c>
      <c r="J1806" t="s">
        <v>28</v>
      </c>
      <c r="K1806" t="s">
        <v>59</v>
      </c>
      <c r="L1806" t="str">
        <f>_xlfn.XLOOKUP(Table1[[#This Row],[TeamFavoriteID]],Table2[team_id],Table2[team_name],_xlfn.XLOOKUP(Table1[[#This Row],[TeamFavoriteID]],Table2[team_id_pfr],Table2[team_name],"Even"))</f>
        <v>Arizona Cardinals</v>
      </c>
      <c r="M1806">
        <v>-6</v>
      </c>
      <c r="N1806">
        <f>IF(Table1[[#This Row],[TeamFavorite]]=Table1[[#This Row],[TeamHome]],Table1[[#This Row],[ScoreAway]]-Table1[[#This Row],[ScoreHome]],Table1[[#This Row],[ScoreHome]]-Table1[[#This Row],[ScoreAway]])</f>
        <v>-18</v>
      </c>
      <c r="O1806">
        <f>IF(Table1[[#This Row],[SpreadActual]]&lt;Table1[[#This Row],[SpreadFavorite]],1,0)</f>
        <v>1</v>
      </c>
      <c r="Q1806" t="s">
        <v>60</v>
      </c>
      <c r="R1806" t="b">
        <v>0</v>
      </c>
      <c r="S1806">
        <v>28</v>
      </c>
      <c r="T1806">
        <v>12</v>
      </c>
      <c r="U1806">
        <v>92</v>
      </c>
    </row>
    <row r="1807" spans="1:22" x14ac:dyDescent="0.2">
      <c r="A1807" s="1">
        <v>27728</v>
      </c>
      <c r="B1807">
        <v>1975</v>
      </c>
      <c r="C1807">
        <f>_xlfn.MAXIFS(Table1[ScheduleWeekWritten],Table1[ScheduleSeason],Table1[[#This Row],[ScheduleSeason]])</f>
        <v>14</v>
      </c>
      <c r="D1807">
        <v>11</v>
      </c>
      <c r="E1807" cm="1">
        <f t="array" ref="E1807">_xlfn.XLOOKUP(Table1[[#This Row],[ScheduleWeekWritten]],Table3[Game],100+Table3[Increase],Table1[[#This Row],[ScheduleWeekWritten]])</f>
        <v>11</v>
      </c>
      <c r="F1807" t="b">
        <v>0</v>
      </c>
      <c r="G1807" t="s">
        <v>34</v>
      </c>
      <c r="H1807">
        <v>28</v>
      </c>
      <c r="I1807">
        <v>14</v>
      </c>
      <c r="J1807" t="s">
        <v>42</v>
      </c>
      <c r="K1807" t="s">
        <v>72</v>
      </c>
      <c r="L1807" t="str">
        <f>_xlfn.XLOOKUP(Table1[[#This Row],[TeamFavoriteID]],Table2[team_id],Table2[team_name],_xlfn.XLOOKUP(Table1[[#This Row],[TeamFavoriteID]],Table2[team_id_pfr],Table2[team_name],"Even"))</f>
        <v>Baltimore Colts</v>
      </c>
      <c r="M1807">
        <v>-7.5</v>
      </c>
      <c r="N1807">
        <f>IF(Table1[[#This Row],[TeamFavorite]]=Table1[[#This Row],[TeamHome]],Table1[[#This Row],[ScoreAway]]-Table1[[#This Row],[ScoreHome]],Table1[[#This Row],[ScoreHome]]-Table1[[#This Row],[ScoreAway]])</f>
        <v>-14</v>
      </c>
      <c r="O1807">
        <f>IF(Table1[[#This Row],[SpreadActual]]&lt;Table1[[#This Row],[SpreadFavorite]],1,0)</f>
        <v>1</v>
      </c>
      <c r="Q1807" t="s">
        <v>80</v>
      </c>
      <c r="R1807" t="b">
        <v>0</v>
      </c>
      <c r="S1807">
        <v>49</v>
      </c>
      <c r="T1807">
        <v>11</v>
      </c>
      <c r="U1807">
        <v>66</v>
      </c>
    </row>
    <row r="1808" spans="1:22" x14ac:dyDescent="0.2">
      <c r="A1808" s="1">
        <v>27728</v>
      </c>
      <c r="B1808">
        <v>1975</v>
      </c>
      <c r="C1808">
        <f>_xlfn.MAXIFS(Table1[ScheduleWeekWritten],Table1[ScheduleSeason],Table1[[#This Row],[ScheduleSeason]])</f>
        <v>14</v>
      </c>
      <c r="D1808">
        <v>11</v>
      </c>
      <c r="E1808" cm="1">
        <f t="array" ref="E1808">_xlfn.XLOOKUP(Table1[[#This Row],[ScheduleWeekWritten]],Table3[Game],100+Table3[Increase],Table1[[#This Row],[ScheduleWeekWritten]])</f>
        <v>11</v>
      </c>
      <c r="F1808" t="b">
        <v>0</v>
      </c>
      <c r="G1808" t="s">
        <v>101</v>
      </c>
      <c r="H1808">
        <v>23</v>
      </c>
      <c r="I1808">
        <v>19</v>
      </c>
      <c r="J1808" t="s">
        <v>23</v>
      </c>
      <c r="K1808" t="s">
        <v>104</v>
      </c>
      <c r="L1808" t="str">
        <f>_xlfn.XLOOKUP(Table1[[#This Row],[TeamFavoriteID]],Table2[team_id],Table2[team_name],_xlfn.XLOOKUP(Table1[[#This Row],[TeamFavoriteID]],Table2[team_id_pfr],Table2[team_name],"Even"))</f>
        <v>Cincinnati Bengals</v>
      </c>
      <c r="M1808">
        <v>-3</v>
      </c>
      <c r="N1808">
        <f>IF(Table1[[#This Row],[TeamFavorite]]=Table1[[#This Row],[TeamHome]],Table1[[#This Row],[ScoreAway]]-Table1[[#This Row],[ScoreHome]],Table1[[#This Row],[ScoreHome]]-Table1[[#This Row],[ScoreAway]])</f>
        <v>-4</v>
      </c>
      <c r="O1808">
        <f>IF(Table1[[#This Row],[SpreadActual]]&lt;Table1[[#This Row],[SpreadFavorite]],1,0)</f>
        <v>1</v>
      </c>
      <c r="Q1808" t="s">
        <v>111</v>
      </c>
      <c r="R1808" t="b">
        <v>0</v>
      </c>
      <c r="S1808">
        <v>60</v>
      </c>
      <c r="T1808">
        <v>21</v>
      </c>
      <c r="U1808">
        <v>63</v>
      </c>
    </row>
    <row r="1809" spans="1:22" x14ac:dyDescent="0.2">
      <c r="A1809" s="1">
        <v>27728</v>
      </c>
      <c r="B1809">
        <v>1975</v>
      </c>
      <c r="C1809">
        <f>_xlfn.MAXIFS(Table1[ScheduleWeekWritten],Table1[ScheduleSeason],Table1[[#This Row],[ScheduleSeason]])</f>
        <v>14</v>
      </c>
      <c r="D1809">
        <v>11</v>
      </c>
      <c r="E1809" cm="1">
        <f t="array" ref="E1809">_xlfn.XLOOKUP(Table1[[#This Row],[ScheduleWeekWritten]],Table3[Game],100+Table3[Increase],Table1[[#This Row],[ScheduleWeekWritten]])</f>
        <v>11</v>
      </c>
      <c r="F1809" t="b">
        <v>0</v>
      </c>
      <c r="G1809" t="s">
        <v>62</v>
      </c>
      <c r="H1809">
        <v>17</v>
      </c>
      <c r="I1809">
        <v>16</v>
      </c>
      <c r="J1809" t="s">
        <v>95</v>
      </c>
      <c r="K1809" t="s">
        <v>63</v>
      </c>
      <c r="L1809" t="str">
        <f>_xlfn.XLOOKUP(Table1[[#This Row],[TeamFavoriteID]],Table2[team_id],Table2[team_name],_xlfn.XLOOKUP(Table1[[#This Row],[TeamFavoriteID]],Table2[team_id_pfr],Table2[team_name],"Even"))</f>
        <v>Cleveland Browns</v>
      </c>
      <c r="M1809">
        <v>-7</v>
      </c>
      <c r="N1809">
        <f>IF(Table1[[#This Row],[TeamFavorite]]=Table1[[#This Row],[TeamHome]],Table1[[#This Row],[ScoreAway]]-Table1[[#This Row],[ScoreHome]],Table1[[#This Row],[ScoreHome]]-Table1[[#This Row],[ScoreAway]])</f>
        <v>-1</v>
      </c>
      <c r="O1809">
        <f>IF(Table1[[#This Row],[SpreadActual]]&lt;Table1[[#This Row],[SpreadFavorite]],1,0)</f>
        <v>0</v>
      </c>
      <c r="Q1809" t="s">
        <v>66</v>
      </c>
      <c r="R1809" t="b">
        <v>0</v>
      </c>
      <c r="S1809">
        <v>56</v>
      </c>
      <c r="T1809">
        <v>25</v>
      </c>
      <c r="U1809">
        <v>71</v>
      </c>
    </row>
    <row r="1810" spans="1:22" x14ac:dyDescent="0.2">
      <c r="A1810" s="1">
        <v>27728</v>
      </c>
      <c r="B1810">
        <v>1975</v>
      </c>
      <c r="C1810">
        <f>_xlfn.MAXIFS(Table1[ScheduleWeekWritten],Table1[ScheduleSeason],Table1[[#This Row],[ScheduleSeason]])</f>
        <v>14</v>
      </c>
      <c r="D1810">
        <v>11</v>
      </c>
      <c r="E1810" cm="1">
        <f t="array" ref="E1810">_xlfn.XLOOKUP(Table1[[#This Row],[ScheduleWeekWritten]],Table3[Game],100+Table3[Increase],Table1[[#This Row],[ScheduleWeekWritten]])</f>
        <v>11</v>
      </c>
      <c r="F1810" t="b">
        <v>0</v>
      </c>
      <c r="G1810" t="s">
        <v>67</v>
      </c>
      <c r="H1810">
        <v>14</v>
      </c>
      <c r="I1810">
        <v>3</v>
      </c>
      <c r="J1810" t="s">
        <v>50</v>
      </c>
      <c r="K1810" t="s">
        <v>68</v>
      </c>
      <c r="L1810" t="str">
        <f>_xlfn.XLOOKUP(Table1[[#This Row],[TeamFavoriteID]],Table2[team_id],Table2[team_name],_xlfn.XLOOKUP(Table1[[#This Row],[TeamFavoriteID]],Table2[team_id_pfr],Table2[team_name],"Even"))</f>
        <v>Dallas Cowboys</v>
      </c>
      <c r="M1810">
        <v>-12</v>
      </c>
      <c r="N1810">
        <f>IF(Table1[[#This Row],[TeamFavorite]]=Table1[[#This Row],[TeamHome]],Table1[[#This Row],[ScoreAway]]-Table1[[#This Row],[ScoreHome]],Table1[[#This Row],[ScoreHome]]-Table1[[#This Row],[ScoreAway]])</f>
        <v>-11</v>
      </c>
      <c r="O1810">
        <f>IF(Table1[[#This Row],[SpreadActual]]&lt;Table1[[#This Row],[SpreadFavorite]],1,0)</f>
        <v>0</v>
      </c>
      <c r="Q1810" t="s">
        <v>119</v>
      </c>
      <c r="R1810" t="b">
        <v>0</v>
      </c>
      <c r="S1810">
        <v>56</v>
      </c>
      <c r="T1810">
        <v>20</v>
      </c>
      <c r="U1810">
        <v>42</v>
      </c>
    </row>
    <row r="1811" spans="1:22" x14ac:dyDescent="0.2">
      <c r="A1811" s="1">
        <v>27728</v>
      </c>
      <c r="B1811">
        <v>1975</v>
      </c>
      <c r="C1811">
        <f>_xlfn.MAXIFS(Table1[ScheduleWeekWritten],Table1[ScheduleSeason],Table1[[#This Row],[ScheduleSeason]])</f>
        <v>14</v>
      </c>
      <c r="D1811">
        <v>11</v>
      </c>
      <c r="E1811" cm="1">
        <f t="array" ref="E1811">_xlfn.XLOOKUP(Table1[[#This Row],[ScheduleWeekWritten]],Table3[Game],100+Table3[Increase],Table1[[#This Row],[ScheduleWeekWritten]])</f>
        <v>11</v>
      </c>
      <c r="F1811" t="b">
        <v>0</v>
      </c>
      <c r="G1811" t="s">
        <v>24</v>
      </c>
      <c r="H1811">
        <v>13</v>
      </c>
      <c r="I1811">
        <v>10</v>
      </c>
      <c r="J1811" t="s">
        <v>27</v>
      </c>
      <c r="K1811" t="s">
        <v>88</v>
      </c>
      <c r="L1811" t="str">
        <f>_xlfn.XLOOKUP(Table1[[#This Row],[TeamFavoriteID]],Table2[team_id],Table2[team_name],_xlfn.XLOOKUP(Table1[[#This Row],[TeamFavoriteID]],Table2[team_id_pfr],Table2[team_name],"Even"))</f>
        <v>Denver Broncos</v>
      </c>
      <c r="M1811">
        <v>-9.5</v>
      </c>
      <c r="N1811">
        <f>IF(Table1[[#This Row],[TeamFavorite]]=Table1[[#This Row],[TeamHome]],Table1[[#This Row],[ScoreAway]]-Table1[[#This Row],[ScoreHome]],Table1[[#This Row],[ScoreHome]]-Table1[[#This Row],[ScoreAway]])</f>
        <v>-3</v>
      </c>
      <c r="O1811">
        <f>IF(Table1[[#This Row],[SpreadActual]]&lt;Table1[[#This Row],[SpreadFavorite]],1,0)</f>
        <v>0</v>
      </c>
      <c r="Q1811" t="s">
        <v>71</v>
      </c>
      <c r="R1811" t="b">
        <v>0</v>
      </c>
      <c r="S1811">
        <v>19</v>
      </c>
      <c r="T1811">
        <v>18</v>
      </c>
      <c r="U1811">
        <v>48</v>
      </c>
    </row>
    <row r="1812" spans="1:22" x14ac:dyDescent="0.2">
      <c r="A1812" s="1">
        <v>27728</v>
      </c>
      <c r="B1812">
        <v>1975</v>
      </c>
      <c r="C1812">
        <f>_xlfn.MAXIFS(Table1[ScheduleWeekWritten],Table1[ScheduleSeason],Table1[[#This Row],[ScheduleSeason]])</f>
        <v>14</v>
      </c>
      <c r="D1812">
        <v>11</v>
      </c>
      <c r="E1812" cm="1">
        <f t="array" ref="E1812">_xlfn.XLOOKUP(Table1[[#This Row],[ScheduleWeekWritten]],Table3[Game],100+Table3[Increase],Table1[[#This Row],[ScheduleWeekWritten]])</f>
        <v>11</v>
      </c>
      <c r="F1812" t="b">
        <v>0</v>
      </c>
      <c r="G1812" t="s">
        <v>33</v>
      </c>
      <c r="H1812">
        <v>28</v>
      </c>
      <c r="I1812">
        <v>7</v>
      </c>
      <c r="J1812" t="s">
        <v>46</v>
      </c>
      <c r="K1812" t="s">
        <v>35</v>
      </c>
      <c r="L1812" t="str">
        <f>_xlfn.XLOOKUP(Table1[[#This Row],[TeamFavoriteID]],Table2[team_id],Table2[team_name],_xlfn.XLOOKUP(Table1[[#This Row],[TeamFavoriteID]],Table2[team_id_pfr],Table2[team_name],"Even"))</f>
        <v>Green Bay Packers</v>
      </c>
      <c r="M1812">
        <v>-10</v>
      </c>
      <c r="N1812">
        <f>IF(Table1[[#This Row],[TeamFavorite]]=Table1[[#This Row],[TeamHome]],Table1[[#This Row],[ScoreAway]]-Table1[[#This Row],[ScoreHome]],Table1[[#This Row],[ScoreHome]]-Table1[[#This Row],[ScoreAway]])</f>
        <v>-21</v>
      </c>
      <c r="O1812">
        <f>IF(Table1[[#This Row],[SpreadActual]]&lt;Table1[[#This Row],[SpreadFavorite]],1,0)</f>
        <v>1</v>
      </c>
      <c r="Q1812" t="s">
        <v>82</v>
      </c>
      <c r="R1812" t="b">
        <v>0</v>
      </c>
      <c r="S1812">
        <v>39</v>
      </c>
      <c r="T1812">
        <v>18</v>
      </c>
      <c r="U1812">
        <v>86</v>
      </c>
    </row>
    <row r="1813" spans="1:22" x14ac:dyDescent="0.2">
      <c r="A1813" s="1">
        <v>27728</v>
      </c>
      <c r="B1813">
        <v>1975</v>
      </c>
      <c r="C1813">
        <f>_xlfn.MAXIFS(Table1[ScheduleWeekWritten],Table1[ScheduleSeason],Table1[[#This Row],[ScheduleSeason]])</f>
        <v>14</v>
      </c>
      <c r="D1813">
        <v>11</v>
      </c>
      <c r="E1813" cm="1">
        <f t="array" ref="E1813">_xlfn.XLOOKUP(Table1[[#This Row],[ScheduleWeekWritten]],Table3[Game],100+Table3[Increase],Table1[[#This Row],[ScheduleWeekWritten]])</f>
        <v>11</v>
      </c>
      <c r="F1813" t="b">
        <v>0</v>
      </c>
      <c r="G1813" t="s">
        <v>31</v>
      </c>
      <c r="H1813">
        <v>7</v>
      </c>
      <c r="I1813">
        <v>20</v>
      </c>
      <c r="J1813" t="s">
        <v>49</v>
      </c>
      <c r="K1813" t="s">
        <v>51</v>
      </c>
      <c r="L1813" t="str">
        <f>_xlfn.XLOOKUP(Table1[[#This Row],[TeamFavoriteID]],Table2[team_id],Table2[team_name],_xlfn.XLOOKUP(Table1[[#This Row],[TeamFavoriteID]],Table2[team_id_pfr],Table2[team_name],"Even"))</f>
        <v>Pittsburgh Steelers</v>
      </c>
      <c r="M1813">
        <v>-15</v>
      </c>
      <c r="N1813">
        <f>IF(Table1[[#This Row],[TeamFavorite]]=Table1[[#This Row],[TeamHome]],Table1[[#This Row],[ScoreAway]]-Table1[[#This Row],[ScoreHome]],Table1[[#This Row],[ScoreHome]]-Table1[[#This Row],[ScoreAway]])</f>
        <v>-13</v>
      </c>
      <c r="O1813">
        <f>IF(Table1[[#This Row],[SpreadActual]]&lt;Table1[[#This Row],[SpreadFavorite]],1,0)</f>
        <v>0</v>
      </c>
      <c r="Q1813" t="s">
        <v>74</v>
      </c>
      <c r="R1813" t="b">
        <v>0</v>
      </c>
      <c r="S1813">
        <v>50</v>
      </c>
      <c r="T1813">
        <v>13</v>
      </c>
      <c r="U1813">
        <v>68</v>
      </c>
    </row>
    <row r="1814" spans="1:22" x14ac:dyDescent="0.2">
      <c r="A1814" s="1">
        <v>27728</v>
      </c>
      <c r="B1814">
        <v>1975</v>
      </c>
      <c r="C1814">
        <f>_xlfn.MAXIFS(Table1[ScheduleWeekWritten],Table1[ScheduleSeason],Table1[[#This Row],[ScheduleSeason]])</f>
        <v>14</v>
      </c>
      <c r="D1814">
        <v>11</v>
      </c>
      <c r="E1814" cm="1">
        <f t="array" ref="E1814">_xlfn.XLOOKUP(Table1[[#This Row],[ScheduleWeekWritten]],Table3[Game],100+Table3[Increase],Table1[[#This Row],[ScheduleWeekWritten]])</f>
        <v>11</v>
      </c>
      <c r="F1814" t="b">
        <v>0</v>
      </c>
      <c r="G1814" t="s">
        <v>20</v>
      </c>
      <c r="H1814">
        <v>37</v>
      </c>
      <c r="I1814">
        <v>34</v>
      </c>
      <c r="J1814" t="s">
        <v>38</v>
      </c>
      <c r="K1814" t="s">
        <v>21</v>
      </c>
      <c r="L1814" t="str">
        <f>_xlfn.XLOOKUP(Table1[[#This Row],[TeamFavoriteID]],Table2[team_id],Table2[team_name],_xlfn.XLOOKUP(Table1[[#This Row],[TeamFavoriteID]],Table2[team_id_pfr],Table2[team_name],"Even"))</f>
        <v>Las Vegas Raiders</v>
      </c>
      <c r="M1814">
        <v>-14</v>
      </c>
      <c r="N1814">
        <f>IF(Table1[[#This Row],[TeamFavorite]]=Table1[[#This Row],[TeamHome]],Table1[[#This Row],[ScoreAway]]-Table1[[#This Row],[ScoreHome]],Table1[[#This Row],[ScoreHome]]-Table1[[#This Row],[ScoreAway]])</f>
        <v>3</v>
      </c>
      <c r="O1814">
        <f>IF(Table1[[#This Row],[SpreadActual]]&lt;Table1[[#This Row],[SpreadFavorite]],1,0)</f>
        <v>0</v>
      </c>
      <c r="Q1814" t="s">
        <v>76</v>
      </c>
      <c r="R1814" t="b">
        <v>0</v>
      </c>
      <c r="S1814">
        <v>47</v>
      </c>
      <c r="T1814">
        <v>8</v>
      </c>
      <c r="U1814">
        <v>78</v>
      </c>
    </row>
    <row r="1815" spans="1:22" x14ac:dyDescent="0.2">
      <c r="A1815" s="1">
        <v>27728</v>
      </c>
      <c r="B1815">
        <v>1975</v>
      </c>
      <c r="C1815">
        <f>_xlfn.MAXIFS(Table1[ScheduleWeekWritten],Table1[ScheduleSeason],Table1[[#This Row],[ScheduleSeason]])</f>
        <v>14</v>
      </c>
      <c r="D1815">
        <v>11</v>
      </c>
      <c r="E1815" cm="1">
        <f t="array" ref="E1815">_xlfn.XLOOKUP(Table1[[#This Row],[ScheduleWeekWritten]],Table3[Game],100+Table3[Increase],Table1[[#This Row],[ScheduleWeekWritten]])</f>
        <v>11</v>
      </c>
      <c r="F1815" t="b">
        <v>0</v>
      </c>
      <c r="G1815" t="s">
        <v>58</v>
      </c>
      <c r="H1815">
        <v>27</v>
      </c>
      <c r="I1815">
        <v>17</v>
      </c>
      <c r="J1815" t="s">
        <v>53</v>
      </c>
      <c r="K1815" t="s">
        <v>87</v>
      </c>
      <c r="L1815" t="str">
        <f>_xlfn.XLOOKUP(Table1[[#This Row],[TeamFavoriteID]],Table2[team_id],Table2[team_name],_xlfn.XLOOKUP(Table1[[#This Row],[TeamFavoriteID]],Table2[team_id_pfr],Table2[team_name],"Even"))</f>
        <v>San Francisco 49ers</v>
      </c>
      <c r="M1815">
        <v>-3</v>
      </c>
      <c r="N1815">
        <f>IF(Table1[[#This Row],[TeamFavorite]]=Table1[[#This Row],[TeamHome]],Table1[[#This Row],[ScoreAway]]-Table1[[#This Row],[ScoreHome]],Table1[[#This Row],[ScoreHome]]-Table1[[#This Row],[ScoreAway]])</f>
        <v>10</v>
      </c>
      <c r="O1815">
        <f>IF(Table1[[#This Row],[SpreadActual]]&lt;Table1[[#This Row],[SpreadFavorite]],1,0)</f>
        <v>0</v>
      </c>
      <c r="Q1815" t="s">
        <v>112</v>
      </c>
      <c r="R1815" t="b">
        <v>0</v>
      </c>
      <c r="S1815">
        <v>48</v>
      </c>
      <c r="T1815">
        <v>10</v>
      </c>
      <c r="U1815">
        <v>74</v>
      </c>
    </row>
    <row r="1816" spans="1:22" x14ac:dyDescent="0.2">
      <c r="A1816" s="1">
        <v>27728</v>
      </c>
      <c r="B1816">
        <v>1975</v>
      </c>
      <c r="C1816">
        <f>_xlfn.MAXIFS(Table1[ScheduleWeekWritten],Table1[ScheduleSeason],Table1[[#This Row],[ScheduleSeason]])</f>
        <v>14</v>
      </c>
      <c r="D1816">
        <v>11</v>
      </c>
      <c r="E1816" cm="1">
        <f t="array" ref="E1816">_xlfn.XLOOKUP(Table1[[#This Row],[ScheduleWeekWritten]],Table3[Game],100+Table3[Increase],Table1[[#This Row],[ScheduleWeekWritten]])</f>
        <v>11</v>
      </c>
      <c r="F1816" t="b">
        <v>0</v>
      </c>
      <c r="G1816" t="s">
        <v>61</v>
      </c>
      <c r="H1816">
        <v>31</v>
      </c>
      <c r="I1816">
        <v>30</v>
      </c>
      <c r="J1816" t="s">
        <v>54</v>
      </c>
      <c r="K1816" t="s">
        <v>55</v>
      </c>
      <c r="L1816" t="str">
        <f>_xlfn.XLOOKUP(Table1[[#This Row],[TeamFavoriteID]],Table2[team_id],Table2[team_name],_xlfn.XLOOKUP(Table1[[#This Row],[TeamFavoriteID]],Table2[team_id_pfr],Table2[team_name],"Even"))</f>
        <v>Minnesota Vikings</v>
      </c>
      <c r="M1816">
        <v>-3.5</v>
      </c>
      <c r="N1816">
        <f>IF(Table1[[#This Row],[TeamFavorite]]=Table1[[#This Row],[TeamHome]],Table1[[#This Row],[ScoreAway]]-Table1[[#This Row],[ScoreHome]],Table1[[#This Row],[ScoreHome]]-Table1[[#This Row],[ScoreAway]])</f>
        <v>1</v>
      </c>
      <c r="O1816">
        <f>IF(Table1[[#This Row],[SpreadActual]]&lt;Table1[[#This Row],[SpreadFavorite]],1,0)</f>
        <v>0</v>
      </c>
      <c r="Q1816" t="s">
        <v>64</v>
      </c>
      <c r="R1816" t="b">
        <v>0</v>
      </c>
      <c r="S1816">
        <v>50</v>
      </c>
      <c r="T1816">
        <v>12</v>
      </c>
      <c r="U1816">
        <v>70</v>
      </c>
    </row>
    <row r="1817" spans="1:22" x14ac:dyDescent="0.2">
      <c r="A1817" s="1">
        <v>27729</v>
      </c>
      <c r="B1817">
        <v>1975</v>
      </c>
      <c r="C1817">
        <f>_xlfn.MAXIFS(Table1[ScheduleWeekWritten],Table1[ScheduleSeason],Table1[[#This Row],[ScheduleSeason]])</f>
        <v>14</v>
      </c>
      <c r="D1817">
        <v>11</v>
      </c>
      <c r="E1817" cm="1">
        <f t="array" ref="E1817">_xlfn.XLOOKUP(Table1[[#This Row],[ScheduleWeekWritten]],Table3[Game],100+Table3[Increase],Table1[[#This Row],[ScheduleWeekWritten]])</f>
        <v>11</v>
      </c>
      <c r="F1817" t="b">
        <v>0</v>
      </c>
      <c r="G1817" t="s">
        <v>19</v>
      </c>
      <c r="H1817">
        <v>20</v>
      </c>
      <c r="I1817">
        <v>7</v>
      </c>
      <c r="J1817" t="s">
        <v>115</v>
      </c>
      <c r="K1817" t="s">
        <v>91</v>
      </c>
      <c r="L1817" t="str">
        <f>_xlfn.XLOOKUP(Table1[[#This Row],[TeamFavoriteID]],Table2[team_id],Table2[team_name],_xlfn.XLOOKUP(Table1[[#This Row],[TeamFavoriteID]],Table2[team_id_pfr],Table2[team_name],"Even"))</f>
        <v>Miami Dolphins</v>
      </c>
      <c r="M1817">
        <v>-7.5</v>
      </c>
      <c r="N1817">
        <f>IF(Table1[[#This Row],[TeamFavorite]]=Table1[[#This Row],[TeamHome]],Table1[[#This Row],[ScoreAway]]-Table1[[#This Row],[ScoreHome]],Table1[[#This Row],[ScoreHome]]-Table1[[#This Row],[ScoreAway]])</f>
        <v>-13</v>
      </c>
      <c r="O1817">
        <f>IF(Table1[[#This Row],[SpreadActual]]&lt;Table1[[#This Row],[SpreadFavorite]],1,0)</f>
        <v>1</v>
      </c>
      <c r="Q1817" t="s">
        <v>22</v>
      </c>
      <c r="R1817" t="b">
        <v>0</v>
      </c>
      <c r="S1817">
        <v>73</v>
      </c>
      <c r="T1817">
        <v>8</v>
      </c>
      <c r="U1817">
        <v>70</v>
      </c>
    </row>
    <row r="1818" spans="1:22" x14ac:dyDescent="0.2">
      <c r="A1818" s="1">
        <v>27735</v>
      </c>
      <c r="B1818">
        <v>1975</v>
      </c>
      <c r="C1818">
        <f>_xlfn.MAXIFS(Table1[ScheduleWeekWritten],Table1[ScheduleSeason],Table1[[#This Row],[ScheduleSeason]])</f>
        <v>14</v>
      </c>
      <c r="D1818">
        <v>12</v>
      </c>
      <c r="E1818" cm="1">
        <f t="array" ref="E1818">_xlfn.XLOOKUP(Table1[[#This Row],[ScheduleWeekWritten]],Table3[Game],100+Table3[Increase],Table1[[#This Row],[ScheduleWeekWritten]])</f>
        <v>12</v>
      </c>
      <c r="F1818" t="b">
        <v>0</v>
      </c>
      <c r="G1818" t="s">
        <v>38</v>
      </c>
      <c r="H1818">
        <v>27</v>
      </c>
      <c r="I1818">
        <v>30</v>
      </c>
      <c r="J1818" t="s">
        <v>61</v>
      </c>
      <c r="K1818" t="s">
        <v>85</v>
      </c>
      <c r="L1818" t="str">
        <f>_xlfn.XLOOKUP(Table1[[#This Row],[TeamFavoriteID]],Table2[team_id],Table2[team_name],_xlfn.XLOOKUP(Table1[[#This Row],[TeamFavoriteID]],Table2[team_id_pfr],Table2[team_name],"Even"))</f>
        <v>Washington Commanders</v>
      </c>
      <c r="M1818">
        <v>-6.5</v>
      </c>
      <c r="N1818">
        <f>IF(Table1[[#This Row],[TeamFavorite]]=Table1[[#This Row],[TeamHome]],Table1[[#This Row],[ScoreAway]]-Table1[[#This Row],[ScoreHome]],Table1[[#This Row],[ScoreHome]]-Table1[[#This Row],[ScoreAway]])</f>
        <v>-3</v>
      </c>
      <c r="O1818">
        <f>IF(Table1[[#This Row],[SpreadActual]]&lt;Table1[[#This Row],[SpreadFavorite]],1,0)</f>
        <v>0</v>
      </c>
      <c r="Q1818" t="s">
        <v>41</v>
      </c>
      <c r="R1818" t="b">
        <v>0</v>
      </c>
      <c r="S1818">
        <v>57</v>
      </c>
      <c r="T1818">
        <v>6</v>
      </c>
      <c r="U1818">
        <v>86</v>
      </c>
    </row>
    <row r="1819" spans="1:22" x14ac:dyDescent="0.2">
      <c r="A1819" s="1">
        <v>27735</v>
      </c>
      <c r="B1819">
        <v>1975</v>
      </c>
      <c r="C1819">
        <f>_xlfn.MAXIFS(Table1[ScheduleWeekWritten],Table1[ScheduleSeason],Table1[[#This Row],[ScheduleSeason]])</f>
        <v>14</v>
      </c>
      <c r="D1819">
        <v>12</v>
      </c>
      <c r="E1819" cm="1">
        <f t="array" ref="E1819">_xlfn.XLOOKUP(Table1[[#This Row],[ScheduleWeekWritten]],Table3[Game],100+Table3[Increase],Table1[[#This Row],[ScheduleWeekWritten]])</f>
        <v>12</v>
      </c>
      <c r="F1819" t="b">
        <v>0</v>
      </c>
      <c r="G1819" t="s">
        <v>46</v>
      </c>
      <c r="H1819">
        <v>25</v>
      </c>
      <c r="I1819">
        <v>21</v>
      </c>
      <c r="J1819" t="s">
        <v>45</v>
      </c>
      <c r="K1819" t="s">
        <v>79</v>
      </c>
      <c r="L1819" t="str">
        <f>_xlfn.XLOOKUP(Table1[[#This Row],[TeamFavoriteID]],Table2[team_id],Table2[team_name],_xlfn.XLOOKUP(Table1[[#This Row],[TeamFavoriteID]],Table2[team_id_pfr],Table2[team_name],"Even"))</f>
        <v>Detroit Lions</v>
      </c>
      <c r="M1819">
        <v>-6.5</v>
      </c>
      <c r="N1819">
        <f>IF(Table1[[#This Row],[TeamFavorite]]=Table1[[#This Row],[TeamHome]],Table1[[#This Row],[ScoreAway]]-Table1[[#This Row],[ScoreHome]],Table1[[#This Row],[ScoreHome]]-Table1[[#This Row],[ScoreAway]])</f>
        <v>4</v>
      </c>
      <c r="O1819">
        <f>IF(Table1[[#This Row],[SpreadActual]]&lt;Table1[[#This Row],[SpreadFavorite]],1,0)</f>
        <v>0</v>
      </c>
      <c r="Q1819" t="s">
        <v>114</v>
      </c>
      <c r="R1819" t="b">
        <v>0</v>
      </c>
      <c r="S1819">
        <v>32</v>
      </c>
      <c r="T1819">
        <v>10</v>
      </c>
      <c r="U1819">
        <v>64</v>
      </c>
    </row>
    <row r="1820" spans="1:22" x14ac:dyDescent="0.2">
      <c r="A1820" s="1">
        <v>27735</v>
      </c>
      <c r="B1820">
        <v>1975</v>
      </c>
      <c r="C1820">
        <f>_xlfn.MAXIFS(Table1[ScheduleWeekWritten],Table1[ScheduleSeason],Table1[[#This Row],[ScheduleSeason]])</f>
        <v>14</v>
      </c>
      <c r="D1820">
        <v>12</v>
      </c>
      <c r="E1820" cm="1">
        <f t="array" ref="E1820">_xlfn.XLOOKUP(Table1[[#This Row],[ScheduleWeekWritten]],Table3[Game],100+Table3[Increase],Table1[[#This Row],[ScheduleWeekWritten]])</f>
        <v>12</v>
      </c>
      <c r="F1820" t="b">
        <v>0</v>
      </c>
      <c r="G1820" t="s">
        <v>42</v>
      </c>
      <c r="H1820">
        <v>20</v>
      </c>
      <c r="I1820">
        <v>28</v>
      </c>
      <c r="J1820" t="s">
        <v>27</v>
      </c>
      <c r="K1820" t="s">
        <v>75</v>
      </c>
      <c r="L1820" t="str">
        <f>_xlfn.XLOOKUP(Table1[[#This Row],[TeamFavoriteID]],Table2[team_id],Table2[team_name],_xlfn.XLOOKUP(Table1[[#This Row],[TeamFavoriteID]],Table2[team_id_pfr],Table2[team_name],"Even"))</f>
        <v>Kansas City Chiefs</v>
      </c>
      <c r="M1820">
        <v>-7</v>
      </c>
      <c r="N1820">
        <f>IF(Table1[[#This Row],[TeamFavorite]]=Table1[[#This Row],[TeamHome]],Table1[[#This Row],[ScoreAway]]-Table1[[#This Row],[ScoreHome]],Table1[[#This Row],[ScoreHome]]-Table1[[#This Row],[ScoreAway]])</f>
        <v>8</v>
      </c>
      <c r="O1820">
        <f>IF(Table1[[#This Row],[SpreadActual]]&lt;Table1[[#This Row],[SpreadFavorite]],1,0)</f>
        <v>0</v>
      </c>
      <c r="Q1820" t="s">
        <v>117</v>
      </c>
      <c r="R1820" t="b">
        <v>0</v>
      </c>
      <c r="S1820">
        <v>33</v>
      </c>
      <c r="T1820">
        <v>8</v>
      </c>
      <c r="U1820">
        <v>59</v>
      </c>
    </row>
    <row r="1821" spans="1:22" x14ac:dyDescent="0.2">
      <c r="A1821" s="1">
        <v>27735</v>
      </c>
      <c r="B1821">
        <v>1975</v>
      </c>
      <c r="C1821">
        <f>_xlfn.MAXIFS(Table1[ScheduleWeekWritten],Table1[ScheduleSeason],Table1[[#This Row],[ScheduleSeason]])</f>
        <v>14</v>
      </c>
      <c r="D1821">
        <v>12</v>
      </c>
      <c r="E1821" cm="1">
        <f t="array" ref="E1821">_xlfn.XLOOKUP(Table1[[#This Row],[ScheduleWeekWritten]],Table3[Game],100+Table3[Increase],Table1[[#This Row],[ScheduleWeekWritten]])</f>
        <v>12</v>
      </c>
      <c r="F1821" t="b">
        <v>0</v>
      </c>
      <c r="G1821" t="s">
        <v>19</v>
      </c>
      <c r="H1821">
        <v>31</v>
      </c>
      <c r="I1821">
        <v>21</v>
      </c>
      <c r="J1821" t="s">
        <v>28</v>
      </c>
      <c r="K1821" t="s">
        <v>43</v>
      </c>
      <c r="L1821" t="str">
        <f>_xlfn.XLOOKUP(Table1[[#This Row],[TeamFavoriteID]],Table2[team_id],Table2[team_name],_xlfn.XLOOKUP(Table1[[#This Row],[TeamFavoriteID]],Table2[team_id_pfr],Table2[team_name],"Even"))</f>
        <v>Buffalo Bills</v>
      </c>
      <c r="M1821">
        <v>-3</v>
      </c>
      <c r="N1821">
        <f>IF(Table1[[#This Row],[TeamFavorite]]=Table1[[#This Row],[TeamHome]],Table1[[#This Row],[ScoreAway]]-Table1[[#This Row],[ScoreHome]],Table1[[#This Row],[ScoreHome]]-Table1[[#This Row],[ScoreAway]])</f>
        <v>10</v>
      </c>
      <c r="O1821">
        <f>IF(Table1[[#This Row],[SpreadActual]]&lt;Table1[[#This Row],[SpreadFavorite]],1,0)</f>
        <v>0</v>
      </c>
      <c r="Q1821" t="s">
        <v>22</v>
      </c>
      <c r="R1821" t="b">
        <v>0</v>
      </c>
      <c r="S1821">
        <v>72</v>
      </c>
      <c r="T1821">
        <v>10</v>
      </c>
      <c r="U1821">
        <v>64</v>
      </c>
    </row>
    <row r="1822" spans="1:22" x14ac:dyDescent="0.2">
      <c r="A1822" s="1">
        <v>27735</v>
      </c>
      <c r="B1822">
        <v>1975</v>
      </c>
      <c r="C1822">
        <f>_xlfn.MAXIFS(Table1[ScheduleWeekWritten],Table1[ScheduleSeason],Table1[[#This Row],[ScheduleSeason]])</f>
        <v>14</v>
      </c>
      <c r="D1822">
        <v>12</v>
      </c>
      <c r="E1822" cm="1">
        <f t="array" ref="E1822">_xlfn.XLOOKUP(Table1[[#This Row],[ScheduleWeekWritten]],Table3[Game],100+Table3[Increase],Table1[[#This Row],[ScheduleWeekWritten]])</f>
        <v>12</v>
      </c>
      <c r="F1822" t="b">
        <v>0</v>
      </c>
      <c r="G1822" t="s">
        <v>54</v>
      </c>
      <c r="H1822">
        <v>24</v>
      </c>
      <c r="I1822">
        <v>3</v>
      </c>
      <c r="J1822" t="s">
        <v>33</v>
      </c>
      <c r="K1822" t="s">
        <v>55</v>
      </c>
      <c r="L1822" t="str">
        <f>_xlfn.XLOOKUP(Table1[[#This Row],[TeamFavoriteID]],Table2[team_id],Table2[team_name],_xlfn.XLOOKUP(Table1[[#This Row],[TeamFavoriteID]],Table2[team_id_pfr],Table2[team_name],"Even"))</f>
        <v>Minnesota Vikings</v>
      </c>
      <c r="M1822">
        <v>-11.5</v>
      </c>
      <c r="N1822">
        <f>IF(Table1[[#This Row],[TeamFavorite]]=Table1[[#This Row],[TeamHome]],Table1[[#This Row],[ScoreAway]]-Table1[[#This Row],[ScoreHome]],Table1[[#This Row],[ScoreHome]]-Table1[[#This Row],[ScoreAway]])</f>
        <v>-21</v>
      </c>
      <c r="O1822">
        <f>IF(Table1[[#This Row],[SpreadActual]]&lt;Table1[[#This Row],[SpreadFavorite]],1,0)</f>
        <v>1</v>
      </c>
      <c r="Q1822" t="s">
        <v>73</v>
      </c>
      <c r="R1822" t="b">
        <v>0</v>
      </c>
      <c r="S1822">
        <v>25</v>
      </c>
      <c r="T1822">
        <v>7</v>
      </c>
      <c r="U1822">
        <v>62</v>
      </c>
    </row>
    <row r="1823" spans="1:22" x14ac:dyDescent="0.2">
      <c r="A1823" s="1">
        <v>27735</v>
      </c>
      <c r="B1823">
        <v>1975</v>
      </c>
      <c r="C1823">
        <f>_xlfn.MAXIFS(Table1[ScheduleWeekWritten],Table1[ScheduleSeason],Table1[[#This Row],[ScheduleSeason]])</f>
        <v>14</v>
      </c>
      <c r="D1823">
        <v>12</v>
      </c>
      <c r="E1823" cm="1">
        <f t="array" ref="E1823">_xlfn.XLOOKUP(Table1[[#This Row],[ScheduleWeekWritten]],Table3[Game],100+Table3[Increase],Table1[[#This Row],[ScheduleWeekWritten]])</f>
        <v>12</v>
      </c>
      <c r="F1823" t="b">
        <v>0</v>
      </c>
      <c r="G1823" t="s">
        <v>115</v>
      </c>
      <c r="H1823">
        <v>28</v>
      </c>
      <c r="I1823">
        <v>30</v>
      </c>
      <c r="J1823" t="s">
        <v>31</v>
      </c>
      <c r="K1823" t="s">
        <v>70</v>
      </c>
      <c r="L1823" t="str">
        <f>_xlfn.XLOOKUP(Table1[[#This Row],[TeamFavoriteID]],Table2[team_id],Table2[team_name],_xlfn.XLOOKUP(Table1[[#This Row],[TeamFavoriteID]],Table2[team_id_pfr],Table2[team_name],"Even"))</f>
        <v>Boston Patriots</v>
      </c>
      <c r="M1823">
        <v>-5.5</v>
      </c>
      <c r="N1823">
        <f>IF(Table1[[#This Row],[TeamFavorite]]=Table1[[#This Row],[TeamHome]],Table1[[#This Row],[ScoreAway]]-Table1[[#This Row],[ScoreHome]],Table1[[#This Row],[ScoreHome]]-Table1[[#This Row],[ScoreAway]])</f>
        <v>-2</v>
      </c>
      <c r="O1823">
        <f>IF(Table1[[#This Row],[SpreadActual]]&lt;Table1[[#This Row],[SpreadFavorite]],1,0)</f>
        <v>0</v>
      </c>
      <c r="Q1823" t="s">
        <v>116</v>
      </c>
      <c r="R1823" t="b">
        <v>0</v>
      </c>
      <c r="S1823">
        <v>38</v>
      </c>
      <c r="T1823">
        <v>17</v>
      </c>
      <c r="U1823">
        <v>43</v>
      </c>
    </row>
    <row r="1824" spans="1:22" x14ac:dyDescent="0.2">
      <c r="A1824" s="1">
        <v>27735</v>
      </c>
      <c r="B1824">
        <v>1975</v>
      </c>
      <c r="C1824">
        <f>_xlfn.MAXIFS(Table1[ScheduleWeekWritten],Table1[ScheduleSeason],Table1[[#This Row],[ScheduleSeason]])</f>
        <v>14</v>
      </c>
      <c r="D1824">
        <v>12</v>
      </c>
      <c r="E1824" cm="1">
        <f t="array" ref="E1824">_xlfn.XLOOKUP(Table1[[#This Row],[ScheduleWeekWritten]],Table3[Game],100+Table3[Increase],Table1[[#This Row],[ScheduleWeekWritten]])</f>
        <v>12</v>
      </c>
      <c r="F1824" t="b">
        <v>0</v>
      </c>
      <c r="G1824" t="s">
        <v>95</v>
      </c>
      <c r="H1824">
        <v>7</v>
      </c>
      <c r="I1824">
        <v>14</v>
      </c>
      <c r="J1824" t="s">
        <v>39</v>
      </c>
      <c r="K1824" t="s">
        <v>40</v>
      </c>
      <c r="L1824" t="str">
        <f>_xlfn.XLOOKUP(Table1[[#This Row],[TeamFavoriteID]],Table2[team_id],Table2[team_name],_xlfn.XLOOKUP(Table1[[#This Row],[TeamFavoriteID]],Table2[team_id_pfr],Table2[team_name],"Even"))</f>
        <v>Los Angeles Rams</v>
      </c>
      <c r="M1824">
        <v>-14</v>
      </c>
      <c r="N1824">
        <f>IF(Table1[[#This Row],[TeamFavorite]]=Table1[[#This Row],[TeamHome]],Table1[[#This Row],[ScoreAway]]-Table1[[#This Row],[ScoreHome]],Table1[[#This Row],[ScoreHome]]-Table1[[#This Row],[ScoreAway]])</f>
        <v>-7</v>
      </c>
      <c r="O1824">
        <f>IF(Table1[[#This Row],[SpreadActual]]&lt;Table1[[#This Row],[SpreadFavorite]],1,0)</f>
        <v>0</v>
      </c>
      <c r="Q1824" t="s">
        <v>124</v>
      </c>
      <c r="R1824" t="b">
        <v>0</v>
      </c>
      <c r="S1824">
        <v>72</v>
      </c>
      <c r="T1824">
        <v>0</v>
      </c>
      <c r="V1824" t="s">
        <v>103</v>
      </c>
    </row>
    <row r="1825" spans="1:22" x14ac:dyDescent="0.2">
      <c r="A1825" s="1">
        <v>27735</v>
      </c>
      <c r="B1825">
        <v>1975</v>
      </c>
      <c r="C1825">
        <f>_xlfn.MAXIFS(Table1[ScheduleWeekWritten],Table1[ScheduleSeason],Table1[[#This Row],[ScheduleSeason]])</f>
        <v>14</v>
      </c>
      <c r="D1825">
        <v>12</v>
      </c>
      <c r="E1825" cm="1">
        <f t="array" ref="E1825">_xlfn.XLOOKUP(Table1[[#This Row],[ScheduleWeekWritten]],Table3[Game],100+Table3[Increase],Table1[[#This Row],[ScheduleWeekWritten]])</f>
        <v>12</v>
      </c>
      <c r="F1825" t="b">
        <v>0</v>
      </c>
      <c r="G1825" t="s">
        <v>50</v>
      </c>
      <c r="H1825">
        <v>0</v>
      </c>
      <c r="I1825">
        <v>21</v>
      </c>
      <c r="J1825" t="s">
        <v>34</v>
      </c>
      <c r="K1825" t="s">
        <v>72</v>
      </c>
      <c r="L1825" t="str">
        <f>_xlfn.XLOOKUP(Table1[[#This Row],[TeamFavoriteID]],Table2[team_id],Table2[team_name],_xlfn.XLOOKUP(Table1[[#This Row],[TeamFavoriteID]],Table2[team_id_pfr],Table2[team_name],"Even"))</f>
        <v>Baltimore Colts</v>
      </c>
      <c r="M1825">
        <v>-10</v>
      </c>
      <c r="N1825">
        <f>IF(Table1[[#This Row],[TeamFavorite]]=Table1[[#This Row],[TeamHome]],Table1[[#This Row],[ScoreAway]]-Table1[[#This Row],[ScoreHome]],Table1[[#This Row],[ScoreHome]]-Table1[[#This Row],[ScoreAway]])</f>
        <v>-21</v>
      </c>
      <c r="O1825">
        <f>IF(Table1[[#This Row],[SpreadActual]]&lt;Table1[[#This Row],[SpreadFavorite]],1,0)</f>
        <v>1</v>
      </c>
      <c r="Q1825" t="s">
        <v>126</v>
      </c>
      <c r="R1825" t="b">
        <v>0</v>
      </c>
      <c r="S1825">
        <v>40</v>
      </c>
      <c r="T1825">
        <v>17</v>
      </c>
      <c r="U1825">
        <v>50</v>
      </c>
    </row>
    <row r="1826" spans="1:22" x14ac:dyDescent="0.2">
      <c r="A1826" s="1">
        <v>27735</v>
      </c>
      <c r="B1826">
        <v>1975</v>
      </c>
      <c r="C1826">
        <f>_xlfn.MAXIFS(Table1[ScheduleWeekWritten],Table1[ScheduleSeason],Table1[[#This Row],[ScheduleSeason]])</f>
        <v>14</v>
      </c>
      <c r="D1826">
        <v>12</v>
      </c>
      <c r="E1826" cm="1">
        <f t="array" ref="E1826">_xlfn.XLOOKUP(Table1[[#This Row],[ScheduleWeekWritten]],Table3[Game],100+Table3[Increase],Table1[[#This Row],[ScheduleWeekWritten]])</f>
        <v>12</v>
      </c>
      <c r="F1826" t="b">
        <v>0</v>
      </c>
      <c r="G1826" t="s">
        <v>58</v>
      </c>
      <c r="H1826">
        <v>0</v>
      </c>
      <c r="I1826">
        <v>31</v>
      </c>
      <c r="J1826" t="s">
        <v>101</v>
      </c>
      <c r="K1826" t="s">
        <v>104</v>
      </c>
      <c r="L1826" t="str">
        <f>_xlfn.XLOOKUP(Table1[[#This Row],[TeamFavoriteID]],Table2[team_id],Table2[team_name],_xlfn.XLOOKUP(Table1[[#This Row],[TeamFavoriteID]],Table2[team_id_pfr],Table2[team_name],"Even"))</f>
        <v>Cincinnati Bengals</v>
      </c>
      <c r="M1826">
        <v>-6</v>
      </c>
      <c r="N1826">
        <f>IF(Table1[[#This Row],[TeamFavorite]]=Table1[[#This Row],[TeamHome]],Table1[[#This Row],[ScoreAway]]-Table1[[#This Row],[ScoreHome]],Table1[[#This Row],[ScoreHome]]-Table1[[#This Row],[ScoreAway]])</f>
        <v>-31</v>
      </c>
      <c r="O1826">
        <f>IF(Table1[[#This Row],[SpreadActual]]&lt;Table1[[#This Row],[SpreadFavorite]],1,0)</f>
        <v>1</v>
      </c>
      <c r="Q1826" t="s">
        <v>112</v>
      </c>
      <c r="R1826" t="b">
        <v>0</v>
      </c>
      <c r="S1826">
        <v>40</v>
      </c>
      <c r="T1826">
        <v>14</v>
      </c>
      <c r="U1826">
        <v>54</v>
      </c>
    </row>
    <row r="1827" spans="1:22" x14ac:dyDescent="0.2">
      <c r="A1827" s="1">
        <v>27735</v>
      </c>
      <c r="B1827">
        <v>1975</v>
      </c>
      <c r="C1827">
        <f>_xlfn.MAXIFS(Table1[ScheduleWeekWritten],Table1[ScheduleSeason],Table1[[#This Row],[ScheduleSeason]])</f>
        <v>14</v>
      </c>
      <c r="D1827">
        <v>12</v>
      </c>
      <c r="E1827" cm="1">
        <f t="array" ref="E1827">_xlfn.XLOOKUP(Table1[[#This Row],[ScheduleWeekWritten]],Table3[Game],100+Table3[Increase],Table1[[#This Row],[ScheduleWeekWritten]])</f>
        <v>12</v>
      </c>
      <c r="F1827" t="b">
        <v>0</v>
      </c>
      <c r="G1827" t="s">
        <v>49</v>
      </c>
      <c r="H1827">
        <v>31</v>
      </c>
      <c r="I1827">
        <v>17</v>
      </c>
      <c r="J1827" t="s">
        <v>62</v>
      </c>
      <c r="K1827" t="s">
        <v>51</v>
      </c>
      <c r="L1827" t="str">
        <f>_xlfn.XLOOKUP(Table1[[#This Row],[TeamFavoriteID]],Table2[team_id],Table2[team_name],_xlfn.XLOOKUP(Table1[[#This Row],[TeamFavoriteID]],Table2[team_id_pfr],Table2[team_name],"Even"))</f>
        <v>Pittsburgh Steelers</v>
      </c>
      <c r="M1827">
        <v>-18</v>
      </c>
      <c r="N1827">
        <f>IF(Table1[[#This Row],[TeamFavorite]]=Table1[[#This Row],[TeamHome]],Table1[[#This Row],[ScoreAway]]-Table1[[#This Row],[ScoreHome]],Table1[[#This Row],[ScoreHome]]-Table1[[#This Row],[ScoreAway]])</f>
        <v>-14</v>
      </c>
      <c r="O1827">
        <f>IF(Table1[[#This Row],[SpreadActual]]&lt;Table1[[#This Row],[SpreadFavorite]],1,0)</f>
        <v>0</v>
      </c>
      <c r="Q1827" t="s">
        <v>113</v>
      </c>
      <c r="R1827" t="b">
        <v>0</v>
      </c>
      <c r="S1827">
        <v>31</v>
      </c>
      <c r="T1827">
        <v>11</v>
      </c>
      <c r="U1827">
        <v>55</v>
      </c>
    </row>
    <row r="1828" spans="1:22" x14ac:dyDescent="0.2">
      <c r="A1828" s="1">
        <v>27735</v>
      </c>
      <c r="B1828">
        <v>1975</v>
      </c>
      <c r="C1828">
        <f>_xlfn.MAXIFS(Table1[ScheduleWeekWritten],Table1[ScheduleSeason],Table1[[#This Row],[ScheduleSeason]])</f>
        <v>14</v>
      </c>
      <c r="D1828">
        <v>12</v>
      </c>
      <c r="E1828" cm="1">
        <f t="array" ref="E1828">_xlfn.XLOOKUP(Table1[[#This Row],[ScheduleWeekWritten]],Table3[Game],100+Table3[Increase],Table1[[#This Row],[ScheduleWeekWritten]])</f>
        <v>12</v>
      </c>
      <c r="F1828" t="b">
        <v>0</v>
      </c>
      <c r="G1828" t="s">
        <v>53</v>
      </c>
      <c r="H1828">
        <v>13</v>
      </c>
      <c r="I1828">
        <v>27</v>
      </c>
      <c r="J1828" t="s">
        <v>23</v>
      </c>
      <c r="K1828" t="s">
        <v>25</v>
      </c>
      <c r="L1828" t="str">
        <f>_xlfn.XLOOKUP(Table1[[#This Row],[TeamFavoriteID]],Table2[team_id],Table2[team_name],_xlfn.XLOOKUP(Table1[[#This Row],[TeamFavoriteID]],Table2[team_id_pfr],Table2[team_name],"Even"))</f>
        <v>Houston Oilers</v>
      </c>
      <c r="M1828">
        <v>-2.5</v>
      </c>
      <c r="N1828">
        <f>IF(Table1[[#This Row],[TeamFavorite]]=Table1[[#This Row],[TeamHome]],Table1[[#This Row],[ScoreAway]]-Table1[[#This Row],[ScoreHome]],Table1[[#This Row],[ScoreHome]]-Table1[[#This Row],[ScoreAway]])</f>
        <v>-14</v>
      </c>
      <c r="O1828">
        <f>IF(Table1[[#This Row],[SpreadActual]]&lt;Table1[[#This Row],[SpreadFavorite]],1,0)</f>
        <v>1</v>
      </c>
      <c r="Q1828" t="s">
        <v>118</v>
      </c>
      <c r="R1828" t="b">
        <v>0</v>
      </c>
      <c r="S1828">
        <v>52</v>
      </c>
      <c r="T1828">
        <v>16</v>
      </c>
      <c r="U1828">
        <v>73</v>
      </c>
    </row>
    <row r="1829" spans="1:22" x14ac:dyDescent="0.2">
      <c r="A1829" s="1">
        <v>27735</v>
      </c>
      <c r="B1829">
        <v>1975</v>
      </c>
      <c r="C1829">
        <f>_xlfn.MAXIFS(Table1[ScheduleWeekWritten],Table1[ScheduleSeason],Table1[[#This Row],[ScheduleSeason]])</f>
        <v>14</v>
      </c>
      <c r="D1829">
        <v>12</v>
      </c>
      <c r="E1829" cm="1">
        <f t="array" ref="E1829">_xlfn.XLOOKUP(Table1[[#This Row],[ScheduleWeekWritten]],Table3[Game],100+Table3[Increase],Table1[[#This Row],[ScheduleWeekWritten]])</f>
        <v>12</v>
      </c>
      <c r="F1829" t="b">
        <v>0</v>
      </c>
      <c r="G1829" t="s">
        <v>57</v>
      </c>
      <c r="H1829">
        <v>31</v>
      </c>
      <c r="I1829">
        <v>17</v>
      </c>
      <c r="J1829" t="s">
        <v>67</v>
      </c>
      <c r="K1829" t="s">
        <v>59</v>
      </c>
      <c r="L1829" t="str">
        <f>_xlfn.XLOOKUP(Table1[[#This Row],[TeamFavoriteID]],Table2[team_id],Table2[team_name],_xlfn.XLOOKUP(Table1[[#This Row],[TeamFavoriteID]],Table2[team_id_pfr],Table2[team_name],"Even"))</f>
        <v>Arizona Cardinals</v>
      </c>
      <c r="M1829">
        <v>-1</v>
      </c>
      <c r="N1829">
        <f>IF(Table1[[#This Row],[TeamFavorite]]=Table1[[#This Row],[TeamHome]],Table1[[#This Row],[ScoreAway]]-Table1[[#This Row],[ScoreHome]],Table1[[#This Row],[ScoreHome]]-Table1[[#This Row],[ScoreAway]])</f>
        <v>14</v>
      </c>
      <c r="O1829">
        <f>IF(Table1[[#This Row],[SpreadActual]]&lt;Table1[[#This Row],[SpreadFavorite]],1,0)</f>
        <v>0</v>
      </c>
      <c r="Q1829" t="s">
        <v>60</v>
      </c>
      <c r="R1829" t="b">
        <v>0</v>
      </c>
      <c r="S1829">
        <v>33</v>
      </c>
      <c r="T1829">
        <v>9</v>
      </c>
      <c r="U1829">
        <v>83</v>
      </c>
    </row>
    <row r="1830" spans="1:22" x14ac:dyDescent="0.2">
      <c r="A1830" s="1">
        <v>27736</v>
      </c>
      <c r="B1830">
        <v>1975</v>
      </c>
      <c r="C1830">
        <f>_xlfn.MAXIFS(Table1[ScheduleWeekWritten],Table1[ScheduleSeason],Table1[[#This Row],[ScheduleSeason]])</f>
        <v>14</v>
      </c>
      <c r="D1830">
        <v>12</v>
      </c>
      <c r="E1830" cm="1">
        <f t="array" ref="E1830">_xlfn.XLOOKUP(Table1[[#This Row],[ScheduleWeekWritten]],Table3[Game],100+Table3[Increase],Table1[[#This Row],[ScheduleWeekWritten]])</f>
        <v>12</v>
      </c>
      <c r="F1830" t="b">
        <v>0</v>
      </c>
      <c r="G1830" t="s">
        <v>20</v>
      </c>
      <c r="H1830">
        <v>17</v>
      </c>
      <c r="I1830">
        <v>10</v>
      </c>
      <c r="J1830" t="s">
        <v>24</v>
      </c>
      <c r="K1830" t="s">
        <v>21</v>
      </c>
      <c r="L1830" t="str">
        <f>_xlfn.XLOOKUP(Table1[[#This Row],[TeamFavoriteID]],Table2[team_id],Table2[team_name],_xlfn.XLOOKUP(Table1[[#This Row],[TeamFavoriteID]],Table2[team_id_pfr],Table2[team_name],"Even"))</f>
        <v>Las Vegas Raiders</v>
      </c>
      <c r="M1830">
        <v>-13.5</v>
      </c>
      <c r="N1830">
        <f>IF(Table1[[#This Row],[TeamFavorite]]=Table1[[#This Row],[TeamHome]],Table1[[#This Row],[ScoreAway]]-Table1[[#This Row],[ScoreHome]],Table1[[#This Row],[ScoreHome]]-Table1[[#This Row],[ScoreAway]])</f>
        <v>7</v>
      </c>
      <c r="O1830">
        <f>IF(Table1[[#This Row],[SpreadActual]]&lt;Table1[[#This Row],[SpreadFavorite]],1,0)</f>
        <v>0</v>
      </c>
      <c r="Q1830" t="s">
        <v>76</v>
      </c>
      <c r="R1830" t="b">
        <v>0</v>
      </c>
      <c r="S1830">
        <v>53</v>
      </c>
      <c r="T1830">
        <v>7</v>
      </c>
      <c r="U1830">
        <v>77</v>
      </c>
    </row>
    <row r="1831" spans="1:22" x14ac:dyDescent="0.2">
      <c r="A1831" s="1">
        <v>27741</v>
      </c>
      <c r="B1831">
        <v>1975</v>
      </c>
      <c r="C1831">
        <f>_xlfn.MAXIFS(Table1[ScheduleWeekWritten],Table1[ScheduleSeason],Table1[[#This Row],[ScheduleSeason]])</f>
        <v>14</v>
      </c>
      <c r="D1831">
        <v>13</v>
      </c>
      <c r="E1831" cm="1">
        <f t="array" ref="E1831">_xlfn.XLOOKUP(Table1[[#This Row],[ScheduleWeekWritten]],Table3[Game],100+Table3[Increase],Table1[[#This Row],[ScheduleWeekWritten]])</f>
        <v>13</v>
      </c>
      <c r="F1831" t="b">
        <v>0</v>
      </c>
      <c r="G1831" t="s">
        <v>67</v>
      </c>
      <c r="H1831">
        <v>31</v>
      </c>
      <c r="I1831">
        <v>10</v>
      </c>
      <c r="J1831" t="s">
        <v>61</v>
      </c>
      <c r="K1831" t="s">
        <v>68</v>
      </c>
      <c r="L1831" t="str">
        <f>_xlfn.XLOOKUP(Table1[[#This Row],[TeamFavoriteID]],Table2[team_id],Table2[team_name],_xlfn.XLOOKUP(Table1[[#This Row],[TeamFavoriteID]],Table2[team_id_pfr],Table2[team_name],"Even"))</f>
        <v>Dallas Cowboys</v>
      </c>
      <c r="M1831">
        <v>-2.5</v>
      </c>
      <c r="N1831">
        <f>IF(Table1[[#This Row],[TeamFavorite]]=Table1[[#This Row],[TeamHome]],Table1[[#This Row],[ScoreAway]]-Table1[[#This Row],[ScoreHome]],Table1[[#This Row],[ScoreHome]]-Table1[[#This Row],[ScoreAway]])</f>
        <v>-21</v>
      </c>
      <c r="O1831">
        <f>IF(Table1[[#This Row],[SpreadActual]]&lt;Table1[[#This Row],[SpreadFavorite]],1,0)</f>
        <v>1</v>
      </c>
      <c r="Q1831" t="s">
        <v>119</v>
      </c>
      <c r="R1831" t="b">
        <v>0</v>
      </c>
      <c r="S1831">
        <v>64</v>
      </c>
      <c r="T1831">
        <v>19</v>
      </c>
      <c r="U1831">
        <v>81</v>
      </c>
    </row>
    <row r="1832" spans="1:22" x14ac:dyDescent="0.2">
      <c r="A1832" s="1">
        <v>27741</v>
      </c>
      <c r="B1832">
        <v>1975</v>
      </c>
      <c r="C1832">
        <f>_xlfn.MAXIFS(Table1[ScheduleWeekWritten],Table1[ScheduleSeason],Table1[[#This Row],[ScheduleSeason]])</f>
        <v>14</v>
      </c>
      <c r="D1832">
        <v>13</v>
      </c>
      <c r="E1832" cm="1">
        <f t="array" ref="E1832">_xlfn.XLOOKUP(Table1[[#This Row],[ScheduleWeekWritten]],Table3[Game],100+Table3[Increase],Table1[[#This Row],[ScheduleWeekWritten]])</f>
        <v>13</v>
      </c>
      <c r="F1832" t="b">
        <v>0</v>
      </c>
      <c r="G1832" t="s">
        <v>49</v>
      </c>
      <c r="H1832">
        <v>35</v>
      </c>
      <c r="I1832">
        <v>14</v>
      </c>
      <c r="J1832" t="s">
        <v>101</v>
      </c>
      <c r="K1832" t="s">
        <v>51</v>
      </c>
      <c r="L1832" t="str">
        <f>_xlfn.XLOOKUP(Table1[[#This Row],[TeamFavoriteID]],Table2[team_id],Table2[team_name],_xlfn.XLOOKUP(Table1[[#This Row],[TeamFavoriteID]],Table2[team_id_pfr],Table2[team_name],"Even"))</f>
        <v>Pittsburgh Steelers</v>
      </c>
      <c r="M1832">
        <v>-7.5</v>
      </c>
      <c r="N1832">
        <f>IF(Table1[[#This Row],[TeamFavorite]]=Table1[[#This Row],[TeamHome]],Table1[[#This Row],[ScoreAway]]-Table1[[#This Row],[ScoreHome]],Table1[[#This Row],[ScoreHome]]-Table1[[#This Row],[ScoreAway]])</f>
        <v>-21</v>
      </c>
      <c r="O1832">
        <f>IF(Table1[[#This Row],[SpreadActual]]&lt;Table1[[#This Row],[SpreadFavorite]],1,0)</f>
        <v>1</v>
      </c>
      <c r="Q1832" t="s">
        <v>113</v>
      </c>
      <c r="R1832" t="b">
        <v>0</v>
      </c>
      <c r="S1832">
        <v>45</v>
      </c>
      <c r="T1832">
        <v>8</v>
      </c>
      <c r="U1832">
        <v>74</v>
      </c>
    </row>
    <row r="1833" spans="1:22" x14ac:dyDescent="0.2">
      <c r="A1833" s="1">
        <v>27742</v>
      </c>
      <c r="B1833">
        <v>1975</v>
      </c>
      <c r="C1833">
        <f>_xlfn.MAXIFS(Table1[ScheduleWeekWritten],Table1[ScheduleSeason],Table1[[#This Row],[ScheduleSeason]])</f>
        <v>14</v>
      </c>
      <c r="D1833">
        <v>13</v>
      </c>
      <c r="E1833" cm="1">
        <f t="array" ref="E1833">_xlfn.XLOOKUP(Table1[[#This Row],[ScheduleWeekWritten]],Table3[Game],100+Table3[Increase],Table1[[#This Row],[ScheduleWeekWritten]])</f>
        <v>13</v>
      </c>
      <c r="F1833" t="b">
        <v>0</v>
      </c>
      <c r="G1833" t="s">
        <v>38</v>
      </c>
      <c r="H1833">
        <v>31</v>
      </c>
      <c r="I1833">
        <v>9</v>
      </c>
      <c r="J1833" t="s">
        <v>53</v>
      </c>
      <c r="K1833" t="s">
        <v>109</v>
      </c>
      <c r="L1833" t="str">
        <f>_xlfn.XLOOKUP(Table1[[#This Row],[TeamFavoriteID]],Table2[team_id],Table2[team_name],_xlfn.XLOOKUP(Table1[[#This Row],[TeamFavoriteID]],Table2[team_id_pfr],Table2[team_name],"Even"))</f>
        <v>Atlanta Falcons</v>
      </c>
      <c r="M1833">
        <v>-7</v>
      </c>
      <c r="N1833">
        <f>IF(Table1[[#This Row],[TeamFavorite]]=Table1[[#This Row],[TeamHome]],Table1[[#This Row],[ScoreAway]]-Table1[[#This Row],[ScoreHome]],Table1[[#This Row],[ScoreHome]]-Table1[[#This Row],[ScoreAway]])</f>
        <v>-22</v>
      </c>
      <c r="O1833">
        <f>IF(Table1[[#This Row],[SpreadActual]]&lt;Table1[[#This Row],[SpreadFavorite]],1,0)</f>
        <v>1</v>
      </c>
      <c r="Q1833" t="s">
        <v>41</v>
      </c>
      <c r="R1833" t="b">
        <v>0</v>
      </c>
      <c r="S1833">
        <v>57</v>
      </c>
      <c r="T1833">
        <v>10</v>
      </c>
      <c r="U1833">
        <v>79</v>
      </c>
    </row>
    <row r="1834" spans="1:22" x14ac:dyDescent="0.2">
      <c r="A1834" s="1">
        <v>27742</v>
      </c>
      <c r="B1834">
        <v>1975</v>
      </c>
      <c r="C1834">
        <f>_xlfn.MAXIFS(Table1[ScheduleWeekWritten],Table1[ScheduleSeason],Table1[[#This Row],[ScheduleSeason]])</f>
        <v>14</v>
      </c>
      <c r="D1834">
        <v>13</v>
      </c>
      <c r="E1834" cm="1">
        <f t="array" ref="E1834">_xlfn.XLOOKUP(Table1[[#This Row],[ScheduleWeekWritten]],Table3[Game],100+Table3[Increase],Table1[[#This Row],[ScheduleWeekWritten]])</f>
        <v>13</v>
      </c>
      <c r="F1834" t="b">
        <v>0</v>
      </c>
      <c r="G1834" t="s">
        <v>34</v>
      </c>
      <c r="H1834">
        <v>10</v>
      </c>
      <c r="I1834">
        <v>7</v>
      </c>
      <c r="J1834" t="s">
        <v>19</v>
      </c>
      <c r="K1834" t="s">
        <v>72</v>
      </c>
      <c r="L1834" t="str">
        <f>_xlfn.XLOOKUP(Table1[[#This Row],[TeamFavoriteID]],Table2[team_id],Table2[team_name],_xlfn.XLOOKUP(Table1[[#This Row],[TeamFavoriteID]],Table2[team_id_pfr],Table2[team_name],"Even"))</f>
        <v>Baltimore Colts</v>
      </c>
      <c r="M1834">
        <v>-5</v>
      </c>
      <c r="N1834">
        <f>IF(Table1[[#This Row],[TeamFavorite]]=Table1[[#This Row],[TeamHome]],Table1[[#This Row],[ScoreAway]]-Table1[[#This Row],[ScoreHome]],Table1[[#This Row],[ScoreHome]]-Table1[[#This Row],[ScoreAway]])</f>
        <v>-3</v>
      </c>
      <c r="O1834">
        <f>IF(Table1[[#This Row],[SpreadActual]]&lt;Table1[[#This Row],[SpreadFavorite]],1,0)</f>
        <v>0</v>
      </c>
      <c r="Q1834" t="s">
        <v>80</v>
      </c>
      <c r="R1834" t="b">
        <v>0</v>
      </c>
      <c r="S1834">
        <v>43</v>
      </c>
      <c r="T1834">
        <v>4</v>
      </c>
      <c r="U1834">
        <v>92</v>
      </c>
    </row>
    <row r="1835" spans="1:22" x14ac:dyDescent="0.2">
      <c r="A1835" s="1">
        <v>27742</v>
      </c>
      <c r="B1835">
        <v>1975</v>
      </c>
      <c r="C1835">
        <f>_xlfn.MAXIFS(Table1[ScheduleWeekWritten],Table1[ScheduleSeason],Table1[[#This Row],[ScheduleSeason]])</f>
        <v>14</v>
      </c>
      <c r="D1835">
        <v>13</v>
      </c>
      <c r="E1835" cm="1">
        <f t="array" ref="E1835">_xlfn.XLOOKUP(Table1[[#This Row],[ScheduleWeekWritten]],Table3[Game],100+Table3[Increase],Table1[[#This Row],[ScheduleWeekWritten]])</f>
        <v>13</v>
      </c>
      <c r="F1835" t="b">
        <v>0</v>
      </c>
      <c r="G1835" t="s">
        <v>46</v>
      </c>
      <c r="H1835">
        <v>20</v>
      </c>
      <c r="I1835">
        <v>34</v>
      </c>
      <c r="J1835" t="s">
        <v>57</v>
      </c>
      <c r="K1835" t="s">
        <v>59</v>
      </c>
      <c r="L1835" t="str">
        <f>_xlfn.XLOOKUP(Table1[[#This Row],[TeamFavoriteID]],Table2[team_id],Table2[team_name],_xlfn.XLOOKUP(Table1[[#This Row],[TeamFavoriteID]],Table2[team_id_pfr],Table2[team_name],"Even"))</f>
        <v>Arizona Cardinals</v>
      </c>
      <c r="M1835">
        <v>-11.5</v>
      </c>
      <c r="N1835">
        <f>IF(Table1[[#This Row],[TeamFavorite]]=Table1[[#This Row],[TeamHome]],Table1[[#This Row],[ScoreAway]]-Table1[[#This Row],[ScoreHome]],Table1[[#This Row],[ScoreHome]]-Table1[[#This Row],[ScoreAway]])</f>
        <v>-14</v>
      </c>
      <c r="O1835">
        <f>IF(Table1[[#This Row],[SpreadActual]]&lt;Table1[[#This Row],[SpreadFavorite]],1,0)</f>
        <v>1</v>
      </c>
      <c r="Q1835" t="s">
        <v>114</v>
      </c>
      <c r="R1835" t="b">
        <v>0</v>
      </c>
      <c r="S1835">
        <v>58</v>
      </c>
      <c r="T1835">
        <v>22</v>
      </c>
      <c r="U1835">
        <v>86</v>
      </c>
    </row>
    <row r="1836" spans="1:22" x14ac:dyDescent="0.2">
      <c r="A1836" s="1">
        <v>27742</v>
      </c>
      <c r="B1836">
        <v>1975</v>
      </c>
      <c r="C1836">
        <f>_xlfn.MAXIFS(Table1[ScheduleWeekWritten],Table1[ScheduleSeason],Table1[[#This Row],[ScheduleSeason]])</f>
        <v>14</v>
      </c>
      <c r="D1836">
        <v>13</v>
      </c>
      <c r="E1836" cm="1">
        <f t="array" ref="E1836">_xlfn.XLOOKUP(Table1[[#This Row],[ScheduleWeekWritten]],Table3[Game],100+Table3[Increase],Table1[[#This Row],[ScheduleWeekWritten]])</f>
        <v>13</v>
      </c>
      <c r="F1836" t="b">
        <v>0</v>
      </c>
      <c r="G1836" t="s">
        <v>62</v>
      </c>
      <c r="H1836">
        <v>40</v>
      </c>
      <c r="I1836">
        <v>14</v>
      </c>
      <c r="J1836" t="s">
        <v>42</v>
      </c>
      <c r="K1836" t="s">
        <v>63</v>
      </c>
      <c r="L1836" t="str">
        <f>_xlfn.XLOOKUP(Table1[[#This Row],[TeamFavoriteID]],Table2[team_id],Table2[team_name],_xlfn.XLOOKUP(Table1[[#This Row],[TeamFavoriteID]],Table2[team_id_pfr],Table2[team_name],"Even"))</f>
        <v>Cleveland Browns</v>
      </c>
      <c r="M1836">
        <v>-7.5</v>
      </c>
      <c r="N1836">
        <f>IF(Table1[[#This Row],[TeamFavorite]]=Table1[[#This Row],[TeamHome]],Table1[[#This Row],[ScoreAway]]-Table1[[#This Row],[ScoreHome]],Table1[[#This Row],[ScoreHome]]-Table1[[#This Row],[ScoreAway]])</f>
        <v>-26</v>
      </c>
      <c r="O1836">
        <f>IF(Table1[[#This Row],[SpreadActual]]&lt;Table1[[#This Row],[SpreadFavorite]],1,0)</f>
        <v>1</v>
      </c>
      <c r="Q1836" t="s">
        <v>66</v>
      </c>
      <c r="R1836" t="b">
        <v>0</v>
      </c>
      <c r="S1836">
        <v>55</v>
      </c>
      <c r="T1836">
        <v>19</v>
      </c>
      <c r="U1836">
        <v>74</v>
      </c>
    </row>
    <row r="1837" spans="1:22" x14ac:dyDescent="0.2">
      <c r="A1837" s="1">
        <v>27742</v>
      </c>
      <c r="B1837">
        <v>1975</v>
      </c>
      <c r="C1837">
        <f>_xlfn.MAXIFS(Table1[ScheduleWeekWritten],Table1[ScheduleSeason],Table1[[#This Row],[ScheduleSeason]])</f>
        <v>14</v>
      </c>
      <c r="D1837">
        <v>13</v>
      </c>
      <c r="E1837" cm="1">
        <f t="array" ref="E1837">_xlfn.XLOOKUP(Table1[[#This Row],[ScheduleWeekWritten]],Table3[Game],100+Table3[Increase],Table1[[#This Row],[ScheduleWeekWritten]])</f>
        <v>13</v>
      </c>
      <c r="F1837" t="b">
        <v>0</v>
      </c>
      <c r="G1837" t="s">
        <v>24</v>
      </c>
      <c r="H1837">
        <v>25</v>
      </c>
      <c r="I1837">
        <v>10</v>
      </c>
      <c r="J1837" t="s">
        <v>58</v>
      </c>
      <c r="K1837" t="s">
        <v>88</v>
      </c>
      <c r="L1837" t="str">
        <f>_xlfn.XLOOKUP(Table1[[#This Row],[TeamFavoriteID]],Table2[team_id],Table2[team_name],_xlfn.XLOOKUP(Table1[[#This Row],[TeamFavoriteID]],Table2[team_id_pfr],Table2[team_name],"Even"))</f>
        <v>Denver Broncos</v>
      </c>
      <c r="M1837">
        <v>-4.5</v>
      </c>
      <c r="N1837">
        <f>IF(Table1[[#This Row],[TeamFavorite]]=Table1[[#This Row],[TeamHome]],Table1[[#This Row],[ScoreAway]]-Table1[[#This Row],[ScoreHome]],Table1[[#This Row],[ScoreHome]]-Table1[[#This Row],[ScoreAway]])</f>
        <v>-15</v>
      </c>
      <c r="O1837">
        <f>IF(Table1[[#This Row],[SpreadActual]]&lt;Table1[[#This Row],[SpreadFavorite]],1,0)</f>
        <v>1</v>
      </c>
      <c r="Q1837" t="s">
        <v>71</v>
      </c>
      <c r="R1837" t="b">
        <v>0</v>
      </c>
      <c r="S1837">
        <v>21</v>
      </c>
      <c r="T1837">
        <v>12</v>
      </c>
      <c r="U1837">
        <v>83</v>
      </c>
    </row>
    <row r="1838" spans="1:22" x14ac:dyDescent="0.2">
      <c r="A1838" s="1">
        <v>27742</v>
      </c>
      <c r="B1838">
        <v>1975</v>
      </c>
      <c r="C1838">
        <f>_xlfn.MAXIFS(Table1[ScheduleWeekWritten],Table1[ScheduleSeason],Table1[[#This Row],[ScheduleSeason]])</f>
        <v>14</v>
      </c>
      <c r="D1838">
        <v>13</v>
      </c>
      <c r="E1838" cm="1">
        <f t="array" ref="E1838">_xlfn.XLOOKUP(Table1[[#This Row],[ScheduleWeekWritten]],Table3[Game],100+Table3[Increase],Table1[[#This Row],[ScheduleWeekWritten]])</f>
        <v>13</v>
      </c>
      <c r="F1838" t="b">
        <v>0</v>
      </c>
      <c r="G1838" t="s">
        <v>45</v>
      </c>
      <c r="H1838">
        <v>17</v>
      </c>
      <c r="I1838">
        <v>10</v>
      </c>
      <c r="J1838" t="s">
        <v>54</v>
      </c>
      <c r="K1838" t="s">
        <v>55</v>
      </c>
      <c r="L1838" t="str">
        <f>_xlfn.XLOOKUP(Table1[[#This Row],[TeamFavoriteID]],Table2[team_id],Table2[team_name],_xlfn.XLOOKUP(Table1[[#This Row],[TeamFavoriteID]],Table2[team_id_pfr],Table2[team_name],"Even"))</f>
        <v>Minnesota Vikings</v>
      </c>
      <c r="M1838">
        <v>-11</v>
      </c>
      <c r="N1838">
        <f>IF(Table1[[#This Row],[TeamFavorite]]=Table1[[#This Row],[TeamHome]],Table1[[#This Row],[ScoreAway]]-Table1[[#This Row],[ScoreHome]],Table1[[#This Row],[ScoreHome]]-Table1[[#This Row],[ScoreAway]])</f>
        <v>7</v>
      </c>
      <c r="O1838">
        <f>IF(Table1[[#This Row],[SpreadActual]]&lt;Table1[[#This Row],[SpreadFavorite]],1,0)</f>
        <v>0</v>
      </c>
      <c r="Q1838" t="s">
        <v>125</v>
      </c>
      <c r="R1838" t="b">
        <v>0</v>
      </c>
      <c r="S1838">
        <v>72</v>
      </c>
      <c r="T1838">
        <v>0</v>
      </c>
      <c r="V1838" t="s">
        <v>103</v>
      </c>
    </row>
    <row r="1839" spans="1:22" x14ac:dyDescent="0.2">
      <c r="A1839" s="1">
        <v>27742</v>
      </c>
      <c r="B1839">
        <v>1975</v>
      </c>
      <c r="C1839">
        <f>_xlfn.MAXIFS(Table1[ScheduleWeekWritten],Table1[ScheduleSeason],Table1[[#This Row],[ScheduleSeason]])</f>
        <v>14</v>
      </c>
      <c r="D1839">
        <v>13</v>
      </c>
      <c r="E1839" cm="1">
        <f t="array" ref="E1839">_xlfn.XLOOKUP(Table1[[#This Row],[ScheduleWeekWritten]],Table3[Game],100+Table3[Increase],Table1[[#This Row],[ScheduleWeekWritten]])</f>
        <v>13</v>
      </c>
      <c r="F1839" t="b">
        <v>0</v>
      </c>
      <c r="G1839" t="s">
        <v>39</v>
      </c>
      <c r="H1839">
        <v>22</v>
      </c>
      <c r="I1839">
        <v>5</v>
      </c>
      <c r="J1839" t="s">
        <v>33</v>
      </c>
      <c r="K1839" t="s">
        <v>40</v>
      </c>
      <c r="L1839" t="str">
        <f>_xlfn.XLOOKUP(Table1[[#This Row],[TeamFavoriteID]],Table2[team_id],Table2[team_name],_xlfn.XLOOKUP(Table1[[#This Row],[TeamFavoriteID]],Table2[team_id_pfr],Table2[team_name],"Even"))</f>
        <v>Los Angeles Rams</v>
      </c>
      <c r="M1839">
        <v>-10.5</v>
      </c>
      <c r="N1839">
        <f>IF(Table1[[#This Row],[TeamFavorite]]=Table1[[#This Row],[TeamHome]],Table1[[#This Row],[ScoreAway]]-Table1[[#This Row],[ScoreHome]],Table1[[#This Row],[ScoreHome]]-Table1[[#This Row],[ScoreAway]])</f>
        <v>-17</v>
      </c>
      <c r="O1839">
        <f>IF(Table1[[#This Row],[SpreadActual]]&lt;Table1[[#This Row],[SpreadFavorite]],1,0)</f>
        <v>1</v>
      </c>
      <c r="Q1839" t="s">
        <v>65</v>
      </c>
      <c r="R1839" t="b">
        <v>0</v>
      </c>
      <c r="S1839">
        <v>54</v>
      </c>
      <c r="T1839">
        <v>11</v>
      </c>
      <c r="U1839">
        <v>46</v>
      </c>
    </row>
    <row r="1840" spans="1:22" x14ac:dyDescent="0.2">
      <c r="A1840" s="1">
        <v>27742</v>
      </c>
      <c r="B1840">
        <v>1975</v>
      </c>
      <c r="C1840">
        <f>_xlfn.MAXIFS(Table1[ScheduleWeekWritten],Table1[ScheduleSeason],Table1[[#This Row],[ScheduleSeason]])</f>
        <v>14</v>
      </c>
      <c r="D1840">
        <v>13</v>
      </c>
      <c r="E1840" cm="1">
        <f t="array" ref="E1840">_xlfn.XLOOKUP(Table1[[#This Row],[ScheduleWeekWritten]],Table3[Game],100+Table3[Increase],Table1[[#This Row],[ScheduleWeekWritten]])</f>
        <v>13</v>
      </c>
      <c r="F1840" t="b">
        <v>0</v>
      </c>
      <c r="G1840" t="s">
        <v>115</v>
      </c>
      <c r="H1840">
        <v>14</v>
      </c>
      <c r="I1840">
        <v>34</v>
      </c>
      <c r="J1840" t="s">
        <v>28</v>
      </c>
      <c r="K1840" t="s">
        <v>43</v>
      </c>
      <c r="L1840" t="str">
        <f>_xlfn.XLOOKUP(Table1[[#This Row],[TeamFavoriteID]],Table2[team_id],Table2[team_name],_xlfn.XLOOKUP(Table1[[#This Row],[TeamFavoriteID]],Table2[team_id_pfr],Table2[team_name],"Even"))</f>
        <v>Buffalo Bills</v>
      </c>
      <c r="M1840">
        <v>-7</v>
      </c>
      <c r="N1840">
        <f>IF(Table1[[#This Row],[TeamFavorite]]=Table1[[#This Row],[TeamHome]],Table1[[#This Row],[ScoreAway]]-Table1[[#This Row],[ScoreHome]],Table1[[#This Row],[ScoreHome]]-Table1[[#This Row],[ScoreAway]])</f>
        <v>-20</v>
      </c>
      <c r="O1840">
        <f>IF(Table1[[#This Row],[SpreadActual]]&lt;Table1[[#This Row],[SpreadFavorite]],1,0)</f>
        <v>1</v>
      </c>
      <c r="Q1840" t="s">
        <v>116</v>
      </c>
      <c r="R1840" t="b">
        <v>0</v>
      </c>
      <c r="S1840">
        <v>45</v>
      </c>
      <c r="T1840">
        <v>13</v>
      </c>
      <c r="U1840">
        <v>77</v>
      </c>
    </row>
    <row r="1841" spans="1:22" x14ac:dyDescent="0.2">
      <c r="A1841" s="1">
        <v>27742</v>
      </c>
      <c r="B1841">
        <v>1975</v>
      </c>
      <c r="C1841">
        <f>_xlfn.MAXIFS(Table1[ScheduleWeekWritten],Table1[ScheduleSeason],Table1[[#This Row],[ScheduleSeason]])</f>
        <v>14</v>
      </c>
      <c r="D1841">
        <v>13</v>
      </c>
      <c r="E1841" cm="1">
        <f t="array" ref="E1841">_xlfn.XLOOKUP(Table1[[#This Row],[ScheduleWeekWritten]],Table3[Game],100+Table3[Increase],Table1[[#This Row],[ScheduleWeekWritten]])</f>
        <v>13</v>
      </c>
      <c r="F1841" t="b">
        <v>0</v>
      </c>
      <c r="G1841" t="s">
        <v>50</v>
      </c>
      <c r="H1841">
        <v>28</v>
      </c>
      <c r="I1841">
        <v>14</v>
      </c>
      <c r="J1841" t="s">
        <v>95</v>
      </c>
      <c r="K1841" t="s">
        <v>90</v>
      </c>
      <c r="L1841" t="str">
        <f>_xlfn.XLOOKUP(Table1[[#This Row],[TeamFavoriteID]],Table2[team_id],Table2[team_name],_xlfn.XLOOKUP(Table1[[#This Row],[TeamFavoriteID]],Table2[team_id_pfr],Table2[team_name],"Even"))</f>
        <v>New York Giants</v>
      </c>
      <c r="M1841">
        <v>-4</v>
      </c>
      <c r="N1841">
        <f>IF(Table1[[#This Row],[TeamFavorite]]=Table1[[#This Row],[TeamHome]],Table1[[#This Row],[ScoreAway]]-Table1[[#This Row],[ScoreHome]],Table1[[#This Row],[ScoreHome]]-Table1[[#This Row],[ScoreAway]])</f>
        <v>-14</v>
      </c>
      <c r="O1841">
        <f>IF(Table1[[#This Row],[SpreadActual]]&lt;Table1[[#This Row],[SpreadFavorite]],1,0)</f>
        <v>1</v>
      </c>
      <c r="Q1841" t="s">
        <v>126</v>
      </c>
      <c r="R1841" t="b">
        <v>0</v>
      </c>
      <c r="S1841">
        <v>48</v>
      </c>
      <c r="T1841">
        <v>11</v>
      </c>
      <c r="U1841">
        <v>84</v>
      </c>
    </row>
    <row r="1842" spans="1:22" x14ac:dyDescent="0.2">
      <c r="A1842" s="1">
        <v>27742</v>
      </c>
      <c r="B1842">
        <v>1975</v>
      </c>
      <c r="C1842">
        <f>_xlfn.MAXIFS(Table1[ScheduleWeekWritten],Table1[ScheduleSeason],Table1[[#This Row],[ScheduleSeason]])</f>
        <v>14</v>
      </c>
      <c r="D1842">
        <v>13</v>
      </c>
      <c r="E1842" cm="1">
        <f t="array" ref="E1842">_xlfn.XLOOKUP(Table1[[#This Row],[ScheduleWeekWritten]],Table3[Game],100+Table3[Increase],Table1[[#This Row],[ScheduleWeekWritten]])</f>
        <v>13</v>
      </c>
      <c r="F1842" t="b">
        <v>0</v>
      </c>
      <c r="G1842" t="s">
        <v>20</v>
      </c>
      <c r="H1842">
        <v>26</v>
      </c>
      <c r="I1842">
        <v>27</v>
      </c>
      <c r="J1842" t="s">
        <v>23</v>
      </c>
      <c r="K1842" t="s">
        <v>21</v>
      </c>
      <c r="L1842" t="str">
        <f>_xlfn.XLOOKUP(Table1[[#This Row],[TeamFavoriteID]],Table2[team_id],Table2[team_name],_xlfn.XLOOKUP(Table1[[#This Row],[TeamFavoriteID]],Table2[team_id_pfr],Table2[team_name],"Even"))</f>
        <v>Las Vegas Raiders</v>
      </c>
      <c r="M1842">
        <v>-7.5</v>
      </c>
      <c r="N1842">
        <f>IF(Table1[[#This Row],[TeamFavorite]]=Table1[[#This Row],[TeamHome]],Table1[[#This Row],[ScoreAway]]-Table1[[#This Row],[ScoreHome]],Table1[[#This Row],[ScoreHome]]-Table1[[#This Row],[ScoreAway]])</f>
        <v>-1</v>
      </c>
      <c r="O1842">
        <f>IF(Table1[[#This Row],[SpreadActual]]&lt;Table1[[#This Row],[SpreadFavorite]],1,0)</f>
        <v>0</v>
      </c>
      <c r="Q1842" t="s">
        <v>76</v>
      </c>
      <c r="R1842" t="b">
        <v>0</v>
      </c>
      <c r="S1842">
        <v>48</v>
      </c>
      <c r="T1842">
        <v>15</v>
      </c>
      <c r="U1842">
        <v>50</v>
      </c>
    </row>
    <row r="1843" spans="1:22" x14ac:dyDescent="0.2">
      <c r="A1843" s="1">
        <v>27743</v>
      </c>
      <c r="B1843">
        <v>1975</v>
      </c>
      <c r="C1843">
        <f>_xlfn.MAXIFS(Table1[ScheduleWeekWritten],Table1[ScheduleSeason],Table1[[#This Row],[ScheduleSeason]])</f>
        <v>14</v>
      </c>
      <c r="D1843">
        <v>13</v>
      </c>
      <c r="E1843" cm="1">
        <f t="array" ref="E1843">_xlfn.XLOOKUP(Table1[[#This Row],[ScheduleWeekWritten]],Table3[Game],100+Table3[Increase],Table1[[#This Row],[ScheduleWeekWritten]])</f>
        <v>13</v>
      </c>
      <c r="F1843" t="b">
        <v>0</v>
      </c>
      <c r="G1843" t="s">
        <v>27</v>
      </c>
      <c r="H1843">
        <v>24</v>
      </c>
      <c r="I1843">
        <v>16</v>
      </c>
      <c r="J1843" t="s">
        <v>31</v>
      </c>
      <c r="K1843" t="s">
        <v>32</v>
      </c>
      <c r="L1843" t="str">
        <f>_xlfn.XLOOKUP(Table1[[#This Row],[TeamFavoriteID]],Table2[team_id],Table2[team_name],_xlfn.XLOOKUP(Table1[[#This Row],[TeamFavoriteID]],Table2[team_id_pfr],Table2[team_name],"Even"))</f>
        <v>New York Jets</v>
      </c>
      <c r="M1843">
        <v>-2.5</v>
      </c>
      <c r="N1843">
        <f>IF(Table1[[#This Row],[TeamFavorite]]=Table1[[#This Row],[TeamHome]],Table1[[#This Row],[ScoreAway]]-Table1[[#This Row],[ScoreHome]],Table1[[#This Row],[ScoreHome]]-Table1[[#This Row],[ScoreAway]])</f>
        <v>8</v>
      </c>
      <c r="O1843">
        <f>IF(Table1[[#This Row],[SpreadActual]]&lt;Table1[[#This Row],[SpreadFavorite]],1,0)</f>
        <v>0</v>
      </c>
      <c r="Q1843" t="s">
        <v>94</v>
      </c>
      <c r="R1843" t="b">
        <v>0</v>
      </c>
      <c r="S1843">
        <v>54</v>
      </c>
      <c r="T1843">
        <v>7</v>
      </c>
      <c r="U1843">
        <v>33</v>
      </c>
    </row>
    <row r="1844" spans="1:22" x14ac:dyDescent="0.2">
      <c r="A1844" s="1">
        <v>27748</v>
      </c>
      <c r="B1844">
        <v>1975</v>
      </c>
      <c r="C1844">
        <f>_xlfn.MAXIFS(Table1[ScheduleWeekWritten],Table1[ScheduleSeason],Table1[[#This Row],[ScheduleSeason]])</f>
        <v>14</v>
      </c>
      <c r="D1844">
        <v>14</v>
      </c>
      <c r="E1844" cm="1">
        <f t="array" ref="E1844">_xlfn.XLOOKUP(Table1[[#This Row],[ScheduleWeekWritten]],Table3[Game],100+Table3[Increase],Table1[[#This Row],[ScheduleWeekWritten]])</f>
        <v>14</v>
      </c>
      <c r="F1844" t="b">
        <v>0</v>
      </c>
      <c r="G1844" t="s">
        <v>28</v>
      </c>
      <c r="H1844">
        <v>13</v>
      </c>
      <c r="I1844">
        <v>35</v>
      </c>
      <c r="J1844" t="s">
        <v>54</v>
      </c>
      <c r="K1844" t="s">
        <v>55</v>
      </c>
      <c r="L1844" t="str">
        <f>_xlfn.XLOOKUP(Table1[[#This Row],[TeamFavoriteID]],Table2[team_id],Table2[team_name],_xlfn.XLOOKUP(Table1[[#This Row],[TeamFavoriteID]],Table2[team_id_pfr],Table2[team_name],"Even"))</f>
        <v>Minnesota Vikings</v>
      </c>
      <c r="M1844">
        <v>-3.5</v>
      </c>
      <c r="N1844">
        <f>IF(Table1[[#This Row],[TeamFavorite]]=Table1[[#This Row],[TeamHome]],Table1[[#This Row],[ScoreAway]]-Table1[[#This Row],[ScoreHome]],Table1[[#This Row],[ScoreHome]]-Table1[[#This Row],[ScoreAway]])</f>
        <v>-22</v>
      </c>
      <c r="O1844">
        <f>IF(Table1[[#This Row],[SpreadActual]]&lt;Table1[[#This Row],[SpreadFavorite]],1,0)</f>
        <v>1</v>
      </c>
      <c r="Q1844" t="s">
        <v>123</v>
      </c>
      <c r="R1844" t="b">
        <v>0</v>
      </c>
      <c r="S1844">
        <v>18</v>
      </c>
      <c r="T1844">
        <v>14</v>
      </c>
      <c r="U1844">
        <v>89</v>
      </c>
    </row>
    <row r="1845" spans="1:22" x14ac:dyDescent="0.2">
      <c r="A1845" s="1">
        <v>27748</v>
      </c>
      <c r="B1845">
        <v>1975</v>
      </c>
      <c r="C1845">
        <f>_xlfn.MAXIFS(Table1[ScheduleWeekWritten],Table1[ScheduleSeason],Table1[[#This Row],[ScheduleSeason]])</f>
        <v>14</v>
      </c>
      <c r="D1845">
        <v>14</v>
      </c>
      <c r="E1845" cm="1">
        <f t="array" ref="E1845">_xlfn.XLOOKUP(Table1[[#This Row],[ScheduleWeekWritten]],Table3[Game],100+Table3[Increase],Table1[[#This Row],[ScheduleWeekWritten]])</f>
        <v>14</v>
      </c>
      <c r="F1845" t="b">
        <v>0</v>
      </c>
      <c r="G1845" t="s">
        <v>39</v>
      </c>
      <c r="H1845">
        <v>10</v>
      </c>
      <c r="I1845">
        <v>3</v>
      </c>
      <c r="J1845" t="s">
        <v>49</v>
      </c>
      <c r="K1845" t="s">
        <v>51</v>
      </c>
      <c r="L1845" t="str">
        <f>_xlfn.XLOOKUP(Table1[[#This Row],[TeamFavoriteID]],Table2[team_id],Table2[team_name],_xlfn.XLOOKUP(Table1[[#This Row],[TeamFavoriteID]],Table2[team_id_pfr],Table2[team_name],"Even"))</f>
        <v>Pittsburgh Steelers</v>
      </c>
      <c r="M1845">
        <v>-3</v>
      </c>
      <c r="N1845">
        <f>IF(Table1[[#This Row],[TeamFavorite]]=Table1[[#This Row],[TeamHome]],Table1[[#This Row],[ScoreAway]]-Table1[[#This Row],[ScoreHome]],Table1[[#This Row],[ScoreHome]]-Table1[[#This Row],[ScoreAway]])</f>
        <v>7</v>
      </c>
      <c r="O1845">
        <f>IF(Table1[[#This Row],[SpreadActual]]&lt;Table1[[#This Row],[SpreadFavorite]],1,0)</f>
        <v>0</v>
      </c>
      <c r="Q1845" t="s">
        <v>65</v>
      </c>
      <c r="R1845" t="b">
        <v>0</v>
      </c>
      <c r="S1845">
        <v>52</v>
      </c>
      <c r="T1845">
        <v>6</v>
      </c>
      <c r="U1845">
        <v>78</v>
      </c>
    </row>
    <row r="1846" spans="1:22" x14ac:dyDescent="0.2">
      <c r="A1846" s="1">
        <v>27748</v>
      </c>
      <c r="B1846">
        <v>1975</v>
      </c>
      <c r="C1846">
        <f>_xlfn.MAXIFS(Table1[ScheduleWeekWritten],Table1[ScheduleSeason],Table1[[#This Row],[ScheduleSeason]])</f>
        <v>14</v>
      </c>
      <c r="D1846">
        <v>14</v>
      </c>
      <c r="E1846" cm="1">
        <f t="array" ref="E1846">_xlfn.XLOOKUP(Table1[[#This Row],[ScheduleWeekWritten]],Table3[Game],100+Table3[Increase],Table1[[#This Row],[ScheduleWeekWritten]])</f>
        <v>14</v>
      </c>
      <c r="F1846" t="b">
        <v>0</v>
      </c>
      <c r="G1846" t="s">
        <v>19</v>
      </c>
      <c r="H1846">
        <v>14</v>
      </c>
      <c r="I1846">
        <v>13</v>
      </c>
      <c r="J1846" t="s">
        <v>24</v>
      </c>
      <c r="K1846" t="s">
        <v>91</v>
      </c>
      <c r="L1846" t="str">
        <f>_xlfn.XLOOKUP(Table1[[#This Row],[TeamFavoriteID]],Table2[team_id],Table2[team_name],_xlfn.XLOOKUP(Table1[[#This Row],[TeamFavoriteID]],Table2[team_id_pfr],Table2[team_name],"Even"))</f>
        <v>Miami Dolphins</v>
      </c>
      <c r="M1846">
        <v>-13</v>
      </c>
      <c r="N1846">
        <f>IF(Table1[[#This Row],[TeamFavorite]]=Table1[[#This Row],[TeamHome]],Table1[[#This Row],[ScoreAway]]-Table1[[#This Row],[ScoreHome]],Table1[[#This Row],[ScoreHome]]-Table1[[#This Row],[ScoreAway]])</f>
        <v>-1</v>
      </c>
      <c r="O1846">
        <f>IF(Table1[[#This Row],[SpreadActual]]&lt;Table1[[#This Row],[SpreadFavorite]],1,0)</f>
        <v>0</v>
      </c>
      <c r="Q1846" t="s">
        <v>22</v>
      </c>
      <c r="R1846" t="b">
        <v>0</v>
      </c>
      <c r="S1846">
        <v>64</v>
      </c>
      <c r="T1846">
        <v>9</v>
      </c>
      <c r="U1846">
        <v>69</v>
      </c>
    </row>
    <row r="1847" spans="1:22" x14ac:dyDescent="0.2">
      <c r="A1847" s="1">
        <v>27749</v>
      </c>
      <c r="B1847">
        <v>1975</v>
      </c>
      <c r="C1847">
        <f>_xlfn.MAXIFS(Table1[ScheduleWeekWritten],Table1[ScheduleSeason],Table1[[#This Row],[ScheduleSeason]])</f>
        <v>14</v>
      </c>
      <c r="D1847">
        <v>14</v>
      </c>
      <c r="E1847" cm="1">
        <f t="array" ref="E1847">_xlfn.XLOOKUP(Table1[[#This Row],[ScheduleWeekWritten]],Table3[Game],100+Table3[Increase],Table1[[#This Row],[ScheduleWeekWritten]])</f>
        <v>14</v>
      </c>
      <c r="F1847" t="b">
        <v>0</v>
      </c>
      <c r="G1847" t="s">
        <v>34</v>
      </c>
      <c r="H1847">
        <v>34</v>
      </c>
      <c r="I1847">
        <v>21</v>
      </c>
      <c r="J1847" t="s">
        <v>115</v>
      </c>
      <c r="K1847" t="s">
        <v>72</v>
      </c>
      <c r="L1847" t="str">
        <f>_xlfn.XLOOKUP(Table1[[#This Row],[TeamFavoriteID]],Table2[team_id],Table2[team_name],_xlfn.XLOOKUP(Table1[[#This Row],[TeamFavoriteID]],Table2[team_id_pfr],Table2[team_name],"Even"))</f>
        <v>Baltimore Colts</v>
      </c>
      <c r="M1847">
        <v>-16.5</v>
      </c>
      <c r="N1847">
        <f>IF(Table1[[#This Row],[TeamFavorite]]=Table1[[#This Row],[TeamHome]],Table1[[#This Row],[ScoreAway]]-Table1[[#This Row],[ScoreHome]],Table1[[#This Row],[ScoreHome]]-Table1[[#This Row],[ScoreAway]])</f>
        <v>-13</v>
      </c>
      <c r="O1847">
        <f>IF(Table1[[#This Row],[SpreadActual]]&lt;Table1[[#This Row],[SpreadFavorite]],1,0)</f>
        <v>0</v>
      </c>
      <c r="Q1847" t="s">
        <v>80</v>
      </c>
      <c r="R1847" t="b">
        <v>0</v>
      </c>
      <c r="S1847">
        <v>34</v>
      </c>
      <c r="T1847">
        <v>11</v>
      </c>
      <c r="U1847">
        <v>60</v>
      </c>
    </row>
    <row r="1848" spans="1:22" x14ac:dyDescent="0.2">
      <c r="A1848" s="1">
        <v>27749</v>
      </c>
      <c r="B1848">
        <v>1975</v>
      </c>
      <c r="C1848">
        <f>_xlfn.MAXIFS(Table1[ScheduleWeekWritten],Table1[ScheduleSeason],Table1[[#This Row],[ScheduleSeason]])</f>
        <v>14</v>
      </c>
      <c r="D1848">
        <v>14</v>
      </c>
      <c r="E1848" cm="1">
        <f t="array" ref="E1848">_xlfn.XLOOKUP(Table1[[#This Row],[ScheduleWeekWritten]],Table3[Game],100+Table3[Increase],Table1[[#This Row],[ScheduleWeekWritten]])</f>
        <v>14</v>
      </c>
      <c r="F1848" t="b">
        <v>0</v>
      </c>
      <c r="G1848" t="s">
        <v>101</v>
      </c>
      <c r="H1848">
        <v>47</v>
      </c>
      <c r="I1848">
        <v>17</v>
      </c>
      <c r="J1848" t="s">
        <v>27</v>
      </c>
      <c r="K1848" t="s">
        <v>104</v>
      </c>
      <c r="L1848" t="str">
        <f>_xlfn.XLOOKUP(Table1[[#This Row],[TeamFavoriteID]],Table2[team_id],Table2[team_name],_xlfn.XLOOKUP(Table1[[#This Row],[TeamFavoriteID]],Table2[team_id_pfr],Table2[team_name],"Even"))</f>
        <v>Cincinnati Bengals</v>
      </c>
      <c r="M1848">
        <v>-16</v>
      </c>
      <c r="N1848">
        <f>IF(Table1[[#This Row],[TeamFavorite]]=Table1[[#This Row],[TeamHome]],Table1[[#This Row],[ScoreAway]]-Table1[[#This Row],[ScoreHome]],Table1[[#This Row],[ScoreHome]]-Table1[[#This Row],[ScoreAway]])</f>
        <v>-30</v>
      </c>
      <c r="O1848">
        <f>IF(Table1[[#This Row],[SpreadActual]]&lt;Table1[[#This Row],[SpreadFavorite]],1,0)</f>
        <v>1</v>
      </c>
      <c r="Q1848" t="s">
        <v>111</v>
      </c>
      <c r="R1848" t="b">
        <v>0</v>
      </c>
      <c r="S1848">
        <v>28</v>
      </c>
      <c r="T1848">
        <v>15</v>
      </c>
      <c r="U1848">
        <v>69</v>
      </c>
    </row>
    <row r="1849" spans="1:22" x14ac:dyDescent="0.2">
      <c r="A1849" s="1">
        <v>27749</v>
      </c>
      <c r="B1849">
        <v>1975</v>
      </c>
      <c r="C1849">
        <f>_xlfn.MAXIFS(Table1[ScheduleWeekWritten],Table1[ScheduleSeason],Table1[[#This Row],[ScheduleSeason]])</f>
        <v>14</v>
      </c>
      <c r="D1849">
        <v>14</v>
      </c>
      <c r="E1849" cm="1">
        <f t="array" ref="E1849">_xlfn.XLOOKUP(Table1[[#This Row],[ScheduleWeekWritten]],Table3[Game],100+Table3[Increase],Table1[[#This Row],[ScheduleWeekWritten]])</f>
        <v>14</v>
      </c>
      <c r="F1849" t="b">
        <v>0</v>
      </c>
      <c r="G1849" t="s">
        <v>45</v>
      </c>
      <c r="H1849">
        <v>13</v>
      </c>
      <c r="I1849">
        <v>24</v>
      </c>
      <c r="J1849" t="s">
        <v>57</v>
      </c>
      <c r="K1849" t="s">
        <v>59</v>
      </c>
      <c r="L1849" t="str">
        <f>_xlfn.XLOOKUP(Table1[[#This Row],[TeamFavoriteID]],Table2[team_id],Table2[team_name],_xlfn.XLOOKUP(Table1[[#This Row],[TeamFavoriteID]],Table2[team_id_pfr],Table2[team_name],"Even"))</f>
        <v>Arizona Cardinals</v>
      </c>
      <c r="M1849">
        <v>-4.5</v>
      </c>
      <c r="N1849">
        <f>IF(Table1[[#This Row],[TeamFavorite]]=Table1[[#This Row],[TeamHome]],Table1[[#This Row],[ScoreAway]]-Table1[[#This Row],[ScoreHome]],Table1[[#This Row],[ScoreHome]]-Table1[[#This Row],[ScoreAway]])</f>
        <v>-11</v>
      </c>
      <c r="O1849">
        <f>IF(Table1[[#This Row],[SpreadActual]]&lt;Table1[[#This Row],[SpreadFavorite]],1,0)</f>
        <v>1</v>
      </c>
      <c r="Q1849" t="s">
        <v>125</v>
      </c>
      <c r="R1849" t="b">
        <v>0</v>
      </c>
      <c r="S1849">
        <v>72</v>
      </c>
      <c r="T1849">
        <v>0</v>
      </c>
      <c r="V1849" t="s">
        <v>103</v>
      </c>
    </row>
    <row r="1850" spans="1:22" x14ac:dyDescent="0.2">
      <c r="A1850" s="1">
        <v>27749</v>
      </c>
      <c r="B1850">
        <v>1975</v>
      </c>
      <c r="C1850">
        <f>_xlfn.MAXIFS(Table1[ScheduleWeekWritten],Table1[ScheduleSeason],Table1[[#This Row],[ScheduleSeason]])</f>
        <v>14</v>
      </c>
      <c r="D1850">
        <v>14</v>
      </c>
      <c r="E1850" cm="1">
        <f t="array" ref="E1850">_xlfn.XLOOKUP(Table1[[#This Row],[ScheduleWeekWritten]],Table3[Game],100+Table3[Increase],Table1[[#This Row],[ScheduleWeekWritten]])</f>
        <v>14</v>
      </c>
      <c r="F1850" t="b">
        <v>0</v>
      </c>
      <c r="G1850" t="s">
        <v>33</v>
      </c>
      <c r="H1850">
        <v>22</v>
      </c>
      <c r="I1850">
        <v>13</v>
      </c>
      <c r="J1850" t="s">
        <v>38</v>
      </c>
      <c r="K1850" t="s">
        <v>35</v>
      </c>
      <c r="L1850" t="str">
        <f>_xlfn.XLOOKUP(Table1[[#This Row],[TeamFavoriteID]],Table2[team_id],Table2[team_name],_xlfn.XLOOKUP(Table1[[#This Row],[TeamFavoriteID]],Table2[team_id_pfr],Table2[team_name],"Even"))</f>
        <v>Green Bay Packers</v>
      </c>
      <c r="M1850">
        <v>-2.5</v>
      </c>
      <c r="N1850">
        <f>IF(Table1[[#This Row],[TeamFavorite]]=Table1[[#This Row],[TeamHome]],Table1[[#This Row],[ScoreAway]]-Table1[[#This Row],[ScoreHome]],Table1[[#This Row],[ScoreHome]]-Table1[[#This Row],[ScoreAway]])</f>
        <v>-9</v>
      </c>
      <c r="O1850">
        <f>IF(Table1[[#This Row],[SpreadActual]]&lt;Table1[[#This Row],[SpreadFavorite]],1,0)</f>
        <v>1</v>
      </c>
      <c r="Q1850" t="s">
        <v>82</v>
      </c>
      <c r="R1850" t="b">
        <v>0</v>
      </c>
      <c r="S1850">
        <v>10</v>
      </c>
      <c r="T1850">
        <v>8</v>
      </c>
      <c r="U1850">
        <v>82</v>
      </c>
    </row>
    <row r="1851" spans="1:22" x14ac:dyDescent="0.2">
      <c r="A1851" s="1">
        <v>27749</v>
      </c>
      <c r="B1851">
        <v>1975</v>
      </c>
      <c r="C1851">
        <f>_xlfn.MAXIFS(Table1[ScheduleWeekWritten],Table1[ScheduleSeason],Table1[[#This Row],[ScheduleSeason]])</f>
        <v>14</v>
      </c>
      <c r="D1851">
        <v>14</v>
      </c>
      <c r="E1851" cm="1">
        <f t="array" ref="E1851">_xlfn.XLOOKUP(Table1[[#This Row],[ScheduleWeekWritten]],Table3[Game],100+Table3[Increase],Table1[[#This Row],[ScheduleWeekWritten]])</f>
        <v>14</v>
      </c>
      <c r="F1851" t="b">
        <v>0</v>
      </c>
      <c r="G1851" t="s">
        <v>23</v>
      </c>
      <c r="H1851">
        <v>21</v>
      </c>
      <c r="I1851">
        <v>10</v>
      </c>
      <c r="J1851" t="s">
        <v>62</v>
      </c>
      <c r="K1851" t="s">
        <v>25</v>
      </c>
      <c r="L1851" t="str">
        <f>_xlfn.XLOOKUP(Table1[[#This Row],[TeamFavoriteID]],Table2[team_id],Table2[team_name],_xlfn.XLOOKUP(Table1[[#This Row],[TeamFavoriteID]],Table2[team_id_pfr],Table2[team_name],"Even"))</f>
        <v>Houston Oilers</v>
      </c>
      <c r="M1851">
        <v>-8.5</v>
      </c>
      <c r="N1851">
        <f>IF(Table1[[#This Row],[TeamFavorite]]=Table1[[#This Row],[TeamHome]],Table1[[#This Row],[ScoreAway]]-Table1[[#This Row],[ScoreHome]],Table1[[#This Row],[ScoreHome]]-Table1[[#This Row],[ScoreAway]])</f>
        <v>-11</v>
      </c>
      <c r="O1851">
        <f>IF(Table1[[#This Row],[SpreadActual]]&lt;Table1[[#This Row],[SpreadFavorite]],1,0)</f>
        <v>1</v>
      </c>
      <c r="Q1851" t="s">
        <v>102</v>
      </c>
      <c r="R1851" t="b">
        <v>0</v>
      </c>
      <c r="S1851">
        <v>72</v>
      </c>
      <c r="T1851">
        <v>0</v>
      </c>
      <c r="V1851" t="s">
        <v>103</v>
      </c>
    </row>
    <row r="1852" spans="1:22" x14ac:dyDescent="0.2">
      <c r="A1852" s="1">
        <v>27749</v>
      </c>
      <c r="B1852">
        <v>1975</v>
      </c>
      <c r="C1852">
        <f>_xlfn.MAXIFS(Table1[ScheduleWeekWritten],Table1[ScheduleSeason],Table1[[#This Row],[ScheduleSeason]])</f>
        <v>14</v>
      </c>
      <c r="D1852">
        <v>14</v>
      </c>
      <c r="E1852" cm="1">
        <f t="array" ref="E1852">_xlfn.XLOOKUP(Table1[[#This Row],[ScheduleWeekWritten]],Table3[Game],100+Table3[Increase],Table1[[#This Row],[ScheduleWeekWritten]])</f>
        <v>14</v>
      </c>
      <c r="F1852" t="b">
        <v>0</v>
      </c>
      <c r="G1852" t="s">
        <v>95</v>
      </c>
      <c r="H1852">
        <v>17</v>
      </c>
      <c r="I1852">
        <v>42</v>
      </c>
      <c r="J1852" t="s">
        <v>46</v>
      </c>
      <c r="K1852" t="s">
        <v>98</v>
      </c>
      <c r="L1852" t="str">
        <f>_xlfn.XLOOKUP(Table1[[#This Row],[TeamFavoriteID]],Table2[team_id],Table2[team_name],_xlfn.XLOOKUP(Table1[[#This Row],[TeamFavoriteID]],Table2[team_id_pfr],Table2[team_name],"Even"))</f>
        <v>New Orleans Saints</v>
      </c>
      <c r="M1852">
        <v>-3</v>
      </c>
      <c r="N1852">
        <f>IF(Table1[[#This Row],[TeamFavorite]]=Table1[[#This Row],[TeamHome]],Table1[[#This Row],[ScoreAway]]-Table1[[#This Row],[ScoreHome]],Table1[[#This Row],[ScoreHome]]-Table1[[#This Row],[ScoreAway]])</f>
        <v>25</v>
      </c>
      <c r="O1852">
        <f>IF(Table1[[#This Row],[SpreadActual]]&lt;Table1[[#This Row],[SpreadFavorite]],1,0)</f>
        <v>0</v>
      </c>
      <c r="Q1852" t="s">
        <v>124</v>
      </c>
      <c r="R1852" t="b">
        <v>0</v>
      </c>
      <c r="S1852">
        <v>72</v>
      </c>
      <c r="T1852">
        <v>0</v>
      </c>
      <c r="V1852" t="s">
        <v>103</v>
      </c>
    </row>
    <row r="1853" spans="1:22" x14ac:dyDescent="0.2">
      <c r="A1853" s="1">
        <v>27749</v>
      </c>
      <c r="B1853">
        <v>1975</v>
      </c>
      <c r="C1853">
        <f>_xlfn.MAXIFS(Table1[ScheduleWeekWritten],Table1[ScheduleSeason],Table1[[#This Row],[ScheduleSeason]])</f>
        <v>14</v>
      </c>
      <c r="D1853">
        <v>14</v>
      </c>
      <c r="E1853" cm="1">
        <f t="array" ref="E1853">_xlfn.XLOOKUP(Table1[[#This Row],[ScheduleWeekWritten]],Table3[Game],100+Table3[Increase],Table1[[#This Row],[ScheduleWeekWritten]])</f>
        <v>14</v>
      </c>
      <c r="F1853" t="b">
        <v>0</v>
      </c>
      <c r="G1853" t="s">
        <v>31</v>
      </c>
      <c r="H1853">
        <v>21</v>
      </c>
      <c r="I1853">
        <v>31</v>
      </c>
      <c r="J1853" t="s">
        <v>67</v>
      </c>
      <c r="K1853" t="s">
        <v>68</v>
      </c>
      <c r="L1853" t="str">
        <f>_xlfn.XLOOKUP(Table1[[#This Row],[TeamFavoriteID]],Table2[team_id],Table2[team_name],_xlfn.XLOOKUP(Table1[[#This Row],[TeamFavoriteID]],Table2[team_id_pfr],Table2[team_name],"Even"))</f>
        <v>Dallas Cowboys</v>
      </c>
      <c r="M1853">
        <v>-6.5</v>
      </c>
      <c r="N1853">
        <f>IF(Table1[[#This Row],[TeamFavorite]]=Table1[[#This Row],[TeamHome]],Table1[[#This Row],[ScoreAway]]-Table1[[#This Row],[ScoreHome]],Table1[[#This Row],[ScoreHome]]-Table1[[#This Row],[ScoreAway]])</f>
        <v>-10</v>
      </c>
      <c r="O1853">
        <f>IF(Table1[[#This Row],[SpreadActual]]&lt;Table1[[#This Row],[SpreadFavorite]],1,0)</f>
        <v>1</v>
      </c>
      <c r="Q1853" t="s">
        <v>74</v>
      </c>
      <c r="R1853" t="b">
        <v>0</v>
      </c>
      <c r="S1853">
        <v>27</v>
      </c>
      <c r="T1853">
        <v>17</v>
      </c>
      <c r="U1853">
        <v>73</v>
      </c>
    </row>
    <row r="1854" spans="1:22" x14ac:dyDescent="0.2">
      <c r="A1854" s="1">
        <v>27749</v>
      </c>
      <c r="B1854">
        <v>1975</v>
      </c>
      <c r="C1854">
        <f>_xlfn.MAXIFS(Table1[ScheduleWeekWritten],Table1[ScheduleSeason],Table1[[#This Row],[ScheduleSeason]])</f>
        <v>14</v>
      </c>
      <c r="D1854">
        <v>14</v>
      </c>
      <c r="E1854" cm="1">
        <f t="array" ref="E1854">_xlfn.XLOOKUP(Table1[[#This Row],[ScheduleWeekWritten]],Table3[Game],100+Table3[Increase],Table1[[#This Row],[ScheduleWeekWritten]])</f>
        <v>14</v>
      </c>
      <c r="F1854" t="b">
        <v>0</v>
      </c>
      <c r="G1854" t="s">
        <v>20</v>
      </c>
      <c r="H1854">
        <v>28</v>
      </c>
      <c r="I1854">
        <v>20</v>
      </c>
      <c r="J1854" t="s">
        <v>42</v>
      </c>
      <c r="K1854" t="s">
        <v>21</v>
      </c>
      <c r="L1854" t="str">
        <f>_xlfn.XLOOKUP(Table1[[#This Row],[TeamFavoriteID]],Table2[team_id],Table2[team_name],_xlfn.XLOOKUP(Table1[[#This Row],[TeamFavoriteID]],Table2[team_id_pfr],Table2[team_name],"Even"))</f>
        <v>Las Vegas Raiders</v>
      </c>
      <c r="M1854">
        <v>-16</v>
      </c>
      <c r="N1854">
        <f>IF(Table1[[#This Row],[TeamFavorite]]=Table1[[#This Row],[TeamHome]],Table1[[#This Row],[ScoreAway]]-Table1[[#This Row],[ScoreHome]],Table1[[#This Row],[ScoreHome]]-Table1[[#This Row],[ScoreAway]])</f>
        <v>8</v>
      </c>
      <c r="O1854">
        <f>IF(Table1[[#This Row],[SpreadActual]]&lt;Table1[[#This Row],[SpreadFavorite]],1,0)</f>
        <v>0</v>
      </c>
      <c r="Q1854" t="s">
        <v>76</v>
      </c>
      <c r="R1854" t="b">
        <v>0</v>
      </c>
      <c r="S1854">
        <v>47</v>
      </c>
      <c r="T1854">
        <v>8</v>
      </c>
      <c r="U1854">
        <v>85</v>
      </c>
    </row>
    <row r="1855" spans="1:22" x14ac:dyDescent="0.2">
      <c r="A1855" s="1">
        <v>27749</v>
      </c>
      <c r="B1855">
        <v>1975</v>
      </c>
      <c r="C1855">
        <f>_xlfn.MAXIFS(Table1[ScheduleWeekWritten],Table1[ScheduleSeason],Table1[[#This Row],[ScheduleSeason]])</f>
        <v>14</v>
      </c>
      <c r="D1855">
        <v>14</v>
      </c>
      <c r="E1855" cm="1">
        <f t="array" ref="E1855">_xlfn.XLOOKUP(Table1[[#This Row],[ScheduleWeekWritten]],Table3[Game],100+Table3[Increase],Table1[[#This Row],[ScheduleWeekWritten]])</f>
        <v>14</v>
      </c>
      <c r="F1855" t="b">
        <v>0</v>
      </c>
      <c r="G1855" t="s">
        <v>53</v>
      </c>
      <c r="H1855">
        <v>23</v>
      </c>
      <c r="I1855">
        <v>26</v>
      </c>
      <c r="J1855" t="s">
        <v>50</v>
      </c>
      <c r="K1855" t="s">
        <v>87</v>
      </c>
      <c r="L1855" t="str">
        <f>_xlfn.XLOOKUP(Table1[[#This Row],[TeamFavoriteID]],Table2[team_id],Table2[team_name],_xlfn.XLOOKUP(Table1[[#This Row],[TeamFavoriteID]],Table2[team_id_pfr],Table2[team_name],"Even"))</f>
        <v>San Francisco 49ers</v>
      </c>
      <c r="M1855">
        <v>-4.5</v>
      </c>
      <c r="N1855">
        <f>IF(Table1[[#This Row],[TeamFavorite]]=Table1[[#This Row],[TeamHome]],Table1[[#This Row],[ScoreAway]]-Table1[[#This Row],[ScoreHome]],Table1[[#This Row],[ScoreHome]]-Table1[[#This Row],[ScoreAway]])</f>
        <v>3</v>
      </c>
      <c r="O1855">
        <f>IF(Table1[[#This Row],[SpreadActual]]&lt;Table1[[#This Row],[SpreadFavorite]],1,0)</f>
        <v>0</v>
      </c>
      <c r="Q1855" t="s">
        <v>118</v>
      </c>
      <c r="R1855" t="b">
        <v>0</v>
      </c>
      <c r="S1855">
        <v>46</v>
      </c>
      <c r="T1855">
        <v>8</v>
      </c>
      <c r="U1855">
        <v>76</v>
      </c>
    </row>
    <row r="1856" spans="1:22" x14ac:dyDescent="0.2">
      <c r="A1856" s="1">
        <v>27749</v>
      </c>
      <c r="B1856">
        <v>1975</v>
      </c>
      <c r="C1856">
        <f>_xlfn.MAXIFS(Table1[ScheduleWeekWritten],Table1[ScheduleSeason],Table1[[#This Row],[ScheduleSeason]])</f>
        <v>14</v>
      </c>
      <c r="D1856">
        <v>14</v>
      </c>
      <c r="E1856" cm="1">
        <f t="array" ref="E1856">_xlfn.XLOOKUP(Table1[[#This Row],[ScheduleWeekWritten]],Table3[Game],100+Table3[Increase],Table1[[#This Row],[ScheduleWeekWritten]])</f>
        <v>14</v>
      </c>
      <c r="F1856" t="b">
        <v>0</v>
      </c>
      <c r="G1856" t="s">
        <v>61</v>
      </c>
      <c r="H1856">
        <v>3</v>
      </c>
      <c r="I1856">
        <v>26</v>
      </c>
      <c r="J1856" t="s">
        <v>58</v>
      </c>
      <c r="K1856" t="s">
        <v>85</v>
      </c>
      <c r="L1856" t="str">
        <f>_xlfn.XLOOKUP(Table1[[#This Row],[TeamFavoriteID]],Table2[team_id],Table2[team_name],_xlfn.XLOOKUP(Table1[[#This Row],[TeamFavoriteID]],Table2[team_id_pfr],Table2[team_name],"Even"))</f>
        <v>Washington Commanders</v>
      </c>
      <c r="M1856">
        <v>-8.5</v>
      </c>
      <c r="N1856">
        <f>IF(Table1[[#This Row],[TeamFavorite]]=Table1[[#This Row],[TeamHome]],Table1[[#This Row],[ScoreAway]]-Table1[[#This Row],[ScoreHome]],Table1[[#This Row],[ScoreHome]]-Table1[[#This Row],[ScoreAway]])</f>
        <v>-23</v>
      </c>
      <c r="O1856">
        <f>IF(Table1[[#This Row],[SpreadActual]]&lt;Table1[[#This Row],[SpreadFavorite]],1,0)</f>
        <v>1</v>
      </c>
      <c r="Q1856" t="s">
        <v>64</v>
      </c>
      <c r="R1856" t="b">
        <v>0</v>
      </c>
      <c r="S1856">
        <v>37</v>
      </c>
      <c r="T1856">
        <v>11</v>
      </c>
      <c r="U1856">
        <v>55</v>
      </c>
    </row>
    <row r="1857" spans="1:22" x14ac:dyDescent="0.2">
      <c r="A1857" s="1">
        <v>27755</v>
      </c>
      <c r="B1857">
        <v>1975</v>
      </c>
      <c r="C1857">
        <f>_xlfn.MAXIFS(Table1[ScheduleWeekWritten],Table1[ScheduleSeason],Table1[[#This Row],[ScheduleSeason]])</f>
        <v>14</v>
      </c>
      <c r="D1857" t="s">
        <v>99</v>
      </c>
      <c r="E1857" cm="1">
        <f t="array" ref="E1857">_xlfn.XLOOKUP(Table1[[#This Row],[ScheduleWeekWritten]],Table3[Game],100+Table3[Increase],Table1[[#This Row],[ScheduleWeekWritten]])</f>
        <v>102</v>
      </c>
      <c r="F1857" t="b">
        <v>1</v>
      </c>
      <c r="G1857" t="s">
        <v>39</v>
      </c>
      <c r="H1857">
        <v>35</v>
      </c>
      <c r="I1857">
        <v>23</v>
      </c>
      <c r="J1857" t="s">
        <v>57</v>
      </c>
      <c r="K1857" t="s">
        <v>40</v>
      </c>
      <c r="L1857" t="str">
        <f>_xlfn.XLOOKUP(Table1[[#This Row],[TeamFavoriteID]],Table2[team_id],Table2[team_name],_xlfn.XLOOKUP(Table1[[#This Row],[TeamFavoriteID]],Table2[team_id_pfr],Table2[team_name],"Even"))</f>
        <v>Los Angeles Rams</v>
      </c>
      <c r="M1857">
        <v>-6.5</v>
      </c>
      <c r="N1857">
        <f>IF(Table1[[#This Row],[TeamFavorite]]=Table1[[#This Row],[TeamHome]],Table1[[#This Row],[ScoreAway]]-Table1[[#This Row],[ScoreHome]],Table1[[#This Row],[ScoreHome]]-Table1[[#This Row],[ScoreAway]])</f>
        <v>-12</v>
      </c>
      <c r="O1857">
        <f>IF(Table1[[#This Row],[SpreadActual]]&lt;Table1[[#This Row],[SpreadFavorite]],1,0)</f>
        <v>1</v>
      </c>
      <c r="Q1857" t="s">
        <v>65</v>
      </c>
      <c r="R1857" t="b">
        <v>0</v>
      </c>
      <c r="S1857">
        <v>50</v>
      </c>
      <c r="T1857">
        <v>6</v>
      </c>
      <c r="U1857">
        <v>95</v>
      </c>
    </row>
    <row r="1858" spans="1:22" x14ac:dyDescent="0.2">
      <c r="A1858" s="1">
        <v>27755</v>
      </c>
      <c r="B1858">
        <v>1975</v>
      </c>
      <c r="C1858">
        <f>_xlfn.MAXIFS(Table1[ScheduleWeekWritten],Table1[ScheduleSeason],Table1[[#This Row],[ScheduleSeason]])</f>
        <v>14</v>
      </c>
      <c r="D1858" t="s">
        <v>99</v>
      </c>
      <c r="E1858" cm="1">
        <f t="array" ref="E1858">_xlfn.XLOOKUP(Table1[[#This Row],[ScheduleWeekWritten]],Table3[Game],100+Table3[Increase],Table1[[#This Row],[ScheduleWeekWritten]])</f>
        <v>102</v>
      </c>
      <c r="F1858" t="b">
        <v>1</v>
      </c>
      <c r="G1858" t="s">
        <v>49</v>
      </c>
      <c r="H1858">
        <v>28</v>
      </c>
      <c r="I1858">
        <v>10</v>
      </c>
      <c r="J1858" t="s">
        <v>34</v>
      </c>
      <c r="K1858" t="s">
        <v>51</v>
      </c>
      <c r="L1858" t="str">
        <f>_xlfn.XLOOKUP(Table1[[#This Row],[TeamFavoriteID]],Table2[team_id],Table2[team_name],_xlfn.XLOOKUP(Table1[[#This Row],[TeamFavoriteID]],Table2[team_id_pfr],Table2[team_name],"Even"))</f>
        <v>Pittsburgh Steelers</v>
      </c>
      <c r="M1858">
        <v>-10.5</v>
      </c>
      <c r="N1858">
        <f>IF(Table1[[#This Row],[TeamFavorite]]=Table1[[#This Row],[TeamHome]],Table1[[#This Row],[ScoreAway]]-Table1[[#This Row],[ScoreHome]],Table1[[#This Row],[ScoreHome]]-Table1[[#This Row],[ScoreAway]])</f>
        <v>-18</v>
      </c>
      <c r="O1858">
        <f>IF(Table1[[#This Row],[SpreadActual]]&lt;Table1[[#This Row],[SpreadFavorite]],1,0)</f>
        <v>1</v>
      </c>
      <c r="Q1858" t="s">
        <v>113</v>
      </c>
      <c r="R1858" t="b">
        <v>0</v>
      </c>
      <c r="S1858">
        <v>32</v>
      </c>
      <c r="T1858">
        <v>12</v>
      </c>
      <c r="U1858">
        <v>72</v>
      </c>
    </row>
    <row r="1859" spans="1:22" x14ac:dyDescent="0.2">
      <c r="A1859" s="1">
        <v>27756</v>
      </c>
      <c r="B1859">
        <v>1975</v>
      </c>
      <c r="C1859">
        <f>_xlfn.MAXIFS(Table1[ScheduleWeekWritten],Table1[ScheduleSeason],Table1[[#This Row],[ScheduleSeason]])</f>
        <v>14</v>
      </c>
      <c r="D1859" t="s">
        <v>99</v>
      </c>
      <c r="E1859" cm="1">
        <f t="array" ref="E1859">_xlfn.XLOOKUP(Table1[[#This Row],[ScheduleWeekWritten]],Table3[Game],100+Table3[Increase],Table1[[#This Row],[ScheduleWeekWritten]])</f>
        <v>102</v>
      </c>
      <c r="F1859" t="b">
        <v>1</v>
      </c>
      <c r="G1859" t="s">
        <v>54</v>
      </c>
      <c r="H1859">
        <v>14</v>
      </c>
      <c r="I1859">
        <v>17</v>
      </c>
      <c r="J1859" t="s">
        <v>67</v>
      </c>
      <c r="K1859" t="s">
        <v>55</v>
      </c>
      <c r="L1859" t="str">
        <f>_xlfn.XLOOKUP(Table1[[#This Row],[TeamFavoriteID]],Table2[team_id],Table2[team_name],_xlfn.XLOOKUP(Table1[[#This Row],[TeamFavoriteID]],Table2[team_id_pfr],Table2[team_name],"Even"))</f>
        <v>Minnesota Vikings</v>
      </c>
      <c r="M1859">
        <v>-8</v>
      </c>
      <c r="N1859">
        <f>IF(Table1[[#This Row],[TeamFavorite]]=Table1[[#This Row],[TeamHome]],Table1[[#This Row],[ScoreAway]]-Table1[[#This Row],[ScoreHome]],Table1[[#This Row],[ScoreHome]]-Table1[[#This Row],[ScoreAway]])</f>
        <v>3</v>
      </c>
      <c r="O1859">
        <f>IF(Table1[[#This Row],[SpreadActual]]&lt;Table1[[#This Row],[SpreadFavorite]],1,0)</f>
        <v>0</v>
      </c>
      <c r="Q1859" t="s">
        <v>73</v>
      </c>
      <c r="R1859" t="b">
        <v>0</v>
      </c>
      <c r="S1859">
        <v>25</v>
      </c>
      <c r="T1859">
        <v>8</v>
      </c>
      <c r="U1859">
        <v>76</v>
      </c>
    </row>
    <row r="1860" spans="1:22" x14ac:dyDescent="0.2">
      <c r="A1860" s="1">
        <v>27756</v>
      </c>
      <c r="B1860">
        <v>1975</v>
      </c>
      <c r="C1860">
        <f>_xlfn.MAXIFS(Table1[ScheduleWeekWritten],Table1[ScheduleSeason],Table1[[#This Row],[ScheduleSeason]])</f>
        <v>14</v>
      </c>
      <c r="D1860" t="s">
        <v>99</v>
      </c>
      <c r="E1860" cm="1">
        <f t="array" ref="E1860">_xlfn.XLOOKUP(Table1[[#This Row],[ScheduleWeekWritten]],Table3[Game],100+Table3[Increase],Table1[[#This Row],[ScheduleWeekWritten]])</f>
        <v>102</v>
      </c>
      <c r="F1860" t="b">
        <v>1</v>
      </c>
      <c r="G1860" t="s">
        <v>20</v>
      </c>
      <c r="H1860">
        <v>31</v>
      </c>
      <c r="I1860">
        <v>28</v>
      </c>
      <c r="J1860" t="s">
        <v>101</v>
      </c>
      <c r="K1860" t="s">
        <v>21</v>
      </c>
      <c r="L1860" t="str">
        <f>_xlfn.XLOOKUP(Table1[[#This Row],[TeamFavoriteID]],Table2[team_id],Table2[team_name],_xlfn.XLOOKUP(Table1[[#This Row],[TeamFavoriteID]],Table2[team_id_pfr],Table2[team_name],"Even"))</f>
        <v>Las Vegas Raiders</v>
      </c>
      <c r="M1860">
        <v>-6.5</v>
      </c>
      <c r="N1860">
        <f>IF(Table1[[#This Row],[TeamFavorite]]=Table1[[#This Row],[TeamHome]],Table1[[#This Row],[ScoreAway]]-Table1[[#This Row],[ScoreHome]],Table1[[#This Row],[ScoreHome]]-Table1[[#This Row],[ScoreAway]])</f>
        <v>3</v>
      </c>
      <c r="O1860">
        <f>IF(Table1[[#This Row],[SpreadActual]]&lt;Table1[[#This Row],[SpreadFavorite]],1,0)</f>
        <v>0</v>
      </c>
      <c r="Q1860" t="s">
        <v>76</v>
      </c>
      <c r="R1860" t="b">
        <v>0</v>
      </c>
      <c r="S1860">
        <v>51</v>
      </c>
      <c r="T1860">
        <v>6</v>
      </c>
      <c r="U1860">
        <v>81</v>
      </c>
    </row>
    <row r="1861" spans="1:22" x14ac:dyDescent="0.2">
      <c r="A1861" s="1">
        <v>27763</v>
      </c>
      <c r="B1861">
        <v>1975</v>
      </c>
      <c r="C1861">
        <f>_xlfn.MAXIFS(Table1[ScheduleWeekWritten],Table1[ScheduleSeason],Table1[[#This Row],[ScheduleSeason]])</f>
        <v>14</v>
      </c>
      <c r="D1861" t="s">
        <v>92</v>
      </c>
      <c r="E1861" cm="1">
        <f t="array" ref="E1861">_xlfn.XLOOKUP(Table1[[#This Row],[ScheduleWeekWritten]],Table3[Game],100+Table3[Increase],Table1[[#This Row],[ScheduleWeekWritten]])</f>
        <v>103</v>
      </c>
      <c r="F1861" t="b">
        <v>1</v>
      </c>
      <c r="G1861" t="s">
        <v>39</v>
      </c>
      <c r="H1861">
        <v>7</v>
      </c>
      <c r="I1861">
        <v>37</v>
      </c>
      <c r="J1861" t="s">
        <v>67</v>
      </c>
      <c r="K1861" t="s">
        <v>40</v>
      </c>
      <c r="L1861" t="str">
        <f>_xlfn.XLOOKUP(Table1[[#This Row],[TeamFavoriteID]],Table2[team_id],Table2[team_name],_xlfn.XLOOKUP(Table1[[#This Row],[TeamFavoriteID]],Table2[team_id_pfr],Table2[team_name],"Even"))</f>
        <v>Los Angeles Rams</v>
      </c>
      <c r="M1861">
        <v>-6.5</v>
      </c>
      <c r="N1861">
        <f>IF(Table1[[#This Row],[TeamFavorite]]=Table1[[#This Row],[TeamHome]],Table1[[#This Row],[ScoreAway]]-Table1[[#This Row],[ScoreHome]],Table1[[#This Row],[ScoreHome]]-Table1[[#This Row],[ScoreAway]])</f>
        <v>30</v>
      </c>
      <c r="O1861">
        <f>IF(Table1[[#This Row],[SpreadActual]]&lt;Table1[[#This Row],[SpreadFavorite]],1,0)</f>
        <v>0</v>
      </c>
      <c r="Q1861" t="s">
        <v>65</v>
      </c>
      <c r="R1861" t="b">
        <v>0</v>
      </c>
      <c r="S1861">
        <v>51</v>
      </c>
      <c r="T1861">
        <v>8</v>
      </c>
      <c r="U1861">
        <v>58</v>
      </c>
    </row>
    <row r="1862" spans="1:22" x14ac:dyDescent="0.2">
      <c r="A1862" s="1">
        <v>27763</v>
      </c>
      <c r="B1862">
        <v>1975</v>
      </c>
      <c r="C1862">
        <f>_xlfn.MAXIFS(Table1[ScheduleWeekWritten],Table1[ScheduleSeason],Table1[[#This Row],[ScheduleSeason]])</f>
        <v>14</v>
      </c>
      <c r="D1862" t="s">
        <v>92</v>
      </c>
      <c r="E1862" cm="1">
        <f t="array" ref="E1862">_xlfn.XLOOKUP(Table1[[#This Row],[ScheduleWeekWritten]],Table3[Game],100+Table3[Increase],Table1[[#This Row],[ScheduleWeekWritten]])</f>
        <v>103</v>
      </c>
      <c r="F1862" t="b">
        <v>1</v>
      </c>
      <c r="G1862" t="s">
        <v>49</v>
      </c>
      <c r="H1862">
        <v>16</v>
      </c>
      <c r="I1862">
        <v>10</v>
      </c>
      <c r="J1862" t="s">
        <v>20</v>
      </c>
      <c r="K1862" t="s">
        <v>51</v>
      </c>
      <c r="L1862" t="str">
        <f>_xlfn.XLOOKUP(Table1[[#This Row],[TeamFavoriteID]],Table2[team_id],Table2[team_name],_xlfn.XLOOKUP(Table1[[#This Row],[TeamFavoriteID]],Table2[team_id_pfr],Table2[team_name],"Even"))</f>
        <v>Pittsburgh Steelers</v>
      </c>
      <c r="M1862">
        <v>-6.5</v>
      </c>
      <c r="N1862">
        <f>IF(Table1[[#This Row],[TeamFavorite]]=Table1[[#This Row],[TeamHome]],Table1[[#This Row],[ScoreAway]]-Table1[[#This Row],[ScoreHome]],Table1[[#This Row],[ScoreHome]]-Table1[[#This Row],[ScoreAway]])</f>
        <v>-6</v>
      </c>
      <c r="O1862">
        <f>IF(Table1[[#This Row],[SpreadActual]]&lt;Table1[[#This Row],[SpreadFavorite]],1,0)</f>
        <v>0</v>
      </c>
      <c r="Q1862" t="s">
        <v>113</v>
      </c>
      <c r="R1862" t="b">
        <v>0</v>
      </c>
      <c r="S1862">
        <v>18</v>
      </c>
      <c r="T1862">
        <v>18</v>
      </c>
      <c r="U1862">
        <v>62</v>
      </c>
    </row>
    <row r="1863" spans="1:22" x14ac:dyDescent="0.2">
      <c r="A1863" s="1">
        <v>27777</v>
      </c>
      <c r="B1863">
        <v>1975</v>
      </c>
      <c r="C1863">
        <f>_xlfn.MAXIFS(Table1[ScheduleWeekWritten],Table1[ScheduleSeason],Table1[[#This Row],[ScheduleSeason]])</f>
        <v>14</v>
      </c>
      <c r="D1863" t="s">
        <v>93</v>
      </c>
      <c r="E1863" cm="1">
        <f t="array" ref="E1863">_xlfn.XLOOKUP(Table1[[#This Row],[ScheduleWeekWritten]],Table3[Game],100+Table3[Increase],Table1[[#This Row],[ScheduleWeekWritten]])</f>
        <v>104</v>
      </c>
      <c r="F1863" t="b">
        <v>1</v>
      </c>
      <c r="G1863" t="s">
        <v>67</v>
      </c>
      <c r="H1863">
        <v>17</v>
      </c>
      <c r="I1863">
        <v>21</v>
      </c>
      <c r="J1863" t="s">
        <v>49</v>
      </c>
      <c r="K1863" t="s">
        <v>51</v>
      </c>
      <c r="L1863" t="str">
        <f>_xlfn.XLOOKUP(Table1[[#This Row],[TeamFavoriteID]],Table2[team_id],Table2[team_name],_xlfn.XLOOKUP(Table1[[#This Row],[TeamFavoriteID]],Table2[team_id_pfr],Table2[team_name],"Even"))</f>
        <v>Pittsburgh Steelers</v>
      </c>
      <c r="M1863">
        <v>-7</v>
      </c>
      <c r="N1863">
        <f>IF(Table1[[#This Row],[TeamFavorite]]=Table1[[#This Row],[TeamHome]],Table1[[#This Row],[ScoreAway]]-Table1[[#This Row],[ScoreHome]],Table1[[#This Row],[ScoreHome]]-Table1[[#This Row],[ScoreAway]])</f>
        <v>-4</v>
      </c>
      <c r="O1863">
        <f>IF(Table1[[#This Row],[SpreadActual]]&lt;Table1[[#This Row],[SpreadFavorite]],1,0)</f>
        <v>0</v>
      </c>
      <c r="P1863">
        <v>36</v>
      </c>
      <c r="Q1863" t="s">
        <v>22</v>
      </c>
      <c r="R1863" t="b">
        <v>1</v>
      </c>
      <c r="S1863">
        <v>49</v>
      </c>
      <c r="T1863">
        <v>18</v>
      </c>
      <c r="U1863">
        <v>44</v>
      </c>
    </row>
    <row r="1864" spans="1:22" x14ac:dyDescent="0.2">
      <c r="A1864" s="1">
        <v>28015</v>
      </c>
      <c r="B1864">
        <v>1976</v>
      </c>
      <c r="C1864">
        <f>_xlfn.MAXIFS(Table1[ScheduleWeekWritten],Table1[ScheduleSeason],Table1[[#This Row],[ScheduleSeason]])</f>
        <v>14</v>
      </c>
      <c r="D1864">
        <v>1</v>
      </c>
      <c r="E1864" cm="1">
        <f t="array" ref="E1864">_xlfn.XLOOKUP(Table1[[#This Row],[ScheduleWeekWritten]],Table3[Game],100+Table3[Increase],Table1[[#This Row],[ScheduleWeekWritten]])</f>
        <v>1</v>
      </c>
      <c r="F1864" t="b">
        <v>0</v>
      </c>
      <c r="G1864" t="s">
        <v>38</v>
      </c>
      <c r="H1864">
        <v>14</v>
      </c>
      <c r="I1864">
        <v>30</v>
      </c>
      <c r="J1864" t="s">
        <v>39</v>
      </c>
      <c r="K1864" t="s">
        <v>40</v>
      </c>
      <c r="L1864" t="str">
        <f>_xlfn.XLOOKUP(Table1[[#This Row],[TeamFavoriteID]],Table2[team_id],Table2[team_name],_xlfn.XLOOKUP(Table1[[#This Row],[TeamFavoriteID]],Table2[team_id_pfr],Table2[team_name],"Even"))</f>
        <v>Los Angeles Rams</v>
      </c>
      <c r="M1864">
        <v>-7.5</v>
      </c>
      <c r="N1864">
        <f>IF(Table1[[#This Row],[TeamFavorite]]=Table1[[#This Row],[TeamHome]],Table1[[#This Row],[ScoreAway]]-Table1[[#This Row],[ScoreHome]],Table1[[#This Row],[ScoreHome]]-Table1[[#This Row],[ScoreAway]])</f>
        <v>-16</v>
      </c>
      <c r="O1864">
        <f>IF(Table1[[#This Row],[SpreadActual]]&lt;Table1[[#This Row],[SpreadFavorite]],1,0)</f>
        <v>1</v>
      </c>
      <c r="Q1864" t="s">
        <v>41</v>
      </c>
      <c r="R1864" t="b">
        <v>0</v>
      </c>
      <c r="S1864">
        <v>66</v>
      </c>
      <c r="T1864">
        <v>9</v>
      </c>
      <c r="U1864">
        <v>56</v>
      </c>
    </row>
    <row r="1865" spans="1:22" x14ac:dyDescent="0.2">
      <c r="A1865" s="1">
        <v>28015</v>
      </c>
      <c r="B1865">
        <v>1976</v>
      </c>
      <c r="C1865">
        <f>_xlfn.MAXIFS(Table1[ScheduleWeekWritten],Table1[ScheduleSeason],Table1[[#This Row],[ScheduleSeason]])</f>
        <v>14</v>
      </c>
      <c r="D1865">
        <v>1</v>
      </c>
      <c r="E1865" cm="1">
        <f t="array" ref="E1865">_xlfn.XLOOKUP(Table1[[#This Row],[ScheduleWeekWritten]],Table3[Game],100+Table3[Increase],Table1[[#This Row],[ScheduleWeekWritten]])</f>
        <v>1</v>
      </c>
      <c r="F1865" t="b">
        <v>0</v>
      </c>
      <c r="G1865" t="s">
        <v>46</v>
      </c>
      <c r="H1865">
        <v>10</v>
      </c>
      <c r="I1865">
        <v>3</v>
      </c>
      <c r="J1865" t="s">
        <v>45</v>
      </c>
      <c r="K1865" t="s">
        <v>79</v>
      </c>
      <c r="L1865" t="str">
        <f>_xlfn.XLOOKUP(Table1[[#This Row],[TeamFavoriteID]],Table2[team_id],Table2[team_name],_xlfn.XLOOKUP(Table1[[#This Row],[TeamFavoriteID]],Table2[team_id_pfr],Table2[team_name],"Even"))</f>
        <v>Detroit Lions</v>
      </c>
      <c r="M1865">
        <v>-1</v>
      </c>
      <c r="N1865">
        <f>IF(Table1[[#This Row],[TeamFavorite]]=Table1[[#This Row],[TeamHome]],Table1[[#This Row],[ScoreAway]]-Table1[[#This Row],[ScoreHome]],Table1[[#This Row],[ScoreHome]]-Table1[[#This Row],[ScoreAway]])</f>
        <v>7</v>
      </c>
      <c r="O1865">
        <f>IF(Table1[[#This Row],[SpreadActual]]&lt;Table1[[#This Row],[SpreadFavorite]],1,0)</f>
        <v>0</v>
      </c>
      <c r="Q1865" t="s">
        <v>114</v>
      </c>
      <c r="R1865" t="b">
        <v>0</v>
      </c>
      <c r="S1865">
        <v>69</v>
      </c>
      <c r="T1865">
        <v>12</v>
      </c>
      <c r="U1865">
        <v>46</v>
      </c>
    </row>
    <row r="1866" spans="1:22" x14ac:dyDescent="0.2">
      <c r="A1866" s="1">
        <v>28015</v>
      </c>
      <c r="B1866">
        <v>1976</v>
      </c>
      <c r="C1866">
        <f>_xlfn.MAXIFS(Table1[ScheduleWeekWritten],Table1[ScheduleSeason],Table1[[#This Row],[ScheduleSeason]])</f>
        <v>14</v>
      </c>
      <c r="D1866">
        <v>1</v>
      </c>
      <c r="E1866" cm="1">
        <f t="array" ref="E1866">_xlfn.XLOOKUP(Table1[[#This Row],[ScheduleWeekWritten]],Table3[Game],100+Table3[Increase],Table1[[#This Row],[ScheduleWeekWritten]])</f>
        <v>1</v>
      </c>
      <c r="F1866" t="b">
        <v>0</v>
      </c>
      <c r="G1866" t="s">
        <v>101</v>
      </c>
      <c r="H1866">
        <v>17</v>
      </c>
      <c r="I1866">
        <v>7</v>
      </c>
      <c r="J1866" t="s">
        <v>24</v>
      </c>
      <c r="K1866" t="s">
        <v>104</v>
      </c>
      <c r="L1866" t="str">
        <f>_xlfn.XLOOKUP(Table1[[#This Row],[TeamFavoriteID]],Table2[team_id],Table2[team_name],_xlfn.XLOOKUP(Table1[[#This Row],[TeamFavoriteID]],Table2[team_id_pfr],Table2[team_name],"Even"))</f>
        <v>Cincinnati Bengals</v>
      </c>
      <c r="M1866">
        <v>-7</v>
      </c>
      <c r="N1866">
        <f>IF(Table1[[#This Row],[TeamFavorite]]=Table1[[#This Row],[TeamHome]],Table1[[#This Row],[ScoreAway]]-Table1[[#This Row],[ScoreHome]],Table1[[#This Row],[ScoreHome]]-Table1[[#This Row],[ScoreAway]])</f>
        <v>-10</v>
      </c>
      <c r="O1866">
        <f>IF(Table1[[#This Row],[SpreadActual]]&lt;Table1[[#This Row],[SpreadFavorite]],1,0)</f>
        <v>1</v>
      </c>
      <c r="Q1866" t="s">
        <v>111</v>
      </c>
      <c r="R1866" t="b">
        <v>0</v>
      </c>
      <c r="S1866">
        <v>64</v>
      </c>
      <c r="T1866">
        <v>8</v>
      </c>
      <c r="U1866">
        <v>63</v>
      </c>
    </row>
    <row r="1867" spans="1:22" x14ac:dyDescent="0.2">
      <c r="A1867" s="1">
        <v>28015</v>
      </c>
      <c r="B1867">
        <v>1976</v>
      </c>
      <c r="C1867">
        <f>_xlfn.MAXIFS(Table1[ScheduleWeekWritten],Table1[ScheduleSeason],Table1[[#This Row],[ScheduleSeason]])</f>
        <v>14</v>
      </c>
      <c r="D1867">
        <v>1</v>
      </c>
      <c r="E1867" cm="1">
        <f t="array" ref="E1867">_xlfn.XLOOKUP(Table1[[#This Row],[ScheduleWeekWritten]],Table3[Game],100+Table3[Increase],Table1[[#This Row],[ScheduleWeekWritten]])</f>
        <v>1</v>
      </c>
      <c r="F1867" t="b">
        <v>0</v>
      </c>
      <c r="G1867" t="s">
        <v>62</v>
      </c>
      <c r="H1867">
        <v>38</v>
      </c>
      <c r="I1867">
        <v>17</v>
      </c>
      <c r="J1867" t="s">
        <v>31</v>
      </c>
      <c r="K1867" t="s">
        <v>63</v>
      </c>
      <c r="L1867" t="str">
        <f>_xlfn.XLOOKUP(Table1[[#This Row],[TeamFavoriteID]],Table2[team_id],Table2[team_name],_xlfn.XLOOKUP(Table1[[#This Row],[TeamFavoriteID]],Table2[team_id_pfr],Table2[team_name],"Even"))</f>
        <v>Cleveland Browns</v>
      </c>
      <c r="M1867">
        <v>-8</v>
      </c>
      <c r="N1867">
        <f>IF(Table1[[#This Row],[TeamFavorite]]=Table1[[#This Row],[TeamHome]],Table1[[#This Row],[ScoreAway]]-Table1[[#This Row],[ScoreHome]],Table1[[#This Row],[ScoreHome]]-Table1[[#This Row],[ScoreAway]])</f>
        <v>-21</v>
      </c>
      <c r="O1867">
        <f>IF(Table1[[#This Row],[SpreadActual]]&lt;Table1[[#This Row],[SpreadFavorite]],1,0)</f>
        <v>1</v>
      </c>
      <c r="Q1867" t="s">
        <v>66</v>
      </c>
      <c r="R1867" t="b">
        <v>0</v>
      </c>
      <c r="S1867">
        <v>65</v>
      </c>
      <c r="T1867">
        <v>9</v>
      </c>
      <c r="U1867">
        <v>62</v>
      </c>
    </row>
    <row r="1868" spans="1:22" x14ac:dyDescent="0.2">
      <c r="A1868" s="1">
        <v>28015</v>
      </c>
      <c r="B1868">
        <v>1976</v>
      </c>
      <c r="C1868">
        <f>_xlfn.MAXIFS(Table1[ScheduleWeekWritten],Table1[ScheduleSeason],Table1[[#This Row],[ScheduleSeason]])</f>
        <v>14</v>
      </c>
      <c r="D1868">
        <v>1</v>
      </c>
      <c r="E1868" cm="1">
        <f t="array" ref="E1868">_xlfn.XLOOKUP(Table1[[#This Row],[ScheduleWeekWritten]],Table3[Game],100+Table3[Increase],Table1[[#This Row],[ScheduleWeekWritten]])</f>
        <v>1</v>
      </c>
      <c r="F1868" t="b">
        <v>0</v>
      </c>
      <c r="G1868" t="s">
        <v>67</v>
      </c>
      <c r="H1868">
        <v>27</v>
      </c>
      <c r="I1868">
        <v>7</v>
      </c>
      <c r="J1868" t="s">
        <v>58</v>
      </c>
      <c r="K1868" t="s">
        <v>68</v>
      </c>
      <c r="L1868" t="str">
        <f>_xlfn.XLOOKUP(Table1[[#This Row],[TeamFavoriteID]],Table2[team_id],Table2[team_name],_xlfn.XLOOKUP(Table1[[#This Row],[TeamFavoriteID]],Table2[team_id_pfr],Table2[team_name],"Even"))</f>
        <v>Dallas Cowboys</v>
      </c>
      <c r="M1868">
        <v>-13</v>
      </c>
      <c r="N1868">
        <f>IF(Table1[[#This Row],[TeamFavorite]]=Table1[[#This Row],[TeamHome]],Table1[[#This Row],[ScoreAway]]-Table1[[#This Row],[ScoreHome]],Table1[[#This Row],[ScoreHome]]-Table1[[#This Row],[ScoreAway]])</f>
        <v>-20</v>
      </c>
      <c r="O1868">
        <f>IF(Table1[[#This Row],[SpreadActual]]&lt;Table1[[#This Row],[SpreadFavorite]],1,0)</f>
        <v>1</v>
      </c>
      <c r="Q1868" t="s">
        <v>119</v>
      </c>
      <c r="R1868" t="b">
        <v>0</v>
      </c>
      <c r="S1868">
        <v>74</v>
      </c>
      <c r="T1868">
        <v>11</v>
      </c>
      <c r="U1868">
        <v>62</v>
      </c>
    </row>
    <row r="1869" spans="1:22" x14ac:dyDescent="0.2">
      <c r="A1869" s="1">
        <v>28015</v>
      </c>
      <c r="B1869">
        <v>1976</v>
      </c>
      <c r="C1869">
        <f>_xlfn.MAXIFS(Table1[ScheduleWeekWritten],Table1[ScheduleSeason],Table1[[#This Row],[ScheduleSeason]])</f>
        <v>14</v>
      </c>
      <c r="D1869">
        <v>1</v>
      </c>
      <c r="E1869" cm="1">
        <f t="array" ref="E1869">_xlfn.XLOOKUP(Table1[[#This Row],[ScheduleWeekWritten]],Table3[Game],100+Table3[Increase],Table1[[#This Row],[ScheduleWeekWritten]])</f>
        <v>1</v>
      </c>
      <c r="F1869" t="b">
        <v>0</v>
      </c>
      <c r="G1869" t="s">
        <v>33</v>
      </c>
      <c r="H1869">
        <v>14</v>
      </c>
      <c r="I1869">
        <v>26</v>
      </c>
      <c r="J1869" t="s">
        <v>53</v>
      </c>
      <c r="K1869" t="s">
        <v>87</v>
      </c>
      <c r="L1869" t="str">
        <f>_xlfn.XLOOKUP(Table1[[#This Row],[TeamFavoriteID]],Table2[team_id],Table2[team_name],_xlfn.XLOOKUP(Table1[[#This Row],[TeamFavoriteID]],Table2[team_id_pfr],Table2[team_name],"Even"))</f>
        <v>San Francisco 49ers</v>
      </c>
      <c r="M1869">
        <v>-3.5</v>
      </c>
      <c r="N1869">
        <f>IF(Table1[[#This Row],[TeamFavorite]]=Table1[[#This Row],[TeamHome]],Table1[[#This Row],[ScoreAway]]-Table1[[#This Row],[ScoreHome]],Table1[[#This Row],[ScoreHome]]-Table1[[#This Row],[ScoreAway]])</f>
        <v>-12</v>
      </c>
      <c r="O1869">
        <f>IF(Table1[[#This Row],[SpreadActual]]&lt;Table1[[#This Row],[SpreadFavorite]],1,0)</f>
        <v>1</v>
      </c>
      <c r="Q1869" t="s">
        <v>82</v>
      </c>
      <c r="R1869" t="b">
        <v>0</v>
      </c>
      <c r="S1869">
        <v>69</v>
      </c>
      <c r="T1869">
        <v>13</v>
      </c>
      <c r="U1869">
        <v>48</v>
      </c>
    </row>
    <row r="1870" spans="1:22" x14ac:dyDescent="0.2">
      <c r="A1870" s="1">
        <v>28015</v>
      </c>
      <c r="B1870">
        <v>1976</v>
      </c>
      <c r="C1870">
        <f>_xlfn.MAXIFS(Table1[ScheduleWeekWritten],Table1[ScheduleSeason],Table1[[#This Row],[ScheduleSeason]])</f>
        <v>14</v>
      </c>
      <c r="D1870">
        <v>1</v>
      </c>
      <c r="E1870" cm="1">
        <f t="array" ref="E1870">_xlfn.XLOOKUP(Table1[[#This Row],[ScheduleWeekWritten]],Table3[Game],100+Table3[Increase],Table1[[#This Row],[ScheduleWeekWritten]])</f>
        <v>1</v>
      </c>
      <c r="F1870" t="b">
        <v>0</v>
      </c>
      <c r="G1870" t="s">
        <v>23</v>
      </c>
      <c r="H1870">
        <v>20</v>
      </c>
      <c r="I1870">
        <v>0</v>
      </c>
      <c r="J1870" t="s">
        <v>127</v>
      </c>
      <c r="K1870" t="s">
        <v>25</v>
      </c>
      <c r="L1870" t="str">
        <f>_xlfn.XLOOKUP(Table1[[#This Row],[TeamFavoriteID]],Table2[team_id],Table2[team_name],_xlfn.XLOOKUP(Table1[[#This Row],[TeamFavoriteID]],Table2[team_id_pfr],Table2[team_name],"Even"))</f>
        <v>Houston Oilers</v>
      </c>
      <c r="M1870">
        <v>-14</v>
      </c>
      <c r="N1870">
        <f>IF(Table1[[#This Row],[TeamFavorite]]=Table1[[#This Row],[TeamHome]],Table1[[#This Row],[ScoreAway]]-Table1[[#This Row],[ScoreHome]],Table1[[#This Row],[ScoreHome]]-Table1[[#This Row],[ScoreAway]])</f>
        <v>-20</v>
      </c>
      <c r="O1870">
        <f>IF(Table1[[#This Row],[SpreadActual]]&lt;Table1[[#This Row],[SpreadFavorite]],1,0)</f>
        <v>1</v>
      </c>
      <c r="Q1870" t="s">
        <v>102</v>
      </c>
      <c r="R1870" t="b">
        <v>0</v>
      </c>
      <c r="S1870">
        <v>72</v>
      </c>
      <c r="T1870">
        <v>0</v>
      </c>
      <c r="V1870" t="s">
        <v>103</v>
      </c>
    </row>
    <row r="1871" spans="1:22" x14ac:dyDescent="0.2">
      <c r="A1871" s="1">
        <v>28015</v>
      </c>
      <c r="B1871">
        <v>1976</v>
      </c>
      <c r="C1871">
        <f>_xlfn.MAXIFS(Table1[ScheduleWeekWritten],Table1[ScheduleSeason],Table1[[#This Row],[ScheduleSeason]])</f>
        <v>14</v>
      </c>
      <c r="D1871">
        <v>1</v>
      </c>
      <c r="E1871" cm="1">
        <f t="array" ref="E1871">_xlfn.XLOOKUP(Table1[[#This Row],[ScheduleWeekWritten]],Table3[Game],100+Table3[Increase],Table1[[#This Row],[ScheduleWeekWritten]])</f>
        <v>1</v>
      </c>
      <c r="F1871" t="b">
        <v>0</v>
      </c>
      <c r="G1871" t="s">
        <v>42</v>
      </c>
      <c r="H1871">
        <v>16</v>
      </c>
      <c r="I1871">
        <v>30</v>
      </c>
      <c r="J1871" t="s">
        <v>27</v>
      </c>
      <c r="K1871" t="s">
        <v>75</v>
      </c>
      <c r="L1871" t="str">
        <f>_xlfn.XLOOKUP(Table1[[#This Row],[TeamFavoriteID]],Table2[team_id],Table2[team_name],_xlfn.XLOOKUP(Table1[[#This Row],[TeamFavoriteID]],Table2[team_id_pfr],Table2[team_name],"Even"))</f>
        <v>Kansas City Chiefs</v>
      </c>
      <c r="M1871">
        <v>-2</v>
      </c>
      <c r="N1871">
        <f>IF(Table1[[#This Row],[TeamFavorite]]=Table1[[#This Row],[TeamHome]],Table1[[#This Row],[ScoreAway]]-Table1[[#This Row],[ScoreHome]],Table1[[#This Row],[ScoreHome]]-Table1[[#This Row],[ScoreAway]])</f>
        <v>14</v>
      </c>
      <c r="O1871">
        <f>IF(Table1[[#This Row],[SpreadActual]]&lt;Table1[[#This Row],[SpreadFavorite]],1,0)</f>
        <v>0</v>
      </c>
      <c r="Q1871" t="s">
        <v>117</v>
      </c>
      <c r="R1871" t="b">
        <v>0</v>
      </c>
      <c r="S1871">
        <v>74</v>
      </c>
      <c r="T1871">
        <v>15</v>
      </c>
      <c r="U1871">
        <v>41</v>
      </c>
    </row>
    <row r="1872" spans="1:22" x14ac:dyDescent="0.2">
      <c r="A1872" s="1">
        <v>28015</v>
      </c>
      <c r="B1872">
        <v>1976</v>
      </c>
      <c r="C1872">
        <f>_xlfn.MAXIFS(Table1[ScheduleWeekWritten],Table1[ScheduleSeason],Table1[[#This Row],[ScheduleSeason]])</f>
        <v>14</v>
      </c>
      <c r="D1872">
        <v>1</v>
      </c>
      <c r="E1872" cm="1">
        <f t="array" ref="E1872">_xlfn.XLOOKUP(Table1[[#This Row],[ScheduleWeekWritten]],Table3[Game],100+Table3[Increase],Table1[[#This Row],[ScheduleWeekWritten]])</f>
        <v>1</v>
      </c>
      <c r="F1872" t="b">
        <v>0</v>
      </c>
      <c r="G1872" t="s">
        <v>115</v>
      </c>
      <c r="H1872">
        <v>13</v>
      </c>
      <c r="I1872">
        <v>27</v>
      </c>
      <c r="J1872" t="s">
        <v>34</v>
      </c>
      <c r="K1872" t="s">
        <v>72</v>
      </c>
      <c r="L1872" t="str">
        <f>_xlfn.XLOOKUP(Table1[[#This Row],[TeamFavoriteID]],Table2[team_id],Table2[team_name],_xlfn.XLOOKUP(Table1[[#This Row],[TeamFavoriteID]],Table2[team_id_pfr],Table2[team_name],"Even"))</f>
        <v>Baltimore Colts</v>
      </c>
      <c r="M1872">
        <v>-5.5</v>
      </c>
      <c r="N1872">
        <f>IF(Table1[[#This Row],[TeamFavorite]]=Table1[[#This Row],[TeamHome]],Table1[[#This Row],[ScoreAway]]-Table1[[#This Row],[ScoreHome]],Table1[[#This Row],[ScoreHome]]-Table1[[#This Row],[ScoreAway]])</f>
        <v>-14</v>
      </c>
      <c r="O1872">
        <f>IF(Table1[[#This Row],[SpreadActual]]&lt;Table1[[#This Row],[SpreadFavorite]],1,0)</f>
        <v>1</v>
      </c>
      <c r="Q1872" t="s">
        <v>116</v>
      </c>
      <c r="R1872" t="b">
        <v>0</v>
      </c>
      <c r="S1872">
        <v>64</v>
      </c>
      <c r="T1872">
        <v>14</v>
      </c>
      <c r="U1872">
        <v>55</v>
      </c>
    </row>
    <row r="1873" spans="1:22" x14ac:dyDescent="0.2">
      <c r="A1873" s="1">
        <v>28015</v>
      </c>
      <c r="B1873">
        <v>1976</v>
      </c>
      <c r="C1873">
        <f>_xlfn.MAXIFS(Table1[ScheduleWeekWritten],Table1[ScheduleSeason],Table1[[#This Row],[ScheduleSeason]])</f>
        <v>14</v>
      </c>
      <c r="D1873">
        <v>1</v>
      </c>
      <c r="E1873" cm="1">
        <f t="array" ref="E1873">_xlfn.XLOOKUP(Table1[[#This Row],[ScheduleWeekWritten]],Table3[Game],100+Table3[Increase],Table1[[#This Row],[ScheduleWeekWritten]])</f>
        <v>1</v>
      </c>
      <c r="F1873" t="b">
        <v>0</v>
      </c>
      <c r="G1873" t="s">
        <v>95</v>
      </c>
      <c r="H1873">
        <v>9</v>
      </c>
      <c r="I1873">
        <v>40</v>
      </c>
      <c r="J1873" t="s">
        <v>54</v>
      </c>
      <c r="K1873" t="s">
        <v>55</v>
      </c>
      <c r="L1873" t="str">
        <f>_xlfn.XLOOKUP(Table1[[#This Row],[TeamFavoriteID]],Table2[team_id],Table2[team_name],_xlfn.XLOOKUP(Table1[[#This Row],[TeamFavoriteID]],Table2[team_id_pfr],Table2[team_name],"Even"))</f>
        <v>Minnesota Vikings</v>
      </c>
      <c r="M1873">
        <v>-8.5</v>
      </c>
      <c r="N1873">
        <f>IF(Table1[[#This Row],[TeamFavorite]]=Table1[[#This Row],[TeamHome]],Table1[[#This Row],[ScoreAway]]-Table1[[#This Row],[ScoreHome]],Table1[[#This Row],[ScoreHome]]-Table1[[#This Row],[ScoreAway]])</f>
        <v>-31</v>
      </c>
      <c r="O1873">
        <f>IF(Table1[[#This Row],[SpreadActual]]&lt;Table1[[#This Row],[SpreadFavorite]],1,0)</f>
        <v>1</v>
      </c>
      <c r="Q1873" t="s">
        <v>124</v>
      </c>
      <c r="R1873" t="b">
        <v>0</v>
      </c>
      <c r="S1873">
        <v>72</v>
      </c>
      <c r="T1873">
        <v>0</v>
      </c>
      <c r="V1873" t="s">
        <v>103</v>
      </c>
    </row>
    <row r="1874" spans="1:22" x14ac:dyDescent="0.2">
      <c r="A1874" s="1">
        <v>28015</v>
      </c>
      <c r="B1874">
        <v>1976</v>
      </c>
      <c r="C1874">
        <f>_xlfn.MAXIFS(Table1[ScheduleWeekWritten],Table1[ScheduleSeason],Table1[[#This Row],[ScheduleSeason]])</f>
        <v>14</v>
      </c>
      <c r="D1874">
        <v>1</v>
      </c>
      <c r="E1874" cm="1">
        <f t="array" ref="E1874">_xlfn.XLOOKUP(Table1[[#This Row],[ScheduleWeekWritten]],Table3[Game],100+Table3[Increase],Table1[[#This Row],[ScheduleWeekWritten]])</f>
        <v>1</v>
      </c>
      <c r="F1874" t="b">
        <v>0</v>
      </c>
      <c r="G1874" t="s">
        <v>20</v>
      </c>
      <c r="H1874">
        <v>31</v>
      </c>
      <c r="I1874">
        <v>28</v>
      </c>
      <c r="J1874" t="s">
        <v>49</v>
      </c>
      <c r="K1874" t="s">
        <v>51</v>
      </c>
      <c r="L1874" t="str">
        <f>_xlfn.XLOOKUP(Table1[[#This Row],[TeamFavoriteID]],Table2[team_id],Table2[team_name],_xlfn.XLOOKUP(Table1[[#This Row],[TeamFavoriteID]],Table2[team_id_pfr],Table2[team_name],"Even"))</f>
        <v>Pittsburgh Steelers</v>
      </c>
      <c r="M1874">
        <v>-2</v>
      </c>
      <c r="N1874">
        <f>IF(Table1[[#This Row],[TeamFavorite]]=Table1[[#This Row],[TeamHome]],Table1[[#This Row],[ScoreAway]]-Table1[[#This Row],[ScoreHome]],Table1[[#This Row],[ScoreHome]]-Table1[[#This Row],[ScoreAway]])</f>
        <v>3</v>
      </c>
      <c r="O1874">
        <f>IF(Table1[[#This Row],[SpreadActual]]&lt;Table1[[#This Row],[SpreadFavorite]],1,0)</f>
        <v>0</v>
      </c>
      <c r="Q1874" t="s">
        <v>76</v>
      </c>
      <c r="R1874" t="b">
        <v>0</v>
      </c>
      <c r="S1874">
        <v>62</v>
      </c>
      <c r="T1874">
        <v>8</v>
      </c>
      <c r="U1874">
        <v>75</v>
      </c>
    </row>
    <row r="1875" spans="1:22" x14ac:dyDescent="0.2">
      <c r="A1875" s="1">
        <v>28015</v>
      </c>
      <c r="B1875">
        <v>1976</v>
      </c>
      <c r="C1875">
        <f>_xlfn.MAXIFS(Table1[ScheduleWeekWritten],Table1[ScheduleSeason],Table1[[#This Row],[ScheduleSeason]])</f>
        <v>14</v>
      </c>
      <c r="D1875">
        <v>1</v>
      </c>
      <c r="E1875" cm="1">
        <f t="array" ref="E1875">_xlfn.XLOOKUP(Table1[[#This Row],[ScheduleWeekWritten]],Table3[Game],100+Table3[Increase],Table1[[#This Row],[ScheduleWeekWritten]])</f>
        <v>1</v>
      </c>
      <c r="F1875" t="b">
        <v>0</v>
      </c>
      <c r="G1875" t="s">
        <v>128</v>
      </c>
      <c r="H1875">
        <v>24</v>
      </c>
      <c r="I1875">
        <v>30</v>
      </c>
      <c r="J1875" t="s">
        <v>57</v>
      </c>
      <c r="K1875" t="s">
        <v>59</v>
      </c>
      <c r="L1875" t="str">
        <f>_xlfn.XLOOKUP(Table1[[#This Row],[TeamFavoriteID]],Table2[team_id],Table2[team_name],_xlfn.XLOOKUP(Table1[[#This Row],[TeamFavoriteID]],Table2[team_id_pfr],Table2[team_name],"Even"))</f>
        <v>Arizona Cardinals</v>
      </c>
      <c r="M1875">
        <v>-13.5</v>
      </c>
      <c r="N1875">
        <f>IF(Table1[[#This Row],[TeamFavorite]]=Table1[[#This Row],[TeamHome]],Table1[[#This Row],[ScoreAway]]-Table1[[#This Row],[ScoreHome]],Table1[[#This Row],[ScoreHome]]-Table1[[#This Row],[ScoreAway]])</f>
        <v>-6</v>
      </c>
      <c r="O1875">
        <f>IF(Table1[[#This Row],[SpreadActual]]&lt;Table1[[#This Row],[SpreadFavorite]],1,0)</f>
        <v>0</v>
      </c>
      <c r="Q1875" t="s">
        <v>129</v>
      </c>
      <c r="R1875" t="b">
        <v>0</v>
      </c>
      <c r="S1875">
        <v>72</v>
      </c>
      <c r="T1875">
        <v>0</v>
      </c>
      <c r="V1875" t="s">
        <v>103</v>
      </c>
    </row>
    <row r="1876" spans="1:22" x14ac:dyDescent="0.2">
      <c r="A1876" s="1">
        <v>28015</v>
      </c>
      <c r="B1876">
        <v>1976</v>
      </c>
      <c r="C1876">
        <f>_xlfn.MAXIFS(Table1[ScheduleWeekWritten],Table1[ScheduleSeason],Table1[[#This Row],[ScheduleSeason]])</f>
        <v>14</v>
      </c>
      <c r="D1876">
        <v>1</v>
      </c>
      <c r="E1876" cm="1">
        <f t="array" ref="E1876">_xlfn.XLOOKUP(Table1[[#This Row],[ScheduleWeekWritten]],Table3[Game],100+Table3[Increase],Table1[[#This Row],[ScheduleWeekWritten]])</f>
        <v>1</v>
      </c>
      <c r="F1876" t="b">
        <v>0</v>
      </c>
      <c r="G1876" t="s">
        <v>61</v>
      </c>
      <c r="H1876">
        <v>19</v>
      </c>
      <c r="I1876">
        <v>17</v>
      </c>
      <c r="J1876" t="s">
        <v>50</v>
      </c>
      <c r="K1876" t="s">
        <v>85</v>
      </c>
      <c r="L1876" t="str">
        <f>_xlfn.XLOOKUP(Table1[[#This Row],[TeamFavoriteID]],Table2[team_id],Table2[team_name],_xlfn.XLOOKUP(Table1[[#This Row],[TeamFavoriteID]],Table2[team_id_pfr],Table2[team_name],"Even"))</f>
        <v>Washington Commanders</v>
      </c>
      <c r="M1876">
        <v>-4.5</v>
      </c>
      <c r="N1876">
        <f>IF(Table1[[#This Row],[TeamFavorite]]=Table1[[#This Row],[TeamHome]],Table1[[#This Row],[ScoreAway]]-Table1[[#This Row],[ScoreHome]],Table1[[#This Row],[ScoreHome]]-Table1[[#This Row],[ScoreAway]])</f>
        <v>2</v>
      </c>
      <c r="O1876">
        <f>IF(Table1[[#This Row],[SpreadActual]]&lt;Table1[[#This Row],[SpreadFavorite]],1,0)</f>
        <v>0</v>
      </c>
      <c r="Q1876" t="s">
        <v>64</v>
      </c>
      <c r="R1876" t="b">
        <v>0</v>
      </c>
      <c r="S1876">
        <v>72</v>
      </c>
      <c r="T1876">
        <v>8</v>
      </c>
      <c r="U1876">
        <v>51</v>
      </c>
    </row>
    <row r="1877" spans="1:22" x14ac:dyDescent="0.2">
      <c r="A1877" s="1">
        <v>28016</v>
      </c>
      <c r="B1877">
        <v>1976</v>
      </c>
      <c r="C1877">
        <f>_xlfn.MAXIFS(Table1[ScheduleWeekWritten],Table1[ScheduleSeason],Table1[[#This Row],[ScheduleSeason]])</f>
        <v>14</v>
      </c>
      <c r="D1877">
        <v>1</v>
      </c>
      <c r="E1877" cm="1">
        <f t="array" ref="E1877">_xlfn.XLOOKUP(Table1[[#This Row],[ScheduleWeekWritten]],Table3[Game],100+Table3[Increase],Table1[[#This Row],[ScheduleWeekWritten]])</f>
        <v>1</v>
      </c>
      <c r="F1877" t="b">
        <v>0</v>
      </c>
      <c r="G1877" t="s">
        <v>28</v>
      </c>
      <c r="H1877">
        <v>21</v>
      </c>
      <c r="I1877">
        <v>30</v>
      </c>
      <c r="J1877" t="s">
        <v>19</v>
      </c>
      <c r="K1877" t="s">
        <v>91</v>
      </c>
      <c r="L1877" t="str">
        <f>_xlfn.XLOOKUP(Table1[[#This Row],[TeamFavoriteID]],Table2[team_id],Table2[team_name],_xlfn.XLOOKUP(Table1[[#This Row],[TeamFavoriteID]],Table2[team_id_pfr],Table2[team_name],"Even"))</f>
        <v>Miami Dolphins</v>
      </c>
      <c r="M1877">
        <v>-5.5</v>
      </c>
      <c r="N1877">
        <f>IF(Table1[[#This Row],[TeamFavorite]]=Table1[[#This Row],[TeamHome]],Table1[[#This Row],[ScoreAway]]-Table1[[#This Row],[ScoreHome]],Table1[[#This Row],[ScoreHome]]-Table1[[#This Row],[ScoreAway]])</f>
        <v>-9</v>
      </c>
      <c r="O1877">
        <f>IF(Table1[[#This Row],[SpreadActual]]&lt;Table1[[#This Row],[SpreadFavorite]],1,0)</f>
        <v>1</v>
      </c>
      <c r="Q1877" t="s">
        <v>123</v>
      </c>
      <c r="R1877" t="b">
        <v>0</v>
      </c>
      <c r="S1877">
        <v>67</v>
      </c>
      <c r="T1877">
        <v>12</v>
      </c>
      <c r="U1877">
        <v>61</v>
      </c>
    </row>
    <row r="1878" spans="1:22" x14ac:dyDescent="0.2">
      <c r="A1878" s="1">
        <v>28022</v>
      </c>
      <c r="B1878">
        <v>1976</v>
      </c>
      <c r="C1878">
        <f>_xlfn.MAXIFS(Table1[ScheduleWeekWritten],Table1[ScheduleSeason],Table1[[#This Row],[ScheduleSeason]])</f>
        <v>14</v>
      </c>
      <c r="D1878">
        <v>2</v>
      </c>
      <c r="E1878" cm="1">
        <f t="array" ref="E1878">_xlfn.XLOOKUP(Table1[[#This Row],[ScheduleWeekWritten]],Table3[Game],100+Table3[Increase],Table1[[#This Row],[ScheduleWeekWritten]])</f>
        <v>2</v>
      </c>
      <c r="F1878" t="b">
        <v>0</v>
      </c>
      <c r="G1878" t="s">
        <v>34</v>
      </c>
      <c r="H1878">
        <v>28</v>
      </c>
      <c r="I1878">
        <v>27</v>
      </c>
      <c r="J1878" t="s">
        <v>101</v>
      </c>
      <c r="K1878" t="s">
        <v>72</v>
      </c>
      <c r="L1878" t="str">
        <f>_xlfn.XLOOKUP(Table1[[#This Row],[TeamFavoriteID]],Table2[team_id],Table2[team_name],_xlfn.XLOOKUP(Table1[[#This Row],[TeamFavoriteID]],Table2[team_id_pfr],Table2[team_name],"Even"))</f>
        <v>Baltimore Colts</v>
      </c>
      <c r="M1878">
        <v>-1</v>
      </c>
      <c r="N1878">
        <f>IF(Table1[[#This Row],[TeamFavorite]]=Table1[[#This Row],[TeamHome]],Table1[[#This Row],[ScoreAway]]-Table1[[#This Row],[ScoreHome]],Table1[[#This Row],[ScoreHome]]-Table1[[#This Row],[ScoreAway]])</f>
        <v>-1</v>
      </c>
      <c r="O1878">
        <f>IF(Table1[[#This Row],[SpreadActual]]&lt;Table1[[#This Row],[SpreadFavorite]],1,0)</f>
        <v>0</v>
      </c>
      <c r="Q1878" t="s">
        <v>80</v>
      </c>
      <c r="R1878" t="b">
        <v>0</v>
      </c>
      <c r="S1878">
        <v>69</v>
      </c>
      <c r="T1878">
        <v>10</v>
      </c>
      <c r="U1878">
        <v>68</v>
      </c>
    </row>
    <row r="1879" spans="1:22" x14ac:dyDescent="0.2">
      <c r="A1879" s="1">
        <v>28022</v>
      </c>
      <c r="B1879">
        <v>1976</v>
      </c>
      <c r="C1879">
        <f>_xlfn.MAXIFS(Table1[ScheduleWeekWritten],Table1[ScheduleSeason],Table1[[#This Row],[ScheduleSeason]])</f>
        <v>14</v>
      </c>
      <c r="D1879">
        <v>2</v>
      </c>
      <c r="E1879" cm="1">
        <f t="array" ref="E1879">_xlfn.XLOOKUP(Table1[[#This Row],[ScheduleWeekWritten]],Table3[Game],100+Table3[Increase],Table1[[#This Row],[ScheduleWeekWritten]])</f>
        <v>2</v>
      </c>
      <c r="F1879" t="b">
        <v>0</v>
      </c>
      <c r="G1879" t="s">
        <v>28</v>
      </c>
      <c r="H1879">
        <v>3</v>
      </c>
      <c r="I1879">
        <v>13</v>
      </c>
      <c r="J1879" t="s">
        <v>23</v>
      </c>
      <c r="K1879" t="s">
        <v>43</v>
      </c>
      <c r="L1879" t="str">
        <f>_xlfn.XLOOKUP(Table1[[#This Row],[TeamFavoriteID]],Table2[team_id],Table2[team_name],_xlfn.XLOOKUP(Table1[[#This Row],[TeamFavoriteID]],Table2[team_id_pfr],Table2[team_name],"Even"))</f>
        <v>Buffalo Bills</v>
      </c>
      <c r="M1879">
        <v>-1.5</v>
      </c>
      <c r="N1879">
        <f>IF(Table1[[#This Row],[TeamFavorite]]=Table1[[#This Row],[TeamHome]],Table1[[#This Row],[ScoreAway]]-Table1[[#This Row],[ScoreHome]],Table1[[#This Row],[ScoreHome]]-Table1[[#This Row],[ScoreAway]])</f>
        <v>10</v>
      </c>
      <c r="O1879">
        <f>IF(Table1[[#This Row],[SpreadActual]]&lt;Table1[[#This Row],[SpreadFavorite]],1,0)</f>
        <v>0</v>
      </c>
      <c r="Q1879" t="s">
        <v>123</v>
      </c>
      <c r="R1879" t="b">
        <v>0</v>
      </c>
      <c r="S1879">
        <v>66</v>
      </c>
      <c r="T1879">
        <v>12</v>
      </c>
      <c r="U1879">
        <v>79</v>
      </c>
    </row>
    <row r="1880" spans="1:22" x14ac:dyDescent="0.2">
      <c r="A1880" s="1">
        <v>28022</v>
      </c>
      <c r="B1880">
        <v>1976</v>
      </c>
      <c r="C1880">
        <f>_xlfn.MAXIFS(Table1[ScheduleWeekWritten],Table1[ScheduleSeason],Table1[[#This Row],[ScheduleSeason]])</f>
        <v>14</v>
      </c>
      <c r="D1880">
        <v>2</v>
      </c>
      <c r="E1880" cm="1">
        <f t="array" ref="E1880">_xlfn.XLOOKUP(Table1[[#This Row],[ScheduleWeekWritten]],Table3[Game],100+Table3[Increase],Table1[[#This Row],[ScheduleWeekWritten]])</f>
        <v>2</v>
      </c>
      <c r="F1880" t="b">
        <v>0</v>
      </c>
      <c r="G1880" t="s">
        <v>24</v>
      </c>
      <c r="H1880">
        <v>46</v>
      </c>
      <c r="I1880">
        <v>3</v>
      </c>
      <c r="J1880" t="s">
        <v>31</v>
      </c>
      <c r="K1880" t="s">
        <v>88</v>
      </c>
      <c r="L1880" t="str">
        <f>_xlfn.XLOOKUP(Table1[[#This Row],[TeamFavoriteID]],Table2[team_id],Table2[team_name],_xlfn.XLOOKUP(Table1[[#This Row],[TeamFavoriteID]],Table2[team_id_pfr],Table2[team_name],"Even"))</f>
        <v>Denver Broncos</v>
      </c>
      <c r="M1880">
        <v>-13</v>
      </c>
      <c r="N1880">
        <f>IF(Table1[[#This Row],[TeamFavorite]]=Table1[[#This Row],[TeamHome]],Table1[[#This Row],[ScoreAway]]-Table1[[#This Row],[ScoreHome]],Table1[[#This Row],[ScoreHome]]-Table1[[#This Row],[ScoreAway]])</f>
        <v>-43</v>
      </c>
      <c r="O1880">
        <f>IF(Table1[[#This Row],[SpreadActual]]&lt;Table1[[#This Row],[SpreadFavorite]],1,0)</f>
        <v>1</v>
      </c>
      <c r="Q1880" t="s">
        <v>71</v>
      </c>
      <c r="R1880" t="b">
        <v>0</v>
      </c>
      <c r="S1880">
        <v>60</v>
      </c>
      <c r="T1880">
        <v>14</v>
      </c>
      <c r="U1880">
        <v>61</v>
      </c>
    </row>
    <row r="1881" spans="1:22" x14ac:dyDescent="0.2">
      <c r="A1881" s="1">
        <v>28022</v>
      </c>
      <c r="B1881">
        <v>1976</v>
      </c>
      <c r="C1881">
        <f>_xlfn.MAXIFS(Table1[ScheduleWeekWritten],Table1[ScheduleSeason],Table1[[#This Row],[ScheduleSeason]])</f>
        <v>14</v>
      </c>
      <c r="D1881">
        <v>2</v>
      </c>
      <c r="E1881" cm="1">
        <f t="array" ref="E1881">_xlfn.XLOOKUP(Table1[[#This Row],[ScheduleWeekWritten]],Table3[Game],100+Table3[Increase],Table1[[#This Row],[ScheduleWeekWritten]])</f>
        <v>2</v>
      </c>
      <c r="F1881" t="b">
        <v>0</v>
      </c>
      <c r="G1881" t="s">
        <v>45</v>
      </c>
      <c r="H1881">
        <v>24</v>
      </c>
      <c r="I1881">
        <v>10</v>
      </c>
      <c r="J1881" t="s">
        <v>38</v>
      </c>
      <c r="K1881" t="s">
        <v>79</v>
      </c>
      <c r="L1881" t="str">
        <f>_xlfn.XLOOKUP(Table1[[#This Row],[TeamFavoriteID]],Table2[team_id],Table2[team_name],_xlfn.XLOOKUP(Table1[[#This Row],[TeamFavoriteID]],Table2[team_id_pfr],Table2[team_name],"Even"))</f>
        <v>Detroit Lions</v>
      </c>
      <c r="M1881">
        <v>-1.5</v>
      </c>
      <c r="N1881">
        <f>IF(Table1[[#This Row],[TeamFavorite]]=Table1[[#This Row],[TeamHome]],Table1[[#This Row],[ScoreAway]]-Table1[[#This Row],[ScoreHome]],Table1[[#This Row],[ScoreHome]]-Table1[[#This Row],[ScoreAway]])</f>
        <v>-14</v>
      </c>
      <c r="O1881">
        <f>IF(Table1[[#This Row],[SpreadActual]]&lt;Table1[[#This Row],[SpreadFavorite]],1,0)</f>
        <v>1</v>
      </c>
      <c r="Q1881" t="s">
        <v>125</v>
      </c>
      <c r="R1881" t="b">
        <v>0</v>
      </c>
      <c r="S1881">
        <v>72</v>
      </c>
      <c r="T1881">
        <v>0</v>
      </c>
      <c r="V1881" t="s">
        <v>103</v>
      </c>
    </row>
    <row r="1882" spans="1:22" x14ac:dyDescent="0.2">
      <c r="A1882" s="1">
        <v>28022</v>
      </c>
      <c r="B1882">
        <v>1976</v>
      </c>
      <c r="C1882">
        <f>_xlfn.MAXIFS(Table1[ScheduleWeekWritten],Table1[ScheduleSeason],Table1[[#This Row],[ScheduleSeason]])</f>
        <v>14</v>
      </c>
      <c r="D1882">
        <v>2</v>
      </c>
      <c r="E1882" cm="1">
        <f t="array" ref="E1882">_xlfn.XLOOKUP(Table1[[#This Row],[ScheduleWeekWritten]],Table3[Game],100+Table3[Increase],Table1[[#This Row],[ScheduleWeekWritten]])</f>
        <v>2</v>
      </c>
      <c r="F1882" t="b">
        <v>0</v>
      </c>
      <c r="G1882" t="s">
        <v>54</v>
      </c>
      <c r="H1882">
        <v>10</v>
      </c>
      <c r="I1882">
        <v>10</v>
      </c>
      <c r="J1882" t="s">
        <v>39</v>
      </c>
      <c r="K1882" t="s">
        <v>55</v>
      </c>
      <c r="L1882" t="str">
        <f>_xlfn.XLOOKUP(Table1[[#This Row],[TeamFavoriteID]],Table2[team_id],Table2[team_name],_xlfn.XLOOKUP(Table1[[#This Row],[TeamFavoriteID]],Table2[team_id_pfr],Table2[team_name],"Even"))</f>
        <v>Minnesota Vikings</v>
      </c>
      <c r="M1882">
        <v>-4</v>
      </c>
      <c r="N1882">
        <f>IF(Table1[[#This Row],[TeamFavorite]]=Table1[[#This Row],[TeamHome]],Table1[[#This Row],[ScoreAway]]-Table1[[#This Row],[ScoreHome]],Table1[[#This Row],[ScoreHome]]-Table1[[#This Row],[ScoreAway]])</f>
        <v>0</v>
      </c>
      <c r="O1882">
        <f>IF(Table1[[#This Row],[SpreadActual]]&lt;Table1[[#This Row],[SpreadFavorite]],1,0)</f>
        <v>0</v>
      </c>
      <c r="Q1882" t="s">
        <v>73</v>
      </c>
      <c r="R1882" t="b">
        <v>0</v>
      </c>
      <c r="S1882">
        <v>67</v>
      </c>
      <c r="T1882">
        <v>11</v>
      </c>
      <c r="U1882">
        <v>67</v>
      </c>
    </row>
    <row r="1883" spans="1:22" x14ac:dyDescent="0.2">
      <c r="A1883" s="1">
        <v>28022</v>
      </c>
      <c r="B1883">
        <v>1976</v>
      </c>
      <c r="C1883">
        <f>_xlfn.MAXIFS(Table1[ScheduleWeekWritten],Table1[ScheduleSeason],Table1[[#This Row],[ScheduleSeason]])</f>
        <v>14</v>
      </c>
      <c r="D1883">
        <v>2</v>
      </c>
      <c r="E1883" cm="1">
        <f t="array" ref="E1883">_xlfn.XLOOKUP(Table1[[#This Row],[ScheduleWeekWritten]],Table3[Game],100+Table3[Increase],Table1[[#This Row],[ScheduleWeekWritten]])</f>
        <v>2</v>
      </c>
      <c r="F1883" t="b">
        <v>0</v>
      </c>
      <c r="G1883" t="s">
        <v>115</v>
      </c>
      <c r="H1883">
        <v>30</v>
      </c>
      <c r="I1883">
        <v>14</v>
      </c>
      <c r="J1883" t="s">
        <v>19</v>
      </c>
      <c r="K1883" t="s">
        <v>91</v>
      </c>
      <c r="L1883" t="str">
        <f>_xlfn.XLOOKUP(Table1[[#This Row],[TeamFavoriteID]],Table2[team_id],Table2[team_name],_xlfn.XLOOKUP(Table1[[#This Row],[TeamFavoriteID]],Table2[team_id_pfr],Table2[team_name],"Even"))</f>
        <v>Miami Dolphins</v>
      </c>
      <c r="M1883">
        <v>-10</v>
      </c>
      <c r="N1883">
        <f>IF(Table1[[#This Row],[TeamFavorite]]=Table1[[#This Row],[TeamHome]],Table1[[#This Row],[ScoreAway]]-Table1[[#This Row],[ScoreHome]],Table1[[#This Row],[ScoreHome]]-Table1[[#This Row],[ScoreAway]])</f>
        <v>16</v>
      </c>
      <c r="O1883">
        <f>IF(Table1[[#This Row],[SpreadActual]]&lt;Table1[[#This Row],[SpreadFavorite]],1,0)</f>
        <v>0</v>
      </c>
      <c r="Q1883" t="s">
        <v>116</v>
      </c>
      <c r="R1883" t="b">
        <v>0</v>
      </c>
      <c r="S1883">
        <v>71</v>
      </c>
      <c r="T1883">
        <v>11</v>
      </c>
      <c r="U1883">
        <v>69</v>
      </c>
    </row>
    <row r="1884" spans="1:22" x14ac:dyDescent="0.2">
      <c r="A1884" s="1">
        <v>28022</v>
      </c>
      <c r="B1884">
        <v>1976</v>
      </c>
      <c r="C1884">
        <f>_xlfn.MAXIFS(Table1[ScheduleWeekWritten],Table1[ScheduleSeason],Table1[[#This Row],[ScheduleSeason]])</f>
        <v>14</v>
      </c>
      <c r="D1884">
        <v>2</v>
      </c>
      <c r="E1884" cm="1">
        <f t="array" ref="E1884">_xlfn.XLOOKUP(Table1[[#This Row],[ScheduleWeekWritten]],Table3[Game],100+Table3[Increase],Table1[[#This Row],[ScheduleWeekWritten]])</f>
        <v>2</v>
      </c>
      <c r="F1884" t="b">
        <v>0</v>
      </c>
      <c r="G1884" t="s">
        <v>95</v>
      </c>
      <c r="H1884">
        <v>6</v>
      </c>
      <c r="I1884">
        <v>24</v>
      </c>
      <c r="J1884" t="s">
        <v>67</v>
      </c>
      <c r="K1884" t="s">
        <v>68</v>
      </c>
      <c r="L1884" t="str">
        <f>_xlfn.XLOOKUP(Table1[[#This Row],[TeamFavoriteID]],Table2[team_id],Table2[team_name],_xlfn.XLOOKUP(Table1[[#This Row],[TeamFavoriteID]],Table2[team_id_pfr],Table2[team_name],"Even"))</f>
        <v>Dallas Cowboys</v>
      </c>
      <c r="M1884">
        <v>-11.5</v>
      </c>
      <c r="N1884">
        <f>IF(Table1[[#This Row],[TeamFavorite]]=Table1[[#This Row],[TeamHome]],Table1[[#This Row],[ScoreAway]]-Table1[[#This Row],[ScoreHome]],Table1[[#This Row],[ScoreHome]]-Table1[[#This Row],[ScoreAway]])</f>
        <v>-18</v>
      </c>
      <c r="O1884">
        <f>IF(Table1[[#This Row],[SpreadActual]]&lt;Table1[[#This Row],[SpreadFavorite]],1,0)</f>
        <v>1</v>
      </c>
      <c r="Q1884" t="s">
        <v>124</v>
      </c>
      <c r="R1884" t="b">
        <v>0</v>
      </c>
      <c r="S1884">
        <v>72</v>
      </c>
      <c r="T1884">
        <v>0</v>
      </c>
      <c r="V1884" t="s">
        <v>103</v>
      </c>
    </row>
    <row r="1885" spans="1:22" x14ac:dyDescent="0.2">
      <c r="A1885" s="1">
        <v>28022</v>
      </c>
      <c r="B1885">
        <v>1976</v>
      </c>
      <c r="C1885">
        <f>_xlfn.MAXIFS(Table1[ScheduleWeekWritten],Table1[ScheduleSeason],Table1[[#This Row],[ScheduleSeason]])</f>
        <v>14</v>
      </c>
      <c r="D1885">
        <v>2</v>
      </c>
      <c r="E1885" cm="1">
        <f t="array" ref="E1885">_xlfn.XLOOKUP(Table1[[#This Row],[ScheduleWeekWritten]],Table3[Game],100+Table3[Increase],Table1[[#This Row],[ScheduleWeekWritten]])</f>
        <v>2</v>
      </c>
      <c r="F1885" t="b">
        <v>0</v>
      </c>
      <c r="G1885" t="s">
        <v>58</v>
      </c>
      <c r="H1885">
        <v>20</v>
      </c>
      <c r="I1885">
        <v>7</v>
      </c>
      <c r="J1885" t="s">
        <v>50</v>
      </c>
      <c r="K1885" t="s">
        <v>90</v>
      </c>
      <c r="L1885" t="str">
        <f>_xlfn.XLOOKUP(Table1[[#This Row],[TeamFavoriteID]],Table2[team_id],Table2[team_name],_xlfn.XLOOKUP(Table1[[#This Row],[TeamFavoriteID]],Table2[team_id_pfr],Table2[team_name],"Even"))</f>
        <v>New York Giants</v>
      </c>
      <c r="M1885">
        <v>-7</v>
      </c>
      <c r="N1885">
        <f>IF(Table1[[#This Row],[TeamFavorite]]=Table1[[#This Row],[TeamHome]],Table1[[#This Row],[ScoreAway]]-Table1[[#This Row],[ScoreHome]],Table1[[#This Row],[ScoreHome]]-Table1[[#This Row],[ScoreAway]])</f>
        <v>13</v>
      </c>
      <c r="O1885">
        <f>IF(Table1[[#This Row],[SpreadActual]]&lt;Table1[[#This Row],[SpreadFavorite]],1,0)</f>
        <v>0</v>
      </c>
      <c r="Q1885" t="s">
        <v>112</v>
      </c>
      <c r="R1885" t="b">
        <v>0</v>
      </c>
      <c r="S1885">
        <v>71</v>
      </c>
      <c r="T1885">
        <v>11</v>
      </c>
      <c r="U1885">
        <v>60</v>
      </c>
    </row>
    <row r="1886" spans="1:22" x14ac:dyDescent="0.2">
      <c r="A1886" s="1">
        <v>28022</v>
      </c>
      <c r="B1886">
        <v>1976</v>
      </c>
      <c r="C1886">
        <f>_xlfn.MAXIFS(Table1[ScheduleWeekWritten],Table1[ScheduleSeason],Table1[[#This Row],[ScheduleSeason]])</f>
        <v>14</v>
      </c>
      <c r="D1886">
        <v>2</v>
      </c>
      <c r="E1886" cm="1">
        <f t="array" ref="E1886">_xlfn.XLOOKUP(Table1[[#This Row],[ScheduleWeekWritten]],Table3[Game],100+Table3[Increase],Table1[[#This Row],[ScheduleWeekWritten]])</f>
        <v>2</v>
      </c>
      <c r="F1886" t="b">
        <v>0</v>
      </c>
      <c r="G1886" t="s">
        <v>49</v>
      </c>
      <c r="H1886">
        <v>31</v>
      </c>
      <c r="I1886">
        <v>14</v>
      </c>
      <c r="J1886" t="s">
        <v>62</v>
      </c>
      <c r="K1886" t="s">
        <v>51</v>
      </c>
      <c r="L1886" t="str">
        <f>_xlfn.XLOOKUP(Table1[[#This Row],[TeamFavoriteID]],Table2[team_id],Table2[team_name],_xlfn.XLOOKUP(Table1[[#This Row],[TeamFavoriteID]],Table2[team_id_pfr],Table2[team_name],"Even"))</f>
        <v>Pittsburgh Steelers</v>
      </c>
      <c r="M1886">
        <v>-12.5</v>
      </c>
      <c r="N1886">
        <f>IF(Table1[[#This Row],[TeamFavorite]]=Table1[[#This Row],[TeamHome]],Table1[[#This Row],[ScoreAway]]-Table1[[#This Row],[ScoreHome]],Table1[[#This Row],[ScoreHome]]-Table1[[#This Row],[ScoreAway]])</f>
        <v>-17</v>
      </c>
      <c r="O1886">
        <f>IF(Table1[[#This Row],[SpreadActual]]&lt;Table1[[#This Row],[SpreadFavorite]],1,0)</f>
        <v>1</v>
      </c>
      <c r="Q1886" t="s">
        <v>113</v>
      </c>
      <c r="R1886" t="b">
        <v>0</v>
      </c>
      <c r="S1886">
        <v>62</v>
      </c>
      <c r="T1886">
        <v>8</v>
      </c>
      <c r="U1886">
        <v>72</v>
      </c>
    </row>
    <row r="1887" spans="1:22" x14ac:dyDescent="0.2">
      <c r="A1887" s="1">
        <v>28022</v>
      </c>
      <c r="B1887">
        <v>1976</v>
      </c>
      <c r="C1887">
        <f>_xlfn.MAXIFS(Table1[ScheduleWeekWritten],Table1[ScheduleSeason],Table1[[#This Row],[ScheduleSeason]])</f>
        <v>14</v>
      </c>
      <c r="D1887">
        <v>2</v>
      </c>
      <c r="E1887" cm="1">
        <f t="array" ref="E1887">_xlfn.XLOOKUP(Table1[[#This Row],[ScheduleWeekWritten]],Table3[Game],100+Table3[Increase],Table1[[#This Row],[ScheduleWeekWritten]])</f>
        <v>2</v>
      </c>
      <c r="F1887" t="b">
        <v>0</v>
      </c>
      <c r="G1887" t="s">
        <v>53</v>
      </c>
      <c r="H1887">
        <v>12</v>
      </c>
      <c r="I1887">
        <v>19</v>
      </c>
      <c r="J1887" t="s">
        <v>46</v>
      </c>
      <c r="K1887" t="s">
        <v>87</v>
      </c>
      <c r="L1887" t="str">
        <f>_xlfn.XLOOKUP(Table1[[#This Row],[TeamFavoriteID]],Table2[team_id],Table2[team_name],_xlfn.XLOOKUP(Table1[[#This Row],[TeamFavoriteID]],Table2[team_id_pfr],Table2[team_name],"Even"))</f>
        <v>San Francisco 49ers</v>
      </c>
      <c r="M1887">
        <v>-7</v>
      </c>
      <c r="N1887">
        <f>IF(Table1[[#This Row],[TeamFavorite]]=Table1[[#This Row],[TeamHome]],Table1[[#This Row],[ScoreAway]]-Table1[[#This Row],[ScoreHome]],Table1[[#This Row],[ScoreHome]]-Table1[[#This Row],[ScoreAway]])</f>
        <v>7</v>
      </c>
      <c r="O1887">
        <f>IF(Table1[[#This Row],[SpreadActual]]&lt;Table1[[#This Row],[SpreadFavorite]],1,0)</f>
        <v>0</v>
      </c>
      <c r="Q1887" t="s">
        <v>118</v>
      </c>
      <c r="R1887" t="b">
        <v>0</v>
      </c>
      <c r="S1887">
        <v>57</v>
      </c>
      <c r="T1887">
        <v>14</v>
      </c>
      <c r="U1887">
        <v>79</v>
      </c>
    </row>
    <row r="1888" spans="1:22" x14ac:dyDescent="0.2">
      <c r="A1888" s="1">
        <v>28022</v>
      </c>
      <c r="B1888">
        <v>1976</v>
      </c>
      <c r="C1888">
        <f>_xlfn.MAXIFS(Table1[ScheduleWeekWritten],Table1[ScheduleSeason],Table1[[#This Row],[ScheduleSeason]])</f>
        <v>14</v>
      </c>
      <c r="D1888">
        <v>2</v>
      </c>
      <c r="E1888" cm="1">
        <f t="array" ref="E1888">_xlfn.XLOOKUP(Table1[[#This Row],[ScheduleWeekWritten]],Table3[Game],100+Table3[Increase],Table1[[#This Row],[ScheduleWeekWritten]])</f>
        <v>2</v>
      </c>
      <c r="F1888" t="b">
        <v>0</v>
      </c>
      <c r="G1888" t="s">
        <v>57</v>
      </c>
      <c r="H1888">
        <v>29</v>
      </c>
      <c r="I1888">
        <v>0</v>
      </c>
      <c r="J1888" t="s">
        <v>33</v>
      </c>
      <c r="K1888" t="s">
        <v>59</v>
      </c>
      <c r="L1888" t="str">
        <f>_xlfn.XLOOKUP(Table1[[#This Row],[TeamFavoriteID]],Table2[team_id],Table2[team_name],_xlfn.XLOOKUP(Table1[[#This Row],[TeamFavoriteID]],Table2[team_id_pfr],Table2[team_name],"Even"))</f>
        <v>Arizona Cardinals</v>
      </c>
      <c r="M1888">
        <v>-13.5</v>
      </c>
      <c r="N1888">
        <f>IF(Table1[[#This Row],[TeamFavorite]]=Table1[[#This Row],[TeamHome]],Table1[[#This Row],[ScoreAway]]-Table1[[#This Row],[ScoreHome]],Table1[[#This Row],[ScoreHome]]-Table1[[#This Row],[ScoreAway]])</f>
        <v>29</v>
      </c>
      <c r="O1888">
        <f>IF(Table1[[#This Row],[SpreadActual]]&lt;Table1[[#This Row],[SpreadFavorite]],1,0)</f>
        <v>0</v>
      </c>
      <c r="Q1888" t="s">
        <v>60</v>
      </c>
      <c r="R1888" t="b">
        <v>0</v>
      </c>
      <c r="S1888">
        <v>77</v>
      </c>
      <c r="T1888">
        <v>10</v>
      </c>
      <c r="U1888">
        <v>63</v>
      </c>
    </row>
    <row r="1889" spans="1:22" x14ac:dyDescent="0.2">
      <c r="A1889" s="1">
        <v>28022</v>
      </c>
      <c r="B1889">
        <v>1976</v>
      </c>
      <c r="C1889">
        <f>_xlfn.MAXIFS(Table1[ScheduleWeekWritten],Table1[ScheduleSeason],Table1[[#This Row],[ScheduleSeason]])</f>
        <v>14</v>
      </c>
      <c r="D1889">
        <v>2</v>
      </c>
      <c r="E1889" cm="1">
        <f t="array" ref="E1889">_xlfn.XLOOKUP(Table1[[#This Row],[ScheduleWeekWritten]],Table3[Game],100+Table3[Increase],Table1[[#This Row],[ScheduleWeekWritten]])</f>
        <v>2</v>
      </c>
      <c r="F1889" t="b">
        <v>0</v>
      </c>
      <c r="G1889" t="s">
        <v>127</v>
      </c>
      <c r="H1889">
        <v>0</v>
      </c>
      <c r="I1889">
        <v>23</v>
      </c>
      <c r="J1889" t="s">
        <v>27</v>
      </c>
      <c r="K1889" t="s">
        <v>29</v>
      </c>
      <c r="L1889" t="str">
        <f>_xlfn.XLOOKUP(Table1[[#This Row],[TeamFavoriteID]],Table2[team_id],Table2[team_name],_xlfn.XLOOKUP(Table1[[#This Row],[TeamFavoriteID]],Table2[team_id_pfr],Table2[team_name],"Even"))</f>
        <v>Los Angeles Chargers</v>
      </c>
      <c r="M1889">
        <v>-7</v>
      </c>
      <c r="N1889">
        <f>IF(Table1[[#This Row],[TeamFavorite]]=Table1[[#This Row],[TeamHome]],Table1[[#This Row],[ScoreAway]]-Table1[[#This Row],[ScoreHome]],Table1[[#This Row],[ScoreHome]]-Table1[[#This Row],[ScoreAway]])</f>
        <v>-23</v>
      </c>
      <c r="O1889">
        <f>IF(Table1[[#This Row],[SpreadActual]]&lt;Table1[[#This Row],[SpreadFavorite]],1,0)</f>
        <v>1</v>
      </c>
      <c r="Q1889" t="s">
        <v>130</v>
      </c>
      <c r="R1889" t="b">
        <v>0</v>
      </c>
      <c r="S1889">
        <v>77</v>
      </c>
      <c r="T1889">
        <v>7</v>
      </c>
      <c r="U1889">
        <v>75</v>
      </c>
    </row>
    <row r="1890" spans="1:22" x14ac:dyDescent="0.2">
      <c r="A1890" s="1">
        <v>28022</v>
      </c>
      <c r="B1890">
        <v>1976</v>
      </c>
      <c r="C1890">
        <f>_xlfn.MAXIFS(Table1[ScheduleWeekWritten],Table1[ScheduleSeason],Table1[[#This Row],[ScheduleSeason]])</f>
        <v>14</v>
      </c>
      <c r="D1890">
        <v>2</v>
      </c>
      <c r="E1890" cm="1">
        <f t="array" ref="E1890">_xlfn.XLOOKUP(Table1[[#This Row],[ScheduleWeekWritten]],Table3[Game],100+Table3[Increase],Table1[[#This Row],[ScheduleWeekWritten]])</f>
        <v>2</v>
      </c>
      <c r="F1890" t="b">
        <v>0</v>
      </c>
      <c r="G1890" t="s">
        <v>61</v>
      </c>
      <c r="H1890">
        <v>31</v>
      </c>
      <c r="I1890">
        <v>7</v>
      </c>
      <c r="J1890" t="s">
        <v>128</v>
      </c>
      <c r="K1890" t="s">
        <v>85</v>
      </c>
      <c r="L1890" t="str">
        <f>_xlfn.XLOOKUP(Table1[[#This Row],[TeamFavoriteID]],Table2[team_id],Table2[team_name],_xlfn.XLOOKUP(Table1[[#This Row],[TeamFavoriteID]],Table2[team_id_pfr],Table2[team_name],"Even"))</f>
        <v>Washington Commanders</v>
      </c>
      <c r="M1890">
        <v>-16</v>
      </c>
      <c r="N1890">
        <f>IF(Table1[[#This Row],[TeamFavorite]]=Table1[[#This Row],[TeamHome]],Table1[[#This Row],[ScoreAway]]-Table1[[#This Row],[ScoreHome]],Table1[[#This Row],[ScoreHome]]-Table1[[#This Row],[ScoreAway]])</f>
        <v>24</v>
      </c>
      <c r="O1890">
        <f>IF(Table1[[#This Row],[SpreadActual]]&lt;Table1[[#This Row],[SpreadFavorite]],1,0)</f>
        <v>0</v>
      </c>
      <c r="Q1890" t="s">
        <v>64</v>
      </c>
      <c r="R1890" t="b">
        <v>0</v>
      </c>
      <c r="S1890">
        <v>71</v>
      </c>
      <c r="T1890">
        <v>9</v>
      </c>
      <c r="U1890">
        <v>68</v>
      </c>
    </row>
    <row r="1891" spans="1:22" x14ac:dyDescent="0.2">
      <c r="A1891" s="1">
        <v>28023</v>
      </c>
      <c r="B1891">
        <v>1976</v>
      </c>
      <c r="C1891">
        <f>_xlfn.MAXIFS(Table1[ScheduleWeekWritten],Table1[ScheduleSeason],Table1[[#This Row],[ScheduleSeason]])</f>
        <v>14</v>
      </c>
      <c r="D1891">
        <v>2</v>
      </c>
      <c r="E1891" cm="1">
        <f t="array" ref="E1891">_xlfn.XLOOKUP(Table1[[#This Row],[ScheduleWeekWritten]],Table3[Game],100+Table3[Increase],Table1[[#This Row],[ScheduleWeekWritten]])</f>
        <v>2</v>
      </c>
      <c r="F1891" t="b">
        <v>0</v>
      </c>
      <c r="G1891" t="s">
        <v>42</v>
      </c>
      <c r="H1891">
        <v>21</v>
      </c>
      <c r="I1891">
        <v>24</v>
      </c>
      <c r="J1891" t="s">
        <v>20</v>
      </c>
      <c r="K1891" t="s">
        <v>21</v>
      </c>
      <c r="L1891" t="str">
        <f>_xlfn.XLOOKUP(Table1[[#This Row],[TeamFavoriteID]],Table2[team_id],Table2[team_name],_xlfn.XLOOKUP(Table1[[#This Row],[TeamFavoriteID]],Table2[team_id_pfr],Table2[team_name],"Even"))</f>
        <v>Las Vegas Raiders</v>
      </c>
      <c r="M1891">
        <v>-11</v>
      </c>
      <c r="N1891">
        <f>IF(Table1[[#This Row],[TeamFavorite]]=Table1[[#This Row],[TeamHome]],Table1[[#This Row],[ScoreAway]]-Table1[[#This Row],[ScoreHome]],Table1[[#This Row],[ScoreHome]]-Table1[[#This Row],[ScoreAway]])</f>
        <v>-3</v>
      </c>
      <c r="O1891">
        <f>IF(Table1[[#This Row],[SpreadActual]]&lt;Table1[[#This Row],[SpreadFavorite]],1,0)</f>
        <v>0</v>
      </c>
      <c r="Q1891" t="s">
        <v>117</v>
      </c>
      <c r="R1891" t="b">
        <v>0</v>
      </c>
      <c r="S1891">
        <v>66</v>
      </c>
      <c r="T1891">
        <v>13</v>
      </c>
      <c r="U1891">
        <v>65</v>
      </c>
    </row>
    <row r="1892" spans="1:22" x14ac:dyDescent="0.2">
      <c r="A1892" s="1">
        <v>28029</v>
      </c>
      <c r="B1892">
        <v>1976</v>
      </c>
      <c r="C1892">
        <f>_xlfn.MAXIFS(Table1[ScheduleWeekWritten],Table1[ScheduleSeason],Table1[[#This Row],[ScheduleSeason]])</f>
        <v>14</v>
      </c>
      <c r="D1892">
        <v>3</v>
      </c>
      <c r="E1892" cm="1">
        <f t="array" ref="E1892">_xlfn.XLOOKUP(Table1[[#This Row],[ScheduleWeekWritten]],Table3[Game],100+Table3[Increase],Table1[[#This Row],[ScheduleWeekWritten]])</f>
        <v>3</v>
      </c>
      <c r="F1892" t="b">
        <v>0</v>
      </c>
      <c r="G1892" t="s">
        <v>46</v>
      </c>
      <c r="H1892">
        <v>0</v>
      </c>
      <c r="I1892">
        <v>10</v>
      </c>
      <c r="J1892" t="s">
        <v>38</v>
      </c>
      <c r="K1892" t="s">
        <v>47</v>
      </c>
      <c r="L1892" t="str">
        <f>_xlfn.XLOOKUP(Table1[[#This Row],[TeamFavoriteID]],Table2[team_id],Table2[team_name],_xlfn.XLOOKUP(Table1[[#This Row],[TeamFavoriteID]],Table2[team_id_pfr],Table2[team_name],"Even"))</f>
        <v>Chicago Bears</v>
      </c>
      <c r="M1892">
        <v>-4</v>
      </c>
      <c r="N1892">
        <f>IF(Table1[[#This Row],[TeamFavorite]]=Table1[[#This Row],[TeamHome]],Table1[[#This Row],[ScoreAway]]-Table1[[#This Row],[ScoreHome]],Table1[[#This Row],[ScoreHome]]-Table1[[#This Row],[ScoreAway]])</f>
        <v>10</v>
      </c>
      <c r="O1892">
        <f>IF(Table1[[#This Row],[SpreadActual]]&lt;Table1[[#This Row],[SpreadFavorite]],1,0)</f>
        <v>0</v>
      </c>
      <c r="Q1892" t="s">
        <v>114</v>
      </c>
      <c r="R1892" t="b">
        <v>0</v>
      </c>
      <c r="S1892">
        <v>57</v>
      </c>
      <c r="T1892">
        <v>9</v>
      </c>
      <c r="U1892">
        <v>79</v>
      </c>
    </row>
    <row r="1893" spans="1:22" x14ac:dyDescent="0.2">
      <c r="A1893" s="1">
        <v>28029</v>
      </c>
      <c r="B1893">
        <v>1976</v>
      </c>
      <c r="C1893">
        <f>_xlfn.MAXIFS(Table1[ScheduleWeekWritten],Table1[ScheduleSeason],Table1[[#This Row],[ScheduleSeason]])</f>
        <v>14</v>
      </c>
      <c r="D1893">
        <v>3</v>
      </c>
      <c r="E1893" cm="1">
        <f t="array" ref="E1893">_xlfn.XLOOKUP(Table1[[#This Row],[ScheduleWeekWritten]],Table3[Game],100+Table3[Increase],Table1[[#This Row],[ScheduleWeekWritten]])</f>
        <v>3</v>
      </c>
      <c r="F1893" t="b">
        <v>0</v>
      </c>
      <c r="G1893" t="s">
        <v>101</v>
      </c>
      <c r="H1893">
        <v>28</v>
      </c>
      <c r="I1893">
        <v>7</v>
      </c>
      <c r="J1893" t="s">
        <v>33</v>
      </c>
      <c r="K1893" t="s">
        <v>104</v>
      </c>
      <c r="L1893" t="str">
        <f>_xlfn.XLOOKUP(Table1[[#This Row],[TeamFavoriteID]],Table2[team_id],Table2[team_name],_xlfn.XLOOKUP(Table1[[#This Row],[TeamFavoriteID]],Table2[team_id_pfr],Table2[team_name],"Even"))</f>
        <v>Cincinnati Bengals</v>
      </c>
      <c r="M1893">
        <v>-17</v>
      </c>
      <c r="N1893">
        <f>IF(Table1[[#This Row],[TeamFavorite]]=Table1[[#This Row],[TeamHome]],Table1[[#This Row],[ScoreAway]]-Table1[[#This Row],[ScoreHome]],Table1[[#This Row],[ScoreHome]]-Table1[[#This Row],[ScoreAway]])</f>
        <v>-21</v>
      </c>
      <c r="O1893">
        <f>IF(Table1[[#This Row],[SpreadActual]]&lt;Table1[[#This Row],[SpreadFavorite]],1,0)</f>
        <v>1</v>
      </c>
      <c r="Q1893" t="s">
        <v>111</v>
      </c>
      <c r="R1893" t="b">
        <v>0</v>
      </c>
      <c r="S1893">
        <v>66</v>
      </c>
      <c r="T1893">
        <v>12</v>
      </c>
      <c r="U1893">
        <v>75</v>
      </c>
    </row>
    <row r="1894" spans="1:22" x14ac:dyDescent="0.2">
      <c r="A1894" s="1">
        <v>28029</v>
      </c>
      <c r="B1894">
        <v>1976</v>
      </c>
      <c r="C1894">
        <f>_xlfn.MAXIFS(Table1[ScheduleWeekWritten],Table1[ScheduleSeason],Table1[[#This Row],[ScheduleSeason]])</f>
        <v>14</v>
      </c>
      <c r="D1894">
        <v>3</v>
      </c>
      <c r="E1894" cm="1">
        <f t="array" ref="E1894">_xlfn.XLOOKUP(Table1[[#This Row],[ScheduleWeekWritten]],Table3[Game],100+Table3[Increase],Table1[[#This Row],[ScheduleWeekWritten]])</f>
        <v>3</v>
      </c>
      <c r="F1894" t="b">
        <v>0</v>
      </c>
      <c r="G1894" t="s">
        <v>67</v>
      </c>
      <c r="H1894">
        <v>30</v>
      </c>
      <c r="I1894">
        <v>27</v>
      </c>
      <c r="J1894" t="s">
        <v>34</v>
      </c>
      <c r="K1894" t="s">
        <v>68</v>
      </c>
      <c r="L1894" t="str">
        <f>_xlfn.XLOOKUP(Table1[[#This Row],[TeamFavoriteID]],Table2[team_id],Table2[team_name],_xlfn.XLOOKUP(Table1[[#This Row],[TeamFavoriteID]],Table2[team_id_pfr],Table2[team_name],"Even"))</f>
        <v>Dallas Cowboys</v>
      </c>
      <c r="M1894">
        <v>-6.5</v>
      </c>
      <c r="N1894">
        <f>IF(Table1[[#This Row],[TeamFavorite]]=Table1[[#This Row],[TeamHome]],Table1[[#This Row],[ScoreAway]]-Table1[[#This Row],[ScoreHome]],Table1[[#This Row],[ScoreHome]]-Table1[[#This Row],[ScoreAway]])</f>
        <v>-3</v>
      </c>
      <c r="O1894">
        <f>IF(Table1[[#This Row],[SpreadActual]]&lt;Table1[[#This Row],[SpreadFavorite]],1,0)</f>
        <v>0</v>
      </c>
      <c r="Q1894" t="s">
        <v>119</v>
      </c>
      <c r="R1894" t="b">
        <v>0</v>
      </c>
      <c r="S1894">
        <v>82</v>
      </c>
      <c r="T1894">
        <v>11</v>
      </c>
      <c r="U1894">
        <v>54</v>
      </c>
    </row>
    <row r="1895" spans="1:22" x14ac:dyDescent="0.2">
      <c r="A1895" s="1">
        <v>28029</v>
      </c>
      <c r="B1895">
        <v>1976</v>
      </c>
      <c r="C1895">
        <f>_xlfn.MAXIFS(Table1[ScheduleWeekWritten],Table1[ScheduleSeason],Table1[[#This Row],[ScheduleSeason]])</f>
        <v>14</v>
      </c>
      <c r="D1895">
        <v>3</v>
      </c>
      <c r="E1895" cm="1">
        <f t="array" ref="E1895">_xlfn.XLOOKUP(Table1[[#This Row],[ScheduleWeekWritten]],Table3[Game],100+Table3[Increase],Table1[[#This Row],[ScheduleWeekWritten]])</f>
        <v>3</v>
      </c>
      <c r="F1895" t="b">
        <v>0</v>
      </c>
      <c r="G1895" t="s">
        <v>24</v>
      </c>
      <c r="H1895">
        <v>44</v>
      </c>
      <c r="I1895">
        <v>13</v>
      </c>
      <c r="J1895" t="s">
        <v>62</v>
      </c>
      <c r="K1895" t="s">
        <v>88</v>
      </c>
      <c r="L1895" t="str">
        <f>_xlfn.XLOOKUP(Table1[[#This Row],[TeamFavoriteID]],Table2[team_id],Table2[team_name],_xlfn.XLOOKUP(Table1[[#This Row],[TeamFavoriteID]],Table2[team_id_pfr],Table2[team_name],"Even"))</f>
        <v>Denver Broncos</v>
      </c>
      <c r="M1895">
        <v>-6.5</v>
      </c>
      <c r="N1895">
        <f>IF(Table1[[#This Row],[TeamFavorite]]=Table1[[#This Row],[TeamHome]],Table1[[#This Row],[ScoreAway]]-Table1[[#This Row],[ScoreHome]],Table1[[#This Row],[ScoreHome]]-Table1[[#This Row],[ScoreAway]])</f>
        <v>-31</v>
      </c>
      <c r="O1895">
        <f>IF(Table1[[#This Row],[SpreadActual]]&lt;Table1[[#This Row],[SpreadFavorite]],1,0)</f>
        <v>1</v>
      </c>
      <c r="Q1895" t="s">
        <v>71</v>
      </c>
      <c r="R1895" t="b">
        <v>0</v>
      </c>
      <c r="S1895">
        <v>54</v>
      </c>
      <c r="T1895">
        <v>9</v>
      </c>
      <c r="U1895">
        <v>72</v>
      </c>
    </row>
    <row r="1896" spans="1:22" x14ac:dyDescent="0.2">
      <c r="A1896" s="1">
        <v>28029</v>
      </c>
      <c r="B1896">
        <v>1976</v>
      </c>
      <c r="C1896">
        <f>_xlfn.MAXIFS(Table1[ScheduleWeekWritten],Table1[ScheduleSeason],Table1[[#This Row],[ScheduleSeason]])</f>
        <v>14</v>
      </c>
      <c r="D1896">
        <v>3</v>
      </c>
      <c r="E1896" cm="1">
        <f t="array" ref="E1896">_xlfn.XLOOKUP(Table1[[#This Row],[ScheduleWeekWritten]],Table3[Game],100+Table3[Increase],Table1[[#This Row],[ScheduleWeekWritten]])</f>
        <v>3</v>
      </c>
      <c r="F1896" t="b">
        <v>0</v>
      </c>
      <c r="G1896" t="s">
        <v>45</v>
      </c>
      <c r="H1896">
        <v>9</v>
      </c>
      <c r="I1896">
        <v>10</v>
      </c>
      <c r="J1896" t="s">
        <v>54</v>
      </c>
      <c r="K1896" t="s">
        <v>55</v>
      </c>
      <c r="L1896" t="str">
        <f>_xlfn.XLOOKUP(Table1[[#This Row],[TeamFavoriteID]],Table2[team_id],Table2[team_name],_xlfn.XLOOKUP(Table1[[#This Row],[TeamFavoriteID]],Table2[team_id_pfr],Table2[team_name],"Even"))</f>
        <v>Minnesota Vikings</v>
      </c>
      <c r="M1896">
        <v>-8</v>
      </c>
      <c r="N1896">
        <f>IF(Table1[[#This Row],[TeamFavorite]]=Table1[[#This Row],[TeamHome]],Table1[[#This Row],[ScoreAway]]-Table1[[#This Row],[ScoreHome]],Table1[[#This Row],[ScoreHome]]-Table1[[#This Row],[ScoreAway]])</f>
        <v>-1</v>
      </c>
      <c r="O1896">
        <f>IF(Table1[[#This Row],[SpreadActual]]&lt;Table1[[#This Row],[SpreadFavorite]],1,0)</f>
        <v>0</v>
      </c>
      <c r="Q1896" t="s">
        <v>125</v>
      </c>
      <c r="R1896" t="b">
        <v>0</v>
      </c>
      <c r="S1896">
        <v>72</v>
      </c>
      <c r="T1896">
        <v>0</v>
      </c>
      <c r="V1896" t="s">
        <v>103</v>
      </c>
    </row>
    <row r="1897" spans="1:22" x14ac:dyDescent="0.2">
      <c r="A1897" s="1">
        <v>28029</v>
      </c>
      <c r="B1897">
        <v>1976</v>
      </c>
      <c r="C1897">
        <f>_xlfn.MAXIFS(Table1[ScheduleWeekWritten],Table1[ScheduleSeason],Table1[[#This Row],[ScheduleSeason]])</f>
        <v>14</v>
      </c>
      <c r="D1897">
        <v>3</v>
      </c>
      <c r="E1897" cm="1">
        <f t="array" ref="E1897">_xlfn.XLOOKUP(Table1[[#This Row],[ScheduleWeekWritten]],Table3[Game],100+Table3[Increase],Table1[[#This Row],[ScheduleWeekWritten]])</f>
        <v>3</v>
      </c>
      <c r="F1897" t="b">
        <v>0</v>
      </c>
      <c r="G1897" t="s">
        <v>23</v>
      </c>
      <c r="H1897">
        <v>13</v>
      </c>
      <c r="I1897">
        <v>14</v>
      </c>
      <c r="J1897" t="s">
        <v>20</v>
      </c>
      <c r="K1897" t="s">
        <v>21</v>
      </c>
      <c r="L1897" t="str">
        <f>_xlfn.XLOOKUP(Table1[[#This Row],[TeamFavoriteID]],Table2[team_id],Table2[team_name],_xlfn.XLOOKUP(Table1[[#This Row],[TeamFavoriteID]],Table2[team_id_pfr],Table2[team_name],"Even"))</f>
        <v>Las Vegas Raiders</v>
      </c>
      <c r="M1897">
        <v>-3</v>
      </c>
      <c r="N1897">
        <f>IF(Table1[[#This Row],[TeamFavorite]]=Table1[[#This Row],[TeamHome]],Table1[[#This Row],[ScoreAway]]-Table1[[#This Row],[ScoreHome]],Table1[[#This Row],[ScoreHome]]-Table1[[#This Row],[ScoreAway]])</f>
        <v>-1</v>
      </c>
      <c r="O1897">
        <f>IF(Table1[[#This Row],[SpreadActual]]&lt;Table1[[#This Row],[SpreadFavorite]],1,0)</f>
        <v>0</v>
      </c>
      <c r="Q1897" t="s">
        <v>102</v>
      </c>
      <c r="R1897" t="b">
        <v>0</v>
      </c>
      <c r="S1897">
        <v>72</v>
      </c>
      <c r="T1897">
        <v>0</v>
      </c>
      <c r="V1897" t="s">
        <v>103</v>
      </c>
    </row>
    <row r="1898" spans="1:22" x14ac:dyDescent="0.2">
      <c r="A1898" s="1">
        <v>28029</v>
      </c>
      <c r="B1898">
        <v>1976</v>
      </c>
      <c r="C1898">
        <f>_xlfn.MAXIFS(Table1[ScheduleWeekWritten],Table1[ScheduleSeason],Table1[[#This Row],[ScheduleSeason]])</f>
        <v>14</v>
      </c>
      <c r="D1898">
        <v>3</v>
      </c>
      <c r="E1898" cm="1">
        <f t="array" ref="E1898">_xlfn.XLOOKUP(Table1[[#This Row],[ScheduleWeekWritten]],Table3[Game],100+Table3[Increase],Table1[[#This Row],[ScheduleWeekWritten]])</f>
        <v>3</v>
      </c>
      <c r="F1898" t="b">
        <v>0</v>
      </c>
      <c r="G1898" t="s">
        <v>42</v>
      </c>
      <c r="H1898">
        <v>17</v>
      </c>
      <c r="I1898">
        <v>27</v>
      </c>
      <c r="J1898" t="s">
        <v>95</v>
      </c>
      <c r="K1898" t="s">
        <v>75</v>
      </c>
      <c r="L1898" t="str">
        <f>_xlfn.XLOOKUP(Table1[[#This Row],[TeamFavoriteID]],Table2[team_id],Table2[team_name],_xlfn.XLOOKUP(Table1[[#This Row],[TeamFavoriteID]],Table2[team_id_pfr],Table2[team_name],"Even"))</f>
        <v>Kansas City Chiefs</v>
      </c>
      <c r="M1898">
        <v>-5</v>
      </c>
      <c r="N1898">
        <f>IF(Table1[[#This Row],[TeamFavorite]]=Table1[[#This Row],[TeamHome]],Table1[[#This Row],[ScoreAway]]-Table1[[#This Row],[ScoreHome]],Table1[[#This Row],[ScoreHome]]-Table1[[#This Row],[ScoreAway]])</f>
        <v>10</v>
      </c>
      <c r="O1898">
        <f>IF(Table1[[#This Row],[SpreadActual]]&lt;Table1[[#This Row],[SpreadFavorite]],1,0)</f>
        <v>0</v>
      </c>
      <c r="Q1898" t="s">
        <v>117</v>
      </c>
      <c r="R1898" t="b">
        <v>0</v>
      </c>
      <c r="S1898">
        <v>61</v>
      </c>
      <c r="T1898">
        <v>9</v>
      </c>
      <c r="U1898">
        <v>94</v>
      </c>
    </row>
    <row r="1899" spans="1:22" x14ac:dyDescent="0.2">
      <c r="A1899" s="1">
        <v>28029</v>
      </c>
      <c r="B1899">
        <v>1976</v>
      </c>
      <c r="C1899">
        <f>_xlfn.MAXIFS(Table1[ScheduleWeekWritten],Table1[ScheduleSeason],Table1[[#This Row],[ScheduleSeason]])</f>
        <v>14</v>
      </c>
      <c r="D1899">
        <v>3</v>
      </c>
      <c r="E1899" cm="1">
        <f t="array" ref="E1899">_xlfn.XLOOKUP(Table1[[#This Row],[ScheduleWeekWritten]],Table3[Game],100+Table3[Increase],Table1[[#This Row],[ScheduleWeekWritten]])</f>
        <v>3</v>
      </c>
      <c r="F1899" t="b">
        <v>0</v>
      </c>
      <c r="G1899" t="s">
        <v>39</v>
      </c>
      <c r="H1899">
        <v>24</v>
      </c>
      <c r="I1899">
        <v>10</v>
      </c>
      <c r="J1899" t="s">
        <v>50</v>
      </c>
      <c r="K1899" t="s">
        <v>40</v>
      </c>
      <c r="L1899" t="str">
        <f>_xlfn.XLOOKUP(Table1[[#This Row],[TeamFavoriteID]],Table2[team_id],Table2[team_name],_xlfn.XLOOKUP(Table1[[#This Row],[TeamFavoriteID]],Table2[team_id_pfr],Table2[team_name],"Even"))</f>
        <v>Los Angeles Rams</v>
      </c>
      <c r="M1899">
        <v>-13</v>
      </c>
      <c r="N1899">
        <f>IF(Table1[[#This Row],[TeamFavorite]]=Table1[[#This Row],[TeamHome]],Table1[[#This Row],[ScoreAway]]-Table1[[#This Row],[ScoreHome]],Table1[[#This Row],[ScoreHome]]-Table1[[#This Row],[ScoreAway]])</f>
        <v>-14</v>
      </c>
      <c r="O1899">
        <f>IF(Table1[[#This Row],[SpreadActual]]&lt;Table1[[#This Row],[SpreadFavorite]],1,0)</f>
        <v>1</v>
      </c>
      <c r="Q1899" t="s">
        <v>65</v>
      </c>
      <c r="R1899" t="b">
        <v>0</v>
      </c>
      <c r="S1899">
        <v>68</v>
      </c>
      <c r="T1899">
        <v>11</v>
      </c>
      <c r="U1899">
        <v>83</v>
      </c>
    </row>
    <row r="1900" spans="1:22" x14ac:dyDescent="0.2">
      <c r="A1900" s="1">
        <v>28029</v>
      </c>
      <c r="B1900">
        <v>1976</v>
      </c>
      <c r="C1900">
        <f>_xlfn.MAXIFS(Table1[ScheduleWeekWritten],Table1[ScheduleSeason],Table1[[#This Row],[ScheduleSeason]])</f>
        <v>14</v>
      </c>
      <c r="D1900">
        <v>3</v>
      </c>
      <c r="E1900" cm="1">
        <f t="array" ref="E1900">_xlfn.XLOOKUP(Table1[[#This Row],[ScheduleWeekWritten]],Table3[Game],100+Table3[Increase],Table1[[#This Row],[ScheduleWeekWritten]])</f>
        <v>3</v>
      </c>
      <c r="F1900" t="b">
        <v>0</v>
      </c>
      <c r="G1900" t="s">
        <v>19</v>
      </c>
      <c r="H1900">
        <v>16</v>
      </c>
      <c r="I1900">
        <v>0</v>
      </c>
      <c r="J1900" t="s">
        <v>31</v>
      </c>
      <c r="K1900" t="s">
        <v>91</v>
      </c>
      <c r="L1900" t="str">
        <f>_xlfn.XLOOKUP(Table1[[#This Row],[TeamFavoriteID]],Table2[team_id],Table2[team_name],_xlfn.XLOOKUP(Table1[[#This Row],[TeamFavoriteID]],Table2[team_id_pfr],Table2[team_name],"Even"))</f>
        <v>Miami Dolphins</v>
      </c>
      <c r="M1900">
        <v>-19</v>
      </c>
      <c r="N1900">
        <f>IF(Table1[[#This Row],[TeamFavorite]]=Table1[[#This Row],[TeamHome]],Table1[[#This Row],[ScoreAway]]-Table1[[#This Row],[ScoreHome]],Table1[[#This Row],[ScoreHome]]-Table1[[#This Row],[ScoreAway]])</f>
        <v>-16</v>
      </c>
      <c r="O1900">
        <f>IF(Table1[[#This Row],[SpreadActual]]&lt;Table1[[#This Row],[SpreadFavorite]],1,0)</f>
        <v>0</v>
      </c>
      <c r="Q1900" t="s">
        <v>22</v>
      </c>
      <c r="R1900" t="b">
        <v>0</v>
      </c>
      <c r="S1900">
        <v>80</v>
      </c>
      <c r="T1900">
        <v>11</v>
      </c>
      <c r="U1900">
        <v>73</v>
      </c>
    </row>
    <row r="1901" spans="1:22" x14ac:dyDescent="0.2">
      <c r="A1901" s="1">
        <v>28029</v>
      </c>
      <c r="B1901">
        <v>1976</v>
      </c>
      <c r="C1901">
        <f>_xlfn.MAXIFS(Table1[ScheduleWeekWritten],Table1[ScheduleSeason],Table1[[#This Row],[ScheduleSeason]])</f>
        <v>14</v>
      </c>
      <c r="D1901">
        <v>3</v>
      </c>
      <c r="E1901" cm="1">
        <f t="array" ref="E1901">_xlfn.XLOOKUP(Table1[[#This Row],[ScheduleWeekWritten]],Table3[Game],100+Table3[Increase],Table1[[#This Row],[ScheduleWeekWritten]])</f>
        <v>3</v>
      </c>
      <c r="F1901" t="b">
        <v>0</v>
      </c>
      <c r="G1901" t="s">
        <v>49</v>
      </c>
      <c r="H1901">
        <v>27</v>
      </c>
      <c r="I1901">
        <v>30</v>
      </c>
      <c r="J1901" t="s">
        <v>115</v>
      </c>
      <c r="K1901" t="s">
        <v>51</v>
      </c>
      <c r="L1901" t="str">
        <f>_xlfn.XLOOKUP(Table1[[#This Row],[TeamFavoriteID]],Table2[team_id],Table2[team_name],_xlfn.XLOOKUP(Table1[[#This Row],[TeamFavoriteID]],Table2[team_id_pfr],Table2[team_name],"Even"))</f>
        <v>Pittsburgh Steelers</v>
      </c>
      <c r="M1901">
        <v>-14.5</v>
      </c>
      <c r="N1901">
        <f>IF(Table1[[#This Row],[TeamFavorite]]=Table1[[#This Row],[TeamHome]],Table1[[#This Row],[ScoreAway]]-Table1[[#This Row],[ScoreHome]],Table1[[#This Row],[ScoreHome]]-Table1[[#This Row],[ScoreAway]])</f>
        <v>3</v>
      </c>
      <c r="O1901">
        <f>IF(Table1[[#This Row],[SpreadActual]]&lt;Table1[[#This Row],[SpreadFavorite]],1,0)</f>
        <v>0</v>
      </c>
      <c r="Q1901" t="s">
        <v>113</v>
      </c>
      <c r="R1901" t="b">
        <v>0</v>
      </c>
      <c r="S1901">
        <v>56</v>
      </c>
      <c r="T1901">
        <v>8</v>
      </c>
      <c r="U1901">
        <v>78</v>
      </c>
    </row>
    <row r="1902" spans="1:22" x14ac:dyDescent="0.2">
      <c r="A1902" s="1">
        <v>28029</v>
      </c>
      <c r="B1902">
        <v>1976</v>
      </c>
      <c r="C1902">
        <f>_xlfn.MAXIFS(Table1[ScheduleWeekWritten],Table1[ScheduleSeason],Table1[[#This Row],[ScheduleSeason]])</f>
        <v>14</v>
      </c>
      <c r="D1902">
        <v>3</v>
      </c>
      <c r="E1902" cm="1">
        <f t="array" ref="E1902">_xlfn.XLOOKUP(Table1[[#This Row],[ScheduleWeekWritten]],Table3[Game],100+Table3[Increase],Table1[[#This Row],[ScheduleWeekWritten]])</f>
        <v>3</v>
      </c>
      <c r="F1902" t="b">
        <v>0</v>
      </c>
      <c r="G1902" t="s">
        <v>27</v>
      </c>
      <c r="H1902">
        <v>43</v>
      </c>
      <c r="I1902">
        <v>24</v>
      </c>
      <c r="J1902" t="s">
        <v>57</v>
      </c>
      <c r="K1902" t="s">
        <v>59</v>
      </c>
      <c r="L1902" t="str">
        <f>_xlfn.XLOOKUP(Table1[[#This Row],[TeamFavoriteID]],Table2[team_id],Table2[team_name],_xlfn.XLOOKUP(Table1[[#This Row],[TeamFavoriteID]],Table2[team_id_pfr],Table2[team_name],"Even"))</f>
        <v>Arizona Cardinals</v>
      </c>
      <c r="M1902">
        <v>-6</v>
      </c>
      <c r="N1902">
        <f>IF(Table1[[#This Row],[TeamFavorite]]=Table1[[#This Row],[TeamHome]],Table1[[#This Row],[ScoreAway]]-Table1[[#This Row],[ScoreHome]],Table1[[#This Row],[ScoreHome]]-Table1[[#This Row],[ScoreAway]])</f>
        <v>19</v>
      </c>
      <c r="O1902">
        <f>IF(Table1[[#This Row],[SpreadActual]]&lt;Table1[[#This Row],[SpreadFavorite]],1,0)</f>
        <v>0</v>
      </c>
      <c r="Q1902" t="s">
        <v>94</v>
      </c>
      <c r="R1902" t="b">
        <v>0</v>
      </c>
      <c r="S1902">
        <v>71</v>
      </c>
      <c r="T1902">
        <v>10</v>
      </c>
      <c r="U1902">
        <v>73</v>
      </c>
    </row>
    <row r="1903" spans="1:22" x14ac:dyDescent="0.2">
      <c r="A1903" s="1">
        <v>28029</v>
      </c>
      <c r="B1903">
        <v>1976</v>
      </c>
      <c r="C1903">
        <f>_xlfn.MAXIFS(Table1[ScheduleWeekWritten],Table1[ScheduleSeason],Table1[[#This Row],[ScheduleSeason]])</f>
        <v>14</v>
      </c>
      <c r="D1903">
        <v>3</v>
      </c>
      <c r="E1903" cm="1">
        <f t="array" ref="E1903">_xlfn.XLOOKUP(Table1[[#This Row],[ScheduleWeekWritten]],Table3[Game],100+Table3[Increase],Table1[[#This Row],[ScheduleWeekWritten]])</f>
        <v>3</v>
      </c>
      <c r="F1903" t="b">
        <v>0</v>
      </c>
      <c r="G1903" t="s">
        <v>128</v>
      </c>
      <c r="H1903">
        <v>21</v>
      </c>
      <c r="I1903">
        <v>37</v>
      </c>
      <c r="J1903" t="s">
        <v>53</v>
      </c>
      <c r="K1903" t="s">
        <v>87</v>
      </c>
      <c r="L1903" t="str">
        <f>_xlfn.XLOOKUP(Table1[[#This Row],[TeamFavoriteID]],Table2[team_id],Table2[team_name],_xlfn.XLOOKUP(Table1[[#This Row],[TeamFavoriteID]],Table2[team_id_pfr],Table2[team_name],"Even"))</f>
        <v>San Francisco 49ers</v>
      </c>
      <c r="M1903">
        <v>-10.5</v>
      </c>
      <c r="N1903">
        <f>IF(Table1[[#This Row],[TeamFavorite]]=Table1[[#This Row],[TeamHome]],Table1[[#This Row],[ScoreAway]]-Table1[[#This Row],[ScoreHome]],Table1[[#This Row],[ScoreHome]]-Table1[[#This Row],[ScoreAway]])</f>
        <v>-16</v>
      </c>
      <c r="O1903">
        <f>IF(Table1[[#This Row],[SpreadActual]]&lt;Table1[[#This Row],[SpreadFavorite]],1,0)</f>
        <v>1</v>
      </c>
      <c r="Q1903" t="s">
        <v>129</v>
      </c>
      <c r="R1903" t="b">
        <v>0</v>
      </c>
      <c r="S1903">
        <v>72</v>
      </c>
      <c r="T1903">
        <v>0</v>
      </c>
      <c r="V1903" t="s">
        <v>103</v>
      </c>
    </row>
    <row r="1904" spans="1:22" x14ac:dyDescent="0.2">
      <c r="A1904" s="1">
        <v>28029</v>
      </c>
      <c r="B1904">
        <v>1976</v>
      </c>
      <c r="C1904">
        <f>_xlfn.MAXIFS(Table1[ScheduleWeekWritten],Table1[ScheduleSeason],Table1[[#This Row],[ScheduleSeason]])</f>
        <v>14</v>
      </c>
      <c r="D1904">
        <v>3</v>
      </c>
      <c r="E1904" cm="1">
        <f t="array" ref="E1904">_xlfn.XLOOKUP(Table1[[#This Row],[ScheduleWeekWritten]],Table3[Game],100+Table3[Increase],Table1[[#This Row],[ScheduleWeekWritten]])</f>
        <v>3</v>
      </c>
      <c r="F1904" t="b">
        <v>0</v>
      </c>
      <c r="G1904" t="s">
        <v>127</v>
      </c>
      <c r="H1904">
        <v>9</v>
      </c>
      <c r="I1904">
        <v>14</v>
      </c>
      <c r="J1904" t="s">
        <v>28</v>
      </c>
      <c r="K1904" t="s">
        <v>43</v>
      </c>
      <c r="L1904" t="str">
        <f>_xlfn.XLOOKUP(Table1[[#This Row],[TeamFavoriteID]],Table2[team_id],Table2[team_name],_xlfn.XLOOKUP(Table1[[#This Row],[TeamFavoriteID]],Table2[team_id_pfr],Table2[team_name],"Even"))</f>
        <v>Buffalo Bills</v>
      </c>
      <c r="M1904">
        <v>-10.5</v>
      </c>
      <c r="N1904">
        <f>IF(Table1[[#This Row],[TeamFavorite]]=Table1[[#This Row],[TeamHome]],Table1[[#This Row],[ScoreAway]]-Table1[[#This Row],[ScoreHome]],Table1[[#This Row],[ScoreHome]]-Table1[[#This Row],[ScoreAway]])</f>
        <v>-5</v>
      </c>
      <c r="O1904">
        <f>IF(Table1[[#This Row],[SpreadActual]]&lt;Table1[[#This Row],[SpreadFavorite]],1,0)</f>
        <v>0</v>
      </c>
      <c r="Q1904" t="s">
        <v>130</v>
      </c>
      <c r="R1904" t="b">
        <v>0</v>
      </c>
      <c r="S1904">
        <v>80</v>
      </c>
      <c r="T1904">
        <v>6</v>
      </c>
      <c r="U1904">
        <v>73</v>
      </c>
    </row>
    <row r="1905" spans="1:22" x14ac:dyDescent="0.2">
      <c r="A1905" s="1">
        <v>28030</v>
      </c>
      <c r="B1905">
        <v>1976</v>
      </c>
      <c r="C1905">
        <f>_xlfn.MAXIFS(Table1[ScheduleWeekWritten],Table1[ScheduleSeason],Table1[[#This Row],[ScheduleSeason]])</f>
        <v>14</v>
      </c>
      <c r="D1905">
        <v>3</v>
      </c>
      <c r="E1905" cm="1">
        <f t="array" ref="E1905">_xlfn.XLOOKUP(Table1[[#This Row],[ScheduleWeekWritten]],Table3[Game],100+Table3[Increase],Table1[[#This Row],[ScheduleWeekWritten]])</f>
        <v>3</v>
      </c>
      <c r="F1905" t="b">
        <v>0</v>
      </c>
      <c r="G1905" t="s">
        <v>58</v>
      </c>
      <c r="H1905">
        <v>17</v>
      </c>
      <c r="I1905">
        <v>20</v>
      </c>
      <c r="J1905" t="s">
        <v>61</v>
      </c>
      <c r="K1905" t="s">
        <v>85</v>
      </c>
      <c r="L1905" t="str">
        <f>_xlfn.XLOOKUP(Table1[[#This Row],[TeamFavoriteID]],Table2[team_id],Table2[team_name],_xlfn.XLOOKUP(Table1[[#This Row],[TeamFavoriteID]],Table2[team_id_pfr],Table2[team_name],"Even"))</f>
        <v>Washington Commanders</v>
      </c>
      <c r="M1905">
        <v>-7.5</v>
      </c>
      <c r="N1905">
        <f>IF(Table1[[#This Row],[TeamFavorite]]=Table1[[#This Row],[TeamHome]],Table1[[#This Row],[ScoreAway]]-Table1[[#This Row],[ScoreHome]],Table1[[#This Row],[ScoreHome]]-Table1[[#This Row],[ScoreAway]])</f>
        <v>-3</v>
      </c>
      <c r="O1905">
        <f>IF(Table1[[#This Row],[SpreadActual]]&lt;Table1[[#This Row],[SpreadFavorite]],1,0)</f>
        <v>0</v>
      </c>
      <c r="Q1905" t="s">
        <v>112</v>
      </c>
      <c r="R1905" t="b">
        <v>0</v>
      </c>
      <c r="S1905">
        <v>70</v>
      </c>
      <c r="T1905">
        <v>12</v>
      </c>
      <c r="U1905">
        <v>80</v>
      </c>
    </row>
    <row r="1906" spans="1:22" x14ac:dyDescent="0.2">
      <c r="A1906" s="1">
        <v>28036</v>
      </c>
      <c r="B1906">
        <v>1976</v>
      </c>
      <c r="C1906">
        <f>_xlfn.MAXIFS(Table1[ScheduleWeekWritten],Table1[ScheduleSeason],Table1[[#This Row],[ScheduleSeason]])</f>
        <v>14</v>
      </c>
      <c r="D1906">
        <v>4</v>
      </c>
      <c r="E1906" cm="1">
        <f t="array" ref="E1906">_xlfn.XLOOKUP(Table1[[#This Row],[ScheduleWeekWritten]],Table3[Game],100+Table3[Increase],Table1[[#This Row],[ScheduleWeekWritten]])</f>
        <v>4</v>
      </c>
      <c r="F1906" t="b">
        <v>0</v>
      </c>
      <c r="G1906" t="s">
        <v>38</v>
      </c>
      <c r="H1906">
        <v>13</v>
      </c>
      <c r="I1906">
        <v>14</v>
      </c>
      <c r="J1906" t="s">
        <v>58</v>
      </c>
      <c r="K1906" t="s">
        <v>109</v>
      </c>
      <c r="L1906" t="str">
        <f>_xlfn.XLOOKUP(Table1[[#This Row],[TeamFavoriteID]],Table2[team_id],Table2[team_name],_xlfn.XLOOKUP(Table1[[#This Row],[TeamFavoriteID]],Table2[team_id_pfr],Table2[team_name],"Even"))</f>
        <v>Atlanta Falcons</v>
      </c>
      <c r="M1906">
        <v>-7.5</v>
      </c>
      <c r="N1906">
        <f>IF(Table1[[#This Row],[TeamFavorite]]=Table1[[#This Row],[TeamHome]],Table1[[#This Row],[ScoreAway]]-Table1[[#This Row],[ScoreHome]],Table1[[#This Row],[ScoreHome]]-Table1[[#This Row],[ScoreAway]])</f>
        <v>1</v>
      </c>
      <c r="O1906">
        <f>IF(Table1[[#This Row],[SpreadActual]]&lt;Table1[[#This Row],[SpreadFavorite]],1,0)</f>
        <v>0</v>
      </c>
      <c r="Q1906" t="s">
        <v>41</v>
      </c>
      <c r="R1906" t="b">
        <v>0</v>
      </c>
      <c r="S1906">
        <v>65</v>
      </c>
      <c r="T1906">
        <v>7</v>
      </c>
      <c r="U1906">
        <v>58</v>
      </c>
    </row>
    <row r="1907" spans="1:22" x14ac:dyDescent="0.2">
      <c r="A1907" s="1">
        <v>28036</v>
      </c>
      <c r="B1907">
        <v>1976</v>
      </c>
      <c r="C1907">
        <f>_xlfn.MAXIFS(Table1[ScheduleWeekWritten],Table1[ScheduleSeason],Table1[[#This Row],[ScheduleSeason]])</f>
        <v>14</v>
      </c>
      <c r="D1907">
        <v>4</v>
      </c>
      <c r="E1907" cm="1">
        <f t="array" ref="E1907">_xlfn.XLOOKUP(Table1[[#This Row],[ScheduleWeekWritten]],Table3[Game],100+Table3[Increase],Table1[[#This Row],[ScheduleWeekWritten]])</f>
        <v>4</v>
      </c>
      <c r="F1907" t="b">
        <v>0</v>
      </c>
      <c r="G1907" t="s">
        <v>34</v>
      </c>
      <c r="H1907">
        <v>42</v>
      </c>
      <c r="I1907">
        <v>17</v>
      </c>
      <c r="J1907" t="s">
        <v>127</v>
      </c>
      <c r="K1907" t="s">
        <v>72</v>
      </c>
      <c r="L1907" t="str">
        <f>_xlfn.XLOOKUP(Table1[[#This Row],[TeamFavoriteID]],Table2[team_id],Table2[team_name],_xlfn.XLOOKUP(Table1[[#This Row],[TeamFavoriteID]],Table2[team_id_pfr],Table2[team_name],"Even"))</f>
        <v>Baltimore Colts</v>
      </c>
      <c r="M1907">
        <v>-19.5</v>
      </c>
      <c r="N1907">
        <f>IF(Table1[[#This Row],[TeamFavorite]]=Table1[[#This Row],[TeamHome]],Table1[[#This Row],[ScoreAway]]-Table1[[#This Row],[ScoreHome]],Table1[[#This Row],[ScoreHome]]-Table1[[#This Row],[ScoreAway]])</f>
        <v>-25</v>
      </c>
      <c r="O1907">
        <f>IF(Table1[[#This Row],[SpreadActual]]&lt;Table1[[#This Row],[SpreadFavorite]],1,0)</f>
        <v>1</v>
      </c>
      <c r="Q1907" t="s">
        <v>80</v>
      </c>
      <c r="R1907" t="b">
        <v>0</v>
      </c>
      <c r="S1907">
        <v>60</v>
      </c>
      <c r="T1907">
        <v>10</v>
      </c>
      <c r="U1907">
        <v>95</v>
      </c>
    </row>
    <row r="1908" spans="1:22" x14ac:dyDescent="0.2">
      <c r="A1908" s="1">
        <v>28036</v>
      </c>
      <c r="B1908">
        <v>1976</v>
      </c>
      <c r="C1908">
        <f>_xlfn.MAXIFS(Table1[ScheduleWeekWritten],Table1[ScheduleSeason],Table1[[#This Row],[ScheduleSeason]])</f>
        <v>14</v>
      </c>
      <c r="D1908">
        <v>4</v>
      </c>
      <c r="E1908" cm="1">
        <f t="array" ref="E1908">_xlfn.XLOOKUP(Table1[[#This Row],[ScheduleWeekWritten]],Table3[Game],100+Table3[Increase],Table1[[#This Row],[ScheduleWeekWritten]])</f>
        <v>4</v>
      </c>
      <c r="F1908" t="b">
        <v>0</v>
      </c>
      <c r="G1908" t="s">
        <v>28</v>
      </c>
      <c r="H1908">
        <v>50</v>
      </c>
      <c r="I1908">
        <v>17</v>
      </c>
      <c r="J1908" t="s">
        <v>42</v>
      </c>
      <c r="K1908" t="s">
        <v>43</v>
      </c>
      <c r="L1908" t="str">
        <f>_xlfn.XLOOKUP(Table1[[#This Row],[TeamFavoriteID]],Table2[team_id],Table2[team_name],_xlfn.XLOOKUP(Table1[[#This Row],[TeamFavoriteID]],Table2[team_id_pfr],Table2[team_name],"Even"))</f>
        <v>Buffalo Bills</v>
      </c>
      <c r="M1908">
        <v>-8.5</v>
      </c>
      <c r="N1908">
        <f>IF(Table1[[#This Row],[TeamFavorite]]=Table1[[#This Row],[TeamHome]],Table1[[#This Row],[ScoreAway]]-Table1[[#This Row],[ScoreHome]],Table1[[#This Row],[ScoreHome]]-Table1[[#This Row],[ScoreAway]])</f>
        <v>-33</v>
      </c>
      <c r="O1908">
        <f>IF(Table1[[#This Row],[SpreadActual]]&lt;Table1[[#This Row],[SpreadFavorite]],1,0)</f>
        <v>1</v>
      </c>
      <c r="Q1908" t="s">
        <v>123</v>
      </c>
      <c r="R1908" t="b">
        <v>0</v>
      </c>
      <c r="S1908">
        <v>55</v>
      </c>
      <c r="T1908">
        <v>7</v>
      </c>
      <c r="U1908">
        <v>81</v>
      </c>
    </row>
    <row r="1909" spans="1:22" x14ac:dyDescent="0.2">
      <c r="A1909" s="1">
        <v>28036</v>
      </c>
      <c r="B1909">
        <v>1976</v>
      </c>
      <c r="C1909">
        <f>_xlfn.MAXIFS(Table1[ScheduleWeekWritten],Table1[ScheduleSeason],Table1[[#This Row],[ScheduleSeason]])</f>
        <v>14</v>
      </c>
      <c r="D1909">
        <v>4</v>
      </c>
      <c r="E1909" cm="1">
        <f t="array" ref="E1909">_xlfn.XLOOKUP(Table1[[#This Row],[ScheduleWeekWritten]],Table3[Game],100+Table3[Increase],Table1[[#This Row],[ScheduleWeekWritten]])</f>
        <v>4</v>
      </c>
      <c r="F1909" t="b">
        <v>0</v>
      </c>
      <c r="G1909" t="s">
        <v>46</v>
      </c>
      <c r="H1909">
        <v>33</v>
      </c>
      <c r="I1909">
        <v>7</v>
      </c>
      <c r="J1909" t="s">
        <v>61</v>
      </c>
      <c r="K1909" t="s">
        <v>85</v>
      </c>
      <c r="L1909" t="str">
        <f>_xlfn.XLOOKUP(Table1[[#This Row],[TeamFavoriteID]],Table2[team_id],Table2[team_name],_xlfn.XLOOKUP(Table1[[#This Row],[TeamFavoriteID]],Table2[team_id_pfr],Table2[team_name],"Even"))</f>
        <v>Washington Commanders</v>
      </c>
      <c r="M1909">
        <v>-5.5</v>
      </c>
      <c r="N1909">
        <f>IF(Table1[[#This Row],[TeamFavorite]]=Table1[[#This Row],[TeamHome]],Table1[[#This Row],[ScoreAway]]-Table1[[#This Row],[ScoreHome]],Table1[[#This Row],[ScoreHome]]-Table1[[#This Row],[ScoreAway]])</f>
        <v>26</v>
      </c>
      <c r="O1909">
        <f>IF(Table1[[#This Row],[SpreadActual]]&lt;Table1[[#This Row],[SpreadFavorite]],1,0)</f>
        <v>0</v>
      </c>
      <c r="Q1909" t="s">
        <v>114</v>
      </c>
      <c r="R1909" t="b">
        <v>0</v>
      </c>
      <c r="S1909">
        <v>65</v>
      </c>
      <c r="T1909">
        <v>9</v>
      </c>
      <c r="U1909">
        <v>66</v>
      </c>
    </row>
    <row r="1910" spans="1:22" x14ac:dyDescent="0.2">
      <c r="A1910" s="1">
        <v>28036</v>
      </c>
      <c r="B1910">
        <v>1976</v>
      </c>
      <c r="C1910">
        <f>_xlfn.MAXIFS(Table1[ScheduleWeekWritten],Table1[ScheduleSeason],Table1[[#This Row],[ScheduleSeason]])</f>
        <v>14</v>
      </c>
      <c r="D1910">
        <v>4</v>
      </c>
      <c r="E1910" cm="1">
        <f t="array" ref="E1910">_xlfn.XLOOKUP(Table1[[#This Row],[ScheduleWeekWritten]],Table3[Game],100+Table3[Increase],Table1[[#This Row],[ScheduleWeekWritten]])</f>
        <v>4</v>
      </c>
      <c r="F1910" t="b">
        <v>0</v>
      </c>
      <c r="G1910" t="s">
        <v>62</v>
      </c>
      <c r="H1910">
        <v>24</v>
      </c>
      <c r="I1910">
        <v>45</v>
      </c>
      <c r="J1910" t="s">
        <v>101</v>
      </c>
      <c r="K1910" t="s">
        <v>104</v>
      </c>
      <c r="L1910" t="str">
        <f>_xlfn.XLOOKUP(Table1[[#This Row],[TeamFavoriteID]],Table2[team_id],Table2[team_name],_xlfn.XLOOKUP(Table1[[#This Row],[TeamFavoriteID]],Table2[team_id_pfr],Table2[team_name],"Even"))</f>
        <v>Cincinnati Bengals</v>
      </c>
      <c r="M1910">
        <v>-7.5</v>
      </c>
      <c r="N1910">
        <f>IF(Table1[[#This Row],[TeamFavorite]]=Table1[[#This Row],[TeamHome]],Table1[[#This Row],[ScoreAway]]-Table1[[#This Row],[ScoreHome]],Table1[[#This Row],[ScoreHome]]-Table1[[#This Row],[ScoreAway]])</f>
        <v>-21</v>
      </c>
      <c r="O1910">
        <f>IF(Table1[[#This Row],[SpreadActual]]&lt;Table1[[#This Row],[SpreadFavorite]],1,0)</f>
        <v>1</v>
      </c>
      <c r="Q1910" t="s">
        <v>66</v>
      </c>
      <c r="R1910" t="b">
        <v>0</v>
      </c>
      <c r="S1910">
        <v>58</v>
      </c>
      <c r="T1910">
        <v>6</v>
      </c>
      <c r="U1910">
        <v>88</v>
      </c>
    </row>
    <row r="1911" spans="1:22" x14ac:dyDescent="0.2">
      <c r="A1911" s="1">
        <v>28036</v>
      </c>
      <c r="B1911">
        <v>1976</v>
      </c>
      <c r="C1911">
        <f>_xlfn.MAXIFS(Table1[ScheduleWeekWritten],Table1[ScheduleSeason],Table1[[#This Row],[ScheduleSeason]])</f>
        <v>14</v>
      </c>
      <c r="D1911">
        <v>4</v>
      </c>
      <c r="E1911" cm="1">
        <f t="array" ref="E1911">_xlfn.XLOOKUP(Table1[[#This Row],[ScheduleWeekWritten]],Table3[Game],100+Table3[Increase],Table1[[#This Row],[ScheduleWeekWritten]])</f>
        <v>4</v>
      </c>
      <c r="F1911" t="b">
        <v>0</v>
      </c>
      <c r="G1911" t="s">
        <v>24</v>
      </c>
      <c r="H1911">
        <v>26</v>
      </c>
      <c r="I1911">
        <v>0</v>
      </c>
      <c r="J1911" t="s">
        <v>27</v>
      </c>
      <c r="K1911" t="s">
        <v>88</v>
      </c>
      <c r="L1911" t="str">
        <f>_xlfn.XLOOKUP(Table1[[#This Row],[TeamFavoriteID]],Table2[team_id],Table2[team_name],_xlfn.XLOOKUP(Table1[[#This Row],[TeamFavoriteID]],Table2[team_id_pfr],Table2[team_name],"Even"))</f>
        <v>Denver Broncos</v>
      </c>
      <c r="M1911">
        <v>-6.5</v>
      </c>
      <c r="N1911">
        <f>IF(Table1[[#This Row],[TeamFavorite]]=Table1[[#This Row],[TeamHome]],Table1[[#This Row],[ScoreAway]]-Table1[[#This Row],[ScoreHome]],Table1[[#This Row],[ScoreHome]]-Table1[[#This Row],[ScoreAway]])</f>
        <v>-26</v>
      </c>
      <c r="O1911">
        <f>IF(Table1[[#This Row],[SpreadActual]]&lt;Table1[[#This Row],[SpreadFavorite]],1,0)</f>
        <v>1</v>
      </c>
      <c r="Q1911" t="s">
        <v>71</v>
      </c>
      <c r="R1911" t="b">
        <v>0</v>
      </c>
      <c r="S1911">
        <v>61</v>
      </c>
      <c r="T1911">
        <v>15</v>
      </c>
      <c r="U1911">
        <v>38</v>
      </c>
    </row>
    <row r="1912" spans="1:22" x14ac:dyDescent="0.2">
      <c r="A1912" s="1">
        <v>28036</v>
      </c>
      <c r="B1912">
        <v>1976</v>
      </c>
      <c r="C1912">
        <f>_xlfn.MAXIFS(Table1[ScheduleWeekWritten],Table1[ScheduleSeason],Table1[[#This Row],[ScheduleSeason]])</f>
        <v>14</v>
      </c>
      <c r="D1912">
        <v>4</v>
      </c>
      <c r="E1912" cm="1">
        <f t="array" ref="E1912">_xlfn.XLOOKUP(Table1[[#This Row],[ScheduleWeekWritten]],Table3[Game],100+Table3[Increase],Table1[[#This Row],[ScheduleWeekWritten]])</f>
        <v>4</v>
      </c>
      <c r="F1912" t="b">
        <v>0</v>
      </c>
      <c r="G1912" t="s">
        <v>33</v>
      </c>
      <c r="H1912">
        <v>24</v>
      </c>
      <c r="I1912">
        <v>14</v>
      </c>
      <c r="J1912" t="s">
        <v>45</v>
      </c>
      <c r="K1912" t="s">
        <v>79</v>
      </c>
      <c r="L1912" t="str">
        <f>_xlfn.XLOOKUP(Table1[[#This Row],[TeamFavoriteID]],Table2[team_id],Table2[team_name],_xlfn.XLOOKUP(Table1[[#This Row],[TeamFavoriteID]],Table2[team_id_pfr],Table2[team_name],"Even"))</f>
        <v>Detroit Lions</v>
      </c>
      <c r="M1912">
        <v>-6</v>
      </c>
      <c r="N1912">
        <f>IF(Table1[[#This Row],[TeamFavorite]]=Table1[[#This Row],[TeamHome]],Table1[[#This Row],[ScoreAway]]-Table1[[#This Row],[ScoreHome]],Table1[[#This Row],[ScoreHome]]-Table1[[#This Row],[ScoreAway]])</f>
        <v>10</v>
      </c>
      <c r="O1912">
        <f>IF(Table1[[#This Row],[SpreadActual]]&lt;Table1[[#This Row],[SpreadFavorite]],1,0)</f>
        <v>0</v>
      </c>
      <c r="Q1912" t="s">
        <v>82</v>
      </c>
      <c r="R1912" t="b">
        <v>0</v>
      </c>
      <c r="S1912">
        <v>60</v>
      </c>
      <c r="T1912">
        <v>12</v>
      </c>
      <c r="U1912">
        <v>65</v>
      </c>
    </row>
    <row r="1913" spans="1:22" x14ac:dyDescent="0.2">
      <c r="A1913" s="1">
        <v>28036</v>
      </c>
      <c r="B1913">
        <v>1976</v>
      </c>
      <c r="C1913">
        <f>_xlfn.MAXIFS(Table1[ScheduleWeekWritten],Table1[ScheduleSeason],Table1[[#This Row],[ScheduleSeason]])</f>
        <v>14</v>
      </c>
      <c r="D1913">
        <v>4</v>
      </c>
      <c r="E1913" cm="1">
        <f t="array" ref="E1913">_xlfn.XLOOKUP(Table1[[#This Row],[ScheduleWeekWritten]],Table3[Game],100+Table3[Increase],Table1[[#This Row],[ScheduleWeekWritten]])</f>
        <v>4</v>
      </c>
      <c r="F1913" t="b">
        <v>0</v>
      </c>
      <c r="G1913" t="s">
        <v>19</v>
      </c>
      <c r="H1913">
        <v>28</v>
      </c>
      <c r="I1913">
        <v>31</v>
      </c>
      <c r="J1913" t="s">
        <v>39</v>
      </c>
      <c r="K1913" t="s">
        <v>40</v>
      </c>
      <c r="L1913" t="str">
        <f>_xlfn.XLOOKUP(Table1[[#This Row],[TeamFavoriteID]],Table2[team_id],Table2[team_name],_xlfn.XLOOKUP(Table1[[#This Row],[TeamFavoriteID]],Table2[team_id_pfr],Table2[team_name],"Even"))</f>
        <v>Los Angeles Rams</v>
      </c>
      <c r="M1913">
        <v>-2.5</v>
      </c>
      <c r="N1913">
        <f>IF(Table1[[#This Row],[TeamFavorite]]=Table1[[#This Row],[TeamHome]],Table1[[#This Row],[ScoreAway]]-Table1[[#This Row],[ScoreHome]],Table1[[#This Row],[ScoreHome]]-Table1[[#This Row],[ScoreAway]])</f>
        <v>-3</v>
      </c>
      <c r="O1913">
        <f>IF(Table1[[#This Row],[SpreadActual]]&lt;Table1[[#This Row],[SpreadFavorite]],1,0)</f>
        <v>1</v>
      </c>
      <c r="Q1913" t="s">
        <v>22</v>
      </c>
      <c r="R1913" t="b">
        <v>0</v>
      </c>
      <c r="S1913">
        <v>75</v>
      </c>
      <c r="T1913">
        <v>8</v>
      </c>
      <c r="U1913">
        <v>67</v>
      </c>
    </row>
    <row r="1914" spans="1:22" x14ac:dyDescent="0.2">
      <c r="A1914" s="1">
        <v>28036</v>
      </c>
      <c r="B1914">
        <v>1976</v>
      </c>
      <c r="C1914">
        <f>_xlfn.MAXIFS(Table1[ScheduleWeekWritten],Table1[ScheduleSeason],Table1[[#This Row],[ScheduleSeason]])</f>
        <v>14</v>
      </c>
      <c r="D1914">
        <v>4</v>
      </c>
      <c r="E1914" cm="1">
        <f t="array" ref="E1914">_xlfn.XLOOKUP(Table1[[#This Row],[ScheduleWeekWritten]],Table3[Game],100+Table3[Increase],Table1[[#This Row],[ScheduleWeekWritten]])</f>
        <v>4</v>
      </c>
      <c r="F1914" t="b">
        <v>0</v>
      </c>
      <c r="G1914" t="s">
        <v>115</v>
      </c>
      <c r="H1914">
        <v>48</v>
      </c>
      <c r="I1914">
        <v>17</v>
      </c>
      <c r="J1914" t="s">
        <v>20</v>
      </c>
      <c r="K1914" t="s">
        <v>21</v>
      </c>
      <c r="L1914" t="str">
        <f>_xlfn.XLOOKUP(Table1[[#This Row],[TeamFavoriteID]],Table2[team_id],Table2[team_name],_xlfn.XLOOKUP(Table1[[#This Row],[TeamFavoriteID]],Table2[team_id_pfr],Table2[team_name],"Even"))</f>
        <v>Las Vegas Raiders</v>
      </c>
      <c r="M1914">
        <v>-7</v>
      </c>
      <c r="N1914">
        <f>IF(Table1[[#This Row],[TeamFavorite]]=Table1[[#This Row],[TeamHome]],Table1[[#This Row],[ScoreAway]]-Table1[[#This Row],[ScoreHome]],Table1[[#This Row],[ScoreHome]]-Table1[[#This Row],[ScoreAway]])</f>
        <v>31</v>
      </c>
      <c r="O1914">
        <f>IF(Table1[[#This Row],[SpreadActual]]&lt;Table1[[#This Row],[SpreadFavorite]],1,0)</f>
        <v>0</v>
      </c>
      <c r="Q1914" t="s">
        <v>116</v>
      </c>
      <c r="R1914" t="b">
        <v>0</v>
      </c>
      <c r="S1914">
        <v>60</v>
      </c>
      <c r="T1914">
        <v>10</v>
      </c>
      <c r="U1914">
        <v>82</v>
      </c>
    </row>
    <row r="1915" spans="1:22" x14ac:dyDescent="0.2">
      <c r="A1915" s="1">
        <v>28036</v>
      </c>
      <c r="B1915">
        <v>1976</v>
      </c>
      <c r="C1915">
        <f>_xlfn.MAXIFS(Table1[ScheduleWeekWritten],Table1[ScheduleSeason],Table1[[#This Row],[ScheduleSeason]])</f>
        <v>14</v>
      </c>
      <c r="D1915">
        <v>4</v>
      </c>
      <c r="E1915" cm="1">
        <f t="array" ref="E1915">_xlfn.XLOOKUP(Table1[[#This Row],[ScheduleWeekWritten]],Table3[Game],100+Table3[Increase],Table1[[#This Row],[ScheduleWeekWritten]])</f>
        <v>4</v>
      </c>
      <c r="F1915" t="b">
        <v>0</v>
      </c>
      <c r="G1915" t="s">
        <v>95</v>
      </c>
      <c r="H1915">
        <v>26</v>
      </c>
      <c r="I1915">
        <v>31</v>
      </c>
      <c r="J1915" t="s">
        <v>23</v>
      </c>
      <c r="K1915" t="s">
        <v>25</v>
      </c>
      <c r="L1915" t="str">
        <f>_xlfn.XLOOKUP(Table1[[#This Row],[TeamFavoriteID]],Table2[team_id],Table2[team_name],_xlfn.XLOOKUP(Table1[[#This Row],[TeamFavoriteID]],Table2[team_id_pfr],Table2[team_name],"Even"))</f>
        <v>Houston Oilers</v>
      </c>
      <c r="M1915">
        <v>-7</v>
      </c>
      <c r="N1915">
        <f>IF(Table1[[#This Row],[TeamFavorite]]=Table1[[#This Row],[TeamHome]],Table1[[#This Row],[ScoreAway]]-Table1[[#This Row],[ScoreHome]],Table1[[#This Row],[ScoreHome]]-Table1[[#This Row],[ScoreAway]])</f>
        <v>-5</v>
      </c>
      <c r="O1915">
        <f>IF(Table1[[#This Row],[SpreadActual]]&lt;Table1[[#This Row],[SpreadFavorite]],1,0)</f>
        <v>0</v>
      </c>
      <c r="Q1915" t="s">
        <v>124</v>
      </c>
      <c r="R1915" t="b">
        <v>0</v>
      </c>
      <c r="S1915">
        <v>72</v>
      </c>
      <c r="T1915">
        <v>0</v>
      </c>
      <c r="V1915" t="s">
        <v>103</v>
      </c>
    </row>
    <row r="1916" spans="1:22" x14ac:dyDescent="0.2">
      <c r="A1916" s="1">
        <v>28036</v>
      </c>
      <c r="B1916">
        <v>1976</v>
      </c>
      <c r="C1916">
        <f>_xlfn.MAXIFS(Table1[ScheduleWeekWritten],Table1[ScheduleSeason],Table1[[#This Row],[ScheduleSeason]])</f>
        <v>14</v>
      </c>
      <c r="D1916">
        <v>4</v>
      </c>
      <c r="E1916" cm="1">
        <f t="array" ref="E1916">_xlfn.XLOOKUP(Table1[[#This Row],[ScheduleWeekWritten]],Table3[Game],100+Table3[Increase],Table1[[#This Row],[ScheduleWeekWritten]])</f>
        <v>4</v>
      </c>
      <c r="F1916" t="b">
        <v>0</v>
      </c>
      <c r="G1916" t="s">
        <v>53</v>
      </c>
      <c r="H1916">
        <v>17</v>
      </c>
      <c r="I1916">
        <v>6</v>
      </c>
      <c r="J1916" t="s">
        <v>31</v>
      </c>
      <c r="K1916" t="s">
        <v>87</v>
      </c>
      <c r="L1916" t="str">
        <f>_xlfn.XLOOKUP(Table1[[#This Row],[TeamFavoriteID]],Table2[team_id],Table2[team_name],_xlfn.XLOOKUP(Table1[[#This Row],[TeamFavoriteID]],Table2[team_id_pfr],Table2[team_name],"Even"))</f>
        <v>San Francisco 49ers</v>
      </c>
      <c r="M1916">
        <v>-14</v>
      </c>
      <c r="N1916">
        <f>IF(Table1[[#This Row],[TeamFavorite]]=Table1[[#This Row],[TeamHome]],Table1[[#This Row],[ScoreAway]]-Table1[[#This Row],[ScoreHome]],Table1[[#This Row],[ScoreHome]]-Table1[[#This Row],[ScoreAway]])</f>
        <v>-11</v>
      </c>
      <c r="O1916">
        <f>IF(Table1[[#This Row],[SpreadActual]]&lt;Table1[[#This Row],[SpreadFavorite]],1,0)</f>
        <v>0</v>
      </c>
      <c r="Q1916" t="s">
        <v>118</v>
      </c>
      <c r="R1916" t="b">
        <v>0</v>
      </c>
      <c r="S1916">
        <v>61</v>
      </c>
      <c r="T1916">
        <v>9</v>
      </c>
      <c r="U1916">
        <v>76</v>
      </c>
    </row>
    <row r="1917" spans="1:22" x14ac:dyDescent="0.2">
      <c r="A1917" s="1">
        <v>28036</v>
      </c>
      <c r="B1917">
        <v>1976</v>
      </c>
      <c r="C1917">
        <f>_xlfn.MAXIFS(Table1[ScheduleWeekWritten],Table1[ScheduleSeason],Table1[[#This Row],[ScheduleSeason]])</f>
        <v>14</v>
      </c>
      <c r="D1917">
        <v>4</v>
      </c>
      <c r="E1917" cm="1">
        <f t="array" ref="E1917">_xlfn.XLOOKUP(Table1[[#This Row],[ScheduleWeekWritten]],Table3[Game],100+Table3[Increase],Table1[[#This Row],[ScheduleWeekWritten]])</f>
        <v>4</v>
      </c>
      <c r="F1917" t="b">
        <v>0</v>
      </c>
      <c r="G1917" t="s">
        <v>128</v>
      </c>
      <c r="H1917">
        <v>13</v>
      </c>
      <c r="I1917">
        <v>28</v>
      </c>
      <c r="J1917" t="s">
        <v>67</v>
      </c>
      <c r="K1917" t="s">
        <v>68</v>
      </c>
      <c r="L1917" t="str">
        <f>_xlfn.XLOOKUP(Table1[[#This Row],[TeamFavoriteID]],Table2[team_id],Table2[team_name],_xlfn.XLOOKUP(Table1[[#This Row],[TeamFavoriteID]],Table2[team_id_pfr],Table2[team_name],"Even"))</f>
        <v>Dallas Cowboys</v>
      </c>
      <c r="M1917">
        <v>-17.5</v>
      </c>
      <c r="N1917">
        <f>IF(Table1[[#This Row],[TeamFavorite]]=Table1[[#This Row],[TeamHome]],Table1[[#This Row],[ScoreAway]]-Table1[[#This Row],[ScoreHome]],Table1[[#This Row],[ScoreHome]]-Table1[[#This Row],[ScoreAway]])</f>
        <v>-15</v>
      </c>
      <c r="O1917">
        <f>IF(Table1[[#This Row],[SpreadActual]]&lt;Table1[[#This Row],[SpreadFavorite]],1,0)</f>
        <v>0</v>
      </c>
      <c r="Q1917" t="s">
        <v>129</v>
      </c>
      <c r="R1917" t="b">
        <v>0</v>
      </c>
      <c r="S1917">
        <v>72</v>
      </c>
      <c r="T1917">
        <v>0</v>
      </c>
      <c r="V1917" t="s">
        <v>103</v>
      </c>
    </row>
    <row r="1918" spans="1:22" x14ac:dyDescent="0.2">
      <c r="A1918" s="1">
        <v>28036</v>
      </c>
      <c r="B1918">
        <v>1976</v>
      </c>
      <c r="C1918">
        <f>_xlfn.MAXIFS(Table1[ScheduleWeekWritten],Table1[ScheduleSeason],Table1[[#This Row],[ScheduleSeason]])</f>
        <v>14</v>
      </c>
      <c r="D1918">
        <v>4</v>
      </c>
      <c r="E1918" cm="1">
        <f t="array" ref="E1918">_xlfn.XLOOKUP(Table1[[#This Row],[ScheduleWeekWritten]],Table3[Game],100+Table3[Increase],Table1[[#This Row],[ScheduleWeekWritten]])</f>
        <v>4</v>
      </c>
      <c r="F1918" t="b">
        <v>0</v>
      </c>
      <c r="G1918" t="s">
        <v>57</v>
      </c>
      <c r="H1918">
        <v>27</v>
      </c>
      <c r="I1918">
        <v>21</v>
      </c>
      <c r="J1918" t="s">
        <v>50</v>
      </c>
      <c r="K1918" t="s">
        <v>59</v>
      </c>
      <c r="L1918" t="str">
        <f>_xlfn.XLOOKUP(Table1[[#This Row],[TeamFavoriteID]],Table2[team_id],Table2[team_name],_xlfn.XLOOKUP(Table1[[#This Row],[TeamFavoriteID]],Table2[team_id_pfr],Table2[team_name],"Even"))</f>
        <v>Arizona Cardinals</v>
      </c>
      <c r="M1918">
        <v>-7.5</v>
      </c>
      <c r="N1918">
        <f>IF(Table1[[#This Row],[TeamFavorite]]=Table1[[#This Row],[TeamHome]],Table1[[#This Row],[ScoreAway]]-Table1[[#This Row],[ScoreHome]],Table1[[#This Row],[ScoreHome]]-Table1[[#This Row],[ScoreAway]])</f>
        <v>6</v>
      </c>
      <c r="O1918">
        <f>IF(Table1[[#This Row],[SpreadActual]]&lt;Table1[[#This Row],[SpreadFavorite]],1,0)</f>
        <v>0</v>
      </c>
      <c r="Q1918" t="s">
        <v>60</v>
      </c>
      <c r="R1918" t="b">
        <v>0</v>
      </c>
      <c r="S1918">
        <v>69</v>
      </c>
      <c r="T1918">
        <v>7</v>
      </c>
      <c r="U1918">
        <v>56</v>
      </c>
    </row>
    <row r="1919" spans="1:22" x14ac:dyDescent="0.2">
      <c r="A1919" s="1">
        <v>28037</v>
      </c>
      <c r="B1919">
        <v>1976</v>
      </c>
      <c r="C1919">
        <f>_xlfn.MAXIFS(Table1[ScheduleWeekWritten],Table1[ScheduleSeason],Table1[[#This Row],[ScheduleSeason]])</f>
        <v>14</v>
      </c>
      <c r="D1919">
        <v>4</v>
      </c>
      <c r="E1919" cm="1">
        <f t="array" ref="E1919">_xlfn.XLOOKUP(Table1[[#This Row],[ScheduleWeekWritten]],Table3[Game],100+Table3[Increase],Table1[[#This Row],[ScheduleWeekWritten]])</f>
        <v>4</v>
      </c>
      <c r="F1919" t="b">
        <v>0</v>
      </c>
      <c r="G1919" t="s">
        <v>54</v>
      </c>
      <c r="H1919">
        <v>17</v>
      </c>
      <c r="I1919">
        <v>6</v>
      </c>
      <c r="J1919" t="s">
        <v>49</v>
      </c>
      <c r="K1919" t="s">
        <v>51</v>
      </c>
      <c r="L1919" t="str">
        <f>_xlfn.XLOOKUP(Table1[[#This Row],[TeamFavoriteID]],Table2[team_id],Table2[team_name],_xlfn.XLOOKUP(Table1[[#This Row],[TeamFavoriteID]],Table2[team_id_pfr],Table2[team_name],"Even"))</f>
        <v>Pittsburgh Steelers</v>
      </c>
      <c r="M1919">
        <v>-4.5</v>
      </c>
      <c r="N1919">
        <f>IF(Table1[[#This Row],[TeamFavorite]]=Table1[[#This Row],[TeamHome]],Table1[[#This Row],[ScoreAway]]-Table1[[#This Row],[ScoreHome]],Table1[[#This Row],[ScoreHome]]-Table1[[#This Row],[ScoreAway]])</f>
        <v>11</v>
      </c>
      <c r="O1919">
        <f>IF(Table1[[#This Row],[SpreadActual]]&lt;Table1[[#This Row],[SpreadFavorite]],1,0)</f>
        <v>0</v>
      </c>
      <c r="Q1919" t="s">
        <v>73</v>
      </c>
      <c r="R1919" t="b">
        <v>0</v>
      </c>
      <c r="S1919">
        <v>65</v>
      </c>
      <c r="T1919">
        <v>13</v>
      </c>
      <c r="U1919">
        <v>55</v>
      </c>
    </row>
    <row r="1920" spans="1:22" x14ac:dyDescent="0.2">
      <c r="A1920" s="1">
        <v>28043</v>
      </c>
      <c r="B1920">
        <v>1976</v>
      </c>
      <c r="C1920">
        <f>_xlfn.MAXIFS(Table1[ScheduleWeekWritten],Table1[ScheduleSeason],Table1[[#This Row],[ScheduleSeason]])</f>
        <v>14</v>
      </c>
      <c r="D1920">
        <v>5</v>
      </c>
      <c r="E1920" cm="1">
        <f t="array" ref="E1920">_xlfn.XLOOKUP(Table1[[#This Row],[ScheduleWeekWritten]],Table3[Game],100+Table3[Increase],Table1[[#This Row],[ScheduleWeekWritten]])</f>
        <v>5</v>
      </c>
      <c r="F1920" t="b">
        <v>0</v>
      </c>
      <c r="G1920" t="s">
        <v>34</v>
      </c>
      <c r="H1920">
        <v>28</v>
      </c>
      <c r="I1920">
        <v>14</v>
      </c>
      <c r="J1920" t="s">
        <v>19</v>
      </c>
      <c r="K1920" t="s">
        <v>72</v>
      </c>
      <c r="L1920" t="str">
        <f>_xlfn.XLOOKUP(Table1[[#This Row],[TeamFavoriteID]],Table2[team_id],Table2[team_name],_xlfn.XLOOKUP(Table1[[#This Row],[TeamFavoriteID]],Table2[team_id_pfr],Table2[team_name],"Even"))</f>
        <v>Baltimore Colts</v>
      </c>
      <c r="M1920">
        <v>-6</v>
      </c>
      <c r="N1920">
        <f>IF(Table1[[#This Row],[TeamFavorite]]=Table1[[#This Row],[TeamHome]],Table1[[#This Row],[ScoreAway]]-Table1[[#This Row],[ScoreHome]],Table1[[#This Row],[ScoreHome]]-Table1[[#This Row],[ScoreAway]])</f>
        <v>-14</v>
      </c>
      <c r="O1920">
        <f>IF(Table1[[#This Row],[SpreadActual]]&lt;Table1[[#This Row],[SpreadFavorite]],1,0)</f>
        <v>1</v>
      </c>
      <c r="Q1920" t="s">
        <v>80</v>
      </c>
      <c r="R1920" t="b">
        <v>0</v>
      </c>
      <c r="S1920">
        <v>53</v>
      </c>
      <c r="T1920">
        <v>14</v>
      </c>
      <c r="U1920">
        <v>63</v>
      </c>
    </row>
    <row r="1921" spans="1:22" x14ac:dyDescent="0.2">
      <c r="A1921" s="1">
        <v>28043</v>
      </c>
      <c r="B1921">
        <v>1976</v>
      </c>
      <c r="C1921">
        <f>_xlfn.MAXIFS(Table1[ScheduleWeekWritten],Table1[ScheduleSeason],Table1[[#This Row],[ScheduleSeason]])</f>
        <v>14</v>
      </c>
      <c r="D1921">
        <v>5</v>
      </c>
      <c r="E1921" cm="1">
        <f t="array" ref="E1921">_xlfn.XLOOKUP(Table1[[#This Row],[ScheduleWeekWritten]],Table3[Game],100+Table3[Increase],Table1[[#This Row],[ScheduleWeekWritten]])</f>
        <v>5</v>
      </c>
      <c r="F1921" t="b">
        <v>0</v>
      </c>
      <c r="G1921" t="s">
        <v>101</v>
      </c>
      <c r="H1921">
        <v>21</v>
      </c>
      <c r="I1921">
        <v>0</v>
      </c>
      <c r="J1921" t="s">
        <v>127</v>
      </c>
      <c r="K1921" t="s">
        <v>104</v>
      </c>
      <c r="L1921" t="str">
        <f>_xlfn.XLOOKUP(Table1[[#This Row],[TeamFavoriteID]],Table2[team_id],Table2[team_name],_xlfn.XLOOKUP(Table1[[#This Row],[TeamFavoriteID]],Table2[team_id_pfr],Table2[team_name],"Even"))</f>
        <v>Cincinnati Bengals</v>
      </c>
      <c r="M1921">
        <v>-21</v>
      </c>
      <c r="N1921">
        <f>IF(Table1[[#This Row],[TeamFavorite]]=Table1[[#This Row],[TeamHome]],Table1[[#This Row],[ScoreAway]]-Table1[[#This Row],[ScoreHome]],Table1[[#This Row],[ScoreHome]]-Table1[[#This Row],[ScoreAway]])</f>
        <v>-21</v>
      </c>
      <c r="O1921">
        <f>IF(Table1[[#This Row],[SpreadActual]]&lt;Table1[[#This Row],[SpreadFavorite]],1,0)</f>
        <v>0</v>
      </c>
      <c r="Q1921" t="s">
        <v>111</v>
      </c>
      <c r="R1921" t="b">
        <v>0</v>
      </c>
      <c r="S1921">
        <v>47</v>
      </c>
      <c r="T1921">
        <v>5</v>
      </c>
      <c r="U1921">
        <v>65</v>
      </c>
    </row>
    <row r="1922" spans="1:22" x14ac:dyDescent="0.2">
      <c r="A1922" s="1">
        <v>28043</v>
      </c>
      <c r="B1922">
        <v>1976</v>
      </c>
      <c r="C1922">
        <f>_xlfn.MAXIFS(Table1[ScheduleWeekWritten],Table1[ScheduleSeason],Table1[[#This Row],[ScheduleSeason]])</f>
        <v>14</v>
      </c>
      <c r="D1922">
        <v>5</v>
      </c>
      <c r="E1922" cm="1">
        <f t="array" ref="E1922">_xlfn.XLOOKUP(Table1[[#This Row],[ScheduleWeekWritten]],Table3[Game],100+Table3[Increase],Table1[[#This Row],[ScheduleWeekWritten]])</f>
        <v>5</v>
      </c>
      <c r="F1922" t="b">
        <v>0</v>
      </c>
      <c r="G1922" t="s">
        <v>62</v>
      </c>
      <c r="H1922">
        <v>18</v>
      </c>
      <c r="I1922">
        <v>16</v>
      </c>
      <c r="J1922" t="s">
        <v>49</v>
      </c>
      <c r="K1922" t="s">
        <v>51</v>
      </c>
      <c r="L1922" t="str">
        <f>_xlfn.XLOOKUP(Table1[[#This Row],[TeamFavoriteID]],Table2[team_id],Table2[team_name],_xlfn.XLOOKUP(Table1[[#This Row],[TeamFavoriteID]],Table2[team_id_pfr],Table2[team_name],"Even"))</f>
        <v>Pittsburgh Steelers</v>
      </c>
      <c r="M1922">
        <v>-9.5</v>
      </c>
      <c r="N1922">
        <f>IF(Table1[[#This Row],[TeamFavorite]]=Table1[[#This Row],[TeamHome]],Table1[[#This Row],[ScoreAway]]-Table1[[#This Row],[ScoreHome]],Table1[[#This Row],[ScoreHome]]-Table1[[#This Row],[ScoreAway]])</f>
        <v>2</v>
      </c>
      <c r="O1922">
        <f>IF(Table1[[#This Row],[SpreadActual]]&lt;Table1[[#This Row],[SpreadFavorite]],1,0)</f>
        <v>0</v>
      </c>
      <c r="Q1922" t="s">
        <v>66</v>
      </c>
      <c r="R1922" t="b">
        <v>0</v>
      </c>
      <c r="S1922">
        <v>48</v>
      </c>
      <c r="T1922">
        <v>13</v>
      </c>
      <c r="U1922">
        <v>65</v>
      </c>
    </row>
    <row r="1923" spans="1:22" x14ac:dyDescent="0.2">
      <c r="A1923" s="1">
        <v>28043</v>
      </c>
      <c r="B1923">
        <v>1976</v>
      </c>
      <c r="C1923">
        <f>_xlfn.MAXIFS(Table1[ScheduleWeekWritten],Table1[ScheduleSeason],Table1[[#This Row],[ScheduleSeason]])</f>
        <v>14</v>
      </c>
      <c r="D1923">
        <v>5</v>
      </c>
      <c r="E1923" cm="1">
        <f t="array" ref="E1923">_xlfn.XLOOKUP(Table1[[#This Row],[ScheduleWeekWritten]],Table3[Game],100+Table3[Increase],Table1[[#This Row],[ScheduleWeekWritten]])</f>
        <v>5</v>
      </c>
      <c r="F1923" t="b">
        <v>0</v>
      </c>
      <c r="G1923" t="s">
        <v>45</v>
      </c>
      <c r="H1923">
        <v>30</v>
      </c>
      <c r="I1923">
        <v>10</v>
      </c>
      <c r="J1923" t="s">
        <v>115</v>
      </c>
      <c r="K1923" t="s">
        <v>70</v>
      </c>
      <c r="L1923" t="str">
        <f>_xlfn.XLOOKUP(Table1[[#This Row],[TeamFavoriteID]],Table2[team_id],Table2[team_name],_xlfn.XLOOKUP(Table1[[#This Row],[TeamFavoriteID]],Table2[team_id_pfr],Table2[team_name],"Even"))</f>
        <v>Boston Patriots</v>
      </c>
      <c r="M1923">
        <v>-7</v>
      </c>
      <c r="N1923">
        <f>IF(Table1[[#This Row],[TeamFavorite]]=Table1[[#This Row],[TeamHome]],Table1[[#This Row],[ScoreAway]]-Table1[[#This Row],[ScoreHome]],Table1[[#This Row],[ScoreHome]]-Table1[[#This Row],[ScoreAway]])</f>
        <v>20</v>
      </c>
      <c r="O1923">
        <f>IF(Table1[[#This Row],[SpreadActual]]&lt;Table1[[#This Row],[SpreadFavorite]],1,0)</f>
        <v>0</v>
      </c>
      <c r="Q1923" t="s">
        <v>125</v>
      </c>
      <c r="R1923" t="b">
        <v>0</v>
      </c>
      <c r="S1923">
        <v>72</v>
      </c>
      <c r="T1923">
        <v>0</v>
      </c>
      <c r="V1923" t="s">
        <v>103</v>
      </c>
    </row>
    <row r="1924" spans="1:22" x14ac:dyDescent="0.2">
      <c r="A1924" s="1">
        <v>28043</v>
      </c>
      <c r="B1924">
        <v>1976</v>
      </c>
      <c r="C1924">
        <f>_xlfn.MAXIFS(Table1[ScheduleWeekWritten],Table1[ScheduleSeason],Table1[[#This Row],[ScheduleSeason]])</f>
        <v>14</v>
      </c>
      <c r="D1924">
        <v>5</v>
      </c>
      <c r="E1924" cm="1">
        <f t="array" ref="E1924">_xlfn.XLOOKUP(Table1[[#This Row],[ScheduleWeekWritten]],Table3[Game],100+Table3[Increase],Table1[[#This Row],[ScheduleWeekWritten]])</f>
        <v>5</v>
      </c>
      <c r="F1924" t="b">
        <v>0</v>
      </c>
      <c r="G1924" t="s">
        <v>33</v>
      </c>
      <c r="H1924">
        <v>27</v>
      </c>
      <c r="I1924">
        <v>20</v>
      </c>
      <c r="J1924" t="s">
        <v>128</v>
      </c>
      <c r="K1924" t="s">
        <v>35</v>
      </c>
      <c r="L1924" t="str">
        <f>_xlfn.XLOOKUP(Table1[[#This Row],[TeamFavoriteID]],Table2[team_id],Table2[team_name],_xlfn.XLOOKUP(Table1[[#This Row],[TeamFavoriteID]],Table2[team_id_pfr],Table2[team_name],"Even"))</f>
        <v>Green Bay Packers</v>
      </c>
      <c r="M1924">
        <v>-9.5</v>
      </c>
      <c r="N1924">
        <f>IF(Table1[[#This Row],[TeamFavorite]]=Table1[[#This Row],[TeamHome]],Table1[[#This Row],[ScoreAway]]-Table1[[#This Row],[ScoreHome]],Table1[[#This Row],[ScoreHome]]-Table1[[#This Row],[ScoreAway]])</f>
        <v>-7</v>
      </c>
      <c r="O1924">
        <f>IF(Table1[[#This Row],[SpreadActual]]&lt;Table1[[#This Row],[SpreadFavorite]],1,0)</f>
        <v>0</v>
      </c>
      <c r="Q1924" t="s">
        <v>36</v>
      </c>
      <c r="R1924" t="b">
        <v>0</v>
      </c>
      <c r="S1924">
        <v>49</v>
      </c>
      <c r="T1924">
        <v>6</v>
      </c>
      <c r="U1924">
        <v>80</v>
      </c>
    </row>
    <row r="1925" spans="1:22" x14ac:dyDescent="0.2">
      <c r="A1925" s="1">
        <v>28043</v>
      </c>
      <c r="B1925">
        <v>1976</v>
      </c>
      <c r="C1925">
        <f>_xlfn.MAXIFS(Table1[ScheduleWeekWritten],Table1[ScheduleSeason],Table1[[#This Row],[ScheduleSeason]])</f>
        <v>14</v>
      </c>
      <c r="D1925">
        <v>5</v>
      </c>
      <c r="E1925" cm="1">
        <f t="array" ref="E1925">_xlfn.XLOOKUP(Table1[[#This Row],[ScheduleWeekWritten]],Table3[Game],100+Table3[Increase],Table1[[#This Row],[ScheduleWeekWritten]])</f>
        <v>5</v>
      </c>
      <c r="F1925" t="b">
        <v>0</v>
      </c>
      <c r="G1925" t="s">
        <v>23</v>
      </c>
      <c r="H1925">
        <v>17</v>
      </c>
      <c r="I1925">
        <v>3</v>
      </c>
      <c r="J1925" t="s">
        <v>24</v>
      </c>
      <c r="K1925" t="s">
        <v>25</v>
      </c>
      <c r="L1925" t="str">
        <f>_xlfn.XLOOKUP(Table1[[#This Row],[TeamFavoriteID]],Table2[team_id],Table2[team_name],_xlfn.XLOOKUP(Table1[[#This Row],[TeamFavoriteID]],Table2[team_id_pfr],Table2[team_name],"Even"))</f>
        <v>Houston Oilers</v>
      </c>
      <c r="M1925">
        <v>-3</v>
      </c>
      <c r="N1925">
        <f>IF(Table1[[#This Row],[TeamFavorite]]=Table1[[#This Row],[TeamHome]],Table1[[#This Row],[ScoreAway]]-Table1[[#This Row],[ScoreHome]],Table1[[#This Row],[ScoreHome]]-Table1[[#This Row],[ScoreAway]])</f>
        <v>-14</v>
      </c>
      <c r="O1925">
        <f>IF(Table1[[#This Row],[SpreadActual]]&lt;Table1[[#This Row],[SpreadFavorite]],1,0)</f>
        <v>1</v>
      </c>
      <c r="Q1925" t="s">
        <v>102</v>
      </c>
      <c r="R1925" t="b">
        <v>0</v>
      </c>
      <c r="S1925">
        <v>72</v>
      </c>
      <c r="T1925">
        <v>0</v>
      </c>
      <c r="V1925" t="s">
        <v>103</v>
      </c>
    </row>
    <row r="1926" spans="1:22" x14ac:dyDescent="0.2">
      <c r="A1926" s="1">
        <v>28043</v>
      </c>
      <c r="B1926">
        <v>1976</v>
      </c>
      <c r="C1926">
        <f>_xlfn.MAXIFS(Table1[ScheduleWeekWritten],Table1[ScheduleSeason],Table1[[#This Row],[ScheduleSeason]])</f>
        <v>14</v>
      </c>
      <c r="D1926">
        <v>5</v>
      </c>
      <c r="E1926" cm="1">
        <f t="array" ref="E1926">_xlfn.XLOOKUP(Table1[[#This Row],[ScheduleWeekWritten]],Table3[Game],100+Table3[Increase],Table1[[#This Row],[ScheduleWeekWritten]])</f>
        <v>5</v>
      </c>
      <c r="F1926" t="b">
        <v>0</v>
      </c>
      <c r="G1926" t="s">
        <v>54</v>
      </c>
      <c r="H1926">
        <v>20</v>
      </c>
      <c r="I1926">
        <v>19</v>
      </c>
      <c r="J1926" t="s">
        <v>46</v>
      </c>
      <c r="K1926" t="s">
        <v>55</v>
      </c>
      <c r="L1926" t="str">
        <f>_xlfn.XLOOKUP(Table1[[#This Row],[TeamFavoriteID]],Table2[team_id],Table2[team_name],_xlfn.XLOOKUP(Table1[[#This Row],[TeamFavoriteID]],Table2[team_id_pfr],Table2[team_name],"Even"))</f>
        <v>Minnesota Vikings</v>
      </c>
      <c r="M1926">
        <v>-7.5</v>
      </c>
      <c r="N1926">
        <f>IF(Table1[[#This Row],[TeamFavorite]]=Table1[[#This Row],[TeamHome]],Table1[[#This Row],[ScoreAway]]-Table1[[#This Row],[ScoreHome]],Table1[[#This Row],[ScoreHome]]-Table1[[#This Row],[ScoreAway]])</f>
        <v>-1</v>
      </c>
      <c r="O1926">
        <f>IF(Table1[[#This Row],[SpreadActual]]&lt;Table1[[#This Row],[SpreadFavorite]],1,0)</f>
        <v>0</v>
      </c>
      <c r="Q1926" t="s">
        <v>73</v>
      </c>
      <c r="R1926" t="b">
        <v>0</v>
      </c>
      <c r="S1926">
        <v>48</v>
      </c>
      <c r="T1926">
        <v>8</v>
      </c>
      <c r="U1926">
        <v>57</v>
      </c>
    </row>
    <row r="1927" spans="1:22" x14ac:dyDescent="0.2">
      <c r="A1927" s="1">
        <v>28043</v>
      </c>
      <c r="B1927">
        <v>1976</v>
      </c>
      <c r="C1927">
        <f>_xlfn.MAXIFS(Table1[ScheduleWeekWritten],Table1[ScheduleSeason],Table1[[#This Row],[ScheduleSeason]])</f>
        <v>14</v>
      </c>
      <c r="D1927">
        <v>5</v>
      </c>
      <c r="E1927" cm="1">
        <f t="array" ref="E1927">_xlfn.XLOOKUP(Table1[[#This Row],[ScheduleWeekWritten]],Table3[Game],100+Table3[Increase],Table1[[#This Row],[ScheduleWeekWritten]])</f>
        <v>5</v>
      </c>
      <c r="F1927" t="b">
        <v>0</v>
      </c>
      <c r="G1927" t="s">
        <v>95</v>
      </c>
      <c r="H1927">
        <v>30</v>
      </c>
      <c r="I1927">
        <v>0</v>
      </c>
      <c r="J1927" t="s">
        <v>38</v>
      </c>
      <c r="K1927" t="s">
        <v>89</v>
      </c>
      <c r="L1927" t="str">
        <f>_xlfn.XLOOKUP(Table1[[#This Row],[TeamFavoriteID]],Table2[team_id],Table2[team_name],_xlfn.XLOOKUP(Table1[[#This Row],[TeamFavoriteID]],Table2[team_id_pfr],Table2[team_name],"Even"))</f>
        <v>Even</v>
      </c>
      <c r="M1927">
        <v>0</v>
      </c>
      <c r="N1927">
        <f>IF(Table1[[#This Row],[TeamFavorite]]=Table1[[#This Row],[TeamHome]],Table1[[#This Row],[ScoreAway]]-Table1[[#This Row],[ScoreHome]],Table1[[#This Row],[ScoreHome]]-Table1[[#This Row],[ScoreAway]])</f>
        <v>30</v>
      </c>
      <c r="O1927">
        <f>IF(Table1[[#This Row],[SpreadActual]]&lt;Table1[[#This Row],[SpreadFavorite]],1,0)</f>
        <v>0</v>
      </c>
      <c r="Q1927" t="s">
        <v>124</v>
      </c>
      <c r="R1927" t="b">
        <v>0</v>
      </c>
      <c r="S1927">
        <v>72</v>
      </c>
      <c r="T1927">
        <v>0</v>
      </c>
      <c r="V1927" t="s">
        <v>103</v>
      </c>
    </row>
    <row r="1928" spans="1:22" x14ac:dyDescent="0.2">
      <c r="A1928" s="1">
        <v>28043</v>
      </c>
      <c r="B1928">
        <v>1976</v>
      </c>
      <c r="C1928">
        <f>_xlfn.MAXIFS(Table1[ScheduleWeekWritten],Table1[ScheduleSeason],Table1[[#This Row],[ScheduleSeason]])</f>
        <v>14</v>
      </c>
      <c r="D1928">
        <v>5</v>
      </c>
      <c r="E1928" cm="1">
        <f t="array" ref="E1928">_xlfn.XLOOKUP(Table1[[#This Row],[ScheduleWeekWritten]],Table3[Game],100+Table3[Increase],Table1[[#This Row],[ScheduleWeekWritten]])</f>
        <v>5</v>
      </c>
      <c r="F1928" t="b">
        <v>0</v>
      </c>
      <c r="G1928" t="s">
        <v>50</v>
      </c>
      <c r="H1928">
        <v>14</v>
      </c>
      <c r="I1928">
        <v>24</v>
      </c>
      <c r="J1928" t="s">
        <v>67</v>
      </c>
      <c r="K1928" t="s">
        <v>68</v>
      </c>
      <c r="L1928" t="str">
        <f>_xlfn.XLOOKUP(Table1[[#This Row],[TeamFavoriteID]],Table2[team_id],Table2[team_name],_xlfn.XLOOKUP(Table1[[#This Row],[TeamFavoriteID]],Table2[team_id_pfr],Table2[team_name],"Even"))</f>
        <v>Dallas Cowboys</v>
      </c>
      <c r="M1928">
        <v>-7.5</v>
      </c>
      <c r="N1928">
        <f>IF(Table1[[#This Row],[TeamFavorite]]=Table1[[#This Row],[TeamHome]],Table1[[#This Row],[ScoreAway]]-Table1[[#This Row],[ScoreHome]],Table1[[#This Row],[ScoreHome]]-Table1[[#This Row],[ScoreAway]])</f>
        <v>-10</v>
      </c>
      <c r="O1928">
        <f>IF(Table1[[#This Row],[SpreadActual]]&lt;Table1[[#This Row],[SpreadFavorite]],1,0)</f>
        <v>1</v>
      </c>
      <c r="Q1928" t="s">
        <v>126</v>
      </c>
      <c r="R1928" t="b">
        <v>0</v>
      </c>
      <c r="S1928">
        <v>53</v>
      </c>
      <c r="T1928">
        <v>18</v>
      </c>
      <c r="U1928">
        <v>51</v>
      </c>
    </row>
    <row r="1929" spans="1:22" x14ac:dyDescent="0.2">
      <c r="A1929" s="1">
        <v>28043</v>
      </c>
      <c r="B1929">
        <v>1976</v>
      </c>
      <c r="C1929">
        <f>_xlfn.MAXIFS(Table1[ScheduleWeekWritten],Table1[ScheduleSeason],Table1[[#This Row],[ScheduleSeason]])</f>
        <v>14</v>
      </c>
      <c r="D1929">
        <v>5</v>
      </c>
      <c r="E1929" cm="1">
        <f t="array" ref="E1929">_xlfn.XLOOKUP(Table1[[#This Row],[ScheduleWeekWritten]],Table3[Game],100+Table3[Increase],Table1[[#This Row],[ScheduleWeekWritten]])</f>
        <v>5</v>
      </c>
      <c r="F1929" t="b">
        <v>0</v>
      </c>
      <c r="G1929" t="s">
        <v>31</v>
      </c>
      <c r="H1929">
        <v>17</v>
      </c>
      <c r="I1929">
        <v>14</v>
      </c>
      <c r="J1929" t="s">
        <v>28</v>
      </c>
      <c r="K1929" t="s">
        <v>43</v>
      </c>
      <c r="L1929" t="str">
        <f>_xlfn.XLOOKUP(Table1[[#This Row],[TeamFavoriteID]],Table2[team_id],Table2[team_name],_xlfn.XLOOKUP(Table1[[#This Row],[TeamFavoriteID]],Table2[team_id_pfr],Table2[team_name],"Even"))</f>
        <v>Buffalo Bills</v>
      </c>
      <c r="M1929">
        <v>-10.5</v>
      </c>
      <c r="N1929">
        <f>IF(Table1[[#This Row],[TeamFavorite]]=Table1[[#This Row],[TeamHome]],Table1[[#This Row],[ScoreAway]]-Table1[[#This Row],[ScoreHome]],Table1[[#This Row],[ScoreHome]]-Table1[[#This Row],[ScoreAway]])</f>
        <v>3</v>
      </c>
      <c r="O1929">
        <f>IF(Table1[[#This Row],[SpreadActual]]&lt;Table1[[#This Row],[SpreadFavorite]],1,0)</f>
        <v>0</v>
      </c>
      <c r="Q1929" t="s">
        <v>74</v>
      </c>
      <c r="R1929" t="b">
        <v>0</v>
      </c>
      <c r="S1929">
        <v>53</v>
      </c>
      <c r="T1929">
        <v>18</v>
      </c>
      <c r="U1929">
        <v>51</v>
      </c>
    </row>
    <row r="1930" spans="1:22" x14ac:dyDescent="0.2">
      <c r="A1930" s="1">
        <v>28043</v>
      </c>
      <c r="B1930">
        <v>1976</v>
      </c>
      <c r="C1930">
        <f>_xlfn.MAXIFS(Table1[ScheduleWeekWritten],Table1[ScheduleSeason],Table1[[#This Row],[ScheduleSeason]])</f>
        <v>14</v>
      </c>
      <c r="D1930">
        <v>5</v>
      </c>
      <c r="E1930" cm="1">
        <f t="array" ref="E1930">_xlfn.XLOOKUP(Table1[[#This Row],[ScheduleWeekWritten]],Table3[Game],100+Table3[Increase],Table1[[#This Row],[ScheduleWeekWritten]])</f>
        <v>5</v>
      </c>
      <c r="F1930" t="b">
        <v>0</v>
      </c>
      <c r="G1930" t="s">
        <v>27</v>
      </c>
      <c r="H1930">
        <v>17</v>
      </c>
      <c r="I1930">
        <v>27</v>
      </c>
      <c r="J1930" t="s">
        <v>20</v>
      </c>
      <c r="K1930" t="s">
        <v>21</v>
      </c>
      <c r="L1930" t="str">
        <f>_xlfn.XLOOKUP(Table1[[#This Row],[TeamFavoriteID]],Table2[team_id],Table2[team_name],_xlfn.XLOOKUP(Table1[[#This Row],[TeamFavoriteID]],Table2[team_id_pfr],Table2[team_name],"Even"))</f>
        <v>Las Vegas Raiders</v>
      </c>
      <c r="M1930">
        <v>-6.5</v>
      </c>
      <c r="N1930">
        <f>IF(Table1[[#This Row],[TeamFavorite]]=Table1[[#This Row],[TeamHome]],Table1[[#This Row],[ScoreAway]]-Table1[[#This Row],[ScoreHome]],Table1[[#This Row],[ScoreHome]]-Table1[[#This Row],[ScoreAway]])</f>
        <v>-10</v>
      </c>
      <c r="O1930">
        <f>IF(Table1[[#This Row],[SpreadActual]]&lt;Table1[[#This Row],[SpreadFavorite]],1,0)</f>
        <v>1</v>
      </c>
      <c r="Q1930" t="s">
        <v>94</v>
      </c>
      <c r="R1930" t="b">
        <v>0</v>
      </c>
      <c r="S1930">
        <v>75</v>
      </c>
      <c r="T1930">
        <v>6</v>
      </c>
      <c r="U1930">
        <v>49</v>
      </c>
    </row>
    <row r="1931" spans="1:22" x14ac:dyDescent="0.2">
      <c r="A1931" s="1">
        <v>28043</v>
      </c>
      <c r="B1931">
        <v>1976</v>
      </c>
      <c r="C1931">
        <f>_xlfn.MAXIFS(Table1[ScheduleWeekWritten],Table1[ScheduleSeason],Table1[[#This Row],[ScheduleSeason]])</f>
        <v>14</v>
      </c>
      <c r="D1931">
        <v>5</v>
      </c>
      <c r="E1931" cm="1">
        <f t="array" ref="E1931">_xlfn.XLOOKUP(Table1[[#This Row],[ScheduleWeekWritten]],Table3[Game],100+Table3[Increase],Table1[[#This Row],[ScheduleWeekWritten]])</f>
        <v>5</v>
      </c>
      <c r="F1931" t="b">
        <v>0</v>
      </c>
      <c r="G1931" t="s">
        <v>57</v>
      </c>
      <c r="H1931">
        <v>33</v>
      </c>
      <c r="I1931">
        <v>14</v>
      </c>
      <c r="J1931" t="s">
        <v>58</v>
      </c>
      <c r="K1931" t="s">
        <v>59</v>
      </c>
      <c r="L1931" t="str">
        <f>_xlfn.XLOOKUP(Table1[[#This Row],[TeamFavoriteID]],Table2[team_id],Table2[team_name],_xlfn.XLOOKUP(Table1[[#This Row],[TeamFavoriteID]],Table2[team_id_pfr],Table2[team_name],"Even"))</f>
        <v>Arizona Cardinals</v>
      </c>
      <c r="M1931">
        <v>-8</v>
      </c>
      <c r="N1931">
        <f>IF(Table1[[#This Row],[TeamFavorite]]=Table1[[#This Row],[TeamHome]],Table1[[#This Row],[ScoreAway]]-Table1[[#This Row],[ScoreHome]],Table1[[#This Row],[ScoreHome]]-Table1[[#This Row],[ScoreAway]])</f>
        <v>19</v>
      </c>
      <c r="O1931">
        <f>IF(Table1[[#This Row],[SpreadActual]]&lt;Table1[[#This Row],[SpreadFavorite]],1,0)</f>
        <v>0</v>
      </c>
      <c r="Q1931" t="s">
        <v>60</v>
      </c>
      <c r="R1931" t="b">
        <v>0</v>
      </c>
      <c r="S1931">
        <v>51</v>
      </c>
      <c r="T1931">
        <v>7</v>
      </c>
      <c r="U1931">
        <v>70</v>
      </c>
    </row>
    <row r="1932" spans="1:22" x14ac:dyDescent="0.2">
      <c r="A1932" s="1">
        <v>28043</v>
      </c>
      <c r="B1932">
        <v>1976</v>
      </c>
      <c r="C1932">
        <f>_xlfn.MAXIFS(Table1[ScheduleWeekWritten],Table1[ScheduleSeason],Table1[[#This Row],[ScheduleSeason]])</f>
        <v>14</v>
      </c>
      <c r="D1932">
        <v>5</v>
      </c>
      <c r="E1932" cm="1">
        <f t="array" ref="E1932">_xlfn.XLOOKUP(Table1[[#This Row],[ScheduleWeekWritten]],Table3[Game],100+Table3[Increase],Table1[[#This Row],[ScheduleWeekWritten]])</f>
        <v>5</v>
      </c>
      <c r="F1932" t="b">
        <v>0</v>
      </c>
      <c r="G1932" t="s">
        <v>61</v>
      </c>
      <c r="H1932">
        <v>30</v>
      </c>
      <c r="I1932">
        <v>33</v>
      </c>
      <c r="J1932" t="s">
        <v>42</v>
      </c>
      <c r="K1932" t="s">
        <v>85</v>
      </c>
      <c r="L1932" t="str">
        <f>_xlfn.XLOOKUP(Table1[[#This Row],[TeamFavoriteID]],Table2[team_id],Table2[team_name],_xlfn.XLOOKUP(Table1[[#This Row],[TeamFavoriteID]],Table2[team_id_pfr],Table2[team_name],"Even"))</f>
        <v>Washington Commanders</v>
      </c>
      <c r="M1932">
        <v>-13</v>
      </c>
      <c r="N1932">
        <f>IF(Table1[[#This Row],[TeamFavorite]]=Table1[[#This Row],[TeamHome]],Table1[[#This Row],[ScoreAway]]-Table1[[#This Row],[ScoreHome]],Table1[[#This Row],[ScoreHome]]-Table1[[#This Row],[ScoreAway]])</f>
        <v>-3</v>
      </c>
      <c r="O1932">
        <f>IF(Table1[[#This Row],[SpreadActual]]&lt;Table1[[#This Row],[SpreadFavorite]],1,0)</f>
        <v>0</v>
      </c>
      <c r="Q1932" t="s">
        <v>64</v>
      </c>
      <c r="R1932" t="b">
        <v>0</v>
      </c>
      <c r="S1932">
        <v>56</v>
      </c>
      <c r="T1932">
        <v>14</v>
      </c>
      <c r="U1932">
        <v>58</v>
      </c>
    </row>
    <row r="1933" spans="1:22" x14ac:dyDescent="0.2">
      <c r="A1933" s="1">
        <v>28044</v>
      </c>
      <c r="B1933">
        <v>1976</v>
      </c>
      <c r="C1933">
        <f>_xlfn.MAXIFS(Table1[ScheduleWeekWritten],Table1[ScheduleSeason],Table1[[#This Row],[ScheduleSeason]])</f>
        <v>14</v>
      </c>
      <c r="D1933">
        <v>5</v>
      </c>
      <c r="E1933" cm="1">
        <f t="array" ref="E1933">_xlfn.XLOOKUP(Table1[[#This Row],[ScheduleWeekWritten]],Table3[Game],100+Table3[Increase],Table1[[#This Row],[ScheduleWeekWritten]])</f>
        <v>5</v>
      </c>
      <c r="F1933" t="b">
        <v>0</v>
      </c>
      <c r="G1933" t="s">
        <v>39</v>
      </c>
      <c r="H1933">
        <v>0</v>
      </c>
      <c r="I1933">
        <v>16</v>
      </c>
      <c r="J1933" t="s">
        <v>53</v>
      </c>
      <c r="K1933" t="s">
        <v>40</v>
      </c>
      <c r="L1933" t="str">
        <f>_xlfn.XLOOKUP(Table1[[#This Row],[TeamFavoriteID]],Table2[team_id],Table2[team_name],_xlfn.XLOOKUP(Table1[[#This Row],[TeamFavoriteID]],Table2[team_id_pfr],Table2[team_name],"Even"))</f>
        <v>Los Angeles Rams</v>
      </c>
      <c r="M1933">
        <v>-13</v>
      </c>
      <c r="N1933">
        <f>IF(Table1[[#This Row],[TeamFavorite]]=Table1[[#This Row],[TeamHome]],Table1[[#This Row],[ScoreAway]]-Table1[[#This Row],[ScoreHome]],Table1[[#This Row],[ScoreHome]]-Table1[[#This Row],[ScoreAway]])</f>
        <v>16</v>
      </c>
      <c r="O1933">
        <f>IF(Table1[[#This Row],[SpreadActual]]&lt;Table1[[#This Row],[SpreadFavorite]],1,0)</f>
        <v>0</v>
      </c>
      <c r="Q1933" t="s">
        <v>65</v>
      </c>
      <c r="R1933" t="b">
        <v>0</v>
      </c>
      <c r="S1933">
        <v>67</v>
      </c>
      <c r="T1933">
        <v>9</v>
      </c>
      <c r="U1933">
        <v>88</v>
      </c>
    </row>
    <row r="1934" spans="1:22" x14ac:dyDescent="0.2">
      <c r="A1934" s="1">
        <v>28050</v>
      </c>
      <c r="B1934">
        <v>1976</v>
      </c>
      <c r="C1934">
        <f>_xlfn.MAXIFS(Table1[ScheduleWeekWritten],Table1[ScheduleSeason],Table1[[#This Row],[ScheduleSeason]])</f>
        <v>14</v>
      </c>
      <c r="D1934">
        <v>6</v>
      </c>
      <c r="E1934" cm="1">
        <f t="array" ref="E1934">_xlfn.XLOOKUP(Table1[[#This Row],[ScheduleWeekWritten]],Table3[Game],100+Table3[Increase],Table1[[#This Row],[ScheduleWeekWritten]])</f>
        <v>6</v>
      </c>
      <c r="F1934" t="b">
        <v>0</v>
      </c>
      <c r="G1934" t="s">
        <v>38</v>
      </c>
      <c r="H1934">
        <v>17</v>
      </c>
      <c r="I1934">
        <v>20</v>
      </c>
      <c r="J1934" t="s">
        <v>62</v>
      </c>
      <c r="K1934" t="s">
        <v>63</v>
      </c>
      <c r="L1934" t="str">
        <f>_xlfn.XLOOKUP(Table1[[#This Row],[TeamFavoriteID]],Table2[team_id],Table2[team_name],_xlfn.XLOOKUP(Table1[[#This Row],[TeamFavoriteID]],Table2[team_id_pfr],Table2[team_name],"Even"))</f>
        <v>Cleveland Browns</v>
      </c>
      <c r="M1934">
        <v>-4.5</v>
      </c>
      <c r="N1934">
        <f>IF(Table1[[#This Row],[TeamFavorite]]=Table1[[#This Row],[TeamHome]],Table1[[#This Row],[ScoreAway]]-Table1[[#This Row],[ScoreHome]],Table1[[#This Row],[ScoreHome]]-Table1[[#This Row],[ScoreAway]])</f>
        <v>-3</v>
      </c>
      <c r="O1934">
        <f>IF(Table1[[#This Row],[SpreadActual]]&lt;Table1[[#This Row],[SpreadFavorite]],1,0)</f>
        <v>0</v>
      </c>
      <c r="Q1934" t="s">
        <v>41</v>
      </c>
      <c r="R1934" t="b">
        <v>0</v>
      </c>
      <c r="S1934">
        <v>57</v>
      </c>
      <c r="T1934">
        <v>11</v>
      </c>
      <c r="U1934">
        <v>78</v>
      </c>
    </row>
    <row r="1935" spans="1:22" x14ac:dyDescent="0.2">
      <c r="A1935" s="1">
        <v>28050</v>
      </c>
      <c r="B1935">
        <v>1976</v>
      </c>
      <c r="C1935">
        <f>_xlfn.MAXIFS(Table1[ScheduleWeekWritten],Table1[ScheduleSeason],Table1[[#This Row],[ScheduleSeason]])</f>
        <v>14</v>
      </c>
      <c r="D1935">
        <v>6</v>
      </c>
      <c r="E1935" cm="1">
        <f t="array" ref="E1935">_xlfn.XLOOKUP(Table1[[#This Row],[ScheduleWeekWritten]],Table3[Game],100+Table3[Increase],Table1[[#This Row],[ScheduleWeekWritten]])</f>
        <v>6</v>
      </c>
      <c r="F1935" t="b">
        <v>0</v>
      </c>
      <c r="G1935" t="s">
        <v>28</v>
      </c>
      <c r="H1935">
        <v>13</v>
      </c>
      <c r="I1935">
        <v>31</v>
      </c>
      <c r="J1935" t="s">
        <v>34</v>
      </c>
      <c r="K1935" t="s">
        <v>72</v>
      </c>
      <c r="L1935" t="str">
        <f>_xlfn.XLOOKUP(Table1[[#This Row],[TeamFavoriteID]],Table2[team_id],Table2[team_name],_xlfn.XLOOKUP(Table1[[#This Row],[TeamFavoriteID]],Table2[team_id_pfr],Table2[team_name],"Even"))</f>
        <v>Baltimore Colts</v>
      </c>
      <c r="M1935">
        <v>-7.5</v>
      </c>
      <c r="N1935">
        <f>IF(Table1[[#This Row],[TeamFavorite]]=Table1[[#This Row],[TeamHome]],Table1[[#This Row],[ScoreAway]]-Table1[[#This Row],[ScoreHome]],Table1[[#This Row],[ScoreHome]]-Table1[[#This Row],[ScoreAway]])</f>
        <v>-18</v>
      </c>
      <c r="O1935">
        <f>IF(Table1[[#This Row],[SpreadActual]]&lt;Table1[[#This Row],[SpreadFavorite]],1,0)</f>
        <v>1</v>
      </c>
      <c r="Q1935" t="s">
        <v>123</v>
      </c>
      <c r="R1935" t="b">
        <v>0</v>
      </c>
      <c r="S1935">
        <v>41</v>
      </c>
      <c r="T1935">
        <v>8</v>
      </c>
      <c r="U1935">
        <v>70</v>
      </c>
    </row>
    <row r="1936" spans="1:22" x14ac:dyDescent="0.2">
      <c r="A1936" s="1">
        <v>28050</v>
      </c>
      <c r="B1936">
        <v>1976</v>
      </c>
      <c r="C1936">
        <f>_xlfn.MAXIFS(Table1[ScheduleWeekWritten],Table1[ScheduleSeason],Table1[[#This Row],[ScheduleSeason]])</f>
        <v>14</v>
      </c>
      <c r="D1936">
        <v>6</v>
      </c>
      <c r="E1936" cm="1">
        <f t="array" ref="E1936">_xlfn.XLOOKUP(Table1[[#This Row],[ScheduleWeekWritten]],Table3[Game],100+Table3[Increase],Table1[[#This Row],[ScheduleWeekWritten]])</f>
        <v>6</v>
      </c>
      <c r="F1936" t="b">
        <v>0</v>
      </c>
      <c r="G1936" t="s">
        <v>24</v>
      </c>
      <c r="H1936">
        <v>10</v>
      </c>
      <c r="I1936">
        <v>17</v>
      </c>
      <c r="J1936" t="s">
        <v>20</v>
      </c>
      <c r="K1936" t="s">
        <v>21</v>
      </c>
      <c r="L1936" t="str">
        <f>_xlfn.XLOOKUP(Table1[[#This Row],[TeamFavoriteID]],Table2[team_id],Table2[team_name],_xlfn.XLOOKUP(Table1[[#This Row],[TeamFavoriteID]],Table2[team_id_pfr],Table2[team_name],"Even"))</f>
        <v>Las Vegas Raiders</v>
      </c>
      <c r="M1936">
        <v>-3</v>
      </c>
      <c r="N1936">
        <f>IF(Table1[[#This Row],[TeamFavorite]]=Table1[[#This Row],[TeamHome]],Table1[[#This Row],[ScoreAway]]-Table1[[#This Row],[ScoreHome]],Table1[[#This Row],[ScoreHome]]-Table1[[#This Row],[ScoreAway]])</f>
        <v>-7</v>
      </c>
      <c r="O1936">
        <f>IF(Table1[[#This Row],[SpreadActual]]&lt;Table1[[#This Row],[SpreadFavorite]],1,0)</f>
        <v>1</v>
      </c>
      <c r="Q1936" t="s">
        <v>71</v>
      </c>
      <c r="R1936" t="b">
        <v>0</v>
      </c>
      <c r="S1936">
        <v>48</v>
      </c>
      <c r="T1936">
        <v>10</v>
      </c>
      <c r="U1936">
        <v>36</v>
      </c>
    </row>
    <row r="1937" spans="1:22" x14ac:dyDescent="0.2">
      <c r="A1937" s="1">
        <v>28050</v>
      </c>
      <c r="B1937">
        <v>1976</v>
      </c>
      <c r="C1937">
        <f>_xlfn.MAXIFS(Table1[ScheduleWeekWritten],Table1[ScheduleSeason],Table1[[#This Row],[ScheduleSeason]])</f>
        <v>14</v>
      </c>
      <c r="D1937">
        <v>6</v>
      </c>
      <c r="E1937" cm="1">
        <f t="array" ref="E1937">_xlfn.XLOOKUP(Table1[[#This Row],[ScheduleWeekWritten]],Table3[Game],100+Table3[Increase],Table1[[#This Row],[ScheduleWeekWritten]])</f>
        <v>6</v>
      </c>
      <c r="F1937" t="b">
        <v>0</v>
      </c>
      <c r="G1937" t="s">
        <v>33</v>
      </c>
      <c r="H1937">
        <v>28</v>
      </c>
      <c r="I1937">
        <v>13</v>
      </c>
      <c r="J1937" t="s">
        <v>58</v>
      </c>
      <c r="K1937" t="s">
        <v>35</v>
      </c>
      <c r="L1937" t="str">
        <f>_xlfn.XLOOKUP(Table1[[#This Row],[TeamFavoriteID]],Table2[team_id],Table2[team_name],_xlfn.XLOOKUP(Table1[[#This Row],[TeamFavoriteID]],Table2[team_id_pfr],Table2[team_name],"Even"))</f>
        <v>Green Bay Packers</v>
      </c>
      <c r="M1937">
        <v>-2</v>
      </c>
      <c r="N1937">
        <f>IF(Table1[[#This Row],[TeamFavorite]]=Table1[[#This Row],[TeamHome]],Table1[[#This Row],[ScoreAway]]-Table1[[#This Row],[ScoreHome]],Table1[[#This Row],[ScoreHome]]-Table1[[#This Row],[ScoreAway]])</f>
        <v>-15</v>
      </c>
      <c r="O1937">
        <f>IF(Table1[[#This Row],[SpreadActual]]&lt;Table1[[#This Row],[SpreadFavorite]],1,0)</f>
        <v>1</v>
      </c>
      <c r="Q1937" t="s">
        <v>82</v>
      </c>
      <c r="R1937" t="b">
        <v>0</v>
      </c>
      <c r="S1937">
        <v>34</v>
      </c>
      <c r="T1937">
        <v>11</v>
      </c>
      <c r="U1937">
        <v>60</v>
      </c>
    </row>
    <row r="1938" spans="1:22" x14ac:dyDescent="0.2">
      <c r="A1938" s="1">
        <v>28050</v>
      </c>
      <c r="B1938">
        <v>1976</v>
      </c>
      <c r="C1938">
        <f>_xlfn.MAXIFS(Table1[ScheduleWeekWritten],Table1[ScheduleSeason],Table1[[#This Row],[ScheduleSeason]])</f>
        <v>14</v>
      </c>
      <c r="D1938">
        <v>6</v>
      </c>
      <c r="E1938" cm="1">
        <f t="array" ref="E1938">_xlfn.XLOOKUP(Table1[[#This Row],[ScheduleWeekWritten]],Table3[Game],100+Table3[Increase],Table1[[#This Row],[ScheduleWeekWritten]])</f>
        <v>6</v>
      </c>
      <c r="F1938" t="b">
        <v>0</v>
      </c>
      <c r="G1938" t="s">
        <v>39</v>
      </c>
      <c r="H1938">
        <v>20</v>
      </c>
      <c r="I1938">
        <v>12</v>
      </c>
      <c r="J1938" t="s">
        <v>46</v>
      </c>
      <c r="K1938" t="s">
        <v>40</v>
      </c>
      <c r="L1938" t="str">
        <f>_xlfn.XLOOKUP(Table1[[#This Row],[TeamFavoriteID]],Table2[team_id],Table2[team_name],_xlfn.XLOOKUP(Table1[[#This Row],[TeamFavoriteID]],Table2[team_id_pfr],Table2[team_name],"Even"))</f>
        <v>Los Angeles Rams</v>
      </c>
      <c r="M1938">
        <v>-7.5</v>
      </c>
      <c r="N1938">
        <f>IF(Table1[[#This Row],[TeamFavorite]]=Table1[[#This Row],[TeamHome]],Table1[[#This Row],[ScoreAway]]-Table1[[#This Row],[ScoreHome]],Table1[[#This Row],[ScoreHome]]-Table1[[#This Row],[ScoreAway]])</f>
        <v>-8</v>
      </c>
      <c r="O1938">
        <f>IF(Table1[[#This Row],[SpreadActual]]&lt;Table1[[#This Row],[SpreadFavorite]],1,0)</f>
        <v>1</v>
      </c>
      <c r="Q1938" t="s">
        <v>65</v>
      </c>
      <c r="R1938" t="b">
        <v>0</v>
      </c>
      <c r="S1938">
        <v>68</v>
      </c>
      <c r="T1938">
        <v>10</v>
      </c>
      <c r="U1938">
        <v>85</v>
      </c>
    </row>
    <row r="1939" spans="1:22" x14ac:dyDescent="0.2">
      <c r="A1939" s="1">
        <v>28050</v>
      </c>
      <c r="B1939">
        <v>1976</v>
      </c>
      <c r="C1939">
        <f>_xlfn.MAXIFS(Table1[ScheduleWeekWritten],Table1[ScheduleSeason],Table1[[#This Row],[ScheduleSeason]])</f>
        <v>14</v>
      </c>
      <c r="D1939">
        <v>6</v>
      </c>
      <c r="E1939" cm="1">
        <f t="array" ref="E1939">_xlfn.XLOOKUP(Table1[[#This Row],[ScheduleWeekWritten]],Table3[Game],100+Table3[Increase],Table1[[#This Row],[ScheduleWeekWritten]])</f>
        <v>6</v>
      </c>
      <c r="F1939" t="b">
        <v>0</v>
      </c>
      <c r="G1939" t="s">
        <v>19</v>
      </c>
      <c r="H1939">
        <v>17</v>
      </c>
      <c r="I1939">
        <v>20</v>
      </c>
      <c r="J1939" t="s">
        <v>42</v>
      </c>
      <c r="K1939" t="s">
        <v>91</v>
      </c>
      <c r="L1939" t="str">
        <f>_xlfn.XLOOKUP(Table1[[#This Row],[TeamFavoriteID]],Table2[team_id],Table2[team_name],_xlfn.XLOOKUP(Table1[[#This Row],[TeamFavoriteID]],Table2[team_id_pfr],Table2[team_name],"Even"))</f>
        <v>Miami Dolphins</v>
      </c>
      <c r="M1939">
        <v>-12.5</v>
      </c>
      <c r="N1939">
        <f>IF(Table1[[#This Row],[TeamFavorite]]=Table1[[#This Row],[TeamHome]],Table1[[#This Row],[ScoreAway]]-Table1[[#This Row],[ScoreHome]],Table1[[#This Row],[ScoreHome]]-Table1[[#This Row],[ScoreAway]])</f>
        <v>3</v>
      </c>
      <c r="O1939">
        <f>IF(Table1[[#This Row],[SpreadActual]]&lt;Table1[[#This Row],[SpreadFavorite]],1,0)</f>
        <v>0</v>
      </c>
      <c r="Q1939" t="s">
        <v>22</v>
      </c>
      <c r="R1939" t="b">
        <v>0</v>
      </c>
      <c r="S1939">
        <v>80</v>
      </c>
      <c r="T1939">
        <v>11</v>
      </c>
      <c r="U1939">
        <v>83</v>
      </c>
    </row>
    <row r="1940" spans="1:22" x14ac:dyDescent="0.2">
      <c r="A1940" s="1">
        <v>28050</v>
      </c>
      <c r="B1940">
        <v>1976</v>
      </c>
      <c r="C1940">
        <f>_xlfn.MAXIFS(Table1[ScheduleWeekWritten],Table1[ScheduleSeason],Table1[[#This Row],[ScheduleSeason]])</f>
        <v>14</v>
      </c>
      <c r="D1940">
        <v>6</v>
      </c>
      <c r="E1940" cm="1">
        <f t="array" ref="E1940">_xlfn.XLOOKUP(Table1[[#This Row],[ScheduleWeekWritten]],Table3[Game],100+Table3[Increase],Table1[[#This Row],[ScheduleWeekWritten]])</f>
        <v>6</v>
      </c>
      <c r="F1940" t="b">
        <v>0</v>
      </c>
      <c r="G1940" t="s">
        <v>54</v>
      </c>
      <c r="H1940">
        <v>24</v>
      </c>
      <c r="I1940">
        <v>7</v>
      </c>
      <c r="J1940" t="s">
        <v>50</v>
      </c>
      <c r="K1940" t="s">
        <v>55</v>
      </c>
      <c r="L1940" t="str">
        <f>_xlfn.XLOOKUP(Table1[[#This Row],[TeamFavoriteID]],Table2[team_id],Table2[team_name],_xlfn.XLOOKUP(Table1[[#This Row],[TeamFavoriteID]],Table2[team_id_pfr],Table2[team_name],"Even"))</f>
        <v>Minnesota Vikings</v>
      </c>
      <c r="M1940">
        <v>-10.5</v>
      </c>
      <c r="N1940">
        <f>IF(Table1[[#This Row],[TeamFavorite]]=Table1[[#This Row],[TeamHome]],Table1[[#This Row],[ScoreAway]]-Table1[[#This Row],[ScoreHome]],Table1[[#This Row],[ScoreHome]]-Table1[[#This Row],[ScoreAway]])</f>
        <v>-17</v>
      </c>
      <c r="O1940">
        <f>IF(Table1[[#This Row],[SpreadActual]]&lt;Table1[[#This Row],[SpreadFavorite]],1,0)</f>
        <v>1</v>
      </c>
      <c r="Q1940" t="s">
        <v>73</v>
      </c>
      <c r="R1940" t="b">
        <v>0</v>
      </c>
      <c r="S1940">
        <v>37</v>
      </c>
      <c r="T1940">
        <v>6</v>
      </c>
      <c r="U1940">
        <v>50</v>
      </c>
    </row>
    <row r="1941" spans="1:22" x14ac:dyDescent="0.2">
      <c r="A1941" s="1">
        <v>28050</v>
      </c>
      <c r="B1941">
        <v>1976</v>
      </c>
      <c r="C1941">
        <f>_xlfn.MAXIFS(Table1[ScheduleWeekWritten],Table1[ScheduleSeason],Table1[[#This Row],[ScheduleSeason]])</f>
        <v>14</v>
      </c>
      <c r="D1941">
        <v>6</v>
      </c>
      <c r="E1941" cm="1">
        <f t="array" ref="E1941">_xlfn.XLOOKUP(Table1[[#This Row],[ScheduleWeekWritten]],Table3[Game],100+Table3[Increase],Table1[[#This Row],[ScheduleWeekWritten]])</f>
        <v>6</v>
      </c>
      <c r="F1941" t="b">
        <v>0</v>
      </c>
      <c r="G1941" t="s">
        <v>49</v>
      </c>
      <c r="H1941">
        <v>23</v>
      </c>
      <c r="I1941">
        <v>6</v>
      </c>
      <c r="J1941" t="s">
        <v>101</v>
      </c>
      <c r="K1941" t="s">
        <v>104</v>
      </c>
      <c r="L1941" t="str">
        <f>_xlfn.XLOOKUP(Table1[[#This Row],[TeamFavoriteID]],Table2[team_id],Table2[team_name],_xlfn.XLOOKUP(Table1[[#This Row],[TeamFavoriteID]],Table2[team_id_pfr],Table2[team_name],"Even"))</f>
        <v>Cincinnati Bengals</v>
      </c>
      <c r="M1941">
        <v>-4</v>
      </c>
      <c r="N1941">
        <f>IF(Table1[[#This Row],[TeamFavorite]]=Table1[[#This Row],[TeamHome]],Table1[[#This Row],[ScoreAway]]-Table1[[#This Row],[ScoreHome]],Table1[[#This Row],[ScoreHome]]-Table1[[#This Row],[ScoreAway]])</f>
        <v>17</v>
      </c>
      <c r="O1941">
        <f>IF(Table1[[#This Row],[SpreadActual]]&lt;Table1[[#This Row],[SpreadFavorite]],1,0)</f>
        <v>0</v>
      </c>
      <c r="Q1941" t="s">
        <v>113</v>
      </c>
      <c r="R1941" t="b">
        <v>0</v>
      </c>
      <c r="S1941">
        <v>41</v>
      </c>
      <c r="T1941">
        <v>9</v>
      </c>
      <c r="U1941">
        <v>62</v>
      </c>
    </row>
    <row r="1942" spans="1:22" x14ac:dyDescent="0.2">
      <c r="A1942" s="1">
        <v>28050</v>
      </c>
      <c r="B1942">
        <v>1976</v>
      </c>
      <c r="C1942">
        <f>_xlfn.MAXIFS(Table1[ScheduleWeekWritten],Table1[ScheduleSeason],Table1[[#This Row],[ScheduleSeason]])</f>
        <v>14</v>
      </c>
      <c r="D1942">
        <v>6</v>
      </c>
      <c r="E1942" cm="1">
        <f t="array" ref="E1942">_xlfn.XLOOKUP(Table1[[#This Row],[ScheduleWeekWritten]],Table3[Game],100+Table3[Increase],Table1[[#This Row],[ScheduleWeekWritten]])</f>
        <v>6</v>
      </c>
      <c r="F1942" t="b">
        <v>0</v>
      </c>
      <c r="G1942" t="s">
        <v>27</v>
      </c>
      <c r="H1942">
        <v>30</v>
      </c>
      <c r="I1942">
        <v>27</v>
      </c>
      <c r="J1942" t="s">
        <v>23</v>
      </c>
      <c r="K1942" t="s">
        <v>25</v>
      </c>
      <c r="L1942" t="str">
        <f>_xlfn.XLOOKUP(Table1[[#This Row],[TeamFavoriteID]],Table2[team_id],Table2[team_name],_xlfn.XLOOKUP(Table1[[#This Row],[TeamFavoriteID]],Table2[team_id_pfr],Table2[team_name],"Even"))</f>
        <v>Houston Oilers</v>
      </c>
      <c r="M1942">
        <v>-3.5</v>
      </c>
      <c r="N1942">
        <f>IF(Table1[[#This Row],[TeamFavorite]]=Table1[[#This Row],[TeamHome]],Table1[[#This Row],[ScoreAway]]-Table1[[#This Row],[ScoreHome]],Table1[[#This Row],[ScoreHome]]-Table1[[#This Row],[ScoreAway]])</f>
        <v>3</v>
      </c>
      <c r="O1942">
        <f>IF(Table1[[#This Row],[SpreadActual]]&lt;Table1[[#This Row],[SpreadFavorite]],1,0)</f>
        <v>0</v>
      </c>
      <c r="Q1942" t="s">
        <v>94</v>
      </c>
      <c r="R1942" t="b">
        <v>0</v>
      </c>
      <c r="S1942">
        <v>71</v>
      </c>
      <c r="T1942">
        <v>10</v>
      </c>
      <c r="U1942">
        <v>76</v>
      </c>
    </row>
    <row r="1943" spans="1:22" x14ac:dyDescent="0.2">
      <c r="A1943" s="1">
        <v>28050</v>
      </c>
      <c r="B1943">
        <v>1976</v>
      </c>
      <c r="C1943">
        <f>_xlfn.MAXIFS(Table1[ScheduleWeekWritten],Table1[ScheduleSeason],Table1[[#This Row],[ScheduleSeason]])</f>
        <v>14</v>
      </c>
      <c r="D1943">
        <v>6</v>
      </c>
      <c r="E1943" cm="1">
        <f t="array" ref="E1943">_xlfn.XLOOKUP(Table1[[#This Row],[ScheduleWeekWritten]],Table3[Game],100+Table3[Increase],Table1[[#This Row],[ScheduleWeekWritten]])</f>
        <v>6</v>
      </c>
      <c r="F1943" t="b">
        <v>0</v>
      </c>
      <c r="G1943" t="s">
        <v>53</v>
      </c>
      <c r="H1943">
        <v>33</v>
      </c>
      <c r="I1943">
        <v>3</v>
      </c>
      <c r="J1943" t="s">
        <v>95</v>
      </c>
      <c r="K1943" t="s">
        <v>87</v>
      </c>
      <c r="L1943" t="str">
        <f>_xlfn.XLOOKUP(Table1[[#This Row],[TeamFavoriteID]],Table2[team_id],Table2[team_name],_xlfn.XLOOKUP(Table1[[#This Row],[TeamFavoriteID]],Table2[team_id_pfr],Table2[team_name],"Even"))</f>
        <v>San Francisco 49ers</v>
      </c>
      <c r="M1943">
        <v>-8</v>
      </c>
      <c r="N1943">
        <f>IF(Table1[[#This Row],[TeamFavorite]]=Table1[[#This Row],[TeamHome]],Table1[[#This Row],[ScoreAway]]-Table1[[#This Row],[ScoreHome]],Table1[[#This Row],[ScoreHome]]-Table1[[#This Row],[ScoreAway]])</f>
        <v>-30</v>
      </c>
      <c r="O1943">
        <f>IF(Table1[[#This Row],[SpreadActual]]&lt;Table1[[#This Row],[SpreadFavorite]],1,0)</f>
        <v>1</v>
      </c>
      <c r="Q1943" t="s">
        <v>118</v>
      </c>
      <c r="R1943" t="b">
        <v>0</v>
      </c>
      <c r="S1943">
        <v>61</v>
      </c>
      <c r="T1943">
        <v>9</v>
      </c>
      <c r="U1943">
        <v>66</v>
      </c>
    </row>
    <row r="1944" spans="1:22" x14ac:dyDescent="0.2">
      <c r="A1944" s="1">
        <v>28050</v>
      </c>
      <c r="B1944">
        <v>1976</v>
      </c>
      <c r="C1944">
        <f>_xlfn.MAXIFS(Table1[ScheduleWeekWritten],Table1[ScheduleSeason],Table1[[#This Row],[ScheduleSeason]])</f>
        <v>14</v>
      </c>
      <c r="D1944">
        <v>6</v>
      </c>
      <c r="E1944" cm="1">
        <f t="array" ref="E1944">_xlfn.XLOOKUP(Table1[[#This Row],[ScheduleWeekWritten]],Table3[Game],100+Table3[Increase],Table1[[#This Row],[ScheduleWeekWritten]])</f>
        <v>6</v>
      </c>
      <c r="F1944" t="b">
        <v>0</v>
      </c>
      <c r="G1944" t="s">
        <v>57</v>
      </c>
      <c r="H1944">
        <v>21</v>
      </c>
      <c r="I1944">
        <v>17</v>
      </c>
      <c r="J1944" t="s">
        <v>67</v>
      </c>
      <c r="K1944" t="s">
        <v>68</v>
      </c>
      <c r="L1944" t="str">
        <f>_xlfn.XLOOKUP(Table1[[#This Row],[TeamFavoriteID]],Table2[team_id],Table2[team_name],_xlfn.XLOOKUP(Table1[[#This Row],[TeamFavoriteID]],Table2[team_id_pfr],Table2[team_name],"Even"))</f>
        <v>Dallas Cowboys</v>
      </c>
      <c r="M1944">
        <v>-4</v>
      </c>
      <c r="N1944">
        <f>IF(Table1[[#This Row],[TeamFavorite]]=Table1[[#This Row],[TeamHome]],Table1[[#This Row],[ScoreAway]]-Table1[[#This Row],[ScoreHome]],Table1[[#This Row],[ScoreHome]]-Table1[[#This Row],[ScoreAway]])</f>
        <v>4</v>
      </c>
      <c r="O1944">
        <f>IF(Table1[[#This Row],[SpreadActual]]&lt;Table1[[#This Row],[SpreadFavorite]],1,0)</f>
        <v>0</v>
      </c>
      <c r="Q1944" t="s">
        <v>60</v>
      </c>
      <c r="R1944" t="b">
        <v>0</v>
      </c>
      <c r="S1944">
        <v>40</v>
      </c>
      <c r="T1944">
        <v>12</v>
      </c>
      <c r="U1944">
        <v>57</v>
      </c>
    </row>
    <row r="1945" spans="1:22" x14ac:dyDescent="0.2">
      <c r="A1945" s="1">
        <v>28050</v>
      </c>
      <c r="B1945">
        <v>1976</v>
      </c>
      <c r="C1945">
        <f>_xlfn.MAXIFS(Table1[ScheduleWeekWritten],Table1[ScheduleSeason],Table1[[#This Row],[ScheduleSeason]])</f>
        <v>14</v>
      </c>
      <c r="D1945">
        <v>6</v>
      </c>
      <c r="E1945" cm="1">
        <f t="array" ref="E1945">_xlfn.XLOOKUP(Table1[[#This Row],[ScheduleWeekWritten]],Table3[Game],100+Table3[Increase],Table1[[#This Row],[ScheduleWeekWritten]])</f>
        <v>6</v>
      </c>
      <c r="F1945" t="b">
        <v>0</v>
      </c>
      <c r="G1945" t="s">
        <v>127</v>
      </c>
      <c r="H1945">
        <v>10</v>
      </c>
      <c r="I1945">
        <v>13</v>
      </c>
      <c r="J1945" t="s">
        <v>128</v>
      </c>
      <c r="K1945" t="s">
        <v>89</v>
      </c>
      <c r="L1945" t="str">
        <f>_xlfn.XLOOKUP(Table1[[#This Row],[TeamFavoriteID]],Table2[team_id],Table2[team_name],_xlfn.XLOOKUP(Table1[[#This Row],[TeamFavoriteID]],Table2[team_id_pfr],Table2[team_name],"Even"))</f>
        <v>Even</v>
      </c>
      <c r="M1945">
        <v>0</v>
      </c>
      <c r="N1945">
        <f>IF(Table1[[#This Row],[TeamFavorite]]=Table1[[#This Row],[TeamHome]],Table1[[#This Row],[ScoreAway]]-Table1[[#This Row],[ScoreHome]],Table1[[#This Row],[ScoreHome]]-Table1[[#This Row],[ScoreAway]])</f>
        <v>-3</v>
      </c>
      <c r="O1945">
        <f>IF(Table1[[#This Row],[SpreadActual]]&lt;Table1[[#This Row],[SpreadFavorite]],1,0)</f>
        <v>1</v>
      </c>
      <c r="Q1945" t="s">
        <v>130</v>
      </c>
      <c r="R1945" t="b">
        <v>0</v>
      </c>
      <c r="S1945">
        <v>78</v>
      </c>
      <c r="T1945">
        <v>11</v>
      </c>
      <c r="U1945">
        <v>78</v>
      </c>
    </row>
    <row r="1946" spans="1:22" x14ac:dyDescent="0.2">
      <c r="A1946" s="1">
        <v>28050</v>
      </c>
      <c r="B1946">
        <v>1976</v>
      </c>
      <c r="C1946">
        <f>_xlfn.MAXIFS(Table1[ScheduleWeekWritten],Table1[ScheduleSeason],Table1[[#This Row],[ScheduleSeason]])</f>
        <v>14</v>
      </c>
      <c r="D1946">
        <v>6</v>
      </c>
      <c r="E1946" cm="1">
        <f t="array" ref="E1946">_xlfn.XLOOKUP(Table1[[#This Row],[ScheduleWeekWritten]],Table3[Game],100+Table3[Increase],Table1[[#This Row],[ScheduleWeekWritten]])</f>
        <v>6</v>
      </c>
      <c r="F1946" t="b">
        <v>0</v>
      </c>
      <c r="G1946" t="s">
        <v>61</v>
      </c>
      <c r="H1946">
        <v>20</v>
      </c>
      <c r="I1946">
        <v>7</v>
      </c>
      <c r="J1946" t="s">
        <v>45</v>
      </c>
      <c r="K1946" t="s">
        <v>85</v>
      </c>
      <c r="L1946" t="str">
        <f>_xlfn.XLOOKUP(Table1[[#This Row],[TeamFavoriteID]],Table2[team_id],Table2[team_name],_xlfn.XLOOKUP(Table1[[#This Row],[TeamFavoriteID]],Table2[team_id_pfr],Table2[team_name],"Even"))</f>
        <v>Washington Commanders</v>
      </c>
      <c r="M1946">
        <v>-4</v>
      </c>
      <c r="N1946">
        <f>IF(Table1[[#This Row],[TeamFavorite]]=Table1[[#This Row],[TeamHome]],Table1[[#This Row],[ScoreAway]]-Table1[[#This Row],[ScoreHome]],Table1[[#This Row],[ScoreHome]]-Table1[[#This Row],[ScoreAway]])</f>
        <v>13</v>
      </c>
      <c r="O1946">
        <f>IF(Table1[[#This Row],[SpreadActual]]&lt;Table1[[#This Row],[SpreadFavorite]],1,0)</f>
        <v>0</v>
      </c>
      <c r="Q1946" t="s">
        <v>64</v>
      </c>
      <c r="R1946" t="b">
        <v>0</v>
      </c>
      <c r="S1946">
        <v>50</v>
      </c>
      <c r="T1946">
        <v>11</v>
      </c>
      <c r="U1946">
        <v>75</v>
      </c>
    </row>
    <row r="1947" spans="1:22" x14ac:dyDescent="0.2">
      <c r="A1947" s="1">
        <v>28051</v>
      </c>
      <c r="B1947">
        <v>1976</v>
      </c>
      <c r="C1947">
        <f>_xlfn.MAXIFS(Table1[ScheduleWeekWritten],Table1[ScheduleSeason],Table1[[#This Row],[ScheduleSeason]])</f>
        <v>14</v>
      </c>
      <c r="D1947">
        <v>6</v>
      </c>
      <c r="E1947" cm="1">
        <f t="array" ref="E1947">_xlfn.XLOOKUP(Table1[[#This Row],[ScheduleWeekWritten]],Table3[Game],100+Table3[Increase],Table1[[#This Row],[ScheduleWeekWritten]])</f>
        <v>6</v>
      </c>
      <c r="F1947" t="b">
        <v>0</v>
      </c>
      <c r="G1947" t="s">
        <v>115</v>
      </c>
      <c r="H1947">
        <v>41</v>
      </c>
      <c r="I1947">
        <v>7</v>
      </c>
      <c r="J1947" t="s">
        <v>31</v>
      </c>
      <c r="K1947" t="s">
        <v>70</v>
      </c>
      <c r="L1947" t="str">
        <f>_xlfn.XLOOKUP(Table1[[#This Row],[TeamFavoriteID]],Table2[team_id],Table2[team_name],_xlfn.XLOOKUP(Table1[[#This Row],[TeamFavoriteID]],Table2[team_id_pfr],Table2[team_name],"Even"))</f>
        <v>Boston Patriots</v>
      </c>
      <c r="M1947">
        <v>-11</v>
      </c>
      <c r="N1947">
        <f>IF(Table1[[#This Row],[TeamFavorite]]=Table1[[#This Row],[TeamHome]],Table1[[#This Row],[ScoreAway]]-Table1[[#This Row],[ScoreHome]],Table1[[#This Row],[ScoreHome]]-Table1[[#This Row],[ScoreAway]])</f>
        <v>34</v>
      </c>
      <c r="O1947">
        <f>IF(Table1[[#This Row],[SpreadActual]]&lt;Table1[[#This Row],[SpreadFavorite]],1,0)</f>
        <v>0</v>
      </c>
      <c r="Q1947" t="s">
        <v>116</v>
      </c>
      <c r="R1947" t="b">
        <v>0</v>
      </c>
      <c r="S1947">
        <v>46</v>
      </c>
      <c r="T1947">
        <v>17</v>
      </c>
      <c r="U1947">
        <v>44</v>
      </c>
    </row>
    <row r="1948" spans="1:22" x14ac:dyDescent="0.2">
      <c r="A1948" s="1">
        <v>28056</v>
      </c>
      <c r="B1948">
        <v>1976</v>
      </c>
      <c r="C1948">
        <f>_xlfn.MAXIFS(Table1[ScheduleWeekWritten],Table1[ScheduleSeason],Table1[[#This Row],[ScheduleSeason]])</f>
        <v>14</v>
      </c>
      <c r="D1948">
        <v>7</v>
      </c>
      <c r="E1948" cm="1">
        <f t="array" ref="E1948">_xlfn.XLOOKUP(Table1[[#This Row],[ScheduleWeekWritten]],Table3[Game],100+Table3[Increase],Table1[[#This Row],[ScheduleWeekWritten]])</f>
        <v>7</v>
      </c>
      <c r="F1948" t="b">
        <v>0</v>
      </c>
      <c r="G1948" t="s">
        <v>53</v>
      </c>
      <c r="H1948">
        <v>15</v>
      </c>
      <c r="I1948">
        <v>0</v>
      </c>
      <c r="J1948" t="s">
        <v>38</v>
      </c>
      <c r="K1948" t="s">
        <v>87</v>
      </c>
      <c r="L1948" t="str">
        <f>_xlfn.XLOOKUP(Table1[[#This Row],[TeamFavoriteID]],Table2[team_id],Table2[team_name],_xlfn.XLOOKUP(Table1[[#This Row],[TeamFavoriteID]],Table2[team_id_pfr],Table2[team_name],"Even"))</f>
        <v>San Francisco 49ers</v>
      </c>
      <c r="M1948">
        <v>-13</v>
      </c>
      <c r="N1948">
        <f>IF(Table1[[#This Row],[TeamFavorite]]=Table1[[#This Row],[TeamHome]],Table1[[#This Row],[ScoreAway]]-Table1[[#This Row],[ScoreHome]],Table1[[#This Row],[ScoreHome]]-Table1[[#This Row],[ScoreAway]])</f>
        <v>-15</v>
      </c>
      <c r="O1948">
        <f>IF(Table1[[#This Row],[SpreadActual]]&lt;Table1[[#This Row],[SpreadFavorite]],1,0)</f>
        <v>1</v>
      </c>
      <c r="Q1948" t="s">
        <v>118</v>
      </c>
      <c r="R1948" t="b">
        <v>0</v>
      </c>
      <c r="S1948">
        <v>57</v>
      </c>
      <c r="T1948">
        <v>9</v>
      </c>
      <c r="U1948">
        <v>71</v>
      </c>
    </row>
    <row r="1949" spans="1:22" x14ac:dyDescent="0.2">
      <c r="A1949" s="1">
        <v>28057</v>
      </c>
      <c r="B1949">
        <v>1976</v>
      </c>
      <c r="C1949">
        <f>_xlfn.MAXIFS(Table1[ScheduleWeekWritten],Table1[ScheduleSeason],Table1[[#This Row],[ScheduleSeason]])</f>
        <v>14</v>
      </c>
      <c r="D1949">
        <v>7</v>
      </c>
      <c r="E1949" cm="1">
        <f t="array" ref="E1949">_xlfn.XLOOKUP(Table1[[#This Row],[ScheduleWeekWritten]],Table3[Game],100+Table3[Increase],Table1[[#This Row],[ScheduleWeekWritten]])</f>
        <v>7</v>
      </c>
      <c r="F1949" t="b">
        <v>0</v>
      </c>
      <c r="G1949" t="s">
        <v>28</v>
      </c>
      <c r="H1949">
        <v>22</v>
      </c>
      <c r="I1949">
        <v>26</v>
      </c>
      <c r="J1949" t="s">
        <v>115</v>
      </c>
      <c r="K1949" t="s">
        <v>70</v>
      </c>
      <c r="L1949" t="str">
        <f>_xlfn.XLOOKUP(Table1[[#This Row],[TeamFavoriteID]],Table2[team_id],Table2[team_name],_xlfn.XLOOKUP(Table1[[#This Row],[TeamFavoriteID]],Table2[team_id_pfr],Table2[team_name],"Even"))</f>
        <v>Boston Patriots</v>
      </c>
      <c r="M1949">
        <v>-6</v>
      </c>
      <c r="N1949">
        <f>IF(Table1[[#This Row],[TeamFavorite]]=Table1[[#This Row],[TeamHome]],Table1[[#This Row],[ScoreAway]]-Table1[[#This Row],[ScoreHome]],Table1[[#This Row],[ScoreHome]]-Table1[[#This Row],[ScoreAway]])</f>
        <v>-4</v>
      </c>
      <c r="O1949">
        <f>IF(Table1[[#This Row],[SpreadActual]]&lt;Table1[[#This Row],[SpreadFavorite]],1,0)</f>
        <v>0</v>
      </c>
      <c r="Q1949" t="s">
        <v>123</v>
      </c>
      <c r="R1949" t="b">
        <v>0</v>
      </c>
      <c r="S1949">
        <v>42</v>
      </c>
      <c r="T1949">
        <v>8</v>
      </c>
      <c r="U1949">
        <v>82</v>
      </c>
    </row>
    <row r="1950" spans="1:22" x14ac:dyDescent="0.2">
      <c r="A1950" s="1">
        <v>28057</v>
      </c>
      <c r="B1950">
        <v>1976</v>
      </c>
      <c r="C1950">
        <f>_xlfn.MAXIFS(Table1[ScheduleWeekWritten],Table1[ScheduleSeason],Table1[[#This Row],[ScheduleSeason]])</f>
        <v>14</v>
      </c>
      <c r="D1950">
        <v>7</v>
      </c>
      <c r="E1950" cm="1">
        <f t="array" ref="E1950">_xlfn.XLOOKUP(Table1[[#This Row],[ScheduleWeekWritten]],Table3[Game],100+Table3[Increase],Table1[[#This Row],[ScheduleWeekWritten]])</f>
        <v>7</v>
      </c>
      <c r="F1950" t="b">
        <v>0</v>
      </c>
      <c r="G1950" t="s">
        <v>62</v>
      </c>
      <c r="H1950">
        <v>21</v>
      </c>
      <c r="I1950">
        <v>17</v>
      </c>
      <c r="J1950" t="s">
        <v>27</v>
      </c>
      <c r="K1950" t="s">
        <v>63</v>
      </c>
      <c r="L1950" t="str">
        <f>_xlfn.XLOOKUP(Table1[[#This Row],[TeamFavoriteID]],Table2[team_id],Table2[team_name],_xlfn.XLOOKUP(Table1[[#This Row],[TeamFavoriteID]],Table2[team_id_pfr],Table2[team_name],"Even"))</f>
        <v>Cleveland Browns</v>
      </c>
      <c r="M1950">
        <v>-1</v>
      </c>
      <c r="N1950">
        <f>IF(Table1[[#This Row],[TeamFavorite]]=Table1[[#This Row],[TeamHome]],Table1[[#This Row],[ScoreAway]]-Table1[[#This Row],[ScoreHome]],Table1[[#This Row],[ScoreHome]]-Table1[[#This Row],[ScoreAway]])</f>
        <v>-4</v>
      </c>
      <c r="O1950">
        <f>IF(Table1[[#This Row],[SpreadActual]]&lt;Table1[[#This Row],[SpreadFavorite]],1,0)</f>
        <v>1</v>
      </c>
      <c r="Q1950" t="s">
        <v>66</v>
      </c>
      <c r="R1950" t="b">
        <v>0</v>
      </c>
      <c r="S1950">
        <v>46</v>
      </c>
      <c r="T1950">
        <v>12</v>
      </c>
      <c r="U1950">
        <v>90</v>
      </c>
    </row>
    <row r="1951" spans="1:22" x14ac:dyDescent="0.2">
      <c r="A1951" s="1">
        <v>28057</v>
      </c>
      <c r="B1951">
        <v>1976</v>
      </c>
      <c r="C1951">
        <f>_xlfn.MAXIFS(Table1[ScheduleWeekWritten],Table1[ScheduleSeason],Table1[[#This Row],[ScheduleSeason]])</f>
        <v>14</v>
      </c>
      <c r="D1951">
        <v>7</v>
      </c>
      <c r="E1951" cm="1">
        <f t="array" ref="E1951">_xlfn.XLOOKUP(Table1[[#This Row],[ScheduleWeekWritten]],Table3[Game],100+Table3[Increase],Table1[[#This Row],[ScheduleWeekWritten]])</f>
        <v>7</v>
      </c>
      <c r="F1951" t="b">
        <v>0</v>
      </c>
      <c r="G1951" t="s">
        <v>67</v>
      </c>
      <c r="H1951">
        <v>31</v>
      </c>
      <c r="I1951">
        <v>21</v>
      </c>
      <c r="J1951" t="s">
        <v>46</v>
      </c>
      <c r="K1951" t="s">
        <v>68</v>
      </c>
      <c r="L1951" t="str">
        <f>_xlfn.XLOOKUP(Table1[[#This Row],[TeamFavoriteID]],Table2[team_id],Table2[team_name],_xlfn.XLOOKUP(Table1[[#This Row],[TeamFavoriteID]],Table2[team_id_pfr],Table2[team_name],"Even"))</f>
        <v>Dallas Cowboys</v>
      </c>
      <c r="M1951">
        <v>-8</v>
      </c>
      <c r="N1951">
        <f>IF(Table1[[#This Row],[TeamFavorite]]=Table1[[#This Row],[TeamHome]],Table1[[#This Row],[ScoreAway]]-Table1[[#This Row],[ScoreHome]],Table1[[#This Row],[ScoreHome]]-Table1[[#This Row],[ScoreAway]])</f>
        <v>-10</v>
      </c>
      <c r="O1951">
        <f>IF(Table1[[#This Row],[SpreadActual]]&lt;Table1[[#This Row],[SpreadFavorite]],1,0)</f>
        <v>1</v>
      </c>
      <c r="Q1951" t="s">
        <v>119</v>
      </c>
      <c r="R1951" t="b">
        <v>0</v>
      </c>
      <c r="S1951">
        <v>71</v>
      </c>
      <c r="T1951">
        <v>14</v>
      </c>
      <c r="U1951">
        <v>82</v>
      </c>
    </row>
    <row r="1952" spans="1:22" x14ac:dyDescent="0.2">
      <c r="A1952" s="1">
        <v>28057</v>
      </c>
      <c r="B1952">
        <v>1976</v>
      </c>
      <c r="C1952">
        <f>_xlfn.MAXIFS(Table1[ScheduleWeekWritten],Table1[ScheduleSeason],Table1[[#This Row],[ScheduleSeason]])</f>
        <v>14</v>
      </c>
      <c r="D1952">
        <v>7</v>
      </c>
      <c r="E1952" cm="1">
        <f t="array" ref="E1952">_xlfn.XLOOKUP(Table1[[#This Row],[ScheduleWeekWritten]],Table3[Game],100+Table3[Increase],Table1[[#This Row],[ScheduleWeekWritten]])</f>
        <v>7</v>
      </c>
      <c r="F1952" t="b">
        <v>0</v>
      </c>
      <c r="G1952" t="s">
        <v>23</v>
      </c>
      <c r="H1952">
        <v>7</v>
      </c>
      <c r="I1952">
        <v>27</v>
      </c>
      <c r="J1952" t="s">
        <v>101</v>
      </c>
      <c r="K1952" t="s">
        <v>104</v>
      </c>
      <c r="L1952" t="str">
        <f>_xlfn.XLOOKUP(Table1[[#This Row],[TeamFavoriteID]],Table2[team_id],Table2[team_name],_xlfn.XLOOKUP(Table1[[#This Row],[TeamFavoriteID]],Table2[team_id_pfr],Table2[team_name],"Even"))</f>
        <v>Cincinnati Bengals</v>
      </c>
      <c r="M1952">
        <v>-2</v>
      </c>
      <c r="N1952">
        <f>IF(Table1[[#This Row],[TeamFavorite]]=Table1[[#This Row],[TeamHome]],Table1[[#This Row],[ScoreAway]]-Table1[[#This Row],[ScoreHome]],Table1[[#This Row],[ScoreHome]]-Table1[[#This Row],[ScoreAway]])</f>
        <v>-20</v>
      </c>
      <c r="O1952">
        <f>IF(Table1[[#This Row],[SpreadActual]]&lt;Table1[[#This Row],[SpreadFavorite]],1,0)</f>
        <v>1</v>
      </c>
      <c r="Q1952" t="s">
        <v>102</v>
      </c>
      <c r="R1952" t="b">
        <v>0</v>
      </c>
      <c r="S1952">
        <v>72</v>
      </c>
      <c r="T1952">
        <v>0</v>
      </c>
      <c r="V1952" t="s">
        <v>103</v>
      </c>
    </row>
    <row r="1953" spans="1:22" x14ac:dyDescent="0.2">
      <c r="A1953" s="1">
        <v>28057</v>
      </c>
      <c r="B1953">
        <v>1976</v>
      </c>
      <c r="C1953">
        <f>_xlfn.MAXIFS(Table1[ScheduleWeekWritten],Table1[ScheduleSeason],Table1[[#This Row],[ScheduleSeason]])</f>
        <v>14</v>
      </c>
      <c r="D1953">
        <v>7</v>
      </c>
      <c r="E1953" cm="1">
        <f t="array" ref="E1953">_xlfn.XLOOKUP(Table1[[#This Row],[ScheduleWeekWritten]],Table3[Game],100+Table3[Increase],Table1[[#This Row],[ScheduleWeekWritten]])</f>
        <v>7</v>
      </c>
      <c r="F1953" t="b">
        <v>0</v>
      </c>
      <c r="G1953" t="s">
        <v>42</v>
      </c>
      <c r="H1953">
        <v>26</v>
      </c>
      <c r="I1953">
        <v>35</v>
      </c>
      <c r="J1953" t="s">
        <v>24</v>
      </c>
      <c r="K1953" t="s">
        <v>88</v>
      </c>
      <c r="L1953" t="str">
        <f>_xlfn.XLOOKUP(Table1[[#This Row],[TeamFavoriteID]],Table2[team_id],Table2[team_name],_xlfn.XLOOKUP(Table1[[#This Row],[TeamFavoriteID]],Table2[team_id_pfr],Table2[team_name],"Even"))</f>
        <v>Denver Broncos</v>
      </c>
      <c r="M1953">
        <v>-5.5</v>
      </c>
      <c r="N1953">
        <f>IF(Table1[[#This Row],[TeamFavorite]]=Table1[[#This Row],[TeamHome]],Table1[[#This Row],[ScoreAway]]-Table1[[#This Row],[ScoreHome]],Table1[[#This Row],[ScoreHome]]-Table1[[#This Row],[ScoreAway]])</f>
        <v>-9</v>
      </c>
      <c r="O1953">
        <f>IF(Table1[[#This Row],[SpreadActual]]&lt;Table1[[#This Row],[SpreadFavorite]],1,0)</f>
        <v>1</v>
      </c>
      <c r="Q1953" t="s">
        <v>117</v>
      </c>
      <c r="R1953" t="b">
        <v>0</v>
      </c>
      <c r="S1953">
        <v>46</v>
      </c>
      <c r="T1953">
        <v>13</v>
      </c>
      <c r="U1953">
        <v>97</v>
      </c>
    </row>
    <row r="1954" spans="1:22" x14ac:dyDescent="0.2">
      <c r="A1954" s="1">
        <v>28057</v>
      </c>
      <c r="B1954">
        <v>1976</v>
      </c>
      <c r="C1954">
        <f>_xlfn.MAXIFS(Table1[ScheduleWeekWritten],Table1[ScheduleSeason],Table1[[#This Row],[ScheduleSeason]])</f>
        <v>14</v>
      </c>
      <c r="D1954">
        <v>7</v>
      </c>
      <c r="E1954" cm="1">
        <f t="array" ref="E1954">_xlfn.XLOOKUP(Table1[[#This Row],[ScheduleWeekWritten]],Table3[Game],100+Table3[Increase],Table1[[#This Row],[ScheduleWeekWritten]])</f>
        <v>7</v>
      </c>
      <c r="F1954" t="b">
        <v>0</v>
      </c>
      <c r="G1954" t="s">
        <v>95</v>
      </c>
      <c r="H1954">
        <v>10</v>
      </c>
      <c r="I1954">
        <v>16</v>
      </c>
      <c r="J1954" t="s">
        <v>39</v>
      </c>
      <c r="K1954" t="s">
        <v>40</v>
      </c>
      <c r="L1954" t="str">
        <f>_xlfn.XLOOKUP(Table1[[#This Row],[TeamFavoriteID]],Table2[team_id],Table2[team_name],_xlfn.XLOOKUP(Table1[[#This Row],[TeamFavoriteID]],Table2[team_id_pfr],Table2[team_name],"Even"))</f>
        <v>Los Angeles Rams</v>
      </c>
      <c r="M1954">
        <v>-12</v>
      </c>
      <c r="N1954">
        <f>IF(Table1[[#This Row],[TeamFavorite]]=Table1[[#This Row],[TeamHome]],Table1[[#This Row],[ScoreAway]]-Table1[[#This Row],[ScoreHome]],Table1[[#This Row],[ScoreHome]]-Table1[[#This Row],[ScoreAway]])</f>
        <v>-6</v>
      </c>
      <c r="O1954">
        <f>IF(Table1[[#This Row],[SpreadActual]]&lt;Table1[[#This Row],[SpreadFavorite]],1,0)</f>
        <v>0</v>
      </c>
      <c r="Q1954" t="s">
        <v>124</v>
      </c>
      <c r="R1954" t="b">
        <v>0</v>
      </c>
      <c r="S1954">
        <v>72</v>
      </c>
      <c r="T1954">
        <v>0</v>
      </c>
      <c r="V1954" t="s">
        <v>103</v>
      </c>
    </row>
    <row r="1955" spans="1:22" x14ac:dyDescent="0.2">
      <c r="A1955" s="1">
        <v>28057</v>
      </c>
      <c r="B1955">
        <v>1976</v>
      </c>
      <c r="C1955">
        <f>_xlfn.MAXIFS(Table1[ScheduleWeekWritten],Table1[ScheduleSeason],Table1[[#This Row],[ScheduleSeason]])</f>
        <v>14</v>
      </c>
      <c r="D1955">
        <v>7</v>
      </c>
      <c r="E1955" cm="1">
        <f t="array" ref="E1955">_xlfn.XLOOKUP(Table1[[#This Row],[ScheduleWeekWritten]],Table3[Game],100+Table3[Increase],Table1[[#This Row],[ScheduleWeekWritten]])</f>
        <v>7</v>
      </c>
      <c r="F1955" t="b">
        <v>0</v>
      </c>
      <c r="G1955" t="s">
        <v>50</v>
      </c>
      <c r="H1955">
        <v>0</v>
      </c>
      <c r="I1955">
        <v>27</v>
      </c>
      <c r="J1955" t="s">
        <v>49</v>
      </c>
      <c r="K1955" t="s">
        <v>51</v>
      </c>
      <c r="L1955" t="str">
        <f>_xlfn.XLOOKUP(Table1[[#This Row],[TeamFavoriteID]],Table2[team_id],Table2[team_name],_xlfn.XLOOKUP(Table1[[#This Row],[TeamFavoriteID]],Table2[team_id_pfr],Table2[team_name],"Even"))</f>
        <v>Pittsburgh Steelers</v>
      </c>
      <c r="M1955">
        <v>-7.5</v>
      </c>
      <c r="N1955">
        <f>IF(Table1[[#This Row],[TeamFavorite]]=Table1[[#This Row],[TeamHome]],Table1[[#This Row],[ScoreAway]]-Table1[[#This Row],[ScoreHome]],Table1[[#This Row],[ScoreHome]]-Table1[[#This Row],[ScoreAway]])</f>
        <v>-27</v>
      </c>
      <c r="O1955">
        <f>IF(Table1[[#This Row],[SpreadActual]]&lt;Table1[[#This Row],[SpreadFavorite]],1,0)</f>
        <v>1</v>
      </c>
      <c r="Q1955" t="s">
        <v>126</v>
      </c>
      <c r="R1955" t="b">
        <v>0</v>
      </c>
      <c r="S1955">
        <v>51</v>
      </c>
      <c r="T1955">
        <v>10</v>
      </c>
      <c r="U1955">
        <v>53</v>
      </c>
    </row>
    <row r="1956" spans="1:22" x14ac:dyDescent="0.2">
      <c r="A1956" s="1">
        <v>28057</v>
      </c>
      <c r="B1956">
        <v>1976</v>
      </c>
      <c r="C1956">
        <f>_xlfn.MAXIFS(Table1[ScheduleWeekWritten],Table1[ScheduleSeason],Table1[[#This Row],[ScheduleSeason]])</f>
        <v>14</v>
      </c>
      <c r="D1956">
        <v>7</v>
      </c>
      <c r="E1956" cm="1">
        <f t="array" ref="E1956">_xlfn.XLOOKUP(Table1[[#This Row],[ScheduleWeekWritten]],Table3[Game],100+Table3[Increase],Table1[[#This Row],[ScheduleWeekWritten]])</f>
        <v>7</v>
      </c>
      <c r="F1956" t="b">
        <v>0</v>
      </c>
      <c r="G1956" t="s">
        <v>31</v>
      </c>
      <c r="H1956">
        <v>0</v>
      </c>
      <c r="I1956">
        <v>20</v>
      </c>
      <c r="J1956" t="s">
        <v>34</v>
      </c>
      <c r="K1956" t="s">
        <v>72</v>
      </c>
      <c r="L1956" t="str">
        <f>_xlfn.XLOOKUP(Table1[[#This Row],[TeamFavoriteID]],Table2[team_id],Table2[team_name],_xlfn.XLOOKUP(Table1[[#This Row],[TeamFavoriteID]],Table2[team_id_pfr],Table2[team_name],"Even"))</f>
        <v>Baltimore Colts</v>
      </c>
      <c r="M1956">
        <v>-17</v>
      </c>
      <c r="N1956">
        <f>IF(Table1[[#This Row],[TeamFavorite]]=Table1[[#This Row],[TeamHome]],Table1[[#This Row],[ScoreAway]]-Table1[[#This Row],[ScoreHome]],Table1[[#This Row],[ScoreHome]]-Table1[[#This Row],[ScoreAway]])</f>
        <v>-20</v>
      </c>
      <c r="O1956">
        <f>IF(Table1[[#This Row],[SpreadActual]]&lt;Table1[[#This Row],[SpreadFavorite]],1,0)</f>
        <v>1</v>
      </c>
      <c r="Q1956" t="s">
        <v>74</v>
      </c>
      <c r="R1956" t="b">
        <v>0</v>
      </c>
      <c r="S1956">
        <v>51</v>
      </c>
      <c r="T1956">
        <v>10</v>
      </c>
      <c r="U1956">
        <v>53</v>
      </c>
    </row>
    <row r="1957" spans="1:22" x14ac:dyDescent="0.2">
      <c r="A1957" s="1">
        <v>28057</v>
      </c>
      <c r="B1957">
        <v>1976</v>
      </c>
      <c r="C1957">
        <f>_xlfn.MAXIFS(Table1[ScheduleWeekWritten],Table1[ScheduleSeason],Table1[[#This Row],[ScheduleSeason]])</f>
        <v>14</v>
      </c>
      <c r="D1957">
        <v>7</v>
      </c>
      <c r="E1957" cm="1">
        <f t="array" ref="E1957">_xlfn.XLOOKUP(Table1[[#This Row],[ScheduleWeekWritten]],Table3[Game],100+Table3[Increase],Table1[[#This Row],[ScheduleWeekWritten]])</f>
        <v>7</v>
      </c>
      <c r="F1957" t="b">
        <v>0</v>
      </c>
      <c r="G1957" t="s">
        <v>20</v>
      </c>
      <c r="H1957">
        <v>18</v>
      </c>
      <c r="I1957">
        <v>14</v>
      </c>
      <c r="J1957" t="s">
        <v>33</v>
      </c>
      <c r="K1957" t="s">
        <v>21</v>
      </c>
      <c r="L1957" t="str">
        <f>_xlfn.XLOOKUP(Table1[[#This Row],[TeamFavoriteID]],Table2[team_id],Table2[team_name],_xlfn.XLOOKUP(Table1[[#This Row],[TeamFavoriteID]],Table2[team_id_pfr],Table2[team_name],"Even"))</f>
        <v>Las Vegas Raiders</v>
      </c>
      <c r="M1957">
        <v>-14</v>
      </c>
      <c r="N1957">
        <f>IF(Table1[[#This Row],[TeamFavorite]]=Table1[[#This Row],[TeamHome]],Table1[[#This Row],[ScoreAway]]-Table1[[#This Row],[ScoreHome]],Table1[[#This Row],[ScoreHome]]-Table1[[#This Row],[ScoreAway]])</f>
        <v>4</v>
      </c>
      <c r="O1957">
        <f>IF(Table1[[#This Row],[SpreadActual]]&lt;Table1[[#This Row],[SpreadFavorite]],1,0)</f>
        <v>0</v>
      </c>
      <c r="Q1957" t="s">
        <v>76</v>
      </c>
      <c r="R1957" t="b">
        <v>0</v>
      </c>
      <c r="S1957">
        <v>59</v>
      </c>
      <c r="T1957">
        <v>9</v>
      </c>
      <c r="U1957">
        <v>74</v>
      </c>
    </row>
    <row r="1958" spans="1:22" x14ac:dyDescent="0.2">
      <c r="A1958" s="1">
        <v>28057</v>
      </c>
      <c r="B1958">
        <v>1976</v>
      </c>
      <c r="C1958">
        <f>_xlfn.MAXIFS(Table1[ScheduleWeekWritten],Table1[ScheduleSeason],Table1[[#This Row],[ScheduleSeason]])</f>
        <v>14</v>
      </c>
      <c r="D1958">
        <v>7</v>
      </c>
      <c r="E1958" cm="1">
        <f t="array" ref="E1958">_xlfn.XLOOKUP(Table1[[#This Row],[ScheduleWeekWritten]],Table3[Game],100+Table3[Increase],Table1[[#This Row],[ScheduleWeekWritten]])</f>
        <v>7</v>
      </c>
      <c r="F1958" t="b">
        <v>0</v>
      </c>
      <c r="G1958" t="s">
        <v>58</v>
      </c>
      <c r="H1958">
        <v>12</v>
      </c>
      <c r="I1958">
        <v>31</v>
      </c>
      <c r="J1958" t="s">
        <v>54</v>
      </c>
      <c r="K1958" t="s">
        <v>55</v>
      </c>
      <c r="L1958" t="str">
        <f>_xlfn.XLOOKUP(Table1[[#This Row],[TeamFavoriteID]],Table2[team_id],Table2[team_name],_xlfn.XLOOKUP(Table1[[#This Row],[TeamFavoriteID]],Table2[team_id_pfr],Table2[team_name],"Even"))</f>
        <v>Minnesota Vikings</v>
      </c>
      <c r="M1958">
        <v>-10</v>
      </c>
      <c r="N1958">
        <f>IF(Table1[[#This Row],[TeamFavorite]]=Table1[[#This Row],[TeamHome]],Table1[[#This Row],[ScoreAway]]-Table1[[#This Row],[ScoreHome]],Table1[[#This Row],[ScoreHome]]-Table1[[#This Row],[ScoreAway]])</f>
        <v>-19</v>
      </c>
      <c r="O1958">
        <f>IF(Table1[[#This Row],[SpreadActual]]&lt;Table1[[#This Row],[SpreadFavorite]],1,0)</f>
        <v>1</v>
      </c>
      <c r="Q1958" t="s">
        <v>112</v>
      </c>
      <c r="R1958" t="b">
        <v>0</v>
      </c>
      <c r="S1958">
        <v>48</v>
      </c>
      <c r="T1958">
        <v>8</v>
      </c>
      <c r="U1958">
        <v>68</v>
      </c>
    </row>
    <row r="1959" spans="1:22" x14ac:dyDescent="0.2">
      <c r="A1959" s="1">
        <v>28057</v>
      </c>
      <c r="B1959">
        <v>1976</v>
      </c>
      <c r="C1959">
        <f>_xlfn.MAXIFS(Table1[ScheduleWeekWritten],Table1[ScheduleSeason],Table1[[#This Row],[ScheduleSeason]])</f>
        <v>14</v>
      </c>
      <c r="D1959">
        <v>7</v>
      </c>
      <c r="E1959" cm="1">
        <f t="array" ref="E1959">_xlfn.XLOOKUP(Table1[[#This Row],[ScheduleWeekWritten]],Table3[Game],100+Table3[Increase],Table1[[#This Row],[ScheduleWeekWritten]])</f>
        <v>7</v>
      </c>
      <c r="F1959" t="b">
        <v>0</v>
      </c>
      <c r="G1959" t="s">
        <v>128</v>
      </c>
      <c r="H1959">
        <v>14</v>
      </c>
      <c r="I1959">
        <v>41</v>
      </c>
      <c r="J1959" t="s">
        <v>45</v>
      </c>
      <c r="K1959" t="s">
        <v>79</v>
      </c>
      <c r="L1959" t="str">
        <f>_xlfn.XLOOKUP(Table1[[#This Row],[TeamFavoriteID]],Table2[team_id],Table2[team_name],_xlfn.XLOOKUP(Table1[[#This Row],[TeamFavoriteID]],Table2[team_id_pfr],Table2[team_name],"Even"))</f>
        <v>Detroit Lions</v>
      </c>
      <c r="M1959">
        <v>-7</v>
      </c>
      <c r="N1959">
        <f>IF(Table1[[#This Row],[TeamFavorite]]=Table1[[#This Row],[TeamHome]],Table1[[#This Row],[ScoreAway]]-Table1[[#This Row],[ScoreHome]],Table1[[#This Row],[ScoreHome]]-Table1[[#This Row],[ScoreAway]])</f>
        <v>-27</v>
      </c>
      <c r="O1959">
        <f>IF(Table1[[#This Row],[SpreadActual]]&lt;Table1[[#This Row],[SpreadFavorite]],1,0)</f>
        <v>1</v>
      </c>
      <c r="Q1959" t="s">
        <v>129</v>
      </c>
      <c r="R1959" t="b">
        <v>0</v>
      </c>
      <c r="S1959">
        <v>72</v>
      </c>
      <c r="T1959">
        <v>0</v>
      </c>
      <c r="V1959" t="s">
        <v>103</v>
      </c>
    </row>
    <row r="1960" spans="1:22" x14ac:dyDescent="0.2">
      <c r="A1960" s="1">
        <v>28057</v>
      </c>
      <c r="B1960">
        <v>1976</v>
      </c>
      <c r="C1960">
        <f>_xlfn.MAXIFS(Table1[ScheduleWeekWritten],Table1[ScheduleSeason],Table1[[#This Row],[ScheduleSeason]])</f>
        <v>14</v>
      </c>
      <c r="D1960">
        <v>7</v>
      </c>
      <c r="E1960" cm="1">
        <f t="array" ref="E1960">_xlfn.XLOOKUP(Table1[[#This Row],[ScheduleWeekWritten]],Table3[Game],100+Table3[Increase],Table1[[#This Row],[ScheduleWeekWritten]])</f>
        <v>7</v>
      </c>
      <c r="F1960" t="b">
        <v>0</v>
      </c>
      <c r="G1960" t="s">
        <v>127</v>
      </c>
      <c r="H1960">
        <v>20</v>
      </c>
      <c r="I1960">
        <v>23</v>
      </c>
      <c r="J1960" t="s">
        <v>19</v>
      </c>
      <c r="K1960" t="s">
        <v>91</v>
      </c>
      <c r="L1960" t="str">
        <f>_xlfn.XLOOKUP(Table1[[#This Row],[TeamFavoriteID]],Table2[team_id],Table2[team_name],_xlfn.XLOOKUP(Table1[[#This Row],[TeamFavoriteID]],Table2[team_id_pfr],Table2[team_name],"Even"))</f>
        <v>Miami Dolphins</v>
      </c>
      <c r="M1960">
        <v>-13.5</v>
      </c>
      <c r="N1960">
        <f>IF(Table1[[#This Row],[TeamFavorite]]=Table1[[#This Row],[TeamHome]],Table1[[#This Row],[ScoreAway]]-Table1[[#This Row],[ScoreHome]],Table1[[#This Row],[ScoreHome]]-Table1[[#This Row],[ScoreAway]])</f>
        <v>-3</v>
      </c>
      <c r="O1960">
        <f>IF(Table1[[#This Row],[SpreadActual]]&lt;Table1[[#This Row],[SpreadFavorite]],1,0)</f>
        <v>0</v>
      </c>
      <c r="Q1960" t="s">
        <v>130</v>
      </c>
      <c r="R1960" t="b">
        <v>0</v>
      </c>
      <c r="S1960">
        <v>70</v>
      </c>
      <c r="T1960">
        <v>8</v>
      </c>
      <c r="U1960">
        <v>65</v>
      </c>
    </row>
    <row r="1961" spans="1:22" x14ac:dyDescent="0.2">
      <c r="A1961" s="1">
        <v>28058</v>
      </c>
      <c r="B1961">
        <v>1976</v>
      </c>
      <c r="C1961">
        <f>_xlfn.MAXIFS(Table1[ScheduleWeekWritten],Table1[ScheduleSeason],Table1[[#This Row],[ScheduleSeason]])</f>
        <v>14</v>
      </c>
      <c r="D1961">
        <v>7</v>
      </c>
      <c r="E1961" cm="1">
        <f t="array" ref="E1961">_xlfn.XLOOKUP(Table1[[#This Row],[ScheduleWeekWritten]],Table3[Game],100+Table3[Increase],Table1[[#This Row],[ScheduleWeekWritten]])</f>
        <v>7</v>
      </c>
      <c r="F1961" t="b">
        <v>0</v>
      </c>
      <c r="G1961" t="s">
        <v>61</v>
      </c>
      <c r="H1961">
        <v>20</v>
      </c>
      <c r="I1961">
        <v>10</v>
      </c>
      <c r="J1961" t="s">
        <v>57</v>
      </c>
      <c r="K1961" t="s">
        <v>59</v>
      </c>
      <c r="L1961" t="str">
        <f>_xlfn.XLOOKUP(Table1[[#This Row],[TeamFavoriteID]],Table2[team_id],Table2[team_name],_xlfn.XLOOKUP(Table1[[#This Row],[TeamFavoriteID]],Table2[team_id_pfr],Table2[team_name],"Even"))</f>
        <v>Arizona Cardinals</v>
      </c>
      <c r="M1961">
        <v>-3.5</v>
      </c>
      <c r="N1961">
        <f>IF(Table1[[#This Row],[TeamFavorite]]=Table1[[#This Row],[TeamHome]],Table1[[#This Row],[ScoreAway]]-Table1[[#This Row],[ScoreHome]],Table1[[#This Row],[ScoreHome]]-Table1[[#This Row],[ScoreAway]])</f>
        <v>10</v>
      </c>
      <c r="O1961">
        <f>IF(Table1[[#This Row],[SpreadActual]]&lt;Table1[[#This Row],[SpreadFavorite]],1,0)</f>
        <v>0</v>
      </c>
      <c r="Q1961" t="s">
        <v>64</v>
      </c>
      <c r="R1961" t="b">
        <v>0</v>
      </c>
      <c r="S1961">
        <v>55</v>
      </c>
      <c r="T1961">
        <v>7</v>
      </c>
      <c r="U1961">
        <v>95</v>
      </c>
    </row>
    <row r="1962" spans="1:22" x14ac:dyDescent="0.2">
      <c r="A1962" s="1">
        <v>28064</v>
      </c>
      <c r="B1962">
        <v>1976</v>
      </c>
      <c r="C1962">
        <f>_xlfn.MAXIFS(Table1[ScheduleWeekWritten],Table1[ScheduleSeason],Table1[[#This Row],[ScheduleSeason]])</f>
        <v>14</v>
      </c>
      <c r="D1962">
        <v>8</v>
      </c>
      <c r="E1962" cm="1">
        <f t="array" ref="E1962">_xlfn.XLOOKUP(Table1[[#This Row],[ScheduleWeekWritten]],Table3[Game],100+Table3[Increase],Table1[[#This Row],[ScheduleWeekWritten]])</f>
        <v>8</v>
      </c>
      <c r="F1962" t="b">
        <v>0</v>
      </c>
      <c r="G1962" t="s">
        <v>38</v>
      </c>
      <c r="H1962">
        <v>23</v>
      </c>
      <c r="I1962">
        <v>20</v>
      </c>
      <c r="J1962" t="s">
        <v>95</v>
      </c>
      <c r="K1962" t="s">
        <v>89</v>
      </c>
      <c r="L1962" t="str">
        <f>_xlfn.XLOOKUP(Table1[[#This Row],[TeamFavoriteID]],Table2[team_id],Table2[team_name],_xlfn.XLOOKUP(Table1[[#This Row],[TeamFavoriteID]],Table2[team_id_pfr],Table2[team_name],"Even"))</f>
        <v>Even</v>
      </c>
      <c r="M1962">
        <v>0</v>
      </c>
      <c r="N1962">
        <f>IF(Table1[[#This Row],[TeamFavorite]]=Table1[[#This Row],[TeamHome]],Table1[[#This Row],[ScoreAway]]-Table1[[#This Row],[ScoreHome]],Table1[[#This Row],[ScoreHome]]-Table1[[#This Row],[ScoreAway]])</f>
        <v>3</v>
      </c>
      <c r="O1962">
        <f>IF(Table1[[#This Row],[SpreadActual]]&lt;Table1[[#This Row],[SpreadFavorite]],1,0)</f>
        <v>0</v>
      </c>
      <c r="Q1962" t="s">
        <v>41</v>
      </c>
      <c r="R1962" t="b">
        <v>0</v>
      </c>
      <c r="S1962">
        <v>48</v>
      </c>
      <c r="T1962">
        <v>16</v>
      </c>
      <c r="U1962">
        <v>74</v>
      </c>
    </row>
    <row r="1963" spans="1:22" x14ac:dyDescent="0.2">
      <c r="A1963" s="1">
        <v>28064</v>
      </c>
      <c r="B1963">
        <v>1976</v>
      </c>
      <c r="C1963">
        <f>_xlfn.MAXIFS(Table1[ScheduleWeekWritten],Table1[ScheduleSeason],Table1[[#This Row],[ScheduleSeason]])</f>
        <v>14</v>
      </c>
      <c r="D1963">
        <v>8</v>
      </c>
      <c r="E1963" cm="1">
        <f t="array" ref="E1963">_xlfn.XLOOKUP(Table1[[#This Row],[ScheduleWeekWritten]],Table3[Game],100+Table3[Increase],Table1[[#This Row],[ScheduleWeekWritten]])</f>
        <v>8</v>
      </c>
      <c r="F1963" t="b">
        <v>0</v>
      </c>
      <c r="G1963" t="s">
        <v>28</v>
      </c>
      <c r="H1963">
        <v>14</v>
      </c>
      <c r="I1963">
        <v>19</v>
      </c>
      <c r="J1963" t="s">
        <v>31</v>
      </c>
      <c r="K1963" t="s">
        <v>43</v>
      </c>
      <c r="L1963" t="str">
        <f>_xlfn.XLOOKUP(Table1[[#This Row],[TeamFavoriteID]],Table2[team_id],Table2[team_name],_xlfn.XLOOKUP(Table1[[#This Row],[TeamFavoriteID]],Table2[team_id_pfr],Table2[team_name],"Even"))</f>
        <v>Buffalo Bills</v>
      </c>
      <c r="M1963">
        <v>-11</v>
      </c>
      <c r="N1963">
        <f>IF(Table1[[#This Row],[TeamFavorite]]=Table1[[#This Row],[TeamHome]],Table1[[#This Row],[ScoreAway]]-Table1[[#This Row],[ScoreHome]],Table1[[#This Row],[ScoreHome]]-Table1[[#This Row],[ScoreAway]])</f>
        <v>5</v>
      </c>
      <c r="O1963">
        <f>IF(Table1[[#This Row],[SpreadActual]]&lt;Table1[[#This Row],[SpreadFavorite]],1,0)</f>
        <v>0</v>
      </c>
      <c r="Q1963" t="s">
        <v>123</v>
      </c>
      <c r="R1963" t="b">
        <v>0</v>
      </c>
      <c r="S1963">
        <v>42</v>
      </c>
      <c r="T1963">
        <v>10</v>
      </c>
      <c r="U1963">
        <v>85</v>
      </c>
    </row>
    <row r="1964" spans="1:22" x14ac:dyDescent="0.2">
      <c r="A1964" s="1">
        <v>28064</v>
      </c>
      <c r="B1964">
        <v>1976</v>
      </c>
      <c r="C1964">
        <f>_xlfn.MAXIFS(Table1[ScheduleWeekWritten],Table1[ScheduleSeason],Table1[[#This Row],[ScheduleSeason]])</f>
        <v>14</v>
      </c>
      <c r="D1964">
        <v>8</v>
      </c>
      <c r="E1964" cm="1">
        <f t="array" ref="E1964">_xlfn.XLOOKUP(Table1[[#This Row],[ScheduleWeekWritten]],Table3[Game],100+Table3[Increase],Table1[[#This Row],[ScheduleWeekWritten]])</f>
        <v>8</v>
      </c>
      <c r="F1964" t="b">
        <v>0</v>
      </c>
      <c r="G1964" t="s">
        <v>46</v>
      </c>
      <c r="H1964">
        <v>14</v>
      </c>
      <c r="I1964">
        <v>13</v>
      </c>
      <c r="J1964" t="s">
        <v>54</v>
      </c>
      <c r="K1964" t="s">
        <v>55</v>
      </c>
      <c r="L1964" t="str">
        <f>_xlfn.XLOOKUP(Table1[[#This Row],[TeamFavoriteID]],Table2[team_id],Table2[team_name],_xlfn.XLOOKUP(Table1[[#This Row],[TeamFavoriteID]],Table2[team_id_pfr],Table2[team_name],"Even"))</f>
        <v>Minnesota Vikings</v>
      </c>
      <c r="M1964">
        <v>-5</v>
      </c>
      <c r="N1964">
        <f>IF(Table1[[#This Row],[TeamFavorite]]=Table1[[#This Row],[TeamHome]],Table1[[#This Row],[ScoreAway]]-Table1[[#This Row],[ScoreHome]],Table1[[#This Row],[ScoreHome]]-Table1[[#This Row],[ScoreAway]])</f>
        <v>1</v>
      </c>
      <c r="O1964">
        <f>IF(Table1[[#This Row],[SpreadActual]]&lt;Table1[[#This Row],[SpreadFavorite]],1,0)</f>
        <v>0</v>
      </c>
      <c r="Q1964" t="s">
        <v>114</v>
      </c>
      <c r="R1964" t="b">
        <v>0</v>
      </c>
      <c r="S1964">
        <v>45</v>
      </c>
      <c r="T1964">
        <v>17</v>
      </c>
      <c r="U1964">
        <v>74</v>
      </c>
    </row>
    <row r="1965" spans="1:22" x14ac:dyDescent="0.2">
      <c r="A1965" s="1">
        <v>28064</v>
      </c>
      <c r="B1965">
        <v>1976</v>
      </c>
      <c r="C1965">
        <f>_xlfn.MAXIFS(Table1[ScheduleWeekWritten],Table1[ScheduleSeason],Table1[[#This Row],[ScheduleSeason]])</f>
        <v>14</v>
      </c>
      <c r="D1965">
        <v>8</v>
      </c>
      <c r="E1965" cm="1">
        <f t="array" ref="E1965">_xlfn.XLOOKUP(Table1[[#This Row],[ScheduleWeekWritten]],Table3[Game],100+Table3[Increase],Table1[[#This Row],[ScheduleWeekWritten]])</f>
        <v>8</v>
      </c>
      <c r="F1965" t="b">
        <v>0</v>
      </c>
      <c r="G1965" t="s">
        <v>101</v>
      </c>
      <c r="H1965">
        <v>21</v>
      </c>
      <c r="I1965">
        <v>6</v>
      </c>
      <c r="J1965" t="s">
        <v>62</v>
      </c>
      <c r="K1965" t="s">
        <v>104</v>
      </c>
      <c r="L1965" t="str">
        <f>_xlfn.XLOOKUP(Table1[[#This Row],[TeamFavoriteID]],Table2[team_id],Table2[team_name],_xlfn.XLOOKUP(Table1[[#This Row],[TeamFavoriteID]],Table2[team_id_pfr],Table2[team_name],"Even"))</f>
        <v>Cincinnati Bengals</v>
      </c>
      <c r="M1965">
        <v>-11</v>
      </c>
      <c r="N1965">
        <f>IF(Table1[[#This Row],[TeamFavorite]]=Table1[[#This Row],[TeamHome]],Table1[[#This Row],[ScoreAway]]-Table1[[#This Row],[ScoreHome]],Table1[[#This Row],[ScoreHome]]-Table1[[#This Row],[ScoreAway]])</f>
        <v>-15</v>
      </c>
      <c r="O1965">
        <f>IF(Table1[[#This Row],[SpreadActual]]&lt;Table1[[#This Row],[SpreadFavorite]],1,0)</f>
        <v>1</v>
      </c>
      <c r="Q1965" t="s">
        <v>111</v>
      </c>
      <c r="R1965" t="b">
        <v>0</v>
      </c>
      <c r="S1965">
        <v>45</v>
      </c>
      <c r="T1965">
        <v>14</v>
      </c>
      <c r="U1965">
        <v>82</v>
      </c>
    </row>
    <row r="1966" spans="1:22" x14ac:dyDescent="0.2">
      <c r="A1966" s="1">
        <v>28064</v>
      </c>
      <c r="B1966">
        <v>1976</v>
      </c>
      <c r="C1966">
        <f>_xlfn.MAXIFS(Table1[ScheduleWeekWritten],Table1[ScheduleSeason],Table1[[#This Row],[ScheduleSeason]])</f>
        <v>14</v>
      </c>
      <c r="D1966">
        <v>8</v>
      </c>
      <c r="E1966" cm="1">
        <f t="array" ref="E1966">_xlfn.XLOOKUP(Table1[[#This Row],[ScheduleWeekWritten]],Table3[Game],100+Table3[Increase],Table1[[#This Row],[ScheduleWeekWritten]])</f>
        <v>8</v>
      </c>
      <c r="F1966" t="b">
        <v>0</v>
      </c>
      <c r="G1966" t="s">
        <v>45</v>
      </c>
      <c r="H1966">
        <v>27</v>
      </c>
      <c r="I1966">
        <v>6</v>
      </c>
      <c r="J1966" t="s">
        <v>33</v>
      </c>
      <c r="K1966" t="s">
        <v>79</v>
      </c>
      <c r="L1966" t="str">
        <f>_xlfn.XLOOKUP(Table1[[#This Row],[TeamFavoriteID]],Table2[team_id],Table2[team_name],_xlfn.XLOOKUP(Table1[[#This Row],[TeamFavoriteID]],Table2[team_id_pfr],Table2[team_name],"Even"))</f>
        <v>Detroit Lions</v>
      </c>
      <c r="M1966">
        <v>-5</v>
      </c>
      <c r="N1966">
        <f>IF(Table1[[#This Row],[TeamFavorite]]=Table1[[#This Row],[TeamHome]],Table1[[#This Row],[ScoreAway]]-Table1[[#This Row],[ScoreHome]],Table1[[#This Row],[ScoreHome]]-Table1[[#This Row],[ScoreAway]])</f>
        <v>-21</v>
      </c>
      <c r="O1966">
        <f>IF(Table1[[#This Row],[SpreadActual]]&lt;Table1[[#This Row],[SpreadFavorite]],1,0)</f>
        <v>1</v>
      </c>
      <c r="Q1966" t="s">
        <v>125</v>
      </c>
      <c r="R1966" t="b">
        <v>0</v>
      </c>
      <c r="S1966">
        <v>72</v>
      </c>
      <c r="T1966">
        <v>0</v>
      </c>
      <c r="V1966" t="s">
        <v>103</v>
      </c>
    </row>
    <row r="1967" spans="1:22" x14ac:dyDescent="0.2">
      <c r="A1967" s="1">
        <v>28064</v>
      </c>
      <c r="B1967">
        <v>1976</v>
      </c>
      <c r="C1967">
        <f>_xlfn.MAXIFS(Table1[ScheduleWeekWritten],Table1[ScheduleSeason],Table1[[#This Row],[ScheduleSeason]])</f>
        <v>14</v>
      </c>
      <c r="D1967">
        <v>8</v>
      </c>
      <c r="E1967" cm="1">
        <f t="array" ref="E1967">_xlfn.XLOOKUP(Table1[[#This Row],[ScheduleWeekWritten]],Table3[Game],100+Table3[Increase],Table1[[#This Row],[ScheduleWeekWritten]])</f>
        <v>8</v>
      </c>
      <c r="F1967" t="b">
        <v>0</v>
      </c>
      <c r="G1967" t="s">
        <v>39</v>
      </c>
      <c r="H1967">
        <v>45</v>
      </c>
      <c r="I1967">
        <v>6</v>
      </c>
      <c r="J1967" t="s">
        <v>128</v>
      </c>
      <c r="K1967" t="s">
        <v>40</v>
      </c>
      <c r="L1967" t="str">
        <f>_xlfn.XLOOKUP(Table1[[#This Row],[TeamFavoriteID]],Table2[team_id],Table2[team_name],_xlfn.XLOOKUP(Table1[[#This Row],[TeamFavoriteID]],Table2[team_id_pfr],Table2[team_name],"Even"))</f>
        <v>Los Angeles Rams</v>
      </c>
      <c r="M1967">
        <v>-21</v>
      </c>
      <c r="N1967">
        <f>IF(Table1[[#This Row],[TeamFavorite]]=Table1[[#This Row],[TeamHome]],Table1[[#This Row],[ScoreAway]]-Table1[[#This Row],[ScoreHome]],Table1[[#This Row],[ScoreHome]]-Table1[[#This Row],[ScoreAway]])</f>
        <v>-39</v>
      </c>
      <c r="O1967">
        <f>IF(Table1[[#This Row],[SpreadActual]]&lt;Table1[[#This Row],[SpreadFavorite]],1,0)</f>
        <v>1</v>
      </c>
      <c r="Q1967" t="s">
        <v>65</v>
      </c>
      <c r="R1967" t="b">
        <v>0</v>
      </c>
      <c r="S1967">
        <v>63</v>
      </c>
      <c r="T1967">
        <v>7</v>
      </c>
      <c r="U1967">
        <v>68</v>
      </c>
    </row>
    <row r="1968" spans="1:22" x14ac:dyDescent="0.2">
      <c r="A1968" s="1">
        <v>28064</v>
      </c>
      <c r="B1968">
        <v>1976</v>
      </c>
      <c r="C1968">
        <f>_xlfn.MAXIFS(Table1[ScheduleWeekWritten],Table1[ScheduleSeason],Table1[[#This Row],[ScheduleSeason]])</f>
        <v>14</v>
      </c>
      <c r="D1968">
        <v>8</v>
      </c>
      <c r="E1968" cm="1">
        <f t="array" ref="E1968">_xlfn.XLOOKUP(Table1[[#This Row],[ScheduleWeekWritten]],Table3[Game],100+Table3[Increase],Table1[[#This Row],[ScheduleWeekWritten]])</f>
        <v>8</v>
      </c>
      <c r="F1968" t="b">
        <v>0</v>
      </c>
      <c r="G1968" t="s">
        <v>19</v>
      </c>
      <c r="H1968">
        <v>10</v>
      </c>
      <c r="I1968">
        <v>3</v>
      </c>
      <c r="J1968" t="s">
        <v>115</v>
      </c>
      <c r="K1968" t="s">
        <v>70</v>
      </c>
      <c r="L1968" t="str">
        <f>_xlfn.XLOOKUP(Table1[[#This Row],[TeamFavoriteID]],Table2[team_id],Table2[team_name],_xlfn.XLOOKUP(Table1[[#This Row],[TeamFavoriteID]],Table2[team_id_pfr],Table2[team_name],"Even"))</f>
        <v>Boston Patriots</v>
      </c>
      <c r="M1968">
        <v>-3</v>
      </c>
      <c r="N1968">
        <f>IF(Table1[[#This Row],[TeamFavorite]]=Table1[[#This Row],[TeamHome]],Table1[[#This Row],[ScoreAway]]-Table1[[#This Row],[ScoreHome]],Table1[[#This Row],[ScoreHome]]-Table1[[#This Row],[ScoreAway]])</f>
        <v>7</v>
      </c>
      <c r="O1968">
        <f>IF(Table1[[#This Row],[SpreadActual]]&lt;Table1[[#This Row],[SpreadFavorite]],1,0)</f>
        <v>0</v>
      </c>
      <c r="Q1968" t="s">
        <v>22</v>
      </c>
      <c r="R1968" t="b">
        <v>0</v>
      </c>
      <c r="S1968">
        <v>74</v>
      </c>
      <c r="T1968">
        <v>9</v>
      </c>
      <c r="U1968">
        <v>72</v>
      </c>
    </row>
    <row r="1969" spans="1:22" x14ac:dyDescent="0.2">
      <c r="A1969" s="1">
        <v>28064</v>
      </c>
      <c r="B1969">
        <v>1976</v>
      </c>
      <c r="C1969">
        <f>_xlfn.MAXIFS(Table1[ScheduleWeekWritten],Table1[ScheduleSeason],Table1[[#This Row],[ScheduleSeason]])</f>
        <v>14</v>
      </c>
      <c r="D1969">
        <v>8</v>
      </c>
      <c r="E1969" cm="1">
        <f t="array" ref="E1969">_xlfn.XLOOKUP(Table1[[#This Row],[ScheduleWeekWritten]],Table3[Game],100+Table3[Increase],Table1[[#This Row],[ScheduleWeekWritten]])</f>
        <v>8</v>
      </c>
      <c r="F1969" t="b">
        <v>0</v>
      </c>
      <c r="G1969" t="s">
        <v>50</v>
      </c>
      <c r="H1969">
        <v>0</v>
      </c>
      <c r="I1969">
        <v>10</v>
      </c>
      <c r="J1969" t="s">
        <v>58</v>
      </c>
      <c r="K1969" t="s">
        <v>90</v>
      </c>
      <c r="L1969" t="str">
        <f>_xlfn.XLOOKUP(Table1[[#This Row],[TeamFavoriteID]],Table2[team_id],Table2[team_name],_xlfn.XLOOKUP(Table1[[#This Row],[TeamFavoriteID]],Table2[team_id_pfr],Table2[team_name],"Even"))</f>
        <v>New York Giants</v>
      </c>
      <c r="M1969">
        <v>-4</v>
      </c>
      <c r="N1969">
        <f>IF(Table1[[#This Row],[TeamFavorite]]=Table1[[#This Row],[TeamHome]],Table1[[#This Row],[ScoreAway]]-Table1[[#This Row],[ScoreHome]],Table1[[#This Row],[ScoreHome]]-Table1[[#This Row],[ScoreAway]])</f>
        <v>10</v>
      </c>
      <c r="O1969">
        <f>IF(Table1[[#This Row],[SpreadActual]]&lt;Table1[[#This Row],[SpreadFavorite]],1,0)</f>
        <v>0</v>
      </c>
      <c r="Q1969" t="s">
        <v>126</v>
      </c>
      <c r="R1969" t="b">
        <v>0</v>
      </c>
      <c r="S1969">
        <v>55</v>
      </c>
      <c r="T1969">
        <v>12</v>
      </c>
      <c r="U1969">
        <v>71</v>
      </c>
    </row>
    <row r="1970" spans="1:22" x14ac:dyDescent="0.2">
      <c r="A1970" s="1">
        <v>28064</v>
      </c>
      <c r="B1970">
        <v>1976</v>
      </c>
      <c r="C1970">
        <f>_xlfn.MAXIFS(Table1[ScheduleWeekWritten],Table1[ScheduleSeason],Table1[[#This Row],[ScheduleSeason]])</f>
        <v>14</v>
      </c>
      <c r="D1970">
        <v>8</v>
      </c>
      <c r="E1970" cm="1">
        <f t="array" ref="E1970">_xlfn.XLOOKUP(Table1[[#This Row],[ScheduleWeekWritten]],Table3[Game],100+Table3[Increase],Table1[[#This Row],[ScheduleWeekWritten]])</f>
        <v>8</v>
      </c>
      <c r="F1970" t="b">
        <v>0</v>
      </c>
      <c r="G1970" t="s">
        <v>20</v>
      </c>
      <c r="H1970">
        <v>19</v>
      </c>
      <c r="I1970">
        <v>6</v>
      </c>
      <c r="J1970" t="s">
        <v>24</v>
      </c>
      <c r="K1970" t="s">
        <v>21</v>
      </c>
      <c r="L1970" t="str">
        <f>_xlfn.XLOOKUP(Table1[[#This Row],[TeamFavoriteID]],Table2[team_id],Table2[team_name],_xlfn.XLOOKUP(Table1[[#This Row],[TeamFavoriteID]],Table2[team_id_pfr],Table2[team_name],"Even"))</f>
        <v>Las Vegas Raiders</v>
      </c>
      <c r="M1970">
        <v>-7.5</v>
      </c>
      <c r="N1970">
        <f>IF(Table1[[#This Row],[TeamFavorite]]=Table1[[#This Row],[TeamHome]],Table1[[#This Row],[ScoreAway]]-Table1[[#This Row],[ScoreHome]],Table1[[#This Row],[ScoreHome]]-Table1[[#This Row],[ScoreAway]])</f>
        <v>13</v>
      </c>
      <c r="O1970">
        <f>IF(Table1[[#This Row],[SpreadActual]]&lt;Table1[[#This Row],[SpreadFavorite]],1,0)</f>
        <v>0</v>
      </c>
      <c r="Q1970" t="s">
        <v>76</v>
      </c>
      <c r="R1970" t="b">
        <v>0</v>
      </c>
      <c r="S1970">
        <v>57</v>
      </c>
      <c r="T1970">
        <v>6</v>
      </c>
      <c r="U1970">
        <v>84</v>
      </c>
    </row>
    <row r="1971" spans="1:22" x14ac:dyDescent="0.2">
      <c r="A1971" s="1">
        <v>28064</v>
      </c>
      <c r="B1971">
        <v>1976</v>
      </c>
      <c r="C1971">
        <f>_xlfn.MAXIFS(Table1[ScheduleWeekWritten],Table1[ScheduleSeason],Table1[[#This Row],[ScheduleSeason]])</f>
        <v>14</v>
      </c>
      <c r="D1971">
        <v>8</v>
      </c>
      <c r="E1971" cm="1">
        <f t="array" ref="E1971">_xlfn.XLOOKUP(Table1[[#This Row],[ScheduleWeekWritten]],Table3[Game],100+Table3[Increase],Table1[[#This Row],[ScheduleWeekWritten]])</f>
        <v>8</v>
      </c>
      <c r="F1971" t="b">
        <v>0</v>
      </c>
      <c r="G1971" t="s">
        <v>49</v>
      </c>
      <c r="H1971">
        <v>23</v>
      </c>
      <c r="I1971">
        <v>0</v>
      </c>
      <c r="J1971" t="s">
        <v>27</v>
      </c>
      <c r="K1971" t="s">
        <v>51</v>
      </c>
      <c r="L1971" t="str">
        <f>_xlfn.XLOOKUP(Table1[[#This Row],[TeamFavoriteID]],Table2[team_id],Table2[team_name],_xlfn.XLOOKUP(Table1[[#This Row],[TeamFavoriteID]],Table2[team_id_pfr],Table2[team_name],"Even"))</f>
        <v>Pittsburgh Steelers</v>
      </c>
      <c r="M1971">
        <v>-12.5</v>
      </c>
      <c r="N1971">
        <f>IF(Table1[[#This Row],[TeamFavorite]]=Table1[[#This Row],[TeamHome]],Table1[[#This Row],[ScoreAway]]-Table1[[#This Row],[ScoreHome]],Table1[[#This Row],[ScoreHome]]-Table1[[#This Row],[ScoreAway]])</f>
        <v>-23</v>
      </c>
      <c r="O1971">
        <f>IF(Table1[[#This Row],[SpreadActual]]&lt;Table1[[#This Row],[SpreadFavorite]],1,0)</f>
        <v>1</v>
      </c>
      <c r="Q1971" t="s">
        <v>113</v>
      </c>
      <c r="R1971" t="b">
        <v>0</v>
      </c>
      <c r="S1971">
        <v>44</v>
      </c>
      <c r="T1971">
        <v>14</v>
      </c>
      <c r="U1971">
        <v>86</v>
      </c>
    </row>
    <row r="1972" spans="1:22" x14ac:dyDescent="0.2">
      <c r="A1972" s="1">
        <v>28064</v>
      </c>
      <c r="B1972">
        <v>1976</v>
      </c>
      <c r="C1972">
        <f>_xlfn.MAXIFS(Table1[ScheduleWeekWritten],Table1[ScheduleSeason],Table1[[#This Row],[ScheduleSeason]])</f>
        <v>14</v>
      </c>
      <c r="D1972">
        <v>8</v>
      </c>
      <c r="E1972" cm="1">
        <f t="array" ref="E1972">_xlfn.XLOOKUP(Table1[[#This Row],[ScheduleWeekWritten]],Table3[Game],100+Table3[Increase],Table1[[#This Row],[ScheduleWeekWritten]])</f>
        <v>8</v>
      </c>
      <c r="F1972" t="b">
        <v>0</v>
      </c>
      <c r="G1972" t="s">
        <v>57</v>
      </c>
      <c r="H1972">
        <v>23</v>
      </c>
      <c r="I1972">
        <v>20</v>
      </c>
      <c r="J1972" t="s">
        <v>53</v>
      </c>
      <c r="K1972" t="s">
        <v>59</v>
      </c>
      <c r="L1972" t="str">
        <f>_xlfn.XLOOKUP(Table1[[#This Row],[TeamFavoriteID]],Table2[team_id],Table2[team_name],_xlfn.XLOOKUP(Table1[[#This Row],[TeamFavoriteID]],Table2[team_id_pfr],Table2[team_name],"Even"))</f>
        <v>Arizona Cardinals</v>
      </c>
      <c r="M1972">
        <v>-4</v>
      </c>
      <c r="N1972">
        <f>IF(Table1[[#This Row],[TeamFavorite]]=Table1[[#This Row],[TeamHome]],Table1[[#This Row],[ScoreAway]]-Table1[[#This Row],[ScoreHome]],Table1[[#This Row],[ScoreHome]]-Table1[[#This Row],[ScoreAway]])</f>
        <v>3</v>
      </c>
      <c r="O1972">
        <f>IF(Table1[[#This Row],[SpreadActual]]&lt;Table1[[#This Row],[SpreadFavorite]],1,0)</f>
        <v>0</v>
      </c>
      <c r="Q1972" t="s">
        <v>60</v>
      </c>
      <c r="R1972" t="b">
        <v>0</v>
      </c>
      <c r="S1972">
        <v>46</v>
      </c>
      <c r="T1972">
        <v>13</v>
      </c>
      <c r="U1972">
        <v>87</v>
      </c>
    </row>
    <row r="1973" spans="1:22" x14ac:dyDescent="0.2">
      <c r="A1973" s="1">
        <v>28064</v>
      </c>
      <c r="B1973">
        <v>1976</v>
      </c>
      <c r="C1973">
        <f>_xlfn.MAXIFS(Table1[ScheduleWeekWritten],Table1[ScheduleSeason],Table1[[#This Row],[ScheduleSeason]])</f>
        <v>14</v>
      </c>
      <c r="D1973">
        <v>8</v>
      </c>
      <c r="E1973" cm="1">
        <f t="array" ref="E1973">_xlfn.XLOOKUP(Table1[[#This Row],[ScheduleWeekWritten]],Table3[Game],100+Table3[Increase],Table1[[#This Row],[ScheduleWeekWritten]])</f>
        <v>8</v>
      </c>
      <c r="F1973" t="b">
        <v>0</v>
      </c>
      <c r="G1973" t="s">
        <v>127</v>
      </c>
      <c r="H1973">
        <v>19</v>
      </c>
      <c r="I1973">
        <v>28</v>
      </c>
      <c r="J1973" t="s">
        <v>42</v>
      </c>
      <c r="K1973" t="s">
        <v>75</v>
      </c>
      <c r="L1973" t="str">
        <f>_xlfn.XLOOKUP(Table1[[#This Row],[TeamFavoriteID]],Table2[team_id],Table2[team_name],_xlfn.XLOOKUP(Table1[[#This Row],[TeamFavoriteID]],Table2[team_id_pfr],Table2[team_name],"Even"))</f>
        <v>Kansas City Chiefs</v>
      </c>
      <c r="M1973">
        <v>-6</v>
      </c>
      <c r="N1973">
        <f>IF(Table1[[#This Row],[TeamFavorite]]=Table1[[#This Row],[TeamHome]],Table1[[#This Row],[ScoreAway]]-Table1[[#This Row],[ScoreHome]],Table1[[#This Row],[ScoreHome]]-Table1[[#This Row],[ScoreAway]])</f>
        <v>-9</v>
      </c>
      <c r="O1973">
        <f>IF(Table1[[#This Row],[SpreadActual]]&lt;Table1[[#This Row],[SpreadFavorite]],1,0)</f>
        <v>1</v>
      </c>
      <c r="Q1973" t="s">
        <v>130</v>
      </c>
      <c r="R1973" t="b">
        <v>0</v>
      </c>
      <c r="S1973">
        <v>70</v>
      </c>
      <c r="T1973">
        <v>12</v>
      </c>
      <c r="U1973">
        <v>64</v>
      </c>
    </row>
    <row r="1974" spans="1:22" x14ac:dyDescent="0.2">
      <c r="A1974" s="1">
        <v>28064</v>
      </c>
      <c r="B1974">
        <v>1976</v>
      </c>
      <c r="C1974">
        <f>_xlfn.MAXIFS(Table1[ScheduleWeekWritten],Table1[ScheduleSeason],Table1[[#This Row],[ScheduleSeason]])</f>
        <v>14</v>
      </c>
      <c r="D1974">
        <v>8</v>
      </c>
      <c r="E1974" cm="1">
        <f t="array" ref="E1974">_xlfn.XLOOKUP(Table1[[#This Row],[ScheduleWeekWritten]],Table3[Game],100+Table3[Increase],Table1[[#This Row],[ScheduleWeekWritten]])</f>
        <v>8</v>
      </c>
      <c r="F1974" t="b">
        <v>0</v>
      </c>
      <c r="G1974" t="s">
        <v>61</v>
      </c>
      <c r="H1974">
        <v>7</v>
      </c>
      <c r="I1974">
        <v>20</v>
      </c>
      <c r="J1974" t="s">
        <v>67</v>
      </c>
      <c r="K1974" t="s">
        <v>68</v>
      </c>
      <c r="L1974" t="str">
        <f>_xlfn.XLOOKUP(Table1[[#This Row],[TeamFavoriteID]],Table2[team_id],Table2[team_name],_xlfn.XLOOKUP(Table1[[#This Row],[TeamFavoriteID]],Table2[team_id_pfr],Table2[team_name],"Even"))</f>
        <v>Dallas Cowboys</v>
      </c>
      <c r="M1974">
        <v>-4</v>
      </c>
      <c r="N1974">
        <f>IF(Table1[[#This Row],[TeamFavorite]]=Table1[[#This Row],[TeamHome]],Table1[[#This Row],[ScoreAway]]-Table1[[#This Row],[ScoreHome]],Table1[[#This Row],[ScoreHome]]-Table1[[#This Row],[ScoreAway]])</f>
        <v>-13</v>
      </c>
      <c r="O1974">
        <f>IF(Table1[[#This Row],[SpreadActual]]&lt;Table1[[#This Row],[SpreadFavorite]],1,0)</f>
        <v>1</v>
      </c>
      <c r="Q1974" t="s">
        <v>64</v>
      </c>
      <c r="R1974" t="b">
        <v>0</v>
      </c>
      <c r="S1974">
        <v>55</v>
      </c>
      <c r="T1974">
        <v>12</v>
      </c>
      <c r="U1974">
        <v>82</v>
      </c>
    </row>
    <row r="1975" spans="1:22" x14ac:dyDescent="0.2">
      <c r="A1975" s="1">
        <v>28065</v>
      </c>
      <c r="B1975">
        <v>1976</v>
      </c>
      <c r="C1975">
        <f>_xlfn.MAXIFS(Table1[ScheduleWeekWritten],Table1[ScheduleSeason],Table1[[#This Row],[ScheduleSeason]])</f>
        <v>14</v>
      </c>
      <c r="D1975">
        <v>8</v>
      </c>
      <c r="E1975" cm="1">
        <f t="array" ref="E1975">_xlfn.XLOOKUP(Table1[[#This Row],[ScheduleWeekWritten]],Table3[Game],100+Table3[Increase],Table1[[#This Row],[ScheduleWeekWritten]])</f>
        <v>8</v>
      </c>
      <c r="F1975" t="b">
        <v>0</v>
      </c>
      <c r="G1975" t="s">
        <v>34</v>
      </c>
      <c r="H1975">
        <v>38</v>
      </c>
      <c r="I1975">
        <v>14</v>
      </c>
      <c r="J1975" t="s">
        <v>23</v>
      </c>
      <c r="K1975" t="s">
        <v>72</v>
      </c>
      <c r="L1975" t="str">
        <f>_xlfn.XLOOKUP(Table1[[#This Row],[TeamFavoriteID]],Table2[team_id],Table2[team_name],_xlfn.XLOOKUP(Table1[[#This Row],[TeamFavoriteID]],Table2[team_id_pfr],Table2[team_name],"Even"))</f>
        <v>Baltimore Colts</v>
      </c>
      <c r="M1975">
        <v>-9.5</v>
      </c>
      <c r="N1975">
        <f>IF(Table1[[#This Row],[TeamFavorite]]=Table1[[#This Row],[TeamHome]],Table1[[#This Row],[ScoreAway]]-Table1[[#This Row],[ScoreHome]],Table1[[#This Row],[ScoreHome]]-Table1[[#This Row],[ScoreAway]])</f>
        <v>-24</v>
      </c>
      <c r="O1975">
        <f>IF(Table1[[#This Row],[SpreadActual]]&lt;Table1[[#This Row],[SpreadFavorite]],1,0)</f>
        <v>1</v>
      </c>
      <c r="Q1975" t="s">
        <v>80</v>
      </c>
      <c r="R1975" t="b">
        <v>0</v>
      </c>
      <c r="S1975">
        <v>48</v>
      </c>
      <c r="T1975">
        <v>15</v>
      </c>
      <c r="U1975">
        <v>53</v>
      </c>
    </row>
    <row r="1976" spans="1:22" x14ac:dyDescent="0.2">
      <c r="A1976" s="1">
        <v>28071</v>
      </c>
      <c r="B1976">
        <v>1976</v>
      </c>
      <c r="C1976">
        <f>_xlfn.MAXIFS(Table1[ScheduleWeekWritten],Table1[ScheduleSeason],Table1[[#This Row],[ScheduleSeason]])</f>
        <v>14</v>
      </c>
      <c r="D1976">
        <v>9</v>
      </c>
      <c r="E1976" cm="1">
        <f t="array" ref="E1976">_xlfn.XLOOKUP(Table1[[#This Row],[ScheduleWeekWritten]],Table3[Game],100+Table3[Increase],Table1[[#This Row],[ScheduleWeekWritten]])</f>
        <v>9</v>
      </c>
      <c r="F1976" t="b">
        <v>0</v>
      </c>
      <c r="G1976" t="s">
        <v>46</v>
      </c>
      <c r="H1976">
        <v>27</v>
      </c>
      <c r="I1976">
        <v>28</v>
      </c>
      <c r="J1976" t="s">
        <v>20</v>
      </c>
      <c r="K1976" t="s">
        <v>21</v>
      </c>
      <c r="L1976" t="str">
        <f>_xlfn.XLOOKUP(Table1[[#This Row],[TeamFavoriteID]],Table2[team_id],Table2[team_name],_xlfn.XLOOKUP(Table1[[#This Row],[TeamFavoriteID]],Table2[team_id_pfr],Table2[team_name],"Even"))</f>
        <v>Las Vegas Raiders</v>
      </c>
      <c r="M1976">
        <v>-4</v>
      </c>
      <c r="N1976">
        <f>IF(Table1[[#This Row],[TeamFavorite]]=Table1[[#This Row],[TeamHome]],Table1[[#This Row],[ScoreAway]]-Table1[[#This Row],[ScoreHome]],Table1[[#This Row],[ScoreHome]]-Table1[[#This Row],[ScoreAway]])</f>
        <v>-1</v>
      </c>
      <c r="O1976">
        <f>IF(Table1[[#This Row],[SpreadActual]]&lt;Table1[[#This Row],[SpreadFavorite]],1,0)</f>
        <v>0</v>
      </c>
      <c r="Q1976" t="s">
        <v>114</v>
      </c>
      <c r="R1976" t="b">
        <v>0</v>
      </c>
      <c r="S1976">
        <v>36</v>
      </c>
      <c r="T1976">
        <v>15</v>
      </c>
      <c r="U1976">
        <v>49</v>
      </c>
    </row>
    <row r="1977" spans="1:22" x14ac:dyDescent="0.2">
      <c r="A1977" s="1">
        <v>28071</v>
      </c>
      <c r="B1977">
        <v>1976</v>
      </c>
      <c r="C1977">
        <f>_xlfn.MAXIFS(Table1[ScheduleWeekWritten],Table1[ScheduleSeason],Table1[[#This Row],[ScheduleSeason]])</f>
        <v>14</v>
      </c>
      <c r="D1977">
        <v>9</v>
      </c>
      <c r="E1977" cm="1">
        <f t="array" ref="E1977">_xlfn.XLOOKUP(Table1[[#This Row],[ScheduleWeekWritten]],Table3[Game],100+Table3[Increase],Table1[[#This Row],[ScheduleWeekWritten]])</f>
        <v>9</v>
      </c>
      <c r="F1977" t="b">
        <v>0</v>
      </c>
      <c r="G1977" t="s">
        <v>67</v>
      </c>
      <c r="H1977">
        <v>9</v>
      </c>
      <c r="I1977">
        <v>3</v>
      </c>
      <c r="J1977" t="s">
        <v>50</v>
      </c>
      <c r="K1977" t="s">
        <v>68</v>
      </c>
      <c r="L1977" t="str">
        <f>_xlfn.XLOOKUP(Table1[[#This Row],[TeamFavoriteID]],Table2[team_id],Table2[team_name],_xlfn.XLOOKUP(Table1[[#This Row],[TeamFavoriteID]],Table2[team_id_pfr],Table2[team_name],"Even"))</f>
        <v>Dallas Cowboys</v>
      </c>
      <c r="M1977">
        <v>-15.5</v>
      </c>
      <c r="N1977">
        <f>IF(Table1[[#This Row],[TeamFavorite]]=Table1[[#This Row],[TeamHome]],Table1[[#This Row],[ScoreAway]]-Table1[[#This Row],[ScoreHome]],Table1[[#This Row],[ScoreHome]]-Table1[[#This Row],[ScoreAway]])</f>
        <v>-6</v>
      </c>
      <c r="O1977">
        <f>IF(Table1[[#This Row],[SpreadActual]]&lt;Table1[[#This Row],[SpreadFavorite]],1,0)</f>
        <v>0</v>
      </c>
      <c r="Q1977" t="s">
        <v>119</v>
      </c>
      <c r="R1977" t="b">
        <v>0</v>
      </c>
      <c r="S1977">
        <v>58</v>
      </c>
      <c r="T1977">
        <v>12</v>
      </c>
      <c r="U1977">
        <v>57</v>
      </c>
    </row>
    <row r="1978" spans="1:22" x14ac:dyDescent="0.2">
      <c r="A1978" s="1">
        <v>28071</v>
      </c>
      <c r="B1978">
        <v>1976</v>
      </c>
      <c r="C1978">
        <f>_xlfn.MAXIFS(Table1[ScheduleWeekWritten],Table1[ScheduleSeason],Table1[[#This Row],[ScheduleSeason]])</f>
        <v>14</v>
      </c>
      <c r="D1978">
        <v>9</v>
      </c>
      <c r="E1978" cm="1">
        <f t="array" ref="E1978">_xlfn.XLOOKUP(Table1[[#This Row],[ScheduleWeekWritten]],Table3[Game],100+Table3[Increase],Table1[[#This Row],[ScheduleWeekWritten]])</f>
        <v>9</v>
      </c>
      <c r="F1978" t="b">
        <v>0</v>
      </c>
      <c r="G1978" t="s">
        <v>24</v>
      </c>
      <c r="H1978">
        <v>48</v>
      </c>
      <c r="I1978">
        <v>13</v>
      </c>
      <c r="J1978" t="s">
        <v>127</v>
      </c>
      <c r="K1978" t="s">
        <v>88</v>
      </c>
      <c r="L1978" t="str">
        <f>_xlfn.XLOOKUP(Table1[[#This Row],[TeamFavoriteID]],Table2[team_id],Table2[team_name],_xlfn.XLOOKUP(Table1[[#This Row],[TeamFavoriteID]],Table2[team_id_pfr],Table2[team_name],"Even"))</f>
        <v>Denver Broncos</v>
      </c>
      <c r="M1978">
        <v>-17.5</v>
      </c>
      <c r="N1978">
        <f>IF(Table1[[#This Row],[TeamFavorite]]=Table1[[#This Row],[TeamHome]],Table1[[#This Row],[ScoreAway]]-Table1[[#This Row],[ScoreHome]],Table1[[#This Row],[ScoreHome]]-Table1[[#This Row],[ScoreAway]])</f>
        <v>-35</v>
      </c>
      <c r="O1978">
        <f>IF(Table1[[#This Row],[SpreadActual]]&lt;Table1[[#This Row],[SpreadFavorite]],1,0)</f>
        <v>1</v>
      </c>
      <c r="Q1978" t="s">
        <v>71</v>
      </c>
      <c r="R1978" t="b">
        <v>0</v>
      </c>
      <c r="S1978">
        <v>42</v>
      </c>
      <c r="T1978">
        <v>7</v>
      </c>
      <c r="U1978">
        <v>54</v>
      </c>
    </row>
    <row r="1979" spans="1:22" x14ac:dyDescent="0.2">
      <c r="A1979" s="1">
        <v>28071</v>
      </c>
      <c r="B1979">
        <v>1976</v>
      </c>
      <c r="C1979">
        <f>_xlfn.MAXIFS(Table1[ScheduleWeekWritten],Table1[ScheduleSeason],Table1[[#This Row],[ScheduleSeason]])</f>
        <v>14</v>
      </c>
      <c r="D1979">
        <v>9</v>
      </c>
      <c r="E1979" cm="1">
        <f t="array" ref="E1979">_xlfn.XLOOKUP(Table1[[#This Row],[ScheduleWeekWritten]],Table3[Game],100+Table3[Increase],Table1[[#This Row],[ScheduleWeekWritten]])</f>
        <v>9</v>
      </c>
      <c r="F1979" t="b">
        <v>0</v>
      </c>
      <c r="G1979" t="s">
        <v>33</v>
      </c>
      <c r="H1979">
        <v>32</v>
      </c>
      <c r="I1979">
        <v>27</v>
      </c>
      <c r="J1979" t="s">
        <v>95</v>
      </c>
      <c r="K1979" t="s">
        <v>35</v>
      </c>
      <c r="L1979" t="str">
        <f>_xlfn.XLOOKUP(Table1[[#This Row],[TeamFavoriteID]],Table2[team_id],Table2[team_name],_xlfn.XLOOKUP(Table1[[#This Row],[TeamFavoriteID]],Table2[team_id_pfr],Table2[team_name],"Even"))</f>
        <v>Green Bay Packers</v>
      </c>
      <c r="M1979">
        <v>-3</v>
      </c>
      <c r="N1979">
        <f>IF(Table1[[#This Row],[TeamFavorite]]=Table1[[#This Row],[TeamHome]],Table1[[#This Row],[ScoreAway]]-Table1[[#This Row],[ScoreHome]],Table1[[#This Row],[ScoreHome]]-Table1[[#This Row],[ScoreAway]])</f>
        <v>-5</v>
      </c>
      <c r="O1979">
        <f>IF(Table1[[#This Row],[SpreadActual]]&lt;Table1[[#This Row],[SpreadFavorite]],1,0)</f>
        <v>1</v>
      </c>
      <c r="Q1979" t="s">
        <v>36</v>
      </c>
      <c r="R1979" t="b">
        <v>0</v>
      </c>
      <c r="S1979">
        <v>32</v>
      </c>
      <c r="T1979">
        <v>16</v>
      </c>
      <c r="U1979">
        <v>54</v>
      </c>
    </row>
    <row r="1980" spans="1:22" x14ac:dyDescent="0.2">
      <c r="A1980" s="1">
        <v>28071</v>
      </c>
      <c r="B1980">
        <v>1976</v>
      </c>
      <c r="C1980">
        <f>_xlfn.MAXIFS(Table1[ScheduleWeekWritten],Table1[ScheduleSeason],Table1[[#This Row],[ScheduleSeason]])</f>
        <v>14</v>
      </c>
      <c r="D1980">
        <v>9</v>
      </c>
      <c r="E1980" cm="1">
        <f t="array" ref="E1980">_xlfn.XLOOKUP(Table1[[#This Row],[ScheduleWeekWritten]],Table3[Game],100+Table3[Increase],Table1[[#This Row],[ScheduleWeekWritten]])</f>
        <v>9</v>
      </c>
      <c r="F1980" t="b">
        <v>0</v>
      </c>
      <c r="G1980" t="s">
        <v>23</v>
      </c>
      <c r="H1980">
        <v>7</v>
      </c>
      <c r="I1980">
        <v>21</v>
      </c>
      <c r="J1980" t="s">
        <v>62</v>
      </c>
      <c r="K1980" t="s">
        <v>25</v>
      </c>
      <c r="L1980" t="str">
        <f>_xlfn.XLOOKUP(Table1[[#This Row],[TeamFavoriteID]],Table2[team_id],Table2[team_name],_xlfn.XLOOKUP(Table1[[#This Row],[TeamFavoriteID]],Table2[team_id_pfr],Table2[team_name],"Even"))</f>
        <v>Houston Oilers</v>
      </c>
      <c r="M1980">
        <v>-4.5</v>
      </c>
      <c r="N1980">
        <f>IF(Table1[[#This Row],[TeamFavorite]]=Table1[[#This Row],[TeamHome]],Table1[[#This Row],[ScoreAway]]-Table1[[#This Row],[ScoreHome]],Table1[[#This Row],[ScoreHome]]-Table1[[#This Row],[ScoreAway]])</f>
        <v>14</v>
      </c>
      <c r="O1980">
        <f>IF(Table1[[#This Row],[SpreadActual]]&lt;Table1[[#This Row],[SpreadFavorite]],1,0)</f>
        <v>0</v>
      </c>
      <c r="Q1980" t="s">
        <v>102</v>
      </c>
      <c r="R1980" t="b">
        <v>0</v>
      </c>
      <c r="S1980">
        <v>72</v>
      </c>
      <c r="T1980">
        <v>0</v>
      </c>
      <c r="V1980" t="s">
        <v>103</v>
      </c>
    </row>
    <row r="1981" spans="1:22" x14ac:dyDescent="0.2">
      <c r="A1981" s="1">
        <v>28071</v>
      </c>
      <c r="B1981">
        <v>1976</v>
      </c>
      <c r="C1981">
        <f>_xlfn.MAXIFS(Table1[ScheduleWeekWritten],Table1[ScheduleSeason],Table1[[#This Row],[ScheduleSeason]])</f>
        <v>14</v>
      </c>
      <c r="D1981">
        <v>9</v>
      </c>
      <c r="E1981" cm="1">
        <f t="array" ref="E1981">_xlfn.XLOOKUP(Table1[[#This Row],[ScheduleWeekWritten]],Table3[Game],100+Table3[Increase],Table1[[#This Row],[ScheduleWeekWritten]])</f>
        <v>9</v>
      </c>
      <c r="F1981" t="b">
        <v>0</v>
      </c>
      <c r="G1981" t="s">
        <v>42</v>
      </c>
      <c r="H1981">
        <v>0</v>
      </c>
      <c r="I1981">
        <v>45</v>
      </c>
      <c r="J1981" t="s">
        <v>49</v>
      </c>
      <c r="K1981" t="s">
        <v>51</v>
      </c>
      <c r="L1981" t="str">
        <f>_xlfn.XLOOKUP(Table1[[#This Row],[TeamFavoriteID]],Table2[team_id],Table2[team_name],_xlfn.XLOOKUP(Table1[[#This Row],[TeamFavoriteID]],Table2[team_id_pfr],Table2[team_name],"Even"))</f>
        <v>Pittsburgh Steelers</v>
      </c>
      <c r="M1981">
        <v>-12.5</v>
      </c>
      <c r="N1981">
        <f>IF(Table1[[#This Row],[TeamFavorite]]=Table1[[#This Row],[TeamHome]],Table1[[#This Row],[ScoreAway]]-Table1[[#This Row],[ScoreHome]],Table1[[#This Row],[ScoreHome]]-Table1[[#This Row],[ScoreAway]])</f>
        <v>-45</v>
      </c>
      <c r="O1981">
        <f>IF(Table1[[#This Row],[SpreadActual]]&lt;Table1[[#This Row],[SpreadFavorite]],1,0)</f>
        <v>1</v>
      </c>
      <c r="Q1981" t="s">
        <v>117</v>
      </c>
      <c r="R1981" t="b">
        <v>0</v>
      </c>
      <c r="S1981">
        <v>41</v>
      </c>
      <c r="T1981">
        <v>14</v>
      </c>
      <c r="U1981">
        <v>48</v>
      </c>
    </row>
    <row r="1982" spans="1:22" x14ac:dyDescent="0.2">
      <c r="A1982" s="1">
        <v>28071</v>
      </c>
      <c r="B1982">
        <v>1976</v>
      </c>
      <c r="C1982">
        <f>_xlfn.MAXIFS(Table1[ScheduleWeekWritten],Table1[ScheduleSeason],Table1[[#This Row],[ScheduleSeason]])</f>
        <v>14</v>
      </c>
      <c r="D1982">
        <v>9</v>
      </c>
      <c r="E1982" cm="1">
        <f t="array" ref="E1982">_xlfn.XLOOKUP(Table1[[#This Row],[ScheduleWeekWritten]],Table3[Game],100+Table3[Increase],Table1[[#This Row],[ScheduleWeekWritten]])</f>
        <v>9</v>
      </c>
      <c r="F1982" t="b">
        <v>0</v>
      </c>
      <c r="G1982" t="s">
        <v>54</v>
      </c>
      <c r="H1982">
        <v>31</v>
      </c>
      <c r="I1982">
        <v>23</v>
      </c>
      <c r="J1982" t="s">
        <v>45</v>
      </c>
      <c r="K1982" t="s">
        <v>55</v>
      </c>
      <c r="L1982" t="str">
        <f>_xlfn.XLOOKUP(Table1[[#This Row],[TeamFavoriteID]],Table2[team_id],Table2[team_name],_xlfn.XLOOKUP(Table1[[#This Row],[TeamFavoriteID]],Table2[team_id_pfr],Table2[team_name],"Even"))</f>
        <v>Minnesota Vikings</v>
      </c>
      <c r="M1982">
        <v>-8</v>
      </c>
      <c r="N1982">
        <f>IF(Table1[[#This Row],[TeamFavorite]]=Table1[[#This Row],[TeamHome]],Table1[[#This Row],[ScoreAway]]-Table1[[#This Row],[ScoreHome]],Table1[[#This Row],[ScoreHome]]-Table1[[#This Row],[ScoreAway]])</f>
        <v>-8</v>
      </c>
      <c r="O1982">
        <f>IF(Table1[[#This Row],[SpreadActual]]&lt;Table1[[#This Row],[SpreadFavorite]],1,0)</f>
        <v>0</v>
      </c>
      <c r="Q1982" t="s">
        <v>73</v>
      </c>
      <c r="R1982" t="b">
        <v>0</v>
      </c>
      <c r="S1982">
        <v>28</v>
      </c>
      <c r="T1982">
        <v>16</v>
      </c>
      <c r="U1982">
        <v>42</v>
      </c>
    </row>
    <row r="1983" spans="1:22" x14ac:dyDescent="0.2">
      <c r="A1983" s="1">
        <v>28071</v>
      </c>
      <c r="B1983">
        <v>1976</v>
      </c>
      <c r="C1983">
        <f>_xlfn.MAXIFS(Table1[ScheduleWeekWritten],Table1[ScheduleSeason],Table1[[#This Row],[ScheduleSeason]])</f>
        <v>14</v>
      </c>
      <c r="D1983">
        <v>9</v>
      </c>
      <c r="E1983" cm="1">
        <f t="array" ref="E1983">_xlfn.XLOOKUP(Table1[[#This Row],[ScheduleWeekWritten]],Table3[Game],100+Table3[Increase],Table1[[#This Row],[ScheduleWeekWritten]])</f>
        <v>9</v>
      </c>
      <c r="F1983" t="b">
        <v>0</v>
      </c>
      <c r="G1983" t="s">
        <v>115</v>
      </c>
      <c r="H1983">
        <v>20</v>
      </c>
      <c r="I1983">
        <v>10</v>
      </c>
      <c r="J1983" t="s">
        <v>28</v>
      </c>
      <c r="K1983" t="s">
        <v>70</v>
      </c>
      <c r="L1983" t="str">
        <f>_xlfn.XLOOKUP(Table1[[#This Row],[TeamFavoriteID]],Table2[team_id],Table2[team_name],_xlfn.XLOOKUP(Table1[[#This Row],[TeamFavoriteID]],Table2[team_id_pfr],Table2[team_name],"Even"))</f>
        <v>Boston Patriots</v>
      </c>
      <c r="M1983">
        <v>-11</v>
      </c>
      <c r="N1983">
        <f>IF(Table1[[#This Row],[TeamFavorite]]=Table1[[#This Row],[TeamHome]],Table1[[#This Row],[ScoreAway]]-Table1[[#This Row],[ScoreHome]],Table1[[#This Row],[ScoreHome]]-Table1[[#This Row],[ScoreAway]])</f>
        <v>10</v>
      </c>
      <c r="O1983">
        <f>IF(Table1[[#This Row],[SpreadActual]]&lt;Table1[[#This Row],[SpreadFavorite]],1,0)</f>
        <v>0</v>
      </c>
      <c r="Q1983" t="s">
        <v>116</v>
      </c>
      <c r="R1983" t="b">
        <v>0</v>
      </c>
      <c r="S1983">
        <v>48</v>
      </c>
      <c r="T1983">
        <v>15</v>
      </c>
      <c r="U1983">
        <v>46</v>
      </c>
    </row>
    <row r="1984" spans="1:22" x14ac:dyDescent="0.2">
      <c r="A1984" s="1">
        <v>28071</v>
      </c>
      <c r="B1984">
        <v>1976</v>
      </c>
      <c r="C1984">
        <f>_xlfn.MAXIFS(Table1[ScheduleWeekWritten],Table1[ScheduleSeason],Table1[[#This Row],[ScheduleSeason]])</f>
        <v>14</v>
      </c>
      <c r="D1984">
        <v>9</v>
      </c>
      <c r="E1984" cm="1">
        <f t="array" ref="E1984">_xlfn.XLOOKUP(Table1[[#This Row],[ScheduleWeekWritten]],Table3[Game],100+Table3[Increase],Table1[[#This Row],[ScheduleWeekWritten]])</f>
        <v>9</v>
      </c>
      <c r="F1984" t="b">
        <v>0</v>
      </c>
      <c r="G1984" t="s">
        <v>31</v>
      </c>
      <c r="H1984">
        <v>7</v>
      </c>
      <c r="I1984">
        <v>27</v>
      </c>
      <c r="J1984" t="s">
        <v>19</v>
      </c>
      <c r="K1984" t="s">
        <v>91</v>
      </c>
      <c r="L1984" t="str">
        <f>_xlfn.XLOOKUP(Table1[[#This Row],[TeamFavoriteID]],Table2[team_id],Table2[team_name],_xlfn.XLOOKUP(Table1[[#This Row],[TeamFavoriteID]],Table2[team_id_pfr],Table2[team_name],"Even"))</f>
        <v>Miami Dolphins</v>
      </c>
      <c r="M1984">
        <v>-11.5</v>
      </c>
      <c r="N1984">
        <f>IF(Table1[[#This Row],[TeamFavorite]]=Table1[[#This Row],[TeamHome]],Table1[[#This Row],[ScoreAway]]-Table1[[#This Row],[ScoreHome]],Table1[[#This Row],[ScoreHome]]-Table1[[#This Row],[ScoreAway]])</f>
        <v>-20</v>
      </c>
      <c r="O1984">
        <f>IF(Table1[[#This Row],[SpreadActual]]&lt;Table1[[#This Row],[SpreadFavorite]],1,0)</f>
        <v>1</v>
      </c>
      <c r="Q1984" t="s">
        <v>74</v>
      </c>
      <c r="R1984" t="b">
        <v>0</v>
      </c>
      <c r="S1984">
        <v>49</v>
      </c>
      <c r="T1984">
        <v>14</v>
      </c>
      <c r="U1984">
        <v>40</v>
      </c>
    </row>
    <row r="1985" spans="1:22" x14ac:dyDescent="0.2">
      <c r="A1985" s="1">
        <v>28071</v>
      </c>
      <c r="B1985">
        <v>1976</v>
      </c>
      <c r="C1985">
        <f>_xlfn.MAXIFS(Table1[ScheduleWeekWritten],Table1[ScheduleSeason],Table1[[#This Row],[ScheduleSeason]])</f>
        <v>14</v>
      </c>
      <c r="D1985">
        <v>9</v>
      </c>
      <c r="E1985" cm="1">
        <f t="array" ref="E1985">_xlfn.XLOOKUP(Table1[[#This Row],[ScheduleWeekWritten]],Table3[Game],100+Table3[Increase],Table1[[#This Row],[ScheduleWeekWritten]])</f>
        <v>9</v>
      </c>
      <c r="F1985" t="b">
        <v>0</v>
      </c>
      <c r="G1985" t="s">
        <v>58</v>
      </c>
      <c r="H1985">
        <v>14</v>
      </c>
      <c r="I1985">
        <v>17</v>
      </c>
      <c r="J1985" t="s">
        <v>57</v>
      </c>
      <c r="K1985" t="s">
        <v>59</v>
      </c>
      <c r="L1985" t="str">
        <f>_xlfn.XLOOKUP(Table1[[#This Row],[TeamFavoriteID]],Table2[team_id],Table2[team_name],_xlfn.XLOOKUP(Table1[[#This Row],[TeamFavoriteID]],Table2[team_id_pfr],Table2[team_name],"Even"))</f>
        <v>Arizona Cardinals</v>
      </c>
      <c r="M1985">
        <v>-7.5</v>
      </c>
      <c r="N1985">
        <f>IF(Table1[[#This Row],[TeamFavorite]]=Table1[[#This Row],[TeamHome]],Table1[[#This Row],[ScoreAway]]-Table1[[#This Row],[ScoreHome]],Table1[[#This Row],[ScoreHome]]-Table1[[#This Row],[ScoreAway]])</f>
        <v>-3</v>
      </c>
      <c r="O1985">
        <f>IF(Table1[[#This Row],[SpreadActual]]&lt;Table1[[#This Row],[SpreadFavorite]],1,0)</f>
        <v>0</v>
      </c>
      <c r="Q1985" t="s">
        <v>112</v>
      </c>
      <c r="R1985" t="b">
        <v>0</v>
      </c>
      <c r="S1985">
        <v>46</v>
      </c>
      <c r="T1985">
        <v>11</v>
      </c>
      <c r="U1985">
        <v>50</v>
      </c>
    </row>
    <row r="1986" spans="1:22" x14ac:dyDescent="0.2">
      <c r="A1986" s="1">
        <v>28071</v>
      </c>
      <c r="B1986">
        <v>1976</v>
      </c>
      <c r="C1986">
        <f>_xlfn.MAXIFS(Table1[ScheduleWeekWritten],Table1[ScheduleSeason],Table1[[#This Row],[ScheduleSeason]])</f>
        <v>14</v>
      </c>
      <c r="D1986">
        <v>9</v>
      </c>
      <c r="E1986" cm="1">
        <f t="array" ref="E1986">_xlfn.XLOOKUP(Table1[[#This Row],[ScheduleWeekWritten]],Table3[Game],100+Table3[Increase],Table1[[#This Row],[ScheduleWeekWritten]])</f>
        <v>9</v>
      </c>
      <c r="F1986" t="b">
        <v>0</v>
      </c>
      <c r="G1986" t="s">
        <v>27</v>
      </c>
      <c r="H1986">
        <v>21</v>
      </c>
      <c r="I1986">
        <v>37</v>
      </c>
      <c r="J1986" t="s">
        <v>34</v>
      </c>
      <c r="K1986" t="s">
        <v>72</v>
      </c>
      <c r="L1986" t="str">
        <f>_xlfn.XLOOKUP(Table1[[#This Row],[TeamFavoriteID]],Table2[team_id],Table2[team_name],_xlfn.XLOOKUP(Table1[[#This Row],[TeamFavoriteID]],Table2[team_id_pfr],Table2[team_name],"Even"))</f>
        <v>Baltimore Colts</v>
      </c>
      <c r="M1986">
        <v>-10</v>
      </c>
      <c r="N1986">
        <f>IF(Table1[[#This Row],[TeamFavorite]]=Table1[[#This Row],[TeamHome]],Table1[[#This Row],[ScoreAway]]-Table1[[#This Row],[ScoreHome]],Table1[[#This Row],[ScoreHome]]-Table1[[#This Row],[ScoreAway]])</f>
        <v>-16</v>
      </c>
      <c r="O1986">
        <f>IF(Table1[[#This Row],[SpreadActual]]&lt;Table1[[#This Row],[SpreadFavorite]],1,0)</f>
        <v>1</v>
      </c>
      <c r="Q1986" t="s">
        <v>94</v>
      </c>
      <c r="R1986" t="b">
        <v>0</v>
      </c>
      <c r="S1986">
        <v>70</v>
      </c>
      <c r="T1986">
        <v>6</v>
      </c>
      <c r="U1986">
        <v>41</v>
      </c>
    </row>
    <row r="1987" spans="1:22" x14ac:dyDescent="0.2">
      <c r="A1987" s="1">
        <v>28071</v>
      </c>
      <c r="B1987">
        <v>1976</v>
      </c>
      <c r="C1987">
        <f>_xlfn.MAXIFS(Table1[ScheduleWeekWritten],Table1[ScheduleSeason],Table1[[#This Row],[ScheduleSeason]])</f>
        <v>14</v>
      </c>
      <c r="D1987">
        <v>9</v>
      </c>
      <c r="E1987" cm="1">
        <f t="array" ref="E1987">_xlfn.XLOOKUP(Table1[[#This Row],[ScheduleWeekWritten]],Table3[Game],100+Table3[Increase],Table1[[#This Row],[ScheduleWeekWritten]])</f>
        <v>9</v>
      </c>
      <c r="F1987" t="b">
        <v>0</v>
      </c>
      <c r="G1987" t="s">
        <v>53</v>
      </c>
      <c r="H1987">
        <v>21</v>
      </c>
      <c r="I1987">
        <v>24</v>
      </c>
      <c r="J1987" t="s">
        <v>61</v>
      </c>
      <c r="K1987" t="s">
        <v>87</v>
      </c>
      <c r="L1987" t="str">
        <f>_xlfn.XLOOKUP(Table1[[#This Row],[TeamFavoriteID]],Table2[team_id],Table2[team_name],_xlfn.XLOOKUP(Table1[[#This Row],[TeamFavoriteID]],Table2[team_id_pfr],Table2[team_name],"Even"))</f>
        <v>San Francisco 49ers</v>
      </c>
      <c r="M1987">
        <v>-7</v>
      </c>
      <c r="N1987">
        <f>IF(Table1[[#This Row],[TeamFavorite]]=Table1[[#This Row],[TeamHome]],Table1[[#This Row],[ScoreAway]]-Table1[[#This Row],[ScoreHome]],Table1[[#This Row],[ScoreHome]]-Table1[[#This Row],[ScoreAway]])</f>
        <v>3</v>
      </c>
      <c r="O1987">
        <f>IF(Table1[[#This Row],[SpreadActual]]&lt;Table1[[#This Row],[SpreadFavorite]],1,0)</f>
        <v>0</v>
      </c>
      <c r="Q1987" t="s">
        <v>118</v>
      </c>
      <c r="R1987" t="b">
        <v>0</v>
      </c>
      <c r="S1987">
        <v>58</v>
      </c>
      <c r="T1987">
        <v>9</v>
      </c>
      <c r="U1987">
        <v>71</v>
      </c>
    </row>
    <row r="1988" spans="1:22" x14ac:dyDescent="0.2">
      <c r="A1988" s="1">
        <v>28071</v>
      </c>
      <c r="B1988">
        <v>1976</v>
      </c>
      <c r="C1988">
        <f>_xlfn.MAXIFS(Table1[ScheduleWeekWritten],Table1[ScheduleSeason],Table1[[#This Row],[ScheduleSeason]])</f>
        <v>14</v>
      </c>
      <c r="D1988">
        <v>9</v>
      </c>
      <c r="E1988" cm="1">
        <f t="array" ref="E1988">_xlfn.XLOOKUP(Table1[[#This Row],[ScheduleWeekWritten]],Table3[Game],100+Table3[Increase],Table1[[#This Row],[ScheduleWeekWritten]])</f>
        <v>9</v>
      </c>
      <c r="F1988" t="b">
        <v>0</v>
      </c>
      <c r="G1988" t="s">
        <v>128</v>
      </c>
      <c r="H1988">
        <v>30</v>
      </c>
      <c r="I1988">
        <v>13</v>
      </c>
      <c r="J1988" t="s">
        <v>38</v>
      </c>
      <c r="K1988" t="s">
        <v>109</v>
      </c>
      <c r="L1988" t="str">
        <f>_xlfn.XLOOKUP(Table1[[#This Row],[TeamFavoriteID]],Table2[team_id],Table2[team_name],_xlfn.XLOOKUP(Table1[[#This Row],[TeamFavoriteID]],Table2[team_id_pfr],Table2[team_name],"Even"))</f>
        <v>Atlanta Falcons</v>
      </c>
      <c r="M1988">
        <v>-5.5</v>
      </c>
      <c r="N1988">
        <f>IF(Table1[[#This Row],[TeamFavorite]]=Table1[[#This Row],[TeamHome]],Table1[[#This Row],[ScoreAway]]-Table1[[#This Row],[ScoreHome]],Table1[[#This Row],[ScoreHome]]-Table1[[#This Row],[ScoreAway]])</f>
        <v>17</v>
      </c>
      <c r="O1988">
        <f>IF(Table1[[#This Row],[SpreadActual]]&lt;Table1[[#This Row],[SpreadFavorite]],1,0)</f>
        <v>0</v>
      </c>
      <c r="Q1988" t="s">
        <v>129</v>
      </c>
      <c r="R1988" t="b">
        <v>0</v>
      </c>
      <c r="S1988">
        <v>72</v>
      </c>
      <c r="T1988">
        <v>0</v>
      </c>
      <c r="V1988" t="s">
        <v>103</v>
      </c>
    </row>
    <row r="1989" spans="1:22" x14ac:dyDescent="0.2">
      <c r="A1989" s="1">
        <v>28072</v>
      </c>
      <c r="B1989">
        <v>1976</v>
      </c>
      <c r="C1989">
        <f>_xlfn.MAXIFS(Table1[ScheduleWeekWritten],Table1[ScheduleSeason],Table1[[#This Row],[ScheduleSeason]])</f>
        <v>14</v>
      </c>
      <c r="D1989">
        <v>9</v>
      </c>
      <c r="E1989" cm="1">
        <f t="array" ref="E1989">_xlfn.XLOOKUP(Table1[[#This Row],[ScheduleWeekWritten]],Table3[Game],100+Table3[Increase],Table1[[#This Row],[ScheduleWeekWritten]])</f>
        <v>9</v>
      </c>
      <c r="F1989" t="b">
        <v>0</v>
      </c>
      <c r="G1989" t="s">
        <v>101</v>
      </c>
      <c r="H1989">
        <v>20</v>
      </c>
      <c r="I1989">
        <v>12</v>
      </c>
      <c r="J1989" t="s">
        <v>39</v>
      </c>
      <c r="K1989" t="s">
        <v>104</v>
      </c>
      <c r="L1989" t="str">
        <f>_xlfn.XLOOKUP(Table1[[#This Row],[TeamFavoriteID]],Table2[team_id],Table2[team_name],_xlfn.XLOOKUP(Table1[[#This Row],[TeamFavoriteID]],Table2[team_id_pfr],Table2[team_name],"Even"))</f>
        <v>Cincinnati Bengals</v>
      </c>
      <c r="M1989">
        <v>-1</v>
      </c>
      <c r="N1989">
        <f>IF(Table1[[#This Row],[TeamFavorite]]=Table1[[#This Row],[TeamHome]],Table1[[#This Row],[ScoreAway]]-Table1[[#This Row],[ScoreHome]],Table1[[#This Row],[ScoreHome]]-Table1[[#This Row],[ScoreAway]])</f>
        <v>-8</v>
      </c>
      <c r="O1989">
        <f>IF(Table1[[#This Row],[SpreadActual]]&lt;Table1[[#This Row],[SpreadFavorite]],1,0)</f>
        <v>1</v>
      </c>
      <c r="Q1989" t="s">
        <v>111</v>
      </c>
      <c r="R1989" t="b">
        <v>0</v>
      </c>
      <c r="S1989">
        <v>28</v>
      </c>
      <c r="T1989">
        <v>11</v>
      </c>
      <c r="U1989">
        <v>47</v>
      </c>
    </row>
    <row r="1990" spans="1:22" x14ac:dyDescent="0.2">
      <c r="A1990" s="1">
        <v>28078</v>
      </c>
      <c r="B1990">
        <v>1976</v>
      </c>
      <c r="C1990">
        <f>_xlfn.MAXIFS(Table1[ScheduleWeekWritten],Table1[ScheduleSeason],Table1[[#This Row],[ScheduleSeason]])</f>
        <v>14</v>
      </c>
      <c r="D1990">
        <v>10</v>
      </c>
      <c r="E1990" cm="1">
        <f t="array" ref="E1990">_xlfn.XLOOKUP(Table1[[#This Row],[ScheduleWeekWritten]],Table3[Game],100+Table3[Increase],Table1[[#This Row],[ScheduleWeekWritten]])</f>
        <v>10</v>
      </c>
      <c r="F1990" t="b">
        <v>0</v>
      </c>
      <c r="G1990" t="s">
        <v>38</v>
      </c>
      <c r="H1990">
        <v>21</v>
      </c>
      <c r="I1990">
        <v>16</v>
      </c>
      <c r="J1990" t="s">
        <v>53</v>
      </c>
      <c r="K1990" t="s">
        <v>87</v>
      </c>
      <c r="L1990" t="str">
        <f>_xlfn.XLOOKUP(Table1[[#This Row],[TeamFavoriteID]],Table2[team_id],Table2[team_name],_xlfn.XLOOKUP(Table1[[#This Row],[TeamFavoriteID]],Table2[team_id_pfr],Table2[team_name],"Even"))</f>
        <v>San Francisco 49ers</v>
      </c>
      <c r="M1990">
        <v>-10</v>
      </c>
      <c r="N1990">
        <f>IF(Table1[[#This Row],[TeamFavorite]]=Table1[[#This Row],[TeamHome]],Table1[[#This Row],[ScoreAway]]-Table1[[#This Row],[ScoreHome]],Table1[[#This Row],[ScoreHome]]-Table1[[#This Row],[ScoreAway]])</f>
        <v>5</v>
      </c>
      <c r="O1990">
        <f>IF(Table1[[#This Row],[SpreadActual]]&lt;Table1[[#This Row],[SpreadFavorite]],1,0)</f>
        <v>0</v>
      </c>
      <c r="Q1990" t="s">
        <v>41</v>
      </c>
      <c r="R1990" t="b">
        <v>0</v>
      </c>
      <c r="S1990">
        <v>37</v>
      </c>
      <c r="T1990">
        <v>11</v>
      </c>
      <c r="U1990">
        <v>67</v>
      </c>
    </row>
    <row r="1991" spans="1:22" x14ac:dyDescent="0.2">
      <c r="A1991" s="1">
        <v>28078</v>
      </c>
      <c r="B1991">
        <v>1976</v>
      </c>
      <c r="C1991">
        <f>_xlfn.MAXIFS(Table1[ScheduleWeekWritten],Table1[ScheduleSeason],Table1[[#This Row],[ScheduleSeason]])</f>
        <v>14</v>
      </c>
      <c r="D1991">
        <v>10</v>
      </c>
      <c r="E1991" cm="1">
        <f t="array" ref="E1991">_xlfn.XLOOKUP(Table1[[#This Row],[ScheduleWeekWritten]],Table3[Game],100+Table3[Increase],Table1[[#This Row],[ScheduleWeekWritten]])</f>
        <v>10</v>
      </c>
      <c r="F1991" t="b">
        <v>0</v>
      </c>
      <c r="G1991" t="s">
        <v>34</v>
      </c>
      <c r="H1991">
        <v>14</v>
      </c>
      <c r="I1991">
        <v>21</v>
      </c>
      <c r="J1991" t="s">
        <v>115</v>
      </c>
      <c r="K1991" t="s">
        <v>72</v>
      </c>
      <c r="L1991" t="str">
        <f>_xlfn.XLOOKUP(Table1[[#This Row],[TeamFavoriteID]],Table2[team_id],Table2[team_name],_xlfn.XLOOKUP(Table1[[#This Row],[TeamFavoriteID]],Table2[team_id_pfr],Table2[team_name],"Even"))</f>
        <v>Baltimore Colts</v>
      </c>
      <c r="M1991">
        <v>-11</v>
      </c>
      <c r="N1991">
        <f>IF(Table1[[#This Row],[TeamFavorite]]=Table1[[#This Row],[TeamHome]],Table1[[#This Row],[ScoreAway]]-Table1[[#This Row],[ScoreHome]],Table1[[#This Row],[ScoreHome]]-Table1[[#This Row],[ScoreAway]])</f>
        <v>7</v>
      </c>
      <c r="O1991">
        <f>IF(Table1[[#This Row],[SpreadActual]]&lt;Table1[[#This Row],[SpreadFavorite]],1,0)</f>
        <v>0</v>
      </c>
      <c r="Q1991" t="s">
        <v>80</v>
      </c>
      <c r="R1991" t="b">
        <v>0</v>
      </c>
      <c r="S1991">
        <v>37</v>
      </c>
      <c r="T1991">
        <v>11</v>
      </c>
      <c r="U1991">
        <v>54</v>
      </c>
    </row>
    <row r="1992" spans="1:22" x14ac:dyDescent="0.2">
      <c r="A1992" s="1">
        <v>28078</v>
      </c>
      <c r="B1992">
        <v>1976</v>
      </c>
      <c r="C1992">
        <f>_xlfn.MAXIFS(Table1[ScheduleWeekWritten],Table1[ScheduleSeason],Table1[[#This Row],[ScheduleSeason]])</f>
        <v>14</v>
      </c>
      <c r="D1992">
        <v>10</v>
      </c>
      <c r="E1992" cm="1">
        <f t="array" ref="E1992">_xlfn.XLOOKUP(Table1[[#This Row],[ScheduleWeekWritten]],Table3[Game],100+Table3[Increase],Table1[[#This Row],[ScheduleWeekWritten]])</f>
        <v>10</v>
      </c>
      <c r="F1992" t="b">
        <v>0</v>
      </c>
      <c r="G1992" t="s">
        <v>46</v>
      </c>
      <c r="H1992">
        <v>24</v>
      </c>
      <c r="I1992">
        <v>13</v>
      </c>
      <c r="J1992" t="s">
        <v>33</v>
      </c>
      <c r="K1992" t="s">
        <v>47</v>
      </c>
      <c r="L1992" t="str">
        <f>_xlfn.XLOOKUP(Table1[[#This Row],[TeamFavoriteID]],Table2[team_id],Table2[team_name],_xlfn.XLOOKUP(Table1[[#This Row],[TeamFavoriteID]],Table2[team_id_pfr],Table2[team_name],"Even"))</f>
        <v>Chicago Bears</v>
      </c>
      <c r="M1992">
        <v>-8</v>
      </c>
      <c r="N1992">
        <f>IF(Table1[[#This Row],[TeamFavorite]]=Table1[[#This Row],[TeamHome]],Table1[[#This Row],[ScoreAway]]-Table1[[#This Row],[ScoreHome]],Table1[[#This Row],[ScoreHome]]-Table1[[#This Row],[ScoreAway]])</f>
        <v>-11</v>
      </c>
      <c r="O1992">
        <f>IF(Table1[[#This Row],[SpreadActual]]&lt;Table1[[#This Row],[SpreadFavorite]],1,0)</f>
        <v>1</v>
      </c>
      <c r="Q1992" t="s">
        <v>114</v>
      </c>
      <c r="R1992" t="b">
        <v>0</v>
      </c>
      <c r="S1992">
        <v>26</v>
      </c>
      <c r="T1992">
        <v>8</v>
      </c>
      <c r="U1992">
        <v>66</v>
      </c>
    </row>
    <row r="1993" spans="1:22" x14ac:dyDescent="0.2">
      <c r="A1993" s="1">
        <v>28078</v>
      </c>
      <c r="B1993">
        <v>1976</v>
      </c>
      <c r="C1993">
        <f>_xlfn.MAXIFS(Table1[ScheduleWeekWritten],Table1[ScheduleSeason],Table1[[#This Row],[ScheduleSeason]])</f>
        <v>14</v>
      </c>
      <c r="D1993">
        <v>10</v>
      </c>
      <c r="E1993" cm="1">
        <f t="array" ref="E1993">_xlfn.XLOOKUP(Table1[[#This Row],[ScheduleWeekWritten]],Table3[Game],100+Table3[Increase],Table1[[#This Row],[ScheduleWeekWritten]])</f>
        <v>10</v>
      </c>
      <c r="F1993" t="b">
        <v>0</v>
      </c>
      <c r="G1993" t="s">
        <v>101</v>
      </c>
      <c r="H1993">
        <v>31</v>
      </c>
      <c r="I1993">
        <v>27</v>
      </c>
      <c r="J1993" t="s">
        <v>23</v>
      </c>
      <c r="K1993" t="s">
        <v>104</v>
      </c>
      <c r="L1993" t="str">
        <f>_xlfn.XLOOKUP(Table1[[#This Row],[TeamFavoriteID]],Table2[team_id],Table2[team_name],_xlfn.XLOOKUP(Table1[[#This Row],[TeamFavoriteID]],Table2[team_id_pfr],Table2[team_name],"Even"))</f>
        <v>Cincinnati Bengals</v>
      </c>
      <c r="M1993">
        <v>-13</v>
      </c>
      <c r="N1993">
        <f>IF(Table1[[#This Row],[TeamFavorite]]=Table1[[#This Row],[TeamHome]],Table1[[#This Row],[ScoreAway]]-Table1[[#This Row],[ScoreHome]],Table1[[#This Row],[ScoreHome]]-Table1[[#This Row],[ScoreAway]])</f>
        <v>-4</v>
      </c>
      <c r="O1993">
        <f>IF(Table1[[#This Row],[SpreadActual]]&lt;Table1[[#This Row],[SpreadFavorite]],1,0)</f>
        <v>0</v>
      </c>
      <c r="Q1993" t="s">
        <v>111</v>
      </c>
      <c r="R1993" t="b">
        <v>0</v>
      </c>
      <c r="S1993">
        <v>26</v>
      </c>
      <c r="T1993">
        <v>4</v>
      </c>
      <c r="U1993">
        <v>66</v>
      </c>
    </row>
    <row r="1994" spans="1:22" x14ac:dyDescent="0.2">
      <c r="A1994" s="1">
        <v>28078</v>
      </c>
      <c r="B1994">
        <v>1976</v>
      </c>
      <c r="C1994">
        <f>_xlfn.MAXIFS(Table1[ScheduleWeekWritten],Table1[ScheduleSeason],Table1[[#This Row],[ScheduleSeason]])</f>
        <v>14</v>
      </c>
      <c r="D1994">
        <v>10</v>
      </c>
      <c r="E1994" cm="1">
        <f t="array" ref="E1994">_xlfn.XLOOKUP(Table1[[#This Row],[ScheduleWeekWritten]],Table3[Game],100+Table3[Increase],Table1[[#This Row],[ScheduleWeekWritten]])</f>
        <v>10</v>
      </c>
      <c r="F1994" t="b">
        <v>0</v>
      </c>
      <c r="G1994" t="s">
        <v>62</v>
      </c>
      <c r="H1994">
        <v>24</v>
      </c>
      <c r="I1994">
        <v>3</v>
      </c>
      <c r="J1994" t="s">
        <v>58</v>
      </c>
      <c r="K1994" t="s">
        <v>63</v>
      </c>
      <c r="L1994" t="str">
        <f>_xlfn.XLOOKUP(Table1[[#This Row],[TeamFavoriteID]],Table2[team_id],Table2[team_name],_xlfn.XLOOKUP(Table1[[#This Row],[TeamFavoriteID]],Table2[team_id_pfr],Table2[team_name],"Even"))</f>
        <v>Cleveland Browns</v>
      </c>
      <c r="M1994">
        <v>-7</v>
      </c>
      <c r="N1994">
        <f>IF(Table1[[#This Row],[TeamFavorite]]=Table1[[#This Row],[TeamHome]],Table1[[#This Row],[ScoreAway]]-Table1[[#This Row],[ScoreHome]],Table1[[#This Row],[ScoreHome]]-Table1[[#This Row],[ScoreAway]])</f>
        <v>-21</v>
      </c>
      <c r="O1994">
        <f>IF(Table1[[#This Row],[SpreadActual]]&lt;Table1[[#This Row],[SpreadFavorite]],1,0)</f>
        <v>1</v>
      </c>
      <c r="Q1994" t="s">
        <v>66</v>
      </c>
      <c r="R1994" t="b">
        <v>0</v>
      </c>
      <c r="S1994">
        <v>32</v>
      </c>
      <c r="T1994">
        <v>11</v>
      </c>
      <c r="U1994">
        <v>67</v>
      </c>
    </row>
    <row r="1995" spans="1:22" x14ac:dyDescent="0.2">
      <c r="A1995" s="1">
        <v>28078</v>
      </c>
      <c r="B1995">
        <v>1976</v>
      </c>
      <c r="C1995">
        <f>_xlfn.MAXIFS(Table1[ScheduleWeekWritten],Table1[ScheduleSeason],Table1[[#This Row],[ScheduleSeason]])</f>
        <v>14</v>
      </c>
      <c r="D1995">
        <v>10</v>
      </c>
      <c r="E1995" cm="1">
        <f t="array" ref="E1995">_xlfn.XLOOKUP(Table1[[#This Row],[ScheduleWeekWritten]],Table3[Game],100+Table3[Increase],Table1[[#This Row],[ScheduleWeekWritten]])</f>
        <v>10</v>
      </c>
      <c r="F1995" t="b">
        <v>0</v>
      </c>
      <c r="G1995" t="s">
        <v>39</v>
      </c>
      <c r="H1995">
        <v>28</v>
      </c>
      <c r="I1995">
        <v>30</v>
      </c>
      <c r="J1995" t="s">
        <v>57</v>
      </c>
      <c r="K1995" t="s">
        <v>40</v>
      </c>
      <c r="L1995" t="str">
        <f>_xlfn.XLOOKUP(Table1[[#This Row],[TeamFavoriteID]],Table2[team_id],Table2[team_name],_xlfn.XLOOKUP(Table1[[#This Row],[TeamFavoriteID]],Table2[team_id_pfr],Table2[team_name],"Even"))</f>
        <v>Los Angeles Rams</v>
      </c>
      <c r="M1995">
        <v>-6</v>
      </c>
      <c r="N1995">
        <f>IF(Table1[[#This Row],[TeamFavorite]]=Table1[[#This Row],[TeamHome]],Table1[[#This Row],[ScoreAway]]-Table1[[#This Row],[ScoreHome]],Table1[[#This Row],[ScoreHome]]-Table1[[#This Row],[ScoreAway]])</f>
        <v>2</v>
      </c>
      <c r="O1995">
        <f>IF(Table1[[#This Row],[SpreadActual]]&lt;Table1[[#This Row],[SpreadFavorite]],1,0)</f>
        <v>0</v>
      </c>
      <c r="Q1995" t="s">
        <v>65</v>
      </c>
      <c r="R1995" t="b">
        <v>0</v>
      </c>
      <c r="S1995">
        <v>62</v>
      </c>
      <c r="T1995">
        <v>7</v>
      </c>
      <c r="U1995">
        <v>85</v>
      </c>
    </row>
    <row r="1996" spans="1:22" x14ac:dyDescent="0.2">
      <c r="A1996" s="1">
        <v>28078</v>
      </c>
      <c r="B1996">
        <v>1976</v>
      </c>
      <c r="C1996">
        <f>_xlfn.MAXIFS(Table1[ScheduleWeekWritten],Table1[ScheduleSeason],Table1[[#This Row],[ScheduleSeason]])</f>
        <v>14</v>
      </c>
      <c r="D1996">
        <v>10</v>
      </c>
      <c r="E1996" cm="1">
        <f t="array" ref="E1996">_xlfn.XLOOKUP(Table1[[#This Row],[ScheduleWeekWritten]],Table3[Game],100+Table3[Increase],Table1[[#This Row],[ScheduleWeekWritten]])</f>
        <v>10</v>
      </c>
      <c r="F1996" t="b">
        <v>0</v>
      </c>
      <c r="G1996" t="s">
        <v>54</v>
      </c>
      <c r="H1996">
        <v>27</v>
      </c>
      <c r="I1996">
        <v>21</v>
      </c>
      <c r="J1996" t="s">
        <v>128</v>
      </c>
      <c r="K1996" t="s">
        <v>55</v>
      </c>
      <c r="L1996" t="str">
        <f>_xlfn.XLOOKUP(Table1[[#This Row],[TeamFavoriteID]],Table2[team_id],Table2[team_name],_xlfn.XLOOKUP(Table1[[#This Row],[TeamFavoriteID]],Table2[team_id_pfr],Table2[team_name],"Even"))</f>
        <v>Minnesota Vikings</v>
      </c>
      <c r="M1996">
        <v>-20.5</v>
      </c>
      <c r="N1996">
        <f>IF(Table1[[#This Row],[TeamFavorite]]=Table1[[#This Row],[TeamHome]],Table1[[#This Row],[ScoreAway]]-Table1[[#This Row],[ScoreHome]],Table1[[#This Row],[ScoreHome]]-Table1[[#This Row],[ScoreAway]])</f>
        <v>-6</v>
      </c>
      <c r="O1996">
        <f>IF(Table1[[#This Row],[SpreadActual]]&lt;Table1[[#This Row],[SpreadFavorite]],1,0)</f>
        <v>0</v>
      </c>
      <c r="Q1996" t="s">
        <v>73</v>
      </c>
      <c r="R1996" t="b">
        <v>0</v>
      </c>
      <c r="S1996">
        <v>24</v>
      </c>
      <c r="T1996">
        <v>8</v>
      </c>
      <c r="U1996">
        <v>53</v>
      </c>
    </row>
    <row r="1997" spans="1:22" x14ac:dyDescent="0.2">
      <c r="A1997" s="1">
        <v>28078</v>
      </c>
      <c r="B1997">
        <v>1976</v>
      </c>
      <c r="C1997">
        <f>_xlfn.MAXIFS(Table1[ScheduleWeekWritten],Table1[ScheduleSeason],Table1[[#This Row],[ScheduleSeason]])</f>
        <v>14</v>
      </c>
      <c r="D1997">
        <v>10</v>
      </c>
      <c r="E1997" cm="1">
        <f t="array" ref="E1997">_xlfn.XLOOKUP(Table1[[#This Row],[ScheduleWeekWritten]],Table3[Game],100+Table3[Increase],Table1[[#This Row],[ScheduleWeekWritten]])</f>
        <v>10</v>
      </c>
      <c r="F1997" t="b">
        <v>0</v>
      </c>
      <c r="G1997" t="s">
        <v>95</v>
      </c>
      <c r="H1997">
        <v>17</v>
      </c>
      <c r="I1997">
        <v>16</v>
      </c>
      <c r="J1997" t="s">
        <v>45</v>
      </c>
      <c r="K1997" t="s">
        <v>79</v>
      </c>
      <c r="L1997" t="str">
        <f>_xlfn.XLOOKUP(Table1[[#This Row],[TeamFavoriteID]],Table2[team_id],Table2[team_name],_xlfn.XLOOKUP(Table1[[#This Row],[TeamFavoriteID]],Table2[team_id_pfr],Table2[team_name],"Even"))</f>
        <v>Detroit Lions</v>
      </c>
      <c r="M1997">
        <v>-4</v>
      </c>
      <c r="N1997">
        <f>IF(Table1[[#This Row],[TeamFavorite]]=Table1[[#This Row],[TeamHome]],Table1[[#This Row],[ScoreAway]]-Table1[[#This Row],[ScoreHome]],Table1[[#This Row],[ScoreHome]]-Table1[[#This Row],[ScoreAway]])</f>
        <v>1</v>
      </c>
      <c r="O1997">
        <f>IF(Table1[[#This Row],[SpreadActual]]&lt;Table1[[#This Row],[SpreadFavorite]],1,0)</f>
        <v>0</v>
      </c>
      <c r="Q1997" t="s">
        <v>124</v>
      </c>
      <c r="R1997" t="b">
        <v>0</v>
      </c>
      <c r="S1997">
        <v>72</v>
      </c>
      <c r="T1997">
        <v>0</v>
      </c>
      <c r="V1997" t="s">
        <v>103</v>
      </c>
    </row>
    <row r="1998" spans="1:22" x14ac:dyDescent="0.2">
      <c r="A1998" s="1">
        <v>28078</v>
      </c>
      <c r="B1998">
        <v>1976</v>
      </c>
      <c r="C1998">
        <f>_xlfn.MAXIFS(Table1[ScheduleWeekWritten],Table1[ScheduleSeason],Table1[[#This Row],[ScheduleSeason]])</f>
        <v>14</v>
      </c>
      <c r="D1998">
        <v>10</v>
      </c>
      <c r="E1998" cm="1">
        <f t="array" ref="E1998">_xlfn.XLOOKUP(Table1[[#This Row],[ScheduleWeekWritten]],Table3[Game],100+Table3[Increase],Table1[[#This Row],[ScheduleWeekWritten]])</f>
        <v>10</v>
      </c>
      <c r="F1998" t="b">
        <v>0</v>
      </c>
      <c r="G1998" t="s">
        <v>50</v>
      </c>
      <c r="H1998">
        <v>12</v>
      </c>
      <c r="I1998">
        <v>9</v>
      </c>
      <c r="J1998" t="s">
        <v>61</v>
      </c>
      <c r="K1998" t="s">
        <v>85</v>
      </c>
      <c r="L1998" t="str">
        <f>_xlfn.XLOOKUP(Table1[[#This Row],[TeamFavoriteID]],Table2[team_id],Table2[team_name],_xlfn.XLOOKUP(Table1[[#This Row],[TeamFavoriteID]],Table2[team_id_pfr],Table2[team_name],"Even"))</f>
        <v>Washington Commanders</v>
      </c>
      <c r="M1998">
        <v>-6.5</v>
      </c>
      <c r="N1998">
        <f>IF(Table1[[#This Row],[TeamFavorite]]=Table1[[#This Row],[TeamHome]],Table1[[#This Row],[ScoreAway]]-Table1[[#This Row],[ScoreHome]],Table1[[#This Row],[ScoreHome]]-Table1[[#This Row],[ScoreAway]])</f>
        <v>3</v>
      </c>
      <c r="O1998">
        <f>IF(Table1[[#This Row],[SpreadActual]]&lt;Table1[[#This Row],[SpreadFavorite]],1,0)</f>
        <v>0</v>
      </c>
      <c r="Q1998" t="s">
        <v>126</v>
      </c>
      <c r="R1998" t="b">
        <v>0</v>
      </c>
      <c r="S1998">
        <v>42</v>
      </c>
      <c r="T1998">
        <v>12</v>
      </c>
      <c r="U1998">
        <v>43</v>
      </c>
    </row>
    <row r="1999" spans="1:22" x14ac:dyDescent="0.2">
      <c r="A1999" s="1">
        <v>28078</v>
      </c>
      <c r="B1999">
        <v>1976</v>
      </c>
      <c r="C1999">
        <f>_xlfn.MAXIFS(Table1[ScheduleWeekWritten],Table1[ScheduleSeason],Table1[[#This Row],[ScheduleSeason]])</f>
        <v>14</v>
      </c>
      <c r="D1999">
        <v>10</v>
      </c>
      <c r="E1999" cm="1">
        <f t="array" ref="E1999">_xlfn.XLOOKUP(Table1[[#This Row],[ScheduleWeekWritten]],Table3[Game],100+Table3[Increase],Table1[[#This Row],[ScheduleWeekWritten]])</f>
        <v>10</v>
      </c>
      <c r="F1999" t="b">
        <v>0</v>
      </c>
      <c r="G1999" t="s">
        <v>31</v>
      </c>
      <c r="H1999">
        <v>34</v>
      </c>
      <c r="I1999">
        <v>0</v>
      </c>
      <c r="J1999" t="s">
        <v>127</v>
      </c>
      <c r="K1999" t="s">
        <v>32</v>
      </c>
      <c r="L1999" t="str">
        <f>_xlfn.XLOOKUP(Table1[[#This Row],[TeamFavoriteID]],Table2[team_id],Table2[team_name],_xlfn.XLOOKUP(Table1[[#This Row],[TeamFavoriteID]],Table2[team_id_pfr],Table2[team_name],"Even"))</f>
        <v>New York Jets</v>
      </c>
      <c r="M1999">
        <v>-7.5</v>
      </c>
      <c r="N1999">
        <f>IF(Table1[[#This Row],[TeamFavorite]]=Table1[[#This Row],[TeamHome]],Table1[[#This Row],[ScoreAway]]-Table1[[#This Row],[ScoreHome]],Table1[[#This Row],[ScoreHome]]-Table1[[#This Row],[ScoreAway]])</f>
        <v>-34</v>
      </c>
      <c r="O1999">
        <f>IF(Table1[[#This Row],[SpreadActual]]&lt;Table1[[#This Row],[SpreadFavorite]],1,0)</f>
        <v>1</v>
      </c>
      <c r="Q1999" t="s">
        <v>74</v>
      </c>
      <c r="R1999" t="b">
        <v>0</v>
      </c>
      <c r="S1999">
        <v>42</v>
      </c>
      <c r="T1999">
        <v>12</v>
      </c>
      <c r="U1999">
        <v>43</v>
      </c>
    </row>
    <row r="2000" spans="1:22" x14ac:dyDescent="0.2">
      <c r="A2000" s="1">
        <v>28078</v>
      </c>
      <c r="B2000">
        <v>1976</v>
      </c>
      <c r="C2000">
        <f>_xlfn.MAXIFS(Table1[ScheduleWeekWritten],Table1[ScheduleSeason],Table1[[#This Row],[ScheduleSeason]])</f>
        <v>14</v>
      </c>
      <c r="D2000">
        <v>10</v>
      </c>
      <c r="E2000" cm="1">
        <f t="array" ref="E2000">_xlfn.XLOOKUP(Table1[[#This Row],[ScheduleWeekWritten]],Table3[Game],100+Table3[Increase],Table1[[#This Row],[ScheduleWeekWritten]])</f>
        <v>10</v>
      </c>
      <c r="F2000" t="b">
        <v>0</v>
      </c>
      <c r="G2000" t="s">
        <v>20</v>
      </c>
      <c r="H2000">
        <v>21</v>
      </c>
      <c r="I2000">
        <v>10</v>
      </c>
      <c r="J2000" t="s">
        <v>42</v>
      </c>
      <c r="K2000" t="s">
        <v>21</v>
      </c>
      <c r="L2000" t="str">
        <f>_xlfn.XLOOKUP(Table1[[#This Row],[TeamFavoriteID]],Table2[team_id],Table2[team_name],_xlfn.XLOOKUP(Table1[[#This Row],[TeamFavoriteID]],Table2[team_id_pfr],Table2[team_name],"Even"))</f>
        <v>Las Vegas Raiders</v>
      </c>
      <c r="M2000">
        <v>-14</v>
      </c>
      <c r="N2000">
        <f>IF(Table1[[#This Row],[TeamFavorite]]=Table1[[#This Row],[TeamHome]],Table1[[#This Row],[ScoreAway]]-Table1[[#This Row],[ScoreHome]],Table1[[#This Row],[ScoreHome]]-Table1[[#This Row],[ScoreAway]])</f>
        <v>11</v>
      </c>
      <c r="O2000">
        <f>IF(Table1[[#This Row],[SpreadActual]]&lt;Table1[[#This Row],[SpreadFavorite]],1,0)</f>
        <v>0</v>
      </c>
      <c r="Q2000" t="s">
        <v>76</v>
      </c>
      <c r="R2000" t="b">
        <v>0</v>
      </c>
      <c r="S2000">
        <v>59</v>
      </c>
      <c r="T2000">
        <v>14</v>
      </c>
      <c r="U2000">
        <v>86</v>
      </c>
    </row>
    <row r="2001" spans="1:22" x14ac:dyDescent="0.2">
      <c r="A2001" s="1">
        <v>28078</v>
      </c>
      <c r="B2001">
        <v>1976</v>
      </c>
      <c r="C2001">
        <f>_xlfn.MAXIFS(Table1[ScheduleWeekWritten],Table1[ScheduleSeason],Table1[[#This Row],[ScheduleSeason]])</f>
        <v>14</v>
      </c>
      <c r="D2001">
        <v>10</v>
      </c>
      <c r="E2001" cm="1">
        <f t="array" ref="E2001">_xlfn.XLOOKUP(Table1[[#This Row],[ScheduleWeekWritten]],Table3[Game],100+Table3[Increase],Table1[[#This Row],[ScheduleWeekWritten]])</f>
        <v>10</v>
      </c>
      <c r="F2001" t="b">
        <v>0</v>
      </c>
      <c r="G2001" t="s">
        <v>49</v>
      </c>
      <c r="H2001">
        <v>14</v>
      </c>
      <c r="I2001">
        <v>3</v>
      </c>
      <c r="J2001" t="s">
        <v>19</v>
      </c>
      <c r="K2001" t="s">
        <v>51</v>
      </c>
      <c r="L2001" t="str">
        <f>_xlfn.XLOOKUP(Table1[[#This Row],[TeamFavoriteID]],Table2[team_id],Table2[team_name],_xlfn.XLOOKUP(Table1[[#This Row],[TeamFavoriteID]],Table2[team_id_pfr],Table2[team_name],"Even"))</f>
        <v>Pittsburgh Steelers</v>
      </c>
      <c r="M2001">
        <v>-11.5</v>
      </c>
      <c r="N2001">
        <f>IF(Table1[[#This Row],[TeamFavorite]]=Table1[[#This Row],[TeamHome]],Table1[[#This Row],[ScoreAway]]-Table1[[#This Row],[ScoreHome]],Table1[[#This Row],[ScoreHome]]-Table1[[#This Row],[ScoreAway]])</f>
        <v>-11</v>
      </c>
      <c r="O2001">
        <f>IF(Table1[[#This Row],[SpreadActual]]&lt;Table1[[#This Row],[SpreadFavorite]],1,0)</f>
        <v>0</v>
      </c>
      <c r="Q2001" t="s">
        <v>113</v>
      </c>
      <c r="R2001" t="b">
        <v>0</v>
      </c>
      <c r="S2001">
        <v>29</v>
      </c>
      <c r="T2001">
        <v>10</v>
      </c>
      <c r="U2001">
        <v>60</v>
      </c>
    </row>
    <row r="2002" spans="1:22" x14ac:dyDescent="0.2">
      <c r="A2002" s="1">
        <v>28078</v>
      </c>
      <c r="B2002">
        <v>1976</v>
      </c>
      <c r="C2002">
        <f>_xlfn.MAXIFS(Table1[ScheduleWeekWritten],Table1[ScheduleSeason],Table1[[#This Row],[ScheduleSeason]])</f>
        <v>14</v>
      </c>
      <c r="D2002">
        <v>10</v>
      </c>
      <c r="E2002" cm="1">
        <f t="array" ref="E2002">_xlfn.XLOOKUP(Table1[[#This Row],[ScheduleWeekWritten]],Table3[Game],100+Table3[Increase],Table1[[#This Row],[ScheduleWeekWritten]])</f>
        <v>10</v>
      </c>
      <c r="F2002" t="b">
        <v>0</v>
      </c>
      <c r="G2002" t="s">
        <v>27</v>
      </c>
      <c r="H2002">
        <v>0</v>
      </c>
      <c r="I2002">
        <v>17</v>
      </c>
      <c r="J2002" t="s">
        <v>24</v>
      </c>
      <c r="K2002" t="s">
        <v>88</v>
      </c>
      <c r="L2002" t="str">
        <f>_xlfn.XLOOKUP(Table1[[#This Row],[TeamFavoriteID]],Table2[team_id],Table2[team_name],_xlfn.XLOOKUP(Table1[[#This Row],[TeamFavoriteID]],Table2[team_id_pfr],Table2[team_name],"Even"))</f>
        <v>Denver Broncos</v>
      </c>
      <c r="M2002">
        <v>-4</v>
      </c>
      <c r="N2002">
        <f>IF(Table1[[#This Row],[TeamFavorite]]=Table1[[#This Row],[TeamHome]],Table1[[#This Row],[ScoreAway]]-Table1[[#This Row],[ScoreHome]],Table1[[#This Row],[ScoreHome]]-Table1[[#This Row],[ScoreAway]])</f>
        <v>-17</v>
      </c>
      <c r="O2002">
        <f>IF(Table1[[#This Row],[SpreadActual]]&lt;Table1[[#This Row],[SpreadFavorite]],1,0)</f>
        <v>1</v>
      </c>
      <c r="Q2002" t="s">
        <v>94</v>
      </c>
      <c r="R2002" t="b">
        <v>0</v>
      </c>
      <c r="S2002">
        <v>64</v>
      </c>
      <c r="T2002">
        <v>6</v>
      </c>
      <c r="U2002">
        <v>66</v>
      </c>
    </row>
    <row r="2003" spans="1:22" x14ac:dyDescent="0.2">
      <c r="A2003" s="1">
        <v>28079</v>
      </c>
      <c r="B2003">
        <v>1976</v>
      </c>
      <c r="C2003">
        <f>_xlfn.MAXIFS(Table1[ScheduleWeekWritten],Table1[ScheduleSeason],Table1[[#This Row],[ScheduleSeason]])</f>
        <v>14</v>
      </c>
      <c r="D2003">
        <v>10</v>
      </c>
      <c r="E2003" cm="1">
        <f t="array" ref="E2003">_xlfn.XLOOKUP(Table1[[#This Row],[ScheduleWeekWritten]],Table3[Game],100+Table3[Increase],Table1[[#This Row],[ScheduleWeekWritten]])</f>
        <v>10</v>
      </c>
      <c r="F2003" t="b">
        <v>0</v>
      </c>
      <c r="G2003" t="s">
        <v>67</v>
      </c>
      <c r="H2003">
        <v>17</v>
      </c>
      <c r="I2003">
        <v>10</v>
      </c>
      <c r="J2003" t="s">
        <v>28</v>
      </c>
      <c r="K2003" t="s">
        <v>68</v>
      </c>
      <c r="L2003" t="str">
        <f>_xlfn.XLOOKUP(Table1[[#This Row],[TeamFavoriteID]],Table2[team_id],Table2[team_name],_xlfn.XLOOKUP(Table1[[#This Row],[TeamFavoriteID]],Table2[team_id_pfr],Table2[team_name],"Even"))</f>
        <v>Dallas Cowboys</v>
      </c>
      <c r="M2003">
        <v>-14.5</v>
      </c>
      <c r="N2003">
        <f>IF(Table1[[#This Row],[TeamFavorite]]=Table1[[#This Row],[TeamHome]],Table1[[#This Row],[ScoreAway]]-Table1[[#This Row],[ScoreHome]],Table1[[#This Row],[ScoreHome]]-Table1[[#This Row],[ScoreAway]])</f>
        <v>-7</v>
      </c>
      <c r="O2003">
        <f>IF(Table1[[#This Row],[SpreadActual]]&lt;Table1[[#This Row],[SpreadFavorite]],1,0)</f>
        <v>0</v>
      </c>
      <c r="Q2003" t="s">
        <v>119</v>
      </c>
      <c r="R2003" t="b">
        <v>0</v>
      </c>
      <c r="S2003">
        <v>35</v>
      </c>
      <c r="T2003">
        <v>2</v>
      </c>
      <c r="U2003">
        <v>74</v>
      </c>
    </row>
    <row r="2004" spans="1:22" x14ac:dyDescent="0.2">
      <c r="A2004" s="1">
        <v>28085</v>
      </c>
      <c r="B2004">
        <v>1976</v>
      </c>
      <c r="C2004">
        <f>_xlfn.MAXIFS(Table1[ScheduleWeekWritten],Table1[ScheduleSeason],Table1[[#This Row],[ScheduleSeason]])</f>
        <v>14</v>
      </c>
      <c r="D2004">
        <v>11</v>
      </c>
      <c r="E2004" cm="1">
        <f t="array" ref="E2004">_xlfn.XLOOKUP(Table1[[#This Row],[ScheduleWeekWritten]],Table3[Game],100+Table3[Increase],Table1[[#This Row],[ScheduleWeekWritten]])</f>
        <v>11</v>
      </c>
      <c r="F2004" t="b">
        <v>0</v>
      </c>
      <c r="G2004" t="s">
        <v>38</v>
      </c>
      <c r="H2004">
        <v>17</v>
      </c>
      <c r="I2004">
        <v>10</v>
      </c>
      <c r="J2004" t="s">
        <v>67</v>
      </c>
      <c r="K2004" t="s">
        <v>68</v>
      </c>
      <c r="L2004" t="str">
        <f>_xlfn.XLOOKUP(Table1[[#This Row],[TeamFavoriteID]],Table2[team_id],Table2[team_name],_xlfn.XLOOKUP(Table1[[#This Row],[TeamFavoriteID]],Table2[team_id_pfr],Table2[team_name],"Even"))</f>
        <v>Dallas Cowboys</v>
      </c>
      <c r="M2004">
        <v>-12</v>
      </c>
      <c r="N2004">
        <f>IF(Table1[[#This Row],[TeamFavorite]]=Table1[[#This Row],[TeamHome]],Table1[[#This Row],[ScoreAway]]-Table1[[#This Row],[ScoreHome]],Table1[[#This Row],[ScoreHome]]-Table1[[#This Row],[ScoreAway]])</f>
        <v>7</v>
      </c>
      <c r="O2004">
        <f>IF(Table1[[#This Row],[SpreadActual]]&lt;Table1[[#This Row],[SpreadFavorite]],1,0)</f>
        <v>0</v>
      </c>
      <c r="Q2004" t="s">
        <v>41</v>
      </c>
      <c r="R2004" t="b">
        <v>0</v>
      </c>
      <c r="S2004">
        <v>47</v>
      </c>
      <c r="T2004">
        <v>14</v>
      </c>
      <c r="U2004">
        <v>58</v>
      </c>
    </row>
    <row r="2005" spans="1:22" x14ac:dyDescent="0.2">
      <c r="A2005" s="1">
        <v>28085</v>
      </c>
      <c r="B2005">
        <v>1976</v>
      </c>
      <c r="C2005">
        <f>_xlfn.MAXIFS(Table1[ScheduleWeekWritten],Table1[ScheduleSeason],Table1[[#This Row],[ScheduleSeason]])</f>
        <v>14</v>
      </c>
      <c r="D2005">
        <v>11</v>
      </c>
      <c r="E2005" cm="1">
        <f t="array" ref="E2005">_xlfn.XLOOKUP(Table1[[#This Row],[ScheduleWeekWritten]],Table3[Game],100+Table3[Increase],Table1[[#This Row],[ScheduleWeekWritten]])</f>
        <v>11</v>
      </c>
      <c r="F2005" t="b">
        <v>0</v>
      </c>
      <c r="G2005" t="s">
        <v>28</v>
      </c>
      <c r="H2005">
        <v>13</v>
      </c>
      <c r="I2005">
        <v>34</v>
      </c>
      <c r="J2005" t="s">
        <v>27</v>
      </c>
      <c r="K2005" t="s">
        <v>43</v>
      </c>
      <c r="L2005" t="str">
        <f>_xlfn.XLOOKUP(Table1[[#This Row],[TeamFavoriteID]],Table2[team_id],Table2[team_name],_xlfn.XLOOKUP(Table1[[#This Row],[TeamFavoriteID]],Table2[team_id_pfr],Table2[team_name],"Even"))</f>
        <v>Buffalo Bills</v>
      </c>
      <c r="M2005">
        <v>-4</v>
      </c>
      <c r="N2005">
        <f>IF(Table1[[#This Row],[TeamFavorite]]=Table1[[#This Row],[TeamHome]],Table1[[#This Row],[ScoreAway]]-Table1[[#This Row],[ScoreHome]],Table1[[#This Row],[ScoreHome]]-Table1[[#This Row],[ScoreAway]])</f>
        <v>21</v>
      </c>
      <c r="O2005">
        <f>IF(Table1[[#This Row],[SpreadActual]]&lt;Table1[[#This Row],[SpreadFavorite]],1,0)</f>
        <v>0</v>
      </c>
      <c r="Q2005" t="s">
        <v>123</v>
      </c>
      <c r="R2005" t="b">
        <v>0</v>
      </c>
      <c r="S2005">
        <v>28</v>
      </c>
      <c r="T2005">
        <v>8</v>
      </c>
      <c r="U2005">
        <v>80</v>
      </c>
    </row>
    <row r="2006" spans="1:22" x14ac:dyDescent="0.2">
      <c r="A2006" s="1">
        <v>28085</v>
      </c>
      <c r="B2006">
        <v>1976</v>
      </c>
      <c r="C2006">
        <f>_xlfn.MAXIFS(Table1[ScheduleWeekWritten],Table1[ScheduleSeason],Table1[[#This Row],[ScheduleSeason]])</f>
        <v>14</v>
      </c>
      <c r="D2006">
        <v>11</v>
      </c>
      <c r="E2006" cm="1">
        <f t="array" ref="E2006">_xlfn.XLOOKUP(Table1[[#This Row],[ScheduleWeekWritten]],Table3[Game],100+Table3[Increase],Table1[[#This Row],[ScheduleWeekWritten]])</f>
        <v>11</v>
      </c>
      <c r="F2006" t="b">
        <v>0</v>
      </c>
      <c r="G2006" t="s">
        <v>24</v>
      </c>
      <c r="H2006">
        <v>14</v>
      </c>
      <c r="I2006">
        <v>13</v>
      </c>
      <c r="J2006" t="s">
        <v>50</v>
      </c>
      <c r="K2006" t="s">
        <v>88</v>
      </c>
      <c r="L2006" t="str">
        <f>_xlfn.XLOOKUP(Table1[[#This Row],[TeamFavoriteID]],Table2[team_id],Table2[team_name],_xlfn.XLOOKUP(Table1[[#This Row],[TeamFavoriteID]],Table2[team_id_pfr],Table2[team_name],"Even"))</f>
        <v>Denver Broncos</v>
      </c>
      <c r="M2006">
        <v>-10.5</v>
      </c>
      <c r="N2006">
        <f>IF(Table1[[#This Row],[TeamFavorite]]=Table1[[#This Row],[TeamHome]],Table1[[#This Row],[ScoreAway]]-Table1[[#This Row],[ScoreHome]],Table1[[#This Row],[ScoreHome]]-Table1[[#This Row],[ScoreAway]])</f>
        <v>-1</v>
      </c>
      <c r="O2006">
        <f>IF(Table1[[#This Row],[SpreadActual]]&lt;Table1[[#This Row],[SpreadFavorite]],1,0)</f>
        <v>0</v>
      </c>
      <c r="Q2006" t="s">
        <v>71</v>
      </c>
      <c r="R2006" t="b">
        <v>0</v>
      </c>
      <c r="S2006">
        <v>30</v>
      </c>
      <c r="T2006">
        <v>9</v>
      </c>
      <c r="U2006">
        <v>44</v>
      </c>
    </row>
    <row r="2007" spans="1:22" x14ac:dyDescent="0.2">
      <c r="A2007" s="1">
        <v>28085</v>
      </c>
      <c r="B2007">
        <v>1976</v>
      </c>
      <c r="C2007">
        <f>_xlfn.MAXIFS(Table1[ScheduleWeekWritten],Table1[ScheduleSeason],Table1[[#This Row],[ScheduleSeason]])</f>
        <v>14</v>
      </c>
      <c r="D2007">
        <v>11</v>
      </c>
      <c r="E2007" cm="1">
        <f t="array" ref="E2007">_xlfn.XLOOKUP(Table1[[#This Row],[ScheduleWeekWritten]],Table3[Game],100+Table3[Increase],Table1[[#This Row],[ScheduleWeekWritten]])</f>
        <v>11</v>
      </c>
      <c r="F2007" t="b">
        <v>0</v>
      </c>
      <c r="G2007" t="s">
        <v>45</v>
      </c>
      <c r="H2007">
        <v>14</v>
      </c>
      <c r="I2007">
        <v>10</v>
      </c>
      <c r="J2007" t="s">
        <v>46</v>
      </c>
      <c r="K2007" t="s">
        <v>47</v>
      </c>
      <c r="L2007" t="str">
        <f>_xlfn.XLOOKUP(Table1[[#This Row],[TeamFavoriteID]],Table2[team_id],Table2[team_name],_xlfn.XLOOKUP(Table1[[#This Row],[TeamFavoriteID]],Table2[team_id_pfr],Table2[team_name],"Even"))</f>
        <v>Chicago Bears</v>
      </c>
      <c r="M2007">
        <v>-1</v>
      </c>
      <c r="N2007">
        <f>IF(Table1[[#This Row],[TeamFavorite]]=Table1[[#This Row],[TeamHome]],Table1[[#This Row],[ScoreAway]]-Table1[[#This Row],[ScoreHome]],Table1[[#This Row],[ScoreHome]]-Table1[[#This Row],[ScoreAway]])</f>
        <v>4</v>
      </c>
      <c r="O2007">
        <f>IF(Table1[[#This Row],[SpreadActual]]&lt;Table1[[#This Row],[SpreadFavorite]],1,0)</f>
        <v>0</v>
      </c>
      <c r="Q2007" t="s">
        <v>125</v>
      </c>
      <c r="R2007" t="b">
        <v>0</v>
      </c>
      <c r="S2007">
        <v>72</v>
      </c>
      <c r="T2007">
        <v>0</v>
      </c>
      <c r="V2007" t="s">
        <v>103</v>
      </c>
    </row>
    <row r="2008" spans="1:22" x14ac:dyDescent="0.2">
      <c r="A2008" s="1">
        <v>28085</v>
      </c>
      <c r="B2008">
        <v>1976</v>
      </c>
      <c r="C2008">
        <f>_xlfn.MAXIFS(Table1[ScheduleWeekWritten],Table1[ScheduleSeason],Table1[[#This Row],[ScheduleSeason]])</f>
        <v>14</v>
      </c>
      <c r="D2008">
        <v>11</v>
      </c>
      <c r="E2008" cm="1">
        <f t="array" ref="E2008">_xlfn.XLOOKUP(Table1[[#This Row],[ScheduleWeekWritten]],Table3[Game],100+Table3[Increase],Table1[[#This Row],[ScheduleWeekWritten]])</f>
        <v>11</v>
      </c>
      <c r="F2008" t="b">
        <v>0</v>
      </c>
      <c r="G2008" t="s">
        <v>33</v>
      </c>
      <c r="H2008">
        <v>10</v>
      </c>
      <c r="I2008">
        <v>17</v>
      </c>
      <c r="J2008" t="s">
        <v>54</v>
      </c>
      <c r="K2008" t="s">
        <v>55</v>
      </c>
      <c r="L2008" t="str">
        <f>_xlfn.XLOOKUP(Table1[[#This Row],[TeamFavoriteID]],Table2[team_id],Table2[team_name],_xlfn.XLOOKUP(Table1[[#This Row],[TeamFavoriteID]],Table2[team_id_pfr],Table2[team_name],"Even"))</f>
        <v>Minnesota Vikings</v>
      </c>
      <c r="M2008">
        <v>-11</v>
      </c>
      <c r="N2008">
        <f>IF(Table1[[#This Row],[TeamFavorite]]=Table1[[#This Row],[TeamHome]],Table1[[#This Row],[ScoreAway]]-Table1[[#This Row],[ScoreHome]],Table1[[#This Row],[ScoreHome]]-Table1[[#This Row],[ScoreAway]])</f>
        <v>-7</v>
      </c>
      <c r="O2008">
        <f>IF(Table1[[#This Row],[SpreadActual]]&lt;Table1[[#This Row],[SpreadFavorite]],1,0)</f>
        <v>0</v>
      </c>
      <c r="Q2008" t="s">
        <v>36</v>
      </c>
      <c r="R2008" t="b">
        <v>0</v>
      </c>
      <c r="S2008">
        <v>33</v>
      </c>
      <c r="T2008">
        <v>12</v>
      </c>
      <c r="U2008">
        <v>66</v>
      </c>
    </row>
    <row r="2009" spans="1:22" x14ac:dyDescent="0.2">
      <c r="A2009" s="1">
        <v>28085</v>
      </c>
      <c r="B2009">
        <v>1976</v>
      </c>
      <c r="C2009">
        <f>_xlfn.MAXIFS(Table1[ScheduleWeekWritten],Table1[ScheduleSeason],Table1[[#This Row],[ScheduleSeason]])</f>
        <v>14</v>
      </c>
      <c r="D2009">
        <v>11</v>
      </c>
      <c r="E2009" cm="1">
        <f t="array" ref="E2009">_xlfn.XLOOKUP(Table1[[#This Row],[ScheduleWeekWritten]],Table3[Game],100+Table3[Increase],Table1[[#This Row],[ScheduleWeekWritten]])</f>
        <v>11</v>
      </c>
      <c r="F2009" t="b">
        <v>0</v>
      </c>
      <c r="G2009" t="s">
        <v>42</v>
      </c>
      <c r="H2009">
        <v>24</v>
      </c>
      <c r="I2009">
        <v>27</v>
      </c>
      <c r="J2009" t="s">
        <v>101</v>
      </c>
      <c r="K2009" t="s">
        <v>104</v>
      </c>
      <c r="L2009" t="str">
        <f>_xlfn.XLOOKUP(Table1[[#This Row],[TeamFavoriteID]],Table2[team_id],Table2[team_name],_xlfn.XLOOKUP(Table1[[#This Row],[TeamFavoriteID]],Table2[team_id_pfr],Table2[team_name],"Even"))</f>
        <v>Cincinnati Bengals</v>
      </c>
      <c r="M2009">
        <v>-11</v>
      </c>
      <c r="N2009">
        <f>IF(Table1[[#This Row],[TeamFavorite]]=Table1[[#This Row],[TeamHome]],Table1[[#This Row],[ScoreAway]]-Table1[[#This Row],[ScoreHome]],Table1[[#This Row],[ScoreHome]]-Table1[[#This Row],[ScoreAway]])</f>
        <v>-3</v>
      </c>
      <c r="O2009">
        <f>IF(Table1[[#This Row],[SpreadActual]]&lt;Table1[[#This Row],[SpreadFavorite]],1,0)</f>
        <v>0</v>
      </c>
      <c r="Q2009" t="s">
        <v>117</v>
      </c>
      <c r="R2009" t="b">
        <v>0</v>
      </c>
      <c r="S2009">
        <v>36</v>
      </c>
      <c r="T2009">
        <v>16</v>
      </c>
      <c r="U2009">
        <v>49</v>
      </c>
    </row>
    <row r="2010" spans="1:22" x14ac:dyDescent="0.2">
      <c r="A2010" s="1">
        <v>28085</v>
      </c>
      <c r="B2010">
        <v>1976</v>
      </c>
      <c r="C2010">
        <f>_xlfn.MAXIFS(Table1[ScheduleWeekWritten],Table1[ScheduleSeason],Table1[[#This Row],[ScheduleSeason]])</f>
        <v>14</v>
      </c>
      <c r="D2010">
        <v>11</v>
      </c>
      <c r="E2010" cm="1">
        <f t="array" ref="E2010">_xlfn.XLOOKUP(Table1[[#This Row],[ScheduleWeekWritten]],Table3[Game],100+Table3[Increase],Table1[[#This Row],[ScheduleWeekWritten]])</f>
        <v>11</v>
      </c>
      <c r="F2010" t="b">
        <v>0</v>
      </c>
      <c r="G2010" t="s">
        <v>31</v>
      </c>
      <c r="H2010">
        <v>24</v>
      </c>
      <c r="I2010">
        <v>38</v>
      </c>
      <c r="J2010" t="s">
        <v>115</v>
      </c>
      <c r="K2010" t="s">
        <v>70</v>
      </c>
      <c r="L2010" t="str">
        <f>_xlfn.XLOOKUP(Table1[[#This Row],[TeamFavoriteID]],Table2[team_id],Table2[team_name],_xlfn.XLOOKUP(Table1[[#This Row],[TeamFavoriteID]],Table2[team_id_pfr],Table2[team_name],"Even"))</f>
        <v>Boston Patriots</v>
      </c>
      <c r="M2010">
        <v>-10.5</v>
      </c>
      <c r="N2010">
        <f>IF(Table1[[#This Row],[TeamFavorite]]=Table1[[#This Row],[TeamHome]],Table1[[#This Row],[ScoreAway]]-Table1[[#This Row],[ScoreHome]],Table1[[#This Row],[ScoreHome]]-Table1[[#This Row],[ScoreAway]])</f>
        <v>-14</v>
      </c>
      <c r="O2010">
        <f>IF(Table1[[#This Row],[SpreadActual]]&lt;Table1[[#This Row],[SpreadFavorite]],1,0)</f>
        <v>1</v>
      </c>
      <c r="Q2010" t="s">
        <v>74</v>
      </c>
      <c r="R2010" t="b">
        <v>0</v>
      </c>
      <c r="S2010">
        <v>42</v>
      </c>
      <c r="T2010">
        <v>14</v>
      </c>
      <c r="U2010">
        <v>44</v>
      </c>
    </row>
    <row r="2011" spans="1:22" x14ac:dyDescent="0.2">
      <c r="A2011" s="1">
        <v>28085</v>
      </c>
      <c r="B2011">
        <v>1976</v>
      </c>
      <c r="C2011">
        <f>_xlfn.MAXIFS(Table1[ScheduleWeekWritten],Table1[ScheduleSeason],Table1[[#This Row],[ScheduleSeason]])</f>
        <v>14</v>
      </c>
      <c r="D2011">
        <v>11</v>
      </c>
      <c r="E2011" cm="1">
        <f t="array" ref="E2011">_xlfn.XLOOKUP(Table1[[#This Row],[ScheduleWeekWritten]],Table3[Game],100+Table3[Increase],Table1[[#This Row],[ScheduleWeekWritten]])</f>
        <v>11</v>
      </c>
      <c r="F2011" t="b">
        <v>0</v>
      </c>
      <c r="G2011" t="s">
        <v>58</v>
      </c>
      <c r="H2011">
        <v>7</v>
      </c>
      <c r="I2011">
        <v>26</v>
      </c>
      <c r="J2011" t="s">
        <v>20</v>
      </c>
      <c r="K2011" t="s">
        <v>21</v>
      </c>
      <c r="L2011" t="str">
        <f>_xlfn.XLOOKUP(Table1[[#This Row],[TeamFavoriteID]],Table2[team_id],Table2[team_name],_xlfn.XLOOKUP(Table1[[#This Row],[TeamFavoriteID]],Table2[team_id_pfr],Table2[team_name],"Even"))</f>
        <v>Las Vegas Raiders</v>
      </c>
      <c r="M2011">
        <v>-9</v>
      </c>
      <c r="N2011">
        <f>IF(Table1[[#This Row],[TeamFavorite]]=Table1[[#This Row],[TeamHome]],Table1[[#This Row],[ScoreAway]]-Table1[[#This Row],[ScoreHome]],Table1[[#This Row],[ScoreHome]]-Table1[[#This Row],[ScoreAway]])</f>
        <v>-19</v>
      </c>
      <c r="O2011">
        <f>IF(Table1[[#This Row],[SpreadActual]]&lt;Table1[[#This Row],[SpreadFavorite]],1,0)</f>
        <v>1</v>
      </c>
      <c r="Q2011" t="s">
        <v>112</v>
      </c>
      <c r="R2011" t="b">
        <v>0</v>
      </c>
      <c r="S2011">
        <v>38</v>
      </c>
      <c r="T2011">
        <v>10</v>
      </c>
      <c r="U2011">
        <v>46</v>
      </c>
    </row>
    <row r="2012" spans="1:22" x14ac:dyDescent="0.2">
      <c r="A2012" s="1">
        <v>28085</v>
      </c>
      <c r="B2012">
        <v>1976</v>
      </c>
      <c r="C2012">
        <f>_xlfn.MAXIFS(Table1[ScheduleWeekWritten],Table1[ScheduleSeason],Table1[[#This Row],[ScheduleSeason]])</f>
        <v>14</v>
      </c>
      <c r="D2012">
        <v>11</v>
      </c>
      <c r="E2012" cm="1">
        <f t="array" ref="E2012">_xlfn.XLOOKUP(Table1[[#This Row],[ScheduleWeekWritten]],Table3[Game],100+Table3[Increase],Table1[[#This Row],[ScheduleWeekWritten]])</f>
        <v>11</v>
      </c>
      <c r="F2012" t="b">
        <v>0</v>
      </c>
      <c r="G2012" t="s">
        <v>49</v>
      </c>
      <c r="H2012">
        <v>32</v>
      </c>
      <c r="I2012">
        <v>16</v>
      </c>
      <c r="J2012" t="s">
        <v>23</v>
      </c>
      <c r="K2012" t="s">
        <v>51</v>
      </c>
      <c r="L2012" t="str">
        <f>_xlfn.XLOOKUP(Table1[[#This Row],[TeamFavoriteID]],Table2[team_id],Table2[team_name],_xlfn.XLOOKUP(Table1[[#This Row],[TeamFavoriteID]],Table2[team_id_pfr],Table2[team_name],"Even"))</f>
        <v>Pittsburgh Steelers</v>
      </c>
      <c r="M2012">
        <v>-15.5</v>
      </c>
      <c r="N2012">
        <f>IF(Table1[[#This Row],[TeamFavorite]]=Table1[[#This Row],[TeamHome]],Table1[[#This Row],[ScoreAway]]-Table1[[#This Row],[ScoreHome]],Table1[[#This Row],[ScoreHome]]-Table1[[#This Row],[ScoreAway]])</f>
        <v>-16</v>
      </c>
      <c r="O2012">
        <f>IF(Table1[[#This Row],[SpreadActual]]&lt;Table1[[#This Row],[SpreadFavorite]],1,0)</f>
        <v>1</v>
      </c>
      <c r="Q2012" t="s">
        <v>113</v>
      </c>
      <c r="R2012" t="b">
        <v>0</v>
      </c>
      <c r="S2012">
        <v>32</v>
      </c>
      <c r="T2012">
        <v>11</v>
      </c>
      <c r="U2012">
        <v>62</v>
      </c>
    </row>
    <row r="2013" spans="1:22" x14ac:dyDescent="0.2">
      <c r="A2013" s="1">
        <v>28085</v>
      </c>
      <c r="B2013">
        <v>1976</v>
      </c>
      <c r="C2013">
        <f>_xlfn.MAXIFS(Table1[ScheduleWeekWritten],Table1[ScheduleSeason],Table1[[#This Row],[ScheduleSeason]])</f>
        <v>14</v>
      </c>
      <c r="D2013">
        <v>11</v>
      </c>
      <c r="E2013" cm="1">
        <f t="array" ref="E2013">_xlfn.XLOOKUP(Table1[[#This Row],[ScheduleWeekWritten]],Table3[Game],100+Table3[Increase],Table1[[#This Row],[ScheduleWeekWritten]])</f>
        <v>11</v>
      </c>
      <c r="F2013" t="b">
        <v>0</v>
      </c>
      <c r="G2013" t="s">
        <v>53</v>
      </c>
      <c r="H2013">
        <v>3</v>
      </c>
      <c r="I2013">
        <v>23</v>
      </c>
      <c r="J2013" t="s">
        <v>39</v>
      </c>
      <c r="K2013" t="s">
        <v>40</v>
      </c>
      <c r="L2013" t="str">
        <f>_xlfn.XLOOKUP(Table1[[#This Row],[TeamFavoriteID]],Table2[team_id],Table2[team_name],_xlfn.XLOOKUP(Table1[[#This Row],[TeamFavoriteID]],Table2[team_id_pfr],Table2[team_name],"Even"))</f>
        <v>Los Angeles Rams</v>
      </c>
      <c r="M2013">
        <v>-3.5</v>
      </c>
      <c r="N2013">
        <f>IF(Table1[[#This Row],[TeamFavorite]]=Table1[[#This Row],[TeamHome]],Table1[[#This Row],[ScoreAway]]-Table1[[#This Row],[ScoreHome]],Table1[[#This Row],[ScoreHome]]-Table1[[#This Row],[ScoreAway]])</f>
        <v>-20</v>
      </c>
      <c r="O2013">
        <f>IF(Table1[[#This Row],[SpreadActual]]&lt;Table1[[#This Row],[SpreadFavorite]],1,0)</f>
        <v>1</v>
      </c>
      <c r="Q2013" t="s">
        <v>118</v>
      </c>
      <c r="R2013" t="b">
        <v>0</v>
      </c>
      <c r="S2013">
        <v>56</v>
      </c>
      <c r="T2013">
        <v>6</v>
      </c>
      <c r="U2013">
        <v>76</v>
      </c>
    </row>
    <row r="2014" spans="1:22" x14ac:dyDescent="0.2">
      <c r="A2014" s="1">
        <v>28085</v>
      </c>
      <c r="B2014">
        <v>1976</v>
      </c>
      <c r="C2014">
        <f>_xlfn.MAXIFS(Table1[ScheduleWeekWritten],Table1[ScheduleSeason],Table1[[#This Row],[ScheduleSeason]])</f>
        <v>14</v>
      </c>
      <c r="D2014">
        <v>11</v>
      </c>
      <c r="E2014" cm="1">
        <f t="array" ref="E2014">_xlfn.XLOOKUP(Table1[[#This Row],[ScheduleWeekWritten]],Table3[Game],100+Table3[Increase],Table1[[#This Row],[ScheduleWeekWritten]])</f>
        <v>11</v>
      </c>
      <c r="F2014" t="b">
        <v>0</v>
      </c>
      <c r="G2014" t="s">
        <v>128</v>
      </c>
      <c r="H2014">
        <v>27</v>
      </c>
      <c r="I2014">
        <v>51</v>
      </c>
      <c r="J2014" t="s">
        <v>95</v>
      </c>
      <c r="K2014" t="s">
        <v>98</v>
      </c>
      <c r="L2014" t="str">
        <f>_xlfn.XLOOKUP(Table1[[#This Row],[TeamFavoriteID]],Table2[team_id],Table2[team_name],_xlfn.XLOOKUP(Table1[[#This Row],[TeamFavoriteID]],Table2[team_id_pfr],Table2[team_name],"Even"))</f>
        <v>New Orleans Saints</v>
      </c>
      <c r="M2014">
        <v>-1</v>
      </c>
      <c r="N2014">
        <f>IF(Table1[[#This Row],[TeamFavorite]]=Table1[[#This Row],[TeamHome]],Table1[[#This Row],[ScoreAway]]-Table1[[#This Row],[ScoreHome]],Table1[[#This Row],[ScoreHome]]-Table1[[#This Row],[ScoreAway]])</f>
        <v>-24</v>
      </c>
      <c r="O2014">
        <f>IF(Table1[[#This Row],[SpreadActual]]&lt;Table1[[#This Row],[SpreadFavorite]],1,0)</f>
        <v>1</v>
      </c>
      <c r="Q2014" t="s">
        <v>129</v>
      </c>
      <c r="R2014" t="b">
        <v>0</v>
      </c>
      <c r="S2014">
        <v>72</v>
      </c>
      <c r="T2014">
        <v>0</v>
      </c>
      <c r="V2014" t="s">
        <v>103</v>
      </c>
    </row>
    <row r="2015" spans="1:22" x14ac:dyDescent="0.2">
      <c r="A2015" s="1">
        <v>28085</v>
      </c>
      <c r="B2015">
        <v>1976</v>
      </c>
      <c r="C2015">
        <f>_xlfn.MAXIFS(Table1[ScheduleWeekWritten],Table1[ScheduleSeason],Table1[[#This Row],[ScheduleSeason]])</f>
        <v>14</v>
      </c>
      <c r="D2015">
        <v>11</v>
      </c>
      <c r="E2015" cm="1">
        <f t="array" ref="E2015">_xlfn.XLOOKUP(Table1[[#This Row],[ScheduleWeekWritten]],Table3[Game],100+Table3[Increase],Table1[[#This Row],[ScheduleWeekWritten]])</f>
        <v>11</v>
      </c>
      <c r="F2015" t="b">
        <v>0</v>
      </c>
      <c r="G2015" t="s">
        <v>57</v>
      </c>
      <c r="H2015">
        <v>10</v>
      </c>
      <c r="I2015">
        <v>16</v>
      </c>
      <c r="J2015" t="s">
        <v>61</v>
      </c>
      <c r="K2015" t="s">
        <v>59</v>
      </c>
      <c r="L2015" t="str">
        <f>_xlfn.XLOOKUP(Table1[[#This Row],[TeamFavoriteID]],Table2[team_id],Table2[team_name],_xlfn.XLOOKUP(Table1[[#This Row],[TeamFavoriteID]],Table2[team_id_pfr],Table2[team_name],"Even"))</f>
        <v>Arizona Cardinals</v>
      </c>
      <c r="M2015">
        <v>-7.5</v>
      </c>
      <c r="N2015">
        <f>IF(Table1[[#This Row],[TeamFavorite]]=Table1[[#This Row],[TeamHome]],Table1[[#This Row],[ScoreAway]]-Table1[[#This Row],[ScoreHome]],Table1[[#This Row],[ScoreHome]]-Table1[[#This Row],[ScoreAway]])</f>
        <v>-6</v>
      </c>
      <c r="O2015">
        <f>IF(Table1[[#This Row],[SpreadActual]]&lt;Table1[[#This Row],[SpreadFavorite]],1,0)</f>
        <v>0</v>
      </c>
      <c r="Q2015" t="s">
        <v>60</v>
      </c>
      <c r="R2015" t="b">
        <v>0</v>
      </c>
      <c r="S2015">
        <v>39</v>
      </c>
      <c r="T2015">
        <v>17</v>
      </c>
      <c r="U2015">
        <v>59</v>
      </c>
    </row>
    <row r="2016" spans="1:22" x14ac:dyDescent="0.2">
      <c r="A2016" s="1">
        <v>28085</v>
      </c>
      <c r="B2016">
        <v>1976</v>
      </c>
      <c r="C2016">
        <f>_xlfn.MAXIFS(Table1[ScheduleWeekWritten],Table1[ScheduleSeason],Table1[[#This Row],[ScheduleSeason]])</f>
        <v>14</v>
      </c>
      <c r="D2016">
        <v>11</v>
      </c>
      <c r="E2016" cm="1">
        <f t="array" ref="E2016">_xlfn.XLOOKUP(Table1[[#This Row],[ScheduleWeekWritten]],Table3[Game],100+Table3[Increase],Table1[[#This Row],[ScheduleWeekWritten]])</f>
        <v>11</v>
      </c>
      <c r="F2016" t="b">
        <v>0</v>
      </c>
      <c r="G2016" t="s">
        <v>127</v>
      </c>
      <c r="H2016">
        <v>7</v>
      </c>
      <c r="I2016">
        <v>24</v>
      </c>
      <c r="J2016" t="s">
        <v>62</v>
      </c>
      <c r="K2016" t="s">
        <v>63</v>
      </c>
      <c r="L2016" t="str">
        <f>_xlfn.XLOOKUP(Table1[[#This Row],[TeamFavoriteID]],Table2[team_id],Table2[team_name],_xlfn.XLOOKUP(Table1[[#This Row],[TeamFavoriteID]],Table2[team_id_pfr],Table2[team_name],"Even"))</f>
        <v>Cleveland Browns</v>
      </c>
      <c r="M2016">
        <v>-14</v>
      </c>
      <c r="N2016">
        <f>IF(Table1[[#This Row],[TeamFavorite]]=Table1[[#This Row],[TeamHome]],Table1[[#This Row],[ScoreAway]]-Table1[[#This Row],[ScoreHome]],Table1[[#This Row],[ScoreHome]]-Table1[[#This Row],[ScoreAway]])</f>
        <v>-17</v>
      </c>
      <c r="O2016">
        <f>IF(Table1[[#This Row],[SpreadActual]]&lt;Table1[[#This Row],[SpreadFavorite]],1,0)</f>
        <v>1</v>
      </c>
      <c r="Q2016" t="s">
        <v>130</v>
      </c>
      <c r="R2016" t="b">
        <v>0</v>
      </c>
      <c r="S2016">
        <v>69</v>
      </c>
      <c r="T2016">
        <v>10</v>
      </c>
      <c r="U2016">
        <v>86</v>
      </c>
    </row>
    <row r="2017" spans="1:22" x14ac:dyDescent="0.2">
      <c r="A2017" s="1">
        <v>28086</v>
      </c>
      <c r="B2017">
        <v>1976</v>
      </c>
      <c r="C2017">
        <f>_xlfn.MAXIFS(Table1[ScheduleWeekWritten],Table1[ScheduleSeason],Table1[[#This Row],[ScheduleSeason]])</f>
        <v>14</v>
      </c>
      <c r="D2017">
        <v>11</v>
      </c>
      <c r="E2017" cm="1">
        <f t="array" ref="E2017">_xlfn.XLOOKUP(Table1[[#This Row],[ScheduleWeekWritten]],Table3[Game],100+Table3[Increase],Table1[[#This Row],[ScheduleWeekWritten]])</f>
        <v>11</v>
      </c>
      <c r="F2017" t="b">
        <v>0</v>
      </c>
      <c r="G2017" t="s">
        <v>19</v>
      </c>
      <c r="H2017">
        <v>16</v>
      </c>
      <c r="I2017">
        <v>17</v>
      </c>
      <c r="J2017" t="s">
        <v>34</v>
      </c>
      <c r="K2017" t="s">
        <v>72</v>
      </c>
      <c r="L2017" t="str">
        <f>_xlfn.XLOOKUP(Table1[[#This Row],[TeamFavoriteID]],Table2[team_id],Table2[team_name],_xlfn.XLOOKUP(Table1[[#This Row],[TeamFavoriteID]],Table2[team_id_pfr],Table2[team_name],"Even"))</f>
        <v>Baltimore Colts</v>
      </c>
      <c r="M2017">
        <v>-6</v>
      </c>
      <c r="N2017">
        <f>IF(Table1[[#This Row],[TeamFavorite]]=Table1[[#This Row],[TeamHome]],Table1[[#This Row],[ScoreAway]]-Table1[[#This Row],[ScoreHome]],Table1[[#This Row],[ScoreHome]]-Table1[[#This Row],[ScoreAway]])</f>
        <v>-1</v>
      </c>
      <c r="O2017">
        <f>IF(Table1[[#This Row],[SpreadActual]]&lt;Table1[[#This Row],[SpreadFavorite]],1,0)</f>
        <v>0</v>
      </c>
      <c r="Q2017" t="s">
        <v>22</v>
      </c>
      <c r="R2017" t="b">
        <v>0</v>
      </c>
      <c r="S2017">
        <v>66</v>
      </c>
      <c r="T2017">
        <v>14</v>
      </c>
      <c r="U2017">
        <v>84</v>
      </c>
    </row>
    <row r="2018" spans="1:22" x14ac:dyDescent="0.2">
      <c r="A2018" s="1">
        <v>28089</v>
      </c>
      <c r="B2018">
        <v>1976</v>
      </c>
      <c r="C2018">
        <f>_xlfn.MAXIFS(Table1[ScheduleWeekWritten],Table1[ScheduleSeason],Table1[[#This Row],[ScheduleSeason]])</f>
        <v>14</v>
      </c>
      <c r="D2018">
        <v>12</v>
      </c>
      <c r="E2018" cm="1">
        <f t="array" ref="E2018">_xlfn.XLOOKUP(Table1[[#This Row],[ScheduleWeekWritten]],Table3[Game],100+Table3[Increase],Table1[[#This Row],[ScheduleWeekWritten]])</f>
        <v>12</v>
      </c>
      <c r="F2018" t="b">
        <v>0</v>
      </c>
      <c r="G2018" t="s">
        <v>67</v>
      </c>
      <c r="H2018">
        <v>19</v>
      </c>
      <c r="I2018">
        <v>14</v>
      </c>
      <c r="J2018" t="s">
        <v>57</v>
      </c>
      <c r="K2018" t="s">
        <v>68</v>
      </c>
      <c r="L2018" t="str">
        <f>_xlfn.XLOOKUP(Table1[[#This Row],[TeamFavoriteID]],Table2[team_id],Table2[team_name],_xlfn.XLOOKUP(Table1[[#This Row],[TeamFavoriteID]],Table2[team_id_pfr],Table2[team_name],"Even"))</f>
        <v>Dallas Cowboys</v>
      </c>
      <c r="M2018">
        <v>-5</v>
      </c>
      <c r="N2018">
        <f>IF(Table1[[#This Row],[TeamFavorite]]=Table1[[#This Row],[TeamHome]],Table1[[#This Row],[ScoreAway]]-Table1[[#This Row],[ScoreHome]],Table1[[#This Row],[ScoreHome]]-Table1[[#This Row],[ScoreAway]])</f>
        <v>-5</v>
      </c>
      <c r="O2018">
        <f>IF(Table1[[#This Row],[SpreadActual]]&lt;Table1[[#This Row],[SpreadFavorite]],1,0)</f>
        <v>0</v>
      </c>
      <c r="Q2018" t="s">
        <v>119</v>
      </c>
      <c r="R2018" t="b">
        <v>0</v>
      </c>
      <c r="S2018">
        <v>59</v>
      </c>
      <c r="T2018">
        <v>15</v>
      </c>
      <c r="U2018">
        <v>85</v>
      </c>
    </row>
    <row r="2019" spans="1:22" x14ac:dyDescent="0.2">
      <c r="A2019" s="1">
        <v>28089</v>
      </c>
      <c r="B2019">
        <v>1976</v>
      </c>
      <c r="C2019">
        <f>_xlfn.MAXIFS(Table1[ScheduleWeekWritten],Table1[ScheduleSeason],Table1[[#This Row],[ScheduleSeason]])</f>
        <v>14</v>
      </c>
      <c r="D2019">
        <v>12</v>
      </c>
      <c r="E2019" cm="1">
        <f t="array" ref="E2019">_xlfn.XLOOKUP(Table1[[#This Row],[ScheduleWeekWritten]],Table3[Game],100+Table3[Increase],Table1[[#This Row],[ScheduleWeekWritten]])</f>
        <v>12</v>
      </c>
      <c r="F2019" t="b">
        <v>0</v>
      </c>
      <c r="G2019" t="s">
        <v>45</v>
      </c>
      <c r="H2019">
        <v>27</v>
      </c>
      <c r="I2019">
        <v>14</v>
      </c>
      <c r="J2019" t="s">
        <v>28</v>
      </c>
      <c r="K2019" t="s">
        <v>79</v>
      </c>
      <c r="L2019" t="str">
        <f>_xlfn.XLOOKUP(Table1[[#This Row],[TeamFavoriteID]],Table2[team_id],Table2[team_name],_xlfn.XLOOKUP(Table1[[#This Row],[TeamFavoriteID]],Table2[team_id_pfr],Table2[team_name],"Even"))</f>
        <v>Detroit Lions</v>
      </c>
      <c r="M2019">
        <v>-8.5</v>
      </c>
      <c r="N2019">
        <f>IF(Table1[[#This Row],[TeamFavorite]]=Table1[[#This Row],[TeamHome]],Table1[[#This Row],[ScoreAway]]-Table1[[#This Row],[ScoreHome]],Table1[[#This Row],[ScoreHome]]-Table1[[#This Row],[ScoreAway]])</f>
        <v>-13</v>
      </c>
      <c r="O2019">
        <f>IF(Table1[[#This Row],[SpreadActual]]&lt;Table1[[#This Row],[SpreadFavorite]],1,0)</f>
        <v>1</v>
      </c>
      <c r="Q2019" t="s">
        <v>125</v>
      </c>
      <c r="R2019" t="b">
        <v>0</v>
      </c>
      <c r="S2019">
        <v>72</v>
      </c>
      <c r="T2019">
        <v>0</v>
      </c>
      <c r="V2019" t="s">
        <v>103</v>
      </c>
    </row>
    <row r="2020" spans="1:22" x14ac:dyDescent="0.2">
      <c r="A2020" s="1">
        <v>28092</v>
      </c>
      <c r="B2020">
        <v>1976</v>
      </c>
      <c r="C2020">
        <f>_xlfn.MAXIFS(Table1[ScheduleWeekWritten],Table1[ScheduleSeason],Table1[[#This Row],[ScheduleSeason]])</f>
        <v>14</v>
      </c>
      <c r="D2020">
        <v>12</v>
      </c>
      <c r="E2020" cm="1">
        <f t="array" ref="E2020">_xlfn.XLOOKUP(Table1[[#This Row],[ScheduleWeekWritten]],Table3[Game],100+Table3[Increase],Table1[[#This Row],[ScheduleWeekWritten]])</f>
        <v>12</v>
      </c>
      <c r="F2020" t="b">
        <v>0</v>
      </c>
      <c r="G2020" t="s">
        <v>34</v>
      </c>
      <c r="H2020">
        <v>33</v>
      </c>
      <c r="I2020">
        <v>16</v>
      </c>
      <c r="J2020" t="s">
        <v>31</v>
      </c>
      <c r="K2020" t="s">
        <v>72</v>
      </c>
      <c r="L2020" t="str">
        <f>_xlfn.XLOOKUP(Table1[[#This Row],[TeamFavoriteID]],Table2[team_id],Table2[team_name],_xlfn.XLOOKUP(Table1[[#This Row],[TeamFavoriteID]],Table2[team_id_pfr],Table2[team_name],"Even"))</f>
        <v>Baltimore Colts</v>
      </c>
      <c r="M2020">
        <v>-19</v>
      </c>
      <c r="N2020">
        <f>IF(Table1[[#This Row],[TeamFavorite]]=Table1[[#This Row],[TeamHome]],Table1[[#This Row],[ScoreAway]]-Table1[[#This Row],[ScoreHome]],Table1[[#This Row],[ScoreHome]]-Table1[[#This Row],[ScoreAway]])</f>
        <v>-17</v>
      </c>
      <c r="O2020">
        <f>IF(Table1[[#This Row],[SpreadActual]]&lt;Table1[[#This Row],[SpreadFavorite]],1,0)</f>
        <v>0</v>
      </c>
      <c r="Q2020" t="s">
        <v>80</v>
      </c>
      <c r="R2020" t="b">
        <v>0</v>
      </c>
      <c r="S2020">
        <v>53</v>
      </c>
      <c r="T2020">
        <v>5</v>
      </c>
      <c r="U2020">
        <v>91</v>
      </c>
    </row>
    <row r="2021" spans="1:22" x14ac:dyDescent="0.2">
      <c r="A2021" s="1">
        <v>28092</v>
      </c>
      <c r="B2021">
        <v>1976</v>
      </c>
      <c r="C2021">
        <f>_xlfn.MAXIFS(Table1[ScheduleWeekWritten],Table1[ScheduleSeason],Table1[[#This Row],[ScheduleSeason]])</f>
        <v>14</v>
      </c>
      <c r="D2021">
        <v>12</v>
      </c>
      <c r="E2021" cm="1">
        <f t="array" ref="E2021">_xlfn.XLOOKUP(Table1[[#This Row],[ScheduleWeekWritten]],Table3[Game],100+Table3[Increase],Table1[[#This Row],[ScheduleWeekWritten]])</f>
        <v>12</v>
      </c>
      <c r="F2021" t="b">
        <v>0</v>
      </c>
      <c r="G2021" t="s">
        <v>101</v>
      </c>
      <c r="H2021">
        <v>3</v>
      </c>
      <c r="I2021">
        <v>7</v>
      </c>
      <c r="J2021" t="s">
        <v>49</v>
      </c>
      <c r="K2021" t="s">
        <v>51</v>
      </c>
      <c r="L2021" t="str">
        <f>_xlfn.XLOOKUP(Table1[[#This Row],[TeamFavoriteID]],Table2[team_id],Table2[team_name],_xlfn.XLOOKUP(Table1[[#This Row],[TeamFavoriteID]],Table2[team_id_pfr],Table2[team_name],"Even"))</f>
        <v>Pittsburgh Steelers</v>
      </c>
      <c r="M2021">
        <v>-3</v>
      </c>
      <c r="N2021">
        <f>IF(Table1[[#This Row],[TeamFavorite]]=Table1[[#This Row],[TeamHome]],Table1[[#This Row],[ScoreAway]]-Table1[[#This Row],[ScoreHome]],Table1[[#This Row],[ScoreHome]]-Table1[[#This Row],[ScoreAway]])</f>
        <v>-4</v>
      </c>
      <c r="O2021">
        <f>IF(Table1[[#This Row],[SpreadActual]]&lt;Table1[[#This Row],[SpreadFavorite]],1,0)</f>
        <v>1</v>
      </c>
      <c r="Q2021" t="s">
        <v>111</v>
      </c>
      <c r="R2021" t="b">
        <v>0</v>
      </c>
      <c r="S2021">
        <v>32</v>
      </c>
      <c r="T2021">
        <v>12</v>
      </c>
      <c r="U2021">
        <v>78</v>
      </c>
    </row>
    <row r="2022" spans="1:22" x14ac:dyDescent="0.2">
      <c r="A2022" s="1">
        <v>28092</v>
      </c>
      <c r="B2022">
        <v>1976</v>
      </c>
      <c r="C2022">
        <f>_xlfn.MAXIFS(Table1[ScheduleWeekWritten],Table1[ScheduleSeason],Table1[[#This Row],[ScheduleSeason]])</f>
        <v>14</v>
      </c>
      <c r="D2022">
        <v>12</v>
      </c>
      <c r="E2022" cm="1">
        <f t="array" ref="E2022">_xlfn.XLOOKUP(Table1[[#This Row],[ScheduleWeekWritten]],Table3[Game],100+Table3[Increase],Table1[[#This Row],[ScheduleWeekWritten]])</f>
        <v>12</v>
      </c>
      <c r="F2022" t="b">
        <v>0</v>
      </c>
      <c r="G2022" t="s">
        <v>62</v>
      </c>
      <c r="H2022">
        <v>17</v>
      </c>
      <c r="I2022">
        <v>13</v>
      </c>
      <c r="J2022" t="s">
        <v>19</v>
      </c>
      <c r="K2022" t="s">
        <v>63</v>
      </c>
      <c r="L2022" t="str">
        <f>_xlfn.XLOOKUP(Table1[[#This Row],[TeamFavoriteID]],Table2[team_id],Table2[team_name],_xlfn.XLOOKUP(Table1[[#This Row],[TeamFavoriteID]],Table2[team_id_pfr],Table2[team_name],"Even"))</f>
        <v>Cleveland Browns</v>
      </c>
      <c r="M2022">
        <v>-3.5</v>
      </c>
      <c r="N2022">
        <f>IF(Table1[[#This Row],[TeamFavorite]]=Table1[[#This Row],[TeamHome]],Table1[[#This Row],[ScoreAway]]-Table1[[#This Row],[ScoreHome]],Table1[[#This Row],[ScoreHome]]-Table1[[#This Row],[ScoreAway]])</f>
        <v>-4</v>
      </c>
      <c r="O2022">
        <f>IF(Table1[[#This Row],[SpreadActual]]&lt;Table1[[#This Row],[SpreadFavorite]],1,0)</f>
        <v>1</v>
      </c>
      <c r="Q2022" t="s">
        <v>66</v>
      </c>
      <c r="R2022" t="b">
        <v>0</v>
      </c>
      <c r="S2022">
        <v>33</v>
      </c>
      <c r="T2022">
        <v>10</v>
      </c>
      <c r="U2022">
        <v>79</v>
      </c>
    </row>
    <row r="2023" spans="1:22" x14ac:dyDescent="0.2">
      <c r="A2023" s="1">
        <v>28092</v>
      </c>
      <c r="B2023">
        <v>1976</v>
      </c>
      <c r="C2023">
        <f>_xlfn.MAXIFS(Table1[ScheduleWeekWritten],Table1[ScheduleSeason],Table1[[#This Row],[ScheduleSeason]])</f>
        <v>14</v>
      </c>
      <c r="D2023">
        <v>12</v>
      </c>
      <c r="E2023" cm="1">
        <f t="array" ref="E2023">_xlfn.XLOOKUP(Table1[[#This Row],[ScheduleWeekWritten]],Table3[Game],100+Table3[Increase],Table1[[#This Row],[ScheduleWeekWritten]])</f>
        <v>12</v>
      </c>
      <c r="F2023" t="b">
        <v>0</v>
      </c>
      <c r="G2023" t="s">
        <v>33</v>
      </c>
      <c r="H2023">
        <v>10</v>
      </c>
      <c r="I2023">
        <v>16</v>
      </c>
      <c r="J2023" t="s">
        <v>46</v>
      </c>
      <c r="K2023" t="s">
        <v>47</v>
      </c>
      <c r="L2023" t="str">
        <f>_xlfn.XLOOKUP(Table1[[#This Row],[TeamFavoriteID]],Table2[team_id],Table2[team_name],_xlfn.XLOOKUP(Table1[[#This Row],[TeamFavoriteID]],Table2[team_id_pfr],Table2[team_name],"Even"))</f>
        <v>Chicago Bears</v>
      </c>
      <c r="M2023">
        <v>-4.5</v>
      </c>
      <c r="N2023">
        <f>IF(Table1[[#This Row],[TeamFavorite]]=Table1[[#This Row],[TeamHome]],Table1[[#This Row],[ScoreAway]]-Table1[[#This Row],[ScoreHome]],Table1[[#This Row],[ScoreHome]]-Table1[[#This Row],[ScoreAway]])</f>
        <v>-6</v>
      </c>
      <c r="O2023">
        <f>IF(Table1[[#This Row],[SpreadActual]]&lt;Table1[[#This Row],[SpreadFavorite]],1,0)</f>
        <v>1</v>
      </c>
      <c r="Q2023" t="s">
        <v>82</v>
      </c>
      <c r="R2023" t="b">
        <v>0</v>
      </c>
      <c r="S2023">
        <v>2</v>
      </c>
      <c r="T2023">
        <v>15</v>
      </c>
      <c r="U2023">
        <v>64</v>
      </c>
    </row>
    <row r="2024" spans="1:22" x14ac:dyDescent="0.2">
      <c r="A2024" s="1">
        <v>28092</v>
      </c>
      <c r="B2024">
        <v>1976</v>
      </c>
      <c r="C2024">
        <f>_xlfn.MAXIFS(Table1[ScheduleWeekWritten],Table1[ScheduleSeason],Table1[[#This Row],[ScheduleSeason]])</f>
        <v>14</v>
      </c>
      <c r="D2024">
        <v>12</v>
      </c>
      <c r="E2024" cm="1">
        <f t="array" ref="E2024">_xlfn.XLOOKUP(Table1[[#This Row],[ScheduleWeekWritten]],Table3[Game],100+Table3[Increase],Table1[[#This Row],[ScheduleWeekWritten]])</f>
        <v>12</v>
      </c>
      <c r="F2024" t="b">
        <v>0</v>
      </c>
      <c r="G2024" t="s">
        <v>23</v>
      </c>
      <c r="H2024">
        <v>20</v>
      </c>
      <c r="I2024">
        <v>14</v>
      </c>
      <c r="J2024" t="s">
        <v>38</v>
      </c>
      <c r="K2024" t="s">
        <v>25</v>
      </c>
      <c r="L2024" t="str">
        <f>_xlfn.XLOOKUP(Table1[[#This Row],[TeamFavoriteID]],Table2[team_id],Table2[team_name],_xlfn.XLOOKUP(Table1[[#This Row],[TeamFavoriteID]],Table2[team_id_pfr],Table2[team_name],"Even"))</f>
        <v>Houston Oilers</v>
      </c>
      <c r="M2024">
        <v>-5</v>
      </c>
      <c r="N2024">
        <f>IF(Table1[[#This Row],[TeamFavorite]]=Table1[[#This Row],[TeamHome]],Table1[[#This Row],[ScoreAway]]-Table1[[#This Row],[ScoreHome]],Table1[[#This Row],[ScoreHome]]-Table1[[#This Row],[ScoreAway]])</f>
        <v>-6</v>
      </c>
      <c r="O2024">
        <f>IF(Table1[[#This Row],[SpreadActual]]&lt;Table1[[#This Row],[SpreadFavorite]],1,0)</f>
        <v>1</v>
      </c>
      <c r="Q2024" t="s">
        <v>102</v>
      </c>
      <c r="R2024" t="b">
        <v>0</v>
      </c>
      <c r="S2024">
        <v>72</v>
      </c>
      <c r="T2024">
        <v>0</v>
      </c>
      <c r="V2024" t="s">
        <v>103</v>
      </c>
    </row>
    <row r="2025" spans="1:22" x14ac:dyDescent="0.2">
      <c r="A2025" s="1">
        <v>28092</v>
      </c>
      <c r="B2025">
        <v>1976</v>
      </c>
      <c r="C2025">
        <f>_xlfn.MAXIFS(Table1[ScheduleWeekWritten],Table1[ScheduleSeason],Table1[[#This Row],[ScheduleSeason]])</f>
        <v>14</v>
      </c>
      <c r="D2025">
        <v>12</v>
      </c>
      <c r="E2025" cm="1">
        <f t="array" ref="E2025">_xlfn.XLOOKUP(Table1[[#This Row],[ScheduleWeekWritten]],Table3[Game],100+Table3[Increase],Table1[[#This Row],[ScheduleWeekWritten]])</f>
        <v>12</v>
      </c>
      <c r="F2025" t="b">
        <v>0</v>
      </c>
      <c r="G2025" t="s">
        <v>39</v>
      </c>
      <c r="H2025">
        <v>33</v>
      </c>
      <c r="I2025">
        <v>14</v>
      </c>
      <c r="J2025" t="s">
        <v>95</v>
      </c>
      <c r="K2025" t="s">
        <v>40</v>
      </c>
      <c r="L2025" t="str">
        <f>_xlfn.XLOOKUP(Table1[[#This Row],[TeamFavoriteID]],Table2[team_id],Table2[team_name],_xlfn.XLOOKUP(Table1[[#This Row],[TeamFavoriteID]],Table2[team_id_pfr],Table2[team_name],"Even"))</f>
        <v>Los Angeles Rams</v>
      </c>
      <c r="M2025">
        <v>-14.5</v>
      </c>
      <c r="N2025">
        <f>IF(Table1[[#This Row],[TeamFavorite]]=Table1[[#This Row],[TeamHome]],Table1[[#This Row],[ScoreAway]]-Table1[[#This Row],[ScoreHome]],Table1[[#This Row],[ScoreHome]]-Table1[[#This Row],[ScoreAway]])</f>
        <v>-19</v>
      </c>
      <c r="O2025">
        <f>IF(Table1[[#This Row],[SpreadActual]]&lt;Table1[[#This Row],[SpreadFavorite]],1,0)</f>
        <v>1</v>
      </c>
      <c r="Q2025" t="s">
        <v>65</v>
      </c>
      <c r="R2025" t="b">
        <v>0</v>
      </c>
      <c r="S2025">
        <v>53</v>
      </c>
      <c r="T2025">
        <v>6</v>
      </c>
      <c r="U2025">
        <v>22</v>
      </c>
    </row>
    <row r="2026" spans="1:22" x14ac:dyDescent="0.2">
      <c r="A2026" s="1">
        <v>28092</v>
      </c>
      <c r="B2026">
        <v>1976</v>
      </c>
      <c r="C2026">
        <f>_xlfn.MAXIFS(Table1[ScheduleWeekWritten],Table1[ScheduleSeason],Table1[[#This Row],[ScheduleSeason]])</f>
        <v>14</v>
      </c>
      <c r="D2026">
        <v>12</v>
      </c>
      <c r="E2026" cm="1">
        <f t="array" ref="E2026">_xlfn.XLOOKUP(Table1[[#This Row],[ScheduleWeekWritten]],Table3[Game],100+Table3[Increase],Table1[[#This Row],[ScheduleWeekWritten]])</f>
        <v>12</v>
      </c>
      <c r="F2026" t="b">
        <v>0</v>
      </c>
      <c r="G2026" t="s">
        <v>115</v>
      </c>
      <c r="H2026">
        <v>38</v>
      </c>
      <c r="I2026">
        <v>14</v>
      </c>
      <c r="J2026" t="s">
        <v>24</v>
      </c>
      <c r="K2026" t="s">
        <v>70</v>
      </c>
      <c r="L2026" t="str">
        <f>_xlfn.XLOOKUP(Table1[[#This Row],[TeamFavoriteID]],Table2[team_id],Table2[team_name],_xlfn.XLOOKUP(Table1[[#This Row],[TeamFavoriteID]],Table2[team_id_pfr],Table2[team_name],"Even"))</f>
        <v>Boston Patriots</v>
      </c>
      <c r="M2026">
        <v>-4</v>
      </c>
      <c r="N2026">
        <f>IF(Table1[[#This Row],[TeamFavorite]]=Table1[[#This Row],[TeamHome]],Table1[[#This Row],[ScoreAway]]-Table1[[#This Row],[ScoreHome]],Table1[[#This Row],[ScoreHome]]-Table1[[#This Row],[ScoreAway]])</f>
        <v>24</v>
      </c>
      <c r="O2026">
        <f>IF(Table1[[#This Row],[SpreadActual]]&lt;Table1[[#This Row],[SpreadFavorite]],1,0)</f>
        <v>0</v>
      </c>
      <c r="Q2026" t="s">
        <v>116</v>
      </c>
      <c r="R2026" t="b">
        <v>0</v>
      </c>
      <c r="S2026">
        <v>54</v>
      </c>
      <c r="T2026">
        <v>12</v>
      </c>
      <c r="U2026">
        <v>82</v>
      </c>
    </row>
    <row r="2027" spans="1:22" x14ac:dyDescent="0.2">
      <c r="A2027" s="1">
        <v>28092</v>
      </c>
      <c r="B2027">
        <v>1976</v>
      </c>
      <c r="C2027">
        <f>_xlfn.MAXIFS(Table1[ScheduleWeekWritten],Table1[ScheduleSeason],Table1[[#This Row],[ScheduleSeason]])</f>
        <v>14</v>
      </c>
      <c r="D2027">
        <v>12</v>
      </c>
      <c r="E2027" cm="1">
        <f t="array" ref="E2027">_xlfn.XLOOKUP(Table1[[#This Row],[ScheduleWeekWritten]],Table3[Game],100+Table3[Increase],Table1[[#This Row],[ScheduleWeekWritten]])</f>
        <v>12</v>
      </c>
      <c r="F2027" t="b">
        <v>0</v>
      </c>
      <c r="G2027" t="s">
        <v>50</v>
      </c>
      <c r="H2027">
        <v>28</v>
      </c>
      <c r="I2027">
        <v>16</v>
      </c>
      <c r="J2027" t="s">
        <v>128</v>
      </c>
      <c r="K2027" t="s">
        <v>90</v>
      </c>
      <c r="L2027" t="str">
        <f>_xlfn.XLOOKUP(Table1[[#This Row],[TeamFavoriteID]],Table2[team_id],Table2[team_name],_xlfn.XLOOKUP(Table1[[#This Row],[TeamFavoriteID]],Table2[team_id_pfr],Table2[team_name],"Even"))</f>
        <v>New York Giants</v>
      </c>
      <c r="M2027">
        <v>-9</v>
      </c>
      <c r="N2027">
        <f>IF(Table1[[#This Row],[TeamFavorite]]=Table1[[#This Row],[TeamHome]],Table1[[#This Row],[ScoreAway]]-Table1[[#This Row],[ScoreHome]],Table1[[#This Row],[ScoreHome]]-Table1[[#This Row],[ScoreAway]])</f>
        <v>-12</v>
      </c>
      <c r="O2027">
        <f>IF(Table1[[#This Row],[SpreadActual]]&lt;Table1[[#This Row],[SpreadFavorite]],1,0)</f>
        <v>1</v>
      </c>
      <c r="Q2027" t="s">
        <v>126</v>
      </c>
      <c r="R2027" t="b">
        <v>0</v>
      </c>
      <c r="S2027">
        <v>51</v>
      </c>
      <c r="T2027">
        <v>9</v>
      </c>
      <c r="U2027">
        <v>87</v>
      </c>
    </row>
    <row r="2028" spans="1:22" x14ac:dyDescent="0.2">
      <c r="A2028" s="1">
        <v>28092</v>
      </c>
      <c r="B2028">
        <v>1976</v>
      </c>
      <c r="C2028">
        <f>_xlfn.MAXIFS(Table1[ScheduleWeekWritten],Table1[ScheduleSeason],Table1[[#This Row],[ScheduleSeason]])</f>
        <v>14</v>
      </c>
      <c r="D2028">
        <v>12</v>
      </c>
      <c r="E2028" cm="1">
        <f t="array" ref="E2028">_xlfn.XLOOKUP(Table1[[#This Row],[ScheduleWeekWritten]],Table3[Game],100+Table3[Increase],Table1[[#This Row],[ScheduleWeekWritten]])</f>
        <v>12</v>
      </c>
      <c r="F2028" t="b">
        <v>0</v>
      </c>
      <c r="G2028" t="s">
        <v>20</v>
      </c>
      <c r="H2028">
        <v>49</v>
      </c>
      <c r="I2028">
        <v>16</v>
      </c>
      <c r="J2028" t="s">
        <v>127</v>
      </c>
      <c r="K2028" t="s">
        <v>21</v>
      </c>
      <c r="L2028" t="str">
        <f>_xlfn.XLOOKUP(Table1[[#This Row],[TeamFavoriteID]],Table2[team_id],Table2[team_name],_xlfn.XLOOKUP(Table1[[#This Row],[TeamFavoriteID]],Table2[team_id_pfr],Table2[team_name],"Even"))</f>
        <v>Las Vegas Raiders</v>
      </c>
      <c r="M2028">
        <v>-22</v>
      </c>
      <c r="N2028">
        <f>IF(Table1[[#This Row],[TeamFavorite]]=Table1[[#This Row],[TeamHome]],Table1[[#This Row],[ScoreAway]]-Table1[[#This Row],[ScoreHome]],Table1[[#This Row],[ScoreHome]]-Table1[[#This Row],[ScoreAway]])</f>
        <v>33</v>
      </c>
      <c r="O2028">
        <f>IF(Table1[[#This Row],[SpreadActual]]&lt;Table1[[#This Row],[SpreadFavorite]],1,0)</f>
        <v>0</v>
      </c>
      <c r="Q2028" t="s">
        <v>76</v>
      </c>
      <c r="R2028" t="b">
        <v>0</v>
      </c>
      <c r="S2028">
        <v>51</v>
      </c>
      <c r="T2028">
        <v>10</v>
      </c>
      <c r="U2028">
        <v>27</v>
      </c>
    </row>
    <row r="2029" spans="1:22" x14ac:dyDescent="0.2">
      <c r="A2029" s="1">
        <v>28092</v>
      </c>
      <c r="B2029">
        <v>1976</v>
      </c>
      <c r="C2029">
        <f>_xlfn.MAXIFS(Table1[ScheduleWeekWritten],Table1[ScheduleSeason],Table1[[#This Row],[ScheduleSeason]])</f>
        <v>14</v>
      </c>
      <c r="D2029">
        <v>12</v>
      </c>
      <c r="E2029" cm="1">
        <f t="array" ref="E2029">_xlfn.XLOOKUP(Table1[[#This Row],[ScheduleWeekWritten]],Table3[Game],100+Table3[Increase],Table1[[#This Row],[ScheduleWeekWritten]])</f>
        <v>12</v>
      </c>
      <c r="F2029" t="b">
        <v>0</v>
      </c>
      <c r="G2029" t="s">
        <v>27</v>
      </c>
      <c r="H2029">
        <v>20</v>
      </c>
      <c r="I2029">
        <v>23</v>
      </c>
      <c r="J2029" t="s">
        <v>42</v>
      </c>
      <c r="K2029" t="s">
        <v>29</v>
      </c>
      <c r="L2029" t="str">
        <f>_xlfn.XLOOKUP(Table1[[#This Row],[TeamFavoriteID]],Table2[team_id],Table2[team_name],_xlfn.XLOOKUP(Table1[[#This Row],[TeamFavoriteID]],Table2[team_id_pfr],Table2[team_name],"Even"))</f>
        <v>Los Angeles Chargers</v>
      </c>
      <c r="M2029">
        <v>-4.5</v>
      </c>
      <c r="N2029">
        <f>IF(Table1[[#This Row],[TeamFavorite]]=Table1[[#This Row],[TeamHome]],Table1[[#This Row],[ScoreAway]]-Table1[[#This Row],[ScoreHome]],Table1[[#This Row],[ScoreHome]]-Table1[[#This Row],[ScoreAway]])</f>
        <v>-3</v>
      </c>
      <c r="O2029">
        <f>IF(Table1[[#This Row],[SpreadActual]]&lt;Table1[[#This Row],[SpreadFavorite]],1,0)</f>
        <v>0</v>
      </c>
      <c r="Q2029" t="s">
        <v>94</v>
      </c>
      <c r="R2029" t="b">
        <v>0</v>
      </c>
      <c r="S2029">
        <v>53</v>
      </c>
      <c r="T2029">
        <v>5</v>
      </c>
      <c r="U2029">
        <v>25</v>
      </c>
    </row>
    <row r="2030" spans="1:22" x14ac:dyDescent="0.2">
      <c r="A2030" s="1">
        <v>28092</v>
      </c>
      <c r="B2030">
        <v>1976</v>
      </c>
      <c r="C2030">
        <f>_xlfn.MAXIFS(Table1[ScheduleWeekWritten],Table1[ScheduleSeason],Table1[[#This Row],[ScheduleSeason]])</f>
        <v>14</v>
      </c>
      <c r="D2030">
        <v>12</v>
      </c>
      <c r="E2030" cm="1">
        <f t="array" ref="E2030">_xlfn.XLOOKUP(Table1[[#This Row],[ScheduleWeekWritten]],Table3[Game],100+Table3[Increase],Table1[[#This Row],[ScheduleWeekWritten]])</f>
        <v>12</v>
      </c>
      <c r="F2030" t="b">
        <v>0</v>
      </c>
      <c r="G2030" t="s">
        <v>61</v>
      </c>
      <c r="H2030">
        <v>24</v>
      </c>
      <c r="I2030">
        <v>0</v>
      </c>
      <c r="J2030" t="s">
        <v>58</v>
      </c>
      <c r="K2030" t="s">
        <v>85</v>
      </c>
      <c r="L2030" t="str">
        <f>_xlfn.XLOOKUP(Table1[[#This Row],[TeamFavoriteID]],Table2[team_id],Table2[team_name],_xlfn.XLOOKUP(Table1[[#This Row],[TeamFavoriteID]],Table2[team_id_pfr],Table2[team_name],"Even"))</f>
        <v>Washington Commanders</v>
      </c>
      <c r="M2030">
        <v>-10.5</v>
      </c>
      <c r="N2030">
        <f>IF(Table1[[#This Row],[TeamFavorite]]=Table1[[#This Row],[TeamHome]],Table1[[#This Row],[ScoreAway]]-Table1[[#This Row],[ScoreHome]],Table1[[#This Row],[ScoreHome]]-Table1[[#This Row],[ScoreAway]])</f>
        <v>24</v>
      </c>
      <c r="O2030">
        <f>IF(Table1[[#This Row],[SpreadActual]]&lt;Table1[[#This Row],[SpreadFavorite]],1,0)</f>
        <v>0</v>
      </c>
      <c r="Q2030" t="s">
        <v>64</v>
      </c>
      <c r="R2030" t="b">
        <v>0</v>
      </c>
      <c r="S2030">
        <v>54</v>
      </c>
      <c r="T2030">
        <v>8</v>
      </c>
      <c r="U2030">
        <v>98</v>
      </c>
    </row>
    <row r="2031" spans="1:22" x14ac:dyDescent="0.2">
      <c r="A2031" s="1">
        <v>28093</v>
      </c>
      <c r="B2031">
        <v>1976</v>
      </c>
      <c r="C2031">
        <f>_xlfn.MAXIFS(Table1[ScheduleWeekWritten],Table1[ScheduleSeason],Table1[[#This Row],[ScheduleSeason]])</f>
        <v>14</v>
      </c>
      <c r="D2031">
        <v>12</v>
      </c>
      <c r="E2031" cm="1">
        <f t="array" ref="E2031">_xlfn.XLOOKUP(Table1[[#This Row],[ScheduleWeekWritten]],Table3[Game],100+Table3[Increase],Table1[[#This Row],[ScheduleWeekWritten]])</f>
        <v>12</v>
      </c>
      <c r="F2031" t="b">
        <v>0</v>
      </c>
      <c r="G2031" t="s">
        <v>53</v>
      </c>
      <c r="H2031">
        <v>20</v>
      </c>
      <c r="I2031">
        <v>16</v>
      </c>
      <c r="J2031" t="s">
        <v>54</v>
      </c>
      <c r="K2031" t="s">
        <v>55</v>
      </c>
      <c r="L2031" t="str">
        <f>_xlfn.XLOOKUP(Table1[[#This Row],[TeamFavoriteID]],Table2[team_id],Table2[team_name],_xlfn.XLOOKUP(Table1[[#This Row],[TeamFavoriteID]],Table2[team_id_pfr],Table2[team_name],"Even"))</f>
        <v>Minnesota Vikings</v>
      </c>
      <c r="M2031">
        <v>-6</v>
      </c>
      <c r="N2031">
        <f>IF(Table1[[#This Row],[TeamFavorite]]=Table1[[#This Row],[TeamHome]],Table1[[#This Row],[ScoreAway]]-Table1[[#This Row],[ScoreHome]],Table1[[#This Row],[ScoreHome]]-Table1[[#This Row],[ScoreAway]])</f>
        <v>4</v>
      </c>
      <c r="O2031">
        <f>IF(Table1[[#This Row],[SpreadActual]]&lt;Table1[[#This Row],[SpreadFavorite]],1,0)</f>
        <v>0</v>
      </c>
      <c r="Q2031" t="s">
        <v>118</v>
      </c>
      <c r="R2031" t="b">
        <v>0</v>
      </c>
      <c r="S2031">
        <v>48</v>
      </c>
      <c r="T2031">
        <v>6</v>
      </c>
      <c r="U2031">
        <v>46</v>
      </c>
    </row>
    <row r="2032" spans="1:22" x14ac:dyDescent="0.2">
      <c r="A2032" s="1">
        <v>28098</v>
      </c>
      <c r="B2032">
        <v>1976</v>
      </c>
      <c r="C2032">
        <f>_xlfn.MAXIFS(Table1[ScheduleWeekWritten],Table1[ScheduleSeason],Table1[[#This Row],[ScheduleSeason]])</f>
        <v>14</v>
      </c>
      <c r="D2032">
        <v>13</v>
      </c>
      <c r="E2032" cm="1">
        <f t="array" ref="E2032">_xlfn.XLOOKUP(Table1[[#This Row],[ScheduleWeekWritten]],Table3[Game],100+Table3[Increase],Table1[[#This Row],[ScheduleWeekWritten]])</f>
        <v>13</v>
      </c>
      <c r="F2032" t="b">
        <v>0</v>
      </c>
      <c r="G2032" t="s">
        <v>39</v>
      </c>
      <c r="H2032">
        <v>59</v>
      </c>
      <c r="I2032">
        <v>0</v>
      </c>
      <c r="J2032" t="s">
        <v>38</v>
      </c>
      <c r="K2032" t="s">
        <v>40</v>
      </c>
      <c r="L2032" t="str">
        <f>_xlfn.XLOOKUP(Table1[[#This Row],[TeamFavoriteID]],Table2[team_id],Table2[team_name],_xlfn.XLOOKUP(Table1[[#This Row],[TeamFavoriteID]],Table2[team_id_pfr],Table2[team_name],"Even"))</f>
        <v>Los Angeles Rams</v>
      </c>
      <c r="M2032">
        <v>-14</v>
      </c>
      <c r="N2032">
        <f>IF(Table1[[#This Row],[TeamFavorite]]=Table1[[#This Row],[TeamHome]],Table1[[#This Row],[ScoreAway]]-Table1[[#This Row],[ScoreHome]],Table1[[#This Row],[ScoreHome]]-Table1[[#This Row],[ScoreAway]])</f>
        <v>-59</v>
      </c>
      <c r="O2032">
        <f>IF(Table1[[#This Row],[SpreadActual]]&lt;Table1[[#This Row],[SpreadFavorite]],1,0)</f>
        <v>1</v>
      </c>
      <c r="Q2032" t="s">
        <v>65</v>
      </c>
      <c r="R2032" t="b">
        <v>0</v>
      </c>
      <c r="S2032">
        <v>59</v>
      </c>
      <c r="T2032">
        <v>6</v>
      </c>
      <c r="U2032">
        <v>80</v>
      </c>
    </row>
    <row r="2033" spans="1:22" x14ac:dyDescent="0.2">
      <c r="A2033" s="1">
        <v>28098</v>
      </c>
      <c r="B2033">
        <v>1976</v>
      </c>
      <c r="C2033">
        <f>_xlfn.MAXIFS(Table1[ScheduleWeekWritten],Table1[ScheduleSeason],Table1[[#This Row],[ScheduleSeason]])</f>
        <v>14</v>
      </c>
      <c r="D2033">
        <v>13</v>
      </c>
      <c r="E2033" cm="1">
        <f t="array" ref="E2033">_xlfn.XLOOKUP(Table1[[#This Row],[ScheduleWeekWritten]],Table3[Game],100+Table3[Increase],Table1[[#This Row],[ScheduleWeekWritten]])</f>
        <v>13</v>
      </c>
      <c r="F2033" t="b">
        <v>0</v>
      </c>
      <c r="G2033" t="s">
        <v>57</v>
      </c>
      <c r="H2033">
        <v>24</v>
      </c>
      <c r="I2033">
        <v>17</v>
      </c>
      <c r="J2033" t="s">
        <v>34</v>
      </c>
      <c r="K2033" t="s">
        <v>72</v>
      </c>
      <c r="L2033" t="str">
        <f>_xlfn.XLOOKUP(Table1[[#This Row],[TeamFavoriteID]],Table2[team_id],Table2[team_name],_xlfn.XLOOKUP(Table1[[#This Row],[TeamFavoriteID]],Table2[team_id_pfr],Table2[team_name],"Even"))</f>
        <v>Baltimore Colts</v>
      </c>
      <c r="M2033">
        <v>-2</v>
      </c>
      <c r="N2033">
        <f>IF(Table1[[#This Row],[TeamFavorite]]=Table1[[#This Row],[TeamHome]],Table1[[#This Row],[ScoreAway]]-Table1[[#This Row],[ScoreHome]],Table1[[#This Row],[ScoreHome]]-Table1[[#This Row],[ScoreAway]])</f>
        <v>7</v>
      </c>
      <c r="O2033">
        <f>IF(Table1[[#This Row],[SpreadActual]]&lt;Table1[[#This Row],[SpreadFavorite]],1,0)</f>
        <v>0</v>
      </c>
      <c r="Q2033" t="s">
        <v>60</v>
      </c>
      <c r="R2033" t="b">
        <v>0</v>
      </c>
      <c r="S2033">
        <v>28</v>
      </c>
      <c r="T2033">
        <v>8</v>
      </c>
      <c r="U2033">
        <v>84</v>
      </c>
    </row>
    <row r="2034" spans="1:22" x14ac:dyDescent="0.2">
      <c r="A2034" s="1">
        <v>28099</v>
      </c>
      <c r="B2034">
        <v>1976</v>
      </c>
      <c r="C2034">
        <f>_xlfn.MAXIFS(Table1[ScheduleWeekWritten],Table1[ScheduleSeason],Table1[[#This Row],[ScheduleSeason]])</f>
        <v>14</v>
      </c>
      <c r="D2034">
        <v>13</v>
      </c>
      <c r="E2034" cm="1">
        <f t="array" ref="E2034">_xlfn.XLOOKUP(Table1[[#This Row],[ScheduleWeekWritten]],Table3[Game],100+Table3[Increase],Table1[[#This Row],[ScheduleWeekWritten]])</f>
        <v>13</v>
      </c>
      <c r="F2034" t="b">
        <v>0</v>
      </c>
      <c r="G2034" t="s">
        <v>62</v>
      </c>
      <c r="H2034">
        <v>13</v>
      </c>
      <c r="I2034">
        <v>10</v>
      </c>
      <c r="J2034" t="s">
        <v>23</v>
      </c>
      <c r="K2034" t="s">
        <v>63</v>
      </c>
      <c r="L2034" t="str">
        <f>_xlfn.XLOOKUP(Table1[[#This Row],[TeamFavoriteID]],Table2[team_id],Table2[team_name],_xlfn.XLOOKUP(Table1[[#This Row],[TeamFavoriteID]],Table2[team_id_pfr],Table2[team_name],"Even"))</f>
        <v>Cleveland Browns</v>
      </c>
      <c r="M2034">
        <v>-6</v>
      </c>
      <c r="N2034">
        <f>IF(Table1[[#This Row],[TeamFavorite]]=Table1[[#This Row],[TeamHome]],Table1[[#This Row],[ScoreAway]]-Table1[[#This Row],[ScoreHome]],Table1[[#This Row],[ScoreHome]]-Table1[[#This Row],[ScoreAway]])</f>
        <v>-3</v>
      </c>
      <c r="O2034">
        <f>IF(Table1[[#This Row],[SpreadActual]]&lt;Table1[[#This Row],[SpreadFavorite]],1,0)</f>
        <v>0</v>
      </c>
      <c r="Q2034" t="s">
        <v>66</v>
      </c>
      <c r="R2034" t="b">
        <v>0</v>
      </c>
      <c r="S2034">
        <v>18</v>
      </c>
      <c r="T2034">
        <v>7</v>
      </c>
      <c r="U2034">
        <v>80</v>
      </c>
    </row>
    <row r="2035" spans="1:22" x14ac:dyDescent="0.2">
      <c r="A2035" s="1">
        <v>28099</v>
      </c>
      <c r="B2035">
        <v>1976</v>
      </c>
      <c r="C2035">
        <f>_xlfn.MAXIFS(Table1[ScheduleWeekWritten],Table1[ScheduleSeason],Table1[[#This Row],[ScheduleSeason]])</f>
        <v>14</v>
      </c>
      <c r="D2035">
        <v>13</v>
      </c>
      <c r="E2035" cm="1">
        <f t="array" ref="E2035">_xlfn.XLOOKUP(Table1[[#This Row],[ScheduleWeekWritten]],Table3[Game],100+Table3[Increase],Table1[[#This Row],[ScheduleWeekWritten]])</f>
        <v>13</v>
      </c>
      <c r="F2035" t="b">
        <v>0</v>
      </c>
      <c r="G2035" t="s">
        <v>24</v>
      </c>
      <c r="H2035">
        <v>17</v>
      </c>
      <c r="I2035">
        <v>16</v>
      </c>
      <c r="J2035" t="s">
        <v>42</v>
      </c>
      <c r="K2035" t="s">
        <v>88</v>
      </c>
      <c r="L2035" t="str">
        <f>_xlfn.XLOOKUP(Table1[[#This Row],[TeamFavoriteID]],Table2[team_id],Table2[team_name],_xlfn.XLOOKUP(Table1[[#This Row],[TeamFavoriteID]],Table2[team_id_pfr],Table2[team_name],"Even"))</f>
        <v>Denver Broncos</v>
      </c>
      <c r="M2035">
        <v>-4.5</v>
      </c>
      <c r="N2035">
        <f>IF(Table1[[#This Row],[TeamFavorite]]=Table1[[#This Row],[TeamHome]],Table1[[#This Row],[ScoreAway]]-Table1[[#This Row],[ScoreHome]],Table1[[#This Row],[ScoreHome]]-Table1[[#This Row],[ScoreAway]])</f>
        <v>-1</v>
      </c>
      <c r="O2035">
        <f>IF(Table1[[#This Row],[SpreadActual]]&lt;Table1[[#This Row],[SpreadFavorite]],1,0)</f>
        <v>0</v>
      </c>
      <c r="Q2035" t="s">
        <v>71</v>
      </c>
      <c r="R2035" t="b">
        <v>0</v>
      </c>
      <c r="S2035">
        <v>28</v>
      </c>
      <c r="T2035">
        <v>9</v>
      </c>
      <c r="U2035">
        <v>68</v>
      </c>
    </row>
    <row r="2036" spans="1:22" x14ac:dyDescent="0.2">
      <c r="A2036" s="1">
        <v>28099</v>
      </c>
      <c r="B2036">
        <v>1976</v>
      </c>
      <c r="C2036">
        <f>_xlfn.MAXIFS(Table1[ScheduleWeekWritten],Table1[ScheduleSeason],Table1[[#This Row],[ScheduleSeason]])</f>
        <v>14</v>
      </c>
      <c r="D2036">
        <v>13</v>
      </c>
      <c r="E2036" cm="1">
        <f t="array" ref="E2036">_xlfn.XLOOKUP(Table1[[#This Row],[ScheduleWeekWritten]],Table3[Game],100+Table3[Increase],Table1[[#This Row],[ScheduleWeekWritten]])</f>
        <v>13</v>
      </c>
      <c r="F2036" t="b">
        <v>0</v>
      </c>
      <c r="G2036" t="s">
        <v>19</v>
      </c>
      <c r="H2036">
        <v>45</v>
      </c>
      <c r="I2036">
        <v>27</v>
      </c>
      <c r="J2036" t="s">
        <v>28</v>
      </c>
      <c r="K2036" t="s">
        <v>91</v>
      </c>
      <c r="L2036" t="str">
        <f>_xlfn.XLOOKUP(Table1[[#This Row],[TeamFavoriteID]],Table2[team_id],Table2[team_name],_xlfn.XLOOKUP(Table1[[#This Row],[TeamFavoriteID]],Table2[team_id_pfr],Table2[team_name],"Even"))</f>
        <v>Miami Dolphins</v>
      </c>
      <c r="M2036">
        <v>-7.5</v>
      </c>
      <c r="N2036">
        <f>IF(Table1[[#This Row],[TeamFavorite]]=Table1[[#This Row],[TeamHome]],Table1[[#This Row],[ScoreAway]]-Table1[[#This Row],[ScoreHome]],Table1[[#This Row],[ScoreHome]]-Table1[[#This Row],[ScoreAway]])</f>
        <v>-18</v>
      </c>
      <c r="O2036">
        <f>IF(Table1[[#This Row],[SpreadActual]]&lt;Table1[[#This Row],[SpreadFavorite]],1,0)</f>
        <v>1</v>
      </c>
      <c r="Q2036" t="s">
        <v>22</v>
      </c>
      <c r="R2036" t="b">
        <v>0</v>
      </c>
      <c r="S2036">
        <v>68</v>
      </c>
      <c r="T2036">
        <v>16</v>
      </c>
      <c r="U2036">
        <v>87</v>
      </c>
    </row>
    <row r="2037" spans="1:22" x14ac:dyDescent="0.2">
      <c r="A2037" s="1">
        <v>28099</v>
      </c>
      <c r="B2037">
        <v>1976</v>
      </c>
      <c r="C2037">
        <f>_xlfn.MAXIFS(Table1[ScheduleWeekWritten],Table1[ScheduleSeason],Table1[[#This Row],[ScheduleSeason]])</f>
        <v>14</v>
      </c>
      <c r="D2037">
        <v>13</v>
      </c>
      <c r="E2037" cm="1">
        <f t="array" ref="E2037">_xlfn.XLOOKUP(Table1[[#This Row],[ScheduleWeekWritten]],Table3[Game],100+Table3[Increase],Table1[[#This Row],[ScheduleWeekWritten]])</f>
        <v>13</v>
      </c>
      <c r="F2037" t="b">
        <v>0</v>
      </c>
      <c r="G2037" t="s">
        <v>54</v>
      </c>
      <c r="H2037">
        <v>20</v>
      </c>
      <c r="I2037">
        <v>9</v>
      </c>
      <c r="J2037" t="s">
        <v>33</v>
      </c>
      <c r="K2037" t="s">
        <v>55</v>
      </c>
      <c r="L2037" t="str">
        <f>_xlfn.XLOOKUP(Table1[[#This Row],[TeamFavoriteID]],Table2[team_id],Table2[team_name],_xlfn.XLOOKUP(Table1[[#This Row],[TeamFavoriteID]],Table2[team_id_pfr],Table2[team_name],"Even"))</f>
        <v>Minnesota Vikings</v>
      </c>
      <c r="M2037">
        <v>-11.5</v>
      </c>
      <c r="N2037">
        <f>IF(Table1[[#This Row],[TeamFavorite]]=Table1[[#This Row],[TeamHome]],Table1[[#This Row],[ScoreAway]]-Table1[[#This Row],[ScoreHome]],Table1[[#This Row],[ScoreHome]]-Table1[[#This Row],[ScoreAway]])</f>
        <v>-11</v>
      </c>
      <c r="O2037">
        <f>IF(Table1[[#This Row],[SpreadActual]]&lt;Table1[[#This Row],[SpreadFavorite]],1,0)</f>
        <v>0</v>
      </c>
      <c r="Q2037" t="s">
        <v>73</v>
      </c>
      <c r="R2037" t="b">
        <v>0</v>
      </c>
      <c r="S2037">
        <v>18</v>
      </c>
      <c r="T2037">
        <v>7</v>
      </c>
      <c r="U2037">
        <v>71</v>
      </c>
    </row>
    <row r="2038" spans="1:22" x14ac:dyDescent="0.2">
      <c r="A2038" s="1">
        <v>28099</v>
      </c>
      <c r="B2038">
        <v>1976</v>
      </c>
      <c r="C2038">
        <f>_xlfn.MAXIFS(Table1[ScheduleWeekWritten],Table1[ScheduleSeason],Table1[[#This Row],[ScheduleSeason]])</f>
        <v>14</v>
      </c>
      <c r="D2038">
        <v>13</v>
      </c>
      <c r="E2038" cm="1">
        <f t="array" ref="E2038">_xlfn.XLOOKUP(Table1[[#This Row],[ScheduleWeekWritten]],Table3[Game],100+Table3[Increase],Table1[[#This Row],[ScheduleWeekWritten]])</f>
        <v>13</v>
      </c>
      <c r="F2038" t="b">
        <v>0</v>
      </c>
      <c r="G2038" t="s">
        <v>115</v>
      </c>
      <c r="H2038">
        <v>27</v>
      </c>
      <c r="I2038">
        <v>6</v>
      </c>
      <c r="J2038" t="s">
        <v>95</v>
      </c>
      <c r="K2038" t="s">
        <v>70</v>
      </c>
      <c r="L2038" t="str">
        <f>_xlfn.XLOOKUP(Table1[[#This Row],[TeamFavoriteID]],Table2[team_id],Table2[team_name],_xlfn.XLOOKUP(Table1[[#This Row],[TeamFavoriteID]],Table2[team_id_pfr],Table2[team_name],"Even"))</f>
        <v>Boston Patriots</v>
      </c>
      <c r="M2038">
        <v>-14</v>
      </c>
      <c r="N2038">
        <f>IF(Table1[[#This Row],[TeamFavorite]]=Table1[[#This Row],[TeamHome]],Table1[[#This Row],[ScoreAway]]-Table1[[#This Row],[ScoreHome]],Table1[[#This Row],[ScoreHome]]-Table1[[#This Row],[ScoreAway]])</f>
        <v>21</v>
      </c>
      <c r="O2038">
        <f>IF(Table1[[#This Row],[SpreadActual]]&lt;Table1[[#This Row],[SpreadFavorite]],1,0)</f>
        <v>0</v>
      </c>
      <c r="Q2038" t="s">
        <v>116</v>
      </c>
      <c r="R2038" t="b">
        <v>0</v>
      </c>
      <c r="S2038">
        <v>26</v>
      </c>
      <c r="T2038">
        <v>9</v>
      </c>
      <c r="U2038">
        <v>72</v>
      </c>
    </row>
    <row r="2039" spans="1:22" x14ac:dyDescent="0.2">
      <c r="A2039" s="1">
        <v>28099</v>
      </c>
      <c r="B2039">
        <v>1976</v>
      </c>
      <c r="C2039">
        <f>_xlfn.MAXIFS(Table1[ScheduleWeekWritten],Table1[ScheduleSeason],Table1[[#This Row],[ScheduleSeason]])</f>
        <v>14</v>
      </c>
      <c r="D2039">
        <v>13</v>
      </c>
      <c r="E2039" cm="1">
        <f t="array" ref="E2039">_xlfn.XLOOKUP(Table1[[#This Row],[ScheduleWeekWritten]],Table3[Game],100+Table3[Increase],Table1[[#This Row],[ScheduleWeekWritten]])</f>
        <v>13</v>
      </c>
      <c r="F2039" t="b">
        <v>0</v>
      </c>
      <c r="G2039" t="s">
        <v>50</v>
      </c>
      <c r="H2039">
        <v>24</v>
      </c>
      <c r="I2039">
        <v>10</v>
      </c>
      <c r="J2039" t="s">
        <v>45</v>
      </c>
      <c r="K2039" t="s">
        <v>79</v>
      </c>
      <c r="L2039" t="str">
        <f>_xlfn.XLOOKUP(Table1[[#This Row],[TeamFavoriteID]],Table2[team_id],Table2[team_name],_xlfn.XLOOKUP(Table1[[#This Row],[TeamFavoriteID]],Table2[team_id_pfr],Table2[team_name],"Even"))</f>
        <v>Detroit Lions</v>
      </c>
      <c r="M2039">
        <v>-5</v>
      </c>
      <c r="N2039">
        <f>IF(Table1[[#This Row],[TeamFavorite]]=Table1[[#This Row],[TeamHome]],Table1[[#This Row],[ScoreAway]]-Table1[[#This Row],[ScoreHome]],Table1[[#This Row],[ScoreHome]]-Table1[[#This Row],[ScoreAway]])</f>
        <v>14</v>
      </c>
      <c r="O2039">
        <f>IF(Table1[[#This Row],[SpreadActual]]&lt;Table1[[#This Row],[SpreadFavorite]],1,0)</f>
        <v>0</v>
      </c>
      <c r="Q2039" t="s">
        <v>126</v>
      </c>
      <c r="R2039" t="b">
        <v>0</v>
      </c>
      <c r="S2039">
        <v>32</v>
      </c>
      <c r="T2039">
        <v>8</v>
      </c>
      <c r="U2039">
        <v>55</v>
      </c>
    </row>
    <row r="2040" spans="1:22" x14ac:dyDescent="0.2">
      <c r="A2040" s="1">
        <v>28099</v>
      </c>
      <c r="B2040">
        <v>1976</v>
      </c>
      <c r="C2040">
        <f>_xlfn.MAXIFS(Table1[ScheduleWeekWritten],Table1[ScheduleSeason],Table1[[#This Row],[ScheduleSeason]])</f>
        <v>14</v>
      </c>
      <c r="D2040">
        <v>13</v>
      </c>
      <c r="E2040" cm="1">
        <f t="array" ref="E2040">_xlfn.XLOOKUP(Table1[[#This Row],[ScheduleWeekWritten]],Table3[Game],100+Table3[Increase],Table1[[#This Row],[ScheduleWeekWritten]])</f>
        <v>13</v>
      </c>
      <c r="F2040" t="b">
        <v>0</v>
      </c>
      <c r="G2040" t="s">
        <v>31</v>
      </c>
      <c r="H2040">
        <v>16</v>
      </c>
      <c r="I2040">
        <v>37</v>
      </c>
      <c r="J2040" t="s">
        <v>61</v>
      </c>
      <c r="K2040" t="s">
        <v>85</v>
      </c>
      <c r="L2040" t="str">
        <f>_xlfn.XLOOKUP(Table1[[#This Row],[TeamFavoriteID]],Table2[team_id],Table2[team_name],_xlfn.XLOOKUP(Table1[[#This Row],[TeamFavoriteID]],Table2[team_id_pfr],Table2[team_name],"Even"))</f>
        <v>Washington Commanders</v>
      </c>
      <c r="M2040">
        <v>-11</v>
      </c>
      <c r="N2040">
        <f>IF(Table1[[#This Row],[TeamFavorite]]=Table1[[#This Row],[TeamHome]],Table1[[#This Row],[ScoreAway]]-Table1[[#This Row],[ScoreHome]],Table1[[#This Row],[ScoreHome]]-Table1[[#This Row],[ScoreAway]])</f>
        <v>-21</v>
      </c>
      <c r="O2040">
        <f>IF(Table1[[#This Row],[SpreadActual]]&lt;Table1[[#This Row],[SpreadFavorite]],1,0)</f>
        <v>1</v>
      </c>
      <c r="Q2040" t="s">
        <v>74</v>
      </c>
      <c r="R2040" t="b">
        <v>0</v>
      </c>
      <c r="S2040">
        <v>32</v>
      </c>
      <c r="T2040">
        <v>8</v>
      </c>
      <c r="U2040">
        <v>55</v>
      </c>
    </row>
    <row r="2041" spans="1:22" x14ac:dyDescent="0.2">
      <c r="A2041" s="1">
        <v>28099</v>
      </c>
      <c r="B2041">
        <v>1976</v>
      </c>
      <c r="C2041">
        <f>_xlfn.MAXIFS(Table1[ScheduleWeekWritten],Table1[ScheduleSeason],Table1[[#This Row],[ScheduleSeason]])</f>
        <v>14</v>
      </c>
      <c r="D2041">
        <v>13</v>
      </c>
      <c r="E2041" cm="1">
        <f t="array" ref="E2041">_xlfn.XLOOKUP(Table1[[#This Row],[ScheduleWeekWritten]],Table3[Game],100+Table3[Increase],Table1[[#This Row],[ScheduleWeekWritten]])</f>
        <v>13</v>
      </c>
      <c r="F2041" t="b">
        <v>0</v>
      </c>
      <c r="G2041" t="s">
        <v>58</v>
      </c>
      <c r="H2041">
        <v>7</v>
      </c>
      <c r="I2041">
        <v>26</v>
      </c>
      <c r="J2041" t="s">
        <v>67</v>
      </c>
      <c r="K2041" t="s">
        <v>68</v>
      </c>
      <c r="L2041" t="str">
        <f>_xlfn.XLOOKUP(Table1[[#This Row],[TeamFavoriteID]],Table2[team_id],Table2[team_name],_xlfn.XLOOKUP(Table1[[#This Row],[TeamFavoriteID]],Table2[team_id_pfr],Table2[team_name],"Even"))</f>
        <v>Dallas Cowboys</v>
      </c>
      <c r="M2041">
        <v>-11</v>
      </c>
      <c r="N2041">
        <f>IF(Table1[[#This Row],[TeamFavorite]]=Table1[[#This Row],[TeamHome]],Table1[[#This Row],[ScoreAway]]-Table1[[#This Row],[ScoreHome]],Table1[[#This Row],[ScoreHome]]-Table1[[#This Row],[ScoreAway]])</f>
        <v>-19</v>
      </c>
      <c r="O2041">
        <f>IF(Table1[[#This Row],[SpreadActual]]&lt;Table1[[#This Row],[SpreadFavorite]],1,0)</f>
        <v>1</v>
      </c>
      <c r="Q2041" t="s">
        <v>112</v>
      </c>
      <c r="R2041" t="b">
        <v>0</v>
      </c>
      <c r="S2041">
        <v>30</v>
      </c>
      <c r="T2041">
        <v>4</v>
      </c>
      <c r="U2041">
        <v>62</v>
      </c>
    </row>
    <row r="2042" spans="1:22" x14ac:dyDescent="0.2">
      <c r="A2042" s="1">
        <v>28099</v>
      </c>
      <c r="B2042">
        <v>1976</v>
      </c>
      <c r="C2042">
        <f>_xlfn.MAXIFS(Table1[ScheduleWeekWritten],Table1[ScheduleSeason],Table1[[#This Row],[ScheduleSeason]])</f>
        <v>14</v>
      </c>
      <c r="D2042">
        <v>13</v>
      </c>
      <c r="E2042" cm="1">
        <f t="array" ref="E2042">_xlfn.XLOOKUP(Table1[[#This Row],[ScheduleWeekWritten]],Table3[Game],100+Table3[Increase],Table1[[#This Row],[ScheduleWeekWritten]])</f>
        <v>13</v>
      </c>
      <c r="F2042" t="b">
        <v>0</v>
      </c>
      <c r="G2042" t="s">
        <v>49</v>
      </c>
      <c r="H2042">
        <v>42</v>
      </c>
      <c r="I2042">
        <v>0</v>
      </c>
      <c r="J2042" t="s">
        <v>127</v>
      </c>
      <c r="K2042" t="s">
        <v>51</v>
      </c>
      <c r="L2042" t="str">
        <f>_xlfn.XLOOKUP(Table1[[#This Row],[TeamFavoriteID]],Table2[team_id],Table2[team_name],_xlfn.XLOOKUP(Table1[[#This Row],[TeamFavoriteID]],Table2[team_id_pfr],Table2[team_name],"Even"))</f>
        <v>Pittsburgh Steelers</v>
      </c>
      <c r="M2042">
        <v>-27</v>
      </c>
      <c r="N2042">
        <f>IF(Table1[[#This Row],[TeamFavorite]]=Table1[[#This Row],[TeamHome]],Table1[[#This Row],[ScoreAway]]-Table1[[#This Row],[ScoreHome]],Table1[[#This Row],[ScoreHome]]-Table1[[#This Row],[ScoreAway]])</f>
        <v>-42</v>
      </c>
      <c r="O2042">
        <f>IF(Table1[[#This Row],[SpreadActual]]&lt;Table1[[#This Row],[SpreadFavorite]],1,0)</f>
        <v>1</v>
      </c>
      <c r="Q2042" t="s">
        <v>113</v>
      </c>
      <c r="R2042" t="b">
        <v>0</v>
      </c>
      <c r="S2042">
        <v>23</v>
      </c>
      <c r="T2042">
        <v>5</v>
      </c>
      <c r="U2042">
        <v>69</v>
      </c>
    </row>
    <row r="2043" spans="1:22" x14ac:dyDescent="0.2">
      <c r="A2043" s="1">
        <v>28099</v>
      </c>
      <c r="B2043">
        <v>1976</v>
      </c>
      <c r="C2043">
        <f>_xlfn.MAXIFS(Table1[ScheduleWeekWritten],Table1[ScheduleSeason],Table1[[#This Row],[ScheduleSeason]])</f>
        <v>14</v>
      </c>
      <c r="D2043">
        <v>13</v>
      </c>
      <c r="E2043" cm="1">
        <f t="array" ref="E2043">_xlfn.XLOOKUP(Table1[[#This Row],[ScheduleWeekWritten]],Table3[Game],100+Table3[Increase],Table1[[#This Row],[ScheduleWeekWritten]])</f>
        <v>13</v>
      </c>
      <c r="F2043" t="b">
        <v>0</v>
      </c>
      <c r="G2043" t="s">
        <v>27</v>
      </c>
      <c r="H2043">
        <v>13</v>
      </c>
      <c r="I2043">
        <v>7</v>
      </c>
      <c r="J2043" t="s">
        <v>53</v>
      </c>
      <c r="K2043" t="s">
        <v>89</v>
      </c>
      <c r="L2043" t="str">
        <f>_xlfn.XLOOKUP(Table1[[#This Row],[TeamFavoriteID]],Table2[team_id],Table2[team_name],_xlfn.XLOOKUP(Table1[[#This Row],[TeamFavoriteID]],Table2[team_id_pfr],Table2[team_name],"Even"))</f>
        <v>Even</v>
      </c>
      <c r="M2043">
        <v>0</v>
      </c>
      <c r="N2043">
        <f>IF(Table1[[#This Row],[TeamFavorite]]=Table1[[#This Row],[TeamHome]],Table1[[#This Row],[ScoreAway]]-Table1[[#This Row],[ScoreHome]],Table1[[#This Row],[ScoreHome]]-Table1[[#This Row],[ScoreAway]])</f>
        <v>6</v>
      </c>
      <c r="O2043">
        <f>IF(Table1[[#This Row],[SpreadActual]]&lt;Table1[[#This Row],[SpreadFavorite]],1,0)</f>
        <v>0</v>
      </c>
      <c r="Q2043" t="s">
        <v>94</v>
      </c>
      <c r="R2043" t="b">
        <v>0</v>
      </c>
      <c r="S2043">
        <v>62</v>
      </c>
      <c r="T2043">
        <v>8</v>
      </c>
      <c r="U2043">
        <v>65</v>
      </c>
    </row>
    <row r="2044" spans="1:22" x14ac:dyDescent="0.2">
      <c r="A2044" s="1">
        <v>28099</v>
      </c>
      <c r="B2044">
        <v>1976</v>
      </c>
      <c r="C2044">
        <f>_xlfn.MAXIFS(Table1[ScheduleWeekWritten],Table1[ScheduleSeason],Table1[[#This Row],[ScheduleSeason]])</f>
        <v>14</v>
      </c>
      <c r="D2044">
        <v>13</v>
      </c>
      <c r="E2044" cm="1">
        <f t="array" ref="E2044">_xlfn.XLOOKUP(Table1[[#This Row],[ScheduleWeekWritten]],Table3[Game],100+Table3[Increase],Table1[[#This Row],[ScheduleWeekWritten]])</f>
        <v>13</v>
      </c>
      <c r="F2044" t="b">
        <v>0</v>
      </c>
      <c r="G2044" t="s">
        <v>128</v>
      </c>
      <c r="H2044">
        <v>7</v>
      </c>
      <c r="I2044">
        <v>34</v>
      </c>
      <c r="J2044" t="s">
        <v>46</v>
      </c>
      <c r="K2044" t="s">
        <v>47</v>
      </c>
      <c r="L2044" t="str">
        <f>_xlfn.XLOOKUP(Table1[[#This Row],[TeamFavoriteID]],Table2[team_id],Table2[team_name],_xlfn.XLOOKUP(Table1[[#This Row],[TeamFavoriteID]],Table2[team_id_pfr],Table2[team_name],"Even"))</f>
        <v>Chicago Bears</v>
      </c>
      <c r="M2044">
        <v>-10.5</v>
      </c>
      <c r="N2044">
        <f>IF(Table1[[#This Row],[TeamFavorite]]=Table1[[#This Row],[TeamHome]],Table1[[#This Row],[ScoreAway]]-Table1[[#This Row],[ScoreHome]],Table1[[#This Row],[ScoreHome]]-Table1[[#This Row],[ScoreAway]])</f>
        <v>-27</v>
      </c>
      <c r="O2044">
        <f>IF(Table1[[#This Row],[SpreadActual]]&lt;Table1[[#This Row],[SpreadFavorite]],1,0)</f>
        <v>1</v>
      </c>
      <c r="Q2044" t="s">
        <v>129</v>
      </c>
      <c r="R2044" t="b">
        <v>0</v>
      </c>
      <c r="S2044">
        <v>72</v>
      </c>
      <c r="T2044">
        <v>0</v>
      </c>
      <c r="V2044" t="s">
        <v>103</v>
      </c>
    </row>
    <row r="2045" spans="1:22" x14ac:dyDescent="0.2">
      <c r="A2045" s="1">
        <v>28100</v>
      </c>
      <c r="B2045">
        <v>1976</v>
      </c>
      <c r="C2045">
        <f>_xlfn.MAXIFS(Table1[ScheduleWeekWritten],Table1[ScheduleSeason],Table1[[#This Row],[ScheduleSeason]])</f>
        <v>14</v>
      </c>
      <c r="D2045">
        <v>13</v>
      </c>
      <c r="E2045" cm="1">
        <f t="array" ref="E2045">_xlfn.XLOOKUP(Table1[[#This Row],[ScheduleWeekWritten]],Table3[Game],100+Table3[Increase],Table1[[#This Row],[ScheduleWeekWritten]])</f>
        <v>13</v>
      </c>
      <c r="F2045" t="b">
        <v>0</v>
      </c>
      <c r="G2045" t="s">
        <v>20</v>
      </c>
      <c r="H2045">
        <v>35</v>
      </c>
      <c r="I2045">
        <v>20</v>
      </c>
      <c r="J2045" t="s">
        <v>101</v>
      </c>
      <c r="K2045" t="s">
        <v>21</v>
      </c>
      <c r="L2045" t="str">
        <f>_xlfn.XLOOKUP(Table1[[#This Row],[TeamFavoriteID]],Table2[team_id],Table2[team_name],_xlfn.XLOOKUP(Table1[[#This Row],[TeamFavoriteID]],Table2[team_id_pfr],Table2[team_name],"Even"))</f>
        <v>Las Vegas Raiders</v>
      </c>
      <c r="M2045">
        <v>-1.5</v>
      </c>
      <c r="N2045">
        <f>IF(Table1[[#This Row],[TeamFavorite]]=Table1[[#This Row],[TeamHome]],Table1[[#This Row],[ScoreAway]]-Table1[[#This Row],[ScoreHome]],Table1[[#This Row],[ScoreHome]]-Table1[[#This Row],[ScoreAway]])</f>
        <v>15</v>
      </c>
      <c r="O2045">
        <f>IF(Table1[[#This Row],[SpreadActual]]&lt;Table1[[#This Row],[SpreadFavorite]],1,0)</f>
        <v>0</v>
      </c>
      <c r="Q2045" t="s">
        <v>76</v>
      </c>
      <c r="R2045" t="b">
        <v>0</v>
      </c>
      <c r="S2045">
        <v>52</v>
      </c>
      <c r="T2045">
        <v>6</v>
      </c>
      <c r="U2045">
        <v>64</v>
      </c>
    </row>
    <row r="2046" spans="1:22" x14ac:dyDescent="0.2">
      <c r="A2046" s="1">
        <v>28105</v>
      </c>
      <c r="B2046">
        <v>1976</v>
      </c>
      <c r="C2046">
        <f>_xlfn.MAXIFS(Table1[ScheduleWeekWritten],Table1[ScheduleSeason],Table1[[#This Row],[ScheduleSeason]])</f>
        <v>14</v>
      </c>
      <c r="D2046">
        <v>14</v>
      </c>
      <c r="E2046" cm="1">
        <f t="array" ref="E2046">_xlfn.XLOOKUP(Table1[[#This Row],[ScheduleWeekWritten]],Table3[Game],100+Table3[Increase],Table1[[#This Row],[ScheduleWeekWritten]])</f>
        <v>14</v>
      </c>
      <c r="F2046" t="b">
        <v>0</v>
      </c>
      <c r="G2046" t="s">
        <v>45</v>
      </c>
      <c r="H2046">
        <v>17</v>
      </c>
      <c r="I2046">
        <v>20</v>
      </c>
      <c r="J2046" t="s">
        <v>39</v>
      </c>
      <c r="K2046" t="s">
        <v>40</v>
      </c>
      <c r="L2046" t="str">
        <f>_xlfn.XLOOKUP(Table1[[#This Row],[TeamFavoriteID]],Table2[team_id],Table2[team_name],_xlfn.XLOOKUP(Table1[[#This Row],[TeamFavoriteID]],Table2[team_id_pfr],Table2[team_name],"Even"))</f>
        <v>Los Angeles Rams</v>
      </c>
      <c r="M2046">
        <v>-7</v>
      </c>
      <c r="N2046">
        <f>IF(Table1[[#This Row],[TeamFavorite]]=Table1[[#This Row],[TeamHome]],Table1[[#This Row],[ScoreAway]]-Table1[[#This Row],[ScoreHome]],Table1[[#This Row],[ScoreHome]]-Table1[[#This Row],[ScoreAway]])</f>
        <v>-3</v>
      </c>
      <c r="O2046">
        <f>IF(Table1[[#This Row],[SpreadActual]]&lt;Table1[[#This Row],[SpreadFavorite]],1,0)</f>
        <v>0</v>
      </c>
      <c r="Q2046" t="s">
        <v>125</v>
      </c>
      <c r="R2046" t="b">
        <v>0</v>
      </c>
      <c r="S2046">
        <v>72</v>
      </c>
      <c r="T2046">
        <v>0</v>
      </c>
      <c r="V2046" t="s">
        <v>103</v>
      </c>
    </row>
    <row r="2047" spans="1:22" x14ac:dyDescent="0.2">
      <c r="A2047" s="1">
        <v>28105</v>
      </c>
      <c r="B2047">
        <v>1976</v>
      </c>
      <c r="C2047">
        <f>_xlfn.MAXIFS(Table1[ScheduleWeekWritten],Table1[ScheduleSeason],Table1[[#This Row],[ScheduleSeason]])</f>
        <v>14</v>
      </c>
      <c r="D2047">
        <v>14</v>
      </c>
      <c r="E2047" cm="1">
        <f t="array" ref="E2047">_xlfn.XLOOKUP(Table1[[#This Row],[ScheduleWeekWritten]],Table3[Game],100+Table3[Increase],Table1[[#This Row],[ScheduleWeekWritten]])</f>
        <v>14</v>
      </c>
      <c r="F2047" t="b">
        <v>0</v>
      </c>
      <c r="G2047" t="s">
        <v>23</v>
      </c>
      <c r="H2047">
        <v>0</v>
      </c>
      <c r="I2047">
        <v>21</v>
      </c>
      <c r="J2047" t="s">
        <v>49</v>
      </c>
      <c r="K2047" t="s">
        <v>51</v>
      </c>
      <c r="L2047" t="str">
        <f>_xlfn.XLOOKUP(Table1[[#This Row],[TeamFavoriteID]],Table2[team_id],Table2[team_name],_xlfn.XLOOKUP(Table1[[#This Row],[TeamFavoriteID]],Table2[team_id_pfr],Table2[team_name],"Even"))</f>
        <v>Pittsburgh Steelers</v>
      </c>
      <c r="M2047">
        <v>-14.5</v>
      </c>
      <c r="N2047">
        <f>IF(Table1[[#This Row],[TeamFavorite]]=Table1[[#This Row],[TeamHome]],Table1[[#This Row],[ScoreAway]]-Table1[[#This Row],[ScoreHome]],Table1[[#This Row],[ScoreHome]]-Table1[[#This Row],[ScoreAway]])</f>
        <v>-21</v>
      </c>
      <c r="O2047">
        <f>IF(Table1[[#This Row],[SpreadActual]]&lt;Table1[[#This Row],[SpreadFavorite]],1,0)</f>
        <v>1</v>
      </c>
      <c r="Q2047" t="s">
        <v>102</v>
      </c>
      <c r="R2047" t="b">
        <v>0</v>
      </c>
      <c r="S2047">
        <v>72</v>
      </c>
      <c r="T2047">
        <v>0</v>
      </c>
      <c r="V2047" t="s">
        <v>103</v>
      </c>
    </row>
    <row r="2048" spans="1:22" x14ac:dyDescent="0.2">
      <c r="A2048" s="1">
        <v>28105</v>
      </c>
      <c r="B2048">
        <v>1976</v>
      </c>
      <c r="C2048">
        <f>_xlfn.MAXIFS(Table1[ScheduleWeekWritten],Table1[ScheduleSeason],Table1[[#This Row],[ScheduleSeason]])</f>
        <v>14</v>
      </c>
      <c r="D2048">
        <v>14</v>
      </c>
      <c r="E2048" cm="1">
        <f t="array" ref="E2048">_xlfn.XLOOKUP(Table1[[#This Row],[ScheduleWeekWritten]],Table3[Game],100+Table3[Increase],Table1[[#This Row],[ScheduleWeekWritten]])</f>
        <v>14</v>
      </c>
      <c r="F2048" t="b">
        <v>0</v>
      </c>
      <c r="G2048" t="s">
        <v>19</v>
      </c>
      <c r="H2048">
        <v>7</v>
      </c>
      <c r="I2048">
        <v>29</v>
      </c>
      <c r="J2048" t="s">
        <v>54</v>
      </c>
      <c r="K2048" t="s">
        <v>55</v>
      </c>
      <c r="L2048" t="str">
        <f>_xlfn.XLOOKUP(Table1[[#This Row],[TeamFavoriteID]],Table2[team_id],Table2[team_name],_xlfn.XLOOKUP(Table1[[#This Row],[TeamFavoriteID]],Table2[team_id_pfr],Table2[team_name],"Even"))</f>
        <v>Minnesota Vikings</v>
      </c>
      <c r="M2048">
        <v>-1.5</v>
      </c>
      <c r="N2048">
        <f>IF(Table1[[#This Row],[TeamFavorite]]=Table1[[#This Row],[TeamHome]],Table1[[#This Row],[ScoreAway]]-Table1[[#This Row],[ScoreHome]],Table1[[#This Row],[ScoreHome]]-Table1[[#This Row],[ScoreAway]])</f>
        <v>-22</v>
      </c>
      <c r="O2048">
        <f>IF(Table1[[#This Row],[SpreadActual]]&lt;Table1[[#This Row],[SpreadFavorite]],1,0)</f>
        <v>1</v>
      </c>
      <c r="Q2048" t="s">
        <v>22</v>
      </c>
      <c r="R2048" t="b">
        <v>0</v>
      </c>
      <c r="S2048">
        <v>77</v>
      </c>
      <c r="T2048">
        <v>21</v>
      </c>
      <c r="U2048">
        <v>80</v>
      </c>
    </row>
    <row r="2049" spans="1:22" x14ac:dyDescent="0.2">
      <c r="A2049" s="1">
        <v>28106</v>
      </c>
      <c r="B2049">
        <v>1976</v>
      </c>
      <c r="C2049">
        <f>_xlfn.MAXIFS(Table1[ScheduleWeekWritten],Table1[ScheduleSeason],Table1[[#This Row],[ScheduleSeason]])</f>
        <v>14</v>
      </c>
      <c r="D2049">
        <v>14</v>
      </c>
      <c r="E2049" cm="1">
        <f t="array" ref="E2049">_xlfn.XLOOKUP(Table1[[#This Row],[ScheduleWeekWritten]],Table3[Game],100+Table3[Increase],Table1[[#This Row],[ScheduleWeekWritten]])</f>
        <v>14</v>
      </c>
      <c r="F2049" t="b">
        <v>0</v>
      </c>
      <c r="G2049" t="s">
        <v>38</v>
      </c>
      <c r="H2049">
        <v>20</v>
      </c>
      <c r="I2049">
        <v>24</v>
      </c>
      <c r="J2049" t="s">
        <v>33</v>
      </c>
      <c r="K2049" t="s">
        <v>109</v>
      </c>
      <c r="L2049" t="str">
        <f>_xlfn.XLOOKUP(Table1[[#This Row],[TeamFavoriteID]],Table2[team_id],Table2[team_name],_xlfn.XLOOKUP(Table1[[#This Row],[TeamFavoriteID]],Table2[team_id_pfr],Table2[team_name],"Even"))</f>
        <v>Atlanta Falcons</v>
      </c>
      <c r="M2049">
        <v>-3</v>
      </c>
      <c r="N2049">
        <f>IF(Table1[[#This Row],[TeamFavorite]]=Table1[[#This Row],[TeamHome]],Table1[[#This Row],[ScoreAway]]-Table1[[#This Row],[ScoreHome]],Table1[[#This Row],[ScoreHome]]-Table1[[#This Row],[ScoreAway]])</f>
        <v>4</v>
      </c>
      <c r="O2049">
        <f>IF(Table1[[#This Row],[SpreadActual]]&lt;Table1[[#This Row],[SpreadFavorite]],1,0)</f>
        <v>0</v>
      </c>
      <c r="Q2049" t="s">
        <v>41</v>
      </c>
      <c r="R2049" t="b">
        <v>0</v>
      </c>
      <c r="S2049">
        <v>52</v>
      </c>
      <c r="T2049">
        <v>7</v>
      </c>
      <c r="U2049">
        <v>95</v>
      </c>
    </row>
    <row r="2050" spans="1:22" x14ac:dyDescent="0.2">
      <c r="A2050" s="1">
        <v>28106</v>
      </c>
      <c r="B2050">
        <v>1976</v>
      </c>
      <c r="C2050">
        <f>_xlfn.MAXIFS(Table1[ScheduleWeekWritten],Table1[ScheduleSeason],Table1[[#This Row],[ScheduleSeason]])</f>
        <v>14</v>
      </c>
      <c r="D2050">
        <v>14</v>
      </c>
      <c r="E2050" cm="1">
        <f t="array" ref="E2050">_xlfn.XLOOKUP(Table1[[#This Row],[ScheduleWeekWritten]],Table3[Game],100+Table3[Increase],Table1[[#This Row],[ScheduleWeekWritten]])</f>
        <v>14</v>
      </c>
      <c r="F2050" t="b">
        <v>0</v>
      </c>
      <c r="G2050" t="s">
        <v>34</v>
      </c>
      <c r="H2050">
        <v>58</v>
      </c>
      <c r="I2050">
        <v>20</v>
      </c>
      <c r="J2050" t="s">
        <v>28</v>
      </c>
      <c r="K2050" t="s">
        <v>72</v>
      </c>
      <c r="L2050" t="str">
        <f>_xlfn.XLOOKUP(Table1[[#This Row],[TeamFavoriteID]],Table2[team_id],Table2[team_name],_xlfn.XLOOKUP(Table1[[#This Row],[TeamFavoriteID]],Table2[team_id_pfr],Table2[team_name],"Even"))</f>
        <v>Baltimore Colts</v>
      </c>
      <c r="M2050">
        <v>-17.5</v>
      </c>
      <c r="N2050">
        <f>IF(Table1[[#This Row],[TeamFavorite]]=Table1[[#This Row],[TeamHome]],Table1[[#This Row],[ScoreAway]]-Table1[[#This Row],[ScoreHome]],Table1[[#This Row],[ScoreHome]]-Table1[[#This Row],[ScoreAway]])</f>
        <v>-38</v>
      </c>
      <c r="O2050">
        <f>IF(Table1[[#This Row],[SpreadActual]]&lt;Table1[[#This Row],[SpreadFavorite]],1,0)</f>
        <v>1</v>
      </c>
      <c r="Q2050" t="s">
        <v>80</v>
      </c>
      <c r="R2050" t="b">
        <v>0</v>
      </c>
      <c r="S2050">
        <v>41</v>
      </c>
      <c r="T2050">
        <v>4</v>
      </c>
      <c r="U2050">
        <v>89</v>
      </c>
    </row>
    <row r="2051" spans="1:22" x14ac:dyDescent="0.2">
      <c r="A2051" s="1">
        <v>28106</v>
      </c>
      <c r="B2051">
        <v>1976</v>
      </c>
      <c r="C2051">
        <f>_xlfn.MAXIFS(Table1[ScheduleWeekWritten],Table1[ScheduleSeason],Table1[[#This Row],[ScheduleSeason]])</f>
        <v>14</v>
      </c>
      <c r="D2051">
        <v>14</v>
      </c>
      <c r="E2051" cm="1">
        <f t="array" ref="E2051">_xlfn.XLOOKUP(Table1[[#This Row],[ScheduleWeekWritten]],Table3[Game],100+Table3[Increase],Table1[[#This Row],[ScheduleWeekWritten]])</f>
        <v>14</v>
      </c>
      <c r="F2051" t="b">
        <v>0</v>
      </c>
      <c r="G2051" t="s">
        <v>46</v>
      </c>
      <c r="H2051">
        <v>14</v>
      </c>
      <c r="I2051">
        <v>28</v>
      </c>
      <c r="J2051" t="s">
        <v>24</v>
      </c>
      <c r="K2051" t="s">
        <v>47</v>
      </c>
      <c r="L2051" t="str">
        <f>_xlfn.XLOOKUP(Table1[[#This Row],[TeamFavoriteID]],Table2[team_id],Table2[team_name],_xlfn.XLOOKUP(Table1[[#This Row],[TeamFavoriteID]],Table2[team_id_pfr],Table2[team_name],"Even"))</f>
        <v>Chicago Bears</v>
      </c>
      <c r="M2051">
        <v>-8</v>
      </c>
      <c r="N2051">
        <f>IF(Table1[[#This Row],[TeamFavorite]]=Table1[[#This Row],[TeamHome]],Table1[[#This Row],[ScoreAway]]-Table1[[#This Row],[ScoreHome]],Table1[[#This Row],[ScoreHome]]-Table1[[#This Row],[ScoreAway]])</f>
        <v>14</v>
      </c>
      <c r="O2051">
        <f>IF(Table1[[#This Row],[SpreadActual]]&lt;Table1[[#This Row],[SpreadFavorite]],1,0)</f>
        <v>0</v>
      </c>
      <c r="Q2051" t="s">
        <v>114</v>
      </c>
      <c r="R2051" t="b">
        <v>0</v>
      </c>
      <c r="S2051">
        <v>23</v>
      </c>
      <c r="T2051">
        <v>13</v>
      </c>
      <c r="U2051">
        <v>71</v>
      </c>
    </row>
    <row r="2052" spans="1:22" x14ac:dyDescent="0.2">
      <c r="A2052" s="1">
        <v>28106</v>
      </c>
      <c r="B2052">
        <v>1976</v>
      </c>
      <c r="C2052">
        <f>_xlfn.MAXIFS(Table1[ScheduleWeekWritten],Table1[ScheduleSeason],Table1[[#This Row],[ScheduleSeason]])</f>
        <v>14</v>
      </c>
      <c r="D2052">
        <v>14</v>
      </c>
      <c r="E2052" cm="1">
        <f t="array" ref="E2052">_xlfn.XLOOKUP(Table1[[#This Row],[ScheduleWeekWritten]],Table3[Game],100+Table3[Increase],Table1[[#This Row],[ScheduleWeekWritten]])</f>
        <v>14</v>
      </c>
      <c r="F2052" t="b">
        <v>0</v>
      </c>
      <c r="G2052" t="s">
        <v>67</v>
      </c>
      <c r="H2052">
        <v>14</v>
      </c>
      <c r="I2052">
        <v>27</v>
      </c>
      <c r="J2052" t="s">
        <v>61</v>
      </c>
      <c r="K2052" t="s">
        <v>68</v>
      </c>
      <c r="L2052" t="str">
        <f>_xlfn.XLOOKUP(Table1[[#This Row],[TeamFavoriteID]],Table2[team_id],Table2[team_name],_xlfn.XLOOKUP(Table1[[#This Row],[TeamFavoriteID]],Table2[team_id_pfr],Table2[team_name],"Even"))</f>
        <v>Dallas Cowboys</v>
      </c>
      <c r="M2052">
        <v>-4.5</v>
      </c>
      <c r="N2052">
        <f>IF(Table1[[#This Row],[TeamFavorite]]=Table1[[#This Row],[TeamHome]],Table1[[#This Row],[ScoreAway]]-Table1[[#This Row],[ScoreHome]],Table1[[#This Row],[ScoreHome]]-Table1[[#This Row],[ScoreAway]])</f>
        <v>13</v>
      </c>
      <c r="O2052">
        <f>IF(Table1[[#This Row],[SpreadActual]]&lt;Table1[[#This Row],[SpreadFavorite]],1,0)</f>
        <v>0</v>
      </c>
      <c r="Q2052" t="s">
        <v>119</v>
      </c>
      <c r="R2052" t="b">
        <v>0</v>
      </c>
      <c r="S2052">
        <v>38</v>
      </c>
      <c r="T2052">
        <v>7</v>
      </c>
      <c r="U2052">
        <v>78</v>
      </c>
    </row>
    <row r="2053" spans="1:22" x14ac:dyDescent="0.2">
      <c r="A2053" s="1">
        <v>28106</v>
      </c>
      <c r="B2053">
        <v>1976</v>
      </c>
      <c r="C2053">
        <f>_xlfn.MAXIFS(Table1[ScheduleWeekWritten],Table1[ScheduleSeason],Table1[[#This Row],[ScheduleSeason]])</f>
        <v>14</v>
      </c>
      <c r="D2053">
        <v>14</v>
      </c>
      <c r="E2053" cm="1">
        <f t="array" ref="E2053">_xlfn.XLOOKUP(Table1[[#This Row],[ScheduleWeekWritten]],Table3[Game],100+Table3[Increase],Table1[[#This Row],[ScheduleWeekWritten]])</f>
        <v>14</v>
      </c>
      <c r="F2053" t="b">
        <v>0</v>
      </c>
      <c r="G2053" t="s">
        <v>42</v>
      </c>
      <c r="H2053">
        <v>39</v>
      </c>
      <c r="I2053">
        <v>14</v>
      </c>
      <c r="J2053" t="s">
        <v>62</v>
      </c>
      <c r="K2053" t="s">
        <v>63</v>
      </c>
      <c r="L2053" t="str">
        <f>_xlfn.XLOOKUP(Table1[[#This Row],[TeamFavoriteID]],Table2[team_id],Table2[team_name],_xlfn.XLOOKUP(Table1[[#This Row],[TeamFavoriteID]],Table2[team_id_pfr],Table2[team_name],"Even"))</f>
        <v>Cleveland Browns</v>
      </c>
      <c r="M2053">
        <v>-3.5</v>
      </c>
      <c r="N2053">
        <f>IF(Table1[[#This Row],[TeamFavorite]]=Table1[[#This Row],[TeamHome]],Table1[[#This Row],[ScoreAway]]-Table1[[#This Row],[ScoreHome]],Table1[[#This Row],[ScoreHome]]-Table1[[#This Row],[ScoreAway]])</f>
        <v>25</v>
      </c>
      <c r="O2053">
        <f>IF(Table1[[#This Row],[SpreadActual]]&lt;Table1[[#This Row],[SpreadFavorite]],1,0)</f>
        <v>0</v>
      </c>
      <c r="Q2053" t="s">
        <v>117</v>
      </c>
      <c r="R2053" t="b">
        <v>0</v>
      </c>
      <c r="S2053">
        <v>30</v>
      </c>
      <c r="T2053">
        <v>14</v>
      </c>
      <c r="U2053">
        <v>69</v>
      </c>
    </row>
    <row r="2054" spans="1:22" x14ac:dyDescent="0.2">
      <c r="A2054" s="1">
        <v>28106</v>
      </c>
      <c r="B2054">
        <v>1976</v>
      </c>
      <c r="C2054">
        <f>_xlfn.MAXIFS(Table1[ScheduleWeekWritten],Table1[ScheduleSeason],Table1[[#This Row],[ScheduleSeason]])</f>
        <v>14</v>
      </c>
      <c r="D2054">
        <v>14</v>
      </c>
      <c r="E2054" cm="1">
        <f t="array" ref="E2054">_xlfn.XLOOKUP(Table1[[#This Row],[ScheduleWeekWritten]],Table3[Game],100+Table3[Increase],Table1[[#This Row],[ScheduleWeekWritten]])</f>
        <v>14</v>
      </c>
      <c r="F2054" t="b">
        <v>0</v>
      </c>
      <c r="G2054" t="s">
        <v>95</v>
      </c>
      <c r="H2054">
        <v>7</v>
      </c>
      <c r="I2054">
        <v>27</v>
      </c>
      <c r="J2054" t="s">
        <v>53</v>
      </c>
      <c r="K2054" t="s">
        <v>98</v>
      </c>
      <c r="L2054" t="str">
        <f>_xlfn.XLOOKUP(Table1[[#This Row],[TeamFavoriteID]],Table2[team_id],Table2[team_name],_xlfn.XLOOKUP(Table1[[#This Row],[TeamFavoriteID]],Table2[team_id_pfr],Table2[team_name],"Even"))</f>
        <v>New Orleans Saints</v>
      </c>
      <c r="M2054">
        <v>-3</v>
      </c>
      <c r="N2054">
        <f>IF(Table1[[#This Row],[TeamFavorite]]=Table1[[#This Row],[TeamHome]],Table1[[#This Row],[ScoreAway]]-Table1[[#This Row],[ScoreHome]],Table1[[#This Row],[ScoreHome]]-Table1[[#This Row],[ScoreAway]])</f>
        <v>20</v>
      </c>
      <c r="O2054">
        <f>IF(Table1[[#This Row],[SpreadActual]]&lt;Table1[[#This Row],[SpreadFavorite]],1,0)</f>
        <v>0</v>
      </c>
      <c r="Q2054" t="s">
        <v>124</v>
      </c>
      <c r="R2054" t="b">
        <v>0</v>
      </c>
      <c r="S2054">
        <v>72</v>
      </c>
      <c r="T2054">
        <v>0</v>
      </c>
      <c r="V2054" t="s">
        <v>103</v>
      </c>
    </row>
    <row r="2055" spans="1:22" x14ac:dyDescent="0.2">
      <c r="A2055" s="1">
        <v>28106</v>
      </c>
      <c r="B2055">
        <v>1976</v>
      </c>
      <c r="C2055">
        <f>_xlfn.MAXIFS(Table1[ScheduleWeekWritten],Table1[ScheduleSeason],Table1[[#This Row],[ScheduleSeason]])</f>
        <v>14</v>
      </c>
      <c r="D2055">
        <v>14</v>
      </c>
      <c r="E2055" cm="1">
        <f t="array" ref="E2055">_xlfn.XLOOKUP(Table1[[#This Row],[ScheduleWeekWritten]],Table3[Game],100+Table3[Increase],Table1[[#This Row],[ScheduleWeekWritten]])</f>
        <v>14</v>
      </c>
      <c r="F2055" t="b">
        <v>0</v>
      </c>
      <c r="G2055" t="s">
        <v>50</v>
      </c>
      <c r="H2055">
        <v>14</v>
      </c>
      <c r="I2055">
        <v>17</v>
      </c>
      <c r="J2055" t="s">
        <v>57</v>
      </c>
      <c r="K2055" t="s">
        <v>59</v>
      </c>
      <c r="L2055" t="str">
        <f>_xlfn.XLOOKUP(Table1[[#This Row],[TeamFavoriteID]],Table2[team_id],Table2[team_name],_xlfn.XLOOKUP(Table1[[#This Row],[TeamFavoriteID]],Table2[team_id_pfr],Table2[team_name],"Even"))</f>
        <v>Arizona Cardinals</v>
      </c>
      <c r="M2055">
        <v>-8</v>
      </c>
      <c r="N2055">
        <f>IF(Table1[[#This Row],[TeamFavorite]]=Table1[[#This Row],[TeamHome]],Table1[[#This Row],[ScoreAway]]-Table1[[#This Row],[ScoreHome]],Table1[[#This Row],[ScoreHome]]-Table1[[#This Row],[ScoreAway]])</f>
        <v>-3</v>
      </c>
      <c r="O2055">
        <f>IF(Table1[[#This Row],[SpreadActual]]&lt;Table1[[#This Row],[SpreadFavorite]],1,0)</f>
        <v>0</v>
      </c>
      <c r="Q2055" t="s">
        <v>126</v>
      </c>
      <c r="R2055" t="b">
        <v>0</v>
      </c>
      <c r="S2055">
        <v>40</v>
      </c>
      <c r="T2055">
        <v>8</v>
      </c>
      <c r="U2055">
        <v>70</v>
      </c>
    </row>
    <row r="2056" spans="1:22" x14ac:dyDescent="0.2">
      <c r="A2056" s="1">
        <v>28106</v>
      </c>
      <c r="B2056">
        <v>1976</v>
      </c>
      <c r="C2056">
        <f>_xlfn.MAXIFS(Table1[ScheduleWeekWritten],Table1[ScheduleSeason],Table1[[#This Row],[ScheduleSeason]])</f>
        <v>14</v>
      </c>
      <c r="D2056">
        <v>14</v>
      </c>
      <c r="E2056" cm="1">
        <f t="array" ref="E2056">_xlfn.XLOOKUP(Table1[[#This Row],[ScheduleWeekWritten]],Table3[Game],100+Table3[Increase],Table1[[#This Row],[ScheduleWeekWritten]])</f>
        <v>14</v>
      </c>
      <c r="F2056" t="b">
        <v>0</v>
      </c>
      <c r="G2056" t="s">
        <v>31</v>
      </c>
      <c r="H2056">
        <v>3</v>
      </c>
      <c r="I2056">
        <v>42</v>
      </c>
      <c r="J2056" t="s">
        <v>101</v>
      </c>
      <c r="K2056" t="s">
        <v>104</v>
      </c>
      <c r="L2056" t="str">
        <f>_xlfn.XLOOKUP(Table1[[#This Row],[TeamFavoriteID]],Table2[team_id],Table2[team_name],_xlfn.XLOOKUP(Table1[[#This Row],[TeamFavoriteID]],Table2[team_id_pfr],Table2[team_name],"Even"))</f>
        <v>Cincinnati Bengals</v>
      </c>
      <c r="M2056">
        <v>-13.5</v>
      </c>
      <c r="N2056">
        <f>IF(Table1[[#This Row],[TeamFavorite]]=Table1[[#This Row],[TeamHome]],Table1[[#This Row],[ScoreAway]]-Table1[[#This Row],[ScoreHome]],Table1[[#This Row],[ScoreHome]]-Table1[[#This Row],[ScoreAway]])</f>
        <v>-39</v>
      </c>
      <c r="O2056">
        <f>IF(Table1[[#This Row],[SpreadActual]]&lt;Table1[[#This Row],[SpreadFavorite]],1,0)</f>
        <v>1</v>
      </c>
      <c r="Q2056" t="s">
        <v>74</v>
      </c>
      <c r="R2056" t="b">
        <v>0</v>
      </c>
      <c r="S2056">
        <v>40</v>
      </c>
      <c r="T2056">
        <v>8</v>
      </c>
      <c r="U2056">
        <v>70</v>
      </c>
    </row>
    <row r="2057" spans="1:22" x14ac:dyDescent="0.2">
      <c r="A2057" s="1">
        <v>28106</v>
      </c>
      <c r="B2057">
        <v>1976</v>
      </c>
      <c r="C2057">
        <f>_xlfn.MAXIFS(Table1[ScheduleWeekWritten],Table1[ScheduleSeason],Table1[[#This Row],[ScheduleSeason]])</f>
        <v>14</v>
      </c>
      <c r="D2057">
        <v>14</v>
      </c>
      <c r="E2057" cm="1">
        <f t="array" ref="E2057">_xlfn.XLOOKUP(Table1[[#This Row],[ScheduleWeekWritten]],Table3[Game],100+Table3[Increase],Table1[[#This Row],[ScheduleWeekWritten]])</f>
        <v>14</v>
      </c>
      <c r="F2057" t="b">
        <v>0</v>
      </c>
      <c r="G2057" t="s">
        <v>20</v>
      </c>
      <c r="H2057">
        <v>24</v>
      </c>
      <c r="I2057">
        <v>0</v>
      </c>
      <c r="J2057" t="s">
        <v>27</v>
      </c>
      <c r="K2057" t="s">
        <v>21</v>
      </c>
      <c r="L2057" t="str">
        <f>_xlfn.XLOOKUP(Table1[[#This Row],[TeamFavoriteID]],Table2[team_id],Table2[team_name],_xlfn.XLOOKUP(Table1[[#This Row],[TeamFavoriteID]],Table2[team_id_pfr],Table2[team_name],"Even"))</f>
        <v>Las Vegas Raiders</v>
      </c>
      <c r="M2057">
        <v>-9</v>
      </c>
      <c r="N2057">
        <f>IF(Table1[[#This Row],[TeamFavorite]]=Table1[[#This Row],[TeamHome]],Table1[[#This Row],[ScoreAway]]-Table1[[#This Row],[ScoreHome]],Table1[[#This Row],[ScoreHome]]-Table1[[#This Row],[ScoreAway]])</f>
        <v>24</v>
      </c>
      <c r="O2057">
        <f>IF(Table1[[#This Row],[SpreadActual]]&lt;Table1[[#This Row],[SpreadFavorite]],1,0)</f>
        <v>0</v>
      </c>
      <c r="Q2057" t="s">
        <v>76</v>
      </c>
      <c r="R2057" t="b">
        <v>0</v>
      </c>
      <c r="S2057">
        <v>48</v>
      </c>
      <c r="T2057">
        <v>5</v>
      </c>
      <c r="U2057">
        <v>71</v>
      </c>
    </row>
    <row r="2058" spans="1:22" x14ac:dyDescent="0.2">
      <c r="A2058" s="1">
        <v>28106</v>
      </c>
      <c r="B2058">
        <v>1976</v>
      </c>
      <c r="C2058">
        <f>_xlfn.MAXIFS(Table1[ScheduleWeekWritten],Table1[ScheduleSeason],Table1[[#This Row],[ScheduleSeason]])</f>
        <v>14</v>
      </c>
      <c r="D2058">
        <v>14</v>
      </c>
      <c r="E2058" cm="1">
        <f t="array" ref="E2058">_xlfn.XLOOKUP(Table1[[#This Row],[ScheduleWeekWritten]],Table3[Game],100+Table3[Increase],Table1[[#This Row],[ScheduleWeekWritten]])</f>
        <v>14</v>
      </c>
      <c r="F2058" t="b">
        <v>0</v>
      </c>
      <c r="G2058" t="s">
        <v>58</v>
      </c>
      <c r="H2058">
        <v>27</v>
      </c>
      <c r="I2058">
        <v>10</v>
      </c>
      <c r="J2058" t="s">
        <v>128</v>
      </c>
      <c r="K2058" t="s">
        <v>77</v>
      </c>
      <c r="L2058" t="str">
        <f>_xlfn.XLOOKUP(Table1[[#This Row],[TeamFavoriteID]],Table2[team_id],Table2[team_name],_xlfn.XLOOKUP(Table1[[#This Row],[TeamFavoriteID]],Table2[team_id_pfr],Table2[team_name],"Even"))</f>
        <v>Philadelphia Eagles</v>
      </c>
      <c r="M2058">
        <v>-8</v>
      </c>
      <c r="N2058">
        <f>IF(Table1[[#This Row],[TeamFavorite]]=Table1[[#This Row],[TeamHome]],Table1[[#This Row],[ScoreAway]]-Table1[[#This Row],[ScoreHome]],Table1[[#This Row],[ScoreHome]]-Table1[[#This Row],[ScoreAway]])</f>
        <v>-17</v>
      </c>
      <c r="O2058">
        <f>IF(Table1[[#This Row],[SpreadActual]]&lt;Table1[[#This Row],[SpreadFavorite]],1,0)</f>
        <v>1</v>
      </c>
      <c r="Q2058" t="s">
        <v>112</v>
      </c>
      <c r="R2058" t="b">
        <v>0</v>
      </c>
      <c r="S2058">
        <v>41</v>
      </c>
      <c r="T2058">
        <v>4</v>
      </c>
      <c r="U2058">
        <v>80</v>
      </c>
    </row>
    <row r="2059" spans="1:22" x14ac:dyDescent="0.2">
      <c r="A2059" s="1">
        <v>28106</v>
      </c>
      <c r="B2059">
        <v>1976</v>
      </c>
      <c r="C2059">
        <f>_xlfn.MAXIFS(Table1[ScheduleWeekWritten],Table1[ScheduleSeason],Table1[[#This Row],[ScheduleSeason]])</f>
        <v>14</v>
      </c>
      <c r="D2059">
        <v>14</v>
      </c>
      <c r="E2059" cm="1">
        <f t="array" ref="E2059">_xlfn.XLOOKUP(Table1[[#This Row],[ScheduleWeekWritten]],Table3[Game],100+Table3[Increase],Table1[[#This Row],[ScheduleWeekWritten]])</f>
        <v>14</v>
      </c>
      <c r="F2059" t="b">
        <v>0</v>
      </c>
      <c r="G2059" t="s">
        <v>127</v>
      </c>
      <c r="H2059">
        <v>14</v>
      </c>
      <c r="I2059">
        <v>31</v>
      </c>
      <c r="J2059" t="s">
        <v>115</v>
      </c>
      <c r="K2059" t="s">
        <v>70</v>
      </c>
      <c r="L2059" t="str">
        <f>_xlfn.XLOOKUP(Table1[[#This Row],[TeamFavoriteID]],Table2[team_id],Table2[team_name],_xlfn.XLOOKUP(Table1[[#This Row],[TeamFavoriteID]],Table2[team_id_pfr],Table2[team_name],"Even"))</f>
        <v>Boston Patriots</v>
      </c>
      <c r="M2059">
        <v>-20</v>
      </c>
      <c r="N2059">
        <f>IF(Table1[[#This Row],[TeamFavorite]]=Table1[[#This Row],[TeamHome]],Table1[[#This Row],[ScoreAway]]-Table1[[#This Row],[ScoreHome]],Table1[[#This Row],[ScoreHome]]-Table1[[#This Row],[ScoreAway]])</f>
        <v>-17</v>
      </c>
      <c r="O2059">
        <f>IF(Table1[[#This Row],[SpreadActual]]&lt;Table1[[#This Row],[SpreadFavorite]],1,0)</f>
        <v>0</v>
      </c>
      <c r="Q2059" t="s">
        <v>130</v>
      </c>
      <c r="R2059" t="b">
        <v>0</v>
      </c>
      <c r="S2059">
        <v>73</v>
      </c>
      <c r="T2059">
        <v>8</v>
      </c>
      <c r="U2059">
        <v>82</v>
      </c>
    </row>
    <row r="2060" spans="1:22" x14ac:dyDescent="0.2">
      <c r="A2060" s="1">
        <v>28112</v>
      </c>
      <c r="B2060">
        <v>1976</v>
      </c>
      <c r="C2060">
        <f>_xlfn.MAXIFS(Table1[ScheduleWeekWritten],Table1[ScheduleSeason],Table1[[#This Row],[ScheduleSeason]])</f>
        <v>14</v>
      </c>
      <c r="D2060" t="s">
        <v>99</v>
      </c>
      <c r="E2060" cm="1">
        <f t="array" ref="E2060">_xlfn.XLOOKUP(Table1[[#This Row],[ScheduleWeekWritten]],Table3[Game],100+Table3[Increase],Table1[[#This Row],[ScheduleWeekWritten]])</f>
        <v>102</v>
      </c>
      <c r="F2060" t="b">
        <v>1</v>
      </c>
      <c r="G2060" t="s">
        <v>54</v>
      </c>
      <c r="H2060">
        <v>35</v>
      </c>
      <c r="I2060">
        <v>20</v>
      </c>
      <c r="J2060" t="s">
        <v>61</v>
      </c>
      <c r="K2060" t="s">
        <v>55</v>
      </c>
      <c r="L2060" t="str">
        <f>_xlfn.XLOOKUP(Table1[[#This Row],[TeamFavoriteID]],Table2[team_id],Table2[team_name],_xlfn.XLOOKUP(Table1[[#This Row],[TeamFavoriteID]],Table2[team_id_pfr],Table2[team_name],"Even"))</f>
        <v>Minnesota Vikings</v>
      </c>
      <c r="M2060">
        <v>-6</v>
      </c>
      <c r="N2060">
        <f>IF(Table1[[#This Row],[TeamFavorite]]=Table1[[#This Row],[TeamHome]],Table1[[#This Row],[ScoreAway]]-Table1[[#This Row],[ScoreHome]],Table1[[#This Row],[ScoreHome]]-Table1[[#This Row],[ScoreAway]])</f>
        <v>-15</v>
      </c>
      <c r="O2060">
        <f>IF(Table1[[#This Row],[SpreadActual]]&lt;Table1[[#This Row],[SpreadFavorite]],1,0)</f>
        <v>1</v>
      </c>
      <c r="Q2060" t="s">
        <v>73</v>
      </c>
      <c r="R2060" t="b">
        <v>0</v>
      </c>
      <c r="S2060">
        <v>31</v>
      </c>
      <c r="T2060">
        <v>7</v>
      </c>
      <c r="U2060">
        <v>64</v>
      </c>
    </row>
    <row r="2061" spans="1:22" x14ac:dyDescent="0.2">
      <c r="A2061" s="1">
        <v>28112</v>
      </c>
      <c r="B2061">
        <v>1976</v>
      </c>
      <c r="C2061">
        <f>_xlfn.MAXIFS(Table1[ScheduleWeekWritten],Table1[ScheduleSeason],Table1[[#This Row],[ScheduleSeason]])</f>
        <v>14</v>
      </c>
      <c r="D2061" t="s">
        <v>99</v>
      </c>
      <c r="E2061" cm="1">
        <f t="array" ref="E2061">_xlfn.XLOOKUP(Table1[[#This Row],[ScheduleWeekWritten]],Table3[Game],100+Table3[Increase],Table1[[#This Row],[ScheduleWeekWritten]])</f>
        <v>102</v>
      </c>
      <c r="F2061" t="b">
        <v>1</v>
      </c>
      <c r="G2061" t="s">
        <v>20</v>
      </c>
      <c r="H2061">
        <v>24</v>
      </c>
      <c r="I2061">
        <v>21</v>
      </c>
      <c r="J2061" t="s">
        <v>115</v>
      </c>
      <c r="K2061" t="s">
        <v>21</v>
      </c>
      <c r="L2061" t="str">
        <f>_xlfn.XLOOKUP(Table1[[#This Row],[TeamFavoriteID]],Table2[team_id],Table2[team_name],_xlfn.XLOOKUP(Table1[[#This Row],[TeamFavoriteID]],Table2[team_id_pfr],Table2[team_name],"Even"))</f>
        <v>Las Vegas Raiders</v>
      </c>
      <c r="M2061">
        <v>-8</v>
      </c>
      <c r="N2061">
        <f>IF(Table1[[#This Row],[TeamFavorite]]=Table1[[#This Row],[TeamHome]],Table1[[#This Row],[ScoreAway]]-Table1[[#This Row],[ScoreHome]],Table1[[#This Row],[ScoreHome]]-Table1[[#This Row],[ScoreAway]])</f>
        <v>3</v>
      </c>
      <c r="O2061">
        <f>IF(Table1[[#This Row],[SpreadActual]]&lt;Table1[[#This Row],[SpreadFavorite]],1,0)</f>
        <v>0</v>
      </c>
      <c r="Q2061" t="s">
        <v>76</v>
      </c>
      <c r="R2061" t="b">
        <v>0</v>
      </c>
      <c r="S2061">
        <v>50</v>
      </c>
      <c r="T2061">
        <v>7</v>
      </c>
      <c r="U2061">
        <v>61</v>
      </c>
    </row>
    <row r="2062" spans="1:22" x14ac:dyDescent="0.2">
      <c r="A2062" s="1">
        <v>28113</v>
      </c>
      <c r="B2062">
        <v>1976</v>
      </c>
      <c r="C2062">
        <f>_xlfn.MAXIFS(Table1[ScheduleWeekWritten],Table1[ScheduleSeason],Table1[[#This Row],[ScheduleSeason]])</f>
        <v>14</v>
      </c>
      <c r="D2062" t="s">
        <v>99</v>
      </c>
      <c r="E2062" cm="1">
        <f t="array" ref="E2062">_xlfn.XLOOKUP(Table1[[#This Row],[ScheduleWeekWritten]],Table3[Game],100+Table3[Increase],Table1[[#This Row],[ScheduleWeekWritten]])</f>
        <v>102</v>
      </c>
      <c r="F2062" t="b">
        <v>1</v>
      </c>
      <c r="G2062" t="s">
        <v>34</v>
      </c>
      <c r="H2062">
        <v>14</v>
      </c>
      <c r="I2062">
        <v>40</v>
      </c>
      <c r="J2062" t="s">
        <v>49</v>
      </c>
      <c r="K2062" t="s">
        <v>51</v>
      </c>
      <c r="L2062" t="str">
        <f>_xlfn.XLOOKUP(Table1[[#This Row],[TeamFavoriteID]],Table2[team_id],Table2[team_name],_xlfn.XLOOKUP(Table1[[#This Row],[TeamFavoriteID]],Table2[team_id_pfr],Table2[team_name],"Even"))</f>
        <v>Pittsburgh Steelers</v>
      </c>
      <c r="M2062">
        <v>-3.5</v>
      </c>
      <c r="N2062">
        <f>IF(Table1[[#This Row],[TeamFavorite]]=Table1[[#This Row],[TeamHome]],Table1[[#This Row],[ScoreAway]]-Table1[[#This Row],[ScoreHome]],Table1[[#This Row],[ScoreHome]]-Table1[[#This Row],[ScoreAway]])</f>
        <v>-26</v>
      </c>
      <c r="O2062">
        <f>IF(Table1[[#This Row],[SpreadActual]]&lt;Table1[[#This Row],[SpreadFavorite]],1,0)</f>
        <v>1</v>
      </c>
      <c r="Q2062" t="s">
        <v>80</v>
      </c>
      <c r="R2062" t="b">
        <v>0</v>
      </c>
      <c r="S2062">
        <v>36</v>
      </c>
      <c r="T2062">
        <v>6</v>
      </c>
      <c r="U2062">
        <v>62</v>
      </c>
    </row>
    <row r="2063" spans="1:22" x14ac:dyDescent="0.2">
      <c r="A2063" s="1">
        <v>28113</v>
      </c>
      <c r="B2063">
        <v>1976</v>
      </c>
      <c r="C2063">
        <f>_xlfn.MAXIFS(Table1[ScheduleWeekWritten],Table1[ScheduleSeason],Table1[[#This Row],[ScheduleSeason]])</f>
        <v>14</v>
      </c>
      <c r="D2063" t="s">
        <v>99</v>
      </c>
      <c r="E2063" cm="1">
        <f t="array" ref="E2063">_xlfn.XLOOKUP(Table1[[#This Row],[ScheduleWeekWritten]],Table3[Game],100+Table3[Increase],Table1[[#This Row],[ScheduleWeekWritten]])</f>
        <v>102</v>
      </c>
      <c r="F2063" t="b">
        <v>1</v>
      </c>
      <c r="G2063" t="s">
        <v>67</v>
      </c>
      <c r="H2063">
        <v>12</v>
      </c>
      <c r="I2063">
        <v>14</v>
      </c>
      <c r="J2063" t="s">
        <v>39</v>
      </c>
      <c r="K2063" t="s">
        <v>68</v>
      </c>
      <c r="L2063" t="str">
        <f>_xlfn.XLOOKUP(Table1[[#This Row],[TeamFavoriteID]],Table2[team_id],Table2[team_name],_xlfn.XLOOKUP(Table1[[#This Row],[TeamFavoriteID]],Table2[team_id_pfr],Table2[team_name],"Even"))</f>
        <v>Dallas Cowboys</v>
      </c>
      <c r="M2063">
        <v>-3.5</v>
      </c>
      <c r="N2063">
        <f>IF(Table1[[#This Row],[TeamFavorite]]=Table1[[#This Row],[TeamHome]],Table1[[#This Row],[ScoreAway]]-Table1[[#This Row],[ScoreHome]],Table1[[#This Row],[ScoreHome]]-Table1[[#This Row],[ScoreAway]])</f>
        <v>2</v>
      </c>
      <c r="O2063">
        <f>IF(Table1[[#This Row],[SpreadActual]]&lt;Table1[[#This Row],[SpreadFavorite]],1,0)</f>
        <v>0</v>
      </c>
      <c r="Q2063" t="s">
        <v>119</v>
      </c>
      <c r="R2063" t="b">
        <v>0</v>
      </c>
      <c r="S2063">
        <v>62</v>
      </c>
      <c r="T2063">
        <v>15</v>
      </c>
      <c r="U2063">
        <v>76</v>
      </c>
    </row>
    <row r="2064" spans="1:22" x14ac:dyDescent="0.2">
      <c r="A2064" s="1">
        <v>28120</v>
      </c>
      <c r="B2064">
        <v>1976</v>
      </c>
      <c r="C2064">
        <f>_xlfn.MAXIFS(Table1[ScheduleWeekWritten],Table1[ScheduleSeason],Table1[[#This Row],[ScheduleSeason]])</f>
        <v>14</v>
      </c>
      <c r="D2064" t="s">
        <v>92</v>
      </c>
      <c r="E2064" cm="1">
        <f t="array" ref="E2064">_xlfn.XLOOKUP(Table1[[#This Row],[ScheduleWeekWritten]],Table3[Game],100+Table3[Increase],Table1[[#This Row],[ScheduleWeekWritten]])</f>
        <v>103</v>
      </c>
      <c r="F2064" t="b">
        <v>1</v>
      </c>
      <c r="G2064" t="s">
        <v>54</v>
      </c>
      <c r="H2064">
        <v>24</v>
      </c>
      <c r="I2064">
        <v>13</v>
      </c>
      <c r="J2064" t="s">
        <v>39</v>
      </c>
      <c r="K2064" t="s">
        <v>55</v>
      </c>
      <c r="L2064" t="str">
        <f>_xlfn.XLOOKUP(Table1[[#This Row],[TeamFavoriteID]],Table2[team_id],Table2[team_name],_xlfn.XLOOKUP(Table1[[#This Row],[TeamFavoriteID]],Table2[team_id_pfr],Table2[team_name],"Even"))</f>
        <v>Minnesota Vikings</v>
      </c>
      <c r="M2064">
        <v>-5</v>
      </c>
      <c r="N2064">
        <f>IF(Table1[[#This Row],[TeamFavorite]]=Table1[[#This Row],[TeamHome]],Table1[[#This Row],[ScoreAway]]-Table1[[#This Row],[ScoreHome]],Table1[[#This Row],[ScoreHome]]-Table1[[#This Row],[ScoreAway]])</f>
        <v>-11</v>
      </c>
      <c r="O2064">
        <f>IF(Table1[[#This Row],[SpreadActual]]&lt;Table1[[#This Row],[SpreadFavorite]],1,0)</f>
        <v>1</v>
      </c>
      <c r="Q2064" t="s">
        <v>73</v>
      </c>
      <c r="R2064" t="b">
        <v>0</v>
      </c>
      <c r="S2064">
        <v>19</v>
      </c>
      <c r="T2064">
        <v>12</v>
      </c>
      <c r="U2064">
        <v>59</v>
      </c>
    </row>
    <row r="2065" spans="1:22" x14ac:dyDescent="0.2">
      <c r="A2065" s="1">
        <v>28120</v>
      </c>
      <c r="B2065">
        <v>1976</v>
      </c>
      <c r="C2065">
        <f>_xlfn.MAXIFS(Table1[ScheduleWeekWritten],Table1[ScheduleSeason],Table1[[#This Row],[ScheduleSeason]])</f>
        <v>14</v>
      </c>
      <c r="D2065" t="s">
        <v>92</v>
      </c>
      <c r="E2065" cm="1">
        <f t="array" ref="E2065">_xlfn.XLOOKUP(Table1[[#This Row],[ScheduleWeekWritten]],Table3[Game],100+Table3[Increase],Table1[[#This Row],[ScheduleWeekWritten]])</f>
        <v>103</v>
      </c>
      <c r="F2065" t="b">
        <v>1</v>
      </c>
      <c r="G2065" t="s">
        <v>20</v>
      </c>
      <c r="H2065">
        <v>24</v>
      </c>
      <c r="I2065">
        <v>7</v>
      </c>
      <c r="J2065" t="s">
        <v>49</v>
      </c>
      <c r="K2065" t="s">
        <v>51</v>
      </c>
      <c r="L2065" t="str">
        <f>_xlfn.XLOOKUP(Table1[[#This Row],[TeamFavoriteID]],Table2[team_id],Table2[team_name],_xlfn.XLOOKUP(Table1[[#This Row],[TeamFavoriteID]],Table2[team_id_pfr],Table2[team_name],"Even"))</f>
        <v>Pittsburgh Steelers</v>
      </c>
      <c r="M2065">
        <v>-4</v>
      </c>
      <c r="N2065">
        <f>IF(Table1[[#This Row],[TeamFavorite]]=Table1[[#This Row],[TeamHome]],Table1[[#This Row],[ScoreAway]]-Table1[[#This Row],[ScoreHome]],Table1[[#This Row],[ScoreHome]]-Table1[[#This Row],[ScoreAway]])</f>
        <v>17</v>
      </c>
      <c r="O2065">
        <f>IF(Table1[[#This Row],[SpreadActual]]&lt;Table1[[#This Row],[SpreadFavorite]],1,0)</f>
        <v>0</v>
      </c>
      <c r="Q2065" t="s">
        <v>76</v>
      </c>
      <c r="R2065" t="b">
        <v>0</v>
      </c>
      <c r="S2065">
        <v>47</v>
      </c>
      <c r="T2065">
        <v>7</v>
      </c>
      <c r="U2065">
        <v>70</v>
      </c>
    </row>
    <row r="2066" spans="1:22" x14ac:dyDescent="0.2">
      <c r="A2066" s="1">
        <v>28134</v>
      </c>
      <c r="B2066">
        <v>1976</v>
      </c>
      <c r="C2066">
        <f>_xlfn.MAXIFS(Table1[ScheduleWeekWritten],Table1[ScheduleSeason],Table1[[#This Row],[ScheduleSeason]])</f>
        <v>14</v>
      </c>
      <c r="D2066" t="s">
        <v>93</v>
      </c>
      <c r="E2066" cm="1">
        <f t="array" ref="E2066">_xlfn.XLOOKUP(Table1[[#This Row],[ScheduleWeekWritten]],Table3[Game],100+Table3[Increase],Table1[[#This Row],[ScheduleWeekWritten]])</f>
        <v>104</v>
      </c>
      <c r="F2066" t="b">
        <v>1</v>
      </c>
      <c r="G2066" t="s">
        <v>54</v>
      </c>
      <c r="H2066">
        <v>14</v>
      </c>
      <c r="I2066">
        <v>32</v>
      </c>
      <c r="J2066" t="s">
        <v>20</v>
      </c>
      <c r="K2066" t="s">
        <v>21</v>
      </c>
      <c r="L2066" t="str">
        <f>_xlfn.XLOOKUP(Table1[[#This Row],[TeamFavoriteID]],Table2[team_id],Table2[team_name],_xlfn.XLOOKUP(Table1[[#This Row],[TeamFavoriteID]],Table2[team_id_pfr],Table2[team_name],"Even"))</f>
        <v>Las Vegas Raiders</v>
      </c>
      <c r="M2066">
        <v>-4</v>
      </c>
      <c r="N2066">
        <f>IF(Table1[[#This Row],[TeamFavorite]]=Table1[[#This Row],[TeamHome]],Table1[[#This Row],[ScoreAway]]-Table1[[#This Row],[ScoreHome]],Table1[[#This Row],[ScoreHome]]-Table1[[#This Row],[ScoreAway]])</f>
        <v>-18</v>
      </c>
      <c r="O2066">
        <f>IF(Table1[[#This Row],[SpreadActual]]&lt;Table1[[#This Row],[SpreadFavorite]],1,0)</f>
        <v>1</v>
      </c>
      <c r="P2066">
        <v>38</v>
      </c>
      <c r="Q2066" t="s">
        <v>131</v>
      </c>
      <c r="R2066" t="b">
        <v>1</v>
      </c>
      <c r="S2066">
        <v>52</v>
      </c>
      <c r="T2066">
        <v>6</v>
      </c>
      <c r="U2066">
        <v>59</v>
      </c>
    </row>
    <row r="2067" spans="1:22" x14ac:dyDescent="0.2">
      <c r="A2067" s="1">
        <v>28386</v>
      </c>
      <c r="B2067">
        <v>1977</v>
      </c>
      <c r="C2067">
        <f>_xlfn.MAXIFS(Table1[ScheduleWeekWritten],Table1[ScheduleSeason],Table1[[#This Row],[ScheduleSeason]])</f>
        <v>14</v>
      </c>
      <c r="D2067">
        <v>1</v>
      </c>
      <c r="E2067" cm="1">
        <f t="array" ref="E2067">_xlfn.XLOOKUP(Table1[[#This Row],[ScheduleWeekWritten]],Table3[Game],100+Table3[Increase],Table1[[#This Row],[ScheduleWeekWritten]])</f>
        <v>1</v>
      </c>
      <c r="F2067" t="b">
        <v>0</v>
      </c>
      <c r="G2067" t="s">
        <v>38</v>
      </c>
      <c r="H2067">
        <v>17</v>
      </c>
      <c r="I2067">
        <v>6</v>
      </c>
      <c r="J2067" t="s">
        <v>39</v>
      </c>
      <c r="K2067" t="s">
        <v>40</v>
      </c>
      <c r="L2067" t="str">
        <f>_xlfn.XLOOKUP(Table1[[#This Row],[TeamFavoriteID]],Table2[team_id],Table2[team_name],_xlfn.XLOOKUP(Table1[[#This Row],[TeamFavoriteID]],Table2[team_id_pfr],Table2[team_name],"Even"))</f>
        <v>Los Angeles Rams</v>
      </c>
      <c r="M2067">
        <v>-12</v>
      </c>
      <c r="N2067">
        <f>IF(Table1[[#This Row],[TeamFavorite]]=Table1[[#This Row],[TeamHome]],Table1[[#This Row],[ScoreAway]]-Table1[[#This Row],[ScoreHome]],Table1[[#This Row],[ScoreHome]]-Table1[[#This Row],[ScoreAway]])</f>
        <v>11</v>
      </c>
      <c r="O2067">
        <f>IF(Table1[[#This Row],[SpreadActual]]&lt;Table1[[#This Row],[SpreadFavorite]],1,0)</f>
        <v>0</v>
      </c>
      <c r="Q2067" t="s">
        <v>41</v>
      </c>
      <c r="R2067" t="b">
        <v>0</v>
      </c>
      <c r="S2067">
        <v>74</v>
      </c>
      <c r="T2067">
        <v>6</v>
      </c>
      <c r="U2067">
        <v>81</v>
      </c>
    </row>
    <row r="2068" spans="1:22" x14ac:dyDescent="0.2">
      <c r="A2068" s="1">
        <v>28386</v>
      </c>
      <c r="B2068">
        <v>1977</v>
      </c>
      <c r="C2068">
        <f>_xlfn.MAXIFS(Table1[ScheduleWeekWritten],Table1[ScheduleSeason],Table1[[#This Row],[ScheduleSeason]])</f>
        <v>14</v>
      </c>
      <c r="D2068">
        <v>1</v>
      </c>
      <c r="E2068" cm="1">
        <f t="array" ref="E2068">_xlfn.XLOOKUP(Table1[[#This Row],[ScheduleWeekWritten]],Table3[Game],100+Table3[Increase],Table1[[#This Row],[ScheduleWeekWritten]])</f>
        <v>1</v>
      </c>
      <c r="F2068" t="b">
        <v>0</v>
      </c>
      <c r="G2068" t="s">
        <v>28</v>
      </c>
      <c r="H2068">
        <v>0</v>
      </c>
      <c r="I2068">
        <v>13</v>
      </c>
      <c r="J2068" t="s">
        <v>19</v>
      </c>
      <c r="K2068" t="s">
        <v>91</v>
      </c>
      <c r="L2068" t="str">
        <f>_xlfn.XLOOKUP(Table1[[#This Row],[TeamFavoriteID]],Table2[team_id],Table2[team_name],_xlfn.XLOOKUP(Table1[[#This Row],[TeamFavoriteID]],Table2[team_id_pfr],Table2[team_name],"Even"))</f>
        <v>Miami Dolphins</v>
      </c>
      <c r="M2068">
        <v>-2.5</v>
      </c>
      <c r="N2068">
        <f>IF(Table1[[#This Row],[TeamFavorite]]=Table1[[#This Row],[TeamHome]],Table1[[#This Row],[ScoreAway]]-Table1[[#This Row],[ScoreHome]],Table1[[#This Row],[ScoreHome]]-Table1[[#This Row],[ScoreAway]])</f>
        <v>-13</v>
      </c>
      <c r="O2068">
        <f>IF(Table1[[#This Row],[SpreadActual]]&lt;Table1[[#This Row],[SpreadFavorite]],1,0)</f>
        <v>1</v>
      </c>
      <c r="Q2068" t="s">
        <v>123</v>
      </c>
      <c r="R2068" t="b">
        <v>0</v>
      </c>
      <c r="S2068">
        <v>68</v>
      </c>
      <c r="T2068">
        <v>19</v>
      </c>
      <c r="U2068">
        <v>94</v>
      </c>
    </row>
    <row r="2069" spans="1:22" x14ac:dyDescent="0.2">
      <c r="A2069" s="1">
        <v>28386</v>
      </c>
      <c r="B2069">
        <v>1977</v>
      </c>
      <c r="C2069">
        <f>_xlfn.MAXIFS(Table1[ScheduleWeekWritten],Table1[ScheduleSeason],Table1[[#This Row],[ScheduleSeason]])</f>
        <v>14</v>
      </c>
      <c r="D2069">
        <v>1</v>
      </c>
      <c r="E2069" cm="1">
        <f t="array" ref="E2069">_xlfn.XLOOKUP(Table1[[#This Row],[ScheduleWeekWritten]],Table3[Game],100+Table3[Increase],Table1[[#This Row],[ScheduleWeekWritten]])</f>
        <v>1</v>
      </c>
      <c r="F2069" t="b">
        <v>0</v>
      </c>
      <c r="G2069" t="s">
        <v>46</v>
      </c>
      <c r="H2069">
        <v>30</v>
      </c>
      <c r="I2069">
        <v>20</v>
      </c>
      <c r="J2069" t="s">
        <v>45</v>
      </c>
      <c r="K2069" t="s">
        <v>47</v>
      </c>
      <c r="L2069" t="str">
        <f>_xlfn.XLOOKUP(Table1[[#This Row],[TeamFavoriteID]],Table2[team_id],Table2[team_name],_xlfn.XLOOKUP(Table1[[#This Row],[TeamFavoriteID]],Table2[team_id_pfr],Table2[team_name],"Even"))</f>
        <v>Chicago Bears</v>
      </c>
      <c r="M2069">
        <v>-6.5</v>
      </c>
      <c r="N2069">
        <f>IF(Table1[[#This Row],[TeamFavorite]]=Table1[[#This Row],[TeamHome]],Table1[[#This Row],[ScoreAway]]-Table1[[#This Row],[ScoreHome]],Table1[[#This Row],[ScoreHome]]-Table1[[#This Row],[ScoreAway]])</f>
        <v>-10</v>
      </c>
      <c r="O2069">
        <f>IF(Table1[[#This Row],[SpreadActual]]&lt;Table1[[#This Row],[SpreadFavorite]],1,0)</f>
        <v>1</v>
      </c>
      <c r="Q2069" t="s">
        <v>114</v>
      </c>
      <c r="R2069" t="b">
        <v>0</v>
      </c>
      <c r="S2069">
        <v>73</v>
      </c>
      <c r="T2069">
        <v>8</v>
      </c>
      <c r="U2069">
        <v>80</v>
      </c>
    </row>
    <row r="2070" spans="1:22" x14ac:dyDescent="0.2">
      <c r="A2070" s="1">
        <v>28386</v>
      </c>
      <c r="B2070">
        <v>1977</v>
      </c>
      <c r="C2070">
        <f>_xlfn.MAXIFS(Table1[ScheduleWeekWritten],Table1[ScheduleSeason],Table1[[#This Row],[ScheduleSeason]])</f>
        <v>14</v>
      </c>
      <c r="D2070">
        <v>1</v>
      </c>
      <c r="E2070" cm="1">
        <f t="array" ref="E2070">_xlfn.XLOOKUP(Table1[[#This Row],[ScheduleWeekWritten]],Table3[Game],100+Table3[Increase],Table1[[#This Row],[ScheduleWeekWritten]])</f>
        <v>1</v>
      </c>
      <c r="F2070" t="b">
        <v>0</v>
      </c>
      <c r="G2070" t="s">
        <v>101</v>
      </c>
      <c r="H2070">
        <v>3</v>
      </c>
      <c r="I2070">
        <v>13</v>
      </c>
      <c r="J2070" t="s">
        <v>62</v>
      </c>
      <c r="K2070" t="s">
        <v>104</v>
      </c>
      <c r="L2070" t="str">
        <f>_xlfn.XLOOKUP(Table1[[#This Row],[TeamFavoriteID]],Table2[team_id],Table2[team_name],_xlfn.XLOOKUP(Table1[[#This Row],[TeamFavoriteID]],Table2[team_id_pfr],Table2[team_name],"Even"))</f>
        <v>Cincinnati Bengals</v>
      </c>
      <c r="M2070">
        <v>-11</v>
      </c>
      <c r="N2070">
        <f>IF(Table1[[#This Row],[TeamFavorite]]=Table1[[#This Row],[TeamHome]],Table1[[#This Row],[ScoreAway]]-Table1[[#This Row],[ScoreHome]],Table1[[#This Row],[ScoreHome]]-Table1[[#This Row],[ScoreAway]])</f>
        <v>10</v>
      </c>
      <c r="O2070">
        <f>IF(Table1[[#This Row],[SpreadActual]]&lt;Table1[[#This Row],[SpreadFavorite]],1,0)</f>
        <v>0</v>
      </c>
      <c r="Q2070" t="s">
        <v>111</v>
      </c>
      <c r="R2070" t="b">
        <v>0</v>
      </c>
      <c r="S2070">
        <v>74</v>
      </c>
      <c r="T2070">
        <v>12</v>
      </c>
      <c r="U2070">
        <v>82</v>
      </c>
    </row>
    <row r="2071" spans="1:22" x14ac:dyDescent="0.2">
      <c r="A2071" s="1">
        <v>28386</v>
      </c>
      <c r="B2071">
        <v>1977</v>
      </c>
      <c r="C2071">
        <f>_xlfn.MAXIFS(Table1[ScheduleWeekWritten],Table1[ScheduleSeason],Table1[[#This Row],[ScheduleSeason]])</f>
        <v>14</v>
      </c>
      <c r="D2071">
        <v>1</v>
      </c>
      <c r="E2071" cm="1">
        <f t="array" ref="E2071">_xlfn.XLOOKUP(Table1[[#This Row],[ScheduleWeekWritten]],Table3[Game],100+Table3[Increase],Table1[[#This Row],[ScheduleWeekWritten]])</f>
        <v>1</v>
      </c>
      <c r="F2071" t="b">
        <v>0</v>
      </c>
      <c r="G2071" t="s">
        <v>24</v>
      </c>
      <c r="H2071">
        <v>7</v>
      </c>
      <c r="I2071">
        <v>0</v>
      </c>
      <c r="J2071" t="s">
        <v>57</v>
      </c>
      <c r="K2071" t="s">
        <v>88</v>
      </c>
      <c r="L2071" t="str">
        <f>_xlfn.XLOOKUP(Table1[[#This Row],[TeamFavoriteID]],Table2[team_id],Table2[team_name],_xlfn.XLOOKUP(Table1[[#This Row],[TeamFavoriteID]],Table2[team_id_pfr],Table2[team_name],"Even"))</f>
        <v>Denver Broncos</v>
      </c>
      <c r="M2071">
        <v>-4.5</v>
      </c>
      <c r="N2071">
        <f>IF(Table1[[#This Row],[TeamFavorite]]=Table1[[#This Row],[TeamHome]],Table1[[#This Row],[ScoreAway]]-Table1[[#This Row],[ScoreHome]],Table1[[#This Row],[ScoreHome]]-Table1[[#This Row],[ScoreAway]])</f>
        <v>-7</v>
      </c>
      <c r="O2071">
        <f>IF(Table1[[#This Row],[SpreadActual]]&lt;Table1[[#This Row],[SpreadFavorite]],1,0)</f>
        <v>1</v>
      </c>
      <c r="Q2071" t="s">
        <v>71</v>
      </c>
      <c r="R2071" t="b">
        <v>0</v>
      </c>
      <c r="S2071">
        <v>60</v>
      </c>
      <c r="T2071">
        <v>10</v>
      </c>
      <c r="U2071">
        <v>24</v>
      </c>
    </row>
    <row r="2072" spans="1:22" x14ac:dyDescent="0.2">
      <c r="A2072" s="1">
        <v>28386</v>
      </c>
      <c r="B2072">
        <v>1977</v>
      </c>
      <c r="C2072">
        <f>_xlfn.MAXIFS(Table1[ScheduleWeekWritten],Table1[ScheduleSeason],Table1[[#This Row],[ScheduleSeason]])</f>
        <v>14</v>
      </c>
      <c r="D2072">
        <v>1</v>
      </c>
      <c r="E2072" cm="1">
        <f t="array" ref="E2072">_xlfn.XLOOKUP(Table1[[#This Row],[ScheduleWeekWritten]],Table3[Game],100+Table3[Increase],Table1[[#This Row],[ScheduleWeekWritten]])</f>
        <v>1</v>
      </c>
      <c r="F2072" t="b">
        <v>0</v>
      </c>
      <c r="G2072" t="s">
        <v>23</v>
      </c>
      <c r="H2072">
        <v>20</v>
      </c>
      <c r="I2072">
        <v>0</v>
      </c>
      <c r="J2072" t="s">
        <v>31</v>
      </c>
      <c r="K2072" t="s">
        <v>25</v>
      </c>
      <c r="L2072" t="str">
        <f>_xlfn.XLOOKUP(Table1[[#This Row],[TeamFavoriteID]],Table2[team_id],Table2[team_name],_xlfn.XLOOKUP(Table1[[#This Row],[TeamFavoriteID]],Table2[team_id_pfr],Table2[team_name],"Even"))</f>
        <v>Houston Oilers</v>
      </c>
      <c r="M2072">
        <v>-7</v>
      </c>
      <c r="N2072">
        <f>IF(Table1[[#This Row],[TeamFavorite]]=Table1[[#This Row],[TeamHome]],Table1[[#This Row],[ScoreAway]]-Table1[[#This Row],[ScoreHome]],Table1[[#This Row],[ScoreHome]]-Table1[[#This Row],[ScoreAway]])</f>
        <v>-20</v>
      </c>
      <c r="O2072">
        <f>IF(Table1[[#This Row],[SpreadActual]]&lt;Table1[[#This Row],[SpreadFavorite]],1,0)</f>
        <v>1</v>
      </c>
      <c r="Q2072" t="s">
        <v>102</v>
      </c>
      <c r="R2072" t="b">
        <v>0</v>
      </c>
      <c r="S2072">
        <v>72</v>
      </c>
      <c r="T2072">
        <v>0</v>
      </c>
      <c r="V2072" t="s">
        <v>103</v>
      </c>
    </row>
    <row r="2073" spans="1:22" x14ac:dyDescent="0.2">
      <c r="A2073" s="1">
        <v>28386</v>
      </c>
      <c r="B2073">
        <v>1977</v>
      </c>
      <c r="C2073">
        <f>_xlfn.MAXIFS(Table1[ScheduleWeekWritten],Table1[ScheduleSeason],Table1[[#This Row],[ScheduleSeason]])</f>
        <v>14</v>
      </c>
      <c r="D2073">
        <v>1</v>
      </c>
      <c r="E2073" cm="1">
        <f t="array" ref="E2073">_xlfn.XLOOKUP(Table1[[#This Row],[ScheduleWeekWritten]],Table3[Game],100+Table3[Increase],Table1[[#This Row],[ScheduleWeekWritten]])</f>
        <v>1</v>
      </c>
      <c r="F2073" t="b">
        <v>0</v>
      </c>
      <c r="G2073" t="s">
        <v>54</v>
      </c>
      <c r="H2073">
        <v>10</v>
      </c>
      <c r="I2073">
        <v>16</v>
      </c>
      <c r="J2073" t="s">
        <v>67</v>
      </c>
      <c r="K2073" t="s">
        <v>55</v>
      </c>
      <c r="L2073" t="str">
        <f>_xlfn.XLOOKUP(Table1[[#This Row],[TeamFavoriteID]],Table2[team_id],Table2[team_name],_xlfn.XLOOKUP(Table1[[#This Row],[TeamFavoriteID]],Table2[team_id_pfr],Table2[team_name],"Even"))</f>
        <v>Minnesota Vikings</v>
      </c>
      <c r="M2073">
        <v>-2.5</v>
      </c>
      <c r="N2073">
        <f>IF(Table1[[#This Row],[TeamFavorite]]=Table1[[#This Row],[TeamHome]],Table1[[#This Row],[ScoreAway]]-Table1[[#This Row],[ScoreHome]],Table1[[#This Row],[ScoreHome]]-Table1[[#This Row],[ScoreAway]])</f>
        <v>6</v>
      </c>
      <c r="O2073">
        <f>IF(Table1[[#This Row],[SpreadActual]]&lt;Table1[[#This Row],[SpreadFavorite]],1,0)</f>
        <v>0</v>
      </c>
      <c r="Q2073" t="s">
        <v>73</v>
      </c>
      <c r="R2073" t="b">
        <v>0</v>
      </c>
      <c r="S2073">
        <v>68</v>
      </c>
      <c r="T2073">
        <v>12</v>
      </c>
      <c r="U2073">
        <v>86</v>
      </c>
    </row>
    <row r="2074" spans="1:22" x14ac:dyDescent="0.2">
      <c r="A2074" s="1">
        <v>28386</v>
      </c>
      <c r="B2074">
        <v>1977</v>
      </c>
      <c r="C2074">
        <f>_xlfn.MAXIFS(Table1[ScheduleWeekWritten],Table1[ScheduleSeason],Table1[[#This Row],[ScheduleSeason]])</f>
        <v>14</v>
      </c>
      <c r="D2074">
        <v>1</v>
      </c>
      <c r="E2074" cm="1">
        <f t="array" ref="E2074">_xlfn.XLOOKUP(Table1[[#This Row],[ScheduleWeekWritten]],Table3[Game],100+Table3[Increase],Table1[[#This Row],[ScheduleWeekWritten]])</f>
        <v>1</v>
      </c>
      <c r="F2074" t="b">
        <v>0</v>
      </c>
      <c r="G2074" t="s">
        <v>115</v>
      </c>
      <c r="H2074">
        <v>21</v>
      </c>
      <c r="I2074">
        <v>17</v>
      </c>
      <c r="J2074" t="s">
        <v>42</v>
      </c>
      <c r="K2074" t="s">
        <v>70</v>
      </c>
      <c r="L2074" t="str">
        <f>_xlfn.XLOOKUP(Table1[[#This Row],[TeamFavoriteID]],Table2[team_id],Table2[team_name],_xlfn.XLOOKUP(Table1[[#This Row],[TeamFavoriteID]],Table2[team_id_pfr],Table2[team_name],"Even"))</f>
        <v>Boston Patriots</v>
      </c>
      <c r="M2074">
        <v>-11.5</v>
      </c>
      <c r="N2074">
        <f>IF(Table1[[#This Row],[TeamFavorite]]=Table1[[#This Row],[TeamHome]],Table1[[#This Row],[ScoreAway]]-Table1[[#This Row],[ScoreHome]],Table1[[#This Row],[ScoreHome]]-Table1[[#This Row],[ScoreAway]])</f>
        <v>4</v>
      </c>
      <c r="O2074">
        <f>IF(Table1[[#This Row],[SpreadActual]]&lt;Table1[[#This Row],[SpreadFavorite]],1,0)</f>
        <v>0</v>
      </c>
      <c r="Q2074" t="s">
        <v>116</v>
      </c>
      <c r="R2074" t="b">
        <v>0</v>
      </c>
      <c r="S2074">
        <v>66</v>
      </c>
      <c r="T2074">
        <v>7</v>
      </c>
      <c r="U2074">
        <v>88</v>
      </c>
    </row>
    <row r="2075" spans="1:22" x14ac:dyDescent="0.2">
      <c r="A2075" s="1">
        <v>28386</v>
      </c>
      <c r="B2075">
        <v>1977</v>
      </c>
      <c r="C2075">
        <f>_xlfn.MAXIFS(Table1[ScheduleWeekWritten],Table1[ScheduleSeason],Table1[[#This Row],[ScheduleSeason]])</f>
        <v>14</v>
      </c>
      <c r="D2075">
        <v>1</v>
      </c>
      <c r="E2075" cm="1">
        <f t="array" ref="E2075">_xlfn.XLOOKUP(Table1[[#This Row],[ScheduleWeekWritten]],Table3[Game],100+Table3[Increase],Table1[[#This Row],[ScheduleWeekWritten]])</f>
        <v>1</v>
      </c>
      <c r="F2075" t="b">
        <v>0</v>
      </c>
      <c r="G2075" t="s">
        <v>95</v>
      </c>
      <c r="H2075">
        <v>20</v>
      </c>
      <c r="I2075">
        <v>24</v>
      </c>
      <c r="J2075" t="s">
        <v>33</v>
      </c>
      <c r="K2075" t="s">
        <v>98</v>
      </c>
      <c r="L2075" t="str">
        <f>_xlfn.XLOOKUP(Table1[[#This Row],[TeamFavoriteID]],Table2[team_id],Table2[team_name],_xlfn.XLOOKUP(Table1[[#This Row],[TeamFavoriteID]],Table2[team_id_pfr],Table2[team_name],"Even"))</f>
        <v>New Orleans Saints</v>
      </c>
      <c r="M2075">
        <v>-7</v>
      </c>
      <c r="N2075">
        <f>IF(Table1[[#This Row],[TeamFavorite]]=Table1[[#This Row],[TeamHome]],Table1[[#This Row],[ScoreAway]]-Table1[[#This Row],[ScoreHome]],Table1[[#This Row],[ScoreHome]]-Table1[[#This Row],[ScoreAway]])</f>
        <v>4</v>
      </c>
      <c r="O2075">
        <f>IF(Table1[[#This Row],[SpreadActual]]&lt;Table1[[#This Row],[SpreadFavorite]],1,0)</f>
        <v>0</v>
      </c>
      <c r="Q2075" t="s">
        <v>124</v>
      </c>
      <c r="R2075" t="b">
        <v>0</v>
      </c>
      <c r="S2075">
        <v>72</v>
      </c>
      <c r="T2075">
        <v>0</v>
      </c>
      <c r="V2075" t="s">
        <v>103</v>
      </c>
    </row>
    <row r="2076" spans="1:22" x14ac:dyDescent="0.2">
      <c r="A2076" s="1">
        <v>28386</v>
      </c>
      <c r="B2076">
        <v>1977</v>
      </c>
      <c r="C2076">
        <f>_xlfn.MAXIFS(Table1[ScheduleWeekWritten],Table1[ScheduleSeason],Table1[[#This Row],[ScheduleSeason]])</f>
        <v>14</v>
      </c>
      <c r="D2076">
        <v>1</v>
      </c>
      <c r="E2076" cm="1">
        <f t="array" ref="E2076">_xlfn.XLOOKUP(Table1[[#This Row],[ScheduleWeekWritten]],Table3[Game],100+Table3[Increase],Table1[[#This Row],[ScheduleWeekWritten]])</f>
        <v>1</v>
      </c>
      <c r="F2076" t="b">
        <v>0</v>
      </c>
      <c r="G2076" t="s">
        <v>50</v>
      </c>
      <c r="H2076">
        <v>20</v>
      </c>
      <c r="I2076">
        <v>17</v>
      </c>
      <c r="J2076" t="s">
        <v>61</v>
      </c>
      <c r="K2076" t="s">
        <v>85</v>
      </c>
      <c r="L2076" t="str">
        <f>_xlfn.XLOOKUP(Table1[[#This Row],[TeamFavoriteID]],Table2[team_id],Table2[team_name],_xlfn.XLOOKUP(Table1[[#This Row],[TeamFavoriteID]],Table2[team_id_pfr],Table2[team_name],"Even"))</f>
        <v>Washington Commanders</v>
      </c>
      <c r="M2076">
        <v>-4</v>
      </c>
      <c r="N2076">
        <f>IF(Table1[[#This Row],[TeamFavorite]]=Table1[[#This Row],[TeamHome]],Table1[[#This Row],[ScoreAway]]-Table1[[#This Row],[ScoreHome]],Table1[[#This Row],[ScoreHome]]-Table1[[#This Row],[ScoreAway]])</f>
        <v>3</v>
      </c>
      <c r="O2076">
        <f>IF(Table1[[#This Row],[SpreadActual]]&lt;Table1[[#This Row],[SpreadFavorite]],1,0)</f>
        <v>0</v>
      </c>
      <c r="Q2076" t="s">
        <v>126</v>
      </c>
      <c r="R2076" t="b">
        <v>0</v>
      </c>
      <c r="S2076">
        <v>74</v>
      </c>
      <c r="T2076">
        <v>10</v>
      </c>
      <c r="U2076">
        <v>74</v>
      </c>
    </row>
    <row r="2077" spans="1:22" x14ac:dyDescent="0.2">
      <c r="A2077" s="1">
        <v>28386</v>
      </c>
      <c r="B2077">
        <v>1977</v>
      </c>
      <c r="C2077">
        <f>_xlfn.MAXIFS(Table1[ScheduleWeekWritten],Table1[ScheduleSeason],Table1[[#This Row],[ScheduleSeason]])</f>
        <v>14</v>
      </c>
      <c r="D2077">
        <v>1</v>
      </c>
      <c r="E2077" cm="1">
        <f t="array" ref="E2077">_xlfn.XLOOKUP(Table1[[#This Row],[ScheduleWeekWritten]],Table3[Game],100+Table3[Increase],Table1[[#This Row],[ScheduleWeekWritten]])</f>
        <v>1</v>
      </c>
      <c r="F2077" t="b">
        <v>0</v>
      </c>
      <c r="G2077" t="s">
        <v>20</v>
      </c>
      <c r="H2077">
        <v>24</v>
      </c>
      <c r="I2077">
        <v>0</v>
      </c>
      <c r="J2077" t="s">
        <v>27</v>
      </c>
      <c r="K2077" t="s">
        <v>21</v>
      </c>
      <c r="L2077" t="str">
        <f>_xlfn.XLOOKUP(Table1[[#This Row],[TeamFavoriteID]],Table2[team_id],Table2[team_name],_xlfn.XLOOKUP(Table1[[#This Row],[TeamFavoriteID]],Table2[team_id_pfr],Table2[team_name],"Even"))</f>
        <v>Las Vegas Raiders</v>
      </c>
      <c r="M2077">
        <v>-13.5</v>
      </c>
      <c r="N2077">
        <f>IF(Table1[[#This Row],[TeamFavorite]]=Table1[[#This Row],[TeamHome]],Table1[[#This Row],[ScoreAway]]-Table1[[#This Row],[ScoreHome]],Table1[[#This Row],[ScoreHome]]-Table1[[#This Row],[ScoreAway]])</f>
        <v>24</v>
      </c>
      <c r="O2077">
        <f>IF(Table1[[#This Row],[SpreadActual]]&lt;Table1[[#This Row],[SpreadFavorite]],1,0)</f>
        <v>0</v>
      </c>
      <c r="Q2077" t="s">
        <v>76</v>
      </c>
      <c r="R2077" t="b">
        <v>0</v>
      </c>
      <c r="S2077">
        <v>66</v>
      </c>
      <c r="T2077">
        <v>11</v>
      </c>
      <c r="U2077">
        <v>71</v>
      </c>
    </row>
    <row r="2078" spans="1:22" x14ac:dyDescent="0.2">
      <c r="A2078" s="1">
        <v>28386</v>
      </c>
      <c r="B2078">
        <v>1977</v>
      </c>
      <c r="C2078">
        <f>_xlfn.MAXIFS(Table1[ScheduleWeekWritten],Table1[ScheduleSeason],Table1[[#This Row],[ScheduleSeason]])</f>
        <v>14</v>
      </c>
      <c r="D2078">
        <v>1</v>
      </c>
      <c r="E2078" cm="1">
        <f t="array" ref="E2078">_xlfn.XLOOKUP(Table1[[#This Row],[ScheduleWeekWritten]],Table3[Game],100+Table3[Increase],Table1[[#This Row],[ScheduleWeekWritten]])</f>
        <v>1</v>
      </c>
      <c r="F2078" t="b">
        <v>0</v>
      </c>
      <c r="G2078" t="s">
        <v>58</v>
      </c>
      <c r="H2078">
        <v>13</v>
      </c>
      <c r="I2078">
        <v>3</v>
      </c>
      <c r="J2078" t="s">
        <v>127</v>
      </c>
      <c r="K2078" t="s">
        <v>77</v>
      </c>
      <c r="L2078" t="str">
        <f>_xlfn.XLOOKUP(Table1[[#This Row],[TeamFavoriteID]],Table2[team_id],Table2[team_name],_xlfn.XLOOKUP(Table1[[#This Row],[TeamFavoriteID]],Table2[team_id_pfr],Table2[team_name],"Even"))</f>
        <v>Philadelphia Eagles</v>
      </c>
      <c r="M2078">
        <v>-14</v>
      </c>
      <c r="N2078">
        <f>IF(Table1[[#This Row],[TeamFavorite]]=Table1[[#This Row],[TeamHome]],Table1[[#This Row],[ScoreAway]]-Table1[[#This Row],[ScoreHome]],Table1[[#This Row],[ScoreHome]]-Table1[[#This Row],[ScoreAway]])</f>
        <v>-10</v>
      </c>
      <c r="O2078">
        <f>IF(Table1[[#This Row],[SpreadActual]]&lt;Table1[[#This Row],[SpreadFavorite]],1,0)</f>
        <v>0</v>
      </c>
      <c r="Q2078" t="s">
        <v>112</v>
      </c>
      <c r="R2078" t="b">
        <v>0</v>
      </c>
      <c r="S2078">
        <v>74</v>
      </c>
      <c r="T2078">
        <v>8</v>
      </c>
      <c r="U2078">
        <v>75</v>
      </c>
    </row>
    <row r="2079" spans="1:22" x14ac:dyDescent="0.2">
      <c r="A2079" s="1">
        <v>28386</v>
      </c>
      <c r="B2079">
        <v>1977</v>
      </c>
      <c r="C2079">
        <f>_xlfn.MAXIFS(Table1[ScheduleWeekWritten],Table1[ScheduleSeason],Table1[[#This Row],[ScheduleSeason]])</f>
        <v>14</v>
      </c>
      <c r="D2079">
        <v>1</v>
      </c>
      <c r="E2079" cm="1">
        <f t="array" ref="E2079">_xlfn.XLOOKUP(Table1[[#This Row],[ScheduleWeekWritten]],Table3[Game],100+Table3[Increase],Table1[[#This Row],[ScheduleWeekWritten]])</f>
        <v>1</v>
      </c>
      <c r="F2079" t="b">
        <v>0</v>
      </c>
      <c r="G2079" t="s">
        <v>128</v>
      </c>
      <c r="H2079">
        <v>14</v>
      </c>
      <c r="I2079">
        <v>29</v>
      </c>
      <c r="J2079" t="s">
        <v>34</v>
      </c>
      <c r="K2079" t="s">
        <v>72</v>
      </c>
      <c r="L2079" t="str">
        <f>_xlfn.XLOOKUP(Table1[[#This Row],[TeamFavoriteID]],Table2[team_id],Table2[team_name],_xlfn.XLOOKUP(Table1[[#This Row],[TeamFavoriteID]],Table2[team_id_pfr],Table2[team_name],"Even"))</f>
        <v>Baltimore Colts</v>
      </c>
      <c r="M2079">
        <v>-14</v>
      </c>
      <c r="N2079">
        <f>IF(Table1[[#This Row],[TeamFavorite]]=Table1[[#This Row],[TeamHome]],Table1[[#This Row],[ScoreAway]]-Table1[[#This Row],[ScoreHome]],Table1[[#This Row],[ScoreHome]]-Table1[[#This Row],[ScoreAway]])</f>
        <v>-15</v>
      </c>
      <c r="O2079">
        <f>IF(Table1[[#This Row],[SpreadActual]]&lt;Table1[[#This Row],[SpreadFavorite]],1,0)</f>
        <v>1</v>
      </c>
      <c r="Q2079" t="s">
        <v>129</v>
      </c>
      <c r="R2079" t="b">
        <v>0</v>
      </c>
      <c r="S2079">
        <v>72</v>
      </c>
      <c r="T2079">
        <v>0</v>
      </c>
      <c r="V2079" t="s">
        <v>103</v>
      </c>
    </row>
    <row r="2080" spans="1:22" x14ac:dyDescent="0.2">
      <c r="A2080" s="1">
        <v>28387</v>
      </c>
      <c r="B2080">
        <v>1977</v>
      </c>
      <c r="C2080">
        <f>_xlfn.MAXIFS(Table1[ScheduleWeekWritten],Table1[ScheduleSeason],Table1[[#This Row],[ScheduleSeason]])</f>
        <v>14</v>
      </c>
      <c r="D2080">
        <v>1</v>
      </c>
      <c r="E2080" cm="1">
        <f t="array" ref="E2080">_xlfn.XLOOKUP(Table1[[#This Row],[ScheduleWeekWritten]],Table3[Game],100+Table3[Increase],Table1[[#This Row],[ScheduleWeekWritten]])</f>
        <v>1</v>
      </c>
      <c r="F2080" t="b">
        <v>0</v>
      </c>
      <c r="G2080" t="s">
        <v>49</v>
      </c>
      <c r="H2080">
        <v>27</v>
      </c>
      <c r="I2080">
        <v>0</v>
      </c>
      <c r="J2080" t="s">
        <v>53</v>
      </c>
      <c r="K2080" t="s">
        <v>51</v>
      </c>
      <c r="L2080" t="str">
        <f>_xlfn.XLOOKUP(Table1[[#This Row],[TeamFavoriteID]],Table2[team_id],Table2[team_name],_xlfn.XLOOKUP(Table1[[#This Row],[TeamFavoriteID]],Table2[team_id_pfr],Table2[team_name],"Even"))</f>
        <v>Pittsburgh Steelers</v>
      </c>
      <c r="M2080">
        <v>-14</v>
      </c>
      <c r="N2080">
        <f>IF(Table1[[#This Row],[TeamFavorite]]=Table1[[#This Row],[TeamHome]],Table1[[#This Row],[ScoreAway]]-Table1[[#This Row],[ScoreHome]],Table1[[#This Row],[ScoreHome]]-Table1[[#This Row],[ScoreAway]])</f>
        <v>-27</v>
      </c>
      <c r="O2080">
        <f>IF(Table1[[#This Row],[SpreadActual]]&lt;Table1[[#This Row],[SpreadFavorite]],1,0)</f>
        <v>1</v>
      </c>
      <c r="Q2080" t="s">
        <v>113</v>
      </c>
      <c r="R2080" t="b">
        <v>0</v>
      </c>
      <c r="S2080">
        <v>69</v>
      </c>
      <c r="T2080">
        <v>9</v>
      </c>
      <c r="U2080">
        <v>72</v>
      </c>
    </row>
    <row r="2081" spans="1:22" x14ac:dyDescent="0.2">
      <c r="A2081" s="1">
        <v>28392</v>
      </c>
      <c r="B2081">
        <v>1977</v>
      </c>
      <c r="C2081">
        <f>_xlfn.MAXIFS(Table1[ScheduleWeekWritten],Table1[ScheduleSeason],Table1[[#This Row],[ScheduleSeason]])</f>
        <v>14</v>
      </c>
      <c r="D2081">
        <v>2</v>
      </c>
      <c r="E2081" cm="1">
        <f t="array" ref="E2081">_xlfn.XLOOKUP(Table1[[#This Row],[ScheduleWeekWritten]],Table3[Game],100+Table3[Increase],Table1[[#This Row],[ScheduleWeekWritten]])</f>
        <v>2</v>
      </c>
      <c r="F2081" t="b">
        <v>0</v>
      </c>
      <c r="G2081" t="s">
        <v>127</v>
      </c>
      <c r="H2081">
        <v>3</v>
      </c>
      <c r="I2081">
        <v>9</v>
      </c>
      <c r="J2081" t="s">
        <v>54</v>
      </c>
      <c r="K2081" t="s">
        <v>55</v>
      </c>
      <c r="L2081" t="str">
        <f>_xlfn.XLOOKUP(Table1[[#This Row],[TeamFavoriteID]],Table2[team_id],Table2[team_name],_xlfn.XLOOKUP(Table1[[#This Row],[TeamFavoriteID]],Table2[team_id_pfr],Table2[team_name],"Even"))</f>
        <v>Minnesota Vikings</v>
      </c>
      <c r="M2081">
        <v>-14.5</v>
      </c>
      <c r="N2081">
        <f>IF(Table1[[#This Row],[TeamFavorite]]=Table1[[#This Row],[TeamHome]],Table1[[#This Row],[ScoreAway]]-Table1[[#This Row],[ScoreHome]],Table1[[#This Row],[ScoreHome]]-Table1[[#This Row],[ScoreAway]])</f>
        <v>-6</v>
      </c>
      <c r="O2081">
        <f>IF(Table1[[#This Row],[SpreadActual]]&lt;Table1[[#This Row],[SpreadFavorite]],1,0)</f>
        <v>0</v>
      </c>
      <c r="Q2081" t="s">
        <v>130</v>
      </c>
      <c r="R2081" t="b">
        <v>0</v>
      </c>
      <c r="S2081">
        <v>80</v>
      </c>
      <c r="T2081">
        <v>5</v>
      </c>
      <c r="U2081">
        <v>75</v>
      </c>
    </row>
    <row r="2082" spans="1:22" x14ac:dyDescent="0.2">
      <c r="A2082" s="1">
        <v>28393</v>
      </c>
      <c r="B2082">
        <v>1977</v>
      </c>
      <c r="C2082">
        <f>_xlfn.MAXIFS(Table1[ScheduleWeekWritten],Table1[ScheduleSeason],Table1[[#This Row],[ScheduleSeason]])</f>
        <v>14</v>
      </c>
      <c r="D2082">
        <v>2</v>
      </c>
      <c r="E2082" cm="1">
        <f t="array" ref="E2082">_xlfn.XLOOKUP(Table1[[#This Row],[ScheduleWeekWritten]],Table3[Game],100+Table3[Increase],Table1[[#This Row],[ScheduleWeekWritten]])</f>
        <v>2</v>
      </c>
      <c r="F2082" t="b">
        <v>0</v>
      </c>
      <c r="G2082" t="s">
        <v>101</v>
      </c>
      <c r="H2082">
        <v>42</v>
      </c>
      <c r="I2082">
        <v>20</v>
      </c>
      <c r="J2082" t="s">
        <v>128</v>
      </c>
      <c r="K2082" t="s">
        <v>104</v>
      </c>
      <c r="L2082" t="str">
        <f>_xlfn.XLOOKUP(Table1[[#This Row],[TeamFavoriteID]],Table2[team_id],Table2[team_name],_xlfn.XLOOKUP(Table1[[#This Row],[TeamFavoriteID]],Table2[team_id_pfr],Table2[team_name],"Even"))</f>
        <v>Cincinnati Bengals</v>
      </c>
      <c r="M2082">
        <v>-20</v>
      </c>
      <c r="N2082">
        <f>IF(Table1[[#This Row],[TeamFavorite]]=Table1[[#This Row],[TeamHome]],Table1[[#This Row],[ScoreAway]]-Table1[[#This Row],[ScoreHome]],Table1[[#This Row],[ScoreHome]]-Table1[[#This Row],[ScoreAway]])</f>
        <v>-22</v>
      </c>
      <c r="O2082">
        <f>IF(Table1[[#This Row],[SpreadActual]]&lt;Table1[[#This Row],[SpreadFavorite]],1,0)</f>
        <v>1</v>
      </c>
      <c r="Q2082" t="s">
        <v>111</v>
      </c>
      <c r="R2082" t="b">
        <v>0</v>
      </c>
      <c r="S2082">
        <v>68</v>
      </c>
      <c r="T2082">
        <v>9</v>
      </c>
      <c r="U2082">
        <v>84</v>
      </c>
    </row>
    <row r="2083" spans="1:22" x14ac:dyDescent="0.2">
      <c r="A2083" s="1">
        <v>28393</v>
      </c>
      <c r="B2083">
        <v>1977</v>
      </c>
      <c r="C2083">
        <f>_xlfn.MAXIFS(Table1[ScheduleWeekWritten],Table1[ScheduleSeason],Table1[[#This Row],[ScheduleSeason]])</f>
        <v>14</v>
      </c>
      <c r="D2083">
        <v>2</v>
      </c>
      <c r="E2083" cm="1">
        <f t="array" ref="E2083">_xlfn.XLOOKUP(Table1[[#This Row],[ScheduleWeekWritten]],Table3[Game],100+Table3[Increase],Table1[[#This Row],[ScheduleWeekWritten]])</f>
        <v>2</v>
      </c>
      <c r="F2083" t="b">
        <v>0</v>
      </c>
      <c r="G2083" t="s">
        <v>67</v>
      </c>
      <c r="H2083">
        <v>41</v>
      </c>
      <c r="I2083">
        <v>21</v>
      </c>
      <c r="J2083" t="s">
        <v>50</v>
      </c>
      <c r="K2083" t="s">
        <v>68</v>
      </c>
      <c r="L2083" t="str">
        <f>_xlfn.XLOOKUP(Table1[[#This Row],[TeamFavoriteID]],Table2[team_id],Table2[team_name],_xlfn.XLOOKUP(Table1[[#This Row],[TeamFavoriteID]],Table2[team_id_pfr],Table2[team_name],"Even"))</f>
        <v>Dallas Cowboys</v>
      </c>
      <c r="M2083">
        <v>-13.5</v>
      </c>
      <c r="N2083">
        <f>IF(Table1[[#This Row],[TeamFavorite]]=Table1[[#This Row],[TeamHome]],Table1[[#This Row],[ScoreAway]]-Table1[[#This Row],[ScoreHome]],Table1[[#This Row],[ScoreHome]]-Table1[[#This Row],[ScoreAway]])</f>
        <v>-20</v>
      </c>
      <c r="O2083">
        <f>IF(Table1[[#This Row],[SpreadActual]]&lt;Table1[[#This Row],[SpreadFavorite]],1,0)</f>
        <v>1</v>
      </c>
      <c r="Q2083" t="s">
        <v>119</v>
      </c>
      <c r="R2083" t="b">
        <v>0</v>
      </c>
      <c r="S2083">
        <v>88</v>
      </c>
      <c r="T2083">
        <v>16</v>
      </c>
      <c r="U2083">
        <v>58</v>
      </c>
    </row>
    <row r="2084" spans="1:22" x14ac:dyDescent="0.2">
      <c r="A2084" s="1">
        <v>28393</v>
      </c>
      <c r="B2084">
        <v>1977</v>
      </c>
      <c r="C2084">
        <f>_xlfn.MAXIFS(Table1[ScheduleWeekWritten],Table1[ScheduleSeason],Table1[[#This Row],[ScheduleSeason]])</f>
        <v>14</v>
      </c>
      <c r="D2084">
        <v>2</v>
      </c>
      <c r="E2084" cm="1">
        <f t="array" ref="E2084">_xlfn.XLOOKUP(Table1[[#This Row],[ScheduleWeekWritten]],Table3[Game],100+Table3[Increase],Table1[[#This Row],[ScheduleWeekWritten]])</f>
        <v>2</v>
      </c>
      <c r="F2084" t="b">
        <v>0</v>
      </c>
      <c r="G2084" t="s">
        <v>24</v>
      </c>
      <c r="H2084">
        <v>26</v>
      </c>
      <c r="I2084">
        <v>6</v>
      </c>
      <c r="J2084" t="s">
        <v>28</v>
      </c>
      <c r="K2084" t="s">
        <v>88</v>
      </c>
      <c r="L2084" t="str">
        <f>_xlfn.XLOOKUP(Table1[[#This Row],[TeamFavoriteID]],Table2[team_id],Table2[team_name],_xlfn.XLOOKUP(Table1[[#This Row],[TeamFavoriteID]],Table2[team_id_pfr],Table2[team_name],"Even"))</f>
        <v>Denver Broncos</v>
      </c>
      <c r="M2084">
        <v>-13</v>
      </c>
      <c r="N2084">
        <f>IF(Table1[[#This Row],[TeamFavorite]]=Table1[[#This Row],[TeamHome]],Table1[[#This Row],[ScoreAway]]-Table1[[#This Row],[ScoreHome]],Table1[[#This Row],[ScoreHome]]-Table1[[#This Row],[ScoreAway]])</f>
        <v>-20</v>
      </c>
      <c r="O2084">
        <f>IF(Table1[[#This Row],[SpreadActual]]&lt;Table1[[#This Row],[SpreadFavorite]],1,0)</f>
        <v>1</v>
      </c>
      <c r="Q2084" t="s">
        <v>71</v>
      </c>
      <c r="R2084" t="b">
        <v>0</v>
      </c>
      <c r="S2084">
        <v>66</v>
      </c>
      <c r="T2084">
        <v>11</v>
      </c>
      <c r="U2084">
        <v>21</v>
      </c>
    </row>
    <row r="2085" spans="1:22" x14ac:dyDescent="0.2">
      <c r="A2085" s="1">
        <v>28393</v>
      </c>
      <c r="B2085">
        <v>1977</v>
      </c>
      <c r="C2085">
        <f>_xlfn.MAXIFS(Table1[ScheduleWeekWritten],Table1[ScheduleSeason],Table1[[#This Row],[ScheduleSeason]])</f>
        <v>14</v>
      </c>
      <c r="D2085">
        <v>2</v>
      </c>
      <c r="E2085" cm="1">
        <f t="array" ref="E2085">_xlfn.XLOOKUP(Table1[[#This Row],[ScheduleWeekWritten]],Table3[Game],100+Table3[Increase],Table1[[#This Row],[ScheduleWeekWritten]])</f>
        <v>2</v>
      </c>
      <c r="F2085" t="b">
        <v>0</v>
      </c>
      <c r="G2085" t="s">
        <v>45</v>
      </c>
      <c r="H2085">
        <v>23</v>
      </c>
      <c r="I2085">
        <v>19</v>
      </c>
      <c r="J2085" t="s">
        <v>95</v>
      </c>
      <c r="K2085" t="s">
        <v>79</v>
      </c>
      <c r="L2085" t="str">
        <f>_xlfn.XLOOKUP(Table1[[#This Row],[TeamFavoriteID]],Table2[team_id],Table2[team_name],_xlfn.XLOOKUP(Table1[[#This Row],[TeamFavoriteID]],Table2[team_id_pfr],Table2[team_name],"Even"))</f>
        <v>Detroit Lions</v>
      </c>
      <c r="M2085">
        <v>-5.5</v>
      </c>
      <c r="N2085">
        <f>IF(Table1[[#This Row],[TeamFavorite]]=Table1[[#This Row],[TeamHome]],Table1[[#This Row],[ScoreAway]]-Table1[[#This Row],[ScoreHome]],Table1[[#This Row],[ScoreHome]]-Table1[[#This Row],[ScoreAway]])</f>
        <v>-4</v>
      </c>
      <c r="O2085">
        <f>IF(Table1[[#This Row],[SpreadActual]]&lt;Table1[[#This Row],[SpreadFavorite]],1,0)</f>
        <v>0</v>
      </c>
      <c r="Q2085" t="s">
        <v>125</v>
      </c>
      <c r="R2085" t="b">
        <v>0</v>
      </c>
      <c r="S2085">
        <v>72</v>
      </c>
      <c r="T2085">
        <v>0</v>
      </c>
      <c r="V2085" t="s">
        <v>103</v>
      </c>
    </row>
    <row r="2086" spans="1:22" x14ac:dyDescent="0.2">
      <c r="A2086" s="1">
        <v>28393</v>
      </c>
      <c r="B2086">
        <v>1977</v>
      </c>
      <c r="C2086">
        <f>_xlfn.MAXIFS(Table1[ScheduleWeekWritten],Table1[ScheduleSeason],Table1[[#This Row],[ScheduleSeason]])</f>
        <v>14</v>
      </c>
      <c r="D2086">
        <v>2</v>
      </c>
      <c r="E2086" cm="1">
        <f t="array" ref="E2086">_xlfn.XLOOKUP(Table1[[#This Row],[ScheduleWeekWritten]],Table3[Game],100+Table3[Increase],Table1[[#This Row],[ScheduleWeekWritten]])</f>
        <v>2</v>
      </c>
      <c r="F2086" t="b">
        <v>0</v>
      </c>
      <c r="G2086" t="s">
        <v>33</v>
      </c>
      <c r="H2086">
        <v>10</v>
      </c>
      <c r="I2086">
        <v>16</v>
      </c>
      <c r="J2086" t="s">
        <v>23</v>
      </c>
      <c r="K2086" t="s">
        <v>25</v>
      </c>
      <c r="L2086" t="str">
        <f>_xlfn.XLOOKUP(Table1[[#This Row],[TeamFavoriteID]],Table2[team_id],Table2[team_name],_xlfn.XLOOKUP(Table1[[#This Row],[TeamFavoriteID]],Table2[team_id_pfr],Table2[team_name],"Even"))</f>
        <v>Houston Oilers</v>
      </c>
      <c r="M2086">
        <v>-3</v>
      </c>
      <c r="N2086">
        <f>IF(Table1[[#This Row],[TeamFavorite]]=Table1[[#This Row],[TeamHome]],Table1[[#This Row],[ScoreAway]]-Table1[[#This Row],[ScoreHome]],Table1[[#This Row],[ScoreHome]]-Table1[[#This Row],[ScoreAway]])</f>
        <v>-6</v>
      </c>
      <c r="O2086">
        <f>IF(Table1[[#This Row],[SpreadActual]]&lt;Table1[[#This Row],[SpreadFavorite]],1,0)</f>
        <v>1</v>
      </c>
      <c r="Q2086" t="s">
        <v>82</v>
      </c>
      <c r="R2086" t="b">
        <v>0</v>
      </c>
      <c r="S2086">
        <v>62</v>
      </c>
      <c r="T2086">
        <v>15</v>
      </c>
      <c r="U2086">
        <v>74</v>
      </c>
    </row>
    <row r="2087" spans="1:22" x14ac:dyDescent="0.2">
      <c r="A2087" s="1">
        <v>28393</v>
      </c>
      <c r="B2087">
        <v>1977</v>
      </c>
      <c r="C2087">
        <f>_xlfn.MAXIFS(Table1[ScheduleWeekWritten],Table1[ScheduleSeason],Table1[[#This Row],[ScheduleSeason]])</f>
        <v>14</v>
      </c>
      <c r="D2087">
        <v>2</v>
      </c>
      <c r="E2087" cm="1">
        <f t="array" ref="E2087">_xlfn.XLOOKUP(Table1[[#This Row],[ScheduleWeekWritten]],Table3[Game],100+Table3[Increase],Table1[[#This Row],[ScheduleWeekWritten]])</f>
        <v>2</v>
      </c>
      <c r="F2087" t="b">
        <v>0</v>
      </c>
      <c r="G2087" t="s">
        <v>42</v>
      </c>
      <c r="H2087">
        <v>7</v>
      </c>
      <c r="I2087">
        <v>23</v>
      </c>
      <c r="J2087" t="s">
        <v>27</v>
      </c>
      <c r="K2087" t="s">
        <v>75</v>
      </c>
      <c r="L2087" t="str">
        <f>_xlfn.XLOOKUP(Table1[[#This Row],[TeamFavoriteID]],Table2[team_id],Table2[team_name],_xlfn.XLOOKUP(Table1[[#This Row],[TeamFavoriteID]],Table2[team_id_pfr],Table2[team_name],"Even"))</f>
        <v>Kansas City Chiefs</v>
      </c>
      <c r="M2087">
        <v>-2.5</v>
      </c>
      <c r="N2087">
        <f>IF(Table1[[#This Row],[TeamFavorite]]=Table1[[#This Row],[TeamHome]],Table1[[#This Row],[ScoreAway]]-Table1[[#This Row],[ScoreHome]],Table1[[#This Row],[ScoreHome]]-Table1[[#This Row],[ScoreAway]])</f>
        <v>16</v>
      </c>
      <c r="O2087">
        <f>IF(Table1[[#This Row],[SpreadActual]]&lt;Table1[[#This Row],[SpreadFavorite]],1,0)</f>
        <v>0</v>
      </c>
      <c r="Q2087" t="s">
        <v>117</v>
      </c>
      <c r="R2087" t="b">
        <v>0</v>
      </c>
      <c r="S2087">
        <v>66</v>
      </c>
      <c r="T2087">
        <v>10</v>
      </c>
      <c r="U2087">
        <v>71</v>
      </c>
    </row>
    <row r="2088" spans="1:22" x14ac:dyDescent="0.2">
      <c r="A2088" s="1">
        <v>28393</v>
      </c>
      <c r="B2088">
        <v>1977</v>
      </c>
      <c r="C2088">
        <f>_xlfn.MAXIFS(Table1[ScheduleWeekWritten],Table1[ScheduleSeason],Table1[[#This Row],[ScheduleSeason]])</f>
        <v>14</v>
      </c>
      <c r="D2088">
        <v>2</v>
      </c>
      <c r="E2088" cm="1">
        <f t="array" ref="E2088">_xlfn.XLOOKUP(Table1[[#This Row],[ScheduleWeekWritten]],Table3[Game],100+Table3[Increase],Table1[[#This Row],[ScheduleWeekWritten]])</f>
        <v>2</v>
      </c>
      <c r="F2088" t="b">
        <v>0</v>
      </c>
      <c r="G2088" t="s">
        <v>39</v>
      </c>
      <c r="H2088">
        <v>20</v>
      </c>
      <c r="I2088">
        <v>0</v>
      </c>
      <c r="J2088" t="s">
        <v>58</v>
      </c>
      <c r="K2088" t="s">
        <v>40</v>
      </c>
      <c r="L2088" t="str">
        <f>_xlfn.XLOOKUP(Table1[[#This Row],[TeamFavoriteID]],Table2[team_id],Table2[team_name],_xlfn.XLOOKUP(Table1[[#This Row],[TeamFavoriteID]],Table2[team_id_pfr],Table2[team_name],"Even"))</f>
        <v>Los Angeles Rams</v>
      </c>
      <c r="M2088">
        <v>-10.5</v>
      </c>
      <c r="N2088">
        <f>IF(Table1[[#This Row],[TeamFavorite]]=Table1[[#This Row],[TeamHome]],Table1[[#This Row],[ScoreAway]]-Table1[[#This Row],[ScoreHome]],Table1[[#This Row],[ScoreHome]]-Table1[[#This Row],[ScoreAway]])</f>
        <v>-20</v>
      </c>
      <c r="O2088">
        <f>IF(Table1[[#This Row],[SpreadActual]]&lt;Table1[[#This Row],[SpreadFavorite]],1,0)</f>
        <v>1</v>
      </c>
      <c r="Q2088" t="s">
        <v>65</v>
      </c>
      <c r="R2088" t="b">
        <v>0</v>
      </c>
      <c r="S2088">
        <v>69</v>
      </c>
      <c r="T2088">
        <v>10</v>
      </c>
      <c r="U2088">
        <v>78</v>
      </c>
    </row>
    <row r="2089" spans="1:22" x14ac:dyDescent="0.2">
      <c r="A2089" s="1">
        <v>28393</v>
      </c>
      <c r="B2089">
        <v>1977</v>
      </c>
      <c r="C2089">
        <f>_xlfn.MAXIFS(Table1[ScheduleWeekWritten],Table1[ScheduleSeason],Table1[[#This Row],[ScheduleSeason]])</f>
        <v>14</v>
      </c>
      <c r="D2089">
        <v>2</v>
      </c>
      <c r="E2089" cm="1">
        <f t="array" ref="E2089">_xlfn.XLOOKUP(Table1[[#This Row],[ScheduleWeekWritten]],Table3[Game],100+Table3[Increase],Table1[[#This Row],[ScheduleWeekWritten]])</f>
        <v>2</v>
      </c>
      <c r="F2089" t="b">
        <v>0</v>
      </c>
      <c r="G2089" t="s">
        <v>31</v>
      </c>
      <c r="H2089">
        <v>12</v>
      </c>
      <c r="I2089">
        <v>20</v>
      </c>
      <c r="J2089" t="s">
        <v>34</v>
      </c>
      <c r="K2089" t="s">
        <v>72</v>
      </c>
      <c r="L2089" t="str">
        <f>_xlfn.XLOOKUP(Table1[[#This Row],[TeamFavoriteID]],Table2[team_id],Table2[team_name],_xlfn.XLOOKUP(Table1[[#This Row],[TeamFavoriteID]],Table2[team_id_pfr],Table2[team_name],"Even"))</f>
        <v>Baltimore Colts</v>
      </c>
      <c r="M2089">
        <v>-14</v>
      </c>
      <c r="N2089">
        <f>IF(Table1[[#This Row],[TeamFavorite]]=Table1[[#This Row],[TeamHome]],Table1[[#This Row],[ScoreAway]]-Table1[[#This Row],[ScoreHome]],Table1[[#This Row],[ScoreHome]]-Table1[[#This Row],[ScoreAway]])</f>
        <v>-8</v>
      </c>
      <c r="O2089">
        <f>IF(Table1[[#This Row],[SpreadActual]]&lt;Table1[[#This Row],[SpreadFavorite]],1,0)</f>
        <v>0</v>
      </c>
      <c r="Q2089" t="s">
        <v>74</v>
      </c>
      <c r="R2089" t="b">
        <v>0</v>
      </c>
      <c r="S2089">
        <v>55</v>
      </c>
      <c r="T2089">
        <v>17</v>
      </c>
      <c r="U2089">
        <v>95</v>
      </c>
    </row>
    <row r="2090" spans="1:22" x14ac:dyDescent="0.2">
      <c r="A2090" s="1">
        <v>28393</v>
      </c>
      <c r="B2090">
        <v>1977</v>
      </c>
      <c r="C2090">
        <f>_xlfn.MAXIFS(Table1[ScheduleWeekWritten],Table1[ScheduleSeason],Table1[[#This Row],[ScheduleSeason]])</f>
        <v>14</v>
      </c>
      <c r="D2090">
        <v>2</v>
      </c>
      <c r="E2090" cm="1">
        <f t="array" ref="E2090">_xlfn.XLOOKUP(Table1[[#This Row],[ScheduleWeekWritten]],Table3[Game],100+Table3[Increase],Table1[[#This Row],[ScheduleWeekWritten]])</f>
        <v>2</v>
      </c>
      <c r="F2090" t="b">
        <v>0</v>
      </c>
      <c r="G2090" t="s">
        <v>49</v>
      </c>
      <c r="H2090">
        <v>7</v>
      </c>
      <c r="I2090">
        <v>16</v>
      </c>
      <c r="J2090" t="s">
        <v>20</v>
      </c>
      <c r="K2090" t="s">
        <v>21</v>
      </c>
      <c r="L2090" t="str">
        <f>_xlfn.XLOOKUP(Table1[[#This Row],[TeamFavoriteID]],Table2[team_id],Table2[team_name],_xlfn.XLOOKUP(Table1[[#This Row],[TeamFavoriteID]],Table2[team_id_pfr],Table2[team_name],"Even"))</f>
        <v>Las Vegas Raiders</v>
      </c>
      <c r="M2090">
        <v>-2</v>
      </c>
      <c r="N2090">
        <f>IF(Table1[[#This Row],[TeamFavorite]]=Table1[[#This Row],[TeamHome]],Table1[[#This Row],[ScoreAway]]-Table1[[#This Row],[ScoreHome]],Table1[[#This Row],[ScoreHome]]-Table1[[#This Row],[ScoreAway]])</f>
        <v>-9</v>
      </c>
      <c r="O2090">
        <f>IF(Table1[[#This Row],[SpreadActual]]&lt;Table1[[#This Row],[SpreadFavorite]],1,0)</f>
        <v>1</v>
      </c>
      <c r="Q2090" t="s">
        <v>113</v>
      </c>
      <c r="R2090" t="b">
        <v>0</v>
      </c>
      <c r="S2090">
        <v>67</v>
      </c>
      <c r="T2090">
        <v>9</v>
      </c>
      <c r="U2090">
        <v>69</v>
      </c>
    </row>
    <row r="2091" spans="1:22" x14ac:dyDescent="0.2">
      <c r="A2091" s="1">
        <v>28393</v>
      </c>
      <c r="B2091">
        <v>1977</v>
      </c>
      <c r="C2091">
        <f>_xlfn.MAXIFS(Table1[ScheduleWeekWritten],Table1[ScheduleSeason],Table1[[#This Row],[ScheduleSeason]])</f>
        <v>14</v>
      </c>
      <c r="D2091">
        <v>2</v>
      </c>
      <c r="E2091" cm="1">
        <f t="array" ref="E2091">_xlfn.XLOOKUP(Table1[[#This Row],[ScheduleWeekWritten]],Table3[Game],100+Table3[Increase],Table1[[#This Row],[ScheduleWeekWritten]])</f>
        <v>2</v>
      </c>
      <c r="F2091" t="b">
        <v>0</v>
      </c>
      <c r="G2091" t="s">
        <v>53</v>
      </c>
      <c r="H2091">
        <v>15</v>
      </c>
      <c r="I2091">
        <v>19</v>
      </c>
      <c r="J2091" t="s">
        <v>19</v>
      </c>
      <c r="K2091" t="s">
        <v>91</v>
      </c>
      <c r="L2091" t="str">
        <f>_xlfn.XLOOKUP(Table1[[#This Row],[TeamFavoriteID]],Table2[team_id],Table2[team_name],_xlfn.XLOOKUP(Table1[[#This Row],[TeamFavoriteID]],Table2[team_id_pfr],Table2[team_name],"Even"))</f>
        <v>Miami Dolphins</v>
      </c>
      <c r="M2091">
        <v>-4.5</v>
      </c>
      <c r="N2091">
        <f>IF(Table1[[#This Row],[TeamFavorite]]=Table1[[#This Row],[TeamHome]],Table1[[#This Row],[ScoreAway]]-Table1[[#This Row],[ScoreHome]],Table1[[#This Row],[ScoreHome]]-Table1[[#This Row],[ScoreAway]])</f>
        <v>-4</v>
      </c>
      <c r="O2091">
        <f>IF(Table1[[#This Row],[SpreadActual]]&lt;Table1[[#This Row],[SpreadFavorite]],1,0)</f>
        <v>0</v>
      </c>
      <c r="Q2091" t="s">
        <v>118</v>
      </c>
      <c r="R2091" t="b">
        <v>0</v>
      </c>
      <c r="S2091">
        <v>62</v>
      </c>
      <c r="T2091">
        <v>10</v>
      </c>
      <c r="U2091">
        <v>58</v>
      </c>
    </row>
    <row r="2092" spans="1:22" x14ac:dyDescent="0.2">
      <c r="A2092" s="1">
        <v>28393</v>
      </c>
      <c r="B2092">
        <v>1977</v>
      </c>
      <c r="C2092">
        <f>_xlfn.MAXIFS(Table1[ScheduleWeekWritten],Table1[ScheduleSeason],Table1[[#This Row],[ScheduleSeason]])</f>
        <v>14</v>
      </c>
      <c r="D2092">
        <v>2</v>
      </c>
      <c r="E2092" cm="1">
        <f t="array" ref="E2092">_xlfn.XLOOKUP(Table1[[#This Row],[ScheduleWeekWritten]],Table3[Game],100+Table3[Increase],Table1[[#This Row],[ScheduleWeekWritten]])</f>
        <v>2</v>
      </c>
      <c r="F2092" t="b">
        <v>0</v>
      </c>
      <c r="G2092" t="s">
        <v>57</v>
      </c>
      <c r="H2092">
        <v>16</v>
      </c>
      <c r="I2092">
        <v>13</v>
      </c>
      <c r="J2092" t="s">
        <v>46</v>
      </c>
      <c r="K2092" t="s">
        <v>59</v>
      </c>
      <c r="L2092" t="str">
        <f>_xlfn.XLOOKUP(Table1[[#This Row],[TeamFavoriteID]],Table2[team_id],Table2[team_name],_xlfn.XLOOKUP(Table1[[#This Row],[TeamFavoriteID]],Table2[team_id_pfr],Table2[team_name],"Even"))</f>
        <v>Arizona Cardinals</v>
      </c>
      <c r="M2092">
        <v>-3.5</v>
      </c>
      <c r="N2092">
        <f>IF(Table1[[#This Row],[TeamFavorite]]=Table1[[#This Row],[TeamHome]],Table1[[#This Row],[ScoreAway]]-Table1[[#This Row],[ScoreHome]],Table1[[#This Row],[ScoreHome]]-Table1[[#This Row],[ScoreAway]])</f>
        <v>3</v>
      </c>
      <c r="O2092">
        <f>IF(Table1[[#This Row],[SpreadActual]]&lt;Table1[[#This Row],[SpreadFavorite]],1,0)</f>
        <v>0</v>
      </c>
      <c r="Q2092" t="s">
        <v>60</v>
      </c>
      <c r="R2092" t="b">
        <v>0</v>
      </c>
      <c r="S2092">
        <v>68</v>
      </c>
      <c r="T2092">
        <v>10</v>
      </c>
      <c r="U2092">
        <v>86</v>
      </c>
    </row>
    <row r="2093" spans="1:22" x14ac:dyDescent="0.2">
      <c r="A2093" s="1">
        <v>28393</v>
      </c>
      <c r="B2093">
        <v>1977</v>
      </c>
      <c r="C2093">
        <f>_xlfn.MAXIFS(Table1[ScheduleWeekWritten],Table1[ScheduleSeason],Table1[[#This Row],[ScheduleSeason]])</f>
        <v>14</v>
      </c>
      <c r="D2093">
        <v>2</v>
      </c>
      <c r="E2093" cm="1">
        <f t="array" ref="E2093">_xlfn.XLOOKUP(Table1[[#This Row],[ScheduleWeekWritten]],Table3[Game],100+Table3[Increase],Table1[[#This Row],[ScheduleWeekWritten]])</f>
        <v>2</v>
      </c>
      <c r="F2093" t="b">
        <v>0</v>
      </c>
      <c r="G2093" t="s">
        <v>61</v>
      </c>
      <c r="H2093">
        <v>10</v>
      </c>
      <c r="I2093">
        <v>6</v>
      </c>
      <c r="J2093" t="s">
        <v>38</v>
      </c>
      <c r="K2093" t="s">
        <v>85</v>
      </c>
      <c r="L2093" t="str">
        <f>_xlfn.XLOOKUP(Table1[[#This Row],[TeamFavoriteID]],Table2[team_id],Table2[team_name],_xlfn.XLOOKUP(Table1[[#This Row],[TeamFavoriteID]],Table2[team_id_pfr],Table2[team_name],"Even"))</f>
        <v>Washington Commanders</v>
      </c>
      <c r="M2093">
        <v>-9</v>
      </c>
      <c r="N2093">
        <f>IF(Table1[[#This Row],[TeamFavorite]]=Table1[[#This Row],[TeamHome]],Table1[[#This Row],[ScoreAway]]-Table1[[#This Row],[ScoreHome]],Table1[[#This Row],[ScoreHome]]-Table1[[#This Row],[ScoreAway]])</f>
        <v>4</v>
      </c>
      <c r="O2093">
        <f>IF(Table1[[#This Row],[SpreadActual]]&lt;Table1[[#This Row],[SpreadFavorite]],1,0)</f>
        <v>0</v>
      </c>
      <c r="Q2093" t="s">
        <v>64</v>
      </c>
      <c r="R2093" t="b">
        <v>0</v>
      </c>
      <c r="S2093">
        <v>74</v>
      </c>
      <c r="T2093">
        <v>10</v>
      </c>
      <c r="U2093">
        <v>85</v>
      </c>
    </row>
    <row r="2094" spans="1:22" x14ac:dyDescent="0.2">
      <c r="A2094" s="1">
        <v>28394</v>
      </c>
      <c r="B2094">
        <v>1977</v>
      </c>
      <c r="C2094">
        <f>_xlfn.MAXIFS(Table1[ScheduleWeekWritten],Table1[ScheduleSeason],Table1[[#This Row],[ScheduleSeason]])</f>
        <v>14</v>
      </c>
      <c r="D2094">
        <v>2</v>
      </c>
      <c r="E2094" cm="1">
        <f t="array" ref="E2094">_xlfn.XLOOKUP(Table1[[#This Row],[ScheduleWeekWritten]],Table3[Game],100+Table3[Increase],Table1[[#This Row],[ScheduleWeekWritten]])</f>
        <v>2</v>
      </c>
      <c r="F2094" t="b">
        <v>0</v>
      </c>
      <c r="G2094" t="s">
        <v>62</v>
      </c>
      <c r="H2094">
        <v>30</v>
      </c>
      <c r="I2094">
        <v>27</v>
      </c>
      <c r="J2094" t="s">
        <v>115</v>
      </c>
      <c r="K2094" t="s">
        <v>70</v>
      </c>
      <c r="L2094" t="str">
        <f>_xlfn.XLOOKUP(Table1[[#This Row],[TeamFavoriteID]],Table2[team_id],Table2[team_name],_xlfn.XLOOKUP(Table1[[#This Row],[TeamFavoriteID]],Table2[team_id_pfr],Table2[team_name],"Even"))</f>
        <v>Boston Patriots</v>
      </c>
      <c r="M2094">
        <v>-3.5</v>
      </c>
      <c r="N2094">
        <f>IF(Table1[[#This Row],[TeamFavorite]]=Table1[[#This Row],[TeamHome]],Table1[[#This Row],[ScoreAway]]-Table1[[#This Row],[ScoreHome]],Table1[[#This Row],[ScoreHome]]-Table1[[#This Row],[ScoreAway]])</f>
        <v>3</v>
      </c>
      <c r="O2094">
        <f>IF(Table1[[#This Row],[SpreadActual]]&lt;Table1[[#This Row],[SpreadFavorite]],1,0)</f>
        <v>0</v>
      </c>
      <c r="Q2094" t="s">
        <v>66</v>
      </c>
      <c r="R2094" t="b">
        <v>0</v>
      </c>
      <c r="S2094">
        <v>71</v>
      </c>
      <c r="T2094">
        <v>17</v>
      </c>
      <c r="U2094">
        <v>68</v>
      </c>
    </row>
    <row r="2095" spans="1:22" x14ac:dyDescent="0.2">
      <c r="A2095" s="1">
        <v>28400</v>
      </c>
      <c r="B2095">
        <v>1977</v>
      </c>
      <c r="C2095">
        <f>_xlfn.MAXIFS(Table1[ScheduleWeekWritten],Table1[ScheduleSeason],Table1[[#This Row],[ScheduleSeason]])</f>
        <v>14</v>
      </c>
      <c r="D2095">
        <v>3</v>
      </c>
      <c r="E2095" cm="1">
        <f t="array" ref="E2095">_xlfn.XLOOKUP(Table1[[#This Row],[ScheduleWeekWritten]],Table3[Game],100+Table3[Increase],Table1[[#This Row],[ScheduleWeekWritten]])</f>
        <v>3</v>
      </c>
      <c r="F2095" t="b">
        <v>0</v>
      </c>
      <c r="G2095" t="s">
        <v>38</v>
      </c>
      <c r="H2095">
        <v>17</v>
      </c>
      <c r="I2095">
        <v>3</v>
      </c>
      <c r="J2095" t="s">
        <v>50</v>
      </c>
      <c r="K2095" t="s">
        <v>109</v>
      </c>
      <c r="L2095" t="str">
        <f>_xlfn.XLOOKUP(Table1[[#This Row],[TeamFavoriteID]],Table2[team_id],Table2[team_name],_xlfn.XLOOKUP(Table1[[#This Row],[TeamFavoriteID]],Table2[team_id_pfr],Table2[team_name],"Even"))</f>
        <v>Atlanta Falcons</v>
      </c>
      <c r="M2095">
        <v>-3.5</v>
      </c>
      <c r="N2095">
        <f>IF(Table1[[#This Row],[TeamFavorite]]=Table1[[#This Row],[TeamHome]],Table1[[#This Row],[ScoreAway]]-Table1[[#This Row],[ScoreHome]],Table1[[#This Row],[ScoreHome]]-Table1[[#This Row],[ScoreAway]])</f>
        <v>-14</v>
      </c>
      <c r="O2095">
        <f>IF(Table1[[#This Row],[SpreadActual]]&lt;Table1[[#This Row],[SpreadFavorite]],1,0)</f>
        <v>1</v>
      </c>
      <c r="Q2095" t="s">
        <v>41</v>
      </c>
      <c r="R2095" t="b">
        <v>0</v>
      </c>
      <c r="S2095">
        <v>76</v>
      </c>
      <c r="T2095">
        <v>15</v>
      </c>
      <c r="U2095">
        <v>83</v>
      </c>
    </row>
    <row r="2096" spans="1:22" x14ac:dyDescent="0.2">
      <c r="A2096" s="1">
        <v>28400</v>
      </c>
      <c r="B2096">
        <v>1977</v>
      </c>
      <c r="C2096">
        <f>_xlfn.MAXIFS(Table1[ScheduleWeekWritten],Table1[ScheduleSeason],Table1[[#This Row],[ScheduleSeason]])</f>
        <v>14</v>
      </c>
      <c r="D2096">
        <v>3</v>
      </c>
      <c r="E2096" cm="1">
        <f t="array" ref="E2096">_xlfn.XLOOKUP(Table1[[#This Row],[ScheduleWeekWritten]],Table3[Game],100+Table3[Increase],Table1[[#This Row],[ScheduleWeekWritten]])</f>
        <v>3</v>
      </c>
      <c r="F2096" t="b">
        <v>0</v>
      </c>
      <c r="G2096" t="s">
        <v>34</v>
      </c>
      <c r="H2096">
        <v>17</v>
      </c>
      <c r="I2096">
        <v>14</v>
      </c>
      <c r="J2096" t="s">
        <v>28</v>
      </c>
      <c r="K2096" t="s">
        <v>72</v>
      </c>
      <c r="L2096" t="str">
        <f>_xlfn.XLOOKUP(Table1[[#This Row],[TeamFavoriteID]],Table2[team_id],Table2[team_name],_xlfn.XLOOKUP(Table1[[#This Row],[TeamFavoriteID]],Table2[team_id_pfr],Table2[team_name],"Even"))</f>
        <v>Baltimore Colts</v>
      </c>
      <c r="M2096">
        <v>-14</v>
      </c>
      <c r="N2096">
        <f>IF(Table1[[#This Row],[TeamFavorite]]=Table1[[#This Row],[TeamHome]],Table1[[#This Row],[ScoreAway]]-Table1[[#This Row],[ScoreHome]],Table1[[#This Row],[ScoreHome]]-Table1[[#This Row],[ScoreAway]])</f>
        <v>-3</v>
      </c>
      <c r="O2096">
        <f>IF(Table1[[#This Row],[SpreadActual]]&lt;Table1[[#This Row],[SpreadFavorite]],1,0)</f>
        <v>0</v>
      </c>
      <c r="Q2096" t="s">
        <v>80</v>
      </c>
      <c r="R2096" t="b">
        <v>0</v>
      </c>
      <c r="S2096">
        <v>72</v>
      </c>
      <c r="T2096">
        <v>14</v>
      </c>
      <c r="U2096">
        <v>73</v>
      </c>
    </row>
    <row r="2097" spans="1:22" x14ac:dyDescent="0.2">
      <c r="A2097" s="1">
        <v>28400</v>
      </c>
      <c r="B2097">
        <v>1977</v>
      </c>
      <c r="C2097">
        <f>_xlfn.MAXIFS(Table1[ScheduleWeekWritten],Table1[ScheduleSeason],Table1[[#This Row],[ScheduleSeason]])</f>
        <v>14</v>
      </c>
      <c r="D2097">
        <v>3</v>
      </c>
      <c r="E2097" cm="1">
        <f t="array" ref="E2097">_xlfn.XLOOKUP(Table1[[#This Row],[ScheduleWeekWritten]],Table3[Game],100+Table3[Increase],Table1[[#This Row],[ScheduleWeekWritten]])</f>
        <v>3</v>
      </c>
      <c r="F2097" t="b">
        <v>0</v>
      </c>
      <c r="G2097" t="s">
        <v>46</v>
      </c>
      <c r="H2097">
        <v>24</v>
      </c>
      <c r="I2097">
        <v>42</v>
      </c>
      <c r="J2097" t="s">
        <v>95</v>
      </c>
      <c r="K2097" t="s">
        <v>47</v>
      </c>
      <c r="L2097" t="str">
        <f>_xlfn.XLOOKUP(Table1[[#This Row],[TeamFavoriteID]],Table2[team_id],Table2[team_name],_xlfn.XLOOKUP(Table1[[#This Row],[TeamFavoriteID]],Table2[team_id_pfr],Table2[team_name],"Even"))</f>
        <v>Chicago Bears</v>
      </c>
      <c r="M2097">
        <v>-8.5</v>
      </c>
      <c r="N2097">
        <f>IF(Table1[[#This Row],[TeamFavorite]]=Table1[[#This Row],[TeamHome]],Table1[[#This Row],[ScoreAway]]-Table1[[#This Row],[ScoreHome]],Table1[[#This Row],[ScoreHome]]-Table1[[#This Row],[ScoreAway]])</f>
        <v>18</v>
      </c>
      <c r="O2097">
        <f>IF(Table1[[#This Row],[SpreadActual]]&lt;Table1[[#This Row],[SpreadFavorite]],1,0)</f>
        <v>0</v>
      </c>
      <c r="Q2097" t="s">
        <v>114</v>
      </c>
      <c r="R2097" t="b">
        <v>0</v>
      </c>
      <c r="S2097">
        <v>56</v>
      </c>
      <c r="T2097">
        <v>16</v>
      </c>
      <c r="U2097">
        <v>66</v>
      </c>
    </row>
    <row r="2098" spans="1:22" x14ac:dyDescent="0.2">
      <c r="A2098" s="1">
        <v>28400</v>
      </c>
      <c r="B2098">
        <v>1977</v>
      </c>
      <c r="C2098">
        <f>_xlfn.MAXIFS(Table1[ScheduleWeekWritten],Table1[ScheduleSeason],Table1[[#This Row],[ScheduleSeason]])</f>
        <v>14</v>
      </c>
      <c r="D2098">
        <v>3</v>
      </c>
      <c r="E2098" cm="1">
        <f t="array" ref="E2098">_xlfn.XLOOKUP(Table1[[#This Row],[ScheduleWeekWritten]],Table3[Game],100+Table3[Increase],Table1[[#This Row],[ScheduleWeekWritten]])</f>
        <v>3</v>
      </c>
      <c r="F2098" t="b">
        <v>0</v>
      </c>
      <c r="G2098" t="s">
        <v>62</v>
      </c>
      <c r="H2098">
        <v>14</v>
      </c>
      <c r="I2098">
        <v>28</v>
      </c>
      <c r="J2098" t="s">
        <v>49</v>
      </c>
      <c r="K2098" t="s">
        <v>51</v>
      </c>
      <c r="L2098" t="str">
        <f>_xlfn.XLOOKUP(Table1[[#This Row],[TeamFavoriteID]],Table2[team_id],Table2[team_name],_xlfn.XLOOKUP(Table1[[#This Row],[TeamFavoriteID]],Table2[team_id_pfr],Table2[team_name],"Even"))</f>
        <v>Pittsburgh Steelers</v>
      </c>
      <c r="M2098">
        <v>-4.5</v>
      </c>
      <c r="N2098">
        <f>IF(Table1[[#This Row],[TeamFavorite]]=Table1[[#This Row],[TeamHome]],Table1[[#This Row],[ScoreAway]]-Table1[[#This Row],[ScoreHome]],Table1[[#This Row],[ScoreHome]]-Table1[[#This Row],[ScoreAway]])</f>
        <v>-14</v>
      </c>
      <c r="O2098">
        <f>IF(Table1[[#This Row],[SpreadActual]]&lt;Table1[[#This Row],[SpreadFavorite]],1,0)</f>
        <v>1</v>
      </c>
      <c r="Q2098" t="s">
        <v>66</v>
      </c>
      <c r="R2098" t="b">
        <v>0</v>
      </c>
      <c r="S2098">
        <v>55</v>
      </c>
      <c r="T2098">
        <v>13</v>
      </c>
      <c r="U2098">
        <v>83</v>
      </c>
    </row>
    <row r="2099" spans="1:22" x14ac:dyDescent="0.2">
      <c r="A2099" s="1">
        <v>28400</v>
      </c>
      <c r="B2099">
        <v>1977</v>
      </c>
      <c r="C2099">
        <f>_xlfn.MAXIFS(Table1[ScheduleWeekWritten],Table1[ScheduleSeason],Table1[[#This Row],[ScheduleSeason]])</f>
        <v>14</v>
      </c>
      <c r="D2099">
        <v>3</v>
      </c>
      <c r="E2099" cm="1">
        <f t="array" ref="E2099">_xlfn.XLOOKUP(Table1[[#This Row],[ScheduleWeekWritten]],Table3[Game],100+Table3[Increase],Table1[[#This Row],[ScheduleWeekWritten]])</f>
        <v>3</v>
      </c>
      <c r="F2099" t="b">
        <v>0</v>
      </c>
      <c r="G2099" t="s">
        <v>67</v>
      </c>
      <c r="H2099">
        <v>23</v>
      </c>
      <c r="I2099">
        <v>7</v>
      </c>
      <c r="J2099" t="s">
        <v>127</v>
      </c>
      <c r="K2099" t="s">
        <v>68</v>
      </c>
      <c r="L2099" t="str">
        <f>_xlfn.XLOOKUP(Table1[[#This Row],[TeamFavoriteID]],Table2[team_id],Table2[team_name],_xlfn.XLOOKUP(Table1[[#This Row],[TeamFavoriteID]],Table2[team_id_pfr],Table2[team_name],"Even"))</f>
        <v>Dallas Cowboys</v>
      </c>
      <c r="M2099">
        <v>-22.5</v>
      </c>
      <c r="N2099">
        <f>IF(Table1[[#This Row],[TeamFavorite]]=Table1[[#This Row],[TeamHome]],Table1[[#This Row],[ScoreAway]]-Table1[[#This Row],[ScoreHome]],Table1[[#This Row],[ScoreHome]]-Table1[[#This Row],[ScoreAway]])</f>
        <v>-16</v>
      </c>
      <c r="O2099">
        <f>IF(Table1[[#This Row],[SpreadActual]]&lt;Table1[[#This Row],[SpreadFavorite]],1,0)</f>
        <v>0</v>
      </c>
      <c r="Q2099" t="s">
        <v>119</v>
      </c>
      <c r="R2099" t="b">
        <v>0</v>
      </c>
      <c r="S2099">
        <v>74</v>
      </c>
      <c r="T2099">
        <v>15</v>
      </c>
      <c r="U2099">
        <v>63</v>
      </c>
    </row>
    <row r="2100" spans="1:22" x14ac:dyDescent="0.2">
      <c r="A2100" s="1">
        <v>28400</v>
      </c>
      <c r="B2100">
        <v>1977</v>
      </c>
      <c r="C2100">
        <f>_xlfn.MAXIFS(Table1[ScheduleWeekWritten],Table1[ScheduleSeason],Table1[[#This Row],[ScheduleSeason]])</f>
        <v>14</v>
      </c>
      <c r="D2100">
        <v>3</v>
      </c>
      <c r="E2100" cm="1">
        <f t="array" ref="E2100">_xlfn.XLOOKUP(Table1[[#This Row],[ScheduleWeekWritten]],Table3[Game],100+Table3[Increase],Table1[[#This Row],[ScheduleWeekWritten]])</f>
        <v>3</v>
      </c>
      <c r="F2100" t="b">
        <v>0</v>
      </c>
      <c r="G2100" t="s">
        <v>45</v>
      </c>
      <c r="H2100">
        <v>17</v>
      </c>
      <c r="I2100">
        <v>13</v>
      </c>
      <c r="J2100" t="s">
        <v>58</v>
      </c>
      <c r="K2100" t="s">
        <v>79</v>
      </c>
      <c r="L2100" t="str">
        <f>_xlfn.XLOOKUP(Table1[[#This Row],[TeamFavoriteID]],Table2[team_id],Table2[team_name],_xlfn.XLOOKUP(Table1[[#This Row],[TeamFavoriteID]],Table2[team_id_pfr],Table2[team_name],"Even"))</f>
        <v>Detroit Lions</v>
      </c>
      <c r="M2100">
        <v>-7.5</v>
      </c>
      <c r="N2100">
        <f>IF(Table1[[#This Row],[TeamFavorite]]=Table1[[#This Row],[TeamHome]],Table1[[#This Row],[ScoreAway]]-Table1[[#This Row],[ScoreHome]],Table1[[#This Row],[ScoreHome]]-Table1[[#This Row],[ScoreAway]])</f>
        <v>-4</v>
      </c>
      <c r="O2100">
        <f>IF(Table1[[#This Row],[SpreadActual]]&lt;Table1[[#This Row],[SpreadFavorite]],1,0)</f>
        <v>0</v>
      </c>
      <c r="Q2100" t="s">
        <v>125</v>
      </c>
      <c r="R2100" t="b">
        <v>0</v>
      </c>
      <c r="S2100">
        <v>72</v>
      </c>
      <c r="T2100">
        <v>0</v>
      </c>
      <c r="V2100" t="s">
        <v>103</v>
      </c>
    </row>
    <row r="2101" spans="1:22" x14ac:dyDescent="0.2">
      <c r="A2101" s="1">
        <v>28400</v>
      </c>
      <c r="B2101">
        <v>1977</v>
      </c>
      <c r="C2101">
        <f>_xlfn.MAXIFS(Table1[ScheduleWeekWritten],Table1[ScheduleSeason],Table1[[#This Row],[ScheduleSeason]])</f>
        <v>14</v>
      </c>
      <c r="D2101">
        <v>3</v>
      </c>
      <c r="E2101" cm="1">
        <f t="array" ref="E2101">_xlfn.XLOOKUP(Table1[[#This Row],[ScheduleWeekWritten]],Table3[Game],100+Table3[Increase],Table1[[#This Row],[ScheduleWeekWritten]])</f>
        <v>3</v>
      </c>
      <c r="F2101" t="b">
        <v>0</v>
      </c>
      <c r="G2101" t="s">
        <v>39</v>
      </c>
      <c r="H2101">
        <v>34</v>
      </c>
      <c r="I2101">
        <v>14</v>
      </c>
      <c r="J2101" t="s">
        <v>53</v>
      </c>
      <c r="K2101" t="s">
        <v>40</v>
      </c>
      <c r="L2101" t="str">
        <f>_xlfn.XLOOKUP(Table1[[#This Row],[TeamFavoriteID]],Table2[team_id],Table2[team_name],_xlfn.XLOOKUP(Table1[[#This Row],[TeamFavoriteID]],Table2[team_id_pfr],Table2[team_name],"Even"))</f>
        <v>Los Angeles Rams</v>
      </c>
      <c r="M2101">
        <v>-12.5</v>
      </c>
      <c r="N2101">
        <f>IF(Table1[[#This Row],[TeamFavorite]]=Table1[[#This Row],[TeamHome]],Table1[[#This Row],[ScoreAway]]-Table1[[#This Row],[ScoreHome]],Table1[[#This Row],[ScoreHome]]-Table1[[#This Row],[ScoreAway]])</f>
        <v>-20</v>
      </c>
      <c r="O2101">
        <f>IF(Table1[[#This Row],[SpreadActual]]&lt;Table1[[#This Row],[SpreadFavorite]],1,0)</f>
        <v>1</v>
      </c>
      <c r="Q2101" t="s">
        <v>65</v>
      </c>
      <c r="R2101" t="b">
        <v>0</v>
      </c>
      <c r="S2101">
        <v>66</v>
      </c>
      <c r="T2101">
        <v>8</v>
      </c>
      <c r="U2101">
        <v>86</v>
      </c>
    </row>
    <row r="2102" spans="1:22" x14ac:dyDescent="0.2">
      <c r="A2102" s="1">
        <v>28400</v>
      </c>
      <c r="B2102">
        <v>1977</v>
      </c>
      <c r="C2102">
        <f>_xlfn.MAXIFS(Table1[ScheduleWeekWritten],Table1[ScheduleSeason],Table1[[#This Row],[ScheduleSeason]])</f>
        <v>14</v>
      </c>
      <c r="D2102">
        <v>3</v>
      </c>
      <c r="E2102" cm="1">
        <f t="array" ref="E2102">_xlfn.XLOOKUP(Table1[[#This Row],[ScheduleWeekWritten]],Table3[Game],100+Table3[Increase],Table1[[#This Row],[ScheduleWeekWritten]])</f>
        <v>3</v>
      </c>
      <c r="F2102" t="b">
        <v>0</v>
      </c>
      <c r="G2102" t="s">
        <v>19</v>
      </c>
      <c r="H2102">
        <v>27</v>
      </c>
      <c r="I2102">
        <v>7</v>
      </c>
      <c r="J2102" t="s">
        <v>23</v>
      </c>
      <c r="K2102" t="s">
        <v>91</v>
      </c>
      <c r="L2102" t="str">
        <f>_xlfn.XLOOKUP(Table1[[#This Row],[TeamFavoriteID]],Table2[team_id],Table2[team_name],_xlfn.XLOOKUP(Table1[[#This Row],[TeamFavoriteID]],Table2[team_id_pfr],Table2[team_name],"Even"))</f>
        <v>Miami Dolphins</v>
      </c>
      <c r="M2102">
        <v>-4.5</v>
      </c>
      <c r="N2102">
        <f>IF(Table1[[#This Row],[TeamFavorite]]=Table1[[#This Row],[TeamHome]],Table1[[#This Row],[ScoreAway]]-Table1[[#This Row],[ScoreHome]],Table1[[#This Row],[ScoreHome]]-Table1[[#This Row],[ScoreAway]])</f>
        <v>-20</v>
      </c>
      <c r="O2102">
        <f>IF(Table1[[#This Row],[SpreadActual]]&lt;Table1[[#This Row],[SpreadFavorite]],1,0)</f>
        <v>1</v>
      </c>
      <c r="Q2102" t="s">
        <v>22</v>
      </c>
      <c r="R2102" t="b">
        <v>0</v>
      </c>
      <c r="S2102">
        <v>83</v>
      </c>
      <c r="T2102">
        <v>8</v>
      </c>
      <c r="U2102">
        <v>73</v>
      </c>
    </row>
    <row r="2103" spans="1:22" x14ac:dyDescent="0.2">
      <c r="A2103" s="1">
        <v>28400</v>
      </c>
      <c r="B2103">
        <v>1977</v>
      </c>
      <c r="C2103">
        <f>_xlfn.MAXIFS(Table1[ScheduleWeekWritten],Table1[ScheduleSeason],Table1[[#This Row],[ScheduleSeason]])</f>
        <v>14</v>
      </c>
      <c r="D2103">
        <v>3</v>
      </c>
      <c r="E2103" cm="1">
        <f t="array" ref="E2103">_xlfn.XLOOKUP(Table1[[#This Row],[ScheduleWeekWritten]],Table3[Game],100+Table3[Increase],Table1[[#This Row],[ScheduleWeekWritten]])</f>
        <v>3</v>
      </c>
      <c r="F2103" t="b">
        <v>0</v>
      </c>
      <c r="G2103" t="s">
        <v>54</v>
      </c>
      <c r="H2103">
        <v>19</v>
      </c>
      <c r="I2103">
        <v>7</v>
      </c>
      <c r="J2103" t="s">
        <v>33</v>
      </c>
      <c r="K2103" t="s">
        <v>55</v>
      </c>
      <c r="L2103" t="str">
        <f>_xlfn.XLOOKUP(Table1[[#This Row],[TeamFavoriteID]],Table2[team_id],Table2[team_name],_xlfn.XLOOKUP(Table1[[#This Row],[TeamFavoriteID]],Table2[team_id_pfr],Table2[team_name],"Even"))</f>
        <v>Minnesota Vikings</v>
      </c>
      <c r="M2103">
        <v>-11.5</v>
      </c>
      <c r="N2103">
        <f>IF(Table1[[#This Row],[TeamFavorite]]=Table1[[#This Row],[TeamHome]],Table1[[#This Row],[ScoreAway]]-Table1[[#This Row],[ScoreHome]],Table1[[#This Row],[ScoreHome]]-Table1[[#This Row],[ScoreAway]])</f>
        <v>-12</v>
      </c>
      <c r="O2103">
        <f>IF(Table1[[#This Row],[SpreadActual]]&lt;Table1[[#This Row],[SpreadFavorite]],1,0)</f>
        <v>1</v>
      </c>
      <c r="Q2103" t="s">
        <v>73</v>
      </c>
      <c r="R2103" t="b">
        <v>0</v>
      </c>
      <c r="S2103">
        <v>47</v>
      </c>
      <c r="T2103">
        <v>10</v>
      </c>
      <c r="U2103">
        <v>62</v>
      </c>
    </row>
    <row r="2104" spans="1:22" x14ac:dyDescent="0.2">
      <c r="A2104" s="1">
        <v>28400</v>
      </c>
      <c r="B2104">
        <v>1977</v>
      </c>
      <c r="C2104">
        <f>_xlfn.MAXIFS(Table1[ScheduleWeekWritten],Table1[ScheduleSeason],Table1[[#This Row],[ScheduleSeason]])</f>
        <v>14</v>
      </c>
      <c r="D2104">
        <v>3</v>
      </c>
      <c r="E2104" cm="1">
        <f t="array" ref="E2104">_xlfn.XLOOKUP(Table1[[#This Row],[ScheduleWeekWritten]],Table3[Game],100+Table3[Increase],Table1[[#This Row],[ScheduleWeekWritten]])</f>
        <v>3</v>
      </c>
      <c r="F2104" t="b">
        <v>0</v>
      </c>
      <c r="G2104" t="s">
        <v>31</v>
      </c>
      <c r="H2104">
        <v>30</v>
      </c>
      <c r="I2104">
        <v>27</v>
      </c>
      <c r="J2104" t="s">
        <v>115</v>
      </c>
      <c r="K2104" t="s">
        <v>70</v>
      </c>
      <c r="L2104" t="str">
        <f>_xlfn.XLOOKUP(Table1[[#This Row],[TeamFavoriteID]],Table2[team_id],Table2[team_name],_xlfn.XLOOKUP(Table1[[#This Row],[TeamFavoriteID]],Table2[team_id_pfr],Table2[team_name],"Even"))</f>
        <v>Boston Patriots</v>
      </c>
      <c r="M2104">
        <v>-13.5</v>
      </c>
      <c r="N2104">
        <f>IF(Table1[[#This Row],[TeamFavorite]]=Table1[[#This Row],[TeamHome]],Table1[[#This Row],[ScoreAway]]-Table1[[#This Row],[ScoreHome]],Table1[[#This Row],[ScoreHome]]-Table1[[#This Row],[ScoreAway]])</f>
        <v>3</v>
      </c>
      <c r="O2104">
        <f>IF(Table1[[#This Row],[SpreadActual]]&lt;Table1[[#This Row],[SpreadFavorite]],1,0)</f>
        <v>0</v>
      </c>
      <c r="Q2104" t="s">
        <v>74</v>
      </c>
      <c r="R2104" t="b">
        <v>0</v>
      </c>
      <c r="S2104">
        <v>67</v>
      </c>
      <c r="T2104">
        <v>12</v>
      </c>
      <c r="U2104">
        <v>88</v>
      </c>
    </row>
    <row r="2105" spans="1:22" x14ac:dyDescent="0.2">
      <c r="A2105" s="1">
        <v>28400</v>
      </c>
      <c r="B2105">
        <v>1977</v>
      </c>
      <c r="C2105">
        <f>_xlfn.MAXIFS(Table1[ScheduleWeekWritten],Table1[ScheduleSeason],Table1[[#This Row],[ScheduleSeason]])</f>
        <v>14</v>
      </c>
      <c r="D2105">
        <v>3</v>
      </c>
      <c r="E2105" cm="1">
        <f t="array" ref="E2105">_xlfn.XLOOKUP(Table1[[#This Row],[ScheduleWeekWritten]],Table3[Game],100+Table3[Increase],Table1[[#This Row],[ScheduleWeekWritten]])</f>
        <v>3</v>
      </c>
      <c r="F2105" t="b">
        <v>0</v>
      </c>
      <c r="G2105" t="s">
        <v>27</v>
      </c>
      <c r="H2105">
        <v>24</v>
      </c>
      <c r="I2105">
        <v>3</v>
      </c>
      <c r="J2105" t="s">
        <v>101</v>
      </c>
      <c r="K2105" t="s">
        <v>104</v>
      </c>
      <c r="L2105" t="str">
        <f>_xlfn.XLOOKUP(Table1[[#This Row],[TeamFavoriteID]],Table2[team_id],Table2[team_name],_xlfn.XLOOKUP(Table1[[#This Row],[TeamFavoriteID]],Table2[team_id_pfr],Table2[team_name],"Even"))</f>
        <v>Cincinnati Bengals</v>
      </c>
      <c r="M2105">
        <v>-7</v>
      </c>
      <c r="N2105">
        <f>IF(Table1[[#This Row],[TeamFavorite]]=Table1[[#This Row],[TeamHome]],Table1[[#This Row],[ScoreAway]]-Table1[[#This Row],[ScoreHome]],Table1[[#This Row],[ScoreHome]]-Table1[[#This Row],[ScoreAway]])</f>
        <v>21</v>
      </c>
      <c r="O2105">
        <f>IF(Table1[[#This Row],[SpreadActual]]&lt;Table1[[#This Row],[SpreadFavorite]],1,0)</f>
        <v>0</v>
      </c>
      <c r="Q2105" t="s">
        <v>94</v>
      </c>
      <c r="R2105" t="b">
        <v>0</v>
      </c>
      <c r="S2105">
        <v>70</v>
      </c>
      <c r="T2105">
        <v>6</v>
      </c>
      <c r="U2105">
        <v>82</v>
      </c>
    </row>
    <row r="2106" spans="1:22" x14ac:dyDescent="0.2">
      <c r="A2106" s="1">
        <v>28400</v>
      </c>
      <c r="B2106">
        <v>1977</v>
      </c>
      <c r="C2106">
        <f>_xlfn.MAXIFS(Table1[ScheduleWeekWritten],Table1[ScheduleSeason],Table1[[#This Row],[ScheduleSeason]])</f>
        <v>14</v>
      </c>
      <c r="D2106">
        <v>3</v>
      </c>
      <c r="E2106" cm="1">
        <f t="array" ref="E2106">_xlfn.XLOOKUP(Table1[[#This Row],[ScheduleWeekWritten]],Table3[Game],100+Table3[Increase],Table1[[#This Row],[ScheduleWeekWritten]])</f>
        <v>3</v>
      </c>
      <c r="F2106" t="b">
        <v>0</v>
      </c>
      <c r="G2106" t="s">
        <v>128</v>
      </c>
      <c r="H2106">
        <v>13</v>
      </c>
      <c r="I2106">
        <v>24</v>
      </c>
      <c r="J2106" t="s">
        <v>24</v>
      </c>
      <c r="K2106" t="s">
        <v>88</v>
      </c>
      <c r="L2106" t="str">
        <f>_xlfn.XLOOKUP(Table1[[#This Row],[TeamFavoriteID]],Table2[team_id],Table2[team_name],_xlfn.XLOOKUP(Table1[[#This Row],[TeamFavoriteID]],Table2[team_id_pfr],Table2[team_name],"Even"))</f>
        <v>Denver Broncos</v>
      </c>
      <c r="M2106">
        <v>-15.5</v>
      </c>
      <c r="N2106">
        <f>IF(Table1[[#This Row],[TeamFavorite]]=Table1[[#This Row],[TeamHome]],Table1[[#This Row],[ScoreAway]]-Table1[[#This Row],[ScoreHome]],Table1[[#This Row],[ScoreHome]]-Table1[[#This Row],[ScoreAway]])</f>
        <v>-11</v>
      </c>
      <c r="O2106">
        <f>IF(Table1[[#This Row],[SpreadActual]]&lt;Table1[[#This Row],[SpreadFavorite]],1,0)</f>
        <v>0</v>
      </c>
      <c r="Q2106" t="s">
        <v>129</v>
      </c>
      <c r="R2106" t="b">
        <v>0</v>
      </c>
      <c r="S2106">
        <v>72</v>
      </c>
      <c r="T2106">
        <v>0</v>
      </c>
      <c r="V2106" t="s">
        <v>103</v>
      </c>
    </row>
    <row r="2107" spans="1:22" x14ac:dyDescent="0.2">
      <c r="A2107" s="1">
        <v>28400</v>
      </c>
      <c r="B2107">
        <v>1977</v>
      </c>
      <c r="C2107">
        <f>_xlfn.MAXIFS(Table1[ScheduleWeekWritten],Table1[ScheduleSeason],Table1[[#This Row],[ScheduleSeason]])</f>
        <v>14</v>
      </c>
      <c r="D2107">
        <v>3</v>
      </c>
      <c r="E2107" cm="1">
        <f t="array" ref="E2107">_xlfn.XLOOKUP(Table1[[#This Row],[ScheduleWeekWritten]],Table3[Game],100+Table3[Increase],Table1[[#This Row],[ScheduleWeekWritten]])</f>
        <v>3</v>
      </c>
      <c r="F2107" t="b">
        <v>0</v>
      </c>
      <c r="G2107" t="s">
        <v>61</v>
      </c>
      <c r="H2107">
        <v>24</v>
      </c>
      <c r="I2107">
        <v>14</v>
      </c>
      <c r="J2107" t="s">
        <v>57</v>
      </c>
      <c r="K2107" t="s">
        <v>59</v>
      </c>
      <c r="L2107" t="str">
        <f>_xlfn.XLOOKUP(Table1[[#This Row],[TeamFavoriteID]],Table2[team_id],Table2[team_name],_xlfn.XLOOKUP(Table1[[#This Row],[TeamFavoriteID]],Table2[team_id_pfr],Table2[team_name],"Even"))</f>
        <v>Arizona Cardinals</v>
      </c>
      <c r="M2107">
        <v>-2.5</v>
      </c>
      <c r="N2107">
        <f>IF(Table1[[#This Row],[TeamFavorite]]=Table1[[#This Row],[TeamHome]],Table1[[#This Row],[ScoreAway]]-Table1[[#This Row],[ScoreHome]],Table1[[#This Row],[ScoreHome]]-Table1[[#This Row],[ScoreAway]])</f>
        <v>10</v>
      </c>
      <c r="O2107">
        <f>IF(Table1[[#This Row],[SpreadActual]]&lt;Table1[[#This Row],[SpreadFavorite]],1,0)</f>
        <v>0</v>
      </c>
      <c r="Q2107" t="s">
        <v>64</v>
      </c>
      <c r="R2107" t="b">
        <v>0</v>
      </c>
      <c r="S2107">
        <v>74</v>
      </c>
      <c r="T2107">
        <v>15</v>
      </c>
      <c r="U2107">
        <v>66</v>
      </c>
    </row>
    <row r="2108" spans="1:22" x14ac:dyDescent="0.2">
      <c r="A2108" s="1">
        <v>28401</v>
      </c>
      <c r="B2108">
        <v>1977</v>
      </c>
      <c r="C2108">
        <f>_xlfn.MAXIFS(Table1[ScheduleWeekWritten],Table1[ScheduleSeason],Table1[[#This Row],[ScheduleSeason]])</f>
        <v>14</v>
      </c>
      <c r="D2108">
        <v>3</v>
      </c>
      <c r="E2108" cm="1">
        <f t="array" ref="E2108">_xlfn.XLOOKUP(Table1[[#This Row],[ScheduleWeekWritten]],Table3[Game],100+Table3[Increase],Table1[[#This Row],[ScheduleWeekWritten]])</f>
        <v>3</v>
      </c>
      <c r="F2108" t="b">
        <v>0</v>
      </c>
      <c r="G2108" t="s">
        <v>42</v>
      </c>
      <c r="H2108">
        <v>28</v>
      </c>
      <c r="I2108">
        <v>37</v>
      </c>
      <c r="J2108" t="s">
        <v>20</v>
      </c>
      <c r="K2108" t="s">
        <v>21</v>
      </c>
      <c r="L2108" t="str">
        <f>_xlfn.XLOOKUP(Table1[[#This Row],[TeamFavoriteID]],Table2[team_id],Table2[team_name],_xlfn.XLOOKUP(Table1[[#This Row],[TeamFavoriteID]],Table2[team_id_pfr],Table2[team_name],"Even"))</f>
        <v>Las Vegas Raiders</v>
      </c>
      <c r="M2108">
        <v>-13</v>
      </c>
      <c r="N2108">
        <f>IF(Table1[[#This Row],[TeamFavorite]]=Table1[[#This Row],[TeamHome]],Table1[[#This Row],[ScoreAway]]-Table1[[#This Row],[ScoreHome]],Table1[[#This Row],[ScoreHome]]-Table1[[#This Row],[ScoreAway]])</f>
        <v>-9</v>
      </c>
      <c r="O2108">
        <f>IF(Table1[[#This Row],[SpreadActual]]&lt;Table1[[#This Row],[SpreadFavorite]],1,0)</f>
        <v>0</v>
      </c>
      <c r="Q2108" t="s">
        <v>117</v>
      </c>
      <c r="R2108" t="b">
        <v>0</v>
      </c>
      <c r="S2108">
        <v>53</v>
      </c>
      <c r="T2108">
        <v>6</v>
      </c>
      <c r="U2108">
        <v>68</v>
      </c>
    </row>
    <row r="2109" spans="1:22" x14ac:dyDescent="0.2">
      <c r="A2109" s="1">
        <v>28407</v>
      </c>
      <c r="B2109">
        <v>1977</v>
      </c>
      <c r="C2109">
        <f>_xlfn.MAXIFS(Table1[ScheduleWeekWritten],Table1[ScheduleSeason],Table1[[#This Row],[ScheduleSeason]])</f>
        <v>14</v>
      </c>
      <c r="D2109">
        <v>4</v>
      </c>
      <c r="E2109" cm="1">
        <f t="array" ref="E2109">_xlfn.XLOOKUP(Table1[[#This Row],[ScheduleWeekWritten]],Table3[Game],100+Table3[Increase],Table1[[#This Row],[ScheduleWeekWritten]])</f>
        <v>4</v>
      </c>
      <c r="F2109" t="b">
        <v>0</v>
      </c>
      <c r="G2109" t="s">
        <v>34</v>
      </c>
      <c r="H2109">
        <v>45</v>
      </c>
      <c r="I2109">
        <v>28</v>
      </c>
      <c r="J2109" t="s">
        <v>19</v>
      </c>
      <c r="K2109" t="s">
        <v>72</v>
      </c>
      <c r="L2109" t="str">
        <f>_xlfn.XLOOKUP(Table1[[#This Row],[TeamFavoriteID]],Table2[team_id],Table2[team_name],_xlfn.XLOOKUP(Table1[[#This Row],[TeamFavoriteID]],Table2[team_id_pfr],Table2[team_name],"Even"))</f>
        <v>Baltimore Colts</v>
      </c>
      <c r="M2109">
        <v>-7</v>
      </c>
      <c r="N2109">
        <f>IF(Table1[[#This Row],[TeamFavorite]]=Table1[[#This Row],[TeamHome]],Table1[[#This Row],[ScoreAway]]-Table1[[#This Row],[ScoreHome]],Table1[[#This Row],[ScoreHome]]-Table1[[#This Row],[ScoreAway]])</f>
        <v>-17</v>
      </c>
      <c r="O2109">
        <f>IF(Table1[[#This Row],[SpreadActual]]&lt;Table1[[#This Row],[SpreadFavorite]],1,0)</f>
        <v>1</v>
      </c>
      <c r="Q2109" t="s">
        <v>80</v>
      </c>
      <c r="R2109" t="b">
        <v>0</v>
      </c>
      <c r="S2109">
        <v>63</v>
      </c>
      <c r="T2109">
        <v>13</v>
      </c>
      <c r="U2109">
        <v>82</v>
      </c>
    </row>
    <row r="2110" spans="1:22" x14ac:dyDescent="0.2">
      <c r="A2110" s="1">
        <v>28407</v>
      </c>
      <c r="B2110">
        <v>1977</v>
      </c>
      <c r="C2110">
        <f>_xlfn.MAXIFS(Table1[ScheduleWeekWritten],Table1[ScheduleSeason],Table1[[#This Row],[ScheduleSeason]])</f>
        <v>14</v>
      </c>
      <c r="D2110">
        <v>4</v>
      </c>
      <c r="E2110" cm="1">
        <f t="array" ref="E2110">_xlfn.XLOOKUP(Table1[[#This Row],[ScheduleWeekWritten]],Table3[Game],100+Table3[Increase],Table1[[#This Row],[ScheduleWeekWritten]])</f>
        <v>4</v>
      </c>
      <c r="F2110" t="b">
        <v>0</v>
      </c>
      <c r="G2110" t="s">
        <v>28</v>
      </c>
      <c r="H2110">
        <v>19</v>
      </c>
      <c r="I2110">
        <v>24</v>
      </c>
      <c r="J2110" t="s">
        <v>31</v>
      </c>
      <c r="K2110" t="s">
        <v>43</v>
      </c>
      <c r="L2110" t="str">
        <f>_xlfn.XLOOKUP(Table1[[#This Row],[TeamFavoriteID]],Table2[team_id],Table2[team_name],_xlfn.XLOOKUP(Table1[[#This Row],[TeamFavoriteID]],Table2[team_id_pfr],Table2[team_name],"Even"))</f>
        <v>Buffalo Bills</v>
      </c>
      <c r="M2110">
        <v>-6</v>
      </c>
      <c r="N2110">
        <f>IF(Table1[[#This Row],[TeamFavorite]]=Table1[[#This Row],[TeamHome]],Table1[[#This Row],[ScoreAway]]-Table1[[#This Row],[ScoreHome]],Table1[[#This Row],[ScoreHome]]-Table1[[#This Row],[ScoreAway]])</f>
        <v>5</v>
      </c>
      <c r="O2110">
        <f>IF(Table1[[#This Row],[SpreadActual]]&lt;Table1[[#This Row],[SpreadFavorite]],1,0)</f>
        <v>0</v>
      </c>
      <c r="Q2110" t="s">
        <v>123</v>
      </c>
      <c r="R2110" t="b">
        <v>0</v>
      </c>
      <c r="S2110">
        <v>54</v>
      </c>
      <c r="T2110">
        <v>16</v>
      </c>
      <c r="U2110">
        <v>79</v>
      </c>
    </row>
    <row r="2111" spans="1:22" x14ac:dyDescent="0.2">
      <c r="A2111" s="1">
        <v>28407</v>
      </c>
      <c r="B2111">
        <v>1977</v>
      </c>
      <c r="C2111">
        <f>_xlfn.MAXIFS(Table1[ScheduleWeekWritten],Table1[ScheduleSeason],Table1[[#This Row],[ScheduleSeason]])</f>
        <v>14</v>
      </c>
      <c r="D2111">
        <v>4</v>
      </c>
      <c r="E2111" cm="1">
        <f t="array" ref="E2111">_xlfn.XLOOKUP(Table1[[#This Row],[ScheduleWeekWritten]],Table3[Game],100+Table3[Increase],Table1[[#This Row],[ScheduleWeekWritten]])</f>
        <v>4</v>
      </c>
      <c r="F2111" t="b">
        <v>0</v>
      </c>
      <c r="G2111" t="s">
        <v>62</v>
      </c>
      <c r="H2111">
        <v>10</v>
      </c>
      <c r="I2111">
        <v>26</v>
      </c>
      <c r="J2111" t="s">
        <v>20</v>
      </c>
      <c r="K2111" t="s">
        <v>21</v>
      </c>
      <c r="L2111" t="str">
        <f>_xlfn.XLOOKUP(Table1[[#This Row],[TeamFavoriteID]],Table2[team_id],Table2[team_name],_xlfn.XLOOKUP(Table1[[#This Row],[TeamFavoriteID]],Table2[team_id_pfr],Table2[team_name],"Even"))</f>
        <v>Las Vegas Raiders</v>
      </c>
      <c r="M2111">
        <v>-9.5</v>
      </c>
      <c r="N2111">
        <f>IF(Table1[[#This Row],[TeamFavorite]]=Table1[[#This Row],[TeamHome]],Table1[[#This Row],[ScoreAway]]-Table1[[#This Row],[ScoreHome]],Table1[[#This Row],[ScoreHome]]-Table1[[#This Row],[ScoreAway]])</f>
        <v>-16</v>
      </c>
      <c r="O2111">
        <f>IF(Table1[[#This Row],[SpreadActual]]&lt;Table1[[#This Row],[SpreadFavorite]],1,0)</f>
        <v>1</v>
      </c>
      <c r="Q2111" t="s">
        <v>66</v>
      </c>
      <c r="R2111" t="b">
        <v>0</v>
      </c>
      <c r="S2111">
        <v>52</v>
      </c>
      <c r="T2111">
        <v>16</v>
      </c>
      <c r="U2111">
        <v>82</v>
      </c>
    </row>
    <row r="2112" spans="1:22" x14ac:dyDescent="0.2">
      <c r="A2112" s="1">
        <v>28407</v>
      </c>
      <c r="B2112">
        <v>1977</v>
      </c>
      <c r="C2112">
        <f>_xlfn.MAXIFS(Table1[ScheduleWeekWritten],Table1[ScheduleSeason],Table1[[#This Row],[ScheduleSeason]])</f>
        <v>14</v>
      </c>
      <c r="D2112">
        <v>4</v>
      </c>
      <c r="E2112" cm="1">
        <f t="array" ref="E2112">_xlfn.XLOOKUP(Table1[[#This Row],[ScheduleWeekWritten]],Table3[Game],100+Table3[Increase],Table1[[#This Row],[ScheduleWeekWritten]])</f>
        <v>4</v>
      </c>
      <c r="F2112" t="b">
        <v>0</v>
      </c>
      <c r="G2112" t="s">
        <v>24</v>
      </c>
      <c r="H2112">
        <v>23</v>
      </c>
      <c r="I2112">
        <v>7</v>
      </c>
      <c r="J2112" t="s">
        <v>42</v>
      </c>
      <c r="K2112" t="s">
        <v>88</v>
      </c>
      <c r="L2112" t="str">
        <f>_xlfn.XLOOKUP(Table1[[#This Row],[TeamFavoriteID]],Table2[team_id],Table2[team_name],_xlfn.XLOOKUP(Table1[[#This Row],[TeamFavoriteID]],Table2[team_id_pfr],Table2[team_name],"Even"))</f>
        <v>Denver Broncos</v>
      </c>
      <c r="M2112">
        <v>-10.5</v>
      </c>
      <c r="N2112">
        <f>IF(Table1[[#This Row],[TeamFavorite]]=Table1[[#This Row],[TeamHome]],Table1[[#This Row],[ScoreAway]]-Table1[[#This Row],[ScoreHome]],Table1[[#This Row],[ScoreHome]]-Table1[[#This Row],[ScoreAway]])</f>
        <v>-16</v>
      </c>
      <c r="O2112">
        <f>IF(Table1[[#This Row],[SpreadActual]]&lt;Table1[[#This Row],[SpreadFavorite]],1,0)</f>
        <v>1</v>
      </c>
      <c r="Q2112" t="s">
        <v>71</v>
      </c>
      <c r="R2112" t="b">
        <v>0</v>
      </c>
      <c r="S2112">
        <v>51</v>
      </c>
      <c r="T2112">
        <v>7</v>
      </c>
      <c r="U2112">
        <v>23</v>
      </c>
    </row>
    <row r="2113" spans="1:22" x14ac:dyDescent="0.2">
      <c r="A2113" s="1">
        <v>28407</v>
      </c>
      <c r="B2113">
        <v>1977</v>
      </c>
      <c r="C2113">
        <f>_xlfn.MAXIFS(Table1[ScheduleWeekWritten],Table1[ScheduleSeason],Table1[[#This Row],[ScheduleSeason]])</f>
        <v>14</v>
      </c>
      <c r="D2113">
        <v>4</v>
      </c>
      <c r="E2113" cm="1">
        <f t="array" ref="E2113">_xlfn.XLOOKUP(Table1[[#This Row],[ScheduleWeekWritten]],Table3[Game],100+Table3[Increase],Table1[[#This Row],[ScheduleWeekWritten]])</f>
        <v>4</v>
      </c>
      <c r="F2113" t="b">
        <v>0</v>
      </c>
      <c r="G2113" t="s">
        <v>33</v>
      </c>
      <c r="H2113">
        <v>7</v>
      </c>
      <c r="I2113">
        <v>17</v>
      </c>
      <c r="J2113" t="s">
        <v>101</v>
      </c>
      <c r="K2113" t="s">
        <v>104</v>
      </c>
      <c r="L2113" t="str">
        <f>_xlfn.XLOOKUP(Table1[[#This Row],[TeamFavoriteID]],Table2[team_id],Table2[team_name],_xlfn.XLOOKUP(Table1[[#This Row],[TeamFavoriteID]],Table2[team_id_pfr],Table2[team_name],"Even"))</f>
        <v>Cincinnati Bengals</v>
      </c>
      <c r="M2113">
        <v>-9</v>
      </c>
      <c r="N2113">
        <f>IF(Table1[[#This Row],[TeamFavorite]]=Table1[[#This Row],[TeamHome]],Table1[[#This Row],[ScoreAway]]-Table1[[#This Row],[ScoreHome]],Table1[[#This Row],[ScoreHome]]-Table1[[#This Row],[ScoreAway]])</f>
        <v>-10</v>
      </c>
      <c r="O2113">
        <f>IF(Table1[[#This Row],[SpreadActual]]&lt;Table1[[#This Row],[SpreadFavorite]],1,0)</f>
        <v>1</v>
      </c>
      <c r="Q2113" t="s">
        <v>36</v>
      </c>
      <c r="R2113" t="b">
        <v>0</v>
      </c>
      <c r="S2113">
        <v>47</v>
      </c>
      <c r="T2113">
        <v>19</v>
      </c>
      <c r="U2113">
        <v>72</v>
      </c>
    </row>
    <row r="2114" spans="1:22" x14ac:dyDescent="0.2">
      <c r="A2114" s="1">
        <v>28407</v>
      </c>
      <c r="B2114">
        <v>1977</v>
      </c>
      <c r="C2114">
        <f>_xlfn.MAXIFS(Table1[ScheduleWeekWritten],Table1[ScheduleSeason],Table1[[#This Row],[ScheduleSeason]])</f>
        <v>14</v>
      </c>
      <c r="D2114">
        <v>4</v>
      </c>
      <c r="E2114" cm="1">
        <f t="array" ref="E2114">_xlfn.XLOOKUP(Table1[[#This Row],[ScheduleWeekWritten]],Table3[Game],100+Table3[Increase],Table1[[#This Row],[ScheduleWeekWritten]])</f>
        <v>4</v>
      </c>
      <c r="F2114" t="b">
        <v>0</v>
      </c>
      <c r="G2114" t="s">
        <v>23</v>
      </c>
      <c r="H2114">
        <v>27</v>
      </c>
      <c r="I2114">
        <v>10</v>
      </c>
      <c r="J2114" t="s">
        <v>49</v>
      </c>
      <c r="K2114" t="s">
        <v>51</v>
      </c>
      <c r="L2114" t="str">
        <f>_xlfn.XLOOKUP(Table1[[#This Row],[TeamFavoriteID]],Table2[team_id],Table2[team_name],_xlfn.XLOOKUP(Table1[[#This Row],[TeamFavoriteID]],Table2[team_id_pfr],Table2[team_name],"Even"))</f>
        <v>Pittsburgh Steelers</v>
      </c>
      <c r="M2114">
        <v>-10</v>
      </c>
      <c r="N2114">
        <f>IF(Table1[[#This Row],[TeamFavorite]]=Table1[[#This Row],[TeamHome]],Table1[[#This Row],[ScoreAway]]-Table1[[#This Row],[ScoreHome]],Table1[[#This Row],[ScoreHome]]-Table1[[#This Row],[ScoreAway]])</f>
        <v>17</v>
      </c>
      <c r="O2114">
        <f>IF(Table1[[#This Row],[SpreadActual]]&lt;Table1[[#This Row],[SpreadFavorite]],1,0)</f>
        <v>0</v>
      </c>
      <c r="Q2114" t="s">
        <v>102</v>
      </c>
      <c r="R2114" t="b">
        <v>0</v>
      </c>
      <c r="S2114">
        <v>72</v>
      </c>
      <c r="T2114">
        <v>0</v>
      </c>
      <c r="V2114" t="s">
        <v>103</v>
      </c>
    </row>
    <row r="2115" spans="1:22" x14ac:dyDescent="0.2">
      <c r="A2115" s="1">
        <v>28407</v>
      </c>
      <c r="B2115">
        <v>1977</v>
      </c>
      <c r="C2115">
        <f>_xlfn.MAXIFS(Table1[ScheduleWeekWritten],Table1[ScheduleSeason],Table1[[#This Row],[ScheduleSeason]])</f>
        <v>14</v>
      </c>
      <c r="D2115">
        <v>4</v>
      </c>
      <c r="E2115" cm="1">
        <f t="array" ref="E2115">_xlfn.XLOOKUP(Table1[[#This Row],[ScheduleWeekWritten]],Table3[Game],100+Table3[Increase],Table1[[#This Row],[ScheduleWeekWritten]])</f>
        <v>4</v>
      </c>
      <c r="F2115" t="b">
        <v>0</v>
      </c>
      <c r="G2115" t="s">
        <v>54</v>
      </c>
      <c r="H2115">
        <v>14</v>
      </c>
      <c r="I2115">
        <v>7</v>
      </c>
      <c r="J2115" t="s">
        <v>45</v>
      </c>
      <c r="K2115" t="s">
        <v>55</v>
      </c>
      <c r="L2115" t="str">
        <f>_xlfn.XLOOKUP(Table1[[#This Row],[TeamFavoriteID]],Table2[team_id],Table2[team_name],_xlfn.XLOOKUP(Table1[[#This Row],[TeamFavoriteID]],Table2[team_id_pfr],Table2[team_name],"Even"))</f>
        <v>Minnesota Vikings</v>
      </c>
      <c r="M2115">
        <v>-9.5</v>
      </c>
      <c r="N2115">
        <f>IF(Table1[[#This Row],[TeamFavorite]]=Table1[[#This Row],[TeamHome]],Table1[[#This Row],[ScoreAway]]-Table1[[#This Row],[ScoreHome]],Table1[[#This Row],[ScoreHome]]-Table1[[#This Row],[ScoreAway]])</f>
        <v>-7</v>
      </c>
      <c r="O2115">
        <f>IF(Table1[[#This Row],[SpreadActual]]&lt;Table1[[#This Row],[SpreadFavorite]],1,0)</f>
        <v>0</v>
      </c>
      <c r="Q2115" t="s">
        <v>73</v>
      </c>
      <c r="R2115" t="b">
        <v>0</v>
      </c>
      <c r="S2115">
        <v>43</v>
      </c>
      <c r="T2115">
        <v>13</v>
      </c>
      <c r="U2115">
        <v>82</v>
      </c>
    </row>
    <row r="2116" spans="1:22" x14ac:dyDescent="0.2">
      <c r="A2116" s="1">
        <v>28407</v>
      </c>
      <c r="B2116">
        <v>1977</v>
      </c>
      <c r="C2116">
        <f>_xlfn.MAXIFS(Table1[ScheduleWeekWritten],Table1[ScheduleSeason],Table1[[#This Row],[ScheduleSeason]])</f>
        <v>14</v>
      </c>
      <c r="D2116">
        <v>4</v>
      </c>
      <c r="E2116" cm="1">
        <f t="array" ref="E2116">_xlfn.XLOOKUP(Table1[[#This Row],[ScheduleWeekWritten]],Table3[Game],100+Table3[Increase],Table1[[#This Row],[ScheduleWeekWritten]])</f>
        <v>4</v>
      </c>
      <c r="F2116" t="b">
        <v>0</v>
      </c>
      <c r="G2116" t="s">
        <v>115</v>
      </c>
      <c r="H2116">
        <v>31</v>
      </c>
      <c r="I2116">
        <v>0</v>
      </c>
      <c r="J2116" t="s">
        <v>128</v>
      </c>
      <c r="K2116" t="s">
        <v>70</v>
      </c>
      <c r="L2116" t="str">
        <f>_xlfn.XLOOKUP(Table1[[#This Row],[TeamFavoriteID]],Table2[team_id],Table2[team_name],_xlfn.XLOOKUP(Table1[[#This Row],[TeamFavoriteID]],Table2[team_id_pfr],Table2[team_name],"Even"))</f>
        <v>Boston Patriots</v>
      </c>
      <c r="M2116">
        <v>-19.5</v>
      </c>
      <c r="N2116">
        <f>IF(Table1[[#This Row],[TeamFavorite]]=Table1[[#This Row],[TeamHome]],Table1[[#This Row],[ScoreAway]]-Table1[[#This Row],[ScoreHome]],Table1[[#This Row],[ScoreHome]]-Table1[[#This Row],[ScoreAway]])</f>
        <v>31</v>
      </c>
      <c r="O2116">
        <f>IF(Table1[[#This Row],[SpreadActual]]&lt;Table1[[#This Row],[SpreadFavorite]],1,0)</f>
        <v>0</v>
      </c>
      <c r="Q2116" t="s">
        <v>116</v>
      </c>
      <c r="R2116" t="b">
        <v>0</v>
      </c>
      <c r="S2116">
        <v>58</v>
      </c>
      <c r="T2116">
        <v>19</v>
      </c>
      <c r="U2116">
        <v>92</v>
      </c>
    </row>
    <row r="2117" spans="1:22" x14ac:dyDescent="0.2">
      <c r="A2117" s="1">
        <v>28407</v>
      </c>
      <c r="B2117">
        <v>1977</v>
      </c>
      <c r="C2117">
        <f>_xlfn.MAXIFS(Table1[ScheduleWeekWritten],Table1[ScheduleSeason],Table1[[#This Row],[ScheduleSeason]])</f>
        <v>14</v>
      </c>
      <c r="D2117">
        <v>4</v>
      </c>
      <c r="E2117" cm="1">
        <f t="array" ref="E2117">_xlfn.XLOOKUP(Table1[[#This Row],[ScheduleWeekWritten]],Table3[Game],100+Table3[Increase],Table1[[#This Row],[ScheduleWeekWritten]])</f>
        <v>4</v>
      </c>
      <c r="F2117" t="b">
        <v>0</v>
      </c>
      <c r="G2117" t="s">
        <v>95</v>
      </c>
      <c r="H2117">
        <v>0</v>
      </c>
      <c r="I2117">
        <v>14</v>
      </c>
      <c r="J2117" t="s">
        <v>27</v>
      </c>
      <c r="K2117" t="s">
        <v>98</v>
      </c>
      <c r="L2117" t="str">
        <f>_xlfn.XLOOKUP(Table1[[#This Row],[TeamFavoriteID]],Table2[team_id],Table2[team_name],_xlfn.XLOOKUP(Table1[[#This Row],[TeamFavoriteID]],Table2[team_id_pfr],Table2[team_name],"Even"))</f>
        <v>New Orleans Saints</v>
      </c>
      <c r="M2117">
        <v>-1</v>
      </c>
      <c r="N2117">
        <f>IF(Table1[[#This Row],[TeamFavorite]]=Table1[[#This Row],[TeamHome]],Table1[[#This Row],[ScoreAway]]-Table1[[#This Row],[ScoreHome]],Table1[[#This Row],[ScoreHome]]-Table1[[#This Row],[ScoreAway]])</f>
        <v>14</v>
      </c>
      <c r="O2117">
        <f>IF(Table1[[#This Row],[SpreadActual]]&lt;Table1[[#This Row],[SpreadFavorite]],1,0)</f>
        <v>0</v>
      </c>
      <c r="Q2117" t="s">
        <v>124</v>
      </c>
      <c r="R2117" t="b">
        <v>0</v>
      </c>
      <c r="S2117">
        <v>72</v>
      </c>
      <c r="T2117">
        <v>0</v>
      </c>
      <c r="V2117" t="s">
        <v>103</v>
      </c>
    </row>
    <row r="2118" spans="1:22" x14ac:dyDescent="0.2">
      <c r="A2118" s="1">
        <v>28407</v>
      </c>
      <c r="B2118">
        <v>1977</v>
      </c>
      <c r="C2118">
        <f>_xlfn.MAXIFS(Table1[ScheduleWeekWritten],Table1[ScheduleSeason],Table1[[#This Row],[ScheduleSeason]])</f>
        <v>14</v>
      </c>
      <c r="D2118">
        <v>4</v>
      </c>
      <c r="E2118" cm="1">
        <f t="array" ref="E2118">_xlfn.XLOOKUP(Table1[[#This Row],[ScheduleWeekWritten]],Table3[Game],100+Table3[Increase],Table1[[#This Row],[ScheduleWeekWritten]])</f>
        <v>4</v>
      </c>
      <c r="F2118" t="b">
        <v>0</v>
      </c>
      <c r="G2118" t="s">
        <v>50</v>
      </c>
      <c r="H2118">
        <v>10</v>
      </c>
      <c r="I2118">
        <v>28</v>
      </c>
      <c r="J2118" t="s">
        <v>58</v>
      </c>
      <c r="K2118" t="s">
        <v>90</v>
      </c>
      <c r="L2118" t="str">
        <f>_xlfn.XLOOKUP(Table1[[#This Row],[TeamFavoriteID]],Table2[team_id],Table2[team_name],_xlfn.XLOOKUP(Table1[[#This Row],[TeamFavoriteID]],Table2[team_id_pfr],Table2[team_name],"Even"))</f>
        <v>New York Giants</v>
      </c>
      <c r="M2118">
        <v>-3</v>
      </c>
      <c r="N2118">
        <f>IF(Table1[[#This Row],[TeamFavorite]]=Table1[[#This Row],[TeamHome]],Table1[[#This Row],[ScoreAway]]-Table1[[#This Row],[ScoreHome]],Table1[[#This Row],[ScoreHome]]-Table1[[#This Row],[ScoreAway]])</f>
        <v>18</v>
      </c>
      <c r="O2118">
        <f>IF(Table1[[#This Row],[SpreadActual]]&lt;Table1[[#This Row],[SpreadFavorite]],1,0)</f>
        <v>0</v>
      </c>
      <c r="Q2118" t="s">
        <v>126</v>
      </c>
      <c r="R2118" t="b">
        <v>0</v>
      </c>
      <c r="S2118">
        <v>61</v>
      </c>
      <c r="T2118">
        <v>15</v>
      </c>
      <c r="U2118">
        <v>92</v>
      </c>
    </row>
    <row r="2119" spans="1:22" x14ac:dyDescent="0.2">
      <c r="A2119" s="1">
        <v>28407</v>
      </c>
      <c r="B2119">
        <v>1977</v>
      </c>
      <c r="C2119">
        <f>_xlfn.MAXIFS(Table1[ScheduleWeekWritten],Table1[ScheduleSeason],Table1[[#This Row],[ScheduleSeason]])</f>
        <v>14</v>
      </c>
      <c r="D2119">
        <v>4</v>
      </c>
      <c r="E2119" cm="1">
        <f t="array" ref="E2119">_xlfn.XLOOKUP(Table1[[#This Row],[ScheduleWeekWritten]],Table3[Game],100+Table3[Increase],Table1[[#This Row],[ScheduleWeekWritten]])</f>
        <v>4</v>
      </c>
      <c r="F2119" t="b">
        <v>0</v>
      </c>
      <c r="G2119" t="s">
        <v>53</v>
      </c>
      <c r="H2119">
        <v>0</v>
      </c>
      <c r="I2119">
        <v>7</v>
      </c>
      <c r="J2119" t="s">
        <v>38</v>
      </c>
      <c r="K2119" t="s">
        <v>87</v>
      </c>
      <c r="L2119" t="str">
        <f>_xlfn.XLOOKUP(Table1[[#This Row],[TeamFavoriteID]],Table2[team_id],Table2[team_name],_xlfn.XLOOKUP(Table1[[#This Row],[TeamFavoriteID]],Table2[team_id_pfr],Table2[team_name],"Even"))</f>
        <v>San Francisco 49ers</v>
      </c>
      <c r="M2119">
        <v>-3.5</v>
      </c>
      <c r="N2119">
        <f>IF(Table1[[#This Row],[TeamFavorite]]=Table1[[#This Row],[TeamHome]],Table1[[#This Row],[ScoreAway]]-Table1[[#This Row],[ScoreHome]],Table1[[#This Row],[ScoreHome]]-Table1[[#This Row],[ScoreAway]])</f>
        <v>7</v>
      </c>
      <c r="O2119">
        <f>IF(Table1[[#This Row],[SpreadActual]]&lt;Table1[[#This Row],[SpreadFavorite]],1,0)</f>
        <v>0</v>
      </c>
      <c r="Q2119" t="s">
        <v>118</v>
      </c>
      <c r="R2119" t="b">
        <v>0</v>
      </c>
      <c r="S2119">
        <v>57</v>
      </c>
      <c r="T2119">
        <v>14</v>
      </c>
      <c r="U2119">
        <v>67</v>
      </c>
    </row>
    <row r="2120" spans="1:22" x14ac:dyDescent="0.2">
      <c r="A2120" s="1">
        <v>28407</v>
      </c>
      <c r="B2120">
        <v>1977</v>
      </c>
      <c r="C2120">
        <f>_xlfn.MAXIFS(Table1[ScheduleWeekWritten],Table1[ScheduleSeason],Table1[[#This Row],[ScheduleSeason]])</f>
        <v>14</v>
      </c>
      <c r="D2120">
        <v>4</v>
      </c>
      <c r="E2120" cm="1">
        <f t="array" ref="E2120">_xlfn.XLOOKUP(Table1[[#This Row],[ScheduleWeekWritten]],Table3[Game],100+Table3[Increase],Table1[[#This Row],[ScheduleWeekWritten]])</f>
        <v>4</v>
      </c>
      <c r="F2120" t="b">
        <v>0</v>
      </c>
      <c r="G2120" t="s">
        <v>57</v>
      </c>
      <c r="H2120">
        <v>24</v>
      </c>
      <c r="I2120">
        <v>30</v>
      </c>
      <c r="J2120" t="s">
        <v>67</v>
      </c>
      <c r="K2120" t="s">
        <v>68</v>
      </c>
      <c r="L2120" t="str">
        <f>_xlfn.XLOOKUP(Table1[[#This Row],[TeamFavoriteID]],Table2[team_id],Table2[team_name],_xlfn.XLOOKUP(Table1[[#This Row],[TeamFavoriteID]],Table2[team_id_pfr],Table2[team_name],"Even"))</f>
        <v>Dallas Cowboys</v>
      </c>
      <c r="M2120">
        <v>-5</v>
      </c>
      <c r="N2120">
        <f>IF(Table1[[#This Row],[TeamFavorite]]=Table1[[#This Row],[TeamHome]],Table1[[#This Row],[ScoreAway]]-Table1[[#This Row],[ScoreHome]],Table1[[#This Row],[ScoreHome]]-Table1[[#This Row],[ScoreAway]])</f>
        <v>-6</v>
      </c>
      <c r="O2120">
        <f>IF(Table1[[#This Row],[SpreadActual]]&lt;Table1[[#This Row],[SpreadFavorite]],1,0)</f>
        <v>1</v>
      </c>
      <c r="Q2120" t="s">
        <v>60</v>
      </c>
      <c r="R2120" t="b">
        <v>0</v>
      </c>
      <c r="S2120">
        <v>49</v>
      </c>
      <c r="T2120">
        <v>13</v>
      </c>
      <c r="U2120">
        <v>73</v>
      </c>
    </row>
    <row r="2121" spans="1:22" x14ac:dyDescent="0.2">
      <c r="A2121" s="1">
        <v>28407</v>
      </c>
      <c r="B2121">
        <v>1977</v>
      </c>
      <c r="C2121">
        <f>_xlfn.MAXIFS(Table1[ScheduleWeekWritten],Table1[ScheduleSeason],Table1[[#This Row],[ScheduleSeason]])</f>
        <v>14</v>
      </c>
      <c r="D2121">
        <v>4</v>
      </c>
      <c r="E2121" cm="1">
        <f t="array" ref="E2121">_xlfn.XLOOKUP(Table1[[#This Row],[ScheduleWeekWritten]],Table3[Game],100+Table3[Increase],Table1[[#This Row],[ScheduleWeekWritten]])</f>
        <v>4</v>
      </c>
      <c r="F2121" t="b">
        <v>0</v>
      </c>
      <c r="G2121" t="s">
        <v>127</v>
      </c>
      <c r="H2121">
        <v>0</v>
      </c>
      <c r="I2121">
        <v>10</v>
      </c>
      <c r="J2121" t="s">
        <v>61</v>
      </c>
      <c r="K2121" t="s">
        <v>85</v>
      </c>
      <c r="L2121" t="str">
        <f>_xlfn.XLOOKUP(Table1[[#This Row],[TeamFavoriteID]],Table2[team_id],Table2[team_name],_xlfn.XLOOKUP(Table1[[#This Row],[TeamFavoriteID]],Table2[team_id_pfr],Table2[team_name],"Even"))</f>
        <v>Washington Commanders</v>
      </c>
      <c r="M2121">
        <v>-10</v>
      </c>
      <c r="N2121">
        <f>IF(Table1[[#This Row],[TeamFavorite]]=Table1[[#This Row],[TeamHome]],Table1[[#This Row],[ScoreAway]]-Table1[[#This Row],[ScoreHome]],Table1[[#This Row],[ScoreHome]]-Table1[[#This Row],[ScoreAway]])</f>
        <v>-10</v>
      </c>
      <c r="O2121">
        <f>IF(Table1[[#This Row],[SpreadActual]]&lt;Table1[[#This Row],[SpreadFavorite]],1,0)</f>
        <v>0</v>
      </c>
      <c r="Q2121" t="s">
        <v>130</v>
      </c>
      <c r="R2121" t="b">
        <v>0</v>
      </c>
      <c r="S2121">
        <v>77</v>
      </c>
      <c r="T2121">
        <v>7</v>
      </c>
      <c r="U2121">
        <v>76</v>
      </c>
    </row>
    <row r="2122" spans="1:22" x14ac:dyDescent="0.2">
      <c r="A2122" s="1">
        <v>28408</v>
      </c>
      <c r="B2122">
        <v>1977</v>
      </c>
      <c r="C2122">
        <f>_xlfn.MAXIFS(Table1[ScheduleWeekWritten],Table1[ScheduleSeason],Table1[[#This Row],[ScheduleSeason]])</f>
        <v>14</v>
      </c>
      <c r="D2122">
        <v>4</v>
      </c>
      <c r="E2122" cm="1">
        <f t="array" ref="E2122">_xlfn.XLOOKUP(Table1[[#This Row],[ScheduleWeekWritten]],Table3[Game],100+Table3[Increase],Table1[[#This Row],[ScheduleWeekWritten]])</f>
        <v>4</v>
      </c>
      <c r="F2122" t="b">
        <v>0</v>
      </c>
      <c r="G2122" t="s">
        <v>46</v>
      </c>
      <c r="H2122">
        <v>24</v>
      </c>
      <c r="I2122">
        <v>23</v>
      </c>
      <c r="J2122" t="s">
        <v>39</v>
      </c>
      <c r="K2122" t="s">
        <v>40</v>
      </c>
      <c r="L2122" t="str">
        <f>_xlfn.XLOOKUP(Table1[[#This Row],[TeamFavoriteID]],Table2[team_id],Table2[team_name],_xlfn.XLOOKUP(Table1[[#This Row],[TeamFavoriteID]],Table2[team_id_pfr],Table2[team_name],"Even"))</f>
        <v>Los Angeles Rams</v>
      </c>
      <c r="M2122">
        <v>-4.5</v>
      </c>
      <c r="N2122">
        <f>IF(Table1[[#This Row],[TeamFavorite]]=Table1[[#This Row],[TeamHome]],Table1[[#This Row],[ScoreAway]]-Table1[[#This Row],[ScoreHome]],Table1[[#This Row],[ScoreHome]]-Table1[[#This Row],[ScoreAway]])</f>
        <v>1</v>
      </c>
      <c r="O2122">
        <f>IF(Table1[[#This Row],[SpreadActual]]&lt;Table1[[#This Row],[SpreadFavorite]],1,0)</f>
        <v>0</v>
      </c>
      <c r="Q2122" t="s">
        <v>114</v>
      </c>
      <c r="R2122" t="b">
        <v>0</v>
      </c>
      <c r="S2122">
        <v>52</v>
      </c>
      <c r="T2122">
        <v>13</v>
      </c>
      <c r="U2122">
        <v>68</v>
      </c>
    </row>
    <row r="2123" spans="1:22" x14ac:dyDescent="0.2">
      <c r="A2123" s="1">
        <v>28414</v>
      </c>
      <c r="B2123">
        <v>1977</v>
      </c>
      <c r="C2123">
        <f>_xlfn.MAXIFS(Table1[ScheduleWeekWritten],Table1[ScheduleSeason],Table1[[#This Row],[ScheduleSeason]])</f>
        <v>14</v>
      </c>
      <c r="D2123">
        <v>5</v>
      </c>
      <c r="E2123" cm="1">
        <f t="array" ref="E2123">_xlfn.XLOOKUP(Table1[[#This Row],[ScheduleWeekWritten]],Table3[Game],100+Table3[Increase],Table1[[#This Row],[ScheduleWeekWritten]])</f>
        <v>5</v>
      </c>
      <c r="F2123" t="b">
        <v>0</v>
      </c>
      <c r="G2123" t="s">
        <v>28</v>
      </c>
      <c r="H2123">
        <v>3</v>
      </c>
      <c r="I2123">
        <v>0</v>
      </c>
      <c r="J2123" t="s">
        <v>38</v>
      </c>
      <c r="K2123" t="s">
        <v>109</v>
      </c>
      <c r="L2123" t="str">
        <f>_xlfn.XLOOKUP(Table1[[#This Row],[TeamFavoriteID]],Table2[team_id],Table2[team_name],_xlfn.XLOOKUP(Table1[[#This Row],[TeamFavoriteID]],Table2[team_id_pfr],Table2[team_name],"Even"))</f>
        <v>Atlanta Falcons</v>
      </c>
      <c r="M2123">
        <v>-2.5</v>
      </c>
      <c r="N2123">
        <f>IF(Table1[[#This Row],[TeamFavorite]]=Table1[[#This Row],[TeamHome]],Table1[[#This Row],[ScoreAway]]-Table1[[#This Row],[ScoreHome]],Table1[[#This Row],[ScoreHome]]-Table1[[#This Row],[ScoreAway]])</f>
        <v>3</v>
      </c>
      <c r="O2123">
        <f>IF(Table1[[#This Row],[SpreadActual]]&lt;Table1[[#This Row],[SpreadFavorite]],1,0)</f>
        <v>0</v>
      </c>
      <c r="Q2123" t="s">
        <v>123</v>
      </c>
      <c r="R2123" t="b">
        <v>0</v>
      </c>
      <c r="S2123">
        <v>45</v>
      </c>
      <c r="T2123">
        <v>17</v>
      </c>
      <c r="U2123">
        <v>84</v>
      </c>
    </row>
    <row r="2124" spans="1:22" x14ac:dyDescent="0.2">
      <c r="A2124" s="1">
        <v>28414</v>
      </c>
      <c r="B2124">
        <v>1977</v>
      </c>
      <c r="C2124">
        <f>_xlfn.MAXIFS(Table1[ScheduleWeekWritten],Table1[ScheduleSeason],Table1[[#This Row],[ScheduleSeason]])</f>
        <v>14</v>
      </c>
      <c r="D2124">
        <v>5</v>
      </c>
      <c r="E2124" cm="1">
        <f t="array" ref="E2124">_xlfn.XLOOKUP(Table1[[#This Row],[ScheduleWeekWritten]],Table3[Game],100+Table3[Increase],Table1[[#This Row],[ScheduleWeekWritten]])</f>
        <v>5</v>
      </c>
      <c r="F2124" t="b">
        <v>0</v>
      </c>
      <c r="G2124" t="s">
        <v>67</v>
      </c>
      <c r="H2124">
        <v>34</v>
      </c>
      <c r="I2124">
        <v>16</v>
      </c>
      <c r="J2124" t="s">
        <v>61</v>
      </c>
      <c r="K2124" t="s">
        <v>68</v>
      </c>
      <c r="L2124" t="str">
        <f>_xlfn.XLOOKUP(Table1[[#This Row],[TeamFavoriteID]],Table2[team_id],Table2[team_name],_xlfn.XLOOKUP(Table1[[#This Row],[TeamFavoriteID]],Table2[team_id_pfr],Table2[team_name],"Even"))</f>
        <v>Dallas Cowboys</v>
      </c>
      <c r="M2124">
        <v>-9.5</v>
      </c>
      <c r="N2124">
        <f>IF(Table1[[#This Row],[TeamFavorite]]=Table1[[#This Row],[TeamHome]],Table1[[#This Row],[ScoreAway]]-Table1[[#This Row],[ScoreHome]],Table1[[#This Row],[ScoreHome]]-Table1[[#This Row],[ScoreAway]])</f>
        <v>-18</v>
      </c>
      <c r="O2124">
        <f>IF(Table1[[#This Row],[SpreadActual]]&lt;Table1[[#This Row],[SpreadFavorite]],1,0)</f>
        <v>1</v>
      </c>
      <c r="Q2124" t="s">
        <v>119</v>
      </c>
      <c r="R2124" t="b">
        <v>0</v>
      </c>
      <c r="S2124">
        <v>56</v>
      </c>
      <c r="T2124">
        <v>8</v>
      </c>
      <c r="U2124">
        <v>36</v>
      </c>
    </row>
    <row r="2125" spans="1:22" x14ac:dyDescent="0.2">
      <c r="A2125" s="1">
        <v>28414</v>
      </c>
      <c r="B2125">
        <v>1977</v>
      </c>
      <c r="C2125">
        <f>_xlfn.MAXIFS(Table1[ScheduleWeekWritten],Table1[ScheduleSeason],Table1[[#This Row],[ScheduleSeason]])</f>
        <v>14</v>
      </c>
      <c r="D2125">
        <v>5</v>
      </c>
      <c r="E2125" cm="1">
        <f t="array" ref="E2125">_xlfn.XLOOKUP(Table1[[#This Row],[ScheduleWeekWritten]],Table3[Game],100+Table3[Increase],Table1[[#This Row],[ScheduleWeekWritten]])</f>
        <v>5</v>
      </c>
      <c r="F2125" t="b">
        <v>0</v>
      </c>
      <c r="G2125" t="s">
        <v>45</v>
      </c>
      <c r="H2125">
        <v>10</v>
      </c>
      <c r="I2125">
        <v>6</v>
      </c>
      <c r="J2125" t="s">
        <v>33</v>
      </c>
      <c r="K2125" t="s">
        <v>79</v>
      </c>
      <c r="L2125" t="str">
        <f>_xlfn.XLOOKUP(Table1[[#This Row],[TeamFavoriteID]],Table2[team_id],Table2[team_name],_xlfn.XLOOKUP(Table1[[#This Row],[TeamFavoriteID]],Table2[team_id_pfr],Table2[team_name],"Even"))</f>
        <v>Detroit Lions</v>
      </c>
      <c r="M2125">
        <v>-7</v>
      </c>
      <c r="N2125">
        <f>IF(Table1[[#This Row],[TeamFavorite]]=Table1[[#This Row],[TeamHome]],Table1[[#This Row],[ScoreAway]]-Table1[[#This Row],[ScoreHome]],Table1[[#This Row],[ScoreHome]]-Table1[[#This Row],[ScoreAway]])</f>
        <v>-4</v>
      </c>
      <c r="O2125">
        <f>IF(Table1[[#This Row],[SpreadActual]]&lt;Table1[[#This Row],[SpreadFavorite]],1,0)</f>
        <v>0</v>
      </c>
      <c r="Q2125" t="s">
        <v>125</v>
      </c>
      <c r="R2125" t="b">
        <v>0</v>
      </c>
      <c r="S2125">
        <v>72</v>
      </c>
      <c r="T2125">
        <v>0</v>
      </c>
      <c r="V2125" t="s">
        <v>103</v>
      </c>
    </row>
    <row r="2126" spans="1:22" x14ac:dyDescent="0.2">
      <c r="A2126" s="1">
        <v>28414</v>
      </c>
      <c r="B2126">
        <v>1977</v>
      </c>
      <c r="C2126">
        <f>_xlfn.MAXIFS(Table1[ScheduleWeekWritten],Table1[ScheduleSeason],Table1[[#This Row],[ScheduleSeason]])</f>
        <v>14</v>
      </c>
      <c r="D2126">
        <v>5</v>
      </c>
      <c r="E2126" cm="1">
        <f t="array" ref="E2126">_xlfn.XLOOKUP(Table1[[#This Row],[ScheduleWeekWritten]],Table3[Game],100+Table3[Increase],Table1[[#This Row],[ScheduleWeekWritten]])</f>
        <v>5</v>
      </c>
      <c r="F2126" t="b">
        <v>0</v>
      </c>
      <c r="G2126" t="s">
        <v>23</v>
      </c>
      <c r="H2126">
        <v>23</v>
      </c>
      <c r="I2126">
        <v>24</v>
      </c>
      <c r="J2126" t="s">
        <v>62</v>
      </c>
      <c r="K2126" t="s">
        <v>25</v>
      </c>
      <c r="L2126" t="str">
        <f>_xlfn.XLOOKUP(Table1[[#This Row],[TeamFavoriteID]],Table2[team_id],Table2[team_name],_xlfn.XLOOKUP(Table1[[#This Row],[TeamFavoriteID]],Table2[team_id_pfr],Table2[team_name],"Even"))</f>
        <v>Houston Oilers</v>
      </c>
      <c r="M2126">
        <v>-2.5</v>
      </c>
      <c r="N2126">
        <f>IF(Table1[[#This Row],[TeamFavorite]]=Table1[[#This Row],[TeamHome]],Table1[[#This Row],[ScoreAway]]-Table1[[#This Row],[ScoreHome]],Table1[[#This Row],[ScoreHome]]-Table1[[#This Row],[ScoreAway]])</f>
        <v>1</v>
      </c>
      <c r="O2126">
        <f>IF(Table1[[#This Row],[SpreadActual]]&lt;Table1[[#This Row],[SpreadFavorite]],1,0)</f>
        <v>0</v>
      </c>
      <c r="Q2126" t="s">
        <v>102</v>
      </c>
      <c r="R2126" t="b">
        <v>0</v>
      </c>
      <c r="S2126">
        <v>72</v>
      </c>
      <c r="T2126">
        <v>0</v>
      </c>
      <c r="V2126" t="s">
        <v>103</v>
      </c>
    </row>
    <row r="2127" spans="1:22" x14ac:dyDescent="0.2">
      <c r="A2127" s="1">
        <v>28414</v>
      </c>
      <c r="B2127">
        <v>1977</v>
      </c>
      <c r="C2127">
        <f>_xlfn.MAXIFS(Table1[ScheduleWeekWritten],Table1[ScheduleSeason],Table1[[#This Row],[ScheduleSeason]])</f>
        <v>14</v>
      </c>
      <c r="D2127">
        <v>5</v>
      </c>
      <c r="E2127" cm="1">
        <f t="array" ref="E2127">_xlfn.XLOOKUP(Table1[[#This Row],[ScheduleWeekWritten]],Table3[Game],100+Table3[Increase],Table1[[#This Row],[ScheduleWeekWritten]])</f>
        <v>5</v>
      </c>
      <c r="F2127" t="b">
        <v>0</v>
      </c>
      <c r="G2127" t="s">
        <v>42</v>
      </c>
      <c r="H2127">
        <v>6</v>
      </c>
      <c r="I2127">
        <v>17</v>
      </c>
      <c r="J2127" t="s">
        <v>34</v>
      </c>
      <c r="K2127" t="s">
        <v>72</v>
      </c>
      <c r="L2127" t="str">
        <f>_xlfn.XLOOKUP(Table1[[#This Row],[TeamFavoriteID]],Table2[team_id],Table2[team_name],_xlfn.XLOOKUP(Table1[[#This Row],[TeamFavoriteID]],Table2[team_id_pfr],Table2[team_name],"Even"))</f>
        <v>Baltimore Colts</v>
      </c>
      <c r="M2127">
        <v>-12.5</v>
      </c>
      <c r="N2127">
        <f>IF(Table1[[#This Row],[TeamFavorite]]=Table1[[#This Row],[TeamHome]],Table1[[#This Row],[ScoreAway]]-Table1[[#This Row],[ScoreHome]],Table1[[#This Row],[ScoreHome]]-Table1[[#This Row],[ScoreAway]])</f>
        <v>-11</v>
      </c>
      <c r="O2127">
        <f>IF(Table1[[#This Row],[SpreadActual]]&lt;Table1[[#This Row],[SpreadFavorite]],1,0)</f>
        <v>0</v>
      </c>
      <c r="Q2127" t="s">
        <v>117</v>
      </c>
      <c r="R2127" t="b">
        <v>0</v>
      </c>
      <c r="S2127">
        <v>46</v>
      </c>
      <c r="T2127">
        <v>8</v>
      </c>
      <c r="U2127">
        <v>72</v>
      </c>
    </row>
    <row r="2128" spans="1:22" x14ac:dyDescent="0.2">
      <c r="A2128" s="1">
        <v>28414</v>
      </c>
      <c r="B2128">
        <v>1977</v>
      </c>
      <c r="C2128">
        <f>_xlfn.MAXIFS(Table1[ScheduleWeekWritten],Table1[ScheduleSeason],Table1[[#This Row],[ScheduleSeason]])</f>
        <v>14</v>
      </c>
      <c r="D2128">
        <v>5</v>
      </c>
      <c r="E2128" cm="1">
        <f t="array" ref="E2128">_xlfn.XLOOKUP(Table1[[#This Row],[ScheduleWeekWritten]],Table3[Game],100+Table3[Increase],Table1[[#This Row],[ScheduleWeekWritten]])</f>
        <v>5</v>
      </c>
      <c r="F2128" t="b">
        <v>0</v>
      </c>
      <c r="G2128" t="s">
        <v>39</v>
      </c>
      <c r="H2128">
        <v>14</v>
      </c>
      <c r="I2128">
        <v>7</v>
      </c>
      <c r="J2128" t="s">
        <v>95</v>
      </c>
      <c r="K2128" t="s">
        <v>40</v>
      </c>
      <c r="L2128" t="str">
        <f>_xlfn.XLOOKUP(Table1[[#This Row],[TeamFavoriteID]],Table2[team_id],Table2[team_name],_xlfn.XLOOKUP(Table1[[#This Row],[TeamFavoriteID]],Table2[team_id_pfr],Table2[team_name],"Even"))</f>
        <v>Los Angeles Rams</v>
      </c>
      <c r="M2128">
        <v>-11</v>
      </c>
      <c r="N2128">
        <f>IF(Table1[[#This Row],[TeamFavorite]]=Table1[[#This Row],[TeamHome]],Table1[[#This Row],[ScoreAway]]-Table1[[#This Row],[ScoreHome]],Table1[[#This Row],[ScoreHome]]-Table1[[#This Row],[ScoreAway]])</f>
        <v>-7</v>
      </c>
      <c r="O2128">
        <f>IF(Table1[[#This Row],[SpreadActual]]&lt;Table1[[#This Row],[SpreadFavorite]],1,0)</f>
        <v>0</v>
      </c>
      <c r="Q2128" t="s">
        <v>65</v>
      </c>
      <c r="R2128" t="b">
        <v>0</v>
      </c>
      <c r="S2128">
        <v>65</v>
      </c>
      <c r="T2128">
        <v>8</v>
      </c>
      <c r="U2128">
        <v>88</v>
      </c>
    </row>
    <row r="2129" spans="1:22" x14ac:dyDescent="0.2">
      <c r="A2129" s="1">
        <v>28414</v>
      </c>
      <c r="B2129">
        <v>1977</v>
      </c>
      <c r="C2129">
        <f>_xlfn.MAXIFS(Table1[ScheduleWeekWritten],Table1[ScheduleSeason],Table1[[#This Row],[ScheduleSeason]])</f>
        <v>14</v>
      </c>
      <c r="D2129">
        <v>5</v>
      </c>
      <c r="E2129" cm="1">
        <f t="array" ref="E2129">_xlfn.XLOOKUP(Table1[[#This Row],[ScheduleWeekWritten]],Table3[Game],100+Table3[Increase],Table1[[#This Row],[ScheduleWeekWritten]])</f>
        <v>5</v>
      </c>
      <c r="F2129" t="b">
        <v>0</v>
      </c>
      <c r="G2129" t="s">
        <v>19</v>
      </c>
      <c r="H2129">
        <v>21</v>
      </c>
      <c r="I2129">
        <v>17</v>
      </c>
      <c r="J2129" t="s">
        <v>31</v>
      </c>
      <c r="K2129" t="s">
        <v>91</v>
      </c>
      <c r="L2129" t="str">
        <f>_xlfn.XLOOKUP(Table1[[#This Row],[TeamFavoriteID]],Table2[team_id],Table2[team_name],_xlfn.XLOOKUP(Table1[[#This Row],[TeamFavoriteID]],Table2[team_id_pfr],Table2[team_name],"Even"))</f>
        <v>Miami Dolphins</v>
      </c>
      <c r="M2129">
        <v>-10</v>
      </c>
      <c r="N2129">
        <f>IF(Table1[[#This Row],[TeamFavorite]]=Table1[[#This Row],[TeamHome]],Table1[[#This Row],[ScoreAway]]-Table1[[#This Row],[ScoreHome]],Table1[[#This Row],[ScoreHome]]-Table1[[#This Row],[ScoreAway]])</f>
        <v>-4</v>
      </c>
      <c r="O2129">
        <f>IF(Table1[[#This Row],[SpreadActual]]&lt;Table1[[#This Row],[SpreadFavorite]],1,0)</f>
        <v>0</v>
      </c>
      <c r="Q2129" t="s">
        <v>22</v>
      </c>
      <c r="R2129" t="b">
        <v>0</v>
      </c>
      <c r="S2129">
        <v>73</v>
      </c>
      <c r="T2129">
        <v>10</v>
      </c>
      <c r="U2129">
        <v>64</v>
      </c>
    </row>
    <row r="2130" spans="1:22" x14ac:dyDescent="0.2">
      <c r="A2130" s="1">
        <v>28414</v>
      </c>
      <c r="B2130">
        <v>1977</v>
      </c>
      <c r="C2130">
        <f>_xlfn.MAXIFS(Table1[ScheduleWeekWritten],Table1[ScheduleSeason],Table1[[#This Row],[ScheduleSeason]])</f>
        <v>14</v>
      </c>
      <c r="D2130">
        <v>5</v>
      </c>
      <c r="E2130" cm="1">
        <f t="array" ref="E2130">_xlfn.XLOOKUP(Table1[[#This Row],[ScheduleWeekWritten]],Table3[Game],100+Table3[Increase],Table1[[#This Row],[ScheduleWeekWritten]])</f>
        <v>5</v>
      </c>
      <c r="F2130" t="b">
        <v>0</v>
      </c>
      <c r="G2130" t="s">
        <v>54</v>
      </c>
      <c r="H2130">
        <v>22</v>
      </c>
      <c r="I2130">
        <v>16</v>
      </c>
      <c r="J2130" t="s">
        <v>46</v>
      </c>
      <c r="K2130" t="s">
        <v>55</v>
      </c>
      <c r="L2130" t="str">
        <f>_xlfn.XLOOKUP(Table1[[#This Row],[TeamFavoriteID]],Table2[team_id],Table2[team_name],_xlfn.XLOOKUP(Table1[[#This Row],[TeamFavoriteID]],Table2[team_id_pfr],Table2[team_name],"Even"))</f>
        <v>Minnesota Vikings</v>
      </c>
      <c r="M2130">
        <v>-7</v>
      </c>
      <c r="N2130">
        <f>IF(Table1[[#This Row],[TeamFavorite]]=Table1[[#This Row],[TeamHome]],Table1[[#This Row],[ScoreAway]]-Table1[[#This Row],[ScoreHome]],Table1[[#This Row],[ScoreHome]]-Table1[[#This Row],[ScoreAway]])</f>
        <v>-6</v>
      </c>
      <c r="O2130">
        <f>IF(Table1[[#This Row],[SpreadActual]]&lt;Table1[[#This Row],[SpreadFavorite]],1,0)</f>
        <v>0</v>
      </c>
      <c r="Q2130" t="s">
        <v>73</v>
      </c>
      <c r="R2130" t="b">
        <v>0</v>
      </c>
      <c r="S2130">
        <v>41</v>
      </c>
      <c r="T2130">
        <v>10</v>
      </c>
      <c r="U2130">
        <v>62</v>
      </c>
    </row>
    <row r="2131" spans="1:22" x14ac:dyDescent="0.2">
      <c r="A2131" s="1">
        <v>28414</v>
      </c>
      <c r="B2131">
        <v>1977</v>
      </c>
      <c r="C2131">
        <f>_xlfn.MAXIFS(Table1[ScheduleWeekWritten],Table1[ScheduleSeason],Table1[[#This Row],[ScheduleSeason]])</f>
        <v>14</v>
      </c>
      <c r="D2131">
        <v>5</v>
      </c>
      <c r="E2131" cm="1">
        <f t="array" ref="E2131">_xlfn.XLOOKUP(Table1[[#This Row],[ScheduleWeekWritten]],Table3[Game],100+Table3[Increase],Table1[[#This Row],[ScheduleWeekWritten]])</f>
        <v>5</v>
      </c>
      <c r="F2131" t="b">
        <v>0</v>
      </c>
      <c r="G2131" t="s">
        <v>50</v>
      </c>
      <c r="H2131">
        <v>20</v>
      </c>
      <c r="I2131">
        <v>17</v>
      </c>
      <c r="J2131" t="s">
        <v>53</v>
      </c>
      <c r="K2131" t="s">
        <v>87</v>
      </c>
      <c r="L2131" t="str">
        <f>_xlfn.XLOOKUP(Table1[[#This Row],[TeamFavoriteID]],Table2[team_id],Table2[team_name],_xlfn.XLOOKUP(Table1[[#This Row],[TeamFavoriteID]],Table2[team_id_pfr],Table2[team_name],"Even"))</f>
        <v>San Francisco 49ers</v>
      </c>
      <c r="M2131">
        <v>-2.5</v>
      </c>
      <c r="N2131">
        <f>IF(Table1[[#This Row],[TeamFavorite]]=Table1[[#This Row],[TeamHome]],Table1[[#This Row],[ScoreAway]]-Table1[[#This Row],[ScoreHome]],Table1[[#This Row],[ScoreHome]]-Table1[[#This Row],[ScoreAway]])</f>
        <v>3</v>
      </c>
      <c r="O2131">
        <f>IF(Table1[[#This Row],[SpreadActual]]&lt;Table1[[#This Row],[SpreadFavorite]],1,0)</f>
        <v>0</v>
      </c>
      <c r="Q2131" t="s">
        <v>126</v>
      </c>
      <c r="R2131" t="b">
        <v>0</v>
      </c>
      <c r="S2131">
        <v>58</v>
      </c>
      <c r="T2131">
        <v>13</v>
      </c>
      <c r="U2131">
        <v>73</v>
      </c>
    </row>
    <row r="2132" spans="1:22" x14ac:dyDescent="0.2">
      <c r="A2132" s="1">
        <v>28414</v>
      </c>
      <c r="B2132">
        <v>1977</v>
      </c>
      <c r="C2132">
        <f>_xlfn.MAXIFS(Table1[ScheduleWeekWritten],Table1[ScheduleSeason],Table1[[#This Row],[ScheduleSeason]])</f>
        <v>14</v>
      </c>
      <c r="D2132">
        <v>5</v>
      </c>
      <c r="E2132" cm="1">
        <f t="array" ref="E2132">_xlfn.XLOOKUP(Table1[[#This Row],[ScheduleWeekWritten]],Table3[Game],100+Table3[Increase],Table1[[#This Row],[ScheduleWeekWritten]])</f>
        <v>5</v>
      </c>
      <c r="F2132" t="b">
        <v>0</v>
      </c>
      <c r="G2132" t="s">
        <v>20</v>
      </c>
      <c r="H2132">
        <v>7</v>
      </c>
      <c r="I2132">
        <v>30</v>
      </c>
      <c r="J2132" t="s">
        <v>24</v>
      </c>
      <c r="K2132" t="s">
        <v>21</v>
      </c>
      <c r="L2132" t="str">
        <f>_xlfn.XLOOKUP(Table1[[#This Row],[TeamFavoriteID]],Table2[team_id],Table2[team_name],_xlfn.XLOOKUP(Table1[[#This Row],[TeamFavoriteID]],Table2[team_id_pfr],Table2[team_name],"Even"))</f>
        <v>Las Vegas Raiders</v>
      </c>
      <c r="M2132">
        <v>-10</v>
      </c>
      <c r="N2132">
        <f>IF(Table1[[#This Row],[TeamFavorite]]=Table1[[#This Row],[TeamHome]],Table1[[#This Row],[ScoreAway]]-Table1[[#This Row],[ScoreHome]],Table1[[#This Row],[ScoreHome]]-Table1[[#This Row],[ScoreAway]])</f>
        <v>-23</v>
      </c>
      <c r="O2132">
        <f>IF(Table1[[#This Row],[SpreadActual]]&lt;Table1[[#This Row],[SpreadFavorite]],1,0)</f>
        <v>1</v>
      </c>
      <c r="Q2132" t="s">
        <v>76</v>
      </c>
      <c r="R2132" t="b">
        <v>0</v>
      </c>
      <c r="S2132">
        <v>60</v>
      </c>
      <c r="T2132">
        <v>9</v>
      </c>
      <c r="U2132">
        <v>80</v>
      </c>
    </row>
    <row r="2133" spans="1:22" x14ac:dyDescent="0.2">
      <c r="A2133" s="1">
        <v>28414</v>
      </c>
      <c r="B2133">
        <v>1977</v>
      </c>
      <c r="C2133">
        <f>_xlfn.MAXIFS(Table1[ScheduleWeekWritten],Table1[ScheduleSeason],Table1[[#This Row],[ScheduleSeason]])</f>
        <v>14</v>
      </c>
      <c r="D2133">
        <v>5</v>
      </c>
      <c r="E2133" cm="1">
        <f t="array" ref="E2133">_xlfn.XLOOKUP(Table1[[#This Row],[ScheduleWeekWritten]],Table3[Game],100+Table3[Increase],Table1[[#This Row],[ScheduleWeekWritten]])</f>
        <v>5</v>
      </c>
      <c r="F2133" t="b">
        <v>0</v>
      </c>
      <c r="G2133" t="s">
        <v>58</v>
      </c>
      <c r="H2133">
        <v>17</v>
      </c>
      <c r="I2133">
        <v>21</v>
      </c>
      <c r="J2133" t="s">
        <v>57</v>
      </c>
      <c r="K2133" t="s">
        <v>59</v>
      </c>
      <c r="L2133" t="str">
        <f>_xlfn.XLOOKUP(Table1[[#This Row],[TeamFavoriteID]],Table2[team_id],Table2[team_name],_xlfn.XLOOKUP(Table1[[#This Row],[TeamFavoriteID]],Table2[team_id_pfr],Table2[team_name],"Even"))</f>
        <v>Arizona Cardinals</v>
      </c>
      <c r="M2133">
        <v>-3.5</v>
      </c>
      <c r="N2133">
        <f>IF(Table1[[#This Row],[TeamFavorite]]=Table1[[#This Row],[TeamHome]],Table1[[#This Row],[ScoreAway]]-Table1[[#This Row],[ScoreHome]],Table1[[#This Row],[ScoreHome]]-Table1[[#This Row],[ScoreAway]])</f>
        <v>-4</v>
      </c>
      <c r="O2133">
        <f>IF(Table1[[#This Row],[SpreadActual]]&lt;Table1[[#This Row],[SpreadFavorite]],1,0)</f>
        <v>1</v>
      </c>
      <c r="Q2133" t="s">
        <v>112</v>
      </c>
      <c r="R2133" t="b">
        <v>0</v>
      </c>
      <c r="S2133">
        <v>55</v>
      </c>
      <c r="T2133">
        <v>9</v>
      </c>
      <c r="U2133">
        <v>79</v>
      </c>
    </row>
    <row r="2134" spans="1:22" x14ac:dyDescent="0.2">
      <c r="A2134" s="1">
        <v>28414</v>
      </c>
      <c r="B2134">
        <v>1977</v>
      </c>
      <c r="C2134">
        <f>_xlfn.MAXIFS(Table1[ScheduleWeekWritten],Table1[ScheduleSeason],Table1[[#This Row],[ScheduleSeason]])</f>
        <v>14</v>
      </c>
      <c r="D2134">
        <v>5</v>
      </c>
      <c r="E2134" cm="1">
        <f t="array" ref="E2134">_xlfn.XLOOKUP(Table1[[#This Row],[ScheduleWeekWritten]],Table3[Game],100+Table3[Increase],Table1[[#This Row],[ScheduleWeekWritten]])</f>
        <v>5</v>
      </c>
      <c r="F2134" t="b">
        <v>0</v>
      </c>
      <c r="G2134" t="s">
        <v>27</v>
      </c>
      <c r="H2134">
        <v>20</v>
      </c>
      <c r="I2134">
        <v>24</v>
      </c>
      <c r="J2134" t="s">
        <v>115</v>
      </c>
      <c r="K2134" t="s">
        <v>89</v>
      </c>
      <c r="L2134" t="str">
        <f>_xlfn.XLOOKUP(Table1[[#This Row],[TeamFavoriteID]],Table2[team_id],Table2[team_name],_xlfn.XLOOKUP(Table1[[#This Row],[TeamFavoriteID]],Table2[team_id_pfr],Table2[team_name],"Even"))</f>
        <v>Even</v>
      </c>
      <c r="M2134">
        <v>0</v>
      </c>
      <c r="N2134">
        <f>IF(Table1[[#This Row],[TeamFavorite]]=Table1[[#This Row],[TeamHome]],Table1[[#This Row],[ScoreAway]]-Table1[[#This Row],[ScoreHome]],Table1[[#This Row],[ScoreHome]]-Table1[[#This Row],[ScoreAway]])</f>
        <v>-4</v>
      </c>
      <c r="O2134">
        <f>IF(Table1[[#This Row],[SpreadActual]]&lt;Table1[[#This Row],[SpreadFavorite]],1,0)</f>
        <v>1</v>
      </c>
      <c r="Q2134" t="s">
        <v>94</v>
      </c>
      <c r="R2134" t="b">
        <v>0</v>
      </c>
      <c r="S2134">
        <v>66</v>
      </c>
      <c r="T2134">
        <v>8</v>
      </c>
      <c r="U2134">
        <v>86</v>
      </c>
    </row>
    <row r="2135" spans="1:22" x14ac:dyDescent="0.2">
      <c r="A2135" s="1">
        <v>28414</v>
      </c>
      <c r="B2135">
        <v>1977</v>
      </c>
      <c r="C2135">
        <f>_xlfn.MAXIFS(Table1[ScheduleWeekWritten],Table1[ScheduleSeason],Table1[[#This Row],[ScheduleSeason]])</f>
        <v>14</v>
      </c>
      <c r="D2135">
        <v>5</v>
      </c>
      <c r="E2135" cm="1">
        <f t="array" ref="E2135">_xlfn.XLOOKUP(Table1[[#This Row],[ScheduleWeekWritten]],Table3[Game],100+Table3[Increase],Table1[[#This Row],[ScheduleWeekWritten]])</f>
        <v>5</v>
      </c>
      <c r="F2135" t="b">
        <v>0</v>
      </c>
      <c r="G2135" t="s">
        <v>128</v>
      </c>
      <c r="H2135">
        <v>30</v>
      </c>
      <c r="I2135">
        <v>23</v>
      </c>
      <c r="J2135" t="s">
        <v>127</v>
      </c>
      <c r="K2135" t="s">
        <v>132</v>
      </c>
      <c r="L2135" t="str">
        <f>_xlfn.XLOOKUP(Table1[[#This Row],[TeamFavoriteID]],Table2[team_id],Table2[team_name],_xlfn.XLOOKUP(Table1[[#This Row],[TeamFavoriteID]],Table2[team_id_pfr],Table2[team_name],"Even"))</f>
        <v>Seattle Seahawks</v>
      </c>
      <c r="M2135">
        <v>-2</v>
      </c>
      <c r="N2135">
        <f>IF(Table1[[#This Row],[TeamFavorite]]=Table1[[#This Row],[TeamHome]],Table1[[#This Row],[ScoreAway]]-Table1[[#This Row],[ScoreHome]],Table1[[#This Row],[ScoreHome]]-Table1[[#This Row],[ScoreAway]])</f>
        <v>-7</v>
      </c>
      <c r="O2135">
        <f>IF(Table1[[#This Row],[SpreadActual]]&lt;Table1[[#This Row],[SpreadFavorite]],1,0)</f>
        <v>1</v>
      </c>
      <c r="Q2135" t="s">
        <v>129</v>
      </c>
      <c r="R2135" t="b">
        <v>0</v>
      </c>
      <c r="S2135">
        <v>72</v>
      </c>
      <c r="T2135">
        <v>0</v>
      </c>
      <c r="V2135" t="s">
        <v>103</v>
      </c>
    </row>
    <row r="2136" spans="1:22" x14ac:dyDescent="0.2">
      <c r="A2136" s="1">
        <v>28415</v>
      </c>
      <c r="B2136">
        <v>1977</v>
      </c>
      <c r="C2136">
        <f>_xlfn.MAXIFS(Table1[ScheduleWeekWritten],Table1[ScheduleSeason],Table1[[#This Row],[ScheduleSeason]])</f>
        <v>14</v>
      </c>
      <c r="D2136">
        <v>5</v>
      </c>
      <c r="E2136" cm="1">
        <f t="array" ref="E2136">_xlfn.XLOOKUP(Table1[[#This Row],[ScheduleWeekWritten]],Table3[Game],100+Table3[Increase],Table1[[#This Row],[ScheduleWeekWritten]])</f>
        <v>5</v>
      </c>
      <c r="F2136" t="b">
        <v>0</v>
      </c>
      <c r="G2136" t="s">
        <v>49</v>
      </c>
      <c r="H2136">
        <v>20</v>
      </c>
      <c r="I2136">
        <v>14</v>
      </c>
      <c r="J2136" t="s">
        <v>101</v>
      </c>
      <c r="K2136" t="s">
        <v>89</v>
      </c>
      <c r="L2136" t="str">
        <f>_xlfn.XLOOKUP(Table1[[#This Row],[TeamFavoriteID]],Table2[team_id],Table2[team_name],_xlfn.XLOOKUP(Table1[[#This Row],[TeamFavoriteID]],Table2[team_id_pfr],Table2[team_name],"Even"))</f>
        <v>Even</v>
      </c>
      <c r="M2136">
        <v>0</v>
      </c>
      <c r="N2136">
        <f>IF(Table1[[#This Row],[TeamFavorite]]=Table1[[#This Row],[TeamHome]],Table1[[#This Row],[ScoreAway]]-Table1[[#This Row],[ScoreHome]],Table1[[#This Row],[ScoreHome]]-Table1[[#This Row],[ScoreAway]])</f>
        <v>6</v>
      </c>
      <c r="O2136">
        <f>IF(Table1[[#This Row],[SpreadActual]]&lt;Table1[[#This Row],[SpreadFavorite]],1,0)</f>
        <v>0</v>
      </c>
      <c r="Q2136" t="s">
        <v>113</v>
      </c>
      <c r="R2136" t="b">
        <v>0</v>
      </c>
      <c r="S2136">
        <v>39</v>
      </c>
      <c r="T2136">
        <v>18</v>
      </c>
      <c r="U2136">
        <v>65</v>
      </c>
    </row>
    <row r="2137" spans="1:22" x14ac:dyDescent="0.2">
      <c r="A2137" s="1">
        <v>28421</v>
      </c>
      <c r="B2137">
        <v>1977</v>
      </c>
      <c r="C2137">
        <f>_xlfn.MAXIFS(Table1[ScheduleWeekWritten],Table1[ScheduleSeason],Table1[[#This Row],[ScheduleSeason]])</f>
        <v>14</v>
      </c>
      <c r="D2137">
        <v>6</v>
      </c>
      <c r="E2137" cm="1">
        <f t="array" ref="E2137">_xlfn.XLOOKUP(Table1[[#This Row],[ScheduleWeekWritten]],Table3[Game],100+Table3[Increase],Table1[[#This Row],[ScheduleWeekWritten]])</f>
        <v>6</v>
      </c>
      <c r="F2137" t="b">
        <v>0</v>
      </c>
      <c r="G2137" t="s">
        <v>28</v>
      </c>
      <c r="H2137">
        <v>16</v>
      </c>
      <c r="I2137">
        <v>27</v>
      </c>
      <c r="J2137" t="s">
        <v>62</v>
      </c>
      <c r="K2137" t="s">
        <v>63</v>
      </c>
      <c r="L2137" t="str">
        <f>_xlfn.XLOOKUP(Table1[[#This Row],[TeamFavoriteID]],Table2[team_id],Table2[team_name],_xlfn.XLOOKUP(Table1[[#This Row],[TeamFavoriteID]],Table2[team_id_pfr],Table2[team_name],"Even"))</f>
        <v>Cleveland Browns</v>
      </c>
      <c r="M2137">
        <v>-6</v>
      </c>
      <c r="N2137">
        <f>IF(Table1[[#This Row],[TeamFavorite]]=Table1[[#This Row],[TeamHome]],Table1[[#This Row],[ScoreAway]]-Table1[[#This Row],[ScoreHome]],Table1[[#This Row],[ScoreHome]]-Table1[[#This Row],[ScoreAway]])</f>
        <v>-11</v>
      </c>
      <c r="O2137">
        <f>IF(Table1[[#This Row],[SpreadActual]]&lt;Table1[[#This Row],[SpreadFavorite]],1,0)</f>
        <v>1</v>
      </c>
      <c r="Q2137" t="s">
        <v>123</v>
      </c>
      <c r="R2137" t="b">
        <v>0</v>
      </c>
      <c r="S2137">
        <v>42</v>
      </c>
      <c r="T2137">
        <v>11</v>
      </c>
      <c r="U2137">
        <v>68</v>
      </c>
    </row>
    <row r="2138" spans="1:22" x14ac:dyDescent="0.2">
      <c r="A2138" s="1">
        <v>28421</v>
      </c>
      <c r="B2138">
        <v>1977</v>
      </c>
      <c r="C2138">
        <f>_xlfn.MAXIFS(Table1[ScheduleWeekWritten],Table1[ScheduleSeason],Table1[[#This Row],[ScheduleSeason]])</f>
        <v>14</v>
      </c>
      <c r="D2138">
        <v>6</v>
      </c>
      <c r="E2138" cm="1">
        <f t="array" ref="E2138">_xlfn.XLOOKUP(Table1[[#This Row],[ScheduleWeekWritten]],Table3[Game],100+Table3[Increase],Table1[[#This Row],[ScheduleWeekWritten]])</f>
        <v>6</v>
      </c>
      <c r="F2138" t="b">
        <v>0</v>
      </c>
      <c r="G2138" t="s">
        <v>46</v>
      </c>
      <c r="H2138">
        <v>10</v>
      </c>
      <c r="I2138">
        <v>16</v>
      </c>
      <c r="J2138" t="s">
        <v>38</v>
      </c>
      <c r="K2138" t="s">
        <v>47</v>
      </c>
      <c r="L2138" t="str">
        <f>_xlfn.XLOOKUP(Table1[[#This Row],[TeamFavoriteID]],Table2[team_id],Table2[team_name],_xlfn.XLOOKUP(Table1[[#This Row],[TeamFavoriteID]],Table2[team_id_pfr],Table2[team_name],"Even"))</f>
        <v>Chicago Bears</v>
      </c>
      <c r="M2138">
        <v>-6.5</v>
      </c>
      <c r="N2138">
        <f>IF(Table1[[#This Row],[TeamFavorite]]=Table1[[#This Row],[TeamHome]],Table1[[#This Row],[ScoreAway]]-Table1[[#This Row],[ScoreHome]],Table1[[#This Row],[ScoreHome]]-Table1[[#This Row],[ScoreAway]])</f>
        <v>6</v>
      </c>
      <c r="O2138">
        <f>IF(Table1[[#This Row],[SpreadActual]]&lt;Table1[[#This Row],[SpreadFavorite]],1,0)</f>
        <v>0</v>
      </c>
      <c r="Q2138" t="s">
        <v>114</v>
      </c>
      <c r="R2138" t="b">
        <v>0</v>
      </c>
      <c r="S2138">
        <v>49</v>
      </c>
      <c r="T2138">
        <v>16</v>
      </c>
      <c r="U2138">
        <v>76</v>
      </c>
    </row>
    <row r="2139" spans="1:22" x14ac:dyDescent="0.2">
      <c r="A2139" s="1">
        <v>28421</v>
      </c>
      <c r="B2139">
        <v>1977</v>
      </c>
      <c r="C2139">
        <f>_xlfn.MAXIFS(Table1[ScheduleWeekWritten],Table1[ScheduleSeason],Table1[[#This Row],[ScheduleSeason]])</f>
        <v>14</v>
      </c>
      <c r="D2139">
        <v>6</v>
      </c>
      <c r="E2139" cm="1">
        <f t="array" ref="E2139">_xlfn.XLOOKUP(Table1[[#This Row],[ScheduleWeekWritten]],Table3[Game],100+Table3[Increase],Table1[[#This Row],[ScheduleWeekWritten]])</f>
        <v>6</v>
      </c>
      <c r="F2139" t="b">
        <v>0</v>
      </c>
      <c r="G2139" t="s">
        <v>101</v>
      </c>
      <c r="H2139">
        <v>13</v>
      </c>
      <c r="I2139">
        <v>24</v>
      </c>
      <c r="J2139" t="s">
        <v>24</v>
      </c>
      <c r="K2139" t="s">
        <v>88</v>
      </c>
      <c r="L2139" t="str">
        <f>_xlfn.XLOOKUP(Table1[[#This Row],[TeamFavoriteID]],Table2[team_id],Table2[team_name],_xlfn.XLOOKUP(Table1[[#This Row],[TeamFavoriteID]],Table2[team_id_pfr],Table2[team_name],"Even"))</f>
        <v>Denver Broncos</v>
      </c>
      <c r="M2139">
        <v>-2.5</v>
      </c>
      <c r="N2139">
        <f>IF(Table1[[#This Row],[TeamFavorite]]=Table1[[#This Row],[TeamHome]],Table1[[#This Row],[ScoreAway]]-Table1[[#This Row],[ScoreHome]],Table1[[#This Row],[ScoreHome]]-Table1[[#This Row],[ScoreAway]])</f>
        <v>-11</v>
      </c>
      <c r="O2139">
        <f>IF(Table1[[#This Row],[SpreadActual]]&lt;Table1[[#This Row],[SpreadFavorite]],1,0)</f>
        <v>1</v>
      </c>
      <c r="Q2139" t="s">
        <v>111</v>
      </c>
      <c r="R2139" t="b">
        <v>0</v>
      </c>
      <c r="S2139">
        <v>58</v>
      </c>
      <c r="T2139">
        <v>8</v>
      </c>
      <c r="U2139">
        <v>75</v>
      </c>
    </row>
    <row r="2140" spans="1:22" x14ac:dyDescent="0.2">
      <c r="A2140" s="1">
        <v>28421</v>
      </c>
      <c r="B2140">
        <v>1977</v>
      </c>
      <c r="C2140">
        <f>_xlfn.MAXIFS(Table1[ScheduleWeekWritten],Table1[ScheduleSeason],Table1[[#This Row],[ScheduleSeason]])</f>
        <v>14</v>
      </c>
      <c r="D2140">
        <v>6</v>
      </c>
      <c r="E2140" cm="1">
        <f t="array" ref="E2140">_xlfn.XLOOKUP(Table1[[#This Row],[ScheduleWeekWritten]],Table3[Game],100+Table3[Increase],Table1[[#This Row],[ScheduleWeekWritten]])</f>
        <v>6</v>
      </c>
      <c r="F2140" t="b">
        <v>0</v>
      </c>
      <c r="G2140" t="s">
        <v>19</v>
      </c>
      <c r="H2140">
        <v>31</v>
      </c>
      <c r="I2140">
        <v>13</v>
      </c>
      <c r="J2140" t="s">
        <v>128</v>
      </c>
      <c r="K2140" t="s">
        <v>91</v>
      </c>
      <c r="L2140" t="str">
        <f>_xlfn.XLOOKUP(Table1[[#This Row],[TeamFavoriteID]],Table2[team_id],Table2[team_name],_xlfn.XLOOKUP(Table1[[#This Row],[TeamFavoriteID]],Table2[team_id_pfr],Table2[team_name],"Even"))</f>
        <v>Miami Dolphins</v>
      </c>
      <c r="M2140">
        <v>-16.5</v>
      </c>
      <c r="N2140">
        <f>IF(Table1[[#This Row],[TeamFavorite]]=Table1[[#This Row],[TeamHome]],Table1[[#This Row],[ScoreAway]]-Table1[[#This Row],[ScoreHome]],Table1[[#This Row],[ScoreHome]]-Table1[[#This Row],[ScoreAway]])</f>
        <v>-18</v>
      </c>
      <c r="O2140">
        <f>IF(Table1[[#This Row],[SpreadActual]]&lt;Table1[[#This Row],[SpreadFavorite]],1,0)</f>
        <v>1</v>
      </c>
      <c r="Q2140" t="s">
        <v>22</v>
      </c>
      <c r="R2140" t="b">
        <v>0</v>
      </c>
      <c r="S2140">
        <v>77</v>
      </c>
      <c r="T2140">
        <v>14</v>
      </c>
      <c r="U2140">
        <v>85</v>
      </c>
    </row>
    <row r="2141" spans="1:22" x14ac:dyDescent="0.2">
      <c r="A2141" s="1">
        <v>28421</v>
      </c>
      <c r="B2141">
        <v>1977</v>
      </c>
      <c r="C2141">
        <f>_xlfn.MAXIFS(Table1[ScheduleWeekWritten],Table1[ScheduleSeason],Table1[[#This Row],[ScheduleSeason]])</f>
        <v>14</v>
      </c>
      <c r="D2141">
        <v>6</v>
      </c>
      <c r="E2141" cm="1">
        <f t="array" ref="E2141">_xlfn.XLOOKUP(Table1[[#This Row],[ScheduleWeekWritten]],Table3[Game],100+Table3[Increase],Table1[[#This Row],[ScheduleWeekWritten]])</f>
        <v>6</v>
      </c>
      <c r="F2141" t="b">
        <v>0</v>
      </c>
      <c r="G2141" t="s">
        <v>115</v>
      </c>
      <c r="H2141">
        <v>17</v>
      </c>
      <c r="I2141">
        <v>3</v>
      </c>
      <c r="J2141" t="s">
        <v>34</v>
      </c>
      <c r="K2141" t="s">
        <v>70</v>
      </c>
      <c r="L2141" t="str">
        <f>_xlfn.XLOOKUP(Table1[[#This Row],[TeamFavoriteID]],Table2[team_id],Table2[team_name],_xlfn.XLOOKUP(Table1[[#This Row],[TeamFavoriteID]],Table2[team_id_pfr],Table2[team_name],"Even"))</f>
        <v>Boston Patriots</v>
      </c>
      <c r="M2141">
        <v>-2.5</v>
      </c>
      <c r="N2141">
        <f>IF(Table1[[#This Row],[TeamFavorite]]=Table1[[#This Row],[TeamHome]],Table1[[#This Row],[ScoreAway]]-Table1[[#This Row],[ScoreHome]],Table1[[#This Row],[ScoreHome]]-Table1[[#This Row],[ScoreAway]])</f>
        <v>14</v>
      </c>
      <c r="O2141">
        <f>IF(Table1[[#This Row],[SpreadActual]]&lt;Table1[[#This Row],[SpreadFavorite]],1,0)</f>
        <v>0</v>
      </c>
      <c r="Q2141" t="s">
        <v>116</v>
      </c>
      <c r="R2141" t="b">
        <v>0</v>
      </c>
      <c r="S2141">
        <v>50</v>
      </c>
      <c r="T2141">
        <v>15</v>
      </c>
      <c r="U2141">
        <v>45</v>
      </c>
    </row>
    <row r="2142" spans="1:22" x14ac:dyDescent="0.2">
      <c r="A2142" s="1">
        <v>28421</v>
      </c>
      <c r="B2142">
        <v>1977</v>
      </c>
      <c r="C2142">
        <f>_xlfn.MAXIFS(Table1[ScheduleWeekWritten],Table1[ScheduleSeason],Table1[[#This Row],[ScheduleSeason]])</f>
        <v>14</v>
      </c>
      <c r="D2142">
        <v>6</v>
      </c>
      <c r="E2142" cm="1">
        <f t="array" ref="E2142">_xlfn.XLOOKUP(Table1[[#This Row],[ScheduleWeekWritten]],Table3[Game],100+Table3[Increase],Table1[[#This Row],[ScheduleWeekWritten]])</f>
        <v>6</v>
      </c>
      <c r="F2142" t="b">
        <v>0</v>
      </c>
      <c r="G2142" t="s">
        <v>31</v>
      </c>
      <c r="H2142">
        <v>27</v>
      </c>
      <c r="I2142">
        <v>28</v>
      </c>
      <c r="J2142" t="s">
        <v>20</v>
      </c>
      <c r="K2142" t="s">
        <v>21</v>
      </c>
      <c r="L2142" t="str">
        <f>_xlfn.XLOOKUP(Table1[[#This Row],[TeamFavoriteID]],Table2[team_id],Table2[team_name],_xlfn.XLOOKUP(Table1[[#This Row],[TeamFavoriteID]],Table2[team_id_pfr],Table2[team_name],"Even"))</f>
        <v>Las Vegas Raiders</v>
      </c>
      <c r="M2142">
        <v>-13.5</v>
      </c>
      <c r="N2142">
        <f>IF(Table1[[#This Row],[TeamFavorite]]=Table1[[#This Row],[TeamHome]],Table1[[#This Row],[ScoreAway]]-Table1[[#This Row],[ScoreHome]],Table1[[#This Row],[ScoreHome]]-Table1[[#This Row],[ScoreAway]])</f>
        <v>-1</v>
      </c>
      <c r="O2142">
        <f>IF(Table1[[#This Row],[SpreadActual]]&lt;Table1[[#This Row],[SpreadFavorite]],1,0)</f>
        <v>0</v>
      </c>
      <c r="Q2142" t="s">
        <v>74</v>
      </c>
      <c r="R2142" t="b">
        <v>0</v>
      </c>
      <c r="S2142">
        <v>52</v>
      </c>
      <c r="T2142">
        <v>12</v>
      </c>
      <c r="U2142">
        <v>54</v>
      </c>
    </row>
    <row r="2143" spans="1:22" x14ac:dyDescent="0.2">
      <c r="A2143" s="1">
        <v>28421</v>
      </c>
      <c r="B2143">
        <v>1977</v>
      </c>
      <c r="C2143">
        <f>_xlfn.MAXIFS(Table1[ScheduleWeekWritten],Table1[ScheduleSeason],Table1[[#This Row],[ScheduleSeason]])</f>
        <v>14</v>
      </c>
      <c r="D2143">
        <v>6</v>
      </c>
      <c r="E2143" cm="1">
        <f t="array" ref="E2143">_xlfn.XLOOKUP(Table1[[#This Row],[ScheduleWeekWritten]],Table3[Game],100+Table3[Increase],Table1[[#This Row],[ScheduleWeekWritten]])</f>
        <v>6</v>
      </c>
      <c r="F2143" t="b">
        <v>0</v>
      </c>
      <c r="G2143" t="s">
        <v>58</v>
      </c>
      <c r="H2143">
        <v>10</v>
      </c>
      <c r="I2143">
        <v>16</v>
      </c>
      <c r="J2143" t="s">
        <v>67</v>
      </c>
      <c r="K2143" t="s">
        <v>68</v>
      </c>
      <c r="L2143" t="str">
        <f>_xlfn.XLOOKUP(Table1[[#This Row],[TeamFavoriteID]],Table2[team_id],Table2[team_name],_xlfn.XLOOKUP(Table1[[#This Row],[TeamFavoriteID]],Table2[team_id_pfr],Table2[team_name],"Even"))</f>
        <v>Dallas Cowboys</v>
      </c>
      <c r="M2143">
        <v>-10</v>
      </c>
      <c r="N2143">
        <f>IF(Table1[[#This Row],[TeamFavorite]]=Table1[[#This Row],[TeamHome]],Table1[[#This Row],[ScoreAway]]-Table1[[#This Row],[ScoreHome]],Table1[[#This Row],[ScoreHome]]-Table1[[#This Row],[ScoreAway]])</f>
        <v>-6</v>
      </c>
      <c r="O2143">
        <f>IF(Table1[[#This Row],[SpreadActual]]&lt;Table1[[#This Row],[SpreadFavorite]],1,0)</f>
        <v>0</v>
      </c>
      <c r="Q2143" t="s">
        <v>112</v>
      </c>
      <c r="R2143" t="b">
        <v>0</v>
      </c>
      <c r="S2143">
        <v>53</v>
      </c>
      <c r="T2143">
        <v>11</v>
      </c>
      <c r="U2143">
        <v>53</v>
      </c>
    </row>
    <row r="2144" spans="1:22" x14ac:dyDescent="0.2">
      <c r="A2144" s="1">
        <v>28421</v>
      </c>
      <c r="B2144">
        <v>1977</v>
      </c>
      <c r="C2144">
        <f>_xlfn.MAXIFS(Table1[ScheduleWeekWritten],Table1[ScheduleSeason],Table1[[#This Row],[ScheduleSeason]])</f>
        <v>14</v>
      </c>
      <c r="D2144">
        <v>6</v>
      </c>
      <c r="E2144" cm="1">
        <f t="array" ref="E2144">_xlfn.XLOOKUP(Table1[[#This Row],[ScheduleWeekWritten]],Table3[Game],100+Table3[Increase],Table1[[#This Row],[ScheduleWeekWritten]])</f>
        <v>6</v>
      </c>
      <c r="F2144" t="b">
        <v>0</v>
      </c>
      <c r="G2144" t="s">
        <v>49</v>
      </c>
      <c r="H2144">
        <v>27</v>
      </c>
      <c r="I2144">
        <v>10</v>
      </c>
      <c r="J2144" t="s">
        <v>23</v>
      </c>
      <c r="K2144" t="s">
        <v>51</v>
      </c>
      <c r="L2144" t="str">
        <f>_xlfn.XLOOKUP(Table1[[#This Row],[TeamFavoriteID]],Table2[team_id],Table2[team_name],_xlfn.XLOOKUP(Table1[[#This Row],[TeamFavoriteID]],Table2[team_id_pfr],Table2[team_name],"Even"))</f>
        <v>Pittsburgh Steelers</v>
      </c>
      <c r="M2144">
        <v>-11</v>
      </c>
      <c r="N2144">
        <f>IF(Table1[[#This Row],[TeamFavorite]]=Table1[[#This Row],[TeamHome]],Table1[[#This Row],[ScoreAway]]-Table1[[#This Row],[ScoreHome]],Table1[[#This Row],[ScoreHome]]-Table1[[#This Row],[ScoreAway]])</f>
        <v>-17</v>
      </c>
      <c r="O2144">
        <f>IF(Table1[[#This Row],[SpreadActual]]&lt;Table1[[#This Row],[SpreadFavorite]],1,0)</f>
        <v>1</v>
      </c>
      <c r="Q2144" t="s">
        <v>113</v>
      </c>
      <c r="R2144" t="b">
        <v>0</v>
      </c>
      <c r="S2144">
        <v>50</v>
      </c>
      <c r="T2144">
        <v>12</v>
      </c>
      <c r="U2144">
        <v>61</v>
      </c>
    </row>
    <row r="2145" spans="1:22" x14ac:dyDescent="0.2">
      <c r="A2145" s="1">
        <v>28421</v>
      </c>
      <c r="B2145">
        <v>1977</v>
      </c>
      <c r="C2145">
        <f>_xlfn.MAXIFS(Table1[ScheduleWeekWritten],Table1[ScheduleSeason],Table1[[#This Row],[ScheduleSeason]])</f>
        <v>14</v>
      </c>
      <c r="D2145">
        <v>6</v>
      </c>
      <c r="E2145" cm="1">
        <f t="array" ref="E2145">_xlfn.XLOOKUP(Table1[[#This Row],[ScheduleWeekWritten]],Table3[Game],100+Table3[Increase],Table1[[#This Row],[ScheduleWeekWritten]])</f>
        <v>6</v>
      </c>
      <c r="F2145" t="b">
        <v>0</v>
      </c>
      <c r="G2145" t="s">
        <v>27</v>
      </c>
      <c r="H2145">
        <v>16</v>
      </c>
      <c r="I2145">
        <v>21</v>
      </c>
      <c r="J2145" t="s">
        <v>42</v>
      </c>
      <c r="K2145" t="s">
        <v>29</v>
      </c>
      <c r="L2145" t="str">
        <f>_xlfn.XLOOKUP(Table1[[#This Row],[TeamFavoriteID]],Table2[team_id],Table2[team_name],_xlfn.XLOOKUP(Table1[[#This Row],[TeamFavoriteID]],Table2[team_id_pfr],Table2[team_name],"Even"))</f>
        <v>Los Angeles Chargers</v>
      </c>
      <c r="M2145">
        <v>-9.5</v>
      </c>
      <c r="N2145">
        <f>IF(Table1[[#This Row],[TeamFavorite]]=Table1[[#This Row],[TeamHome]],Table1[[#This Row],[ScoreAway]]-Table1[[#This Row],[ScoreHome]],Table1[[#This Row],[ScoreHome]]-Table1[[#This Row],[ScoreAway]])</f>
        <v>-5</v>
      </c>
      <c r="O2145">
        <f>IF(Table1[[#This Row],[SpreadActual]]&lt;Table1[[#This Row],[SpreadFavorite]],1,0)</f>
        <v>0</v>
      </c>
      <c r="Q2145" t="s">
        <v>94</v>
      </c>
      <c r="R2145" t="b">
        <v>0</v>
      </c>
      <c r="S2145">
        <v>69</v>
      </c>
      <c r="T2145">
        <v>7</v>
      </c>
      <c r="U2145">
        <v>82</v>
      </c>
    </row>
    <row r="2146" spans="1:22" x14ac:dyDescent="0.2">
      <c r="A2146" s="1">
        <v>28421</v>
      </c>
      <c r="B2146">
        <v>1977</v>
      </c>
      <c r="C2146">
        <f>_xlfn.MAXIFS(Table1[ScheduleWeekWritten],Table1[ScheduleSeason],Table1[[#This Row],[ScheduleSeason]])</f>
        <v>14</v>
      </c>
      <c r="D2146">
        <v>6</v>
      </c>
      <c r="E2146" cm="1">
        <f t="array" ref="E2146">_xlfn.XLOOKUP(Table1[[#This Row],[ScheduleWeekWritten]],Table3[Game],100+Table3[Increase],Table1[[#This Row],[ScheduleWeekWritten]])</f>
        <v>6</v>
      </c>
      <c r="F2146" t="b">
        <v>0</v>
      </c>
      <c r="G2146" t="s">
        <v>53</v>
      </c>
      <c r="H2146">
        <v>28</v>
      </c>
      <c r="I2146">
        <v>7</v>
      </c>
      <c r="J2146" t="s">
        <v>45</v>
      </c>
      <c r="K2146" t="s">
        <v>79</v>
      </c>
      <c r="L2146" t="str">
        <f>_xlfn.XLOOKUP(Table1[[#This Row],[TeamFavoriteID]],Table2[team_id],Table2[team_name],_xlfn.XLOOKUP(Table1[[#This Row],[TeamFavoriteID]],Table2[team_id_pfr],Table2[team_name],"Even"))</f>
        <v>Detroit Lions</v>
      </c>
      <c r="M2146">
        <v>-2</v>
      </c>
      <c r="N2146">
        <f>IF(Table1[[#This Row],[TeamFavorite]]=Table1[[#This Row],[TeamHome]],Table1[[#This Row],[ScoreAway]]-Table1[[#This Row],[ScoreHome]],Table1[[#This Row],[ScoreHome]]-Table1[[#This Row],[ScoreAway]])</f>
        <v>21</v>
      </c>
      <c r="O2146">
        <f>IF(Table1[[#This Row],[SpreadActual]]&lt;Table1[[#This Row],[SpreadFavorite]],1,0)</f>
        <v>0</v>
      </c>
      <c r="Q2146" t="s">
        <v>118</v>
      </c>
      <c r="R2146" t="b">
        <v>0</v>
      </c>
      <c r="S2146">
        <v>58</v>
      </c>
      <c r="T2146">
        <v>12</v>
      </c>
      <c r="U2146">
        <v>66</v>
      </c>
    </row>
    <row r="2147" spans="1:22" x14ac:dyDescent="0.2">
      <c r="A2147" s="1">
        <v>28421</v>
      </c>
      <c r="B2147">
        <v>1977</v>
      </c>
      <c r="C2147">
        <f>_xlfn.MAXIFS(Table1[ScheduleWeekWritten],Table1[ScheduleSeason],Table1[[#This Row],[ScheduleSeason]])</f>
        <v>14</v>
      </c>
      <c r="D2147">
        <v>6</v>
      </c>
      <c r="E2147" cm="1">
        <f t="array" ref="E2147">_xlfn.XLOOKUP(Table1[[#This Row],[ScheduleWeekWritten]],Table3[Game],100+Table3[Increase],Table1[[#This Row],[ScheduleWeekWritten]])</f>
        <v>6</v>
      </c>
      <c r="F2147" t="b">
        <v>0</v>
      </c>
      <c r="G2147" t="s">
        <v>57</v>
      </c>
      <c r="H2147">
        <v>49</v>
      </c>
      <c r="I2147">
        <v>31</v>
      </c>
      <c r="J2147" t="s">
        <v>95</v>
      </c>
      <c r="K2147" t="s">
        <v>59</v>
      </c>
      <c r="L2147" t="str">
        <f>_xlfn.XLOOKUP(Table1[[#This Row],[TeamFavoriteID]],Table2[team_id],Table2[team_name],_xlfn.XLOOKUP(Table1[[#This Row],[TeamFavoriteID]],Table2[team_id_pfr],Table2[team_name],"Even"))</f>
        <v>Arizona Cardinals</v>
      </c>
      <c r="M2147">
        <v>-11</v>
      </c>
      <c r="N2147">
        <f>IF(Table1[[#This Row],[TeamFavorite]]=Table1[[#This Row],[TeamHome]],Table1[[#This Row],[ScoreAway]]-Table1[[#This Row],[ScoreHome]],Table1[[#This Row],[ScoreHome]]-Table1[[#This Row],[ScoreAway]])</f>
        <v>18</v>
      </c>
      <c r="O2147">
        <f>IF(Table1[[#This Row],[SpreadActual]]&lt;Table1[[#This Row],[SpreadFavorite]],1,0)</f>
        <v>0</v>
      </c>
      <c r="Q2147" t="s">
        <v>60</v>
      </c>
      <c r="R2147" t="b">
        <v>0</v>
      </c>
      <c r="S2147">
        <v>62</v>
      </c>
      <c r="T2147">
        <v>11</v>
      </c>
      <c r="U2147">
        <v>81</v>
      </c>
    </row>
    <row r="2148" spans="1:22" x14ac:dyDescent="0.2">
      <c r="A2148" s="1">
        <v>28421</v>
      </c>
      <c r="B2148">
        <v>1977</v>
      </c>
      <c r="C2148">
        <f>_xlfn.MAXIFS(Table1[ScheduleWeekWritten],Table1[ScheduleSeason],Table1[[#This Row],[ScheduleSeason]])</f>
        <v>14</v>
      </c>
      <c r="D2148">
        <v>6</v>
      </c>
      <c r="E2148" cm="1">
        <f t="array" ref="E2148">_xlfn.XLOOKUP(Table1[[#This Row],[ScheduleWeekWritten]],Table3[Game],100+Table3[Increase],Table1[[#This Row],[ScheduleWeekWritten]])</f>
        <v>6</v>
      </c>
      <c r="F2148" t="b">
        <v>0</v>
      </c>
      <c r="G2148" t="s">
        <v>127</v>
      </c>
      <c r="H2148">
        <v>0</v>
      </c>
      <c r="I2148">
        <v>13</v>
      </c>
      <c r="J2148" t="s">
        <v>33</v>
      </c>
      <c r="K2148" t="s">
        <v>35</v>
      </c>
      <c r="L2148" t="str">
        <f>_xlfn.XLOOKUP(Table1[[#This Row],[TeamFavoriteID]],Table2[team_id],Table2[team_name],_xlfn.XLOOKUP(Table1[[#This Row],[TeamFavoriteID]],Table2[team_id_pfr],Table2[team_name],"Even"))</f>
        <v>Green Bay Packers</v>
      </c>
      <c r="M2148">
        <v>-3</v>
      </c>
      <c r="N2148">
        <f>IF(Table1[[#This Row],[TeamFavorite]]=Table1[[#This Row],[TeamHome]],Table1[[#This Row],[ScoreAway]]-Table1[[#This Row],[ScoreHome]],Table1[[#This Row],[ScoreHome]]-Table1[[#This Row],[ScoreAway]])</f>
        <v>-13</v>
      </c>
      <c r="O2148">
        <f>IF(Table1[[#This Row],[SpreadActual]]&lt;Table1[[#This Row],[SpreadFavorite]],1,0)</f>
        <v>1</v>
      </c>
      <c r="Q2148" t="s">
        <v>130</v>
      </c>
      <c r="R2148" t="b">
        <v>0</v>
      </c>
      <c r="S2148">
        <v>73</v>
      </c>
      <c r="T2148">
        <v>11</v>
      </c>
      <c r="U2148">
        <v>76</v>
      </c>
    </row>
    <row r="2149" spans="1:22" x14ac:dyDescent="0.2">
      <c r="A2149" s="1">
        <v>28421</v>
      </c>
      <c r="B2149">
        <v>1977</v>
      </c>
      <c r="C2149">
        <f>_xlfn.MAXIFS(Table1[ScheduleWeekWritten],Table1[ScheduleSeason],Table1[[#This Row],[ScheduleSeason]])</f>
        <v>14</v>
      </c>
      <c r="D2149">
        <v>6</v>
      </c>
      <c r="E2149" cm="1">
        <f t="array" ref="E2149">_xlfn.XLOOKUP(Table1[[#This Row],[ScheduleWeekWritten]],Table3[Game],100+Table3[Increase],Table1[[#This Row],[ScheduleWeekWritten]])</f>
        <v>6</v>
      </c>
      <c r="F2149" t="b">
        <v>0</v>
      </c>
      <c r="G2149" t="s">
        <v>61</v>
      </c>
      <c r="H2149">
        <v>6</v>
      </c>
      <c r="I2149">
        <v>17</v>
      </c>
      <c r="J2149" t="s">
        <v>50</v>
      </c>
      <c r="K2149" t="s">
        <v>85</v>
      </c>
      <c r="L2149" t="str">
        <f>_xlfn.XLOOKUP(Table1[[#This Row],[TeamFavoriteID]],Table2[team_id],Table2[team_name],_xlfn.XLOOKUP(Table1[[#This Row],[TeamFavoriteID]],Table2[team_id_pfr],Table2[team_name],"Even"))</f>
        <v>Washington Commanders</v>
      </c>
      <c r="M2149">
        <v>-9</v>
      </c>
      <c r="N2149">
        <f>IF(Table1[[#This Row],[TeamFavorite]]=Table1[[#This Row],[TeamHome]],Table1[[#This Row],[ScoreAway]]-Table1[[#This Row],[ScoreHome]],Table1[[#This Row],[ScoreHome]]-Table1[[#This Row],[ScoreAway]])</f>
        <v>-11</v>
      </c>
      <c r="O2149">
        <f>IF(Table1[[#This Row],[SpreadActual]]&lt;Table1[[#This Row],[SpreadFavorite]],1,0)</f>
        <v>1</v>
      </c>
      <c r="Q2149" t="s">
        <v>64</v>
      </c>
      <c r="R2149" t="b">
        <v>0</v>
      </c>
      <c r="S2149">
        <v>60</v>
      </c>
      <c r="T2149">
        <v>11</v>
      </c>
      <c r="U2149">
        <v>47</v>
      </c>
    </row>
    <row r="2150" spans="1:22" x14ac:dyDescent="0.2">
      <c r="A2150" s="1">
        <v>28422</v>
      </c>
      <c r="B2150">
        <v>1977</v>
      </c>
      <c r="C2150">
        <f>_xlfn.MAXIFS(Table1[ScheduleWeekWritten],Table1[ScheduleSeason],Table1[[#This Row],[ScheduleSeason]])</f>
        <v>14</v>
      </c>
      <c r="D2150">
        <v>6</v>
      </c>
      <c r="E2150" cm="1">
        <f t="array" ref="E2150">_xlfn.XLOOKUP(Table1[[#This Row],[ScheduleWeekWritten]],Table3[Game],100+Table3[Increase],Table1[[#This Row],[ScheduleWeekWritten]])</f>
        <v>6</v>
      </c>
      <c r="F2150" t="b">
        <v>0</v>
      </c>
      <c r="G2150" t="s">
        <v>39</v>
      </c>
      <c r="H2150">
        <v>35</v>
      </c>
      <c r="I2150">
        <v>3</v>
      </c>
      <c r="J2150" t="s">
        <v>54</v>
      </c>
      <c r="K2150" t="s">
        <v>40</v>
      </c>
      <c r="L2150" t="str">
        <f>_xlfn.XLOOKUP(Table1[[#This Row],[TeamFavoriteID]],Table2[team_id],Table2[team_name],_xlfn.XLOOKUP(Table1[[#This Row],[TeamFavoriteID]],Table2[team_id_pfr],Table2[team_name],"Even"))</f>
        <v>Los Angeles Rams</v>
      </c>
      <c r="M2150">
        <v>-3</v>
      </c>
      <c r="N2150">
        <f>IF(Table1[[#This Row],[TeamFavorite]]=Table1[[#This Row],[TeamHome]],Table1[[#This Row],[ScoreAway]]-Table1[[#This Row],[ScoreHome]],Table1[[#This Row],[ScoreHome]]-Table1[[#This Row],[ScoreAway]])</f>
        <v>-32</v>
      </c>
      <c r="O2150">
        <f>IF(Table1[[#This Row],[SpreadActual]]&lt;Table1[[#This Row],[SpreadFavorite]],1,0)</f>
        <v>1</v>
      </c>
      <c r="Q2150" t="s">
        <v>65</v>
      </c>
      <c r="R2150" t="b">
        <v>0</v>
      </c>
      <c r="S2150">
        <v>64</v>
      </c>
      <c r="T2150">
        <v>7</v>
      </c>
      <c r="U2150">
        <v>93</v>
      </c>
    </row>
    <row r="2151" spans="1:22" x14ac:dyDescent="0.2">
      <c r="A2151" s="1">
        <v>28428</v>
      </c>
      <c r="B2151">
        <v>1977</v>
      </c>
      <c r="C2151">
        <f>_xlfn.MAXIFS(Table1[ScheduleWeekWritten],Table1[ScheduleSeason],Table1[[#This Row],[ScheduleSeason]])</f>
        <v>14</v>
      </c>
      <c r="D2151">
        <v>7</v>
      </c>
      <c r="E2151" cm="1">
        <f t="array" ref="E2151">_xlfn.XLOOKUP(Table1[[#This Row],[ScheduleWeekWritten]],Table3[Game],100+Table3[Increase],Table1[[#This Row],[ScheduleWeekWritten]])</f>
        <v>7</v>
      </c>
      <c r="F2151" t="b">
        <v>0</v>
      </c>
      <c r="G2151" t="s">
        <v>38</v>
      </c>
      <c r="H2151">
        <v>7</v>
      </c>
      <c r="I2151">
        <v>14</v>
      </c>
      <c r="J2151" t="s">
        <v>54</v>
      </c>
      <c r="K2151" t="s">
        <v>55</v>
      </c>
      <c r="L2151" t="str">
        <f>_xlfn.XLOOKUP(Table1[[#This Row],[TeamFavoriteID]],Table2[team_id],Table2[team_name],_xlfn.XLOOKUP(Table1[[#This Row],[TeamFavoriteID]],Table2[team_id_pfr],Table2[team_name],"Even"))</f>
        <v>Minnesota Vikings</v>
      </c>
      <c r="M2151">
        <v>-3.5</v>
      </c>
      <c r="N2151">
        <f>IF(Table1[[#This Row],[TeamFavorite]]=Table1[[#This Row],[TeamHome]],Table1[[#This Row],[ScoreAway]]-Table1[[#This Row],[ScoreHome]],Table1[[#This Row],[ScoreHome]]-Table1[[#This Row],[ScoreAway]])</f>
        <v>-7</v>
      </c>
      <c r="O2151">
        <f>IF(Table1[[#This Row],[SpreadActual]]&lt;Table1[[#This Row],[SpreadFavorite]],1,0)</f>
        <v>1</v>
      </c>
      <c r="Q2151" t="s">
        <v>41</v>
      </c>
      <c r="R2151" t="b">
        <v>0</v>
      </c>
      <c r="S2151">
        <v>60</v>
      </c>
      <c r="T2151">
        <v>12</v>
      </c>
      <c r="U2151">
        <v>81</v>
      </c>
    </row>
    <row r="2152" spans="1:22" x14ac:dyDescent="0.2">
      <c r="A2152" s="1">
        <v>28428</v>
      </c>
      <c r="B2152">
        <v>1977</v>
      </c>
      <c r="C2152">
        <f>_xlfn.MAXIFS(Table1[ScheduleWeekWritten],Table1[ScheduleSeason],Table1[[#This Row],[ScheduleSeason]])</f>
        <v>14</v>
      </c>
      <c r="D2152">
        <v>7</v>
      </c>
      <c r="E2152" cm="1">
        <f t="array" ref="E2152">_xlfn.XLOOKUP(Table1[[#This Row],[ScheduleWeekWritten]],Table3[Game],100+Table3[Increase],Table1[[#This Row],[ScheduleWeekWritten]])</f>
        <v>7</v>
      </c>
      <c r="F2152" t="b">
        <v>0</v>
      </c>
      <c r="G2152" t="s">
        <v>34</v>
      </c>
      <c r="H2152">
        <v>31</v>
      </c>
      <c r="I2152">
        <v>21</v>
      </c>
      <c r="J2152" t="s">
        <v>49</v>
      </c>
      <c r="K2152" t="s">
        <v>72</v>
      </c>
      <c r="L2152" t="str">
        <f>_xlfn.XLOOKUP(Table1[[#This Row],[TeamFavoriteID]],Table2[team_id],Table2[team_name],_xlfn.XLOOKUP(Table1[[#This Row],[TeamFavoriteID]],Table2[team_id_pfr],Table2[team_name],"Even"))</f>
        <v>Baltimore Colts</v>
      </c>
      <c r="M2152">
        <v>-1.5</v>
      </c>
      <c r="N2152">
        <f>IF(Table1[[#This Row],[TeamFavorite]]=Table1[[#This Row],[TeamHome]],Table1[[#This Row],[ScoreAway]]-Table1[[#This Row],[ScoreHome]],Table1[[#This Row],[ScoreHome]]-Table1[[#This Row],[ScoreAway]])</f>
        <v>-10</v>
      </c>
      <c r="O2152">
        <f>IF(Table1[[#This Row],[SpreadActual]]&lt;Table1[[#This Row],[SpreadFavorite]],1,0)</f>
        <v>1</v>
      </c>
      <c r="Q2152" t="s">
        <v>80</v>
      </c>
      <c r="R2152" t="b">
        <v>0</v>
      </c>
      <c r="S2152">
        <v>53</v>
      </c>
      <c r="T2152">
        <v>8</v>
      </c>
      <c r="U2152">
        <v>54</v>
      </c>
    </row>
    <row r="2153" spans="1:22" x14ac:dyDescent="0.2">
      <c r="A2153" s="1">
        <v>28428</v>
      </c>
      <c r="B2153">
        <v>1977</v>
      </c>
      <c r="C2153">
        <f>_xlfn.MAXIFS(Table1[ScheduleWeekWritten],Table1[ScheduleSeason],Table1[[#This Row],[ScheduleSeason]])</f>
        <v>14</v>
      </c>
      <c r="D2153">
        <v>7</v>
      </c>
      <c r="E2153" cm="1">
        <f t="array" ref="E2153">_xlfn.XLOOKUP(Table1[[#This Row],[ScheduleWeekWritten]],Table3[Game],100+Table3[Increase],Table1[[#This Row],[ScheduleWeekWritten]])</f>
        <v>7</v>
      </c>
      <c r="F2153" t="b">
        <v>0</v>
      </c>
      <c r="G2153" t="s">
        <v>101</v>
      </c>
      <c r="H2153">
        <v>13</v>
      </c>
      <c r="I2153">
        <v>10</v>
      </c>
      <c r="J2153" t="s">
        <v>23</v>
      </c>
      <c r="K2153" t="s">
        <v>104</v>
      </c>
      <c r="L2153" t="str">
        <f>_xlfn.XLOOKUP(Table1[[#This Row],[TeamFavoriteID]],Table2[team_id],Table2[team_name],_xlfn.XLOOKUP(Table1[[#This Row],[TeamFavoriteID]],Table2[team_id_pfr],Table2[team_name],"Even"))</f>
        <v>Cincinnati Bengals</v>
      </c>
      <c r="M2153">
        <v>-7</v>
      </c>
      <c r="N2153">
        <f>IF(Table1[[#This Row],[TeamFavorite]]=Table1[[#This Row],[TeamHome]],Table1[[#This Row],[ScoreAway]]-Table1[[#This Row],[ScoreHome]],Table1[[#This Row],[ScoreHome]]-Table1[[#This Row],[ScoreAway]])</f>
        <v>-3</v>
      </c>
      <c r="O2153">
        <f>IF(Table1[[#This Row],[SpreadActual]]&lt;Table1[[#This Row],[SpreadFavorite]],1,0)</f>
        <v>0</v>
      </c>
      <c r="Q2153" t="s">
        <v>111</v>
      </c>
      <c r="R2153" t="b">
        <v>0</v>
      </c>
      <c r="S2153">
        <v>52</v>
      </c>
      <c r="T2153">
        <v>9</v>
      </c>
      <c r="U2153">
        <v>68</v>
      </c>
    </row>
    <row r="2154" spans="1:22" x14ac:dyDescent="0.2">
      <c r="A2154" s="1">
        <v>28428</v>
      </c>
      <c r="B2154">
        <v>1977</v>
      </c>
      <c r="C2154">
        <f>_xlfn.MAXIFS(Table1[ScheduleWeekWritten],Table1[ScheduleSeason],Table1[[#This Row],[ScheduleSeason]])</f>
        <v>14</v>
      </c>
      <c r="D2154">
        <v>7</v>
      </c>
      <c r="E2154" cm="1">
        <f t="array" ref="E2154">_xlfn.XLOOKUP(Table1[[#This Row],[ScheduleWeekWritten]],Table3[Game],100+Table3[Increase],Table1[[#This Row],[ScheduleWeekWritten]])</f>
        <v>7</v>
      </c>
      <c r="F2154" t="b">
        <v>0</v>
      </c>
      <c r="G2154" t="s">
        <v>62</v>
      </c>
      <c r="H2154">
        <v>44</v>
      </c>
      <c r="I2154">
        <v>7</v>
      </c>
      <c r="J2154" t="s">
        <v>42</v>
      </c>
      <c r="K2154" t="s">
        <v>63</v>
      </c>
      <c r="L2154" t="str">
        <f>_xlfn.XLOOKUP(Table1[[#This Row],[TeamFavoriteID]],Table2[team_id],Table2[team_name],_xlfn.XLOOKUP(Table1[[#This Row],[TeamFavoriteID]],Table2[team_id_pfr],Table2[team_name],"Even"))</f>
        <v>Cleveland Browns</v>
      </c>
      <c r="M2154">
        <v>-9.5</v>
      </c>
      <c r="N2154">
        <f>IF(Table1[[#This Row],[TeamFavorite]]=Table1[[#This Row],[TeamHome]],Table1[[#This Row],[ScoreAway]]-Table1[[#This Row],[ScoreHome]],Table1[[#This Row],[ScoreHome]]-Table1[[#This Row],[ScoreAway]])</f>
        <v>-37</v>
      </c>
      <c r="O2154">
        <f>IF(Table1[[#This Row],[SpreadActual]]&lt;Table1[[#This Row],[SpreadFavorite]],1,0)</f>
        <v>1</v>
      </c>
      <c r="Q2154" t="s">
        <v>66</v>
      </c>
      <c r="R2154" t="b">
        <v>0</v>
      </c>
      <c r="S2154">
        <v>51</v>
      </c>
      <c r="T2154">
        <v>9</v>
      </c>
      <c r="U2154">
        <v>76</v>
      </c>
    </row>
    <row r="2155" spans="1:22" x14ac:dyDescent="0.2">
      <c r="A2155" s="1">
        <v>28428</v>
      </c>
      <c r="B2155">
        <v>1977</v>
      </c>
      <c r="C2155">
        <f>_xlfn.MAXIFS(Table1[ScheduleWeekWritten],Table1[ScheduleSeason],Table1[[#This Row],[ScheduleSeason]])</f>
        <v>14</v>
      </c>
      <c r="D2155">
        <v>7</v>
      </c>
      <c r="E2155" cm="1">
        <f t="array" ref="E2155">_xlfn.XLOOKUP(Table1[[#This Row],[ScheduleWeekWritten]],Table3[Game],100+Table3[Increase],Table1[[#This Row],[ScheduleWeekWritten]])</f>
        <v>7</v>
      </c>
      <c r="F2155" t="b">
        <v>0</v>
      </c>
      <c r="G2155" t="s">
        <v>67</v>
      </c>
      <c r="H2155">
        <v>37</v>
      </c>
      <c r="I2155">
        <v>0</v>
      </c>
      <c r="J2155" t="s">
        <v>45</v>
      </c>
      <c r="K2155" t="s">
        <v>68</v>
      </c>
      <c r="L2155" t="str">
        <f>_xlfn.XLOOKUP(Table1[[#This Row],[TeamFavoriteID]],Table2[team_id],Table2[team_name],_xlfn.XLOOKUP(Table1[[#This Row],[TeamFavoriteID]],Table2[team_id_pfr],Table2[team_name],"Even"))</f>
        <v>Dallas Cowboys</v>
      </c>
      <c r="M2155">
        <v>-13.5</v>
      </c>
      <c r="N2155">
        <f>IF(Table1[[#This Row],[TeamFavorite]]=Table1[[#This Row],[TeamHome]],Table1[[#This Row],[ScoreAway]]-Table1[[#This Row],[ScoreHome]],Table1[[#This Row],[ScoreHome]]-Table1[[#This Row],[ScoreAway]])</f>
        <v>-37</v>
      </c>
      <c r="O2155">
        <f>IF(Table1[[#This Row],[SpreadActual]]&lt;Table1[[#This Row],[SpreadFavorite]],1,0)</f>
        <v>1</v>
      </c>
      <c r="Q2155" t="s">
        <v>119</v>
      </c>
      <c r="R2155" t="b">
        <v>0</v>
      </c>
      <c r="S2155">
        <v>70</v>
      </c>
      <c r="T2155">
        <v>11</v>
      </c>
      <c r="U2155">
        <v>82</v>
      </c>
    </row>
    <row r="2156" spans="1:22" x14ac:dyDescent="0.2">
      <c r="A2156" s="1">
        <v>28428</v>
      </c>
      <c r="B2156">
        <v>1977</v>
      </c>
      <c r="C2156">
        <f>_xlfn.MAXIFS(Table1[ScheduleWeekWritten],Table1[ScheduleSeason],Table1[[#This Row],[ScheduleSeason]])</f>
        <v>14</v>
      </c>
      <c r="D2156">
        <v>7</v>
      </c>
      <c r="E2156" cm="1">
        <f t="array" ref="E2156">_xlfn.XLOOKUP(Table1[[#This Row],[ScheduleWeekWritten]],Table3[Game],100+Table3[Increase],Table1[[#This Row],[ScheduleWeekWritten]])</f>
        <v>7</v>
      </c>
      <c r="F2156" t="b">
        <v>0</v>
      </c>
      <c r="G2156" t="s">
        <v>24</v>
      </c>
      <c r="H2156">
        <v>14</v>
      </c>
      <c r="I2156">
        <v>24</v>
      </c>
      <c r="J2156" t="s">
        <v>20</v>
      </c>
      <c r="K2156" t="s">
        <v>21</v>
      </c>
      <c r="L2156" t="str">
        <f>_xlfn.XLOOKUP(Table1[[#This Row],[TeamFavoriteID]],Table2[team_id],Table2[team_name],_xlfn.XLOOKUP(Table1[[#This Row],[TeamFavoriteID]],Table2[team_id_pfr],Table2[team_name],"Even"))</f>
        <v>Las Vegas Raiders</v>
      </c>
      <c r="M2156">
        <v>-4</v>
      </c>
      <c r="N2156">
        <f>IF(Table1[[#This Row],[TeamFavorite]]=Table1[[#This Row],[TeamHome]],Table1[[#This Row],[ScoreAway]]-Table1[[#This Row],[ScoreHome]],Table1[[#This Row],[ScoreHome]]-Table1[[#This Row],[ScoreAway]])</f>
        <v>-10</v>
      </c>
      <c r="O2156">
        <f>IF(Table1[[#This Row],[SpreadActual]]&lt;Table1[[#This Row],[SpreadFavorite]],1,0)</f>
        <v>1</v>
      </c>
      <c r="Q2156" t="s">
        <v>71</v>
      </c>
      <c r="R2156" t="b">
        <v>0</v>
      </c>
      <c r="S2156">
        <v>53</v>
      </c>
      <c r="T2156">
        <v>9</v>
      </c>
      <c r="U2156">
        <v>32</v>
      </c>
    </row>
    <row r="2157" spans="1:22" x14ac:dyDescent="0.2">
      <c r="A2157" s="1">
        <v>28428</v>
      </c>
      <c r="B2157">
        <v>1977</v>
      </c>
      <c r="C2157">
        <f>_xlfn.MAXIFS(Table1[ScheduleWeekWritten],Table1[ScheduleSeason],Table1[[#This Row],[ScheduleSeason]])</f>
        <v>14</v>
      </c>
      <c r="D2157">
        <v>7</v>
      </c>
      <c r="E2157" cm="1">
        <f t="array" ref="E2157">_xlfn.XLOOKUP(Table1[[#This Row],[ScheduleWeekWritten]],Table3[Game],100+Table3[Increase],Table1[[#This Row],[ScheduleWeekWritten]])</f>
        <v>7</v>
      </c>
      <c r="F2157" t="b">
        <v>0</v>
      </c>
      <c r="G2157" t="s">
        <v>33</v>
      </c>
      <c r="H2157">
        <v>0</v>
      </c>
      <c r="I2157">
        <v>26</v>
      </c>
      <c r="J2157" t="s">
        <v>46</v>
      </c>
      <c r="K2157" t="s">
        <v>47</v>
      </c>
      <c r="L2157" t="str">
        <f>_xlfn.XLOOKUP(Table1[[#This Row],[TeamFavoriteID]],Table2[team_id],Table2[team_name],_xlfn.XLOOKUP(Table1[[#This Row],[TeamFavoriteID]],Table2[team_id_pfr],Table2[team_name],"Even"))</f>
        <v>Chicago Bears</v>
      </c>
      <c r="M2157">
        <v>-4</v>
      </c>
      <c r="N2157">
        <f>IF(Table1[[#This Row],[TeamFavorite]]=Table1[[#This Row],[TeamHome]],Table1[[#This Row],[ScoreAway]]-Table1[[#This Row],[ScoreHome]],Table1[[#This Row],[ScoreHome]]-Table1[[#This Row],[ScoreAway]])</f>
        <v>-26</v>
      </c>
      <c r="O2157">
        <f>IF(Table1[[#This Row],[SpreadActual]]&lt;Table1[[#This Row],[SpreadFavorite]],1,0)</f>
        <v>1</v>
      </c>
      <c r="Q2157" t="s">
        <v>82</v>
      </c>
      <c r="R2157" t="b">
        <v>0</v>
      </c>
      <c r="S2157">
        <v>45</v>
      </c>
      <c r="T2157">
        <v>10</v>
      </c>
      <c r="U2157">
        <v>87</v>
      </c>
    </row>
    <row r="2158" spans="1:22" x14ac:dyDescent="0.2">
      <c r="A2158" s="1">
        <v>28428</v>
      </c>
      <c r="B2158">
        <v>1977</v>
      </c>
      <c r="C2158">
        <f>_xlfn.MAXIFS(Table1[ScheduleWeekWritten],Table1[ScheduleSeason],Table1[[#This Row],[ScheduleSeason]])</f>
        <v>14</v>
      </c>
      <c r="D2158">
        <v>7</v>
      </c>
      <c r="E2158" cm="1">
        <f t="array" ref="E2158">_xlfn.XLOOKUP(Table1[[#This Row],[ScheduleWeekWritten]],Table3[Game],100+Table3[Increase],Table1[[#This Row],[ScheduleWeekWritten]])</f>
        <v>7</v>
      </c>
      <c r="F2158" t="b">
        <v>0</v>
      </c>
      <c r="G2158" t="s">
        <v>19</v>
      </c>
      <c r="H2158">
        <v>13</v>
      </c>
      <c r="I2158">
        <v>14</v>
      </c>
      <c r="J2158" t="s">
        <v>27</v>
      </c>
      <c r="K2158" t="s">
        <v>91</v>
      </c>
      <c r="L2158" t="str">
        <f>_xlfn.XLOOKUP(Table1[[#This Row],[TeamFavoriteID]],Table2[team_id],Table2[team_name],_xlfn.XLOOKUP(Table1[[#This Row],[TeamFavoriteID]],Table2[team_id_pfr],Table2[team_name],"Even"))</f>
        <v>Miami Dolphins</v>
      </c>
      <c r="M2158">
        <v>-5</v>
      </c>
      <c r="N2158">
        <f>IF(Table1[[#This Row],[TeamFavorite]]=Table1[[#This Row],[TeamHome]],Table1[[#This Row],[ScoreAway]]-Table1[[#This Row],[ScoreHome]],Table1[[#This Row],[ScoreHome]]-Table1[[#This Row],[ScoreAway]])</f>
        <v>1</v>
      </c>
      <c r="O2158">
        <f>IF(Table1[[#This Row],[SpreadActual]]&lt;Table1[[#This Row],[SpreadFavorite]],1,0)</f>
        <v>0</v>
      </c>
      <c r="Q2158" t="s">
        <v>22</v>
      </c>
      <c r="R2158" t="b">
        <v>0</v>
      </c>
      <c r="S2158">
        <v>75</v>
      </c>
      <c r="T2158">
        <v>6</v>
      </c>
      <c r="U2158">
        <v>74</v>
      </c>
    </row>
    <row r="2159" spans="1:22" x14ac:dyDescent="0.2">
      <c r="A2159" s="1">
        <v>28428</v>
      </c>
      <c r="B2159">
        <v>1977</v>
      </c>
      <c r="C2159">
        <f>_xlfn.MAXIFS(Table1[ScheduleWeekWritten],Table1[ScheduleSeason],Table1[[#This Row],[ScheduleSeason]])</f>
        <v>14</v>
      </c>
      <c r="D2159">
        <v>7</v>
      </c>
      <c r="E2159" cm="1">
        <f t="array" ref="E2159">_xlfn.XLOOKUP(Table1[[#This Row],[ScheduleWeekWritten]],Table3[Game],100+Table3[Increase],Table1[[#This Row],[ScheduleWeekWritten]])</f>
        <v>7</v>
      </c>
      <c r="F2159" t="b">
        <v>0</v>
      </c>
      <c r="G2159" t="s">
        <v>115</v>
      </c>
      <c r="H2159">
        <v>24</v>
      </c>
      <c r="I2159">
        <v>13</v>
      </c>
      <c r="J2159" t="s">
        <v>31</v>
      </c>
      <c r="K2159" t="s">
        <v>70</v>
      </c>
      <c r="L2159" t="str">
        <f>_xlfn.XLOOKUP(Table1[[#This Row],[TeamFavoriteID]],Table2[team_id],Table2[team_name],_xlfn.XLOOKUP(Table1[[#This Row],[TeamFavoriteID]],Table2[team_id_pfr],Table2[team_name],"Even"))</f>
        <v>Boston Patriots</v>
      </c>
      <c r="M2159">
        <v>-13</v>
      </c>
      <c r="N2159">
        <f>IF(Table1[[#This Row],[TeamFavorite]]=Table1[[#This Row],[TeamHome]],Table1[[#This Row],[ScoreAway]]-Table1[[#This Row],[ScoreHome]],Table1[[#This Row],[ScoreHome]]-Table1[[#This Row],[ScoreAway]])</f>
        <v>11</v>
      </c>
      <c r="O2159">
        <f>IF(Table1[[#This Row],[SpreadActual]]&lt;Table1[[#This Row],[SpreadFavorite]],1,0)</f>
        <v>0</v>
      </c>
      <c r="Q2159" t="s">
        <v>116</v>
      </c>
      <c r="R2159" t="b">
        <v>0</v>
      </c>
      <c r="S2159">
        <v>48</v>
      </c>
      <c r="T2159">
        <v>12</v>
      </c>
      <c r="U2159">
        <v>68</v>
      </c>
    </row>
    <row r="2160" spans="1:22" x14ac:dyDescent="0.2">
      <c r="A2160" s="1">
        <v>28428</v>
      </c>
      <c r="B2160">
        <v>1977</v>
      </c>
      <c r="C2160">
        <f>_xlfn.MAXIFS(Table1[ScheduleWeekWritten],Table1[ScheduleSeason],Table1[[#This Row],[ScheduleSeason]])</f>
        <v>14</v>
      </c>
      <c r="D2160">
        <v>7</v>
      </c>
      <c r="E2160" cm="1">
        <f t="array" ref="E2160">_xlfn.XLOOKUP(Table1[[#This Row],[ScheduleWeekWritten]],Table3[Game],100+Table3[Increase],Table1[[#This Row],[ScheduleWeekWritten]])</f>
        <v>7</v>
      </c>
      <c r="F2160" t="b">
        <v>0</v>
      </c>
      <c r="G2160" t="s">
        <v>95</v>
      </c>
      <c r="H2160">
        <v>27</v>
      </c>
      <c r="I2160">
        <v>26</v>
      </c>
      <c r="J2160" t="s">
        <v>39</v>
      </c>
      <c r="K2160" t="s">
        <v>40</v>
      </c>
      <c r="L2160" t="str">
        <f>_xlfn.XLOOKUP(Table1[[#This Row],[TeamFavoriteID]],Table2[team_id],Table2[team_name],_xlfn.XLOOKUP(Table1[[#This Row],[TeamFavoriteID]],Table2[team_id_pfr],Table2[team_name],"Even"))</f>
        <v>Los Angeles Rams</v>
      </c>
      <c r="M2160">
        <v>-8</v>
      </c>
      <c r="N2160">
        <f>IF(Table1[[#This Row],[TeamFavorite]]=Table1[[#This Row],[TeamHome]],Table1[[#This Row],[ScoreAway]]-Table1[[#This Row],[ScoreHome]],Table1[[#This Row],[ScoreHome]]-Table1[[#This Row],[ScoreAway]])</f>
        <v>1</v>
      </c>
      <c r="O2160">
        <f>IF(Table1[[#This Row],[SpreadActual]]&lt;Table1[[#This Row],[SpreadFavorite]],1,0)</f>
        <v>0</v>
      </c>
      <c r="Q2160" t="s">
        <v>124</v>
      </c>
      <c r="R2160" t="b">
        <v>0</v>
      </c>
      <c r="S2160">
        <v>72</v>
      </c>
      <c r="T2160">
        <v>0</v>
      </c>
      <c r="V2160" t="s">
        <v>103</v>
      </c>
    </row>
    <row r="2161" spans="1:22" x14ac:dyDescent="0.2">
      <c r="A2161" s="1">
        <v>28428</v>
      </c>
      <c r="B2161">
        <v>1977</v>
      </c>
      <c r="C2161">
        <f>_xlfn.MAXIFS(Table1[ScheduleWeekWritten],Table1[ScheduleSeason],Table1[[#This Row],[ScheduleSeason]])</f>
        <v>14</v>
      </c>
      <c r="D2161">
        <v>7</v>
      </c>
      <c r="E2161" cm="1">
        <f t="array" ref="E2161">_xlfn.XLOOKUP(Table1[[#This Row],[ScheduleWeekWritten]],Table3[Game],100+Table3[Increase],Table1[[#This Row],[ScheduleWeekWritten]])</f>
        <v>7</v>
      </c>
      <c r="F2161" t="b">
        <v>0</v>
      </c>
      <c r="G2161" t="s">
        <v>53</v>
      </c>
      <c r="H2161">
        <v>20</v>
      </c>
      <c r="I2161">
        <v>10</v>
      </c>
      <c r="J2161" t="s">
        <v>127</v>
      </c>
      <c r="K2161" t="s">
        <v>87</v>
      </c>
      <c r="L2161" t="str">
        <f>_xlfn.XLOOKUP(Table1[[#This Row],[TeamFavoriteID]],Table2[team_id],Table2[team_name],_xlfn.XLOOKUP(Table1[[#This Row],[TeamFavoriteID]],Table2[team_id_pfr],Table2[team_name],"Even"))</f>
        <v>San Francisco 49ers</v>
      </c>
      <c r="M2161">
        <v>-16</v>
      </c>
      <c r="N2161">
        <f>IF(Table1[[#This Row],[TeamFavorite]]=Table1[[#This Row],[TeamHome]],Table1[[#This Row],[ScoreAway]]-Table1[[#This Row],[ScoreHome]],Table1[[#This Row],[ScoreHome]]-Table1[[#This Row],[ScoreAway]])</f>
        <v>-10</v>
      </c>
      <c r="O2161">
        <f>IF(Table1[[#This Row],[SpreadActual]]&lt;Table1[[#This Row],[SpreadFavorite]],1,0)</f>
        <v>0</v>
      </c>
      <c r="Q2161" t="s">
        <v>118</v>
      </c>
      <c r="R2161" t="b">
        <v>0</v>
      </c>
      <c r="S2161">
        <v>59</v>
      </c>
      <c r="T2161">
        <v>11</v>
      </c>
      <c r="U2161">
        <v>68</v>
      </c>
    </row>
    <row r="2162" spans="1:22" x14ac:dyDescent="0.2">
      <c r="A2162" s="1">
        <v>28428</v>
      </c>
      <c r="B2162">
        <v>1977</v>
      </c>
      <c r="C2162">
        <f>_xlfn.MAXIFS(Table1[ScheduleWeekWritten],Table1[ScheduleSeason],Table1[[#This Row],[ScheduleSeason]])</f>
        <v>14</v>
      </c>
      <c r="D2162">
        <v>7</v>
      </c>
      <c r="E2162" cm="1">
        <f t="array" ref="E2162">_xlfn.XLOOKUP(Table1[[#This Row],[ScheduleWeekWritten]],Table3[Game],100+Table3[Increase],Table1[[#This Row],[ScheduleWeekWritten]])</f>
        <v>7</v>
      </c>
      <c r="F2162" t="b">
        <v>0</v>
      </c>
      <c r="G2162" t="s">
        <v>128</v>
      </c>
      <c r="H2162">
        <v>56</v>
      </c>
      <c r="I2162">
        <v>17</v>
      </c>
      <c r="J2162" t="s">
        <v>28</v>
      </c>
      <c r="K2162" t="s">
        <v>43</v>
      </c>
      <c r="L2162" t="str">
        <f>_xlfn.XLOOKUP(Table1[[#This Row],[TeamFavoriteID]],Table2[team_id],Table2[team_name],_xlfn.XLOOKUP(Table1[[#This Row],[TeamFavoriteID]],Table2[team_id_pfr],Table2[team_name],"Even"))</f>
        <v>Buffalo Bills</v>
      </c>
      <c r="M2162">
        <v>-3</v>
      </c>
      <c r="N2162">
        <f>IF(Table1[[#This Row],[TeamFavorite]]=Table1[[#This Row],[TeamHome]],Table1[[#This Row],[ScoreAway]]-Table1[[#This Row],[ScoreHome]],Table1[[#This Row],[ScoreHome]]-Table1[[#This Row],[ScoreAway]])</f>
        <v>39</v>
      </c>
      <c r="O2162">
        <f>IF(Table1[[#This Row],[SpreadActual]]&lt;Table1[[#This Row],[SpreadFavorite]],1,0)</f>
        <v>0</v>
      </c>
      <c r="Q2162" t="s">
        <v>129</v>
      </c>
      <c r="R2162" t="b">
        <v>0</v>
      </c>
      <c r="S2162">
        <v>72</v>
      </c>
      <c r="T2162">
        <v>0</v>
      </c>
      <c r="V2162" t="s">
        <v>103</v>
      </c>
    </row>
    <row r="2163" spans="1:22" x14ac:dyDescent="0.2">
      <c r="A2163" s="1">
        <v>28428</v>
      </c>
      <c r="B2163">
        <v>1977</v>
      </c>
      <c r="C2163">
        <f>_xlfn.MAXIFS(Table1[ScheduleWeekWritten],Table1[ScheduleSeason],Table1[[#This Row],[ScheduleSeason]])</f>
        <v>14</v>
      </c>
      <c r="D2163">
        <v>7</v>
      </c>
      <c r="E2163" cm="1">
        <f t="array" ref="E2163">_xlfn.XLOOKUP(Table1[[#This Row],[ScheduleWeekWritten]],Table3[Game],100+Table3[Increase],Table1[[#This Row],[ScheduleWeekWritten]])</f>
        <v>7</v>
      </c>
      <c r="F2163" t="b">
        <v>0</v>
      </c>
      <c r="G2163" t="s">
        <v>61</v>
      </c>
      <c r="H2163">
        <v>23</v>
      </c>
      <c r="I2163">
        <v>17</v>
      </c>
      <c r="J2163" t="s">
        <v>58</v>
      </c>
      <c r="K2163" t="s">
        <v>85</v>
      </c>
      <c r="L2163" t="str">
        <f>_xlfn.XLOOKUP(Table1[[#This Row],[TeamFavoriteID]],Table2[team_id],Table2[team_name],_xlfn.XLOOKUP(Table1[[#This Row],[TeamFavoriteID]],Table2[team_id_pfr],Table2[team_name],"Even"))</f>
        <v>Washington Commanders</v>
      </c>
      <c r="M2163">
        <v>-4.5</v>
      </c>
      <c r="N2163">
        <f>IF(Table1[[#This Row],[TeamFavorite]]=Table1[[#This Row],[TeamHome]],Table1[[#This Row],[ScoreAway]]-Table1[[#This Row],[ScoreHome]],Table1[[#This Row],[ScoreHome]]-Table1[[#This Row],[ScoreAway]])</f>
        <v>6</v>
      </c>
      <c r="O2163">
        <f>IF(Table1[[#This Row],[SpreadActual]]&lt;Table1[[#This Row],[SpreadFavorite]],1,0)</f>
        <v>0</v>
      </c>
      <c r="Q2163" t="s">
        <v>64</v>
      </c>
      <c r="R2163" t="b">
        <v>0</v>
      </c>
      <c r="S2163">
        <v>56</v>
      </c>
      <c r="T2163">
        <v>9</v>
      </c>
      <c r="U2163">
        <v>50</v>
      </c>
    </row>
    <row r="2164" spans="1:22" x14ac:dyDescent="0.2">
      <c r="A2164" s="1">
        <v>28429</v>
      </c>
      <c r="B2164">
        <v>1977</v>
      </c>
      <c r="C2164">
        <f>_xlfn.MAXIFS(Table1[ScheduleWeekWritten],Table1[ScheduleSeason],Table1[[#This Row],[ScheduleSeason]])</f>
        <v>14</v>
      </c>
      <c r="D2164">
        <v>7</v>
      </c>
      <c r="E2164" cm="1">
        <f t="array" ref="E2164">_xlfn.XLOOKUP(Table1[[#This Row],[ScheduleWeekWritten]],Table3[Game],100+Table3[Increase],Table1[[#This Row],[ScheduleWeekWritten]])</f>
        <v>7</v>
      </c>
      <c r="F2164" t="b">
        <v>0</v>
      </c>
      <c r="G2164" t="s">
        <v>57</v>
      </c>
      <c r="H2164">
        <v>28</v>
      </c>
      <c r="I2164">
        <v>0</v>
      </c>
      <c r="J2164" t="s">
        <v>50</v>
      </c>
      <c r="K2164" t="s">
        <v>59</v>
      </c>
      <c r="L2164" t="str">
        <f>_xlfn.XLOOKUP(Table1[[#This Row],[TeamFavoriteID]],Table2[team_id],Table2[team_name],_xlfn.XLOOKUP(Table1[[#This Row],[TeamFavoriteID]],Table2[team_id_pfr],Table2[team_name],"Even"))</f>
        <v>Arizona Cardinals</v>
      </c>
      <c r="M2164">
        <v>-11</v>
      </c>
      <c r="N2164">
        <f>IF(Table1[[#This Row],[TeamFavorite]]=Table1[[#This Row],[TeamHome]],Table1[[#This Row],[ScoreAway]]-Table1[[#This Row],[ScoreHome]],Table1[[#This Row],[ScoreHome]]-Table1[[#This Row],[ScoreAway]])</f>
        <v>28</v>
      </c>
      <c r="O2164">
        <f>IF(Table1[[#This Row],[SpreadActual]]&lt;Table1[[#This Row],[SpreadFavorite]],1,0)</f>
        <v>0</v>
      </c>
      <c r="Q2164" t="s">
        <v>60</v>
      </c>
      <c r="R2164" t="b">
        <v>0</v>
      </c>
      <c r="S2164">
        <v>62</v>
      </c>
      <c r="T2164">
        <v>14</v>
      </c>
      <c r="U2164">
        <v>84</v>
      </c>
    </row>
    <row r="2165" spans="1:22" x14ac:dyDescent="0.2">
      <c r="A2165" s="1">
        <v>28435</v>
      </c>
      <c r="B2165">
        <v>1977</v>
      </c>
      <c r="C2165">
        <f>_xlfn.MAXIFS(Table1[ScheduleWeekWritten],Table1[ScheduleSeason],Table1[[#This Row],[ScheduleSeason]])</f>
        <v>14</v>
      </c>
      <c r="D2165">
        <v>8</v>
      </c>
      <c r="E2165" cm="1">
        <f t="array" ref="E2165">_xlfn.XLOOKUP(Table1[[#This Row],[ScheduleWeekWritten]],Table3[Game],100+Table3[Increase],Table1[[#This Row],[ScheduleWeekWritten]])</f>
        <v>8</v>
      </c>
      <c r="F2165" t="b">
        <v>0</v>
      </c>
      <c r="G2165" t="s">
        <v>38</v>
      </c>
      <c r="H2165">
        <v>3</v>
      </c>
      <c r="I2165">
        <v>10</v>
      </c>
      <c r="J2165" t="s">
        <v>53</v>
      </c>
      <c r="K2165" t="s">
        <v>109</v>
      </c>
      <c r="L2165" t="str">
        <f>_xlfn.XLOOKUP(Table1[[#This Row],[TeamFavoriteID]],Table2[team_id],Table2[team_name],_xlfn.XLOOKUP(Table1[[#This Row],[TeamFavoriteID]],Table2[team_id_pfr],Table2[team_name],"Even"))</f>
        <v>Atlanta Falcons</v>
      </c>
      <c r="M2165">
        <v>-4</v>
      </c>
      <c r="N2165">
        <f>IF(Table1[[#This Row],[TeamFavorite]]=Table1[[#This Row],[TeamHome]],Table1[[#This Row],[ScoreAway]]-Table1[[#This Row],[ScoreHome]],Table1[[#This Row],[ScoreHome]]-Table1[[#This Row],[ScoreAway]])</f>
        <v>7</v>
      </c>
      <c r="O2165">
        <f>IF(Table1[[#This Row],[SpreadActual]]&lt;Table1[[#This Row],[SpreadFavorite]],1,0)</f>
        <v>0</v>
      </c>
      <c r="Q2165" t="s">
        <v>41</v>
      </c>
      <c r="R2165" t="b">
        <v>0</v>
      </c>
      <c r="S2165">
        <v>62</v>
      </c>
      <c r="T2165">
        <v>11</v>
      </c>
      <c r="U2165">
        <v>92</v>
      </c>
    </row>
    <row r="2166" spans="1:22" x14ac:dyDescent="0.2">
      <c r="A2166" s="1">
        <v>28435</v>
      </c>
      <c r="B2166">
        <v>1977</v>
      </c>
      <c r="C2166">
        <f>_xlfn.MAXIFS(Table1[ScheduleWeekWritten],Table1[ScheduleSeason],Table1[[#This Row],[ScheduleSeason]])</f>
        <v>14</v>
      </c>
      <c r="D2166">
        <v>8</v>
      </c>
      <c r="E2166" cm="1">
        <f t="array" ref="E2166">_xlfn.XLOOKUP(Table1[[#This Row],[ScheduleWeekWritten]],Table3[Game],100+Table3[Increase],Table1[[#This Row],[ScheduleWeekWritten]])</f>
        <v>8</v>
      </c>
      <c r="F2166" t="b">
        <v>0</v>
      </c>
      <c r="G2166" t="s">
        <v>62</v>
      </c>
      <c r="H2166">
        <v>7</v>
      </c>
      <c r="I2166">
        <v>10</v>
      </c>
      <c r="J2166" t="s">
        <v>101</v>
      </c>
      <c r="K2166" t="s">
        <v>63</v>
      </c>
      <c r="L2166" t="str">
        <f>_xlfn.XLOOKUP(Table1[[#This Row],[TeamFavoriteID]],Table2[team_id],Table2[team_name],_xlfn.XLOOKUP(Table1[[#This Row],[TeamFavoriteID]],Table2[team_id_pfr],Table2[team_name],"Even"))</f>
        <v>Cleveland Browns</v>
      </c>
      <c r="M2166">
        <v>-3.5</v>
      </c>
      <c r="N2166">
        <f>IF(Table1[[#This Row],[TeamFavorite]]=Table1[[#This Row],[TeamHome]],Table1[[#This Row],[ScoreAway]]-Table1[[#This Row],[ScoreHome]],Table1[[#This Row],[ScoreHome]]-Table1[[#This Row],[ScoreAway]])</f>
        <v>3</v>
      </c>
      <c r="O2166">
        <f>IF(Table1[[#This Row],[SpreadActual]]&lt;Table1[[#This Row],[SpreadFavorite]],1,0)</f>
        <v>0</v>
      </c>
      <c r="Q2166" t="s">
        <v>66</v>
      </c>
      <c r="R2166" t="b">
        <v>0</v>
      </c>
      <c r="S2166">
        <v>67</v>
      </c>
      <c r="T2166">
        <v>11</v>
      </c>
      <c r="U2166">
        <v>80</v>
      </c>
    </row>
    <row r="2167" spans="1:22" x14ac:dyDescent="0.2">
      <c r="A2167" s="1">
        <v>28435</v>
      </c>
      <c r="B2167">
        <v>1977</v>
      </c>
      <c r="C2167">
        <f>_xlfn.MAXIFS(Table1[ScheduleWeekWritten],Table1[ScheduleSeason],Table1[[#This Row],[ScheduleSeason]])</f>
        <v>14</v>
      </c>
      <c r="D2167">
        <v>8</v>
      </c>
      <c r="E2167" cm="1">
        <f t="array" ref="E2167">_xlfn.XLOOKUP(Table1[[#This Row],[ScheduleWeekWritten]],Table3[Game],100+Table3[Increase],Table1[[#This Row],[ScheduleWeekWritten]])</f>
        <v>8</v>
      </c>
      <c r="F2167" t="b">
        <v>0</v>
      </c>
      <c r="G2167" t="s">
        <v>24</v>
      </c>
      <c r="H2167">
        <v>21</v>
      </c>
      <c r="I2167">
        <v>7</v>
      </c>
      <c r="J2167" t="s">
        <v>49</v>
      </c>
      <c r="K2167" t="s">
        <v>88</v>
      </c>
      <c r="L2167" t="str">
        <f>_xlfn.XLOOKUP(Table1[[#This Row],[TeamFavoriteID]],Table2[team_id],Table2[team_name],_xlfn.XLOOKUP(Table1[[#This Row],[TeamFavoriteID]],Table2[team_id_pfr],Table2[team_name],"Even"))</f>
        <v>Denver Broncos</v>
      </c>
      <c r="M2167">
        <v>-1.5</v>
      </c>
      <c r="N2167">
        <f>IF(Table1[[#This Row],[TeamFavorite]]=Table1[[#This Row],[TeamHome]],Table1[[#This Row],[ScoreAway]]-Table1[[#This Row],[ScoreHome]],Table1[[#This Row],[ScoreHome]]-Table1[[#This Row],[ScoreAway]])</f>
        <v>-14</v>
      </c>
      <c r="O2167">
        <f>IF(Table1[[#This Row],[SpreadActual]]&lt;Table1[[#This Row],[SpreadFavorite]],1,0)</f>
        <v>1</v>
      </c>
      <c r="Q2167" t="s">
        <v>71</v>
      </c>
      <c r="R2167" t="b">
        <v>0</v>
      </c>
      <c r="S2167">
        <v>52</v>
      </c>
      <c r="T2167">
        <v>7</v>
      </c>
      <c r="U2167">
        <v>45</v>
      </c>
    </row>
    <row r="2168" spans="1:22" x14ac:dyDescent="0.2">
      <c r="A2168" s="1">
        <v>28435</v>
      </c>
      <c r="B2168">
        <v>1977</v>
      </c>
      <c r="C2168">
        <f>_xlfn.MAXIFS(Table1[ScheduleWeekWritten],Table1[ScheduleSeason],Table1[[#This Row],[ScheduleSeason]])</f>
        <v>14</v>
      </c>
      <c r="D2168">
        <v>8</v>
      </c>
      <c r="E2168" cm="1">
        <f t="array" ref="E2168">_xlfn.XLOOKUP(Table1[[#This Row],[ScheduleWeekWritten]],Table3[Game],100+Table3[Increase],Table1[[#This Row],[ScheduleWeekWritten]])</f>
        <v>8</v>
      </c>
      <c r="F2168" t="b">
        <v>0</v>
      </c>
      <c r="G2168" t="s">
        <v>45</v>
      </c>
      <c r="H2168">
        <v>20</v>
      </c>
      <c r="I2168">
        <v>0</v>
      </c>
      <c r="J2168" t="s">
        <v>27</v>
      </c>
      <c r="K2168" t="s">
        <v>29</v>
      </c>
      <c r="L2168" t="str">
        <f>_xlfn.XLOOKUP(Table1[[#This Row],[TeamFavoriteID]],Table2[team_id],Table2[team_name],_xlfn.XLOOKUP(Table1[[#This Row],[TeamFavoriteID]],Table2[team_id_pfr],Table2[team_name],"Even"))</f>
        <v>Los Angeles Chargers</v>
      </c>
      <c r="M2168">
        <v>-3.5</v>
      </c>
      <c r="N2168">
        <f>IF(Table1[[#This Row],[TeamFavorite]]=Table1[[#This Row],[TeamHome]],Table1[[#This Row],[ScoreAway]]-Table1[[#This Row],[ScoreHome]],Table1[[#This Row],[ScoreHome]]-Table1[[#This Row],[ScoreAway]])</f>
        <v>20</v>
      </c>
      <c r="O2168">
        <f>IF(Table1[[#This Row],[SpreadActual]]&lt;Table1[[#This Row],[SpreadFavorite]],1,0)</f>
        <v>0</v>
      </c>
      <c r="Q2168" t="s">
        <v>125</v>
      </c>
      <c r="R2168" t="b">
        <v>0</v>
      </c>
      <c r="S2168">
        <v>72</v>
      </c>
      <c r="T2168">
        <v>0</v>
      </c>
      <c r="V2168" t="s">
        <v>103</v>
      </c>
    </row>
    <row r="2169" spans="1:22" x14ac:dyDescent="0.2">
      <c r="A2169" s="1">
        <v>28435</v>
      </c>
      <c r="B2169">
        <v>1977</v>
      </c>
      <c r="C2169">
        <f>_xlfn.MAXIFS(Table1[ScheduleWeekWritten],Table1[ScheduleSeason],Table1[[#This Row],[ScheduleSeason]])</f>
        <v>14</v>
      </c>
      <c r="D2169">
        <v>8</v>
      </c>
      <c r="E2169" cm="1">
        <f t="array" ref="E2169">_xlfn.XLOOKUP(Table1[[#This Row],[ScheduleWeekWritten]],Table3[Game],100+Table3[Increase],Table1[[#This Row],[ScheduleWeekWritten]])</f>
        <v>8</v>
      </c>
      <c r="F2169" t="b">
        <v>0</v>
      </c>
      <c r="G2169" t="s">
        <v>23</v>
      </c>
      <c r="H2169">
        <v>47</v>
      </c>
      <c r="I2169">
        <v>0</v>
      </c>
      <c r="J2169" t="s">
        <v>46</v>
      </c>
      <c r="K2169" t="s">
        <v>47</v>
      </c>
      <c r="L2169" t="str">
        <f>_xlfn.XLOOKUP(Table1[[#This Row],[TeamFavoriteID]],Table2[team_id],Table2[team_name],_xlfn.XLOOKUP(Table1[[#This Row],[TeamFavoriteID]],Table2[team_id_pfr],Table2[team_name],"Even"))</f>
        <v>Chicago Bears</v>
      </c>
      <c r="M2169">
        <v>-1.5</v>
      </c>
      <c r="N2169">
        <f>IF(Table1[[#This Row],[TeamFavorite]]=Table1[[#This Row],[TeamHome]],Table1[[#This Row],[ScoreAway]]-Table1[[#This Row],[ScoreHome]],Table1[[#This Row],[ScoreHome]]-Table1[[#This Row],[ScoreAway]])</f>
        <v>47</v>
      </c>
      <c r="O2169">
        <f>IF(Table1[[#This Row],[SpreadActual]]&lt;Table1[[#This Row],[SpreadFavorite]],1,0)</f>
        <v>0</v>
      </c>
      <c r="Q2169" t="s">
        <v>102</v>
      </c>
      <c r="R2169" t="b">
        <v>0</v>
      </c>
      <c r="S2169">
        <v>72</v>
      </c>
      <c r="T2169">
        <v>0</v>
      </c>
      <c r="V2169" t="s">
        <v>103</v>
      </c>
    </row>
    <row r="2170" spans="1:22" x14ac:dyDescent="0.2">
      <c r="A2170" s="1">
        <v>28435</v>
      </c>
      <c r="B2170">
        <v>1977</v>
      </c>
      <c r="C2170">
        <f>_xlfn.MAXIFS(Table1[ScheduleWeekWritten],Table1[ScheduleSeason],Table1[[#This Row],[ScheduleSeason]])</f>
        <v>14</v>
      </c>
      <c r="D2170">
        <v>8</v>
      </c>
      <c r="E2170" cm="1">
        <f t="array" ref="E2170">_xlfn.XLOOKUP(Table1[[#This Row],[ScheduleWeekWritten]],Table3[Game],100+Table3[Increase],Table1[[#This Row],[ScheduleWeekWritten]])</f>
        <v>8</v>
      </c>
      <c r="F2170" t="b">
        <v>0</v>
      </c>
      <c r="G2170" t="s">
        <v>42</v>
      </c>
      <c r="H2170">
        <v>20</v>
      </c>
      <c r="I2170">
        <v>10</v>
      </c>
      <c r="J2170" t="s">
        <v>33</v>
      </c>
      <c r="K2170" t="s">
        <v>75</v>
      </c>
      <c r="L2170" t="str">
        <f>_xlfn.XLOOKUP(Table1[[#This Row],[TeamFavoriteID]],Table2[team_id],Table2[team_name],_xlfn.XLOOKUP(Table1[[#This Row],[TeamFavoriteID]],Table2[team_id_pfr],Table2[team_name],"Even"))</f>
        <v>Kansas City Chiefs</v>
      </c>
      <c r="M2170">
        <v>-5.5</v>
      </c>
      <c r="N2170">
        <f>IF(Table1[[#This Row],[TeamFavorite]]=Table1[[#This Row],[TeamHome]],Table1[[#This Row],[ScoreAway]]-Table1[[#This Row],[ScoreHome]],Table1[[#This Row],[ScoreHome]]-Table1[[#This Row],[ScoreAway]])</f>
        <v>-10</v>
      </c>
      <c r="O2170">
        <f>IF(Table1[[#This Row],[SpreadActual]]&lt;Table1[[#This Row],[SpreadFavorite]],1,0)</f>
        <v>1</v>
      </c>
      <c r="Q2170" t="s">
        <v>117</v>
      </c>
      <c r="R2170" t="b">
        <v>0</v>
      </c>
      <c r="S2170">
        <v>56</v>
      </c>
      <c r="T2170">
        <v>8</v>
      </c>
      <c r="U2170">
        <v>91</v>
      </c>
    </row>
    <row r="2171" spans="1:22" x14ac:dyDescent="0.2">
      <c r="A2171" s="1">
        <v>28435</v>
      </c>
      <c r="B2171">
        <v>1977</v>
      </c>
      <c r="C2171">
        <f>_xlfn.MAXIFS(Table1[ScheduleWeekWritten],Table1[ScheduleSeason],Table1[[#This Row],[ScheduleSeason]])</f>
        <v>14</v>
      </c>
      <c r="D2171">
        <v>8</v>
      </c>
      <c r="E2171" cm="1">
        <f t="array" ref="E2171">_xlfn.XLOOKUP(Table1[[#This Row],[ScheduleWeekWritten]],Table3[Game],100+Table3[Increase],Table1[[#This Row],[ScheduleWeekWritten]])</f>
        <v>8</v>
      </c>
      <c r="F2171" t="b">
        <v>0</v>
      </c>
      <c r="G2171" t="s">
        <v>39</v>
      </c>
      <c r="H2171">
        <v>31</v>
      </c>
      <c r="I2171">
        <v>0</v>
      </c>
      <c r="J2171" t="s">
        <v>127</v>
      </c>
      <c r="K2171" t="s">
        <v>40</v>
      </c>
      <c r="L2171" t="str">
        <f>_xlfn.XLOOKUP(Table1[[#This Row],[TeamFavoriteID]],Table2[team_id],Table2[team_name],_xlfn.XLOOKUP(Table1[[#This Row],[TeamFavoriteID]],Table2[team_id_pfr],Table2[team_name],"Even"))</f>
        <v>Los Angeles Rams</v>
      </c>
      <c r="M2171">
        <v>-21</v>
      </c>
      <c r="N2171">
        <f>IF(Table1[[#This Row],[TeamFavorite]]=Table1[[#This Row],[TeamHome]],Table1[[#This Row],[ScoreAway]]-Table1[[#This Row],[ScoreHome]],Table1[[#This Row],[ScoreHome]]-Table1[[#This Row],[ScoreAway]])</f>
        <v>-31</v>
      </c>
      <c r="O2171">
        <f>IF(Table1[[#This Row],[SpreadActual]]&lt;Table1[[#This Row],[SpreadFavorite]],1,0)</f>
        <v>1</v>
      </c>
      <c r="Q2171" t="s">
        <v>65</v>
      </c>
      <c r="R2171" t="b">
        <v>0</v>
      </c>
      <c r="S2171">
        <v>62</v>
      </c>
      <c r="T2171">
        <v>17</v>
      </c>
      <c r="U2171">
        <v>50</v>
      </c>
    </row>
    <row r="2172" spans="1:22" x14ac:dyDescent="0.2">
      <c r="A2172" s="1">
        <v>28435</v>
      </c>
      <c r="B2172">
        <v>1977</v>
      </c>
      <c r="C2172">
        <f>_xlfn.MAXIFS(Table1[ScheduleWeekWritten],Table1[ScheduleSeason],Table1[[#This Row],[ScheduleSeason]])</f>
        <v>14</v>
      </c>
      <c r="D2172">
        <v>8</v>
      </c>
      <c r="E2172" cm="1">
        <f t="array" ref="E2172">_xlfn.XLOOKUP(Table1[[#This Row],[ScheduleWeekWritten]],Table3[Game],100+Table3[Increase],Table1[[#This Row],[ScheduleWeekWritten]])</f>
        <v>8</v>
      </c>
      <c r="F2172" t="b">
        <v>0</v>
      </c>
      <c r="G2172" t="s">
        <v>54</v>
      </c>
      <c r="H2172">
        <v>7</v>
      </c>
      <c r="I2172">
        <v>27</v>
      </c>
      <c r="J2172" t="s">
        <v>57</v>
      </c>
      <c r="K2172" t="s">
        <v>55</v>
      </c>
      <c r="L2172" t="str">
        <f>_xlfn.XLOOKUP(Table1[[#This Row],[TeamFavoriteID]],Table2[team_id],Table2[team_name],_xlfn.XLOOKUP(Table1[[#This Row],[TeamFavoriteID]],Table2[team_id_pfr],Table2[team_name],"Even"))</f>
        <v>Minnesota Vikings</v>
      </c>
      <c r="M2172">
        <v>-3.5</v>
      </c>
      <c r="N2172">
        <f>IF(Table1[[#This Row],[TeamFavorite]]=Table1[[#This Row],[TeamHome]],Table1[[#This Row],[ScoreAway]]-Table1[[#This Row],[ScoreHome]],Table1[[#This Row],[ScoreHome]]-Table1[[#This Row],[ScoreAway]])</f>
        <v>20</v>
      </c>
      <c r="O2172">
        <f>IF(Table1[[#This Row],[SpreadActual]]&lt;Table1[[#This Row],[SpreadFavorite]],1,0)</f>
        <v>0</v>
      </c>
      <c r="Q2172" t="s">
        <v>73</v>
      </c>
      <c r="R2172" t="b">
        <v>0</v>
      </c>
      <c r="S2172">
        <v>49</v>
      </c>
      <c r="T2172">
        <v>8</v>
      </c>
      <c r="U2172">
        <v>81</v>
      </c>
    </row>
    <row r="2173" spans="1:22" x14ac:dyDescent="0.2">
      <c r="A2173" s="1">
        <v>28435</v>
      </c>
      <c r="B2173">
        <v>1977</v>
      </c>
      <c r="C2173">
        <f>_xlfn.MAXIFS(Table1[ScheduleWeekWritten],Table1[ScheduleSeason],Table1[[#This Row],[ScheduleSeason]])</f>
        <v>14</v>
      </c>
      <c r="D2173">
        <v>8</v>
      </c>
      <c r="E2173" cm="1">
        <f t="array" ref="E2173">_xlfn.XLOOKUP(Table1[[#This Row],[ScheduleWeekWritten]],Table3[Game],100+Table3[Increase],Table1[[#This Row],[ScheduleWeekWritten]])</f>
        <v>8</v>
      </c>
      <c r="F2173" t="b">
        <v>0</v>
      </c>
      <c r="G2173" t="s">
        <v>115</v>
      </c>
      <c r="H2173">
        <v>14</v>
      </c>
      <c r="I2173">
        <v>24</v>
      </c>
      <c r="J2173" t="s">
        <v>28</v>
      </c>
      <c r="K2173" t="s">
        <v>70</v>
      </c>
      <c r="L2173" t="str">
        <f>_xlfn.XLOOKUP(Table1[[#This Row],[TeamFavoriteID]],Table2[team_id],Table2[team_name],_xlfn.XLOOKUP(Table1[[#This Row],[TeamFavoriteID]],Table2[team_id_pfr],Table2[team_name],"Even"))</f>
        <v>Boston Patriots</v>
      </c>
      <c r="M2173">
        <v>-18</v>
      </c>
      <c r="N2173">
        <f>IF(Table1[[#This Row],[TeamFavorite]]=Table1[[#This Row],[TeamHome]],Table1[[#This Row],[ScoreAway]]-Table1[[#This Row],[ScoreHome]],Table1[[#This Row],[ScoreHome]]-Table1[[#This Row],[ScoreAway]])</f>
        <v>-10</v>
      </c>
      <c r="O2173">
        <f>IF(Table1[[#This Row],[SpreadActual]]&lt;Table1[[#This Row],[SpreadFavorite]],1,0)</f>
        <v>0</v>
      </c>
      <c r="Q2173" t="s">
        <v>116</v>
      </c>
      <c r="R2173" t="b">
        <v>0</v>
      </c>
      <c r="S2173">
        <v>54</v>
      </c>
      <c r="T2173">
        <v>10</v>
      </c>
      <c r="U2173">
        <v>78</v>
      </c>
    </row>
    <row r="2174" spans="1:22" x14ac:dyDescent="0.2">
      <c r="A2174" s="1">
        <v>28435</v>
      </c>
      <c r="B2174">
        <v>1977</v>
      </c>
      <c r="C2174">
        <f>_xlfn.MAXIFS(Table1[ScheduleWeekWritten],Table1[ScheduleSeason],Table1[[#This Row],[ScheduleSeason]])</f>
        <v>14</v>
      </c>
      <c r="D2174">
        <v>8</v>
      </c>
      <c r="E2174" cm="1">
        <f t="array" ref="E2174">_xlfn.XLOOKUP(Table1[[#This Row],[ScheduleWeekWritten]],Table3[Game],100+Table3[Increase],Table1[[#This Row],[ScheduleWeekWritten]])</f>
        <v>8</v>
      </c>
      <c r="F2174" t="b">
        <v>0</v>
      </c>
      <c r="G2174" t="s">
        <v>50</v>
      </c>
      <c r="H2174">
        <v>10</v>
      </c>
      <c r="I2174">
        <v>24</v>
      </c>
      <c r="J2174" t="s">
        <v>67</v>
      </c>
      <c r="K2174" t="s">
        <v>68</v>
      </c>
      <c r="L2174" t="str">
        <f>_xlfn.XLOOKUP(Table1[[#This Row],[TeamFavoriteID]],Table2[team_id],Table2[team_name],_xlfn.XLOOKUP(Table1[[#This Row],[TeamFavoriteID]],Table2[team_id_pfr],Table2[team_name],"Even"))</f>
        <v>Dallas Cowboys</v>
      </c>
      <c r="M2174">
        <v>-13</v>
      </c>
      <c r="N2174">
        <f>IF(Table1[[#This Row],[TeamFavorite]]=Table1[[#This Row],[TeamHome]],Table1[[#This Row],[ScoreAway]]-Table1[[#This Row],[ScoreHome]],Table1[[#This Row],[ScoreHome]]-Table1[[#This Row],[ScoreAway]])</f>
        <v>-14</v>
      </c>
      <c r="O2174">
        <f>IF(Table1[[#This Row],[SpreadActual]]&lt;Table1[[#This Row],[SpreadFavorite]],1,0)</f>
        <v>1</v>
      </c>
      <c r="Q2174" t="s">
        <v>126</v>
      </c>
      <c r="R2174" t="b">
        <v>0</v>
      </c>
      <c r="S2174">
        <v>54</v>
      </c>
      <c r="T2174">
        <v>16</v>
      </c>
      <c r="U2174">
        <v>86</v>
      </c>
    </row>
    <row r="2175" spans="1:22" x14ac:dyDescent="0.2">
      <c r="A2175" s="1">
        <v>28435</v>
      </c>
      <c r="B2175">
        <v>1977</v>
      </c>
      <c r="C2175">
        <f>_xlfn.MAXIFS(Table1[ScheduleWeekWritten],Table1[ScheduleSeason],Table1[[#This Row],[ScheduleSeason]])</f>
        <v>14</v>
      </c>
      <c r="D2175">
        <v>8</v>
      </c>
      <c r="E2175" cm="1">
        <f t="array" ref="E2175">_xlfn.XLOOKUP(Table1[[#This Row],[ScheduleWeekWritten]],Table3[Game],100+Table3[Increase],Table1[[#This Row],[ScheduleWeekWritten]])</f>
        <v>8</v>
      </c>
      <c r="F2175" t="b">
        <v>0</v>
      </c>
      <c r="G2175" t="s">
        <v>31</v>
      </c>
      <c r="H2175">
        <v>10</v>
      </c>
      <c r="I2175">
        <v>14</v>
      </c>
      <c r="J2175" t="s">
        <v>19</v>
      </c>
      <c r="K2175" t="s">
        <v>91</v>
      </c>
      <c r="L2175" t="str">
        <f>_xlfn.XLOOKUP(Table1[[#This Row],[TeamFavoriteID]],Table2[team_id],Table2[team_name],_xlfn.XLOOKUP(Table1[[#This Row],[TeamFavoriteID]],Table2[team_id_pfr],Table2[team_name],"Even"))</f>
        <v>Miami Dolphins</v>
      </c>
      <c r="M2175">
        <v>-4</v>
      </c>
      <c r="N2175">
        <f>IF(Table1[[#This Row],[TeamFavorite]]=Table1[[#This Row],[TeamHome]],Table1[[#This Row],[ScoreAway]]-Table1[[#This Row],[ScoreHome]],Table1[[#This Row],[ScoreHome]]-Table1[[#This Row],[ScoreAway]])</f>
        <v>-4</v>
      </c>
      <c r="O2175">
        <f>IF(Table1[[#This Row],[SpreadActual]]&lt;Table1[[#This Row],[SpreadFavorite]],1,0)</f>
        <v>0</v>
      </c>
      <c r="Q2175" t="s">
        <v>74</v>
      </c>
      <c r="R2175" t="b">
        <v>0</v>
      </c>
      <c r="S2175">
        <v>54</v>
      </c>
      <c r="T2175">
        <v>16</v>
      </c>
      <c r="U2175">
        <v>86</v>
      </c>
    </row>
    <row r="2176" spans="1:22" x14ac:dyDescent="0.2">
      <c r="A2176" s="1">
        <v>28435</v>
      </c>
      <c r="B2176">
        <v>1977</v>
      </c>
      <c r="C2176">
        <f>_xlfn.MAXIFS(Table1[ScheduleWeekWritten],Table1[ScheduleSeason],Table1[[#This Row],[ScheduleSeason]])</f>
        <v>14</v>
      </c>
      <c r="D2176">
        <v>8</v>
      </c>
      <c r="E2176" cm="1">
        <f t="array" ref="E2176">_xlfn.XLOOKUP(Table1[[#This Row],[ScheduleWeekWritten]],Table3[Game],100+Table3[Increase],Table1[[#This Row],[ScheduleWeekWritten]])</f>
        <v>8</v>
      </c>
      <c r="F2176" t="b">
        <v>0</v>
      </c>
      <c r="G2176" t="s">
        <v>20</v>
      </c>
      <c r="H2176">
        <v>44</v>
      </c>
      <c r="I2176">
        <v>7</v>
      </c>
      <c r="J2176" t="s">
        <v>128</v>
      </c>
      <c r="K2176" t="s">
        <v>21</v>
      </c>
      <c r="L2176" t="str">
        <f>_xlfn.XLOOKUP(Table1[[#This Row],[TeamFavoriteID]],Table2[team_id],Table2[team_name],_xlfn.XLOOKUP(Table1[[#This Row],[TeamFavoriteID]],Table2[team_id_pfr],Table2[team_name],"Even"))</f>
        <v>Las Vegas Raiders</v>
      </c>
      <c r="M2176">
        <v>-19.5</v>
      </c>
      <c r="N2176">
        <f>IF(Table1[[#This Row],[TeamFavorite]]=Table1[[#This Row],[TeamHome]],Table1[[#This Row],[ScoreAway]]-Table1[[#This Row],[ScoreHome]],Table1[[#This Row],[ScoreHome]]-Table1[[#This Row],[ScoreAway]])</f>
        <v>37</v>
      </c>
      <c r="O2176">
        <f>IF(Table1[[#This Row],[SpreadActual]]&lt;Table1[[#This Row],[SpreadFavorite]],1,0)</f>
        <v>0</v>
      </c>
      <c r="Q2176" t="s">
        <v>76</v>
      </c>
      <c r="R2176" t="b">
        <v>0</v>
      </c>
      <c r="S2176">
        <v>58</v>
      </c>
      <c r="T2176">
        <v>14</v>
      </c>
      <c r="U2176">
        <v>61</v>
      </c>
    </row>
    <row r="2177" spans="1:22" x14ac:dyDescent="0.2">
      <c r="A2177" s="1">
        <v>28435</v>
      </c>
      <c r="B2177">
        <v>1977</v>
      </c>
      <c r="C2177">
        <f>_xlfn.MAXIFS(Table1[ScheduleWeekWritten],Table1[ScheduleSeason],Table1[[#This Row],[ScheduleSeason]])</f>
        <v>14</v>
      </c>
      <c r="D2177">
        <v>8</v>
      </c>
      <c r="E2177" cm="1">
        <f t="array" ref="E2177">_xlfn.XLOOKUP(Table1[[#This Row],[ScheduleWeekWritten]],Table3[Game],100+Table3[Increase],Table1[[#This Row],[ScheduleWeekWritten]])</f>
        <v>8</v>
      </c>
      <c r="F2177" t="b">
        <v>0</v>
      </c>
      <c r="G2177" t="s">
        <v>58</v>
      </c>
      <c r="H2177">
        <v>28</v>
      </c>
      <c r="I2177">
        <v>7</v>
      </c>
      <c r="J2177" t="s">
        <v>95</v>
      </c>
      <c r="K2177" t="s">
        <v>77</v>
      </c>
      <c r="L2177" t="str">
        <f>_xlfn.XLOOKUP(Table1[[#This Row],[TeamFavoriteID]],Table2[team_id],Table2[team_name],_xlfn.XLOOKUP(Table1[[#This Row],[TeamFavoriteID]],Table2[team_id_pfr],Table2[team_name],"Even"))</f>
        <v>Philadelphia Eagles</v>
      </c>
      <c r="M2177">
        <v>-3.5</v>
      </c>
      <c r="N2177">
        <f>IF(Table1[[#This Row],[TeamFavorite]]=Table1[[#This Row],[TeamHome]],Table1[[#This Row],[ScoreAway]]-Table1[[#This Row],[ScoreHome]],Table1[[#This Row],[ScoreHome]]-Table1[[#This Row],[ScoreAway]])</f>
        <v>-21</v>
      </c>
      <c r="O2177">
        <f>IF(Table1[[#This Row],[SpreadActual]]&lt;Table1[[#This Row],[SpreadFavorite]],1,0)</f>
        <v>1</v>
      </c>
      <c r="Q2177" t="s">
        <v>112</v>
      </c>
      <c r="R2177" t="b">
        <v>0</v>
      </c>
      <c r="S2177">
        <v>55</v>
      </c>
      <c r="T2177">
        <v>15</v>
      </c>
      <c r="U2177">
        <v>94</v>
      </c>
    </row>
    <row r="2178" spans="1:22" x14ac:dyDescent="0.2">
      <c r="A2178" s="1">
        <v>28436</v>
      </c>
      <c r="B2178">
        <v>1977</v>
      </c>
      <c r="C2178">
        <f>_xlfn.MAXIFS(Table1[ScheduleWeekWritten],Table1[ScheduleSeason],Table1[[#This Row],[ScheduleSeason]])</f>
        <v>14</v>
      </c>
      <c r="D2178">
        <v>8</v>
      </c>
      <c r="E2178" cm="1">
        <f t="array" ref="E2178">_xlfn.XLOOKUP(Table1[[#This Row],[ScheduleWeekWritten]],Table3[Game],100+Table3[Increase],Table1[[#This Row],[ScheduleWeekWritten]])</f>
        <v>8</v>
      </c>
      <c r="F2178" t="b">
        <v>0</v>
      </c>
      <c r="G2178" t="s">
        <v>34</v>
      </c>
      <c r="H2178">
        <v>10</v>
      </c>
      <c r="I2178">
        <v>3</v>
      </c>
      <c r="J2178" t="s">
        <v>61</v>
      </c>
      <c r="K2178" t="s">
        <v>72</v>
      </c>
      <c r="L2178" t="str">
        <f>_xlfn.XLOOKUP(Table1[[#This Row],[TeamFavoriteID]],Table2[team_id],Table2[team_name],_xlfn.XLOOKUP(Table1[[#This Row],[TeamFavoriteID]],Table2[team_id_pfr],Table2[team_name],"Even"))</f>
        <v>Baltimore Colts</v>
      </c>
      <c r="M2178">
        <v>-10.5</v>
      </c>
      <c r="N2178">
        <f>IF(Table1[[#This Row],[TeamFavorite]]=Table1[[#This Row],[TeamHome]],Table1[[#This Row],[ScoreAway]]-Table1[[#This Row],[ScoreHome]],Table1[[#This Row],[ScoreHome]]-Table1[[#This Row],[ScoreAway]])</f>
        <v>-7</v>
      </c>
      <c r="O2178">
        <f>IF(Table1[[#This Row],[SpreadActual]]&lt;Table1[[#This Row],[SpreadFavorite]],1,0)</f>
        <v>0</v>
      </c>
      <c r="Q2178" t="s">
        <v>80</v>
      </c>
      <c r="R2178" t="b">
        <v>0</v>
      </c>
      <c r="S2178">
        <v>61</v>
      </c>
      <c r="T2178">
        <v>16</v>
      </c>
      <c r="U2178">
        <v>93</v>
      </c>
    </row>
    <row r="2179" spans="1:22" x14ac:dyDescent="0.2">
      <c r="A2179" s="1">
        <v>28442</v>
      </c>
      <c r="B2179">
        <v>1977</v>
      </c>
      <c r="C2179">
        <f>_xlfn.MAXIFS(Table1[ScheduleWeekWritten],Table1[ScheduleSeason],Table1[[#This Row],[ScheduleSeason]])</f>
        <v>14</v>
      </c>
      <c r="D2179">
        <v>9</v>
      </c>
      <c r="E2179" cm="1">
        <f t="array" ref="E2179">_xlfn.XLOOKUP(Table1[[#This Row],[ScheduleWeekWritten]],Table3[Game],100+Table3[Increase],Table1[[#This Row],[ScheduleWeekWritten]])</f>
        <v>9</v>
      </c>
      <c r="F2179" t="b">
        <v>0</v>
      </c>
      <c r="G2179" t="s">
        <v>38</v>
      </c>
      <c r="H2179">
        <v>17</v>
      </c>
      <c r="I2179">
        <v>6</v>
      </c>
      <c r="J2179" t="s">
        <v>45</v>
      </c>
      <c r="K2179" t="s">
        <v>109</v>
      </c>
      <c r="L2179" t="str">
        <f>_xlfn.XLOOKUP(Table1[[#This Row],[TeamFavoriteID]],Table2[team_id],Table2[team_name],_xlfn.XLOOKUP(Table1[[#This Row],[TeamFavoriteID]],Table2[team_id_pfr],Table2[team_name],"Even"))</f>
        <v>Atlanta Falcons</v>
      </c>
      <c r="M2179">
        <v>-3.5</v>
      </c>
      <c r="N2179">
        <f>IF(Table1[[#This Row],[TeamFavorite]]=Table1[[#This Row],[TeamHome]],Table1[[#This Row],[ScoreAway]]-Table1[[#This Row],[ScoreHome]],Table1[[#This Row],[ScoreHome]]-Table1[[#This Row],[ScoreAway]])</f>
        <v>-11</v>
      </c>
      <c r="O2179">
        <f>IF(Table1[[#This Row],[SpreadActual]]&lt;Table1[[#This Row],[SpreadFavorite]],1,0)</f>
        <v>1</v>
      </c>
      <c r="Q2179" t="s">
        <v>41</v>
      </c>
      <c r="R2179" t="b">
        <v>0</v>
      </c>
      <c r="S2179">
        <v>39</v>
      </c>
      <c r="T2179">
        <v>7</v>
      </c>
      <c r="U2179">
        <v>38</v>
      </c>
    </row>
    <row r="2180" spans="1:22" x14ac:dyDescent="0.2">
      <c r="A2180" s="1">
        <v>28442</v>
      </c>
      <c r="B2180">
        <v>1977</v>
      </c>
      <c r="C2180">
        <f>_xlfn.MAXIFS(Table1[ScheduleWeekWritten],Table1[ScheduleSeason],Table1[[#This Row],[ScheduleSeason]])</f>
        <v>14</v>
      </c>
      <c r="D2180">
        <v>9</v>
      </c>
      <c r="E2180" cm="1">
        <f t="array" ref="E2180">_xlfn.XLOOKUP(Table1[[#This Row],[ScheduleWeekWritten]],Table3[Game],100+Table3[Increase],Table1[[#This Row],[ScheduleWeekWritten]])</f>
        <v>9</v>
      </c>
      <c r="F2180" t="b">
        <v>0</v>
      </c>
      <c r="G2180" t="s">
        <v>28</v>
      </c>
      <c r="H2180">
        <v>13</v>
      </c>
      <c r="I2180">
        <v>31</v>
      </c>
      <c r="J2180" t="s">
        <v>34</v>
      </c>
      <c r="K2180" t="s">
        <v>72</v>
      </c>
      <c r="L2180" t="str">
        <f>_xlfn.XLOOKUP(Table1[[#This Row],[TeamFavoriteID]],Table2[team_id],Table2[team_name],_xlfn.XLOOKUP(Table1[[#This Row],[TeamFavoriteID]],Table2[team_id_pfr],Table2[team_name],"Even"))</f>
        <v>Baltimore Colts</v>
      </c>
      <c r="M2180">
        <v>-11</v>
      </c>
      <c r="N2180">
        <f>IF(Table1[[#This Row],[TeamFavorite]]=Table1[[#This Row],[TeamHome]],Table1[[#This Row],[ScoreAway]]-Table1[[#This Row],[ScoreHome]],Table1[[#This Row],[ScoreHome]]-Table1[[#This Row],[ScoreAway]])</f>
        <v>-18</v>
      </c>
      <c r="O2180">
        <f>IF(Table1[[#This Row],[SpreadActual]]&lt;Table1[[#This Row],[SpreadFavorite]],1,0)</f>
        <v>1</v>
      </c>
      <c r="Q2180" t="s">
        <v>123</v>
      </c>
      <c r="R2180" t="b">
        <v>0</v>
      </c>
      <c r="S2180">
        <v>29</v>
      </c>
      <c r="T2180">
        <v>13</v>
      </c>
      <c r="U2180">
        <v>82</v>
      </c>
    </row>
    <row r="2181" spans="1:22" x14ac:dyDescent="0.2">
      <c r="A2181" s="1">
        <v>28442</v>
      </c>
      <c r="B2181">
        <v>1977</v>
      </c>
      <c r="C2181">
        <f>_xlfn.MAXIFS(Table1[ScheduleWeekWritten],Table1[ScheduleSeason],Table1[[#This Row],[ScheduleSeason]])</f>
        <v>14</v>
      </c>
      <c r="D2181">
        <v>9</v>
      </c>
      <c r="E2181" cm="1">
        <f t="array" ref="E2181">_xlfn.XLOOKUP(Table1[[#This Row],[ScheduleWeekWritten]],Table3[Game],100+Table3[Increase],Table1[[#This Row],[ScheduleWeekWritten]])</f>
        <v>9</v>
      </c>
      <c r="F2181" t="b">
        <v>0</v>
      </c>
      <c r="G2181" t="s">
        <v>46</v>
      </c>
      <c r="H2181">
        <v>28</v>
      </c>
      <c r="I2181">
        <v>27</v>
      </c>
      <c r="J2181" t="s">
        <v>42</v>
      </c>
      <c r="K2181" t="s">
        <v>47</v>
      </c>
      <c r="L2181" t="str">
        <f>_xlfn.XLOOKUP(Table1[[#This Row],[TeamFavoriteID]],Table2[team_id],Table2[team_name],_xlfn.XLOOKUP(Table1[[#This Row],[TeamFavoriteID]],Table2[team_id_pfr],Table2[team_name],"Even"))</f>
        <v>Chicago Bears</v>
      </c>
      <c r="M2181">
        <v>-6.5</v>
      </c>
      <c r="N2181">
        <f>IF(Table1[[#This Row],[TeamFavorite]]=Table1[[#This Row],[TeamHome]],Table1[[#This Row],[ScoreAway]]-Table1[[#This Row],[ScoreHome]],Table1[[#This Row],[ScoreHome]]-Table1[[#This Row],[ScoreAway]])</f>
        <v>-1</v>
      </c>
      <c r="O2181">
        <f>IF(Table1[[#This Row],[SpreadActual]]&lt;Table1[[#This Row],[SpreadFavorite]],1,0)</f>
        <v>0</v>
      </c>
      <c r="Q2181" t="s">
        <v>114</v>
      </c>
      <c r="R2181" t="b">
        <v>0</v>
      </c>
      <c r="S2181">
        <v>32</v>
      </c>
      <c r="T2181">
        <v>10</v>
      </c>
      <c r="U2181">
        <v>66</v>
      </c>
    </row>
    <row r="2182" spans="1:22" x14ac:dyDescent="0.2">
      <c r="A2182" s="1">
        <v>28442</v>
      </c>
      <c r="B2182">
        <v>1977</v>
      </c>
      <c r="C2182">
        <f>_xlfn.MAXIFS(Table1[ScheduleWeekWritten],Table1[ScheduleSeason],Table1[[#This Row],[ScheduleSeason]])</f>
        <v>14</v>
      </c>
      <c r="D2182">
        <v>9</v>
      </c>
      <c r="E2182" cm="1">
        <f t="array" ref="E2182">_xlfn.XLOOKUP(Table1[[#This Row],[ScheduleWeekWritten]],Table3[Game],100+Table3[Increase],Table1[[#This Row],[ScheduleWeekWritten]])</f>
        <v>9</v>
      </c>
      <c r="F2182" t="b">
        <v>0</v>
      </c>
      <c r="G2182" t="s">
        <v>33</v>
      </c>
      <c r="H2182">
        <v>6</v>
      </c>
      <c r="I2182">
        <v>24</v>
      </c>
      <c r="J2182" t="s">
        <v>39</v>
      </c>
      <c r="K2182" t="s">
        <v>40</v>
      </c>
      <c r="L2182" t="str">
        <f>_xlfn.XLOOKUP(Table1[[#This Row],[TeamFavoriteID]],Table2[team_id],Table2[team_name],_xlfn.XLOOKUP(Table1[[#This Row],[TeamFavoriteID]],Table2[team_id_pfr],Table2[team_name],"Even"))</f>
        <v>Los Angeles Rams</v>
      </c>
      <c r="M2182">
        <v>-11</v>
      </c>
      <c r="N2182">
        <f>IF(Table1[[#This Row],[TeamFavorite]]=Table1[[#This Row],[TeamHome]],Table1[[#This Row],[ScoreAway]]-Table1[[#This Row],[ScoreHome]],Table1[[#This Row],[ScoreHome]]-Table1[[#This Row],[ScoreAway]])</f>
        <v>-18</v>
      </c>
      <c r="O2182">
        <f>IF(Table1[[#This Row],[SpreadActual]]&lt;Table1[[#This Row],[SpreadFavorite]],1,0)</f>
        <v>1</v>
      </c>
      <c r="Q2182" t="s">
        <v>36</v>
      </c>
      <c r="R2182" t="b">
        <v>0</v>
      </c>
      <c r="S2182">
        <v>32</v>
      </c>
      <c r="T2182">
        <v>8</v>
      </c>
      <c r="U2182">
        <v>64</v>
      </c>
    </row>
    <row r="2183" spans="1:22" x14ac:dyDescent="0.2">
      <c r="A2183" s="1">
        <v>28442</v>
      </c>
      <c r="B2183">
        <v>1977</v>
      </c>
      <c r="C2183">
        <f>_xlfn.MAXIFS(Table1[ScheduleWeekWritten],Table1[ScheduleSeason],Table1[[#This Row],[ScheduleSeason]])</f>
        <v>14</v>
      </c>
      <c r="D2183">
        <v>9</v>
      </c>
      <c r="E2183" cm="1">
        <f t="array" ref="E2183">_xlfn.XLOOKUP(Table1[[#This Row],[ScheduleWeekWritten]],Table3[Game],100+Table3[Increase],Table1[[#This Row],[ScheduleWeekWritten]])</f>
        <v>9</v>
      </c>
      <c r="F2183" t="b">
        <v>0</v>
      </c>
      <c r="G2183" t="s">
        <v>19</v>
      </c>
      <c r="H2183">
        <v>17</v>
      </c>
      <c r="I2183">
        <v>5</v>
      </c>
      <c r="J2183" t="s">
        <v>115</v>
      </c>
      <c r="K2183" t="s">
        <v>70</v>
      </c>
      <c r="L2183" t="str">
        <f>_xlfn.XLOOKUP(Table1[[#This Row],[TeamFavoriteID]],Table2[team_id],Table2[team_name],_xlfn.XLOOKUP(Table1[[#This Row],[TeamFavoriteID]],Table2[team_id_pfr],Table2[team_name],"Even"))</f>
        <v>Boston Patriots</v>
      </c>
      <c r="M2183">
        <v>-2</v>
      </c>
      <c r="N2183">
        <f>IF(Table1[[#This Row],[TeamFavorite]]=Table1[[#This Row],[TeamHome]],Table1[[#This Row],[ScoreAway]]-Table1[[#This Row],[ScoreHome]],Table1[[#This Row],[ScoreHome]]-Table1[[#This Row],[ScoreAway]])</f>
        <v>12</v>
      </c>
      <c r="O2183">
        <f>IF(Table1[[#This Row],[SpreadActual]]&lt;Table1[[#This Row],[SpreadFavorite]],1,0)</f>
        <v>0</v>
      </c>
      <c r="Q2183" t="s">
        <v>22</v>
      </c>
      <c r="R2183" t="b">
        <v>0</v>
      </c>
      <c r="S2183">
        <v>64</v>
      </c>
      <c r="T2183">
        <v>15</v>
      </c>
      <c r="U2183">
        <v>54</v>
      </c>
    </row>
    <row r="2184" spans="1:22" x14ac:dyDescent="0.2">
      <c r="A2184" s="1">
        <v>28442</v>
      </c>
      <c r="B2184">
        <v>1977</v>
      </c>
      <c r="C2184">
        <f>_xlfn.MAXIFS(Table1[ScheduleWeekWritten],Table1[ScheduleSeason],Table1[[#This Row],[ScheduleSeason]])</f>
        <v>14</v>
      </c>
      <c r="D2184">
        <v>9</v>
      </c>
      <c r="E2184" cm="1">
        <f t="array" ref="E2184">_xlfn.XLOOKUP(Table1[[#This Row],[ScheduleWeekWritten]],Table3[Game],100+Table3[Increase],Table1[[#This Row],[ScheduleWeekWritten]])</f>
        <v>9</v>
      </c>
      <c r="F2184" t="b">
        <v>0</v>
      </c>
      <c r="G2184" t="s">
        <v>54</v>
      </c>
      <c r="H2184">
        <v>42</v>
      </c>
      <c r="I2184">
        <v>10</v>
      </c>
      <c r="J2184" t="s">
        <v>101</v>
      </c>
      <c r="K2184" t="s">
        <v>55</v>
      </c>
      <c r="L2184" t="str">
        <f>_xlfn.XLOOKUP(Table1[[#This Row],[TeamFavoriteID]],Table2[team_id],Table2[team_name],_xlfn.XLOOKUP(Table1[[#This Row],[TeamFavoriteID]],Table2[team_id_pfr],Table2[team_name],"Even"))</f>
        <v>Minnesota Vikings</v>
      </c>
      <c r="M2184">
        <v>-3</v>
      </c>
      <c r="N2184">
        <f>IF(Table1[[#This Row],[TeamFavorite]]=Table1[[#This Row],[TeamHome]],Table1[[#This Row],[ScoreAway]]-Table1[[#This Row],[ScoreHome]],Table1[[#This Row],[ScoreHome]]-Table1[[#This Row],[ScoreAway]])</f>
        <v>-32</v>
      </c>
      <c r="O2184">
        <f>IF(Table1[[#This Row],[SpreadActual]]&lt;Table1[[#This Row],[SpreadFavorite]],1,0)</f>
        <v>1</v>
      </c>
      <c r="Q2184" t="s">
        <v>73</v>
      </c>
      <c r="R2184" t="b">
        <v>0</v>
      </c>
      <c r="S2184">
        <v>30</v>
      </c>
      <c r="T2184">
        <v>11</v>
      </c>
      <c r="U2184">
        <v>66</v>
      </c>
    </row>
    <row r="2185" spans="1:22" x14ac:dyDescent="0.2">
      <c r="A2185" s="1">
        <v>28442</v>
      </c>
      <c r="B2185">
        <v>1977</v>
      </c>
      <c r="C2185">
        <f>_xlfn.MAXIFS(Table1[ScheduleWeekWritten],Table1[ScheduleSeason],Table1[[#This Row],[ScheduleSeason]])</f>
        <v>14</v>
      </c>
      <c r="D2185">
        <v>9</v>
      </c>
      <c r="E2185" cm="1">
        <f t="array" ref="E2185">_xlfn.XLOOKUP(Table1[[#This Row],[ScheduleWeekWritten]],Table3[Game],100+Table3[Increase],Table1[[#This Row],[ScheduleWeekWritten]])</f>
        <v>9</v>
      </c>
      <c r="F2185" t="b">
        <v>0</v>
      </c>
      <c r="G2185" t="s">
        <v>95</v>
      </c>
      <c r="H2185">
        <v>7</v>
      </c>
      <c r="I2185">
        <v>10</v>
      </c>
      <c r="J2185" t="s">
        <v>53</v>
      </c>
      <c r="K2185" t="s">
        <v>87</v>
      </c>
      <c r="L2185" t="str">
        <f>_xlfn.XLOOKUP(Table1[[#This Row],[TeamFavoriteID]],Table2[team_id],Table2[team_name],_xlfn.XLOOKUP(Table1[[#This Row],[TeamFavoriteID]],Table2[team_id_pfr],Table2[team_name],"Even"))</f>
        <v>San Francisco 49ers</v>
      </c>
      <c r="M2185">
        <v>-2</v>
      </c>
      <c r="N2185">
        <f>IF(Table1[[#This Row],[TeamFavorite]]=Table1[[#This Row],[TeamHome]],Table1[[#This Row],[ScoreAway]]-Table1[[#This Row],[ScoreHome]],Table1[[#This Row],[ScoreHome]]-Table1[[#This Row],[ScoreAway]])</f>
        <v>-3</v>
      </c>
      <c r="O2185">
        <f>IF(Table1[[#This Row],[SpreadActual]]&lt;Table1[[#This Row],[SpreadFavorite]],1,0)</f>
        <v>1</v>
      </c>
      <c r="Q2185" t="s">
        <v>124</v>
      </c>
      <c r="R2185" t="b">
        <v>0</v>
      </c>
      <c r="S2185">
        <v>72</v>
      </c>
      <c r="T2185">
        <v>0</v>
      </c>
      <c r="V2185" t="s">
        <v>103</v>
      </c>
    </row>
    <row r="2186" spans="1:22" x14ac:dyDescent="0.2">
      <c r="A2186" s="1">
        <v>28442</v>
      </c>
      <c r="B2186">
        <v>1977</v>
      </c>
      <c r="C2186">
        <f>_xlfn.MAXIFS(Table1[ScheduleWeekWritten],Table1[ScheduleSeason],Table1[[#This Row],[ScheduleSeason]])</f>
        <v>14</v>
      </c>
      <c r="D2186">
        <v>9</v>
      </c>
      <c r="E2186" cm="1">
        <f t="array" ref="E2186">_xlfn.XLOOKUP(Table1[[#This Row],[ScheduleWeekWritten]],Table3[Game],100+Table3[Increase],Table1[[#This Row],[ScheduleWeekWritten]])</f>
        <v>9</v>
      </c>
      <c r="F2186" t="b">
        <v>0</v>
      </c>
      <c r="G2186" t="s">
        <v>31</v>
      </c>
      <c r="H2186">
        <v>0</v>
      </c>
      <c r="I2186">
        <v>17</v>
      </c>
      <c r="J2186" t="s">
        <v>128</v>
      </c>
      <c r="K2186" t="s">
        <v>32</v>
      </c>
      <c r="L2186" t="str">
        <f>_xlfn.XLOOKUP(Table1[[#This Row],[TeamFavoriteID]],Table2[team_id],Table2[team_name],_xlfn.XLOOKUP(Table1[[#This Row],[TeamFavoriteID]],Table2[team_id_pfr],Table2[team_name],"Even"))</f>
        <v>New York Jets</v>
      </c>
      <c r="M2186">
        <v>-9.5</v>
      </c>
      <c r="N2186">
        <f>IF(Table1[[#This Row],[TeamFavorite]]=Table1[[#This Row],[TeamHome]],Table1[[#This Row],[ScoreAway]]-Table1[[#This Row],[ScoreHome]],Table1[[#This Row],[ScoreHome]]-Table1[[#This Row],[ScoreAway]])</f>
        <v>17</v>
      </c>
      <c r="O2186">
        <f>IF(Table1[[#This Row],[SpreadActual]]&lt;Table1[[#This Row],[SpreadFavorite]],1,0)</f>
        <v>0</v>
      </c>
      <c r="Q2186" t="s">
        <v>74</v>
      </c>
      <c r="R2186" t="b">
        <v>0</v>
      </c>
      <c r="S2186">
        <v>37</v>
      </c>
      <c r="T2186">
        <v>16</v>
      </c>
      <c r="U2186">
        <v>60</v>
      </c>
    </row>
    <row r="2187" spans="1:22" x14ac:dyDescent="0.2">
      <c r="A2187" s="1">
        <v>28442</v>
      </c>
      <c r="B2187">
        <v>1977</v>
      </c>
      <c r="C2187">
        <f>_xlfn.MAXIFS(Table1[ScheduleWeekWritten],Table1[ScheduleSeason],Table1[[#This Row],[ScheduleSeason]])</f>
        <v>14</v>
      </c>
      <c r="D2187">
        <v>9</v>
      </c>
      <c r="E2187" cm="1">
        <f t="array" ref="E2187">_xlfn.XLOOKUP(Table1[[#This Row],[ScheduleWeekWritten]],Table3[Game],100+Table3[Increase],Table1[[#This Row],[ScheduleWeekWritten]])</f>
        <v>9</v>
      </c>
      <c r="F2187" t="b">
        <v>0</v>
      </c>
      <c r="G2187" t="s">
        <v>20</v>
      </c>
      <c r="H2187">
        <v>34</v>
      </c>
      <c r="I2187">
        <v>29</v>
      </c>
      <c r="J2187" t="s">
        <v>23</v>
      </c>
      <c r="K2187" t="s">
        <v>21</v>
      </c>
      <c r="L2187" t="str">
        <f>_xlfn.XLOOKUP(Table1[[#This Row],[TeamFavoriteID]],Table2[team_id],Table2[team_name],_xlfn.XLOOKUP(Table1[[#This Row],[TeamFavoriteID]],Table2[team_id_pfr],Table2[team_name],"Even"))</f>
        <v>Las Vegas Raiders</v>
      </c>
      <c r="M2187">
        <v>-13</v>
      </c>
      <c r="N2187">
        <f>IF(Table1[[#This Row],[TeamFavorite]]=Table1[[#This Row],[TeamHome]],Table1[[#This Row],[ScoreAway]]-Table1[[#This Row],[ScoreHome]],Table1[[#This Row],[ScoreHome]]-Table1[[#This Row],[ScoreAway]])</f>
        <v>5</v>
      </c>
      <c r="O2187">
        <f>IF(Table1[[#This Row],[SpreadActual]]&lt;Table1[[#This Row],[SpreadFavorite]],1,0)</f>
        <v>0</v>
      </c>
      <c r="Q2187" t="s">
        <v>76</v>
      </c>
      <c r="R2187" t="b">
        <v>0</v>
      </c>
      <c r="S2187">
        <v>56</v>
      </c>
      <c r="T2187">
        <v>7</v>
      </c>
      <c r="U2187">
        <v>76</v>
      </c>
    </row>
    <row r="2188" spans="1:22" x14ac:dyDescent="0.2">
      <c r="A2188" s="1">
        <v>28442</v>
      </c>
      <c r="B2188">
        <v>1977</v>
      </c>
      <c r="C2188">
        <f>_xlfn.MAXIFS(Table1[ScheduleWeekWritten],Table1[ScheduleSeason],Table1[[#This Row],[ScheduleSeason]])</f>
        <v>14</v>
      </c>
      <c r="D2188">
        <v>9</v>
      </c>
      <c r="E2188" cm="1">
        <f t="array" ref="E2188">_xlfn.XLOOKUP(Table1[[#This Row],[ScheduleWeekWritten]],Table3[Game],100+Table3[Increase],Table1[[#This Row],[ScheduleWeekWritten]])</f>
        <v>9</v>
      </c>
      <c r="F2188" t="b">
        <v>0</v>
      </c>
      <c r="G2188" t="s">
        <v>58</v>
      </c>
      <c r="H2188">
        <v>14</v>
      </c>
      <c r="I2188">
        <v>17</v>
      </c>
      <c r="J2188" t="s">
        <v>61</v>
      </c>
      <c r="K2188" t="s">
        <v>77</v>
      </c>
      <c r="L2188" t="str">
        <f>_xlfn.XLOOKUP(Table1[[#This Row],[TeamFavoriteID]],Table2[team_id],Table2[team_name],_xlfn.XLOOKUP(Table1[[#This Row],[TeamFavoriteID]],Table2[team_id_pfr],Table2[team_name],"Even"))</f>
        <v>Philadelphia Eagles</v>
      </c>
      <c r="M2188">
        <v>-3</v>
      </c>
      <c r="N2188">
        <f>IF(Table1[[#This Row],[TeamFavorite]]=Table1[[#This Row],[TeamHome]],Table1[[#This Row],[ScoreAway]]-Table1[[#This Row],[ScoreHome]],Table1[[#This Row],[ScoreHome]]-Table1[[#This Row],[ScoreAway]])</f>
        <v>3</v>
      </c>
      <c r="O2188">
        <f>IF(Table1[[#This Row],[SpreadActual]]&lt;Table1[[#This Row],[SpreadFavorite]],1,0)</f>
        <v>0</v>
      </c>
      <c r="Q2188" t="s">
        <v>112</v>
      </c>
      <c r="R2188" t="b">
        <v>0</v>
      </c>
      <c r="S2188">
        <v>34</v>
      </c>
      <c r="T2188">
        <v>15</v>
      </c>
      <c r="U2188">
        <v>61</v>
      </c>
    </row>
    <row r="2189" spans="1:22" x14ac:dyDescent="0.2">
      <c r="A2189" s="1">
        <v>28442</v>
      </c>
      <c r="B2189">
        <v>1977</v>
      </c>
      <c r="C2189">
        <f>_xlfn.MAXIFS(Table1[ScheduleWeekWritten],Table1[ScheduleSeason],Table1[[#This Row],[ScheduleSeason]])</f>
        <v>14</v>
      </c>
      <c r="D2189">
        <v>9</v>
      </c>
      <c r="E2189" cm="1">
        <f t="array" ref="E2189">_xlfn.XLOOKUP(Table1[[#This Row],[ScheduleWeekWritten]],Table3[Game],100+Table3[Increase],Table1[[#This Row],[ScheduleWeekWritten]])</f>
        <v>9</v>
      </c>
      <c r="F2189" t="b">
        <v>0</v>
      </c>
      <c r="G2189" t="s">
        <v>49</v>
      </c>
      <c r="H2189">
        <v>35</v>
      </c>
      <c r="I2189">
        <v>31</v>
      </c>
      <c r="J2189" t="s">
        <v>62</v>
      </c>
      <c r="K2189" t="s">
        <v>51</v>
      </c>
      <c r="L2189" t="str">
        <f>_xlfn.XLOOKUP(Table1[[#This Row],[TeamFavoriteID]],Table2[team_id],Table2[team_name],_xlfn.XLOOKUP(Table1[[#This Row],[TeamFavoriteID]],Table2[team_id_pfr],Table2[team_name],"Even"))</f>
        <v>Pittsburgh Steelers</v>
      </c>
      <c r="M2189">
        <v>-4.5</v>
      </c>
      <c r="N2189">
        <f>IF(Table1[[#This Row],[TeamFavorite]]=Table1[[#This Row],[TeamHome]],Table1[[#This Row],[ScoreAway]]-Table1[[#This Row],[ScoreHome]],Table1[[#This Row],[ScoreHome]]-Table1[[#This Row],[ScoreAway]])</f>
        <v>-4</v>
      </c>
      <c r="O2189">
        <f>IF(Table1[[#This Row],[SpreadActual]]&lt;Table1[[#This Row],[SpreadFavorite]],1,0)</f>
        <v>0</v>
      </c>
      <c r="Q2189" t="s">
        <v>113</v>
      </c>
      <c r="R2189" t="b">
        <v>0</v>
      </c>
      <c r="S2189">
        <v>30</v>
      </c>
      <c r="T2189">
        <v>13</v>
      </c>
      <c r="U2189">
        <v>81</v>
      </c>
    </row>
    <row r="2190" spans="1:22" x14ac:dyDescent="0.2">
      <c r="A2190" s="1">
        <v>28442</v>
      </c>
      <c r="B2190">
        <v>1977</v>
      </c>
      <c r="C2190">
        <f>_xlfn.MAXIFS(Table1[ScheduleWeekWritten],Table1[ScheduleSeason],Table1[[#This Row],[ScheduleSeason]])</f>
        <v>14</v>
      </c>
      <c r="D2190">
        <v>9</v>
      </c>
      <c r="E2190" cm="1">
        <f t="array" ref="E2190">_xlfn.XLOOKUP(Table1[[#This Row],[ScheduleWeekWritten]],Table3[Game],100+Table3[Increase],Table1[[#This Row],[ScheduleWeekWritten]])</f>
        <v>9</v>
      </c>
      <c r="F2190" t="b">
        <v>0</v>
      </c>
      <c r="G2190" t="s">
        <v>27</v>
      </c>
      <c r="H2190">
        <v>14</v>
      </c>
      <c r="I2190">
        <v>17</v>
      </c>
      <c r="J2190" t="s">
        <v>24</v>
      </c>
      <c r="K2190" t="s">
        <v>88</v>
      </c>
      <c r="L2190" t="str">
        <f>_xlfn.XLOOKUP(Table1[[#This Row],[TeamFavoriteID]],Table2[team_id],Table2[team_name],_xlfn.XLOOKUP(Table1[[#This Row],[TeamFavoriteID]],Table2[team_id_pfr],Table2[team_name],"Even"))</f>
        <v>Denver Broncos</v>
      </c>
      <c r="M2190">
        <v>-4</v>
      </c>
      <c r="N2190">
        <f>IF(Table1[[#This Row],[TeamFavorite]]=Table1[[#This Row],[TeamHome]],Table1[[#This Row],[ScoreAway]]-Table1[[#This Row],[ScoreHome]],Table1[[#This Row],[ScoreHome]]-Table1[[#This Row],[ScoreAway]])</f>
        <v>-3</v>
      </c>
      <c r="O2190">
        <f>IF(Table1[[#This Row],[SpreadActual]]&lt;Table1[[#This Row],[SpreadFavorite]],1,0)</f>
        <v>0</v>
      </c>
      <c r="Q2190" t="s">
        <v>94</v>
      </c>
      <c r="R2190" t="b">
        <v>0</v>
      </c>
      <c r="S2190">
        <v>64</v>
      </c>
      <c r="T2190">
        <v>7</v>
      </c>
      <c r="U2190">
        <v>73</v>
      </c>
    </row>
    <row r="2191" spans="1:22" x14ac:dyDescent="0.2">
      <c r="A2191" s="1">
        <v>28442</v>
      </c>
      <c r="B2191">
        <v>1977</v>
      </c>
      <c r="C2191">
        <f>_xlfn.MAXIFS(Table1[ScheduleWeekWritten],Table1[ScheduleSeason],Table1[[#This Row],[ScheduleSeason]])</f>
        <v>14</v>
      </c>
      <c r="D2191">
        <v>9</v>
      </c>
      <c r="E2191" cm="1">
        <f t="array" ref="E2191">_xlfn.XLOOKUP(Table1[[#This Row],[ScheduleWeekWritten]],Table3[Game],100+Table3[Increase],Table1[[#This Row],[ScheduleWeekWritten]])</f>
        <v>9</v>
      </c>
      <c r="F2191" t="b">
        <v>0</v>
      </c>
      <c r="G2191" t="s">
        <v>127</v>
      </c>
      <c r="H2191">
        <v>0</v>
      </c>
      <c r="I2191">
        <v>10</v>
      </c>
      <c r="J2191" t="s">
        <v>50</v>
      </c>
      <c r="K2191" t="s">
        <v>90</v>
      </c>
      <c r="L2191" t="str">
        <f>_xlfn.XLOOKUP(Table1[[#This Row],[TeamFavoriteID]],Table2[team_id],Table2[team_name],_xlfn.XLOOKUP(Table1[[#This Row],[TeamFavoriteID]],Table2[team_id_pfr],Table2[team_name],"Even"))</f>
        <v>New York Giants</v>
      </c>
      <c r="M2191">
        <v>-6.5</v>
      </c>
      <c r="N2191">
        <f>IF(Table1[[#This Row],[TeamFavorite]]=Table1[[#This Row],[TeamHome]],Table1[[#This Row],[ScoreAway]]-Table1[[#This Row],[ScoreHome]],Table1[[#This Row],[ScoreHome]]-Table1[[#This Row],[ScoreAway]])</f>
        <v>-10</v>
      </c>
      <c r="O2191">
        <f>IF(Table1[[#This Row],[SpreadActual]]&lt;Table1[[#This Row],[SpreadFavorite]],1,0)</f>
        <v>1</v>
      </c>
      <c r="Q2191" t="s">
        <v>130</v>
      </c>
      <c r="R2191" t="b">
        <v>0</v>
      </c>
      <c r="S2191">
        <v>53</v>
      </c>
      <c r="T2191">
        <v>9</v>
      </c>
      <c r="U2191">
        <v>51</v>
      </c>
    </row>
    <row r="2192" spans="1:22" x14ac:dyDescent="0.2">
      <c r="A2192" s="1">
        <v>28443</v>
      </c>
      <c r="B2192">
        <v>1977</v>
      </c>
      <c r="C2192">
        <f>_xlfn.MAXIFS(Table1[ScheduleWeekWritten],Table1[ScheduleSeason],Table1[[#This Row],[ScheduleSeason]])</f>
        <v>14</v>
      </c>
      <c r="D2192">
        <v>9</v>
      </c>
      <c r="E2192" cm="1">
        <f t="array" ref="E2192">_xlfn.XLOOKUP(Table1[[#This Row],[ScheduleWeekWritten]],Table3[Game],100+Table3[Increase],Table1[[#This Row],[ScheduleWeekWritten]])</f>
        <v>9</v>
      </c>
      <c r="F2192" t="b">
        <v>0</v>
      </c>
      <c r="G2192" t="s">
        <v>67</v>
      </c>
      <c r="H2192">
        <v>17</v>
      </c>
      <c r="I2192">
        <v>24</v>
      </c>
      <c r="J2192" t="s">
        <v>57</v>
      </c>
      <c r="K2192" t="s">
        <v>68</v>
      </c>
      <c r="L2192" t="str">
        <f>_xlfn.XLOOKUP(Table1[[#This Row],[TeamFavoriteID]],Table2[team_id],Table2[team_name],_xlfn.XLOOKUP(Table1[[#This Row],[TeamFavoriteID]],Table2[team_id_pfr],Table2[team_name],"Even"))</f>
        <v>Dallas Cowboys</v>
      </c>
      <c r="M2192">
        <v>-6.5</v>
      </c>
      <c r="N2192">
        <f>IF(Table1[[#This Row],[TeamFavorite]]=Table1[[#This Row],[TeamHome]],Table1[[#This Row],[ScoreAway]]-Table1[[#This Row],[ScoreHome]],Table1[[#This Row],[ScoreHome]]-Table1[[#This Row],[ScoreAway]])</f>
        <v>7</v>
      </c>
      <c r="O2192">
        <f>IF(Table1[[#This Row],[SpreadActual]]&lt;Table1[[#This Row],[SpreadFavorite]],1,0)</f>
        <v>0</v>
      </c>
      <c r="Q2192" t="s">
        <v>119</v>
      </c>
      <c r="R2192" t="b">
        <v>0</v>
      </c>
      <c r="S2192">
        <v>61</v>
      </c>
      <c r="T2192">
        <v>12</v>
      </c>
      <c r="U2192">
        <v>73</v>
      </c>
    </row>
    <row r="2193" spans="1:22" x14ac:dyDescent="0.2">
      <c r="A2193" s="1">
        <v>28449</v>
      </c>
      <c r="B2193">
        <v>1977</v>
      </c>
      <c r="C2193">
        <f>_xlfn.MAXIFS(Table1[ScheduleWeekWritten],Table1[ScheduleSeason],Table1[[#This Row],[ScheduleSeason]])</f>
        <v>14</v>
      </c>
      <c r="D2193">
        <v>10</v>
      </c>
      <c r="E2193" cm="1">
        <f t="array" ref="E2193">_xlfn.XLOOKUP(Table1[[#This Row],[ScheduleWeekWritten]],Table3[Game],100+Table3[Increase],Table1[[#This Row],[ScheduleWeekWritten]])</f>
        <v>10</v>
      </c>
      <c r="F2193" t="b">
        <v>0</v>
      </c>
      <c r="G2193" t="s">
        <v>34</v>
      </c>
      <c r="H2193">
        <v>33</v>
      </c>
      <c r="I2193">
        <v>12</v>
      </c>
      <c r="J2193" t="s">
        <v>31</v>
      </c>
      <c r="K2193" t="s">
        <v>72</v>
      </c>
      <c r="L2193" t="str">
        <f>_xlfn.XLOOKUP(Table1[[#This Row],[TeamFavoriteID]],Table2[team_id],Table2[team_name],_xlfn.XLOOKUP(Table1[[#This Row],[TeamFavoriteID]],Table2[team_id_pfr],Table2[team_name],"Even"))</f>
        <v>Baltimore Colts</v>
      </c>
      <c r="M2193">
        <v>-16</v>
      </c>
      <c r="N2193">
        <f>IF(Table1[[#This Row],[TeamFavorite]]=Table1[[#This Row],[TeamHome]],Table1[[#This Row],[ScoreAway]]-Table1[[#This Row],[ScoreHome]],Table1[[#This Row],[ScoreHome]]-Table1[[#This Row],[ScoreAway]])</f>
        <v>-21</v>
      </c>
      <c r="O2193">
        <f>IF(Table1[[#This Row],[SpreadActual]]&lt;Table1[[#This Row],[SpreadFavorite]],1,0)</f>
        <v>1</v>
      </c>
      <c r="Q2193" t="s">
        <v>80</v>
      </c>
      <c r="R2193" t="b">
        <v>0</v>
      </c>
      <c r="S2193">
        <v>43</v>
      </c>
      <c r="T2193">
        <v>6</v>
      </c>
      <c r="U2193">
        <v>53</v>
      </c>
    </row>
    <row r="2194" spans="1:22" x14ac:dyDescent="0.2">
      <c r="A2194" s="1">
        <v>28449</v>
      </c>
      <c r="B2194">
        <v>1977</v>
      </c>
      <c r="C2194">
        <f>_xlfn.MAXIFS(Table1[ScheduleWeekWritten],Table1[ScheduleSeason],Table1[[#This Row],[ScheduleSeason]])</f>
        <v>14</v>
      </c>
      <c r="D2194">
        <v>10</v>
      </c>
      <c r="E2194" cm="1">
        <f t="array" ref="E2194">_xlfn.XLOOKUP(Table1[[#This Row],[ScheduleWeekWritten]],Table3[Game],100+Table3[Increase],Table1[[#This Row],[ScheduleWeekWritten]])</f>
        <v>10</v>
      </c>
      <c r="F2194" t="b">
        <v>0</v>
      </c>
      <c r="G2194" t="s">
        <v>28</v>
      </c>
      <c r="H2194">
        <v>7</v>
      </c>
      <c r="I2194">
        <v>20</v>
      </c>
      <c r="J2194" t="s">
        <v>115</v>
      </c>
      <c r="K2194" t="s">
        <v>70</v>
      </c>
      <c r="L2194" t="str">
        <f>_xlfn.XLOOKUP(Table1[[#This Row],[TeamFavoriteID]],Table2[team_id],Table2[team_name],_xlfn.XLOOKUP(Table1[[#This Row],[TeamFavoriteID]],Table2[team_id_pfr],Table2[team_name],"Even"))</f>
        <v>Boston Patriots</v>
      </c>
      <c r="M2194">
        <v>-10</v>
      </c>
      <c r="N2194">
        <f>IF(Table1[[#This Row],[TeamFavorite]]=Table1[[#This Row],[TeamHome]],Table1[[#This Row],[ScoreAway]]-Table1[[#This Row],[ScoreHome]],Table1[[#This Row],[ScoreHome]]-Table1[[#This Row],[ScoreAway]])</f>
        <v>-13</v>
      </c>
      <c r="O2194">
        <f>IF(Table1[[#This Row],[SpreadActual]]&lt;Table1[[#This Row],[SpreadFavorite]],1,0)</f>
        <v>1</v>
      </c>
      <c r="Q2194" t="s">
        <v>123</v>
      </c>
      <c r="R2194" t="b">
        <v>0</v>
      </c>
      <c r="S2194">
        <v>39</v>
      </c>
      <c r="T2194">
        <v>12</v>
      </c>
      <c r="U2194">
        <v>68</v>
      </c>
    </row>
    <row r="2195" spans="1:22" x14ac:dyDescent="0.2">
      <c r="A2195" s="1">
        <v>28449</v>
      </c>
      <c r="B2195">
        <v>1977</v>
      </c>
      <c r="C2195">
        <f>_xlfn.MAXIFS(Table1[ScheduleWeekWritten],Table1[ScheduleSeason],Table1[[#This Row],[ScheduleSeason]])</f>
        <v>14</v>
      </c>
      <c r="D2195">
        <v>10</v>
      </c>
      <c r="E2195" cm="1">
        <f t="array" ref="E2195">_xlfn.XLOOKUP(Table1[[#This Row],[ScheduleWeekWritten]],Table3[Game],100+Table3[Increase],Table1[[#This Row],[ScheduleWeekWritten]])</f>
        <v>10</v>
      </c>
      <c r="F2195" t="b">
        <v>0</v>
      </c>
      <c r="G2195" t="s">
        <v>46</v>
      </c>
      <c r="H2195">
        <v>10</v>
      </c>
      <c r="I2195">
        <v>7</v>
      </c>
      <c r="J2195" t="s">
        <v>54</v>
      </c>
      <c r="K2195" t="s">
        <v>47</v>
      </c>
      <c r="L2195" t="str">
        <f>_xlfn.XLOOKUP(Table1[[#This Row],[TeamFavoriteID]],Table2[team_id],Table2[team_name],_xlfn.XLOOKUP(Table1[[#This Row],[TeamFavoriteID]],Table2[team_id_pfr],Table2[team_name],"Even"))</f>
        <v>Chicago Bears</v>
      </c>
      <c r="M2195">
        <v>-2.5</v>
      </c>
      <c r="N2195">
        <f>IF(Table1[[#This Row],[TeamFavorite]]=Table1[[#This Row],[TeamHome]],Table1[[#This Row],[ScoreAway]]-Table1[[#This Row],[ScoreHome]],Table1[[#This Row],[ScoreHome]]-Table1[[#This Row],[ScoreAway]])</f>
        <v>-3</v>
      </c>
      <c r="O2195">
        <f>IF(Table1[[#This Row],[SpreadActual]]&lt;Table1[[#This Row],[SpreadFavorite]],1,0)</f>
        <v>1</v>
      </c>
      <c r="Q2195" t="s">
        <v>114</v>
      </c>
      <c r="R2195" t="b">
        <v>0</v>
      </c>
      <c r="S2195">
        <v>48</v>
      </c>
      <c r="T2195">
        <v>21</v>
      </c>
      <c r="U2195">
        <v>82</v>
      </c>
    </row>
    <row r="2196" spans="1:22" x14ac:dyDescent="0.2">
      <c r="A2196" s="1">
        <v>28449</v>
      </c>
      <c r="B2196">
        <v>1977</v>
      </c>
      <c r="C2196">
        <f>_xlfn.MAXIFS(Table1[ScheduleWeekWritten],Table1[ScheduleSeason],Table1[[#This Row],[ScheduleSeason]])</f>
        <v>14</v>
      </c>
      <c r="D2196">
        <v>10</v>
      </c>
      <c r="E2196" cm="1">
        <f t="array" ref="E2196">_xlfn.XLOOKUP(Table1[[#This Row],[ScheduleWeekWritten]],Table3[Game],100+Table3[Increase],Table1[[#This Row],[ScheduleWeekWritten]])</f>
        <v>10</v>
      </c>
      <c r="F2196" t="b">
        <v>0</v>
      </c>
      <c r="G2196" t="s">
        <v>101</v>
      </c>
      <c r="H2196">
        <v>23</v>
      </c>
      <c r="I2196">
        <v>17</v>
      </c>
      <c r="J2196" t="s">
        <v>19</v>
      </c>
      <c r="K2196" t="s">
        <v>91</v>
      </c>
      <c r="L2196" t="str">
        <f>_xlfn.XLOOKUP(Table1[[#This Row],[TeamFavoriteID]],Table2[team_id],Table2[team_name],_xlfn.XLOOKUP(Table1[[#This Row],[TeamFavoriteID]],Table2[team_id_pfr],Table2[team_name],"Even"))</f>
        <v>Miami Dolphins</v>
      </c>
      <c r="M2196">
        <v>-1</v>
      </c>
      <c r="N2196">
        <f>IF(Table1[[#This Row],[TeamFavorite]]=Table1[[#This Row],[TeamHome]],Table1[[#This Row],[ScoreAway]]-Table1[[#This Row],[ScoreHome]],Table1[[#This Row],[ScoreHome]]-Table1[[#This Row],[ScoreAway]])</f>
        <v>6</v>
      </c>
      <c r="O2196">
        <f>IF(Table1[[#This Row],[SpreadActual]]&lt;Table1[[#This Row],[SpreadFavorite]],1,0)</f>
        <v>0</v>
      </c>
      <c r="Q2196" t="s">
        <v>111</v>
      </c>
      <c r="R2196" t="b">
        <v>0</v>
      </c>
      <c r="S2196">
        <v>47</v>
      </c>
      <c r="T2196">
        <v>13</v>
      </c>
      <c r="U2196">
        <v>64</v>
      </c>
    </row>
    <row r="2197" spans="1:22" x14ac:dyDescent="0.2">
      <c r="A2197" s="1">
        <v>28449</v>
      </c>
      <c r="B2197">
        <v>1977</v>
      </c>
      <c r="C2197">
        <f>_xlfn.MAXIFS(Table1[ScheduleWeekWritten],Table1[ScheduleSeason],Table1[[#This Row],[ScheduleSeason]])</f>
        <v>14</v>
      </c>
      <c r="D2197">
        <v>10</v>
      </c>
      <c r="E2197" cm="1">
        <f t="array" ref="E2197">_xlfn.XLOOKUP(Table1[[#This Row],[ScheduleWeekWritten]],Table3[Game],100+Table3[Increase],Table1[[#This Row],[ScheduleWeekWritten]])</f>
        <v>10</v>
      </c>
      <c r="F2197" t="b">
        <v>0</v>
      </c>
      <c r="G2197" t="s">
        <v>45</v>
      </c>
      <c r="H2197">
        <v>16</v>
      </c>
      <c r="I2197">
        <v>7</v>
      </c>
      <c r="J2197" t="s">
        <v>127</v>
      </c>
      <c r="K2197" t="s">
        <v>79</v>
      </c>
      <c r="L2197" t="str">
        <f>_xlfn.XLOOKUP(Table1[[#This Row],[TeamFavoriteID]],Table2[team_id],Table2[team_name],_xlfn.XLOOKUP(Table1[[#This Row],[TeamFavoriteID]],Table2[team_id_pfr],Table2[team_name],"Even"))</f>
        <v>Detroit Lions</v>
      </c>
      <c r="M2197">
        <v>-14.5</v>
      </c>
      <c r="N2197">
        <f>IF(Table1[[#This Row],[TeamFavorite]]=Table1[[#This Row],[TeamHome]],Table1[[#This Row],[ScoreAway]]-Table1[[#This Row],[ScoreHome]],Table1[[#This Row],[ScoreHome]]-Table1[[#This Row],[ScoreAway]])</f>
        <v>-9</v>
      </c>
      <c r="O2197">
        <f>IF(Table1[[#This Row],[SpreadActual]]&lt;Table1[[#This Row],[SpreadFavorite]],1,0)</f>
        <v>0</v>
      </c>
      <c r="Q2197" t="s">
        <v>125</v>
      </c>
      <c r="R2197" t="b">
        <v>0</v>
      </c>
      <c r="S2197">
        <v>72</v>
      </c>
      <c r="T2197">
        <v>0</v>
      </c>
      <c r="V2197" t="s">
        <v>103</v>
      </c>
    </row>
    <row r="2198" spans="1:22" x14ac:dyDescent="0.2">
      <c r="A2198" s="1">
        <v>28449</v>
      </c>
      <c r="B2198">
        <v>1977</v>
      </c>
      <c r="C2198">
        <f>_xlfn.MAXIFS(Table1[ScheduleWeekWritten],Table1[ScheduleSeason],Table1[[#This Row],[ScheduleSeason]])</f>
        <v>14</v>
      </c>
      <c r="D2198">
        <v>10</v>
      </c>
      <c r="E2198" cm="1">
        <f t="array" ref="E2198">_xlfn.XLOOKUP(Table1[[#This Row],[ScheduleWeekWritten]],Table3[Game],100+Table3[Increase],Table1[[#This Row],[ScheduleWeekWritten]])</f>
        <v>10</v>
      </c>
      <c r="F2198" t="b">
        <v>0</v>
      </c>
      <c r="G2198" t="s">
        <v>42</v>
      </c>
      <c r="H2198">
        <v>7</v>
      </c>
      <c r="I2198">
        <v>14</v>
      </c>
      <c r="J2198" t="s">
        <v>24</v>
      </c>
      <c r="K2198" t="s">
        <v>88</v>
      </c>
      <c r="L2198" t="str">
        <f>_xlfn.XLOOKUP(Table1[[#This Row],[TeamFavoriteID]],Table2[team_id],Table2[team_name],_xlfn.XLOOKUP(Table1[[#This Row],[TeamFavoriteID]],Table2[team_id_pfr],Table2[team_name],"Even"))</f>
        <v>Denver Broncos</v>
      </c>
      <c r="M2198">
        <v>-7.5</v>
      </c>
      <c r="N2198">
        <f>IF(Table1[[#This Row],[TeamFavorite]]=Table1[[#This Row],[TeamHome]],Table1[[#This Row],[ScoreAway]]-Table1[[#This Row],[ScoreHome]],Table1[[#This Row],[ScoreHome]]-Table1[[#This Row],[ScoreAway]])</f>
        <v>-7</v>
      </c>
      <c r="O2198">
        <f>IF(Table1[[#This Row],[SpreadActual]]&lt;Table1[[#This Row],[SpreadFavorite]],1,0)</f>
        <v>0</v>
      </c>
      <c r="Q2198" t="s">
        <v>117</v>
      </c>
      <c r="R2198" t="b">
        <v>0</v>
      </c>
      <c r="S2198">
        <v>56</v>
      </c>
      <c r="T2198">
        <v>20</v>
      </c>
      <c r="U2198">
        <v>68</v>
      </c>
    </row>
    <row r="2199" spans="1:22" x14ac:dyDescent="0.2">
      <c r="A2199" s="1">
        <v>28449</v>
      </c>
      <c r="B2199">
        <v>1977</v>
      </c>
      <c r="C2199">
        <f>_xlfn.MAXIFS(Table1[ScheduleWeekWritten],Table1[ScheduleSeason],Table1[[#This Row],[ScheduleSeason]])</f>
        <v>14</v>
      </c>
      <c r="D2199">
        <v>10</v>
      </c>
      <c r="E2199" cm="1">
        <f t="array" ref="E2199">_xlfn.XLOOKUP(Table1[[#This Row],[ScheduleWeekWritten]],Table3[Game],100+Table3[Increase],Table1[[#This Row],[ScheduleWeekWritten]])</f>
        <v>10</v>
      </c>
      <c r="F2199" t="b">
        <v>0</v>
      </c>
      <c r="G2199" t="s">
        <v>95</v>
      </c>
      <c r="H2199">
        <v>21</v>
      </c>
      <c r="I2199">
        <v>20</v>
      </c>
      <c r="J2199" t="s">
        <v>38</v>
      </c>
      <c r="K2199" t="s">
        <v>109</v>
      </c>
      <c r="L2199" t="str">
        <f>_xlfn.XLOOKUP(Table1[[#This Row],[TeamFavoriteID]],Table2[team_id],Table2[team_name],_xlfn.XLOOKUP(Table1[[#This Row],[TeamFavoriteID]],Table2[team_id_pfr],Table2[team_name],"Even"))</f>
        <v>Atlanta Falcons</v>
      </c>
      <c r="M2199">
        <v>-3</v>
      </c>
      <c r="N2199">
        <f>IF(Table1[[#This Row],[TeamFavorite]]=Table1[[#This Row],[TeamHome]],Table1[[#This Row],[ScoreAway]]-Table1[[#This Row],[ScoreHome]],Table1[[#This Row],[ScoreHome]]-Table1[[#This Row],[ScoreAway]])</f>
        <v>1</v>
      </c>
      <c r="O2199">
        <f>IF(Table1[[#This Row],[SpreadActual]]&lt;Table1[[#This Row],[SpreadFavorite]],1,0)</f>
        <v>0</v>
      </c>
      <c r="Q2199" t="s">
        <v>124</v>
      </c>
      <c r="R2199" t="b">
        <v>0</v>
      </c>
      <c r="S2199">
        <v>72</v>
      </c>
      <c r="T2199">
        <v>0</v>
      </c>
      <c r="V2199" t="s">
        <v>103</v>
      </c>
    </row>
    <row r="2200" spans="1:22" x14ac:dyDescent="0.2">
      <c r="A2200" s="1">
        <v>28449</v>
      </c>
      <c r="B2200">
        <v>1977</v>
      </c>
      <c r="C2200">
        <f>_xlfn.MAXIFS(Table1[ScheduleWeekWritten],Table1[ScheduleSeason],Table1[[#This Row],[ScheduleSeason]])</f>
        <v>14</v>
      </c>
      <c r="D2200">
        <v>10</v>
      </c>
      <c r="E2200" cm="1">
        <f t="array" ref="E2200">_xlfn.XLOOKUP(Table1[[#This Row],[ScheduleWeekWritten]],Table3[Game],100+Table3[Increase],Table1[[#This Row],[ScheduleWeekWritten]])</f>
        <v>10</v>
      </c>
      <c r="F2200" t="b">
        <v>0</v>
      </c>
      <c r="G2200" t="s">
        <v>50</v>
      </c>
      <c r="H2200">
        <v>7</v>
      </c>
      <c r="I2200">
        <v>21</v>
      </c>
      <c r="J2200" t="s">
        <v>62</v>
      </c>
      <c r="K2200" t="s">
        <v>63</v>
      </c>
      <c r="L2200" t="str">
        <f>_xlfn.XLOOKUP(Table1[[#This Row],[TeamFavoriteID]],Table2[team_id],Table2[team_name],_xlfn.XLOOKUP(Table1[[#This Row],[TeamFavoriteID]],Table2[team_id_pfr],Table2[team_name],"Even"))</f>
        <v>Cleveland Browns</v>
      </c>
      <c r="M2200">
        <v>-6.5</v>
      </c>
      <c r="N2200">
        <f>IF(Table1[[#This Row],[TeamFavorite]]=Table1[[#This Row],[TeamHome]],Table1[[#This Row],[ScoreAway]]-Table1[[#This Row],[ScoreHome]],Table1[[#This Row],[ScoreHome]]-Table1[[#This Row],[ScoreAway]])</f>
        <v>-14</v>
      </c>
      <c r="O2200">
        <f>IF(Table1[[#This Row],[SpreadActual]]&lt;Table1[[#This Row],[SpreadFavorite]],1,0)</f>
        <v>1</v>
      </c>
      <c r="Q2200" t="s">
        <v>126</v>
      </c>
      <c r="R2200" t="b">
        <v>0</v>
      </c>
      <c r="S2200">
        <v>42</v>
      </c>
      <c r="T2200">
        <v>10</v>
      </c>
      <c r="U2200">
        <v>50</v>
      </c>
    </row>
    <row r="2201" spans="1:22" x14ac:dyDescent="0.2">
      <c r="A2201" s="1">
        <v>28449</v>
      </c>
      <c r="B2201">
        <v>1977</v>
      </c>
      <c r="C2201">
        <f>_xlfn.MAXIFS(Table1[ScheduleWeekWritten],Table1[ScheduleSeason],Table1[[#This Row],[ScheduleSeason]])</f>
        <v>14</v>
      </c>
      <c r="D2201">
        <v>10</v>
      </c>
      <c r="E2201" cm="1">
        <f t="array" ref="E2201">_xlfn.XLOOKUP(Table1[[#This Row],[ScheduleWeekWritten]],Table3[Game],100+Table3[Increase],Table1[[#This Row],[ScheduleWeekWritten]])</f>
        <v>10</v>
      </c>
      <c r="F2201" t="b">
        <v>0</v>
      </c>
      <c r="G2201" t="s">
        <v>49</v>
      </c>
      <c r="H2201">
        <v>28</v>
      </c>
      <c r="I2201">
        <v>13</v>
      </c>
      <c r="J2201" t="s">
        <v>67</v>
      </c>
      <c r="K2201" t="s">
        <v>51</v>
      </c>
      <c r="L2201" t="str">
        <f>_xlfn.XLOOKUP(Table1[[#This Row],[TeamFavoriteID]],Table2[team_id],Table2[team_name],_xlfn.XLOOKUP(Table1[[#This Row],[TeamFavoriteID]],Table2[team_id_pfr],Table2[team_name],"Even"))</f>
        <v>Pittsburgh Steelers</v>
      </c>
      <c r="M2201">
        <v>-2</v>
      </c>
      <c r="N2201">
        <f>IF(Table1[[#This Row],[TeamFavorite]]=Table1[[#This Row],[TeamHome]],Table1[[#This Row],[ScoreAway]]-Table1[[#This Row],[ScoreHome]],Table1[[#This Row],[ScoreHome]]-Table1[[#This Row],[ScoreAway]])</f>
        <v>-15</v>
      </c>
      <c r="O2201">
        <f>IF(Table1[[#This Row],[SpreadActual]]&lt;Table1[[#This Row],[SpreadFavorite]],1,0)</f>
        <v>1</v>
      </c>
      <c r="Q2201" t="s">
        <v>113</v>
      </c>
      <c r="R2201" t="b">
        <v>0</v>
      </c>
      <c r="S2201">
        <v>48</v>
      </c>
      <c r="T2201">
        <v>9</v>
      </c>
      <c r="U2201">
        <v>48</v>
      </c>
    </row>
    <row r="2202" spans="1:22" x14ac:dyDescent="0.2">
      <c r="A2202" s="1">
        <v>28449</v>
      </c>
      <c r="B2202">
        <v>1977</v>
      </c>
      <c r="C2202">
        <f>_xlfn.MAXIFS(Table1[ScheduleWeekWritten],Table1[ScheduleSeason],Table1[[#This Row],[ScheduleSeason]])</f>
        <v>14</v>
      </c>
      <c r="D2202">
        <v>10</v>
      </c>
      <c r="E2202" cm="1">
        <f t="array" ref="E2202">_xlfn.XLOOKUP(Table1[[#This Row],[ScheduleWeekWritten]],Table3[Game],100+Table3[Increase],Table1[[#This Row],[ScheduleWeekWritten]])</f>
        <v>10</v>
      </c>
      <c r="F2202" t="b">
        <v>0</v>
      </c>
      <c r="G2202" t="s">
        <v>27</v>
      </c>
      <c r="H2202">
        <v>12</v>
      </c>
      <c r="I2202">
        <v>7</v>
      </c>
      <c r="J2202" t="s">
        <v>20</v>
      </c>
      <c r="K2202" t="s">
        <v>21</v>
      </c>
      <c r="L2202" t="str">
        <f>_xlfn.XLOOKUP(Table1[[#This Row],[TeamFavoriteID]],Table2[team_id],Table2[team_name],_xlfn.XLOOKUP(Table1[[#This Row],[TeamFavoriteID]],Table2[team_id_pfr],Table2[team_name],"Even"))</f>
        <v>Las Vegas Raiders</v>
      </c>
      <c r="M2202">
        <v>-12.5</v>
      </c>
      <c r="N2202">
        <f>IF(Table1[[#This Row],[TeamFavorite]]=Table1[[#This Row],[TeamHome]],Table1[[#This Row],[ScoreAway]]-Table1[[#This Row],[ScoreHome]],Table1[[#This Row],[ScoreHome]]-Table1[[#This Row],[ScoreAway]])</f>
        <v>5</v>
      </c>
      <c r="O2202">
        <f>IF(Table1[[#This Row],[SpreadActual]]&lt;Table1[[#This Row],[SpreadFavorite]],1,0)</f>
        <v>0</v>
      </c>
      <c r="Q2202" t="s">
        <v>94</v>
      </c>
      <c r="R2202" t="b">
        <v>0</v>
      </c>
      <c r="S2202">
        <v>59</v>
      </c>
      <c r="T2202">
        <v>9</v>
      </c>
      <c r="U2202">
        <v>56</v>
      </c>
    </row>
    <row r="2203" spans="1:22" x14ac:dyDescent="0.2">
      <c r="A2203" s="1">
        <v>28449</v>
      </c>
      <c r="B2203">
        <v>1977</v>
      </c>
      <c r="C2203">
        <f>_xlfn.MAXIFS(Table1[ScheduleWeekWritten],Table1[ScheduleSeason],Table1[[#This Row],[ScheduleSeason]])</f>
        <v>14</v>
      </c>
      <c r="D2203">
        <v>10</v>
      </c>
      <c r="E2203" cm="1">
        <f t="array" ref="E2203">_xlfn.XLOOKUP(Table1[[#This Row],[ScheduleWeekWritten]],Table3[Game],100+Table3[Increase],Table1[[#This Row],[ScheduleWeekWritten]])</f>
        <v>10</v>
      </c>
      <c r="F2203" t="b">
        <v>0</v>
      </c>
      <c r="G2203" t="s">
        <v>53</v>
      </c>
      <c r="H2203">
        <v>10</v>
      </c>
      <c r="I2203">
        <v>23</v>
      </c>
      <c r="J2203" t="s">
        <v>39</v>
      </c>
      <c r="K2203" t="s">
        <v>40</v>
      </c>
      <c r="L2203" t="str">
        <f>_xlfn.XLOOKUP(Table1[[#This Row],[TeamFavoriteID]],Table2[team_id],Table2[team_name],_xlfn.XLOOKUP(Table1[[#This Row],[TeamFavoriteID]],Table2[team_id_pfr],Table2[team_name],"Even"))</f>
        <v>Los Angeles Rams</v>
      </c>
      <c r="M2203">
        <v>-4.5</v>
      </c>
      <c r="N2203">
        <f>IF(Table1[[#This Row],[TeamFavorite]]=Table1[[#This Row],[TeamHome]],Table1[[#This Row],[ScoreAway]]-Table1[[#This Row],[ScoreHome]],Table1[[#This Row],[ScoreHome]]-Table1[[#This Row],[ScoreAway]])</f>
        <v>-13</v>
      </c>
      <c r="O2203">
        <f>IF(Table1[[#This Row],[SpreadActual]]&lt;Table1[[#This Row],[SpreadFavorite]],1,0)</f>
        <v>1</v>
      </c>
      <c r="Q2203" t="s">
        <v>118</v>
      </c>
      <c r="R2203" t="b">
        <v>0</v>
      </c>
      <c r="S2203">
        <v>45</v>
      </c>
      <c r="T2203">
        <v>8</v>
      </c>
      <c r="U2203">
        <v>66</v>
      </c>
    </row>
    <row r="2204" spans="1:22" x14ac:dyDescent="0.2">
      <c r="A2204" s="1">
        <v>28449</v>
      </c>
      <c r="B2204">
        <v>1977</v>
      </c>
      <c r="C2204">
        <f>_xlfn.MAXIFS(Table1[ScheduleWeekWritten],Table1[ScheduleSeason],Table1[[#This Row],[ScheduleSeason]])</f>
        <v>14</v>
      </c>
      <c r="D2204">
        <v>10</v>
      </c>
      <c r="E2204" cm="1">
        <f t="array" ref="E2204">_xlfn.XLOOKUP(Table1[[#This Row],[ScheduleWeekWritten]],Table3[Game],100+Table3[Increase],Table1[[#This Row],[ScheduleWeekWritten]])</f>
        <v>10</v>
      </c>
      <c r="F2204" t="b">
        <v>0</v>
      </c>
      <c r="G2204" t="s">
        <v>128</v>
      </c>
      <c r="H2204">
        <v>10</v>
      </c>
      <c r="I2204">
        <v>22</v>
      </c>
      <c r="J2204" t="s">
        <v>23</v>
      </c>
      <c r="K2204" t="s">
        <v>25</v>
      </c>
      <c r="L2204" t="str">
        <f>_xlfn.XLOOKUP(Table1[[#This Row],[TeamFavoriteID]],Table2[team_id],Table2[team_name],_xlfn.XLOOKUP(Table1[[#This Row],[TeamFavoriteID]],Table2[team_id_pfr],Table2[team_name],"Even"))</f>
        <v>Houston Oilers</v>
      </c>
      <c r="M2204">
        <v>-7</v>
      </c>
      <c r="N2204">
        <f>IF(Table1[[#This Row],[TeamFavorite]]=Table1[[#This Row],[TeamHome]],Table1[[#This Row],[ScoreAway]]-Table1[[#This Row],[ScoreHome]],Table1[[#This Row],[ScoreHome]]-Table1[[#This Row],[ScoreAway]])</f>
        <v>-12</v>
      </c>
      <c r="O2204">
        <f>IF(Table1[[#This Row],[SpreadActual]]&lt;Table1[[#This Row],[SpreadFavorite]],1,0)</f>
        <v>1</v>
      </c>
      <c r="Q2204" t="s">
        <v>129</v>
      </c>
      <c r="R2204" t="b">
        <v>0</v>
      </c>
      <c r="S2204">
        <v>72</v>
      </c>
      <c r="T2204">
        <v>0</v>
      </c>
      <c r="V2204" t="s">
        <v>103</v>
      </c>
    </row>
    <row r="2205" spans="1:22" x14ac:dyDescent="0.2">
      <c r="A2205" s="1">
        <v>28449</v>
      </c>
      <c r="B2205">
        <v>1977</v>
      </c>
      <c r="C2205">
        <f>_xlfn.MAXIFS(Table1[ScheduleWeekWritten],Table1[ScheduleSeason],Table1[[#This Row],[ScheduleSeason]])</f>
        <v>14</v>
      </c>
      <c r="D2205">
        <v>10</v>
      </c>
      <c r="E2205" cm="1">
        <f t="array" ref="E2205">_xlfn.XLOOKUP(Table1[[#This Row],[ScheduleWeekWritten]],Table3[Game],100+Table3[Increase],Table1[[#This Row],[ScheduleWeekWritten]])</f>
        <v>10</v>
      </c>
      <c r="F2205" t="b">
        <v>0</v>
      </c>
      <c r="G2205" t="s">
        <v>57</v>
      </c>
      <c r="H2205">
        <v>21</v>
      </c>
      <c r="I2205">
        <v>16</v>
      </c>
      <c r="J2205" t="s">
        <v>58</v>
      </c>
      <c r="K2205" t="s">
        <v>59</v>
      </c>
      <c r="L2205" t="str">
        <f>_xlfn.XLOOKUP(Table1[[#This Row],[TeamFavoriteID]],Table2[team_id],Table2[team_name],_xlfn.XLOOKUP(Table1[[#This Row],[TeamFavoriteID]],Table2[team_id_pfr],Table2[team_name],"Even"))</f>
        <v>Arizona Cardinals</v>
      </c>
      <c r="M2205">
        <v>-10</v>
      </c>
      <c r="N2205">
        <f>IF(Table1[[#This Row],[TeamFavorite]]=Table1[[#This Row],[TeamHome]],Table1[[#This Row],[ScoreAway]]-Table1[[#This Row],[ScoreHome]],Table1[[#This Row],[ScoreHome]]-Table1[[#This Row],[ScoreAway]])</f>
        <v>5</v>
      </c>
      <c r="O2205">
        <f>IF(Table1[[#This Row],[SpreadActual]]&lt;Table1[[#This Row],[SpreadFavorite]],1,0)</f>
        <v>0</v>
      </c>
      <c r="Q2205" t="s">
        <v>60</v>
      </c>
      <c r="R2205" t="b">
        <v>0</v>
      </c>
      <c r="S2205">
        <v>58</v>
      </c>
      <c r="T2205">
        <v>17</v>
      </c>
      <c r="U2205">
        <v>86</v>
      </c>
    </row>
    <row r="2206" spans="1:22" x14ac:dyDescent="0.2">
      <c r="A2206" s="1">
        <v>28450</v>
      </c>
      <c r="B2206">
        <v>1977</v>
      </c>
      <c r="C2206">
        <f>_xlfn.MAXIFS(Table1[ScheduleWeekWritten],Table1[ScheduleSeason],Table1[[#This Row],[ScheduleSeason]])</f>
        <v>14</v>
      </c>
      <c r="D2206">
        <v>10</v>
      </c>
      <c r="E2206" cm="1">
        <f t="array" ref="E2206">_xlfn.XLOOKUP(Table1[[#This Row],[ScheduleWeekWritten]],Table3[Game],100+Table3[Increase],Table1[[#This Row],[ScheduleWeekWritten]])</f>
        <v>10</v>
      </c>
      <c r="F2206" t="b">
        <v>0</v>
      </c>
      <c r="G2206" t="s">
        <v>61</v>
      </c>
      <c r="H2206">
        <v>10</v>
      </c>
      <c r="I2206">
        <v>9</v>
      </c>
      <c r="J2206" t="s">
        <v>33</v>
      </c>
      <c r="K2206" t="s">
        <v>85</v>
      </c>
      <c r="L2206" t="str">
        <f>_xlfn.XLOOKUP(Table1[[#This Row],[TeamFavoriteID]],Table2[team_id],Table2[team_name],_xlfn.XLOOKUP(Table1[[#This Row],[TeamFavoriteID]],Table2[team_id_pfr],Table2[team_name],"Even"))</f>
        <v>Washington Commanders</v>
      </c>
      <c r="M2206">
        <v>-14</v>
      </c>
      <c r="N2206">
        <f>IF(Table1[[#This Row],[TeamFavorite]]=Table1[[#This Row],[TeamHome]],Table1[[#This Row],[ScoreAway]]-Table1[[#This Row],[ScoreHome]],Table1[[#This Row],[ScoreHome]]-Table1[[#This Row],[ScoreAway]])</f>
        <v>1</v>
      </c>
      <c r="O2206">
        <f>IF(Table1[[#This Row],[SpreadActual]]&lt;Table1[[#This Row],[SpreadFavorite]],1,0)</f>
        <v>0</v>
      </c>
      <c r="Q2206" t="s">
        <v>64</v>
      </c>
      <c r="R2206" t="b">
        <v>0</v>
      </c>
      <c r="S2206">
        <v>50</v>
      </c>
      <c r="T2206">
        <v>11</v>
      </c>
      <c r="U2206">
        <v>77</v>
      </c>
    </row>
    <row r="2207" spans="1:22" x14ac:dyDescent="0.2">
      <c r="A2207" s="1">
        <v>28453</v>
      </c>
      <c r="B2207">
        <v>1977</v>
      </c>
      <c r="C2207">
        <f>_xlfn.MAXIFS(Table1[ScheduleWeekWritten],Table1[ScheduleSeason],Table1[[#This Row],[ScheduleSeason]])</f>
        <v>14</v>
      </c>
      <c r="D2207">
        <v>11</v>
      </c>
      <c r="E2207" cm="1">
        <f t="array" ref="E2207">_xlfn.XLOOKUP(Table1[[#This Row],[ScheduleWeekWritten]],Table3[Game],100+Table3[Increase],Table1[[#This Row],[ScheduleWeekWritten]])</f>
        <v>11</v>
      </c>
      <c r="F2207" t="b">
        <v>0</v>
      </c>
      <c r="G2207" t="s">
        <v>45</v>
      </c>
      <c r="H2207">
        <v>14</v>
      </c>
      <c r="I2207">
        <v>31</v>
      </c>
      <c r="J2207" t="s">
        <v>46</v>
      </c>
      <c r="K2207" t="s">
        <v>47</v>
      </c>
      <c r="L2207" t="str">
        <f>_xlfn.XLOOKUP(Table1[[#This Row],[TeamFavoriteID]],Table2[team_id],Table2[team_name],_xlfn.XLOOKUP(Table1[[#This Row],[TeamFavoriteID]],Table2[team_id_pfr],Table2[team_name],"Even"))</f>
        <v>Chicago Bears</v>
      </c>
      <c r="M2207">
        <v>-2.5</v>
      </c>
      <c r="N2207">
        <f>IF(Table1[[#This Row],[TeamFavorite]]=Table1[[#This Row],[TeamHome]],Table1[[#This Row],[ScoreAway]]-Table1[[#This Row],[ScoreHome]],Table1[[#This Row],[ScoreHome]]-Table1[[#This Row],[ScoreAway]])</f>
        <v>-17</v>
      </c>
      <c r="O2207">
        <f>IF(Table1[[#This Row],[SpreadActual]]&lt;Table1[[#This Row],[SpreadFavorite]],1,0)</f>
        <v>1</v>
      </c>
      <c r="Q2207" t="s">
        <v>125</v>
      </c>
      <c r="R2207" t="b">
        <v>0</v>
      </c>
      <c r="S2207">
        <v>72</v>
      </c>
      <c r="T2207">
        <v>0</v>
      </c>
      <c r="V2207" t="s">
        <v>103</v>
      </c>
    </row>
    <row r="2208" spans="1:22" x14ac:dyDescent="0.2">
      <c r="A2208" s="1">
        <v>28453</v>
      </c>
      <c r="B2208">
        <v>1977</v>
      </c>
      <c r="C2208">
        <f>_xlfn.MAXIFS(Table1[ScheduleWeekWritten],Table1[ScheduleSeason],Table1[[#This Row],[ScheduleSeason]])</f>
        <v>14</v>
      </c>
      <c r="D2208">
        <v>11</v>
      </c>
      <c r="E2208" cm="1">
        <f t="array" ref="E2208">_xlfn.XLOOKUP(Table1[[#This Row],[ScheduleWeekWritten]],Table3[Game],100+Table3[Increase],Table1[[#This Row],[ScheduleWeekWritten]])</f>
        <v>11</v>
      </c>
      <c r="F2208" t="b">
        <v>0</v>
      </c>
      <c r="G2208" t="s">
        <v>57</v>
      </c>
      <c r="H2208">
        <v>14</v>
      </c>
      <c r="I2208">
        <v>55</v>
      </c>
      <c r="J2208" t="s">
        <v>19</v>
      </c>
      <c r="K2208" t="s">
        <v>59</v>
      </c>
      <c r="L2208" t="str">
        <f>_xlfn.XLOOKUP(Table1[[#This Row],[TeamFavoriteID]],Table2[team_id],Table2[team_name],_xlfn.XLOOKUP(Table1[[#This Row],[TeamFavoriteID]],Table2[team_id_pfr],Table2[team_name],"Even"))</f>
        <v>Arizona Cardinals</v>
      </c>
      <c r="M2208">
        <v>-6</v>
      </c>
      <c r="N2208">
        <f>IF(Table1[[#This Row],[TeamFavorite]]=Table1[[#This Row],[TeamHome]],Table1[[#This Row],[ScoreAway]]-Table1[[#This Row],[ScoreHome]],Table1[[#This Row],[ScoreHome]]-Table1[[#This Row],[ScoreAway]])</f>
        <v>-41</v>
      </c>
      <c r="O2208">
        <f>IF(Table1[[#This Row],[SpreadActual]]&lt;Table1[[#This Row],[SpreadFavorite]],1,0)</f>
        <v>1</v>
      </c>
      <c r="Q2208" t="s">
        <v>60</v>
      </c>
      <c r="R2208" t="b">
        <v>0</v>
      </c>
      <c r="S2208">
        <v>39</v>
      </c>
      <c r="T2208">
        <v>8</v>
      </c>
      <c r="U2208">
        <v>95</v>
      </c>
    </row>
    <row r="2209" spans="1:22" x14ac:dyDescent="0.2">
      <c r="A2209" s="1">
        <v>28456</v>
      </c>
      <c r="B2209">
        <v>1977</v>
      </c>
      <c r="C2209">
        <f>_xlfn.MAXIFS(Table1[ScheduleWeekWritten],Table1[ScheduleSeason],Table1[[#This Row],[ScheduleSeason]])</f>
        <v>14</v>
      </c>
      <c r="D2209">
        <v>11</v>
      </c>
      <c r="E2209" cm="1">
        <f t="array" ref="E2209">_xlfn.XLOOKUP(Table1[[#This Row],[ScheduleWeekWritten]],Table3[Game],100+Table3[Increase],Table1[[#This Row],[ScheduleWeekWritten]])</f>
        <v>11</v>
      </c>
      <c r="F2209" t="b">
        <v>0</v>
      </c>
      <c r="G2209" t="s">
        <v>101</v>
      </c>
      <c r="H2209">
        <v>30</v>
      </c>
      <c r="I2209">
        <v>13</v>
      </c>
      <c r="J2209" t="s">
        <v>50</v>
      </c>
      <c r="K2209" t="s">
        <v>104</v>
      </c>
      <c r="L2209" t="str">
        <f>_xlfn.XLOOKUP(Table1[[#This Row],[TeamFavoriteID]],Table2[team_id],Table2[team_name],_xlfn.XLOOKUP(Table1[[#This Row],[TeamFavoriteID]],Table2[team_id_pfr],Table2[team_name],"Even"))</f>
        <v>Cincinnati Bengals</v>
      </c>
      <c r="M2209">
        <v>-13</v>
      </c>
      <c r="N2209">
        <f>IF(Table1[[#This Row],[TeamFavorite]]=Table1[[#This Row],[TeamHome]],Table1[[#This Row],[ScoreAway]]-Table1[[#This Row],[ScoreHome]],Table1[[#This Row],[ScoreHome]]-Table1[[#This Row],[ScoreAway]])</f>
        <v>-17</v>
      </c>
      <c r="O2209">
        <f>IF(Table1[[#This Row],[SpreadActual]]&lt;Table1[[#This Row],[SpreadFavorite]],1,0)</f>
        <v>1</v>
      </c>
      <c r="Q2209" t="s">
        <v>111</v>
      </c>
      <c r="R2209" t="b">
        <v>0</v>
      </c>
      <c r="S2209">
        <v>20</v>
      </c>
      <c r="T2209">
        <v>10</v>
      </c>
      <c r="U2209">
        <v>79</v>
      </c>
    </row>
    <row r="2210" spans="1:22" x14ac:dyDescent="0.2">
      <c r="A2210" s="1">
        <v>28456</v>
      </c>
      <c r="B2210">
        <v>1977</v>
      </c>
      <c r="C2210">
        <f>_xlfn.MAXIFS(Table1[ScheduleWeekWritten],Table1[ScheduleSeason],Table1[[#This Row],[ScheduleSeason]])</f>
        <v>14</v>
      </c>
      <c r="D2210">
        <v>11</v>
      </c>
      <c r="E2210" cm="1">
        <f t="array" ref="E2210">_xlfn.XLOOKUP(Table1[[#This Row],[ScheduleWeekWritten]],Table3[Game],100+Table3[Increase],Table1[[#This Row],[ScheduleWeekWritten]])</f>
        <v>11</v>
      </c>
      <c r="F2210" t="b">
        <v>0</v>
      </c>
      <c r="G2210" t="s">
        <v>62</v>
      </c>
      <c r="H2210">
        <v>0</v>
      </c>
      <c r="I2210">
        <v>9</v>
      </c>
      <c r="J2210" t="s">
        <v>39</v>
      </c>
      <c r="K2210" t="s">
        <v>40</v>
      </c>
      <c r="L2210" t="str">
        <f>_xlfn.XLOOKUP(Table1[[#This Row],[TeamFavoriteID]],Table2[team_id],Table2[team_name],_xlfn.XLOOKUP(Table1[[#This Row],[TeamFavoriteID]],Table2[team_id_pfr],Table2[team_name],"Even"))</f>
        <v>Los Angeles Rams</v>
      </c>
      <c r="M2210">
        <v>-2</v>
      </c>
      <c r="N2210">
        <f>IF(Table1[[#This Row],[TeamFavorite]]=Table1[[#This Row],[TeamHome]],Table1[[#This Row],[ScoreAway]]-Table1[[#This Row],[ScoreHome]],Table1[[#This Row],[ScoreHome]]-Table1[[#This Row],[ScoreAway]])</f>
        <v>-9</v>
      </c>
      <c r="O2210">
        <f>IF(Table1[[#This Row],[SpreadActual]]&lt;Table1[[#This Row],[SpreadFavorite]],1,0)</f>
        <v>1</v>
      </c>
      <c r="Q2210" t="s">
        <v>66</v>
      </c>
      <c r="R2210" t="b">
        <v>0</v>
      </c>
      <c r="S2210">
        <v>21</v>
      </c>
      <c r="T2210">
        <v>15</v>
      </c>
      <c r="U2210">
        <v>66</v>
      </c>
    </row>
    <row r="2211" spans="1:22" x14ac:dyDescent="0.2">
      <c r="A2211" s="1">
        <v>28456</v>
      </c>
      <c r="B2211">
        <v>1977</v>
      </c>
      <c r="C2211">
        <f>_xlfn.MAXIFS(Table1[ScheduleWeekWritten],Table1[ScheduleSeason],Table1[[#This Row],[ScheduleSeason]])</f>
        <v>14</v>
      </c>
      <c r="D2211">
        <v>11</v>
      </c>
      <c r="E2211" cm="1">
        <f t="array" ref="E2211">_xlfn.XLOOKUP(Table1[[#This Row],[ScheduleWeekWritten]],Table3[Game],100+Table3[Increase],Table1[[#This Row],[ScheduleWeekWritten]])</f>
        <v>11</v>
      </c>
      <c r="F2211" t="b">
        <v>0</v>
      </c>
      <c r="G2211" t="s">
        <v>24</v>
      </c>
      <c r="H2211">
        <v>27</v>
      </c>
      <c r="I2211">
        <v>13</v>
      </c>
      <c r="J2211" t="s">
        <v>34</v>
      </c>
      <c r="K2211" t="s">
        <v>88</v>
      </c>
      <c r="L2211" t="str">
        <f>_xlfn.XLOOKUP(Table1[[#This Row],[TeamFavoriteID]],Table2[team_id],Table2[team_name],_xlfn.XLOOKUP(Table1[[#This Row],[TeamFavoriteID]],Table2[team_id_pfr],Table2[team_name],"Even"))</f>
        <v>Denver Broncos</v>
      </c>
      <c r="M2211">
        <v>-2</v>
      </c>
      <c r="N2211">
        <f>IF(Table1[[#This Row],[TeamFavorite]]=Table1[[#This Row],[TeamHome]],Table1[[#This Row],[ScoreAway]]-Table1[[#This Row],[ScoreHome]],Table1[[#This Row],[ScoreHome]]-Table1[[#This Row],[ScoreAway]])</f>
        <v>-14</v>
      </c>
      <c r="O2211">
        <f>IF(Table1[[#This Row],[SpreadActual]]&lt;Table1[[#This Row],[SpreadFavorite]],1,0)</f>
        <v>1</v>
      </c>
      <c r="Q2211" t="s">
        <v>71</v>
      </c>
      <c r="R2211" t="b">
        <v>0</v>
      </c>
      <c r="S2211">
        <v>40</v>
      </c>
      <c r="T2211">
        <v>15</v>
      </c>
      <c r="U2211">
        <v>48</v>
      </c>
    </row>
    <row r="2212" spans="1:22" x14ac:dyDescent="0.2">
      <c r="A2212" s="1">
        <v>28456</v>
      </c>
      <c r="B2212">
        <v>1977</v>
      </c>
      <c r="C2212">
        <f>_xlfn.MAXIFS(Table1[ScheduleWeekWritten],Table1[ScheduleSeason],Table1[[#This Row],[ScheduleSeason]])</f>
        <v>14</v>
      </c>
      <c r="D2212">
        <v>11</v>
      </c>
      <c r="E2212" cm="1">
        <f t="array" ref="E2212">_xlfn.XLOOKUP(Table1[[#This Row],[ScheduleWeekWritten]],Table3[Game],100+Table3[Increase],Table1[[#This Row],[ScheduleWeekWritten]])</f>
        <v>11</v>
      </c>
      <c r="F2212" t="b">
        <v>0</v>
      </c>
      <c r="G2212" t="s">
        <v>33</v>
      </c>
      <c r="H2212">
        <v>6</v>
      </c>
      <c r="I2212">
        <v>13</v>
      </c>
      <c r="J2212" t="s">
        <v>54</v>
      </c>
      <c r="K2212" t="s">
        <v>55</v>
      </c>
      <c r="L2212" t="str">
        <f>_xlfn.XLOOKUP(Table1[[#This Row],[TeamFavoriteID]],Table2[team_id],Table2[team_name],_xlfn.XLOOKUP(Table1[[#This Row],[TeamFavoriteID]],Table2[team_id_pfr],Table2[team_name],"Even"))</f>
        <v>Minnesota Vikings</v>
      </c>
      <c r="M2212">
        <v>-7.5</v>
      </c>
      <c r="N2212">
        <f>IF(Table1[[#This Row],[TeamFavorite]]=Table1[[#This Row],[TeamHome]],Table1[[#This Row],[ScoreAway]]-Table1[[#This Row],[ScoreHome]],Table1[[#This Row],[ScoreHome]]-Table1[[#This Row],[ScoreAway]])</f>
        <v>-7</v>
      </c>
      <c r="O2212">
        <f>IF(Table1[[#This Row],[SpreadActual]]&lt;Table1[[#This Row],[SpreadFavorite]],1,0)</f>
        <v>0</v>
      </c>
      <c r="Q2212" t="s">
        <v>82</v>
      </c>
      <c r="R2212" t="b">
        <v>0</v>
      </c>
      <c r="S2212">
        <v>10</v>
      </c>
      <c r="T2212">
        <v>10</v>
      </c>
      <c r="U2212">
        <v>71</v>
      </c>
    </row>
    <row r="2213" spans="1:22" x14ac:dyDescent="0.2">
      <c r="A2213" s="1">
        <v>28456</v>
      </c>
      <c r="B2213">
        <v>1977</v>
      </c>
      <c r="C2213">
        <f>_xlfn.MAXIFS(Table1[ScheduleWeekWritten],Table1[ScheduleSeason],Table1[[#This Row],[ScheduleSeason]])</f>
        <v>14</v>
      </c>
      <c r="D2213">
        <v>11</v>
      </c>
      <c r="E2213" cm="1">
        <f t="array" ref="E2213">_xlfn.XLOOKUP(Table1[[#This Row],[ScheduleWeekWritten]],Table3[Game],100+Table3[Increase],Table1[[#This Row],[ScheduleWeekWritten]])</f>
        <v>11</v>
      </c>
      <c r="F2213" t="b">
        <v>0</v>
      </c>
      <c r="G2213" t="s">
        <v>23</v>
      </c>
      <c r="H2213">
        <v>34</v>
      </c>
      <c r="I2213">
        <v>20</v>
      </c>
      <c r="J2213" t="s">
        <v>42</v>
      </c>
      <c r="K2213" t="s">
        <v>25</v>
      </c>
      <c r="L2213" t="str">
        <f>_xlfn.XLOOKUP(Table1[[#This Row],[TeamFavoriteID]],Table2[team_id],Table2[team_name],_xlfn.XLOOKUP(Table1[[#This Row],[TeamFavoriteID]],Table2[team_id_pfr],Table2[team_name],"Even"))</f>
        <v>Houston Oilers</v>
      </c>
      <c r="M2213">
        <v>-9.5</v>
      </c>
      <c r="N2213">
        <f>IF(Table1[[#This Row],[TeamFavorite]]=Table1[[#This Row],[TeamHome]],Table1[[#This Row],[ScoreAway]]-Table1[[#This Row],[ScoreHome]],Table1[[#This Row],[ScoreHome]]-Table1[[#This Row],[ScoreAway]])</f>
        <v>-14</v>
      </c>
      <c r="O2213">
        <f>IF(Table1[[#This Row],[SpreadActual]]&lt;Table1[[#This Row],[SpreadFavorite]],1,0)</f>
        <v>1</v>
      </c>
      <c r="Q2213" t="s">
        <v>102</v>
      </c>
      <c r="R2213" t="b">
        <v>0</v>
      </c>
      <c r="S2213">
        <v>72</v>
      </c>
      <c r="T2213">
        <v>0</v>
      </c>
      <c r="V2213" t="s">
        <v>103</v>
      </c>
    </row>
    <row r="2214" spans="1:22" x14ac:dyDescent="0.2">
      <c r="A2214" s="1">
        <v>28456</v>
      </c>
      <c r="B2214">
        <v>1977</v>
      </c>
      <c r="C2214">
        <f>_xlfn.MAXIFS(Table1[ScheduleWeekWritten],Table1[ScheduleSeason],Table1[[#This Row],[ScheduleSeason]])</f>
        <v>14</v>
      </c>
      <c r="D2214">
        <v>11</v>
      </c>
      <c r="E2214" cm="1">
        <f t="array" ref="E2214">_xlfn.XLOOKUP(Table1[[#This Row],[ScheduleWeekWritten]],Table3[Game],100+Table3[Increase],Table1[[#This Row],[ScheduleWeekWritten]])</f>
        <v>11</v>
      </c>
      <c r="F2214" t="b">
        <v>0</v>
      </c>
      <c r="G2214" t="s">
        <v>115</v>
      </c>
      <c r="H2214">
        <v>14</v>
      </c>
      <c r="I2214">
        <v>6</v>
      </c>
      <c r="J2214" t="s">
        <v>58</v>
      </c>
      <c r="K2214" t="s">
        <v>70</v>
      </c>
      <c r="L2214" t="str">
        <f>_xlfn.XLOOKUP(Table1[[#This Row],[TeamFavoriteID]],Table2[team_id],Table2[team_name],_xlfn.XLOOKUP(Table1[[#This Row],[TeamFavoriteID]],Table2[team_id_pfr],Table2[team_name],"Even"))</f>
        <v>Boston Patriots</v>
      </c>
      <c r="M2214">
        <v>-10.5</v>
      </c>
      <c r="N2214">
        <f>IF(Table1[[#This Row],[TeamFavorite]]=Table1[[#This Row],[TeamHome]],Table1[[#This Row],[ScoreAway]]-Table1[[#This Row],[ScoreHome]],Table1[[#This Row],[ScoreHome]]-Table1[[#This Row],[ScoreAway]])</f>
        <v>8</v>
      </c>
      <c r="O2214">
        <f>IF(Table1[[#This Row],[SpreadActual]]&lt;Table1[[#This Row],[SpreadFavorite]],1,0)</f>
        <v>0</v>
      </c>
      <c r="Q2214" t="s">
        <v>116</v>
      </c>
      <c r="R2214" t="b">
        <v>0</v>
      </c>
      <c r="S2214">
        <v>34</v>
      </c>
      <c r="T2214">
        <v>27</v>
      </c>
      <c r="U2214">
        <v>50</v>
      </c>
    </row>
    <row r="2215" spans="1:22" x14ac:dyDescent="0.2">
      <c r="A2215" s="1">
        <v>28456</v>
      </c>
      <c r="B2215">
        <v>1977</v>
      </c>
      <c r="C2215">
        <f>_xlfn.MAXIFS(Table1[ScheduleWeekWritten],Table1[ScheduleSeason],Table1[[#This Row],[ScheduleSeason]])</f>
        <v>14</v>
      </c>
      <c r="D2215">
        <v>11</v>
      </c>
      <c r="E2215" cm="1">
        <f t="array" ref="E2215">_xlfn.XLOOKUP(Table1[[#This Row],[ScheduleWeekWritten]],Table3[Game],100+Table3[Increase],Table1[[#This Row],[ScheduleWeekWritten]])</f>
        <v>11</v>
      </c>
      <c r="F2215" t="b">
        <v>0</v>
      </c>
      <c r="G2215" t="s">
        <v>31</v>
      </c>
      <c r="H2215">
        <v>20</v>
      </c>
      <c r="I2215">
        <v>23</v>
      </c>
      <c r="J2215" t="s">
        <v>49</v>
      </c>
      <c r="K2215" t="s">
        <v>51</v>
      </c>
      <c r="L2215" t="str">
        <f>_xlfn.XLOOKUP(Table1[[#This Row],[TeamFavoriteID]],Table2[team_id],Table2[team_name],_xlfn.XLOOKUP(Table1[[#This Row],[TeamFavoriteID]],Table2[team_id_pfr],Table2[team_name],"Even"))</f>
        <v>Pittsburgh Steelers</v>
      </c>
      <c r="M2215">
        <v>-14.5</v>
      </c>
      <c r="N2215">
        <f>IF(Table1[[#This Row],[TeamFavorite]]=Table1[[#This Row],[TeamHome]],Table1[[#This Row],[ScoreAway]]-Table1[[#This Row],[ScoreHome]],Table1[[#This Row],[ScoreHome]]-Table1[[#This Row],[ScoreAway]])</f>
        <v>-3</v>
      </c>
      <c r="O2215">
        <f>IF(Table1[[#This Row],[SpreadActual]]&lt;Table1[[#This Row],[SpreadFavorite]],1,0)</f>
        <v>0</v>
      </c>
      <c r="Q2215" t="s">
        <v>74</v>
      </c>
      <c r="R2215" t="b">
        <v>0</v>
      </c>
      <c r="S2215">
        <v>31</v>
      </c>
      <c r="T2215">
        <v>22</v>
      </c>
      <c r="U2215">
        <v>49</v>
      </c>
    </row>
    <row r="2216" spans="1:22" x14ac:dyDescent="0.2">
      <c r="A2216" s="1">
        <v>28456</v>
      </c>
      <c r="B2216">
        <v>1977</v>
      </c>
      <c r="C2216">
        <f>_xlfn.MAXIFS(Table1[ScheduleWeekWritten],Table1[ScheduleSeason],Table1[[#This Row],[ScheduleSeason]])</f>
        <v>14</v>
      </c>
      <c r="D2216">
        <v>11</v>
      </c>
      <c r="E2216" cm="1">
        <f t="array" ref="E2216">_xlfn.XLOOKUP(Table1[[#This Row],[ScheduleWeekWritten]],Table3[Game],100+Table3[Increase],Table1[[#This Row],[ScheduleWeekWritten]])</f>
        <v>11</v>
      </c>
      <c r="F2216" t="b">
        <v>0</v>
      </c>
      <c r="G2216" t="s">
        <v>53</v>
      </c>
      <c r="H2216">
        <v>20</v>
      </c>
      <c r="I2216">
        <v>17</v>
      </c>
      <c r="J2216" t="s">
        <v>95</v>
      </c>
      <c r="K2216" t="s">
        <v>87</v>
      </c>
      <c r="L2216" t="str">
        <f>_xlfn.XLOOKUP(Table1[[#This Row],[TeamFavoriteID]],Table2[team_id],Table2[team_name],_xlfn.XLOOKUP(Table1[[#This Row],[TeamFavoriteID]],Table2[team_id_pfr],Table2[team_name],"Even"))</f>
        <v>San Francisco 49ers</v>
      </c>
      <c r="M2216">
        <v>-3</v>
      </c>
      <c r="N2216">
        <f>IF(Table1[[#This Row],[TeamFavorite]]=Table1[[#This Row],[TeamHome]],Table1[[#This Row],[ScoreAway]]-Table1[[#This Row],[ScoreHome]],Table1[[#This Row],[ScoreHome]]-Table1[[#This Row],[ScoreAway]])</f>
        <v>-3</v>
      </c>
      <c r="O2216">
        <f>IF(Table1[[#This Row],[SpreadActual]]&lt;Table1[[#This Row],[SpreadFavorite]],1,0)</f>
        <v>0</v>
      </c>
      <c r="Q2216" t="s">
        <v>118</v>
      </c>
      <c r="R2216" t="b">
        <v>0</v>
      </c>
      <c r="S2216">
        <v>54</v>
      </c>
      <c r="T2216">
        <v>12</v>
      </c>
      <c r="U2216">
        <v>91</v>
      </c>
    </row>
    <row r="2217" spans="1:22" x14ac:dyDescent="0.2">
      <c r="A2217" s="1">
        <v>28456</v>
      </c>
      <c r="B2217">
        <v>1977</v>
      </c>
      <c r="C2217">
        <f>_xlfn.MAXIFS(Table1[ScheduleWeekWritten],Table1[ScheduleSeason],Table1[[#This Row],[ScheduleSeason]])</f>
        <v>14</v>
      </c>
      <c r="D2217">
        <v>11</v>
      </c>
      <c r="E2217" cm="1">
        <f t="array" ref="E2217">_xlfn.XLOOKUP(Table1[[#This Row],[ScheduleWeekWritten]],Table3[Game],100+Table3[Increase],Table1[[#This Row],[ScheduleWeekWritten]])</f>
        <v>11</v>
      </c>
      <c r="F2217" t="b">
        <v>0</v>
      </c>
      <c r="G2217" t="s">
        <v>128</v>
      </c>
      <c r="H2217">
        <v>28</v>
      </c>
      <c r="I2217">
        <v>30</v>
      </c>
      <c r="J2217" t="s">
        <v>27</v>
      </c>
      <c r="K2217" t="s">
        <v>29</v>
      </c>
      <c r="L2217" t="str">
        <f>_xlfn.XLOOKUP(Table1[[#This Row],[TeamFavoriteID]],Table2[team_id],Table2[team_name],_xlfn.XLOOKUP(Table1[[#This Row],[TeamFavoriteID]],Table2[team_id_pfr],Table2[team_name],"Even"))</f>
        <v>Los Angeles Chargers</v>
      </c>
      <c r="M2217">
        <v>-7</v>
      </c>
      <c r="N2217">
        <f>IF(Table1[[#This Row],[TeamFavorite]]=Table1[[#This Row],[TeamHome]],Table1[[#This Row],[ScoreAway]]-Table1[[#This Row],[ScoreHome]],Table1[[#This Row],[ScoreHome]]-Table1[[#This Row],[ScoreAway]])</f>
        <v>-2</v>
      </c>
      <c r="O2217">
        <f>IF(Table1[[#This Row],[SpreadActual]]&lt;Table1[[#This Row],[SpreadFavorite]],1,0)</f>
        <v>0</v>
      </c>
      <c r="Q2217" t="s">
        <v>129</v>
      </c>
      <c r="R2217" t="b">
        <v>0</v>
      </c>
      <c r="S2217">
        <v>72</v>
      </c>
      <c r="T2217">
        <v>0</v>
      </c>
      <c r="V2217" t="s">
        <v>103</v>
      </c>
    </row>
    <row r="2218" spans="1:22" x14ac:dyDescent="0.2">
      <c r="A2218" s="1">
        <v>28456</v>
      </c>
      <c r="B2218">
        <v>1977</v>
      </c>
      <c r="C2218">
        <f>_xlfn.MAXIFS(Table1[ScheduleWeekWritten],Table1[ScheduleSeason],Table1[[#This Row],[ScheduleSeason]])</f>
        <v>14</v>
      </c>
      <c r="D2218">
        <v>11</v>
      </c>
      <c r="E2218" cm="1">
        <f t="array" ref="E2218">_xlfn.XLOOKUP(Table1[[#This Row],[ScheduleWeekWritten]],Table3[Game],100+Table3[Increase],Table1[[#This Row],[ScheduleWeekWritten]])</f>
        <v>11</v>
      </c>
      <c r="F2218" t="b">
        <v>0</v>
      </c>
      <c r="G2218" t="s">
        <v>127</v>
      </c>
      <c r="H2218">
        <v>0</v>
      </c>
      <c r="I2218">
        <v>17</v>
      </c>
      <c r="J2218" t="s">
        <v>38</v>
      </c>
      <c r="K2218" t="s">
        <v>109</v>
      </c>
      <c r="L2218" t="str">
        <f>_xlfn.XLOOKUP(Table1[[#This Row],[TeamFavoriteID]],Table2[team_id],Table2[team_name],_xlfn.XLOOKUP(Table1[[#This Row],[TeamFavoriteID]],Table2[team_id_pfr],Table2[team_name],"Even"))</f>
        <v>Atlanta Falcons</v>
      </c>
      <c r="M2218">
        <v>-9</v>
      </c>
      <c r="N2218">
        <f>IF(Table1[[#This Row],[TeamFavorite]]=Table1[[#This Row],[TeamHome]],Table1[[#This Row],[ScoreAway]]-Table1[[#This Row],[ScoreHome]],Table1[[#This Row],[ScoreHome]]-Table1[[#This Row],[ScoreAway]])</f>
        <v>-17</v>
      </c>
      <c r="O2218">
        <f>IF(Table1[[#This Row],[SpreadActual]]&lt;Table1[[#This Row],[SpreadFavorite]],1,0)</f>
        <v>1</v>
      </c>
      <c r="Q2218" t="s">
        <v>130</v>
      </c>
      <c r="R2218" t="b">
        <v>0</v>
      </c>
      <c r="S2218">
        <v>53</v>
      </c>
      <c r="T2218">
        <v>10</v>
      </c>
      <c r="U2218">
        <v>62</v>
      </c>
    </row>
    <row r="2219" spans="1:22" x14ac:dyDescent="0.2">
      <c r="A2219" s="1">
        <v>28456</v>
      </c>
      <c r="B2219">
        <v>1977</v>
      </c>
      <c r="C2219">
        <f>_xlfn.MAXIFS(Table1[ScheduleWeekWritten],Table1[ScheduleSeason],Table1[[#This Row],[ScheduleSeason]])</f>
        <v>14</v>
      </c>
      <c r="D2219">
        <v>11</v>
      </c>
      <c r="E2219" cm="1">
        <f t="array" ref="E2219">_xlfn.XLOOKUP(Table1[[#This Row],[ScheduleWeekWritten]],Table3[Game],100+Table3[Increase],Table1[[#This Row],[ScheduleWeekWritten]])</f>
        <v>11</v>
      </c>
      <c r="F2219" t="b">
        <v>0</v>
      </c>
      <c r="G2219" t="s">
        <v>61</v>
      </c>
      <c r="H2219">
        <v>7</v>
      </c>
      <c r="I2219">
        <v>14</v>
      </c>
      <c r="J2219" t="s">
        <v>67</v>
      </c>
      <c r="K2219" t="s">
        <v>68</v>
      </c>
      <c r="L2219" t="str">
        <f>_xlfn.XLOOKUP(Table1[[#This Row],[TeamFavoriteID]],Table2[team_id],Table2[team_name],_xlfn.XLOOKUP(Table1[[#This Row],[TeamFavoriteID]],Table2[team_id_pfr],Table2[team_name],"Even"))</f>
        <v>Dallas Cowboys</v>
      </c>
      <c r="M2219">
        <v>-7.5</v>
      </c>
      <c r="N2219">
        <f>IF(Table1[[#This Row],[TeamFavorite]]=Table1[[#This Row],[TeamHome]],Table1[[#This Row],[ScoreAway]]-Table1[[#This Row],[ScoreHome]],Table1[[#This Row],[ScoreHome]]-Table1[[#This Row],[ScoreAway]])</f>
        <v>-7</v>
      </c>
      <c r="O2219">
        <f>IF(Table1[[#This Row],[SpreadActual]]&lt;Table1[[#This Row],[SpreadFavorite]],1,0)</f>
        <v>0</v>
      </c>
      <c r="Q2219" t="s">
        <v>64</v>
      </c>
      <c r="R2219" t="b">
        <v>0</v>
      </c>
      <c r="S2219">
        <v>31</v>
      </c>
      <c r="T2219">
        <v>16</v>
      </c>
      <c r="U2219">
        <v>41</v>
      </c>
    </row>
    <row r="2220" spans="1:22" x14ac:dyDescent="0.2">
      <c r="A2220" s="1">
        <v>28457</v>
      </c>
      <c r="B2220">
        <v>1977</v>
      </c>
      <c r="C2220">
        <f>_xlfn.MAXIFS(Table1[ScheduleWeekWritten],Table1[ScheduleSeason],Table1[[#This Row],[ScheduleSeason]])</f>
        <v>14</v>
      </c>
      <c r="D2220">
        <v>11</v>
      </c>
      <c r="E2220" cm="1">
        <f t="array" ref="E2220">_xlfn.XLOOKUP(Table1[[#This Row],[ScheduleWeekWritten]],Table3[Game],100+Table3[Increase],Table1[[#This Row],[ScheduleWeekWritten]])</f>
        <v>11</v>
      </c>
      <c r="F2220" t="b">
        <v>0</v>
      </c>
      <c r="G2220" t="s">
        <v>20</v>
      </c>
      <c r="H2220">
        <v>34</v>
      </c>
      <c r="I2220">
        <v>13</v>
      </c>
      <c r="J2220" t="s">
        <v>28</v>
      </c>
      <c r="K2220" t="s">
        <v>21</v>
      </c>
      <c r="L2220" t="str">
        <f>_xlfn.XLOOKUP(Table1[[#This Row],[TeamFavoriteID]],Table2[team_id],Table2[team_name],_xlfn.XLOOKUP(Table1[[#This Row],[TeamFavoriteID]],Table2[team_id_pfr],Table2[team_name],"Even"))</f>
        <v>Las Vegas Raiders</v>
      </c>
      <c r="M2220">
        <v>-17</v>
      </c>
      <c r="N2220">
        <f>IF(Table1[[#This Row],[TeamFavorite]]=Table1[[#This Row],[TeamHome]],Table1[[#This Row],[ScoreAway]]-Table1[[#This Row],[ScoreHome]],Table1[[#This Row],[ScoreHome]]-Table1[[#This Row],[ScoreAway]])</f>
        <v>21</v>
      </c>
      <c r="O2220">
        <f>IF(Table1[[#This Row],[SpreadActual]]&lt;Table1[[#This Row],[SpreadFavorite]],1,0)</f>
        <v>0</v>
      </c>
      <c r="Q2220" t="s">
        <v>76</v>
      </c>
      <c r="R2220" t="b">
        <v>0</v>
      </c>
      <c r="S2220">
        <v>56</v>
      </c>
      <c r="T2220">
        <v>6</v>
      </c>
      <c r="U2220">
        <v>90</v>
      </c>
    </row>
    <row r="2221" spans="1:22" x14ac:dyDescent="0.2">
      <c r="A2221" s="1">
        <v>28463</v>
      </c>
      <c r="B2221">
        <v>1977</v>
      </c>
      <c r="C2221">
        <f>_xlfn.MAXIFS(Table1[ScheduleWeekWritten],Table1[ScheduleSeason],Table1[[#This Row],[ScheduleSeason]])</f>
        <v>14</v>
      </c>
      <c r="D2221">
        <v>12</v>
      </c>
      <c r="E2221" cm="1">
        <f t="array" ref="E2221">_xlfn.XLOOKUP(Table1[[#This Row],[ScheduleWeekWritten]],Table3[Game],100+Table3[Increase],Table1[[#This Row],[ScheduleWeekWritten]])</f>
        <v>12</v>
      </c>
      <c r="F2221" t="b">
        <v>0</v>
      </c>
      <c r="G2221" t="s">
        <v>38</v>
      </c>
      <c r="H2221">
        <v>10</v>
      </c>
      <c r="I2221">
        <v>16</v>
      </c>
      <c r="J2221" t="s">
        <v>115</v>
      </c>
      <c r="K2221" t="s">
        <v>70</v>
      </c>
      <c r="L2221" t="str">
        <f>_xlfn.XLOOKUP(Table1[[#This Row],[TeamFavoriteID]],Table2[team_id],Table2[team_name],_xlfn.XLOOKUP(Table1[[#This Row],[TeamFavoriteID]],Table2[team_id_pfr],Table2[team_name],"Even"))</f>
        <v>Boston Patriots</v>
      </c>
      <c r="M2221">
        <v>-5.5</v>
      </c>
      <c r="N2221">
        <f>IF(Table1[[#This Row],[TeamFavorite]]=Table1[[#This Row],[TeamHome]],Table1[[#This Row],[ScoreAway]]-Table1[[#This Row],[ScoreHome]],Table1[[#This Row],[ScoreHome]]-Table1[[#This Row],[ScoreAway]])</f>
        <v>-6</v>
      </c>
      <c r="O2221">
        <f>IF(Table1[[#This Row],[SpreadActual]]&lt;Table1[[#This Row],[SpreadFavorite]],1,0)</f>
        <v>1</v>
      </c>
      <c r="Q2221" t="s">
        <v>41</v>
      </c>
      <c r="R2221" t="b">
        <v>0</v>
      </c>
      <c r="S2221">
        <v>60</v>
      </c>
      <c r="T2221">
        <v>15</v>
      </c>
      <c r="U2221">
        <v>76</v>
      </c>
    </row>
    <row r="2222" spans="1:22" x14ac:dyDescent="0.2">
      <c r="A2222" s="1">
        <v>28463</v>
      </c>
      <c r="B2222">
        <v>1977</v>
      </c>
      <c r="C2222">
        <f>_xlfn.MAXIFS(Table1[ScheduleWeekWritten],Table1[ScheduleSeason],Table1[[#This Row],[ScheduleSeason]])</f>
        <v>14</v>
      </c>
      <c r="D2222">
        <v>12</v>
      </c>
      <c r="E2222" cm="1">
        <f t="array" ref="E2222">_xlfn.XLOOKUP(Table1[[#This Row],[ScheduleWeekWritten]],Table3[Game],100+Table3[Increase],Table1[[#This Row],[ScheduleWeekWritten]])</f>
        <v>12</v>
      </c>
      <c r="F2222" t="b">
        <v>0</v>
      </c>
      <c r="G2222" t="s">
        <v>28</v>
      </c>
      <c r="H2222">
        <v>0</v>
      </c>
      <c r="I2222">
        <v>10</v>
      </c>
      <c r="J2222" t="s">
        <v>61</v>
      </c>
      <c r="K2222" t="s">
        <v>85</v>
      </c>
      <c r="L2222" t="str">
        <f>_xlfn.XLOOKUP(Table1[[#This Row],[TeamFavoriteID]],Table2[team_id],Table2[team_name],_xlfn.XLOOKUP(Table1[[#This Row],[TeamFavoriteID]],Table2[team_id_pfr],Table2[team_name],"Even"))</f>
        <v>Washington Commanders</v>
      </c>
      <c r="M2222">
        <v>-6</v>
      </c>
      <c r="N2222">
        <f>IF(Table1[[#This Row],[TeamFavorite]]=Table1[[#This Row],[TeamHome]],Table1[[#This Row],[ScoreAway]]-Table1[[#This Row],[ScoreHome]],Table1[[#This Row],[ScoreHome]]-Table1[[#This Row],[ScoreAway]])</f>
        <v>-10</v>
      </c>
      <c r="O2222">
        <f>IF(Table1[[#This Row],[SpreadActual]]&lt;Table1[[#This Row],[SpreadFavorite]],1,0)</f>
        <v>1</v>
      </c>
      <c r="Q2222" t="s">
        <v>123</v>
      </c>
      <c r="R2222" t="b">
        <v>0</v>
      </c>
      <c r="S2222">
        <v>29</v>
      </c>
      <c r="T2222">
        <v>15</v>
      </c>
      <c r="U2222">
        <v>63</v>
      </c>
    </row>
    <row r="2223" spans="1:22" x14ac:dyDescent="0.2">
      <c r="A2223" s="1">
        <v>28463</v>
      </c>
      <c r="B2223">
        <v>1977</v>
      </c>
      <c r="C2223">
        <f>_xlfn.MAXIFS(Table1[ScheduleWeekWritten],Table1[ScheduleSeason],Table1[[#This Row],[ScheduleSeason]])</f>
        <v>14</v>
      </c>
      <c r="D2223">
        <v>12</v>
      </c>
      <c r="E2223" cm="1">
        <f t="array" ref="E2223">_xlfn.XLOOKUP(Table1[[#This Row],[ScheduleWeekWritten]],Table3[Game],100+Table3[Increase],Table1[[#This Row],[ScheduleWeekWritten]])</f>
        <v>12</v>
      </c>
      <c r="F2223" t="b">
        <v>0</v>
      </c>
      <c r="G2223" t="s">
        <v>67</v>
      </c>
      <c r="H2223">
        <v>24</v>
      </c>
      <c r="I2223">
        <v>14</v>
      </c>
      <c r="J2223" t="s">
        <v>58</v>
      </c>
      <c r="K2223" t="s">
        <v>68</v>
      </c>
      <c r="L2223" t="str">
        <f>_xlfn.XLOOKUP(Table1[[#This Row],[TeamFavoriteID]],Table2[team_id],Table2[team_name],_xlfn.XLOOKUP(Table1[[#This Row],[TeamFavoriteID]],Table2[team_id_pfr],Table2[team_name],"Even"))</f>
        <v>Dallas Cowboys</v>
      </c>
      <c r="M2223">
        <v>-13.5</v>
      </c>
      <c r="N2223">
        <f>IF(Table1[[#This Row],[TeamFavorite]]=Table1[[#This Row],[TeamHome]],Table1[[#This Row],[ScoreAway]]-Table1[[#This Row],[ScoreHome]],Table1[[#This Row],[ScoreHome]]-Table1[[#This Row],[ScoreAway]])</f>
        <v>-10</v>
      </c>
      <c r="O2223">
        <f>IF(Table1[[#This Row],[SpreadActual]]&lt;Table1[[#This Row],[SpreadFavorite]],1,0)</f>
        <v>0</v>
      </c>
      <c r="Q2223" t="s">
        <v>119</v>
      </c>
      <c r="R2223" t="b">
        <v>0</v>
      </c>
      <c r="S2223">
        <v>59</v>
      </c>
      <c r="T2223">
        <v>12</v>
      </c>
      <c r="U2223">
        <v>64</v>
      </c>
    </row>
    <row r="2224" spans="1:22" x14ac:dyDescent="0.2">
      <c r="A2224" s="1">
        <v>28463</v>
      </c>
      <c r="B2224">
        <v>1977</v>
      </c>
      <c r="C2224">
        <f>_xlfn.MAXIFS(Table1[ScheduleWeekWritten],Table1[ScheduleSeason],Table1[[#This Row],[ScheduleSeason]])</f>
        <v>14</v>
      </c>
      <c r="D2224">
        <v>12</v>
      </c>
      <c r="E2224" cm="1">
        <f t="array" ref="E2224">_xlfn.XLOOKUP(Table1[[#This Row],[ScheduleWeekWritten]],Table3[Game],100+Table3[Increase],Table1[[#This Row],[ScheduleWeekWritten]])</f>
        <v>12</v>
      </c>
      <c r="F2224" t="b">
        <v>0</v>
      </c>
      <c r="G2224" t="s">
        <v>33</v>
      </c>
      <c r="H2224">
        <v>10</v>
      </c>
      <c r="I2224">
        <v>9</v>
      </c>
      <c r="J2224" t="s">
        <v>45</v>
      </c>
      <c r="K2224" t="s">
        <v>35</v>
      </c>
      <c r="L2224" t="str">
        <f>_xlfn.XLOOKUP(Table1[[#This Row],[TeamFavoriteID]],Table2[team_id],Table2[team_name],_xlfn.XLOOKUP(Table1[[#This Row],[TeamFavoriteID]],Table2[team_id_pfr],Table2[team_name],"Even"))</f>
        <v>Green Bay Packers</v>
      </c>
      <c r="M2224">
        <v>-2</v>
      </c>
      <c r="N2224">
        <f>IF(Table1[[#This Row],[TeamFavorite]]=Table1[[#This Row],[TeamHome]],Table1[[#This Row],[ScoreAway]]-Table1[[#This Row],[ScoreHome]],Table1[[#This Row],[ScoreHome]]-Table1[[#This Row],[ScoreAway]])</f>
        <v>-1</v>
      </c>
      <c r="O2224">
        <f>IF(Table1[[#This Row],[SpreadActual]]&lt;Table1[[#This Row],[SpreadFavorite]],1,0)</f>
        <v>0</v>
      </c>
      <c r="Q2224" t="s">
        <v>82</v>
      </c>
      <c r="R2224" t="b">
        <v>0</v>
      </c>
      <c r="S2224">
        <v>6</v>
      </c>
      <c r="T2224">
        <v>9</v>
      </c>
      <c r="U2224">
        <v>70</v>
      </c>
    </row>
    <row r="2225" spans="1:22" x14ac:dyDescent="0.2">
      <c r="A2225" s="1">
        <v>28463</v>
      </c>
      <c r="B2225">
        <v>1977</v>
      </c>
      <c r="C2225">
        <f>_xlfn.MAXIFS(Table1[ScheduleWeekWritten],Table1[ScheduleSeason],Table1[[#This Row],[ScheduleSeason]])</f>
        <v>14</v>
      </c>
      <c r="D2225">
        <v>12</v>
      </c>
      <c r="E2225" cm="1">
        <f t="array" ref="E2225">_xlfn.XLOOKUP(Table1[[#This Row],[ScheduleWeekWritten]],Table3[Game],100+Table3[Increase],Table1[[#This Row],[ScheduleWeekWritten]])</f>
        <v>12</v>
      </c>
      <c r="F2225" t="b">
        <v>0</v>
      </c>
      <c r="G2225" t="s">
        <v>23</v>
      </c>
      <c r="H2225">
        <v>14</v>
      </c>
      <c r="I2225">
        <v>24</v>
      </c>
      <c r="J2225" t="s">
        <v>24</v>
      </c>
      <c r="K2225" t="s">
        <v>88</v>
      </c>
      <c r="L2225" t="str">
        <f>_xlfn.XLOOKUP(Table1[[#This Row],[TeamFavoriteID]],Table2[team_id],Table2[team_name],_xlfn.XLOOKUP(Table1[[#This Row],[TeamFavoriteID]],Table2[team_id_pfr],Table2[team_name],"Even"))</f>
        <v>Denver Broncos</v>
      </c>
      <c r="M2225">
        <v>-1.5</v>
      </c>
      <c r="N2225">
        <f>IF(Table1[[#This Row],[TeamFavorite]]=Table1[[#This Row],[TeamHome]],Table1[[#This Row],[ScoreAway]]-Table1[[#This Row],[ScoreHome]],Table1[[#This Row],[ScoreHome]]-Table1[[#This Row],[ScoreAway]])</f>
        <v>-10</v>
      </c>
      <c r="O2225">
        <f>IF(Table1[[#This Row],[SpreadActual]]&lt;Table1[[#This Row],[SpreadFavorite]],1,0)</f>
        <v>1</v>
      </c>
      <c r="Q2225" t="s">
        <v>102</v>
      </c>
      <c r="R2225" t="b">
        <v>0</v>
      </c>
      <c r="S2225">
        <v>72</v>
      </c>
      <c r="T2225">
        <v>0</v>
      </c>
      <c r="V2225" t="s">
        <v>103</v>
      </c>
    </row>
    <row r="2226" spans="1:22" x14ac:dyDescent="0.2">
      <c r="A2226" s="1">
        <v>28463</v>
      </c>
      <c r="B2226">
        <v>1977</v>
      </c>
      <c r="C2226">
        <f>_xlfn.MAXIFS(Table1[ScheduleWeekWritten],Table1[ScheduleSeason],Table1[[#This Row],[ScheduleSeason]])</f>
        <v>14</v>
      </c>
      <c r="D2226">
        <v>12</v>
      </c>
      <c r="E2226" cm="1">
        <f t="array" ref="E2226">_xlfn.XLOOKUP(Table1[[#This Row],[ScheduleWeekWritten]],Table3[Game],100+Table3[Increase],Table1[[#This Row],[ScheduleWeekWritten]])</f>
        <v>12</v>
      </c>
      <c r="F2226" t="b">
        <v>0</v>
      </c>
      <c r="G2226" t="s">
        <v>42</v>
      </c>
      <c r="H2226">
        <v>7</v>
      </c>
      <c r="I2226">
        <v>27</v>
      </c>
      <c r="J2226" t="s">
        <v>101</v>
      </c>
      <c r="K2226" t="s">
        <v>104</v>
      </c>
      <c r="L2226" t="str">
        <f>_xlfn.XLOOKUP(Table1[[#This Row],[TeamFavoriteID]],Table2[team_id],Table2[team_name],_xlfn.XLOOKUP(Table1[[#This Row],[TeamFavoriteID]],Table2[team_id_pfr],Table2[team_name],"Even"))</f>
        <v>Cincinnati Bengals</v>
      </c>
      <c r="M2226">
        <v>-7.5</v>
      </c>
      <c r="N2226">
        <f>IF(Table1[[#This Row],[TeamFavorite]]=Table1[[#This Row],[TeamHome]],Table1[[#This Row],[ScoreAway]]-Table1[[#This Row],[ScoreHome]],Table1[[#This Row],[ScoreHome]]-Table1[[#This Row],[ScoreAway]])</f>
        <v>-20</v>
      </c>
      <c r="O2226">
        <f>IF(Table1[[#This Row],[SpreadActual]]&lt;Table1[[#This Row],[SpreadFavorite]],1,0)</f>
        <v>1</v>
      </c>
      <c r="Q2226" t="s">
        <v>117</v>
      </c>
      <c r="R2226" t="b">
        <v>0</v>
      </c>
      <c r="S2226">
        <v>31</v>
      </c>
      <c r="T2226">
        <v>10</v>
      </c>
      <c r="U2226">
        <v>90</v>
      </c>
    </row>
    <row r="2227" spans="1:22" x14ac:dyDescent="0.2">
      <c r="A2227" s="1">
        <v>28463</v>
      </c>
      <c r="B2227">
        <v>1977</v>
      </c>
      <c r="C2227">
        <f>_xlfn.MAXIFS(Table1[ScheduleWeekWritten],Table1[ScheduleSeason],Table1[[#This Row],[ScheduleSeason]])</f>
        <v>14</v>
      </c>
      <c r="D2227">
        <v>12</v>
      </c>
      <c r="E2227" cm="1">
        <f t="array" ref="E2227">_xlfn.XLOOKUP(Table1[[#This Row],[ScheduleWeekWritten]],Table3[Game],100+Table3[Increase],Table1[[#This Row],[ScheduleWeekWritten]])</f>
        <v>12</v>
      </c>
      <c r="F2227" t="b">
        <v>0</v>
      </c>
      <c r="G2227" t="s">
        <v>39</v>
      </c>
      <c r="H2227">
        <v>20</v>
      </c>
      <c r="I2227">
        <v>14</v>
      </c>
      <c r="J2227" t="s">
        <v>20</v>
      </c>
      <c r="K2227" t="s">
        <v>21</v>
      </c>
      <c r="L2227" t="str">
        <f>_xlfn.XLOOKUP(Table1[[#This Row],[TeamFavoriteID]],Table2[team_id],Table2[team_name],_xlfn.XLOOKUP(Table1[[#This Row],[TeamFavoriteID]],Table2[team_id_pfr],Table2[team_name],"Even"))</f>
        <v>Las Vegas Raiders</v>
      </c>
      <c r="M2227">
        <v>-2.5</v>
      </c>
      <c r="N2227">
        <f>IF(Table1[[#This Row],[TeamFavorite]]=Table1[[#This Row],[TeamHome]],Table1[[#This Row],[ScoreAway]]-Table1[[#This Row],[ScoreHome]],Table1[[#This Row],[ScoreHome]]-Table1[[#This Row],[ScoreAway]])</f>
        <v>6</v>
      </c>
      <c r="O2227">
        <f>IF(Table1[[#This Row],[SpreadActual]]&lt;Table1[[#This Row],[SpreadFavorite]],1,0)</f>
        <v>0</v>
      </c>
      <c r="Q2227" t="s">
        <v>65</v>
      </c>
      <c r="R2227" t="b">
        <v>0</v>
      </c>
      <c r="S2227">
        <v>57</v>
      </c>
      <c r="T2227">
        <v>6</v>
      </c>
      <c r="U2227">
        <v>91</v>
      </c>
    </row>
    <row r="2228" spans="1:22" x14ac:dyDescent="0.2">
      <c r="A2228" s="1">
        <v>28463</v>
      </c>
      <c r="B2228">
        <v>1977</v>
      </c>
      <c r="C2228">
        <f>_xlfn.MAXIFS(Table1[ScheduleWeekWritten],Table1[ScheduleSeason],Table1[[#This Row],[ScheduleSeason]])</f>
        <v>14</v>
      </c>
      <c r="D2228">
        <v>12</v>
      </c>
      <c r="E2228" cm="1">
        <f t="array" ref="E2228">_xlfn.XLOOKUP(Table1[[#This Row],[ScheduleWeekWritten]],Table3[Game],100+Table3[Increase],Table1[[#This Row],[ScheduleWeekWritten]])</f>
        <v>12</v>
      </c>
      <c r="F2228" t="b">
        <v>0</v>
      </c>
      <c r="G2228" t="s">
        <v>54</v>
      </c>
      <c r="H2228">
        <v>28</v>
      </c>
      <c r="I2228">
        <v>27</v>
      </c>
      <c r="J2228" t="s">
        <v>53</v>
      </c>
      <c r="K2228" t="s">
        <v>55</v>
      </c>
      <c r="L2228" t="str">
        <f>_xlfn.XLOOKUP(Table1[[#This Row],[TeamFavoriteID]],Table2[team_id],Table2[team_name],_xlfn.XLOOKUP(Table1[[#This Row],[TeamFavoriteID]],Table2[team_id_pfr],Table2[team_name],"Even"))</f>
        <v>Minnesota Vikings</v>
      </c>
      <c r="M2228">
        <v>-7</v>
      </c>
      <c r="N2228">
        <f>IF(Table1[[#This Row],[TeamFavorite]]=Table1[[#This Row],[TeamHome]],Table1[[#This Row],[ScoreAway]]-Table1[[#This Row],[ScoreHome]],Table1[[#This Row],[ScoreHome]]-Table1[[#This Row],[ScoreAway]])</f>
        <v>-1</v>
      </c>
      <c r="O2228">
        <f>IF(Table1[[#This Row],[SpreadActual]]&lt;Table1[[#This Row],[SpreadFavorite]],1,0)</f>
        <v>0</v>
      </c>
      <c r="Q2228" t="s">
        <v>73</v>
      </c>
      <c r="R2228" t="b">
        <v>0</v>
      </c>
      <c r="S2228">
        <v>12</v>
      </c>
      <c r="T2228">
        <v>11</v>
      </c>
      <c r="U2228">
        <v>71</v>
      </c>
    </row>
    <row r="2229" spans="1:22" x14ac:dyDescent="0.2">
      <c r="A2229" s="1">
        <v>28463</v>
      </c>
      <c r="B2229">
        <v>1977</v>
      </c>
      <c r="C2229">
        <f>_xlfn.MAXIFS(Table1[ScheduleWeekWritten],Table1[ScheduleSeason],Table1[[#This Row],[ScheduleSeason]])</f>
        <v>14</v>
      </c>
      <c r="D2229">
        <v>12</v>
      </c>
      <c r="E2229" cm="1">
        <f t="array" ref="E2229">_xlfn.XLOOKUP(Table1[[#This Row],[ScheduleWeekWritten]],Table3[Game],100+Table3[Increase],Table1[[#This Row],[ScheduleWeekWritten]])</f>
        <v>12</v>
      </c>
      <c r="F2229" t="b">
        <v>0</v>
      </c>
      <c r="G2229" t="s">
        <v>95</v>
      </c>
      <c r="H2229">
        <v>13</v>
      </c>
      <c r="I2229">
        <v>16</v>
      </c>
      <c r="J2229" t="s">
        <v>31</v>
      </c>
      <c r="K2229" t="s">
        <v>98</v>
      </c>
      <c r="L2229" t="str">
        <f>_xlfn.XLOOKUP(Table1[[#This Row],[TeamFavoriteID]],Table2[team_id],Table2[team_name],_xlfn.XLOOKUP(Table1[[#This Row],[TeamFavoriteID]],Table2[team_id_pfr],Table2[team_name],"Even"))</f>
        <v>New Orleans Saints</v>
      </c>
      <c r="M2229">
        <v>-4.5</v>
      </c>
      <c r="N2229">
        <f>IF(Table1[[#This Row],[TeamFavorite]]=Table1[[#This Row],[TeamHome]],Table1[[#This Row],[ScoreAway]]-Table1[[#This Row],[ScoreHome]],Table1[[#This Row],[ScoreHome]]-Table1[[#This Row],[ScoreAway]])</f>
        <v>3</v>
      </c>
      <c r="O2229">
        <f>IF(Table1[[#This Row],[SpreadActual]]&lt;Table1[[#This Row],[SpreadFavorite]],1,0)</f>
        <v>0</v>
      </c>
      <c r="Q2229" t="s">
        <v>124</v>
      </c>
      <c r="R2229" t="b">
        <v>0</v>
      </c>
      <c r="S2229">
        <v>72</v>
      </c>
      <c r="T2229">
        <v>0</v>
      </c>
      <c r="V2229" t="s">
        <v>103</v>
      </c>
    </row>
    <row r="2230" spans="1:22" x14ac:dyDescent="0.2">
      <c r="A2230" s="1">
        <v>28463</v>
      </c>
      <c r="B2230">
        <v>1977</v>
      </c>
      <c r="C2230">
        <f>_xlfn.MAXIFS(Table1[ScheduleWeekWritten],Table1[ScheduleSeason],Table1[[#This Row],[ScheduleSeason]])</f>
        <v>14</v>
      </c>
      <c r="D2230">
        <v>12</v>
      </c>
      <c r="E2230" cm="1">
        <f t="array" ref="E2230">_xlfn.XLOOKUP(Table1[[#This Row],[ScheduleWeekWritten]],Table3[Game],100+Table3[Increase],Table1[[#This Row],[ScheduleWeekWritten]])</f>
        <v>12</v>
      </c>
      <c r="F2230" t="b">
        <v>0</v>
      </c>
      <c r="G2230" t="s">
        <v>50</v>
      </c>
      <c r="H2230">
        <v>27</v>
      </c>
      <c r="I2230">
        <v>7</v>
      </c>
      <c r="J2230" t="s">
        <v>57</v>
      </c>
      <c r="K2230" t="s">
        <v>59</v>
      </c>
      <c r="L2230" t="str">
        <f>_xlfn.XLOOKUP(Table1[[#This Row],[TeamFavoriteID]],Table2[team_id],Table2[team_name],_xlfn.XLOOKUP(Table1[[#This Row],[TeamFavoriteID]],Table2[team_id_pfr],Table2[team_name],"Even"))</f>
        <v>Arizona Cardinals</v>
      </c>
      <c r="M2230">
        <v>-10</v>
      </c>
      <c r="N2230">
        <f>IF(Table1[[#This Row],[TeamFavorite]]=Table1[[#This Row],[TeamHome]],Table1[[#This Row],[ScoreAway]]-Table1[[#This Row],[ScoreHome]],Table1[[#This Row],[ScoreHome]]-Table1[[#This Row],[ScoreAway]])</f>
        <v>20</v>
      </c>
      <c r="O2230">
        <f>IF(Table1[[#This Row],[SpreadActual]]&lt;Table1[[#This Row],[SpreadFavorite]],1,0)</f>
        <v>0</v>
      </c>
      <c r="Q2230" t="s">
        <v>126</v>
      </c>
      <c r="R2230" t="b">
        <v>0</v>
      </c>
      <c r="S2230">
        <v>40</v>
      </c>
      <c r="T2230">
        <v>15</v>
      </c>
      <c r="U2230">
        <v>54</v>
      </c>
    </row>
    <row r="2231" spans="1:22" x14ac:dyDescent="0.2">
      <c r="A2231" s="1">
        <v>28463</v>
      </c>
      <c r="B2231">
        <v>1977</v>
      </c>
      <c r="C2231">
        <f>_xlfn.MAXIFS(Table1[ScheduleWeekWritten],Table1[ScheduleSeason],Table1[[#This Row],[ScheduleSeason]])</f>
        <v>14</v>
      </c>
      <c r="D2231">
        <v>12</v>
      </c>
      <c r="E2231" cm="1">
        <f t="array" ref="E2231">_xlfn.XLOOKUP(Table1[[#This Row],[ScheduleWeekWritten]],Table3[Game],100+Table3[Increase],Table1[[#This Row],[ScheduleWeekWritten]])</f>
        <v>12</v>
      </c>
      <c r="F2231" t="b">
        <v>0</v>
      </c>
      <c r="G2231" t="s">
        <v>49</v>
      </c>
      <c r="H2231">
        <v>30</v>
      </c>
      <c r="I2231">
        <v>20</v>
      </c>
      <c r="J2231" t="s">
        <v>128</v>
      </c>
      <c r="K2231" t="s">
        <v>51</v>
      </c>
      <c r="L2231" t="str">
        <f>_xlfn.XLOOKUP(Table1[[#This Row],[TeamFavoriteID]],Table2[team_id],Table2[team_name],_xlfn.XLOOKUP(Table1[[#This Row],[TeamFavoriteID]],Table2[team_id_pfr],Table2[team_name],"Even"))</f>
        <v>Pittsburgh Steelers</v>
      </c>
      <c r="M2231">
        <v>-20.5</v>
      </c>
      <c r="N2231">
        <f>IF(Table1[[#This Row],[TeamFavorite]]=Table1[[#This Row],[TeamHome]],Table1[[#This Row],[ScoreAway]]-Table1[[#This Row],[ScoreHome]],Table1[[#This Row],[ScoreHome]]-Table1[[#This Row],[ScoreAway]])</f>
        <v>-10</v>
      </c>
      <c r="O2231">
        <f>IF(Table1[[#This Row],[SpreadActual]]&lt;Table1[[#This Row],[SpreadFavorite]],1,0)</f>
        <v>0</v>
      </c>
      <c r="Q2231" t="s">
        <v>113</v>
      </c>
      <c r="R2231" t="b">
        <v>0</v>
      </c>
      <c r="S2231">
        <v>33</v>
      </c>
      <c r="T2231">
        <v>7</v>
      </c>
      <c r="U2231">
        <v>62</v>
      </c>
    </row>
    <row r="2232" spans="1:22" x14ac:dyDescent="0.2">
      <c r="A2232" s="1">
        <v>28463</v>
      </c>
      <c r="B2232">
        <v>1977</v>
      </c>
      <c r="C2232">
        <f>_xlfn.MAXIFS(Table1[ScheduleWeekWritten],Table1[ScheduleSeason],Table1[[#This Row],[ScheduleSeason]])</f>
        <v>14</v>
      </c>
      <c r="D2232">
        <v>12</v>
      </c>
      <c r="E2232" cm="1">
        <f t="array" ref="E2232">_xlfn.XLOOKUP(Table1[[#This Row],[ScheduleWeekWritten]],Table3[Game],100+Table3[Increase],Table1[[#This Row],[ScheduleWeekWritten]])</f>
        <v>12</v>
      </c>
      <c r="F2232" t="b">
        <v>0</v>
      </c>
      <c r="G2232" t="s">
        <v>27</v>
      </c>
      <c r="H2232">
        <v>37</v>
      </c>
      <c r="I2232">
        <v>14</v>
      </c>
      <c r="J2232" t="s">
        <v>62</v>
      </c>
      <c r="K2232" t="s">
        <v>29</v>
      </c>
      <c r="L2232" t="str">
        <f>_xlfn.XLOOKUP(Table1[[#This Row],[TeamFavoriteID]],Table2[team_id],Table2[team_name],_xlfn.XLOOKUP(Table1[[#This Row],[TeamFavoriteID]],Table2[team_id_pfr],Table2[team_name],"Even"))</f>
        <v>Los Angeles Chargers</v>
      </c>
      <c r="M2232">
        <v>-4.5</v>
      </c>
      <c r="N2232">
        <f>IF(Table1[[#This Row],[TeamFavorite]]=Table1[[#This Row],[TeamHome]],Table1[[#This Row],[ScoreAway]]-Table1[[#This Row],[ScoreHome]],Table1[[#This Row],[ScoreHome]]-Table1[[#This Row],[ScoreAway]])</f>
        <v>23</v>
      </c>
      <c r="O2232">
        <f>IF(Table1[[#This Row],[SpreadActual]]&lt;Table1[[#This Row],[SpreadFavorite]],1,0)</f>
        <v>0</v>
      </c>
      <c r="Q2232" t="s">
        <v>94</v>
      </c>
      <c r="R2232" t="b">
        <v>0</v>
      </c>
      <c r="S2232">
        <v>59</v>
      </c>
      <c r="T2232">
        <v>6</v>
      </c>
      <c r="U2232">
        <v>82</v>
      </c>
    </row>
    <row r="2233" spans="1:22" x14ac:dyDescent="0.2">
      <c r="A2233" s="1">
        <v>28463</v>
      </c>
      <c r="B2233">
        <v>1977</v>
      </c>
      <c r="C2233">
        <f>_xlfn.MAXIFS(Table1[ScheduleWeekWritten],Table1[ScheduleSeason],Table1[[#This Row],[ScheduleSeason]])</f>
        <v>14</v>
      </c>
      <c r="D2233">
        <v>12</v>
      </c>
      <c r="E2233" cm="1">
        <f t="array" ref="E2233">_xlfn.XLOOKUP(Table1[[#This Row],[ScheduleWeekWritten]],Table3[Game],100+Table3[Increase],Table1[[#This Row],[ScheduleWeekWritten]])</f>
        <v>12</v>
      </c>
      <c r="F2233" t="b">
        <v>0</v>
      </c>
      <c r="G2233" t="s">
        <v>127</v>
      </c>
      <c r="H2233">
        <v>0</v>
      </c>
      <c r="I2233">
        <v>10</v>
      </c>
      <c r="J2233" t="s">
        <v>46</v>
      </c>
      <c r="K2233" t="s">
        <v>47</v>
      </c>
      <c r="L2233" t="str">
        <f>_xlfn.XLOOKUP(Table1[[#This Row],[TeamFavoriteID]],Table2[team_id],Table2[team_name],_xlfn.XLOOKUP(Table1[[#This Row],[TeamFavoriteID]],Table2[team_id_pfr],Table2[team_name],"Even"))</f>
        <v>Chicago Bears</v>
      </c>
      <c r="M2233">
        <v>-14</v>
      </c>
      <c r="N2233">
        <f>IF(Table1[[#This Row],[TeamFavorite]]=Table1[[#This Row],[TeamHome]],Table1[[#This Row],[ScoreAway]]-Table1[[#This Row],[ScoreHome]],Table1[[#This Row],[ScoreHome]]-Table1[[#This Row],[ScoreAway]])</f>
        <v>-10</v>
      </c>
      <c r="O2233">
        <f>IF(Table1[[#This Row],[SpreadActual]]&lt;Table1[[#This Row],[SpreadFavorite]],1,0)</f>
        <v>0</v>
      </c>
      <c r="Q2233" t="s">
        <v>130</v>
      </c>
      <c r="R2233" t="b">
        <v>0</v>
      </c>
      <c r="S2233">
        <v>60</v>
      </c>
      <c r="T2233">
        <v>5</v>
      </c>
      <c r="U2233">
        <v>76</v>
      </c>
    </row>
    <row r="2234" spans="1:22" x14ac:dyDescent="0.2">
      <c r="A2234" s="1">
        <v>28464</v>
      </c>
      <c r="B2234">
        <v>1977</v>
      </c>
      <c r="C2234">
        <f>_xlfn.MAXIFS(Table1[ScheduleWeekWritten],Table1[ScheduleSeason],Table1[[#This Row],[ScheduleSeason]])</f>
        <v>14</v>
      </c>
      <c r="D2234">
        <v>12</v>
      </c>
      <c r="E2234" cm="1">
        <f t="array" ref="E2234">_xlfn.XLOOKUP(Table1[[#This Row],[ScheduleWeekWritten]],Table3[Game],100+Table3[Increase],Table1[[#This Row],[ScheduleWeekWritten]])</f>
        <v>12</v>
      </c>
      <c r="F2234" t="b">
        <v>0</v>
      </c>
      <c r="G2234" t="s">
        <v>19</v>
      </c>
      <c r="H2234">
        <v>17</v>
      </c>
      <c r="I2234">
        <v>6</v>
      </c>
      <c r="J2234" t="s">
        <v>34</v>
      </c>
      <c r="K2234" t="s">
        <v>72</v>
      </c>
      <c r="L2234" t="str">
        <f>_xlfn.XLOOKUP(Table1[[#This Row],[TeamFavoriteID]],Table2[team_id],Table2[team_name],_xlfn.XLOOKUP(Table1[[#This Row],[TeamFavoriteID]],Table2[team_id_pfr],Table2[team_name],"Even"))</f>
        <v>Baltimore Colts</v>
      </c>
      <c r="M2234">
        <v>-3</v>
      </c>
      <c r="N2234">
        <f>IF(Table1[[#This Row],[TeamFavorite]]=Table1[[#This Row],[TeamHome]],Table1[[#This Row],[ScoreAway]]-Table1[[#This Row],[ScoreHome]],Table1[[#This Row],[ScoreHome]]-Table1[[#This Row],[ScoreAway]])</f>
        <v>11</v>
      </c>
      <c r="O2234">
        <f>IF(Table1[[#This Row],[SpreadActual]]&lt;Table1[[#This Row],[SpreadFavorite]],1,0)</f>
        <v>0</v>
      </c>
      <c r="Q2234" t="s">
        <v>22</v>
      </c>
      <c r="R2234" t="b">
        <v>0</v>
      </c>
      <c r="S2234">
        <v>79</v>
      </c>
      <c r="T2234">
        <v>10</v>
      </c>
      <c r="U2234">
        <v>78</v>
      </c>
    </row>
    <row r="2235" spans="1:22" x14ac:dyDescent="0.2">
      <c r="A2235" s="1">
        <v>28469</v>
      </c>
      <c r="B2235">
        <v>1977</v>
      </c>
      <c r="C2235">
        <f>_xlfn.MAXIFS(Table1[ScheduleWeekWritten],Table1[ScheduleSeason],Table1[[#This Row],[ScheduleSeason]])</f>
        <v>14</v>
      </c>
      <c r="D2235">
        <v>13</v>
      </c>
      <c r="E2235" cm="1">
        <f t="array" ref="E2235">_xlfn.XLOOKUP(Table1[[#This Row],[ScheduleWeekWritten]],Table3[Game],100+Table3[Increase],Table1[[#This Row],[ScheduleWeekWritten]])</f>
        <v>13</v>
      </c>
      <c r="F2235" t="b">
        <v>0</v>
      </c>
      <c r="G2235" t="s">
        <v>101</v>
      </c>
      <c r="H2235">
        <v>17</v>
      </c>
      <c r="I2235">
        <v>10</v>
      </c>
      <c r="J2235" t="s">
        <v>49</v>
      </c>
      <c r="K2235" t="s">
        <v>51</v>
      </c>
      <c r="L2235" t="str">
        <f>_xlfn.XLOOKUP(Table1[[#This Row],[TeamFavoriteID]],Table2[team_id],Table2[team_name],_xlfn.XLOOKUP(Table1[[#This Row],[TeamFavoriteID]],Table2[team_id_pfr],Table2[team_name],"Even"))</f>
        <v>Pittsburgh Steelers</v>
      </c>
      <c r="M2235">
        <v>-3</v>
      </c>
      <c r="N2235">
        <f>IF(Table1[[#This Row],[TeamFavorite]]=Table1[[#This Row],[TeamHome]],Table1[[#This Row],[ScoreAway]]-Table1[[#This Row],[ScoreHome]],Table1[[#This Row],[ScoreHome]]-Table1[[#This Row],[ScoreAway]])</f>
        <v>7</v>
      </c>
      <c r="O2235">
        <f>IF(Table1[[#This Row],[SpreadActual]]&lt;Table1[[#This Row],[SpreadFavorite]],1,0)</f>
        <v>0</v>
      </c>
      <c r="Q2235" t="s">
        <v>111</v>
      </c>
      <c r="R2235" t="b">
        <v>0</v>
      </c>
      <c r="S2235">
        <v>0</v>
      </c>
      <c r="T2235">
        <v>12</v>
      </c>
      <c r="U2235">
        <v>86</v>
      </c>
    </row>
    <row r="2236" spans="1:22" x14ac:dyDescent="0.2">
      <c r="A2236" s="1">
        <v>28469</v>
      </c>
      <c r="B2236">
        <v>1977</v>
      </c>
      <c r="C2236">
        <f>_xlfn.MAXIFS(Table1[ScheduleWeekWritten],Table1[ScheduleSeason],Table1[[#This Row],[ScheduleSeason]])</f>
        <v>14</v>
      </c>
      <c r="D2236">
        <v>13</v>
      </c>
      <c r="E2236" cm="1">
        <f t="array" ref="E2236">_xlfn.XLOOKUP(Table1[[#This Row],[ScheduleWeekWritten]],Table3[Game],100+Table3[Increase],Table1[[#This Row],[ScheduleWeekWritten]])</f>
        <v>13</v>
      </c>
      <c r="F2236" t="b">
        <v>0</v>
      </c>
      <c r="G2236" t="s">
        <v>57</v>
      </c>
      <c r="H2236">
        <v>20</v>
      </c>
      <c r="I2236">
        <v>26</v>
      </c>
      <c r="J2236" t="s">
        <v>61</v>
      </c>
      <c r="K2236" t="s">
        <v>59</v>
      </c>
      <c r="L2236" t="str">
        <f>_xlfn.XLOOKUP(Table1[[#This Row],[TeamFavoriteID]],Table2[team_id],Table2[team_name],_xlfn.XLOOKUP(Table1[[#This Row],[TeamFavoriteID]],Table2[team_id_pfr],Table2[team_name],"Even"))</f>
        <v>Arizona Cardinals</v>
      </c>
      <c r="M2236">
        <v>-5</v>
      </c>
      <c r="N2236">
        <f>IF(Table1[[#This Row],[TeamFavorite]]=Table1[[#This Row],[TeamHome]],Table1[[#This Row],[ScoreAway]]-Table1[[#This Row],[ScoreHome]],Table1[[#This Row],[ScoreHome]]-Table1[[#This Row],[ScoreAway]])</f>
        <v>-6</v>
      </c>
      <c r="O2236">
        <f>IF(Table1[[#This Row],[SpreadActual]]&lt;Table1[[#This Row],[SpreadFavorite]],1,0)</f>
        <v>1</v>
      </c>
      <c r="Q2236" t="s">
        <v>60</v>
      </c>
      <c r="R2236" t="b">
        <v>0</v>
      </c>
      <c r="S2236">
        <v>6</v>
      </c>
      <c r="T2236">
        <v>12</v>
      </c>
      <c r="U2236">
        <v>69</v>
      </c>
    </row>
    <row r="2237" spans="1:22" x14ac:dyDescent="0.2">
      <c r="A2237" s="1">
        <v>28470</v>
      </c>
      <c r="B2237">
        <v>1977</v>
      </c>
      <c r="C2237">
        <f>_xlfn.MAXIFS(Table1[ScheduleWeekWritten],Table1[ScheduleSeason],Table1[[#This Row],[ScheduleSeason]])</f>
        <v>14</v>
      </c>
      <c r="D2237">
        <v>13</v>
      </c>
      <c r="E2237" cm="1">
        <f t="array" ref="E2237">_xlfn.XLOOKUP(Table1[[#This Row],[ScheduleWeekWritten]],Table3[Game],100+Table3[Increase],Table1[[#This Row],[ScheduleWeekWritten]])</f>
        <v>13</v>
      </c>
      <c r="F2237" t="b">
        <v>0</v>
      </c>
      <c r="G2237" t="s">
        <v>34</v>
      </c>
      <c r="H2237">
        <v>10</v>
      </c>
      <c r="I2237">
        <v>13</v>
      </c>
      <c r="J2237" t="s">
        <v>45</v>
      </c>
      <c r="K2237" t="s">
        <v>72</v>
      </c>
      <c r="L2237" t="str">
        <f>_xlfn.XLOOKUP(Table1[[#This Row],[TeamFavoriteID]],Table2[team_id],Table2[team_name],_xlfn.XLOOKUP(Table1[[#This Row],[TeamFavoriteID]],Table2[team_id_pfr],Table2[team_name],"Even"))</f>
        <v>Baltimore Colts</v>
      </c>
      <c r="M2237">
        <v>-15.5</v>
      </c>
      <c r="N2237">
        <f>IF(Table1[[#This Row],[TeamFavorite]]=Table1[[#This Row],[TeamHome]],Table1[[#This Row],[ScoreAway]]-Table1[[#This Row],[ScoreHome]],Table1[[#This Row],[ScoreHome]]-Table1[[#This Row],[ScoreAway]])</f>
        <v>3</v>
      </c>
      <c r="O2237">
        <f>IF(Table1[[#This Row],[SpreadActual]]&lt;Table1[[#This Row],[SpreadFavorite]],1,0)</f>
        <v>0</v>
      </c>
      <c r="Q2237" t="s">
        <v>80</v>
      </c>
      <c r="R2237" t="b">
        <v>0</v>
      </c>
      <c r="S2237">
        <v>22</v>
      </c>
      <c r="T2237">
        <v>11</v>
      </c>
      <c r="U2237">
        <v>45</v>
      </c>
    </row>
    <row r="2238" spans="1:22" x14ac:dyDescent="0.2">
      <c r="A2238" s="1">
        <v>28470</v>
      </c>
      <c r="B2238">
        <v>1977</v>
      </c>
      <c r="C2238">
        <f>_xlfn.MAXIFS(Table1[ScheduleWeekWritten],Table1[ScheduleSeason],Table1[[#This Row],[ScheduleSeason]])</f>
        <v>14</v>
      </c>
      <c r="D2238">
        <v>13</v>
      </c>
      <c r="E2238" cm="1">
        <f t="array" ref="E2238">_xlfn.XLOOKUP(Table1[[#This Row],[ScheduleWeekWritten]],Table3[Game],100+Table3[Increase],Table1[[#This Row],[ScheduleWeekWritten]])</f>
        <v>13</v>
      </c>
      <c r="F2238" t="b">
        <v>0</v>
      </c>
      <c r="G2238" t="s">
        <v>46</v>
      </c>
      <c r="H2238">
        <v>21</v>
      </c>
      <c r="I2238">
        <v>10</v>
      </c>
      <c r="J2238" t="s">
        <v>33</v>
      </c>
      <c r="K2238" t="s">
        <v>47</v>
      </c>
      <c r="L2238" t="str">
        <f>_xlfn.XLOOKUP(Table1[[#This Row],[TeamFavoriteID]],Table2[team_id],Table2[team_name],_xlfn.XLOOKUP(Table1[[#This Row],[TeamFavoriteID]],Table2[team_id_pfr],Table2[team_name],"Even"))</f>
        <v>Chicago Bears</v>
      </c>
      <c r="M2238">
        <v>-10.5</v>
      </c>
      <c r="N2238">
        <f>IF(Table1[[#This Row],[TeamFavorite]]=Table1[[#This Row],[TeamHome]],Table1[[#This Row],[ScoreAway]]-Table1[[#This Row],[ScoreHome]],Table1[[#This Row],[ScoreHome]]-Table1[[#This Row],[ScoreAway]])</f>
        <v>-11</v>
      </c>
      <c r="O2238">
        <f>IF(Table1[[#This Row],[SpreadActual]]&lt;Table1[[#This Row],[SpreadFavorite]],1,0)</f>
        <v>1</v>
      </c>
      <c r="Q2238" t="s">
        <v>114</v>
      </c>
      <c r="R2238" t="b">
        <v>0</v>
      </c>
      <c r="S2238">
        <v>3</v>
      </c>
      <c r="T2238">
        <v>8</v>
      </c>
      <c r="U2238">
        <v>6</v>
      </c>
    </row>
    <row r="2239" spans="1:22" x14ac:dyDescent="0.2">
      <c r="A2239" s="1">
        <v>28470</v>
      </c>
      <c r="B2239">
        <v>1977</v>
      </c>
      <c r="C2239">
        <f>_xlfn.MAXIFS(Table1[ScheduleWeekWritten],Table1[ScheduleSeason],Table1[[#This Row],[ScheduleSeason]])</f>
        <v>14</v>
      </c>
      <c r="D2239">
        <v>13</v>
      </c>
      <c r="E2239" cm="1">
        <f t="array" ref="E2239">_xlfn.XLOOKUP(Table1[[#This Row],[ScheduleWeekWritten]],Table3[Game],100+Table3[Increase],Table1[[#This Row],[ScheduleWeekWritten]])</f>
        <v>13</v>
      </c>
      <c r="F2239" t="b">
        <v>0</v>
      </c>
      <c r="G2239" t="s">
        <v>62</v>
      </c>
      <c r="H2239">
        <v>15</v>
      </c>
      <c r="I2239">
        <v>19</v>
      </c>
      <c r="J2239" t="s">
        <v>23</v>
      </c>
      <c r="K2239" t="s">
        <v>25</v>
      </c>
      <c r="L2239" t="str">
        <f>_xlfn.XLOOKUP(Table1[[#This Row],[TeamFavoriteID]],Table2[team_id],Table2[team_name],_xlfn.XLOOKUP(Table1[[#This Row],[TeamFavoriteID]],Table2[team_id_pfr],Table2[team_name],"Even"))</f>
        <v>Houston Oilers</v>
      </c>
      <c r="M2239">
        <v>-3</v>
      </c>
      <c r="N2239">
        <f>IF(Table1[[#This Row],[TeamFavorite]]=Table1[[#This Row],[TeamHome]],Table1[[#This Row],[ScoreAway]]-Table1[[#This Row],[ScoreHome]],Table1[[#This Row],[ScoreHome]]-Table1[[#This Row],[ScoreAway]])</f>
        <v>-4</v>
      </c>
      <c r="O2239">
        <f>IF(Table1[[#This Row],[SpreadActual]]&lt;Table1[[#This Row],[SpreadFavorite]],1,0)</f>
        <v>1</v>
      </c>
      <c r="Q2239" t="s">
        <v>66</v>
      </c>
      <c r="R2239" t="b">
        <v>0</v>
      </c>
      <c r="S2239">
        <v>5</v>
      </c>
      <c r="T2239">
        <v>11</v>
      </c>
      <c r="U2239">
        <v>83</v>
      </c>
      <c r="V2239" t="s">
        <v>2</v>
      </c>
    </row>
    <row r="2240" spans="1:22" x14ac:dyDescent="0.2">
      <c r="A2240" s="1">
        <v>28470</v>
      </c>
      <c r="B2240">
        <v>1977</v>
      </c>
      <c r="C2240">
        <f>_xlfn.MAXIFS(Table1[ScheduleWeekWritten],Table1[ScheduleSeason],Table1[[#This Row],[ScheduleSeason]])</f>
        <v>14</v>
      </c>
      <c r="D2240">
        <v>13</v>
      </c>
      <c r="E2240" cm="1">
        <f t="array" ref="E2240">_xlfn.XLOOKUP(Table1[[#This Row],[ScheduleWeekWritten]],Table3[Game],100+Table3[Increase],Table1[[#This Row],[ScheduleWeekWritten]])</f>
        <v>13</v>
      </c>
      <c r="F2240" t="b">
        <v>0</v>
      </c>
      <c r="G2240" t="s">
        <v>24</v>
      </c>
      <c r="H2240">
        <v>17</v>
      </c>
      <c r="I2240">
        <v>9</v>
      </c>
      <c r="J2240" t="s">
        <v>27</v>
      </c>
      <c r="K2240" t="s">
        <v>88</v>
      </c>
      <c r="L2240" t="str">
        <f>_xlfn.XLOOKUP(Table1[[#This Row],[TeamFavoriteID]],Table2[team_id],Table2[team_name],_xlfn.XLOOKUP(Table1[[#This Row],[TeamFavoriteID]],Table2[team_id_pfr],Table2[team_name],"Even"))</f>
        <v>Denver Broncos</v>
      </c>
      <c r="M2240">
        <v>-6.5</v>
      </c>
      <c r="N2240">
        <f>IF(Table1[[#This Row],[TeamFavorite]]=Table1[[#This Row],[TeamHome]],Table1[[#This Row],[ScoreAway]]-Table1[[#This Row],[ScoreHome]],Table1[[#This Row],[ScoreHome]]-Table1[[#This Row],[ScoreAway]])</f>
        <v>-8</v>
      </c>
      <c r="O2240">
        <f>IF(Table1[[#This Row],[SpreadActual]]&lt;Table1[[#This Row],[SpreadFavorite]],1,0)</f>
        <v>1</v>
      </c>
      <c r="Q2240" t="s">
        <v>71</v>
      </c>
      <c r="R2240" t="b">
        <v>0</v>
      </c>
      <c r="S2240">
        <v>44</v>
      </c>
      <c r="T2240">
        <v>10</v>
      </c>
      <c r="U2240">
        <v>27</v>
      </c>
    </row>
    <row r="2241" spans="1:22" x14ac:dyDescent="0.2">
      <c r="A2241" s="1">
        <v>28470</v>
      </c>
      <c r="B2241">
        <v>1977</v>
      </c>
      <c r="C2241">
        <f>_xlfn.MAXIFS(Table1[ScheduleWeekWritten],Table1[ScheduleSeason],Table1[[#This Row],[ScheduleSeason]])</f>
        <v>14</v>
      </c>
      <c r="D2241">
        <v>13</v>
      </c>
      <c r="E2241" cm="1">
        <f t="array" ref="E2241">_xlfn.XLOOKUP(Table1[[#This Row],[ScheduleWeekWritten]],Table3[Game],100+Table3[Increase],Table1[[#This Row],[ScheduleWeekWritten]])</f>
        <v>13</v>
      </c>
      <c r="F2241" t="b">
        <v>0</v>
      </c>
      <c r="G2241" t="s">
        <v>42</v>
      </c>
      <c r="H2241">
        <v>31</v>
      </c>
      <c r="I2241">
        <v>34</v>
      </c>
      <c r="J2241" t="s">
        <v>128</v>
      </c>
      <c r="K2241" t="s">
        <v>75</v>
      </c>
      <c r="L2241" t="str">
        <f>_xlfn.XLOOKUP(Table1[[#This Row],[TeamFavoriteID]],Table2[team_id],Table2[team_name],_xlfn.XLOOKUP(Table1[[#This Row],[TeamFavoriteID]],Table2[team_id_pfr],Table2[team_name],"Even"))</f>
        <v>Kansas City Chiefs</v>
      </c>
      <c r="M2241">
        <v>-4.5</v>
      </c>
      <c r="N2241">
        <f>IF(Table1[[#This Row],[TeamFavorite]]=Table1[[#This Row],[TeamHome]],Table1[[#This Row],[ScoreAway]]-Table1[[#This Row],[ScoreHome]],Table1[[#This Row],[ScoreHome]]-Table1[[#This Row],[ScoreAway]])</f>
        <v>3</v>
      </c>
      <c r="O2241">
        <f>IF(Table1[[#This Row],[SpreadActual]]&lt;Table1[[#This Row],[SpreadFavorite]],1,0)</f>
        <v>0</v>
      </c>
      <c r="Q2241" t="s">
        <v>117</v>
      </c>
      <c r="R2241" t="b">
        <v>0</v>
      </c>
      <c r="S2241">
        <v>23</v>
      </c>
      <c r="T2241">
        <v>12</v>
      </c>
      <c r="U2241">
        <v>64</v>
      </c>
    </row>
    <row r="2242" spans="1:22" x14ac:dyDescent="0.2">
      <c r="A2242" s="1">
        <v>28470</v>
      </c>
      <c r="B2242">
        <v>1977</v>
      </c>
      <c r="C2242">
        <f>_xlfn.MAXIFS(Table1[ScheduleWeekWritten],Table1[ScheduleSeason],Table1[[#This Row],[ScheduleSeason]])</f>
        <v>14</v>
      </c>
      <c r="D2242">
        <v>13</v>
      </c>
      <c r="E2242" cm="1">
        <f t="array" ref="E2242">_xlfn.XLOOKUP(Table1[[#This Row],[ScheduleWeekWritten]],Table3[Game],100+Table3[Increase],Table1[[#This Row],[ScheduleWeekWritten]])</f>
        <v>13</v>
      </c>
      <c r="F2242" t="b">
        <v>0</v>
      </c>
      <c r="G2242" t="s">
        <v>39</v>
      </c>
      <c r="H2242">
        <v>23</v>
      </c>
      <c r="I2242">
        <v>7</v>
      </c>
      <c r="J2242" t="s">
        <v>38</v>
      </c>
      <c r="K2242" t="s">
        <v>40</v>
      </c>
      <c r="L2242" t="str">
        <f>_xlfn.XLOOKUP(Table1[[#This Row],[TeamFavoriteID]],Table2[team_id],Table2[team_name],_xlfn.XLOOKUP(Table1[[#This Row],[TeamFavoriteID]],Table2[team_id_pfr],Table2[team_name],"Even"))</f>
        <v>Los Angeles Rams</v>
      </c>
      <c r="M2242">
        <v>-10.5</v>
      </c>
      <c r="N2242">
        <f>IF(Table1[[#This Row],[TeamFavorite]]=Table1[[#This Row],[TeamHome]],Table1[[#This Row],[ScoreAway]]-Table1[[#This Row],[ScoreHome]],Table1[[#This Row],[ScoreHome]]-Table1[[#This Row],[ScoreAway]])</f>
        <v>-16</v>
      </c>
      <c r="O2242">
        <f>IF(Table1[[#This Row],[SpreadActual]]&lt;Table1[[#This Row],[SpreadFavorite]],1,0)</f>
        <v>1</v>
      </c>
      <c r="Q2242" t="s">
        <v>65</v>
      </c>
      <c r="R2242" t="b">
        <v>0</v>
      </c>
      <c r="S2242">
        <v>60</v>
      </c>
      <c r="T2242">
        <v>6</v>
      </c>
      <c r="U2242">
        <v>82</v>
      </c>
    </row>
    <row r="2243" spans="1:22" x14ac:dyDescent="0.2">
      <c r="A2243" s="1">
        <v>28470</v>
      </c>
      <c r="B2243">
        <v>1977</v>
      </c>
      <c r="C2243">
        <f>_xlfn.MAXIFS(Table1[ScheduleWeekWritten],Table1[ScheduleSeason],Table1[[#This Row],[ScheduleSeason]])</f>
        <v>14</v>
      </c>
      <c r="D2243">
        <v>13</v>
      </c>
      <c r="E2243" cm="1">
        <f t="array" ref="E2243">_xlfn.XLOOKUP(Table1[[#This Row],[ScheduleWeekWritten]],Table3[Game],100+Table3[Increase],Table1[[#This Row],[ScheduleWeekWritten]])</f>
        <v>13</v>
      </c>
      <c r="F2243" t="b">
        <v>0</v>
      </c>
      <c r="G2243" t="s">
        <v>115</v>
      </c>
      <c r="H2243">
        <v>14</v>
      </c>
      <c r="I2243">
        <v>10</v>
      </c>
      <c r="J2243" t="s">
        <v>19</v>
      </c>
      <c r="K2243" t="s">
        <v>70</v>
      </c>
      <c r="L2243" t="str">
        <f>_xlfn.XLOOKUP(Table1[[#This Row],[TeamFavoriteID]],Table2[team_id],Table2[team_name],_xlfn.XLOOKUP(Table1[[#This Row],[TeamFavoriteID]],Table2[team_id_pfr],Table2[team_name],"Even"))</f>
        <v>Boston Patriots</v>
      </c>
      <c r="M2243">
        <v>-4</v>
      </c>
      <c r="N2243">
        <f>IF(Table1[[#This Row],[TeamFavorite]]=Table1[[#This Row],[TeamHome]],Table1[[#This Row],[ScoreAway]]-Table1[[#This Row],[ScoreHome]],Table1[[#This Row],[ScoreHome]]-Table1[[#This Row],[ScoreAway]])</f>
        <v>4</v>
      </c>
      <c r="O2243">
        <f>IF(Table1[[#This Row],[SpreadActual]]&lt;Table1[[#This Row],[SpreadFavorite]],1,0)</f>
        <v>0</v>
      </c>
      <c r="Q2243" t="s">
        <v>116</v>
      </c>
      <c r="R2243" t="b">
        <v>0</v>
      </c>
      <c r="S2243">
        <v>13</v>
      </c>
      <c r="T2243">
        <v>19</v>
      </c>
      <c r="U2243">
        <v>46</v>
      </c>
    </row>
    <row r="2244" spans="1:22" x14ac:dyDescent="0.2">
      <c r="A2244" s="1">
        <v>28470</v>
      </c>
      <c r="B2244">
        <v>1977</v>
      </c>
      <c r="C2244">
        <f>_xlfn.MAXIFS(Table1[ScheduleWeekWritten],Table1[ScheduleSeason],Table1[[#This Row],[ScheduleSeason]])</f>
        <v>14</v>
      </c>
      <c r="D2244">
        <v>13</v>
      </c>
      <c r="E2244" cm="1">
        <f t="array" ref="E2244">_xlfn.XLOOKUP(Table1[[#This Row],[ScheduleWeekWritten]],Table3[Game],100+Table3[Increase],Table1[[#This Row],[ScheduleWeekWritten]])</f>
        <v>13</v>
      </c>
      <c r="F2244" t="b">
        <v>0</v>
      </c>
      <c r="G2244" t="s">
        <v>95</v>
      </c>
      <c r="H2244">
        <v>14</v>
      </c>
      <c r="I2244">
        <v>33</v>
      </c>
      <c r="J2244" t="s">
        <v>127</v>
      </c>
      <c r="K2244" t="s">
        <v>98</v>
      </c>
      <c r="L2244" t="str">
        <f>_xlfn.XLOOKUP(Table1[[#This Row],[TeamFavoriteID]],Table2[team_id],Table2[team_name],_xlfn.XLOOKUP(Table1[[#This Row],[TeamFavoriteID]],Table2[team_id_pfr],Table2[team_name],"Even"))</f>
        <v>New Orleans Saints</v>
      </c>
      <c r="M2244">
        <v>-12</v>
      </c>
      <c r="N2244">
        <f>IF(Table1[[#This Row],[TeamFavorite]]=Table1[[#This Row],[TeamHome]],Table1[[#This Row],[ScoreAway]]-Table1[[#This Row],[ScoreHome]],Table1[[#This Row],[ScoreHome]]-Table1[[#This Row],[ScoreAway]])</f>
        <v>19</v>
      </c>
      <c r="O2244">
        <f>IF(Table1[[#This Row],[SpreadActual]]&lt;Table1[[#This Row],[SpreadFavorite]],1,0)</f>
        <v>0</v>
      </c>
      <c r="Q2244" t="s">
        <v>124</v>
      </c>
      <c r="R2244" t="b">
        <v>0</v>
      </c>
      <c r="S2244">
        <v>72</v>
      </c>
      <c r="T2244">
        <v>0</v>
      </c>
      <c r="V2244" t="s">
        <v>103</v>
      </c>
    </row>
    <row r="2245" spans="1:22" x14ac:dyDescent="0.2">
      <c r="A2245" s="1">
        <v>28470</v>
      </c>
      <c r="B2245">
        <v>1977</v>
      </c>
      <c r="C2245">
        <f>_xlfn.MAXIFS(Table1[ScheduleWeekWritten],Table1[ScheduleSeason],Table1[[#This Row],[ScheduleSeason]])</f>
        <v>14</v>
      </c>
      <c r="D2245">
        <v>13</v>
      </c>
      <c r="E2245" cm="1">
        <f t="array" ref="E2245">_xlfn.XLOOKUP(Table1[[#This Row],[ScheduleWeekWritten]],Table3[Game],100+Table3[Increase],Table1[[#This Row],[ScheduleWeekWritten]])</f>
        <v>13</v>
      </c>
      <c r="F2245" t="b">
        <v>0</v>
      </c>
      <c r="G2245" t="s">
        <v>31</v>
      </c>
      <c r="H2245">
        <v>10</v>
      </c>
      <c r="I2245">
        <v>14</v>
      </c>
      <c r="J2245" t="s">
        <v>28</v>
      </c>
      <c r="K2245" t="s">
        <v>32</v>
      </c>
      <c r="L2245" t="str">
        <f>_xlfn.XLOOKUP(Table1[[#This Row],[TeamFavoriteID]],Table2[team_id],Table2[team_name],_xlfn.XLOOKUP(Table1[[#This Row],[TeamFavoriteID]],Table2[team_id_pfr],Table2[team_name],"Even"))</f>
        <v>New York Jets</v>
      </c>
      <c r="M2245">
        <v>-8.5</v>
      </c>
      <c r="N2245">
        <f>IF(Table1[[#This Row],[TeamFavorite]]=Table1[[#This Row],[TeamHome]],Table1[[#This Row],[ScoreAway]]-Table1[[#This Row],[ScoreHome]],Table1[[#This Row],[ScoreHome]]-Table1[[#This Row],[ScoreAway]])</f>
        <v>4</v>
      </c>
      <c r="O2245">
        <f>IF(Table1[[#This Row],[SpreadActual]]&lt;Table1[[#This Row],[SpreadFavorite]],1,0)</f>
        <v>0</v>
      </c>
      <c r="Q2245" t="s">
        <v>74</v>
      </c>
      <c r="R2245" t="b">
        <v>0</v>
      </c>
      <c r="S2245">
        <v>20</v>
      </c>
      <c r="T2245">
        <v>17</v>
      </c>
      <c r="U2245">
        <v>45</v>
      </c>
    </row>
    <row r="2246" spans="1:22" x14ac:dyDescent="0.2">
      <c r="A2246" s="1">
        <v>28470</v>
      </c>
      <c r="B2246">
        <v>1977</v>
      </c>
      <c r="C2246">
        <f>_xlfn.MAXIFS(Table1[ScheduleWeekWritten],Table1[ScheduleSeason],Table1[[#This Row],[ScheduleSeason]])</f>
        <v>14</v>
      </c>
      <c r="D2246">
        <v>13</v>
      </c>
      <c r="E2246" cm="1">
        <f t="array" ref="E2246">_xlfn.XLOOKUP(Table1[[#This Row],[ScheduleWeekWritten]],Table3[Game],100+Table3[Increase],Table1[[#This Row],[ScheduleWeekWritten]])</f>
        <v>13</v>
      </c>
      <c r="F2246" t="b">
        <v>0</v>
      </c>
      <c r="G2246" t="s">
        <v>20</v>
      </c>
      <c r="H2246">
        <v>35</v>
      </c>
      <c r="I2246">
        <v>13</v>
      </c>
      <c r="J2246" t="s">
        <v>54</v>
      </c>
      <c r="K2246" t="s">
        <v>21</v>
      </c>
      <c r="L2246" t="str">
        <f>_xlfn.XLOOKUP(Table1[[#This Row],[TeamFavoriteID]],Table2[team_id],Table2[team_name],_xlfn.XLOOKUP(Table1[[#This Row],[TeamFavoriteID]],Table2[team_id_pfr],Table2[team_name],"Even"))</f>
        <v>Las Vegas Raiders</v>
      </c>
      <c r="M2246">
        <v>-10.5</v>
      </c>
      <c r="N2246">
        <f>IF(Table1[[#This Row],[TeamFavorite]]=Table1[[#This Row],[TeamHome]],Table1[[#This Row],[ScoreAway]]-Table1[[#This Row],[ScoreHome]],Table1[[#This Row],[ScoreHome]]-Table1[[#This Row],[ScoreAway]])</f>
        <v>22</v>
      </c>
      <c r="O2246">
        <f>IF(Table1[[#This Row],[SpreadActual]]&lt;Table1[[#This Row],[SpreadFavorite]],1,0)</f>
        <v>0</v>
      </c>
      <c r="Q2246" t="s">
        <v>76</v>
      </c>
      <c r="R2246" t="b">
        <v>0</v>
      </c>
      <c r="S2246">
        <v>53</v>
      </c>
      <c r="T2246">
        <v>8</v>
      </c>
      <c r="U2246">
        <v>86</v>
      </c>
    </row>
    <row r="2247" spans="1:22" x14ac:dyDescent="0.2">
      <c r="A2247" s="1">
        <v>28470</v>
      </c>
      <c r="B2247">
        <v>1977</v>
      </c>
      <c r="C2247">
        <f>_xlfn.MAXIFS(Table1[ScheduleWeekWritten],Table1[ScheduleSeason],Table1[[#This Row],[ScheduleSeason]])</f>
        <v>14</v>
      </c>
      <c r="D2247">
        <v>13</v>
      </c>
      <c r="E2247" cm="1">
        <f t="array" ref="E2247">_xlfn.XLOOKUP(Table1[[#This Row],[ScheduleWeekWritten]],Table3[Game],100+Table3[Increase],Table1[[#This Row],[ScheduleWeekWritten]])</f>
        <v>13</v>
      </c>
      <c r="F2247" t="b">
        <v>0</v>
      </c>
      <c r="G2247" t="s">
        <v>58</v>
      </c>
      <c r="H2247">
        <v>17</v>
      </c>
      <c r="I2247">
        <v>14</v>
      </c>
      <c r="J2247" t="s">
        <v>50</v>
      </c>
      <c r="K2247" t="s">
        <v>77</v>
      </c>
      <c r="L2247" t="str">
        <f>_xlfn.XLOOKUP(Table1[[#This Row],[TeamFavoriteID]],Table2[team_id],Table2[team_name],_xlfn.XLOOKUP(Table1[[#This Row],[TeamFavoriteID]],Table2[team_id_pfr],Table2[team_name],"Even"))</f>
        <v>Philadelphia Eagles</v>
      </c>
      <c r="M2247">
        <v>-6.5</v>
      </c>
      <c r="N2247">
        <f>IF(Table1[[#This Row],[TeamFavorite]]=Table1[[#This Row],[TeamHome]],Table1[[#This Row],[ScoreAway]]-Table1[[#This Row],[ScoreHome]],Table1[[#This Row],[ScoreHome]]-Table1[[#This Row],[ScoreAway]])</f>
        <v>-3</v>
      </c>
      <c r="O2247">
        <f>IF(Table1[[#This Row],[SpreadActual]]&lt;Table1[[#This Row],[SpreadFavorite]],1,0)</f>
        <v>0</v>
      </c>
      <c r="Q2247" t="s">
        <v>112</v>
      </c>
      <c r="R2247" t="b">
        <v>0</v>
      </c>
      <c r="S2247">
        <v>18</v>
      </c>
      <c r="T2247">
        <v>14</v>
      </c>
      <c r="U2247">
        <v>48</v>
      </c>
    </row>
    <row r="2248" spans="1:22" x14ac:dyDescent="0.2">
      <c r="A2248" s="1">
        <v>28471</v>
      </c>
      <c r="B2248">
        <v>1977</v>
      </c>
      <c r="C2248">
        <f>_xlfn.MAXIFS(Table1[ScheduleWeekWritten],Table1[ScheduleSeason],Table1[[#This Row],[ScheduleSeason]])</f>
        <v>14</v>
      </c>
      <c r="D2248">
        <v>13</v>
      </c>
      <c r="E2248" cm="1">
        <f t="array" ref="E2248">_xlfn.XLOOKUP(Table1[[#This Row],[ScheduleWeekWritten]],Table3[Game],100+Table3[Increase],Table1[[#This Row],[ScheduleWeekWritten]])</f>
        <v>13</v>
      </c>
      <c r="F2248" t="b">
        <v>0</v>
      </c>
      <c r="G2248" t="s">
        <v>53</v>
      </c>
      <c r="H2248">
        <v>35</v>
      </c>
      <c r="I2248">
        <v>42</v>
      </c>
      <c r="J2248" t="s">
        <v>67</v>
      </c>
      <c r="K2248" t="s">
        <v>68</v>
      </c>
      <c r="L2248" t="str">
        <f>_xlfn.XLOOKUP(Table1[[#This Row],[TeamFavoriteID]],Table2[team_id],Table2[team_name],_xlfn.XLOOKUP(Table1[[#This Row],[TeamFavoriteID]],Table2[team_id_pfr],Table2[team_name],"Even"))</f>
        <v>Dallas Cowboys</v>
      </c>
      <c r="M2248">
        <v>-7</v>
      </c>
      <c r="N2248">
        <f>IF(Table1[[#This Row],[TeamFavorite]]=Table1[[#This Row],[TeamHome]],Table1[[#This Row],[ScoreAway]]-Table1[[#This Row],[ScoreHome]],Table1[[#This Row],[ScoreHome]]-Table1[[#This Row],[ScoreAway]])</f>
        <v>-7</v>
      </c>
      <c r="O2248">
        <f>IF(Table1[[#This Row],[SpreadActual]]&lt;Table1[[#This Row],[SpreadFavorite]],1,0)</f>
        <v>0</v>
      </c>
      <c r="Q2248" t="s">
        <v>118</v>
      </c>
      <c r="R2248" t="b">
        <v>0</v>
      </c>
      <c r="S2248">
        <v>53</v>
      </c>
      <c r="T2248">
        <v>6</v>
      </c>
      <c r="U2248">
        <v>90</v>
      </c>
    </row>
    <row r="2249" spans="1:22" x14ac:dyDescent="0.2">
      <c r="A2249" s="1">
        <v>28476</v>
      </c>
      <c r="B2249">
        <v>1977</v>
      </c>
      <c r="C2249">
        <f>_xlfn.MAXIFS(Table1[ScheduleWeekWritten],Table1[ScheduleSeason],Table1[[#This Row],[ScheduleSeason]])</f>
        <v>14</v>
      </c>
      <c r="D2249">
        <v>14</v>
      </c>
      <c r="E2249" cm="1">
        <f t="array" ref="E2249">_xlfn.XLOOKUP(Table1[[#This Row],[ScheduleWeekWritten]],Table3[Game],100+Table3[Increase],Table1[[#This Row],[ScheduleWeekWritten]])</f>
        <v>14</v>
      </c>
      <c r="F2249" t="b">
        <v>0</v>
      </c>
      <c r="G2249" t="s">
        <v>45</v>
      </c>
      <c r="H2249">
        <v>21</v>
      </c>
      <c r="I2249">
        <v>30</v>
      </c>
      <c r="J2249" t="s">
        <v>54</v>
      </c>
      <c r="K2249" t="s">
        <v>55</v>
      </c>
      <c r="L2249" t="str">
        <f>_xlfn.XLOOKUP(Table1[[#This Row],[TeamFavoriteID]],Table2[team_id],Table2[team_name],_xlfn.XLOOKUP(Table1[[#This Row],[TeamFavoriteID]],Table2[team_id_pfr],Table2[team_name],"Even"))</f>
        <v>Minnesota Vikings</v>
      </c>
      <c r="M2249">
        <v>-6</v>
      </c>
      <c r="N2249">
        <f>IF(Table1[[#This Row],[TeamFavorite]]=Table1[[#This Row],[TeamHome]],Table1[[#This Row],[ScoreAway]]-Table1[[#This Row],[ScoreHome]],Table1[[#This Row],[ScoreHome]]-Table1[[#This Row],[ScoreAway]])</f>
        <v>-9</v>
      </c>
      <c r="O2249">
        <f>IF(Table1[[#This Row],[SpreadActual]]&lt;Table1[[#This Row],[SpreadFavorite]],1,0)</f>
        <v>1</v>
      </c>
      <c r="Q2249" t="s">
        <v>125</v>
      </c>
      <c r="R2249" t="b">
        <v>0</v>
      </c>
      <c r="S2249">
        <v>72</v>
      </c>
      <c r="T2249">
        <v>0</v>
      </c>
      <c r="V2249" t="s">
        <v>103</v>
      </c>
    </row>
    <row r="2250" spans="1:22" x14ac:dyDescent="0.2">
      <c r="A2250" s="1">
        <v>28476</v>
      </c>
      <c r="B2250">
        <v>1977</v>
      </c>
      <c r="C2250">
        <f>_xlfn.MAXIFS(Table1[ScheduleWeekWritten],Table1[ScheduleSeason],Table1[[#This Row],[ScheduleSeason]])</f>
        <v>14</v>
      </c>
      <c r="D2250">
        <v>14</v>
      </c>
      <c r="E2250" cm="1">
        <f t="array" ref="E2250">_xlfn.XLOOKUP(Table1[[#This Row],[ScheduleWeekWritten]],Table3[Game],100+Table3[Increase],Table1[[#This Row],[ScheduleWeekWritten]])</f>
        <v>14</v>
      </c>
      <c r="F2250" t="b">
        <v>0</v>
      </c>
      <c r="G2250" t="s">
        <v>19</v>
      </c>
      <c r="H2250">
        <v>31</v>
      </c>
      <c r="I2250">
        <v>14</v>
      </c>
      <c r="J2250" t="s">
        <v>28</v>
      </c>
      <c r="K2250" t="s">
        <v>91</v>
      </c>
      <c r="L2250" t="str">
        <f>_xlfn.XLOOKUP(Table1[[#This Row],[TeamFavoriteID]],Table2[team_id],Table2[team_name],_xlfn.XLOOKUP(Table1[[#This Row],[TeamFavoriteID]],Table2[team_id_pfr],Table2[team_name],"Even"))</f>
        <v>Miami Dolphins</v>
      </c>
      <c r="M2250">
        <v>-14</v>
      </c>
      <c r="N2250">
        <f>IF(Table1[[#This Row],[TeamFavorite]]=Table1[[#This Row],[TeamHome]],Table1[[#This Row],[ScoreAway]]-Table1[[#This Row],[ScoreHome]],Table1[[#This Row],[ScoreHome]]-Table1[[#This Row],[ScoreAway]])</f>
        <v>-17</v>
      </c>
      <c r="O2250">
        <f>IF(Table1[[#This Row],[SpreadActual]]&lt;Table1[[#This Row],[SpreadFavorite]],1,0)</f>
        <v>1</v>
      </c>
      <c r="Q2250" t="s">
        <v>22</v>
      </c>
      <c r="R2250" t="b">
        <v>0</v>
      </c>
      <c r="S2250">
        <v>76</v>
      </c>
      <c r="T2250">
        <v>8</v>
      </c>
      <c r="U2250">
        <v>93</v>
      </c>
    </row>
    <row r="2251" spans="1:22" x14ac:dyDescent="0.2">
      <c r="A2251" s="1">
        <v>28476</v>
      </c>
      <c r="B2251">
        <v>1977</v>
      </c>
      <c r="C2251">
        <f>_xlfn.MAXIFS(Table1[ScheduleWeekWritten],Table1[ScheduleSeason],Table1[[#This Row],[ScheduleSeason]])</f>
        <v>14</v>
      </c>
      <c r="D2251">
        <v>14</v>
      </c>
      <c r="E2251" cm="1">
        <f t="array" ref="E2251">_xlfn.XLOOKUP(Table1[[#This Row],[ScheduleWeekWritten]],Table3[Game],100+Table3[Increase],Table1[[#This Row],[ScheduleWeekWritten]])</f>
        <v>14</v>
      </c>
      <c r="F2251" t="b">
        <v>0</v>
      </c>
      <c r="G2251" t="s">
        <v>61</v>
      </c>
      <c r="H2251">
        <v>17</v>
      </c>
      <c r="I2251">
        <v>14</v>
      </c>
      <c r="J2251" t="s">
        <v>39</v>
      </c>
      <c r="K2251" t="s">
        <v>40</v>
      </c>
      <c r="L2251" t="str">
        <f>_xlfn.XLOOKUP(Table1[[#This Row],[TeamFavoriteID]],Table2[team_id],Table2[team_name],_xlfn.XLOOKUP(Table1[[#This Row],[TeamFavoriteID]],Table2[team_id_pfr],Table2[team_name],"Even"))</f>
        <v>Los Angeles Rams</v>
      </c>
      <c r="M2251">
        <v>-4</v>
      </c>
      <c r="N2251">
        <f>IF(Table1[[#This Row],[TeamFavorite]]=Table1[[#This Row],[TeamHome]],Table1[[#This Row],[ScoreAway]]-Table1[[#This Row],[ScoreHome]],Table1[[#This Row],[ScoreHome]]-Table1[[#This Row],[ScoreAway]])</f>
        <v>3</v>
      </c>
      <c r="O2251">
        <f>IF(Table1[[#This Row],[SpreadActual]]&lt;Table1[[#This Row],[SpreadFavorite]],1,0)</f>
        <v>0</v>
      </c>
      <c r="Q2251" t="s">
        <v>64</v>
      </c>
      <c r="R2251" t="b">
        <v>0</v>
      </c>
      <c r="S2251">
        <v>41</v>
      </c>
      <c r="T2251">
        <v>7</v>
      </c>
      <c r="U2251">
        <v>80</v>
      </c>
    </row>
    <row r="2252" spans="1:22" x14ac:dyDescent="0.2">
      <c r="A2252" s="1">
        <v>28477</v>
      </c>
      <c r="B2252">
        <v>1977</v>
      </c>
      <c r="C2252">
        <f>_xlfn.MAXIFS(Table1[ScheduleWeekWritten],Table1[ScheduleSeason],Table1[[#This Row],[ScheduleSeason]])</f>
        <v>14</v>
      </c>
      <c r="D2252">
        <v>14</v>
      </c>
      <c r="E2252" cm="1">
        <f t="array" ref="E2252">_xlfn.XLOOKUP(Table1[[#This Row],[ScheduleWeekWritten]],Table3[Game],100+Table3[Increase],Table1[[#This Row],[ScheduleWeekWritten]])</f>
        <v>14</v>
      </c>
      <c r="F2252" t="b">
        <v>0</v>
      </c>
      <c r="G2252" t="s">
        <v>38</v>
      </c>
      <c r="H2252">
        <v>35</v>
      </c>
      <c r="I2252">
        <v>7</v>
      </c>
      <c r="J2252" t="s">
        <v>95</v>
      </c>
      <c r="K2252" t="s">
        <v>109</v>
      </c>
      <c r="L2252" t="str">
        <f>_xlfn.XLOOKUP(Table1[[#This Row],[TeamFavoriteID]],Table2[team_id],Table2[team_name],_xlfn.XLOOKUP(Table1[[#This Row],[TeamFavoriteID]],Table2[team_id_pfr],Table2[team_name],"Even"))</f>
        <v>Atlanta Falcons</v>
      </c>
      <c r="M2252">
        <v>-7</v>
      </c>
      <c r="N2252">
        <f>IF(Table1[[#This Row],[TeamFavorite]]=Table1[[#This Row],[TeamHome]],Table1[[#This Row],[ScoreAway]]-Table1[[#This Row],[ScoreHome]],Table1[[#This Row],[ScoreHome]]-Table1[[#This Row],[ScoreAway]])</f>
        <v>-28</v>
      </c>
      <c r="O2252">
        <f>IF(Table1[[#This Row],[SpreadActual]]&lt;Table1[[#This Row],[SpreadFavorite]],1,0)</f>
        <v>1</v>
      </c>
      <c r="Q2252" t="s">
        <v>41</v>
      </c>
      <c r="R2252" t="b">
        <v>0</v>
      </c>
      <c r="S2252">
        <v>50</v>
      </c>
      <c r="T2252">
        <v>17</v>
      </c>
      <c r="U2252">
        <v>69</v>
      </c>
    </row>
    <row r="2253" spans="1:22" x14ac:dyDescent="0.2">
      <c r="A2253" s="1">
        <v>28477</v>
      </c>
      <c r="B2253">
        <v>1977</v>
      </c>
      <c r="C2253">
        <f>_xlfn.MAXIFS(Table1[ScheduleWeekWritten],Table1[ScheduleSeason],Table1[[#This Row],[ScheduleSeason]])</f>
        <v>14</v>
      </c>
      <c r="D2253">
        <v>14</v>
      </c>
      <c r="E2253" cm="1">
        <f t="array" ref="E2253">_xlfn.XLOOKUP(Table1[[#This Row],[ScheduleWeekWritten]],Table3[Game],100+Table3[Increase],Table1[[#This Row],[ScheduleWeekWritten]])</f>
        <v>14</v>
      </c>
      <c r="F2253" t="b">
        <v>0</v>
      </c>
      <c r="G2253" t="s">
        <v>34</v>
      </c>
      <c r="H2253">
        <v>30</v>
      </c>
      <c r="I2253">
        <v>24</v>
      </c>
      <c r="J2253" t="s">
        <v>115</v>
      </c>
      <c r="K2253" t="s">
        <v>72</v>
      </c>
      <c r="L2253" t="str">
        <f>_xlfn.XLOOKUP(Table1[[#This Row],[TeamFavoriteID]],Table2[team_id],Table2[team_name],_xlfn.XLOOKUP(Table1[[#This Row],[TeamFavoriteID]],Table2[team_id_pfr],Table2[team_name],"Even"))</f>
        <v>Baltimore Colts</v>
      </c>
      <c r="M2253">
        <v>-5.5</v>
      </c>
      <c r="N2253">
        <f>IF(Table1[[#This Row],[TeamFavorite]]=Table1[[#This Row],[TeamHome]],Table1[[#This Row],[ScoreAway]]-Table1[[#This Row],[ScoreHome]],Table1[[#This Row],[ScoreHome]]-Table1[[#This Row],[ScoreAway]])</f>
        <v>-6</v>
      </c>
      <c r="O2253">
        <f>IF(Table1[[#This Row],[SpreadActual]]&lt;Table1[[#This Row],[SpreadFavorite]],1,0)</f>
        <v>1</v>
      </c>
      <c r="Q2253" t="s">
        <v>80</v>
      </c>
      <c r="R2253" t="b">
        <v>0</v>
      </c>
      <c r="S2253">
        <v>41</v>
      </c>
      <c r="T2253">
        <v>14</v>
      </c>
      <c r="U2253">
        <v>81</v>
      </c>
    </row>
    <row r="2254" spans="1:22" x14ac:dyDescent="0.2">
      <c r="A2254" s="1">
        <v>28477</v>
      </c>
      <c r="B2254">
        <v>1977</v>
      </c>
      <c r="C2254">
        <f>_xlfn.MAXIFS(Table1[ScheduleWeekWritten],Table1[ScheduleSeason],Table1[[#This Row],[ScheduleSeason]])</f>
        <v>14</v>
      </c>
      <c r="D2254">
        <v>14</v>
      </c>
      <c r="E2254" cm="1">
        <f t="array" ref="E2254">_xlfn.XLOOKUP(Table1[[#This Row],[ScheduleWeekWritten]],Table3[Game],100+Table3[Increase],Table1[[#This Row],[ScheduleWeekWritten]])</f>
        <v>14</v>
      </c>
      <c r="F2254" t="b">
        <v>0</v>
      </c>
      <c r="G2254" t="s">
        <v>67</v>
      </c>
      <c r="H2254">
        <v>14</v>
      </c>
      <c r="I2254">
        <v>6</v>
      </c>
      <c r="J2254" t="s">
        <v>24</v>
      </c>
      <c r="K2254" t="s">
        <v>68</v>
      </c>
      <c r="L2254" t="str">
        <f>_xlfn.XLOOKUP(Table1[[#This Row],[TeamFavoriteID]],Table2[team_id],Table2[team_name],_xlfn.XLOOKUP(Table1[[#This Row],[TeamFavoriteID]],Table2[team_id_pfr],Table2[team_name],"Even"))</f>
        <v>Dallas Cowboys</v>
      </c>
      <c r="M2254">
        <v>-4</v>
      </c>
      <c r="N2254">
        <f>IF(Table1[[#This Row],[TeamFavorite]]=Table1[[#This Row],[TeamHome]],Table1[[#This Row],[ScoreAway]]-Table1[[#This Row],[ScoreHome]],Table1[[#This Row],[ScoreHome]]-Table1[[#This Row],[ScoreAway]])</f>
        <v>-8</v>
      </c>
      <c r="O2254">
        <f>IF(Table1[[#This Row],[SpreadActual]]&lt;Table1[[#This Row],[SpreadFavorite]],1,0)</f>
        <v>1</v>
      </c>
      <c r="Q2254" t="s">
        <v>119</v>
      </c>
      <c r="R2254" t="b">
        <v>0</v>
      </c>
      <c r="S2254">
        <v>52</v>
      </c>
      <c r="T2254">
        <v>10</v>
      </c>
      <c r="U2254">
        <v>25</v>
      </c>
    </row>
    <row r="2255" spans="1:22" x14ac:dyDescent="0.2">
      <c r="A2255" s="1">
        <v>28477</v>
      </c>
      <c r="B2255">
        <v>1977</v>
      </c>
      <c r="C2255">
        <f>_xlfn.MAXIFS(Table1[ScheduleWeekWritten],Table1[ScheduleSeason],Table1[[#This Row],[ScheduleSeason]])</f>
        <v>14</v>
      </c>
      <c r="D2255">
        <v>14</v>
      </c>
      <c r="E2255" cm="1">
        <f t="array" ref="E2255">_xlfn.XLOOKUP(Table1[[#This Row],[ScheduleWeekWritten]],Table3[Game],100+Table3[Increase],Table1[[#This Row],[ScheduleWeekWritten]])</f>
        <v>14</v>
      </c>
      <c r="F2255" t="b">
        <v>0</v>
      </c>
      <c r="G2255" t="s">
        <v>33</v>
      </c>
      <c r="H2255">
        <v>16</v>
      </c>
      <c r="I2255">
        <v>14</v>
      </c>
      <c r="J2255" t="s">
        <v>53</v>
      </c>
      <c r="K2255" t="s">
        <v>35</v>
      </c>
      <c r="L2255" t="str">
        <f>_xlfn.XLOOKUP(Table1[[#This Row],[TeamFavoriteID]],Table2[team_id],Table2[team_name],_xlfn.XLOOKUP(Table1[[#This Row],[TeamFavoriteID]],Table2[team_id_pfr],Table2[team_name],"Even"))</f>
        <v>Green Bay Packers</v>
      </c>
      <c r="M2255">
        <v>-2</v>
      </c>
      <c r="N2255">
        <f>IF(Table1[[#This Row],[TeamFavorite]]=Table1[[#This Row],[TeamHome]],Table1[[#This Row],[ScoreAway]]-Table1[[#This Row],[ScoreHome]],Table1[[#This Row],[ScoreHome]]-Table1[[#This Row],[ScoreAway]])</f>
        <v>-2</v>
      </c>
      <c r="O2255">
        <f>IF(Table1[[#This Row],[SpreadActual]]&lt;Table1[[#This Row],[SpreadFavorite]],1,0)</f>
        <v>0</v>
      </c>
      <c r="Q2255" t="s">
        <v>36</v>
      </c>
      <c r="R2255" t="b">
        <v>0</v>
      </c>
      <c r="S2255">
        <v>40</v>
      </c>
      <c r="T2255">
        <v>8</v>
      </c>
      <c r="U2255">
        <v>97</v>
      </c>
    </row>
    <row r="2256" spans="1:22" x14ac:dyDescent="0.2">
      <c r="A2256" s="1">
        <v>28477</v>
      </c>
      <c r="B2256">
        <v>1977</v>
      </c>
      <c r="C2256">
        <f>_xlfn.MAXIFS(Table1[ScheduleWeekWritten],Table1[ScheduleSeason],Table1[[#This Row],[ScheduleSeason]])</f>
        <v>14</v>
      </c>
      <c r="D2256">
        <v>14</v>
      </c>
      <c r="E2256" cm="1">
        <f t="array" ref="E2256">_xlfn.XLOOKUP(Table1[[#This Row],[ScheduleWeekWritten]],Table3[Game],100+Table3[Increase],Table1[[#This Row],[ScheduleWeekWritten]])</f>
        <v>14</v>
      </c>
      <c r="F2256" t="b">
        <v>0</v>
      </c>
      <c r="G2256" t="s">
        <v>23</v>
      </c>
      <c r="H2256">
        <v>21</v>
      </c>
      <c r="I2256">
        <v>16</v>
      </c>
      <c r="J2256" t="s">
        <v>101</v>
      </c>
      <c r="K2256" t="s">
        <v>104</v>
      </c>
      <c r="L2256" t="str">
        <f>_xlfn.XLOOKUP(Table1[[#This Row],[TeamFavoriteID]],Table2[team_id],Table2[team_name],_xlfn.XLOOKUP(Table1[[#This Row],[TeamFavoriteID]],Table2[team_id_pfr],Table2[team_name],"Even"))</f>
        <v>Cincinnati Bengals</v>
      </c>
      <c r="M2256">
        <v>-3.5</v>
      </c>
      <c r="N2256">
        <f>IF(Table1[[#This Row],[TeamFavorite]]=Table1[[#This Row],[TeamHome]],Table1[[#This Row],[ScoreAway]]-Table1[[#This Row],[ScoreHome]],Table1[[#This Row],[ScoreHome]]-Table1[[#This Row],[ScoreAway]])</f>
        <v>5</v>
      </c>
      <c r="O2256">
        <f>IF(Table1[[#This Row],[SpreadActual]]&lt;Table1[[#This Row],[SpreadFavorite]],1,0)</f>
        <v>0</v>
      </c>
      <c r="Q2256" t="s">
        <v>102</v>
      </c>
      <c r="R2256" t="b">
        <v>0</v>
      </c>
      <c r="S2256">
        <v>72</v>
      </c>
      <c r="T2256">
        <v>0</v>
      </c>
      <c r="V2256" t="s">
        <v>103</v>
      </c>
    </row>
    <row r="2257" spans="1:22" x14ac:dyDescent="0.2">
      <c r="A2257" s="1">
        <v>28477</v>
      </c>
      <c r="B2257">
        <v>1977</v>
      </c>
      <c r="C2257">
        <f>_xlfn.MAXIFS(Table1[ScheduleWeekWritten],Table1[ScheduleSeason],Table1[[#This Row],[ScheduleSeason]])</f>
        <v>14</v>
      </c>
      <c r="D2257">
        <v>14</v>
      </c>
      <c r="E2257" cm="1">
        <f t="array" ref="E2257">_xlfn.XLOOKUP(Table1[[#This Row],[ScheduleWeekWritten]],Table3[Game],100+Table3[Increase],Table1[[#This Row],[ScheduleWeekWritten]])</f>
        <v>14</v>
      </c>
      <c r="F2257" t="b">
        <v>0</v>
      </c>
      <c r="G2257" t="s">
        <v>50</v>
      </c>
      <c r="H2257">
        <v>9</v>
      </c>
      <c r="I2257">
        <v>12</v>
      </c>
      <c r="J2257" t="s">
        <v>46</v>
      </c>
      <c r="K2257" t="s">
        <v>47</v>
      </c>
      <c r="L2257" t="str">
        <f>_xlfn.XLOOKUP(Table1[[#This Row],[TeamFavoriteID]],Table2[team_id],Table2[team_name],_xlfn.XLOOKUP(Table1[[#This Row],[TeamFavoriteID]],Table2[team_id_pfr],Table2[team_name],"Even"))</f>
        <v>Chicago Bears</v>
      </c>
      <c r="M2257">
        <v>-6.5</v>
      </c>
      <c r="N2257">
        <f>IF(Table1[[#This Row],[TeamFavorite]]=Table1[[#This Row],[TeamHome]],Table1[[#This Row],[ScoreAway]]-Table1[[#This Row],[ScoreHome]],Table1[[#This Row],[ScoreHome]]-Table1[[#This Row],[ScoreAway]])</f>
        <v>-3</v>
      </c>
      <c r="O2257">
        <f>IF(Table1[[#This Row],[SpreadActual]]&lt;Table1[[#This Row],[SpreadFavorite]],1,0)</f>
        <v>0</v>
      </c>
      <c r="Q2257" t="s">
        <v>126</v>
      </c>
      <c r="R2257" t="b">
        <v>0</v>
      </c>
      <c r="S2257">
        <v>36</v>
      </c>
      <c r="T2257">
        <v>16</v>
      </c>
      <c r="U2257">
        <v>64</v>
      </c>
    </row>
    <row r="2258" spans="1:22" x14ac:dyDescent="0.2">
      <c r="A2258" s="1">
        <v>28477</v>
      </c>
      <c r="B2258">
        <v>1977</v>
      </c>
      <c r="C2258">
        <f>_xlfn.MAXIFS(Table1[ScheduleWeekWritten],Table1[ScheduleSeason],Table1[[#This Row],[ScheduleSeason]])</f>
        <v>14</v>
      </c>
      <c r="D2258">
        <v>14</v>
      </c>
      <c r="E2258" cm="1">
        <f t="array" ref="E2258">_xlfn.XLOOKUP(Table1[[#This Row],[ScheduleWeekWritten]],Table3[Game],100+Table3[Increase],Table1[[#This Row],[ScheduleWeekWritten]])</f>
        <v>14</v>
      </c>
      <c r="F2258" t="b">
        <v>0</v>
      </c>
      <c r="G2258" t="s">
        <v>20</v>
      </c>
      <c r="H2258">
        <v>21</v>
      </c>
      <c r="I2258">
        <v>20</v>
      </c>
      <c r="J2258" t="s">
        <v>42</v>
      </c>
      <c r="K2258" t="s">
        <v>21</v>
      </c>
      <c r="L2258" t="str">
        <f>_xlfn.XLOOKUP(Table1[[#This Row],[TeamFavoriteID]],Table2[team_id],Table2[team_name],_xlfn.XLOOKUP(Table1[[#This Row],[TeamFavoriteID]],Table2[team_id_pfr],Table2[team_name],"Even"))</f>
        <v>Las Vegas Raiders</v>
      </c>
      <c r="M2258">
        <v>-12.5</v>
      </c>
      <c r="N2258">
        <f>IF(Table1[[#This Row],[TeamFavorite]]=Table1[[#This Row],[TeamHome]],Table1[[#This Row],[ScoreAway]]-Table1[[#This Row],[ScoreHome]],Table1[[#This Row],[ScoreHome]]-Table1[[#This Row],[ScoreAway]])</f>
        <v>1</v>
      </c>
      <c r="O2258">
        <f>IF(Table1[[#This Row],[SpreadActual]]&lt;Table1[[#This Row],[SpreadFavorite]],1,0)</f>
        <v>0</v>
      </c>
      <c r="Q2258" t="s">
        <v>76</v>
      </c>
      <c r="R2258" t="b">
        <v>0</v>
      </c>
      <c r="S2258">
        <v>50</v>
      </c>
      <c r="T2258">
        <v>10</v>
      </c>
      <c r="U2258">
        <v>82</v>
      </c>
    </row>
    <row r="2259" spans="1:22" x14ac:dyDescent="0.2">
      <c r="A2259" s="1">
        <v>28477</v>
      </c>
      <c r="B2259">
        <v>1977</v>
      </c>
      <c r="C2259">
        <f>_xlfn.MAXIFS(Table1[ScheduleWeekWritten],Table1[ScheduleSeason],Table1[[#This Row],[ScheduleSeason]])</f>
        <v>14</v>
      </c>
      <c r="D2259">
        <v>14</v>
      </c>
      <c r="E2259" cm="1">
        <f t="array" ref="E2259">_xlfn.XLOOKUP(Table1[[#This Row],[ScheduleWeekWritten]],Table3[Game],100+Table3[Increase],Table1[[#This Row],[ScheduleWeekWritten]])</f>
        <v>14</v>
      </c>
      <c r="F2259" t="b">
        <v>0</v>
      </c>
      <c r="G2259" t="s">
        <v>58</v>
      </c>
      <c r="H2259">
        <v>27</v>
      </c>
      <c r="I2259">
        <v>0</v>
      </c>
      <c r="J2259" t="s">
        <v>31</v>
      </c>
      <c r="K2259" t="s">
        <v>77</v>
      </c>
      <c r="L2259" t="str">
        <f>_xlfn.XLOOKUP(Table1[[#This Row],[TeamFavoriteID]],Table2[team_id],Table2[team_name],_xlfn.XLOOKUP(Table1[[#This Row],[TeamFavoriteID]],Table2[team_id_pfr],Table2[team_name],"Even"))</f>
        <v>Philadelphia Eagles</v>
      </c>
      <c r="M2259">
        <v>-6.5</v>
      </c>
      <c r="N2259">
        <f>IF(Table1[[#This Row],[TeamFavorite]]=Table1[[#This Row],[TeamHome]],Table1[[#This Row],[ScoreAway]]-Table1[[#This Row],[ScoreHome]],Table1[[#This Row],[ScoreHome]]-Table1[[#This Row],[ScoreAway]])</f>
        <v>-27</v>
      </c>
      <c r="O2259">
        <f>IF(Table1[[#This Row],[SpreadActual]]&lt;Table1[[#This Row],[SpreadFavorite]],1,0)</f>
        <v>1</v>
      </c>
      <c r="Q2259" t="s">
        <v>112</v>
      </c>
      <c r="R2259" t="b">
        <v>0</v>
      </c>
      <c r="S2259">
        <v>36</v>
      </c>
      <c r="T2259">
        <v>16</v>
      </c>
      <c r="U2259">
        <v>83</v>
      </c>
    </row>
    <row r="2260" spans="1:22" x14ac:dyDescent="0.2">
      <c r="A2260" s="1">
        <v>28477</v>
      </c>
      <c r="B2260">
        <v>1977</v>
      </c>
      <c r="C2260">
        <f>_xlfn.MAXIFS(Table1[ScheduleWeekWritten],Table1[ScheduleSeason],Table1[[#This Row],[ScheduleSeason]])</f>
        <v>14</v>
      </c>
      <c r="D2260">
        <v>14</v>
      </c>
      <c r="E2260" cm="1">
        <f t="array" ref="E2260">_xlfn.XLOOKUP(Table1[[#This Row],[ScheduleWeekWritten]],Table3[Game],100+Table3[Increase],Table1[[#This Row],[ScheduleWeekWritten]])</f>
        <v>14</v>
      </c>
      <c r="F2260" t="b">
        <v>0</v>
      </c>
      <c r="G2260" t="s">
        <v>27</v>
      </c>
      <c r="H2260">
        <v>9</v>
      </c>
      <c r="I2260">
        <v>10</v>
      </c>
      <c r="J2260" t="s">
        <v>49</v>
      </c>
      <c r="K2260" t="s">
        <v>29</v>
      </c>
      <c r="L2260" t="str">
        <f>_xlfn.XLOOKUP(Table1[[#This Row],[TeamFavoriteID]],Table2[team_id],Table2[team_name],_xlfn.XLOOKUP(Table1[[#This Row],[TeamFavoriteID]],Table2[team_id_pfr],Table2[team_name],"Even"))</f>
        <v>Los Angeles Chargers</v>
      </c>
      <c r="M2260">
        <v>-3.5</v>
      </c>
      <c r="N2260">
        <f>IF(Table1[[#This Row],[TeamFavorite]]=Table1[[#This Row],[TeamHome]],Table1[[#This Row],[ScoreAway]]-Table1[[#This Row],[ScoreHome]],Table1[[#This Row],[ScoreHome]]-Table1[[#This Row],[ScoreAway]])</f>
        <v>-1</v>
      </c>
      <c r="O2260">
        <f>IF(Table1[[#This Row],[SpreadActual]]&lt;Table1[[#This Row],[SpreadFavorite]],1,0)</f>
        <v>0</v>
      </c>
      <c r="Q2260" t="s">
        <v>94</v>
      </c>
      <c r="R2260" t="b">
        <v>0</v>
      </c>
      <c r="S2260">
        <v>63</v>
      </c>
      <c r="T2260">
        <v>12</v>
      </c>
      <c r="U2260">
        <v>81</v>
      </c>
    </row>
    <row r="2261" spans="1:22" x14ac:dyDescent="0.2">
      <c r="A2261" s="1">
        <v>28477</v>
      </c>
      <c r="B2261">
        <v>1977</v>
      </c>
      <c r="C2261">
        <f>_xlfn.MAXIFS(Table1[ScheduleWeekWritten],Table1[ScheduleSeason],Table1[[#This Row],[ScheduleSeason]])</f>
        <v>14</v>
      </c>
      <c r="D2261">
        <v>14</v>
      </c>
      <c r="E2261" cm="1">
        <f t="array" ref="E2261">_xlfn.XLOOKUP(Table1[[#This Row],[ScheduleWeekWritten]],Table3[Game],100+Table3[Increase],Table1[[#This Row],[ScheduleWeekWritten]])</f>
        <v>14</v>
      </c>
      <c r="F2261" t="b">
        <v>0</v>
      </c>
      <c r="G2261" t="s">
        <v>128</v>
      </c>
      <c r="H2261">
        <v>20</v>
      </c>
      <c r="I2261">
        <v>19</v>
      </c>
      <c r="J2261" t="s">
        <v>62</v>
      </c>
      <c r="K2261" t="s">
        <v>132</v>
      </c>
      <c r="L2261" t="str">
        <f>_xlfn.XLOOKUP(Table1[[#This Row],[TeamFavoriteID]],Table2[team_id],Table2[team_name],_xlfn.XLOOKUP(Table1[[#This Row],[TeamFavoriteID]],Table2[team_id_pfr],Table2[team_name],"Even"))</f>
        <v>Seattle Seahawks</v>
      </c>
      <c r="M2261">
        <v>-3.5</v>
      </c>
      <c r="N2261">
        <f>IF(Table1[[#This Row],[TeamFavorite]]=Table1[[#This Row],[TeamHome]],Table1[[#This Row],[ScoreAway]]-Table1[[#This Row],[ScoreHome]],Table1[[#This Row],[ScoreHome]]-Table1[[#This Row],[ScoreAway]])</f>
        <v>-1</v>
      </c>
      <c r="O2261">
        <f>IF(Table1[[#This Row],[SpreadActual]]&lt;Table1[[#This Row],[SpreadFavorite]],1,0)</f>
        <v>0</v>
      </c>
      <c r="Q2261" t="s">
        <v>129</v>
      </c>
      <c r="R2261" t="b">
        <v>0</v>
      </c>
      <c r="S2261">
        <v>72</v>
      </c>
      <c r="T2261">
        <v>0</v>
      </c>
      <c r="V2261" t="s">
        <v>103</v>
      </c>
    </row>
    <row r="2262" spans="1:22" x14ac:dyDescent="0.2">
      <c r="A2262" s="1">
        <v>28477</v>
      </c>
      <c r="B2262">
        <v>1977</v>
      </c>
      <c r="C2262">
        <f>_xlfn.MAXIFS(Table1[ScheduleWeekWritten],Table1[ScheduleSeason],Table1[[#This Row],[ScheduleSeason]])</f>
        <v>14</v>
      </c>
      <c r="D2262">
        <v>14</v>
      </c>
      <c r="E2262" cm="1">
        <f t="array" ref="E2262">_xlfn.XLOOKUP(Table1[[#This Row],[ScheduleWeekWritten]],Table3[Game],100+Table3[Increase],Table1[[#This Row],[ScheduleWeekWritten]])</f>
        <v>14</v>
      </c>
      <c r="F2262" t="b">
        <v>0</v>
      </c>
      <c r="G2262" t="s">
        <v>127</v>
      </c>
      <c r="H2262">
        <v>17</v>
      </c>
      <c r="I2262">
        <v>7</v>
      </c>
      <c r="J2262" t="s">
        <v>57</v>
      </c>
      <c r="K2262" t="s">
        <v>59</v>
      </c>
      <c r="L2262" t="str">
        <f>_xlfn.XLOOKUP(Table1[[#This Row],[TeamFavoriteID]],Table2[team_id],Table2[team_name],_xlfn.XLOOKUP(Table1[[#This Row],[TeamFavoriteID]],Table2[team_id_pfr],Table2[team_name],"Even"))</f>
        <v>Arizona Cardinals</v>
      </c>
      <c r="M2262">
        <v>-6.5</v>
      </c>
      <c r="N2262">
        <f>IF(Table1[[#This Row],[TeamFavorite]]=Table1[[#This Row],[TeamHome]],Table1[[#This Row],[ScoreAway]]-Table1[[#This Row],[ScoreHome]],Table1[[#This Row],[ScoreHome]]-Table1[[#This Row],[ScoreAway]])</f>
        <v>10</v>
      </c>
      <c r="O2262">
        <f>IF(Table1[[#This Row],[SpreadActual]]&lt;Table1[[#This Row],[SpreadFavorite]],1,0)</f>
        <v>0</v>
      </c>
      <c r="Q2262" t="s">
        <v>130</v>
      </c>
      <c r="R2262" t="b">
        <v>0</v>
      </c>
      <c r="S2262">
        <v>66</v>
      </c>
      <c r="T2262">
        <v>14</v>
      </c>
      <c r="U2262">
        <v>72</v>
      </c>
    </row>
    <row r="2263" spans="1:22" x14ac:dyDescent="0.2">
      <c r="A2263" s="1">
        <v>28483</v>
      </c>
      <c r="B2263">
        <v>1977</v>
      </c>
      <c r="C2263">
        <f>_xlfn.MAXIFS(Table1[ScheduleWeekWritten],Table1[ScheduleSeason],Table1[[#This Row],[ScheduleSeason]])</f>
        <v>14</v>
      </c>
      <c r="D2263" t="s">
        <v>99</v>
      </c>
      <c r="E2263" cm="1">
        <f t="array" ref="E2263">_xlfn.XLOOKUP(Table1[[#This Row],[ScheduleWeekWritten]],Table3[Game],100+Table3[Increase],Table1[[#This Row],[ScheduleWeekWritten]])</f>
        <v>102</v>
      </c>
      <c r="F2263" t="b">
        <v>1</v>
      </c>
      <c r="G2263" t="s">
        <v>34</v>
      </c>
      <c r="H2263">
        <v>31</v>
      </c>
      <c r="I2263">
        <v>37</v>
      </c>
      <c r="J2263" t="s">
        <v>20</v>
      </c>
      <c r="K2263" t="s">
        <v>21</v>
      </c>
      <c r="L2263" t="str">
        <f>_xlfn.XLOOKUP(Table1[[#This Row],[TeamFavoriteID]],Table2[team_id],Table2[team_name],_xlfn.XLOOKUP(Table1[[#This Row],[TeamFavoriteID]],Table2[team_id_pfr],Table2[team_name],"Even"))</f>
        <v>Las Vegas Raiders</v>
      </c>
      <c r="M2263">
        <v>-3.5</v>
      </c>
      <c r="N2263">
        <f>IF(Table1[[#This Row],[TeamFavorite]]=Table1[[#This Row],[TeamHome]],Table1[[#This Row],[ScoreAway]]-Table1[[#This Row],[ScoreHome]],Table1[[#This Row],[ScoreHome]]-Table1[[#This Row],[ScoreAway]])</f>
        <v>-6</v>
      </c>
      <c r="O2263">
        <f>IF(Table1[[#This Row],[SpreadActual]]&lt;Table1[[#This Row],[SpreadFavorite]],1,0)</f>
        <v>1</v>
      </c>
      <c r="Q2263" t="s">
        <v>80</v>
      </c>
      <c r="R2263" t="b">
        <v>0</v>
      </c>
      <c r="S2263">
        <v>41</v>
      </c>
      <c r="T2263">
        <v>9</v>
      </c>
      <c r="U2263">
        <v>56</v>
      </c>
    </row>
    <row r="2264" spans="1:22" x14ac:dyDescent="0.2">
      <c r="A2264" s="1">
        <v>28483</v>
      </c>
      <c r="B2264">
        <v>1977</v>
      </c>
      <c r="C2264">
        <f>_xlfn.MAXIFS(Table1[ScheduleWeekWritten],Table1[ScheduleSeason],Table1[[#This Row],[ScheduleSeason]])</f>
        <v>14</v>
      </c>
      <c r="D2264" t="s">
        <v>99</v>
      </c>
      <c r="E2264" cm="1">
        <f t="array" ref="E2264">_xlfn.XLOOKUP(Table1[[#This Row],[ScheduleWeekWritten]],Table3[Game],100+Table3[Increase],Table1[[#This Row],[ScheduleWeekWritten]])</f>
        <v>102</v>
      </c>
      <c r="F2264" t="b">
        <v>1</v>
      </c>
      <c r="G2264" t="s">
        <v>24</v>
      </c>
      <c r="H2264">
        <v>34</v>
      </c>
      <c r="I2264">
        <v>21</v>
      </c>
      <c r="J2264" t="s">
        <v>49</v>
      </c>
      <c r="K2264" t="s">
        <v>88</v>
      </c>
      <c r="L2264" t="str">
        <f>_xlfn.XLOOKUP(Table1[[#This Row],[TeamFavoriteID]],Table2[team_id],Table2[team_name],_xlfn.XLOOKUP(Table1[[#This Row],[TeamFavoriteID]],Table2[team_id_pfr],Table2[team_name],"Even"))</f>
        <v>Denver Broncos</v>
      </c>
      <c r="M2264">
        <v>-2.5</v>
      </c>
      <c r="N2264">
        <f>IF(Table1[[#This Row],[TeamFavorite]]=Table1[[#This Row],[TeamHome]],Table1[[#This Row],[ScoreAway]]-Table1[[#This Row],[ScoreHome]],Table1[[#This Row],[ScoreHome]]-Table1[[#This Row],[ScoreAway]])</f>
        <v>-13</v>
      </c>
      <c r="O2264">
        <f>IF(Table1[[#This Row],[SpreadActual]]&lt;Table1[[#This Row],[SpreadFavorite]],1,0)</f>
        <v>1</v>
      </c>
      <c r="Q2264" t="s">
        <v>71</v>
      </c>
      <c r="R2264" t="b">
        <v>0</v>
      </c>
      <c r="S2264">
        <v>44</v>
      </c>
      <c r="T2264">
        <v>16</v>
      </c>
      <c r="U2264">
        <v>31</v>
      </c>
    </row>
    <row r="2265" spans="1:22" x14ac:dyDescent="0.2">
      <c r="A2265" s="1">
        <v>28485</v>
      </c>
      <c r="B2265">
        <v>1977</v>
      </c>
      <c r="C2265">
        <f>_xlfn.MAXIFS(Table1[ScheduleWeekWritten],Table1[ScheduleSeason],Table1[[#This Row],[ScheduleSeason]])</f>
        <v>14</v>
      </c>
      <c r="D2265" t="s">
        <v>99</v>
      </c>
      <c r="E2265" cm="1">
        <f t="array" ref="E2265">_xlfn.XLOOKUP(Table1[[#This Row],[ScheduleWeekWritten]],Table3[Game],100+Table3[Increase],Table1[[#This Row],[ScheduleWeekWritten]])</f>
        <v>102</v>
      </c>
      <c r="F2265" t="b">
        <v>1</v>
      </c>
      <c r="G2265" t="s">
        <v>67</v>
      </c>
      <c r="H2265">
        <v>37</v>
      </c>
      <c r="I2265">
        <v>7</v>
      </c>
      <c r="J2265" t="s">
        <v>46</v>
      </c>
      <c r="K2265" t="s">
        <v>68</v>
      </c>
      <c r="L2265" t="str">
        <f>_xlfn.XLOOKUP(Table1[[#This Row],[TeamFavoriteID]],Table2[team_id],Table2[team_name],_xlfn.XLOOKUP(Table1[[#This Row],[TeamFavoriteID]],Table2[team_id_pfr],Table2[team_name],"Even"))</f>
        <v>Dallas Cowboys</v>
      </c>
      <c r="M2265">
        <v>-11</v>
      </c>
      <c r="N2265">
        <f>IF(Table1[[#This Row],[TeamFavorite]]=Table1[[#This Row],[TeamHome]],Table1[[#This Row],[ScoreAway]]-Table1[[#This Row],[ScoreHome]],Table1[[#This Row],[ScoreHome]]-Table1[[#This Row],[ScoreAway]])</f>
        <v>-30</v>
      </c>
      <c r="O2265">
        <f>IF(Table1[[#This Row],[SpreadActual]]&lt;Table1[[#This Row],[SpreadFavorite]],1,0)</f>
        <v>1</v>
      </c>
      <c r="P2265">
        <v>38.5</v>
      </c>
      <c r="Q2265" t="s">
        <v>119</v>
      </c>
      <c r="R2265" t="b">
        <v>0</v>
      </c>
      <c r="S2265">
        <v>37</v>
      </c>
      <c r="T2265">
        <v>8</v>
      </c>
      <c r="U2265">
        <v>35</v>
      </c>
    </row>
    <row r="2266" spans="1:22" x14ac:dyDescent="0.2">
      <c r="A2266" s="1">
        <v>28485</v>
      </c>
      <c r="B2266">
        <v>1977</v>
      </c>
      <c r="C2266">
        <f>_xlfn.MAXIFS(Table1[ScheduleWeekWritten],Table1[ScheduleSeason],Table1[[#This Row],[ScheduleSeason]])</f>
        <v>14</v>
      </c>
      <c r="D2266" t="s">
        <v>99</v>
      </c>
      <c r="E2266" cm="1">
        <f t="array" ref="E2266">_xlfn.XLOOKUP(Table1[[#This Row],[ScheduleWeekWritten]],Table3[Game],100+Table3[Increase],Table1[[#This Row],[ScheduleWeekWritten]])</f>
        <v>102</v>
      </c>
      <c r="F2266" t="b">
        <v>1</v>
      </c>
      <c r="G2266" t="s">
        <v>39</v>
      </c>
      <c r="H2266">
        <v>7</v>
      </c>
      <c r="I2266">
        <v>14</v>
      </c>
      <c r="J2266" t="s">
        <v>54</v>
      </c>
      <c r="K2266" t="s">
        <v>40</v>
      </c>
      <c r="L2266" t="str">
        <f>_xlfn.XLOOKUP(Table1[[#This Row],[TeamFavoriteID]],Table2[team_id],Table2[team_name],_xlfn.XLOOKUP(Table1[[#This Row],[TeamFavoriteID]],Table2[team_id_pfr],Table2[team_name],"Even"))</f>
        <v>Los Angeles Rams</v>
      </c>
      <c r="M2266">
        <v>-10</v>
      </c>
      <c r="N2266">
        <f>IF(Table1[[#This Row],[TeamFavorite]]=Table1[[#This Row],[TeamHome]],Table1[[#This Row],[ScoreAway]]-Table1[[#This Row],[ScoreHome]],Table1[[#This Row],[ScoreHome]]-Table1[[#This Row],[ScoreAway]])</f>
        <v>7</v>
      </c>
      <c r="O2266">
        <f>IF(Table1[[#This Row],[SpreadActual]]&lt;Table1[[#This Row],[SpreadFavorite]],1,0)</f>
        <v>0</v>
      </c>
      <c r="P2266">
        <v>33.5</v>
      </c>
      <c r="Q2266" t="s">
        <v>65</v>
      </c>
      <c r="R2266" t="b">
        <v>0</v>
      </c>
      <c r="S2266">
        <v>60</v>
      </c>
      <c r="T2266">
        <v>12</v>
      </c>
      <c r="U2266">
        <v>91</v>
      </c>
      <c r="V2266" t="s">
        <v>2</v>
      </c>
    </row>
    <row r="2267" spans="1:22" x14ac:dyDescent="0.2">
      <c r="A2267" s="1">
        <v>28491</v>
      </c>
      <c r="B2267">
        <v>1977</v>
      </c>
      <c r="C2267">
        <f>_xlfn.MAXIFS(Table1[ScheduleWeekWritten],Table1[ScheduleSeason],Table1[[#This Row],[ScheduleSeason]])</f>
        <v>14</v>
      </c>
      <c r="D2267" t="s">
        <v>92</v>
      </c>
      <c r="E2267" cm="1">
        <f t="array" ref="E2267">_xlfn.XLOOKUP(Table1[[#This Row],[ScheduleWeekWritten]],Table3[Game],100+Table3[Increase],Table1[[#This Row],[ScheduleWeekWritten]])</f>
        <v>103</v>
      </c>
      <c r="F2267" t="b">
        <v>1</v>
      </c>
      <c r="G2267" t="s">
        <v>67</v>
      </c>
      <c r="H2267">
        <v>23</v>
      </c>
      <c r="I2267">
        <v>6</v>
      </c>
      <c r="J2267" t="s">
        <v>54</v>
      </c>
      <c r="K2267" t="s">
        <v>68</v>
      </c>
      <c r="L2267" t="str">
        <f>_xlfn.XLOOKUP(Table1[[#This Row],[TeamFavoriteID]],Table2[team_id],Table2[team_name],_xlfn.XLOOKUP(Table1[[#This Row],[TeamFavoriteID]],Table2[team_id_pfr],Table2[team_name],"Even"))</f>
        <v>Dallas Cowboys</v>
      </c>
      <c r="M2267">
        <v>-11</v>
      </c>
      <c r="N2267">
        <f>IF(Table1[[#This Row],[TeamFavorite]]=Table1[[#This Row],[TeamHome]],Table1[[#This Row],[ScoreAway]]-Table1[[#This Row],[ScoreHome]],Table1[[#This Row],[ScoreHome]]-Table1[[#This Row],[ScoreAway]])</f>
        <v>-17</v>
      </c>
      <c r="O2267">
        <f>IF(Table1[[#This Row],[SpreadActual]]&lt;Table1[[#This Row],[SpreadFavorite]],1,0)</f>
        <v>1</v>
      </c>
      <c r="P2267">
        <v>36.5</v>
      </c>
      <c r="Q2267" t="s">
        <v>119</v>
      </c>
      <c r="R2267" t="b">
        <v>0</v>
      </c>
      <c r="S2267">
        <v>38</v>
      </c>
      <c r="T2267">
        <v>19</v>
      </c>
      <c r="U2267">
        <v>76</v>
      </c>
    </row>
    <row r="2268" spans="1:22" x14ac:dyDescent="0.2">
      <c r="A2268" s="1">
        <v>28491</v>
      </c>
      <c r="B2268">
        <v>1977</v>
      </c>
      <c r="C2268">
        <f>_xlfn.MAXIFS(Table1[ScheduleWeekWritten],Table1[ScheduleSeason],Table1[[#This Row],[ScheduleSeason]])</f>
        <v>14</v>
      </c>
      <c r="D2268" t="s">
        <v>92</v>
      </c>
      <c r="E2268" cm="1">
        <f t="array" ref="E2268">_xlfn.XLOOKUP(Table1[[#This Row],[ScheduleWeekWritten]],Table3[Game],100+Table3[Increase],Table1[[#This Row],[ScheduleWeekWritten]])</f>
        <v>103</v>
      </c>
      <c r="F2268" t="b">
        <v>1</v>
      </c>
      <c r="G2268" t="s">
        <v>24</v>
      </c>
      <c r="H2268">
        <v>20</v>
      </c>
      <c r="I2268">
        <v>17</v>
      </c>
      <c r="J2268" t="s">
        <v>20</v>
      </c>
      <c r="K2268" t="s">
        <v>21</v>
      </c>
      <c r="L2268" t="str">
        <f>_xlfn.XLOOKUP(Table1[[#This Row],[TeamFavoriteID]],Table2[team_id],Table2[team_name],_xlfn.XLOOKUP(Table1[[#This Row],[TeamFavoriteID]],Table2[team_id_pfr],Table2[team_name],"Even"))</f>
        <v>Las Vegas Raiders</v>
      </c>
      <c r="M2268">
        <v>-4</v>
      </c>
      <c r="N2268">
        <f>IF(Table1[[#This Row],[TeamFavorite]]=Table1[[#This Row],[TeamHome]],Table1[[#This Row],[ScoreAway]]-Table1[[#This Row],[ScoreHome]],Table1[[#This Row],[ScoreHome]]-Table1[[#This Row],[ScoreAway]])</f>
        <v>3</v>
      </c>
      <c r="O2268">
        <f>IF(Table1[[#This Row],[SpreadActual]]&lt;Table1[[#This Row],[SpreadFavorite]],1,0)</f>
        <v>0</v>
      </c>
      <c r="P2268">
        <v>34.5</v>
      </c>
      <c r="Q2268" t="s">
        <v>71</v>
      </c>
      <c r="R2268" t="b">
        <v>0</v>
      </c>
      <c r="S2268">
        <v>13</v>
      </c>
      <c r="T2268">
        <v>6</v>
      </c>
      <c r="U2268">
        <v>61</v>
      </c>
    </row>
    <row r="2269" spans="1:22" x14ac:dyDescent="0.2">
      <c r="A2269" s="1">
        <v>28505</v>
      </c>
      <c r="B2269">
        <v>1977</v>
      </c>
      <c r="C2269">
        <f>_xlfn.MAXIFS(Table1[ScheduleWeekWritten],Table1[ScheduleSeason],Table1[[#This Row],[ScheduleSeason]])</f>
        <v>14</v>
      </c>
      <c r="D2269" t="s">
        <v>93</v>
      </c>
      <c r="E2269" cm="1">
        <f t="array" ref="E2269">_xlfn.XLOOKUP(Table1[[#This Row],[ScheduleWeekWritten]],Table3[Game],100+Table3[Increase],Table1[[#This Row],[ScheduleWeekWritten]])</f>
        <v>104</v>
      </c>
      <c r="F2269" t="b">
        <v>1</v>
      </c>
      <c r="G2269" t="s">
        <v>67</v>
      </c>
      <c r="H2269">
        <v>27</v>
      </c>
      <c r="I2269">
        <v>10</v>
      </c>
      <c r="J2269" t="s">
        <v>24</v>
      </c>
      <c r="K2269" t="s">
        <v>68</v>
      </c>
      <c r="L2269" t="str">
        <f>_xlfn.XLOOKUP(Table1[[#This Row],[TeamFavoriteID]],Table2[team_id],Table2[team_name],_xlfn.XLOOKUP(Table1[[#This Row],[TeamFavoriteID]],Table2[team_id_pfr],Table2[team_name],"Even"))</f>
        <v>Dallas Cowboys</v>
      </c>
      <c r="M2269">
        <v>-6</v>
      </c>
      <c r="N2269">
        <f>IF(Table1[[#This Row],[TeamFavorite]]=Table1[[#This Row],[TeamHome]],Table1[[#This Row],[ScoreAway]]-Table1[[#This Row],[ScoreHome]],Table1[[#This Row],[ScoreHome]]-Table1[[#This Row],[ScoreAway]])</f>
        <v>-17</v>
      </c>
      <c r="O2269">
        <f>IF(Table1[[#This Row],[SpreadActual]]&lt;Table1[[#This Row],[SpreadFavorite]],1,0)</f>
        <v>1</v>
      </c>
      <c r="P2269">
        <v>39</v>
      </c>
      <c r="Q2269" t="s">
        <v>124</v>
      </c>
      <c r="R2269" t="b">
        <v>1</v>
      </c>
      <c r="S2269">
        <v>72</v>
      </c>
      <c r="T2269">
        <v>0</v>
      </c>
      <c r="V2269" t="s">
        <v>103</v>
      </c>
    </row>
    <row r="2270" spans="1:22" x14ac:dyDescent="0.2">
      <c r="A2270" s="1">
        <v>28735</v>
      </c>
      <c r="B2270">
        <v>1978</v>
      </c>
      <c r="C2270">
        <f>_xlfn.MAXIFS(Table1[ScheduleWeekWritten],Table1[ScheduleSeason],Table1[[#This Row],[ScheduleSeason]])</f>
        <v>16</v>
      </c>
      <c r="D2270">
        <v>1</v>
      </c>
      <c r="E2270" cm="1">
        <f t="array" ref="E2270">_xlfn.XLOOKUP(Table1[[#This Row],[ScheduleWeekWritten]],Table3[Game],100+Table3[Increase],Table1[[#This Row],[ScheduleWeekWritten]])</f>
        <v>1</v>
      </c>
      <c r="F2270" t="b">
        <v>0</v>
      </c>
      <c r="G2270" t="s">
        <v>127</v>
      </c>
      <c r="H2270">
        <v>13</v>
      </c>
      <c r="I2270">
        <v>19</v>
      </c>
      <c r="J2270" t="s">
        <v>50</v>
      </c>
      <c r="K2270" t="s">
        <v>133</v>
      </c>
      <c r="L2270" t="str">
        <f>_xlfn.XLOOKUP(Table1[[#This Row],[TeamFavoriteID]],Table2[team_id],Table2[team_name],_xlfn.XLOOKUP(Table1[[#This Row],[TeamFavoriteID]],Table2[team_id_pfr],Table2[team_name],"Even"))</f>
        <v>Tampa Bay Buccaneers</v>
      </c>
      <c r="M2270">
        <v>-2</v>
      </c>
      <c r="N2270">
        <f>IF(Table1[[#This Row],[TeamFavorite]]=Table1[[#This Row],[TeamHome]],Table1[[#This Row],[ScoreAway]]-Table1[[#This Row],[ScoreHome]],Table1[[#This Row],[ScoreHome]]-Table1[[#This Row],[ScoreAway]])</f>
        <v>6</v>
      </c>
      <c r="O2270">
        <f>IF(Table1[[#This Row],[SpreadActual]]&lt;Table1[[#This Row],[SpreadFavorite]],1,0)</f>
        <v>0</v>
      </c>
      <c r="Q2270" t="s">
        <v>130</v>
      </c>
      <c r="R2270" t="b">
        <v>0</v>
      </c>
      <c r="S2270">
        <v>83</v>
      </c>
      <c r="T2270">
        <v>8</v>
      </c>
      <c r="U2270">
        <v>76</v>
      </c>
    </row>
    <row r="2271" spans="1:22" x14ac:dyDescent="0.2">
      <c r="A2271" s="1">
        <v>28736</v>
      </c>
      <c r="B2271">
        <v>1978</v>
      </c>
      <c r="C2271">
        <f>_xlfn.MAXIFS(Table1[ScheduleWeekWritten],Table1[ScheduleSeason],Table1[[#This Row],[ScheduleSeason]])</f>
        <v>16</v>
      </c>
      <c r="D2271">
        <v>1</v>
      </c>
      <c r="E2271" cm="1">
        <f t="array" ref="E2271">_xlfn.XLOOKUP(Table1[[#This Row],[ScheduleWeekWritten]],Table3[Game],100+Table3[Increase],Table1[[#This Row],[ScheduleWeekWritten]])</f>
        <v>1</v>
      </c>
      <c r="F2271" t="b">
        <v>0</v>
      </c>
      <c r="G2271" t="s">
        <v>38</v>
      </c>
      <c r="H2271">
        <v>20</v>
      </c>
      <c r="I2271">
        <v>14</v>
      </c>
      <c r="J2271" t="s">
        <v>23</v>
      </c>
      <c r="K2271" t="s">
        <v>25</v>
      </c>
      <c r="L2271" t="str">
        <f>_xlfn.XLOOKUP(Table1[[#This Row],[TeamFavoriteID]],Table2[team_id],Table2[team_name],_xlfn.XLOOKUP(Table1[[#This Row],[TeamFavoriteID]],Table2[team_id_pfr],Table2[team_name],"Even"))</f>
        <v>Houston Oilers</v>
      </c>
      <c r="M2271">
        <v>-3.5</v>
      </c>
      <c r="N2271">
        <f>IF(Table1[[#This Row],[TeamFavorite]]=Table1[[#This Row],[TeamHome]],Table1[[#This Row],[ScoreAway]]-Table1[[#This Row],[ScoreHome]],Table1[[#This Row],[ScoreHome]]-Table1[[#This Row],[ScoreAway]])</f>
        <v>6</v>
      </c>
      <c r="O2271">
        <f>IF(Table1[[#This Row],[SpreadActual]]&lt;Table1[[#This Row],[SpreadFavorite]],1,0)</f>
        <v>0</v>
      </c>
      <c r="Q2271" t="s">
        <v>41</v>
      </c>
      <c r="R2271" t="b">
        <v>0</v>
      </c>
      <c r="S2271">
        <v>77</v>
      </c>
      <c r="T2271">
        <v>10</v>
      </c>
      <c r="U2271">
        <v>75</v>
      </c>
    </row>
    <row r="2272" spans="1:22" x14ac:dyDescent="0.2">
      <c r="A2272" s="1">
        <v>28736</v>
      </c>
      <c r="B2272">
        <v>1978</v>
      </c>
      <c r="C2272">
        <f>_xlfn.MAXIFS(Table1[ScheduleWeekWritten],Table1[ScheduleSeason],Table1[[#This Row],[ScheduleSeason]])</f>
        <v>16</v>
      </c>
      <c r="D2272">
        <v>1</v>
      </c>
      <c r="E2272" cm="1">
        <f t="array" ref="E2272">_xlfn.XLOOKUP(Table1[[#This Row],[ScheduleWeekWritten]],Table3[Game],100+Table3[Increase],Table1[[#This Row],[ScheduleWeekWritten]])</f>
        <v>1</v>
      </c>
      <c r="F2272" t="b">
        <v>0</v>
      </c>
      <c r="G2272" t="s">
        <v>28</v>
      </c>
      <c r="H2272">
        <v>17</v>
      </c>
      <c r="I2272">
        <v>28</v>
      </c>
      <c r="J2272" t="s">
        <v>49</v>
      </c>
      <c r="K2272" t="s">
        <v>51</v>
      </c>
      <c r="L2272" t="str">
        <f>_xlfn.XLOOKUP(Table1[[#This Row],[TeamFavoriteID]],Table2[team_id],Table2[team_name],_xlfn.XLOOKUP(Table1[[#This Row],[TeamFavoriteID]],Table2[team_id_pfr],Table2[team_name],"Even"))</f>
        <v>Pittsburgh Steelers</v>
      </c>
      <c r="M2272">
        <v>-10.5</v>
      </c>
      <c r="N2272">
        <f>IF(Table1[[#This Row],[TeamFavorite]]=Table1[[#This Row],[TeamHome]],Table1[[#This Row],[ScoreAway]]-Table1[[#This Row],[ScoreHome]],Table1[[#This Row],[ScoreHome]]-Table1[[#This Row],[ScoreAway]])</f>
        <v>-11</v>
      </c>
      <c r="O2272">
        <f>IF(Table1[[#This Row],[SpreadActual]]&lt;Table1[[#This Row],[SpreadFavorite]],1,0)</f>
        <v>1</v>
      </c>
      <c r="Q2272" t="s">
        <v>123</v>
      </c>
      <c r="R2272" t="b">
        <v>0</v>
      </c>
      <c r="S2272">
        <v>66</v>
      </c>
      <c r="T2272">
        <v>12</v>
      </c>
      <c r="U2272">
        <v>80</v>
      </c>
    </row>
    <row r="2273" spans="1:22" x14ac:dyDescent="0.2">
      <c r="A2273" s="1">
        <v>28736</v>
      </c>
      <c r="B2273">
        <v>1978</v>
      </c>
      <c r="C2273">
        <f>_xlfn.MAXIFS(Table1[ScheduleWeekWritten],Table1[ScheduleSeason],Table1[[#This Row],[ScheduleSeason]])</f>
        <v>16</v>
      </c>
      <c r="D2273">
        <v>1</v>
      </c>
      <c r="E2273" cm="1">
        <f t="array" ref="E2273">_xlfn.XLOOKUP(Table1[[#This Row],[ScheduleWeekWritten]],Table3[Game],100+Table3[Increase],Table1[[#This Row],[ScheduleWeekWritten]])</f>
        <v>1</v>
      </c>
      <c r="F2273" t="b">
        <v>0</v>
      </c>
      <c r="G2273" t="s">
        <v>46</v>
      </c>
      <c r="H2273">
        <v>17</v>
      </c>
      <c r="I2273">
        <v>10</v>
      </c>
      <c r="J2273" t="s">
        <v>57</v>
      </c>
      <c r="K2273" t="s">
        <v>47</v>
      </c>
      <c r="L2273" t="str">
        <f>_xlfn.XLOOKUP(Table1[[#This Row],[TeamFavoriteID]],Table2[team_id],Table2[team_name],_xlfn.XLOOKUP(Table1[[#This Row],[TeamFavoriteID]],Table2[team_id_pfr],Table2[team_name],"Even"))</f>
        <v>Chicago Bears</v>
      </c>
      <c r="M2273">
        <v>-3.5</v>
      </c>
      <c r="N2273">
        <f>IF(Table1[[#This Row],[TeamFavorite]]=Table1[[#This Row],[TeamHome]],Table1[[#This Row],[ScoreAway]]-Table1[[#This Row],[ScoreHome]],Table1[[#This Row],[ScoreHome]]-Table1[[#This Row],[ScoreAway]])</f>
        <v>-7</v>
      </c>
      <c r="O2273">
        <f>IF(Table1[[#This Row],[SpreadActual]]&lt;Table1[[#This Row],[SpreadFavorite]],1,0)</f>
        <v>1</v>
      </c>
      <c r="Q2273" t="s">
        <v>114</v>
      </c>
      <c r="R2273" t="b">
        <v>0</v>
      </c>
      <c r="S2273">
        <v>74</v>
      </c>
      <c r="T2273">
        <v>13</v>
      </c>
      <c r="U2273">
        <v>69</v>
      </c>
    </row>
    <row r="2274" spans="1:22" x14ac:dyDescent="0.2">
      <c r="A2274" s="1">
        <v>28736</v>
      </c>
      <c r="B2274">
        <v>1978</v>
      </c>
      <c r="C2274">
        <f>_xlfn.MAXIFS(Table1[ScheduleWeekWritten],Table1[ScheduleSeason],Table1[[#This Row],[ScheduleSeason]])</f>
        <v>16</v>
      </c>
      <c r="D2274">
        <v>1</v>
      </c>
      <c r="E2274" cm="1">
        <f t="array" ref="E2274">_xlfn.XLOOKUP(Table1[[#This Row],[ScheduleWeekWritten]],Table3[Game],100+Table3[Increase],Table1[[#This Row],[ScheduleWeekWritten]])</f>
        <v>1</v>
      </c>
      <c r="F2274" t="b">
        <v>0</v>
      </c>
      <c r="G2274" t="s">
        <v>101</v>
      </c>
      <c r="H2274">
        <v>23</v>
      </c>
      <c r="I2274">
        <v>24</v>
      </c>
      <c r="J2274" t="s">
        <v>42</v>
      </c>
      <c r="K2274" t="s">
        <v>104</v>
      </c>
      <c r="L2274" t="str">
        <f>_xlfn.XLOOKUP(Table1[[#This Row],[TeamFavoriteID]],Table2[team_id],Table2[team_name],_xlfn.XLOOKUP(Table1[[#This Row],[TeamFavoriteID]],Table2[team_id_pfr],Table2[team_name],"Even"))</f>
        <v>Cincinnati Bengals</v>
      </c>
      <c r="M2274">
        <v>-8</v>
      </c>
      <c r="N2274">
        <f>IF(Table1[[#This Row],[TeamFavorite]]=Table1[[#This Row],[TeamHome]],Table1[[#This Row],[ScoreAway]]-Table1[[#This Row],[ScoreHome]],Table1[[#This Row],[ScoreHome]]-Table1[[#This Row],[ScoreAway]])</f>
        <v>1</v>
      </c>
      <c r="O2274">
        <f>IF(Table1[[#This Row],[SpreadActual]]&lt;Table1[[#This Row],[SpreadFavorite]],1,0)</f>
        <v>0</v>
      </c>
      <c r="Q2274" t="s">
        <v>111</v>
      </c>
      <c r="R2274" t="b">
        <v>0</v>
      </c>
      <c r="S2274">
        <v>68</v>
      </c>
      <c r="T2274">
        <v>6</v>
      </c>
      <c r="U2274">
        <v>77</v>
      </c>
    </row>
    <row r="2275" spans="1:22" x14ac:dyDescent="0.2">
      <c r="A2275" s="1">
        <v>28736</v>
      </c>
      <c r="B2275">
        <v>1978</v>
      </c>
      <c r="C2275">
        <f>_xlfn.MAXIFS(Table1[ScheduleWeekWritten],Table1[ScheduleSeason],Table1[[#This Row],[ScheduleSeason]])</f>
        <v>16</v>
      </c>
      <c r="D2275">
        <v>1</v>
      </c>
      <c r="E2275" cm="1">
        <f t="array" ref="E2275">_xlfn.XLOOKUP(Table1[[#This Row],[ScheduleWeekWritten]],Table3[Game],100+Table3[Increase],Table1[[#This Row],[ScheduleWeekWritten]])</f>
        <v>1</v>
      </c>
      <c r="F2275" t="b">
        <v>0</v>
      </c>
      <c r="G2275" t="s">
        <v>62</v>
      </c>
      <c r="H2275">
        <v>24</v>
      </c>
      <c r="I2275">
        <v>7</v>
      </c>
      <c r="J2275" t="s">
        <v>53</v>
      </c>
      <c r="K2275" t="s">
        <v>63</v>
      </c>
      <c r="L2275" t="str">
        <f>_xlfn.XLOOKUP(Table1[[#This Row],[TeamFavoriteID]],Table2[team_id],Table2[team_name],_xlfn.XLOOKUP(Table1[[#This Row],[TeamFavoriteID]],Table2[team_id_pfr],Table2[team_name],"Even"))</f>
        <v>Cleveland Browns</v>
      </c>
      <c r="M2275">
        <v>-4.5</v>
      </c>
      <c r="N2275">
        <f>IF(Table1[[#This Row],[TeamFavorite]]=Table1[[#This Row],[TeamHome]],Table1[[#This Row],[ScoreAway]]-Table1[[#This Row],[ScoreHome]],Table1[[#This Row],[ScoreHome]]-Table1[[#This Row],[ScoreAway]])</f>
        <v>-17</v>
      </c>
      <c r="O2275">
        <f>IF(Table1[[#This Row],[SpreadActual]]&lt;Table1[[#This Row],[SpreadFavorite]],1,0)</f>
        <v>1</v>
      </c>
      <c r="Q2275" t="s">
        <v>66</v>
      </c>
      <c r="R2275" t="b">
        <v>0</v>
      </c>
      <c r="S2275">
        <v>69</v>
      </c>
      <c r="T2275">
        <v>11</v>
      </c>
      <c r="U2275">
        <v>76</v>
      </c>
    </row>
    <row r="2276" spans="1:22" x14ac:dyDescent="0.2">
      <c r="A2276" s="1">
        <v>28736</v>
      </c>
      <c r="B2276">
        <v>1978</v>
      </c>
      <c r="C2276">
        <f>_xlfn.MAXIFS(Table1[ScheduleWeekWritten],Table1[ScheduleSeason],Table1[[#This Row],[ScheduleSeason]])</f>
        <v>16</v>
      </c>
      <c r="D2276">
        <v>1</v>
      </c>
      <c r="E2276" cm="1">
        <f t="array" ref="E2276">_xlfn.XLOOKUP(Table1[[#This Row],[ScheduleWeekWritten]],Table3[Game],100+Table3[Increase],Table1[[#This Row],[ScheduleWeekWritten]])</f>
        <v>1</v>
      </c>
      <c r="F2276" t="b">
        <v>0</v>
      </c>
      <c r="G2276" t="s">
        <v>24</v>
      </c>
      <c r="H2276">
        <v>14</v>
      </c>
      <c r="I2276">
        <v>6</v>
      </c>
      <c r="J2276" t="s">
        <v>20</v>
      </c>
      <c r="K2276" t="s">
        <v>21</v>
      </c>
      <c r="L2276" t="str">
        <f>_xlfn.XLOOKUP(Table1[[#This Row],[TeamFavoriteID]],Table2[team_id],Table2[team_name],_xlfn.XLOOKUP(Table1[[#This Row],[TeamFavoriteID]],Table2[team_id_pfr],Table2[team_name],"Even"))</f>
        <v>Las Vegas Raiders</v>
      </c>
      <c r="M2276">
        <v>-4</v>
      </c>
      <c r="N2276">
        <f>IF(Table1[[#This Row],[TeamFavorite]]=Table1[[#This Row],[TeamHome]],Table1[[#This Row],[ScoreAway]]-Table1[[#This Row],[ScoreHome]],Table1[[#This Row],[ScoreHome]]-Table1[[#This Row],[ScoreAway]])</f>
        <v>8</v>
      </c>
      <c r="O2276">
        <f>IF(Table1[[#This Row],[SpreadActual]]&lt;Table1[[#This Row],[SpreadFavorite]],1,0)</f>
        <v>0</v>
      </c>
      <c r="Q2276" t="s">
        <v>71</v>
      </c>
      <c r="R2276" t="b">
        <v>0</v>
      </c>
      <c r="S2276">
        <v>75</v>
      </c>
      <c r="T2276">
        <v>13</v>
      </c>
      <c r="U2276">
        <v>25</v>
      </c>
    </row>
    <row r="2277" spans="1:22" x14ac:dyDescent="0.2">
      <c r="A2277" s="1">
        <v>28736</v>
      </c>
      <c r="B2277">
        <v>1978</v>
      </c>
      <c r="C2277">
        <f>_xlfn.MAXIFS(Table1[ScheduleWeekWritten],Table1[ScheduleSeason],Table1[[#This Row],[ScheduleSeason]])</f>
        <v>16</v>
      </c>
      <c r="D2277">
        <v>1</v>
      </c>
      <c r="E2277" cm="1">
        <f t="array" ref="E2277">_xlfn.XLOOKUP(Table1[[#This Row],[ScheduleWeekWritten]],Table3[Game],100+Table3[Increase],Table1[[#This Row],[ScheduleWeekWritten]])</f>
        <v>1</v>
      </c>
      <c r="F2277" t="b">
        <v>0</v>
      </c>
      <c r="G2277" t="s">
        <v>45</v>
      </c>
      <c r="H2277">
        <v>7</v>
      </c>
      <c r="I2277">
        <v>13</v>
      </c>
      <c r="J2277" t="s">
        <v>33</v>
      </c>
      <c r="K2277" t="s">
        <v>79</v>
      </c>
      <c r="L2277" t="str">
        <f>_xlfn.XLOOKUP(Table1[[#This Row],[TeamFavoriteID]],Table2[team_id],Table2[team_name],_xlfn.XLOOKUP(Table1[[#This Row],[TeamFavoriteID]],Table2[team_id_pfr],Table2[team_name],"Even"))</f>
        <v>Detroit Lions</v>
      </c>
      <c r="M2277">
        <v>-8</v>
      </c>
      <c r="N2277">
        <f>IF(Table1[[#This Row],[TeamFavorite]]=Table1[[#This Row],[TeamHome]],Table1[[#This Row],[ScoreAway]]-Table1[[#This Row],[ScoreHome]],Table1[[#This Row],[ScoreHome]]-Table1[[#This Row],[ScoreAway]])</f>
        <v>6</v>
      </c>
      <c r="O2277">
        <f>IF(Table1[[#This Row],[SpreadActual]]&lt;Table1[[#This Row],[SpreadFavorite]],1,0)</f>
        <v>0</v>
      </c>
      <c r="Q2277" t="s">
        <v>125</v>
      </c>
      <c r="R2277" t="b">
        <v>0</v>
      </c>
      <c r="S2277">
        <v>72</v>
      </c>
      <c r="T2277">
        <v>0</v>
      </c>
      <c r="V2277" t="s">
        <v>103</v>
      </c>
    </row>
    <row r="2278" spans="1:22" x14ac:dyDescent="0.2">
      <c r="A2278" s="1">
        <v>28736</v>
      </c>
      <c r="B2278">
        <v>1978</v>
      </c>
      <c r="C2278">
        <f>_xlfn.MAXIFS(Table1[ScheduleWeekWritten],Table1[ScheduleSeason],Table1[[#This Row],[ScheduleSeason]])</f>
        <v>16</v>
      </c>
      <c r="D2278">
        <v>1</v>
      </c>
      <c r="E2278" cm="1">
        <f t="array" ref="E2278">_xlfn.XLOOKUP(Table1[[#This Row],[ScheduleWeekWritten]],Table3[Game],100+Table3[Increase],Table1[[#This Row],[ScheduleWeekWritten]])</f>
        <v>1</v>
      </c>
      <c r="F2278" t="b">
        <v>0</v>
      </c>
      <c r="G2278" t="s">
        <v>115</v>
      </c>
      <c r="H2278">
        <v>14</v>
      </c>
      <c r="I2278">
        <v>16</v>
      </c>
      <c r="J2278" t="s">
        <v>61</v>
      </c>
      <c r="K2278" t="s">
        <v>70</v>
      </c>
      <c r="L2278" t="str">
        <f>_xlfn.XLOOKUP(Table1[[#This Row],[TeamFavoriteID]],Table2[team_id],Table2[team_name],_xlfn.XLOOKUP(Table1[[#This Row],[TeamFavoriteID]],Table2[team_id_pfr],Table2[team_name],"Even"))</f>
        <v>Boston Patriots</v>
      </c>
      <c r="M2278">
        <v>-9.5</v>
      </c>
      <c r="N2278">
        <f>IF(Table1[[#This Row],[TeamFavorite]]=Table1[[#This Row],[TeamHome]],Table1[[#This Row],[ScoreAway]]-Table1[[#This Row],[ScoreHome]],Table1[[#This Row],[ScoreHome]]-Table1[[#This Row],[ScoreAway]])</f>
        <v>-2</v>
      </c>
      <c r="O2278">
        <f>IF(Table1[[#This Row],[SpreadActual]]&lt;Table1[[#This Row],[SpreadFavorite]],1,0)</f>
        <v>0</v>
      </c>
      <c r="Q2278" t="s">
        <v>116</v>
      </c>
      <c r="R2278" t="b">
        <v>0</v>
      </c>
      <c r="S2278">
        <v>71</v>
      </c>
      <c r="T2278">
        <v>13</v>
      </c>
      <c r="U2278">
        <v>70</v>
      </c>
    </row>
    <row r="2279" spans="1:22" x14ac:dyDescent="0.2">
      <c r="A2279" s="1">
        <v>28736</v>
      </c>
      <c r="B2279">
        <v>1978</v>
      </c>
      <c r="C2279">
        <f>_xlfn.MAXIFS(Table1[ScheduleWeekWritten],Table1[ScheduleSeason],Table1[[#This Row],[ScheduleSeason]])</f>
        <v>16</v>
      </c>
      <c r="D2279">
        <v>1</v>
      </c>
      <c r="E2279" cm="1">
        <f t="array" ref="E2279">_xlfn.XLOOKUP(Table1[[#This Row],[ScheduleWeekWritten]],Table3[Game],100+Table3[Increase],Table1[[#This Row],[ScheduleWeekWritten]])</f>
        <v>1</v>
      </c>
      <c r="F2279" t="b">
        <v>0</v>
      </c>
      <c r="G2279" t="s">
        <v>95</v>
      </c>
      <c r="H2279">
        <v>31</v>
      </c>
      <c r="I2279">
        <v>24</v>
      </c>
      <c r="J2279" t="s">
        <v>54</v>
      </c>
      <c r="K2279" t="s">
        <v>55</v>
      </c>
      <c r="L2279" t="str">
        <f>_xlfn.XLOOKUP(Table1[[#This Row],[TeamFavoriteID]],Table2[team_id],Table2[team_name],_xlfn.XLOOKUP(Table1[[#This Row],[TeamFavoriteID]],Table2[team_id_pfr],Table2[team_name],"Even"))</f>
        <v>Minnesota Vikings</v>
      </c>
      <c r="M2279">
        <v>-6.5</v>
      </c>
      <c r="N2279">
        <f>IF(Table1[[#This Row],[TeamFavorite]]=Table1[[#This Row],[TeamHome]],Table1[[#This Row],[ScoreAway]]-Table1[[#This Row],[ScoreHome]],Table1[[#This Row],[ScoreHome]]-Table1[[#This Row],[ScoreAway]])</f>
        <v>7</v>
      </c>
      <c r="O2279">
        <f>IF(Table1[[#This Row],[SpreadActual]]&lt;Table1[[#This Row],[SpreadFavorite]],1,0)</f>
        <v>0</v>
      </c>
      <c r="Q2279" t="s">
        <v>124</v>
      </c>
      <c r="R2279" t="b">
        <v>0</v>
      </c>
      <c r="S2279">
        <v>72</v>
      </c>
      <c r="T2279">
        <v>0</v>
      </c>
      <c r="V2279" t="s">
        <v>103</v>
      </c>
    </row>
    <row r="2280" spans="1:22" x14ac:dyDescent="0.2">
      <c r="A2280" s="1">
        <v>28736</v>
      </c>
      <c r="B2280">
        <v>1978</v>
      </c>
      <c r="C2280">
        <f>_xlfn.MAXIFS(Table1[ScheduleWeekWritten],Table1[ScheduleSeason],Table1[[#This Row],[ScheduleSeason]])</f>
        <v>16</v>
      </c>
      <c r="D2280">
        <v>1</v>
      </c>
      <c r="E2280" cm="1">
        <f t="array" ref="E2280">_xlfn.XLOOKUP(Table1[[#This Row],[ScheduleWeekWritten]],Table3[Game],100+Table3[Increase],Table1[[#This Row],[ScheduleWeekWritten]])</f>
        <v>1</v>
      </c>
      <c r="F2280" t="b">
        <v>0</v>
      </c>
      <c r="G2280" t="s">
        <v>31</v>
      </c>
      <c r="H2280">
        <v>33</v>
      </c>
      <c r="I2280">
        <v>20</v>
      </c>
      <c r="J2280" t="s">
        <v>19</v>
      </c>
      <c r="K2280" t="s">
        <v>91</v>
      </c>
      <c r="L2280" t="str">
        <f>_xlfn.XLOOKUP(Table1[[#This Row],[TeamFavoriteID]],Table2[team_id],Table2[team_name],_xlfn.XLOOKUP(Table1[[#This Row],[TeamFavoriteID]],Table2[team_id_pfr],Table2[team_name],"Even"))</f>
        <v>Miami Dolphins</v>
      </c>
      <c r="M2280">
        <v>-4</v>
      </c>
      <c r="N2280">
        <f>IF(Table1[[#This Row],[TeamFavorite]]=Table1[[#This Row],[TeamHome]],Table1[[#This Row],[ScoreAway]]-Table1[[#This Row],[ScoreHome]],Table1[[#This Row],[ScoreHome]]-Table1[[#This Row],[ScoreAway]])</f>
        <v>13</v>
      </c>
      <c r="O2280">
        <f>IF(Table1[[#This Row],[SpreadActual]]&lt;Table1[[#This Row],[SpreadFavorite]],1,0)</f>
        <v>0</v>
      </c>
      <c r="Q2280" t="s">
        <v>74</v>
      </c>
      <c r="R2280" t="b">
        <v>0</v>
      </c>
      <c r="S2280">
        <v>72</v>
      </c>
      <c r="T2280">
        <v>7</v>
      </c>
      <c r="U2280">
        <v>68</v>
      </c>
    </row>
    <row r="2281" spans="1:22" x14ac:dyDescent="0.2">
      <c r="A2281" s="1">
        <v>28736</v>
      </c>
      <c r="B2281">
        <v>1978</v>
      </c>
      <c r="C2281">
        <f>_xlfn.MAXIFS(Table1[ScheduleWeekWritten],Table1[ScheduleSeason],Table1[[#This Row],[ScheduleSeason]])</f>
        <v>16</v>
      </c>
      <c r="D2281">
        <v>1</v>
      </c>
      <c r="E2281" cm="1">
        <f t="array" ref="E2281">_xlfn.XLOOKUP(Table1[[#This Row],[ScheduleWeekWritten]],Table3[Game],100+Table3[Increase],Table1[[#This Row],[ScheduleWeekWritten]])</f>
        <v>1</v>
      </c>
      <c r="F2281" t="b">
        <v>0</v>
      </c>
      <c r="G2281" t="s">
        <v>58</v>
      </c>
      <c r="H2281">
        <v>14</v>
      </c>
      <c r="I2281">
        <v>16</v>
      </c>
      <c r="J2281" t="s">
        <v>39</v>
      </c>
      <c r="K2281" t="s">
        <v>40</v>
      </c>
      <c r="L2281" t="str">
        <f>_xlfn.XLOOKUP(Table1[[#This Row],[TeamFavoriteID]],Table2[team_id],Table2[team_name],_xlfn.XLOOKUP(Table1[[#This Row],[TeamFavoriteID]],Table2[team_id_pfr],Table2[team_name],"Even"))</f>
        <v>Los Angeles Rams</v>
      </c>
      <c r="M2281">
        <v>-6</v>
      </c>
      <c r="N2281">
        <f>IF(Table1[[#This Row],[TeamFavorite]]=Table1[[#This Row],[TeamHome]],Table1[[#This Row],[ScoreAway]]-Table1[[#This Row],[ScoreHome]],Table1[[#This Row],[ScoreHome]]-Table1[[#This Row],[ScoreAway]])</f>
        <v>-2</v>
      </c>
      <c r="O2281">
        <f>IF(Table1[[#This Row],[SpreadActual]]&lt;Table1[[#This Row],[SpreadFavorite]],1,0)</f>
        <v>0</v>
      </c>
      <c r="Q2281" t="s">
        <v>112</v>
      </c>
      <c r="R2281" t="b">
        <v>0</v>
      </c>
      <c r="S2281">
        <v>73</v>
      </c>
      <c r="T2281">
        <v>9</v>
      </c>
      <c r="U2281">
        <v>69</v>
      </c>
    </row>
    <row r="2282" spans="1:22" x14ac:dyDescent="0.2">
      <c r="A2282" s="1">
        <v>28736</v>
      </c>
      <c r="B2282">
        <v>1978</v>
      </c>
      <c r="C2282">
        <f>_xlfn.MAXIFS(Table1[ScheduleWeekWritten],Table1[ScheduleSeason],Table1[[#This Row],[ScheduleSeason]])</f>
        <v>16</v>
      </c>
      <c r="D2282">
        <v>1</v>
      </c>
      <c r="E2282" cm="1">
        <f t="array" ref="E2282">_xlfn.XLOOKUP(Table1[[#This Row],[ScheduleWeekWritten]],Table3[Game],100+Table3[Increase],Table1[[#This Row],[ScheduleWeekWritten]])</f>
        <v>1</v>
      </c>
      <c r="F2282" t="b">
        <v>0</v>
      </c>
      <c r="G2282" t="s">
        <v>128</v>
      </c>
      <c r="H2282">
        <v>20</v>
      </c>
      <c r="I2282">
        <v>24</v>
      </c>
      <c r="J2282" t="s">
        <v>27</v>
      </c>
      <c r="K2282" t="s">
        <v>29</v>
      </c>
      <c r="L2282" t="str">
        <f>_xlfn.XLOOKUP(Table1[[#This Row],[TeamFavoriteID]],Table2[team_id],Table2[team_name],_xlfn.XLOOKUP(Table1[[#This Row],[TeamFavoriteID]],Table2[team_id_pfr],Table2[team_name],"Even"))</f>
        <v>Los Angeles Chargers</v>
      </c>
      <c r="M2282">
        <v>-6</v>
      </c>
      <c r="N2282">
        <f>IF(Table1[[#This Row],[TeamFavorite]]=Table1[[#This Row],[TeamHome]],Table1[[#This Row],[ScoreAway]]-Table1[[#This Row],[ScoreHome]],Table1[[#This Row],[ScoreHome]]-Table1[[#This Row],[ScoreAway]])</f>
        <v>-4</v>
      </c>
      <c r="O2282">
        <f>IF(Table1[[#This Row],[SpreadActual]]&lt;Table1[[#This Row],[SpreadFavorite]],1,0)</f>
        <v>0</v>
      </c>
      <c r="Q2282" t="s">
        <v>129</v>
      </c>
      <c r="R2282" t="b">
        <v>0</v>
      </c>
      <c r="S2282">
        <v>72</v>
      </c>
      <c r="T2282">
        <v>0</v>
      </c>
      <c r="V2282" t="s">
        <v>103</v>
      </c>
    </row>
    <row r="2283" spans="1:22" x14ac:dyDescent="0.2">
      <c r="A2283" s="1">
        <v>28737</v>
      </c>
      <c r="B2283">
        <v>1978</v>
      </c>
      <c r="C2283">
        <f>_xlfn.MAXIFS(Table1[ScheduleWeekWritten],Table1[ScheduleSeason],Table1[[#This Row],[ScheduleSeason]])</f>
        <v>16</v>
      </c>
      <c r="D2283">
        <v>1</v>
      </c>
      <c r="E2283" cm="1">
        <f t="array" ref="E2283">_xlfn.XLOOKUP(Table1[[#This Row],[ScheduleWeekWritten]],Table3[Game],100+Table3[Increase],Table1[[#This Row],[ScheduleWeekWritten]])</f>
        <v>1</v>
      </c>
      <c r="F2283" t="b">
        <v>0</v>
      </c>
      <c r="G2283" t="s">
        <v>67</v>
      </c>
      <c r="H2283">
        <v>38</v>
      </c>
      <c r="I2283">
        <v>0</v>
      </c>
      <c r="J2283" t="s">
        <v>34</v>
      </c>
      <c r="K2283" t="s">
        <v>68</v>
      </c>
      <c r="L2283" t="str">
        <f>_xlfn.XLOOKUP(Table1[[#This Row],[TeamFavoriteID]],Table2[team_id],Table2[team_name],_xlfn.XLOOKUP(Table1[[#This Row],[TeamFavoriteID]],Table2[team_id_pfr],Table2[team_name],"Even"))</f>
        <v>Dallas Cowboys</v>
      </c>
      <c r="M2283">
        <v>-10.5</v>
      </c>
      <c r="N2283">
        <f>IF(Table1[[#This Row],[TeamFavorite]]=Table1[[#This Row],[TeamHome]],Table1[[#This Row],[ScoreAway]]-Table1[[#This Row],[ScoreHome]],Table1[[#This Row],[ScoreHome]]-Table1[[#This Row],[ScoreAway]])</f>
        <v>-38</v>
      </c>
      <c r="O2283">
        <f>IF(Table1[[#This Row],[SpreadActual]]&lt;Table1[[#This Row],[SpreadFavorite]],1,0)</f>
        <v>1</v>
      </c>
      <c r="Q2283" t="s">
        <v>119</v>
      </c>
      <c r="R2283" t="b">
        <v>0</v>
      </c>
      <c r="S2283">
        <v>87</v>
      </c>
      <c r="T2283">
        <v>8</v>
      </c>
      <c r="U2283">
        <v>46</v>
      </c>
    </row>
    <row r="2284" spans="1:22" x14ac:dyDescent="0.2">
      <c r="A2284" s="1">
        <v>28742</v>
      </c>
      <c r="B2284">
        <v>1978</v>
      </c>
      <c r="C2284">
        <f>_xlfn.MAXIFS(Table1[ScheduleWeekWritten],Table1[ScheduleSeason],Table1[[#This Row],[ScheduleSeason]])</f>
        <v>16</v>
      </c>
      <c r="D2284">
        <v>2</v>
      </c>
      <c r="E2284" cm="1">
        <f t="array" ref="E2284">_xlfn.XLOOKUP(Table1[[#This Row],[ScheduleWeekWritten]],Table3[Game],100+Table3[Increase],Table1[[#This Row],[ScheduleWeekWritten]])</f>
        <v>2</v>
      </c>
      <c r="F2284" t="b">
        <v>0</v>
      </c>
      <c r="G2284" t="s">
        <v>127</v>
      </c>
      <c r="H2284">
        <v>7</v>
      </c>
      <c r="I2284">
        <v>15</v>
      </c>
      <c r="J2284" t="s">
        <v>45</v>
      </c>
      <c r="K2284" t="s">
        <v>79</v>
      </c>
      <c r="L2284" t="str">
        <f>_xlfn.XLOOKUP(Table1[[#This Row],[TeamFavoriteID]],Table2[team_id],Table2[team_name],_xlfn.XLOOKUP(Table1[[#This Row],[TeamFavoriteID]],Table2[team_id_pfr],Table2[team_name],"Even"))</f>
        <v>Detroit Lions</v>
      </c>
      <c r="M2284">
        <v>-1</v>
      </c>
      <c r="N2284">
        <f>IF(Table1[[#This Row],[TeamFavorite]]=Table1[[#This Row],[TeamHome]],Table1[[#This Row],[ScoreAway]]-Table1[[#This Row],[ScoreHome]],Table1[[#This Row],[ScoreHome]]-Table1[[#This Row],[ScoreAway]])</f>
        <v>-8</v>
      </c>
      <c r="O2284">
        <f>IF(Table1[[#This Row],[SpreadActual]]&lt;Table1[[#This Row],[SpreadFavorite]],1,0)</f>
        <v>1</v>
      </c>
      <c r="Q2284" t="s">
        <v>130</v>
      </c>
      <c r="R2284" t="b">
        <v>0</v>
      </c>
      <c r="S2284">
        <v>83</v>
      </c>
      <c r="T2284">
        <v>6</v>
      </c>
      <c r="U2284">
        <v>76</v>
      </c>
    </row>
    <row r="2285" spans="1:22" x14ac:dyDescent="0.2">
      <c r="A2285" s="1">
        <v>28743</v>
      </c>
      <c r="B2285">
        <v>1978</v>
      </c>
      <c r="C2285">
        <f>_xlfn.MAXIFS(Table1[ScheduleWeekWritten],Table1[ScheduleSeason],Table1[[#This Row],[ScheduleSeason]])</f>
        <v>16</v>
      </c>
      <c r="D2285">
        <v>2</v>
      </c>
      <c r="E2285" cm="1">
        <f t="array" ref="E2285">_xlfn.XLOOKUP(Table1[[#This Row],[ScheduleWeekWritten]],Table3[Game],100+Table3[Increase],Table1[[#This Row],[ScheduleWeekWritten]])</f>
        <v>2</v>
      </c>
      <c r="F2285" t="b">
        <v>0</v>
      </c>
      <c r="G2285" t="s">
        <v>34</v>
      </c>
      <c r="H2285">
        <v>0</v>
      </c>
      <c r="I2285">
        <v>42</v>
      </c>
      <c r="J2285" t="s">
        <v>19</v>
      </c>
      <c r="K2285" t="s">
        <v>91</v>
      </c>
      <c r="L2285" t="str">
        <f>_xlfn.XLOOKUP(Table1[[#This Row],[TeamFavoriteID]],Table2[team_id],Table2[team_name],_xlfn.XLOOKUP(Table1[[#This Row],[TeamFavoriteID]],Table2[team_id_pfr],Table2[team_name],"Even"))</f>
        <v>Miami Dolphins</v>
      </c>
      <c r="M2285">
        <v>-3</v>
      </c>
      <c r="N2285">
        <f>IF(Table1[[#This Row],[TeamFavorite]]=Table1[[#This Row],[TeamHome]],Table1[[#This Row],[ScoreAway]]-Table1[[#This Row],[ScoreHome]],Table1[[#This Row],[ScoreHome]]-Table1[[#This Row],[ScoreAway]])</f>
        <v>-42</v>
      </c>
      <c r="O2285">
        <f>IF(Table1[[#This Row],[SpreadActual]]&lt;Table1[[#This Row],[SpreadFavorite]],1,0)</f>
        <v>1</v>
      </c>
      <c r="Q2285" t="s">
        <v>80</v>
      </c>
      <c r="R2285" t="b">
        <v>0</v>
      </c>
      <c r="S2285">
        <v>67</v>
      </c>
      <c r="T2285">
        <v>9</v>
      </c>
      <c r="U2285">
        <v>59</v>
      </c>
    </row>
    <row r="2286" spans="1:22" x14ac:dyDescent="0.2">
      <c r="A2286" s="1">
        <v>28743</v>
      </c>
      <c r="B2286">
        <v>1978</v>
      </c>
      <c r="C2286">
        <f>_xlfn.MAXIFS(Table1[ScheduleWeekWritten],Table1[ScheduleSeason],Table1[[#This Row],[ScheduleSeason]])</f>
        <v>16</v>
      </c>
      <c r="D2286">
        <v>2</v>
      </c>
      <c r="E2286" cm="1">
        <f t="array" ref="E2286">_xlfn.XLOOKUP(Table1[[#This Row],[ScheduleWeekWritten]],Table3[Game],100+Table3[Increase],Table1[[#This Row],[ScheduleWeekWritten]])</f>
        <v>2</v>
      </c>
      <c r="F2286" t="b">
        <v>0</v>
      </c>
      <c r="G2286" t="s">
        <v>28</v>
      </c>
      <c r="H2286">
        <v>20</v>
      </c>
      <c r="I2286">
        <v>21</v>
      </c>
      <c r="J2286" t="s">
        <v>31</v>
      </c>
      <c r="K2286" t="s">
        <v>32</v>
      </c>
      <c r="L2286" t="str">
        <f>_xlfn.XLOOKUP(Table1[[#This Row],[TeamFavoriteID]],Table2[team_id],Table2[team_name],_xlfn.XLOOKUP(Table1[[#This Row],[TeamFavoriteID]],Table2[team_id_pfr],Table2[team_name],"Even"))</f>
        <v>New York Jets</v>
      </c>
      <c r="M2286">
        <v>-5</v>
      </c>
      <c r="N2286">
        <f>IF(Table1[[#This Row],[TeamFavorite]]=Table1[[#This Row],[TeamHome]],Table1[[#This Row],[ScoreAway]]-Table1[[#This Row],[ScoreHome]],Table1[[#This Row],[ScoreHome]]-Table1[[#This Row],[ScoreAway]])</f>
        <v>-1</v>
      </c>
      <c r="O2286">
        <f>IF(Table1[[#This Row],[SpreadActual]]&lt;Table1[[#This Row],[SpreadFavorite]],1,0)</f>
        <v>0</v>
      </c>
      <c r="Q2286" t="s">
        <v>123</v>
      </c>
      <c r="R2286" t="b">
        <v>0</v>
      </c>
      <c r="S2286">
        <v>59</v>
      </c>
      <c r="T2286">
        <v>11</v>
      </c>
      <c r="U2286">
        <v>64</v>
      </c>
    </row>
    <row r="2287" spans="1:22" x14ac:dyDescent="0.2">
      <c r="A2287" s="1">
        <v>28743</v>
      </c>
      <c r="B2287">
        <v>1978</v>
      </c>
      <c r="C2287">
        <f>_xlfn.MAXIFS(Table1[ScheduleWeekWritten],Table1[ScheduleSeason],Table1[[#This Row],[ScheduleSeason]])</f>
        <v>16</v>
      </c>
      <c r="D2287">
        <v>2</v>
      </c>
      <c r="E2287" cm="1">
        <f t="array" ref="E2287">_xlfn.XLOOKUP(Table1[[#This Row],[ScheduleWeekWritten]],Table3[Game],100+Table3[Increase],Table1[[#This Row],[ScheduleWeekWritten]])</f>
        <v>2</v>
      </c>
      <c r="F2287" t="b">
        <v>0</v>
      </c>
      <c r="G2287" t="s">
        <v>62</v>
      </c>
      <c r="H2287">
        <v>13</v>
      </c>
      <c r="I2287">
        <v>10</v>
      </c>
      <c r="J2287" t="s">
        <v>101</v>
      </c>
      <c r="K2287" t="s">
        <v>63</v>
      </c>
      <c r="L2287" t="str">
        <f>_xlfn.XLOOKUP(Table1[[#This Row],[TeamFavoriteID]],Table2[team_id],Table2[team_name],_xlfn.XLOOKUP(Table1[[#This Row],[TeamFavoriteID]],Table2[team_id_pfr],Table2[team_name],"Even"))</f>
        <v>Cleveland Browns</v>
      </c>
      <c r="M2287">
        <v>-5.5</v>
      </c>
      <c r="N2287">
        <f>IF(Table1[[#This Row],[TeamFavorite]]=Table1[[#This Row],[TeamHome]],Table1[[#This Row],[ScoreAway]]-Table1[[#This Row],[ScoreHome]],Table1[[#This Row],[ScoreHome]]-Table1[[#This Row],[ScoreAway]])</f>
        <v>-3</v>
      </c>
      <c r="O2287">
        <f>IF(Table1[[#This Row],[SpreadActual]]&lt;Table1[[#This Row],[SpreadFavorite]],1,0)</f>
        <v>0</v>
      </c>
      <c r="Q2287" t="s">
        <v>66</v>
      </c>
      <c r="R2287" t="b">
        <v>0</v>
      </c>
      <c r="S2287">
        <v>75</v>
      </c>
      <c r="T2287">
        <v>9</v>
      </c>
      <c r="U2287">
        <v>67</v>
      </c>
    </row>
    <row r="2288" spans="1:22" x14ac:dyDescent="0.2">
      <c r="A2288" s="1">
        <v>28743</v>
      </c>
      <c r="B2288">
        <v>1978</v>
      </c>
      <c r="C2288">
        <f>_xlfn.MAXIFS(Table1[ScheduleWeekWritten],Table1[ScheduleSeason],Table1[[#This Row],[ScheduleSeason]])</f>
        <v>16</v>
      </c>
      <c r="D2288">
        <v>2</v>
      </c>
      <c r="E2288" cm="1">
        <f t="array" ref="E2288">_xlfn.XLOOKUP(Table1[[#This Row],[ScheduleWeekWritten]],Table3[Game],100+Table3[Increase],Table1[[#This Row],[ScheduleWeekWritten]])</f>
        <v>2</v>
      </c>
      <c r="F2288" t="b">
        <v>0</v>
      </c>
      <c r="G2288" t="s">
        <v>33</v>
      </c>
      <c r="H2288">
        <v>28</v>
      </c>
      <c r="I2288">
        <v>17</v>
      </c>
      <c r="J2288" t="s">
        <v>95</v>
      </c>
      <c r="K2288" t="s">
        <v>98</v>
      </c>
      <c r="L2288" t="str">
        <f>_xlfn.XLOOKUP(Table1[[#This Row],[TeamFavoriteID]],Table2[team_id],Table2[team_name],_xlfn.XLOOKUP(Table1[[#This Row],[TeamFavoriteID]],Table2[team_id_pfr],Table2[team_name],"Even"))</f>
        <v>New Orleans Saints</v>
      </c>
      <c r="M2288">
        <v>-1.5</v>
      </c>
      <c r="N2288">
        <f>IF(Table1[[#This Row],[TeamFavorite]]=Table1[[#This Row],[TeamHome]],Table1[[#This Row],[ScoreAway]]-Table1[[#This Row],[ScoreHome]],Table1[[#This Row],[ScoreHome]]-Table1[[#This Row],[ScoreAway]])</f>
        <v>11</v>
      </c>
      <c r="O2288">
        <f>IF(Table1[[#This Row],[SpreadActual]]&lt;Table1[[#This Row],[SpreadFavorite]],1,0)</f>
        <v>0</v>
      </c>
      <c r="Q2288" t="s">
        <v>36</v>
      </c>
      <c r="R2288" t="b">
        <v>0</v>
      </c>
      <c r="S2288">
        <v>75</v>
      </c>
      <c r="T2288">
        <v>8</v>
      </c>
      <c r="U2288">
        <v>77</v>
      </c>
    </row>
    <row r="2289" spans="1:22" x14ac:dyDescent="0.2">
      <c r="A2289" s="1">
        <v>28743</v>
      </c>
      <c r="B2289">
        <v>1978</v>
      </c>
      <c r="C2289">
        <f>_xlfn.MAXIFS(Table1[ScheduleWeekWritten],Table1[ScheduleSeason],Table1[[#This Row],[ScheduleSeason]])</f>
        <v>16</v>
      </c>
      <c r="D2289">
        <v>2</v>
      </c>
      <c r="E2289" cm="1">
        <f t="array" ref="E2289">_xlfn.XLOOKUP(Table1[[#This Row],[ScheduleWeekWritten]],Table3[Game],100+Table3[Increase],Table1[[#This Row],[ScheduleWeekWritten]])</f>
        <v>2</v>
      </c>
      <c r="F2289" t="b">
        <v>0</v>
      </c>
      <c r="G2289" t="s">
        <v>42</v>
      </c>
      <c r="H2289">
        <v>17</v>
      </c>
      <c r="I2289">
        <v>20</v>
      </c>
      <c r="J2289" t="s">
        <v>23</v>
      </c>
      <c r="K2289" t="s">
        <v>25</v>
      </c>
      <c r="L2289" t="str">
        <f>_xlfn.XLOOKUP(Table1[[#This Row],[TeamFavoriteID]],Table2[team_id],Table2[team_name],_xlfn.XLOOKUP(Table1[[#This Row],[TeamFavoriteID]],Table2[team_id_pfr],Table2[team_name],"Even"))</f>
        <v>Houston Oilers</v>
      </c>
      <c r="M2289">
        <v>-4.5</v>
      </c>
      <c r="N2289">
        <f>IF(Table1[[#This Row],[TeamFavorite]]=Table1[[#This Row],[TeamHome]],Table1[[#This Row],[ScoreAway]]-Table1[[#This Row],[ScoreHome]],Table1[[#This Row],[ScoreHome]]-Table1[[#This Row],[ScoreAway]])</f>
        <v>-3</v>
      </c>
      <c r="O2289">
        <f>IF(Table1[[#This Row],[SpreadActual]]&lt;Table1[[#This Row],[SpreadFavorite]],1,0)</f>
        <v>0</v>
      </c>
      <c r="Q2289" t="s">
        <v>117</v>
      </c>
      <c r="R2289" t="b">
        <v>0</v>
      </c>
      <c r="S2289">
        <v>78</v>
      </c>
      <c r="T2289">
        <v>9</v>
      </c>
      <c r="U2289">
        <v>67</v>
      </c>
    </row>
    <row r="2290" spans="1:22" x14ac:dyDescent="0.2">
      <c r="A2290" s="1">
        <v>28743</v>
      </c>
      <c r="B2290">
        <v>1978</v>
      </c>
      <c r="C2290">
        <f>_xlfn.MAXIFS(Table1[ScheduleWeekWritten],Table1[ScheduleSeason],Table1[[#This Row],[ScheduleSeason]])</f>
        <v>16</v>
      </c>
      <c r="D2290">
        <v>2</v>
      </c>
      <c r="E2290" cm="1">
        <f t="array" ref="E2290">_xlfn.XLOOKUP(Table1[[#This Row],[ScheduleWeekWritten]],Table3[Game],100+Table3[Increase],Table1[[#This Row],[ScheduleWeekWritten]])</f>
        <v>2</v>
      </c>
      <c r="F2290" t="b">
        <v>0</v>
      </c>
      <c r="G2290" t="s">
        <v>39</v>
      </c>
      <c r="H2290">
        <v>10</v>
      </c>
      <c r="I2290">
        <v>0</v>
      </c>
      <c r="J2290" t="s">
        <v>38</v>
      </c>
      <c r="K2290" t="s">
        <v>40</v>
      </c>
      <c r="L2290" t="str">
        <f>_xlfn.XLOOKUP(Table1[[#This Row],[TeamFavoriteID]],Table2[team_id],Table2[team_name],_xlfn.XLOOKUP(Table1[[#This Row],[TeamFavoriteID]],Table2[team_id_pfr],Table2[team_name],"Even"))</f>
        <v>Los Angeles Rams</v>
      </c>
      <c r="M2290">
        <v>-10</v>
      </c>
      <c r="N2290">
        <f>IF(Table1[[#This Row],[TeamFavorite]]=Table1[[#This Row],[TeamHome]],Table1[[#This Row],[ScoreAway]]-Table1[[#This Row],[ScoreHome]],Table1[[#This Row],[ScoreHome]]-Table1[[#This Row],[ScoreAway]])</f>
        <v>-10</v>
      </c>
      <c r="O2290">
        <f>IF(Table1[[#This Row],[SpreadActual]]&lt;Table1[[#This Row],[SpreadFavorite]],1,0)</f>
        <v>0</v>
      </c>
      <c r="Q2290" t="s">
        <v>65</v>
      </c>
      <c r="R2290" t="b">
        <v>0</v>
      </c>
      <c r="S2290">
        <v>67</v>
      </c>
      <c r="T2290">
        <v>6</v>
      </c>
      <c r="U2290">
        <v>78</v>
      </c>
    </row>
    <row r="2291" spans="1:22" x14ac:dyDescent="0.2">
      <c r="A2291" s="1">
        <v>28743</v>
      </c>
      <c r="B2291">
        <v>1978</v>
      </c>
      <c r="C2291">
        <f>_xlfn.MAXIFS(Table1[ScheduleWeekWritten],Table1[ScheduleSeason],Table1[[#This Row],[ScheduleSeason]])</f>
        <v>16</v>
      </c>
      <c r="D2291">
        <v>2</v>
      </c>
      <c r="E2291" cm="1">
        <f t="array" ref="E2291">_xlfn.XLOOKUP(Table1[[#This Row],[ScheduleWeekWritten]],Table3[Game],100+Table3[Increase],Table1[[#This Row],[ScheduleWeekWritten]])</f>
        <v>2</v>
      </c>
      <c r="F2291" t="b">
        <v>0</v>
      </c>
      <c r="G2291" t="s">
        <v>50</v>
      </c>
      <c r="H2291">
        <v>24</v>
      </c>
      <c r="I2291">
        <v>34</v>
      </c>
      <c r="J2291" t="s">
        <v>67</v>
      </c>
      <c r="K2291" t="s">
        <v>68</v>
      </c>
      <c r="L2291" t="str">
        <f>_xlfn.XLOOKUP(Table1[[#This Row],[TeamFavoriteID]],Table2[team_id],Table2[team_name],_xlfn.XLOOKUP(Table1[[#This Row],[TeamFavoriteID]],Table2[team_id_pfr],Table2[team_name],"Even"))</f>
        <v>Dallas Cowboys</v>
      </c>
      <c r="M2291">
        <v>-11</v>
      </c>
      <c r="N2291">
        <f>IF(Table1[[#This Row],[TeamFavorite]]=Table1[[#This Row],[TeamHome]],Table1[[#This Row],[ScoreAway]]-Table1[[#This Row],[ScoreHome]],Table1[[#This Row],[ScoreHome]]-Table1[[#This Row],[ScoreAway]])</f>
        <v>-10</v>
      </c>
      <c r="O2291">
        <f>IF(Table1[[#This Row],[SpreadActual]]&lt;Table1[[#This Row],[SpreadFavorite]],1,0)</f>
        <v>0</v>
      </c>
      <c r="Q2291" t="s">
        <v>126</v>
      </c>
      <c r="R2291" t="b">
        <v>0</v>
      </c>
      <c r="S2291">
        <v>61</v>
      </c>
      <c r="T2291">
        <v>14</v>
      </c>
      <c r="U2291">
        <v>51</v>
      </c>
    </row>
    <row r="2292" spans="1:22" x14ac:dyDescent="0.2">
      <c r="A2292" s="1">
        <v>28743</v>
      </c>
      <c r="B2292">
        <v>1978</v>
      </c>
      <c r="C2292">
        <f>_xlfn.MAXIFS(Table1[ScheduleWeekWritten],Table1[ScheduleSeason],Table1[[#This Row],[ScheduleSeason]])</f>
        <v>16</v>
      </c>
      <c r="D2292">
        <v>2</v>
      </c>
      <c r="E2292" cm="1">
        <f t="array" ref="E2292">_xlfn.XLOOKUP(Table1[[#This Row],[ScheduleWeekWritten]],Table3[Game],100+Table3[Increase],Table1[[#This Row],[ScheduleWeekWritten]])</f>
        <v>2</v>
      </c>
      <c r="F2292" t="b">
        <v>0</v>
      </c>
      <c r="G2292" t="s">
        <v>49</v>
      </c>
      <c r="H2292">
        <v>21</v>
      </c>
      <c r="I2292">
        <v>10</v>
      </c>
      <c r="J2292" t="s">
        <v>128</v>
      </c>
      <c r="K2292" t="s">
        <v>51</v>
      </c>
      <c r="L2292" t="str">
        <f>_xlfn.XLOOKUP(Table1[[#This Row],[TeamFavoriteID]],Table2[team_id],Table2[team_name],_xlfn.XLOOKUP(Table1[[#This Row],[TeamFavoriteID]],Table2[team_id_pfr],Table2[team_name],"Even"))</f>
        <v>Pittsburgh Steelers</v>
      </c>
      <c r="M2292">
        <v>-13.5</v>
      </c>
      <c r="N2292">
        <f>IF(Table1[[#This Row],[TeamFavorite]]=Table1[[#This Row],[TeamHome]],Table1[[#This Row],[ScoreAway]]-Table1[[#This Row],[ScoreHome]],Table1[[#This Row],[ScoreHome]]-Table1[[#This Row],[ScoreAway]])</f>
        <v>-11</v>
      </c>
      <c r="O2292">
        <f>IF(Table1[[#This Row],[SpreadActual]]&lt;Table1[[#This Row],[SpreadFavorite]],1,0)</f>
        <v>0</v>
      </c>
      <c r="Q2292" t="s">
        <v>113</v>
      </c>
      <c r="R2292" t="b">
        <v>0</v>
      </c>
      <c r="S2292">
        <v>70</v>
      </c>
      <c r="T2292">
        <v>5</v>
      </c>
      <c r="U2292">
        <v>78</v>
      </c>
    </row>
    <row r="2293" spans="1:22" x14ac:dyDescent="0.2">
      <c r="A2293" s="1">
        <v>28743</v>
      </c>
      <c r="B2293">
        <v>1978</v>
      </c>
      <c r="C2293">
        <f>_xlfn.MAXIFS(Table1[ScheduleWeekWritten],Table1[ScheduleSeason],Table1[[#This Row],[ScheduleSeason]])</f>
        <v>16</v>
      </c>
      <c r="D2293">
        <v>2</v>
      </c>
      <c r="E2293" cm="1">
        <f t="array" ref="E2293">_xlfn.XLOOKUP(Table1[[#This Row],[ScheduleWeekWritten]],Table3[Game],100+Table3[Increase],Table1[[#This Row],[ScheduleWeekWritten]])</f>
        <v>2</v>
      </c>
      <c r="F2293" t="b">
        <v>0</v>
      </c>
      <c r="G2293" t="s">
        <v>27</v>
      </c>
      <c r="H2293">
        <v>20</v>
      </c>
      <c r="I2293">
        <v>21</v>
      </c>
      <c r="J2293" t="s">
        <v>20</v>
      </c>
      <c r="K2293" t="s">
        <v>21</v>
      </c>
      <c r="L2293" t="str">
        <f>_xlfn.XLOOKUP(Table1[[#This Row],[TeamFavoriteID]],Table2[team_id],Table2[team_name],_xlfn.XLOOKUP(Table1[[#This Row],[TeamFavoriteID]],Table2[team_id_pfr],Table2[team_name],"Even"))</f>
        <v>Las Vegas Raiders</v>
      </c>
      <c r="M2293">
        <v>-5.5</v>
      </c>
      <c r="N2293">
        <f>IF(Table1[[#This Row],[TeamFavorite]]=Table1[[#This Row],[TeamHome]],Table1[[#This Row],[ScoreAway]]-Table1[[#This Row],[ScoreHome]],Table1[[#This Row],[ScoreHome]]-Table1[[#This Row],[ScoreAway]])</f>
        <v>-1</v>
      </c>
      <c r="O2293">
        <f>IF(Table1[[#This Row],[SpreadActual]]&lt;Table1[[#This Row],[SpreadFavorite]],1,0)</f>
        <v>0</v>
      </c>
      <c r="Q2293" t="s">
        <v>94</v>
      </c>
      <c r="R2293" t="b">
        <v>0</v>
      </c>
      <c r="S2293">
        <v>71</v>
      </c>
      <c r="T2293">
        <v>11</v>
      </c>
      <c r="U2293">
        <v>70</v>
      </c>
    </row>
    <row r="2294" spans="1:22" x14ac:dyDescent="0.2">
      <c r="A2294" s="1">
        <v>28743</v>
      </c>
      <c r="B2294">
        <v>1978</v>
      </c>
      <c r="C2294">
        <f>_xlfn.MAXIFS(Table1[ScheduleWeekWritten],Table1[ScheduleSeason],Table1[[#This Row],[ScheduleSeason]])</f>
        <v>16</v>
      </c>
      <c r="D2294">
        <v>2</v>
      </c>
      <c r="E2294" cm="1">
        <f t="array" ref="E2294">_xlfn.XLOOKUP(Table1[[#This Row],[ScheduleWeekWritten]],Table3[Game],100+Table3[Increase],Table1[[#This Row],[ScheduleWeekWritten]])</f>
        <v>2</v>
      </c>
      <c r="F2294" t="b">
        <v>0</v>
      </c>
      <c r="G2294" t="s">
        <v>53</v>
      </c>
      <c r="H2294">
        <v>13</v>
      </c>
      <c r="I2294">
        <v>16</v>
      </c>
      <c r="J2294" t="s">
        <v>46</v>
      </c>
      <c r="K2294" t="s">
        <v>47</v>
      </c>
      <c r="L2294" t="str">
        <f>_xlfn.XLOOKUP(Table1[[#This Row],[TeamFavoriteID]],Table2[team_id],Table2[team_name],_xlfn.XLOOKUP(Table1[[#This Row],[TeamFavoriteID]],Table2[team_id_pfr],Table2[team_name],"Even"))</f>
        <v>Chicago Bears</v>
      </c>
      <c r="M2294">
        <v>-2.5</v>
      </c>
      <c r="N2294">
        <f>IF(Table1[[#This Row],[TeamFavorite]]=Table1[[#This Row],[TeamHome]],Table1[[#This Row],[ScoreAway]]-Table1[[#This Row],[ScoreHome]],Table1[[#This Row],[ScoreHome]]-Table1[[#This Row],[ScoreAway]])</f>
        <v>-3</v>
      </c>
      <c r="O2294">
        <f>IF(Table1[[#This Row],[SpreadActual]]&lt;Table1[[#This Row],[SpreadFavorite]],1,0)</f>
        <v>1</v>
      </c>
      <c r="Q2294" t="s">
        <v>118</v>
      </c>
      <c r="R2294" t="b">
        <v>0</v>
      </c>
      <c r="S2294">
        <v>64</v>
      </c>
      <c r="T2294">
        <v>13</v>
      </c>
      <c r="U2294">
        <v>81</v>
      </c>
    </row>
    <row r="2295" spans="1:22" x14ac:dyDescent="0.2">
      <c r="A2295" s="1">
        <v>28743</v>
      </c>
      <c r="B2295">
        <v>1978</v>
      </c>
      <c r="C2295">
        <f>_xlfn.MAXIFS(Table1[ScheduleWeekWritten],Table1[ScheduleSeason],Table1[[#This Row],[ScheduleSeason]])</f>
        <v>16</v>
      </c>
      <c r="D2295">
        <v>2</v>
      </c>
      <c r="E2295" cm="1">
        <f t="array" ref="E2295">_xlfn.XLOOKUP(Table1[[#This Row],[ScheduleWeekWritten]],Table3[Game],100+Table3[Increase],Table1[[#This Row],[ScheduleWeekWritten]])</f>
        <v>2</v>
      </c>
      <c r="F2295" t="b">
        <v>0</v>
      </c>
      <c r="G2295" t="s">
        <v>57</v>
      </c>
      <c r="H2295">
        <v>6</v>
      </c>
      <c r="I2295">
        <v>16</v>
      </c>
      <c r="J2295" t="s">
        <v>115</v>
      </c>
      <c r="K2295" t="s">
        <v>70</v>
      </c>
      <c r="L2295" t="str">
        <f>_xlfn.XLOOKUP(Table1[[#This Row],[TeamFavoriteID]],Table2[team_id],Table2[team_name],_xlfn.XLOOKUP(Table1[[#This Row],[TeamFavoriteID]],Table2[team_id_pfr],Table2[team_name],"Even"))</f>
        <v>Boston Patriots</v>
      </c>
      <c r="M2295">
        <v>-6.5</v>
      </c>
      <c r="N2295">
        <f>IF(Table1[[#This Row],[TeamFavorite]]=Table1[[#This Row],[TeamHome]],Table1[[#This Row],[ScoreAway]]-Table1[[#This Row],[ScoreHome]],Table1[[#This Row],[ScoreHome]]-Table1[[#This Row],[ScoreAway]])</f>
        <v>-10</v>
      </c>
      <c r="O2295">
        <f>IF(Table1[[#This Row],[SpreadActual]]&lt;Table1[[#This Row],[SpreadFavorite]],1,0)</f>
        <v>1</v>
      </c>
      <c r="Q2295" t="s">
        <v>60</v>
      </c>
      <c r="R2295" t="b">
        <v>0</v>
      </c>
      <c r="S2295">
        <v>81</v>
      </c>
      <c r="T2295">
        <v>9</v>
      </c>
      <c r="U2295">
        <v>57</v>
      </c>
    </row>
    <row r="2296" spans="1:22" x14ac:dyDescent="0.2">
      <c r="A2296" s="1">
        <v>28743</v>
      </c>
      <c r="B2296">
        <v>1978</v>
      </c>
      <c r="C2296">
        <f>_xlfn.MAXIFS(Table1[ScheduleWeekWritten],Table1[ScheduleSeason],Table1[[#This Row],[ScheduleSeason]])</f>
        <v>16</v>
      </c>
      <c r="D2296">
        <v>2</v>
      </c>
      <c r="E2296" cm="1">
        <f t="array" ref="E2296">_xlfn.XLOOKUP(Table1[[#This Row],[ScheduleWeekWritten]],Table3[Game],100+Table3[Increase],Table1[[#This Row],[ScheduleWeekWritten]])</f>
        <v>2</v>
      </c>
      <c r="F2296" t="b">
        <v>0</v>
      </c>
      <c r="G2296" t="s">
        <v>61</v>
      </c>
      <c r="H2296">
        <v>35</v>
      </c>
      <c r="I2296">
        <v>30</v>
      </c>
      <c r="J2296" t="s">
        <v>58</v>
      </c>
      <c r="K2296" t="s">
        <v>85</v>
      </c>
      <c r="L2296" t="str">
        <f>_xlfn.XLOOKUP(Table1[[#This Row],[TeamFavoriteID]],Table2[team_id],Table2[team_name],_xlfn.XLOOKUP(Table1[[#This Row],[TeamFavoriteID]],Table2[team_id_pfr],Table2[team_name],"Even"))</f>
        <v>Washington Commanders</v>
      </c>
      <c r="M2296">
        <v>-3.5</v>
      </c>
      <c r="N2296">
        <f>IF(Table1[[#This Row],[TeamFavorite]]=Table1[[#This Row],[TeamHome]],Table1[[#This Row],[ScoreAway]]-Table1[[#This Row],[ScoreHome]],Table1[[#This Row],[ScoreHome]]-Table1[[#This Row],[ScoreAway]])</f>
        <v>5</v>
      </c>
      <c r="O2296">
        <f>IF(Table1[[#This Row],[SpreadActual]]&lt;Table1[[#This Row],[SpreadFavorite]],1,0)</f>
        <v>0</v>
      </c>
      <c r="Q2296" t="s">
        <v>64</v>
      </c>
      <c r="R2296" t="b">
        <v>0</v>
      </c>
      <c r="S2296">
        <v>73</v>
      </c>
      <c r="T2296">
        <v>7</v>
      </c>
      <c r="U2296">
        <v>56</v>
      </c>
    </row>
    <row r="2297" spans="1:22" x14ac:dyDescent="0.2">
      <c r="A2297" s="1">
        <v>28744</v>
      </c>
      <c r="B2297">
        <v>1978</v>
      </c>
      <c r="C2297">
        <f>_xlfn.MAXIFS(Table1[ScheduleWeekWritten],Table1[ScheduleSeason],Table1[[#This Row],[ScheduleSeason]])</f>
        <v>16</v>
      </c>
      <c r="D2297">
        <v>2</v>
      </c>
      <c r="E2297" cm="1">
        <f t="array" ref="E2297">_xlfn.XLOOKUP(Table1[[#This Row],[ScheduleWeekWritten]],Table3[Game],100+Table3[Increase],Table1[[#This Row],[ScheduleWeekWritten]])</f>
        <v>2</v>
      </c>
      <c r="F2297" t="b">
        <v>0</v>
      </c>
      <c r="G2297" t="s">
        <v>54</v>
      </c>
      <c r="H2297">
        <v>12</v>
      </c>
      <c r="I2297">
        <v>9</v>
      </c>
      <c r="J2297" t="s">
        <v>24</v>
      </c>
      <c r="K2297" t="s">
        <v>89</v>
      </c>
      <c r="L2297" t="str">
        <f>_xlfn.XLOOKUP(Table1[[#This Row],[TeamFavoriteID]],Table2[team_id],Table2[team_name],_xlfn.XLOOKUP(Table1[[#This Row],[TeamFavoriteID]],Table2[team_id_pfr],Table2[team_name],"Even"))</f>
        <v>Even</v>
      </c>
      <c r="M2297">
        <v>0</v>
      </c>
      <c r="N2297">
        <f>IF(Table1[[#This Row],[TeamFavorite]]=Table1[[#This Row],[TeamHome]],Table1[[#This Row],[ScoreAway]]-Table1[[#This Row],[ScoreHome]],Table1[[#This Row],[ScoreHome]]-Table1[[#This Row],[ScoreAway]])</f>
        <v>3</v>
      </c>
      <c r="O2297">
        <f>IF(Table1[[#This Row],[SpreadActual]]&lt;Table1[[#This Row],[SpreadFavorite]],1,0)</f>
        <v>0</v>
      </c>
      <c r="P2297">
        <v>33</v>
      </c>
      <c r="Q2297" t="s">
        <v>73</v>
      </c>
      <c r="R2297" t="b">
        <v>0</v>
      </c>
      <c r="S2297">
        <v>79</v>
      </c>
      <c r="T2297">
        <v>11</v>
      </c>
      <c r="U2297">
        <v>65</v>
      </c>
    </row>
    <row r="2298" spans="1:22" x14ac:dyDescent="0.2">
      <c r="A2298" s="1">
        <v>28750</v>
      </c>
      <c r="B2298">
        <v>1978</v>
      </c>
      <c r="C2298">
        <f>_xlfn.MAXIFS(Table1[ScheduleWeekWritten],Table1[ScheduleSeason],Table1[[#This Row],[ScheduleSeason]])</f>
        <v>16</v>
      </c>
      <c r="D2298">
        <v>3</v>
      </c>
      <c r="E2298" cm="1">
        <f t="array" ref="E2298">_xlfn.XLOOKUP(Table1[[#This Row],[ScheduleWeekWritten]],Table3[Game],100+Table3[Increase],Table1[[#This Row],[ScheduleWeekWritten]])</f>
        <v>3</v>
      </c>
      <c r="F2298" t="b">
        <v>0</v>
      </c>
      <c r="G2298" t="s">
        <v>38</v>
      </c>
      <c r="H2298">
        <v>16</v>
      </c>
      <c r="I2298">
        <v>24</v>
      </c>
      <c r="J2298" t="s">
        <v>62</v>
      </c>
      <c r="K2298" t="s">
        <v>89</v>
      </c>
      <c r="L2298" t="str">
        <f>_xlfn.XLOOKUP(Table1[[#This Row],[TeamFavoriteID]],Table2[team_id],Table2[team_name],_xlfn.XLOOKUP(Table1[[#This Row],[TeamFavoriteID]],Table2[team_id_pfr],Table2[team_name],"Even"))</f>
        <v>Even</v>
      </c>
      <c r="M2298">
        <v>0</v>
      </c>
      <c r="N2298">
        <f>IF(Table1[[#This Row],[TeamFavorite]]=Table1[[#This Row],[TeamHome]],Table1[[#This Row],[ScoreAway]]-Table1[[#This Row],[ScoreHome]],Table1[[#This Row],[ScoreHome]]-Table1[[#This Row],[ScoreAway]])</f>
        <v>-8</v>
      </c>
      <c r="O2298">
        <f>IF(Table1[[#This Row],[SpreadActual]]&lt;Table1[[#This Row],[SpreadFavorite]],1,0)</f>
        <v>1</v>
      </c>
      <c r="Q2298" t="s">
        <v>41</v>
      </c>
      <c r="R2298" t="b">
        <v>0</v>
      </c>
      <c r="S2298">
        <v>79</v>
      </c>
      <c r="T2298">
        <v>6</v>
      </c>
      <c r="U2298">
        <v>70</v>
      </c>
    </row>
    <row r="2299" spans="1:22" x14ac:dyDescent="0.2">
      <c r="A2299" s="1">
        <v>28750</v>
      </c>
      <c r="B2299">
        <v>1978</v>
      </c>
      <c r="C2299">
        <f>_xlfn.MAXIFS(Table1[ScheduleWeekWritten],Table1[ScheduleSeason],Table1[[#This Row],[ScheduleSeason]])</f>
        <v>16</v>
      </c>
      <c r="D2299">
        <v>3</v>
      </c>
      <c r="E2299" cm="1">
        <f t="array" ref="E2299">_xlfn.XLOOKUP(Table1[[#This Row],[ScheduleWeekWritten]],Table3[Game],100+Table3[Increase],Table1[[#This Row],[ScheduleWeekWritten]])</f>
        <v>3</v>
      </c>
      <c r="F2299" t="b">
        <v>0</v>
      </c>
      <c r="G2299" t="s">
        <v>101</v>
      </c>
      <c r="H2299">
        <v>3</v>
      </c>
      <c r="I2299">
        <v>28</v>
      </c>
      <c r="J2299" t="s">
        <v>49</v>
      </c>
      <c r="K2299" t="s">
        <v>51</v>
      </c>
      <c r="L2299" t="str">
        <f>_xlfn.XLOOKUP(Table1[[#This Row],[TeamFavoriteID]],Table2[team_id],Table2[team_name],_xlfn.XLOOKUP(Table1[[#This Row],[TeamFavoriteID]],Table2[team_id_pfr],Table2[team_name],"Even"))</f>
        <v>Pittsburgh Steelers</v>
      </c>
      <c r="M2299">
        <v>-4.5</v>
      </c>
      <c r="N2299">
        <f>IF(Table1[[#This Row],[TeamFavorite]]=Table1[[#This Row],[TeamHome]],Table1[[#This Row],[ScoreAway]]-Table1[[#This Row],[ScoreHome]],Table1[[#This Row],[ScoreHome]]-Table1[[#This Row],[ScoreAway]])</f>
        <v>-25</v>
      </c>
      <c r="O2299">
        <f>IF(Table1[[#This Row],[SpreadActual]]&lt;Table1[[#This Row],[SpreadFavorite]],1,0)</f>
        <v>1</v>
      </c>
      <c r="Q2299" t="s">
        <v>111</v>
      </c>
      <c r="R2299" t="b">
        <v>0</v>
      </c>
      <c r="S2299">
        <v>76</v>
      </c>
      <c r="T2299">
        <v>12</v>
      </c>
      <c r="U2299">
        <v>79</v>
      </c>
    </row>
    <row r="2300" spans="1:22" x14ac:dyDescent="0.2">
      <c r="A2300" s="1">
        <v>28750</v>
      </c>
      <c r="B2300">
        <v>1978</v>
      </c>
      <c r="C2300">
        <f>_xlfn.MAXIFS(Table1[ScheduleWeekWritten],Table1[ScheduleSeason],Table1[[#This Row],[ScheduleSeason]])</f>
        <v>16</v>
      </c>
      <c r="D2300">
        <v>3</v>
      </c>
      <c r="E2300" cm="1">
        <f t="array" ref="E2300">_xlfn.XLOOKUP(Table1[[#This Row],[ScheduleWeekWritten]],Table3[Game],100+Table3[Increase],Table1[[#This Row],[ScheduleWeekWritten]])</f>
        <v>3</v>
      </c>
      <c r="F2300" t="b">
        <v>0</v>
      </c>
      <c r="G2300" t="s">
        <v>24</v>
      </c>
      <c r="H2300">
        <v>27</v>
      </c>
      <c r="I2300">
        <v>14</v>
      </c>
      <c r="J2300" t="s">
        <v>27</v>
      </c>
      <c r="K2300" t="s">
        <v>88</v>
      </c>
      <c r="L2300" t="str">
        <f>_xlfn.XLOOKUP(Table1[[#This Row],[TeamFavoriteID]],Table2[team_id],Table2[team_name],_xlfn.XLOOKUP(Table1[[#This Row],[TeamFavoriteID]],Table2[team_id_pfr],Table2[team_name],"Even"))</f>
        <v>Denver Broncos</v>
      </c>
      <c r="M2300">
        <v>-4.5</v>
      </c>
      <c r="N2300">
        <f>IF(Table1[[#This Row],[TeamFavorite]]=Table1[[#This Row],[TeamHome]],Table1[[#This Row],[ScoreAway]]-Table1[[#This Row],[ScoreHome]],Table1[[#This Row],[ScoreHome]]-Table1[[#This Row],[ScoreAway]])</f>
        <v>-13</v>
      </c>
      <c r="O2300">
        <f>IF(Table1[[#This Row],[SpreadActual]]&lt;Table1[[#This Row],[SpreadFavorite]],1,0)</f>
        <v>1</v>
      </c>
      <c r="Q2300" t="s">
        <v>71</v>
      </c>
      <c r="R2300" t="b">
        <v>0</v>
      </c>
      <c r="S2300">
        <v>67</v>
      </c>
      <c r="T2300">
        <v>14</v>
      </c>
      <c r="U2300">
        <v>32</v>
      </c>
    </row>
    <row r="2301" spans="1:22" x14ac:dyDescent="0.2">
      <c r="A2301" s="1">
        <v>28750</v>
      </c>
      <c r="B2301">
        <v>1978</v>
      </c>
      <c r="C2301">
        <f>_xlfn.MAXIFS(Table1[ScheduleWeekWritten],Table1[ScheduleSeason],Table1[[#This Row],[ScheduleSeason]])</f>
        <v>16</v>
      </c>
      <c r="D2301">
        <v>3</v>
      </c>
      <c r="E2301" cm="1">
        <f t="array" ref="E2301">_xlfn.XLOOKUP(Table1[[#This Row],[ScheduleWeekWritten]],Table3[Game],100+Table3[Increase],Table1[[#This Row],[ScheduleWeekWritten]])</f>
        <v>3</v>
      </c>
      <c r="F2301" t="b">
        <v>0</v>
      </c>
      <c r="G2301" t="s">
        <v>45</v>
      </c>
      <c r="H2301">
        <v>0</v>
      </c>
      <c r="I2301">
        <v>19</v>
      </c>
      <c r="J2301" t="s">
        <v>46</v>
      </c>
      <c r="K2301" t="s">
        <v>47</v>
      </c>
      <c r="L2301" t="str">
        <f>_xlfn.XLOOKUP(Table1[[#This Row],[TeamFavoriteID]],Table2[team_id],Table2[team_name],_xlfn.XLOOKUP(Table1[[#This Row],[TeamFavoriteID]],Table2[team_id_pfr],Table2[team_name],"Even"))</f>
        <v>Chicago Bears</v>
      </c>
      <c r="M2301">
        <v>-2.5</v>
      </c>
      <c r="N2301">
        <f>IF(Table1[[#This Row],[TeamFavorite]]=Table1[[#This Row],[TeamHome]],Table1[[#This Row],[ScoreAway]]-Table1[[#This Row],[ScoreHome]],Table1[[#This Row],[ScoreHome]]-Table1[[#This Row],[ScoreAway]])</f>
        <v>-19</v>
      </c>
      <c r="O2301">
        <f>IF(Table1[[#This Row],[SpreadActual]]&lt;Table1[[#This Row],[SpreadFavorite]],1,0)</f>
        <v>1</v>
      </c>
      <c r="Q2301" t="s">
        <v>125</v>
      </c>
      <c r="R2301" t="b">
        <v>0</v>
      </c>
      <c r="S2301">
        <v>72</v>
      </c>
      <c r="T2301">
        <v>0</v>
      </c>
      <c r="V2301" t="s">
        <v>103</v>
      </c>
    </row>
    <row r="2302" spans="1:22" x14ac:dyDescent="0.2">
      <c r="A2302" s="1">
        <v>28750</v>
      </c>
      <c r="B2302">
        <v>1978</v>
      </c>
      <c r="C2302">
        <f>_xlfn.MAXIFS(Table1[ScheduleWeekWritten],Table1[ScheduleSeason],Table1[[#This Row],[ScheduleSeason]])</f>
        <v>16</v>
      </c>
      <c r="D2302">
        <v>3</v>
      </c>
      <c r="E2302" cm="1">
        <f t="array" ref="E2302">_xlfn.XLOOKUP(Table1[[#This Row],[ScheduleWeekWritten]],Table3[Game],100+Table3[Increase],Table1[[#This Row],[ScheduleWeekWritten]])</f>
        <v>3</v>
      </c>
      <c r="F2302" t="b">
        <v>0</v>
      </c>
      <c r="G2302" t="s">
        <v>33</v>
      </c>
      <c r="H2302">
        <v>3</v>
      </c>
      <c r="I2302">
        <v>28</v>
      </c>
      <c r="J2302" t="s">
        <v>20</v>
      </c>
      <c r="K2302" t="s">
        <v>21</v>
      </c>
      <c r="L2302" t="str">
        <f>_xlfn.XLOOKUP(Table1[[#This Row],[TeamFavoriteID]],Table2[team_id],Table2[team_name],_xlfn.XLOOKUP(Table1[[#This Row],[TeamFavoriteID]],Table2[team_id_pfr],Table2[team_name],"Even"))</f>
        <v>Las Vegas Raiders</v>
      </c>
      <c r="M2302">
        <v>-9.5</v>
      </c>
      <c r="N2302">
        <f>IF(Table1[[#This Row],[TeamFavorite]]=Table1[[#This Row],[TeamHome]],Table1[[#This Row],[ScoreAway]]-Table1[[#This Row],[ScoreHome]],Table1[[#This Row],[ScoreHome]]-Table1[[#This Row],[ScoreAway]])</f>
        <v>-25</v>
      </c>
      <c r="O2302">
        <f>IF(Table1[[#This Row],[SpreadActual]]&lt;Table1[[#This Row],[SpreadFavorite]],1,0)</f>
        <v>1</v>
      </c>
      <c r="Q2302" t="s">
        <v>82</v>
      </c>
      <c r="R2302" t="b">
        <v>0</v>
      </c>
      <c r="S2302">
        <v>59</v>
      </c>
      <c r="T2302">
        <v>13</v>
      </c>
      <c r="U2302">
        <v>82</v>
      </c>
    </row>
    <row r="2303" spans="1:22" x14ac:dyDescent="0.2">
      <c r="A2303" s="1">
        <v>28750</v>
      </c>
      <c r="B2303">
        <v>1978</v>
      </c>
      <c r="C2303">
        <f>_xlfn.MAXIFS(Table1[ScheduleWeekWritten],Table1[ScheduleSeason],Table1[[#This Row],[ScheduleSeason]])</f>
        <v>16</v>
      </c>
      <c r="D2303">
        <v>3</v>
      </c>
      <c r="E2303" cm="1">
        <f t="array" ref="E2303">_xlfn.XLOOKUP(Table1[[#This Row],[ScheduleWeekWritten]],Table3[Game],100+Table3[Increase],Table1[[#This Row],[ScheduleWeekWritten]])</f>
        <v>3</v>
      </c>
      <c r="F2303" t="b">
        <v>0</v>
      </c>
      <c r="G2303" t="s">
        <v>23</v>
      </c>
      <c r="H2303">
        <v>20</v>
      </c>
      <c r="I2303">
        <v>19</v>
      </c>
      <c r="J2303" t="s">
        <v>53</v>
      </c>
      <c r="K2303" t="s">
        <v>25</v>
      </c>
      <c r="L2303" t="str">
        <f>_xlfn.XLOOKUP(Table1[[#This Row],[TeamFavoriteID]],Table2[team_id],Table2[team_name],_xlfn.XLOOKUP(Table1[[#This Row],[TeamFavoriteID]],Table2[team_id_pfr],Table2[team_name],"Even"))</f>
        <v>Houston Oilers</v>
      </c>
      <c r="M2303">
        <v>-9.5</v>
      </c>
      <c r="N2303">
        <f>IF(Table1[[#This Row],[TeamFavorite]]=Table1[[#This Row],[TeamHome]],Table1[[#This Row],[ScoreAway]]-Table1[[#This Row],[ScoreHome]],Table1[[#This Row],[ScoreHome]]-Table1[[#This Row],[ScoreAway]])</f>
        <v>-1</v>
      </c>
      <c r="O2303">
        <f>IF(Table1[[#This Row],[SpreadActual]]&lt;Table1[[#This Row],[SpreadFavorite]],1,0)</f>
        <v>0</v>
      </c>
      <c r="Q2303" t="s">
        <v>102</v>
      </c>
      <c r="R2303" t="b">
        <v>0</v>
      </c>
      <c r="S2303">
        <v>72</v>
      </c>
      <c r="T2303">
        <v>0</v>
      </c>
      <c r="V2303" t="s">
        <v>103</v>
      </c>
    </row>
    <row r="2304" spans="1:22" x14ac:dyDescent="0.2">
      <c r="A2304" s="1">
        <v>28750</v>
      </c>
      <c r="B2304">
        <v>1978</v>
      </c>
      <c r="C2304">
        <f>_xlfn.MAXIFS(Table1[ScheduleWeekWritten],Table1[ScheduleSeason],Table1[[#This Row],[ScheduleSeason]])</f>
        <v>16</v>
      </c>
      <c r="D2304">
        <v>3</v>
      </c>
      <c r="E2304" cm="1">
        <f t="array" ref="E2304">_xlfn.XLOOKUP(Table1[[#This Row],[ScheduleWeekWritten]],Table3[Game],100+Table3[Increase],Table1[[#This Row],[ScheduleWeekWritten]])</f>
        <v>3</v>
      </c>
      <c r="F2304" t="b">
        <v>0</v>
      </c>
      <c r="G2304" t="s">
        <v>39</v>
      </c>
      <c r="H2304">
        <v>27</v>
      </c>
      <c r="I2304">
        <v>14</v>
      </c>
      <c r="J2304" t="s">
        <v>67</v>
      </c>
      <c r="K2304" t="s">
        <v>68</v>
      </c>
      <c r="L2304" t="str">
        <f>_xlfn.XLOOKUP(Table1[[#This Row],[TeamFavoriteID]],Table2[team_id],Table2[team_name],_xlfn.XLOOKUP(Table1[[#This Row],[TeamFavoriteID]],Table2[team_id_pfr],Table2[team_name],"Even"))</f>
        <v>Dallas Cowboys</v>
      </c>
      <c r="M2304">
        <v>-4</v>
      </c>
      <c r="N2304">
        <f>IF(Table1[[#This Row],[TeamFavorite]]=Table1[[#This Row],[TeamHome]],Table1[[#This Row],[ScoreAway]]-Table1[[#This Row],[ScoreHome]],Table1[[#This Row],[ScoreHome]]-Table1[[#This Row],[ScoreAway]])</f>
        <v>13</v>
      </c>
      <c r="O2304">
        <f>IF(Table1[[#This Row],[SpreadActual]]&lt;Table1[[#This Row],[SpreadFavorite]],1,0)</f>
        <v>0</v>
      </c>
      <c r="Q2304" t="s">
        <v>65</v>
      </c>
      <c r="R2304" t="b">
        <v>0</v>
      </c>
      <c r="S2304">
        <v>67</v>
      </c>
      <c r="T2304">
        <v>10</v>
      </c>
      <c r="U2304">
        <v>77</v>
      </c>
    </row>
    <row r="2305" spans="1:22" x14ac:dyDescent="0.2">
      <c r="A2305" s="1">
        <v>28750</v>
      </c>
      <c r="B2305">
        <v>1978</v>
      </c>
      <c r="C2305">
        <f>_xlfn.MAXIFS(Table1[ScheduleWeekWritten],Table1[ScheduleSeason],Table1[[#This Row],[ScheduleSeason]])</f>
        <v>16</v>
      </c>
      <c r="D2305">
        <v>3</v>
      </c>
      <c r="E2305" cm="1">
        <f t="array" ref="E2305">_xlfn.XLOOKUP(Table1[[#This Row],[ScheduleWeekWritten]],Table3[Game],100+Table3[Increase],Table1[[#This Row],[ScheduleWeekWritten]])</f>
        <v>3</v>
      </c>
      <c r="F2305" t="b">
        <v>0</v>
      </c>
      <c r="G2305" t="s">
        <v>19</v>
      </c>
      <c r="H2305">
        <v>31</v>
      </c>
      <c r="I2305">
        <v>24</v>
      </c>
      <c r="J2305" t="s">
        <v>28</v>
      </c>
      <c r="K2305" t="s">
        <v>91</v>
      </c>
      <c r="L2305" t="str">
        <f>_xlfn.XLOOKUP(Table1[[#This Row],[TeamFavoriteID]],Table2[team_id],Table2[team_name],_xlfn.XLOOKUP(Table1[[#This Row],[TeamFavoriteID]],Table2[team_id_pfr],Table2[team_name],"Even"))</f>
        <v>Miami Dolphins</v>
      </c>
      <c r="M2305">
        <v>-12</v>
      </c>
      <c r="N2305">
        <f>IF(Table1[[#This Row],[TeamFavorite]]=Table1[[#This Row],[TeamHome]],Table1[[#This Row],[ScoreAway]]-Table1[[#This Row],[ScoreHome]],Table1[[#This Row],[ScoreHome]]-Table1[[#This Row],[ScoreAway]])</f>
        <v>-7</v>
      </c>
      <c r="O2305">
        <f>IF(Table1[[#This Row],[SpreadActual]]&lt;Table1[[#This Row],[SpreadFavorite]],1,0)</f>
        <v>0</v>
      </c>
      <c r="Q2305" t="s">
        <v>22</v>
      </c>
      <c r="R2305" t="b">
        <v>0</v>
      </c>
      <c r="S2305">
        <v>82</v>
      </c>
      <c r="T2305">
        <v>12</v>
      </c>
      <c r="U2305">
        <v>70</v>
      </c>
    </row>
    <row r="2306" spans="1:22" x14ac:dyDescent="0.2">
      <c r="A2306" s="1">
        <v>28750</v>
      </c>
      <c r="B2306">
        <v>1978</v>
      </c>
      <c r="C2306">
        <f>_xlfn.MAXIFS(Table1[ScheduleWeekWritten],Table1[ScheduleSeason],Table1[[#This Row],[ScheduleSeason]])</f>
        <v>16</v>
      </c>
      <c r="D2306">
        <v>3</v>
      </c>
      <c r="E2306" cm="1">
        <f t="array" ref="E2306">_xlfn.XLOOKUP(Table1[[#This Row],[ScheduleWeekWritten]],Table3[Game],100+Table3[Increase],Table1[[#This Row],[ScheduleWeekWritten]])</f>
        <v>3</v>
      </c>
      <c r="F2306" t="b">
        <v>0</v>
      </c>
      <c r="G2306" t="s">
        <v>54</v>
      </c>
      <c r="H2306">
        <v>10</v>
      </c>
      <c r="I2306">
        <v>16</v>
      </c>
      <c r="J2306" t="s">
        <v>127</v>
      </c>
      <c r="K2306" t="s">
        <v>55</v>
      </c>
      <c r="L2306" t="str">
        <f>_xlfn.XLOOKUP(Table1[[#This Row],[TeamFavoriteID]],Table2[team_id],Table2[team_name],_xlfn.XLOOKUP(Table1[[#This Row],[TeamFavoriteID]],Table2[team_id_pfr],Table2[team_name],"Even"))</f>
        <v>Minnesota Vikings</v>
      </c>
      <c r="M2306">
        <v>-10</v>
      </c>
      <c r="N2306">
        <f>IF(Table1[[#This Row],[TeamFavorite]]=Table1[[#This Row],[TeamHome]],Table1[[#This Row],[ScoreAway]]-Table1[[#This Row],[ScoreHome]],Table1[[#This Row],[ScoreHome]]-Table1[[#This Row],[ScoreAway]])</f>
        <v>6</v>
      </c>
      <c r="O2306">
        <f>IF(Table1[[#This Row],[SpreadActual]]&lt;Table1[[#This Row],[SpreadFavorite]],1,0)</f>
        <v>0</v>
      </c>
      <c r="Q2306" t="s">
        <v>73</v>
      </c>
      <c r="R2306" t="b">
        <v>0</v>
      </c>
      <c r="S2306">
        <v>59</v>
      </c>
      <c r="T2306">
        <v>9</v>
      </c>
      <c r="U2306">
        <v>78</v>
      </c>
    </row>
    <row r="2307" spans="1:22" x14ac:dyDescent="0.2">
      <c r="A2307" s="1">
        <v>28750</v>
      </c>
      <c r="B2307">
        <v>1978</v>
      </c>
      <c r="C2307">
        <f>_xlfn.MAXIFS(Table1[ScheduleWeekWritten],Table1[ScheduleSeason],Table1[[#This Row],[ScheduleSeason]])</f>
        <v>16</v>
      </c>
      <c r="D2307">
        <v>3</v>
      </c>
      <c r="E2307" cm="1">
        <f t="array" ref="E2307">_xlfn.XLOOKUP(Table1[[#This Row],[ScheduleWeekWritten]],Table3[Game],100+Table3[Increase],Table1[[#This Row],[ScheduleWeekWritten]])</f>
        <v>3</v>
      </c>
      <c r="F2307" t="b">
        <v>0</v>
      </c>
      <c r="G2307" t="s">
        <v>95</v>
      </c>
      <c r="H2307">
        <v>17</v>
      </c>
      <c r="I2307">
        <v>24</v>
      </c>
      <c r="J2307" t="s">
        <v>58</v>
      </c>
      <c r="K2307" t="s">
        <v>89</v>
      </c>
      <c r="L2307" t="str">
        <f>_xlfn.XLOOKUP(Table1[[#This Row],[TeamFavoriteID]],Table2[team_id],Table2[team_name],_xlfn.XLOOKUP(Table1[[#This Row],[TeamFavoriteID]],Table2[team_id_pfr],Table2[team_name],"Even"))</f>
        <v>Even</v>
      </c>
      <c r="M2307">
        <v>0</v>
      </c>
      <c r="N2307">
        <f>IF(Table1[[#This Row],[TeamFavorite]]=Table1[[#This Row],[TeamHome]],Table1[[#This Row],[ScoreAway]]-Table1[[#This Row],[ScoreHome]],Table1[[#This Row],[ScoreHome]]-Table1[[#This Row],[ScoreAway]])</f>
        <v>-7</v>
      </c>
      <c r="O2307">
        <f>IF(Table1[[#This Row],[SpreadActual]]&lt;Table1[[#This Row],[SpreadFavorite]],1,0)</f>
        <v>1</v>
      </c>
      <c r="Q2307" t="s">
        <v>124</v>
      </c>
      <c r="R2307" t="b">
        <v>0</v>
      </c>
      <c r="S2307">
        <v>72</v>
      </c>
      <c r="T2307">
        <v>0</v>
      </c>
      <c r="V2307" t="s">
        <v>103</v>
      </c>
    </row>
    <row r="2308" spans="1:22" x14ac:dyDescent="0.2">
      <c r="A2308" s="1">
        <v>28750</v>
      </c>
      <c r="B2308">
        <v>1978</v>
      </c>
      <c r="C2308">
        <f>_xlfn.MAXIFS(Table1[ScheduleWeekWritten],Table1[ScheduleSeason],Table1[[#This Row],[ScheduleSeason]])</f>
        <v>16</v>
      </c>
      <c r="D2308">
        <v>3</v>
      </c>
      <c r="E2308" cm="1">
        <f t="array" ref="E2308">_xlfn.XLOOKUP(Table1[[#This Row],[ScheduleWeekWritten]],Table3[Game],100+Table3[Increase],Table1[[#This Row],[ScheduleWeekWritten]])</f>
        <v>3</v>
      </c>
      <c r="F2308" t="b">
        <v>0</v>
      </c>
      <c r="G2308" t="s">
        <v>50</v>
      </c>
      <c r="H2308">
        <v>26</v>
      </c>
      <c r="I2308">
        <v>10</v>
      </c>
      <c r="J2308" t="s">
        <v>42</v>
      </c>
      <c r="K2308" t="s">
        <v>90</v>
      </c>
      <c r="L2308" t="str">
        <f>_xlfn.XLOOKUP(Table1[[#This Row],[TeamFavoriteID]],Table2[team_id],Table2[team_name],_xlfn.XLOOKUP(Table1[[#This Row],[TeamFavoriteID]],Table2[team_id_pfr],Table2[team_name],"Even"))</f>
        <v>New York Giants</v>
      </c>
      <c r="M2308">
        <v>-4.5</v>
      </c>
      <c r="N2308">
        <f>IF(Table1[[#This Row],[TeamFavorite]]=Table1[[#This Row],[TeamHome]],Table1[[#This Row],[ScoreAway]]-Table1[[#This Row],[ScoreHome]],Table1[[#This Row],[ScoreHome]]-Table1[[#This Row],[ScoreAway]])</f>
        <v>-16</v>
      </c>
      <c r="O2308">
        <f>IF(Table1[[#This Row],[SpreadActual]]&lt;Table1[[#This Row],[SpreadFavorite]],1,0)</f>
        <v>1</v>
      </c>
      <c r="Q2308" t="s">
        <v>126</v>
      </c>
      <c r="R2308" t="b">
        <v>0</v>
      </c>
      <c r="S2308">
        <v>68</v>
      </c>
      <c r="T2308">
        <v>8</v>
      </c>
      <c r="U2308">
        <v>66</v>
      </c>
    </row>
    <row r="2309" spans="1:22" x14ac:dyDescent="0.2">
      <c r="A2309" s="1">
        <v>28750</v>
      </c>
      <c r="B2309">
        <v>1978</v>
      </c>
      <c r="C2309">
        <f>_xlfn.MAXIFS(Table1[ScheduleWeekWritten],Table1[ScheduleSeason],Table1[[#This Row],[ScheduleSeason]])</f>
        <v>16</v>
      </c>
      <c r="D2309">
        <v>3</v>
      </c>
      <c r="E2309" cm="1">
        <f t="array" ref="E2309">_xlfn.XLOOKUP(Table1[[#This Row],[ScheduleWeekWritten]],Table3[Game],100+Table3[Increase],Table1[[#This Row],[ScheduleWeekWritten]])</f>
        <v>3</v>
      </c>
      <c r="F2309" t="b">
        <v>0</v>
      </c>
      <c r="G2309" t="s">
        <v>31</v>
      </c>
      <c r="H2309">
        <v>17</v>
      </c>
      <c r="I2309">
        <v>24</v>
      </c>
      <c r="J2309" t="s">
        <v>128</v>
      </c>
      <c r="K2309" t="s">
        <v>32</v>
      </c>
      <c r="L2309" t="str">
        <f>_xlfn.XLOOKUP(Table1[[#This Row],[TeamFavoriteID]],Table2[team_id],Table2[team_name],_xlfn.XLOOKUP(Table1[[#This Row],[TeamFavoriteID]],Table2[team_id_pfr],Table2[team_name],"Even"))</f>
        <v>New York Jets</v>
      </c>
      <c r="M2309">
        <v>-7</v>
      </c>
      <c r="N2309">
        <f>IF(Table1[[#This Row],[TeamFavorite]]=Table1[[#This Row],[TeamHome]],Table1[[#This Row],[ScoreAway]]-Table1[[#This Row],[ScoreHome]],Table1[[#This Row],[ScoreHome]]-Table1[[#This Row],[ScoreAway]])</f>
        <v>7</v>
      </c>
      <c r="O2309">
        <f>IF(Table1[[#This Row],[SpreadActual]]&lt;Table1[[#This Row],[SpreadFavorite]],1,0)</f>
        <v>0</v>
      </c>
      <c r="Q2309" t="s">
        <v>74</v>
      </c>
      <c r="R2309" t="b">
        <v>0</v>
      </c>
      <c r="S2309">
        <v>68</v>
      </c>
      <c r="T2309">
        <v>8</v>
      </c>
      <c r="U2309">
        <v>66</v>
      </c>
    </row>
    <row r="2310" spans="1:22" x14ac:dyDescent="0.2">
      <c r="A2310" s="1">
        <v>28750</v>
      </c>
      <c r="B2310">
        <v>1978</v>
      </c>
      <c r="C2310">
        <f>_xlfn.MAXIFS(Table1[ScheduleWeekWritten],Table1[ScheduleSeason],Table1[[#This Row],[ScheduleSeason]])</f>
        <v>16</v>
      </c>
      <c r="D2310">
        <v>3</v>
      </c>
      <c r="E2310" cm="1">
        <f t="array" ref="E2310">_xlfn.XLOOKUP(Table1[[#This Row],[ScheduleWeekWritten]],Table3[Game],100+Table3[Increase],Table1[[#This Row],[ScheduleWeekWritten]])</f>
        <v>3</v>
      </c>
      <c r="F2310" t="b">
        <v>0</v>
      </c>
      <c r="G2310" t="s">
        <v>57</v>
      </c>
      <c r="H2310">
        <v>10</v>
      </c>
      <c r="I2310">
        <v>28</v>
      </c>
      <c r="J2310" t="s">
        <v>61</v>
      </c>
      <c r="K2310" t="s">
        <v>85</v>
      </c>
      <c r="L2310" t="str">
        <f>_xlfn.XLOOKUP(Table1[[#This Row],[TeamFavoriteID]],Table2[team_id],Table2[team_name],_xlfn.XLOOKUP(Table1[[#This Row],[TeamFavoriteID]],Table2[team_id_pfr],Table2[team_name],"Even"))</f>
        <v>Washington Commanders</v>
      </c>
      <c r="M2310">
        <v>-3.5</v>
      </c>
      <c r="N2310">
        <f>IF(Table1[[#This Row],[TeamFavorite]]=Table1[[#This Row],[TeamHome]],Table1[[#This Row],[ScoreAway]]-Table1[[#This Row],[ScoreHome]],Table1[[#This Row],[ScoreHome]]-Table1[[#This Row],[ScoreAway]])</f>
        <v>-18</v>
      </c>
      <c r="O2310">
        <f>IF(Table1[[#This Row],[SpreadActual]]&lt;Table1[[#This Row],[SpreadFavorite]],1,0)</f>
        <v>1</v>
      </c>
      <c r="Q2310" t="s">
        <v>60</v>
      </c>
      <c r="R2310" t="b">
        <v>0</v>
      </c>
      <c r="S2310">
        <v>82</v>
      </c>
      <c r="T2310">
        <v>14</v>
      </c>
      <c r="U2310">
        <v>65</v>
      </c>
    </row>
    <row r="2311" spans="1:22" x14ac:dyDescent="0.2">
      <c r="A2311" s="1">
        <v>28751</v>
      </c>
      <c r="B2311">
        <v>1978</v>
      </c>
      <c r="C2311">
        <f>_xlfn.MAXIFS(Table1[ScheduleWeekWritten],Table1[ScheduleSeason],Table1[[#This Row],[ScheduleSeason]])</f>
        <v>16</v>
      </c>
      <c r="D2311">
        <v>3</v>
      </c>
      <c r="E2311" cm="1">
        <f t="array" ref="E2311">_xlfn.XLOOKUP(Table1[[#This Row],[ScheduleWeekWritten]],Table3[Game],100+Table3[Increase],Table1[[#This Row],[ScheduleWeekWritten]])</f>
        <v>3</v>
      </c>
      <c r="F2311" t="b">
        <v>0</v>
      </c>
      <c r="G2311" t="s">
        <v>115</v>
      </c>
      <c r="H2311">
        <v>27</v>
      </c>
      <c r="I2311">
        <v>34</v>
      </c>
      <c r="J2311" t="s">
        <v>34</v>
      </c>
      <c r="K2311" t="s">
        <v>70</v>
      </c>
      <c r="L2311" t="str">
        <f>_xlfn.XLOOKUP(Table1[[#This Row],[TeamFavoriteID]],Table2[team_id],Table2[team_name],_xlfn.XLOOKUP(Table1[[#This Row],[TeamFavoriteID]],Table2[team_id_pfr],Table2[team_name],"Even"))</f>
        <v>Boston Patriots</v>
      </c>
      <c r="M2311">
        <v>-17.5</v>
      </c>
      <c r="N2311">
        <f>IF(Table1[[#This Row],[TeamFavorite]]=Table1[[#This Row],[TeamHome]],Table1[[#This Row],[ScoreAway]]-Table1[[#This Row],[ScoreHome]],Table1[[#This Row],[ScoreHome]]-Table1[[#This Row],[ScoreAway]])</f>
        <v>-7</v>
      </c>
      <c r="O2311">
        <f>IF(Table1[[#This Row],[SpreadActual]]&lt;Table1[[#This Row],[SpreadFavorite]],1,0)</f>
        <v>0</v>
      </c>
      <c r="P2311">
        <v>38</v>
      </c>
      <c r="Q2311" t="s">
        <v>116</v>
      </c>
      <c r="R2311" t="b">
        <v>0</v>
      </c>
      <c r="S2311">
        <v>58</v>
      </c>
      <c r="T2311">
        <v>9</v>
      </c>
      <c r="U2311">
        <v>73</v>
      </c>
    </row>
    <row r="2312" spans="1:22" x14ac:dyDescent="0.2">
      <c r="A2312" s="1">
        <v>28757</v>
      </c>
      <c r="B2312">
        <v>1978</v>
      </c>
      <c r="C2312">
        <f>_xlfn.MAXIFS(Table1[ScheduleWeekWritten],Table1[ScheduleSeason],Table1[[#This Row],[ScheduleSeason]])</f>
        <v>16</v>
      </c>
      <c r="D2312">
        <v>4</v>
      </c>
      <c r="E2312" cm="1">
        <f t="array" ref="E2312">_xlfn.XLOOKUP(Table1[[#This Row],[ScheduleWeekWritten]],Table3[Game],100+Table3[Increase],Table1[[#This Row],[ScheduleWeekWritten]])</f>
        <v>4</v>
      </c>
      <c r="F2312" t="b">
        <v>0</v>
      </c>
      <c r="G2312" t="s">
        <v>28</v>
      </c>
      <c r="H2312">
        <v>24</v>
      </c>
      <c r="I2312">
        <v>17</v>
      </c>
      <c r="J2312" t="s">
        <v>34</v>
      </c>
      <c r="K2312" t="s">
        <v>43</v>
      </c>
      <c r="L2312" t="str">
        <f>_xlfn.XLOOKUP(Table1[[#This Row],[TeamFavoriteID]],Table2[team_id],Table2[team_name],_xlfn.XLOOKUP(Table1[[#This Row],[TeamFavoriteID]],Table2[team_id_pfr],Table2[team_name],"Even"))</f>
        <v>Buffalo Bills</v>
      </c>
      <c r="M2312">
        <v>-2.5</v>
      </c>
      <c r="N2312">
        <f>IF(Table1[[#This Row],[TeamFavorite]]=Table1[[#This Row],[TeamHome]],Table1[[#This Row],[ScoreAway]]-Table1[[#This Row],[ScoreHome]],Table1[[#This Row],[ScoreHome]]-Table1[[#This Row],[ScoreAway]])</f>
        <v>-7</v>
      </c>
      <c r="O2312">
        <f>IF(Table1[[#This Row],[SpreadActual]]&lt;Table1[[#This Row],[SpreadFavorite]],1,0)</f>
        <v>1</v>
      </c>
      <c r="Q2312" t="s">
        <v>123</v>
      </c>
      <c r="R2312" t="b">
        <v>0</v>
      </c>
      <c r="S2312">
        <v>56</v>
      </c>
      <c r="T2312">
        <v>11</v>
      </c>
      <c r="U2312">
        <v>77</v>
      </c>
    </row>
    <row r="2313" spans="1:22" x14ac:dyDescent="0.2">
      <c r="A2313" s="1">
        <v>28757</v>
      </c>
      <c r="B2313">
        <v>1978</v>
      </c>
      <c r="C2313">
        <f>_xlfn.MAXIFS(Table1[ScheduleWeekWritten],Table1[ScheduleSeason],Table1[[#This Row],[ScheduleSeason]])</f>
        <v>16</v>
      </c>
      <c r="D2313">
        <v>4</v>
      </c>
      <c r="E2313" cm="1">
        <f t="array" ref="E2313">_xlfn.XLOOKUP(Table1[[#This Row],[ScheduleWeekWritten]],Table3[Game],100+Table3[Increase],Table1[[#This Row],[ScheduleWeekWritten]])</f>
        <v>4</v>
      </c>
      <c r="F2313" t="b">
        <v>0</v>
      </c>
      <c r="G2313" t="s">
        <v>101</v>
      </c>
      <c r="H2313">
        <v>18</v>
      </c>
      <c r="I2313">
        <v>20</v>
      </c>
      <c r="J2313" t="s">
        <v>95</v>
      </c>
      <c r="K2313" t="s">
        <v>104</v>
      </c>
      <c r="L2313" t="str">
        <f>_xlfn.XLOOKUP(Table1[[#This Row],[TeamFavoriteID]],Table2[team_id],Table2[team_name],_xlfn.XLOOKUP(Table1[[#This Row],[TeamFavoriteID]],Table2[team_id_pfr],Table2[team_name],"Even"))</f>
        <v>Cincinnati Bengals</v>
      </c>
      <c r="M2313">
        <v>-7</v>
      </c>
      <c r="N2313">
        <f>IF(Table1[[#This Row],[TeamFavorite]]=Table1[[#This Row],[TeamHome]],Table1[[#This Row],[ScoreAway]]-Table1[[#This Row],[ScoreHome]],Table1[[#This Row],[ScoreHome]]-Table1[[#This Row],[ScoreAway]])</f>
        <v>2</v>
      </c>
      <c r="O2313">
        <f>IF(Table1[[#This Row],[SpreadActual]]&lt;Table1[[#This Row],[SpreadFavorite]],1,0)</f>
        <v>0</v>
      </c>
      <c r="Q2313" t="s">
        <v>111</v>
      </c>
      <c r="R2313" t="b">
        <v>0</v>
      </c>
      <c r="S2313">
        <v>68</v>
      </c>
      <c r="T2313">
        <v>6</v>
      </c>
      <c r="U2313">
        <v>65</v>
      </c>
    </row>
    <row r="2314" spans="1:22" x14ac:dyDescent="0.2">
      <c r="A2314" s="1">
        <v>28757</v>
      </c>
      <c r="B2314">
        <v>1978</v>
      </c>
      <c r="C2314">
        <f>_xlfn.MAXIFS(Table1[ScheduleWeekWritten],Table1[ScheduleSeason],Table1[[#This Row],[ScheduleSeason]])</f>
        <v>16</v>
      </c>
      <c r="D2314">
        <v>4</v>
      </c>
      <c r="E2314" cm="1">
        <f t="array" ref="E2314">_xlfn.XLOOKUP(Table1[[#This Row],[ScheduleWeekWritten]],Table3[Game],100+Table3[Increase],Table1[[#This Row],[ScheduleWeekWritten]])</f>
        <v>4</v>
      </c>
      <c r="F2314" t="b">
        <v>0</v>
      </c>
      <c r="G2314" t="s">
        <v>67</v>
      </c>
      <c r="H2314">
        <v>21</v>
      </c>
      <c r="I2314">
        <v>12</v>
      </c>
      <c r="J2314" t="s">
        <v>57</v>
      </c>
      <c r="K2314" t="s">
        <v>68</v>
      </c>
      <c r="L2314" t="str">
        <f>_xlfn.XLOOKUP(Table1[[#This Row],[TeamFavoriteID]],Table2[team_id],Table2[team_name],_xlfn.XLOOKUP(Table1[[#This Row],[TeamFavoriteID]],Table2[team_id_pfr],Table2[team_name],"Even"))</f>
        <v>Dallas Cowboys</v>
      </c>
      <c r="M2314">
        <v>-17</v>
      </c>
      <c r="N2314">
        <f>IF(Table1[[#This Row],[TeamFavorite]]=Table1[[#This Row],[TeamHome]],Table1[[#This Row],[ScoreAway]]-Table1[[#This Row],[ScoreHome]],Table1[[#This Row],[ScoreHome]]-Table1[[#This Row],[ScoreAway]])</f>
        <v>-9</v>
      </c>
      <c r="O2314">
        <f>IF(Table1[[#This Row],[SpreadActual]]&lt;Table1[[#This Row],[SpreadFavorite]],1,0)</f>
        <v>0</v>
      </c>
      <c r="Q2314" t="s">
        <v>119</v>
      </c>
      <c r="R2314" t="b">
        <v>0</v>
      </c>
      <c r="S2314">
        <v>76</v>
      </c>
      <c r="T2314">
        <v>5</v>
      </c>
      <c r="U2314">
        <v>70</v>
      </c>
    </row>
    <row r="2315" spans="1:22" x14ac:dyDescent="0.2">
      <c r="A2315" s="1">
        <v>28757</v>
      </c>
      <c r="B2315">
        <v>1978</v>
      </c>
      <c r="C2315">
        <f>_xlfn.MAXIFS(Table1[ScheduleWeekWritten],Table1[ScheduleSeason],Table1[[#This Row],[ScheduleSeason]])</f>
        <v>16</v>
      </c>
      <c r="D2315">
        <v>4</v>
      </c>
      <c r="E2315" cm="1">
        <f t="array" ref="E2315">_xlfn.XLOOKUP(Table1[[#This Row],[ScheduleWeekWritten]],Table3[Game],100+Table3[Increase],Table1[[#This Row],[ScheduleWeekWritten]])</f>
        <v>4</v>
      </c>
      <c r="F2315" t="b">
        <v>0</v>
      </c>
      <c r="G2315" t="s">
        <v>23</v>
      </c>
      <c r="H2315">
        <v>6</v>
      </c>
      <c r="I2315">
        <v>10</v>
      </c>
      <c r="J2315" t="s">
        <v>39</v>
      </c>
      <c r="K2315" t="s">
        <v>40</v>
      </c>
      <c r="L2315" t="str">
        <f>_xlfn.XLOOKUP(Table1[[#This Row],[TeamFavoriteID]],Table2[team_id],Table2[team_name],_xlfn.XLOOKUP(Table1[[#This Row],[TeamFavoriteID]],Table2[team_id_pfr],Table2[team_name],"Even"))</f>
        <v>Los Angeles Rams</v>
      </c>
      <c r="M2315">
        <v>-2.5</v>
      </c>
      <c r="N2315">
        <f>IF(Table1[[#This Row],[TeamFavorite]]=Table1[[#This Row],[TeamHome]],Table1[[#This Row],[ScoreAway]]-Table1[[#This Row],[ScoreHome]],Table1[[#This Row],[ScoreHome]]-Table1[[#This Row],[ScoreAway]])</f>
        <v>-4</v>
      </c>
      <c r="O2315">
        <f>IF(Table1[[#This Row],[SpreadActual]]&lt;Table1[[#This Row],[SpreadFavorite]],1,0)</f>
        <v>1</v>
      </c>
      <c r="Q2315" t="s">
        <v>102</v>
      </c>
      <c r="R2315" t="b">
        <v>0</v>
      </c>
      <c r="S2315">
        <v>72</v>
      </c>
      <c r="T2315">
        <v>0</v>
      </c>
      <c r="V2315" t="s">
        <v>103</v>
      </c>
    </row>
    <row r="2316" spans="1:22" x14ac:dyDescent="0.2">
      <c r="A2316" s="1">
        <v>28757</v>
      </c>
      <c r="B2316">
        <v>1978</v>
      </c>
      <c r="C2316">
        <f>_xlfn.MAXIFS(Table1[ScheduleWeekWritten],Table1[ScheduleSeason],Table1[[#This Row],[ScheduleSeason]])</f>
        <v>16</v>
      </c>
      <c r="D2316">
        <v>4</v>
      </c>
      <c r="E2316" cm="1">
        <f t="array" ref="E2316">_xlfn.XLOOKUP(Table1[[#This Row],[ScheduleWeekWritten]],Table3[Game],100+Table3[Increase],Table1[[#This Row],[ScheduleWeekWritten]])</f>
        <v>4</v>
      </c>
      <c r="F2316" t="b">
        <v>0</v>
      </c>
      <c r="G2316" t="s">
        <v>42</v>
      </c>
      <c r="H2316">
        <v>17</v>
      </c>
      <c r="I2316">
        <v>23</v>
      </c>
      <c r="J2316" t="s">
        <v>24</v>
      </c>
      <c r="K2316" t="s">
        <v>88</v>
      </c>
      <c r="L2316" t="str">
        <f>_xlfn.XLOOKUP(Table1[[#This Row],[TeamFavoriteID]],Table2[team_id],Table2[team_name],_xlfn.XLOOKUP(Table1[[#This Row],[TeamFavoriteID]],Table2[team_id_pfr],Table2[team_name],"Even"))</f>
        <v>Denver Broncos</v>
      </c>
      <c r="M2316">
        <v>-7</v>
      </c>
      <c r="N2316">
        <f>IF(Table1[[#This Row],[TeamFavorite]]=Table1[[#This Row],[TeamHome]],Table1[[#This Row],[ScoreAway]]-Table1[[#This Row],[ScoreHome]],Table1[[#This Row],[ScoreHome]]-Table1[[#This Row],[ScoreAway]])</f>
        <v>-6</v>
      </c>
      <c r="O2316">
        <f>IF(Table1[[#This Row],[SpreadActual]]&lt;Table1[[#This Row],[SpreadFavorite]],1,0)</f>
        <v>0</v>
      </c>
      <c r="Q2316" t="s">
        <v>117</v>
      </c>
      <c r="R2316" t="b">
        <v>0</v>
      </c>
      <c r="S2316">
        <v>68</v>
      </c>
      <c r="T2316">
        <v>6</v>
      </c>
      <c r="U2316">
        <v>66</v>
      </c>
    </row>
    <row r="2317" spans="1:22" x14ac:dyDescent="0.2">
      <c r="A2317" s="1">
        <v>28757</v>
      </c>
      <c r="B2317">
        <v>1978</v>
      </c>
      <c r="C2317">
        <f>_xlfn.MAXIFS(Table1[ScheduleWeekWritten],Table1[ScheduleSeason],Table1[[#This Row],[ScheduleSeason]])</f>
        <v>16</v>
      </c>
      <c r="D2317">
        <v>4</v>
      </c>
      <c r="E2317" cm="1">
        <f t="array" ref="E2317">_xlfn.XLOOKUP(Table1[[#This Row],[ScheduleWeekWritten]],Table3[Game],100+Table3[Increase],Table1[[#This Row],[ScheduleWeekWritten]])</f>
        <v>4</v>
      </c>
      <c r="F2317" t="b">
        <v>0</v>
      </c>
      <c r="G2317" t="s">
        <v>50</v>
      </c>
      <c r="H2317">
        <v>27</v>
      </c>
      <c r="I2317">
        <v>10</v>
      </c>
      <c r="J2317" t="s">
        <v>53</v>
      </c>
      <c r="K2317" t="s">
        <v>90</v>
      </c>
      <c r="L2317" t="str">
        <f>_xlfn.XLOOKUP(Table1[[#This Row],[TeamFavoriteID]],Table2[team_id],Table2[team_name],_xlfn.XLOOKUP(Table1[[#This Row],[TeamFavoriteID]],Table2[team_id_pfr],Table2[team_name],"Even"))</f>
        <v>New York Giants</v>
      </c>
      <c r="M2317">
        <v>-4.5</v>
      </c>
      <c r="N2317">
        <f>IF(Table1[[#This Row],[TeamFavorite]]=Table1[[#This Row],[TeamHome]],Table1[[#This Row],[ScoreAway]]-Table1[[#This Row],[ScoreHome]],Table1[[#This Row],[ScoreHome]]-Table1[[#This Row],[ScoreAway]])</f>
        <v>-17</v>
      </c>
      <c r="O2317">
        <f>IF(Table1[[#This Row],[SpreadActual]]&lt;Table1[[#This Row],[SpreadFavorite]],1,0)</f>
        <v>1</v>
      </c>
      <c r="Q2317" t="s">
        <v>126</v>
      </c>
      <c r="R2317" t="b">
        <v>0</v>
      </c>
      <c r="S2317">
        <v>61</v>
      </c>
      <c r="T2317">
        <v>8</v>
      </c>
      <c r="U2317">
        <v>62</v>
      </c>
    </row>
    <row r="2318" spans="1:22" x14ac:dyDescent="0.2">
      <c r="A2318" s="1">
        <v>28757</v>
      </c>
      <c r="B2318">
        <v>1978</v>
      </c>
      <c r="C2318">
        <f>_xlfn.MAXIFS(Table1[ScheduleWeekWritten],Table1[ScheduleSeason],Table1[[#This Row],[ScheduleSeason]])</f>
        <v>16</v>
      </c>
      <c r="D2318">
        <v>4</v>
      </c>
      <c r="E2318" cm="1">
        <f t="array" ref="E2318">_xlfn.XLOOKUP(Table1[[#This Row],[ScheduleWeekWritten]],Table3[Game],100+Table3[Increase],Table1[[#This Row],[ScheduleWeekWritten]])</f>
        <v>4</v>
      </c>
      <c r="F2318" t="b">
        <v>0</v>
      </c>
      <c r="G2318" t="s">
        <v>20</v>
      </c>
      <c r="H2318">
        <v>14</v>
      </c>
      <c r="I2318">
        <v>21</v>
      </c>
      <c r="J2318" t="s">
        <v>115</v>
      </c>
      <c r="K2318" t="s">
        <v>21</v>
      </c>
      <c r="L2318" t="str">
        <f>_xlfn.XLOOKUP(Table1[[#This Row],[TeamFavoriteID]],Table2[team_id],Table2[team_name],_xlfn.XLOOKUP(Table1[[#This Row],[TeamFavoriteID]],Table2[team_id_pfr],Table2[team_name],"Even"))</f>
        <v>Las Vegas Raiders</v>
      </c>
      <c r="M2318">
        <v>-6.5</v>
      </c>
      <c r="N2318">
        <f>IF(Table1[[#This Row],[TeamFavorite]]=Table1[[#This Row],[TeamHome]],Table1[[#This Row],[ScoreAway]]-Table1[[#This Row],[ScoreHome]],Table1[[#This Row],[ScoreHome]]-Table1[[#This Row],[ScoreAway]])</f>
        <v>-7</v>
      </c>
      <c r="O2318">
        <f>IF(Table1[[#This Row],[SpreadActual]]&lt;Table1[[#This Row],[SpreadFavorite]],1,0)</f>
        <v>1</v>
      </c>
      <c r="Q2318" t="s">
        <v>76</v>
      </c>
      <c r="R2318" t="b">
        <v>0</v>
      </c>
      <c r="S2318">
        <v>74</v>
      </c>
      <c r="T2318">
        <v>7</v>
      </c>
      <c r="U2318">
        <v>56</v>
      </c>
    </row>
    <row r="2319" spans="1:22" x14ac:dyDescent="0.2">
      <c r="A2319" s="1">
        <v>28757</v>
      </c>
      <c r="B2319">
        <v>1978</v>
      </c>
      <c r="C2319">
        <f>_xlfn.MAXIFS(Table1[ScheduleWeekWritten],Table1[ScheduleSeason],Table1[[#This Row],[ScheduleSeason]])</f>
        <v>16</v>
      </c>
      <c r="D2319">
        <v>4</v>
      </c>
      <c r="E2319" cm="1">
        <f t="array" ref="E2319">_xlfn.XLOOKUP(Table1[[#This Row],[ScheduleWeekWritten]],Table3[Game],100+Table3[Increase],Table1[[#This Row],[ScheduleWeekWritten]])</f>
        <v>4</v>
      </c>
      <c r="F2319" t="b">
        <v>0</v>
      </c>
      <c r="G2319" t="s">
        <v>58</v>
      </c>
      <c r="H2319">
        <v>17</v>
      </c>
      <c r="I2319">
        <v>3</v>
      </c>
      <c r="J2319" t="s">
        <v>19</v>
      </c>
      <c r="K2319" t="s">
        <v>91</v>
      </c>
      <c r="L2319" t="str">
        <f>_xlfn.XLOOKUP(Table1[[#This Row],[TeamFavoriteID]],Table2[team_id],Table2[team_name],_xlfn.XLOOKUP(Table1[[#This Row],[TeamFavoriteID]],Table2[team_id_pfr],Table2[team_name],"Even"))</f>
        <v>Miami Dolphins</v>
      </c>
      <c r="M2319">
        <v>-2.5</v>
      </c>
      <c r="N2319">
        <f>IF(Table1[[#This Row],[TeamFavorite]]=Table1[[#This Row],[TeamHome]],Table1[[#This Row],[ScoreAway]]-Table1[[#This Row],[ScoreHome]],Table1[[#This Row],[ScoreHome]]-Table1[[#This Row],[ScoreAway]])</f>
        <v>14</v>
      </c>
      <c r="O2319">
        <f>IF(Table1[[#This Row],[SpreadActual]]&lt;Table1[[#This Row],[SpreadFavorite]],1,0)</f>
        <v>0</v>
      </c>
      <c r="Q2319" t="s">
        <v>112</v>
      </c>
      <c r="R2319" t="b">
        <v>0</v>
      </c>
      <c r="S2319">
        <v>60</v>
      </c>
      <c r="T2319">
        <v>7</v>
      </c>
      <c r="U2319">
        <v>73</v>
      </c>
    </row>
    <row r="2320" spans="1:22" x14ac:dyDescent="0.2">
      <c r="A2320" s="1">
        <v>28757</v>
      </c>
      <c r="B2320">
        <v>1978</v>
      </c>
      <c r="C2320">
        <f>_xlfn.MAXIFS(Table1[ScheduleWeekWritten],Table1[ScheduleSeason],Table1[[#This Row],[ScheduleSeason]])</f>
        <v>16</v>
      </c>
      <c r="D2320">
        <v>4</v>
      </c>
      <c r="E2320" cm="1">
        <f t="array" ref="E2320">_xlfn.XLOOKUP(Table1[[#This Row],[ScheduleWeekWritten]],Table3[Game],100+Table3[Increase],Table1[[#This Row],[ScheduleWeekWritten]])</f>
        <v>4</v>
      </c>
      <c r="F2320" t="b">
        <v>0</v>
      </c>
      <c r="G2320" t="s">
        <v>49</v>
      </c>
      <c r="H2320">
        <v>15</v>
      </c>
      <c r="I2320">
        <v>9</v>
      </c>
      <c r="J2320" t="s">
        <v>62</v>
      </c>
      <c r="K2320" t="s">
        <v>51</v>
      </c>
      <c r="L2320" t="str">
        <f>_xlfn.XLOOKUP(Table1[[#This Row],[TeamFavoriteID]],Table2[team_id],Table2[team_name],_xlfn.XLOOKUP(Table1[[#This Row],[TeamFavoriteID]],Table2[team_id_pfr],Table2[team_name],"Even"))</f>
        <v>Pittsburgh Steelers</v>
      </c>
      <c r="M2320">
        <v>-4.5</v>
      </c>
      <c r="N2320">
        <f>IF(Table1[[#This Row],[TeamFavorite]]=Table1[[#This Row],[TeamHome]],Table1[[#This Row],[ScoreAway]]-Table1[[#This Row],[ScoreHome]],Table1[[#This Row],[ScoreHome]]-Table1[[#This Row],[ScoreAway]])</f>
        <v>-6</v>
      </c>
      <c r="O2320">
        <f>IF(Table1[[#This Row],[SpreadActual]]&lt;Table1[[#This Row],[SpreadFavorite]],1,0)</f>
        <v>1</v>
      </c>
      <c r="Q2320" t="s">
        <v>113</v>
      </c>
      <c r="R2320" t="b">
        <v>0</v>
      </c>
      <c r="S2320">
        <v>58</v>
      </c>
      <c r="T2320">
        <v>4</v>
      </c>
      <c r="U2320">
        <v>86</v>
      </c>
    </row>
    <row r="2321" spans="1:22" x14ac:dyDescent="0.2">
      <c r="A2321" s="1">
        <v>28757</v>
      </c>
      <c r="B2321">
        <v>1978</v>
      </c>
      <c r="C2321">
        <f>_xlfn.MAXIFS(Table1[ScheduleWeekWritten],Table1[ScheduleSeason],Table1[[#This Row],[ScheduleSeason]])</f>
        <v>16</v>
      </c>
      <c r="D2321">
        <v>4</v>
      </c>
      <c r="E2321" cm="1">
        <f t="array" ref="E2321">_xlfn.XLOOKUP(Table1[[#This Row],[ScheduleWeekWritten]],Table3[Game],100+Table3[Increase],Table1[[#This Row],[ScheduleWeekWritten]])</f>
        <v>4</v>
      </c>
      <c r="F2321" t="b">
        <v>0</v>
      </c>
      <c r="G2321" t="s">
        <v>27</v>
      </c>
      <c r="H2321">
        <v>3</v>
      </c>
      <c r="I2321">
        <v>24</v>
      </c>
      <c r="J2321" t="s">
        <v>33</v>
      </c>
      <c r="K2321" t="s">
        <v>29</v>
      </c>
      <c r="L2321" t="str">
        <f>_xlfn.XLOOKUP(Table1[[#This Row],[TeamFavoriteID]],Table2[team_id],Table2[team_name],_xlfn.XLOOKUP(Table1[[#This Row],[TeamFavoriteID]],Table2[team_id_pfr],Table2[team_name],"Even"))</f>
        <v>Los Angeles Chargers</v>
      </c>
      <c r="M2321">
        <v>-10</v>
      </c>
      <c r="N2321">
        <f>IF(Table1[[#This Row],[TeamFavorite]]=Table1[[#This Row],[TeamHome]],Table1[[#This Row],[ScoreAway]]-Table1[[#This Row],[ScoreHome]],Table1[[#This Row],[ScoreHome]]-Table1[[#This Row],[ScoreAway]])</f>
        <v>-21</v>
      </c>
      <c r="O2321">
        <f>IF(Table1[[#This Row],[SpreadActual]]&lt;Table1[[#This Row],[SpreadFavorite]],1,0)</f>
        <v>1</v>
      </c>
      <c r="Q2321" t="s">
        <v>94</v>
      </c>
      <c r="R2321" t="b">
        <v>0</v>
      </c>
      <c r="S2321">
        <v>85</v>
      </c>
      <c r="T2321">
        <v>9</v>
      </c>
      <c r="U2321">
        <v>35</v>
      </c>
    </row>
    <row r="2322" spans="1:22" x14ac:dyDescent="0.2">
      <c r="A2322" s="1">
        <v>28757</v>
      </c>
      <c r="B2322">
        <v>1978</v>
      </c>
      <c r="C2322">
        <f>_xlfn.MAXIFS(Table1[ScheduleWeekWritten],Table1[ScheduleSeason],Table1[[#This Row],[ScheduleSeason]])</f>
        <v>16</v>
      </c>
      <c r="D2322">
        <v>4</v>
      </c>
      <c r="E2322" cm="1">
        <f t="array" ref="E2322">_xlfn.XLOOKUP(Table1[[#This Row],[ScheduleWeekWritten]],Table3[Game],100+Table3[Increase],Table1[[#This Row],[ScheduleWeekWritten]])</f>
        <v>4</v>
      </c>
      <c r="F2322" t="b">
        <v>0</v>
      </c>
      <c r="G2322" t="s">
        <v>128</v>
      </c>
      <c r="H2322">
        <v>28</v>
      </c>
      <c r="I2322">
        <v>16</v>
      </c>
      <c r="J2322" t="s">
        <v>45</v>
      </c>
      <c r="K2322" t="s">
        <v>132</v>
      </c>
      <c r="L2322" t="str">
        <f>_xlfn.XLOOKUP(Table1[[#This Row],[TeamFavoriteID]],Table2[team_id],Table2[team_name],_xlfn.XLOOKUP(Table1[[#This Row],[TeamFavoriteID]],Table2[team_id_pfr],Table2[team_name],"Even"))</f>
        <v>Seattle Seahawks</v>
      </c>
      <c r="M2322">
        <v>-6</v>
      </c>
      <c r="N2322">
        <f>IF(Table1[[#This Row],[TeamFavorite]]=Table1[[#This Row],[TeamHome]],Table1[[#This Row],[ScoreAway]]-Table1[[#This Row],[ScoreHome]],Table1[[#This Row],[ScoreHome]]-Table1[[#This Row],[ScoreAway]])</f>
        <v>-12</v>
      </c>
      <c r="O2322">
        <f>IF(Table1[[#This Row],[SpreadActual]]&lt;Table1[[#This Row],[SpreadFavorite]],1,0)</f>
        <v>1</v>
      </c>
      <c r="Q2322" t="s">
        <v>129</v>
      </c>
      <c r="R2322" t="b">
        <v>0</v>
      </c>
      <c r="S2322">
        <v>72</v>
      </c>
      <c r="T2322">
        <v>0</v>
      </c>
      <c r="V2322" t="s">
        <v>103</v>
      </c>
    </row>
    <row r="2323" spans="1:22" x14ac:dyDescent="0.2">
      <c r="A2323" s="1">
        <v>28757</v>
      </c>
      <c r="B2323">
        <v>1978</v>
      </c>
      <c r="C2323">
        <f>_xlfn.MAXIFS(Table1[ScheduleWeekWritten],Table1[ScheduleSeason],Table1[[#This Row],[ScheduleSeason]])</f>
        <v>16</v>
      </c>
      <c r="D2323">
        <v>4</v>
      </c>
      <c r="E2323" cm="1">
        <f t="array" ref="E2323">_xlfn.XLOOKUP(Table1[[#This Row],[ScheduleWeekWritten]],Table3[Game],100+Table3[Increase],Table1[[#This Row],[ScheduleWeekWritten]])</f>
        <v>4</v>
      </c>
      <c r="F2323" t="b">
        <v>0</v>
      </c>
      <c r="G2323" t="s">
        <v>127</v>
      </c>
      <c r="H2323">
        <v>14</v>
      </c>
      <c r="I2323">
        <v>9</v>
      </c>
      <c r="J2323" t="s">
        <v>38</v>
      </c>
      <c r="K2323" t="s">
        <v>109</v>
      </c>
      <c r="L2323" t="str">
        <f>_xlfn.XLOOKUP(Table1[[#This Row],[TeamFavoriteID]],Table2[team_id],Table2[team_name],_xlfn.XLOOKUP(Table1[[#This Row],[TeamFavoriteID]],Table2[team_id_pfr],Table2[team_name],"Even"))</f>
        <v>Atlanta Falcons</v>
      </c>
      <c r="M2323">
        <v>-2.5</v>
      </c>
      <c r="N2323">
        <f>IF(Table1[[#This Row],[TeamFavorite]]=Table1[[#This Row],[TeamHome]],Table1[[#This Row],[ScoreAway]]-Table1[[#This Row],[ScoreHome]],Table1[[#This Row],[ScoreHome]]-Table1[[#This Row],[ScoreAway]])</f>
        <v>5</v>
      </c>
      <c r="O2323">
        <f>IF(Table1[[#This Row],[SpreadActual]]&lt;Table1[[#This Row],[SpreadFavorite]],1,0)</f>
        <v>0</v>
      </c>
      <c r="Q2323" t="s">
        <v>130</v>
      </c>
      <c r="R2323" t="b">
        <v>0</v>
      </c>
      <c r="S2323">
        <v>78</v>
      </c>
      <c r="T2323">
        <v>11</v>
      </c>
      <c r="U2323">
        <v>87</v>
      </c>
    </row>
    <row r="2324" spans="1:22" x14ac:dyDescent="0.2">
      <c r="A2324" s="1">
        <v>28757</v>
      </c>
      <c r="B2324">
        <v>1978</v>
      </c>
      <c r="C2324">
        <f>_xlfn.MAXIFS(Table1[ScheduleWeekWritten],Table1[ScheduleSeason],Table1[[#This Row],[ScheduleSeason]])</f>
        <v>16</v>
      </c>
      <c r="D2324">
        <v>4</v>
      </c>
      <c r="E2324" cm="1">
        <f t="array" ref="E2324">_xlfn.XLOOKUP(Table1[[#This Row],[ScheduleWeekWritten]],Table3[Game],100+Table3[Increase],Table1[[#This Row],[ScheduleWeekWritten]])</f>
        <v>4</v>
      </c>
      <c r="F2324" t="b">
        <v>0</v>
      </c>
      <c r="G2324" t="s">
        <v>61</v>
      </c>
      <c r="H2324">
        <v>23</v>
      </c>
      <c r="I2324">
        <v>3</v>
      </c>
      <c r="J2324" t="s">
        <v>31</v>
      </c>
      <c r="K2324" t="s">
        <v>85</v>
      </c>
      <c r="L2324" t="str">
        <f>_xlfn.XLOOKUP(Table1[[#This Row],[TeamFavoriteID]],Table2[team_id],Table2[team_name],_xlfn.XLOOKUP(Table1[[#This Row],[TeamFavoriteID]],Table2[team_id_pfr],Table2[team_name],"Even"))</f>
        <v>Washington Commanders</v>
      </c>
      <c r="M2324">
        <v>-6.5</v>
      </c>
      <c r="N2324">
        <f>IF(Table1[[#This Row],[TeamFavorite]]=Table1[[#This Row],[TeamHome]],Table1[[#This Row],[ScoreAway]]-Table1[[#This Row],[ScoreHome]],Table1[[#This Row],[ScoreHome]]-Table1[[#This Row],[ScoreAway]])</f>
        <v>20</v>
      </c>
      <c r="O2324">
        <f>IF(Table1[[#This Row],[SpreadActual]]&lt;Table1[[#This Row],[SpreadFavorite]],1,0)</f>
        <v>0</v>
      </c>
      <c r="Q2324" t="s">
        <v>64</v>
      </c>
      <c r="R2324" t="b">
        <v>0</v>
      </c>
      <c r="S2324">
        <v>65</v>
      </c>
      <c r="T2324">
        <v>6</v>
      </c>
      <c r="U2324">
        <v>65</v>
      </c>
    </row>
    <row r="2325" spans="1:22" x14ac:dyDescent="0.2">
      <c r="A2325" s="1">
        <v>28758</v>
      </c>
      <c r="B2325">
        <v>1978</v>
      </c>
      <c r="C2325">
        <f>_xlfn.MAXIFS(Table1[ScheduleWeekWritten],Table1[ScheduleSeason],Table1[[#This Row],[ScheduleSeason]])</f>
        <v>16</v>
      </c>
      <c r="D2325">
        <v>4</v>
      </c>
      <c r="E2325" cm="1">
        <f t="array" ref="E2325">_xlfn.XLOOKUP(Table1[[#This Row],[ScheduleWeekWritten]],Table3[Game],100+Table3[Increase],Table1[[#This Row],[ScheduleWeekWritten]])</f>
        <v>4</v>
      </c>
      <c r="F2325" t="b">
        <v>0</v>
      </c>
      <c r="G2325" t="s">
        <v>46</v>
      </c>
      <c r="H2325">
        <v>20</v>
      </c>
      <c r="I2325">
        <v>24</v>
      </c>
      <c r="J2325" t="s">
        <v>54</v>
      </c>
      <c r="K2325" t="s">
        <v>47</v>
      </c>
      <c r="L2325" t="str">
        <f>_xlfn.XLOOKUP(Table1[[#This Row],[TeamFavoriteID]],Table2[team_id],Table2[team_name],_xlfn.XLOOKUP(Table1[[#This Row],[TeamFavoriteID]],Table2[team_id_pfr],Table2[team_name],"Even"))</f>
        <v>Chicago Bears</v>
      </c>
      <c r="M2325">
        <v>-3</v>
      </c>
      <c r="N2325">
        <f>IF(Table1[[#This Row],[TeamFavorite]]=Table1[[#This Row],[TeamHome]],Table1[[#This Row],[ScoreAway]]-Table1[[#This Row],[ScoreHome]],Table1[[#This Row],[ScoreHome]]-Table1[[#This Row],[ScoreAway]])</f>
        <v>4</v>
      </c>
      <c r="O2325">
        <f>IF(Table1[[#This Row],[SpreadActual]]&lt;Table1[[#This Row],[SpreadFavorite]],1,0)</f>
        <v>0</v>
      </c>
      <c r="P2325">
        <v>33</v>
      </c>
      <c r="Q2325" t="s">
        <v>114</v>
      </c>
      <c r="R2325" t="b">
        <v>0</v>
      </c>
      <c r="S2325">
        <v>63</v>
      </c>
      <c r="T2325">
        <v>12</v>
      </c>
      <c r="U2325">
        <v>62</v>
      </c>
    </row>
    <row r="2326" spans="1:22" x14ac:dyDescent="0.2">
      <c r="A2326" s="1">
        <v>28764</v>
      </c>
      <c r="B2326">
        <v>1978</v>
      </c>
      <c r="C2326">
        <f>_xlfn.MAXIFS(Table1[ScheduleWeekWritten],Table1[ScheduleSeason],Table1[[#This Row],[ScheduleSeason]])</f>
        <v>16</v>
      </c>
      <c r="D2326">
        <v>5</v>
      </c>
      <c r="E2326" cm="1">
        <f t="array" ref="E2326">_xlfn.XLOOKUP(Table1[[#This Row],[ScheduleWeekWritten]],Table3[Game],100+Table3[Increase],Table1[[#This Row],[ScheduleWeekWritten]])</f>
        <v>5</v>
      </c>
      <c r="F2326" t="b">
        <v>0</v>
      </c>
      <c r="G2326" t="s">
        <v>38</v>
      </c>
      <c r="H2326">
        <v>23</v>
      </c>
      <c r="I2326">
        <v>20</v>
      </c>
      <c r="J2326" t="s">
        <v>50</v>
      </c>
      <c r="K2326" t="s">
        <v>90</v>
      </c>
      <c r="L2326" t="str">
        <f>_xlfn.XLOOKUP(Table1[[#This Row],[TeamFavoriteID]],Table2[team_id],Table2[team_name],_xlfn.XLOOKUP(Table1[[#This Row],[TeamFavoriteID]],Table2[team_id_pfr],Table2[team_name],"Even"))</f>
        <v>New York Giants</v>
      </c>
      <c r="M2326">
        <v>-3</v>
      </c>
      <c r="N2326">
        <f>IF(Table1[[#This Row],[TeamFavorite]]=Table1[[#This Row],[TeamHome]],Table1[[#This Row],[ScoreAway]]-Table1[[#This Row],[ScoreHome]],Table1[[#This Row],[ScoreHome]]-Table1[[#This Row],[ScoreAway]])</f>
        <v>3</v>
      </c>
      <c r="O2326">
        <f>IF(Table1[[#This Row],[SpreadActual]]&lt;Table1[[#This Row],[SpreadFavorite]],1,0)</f>
        <v>0</v>
      </c>
      <c r="Q2326" t="s">
        <v>41</v>
      </c>
      <c r="R2326" t="b">
        <v>0</v>
      </c>
      <c r="S2326">
        <v>63</v>
      </c>
      <c r="T2326">
        <v>10</v>
      </c>
      <c r="U2326">
        <v>85</v>
      </c>
    </row>
    <row r="2327" spans="1:22" x14ac:dyDescent="0.2">
      <c r="A2327" s="1">
        <v>28764</v>
      </c>
      <c r="B2327">
        <v>1978</v>
      </c>
      <c r="C2327">
        <f>_xlfn.MAXIFS(Table1[ScheduleWeekWritten],Table1[ScheduleSeason],Table1[[#This Row],[ScheduleSeason]])</f>
        <v>16</v>
      </c>
      <c r="D2327">
        <v>5</v>
      </c>
      <c r="E2327" cm="1">
        <f t="array" ref="E2327">_xlfn.XLOOKUP(Table1[[#This Row],[ScheduleWeekWritten]],Table3[Game],100+Table3[Increase],Table1[[#This Row],[ScheduleWeekWritten]])</f>
        <v>5</v>
      </c>
      <c r="F2327" t="b">
        <v>0</v>
      </c>
      <c r="G2327" t="s">
        <v>34</v>
      </c>
      <c r="H2327">
        <v>14</v>
      </c>
      <c r="I2327">
        <v>17</v>
      </c>
      <c r="J2327" t="s">
        <v>58</v>
      </c>
      <c r="K2327" t="s">
        <v>77</v>
      </c>
      <c r="L2327" t="str">
        <f>_xlfn.XLOOKUP(Table1[[#This Row],[TeamFavoriteID]],Table2[team_id],Table2[team_name],_xlfn.XLOOKUP(Table1[[#This Row],[TeamFavoriteID]],Table2[team_id_pfr],Table2[team_name],"Even"))</f>
        <v>Philadelphia Eagles</v>
      </c>
      <c r="M2327">
        <v>-5.5</v>
      </c>
      <c r="N2327">
        <f>IF(Table1[[#This Row],[TeamFavorite]]=Table1[[#This Row],[TeamHome]],Table1[[#This Row],[ScoreAway]]-Table1[[#This Row],[ScoreHome]],Table1[[#This Row],[ScoreHome]]-Table1[[#This Row],[ScoreAway]])</f>
        <v>-3</v>
      </c>
      <c r="O2327">
        <f>IF(Table1[[#This Row],[SpreadActual]]&lt;Table1[[#This Row],[SpreadFavorite]],1,0)</f>
        <v>0</v>
      </c>
      <c r="Q2327" t="s">
        <v>80</v>
      </c>
      <c r="R2327" t="b">
        <v>0</v>
      </c>
      <c r="S2327">
        <v>65</v>
      </c>
      <c r="T2327">
        <v>6</v>
      </c>
      <c r="U2327">
        <v>78</v>
      </c>
    </row>
    <row r="2328" spans="1:22" x14ac:dyDescent="0.2">
      <c r="A2328" s="1">
        <v>28764</v>
      </c>
      <c r="B2328">
        <v>1978</v>
      </c>
      <c r="C2328">
        <f>_xlfn.MAXIFS(Table1[ScheduleWeekWritten],Table1[ScheduleSeason],Table1[[#This Row],[ScheduleSeason]])</f>
        <v>16</v>
      </c>
      <c r="D2328">
        <v>5</v>
      </c>
      <c r="E2328" cm="1">
        <f t="array" ref="E2328">_xlfn.XLOOKUP(Table1[[#This Row],[ScheduleWeekWritten]],Table3[Game],100+Table3[Increase],Table1[[#This Row],[ScheduleWeekWritten]])</f>
        <v>5</v>
      </c>
      <c r="F2328" t="b">
        <v>0</v>
      </c>
      <c r="G2328" t="s">
        <v>28</v>
      </c>
      <c r="H2328">
        <v>28</v>
      </c>
      <c r="I2328">
        <v>13</v>
      </c>
      <c r="J2328" t="s">
        <v>42</v>
      </c>
      <c r="K2328" t="s">
        <v>43</v>
      </c>
      <c r="L2328" t="str">
        <f>_xlfn.XLOOKUP(Table1[[#This Row],[TeamFavoriteID]],Table2[team_id],Table2[team_name],_xlfn.XLOOKUP(Table1[[#This Row],[TeamFavoriteID]],Table2[team_id_pfr],Table2[team_name],"Even"))</f>
        <v>Buffalo Bills</v>
      </c>
      <c r="M2328">
        <v>-3</v>
      </c>
      <c r="N2328">
        <f>IF(Table1[[#This Row],[TeamFavorite]]=Table1[[#This Row],[TeamHome]],Table1[[#This Row],[ScoreAway]]-Table1[[#This Row],[ScoreHome]],Table1[[#This Row],[ScoreHome]]-Table1[[#This Row],[ScoreAway]])</f>
        <v>-15</v>
      </c>
      <c r="O2328">
        <f>IF(Table1[[#This Row],[SpreadActual]]&lt;Table1[[#This Row],[SpreadFavorite]],1,0)</f>
        <v>1</v>
      </c>
      <c r="Q2328" t="s">
        <v>123</v>
      </c>
      <c r="R2328" t="b">
        <v>0</v>
      </c>
      <c r="S2328">
        <v>60</v>
      </c>
      <c r="T2328">
        <v>18</v>
      </c>
      <c r="U2328">
        <v>84</v>
      </c>
    </row>
    <row r="2329" spans="1:22" x14ac:dyDescent="0.2">
      <c r="A2329" s="1">
        <v>28764</v>
      </c>
      <c r="B2329">
        <v>1978</v>
      </c>
      <c r="C2329">
        <f>_xlfn.MAXIFS(Table1[ScheduleWeekWritten],Table1[ScheduleSeason],Table1[[#This Row],[ScheduleSeason]])</f>
        <v>16</v>
      </c>
      <c r="D2329">
        <v>5</v>
      </c>
      <c r="E2329" cm="1">
        <f t="array" ref="E2329">_xlfn.XLOOKUP(Table1[[#This Row],[ScheduleWeekWritten]],Table3[Game],100+Table3[Increase],Table1[[#This Row],[ScheduleWeekWritten]])</f>
        <v>5</v>
      </c>
      <c r="F2329" t="b">
        <v>0</v>
      </c>
      <c r="G2329" t="s">
        <v>46</v>
      </c>
      <c r="H2329">
        <v>19</v>
      </c>
      <c r="I2329">
        <v>25</v>
      </c>
      <c r="J2329" t="s">
        <v>20</v>
      </c>
      <c r="K2329" t="s">
        <v>21</v>
      </c>
      <c r="L2329" t="str">
        <f>_xlfn.XLOOKUP(Table1[[#This Row],[TeamFavoriteID]],Table2[team_id],Table2[team_name],_xlfn.XLOOKUP(Table1[[#This Row],[TeamFavoriteID]],Table2[team_id_pfr],Table2[team_name],"Even"))</f>
        <v>Las Vegas Raiders</v>
      </c>
      <c r="M2329">
        <v>-6.5</v>
      </c>
      <c r="N2329">
        <f>IF(Table1[[#This Row],[TeamFavorite]]=Table1[[#This Row],[TeamHome]],Table1[[#This Row],[ScoreAway]]-Table1[[#This Row],[ScoreHome]],Table1[[#This Row],[ScoreHome]]-Table1[[#This Row],[ScoreAway]])</f>
        <v>-6</v>
      </c>
      <c r="O2329">
        <f>IF(Table1[[#This Row],[SpreadActual]]&lt;Table1[[#This Row],[SpreadFavorite]],1,0)</f>
        <v>0</v>
      </c>
      <c r="Q2329" t="s">
        <v>114</v>
      </c>
      <c r="R2329" t="b">
        <v>0</v>
      </c>
      <c r="S2329">
        <v>60</v>
      </c>
      <c r="T2329">
        <v>8</v>
      </c>
      <c r="U2329">
        <v>69</v>
      </c>
    </row>
    <row r="2330" spans="1:22" x14ac:dyDescent="0.2">
      <c r="A2330" s="1">
        <v>28764</v>
      </c>
      <c r="B2330">
        <v>1978</v>
      </c>
      <c r="C2330">
        <f>_xlfn.MAXIFS(Table1[ScheduleWeekWritten],Table1[ScheduleSeason],Table1[[#This Row],[ScheduleSeason]])</f>
        <v>16</v>
      </c>
      <c r="D2330">
        <v>5</v>
      </c>
      <c r="E2330" cm="1">
        <f t="array" ref="E2330">_xlfn.XLOOKUP(Table1[[#This Row],[ScheduleWeekWritten]],Table3[Game],100+Table3[Increase],Table1[[#This Row],[ScheduleWeekWritten]])</f>
        <v>5</v>
      </c>
      <c r="F2330" t="b">
        <v>0</v>
      </c>
      <c r="G2330" t="s">
        <v>62</v>
      </c>
      <c r="H2330">
        <v>13</v>
      </c>
      <c r="I2330">
        <v>16</v>
      </c>
      <c r="J2330" t="s">
        <v>23</v>
      </c>
      <c r="K2330" t="s">
        <v>63</v>
      </c>
      <c r="L2330" t="str">
        <f>_xlfn.XLOOKUP(Table1[[#This Row],[TeamFavoriteID]],Table2[team_id],Table2[team_name],_xlfn.XLOOKUP(Table1[[#This Row],[TeamFavoriteID]],Table2[team_id_pfr],Table2[team_name],"Even"))</f>
        <v>Cleveland Browns</v>
      </c>
      <c r="M2330">
        <v>-5</v>
      </c>
      <c r="N2330">
        <f>IF(Table1[[#This Row],[TeamFavorite]]=Table1[[#This Row],[TeamHome]],Table1[[#This Row],[ScoreAway]]-Table1[[#This Row],[ScoreHome]],Table1[[#This Row],[ScoreHome]]-Table1[[#This Row],[ScoreAway]])</f>
        <v>3</v>
      </c>
      <c r="O2330">
        <f>IF(Table1[[#This Row],[SpreadActual]]&lt;Table1[[#This Row],[SpreadFavorite]],1,0)</f>
        <v>0</v>
      </c>
      <c r="Q2330" t="s">
        <v>66</v>
      </c>
      <c r="R2330" t="b">
        <v>0</v>
      </c>
      <c r="S2330">
        <v>61</v>
      </c>
      <c r="T2330">
        <v>10</v>
      </c>
      <c r="U2330">
        <v>86</v>
      </c>
    </row>
    <row r="2331" spans="1:22" x14ac:dyDescent="0.2">
      <c r="A2331" s="1">
        <v>28764</v>
      </c>
      <c r="B2331">
        <v>1978</v>
      </c>
      <c r="C2331">
        <f>_xlfn.MAXIFS(Table1[ScheduleWeekWritten],Table1[ScheduleSeason],Table1[[#This Row],[ScheduleSeason]])</f>
        <v>16</v>
      </c>
      <c r="D2331">
        <v>5</v>
      </c>
      <c r="E2331" cm="1">
        <f t="array" ref="E2331">_xlfn.XLOOKUP(Table1[[#This Row],[ScheduleWeekWritten]],Table3[Game],100+Table3[Increase],Table1[[#This Row],[ScheduleWeekWritten]])</f>
        <v>5</v>
      </c>
      <c r="F2331" t="b">
        <v>0</v>
      </c>
      <c r="G2331" t="s">
        <v>24</v>
      </c>
      <c r="H2331">
        <v>28</v>
      </c>
      <c r="I2331">
        <v>7</v>
      </c>
      <c r="J2331" t="s">
        <v>128</v>
      </c>
      <c r="K2331" t="s">
        <v>88</v>
      </c>
      <c r="L2331" t="str">
        <f>_xlfn.XLOOKUP(Table1[[#This Row],[TeamFavoriteID]],Table2[team_id],Table2[team_name],_xlfn.XLOOKUP(Table1[[#This Row],[TeamFavoriteID]],Table2[team_id_pfr],Table2[team_name],"Even"))</f>
        <v>Denver Broncos</v>
      </c>
      <c r="M2331">
        <v>-9</v>
      </c>
      <c r="N2331">
        <f>IF(Table1[[#This Row],[TeamFavorite]]=Table1[[#This Row],[TeamHome]],Table1[[#This Row],[ScoreAway]]-Table1[[#This Row],[ScoreHome]],Table1[[#This Row],[ScoreHome]]-Table1[[#This Row],[ScoreAway]])</f>
        <v>-21</v>
      </c>
      <c r="O2331">
        <f>IF(Table1[[#This Row],[SpreadActual]]&lt;Table1[[#This Row],[SpreadFavorite]],1,0)</f>
        <v>1</v>
      </c>
      <c r="Q2331" t="s">
        <v>71</v>
      </c>
      <c r="R2331" t="b">
        <v>0</v>
      </c>
      <c r="S2331">
        <v>65</v>
      </c>
      <c r="T2331">
        <v>9</v>
      </c>
      <c r="U2331">
        <v>23</v>
      </c>
    </row>
    <row r="2332" spans="1:22" x14ac:dyDescent="0.2">
      <c r="A2332" s="1">
        <v>28764</v>
      </c>
      <c r="B2332">
        <v>1978</v>
      </c>
      <c r="C2332">
        <f>_xlfn.MAXIFS(Table1[ScheduleWeekWritten],Table1[ScheduleSeason],Table1[[#This Row],[ScheduleSeason]])</f>
        <v>16</v>
      </c>
      <c r="D2332">
        <v>5</v>
      </c>
      <c r="E2332" cm="1">
        <f t="array" ref="E2332">_xlfn.XLOOKUP(Table1[[#This Row],[ScheduleWeekWritten]],Table3[Game],100+Table3[Increase],Table1[[#This Row],[ScheduleWeekWritten]])</f>
        <v>5</v>
      </c>
      <c r="F2332" t="b">
        <v>0</v>
      </c>
      <c r="G2332" t="s">
        <v>33</v>
      </c>
      <c r="H2332">
        <v>35</v>
      </c>
      <c r="I2332">
        <v>14</v>
      </c>
      <c r="J2332" t="s">
        <v>45</v>
      </c>
      <c r="K2332" t="s">
        <v>35</v>
      </c>
      <c r="L2332" t="str">
        <f>_xlfn.XLOOKUP(Table1[[#This Row],[TeamFavoriteID]],Table2[team_id],Table2[team_name],_xlfn.XLOOKUP(Table1[[#This Row],[TeamFavoriteID]],Table2[team_id_pfr],Table2[team_name],"Even"))</f>
        <v>Green Bay Packers</v>
      </c>
      <c r="M2332">
        <v>-5</v>
      </c>
      <c r="N2332">
        <f>IF(Table1[[#This Row],[TeamFavorite]]=Table1[[#This Row],[TeamHome]],Table1[[#This Row],[ScoreAway]]-Table1[[#This Row],[ScoreHome]],Table1[[#This Row],[ScoreHome]]-Table1[[#This Row],[ScoreAway]])</f>
        <v>-21</v>
      </c>
      <c r="O2332">
        <f>IF(Table1[[#This Row],[SpreadActual]]&lt;Table1[[#This Row],[SpreadFavorite]],1,0)</f>
        <v>1</v>
      </c>
      <c r="Q2332" t="s">
        <v>36</v>
      </c>
      <c r="R2332" t="b">
        <v>0</v>
      </c>
      <c r="S2332">
        <v>57</v>
      </c>
      <c r="T2332">
        <v>10</v>
      </c>
      <c r="U2332">
        <v>78</v>
      </c>
    </row>
    <row r="2333" spans="1:22" x14ac:dyDescent="0.2">
      <c r="A2333" s="1">
        <v>28764</v>
      </c>
      <c r="B2333">
        <v>1978</v>
      </c>
      <c r="C2333">
        <f>_xlfn.MAXIFS(Table1[ScheduleWeekWritten],Table1[ScheduleSeason],Table1[[#This Row],[ScheduleSeason]])</f>
        <v>16</v>
      </c>
      <c r="D2333">
        <v>5</v>
      </c>
      <c r="E2333" cm="1">
        <f t="array" ref="E2333">_xlfn.XLOOKUP(Table1[[#This Row],[ScheduleWeekWritten]],Table3[Game],100+Table3[Increase],Table1[[#This Row],[ScheduleWeekWritten]])</f>
        <v>5</v>
      </c>
      <c r="F2333" t="b">
        <v>0</v>
      </c>
      <c r="G2333" t="s">
        <v>19</v>
      </c>
      <c r="H2333">
        <v>24</v>
      </c>
      <c r="I2333">
        <v>10</v>
      </c>
      <c r="J2333" t="s">
        <v>57</v>
      </c>
      <c r="K2333" t="s">
        <v>91</v>
      </c>
      <c r="L2333" t="str">
        <f>_xlfn.XLOOKUP(Table1[[#This Row],[TeamFavoriteID]],Table2[team_id],Table2[team_name],_xlfn.XLOOKUP(Table1[[#This Row],[TeamFavoriteID]],Table2[team_id_pfr],Table2[team_name],"Even"))</f>
        <v>Miami Dolphins</v>
      </c>
      <c r="M2333">
        <v>-9</v>
      </c>
      <c r="N2333">
        <f>IF(Table1[[#This Row],[TeamFavorite]]=Table1[[#This Row],[TeamHome]],Table1[[#This Row],[ScoreAway]]-Table1[[#This Row],[ScoreHome]],Table1[[#This Row],[ScoreHome]]-Table1[[#This Row],[ScoreAway]])</f>
        <v>-14</v>
      </c>
      <c r="O2333">
        <f>IF(Table1[[#This Row],[SpreadActual]]&lt;Table1[[#This Row],[SpreadFavorite]],1,0)</f>
        <v>1</v>
      </c>
      <c r="Q2333" t="s">
        <v>22</v>
      </c>
      <c r="R2333" t="b">
        <v>0</v>
      </c>
      <c r="S2333">
        <v>83</v>
      </c>
      <c r="T2333">
        <v>6</v>
      </c>
      <c r="U2333">
        <v>70</v>
      </c>
    </row>
    <row r="2334" spans="1:22" x14ac:dyDescent="0.2">
      <c r="A2334" s="1">
        <v>28764</v>
      </c>
      <c r="B2334">
        <v>1978</v>
      </c>
      <c r="C2334">
        <f>_xlfn.MAXIFS(Table1[ScheduleWeekWritten],Table1[ScheduleSeason],Table1[[#This Row],[ScheduleSeason]])</f>
        <v>16</v>
      </c>
      <c r="D2334">
        <v>5</v>
      </c>
      <c r="E2334" cm="1">
        <f t="array" ref="E2334">_xlfn.XLOOKUP(Table1[[#This Row],[ScheduleWeekWritten]],Table3[Game],100+Table3[Increase],Table1[[#This Row],[ScheduleWeekWritten]])</f>
        <v>5</v>
      </c>
      <c r="F2334" t="b">
        <v>0</v>
      </c>
      <c r="G2334" t="s">
        <v>115</v>
      </c>
      <c r="H2334">
        <v>28</v>
      </c>
      <c r="I2334">
        <v>23</v>
      </c>
      <c r="J2334" t="s">
        <v>27</v>
      </c>
      <c r="K2334" t="s">
        <v>70</v>
      </c>
      <c r="L2334" t="str">
        <f>_xlfn.XLOOKUP(Table1[[#This Row],[TeamFavoriteID]],Table2[team_id],Table2[team_name],_xlfn.XLOOKUP(Table1[[#This Row],[TeamFavoriteID]],Table2[team_id_pfr],Table2[team_name],"Even"))</f>
        <v>Boston Patriots</v>
      </c>
      <c r="M2334">
        <v>-7.5</v>
      </c>
      <c r="N2334">
        <f>IF(Table1[[#This Row],[TeamFavorite]]=Table1[[#This Row],[TeamHome]],Table1[[#This Row],[ScoreAway]]-Table1[[#This Row],[ScoreHome]],Table1[[#This Row],[ScoreHome]]-Table1[[#This Row],[ScoreAway]])</f>
        <v>5</v>
      </c>
      <c r="O2334">
        <f>IF(Table1[[#This Row],[SpreadActual]]&lt;Table1[[#This Row],[SpreadFavorite]],1,0)</f>
        <v>0</v>
      </c>
      <c r="Q2334" t="s">
        <v>116</v>
      </c>
      <c r="R2334" t="b">
        <v>0</v>
      </c>
      <c r="S2334">
        <v>59</v>
      </c>
      <c r="T2334">
        <v>10</v>
      </c>
      <c r="U2334">
        <v>83</v>
      </c>
    </row>
    <row r="2335" spans="1:22" x14ac:dyDescent="0.2">
      <c r="A2335" s="1">
        <v>28764</v>
      </c>
      <c r="B2335">
        <v>1978</v>
      </c>
      <c r="C2335">
        <f>_xlfn.MAXIFS(Table1[ScheduleWeekWritten],Table1[ScheduleSeason],Table1[[#This Row],[ScheduleSeason]])</f>
        <v>16</v>
      </c>
      <c r="D2335">
        <v>5</v>
      </c>
      <c r="E2335" cm="1">
        <f t="array" ref="E2335">_xlfn.XLOOKUP(Table1[[#This Row],[ScheduleWeekWritten]],Table3[Game],100+Table3[Increase],Table1[[#This Row],[ScheduleWeekWritten]])</f>
        <v>5</v>
      </c>
      <c r="F2335" t="b">
        <v>0</v>
      </c>
      <c r="G2335" t="s">
        <v>95</v>
      </c>
      <c r="H2335">
        <v>20</v>
      </c>
      <c r="I2335">
        <v>26</v>
      </c>
      <c r="J2335" t="s">
        <v>39</v>
      </c>
      <c r="K2335" t="s">
        <v>40</v>
      </c>
      <c r="L2335" t="str">
        <f>_xlfn.XLOOKUP(Table1[[#This Row],[TeamFavoriteID]],Table2[team_id],Table2[team_name],_xlfn.XLOOKUP(Table1[[#This Row],[TeamFavoriteID]],Table2[team_id_pfr],Table2[team_name],"Even"))</f>
        <v>Los Angeles Rams</v>
      </c>
      <c r="M2335">
        <v>-9.5</v>
      </c>
      <c r="N2335">
        <f>IF(Table1[[#This Row],[TeamFavorite]]=Table1[[#This Row],[TeamHome]],Table1[[#This Row],[ScoreAway]]-Table1[[#This Row],[ScoreHome]],Table1[[#This Row],[ScoreHome]]-Table1[[#This Row],[ScoreAway]])</f>
        <v>-6</v>
      </c>
      <c r="O2335">
        <f>IF(Table1[[#This Row],[SpreadActual]]&lt;Table1[[#This Row],[SpreadFavorite]],1,0)</f>
        <v>0</v>
      </c>
      <c r="Q2335" t="s">
        <v>124</v>
      </c>
      <c r="R2335" t="b">
        <v>0</v>
      </c>
      <c r="S2335">
        <v>72</v>
      </c>
      <c r="T2335">
        <v>0</v>
      </c>
      <c r="V2335" t="s">
        <v>103</v>
      </c>
    </row>
    <row r="2336" spans="1:22" x14ac:dyDescent="0.2">
      <c r="A2336" s="1">
        <v>28764</v>
      </c>
      <c r="B2336">
        <v>1978</v>
      </c>
      <c r="C2336">
        <f>_xlfn.MAXIFS(Table1[ScheduleWeekWritten],Table1[ScheduleSeason],Table1[[#This Row],[ScheduleSeason]])</f>
        <v>16</v>
      </c>
      <c r="D2336">
        <v>5</v>
      </c>
      <c r="E2336" cm="1">
        <f t="array" ref="E2336">_xlfn.XLOOKUP(Table1[[#This Row],[ScheduleWeekWritten]],Table3[Game],100+Table3[Increase],Table1[[#This Row],[ScheduleWeekWritten]])</f>
        <v>5</v>
      </c>
      <c r="F2336" t="b">
        <v>0</v>
      </c>
      <c r="G2336" t="s">
        <v>31</v>
      </c>
      <c r="H2336">
        <v>17</v>
      </c>
      <c r="I2336">
        <v>28</v>
      </c>
      <c r="J2336" t="s">
        <v>49</v>
      </c>
      <c r="K2336" t="s">
        <v>51</v>
      </c>
      <c r="L2336" t="str">
        <f>_xlfn.XLOOKUP(Table1[[#This Row],[TeamFavoriteID]],Table2[team_id],Table2[team_name],_xlfn.XLOOKUP(Table1[[#This Row],[TeamFavoriteID]],Table2[team_id_pfr],Table2[team_name],"Even"))</f>
        <v>Pittsburgh Steelers</v>
      </c>
      <c r="M2336">
        <v>-12.5</v>
      </c>
      <c r="N2336">
        <f>IF(Table1[[#This Row],[TeamFavorite]]=Table1[[#This Row],[TeamHome]],Table1[[#This Row],[ScoreAway]]-Table1[[#This Row],[ScoreHome]],Table1[[#This Row],[ScoreHome]]-Table1[[#This Row],[ScoreAway]])</f>
        <v>-11</v>
      </c>
      <c r="O2336">
        <f>IF(Table1[[#This Row],[SpreadActual]]&lt;Table1[[#This Row],[SpreadFavorite]],1,0)</f>
        <v>0</v>
      </c>
      <c r="Q2336" t="s">
        <v>74</v>
      </c>
      <c r="R2336" t="b">
        <v>0</v>
      </c>
      <c r="S2336">
        <v>66</v>
      </c>
      <c r="T2336">
        <v>9</v>
      </c>
      <c r="U2336">
        <v>75</v>
      </c>
    </row>
    <row r="2337" spans="1:22" x14ac:dyDescent="0.2">
      <c r="A2337" s="1">
        <v>28764</v>
      </c>
      <c r="B2337">
        <v>1978</v>
      </c>
      <c r="C2337">
        <f>_xlfn.MAXIFS(Table1[ScheduleWeekWritten],Table1[ScheduleSeason],Table1[[#This Row],[ScheduleSeason]])</f>
        <v>16</v>
      </c>
      <c r="D2337">
        <v>5</v>
      </c>
      <c r="E2337" cm="1">
        <f t="array" ref="E2337">_xlfn.XLOOKUP(Table1[[#This Row],[ScheduleWeekWritten]],Table3[Game],100+Table3[Increase],Table1[[#This Row],[ScheduleWeekWritten]])</f>
        <v>5</v>
      </c>
      <c r="F2337" t="b">
        <v>0</v>
      </c>
      <c r="G2337" t="s">
        <v>53</v>
      </c>
      <c r="H2337">
        <v>28</v>
      </c>
      <c r="I2337">
        <v>12</v>
      </c>
      <c r="J2337" t="s">
        <v>101</v>
      </c>
      <c r="K2337" t="s">
        <v>104</v>
      </c>
      <c r="L2337" t="str">
        <f>_xlfn.XLOOKUP(Table1[[#This Row],[TeamFavoriteID]],Table2[team_id],Table2[team_name],_xlfn.XLOOKUP(Table1[[#This Row],[TeamFavoriteID]],Table2[team_id_pfr],Table2[team_name],"Even"))</f>
        <v>Cincinnati Bengals</v>
      </c>
      <c r="M2337">
        <v>-2.5</v>
      </c>
      <c r="N2337">
        <f>IF(Table1[[#This Row],[TeamFavorite]]=Table1[[#This Row],[TeamHome]],Table1[[#This Row],[ScoreAway]]-Table1[[#This Row],[ScoreHome]],Table1[[#This Row],[ScoreHome]]-Table1[[#This Row],[ScoreAway]])</f>
        <v>16</v>
      </c>
      <c r="O2337">
        <f>IF(Table1[[#This Row],[SpreadActual]]&lt;Table1[[#This Row],[SpreadFavorite]],1,0)</f>
        <v>0</v>
      </c>
      <c r="Q2337" t="s">
        <v>118</v>
      </c>
      <c r="R2337" t="b">
        <v>0</v>
      </c>
      <c r="S2337">
        <v>62</v>
      </c>
      <c r="T2337">
        <v>11</v>
      </c>
      <c r="U2337">
        <v>71</v>
      </c>
    </row>
    <row r="2338" spans="1:22" x14ac:dyDescent="0.2">
      <c r="A2338" s="1">
        <v>28764</v>
      </c>
      <c r="B2338">
        <v>1978</v>
      </c>
      <c r="C2338">
        <f>_xlfn.MAXIFS(Table1[ScheduleWeekWritten],Table1[ScheduleSeason],Table1[[#This Row],[ScheduleSeason]])</f>
        <v>16</v>
      </c>
      <c r="D2338">
        <v>5</v>
      </c>
      <c r="E2338" cm="1">
        <f t="array" ref="E2338">_xlfn.XLOOKUP(Table1[[#This Row],[ScheduleWeekWritten]],Table3[Game],100+Table3[Increase],Table1[[#This Row],[ScheduleWeekWritten]])</f>
        <v>5</v>
      </c>
      <c r="F2338" t="b">
        <v>0</v>
      </c>
      <c r="G2338" t="s">
        <v>127</v>
      </c>
      <c r="H2338">
        <v>7</v>
      </c>
      <c r="I2338">
        <v>24</v>
      </c>
      <c r="J2338" t="s">
        <v>54</v>
      </c>
      <c r="K2338" t="s">
        <v>55</v>
      </c>
      <c r="L2338" t="str">
        <f>_xlfn.XLOOKUP(Table1[[#This Row],[TeamFavoriteID]],Table2[team_id],Table2[team_name],_xlfn.XLOOKUP(Table1[[#This Row],[TeamFavoriteID]],Table2[team_id_pfr],Table2[team_name],"Even"))</f>
        <v>Minnesota Vikings</v>
      </c>
      <c r="M2338">
        <v>-6</v>
      </c>
      <c r="N2338">
        <f>IF(Table1[[#This Row],[TeamFavorite]]=Table1[[#This Row],[TeamHome]],Table1[[#This Row],[ScoreAway]]-Table1[[#This Row],[ScoreHome]],Table1[[#This Row],[ScoreHome]]-Table1[[#This Row],[ScoreAway]])</f>
        <v>-17</v>
      </c>
      <c r="O2338">
        <f>IF(Table1[[#This Row],[SpreadActual]]&lt;Table1[[#This Row],[SpreadFavorite]],1,0)</f>
        <v>1</v>
      </c>
      <c r="Q2338" t="s">
        <v>130</v>
      </c>
      <c r="R2338" t="b">
        <v>0</v>
      </c>
      <c r="S2338">
        <v>78</v>
      </c>
      <c r="T2338">
        <v>6</v>
      </c>
      <c r="U2338">
        <v>83</v>
      </c>
    </row>
    <row r="2339" spans="1:22" x14ac:dyDescent="0.2">
      <c r="A2339" s="1">
        <v>28765</v>
      </c>
      <c r="B2339">
        <v>1978</v>
      </c>
      <c r="C2339">
        <f>_xlfn.MAXIFS(Table1[ScheduleWeekWritten],Table1[ScheduleSeason],Table1[[#This Row],[ScheduleSeason]])</f>
        <v>16</v>
      </c>
      <c r="D2339">
        <v>5</v>
      </c>
      <c r="E2339" cm="1">
        <f t="array" ref="E2339">_xlfn.XLOOKUP(Table1[[#This Row],[ScheduleWeekWritten]],Table3[Game],100+Table3[Increase],Table1[[#This Row],[ScheduleWeekWritten]])</f>
        <v>5</v>
      </c>
      <c r="F2339" t="b">
        <v>0</v>
      </c>
      <c r="G2339" t="s">
        <v>61</v>
      </c>
      <c r="H2339">
        <v>9</v>
      </c>
      <c r="I2339">
        <v>5</v>
      </c>
      <c r="J2339" t="s">
        <v>67</v>
      </c>
      <c r="K2339" t="s">
        <v>68</v>
      </c>
      <c r="L2339" t="str">
        <f>_xlfn.XLOOKUP(Table1[[#This Row],[TeamFavoriteID]],Table2[team_id],Table2[team_name],_xlfn.XLOOKUP(Table1[[#This Row],[TeamFavoriteID]],Table2[team_id_pfr],Table2[team_name],"Even"))</f>
        <v>Dallas Cowboys</v>
      </c>
      <c r="M2339">
        <v>-4.5</v>
      </c>
      <c r="N2339">
        <f>IF(Table1[[#This Row],[TeamFavorite]]=Table1[[#This Row],[TeamHome]],Table1[[#This Row],[ScoreAway]]-Table1[[#This Row],[ScoreHome]],Table1[[#This Row],[ScoreHome]]-Table1[[#This Row],[ScoreAway]])</f>
        <v>4</v>
      </c>
      <c r="O2339">
        <f>IF(Table1[[#This Row],[SpreadActual]]&lt;Table1[[#This Row],[SpreadFavorite]],1,0)</f>
        <v>0</v>
      </c>
      <c r="P2339">
        <v>37</v>
      </c>
      <c r="Q2339" t="s">
        <v>64</v>
      </c>
      <c r="R2339" t="b">
        <v>0</v>
      </c>
      <c r="S2339">
        <v>68</v>
      </c>
      <c r="T2339">
        <v>13</v>
      </c>
      <c r="U2339">
        <v>58</v>
      </c>
    </row>
    <row r="2340" spans="1:22" x14ac:dyDescent="0.2">
      <c r="A2340" s="1">
        <v>28771</v>
      </c>
      <c r="B2340">
        <v>1978</v>
      </c>
      <c r="C2340">
        <f>_xlfn.MAXIFS(Table1[ScheduleWeekWritten],Table1[ScheduleSeason],Table1[[#This Row],[ScheduleSeason]])</f>
        <v>16</v>
      </c>
      <c r="D2340">
        <v>6</v>
      </c>
      <c r="E2340" cm="1">
        <f t="array" ref="E2340">_xlfn.XLOOKUP(Table1[[#This Row],[ScheduleWeekWritten]],Table3[Game],100+Table3[Increase],Table1[[#This Row],[ScheduleWeekWritten]])</f>
        <v>6</v>
      </c>
      <c r="F2340" t="b">
        <v>0</v>
      </c>
      <c r="G2340" t="s">
        <v>67</v>
      </c>
      <c r="H2340">
        <v>24</v>
      </c>
      <c r="I2340">
        <v>3</v>
      </c>
      <c r="J2340" t="s">
        <v>50</v>
      </c>
      <c r="K2340" t="s">
        <v>68</v>
      </c>
      <c r="L2340" t="str">
        <f>_xlfn.XLOOKUP(Table1[[#This Row],[TeamFavoriteID]],Table2[team_id],Table2[team_name],_xlfn.XLOOKUP(Table1[[#This Row],[TeamFavoriteID]],Table2[team_id_pfr],Table2[team_name],"Even"))</f>
        <v>Dallas Cowboys</v>
      </c>
      <c r="M2340">
        <v>-11</v>
      </c>
      <c r="N2340">
        <f>IF(Table1[[#This Row],[TeamFavorite]]=Table1[[#This Row],[TeamHome]],Table1[[#This Row],[ScoreAway]]-Table1[[#This Row],[ScoreHome]],Table1[[#This Row],[ScoreHome]]-Table1[[#This Row],[ScoreAway]])</f>
        <v>-21</v>
      </c>
      <c r="O2340">
        <f>IF(Table1[[#This Row],[SpreadActual]]&lt;Table1[[#This Row],[SpreadFavorite]],1,0)</f>
        <v>1</v>
      </c>
      <c r="Q2340" t="s">
        <v>119</v>
      </c>
      <c r="R2340" t="b">
        <v>0</v>
      </c>
      <c r="S2340">
        <v>69</v>
      </c>
      <c r="T2340">
        <v>10</v>
      </c>
      <c r="U2340">
        <v>40</v>
      </c>
    </row>
    <row r="2341" spans="1:22" x14ac:dyDescent="0.2">
      <c r="A2341" s="1">
        <v>28771</v>
      </c>
      <c r="B2341">
        <v>1978</v>
      </c>
      <c r="C2341">
        <f>_xlfn.MAXIFS(Table1[ScheduleWeekWritten],Table1[ScheduleSeason],Table1[[#This Row],[ScheduleSeason]])</f>
        <v>16</v>
      </c>
      <c r="D2341">
        <v>6</v>
      </c>
      <c r="E2341" cm="1">
        <f t="array" ref="E2341">_xlfn.XLOOKUP(Table1[[#This Row],[ScheduleWeekWritten]],Table3[Game],100+Table3[Increase],Table1[[#This Row],[ScheduleWeekWritten]])</f>
        <v>6</v>
      </c>
      <c r="F2341" t="b">
        <v>0</v>
      </c>
      <c r="G2341" t="s">
        <v>45</v>
      </c>
      <c r="H2341">
        <v>19</v>
      </c>
      <c r="I2341">
        <v>21</v>
      </c>
      <c r="J2341" t="s">
        <v>61</v>
      </c>
      <c r="K2341" t="s">
        <v>85</v>
      </c>
      <c r="L2341" t="str">
        <f>_xlfn.XLOOKUP(Table1[[#This Row],[TeamFavoriteID]],Table2[team_id],Table2[team_name],_xlfn.XLOOKUP(Table1[[#This Row],[TeamFavoriteID]],Table2[team_id_pfr],Table2[team_name],"Even"))</f>
        <v>Washington Commanders</v>
      </c>
      <c r="M2341">
        <v>-9</v>
      </c>
      <c r="N2341">
        <f>IF(Table1[[#This Row],[TeamFavorite]]=Table1[[#This Row],[TeamHome]],Table1[[#This Row],[ScoreAway]]-Table1[[#This Row],[ScoreHome]],Table1[[#This Row],[ScoreHome]]-Table1[[#This Row],[ScoreAway]])</f>
        <v>-2</v>
      </c>
      <c r="O2341">
        <f>IF(Table1[[#This Row],[SpreadActual]]&lt;Table1[[#This Row],[SpreadFavorite]],1,0)</f>
        <v>0</v>
      </c>
      <c r="Q2341" t="s">
        <v>125</v>
      </c>
      <c r="R2341" t="b">
        <v>0</v>
      </c>
      <c r="S2341">
        <v>72</v>
      </c>
      <c r="T2341">
        <v>0</v>
      </c>
      <c r="V2341" t="s">
        <v>103</v>
      </c>
    </row>
    <row r="2342" spans="1:22" x14ac:dyDescent="0.2">
      <c r="A2342" s="1">
        <v>28771</v>
      </c>
      <c r="B2342">
        <v>1978</v>
      </c>
      <c r="C2342">
        <f>_xlfn.MAXIFS(Table1[ScheduleWeekWritten],Table1[ScheduleSeason],Table1[[#This Row],[ScheduleSeason]])</f>
        <v>16</v>
      </c>
      <c r="D2342">
        <v>6</v>
      </c>
      <c r="E2342" cm="1">
        <f t="array" ref="E2342">_xlfn.XLOOKUP(Table1[[#This Row],[ScheduleWeekWritten]],Table3[Game],100+Table3[Increase],Table1[[#This Row],[ScheduleWeekWritten]])</f>
        <v>6</v>
      </c>
      <c r="F2342" t="b">
        <v>0</v>
      </c>
      <c r="G2342" t="s">
        <v>33</v>
      </c>
      <c r="H2342">
        <v>24</v>
      </c>
      <c r="I2342">
        <v>14</v>
      </c>
      <c r="J2342" t="s">
        <v>46</v>
      </c>
      <c r="K2342" t="s">
        <v>47</v>
      </c>
      <c r="L2342" t="str">
        <f>_xlfn.XLOOKUP(Table1[[#This Row],[TeamFavoriteID]],Table2[team_id],Table2[team_name],_xlfn.XLOOKUP(Table1[[#This Row],[TeamFavoriteID]],Table2[team_id_pfr],Table2[team_name],"Even"))</f>
        <v>Chicago Bears</v>
      </c>
      <c r="M2342">
        <v>-1.5</v>
      </c>
      <c r="N2342">
        <f>IF(Table1[[#This Row],[TeamFavorite]]=Table1[[#This Row],[TeamHome]],Table1[[#This Row],[ScoreAway]]-Table1[[#This Row],[ScoreHome]],Table1[[#This Row],[ScoreHome]]-Table1[[#This Row],[ScoreAway]])</f>
        <v>10</v>
      </c>
      <c r="O2342">
        <f>IF(Table1[[#This Row],[SpreadActual]]&lt;Table1[[#This Row],[SpreadFavorite]],1,0)</f>
        <v>0</v>
      </c>
      <c r="Q2342" t="s">
        <v>82</v>
      </c>
      <c r="R2342" t="b">
        <v>0</v>
      </c>
      <c r="S2342">
        <v>40</v>
      </c>
      <c r="T2342">
        <v>9</v>
      </c>
      <c r="U2342">
        <v>70</v>
      </c>
    </row>
    <row r="2343" spans="1:22" x14ac:dyDescent="0.2">
      <c r="A2343" s="1">
        <v>28771</v>
      </c>
      <c r="B2343">
        <v>1978</v>
      </c>
      <c r="C2343">
        <f>_xlfn.MAXIFS(Table1[ScheduleWeekWritten],Table1[ScheduleSeason],Table1[[#This Row],[ScheduleSeason]])</f>
        <v>16</v>
      </c>
      <c r="D2343">
        <v>6</v>
      </c>
      <c r="E2343" cm="1">
        <f t="array" ref="E2343">_xlfn.XLOOKUP(Table1[[#This Row],[ScheduleWeekWritten]],Table3[Game],100+Table3[Increase],Table1[[#This Row],[ScheduleWeekWritten]])</f>
        <v>6</v>
      </c>
      <c r="F2343" t="b">
        <v>0</v>
      </c>
      <c r="G2343" t="s">
        <v>42</v>
      </c>
      <c r="H2343">
        <v>13</v>
      </c>
      <c r="I2343">
        <v>30</v>
      </c>
      <c r="J2343" t="s">
        <v>127</v>
      </c>
      <c r="K2343" t="s">
        <v>75</v>
      </c>
      <c r="L2343" t="str">
        <f>_xlfn.XLOOKUP(Table1[[#This Row],[TeamFavoriteID]],Table2[team_id],Table2[team_name],_xlfn.XLOOKUP(Table1[[#This Row],[TeamFavoriteID]],Table2[team_id_pfr],Table2[team_name],"Even"))</f>
        <v>Kansas City Chiefs</v>
      </c>
      <c r="M2343">
        <v>-4.5</v>
      </c>
      <c r="N2343">
        <f>IF(Table1[[#This Row],[TeamFavorite]]=Table1[[#This Row],[TeamHome]],Table1[[#This Row],[ScoreAway]]-Table1[[#This Row],[ScoreHome]],Table1[[#This Row],[ScoreHome]]-Table1[[#This Row],[ScoreAway]])</f>
        <v>17</v>
      </c>
      <c r="O2343">
        <f>IF(Table1[[#This Row],[SpreadActual]]&lt;Table1[[#This Row],[SpreadFavorite]],1,0)</f>
        <v>0</v>
      </c>
      <c r="Q2343" t="s">
        <v>117</v>
      </c>
      <c r="R2343" t="b">
        <v>0</v>
      </c>
      <c r="S2343">
        <v>54</v>
      </c>
      <c r="T2343">
        <v>12</v>
      </c>
      <c r="U2343">
        <v>58</v>
      </c>
    </row>
    <row r="2344" spans="1:22" x14ac:dyDescent="0.2">
      <c r="A2344" s="1">
        <v>28771</v>
      </c>
      <c r="B2344">
        <v>1978</v>
      </c>
      <c r="C2344">
        <f>_xlfn.MAXIFS(Table1[ScheduleWeekWritten],Table1[ScheduleSeason],Table1[[#This Row],[ScheduleSeason]])</f>
        <v>16</v>
      </c>
      <c r="D2344">
        <v>6</v>
      </c>
      <c r="E2344" cm="1">
        <f t="array" ref="E2344">_xlfn.XLOOKUP(Table1[[#This Row],[ScheduleWeekWritten]],Table3[Game],100+Table3[Increase],Table1[[#This Row],[ScheduleWeekWritten]])</f>
        <v>6</v>
      </c>
      <c r="F2344" t="b">
        <v>0</v>
      </c>
      <c r="G2344" t="s">
        <v>39</v>
      </c>
      <c r="H2344">
        <v>27</v>
      </c>
      <c r="I2344">
        <v>10</v>
      </c>
      <c r="J2344" t="s">
        <v>53</v>
      </c>
      <c r="K2344" t="s">
        <v>40</v>
      </c>
      <c r="L2344" t="str">
        <f>_xlfn.XLOOKUP(Table1[[#This Row],[TeamFavoriteID]],Table2[team_id],Table2[team_name],_xlfn.XLOOKUP(Table1[[#This Row],[TeamFavoriteID]],Table2[team_id_pfr],Table2[team_name],"Even"))</f>
        <v>Los Angeles Rams</v>
      </c>
      <c r="M2344">
        <v>-13.5</v>
      </c>
      <c r="N2344">
        <f>IF(Table1[[#This Row],[TeamFavorite]]=Table1[[#This Row],[TeamHome]],Table1[[#This Row],[ScoreAway]]-Table1[[#This Row],[ScoreHome]],Table1[[#This Row],[ScoreHome]]-Table1[[#This Row],[ScoreAway]])</f>
        <v>-17</v>
      </c>
      <c r="O2344">
        <f>IF(Table1[[#This Row],[SpreadActual]]&lt;Table1[[#This Row],[SpreadFavorite]],1,0)</f>
        <v>1</v>
      </c>
      <c r="Q2344" t="s">
        <v>65</v>
      </c>
      <c r="R2344" t="b">
        <v>0</v>
      </c>
      <c r="S2344">
        <v>69</v>
      </c>
      <c r="T2344">
        <v>8</v>
      </c>
      <c r="U2344">
        <v>79</v>
      </c>
    </row>
    <row r="2345" spans="1:22" x14ac:dyDescent="0.2">
      <c r="A2345" s="1">
        <v>28771</v>
      </c>
      <c r="B2345">
        <v>1978</v>
      </c>
      <c r="C2345">
        <f>_xlfn.MAXIFS(Table1[ScheduleWeekWritten],Table1[ScheduleSeason],Table1[[#This Row],[ScheduleSeason]])</f>
        <v>16</v>
      </c>
      <c r="D2345">
        <v>6</v>
      </c>
      <c r="E2345" cm="1">
        <f t="array" ref="E2345">_xlfn.XLOOKUP(Table1[[#This Row],[ScheduleWeekWritten]],Table3[Game],100+Table3[Increase],Table1[[#This Row],[ScheduleWeekWritten]])</f>
        <v>6</v>
      </c>
      <c r="F2345" t="b">
        <v>0</v>
      </c>
      <c r="G2345" t="s">
        <v>115</v>
      </c>
      <c r="H2345">
        <v>24</v>
      </c>
      <c r="I2345">
        <v>14</v>
      </c>
      <c r="J2345" t="s">
        <v>58</v>
      </c>
      <c r="K2345" t="s">
        <v>70</v>
      </c>
      <c r="L2345" t="str">
        <f>_xlfn.XLOOKUP(Table1[[#This Row],[TeamFavoriteID]],Table2[team_id],Table2[team_name],_xlfn.XLOOKUP(Table1[[#This Row],[TeamFavoriteID]],Table2[team_id_pfr],Table2[team_name],"Even"))</f>
        <v>Boston Patriots</v>
      </c>
      <c r="M2345">
        <v>-7</v>
      </c>
      <c r="N2345">
        <f>IF(Table1[[#This Row],[TeamFavorite]]=Table1[[#This Row],[TeamHome]],Table1[[#This Row],[ScoreAway]]-Table1[[#This Row],[ScoreHome]],Table1[[#This Row],[ScoreHome]]-Table1[[#This Row],[ScoreAway]])</f>
        <v>10</v>
      </c>
      <c r="O2345">
        <f>IF(Table1[[#This Row],[SpreadActual]]&lt;Table1[[#This Row],[SpreadFavorite]],1,0)</f>
        <v>0</v>
      </c>
      <c r="Q2345" t="s">
        <v>116</v>
      </c>
      <c r="R2345" t="b">
        <v>0</v>
      </c>
      <c r="S2345">
        <v>48</v>
      </c>
      <c r="T2345">
        <v>14</v>
      </c>
      <c r="U2345">
        <v>60</v>
      </c>
    </row>
    <row r="2346" spans="1:22" x14ac:dyDescent="0.2">
      <c r="A2346" s="1">
        <v>28771</v>
      </c>
      <c r="B2346">
        <v>1978</v>
      </c>
      <c r="C2346">
        <f>_xlfn.MAXIFS(Table1[ScheduleWeekWritten],Table1[ScheduleSeason],Table1[[#This Row],[ScheduleSeason]])</f>
        <v>16</v>
      </c>
      <c r="D2346">
        <v>6</v>
      </c>
      <c r="E2346" cm="1">
        <f t="array" ref="E2346">_xlfn.XLOOKUP(Table1[[#This Row],[ScheduleWeekWritten]],Table3[Game],100+Table3[Increase],Table1[[#This Row],[ScheduleWeekWritten]])</f>
        <v>6</v>
      </c>
      <c r="F2346" t="b">
        <v>0</v>
      </c>
      <c r="G2346" t="s">
        <v>95</v>
      </c>
      <c r="H2346">
        <v>16</v>
      </c>
      <c r="I2346">
        <v>24</v>
      </c>
      <c r="J2346" t="s">
        <v>62</v>
      </c>
      <c r="K2346" t="s">
        <v>63</v>
      </c>
      <c r="L2346" t="str">
        <f>_xlfn.XLOOKUP(Table1[[#This Row],[TeamFavoriteID]],Table2[team_id],Table2[team_name],_xlfn.XLOOKUP(Table1[[#This Row],[TeamFavoriteID]],Table2[team_id_pfr],Table2[team_name],"Even"))</f>
        <v>Cleveland Browns</v>
      </c>
      <c r="M2346">
        <v>-3.5</v>
      </c>
      <c r="N2346">
        <f>IF(Table1[[#This Row],[TeamFavorite]]=Table1[[#This Row],[TeamHome]],Table1[[#This Row],[ScoreAway]]-Table1[[#This Row],[ScoreHome]],Table1[[#This Row],[ScoreHome]]-Table1[[#This Row],[ScoreAway]])</f>
        <v>-8</v>
      </c>
      <c r="O2346">
        <f>IF(Table1[[#This Row],[SpreadActual]]&lt;Table1[[#This Row],[SpreadFavorite]],1,0)</f>
        <v>1</v>
      </c>
      <c r="Q2346" t="s">
        <v>124</v>
      </c>
      <c r="R2346" t="b">
        <v>0</v>
      </c>
      <c r="S2346">
        <v>72</v>
      </c>
      <c r="T2346">
        <v>0</v>
      </c>
      <c r="V2346" t="s">
        <v>103</v>
      </c>
    </row>
    <row r="2347" spans="1:22" x14ac:dyDescent="0.2">
      <c r="A2347" s="1">
        <v>28771</v>
      </c>
      <c r="B2347">
        <v>1978</v>
      </c>
      <c r="C2347">
        <f>_xlfn.MAXIFS(Table1[ScheduleWeekWritten],Table1[ScheduleSeason],Table1[[#This Row],[ScheduleSeason]])</f>
        <v>16</v>
      </c>
      <c r="D2347">
        <v>6</v>
      </c>
      <c r="E2347" cm="1">
        <f t="array" ref="E2347">_xlfn.XLOOKUP(Table1[[#This Row],[ScheduleWeekWritten]],Table3[Game],100+Table3[Increase],Table1[[#This Row],[ScheduleWeekWritten]])</f>
        <v>6</v>
      </c>
      <c r="F2347" t="b">
        <v>0</v>
      </c>
      <c r="G2347" t="s">
        <v>31</v>
      </c>
      <c r="H2347">
        <v>45</v>
      </c>
      <c r="I2347">
        <v>14</v>
      </c>
      <c r="J2347" t="s">
        <v>28</v>
      </c>
      <c r="K2347" t="s">
        <v>43</v>
      </c>
      <c r="L2347" t="str">
        <f>_xlfn.XLOOKUP(Table1[[#This Row],[TeamFavoriteID]],Table2[team_id],Table2[team_name],_xlfn.XLOOKUP(Table1[[#This Row],[TeamFavoriteID]],Table2[team_id_pfr],Table2[team_name],"Even"))</f>
        <v>Buffalo Bills</v>
      </c>
      <c r="M2347">
        <v>-2.5</v>
      </c>
      <c r="N2347">
        <f>IF(Table1[[#This Row],[TeamFavorite]]=Table1[[#This Row],[TeamHome]],Table1[[#This Row],[ScoreAway]]-Table1[[#This Row],[ScoreHome]],Table1[[#This Row],[ScoreHome]]-Table1[[#This Row],[ScoreAway]])</f>
        <v>31</v>
      </c>
      <c r="O2347">
        <f>IF(Table1[[#This Row],[SpreadActual]]&lt;Table1[[#This Row],[SpreadFavorite]],1,0)</f>
        <v>0</v>
      </c>
      <c r="Q2347" t="s">
        <v>74</v>
      </c>
      <c r="R2347" t="b">
        <v>0</v>
      </c>
      <c r="S2347">
        <v>50</v>
      </c>
      <c r="T2347">
        <v>15</v>
      </c>
      <c r="U2347">
        <v>55</v>
      </c>
    </row>
    <row r="2348" spans="1:22" x14ac:dyDescent="0.2">
      <c r="A2348" s="1">
        <v>28771</v>
      </c>
      <c r="B2348">
        <v>1978</v>
      </c>
      <c r="C2348">
        <f>_xlfn.MAXIFS(Table1[ScheduleWeekWritten],Table1[ScheduleSeason],Table1[[#This Row],[ScheduleSeason]])</f>
        <v>16</v>
      </c>
      <c r="D2348">
        <v>6</v>
      </c>
      <c r="E2348" cm="1">
        <f t="array" ref="E2348">_xlfn.XLOOKUP(Table1[[#This Row],[ScheduleWeekWritten]],Table3[Game],100+Table3[Increase],Table1[[#This Row],[ScheduleWeekWritten]])</f>
        <v>6</v>
      </c>
      <c r="F2348" t="b">
        <v>0</v>
      </c>
      <c r="G2348" t="s">
        <v>20</v>
      </c>
      <c r="H2348">
        <v>21</v>
      </c>
      <c r="I2348">
        <v>17</v>
      </c>
      <c r="J2348" t="s">
        <v>23</v>
      </c>
      <c r="K2348" t="s">
        <v>21</v>
      </c>
      <c r="L2348" t="str">
        <f>_xlfn.XLOOKUP(Table1[[#This Row],[TeamFavoriteID]],Table2[team_id],Table2[team_name],_xlfn.XLOOKUP(Table1[[#This Row],[TeamFavoriteID]],Table2[team_id_pfr],Table2[team_name],"Even"))</f>
        <v>Las Vegas Raiders</v>
      </c>
      <c r="M2348">
        <v>-7.5</v>
      </c>
      <c r="N2348">
        <f>IF(Table1[[#This Row],[TeamFavorite]]=Table1[[#This Row],[TeamHome]],Table1[[#This Row],[ScoreAway]]-Table1[[#This Row],[ScoreHome]],Table1[[#This Row],[ScoreHome]]-Table1[[#This Row],[ScoreAway]])</f>
        <v>4</v>
      </c>
      <c r="O2348">
        <f>IF(Table1[[#This Row],[SpreadActual]]&lt;Table1[[#This Row],[SpreadFavorite]],1,0)</f>
        <v>0</v>
      </c>
      <c r="Q2348" t="s">
        <v>76</v>
      </c>
      <c r="R2348" t="b">
        <v>0</v>
      </c>
      <c r="S2348">
        <v>60</v>
      </c>
      <c r="T2348">
        <v>8</v>
      </c>
      <c r="U2348">
        <v>81</v>
      </c>
    </row>
    <row r="2349" spans="1:22" x14ac:dyDescent="0.2">
      <c r="A2349" s="1">
        <v>28771</v>
      </c>
      <c r="B2349">
        <v>1978</v>
      </c>
      <c r="C2349">
        <f>_xlfn.MAXIFS(Table1[ScheduleWeekWritten],Table1[ScheduleSeason],Table1[[#This Row],[ScheduleSeason]])</f>
        <v>16</v>
      </c>
      <c r="D2349">
        <v>6</v>
      </c>
      <c r="E2349" cm="1">
        <f t="array" ref="E2349">_xlfn.XLOOKUP(Table1[[#This Row],[ScheduleWeekWritten]],Table3[Game],100+Table3[Increase],Table1[[#This Row],[ScheduleWeekWritten]])</f>
        <v>6</v>
      </c>
      <c r="F2349" t="b">
        <v>0</v>
      </c>
      <c r="G2349" t="s">
        <v>49</v>
      </c>
      <c r="H2349">
        <v>31</v>
      </c>
      <c r="I2349">
        <v>7</v>
      </c>
      <c r="J2349" t="s">
        <v>38</v>
      </c>
      <c r="K2349" t="s">
        <v>51</v>
      </c>
      <c r="L2349" t="str">
        <f>_xlfn.XLOOKUP(Table1[[#This Row],[TeamFavoriteID]],Table2[team_id],Table2[team_name],_xlfn.XLOOKUP(Table1[[#This Row],[TeamFavoriteID]],Table2[team_id_pfr],Table2[team_name],"Even"))</f>
        <v>Pittsburgh Steelers</v>
      </c>
      <c r="M2349">
        <v>-9</v>
      </c>
      <c r="N2349">
        <f>IF(Table1[[#This Row],[TeamFavorite]]=Table1[[#This Row],[TeamHome]],Table1[[#This Row],[ScoreAway]]-Table1[[#This Row],[ScoreHome]],Table1[[#This Row],[ScoreHome]]-Table1[[#This Row],[ScoreAway]])</f>
        <v>-24</v>
      </c>
      <c r="O2349">
        <f>IF(Table1[[#This Row],[SpreadActual]]&lt;Table1[[#This Row],[SpreadFavorite]],1,0)</f>
        <v>1</v>
      </c>
      <c r="Q2349" t="s">
        <v>113</v>
      </c>
      <c r="R2349" t="b">
        <v>0</v>
      </c>
      <c r="S2349">
        <v>42</v>
      </c>
      <c r="T2349">
        <v>13</v>
      </c>
      <c r="U2349">
        <v>77</v>
      </c>
    </row>
    <row r="2350" spans="1:22" x14ac:dyDescent="0.2">
      <c r="A2350" s="1">
        <v>28771</v>
      </c>
      <c r="B2350">
        <v>1978</v>
      </c>
      <c r="C2350">
        <f>_xlfn.MAXIFS(Table1[ScheduleWeekWritten],Table1[ScheduleSeason],Table1[[#This Row],[ScheduleSeason]])</f>
        <v>16</v>
      </c>
      <c r="D2350">
        <v>6</v>
      </c>
      <c r="E2350" cm="1">
        <f t="array" ref="E2350">_xlfn.XLOOKUP(Table1[[#This Row],[ScheduleWeekWritten]],Table3[Game],100+Table3[Increase],Table1[[#This Row],[ScheduleWeekWritten]])</f>
        <v>6</v>
      </c>
      <c r="F2350" t="b">
        <v>0</v>
      </c>
      <c r="G2350" t="s">
        <v>27</v>
      </c>
      <c r="H2350">
        <v>23</v>
      </c>
      <c r="I2350">
        <v>0</v>
      </c>
      <c r="J2350" t="s">
        <v>24</v>
      </c>
      <c r="K2350" t="s">
        <v>88</v>
      </c>
      <c r="L2350" t="str">
        <f>_xlfn.XLOOKUP(Table1[[#This Row],[TeamFavoriteID]],Table2[team_id],Table2[team_name],_xlfn.XLOOKUP(Table1[[#This Row],[TeamFavoriteID]],Table2[team_id_pfr],Table2[team_name],"Even"))</f>
        <v>Denver Broncos</v>
      </c>
      <c r="M2350">
        <v>-1</v>
      </c>
      <c r="N2350">
        <f>IF(Table1[[#This Row],[TeamFavorite]]=Table1[[#This Row],[TeamHome]],Table1[[#This Row],[ScoreAway]]-Table1[[#This Row],[ScoreHome]],Table1[[#This Row],[ScoreHome]]-Table1[[#This Row],[ScoreAway]])</f>
        <v>23</v>
      </c>
      <c r="O2350">
        <f>IF(Table1[[#This Row],[SpreadActual]]&lt;Table1[[#This Row],[SpreadFavorite]],1,0)</f>
        <v>0</v>
      </c>
      <c r="Q2350" t="s">
        <v>94</v>
      </c>
      <c r="R2350" t="b">
        <v>0</v>
      </c>
      <c r="S2350">
        <v>70</v>
      </c>
      <c r="T2350">
        <v>7</v>
      </c>
      <c r="U2350">
        <v>80</v>
      </c>
    </row>
    <row r="2351" spans="1:22" x14ac:dyDescent="0.2">
      <c r="A2351" s="1">
        <v>28771</v>
      </c>
      <c r="B2351">
        <v>1978</v>
      </c>
      <c r="C2351">
        <f>_xlfn.MAXIFS(Table1[ScheduleWeekWritten],Table1[ScheduleSeason],Table1[[#This Row],[ScheduleSeason]])</f>
        <v>16</v>
      </c>
      <c r="D2351">
        <v>6</v>
      </c>
      <c r="E2351" cm="1">
        <f t="array" ref="E2351">_xlfn.XLOOKUP(Table1[[#This Row],[ScheduleWeekWritten]],Table3[Game],100+Table3[Increase],Table1[[#This Row],[ScheduleWeekWritten]])</f>
        <v>6</v>
      </c>
      <c r="F2351" t="b">
        <v>0</v>
      </c>
      <c r="G2351" t="s">
        <v>128</v>
      </c>
      <c r="H2351">
        <v>29</v>
      </c>
      <c r="I2351">
        <v>28</v>
      </c>
      <c r="J2351" t="s">
        <v>54</v>
      </c>
      <c r="K2351" t="s">
        <v>55</v>
      </c>
      <c r="L2351" t="str">
        <f>_xlfn.XLOOKUP(Table1[[#This Row],[TeamFavoriteID]],Table2[team_id],Table2[team_name],_xlfn.XLOOKUP(Table1[[#This Row],[TeamFavoriteID]],Table2[team_id_pfr],Table2[team_name],"Even"))</f>
        <v>Minnesota Vikings</v>
      </c>
      <c r="M2351">
        <v>-5</v>
      </c>
      <c r="N2351">
        <f>IF(Table1[[#This Row],[TeamFavorite]]=Table1[[#This Row],[TeamHome]],Table1[[#This Row],[ScoreAway]]-Table1[[#This Row],[ScoreHome]],Table1[[#This Row],[ScoreHome]]-Table1[[#This Row],[ScoreAway]])</f>
        <v>1</v>
      </c>
      <c r="O2351">
        <f>IF(Table1[[#This Row],[SpreadActual]]&lt;Table1[[#This Row],[SpreadFavorite]],1,0)</f>
        <v>0</v>
      </c>
      <c r="Q2351" t="s">
        <v>129</v>
      </c>
      <c r="R2351" t="b">
        <v>0</v>
      </c>
      <c r="S2351">
        <v>72</v>
      </c>
      <c r="T2351">
        <v>0</v>
      </c>
      <c r="V2351" t="s">
        <v>103</v>
      </c>
    </row>
    <row r="2352" spans="1:22" x14ac:dyDescent="0.2">
      <c r="A2352" s="1">
        <v>28771</v>
      </c>
      <c r="B2352">
        <v>1978</v>
      </c>
      <c r="C2352">
        <f>_xlfn.MAXIFS(Table1[ScheduleWeekWritten],Table1[ScheduleSeason],Table1[[#This Row],[ScheduleSeason]])</f>
        <v>16</v>
      </c>
      <c r="D2352">
        <v>6</v>
      </c>
      <c r="E2352" cm="1">
        <f t="array" ref="E2352">_xlfn.XLOOKUP(Table1[[#This Row],[ScheduleWeekWritten]],Table3[Game],100+Table3[Increase],Table1[[#This Row],[ScheduleWeekWritten]])</f>
        <v>6</v>
      </c>
      <c r="F2352" t="b">
        <v>0</v>
      </c>
      <c r="G2352" t="s">
        <v>57</v>
      </c>
      <c r="H2352">
        <v>17</v>
      </c>
      <c r="I2352">
        <v>30</v>
      </c>
      <c r="J2352" t="s">
        <v>34</v>
      </c>
      <c r="K2352" t="s">
        <v>59</v>
      </c>
      <c r="L2352" t="str">
        <f>_xlfn.XLOOKUP(Table1[[#This Row],[TeamFavoriteID]],Table2[team_id],Table2[team_name],_xlfn.XLOOKUP(Table1[[#This Row],[TeamFavoriteID]],Table2[team_id_pfr],Table2[team_name],"Even"))</f>
        <v>Arizona Cardinals</v>
      </c>
      <c r="M2352">
        <v>-2.5</v>
      </c>
      <c r="N2352">
        <f>IF(Table1[[#This Row],[TeamFavorite]]=Table1[[#This Row],[TeamHome]],Table1[[#This Row],[ScoreAway]]-Table1[[#This Row],[ScoreHome]],Table1[[#This Row],[ScoreHome]]-Table1[[#This Row],[ScoreAway]])</f>
        <v>-13</v>
      </c>
      <c r="O2352">
        <f>IF(Table1[[#This Row],[SpreadActual]]&lt;Table1[[#This Row],[SpreadFavorite]],1,0)</f>
        <v>1</v>
      </c>
      <c r="Q2352" t="s">
        <v>60</v>
      </c>
      <c r="R2352" t="b">
        <v>0</v>
      </c>
      <c r="S2352">
        <v>48</v>
      </c>
      <c r="T2352">
        <v>6</v>
      </c>
      <c r="U2352">
        <v>70</v>
      </c>
    </row>
    <row r="2353" spans="1:22" x14ac:dyDescent="0.2">
      <c r="A2353" s="1">
        <v>28772</v>
      </c>
      <c r="B2353">
        <v>1978</v>
      </c>
      <c r="C2353">
        <f>_xlfn.MAXIFS(Table1[ScheduleWeekWritten],Table1[ScheduleSeason],Table1[[#This Row],[ScheduleSeason]])</f>
        <v>16</v>
      </c>
      <c r="D2353">
        <v>6</v>
      </c>
      <c r="E2353" cm="1">
        <f t="array" ref="E2353">_xlfn.XLOOKUP(Table1[[#This Row],[ScheduleWeekWritten]],Table3[Game],100+Table3[Increase],Table1[[#This Row],[ScheduleWeekWritten]])</f>
        <v>6</v>
      </c>
      <c r="F2353" t="b">
        <v>0</v>
      </c>
      <c r="G2353" t="s">
        <v>19</v>
      </c>
      <c r="H2353">
        <v>21</v>
      </c>
      <c r="I2353">
        <v>0</v>
      </c>
      <c r="J2353" t="s">
        <v>101</v>
      </c>
      <c r="K2353" t="s">
        <v>91</v>
      </c>
      <c r="L2353" t="str">
        <f>_xlfn.XLOOKUP(Table1[[#This Row],[TeamFavoriteID]],Table2[team_id],Table2[team_name],_xlfn.XLOOKUP(Table1[[#This Row],[TeamFavoriteID]],Table2[team_id_pfr],Table2[team_name],"Even"))</f>
        <v>Miami Dolphins</v>
      </c>
      <c r="M2353">
        <v>-10.5</v>
      </c>
      <c r="N2353">
        <f>IF(Table1[[#This Row],[TeamFavorite]]=Table1[[#This Row],[TeamHome]],Table1[[#This Row],[ScoreAway]]-Table1[[#This Row],[ScoreHome]],Table1[[#This Row],[ScoreHome]]-Table1[[#This Row],[ScoreAway]])</f>
        <v>-21</v>
      </c>
      <c r="O2353">
        <f>IF(Table1[[#This Row],[SpreadActual]]&lt;Table1[[#This Row],[SpreadFavorite]],1,0)</f>
        <v>1</v>
      </c>
      <c r="P2353">
        <v>38</v>
      </c>
      <c r="Q2353" t="s">
        <v>22</v>
      </c>
      <c r="R2353" t="b">
        <v>0</v>
      </c>
      <c r="S2353">
        <v>79</v>
      </c>
      <c r="T2353">
        <v>19</v>
      </c>
      <c r="U2353">
        <v>65</v>
      </c>
    </row>
    <row r="2354" spans="1:22" x14ac:dyDescent="0.2">
      <c r="A2354" s="1">
        <v>28778</v>
      </c>
      <c r="B2354">
        <v>1978</v>
      </c>
      <c r="C2354">
        <f>_xlfn.MAXIFS(Table1[ScheduleWeekWritten],Table1[ScheduleSeason],Table1[[#This Row],[ScheduleSeason]])</f>
        <v>16</v>
      </c>
      <c r="D2354">
        <v>7</v>
      </c>
      <c r="E2354" cm="1">
        <f t="array" ref="E2354">_xlfn.XLOOKUP(Table1[[#This Row],[ScheduleWeekWritten]],Table3[Game],100+Table3[Increase],Table1[[#This Row],[ScheduleWeekWritten]])</f>
        <v>7</v>
      </c>
      <c r="F2354" t="b">
        <v>0</v>
      </c>
      <c r="G2354" t="s">
        <v>38</v>
      </c>
      <c r="H2354">
        <v>14</v>
      </c>
      <c r="I2354">
        <v>0</v>
      </c>
      <c r="J2354" t="s">
        <v>45</v>
      </c>
      <c r="K2354" t="s">
        <v>109</v>
      </c>
      <c r="L2354" t="str">
        <f>_xlfn.XLOOKUP(Table1[[#This Row],[TeamFavoriteID]],Table2[team_id],Table2[team_name],_xlfn.XLOOKUP(Table1[[#This Row],[TeamFavoriteID]],Table2[team_id_pfr],Table2[team_name],"Even"))</f>
        <v>Atlanta Falcons</v>
      </c>
      <c r="M2354">
        <v>-6</v>
      </c>
      <c r="N2354">
        <f>IF(Table1[[#This Row],[TeamFavorite]]=Table1[[#This Row],[TeamHome]],Table1[[#This Row],[ScoreAway]]-Table1[[#This Row],[ScoreHome]],Table1[[#This Row],[ScoreHome]]-Table1[[#This Row],[ScoreAway]])</f>
        <v>-14</v>
      </c>
      <c r="O2354">
        <f>IF(Table1[[#This Row],[SpreadActual]]&lt;Table1[[#This Row],[SpreadFavorite]],1,0)</f>
        <v>1</v>
      </c>
      <c r="Q2354" t="s">
        <v>41</v>
      </c>
      <c r="R2354" t="b">
        <v>0</v>
      </c>
      <c r="S2354">
        <v>49</v>
      </c>
      <c r="T2354">
        <v>12</v>
      </c>
      <c r="U2354">
        <v>54</v>
      </c>
    </row>
    <row r="2355" spans="1:22" x14ac:dyDescent="0.2">
      <c r="A2355" s="1">
        <v>28778</v>
      </c>
      <c r="B2355">
        <v>1978</v>
      </c>
      <c r="C2355">
        <f>_xlfn.MAXIFS(Table1[ScheduleWeekWritten],Table1[ScheduleSeason],Table1[[#This Row],[ScheduleSeason]])</f>
        <v>16</v>
      </c>
      <c r="D2355">
        <v>7</v>
      </c>
      <c r="E2355" cm="1">
        <f t="array" ref="E2355">_xlfn.XLOOKUP(Table1[[#This Row],[ScheduleWeekWritten]],Table3[Game],100+Table3[Increase],Table1[[#This Row],[ScheduleWeekWritten]])</f>
        <v>7</v>
      </c>
      <c r="F2355" t="b">
        <v>0</v>
      </c>
      <c r="G2355" t="s">
        <v>34</v>
      </c>
      <c r="H2355">
        <v>10</v>
      </c>
      <c r="I2355">
        <v>33</v>
      </c>
      <c r="J2355" t="s">
        <v>31</v>
      </c>
      <c r="K2355" t="s">
        <v>72</v>
      </c>
      <c r="L2355" t="str">
        <f>_xlfn.XLOOKUP(Table1[[#This Row],[TeamFavoriteID]],Table2[team_id],Table2[team_name],_xlfn.XLOOKUP(Table1[[#This Row],[TeamFavoriteID]],Table2[team_id_pfr],Table2[team_name],"Even"))</f>
        <v>Baltimore Colts</v>
      </c>
      <c r="M2355">
        <v>-6.5</v>
      </c>
      <c r="N2355">
        <f>IF(Table1[[#This Row],[TeamFavorite]]=Table1[[#This Row],[TeamHome]],Table1[[#This Row],[ScoreAway]]-Table1[[#This Row],[ScoreHome]],Table1[[#This Row],[ScoreHome]]-Table1[[#This Row],[ScoreAway]])</f>
        <v>23</v>
      </c>
      <c r="O2355">
        <f>IF(Table1[[#This Row],[SpreadActual]]&lt;Table1[[#This Row],[SpreadFavorite]],1,0)</f>
        <v>0</v>
      </c>
      <c r="Q2355" t="s">
        <v>80</v>
      </c>
      <c r="R2355" t="b">
        <v>0</v>
      </c>
      <c r="S2355">
        <v>50</v>
      </c>
      <c r="T2355">
        <v>13</v>
      </c>
      <c r="U2355">
        <v>58</v>
      </c>
    </row>
    <row r="2356" spans="1:22" x14ac:dyDescent="0.2">
      <c r="A2356" s="1">
        <v>28778</v>
      </c>
      <c r="B2356">
        <v>1978</v>
      </c>
      <c r="C2356">
        <f>_xlfn.MAXIFS(Table1[ScheduleWeekWritten],Table1[ScheduleSeason],Table1[[#This Row],[ScheduleSeason]])</f>
        <v>16</v>
      </c>
      <c r="D2356">
        <v>7</v>
      </c>
      <c r="E2356" cm="1">
        <f t="array" ref="E2356">_xlfn.XLOOKUP(Table1[[#This Row],[ScheduleWeekWritten]],Table3[Game],100+Table3[Increase],Table1[[#This Row],[ScheduleWeekWritten]])</f>
        <v>7</v>
      </c>
      <c r="F2356" t="b">
        <v>0</v>
      </c>
      <c r="G2356" t="s">
        <v>101</v>
      </c>
      <c r="H2356">
        <v>3</v>
      </c>
      <c r="I2356">
        <v>10</v>
      </c>
      <c r="J2356" t="s">
        <v>115</v>
      </c>
      <c r="K2356" t="s">
        <v>70</v>
      </c>
      <c r="L2356" t="str">
        <f>_xlfn.XLOOKUP(Table1[[#This Row],[TeamFavoriteID]],Table2[team_id],Table2[team_name],_xlfn.XLOOKUP(Table1[[#This Row],[TeamFavoriteID]],Table2[team_id_pfr],Table2[team_name],"Even"))</f>
        <v>Boston Patriots</v>
      </c>
      <c r="M2356">
        <v>-9</v>
      </c>
      <c r="N2356">
        <f>IF(Table1[[#This Row],[TeamFavorite]]=Table1[[#This Row],[TeamHome]],Table1[[#This Row],[ScoreAway]]-Table1[[#This Row],[ScoreHome]],Table1[[#This Row],[ScoreHome]]-Table1[[#This Row],[ScoreAway]])</f>
        <v>-7</v>
      </c>
      <c r="O2356">
        <f>IF(Table1[[#This Row],[SpreadActual]]&lt;Table1[[#This Row],[SpreadFavorite]],1,0)</f>
        <v>0</v>
      </c>
      <c r="Q2356" t="s">
        <v>111</v>
      </c>
      <c r="R2356" t="b">
        <v>0</v>
      </c>
      <c r="S2356">
        <v>44</v>
      </c>
      <c r="T2356">
        <v>13</v>
      </c>
      <c r="U2356">
        <v>73</v>
      </c>
    </row>
    <row r="2357" spans="1:22" x14ac:dyDescent="0.2">
      <c r="A2357" s="1">
        <v>28778</v>
      </c>
      <c r="B2357">
        <v>1978</v>
      </c>
      <c r="C2357">
        <f>_xlfn.MAXIFS(Table1[ScheduleWeekWritten],Table1[ScheduleSeason],Table1[[#This Row],[ScheduleSeason]])</f>
        <v>16</v>
      </c>
      <c r="D2357">
        <v>7</v>
      </c>
      <c r="E2357" cm="1">
        <f t="array" ref="E2357">_xlfn.XLOOKUP(Table1[[#This Row],[ScheduleWeekWritten]],Table3[Game],100+Table3[Increase],Table1[[#This Row],[ScheduleWeekWritten]])</f>
        <v>7</v>
      </c>
      <c r="F2357" t="b">
        <v>0</v>
      </c>
      <c r="G2357" t="s">
        <v>62</v>
      </c>
      <c r="H2357">
        <v>14</v>
      </c>
      <c r="I2357">
        <v>34</v>
      </c>
      <c r="J2357" t="s">
        <v>49</v>
      </c>
      <c r="K2357" t="s">
        <v>51</v>
      </c>
      <c r="L2357" t="str">
        <f>_xlfn.XLOOKUP(Table1[[#This Row],[TeamFavoriteID]],Table2[team_id],Table2[team_name],_xlfn.XLOOKUP(Table1[[#This Row],[TeamFavoriteID]],Table2[team_id_pfr],Table2[team_name],"Even"))</f>
        <v>Pittsburgh Steelers</v>
      </c>
      <c r="M2357">
        <v>-4</v>
      </c>
      <c r="N2357">
        <f>IF(Table1[[#This Row],[TeamFavorite]]=Table1[[#This Row],[TeamHome]],Table1[[#This Row],[ScoreAway]]-Table1[[#This Row],[ScoreHome]],Table1[[#This Row],[ScoreHome]]-Table1[[#This Row],[ScoreAway]])</f>
        <v>-20</v>
      </c>
      <c r="O2357">
        <f>IF(Table1[[#This Row],[SpreadActual]]&lt;Table1[[#This Row],[SpreadFavorite]],1,0)</f>
        <v>1</v>
      </c>
      <c r="Q2357" t="s">
        <v>66</v>
      </c>
      <c r="R2357" t="b">
        <v>0</v>
      </c>
      <c r="S2357">
        <v>47</v>
      </c>
      <c r="T2357">
        <v>12</v>
      </c>
      <c r="U2357">
        <v>66</v>
      </c>
    </row>
    <row r="2358" spans="1:22" x14ac:dyDescent="0.2">
      <c r="A2358" s="1">
        <v>28778</v>
      </c>
      <c r="B2358">
        <v>1978</v>
      </c>
      <c r="C2358">
        <f>_xlfn.MAXIFS(Table1[ScheduleWeekWritten],Table1[ScheduleSeason],Table1[[#This Row],[ScheduleSeason]])</f>
        <v>16</v>
      </c>
      <c r="D2358">
        <v>7</v>
      </c>
      <c r="E2358" cm="1">
        <f t="array" ref="E2358">_xlfn.XLOOKUP(Table1[[#This Row],[ScheduleWeekWritten]],Table3[Game],100+Table3[Increase],Table1[[#This Row],[ScheduleWeekWritten]])</f>
        <v>7</v>
      </c>
      <c r="F2358" t="b">
        <v>0</v>
      </c>
      <c r="G2358" t="s">
        <v>33</v>
      </c>
      <c r="H2358">
        <v>45</v>
      </c>
      <c r="I2358">
        <v>28</v>
      </c>
      <c r="J2358" t="s">
        <v>128</v>
      </c>
      <c r="K2358" t="s">
        <v>35</v>
      </c>
      <c r="L2358" t="str">
        <f>_xlfn.XLOOKUP(Table1[[#This Row],[TeamFavoriteID]],Table2[team_id],Table2[team_name],_xlfn.XLOOKUP(Table1[[#This Row],[TeamFavoriteID]],Table2[team_id_pfr],Table2[team_name],"Even"))</f>
        <v>Green Bay Packers</v>
      </c>
      <c r="M2358">
        <v>-4.5</v>
      </c>
      <c r="N2358">
        <f>IF(Table1[[#This Row],[TeamFavorite]]=Table1[[#This Row],[TeamHome]],Table1[[#This Row],[ScoreAway]]-Table1[[#This Row],[ScoreHome]],Table1[[#This Row],[ScoreHome]]-Table1[[#This Row],[ScoreAway]])</f>
        <v>-17</v>
      </c>
      <c r="O2358">
        <f>IF(Table1[[#This Row],[SpreadActual]]&lt;Table1[[#This Row],[SpreadFavorite]],1,0)</f>
        <v>1</v>
      </c>
      <c r="Q2358" t="s">
        <v>36</v>
      </c>
      <c r="R2358" t="b">
        <v>0</v>
      </c>
      <c r="S2358">
        <v>39</v>
      </c>
      <c r="T2358">
        <v>11</v>
      </c>
      <c r="U2358">
        <v>87</v>
      </c>
    </row>
    <row r="2359" spans="1:22" x14ac:dyDescent="0.2">
      <c r="A2359" s="1">
        <v>28778</v>
      </c>
      <c r="B2359">
        <v>1978</v>
      </c>
      <c r="C2359">
        <f>_xlfn.MAXIFS(Table1[ScheduleWeekWritten],Table1[ScheduleSeason],Table1[[#This Row],[ScheduleSeason]])</f>
        <v>16</v>
      </c>
      <c r="D2359">
        <v>7</v>
      </c>
      <c r="E2359" cm="1">
        <f t="array" ref="E2359">_xlfn.XLOOKUP(Table1[[#This Row],[ScheduleWeekWritten]],Table3[Game],100+Table3[Increase],Table1[[#This Row],[ScheduleWeekWritten]])</f>
        <v>7</v>
      </c>
      <c r="F2359" t="b">
        <v>0</v>
      </c>
      <c r="G2359" t="s">
        <v>23</v>
      </c>
      <c r="H2359">
        <v>17</v>
      </c>
      <c r="I2359">
        <v>10</v>
      </c>
      <c r="J2359" t="s">
        <v>28</v>
      </c>
      <c r="K2359" t="s">
        <v>25</v>
      </c>
      <c r="L2359" t="str">
        <f>_xlfn.XLOOKUP(Table1[[#This Row],[TeamFavoriteID]],Table2[team_id],Table2[team_name],_xlfn.XLOOKUP(Table1[[#This Row],[TeamFavoriteID]],Table2[team_id_pfr],Table2[team_name],"Even"))</f>
        <v>Houston Oilers</v>
      </c>
      <c r="M2359">
        <v>-8.5</v>
      </c>
      <c r="N2359">
        <f>IF(Table1[[#This Row],[TeamFavorite]]=Table1[[#This Row],[TeamHome]],Table1[[#This Row],[ScoreAway]]-Table1[[#This Row],[ScoreHome]],Table1[[#This Row],[ScoreHome]]-Table1[[#This Row],[ScoreAway]])</f>
        <v>-7</v>
      </c>
      <c r="O2359">
        <f>IF(Table1[[#This Row],[SpreadActual]]&lt;Table1[[#This Row],[SpreadFavorite]],1,0)</f>
        <v>0</v>
      </c>
      <c r="Q2359" t="s">
        <v>102</v>
      </c>
      <c r="R2359" t="b">
        <v>0</v>
      </c>
      <c r="S2359">
        <v>72</v>
      </c>
      <c r="T2359">
        <v>0</v>
      </c>
      <c r="V2359" t="s">
        <v>103</v>
      </c>
    </row>
    <row r="2360" spans="1:22" x14ac:dyDescent="0.2">
      <c r="A2360" s="1">
        <v>28778</v>
      </c>
      <c r="B2360">
        <v>1978</v>
      </c>
      <c r="C2360">
        <f>_xlfn.MAXIFS(Table1[ScheduleWeekWritten],Table1[ScheduleSeason],Table1[[#This Row],[ScheduleSeason]])</f>
        <v>16</v>
      </c>
      <c r="D2360">
        <v>7</v>
      </c>
      <c r="E2360" cm="1">
        <f t="array" ref="E2360">_xlfn.XLOOKUP(Table1[[#This Row],[ScheduleWeekWritten]],Table3[Game],100+Table3[Increase],Table1[[#This Row],[ScheduleWeekWritten]])</f>
        <v>7</v>
      </c>
      <c r="F2360" t="b">
        <v>0</v>
      </c>
      <c r="G2360" t="s">
        <v>54</v>
      </c>
      <c r="H2360">
        <v>17</v>
      </c>
      <c r="I2360">
        <v>34</v>
      </c>
      <c r="J2360" t="s">
        <v>39</v>
      </c>
      <c r="K2360" t="s">
        <v>40</v>
      </c>
      <c r="L2360" t="str">
        <f>_xlfn.XLOOKUP(Table1[[#This Row],[TeamFavoriteID]],Table2[team_id],Table2[team_name],_xlfn.XLOOKUP(Table1[[#This Row],[TeamFavoriteID]],Table2[team_id_pfr],Table2[team_name],"Even"))</f>
        <v>Los Angeles Rams</v>
      </c>
      <c r="M2360">
        <v>-4</v>
      </c>
      <c r="N2360">
        <f>IF(Table1[[#This Row],[TeamFavorite]]=Table1[[#This Row],[TeamHome]],Table1[[#This Row],[ScoreAway]]-Table1[[#This Row],[ScoreHome]],Table1[[#This Row],[ScoreHome]]-Table1[[#This Row],[ScoreAway]])</f>
        <v>-17</v>
      </c>
      <c r="O2360">
        <f>IF(Table1[[#This Row],[SpreadActual]]&lt;Table1[[#This Row],[SpreadFavorite]],1,0)</f>
        <v>1</v>
      </c>
      <c r="Q2360" t="s">
        <v>73</v>
      </c>
      <c r="R2360" t="b">
        <v>0</v>
      </c>
      <c r="S2360">
        <v>45</v>
      </c>
      <c r="T2360">
        <v>15</v>
      </c>
      <c r="U2360">
        <v>72</v>
      </c>
    </row>
    <row r="2361" spans="1:22" x14ac:dyDescent="0.2">
      <c r="A2361" s="1">
        <v>28778</v>
      </c>
      <c r="B2361">
        <v>1978</v>
      </c>
      <c r="C2361">
        <f>_xlfn.MAXIFS(Table1[ScheduleWeekWritten],Table1[ScheduleSeason],Table1[[#This Row],[ScheduleSeason]])</f>
        <v>16</v>
      </c>
      <c r="D2361">
        <v>7</v>
      </c>
      <c r="E2361" cm="1">
        <f t="array" ref="E2361">_xlfn.XLOOKUP(Table1[[#This Row],[ScheduleWeekWritten]],Table3[Game],100+Table3[Increase],Table1[[#This Row],[ScheduleWeekWritten]])</f>
        <v>7</v>
      </c>
      <c r="F2361" t="b">
        <v>0</v>
      </c>
      <c r="G2361" t="s">
        <v>50</v>
      </c>
      <c r="H2361">
        <v>17</v>
      </c>
      <c r="I2361">
        <v>14</v>
      </c>
      <c r="J2361" t="s">
        <v>127</v>
      </c>
      <c r="K2361" t="s">
        <v>90</v>
      </c>
      <c r="L2361" t="str">
        <f>_xlfn.XLOOKUP(Table1[[#This Row],[TeamFavoriteID]],Table2[team_id],Table2[team_name],_xlfn.XLOOKUP(Table1[[#This Row],[TeamFavoriteID]],Table2[team_id_pfr],Table2[team_name],"Even"))</f>
        <v>New York Giants</v>
      </c>
      <c r="M2361">
        <v>-4.5</v>
      </c>
      <c r="N2361">
        <f>IF(Table1[[#This Row],[TeamFavorite]]=Table1[[#This Row],[TeamHome]],Table1[[#This Row],[ScoreAway]]-Table1[[#This Row],[ScoreHome]],Table1[[#This Row],[ScoreHome]]-Table1[[#This Row],[ScoreAway]])</f>
        <v>-3</v>
      </c>
      <c r="O2361">
        <f>IF(Table1[[#This Row],[SpreadActual]]&lt;Table1[[#This Row],[SpreadFavorite]],1,0)</f>
        <v>0</v>
      </c>
      <c r="Q2361" t="s">
        <v>126</v>
      </c>
      <c r="R2361" t="b">
        <v>0</v>
      </c>
      <c r="S2361">
        <v>49</v>
      </c>
      <c r="T2361">
        <v>17</v>
      </c>
      <c r="U2361">
        <v>53</v>
      </c>
    </row>
    <row r="2362" spans="1:22" x14ac:dyDescent="0.2">
      <c r="A2362" s="1">
        <v>28778</v>
      </c>
      <c r="B2362">
        <v>1978</v>
      </c>
      <c r="C2362">
        <f>_xlfn.MAXIFS(Table1[ScheduleWeekWritten],Table1[ScheduleSeason],Table1[[#This Row],[ScheduleSeason]])</f>
        <v>16</v>
      </c>
      <c r="D2362">
        <v>7</v>
      </c>
      <c r="E2362" cm="1">
        <f t="array" ref="E2362">_xlfn.XLOOKUP(Table1[[#This Row],[ScheduleWeekWritten]],Table3[Game],100+Table3[Increase],Table1[[#This Row],[ScheduleWeekWritten]])</f>
        <v>7</v>
      </c>
      <c r="F2362" t="b">
        <v>0</v>
      </c>
      <c r="G2362" t="s">
        <v>20</v>
      </c>
      <c r="H2362">
        <v>28</v>
      </c>
      <c r="I2362">
        <v>6</v>
      </c>
      <c r="J2362" t="s">
        <v>42</v>
      </c>
      <c r="K2362" t="s">
        <v>21</v>
      </c>
      <c r="L2362" t="str">
        <f>_xlfn.XLOOKUP(Table1[[#This Row],[TeamFavoriteID]],Table2[team_id],Table2[team_name],_xlfn.XLOOKUP(Table1[[#This Row],[TeamFavoriteID]],Table2[team_id_pfr],Table2[team_name],"Even"))</f>
        <v>Las Vegas Raiders</v>
      </c>
      <c r="M2362">
        <v>-13.5</v>
      </c>
      <c r="N2362">
        <f>IF(Table1[[#This Row],[TeamFavorite]]=Table1[[#This Row],[TeamHome]],Table1[[#This Row],[ScoreAway]]-Table1[[#This Row],[ScoreHome]],Table1[[#This Row],[ScoreHome]]-Table1[[#This Row],[ScoreAway]])</f>
        <v>22</v>
      </c>
      <c r="O2362">
        <f>IF(Table1[[#This Row],[SpreadActual]]&lt;Table1[[#This Row],[SpreadFavorite]],1,0)</f>
        <v>0</v>
      </c>
      <c r="Q2362" t="s">
        <v>76</v>
      </c>
      <c r="R2362" t="b">
        <v>0</v>
      </c>
      <c r="S2362">
        <v>60</v>
      </c>
      <c r="T2362">
        <v>9</v>
      </c>
      <c r="U2362">
        <v>82</v>
      </c>
    </row>
    <row r="2363" spans="1:22" x14ac:dyDescent="0.2">
      <c r="A2363" s="1">
        <v>28778</v>
      </c>
      <c r="B2363">
        <v>1978</v>
      </c>
      <c r="C2363">
        <f>_xlfn.MAXIFS(Table1[ScheduleWeekWritten],Table1[ScheduleSeason],Table1[[#This Row],[ScheduleSeason]])</f>
        <v>16</v>
      </c>
      <c r="D2363">
        <v>7</v>
      </c>
      <c r="E2363" cm="1">
        <f t="array" ref="E2363">_xlfn.XLOOKUP(Table1[[#This Row],[ScheduleWeekWritten]],Table3[Game],100+Table3[Increase],Table1[[#This Row],[ScheduleWeekWritten]])</f>
        <v>7</v>
      </c>
      <c r="F2363" t="b">
        <v>0</v>
      </c>
      <c r="G2363" t="s">
        <v>58</v>
      </c>
      <c r="H2363">
        <v>17</v>
      </c>
      <c r="I2363">
        <v>10</v>
      </c>
      <c r="J2363" t="s">
        <v>61</v>
      </c>
      <c r="K2363" t="s">
        <v>85</v>
      </c>
      <c r="L2363" t="str">
        <f>_xlfn.XLOOKUP(Table1[[#This Row],[TeamFavoriteID]],Table2[team_id],Table2[team_name],_xlfn.XLOOKUP(Table1[[#This Row],[TeamFavoriteID]],Table2[team_id_pfr],Table2[team_name],"Even"))</f>
        <v>Washington Commanders</v>
      </c>
      <c r="M2363">
        <v>-1.5</v>
      </c>
      <c r="N2363">
        <f>IF(Table1[[#This Row],[TeamFavorite]]=Table1[[#This Row],[TeamHome]],Table1[[#This Row],[ScoreAway]]-Table1[[#This Row],[ScoreHome]],Table1[[#This Row],[ScoreHome]]-Table1[[#This Row],[ScoreAway]])</f>
        <v>7</v>
      </c>
      <c r="O2363">
        <f>IF(Table1[[#This Row],[SpreadActual]]&lt;Table1[[#This Row],[SpreadFavorite]],1,0)</f>
        <v>0</v>
      </c>
      <c r="Q2363" t="s">
        <v>112</v>
      </c>
      <c r="R2363" t="b">
        <v>0</v>
      </c>
      <c r="S2363">
        <v>48</v>
      </c>
      <c r="T2363">
        <v>14</v>
      </c>
      <c r="U2363">
        <v>61</v>
      </c>
    </row>
    <row r="2364" spans="1:22" x14ac:dyDescent="0.2">
      <c r="A2364" s="1">
        <v>28778</v>
      </c>
      <c r="B2364">
        <v>1978</v>
      </c>
      <c r="C2364">
        <f>_xlfn.MAXIFS(Table1[ScheduleWeekWritten],Table1[ScheduleSeason],Table1[[#This Row],[ScheduleSeason]])</f>
        <v>16</v>
      </c>
      <c r="D2364">
        <v>7</v>
      </c>
      <c r="E2364" cm="1">
        <f t="array" ref="E2364">_xlfn.XLOOKUP(Table1[[#This Row],[ScheduleWeekWritten]],Table3[Game],100+Table3[Increase],Table1[[#This Row],[ScheduleWeekWritten]])</f>
        <v>7</v>
      </c>
      <c r="F2364" t="b">
        <v>0</v>
      </c>
      <c r="G2364" t="s">
        <v>27</v>
      </c>
      <c r="H2364">
        <v>21</v>
      </c>
      <c r="I2364">
        <v>28</v>
      </c>
      <c r="J2364" t="s">
        <v>19</v>
      </c>
      <c r="K2364" t="s">
        <v>29</v>
      </c>
      <c r="L2364" t="str">
        <f>_xlfn.XLOOKUP(Table1[[#This Row],[TeamFavoriteID]],Table2[team_id],Table2[team_name],_xlfn.XLOOKUP(Table1[[#This Row],[TeamFavoriteID]],Table2[team_id_pfr],Table2[team_name],"Even"))</f>
        <v>Los Angeles Chargers</v>
      </c>
      <c r="M2364">
        <v>-4</v>
      </c>
      <c r="N2364">
        <f>IF(Table1[[#This Row],[TeamFavorite]]=Table1[[#This Row],[TeamHome]],Table1[[#This Row],[ScoreAway]]-Table1[[#This Row],[ScoreHome]],Table1[[#This Row],[ScoreHome]]-Table1[[#This Row],[ScoreAway]])</f>
        <v>-7</v>
      </c>
      <c r="O2364">
        <f>IF(Table1[[#This Row],[SpreadActual]]&lt;Table1[[#This Row],[SpreadFavorite]],1,0)</f>
        <v>1</v>
      </c>
      <c r="Q2364" t="s">
        <v>94</v>
      </c>
      <c r="R2364" t="b">
        <v>0</v>
      </c>
      <c r="S2364">
        <v>68</v>
      </c>
      <c r="T2364">
        <v>9</v>
      </c>
      <c r="U2364">
        <v>85</v>
      </c>
    </row>
    <row r="2365" spans="1:22" x14ac:dyDescent="0.2">
      <c r="A2365" s="1">
        <v>28778</v>
      </c>
      <c r="B2365">
        <v>1978</v>
      </c>
      <c r="C2365">
        <f>_xlfn.MAXIFS(Table1[ScheduleWeekWritten],Table1[ScheduleSeason],Table1[[#This Row],[ScheduleSeason]])</f>
        <v>16</v>
      </c>
      <c r="D2365">
        <v>7</v>
      </c>
      <c r="E2365" cm="1">
        <f t="array" ref="E2365">_xlfn.XLOOKUP(Table1[[#This Row],[ScheduleWeekWritten]],Table3[Game],100+Table3[Increase],Table1[[#This Row],[ScheduleWeekWritten]])</f>
        <v>7</v>
      </c>
      <c r="F2365" t="b">
        <v>0</v>
      </c>
      <c r="G2365" t="s">
        <v>53</v>
      </c>
      <c r="H2365">
        <v>7</v>
      </c>
      <c r="I2365">
        <v>14</v>
      </c>
      <c r="J2365" t="s">
        <v>95</v>
      </c>
      <c r="K2365" t="s">
        <v>87</v>
      </c>
      <c r="L2365" t="str">
        <f>_xlfn.XLOOKUP(Table1[[#This Row],[TeamFavoriteID]],Table2[team_id],Table2[team_name],_xlfn.XLOOKUP(Table1[[#This Row],[TeamFavoriteID]],Table2[team_id_pfr],Table2[team_name],"Even"))</f>
        <v>San Francisco 49ers</v>
      </c>
      <c r="M2365">
        <v>-4</v>
      </c>
      <c r="N2365">
        <f>IF(Table1[[#This Row],[TeamFavorite]]=Table1[[#This Row],[TeamHome]],Table1[[#This Row],[ScoreAway]]-Table1[[#This Row],[ScoreHome]],Table1[[#This Row],[ScoreHome]]-Table1[[#This Row],[ScoreAway]])</f>
        <v>7</v>
      </c>
      <c r="O2365">
        <f>IF(Table1[[#This Row],[SpreadActual]]&lt;Table1[[#This Row],[SpreadFavorite]],1,0)</f>
        <v>0</v>
      </c>
      <c r="Q2365" t="s">
        <v>118</v>
      </c>
      <c r="R2365" t="b">
        <v>0</v>
      </c>
      <c r="S2365">
        <v>58</v>
      </c>
      <c r="T2365">
        <v>15</v>
      </c>
      <c r="U2365">
        <v>86</v>
      </c>
    </row>
    <row r="2366" spans="1:22" x14ac:dyDescent="0.2">
      <c r="A2366" s="1">
        <v>28778</v>
      </c>
      <c r="B2366">
        <v>1978</v>
      </c>
      <c r="C2366">
        <f>_xlfn.MAXIFS(Table1[ScheduleWeekWritten],Table1[ScheduleSeason],Table1[[#This Row],[ScheduleSeason]])</f>
        <v>16</v>
      </c>
      <c r="D2366">
        <v>7</v>
      </c>
      <c r="E2366" cm="1">
        <f t="array" ref="E2366">_xlfn.XLOOKUP(Table1[[#This Row],[ScheduleWeekWritten]],Table3[Game],100+Table3[Increase],Table1[[#This Row],[ScheduleWeekWritten]])</f>
        <v>7</v>
      </c>
      <c r="F2366" t="b">
        <v>0</v>
      </c>
      <c r="G2366" t="s">
        <v>57</v>
      </c>
      <c r="H2366">
        <v>21</v>
      </c>
      <c r="I2366">
        <v>24</v>
      </c>
      <c r="J2366" t="s">
        <v>67</v>
      </c>
      <c r="K2366" t="s">
        <v>68</v>
      </c>
      <c r="L2366" t="str">
        <f>_xlfn.XLOOKUP(Table1[[#This Row],[TeamFavoriteID]],Table2[team_id],Table2[team_name],_xlfn.XLOOKUP(Table1[[#This Row],[TeamFavoriteID]],Table2[team_id_pfr],Table2[team_name],"Even"))</f>
        <v>Dallas Cowboys</v>
      </c>
      <c r="M2366">
        <v>-13.5</v>
      </c>
      <c r="N2366">
        <f>IF(Table1[[#This Row],[TeamFavorite]]=Table1[[#This Row],[TeamHome]],Table1[[#This Row],[ScoreAway]]-Table1[[#This Row],[ScoreHome]],Table1[[#This Row],[ScoreHome]]-Table1[[#This Row],[ScoreAway]])</f>
        <v>-3</v>
      </c>
      <c r="O2366">
        <f>IF(Table1[[#This Row],[SpreadActual]]&lt;Table1[[#This Row],[SpreadFavorite]],1,0)</f>
        <v>0</v>
      </c>
      <c r="Q2366" t="s">
        <v>60</v>
      </c>
      <c r="R2366" t="b">
        <v>0</v>
      </c>
      <c r="S2366">
        <v>48</v>
      </c>
      <c r="T2366">
        <v>11</v>
      </c>
      <c r="U2366">
        <v>67</v>
      </c>
    </row>
    <row r="2367" spans="1:22" x14ac:dyDescent="0.2">
      <c r="A2367" s="1">
        <v>28779</v>
      </c>
      <c r="B2367">
        <v>1978</v>
      </c>
      <c r="C2367">
        <f>_xlfn.MAXIFS(Table1[ScheduleWeekWritten],Table1[ScheduleSeason],Table1[[#This Row],[ScheduleSeason]])</f>
        <v>16</v>
      </c>
      <c r="D2367">
        <v>7</v>
      </c>
      <c r="E2367" cm="1">
        <f t="array" ref="E2367">_xlfn.XLOOKUP(Table1[[#This Row],[ScheduleWeekWritten]],Table3[Game],100+Table3[Increase],Table1[[#This Row],[ScheduleWeekWritten]])</f>
        <v>7</v>
      </c>
      <c r="F2367" t="b">
        <v>0</v>
      </c>
      <c r="G2367" t="s">
        <v>24</v>
      </c>
      <c r="H2367">
        <v>16</v>
      </c>
      <c r="I2367">
        <v>7</v>
      </c>
      <c r="J2367" t="s">
        <v>46</v>
      </c>
      <c r="K2367" t="s">
        <v>88</v>
      </c>
      <c r="L2367" t="str">
        <f>_xlfn.XLOOKUP(Table1[[#This Row],[TeamFavoriteID]],Table2[team_id],Table2[team_name],_xlfn.XLOOKUP(Table1[[#This Row],[TeamFavoriteID]],Table2[team_id_pfr],Table2[team_name],"Even"))</f>
        <v>Denver Broncos</v>
      </c>
      <c r="M2367">
        <v>-7</v>
      </c>
      <c r="N2367">
        <f>IF(Table1[[#This Row],[TeamFavorite]]=Table1[[#This Row],[TeamHome]],Table1[[#This Row],[ScoreAway]]-Table1[[#This Row],[ScoreHome]],Table1[[#This Row],[ScoreHome]]-Table1[[#This Row],[ScoreAway]])</f>
        <v>-9</v>
      </c>
      <c r="O2367">
        <f>IF(Table1[[#This Row],[SpreadActual]]&lt;Table1[[#This Row],[SpreadFavorite]],1,0)</f>
        <v>1</v>
      </c>
      <c r="P2367">
        <v>34</v>
      </c>
      <c r="Q2367" t="s">
        <v>71</v>
      </c>
      <c r="R2367" t="b">
        <v>0</v>
      </c>
      <c r="S2367">
        <v>54</v>
      </c>
      <c r="T2367">
        <v>6</v>
      </c>
      <c r="U2367">
        <v>26</v>
      </c>
    </row>
    <row r="2368" spans="1:22" x14ac:dyDescent="0.2">
      <c r="A2368" s="1">
        <v>28785</v>
      </c>
      <c r="B2368">
        <v>1978</v>
      </c>
      <c r="C2368">
        <f>_xlfn.MAXIFS(Table1[ScheduleWeekWritten],Table1[ScheduleSeason],Table1[[#This Row],[ScheduleSeason]])</f>
        <v>16</v>
      </c>
      <c r="D2368">
        <v>8</v>
      </c>
      <c r="E2368" cm="1">
        <f t="array" ref="E2368">_xlfn.XLOOKUP(Table1[[#This Row],[ScheduleWeekWritten]],Table3[Game],100+Table3[Increase],Table1[[#This Row],[ScheduleWeekWritten]])</f>
        <v>8</v>
      </c>
      <c r="F2368" t="b">
        <v>0</v>
      </c>
      <c r="G2368" t="s">
        <v>34</v>
      </c>
      <c r="H2368">
        <v>7</v>
      </c>
      <c r="I2368">
        <v>6</v>
      </c>
      <c r="J2368" t="s">
        <v>24</v>
      </c>
      <c r="K2368" t="s">
        <v>88</v>
      </c>
      <c r="L2368" t="str">
        <f>_xlfn.XLOOKUP(Table1[[#This Row],[TeamFavoriteID]],Table2[team_id],Table2[team_name],_xlfn.XLOOKUP(Table1[[#This Row],[TeamFavoriteID]],Table2[team_id_pfr],Table2[team_name],"Even"))</f>
        <v>Denver Broncos</v>
      </c>
      <c r="M2368">
        <v>-6.5</v>
      </c>
      <c r="N2368">
        <f>IF(Table1[[#This Row],[TeamFavorite]]=Table1[[#This Row],[TeamHome]],Table1[[#This Row],[ScoreAway]]-Table1[[#This Row],[ScoreHome]],Table1[[#This Row],[ScoreHome]]-Table1[[#This Row],[ScoreAway]])</f>
        <v>1</v>
      </c>
      <c r="O2368">
        <f>IF(Table1[[#This Row],[SpreadActual]]&lt;Table1[[#This Row],[SpreadFavorite]],1,0)</f>
        <v>0</v>
      </c>
      <c r="Q2368" t="s">
        <v>80</v>
      </c>
      <c r="R2368" t="b">
        <v>0</v>
      </c>
      <c r="S2368">
        <v>58</v>
      </c>
      <c r="T2368">
        <v>6</v>
      </c>
      <c r="U2368">
        <v>65</v>
      </c>
    </row>
    <row r="2369" spans="1:22" x14ac:dyDescent="0.2">
      <c r="A2369" s="1">
        <v>28785</v>
      </c>
      <c r="B2369">
        <v>1978</v>
      </c>
      <c r="C2369">
        <f>_xlfn.MAXIFS(Table1[ScheduleWeekWritten],Table1[ScheduleSeason],Table1[[#This Row],[ScheduleSeason]])</f>
        <v>16</v>
      </c>
      <c r="D2369">
        <v>8</v>
      </c>
      <c r="E2369" cm="1">
        <f t="array" ref="E2369">_xlfn.XLOOKUP(Table1[[#This Row],[ScheduleWeekWritten]],Table3[Game],100+Table3[Increase],Table1[[#This Row],[ScheduleWeekWritten]])</f>
        <v>8</v>
      </c>
      <c r="F2369" t="b">
        <v>0</v>
      </c>
      <c r="G2369" t="s">
        <v>28</v>
      </c>
      <c r="H2369">
        <v>5</v>
      </c>
      <c r="I2369">
        <v>0</v>
      </c>
      <c r="J2369" t="s">
        <v>101</v>
      </c>
      <c r="K2369" t="s">
        <v>43</v>
      </c>
      <c r="L2369" t="str">
        <f>_xlfn.XLOOKUP(Table1[[#This Row],[TeamFavoriteID]],Table2[team_id],Table2[team_name],_xlfn.XLOOKUP(Table1[[#This Row],[TeamFavoriteID]],Table2[team_id_pfr],Table2[team_name],"Even"))</f>
        <v>Buffalo Bills</v>
      </c>
      <c r="M2369">
        <v>-3.5</v>
      </c>
      <c r="N2369">
        <f>IF(Table1[[#This Row],[TeamFavorite]]=Table1[[#This Row],[TeamHome]],Table1[[#This Row],[ScoreAway]]-Table1[[#This Row],[ScoreHome]],Table1[[#This Row],[ScoreHome]]-Table1[[#This Row],[ScoreAway]])</f>
        <v>-5</v>
      </c>
      <c r="O2369">
        <f>IF(Table1[[#This Row],[SpreadActual]]&lt;Table1[[#This Row],[SpreadFavorite]],1,0)</f>
        <v>1</v>
      </c>
      <c r="Q2369" t="s">
        <v>123</v>
      </c>
      <c r="R2369" t="b">
        <v>0</v>
      </c>
      <c r="S2369">
        <v>63</v>
      </c>
      <c r="T2369">
        <v>16</v>
      </c>
      <c r="U2369">
        <v>54</v>
      </c>
    </row>
    <row r="2370" spans="1:22" x14ac:dyDescent="0.2">
      <c r="A2370" s="1">
        <v>28785</v>
      </c>
      <c r="B2370">
        <v>1978</v>
      </c>
      <c r="C2370">
        <f>_xlfn.MAXIFS(Table1[ScheduleWeekWritten],Table1[ScheduleSeason],Table1[[#This Row],[ScheduleSeason]])</f>
        <v>16</v>
      </c>
      <c r="D2370">
        <v>8</v>
      </c>
      <c r="E2370" cm="1">
        <f t="array" ref="E2370">_xlfn.XLOOKUP(Table1[[#This Row],[ScheduleWeekWritten]],Table3[Game],100+Table3[Increase],Table1[[#This Row],[ScheduleWeekWritten]])</f>
        <v>8</v>
      </c>
      <c r="F2370" t="b">
        <v>0</v>
      </c>
      <c r="G2370" t="s">
        <v>67</v>
      </c>
      <c r="H2370">
        <v>14</v>
      </c>
      <c r="I2370">
        <v>7</v>
      </c>
      <c r="J2370" t="s">
        <v>58</v>
      </c>
      <c r="K2370" t="s">
        <v>68</v>
      </c>
      <c r="L2370" t="str">
        <f>_xlfn.XLOOKUP(Table1[[#This Row],[TeamFavoriteID]],Table2[team_id],Table2[team_name],_xlfn.XLOOKUP(Table1[[#This Row],[TeamFavoriteID]],Table2[team_id_pfr],Table2[team_name],"Even"))</f>
        <v>Dallas Cowboys</v>
      </c>
      <c r="M2370">
        <v>-8</v>
      </c>
      <c r="N2370">
        <f>IF(Table1[[#This Row],[TeamFavorite]]=Table1[[#This Row],[TeamHome]],Table1[[#This Row],[ScoreAway]]-Table1[[#This Row],[ScoreHome]],Table1[[#This Row],[ScoreHome]]-Table1[[#This Row],[ScoreAway]])</f>
        <v>-7</v>
      </c>
      <c r="O2370">
        <f>IF(Table1[[#This Row],[SpreadActual]]&lt;Table1[[#This Row],[SpreadFavorite]],1,0)</f>
        <v>0</v>
      </c>
      <c r="Q2370" t="s">
        <v>119</v>
      </c>
      <c r="R2370" t="b">
        <v>0</v>
      </c>
      <c r="S2370">
        <v>76</v>
      </c>
      <c r="T2370">
        <v>14</v>
      </c>
      <c r="U2370">
        <v>51</v>
      </c>
    </row>
    <row r="2371" spans="1:22" x14ac:dyDescent="0.2">
      <c r="A2371" s="1">
        <v>28785</v>
      </c>
      <c r="B2371">
        <v>1978</v>
      </c>
      <c r="C2371">
        <f>_xlfn.MAXIFS(Table1[ScheduleWeekWritten],Table1[ScheduleSeason],Table1[[#This Row],[ScheduleSeason]])</f>
        <v>16</v>
      </c>
      <c r="D2371">
        <v>8</v>
      </c>
      <c r="E2371" cm="1">
        <f t="array" ref="E2371">_xlfn.XLOOKUP(Table1[[#This Row],[ScheduleWeekWritten]],Table3[Game],100+Table3[Increase],Table1[[#This Row],[ScheduleWeekWritten]])</f>
        <v>8</v>
      </c>
      <c r="F2371" t="b">
        <v>0</v>
      </c>
      <c r="G2371" t="s">
        <v>45</v>
      </c>
      <c r="H2371">
        <v>31</v>
      </c>
      <c r="I2371">
        <v>14</v>
      </c>
      <c r="J2371" t="s">
        <v>27</v>
      </c>
      <c r="K2371" t="s">
        <v>29</v>
      </c>
      <c r="L2371" t="str">
        <f>_xlfn.XLOOKUP(Table1[[#This Row],[TeamFavoriteID]],Table2[team_id],Table2[team_name],_xlfn.XLOOKUP(Table1[[#This Row],[TeamFavoriteID]],Table2[team_id_pfr],Table2[team_name],"Even"))</f>
        <v>Los Angeles Chargers</v>
      </c>
      <c r="M2371">
        <v>-6.5</v>
      </c>
      <c r="N2371">
        <f>IF(Table1[[#This Row],[TeamFavorite]]=Table1[[#This Row],[TeamHome]],Table1[[#This Row],[ScoreAway]]-Table1[[#This Row],[ScoreHome]],Table1[[#This Row],[ScoreHome]]-Table1[[#This Row],[ScoreAway]])</f>
        <v>17</v>
      </c>
      <c r="O2371">
        <f>IF(Table1[[#This Row],[SpreadActual]]&lt;Table1[[#This Row],[SpreadFavorite]],1,0)</f>
        <v>0</v>
      </c>
      <c r="Q2371" t="s">
        <v>125</v>
      </c>
      <c r="R2371" t="b">
        <v>0</v>
      </c>
      <c r="S2371">
        <v>72</v>
      </c>
      <c r="T2371">
        <v>0</v>
      </c>
      <c r="V2371" t="s">
        <v>103</v>
      </c>
    </row>
    <row r="2372" spans="1:22" x14ac:dyDescent="0.2">
      <c r="A2372" s="1">
        <v>28785</v>
      </c>
      <c r="B2372">
        <v>1978</v>
      </c>
      <c r="C2372">
        <f>_xlfn.MAXIFS(Table1[ScheduleWeekWritten],Table1[ScheduleSeason],Table1[[#This Row],[ScheduleSeason]])</f>
        <v>16</v>
      </c>
      <c r="D2372">
        <v>8</v>
      </c>
      <c r="E2372" cm="1">
        <f t="array" ref="E2372">_xlfn.XLOOKUP(Table1[[#This Row],[ScheduleWeekWritten]],Table3[Game],100+Table3[Increase],Table1[[#This Row],[ScheduleWeekWritten]])</f>
        <v>8</v>
      </c>
      <c r="F2372" t="b">
        <v>0</v>
      </c>
      <c r="G2372" t="s">
        <v>42</v>
      </c>
      <c r="H2372">
        <v>17</v>
      </c>
      <c r="I2372">
        <v>3</v>
      </c>
      <c r="J2372" t="s">
        <v>62</v>
      </c>
      <c r="K2372" t="s">
        <v>63</v>
      </c>
      <c r="L2372" t="str">
        <f>_xlfn.XLOOKUP(Table1[[#This Row],[TeamFavoriteID]],Table2[team_id],Table2[team_name],_xlfn.XLOOKUP(Table1[[#This Row],[TeamFavoriteID]],Table2[team_id_pfr],Table2[team_name],"Even"))</f>
        <v>Cleveland Browns</v>
      </c>
      <c r="M2372">
        <v>-5.5</v>
      </c>
      <c r="N2372">
        <f>IF(Table1[[#This Row],[TeamFavorite]]=Table1[[#This Row],[TeamHome]],Table1[[#This Row],[ScoreAway]]-Table1[[#This Row],[ScoreHome]],Table1[[#This Row],[ScoreHome]]-Table1[[#This Row],[ScoreAway]])</f>
        <v>14</v>
      </c>
      <c r="O2372">
        <f>IF(Table1[[#This Row],[SpreadActual]]&lt;Table1[[#This Row],[SpreadFavorite]],1,0)</f>
        <v>0</v>
      </c>
      <c r="Q2372" t="s">
        <v>117</v>
      </c>
      <c r="R2372" t="b">
        <v>0</v>
      </c>
      <c r="S2372">
        <v>67</v>
      </c>
      <c r="T2372">
        <v>13</v>
      </c>
      <c r="U2372">
        <v>43</v>
      </c>
    </row>
    <row r="2373" spans="1:22" x14ac:dyDescent="0.2">
      <c r="A2373" s="1">
        <v>28785</v>
      </c>
      <c r="B2373">
        <v>1978</v>
      </c>
      <c r="C2373">
        <f>_xlfn.MAXIFS(Table1[ScheduleWeekWritten],Table1[ScheduleSeason],Table1[[#This Row],[ScheduleSeason]])</f>
        <v>16</v>
      </c>
      <c r="D2373">
        <v>8</v>
      </c>
      <c r="E2373" cm="1">
        <f t="array" ref="E2373">_xlfn.XLOOKUP(Table1[[#This Row],[ScheduleWeekWritten]],Table3[Game],100+Table3[Increase],Table1[[#This Row],[ScheduleWeekWritten]])</f>
        <v>8</v>
      </c>
      <c r="F2373" t="b">
        <v>0</v>
      </c>
      <c r="G2373" t="s">
        <v>39</v>
      </c>
      <c r="H2373">
        <v>3</v>
      </c>
      <c r="I2373">
        <v>10</v>
      </c>
      <c r="J2373" t="s">
        <v>95</v>
      </c>
      <c r="K2373" t="s">
        <v>40</v>
      </c>
      <c r="L2373" t="str">
        <f>_xlfn.XLOOKUP(Table1[[#This Row],[TeamFavoriteID]],Table2[team_id],Table2[team_name],_xlfn.XLOOKUP(Table1[[#This Row],[TeamFavoriteID]],Table2[team_id_pfr],Table2[team_name],"Even"))</f>
        <v>Los Angeles Rams</v>
      </c>
      <c r="M2373">
        <v>-13.5</v>
      </c>
      <c r="N2373">
        <f>IF(Table1[[#This Row],[TeamFavorite]]=Table1[[#This Row],[TeamHome]],Table1[[#This Row],[ScoreAway]]-Table1[[#This Row],[ScoreHome]],Table1[[#This Row],[ScoreHome]]-Table1[[#This Row],[ScoreAway]])</f>
        <v>7</v>
      </c>
      <c r="O2373">
        <f>IF(Table1[[#This Row],[SpreadActual]]&lt;Table1[[#This Row],[SpreadFavorite]],1,0)</f>
        <v>0</v>
      </c>
      <c r="Q2373" t="s">
        <v>65</v>
      </c>
      <c r="R2373" t="b">
        <v>0</v>
      </c>
      <c r="S2373">
        <v>65</v>
      </c>
      <c r="T2373">
        <v>10</v>
      </c>
      <c r="U2373">
        <v>77</v>
      </c>
    </row>
    <row r="2374" spans="1:22" x14ac:dyDescent="0.2">
      <c r="A2374" s="1">
        <v>28785</v>
      </c>
      <c r="B2374">
        <v>1978</v>
      </c>
      <c r="C2374">
        <f>_xlfn.MAXIFS(Table1[ScheduleWeekWritten],Table1[ScheduleSeason],Table1[[#This Row],[ScheduleSeason]])</f>
        <v>16</v>
      </c>
      <c r="D2374">
        <v>8</v>
      </c>
      <c r="E2374" cm="1">
        <f t="array" ref="E2374">_xlfn.XLOOKUP(Table1[[#This Row],[ScheduleWeekWritten]],Table3[Game],100+Table3[Increase],Table1[[#This Row],[ScheduleWeekWritten]])</f>
        <v>8</v>
      </c>
      <c r="F2374" t="b">
        <v>0</v>
      </c>
      <c r="G2374" t="s">
        <v>54</v>
      </c>
      <c r="H2374">
        <v>21</v>
      </c>
      <c r="I2374">
        <v>7</v>
      </c>
      <c r="J2374" t="s">
        <v>33</v>
      </c>
      <c r="K2374" t="s">
        <v>55</v>
      </c>
      <c r="L2374" t="str">
        <f>_xlfn.XLOOKUP(Table1[[#This Row],[TeamFavoriteID]],Table2[team_id],Table2[team_name],_xlfn.XLOOKUP(Table1[[#This Row],[TeamFavoriteID]],Table2[team_id_pfr],Table2[team_name],"Even"))</f>
        <v>Minnesota Vikings</v>
      </c>
      <c r="M2374">
        <v>-3.5</v>
      </c>
      <c r="N2374">
        <f>IF(Table1[[#This Row],[TeamFavorite]]=Table1[[#This Row],[TeamHome]],Table1[[#This Row],[ScoreAway]]-Table1[[#This Row],[ScoreHome]],Table1[[#This Row],[ScoreHome]]-Table1[[#This Row],[ScoreAway]])</f>
        <v>-14</v>
      </c>
      <c r="O2374">
        <f>IF(Table1[[#This Row],[SpreadActual]]&lt;Table1[[#This Row],[SpreadFavorite]],1,0)</f>
        <v>1</v>
      </c>
      <c r="Q2374" t="s">
        <v>73</v>
      </c>
      <c r="R2374" t="b">
        <v>0</v>
      </c>
      <c r="S2374">
        <v>51</v>
      </c>
      <c r="T2374">
        <v>13</v>
      </c>
      <c r="U2374">
        <v>60</v>
      </c>
    </row>
    <row r="2375" spans="1:22" x14ac:dyDescent="0.2">
      <c r="A2375" s="1">
        <v>28785</v>
      </c>
      <c r="B2375">
        <v>1978</v>
      </c>
      <c r="C2375">
        <f>_xlfn.MAXIFS(Table1[ScheduleWeekWritten],Table1[ScheduleSeason],Table1[[#This Row],[ScheduleSeason]])</f>
        <v>16</v>
      </c>
      <c r="D2375">
        <v>8</v>
      </c>
      <c r="E2375" cm="1">
        <f t="array" ref="E2375">_xlfn.XLOOKUP(Table1[[#This Row],[ScheduleWeekWritten]],Table3[Game],100+Table3[Increase],Table1[[#This Row],[ScheduleWeekWritten]])</f>
        <v>8</v>
      </c>
      <c r="F2375" t="b">
        <v>0</v>
      </c>
      <c r="G2375" t="s">
        <v>115</v>
      </c>
      <c r="H2375">
        <v>33</v>
      </c>
      <c r="I2375">
        <v>24</v>
      </c>
      <c r="J2375" t="s">
        <v>19</v>
      </c>
      <c r="K2375" t="s">
        <v>70</v>
      </c>
      <c r="L2375" t="str">
        <f>_xlfn.XLOOKUP(Table1[[#This Row],[TeamFavoriteID]],Table2[team_id],Table2[team_name],_xlfn.XLOOKUP(Table1[[#This Row],[TeamFavoriteID]],Table2[team_id_pfr],Table2[team_name],"Even"))</f>
        <v>Boston Patriots</v>
      </c>
      <c r="M2375">
        <v>-4.5</v>
      </c>
      <c r="N2375">
        <f>IF(Table1[[#This Row],[TeamFavorite]]=Table1[[#This Row],[TeamHome]],Table1[[#This Row],[ScoreAway]]-Table1[[#This Row],[ScoreHome]],Table1[[#This Row],[ScoreHome]]-Table1[[#This Row],[ScoreAway]])</f>
        <v>9</v>
      </c>
      <c r="O2375">
        <f>IF(Table1[[#This Row],[SpreadActual]]&lt;Table1[[#This Row],[SpreadFavorite]],1,0)</f>
        <v>0</v>
      </c>
      <c r="Q2375" t="s">
        <v>116</v>
      </c>
      <c r="R2375" t="b">
        <v>0</v>
      </c>
      <c r="S2375">
        <v>61</v>
      </c>
      <c r="T2375">
        <v>10</v>
      </c>
      <c r="U2375">
        <v>54</v>
      </c>
    </row>
    <row r="2376" spans="1:22" x14ac:dyDescent="0.2">
      <c r="A2376" s="1">
        <v>28785</v>
      </c>
      <c r="B2376">
        <v>1978</v>
      </c>
      <c r="C2376">
        <f>_xlfn.MAXIFS(Table1[ScheduleWeekWritten],Table1[ScheduleSeason],Table1[[#This Row],[ScheduleSeason]])</f>
        <v>16</v>
      </c>
      <c r="D2376">
        <v>8</v>
      </c>
      <c r="E2376" cm="1">
        <f t="array" ref="E2376">_xlfn.XLOOKUP(Table1[[#This Row],[ScheduleWeekWritten]],Table3[Game],100+Table3[Increase],Table1[[#This Row],[ScheduleWeekWritten]])</f>
        <v>8</v>
      </c>
      <c r="F2376" t="b">
        <v>0</v>
      </c>
      <c r="G2376" t="s">
        <v>50</v>
      </c>
      <c r="H2376">
        <v>17</v>
      </c>
      <c r="I2376">
        <v>6</v>
      </c>
      <c r="J2376" t="s">
        <v>61</v>
      </c>
      <c r="K2376" t="s">
        <v>85</v>
      </c>
      <c r="L2376" t="str">
        <f>_xlfn.XLOOKUP(Table1[[#This Row],[TeamFavoriteID]],Table2[team_id],Table2[team_name],_xlfn.XLOOKUP(Table1[[#This Row],[TeamFavoriteID]],Table2[team_id_pfr],Table2[team_name],"Even"))</f>
        <v>Washington Commanders</v>
      </c>
      <c r="M2376">
        <v>-4</v>
      </c>
      <c r="N2376">
        <f>IF(Table1[[#This Row],[TeamFavorite]]=Table1[[#This Row],[TeamHome]],Table1[[#This Row],[ScoreAway]]-Table1[[#This Row],[ScoreHome]],Table1[[#This Row],[ScoreHome]]-Table1[[#This Row],[ScoreAway]])</f>
        <v>11</v>
      </c>
      <c r="O2376">
        <f>IF(Table1[[#This Row],[SpreadActual]]&lt;Table1[[#This Row],[SpreadFavorite]],1,0)</f>
        <v>0</v>
      </c>
      <c r="Q2376" t="s">
        <v>126</v>
      </c>
      <c r="R2376" t="b">
        <v>0</v>
      </c>
      <c r="S2376">
        <v>61</v>
      </c>
      <c r="T2376">
        <v>11</v>
      </c>
      <c r="U2376">
        <v>55</v>
      </c>
    </row>
    <row r="2377" spans="1:22" x14ac:dyDescent="0.2">
      <c r="A2377" s="1">
        <v>28785</v>
      </c>
      <c r="B2377">
        <v>1978</v>
      </c>
      <c r="C2377">
        <f>_xlfn.MAXIFS(Table1[ScheduleWeekWritten],Table1[ScheduleSeason],Table1[[#This Row],[ScheduleSeason]])</f>
        <v>16</v>
      </c>
      <c r="D2377">
        <v>8</v>
      </c>
      <c r="E2377" cm="1">
        <f t="array" ref="E2377">_xlfn.XLOOKUP(Table1[[#This Row],[ScheduleWeekWritten]],Table3[Game],100+Table3[Increase],Table1[[#This Row],[ScheduleWeekWritten]])</f>
        <v>8</v>
      </c>
      <c r="F2377" t="b">
        <v>0</v>
      </c>
      <c r="G2377" t="s">
        <v>31</v>
      </c>
      <c r="H2377">
        <v>23</v>
      </c>
      <c r="I2377">
        <v>10</v>
      </c>
      <c r="J2377" t="s">
        <v>57</v>
      </c>
      <c r="K2377" t="s">
        <v>32</v>
      </c>
      <c r="L2377" t="str">
        <f>_xlfn.XLOOKUP(Table1[[#This Row],[TeamFavoriteID]],Table2[team_id],Table2[team_name],_xlfn.XLOOKUP(Table1[[#This Row],[TeamFavoriteID]],Table2[team_id_pfr],Table2[team_name],"Even"))</f>
        <v>New York Jets</v>
      </c>
      <c r="M2377">
        <v>-8</v>
      </c>
      <c r="N2377">
        <f>IF(Table1[[#This Row],[TeamFavorite]]=Table1[[#This Row],[TeamHome]],Table1[[#This Row],[ScoreAway]]-Table1[[#This Row],[ScoreHome]],Table1[[#This Row],[ScoreHome]]-Table1[[#This Row],[ScoreAway]])</f>
        <v>-13</v>
      </c>
      <c r="O2377">
        <f>IF(Table1[[#This Row],[SpreadActual]]&lt;Table1[[#This Row],[SpreadFavorite]],1,0)</f>
        <v>1</v>
      </c>
      <c r="Q2377" t="s">
        <v>74</v>
      </c>
      <c r="R2377" t="b">
        <v>0</v>
      </c>
      <c r="S2377">
        <v>61</v>
      </c>
      <c r="T2377">
        <v>11</v>
      </c>
      <c r="U2377">
        <v>55</v>
      </c>
    </row>
    <row r="2378" spans="1:22" x14ac:dyDescent="0.2">
      <c r="A2378" s="1">
        <v>28785</v>
      </c>
      <c r="B2378">
        <v>1978</v>
      </c>
      <c r="C2378">
        <f>_xlfn.MAXIFS(Table1[ScheduleWeekWritten],Table1[ScheduleSeason],Table1[[#This Row],[ScheduleSeason]])</f>
        <v>16</v>
      </c>
      <c r="D2378">
        <v>8</v>
      </c>
      <c r="E2378" cm="1">
        <f t="array" ref="E2378">_xlfn.XLOOKUP(Table1[[#This Row],[ScheduleWeekWritten]],Table3[Game],100+Table3[Increase],Table1[[#This Row],[ScheduleWeekWritten]])</f>
        <v>8</v>
      </c>
      <c r="F2378" t="b">
        <v>0</v>
      </c>
      <c r="G2378" t="s">
        <v>53</v>
      </c>
      <c r="H2378">
        <v>17</v>
      </c>
      <c r="I2378">
        <v>20</v>
      </c>
      <c r="J2378" t="s">
        <v>38</v>
      </c>
      <c r="K2378" t="s">
        <v>109</v>
      </c>
      <c r="L2378" t="str">
        <f>_xlfn.XLOOKUP(Table1[[#This Row],[TeamFavoriteID]],Table2[team_id],Table2[team_name],_xlfn.XLOOKUP(Table1[[#This Row],[TeamFavoriteID]],Table2[team_id_pfr],Table2[team_name],"Even"))</f>
        <v>Atlanta Falcons</v>
      </c>
      <c r="M2378">
        <v>-3</v>
      </c>
      <c r="N2378">
        <f>IF(Table1[[#This Row],[TeamFavorite]]=Table1[[#This Row],[TeamHome]],Table1[[#This Row],[ScoreAway]]-Table1[[#This Row],[ScoreHome]],Table1[[#This Row],[ScoreHome]]-Table1[[#This Row],[ScoreAway]])</f>
        <v>-3</v>
      </c>
      <c r="O2378">
        <f>IF(Table1[[#This Row],[SpreadActual]]&lt;Table1[[#This Row],[SpreadFavorite]],1,0)</f>
        <v>0</v>
      </c>
      <c r="Q2378" t="s">
        <v>118</v>
      </c>
      <c r="R2378" t="b">
        <v>0</v>
      </c>
      <c r="S2378">
        <v>57</v>
      </c>
      <c r="T2378">
        <v>11</v>
      </c>
      <c r="U2378">
        <v>80</v>
      </c>
    </row>
    <row r="2379" spans="1:22" x14ac:dyDescent="0.2">
      <c r="A2379" s="1">
        <v>28785</v>
      </c>
      <c r="B2379">
        <v>1978</v>
      </c>
      <c r="C2379">
        <f>_xlfn.MAXIFS(Table1[ScheduleWeekWritten],Table1[ScheduleSeason],Table1[[#This Row],[ScheduleSeason]])</f>
        <v>16</v>
      </c>
      <c r="D2379">
        <v>8</v>
      </c>
      <c r="E2379" cm="1">
        <f t="array" ref="E2379">_xlfn.XLOOKUP(Table1[[#This Row],[ScheduleWeekWritten]],Table3[Game],100+Table3[Increase],Table1[[#This Row],[ScheduleWeekWritten]])</f>
        <v>8</v>
      </c>
      <c r="F2379" t="b">
        <v>0</v>
      </c>
      <c r="G2379" t="s">
        <v>128</v>
      </c>
      <c r="H2379">
        <v>27</v>
      </c>
      <c r="I2379">
        <v>7</v>
      </c>
      <c r="J2379" t="s">
        <v>20</v>
      </c>
      <c r="K2379" t="s">
        <v>21</v>
      </c>
      <c r="L2379" t="str">
        <f>_xlfn.XLOOKUP(Table1[[#This Row],[TeamFavoriteID]],Table2[team_id],Table2[team_name],_xlfn.XLOOKUP(Table1[[#This Row],[TeamFavoriteID]],Table2[team_id_pfr],Table2[team_name],"Even"))</f>
        <v>Las Vegas Raiders</v>
      </c>
      <c r="M2379">
        <v>-7</v>
      </c>
      <c r="N2379">
        <f>IF(Table1[[#This Row],[TeamFavorite]]=Table1[[#This Row],[TeamHome]],Table1[[#This Row],[ScoreAway]]-Table1[[#This Row],[ScoreHome]],Table1[[#This Row],[ScoreHome]]-Table1[[#This Row],[ScoreAway]])</f>
        <v>20</v>
      </c>
      <c r="O2379">
        <f>IF(Table1[[#This Row],[SpreadActual]]&lt;Table1[[#This Row],[SpreadFavorite]],1,0)</f>
        <v>0</v>
      </c>
      <c r="Q2379" t="s">
        <v>129</v>
      </c>
      <c r="R2379" t="b">
        <v>0</v>
      </c>
      <c r="S2379">
        <v>72</v>
      </c>
      <c r="T2379">
        <v>0</v>
      </c>
      <c r="V2379" t="s">
        <v>103</v>
      </c>
    </row>
    <row r="2380" spans="1:22" x14ac:dyDescent="0.2">
      <c r="A2380" s="1">
        <v>28785</v>
      </c>
      <c r="B2380">
        <v>1978</v>
      </c>
      <c r="C2380">
        <f>_xlfn.MAXIFS(Table1[ScheduleWeekWritten],Table1[ScheduleSeason],Table1[[#This Row],[ScheduleSeason]])</f>
        <v>16</v>
      </c>
      <c r="D2380">
        <v>8</v>
      </c>
      <c r="E2380" cm="1">
        <f t="array" ref="E2380">_xlfn.XLOOKUP(Table1[[#This Row],[ScheduleWeekWritten]],Table3[Game],100+Table3[Increase],Table1[[#This Row],[ScheduleWeekWritten]])</f>
        <v>8</v>
      </c>
      <c r="F2380" t="b">
        <v>0</v>
      </c>
      <c r="G2380" t="s">
        <v>127</v>
      </c>
      <c r="H2380">
        <v>33</v>
      </c>
      <c r="I2380">
        <v>19</v>
      </c>
      <c r="J2380" t="s">
        <v>46</v>
      </c>
      <c r="K2380" t="s">
        <v>47</v>
      </c>
      <c r="L2380" t="str">
        <f>_xlfn.XLOOKUP(Table1[[#This Row],[TeamFavoriteID]],Table2[team_id],Table2[team_name],_xlfn.XLOOKUP(Table1[[#This Row],[TeamFavoriteID]],Table2[team_id_pfr],Table2[team_name],"Even"))</f>
        <v>Chicago Bears</v>
      </c>
      <c r="M2380">
        <v>-3</v>
      </c>
      <c r="N2380">
        <f>IF(Table1[[#This Row],[TeamFavorite]]=Table1[[#This Row],[TeamHome]],Table1[[#This Row],[ScoreAway]]-Table1[[#This Row],[ScoreHome]],Table1[[#This Row],[ScoreHome]]-Table1[[#This Row],[ScoreAway]])</f>
        <v>14</v>
      </c>
      <c r="O2380">
        <f>IF(Table1[[#This Row],[SpreadActual]]&lt;Table1[[#This Row],[SpreadFavorite]],1,0)</f>
        <v>0</v>
      </c>
      <c r="Q2380" t="s">
        <v>130</v>
      </c>
      <c r="R2380" t="b">
        <v>0</v>
      </c>
      <c r="S2380">
        <v>74</v>
      </c>
      <c r="T2380">
        <v>10</v>
      </c>
      <c r="U2380">
        <v>63</v>
      </c>
    </row>
    <row r="2381" spans="1:22" x14ac:dyDescent="0.2">
      <c r="A2381" s="1">
        <v>28786</v>
      </c>
      <c r="B2381">
        <v>1978</v>
      </c>
      <c r="C2381">
        <f>_xlfn.MAXIFS(Table1[ScheduleWeekWritten],Table1[ScheduleSeason],Table1[[#This Row],[ScheduleSeason]])</f>
        <v>16</v>
      </c>
      <c r="D2381">
        <v>8</v>
      </c>
      <c r="E2381" cm="1">
        <f t="array" ref="E2381">_xlfn.XLOOKUP(Table1[[#This Row],[ScheduleWeekWritten]],Table3[Game],100+Table3[Increase],Table1[[#This Row],[ScheduleWeekWritten]])</f>
        <v>8</v>
      </c>
      <c r="F2381" t="b">
        <v>0</v>
      </c>
      <c r="G2381" t="s">
        <v>49</v>
      </c>
      <c r="H2381">
        <v>17</v>
      </c>
      <c r="I2381">
        <v>24</v>
      </c>
      <c r="J2381" t="s">
        <v>23</v>
      </c>
      <c r="K2381" t="s">
        <v>51</v>
      </c>
      <c r="L2381" t="str">
        <f>_xlfn.XLOOKUP(Table1[[#This Row],[TeamFavoriteID]],Table2[team_id],Table2[team_name],_xlfn.XLOOKUP(Table1[[#This Row],[TeamFavoriteID]],Table2[team_id_pfr],Table2[team_name],"Even"))</f>
        <v>Pittsburgh Steelers</v>
      </c>
      <c r="M2381">
        <v>-7.5</v>
      </c>
      <c r="N2381">
        <f>IF(Table1[[#This Row],[TeamFavorite]]=Table1[[#This Row],[TeamHome]],Table1[[#This Row],[ScoreAway]]-Table1[[#This Row],[ScoreHome]],Table1[[#This Row],[ScoreHome]]-Table1[[#This Row],[ScoreAway]])</f>
        <v>7</v>
      </c>
      <c r="O2381">
        <f>IF(Table1[[#This Row],[SpreadActual]]&lt;Table1[[#This Row],[SpreadFavorite]],1,0)</f>
        <v>0</v>
      </c>
      <c r="P2381">
        <v>36</v>
      </c>
      <c r="Q2381" t="s">
        <v>113</v>
      </c>
      <c r="R2381" t="b">
        <v>0</v>
      </c>
      <c r="S2381">
        <v>56</v>
      </c>
      <c r="T2381">
        <v>12</v>
      </c>
      <c r="U2381">
        <v>72</v>
      </c>
    </row>
    <row r="2382" spans="1:22" x14ac:dyDescent="0.2">
      <c r="A2382" s="1">
        <v>28789</v>
      </c>
      <c r="B2382">
        <v>1978</v>
      </c>
      <c r="C2382">
        <f>_xlfn.MAXIFS(Table1[ScheduleWeekWritten],Table1[ScheduleSeason],Table1[[#This Row],[ScheduleSeason]])</f>
        <v>16</v>
      </c>
      <c r="D2382">
        <v>9</v>
      </c>
      <c r="E2382" cm="1">
        <f t="array" ref="E2382">_xlfn.XLOOKUP(Table1[[#This Row],[ScheduleWeekWritten]],Table3[Game],100+Table3[Increase],Table1[[#This Row],[ScheduleWeekWritten]])</f>
        <v>9</v>
      </c>
      <c r="F2382" t="b">
        <v>0</v>
      </c>
      <c r="G2382" t="s">
        <v>67</v>
      </c>
      <c r="H2382">
        <v>10</v>
      </c>
      <c r="I2382">
        <v>21</v>
      </c>
      <c r="J2382" t="s">
        <v>54</v>
      </c>
      <c r="K2382" t="s">
        <v>68</v>
      </c>
      <c r="L2382" t="str">
        <f>_xlfn.XLOOKUP(Table1[[#This Row],[TeamFavoriteID]],Table2[team_id],Table2[team_name],_xlfn.XLOOKUP(Table1[[#This Row],[TeamFavoriteID]],Table2[team_id_pfr],Table2[team_name],"Even"))</f>
        <v>Dallas Cowboys</v>
      </c>
      <c r="M2382">
        <v>-7.5</v>
      </c>
      <c r="N2382">
        <f>IF(Table1[[#This Row],[TeamFavorite]]=Table1[[#This Row],[TeamHome]],Table1[[#This Row],[ScoreAway]]-Table1[[#This Row],[ScoreHome]],Table1[[#This Row],[ScoreHome]]-Table1[[#This Row],[ScoreAway]])</f>
        <v>11</v>
      </c>
      <c r="O2382">
        <f>IF(Table1[[#This Row],[SpreadActual]]&lt;Table1[[#This Row],[SpreadFavorite]],1,0)</f>
        <v>0</v>
      </c>
      <c r="P2382">
        <v>37</v>
      </c>
      <c r="Q2382" t="s">
        <v>119</v>
      </c>
      <c r="R2382" t="b">
        <v>0</v>
      </c>
      <c r="S2382">
        <v>61</v>
      </c>
      <c r="T2382">
        <v>11</v>
      </c>
      <c r="U2382">
        <v>58</v>
      </c>
    </row>
    <row r="2383" spans="1:22" x14ac:dyDescent="0.2">
      <c r="A2383" s="1">
        <v>28792</v>
      </c>
      <c r="B2383">
        <v>1978</v>
      </c>
      <c r="C2383">
        <f>_xlfn.MAXIFS(Table1[ScheduleWeekWritten],Table1[ScheduleSeason],Table1[[#This Row],[ScheduleSeason]])</f>
        <v>16</v>
      </c>
      <c r="D2383">
        <v>9</v>
      </c>
      <c r="E2383" cm="1">
        <f t="array" ref="E2383">_xlfn.XLOOKUP(Table1[[#This Row],[ScheduleWeekWritten]],Table3[Game],100+Table3[Increase],Table1[[#This Row],[ScheduleWeekWritten]])</f>
        <v>9</v>
      </c>
      <c r="F2383" t="b">
        <v>0</v>
      </c>
      <c r="G2383" t="s">
        <v>46</v>
      </c>
      <c r="H2383">
        <v>17</v>
      </c>
      <c r="I2383">
        <v>21</v>
      </c>
      <c r="J2383" t="s">
        <v>45</v>
      </c>
      <c r="K2383" t="s">
        <v>47</v>
      </c>
      <c r="L2383" t="str">
        <f>_xlfn.XLOOKUP(Table1[[#This Row],[TeamFavoriteID]],Table2[team_id],Table2[team_name],_xlfn.XLOOKUP(Table1[[#This Row],[TeamFavoriteID]],Table2[team_id_pfr],Table2[team_name],"Even"))</f>
        <v>Chicago Bears</v>
      </c>
      <c r="M2383">
        <v>-5</v>
      </c>
      <c r="N2383">
        <f>IF(Table1[[#This Row],[TeamFavorite]]=Table1[[#This Row],[TeamHome]],Table1[[#This Row],[ScoreAway]]-Table1[[#This Row],[ScoreHome]],Table1[[#This Row],[ScoreHome]]-Table1[[#This Row],[ScoreAway]])</f>
        <v>4</v>
      </c>
      <c r="O2383">
        <f>IF(Table1[[#This Row],[SpreadActual]]&lt;Table1[[#This Row],[SpreadFavorite]],1,0)</f>
        <v>0</v>
      </c>
      <c r="Q2383" t="s">
        <v>114</v>
      </c>
      <c r="R2383" t="b">
        <v>0</v>
      </c>
      <c r="S2383">
        <v>48</v>
      </c>
      <c r="T2383">
        <v>10</v>
      </c>
      <c r="U2383">
        <v>59</v>
      </c>
    </row>
    <row r="2384" spans="1:22" x14ac:dyDescent="0.2">
      <c r="A2384" s="1">
        <v>28792</v>
      </c>
      <c r="B2384">
        <v>1978</v>
      </c>
      <c r="C2384">
        <f>_xlfn.MAXIFS(Table1[ScheduleWeekWritten],Table1[ScheduleSeason],Table1[[#This Row],[ScheduleSeason]])</f>
        <v>16</v>
      </c>
      <c r="D2384">
        <v>9</v>
      </c>
      <c r="E2384" cm="1">
        <f t="array" ref="E2384">_xlfn.XLOOKUP(Table1[[#This Row],[ScheduleWeekWritten]],Table3[Game],100+Table3[Increase],Table1[[#This Row],[ScheduleWeekWritten]])</f>
        <v>9</v>
      </c>
      <c r="F2384" t="b">
        <v>0</v>
      </c>
      <c r="G2384" t="s">
        <v>101</v>
      </c>
      <c r="H2384">
        <v>28</v>
      </c>
      <c r="I2384">
        <v>13</v>
      </c>
      <c r="J2384" t="s">
        <v>23</v>
      </c>
      <c r="K2384" t="s">
        <v>25</v>
      </c>
      <c r="L2384" t="str">
        <f>_xlfn.XLOOKUP(Table1[[#This Row],[TeamFavoriteID]],Table2[team_id],Table2[team_name],_xlfn.XLOOKUP(Table1[[#This Row],[TeamFavoriteID]],Table2[team_id_pfr],Table2[team_name],"Even"))</f>
        <v>Houston Oilers</v>
      </c>
      <c r="M2384">
        <v>-7</v>
      </c>
      <c r="N2384">
        <f>IF(Table1[[#This Row],[TeamFavorite]]=Table1[[#This Row],[TeamHome]],Table1[[#This Row],[ScoreAway]]-Table1[[#This Row],[ScoreHome]],Table1[[#This Row],[ScoreHome]]-Table1[[#This Row],[ScoreAway]])</f>
        <v>15</v>
      </c>
      <c r="O2384">
        <f>IF(Table1[[#This Row],[SpreadActual]]&lt;Table1[[#This Row],[SpreadFavorite]],1,0)</f>
        <v>0</v>
      </c>
      <c r="Q2384" t="s">
        <v>111</v>
      </c>
      <c r="R2384" t="b">
        <v>0</v>
      </c>
      <c r="S2384">
        <v>49</v>
      </c>
      <c r="T2384">
        <v>12</v>
      </c>
      <c r="U2384">
        <v>60</v>
      </c>
    </row>
    <row r="2385" spans="1:22" x14ac:dyDescent="0.2">
      <c r="A2385" s="1">
        <v>28792</v>
      </c>
      <c r="B2385">
        <v>1978</v>
      </c>
      <c r="C2385">
        <f>_xlfn.MAXIFS(Table1[ScheduleWeekWritten],Table1[ScheduleSeason],Table1[[#This Row],[ScheduleSeason]])</f>
        <v>16</v>
      </c>
      <c r="D2385">
        <v>9</v>
      </c>
      <c r="E2385" cm="1">
        <f t="array" ref="E2385">_xlfn.XLOOKUP(Table1[[#This Row],[ScheduleWeekWritten]],Table3[Game],100+Table3[Increase],Table1[[#This Row],[ScheduleWeekWritten]])</f>
        <v>9</v>
      </c>
      <c r="F2385" t="b">
        <v>0</v>
      </c>
      <c r="G2385" t="s">
        <v>62</v>
      </c>
      <c r="H2385">
        <v>41</v>
      </c>
      <c r="I2385">
        <v>20</v>
      </c>
      <c r="J2385" t="s">
        <v>28</v>
      </c>
      <c r="K2385" t="s">
        <v>63</v>
      </c>
      <c r="L2385" t="str">
        <f>_xlfn.XLOOKUP(Table1[[#This Row],[TeamFavoriteID]],Table2[team_id],Table2[team_name],_xlfn.XLOOKUP(Table1[[#This Row],[TeamFavoriteID]],Table2[team_id_pfr],Table2[team_name],"Even"))</f>
        <v>Cleveland Browns</v>
      </c>
      <c r="M2385">
        <v>-6</v>
      </c>
      <c r="N2385">
        <f>IF(Table1[[#This Row],[TeamFavorite]]=Table1[[#This Row],[TeamHome]],Table1[[#This Row],[ScoreAway]]-Table1[[#This Row],[ScoreHome]],Table1[[#This Row],[ScoreHome]]-Table1[[#This Row],[ScoreAway]])</f>
        <v>-21</v>
      </c>
      <c r="O2385">
        <f>IF(Table1[[#This Row],[SpreadActual]]&lt;Table1[[#This Row],[SpreadFavorite]],1,0)</f>
        <v>1</v>
      </c>
      <c r="Q2385" t="s">
        <v>66</v>
      </c>
      <c r="R2385" t="b">
        <v>0</v>
      </c>
      <c r="S2385">
        <v>42</v>
      </c>
      <c r="T2385">
        <v>9</v>
      </c>
      <c r="U2385">
        <v>70</v>
      </c>
    </row>
    <row r="2386" spans="1:22" x14ac:dyDescent="0.2">
      <c r="A2386" s="1">
        <v>28792</v>
      </c>
      <c r="B2386">
        <v>1978</v>
      </c>
      <c r="C2386">
        <f>_xlfn.MAXIFS(Table1[ScheduleWeekWritten],Table1[ScheduleSeason],Table1[[#This Row],[ScheduleSeason]])</f>
        <v>16</v>
      </c>
      <c r="D2386">
        <v>9</v>
      </c>
      <c r="E2386" cm="1">
        <f t="array" ref="E2386">_xlfn.XLOOKUP(Table1[[#This Row],[ScheduleWeekWritten]],Table3[Game],100+Table3[Increase],Table1[[#This Row],[ScheduleWeekWritten]])</f>
        <v>9</v>
      </c>
      <c r="F2386" t="b">
        <v>0</v>
      </c>
      <c r="G2386" t="s">
        <v>33</v>
      </c>
      <c r="H2386">
        <v>9</v>
      </c>
      <c r="I2386">
        <v>7</v>
      </c>
      <c r="J2386" t="s">
        <v>127</v>
      </c>
      <c r="K2386" t="s">
        <v>35</v>
      </c>
      <c r="L2386" t="str">
        <f>_xlfn.XLOOKUP(Table1[[#This Row],[TeamFavoriteID]],Table2[team_id],Table2[team_name],_xlfn.XLOOKUP(Table1[[#This Row],[TeamFavoriteID]],Table2[team_id_pfr],Table2[team_name],"Even"))</f>
        <v>Green Bay Packers</v>
      </c>
      <c r="M2386">
        <v>-5</v>
      </c>
      <c r="N2386">
        <f>IF(Table1[[#This Row],[TeamFavorite]]=Table1[[#This Row],[TeamHome]],Table1[[#This Row],[ScoreAway]]-Table1[[#This Row],[ScoreHome]],Table1[[#This Row],[ScoreHome]]-Table1[[#This Row],[ScoreAway]])</f>
        <v>-2</v>
      </c>
      <c r="O2386">
        <f>IF(Table1[[#This Row],[SpreadActual]]&lt;Table1[[#This Row],[SpreadFavorite]],1,0)</f>
        <v>0</v>
      </c>
      <c r="Q2386" t="s">
        <v>82</v>
      </c>
      <c r="R2386" t="b">
        <v>0</v>
      </c>
      <c r="S2386">
        <v>40</v>
      </c>
      <c r="T2386">
        <v>11</v>
      </c>
      <c r="U2386">
        <v>77</v>
      </c>
    </row>
    <row r="2387" spans="1:22" x14ac:dyDescent="0.2">
      <c r="A2387" s="1">
        <v>28792</v>
      </c>
      <c r="B2387">
        <v>1978</v>
      </c>
      <c r="C2387">
        <f>_xlfn.MAXIFS(Table1[ScheduleWeekWritten],Table1[ScheduleSeason],Table1[[#This Row],[ScheduleSeason]])</f>
        <v>16</v>
      </c>
      <c r="D2387">
        <v>9</v>
      </c>
      <c r="E2387" cm="1">
        <f t="array" ref="E2387">_xlfn.XLOOKUP(Table1[[#This Row],[ScheduleWeekWritten]],Table3[Game],100+Table3[Increase],Table1[[#This Row],[ScheduleWeekWritten]])</f>
        <v>9</v>
      </c>
      <c r="F2387" t="b">
        <v>0</v>
      </c>
      <c r="G2387" t="s">
        <v>19</v>
      </c>
      <c r="H2387">
        <v>26</v>
      </c>
      <c r="I2387">
        <v>8</v>
      </c>
      <c r="J2387" t="s">
        <v>34</v>
      </c>
      <c r="K2387" t="s">
        <v>91</v>
      </c>
      <c r="L2387" t="str">
        <f>_xlfn.XLOOKUP(Table1[[#This Row],[TeamFavoriteID]],Table2[team_id],Table2[team_name],_xlfn.XLOOKUP(Table1[[#This Row],[TeamFavoriteID]],Table2[team_id_pfr],Table2[team_name],"Even"))</f>
        <v>Miami Dolphins</v>
      </c>
      <c r="M2387">
        <v>-12.5</v>
      </c>
      <c r="N2387">
        <f>IF(Table1[[#This Row],[TeamFavorite]]=Table1[[#This Row],[TeamHome]],Table1[[#This Row],[ScoreAway]]-Table1[[#This Row],[ScoreHome]],Table1[[#This Row],[ScoreHome]]-Table1[[#This Row],[ScoreAway]])</f>
        <v>-18</v>
      </c>
      <c r="O2387">
        <f>IF(Table1[[#This Row],[SpreadActual]]&lt;Table1[[#This Row],[SpreadFavorite]],1,0)</f>
        <v>1</v>
      </c>
      <c r="Q2387" t="s">
        <v>22</v>
      </c>
      <c r="R2387" t="b">
        <v>0</v>
      </c>
      <c r="S2387">
        <v>80</v>
      </c>
      <c r="T2387">
        <v>13</v>
      </c>
      <c r="U2387">
        <v>76</v>
      </c>
    </row>
    <row r="2388" spans="1:22" x14ac:dyDescent="0.2">
      <c r="A2388" s="1">
        <v>28792</v>
      </c>
      <c r="B2388">
        <v>1978</v>
      </c>
      <c r="C2388">
        <f>_xlfn.MAXIFS(Table1[ScheduleWeekWritten],Table1[ScheduleSeason],Table1[[#This Row],[ScheduleSeason]])</f>
        <v>16</v>
      </c>
      <c r="D2388">
        <v>9</v>
      </c>
      <c r="E2388" cm="1">
        <f t="array" ref="E2388">_xlfn.XLOOKUP(Table1[[#This Row],[ScheduleWeekWritten]],Table3[Game],100+Table3[Increase],Table1[[#This Row],[ScheduleWeekWritten]])</f>
        <v>9</v>
      </c>
      <c r="F2388" t="b">
        <v>0</v>
      </c>
      <c r="G2388" t="s">
        <v>115</v>
      </c>
      <c r="H2388">
        <v>55</v>
      </c>
      <c r="I2388">
        <v>21</v>
      </c>
      <c r="J2388" t="s">
        <v>31</v>
      </c>
      <c r="K2388" t="s">
        <v>70</v>
      </c>
      <c r="L2388" t="str">
        <f>_xlfn.XLOOKUP(Table1[[#This Row],[TeamFavoriteID]],Table2[team_id],Table2[team_name],_xlfn.XLOOKUP(Table1[[#This Row],[TeamFavoriteID]],Table2[team_id_pfr],Table2[team_name],"Even"))</f>
        <v>Boston Patriots</v>
      </c>
      <c r="M2388">
        <v>-9</v>
      </c>
      <c r="N2388">
        <f>IF(Table1[[#This Row],[TeamFavorite]]=Table1[[#This Row],[TeamHome]],Table1[[#This Row],[ScoreAway]]-Table1[[#This Row],[ScoreHome]],Table1[[#This Row],[ScoreHome]]-Table1[[#This Row],[ScoreAway]])</f>
        <v>34</v>
      </c>
      <c r="O2388">
        <f>IF(Table1[[#This Row],[SpreadActual]]&lt;Table1[[#This Row],[SpreadFavorite]],1,0)</f>
        <v>0</v>
      </c>
      <c r="Q2388" t="s">
        <v>116</v>
      </c>
      <c r="R2388" t="b">
        <v>0</v>
      </c>
      <c r="S2388">
        <v>51</v>
      </c>
      <c r="T2388">
        <v>12</v>
      </c>
      <c r="U2388">
        <v>62</v>
      </c>
    </row>
    <row r="2389" spans="1:22" x14ac:dyDescent="0.2">
      <c r="A2389" s="1">
        <v>28792</v>
      </c>
      <c r="B2389">
        <v>1978</v>
      </c>
      <c r="C2389">
        <f>_xlfn.MAXIFS(Table1[ScheduleWeekWritten],Table1[ScheduleSeason],Table1[[#This Row],[ScheduleSeason]])</f>
        <v>16</v>
      </c>
      <c r="D2389">
        <v>9</v>
      </c>
      <c r="E2389" cm="1">
        <f t="array" ref="E2389">_xlfn.XLOOKUP(Table1[[#This Row],[ScheduleWeekWritten]],Table3[Game],100+Table3[Increase],Table1[[#This Row],[ScheduleWeekWritten]])</f>
        <v>9</v>
      </c>
      <c r="F2389" t="b">
        <v>0</v>
      </c>
      <c r="G2389" t="s">
        <v>95</v>
      </c>
      <c r="H2389">
        <v>28</v>
      </c>
      <c r="I2389">
        <v>17</v>
      </c>
      <c r="J2389" t="s">
        <v>50</v>
      </c>
      <c r="K2389" t="s">
        <v>98</v>
      </c>
      <c r="L2389" t="str">
        <f>_xlfn.XLOOKUP(Table1[[#This Row],[TeamFavoriteID]],Table2[team_id],Table2[team_name],_xlfn.XLOOKUP(Table1[[#This Row],[TeamFavoriteID]],Table2[team_id_pfr],Table2[team_name],"Even"))</f>
        <v>New Orleans Saints</v>
      </c>
      <c r="M2389">
        <v>-2</v>
      </c>
      <c r="N2389">
        <f>IF(Table1[[#This Row],[TeamFavorite]]=Table1[[#This Row],[TeamHome]],Table1[[#This Row],[ScoreAway]]-Table1[[#This Row],[ScoreHome]],Table1[[#This Row],[ScoreHome]]-Table1[[#This Row],[ScoreAway]])</f>
        <v>-11</v>
      </c>
      <c r="O2389">
        <f>IF(Table1[[#This Row],[SpreadActual]]&lt;Table1[[#This Row],[SpreadFavorite]],1,0)</f>
        <v>1</v>
      </c>
      <c r="Q2389" t="s">
        <v>124</v>
      </c>
      <c r="R2389" t="b">
        <v>0</v>
      </c>
      <c r="S2389">
        <v>72</v>
      </c>
      <c r="T2389">
        <v>0</v>
      </c>
      <c r="V2389" t="s">
        <v>103</v>
      </c>
    </row>
    <row r="2390" spans="1:22" x14ac:dyDescent="0.2">
      <c r="A2390" s="1">
        <v>28792</v>
      </c>
      <c r="B2390">
        <v>1978</v>
      </c>
      <c r="C2390">
        <f>_xlfn.MAXIFS(Table1[ScheduleWeekWritten],Table1[ScheduleSeason],Table1[[#This Row],[ScheduleSeason]])</f>
        <v>16</v>
      </c>
      <c r="D2390">
        <v>9</v>
      </c>
      <c r="E2390" cm="1">
        <f t="array" ref="E2390">_xlfn.XLOOKUP(Table1[[#This Row],[ScheduleWeekWritten]],Table3[Game],100+Table3[Increase],Table1[[#This Row],[ScheduleWeekWritten]])</f>
        <v>9</v>
      </c>
      <c r="F2390" t="b">
        <v>0</v>
      </c>
      <c r="G2390" t="s">
        <v>20</v>
      </c>
      <c r="H2390">
        <v>23</v>
      </c>
      <c r="I2390">
        <v>27</v>
      </c>
      <c r="J2390" t="s">
        <v>27</v>
      </c>
      <c r="K2390" t="s">
        <v>21</v>
      </c>
      <c r="L2390" t="str">
        <f>_xlfn.XLOOKUP(Table1[[#This Row],[TeamFavoriteID]],Table2[team_id],Table2[team_name],_xlfn.XLOOKUP(Table1[[#This Row],[TeamFavoriteID]],Table2[team_id_pfr],Table2[team_name],"Even"))</f>
        <v>Las Vegas Raiders</v>
      </c>
      <c r="M2390">
        <v>-6.5</v>
      </c>
      <c r="N2390">
        <f>IF(Table1[[#This Row],[TeamFavorite]]=Table1[[#This Row],[TeamHome]],Table1[[#This Row],[ScoreAway]]-Table1[[#This Row],[ScoreHome]],Table1[[#This Row],[ScoreHome]]-Table1[[#This Row],[ScoreAway]])</f>
        <v>-4</v>
      </c>
      <c r="O2390">
        <f>IF(Table1[[#This Row],[SpreadActual]]&lt;Table1[[#This Row],[SpreadFavorite]],1,0)</f>
        <v>0</v>
      </c>
      <c r="Q2390" t="s">
        <v>76</v>
      </c>
      <c r="R2390" t="b">
        <v>0</v>
      </c>
      <c r="S2390">
        <v>58</v>
      </c>
      <c r="T2390">
        <v>11</v>
      </c>
      <c r="U2390">
        <v>66</v>
      </c>
    </row>
    <row r="2391" spans="1:22" x14ac:dyDescent="0.2">
      <c r="A2391" s="1">
        <v>28792</v>
      </c>
      <c r="B2391">
        <v>1978</v>
      </c>
      <c r="C2391">
        <f>_xlfn.MAXIFS(Table1[ScheduleWeekWritten],Table1[ScheduleSeason],Table1[[#This Row],[ScheduleSeason]])</f>
        <v>16</v>
      </c>
      <c r="D2391">
        <v>9</v>
      </c>
      <c r="E2391" cm="1">
        <f t="array" ref="E2391">_xlfn.XLOOKUP(Table1[[#This Row],[ScheduleWeekWritten]],Table3[Game],100+Table3[Increase],Table1[[#This Row],[ScheduleWeekWritten]])</f>
        <v>9</v>
      </c>
      <c r="F2391" t="b">
        <v>0</v>
      </c>
      <c r="G2391" t="s">
        <v>58</v>
      </c>
      <c r="H2391">
        <v>10</v>
      </c>
      <c r="I2391">
        <v>16</v>
      </c>
      <c r="J2391" t="s">
        <v>57</v>
      </c>
      <c r="K2391" t="s">
        <v>77</v>
      </c>
      <c r="L2391" t="str">
        <f>_xlfn.XLOOKUP(Table1[[#This Row],[TeamFavoriteID]],Table2[team_id],Table2[team_name],_xlfn.XLOOKUP(Table1[[#This Row],[TeamFavoriteID]],Table2[team_id_pfr],Table2[team_name],"Even"))</f>
        <v>Philadelphia Eagles</v>
      </c>
      <c r="M2391">
        <v>-11</v>
      </c>
      <c r="N2391">
        <f>IF(Table1[[#This Row],[TeamFavorite]]=Table1[[#This Row],[TeamHome]],Table1[[#This Row],[ScoreAway]]-Table1[[#This Row],[ScoreHome]],Table1[[#This Row],[ScoreHome]]-Table1[[#This Row],[ScoreAway]])</f>
        <v>6</v>
      </c>
      <c r="O2391">
        <f>IF(Table1[[#This Row],[SpreadActual]]&lt;Table1[[#This Row],[SpreadFavorite]],1,0)</f>
        <v>0</v>
      </c>
      <c r="Q2391" t="s">
        <v>112</v>
      </c>
      <c r="R2391" t="b">
        <v>0</v>
      </c>
      <c r="S2391">
        <v>52</v>
      </c>
      <c r="T2391">
        <v>8</v>
      </c>
      <c r="U2391">
        <v>61</v>
      </c>
    </row>
    <row r="2392" spans="1:22" x14ac:dyDescent="0.2">
      <c r="A2392" s="1">
        <v>28792</v>
      </c>
      <c r="B2392">
        <v>1978</v>
      </c>
      <c r="C2392">
        <f>_xlfn.MAXIFS(Table1[ScheduleWeekWritten],Table1[ScheduleSeason],Table1[[#This Row],[ScheduleSeason]])</f>
        <v>16</v>
      </c>
      <c r="D2392">
        <v>9</v>
      </c>
      <c r="E2392" cm="1">
        <f t="array" ref="E2392">_xlfn.XLOOKUP(Table1[[#This Row],[ScheduleWeekWritten]],Table3[Game],100+Table3[Increase],Table1[[#This Row],[ScheduleWeekWritten]])</f>
        <v>9</v>
      </c>
      <c r="F2392" t="b">
        <v>0</v>
      </c>
      <c r="G2392" t="s">
        <v>49</v>
      </c>
      <c r="H2392">
        <v>27</v>
      </c>
      <c r="I2392">
        <v>24</v>
      </c>
      <c r="J2392" t="s">
        <v>42</v>
      </c>
      <c r="K2392" t="s">
        <v>51</v>
      </c>
      <c r="L2392" t="str">
        <f>_xlfn.XLOOKUP(Table1[[#This Row],[TeamFavoriteID]],Table2[team_id],Table2[team_name],_xlfn.XLOOKUP(Table1[[#This Row],[TeamFavoriteID]],Table2[team_id_pfr],Table2[team_name],"Even"))</f>
        <v>Pittsburgh Steelers</v>
      </c>
      <c r="M2392">
        <v>-14</v>
      </c>
      <c r="N2392">
        <f>IF(Table1[[#This Row],[TeamFavorite]]=Table1[[#This Row],[TeamHome]],Table1[[#This Row],[ScoreAway]]-Table1[[#This Row],[ScoreHome]],Table1[[#This Row],[ScoreHome]]-Table1[[#This Row],[ScoreAway]])</f>
        <v>-3</v>
      </c>
      <c r="O2392">
        <f>IF(Table1[[#This Row],[SpreadActual]]&lt;Table1[[#This Row],[SpreadFavorite]],1,0)</f>
        <v>0</v>
      </c>
      <c r="Q2392" t="s">
        <v>113</v>
      </c>
      <c r="R2392" t="b">
        <v>0</v>
      </c>
      <c r="S2392">
        <v>43</v>
      </c>
      <c r="T2392">
        <v>10</v>
      </c>
      <c r="U2392">
        <v>70</v>
      </c>
    </row>
    <row r="2393" spans="1:22" x14ac:dyDescent="0.2">
      <c r="A2393" s="1">
        <v>28792</v>
      </c>
      <c r="B2393">
        <v>1978</v>
      </c>
      <c r="C2393">
        <f>_xlfn.MAXIFS(Table1[ScheduleWeekWritten],Table1[ScheduleSeason],Table1[[#This Row],[ScheduleSeason]])</f>
        <v>16</v>
      </c>
      <c r="D2393">
        <v>9</v>
      </c>
      <c r="E2393" cm="1">
        <f t="array" ref="E2393">_xlfn.XLOOKUP(Table1[[#This Row],[ScheduleWeekWritten]],Table3[Game],100+Table3[Increase],Table1[[#This Row],[ScheduleWeekWritten]])</f>
        <v>9</v>
      </c>
      <c r="F2393" t="b">
        <v>0</v>
      </c>
      <c r="G2393" t="s">
        <v>128</v>
      </c>
      <c r="H2393">
        <v>17</v>
      </c>
      <c r="I2393">
        <v>20</v>
      </c>
      <c r="J2393" t="s">
        <v>24</v>
      </c>
      <c r="K2393" t="s">
        <v>88</v>
      </c>
      <c r="L2393" t="str">
        <f>_xlfn.XLOOKUP(Table1[[#This Row],[TeamFavoriteID]],Table2[team_id],Table2[team_name],_xlfn.XLOOKUP(Table1[[#This Row],[TeamFavoriteID]],Table2[team_id_pfr],Table2[team_name],"Even"))</f>
        <v>Denver Broncos</v>
      </c>
      <c r="M2393">
        <v>-3</v>
      </c>
      <c r="N2393">
        <f>IF(Table1[[#This Row],[TeamFavorite]]=Table1[[#This Row],[TeamHome]],Table1[[#This Row],[ScoreAway]]-Table1[[#This Row],[ScoreHome]],Table1[[#This Row],[ScoreHome]]-Table1[[#This Row],[ScoreAway]])</f>
        <v>-3</v>
      </c>
      <c r="O2393">
        <f>IF(Table1[[#This Row],[SpreadActual]]&lt;Table1[[#This Row],[SpreadFavorite]],1,0)</f>
        <v>0</v>
      </c>
      <c r="Q2393" t="s">
        <v>129</v>
      </c>
      <c r="R2393" t="b">
        <v>0</v>
      </c>
      <c r="S2393">
        <v>72</v>
      </c>
      <c r="T2393">
        <v>0</v>
      </c>
      <c r="V2393" t="s">
        <v>103</v>
      </c>
    </row>
    <row r="2394" spans="1:22" x14ac:dyDescent="0.2">
      <c r="A2394" s="1">
        <v>28792</v>
      </c>
      <c r="B2394">
        <v>1978</v>
      </c>
      <c r="C2394">
        <f>_xlfn.MAXIFS(Table1[ScheduleWeekWritten],Table1[ScheduleSeason],Table1[[#This Row],[ScheduleSeason]])</f>
        <v>16</v>
      </c>
      <c r="D2394">
        <v>9</v>
      </c>
      <c r="E2394" cm="1">
        <f t="array" ref="E2394">_xlfn.XLOOKUP(Table1[[#This Row],[ScheduleWeekWritten]],Table3[Game],100+Table3[Increase],Table1[[#This Row],[ScheduleWeekWritten]])</f>
        <v>9</v>
      </c>
      <c r="F2394" t="b">
        <v>0</v>
      </c>
      <c r="G2394" t="s">
        <v>61</v>
      </c>
      <c r="H2394">
        <v>38</v>
      </c>
      <c r="I2394">
        <v>20</v>
      </c>
      <c r="J2394" t="s">
        <v>53</v>
      </c>
      <c r="K2394" t="s">
        <v>85</v>
      </c>
      <c r="L2394" t="str">
        <f>_xlfn.XLOOKUP(Table1[[#This Row],[TeamFavoriteID]],Table2[team_id],Table2[team_name],_xlfn.XLOOKUP(Table1[[#This Row],[TeamFavoriteID]],Table2[team_id_pfr],Table2[team_name],"Even"))</f>
        <v>Washington Commanders</v>
      </c>
      <c r="M2394">
        <v>-10</v>
      </c>
      <c r="N2394">
        <f>IF(Table1[[#This Row],[TeamFavorite]]=Table1[[#This Row],[TeamHome]],Table1[[#This Row],[ScoreAway]]-Table1[[#This Row],[ScoreHome]],Table1[[#This Row],[ScoreHome]]-Table1[[#This Row],[ScoreAway]])</f>
        <v>18</v>
      </c>
      <c r="O2394">
        <f>IF(Table1[[#This Row],[SpreadActual]]&lt;Table1[[#This Row],[SpreadFavorite]],1,0)</f>
        <v>0</v>
      </c>
      <c r="Q2394" t="s">
        <v>64</v>
      </c>
      <c r="R2394" t="b">
        <v>0</v>
      </c>
      <c r="S2394">
        <v>56</v>
      </c>
      <c r="T2394">
        <v>8</v>
      </c>
      <c r="U2394">
        <v>56</v>
      </c>
    </row>
    <row r="2395" spans="1:22" x14ac:dyDescent="0.2">
      <c r="A2395" s="1">
        <v>28793</v>
      </c>
      <c r="B2395">
        <v>1978</v>
      </c>
      <c r="C2395">
        <f>_xlfn.MAXIFS(Table1[ScheduleWeekWritten],Table1[ScheduleSeason],Table1[[#This Row],[ScheduleSeason]])</f>
        <v>16</v>
      </c>
      <c r="D2395">
        <v>9</v>
      </c>
      <c r="E2395" cm="1">
        <f t="array" ref="E2395">_xlfn.XLOOKUP(Table1[[#This Row],[ScheduleWeekWritten]],Table3[Game],100+Table3[Increase],Table1[[#This Row],[ScheduleWeekWritten]])</f>
        <v>9</v>
      </c>
      <c r="F2395" t="b">
        <v>0</v>
      </c>
      <c r="G2395" t="s">
        <v>38</v>
      </c>
      <c r="H2395">
        <v>15</v>
      </c>
      <c r="I2395">
        <v>7</v>
      </c>
      <c r="J2395" t="s">
        <v>39</v>
      </c>
      <c r="K2395" t="s">
        <v>40</v>
      </c>
      <c r="L2395" t="str">
        <f>_xlfn.XLOOKUP(Table1[[#This Row],[TeamFavoriteID]],Table2[team_id],Table2[team_name],_xlfn.XLOOKUP(Table1[[#This Row],[TeamFavoriteID]],Table2[team_id_pfr],Table2[team_name],"Even"))</f>
        <v>Los Angeles Rams</v>
      </c>
      <c r="M2395">
        <v>-6.5</v>
      </c>
      <c r="N2395">
        <f>IF(Table1[[#This Row],[TeamFavorite]]=Table1[[#This Row],[TeamHome]],Table1[[#This Row],[ScoreAway]]-Table1[[#This Row],[ScoreHome]],Table1[[#This Row],[ScoreHome]]-Table1[[#This Row],[ScoreAway]])</f>
        <v>8</v>
      </c>
      <c r="O2395">
        <f>IF(Table1[[#This Row],[SpreadActual]]&lt;Table1[[#This Row],[SpreadFavorite]],1,0)</f>
        <v>0</v>
      </c>
      <c r="P2395">
        <v>34.5</v>
      </c>
      <c r="Q2395" t="s">
        <v>41</v>
      </c>
      <c r="R2395" t="b">
        <v>0</v>
      </c>
      <c r="S2395">
        <v>62</v>
      </c>
      <c r="T2395">
        <v>17</v>
      </c>
      <c r="U2395">
        <v>57</v>
      </c>
    </row>
    <row r="2396" spans="1:22" x14ac:dyDescent="0.2">
      <c r="A2396" s="1">
        <v>28799</v>
      </c>
      <c r="B2396">
        <v>1978</v>
      </c>
      <c r="C2396">
        <f>_xlfn.MAXIFS(Table1[ScheduleWeekWritten],Table1[ScheduleSeason],Table1[[#This Row],[ScheduleSeason]])</f>
        <v>16</v>
      </c>
      <c r="D2396">
        <v>10</v>
      </c>
      <c r="E2396" cm="1">
        <f t="array" ref="E2396">_xlfn.XLOOKUP(Table1[[#This Row],[ScheduleWeekWritten]],Table3[Game],100+Table3[Increase],Table1[[#This Row],[ScheduleWeekWritten]])</f>
        <v>10</v>
      </c>
      <c r="F2396" t="b">
        <v>0</v>
      </c>
      <c r="G2396" t="s">
        <v>38</v>
      </c>
      <c r="H2396">
        <v>21</v>
      </c>
      <c r="I2396">
        <v>10</v>
      </c>
      <c r="J2396" t="s">
        <v>53</v>
      </c>
      <c r="K2396" t="s">
        <v>109</v>
      </c>
      <c r="L2396" t="str">
        <f>_xlfn.XLOOKUP(Table1[[#This Row],[TeamFavoriteID]],Table2[team_id],Table2[team_name],_xlfn.XLOOKUP(Table1[[#This Row],[TeamFavoriteID]],Table2[team_id_pfr],Table2[team_name],"Even"))</f>
        <v>Atlanta Falcons</v>
      </c>
      <c r="M2396">
        <v>-7</v>
      </c>
      <c r="N2396">
        <f>IF(Table1[[#This Row],[TeamFavorite]]=Table1[[#This Row],[TeamHome]],Table1[[#This Row],[ScoreAway]]-Table1[[#This Row],[ScoreHome]],Table1[[#This Row],[ScoreHome]]-Table1[[#This Row],[ScoreAway]])</f>
        <v>-11</v>
      </c>
      <c r="O2396">
        <f>IF(Table1[[#This Row],[SpreadActual]]&lt;Table1[[#This Row],[SpreadFavorite]],1,0)</f>
        <v>1</v>
      </c>
      <c r="Q2396" t="s">
        <v>41</v>
      </c>
      <c r="R2396" t="b">
        <v>0</v>
      </c>
      <c r="S2396">
        <v>60</v>
      </c>
      <c r="T2396">
        <v>6</v>
      </c>
      <c r="U2396">
        <v>45</v>
      </c>
    </row>
    <row r="2397" spans="1:22" x14ac:dyDescent="0.2">
      <c r="A2397" s="1">
        <v>28799</v>
      </c>
      <c r="B2397">
        <v>1978</v>
      </c>
      <c r="C2397">
        <f>_xlfn.MAXIFS(Table1[ScheduleWeekWritten],Table1[ScheduleSeason],Table1[[#This Row],[ScheduleSeason]])</f>
        <v>16</v>
      </c>
      <c r="D2397">
        <v>10</v>
      </c>
      <c r="E2397" cm="1">
        <f t="array" ref="E2397">_xlfn.XLOOKUP(Table1[[#This Row],[ScheduleWeekWritten]],Table3[Game],100+Table3[Increase],Table1[[#This Row],[ScheduleWeekWritten]])</f>
        <v>10</v>
      </c>
      <c r="F2397" t="b">
        <v>0</v>
      </c>
      <c r="G2397" t="s">
        <v>28</v>
      </c>
      <c r="H2397">
        <v>10</v>
      </c>
      <c r="I2397">
        <v>14</v>
      </c>
      <c r="J2397" t="s">
        <v>115</v>
      </c>
      <c r="K2397" t="s">
        <v>70</v>
      </c>
      <c r="L2397" t="str">
        <f>_xlfn.XLOOKUP(Table1[[#This Row],[TeamFavoriteID]],Table2[team_id],Table2[team_name],_xlfn.XLOOKUP(Table1[[#This Row],[TeamFavoriteID]],Table2[team_id_pfr],Table2[team_name],"Even"))</f>
        <v>Boston Patriots</v>
      </c>
      <c r="M2397">
        <v>-9</v>
      </c>
      <c r="N2397">
        <f>IF(Table1[[#This Row],[TeamFavorite]]=Table1[[#This Row],[TeamHome]],Table1[[#This Row],[ScoreAway]]-Table1[[#This Row],[ScoreHome]],Table1[[#This Row],[ScoreHome]]-Table1[[#This Row],[ScoreAway]])</f>
        <v>-4</v>
      </c>
      <c r="O2397">
        <f>IF(Table1[[#This Row],[SpreadActual]]&lt;Table1[[#This Row],[SpreadFavorite]],1,0)</f>
        <v>0</v>
      </c>
      <c r="Q2397" t="s">
        <v>123</v>
      </c>
      <c r="R2397" t="b">
        <v>0</v>
      </c>
      <c r="S2397">
        <v>56</v>
      </c>
      <c r="T2397">
        <v>13</v>
      </c>
      <c r="U2397">
        <v>65</v>
      </c>
    </row>
    <row r="2398" spans="1:22" x14ac:dyDescent="0.2">
      <c r="A2398" s="1">
        <v>28799</v>
      </c>
      <c r="B2398">
        <v>1978</v>
      </c>
      <c r="C2398">
        <f>_xlfn.MAXIFS(Table1[ScheduleWeekWritten],Table1[ScheduleSeason],Table1[[#This Row],[ScheduleSeason]])</f>
        <v>16</v>
      </c>
      <c r="D2398">
        <v>10</v>
      </c>
      <c r="E2398" cm="1">
        <f t="array" ref="E2398">_xlfn.XLOOKUP(Table1[[#This Row],[ScheduleWeekWritten]],Table3[Game],100+Table3[Increase],Table1[[#This Row],[ScheduleWeekWritten]])</f>
        <v>10</v>
      </c>
      <c r="F2398" t="b">
        <v>0</v>
      </c>
      <c r="G2398" t="s">
        <v>46</v>
      </c>
      <c r="H2398">
        <v>29</v>
      </c>
      <c r="I2398">
        <v>31</v>
      </c>
      <c r="J2398" t="s">
        <v>128</v>
      </c>
      <c r="K2398" t="s">
        <v>47</v>
      </c>
      <c r="L2398" t="str">
        <f>_xlfn.XLOOKUP(Table1[[#This Row],[TeamFavoriteID]],Table2[team_id],Table2[team_name],_xlfn.XLOOKUP(Table1[[#This Row],[TeamFavoriteID]],Table2[team_id_pfr],Table2[team_name],"Even"))</f>
        <v>Chicago Bears</v>
      </c>
      <c r="M2398">
        <v>-3</v>
      </c>
      <c r="N2398">
        <f>IF(Table1[[#This Row],[TeamFavorite]]=Table1[[#This Row],[TeamHome]],Table1[[#This Row],[ScoreAway]]-Table1[[#This Row],[ScoreHome]],Table1[[#This Row],[ScoreHome]]-Table1[[#This Row],[ScoreAway]])</f>
        <v>2</v>
      </c>
      <c r="O2398">
        <f>IF(Table1[[#This Row],[SpreadActual]]&lt;Table1[[#This Row],[SpreadFavorite]],1,0)</f>
        <v>0</v>
      </c>
      <c r="Q2398" t="s">
        <v>114</v>
      </c>
      <c r="R2398" t="b">
        <v>0</v>
      </c>
      <c r="S2398">
        <v>59</v>
      </c>
      <c r="T2398">
        <v>13</v>
      </c>
      <c r="U2398">
        <v>74</v>
      </c>
    </row>
    <row r="2399" spans="1:22" x14ac:dyDescent="0.2">
      <c r="A2399" s="1">
        <v>28799</v>
      </c>
      <c r="B2399">
        <v>1978</v>
      </c>
      <c r="C2399">
        <f>_xlfn.MAXIFS(Table1[ScheduleWeekWritten],Table1[ScheduleSeason],Table1[[#This Row],[ScheduleSeason]])</f>
        <v>16</v>
      </c>
      <c r="D2399">
        <v>10</v>
      </c>
      <c r="E2399" cm="1">
        <f t="array" ref="E2399">_xlfn.XLOOKUP(Table1[[#This Row],[ScheduleWeekWritten]],Table3[Game],100+Table3[Increase],Table1[[#This Row],[ScheduleWeekWritten]])</f>
        <v>10</v>
      </c>
      <c r="F2399" t="b">
        <v>0</v>
      </c>
      <c r="G2399" t="s">
        <v>24</v>
      </c>
      <c r="H2399">
        <v>28</v>
      </c>
      <c r="I2399">
        <v>31</v>
      </c>
      <c r="J2399" t="s">
        <v>31</v>
      </c>
      <c r="K2399" t="s">
        <v>88</v>
      </c>
      <c r="L2399" t="str">
        <f>_xlfn.XLOOKUP(Table1[[#This Row],[TeamFavoriteID]],Table2[team_id],Table2[team_name],_xlfn.XLOOKUP(Table1[[#This Row],[TeamFavoriteID]],Table2[team_id_pfr],Table2[team_name],"Even"))</f>
        <v>Denver Broncos</v>
      </c>
      <c r="M2399">
        <v>-9</v>
      </c>
      <c r="N2399">
        <f>IF(Table1[[#This Row],[TeamFavorite]]=Table1[[#This Row],[TeamHome]],Table1[[#This Row],[ScoreAway]]-Table1[[#This Row],[ScoreHome]],Table1[[#This Row],[ScoreHome]]-Table1[[#This Row],[ScoreAway]])</f>
        <v>3</v>
      </c>
      <c r="O2399">
        <f>IF(Table1[[#This Row],[SpreadActual]]&lt;Table1[[#This Row],[SpreadFavorite]],1,0)</f>
        <v>0</v>
      </c>
      <c r="Q2399" t="s">
        <v>71</v>
      </c>
      <c r="R2399" t="b">
        <v>0</v>
      </c>
      <c r="S2399">
        <v>48</v>
      </c>
      <c r="T2399">
        <v>10</v>
      </c>
      <c r="U2399">
        <v>36</v>
      </c>
    </row>
    <row r="2400" spans="1:22" x14ac:dyDescent="0.2">
      <c r="A2400" s="1">
        <v>28799</v>
      </c>
      <c r="B2400">
        <v>1978</v>
      </c>
      <c r="C2400">
        <f>_xlfn.MAXIFS(Table1[ScheduleWeekWritten],Table1[ScheduleSeason],Table1[[#This Row],[ScheduleSeason]])</f>
        <v>16</v>
      </c>
      <c r="D2400">
        <v>10</v>
      </c>
      <c r="E2400" cm="1">
        <f t="array" ref="E2400">_xlfn.XLOOKUP(Table1[[#This Row],[ScheduleWeekWritten]],Table3[Game],100+Table3[Increase],Table1[[#This Row],[ScheduleWeekWritten]])</f>
        <v>10</v>
      </c>
      <c r="F2400" t="b">
        <v>0</v>
      </c>
      <c r="G2400" t="s">
        <v>23</v>
      </c>
      <c r="H2400">
        <v>14</v>
      </c>
      <c r="I2400">
        <v>10</v>
      </c>
      <c r="J2400" t="s">
        <v>62</v>
      </c>
      <c r="K2400" t="s">
        <v>25</v>
      </c>
      <c r="L2400" t="str">
        <f>_xlfn.XLOOKUP(Table1[[#This Row],[TeamFavoriteID]],Table2[team_id],Table2[team_name],_xlfn.XLOOKUP(Table1[[#This Row],[TeamFavoriteID]],Table2[team_id_pfr],Table2[team_name],"Even"))</f>
        <v>Houston Oilers</v>
      </c>
      <c r="M2400">
        <v>-4</v>
      </c>
      <c r="N2400">
        <f>IF(Table1[[#This Row],[TeamFavorite]]=Table1[[#This Row],[TeamHome]],Table1[[#This Row],[ScoreAway]]-Table1[[#This Row],[ScoreHome]],Table1[[#This Row],[ScoreHome]]-Table1[[#This Row],[ScoreAway]])</f>
        <v>-4</v>
      </c>
      <c r="O2400">
        <f>IF(Table1[[#This Row],[SpreadActual]]&lt;Table1[[#This Row],[SpreadFavorite]],1,0)</f>
        <v>0</v>
      </c>
      <c r="Q2400" t="s">
        <v>102</v>
      </c>
      <c r="R2400" t="b">
        <v>0</v>
      </c>
      <c r="S2400">
        <v>72</v>
      </c>
      <c r="T2400">
        <v>0</v>
      </c>
      <c r="V2400" t="s">
        <v>103</v>
      </c>
    </row>
    <row r="2401" spans="1:22" x14ac:dyDescent="0.2">
      <c r="A2401" s="1">
        <v>28799</v>
      </c>
      <c r="B2401">
        <v>1978</v>
      </c>
      <c r="C2401">
        <f>_xlfn.MAXIFS(Table1[ScheduleWeekWritten],Table1[ScheduleSeason],Table1[[#This Row],[ScheduleSeason]])</f>
        <v>16</v>
      </c>
      <c r="D2401">
        <v>10</v>
      </c>
      <c r="E2401" cm="1">
        <f t="array" ref="E2401">_xlfn.XLOOKUP(Table1[[#This Row],[ScheduleWeekWritten]],Table3[Game],100+Table3[Increase],Table1[[#This Row],[ScheduleWeekWritten]])</f>
        <v>10</v>
      </c>
      <c r="F2401" t="b">
        <v>0</v>
      </c>
      <c r="G2401" t="s">
        <v>42</v>
      </c>
      <c r="H2401">
        <v>10</v>
      </c>
      <c r="I2401">
        <v>20</v>
      </c>
      <c r="J2401" t="s">
        <v>20</v>
      </c>
      <c r="K2401" t="s">
        <v>21</v>
      </c>
      <c r="L2401" t="str">
        <f>_xlfn.XLOOKUP(Table1[[#This Row],[TeamFavoriteID]],Table2[team_id],Table2[team_name],_xlfn.XLOOKUP(Table1[[#This Row],[TeamFavoriteID]],Table2[team_id_pfr],Table2[team_name],"Even"))</f>
        <v>Las Vegas Raiders</v>
      </c>
      <c r="M2401">
        <v>-6.5</v>
      </c>
      <c r="N2401">
        <f>IF(Table1[[#This Row],[TeamFavorite]]=Table1[[#This Row],[TeamHome]],Table1[[#This Row],[ScoreAway]]-Table1[[#This Row],[ScoreHome]],Table1[[#This Row],[ScoreHome]]-Table1[[#This Row],[ScoreAway]])</f>
        <v>-10</v>
      </c>
      <c r="O2401">
        <f>IF(Table1[[#This Row],[SpreadActual]]&lt;Table1[[#This Row],[SpreadFavorite]],1,0)</f>
        <v>1</v>
      </c>
      <c r="Q2401" t="s">
        <v>117</v>
      </c>
      <c r="R2401" t="b">
        <v>0</v>
      </c>
      <c r="S2401">
        <v>64</v>
      </c>
      <c r="T2401">
        <v>13</v>
      </c>
      <c r="U2401">
        <v>64</v>
      </c>
    </row>
    <row r="2402" spans="1:22" x14ac:dyDescent="0.2">
      <c r="A2402" s="1">
        <v>28799</v>
      </c>
      <c r="B2402">
        <v>1978</v>
      </c>
      <c r="C2402">
        <f>_xlfn.MAXIFS(Table1[ScheduleWeekWritten],Table1[ScheduleSeason],Table1[[#This Row],[ScheduleSeason]])</f>
        <v>16</v>
      </c>
      <c r="D2402">
        <v>10</v>
      </c>
      <c r="E2402" cm="1">
        <f t="array" ref="E2402">_xlfn.XLOOKUP(Table1[[#This Row],[ScheduleWeekWritten]],Table3[Game],100+Table3[Increase],Table1[[#This Row],[ScheduleWeekWritten]])</f>
        <v>10</v>
      </c>
      <c r="F2402" t="b">
        <v>0</v>
      </c>
      <c r="G2402" t="s">
        <v>39</v>
      </c>
      <c r="H2402">
        <v>26</v>
      </c>
      <c r="I2402">
        <v>23</v>
      </c>
      <c r="J2402" t="s">
        <v>127</v>
      </c>
      <c r="K2402" t="s">
        <v>40</v>
      </c>
      <c r="L2402" t="str">
        <f>_xlfn.XLOOKUP(Table1[[#This Row],[TeamFavoriteID]],Table2[team_id],Table2[team_name],_xlfn.XLOOKUP(Table1[[#This Row],[TeamFavoriteID]],Table2[team_id_pfr],Table2[team_name],"Even"))</f>
        <v>Los Angeles Rams</v>
      </c>
      <c r="M2402">
        <v>-10.5</v>
      </c>
      <c r="N2402">
        <f>IF(Table1[[#This Row],[TeamFavorite]]=Table1[[#This Row],[TeamHome]],Table1[[#This Row],[ScoreAway]]-Table1[[#This Row],[ScoreHome]],Table1[[#This Row],[ScoreHome]]-Table1[[#This Row],[ScoreAway]])</f>
        <v>-3</v>
      </c>
      <c r="O2402">
        <f>IF(Table1[[#This Row],[SpreadActual]]&lt;Table1[[#This Row],[SpreadFavorite]],1,0)</f>
        <v>0</v>
      </c>
      <c r="Q2402" t="s">
        <v>65</v>
      </c>
      <c r="R2402" t="b">
        <v>0</v>
      </c>
      <c r="S2402">
        <v>64</v>
      </c>
      <c r="T2402">
        <v>8</v>
      </c>
      <c r="U2402">
        <v>81</v>
      </c>
    </row>
    <row r="2403" spans="1:22" x14ac:dyDescent="0.2">
      <c r="A2403" s="1">
        <v>28799</v>
      </c>
      <c r="B2403">
        <v>1978</v>
      </c>
      <c r="C2403">
        <f>_xlfn.MAXIFS(Table1[ScheduleWeekWritten],Table1[ScheduleSeason],Table1[[#This Row],[ScheduleSeason]])</f>
        <v>16</v>
      </c>
      <c r="D2403">
        <v>10</v>
      </c>
      <c r="E2403" cm="1">
        <f t="array" ref="E2403">_xlfn.XLOOKUP(Table1[[#This Row],[ScheduleWeekWritten]],Table3[Game],100+Table3[Increase],Table1[[#This Row],[ScheduleWeekWritten]])</f>
        <v>10</v>
      </c>
      <c r="F2403" t="b">
        <v>0</v>
      </c>
      <c r="G2403" t="s">
        <v>19</v>
      </c>
      <c r="H2403">
        <v>23</v>
      </c>
      <c r="I2403">
        <v>16</v>
      </c>
      <c r="J2403" t="s">
        <v>67</v>
      </c>
      <c r="K2403" t="s">
        <v>91</v>
      </c>
      <c r="L2403" t="str">
        <f>_xlfn.XLOOKUP(Table1[[#This Row],[TeamFavoriteID]],Table2[team_id],Table2[team_name],_xlfn.XLOOKUP(Table1[[#This Row],[TeamFavoriteID]],Table2[team_id_pfr],Table2[team_name],"Even"))</f>
        <v>Miami Dolphins</v>
      </c>
      <c r="M2403">
        <v>-1</v>
      </c>
      <c r="N2403">
        <f>IF(Table1[[#This Row],[TeamFavorite]]=Table1[[#This Row],[TeamHome]],Table1[[#This Row],[ScoreAway]]-Table1[[#This Row],[ScoreHome]],Table1[[#This Row],[ScoreHome]]-Table1[[#This Row],[ScoreAway]])</f>
        <v>-7</v>
      </c>
      <c r="O2403">
        <f>IF(Table1[[#This Row],[SpreadActual]]&lt;Table1[[#This Row],[SpreadFavorite]],1,0)</f>
        <v>1</v>
      </c>
      <c r="Q2403" t="s">
        <v>22</v>
      </c>
      <c r="R2403" t="b">
        <v>0</v>
      </c>
      <c r="S2403">
        <v>70</v>
      </c>
      <c r="T2403">
        <v>9</v>
      </c>
      <c r="U2403">
        <v>60</v>
      </c>
    </row>
    <row r="2404" spans="1:22" x14ac:dyDescent="0.2">
      <c r="A2404" s="1">
        <v>28799</v>
      </c>
      <c r="B2404">
        <v>1978</v>
      </c>
      <c r="C2404">
        <f>_xlfn.MAXIFS(Table1[ScheduleWeekWritten],Table1[ScheduleSeason],Table1[[#This Row],[ScheduleSeason]])</f>
        <v>16</v>
      </c>
      <c r="D2404">
        <v>10</v>
      </c>
      <c r="E2404" cm="1">
        <f t="array" ref="E2404">_xlfn.XLOOKUP(Table1[[#This Row],[ScheduleWeekWritten]],Table3[Game],100+Table3[Increase],Table1[[#This Row],[ScheduleWeekWritten]])</f>
        <v>10</v>
      </c>
      <c r="F2404" t="b">
        <v>0</v>
      </c>
      <c r="G2404" t="s">
        <v>54</v>
      </c>
      <c r="H2404">
        <v>17</v>
      </c>
      <c r="I2404">
        <v>7</v>
      </c>
      <c r="J2404" t="s">
        <v>45</v>
      </c>
      <c r="K2404" t="s">
        <v>55</v>
      </c>
      <c r="L2404" t="str">
        <f>_xlfn.XLOOKUP(Table1[[#This Row],[TeamFavoriteID]],Table2[team_id],Table2[team_name],_xlfn.XLOOKUP(Table1[[#This Row],[TeamFavoriteID]],Table2[team_id_pfr],Table2[team_name],"Even"))</f>
        <v>Minnesota Vikings</v>
      </c>
      <c r="M2404">
        <v>-7</v>
      </c>
      <c r="N2404">
        <f>IF(Table1[[#This Row],[TeamFavorite]]=Table1[[#This Row],[TeamHome]],Table1[[#This Row],[ScoreAway]]-Table1[[#This Row],[ScoreHome]],Table1[[#This Row],[ScoreHome]]-Table1[[#This Row],[ScoreAway]])</f>
        <v>-10</v>
      </c>
      <c r="O2404">
        <f>IF(Table1[[#This Row],[SpreadActual]]&lt;Table1[[#This Row],[SpreadFavorite]],1,0)</f>
        <v>1</v>
      </c>
      <c r="Q2404" t="s">
        <v>73</v>
      </c>
      <c r="R2404" t="b">
        <v>0</v>
      </c>
      <c r="S2404">
        <v>57</v>
      </c>
      <c r="T2404">
        <v>18</v>
      </c>
      <c r="U2404">
        <v>43</v>
      </c>
    </row>
    <row r="2405" spans="1:22" x14ac:dyDescent="0.2">
      <c r="A2405" s="1">
        <v>28799</v>
      </c>
      <c r="B2405">
        <v>1978</v>
      </c>
      <c r="C2405">
        <f>_xlfn.MAXIFS(Table1[ScheduleWeekWritten],Table1[ScheduleSeason],Table1[[#This Row],[ScheduleSeason]])</f>
        <v>16</v>
      </c>
      <c r="D2405">
        <v>10</v>
      </c>
      <c r="E2405" cm="1">
        <f t="array" ref="E2405">_xlfn.XLOOKUP(Table1[[#This Row],[ScheduleWeekWritten]],Table3[Game],100+Table3[Increase],Table1[[#This Row],[ScheduleWeekWritten]])</f>
        <v>10</v>
      </c>
      <c r="F2405" t="b">
        <v>0</v>
      </c>
      <c r="G2405" t="s">
        <v>58</v>
      </c>
      <c r="H2405">
        <v>10</v>
      </c>
      <c r="I2405">
        <v>3</v>
      </c>
      <c r="J2405" t="s">
        <v>33</v>
      </c>
      <c r="K2405" t="s">
        <v>77</v>
      </c>
      <c r="L2405" t="str">
        <f>_xlfn.XLOOKUP(Table1[[#This Row],[TeamFavoriteID]],Table2[team_id],Table2[team_name],_xlfn.XLOOKUP(Table1[[#This Row],[TeamFavoriteID]],Table2[team_id_pfr],Table2[team_name],"Even"))</f>
        <v>Philadelphia Eagles</v>
      </c>
      <c r="M2405">
        <v>-3.5</v>
      </c>
      <c r="N2405">
        <f>IF(Table1[[#This Row],[TeamFavorite]]=Table1[[#This Row],[TeamHome]],Table1[[#This Row],[ScoreAway]]-Table1[[#This Row],[ScoreHome]],Table1[[#This Row],[ScoreHome]]-Table1[[#This Row],[ScoreAway]])</f>
        <v>-7</v>
      </c>
      <c r="O2405">
        <f>IF(Table1[[#This Row],[SpreadActual]]&lt;Table1[[#This Row],[SpreadFavorite]],1,0)</f>
        <v>1</v>
      </c>
      <c r="Q2405" t="s">
        <v>112</v>
      </c>
      <c r="R2405" t="b">
        <v>0</v>
      </c>
      <c r="S2405">
        <v>56</v>
      </c>
      <c r="T2405">
        <v>9</v>
      </c>
      <c r="U2405">
        <v>69</v>
      </c>
    </row>
    <row r="2406" spans="1:22" x14ac:dyDescent="0.2">
      <c r="A2406" s="1">
        <v>28799</v>
      </c>
      <c r="B2406">
        <v>1978</v>
      </c>
      <c r="C2406">
        <f>_xlfn.MAXIFS(Table1[ScheduleWeekWritten],Table1[ScheduleSeason],Table1[[#This Row],[ScheduleSeason]])</f>
        <v>16</v>
      </c>
      <c r="D2406">
        <v>10</v>
      </c>
      <c r="E2406" cm="1">
        <f t="array" ref="E2406">_xlfn.XLOOKUP(Table1[[#This Row],[ScheduleWeekWritten]],Table3[Game],100+Table3[Increase],Table1[[#This Row],[ScheduleWeekWritten]])</f>
        <v>10</v>
      </c>
      <c r="F2406" t="b">
        <v>0</v>
      </c>
      <c r="G2406" t="s">
        <v>49</v>
      </c>
      <c r="H2406">
        <v>20</v>
      </c>
      <c r="I2406">
        <v>14</v>
      </c>
      <c r="J2406" t="s">
        <v>95</v>
      </c>
      <c r="K2406" t="s">
        <v>51</v>
      </c>
      <c r="L2406" t="str">
        <f>_xlfn.XLOOKUP(Table1[[#This Row],[TeamFavoriteID]],Table2[team_id],Table2[team_name],_xlfn.XLOOKUP(Table1[[#This Row],[TeamFavoriteID]],Table2[team_id_pfr],Table2[team_name],"Even"))</f>
        <v>Pittsburgh Steelers</v>
      </c>
      <c r="M2406">
        <v>-10.5</v>
      </c>
      <c r="N2406">
        <f>IF(Table1[[#This Row],[TeamFavorite]]=Table1[[#This Row],[TeamHome]],Table1[[#This Row],[ScoreAway]]-Table1[[#This Row],[ScoreHome]],Table1[[#This Row],[ScoreHome]]-Table1[[#This Row],[ScoreAway]])</f>
        <v>-6</v>
      </c>
      <c r="O2406">
        <f>IF(Table1[[#This Row],[SpreadActual]]&lt;Table1[[#This Row],[SpreadFavorite]],1,0)</f>
        <v>0</v>
      </c>
      <c r="Q2406" t="s">
        <v>113</v>
      </c>
      <c r="R2406" t="b">
        <v>0</v>
      </c>
      <c r="S2406">
        <v>52</v>
      </c>
      <c r="T2406">
        <v>6</v>
      </c>
      <c r="U2406">
        <v>68</v>
      </c>
    </row>
    <row r="2407" spans="1:22" x14ac:dyDescent="0.2">
      <c r="A2407" s="1">
        <v>28799</v>
      </c>
      <c r="B2407">
        <v>1978</v>
      </c>
      <c r="C2407">
        <f>_xlfn.MAXIFS(Table1[ScheduleWeekWritten],Table1[ScheduleSeason],Table1[[#This Row],[ScheduleSeason]])</f>
        <v>16</v>
      </c>
      <c r="D2407">
        <v>10</v>
      </c>
      <c r="E2407" cm="1">
        <f t="array" ref="E2407">_xlfn.XLOOKUP(Table1[[#This Row],[ScheduleWeekWritten]],Table3[Game],100+Table3[Increase],Table1[[#This Row],[ScheduleWeekWritten]])</f>
        <v>10</v>
      </c>
      <c r="F2407" t="b">
        <v>0</v>
      </c>
      <c r="G2407" t="s">
        <v>27</v>
      </c>
      <c r="H2407">
        <v>22</v>
      </c>
      <c r="I2407">
        <v>13</v>
      </c>
      <c r="J2407" t="s">
        <v>101</v>
      </c>
      <c r="K2407" t="s">
        <v>29</v>
      </c>
      <c r="L2407" t="str">
        <f>_xlfn.XLOOKUP(Table1[[#This Row],[TeamFavoriteID]],Table2[team_id],Table2[team_name],_xlfn.XLOOKUP(Table1[[#This Row],[TeamFavoriteID]],Table2[team_id_pfr],Table2[team_name],"Even"))</f>
        <v>Los Angeles Chargers</v>
      </c>
      <c r="M2407">
        <v>-7</v>
      </c>
      <c r="N2407">
        <f>IF(Table1[[#This Row],[TeamFavorite]]=Table1[[#This Row],[TeamHome]],Table1[[#This Row],[ScoreAway]]-Table1[[#This Row],[ScoreHome]],Table1[[#This Row],[ScoreHome]]-Table1[[#This Row],[ScoreAway]])</f>
        <v>9</v>
      </c>
      <c r="O2407">
        <f>IF(Table1[[#This Row],[SpreadActual]]&lt;Table1[[#This Row],[SpreadFavorite]],1,0)</f>
        <v>0</v>
      </c>
      <c r="Q2407" t="s">
        <v>94</v>
      </c>
      <c r="R2407" t="b">
        <v>0</v>
      </c>
      <c r="S2407">
        <v>67</v>
      </c>
      <c r="T2407">
        <v>8</v>
      </c>
      <c r="U2407">
        <v>83</v>
      </c>
    </row>
    <row r="2408" spans="1:22" x14ac:dyDescent="0.2">
      <c r="A2408" s="1">
        <v>28799</v>
      </c>
      <c r="B2408">
        <v>1978</v>
      </c>
      <c r="C2408">
        <f>_xlfn.MAXIFS(Table1[ScheduleWeekWritten],Table1[ScheduleSeason],Table1[[#This Row],[ScheduleSeason]])</f>
        <v>16</v>
      </c>
      <c r="D2408">
        <v>10</v>
      </c>
      <c r="E2408" cm="1">
        <f t="array" ref="E2408">_xlfn.XLOOKUP(Table1[[#This Row],[ScheduleWeekWritten]],Table3[Game],100+Table3[Increase],Table1[[#This Row],[ScheduleWeekWritten]])</f>
        <v>10</v>
      </c>
      <c r="F2408" t="b">
        <v>0</v>
      </c>
      <c r="G2408" t="s">
        <v>57</v>
      </c>
      <c r="H2408">
        <v>20</v>
      </c>
      <c r="I2408">
        <v>10</v>
      </c>
      <c r="J2408" t="s">
        <v>50</v>
      </c>
      <c r="K2408" t="s">
        <v>59</v>
      </c>
      <c r="L2408" t="str">
        <f>_xlfn.XLOOKUP(Table1[[#This Row],[TeamFavoriteID]],Table2[team_id],Table2[team_name],_xlfn.XLOOKUP(Table1[[#This Row],[TeamFavoriteID]],Table2[team_id_pfr],Table2[team_name],"Even"))</f>
        <v>Arizona Cardinals</v>
      </c>
      <c r="M2408">
        <v>-3</v>
      </c>
      <c r="N2408">
        <f>IF(Table1[[#This Row],[TeamFavorite]]=Table1[[#This Row],[TeamHome]],Table1[[#This Row],[ScoreAway]]-Table1[[#This Row],[ScoreHome]],Table1[[#This Row],[ScoreHome]]-Table1[[#This Row],[ScoreAway]])</f>
        <v>10</v>
      </c>
      <c r="O2408">
        <f>IF(Table1[[#This Row],[SpreadActual]]&lt;Table1[[#This Row],[SpreadFavorite]],1,0)</f>
        <v>0</v>
      </c>
      <c r="Q2408" t="s">
        <v>60</v>
      </c>
      <c r="R2408" t="b">
        <v>0</v>
      </c>
      <c r="S2408">
        <v>69</v>
      </c>
      <c r="T2408">
        <v>9</v>
      </c>
      <c r="U2408">
        <v>55</v>
      </c>
    </row>
    <row r="2409" spans="1:22" x14ac:dyDescent="0.2">
      <c r="A2409" s="1">
        <v>28800</v>
      </c>
      <c r="B2409">
        <v>1978</v>
      </c>
      <c r="C2409">
        <f>_xlfn.MAXIFS(Table1[ScheduleWeekWritten],Table1[ScheduleSeason],Table1[[#This Row],[ScheduleSeason]])</f>
        <v>16</v>
      </c>
      <c r="D2409">
        <v>10</v>
      </c>
      <c r="E2409" cm="1">
        <f t="array" ref="E2409">_xlfn.XLOOKUP(Table1[[#This Row],[ScheduleWeekWritten]],Table3[Game],100+Table3[Increase],Table1[[#This Row],[ScheduleWeekWritten]])</f>
        <v>10</v>
      </c>
      <c r="F2409" t="b">
        <v>0</v>
      </c>
      <c r="G2409" t="s">
        <v>34</v>
      </c>
      <c r="H2409">
        <v>21</v>
      </c>
      <c r="I2409">
        <v>17</v>
      </c>
      <c r="J2409" t="s">
        <v>61</v>
      </c>
      <c r="K2409" t="s">
        <v>85</v>
      </c>
      <c r="L2409" t="str">
        <f>_xlfn.XLOOKUP(Table1[[#This Row],[TeamFavoriteID]],Table2[team_id],Table2[team_name],_xlfn.XLOOKUP(Table1[[#This Row],[TeamFavoriteID]],Table2[team_id_pfr],Table2[team_name],"Even"))</f>
        <v>Washington Commanders</v>
      </c>
      <c r="M2409">
        <v>-3.5</v>
      </c>
      <c r="N2409">
        <f>IF(Table1[[#This Row],[TeamFavorite]]=Table1[[#This Row],[TeamHome]],Table1[[#This Row],[ScoreAway]]-Table1[[#This Row],[ScoreHome]],Table1[[#This Row],[ScoreHome]]-Table1[[#This Row],[ScoreAway]])</f>
        <v>4</v>
      </c>
      <c r="O2409">
        <f>IF(Table1[[#This Row],[SpreadActual]]&lt;Table1[[#This Row],[SpreadFavorite]],1,0)</f>
        <v>0</v>
      </c>
      <c r="P2409">
        <v>37</v>
      </c>
      <c r="Q2409" t="s">
        <v>80</v>
      </c>
      <c r="R2409" t="b">
        <v>0</v>
      </c>
      <c r="S2409">
        <v>55</v>
      </c>
      <c r="T2409">
        <v>8</v>
      </c>
      <c r="U2409">
        <v>61</v>
      </c>
    </row>
    <row r="2410" spans="1:22" x14ac:dyDescent="0.2">
      <c r="A2410" s="1">
        <v>28806</v>
      </c>
      <c r="B2410">
        <v>1978</v>
      </c>
      <c r="C2410">
        <f>_xlfn.MAXIFS(Table1[ScheduleWeekWritten],Table1[ScheduleSeason],Table1[[#This Row],[ScheduleSeason]])</f>
        <v>16</v>
      </c>
      <c r="D2410">
        <v>11</v>
      </c>
      <c r="E2410" cm="1">
        <f t="array" ref="E2410">_xlfn.XLOOKUP(Table1[[#This Row],[ScheduleWeekWritten]],Table3[Game],100+Table3[Increase],Table1[[#This Row],[ScheduleWeekWritten]])</f>
        <v>11</v>
      </c>
      <c r="F2410" t="b">
        <v>0</v>
      </c>
      <c r="G2410" t="s">
        <v>28</v>
      </c>
      <c r="H2410">
        <v>24</v>
      </c>
      <c r="I2410">
        <v>25</v>
      </c>
      <c r="J2410" t="s">
        <v>19</v>
      </c>
      <c r="K2410" t="s">
        <v>91</v>
      </c>
      <c r="L2410" t="str">
        <f>_xlfn.XLOOKUP(Table1[[#This Row],[TeamFavoriteID]],Table2[team_id],Table2[team_name],_xlfn.XLOOKUP(Table1[[#This Row],[TeamFavoriteID]],Table2[team_id_pfr],Table2[team_name],"Even"))</f>
        <v>Miami Dolphins</v>
      </c>
      <c r="M2410">
        <v>-7.5</v>
      </c>
      <c r="N2410">
        <f>IF(Table1[[#This Row],[TeamFavorite]]=Table1[[#This Row],[TeamHome]],Table1[[#This Row],[ScoreAway]]-Table1[[#This Row],[ScoreHome]],Table1[[#This Row],[ScoreHome]]-Table1[[#This Row],[ScoreAway]])</f>
        <v>-1</v>
      </c>
      <c r="O2410">
        <f>IF(Table1[[#This Row],[SpreadActual]]&lt;Table1[[#This Row],[SpreadFavorite]],1,0)</f>
        <v>0</v>
      </c>
      <c r="Q2410" t="s">
        <v>123</v>
      </c>
      <c r="R2410" t="b">
        <v>0</v>
      </c>
      <c r="S2410">
        <v>39</v>
      </c>
      <c r="T2410">
        <v>14</v>
      </c>
      <c r="U2410">
        <v>87</v>
      </c>
    </row>
    <row r="2411" spans="1:22" x14ac:dyDescent="0.2">
      <c r="A2411" s="1">
        <v>28806</v>
      </c>
      <c r="B2411">
        <v>1978</v>
      </c>
      <c r="C2411">
        <f>_xlfn.MAXIFS(Table1[ScheduleWeekWritten],Table1[ScheduleSeason],Table1[[#This Row],[ScheduleSeason]])</f>
        <v>16</v>
      </c>
      <c r="D2411">
        <v>11</v>
      </c>
      <c r="E2411" cm="1">
        <f t="array" ref="E2411">_xlfn.XLOOKUP(Table1[[#This Row],[ScheduleWeekWritten]],Table3[Game],100+Table3[Increase],Table1[[#This Row],[ScheduleWeekWritten]])</f>
        <v>11</v>
      </c>
      <c r="F2411" t="b">
        <v>0</v>
      </c>
      <c r="G2411" t="s">
        <v>62</v>
      </c>
      <c r="H2411">
        <v>7</v>
      </c>
      <c r="I2411">
        <v>19</v>
      </c>
      <c r="J2411" t="s">
        <v>24</v>
      </c>
      <c r="K2411" t="s">
        <v>88</v>
      </c>
      <c r="L2411" t="str">
        <f>_xlfn.XLOOKUP(Table1[[#This Row],[TeamFavoriteID]],Table2[team_id],Table2[team_name],_xlfn.XLOOKUP(Table1[[#This Row],[TeamFavoriteID]],Table2[team_id_pfr],Table2[team_name],"Even"))</f>
        <v>Denver Broncos</v>
      </c>
      <c r="M2411">
        <v>-1</v>
      </c>
      <c r="N2411">
        <f>IF(Table1[[#This Row],[TeamFavorite]]=Table1[[#This Row],[TeamHome]],Table1[[#This Row],[ScoreAway]]-Table1[[#This Row],[ScoreHome]],Table1[[#This Row],[ScoreHome]]-Table1[[#This Row],[ScoreAway]])</f>
        <v>-12</v>
      </c>
      <c r="O2411">
        <f>IF(Table1[[#This Row],[SpreadActual]]&lt;Table1[[#This Row],[SpreadFavorite]],1,0)</f>
        <v>1</v>
      </c>
      <c r="Q2411" t="s">
        <v>66</v>
      </c>
      <c r="R2411" t="b">
        <v>0</v>
      </c>
      <c r="S2411">
        <v>50</v>
      </c>
      <c r="T2411">
        <v>12</v>
      </c>
      <c r="U2411">
        <v>83</v>
      </c>
    </row>
    <row r="2412" spans="1:22" x14ac:dyDescent="0.2">
      <c r="A2412" s="1">
        <v>28806</v>
      </c>
      <c r="B2412">
        <v>1978</v>
      </c>
      <c r="C2412">
        <f>_xlfn.MAXIFS(Table1[ScheduleWeekWritten],Table1[ScheduleSeason],Table1[[#This Row],[ScheduleSeason]])</f>
        <v>16</v>
      </c>
      <c r="D2412">
        <v>11</v>
      </c>
      <c r="E2412" cm="1">
        <f t="array" ref="E2412">_xlfn.XLOOKUP(Table1[[#This Row],[ScheduleWeekWritten]],Table3[Game],100+Table3[Increase],Table1[[#This Row],[ScheduleWeekWritten]])</f>
        <v>11</v>
      </c>
      <c r="F2412" t="b">
        <v>0</v>
      </c>
      <c r="G2412" t="s">
        <v>45</v>
      </c>
      <c r="H2412">
        <v>34</v>
      </c>
      <c r="I2412">
        <v>23</v>
      </c>
      <c r="J2412" t="s">
        <v>127</v>
      </c>
      <c r="K2412" t="s">
        <v>79</v>
      </c>
      <c r="L2412" t="str">
        <f>_xlfn.XLOOKUP(Table1[[#This Row],[TeamFavoriteID]],Table2[team_id],Table2[team_name],_xlfn.XLOOKUP(Table1[[#This Row],[TeamFavoriteID]],Table2[team_id_pfr],Table2[team_name],"Even"))</f>
        <v>Detroit Lions</v>
      </c>
      <c r="M2412">
        <v>-3</v>
      </c>
      <c r="N2412">
        <f>IF(Table1[[#This Row],[TeamFavorite]]=Table1[[#This Row],[TeamHome]],Table1[[#This Row],[ScoreAway]]-Table1[[#This Row],[ScoreHome]],Table1[[#This Row],[ScoreHome]]-Table1[[#This Row],[ScoreAway]])</f>
        <v>-11</v>
      </c>
      <c r="O2412">
        <f>IF(Table1[[#This Row],[SpreadActual]]&lt;Table1[[#This Row],[SpreadFavorite]],1,0)</f>
        <v>1</v>
      </c>
      <c r="Q2412" t="s">
        <v>125</v>
      </c>
      <c r="R2412" t="b">
        <v>0</v>
      </c>
      <c r="S2412">
        <v>72</v>
      </c>
      <c r="T2412">
        <v>0</v>
      </c>
      <c r="V2412" t="s">
        <v>103</v>
      </c>
    </row>
    <row r="2413" spans="1:22" x14ac:dyDescent="0.2">
      <c r="A2413" s="1">
        <v>28806</v>
      </c>
      <c r="B2413">
        <v>1978</v>
      </c>
      <c r="C2413">
        <f>_xlfn.MAXIFS(Table1[ScheduleWeekWritten],Table1[ScheduleSeason],Table1[[#This Row],[ScheduleSeason]])</f>
        <v>16</v>
      </c>
      <c r="D2413">
        <v>11</v>
      </c>
      <c r="E2413" cm="1">
        <f t="array" ref="E2413">_xlfn.XLOOKUP(Table1[[#This Row],[ScheduleWeekWritten]],Table3[Game],100+Table3[Increase],Table1[[#This Row],[ScheduleWeekWritten]])</f>
        <v>11</v>
      </c>
      <c r="F2413" t="b">
        <v>0</v>
      </c>
      <c r="G2413" t="s">
        <v>33</v>
      </c>
      <c r="H2413">
        <v>14</v>
      </c>
      <c r="I2413">
        <v>42</v>
      </c>
      <c r="J2413" t="s">
        <v>67</v>
      </c>
      <c r="K2413" t="s">
        <v>68</v>
      </c>
      <c r="L2413" t="str">
        <f>_xlfn.XLOOKUP(Table1[[#This Row],[TeamFavoriteID]],Table2[team_id],Table2[team_name],_xlfn.XLOOKUP(Table1[[#This Row],[TeamFavoriteID]],Table2[team_id_pfr],Table2[team_name],"Even"))</f>
        <v>Dallas Cowboys</v>
      </c>
      <c r="M2413">
        <v>-7</v>
      </c>
      <c r="N2413">
        <f>IF(Table1[[#This Row],[TeamFavorite]]=Table1[[#This Row],[TeamHome]],Table1[[#This Row],[ScoreAway]]-Table1[[#This Row],[ScoreHome]],Table1[[#This Row],[ScoreHome]]-Table1[[#This Row],[ScoreAway]])</f>
        <v>-28</v>
      </c>
      <c r="O2413">
        <f>IF(Table1[[#This Row],[SpreadActual]]&lt;Table1[[#This Row],[SpreadFavorite]],1,0)</f>
        <v>1</v>
      </c>
      <c r="Q2413" t="s">
        <v>36</v>
      </c>
      <c r="R2413" t="b">
        <v>0</v>
      </c>
      <c r="S2413">
        <v>31</v>
      </c>
      <c r="T2413">
        <v>14</v>
      </c>
      <c r="U2413">
        <v>73</v>
      </c>
    </row>
    <row r="2414" spans="1:22" x14ac:dyDescent="0.2">
      <c r="A2414" s="1">
        <v>28806</v>
      </c>
      <c r="B2414">
        <v>1978</v>
      </c>
      <c r="C2414">
        <f>_xlfn.MAXIFS(Table1[ScheduleWeekWritten],Table1[ScheduleSeason],Table1[[#This Row],[ScheduleSeason]])</f>
        <v>16</v>
      </c>
      <c r="D2414">
        <v>11</v>
      </c>
      <c r="E2414" cm="1">
        <f t="array" ref="E2414">_xlfn.XLOOKUP(Table1[[#This Row],[ScheduleWeekWritten]],Table3[Game],100+Table3[Increase],Table1[[#This Row],[ScheduleWeekWritten]])</f>
        <v>11</v>
      </c>
      <c r="F2414" t="b">
        <v>0</v>
      </c>
      <c r="G2414" t="s">
        <v>39</v>
      </c>
      <c r="H2414">
        <v>10</v>
      </c>
      <c r="I2414">
        <v>7</v>
      </c>
      <c r="J2414" t="s">
        <v>49</v>
      </c>
      <c r="K2414" t="s">
        <v>40</v>
      </c>
      <c r="L2414" t="str">
        <f>_xlfn.XLOOKUP(Table1[[#This Row],[TeamFavoriteID]],Table2[team_id],Table2[team_name],_xlfn.XLOOKUP(Table1[[#This Row],[TeamFavoriteID]],Table2[team_id_pfr],Table2[team_name],"Even"))</f>
        <v>Los Angeles Rams</v>
      </c>
      <c r="M2414">
        <v>-3</v>
      </c>
      <c r="N2414">
        <f>IF(Table1[[#This Row],[TeamFavorite]]=Table1[[#This Row],[TeamHome]],Table1[[#This Row],[ScoreAway]]-Table1[[#This Row],[ScoreHome]],Table1[[#This Row],[ScoreHome]]-Table1[[#This Row],[ScoreAway]])</f>
        <v>-3</v>
      </c>
      <c r="O2414">
        <f>IF(Table1[[#This Row],[SpreadActual]]&lt;Table1[[#This Row],[SpreadFavorite]],1,0)</f>
        <v>0</v>
      </c>
      <c r="Q2414" t="s">
        <v>65</v>
      </c>
      <c r="R2414" t="b">
        <v>0</v>
      </c>
      <c r="S2414">
        <v>49</v>
      </c>
      <c r="T2414">
        <v>10</v>
      </c>
      <c r="U2414">
        <v>76</v>
      </c>
    </row>
    <row r="2415" spans="1:22" x14ac:dyDescent="0.2">
      <c r="A2415" s="1">
        <v>28806</v>
      </c>
      <c r="B2415">
        <v>1978</v>
      </c>
      <c r="C2415">
        <f>_xlfn.MAXIFS(Table1[ScheduleWeekWritten],Table1[ScheduleSeason],Table1[[#This Row],[ScheduleSeason]])</f>
        <v>16</v>
      </c>
      <c r="D2415">
        <v>11</v>
      </c>
      <c r="E2415" cm="1">
        <f t="array" ref="E2415">_xlfn.XLOOKUP(Table1[[#This Row],[ScheduleWeekWritten]],Table3[Game],100+Table3[Increase],Table1[[#This Row],[ScheduleWeekWritten]])</f>
        <v>11</v>
      </c>
      <c r="F2415" t="b">
        <v>0</v>
      </c>
      <c r="G2415" t="s">
        <v>54</v>
      </c>
      <c r="H2415">
        <v>17</v>
      </c>
      <c r="I2415">
        <v>14</v>
      </c>
      <c r="J2415" t="s">
        <v>46</v>
      </c>
      <c r="K2415" t="s">
        <v>55</v>
      </c>
      <c r="L2415" t="str">
        <f>_xlfn.XLOOKUP(Table1[[#This Row],[TeamFavoriteID]],Table2[team_id],Table2[team_name],_xlfn.XLOOKUP(Table1[[#This Row],[TeamFavoriteID]],Table2[team_id_pfr],Table2[team_name],"Even"))</f>
        <v>Minnesota Vikings</v>
      </c>
      <c r="M2415">
        <v>-8</v>
      </c>
      <c r="N2415">
        <f>IF(Table1[[#This Row],[TeamFavorite]]=Table1[[#This Row],[TeamHome]],Table1[[#This Row],[ScoreAway]]-Table1[[#This Row],[ScoreHome]],Table1[[#This Row],[ScoreHome]]-Table1[[#This Row],[ScoreAway]])</f>
        <v>-3</v>
      </c>
      <c r="O2415">
        <f>IF(Table1[[#This Row],[SpreadActual]]&lt;Table1[[#This Row],[SpreadFavorite]],1,0)</f>
        <v>0</v>
      </c>
      <c r="Q2415" t="s">
        <v>73</v>
      </c>
      <c r="R2415" t="b">
        <v>0</v>
      </c>
      <c r="S2415">
        <v>32</v>
      </c>
      <c r="T2415">
        <v>14</v>
      </c>
      <c r="U2415">
        <v>71</v>
      </c>
    </row>
    <row r="2416" spans="1:22" x14ac:dyDescent="0.2">
      <c r="A2416" s="1">
        <v>28806</v>
      </c>
      <c r="B2416">
        <v>1978</v>
      </c>
      <c r="C2416">
        <f>_xlfn.MAXIFS(Table1[ScheduleWeekWritten],Table1[ScheduleSeason],Table1[[#This Row],[ScheduleSeason]])</f>
        <v>16</v>
      </c>
      <c r="D2416">
        <v>11</v>
      </c>
      <c r="E2416" cm="1">
        <f t="array" ref="E2416">_xlfn.XLOOKUP(Table1[[#This Row],[ScheduleWeekWritten]],Table3[Game],100+Table3[Increase],Table1[[#This Row],[ScheduleWeekWritten]])</f>
        <v>11</v>
      </c>
      <c r="F2416" t="b">
        <v>0</v>
      </c>
      <c r="G2416" t="s">
        <v>115</v>
      </c>
      <c r="H2416">
        <v>23</v>
      </c>
      <c r="I2416">
        <v>26</v>
      </c>
      <c r="J2416" t="s">
        <v>23</v>
      </c>
      <c r="K2416" t="s">
        <v>70</v>
      </c>
      <c r="L2416" t="str">
        <f>_xlfn.XLOOKUP(Table1[[#This Row],[TeamFavoriteID]],Table2[team_id],Table2[team_name],_xlfn.XLOOKUP(Table1[[#This Row],[TeamFavoriteID]],Table2[team_id_pfr],Table2[team_name],"Even"))</f>
        <v>Boston Patriots</v>
      </c>
      <c r="M2416">
        <v>-7</v>
      </c>
      <c r="N2416">
        <f>IF(Table1[[#This Row],[TeamFavorite]]=Table1[[#This Row],[TeamHome]],Table1[[#This Row],[ScoreAway]]-Table1[[#This Row],[ScoreHome]],Table1[[#This Row],[ScoreHome]]-Table1[[#This Row],[ScoreAway]])</f>
        <v>-3</v>
      </c>
      <c r="O2416">
        <f>IF(Table1[[#This Row],[SpreadActual]]&lt;Table1[[#This Row],[SpreadFavorite]],1,0)</f>
        <v>0</v>
      </c>
      <c r="Q2416" t="s">
        <v>116</v>
      </c>
      <c r="R2416" t="b">
        <v>0</v>
      </c>
      <c r="S2416">
        <v>47</v>
      </c>
      <c r="T2416">
        <v>14</v>
      </c>
      <c r="U2416">
        <v>67</v>
      </c>
    </row>
    <row r="2417" spans="1:22" x14ac:dyDescent="0.2">
      <c r="A2417" s="1">
        <v>28806</v>
      </c>
      <c r="B2417">
        <v>1978</v>
      </c>
      <c r="C2417">
        <f>_xlfn.MAXIFS(Table1[ScheduleWeekWritten],Table1[ScheduleSeason],Table1[[#This Row],[ScheduleSeason]])</f>
        <v>16</v>
      </c>
      <c r="D2417">
        <v>11</v>
      </c>
      <c r="E2417" cm="1">
        <f t="array" ref="E2417">_xlfn.XLOOKUP(Table1[[#This Row],[ScheduleWeekWritten]],Table3[Game],100+Table3[Increase],Table1[[#This Row],[ScheduleWeekWritten]])</f>
        <v>11</v>
      </c>
      <c r="F2417" t="b">
        <v>0</v>
      </c>
      <c r="G2417" t="s">
        <v>95</v>
      </c>
      <c r="H2417">
        <v>17</v>
      </c>
      <c r="I2417">
        <v>20</v>
      </c>
      <c r="J2417" t="s">
        <v>38</v>
      </c>
      <c r="K2417" t="s">
        <v>98</v>
      </c>
      <c r="L2417" t="str">
        <f>_xlfn.XLOOKUP(Table1[[#This Row],[TeamFavoriteID]],Table2[team_id],Table2[team_name],_xlfn.XLOOKUP(Table1[[#This Row],[TeamFavoriteID]],Table2[team_id_pfr],Table2[team_name],"Even"))</f>
        <v>New Orleans Saints</v>
      </c>
      <c r="M2417">
        <v>-3</v>
      </c>
      <c r="N2417">
        <f>IF(Table1[[#This Row],[TeamFavorite]]=Table1[[#This Row],[TeamHome]],Table1[[#This Row],[ScoreAway]]-Table1[[#This Row],[ScoreHome]],Table1[[#This Row],[ScoreHome]]-Table1[[#This Row],[ScoreAway]])</f>
        <v>3</v>
      </c>
      <c r="O2417">
        <f>IF(Table1[[#This Row],[SpreadActual]]&lt;Table1[[#This Row],[SpreadFavorite]],1,0)</f>
        <v>0</v>
      </c>
      <c r="Q2417" t="s">
        <v>124</v>
      </c>
      <c r="R2417" t="b">
        <v>0</v>
      </c>
      <c r="S2417">
        <v>72</v>
      </c>
      <c r="T2417">
        <v>0</v>
      </c>
      <c r="V2417" t="s">
        <v>103</v>
      </c>
    </row>
    <row r="2418" spans="1:22" x14ac:dyDescent="0.2">
      <c r="A2418" s="1">
        <v>28806</v>
      </c>
      <c r="B2418">
        <v>1978</v>
      </c>
      <c r="C2418">
        <f>_xlfn.MAXIFS(Table1[ScheduleWeekWritten],Table1[ScheduleSeason],Table1[[#This Row],[ScheduleSeason]])</f>
        <v>16</v>
      </c>
      <c r="D2418">
        <v>11</v>
      </c>
      <c r="E2418" cm="1">
        <f t="array" ref="E2418">_xlfn.XLOOKUP(Table1[[#This Row],[ScheduleWeekWritten]],Table3[Game],100+Table3[Increase],Table1[[#This Row],[ScheduleWeekWritten]])</f>
        <v>11</v>
      </c>
      <c r="F2418" t="b">
        <v>0</v>
      </c>
      <c r="G2418" t="s">
        <v>58</v>
      </c>
      <c r="H2418">
        <v>17</v>
      </c>
      <c r="I2418">
        <v>9</v>
      </c>
      <c r="J2418" t="s">
        <v>31</v>
      </c>
      <c r="K2418" t="s">
        <v>77</v>
      </c>
      <c r="L2418" t="str">
        <f>_xlfn.XLOOKUP(Table1[[#This Row],[TeamFavoriteID]],Table2[team_id],Table2[team_name],_xlfn.XLOOKUP(Table1[[#This Row],[TeamFavoriteID]],Table2[team_id_pfr],Table2[team_name],"Even"))</f>
        <v>Philadelphia Eagles</v>
      </c>
      <c r="M2418">
        <v>-4</v>
      </c>
      <c r="N2418">
        <f>IF(Table1[[#This Row],[TeamFavorite]]=Table1[[#This Row],[TeamHome]],Table1[[#This Row],[ScoreAway]]-Table1[[#This Row],[ScoreHome]],Table1[[#This Row],[ScoreHome]]-Table1[[#This Row],[ScoreAway]])</f>
        <v>-8</v>
      </c>
      <c r="O2418">
        <f>IF(Table1[[#This Row],[SpreadActual]]&lt;Table1[[#This Row],[SpreadFavorite]],1,0)</f>
        <v>1</v>
      </c>
      <c r="Q2418" t="s">
        <v>112</v>
      </c>
      <c r="R2418" t="b">
        <v>0</v>
      </c>
      <c r="S2418">
        <v>50</v>
      </c>
      <c r="T2418">
        <v>9</v>
      </c>
      <c r="U2418">
        <v>76</v>
      </c>
    </row>
    <row r="2419" spans="1:22" x14ac:dyDescent="0.2">
      <c r="A2419" s="1">
        <v>28806</v>
      </c>
      <c r="B2419">
        <v>1978</v>
      </c>
      <c r="C2419">
        <f>_xlfn.MAXIFS(Table1[ScheduleWeekWritten],Table1[ScheduleSeason],Table1[[#This Row],[ScheduleSeason]])</f>
        <v>16</v>
      </c>
      <c r="D2419">
        <v>11</v>
      </c>
      <c r="E2419" cm="1">
        <f t="array" ref="E2419">_xlfn.XLOOKUP(Table1[[#This Row],[ScheduleWeekWritten]],Table3[Game],100+Table3[Increase],Table1[[#This Row],[ScheduleWeekWritten]])</f>
        <v>11</v>
      </c>
      <c r="F2419" t="b">
        <v>0</v>
      </c>
      <c r="G2419" t="s">
        <v>27</v>
      </c>
      <c r="H2419">
        <v>29</v>
      </c>
      <c r="I2419">
        <v>23</v>
      </c>
      <c r="J2419" t="s">
        <v>42</v>
      </c>
      <c r="K2419" t="s">
        <v>29</v>
      </c>
      <c r="L2419" t="str">
        <f>_xlfn.XLOOKUP(Table1[[#This Row],[TeamFavoriteID]],Table2[team_id],Table2[team_name],_xlfn.XLOOKUP(Table1[[#This Row],[TeamFavoriteID]],Table2[team_id_pfr],Table2[team_name],"Even"))</f>
        <v>Los Angeles Chargers</v>
      </c>
      <c r="M2419">
        <v>-9.5</v>
      </c>
      <c r="N2419">
        <f>IF(Table1[[#This Row],[TeamFavorite]]=Table1[[#This Row],[TeamHome]],Table1[[#This Row],[ScoreAway]]-Table1[[#This Row],[ScoreHome]],Table1[[#This Row],[ScoreHome]]-Table1[[#This Row],[ScoreAway]])</f>
        <v>6</v>
      </c>
      <c r="O2419">
        <f>IF(Table1[[#This Row],[SpreadActual]]&lt;Table1[[#This Row],[SpreadFavorite]],1,0)</f>
        <v>0</v>
      </c>
      <c r="Q2419" t="s">
        <v>94</v>
      </c>
      <c r="R2419" t="b">
        <v>0</v>
      </c>
      <c r="S2419">
        <v>58</v>
      </c>
      <c r="T2419">
        <v>14</v>
      </c>
      <c r="U2419">
        <v>65</v>
      </c>
    </row>
    <row r="2420" spans="1:22" x14ac:dyDescent="0.2">
      <c r="A2420" s="1">
        <v>28806</v>
      </c>
      <c r="B2420">
        <v>1978</v>
      </c>
      <c r="C2420">
        <f>_xlfn.MAXIFS(Table1[ScheduleWeekWritten],Table1[ScheduleSeason],Table1[[#This Row],[ScheduleSeason]])</f>
        <v>16</v>
      </c>
      <c r="D2420">
        <v>11</v>
      </c>
      <c r="E2420" cm="1">
        <f t="array" ref="E2420">_xlfn.XLOOKUP(Table1[[#This Row],[ScheduleWeekWritten]],Table3[Game],100+Table3[Increase],Table1[[#This Row],[ScheduleWeekWritten]])</f>
        <v>11</v>
      </c>
      <c r="F2420" t="b">
        <v>0</v>
      </c>
      <c r="G2420" t="s">
        <v>53</v>
      </c>
      <c r="H2420">
        <v>10</v>
      </c>
      <c r="I2420">
        <v>16</v>
      </c>
      <c r="J2420" t="s">
        <v>57</v>
      </c>
      <c r="K2420" t="s">
        <v>59</v>
      </c>
      <c r="L2420" t="str">
        <f>_xlfn.XLOOKUP(Table1[[#This Row],[TeamFavoriteID]],Table2[team_id],Table2[team_name],_xlfn.XLOOKUP(Table1[[#This Row],[TeamFavoriteID]],Table2[team_id_pfr],Table2[team_name],"Even"))</f>
        <v>Arizona Cardinals</v>
      </c>
      <c r="M2420">
        <v>-5</v>
      </c>
      <c r="N2420">
        <f>IF(Table1[[#This Row],[TeamFavorite]]=Table1[[#This Row],[TeamHome]],Table1[[#This Row],[ScoreAway]]-Table1[[#This Row],[ScoreHome]],Table1[[#This Row],[ScoreHome]]-Table1[[#This Row],[ScoreAway]])</f>
        <v>-6</v>
      </c>
      <c r="O2420">
        <f>IF(Table1[[#This Row],[SpreadActual]]&lt;Table1[[#This Row],[SpreadFavorite]],1,0)</f>
        <v>1</v>
      </c>
      <c r="Q2420" t="s">
        <v>118</v>
      </c>
      <c r="R2420" t="b">
        <v>0</v>
      </c>
      <c r="S2420">
        <v>49</v>
      </c>
      <c r="T2420">
        <v>13</v>
      </c>
      <c r="U2420">
        <v>57</v>
      </c>
    </row>
    <row r="2421" spans="1:22" x14ac:dyDescent="0.2">
      <c r="A2421" s="1">
        <v>28806</v>
      </c>
      <c r="B2421">
        <v>1978</v>
      </c>
      <c r="C2421">
        <f>_xlfn.MAXIFS(Table1[ScheduleWeekWritten],Table1[ScheduleSeason],Table1[[#This Row],[ScheduleSeason]])</f>
        <v>16</v>
      </c>
      <c r="D2421">
        <v>11</v>
      </c>
      <c r="E2421" cm="1">
        <f t="array" ref="E2421">_xlfn.XLOOKUP(Table1[[#This Row],[ScheduleWeekWritten]],Table3[Game],100+Table3[Increase],Table1[[#This Row],[ScheduleWeekWritten]])</f>
        <v>11</v>
      </c>
      <c r="F2421" t="b">
        <v>0</v>
      </c>
      <c r="G2421" t="s">
        <v>128</v>
      </c>
      <c r="H2421">
        <v>14</v>
      </c>
      <c r="I2421">
        <v>17</v>
      </c>
      <c r="J2421" t="s">
        <v>34</v>
      </c>
      <c r="K2421" t="s">
        <v>132</v>
      </c>
      <c r="L2421" t="str">
        <f>_xlfn.XLOOKUP(Table1[[#This Row],[TeamFavoriteID]],Table2[team_id],Table2[team_name],_xlfn.XLOOKUP(Table1[[#This Row],[TeamFavoriteID]],Table2[team_id_pfr],Table2[team_name],"Even"))</f>
        <v>Seattle Seahawks</v>
      </c>
      <c r="M2421">
        <v>-3.5</v>
      </c>
      <c r="N2421">
        <f>IF(Table1[[#This Row],[TeamFavorite]]=Table1[[#This Row],[TeamHome]],Table1[[#This Row],[ScoreAway]]-Table1[[#This Row],[ScoreHome]],Table1[[#This Row],[ScoreHome]]-Table1[[#This Row],[ScoreAway]])</f>
        <v>3</v>
      </c>
      <c r="O2421">
        <f>IF(Table1[[#This Row],[SpreadActual]]&lt;Table1[[#This Row],[SpreadFavorite]],1,0)</f>
        <v>0</v>
      </c>
      <c r="Q2421" t="s">
        <v>129</v>
      </c>
      <c r="R2421" t="b">
        <v>0</v>
      </c>
      <c r="S2421">
        <v>72</v>
      </c>
      <c r="T2421">
        <v>0</v>
      </c>
      <c r="V2421" t="s">
        <v>103</v>
      </c>
    </row>
    <row r="2422" spans="1:22" x14ac:dyDescent="0.2">
      <c r="A2422" s="1">
        <v>28806</v>
      </c>
      <c r="B2422">
        <v>1978</v>
      </c>
      <c r="C2422">
        <f>_xlfn.MAXIFS(Table1[ScheduleWeekWritten],Table1[ScheduleSeason],Table1[[#This Row],[ScheduleSeason]])</f>
        <v>16</v>
      </c>
      <c r="D2422">
        <v>11</v>
      </c>
      <c r="E2422" cm="1">
        <f t="array" ref="E2422">_xlfn.XLOOKUP(Table1[[#This Row],[ScheduleWeekWritten]],Table3[Game],100+Table3[Increase],Table1[[#This Row],[ScheduleWeekWritten]])</f>
        <v>11</v>
      </c>
      <c r="F2422" t="b">
        <v>0</v>
      </c>
      <c r="G2422" t="s">
        <v>61</v>
      </c>
      <c r="H2422">
        <v>16</v>
      </c>
      <c r="I2422">
        <v>13</v>
      </c>
      <c r="J2422" t="s">
        <v>50</v>
      </c>
      <c r="K2422" t="s">
        <v>85</v>
      </c>
      <c r="L2422" t="str">
        <f>_xlfn.XLOOKUP(Table1[[#This Row],[TeamFavoriteID]],Table2[team_id],Table2[team_name],_xlfn.XLOOKUP(Table1[[#This Row],[TeamFavoriteID]],Table2[team_id_pfr],Table2[team_name],"Even"))</f>
        <v>Washington Commanders</v>
      </c>
      <c r="M2422">
        <v>-7.5</v>
      </c>
      <c r="N2422">
        <f>IF(Table1[[#This Row],[TeamFavorite]]=Table1[[#This Row],[TeamHome]],Table1[[#This Row],[ScoreAway]]-Table1[[#This Row],[ScoreHome]],Table1[[#This Row],[ScoreHome]]-Table1[[#This Row],[ScoreAway]])</f>
        <v>3</v>
      </c>
      <c r="O2422">
        <f>IF(Table1[[#This Row],[SpreadActual]]&lt;Table1[[#This Row],[SpreadFavorite]],1,0)</f>
        <v>0</v>
      </c>
      <c r="Q2422" t="s">
        <v>64</v>
      </c>
      <c r="R2422" t="b">
        <v>0</v>
      </c>
      <c r="S2422">
        <v>56</v>
      </c>
      <c r="T2422">
        <v>7</v>
      </c>
      <c r="U2422">
        <v>81</v>
      </c>
    </row>
    <row r="2423" spans="1:22" x14ac:dyDescent="0.2">
      <c r="A2423" s="1">
        <v>28807</v>
      </c>
      <c r="B2423">
        <v>1978</v>
      </c>
      <c r="C2423">
        <f>_xlfn.MAXIFS(Table1[ScheduleWeekWritten],Table1[ScheduleSeason],Table1[[#This Row],[ScheduleSeason]])</f>
        <v>16</v>
      </c>
      <c r="D2423">
        <v>11</v>
      </c>
      <c r="E2423" cm="1">
        <f t="array" ref="E2423">_xlfn.XLOOKUP(Table1[[#This Row],[ScheduleWeekWritten]],Table3[Game],100+Table3[Increase],Table1[[#This Row],[ScheduleWeekWritten]])</f>
        <v>11</v>
      </c>
      <c r="F2423" t="b">
        <v>0</v>
      </c>
      <c r="G2423" t="s">
        <v>101</v>
      </c>
      <c r="H2423">
        <v>21</v>
      </c>
      <c r="I2423">
        <v>34</v>
      </c>
      <c r="J2423" t="s">
        <v>20</v>
      </c>
      <c r="K2423" t="s">
        <v>21</v>
      </c>
      <c r="L2423" t="str">
        <f>_xlfn.XLOOKUP(Table1[[#This Row],[TeamFavoriteID]],Table2[team_id],Table2[team_name],_xlfn.XLOOKUP(Table1[[#This Row],[TeamFavoriteID]],Table2[team_id_pfr],Table2[team_name],"Even"))</f>
        <v>Las Vegas Raiders</v>
      </c>
      <c r="M2423">
        <v>-6</v>
      </c>
      <c r="N2423">
        <f>IF(Table1[[#This Row],[TeamFavorite]]=Table1[[#This Row],[TeamHome]],Table1[[#This Row],[ScoreAway]]-Table1[[#This Row],[ScoreHome]],Table1[[#This Row],[ScoreHome]]-Table1[[#This Row],[ScoreAway]])</f>
        <v>-13</v>
      </c>
      <c r="O2423">
        <f>IF(Table1[[#This Row],[SpreadActual]]&lt;Table1[[#This Row],[SpreadFavorite]],1,0)</f>
        <v>1</v>
      </c>
      <c r="P2423">
        <v>36</v>
      </c>
      <c r="Q2423" t="s">
        <v>111</v>
      </c>
      <c r="R2423" t="b">
        <v>0</v>
      </c>
      <c r="S2423">
        <v>56</v>
      </c>
      <c r="T2423">
        <v>12</v>
      </c>
      <c r="U2423">
        <v>86</v>
      </c>
    </row>
    <row r="2424" spans="1:22" x14ac:dyDescent="0.2">
      <c r="A2424" s="1">
        <v>28813</v>
      </c>
      <c r="B2424">
        <v>1978</v>
      </c>
      <c r="C2424">
        <f>_xlfn.MAXIFS(Table1[ScheduleWeekWritten],Table1[ScheduleSeason],Table1[[#This Row],[ScheduleSeason]])</f>
        <v>16</v>
      </c>
      <c r="D2424">
        <v>12</v>
      </c>
      <c r="E2424" cm="1">
        <f t="array" ref="E2424">_xlfn.XLOOKUP(Table1[[#This Row],[ScheduleWeekWritten]],Table3[Game],100+Table3[Increase],Table1[[#This Row],[ScheduleWeekWritten]])</f>
        <v>12</v>
      </c>
      <c r="F2424" t="b">
        <v>0</v>
      </c>
      <c r="G2424" t="s">
        <v>34</v>
      </c>
      <c r="H2424">
        <v>24</v>
      </c>
      <c r="I2424">
        <v>45</v>
      </c>
      <c r="J2424" t="s">
        <v>62</v>
      </c>
      <c r="K2424" t="s">
        <v>72</v>
      </c>
      <c r="L2424" t="str">
        <f>_xlfn.XLOOKUP(Table1[[#This Row],[TeamFavoriteID]],Table2[team_id],Table2[team_name],_xlfn.XLOOKUP(Table1[[#This Row],[TeamFavoriteID]],Table2[team_id_pfr],Table2[team_name],"Even"))</f>
        <v>Baltimore Colts</v>
      </c>
      <c r="M2424">
        <v>-6</v>
      </c>
      <c r="N2424">
        <f>IF(Table1[[#This Row],[TeamFavorite]]=Table1[[#This Row],[TeamHome]],Table1[[#This Row],[ScoreAway]]-Table1[[#This Row],[ScoreHome]],Table1[[#This Row],[ScoreHome]]-Table1[[#This Row],[ScoreAway]])</f>
        <v>21</v>
      </c>
      <c r="O2424">
        <f>IF(Table1[[#This Row],[SpreadActual]]&lt;Table1[[#This Row],[SpreadFavorite]],1,0)</f>
        <v>0</v>
      </c>
      <c r="Q2424" t="s">
        <v>80</v>
      </c>
      <c r="R2424" t="b">
        <v>0</v>
      </c>
      <c r="S2424">
        <v>46</v>
      </c>
      <c r="T2424">
        <v>9</v>
      </c>
      <c r="U2424">
        <v>65</v>
      </c>
    </row>
    <row r="2425" spans="1:22" x14ac:dyDescent="0.2">
      <c r="A2425" s="1">
        <v>28813</v>
      </c>
      <c r="B2425">
        <v>1978</v>
      </c>
      <c r="C2425">
        <f>_xlfn.MAXIFS(Table1[ScheduleWeekWritten],Table1[ScheduleSeason],Table1[[#This Row],[ScheduleSeason]])</f>
        <v>16</v>
      </c>
      <c r="D2425">
        <v>12</v>
      </c>
      <c r="E2425" cm="1">
        <f t="array" ref="E2425">_xlfn.XLOOKUP(Table1[[#This Row],[ScheduleWeekWritten]],Table3[Game],100+Table3[Increase],Table1[[#This Row],[ScheduleWeekWritten]])</f>
        <v>12</v>
      </c>
      <c r="F2425" t="b">
        <v>0</v>
      </c>
      <c r="G2425" t="s">
        <v>46</v>
      </c>
      <c r="H2425">
        <v>13</v>
      </c>
      <c r="I2425">
        <v>7</v>
      </c>
      <c r="J2425" t="s">
        <v>38</v>
      </c>
      <c r="K2425" t="s">
        <v>109</v>
      </c>
      <c r="L2425" t="str">
        <f>_xlfn.XLOOKUP(Table1[[#This Row],[TeamFavoriteID]],Table2[team_id],Table2[team_name],_xlfn.XLOOKUP(Table1[[#This Row],[TeamFavoriteID]],Table2[team_id_pfr],Table2[team_name],"Even"))</f>
        <v>Atlanta Falcons</v>
      </c>
      <c r="M2425">
        <v>-3</v>
      </c>
      <c r="N2425">
        <f>IF(Table1[[#This Row],[TeamFavorite]]=Table1[[#This Row],[TeamHome]],Table1[[#This Row],[ScoreAway]]-Table1[[#This Row],[ScoreHome]],Table1[[#This Row],[ScoreHome]]-Table1[[#This Row],[ScoreAway]])</f>
        <v>6</v>
      </c>
      <c r="O2425">
        <f>IF(Table1[[#This Row],[SpreadActual]]&lt;Table1[[#This Row],[SpreadFavorite]],1,0)</f>
        <v>0</v>
      </c>
      <c r="Q2425" t="s">
        <v>114</v>
      </c>
      <c r="R2425" t="b">
        <v>0</v>
      </c>
      <c r="S2425">
        <v>36</v>
      </c>
      <c r="T2425">
        <v>10</v>
      </c>
      <c r="U2425">
        <v>72</v>
      </c>
    </row>
    <row r="2426" spans="1:22" x14ac:dyDescent="0.2">
      <c r="A2426" s="1">
        <v>28813</v>
      </c>
      <c r="B2426">
        <v>1978</v>
      </c>
      <c r="C2426">
        <f>_xlfn.MAXIFS(Table1[ScheduleWeekWritten],Table1[ScheduleSeason],Table1[[#This Row],[ScheduleSeason]])</f>
        <v>16</v>
      </c>
      <c r="D2426">
        <v>12</v>
      </c>
      <c r="E2426" cm="1">
        <f t="array" ref="E2426">_xlfn.XLOOKUP(Table1[[#This Row],[ScheduleWeekWritten]],Table3[Game],100+Table3[Increase],Table1[[#This Row],[ScheduleWeekWritten]])</f>
        <v>12</v>
      </c>
      <c r="F2426" t="b">
        <v>0</v>
      </c>
      <c r="G2426" t="s">
        <v>67</v>
      </c>
      <c r="H2426">
        <v>27</v>
      </c>
      <c r="I2426">
        <v>7</v>
      </c>
      <c r="J2426" t="s">
        <v>95</v>
      </c>
      <c r="K2426" t="s">
        <v>68</v>
      </c>
      <c r="L2426" t="str">
        <f>_xlfn.XLOOKUP(Table1[[#This Row],[TeamFavoriteID]],Table2[team_id],Table2[team_name],_xlfn.XLOOKUP(Table1[[#This Row],[TeamFavoriteID]],Table2[team_id_pfr],Table2[team_name],"Even"))</f>
        <v>Dallas Cowboys</v>
      </c>
      <c r="M2426">
        <v>-13</v>
      </c>
      <c r="N2426">
        <f>IF(Table1[[#This Row],[TeamFavorite]]=Table1[[#This Row],[TeamHome]],Table1[[#This Row],[ScoreAway]]-Table1[[#This Row],[ScoreHome]],Table1[[#This Row],[ScoreHome]]-Table1[[#This Row],[ScoreAway]])</f>
        <v>-20</v>
      </c>
      <c r="O2426">
        <f>IF(Table1[[#This Row],[SpreadActual]]&lt;Table1[[#This Row],[SpreadFavorite]],1,0)</f>
        <v>1</v>
      </c>
      <c r="Q2426" t="s">
        <v>119</v>
      </c>
      <c r="R2426" t="b">
        <v>0</v>
      </c>
      <c r="S2426">
        <v>53</v>
      </c>
      <c r="T2426">
        <v>6</v>
      </c>
      <c r="U2426">
        <v>79</v>
      </c>
    </row>
    <row r="2427" spans="1:22" x14ac:dyDescent="0.2">
      <c r="A2427" s="1">
        <v>28813</v>
      </c>
      <c r="B2427">
        <v>1978</v>
      </c>
      <c r="C2427">
        <f>_xlfn.MAXIFS(Table1[ScheduleWeekWritten],Table1[ScheduleSeason],Table1[[#This Row],[ScheduleSeason]])</f>
        <v>16</v>
      </c>
      <c r="D2427">
        <v>12</v>
      </c>
      <c r="E2427" cm="1">
        <f t="array" ref="E2427">_xlfn.XLOOKUP(Table1[[#This Row],[ScheduleWeekWritten]],Table3[Game],100+Table3[Increase],Table1[[#This Row],[ScheduleWeekWritten]])</f>
        <v>12</v>
      </c>
      <c r="F2427" t="b">
        <v>0</v>
      </c>
      <c r="G2427" t="s">
        <v>24</v>
      </c>
      <c r="H2427">
        <v>16</v>
      </c>
      <c r="I2427">
        <v>3</v>
      </c>
      <c r="J2427" t="s">
        <v>33</v>
      </c>
      <c r="K2427" t="s">
        <v>88</v>
      </c>
      <c r="L2427" t="str">
        <f>_xlfn.XLOOKUP(Table1[[#This Row],[TeamFavoriteID]],Table2[team_id],Table2[team_name],_xlfn.XLOOKUP(Table1[[#This Row],[TeamFavoriteID]],Table2[team_id_pfr],Table2[team_name],"Even"))</f>
        <v>Denver Broncos</v>
      </c>
      <c r="M2427">
        <v>-9</v>
      </c>
      <c r="N2427">
        <f>IF(Table1[[#This Row],[TeamFavorite]]=Table1[[#This Row],[TeamHome]],Table1[[#This Row],[ScoreAway]]-Table1[[#This Row],[ScoreHome]],Table1[[#This Row],[ScoreHome]]-Table1[[#This Row],[ScoreAway]])</f>
        <v>-13</v>
      </c>
      <c r="O2427">
        <f>IF(Table1[[#This Row],[SpreadActual]]&lt;Table1[[#This Row],[SpreadFavorite]],1,0)</f>
        <v>1</v>
      </c>
      <c r="Q2427" t="s">
        <v>71</v>
      </c>
      <c r="R2427" t="b">
        <v>0</v>
      </c>
      <c r="S2427">
        <v>30</v>
      </c>
      <c r="T2427">
        <v>9</v>
      </c>
      <c r="U2427">
        <v>58</v>
      </c>
    </row>
    <row r="2428" spans="1:22" x14ac:dyDescent="0.2">
      <c r="A2428" s="1">
        <v>28813</v>
      </c>
      <c r="B2428">
        <v>1978</v>
      </c>
      <c r="C2428">
        <f>_xlfn.MAXIFS(Table1[ScheduleWeekWritten],Table1[ScheduleSeason],Table1[[#This Row],[ScheduleSeason]])</f>
        <v>16</v>
      </c>
      <c r="D2428">
        <v>12</v>
      </c>
      <c r="E2428" cm="1">
        <f t="array" ref="E2428">_xlfn.XLOOKUP(Table1[[#This Row],[ScheduleWeekWritten]],Table3[Game],100+Table3[Increase],Table1[[#This Row],[ScheduleWeekWritten]])</f>
        <v>12</v>
      </c>
      <c r="F2428" t="b">
        <v>0</v>
      </c>
      <c r="G2428" t="s">
        <v>42</v>
      </c>
      <c r="H2428">
        <v>10</v>
      </c>
      <c r="I2428">
        <v>13</v>
      </c>
      <c r="J2428" t="s">
        <v>128</v>
      </c>
      <c r="K2428" t="s">
        <v>75</v>
      </c>
      <c r="L2428" t="str">
        <f>_xlfn.XLOOKUP(Table1[[#This Row],[TeamFavoriteID]],Table2[team_id],Table2[team_name],_xlfn.XLOOKUP(Table1[[#This Row],[TeamFavoriteID]],Table2[team_id_pfr],Table2[team_name],"Even"))</f>
        <v>Kansas City Chiefs</v>
      </c>
      <c r="M2428">
        <v>-2</v>
      </c>
      <c r="N2428">
        <f>IF(Table1[[#This Row],[TeamFavorite]]=Table1[[#This Row],[TeamHome]],Table1[[#This Row],[ScoreAway]]-Table1[[#This Row],[ScoreHome]],Table1[[#This Row],[ScoreHome]]-Table1[[#This Row],[ScoreAway]])</f>
        <v>3</v>
      </c>
      <c r="O2428">
        <f>IF(Table1[[#This Row],[SpreadActual]]&lt;Table1[[#This Row],[SpreadFavorite]],1,0)</f>
        <v>0</v>
      </c>
      <c r="Q2428" t="s">
        <v>117</v>
      </c>
      <c r="R2428" t="b">
        <v>0</v>
      </c>
      <c r="S2428">
        <v>32</v>
      </c>
      <c r="T2428">
        <v>14</v>
      </c>
      <c r="U2428">
        <v>73</v>
      </c>
    </row>
    <row r="2429" spans="1:22" x14ac:dyDescent="0.2">
      <c r="A2429" s="1">
        <v>28813</v>
      </c>
      <c r="B2429">
        <v>1978</v>
      </c>
      <c r="C2429">
        <f>_xlfn.MAXIFS(Table1[ScheduleWeekWritten],Table1[ScheduleSeason],Table1[[#This Row],[ScheduleSeason]])</f>
        <v>16</v>
      </c>
      <c r="D2429">
        <v>12</v>
      </c>
      <c r="E2429" cm="1">
        <f t="array" ref="E2429">_xlfn.XLOOKUP(Table1[[#This Row],[ScheduleWeekWritten]],Table3[Game],100+Table3[Increase],Table1[[#This Row],[ScheduleWeekWritten]])</f>
        <v>12</v>
      </c>
      <c r="F2429" t="b">
        <v>0</v>
      </c>
      <c r="G2429" t="s">
        <v>54</v>
      </c>
      <c r="H2429">
        <v>7</v>
      </c>
      <c r="I2429">
        <v>13</v>
      </c>
      <c r="J2429" t="s">
        <v>27</v>
      </c>
      <c r="K2429" t="s">
        <v>55</v>
      </c>
      <c r="L2429" t="str">
        <f>_xlfn.XLOOKUP(Table1[[#This Row],[TeamFavoriteID]],Table2[team_id],Table2[team_name],_xlfn.XLOOKUP(Table1[[#This Row],[TeamFavoriteID]],Table2[team_id_pfr],Table2[team_name],"Even"))</f>
        <v>Minnesota Vikings</v>
      </c>
      <c r="M2429">
        <v>-3.5</v>
      </c>
      <c r="N2429">
        <f>IF(Table1[[#This Row],[TeamFavorite]]=Table1[[#This Row],[TeamHome]],Table1[[#This Row],[ScoreAway]]-Table1[[#This Row],[ScoreHome]],Table1[[#This Row],[ScoreHome]]-Table1[[#This Row],[ScoreAway]])</f>
        <v>6</v>
      </c>
      <c r="O2429">
        <f>IF(Table1[[#This Row],[SpreadActual]]&lt;Table1[[#This Row],[SpreadFavorite]],1,0)</f>
        <v>0</v>
      </c>
      <c r="Q2429" t="s">
        <v>73</v>
      </c>
      <c r="R2429" t="b">
        <v>0</v>
      </c>
      <c r="S2429">
        <v>16</v>
      </c>
      <c r="T2429">
        <v>14</v>
      </c>
      <c r="U2429">
        <v>66</v>
      </c>
    </row>
    <row r="2430" spans="1:22" x14ac:dyDescent="0.2">
      <c r="A2430" s="1">
        <v>28813</v>
      </c>
      <c r="B2430">
        <v>1978</v>
      </c>
      <c r="C2430">
        <f>_xlfn.MAXIFS(Table1[ScheduleWeekWritten],Table1[ScheduleSeason],Table1[[#This Row],[ScheduleSeason]])</f>
        <v>16</v>
      </c>
      <c r="D2430">
        <v>12</v>
      </c>
      <c r="E2430" cm="1">
        <f t="array" ref="E2430">_xlfn.XLOOKUP(Table1[[#This Row],[ScheduleWeekWritten]],Table3[Game],100+Table3[Increase],Table1[[#This Row],[ScheduleWeekWritten]])</f>
        <v>12</v>
      </c>
      <c r="F2430" t="b">
        <v>0</v>
      </c>
      <c r="G2430" t="s">
        <v>50</v>
      </c>
      <c r="H2430">
        <v>17</v>
      </c>
      <c r="I2430">
        <v>19</v>
      </c>
      <c r="J2430" t="s">
        <v>58</v>
      </c>
      <c r="K2430" t="s">
        <v>77</v>
      </c>
      <c r="L2430" t="str">
        <f>_xlfn.XLOOKUP(Table1[[#This Row],[TeamFavoriteID]],Table2[team_id],Table2[team_name],_xlfn.XLOOKUP(Table1[[#This Row],[TeamFavoriteID]],Table2[team_id_pfr],Table2[team_name],"Even"))</f>
        <v>Philadelphia Eagles</v>
      </c>
      <c r="M2430">
        <v>-2</v>
      </c>
      <c r="N2430">
        <f>IF(Table1[[#This Row],[TeamFavorite]]=Table1[[#This Row],[TeamHome]],Table1[[#This Row],[ScoreAway]]-Table1[[#This Row],[ScoreHome]],Table1[[#This Row],[ScoreHome]]-Table1[[#This Row],[ScoreAway]])</f>
        <v>-2</v>
      </c>
      <c r="O2430">
        <f>IF(Table1[[#This Row],[SpreadActual]]&lt;Table1[[#This Row],[SpreadFavorite]],1,0)</f>
        <v>0</v>
      </c>
      <c r="Q2430" t="s">
        <v>126</v>
      </c>
      <c r="R2430" t="b">
        <v>0</v>
      </c>
      <c r="S2430">
        <v>49</v>
      </c>
      <c r="T2430">
        <v>14</v>
      </c>
      <c r="U2430">
        <v>56</v>
      </c>
    </row>
    <row r="2431" spans="1:22" x14ac:dyDescent="0.2">
      <c r="A2431" s="1">
        <v>28813</v>
      </c>
      <c r="B2431">
        <v>1978</v>
      </c>
      <c r="C2431">
        <f>_xlfn.MAXIFS(Table1[ScheduleWeekWritten],Table1[ScheduleSeason],Table1[[#This Row],[ScheduleSeason]])</f>
        <v>16</v>
      </c>
      <c r="D2431">
        <v>12</v>
      </c>
      <c r="E2431" cm="1">
        <f t="array" ref="E2431">_xlfn.XLOOKUP(Table1[[#This Row],[ScheduleWeekWritten]],Table3[Game],100+Table3[Increase],Table1[[#This Row],[ScheduleWeekWritten]])</f>
        <v>12</v>
      </c>
      <c r="F2431" t="b">
        <v>0</v>
      </c>
      <c r="G2431" t="s">
        <v>31</v>
      </c>
      <c r="H2431">
        <v>17</v>
      </c>
      <c r="I2431">
        <v>19</v>
      </c>
      <c r="J2431" t="s">
        <v>115</v>
      </c>
      <c r="K2431" t="s">
        <v>70</v>
      </c>
      <c r="L2431" t="str">
        <f>_xlfn.XLOOKUP(Table1[[#This Row],[TeamFavoriteID]],Table2[team_id],Table2[team_name],_xlfn.XLOOKUP(Table1[[#This Row],[TeamFavoriteID]],Table2[team_id_pfr],Table2[team_name],"Even"))</f>
        <v>Boston Patriots</v>
      </c>
      <c r="M2431">
        <v>-6</v>
      </c>
      <c r="N2431">
        <f>IF(Table1[[#This Row],[TeamFavorite]]=Table1[[#This Row],[TeamHome]],Table1[[#This Row],[ScoreAway]]-Table1[[#This Row],[ScoreHome]],Table1[[#This Row],[ScoreHome]]-Table1[[#This Row],[ScoreAway]])</f>
        <v>-2</v>
      </c>
      <c r="O2431">
        <f>IF(Table1[[#This Row],[SpreadActual]]&lt;Table1[[#This Row],[SpreadFavorite]],1,0)</f>
        <v>0</v>
      </c>
      <c r="Q2431" t="s">
        <v>74</v>
      </c>
      <c r="R2431" t="b">
        <v>0</v>
      </c>
      <c r="S2431">
        <v>49</v>
      </c>
      <c r="T2431">
        <v>14</v>
      </c>
      <c r="U2431">
        <v>56</v>
      </c>
    </row>
    <row r="2432" spans="1:22" x14ac:dyDescent="0.2">
      <c r="A2432" s="1">
        <v>28813</v>
      </c>
      <c r="B2432">
        <v>1978</v>
      </c>
      <c r="C2432">
        <f>_xlfn.MAXIFS(Table1[ScheduleWeekWritten],Table1[ScheduleSeason],Table1[[#This Row],[ScheduleSeason]])</f>
        <v>16</v>
      </c>
      <c r="D2432">
        <v>12</v>
      </c>
      <c r="E2432" cm="1">
        <f t="array" ref="E2432">_xlfn.XLOOKUP(Table1[[#This Row],[ScheduleWeekWritten]],Table3[Game],100+Table3[Increase],Table1[[#This Row],[ScheduleWeekWritten]])</f>
        <v>12</v>
      </c>
      <c r="F2432" t="b">
        <v>0</v>
      </c>
      <c r="G2432" t="s">
        <v>20</v>
      </c>
      <c r="H2432">
        <v>29</v>
      </c>
      <c r="I2432">
        <v>17</v>
      </c>
      <c r="J2432" t="s">
        <v>45</v>
      </c>
      <c r="K2432" t="s">
        <v>21</v>
      </c>
      <c r="L2432" t="str">
        <f>_xlfn.XLOOKUP(Table1[[#This Row],[TeamFavoriteID]],Table2[team_id],Table2[team_name],_xlfn.XLOOKUP(Table1[[#This Row],[TeamFavoriteID]],Table2[team_id_pfr],Table2[team_name],"Even"))</f>
        <v>Las Vegas Raiders</v>
      </c>
      <c r="M2432">
        <v>-7</v>
      </c>
      <c r="N2432">
        <f>IF(Table1[[#This Row],[TeamFavorite]]=Table1[[#This Row],[TeamHome]],Table1[[#This Row],[ScoreAway]]-Table1[[#This Row],[ScoreHome]],Table1[[#This Row],[ScoreHome]]-Table1[[#This Row],[ScoreAway]])</f>
        <v>12</v>
      </c>
      <c r="O2432">
        <f>IF(Table1[[#This Row],[SpreadActual]]&lt;Table1[[#This Row],[SpreadFavorite]],1,0)</f>
        <v>0</v>
      </c>
      <c r="Q2432" t="s">
        <v>76</v>
      </c>
      <c r="R2432" t="b">
        <v>0</v>
      </c>
      <c r="S2432">
        <v>52</v>
      </c>
      <c r="T2432">
        <v>13</v>
      </c>
      <c r="U2432">
        <v>80</v>
      </c>
    </row>
    <row r="2433" spans="1:22" x14ac:dyDescent="0.2">
      <c r="A2433" s="1">
        <v>28813</v>
      </c>
      <c r="B2433">
        <v>1978</v>
      </c>
      <c r="C2433">
        <f>_xlfn.MAXIFS(Table1[ScheduleWeekWritten],Table1[ScheduleSeason],Table1[[#This Row],[ScheduleSeason]])</f>
        <v>16</v>
      </c>
      <c r="D2433">
        <v>12</v>
      </c>
      <c r="E2433" cm="1">
        <f t="array" ref="E2433">_xlfn.XLOOKUP(Table1[[#This Row],[ScheduleWeekWritten]],Table3[Game],100+Table3[Increase],Table1[[#This Row],[ScheduleWeekWritten]])</f>
        <v>12</v>
      </c>
      <c r="F2433" t="b">
        <v>0</v>
      </c>
      <c r="G2433" t="s">
        <v>49</v>
      </c>
      <c r="H2433">
        <v>7</v>
      </c>
      <c r="I2433">
        <v>6</v>
      </c>
      <c r="J2433" t="s">
        <v>101</v>
      </c>
      <c r="K2433" t="s">
        <v>51</v>
      </c>
      <c r="L2433" t="str">
        <f>_xlfn.XLOOKUP(Table1[[#This Row],[TeamFavoriteID]],Table2[team_id],Table2[team_name],_xlfn.XLOOKUP(Table1[[#This Row],[TeamFavoriteID]],Table2[team_id_pfr],Table2[team_name],"Even"))</f>
        <v>Pittsburgh Steelers</v>
      </c>
      <c r="M2433">
        <v>-11</v>
      </c>
      <c r="N2433">
        <f>IF(Table1[[#This Row],[TeamFavorite]]=Table1[[#This Row],[TeamHome]],Table1[[#This Row],[ScoreAway]]-Table1[[#This Row],[ScoreHome]],Table1[[#This Row],[ScoreHome]]-Table1[[#This Row],[ScoreAway]])</f>
        <v>-1</v>
      </c>
      <c r="O2433">
        <f>IF(Table1[[#This Row],[SpreadActual]]&lt;Table1[[#This Row],[SpreadFavorite]],1,0)</f>
        <v>0</v>
      </c>
      <c r="Q2433" t="s">
        <v>113</v>
      </c>
      <c r="R2433" t="b">
        <v>0</v>
      </c>
      <c r="S2433">
        <v>41</v>
      </c>
      <c r="T2433">
        <v>9</v>
      </c>
      <c r="U2433">
        <v>76</v>
      </c>
    </row>
    <row r="2434" spans="1:22" x14ac:dyDescent="0.2">
      <c r="A2434" s="1">
        <v>28813</v>
      </c>
      <c r="B2434">
        <v>1978</v>
      </c>
      <c r="C2434">
        <f>_xlfn.MAXIFS(Table1[ScheduleWeekWritten],Table1[ScheduleSeason],Table1[[#This Row],[ScheduleSeason]])</f>
        <v>16</v>
      </c>
      <c r="D2434">
        <v>12</v>
      </c>
      <c r="E2434" cm="1">
        <f t="array" ref="E2434">_xlfn.XLOOKUP(Table1[[#This Row],[ScheduleWeekWritten]],Table3[Game],100+Table3[Increase],Table1[[#This Row],[ScheduleWeekWritten]])</f>
        <v>12</v>
      </c>
      <c r="F2434" t="b">
        <v>0</v>
      </c>
      <c r="G2434" t="s">
        <v>53</v>
      </c>
      <c r="H2434">
        <v>28</v>
      </c>
      <c r="I2434">
        <v>31</v>
      </c>
      <c r="J2434" t="s">
        <v>39</v>
      </c>
      <c r="K2434" t="s">
        <v>40</v>
      </c>
      <c r="L2434" t="str">
        <f>_xlfn.XLOOKUP(Table1[[#This Row],[TeamFavoriteID]],Table2[team_id],Table2[team_name],_xlfn.XLOOKUP(Table1[[#This Row],[TeamFavoriteID]],Table2[team_id_pfr],Table2[team_name],"Even"))</f>
        <v>Los Angeles Rams</v>
      </c>
      <c r="M2434">
        <v>-10</v>
      </c>
      <c r="N2434">
        <f>IF(Table1[[#This Row],[TeamFavorite]]=Table1[[#This Row],[TeamHome]],Table1[[#This Row],[ScoreAway]]-Table1[[#This Row],[ScoreHome]],Table1[[#This Row],[ScoreHome]]-Table1[[#This Row],[ScoreAway]])</f>
        <v>-3</v>
      </c>
      <c r="O2434">
        <f>IF(Table1[[#This Row],[SpreadActual]]&lt;Table1[[#This Row],[SpreadFavorite]],1,0)</f>
        <v>0</v>
      </c>
      <c r="Q2434" t="s">
        <v>118</v>
      </c>
      <c r="R2434" t="b">
        <v>0</v>
      </c>
      <c r="S2434">
        <v>52</v>
      </c>
      <c r="T2434">
        <v>14</v>
      </c>
      <c r="U2434">
        <v>81</v>
      </c>
    </row>
    <row r="2435" spans="1:22" x14ac:dyDescent="0.2">
      <c r="A2435" s="1">
        <v>28813</v>
      </c>
      <c r="B2435">
        <v>1978</v>
      </c>
      <c r="C2435">
        <f>_xlfn.MAXIFS(Table1[ScheduleWeekWritten],Table1[ScheduleSeason],Table1[[#This Row],[ScheduleSeason]])</f>
        <v>16</v>
      </c>
      <c r="D2435">
        <v>12</v>
      </c>
      <c r="E2435" cm="1">
        <f t="array" ref="E2435">_xlfn.XLOOKUP(Table1[[#This Row],[ScheduleWeekWritten]],Table3[Game],100+Table3[Increase],Table1[[#This Row],[ScheduleWeekWritten]])</f>
        <v>12</v>
      </c>
      <c r="F2435" t="b">
        <v>0</v>
      </c>
      <c r="G2435" t="s">
        <v>127</v>
      </c>
      <c r="H2435">
        <v>31</v>
      </c>
      <c r="I2435">
        <v>10</v>
      </c>
      <c r="J2435" t="s">
        <v>28</v>
      </c>
      <c r="K2435" t="s">
        <v>133</v>
      </c>
      <c r="L2435" t="str">
        <f>_xlfn.XLOOKUP(Table1[[#This Row],[TeamFavoriteID]],Table2[team_id],Table2[team_name],_xlfn.XLOOKUP(Table1[[#This Row],[TeamFavoriteID]],Table2[team_id_pfr],Table2[team_name],"Even"))</f>
        <v>Tampa Bay Buccaneers</v>
      </c>
      <c r="M2435">
        <v>-3.5</v>
      </c>
      <c r="N2435">
        <f>IF(Table1[[#This Row],[TeamFavorite]]=Table1[[#This Row],[TeamHome]],Table1[[#This Row],[ScoreAway]]-Table1[[#This Row],[ScoreHome]],Table1[[#This Row],[ScoreHome]]-Table1[[#This Row],[ScoreAway]])</f>
        <v>-21</v>
      </c>
      <c r="O2435">
        <f>IF(Table1[[#This Row],[SpreadActual]]&lt;Table1[[#This Row],[SpreadFavorite]],1,0)</f>
        <v>1</v>
      </c>
      <c r="Q2435" t="s">
        <v>130</v>
      </c>
      <c r="R2435" t="b">
        <v>0</v>
      </c>
      <c r="S2435">
        <v>72</v>
      </c>
      <c r="T2435">
        <v>6</v>
      </c>
      <c r="U2435">
        <v>73</v>
      </c>
    </row>
    <row r="2436" spans="1:22" x14ac:dyDescent="0.2">
      <c r="A2436" s="1">
        <v>28813</v>
      </c>
      <c r="B2436">
        <v>1978</v>
      </c>
      <c r="C2436">
        <f>_xlfn.MAXIFS(Table1[ScheduleWeekWritten],Table1[ScheduleSeason],Table1[[#This Row],[ScheduleSeason]])</f>
        <v>16</v>
      </c>
      <c r="D2436">
        <v>12</v>
      </c>
      <c r="E2436" cm="1">
        <f t="array" ref="E2436">_xlfn.XLOOKUP(Table1[[#This Row],[ScheduleWeekWritten]],Table3[Game],100+Table3[Increase],Table1[[#This Row],[ScheduleWeekWritten]])</f>
        <v>12</v>
      </c>
      <c r="F2436" t="b">
        <v>0</v>
      </c>
      <c r="G2436" t="s">
        <v>61</v>
      </c>
      <c r="H2436">
        <v>17</v>
      </c>
      <c r="I2436">
        <v>27</v>
      </c>
      <c r="J2436" t="s">
        <v>57</v>
      </c>
      <c r="K2436" t="s">
        <v>85</v>
      </c>
      <c r="L2436" t="str">
        <f>_xlfn.XLOOKUP(Table1[[#This Row],[TeamFavoriteID]],Table2[team_id],Table2[team_name],_xlfn.XLOOKUP(Table1[[#This Row],[TeamFavoriteID]],Table2[team_id_pfr],Table2[team_name],"Even"))</f>
        <v>Washington Commanders</v>
      </c>
      <c r="M2436">
        <v>-4.5</v>
      </c>
      <c r="N2436">
        <f>IF(Table1[[#This Row],[TeamFavorite]]=Table1[[#This Row],[TeamHome]],Table1[[#This Row],[ScoreAway]]-Table1[[#This Row],[ScoreHome]],Table1[[#This Row],[ScoreHome]]-Table1[[#This Row],[ScoreAway]])</f>
        <v>-10</v>
      </c>
      <c r="O2436">
        <f>IF(Table1[[#This Row],[SpreadActual]]&lt;Table1[[#This Row],[SpreadFavorite]],1,0)</f>
        <v>1</v>
      </c>
      <c r="Q2436" t="s">
        <v>64</v>
      </c>
      <c r="R2436" t="b">
        <v>0</v>
      </c>
      <c r="S2436">
        <v>50</v>
      </c>
      <c r="T2436">
        <v>11</v>
      </c>
      <c r="U2436">
        <v>56</v>
      </c>
    </row>
    <row r="2437" spans="1:22" x14ac:dyDescent="0.2">
      <c r="A2437" s="1">
        <v>28814</v>
      </c>
      <c r="B2437">
        <v>1978</v>
      </c>
      <c r="C2437">
        <f>_xlfn.MAXIFS(Table1[ScheduleWeekWritten],Table1[ScheduleSeason],Table1[[#This Row],[ScheduleSeason]])</f>
        <v>16</v>
      </c>
      <c r="D2437">
        <v>12</v>
      </c>
      <c r="E2437" cm="1">
        <f t="array" ref="E2437">_xlfn.XLOOKUP(Table1[[#This Row],[ScheduleWeekWritten]],Table3[Game],100+Table3[Increase],Table1[[#This Row],[ScheduleWeekWritten]])</f>
        <v>12</v>
      </c>
      <c r="F2437" t="b">
        <v>0</v>
      </c>
      <c r="G2437" t="s">
        <v>23</v>
      </c>
      <c r="H2437">
        <v>35</v>
      </c>
      <c r="I2437">
        <v>30</v>
      </c>
      <c r="J2437" t="s">
        <v>19</v>
      </c>
      <c r="K2437" t="s">
        <v>25</v>
      </c>
      <c r="L2437" t="str">
        <f>_xlfn.XLOOKUP(Table1[[#This Row],[TeamFavoriteID]],Table2[team_id],Table2[team_name],_xlfn.XLOOKUP(Table1[[#This Row],[TeamFavoriteID]],Table2[team_id_pfr],Table2[team_name],"Even"))</f>
        <v>Houston Oilers</v>
      </c>
      <c r="M2437">
        <v>-2</v>
      </c>
      <c r="N2437">
        <f>IF(Table1[[#This Row],[TeamFavorite]]=Table1[[#This Row],[TeamHome]],Table1[[#This Row],[ScoreAway]]-Table1[[#This Row],[ScoreHome]],Table1[[#This Row],[ScoreHome]]-Table1[[#This Row],[ScoreAway]])</f>
        <v>-5</v>
      </c>
      <c r="O2437">
        <f>IF(Table1[[#This Row],[SpreadActual]]&lt;Table1[[#This Row],[SpreadFavorite]],1,0)</f>
        <v>1</v>
      </c>
      <c r="P2437">
        <v>39</v>
      </c>
      <c r="Q2437" t="s">
        <v>102</v>
      </c>
      <c r="R2437" t="b">
        <v>0</v>
      </c>
      <c r="S2437">
        <v>72</v>
      </c>
      <c r="T2437">
        <v>0</v>
      </c>
      <c r="V2437" t="s">
        <v>103</v>
      </c>
    </row>
    <row r="2438" spans="1:22" x14ac:dyDescent="0.2">
      <c r="A2438" s="1">
        <v>28817</v>
      </c>
      <c r="B2438">
        <v>1978</v>
      </c>
      <c r="C2438">
        <f>_xlfn.MAXIFS(Table1[ScheduleWeekWritten],Table1[ScheduleSeason],Table1[[#This Row],[ScheduleSeason]])</f>
        <v>16</v>
      </c>
      <c r="D2438">
        <v>13</v>
      </c>
      <c r="E2438" cm="1">
        <f t="array" ref="E2438">_xlfn.XLOOKUP(Table1[[#This Row],[ScheduleWeekWritten]],Table3[Game],100+Table3[Increase],Table1[[#This Row],[ScheduleWeekWritten]])</f>
        <v>13</v>
      </c>
      <c r="F2438" t="b">
        <v>0</v>
      </c>
      <c r="G2438" t="s">
        <v>67</v>
      </c>
      <c r="H2438">
        <v>37</v>
      </c>
      <c r="I2438">
        <v>10</v>
      </c>
      <c r="J2438" t="s">
        <v>61</v>
      </c>
      <c r="K2438" t="s">
        <v>68</v>
      </c>
      <c r="L2438" t="str">
        <f>_xlfn.XLOOKUP(Table1[[#This Row],[TeamFavoriteID]],Table2[team_id],Table2[team_name],_xlfn.XLOOKUP(Table1[[#This Row],[TeamFavoriteID]],Table2[team_id_pfr],Table2[team_name],"Even"))</f>
        <v>Dallas Cowboys</v>
      </c>
      <c r="M2438">
        <v>-11.5</v>
      </c>
      <c r="N2438">
        <f>IF(Table1[[#This Row],[TeamFavorite]]=Table1[[#This Row],[TeamHome]],Table1[[#This Row],[ScoreAway]]-Table1[[#This Row],[ScoreHome]],Table1[[#This Row],[ScoreHome]]-Table1[[#This Row],[ScoreAway]])</f>
        <v>-27</v>
      </c>
      <c r="O2438">
        <f>IF(Table1[[#This Row],[SpreadActual]]&lt;Table1[[#This Row],[SpreadFavorite]],1,0)</f>
        <v>1</v>
      </c>
      <c r="Q2438" t="s">
        <v>119</v>
      </c>
      <c r="R2438" t="b">
        <v>0</v>
      </c>
      <c r="S2438">
        <v>61</v>
      </c>
      <c r="T2438">
        <v>7</v>
      </c>
      <c r="U2438">
        <v>88</v>
      </c>
    </row>
    <row r="2439" spans="1:22" x14ac:dyDescent="0.2">
      <c r="A2439" s="1">
        <v>28817</v>
      </c>
      <c r="B2439">
        <v>1978</v>
      </c>
      <c r="C2439">
        <f>_xlfn.MAXIFS(Table1[ScheduleWeekWritten],Table1[ScheduleSeason],Table1[[#This Row],[ScheduleSeason]])</f>
        <v>16</v>
      </c>
      <c r="D2439">
        <v>13</v>
      </c>
      <c r="E2439" cm="1">
        <f t="array" ref="E2439">_xlfn.XLOOKUP(Table1[[#This Row],[ScheduleWeekWritten]],Table3[Game],100+Table3[Increase],Table1[[#This Row],[ScheduleWeekWritten]])</f>
        <v>13</v>
      </c>
      <c r="F2439" t="b">
        <v>0</v>
      </c>
      <c r="G2439" t="s">
        <v>45</v>
      </c>
      <c r="H2439">
        <v>17</v>
      </c>
      <c r="I2439">
        <v>14</v>
      </c>
      <c r="J2439" t="s">
        <v>24</v>
      </c>
      <c r="K2439" t="s">
        <v>88</v>
      </c>
      <c r="L2439" t="str">
        <f>_xlfn.XLOOKUP(Table1[[#This Row],[TeamFavoriteID]],Table2[team_id],Table2[team_name],_xlfn.XLOOKUP(Table1[[#This Row],[TeamFavoriteID]],Table2[team_id_pfr],Table2[team_name],"Even"))</f>
        <v>Denver Broncos</v>
      </c>
      <c r="M2439">
        <v>-3.5</v>
      </c>
      <c r="N2439">
        <f>IF(Table1[[#This Row],[TeamFavorite]]=Table1[[#This Row],[TeamHome]],Table1[[#This Row],[ScoreAway]]-Table1[[#This Row],[ScoreHome]],Table1[[#This Row],[ScoreHome]]-Table1[[#This Row],[ScoreAway]])</f>
        <v>3</v>
      </c>
      <c r="O2439">
        <f>IF(Table1[[#This Row],[SpreadActual]]&lt;Table1[[#This Row],[SpreadFavorite]],1,0)</f>
        <v>0</v>
      </c>
      <c r="Q2439" t="s">
        <v>125</v>
      </c>
      <c r="R2439" t="b">
        <v>0</v>
      </c>
      <c r="S2439">
        <v>72</v>
      </c>
      <c r="T2439">
        <v>0</v>
      </c>
      <c r="V2439" t="s">
        <v>103</v>
      </c>
    </row>
    <row r="2440" spans="1:22" x14ac:dyDescent="0.2">
      <c r="A2440" s="1">
        <v>28820</v>
      </c>
      <c r="B2440">
        <v>1978</v>
      </c>
      <c r="C2440">
        <f>_xlfn.MAXIFS(Table1[ScheduleWeekWritten],Table1[ScheduleSeason],Table1[[#This Row],[ScheduleSeason]])</f>
        <v>16</v>
      </c>
      <c r="D2440">
        <v>13</v>
      </c>
      <c r="E2440" cm="1">
        <f t="array" ref="E2440">_xlfn.XLOOKUP(Table1[[#This Row],[ScheduleWeekWritten]],Table3[Game],100+Table3[Increase],Table1[[#This Row],[ScheduleWeekWritten]])</f>
        <v>13</v>
      </c>
      <c r="F2440" t="b">
        <v>0</v>
      </c>
      <c r="G2440" t="s">
        <v>38</v>
      </c>
      <c r="H2440">
        <v>20</v>
      </c>
      <c r="I2440">
        <v>17</v>
      </c>
      <c r="J2440" t="s">
        <v>95</v>
      </c>
      <c r="K2440" t="s">
        <v>109</v>
      </c>
      <c r="L2440" t="str">
        <f>_xlfn.XLOOKUP(Table1[[#This Row],[TeamFavoriteID]],Table2[team_id],Table2[team_name],_xlfn.XLOOKUP(Table1[[#This Row],[TeamFavoriteID]],Table2[team_id_pfr],Table2[team_name],"Even"))</f>
        <v>Atlanta Falcons</v>
      </c>
      <c r="M2440">
        <v>-3.5</v>
      </c>
      <c r="N2440">
        <f>IF(Table1[[#This Row],[TeamFavorite]]=Table1[[#This Row],[TeamHome]],Table1[[#This Row],[ScoreAway]]-Table1[[#This Row],[ScoreHome]],Table1[[#This Row],[ScoreHome]]-Table1[[#This Row],[ScoreAway]])</f>
        <v>-3</v>
      </c>
      <c r="O2440">
        <f>IF(Table1[[#This Row],[SpreadActual]]&lt;Table1[[#This Row],[SpreadFavorite]],1,0)</f>
        <v>0</v>
      </c>
      <c r="Q2440" t="s">
        <v>41</v>
      </c>
      <c r="R2440" t="b">
        <v>0</v>
      </c>
      <c r="S2440">
        <v>51</v>
      </c>
      <c r="T2440">
        <v>8</v>
      </c>
      <c r="U2440">
        <v>50</v>
      </c>
    </row>
    <row r="2441" spans="1:22" x14ac:dyDescent="0.2">
      <c r="A2441" s="1">
        <v>28820</v>
      </c>
      <c r="B2441">
        <v>1978</v>
      </c>
      <c r="C2441">
        <f>_xlfn.MAXIFS(Table1[ScheduleWeekWritten],Table1[ScheduleSeason],Table1[[#This Row],[ScheduleSeason]])</f>
        <v>16</v>
      </c>
      <c r="D2441">
        <v>13</v>
      </c>
      <c r="E2441" cm="1">
        <f t="array" ref="E2441">_xlfn.XLOOKUP(Table1[[#This Row],[ScheduleWeekWritten]],Table3[Game],100+Table3[Increase],Table1[[#This Row],[ScheduleWeekWritten]])</f>
        <v>13</v>
      </c>
      <c r="F2441" t="b">
        <v>0</v>
      </c>
      <c r="G2441" t="s">
        <v>34</v>
      </c>
      <c r="H2441">
        <v>14</v>
      </c>
      <c r="I2441">
        <v>35</v>
      </c>
      <c r="J2441" t="s">
        <v>115</v>
      </c>
      <c r="K2441" t="s">
        <v>70</v>
      </c>
      <c r="L2441" t="str">
        <f>_xlfn.XLOOKUP(Table1[[#This Row],[TeamFavoriteID]],Table2[team_id],Table2[team_name],_xlfn.XLOOKUP(Table1[[#This Row],[TeamFavoriteID]],Table2[team_id_pfr],Table2[team_name],"Even"))</f>
        <v>Boston Patriots</v>
      </c>
      <c r="M2441">
        <v>-7</v>
      </c>
      <c r="N2441">
        <f>IF(Table1[[#This Row],[TeamFavorite]]=Table1[[#This Row],[TeamHome]],Table1[[#This Row],[ScoreAway]]-Table1[[#This Row],[ScoreHome]],Table1[[#This Row],[ScoreHome]]-Table1[[#This Row],[ScoreAway]])</f>
        <v>-21</v>
      </c>
      <c r="O2441">
        <f>IF(Table1[[#This Row],[SpreadActual]]&lt;Table1[[#This Row],[SpreadFavorite]],1,0)</f>
        <v>1</v>
      </c>
      <c r="Q2441" t="s">
        <v>80</v>
      </c>
      <c r="R2441" t="b">
        <v>0</v>
      </c>
      <c r="S2441">
        <v>40</v>
      </c>
      <c r="T2441">
        <v>11</v>
      </c>
      <c r="U2441">
        <v>50</v>
      </c>
    </row>
    <row r="2442" spans="1:22" x14ac:dyDescent="0.2">
      <c r="A2442" s="1">
        <v>28820</v>
      </c>
      <c r="B2442">
        <v>1978</v>
      </c>
      <c r="C2442">
        <f>_xlfn.MAXIFS(Table1[ScheduleWeekWritten],Table1[ScheduleSeason],Table1[[#This Row],[ScheduleSeason]])</f>
        <v>16</v>
      </c>
      <c r="D2442">
        <v>13</v>
      </c>
      <c r="E2442" cm="1">
        <f t="array" ref="E2442">_xlfn.XLOOKUP(Table1[[#This Row],[ScheduleWeekWritten]],Table3[Game],100+Table3[Increase],Table1[[#This Row],[ScheduleWeekWritten]])</f>
        <v>13</v>
      </c>
      <c r="F2442" t="b">
        <v>0</v>
      </c>
      <c r="G2442" t="s">
        <v>28</v>
      </c>
      <c r="H2442">
        <v>41</v>
      </c>
      <c r="I2442">
        <v>17</v>
      </c>
      <c r="J2442" t="s">
        <v>50</v>
      </c>
      <c r="K2442" t="s">
        <v>43</v>
      </c>
      <c r="L2442" t="str">
        <f>_xlfn.XLOOKUP(Table1[[#This Row],[TeamFavoriteID]],Table2[team_id],Table2[team_name],_xlfn.XLOOKUP(Table1[[#This Row],[TeamFavoriteID]],Table2[team_id_pfr],Table2[team_name],"Even"))</f>
        <v>Buffalo Bills</v>
      </c>
      <c r="M2442">
        <v>-3</v>
      </c>
      <c r="N2442">
        <f>IF(Table1[[#This Row],[TeamFavorite]]=Table1[[#This Row],[TeamHome]],Table1[[#This Row],[ScoreAway]]-Table1[[#This Row],[ScoreHome]],Table1[[#This Row],[ScoreHome]]-Table1[[#This Row],[ScoreAway]])</f>
        <v>-24</v>
      </c>
      <c r="O2442">
        <f>IF(Table1[[#This Row],[SpreadActual]]&lt;Table1[[#This Row],[SpreadFavorite]],1,0)</f>
        <v>1</v>
      </c>
      <c r="Q2442" t="s">
        <v>123</v>
      </c>
      <c r="R2442" t="b">
        <v>0</v>
      </c>
      <c r="S2442">
        <v>23</v>
      </c>
      <c r="T2442">
        <v>10</v>
      </c>
      <c r="U2442">
        <v>71</v>
      </c>
    </row>
    <row r="2443" spans="1:22" x14ac:dyDescent="0.2">
      <c r="A2443" s="1">
        <v>28820</v>
      </c>
      <c r="B2443">
        <v>1978</v>
      </c>
      <c r="C2443">
        <f>_xlfn.MAXIFS(Table1[ScheduleWeekWritten],Table1[ScheduleSeason],Table1[[#This Row],[ScheduleSeason]])</f>
        <v>16</v>
      </c>
      <c r="D2443">
        <v>13</v>
      </c>
      <c r="E2443" cm="1">
        <f t="array" ref="E2443">_xlfn.XLOOKUP(Table1[[#This Row],[ScheduleWeekWritten]],Table3[Game],100+Table3[Increase],Table1[[#This Row],[ScheduleWeekWritten]])</f>
        <v>13</v>
      </c>
      <c r="F2443" t="b">
        <v>0</v>
      </c>
      <c r="G2443" t="s">
        <v>46</v>
      </c>
      <c r="H2443">
        <v>14</v>
      </c>
      <c r="I2443">
        <v>3</v>
      </c>
      <c r="J2443" t="s">
        <v>127</v>
      </c>
      <c r="K2443" t="s">
        <v>47</v>
      </c>
      <c r="L2443" t="str">
        <f>_xlfn.XLOOKUP(Table1[[#This Row],[TeamFavoriteID]],Table2[team_id],Table2[team_name],_xlfn.XLOOKUP(Table1[[#This Row],[TeamFavoriteID]],Table2[team_id_pfr],Table2[team_name],"Even"))</f>
        <v>Chicago Bears</v>
      </c>
      <c r="M2443">
        <v>-3.5</v>
      </c>
      <c r="N2443">
        <f>IF(Table1[[#This Row],[TeamFavorite]]=Table1[[#This Row],[TeamHome]],Table1[[#This Row],[ScoreAway]]-Table1[[#This Row],[ScoreHome]],Table1[[#This Row],[ScoreHome]]-Table1[[#This Row],[ScoreAway]])</f>
        <v>-11</v>
      </c>
      <c r="O2443">
        <f>IF(Table1[[#This Row],[SpreadActual]]&lt;Table1[[#This Row],[SpreadFavorite]],1,0)</f>
        <v>1</v>
      </c>
      <c r="Q2443" t="s">
        <v>114</v>
      </c>
      <c r="R2443" t="b">
        <v>0</v>
      </c>
      <c r="S2443">
        <v>35</v>
      </c>
      <c r="T2443">
        <v>13</v>
      </c>
      <c r="U2443">
        <v>75</v>
      </c>
    </row>
    <row r="2444" spans="1:22" x14ac:dyDescent="0.2">
      <c r="A2444" s="1">
        <v>28820</v>
      </c>
      <c r="B2444">
        <v>1978</v>
      </c>
      <c r="C2444">
        <f>_xlfn.MAXIFS(Table1[ScheduleWeekWritten],Table1[ScheduleSeason],Table1[[#This Row],[ScheduleSeason]])</f>
        <v>16</v>
      </c>
      <c r="D2444">
        <v>13</v>
      </c>
      <c r="E2444" cm="1">
        <f t="array" ref="E2444">_xlfn.XLOOKUP(Table1[[#This Row],[ScheduleWeekWritten]],Table3[Game],100+Table3[Increase],Table1[[#This Row],[ScheduleWeekWritten]])</f>
        <v>13</v>
      </c>
      <c r="F2444" t="b">
        <v>0</v>
      </c>
      <c r="G2444" t="s">
        <v>62</v>
      </c>
      <c r="H2444">
        <v>30</v>
      </c>
      <c r="I2444">
        <v>19</v>
      </c>
      <c r="J2444" t="s">
        <v>39</v>
      </c>
      <c r="K2444" t="s">
        <v>40</v>
      </c>
      <c r="L2444" t="str">
        <f>_xlfn.XLOOKUP(Table1[[#This Row],[TeamFavoriteID]],Table2[team_id],Table2[team_name],_xlfn.XLOOKUP(Table1[[#This Row],[TeamFavoriteID]],Table2[team_id_pfr],Table2[team_name],"Even"))</f>
        <v>Los Angeles Rams</v>
      </c>
      <c r="M2444">
        <v>-4.5</v>
      </c>
      <c r="N2444">
        <f>IF(Table1[[#This Row],[TeamFavorite]]=Table1[[#This Row],[TeamHome]],Table1[[#This Row],[ScoreAway]]-Table1[[#This Row],[ScoreHome]],Table1[[#This Row],[ScoreHome]]-Table1[[#This Row],[ScoreAway]])</f>
        <v>11</v>
      </c>
      <c r="O2444">
        <f>IF(Table1[[#This Row],[SpreadActual]]&lt;Table1[[#This Row],[SpreadFavorite]],1,0)</f>
        <v>0</v>
      </c>
      <c r="Q2444" t="s">
        <v>66</v>
      </c>
      <c r="R2444" t="b">
        <v>0</v>
      </c>
      <c r="S2444">
        <v>36</v>
      </c>
      <c r="T2444">
        <v>12</v>
      </c>
      <c r="U2444">
        <v>69</v>
      </c>
    </row>
    <row r="2445" spans="1:22" x14ac:dyDescent="0.2">
      <c r="A2445" s="1">
        <v>28820</v>
      </c>
      <c r="B2445">
        <v>1978</v>
      </c>
      <c r="C2445">
        <f>_xlfn.MAXIFS(Table1[ScheduleWeekWritten],Table1[ScheduleSeason],Table1[[#This Row],[ScheduleSeason]])</f>
        <v>16</v>
      </c>
      <c r="D2445">
        <v>13</v>
      </c>
      <c r="E2445" cm="1">
        <f t="array" ref="E2445">_xlfn.XLOOKUP(Table1[[#This Row],[ScheduleWeekWritten]],Table3[Game],100+Table3[Increase],Table1[[#This Row],[ScheduleWeekWritten]])</f>
        <v>13</v>
      </c>
      <c r="F2445" t="b">
        <v>0</v>
      </c>
      <c r="G2445" t="s">
        <v>33</v>
      </c>
      <c r="H2445">
        <v>10</v>
      </c>
      <c r="I2445">
        <v>10</v>
      </c>
      <c r="J2445" t="s">
        <v>54</v>
      </c>
      <c r="K2445" t="s">
        <v>55</v>
      </c>
      <c r="L2445" t="str">
        <f>_xlfn.XLOOKUP(Table1[[#This Row],[TeamFavoriteID]],Table2[team_id],Table2[team_name],_xlfn.XLOOKUP(Table1[[#This Row],[TeamFavoriteID]],Table2[team_id_pfr],Table2[team_name],"Even"))</f>
        <v>Minnesota Vikings</v>
      </c>
      <c r="M2445">
        <v>-3.5</v>
      </c>
      <c r="N2445">
        <f>IF(Table1[[#This Row],[TeamFavorite]]=Table1[[#This Row],[TeamHome]],Table1[[#This Row],[ScoreAway]]-Table1[[#This Row],[ScoreHome]],Table1[[#This Row],[ScoreHome]]-Table1[[#This Row],[ScoreAway]])</f>
        <v>0</v>
      </c>
      <c r="O2445">
        <f>IF(Table1[[#This Row],[SpreadActual]]&lt;Table1[[#This Row],[SpreadFavorite]],1,0)</f>
        <v>0</v>
      </c>
      <c r="Q2445" t="s">
        <v>82</v>
      </c>
      <c r="R2445" t="b">
        <v>0</v>
      </c>
      <c r="S2445">
        <v>27</v>
      </c>
      <c r="T2445">
        <v>11</v>
      </c>
      <c r="U2445">
        <v>89</v>
      </c>
    </row>
    <row r="2446" spans="1:22" x14ac:dyDescent="0.2">
      <c r="A2446" s="1">
        <v>28820</v>
      </c>
      <c r="B2446">
        <v>1978</v>
      </c>
      <c r="C2446">
        <f>_xlfn.MAXIFS(Table1[ScheduleWeekWritten],Table1[ScheduleSeason],Table1[[#This Row],[ScheduleSeason]])</f>
        <v>16</v>
      </c>
      <c r="D2446">
        <v>13</v>
      </c>
      <c r="E2446" cm="1">
        <f t="array" ref="E2446">_xlfn.XLOOKUP(Table1[[#This Row],[ScheduleWeekWritten]],Table3[Game],100+Table3[Increase],Table1[[#This Row],[ScheduleWeekWritten]])</f>
        <v>13</v>
      </c>
      <c r="F2446" t="b">
        <v>0</v>
      </c>
      <c r="G2446" t="s">
        <v>23</v>
      </c>
      <c r="H2446">
        <v>17</v>
      </c>
      <c r="I2446">
        <v>10</v>
      </c>
      <c r="J2446" t="s">
        <v>101</v>
      </c>
      <c r="K2446" t="s">
        <v>25</v>
      </c>
      <c r="L2446" t="str">
        <f>_xlfn.XLOOKUP(Table1[[#This Row],[TeamFavoriteID]],Table2[team_id],Table2[team_name],_xlfn.XLOOKUP(Table1[[#This Row],[TeamFavoriteID]],Table2[team_id_pfr],Table2[team_name],"Even"))</f>
        <v>Houston Oilers</v>
      </c>
      <c r="M2446">
        <v>-7.5</v>
      </c>
      <c r="N2446">
        <f>IF(Table1[[#This Row],[TeamFavorite]]=Table1[[#This Row],[TeamHome]],Table1[[#This Row],[ScoreAway]]-Table1[[#This Row],[ScoreHome]],Table1[[#This Row],[ScoreHome]]-Table1[[#This Row],[ScoreAway]])</f>
        <v>-7</v>
      </c>
      <c r="O2446">
        <f>IF(Table1[[#This Row],[SpreadActual]]&lt;Table1[[#This Row],[SpreadFavorite]],1,0)</f>
        <v>0</v>
      </c>
      <c r="Q2446" t="s">
        <v>102</v>
      </c>
      <c r="R2446" t="b">
        <v>0</v>
      </c>
      <c r="S2446">
        <v>72</v>
      </c>
      <c r="T2446">
        <v>0</v>
      </c>
      <c r="V2446" t="s">
        <v>103</v>
      </c>
    </row>
    <row r="2447" spans="1:22" x14ac:dyDescent="0.2">
      <c r="A2447" s="1">
        <v>28820</v>
      </c>
      <c r="B2447">
        <v>1978</v>
      </c>
      <c r="C2447">
        <f>_xlfn.MAXIFS(Table1[ScheduleWeekWritten],Table1[ScheduleSeason],Table1[[#This Row],[ScheduleSeason]])</f>
        <v>16</v>
      </c>
      <c r="D2447">
        <v>13</v>
      </c>
      <c r="E2447" cm="1">
        <f t="array" ref="E2447">_xlfn.XLOOKUP(Table1[[#This Row],[ScheduleWeekWritten]],Table3[Game],100+Table3[Increase],Table1[[#This Row],[ScheduleWeekWritten]])</f>
        <v>13</v>
      </c>
      <c r="F2447" t="b">
        <v>0</v>
      </c>
      <c r="G2447" t="s">
        <v>42</v>
      </c>
      <c r="H2447">
        <v>23</v>
      </c>
      <c r="I2447">
        <v>0</v>
      </c>
      <c r="J2447" t="s">
        <v>27</v>
      </c>
      <c r="K2447" t="s">
        <v>29</v>
      </c>
      <c r="L2447" t="str">
        <f>_xlfn.XLOOKUP(Table1[[#This Row],[TeamFavoriteID]],Table2[team_id],Table2[team_name],_xlfn.XLOOKUP(Table1[[#This Row],[TeamFavoriteID]],Table2[team_id_pfr],Table2[team_name],"Even"))</f>
        <v>Los Angeles Chargers</v>
      </c>
      <c r="M2447">
        <v>-4.5</v>
      </c>
      <c r="N2447">
        <f>IF(Table1[[#This Row],[TeamFavorite]]=Table1[[#This Row],[TeamHome]],Table1[[#This Row],[ScoreAway]]-Table1[[#This Row],[ScoreHome]],Table1[[#This Row],[ScoreHome]]-Table1[[#This Row],[ScoreAway]])</f>
        <v>23</v>
      </c>
      <c r="O2447">
        <f>IF(Table1[[#This Row],[SpreadActual]]&lt;Table1[[#This Row],[SpreadFavorite]],1,0)</f>
        <v>0</v>
      </c>
      <c r="Q2447" t="s">
        <v>117</v>
      </c>
      <c r="R2447" t="b">
        <v>0</v>
      </c>
      <c r="S2447">
        <v>40</v>
      </c>
      <c r="T2447">
        <v>18</v>
      </c>
      <c r="U2447">
        <v>94</v>
      </c>
    </row>
    <row r="2448" spans="1:22" x14ac:dyDescent="0.2">
      <c r="A2448" s="1">
        <v>28820</v>
      </c>
      <c r="B2448">
        <v>1978</v>
      </c>
      <c r="C2448">
        <f>_xlfn.MAXIFS(Table1[ScheduleWeekWritten],Table1[ScheduleSeason],Table1[[#This Row],[ScheduleSeason]])</f>
        <v>16</v>
      </c>
      <c r="D2448">
        <v>13</v>
      </c>
      <c r="E2448" cm="1">
        <f t="array" ref="E2448">_xlfn.XLOOKUP(Table1[[#This Row],[ScheduleWeekWritten]],Table3[Game],100+Table3[Increase],Table1[[#This Row],[ScheduleWeekWritten]])</f>
        <v>13</v>
      </c>
      <c r="F2448" t="b">
        <v>0</v>
      </c>
      <c r="G2448" t="s">
        <v>19</v>
      </c>
      <c r="H2448">
        <v>13</v>
      </c>
      <c r="I2448">
        <v>24</v>
      </c>
      <c r="J2448" t="s">
        <v>31</v>
      </c>
      <c r="K2448" t="s">
        <v>91</v>
      </c>
      <c r="L2448" t="str">
        <f>_xlfn.XLOOKUP(Table1[[#This Row],[TeamFavoriteID]],Table2[team_id],Table2[team_name],_xlfn.XLOOKUP(Table1[[#This Row],[TeamFavoriteID]],Table2[team_id_pfr],Table2[team_name],"Even"))</f>
        <v>Miami Dolphins</v>
      </c>
      <c r="M2448">
        <v>-7.5</v>
      </c>
      <c r="N2448">
        <f>IF(Table1[[#This Row],[TeamFavorite]]=Table1[[#This Row],[TeamHome]],Table1[[#This Row],[ScoreAway]]-Table1[[#This Row],[ScoreHome]],Table1[[#This Row],[ScoreHome]]-Table1[[#This Row],[ScoreAway]])</f>
        <v>11</v>
      </c>
      <c r="O2448">
        <f>IF(Table1[[#This Row],[SpreadActual]]&lt;Table1[[#This Row],[SpreadFavorite]],1,0)</f>
        <v>0</v>
      </c>
      <c r="Q2448" t="s">
        <v>22</v>
      </c>
      <c r="R2448" t="b">
        <v>0</v>
      </c>
      <c r="S2448">
        <v>69</v>
      </c>
      <c r="T2448">
        <v>9</v>
      </c>
      <c r="U2448">
        <v>70</v>
      </c>
    </row>
    <row r="2449" spans="1:22" x14ac:dyDescent="0.2">
      <c r="A2449" s="1">
        <v>28820</v>
      </c>
      <c r="B2449">
        <v>1978</v>
      </c>
      <c r="C2449">
        <f>_xlfn.MAXIFS(Table1[ScheduleWeekWritten],Table1[ScheduleSeason],Table1[[#This Row],[ScheduleSeason]])</f>
        <v>16</v>
      </c>
      <c r="D2449">
        <v>13</v>
      </c>
      <c r="E2449" cm="1">
        <f t="array" ref="E2449">_xlfn.XLOOKUP(Table1[[#This Row],[ScheduleWeekWritten]],Table3[Game],100+Table3[Increase],Table1[[#This Row],[ScheduleWeekWritten]])</f>
        <v>13</v>
      </c>
      <c r="F2449" t="b">
        <v>0</v>
      </c>
      <c r="G2449" t="s">
        <v>20</v>
      </c>
      <c r="H2449">
        <v>16</v>
      </c>
      <c r="I2449">
        <v>17</v>
      </c>
      <c r="J2449" t="s">
        <v>128</v>
      </c>
      <c r="K2449" t="s">
        <v>21</v>
      </c>
      <c r="L2449" t="str">
        <f>_xlfn.XLOOKUP(Table1[[#This Row],[TeamFavoriteID]],Table2[team_id],Table2[team_name],_xlfn.XLOOKUP(Table1[[#This Row],[TeamFavoriteID]],Table2[team_id_pfr],Table2[team_name],"Even"))</f>
        <v>Las Vegas Raiders</v>
      </c>
      <c r="M2449">
        <v>-8</v>
      </c>
      <c r="N2449">
        <f>IF(Table1[[#This Row],[TeamFavorite]]=Table1[[#This Row],[TeamHome]],Table1[[#This Row],[ScoreAway]]-Table1[[#This Row],[ScoreHome]],Table1[[#This Row],[ScoreHome]]-Table1[[#This Row],[ScoreAway]])</f>
        <v>-1</v>
      </c>
      <c r="O2449">
        <f>IF(Table1[[#This Row],[SpreadActual]]&lt;Table1[[#This Row],[SpreadFavorite]],1,0)</f>
        <v>0</v>
      </c>
      <c r="Q2449" t="s">
        <v>76</v>
      </c>
      <c r="R2449" t="b">
        <v>0</v>
      </c>
      <c r="S2449">
        <v>49</v>
      </c>
      <c r="T2449">
        <v>5</v>
      </c>
      <c r="U2449">
        <v>84</v>
      </c>
    </row>
    <row r="2450" spans="1:22" x14ac:dyDescent="0.2">
      <c r="A2450" s="1">
        <v>28820</v>
      </c>
      <c r="B2450">
        <v>1978</v>
      </c>
      <c r="C2450">
        <f>_xlfn.MAXIFS(Table1[ScheduleWeekWritten],Table1[ScheduleSeason],Table1[[#This Row],[ScheduleSeason]])</f>
        <v>16</v>
      </c>
      <c r="D2450">
        <v>13</v>
      </c>
      <c r="E2450" cm="1">
        <f t="array" ref="E2450">_xlfn.XLOOKUP(Table1[[#This Row],[ScheduleWeekWritten]],Table3[Game],100+Table3[Increase],Table1[[#This Row],[ScheduleWeekWritten]])</f>
        <v>13</v>
      </c>
      <c r="F2450" t="b">
        <v>0</v>
      </c>
      <c r="G2450" t="s">
        <v>57</v>
      </c>
      <c r="H2450">
        <v>10</v>
      </c>
      <c r="I2450">
        <v>14</v>
      </c>
      <c r="J2450" t="s">
        <v>58</v>
      </c>
      <c r="K2450" t="s">
        <v>59</v>
      </c>
      <c r="L2450" t="str">
        <f>_xlfn.XLOOKUP(Table1[[#This Row],[TeamFavoriteID]],Table2[team_id],Table2[team_name],_xlfn.XLOOKUP(Table1[[#This Row],[TeamFavoriteID]],Table2[team_id_pfr],Table2[team_name],"Even"))</f>
        <v>Arizona Cardinals</v>
      </c>
      <c r="M2450">
        <v>-3.5</v>
      </c>
      <c r="N2450">
        <f>IF(Table1[[#This Row],[TeamFavorite]]=Table1[[#This Row],[TeamHome]],Table1[[#This Row],[ScoreAway]]-Table1[[#This Row],[ScoreHome]],Table1[[#This Row],[ScoreHome]]-Table1[[#This Row],[ScoreAway]])</f>
        <v>-4</v>
      </c>
      <c r="O2450">
        <f>IF(Table1[[#This Row],[SpreadActual]]&lt;Table1[[#This Row],[SpreadFavorite]],1,0)</f>
        <v>1</v>
      </c>
      <c r="Q2450" t="s">
        <v>60</v>
      </c>
      <c r="R2450" t="b">
        <v>0</v>
      </c>
      <c r="S2450">
        <v>43</v>
      </c>
      <c r="T2450">
        <v>15</v>
      </c>
      <c r="U2450">
        <v>10</v>
      </c>
    </row>
    <row r="2451" spans="1:22" x14ac:dyDescent="0.2">
      <c r="A2451" s="1">
        <v>28821</v>
      </c>
      <c r="B2451">
        <v>1978</v>
      </c>
      <c r="C2451">
        <f>_xlfn.MAXIFS(Table1[ScheduleWeekWritten],Table1[ScheduleSeason],Table1[[#This Row],[ScheduleSeason]])</f>
        <v>16</v>
      </c>
      <c r="D2451">
        <v>13</v>
      </c>
      <c r="E2451" cm="1">
        <f t="array" ref="E2451">_xlfn.XLOOKUP(Table1[[#This Row],[ScheduleWeekWritten]],Table3[Game],100+Table3[Increase],Table1[[#This Row],[ScheduleWeekWritten]])</f>
        <v>13</v>
      </c>
      <c r="F2451" t="b">
        <v>0</v>
      </c>
      <c r="G2451" t="s">
        <v>53</v>
      </c>
      <c r="H2451">
        <v>7</v>
      </c>
      <c r="I2451">
        <v>24</v>
      </c>
      <c r="J2451" t="s">
        <v>49</v>
      </c>
      <c r="K2451" t="s">
        <v>51</v>
      </c>
      <c r="L2451" t="str">
        <f>_xlfn.XLOOKUP(Table1[[#This Row],[TeamFavoriteID]],Table2[team_id],Table2[team_name],_xlfn.XLOOKUP(Table1[[#This Row],[TeamFavoriteID]],Table2[team_id_pfr],Table2[team_name],"Even"))</f>
        <v>Pittsburgh Steelers</v>
      </c>
      <c r="M2451">
        <v>-7.5</v>
      </c>
      <c r="N2451">
        <f>IF(Table1[[#This Row],[TeamFavorite]]=Table1[[#This Row],[TeamHome]],Table1[[#This Row],[ScoreAway]]-Table1[[#This Row],[ScoreHome]],Table1[[#This Row],[ScoreHome]]-Table1[[#This Row],[ScoreAway]])</f>
        <v>-17</v>
      </c>
      <c r="O2451">
        <f>IF(Table1[[#This Row],[SpreadActual]]&lt;Table1[[#This Row],[SpreadFavorite]],1,0)</f>
        <v>1</v>
      </c>
      <c r="P2451">
        <v>36</v>
      </c>
      <c r="Q2451" t="s">
        <v>118</v>
      </c>
      <c r="R2451" t="b">
        <v>0</v>
      </c>
      <c r="S2451">
        <v>49</v>
      </c>
      <c r="T2451">
        <v>8</v>
      </c>
      <c r="U2451">
        <v>82</v>
      </c>
    </row>
    <row r="2452" spans="1:22" x14ac:dyDescent="0.2">
      <c r="A2452" s="1">
        <v>28827</v>
      </c>
      <c r="B2452">
        <v>1978</v>
      </c>
      <c r="C2452">
        <f>_xlfn.MAXIFS(Table1[ScheduleWeekWritten],Table1[ScheduleSeason],Table1[[#This Row],[ScheduleSeason]])</f>
        <v>16</v>
      </c>
      <c r="D2452">
        <v>14</v>
      </c>
      <c r="E2452" cm="1">
        <f t="array" ref="E2452">_xlfn.XLOOKUP(Table1[[#This Row],[ScheduleWeekWritten]],Table3[Game],100+Table3[Increase],Table1[[#This Row],[ScheduleWeekWritten]])</f>
        <v>14</v>
      </c>
      <c r="F2452" t="b">
        <v>0</v>
      </c>
      <c r="G2452" t="s">
        <v>101</v>
      </c>
      <c r="H2452">
        <v>37</v>
      </c>
      <c r="I2452">
        <v>7</v>
      </c>
      <c r="J2452" t="s">
        <v>38</v>
      </c>
      <c r="K2452" t="s">
        <v>104</v>
      </c>
      <c r="L2452" t="str">
        <f>_xlfn.XLOOKUP(Table1[[#This Row],[TeamFavoriteID]],Table2[team_id],Table2[team_name],_xlfn.XLOOKUP(Table1[[#This Row],[TeamFavoriteID]],Table2[team_id_pfr],Table2[team_name],"Even"))</f>
        <v>Cincinnati Bengals</v>
      </c>
      <c r="M2452">
        <v>-1.5</v>
      </c>
      <c r="N2452">
        <f>IF(Table1[[#This Row],[TeamFavorite]]=Table1[[#This Row],[TeamHome]],Table1[[#This Row],[ScoreAway]]-Table1[[#This Row],[ScoreHome]],Table1[[#This Row],[ScoreHome]]-Table1[[#This Row],[ScoreAway]])</f>
        <v>-30</v>
      </c>
      <c r="O2452">
        <f>IF(Table1[[#This Row],[SpreadActual]]&lt;Table1[[#This Row],[SpreadFavorite]],1,0)</f>
        <v>1</v>
      </c>
      <c r="Q2452" t="s">
        <v>111</v>
      </c>
      <c r="R2452" t="b">
        <v>0</v>
      </c>
      <c r="S2452">
        <v>49</v>
      </c>
      <c r="T2452">
        <v>15</v>
      </c>
      <c r="U2452">
        <v>91</v>
      </c>
    </row>
    <row r="2453" spans="1:22" x14ac:dyDescent="0.2">
      <c r="A2453" s="1">
        <v>28827</v>
      </c>
      <c r="B2453">
        <v>1978</v>
      </c>
      <c r="C2453">
        <f>_xlfn.MAXIFS(Table1[ScheduleWeekWritten],Table1[ScheduleSeason],Table1[[#This Row],[ScheduleSeason]])</f>
        <v>16</v>
      </c>
      <c r="D2453">
        <v>14</v>
      </c>
      <c r="E2453" cm="1">
        <f t="array" ref="E2453">_xlfn.XLOOKUP(Table1[[#This Row],[ScheduleWeekWritten]],Table3[Game],100+Table3[Increase],Table1[[#This Row],[ScheduleWeekWritten]])</f>
        <v>14</v>
      </c>
      <c r="F2453" t="b">
        <v>0</v>
      </c>
      <c r="G2453" t="s">
        <v>67</v>
      </c>
      <c r="H2453">
        <v>17</v>
      </c>
      <c r="I2453">
        <v>10</v>
      </c>
      <c r="J2453" t="s">
        <v>115</v>
      </c>
      <c r="K2453" t="s">
        <v>68</v>
      </c>
      <c r="L2453" t="str">
        <f>_xlfn.XLOOKUP(Table1[[#This Row],[TeamFavoriteID]],Table2[team_id],Table2[team_name],_xlfn.XLOOKUP(Table1[[#This Row],[TeamFavoriteID]],Table2[team_id_pfr],Table2[team_name],"Even"))</f>
        <v>Dallas Cowboys</v>
      </c>
      <c r="M2453">
        <v>-6.5</v>
      </c>
      <c r="N2453">
        <f>IF(Table1[[#This Row],[TeamFavorite]]=Table1[[#This Row],[TeamHome]],Table1[[#This Row],[ScoreAway]]-Table1[[#This Row],[ScoreHome]],Table1[[#This Row],[ScoreHome]]-Table1[[#This Row],[ScoreAway]])</f>
        <v>-7</v>
      </c>
      <c r="O2453">
        <f>IF(Table1[[#This Row],[SpreadActual]]&lt;Table1[[#This Row],[SpreadFavorite]],1,0)</f>
        <v>1</v>
      </c>
      <c r="Q2453" t="s">
        <v>119</v>
      </c>
      <c r="R2453" t="b">
        <v>0</v>
      </c>
      <c r="S2453">
        <v>48</v>
      </c>
      <c r="T2453">
        <v>16</v>
      </c>
      <c r="U2453">
        <v>70</v>
      </c>
    </row>
    <row r="2454" spans="1:22" x14ac:dyDescent="0.2">
      <c r="A2454" s="1">
        <v>28827</v>
      </c>
      <c r="B2454">
        <v>1978</v>
      </c>
      <c r="C2454">
        <f>_xlfn.MAXIFS(Table1[ScheduleWeekWritten],Table1[ScheduleSeason],Table1[[#This Row],[ScheduleSeason]])</f>
        <v>16</v>
      </c>
      <c r="D2454">
        <v>14</v>
      </c>
      <c r="E2454" cm="1">
        <f t="array" ref="E2454">_xlfn.XLOOKUP(Table1[[#This Row],[ScheduleWeekWritten]],Table3[Game],100+Table3[Increase],Table1[[#This Row],[ScheduleWeekWritten]])</f>
        <v>14</v>
      </c>
      <c r="F2454" t="b">
        <v>0</v>
      </c>
      <c r="G2454" t="s">
        <v>23</v>
      </c>
      <c r="H2454">
        <v>3</v>
      </c>
      <c r="I2454">
        <v>13</v>
      </c>
      <c r="J2454" t="s">
        <v>49</v>
      </c>
      <c r="K2454" t="s">
        <v>25</v>
      </c>
      <c r="L2454" t="str">
        <f>_xlfn.XLOOKUP(Table1[[#This Row],[TeamFavoriteID]],Table2[team_id],Table2[team_name],_xlfn.XLOOKUP(Table1[[#This Row],[TeamFavoriteID]],Table2[team_id_pfr],Table2[team_name],"Even"))</f>
        <v>Houston Oilers</v>
      </c>
      <c r="M2454">
        <v>-2.5</v>
      </c>
      <c r="N2454">
        <f>IF(Table1[[#This Row],[TeamFavorite]]=Table1[[#This Row],[TeamHome]],Table1[[#This Row],[ScoreAway]]-Table1[[#This Row],[ScoreHome]],Table1[[#This Row],[ScoreHome]]-Table1[[#This Row],[ScoreAway]])</f>
        <v>10</v>
      </c>
      <c r="O2454">
        <f>IF(Table1[[#This Row],[SpreadActual]]&lt;Table1[[#This Row],[SpreadFavorite]],1,0)</f>
        <v>0</v>
      </c>
      <c r="Q2454" t="s">
        <v>102</v>
      </c>
      <c r="R2454" t="b">
        <v>0</v>
      </c>
      <c r="S2454">
        <v>72</v>
      </c>
      <c r="T2454">
        <v>0</v>
      </c>
      <c r="V2454" t="s">
        <v>103</v>
      </c>
    </row>
    <row r="2455" spans="1:22" x14ac:dyDescent="0.2">
      <c r="A2455" s="1">
        <v>28827</v>
      </c>
      <c r="B2455">
        <v>1978</v>
      </c>
      <c r="C2455">
        <f>_xlfn.MAXIFS(Table1[ScheduleWeekWritten],Table1[ScheduleSeason],Table1[[#This Row],[ScheduleSeason]])</f>
        <v>16</v>
      </c>
      <c r="D2455">
        <v>14</v>
      </c>
      <c r="E2455" cm="1">
        <f t="array" ref="E2455">_xlfn.XLOOKUP(Table1[[#This Row],[ScheduleWeekWritten]],Table3[Game],100+Table3[Increase],Table1[[#This Row],[ScheduleWeekWritten]])</f>
        <v>14</v>
      </c>
      <c r="F2455" t="b">
        <v>0</v>
      </c>
      <c r="G2455" t="s">
        <v>42</v>
      </c>
      <c r="H2455">
        <v>14</v>
      </c>
      <c r="I2455">
        <v>10</v>
      </c>
      <c r="J2455" t="s">
        <v>28</v>
      </c>
      <c r="K2455" t="s">
        <v>75</v>
      </c>
      <c r="L2455" t="str">
        <f>_xlfn.XLOOKUP(Table1[[#This Row],[TeamFavoriteID]],Table2[team_id],Table2[team_name],_xlfn.XLOOKUP(Table1[[#This Row],[TeamFavoriteID]],Table2[team_id_pfr],Table2[team_name],"Even"))</f>
        <v>Kansas City Chiefs</v>
      </c>
      <c r="M2455">
        <v>-6</v>
      </c>
      <c r="N2455">
        <f>IF(Table1[[#This Row],[TeamFavorite]]=Table1[[#This Row],[TeamHome]],Table1[[#This Row],[ScoreAway]]-Table1[[#This Row],[ScoreHome]],Table1[[#This Row],[ScoreHome]]-Table1[[#This Row],[ScoreAway]])</f>
        <v>-4</v>
      </c>
      <c r="O2455">
        <f>IF(Table1[[#This Row],[SpreadActual]]&lt;Table1[[#This Row],[SpreadFavorite]],1,0)</f>
        <v>0</v>
      </c>
      <c r="Q2455" t="s">
        <v>117</v>
      </c>
      <c r="R2455" t="b">
        <v>0</v>
      </c>
      <c r="S2455">
        <v>24</v>
      </c>
      <c r="T2455">
        <v>13</v>
      </c>
      <c r="U2455">
        <v>84</v>
      </c>
    </row>
    <row r="2456" spans="1:22" x14ac:dyDescent="0.2">
      <c r="A2456" s="1">
        <v>28827</v>
      </c>
      <c r="B2456">
        <v>1978</v>
      </c>
      <c r="C2456">
        <f>_xlfn.MAXIFS(Table1[ScheduleWeekWritten],Table1[ScheduleSeason],Table1[[#This Row],[ScheduleSeason]])</f>
        <v>16</v>
      </c>
      <c r="D2456">
        <v>14</v>
      </c>
      <c r="E2456" cm="1">
        <f t="array" ref="E2456">_xlfn.XLOOKUP(Table1[[#This Row],[ScheduleWeekWritten]],Table3[Game],100+Table3[Increase],Table1[[#This Row],[ScheduleWeekWritten]])</f>
        <v>14</v>
      </c>
      <c r="F2456" t="b">
        <v>0</v>
      </c>
      <c r="G2456" t="s">
        <v>54</v>
      </c>
      <c r="H2456">
        <v>28</v>
      </c>
      <c r="I2456">
        <v>27</v>
      </c>
      <c r="J2456" t="s">
        <v>58</v>
      </c>
      <c r="K2456" t="s">
        <v>55</v>
      </c>
      <c r="L2456" t="str">
        <f>_xlfn.XLOOKUP(Table1[[#This Row],[TeamFavoriteID]],Table2[team_id],Table2[team_name],_xlfn.XLOOKUP(Table1[[#This Row],[TeamFavoriteID]],Table2[team_id_pfr],Table2[team_name],"Even"))</f>
        <v>Minnesota Vikings</v>
      </c>
      <c r="M2456">
        <v>-3</v>
      </c>
      <c r="N2456">
        <f>IF(Table1[[#This Row],[TeamFavorite]]=Table1[[#This Row],[TeamHome]],Table1[[#This Row],[ScoreAway]]-Table1[[#This Row],[ScoreHome]],Table1[[#This Row],[ScoreHome]]-Table1[[#This Row],[ScoreAway]])</f>
        <v>-1</v>
      </c>
      <c r="O2456">
        <f>IF(Table1[[#This Row],[SpreadActual]]&lt;Table1[[#This Row],[SpreadFavorite]],1,0)</f>
        <v>0</v>
      </c>
      <c r="Q2456" t="s">
        <v>73</v>
      </c>
      <c r="R2456" t="b">
        <v>0</v>
      </c>
      <c r="S2456">
        <v>16</v>
      </c>
      <c r="T2456">
        <v>15</v>
      </c>
      <c r="U2456">
        <v>70</v>
      </c>
    </row>
    <row r="2457" spans="1:22" x14ac:dyDescent="0.2">
      <c r="A2457" s="1">
        <v>28827</v>
      </c>
      <c r="B2457">
        <v>1978</v>
      </c>
      <c r="C2457">
        <f>_xlfn.MAXIFS(Table1[ScheduleWeekWritten],Table1[ScheduleSeason],Table1[[#This Row],[ScheduleSeason]])</f>
        <v>16</v>
      </c>
      <c r="D2457">
        <v>14</v>
      </c>
      <c r="E2457" cm="1">
        <f t="array" ref="E2457">_xlfn.XLOOKUP(Table1[[#This Row],[ScheduleWeekWritten]],Table3[Game],100+Table3[Increase],Table1[[#This Row],[ScheduleWeekWritten]])</f>
        <v>14</v>
      </c>
      <c r="F2457" t="b">
        <v>0</v>
      </c>
      <c r="G2457" t="s">
        <v>95</v>
      </c>
      <c r="H2457">
        <v>24</v>
      </c>
      <c r="I2457">
        <v>13</v>
      </c>
      <c r="J2457" t="s">
        <v>53</v>
      </c>
      <c r="K2457" t="s">
        <v>98</v>
      </c>
      <c r="L2457" t="str">
        <f>_xlfn.XLOOKUP(Table1[[#This Row],[TeamFavoriteID]],Table2[team_id],Table2[team_name],_xlfn.XLOOKUP(Table1[[#This Row],[TeamFavoriteID]],Table2[team_id_pfr],Table2[team_name],"Even"))</f>
        <v>New Orleans Saints</v>
      </c>
      <c r="M2457">
        <v>-7</v>
      </c>
      <c r="N2457">
        <f>IF(Table1[[#This Row],[TeamFavorite]]=Table1[[#This Row],[TeamHome]],Table1[[#This Row],[ScoreAway]]-Table1[[#This Row],[ScoreHome]],Table1[[#This Row],[ScoreHome]]-Table1[[#This Row],[ScoreAway]])</f>
        <v>-11</v>
      </c>
      <c r="O2457">
        <f>IF(Table1[[#This Row],[SpreadActual]]&lt;Table1[[#This Row],[SpreadFavorite]],1,0)</f>
        <v>1</v>
      </c>
      <c r="Q2457" t="s">
        <v>124</v>
      </c>
      <c r="R2457" t="b">
        <v>0</v>
      </c>
      <c r="S2457">
        <v>72</v>
      </c>
      <c r="T2457">
        <v>0</v>
      </c>
      <c r="V2457" t="s">
        <v>103</v>
      </c>
    </row>
    <row r="2458" spans="1:22" x14ac:dyDescent="0.2">
      <c r="A2458" s="1">
        <v>28827</v>
      </c>
      <c r="B2458">
        <v>1978</v>
      </c>
      <c r="C2458">
        <f>_xlfn.MAXIFS(Table1[ScheduleWeekWritten],Table1[ScheduleSeason],Table1[[#This Row],[ScheduleSeason]])</f>
        <v>16</v>
      </c>
      <c r="D2458">
        <v>14</v>
      </c>
      <c r="E2458" cm="1">
        <f t="array" ref="E2458">_xlfn.XLOOKUP(Table1[[#This Row],[ScheduleWeekWritten]],Table3[Game],100+Table3[Increase],Table1[[#This Row],[ScheduleWeekWritten]])</f>
        <v>14</v>
      </c>
      <c r="F2458" t="b">
        <v>0</v>
      </c>
      <c r="G2458" t="s">
        <v>50</v>
      </c>
      <c r="H2458">
        <v>17</v>
      </c>
      <c r="I2458">
        <v>20</v>
      </c>
      <c r="J2458" t="s">
        <v>39</v>
      </c>
      <c r="K2458" t="s">
        <v>40</v>
      </c>
      <c r="L2458" t="str">
        <f>_xlfn.XLOOKUP(Table1[[#This Row],[TeamFavoriteID]],Table2[team_id],Table2[team_name],_xlfn.XLOOKUP(Table1[[#This Row],[TeamFavoriteID]],Table2[team_id_pfr],Table2[team_name],"Even"))</f>
        <v>Los Angeles Rams</v>
      </c>
      <c r="M2458">
        <v>-7.5</v>
      </c>
      <c r="N2458">
        <f>IF(Table1[[#This Row],[TeamFavorite]]=Table1[[#This Row],[TeamHome]],Table1[[#This Row],[ScoreAway]]-Table1[[#This Row],[ScoreHome]],Table1[[#This Row],[ScoreHome]]-Table1[[#This Row],[ScoreAway]])</f>
        <v>-3</v>
      </c>
      <c r="O2458">
        <f>IF(Table1[[#This Row],[SpreadActual]]&lt;Table1[[#This Row],[SpreadFavorite]],1,0)</f>
        <v>0</v>
      </c>
      <c r="Q2458" t="s">
        <v>126</v>
      </c>
      <c r="R2458" t="b">
        <v>0</v>
      </c>
      <c r="S2458">
        <v>37</v>
      </c>
      <c r="T2458">
        <v>14</v>
      </c>
      <c r="U2458">
        <v>57</v>
      </c>
    </row>
    <row r="2459" spans="1:22" x14ac:dyDescent="0.2">
      <c r="A2459" s="1">
        <v>28827</v>
      </c>
      <c r="B2459">
        <v>1978</v>
      </c>
      <c r="C2459">
        <f>_xlfn.MAXIFS(Table1[ScheduleWeekWritten],Table1[ScheduleSeason],Table1[[#This Row],[ScheduleSeason]])</f>
        <v>16</v>
      </c>
      <c r="D2459">
        <v>14</v>
      </c>
      <c r="E2459" cm="1">
        <f t="array" ref="E2459">_xlfn.XLOOKUP(Table1[[#This Row],[ScheduleWeekWritten]],Table3[Game],100+Table3[Increase],Table1[[#This Row],[ScheduleWeekWritten]])</f>
        <v>14</v>
      </c>
      <c r="F2459" t="b">
        <v>0</v>
      </c>
      <c r="G2459" t="s">
        <v>31</v>
      </c>
      <c r="H2459">
        <v>24</v>
      </c>
      <c r="I2459">
        <v>16</v>
      </c>
      <c r="J2459" t="s">
        <v>34</v>
      </c>
      <c r="K2459" t="s">
        <v>32</v>
      </c>
      <c r="L2459" t="str">
        <f>_xlfn.XLOOKUP(Table1[[#This Row],[TeamFavoriteID]],Table2[team_id],Table2[team_name],_xlfn.XLOOKUP(Table1[[#This Row],[TeamFavoriteID]],Table2[team_id_pfr],Table2[team_name],"Even"))</f>
        <v>New York Jets</v>
      </c>
      <c r="M2459">
        <v>-7</v>
      </c>
      <c r="N2459">
        <f>IF(Table1[[#This Row],[TeamFavorite]]=Table1[[#This Row],[TeamHome]],Table1[[#This Row],[ScoreAway]]-Table1[[#This Row],[ScoreHome]],Table1[[#This Row],[ScoreHome]]-Table1[[#This Row],[ScoreAway]])</f>
        <v>-8</v>
      </c>
      <c r="O2459">
        <f>IF(Table1[[#This Row],[SpreadActual]]&lt;Table1[[#This Row],[SpreadFavorite]],1,0)</f>
        <v>1</v>
      </c>
      <c r="Q2459" t="s">
        <v>74</v>
      </c>
      <c r="R2459" t="b">
        <v>0</v>
      </c>
      <c r="S2459">
        <v>37</v>
      </c>
      <c r="T2459">
        <v>14</v>
      </c>
      <c r="U2459">
        <v>57</v>
      </c>
    </row>
    <row r="2460" spans="1:22" x14ac:dyDescent="0.2">
      <c r="A2460" s="1">
        <v>28827</v>
      </c>
      <c r="B2460">
        <v>1978</v>
      </c>
      <c r="C2460">
        <f>_xlfn.MAXIFS(Table1[ScheduleWeekWritten],Table1[ScheduleSeason],Table1[[#This Row],[ScheduleSeason]])</f>
        <v>16</v>
      </c>
      <c r="D2460">
        <v>14</v>
      </c>
      <c r="E2460" cm="1">
        <f t="array" ref="E2460">_xlfn.XLOOKUP(Table1[[#This Row],[ScheduleWeekWritten]],Table3[Game],100+Table3[Increase],Table1[[#This Row],[ScheduleWeekWritten]])</f>
        <v>14</v>
      </c>
      <c r="F2460" t="b">
        <v>0</v>
      </c>
      <c r="G2460" t="s">
        <v>20</v>
      </c>
      <c r="H2460">
        <v>6</v>
      </c>
      <c r="I2460">
        <v>21</v>
      </c>
      <c r="J2460" t="s">
        <v>24</v>
      </c>
      <c r="K2460" t="s">
        <v>21</v>
      </c>
      <c r="L2460" t="str">
        <f>_xlfn.XLOOKUP(Table1[[#This Row],[TeamFavoriteID]],Table2[team_id],Table2[team_name],_xlfn.XLOOKUP(Table1[[#This Row],[TeamFavoriteID]],Table2[team_id_pfr],Table2[team_name],"Even"))</f>
        <v>Las Vegas Raiders</v>
      </c>
      <c r="M2460">
        <v>-4</v>
      </c>
      <c r="N2460">
        <f>IF(Table1[[#This Row],[TeamFavorite]]=Table1[[#This Row],[TeamHome]],Table1[[#This Row],[ScoreAway]]-Table1[[#This Row],[ScoreHome]],Table1[[#This Row],[ScoreHome]]-Table1[[#This Row],[ScoreAway]])</f>
        <v>-15</v>
      </c>
      <c r="O2460">
        <f>IF(Table1[[#This Row],[SpreadActual]]&lt;Table1[[#This Row],[SpreadFavorite]],1,0)</f>
        <v>1</v>
      </c>
      <c r="Q2460" t="s">
        <v>76</v>
      </c>
      <c r="R2460" t="b">
        <v>0</v>
      </c>
      <c r="S2460">
        <v>48</v>
      </c>
      <c r="T2460">
        <v>6</v>
      </c>
      <c r="U2460">
        <v>70</v>
      </c>
    </row>
    <row r="2461" spans="1:22" x14ac:dyDescent="0.2">
      <c r="A2461" s="1">
        <v>28827</v>
      </c>
      <c r="B2461">
        <v>1978</v>
      </c>
      <c r="C2461">
        <f>_xlfn.MAXIFS(Table1[ScheduleWeekWritten],Table1[ScheduleSeason],Table1[[#This Row],[ScheduleSeason]])</f>
        <v>16</v>
      </c>
      <c r="D2461">
        <v>14</v>
      </c>
      <c r="E2461" cm="1">
        <f t="array" ref="E2461">_xlfn.XLOOKUP(Table1[[#This Row],[ScheduleWeekWritten]],Table3[Game],100+Table3[Increase],Table1[[#This Row],[ScheduleWeekWritten]])</f>
        <v>14</v>
      </c>
      <c r="F2461" t="b">
        <v>0</v>
      </c>
      <c r="G2461" t="s">
        <v>128</v>
      </c>
      <c r="H2461">
        <v>47</v>
      </c>
      <c r="I2461">
        <v>24</v>
      </c>
      <c r="J2461" t="s">
        <v>62</v>
      </c>
      <c r="K2461" t="s">
        <v>132</v>
      </c>
      <c r="L2461" t="str">
        <f>_xlfn.XLOOKUP(Table1[[#This Row],[TeamFavoriteID]],Table2[team_id],Table2[team_name],_xlfn.XLOOKUP(Table1[[#This Row],[TeamFavoriteID]],Table2[team_id_pfr],Table2[team_name],"Even"))</f>
        <v>Seattle Seahawks</v>
      </c>
      <c r="M2461">
        <v>-3</v>
      </c>
      <c r="N2461">
        <f>IF(Table1[[#This Row],[TeamFavorite]]=Table1[[#This Row],[TeamHome]],Table1[[#This Row],[ScoreAway]]-Table1[[#This Row],[ScoreHome]],Table1[[#This Row],[ScoreHome]]-Table1[[#This Row],[ScoreAway]])</f>
        <v>-23</v>
      </c>
      <c r="O2461">
        <f>IF(Table1[[#This Row],[SpreadActual]]&lt;Table1[[#This Row],[SpreadFavorite]],1,0)</f>
        <v>1</v>
      </c>
      <c r="Q2461" t="s">
        <v>129</v>
      </c>
      <c r="R2461" t="b">
        <v>0</v>
      </c>
      <c r="S2461">
        <v>72</v>
      </c>
      <c r="T2461">
        <v>0</v>
      </c>
      <c r="V2461" t="s">
        <v>103</v>
      </c>
    </row>
    <row r="2462" spans="1:22" x14ac:dyDescent="0.2">
      <c r="A2462" s="1">
        <v>28827</v>
      </c>
      <c r="B2462">
        <v>1978</v>
      </c>
      <c r="C2462">
        <f>_xlfn.MAXIFS(Table1[ScheduleWeekWritten],Table1[ScheduleSeason],Table1[[#This Row],[ScheduleSeason]])</f>
        <v>16</v>
      </c>
      <c r="D2462">
        <v>14</v>
      </c>
      <c r="E2462" cm="1">
        <f t="array" ref="E2462">_xlfn.XLOOKUP(Table1[[#This Row],[ScheduleWeekWritten]],Table3[Game],100+Table3[Increase],Table1[[#This Row],[ScheduleWeekWritten]])</f>
        <v>14</v>
      </c>
      <c r="F2462" t="b">
        <v>0</v>
      </c>
      <c r="G2462" t="s">
        <v>57</v>
      </c>
      <c r="H2462">
        <v>21</v>
      </c>
      <c r="I2462">
        <v>14</v>
      </c>
      <c r="J2462" t="s">
        <v>45</v>
      </c>
      <c r="K2462" t="s">
        <v>59</v>
      </c>
      <c r="L2462" t="str">
        <f>_xlfn.XLOOKUP(Table1[[#This Row],[TeamFavoriteID]],Table2[team_id],Table2[team_name],_xlfn.XLOOKUP(Table1[[#This Row],[TeamFavoriteID]],Table2[team_id_pfr],Table2[team_name],"Even"))</f>
        <v>Arizona Cardinals</v>
      </c>
      <c r="M2462">
        <v>-1</v>
      </c>
      <c r="N2462">
        <f>IF(Table1[[#This Row],[TeamFavorite]]=Table1[[#This Row],[TeamHome]],Table1[[#This Row],[ScoreAway]]-Table1[[#This Row],[ScoreHome]],Table1[[#This Row],[ScoreHome]]-Table1[[#This Row],[ScoreAway]])</f>
        <v>7</v>
      </c>
      <c r="O2462">
        <f>IF(Table1[[#This Row],[SpreadActual]]&lt;Table1[[#This Row],[SpreadFavorite]],1,0)</f>
        <v>0</v>
      </c>
      <c r="Q2462" t="s">
        <v>60</v>
      </c>
      <c r="R2462" t="b">
        <v>0</v>
      </c>
      <c r="S2462">
        <v>45</v>
      </c>
      <c r="T2462">
        <v>16</v>
      </c>
      <c r="U2462">
        <v>97</v>
      </c>
    </row>
    <row r="2463" spans="1:22" x14ac:dyDescent="0.2">
      <c r="A2463" s="1">
        <v>28827</v>
      </c>
      <c r="B2463">
        <v>1978</v>
      </c>
      <c r="C2463">
        <f>_xlfn.MAXIFS(Table1[ScheduleWeekWritten],Table1[ScheduleSeason],Table1[[#This Row],[ScheduleSeason]])</f>
        <v>16</v>
      </c>
      <c r="D2463">
        <v>14</v>
      </c>
      <c r="E2463" cm="1">
        <f t="array" ref="E2463">_xlfn.XLOOKUP(Table1[[#This Row],[ScheduleWeekWritten]],Table3[Game],100+Table3[Increase],Table1[[#This Row],[ScheduleWeekWritten]])</f>
        <v>14</v>
      </c>
      <c r="F2463" t="b">
        <v>0</v>
      </c>
      <c r="G2463" t="s">
        <v>127</v>
      </c>
      <c r="H2463">
        <v>7</v>
      </c>
      <c r="I2463">
        <v>17</v>
      </c>
      <c r="J2463" t="s">
        <v>33</v>
      </c>
      <c r="K2463" t="s">
        <v>133</v>
      </c>
      <c r="L2463" t="str">
        <f>_xlfn.XLOOKUP(Table1[[#This Row],[TeamFavoriteID]],Table2[team_id],Table2[team_name],_xlfn.XLOOKUP(Table1[[#This Row],[TeamFavoriteID]],Table2[team_id_pfr],Table2[team_name],"Even"))</f>
        <v>Tampa Bay Buccaneers</v>
      </c>
      <c r="M2463">
        <v>-1.5</v>
      </c>
      <c r="N2463">
        <f>IF(Table1[[#This Row],[TeamFavorite]]=Table1[[#This Row],[TeamHome]],Table1[[#This Row],[ScoreAway]]-Table1[[#This Row],[ScoreHome]],Table1[[#This Row],[ScoreHome]]-Table1[[#This Row],[ScoreAway]])</f>
        <v>10</v>
      </c>
      <c r="O2463">
        <f>IF(Table1[[#This Row],[SpreadActual]]&lt;Table1[[#This Row],[SpreadFavorite]],1,0)</f>
        <v>0</v>
      </c>
      <c r="Q2463" t="s">
        <v>130</v>
      </c>
      <c r="R2463" t="b">
        <v>0</v>
      </c>
      <c r="S2463">
        <v>76</v>
      </c>
      <c r="T2463">
        <v>8</v>
      </c>
      <c r="U2463">
        <v>81</v>
      </c>
    </row>
    <row r="2464" spans="1:22" x14ac:dyDescent="0.2">
      <c r="A2464" s="1">
        <v>28827</v>
      </c>
      <c r="B2464">
        <v>1978</v>
      </c>
      <c r="C2464">
        <f>_xlfn.MAXIFS(Table1[ScheduleWeekWritten],Table1[ScheduleSeason],Table1[[#This Row],[ScheduleSeason]])</f>
        <v>16</v>
      </c>
      <c r="D2464">
        <v>14</v>
      </c>
      <c r="E2464" cm="1">
        <f t="array" ref="E2464">_xlfn.XLOOKUP(Table1[[#This Row],[ScheduleWeekWritten]],Table3[Game],100+Table3[Increase],Table1[[#This Row],[ScheduleWeekWritten]])</f>
        <v>14</v>
      </c>
      <c r="F2464" t="b">
        <v>0</v>
      </c>
      <c r="G2464" t="s">
        <v>61</v>
      </c>
      <c r="H2464">
        <v>0</v>
      </c>
      <c r="I2464">
        <v>16</v>
      </c>
      <c r="J2464" t="s">
        <v>19</v>
      </c>
      <c r="K2464" t="s">
        <v>91</v>
      </c>
      <c r="L2464" t="str">
        <f>_xlfn.XLOOKUP(Table1[[#This Row],[TeamFavoriteID]],Table2[team_id],Table2[team_name],_xlfn.XLOOKUP(Table1[[#This Row],[TeamFavoriteID]],Table2[team_id_pfr],Table2[team_name],"Even"))</f>
        <v>Miami Dolphins</v>
      </c>
      <c r="M2464">
        <v>-3</v>
      </c>
      <c r="N2464">
        <f>IF(Table1[[#This Row],[TeamFavorite]]=Table1[[#This Row],[TeamHome]],Table1[[#This Row],[ScoreAway]]-Table1[[#This Row],[ScoreHome]],Table1[[#This Row],[ScoreHome]]-Table1[[#This Row],[ScoreAway]])</f>
        <v>-16</v>
      </c>
      <c r="O2464">
        <f>IF(Table1[[#This Row],[SpreadActual]]&lt;Table1[[#This Row],[SpreadFavorite]],1,0)</f>
        <v>1</v>
      </c>
      <c r="Q2464" t="s">
        <v>64</v>
      </c>
      <c r="R2464" t="b">
        <v>0</v>
      </c>
      <c r="S2464">
        <v>48</v>
      </c>
      <c r="T2464">
        <v>9</v>
      </c>
      <c r="U2464">
        <v>72</v>
      </c>
    </row>
    <row r="2465" spans="1:22" x14ac:dyDescent="0.2">
      <c r="A2465" s="1">
        <v>28828</v>
      </c>
      <c r="B2465">
        <v>1978</v>
      </c>
      <c r="C2465">
        <f>_xlfn.MAXIFS(Table1[ScheduleWeekWritten],Table1[ScheduleSeason],Table1[[#This Row],[ScheduleSeason]])</f>
        <v>16</v>
      </c>
      <c r="D2465">
        <v>14</v>
      </c>
      <c r="E2465" cm="1">
        <f t="array" ref="E2465">_xlfn.XLOOKUP(Table1[[#This Row],[ScheduleWeekWritten]],Table3[Game],100+Table3[Increase],Table1[[#This Row],[ScheduleWeekWritten]])</f>
        <v>14</v>
      </c>
      <c r="F2465" t="b">
        <v>0</v>
      </c>
      <c r="G2465" t="s">
        <v>27</v>
      </c>
      <c r="H2465">
        <v>40</v>
      </c>
      <c r="I2465">
        <v>7</v>
      </c>
      <c r="J2465" t="s">
        <v>46</v>
      </c>
      <c r="K2465" t="s">
        <v>29</v>
      </c>
      <c r="L2465" t="str">
        <f>_xlfn.XLOOKUP(Table1[[#This Row],[TeamFavoriteID]],Table2[team_id],Table2[team_name],_xlfn.XLOOKUP(Table1[[#This Row],[TeamFavoriteID]],Table2[team_id_pfr],Table2[team_name],"Even"))</f>
        <v>Los Angeles Chargers</v>
      </c>
      <c r="M2465">
        <v>-6</v>
      </c>
      <c r="N2465">
        <f>IF(Table1[[#This Row],[TeamFavorite]]=Table1[[#This Row],[TeamHome]],Table1[[#This Row],[ScoreAway]]-Table1[[#This Row],[ScoreHome]],Table1[[#This Row],[ScoreHome]]-Table1[[#This Row],[ScoreAway]])</f>
        <v>33</v>
      </c>
      <c r="O2465">
        <f>IF(Table1[[#This Row],[SpreadActual]]&lt;Table1[[#This Row],[SpreadFavorite]],1,0)</f>
        <v>0</v>
      </c>
      <c r="P2465">
        <v>37</v>
      </c>
      <c r="Q2465" t="s">
        <v>94</v>
      </c>
      <c r="R2465" t="b">
        <v>0</v>
      </c>
      <c r="S2465">
        <v>56</v>
      </c>
      <c r="T2465">
        <v>6</v>
      </c>
      <c r="U2465">
        <v>51</v>
      </c>
    </row>
    <row r="2466" spans="1:22" x14ac:dyDescent="0.2">
      <c r="A2466" s="1">
        <v>28833</v>
      </c>
      <c r="B2466">
        <v>1978</v>
      </c>
      <c r="C2466">
        <f>_xlfn.MAXIFS(Table1[ScheduleWeekWritten],Table1[ScheduleSeason],Table1[[#This Row],[ScheduleSeason]])</f>
        <v>16</v>
      </c>
      <c r="D2466">
        <v>15</v>
      </c>
      <c r="E2466" cm="1">
        <f t="array" ref="E2466">_xlfn.XLOOKUP(Table1[[#This Row],[ScheduleWeekWritten]],Table3[Game],100+Table3[Increase],Table1[[#This Row],[ScheduleWeekWritten]])</f>
        <v>15</v>
      </c>
      <c r="F2466" t="b">
        <v>0</v>
      </c>
      <c r="G2466" t="s">
        <v>45</v>
      </c>
      <c r="H2466">
        <v>45</v>
      </c>
      <c r="I2466">
        <v>14</v>
      </c>
      <c r="J2466" t="s">
        <v>54</v>
      </c>
      <c r="K2466" t="s">
        <v>55</v>
      </c>
      <c r="L2466" t="str">
        <f>_xlfn.XLOOKUP(Table1[[#This Row],[TeamFavoriteID]],Table2[team_id],Table2[team_name],_xlfn.XLOOKUP(Table1[[#This Row],[TeamFavoriteID]],Table2[team_id_pfr],Table2[team_name],"Even"))</f>
        <v>Minnesota Vikings</v>
      </c>
      <c r="M2466">
        <v>-2.5</v>
      </c>
      <c r="N2466">
        <f>IF(Table1[[#This Row],[TeamFavorite]]=Table1[[#This Row],[TeamHome]],Table1[[#This Row],[ScoreAway]]-Table1[[#This Row],[ScoreHome]],Table1[[#This Row],[ScoreHome]]-Table1[[#This Row],[ScoreAway]])</f>
        <v>31</v>
      </c>
      <c r="O2466">
        <f>IF(Table1[[#This Row],[SpreadActual]]&lt;Table1[[#This Row],[SpreadFavorite]],1,0)</f>
        <v>0</v>
      </c>
      <c r="Q2466" t="s">
        <v>125</v>
      </c>
      <c r="R2466" t="b">
        <v>0</v>
      </c>
      <c r="S2466">
        <v>72</v>
      </c>
      <c r="T2466">
        <v>0</v>
      </c>
      <c r="V2466" t="s">
        <v>103</v>
      </c>
    </row>
    <row r="2467" spans="1:22" x14ac:dyDescent="0.2">
      <c r="A2467" s="1">
        <v>28833</v>
      </c>
      <c r="B2467">
        <v>1978</v>
      </c>
      <c r="C2467">
        <f>_xlfn.MAXIFS(Table1[ScheduleWeekWritten],Table1[ScheduleSeason],Table1[[#This Row],[ScheduleSeason]])</f>
        <v>16</v>
      </c>
      <c r="D2467">
        <v>15</v>
      </c>
      <c r="E2467" cm="1">
        <f t="array" ref="E2467">_xlfn.XLOOKUP(Table1[[#This Row],[ScheduleWeekWritten]],Table3[Game],100+Table3[Increase],Table1[[#This Row],[ScheduleWeekWritten]])</f>
        <v>15</v>
      </c>
      <c r="F2467" t="b">
        <v>0</v>
      </c>
      <c r="G2467" t="s">
        <v>49</v>
      </c>
      <c r="H2467">
        <v>35</v>
      </c>
      <c r="I2467">
        <v>13</v>
      </c>
      <c r="J2467" t="s">
        <v>34</v>
      </c>
      <c r="K2467" t="s">
        <v>51</v>
      </c>
      <c r="L2467" t="str">
        <f>_xlfn.XLOOKUP(Table1[[#This Row],[TeamFavoriteID]],Table2[team_id],Table2[team_name],_xlfn.XLOOKUP(Table1[[#This Row],[TeamFavoriteID]],Table2[team_id_pfr],Table2[team_name],"Even"))</f>
        <v>Pittsburgh Steelers</v>
      </c>
      <c r="M2467">
        <v>-10.5</v>
      </c>
      <c r="N2467">
        <f>IF(Table1[[#This Row],[TeamFavorite]]=Table1[[#This Row],[TeamHome]],Table1[[#This Row],[ScoreAway]]-Table1[[#This Row],[ScoreHome]],Table1[[#This Row],[ScoreHome]]-Table1[[#This Row],[ScoreAway]])</f>
        <v>-22</v>
      </c>
      <c r="O2467">
        <f>IF(Table1[[#This Row],[SpreadActual]]&lt;Table1[[#This Row],[SpreadFavorite]],1,0)</f>
        <v>1</v>
      </c>
      <c r="Q2467" t="s">
        <v>113</v>
      </c>
      <c r="R2467" t="b">
        <v>0</v>
      </c>
      <c r="S2467">
        <v>31</v>
      </c>
      <c r="T2467">
        <v>14</v>
      </c>
    </row>
    <row r="2468" spans="1:22" x14ac:dyDescent="0.2">
      <c r="A2468" s="1">
        <v>28834</v>
      </c>
      <c r="B2468">
        <v>1978</v>
      </c>
      <c r="C2468">
        <f>_xlfn.MAXIFS(Table1[ScheduleWeekWritten],Table1[ScheduleSeason],Table1[[#This Row],[ScheduleSeason]])</f>
        <v>16</v>
      </c>
      <c r="D2468">
        <v>15</v>
      </c>
      <c r="E2468" cm="1">
        <f t="array" ref="E2468">_xlfn.XLOOKUP(Table1[[#This Row],[ScheduleWeekWritten]],Table3[Game],100+Table3[Increase],Table1[[#This Row],[ScheduleWeekWritten]])</f>
        <v>15</v>
      </c>
      <c r="F2468" t="b">
        <v>0</v>
      </c>
      <c r="G2468" t="s">
        <v>38</v>
      </c>
      <c r="H2468">
        <v>20</v>
      </c>
      <c r="I2468">
        <v>17</v>
      </c>
      <c r="J2468" t="s">
        <v>61</v>
      </c>
      <c r="K2468" t="s">
        <v>109</v>
      </c>
      <c r="L2468" t="str">
        <f>_xlfn.XLOOKUP(Table1[[#This Row],[TeamFavoriteID]],Table2[team_id],Table2[team_name],_xlfn.XLOOKUP(Table1[[#This Row],[TeamFavoriteID]],Table2[team_id_pfr],Table2[team_name],"Even"))</f>
        <v>Atlanta Falcons</v>
      </c>
      <c r="M2468">
        <v>-3.5</v>
      </c>
      <c r="N2468">
        <f>IF(Table1[[#This Row],[TeamFavorite]]=Table1[[#This Row],[TeamHome]],Table1[[#This Row],[ScoreAway]]-Table1[[#This Row],[ScoreHome]],Table1[[#This Row],[ScoreHome]]-Table1[[#This Row],[ScoreAway]])</f>
        <v>-3</v>
      </c>
      <c r="O2468">
        <f>IF(Table1[[#This Row],[SpreadActual]]&lt;Table1[[#This Row],[SpreadFavorite]],1,0)</f>
        <v>0</v>
      </c>
      <c r="Q2468" t="s">
        <v>41</v>
      </c>
      <c r="R2468" t="b">
        <v>0</v>
      </c>
      <c r="S2468">
        <v>29</v>
      </c>
      <c r="T2468">
        <v>14</v>
      </c>
      <c r="U2468">
        <v>61</v>
      </c>
    </row>
    <row r="2469" spans="1:22" x14ac:dyDescent="0.2">
      <c r="A2469" s="1">
        <v>28834</v>
      </c>
      <c r="B2469">
        <v>1978</v>
      </c>
      <c r="C2469">
        <f>_xlfn.MAXIFS(Table1[ScheduleWeekWritten],Table1[ScheduleSeason],Table1[[#This Row],[ScheduleSeason]])</f>
        <v>16</v>
      </c>
      <c r="D2469">
        <v>15</v>
      </c>
      <c r="E2469" cm="1">
        <f t="array" ref="E2469">_xlfn.XLOOKUP(Table1[[#This Row],[ScheduleWeekWritten]],Table3[Game],100+Table3[Increase],Table1[[#This Row],[ScheduleWeekWritten]])</f>
        <v>15</v>
      </c>
      <c r="F2469" t="b">
        <v>0</v>
      </c>
      <c r="G2469" t="s">
        <v>46</v>
      </c>
      <c r="H2469">
        <v>14</v>
      </c>
      <c r="I2469">
        <v>0</v>
      </c>
      <c r="J2469" t="s">
        <v>33</v>
      </c>
      <c r="K2469" t="s">
        <v>35</v>
      </c>
      <c r="L2469" t="str">
        <f>_xlfn.XLOOKUP(Table1[[#This Row],[TeamFavoriteID]],Table2[team_id],Table2[team_name],_xlfn.XLOOKUP(Table1[[#This Row],[TeamFavoriteID]],Table2[team_id_pfr],Table2[team_name],"Even"))</f>
        <v>Green Bay Packers</v>
      </c>
      <c r="M2469">
        <v>-1.5</v>
      </c>
      <c r="N2469">
        <f>IF(Table1[[#This Row],[TeamFavorite]]=Table1[[#This Row],[TeamHome]],Table1[[#This Row],[ScoreAway]]-Table1[[#This Row],[ScoreHome]],Table1[[#This Row],[ScoreHome]]-Table1[[#This Row],[ScoreAway]])</f>
        <v>14</v>
      </c>
      <c r="O2469">
        <f>IF(Table1[[#This Row],[SpreadActual]]&lt;Table1[[#This Row],[SpreadFavorite]],1,0)</f>
        <v>0</v>
      </c>
      <c r="Q2469" t="s">
        <v>114</v>
      </c>
      <c r="R2469" t="b">
        <v>0</v>
      </c>
      <c r="S2469">
        <v>1</v>
      </c>
      <c r="T2469">
        <v>11</v>
      </c>
      <c r="U2469">
        <v>67</v>
      </c>
    </row>
    <row r="2470" spans="1:22" x14ac:dyDescent="0.2">
      <c r="A2470" s="1">
        <v>28834</v>
      </c>
      <c r="B2470">
        <v>1978</v>
      </c>
      <c r="C2470">
        <f>_xlfn.MAXIFS(Table1[ScheduleWeekWritten],Table1[ScheduleSeason],Table1[[#This Row],[ScheduleSeason]])</f>
        <v>16</v>
      </c>
      <c r="D2470">
        <v>15</v>
      </c>
      <c r="E2470" cm="1">
        <f t="array" ref="E2470">_xlfn.XLOOKUP(Table1[[#This Row],[ScheduleWeekWritten]],Table3[Game],100+Table3[Increase],Table1[[#This Row],[ScheduleWeekWritten]])</f>
        <v>15</v>
      </c>
      <c r="F2470" t="b">
        <v>0</v>
      </c>
      <c r="G2470" t="s">
        <v>62</v>
      </c>
      <c r="H2470">
        <v>37</v>
      </c>
      <c r="I2470">
        <v>34</v>
      </c>
      <c r="J2470" t="s">
        <v>31</v>
      </c>
      <c r="K2470" t="s">
        <v>89</v>
      </c>
      <c r="L2470" t="str">
        <f>_xlfn.XLOOKUP(Table1[[#This Row],[TeamFavoriteID]],Table2[team_id],Table2[team_name],_xlfn.XLOOKUP(Table1[[#This Row],[TeamFavoriteID]],Table2[team_id_pfr],Table2[team_name],"Even"))</f>
        <v>Even</v>
      </c>
      <c r="M2470">
        <v>0</v>
      </c>
      <c r="N2470">
        <f>IF(Table1[[#This Row],[TeamFavorite]]=Table1[[#This Row],[TeamHome]],Table1[[#This Row],[ScoreAway]]-Table1[[#This Row],[ScoreHome]],Table1[[#This Row],[ScoreHome]]-Table1[[#This Row],[ScoreAway]])</f>
        <v>3</v>
      </c>
      <c r="O2470">
        <f>IF(Table1[[#This Row],[SpreadActual]]&lt;Table1[[#This Row],[SpreadFavorite]],1,0)</f>
        <v>0</v>
      </c>
      <c r="Q2470" t="s">
        <v>66</v>
      </c>
      <c r="R2470" t="b">
        <v>0</v>
      </c>
      <c r="S2470">
        <v>16</v>
      </c>
      <c r="T2470">
        <v>19</v>
      </c>
      <c r="U2470">
        <v>72</v>
      </c>
    </row>
    <row r="2471" spans="1:22" x14ac:dyDescent="0.2">
      <c r="A2471" s="1">
        <v>28834</v>
      </c>
      <c r="B2471">
        <v>1978</v>
      </c>
      <c r="C2471">
        <f>_xlfn.MAXIFS(Table1[ScheduleWeekWritten],Table1[ScheduleSeason],Table1[[#This Row],[ScheduleSeason]])</f>
        <v>16</v>
      </c>
      <c r="D2471">
        <v>15</v>
      </c>
      <c r="E2471" cm="1">
        <f t="array" ref="E2471">_xlfn.XLOOKUP(Table1[[#This Row],[ScheduleWeekWritten]],Table3[Game],100+Table3[Increase],Table1[[#This Row],[ScheduleWeekWritten]])</f>
        <v>15</v>
      </c>
      <c r="F2471" t="b">
        <v>0</v>
      </c>
      <c r="G2471" t="s">
        <v>24</v>
      </c>
      <c r="H2471">
        <v>24</v>
      </c>
      <c r="I2471">
        <v>3</v>
      </c>
      <c r="J2471" t="s">
        <v>42</v>
      </c>
      <c r="K2471" t="s">
        <v>88</v>
      </c>
      <c r="L2471" t="str">
        <f>_xlfn.XLOOKUP(Table1[[#This Row],[TeamFavoriteID]],Table2[team_id],Table2[team_name],_xlfn.XLOOKUP(Table1[[#This Row],[TeamFavoriteID]],Table2[team_id_pfr],Table2[team_name],"Even"))</f>
        <v>Denver Broncos</v>
      </c>
      <c r="M2471">
        <v>-8</v>
      </c>
      <c r="N2471">
        <f>IF(Table1[[#This Row],[TeamFavorite]]=Table1[[#This Row],[TeamHome]],Table1[[#This Row],[ScoreAway]]-Table1[[#This Row],[ScoreHome]],Table1[[#This Row],[ScoreHome]]-Table1[[#This Row],[ScoreAway]])</f>
        <v>-21</v>
      </c>
      <c r="O2471">
        <f>IF(Table1[[#This Row],[SpreadActual]]&lt;Table1[[#This Row],[SpreadFavorite]],1,0)</f>
        <v>1</v>
      </c>
      <c r="Q2471" t="s">
        <v>71</v>
      </c>
      <c r="R2471" t="b">
        <v>0</v>
      </c>
      <c r="S2471">
        <v>24</v>
      </c>
      <c r="T2471">
        <v>6</v>
      </c>
      <c r="U2471">
        <v>61</v>
      </c>
    </row>
    <row r="2472" spans="1:22" x14ac:dyDescent="0.2">
      <c r="A2472" s="1">
        <v>28834</v>
      </c>
      <c r="B2472">
        <v>1978</v>
      </c>
      <c r="C2472">
        <f>_xlfn.MAXIFS(Table1[ScheduleWeekWritten],Table1[ScheduleSeason],Table1[[#This Row],[ScheduleSeason]])</f>
        <v>16</v>
      </c>
      <c r="D2472">
        <v>15</v>
      </c>
      <c r="E2472" cm="1">
        <f t="array" ref="E2472">_xlfn.XLOOKUP(Table1[[#This Row],[ScheduleWeekWritten]],Table3[Game],100+Table3[Increase],Table1[[#This Row],[ScheduleWeekWritten]])</f>
        <v>15</v>
      </c>
      <c r="F2472" t="b">
        <v>0</v>
      </c>
      <c r="G2472" t="s">
        <v>19</v>
      </c>
      <c r="H2472">
        <v>23</v>
      </c>
      <c r="I2472">
        <v>6</v>
      </c>
      <c r="J2472" t="s">
        <v>20</v>
      </c>
      <c r="K2472" t="s">
        <v>91</v>
      </c>
      <c r="L2472" t="str">
        <f>_xlfn.XLOOKUP(Table1[[#This Row],[TeamFavoriteID]],Table2[team_id],Table2[team_name],_xlfn.XLOOKUP(Table1[[#This Row],[TeamFavoriteID]],Table2[team_id_pfr],Table2[team_name],"Even"))</f>
        <v>Miami Dolphins</v>
      </c>
      <c r="M2472">
        <v>-6</v>
      </c>
      <c r="N2472">
        <f>IF(Table1[[#This Row],[TeamFavorite]]=Table1[[#This Row],[TeamHome]],Table1[[#This Row],[ScoreAway]]-Table1[[#This Row],[ScoreHome]],Table1[[#This Row],[ScoreHome]]-Table1[[#This Row],[ScoreAway]])</f>
        <v>-17</v>
      </c>
      <c r="O2472">
        <f>IF(Table1[[#This Row],[SpreadActual]]&lt;Table1[[#This Row],[SpreadFavorite]],1,0)</f>
        <v>1</v>
      </c>
      <c r="Q2472" t="s">
        <v>22</v>
      </c>
      <c r="R2472" t="b">
        <v>0</v>
      </c>
      <c r="S2472">
        <v>72</v>
      </c>
      <c r="T2472">
        <v>11</v>
      </c>
      <c r="U2472">
        <v>82</v>
      </c>
    </row>
    <row r="2473" spans="1:22" x14ac:dyDescent="0.2">
      <c r="A2473" s="1">
        <v>28834</v>
      </c>
      <c r="B2473">
        <v>1978</v>
      </c>
      <c r="C2473">
        <f>_xlfn.MAXIFS(Table1[ScheduleWeekWritten],Table1[ScheduleSeason],Table1[[#This Row],[ScheduleSeason]])</f>
        <v>16</v>
      </c>
      <c r="D2473">
        <v>15</v>
      </c>
      <c r="E2473" cm="1">
        <f t="array" ref="E2473">_xlfn.XLOOKUP(Table1[[#This Row],[ScheduleWeekWritten]],Table3[Game],100+Table3[Increase],Table1[[#This Row],[ScheduleWeekWritten]])</f>
        <v>15</v>
      </c>
      <c r="F2473" t="b">
        <v>0</v>
      </c>
      <c r="G2473" t="s">
        <v>115</v>
      </c>
      <c r="H2473">
        <v>26</v>
      </c>
      <c r="I2473">
        <v>24</v>
      </c>
      <c r="J2473" t="s">
        <v>28</v>
      </c>
      <c r="K2473" t="s">
        <v>70</v>
      </c>
      <c r="L2473" t="str">
        <f>_xlfn.XLOOKUP(Table1[[#This Row],[TeamFavoriteID]],Table2[team_id],Table2[team_name],_xlfn.XLOOKUP(Table1[[#This Row],[TeamFavoriteID]],Table2[team_id_pfr],Table2[team_name],"Even"))</f>
        <v>Boston Patriots</v>
      </c>
      <c r="M2473">
        <v>-11.5</v>
      </c>
      <c r="N2473">
        <f>IF(Table1[[#This Row],[TeamFavorite]]=Table1[[#This Row],[TeamHome]],Table1[[#This Row],[ScoreAway]]-Table1[[#This Row],[ScoreHome]],Table1[[#This Row],[ScoreHome]]-Table1[[#This Row],[ScoreAway]])</f>
        <v>2</v>
      </c>
      <c r="O2473">
        <f>IF(Table1[[#This Row],[SpreadActual]]&lt;Table1[[#This Row],[SpreadFavorite]],1,0)</f>
        <v>0</v>
      </c>
      <c r="Q2473" t="s">
        <v>116</v>
      </c>
      <c r="R2473" t="b">
        <v>0</v>
      </c>
      <c r="S2473">
        <v>29</v>
      </c>
      <c r="T2473">
        <v>19</v>
      </c>
      <c r="U2473">
        <v>77</v>
      </c>
    </row>
    <row r="2474" spans="1:22" x14ac:dyDescent="0.2">
      <c r="A2474" s="1">
        <v>28834</v>
      </c>
      <c r="B2474">
        <v>1978</v>
      </c>
      <c r="C2474">
        <f>_xlfn.MAXIFS(Table1[ScheduleWeekWritten],Table1[ScheduleSeason],Table1[[#This Row],[ScheduleSeason]])</f>
        <v>16</v>
      </c>
      <c r="D2474">
        <v>15</v>
      </c>
      <c r="E2474" cm="1">
        <f t="array" ref="E2474">_xlfn.XLOOKUP(Table1[[#This Row],[ScheduleWeekWritten]],Table3[Game],100+Table3[Increase],Table1[[#This Row],[ScheduleWeekWritten]])</f>
        <v>15</v>
      </c>
      <c r="F2474" t="b">
        <v>0</v>
      </c>
      <c r="G2474" t="s">
        <v>95</v>
      </c>
      <c r="H2474">
        <v>12</v>
      </c>
      <c r="I2474">
        <v>17</v>
      </c>
      <c r="J2474" t="s">
        <v>23</v>
      </c>
      <c r="K2474" t="s">
        <v>25</v>
      </c>
      <c r="L2474" t="str">
        <f>_xlfn.XLOOKUP(Table1[[#This Row],[TeamFavoriteID]],Table2[team_id],Table2[team_name],_xlfn.XLOOKUP(Table1[[#This Row],[TeamFavoriteID]],Table2[team_id_pfr],Table2[team_name],"Even"))</f>
        <v>Houston Oilers</v>
      </c>
      <c r="M2474">
        <v>-3</v>
      </c>
      <c r="N2474">
        <f>IF(Table1[[#This Row],[TeamFavorite]]=Table1[[#This Row],[TeamHome]],Table1[[#This Row],[ScoreAway]]-Table1[[#This Row],[ScoreHome]],Table1[[#This Row],[ScoreHome]]-Table1[[#This Row],[ScoreAway]])</f>
        <v>-5</v>
      </c>
      <c r="O2474">
        <f>IF(Table1[[#This Row],[SpreadActual]]&lt;Table1[[#This Row],[SpreadFavorite]],1,0)</f>
        <v>1</v>
      </c>
      <c r="Q2474" t="s">
        <v>124</v>
      </c>
      <c r="R2474" t="b">
        <v>0</v>
      </c>
      <c r="S2474">
        <v>72</v>
      </c>
      <c r="T2474">
        <v>0</v>
      </c>
      <c r="V2474" t="s">
        <v>103</v>
      </c>
    </row>
    <row r="2475" spans="1:22" x14ac:dyDescent="0.2">
      <c r="A2475" s="1">
        <v>28834</v>
      </c>
      <c r="B2475">
        <v>1978</v>
      </c>
      <c r="C2475">
        <f>_xlfn.MAXIFS(Table1[ScheduleWeekWritten],Table1[ScheduleSeason],Table1[[#This Row],[ScheduleSeason]])</f>
        <v>16</v>
      </c>
      <c r="D2475">
        <v>15</v>
      </c>
      <c r="E2475" cm="1">
        <f t="array" ref="E2475">_xlfn.XLOOKUP(Table1[[#This Row],[ScheduleWeekWritten]],Table3[Game],100+Table3[Increase],Table1[[#This Row],[ScheduleWeekWritten]])</f>
        <v>15</v>
      </c>
      <c r="F2475" t="b">
        <v>0</v>
      </c>
      <c r="G2475" t="s">
        <v>50</v>
      </c>
      <c r="H2475">
        <v>17</v>
      </c>
      <c r="I2475">
        <v>0</v>
      </c>
      <c r="J2475" t="s">
        <v>57</v>
      </c>
      <c r="K2475" t="s">
        <v>59</v>
      </c>
      <c r="L2475" t="str">
        <f>_xlfn.XLOOKUP(Table1[[#This Row],[TeamFavoriteID]],Table2[team_id],Table2[team_name],_xlfn.XLOOKUP(Table1[[#This Row],[TeamFavoriteID]],Table2[team_id_pfr],Table2[team_name],"Even"))</f>
        <v>Arizona Cardinals</v>
      </c>
      <c r="M2475">
        <v>-2.5</v>
      </c>
      <c r="N2475">
        <f>IF(Table1[[#This Row],[TeamFavorite]]=Table1[[#This Row],[TeamHome]],Table1[[#This Row],[ScoreAway]]-Table1[[#This Row],[ScoreHome]],Table1[[#This Row],[ScoreHome]]-Table1[[#This Row],[ScoreAway]])</f>
        <v>17</v>
      </c>
      <c r="O2475">
        <f>IF(Table1[[#This Row],[SpreadActual]]&lt;Table1[[#This Row],[SpreadFavorite]],1,0)</f>
        <v>0</v>
      </c>
      <c r="Q2475" t="s">
        <v>126</v>
      </c>
      <c r="R2475" t="b">
        <v>0</v>
      </c>
      <c r="S2475">
        <v>30</v>
      </c>
      <c r="T2475">
        <v>20</v>
      </c>
      <c r="U2475">
        <v>61</v>
      </c>
    </row>
    <row r="2476" spans="1:22" x14ac:dyDescent="0.2">
      <c r="A2476" s="1">
        <v>28834</v>
      </c>
      <c r="B2476">
        <v>1978</v>
      </c>
      <c r="C2476">
        <f>_xlfn.MAXIFS(Table1[ScheduleWeekWritten],Table1[ScheduleSeason],Table1[[#This Row],[ScheduleSeason]])</f>
        <v>16</v>
      </c>
      <c r="D2476">
        <v>15</v>
      </c>
      <c r="E2476" cm="1">
        <f t="array" ref="E2476">_xlfn.XLOOKUP(Table1[[#This Row],[ScheduleWeekWritten]],Table3[Game],100+Table3[Increase],Table1[[#This Row],[ScheduleWeekWritten]])</f>
        <v>15</v>
      </c>
      <c r="F2476" t="b">
        <v>0</v>
      </c>
      <c r="G2476" t="s">
        <v>58</v>
      </c>
      <c r="H2476">
        <v>13</v>
      </c>
      <c r="I2476">
        <v>31</v>
      </c>
      <c r="J2476" t="s">
        <v>67</v>
      </c>
      <c r="K2476" t="s">
        <v>68</v>
      </c>
      <c r="L2476" t="str">
        <f>_xlfn.XLOOKUP(Table1[[#This Row],[TeamFavoriteID]],Table2[team_id],Table2[team_name],_xlfn.XLOOKUP(Table1[[#This Row],[TeamFavoriteID]],Table2[team_id_pfr],Table2[team_name],"Even"))</f>
        <v>Dallas Cowboys</v>
      </c>
      <c r="M2476">
        <v>-4.5</v>
      </c>
      <c r="N2476">
        <f>IF(Table1[[#This Row],[TeamFavorite]]=Table1[[#This Row],[TeamHome]],Table1[[#This Row],[ScoreAway]]-Table1[[#This Row],[ScoreHome]],Table1[[#This Row],[ScoreHome]]-Table1[[#This Row],[ScoreAway]])</f>
        <v>-18</v>
      </c>
      <c r="O2476">
        <f>IF(Table1[[#This Row],[SpreadActual]]&lt;Table1[[#This Row],[SpreadFavorite]],1,0)</f>
        <v>1</v>
      </c>
      <c r="Q2476" t="s">
        <v>112</v>
      </c>
      <c r="R2476" t="b">
        <v>0</v>
      </c>
      <c r="S2476">
        <v>31</v>
      </c>
      <c r="T2476">
        <v>18</v>
      </c>
      <c r="U2476">
        <v>51</v>
      </c>
    </row>
    <row r="2477" spans="1:22" x14ac:dyDescent="0.2">
      <c r="A2477" s="1">
        <v>28834</v>
      </c>
      <c r="B2477">
        <v>1978</v>
      </c>
      <c r="C2477">
        <f>_xlfn.MAXIFS(Table1[ScheduleWeekWritten],Table1[ScheduleSeason],Table1[[#This Row],[ScheduleSeason]])</f>
        <v>16</v>
      </c>
      <c r="D2477">
        <v>15</v>
      </c>
      <c r="E2477" cm="1">
        <f t="array" ref="E2477">_xlfn.XLOOKUP(Table1[[#This Row],[ScheduleWeekWritten]],Table3[Game],100+Table3[Increase],Table1[[#This Row],[ScheduleWeekWritten]])</f>
        <v>15</v>
      </c>
      <c r="F2477" t="b">
        <v>0</v>
      </c>
      <c r="G2477" t="s">
        <v>27</v>
      </c>
      <c r="H2477">
        <v>37</v>
      </c>
      <c r="I2477">
        <v>10</v>
      </c>
      <c r="J2477" t="s">
        <v>128</v>
      </c>
      <c r="K2477" t="s">
        <v>29</v>
      </c>
      <c r="L2477" t="str">
        <f>_xlfn.XLOOKUP(Table1[[#This Row],[TeamFavoriteID]],Table2[team_id],Table2[team_name],_xlfn.XLOOKUP(Table1[[#This Row],[TeamFavoriteID]],Table2[team_id_pfr],Table2[team_name],"Even"))</f>
        <v>Los Angeles Chargers</v>
      </c>
      <c r="M2477">
        <v>-3</v>
      </c>
      <c r="N2477">
        <f>IF(Table1[[#This Row],[TeamFavorite]]=Table1[[#This Row],[TeamHome]],Table1[[#This Row],[ScoreAway]]-Table1[[#This Row],[ScoreHome]],Table1[[#This Row],[ScoreHome]]-Table1[[#This Row],[ScoreAway]])</f>
        <v>27</v>
      </c>
      <c r="O2477">
        <f>IF(Table1[[#This Row],[SpreadActual]]&lt;Table1[[#This Row],[SpreadFavorite]],1,0)</f>
        <v>0</v>
      </c>
      <c r="Q2477" t="s">
        <v>94</v>
      </c>
      <c r="R2477" t="b">
        <v>0</v>
      </c>
      <c r="S2477">
        <v>52</v>
      </c>
      <c r="T2477">
        <v>8</v>
      </c>
      <c r="U2477">
        <v>50</v>
      </c>
    </row>
    <row r="2478" spans="1:22" x14ac:dyDescent="0.2">
      <c r="A2478" s="1">
        <v>28834</v>
      </c>
      <c r="B2478">
        <v>1978</v>
      </c>
      <c r="C2478">
        <f>_xlfn.MAXIFS(Table1[ScheduleWeekWritten],Table1[ScheduleSeason],Table1[[#This Row],[ScheduleSeason]])</f>
        <v>16</v>
      </c>
      <c r="D2478">
        <v>15</v>
      </c>
      <c r="E2478" cm="1">
        <f t="array" ref="E2478">_xlfn.XLOOKUP(Table1[[#This Row],[ScheduleWeekWritten]],Table3[Game],100+Table3[Increase],Table1[[#This Row],[ScheduleWeekWritten]])</f>
        <v>15</v>
      </c>
      <c r="F2478" t="b">
        <v>0</v>
      </c>
      <c r="G2478" t="s">
        <v>53</v>
      </c>
      <c r="H2478">
        <v>6</v>
      </c>
      <c r="I2478">
        <v>3</v>
      </c>
      <c r="J2478" t="s">
        <v>127</v>
      </c>
      <c r="K2478" t="s">
        <v>87</v>
      </c>
      <c r="L2478" t="str">
        <f>_xlfn.XLOOKUP(Table1[[#This Row],[TeamFavoriteID]],Table2[team_id],Table2[team_name],_xlfn.XLOOKUP(Table1[[#This Row],[TeamFavoriteID]],Table2[team_id_pfr],Table2[team_name],"Even"))</f>
        <v>San Francisco 49ers</v>
      </c>
      <c r="M2478">
        <v>-3.5</v>
      </c>
      <c r="N2478">
        <f>IF(Table1[[#This Row],[TeamFavorite]]=Table1[[#This Row],[TeamHome]],Table1[[#This Row],[ScoreAway]]-Table1[[#This Row],[ScoreHome]],Table1[[#This Row],[ScoreHome]]-Table1[[#This Row],[ScoreAway]])</f>
        <v>-3</v>
      </c>
      <c r="O2478">
        <f>IF(Table1[[#This Row],[SpreadActual]]&lt;Table1[[#This Row],[SpreadFavorite]],1,0)</f>
        <v>0</v>
      </c>
      <c r="Q2478" t="s">
        <v>118</v>
      </c>
      <c r="R2478" t="b">
        <v>0</v>
      </c>
      <c r="S2478">
        <v>44</v>
      </c>
      <c r="T2478">
        <v>4</v>
      </c>
      <c r="U2478">
        <v>56</v>
      </c>
    </row>
    <row r="2479" spans="1:22" x14ac:dyDescent="0.2">
      <c r="A2479" s="1">
        <v>28835</v>
      </c>
      <c r="B2479">
        <v>1978</v>
      </c>
      <c r="C2479">
        <f>_xlfn.MAXIFS(Table1[ScheduleWeekWritten],Table1[ScheduleSeason],Table1[[#This Row],[ScheduleSeason]])</f>
        <v>16</v>
      </c>
      <c r="D2479">
        <v>15</v>
      </c>
      <c r="E2479" cm="1">
        <f t="array" ref="E2479">_xlfn.XLOOKUP(Table1[[#This Row],[ScheduleWeekWritten]],Table3[Game],100+Table3[Increase],Table1[[#This Row],[ScheduleWeekWritten]])</f>
        <v>15</v>
      </c>
      <c r="F2479" t="b">
        <v>0</v>
      </c>
      <c r="G2479" t="s">
        <v>39</v>
      </c>
      <c r="H2479">
        <v>19</v>
      </c>
      <c r="I2479">
        <v>20</v>
      </c>
      <c r="J2479" t="s">
        <v>101</v>
      </c>
      <c r="K2479" t="s">
        <v>40</v>
      </c>
      <c r="L2479" t="str">
        <f>_xlfn.XLOOKUP(Table1[[#This Row],[TeamFavoriteID]],Table2[team_id],Table2[team_name],_xlfn.XLOOKUP(Table1[[#This Row],[TeamFavoriteID]],Table2[team_id_pfr],Table2[team_name],"Even"))</f>
        <v>Los Angeles Rams</v>
      </c>
      <c r="M2479">
        <v>-6.5</v>
      </c>
      <c r="N2479">
        <f>IF(Table1[[#This Row],[TeamFavorite]]=Table1[[#This Row],[TeamHome]],Table1[[#This Row],[ScoreAway]]-Table1[[#This Row],[ScoreHome]],Table1[[#This Row],[ScoreHome]]-Table1[[#This Row],[ScoreAway]])</f>
        <v>1</v>
      </c>
      <c r="O2479">
        <f>IF(Table1[[#This Row],[SpreadActual]]&lt;Table1[[#This Row],[SpreadFavorite]],1,0)</f>
        <v>0</v>
      </c>
      <c r="P2479">
        <v>35</v>
      </c>
      <c r="Q2479" t="s">
        <v>65</v>
      </c>
      <c r="R2479" t="b">
        <v>0</v>
      </c>
      <c r="S2479">
        <v>61</v>
      </c>
      <c r="T2479">
        <v>7</v>
      </c>
      <c r="U2479">
        <v>32</v>
      </c>
    </row>
    <row r="2480" spans="1:22" x14ac:dyDescent="0.2">
      <c r="A2480" s="1">
        <v>28840</v>
      </c>
      <c r="B2480">
        <v>1978</v>
      </c>
      <c r="C2480">
        <f>_xlfn.MAXIFS(Table1[ScheduleWeekWritten],Table1[ScheduleSeason],Table1[[#This Row],[ScheduleSeason]])</f>
        <v>16</v>
      </c>
      <c r="D2480">
        <v>16</v>
      </c>
      <c r="E2480" cm="1">
        <f t="array" ref="E2480">_xlfn.XLOOKUP(Table1[[#This Row],[ScheduleWeekWritten]],Table3[Game],100+Table3[Increase],Table1[[#This Row],[ScheduleWeekWritten]])</f>
        <v>16</v>
      </c>
      <c r="F2480" t="b">
        <v>0</v>
      </c>
      <c r="G2480" t="s">
        <v>24</v>
      </c>
      <c r="H2480">
        <v>17</v>
      </c>
      <c r="I2480">
        <v>21</v>
      </c>
      <c r="J2480" t="s">
        <v>49</v>
      </c>
      <c r="K2480" t="s">
        <v>88</v>
      </c>
      <c r="L2480" t="str">
        <f>_xlfn.XLOOKUP(Table1[[#This Row],[TeamFavoriteID]],Table2[team_id],Table2[team_name],_xlfn.XLOOKUP(Table1[[#This Row],[TeamFavoriteID]],Table2[team_id_pfr],Table2[team_name],"Even"))</f>
        <v>Denver Broncos</v>
      </c>
      <c r="M2480">
        <v>-1.5</v>
      </c>
      <c r="N2480">
        <f>IF(Table1[[#This Row],[TeamFavorite]]=Table1[[#This Row],[TeamHome]],Table1[[#This Row],[ScoreAway]]-Table1[[#This Row],[ScoreHome]],Table1[[#This Row],[ScoreHome]]-Table1[[#This Row],[ScoreAway]])</f>
        <v>4</v>
      </c>
      <c r="O2480">
        <f>IF(Table1[[#This Row],[SpreadActual]]&lt;Table1[[#This Row],[SpreadFavorite]],1,0)</f>
        <v>0</v>
      </c>
      <c r="Q2480" t="s">
        <v>71</v>
      </c>
      <c r="R2480" t="b">
        <v>0</v>
      </c>
      <c r="S2480">
        <v>26</v>
      </c>
      <c r="T2480">
        <v>12</v>
      </c>
      <c r="U2480">
        <v>56</v>
      </c>
    </row>
    <row r="2481" spans="1:22" x14ac:dyDescent="0.2">
      <c r="A2481" s="1">
        <v>28840</v>
      </c>
      <c r="B2481">
        <v>1978</v>
      </c>
      <c r="C2481">
        <f>_xlfn.MAXIFS(Table1[ScheduleWeekWritten],Table1[ScheduleSeason],Table1[[#This Row],[ScheduleSeason]])</f>
        <v>16</v>
      </c>
      <c r="D2481">
        <v>16</v>
      </c>
      <c r="E2481" cm="1">
        <f t="array" ref="E2481">_xlfn.XLOOKUP(Table1[[#This Row],[ScheduleWeekWritten]],Table3[Game],100+Table3[Increase],Table1[[#This Row],[ScheduleWeekWritten]])</f>
        <v>16</v>
      </c>
      <c r="F2481" t="b">
        <v>0</v>
      </c>
      <c r="G2481" t="s">
        <v>61</v>
      </c>
      <c r="H2481">
        <v>10</v>
      </c>
      <c r="I2481">
        <v>14</v>
      </c>
      <c r="J2481" t="s">
        <v>46</v>
      </c>
      <c r="K2481" t="s">
        <v>85</v>
      </c>
      <c r="L2481" t="str">
        <f>_xlfn.XLOOKUP(Table1[[#This Row],[TeamFavoriteID]],Table2[team_id],Table2[team_name],_xlfn.XLOOKUP(Table1[[#This Row],[TeamFavoriteID]],Table2[team_id_pfr],Table2[team_name],"Even"))</f>
        <v>Washington Commanders</v>
      </c>
      <c r="M2481">
        <v>-6</v>
      </c>
      <c r="N2481">
        <f>IF(Table1[[#This Row],[TeamFavorite]]=Table1[[#This Row],[TeamHome]],Table1[[#This Row],[ScoreAway]]-Table1[[#This Row],[ScoreHome]],Table1[[#This Row],[ScoreHome]]-Table1[[#This Row],[ScoreAway]])</f>
        <v>-4</v>
      </c>
      <c r="O2481">
        <f>IF(Table1[[#This Row],[SpreadActual]]&lt;Table1[[#This Row],[SpreadFavorite]],1,0)</f>
        <v>0</v>
      </c>
      <c r="Q2481" t="s">
        <v>64</v>
      </c>
      <c r="R2481" t="b">
        <v>0</v>
      </c>
      <c r="S2481">
        <v>46</v>
      </c>
      <c r="T2481">
        <v>11</v>
      </c>
      <c r="U2481">
        <v>39</v>
      </c>
    </row>
    <row r="2482" spans="1:22" x14ac:dyDescent="0.2">
      <c r="A2482" s="1">
        <v>28841</v>
      </c>
      <c r="B2482">
        <v>1978</v>
      </c>
      <c r="C2482">
        <f>_xlfn.MAXIFS(Table1[ScheduleWeekWritten],Table1[ScheduleSeason],Table1[[#This Row],[ScheduleSeason]])</f>
        <v>16</v>
      </c>
      <c r="D2482">
        <v>16</v>
      </c>
      <c r="E2482" cm="1">
        <f t="array" ref="E2482">_xlfn.XLOOKUP(Table1[[#This Row],[ScheduleWeekWritten]],Table3[Game],100+Table3[Increase],Table1[[#This Row],[ScheduleWeekWritten]])</f>
        <v>16</v>
      </c>
      <c r="F2482" t="b">
        <v>0</v>
      </c>
      <c r="G2482" t="s">
        <v>34</v>
      </c>
      <c r="H2482">
        <v>14</v>
      </c>
      <c r="I2482">
        <v>21</v>
      </c>
      <c r="J2482" t="s">
        <v>28</v>
      </c>
      <c r="K2482" t="s">
        <v>72</v>
      </c>
      <c r="L2482" t="str">
        <f>_xlfn.XLOOKUP(Table1[[#This Row],[TeamFavoriteID]],Table2[team_id],Table2[team_name],_xlfn.XLOOKUP(Table1[[#This Row],[TeamFavoriteID]],Table2[team_id_pfr],Table2[team_name],"Even"))</f>
        <v>Baltimore Colts</v>
      </c>
      <c r="M2482">
        <v>-3</v>
      </c>
      <c r="N2482">
        <f>IF(Table1[[#This Row],[TeamFavorite]]=Table1[[#This Row],[TeamHome]],Table1[[#This Row],[ScoreAway]]-Table1[[#This Row],[ScoreHome]],Table1[[#This Row],[ScoreHome]]-Table1[[#This Row],[ScoreAway]])</f>
        <v>7</v>
      </c>
      <c r="O2482">
        <f>IF(Table1[[#This Row],[SpreadActual]]&lt;Table1[[#This Row],[SpreadFavorite]],1,0)</f>
        <v>0</v>
      </c>
      <c r="Q2482" t="s">
        <v>80</v>
      </c>
      <c r="R2482" t="b">
        <v>0</v>
      </c>
      <c r="S2482">
        <v>45</v>
      </c>
      <c r="T2482">
        <v>22</v>
      </c>
      <c r="U2482">
        <v>46</v>
      </c>
    </row>
    <row r="2483" spans="1:22" x14ac:dyDescent="0.2">
      <c r="A2483" s="1">
        <v>28841</v>
      </c>
      <c r="B2483">
        <v>1978</v>
      </c>
      <c r="C2483">
        <f>_xlfn.MAXIFS(Table1[ScheduleWeekWritten],Table1[ScheduleSeason],Table1[[#This Row],[ScheduleSeason]])</f>
        <v>16</v>
      </c>
      <c r="D2483">
        <v>16</v>
      </c>
      <c r="E2483" cm="1">
        <f t="array" ref="E2483">_xlfn.XLOOKUP(Table1[[#This Row],[ScheduleWeekWritten]],Table3[Game],100+Table3[Increase],Table1[[#This Row],[ScheduleWeekWritten]])</f>
        <v>16</v>
      </c>
      <c r="F2483" t="b">
        <v>0</v>
      </c>
      <c r="G2483" t="s">
        <v>101</v>
      </c>
      <c r="H2483">
        <v>48</v>
      </c>
      <c r="I2483">
        <v>16</v>
      </c>
      <c r="J2483" t="s">
        <v>62</v>
      </c>
      <c r="K2483" t="s">
        <v>104</v>
      </c>
      <c r="L2483" t="str">
        <f>_xlfn.XLOOKUP(Table1[[#This Row],[TeamFavoriteID]],Table2[team_id],Table2[team_name],_xlfn.XLOOKUP(Table1[[#This Row],[TeamFavoriteID]],Table2[team_id_pfr],Table2[team_name],"Even"))</f>
        <v>Cincinnati Bengals</v>
      </c>
      <c r="M2483">
        <v>-3.5</v>
      </c>
      <c r="N2483">
        <f>IF(Table1[[#This Row],[TeamFavorite]]=Table1[[#This Row],[TeamHome]],Table1[[#This Row],[ScoreAway]]-Table1[[#This Row],[ScoreHome]],Table1[[#This Row],[ScoreHome]]-Table1[[#This Row],[ScoreAway]])</f>
        <v>-32</v>
      </c>
      <c r="O2483">
        <f>IF(Table1[[#This Row],[SpreadActual]]&lt;Table1[[#This Row],[SpreadFavorite]],1,0)</f>
        <v>1</v>
      </c>
      <c r="Q2483" t="s">
        <v>111</v>
      </c>
      <c r="R2483" t="b">
        <v>0</v>
      </c>
      <c r="S2483">
        <v>34</v>
      </c>
      <c r="T2483">
        <v>16</v>
      </c>
      <c r="U2483">
        <v>67</v>
      </c>
    </row>
    <row r="2484" spans="1:22" x14ac:dyDescent="0.2">
      <c r="A2484" s="1">
        <v>28841</v>
      </c>
      <c r="B2484">
        <v>1978</v>
      </c>
      <c r="C2484">
        <f>_xlfn.MAXIFS(Table1[ScheduleWeekWritten],Table1[ScheduleSeason],Table1[[#This Row],[ScheduleSeason]])</f>
        <v>16</v>
      </c>
      <c r="D2484">
        <v>16</v>
      </c>
      <c r="E2484" cm="1">
        <f t="array" ref="E2484">_xlfn.XLOOKUP(Table1[[#This Row],[ScheduleWeekWritten]],Table3[Game],100+Table3[Increase],Table1[[#This Row],[ScheduleWeekWritten]])</f>
        <v>16</v>
      </c>
      <c r="F2484" t="b">
        <v>0</v>
      </c>
      <c r="G2484" t="s">
        <v>45</v>
      </c>
      <c r="H2484">
        <v>33</v>
      </c>
      <c r="I2484">
        <v>14</v>
      </c>
      <c r="J2484" t="s">
        <v>53</v>
      </c>
      <c r="K2484" t="s">
        <v>79</v>
      </c>
      <c r="L2484" t="str">
        <f>_xlfn.XLOOKUP(Table1[[#This Row],[TeamFavoriteID]],Table2[team_id],Table2[team_name],_xlfn.XLOOKUP(Table1[[#This Row],[TeamFavoriteID]],Table2[team_id_pfr],Table2[team_name],"Even"))</f>
        <v>Detroit Lions</v>
      </c>
      <c r="M2484">
        <v>-10</v>
      </c>
      <c r="N2484">
        <f>IF(Table1[[#This Row],[TeamFavorite]]=Table1[[#This Row],[TeamHome]],Table1[[#This Row],[ScoreAway]]-Table1[[#This Row],[ScoreHome]],Table1[[#This Row],[ScoreHome]]-Table1[[#This Row],[ScoreAway]])</f>
        <v>-19</v>
      </c>
      <c r="O2484">
        <f>IF(Table1[[#This Row],[SpreadActual]]&lt;Table1[[#This Row],[SpreadFavorite]],1,0)</f>
        <v>1</v>
      </c>
      <c r="Q2484" t="s">
        <v>125</v>
      </c>
      <c r="R2484" t="b">
        <v>0</v>
      </c>
      <c r="S2484">
        <v>72</v>
      </c>
      <c r="T2484">
        <v>0</v>
      </c>
      <c r="V2484" t="s">
        <v>103</v>
      </c>
    </row>
    <row r="2485" spans="1:22" x14ac:dyDescent="0.2">
      <c r="A2485" s="1">
        <v>28841</v>
      </c>
      <c r="B2485">
        <v>1978</v>
      </c>
      <c r="C2485">
        <f>_xlfn.MAXIFS(Table1[ScheduleWeekWritten],Table1[ScheduleSeason],Table1[[#This Row],[ScheduleSeason]])</f>
        <v>16</v>
      </c>
      <c r="D2485">
        <v>16</v>
      </c>
      <c r="E2485" cm="1">
        <f t="array" ref="E2485">_xlfn.XLOOKUP(Table1[[#This Row],[ScheduleWeekWritten]],Table3[Game],100+Table3[Increase],Table1[[#This Row],[ScheduleWeekWritten]])</f>
        <v>16</v>
      </c>
      <c r="F2485" t="b">
        <v>0</v>
      </c>
      <c r="G2485" t="s">
        <v>23</v>
      </c>
      <c r="H2485">
        <v>24</v>
      </c>
      <c r="I2485">
        <v>45</v>
      </c>
      <c r="J2485" t="s">
        <v>27</v>
      </c>
      <c r="K2485" t="s">
        <v>25</v>
      </c>
      <c r="L2485" t="str">
        <f>_xlfn.XLOOKUP(Table1[[#This Row],[TeamFavoriteID]],Table2[team_id],Table2[team_name],_xlfn.XLOOKUP(Table1[[#This Row],[TeamFavoriteID]],Table2[team_id_pfr],Table2[team_name],"Even"))</f>
        <v>Houston Oilers</v>
      </c>
      <c r="M2485">
        <v>-3.5</v>
      </c>
      <c r="N2485">
        <f>IF(Table1[[#This Row],[TeamFavorite]]=Table1[[#This Row],[TeamHome]],Table1[[#This Row],[ScoreAway]]-Table1[[#This Row],[ScoreHome]],Table1[[#This Row],[ScoreHome]]-Table1[[#This Row],[ScoreAway]])</f>
        <v>21</v>
      </c>
      <c r="O2485">
        <f>IF(Table1[[#This Row],[SpreadActual]]&lt;Table1[[#This Row],[SpreadFavorite]],1,0)</f>
        <v>0</v>
      </c>
      <c r="Q2485" t="s">
        <v>102</v>
      </c>
      <c r="R2485" t="b">
        <v>0</v>
      </c>
      <c r="S2485">
        <v>72</v>
      </c>
      <c r="T2485">
        <v>0</v>
      </c>
      <c r="V2485" t="s">
        <v>103</v>
      </c>
    </row>
    <row r="2486" spans="1:22" x14ac:dyDescent="0.2">
      <c r="A2486" s="1">
        <v>28841</v>
      </c>
      <c r="B2486">
        <v>1978</v>
      </c>
      <c r="C2486">
        <f>_xlfn.MAXIFS(Table1[ScheduleWeekWritten],Table1[ScheduleSeason],Table1[[#This Row],[ScheduleSeason]])</f>
        <v>16</v>
      </c>
      <c r="D2486">
        <v>16</v>
      </c>
      <c r="E2486" cm="1">
        <f t="array" ref="E2486">_xlfn.XLOOKUP(Table1[[#This Row],[ScheduleWeekWritten]],Table3[Game],100+Table3[Increase],Table1[[#This Row],[ScheduleWeekWritten]])</f>
        <v>16</v>
      </c>
      <c r="F2486" t="b">
        <v>0</v>
      </c>
      <c r="G2486" t="s">
        <v>39</v>
      </c>
      <c r="H2486">
        <v>31</v>
      </c>
      <c r="I2486">
        <v>14</v>
      </c>
      <c r="J2486" t="s">
        <v>33</v>
      </c>
      <c r="K2486" t="s">
        <v>40</v>
      </c>
      <c r="L2486" t="str">
        <f>_xlfn.XLOOKUP(Table1[[#This Row],[TeamFavoriteID]],Table2[team_id],Table2[team_name],_xlfn.XLOOKUP(Table1[[#This Row],[TeamFavoriteID]],Table2[team_id_pfr],Table2[team_name],"Even"))</f>
        <v>Los Angeles Rams</v>
      </c>
      <c r="M2486">
        <v>-8</v>
      </c>
      <c r="N2486">
        <f>IF(Table1[[#This Row],[TeamFavorite]]=Table1[[#This Row],[TeamHome]],Table1[[#This Row],[ScoreAway]]-Table1[[#This Row],[ScoreHome]],Table1[[#This Row],[ScoreHome]]-Table1[[#This Row],[ScoreAway]])</f>
        <v>-17</v>
      </c>
      <c r="O2486">
        <f>IF(Table1[[#This Row],[SpreadActual]]&lt;Table1[[#This Row],[SpreadFavorite]],1,0)</f>
        <v>1</v>
      </c>
      <c r="Q2486" t="s">
        <v>65</v>
      </c>
      <c r="R2486" t="b">
        <v>0</v>
      </c>
      <c r="S2486">
        <v>54</v>
      </c>
      <c r="T2486">
        <v>10</v>
      </c>
      <c r="U2486">
        <v>84</v>
      </c>
    </row>
    <row r="2487" spans="1:22" x14ac:dyDescent="0.2">
      <c r="A2487" s="1">
        <v>28841</v>
      </c>
      <c r="B2487">
        <v>1978</v>
      </c>
      <c r="C2487">
        <f>_xlfn.MAXIFS(Table1[ScheduleWeekWritten],Table1[ScheduleSeason],Table1[[#This Row],[ScheduleSeason]])</f>
        <v>16</v>
      </c>
      <c r="D2487">
        <v>16</v>
      </c>
      <c r="E2487" cm="1">
        <f t="array" ref="E2487">_xlfn.XLOOKUP(Table1[[#This Row],[ScheduleWeekWritten]],Table3[Game],100+Table3[Increase],Table1[[#This Row],[ScheduleWeekWritten]])</f>
        <v>16</v>
      </c>
      <c r="F2487" t="b">
        <v>0</v>
      </c>
      <c r="G2487" t="s">
        <v>31</v>
      </c>
      <c r="H2487">
        <v>7</v>
      </c>
      <c r="I2487">
        <v>30</v>
      </c>
      <c r="J2487" t="s">
        <v>67</v>
      </c>
      <c r="K2487" t="s">
        <v>68</v>
      </c>
      <c r="L2487" t="str">
        <f>_xlfn.XLOOKUP(Table1[[#This Row],[TeamFavoriteID]],Table2[team_id],Table2[team_name],_xlfn.XLOOKUP(Table1[[#This Row],[TeamFavoriteID]],Table2[team_id_pfr],Table2[team_name],"Even"))</f>
        <v>Dallas Cowboys</v>
      </c>
      <c r="M2487">
        <v>-6</v>
      </c>
      <c r="N2487">
        <f>IF(Table1[[#This Row],[TeamFavorite]]=Table1[[#This Row],[TeamHome]],Table1[[#This Row],[ScoreAway]]-Table1[[#This Row],[ScoreHome]],Table1[[#This Row],[ScoreHome]]-Table1[[#This Row],[ScoreAway]])</f>
        <v>-23</v>
      </c>
      <c r="O2487">
        <f>IF(Table1[[#This Row],[SpreadActual]]&lt;Table1[[#This Row],[SpreadFavorite]],1,0)</f>
        <v>1</v>
      </c>
      <c r="Q2487" t="s">
        <v>74</v>
      </c>
      <c r="R2487" t="b">
        <v>0</v>
      </c>
      <c r="S2487">
        <v>43</v>
      </c>
      <c r="T2487">
        <v>23</v>
      </c>
      <c r="U2487">
        <v>62</v>
      </c>
    </row>
    <row r="2488" spans="1:22" x14ac:dyDescent="0.2">
      <c r="A2488" s="1">
        <v>28841</v>
      </c>
      <c r="B2488">
        <v>1978</v>
      </c>
      <c r="C2488">
        <f>_xlfn.MAXIFS(Table1[ScheduleWeekWritten],Table1[ScheduleSeason],Table1[[#This Row],[ScheduleSeason]])</f>
        <v>16</v>
      </c>
      <c r="D2488">
        <v>16</v>
      </c>
      <c r="E2488" cm="1">
        <f t="array" ref="E2488">_xlfn.XLOOKUP(Table1[[#This Row],[ScheduleWeekWritten]],Table3[Game],100+Table3[Increase],Table1[[#This Row],[ScheduleWeekWritten]])</f>
        <v>16</v>
      </c>
      <c r="F2488" t="b">
        <v>0</v>
      </c>
      <c r="G2488" t="s">
        <v>20</v>
      </c>
      <c r="H2488">
        <v>27</v>
      </c>
      <c r="I2488">
        <v>20</v>
      </c>
      <c r="J2488" t="s">
        <v>54</v>
      </c>
      <c r="K2488" t="s">
        <v>21</v>
      </c>
      <c r="L2488" t="str">
        <f>_xlfn.XLOOKUP(Table1[[#This Row],[TeamFavoriteID]],Table2[team_id],Table2[team_name],_xlfn.XLOOKUP(Table1[[#This Row],[TeamFavoriteID]],Table2[team_id_pfr],Table2[team_name],"Even"))</f>
        <v>Las Vegas Raiders</v>
      </c>
      <c r="M2488">
        <v>-3</v>
      </c>
      <c r="N2488">
        <f>IF(Table1[[#This Row],[TeamFavorite]]=Table1[[#This Row],[TeamHome]],Table1[[#This Row],[ScoreAway]]-Table1[[#This Row],[ScoreHome]],Table1[[#This Row],[ScoreHome]]-Table1[[#This Row],[ScoreAway]])</f>
        <v>7</v>
      </c>
      <c r="O2488">
        <f>IF(Table1[[#This Row],[SpreadActual]]&lt;Table1[[#This Row],[SpreadFavorite]],1,0)</f>
        <v>0</v>
      </c>
      <c r="Q2488" t="s">
        <v>76</v>
      </c>
      <c r="R2488" t="b">
        <v>0</v>
      </c>
      <c r="S2488">
        <v>51</v>
      </c>
      <c r="T2488">
        <v>11</v>
      </c>
      <c r="U2488">
        <v>75</v>
      </c>
    </row>
    <row r="2489" spans="1:22" x14ac:dyDescent="0.2">
      <c r="A2489" s="1">
        <v>28841</v>
      </c>
      <c r="B2489">
        <v>1978</v>
      </c>
      <c r="C2489">
        <f>_xlfn.MAXIFS(Table1[ScheduleWeekWritten],Table1[ScheduleSeason],Table1[[#This Row],[ScheduleSeason]])</f>
        <v>16</v>
      </c>
      <c r="D2489">
        <v>16</v>
      </c>
      <c r="E2489" cm="1">
        <f t="array" ref="E2489">_xlfn.XLOOKUP(Table1[[#This Row],[ScheduleWeekWritten]],Table3[Game],100+Table3[Increase],Table1[[#This Row],[ScheduleWeekWritten]])</f>
        <v>16</v>
      </c>
      <c r="F2489" t="b">
        <v>0</v>
      </c>
      <c r="G2489" t="s">
        <v>58</v>
      </c>
      <c r="H2489">
        <v>20</v>
      </c>
      <c r="I2489">
        <v>3</v>
      </c>
      <c r="J2489" t="s">
        <v>50</v>
      </c>
      <c r="K2489" t="s">
        <v>77</v>
      </c>
      <c r="L2489" t="str">
        <f>_xlfn.XLOOKUP(Table1[[#This Row],[TeamFavoriteID]],Table2[team_id],Table2[team_name],_xlfn.XLOOKUP(Table1[[#This Row],[TeamFavoriteID]],Table2[team_id_pfr],Table2[team_name],"Even"))</f>
        <v>Philadelphia Eagles</v>
      </c>
      <c r="M2489">
        <v>-6.5</v>
      </c>
      <c r="N2489">
        <f>IF(Table1[[#This Row],[TeamFavorite]]=Table1[[#This Row],[TeamHome]],Table1[[#This Row],[ScoreAway]]-Table1[[#This Row],[ScoreHome]],Table1[[#This Row],[ScoreHome]]-Table1[[#This Row],[ScoreAway]])</f>
        <v>-17</v>
      </c>
      <c r="O2489">
        <f>IF(Table1[[#This Row],[SpreadActual]]&lt;Table1[[#This Row],[SpreadFavorite]],1,0)</f>
        <v>1</v>
      </c>
      <c r="Q2489" t="s">
        <v>112</v>
      </c>
      <c r="R2489" t="b">
        <v>0</v>
      </c>
      <c r="S2489">
        <v>43</v>
      </c>
      <c r="T2489">
        <v>22</v>
      </c>
      <c r="U2489">
        <v>53</v>
      </c>
    </row>
    <row r="2490" spans="1:22" x14ac:dyDescent="0.2">
      <c r="A2490" s="1">
        <v>28841</v>
      </c>
      <c r="B2490">
        <v>1978</v>
      </c>
      <c r="C2490">
        <f>_xlfn.MAXIFS(Table1[ScheduleWeekWritten],Table1[ScheduleSeason],Table1[[#This Row],[ScheduleSeason]])</f>
        <v>16</v>
      </c>
      <c r="D2490">
        <v>16</v>
      </c>
      <c r="E2490" cm="1">
        <f t="array" ref="E2490">_xlfn.XLOOKUP(Table1[[#This Row],[ScheduleWeekWritten]],Table3[Game],100+Table3[Increase],Table1[[#This Row],[ScheduleWeekWritten]])</f>
        <v>16</v>
      </c>
      <c r="F2490" t="b">
        <v>0</v>
      </c>
      <c r="G2490" t="s">
        <v>128</v>
      </c>
      <c r="H2490">
        <v>23</v>
      </c>
      <c r="I2490">
        <v>19</v>
      </c>
      <c r="J2490" t="s">
        <v>42</v>
      </c>
      <c r="K2490" t="s">
        <v>132</v>
      </c>
      <c r="L2490" t="str">
        <f>_xlfn.XLOOKUP(Table1[[#This Row],[TeamFavoriteID]],Table2[team_id],Table2[team_name],_xlfn.XLOOKUP(Table1[[#This Row],[TeamFavoriteID]],Table2[team_id_pfr],Table2[team_name],"Even"))</f>
        <v>Seattle Seahawks</v>
      </c>
      <c r="M2490">
        <v>-6.5</v>
      </c>
      <c r="N2490">
        <f>IF(Table1[[#This Row],[TeamFavorite]]=Table1[[#This Row],[TeamHome]],Table1[[#This Row],[ScoreAway]]-Table1[[#This Row],[ScoreHome]],Table1[[#This Row],[ScoreHome]]-Table1[[#This Row],[ScoreAway]])</f>
        <v>-4</v>
      </c>
      <c r="O2490">
        <f>IF(Table1[[#This Row],[SpreadActual]]&lt;Table1[[#This Row],[SpreadFavorite]],1,0)</f>
        <v>0</v>
      </c>
      <c r="Q2490" t="s">
        <v>129</v>
      </c>
      <c r="R2490" t="b">
        <v>0</v>
      </c>
      <c r="S2490">
        <v>72</v>
      </c>
      <c r="T2490">
        <v>0</v>
      </c>
      <c r="V2490" t="s">
        <v>103</v>
      </c>
    </row>
    <row r="2491" spans="1:22" x14ac:dyDescent="0.2">
      <c r="A2491" s="1">
        <v>28841</v>
      </c>
      <c r="B2491">
        <v>1978</v>
      </c>
      <c r="C2491">
        <f>_xlfn.MAXIFS(Table1[ScheduleWeekWritten],Table1[ScheduleSeason],Table1[[#This Row],[ScheduleSeason]])</f>
        <v>16</v>
      </c>
      <c r="D2491">
        <v>16</v>
      </c>
      <c r="E2491" cm="1">
        <f t="array" ref="E2491">_xlfn.XLOOKUP(Table1[[#This Row],[ScheduleWeekWritten]],Table3[Game],100+Table3[Increase],Table1[[#This Row],[ScheduleWeekWritten]])</f>
        <v>16</v>
      </c>
      <c r="F2491" t="b">
        <v>0</v>
      </c>
      <c r="G2491" t="s">
        <v>57</v>
      </c>
      <c r="H2491">
        <v>42</v>
      </c>
      <c r="I2491">
        <v>21</v>
      </c>
      <c r="J2491" t="s">
        <v>38</v>
      </c>
      <c r="K2491" t="s">
        <v>59</v>
      </c>
      <c r="L2491" t="str">
        <f>_xlfn.XLOOKUP(Table1[[#This Row],[TeamFavoriteID]],Table2[team_id],Table2[team_name],_xlfn.XLOOKUP(Table1[[#This Row],[TeamFavoriteID]],Table2[team_id_pfr],Table2[team_name],"Even"))</f>
        <v>Arizona Cardinals</v>
      </c>
      <c r="M2491">
        <v>-1</v>
      </c>
      <c r="N2491">
        <f>IF(Table1[[#This Row],[TeamFavorite]]=Table1[[#This Row],[TeamHome]],Table1[[#This Row],[ScoreAway]]-Table1[[#This Row],[ScoreHome]],Table1[[#This Row],[ScoreHome]]-Table1[[#This Row],[ScoreAway]])</f>
        <v>21</v>
      </c>
      <c r="O2491">
        <f>IF(Table1[[#This Row],[SpreadActual]]&lt;Table1[[#This Row],[SpreadFavorite]],1,0)</f>
        <v>0</v>
      </c>
      <c r="Q2491" t="s">
        <v>60</v>
      </c>
      <c r="R2491" t="b">
        <v>0</v>
      </c>
      <c r="S2491">
        <v>34</v>
      </c>
      <c r="T2491">
        <v>11</v>
      </c>
      <c r="U2491">
        <v>62</v>
      </c>
    </row>
    <row r="2492" spans="1:22" x14ac:dyDescent="0.2">
      <c r="A2492" s="1">
        <v>28841</v>
      </c>
      <c r="B2492">
        <v>1978</v>
      </c>
      <c r="C2492">
        <f>_xlfn.MAXIFS(Table1[ScheduleWeekWritten],Table1[ScheduleSeason],Table1[[#This Row],[ScheduleSeason]])</f>
        <v>16</v>
      </c>
      <c r="D2492">
        <v>16</v>
      </c>
      <c r="E2492" cm="1">
        <f t="array" ref="E2492">_xlfn.XLOOKUP(Table1[[#This Row],[ScheduleWeekWritten]],Table3[Game],100+Table3[Increase],Table1[[#This Row],[ScheduleWeekWritten]])</f>
        <v>16</v>
      </c>
      <c r="F2492" t="b">
        <v>0</v>
      </c>
      <c r="G2492" t="s">
        <v>127</v>
      </c>
      <c r="H2492">
        <v>10</v>
      </c>
      <c r="I2492">
        <v>17</v>
      </c>
      <c r="J2492" t="s">
        <v>95</v>
      </c>
      <c r="K2492" t="s">
        <v>98</v>
      </c>
      <c r="L2492" t="str">
        <f>_xlfn.XLOOKUP(Table1[[#This Row],[TeamFavoriteID]],Table2[team_id],Table2[team_name],_xlfn.XLOOKUP(Table1[[#This Row],[TeamFavoriteID]],Table2[team_id_pfr],Table2[team_name],"Even"))</f>
        <v>New Orleans Saints</v>
      </c>
      <c r="M2492">
        <v>-3.5</v>
      </c>
      <c r="N2492">
        <f>IF(Table1[[#This Row],[TeamFavorite]]=Table1[[#This Row],[TeamHome]],Table1[[#This Row],[ScoreAway]]-Table1[[#This Row],[ScoreHome]],Table1[[#This Row],[ScoreHome]]-Table1[[#This Row],[ScoreAway]])</f>
        <v>-7</v>
      </c>
      <c r="O2492">
        <f>IF(Table1[[#This Row],[SpreadActual]]&lt;Table1[[#This Row],[SpreadFavorite]],1,0)</f>
        <v>1</v>
      </c>
      <c r="Q2492" t="s">
        <v>130</v>
      </c>
      <c r="R2492" t="b">
        <v>0</v>
      </c>
      <c r="S2492">
        <v>65</v>
      </c>
      <c r="T2492">
        <v>7</v>
      </c>
      <c r="U2492">
        <v>79</v>
      </c>
    </row>
    <row r="2493" spans="1:22" x14ac:dyDescent="0.2">
      <c r="A2493" s="1">
        <v>28842</v>
      </c>
      <c r="B2493">
        <v>1978</v>
      </c>
      <c r="C2493">
        <f>_xlfn.MAXIFS(Table1[ScheduleWeekWritten],Table1[ScheduleSeason],Table1[[#This Row],[ScheduleSeason]])</f>
        <v>16</v>
      </c>
      <c r="D2493">
        <v>16</v>
      </c>
      <c r="E2493" cm="1">
        <f t="array" ref="E2493">_xlfn.XLOOKUP(Table1[[#This Row],[ScheduleWeekWritten]],Table3[Game],100+Table3[Increase],Table1[[#This Row],[ScheduleWeekWritten]])</f>
        <v>16</v>
      </c>
      <c r="F2493" t="b">
        <v>0</v>
      </c>
      <c r="G2493" t="s">
        <v>19</v>
      </c>
      <c r="H2493">
        <v>23</v>
      </c>
      <c r="I2493">
        <v>3</v>
      </c>
      <c r="J2493" t="s">
        <v>115</v>
      </c>
      <c r="K2493" t="s">
        <v>91</v>
      </c>
      <c r="L2493" t="str">
        <f>_xlfn.XLOOKUP(Table1[[#This Row],[TeamFavoriteID]],Table2[team_id],Table2[team_name],_xlfn.XLOOKUP(Table1[[#This Row],[TeamFavoriteID]],Table2[team_id_pfr],Table2[team_name],"Even"))</f>
        <v>Miami Dolphins</v>
      </c>
      <c r="M2493">
        <v>-3.5</v>
      </c>
      <c r="N2493">
        <f>IF(Table1[[#This Row],[TeamFavorite]]=Table1[[#This Row],[TeamHome]],Table1[[#This Row],[ScoreAway]]-Table1[[#This Row],[ScoreHome]],Table1[[#This Row],[ScoreHome]]-Table1[[#This Row],[ScoreAway]])</f>
        <v>-20</v>
      </c>
      <c r="O2493">
        <f>IF(Table1[[#This Row],[SpreadActual]]&lt;Table1[[#This Row],[SpreadFavorite]],1,0)</f>
        <v>1</v>
      </c>
      <c r="P2493">
        <v>40</v>
      </c>
      <c r="Q2493" t="s">
        <v>22</v>
      </c>
      <c r="R2493" t="b">
        <v>0</v>
      </c>
      <c r="S2493">
        <v>68</v>
      </c>
      <c r="T2493">
        <v>16</v>
      </c>
      <c r="U2493">
        <v>60</v>
      </c>
    </row>
    <row r="2494" spans="1:22" x14ac:dyDescent="0.2">
      <c r="A2494" s="1">
        <v>28848</v>
      </c>
      <c r="B2494">
        <v>1978</v>
      </c>
      <c r="C2494">
        <f>_xlfn.MAXIFS(Table1[ScheduleWeekWritten],Table1[ScheduleSeason],Table1[[#This Row],[ScheduleSeason]])</f>
        <v>16</v>
      </c>
      <c r="D2494" t="s">
        <v>134</v>
      </c>
      <c r="E2494" cm="1">
        <f t="array" ref="E2494">_xlfn.XLOOKUP(Table1[[#This Row],[ScheduleWeekWritten]],Table3[Game],100+Table3[Increase],Table1[[#This Row],[ScheduleWeekWritten]])</f>
        <v>101</v>
      </c>
      <c r="F2494" t="b">
        <v>1</v>
      </c>
      <c r="G2494" t="s">
        <v>38</v>
      </c>
      <c r="H2494">
        <v>14</v>
      </c>
      <c r="I2494">
        <v>13</v>
      </c>
      <c r="J2494" t="s">
        <v>58</v>
      </c>
      <c r="K2494" t="s">
        <v>109</v>
      </c>
      <c r="L2494" t="str">
        <f>_xlfn.XLOOKUP(Table1[[#This Row],[TeamFavoriteID]],Table2[team_id],Table2[team_name],_xlfn.XLOOKUP(Table1[[#This Row],[TeamFavoriteID]],Table2[team_id_pfr],Table2[team_name],"Even"))</f>
        <v>Atlanta Falcons</v>
      </c>
      <c r="M2494">
        <v>-2.5</v>
      </c>
      <c r="N2494">
        <f>IF(Table1[[#This Row],[TeamFavorite]]=Table1[[#This Row],[TeamHome]],Table1[[#This Row],[ScoreAway]]-Table1[[#This Row],[ScoreHome]],Table1[[#This Row],[ScoreHome]]-Table1[[#This Row],[ScoreAway]])</f>
        <v>-1</v>
      </c>
      <c r="O2494">
        <f>IF(Table1[[#This Row],[SpreadActual]]&lt;Table1[[#This Row],[SpreadFavorite]],1,0)</f>
        <v>0</v>
      </c>
      <c r="Q2494" t="s">
        <v>41</v>
      </c>
      <c r="R2494" t="b">
        <v>0</v>
      </c>
      <c r="S2494">
        <v>43</v>
      </c>
      <c r="T2494">
        <v>11</v>
      </c>
      <c r="U2494">
        <v>77</v>
      </c>
    </row>
    <row r="2495" spans="1:22" x14ac:dyDescent="0.2">
      <c r="A2495" s="1">
        <v>28848</v>
      </c>
      <c r="B2495">
        <v>1978</v>
      </c>
      <c r="C2495">
        <f>_xlfn.MAXIFS(Table1[ScheduleWeekWritten],Table1[ScheduleSeason],Table1[[#This Row],[ScheduleSeason]])</f>
        <v>16</v>
      </c>
      <c r="D2495" t="s">
        <v>134</v>
      </c>
      <c r="E2495" cm="1">
        <f t="array" ref="E2495">_xlfn.XLOOKUP(Table1[[#This Row],[ScheduleWeekWritten]],Table3[Game],100+Table3[Increase],Table1[[#This Row],[ScheduleWeekWritten]])</f>
        <v>101</v>
      </c>
      <c r="F2495" t="b">
        <v>1</v>
      </c>
      <c r="G2495" t="s">
        <v>19</v>
      </c>
      <c r="H2495">
        <v>9</v>
      </c>
      <c r="I2495">
        <v>17</v>
      </c>
      <c r="J2495" t="s">
        <v>23</v>
      </c>
      <c r="K2495" t="s">
        <v>91</v>
      </c>
      <c r="L2495" t="str">
        <f>_xlfn.XLOOKUP(Table1[[#This Row],[TeamFavoriteID]],Table2[team_id],Table2[team_name],_xlfn.XLOOKUP(Table1[[#This Row],[TeamFavoriteID]],Table2[team_id_pfr],Table2[team_name],"Even"))</f>
        <v>Miami Dolphins</v>
      </c>
      <c r="M2495">
        <v>-6.5</v>
      </c>
      <c r="N2495">
        <f>IF(Table1[[#This Row],[TeamFavorite]]=Table1[[#This Row],[TeamHome]],Table1[[#This Row],[ScoreAway]]-Table1[[#This Row],[ScoreHome]],Table1[[#This Row],[ScoreHome]]-Table1[[#This Row],[ScoreAway]])</f>
        <v>8</v>
      </c>
      <c r="O2495">
        <f>IF(Table1[[#This Row],[SpreadActual]]&lt;Table1[[#This Row],[SpreadFavorite]],1,0)</f>
        <v>0</v>
      </c>
      <c r="Q2495" t="s">
        <v>22</v>
      </c>
      <c r="R2495" t="b">
        <v>0</v>
      </c>
      <c r="S2495">
        <v>77</v>
      </c>
      <c r="T2495">
        <v>12</v>
      </c>
      <c r="U2495">
        <v>78</v>
      </c>
    </row>
    <row r="2496" spans="1:22" x14ac:dyDescent="0.2">
      <c r="A2496" s="1">
        <v>28854</v>
      </c>
      <c r="B2496">
        <v>1978</v>
      </c>
      <c r="C2496">
        <f>_xlfn.MAXIFS(Table1[ScheduleWeekWritten],Table1[ScheduleSeason],Table1[[#This Row],[ScheduleSeason]])</f>
        <v>16</v>
      </c>
      <c r="D2496" t="s">
        <v>99</v>
      </c>
      <c r="E2496" cm="1">
        <f t="array" ref="E2496">_xlfn.XLOOKUP(Table1[[#This Row],[ScheduleWeekWritten]],Table3[Game],100+Table3[Increase],Table1[[#This Row],[ScheduleWeekWritten]])</f>
        <v>102</v>
      </c>
      <c r="F2496" t="b">
        <v>1</v>
      </c>
      <c r="G2496" t="s">
        <v>67</v>
      </c>
      <c r="H2496">
        <v>27</v>
      </c>
      <c r="I2496">
        <v>20</v>
      </c>
      <c r="J2496" t="s">
        <v>38</v>
      </c>
      <c r="K2496" t="s">
        <v>68</v>
      </c>
      <c r="L2496" t="str">
        <f>_xlfn.XLOOKUP(Table1[[#This Row],[TeamFavoriteID]],Table2[team_id],Table2[team_name],_xlfn.XLOOKUP(Table1[[#This Row],[TeamFavoriteID]],Table2[team_id_pfr],Table2[team_name],"Even"))</f>
        <v>Dallas Cowboys</v>
      </c>
      <c r="M2496">
        <v>-15</v>
      </c>
      <c r="N2496">
        <f>IF(Table1[[#This Row],[TeamFavorite]]=Table1[[#This Row],[TeamHome]],Table1[[#This Row],[ScoreAway]]-Table1[[#This Row],[ScoreHome]],Table1[[#This Row],[ScoreHome]]-Table1[[#This Row],[ScoreAway]])</f>
        <v>-7</v>
      </c>
      <c r="O2496">
        <f>IF(Table1[[#This Row],[SpreadActual]]&lt;Table1[[#This Row],[SpreadFavorite]],1,0)</f>
        <v>0</v>
      </c>
      <c r="Q2496" t="s">
        <v>119</v>
      </c>
      <c r="R2496" t="b">
        <v>0</v>
      </c>
      <c r="S2496">
        <v>38</v>
      </c>
      <c r="T2496">
        <v>15</v>
      </c>
      <c r="U2496">
        <v>97</v>
      </c>
    </row>
    <row r="2497" spans="1:22" x14ac:dyDescent="0.2">
      <c r="A2497" s="1">
        <v>28854</v>
      </c>
      <c r="B2497">
        <v>1978</v>
      </c>
      <c r="C2497">
        <f>_xlfn.MAXIFS(Table1[ScheduleWeekWritten],Table1[ScheduleSeason],Table1[[#This Row],[ScheduleSeason]])</f>
        <v>16</v>
      </c>
      <c r="D2497" t="s">
        <v>99</v>
      </c>
      <c r="E2497" cm="1">
        <f t="array" ref="E2497">_xlfn.XLOOKUP(Table1[[#This Row],[ScheduleWeekWritten]],Table3[Game],100+Table3[Increase],Table1[[#This Row],[ScheduleWeekWritten]])</f>
        <v>102</v>
      </c>
      <c r="F2497" t="b">
        <v>1</v>
      </c>
      <c r="G2497" t="s">
        <v>49</v>
      </c>
      <c r="H2497">
        <v>33</v>
      </c>
      <c r="I2497">
        <v>10</v>
      </c>
      <c r="J2497" t="s">
        <v>24</v>
      </c>
      <c r="K2497" t="s">
        <v>51</v>
      </c>
      <c r="L2497" t="str">
        <f>_xlfn.XLOOKUP(Table1[[#This Row],[TeamFavoriteID]],Table2[team_id],Table2[team_name],_xlfn.XLOOKUP(Table1[[#This Row],[TeamFavoriteID]],Table2[team_id_pfr],Table2[team_name],"Even"))</f>
        <v>Pittsburgh Steelers</v>
      </c>
      <c r="M2497">
        <v>-7</v>
      </c>
      <c r="N2497">
        <f>IF(Table1[[#This Row],[TeamFavorite]]=Table1[[#This Row],[TeamHome]],Table1[[#This Row],[ScoreAway]]-Table1[[#This Row],[ScoreHome]],Table1[[#This Row],[ScoreHome]]-Table1[[#This Row],[ScoreAway]])</f>
        <v>-23</v>
      </c>
      <c r="O2497">
        <f>IF(Table1[[#This Row],[SpreadActual]]&lt;Table1[[#This Row],[SpreadFavorite]],1,0)</f>
        <v>1</v>
      </c>
      <c r="Q2497" t="s">
        <v>113</v>
      </c>
      <c r="R2497" t="b">
        <v>0</v>
      </c>
      <c r="S2497">
        <v>30</v>
      </c>
      <c r="T2497">
        <v>7</v>
      </c>
      <c r="U2497">
        <v>75</v>
      </c>
    </row>
    <row r="2498" spans="1:22" x14ac:dyDescent="0.2">
      <c r="A2498" s="1">
        <v>28855</v>
      </c>
      <c r="B2498">
        <v>1978</v>
      </c>
      <c r="C2498">
        <f>_xlfn.MAXIFS(Table1[ScheduleWeekWritten],Table1[ScheduleSeason],Table1[[#This Row],[ScheduleSeason]])</f>
        <v>16</v>
      </c>
      <c r="D2498" t="s">
        <v>99</v>
      </c>
      <c r="E2498" cm="1">
        <f t="array" ref="E2498">_xlfn.XLOOKUP(Table1[[#This Row],[ScheduleWeekWritten]],Table3[Game],100+Table3[Increase],Table1[[#This Row],[ScheduleWeekWritten]])</f>
        <v>102</v>
      </c>
      <c r="F2498" t="b">
        <v>1</v>
      </c>
      <c r="G2498" t="s">
        <v>39</v>
      </c>
      <c r="H2498">
        <v>34</v>
      </c>
      <c r="I2498">
        <v>10</v>
      </c>
      <c r="J2498" t="s">
        <v>54</v>
      </c>
      <c r="K2498" t="s">
        <v>40</v>
      </c>
      <c r="L2498" t="str">
        <f>_xlfn.XLOOKUP(Table1[[#This Row],[TeamFavoriteID]],Table2[team_id],Table2[team_name],_xlfn.XLOOKUP(Table1[[#This Row],[TeamFavoriteID]],Table2[team_id_pfr],Table2[team_name],"Even"))</f>
        <v>Los Angeles Rams</v>
      </c>
      <c r="M2498">
        <v>-7.5</v>
      </c>
      <c r="N2498">
        <f>IF(Table1[[#This Row],[TeamFavorite]]=Table1[[#This Row],[TeamHome]],Table1[[#This Row],[ScoreAway]]-Table1[[#This Row],[ScoreHome]],Table1[[#This Row],[ScoreHome]]-Table1[[#This Row],[ScoreAway]])</f>
        <v>-24</v>
      </c>
      <c r="O2498">
        <f>IF(Table1[[#This Row],[SpreadActual]]&lt;Table1[[#This Row],[SpreadFavorite]],1,0)</f>
        <v>1</v>
      </c>
      <c r="P2498">
        <v>36</v>
      </c>
      <c r="Q2498" t="s">
        <v>65</v>
      </c>
      <c r="R2498" t="b">
        <v>0</v>
      </c>
      <c r="S2498">
        <v>53</v>
      </c>
      <c r="T2498">
        <v>6</v>
      </c>
      <c r="U2498">
        <v>52</v>
      </c>
    </row>
    <row r="2499" spans="1:22" x14ac:dyDescent="0.2">
      <c r="A2499" s="1">
        <v>28855</v>
      </c>
      <c r="B2499">
        <v>1978</v>
      </c>
      <c r="C2499">
        <f>_xlfn.MAXIFS(Table1[ScheduleWeekWritten],Table1[ScheduleSeason],Table1[[#This Row],[ScheduleSeason]])</f>
        <v>16</v>
      </c>
      <c r="D2499" t="s">
        <v>99</v>
      </c>
      <c r="E2499" cm="1">
        <f t="array" ref="E2499">_xlfn.XLOOKUP(Table1[[#This Row],[ScheduleWeekWritten]],Table3[Game],100+Table3[Increase],Table1[[#This Row],[ScheduleWeekWritten]])</f>
        <v>102</v>
      </c>
      <c r="F2499" t="b">
        <v>1</v>
      </c>
      <c r="G2499" t="s">
        <v>115</v>
      </c>
      <c r="H2499">
        <v>14</v>
      </c>
      <c r="I2499">
        <v>31</v>
      </c>
      <c r="J2499" t="s">
        <v>23</v>
      </c>
      <c r="K2499" t="s">
        <v>70</v>
      </c>
      <c r="L2499" t="str">
        <f>_xlfn.XLOOKUP(Table1[[#This Row],[TeamFavoriteID]],Table2[team_id],Table2[team_name],_xlfn.XLOOKUP(Table1[[#This Row],[TeamFavoriteID]],Table2[team_id_pfr],Table2[team_name],"Even"))</f>
        <v>Boston Patriots</v>
      </c>
      <c r="M2499">
        <v>-6</v>
      </c>
      <c r="N2499">
        <f>IF(Table1[[#This Row],[TeamFavorite]]=Table1[[#This Row],[TeamHome]],Table1[[#This Row],[ScoreAway]]-Table1[[#This Row],[ScoreHome]],Table1[[#This Row],[ScoreHome]]-Table1[[#This Row],[ScoreAway]])</f>
        <v>-17</v>
      </c>
      <c r="O2499">
        <f>IF(Table1[[#This Row],[SpreadActual]]&lt;Table1[[#This Row],[SpreadFavorite]],1,0)</f>
        <v>1</v>
      </c>
      <c r="P2499">
        <v>37</v>
      </c>
      <c r="Q2499" t="s">
        <v>116</v>
      </c>
      <c r="R2499" t="b">
        <v>0</v>
      </c>
      <c r="S2499">
        <v>36</v>
      </c>
      <c r="T2499">
        <v>8</v>
      </c>
      <c r="U2499">
        <v>70</v>
      </c>
    </row>
    <row r="2500" spans="1:22" x14ac:dyDescent="0.2">
      <c r="A2500" s="1">
        <v>28862</v>
      </c>
      <c r="B2500">
        <v>1978</v>
      </c>
      <c r="C2500">
        <f>_xlfn.MAXIFS(Table1[ScheduleWeekWritten],Table1[ScheduleSeason],Table1[[#This Row],[ScheduleSeason]])</f>
        <v>16</v>
      </c>
      <c r="D2500" t="s">
        <v>92</v>
      </c>
      <c r="E2500" cm="1">
        <f t="array" ref="E2500">_xlfn.XLOOKUP(Table1[[#This Row],[ScheduleWeekWritten]],Table3[Game],100+Table3[Increase],Table1[[#This Row],[ScheduleWeekWritten]])</f>
        <v>103</v>
      </c>
      <c r="F2500" t="b">
        <v>1</v>
      </c>
      <c r="G2500" t="s">
        <v>39</v>
      </c>
      <c r="H2500">
        <v>0</v>
      </c>
      <c r="I2500">
        <v>28</v>
      </c>
      <c r="J2500" t="s">
        <v>67</v>
      </c>
      <c r="K2500" t="s">
        <v>68</v>
      </c>
      <c r="L2500" t="str">
        <f>_xlfn.XLOOKUP(Table1[[#This Row],[TeamFavoriteID]],Table2[team_id],Table2[team_name],_xlfn.XLOOKUP(Table1[[#This Row],[TeamFavoriteID]],Table2[team_id_pfr],Table2[team_name],"Even"))</f>
        <v>Dallas Cowboys</v>
      </c>
      <c r="M2500">
        <v>-3.5</v>
      </c>
      <c r="N2500">
        <f>IF(Table1[[#This Row],[TeamFavorite]]=Table1[[#This Row],[TeamHome]],Table1[[#This Row],[ScoreAway]]-Table1[[#This Row],[ScoreHome]],Table1[[#This Row],[ScoreHome]]-Table1[[#This Row],[ScoreAway]])</f>
        <v>-28</v>
      </c>
      <c r="O2500">
        <f>IF(Table1[[#This Row],[SpreadActual]]&lt;Table1[[#This Row],[SpreadFavorite]],1,0)</f>
        <v>1</v>
      </c>
      <c r="P2500">
        <v>36.5</v>
      </c>
      <c r="Q2500" t="s">
        <v>65</v>
      </c>
      <c r="R2500" t="b">
        <v>0</v>
      </c>
      <c r="S2500">
        <v>56</v>
      </c>
      <c r="T2500">
        <v>8</v>
      </c>
      <c r="U2500">
        <v>77</v>
      </c>
    </row>
    <row r="2501" spans="1:22" x14ac:dyDescent="0.2">
      <c r="A2501" s="1">
        <v>28862</v>
      </c>
      <c r="B2501">
        <v>1978</v>
      </c>
      <c r="C2501">
        <f>_xlfn.MAXIFS(Table1[ScheduleWeekWritten],Table1[ScheduleSeason],Table1[[#This Row],[ScheduleSeason]])</f>
        <v>16</v>
      </c>
      <c r="D2501" t="s">
        <v>92</v>
      </c>
      <c r="E2501" cm="1">
        <f t="array" ref="E2501">_xlfn.XLOOKUP(Table1[[#This Row],[ScheduleWeekWritten]],Table3[Game],100+Table3[Increase],Table1[[#This Row],[ScheduleWeekWritten]])</f>
        <v>103</v>
      </c>
      <c r="F2501" t="b">
        <v>1</v>
      </c>
      <c r="G2501" t="s">
        <v>49</v>
      </c>
      <c r="H2501">
        <v>34</v>
      </c>
      <c r="I2501">
        <v>5</v>
      </c>
      <c r="J2501" t="s">
        <v>23</v>
      </c>
      <c r="K2501" t="s">
        <v>51</v>
      </c>
      <c r="L2501" t="str">
        <f>_xlfn.XLOOKUP(Table1[[#This Row],[TeamFavoriteID]],Table2[team_id],Table2[team_name],_xlfn.XLOOKUP(Table1[[#This Row],[TeamFavoriteID]],Table2[team_id_pfr],Table2[team_name],"Even"))</f>
        <v>Pittsburgh Steelers</v>
      </c>
      <c r="M2501">
        <v>-7</v>
      </c>
      <c r="N2501">
        <f>IF(Table1[[#This Row],[TeamFavorite]]=Table1[[#This Row],[TeamHome]],Table1[[#This Row],[ScoreAway]]-Table1[[#This Row],[ScoreHome]],Table1[[#This Row],[ScoreHome]]-Table1[[#This Row],[ScoreAway]])</f>
        <v>-29</v>
      </c>
      <c r="O2501">
        <f>IF(Table1[[#This Row],[SpreadActual]]&lt;Table1[[#This Row],[SpreadFavorite]],1,0)</f>
        <v>1</v>
      </c>
      <c r="P2501">
        <v>36</v>
      </c>
      <c r="Q2501" t="s">
        <v>113</v>
      </c>
      <c r="R2501" t="b">
        <v>0</v>
      </c>
      <c r="S2501">
        <v>25</v>
      </c>
      <c r="T2501">
        <v>8</v>
      </c>
      <c r="U2501">
        <v>85</v>
      </c>
    </row>
    <row r="2502" spans="1:22" x14ac:dyDescent="0.2">
      <c r="A2502" s="1">
        <v>28876</v>
      </c>
      <c r="B2502">
        <v>1978</v>
      </c>
      <c r="C2502">
        <f>_xlfn.MAXIFS(Table1[ScheduleWeekWritten],Table1[ScheduleSeason],Table1[[#This Row],[ScheduleSeason]])</f>
        <v>16</v>
      </c>
      <c r="D2502" t="s">
        <v>93</v>
      </c>
      <c r="E2502" cm="1">
        <f t="array" ref="E2502">_xlfn.XLOOKUP(Table1[[#This Row],[ScheduleWeekWritten]],Table3[Game],100+Table3[Increase],Table1[[#This Row],[ScheduleWeekWritten]])</f>
        <v>104</v>
      </c>
      <c r="F2502" t="b">
        <v>1</v>
      </c>
      <c r="G2502" t="s">
        <v>67</v>
      </c>
      <c r="H2502">
        <v>31</v>
      </c>
      <c r="I2502">
        <v>35</v>
      </c>
      <c r="J2502" t="s">
        <v>49</v>
      </c>
      <c r="K2502" t="s">
        <v>51</v>
      </c>
      <c r="L2502" t="str">
        <f>_xlfn.XLOOKUP(Table1[[#This Row],[TeamFavoriteID]],Table2[team_id],Table2[team_name],_xlfn.XLOOKUP(Table1[[#This Row],[TeamFavoriteID]],Table2[team_id_pfr],Table2[team_name],"Even"))</f>
        <v>Pittsburgh Steelers</v>
      </c>
      <c r="M2502">
        <v>-3.5</v>
      </c>
      <c r="N2502">
        <f>IF(Table1[[#This Row],[TeamFavorite]]=Table1[[#This Row],[TeamHome]],Table1[[#This Row],[ScoreAway]]-Table1[[#This Row],[ScoreHome]],Table1[[#This Row],[ScoreHome]]-Table1[[#This Row],[ScoreAway]])</f>
        <v>-4</v>
      </c>
      <c r="O2502">
        <f>IF(Table1[[#This Row],[SpreadActual]]&lt;Table1[[#This Row],[SpreadFavorite]],1,0)</f>
        <v>1</v>
      </c>
      <c r="P2502">
        <v>37</v>
      </c>
      <c r="Q2502" t="s">
        <v>22</v>
      </c>
      <c r="R2502" t="b">
        <v>1</v>
      </c>
      <c r="S2502">
        <v>71</v>
      </c>
      <c r="T2502">
        <v>18</v>
      </c>
      <c r="U2502">
        <v>84</v>
      </c>
      <c r="V2502" t="s">
        <v>2</v>
      </c>
    </row>
    <row r="2503" spans="1:22" x14ac:dyDescent="0.2">
      <c r="A2503" s="1">
        <v>29099</v>
      </c>
      <c r="B2503">
        <v>1979</v>
      </c>
      <c r="C2503">
        <f>_xlfn.MAXIFS(Table1[ScheduleWeekWritten],Table1[ScheduleSeason],Table1[[#This Row],[ScheduleSeason]])</f>
        <v>16</v>
      </c>
      <c r="D2503">
        <v>1</v>
      </c>
      <c r="E2503" cm="1">
        <f t="array" ref="E2503">_xlfn.XLOOKUP(Table1[[#This Row],[ScheduleWeekWritten]],Table3[Game],100+Table3[Increase],Table1[[#This Row],[ScheduleWeekWritten]])</f>
        <v>1</v>
      </c>
      <c r="F2503" t="b">
        <v>0</v>
      </c>
      <c r="G2503" t="s">
        <v>127</v>
      </c>
      <c r="H2503">
        <v>31</v>
      </c>
      <c r="I2503">
        <v>16</v>
      </c>
      <c r="J2503" t="s">
        <v>45</v>
      </c>
      <c r="K2503" t="s">
        <v>133</v>
      </c>
      <c r="L2503" t="str">
        <f>_xlfn.XLOOKUP(Table1[[#This Row],[TeamFavoriteID]],Table2[team_id],Table2[team_name],_xlfn.XLOOKUP(Table1[[#This Row],[TeamFavoriteID]],Table2[team_id_pfr],Table2[team_name],"Even"))</f>
        <v>Tampa Bay Buccaneers</v>
      </c>
      <c r="M2503">
        <v>-3</v>
      </c>
      <c r="N2503">
        <f>IF(Table1[[#This Row],[TeamFavorite]]=Table1[[#This Row],[TeamHome]],Table1[[#This Row],[ScoreAway]]-Table1[[#This Row],[ScoreHome]],Table1[[#This Row],[ScoreHome]]-Table1[[#This Row],[ScoreAway]])</f>
        <v>-15</v>
      </c>
      <c r="O2503">
        <f>IF(Table1[[#This Row],[SpreadActual]]&lt;Table1[[#This Row],[SpreadFavorite]],1,0)</f>
        <v>1</v>
      </c>
      <c r="P2503">
        <v>30</v>
      </c>
      <c r="Q2503" t="s">
        <v>130</v>
      </c>
      <c r="R2503" t="b">
        <v>0</v>
      </c>
      <c r="S2503">
        <v>79</v>
      </c>
      <c r="T2503">
        <v>9</v>
      </c>
      <c r="U2503">
        <v>87</v>
      </c>
    </row>
    <row r="2504" spans="1:22" x14ac:dyDescent="0.2">
      <c r="A2504" s="1">
        <v>29100</v>
      </c>
      <c r="B2504">
        <v>1979</v>
      </c>
      <c r="C2504">
        <f>_xlfn.MAXIFS(Table1[ScheduleWeekWritten],Table1[ScheduleSeason],Table1[[#This Row],[ScheduleSeason]])</f>
        <v>16</v>
      </c>
      <c r="D2504">
        <v>1</v>
      </c>
      <c r="E2504" cm="1">
        <f t="array" ref="E2504">_xlfn.XLOOKUP(Table1[[#This Row],[ScheduleWeekWritten]],Table3[Game],100+Table3[Increase],Table1[[#This Row],[ScheduleWeekWritten]])</f>
        <v>1</v>
      </c>
      <c r="F2504" t="b">
        <v>0</v>
      </c>
      <c r="G2504" t="s">
        <v>28</v>
      </c>
      <c r="H2504">
        <v>7</v>
      </c>
      <c r="I2504">
        <v>9</v>
      </c>
      <c r="J2504" t="s">
        <v>19</v>
      </c>
      <c r="K2504" t="s">
        <v>91</v>
      </c>
      <c r="L2504" t="str">
        <f>_xlfn.XLOOKUP(Table1[[#This Row],[TeamFavoriteID]],Table2[team_id],Table2[team_name],_xlfn.XLOOKUP(Table1[[#This Row],[TeamFavoriteID]],Table2[team_id_pfr],Table2[team_name],"Even"))</f>
        <v>Miami Dolphins</v>
      </c>
      <c r="M2504">
        <v>-5</v>
      </c>
      <c r="N2504">
        <f>IF(Table1[[#This Row],[TeamFavorite]]=Table1[[#This Row],[TeamHome]],Table1[[#This Row],[ScoreAway]]-Table1[[#This Row],[ScoreHome]],Table1[[#This Row],[ScoreHome]]-Table1[[#This Row],[ScoreAway]])</f>
        <v>-2</v>
      </c>
      <c r="O2504">
        <f>IF(Table1[[#This Row],[SpreadActual]]&lt;Table1[[#This Row],[SpreadFavorite]],1,0)</f>
        <v>0</v>
      </c>
      <c r="P2504">
        <v>39</v>
      </c>
      <c r="Q2504" t="s">
        <v>123</v>
      </c>
      <c r="R2504" t="b">
        <v>0</v>
      </c>
      <c r="S2504">
        <v>74</v>
      </c>
      <c r="T2504">
        <v>15</v>
      </c>
      <c r="U2504">
        <v>74</v>
      </c>
    </row>
    <row r="2505" spans="1:22" x14ac:dyDescent="0.2">
      <c r="A2505" s="1">
        <v>29100</v>
      </c>
      <c r="B2505">
        <v>1979</v>
      </c>
      <c r="C2505">
        <f>_xlfn.MAXIFS(Table1[ScheduleWeekWritten],Table1[ScheduleSeason],Table1[[#This Row],[ScheduleSeason]])</f>
        <v>16</v>
      </c>
      <c r="D2505">
        <v>1</v>
      </c>
      <c r="E2505" cm="1">
        <f t="array" ref="E2505">_xlfn.XLOOKUP(Table1[[#This Row],[ScheduleWeekWritten]],Table3[Game],100+Table3[Increase],Table1[[#This Row],[ScheduleWeekWritten]])</f>
        <v>1</v>
      </c>
      <c r="F2505" t="b">
        <v>0</v>
      </c>
      <c r="G2505" t="s">
        <v>46</v>
      </c>
      <c r="H2505">
        <v>6</v>
      </c>
      <c r="I2505">
        <v>3</v>
      </c>
      <c r="J2505" t="s">
        <v>33</v>
      </c>
      <c r="K2505" t="s">
        <v>47</v>
      </c>
      <c r="L2505" t="str">
        <f>_xlfn.XLOOKUP(Table1[[#This Row],[TeamFavoriteID]],Table2[team_id],Table2[team_name],_xlfn.XLOOKUP(Table1[[#This Row],[TeamFavoriteID]],Table2[team_id_pfr],Table2[team_name],"Even"))</f>
        <v>Chicago Bears</v>
      </c>
      <c r="M2505">
        <v>-3</v>
      </c>
      <c r="N2505">
        <f>IF(Table1[[#This Row],[TeamFavorite]]=Table1[[#This Row],[TeamHome]],Table1[[#This Row],[ScoreAway]]-Table1[[#This Row],[ScoreHome]],Table1[[#This Row],[ScoreHome]]-Table1[[#This Row],[ScoreAway]])</f>
        <v>-3</v>
      </c>
      <c r="O2505">
        <f>IF(Table1[[#This Row],[SpreadActual]]&lt;Table1[[#This Row],[SpreadFavorite]],1,0)</f>
        <v>0</v>
      </c>
      <c r="P2505">
        <v>31</v>
      </c>
      <c r="Q2505" t="s">
        <v>114</v>
      </c>
      <c r="R2505" t="b">
        <v>0</v>
      </c>
      <c r="S2505">
        <v>78</v>
      </c>
      <c r="T2505">
        <v>11</v>
      </c>
      <c r="U2505">
        <v>68</v>
      </c>
    </row>
    <row r="2506" spans="1:22" x14ac:dyDescent="0.2">
      <c r="A2506" s="1">
        <v>29100</v>
      </c>
      <c r="B2506">
        <v>1979</v>
      </c>
      <c r="C2506">
        <f>_xlfn.MAXIFS(Table1[ScheduleWeekWritten],Table1[ScheduleSeason],Table1[[#This Row],[ScheduleSeason]])</f>
        <v>16</v>
      </c>
      <c r="D2506">
        <v>1</v>
      </c>
      <c r="E2506" cm="1">
        <f t="array" ref="E2506">_xlfn.XLOOKUP(Table1[[#This Row],[ScheduleWeekWritten]],Table3[Game],100+Table3[Increase],Table1[[#This Row],[ScheduleWeekWritten]])</f>
        <v>1</v>
      </c>
      <c r="F2506" t="b">
        <v>0</v>
      </c>
      <c r="G2506" t="s">
        <v>24</v>
      </c>
      <c r="H2506">
        <v>10</v>
      </c>
      <c r="I2506">
        <v>0</v>
      </c>
      <c r="J2506" t="s">
        <v>101</v>
      </c>
      <c r="K2506" t="s">
        <v>88</v>
      </c>
      <c r="L2506" t="str">
        <f>_xlfn.XLOOKUP(Table1[[#This Row],[TeamFavoriteID]],Table2[team_id],Table2[team_name],_xlfn.XLOOKUP(Table1[[#This Row],[TeamFavoriteID]],Table2[team_id_pfr],Table2[team_name],"Even"))</f>
        <v>Denver Broncos</v>
      </c>
      <c r="M2506">
        <v>-3</v>
      </c>
      <c r="N2506">
        <f>IF(Table1[[#This Row],[TeamFavorite]]=Table1[[#This Row],[TeamHome]],Table1[[#This Row],[ScoreAway]]-Table1[[#This Row],[ScoreHome]],Table1[[#This Row],[ScoreHome]]-Table1[[#This Row],[ScoreAway]])</f>
        <v>-10</v>
      </c>
      <c r="O2506">
        <f>IF(Table1[[#This Row],[SpreadActual]]&lt;Table1[[#This Row],[SpreadFavorite]],1,0)</f>
        <v>1</v>
      </c>
      <c r="P2506">
        <v>31.5</v>
      </c>
      <c r="Q2506" t="s">
        <v>71</v>
      </c>
      <c r="R2506" t="b">
        <v>0</v>
      </c>
      <c r="S2506">
        <v>69</v>
      </c>
      <c r="T2506">
        <v>6</v>
      </c>
      <c r="U2506">
        <v>38</v>
      </c>
    </row>
    <row r="2507" spans="1:22" x14ac:dyDescent="0.2">
      <c r="A2507" s="1">
        <v>29100</v>
      </c>
      <c r="B2507">
        <v>1979</v>
      </c>
      <c r="C2507">
        <f>_xlfn.MAXIFS(Table1[ScheduleWeekWritten],Table1[ScheduleSeason],Table1[[#This Row],[ScheduleSeason]])</f>
        <v>16</v>
      </c>
      <c r="D2507">
        <v>1</v>
      </c>
      <c r="E2507" cm="1">
        <f t="array" ref="E2507">_xlfn.XLOOKUP(Table1[[#This Row],[ScheduleWeekWritten]],Table3[Game],100+Table3[Increase],Table1[[#This Row],[ScheduleWeekWritten]])</f>
        <v>1</v>
      </c>
      <c r="F2507" t="b">
        <v>0</v>
      </c>
      <c r="G2507" t="s">
        <v>42</v>
      </c>
      <c r="H2507">
        <v>14</v>
      </c>
      <c r="I2507">
        <v>0</v>
      </c>
      <c r="J2507" t="s">
        <v>34</v>
      </c>
      <c r="K2507" t="s">
        <v>75</v>
      </c>
      <c r="L2507" t="str">
        <f>_xlfn.XLOOKUP(Table1[[#This Row],[TeamFavoriteID]],Table2[team_id],Table2[team_name],_xlfn.XLOOKUP(Table1[[#This Row],[TeamFavoriteID]],Table2[team_id_pfr],Table2[team_name],"Even"))</f>
        <v>Kansas City Chiefs</v>
      </c>
      <c r="M2507">
        <v>-1</v>
      </c>
      <c r="N2507">
        <f>IF(Table1[[#This Row],[TeamFavorite]]=Table1[[#This Row],[TeamHome]],Table1[[#This Row],[ScoreAway]]-Table1[[#This Row],[ScoreHome]],Table1[[#This Row],[ScoreHome]]-Table1[[#This Row],[ScoreAway]])</f>
        <v>-14</v>
      </c>
      <c r="O2507">
        <f>IF(Table1[[#This Row],[SpreadActual]]&lt;Table1[[#This Row],[SpreadFavorite]],1,0)</f>
        <v>1</v>
      </c>
      <c r="P2507">
        <v>37</v>
      </c>
      <c r="Q2507" t="s">
        <v>117</v>
      </c>
      <c r="R2507" t="b">
        <v>0</v>
      </c>
      <c r="S2507">
        <v>76</v>
      </c>
      <c r="T2507">
        <v>8</v>
      </c>
      <c r="U2507">
        <v>71</v>
      </c>
    </row>
    <row r="2508" spans="1:22" x14ac:dyDescent="0.2">
      <c r="A2508" s="1">
        <v>29100</v>
      </c>
      <c r="B2508">
        <v>1979</v>
      </c>
      <c r="C2508">
        <f>_xlfn.MAXIFS(Table1[ScheduleWeekWritten],Table1[ScheduleSeason],Table1[[#This Row],[ScheduleSeason]])</f>
        <v>16</v>
      </c>
      <c r="D2508">
        <v>1</v>
      </c>
      <c r="E2508" cm="1">
        <f t="array" ref="E2508">_xlfn.XLOOKUP(Table1[[#This Row],[ScheduleWeekWritten]],Table3[Game],100+Table3[Increase],Table1[[#This Row],[ScheduleWeekWritten]])</f>
        <v>1</v>
      </c>
      <c r="F2508" t="b">
        <v>0</v>
      </c>
      <c r="G2508" t="s">
        <v>39</v>
      </c>
      <c r="H2508">
        <v>17</v>
      </c>
      <c r="I2508">
        <v>24</v>
      </c>
      <c r="J2508" t="s">
        <v>20</v>
      </c>
      <c r="K2508" t="s">
        <v>40</v>
      </c>
      <c r="L2508" t="str">
        <f>_xlfn.XLOOKUP(Table1[[#This Row],[TeamFavoriteID]],Table2[team_id],Table2[team_name],_xlfn.XLOOKUP(Table1[[#This Row],[TeamFavoriteID]],Table2[team_id_pfr],Table2[team_name],"Even"))</f>
        <v>Los Angeles Rams</v>
      </c>
      <c r="M2508">
        <v>-4</v>
      </c>
      <c r="N2508">
        <f>IF(Table1[[#This Row],[TeamFavorite]]=Table1[[#This Row],[TeamHome]],Table1[[#This Row],[ScoreAway]]-Table1[[#This Row],[ScoreHome]],Table1[[#This Row],[ScoreHome]]-Table1[[#This Row],[ScoreAway]])</f>
        <v>7</v>
      </c>
      <c r="O2508">
        <f>IF(Table1[[#This Row],[SpreadActual]]&lt;Table1[[#This Row],[SpreadFavorite]],1,0)</f>
        <v>0</v>
      </c>
      <c r="P2508">
        <v>36.5</v>
      </c>
      <c r="Q2508" t="s">
        <v>135</v>
      </c>
      <c r="R2508" t="b">
        <v>0</v>
      </c>
      <c r="S2508">
        <v>70</v>
      </c>
      <c r="T2508">
        <v>10</v>
      </c>
      <c r="U2508">
        <v>77</v>
      </c>
    </row>
    <row r="2509" spans="1:22" x14ac:dyDescent="0.2">
      <c r="A2509" s="1">
        <v>29100</v>
      </c>
      <c r="B2509">
        <v>1979</v>
      </c>
      <c r="C2509">
        <f>_xlfn.MAXIFS(Table1[ScheduleWeekWritten],Table1[ScheduleSeason],Table1[[#This Row],[ScheduleSeason]])</f>
        <v>16</v>
      </c>
      <c r="D2509">
        <v>1</v>
      </c>
      <c r="E2509" cm="1">
        <f t="array" ref="E2509">_xlfn.XLOOKUP(Table1[[#This Row],[ScheduleWeekWritten]],Table3[Game],100+Table3[Increase],Table1[[#This Row],[ScheduleWeekWritten]])</f>
        <v>1</v>
      </c>
      <c r="F2509" t="b">
        <v>0</v>
      </c>
      <c r="G2509" t="s">
        <v>54</v>
      </c>
      <c r="H2509">
        <v>28</v>
      </c>
      <c r="I2509">
        <v>22</v>
      </c>
      <c r="J2509" t="s">
        <v>53</v>
      </c>
      <c r="K2509" t="s">
        <v>55</v>
      </c>
      <c r="L2509" t="str">
        <f>_xlfn.XLOOKUP(Table1[[#This Row],[TeamFavoriteID]],Table2[team_id],Table2[team_name],_xlfn.XLOOKUP(Table1[[#This Row],[TeamFavoriteID]],Table2[team_id_pfr],Table2[team_name],"Even"))</f>
        <v>Minnesota Vikings</v>
      </c>
      <c r="M2509">
        <v>-7</v>
      </c>
      <c r="N2509">
        <f>IF(Table1[[#This Row],[TeamFavorite]]=Table1[[#This Row],[TeamHome]],Table1[[#This Row],[ScoreAway]]-Table1[[#This Row],[ScoreHome]],Table1[[#This Row],[ScoreHome]]-Table1[[#This Row],[ScoreAway]])</f>
        <v>-6</v>
      </c>
      <c r="O2509">
        <f>IF(Table1[[#This Row],[SpreadActual]]&lt;Table1[[#This Row],[SpreadFavorite]],1,0)</f>
        <v>0</v>
      </c>
      <c r="P2509">
        <v>32</v>
      </c>
      <c r="Q2509" t="s">
        <v>73</v>
      </c>
      <c r="R2509" t="b">
        <v>0</v>
      </c>
      <c r="S2509">
        <v>70</v>
      </c>
      <c r="T2509">
        <v>11</v>
      </c>
      <c r="U2509">
        <v>67</v>
      </c>
    </row>
    <row r="2510" spans="1:22" x14ac:dyDescent="0.2">
      <c r="A2510" s="1">
        <v>29100</v>
      </c>
      <c r="B2510">
        <v>1979</v>
      </c>
      <c r="C2510">
        <f>_xlfn.MAXIFS(Table1[ScheduleWeekWritten],Table1[ScheduleSeason],Table1[[#This Row],[ScheduleSeason]])</f>
        <v>16</v>
      </c>
      <c r="D2510">
        <v>1</v>
      </c>
      <c r="E2510" cm="1">
        <f t="array" ref="E2510">_xlfn.XLOOKUP(Table1[[#This Row],[ScheduleWeekWritten]],Table3[Game],100+Table3[Increase],Table1[[#This Row],[ScheduleWeekWritten]])</f>
        <v>1</v>
      </c>
      <c r="F2510" t="b">
        <v>0</v>
      </c>
      <c r="G2510" t="s">
        <v>95</v>
      </c>
      <c r="H2510">
        <v>34</v>
      </c>
      <c r="I2510">
        <v>40</v>
      </c>
      <c r="J2510" t="s">
        <v>38</v>
      </c>
      <c r="K2510" t="s">
        <v>98</v>
      </c>
      <c r="L2510" t="str">
        <f>_xlfn.XLOOKUP(Table1[[#This Row],[TeamFavoriteID]],Table2[team_id],Table2[team_name],_xlfn.XLOOKUP(Table1[[#This Row],[TeamFavoriteID]],Table2[team_id_pfr],Table2[team_name],"Even"))</f>
        <v>New Orleans Saints</v>
      </c>
      <c r="M2510">
        <v>-5</v>
      </c>
      <c r="N2510">
        <f>IF(Table1[[#This Row],[TeamFavorite]]=Table1[[#This Row],[TeamHome]],Table1[[#This Row],[ScoreAway]]-Table1[[#This Row],[ScoreHome]],Table1[[#This Row],[ScoreHome]]-Table1[[#This Row],[ScoreAway]])</f>
        <v>6</v>
      </c>
      <c r="O2510">
        <f>IF(Table1[[#This Row],[SpreadActual]]&lt;Table1[[#This Row],[SpreadFavorite]],1,0)</f>
        <v>0</v>
      </c>
      <c r="P2510">
        <v>32</v>
      </c>
      <c r="Q2510" t="s">
        <v>124</v>
      </c>
      <c r="R2510" t="b">
        <v>0</v>
      </c>
      <c r="S2510">
        <v>72</v>
      </c>
      <c r="T2510">
        <v>0</v>
      </c>
      <c r="V2510" t="s">
        <v>103</v>
      </c>
    </row>
    <row r="2511" spans="1:22" x14ac:dyDescent="0.2">
      <c r="A2511" s="1">
        <v>29100</v>
      </c>
      <c r="B2511">
        <v>1979</v>
      </c>
      <c r="C2511">
        <f>_xlfn.MAXIFS(Table1[ScheduleWeekWritten],Table1[ScheduleSeason],Table1[[#This Row],[ScheduleSeason]])</f>
        <v>16</v>
      </c>
      <c r="D2511">
        <v>1</v>
      </c>
      <c r="E2511" cm="1">
        <f t="array" ref="E2511">_xlfn.XLOOKUP(Table1[[#This Row],[ScheduleWeekWritten]],Table3[Game],100+Table3[Increase],Table1[[#This Row],[ScheduleWeekWritten]])</f>
        <v>1</v>
      </c>
      <c r="F2511" t="b">
        <v>0</v>
      </c>
      <c r="G2511" t="s">
        <v>31</v>
      </c>
      <c r="H2511">
        <v>22</v>
      </c>
      <c r="I2511">
        <v>25</v>
      </c>
      <c r="J2511" t="s">
        <v>62</v>
      </c>
      <c r="K2511" t="s">
        <v>32</v>
      </c>
      <c r="L2511" t="str">
        <f>_xlfn.XLOOKUP(Table1[[#This Row],[TeamFavoriteID]],Table2[team_id],Table2[team_name],_xlfn.XLOOKUP(Table1[[#This Row],[TeamFavoriteID]],Table2[team_id_pfr],Table2[team_name],"Even"))</f>
        <v>New York Jets</v>
      </c>
      <c r="M2511">
        <v>-2</v>
      </c>
      <c r="N2511">
        <f>IF(Table1[[#This Row],[TeamFavorite]]=Table1[[#This Row],[TeamHome]],Table1[[#This Row],[ScoreAway]]-Table1[[#This Row],[ScoreHome]],Table1[[#This Row],[ScoreHome]]-Table1[[#This Row],[ScoreAway]])</f>
        <v>3</v>
      </c>
      <c r="O2511">
        <f>IF(Table1[[#This Row],[SpreadActual]]&lt;Table1[[#This Row],[SpreadFavorite]],1,0)</f>
        <v>0</v>
      </c>
      <c r="P2511">
        <v>41</v>
      </c>
      <c r="Q2511" t="s">
        <v>126</v>
      </c>
      <c r="R2511" t="b">
        <v>0</v>
      </c>
      <c r="S2511">
        <v>73</v>
      </c>
      <c r="T2511">
        <v>10</v>
      </c>
      <c r="U2511">
        <v>76</v>
      </c>
    </row>
    <row r="2512" spans="1:22" x14ac:dyDescent="0.2">
      <c r="A2512" s="1">
        <v>29100</v>
      </c>
      <c r="B2512">
        <v>1979</v>
      </c>
      <c r="C2512">
        <f>_xlfn.MAXIFS(Table1[ScheduleWeekWritten],Table1[ScheduleSeason],Table1[[#This Row],[ScheduleSeason]])</f>
        <v>16</v>
      </c>
      <c r="D2512">
        <v>1</v>
      </c>
      <c r="E2512" cm="1">
        <f t="array" ref="E2512">_xlfn.XLOOKUP(Table1[[#This Row],[ScheduleWeekWritten]],Table3[Game],100+Table3[Increase],Table1[[#This Row],[ScheduleWeekWritten]])</f>
        <v>1</v>
      </c>
      <c r="F2512" t="b">
        <v>0</v>
      </c>
      <c r="G2512" t="s">
        <v>58</v>
      </c>
      <c r="H2512">
        <v>23</v>
      </c>
      <c r="I2512">
        <v>17</v>
      </c>
      <c r="J2512" t="s">
        <v>50</v>
      </c>
      <c r="K2512" t="s">
        <v>77</v>
      </c>
      <c r="L2512" t="str">
        <f>_xlfn.XLOOKUP(Table1[[#This Row],[TeamFavoriteID]],Table2[team_id],Table2[team_name],_xlfn.XLOOKUP(Table1[[#This Row],[TeamFavoriteID]],Table2[team_id_pfr],Table2[team_name],"Even"))</f>
        <v>Philadelphia Eagles</v>
      </c>
      <c r="M2512">
        <v>-7</v>
      </c>
      <c r="N2512">
        <f>IF(Table1[[#This Row],[TeamFavorite]]=Table1[[#This Row],[TeamHome]],Table1[[#This Row],[ScoreAway]]-Table1[[#This Row],[ScoreHome]],Table1[[#This Row],[ScoreHome]]-Table1[[#This Row],[ScoreAway]])</f>
        <v>-6</v>
      </c>
      <c r="O2512">
        <f>IF(Table1[[#This Row],[SpreadActual]]&lt;Table1[[#This Row],[SpreadFavorite]],1,0)</f>
        <v>0</v>
      </c>
      <c r="P2512">
        <v>31.5</v>
      </c>
      <c r="Q2512" t="s">
        <v>112</v>
      </c>
      <c r="R2512" t="b">
        <v>0</v>
      </c>
      <c r="S2512">
        <v>76</v>
      </c>
      <c r="T2512">
        <v>9</v>
      </c>
      <c r="U2512">
        <v>84</v>
      </c>
    </row>
    <row r="2513" spans="1:22" x14ac:dyDescent="0.2">
      <c r="A2513" s="1">
        <v>29100</v>
      </c>
      <c r="B2513">
        <v>1979</v>
      </c>
      <c r="C2513">
        <f>_xlfn.MAXIFS(Table1[ScheduleWeekWritten],Table1[ScheduleSeason],Table1[[#This Row],[ScheduleSeason]])</f>
        <v>16</v>
      </c>
      <c r="D2513">
        <v>1</v>
      </c>
      <c r="E2513" cm="1">
        <f t="array" ref="E2513">_xlfn.XLOOKUP(Table1[[#This Row],[ScheduleWeekWritten]],Table3[Game],100+Table3[Increase],Table1[[#This Row],[ScheduleWeekWritten]])</f>
        <v>1</v>
      </c>
      <c r="F2513" t="b">
        <v>0</v>
      </c>
      <c r="G2513" t="s">
        <v>128</v>
      </c>
      <c r="H2513">
        <v>16</v>
      </c>
      <c r="I2513">
        <v>33</v>
      </c>
      <c r="J2513" t="s">
        <v>27</v>
      </c>
      <c r="K2513" t="s">
        <v>132</v>
      </c>
      <c r="L2513" t="str">
        <f>_xlfn.XLOOKUP(Table1[[#This Row],[TeamFavoriteID]],Table2[team_id],Table2[team_name],_xlfn.XLOOKUP(Table1[[#This Row],[TeamFavoriteID]],Table2[team_id_pfr],Table2[team_name],"Even"))</f>
        <v>Seattle Seahawks</v>
      </c>
      <c r="M2513">
        <v>-2</v>
      </c>
      <c r="N2513">
        <f>IF(Table1[[#This Row],[TeamFavorite]]=Table1[[#This Row],[TeamHome]],Table1[[#This Row],[ScoreAway]]-Table1[[#This Row],[ScoreHome]],Table1[[#This Row],[ScoreHome]]-Table1[[#This Row],[ScoreAway]])</f>
        <v>17</v>
      </c>
      <c r="O2513">
        <f>IF(Table1[[#This Row],[SpreadActual]]&lt;Table1[[#This Row],[SpreadFavorite]],1,0)</f>
        <v>0</v>
      </c>
      <c r="P2513">
        <v>42.5</v>
      </c>
      <c r="Q2513" t="s">
        <v>129</v>
      </c>
      <c r="R2513" t="b">
        <v>0</v>
      </c>
      <c r="S2513">
        <v>72</v>
      </c>
      <c r="T2513">
        <v>0</v>
      </c>
      <c r="V2513" t="s">
        <v>103</v>
      </c>
    </row>
    <row r="2514" spans="1:22" x14ac:dyDescent="0.2">
      <c r="A2514" s="1">
        <v>29100</v>
      </c>
      <c r="B2514">
        <v>1979</v>
      </c>
      <c r="C2514">
        <f>_xlfn.MAXIFS(Table1[ScheduleWeekWritten],Table1[ScheduleSeason],Table1[[#This Row],[ScheduleSeason]])</f>
        <v>16</v>
      </c>
      <c r="D2514">
        <v>1</v>
      </c>
      <c r="E2514" cm="1">
        <f t="array" ref="E2514">_xlfn.XLOOKUP(Table1[[#This Row],[ScheduleWeekWritten]],Table3[Game],100+Table3[Increase],Table1[[#This Row],[ScheduleWeekWritten]])</f>
        <v>1</v>
      </c>
      <c r="F2514" t="b">
        <v>0</v>
      </c>
      <c r="G2514" t="s">
        <v>57</v>
      </c>
      <c r="H2514">
        <v>21</v>
      </c>
      <c r="I2514">
        <v>22</v>
      </c>
      <c r="J2514" t="s">
        <v>67</v>
      </c>
      <c r="K2514" t="s">
        <v>68</v>
      </c>
      <c r="L2514" t="str">
        <f>_xlfn.XLOOKUP(Table1[[#This Row],[TeamFavoriteID]],Table2[team_id],Table2[team_name],_xlfn.XLOOKUP(Table1[[#This Row],[TeamFavoriteID]],Table2[team_id_pfr],Table2[team_name],"Even"))</f>
        <v>Dallas Cowboys</v>
      </c>
      <c r="M2514">
        <v>-4</v>
      </c>
      <c r="N2514">
        <f>IF(Table1[[#This Row],[TeamFavorite]]=Table1[[#This Row],[TeamHome]],Table1[[#This Row],[ScoreAway]]-Table1[[#This Row],[ScoreHome]],Table1[[#This Row],[ScoreHome]]-Table1[[#This Row],[ScoreAway]])</f>
        <v>-1</v>
      </c>
      <c r="O2514">
        <f>IF(Table1[[#This Row],[SpreadActual]]&lt;Table1[[#This Row],[SpreadFavorite]],1,0)</f>
        <v>0</v>
      </c>
      <c r="P2514">
        <v>37</v>
      </c>
      <c r="Q2514" t="s">
        <v>60</v>
      </c>
      <c r="R2514" t="b">
        <v>0</v>
      </c>
      <c r="S2514">
        <v>76</v>
      </c>
      <c r="T2514">
        <v>7</v>
      </c>
      <c r="U2514">
        <v>73</v>
      </c>
    </row>
    <row r="2515" spans="1:22" x14ac:dyDescent="0.2">
      <c r="A2515" s="1">
        <v>29100</v>
      </c>
      <c r="B2515">
        <v>1979</v>
      </c>
      <c r="C2515">
        <f>_xlfn.MAXIFS(Table1[ScheduleWeekWritten],Table1[ScheduleSeason],Table1[[#This Row],[ScheduleSeason]])</f>
        <v>16</v>
      </c>
      <c r="D2515">
        <v>1</v>
      </c>
      <c r="E2515" cm="1">
        <f t="array" ref="E2515">_xlfn.XLOOKUP(Table1[[#This Row],[ScheduleWeekWritten]],Table3[Game],100+Table3[Increase],Table1[[#This Row],[ScheduleWeekWritten]])</f>
        <v>1</v>
      </c>
      <c r="F2515" t="b">
        <v>0</v>
      </c>
      <c r="G2515" t="s">
        <v>61</v>
      </c>
      <c r="H2515">
        <v>27</v>
      </c>
      <c r="I2515">
        <v>29</v>
      </c>
      <c r="J2515" t="s">
        <v>23</v>
      </c>
      <c r="K2515" t="s">
        <v>25</v>
      </c>
      <c r="L2515" t="str">
        <f>_xlfn.XLOOKUP(Table1[[#This Row],[TeamFavoriteID]],Table2[team_id],Table2[team_name],_xlfn.XLOOKUP(Table1[[#This Row],[TeamFavoriteID]],Table2[team_id_pfr],Table2[team_name],"Even"))</f>
        <v>Houston Oilers</v>
      </c>
      <c r="M2515">
        <v>-4</v>
      </c>
      <c r="N2515">
        <f>IF(Table1[[#This Row],[TeamFavorite]]=Table1[[#This Row],[TeamHome]],Table1[[#This Row],[ScoreAway]]-Table1[[#This Row],[ScoreHome]],Table1[[#This Row],[ScoreHome]]-Table1[[#This Row],[ScoreAway]])</f>
        <v>-2</v>
      </c>
      <c r="O2515">
        <f>IF(Table1[[#This Row],[SpreadActual]]&lt;Table1[[#This Row],[SpreadFavorite]],1,0)</f>
        <v>0</v>
      </c>
      <c r="P2515">
        <v>33</v>
      </c>
      <c r="Q2515" t="s">
        <v>64</v>
      </c>
      <c r="R2515" t="b">
        <v>0</v>
      </c>
      <c r="S2515">
        <v>80</v>
      </c>
      <c r="T2515">
        <v>11</v>
      </c>
      <c r="U2515">
        <v>85</v>
      </c>
    </row>
    <row r="2516" spans="1:22" x14ac:dyDescent="0.2">
      <c r="A2516" s="1">
        <v>29101</v>
      </c>
      <c r="B2516">
        <v>1979</v>
      </c>
      <c r="C2516">
        <f>_xlfn.MAXIFS(Table1[ScheduleWeekWritten],Table1[ScheduleSeason],Table1[[#This Row],[ScheduleSeason]])</f>
        <v>16</v>
      </c>
      <c r="D2516">
        <v>1</v>
      </c>
      <c r="E2516" cm="1">
        <f t="array" ref="E2516">_xlfn.XLOOKUP(Table1[[#This Row],[ScheduleWeekWritten]],Table3[Game],100+Table3[Increase],Table1[[#This Row],[ScheduleWeekWritten]])</f>
        <v>1</v>
      </c>
      <c r="F2516" t="b">
        <v>0</v>
      </c>
      <c r="G2516" t="s">
        <v>115</v>
      </c>
      <c r="H2516">
        <v>13</v>
      </c>
      <c r="I2516">
        <v>16</v>
      </c>
      <c r="J2516" t="s">
        <v>49</v>
      </c>
      <c r="K2516" t="s">
        <v>51</v>
      </c>
      <c r="L2516" t="str">
        <f>_xlfn.XLOOKUP(Table1[[#This Row],[TeamFavoriteID]],Table2[team_id],Table2[team_name],_xlfn.XLOOKUP(Table1[[#This Row],[TeamFavoriteID]],Table2[team_id_pfr],Table2[team_name],"Even"))</f>
        <v>Pittsburgh Steelers</v>
      </c>
      <c r="M2516">
        <v>-2</v>
      </c>
      <c r="N2516">
        <f>IF(Table1[[#This Row],[TeamFavorite]]=Table1[[#This Row],[TeamHome]],Table1[[#This Row],[ScoreAway]]-Table1[[#This Row],[ScoreHome]],Table1[[#This Row],[ScoreHome]]-Table1[[#This Row],[ScoreAway]])</f>
        <v>-3</v>
      </c>
      <c r="O2516">
        <f>IF(Table1[[#This Row],[SpreadActual]]&lt;Table1[[#This Row],[SpreadFavorite]],1,0)</f>
        <v>1</v>
      </c>
      <c r="P2516">
        <v>37</v>
      </c>
      <c r="Q2516" t="s">
        <v>116</v>
      </c>
      <c r="R2516" t="b">
        <v>0</v>
      </c>
      <c r="S2516">
        <v>78</v>
      </c>
      <c r="T2516">
        <v>13</v>
      </c>
      <c r="U2516">
        <v>80</v>
      </c>
    </row>
    <row r="2517" spans="1:22" x14ac:dyDescent="0.2">
      <c r="A2517" s="1">
        <v>29104</v>
      </c>
      <c r="B2517">
        <v>1979</v>
      </c>
      <c r="C2517">
        <f>_xlfn.MAXIFS(Table1[ScheduleWeekWritten],Table1[ScheduleSeason],Table1[[#This Row],[ScheduleSeason]])</f>
        <v>16</v>
      </c>
      <c r="D2517">
        <v>2</v>
      </c>
      <c r="E2517" cm="1">
        <f t="array" ref="E2517">_xlfn.XLOOKUP(Table1[[#This Row],[ScheduleWeekWritten]],Table3[Game],100+Table3[Increase],Table1[[#This Row],[ScheduleWeekWritten]])</f>
        <v>2</v>
      </c>
      <c r="F2517" t="b">
        <v>0</v>
      </c>
      <c r="G2517" t="s">
        <v>24</v>
      </c>
      <c r="H2517">
        <v>9</v>
      </c>
      <c r="I2517">
        <v>13</v>
      </c>
      <c r="J2517" t="s">
        <v>39</v>
      </c>
      <c r="K2517" t="s">
        <v>88</v>
      </c>
      <c r="L2517" t="str">
        <f>_xlfn.XLOOKUP(Table1[[#This Row],[TeamFavoriteID]],Table2[team_id],Table2[team_name],_xlfn.XLOOKUP(Table1[[#This Row],[TeamFavoriteID]],Table2[team_id_pfr],Table2[team_name],"Even"))</f>
        <v>Denver Broncos</v>
      </c>
      <c r="M2517">
        <v>-2</v>
      </c>
      <c r="N2517">
        <f>IF(Table1[[#This Row],[TeamFavorite]]=Table1[[#This Row],[TeamHome]],Table1[[#This Row],[ScoreAway]]-Table1[[#This Row],[ScoreHome]],Table1[[#This Row],[ScoreHome]]-Table1[[#This Row],[ScoreAway]])</f>
        <v>4</v>
      </c>
      <c r="O2517">
        <f>IF(Table1[[#This Row],[SpreadActual]]&lt;Table1[[#This Row],[SpreadFavorite]],1,0)</f>
        <v>0</v>
      </c>
      <c r="P2517">
        <v>31.5</v>
      </c>
      <c r="Q2517" t="s">
        <v>71</v>
      </c>
      <c r="R2517" t="b">
        <v>0</v>
      </c>
      <c r="S2517">
        <v>67</v>
      </c>
      <c r="T2517">
        <v>8</v>
      </c>
      <c r="U2517">
        <v>50</v>
      </c>
    </row>
    <row r="2518" spans="1:22" x14ac:dyDescent="0.2">
      <c r="A2518" s="1">
        <v>29107</v>
      </c>
      <c r="B2518">
        <v>1979</v>
      </c>
      <c r="C2518">
        <f>_xlfn.MAXIFS(Table1[ScheduleWeekWritten],Table1[ScheduleSeason],Table1[[#This Row],[ScheduleSeason]])</f>
        <v>16</v>
      </c>
      <c r="D2518">
        <v>2</v>
      </c>
      <c r="E2518" cm="1">
        <f t="array" ref="E2518">_xlfn.XLOOKUP(Table1[[#This Row],[ScheduleWeekWritten]],Table3[Game],100+Table3[Increase],Table1[[#This Row],[ScheduleWeekWritten]])</f>
        <v>2</v>
      </c>
      <c r="F2518" t="b">
        <v>0</v>
      </c>
      <c r="G2518" t="s">
        <v>34</v>
      </c>
      <c r="H2518">
        <v>26</v>
      </c>
      <c r="I2518">
        <v>29</v>
      </c>
      <c r="J2518" t="s">
        <v>127</v>
      </c>
      <c r="K2518" t="s">
        <v>89</v>
      </c>
      <c r="L2518" t="str">
        <f>_xlfn.XLOOKUP(Table1[[#This Row],[TeamFavoriteID]],Table2[team_id],Table2[team_name],_xlfn.XLOOKUP(Table1[[#This Row],[TeamFavoriteID]],Table2[team_id_pfr],Table2[team_name],"Even"))</f>
        <v>Even</v>
      </c>
      <c r="M2518">
        <v>0</v>
      </c>
      <c r="N2518">
        <f>IF(Table1[[#This Row],[TeamFavorite]]=Table1[[#This Row],[TeamHome]],Table1[[#This Row],[ScoreAway]]-Table1[[#This Row],[ScoreHome]],Table1[[#This Row],[ScoreHome]]-Table1[[#This Row],[ScoreAway]])</f>
        <v>-3</v>
      </c>
      <c r="O2518">
        <f>IF(Table1[[#This Row],[SpreadActual]]&lt;Table1[[#This Row],[SpreadFavorite]],1,0)</f>
        <v>1</v>
      </c>
      <c r="P2518">
        <v>33</v>
      </c>
      <c r="Q2518" t="s">
        <v>80</v>
      </c>
      <c r="R2518" t="b">
        <v>0</v>
      </c>
      <c r="S2518">
        <v>64</v>
      </c>
      <c r="T2518">
        <v>8</v>
      </c>
      <c r="U2518">
        <v>65</v>
      </c>
    </row>
    <row r="2519" spans="1:22" x14ac:dyDescent="0.2">
      <c r="A2519" s="1">
        <v>29107</v>
      </c>
      <c r="B2519">
        <v>1979</v>
      </c>
      <c r="C2519">
        <f>_xlfn.MAXIFS(Table1[ScheduleWeekWritten],Table1[ScheduleSeason],Table1[[#This Row],[ScheduleSeason]])</f>
        <v>16</v>
      </c>
      <c r="D2519">
        <v>2</v>
      </c>
      <c r="E2519" cm="1">
        <f t="array" ref="E2519">_xlfn.XLOOKUP(Table1[[#This Row],[ScheduleWeekWritten]],Table3[Game],100+Table3[Increase],Table1[[#This Row],[ScheduleWeekWritten]])</f>
        <v>2</v>
      </c>
      <c r="F2519" t="b">
        <v>0</v>
      </c>
      <c r="G2519" t="s">
        <v>28</v>
      </c>
      <c r="H2519">
        <v>51</v>
      </c>
      <c r="I2519">
        <v>24</v>
      </c>
      <c r="J2519" t="s">
        <v>101</v>
      </c>
      <c r="K2519" t="s">
        <v>104</v>
      </c>
      <c r="L2519" t="str">
        <f>_xlfn.XLOOKUP(Table1[[#This Row],[TeamFavoriteID]],Table2[team_id],Table2[team_name],_xlfn.XLOOKUP(Table1[[#This Row],[TeamFavoriteID]],Table2[team_id_pfr],Table2[team_name],"Even"))</f>
        <v>Cincinnati Bengals</v>
      </c>
      <c r="M2519">
        <v>-3</v>
      </c>
      <c r="N2519">
        <f>IF(Table1[[#This Row],[TeamFavorite]]=Table1[[#This Row],[TeamHome]],Table1[[#This Row],[ScoreAway]]-Table1[[#This Row],[ScoreHome]],Table1[[#This Row],[ScoreHome]]-Table1[[#This Row],[ScoreAway]])</f>
        <v>27</v>
      </c>
      <c r="O2519">
        <f>IF(Table1[[#This Row],[SpreadActual]]&lt;Table1[[#This Row],[SpreadFavorite]],1,0)</f>
        <v>0</v>
      </c>
      <c r="P2519">
        <v>34</v>
      </c>
      <c r="Q2519" t="s">
        <v>123</v>
      </c>
      <c r="R2519" t="b">
        <v>0</v>
      </c>
      <c r="S2519">
        <v>54</v>
      </c>
      <c r="T2519">
        <v>7</v>
      </c>
      <c r="U2519">
        <v>63</v>
      </c>
    </row>
    <row r="2520" spans="1:22" x14ac:dyDescent="0.2">
      <c r="A2520" s="1">
        <v>29107</v>
      </c>
      <c r="B2520">
        <v>1979</v>
      </c>
      <c r="C2520">
        <f>_xlfn.MAXIFS(Table1[ScheduleWeekWritten],Table1[ScheduleSeason],Table1[[#This Row],[ScheduleSeason]])</f>
        <v>16</v>
      </c>
      <c r="D2520">
        <v>2</v>
      </c>
      <c r="E2520" cm="1">
        <f t="array" ref="E2520">_xlfn.XLOOKUP(Table1[[#This Row],[ScheduleWeekWritten]],Table3[Game],100+Table3[Increase],Table1[[#This Row],[ScheduleWeekWritten]])</f>
        <v>2</v>
      </c>
      <c r="F2520" t="b">
        <v>0</v>
      </c>
      <c r="G2520" t="s">
        <v>46</v>
      </c>
      <c r="H2520">
        <v>26</v>
      </c>
      <c r="I2520">
        <v>7</v>
      </c>
      <c r="J2520" t="s">
        <v>54</v>
      </c>
      <c r="K2520" t="s">
        <v>47</v>
      </c>
      <c r="L2520" t="str">
        <f>_xlfn.XLOOKUP(Table1[[#This Row],[TeamFavoriteID]],Table2[team_id],Table2[team_name],_xlfn.XLOOKUP(Table1[[#This Row],[TeamFavoriteID]],Table2[team_id_pfr],Table2[team_name],"Even"))</f>
        <v>Chicago Bears</v>
      </c>
      <c r="M2520">
        <v>-6</v>
      </c>
      <c r="N2520">
        <f>IF(Table1[[#This Row],[TeamFavorite]]=Table1[[#This Row],[TeamHome]],Table1[[#This Row],[ScoreAway]]-Table1[[#This Row],[ScoreHome]],Table1[[#This Row],[ScoreHome]]-Table1[[#This Row],[ScoreAway]])</f>
        <v>-19</v>
      </c>
      <c r="O2520">
        <f>IF(Table1[[#This Row],[SpreadActual]]&lt;Table1[[#This Row],[SpreadFavorite]],1,0)</f>
        <v>1</v>
      </c>
      <c r="P2520">
        <v>31.5</v>
      </c>
      <c r="Q2520" t="s">
        <v>114</v>
      </c>
      <c r="R2520" t="b">
        <v>0</v>
      </c>
      <c r="S2520">
        <v>60</v>
      </c>
      <c r="T2520">
        <v>11</v>
      </c>
      <c r="U2520">
        <v>64</v>
      </c>
    </row>
    <row r="2521" spans="1:22" x14ac:dyDescent="0.2">
      <c r="A2521" s="1">
        <v>29107</v>
      </c>
      <c r="B2521">
        <v>1979</v>
      </c>
      <c r="C2521">
        <f>_xlfn.MAXIFS(Table1[ScheduleWeekWritten],Table1[ScheduleSeason],Table1[[#This Row],[ScheduleSeason]])</f>
        <v>16</v>
      </c>
      <c r="D2521">
        <v>2</v>
      </c>
      <c r="E2521" cm="1">
        <f t="array" ref="E2521">_xlfn.XLOOKUP(Table1[[#This Row],[ScheduleWeekWritten]],Table3[Game],100+Table3[Increase],Table1[[#This Row],[ScheduleWeekWritten]])</f>
        <v>2</v>
      </c>
      <c r="F2521" t="b">
        <v>0</v>
      </c>
      <c r="G2521" t="s">
        <v>45</v>
      </c>
      <c r="H2521">
        <v>24</v>
      </c>
      <c r="I2521">
        <v>27</v>
      </c>
      <c r="J2521" t="s">
        <v>61</v>
      </c>
      <c r="K2521" t="s">
        <v>89</v>
      </c>
      <c r="L2521" t="str">
        <f>_xlfn.XLOOKUP(Table1[[#This Row],[TeamFavoriteID]],Table2[team_id],Table2[team_name],_xlfn.XLOOKUP(Table1[[#This Row],[TeamFavoriteID]],Table2[team_id_pfr],Table2[team_name],"Even"))</f>
        <v>Even</v>
      </c>
      <c r="M2521">
        <v>0</v>
      </c>
      <c r="N2521">
        <f>IF(Table1[[#This Row],[TeamFavorite]]=Table1[[#This Row],[TeamHome]],Table1[[#This Row],[ScoreAway]]-Table1[[#This Row],[ScoreHome]],Table1[[#This Row],[ScoreHome]]-Table1[[#This Row],[ScoreAway]])</f>
        <v>-3</v>
      </c>
      <c r="O2521">
        <f>IF(Table1[[#This Row],[SpreadActual]]&lt;Table1[[#This Row],[SpreadFavorite]],1,0)</f>
        <v>1</v>
      </c>
      <c r="P2521">
        <v>35.5</v>
      </c>
      <c r="Q2521" t="s">
        <v>125</v>
      </c>
      <c r="R2521" t="b">
        <v>0</v>
      </c>
      <c r="S2521">
        <v>72</v>
      </c>
      <c r="T2521">
        <v>0</v>
      </c>
      <c r="V2521" t="s">
        <v>103</v>
      </c>
    </row>
    <row r="2522" spans="1:22" x14ac:dyDescent="0.2">
      <c r="A2522" s="1">
        <v>29107</v>
      </c>
      <c r="B2522">
        <v>1979</v>
      </c>
      <c r="C2522">
        <f>_xlfn.MAXIFS(Table1[ScheduleWeekWritten],Table1[ScheduleSeason],Table1[[#This Row],[ScheduleSeason]])</f>
        <v>16</v>
      </c>
      <c r="D2522">
        <v>2</v>
      </c>
      <c r="E2522" cm="1">
        <f t="array" ref="E2522">_xlfn.XLOOKUP(Table1[[#This Row],[ScheduleWeekWritten]],Table3[Game],100+Table3[Increase],Table1[[#This Row],[ScheduleWeekWritten]])</f>
        <v>2</v>
      </c>
      <c r="F2522" t="b">
        <v>0</v>
      </c>
      <c r="G2522" t="s">
        <v>33</v>
      </c>
      <c r="H2522">
        <v>28</v>
      </c>
      <c r="I2522">
        <v>19</v>
      </c>
      <c r="J2522" t="s">
        <v>95</v>
      </c>
      <c r="K2522" t="s">
        <v>35</v>
      </c>
      <c r="L2522" t="str">
        <f>_xlfn.XLOOKUP(Table1[[#This Row],[TeamFavoriteID]],Table2[team_id],Table2[team_name],_xlfn.XLOOKUP(Table1[[#This Row],[TeamFavoriteID]],Table2[team_id_pfr],Table2[team_name],"Even"))</f>
        <v>Green Bay Packers</v>
      </c>
      <c r="M2522">
        <v>-3</v>
      </c>
      <c r="N2522">
        <f>IF(Table1[[#This Row],[TeamFavorite]]=Table1[[#This Row],[TeamHome]],Table1[[#This Row],[ScoreAway]]-Table1[[#This Row],[ScoreHome]],Table1[[#This Row],[ScoreHome]]-Table1[[#This Row],[ScoreAway]])</f>
        <v>-9</v>
      </c>
      <c r="O2522">
        <f>IF(Table1[[#This Row],[SpreadActual]]&lt;Table1[[#This Row],[SpreadFavorite]],1,0)</f>
        <v>1</v>
      </c>
      <c r="P2522">
        <v>35</v>
      </c>
      <c r="Q2522" t="s">
        <v>36</v>
      </c>
      <c r="R2522" t="b">
        <v>0</v>
      </c>
      <c r="S2522">
        <v>60</v>
      </c>
      <c r="T2522">
        <v>13</v>
      </c>
      <c r="U2522">
        <v>71</v>
      </c>
    </row>
    <row r="2523" spans="1:22" x14ac:dyDescent="0.2">
      <c r="A2523" s="1">
        <v>29107</v>
      </c>
      <c r="B2523">
        <v>1979</v>
      </c>
      <c r="C2523">
        <f>_xlfn.MAXIFS(Table1[ScheduleWeekWritten],Table1[ScheduleSeason],Table1[[#This Row],[ScheduleSeason]])</f>
        <v>16</v>
      </c>
      <c r="D2523">
        <v>2</v>
      </c>
      <c r="E2523" cm="1">
        <f t="array" ref="E2523">_xlfn.XLOOKUP(Table1[[#This Row],[ScheduleWeekWritten]],Table3[Game],100+Table3[Increase],Table1[[#This Row],[ScheduleWeekWritten]])</f>
        <v>2</v>
      </c>
      <c r="F2523" t="b">
        <v>0</v>
      </c>
      <c r="G2523" t="s">
        <v>42</v>
      </c>
      <c r="H2523">
        <v>24</v>
      </c>
      <c r="I2523">
        <v>27</v>
      </c>
      <c r="J2523" t="s">
        <v>62</v>
      </c>
      <c r="K2523" t="s">
        <v>89</v>
      </c>
      <c r="L2523" t="str">
        <f>_xlfn.XLOOKUP(Table1[[#This Row],[TeamFavoriteID]],Table2[team_id],Table2[team_name],_xlfn.XLOOKUP(Table1[[#This Row],[TeamFavoriteID]],Table2[team_id_pfr],Table2[team_name],"Even"))</f>
        <v>Even</v>
      </c>
      <c r="M2523">
        <v>0</v>
      </c>
      <c r="N2523">
        <f>IF(Table1[[#This Row],[TeamFavorite]]=Table1[[#This Row],[TeamHome]],Table1[[#This Row],[ScoreAway]]-Table1[[#This Row],[ScoreHome]],Table1[[#This Row],[ScoreHome]]-Table1[[#This Row],[ScoreAway]])</f>
        <v>-3</v>
      </c>
      <c r="O2523">
        <f>IF(Table1[[#This Row],[SpreadActual]]&lt;Table1[[#This Row],[SpreadFavorite]],1,0)</f>
        <v>1</v>
      </c>
      <c r="P2523">
        <v>36</v>
      </c>
      <c r="Q2523" t="s">
        <v>117</v>
      </c>
      <c r="R2523" t="b">
        <v>0</v>
      </c>
      <c r="S2523">
        <v>71</v>
      </c>
      <c r="T2523">
        <v>14</v>
      </c>
      <c r="U2523">
        <v>60</v>
      </c>
    </row>
    <row r="2524" spans="1:22" x14ac:dyDescent="0.2">
      <c r="A2524" s="1">
        <v>29107</v>
      </c>
      <c r="B2524">
        <v>1979</v>
      </c>
      <c r="C2524">
        <f>_xlfn.MAXIFS(Table1[ScheduleWeekWritten],Table1[ScheduleSeason],Table1[[#This Row],[ScheduleSeason]])</f>
        <v>16</v>
      </c>
      <c r="D2524">
        <v>2</v>
      </c>
      <c r="E2524" cm="1">
        <f t="array" ref="E2524">_xlfn.XLOOKUP(Table1[[#This Row],[ScheduleWeekWritten]],Table3[Game],100+Table3[Increase],Table1[[#This Row],[ScheduleWeekWritten]])</f>
        <v>2</v>
      </c>
      <c r="F2524" t="b">
        <v>0</v>
      </c>
      <c r="G2524" t="s">
        <v>19</v>
      </c>
      <c r="H2524">
        <v>19</v>
      </c>
      <c r="I2524">
        <v>10</v>
      </c>
      <c r="J2524" t="s">
        <v>128</v>
      </c>
      <c r="K2524" t="s">
        <v>91</v>
      </c>
      <c r="L2524" t="str">
        <f>_xlfn.XLOOKUP(Table1[[#This Row],[TeamFavoriteID]],Table2[team_id],Table2[team_name],_xlfn.XLOOKUP(Table1[[#This Row],[TeamFavoriteID]],Table2[team_id_pfr],Table2[team_name],"Even"))</f>
        <v>Miami Dolphins</v>
      </c>
      <c r="M2524">
        <v>-7</v>
      </c>
      <c r="N2524">
        <f>IF(Table1[[#This Row],[TeamFavorite]]=Table1[[#This Row],[TeamHome]],Table1[[#This Row],[ScoreAway]]-Table1[[#This Row],[ScoreHome]],Table1[[#This Row],[ScoreHome]]-Table1[[#This Row],[ScoreAway]])</f>
        <v>-9</v>
      </c>
      <c r="O2524">
        <f>IF(Table1[[#This Row],[SpreadActual]]&lt;Table1[[#This Row],[SpreadFavorite]],1,0)</f>
        <v>1</v>
      </c>
      <c r="P2524">
        <v>40.5</v>
      </c>
      <c r="Q2524" t="s">
        <v>22</v>
      </c>
      <c r="R2524" t="b">
        <v>0</v>
      </c>
      <c r="S2524">
        <v>81</v>
      </c>
      <c r="T2524">
        <v>13</v>
      </c>
      <c r="U2524">
        <v>81</v>
      </c>
    </row>
    <row r="2525" spans="1:22" x14ac:dyDescent="0.2">
      <c r="A2525" s="1">
        <v>29107</v>
      </c>
      <c r="B2525">
        <v>1979</v>
      </c>
      <c r="C2525">
        <f>_xlfn.MAXIFS(Table1[ScheduleWeekWritten],Table1[ScheduleSeason],Table1[[#This Row],[ScheduleSeason]])</f>
        <v>16</v>
      </c>
      <c r="D2525">
        <v>2</v>
      </c>
      <c r="E2525" cm="1">
        <f t="array" ref="E2525">_xlfn.XLOOKUP(Table1[[#This Row],[ScheduleWeekWritten]],Table3[Game],100+Table3[Increase],Table1[[#This Row],[ScheduleWeekWritten]])</f>
        <v>2</v>
      </c>
      <c r="F2525" t="b">
        <v>0</v>
      </c>
      <c r="G2525" t="s">
        <v>115</v>
      </c>
      <c r="H2525">
        <v>56</v>
      </c>
      <c r="I2525">
        <v>3</v>
      </c>
      <c r="J2525" t="s">
        <v>31</v>
      </c>
      <c r="K2525" t="s">
        <v>70</v>
      </c>
      <c r="L2525" t="str">
        <f>_xlfn.XLOOKUP(Table1[[#This Row],[TeamFavoriteID]],Table2[team_id],Table2[team_name],_xlfn.XLOOKUP(Table1[[#This Row],[TeamFavoriteID]],Table2[team_id_pfr],Table2[team_name],"Even"))</f>
        <v>Boston Patriots</v>
      </c>
      <c r="M2525">
        <v>-8</v>
      </c>
      <c r="N2525">
        <f>IF(Table1[[#This Row],[TeamFavorite]]=Table1[[#This Row],[TeamHome]],Table1[[#This Row],[ScoreAway]]-Table1[[#This Row],[ScoreHome]],Table1[[#This Row],[ScoreHome]]-Table1[[#This Row],[ScoreAway]])</f>
        <v>53</v>
      </c>
      <c r="O2525">
        <f>IF(Table1[[#This Row],[SpreadActual]]&lt;Table1[[#This Row],[SpreadFavorite]],1,0)</f>
        <v>0</v>
      </c>
      <c r="P2525">
        <v>42</v>
      </c>
      <c r="Q2525" t="s">
        <v>116</v>
      </c>
      <c r="R2525" t="b">
        <v>0</v>
      </c>
      <c r="S2525">
        <v>59</v>
      </c>
      <c r="T2525">
        <v>12</v>
      </c>
      <c r="U2525">
        <v>68</v>
      </c>
    </row>
    <row r="2526" spans="1:22" x14ac:dyDescent="0.2">
      <c r="A2526" s="1">
        <v>29107</v>
      </c>
      <c r="B2526">
        <v>1979</v>
      </c>
      <c r="C2526">
        <f>_xlfn.MAXIFS(Table1[ScheduleWeekWritten],Table1[ScheduleSeason],Table1[[#This Row],[ScheduleSeason]])</f>
        <v>16</v>
      </c>
      <c r="D2526">
        <v>2</v>
      </c>
      <c r="E2526" cm="1">
        <f t="array" ref="E2526">_xlfn.XLOOKUP(Table1[[#This Row],[ScheduleWeekWritten]],Table3[Game],100+Table3[Increase],Table1[[#This Row],[ScheduleWeekWritten]])</f>
        <v>2</v>
      </c>
      <c r="F2526" t="b">
        <v>0</v>
      </c>
      <c r="G2526" t="s">
        <v>50</v>
      </c>
      <c r="H2526">
        <v>14</v>
      </c>
      <c r="I2526">
        <v>27</v>
      </c>
      <c r="J2526" t="s">
        <v>57</v>
      </c>
      <c r="K2526" t="s">
        <v>59</v>
      </c>
      <c r="L2526" t="str">
        <f>_xlfn.XLOOKUP(Table1[[#This Row],[TeamFavoriteID]],Table2[team_id],Table2[team_name],_xlfn.XLOOKUP(Table1[[#This Row],[TeamFavoriteID]],Table2[team_id_pfr],Table2[team_name],"Even"))</f>
        <v>Arizona Cardinals</v>
      </c>
      <c r="M2526">
        <v>-3</v>
      </c>
      <c r="N2526">
        <f>IF(Table1[[#This Row],[TeamFavorite]]=Table1[[#This Row],[TeamHome]],Table1[[#This Row],[ScoreAway]]-Table1[[#This Row],[ScoreHome]],Table1[[#This Row],[ScoreHome]]-Table1[[#This Row],[ScoreAway]])</f>
        <v>-13</v>
      </c>
      <c r="O2526">
        <f>IF(Table1[[#This Row],[SpreadActual]]&lt;Table1[[#This Row],[SpreadFavorite]],1,0)</f>
        <v>1</v>
      </c>
      <c r="P2526">
        <v>36</v>
      </c>
      <c r="Q2526" t="s">
        <v>126</v>
      </c>
      <c r="R2526" t="b">
        <v>0</v>
      </c>
      <c r="S2526">
        <v>63</v>
      </c>
      <c r="T2526">
        <v>13</v>
      </c>
      <c r="U2526">
        <v>54</v>
      </c>
    </row>
    <row r="2527" spans="1:22" x14ac:dyDescent="0.2">
      <c r="A2527" s="1">
        <v>29107</v>
      </c>
      <c r="B2527">
        <v>1979</v>
      </c>
      <c r="C2527">
        <f>_xlfn.MAXIFS(Table1[ScheduleWeekWritten],Table1[ScheduleSeason],Table1[[#This Row],[ScheduleSeason]])</f>
        <v>16</v>
      </c>
      <c r="D2527">
        <v>2</v>
      </c>
      <c r="E2527" cm="1">
        <f t="array" ref="E2527">_xlfn.XLOOKUP(Table1[[#This Row],[ScheduleWeekWritten]],Table3[Game],100+Table3[Increase],Table1[[#This Row],[ScheduleWeekWritten]])</f>
        <v>2</v>
      </c>
      <c r="F2527" t="b">
        <v>0</v>
      </c>
      <c r="G2527" t="s">
        <v>49</v>
      </c>
      <c r="H2527">
        <v>38</v>
      </c>
      <c r="I2527">
        <v>7</v>
      </c>
      <c r="J2527" t="s">
        <v>23</v>
      </c>
      <c r="K2527" t="s">
        <v>51</v>
      </c>
      <c r="L2527" t="str">
        <f>_xlfn.XLOOKUP(Table1[[#This Row],[TeamFavoriteID]],Table2[team_id],Table2[team_name],_xlfn.XLOOKUP(Table1[[#This Row],[TeamFavoriteID]],Table2[team_id_pfr],Table2[team_name],"Even"))</f>
        <v>Pittsburgh Steelers</v>
      </c>
      <c r="M2527">
        <v>-6</v>
      </c>
      <c r="N2527">
        <f>IF(Table1[[#This Row],[TeamFavorite]]=Table1[[#This Row],[TeamHome]],Table1[[#This Row],[ScoreAway]]-Table1[[#This Row],[ScoreHome]],Table1[[#This Row],[ScoreHome]]-Table1[[#This Row],[ScoreAway]])</f>
        <v>-31</v>
      </c>
      <c r="O2527">
        <f>IF(Table1[[#This Row],[SpreadActual]]&lt;Table1[[#This Row],[SpreadFavorite]],1,0)</f>
        <v>1</v>
      </c>
      <c r="P2527">
        <v>37</v>
      </c>
      <c r="Q2527" t="s">
        <v>113</v>
      </c>
      <c r="R2527" t="b">
        <v>0</v>
      </c>
      <c r="S2527">
        <v>55</v>
      </c>
      <c r="T2527">
        <v>6</v>
      </c>
      <c r="U2527">
        <v>69</v>
      </c>
    </row>
    <row r="2528" spans="1:22" x14ac:dyDescent="0.2">
      <c r="A2528" s="1">
        <v>29107</v>
      </c>
      <c r="B2528">
        <v>1979</v>
      </c>
      <c r="C2528">
        <f>_xlfn.MAXIFS(Table1[ScheduleWeekWritten],Table1[ScheduleSeason],Table1[[#This Row],[ScheduleSeason]])</f>
        <v>16</v>
      </c>
      <c r="D2528">
        <v>2</v>
      </c>
      <c r="E2528" cm="1">
        <f t="array" ref="E2528">_xlfn.XLOOKUP(Table1[[#This Row],[ScheduleWeekWritten]],Table3[Game],100+Table3[Increase],Table1[[#This Row],[ScheduleWeekWritten]])</f>
        <v>2</v>
      </c>
      <c r="F2528" t="b">
        <v>0</v>
      </c>
      <c r="G2528" t="s">
        <v>27</v>
      </c>
      <c r="H2528">
        <v>30</v>
      </c>
      <c r="I2528">
        <v>10</v>
      </c>
      <c r="J2528" t="s">
        <v>20</v>
      </c>
      <c r="K2528" t="s">
        <v>29</v>
      </c>
      <c r="L2528" t="str">
        <f>_xlfn.XLOOKUP(Table1[[#This Row],[TeamFavoriteID]],Table2[team_id],Table2[team_name],_xlfn.XLOOKUP(Table1[[#This Row],[TeamFavoriteID]],Table2[team_id_pfr],Table2[team_name],"Even"))</f>
        <v>Los Angeles Chargers</v>
      </c>
      <c r="M2528">
        <v>-3</v>
      </c>
      <c r="N2528">
        <f>IF(Table1[[#This Row],[TeamFavorite]]=Table1[[#This Row],[TeamHome]],Table1[[#This Row],[ScoreAway]]-Table1[[#This Row],[ScoreHome]],Table1[[#This Row],[ScoreHome]]-Table1[[#This Row],[ScoreAway]])</f>
        <v>20</v>
      </c>
      <c r="O2528">
        <f>IF(Table1[[#This Row],[SpreadActual]]&lt;Table1[[#This Row],[SpreadFavorite]],1,0)</f>
        <v>0</v>
      </c>
      <c r="P2528">
        <v>42</v>
      </c>
      <c r="Q2528" t="s">
        <v>94</v>
      </c>
      <c r="R2528" t="b">
        <v>0</v>
      </c>
      <c r="S2528">
        <v>73</v>
      </c>
      <c r="T2528">
        <v>9</v>
      </c>
      <c r="U2528">
        <v>82</v>
      </c>
    </row>
    <row r="2529" spans="1:22" x14ac:dyDescent="0.2">
      <c r="A2529" s="1">
        <v>29107</v>
      </c>
      <c r="B2529">
        <v>1979</v>
      </c>
      <c r="C2529">
        <f>_xlfn.MAXIFS(Table1[ScheduleWeekWritten],Table1[ScheduleSeason],Table1[[#This Row],[ScheduleSeason]])</f>
        <v>16</v>
      </c>
      <c r="D2529">
        <v>2</v>
      </c>
      <c r="E2529" cm="1">
        <f t="array" ref="E2529">_xlfn.XLOOKUP(Table1[[#This Row],[ScheduleWeekWritten]],Table3[Game],100+Table3[Increase],Table1[[#This Row],[ScheduleWeekWritten]])</f>
        <v>2</v>
      </c>
      <c r="F2529" t="b">
        <v>0</v>
      </c>
      <c r="G2529" t="s">
        <v>53</v>
      </c>
      <c r="H2529">
        <v>13</v>
      </c>
      <c r="I2529">
        <v>21</v>
      </c>
      <c r="J2529" t="s">
        <v>67</v>
      </c>
      <c r="K2529" t="s">
        <v>68</v>
      </c>
      <c r="L2529" t="str">
        <f>_xlfn.XLOOKUP(Table1[[#This Row],[TeamFavoriteID]],Table2[team_id],Table2[team_name],_xlfn.XLOOKUP(Table1[[#This Row],[TeamFavoriteID]],Table2[team_id_pfr],Table2[team_name],"Even"))</f>
        <v>Dallas Cowboys</v>
      </c>
      <c r="M2529">
        <v>-13</v>
      </c>
      <c r="N2529">
        <f>IF(Table1[[#This Row],[TeamFavorite]]=Table1[[#This Row],[TeamHome]],Table1[[#This Row],[ScoreAway]]-Table1[[#This Row],[ScoreHome]],Table1[[#This Row],[ScoreHome]]-Table1[[#This Row],[ScoreAway]])</f>
        <v>-8</v>
      </c>
      <c r="O2529">
        <f>IF(Table1[[#This Row],[SpreadActual]]&lt;Table1[[#This Row],[SpreadFavorite]],1,0)</f>
        <v>0</v>
      </c>
      <c r="P2529">
        <v>39</v>
      </c>
      <c r="Q2529" t="s">
        <v>118</v>
      </c>
      <c r="R2529" t="b">
        <v>0</v>
      </c>
      <c r="S2529">
        <v>65</v>
      </c>
      <c r="T2529">
        <v>15</v>
      </c>
      <c r="U2529">
        <v>65</v>
      </c>
    </row>
    <row r="2530" spans="1:22" x14ac:dyDescent="0.2">
      <c r="A2530" s="1">
        <v>29108</v>
      </c>
      <c r="B2530">
        <v>1979</v>
      </c>
      <c r="C2530">
        <f>_xlfn.MAXIFS(Table1[ScheduleWeekWritten],Table1[ScheduleSeason],Table1[[#This Row],[ScheduleSeason]])</f>
        <v>16</v>
      </c>
      <c r="D2530">
        <v>2</v>
      </c>
      <c r="E2530" cm="1">
        <f t="array" ref="E2530">_xlfn.XLOOKUP(Table1[[#This Row],[ScheduleWeekWritten]],Table3[Game],100+Table3[Increase],Table1[[#This Row],[ScheduleWeekWritten]])</f>
        <v>2</v>
      </c>
      <c r="F2530" t="b">
        <v>0</v>
      </c>
      <c r="G2530" t="s">
        <v>58</v>
      </c>
      <c r="H2530">
        <v>10</v>
      </c>
      <c r="I2530">
        <v>14</v>
      </c>
      <c r="J2530" t="s">
        <v>38</v>
      </c>
      <c r="K2530" t="s">
        <v>77</v>
      </c>
      <c r="L2530" t="str">
        <f>_xlfn.XLOOKUP(Table1[[#This Row],[TeamFavoriteID]],Table2[team_id],Table2[team_name],_xlfn.XLOOKUP(Table1[[#This Row],[TeamFavoriteID]],Table2[team_id_pfr],Table2[team_name],"Even"))</f>
        <v>Philadelphia Eagles</v>
      </c>
      <c r="M2530">
        <v>-4</v>
      </c>
      <c r="N2530">
        <f>IF(Table1[[#This Row],[TeamFavorite]]=Table1[[#This Row],[TeamHome]],Table1[[#This Row],[ScoreAway]]-Table1[[#This Row],[ScoreHome]],Table1[[#This Row],[ScoreHome]]-Table1[[#This Row],[ScoreAway]])</f>
        <v>4</v>
      </c>
      <c r="O2530">
        <f>IF(Table1[[#This Row],[SpreadActual]]&lt;Table1[[#This Row],[SpreadFavorite]],1,0)</f>
        <v>0</v>
      </c>
      <c r="P2530">
        <v>35.5</v>
      </c>
      <c r="Q2530" t="s">
        <v>112</v>
      </c>
      <c r="R2530" t="b">
        <v>0</v>
      </c>
      <c r="S2530">
        <v>65</v>
      </c>
      <c r="T2530">
        <v>7</v>
      </c>
      <c r="U2530">
        <v>72</v>
      </c>
    </row>
    <row r="2531" spans="1:22" x14ac:dyDescent="0.2">
      <c r="A2531" s="1">
        <v>29114</v>
      </c>
      <c r="B2531">
        <v>1979</v>
      </c>
      <c r="C2531">
        <f>_xlfn.MAXIFS(Table1[ScheduleWeekWritten],Table1[ScheduleSeason],Table1[[#This Row],[ScheduleSeason]])</f>
        <v>16</v>
      </c>
      <c r="D2531">
        <v>3</v>
      </c>
      <c r="E2531" cm="1">
        <f t="array" ref="E2531">_xlfn.XLOOKUP(Table1[[#This Row],[ScheduleWeekWritten]],Table3[Game],100+Table3[Increase],Table1[[#This Row],[ScheduleWeekWritten]])</f>
        <v>3</v>
      </c>
      <c r="F2531" t="b">
        <v>0</v>
      </c>
      <c r="G2531" t="s">
        <v>38</v>
      </c>
      <c r="H2531">
        <v>17</v>
      </c>
      <c r="I2531">
        <v>20</v>
      </c>
      <c r="J2531" t="s">
        <v>24</v>
      </c>
      <c r="K2531" t="s">
        <v>88</v>
      </c>
      <c r="L2531" t="str">
        <f>_xlfn.XLOOKUP(Table1[[#This Row],[TeamFavoriteID]],Table2[team_id],Table2[team_name],_xlfn.XLOOKUP(Table1[[#This Row],[TeamFavoriteID]],Table2[team_id_pfr],Table2[team_name],"Even"))</f>
        <v>Denver Broncos</v>
      </c>
      <c r="M2531">
        <v>-3</v>
      </c>
      <c r="N2531">
        <f>IF(Table1[[#This Row],[TeamFavorite]]=Table1[[#This Row],[TeamHome]],Table1[[#This Row],[ScoreAway]]-Table1[[#This Row],[ScoreHome]],Table1[[#This Row],[ScoreHome]]-Table1[[#This Row],[ScoreAway]])</f>
        <v>-3</v>
      </c>
      <c r="O2531">
        <f>IF(Table1[[#This Row],[SpreadActual]]&lt;Table1[[#This Row],[SpreadFavorite]],1,0)</f>
        <v>0</v>
      </c>
      <c r="P2531">
        <v>32</v>
      </c>
      <c r="Q2531" t="s">
        <v>41</v>
      </c>
      <c r="R2531" t="b">
        <v>0</v>
      </c>
      <c r="S2531">
        <v>71</v>
      </c>
      <c r="T2531">
        <v>15</v>
      </c>
      <c r="U2531">
        <v>76</v>
      </c>
    </row>
    <row r="2532" spans="1:22" x14ac:dyDescent="0.2">
      <c r="A2532" s="1">
        <v>29114</v>
      </c>
      <c r="B2532">
        <v>1979</v>
      </c>
      <c r="C2532">
        <f>_xlfn.MAXIFS(Table1[ScheduleWeekWritten],Table1[ScheduleSeason],Table1[[#This Row],[ScheduleSeason]])</f>
        <v>16</v>
      </c>
      <c r="D2532">
        <v>3</v>
      </c>
      <c r="E2532" cm="1">
        <f t="array" ref="E2532">_xlfn.XLOOKUP(Table1[[#This Row],[ScheduleWeekWritten]],Table3[Game],100+Table3[Increase],Table1[[#This Row],[ScheduleWeekWritten]])</f>
        <v>3</v>
      </c>
      <c r="F2532" t="b">
        <v>0</v>
      </c>
      <c r="G2532" t="s">
        <v>101</v>
      </c>
      <c r="H2532">
        <v>14</v>
      </c>
      <c r="I2532">
        <v>20</v>
      </c>
      <c r="J2532" t="s">
        <v>115</v>
      </c>
      <c r="K2532" t="s">
        <v>70</v>
      </c>
      <c r="L2532" t="str">
        <f>_xlfn.XLOOKUP(Table1[[#This Row],[TeamFavoriteID]],Table2[team_id],Table2[team_name],_xlfn.XLOOKUP(Table1[[#This Row],[TeamFavoriteID]],Table2[team_id_pfr],Table2[team_name],"Even"))</f>
        <v>Boston Patriots</v>
      </c>
      <c r="M2532">
        <v>-6</v>
      </c>
      <c r="N2532">
        <f>IF(Table1[[#This Row],[TeamFavorite]]=Table1[[#This Row],[TeamHome]],Table1[[#This Row],[ScoreAway]]-Table1[[#This Row],[ScoreHome]],Table1[[#This Row],[ScoreHome]]-Table1[[#This Row],[ScoreAway]])</f>
        <v>-6</v>
      </c>
      <c r="O2532">
        <f>IF(Table1[[#This Row],[SpreadActual]]&lt;Table1[[#This Row],[SpreadFavorite]],1,0)</f>
        <v>0</v>
      </c>
      <c r="P2532">
        <v>41</v>
      </c>
      <c r="Q2532" t="s">
        <v>111</v>
      </c>
      <c r="R2532" t="b">
        <v>0</v>
      </c>
      <c r="S2532">
        <v>58</v>
      </c>
      <c r="T2532">
        <v>7</v>
      </c>
      <c r="U2532">
        <v>59</v>
      </c>
    </row>
    <row r="2533" spans="1:22" x14ac:dyDescent="0.2">
      <c r="A2533" s="1">
        <v>29114</v>
      </c>
      <c r="B2533">
        <v>1979</v>
      </c>
      <c r="C2533">
        <f>_xlfn.MAXIFS(Table1[ScheduleWeekWritten],Table1[ScheduleSeason],Table1[[#This Row],[ScheduleSeason]])</f>
        <v>16</v>
      </c>
      <c r="D2533">
        <v>3</v>
      </c>
      <c r="E2533" cm="1">
        <f t="array" ref="E2533">_xlfn.XLOOKUP(Table1[[#This Row],[ScheduleWeekWritten]],Table3[Game],100+Table3[Increase],Table1[[#This Row],[ScheduleWeekWritten]])</f>
        <v>3</v>
      </c>
      <c r="F2533" t="b">
        <v>0</v>
      </c>
      <c r="G2533" t="s">
        <v>62</v>
      </c>
      <c r="H2533">
        <v>13</v>
      </c>
      <c r="I2533">
        <v>10</v>
      </c>
      <c r="J2533" t="s">
        <v>34</v>
      </c>
      <c r="K2533" t="s">
        <v>63</v>
      </c>
      <c r="L2533" t="str">
        <f>_xlfn.XLOOKUP(Table1[[#This Row],[TeamFavoriteID]],Table2[team_id],Table2[team_name],_xlfn.XLOOKUP(Table1[[#This Row],[TeamFavoriteID]],Table2[team_id_pfr],Table2[team_name],"Even"))</f>
        <v>Cleveland Browns</v>
      </c>
      <c r="M2533">
        <v>-7</v>
      </c>
      <c r="N2533">
        <f>IF(Table1[[#This Row],[TeamFavorite]]=Table1[[#This Row],[TeamHome]],Table1[[#This Row],[ScoreAway]]-Table1[[#This Row],[ScoreHome]],Table1[[#This Row],[ScoreHome]]-Table1[[#This Row],[ScoreAway]])</f>
        <v>-3</v>
      </c>
      <c r="O2533">
        <f>IF(Table1[[#This Row],[SpreadActual]]&lt;Table1[[#This Row],[SpreadFavorite]],1,0)</f>
        <v>0</v>
      </c>
      <c r="P2533">
        <v>42</v>
      </c>
      <c r="Q2533" t="s">
        <v>66</v>
      </c>
      <c r="R2533" t="b">
        <v>0</v>
      </c>
      <c r="S2533">
        <v>59</v>
      </c>
      <c r="T2533">
        <v>9</v>
      </c>
      <c r="U2533">
        <v>71</v>
      </c>
    </row>
    <row r="2534" spans="1:22" x14ac:dyDescent="0.2">
      <c r="A2534" s="1">
        <v>29114</v>
      </c>
      <c r="B2534">
        <v>1979</v>
      </c>
      <c r="C2534">
        <f>_xlfn.MAXIFS(Table1[ScheduleWeekWritten],Table1[ScheduleSeason],Table1[[#This Row],[ScheduleSeason]])</f>
        <v>16</v>
      </c>
      <c r="D2534">
        <v>3</v>
      </c>
      <c r="E2534" cm="1">
        <f t="array" ref="E2534">_xlfn.XLOOKUP(Table1[[#This Row],[ScheduleWeekWritten]],Table3[Game],100+Table3[Increase],Table1[[#This Row],[ScheduleWeekWritten]])</f>
        <v>3</v>
      </c>
      <c r="F2534" t="b">
        <v>0</v>
      </c>
      <c r="G2534" t="s">
        <v>67</v>
      </c>
      <c r="H2534">
        <v>24</v>
      </c>
      <c r="I2534">
        <v>20</v>
      </c>
      <c r="J2534" t="s">
        <v>46</v>
      </c>
      <c r="K2534" t="s">
        <v>68</v>
      </c>
      <c r="L2534" t="str">
        <f>_xlfn.XLOOKUP(Table1[[#This Row],[TeamFavoriteID]],Table2[team_id],Table2[team_name],_xlfn.XLOOKUP(Table1[[#This Row],[TeamFavoriteID]],Table2[team_id_pfr],Table2[team_name],"Even"))</f>
        <v>Dallas Cowboys</v>
      </c>
      <c r="M2534">
        <v>-9</v>
      </c>
      <c r="N2534">
        <f>IF(Table1[[#This Row],[TeamFavorite]]=Table1[[#This Row],[TeamHome]],Table1[[#This Row],[ScoreAway]]-Table1[[#This Row],[ScoreHome]],Table1[[#This Row],[ScoreHome]]-Table1[[#This Row],[ScoreAway]])</f>
        <v>-4</v>
      </c>
      <c r="O2534">
        <f>IF(Table1[[#This Row],[SpreadActual]]&lt;Table1[[#This Row],[SpreadFavorite]],1,0)</f>
        <v>0</v>
      </c>
      <c r="P2534">
        <v>37</v>
      </c>
      <c r="Q2534" t="s">
        <v>119</v>
      </c>
      <c r="R2534" t="b">
        <v>0</v>
      </c>
      <c r="S2534">
        <v>68</v>
      </c>
      <c r="T2534">
        <v>8</v>
      </c>
      <c r="U2534">
        <v>41</v>
      </c>
    </row>
    <row r="2535" spans="1:22" x14ac:dyDescent="0.2">
      <c r="A2535" s="1">
        <v>29114</v>
      </c>
      <c r="B2535">
        <v>1979</v>
      </c>
      <c r="C2535">
        <f>_xlfn.MAXIFS(Table1[ScheduleWeekWritten],Table1[ScheduleSeason],Table1[[#This Row],[ScheduleSeason]])</f>
        <v>16</v>
      </c>
      <c r="D2535">
        <v>3</v>
      </c>
      <c r="E2535" cm="1">
        <f t="array" ref="E2535">_xlfn.XLOOKUP(Table1[[#This Row],[ScheduleWeekWritten]],Table3[Game],100+Table3[Increase],Table1[[#This Row],[ScheduleWeekWritten]])</f>
        <v>3</v>
      </c>
      <c r="F2535" t="b">
        <v>0</v>
      </c>
      <c r="G2535" t="s">
        <v>33</v>
      </c>
      <c r="H2535">
        <v>10</v>
      </c>
      <c r="I2535">
        <v>21</v>
      </c>
      <c r="J2535" t="s">
        <v>127</v>
      </c>
      <c r="K2535" t="s">
        <v>35</v>
      </c>
      <c r="L2535" t="str">
        <f>_xlfn.XLOOKUP(Table1[[#This Row],[TeamFavoriteID]],Table2[team_id],Table2[team_name],_xlfn.XLOOKUP(Table1[[#This Row],[TeamFavoriteID]],Table2[team_id_pfr],Table2[team_name],"Even"))</f>
        <v>Green Bay Packers</v>
      </c>
      <c r="M2535">
        <v>-2</v>
      </c>
      <c r="N2535">
        <f>IF(Table1[[#This Row],[TeamFavorite]]=Table1[[#This Row],[TeamHome]],Table1[[#This Row],[ScoreAway]]-Table1[[#This Row],[ScoreHome]],Table1[[#This Row],[ScoreHome]]-Table1[[#This Row],[ScoreAway]])</f>
        <v>11</v>
      </c>
      <c r="O2535">
        <f>IF(Table1[[#This Row],[SpreadActual]]&lt;Table1[[#This Row],[SpreadFavorite]],1,0)</f>
        <v>0</v>
      </c>
      <c r="P2535">
        <v>36</v>
      </c>
      <c r="Q2535" t="s">
        <v>82</v>
      </c>
      <c r="R2535" t="b">
        <v>0</v>
      </c>
      <c r="S2535">
        <v>60</v>
      </c>
      <c r="T2535">
        <v>9</v>
      </c>
      <c r="U2535">
        <v>71</v>
      </c>
    </row>
    <row r="2536" spans="1:22" x14ac:dyDescent="0.2">
      <c r="A2536" s="1">
        <v>29114</v>
      </c>
      <c r="B2536">
        <v>1979</v>
      </c>
      <c r="C2536">
        <f>_xlfn.MAXIFS(Table1[ScheduleWeekWritten],Table1[ScheduleSeason],Table1[[#This Row],[ScheduleSeason]])</f>
        <v>16</v>
      </c>
      <c r="D2536">
        <v>3</v>
      </c>
      <c r="E2536" cm="1">
        <f t="array" ref="E2536">_xlfn.XLOOKUP(Table1[[#This Row],[ScheduleWeekWritten]],Table3[Game],100+Table3[Increase],Table1[[#This Row],[ScheduleWeekWritten]])</f>
        <v>3</v>
      </c>
      <c r="F2536" t="b">
        <v>0</v>
      </c>
      <c r="G2536" t="s">
        <v>23</v>
      </c>
      <c r="H2536">
        <v>20</v>
      </c>
      <c r="I2536">
        <v>6</v>
      </c>
      <c r="J2536" t="s">
        <v>42</v>
      </c>
      <c r="K2536" t="s">
        <v>25</v>
      </c>
      <c r="L2536" t="str">
        <f>_xlfn.XLOOKUP(Table1[[#This Row],[TeamFavoriteID]],Table2[team_id],Table2[team_name],_xlfn.XLOOKUP(Table1[[#This Row],[TeamFavoriteID]],Table2[team_id_pfr],Table2[team_name],"Even"))</f>
        <v>Houston Oilers</v>
      </c>
      <c r="M2536">
        <v>-5</v>
      </c>
      <c r="N2536">
        <f>IF(Table1[[#This Row],[TeamFavorite]]=Table1[[#This Row],[TeamHome]],Table1[[#This Row],[ScoreAway]]-Table1[[#This Row],[ScoreHome]],Table1[[#This Row],[ScoreHome]]-Table1[[#This Row],[ScoreAway]])</f>
        <v>-14</v>
      </c>
      <c r="O2536">
        <f>IF(Table1[[#This Row],[SpreadActual]]&lt;Table1[[#This Row],[SpreadFavorite]],1,0)</f>
        <v>1</v>
      </c>
      <c r="P2536">
        <v>37</v>
      </c>
      <c r="Q2536" t="s">
        <v>102</v>
      </c>
      <c r="R2536" t="b">
        <v>0</v>
      </c>
      <c r="S2536">
        <v>72</v>
      </c>
      <c r="T2536">
        <v>0</v>
      </c>
      <c r="V2536" t="s">
        <v>103</v>
      </c>
    </row>
    <row r="2537" spans="1:22" x14ac:dyDescent="0.2">
      <c r="A2537" s="1">
        <v>29114</v>
      </c>
      <c r="B2537">
        <v>1979</v>
      </c>
      <c r="C2537">
        <f>_xlfn.MAXIFS(Table1[ScheduleWeekWritten],Table1[ScheduleSeason],Table1[[#This Row],[ScheduleSeason]])</f>
        <v>16</v>
      </c>
      <c r="D2537">
        <v>3</v>
      </c>
      <c r="E2537" cm="1">
        <f t="array" ref="E2537">_xlfn.XLOOKUP(Table1[[#This Row],[ScheduleWeekWritten]],Table3[Game],100+Table3[Increase],Table1[[#This Row],[ScheduleWeekWritten]])</f>
        <v>3</v>
      </c>
      <c r="F2537" t="b">
        <v>0</v>
      </c>
      <c r="G2537" t="s">
        <v>39</v>
      </c>
      <c r="H2537">
        <v>27</v>
      </c>
      <c r="I2537">
        <v>24</v>
      </c>
      <c r="J2537" t="s">
        <v>53</v>
      </c>
      <c r="K2537" t="s">
        <v>40</v>
      </c>
      <c r="L2537" t="str">
        <f>_xlfn.XLOOKUP(Table1[[#This Row],[TeamFavoriteID]],Table2[team_id],Table2[team_name],_xlfn.XLOOKUP(Table1[[#This Row],[TeamFavoriteID]],Table2[team_id_pfr],Table2[team_name],"Even"))</f>
        <v>Los Angeles Rams</v>
      </c>
      <c r="M2537">
        <v>-13</v>
      </c>
      <c r="N2537">
        <f>IF(Table1[[#This Row],[TeamFavorite]]=Table1[[#This Row],[TeamHome]],Table1[[#This Row],[ScoreAway]]-Table1[[#This Row],[ScoreHome]],Table1[[#This Row],[ScoreHome]]-Table1[[#This Row],[ScoreAway]])</f>
        <v>-3</v>
      </c>
      <c r="O2537">
        <f>IF(Table1[[#This Row],[SpreadActual]]&lt;Table1[[#This Row],[SpreadFavorite]],1,0)</f>
        <v>0</v>
      </c>
      <c r="P2537">
        <v>39</v>
      </c>
      <c r="Q2537" t="s">
        <v>135</v>
      </c>
      <c r="R2537" t="b">
        <v>0</v>
      </c>
      <c r="S2537">
        <v>83</v>
      </c>
      <c r="T2537">
        <v>8</v>
      </c>
      <c r="U2537">
        <v>33</v>
      </c>
    </row>
    <row r="2538" spans="1:22" x14ac:dyDescent="0.2">
      <c r="A2538" s="1">
        <v>29114</v>
      </c>
      <c r="B2538">
        <v>1979</v>
      </c>
      <c r="C2538">
        <f>_xlfn.MAXIFS(Table1[ScheduleWeekWritten],Table1[ScheduleSeason],Table1[[#This Row],[ScheduleSeason]])</f>
        <v>16</v>
      </c>
      <c r="D2538">
        <v>3</v>
      </c>
      <c r="E2538" cm="1">
        <f t="array" ref="E2538">_xlfn.XLOOKUP(Table1[[#This Row],[ScheduleWeekWritten]],Table3[Game],100+Table3[Increase],Table1[[#This Row],[ScheduleWeekWritten]])</f>
        <v>3</v>
      </c>
      <c r="F2538" t="b">
        <v>0</v>
      </c>
      <c r="G2538" t="s">
        <v>54</v>
      </c>
      <c r="H2538">
        <v>12</v>
      </c>
      <c r="I2538">
        <v>27</v>
      </c>
      <c r="J2538" t="s">
        <v>19</v>
      </c>
      <c r="K2538" t="s">
        <v>91</v>
      </c>
      <c r="L2538" t="str">
        <f>_xlfn.XLOOKUP(Table1[[#This Row],[TeamFavoriteID]],Table2[team_id],Table2[team_name],_xlfn.XLOOKUP(Table1[[#This Row],[TeamFavoriteID]],Table2[team_id_pfr],Table2[team_name],"Even"))</f>
        <v>Miami Dolphins</v>
      </c>
      <c r="M2538">
        <v>-7</v>
      </c>
      <c r="N2538">
        <f>IF(Table1[[#This Row],[TeamFavorite]]=Table1[[#This Row],[TeamHome]],Table1[[#This Row],[ScoreAway]]-Table1[[#This Row],[ScoreHome]],Table1[[#This Row],[ScoreHome]]-Table1[[#This Row],[ScoreAway]])</f>
        <v>-15</v>
      </c>
      <c r="O2538">
        <f>IF(Table1[[#This Row],[SpreadActual]]&lt;Table1[[#This Row],[SpreadFavorite]],1,0)</f>
        <v>1</v>
      </c>
      <c r="P2538">
        <v>37</v>
      </c>
      <c r="Q2538" t="s">
        <v>73</v>
      </c>
      <c r="R2538" t="b">
        <v>0</v>
      </c>
      <c r="S2538">
        <v>64</v>
      </c>
      <c r="T2538">
        <v>11</v>
      </c>
      <c r="U2538">
        <v>58</v>
      </c>
    </row>
    <row r="2539" spans="1:22" x14ac:dyDescent="0.2">
      <c r="A2539" s="1">
        <v>29114</v>
      </c>
      <c r="B2539">
        <v>1979</v>
      </c>
      <c r="C2539">
        <f>_xlfn.MAXIFS(Table1[ScheduleWeekWritten],Table1[ScheduleSeason],Table1[[#This Row],[ScheduleSeason]])</f>
        <v>16</v>
      </c>
      <c r="D2539">
        <v>3</v>
      </c>
      <c r="E2539" cm="1">
        <f t="array" ref="E2539">_xlfn.XLOOKUP(Table1[[#This Row],[ScheduleWeekWritten]],Table3[Game],100+Table3[Increase],Table1[[#This Row],[ScheduleWeekWritten]])</f>
        <v>3</v>
      </c>
      <c r="F2539" t="b">
        <v>0</v>
      </c>
      <c r="G2539" t="s">
        <v>95</v>
      </c>
      <c r="H2539">
        <v>14</v>
      </c>
      <c r="I2539">
        <v>26</v>
      </c>
      <c r="J2539" t="s">
        <v>58</v>
      </c>
      <c r="K2539" t="s">
        <v>98</v>
      </c>
      <c r="L2539" t="str">
        <f>_xlfn.XLOOKUP(Table1[[#This Row],[TeamFavoriteID]],Table2[team_id],Table2[team_name],_xlfn.XLOOKUP(Table1[[#This Row],[TeamFavoriteID]],Table2[team_id_pfr],Table2[team_name],"Even"))</f>
        <v>New Orleans Saints</v>
      </c>
      <c r="M2539">
        <v>-3</v>
      </c>
      <c r="N2539">
        <f>IF(Table1[[#This Row],[TeamFavorite]]=Table1[[#This Row],[TeamHome]],Table1[[#This Row],[ScoreAway]]-Table1[[#This Row],[ScoreHome]],Table1[[#This Row],[ScoreHome]]-Table1[[#This Row],[ScoreAway]])</f>
        <v>12</v>
      </c>
      <c r="O2539">
        <f>IF(Table1[[#This Row],[SpreadActual]]&lt;Table1[[#This Row],[SpreadFavorite]],1,0)</f>
        <v>0</v>
      </c>
      <c r="P2539">
        <v>42</v>
      </c>
      <c r="Q2539" t="s">
        <v>124</v>
      </c>
      <c r="R2539" t="b">
        <v>0</v>
      </c>
      <c r="S2539">
        <v>72</v>
      </c>
      <c r="T2539">
        <v>0</v>
      </c>
      <c r="V2539" t="s">
        <v>103</v>
      </c>
    </row>
    <row r="2540" spans="1:22" x14ac:dyDescent="0.2">
      <c r="A2540" s="1">
        <v>29114</v>
      </c>
      <c r="B2540">
        <v>1979</v>
      </c>
      <c r="C2540">
        <f>_xlfn.MAXIFS(Table1[ScheduleWeekWritten],Table1[ScheduleSeason],Table1[[#This Row],[ScheduleSeason]])</f>
        <v>16</v>
      </c>
      <c r="D2540">
        <v>3</v>
      </c>
      <c r="E2540" cm="1">
        <f t="array" ref="E2540">_xlfn.XLOOKUP(Table1[[#This Row],[ScheduleWeekWritten]],Table3[Game],100+Table3[Increase],Table1[[#This Row],[ScheduleWeekWritten]])</f>
        <v>3</v>
      </c>
      <c r="F2540" t="b">
        <v>0</v>
      </c>
      <c r="G2540" t="s">
        <v>31</v>
      </c>
      <c r="H2540">
        <v>31</v>
      </c>
      <c r="I2540">
        <v>10</v>
      </c>
      <c r="J2540" t="s">
        <v>45</v>
      </c>
      <c r="K2540" t="s">
        <v>32</v>
      </c>
      <c r="L2540" t="str">
        <f>_xlfn.XLOOKUP(Table1[[#This Row],[TeamFavoriteID]],Table2[team_id],Table2[team_name],_xlfn.XLOOKUP(Table1[[#This Row],[TeamFavoriteID]],Table2[team_id_pfr],Table2[team_name],"Even"))</f>
        <v>New York Jets</v>
      </c>
      <c r="M2540">
        <v>-6</v>
      </c>
      <c r="N2540">
        <f>IF(Table1[[#This Row],[TeamFavorite]]=Table1[[#This Row],[TeamHome]],Table1[[#This Row],[ScoreAway]]-Table1[[#This Row],[ScoreHome]],Table1[[#This Row],[ScoreHome]]-Table1[[#This Row],[ScoreAway]])</f>
        <v>-21</v>
      </c>
      <c r="O2540">
        <f>IF(Table1[[#This Row],[SpreadActual]]&lt;Table1[[#This Row],[SpreadFavorite]],1,0)</f>
        <v>1</v>
      </c>
      <c r="P2540">
        <v>42</v>
      </c>
      <c r="Q2540" t="s">
        <v>126</v>
      </c>
      <c r="R2540" t="b">
        <v>0</v>
      </c>
      <c r="S2540">
        <v>65</v>
      </c>
      <c r="T2540">
        <v>10</v>
      </c>
      <c r="U2540">
        <v>55</v>
      </c>
    </row>
    <row r="2541" spans="1:22" x14ac:dyDescent="0.2">
      <c r="A2541" s="1">
        <v>29114</v>
      </c>
      <c r="B2541">
        <v>1979</v>
      </c>
      <c r="C2541">
        <f>_xlfn.MAXIFS(Table1[ScheduleWeekWritten],Table1[ScheduleSeason],Table1[[#This Row],[ScheduleSeason]])</f>
        <v>16</v>
      </c>
      <c r="D2541">
        <v>3</v>
      </c>
      <c r="E2541" cm="1">
        <f t="array" ref="E2541">_xlfn.XLOOKUP(Table1[[#This Row],[ScheduleWeekWritten]],Table3[Game],100+Table3[Increase],Table1[[#This Row],[ScheduleWeekWritten]])</f>
        <v>3</v>
      </c>
      <c r="F2541" t="b">
        <v>0</v>
      </c>
      <c r="G2541" t="s">
        <v>27</v>
      </c>
      <c r="H2541">
        <v>27</v>
      </c>
      <c r="I2541">
        <v>19</v>
      </c>
      <c r="J2541" t="s">
        <v>28</v>
      </c>
      <c r="K2541" t="s">
        <v>29</v>
      </c>
      <c r="L2541" t="str">
        <f>_xlfn.XLOOKUP(Table1[[#This Row],[TeamFavoriteID]],Table2[team_id],Table2[team_name],_xlfn.XLOOKUP(Table1[[#This Row],[TeamFavoriteID]],Table2[team_id_pfr],Table2[team_name],"Even"))</f>
        <v>Los Angeles Chargers</v>
      </c>
      <c r="M2541">
        <v>-9</v>
      </c>
      <c r="N2541">
        <f>IF(Table1[[#This Row],[TeamFavorite]]=Table1[[#This Row],[TeamHome]],Table1[[#This Row],[ScoreAway]]-Table1[[#This Row],[ScoreHome]],Table1[[#This Row],[ScoreHome]]-Table1[[#This Row],[ScoreAway]])</f>
        <v>8</v>
      </c>
      <c r="O2541">
        <f>IF(Table1[[#This Row],[SpreadActual]]&lt;Table1[[#This Row],[SpreadFavorite]],1,0)</f>
        <v>0</v>
      </c>
      <c r="P2541">
        <v>44</v>
      </c>
      <c r="Q2541" t="s">
        <v>94</v>
      </c>
      <c r="R2541" t="b">
        <v>0</v>
      </c>
      <c r="S2541">
        <v>79</v>
      </c>
      <c r="T2541">
        <v>8</v>
      </c>
      <c r="U2541">
        <v>64</v>
      </c>
    </row>
    <row r="2542" spans="1:22" x14ac:dyDescent="0.2">
      <c r="A2542" s="1">
        <v>29114</v>
      </c>
      <c r="B2542">
        <v>1979</v>
      </c>
      <c r="C2542">
        <f>_xlfn.MAXIFS(Table1[ScheduleWeekWritten],Table1[ScheduleSeason],Table1[[#This Row],[ScheduleSeason]])</f>
        <v>16</v>
      </c>
      <c r="D2542">
        <v>3</v>
      </c>
      <c r="E2542" cm="1">
        <f t="array" ref="E2542">_xlfn.XLOOKUP(Table1[[#This Row],[ScheduleWeekWritten]],Table3[Game],100+Table3[Increase],Table1[[#This Row],[ScheduleWeekWritten]])</f>
        <v>3</v>
      </c>
      <c r="F2542" t="b">
        <v>0</v>
      </c>
      <c r="G2542" t="s">
        <v>128</v>
      </c>
      <c r="H2542">
        <v>27</v>
      </c>
      <c r="I2542">
        <v>10</v>
      </c>
      <c r="J2542" t="s">
        <v>20</v>
      </c>
      <c r="K2542" t="s">
        <v>132</v>
      </c>
      <c r="L2542" t="str">
        <f>_xlfn.XLOOKUP(Table1[[#This Row],[TeamFavoriteID]],Table2[team_id],Table2[team_name],_xlfn.XLOOKUP(Table1[[#This Row],[TeamFavoriteID]],Table2[team_id_pfr],Table2[team_name],"Even"))</f>
        <v>Seattle Seahawks</v>
      </c>
      <c r="M2542">
        <v>-3</v>
      </c>
      <c r="N2542">
        <f>IF(Table1[[#This Row],[TeamFavorite]]=Table1[[#This Row],[TeamHome]],Table1[[#This Row],[ScoreAway]]-Table1[[#This Row],[ScoreHome]],Table1[[#This Row],[ScoreHome]]-Table1[[#This Row],[ScoreAway]])</f>
        <v>-17</v>
      </c>
      <c r="O2542">
        <f>IF(Table1[[#This Row],[SpreadActual]]&lt;Table1[[#This Row],[SpreadFavorite]],1,0)</f>
        <v>1</v>
      </c>
      <c r="P2542">
        <v>44</v>
      </c>
      <c r="Q2542" t="s">
        <v>129</v>
      </c>
      <c r="R2542" t="b">
        <v>0</v>
      </c>
      <c r="S2542">
        <v>72</v>
      </c>
      <c r="T2542">
        <v>0</v>
      </c>
      <c r="V2542" t="s">
        <v>103</v>
      </c>
    </row>
    <row r="2543" spans="1:22" x14ac:dyDescent="0.2">
      <c r="A2543" s="1">
        <v>29114</v>
      </c>
      <c r="B2543">
        <v>1979</v>
      </c>
      <c r="C2543">
        <f>_xlfn.MAXIFS(Table1[ScheduleWeekWritten],Table1[ScheduleSeason],Table1[[#This Row],[ScheduleSeason]])</f>
        <v>16</v>
      </c>
      <c r="D2543">
        <v>3</v>
      </c>
      <c r="E2543" cm="1">
        <f t="array" ref="E2543">_xlfn.XLOOKUP(Table1[[#This Row],[ScheduleWeekWritten]],Table3[Game],100+Table3[Increase],Table1[[#This Row],[ScheduleWeekWritten]])</f>
        <v>3</v>
      </c>
      <c r="F2543" t="b">
        <v>0</v>
      </c>
      <c r="G2543" t="s">
        <v>57</v>
      </c>
      <c r="H2543">
        <v>21</v>
      </c>
      <c r="I2543">
        <v>24</v>
      </c>
      <c r="J2543" t="s">
        <v>49</v>
      </c>
      <c r="K2543" t="s">
        <v>51</v>
      </c>
      <c r="L2543" t="str">
        <f>_xlfn.XLOOKUP(Table1[[#This Row],[TeamFavoriteID]],Table2[team_id],Table2[team_name],_xlfn.XLOOKUP(Table1[[#This Row],[TeamFavoriteID]],Table2[team_id_pfr],Table2[team_name],"Even"))</f>
        <v>Pittsburgh Steelers</v>
      </c>
      <c r="M2543">
        <v>-6</v>
      </c>
      <c r="N2543">
        <f>IF(Table1[[#This Row],[TeamFavorite]]=Table1[[#This Row],[TeamHome]],Table1[[#This Row],[ScoreAway]]-Table1[[#This Row],[ScoreHome]],Table1[[#This Row],[ScoreHome]]-Table1[[#This Row],[ScoreAway]])</f>
        <v>-3</v>
      </c>
      <c r="O2543">
        <f>IF(Table1[[#This Row],[SpreadActual]]&lt;Table1[[#This Row],[SpreadFavorite]],1,0)</f>
        <v>0</v>
      </c>
      <c r="P2543">
        <v>40</v>
      </c>
      <c r="Q2543" t="s">
        <v>60</v>
      </c>
      <c r="R2543" t="b">
        <v>0</v>
      </c>
      <c r="S2543">
        <v>63</v>
      </c>
      <c r="T2543">
        <v>5</v>
      </c>
      <c r="U2543">
        <v>56</v>
      </c>
    </row>
    <row r="2544" spans="1:22" x14ac:dyDescent="0.2">
      <c r="A2544" s="1">
        <v>29115</v>
      </c>
      <c r="B2544">
        <v>1979</v>
      </c>
      <c r="C2544">
        <f>_xlfn.MAXIFS(Table1[ScheduleWeekWritten],Table1[ScheduleSeason],Table1[[#This Row],[ScheduleSeason]])</f>
        <v>16</v>
      </c>
      <c r="D2544">
        <v>3</v>
      </c>
      <c r="E2544" cm="1">
        <f t="array" ref="E2544">_xlfn.XLOOKUP(Table1[[#This Row],[ScheduleWeekWritten]],Table3[Game],100+Table3[Increase],Table1[[#This Row],[ScheduleWeekWritten]])</f>
        <v>3</v>
      </c>
      <c r="F2544" t="b">
        <v>0</v>
      </c>
      <c r="G2544" t="s">
        <v>61</v>
      </c>
      <c r="H2544">
        <v>27</v>
      </c>
      <c r="I2544">
        <v>0</v>
      </c>
      <c r="J2544" t="s">
        <v>50</v>
      </c>
      <c r="K2544" t="s">
        <v>85</v>
      </c>
      <c r="L2544" t="str">
        <f>_xlfn.XLOOKUP(Table1[[#This Row],[TeamFavoriteID]],Table2[team_id],Table2[team_name],_xlfn.XLOOKUP(Table1[[#This Row],[TeamFavoriteID]],Table2[team_id_pfr],Table2[team_name],"Even"))</f>
        <v>Washington Commanders</v>
      </c>
      <c r="M2544">
        <v>-6</v>
      </c>
      <c r="N2544">
        <f>IF(Table1[[#This Row],[TeamFavorite]]=Table1[[#This Row],[TeamHome]],Table1[[#This Row],[ScoreAway]]-Table1[[#This Row],[ScoreHome]],Table1[[#This Row],[ScoreHome]]-Table1[[#This Row],[ScoreAway]])</f>
        <v>27</v>
      </c>
      <c r="O2544">
        <f>IF(Table1[[#This Row],[SpreadActual]]&lt;Table1[[#This Row],[SpreadFavorite]],1,0)</f>
        <v>0</v>
      </c>
      <c r="P2544">
        <v>37</v>
      </c>
      <c r="Q2544" t="s">
        <v>64</v>
      </c>
      <c r="R2544" t="b">
        <v>0</v>
      </c>
      <c r="S2544">
        <v>68</v>
      </c>
      <c r="T2544">
        <v>6</v>
      </c>
      <c r="U2544">
        <v>72</v>
      </c>
    </row>
    <row r="2545" spans="1:22" x14ac:dyDescent="0.2">
      <c r="A2545" s="1">
        <v>29121</v>
      </c>
      <c r="B2545">
        <v>1979</v>
      </c>
      <c r="C2545">
        <f>_xlfn.MAXIFS(Table1[ScheduleWeekWritten],Table1[ScheduleSeason],Table1[[#This Row],[ScheduleSeason]])</f>
        <v>16</v>
      </c>
      <c r="D2545">
        <v>4</v>
      </c>
      <c r="E2545" cm="1">
        <f t="array" ref="E2545">_xlfn.XLOOKUP(Table1[[#This Row],[ScheduleWeekWritten]],Table3[Game],100+Table3[Increase],Table1[[#This Row],[ScheduleWeekWritten]])</f>
        <v>4</v>
      </c>
      <c r="F2545" t="b">
        <v>0</v>
      </c>
      <c r="G2545" t="s">
        <v>28</v>
      </c>
      <c r="H2545">
        <v>46</v>
      </c>
      <c r="I2545">
        <v>31</v>
      </c>
      <c r="J2545" t="s">
        <v>31</v>
      </c>
      <c r="K2545" t="s">
        <v>43</v>
      </c>
      <c r="L2545" t="str">
        <f>_xlfn.XLOOKUP(Table1[[#This Row],[TeamFavoriteID]],Table2[team_id],Table2[team_name],_xlfn.XLOOKUP(Table1[[#This Row],[TeamFavoriteID]],Table2[team_id_pfr],Table2[team_name],"Even"))</f>
        <v>Buffalo Bills</v>
      </c>
      <c r="M2545">
        <v>-3</v>
      </c>
      <c r="N2545">
        <f>IF(Table1[[#This Row],[TeamFavorite]]=Table1[[#This Row],[TeamHome]],Table1[[#This Row],[ScoreAway]]-Table1[[#This Row],[ScoreHome]],Table1[[#This Row],[ScoreHome]]-Table1[[#This Row],[ScoreAway]])</f>
        <v>-15</v>
      </c>
      <c r="O2545">
        <f>IF(Table1[[#This Row],[SpreadActual]]&lt;Table1[[#This Row],[SpreadFavorite]],1,0)</f>
        <v>1</v>
      </c>
      <c r="P2545">
        <v>42</v>
      </c>
      <c r="Q2545" t="s">
        <v>123</v>
      </c>
      <c r="R2545" t="b">
        <v>0</v>
      </c>
      <c r="S2545">
        <v>50</v>
      </c>
      <c r="T2545">
        <v>9</v>
      </c>
      <c r="U2545">
        <v>66</v>
      </c>
    </row>
    <row r="2546" spans="1:22" x14ac:dyDescent="0.2">
      <c r="A2546" s="1">
        <v>29121</v>
      </c>
      <c r="B2546">
        <v>1979</v>
      </c>
      <c r="C2546">
        <f>_xlfn.MAXIFS(Table1[ScheduleWeekWritten],Table1[ScheduleSeason],Table1[[#This Row],[ScheduleSeason]])</f>
        <v>16</v>
      </c>
      <c r="D2546">
        <v>4</v>
      </c>
      <c r="E2546" cm="1">
        <f t="array" ref="E2546">_xlfn.XLOOKUP(Table1[[#This Row],[ScheduleWeekWritten]],Table3[Game],100+Table3[Increase],Table1[[#This Row],[ScheduleWeekWritten]])</f>
        <v>4</v>
      </c>
      <c r="F2546" t="b">
        <v>0</v>
      </c>
      <c r="G2546" t="s">
        <v>101</v>
      </c>
      <c r="H2546">
        <v>27</v>
      </c>
      <c r="I2546">
        <v>30</v>
      </c>
      <c r="J2546" t="s">
        <v>23</v>
      </c>
      <c r="K2546" t="s">
        <v>25</v>
      </c>
      <c r="L2546" t="str">
        <f>_xlfn.XLOOKUP(Table1[[#This Row],[TeamFavoriteID]],Table2[team_id],Table2[team_name],_xlfn.XLOOKUP(Table1[[#This Row],[TeamFavoriteID]],Table2[team_id_pfr],Table2[team_name],"Even"))</f>
        <v>Houston Oilers</v>
      </c>
      <c r="M2546">
        <v>-3</v>
      </c>
      <c r="N2546">
        <f>IF(Table1[[#This Row],[TeamFavorite]]=Table1[[#This Row],[TeamHome]],Table1[[#This Row],[ScoreAway]]-Table1[[#This Row],[ScoreHome]],Table1[[#This Row],[ScoreHome]]-Table1[[#This Row],[ScoreAway]])</f>
        <v>-3</v>
      </c>
      <c r="O2546">
        <f>IF(Table1[[#This Row],[SpreadActual]]&lt;Table1[[#This Row],[SpreadFavorite]],1,0)</f>
        <v>0</v>
      </c>
      <c r="P2546">
        <v>37</v>
      </c>
      <c r="Q2546" t="s">
        <v>111</v>
      </c>
      <c r="R2546" t="b">
        <v>0</v>
      </c>
      <c r="S2546">
        <v>56</v>
      </c>
      <c r="T2546">
        <v>11</v>
      </c>
      <c r="U2546">
        <v>64</v>
      </c>
    </row>
    <row r="2547" spans="1:22" x14ac:dyDescent="0.2">
      <c r="A2547" s="1">
        <v>29121</v>
      </c>
      <c r="B2547">
        <v>1979</v>
      </c>
      <c r="C2547">
        <f>_xlfn.MAXIFS(Table1[ScheduleWeekWritten],Table1[ScheduleSeason],Table1[[#This Row],[ScheduleSeason]])</f>
        <v>16</v>
      </c>
      <c r="D2547">
        <v>4</v>
      </c>
      <c r="E2547" cm="1">
        <f t="array" ref="E2547">_xlfn.XLOOKUP(Table1[[#This Row],[ScheduleWeekWritten]],Table3[Game],100+Table3[Increase],Table1[[#This Row],[ScheduleWeekWritten]])</f>
        <v>4</v>
      </c>
      <c r="F2547" t="b">
        <v>0</v>
      </c>
      <c r="G2547" t="s">
        <v>24</v>
      </c>
      <c r="H2547">
        <v>37</v>
      </c>
      <c r="I2547">
        <v>34</v>
      </c>
      <c r="J2547" t="s">
        <v>128</v>
      </c>
      <c r="K2547" t="s">
        <v>88</v>
      </c>
      <c r="L2547" t="str">
        <f>_xlfn.XLOOKUP(Table1[[#This Row],[TeamFavoriteID]],Table2[team_id],Table2[team_name],_xlfn.XLOOKUP(Table1[[#This Row],[TeamFavoriteID]],Table2[team_id_pfr],Table2[team_name],"Even"))</f>
        <v>Denver Broncos</v>
      </c>
      <c r="M2547">
        <v>-6</v>
      </c>
      <c r="N2547">
        <f>IF(Table1[[#This Row],[TeamFavorite]]=Table1[[#This Row],[TeamHome]],Table1[[#This Row],[ScoreAway]]-Table1[[#This Row],[ScoreHome]],Table1[[#This Row],[ScoreHome]]-Table1[[#This Row],[ScoreAway]])</f>
        <v>-3</v>
      </c>
      <c r="O2547">
        <f>IF(Table1[[#This Row],[SpreadActual]]&lt;Table1[[#This Row],[SpreadFavorite]],1,0)</f>
        <v>0</v>
      </c>
      <c r="P2547">
        <v>37</v>
      </c>
      <c r="Q2547" t="s">
        <v>71</v>
      </c>
      <c r="R2547" t="b">
        <v>0</v>
      </c>
      <c r="S2547">
        <v>69</v>
      </c>
      <c r="T2547">
        <v>9</v>
      </c>
      <c r="U2547">
        <v>24</v>
      </c>
    </row>
    <row r="2548" spans="1:22" x14ac:dyDescent="0.2">
      <c r="A2548" s="1">
        <v>29121</v>
      </c>
      <c r="B2548">
        <v>1979</v>
      </c>
      <c r="C2548">
        <f>_xlfn.MAXIFS(Table1[ScheduleWeekWritten],Table1[ScheduleSeason],Table1[[#This Row],[ScheduleSeason]])</f>
        <v>16</v>
      </c>
      <c r="D2548">
        <v>4</v>
      </c>
      <c r="E2548" cm="1">
        <f t="array" ref="E2548">_xlfn.XLOOKUP(Table1[[#This Row],[ScheduleWeekWritten]],Table3[Game],100+Table3[Increase],Table1[[#This Row],[ScheduleWeekWritten]])</f>
        <v>4</v>
      </c>
      <c r="F2548" t="b">
        <v>0</v>
      </c>
      <c r="G2548" t="s">
        <v>45</v>
      </c>
      <c r="H2548">
        <v>24</v>
      </c>
      <c r="I2548">
        <v>23</v>
      </c>
      <c r="J2548" t="s">
        <v>38</v>
      </c>
      <c r="K2548" t="s">
        <v>109</v>
      </c>
      <c r="L2548" t="str">
        <f>_xlfn.XLOOKUP(Table1[[#This Row],[TeamFavoriteID]],Table2[team_id],Table2[team_name],_xlfn.XLOOKUP(Table1[[#This Row],[TeamFavoriteID]],Table2[team_id_pfr],Table2[team_name],"Even"))</f>
        <v>Atlanta Falcons</v>
      </c>
      <c r="M2548">
        <v>-6</v>
      </c>
      <c r="N2548">
        <f>IF(Table1[[#This Row],[TeamFavorite]]=Table1[[#This Row],[TeamHome]],Table1[[#This Row],[ScoreAway]]-Table1[[#This Row],[ScoreHome]],Table1[[#This Row],[ScoreHome]]-Table1[[#This Row],[ScoreAway]])</f>
        <v>1</v>
      </c>
      <c r="O2548">
        <f>IF(Table1[[#This Row],[SpreadActual]]&lt;Table1[[#This Row],[SpreadFavorite]],1,0)</f>
        <v>0</v>
      </c>
      <c r="P2548">
        <v>37</v>
      </c>
      <c r="Q2548" t="s">
        <v>125</v>
      </c>
      <c r="R2548" t="b">
        <v>0</v>
      </c>
      <c r="S2548">
        <v>72</v>
      </c>
      <c r="T2548">
        <v>0</v>
      </c>
      <c r="V2548" t="s">
        <v>103</v>
      </c>
    </row>
    <row r="2549" spans="1:22" x14ac:dyDescent="0.2">
      <c r="A2549" s="1">
        <v>29121</v>
      </c>
      <c r="B2549">
        <v>1979</v>
      </c>
      <c r="C2549">
        <f>_xlfn.MAXIFS(Table1[ScheduleWeekWritten],Table1[ScheduleSeason],Table1[[#This Row],[ScheduleSeason]])</f>
        <v>16</v>
      </c>
      <c r="D2549">
        <v>4</v>
      </c>
      <c r="E2549" cm="1">
        <f t="array" ref="E2549">_xlfn.XLOOKUP(Table1[[#This Row],[ScheduleWeekWritten]],Table3[Game],100+Table3[Increase],Table1[[#This Row],[ScheduleWeekWritten]])</f>
        <v>4</v>
      </c>
      <c r="F2549" t="b">
        <v>0</v>
      </c>
      <c r="G2549" t="s">
        <v>42</v>
      </c>
      <c r="H2549">
        <v>35</v>
      </c>
      <c r="I2549">
        <v>7</v>
      </c>
      <c r="J2549" t="s">
        <v>20</v>
      </c>
      <c r="K2549" t="s">
        <v>21</v>
      </c>
      <c r="L2549" t="str">
        <f>_xlfn.XLOOKUP(Table1[[#This Row],[TeamFavoriteID]],Table2[team_id],Table2[team_name],_xlfn.XLOOKUP(Table1[[#This Row],[TeamFavoriteID]],Table2[team_id_pfr],Table2[team_name],"Even"))</f>
        <v>Las Vegas Raiders</v>
      </c>
      <c r="M2549">
        <v>-3</v>
      </c>
      <c r="N2549">
        <f>IF(Table1[[#This Row],[TeamFavorite]]=Table1[[#This Row],[TeamHome]],Table1[[#This Row],[ScoreAway]]-Table1[[#This Row],[ScoreHome]],Table1[[#This Row],[ScoreHome]]-Table1[[#This Row],[ScoreAway]])</f>
        <v>28</v>
      </c>
      <c r="O2549">
        <f>IF(Table1[[#This Row],[SpreadActual]]&lt;Table1[[#This Row],[SpreadFavorite]],1,0)</f>
        <v>0</v>
      </c>
      <c r="P2549">
        <v>41</v>
      </c>
      <c r="Q2549" t="s">
        <v>117</v>
      </c>
      <c r="R2549" t="b">
        <v>0</v>
      </c>
      <c r="S2549">
        <v>65</v>
      </c>
      <c r="T2549">
        <v>10</v>
      </c>
      <c r="U2549">
        <v>47</v>
      </c>
    </row>
    <row r="2550" spans="1:22" x14ac:dyDescent="0.2">
      <c r="A2550" s="1">
        <v>29121</v>
      </c>
      <c r="B2550">
        <v>1979</v>
      </c>
      <c r="C2550">
        <f>_xlfn.MAXIFS(Table1[ScheduleWeekWritten],Table1[ScheduleSeason],Table1[[#This Row],[ScheduleSeason]])</f>
        <v>16</v>
      </c>
      <c r="D2550">
        <v>4</v>
      </c>
      <c r="E2550" cm="1">
        <f t="array" ref="E2550">_xlfn.XLOOKUP(Table1[[#This Row],[ScheduleWeekWritten]],Table3[Game],100+Table3[Increase],Table1[[#This Row],[ScheduleWeekWritten]])</f>
        <v>4</v>
      </c>
      <c r="F2550" t="b">
        <v>0</v>
      </c>
      <c r="G2550" t="s">
        <v>19</v>
      </c>
      <c r="H2550">
        <v>31</v>
      </c>
      <c r="I2550">
        <v>16</v>
      </c>
      <c r="J2550" t="s">
        <v>46</v>
      </c>
      <c r="K2550" t="s">
        <v>91</v>
      </c>
      <c r="L2550" t="str">
        <f>_xlfn.XLOOKUP(Table1[[#This Row],[TeamFavoriteID]],Table2[team_id],Table2[team_name],_xlfn.XLOOKUP(Table1[[#This Row],[TeamFavoriteID]],Table2[team_id_pfr],Table2[team_name],"Even"))</f>
        <v>Miami Dolphins</v>
      </c>
      <c r="M2550">
        <v>-6</v>
      </c>
      <c r="N2550">
        <f>IF(Table1[[#This Row],[TeamFavorite]]=Table1[[#This Row],[TeamHome]],Table1[[#This Row],[ScoreAway]]-Table1[[#This Row],[ScoreHome]],Table1[[#This Row],[ScoreHome]]-Table1[[#This Row],[ScoreAway]])</f>
        <v>-15</v>
      </c>
      <c r="O2550">
        <f>IF(Table1[[#This Row],[SpreadActual]]&lt;Table1[[#This Row],[SpreadFavorite]],1,0)</f>
        <v>1</v>
      </c>
      <c r="P2550">
        <v>37</v>
      </c>
      <c r="Q2550" t="s">
        <v>22</v>
      </c>
      <c r="R2550" t="b">
        <v>0</v>
      </c>
      <c r="S2550">
        <v>79</v>
      </c>
      <c r="T2550">
        <v>8</v>
      </c>
      <c r="U2550">
        <v>86</v>
      </c>
    </row>
    <row r="2551" spans="1:22" x14ac:dyDescent="0.2">
      <c r="A2551" s="1">
        <v>29121</v>
      </c>
      <c r="B2551">
        <v>1979</v>
      </c>
      <c r="C2551">
        <f>_xlfn.MAXIFS(Table1[ScheduleWeekWritten],Table1[ScheduleSeason],Table1[[#This Row],[ScheduleSeason]])</f>
        <v>16</v>
      </c>
      <c r="D2551">
        <v>4</v>
      </c>
      <c r="E2551" cm="1">
        <f t="array" ref="E2551">_xlfn.XLOOKUP(Table1[[#This Row],[ScheduleWeekWritten]],Table3[Game],100+Table3[Increase],Table1[[#This Row],[ScheduleWeekWritten]])</f>
        <v>4</v>
      </c>
      <c r="F2551" t="b">
        <v>0</v>
      </c>
      <c r="G2551" t="s">
        <v>54</v>
      </c>
      <c r="H2551">
        <v>27</v>
      </c>
      <c r="I2551">
        <v>21</v>
      </c>
      <c r="J2551" t="s">
        <v>33</v>
      </c>
      <c r="K2551" t="s">
        <v>55</v>
      </c>
      <c r="L2551" t="str">
        <f>_xlfn.XLOOKUP(Table1[[#This Row],[TeamFavoriteID]],Table2[team_id],Table2[team_name],_xlfn.XLOOKUP(Table1[[#This Row],[TeamFavoriteID]],Table2[team_id_pfr],Table2[team_name],"Even"))</f>
        <v>Minnesota Vikings</v>
      </c>
      <c r="M2551">
        <v>-1</v>
      </c>
      <c r="N2551">
        <f>IF(Table1[[#This Row],[TeamFavorite]]=Table1[[#This Row],[TeamHome]],Table1[[#This Row],[ScoreAway]]-Table1[[#This Row],[ScoreHome]],Table1[[#This Row],[ScoreHome]]-Table1[[#This Row],[ScoreAway]])</f>
        <v>-6</v>
      </c>
      <c r="O2551">
        <f>IF(Table1[[#This Row],[SpreadActual]]&lt;Table1[[#This Row],[SpreadFavorite]],1,0)</f>
        <v>1</v>
      </c>
      <c r="P2551">
        <v>34</v>
      </c>
      <c r="Q2551" t="s">
        <v>73</v>
      </c>
      <c r="R2551" t="b">
        <v>0</v>
      </c>
      <c r="S2551">
        <v>59</v>
      </c>
      <c r="T2551">
        <v>14</v>
      </c>
      <c r="U2551">
        <v>53</v>
      </c>
    </row>
    <row r="2552" spans="1:22" x14ac:dyDescent="0.2">
      <c r="A2552" s="1">
        <v>29121</v>
      </c>
      <c r="B2552">
        <v>1979</v>
      </c>
      <c r="C2552">
        <f>_xlfn.MAXIFS(Table1[ScheduleWeekWritten],Table1[ScheduleSeason],Table1[[#This Row],[ScheduleSeason]])</f>
        <v>16</v>
      </c>
      <c r="D2552">
        <v>4</v>
      </c>
      <c r="E2552" cm="1">
        <f t="array" ref="E2552">_xlfn.XLOOKUP(Table1[[#This Row],[ScheduleWeekWritten]],Table3[Game],100+Table3[Increase],Table1[[#This Row],[ScheduleWeekWritten]])</f>
        <v>4</v>
      </c>
      <c r="F2552" t="b">
        <v>0</v>
      </c>
      <c r="G2552" t="s">
        <v>115</v>
      </c>
      <c r="H2552">
        <v>27</v>
      </c>
      <c r="I2552">
        <v>21</v>
      </c>
      <c r="J2552" t="s">
        <v>27</v>
      </c>
      <c r="K2552" t="s">
        <v>70</v>
      </c>
      <c r="L2552" t="str">
        <f>_xlfn.XLOOKUP(Table1[[#This Row],[TeamFavoriteID]],Table2[team_id],Table2[team_name],_xlfn.XLOOKUP(Table1[[#This Row],[TeamFavoriteID]],Table2[team_id_pfr],Table2[team_name],"Even"))</f>
        <v>Boston Patriots</v>
      </c>
      <c r="M2552">
        <v>-3</v>
      </c>
      <c r="N2552">
        <f>IF(Table1[[#This Row],[TeamFavorite]]=Table1[[#This Row],[TeamHome]],Table1[[#This Row],[ScoreAway]]-Table1[[#This Row],[ScoreHome]],Table1[[#This Row],[ScoreHome]]-Table1[[#This Row],[ScoreAway]])</f>
        <v>6</v>
      </c>
      <c r="O2552">
        <f>IF(Table1[[#This Row],[SpreadActual]]&lt;Table1[[#This Row],[SpreadFavorite]],1,0)</f>
        <v>0</v>
      </c>
      <c r="P2552">
        <v>44</v>
      </c>
      <c r="Q2552" t="s">
        <v>116</v>
      </c>
      <c r="R2552" t="b">
        <v>0</v>
      </c>
      <c r="S2552">
        <v>55</v>
      </c>
      <c r="T2552">
        <v>14</v>
      </c>
      <c r="U2552">
        <v>72</v>
      </c>
    </row>
    <row r="2553" spans="1:22" x14ac:dyDescent="0.2">
      <c r="A2553" s="1">
        <v>29121</v>
      </c>
      <c r="B2553">
        <v>1979</v>
      </c>
      <c r="C2553">
        <f>_xlfn.MAXIFS(Table1[ScheduleWeekWritten],Table1[ScheduleSeason],Table1[[#This Row],[ScheduleSeason]])</f>
        <v>16</v>
      </c>
      <c r="D2553">
        <v>4</v>
      </c>
      <c r="E2553" cm="1">
        <f t="array" ref="E2553">_xlfn.XLOOKUP(Table1[[#This Row],[ScheduleWeekWritten]],Table3[Game],100+Table3[Increase],Table1[[#This Row],[ScheduleWeekWritten]])</f>
        <v>4</v>
      </c>
      <c r="F2553" t="b">
        <v>0</v>
      </c>
      <c r="G2553" t="s">
        <v>50</v>
      </c>
      <c r="H2553">
        <v>13</v>
      </c>
      <c r="I2553">
        <v>17</v>
      </c>
      <c r="J2553" t="s">
        <v>58</v>
      </c>
      <c r="K2553" t="s">
        <v>77</v>
      </c>
      <c r="L2553" t="str">
        <f>_xlfn.XLOOKUP(Table1[[#This Row],[TeamFavoriteID]],Table2[team_id],Table2[team_name],_xlfn.XLOOKUP(Table1[[#This Row],[TeamFavoriteID]],Table2[team_id_pfr],Table2[team_name],"Even"))</f>
        <v>Philadelphia Eagles</v>
      </c>
      <c r="M2553">
        <v>-5</v>
      </c>
      <c r="N2553">
        <f>IF(Table1[[#This Row],[TeamFavorite]]=Table1[[#This Row],[TeamHome]],Table1[[#This Row],[ScoreAway]]-Table1[[#This Row],[ScoreHome]],Table1[[#This Row],[ScoreHome]]-Table1[[#This Row],[ScoreAway]])</f>
        <v>-4</v>
      </c>
      <c r="O2553">
        <f>IF(Table1[[#This Row],[SpreadActual]]&lt;Table1[[#This Row],[SpreadFavorite]],1,0)</f>
        <v>0</v>
      </c>
      <c r="P2553">
        <v>37</v>
      </c>
      <c r="Q2553" t="s">
        <v>126</v>
      </c>
      <c r="R2553" t="b">
        <v>0</v>
      </c>
      <c r="S2553">
        <v>61</v>
      </c>
      <c r="T2553">
        <v>16</v>
      </c>
      <c r="U2553">
        <v>58</v>
      </c>
    </row>
    <row r="2554" spans="1:22" x14ac:dyDescent="0.2">
      <c r="A2554" s="1">
        <v>29121</v>
      </c>
      <c r="B2554">
        <v>1979</v>
      </c>
      <c r="C2554">
        <f>_xlfn.MAXIFS(Table1[ScheduleWeekWritten],Table1[ScheduleSeason],Table1[[#This Row],[ScheduleSeason]])</f>
        <v>16</v>
      </c>
      <c r="D2554">
        <v>4</v>
      </c>
      <c r="E2554" cm="1">
        <f t="array" ref="E2554">_xlfn.XLOOKUP(Table1[[#This Row],[ScheduleWeekWritten]],Table3[Game],100+Table3[Increase],Table1[[#This Row],[ScheduleWeekWritten]])</f>
        <v>4</v>
      </c>
      <c r="F2554" t="b">
        <v>0</v>
      </c>
      <c r="G2554" t="s">
        <v>49</v>
      </c>
      <c r="H2554">
        <v>17</v>
      </c>
      <c r="I2554">
        <v>13</v>
      </c>
      <c r="J2554" t="s">
        <v>34</v>
      </c>
      <c r="K2554" t="s">
        <v>51</v>
      </c>
      <c r="L2554" t="str">
        <f>_xlfn.XLOOKUP(Table1[[#This Row],[TeamFavoriteID]],Table2[team_id],Table2[team_name],_xlfn.XLOOKUP(Table1[[#This Row],[TeamFavoriteID]],Table2[team_id_pfr],Table2[team_name],"Even"))</f>
        <v>Pittsburgh Steelers</v>
      </c>
      <c r="M2554">
        <v>-14</v>
      </c>
      <c r="N2554">
        <f>IF(Table1[[#This Row],[TeamFavorite]]=Table1[[#This Row],[TeamHome]],Table1[[#This Row],[ScoreAway]]-Table1[[#This Row],[ScoreHome]],Table1[[#This Row],[ScoreHome]]-Table1[[#This Row],[ScoreAway]])</f>
        <v>-4</v>
      </c>
      <c r="O2554">
        <f>IF(Table1[[#This Row],[SpreadActual]]&lt;Table1[[#This Row],[SpreadFavorite]],1,0)</f>
        <v>0</v>
      </c>
      <c r="P2554">
        <v>38</v>
      </c>
      <c r="Q2554" t="s">
        <v>113</v>
      </c>
      <c r="R2554" t="b">
        <v>0</v>
      </c>
      <c r="S2554">
        <v>54</v>
      </c>
      <c r="T2554">
        <v>10</v>
      </c>
      <c r="U2554">
        <v>65</v>
      </c>
    </row>
    <row r="2555" spans="1:22" x14ac:dyDescent="0.2">
      <c r="A2555" s="1">
        <v>29121</v>
      </c>
      <c r="B2555">
        <v>1979</v>
      </c>
      <c r="C2555">
        <f>_xlfn.MAXIFS(Table1[ScheduleWeekWritten],Table1[ScheduleSeason],Table1[[#This Row],[ScheduleSeason]])</f>
        <v>16</v>
      </c>
      <c r="D2555">
        <v>4</v>
      </c>
      <c r="E2555" cm="1">
        <f t="array" ref="E2555">_xlfn.XLOOKUP(Table1[[#This Row],[ScheduleWeekWritten]],Table3[Game],100+Table3[Increase],Table1[[#This Row],[ScheduleWeekWritten]])</f>
        <v>4</v>
      </c>
      <c r="F2555" t="b">
        <v>0</v>
      </c>
      <c r="G2555" t="s">
        <v>53</v>
      </c>
      <c r="H2555">
        <v>21</v>
      </c>
      <c r="I2555">
        <v>30</v>
      </c>
      <c r="J2555" t="s">
        <v>95</v>
      </c>
      <c r="K2555" t="s">
        <v>89</v>
      </c>
      <c r="L2555" t="str">
        <f>_xlfn.XLOOKUP(Table1[[#This Row],[TeamFavoriteID]],Table2[team_id],Table2[team_name],_xlfn.XLOOKUP(Table1[[#This Row],[TeamFavoriteID]],Table2[team_id_pfr],Table2[team_name],"Even"))</f>
        <v>Even</v>
      </c>
      <c r="M2555">
        <v>0</v>
      </c>
      <c r="N2555">
        <f>IF(Table1[[#This Row],[TeamFavorite]]=Table1[[#This Row],[TeamHome]],Table1[[#This Row],[ScoreAway]]-Table1[[#This Row],[ScoreHome]],Table1[[#This Row],[ScoreHome]]-Table1[[#This Row],[ScoreAway]])</f>
        <v>-9</v>
      </c>
      <c r="O2555">
        <f>IF(Table1[[#This Row],[SpreadActual]]&lt;Table1[[#This Row],[SpreadFavorite]],1,0)</f>
        <v>1</v>
      </c>
      <c r="P2555">
        <v>42</v>
      </c>
      <c r="Q2555" t="s">
        <v>118</v>
      </c>
      <c r="R2555" t="b">
        <v>0</v>
      </c>
      <c r="S2555">
        <v>62</v>
      </c>
      <c r="T2555">
        <v>9</v>
      </c>
      <c r="U2555">
        <v>71</v>
      </c>
    </row>
    <row r="2556" spans="1:22" x14ac:dyDescent="0.2">
      <c r="A2556" s="1">
        <v>29121</v>
      </c>
      <c r="B2556">
        <v>1979</v>
      </c>
      <c r="C2556">
        <f>_xlfn.MAXIFS(Table1[ScheduleWeekWritten],Table1[ScheduleSeason],Table1[[#This Row],[ScheduleSeason]])</f>
        <v>16</v>
      </c>
      <c r="D2556">
        <v>4</v>
      </c>
      <c r="E2556" cm="1">
        <f t="array" ref="E2556">_xlfn.XLOOKUP(Table1[[#This Row],[ScheduleWeekWritten]],Table3[Game],100+Table3[Increase],Table1[[#This Row],[ScheduleWeekWritten]])</f>
        <v>4</v>
      </c>
      <c r="F2556" t="b">
        <v>0</v>
      </c>
      <c r="G2556" t="s">
        <v>57</v>
      </c>
      <c r="H2556">
        <v>7</v>
      </c>
      <c r="I2556">
        <v>17</v>
      </c>
      <c r="J2556" t="s">
        <v>61</v>
      </c>
      <c r="K2556" t="s">
        <v>59</v>
      </c>
      <c r="L2556" t="str">
        <f>_xlfn.XLOOKUP(Table1[[#This Row],[TeamFavoriteID]],Table2[team_id],Table2[team_name],_xlfn.XLOOKUP(Table1[[#This Row],[TeamFavoriteID]],Table2[team_id_pfr],Table2[team_name],"Even"))</f>
        <v>Arizona Cardinals</v>
      </c>
      <c r="M2556">
        <v>-3</v>
      </c>
      <c r="N2556">
        <f>IF(Table1[[#This Row],[TeamFavorite]]=Table1[[#This Row],[TeamHome]],Table1[[#This Row],[ScoreAway]]-Table1[[#This Row],[ScoreHome]],Table1[[#This Row],[ScoreHome]]-Table1[[#This Row],[ScoreAway]])</f>
        <v>-10</v>
      </c>
      <c r="O2556">
        <f>IF(Table1[[#This Row],[SpreadActual]]&lt;Table1[[#This Row],[SpreadFavorite]],1,0)</f>
        <v>1</v>
      </c>
      <c r="P2556">
        <v>39</v>
      </c>
      <c r="Q2556" t="s">
        <v>60</v>
      </c>
      <c r="R2556" t="b">
        <v>0</v>
      </c>
      <c r="S2556">
        <v>61</v>
      </c>
      <c r="T2556">
        <v>8</v>
      </c>
      <c r="U2556">
        <v>53</v>
      </c>
    </row>
    <row r="2557" spans="1:22" x14ac:dyDescent="0.2">
      <c r="A2557" s="1">
        <v>29121</v>
      </c>
      <c r="B2557">
        <v>1979</v>
      </c>
      <c r="C2557">
        <f>_xlfn.MAXIFS(Table1[ScheduleWeekWritten],Table1[ScheduleSeason],Table1[[#This Row],[ScheduleSeason]])</f>
        <v>16</v>
      </c>
      <c r="D2557">
        <v>4</v>
      </c>
      <c r="E2557" cm="1">
        <f t="array" ref="E2557">_xlfn.XLOOKUP(Table1[[#This Row],[ScheduleWeekWritten]],Table3[Game],100+Table3[Increase],Table1[[#This Row],[ScheduleWeekWritten]])</f>
        <v>4</v>
      </c>
      <c r="F2557" t="b">
        <v>0</v>
      </c>
      <c r="G2557" t="s">
        <v>127</v>
      </c>
      <c r="H2557">
        <v>21</v>
      </c>
      <c r="I2557">
        <v>6</v>
      </c>
      <c r="J2557" t="s">
        <v>39</v>
      </c>
      <c r="K2557" t="s">
        <v>40</v>
      </c>
      <c r="L2557" t="str">
        <f>_xlfn.XLOOKUP(Table1[[#This Row],[TeamFavoriteID]],Table2[team_id],Table2[team_name],_xlfn.XLOOKUP(Table1[[#This Row],[TeamFavoriteID]],Table2[team_id_pfr],Table2[team_name],"Even"))</f>
        <v>Los Angeles Rams</v>
      </c>
      <c r="M2557">
        <v>-3</v>
      </c>
      <c r="N2557">
        <f>IF(Table1[[#This Row],[TeamFavorite]]=Table1[[#This Row],[TeamHome]],Table1[[#This Row],[ScoreAway]]-Table1[[#This Row],[ScoreHome]],Table1[[#This Row],[ScoreHome]]-Table1[[#This Row],[ScoreAway]])</f>
        <v>15</v>
      </c>
      <c r="O2557">
        <f>IF(Table1[[#This Row],[SpreadActual]]&lt;Table1[[#This Row],[SpreadFavorite]],1,0)</f>
        <v>0</v>
      </c>
      <c r="P2557">
        <v>35</v>
      </c>
      <c r="Q2557" t="s">
        <v>130</v>
      </c>
      <c r="R2557" t="b">
        <v>0</v>
      </c>
      <c r="S2557">
        <v>82</v>
      </c>
      <c r="T2557">
        <v>8</v>
      </c>
      <c r="U2557">
        <v>76</v>
      </c>
    </row>
    <row r="2558" spans="1:22" x14ac:dyDescent="0.2">
      <c r="A2558" s="1">
        <v>29122</v>
      </c>
      <c r="B2558">
        <v>1979</v>
      </c>
      <c r="C2558">
        <f>_xlfn.MAXIFS(Table1[ScheduleWeekWritten],Table1[ScheduleSeason],Table1[[#This Row],[ScheduleSeason]])</f>
        <v>16</v>
      </c>
      <c r="D2558">
        <v>4</v>
      </c>
      <c r="E2558" cm="1">
        <f t="array" ref="E2558">_xlfn.XLOOKUP(Table1[[#This Row],[ScheduleWeekWritten]],Table3[Game],100+Table3[Increase],Table1[[#This Row],[ScheduleWeekWritten]])</f>
        <v>4</v>
      </c>
      <c r="F2558" t="b">
        <v>0</v>
      </c>
      <c r="G2558" t="s">
        <v>62</v>
      </c>
      <c r="H2558">
        <v>26</v>
      </c>
      <c r="I2558">
        <v>7</v>
      </c>
      <c r="J2558" t="s">
        <v>67</v>
      </c>
      <c r="K2558" t="s">
        <v>68</v>
      </c>
      <c r="L2558" t="str">
        <f>_xlfn.XLOOKUP(Table1[[#This Row],[TeamFavoriteID]],Table2[team_id],Table2[team_name],_xlfn.XLOOKUP(Table1[[#This Row],[TeamFavoriteID]],Table2[team_id_pfr],Table2[team_name],"Even"))</f>
        <v>Dallas Cowboys</v>
      </c>
      <c r="M2558">
        <v>-3</v>
      </c>
      <c r="N2558">
        <f>IF(Table1[[#This Row],[TeamFavorite]]=Table1[[#This Row],[TeamHome]],Table1[[#This Row],[ScoreAway]]-Table1[[#This Row],[ScoreHome]],Table1[[#This Row],[ScoreHome]]-Table1[[#This Row],[ScoreAway]])</f>
        <v>19</v>
      </c>
      <c r="O2558">
        <f>IF(Table1[[#This Row],[SpreadActual]]&lt;Table1[[#This Row],[SpreadFavorite]],1,0)</f>
        <v>0</v>
      </c>
      <c r="P2558">
        <v>40</v>
      </c>
      <c r="Q2558" t="s">
        <v>66</v>
      </c>
      <c r="R2558" t="b">
        <v>0</v>
      </c>
      <c r="S2558">
        <v>56</v>
      </c>
      <c r="T2558">
        <v>8</v>
      </c>
      <c r="U2558">
        <v>68</v>
      </c>
    </row>
    <row r="2559" spans="1:22" x14ac:dyDescent="0.2">
      <c r="A2559" s="1">
        <v>29128</v>
      </c>
      <c r="B2559">
        <v>1979</v>
      </c>
      <c r="C2559">
        <f>_xlfn.MAXIFS(Table1[ScheduleWeekWritten],Table1[ScheduleSeason],Table1[[#This Row],[ScheduleSeason]])</f>
        <v>16</v>
      </c>
      <c r="D2559">
        <v>5</v>
      </c>
      <c r="E2559" cm="1">
        <f t="array" ref="E2559">_xlfn.XLOOKUP(Table1[[#This Row],[ScheduleWeekWritten]],Table3[Game],100+Table3[Increase],Table1[[#This Row],[ScheduleWeekWritten]])</f>
        <v>5</v>
      </c>
      <c r="F2559" t="b">
        <v>0</v>
      </c>
      <c r="G2559" t="s">
        <v>38</v>
      </c>
      <c r="H2559">
        <v>7</v>
      </c>
      <c r="I2559">
        <v>16</v>
      </c>
      <c r="J2559" t="s">
        <v>61</v>
      </c>
      <c r="K2559" t="s">
        <v>109</v>
      </c>
      <c r="L2559" t="str">
        <f>_xlfn.XLOOKUP(Table1[[#This Row],[TeamFavoriteID]],Table2[team_id],Table2[team_name],_xlfn.XLOOKUP(Table1[[#This Row],[TeamFavoriteID]],Table2[team_id_pfr],Table2[team_name],"Even"))</f>
        <v>Atlanta Falcons</v>
      </c>
      <c r="M2559">
        <v>-3</v>
      </c>
      <c r="N2559">
        <f>IF(Table1[[#This Row],[TeamFavorite]]=Table1[[#This Row],[TeamHome]],Table1[[#This Row],[ScoreAway]]-Table1[[#This Row],[ScoreHome]],Table1[[#This Row],[ScoreHome]]-Table1[[#This Row],[ScoreAway]])</f>
        <v>9</v>
      </c>
      <c r="O2559">
        <f>IF(Table1[[#This Row],[SpreadActual]]&lt;Table1[[#This Row],[SpreadFavorite]],1,0)</f>
        <v>0</v>
      </c>
      <c r="P2559">
        <v>37</v>
      </c>
      <c r="Q2559" t="s">
        <v>41</v>
      </c>
      <c r="R2559" t="b">
        <v>0</v>
      </c>
      <c r="S2559">
        <v>72</v>
      </c>
      <c r="T2559">
        <v>8</v>
      </c>
      <c r="U2559">
        <v>79</v>
      </c>
    </row>
    <row r="2560" spans="1:22" x14ac:dyDescent="0.2">
      <c r="A2560" s="1">
        <v>29128</v>
      </c>
      <c r="B2560">
        <v>1979</v>
      </c>
      <c r="C2560">
        <f>_xlfn.MAXIFS(Table1[ScheduleWeekWritten],Table1[ScheduleSeason],Table1[[#This Row],[ScheduleSeason]])</f>
        <v>16</v>
      </c>
      <c r="D2560">
        <v>5</v>
      </c>
      <c r="E2560" cm="1">
        <f t="array" ref="E2560">_xlfn.XLOOKUP(Table1[[#This Row],[ScheduleWeekWritten]],Table3[Game],100+Table3[Increase],Table1[[#This Row],[ScheduleWeekWritten]])</f>
        <v>5</v>
      </c>
      <c r="F2560" t="b">
        <v>0</v>
      </c>
      <c r="G2560" t="s">
        <v>34</v>
      </c>
      <c r="H2560">
        <v>13</v>
      </c>
      <c r="I2560">
        <v>31</v>
      </c>
      <c r="J2560" t="s">
        <v>28</v>
      </c>
      <c r="K2560" t="s">
        <v>72</v>
      </c>
      <c r="L2560" t="str">
        <f>_xlfn.XLOOKUP(Table1[[#This Row],[TeamFavoriteID]],Table2[team_id],Table2[team_name],_xlfn.XLOOKUP(Table1[[#This Row],[TeamFavoriteID]],Table2[team_id_pfr],Table2[team_name],"Even"))</f>
        <v>Baltimore Colts</v>
      </c>
      <c r="M2560">
        <v>-2</v>
      </c>
      <c r="N2560">
        <f>IF(Table1[[#This Row],[TeamFavorite]]=Table1[[#This Row],[TeamHome]],Table1[[#This Row],[ScoreAway]]-Table1[[#This Row],[ScoreHome]],Table1[[#This Row],[ScoreHome]]-Table1[[#This Row],[ScoreAway]])</f>
        <v>18</v>
      </c>
      <c r="O2560">
        <f>IF(Table1[[#This Row],[SpreadActual]]&lt;Table1[[#This Row],[SpreadFavorite]],1,0)</f>
        <v>0</v>
      </c>
      <c r="P2560">
        <v>42</v>
      </c>
      <c r="Q2560" t="s">
        <v>80</v>
      </c>
      <c r="R2560" t="b">
        <v>0</v>
      </c>
      <c r="S2560">
        <v>71</v>
      </c>
      <c r="T2560">
        <v>7</v>
      </c>
      <c r="U2560">
        <v>90</v>
      </c>
    </row>
    <row r="2561" spans="1:22" x14ac:dyDescent="0.2">
      <c r="A2561" s="1">
        <v>29128</v>
      </c>
      <c r="B2561">
        <v>1979</v>
      </c>
      <c r="C2561">
        <f>_xlfn.MAXIFS(Table1[ScheduleWeekWritten],Table1[ScheduleSeason],Table1[[#This Row],[ScheduleSeason]])</f>
        <v>16</v>
      </c>
      <c r="D2561">
        <v>5</v>
      </c>
      <c r="E2561" cm="1">
        <f t="array" ref="E2561">_xlfn.XLOOKUP(Table1[[#This Row],[ScheduleWeekWritten]],Table3[Game],100+Table3[Increase],Table1[[#This Row],[ScheduleWeekWritten]])</f>
        <v>5</v>
      </c>
      <c r="F2561" t="b">
        <v>0</v>
      </c>
      <c r="G2561" t="s">
        <v>46</v>
      </c>
      <c r="H2561">
        <v>13</v>
      </c>
      <c r="I2561">
        <v>17</v>
      </c>
      <c r="J2561" t="s">
        <v>127</v>
      </c>
      <c r="K2561" t="s">
        <v>47</v>
      </c>
      <c r="L2561" t="str">
        <f>_xlfn.XLOOKUP(Table1[[#This Row],[TeamFavoriteID]],Table2[team_id],Table2[team_name],_xlfn.XLOOKUP(Table1[[#This Row],[TeamFavoriteID]],Table2[team_id_pfr],Table2[team_name],"Even"))</f>
        <v>Chicago Bears</v>
      </c>
      <c r="M2561">
        <v>-1</v>
      </c>
      <c r="N2561">
        <f>IF(Table1[[#This Row],[TeamFavorite]]=Table1[[#This Row],[TeamHome]],Table1[[#This Row],[ScoreAway]]-Table1[[#This Row],[ScoreHome]],Table1[[#This Row],[ScoreHome]]-Table1[[#This Row],[ScoreAway]])</f>
        <v>4</v>
      </c>
      <c r="O2561">
        <f>IF(Table1[[#This Row],[SpreadActual]]&lt;Table1[[#This Row],[SpreadFavorite]],1,0)</f>
        <v>0</v>
      </c>
      <c r="P2561">
        <v>34</v>
      </c>
      <c r="Q2561" t="s">
        <v>114</v>
      </c>
      <c r="R2561" t="b">
        <v>0</v>
      </c>
      <c r="S2561">
        <v>67</v>
      </c>
      <c r="T2561">
        <v>9</v>
      </c>
      <c r="U2561">
        <v>68</v>
      </c>
    </row>
    <row r="2562" spans="1:22" x14ac:dyDescent="0.2">
      <c r="A2562" s="1">
        <v>29128</v>
      </c>
      <c r="B2562">
        <v>1979</v>
      </c>
      <c r="C2562">
        <f>_xlfn.MAXIFS(Table1[ScheduleWeekWritten],Table1[ScheduleSeason],Table1[[#This Row],[ScheduleSeason]])</f>
        <v>16</v>
      </c>
      <c r="D2562">
        <v>5</v>
      </c>
      <c r="E2562" cm="1">
        <f t="array" ref="E2562">_xlfn.XLOOKUP(Table1[[#This Row],[ScheduleWeekWritten]],Table3[Game],100+Table3[Increase],Table1[[#This Row],[ScheduleWeekWritten]])</f>
        <v>5</v>
      </c>
      <c r="F2562" t="b">
        <v>0</v>
      </c>
      <c r="G2562" t="s">
        <v>67</v>
      </c>
      <c r="H2562">
        <v>38</v>
      </c>
      <c r="I2562">
        <v>13</v>
      </c>
      <c r="J2562" t="s">
        <v>101</v>
      </c>
      <c r="K2562" t="s">
        <v>68</v>
      </c>
      <c r="L2562" t="str">
        <f>_xlfn.XLOOKUP(Table1[[#This Row],[TeamFavoriteID]],Table2[team_id],Table2[team_name],_xlfn.XLOOKUP(Table1[[#This Row],[TeamFavoriteID]],Table2[team_id_pfr],Table2[team_name],"Even"))</f>
        <v>Dallas Cowboys</v>
      </c>
      <c r="M2562">
        <v>-10</v>
      </c>
      <c r="N2562">
        <f>IF(Table1[[#This Row],[TeamFavorite]]=Table1[[#This Row],[TeamHome]],Table1[[#This Row],[ScoreAway]]-Table1[[#This Row],[ScoreHome]],Table1[[#This Row],[ScoreHome]]-Table1[[#This Row],[ScoreAway]])</f>
        <v>-25</v>
      </c>
      <c r="O2562">
        <f>IF(Table1[[#This Row],[SpreadActual]]&lt;Table1[[#This Row],[SpreadFavorite]],1,0)</f>
        <v>1</v>
      </c>
      <c r="P2562">
        <v>40</v>
      </c>
      <c r="Q2562" t="s">
        <v>119</v>
      </c>
      <c r="R2562" t="b">
        <v>0</v>
      </c>
      <c r="S2562">
        <v>79</v>
      </c>
      <c r="T2562">
        <v>5</v>
      </c>
      <c r="U2562">
        <v>54</v>
      </c>
    </row>
    <row r="2563" spans="1:22" x14ac:dyDescent="0.2">
      <c r="A2563" s="1">
        <v>29128</v>
      </c>
      <c r="B2563">
        <v>1979</v>
      </c>
      <c r="C2563">
        <f>_xlfn.MAXIFS(Table1[ScheduleWeekWritten],Table1[ScheduleSeason],Table1[[#This Row],[ScheduleSeason]])</f>
        <v>16</v>
      </c>
      <c r="D2563">
        <v>5</v>
      </c>
      <c r="E2563" cm="1">
        <f t="array" ref="E2563">_xlfn.XLOOKUP(Table1[[#This Row],[ScheduleWeekWritten]],Table3[Game],100+Table3[Increase],Table1[[#This Row],[ScheduleWeekWritten]])</f>
        <v>5</v>
      </c>
      <c r="F2563" t="b">
        <v>0</v>
      </c>
      <c r="G2563" t="s">
        <v>45</v>
      </c>
      <c r="H2563">
        <v>10</v>
      </c>
      <c r="I2563">
        <v>13</v>
      </c>
      <c r="J2563" t="s">
        <v>54</v>
      </c>
      <c r="K2563" t="s">
        <v>79</v>
      </c>
      <c r="L2563" t="str">
        <f>_xlfn.XLOOKUP(Table1[[#This Row],[TeamFavoriteID]],Table2[team_id],Table2[team_name],_xlfn.XLOOKUP(Table1[[#This Row],[TeamFavoriteID]],Table2[team_id_pfr],Table2[team_name],"Even"))</f>
        <v>Detroit Lions</v>
      </c>
      <c r="M2563">
        <v>-3</v>
      </c>
      <c r="N2563">
        <f>IF(Table1[[#This Row],[TeamFavorite]]=Table1[[#This Row],[TeamHome]],Table1[[#This Row],[ScoreAway]]-Table1[[#This Row],[ScoreHome]],Table1[[#This Row],[ScoreHome]]-Table1[[#This Row],[ScoreAway]])</f>
        <v>3</v>
      </c>
      <c r="O2563">
        <f>IF(Table1[[#This Row],[SpreadActual]]&lt;Table1[[#This Row],[SpreadFavorite]],1,0)</f>
        <v>0</v>
      </c>
      <c r="P2563">
        <v>39</v>
      </c>
      <c r="Q2563" t="s">
        <v>125</v>
      </c>
      <c r="R2563" t="b">
        <v>0</v>
      </c>
      <c r="S2563">
        <v>72</v>
      </c>
      <c r="T2563">
        <v>0</v>
      </c>
      <c r="V2563" t="s">
        <v>103</v>
      </c>
    </row>
    <row r="2564" spans="1:22" x14ac:dyDescent="0.2">
      <c r="A2564" s="1">
        <v>29128</v>
      </c>
      <c r="B2564">
        <v>1979</v>
      </c>
      <c r="C2564">
        <f>_xlfn.MAXIFS(Table1[ScheduleWeekWritten],Table1[ScheduleSeason],Table1[[#This Row],[ScheduleSeason]])</f>
        <v>16</v>
      </c>
      <c r="D2564">
        <v>5</v>
      </c>
      <c r="E2564" cm="1">
        <f t="array" ref="E2564">_xlfn.XLOOKUP(Table1[[#This Row],[ScheduleWeekWritten]],Table3[Game],100+Table3[Increase],Table1[[#This Row],[ScheduleWeekWritten]])</f>
        <v>5</v>
      </c>
      <c r="F2564" t="b">
        <v>0</v>
      </c>
      <c r="G2564" t="s">
        <v>23</v>
      </c>
      <c r="H2564">
        <v>31</v>
      </c>
      <c r="I2564">
        <v>10</v>
      </c>
      <c r="J2564" t="s">
        <v>62</v>
      </c>
      <c r="K2564" t="s">
        <v>25</v>
      </c>
      <c r="L2564" t="str">
        <f>_xlfn.XLOOKUP(Table1[[#This Row],[TeamFavoriteID]],Table2[team_id],Table2[team_name],_xlfn.XLOOKUP(Table1[[#This Row],[TeamFavoriteID]],Table2[team_id_pfr],Table2[team_name],"Even"))</f>
        <v>Houston Oilers</v>
      </c>
      <c r="M2564">
        <v>-6</v>
      </c>
      <c r="N2564">
        <f>IF(Table1[[#This Row],[TeamFavorite]]=Table1[[#This Row],[TeamHome]],Table1[[#This Row],[ScoreAway]]-Table1[[#This Row],[ScoreHome]],Table1[[#This Row],[ScoreHome]]-Table1[[#This Row],[ScoreAway]])</f>
        <v>-21</v>
      </c>
      <c r="O2564">
        <f>IF(Table1[[#This Row],[SpreadActual]]&lt;Table1[[#This Row],[SpreadFavorite]],1,0)</f>
        <v>1</v>
      </c>
      <c r="P2564">
        <v>39</v>
      </c>
      <c r="Q2564" t="s">
        <v>102</v>
      </c>
      <c r="R2564" t="b">
        <v>0</v>
      </c>
      <c r="S2564">
        <v>72</v>
      </c>
      <c r="T2564">
        <v>0</v>
      </c>
      <c r="V2564" t="s">
        <v>103</v>
      </c>
    </row>
    <row r="2565" spans="1:22" x14ac:dyDescent="0.2">
      <c r="A2565" s="1">
        <v>29128</v>
      </c>
      <c r="B2565">
        <v>1979</v>
      </c>
      <c r="C2565">
        <f>_xlfn.MAXIFS(Table1[ScheduleWeekWritten],Table1[ScheduleSeason],Table1[[#This Row],[ScheduleSeason]])</f>
        <v>16</v>
      </c>
      <c r="D2565">
        <v>5</v>
      </c>
      <c r="E2565" cm="1">
        <f t="array" ref="E2565">_xlfn.XLOOKUP(Table1[[#This Row],[ScheduleWeekWritten]],Table3[Game],100+Table3[Increase],Table1[[#This Row],[ScheduleWeekWritten]])</f>
        <v>5</v>
      </c>
      <c r="F2565" t="b">
        <v>0</v>
      </c>
      <c r="G2565" t="s">
        <v>39</v>
      </c>
      <c r="H2565">
        <v>21</v>
      </c>
      <c r="I2565">
        <v>0</v>
      </c>
      <c r="J2565" t="s">
        <v>57</v>
      </c>
      <c r="K2565" t="s">
        <v>40</v>
      </c>
      <c r="L2565" t="str">
        <f>_xlfn.XLOOKUP(Table1[[#This Row],[TeamFavoriteID]],Table2[team_id],Table2[team_name],_xlfn.XLOOKUP(Table1[[#This Row],[TeamFavoriteID]],Table2[team_id_pfr],Table2[team_name],"Even"))</f>
        <v>Los Angeles Rams</v>
      </c>
      <c r="M2565">
        <v>-6</v>
      </c>
      <c r="N2565">
        <f>IF(Table1[[#This Row],[TeamFavorite]]=Table1[[#This Row],[TeamHome]],Table1[[#This Row],[ScoreAway]]-Table1[[#This Row],[ScoreHome]],Table1[[#This Row],[ScoreHome]]-Table1[[#This Row],[ScoreAway]])</f>
        <v>-21</v>
      </c>
      <c r="O2565">
        <f>IF(Table1[[#This Row],[SpreadActual]]&lt;Table1[[#This Row],[SpreadFavorite]],1,0)</f>
        <v>1</v>
      </c>
      <c r="P2565">
        <v>38</v>
      </c>
      <c r="Q2565" t="s">
        <v>135</v>
      </c>
      <c r="R2565" t="b">
        <v>0</v>
      </c>
      <c r="S2565">
        <v>65</v>
      </c>
      <c r="T2565">
        <v>10</v>
      </c>
      <c r="U2565">
        <v>80</v>
      </c>
    </row>
    <row r="2566" spans="1:22" x14ac:dyDescent="0.2">
      <c r="A2566" s="1">
        <v>29128</v>
      </c>
      <c r="B2566">
        <v>1979</v>
      </c>
      <c r="C2566">
        <f>_xlfn.MAXIFS(Table1[ScheduleWeekWritten],Table1[ScheduleSeason],Table1[[#This Row],[ScheduleSeason]])</f>
        <v>16</v>
      </c>
      <c r="D2566">
        <v>5</v>
      </c>
      <c r="E2566" cm="1">
        <f t="array" ref="E2566">_xlfn.XLOOKUP(Table1[[#This Row],[ScheduleWeekWritten]],Table3[Game],100+Table3[Increase],Table1[[#This Row],[ScheduleWeekWritten]])</f>
        <v>5</v>
      </c>
      <c r="F2566" t="b">
        <v>0</v>
      </c>
      <c r="G2566" t="s">
        <v>95</v>
      </c>
      <c r="H2566">
        <v>24</v>
      </c>
      <c r="I2566">
        <v>14</v>
      </c>
      <c r="J2566" t="s">
        <v>50</v>
      </c>
      <c r="K2566" t="s">
        <v>98</v>
      </c>
      <c r="L2566" t="str">
        <f>_xlfn.XLOOKUP(Table1[[#This Row],[TeamFavoriteID]],Table2[team_id],Table2[team_name],_xlfn.XLOOKUP(Table1[[#This Row],[TeamFavoriteID]],Table2[team_id_pfr],Table2[team_name],"Even"))</f>
        <v>New Orleans Saints</v>
      </c>
      <c r="M2566">
        <v>-6</v>
      </c>
      <c r="N2566">
        <f>IF(Table1[[#This Row],[TeamFavorite]]=Table1[[#This Row],[TeamHome]],Table1[[#This Row],[ScoreAway]]-Table1[[#This Row],[ScoreHome]],Table1[[#This Row],[ScoreHome]]-Table1[[#This Row],[ScoreAway]])</f>
        <v>-10</v>
      </c>
      <c r="O2566">
        <f>IF(Table1[[#This Row],[SpreadActual]]&lt;Table1[[#This Row],[SpreadFavorite]],1,0)</f>
        <v>1</v>
      </c>
      <c r="P2566">
        <v>39</v>
      </c>
      <c r="Q2566" t="s">
        <v>124</v>
      </c>
      <c r="R2566" t="b">
        <v>0</v>
      </c>
      <c r="S2566">
        <v>72</v>
      </c>
      <c r="T2566">
        <v>0</v>
      </c>
      <c r="V2566" t="s">
        <v>103</v>
      </c>
    </row>
    <row r="2567" spans="1:22" x14ac:dyDescent="0.2">
      <c r="A2567" s="1">
        <v>29128</v>
      </c>
      <c r="B2567">
        <v>1979</v>
      </c>
      <c r="C2567">
        <f>_xlfn.MAXIFS(Table1[ScheduleWeekWritten],Table1[ScheduleSeason],Table1[[#This Row],[ScheduleSeason]])</f>
        <v>16</v>
      </c>
      <c r="D2567">
        <v>5</v>
      </c>
      <c r="E2567" cm="1">
        <f t="array" ref="E2567">_xlfn.XLOOKUP(Table1[[#This Row],[ScheduleWeekWritten]],Table3[Game],100+Table3[Increase],Table1[[#This Row],[ScheduleWeekWritten]])</f>
        <v>5</v>
      </c>
      <c r="F2567" t="b">
        <v>0</v>
      </c>
      <c r="G2567" t="s">
        <v>31</v>
      </c>
      <c r="H2567">
        <v>33</v>
      </c>
      <c r="I2567">
        <v>27</v>
      </c>
      <c r="J2567" t="s">
        <v>19</v>
      </c>
      <c r="K2567" t="s">
        <v>91</v>
      </c>
      <c r="L2567" t="str">
        <f>_xlfn.XLOOKUP(Table1[[#This Row],[TeamFavoriteID]],Table2[team_id],Table2[team_name],_xlfn.XLOOKUP(Table1[[#This Row],[TeamFavoriteID]],Table2[team_id_pfr],Table2[team_name],"Even"))</f>
        <v>Miami Dolphins</v>
      </c>
      <c r="M2567">
        <v>-4</v>
      </c>
      <c r="N2567">
        <f>IF(Table1[[#This Row],[TeamFavorite]]=Table1[[#This Row],[TeamHome]],Table1[[#This Row],[ScoreAway]]-Table1[[#This Row],[ScoreHome]],Table1[[#This Row],[ScoreHome]]-Table1[[#This Row],[ScoreAway]])</f>
        <v>6</v>
      </c>
      <c r="O2567">
        <f>IF(Table1[[#This Row],[SpreadActual]]&lt;Table1[[#This Row],[SpreadFavorite]],1,0)</f>
        <v>0</v>
      </c>
      <c r="P2567">
        <v>43</v>
      </c>
      <c r="Q2567" t="s">
        <v>126</v>
      </c>
      <c r="R2567" t="b">
        <v>0</v>
      </c>
      <c r="S2567">
        <v>67</v>
      </c>
      <c r="T2567">
        <v>13</v>
      </c>
      <c r="U2567">
        <v>83</v>
      </c>
    </row>
    <row r="2568" spans="1:22" x14ac:dyDescent="0.2">
      <c r="A2568" s="1">
        <v>29128</v>
      </c>
      <c r="B2568">
        <v>1979</v>
      </c>
      <c r="C2568">
        <f>_xlfn.MAXIFS(Table1[ScheduleWeekWritten],Table1[ScheduleSeason],Table1[[#This Row],[ScheduleSeason]])</f>
        <v>16</v>
      </c>
      <c r="D2568">
        <v>5</v>
      </c>
      <c r="E2568" cm="1">
        <f t="array" ref="E2568">_xlfn.XLOOKUP(Table1[[#This Row],[ScheduleWeekWritten]],Table3[Game],100+Table3[Increase],Table1[[#This Row],[ScheduleWeekWritten]])</f>
        <v>5</v>
      </c>
      <c r="F2568" t="b">
        <v>0</v>
      </c>
      <c r="G2568" t="s">
        <v>20</v>
      </c>
      <c r="H2568">
        <v>27</v>
      </c>
      <c r="I2568">
        <v>3</v>
      </c>
      <c r="J2568" t="s">
        <v>24</v>
      </c>
      <c r="K2568" t="s">
        <v>88</v>
      </c>
      <c r="L2568" t="str">
        <f>_xlfn.XLOOKUP(Table1[[#This Row],[TeamFavoriteID]],Table2[team_id],Table2[team_name],_xlfn.XLOOKUP(Table1[[#This Row],[TeamFavoriteID]],Table2[team_id_pfr],Table2[team_name],"Even"))</f>
        <v>Denver Broncos</v>
      </c>
      <c r="M2568">
        <v>-3</v>
      </c>
      <c r="N2568">
        <f>IF(Table1[[#This Row],[TeamFavorite]]=Table1[[#This Row],[TeamHome]],Table1[[#This Row],[ScoreAway]]-Table1[[#This Row],[ScoreHome]],Table1[[#This Row],[ScoreHome]]-Table1[[#This Row],[ScoreAway]])</f>
        <v>24</v>
      </c>
      <c r="O2568">
        <f>IF(Table1[[#This Row],[SpreadActual]]&lt;Table1[[#This Row],[SpreadFavorite]],1,0)</f>
        <v>0</v>
      </c>
      <c r="P2568">
        <v>36</v>
      </c>
      <c r="Q2568" t="s">
        <v>76</v>
      </c>
      <c r="R2568" t="b">
        <v>0</v>
      </c>
      <c r="S2568">
        <v>64</v>
      </c>
      <c r="T2568">
        <v>8</v>
      </c>
      <c r="U2568">
        <v>78</v>
      </c>
    </row>
    <row r="2569" spans="1:22" x14ac:dyDescent="0.2">
      <c r="A2569" s="1">
        <v>29128</v>
      </c>
      <c r="B2569">
        <v>1979</v>
      </c>
      <c r="C2569">
        <f>_xlfn.MAXIFS(Table1[ScheduleWeekWritten],Table1[ScheduleSeason],Table1[[#This Row],[ScheduleSeason]])</f>
        <v>16</v>
      </c>
      <c r="D2569">
        <v>5</v>
      </c>
      <c r="E2569" cm="1">
        <f t="array" ref="E2569">_xlfn.XLOOKUP(Table1[[#This Row],[ScheduleWeekWritten]],Table3[Game],100+Table3[Increase],Table1[[#This Row],[ScheduleWeekWritten]])</f>
        <v>5</v>
      </c>
      <c r="F2569" t="b">
        <v>0</v>
      </c>
      <c r="G2569" t="s">
        <v>58</v>
      </c>
      <c r="H2569">
        <v>17</v>
      </c>
      <c r="I2569">
        <v>14</v>
      </c>
      <c r="J2569" t="s">
        <v>49</v>
      </c>
      <c r="K2569" t="s">
        <v>51</v>
      </c>
      <c r="L2569" t="str">
        <f>_xlfn.XLOOKUP(Table1[[#This Row],[TeamFavoriteID]],Table2[team_id],Table2[team_name],_xlfn.XLOOKUP(Table1[[#This Row],[TeamFavoriteID]],Table2[team_id_pfr],Table2[team_name],"Even"))</f>
        <v>Pittsburgh Steelers</v>
      </c>
      <c r="M2569">
        <v>-4</v>
      </c>
      <c r="N2569">
        <f>IF(Table1[[#This Row],[TeamFavorite]]=Table1[[#This Row],[TeamHome]],Table1[[#This Row],[ScoreAway]]-Table1[[#This Row],[ScoreHome]],Table1[[#This Row],[ScoreHome]]-Table1[[#This Row],[ScoreAway]])</f>
        <v>3</v>
      </c>
      <c r="O2569">
        <f>IF(Table1[[#This Row],[SpreadActual]]&lt;Table1[[#This Row],[SpreadFavorite]],1,0)</f>
        <v>0</v>
      </c>
      <c r="P2569">
        <v>36</v>
      </c>
      <c r="Q2569" t="s">
        <v>112</v>
      </c>
      <c r="R2569" t="b">
        <v>0</v>
      </c>
      <c r="S2569">
        <v>68</v>
      </c>
      <c r="T2569">
        <v>12</v>
      </c>
      <c r="U2569">
        <v>96</v>
      </c>
    </row>
    <row r="2570" spans="1:22" x14ac:dyDescent="0.2">
      <c r="A2570" s="1">
        <v>29128</v>
      </c>
      <c r="B2570">
        <v>1979</v>
      </c>
      <c r="C2570">
        <f>_xlfn.MAXIFS(Table1[ScheduleWeekWritten],Table1[ScheduleSeason],Table1[[#This Row],[ScheduleSeason]])</f>
        <v>16</v>
      </c>
      <c r="D2570">
        <v>5</v>
      </c>
      <c r="E2570" cm="1">
        <f t="array" ref="E2570">_xlfn.XLOOKUP(Table1[[#This Row],[ScheduleWeekWritten]],Table3[Game],100+Table3[Increase],Table1[[#This Row],[ScheduleWeekWritten]])</f>
        <v>5</v>
      </c>
      <c r="F2570" t="b">
        <v>0</v>
      </c>
      <c r="G2570" t="s">
        <v>27</v>
      </c>
      <c r="H2570">
        <v>31</v>
      </c>
      <c r="I2570">
        <v>9</v>
      </c>
      <c r="J2570" t="s">
        <v>53</v>
      </c>
      <c r="K2570" t="s">
        <v>29</v>
      </c>
      <c r="L2570" t="str">
        <f>_xlfn.XLOOKUP(Table1[[#This Row],[TeamFavoriteID]],Table2[team_id],Table2[team_name],_xlfn.XLOOKUP(Table1[[#This Row],[TeamFavoriteID]],Table2[team_id_pfr],Table2[team_name],"Even"))</f>
        <v>Los Angeles Chargers</v>
      </c>
      <c r="M2570">
        <v>-13</v>
      </c>
      <c r="N2570">
        <f>IF(Table1[[#This Row],[TeamFavorite]]=Table1[[#This Row],[TeamHome]],Table1[[#This Row],[ScoreAway]]-Table1[[#This Row],[ScoreHome]],Table1[[#This Row],[ScoreHome]]-Table1[[#This Row],[ScoreAway]])</f>
        <v>22</v>
      </c>
      <c r="O2570">
        <f>IF(Table1[[#This Row],[SpreadActual]]&lt;Table1[[#This Row],[SpreadFavorite]],1,0)</f>
        <v>0</v>
      </c>
      <c r="P2570">
        <v>44</v>
      </c>
      <c r="Q2570" t="s">
        <v>94</v>
      </c>
      <c r="R2570" t="b">
        <v>0</v>
      </c>
      <c r="S2570">
        <v>72</v>
      </c>
      <c r="T2570">
        <v>11</v>
      </c>
      <c r="U2570">
        <v>69</v>
      </c>
    </row>
    <row r="2571" spans="1:22" x14ac:dyDescent="0.2">
      <c r="A2571" s="1">
        <v>29128</v>
      </c>
      <c r="B2571">
        <v>1979</v>
      </c>
      <c r="C2571">
        <f>_xlfn.MAXIFS(Table1[ScheduleWeekWritten],Table1[ScheduleSeason],Table1[[#This Row],[ScheduleSeason]])</f>
        <v>16</v>
      </c>
      <c r="D2571">
        <v>5</v>
      </c>
      <c r="E2571" cm="1">
        <f t="array" ref="E2571">_xlfn.XLOOKUP(Table1[[#This Row],[ScheduleWeekWritten]],Table3[Game],100+Table3[Increase],Table1[[#This Row],[ScheduleWeekWritten]])</f>
        <v>5</v>
      </c>
      <c r="F2571" t="b">
        <v>0</v>
      </c>
      <c r="G2571" t="s">
        <v>128</v>
      </c>
      <c r="H2571">
        <v>6</v>
      </c>
      <c r="I2571">
        <v>24</v>
      </c>
      <c r="J2571" t="s">
        <v>42</v>
      </c>
      <c r="K2571" t="s">
        <v>132</v>
      </c>
      <c r="L2571" t="str">
        <f>_xlfn.XLOOKUP(Table1[[#This Row],[TeamFavoriteID]],Table2[team_id],Table2[team_name],_xlfn.XLOOKUP(Table1[[#This Row],[TeamFavoriteID]],Table2[team_id_pfr],Table2[team_name],"Even"))</f>
        <v>Seattle Seahawks</v>
      </c>
      <c r="M2571">
        <v>-6</v>
      </c>
      <c r="N2571">
        <f>IF(Table1[[#This Row],[TeamFavorite]]=Table1[[#This Row],[TeamHome]],Table1[[#This Row],[ScoreAway]]-Table1[[#This Row],[ScoreHome]],Table1[[#This Row],[ScoreHome]]-Table1[[#This Row],[ScoreAway]])</f>
        <v>18</v>
      </c>
      <c r="O2571">
        <f>IF(Table1[[#This Row],[SpreadActual]]&lt;Table1[[#This Row],[SpreadFavorite]],1,0)</f>
        <v>0</v>
      </c>
      <c r="P2571">
        <v>43</v>
      </c>
      <c r="Q2571" t="s">
        <v>129</v>
      </c>
      <c r="R2571" t="b">
        <v>0</v>
      </c>
      <c r="S2571">
        <v>72</v>
      </c>
      <c r="T2571">
        <v>0</v>
      </c>
      <c r="V2571" t="s">
        <v>103</v>
      </c>
    </row>
    <row r="2572" spans="1:22" x14ac:dyDescent="0.2">
      <c r="A2572" s="1">
        <v>29129</v>
      </c>
      <c r="B2572">
        <v>1979</v>
      </c>
      <c r="C2572">
        <f>_xlfn.MAXIFS(Table1[ScheduleWeekWritten],Table1[ScheduleSeason],Table1[[#This Row],[ScheduleSeason]])</f>
        <v>16</v>
      </c>
      <c r="D2572">
        <v>5</v>
      </c>
      <c r="E2572" cm="1">
        <f t="array" ref="E2572">_xlfn.XLOOKUP(Table1[[#This Row],[ScheduleWeekWritten]],Table3[Game],100+Table3[Increase],Table1[[#This Row],[ScheduleWeekWritten]])</f>
        <v>5</v>
      </c>
      <c r="F2572" t="b">
        <v>0</v>
      </c>
      <c r="G2572" t="s">
        <v>33</v>
      </c>
      <c r="H2572">
        <v>27</v>
      </c>
      <c r="I2572">
        <v>14</v>
      </c>
      <c r="J2572" t="s">
        <v>115</v>
      </c>
      <c r="K2572" t="s">
        <v>70</v>
      </c>
      <c r="L2572" t="str">
        <f>_xlfn.XLOOKUP(Table1[[#This Row],[TeamFavoriteID]],Table2[team_id],Table2[team_name],_xlfn.XLOOKUP(Table1[[#This Row],[TeamFavoriteID]],Table2[team_id_pfr],Table2[team_name],"Even"))</f>
        <v>Boston Patriots</v>
      </c>
      <c r="M2572">
        <v>-7</v>
      </c>
      <c r="N2572">
        <f>IF(Table1[[#This Row],[TeamFavorite]]=Table1[[#This Row],[TeamHome]],Table1[[#This Row],[ScoreAway]]-Table1[[#This Row],[ScoreHome]],Table1[[#This Row],[ScoreHome]]-Table1[[#This Row],[ScoreAway]])</f>
        <v>13</v>
      </c>
      <c r="O2572">
        <f>IF(Table1[[#This Row],[SpreadActual]]&lt;Table1[[#This Row],[SpreadFavorite]],1,0)</f>
        <v>0</v>
      </c>
      <c r="P2572">
        <v>39</v>
      </c>
      <c r="Q2572" t="s">
        <v>82</v>
      </c>
      <c r="R2572" t="b">
        <v>0</v>
      </c>
      <c r="S2572">
        <v>52</v>
      </c>
      <c r="T2572">
        <v>7</v>
      </c>
      <c r="U2572">
        <v>88</v>
      </c>
    </row>
    <row r="2573" spans="1:22" x14ac:dyDescent="0.2">
      <c r="A2573" s="1">
        <v>29135</v>
      </c>
      <c r="B2573">
        <v>1979</v>
      </c>
      <c r="C2573">
        <f>_xlfn.MAXIFS(Table1[ScheduleWeekWritten],Table1[ScheduleSeason],Table1[[#This Row],[ScheduleSeason]])</f>
        <v>16</v>
      </c>
      <c r="D2573">
        <v>6</v>
      </c>
      <c r="E2573" cm="1">
        <f t="array" ref="E2573">_xlfn.XLOOKUP(Table1[[#This Row],[ScheduleWeekWritten]],Table3[Game],100+Table3[Increase],Table1[[#This Row],[ScheduleWeekWritten]])</f>
        <v>6</v>
      </c>
      <c r="F2573" t="b">
        <v>0</v>
      </c>
      <c r="G2573" t="s">
        <v>38</v>
      </c>
      <c r="H2573">
        <v>25</v>
      </c>
      <c r="I2573">
        <v>7</v>
      </c>
      <c r="J2573" t="s">
        <v>33</v>
      </c>
      <c r="K2573" t="s">
        <v>109</v>
      </c>
      <c r="L2573" t="str">
        <f>_xlfn.XLOOKUP(Table1[[#This Row],[TeamFavoriteID]],Table2[team_id],Table2[team_name],_xlfn.XLOOKUP(Table1[[#This Row],[TeamFavoriteID]],Table2[team_id_pfr],Table2[team_name],"Even"))</f>
        <v>Atlanta Falcons</v>
      </c>
      <c r="M2573">
        <v>-6</v>
      </c>
      <c r="N2573">
        <f>IF(Table1[[#This Row],[TeamFavorite]]=Table1[[#This Row],[TeamHome]],Table1[[#This Row],[ScoreAway]]-Table1[[#This Row],[ScoreHome]],Table1[[#This Row],[ScoreHome]]-Table1[[#This Row],[ScoreAway]])</f>
        <v>-18</v>
      </c>
      <c r="O2573">
        <f>IF(Table1[[#This Row],[SpreadActual]]&lt;Table1[[#This Row],[SpreadFavorite]],1,0)</f>
        <v>1</v>
      </c>
      <c r="P2573">
        <v>35</v>
      </c>
      <c r="Q2573" t="s">
        <v>41</v>
      </c>
      <c r="R2573" t="b">
        <v>0</v>
      </c>
      <c r="S2573">
        <v>62</v>
      </c>
      <c r="T2573">
        <v>13</v>
      </c>
      <c r="U2573">
        <v>55</v>
      </c>
    </row>
    <row r="2574" spans="1:22" x14ac:dyDescent="0.2">
      <c r="A2574" s="1">
        <v>29135</v>
      </c>
      <c r="B2574">
        <v>1979</v>
      </c>
      <c r="C2574">
        <f>_xlfn.MAXIFS(Table1[ScheduleWeekWritten],Table1[ScheduleSeason],Table1[[#This Row],[ScheduleSeason]])</f>
        <v>16</v>
      </c>
      <c r="D2574">
        <v>6</v>
      </c>
      <c r="E2574" cm="1">
        <f t="array" ref="E2574">_xlfn.XLOOKUP(Table1[[#This Row],[ScheduleWeekWritten]],Table3[Game],100+Table3[Increase],Table1[[#This Row],[ScheduleWeekWritten]])</f>
        <v>6</v>
      </c>
      <c r="F2574" t="b">
        <v>0</v>
      </c>
      <c r="G2574" t="s">
        <v>34</v>
      </c>
      <c r="H2574">
        <v>10</v>
      </c>
      <c r="I2574">
        <v>8</v>
      </c>
      <c r="J2574" t="s">
        <v>31</v>
      </c>
      <c r="K2574" t="s">
        <v>32</v>
      </c>
      <c r="L2574" t="str">
        <f>_xlfn.XLOOKUP(Table1[[#This Row],[TeamFavoriteID]],Table2[team_id],Table2[team_name],_xlfn.XLOOKUP(Table1[[#This Row],[TeamFavoriteID]],Table2[team_id_pfr],Table2[team_name],"Even"))</f>
        <v>New York Jets</v>
      </c>
      <c r="M2574">
        <v>-3</v>
      </c>
      <c r="N2574">
        <f>IF(Table1[[#This Row],[TeamFavorite]]=Table1[[#This Row],[TeamHome]],Table1[[#This Row],[ScoreAway]]-Table1[[#This Row],[ScoreHome]],Table1[[#This Row],[ScoreHome]]-Table1[[#This Row],[ScoreAway]])</f>
        <v>2</v>
      </c>
      <c r="O2574">
        <f>IF(Table1[[#This Row],[SpreadActual]]&lt;Table1[[#This Row],[SpreadFavorite]],1,0)</f>
        <v>0</v>
      </c>
      <c r="P2574">
        <v>42</v>
      </c>
      <c r="Q2574" t="s">
        <v>80</v>
      </c>
      <c r="R2574" t="b">
        <v>0</v>
      </c>
      <c r="S2574">
        <v>57</v>
      </c>
      <c r="T2574">
        <v>14</v>
      </c>
      <c r="U2574">
        <v>65</v>
      </c>
    </row>
    <row r="2575" spans="1:22" x14ac:dyDescent="0.2">
      <c r="A2575" s="1">
        <v>29135</v>
      </c>
      <c r="B2575">
        <v>1979</v>
      </c>
      <c r="C2575">
        <f>_xlfn.MAXIFS(Table1[ScheduleWeekWritten],Table1[ScheduleSeason],Table1[[#This Row],[ScheduleSeason]])</f>
        <v>16</v>
      </c>
      <c r="D2575">
        <v>6</v>
      </c>
      <c r="E2575" cm="1">
        <f t="array" ref="E2575">_xlfn.XLOOKUP(Table1[[#This Row],[ScheduleWeekWritten]],Table3[Game],100+Table3[Increase],Table1[[#This Row],[ScheduleWeekWritten]])</f>
        <v>6</v>
      </c>
      <c r="F2575" t="b">
        <v>0</v>
      </c>
      <c r="G2575" t="s">
        <v>28</v>
      </c>
      <c r="H2575">
        <v>0</v>
      </c>
      <c r="I2575">
        <v>7</v>
      </c>
      <c r="J2575" t="s">
        <v>46</v>
      </c>
      <c r="K2575" t="s">
        <v>43</v>
      </c>
      <c r="L2575" t="str">
        <f>_xlfn.XLOOKUP(Table1[[#This Row],[TeamFavoriteID]],Table2[team_id],Table2[team_name],_xlfn.XLOOKUP(Table1[[#This Row],[TeamFavoriteID]],Table2[team_id_pfr],Table2[team_name],"Even"))</f>
        <v>Buffalo Bills</v>
      </c>
      <c r="M2575">
        <v>-5</v>
      </c>
      <c r="N2575">
        <f>IF(Table1[[#This Row],[TeamFavorite]]=Table1[[#This Row],[TeamHome]],Table1[[#This Row],[ScoreAway]]-Table1[[#This Row],[ScoreHome]],Table1[[#This Row],[ScoreHome]]-Table1[[#This Row],[ScoreAway]])</f>
        <v>7</v>
      </c>
      <c r="O2575">
        <f>IF(Table1[[#This Row],[SpreadActual]]&lt;Table1[[#This Row],[SpreadFavorite]],1,0)</f>
        <v>0</v>
      </c>
      <c r="P2575">
        <v>40</v>
      </c>
      <c r="Q2575" t="s">
        <v>123</v>
      </c>
      <c r="R2575" t="b">
        <v>0</v>
      </c>
      <c r="S2575">
        <v>50</v>
      </c>
      <c r="T2575">
        <v>21</v>
      </c>
      <c r="U2575">
        <v>74</v>
      </c>
    </row>
    <row r="2576" spans="1:22" x14ac:dyDescent="0.2">
      <c r="A2576" s="1">
        <v>29135</v>
      </c>
      <c r="B2576">
        <v>1979</v>
      </c>
      <c r="C2576">
        <f>_xlfn.MAXIFS(Table1[ScheduleWeekWritten],Table1[ScheduleSeason],Table1[[#This Row],[ScheduleSeason]])</f>
        <v>16</v>
      </c>
      <c r="D2576">
        <v>6</v>
      </c>
      <c r="E2576" cm="1">
        <f t="array" ref="E2576">_xlfn.XLOOKUP(Table1[[#This Row],[ScheduleWeekWritten]],Table3[Game],100+Table3[Increase],Table1[[#This Row],[ScheduleWeekWritten]])</f>
        <v>6</v>
      </c>
      <c r="F2576" t="b">
        <v>0</v>
      </c>
      <c r="G2576" t="s">
        <v>101</v>
      </c>
      <c r="H2576">
        <v>7</v>
      </c>
      <c r="I2576">
        <v>10</v>
      </c>
      <c r="J2576" t="s">
        <v>42</v>
      </c>
      <c r="K2576" t="s">
        <v>89</v>
      </c>
      <c r="L2576" t="str">
        <f>_xlfn.XLOOKUP(Table1[[#This Row],[TeamFavoriteID]],Table2[team_id],Table2[team_name],_xlfn.XLOOKUP(Table1[[#This Row],[TeamFavoriteID]],Table2[team_id_pfr],Table2[team_name],"Even"))</f>
        <v>Even</v>
      </c>
      <c r="M2576">
        <v>0</v>
      </c>
      <c r="N2576">
        <f>IF(Table1[[#This Row],[TeamFavorite]]=Table1[[#This Row],[TeamHome]],Table1[[#This Row],[ScoreAway]]-Table1[[#This Row],[ScoreHome]],Table1[[#This Row],[ScoreHome]]-Table1[[#This Row],[ScoreAway]])</f>
        <v>-3</v>
      </c>
      <c r="O2576">
        <f>IF(Table1[[#This Row],[SpreadActual]]&lt;Table1[[#This Row],[SpreadFavorite]],1,0)</f>
        <v>1</v>
      </c>
      <c r="P2576">
        <v>38</v>
      </c>
      <c r="Q2576" t="s">
        <v>111</v>
      </c>
      <c r="R2576" t="b">
        <v>0</v>
      </c>
      <c r="S2576">
        <v>49</v>
      </c>
      <c r="T2576">
        <v>14</v>
      </c>
      <c r="U2576">
        <v>68</v>
      </c>
    </row>
    <row r="2577" spans="1:22" x14ac:dyDescent="0.2">
      <c r="A2577" s="1">
        <v>29135</v>
      </c>
      <c r="B2577">
        <v>1979</v>
      </c>
      <c r="C2577">
        <f>_xlfn.MAXIFS(Table1[ScheduleWeekWritten],Table1[ScheduleSeason],Table1[[#This Row],[ScheduleSeason]])</f>
        <v>16</v>
      </c>
      <c r="D2577">
        <v>6</v>
      </c>
      <c r="E2577" cm="1">
        <f t="array" ref="E2577">_xlfn.XLOOKUP(Table1[[#This Row],[ScheduleWeekWritten]],Table3[Game],100+Table3[Increase],Table1[[#This Row],[ScheduleWeekWritten]])</f>
        <v>6</v>
      </c>
      <c r="F2577" t="b">
        <v>0</v>
      </c>
      <c r="G2577" t="s">
        <v>62</v>
      </c>
      <c r="H2577">
        <v>35</v>
      </c>
      <c r="I2577">
        <v>51</v>
      </c>
      <c r="J2577" t="s">
        <v>49</v>
      </c>
      <c r="K2577" t="s">
        <v>51</v>
      </c>
      <c r="L2577" t="str">
        <f>_xlfn.XLOOKUP(Table1[[#This Row],[TeamFavoriteID]],Table2[team_id],Table2[team_name],_xlfn.XLOOKUP(Table1[[#This Row],[TeamFavoriteID]],Table2[team_id_pfr],Table2[team_name],"Even"))</f>
        <v>Pittsburgh Steelers</v>
      </c>
      <c r="M2577">
        <v>-4</v>
      </c>
      <c r="N2577">
        <f>IF(Table1[[#This Row],[TeamFavorite]]=Table1[[#This Row],[TeamHome]],Table1[[#This Row],[ScoreAway]]-Table1[[#This Row],[ScoreHome]],Table1[[#This Row],[ScoreHome]]-Table1[[#This Row],[ScoreAway]])</f>
        <v>-16</v>
      </c>
      <c r="O2577">
        <f>IF(Table1[[#This Row],[SpreadActual]]&lt;Table1[[#This Row],[SpreadFavorite]],1,0)</f>
        <v>1</v>
      </c>
      <c r="P2577">
        <v>36</v>
      </c>
      <c r="Q2577" t="s">
        <v>66</v>
      </c>
      <c r="R2577" t="b">
        <v>0</v>
      </c>
      <c r="S2577">
        <v>48</v>
      </c>
      <c r="T2577">
        <v>17</v>
      </c>
      <c r="U2577">
        <v>87</v>
      </c>
    </row>
    <row r="2578" spans="1:22" x14ac:dyDescent="0.2">
      <c r="A2578" s="1">
        <v>29135</v>
      </c>
      <c r="B2578">
        <v>1979</v>
      </c>
      <c r="C2578">
        <f>_xlfn.MAXIFS(Table1[ScheduleWeekWritten],Table1[ScheduleSeason],Table1[[#This Row],[ScheduleSeason]])</f>
        <v>16</v>
      </c>
      <c r="D2578">
        <v>6</v>
      </c>
      <c r="E2578" cm="1">
        <f t="array" ref="E2578">_xlfn.XLOOKUP(Table1[[#This Row],[ScheduleWeekWritten]],Table3[Game],100+Table3[Increase],Table1[[#This Row],[ScheduleWeekWritten]])</f>
        <v>6</v>
      </c>
      <c r="F2578" t="b">
        <v>0</v>
      </c>
      <c r="G2578" t="s">
        <v>24</v>
      </c>
      <c r="H2578">
        <v>7</v>
      </c>
      <c r="I2578">
        <v>0</v>
      </c>
      <c r="J2578" t="s">
        <v>27</v>
      </c>
      <c r="K2578" t="s">
        <v>29</v>
      </c>
      <c r="L2578" t="str">
        <f>_xlfn.XLOOKUP(Table1[[#This Row],[TeamFavoriteID]],Table2[team_id],Table2[team_name],_xlfn.XLOOKUP(Table1[[#This Row],[TeamFavoriteID]],Table2[team_id_pfr],Table2[team_name],"Even"))</f>
        <v>Los Angeles Chargers</v>
      </c>
      <c r="M2578">
        <v>-1</v>
      </c>
      <c r="N2578">
        <f>IF(Table1[[#This Row],[TeamFavorite]]=Table1[[#This Row],[TeamHome]],Table1[[#This Row],[ScoreAway]]-Table1[[#This Row],[ScoreHome]],Table1[[#This Row],[ScoreHome]]-Table1[[#This Row],[ScoreAway]])</f>
        <v>7</v>
      </c>
      <c r="O2578">
        <f>IF(Table1[[#This Row],[SpreadActual]]&lt;Table1[[#This Row],[SpreadFavorite]],1,0)</f>
        <v>0</v>
      </c>
      <c r="P2578">
        <v>37</v>
      </c>
      <c r="Q2578" t="s">
        <v>71</v>
      </c>
      <c r="R2578" t="b">
        <v>0</v>
      </c>
      <c r="S2578">
        <v>67</v>
      </c>
      <c r="T2578">
        <v>11</v>
      </c>
      <c r="U2578">
        <v>26</v>
      </c>
    </row>
    <row r="2579" spans="1:22" x14ac:dyDescent="0.2">
      <c r="A2579" s="1">
        <v>29135</v>
      </c>
      <c r="B2579">
        <v>1979</v>
      </c>
      <c r="C2579">
        <f>_xlfn.MAXIFS(Table1[ScheduleWeekWritten],Table1[ScheduleSeason],Table1[[#This Row],[ScheduleSeason]])</f>
        <v>16</v>
      </c>
      <c r="D2579">
        <v>6</v>
      </c>
      <c r="E2579" cm="1">
        <f t="array" ref="E2579">_xlfn.XLOOKUP(Table1[[#This Row],[ScheduleWeekWritten]],Table3[Game],100+Table3[Increase],Table1[[#This Row],[ScheduleWeekWritten]])</f>
        <v>6</v>
      </c>
      <c r="F2579" t="b">
        <v>0</v>
      </c>
      <c r="G2579" t="s">
        <v>23</v>
      </c>
      <c r="H2579">
        <v>17</v>
      </c>
      <c r="I2579">
        <v>24</v>
      </c>
      <c r="J2579" t="s">
        <v>57</v>
      </c>
      <c r="K2579" t="s">
        <v>25</v>
      </c>
      <c r="L2579" t="str">
        <f>_xlfn.XLOOKUP(Table1[[#This Row],[TeamFavoriteID]],Table2[team_id],Table2[team_name],_xlfn.XLOOKUP(Table1[[#This Row],[TeamFavoriteID]],Table2[team_id_pfr],Table2[team_name],"Even"))</f>
        <v>Houston Oilers</v>
      </c>
      <c r="M2579">
        <v>-7</v>
      </c>
      <c r="N2579">
        <f>IF(Table1[[#This Row],[TeamFavorite]]=Table1[[#This Row],[TeamHome]],Table1[[#This Row],[ScoreAway]]-Table1[[#This Row],[ScoreHome]],Table1[[#This Row],[ScoreHome]]-Table1[[#This Row],[ScoreAway]])</f>
        <v>7</v>
      </c>
      <c r="O2579">
        <f>IF(Table1[[#This Row],[SpreadActual]]&lt;Table1[[#This Row],[SpreadFavorite]],1,0)</f>
        <v>0</v>
      </c>
      <c r="P2579">
        <v>39</v>
      </c>
      <c r="Q2579" t="s">
        <v>102</v>
      </c>
      <c r="R2579" t="b">
        <v>0</v>
      </c>
      <c r="S2579">
        <v>72</v>
      </c>
      <c r="T2579">
        <v>0</v>
      </c>
      <c r="V2579" t="s">
        <v>103</v>
      </c>
    </row>
    <row r="2580" spans="1:22" x14ac:dyDescent="0.2">
      <c r="A2580" s="1">
        <v>29135</v>
      </c>
      <c r="B2580">
        <v>1979</v>
      </c>
      <c r="C2580">
        <f>_xlfn.MAXIFS(Table1[ScheduleWeekWritten],Table1[ScheduleSeason],Table1[[#This Row],[ScheduleSeason]])</f>
        <v>16</v>
      </c>
      <c r="D2580">
        <v>6</v>
      </c>
      <c r="E2580" cm="1">
        <f t="array" ref="E2580">_xlfn.XLOOKUP(Table1[[#This Row],[ScheduleWeekWritten]],Table3[Game],100+Table3[Increase],Table1[[#This Row],[ScheduleWeekWritten]])</f>
        <v>6</v>
      </c>
      <c r="F2580" t="b">
        <v>0</v>
      </c>
      <c r="G2580" t="s">
        <v>54</v>
      </c>
      <c r="H2580">
        <v>20</v>
      </c>
      <c r="I2580">
        <v>36</v>
      </c>
      <c r="J2580" t="s">
        <v>67</v>
      </c>
      <c r="K2580" t="s">
        <v>68</v>
      </c>
      <c r="L2580" t="str">
        <f>_xlfn.XLOOKUP(Table1[[#This Row],[TeamFavoriteID]],Table2[team_id],Table2[team_name],_xlfn.XLOOKUP(Table1[[#This Row],[TeamFavoriteID]],Table2[team_id_pfr],Table2[team_name],"Even"))</f>
        <v>Dallas Cowboys</v>
      </c>
      <c r="M2580">
        <v>-7</v>
      </c>
      <c r="N2580">
        <f>IF(Table1[[#This Row],[TeamFavorite]]=Table1[[#This Row],[TeamHome]],Table1[[#This Row],[ScoreAway]]-Table1[[#This Row],[ScoreHome]],Table1[[#This Row],[ScoreHome]]-Table1[[#This Row],[ScoreAway]])</f>
        <v>-16</v>
      </c>
      <c r="O2580">
        <f>IF(Table1[[#This Row],[SpreadActual]]&lt;Table1[[#This Row],[SpreadFavorite]],1,0)</f>
        <v>1</v>
      </c>
      <c r="P2580">
        <v>39</v>
      </c>
      <c r="Q2580" t="s">
        <v>73</v>
      </c>
      <c r="R2580" t="b">
        <v>0</v>
      </c>
      <c r="S2580">
        <v>43</v>
      </c>
      <c r="T2580">
        <v>5</v>
      </c>
      <c r="U2580">
        <v>65</v>
      </c>
    </row>
    <row r="2581" spans="1:22" x14ac:dyDescent="0.2">
      <c r="A2581" s="1">
        <v>29135</v>
      </c>
      <c r="B2581">
        <v>1979</v>
      </c>
      <c r="C2581">
        <f>_xlfn.MAXIFS(Table1[ScheduleWeekWritten],Table1[ScheduleSeason],Table1[[#This Row],[ScheduleSeason]])</f>
        <v>16</v>
      </c>
      <c r="D2581">
        <v>6</v>
      </c>
      <c r="E2581" cm="1">
        <f t="array" ref="E2581">_xlfn.XLOOKUP(Table1[[#This Row],[ScheduleWeekWritten]],Table3[Game],100+Table3[Increase],Table1[[#This Row],[ScheduleWeekWritten]])</f>
        <v>6</v>
      </c>
      <c r="F2581" t="b">
        <v>0</v>
      </c>
      <c r="G2581" t="s">
        <v>115</v>
      </c>
      <c r="H2581">
        <v>24</v>
      </c>
      <c r="I2581">
        <v>17</v>
      </c>
      <c r="J2581" t="s">
        <v>45</v>
      </c>
      <c r="K2581" t="s">
        <v>70</v>
      </c>
      <c r="L2581" t="str">
        <f>_xlfn.XLOOKUP(Table1[[#This Row],[TeamFavoriteID]],Table2[team_id],Table2[team_name],_xlfn.XLOOKUP(Table1[[#This Row],[TeamFavoriteID]],Table2[team_id_pfr],Table2[team_name],"Even"))</f>
        <v>Boston Patriots</v>
      </c>
      <c r="M2581">
        <v>-13</v>
      </c>
      <c r="N2581">
        <f>IF(Table1[[#This Row],[TeamFavorite]]=Table1[[#This Row],[TeamHome]],Table1[[#This Row],[ScoreAway]]-Table1[[#This Row],[ScoreHome]],Table1[[#This Row],[ScoreHome]]-Table1[[#This Row],[ScoreAway]])</f>
        <v>7</v>
      </c>
      <c r="O2581">
        <f>IF(Table1[[#This Row],[SpreadActual]]&lt;Table1[[#This Row],[SpreadFavorite]],1,0)</f>
        <v>0</v>
      </c>
      <c r="P2581">
        <v>40</v>
      </c>
      <c r="Q2581" t="s">
        <v>116</v>
      </c>
      <c r="R2581" t="b">
        <v>0</v>
      </c>
      <c r="S2581">
        <v>56</v>
      </c>
      <c r="T2581">
        <v>13</v>
      </c>
      <c r="U2581">
        <v>88</v>
      </c>
    </row>
    <row r="2582" spans="1:22" x14ac:dyDescent="0.2">
      <c r="A2582" s="1">
        <v>29135</v>
      </c>
      <c r="B2582">
        <v>1979</v>
      </c>
      <c r="C2582">
        <f>_xlfn.MAXIFS(Table1[ScheduleWeekWritten],Table1[ScheduleSeason],Table1[[#This Row],[ScheduleSeason]])</f>
        <v>16</v>
      </c>
      <c r="D2582">
        <v>6</v>
      </c>
      <c r="E2582" cm="1">
        <f t="array" ref="E2582">_xlfn.XLOOKUP(Table1[[#This Row],[ScheduleWeekWritten]],Table3[Game],100+Table3[Increase],Table1[[#This Row],[ScheduleWeekWritten]])</f>
        <v>6</v>
      </c>
      <c r="F2582" t="b">
        <v>0</v>
      </c>
      <c r="G2582" t="s">
        <v>95</v>
      </c>
      <c r="H2582">
        <v>17</v>
      </c>
      <c r="I2582">
        <v>35</v>
      </c>
      <c r="J2582" t="s">
        <v>39</v>
      </c>
      <c r="K2582" t="s">
        <v>40</v>
      </c>
      <c r="L2582" t="str">
        <f>_xlfn.XLOOKUP(Table1[[#This Row],[TeamFavoriteID]],Table2[team_id],Table2[team_name],_xlfn.XLOOKUP(Table1[[#This Row],[TeamFavoriteID]],Table2[team_id_pfr],Table2[team_name],"Even"))</f>
        <v>Los Angeles Rams</v>
      </c>
      <c r="M2582">
        <v>-4</v>
      </c>
      <c r="N2582">
        <f>IF(Table1[[#This Row],[TeamFavorite]]=Table1[[#This Row],[TeamHome]],Table1[[#This Row],[ScoreAway]]-Table1[[#This Row],[ScoreHome]],Table1[[#This Row],[ScoreHome]]-Table1[[#This Row],[ScoreAway]])</f>
        <v>-18</v>
      </c>
      <c r="O2582">
        <f>IF(Table1[[#This Row],[SpreadActual]]&lt;Table1[[#This Row],[SpreadFavorite]],1,0)</f>
        <v>1</v>
      </c>
      <c r="P2582">
        <v>39</v>
      </c>
      <c r="Q2582" t="s">
        <v>124</v>
      </c>
      <c r="R2582" t="b">
        <v>0</v>
      </c>
      <c r="S2582">
        <v>72</v>
      </c>
      <c r="T2582">
        <v>0</v>
      </c>
      <c r="V2582" t="s">
        <v>103</v>
      </c>
    </row>
    <row r="2583" spans="1:22" x14ac:dyDescent="0.2">
      <c r="A2583" s="1">
        <v>29135</v>
      </c>
      <c r="B2583">
        <v>1979</v>
      </c>
      <c r="C2583">
        <f>_xlfn.MAXIFS(Table1[ScheduleWeekWritten],Table1[ScheduleSeason],Table1[[#This Row],[ScheduleSeason]])</f>
        <v>16</v>
      </c>
      <c r="D2583">
        <v>6</v>
      </c>
      <c r="E2583" cm="1">
        <f t="array" ref="E2583">_xlfn.XLOOKUP(Table1[[#This Row],[ScheduleWeekWritten]],Table3[Game],100+Table3[Increase],Table1[[#This Row],[ScheduleWeekWritten]])</f>
        <v>6</v>
      </c>
      <c r="F2583" t="b">
        <v>0</v>
      </c>
      <c r="G2583" t="s">
        <v>50</v>
      </c>
      <c r="H2583">
        <v>17</v>
      </c>
      <c r="I2583">
        <v>14</v>
      </c>
      <c r="J2583" t="s">
        <v>127</v>
      </c>
      <c r="K2583" t="s">
        <v>133</v>
      </c>
      <c r="L2583" t="str">
        <f>_xlfn.XLOOKUP(Table1[[#This Row],[TeamFavoriteID]],Table2[team_id],Table2[team_name],_xlfn.XLOOKUP(Table1[[#This Row],[TeamFavoriteID]],Table2[team_id_pfr],Table2[team_name],"Even"))</f>
        <v>Tampa Bay Buccaneers</v>
      </c>
      <c r="M2583">
        <v>-6</v>
      </c>
      <c r="N2583">
        <f>IF(Table1[[#This Row],[TeamFavorite]]=Table1[[#This Row],[TeamHome]],Table1[[#This Row],[ScoreAway]]-Table1[[#This Row],[ScoreHome]],Table1[[#This Row],[ScoreHome]]-Table1[[#This Row],[ScoreAway]])</f>
        <v>3</v>
      </c>
      <c r="O2583">
        <f>IF(Table1[[#This Row],[SpreadActual]]&lt;Table1[[#This Row],[SpreadFavorite]],1,0)</f>
        <v>0</v>
      </c>
      <c r="P2583">
        <v>34</v>
      </c>
      <c r="Q2583" t="s">
        <v>126</v>
      </c>
      <c r="R2583" t="b">
        <v>0</v>
      </c>
      <c r="S2583">
        <v>60</v>
      </c>
      <c r="T2583">
        <v>16</v>
      </c>
      <c r="U2583">
        <v>55</v>
      </c>
    </row>
    <row r="2584" spans="1:22" x14ac:dyDescent="0.2">
      <c r="A2584" s="1">
        <v>29135</v>
      </c>
      <c r="B2584">
        <v>1979</v>
      </c>
      <c r="C2584">
        <f>_xlfn.MAXIFS(Table1[ScheduleWeekWritten],Table1[ScheduleSeason],Table1[[#This Row],[ScheduleSeason]])</f>
        <v>16</v>
      </c>
      <c r="D2584">
        <v>6</v>
      </c>
      <c r="E2584" cm="1">
        <f t="array" ref="E2584">_xlfn.XLOOKUP(Table1[[#This Row],[ScheduleWeekWritten]],Table3[Game],100+Table3[Increase],Table1[[#This Row],[ScheduleWeekWritten]])</f>
        <v>6</v>
      </c>
      <c r="F2584" t="b">
        <v>0</v>
      </c>
      <c r="G2584" t="s">
        <v>58</v>
      </c>
      <c r="H2584">
        <v>28</v>
      </c>
      <c r="I2584">
        <v>17</v>
      </c>
      <c r="J2584" t="s">
        <v>61</v>
      </c>
      <c r="K2584" t="s">
        <v>77</v>
      </c>
      <c r="L2584" t="str">
        <f>_xlfn.XLOOKUP(Table1[[#This Row],[TeamFavoriteID]],Table2[team_id],Table2[team_name],_xlfn.XLOOKUP(Table1[[#This Row],[TeamFavoriteID]],Table2[team_id_pfr],Table2[team_name],"Even"))</f>
        <v>Philadelphia Eagles</v>
      </c>
      <c r="M2584">
        <v>-1</v>
      </c>
      <c r="N2584">
        <f>IF(Table1[[#This Row],[TeamFavorite]]=Table1[[#This Row],[TeamHome]],Table1[[#This Row],[ScoreAway]]-Table1[[#This Row],[ScoreHome]],Table1[[#This Row],[ScoreHome]]-Table1[[#This Row],[ScoreAway]])</f>
        <v>-11</v>
      </c>
      <c r="O2584">
        <f>IF(Table1[[#This Row],[SpreadActual]]&lt;Table1[[#This Row],[SpreadFavorite]],1,0)</f>
        <v>1</v>
      </c>
      <c r="P2584">
        <v>37</v>
      </c>
      <c r="Q2584" t="s">
        <v>112</v>
      </c>
      <c r="R2584" t="b">
        <v>0</v>
      </c>
      <c r="S2584">
        <v>57</v>
      </c>
      <c r="T2584">
        <v>14</v>
      </c>
      <c r="U2584">
        <v>76</v>
      </c>
    </row>
    <row r="2585" spans="1:22" x14ac:dyDescent="0.2">
      <c r="A2585" s="1">
        <v>29135</v>
      </c>
      <c r="B2585">
        <v>1979</v>
      </c>
      <c r="C2585">
        <f>_xlfn.MAXIFS(Table1[ScheduleWeekWritten],Table1[ScheduleSeason],Table1[[#This Row],[ScheduleSeason]])</f>
        <v>16</v>
      </c>
      <c r="D2585">
        <v>6</v>
      </c>
      <c r="E2585" cm="1">
        <f t="array" ref="E2585">_xlfn.XLOOKUP(Table1[[#This Row],[ScheduleWeekWritten]],Table3[Game],100+Table3[Increase],Table1[[#This Row],[ScheduleWeekWritten]])</f>
        <v>6</v>
      </c>
      <c r="F2585" t="b">
        <v>0</v>
      </c>
      <c r="G2585" t="s">
        <v>53</v>
      </c>
      <c r="H2585">
        <v>24</v>
      </c>
      <c r="I2585">
        <v>35</v>
      </c>
      <c r="J2585" t="s">
        <v>128</v>
      </c>
      <c r="K2585" t="s">
        <v>132</v>
      </c>
      <c r="L2585" t="str">
        <f>_xlfn.XLOOKUP(Table1[[#This Row],[TeamFavoriteID]],Table2[team_id],Table2[team_name],_xlfn.XLOOKUP(Table1[[#This Row],[TeamFavoriteID]],Table2[team_id_pfr],Table2[team_name],"Even"))</f>
        <v>Seattle Seahawks</v>
      </c>
      <c r="M2585">
        <v>-5</v>
      </c>
      <c r="N2585">
        <f>IF(Table1[[#This Row],[TeamFavorite]]=Table1[[#This Row],[TeamHome]],Table1[[#This Row],[ScoreAway]]-Table1[[#This Row],[ScoreHome]],Table1[[#This Row],[ScoreHome]]-Table1[[#This Row],[ScoreAway]])</f>
        <v>-11</v>
      </c>
      <c r="O2585">
        <f>IF(Table1[[#This Row],[SpreadActual]]&lt;Table1[[#This Row],[SpreadFavorite]],1,0)</f>
        <v>1</v>
      </c>
      <c r="P2585">
        <v>43</v>
      </c>
      <c r="Q2585" t="s">
        <v>118</v>
      </c>
      <c r="R2585" t="b">
        <v>0</v>
      </c>
      <c r="S2585">
        <v>61</v>
      </c>
      <c r="T2585">
        <v>14</v>
      </c>
      <c r="U2585">
        <v>77</v>
      </c>
    </row>
    <row r="2586" spans="1:22" x14ac:dyDescent="0.2">
      <c r="A2586" s="1">
        <v>29136</v>
      </c>
      <c r="B2586">
        <v>1979</v>
      </c>
      <c r="C2586">
        <f>_xlfn.MAXIFS(Table1[ScheduleWeekWritten],Table1[ScheduleSeason],Table1[[#This Row],[ScheduleSeason]])</f>
        <v>16</v>
      </c>
      <c r="D2586">
        <v>6</v>
      </c>
      <c r="E2586" cm="1">
        <f t="array" ref="E2586">_xlfn.XLOOKUP(Table1[[#This Row],[ScheduleWeekWritten]],Table3[Game],100+Table3[Increase],Table1[[#This Row],[ScheduleWeekWritten]])</f>
        <v>6</v>
      </c>
      <c r="F2586" t="b">
        <v>0</v>
      </c>
      <c r="G2586" t="s">
        <v>20</v>
      </c>
      <c r="H2586">
        <v>13</v>
      </c>
      <c r="I2586">
        <v>3</v>
      </c>
      <c r="J2586" t="s">
        <v>19</v>
      </c>
      <c r="K2586" t="s">
        <v>91</v>
      </c>
      <c r="L2586" t="str">
        <f>_xlfn.XLOOKUP(Table1[[#This Row],[TeamFavoriteID]],Table2[team_id],Table2[team_name],_xlfn.XLOOKUP(Table1[[#This Row],[TeamFavoriteID]],Table2[team_id_pfr],Table2[team_name],"Even"))</f>
        <v>Miami Dolphins</v>
      </c>
      <c r="M2586">
        <v>-1</v>
      </c>
      <c r="N2586">
        <f>IF(Table1[[#This Row],[TeamFavorite]]=Table1[[#This Row],[TeamHome]],Table1[[#This Row],[ScoreAway]]-Table1[[#This Row],[ScoreHome]],Table1[[#This Row],[ScoreHome]]-Table1[[#This Row],[ScoreAway]])</f>
        <v>10</v>
      </c>
      <c r="O2586">
        <f>IF(Table1[[#This Row],[SpreadActual]]&lt;Table1[[#This Row],[SpreadFavorite]],1,0)</f>
        <v>0</v>
      </c>
      <c r="P2586">
        <v>39</v>
      </c>
      <c r="Q2586" t="s">
        <v>76</v>
      </c>
      <c r="R2586" t="b">
        <v>0</v>
      </c>
      <c r="S2586">
        <v>63</v>
      </c>
      <c r="T2586">
        <v>12</v>
      </c>
      <c r="U2586">
        <v>78</v>
      </c>
    </row>
    <row r="2587" spans="1:22" x14ac:dyDescent="0.2">
      <c r="A2587" s="1">
        <v>29142</v>
      </c>
      <c r="B2587">
        <v>1979</v>
      </c>
      <c r="C2587">
        <f>_xlfn.MAXIFS(Table1[ScheduleWeekWritten],Table1[ScheduleSeason],Table1[[#This Row],[ScheduleSeason]])</f>
        <v>16</v>
      </c>
      <c r="D2587">
        <v>7</v>
      </c>
      <c r="E2587" cm="1">
        <f t="array" ref="E2587">_xlfn.XLOOKUP(Table1[[#This Row],[ScheduleWeekWritten]],Table3[Game],100+Table3[Increase],Table1[[#This Row],[ScheduleWeekWritten]])</f>
        <v>7</v>
      </c>
      <c r="F2587" t="b">
        <v>0</v>
      </c>
      <c r="G2587" t="s">
        <v>34</v>
      </c>
      <c r="H2587">
        <v>16</v>
      </c>
      <c r="I2587">
        <v>28</v>
      </c>
      <c r="J2587" t="s">
        <v>23</v>
      </c>
      <c r="K2587" t="s">
        <v>25</v>
      </c>
      <c r="L2587" t="str">
        <f>_xlfn.XLOOKUP(Table1[[#This Row],[TeamFavoriteID]],Table2[team_id],Table2[team_name],_xlfn.XLOOKUP(Table1[[#This Row],[TeamFavoriteID]],Table2[team_id_pfr],Table2[team_name],"Even"))</f>
        <v>Houston Oilers</v>
      </c>
      <c r="M2587">
        <v>-6</v>
      </c>
      <c r="N2587">
        <f>IF(Table1[[#This Row],[TeamFavorite]]=Table1[[#This Row],[TeamHome]],Table1[[#This Row],[ScoreAway]]-Table1[[#This Row],[ScoreHome]],Table1[[#This Row],[ScoreHome]]-Table1[[#This Row],[ScoreAway]])</f>
        <v>-12</v>
      </c>
      <c r="O2587">
        <f>IF(Table1[[#This Row],[SpreadActual]]&lt;Table1[[#This Row],[SpreadFavorite]],1,0)</f>
        <v>1</v>
      </c>
      <c r="P2587">
        <v>36</v>
      </c>
      <c r="Q2587" t="s">
        <v>80</v>
      </c>
      <c r="R2587" t="b">
        <v>0</v>
      </c>
      <c r="S2587">
        <v>46</v>
      </c>
      <c r="T2587">
        <v>13</v>
      </c>
      <c r="U2587">
        <v>62</v>
      </c>
    </row>
    <row r="2588" spans="1:22" x14ac:dyDescent="0.2">
      <c r="A2588" s="1">
        <v>29142</v>
      </c>
      <c r="B2588">
        <v>1979</v>
      </c>
      <c r="C2588">
        <f>_xlfn.MAXIFS(Table1[ScheduleWeekWritten],Table1[ScheduleSeason],Table1[[#This Row],[ScheduleSeason]])</f>
        <v>16</v>
      </c>
      <c r="D2588">
        <v>7</v>
      </c>
      <c r="E2588" cm="1">
        <f t="array" ref="E2588">_xlfn.XLOOKUP(Table1[[#This Row],[ScheduleWeekWritten]],Table3[Game],100+Table3[Increase],Table1[[#This Row],[ScheduleWeekWritten]])</f>
        <v>7</v>
      </c>
      <c r="F2588" t="b">
        <v>0</v>
      </c>
      <c r="G2588" t="s">
        <v>46</v>
      </c>
      <c r="H2588">
        <v>7</v>
      </c>
      <c r="I2588">
        <v>27</v>
      </c>
      <c r="J2588" t="s">
        <v>115</v>
      </c>
      <c r="K2588" t="s">
        <v>70</v>
      </c>
      <c r="L2588" t="str">
        <f>_xlfn.XLOOKUP(Table1[[#This Row],[TeamFavoriteID]],Table2[team_id],Table2[team_name],_xlfn.XLOOKUP(Table1[[#This Row],[TeamFavoriteID]],Table2[team_id_pfr],Table2[team_name],"Even"))</f>
        <v>Boston Patriots</v>
      </c>
      <c r="M2588">
        <v>-4</v>
      </c>
      <c r="N2588">
        <f>IF(Table1[[#This Row],[TeamFavorite]]=Table1[[#This Row],[TeamHome]],Table1[[#This Row],[ScoreAway]]-Table1[[#This Row],[ScoreHome]],Table1[[#This Row],[ScoreHome]]-Table1[[#This Row],[ScoreAway]])</f>
        <v>-20</v>
      </c>
      <c r="O2588">
        <f>IF(Table1[[#This Row],[SpreadActual]]&lt;Table1[[#This Row],[SpreadFavorite]],1,0)</f>
        <v>1</v>
      </c>
      <c r="P2588">
        <v>37</v>
      </c>
      <c r="Q2588" t="s">
        <v>114</v>
      </c>
      <c r="R2588" t="b">
        <v>0</v>
      </c>
      <c r="S2588">
        <v>45</v>
      </c>
      <c r="T2588">
        <v>9</v>
      </c>
      <c r="U2588">
        <v>47</v>
      </c>
    </row>
    <row r="2589" spans="1:22" x14ac:dyDescent="0.2">
      <c r="A2589" s="1">
        <v>29142</v>
      </c>
      <c r="B2589">
        <v>1979</v>
      </c>
      <c r="C2589">
        <f>_xlfn.MAXIFS(Table1[ScheduleWeekWritten],Table1[ScheduleSeason],Table1[[#This Row],[ScheduleSeason]])</f>
        <v>16</v>
      </c>
      <c r="D2589">
        <v>7</v>
      </c>
      <c r="E2589" cm="1">
        <f t="array" ref="E2589">_xlfn.XLOOKUP(Table1[[#This Row],[ScheduleWeekWritten]],Table3[Game],100+Table3[Increase],Table1[[#This Row],[ScheduleWeekWritten]])</f>
        <v>7</v>
      </c>
      <c r="F2589" t="b">
        <v>0</v>
      </c>
      <c r="G2589" t="s">
        <v>101</v>
      </c>
      <c r="H2589">
        <v>34</v>
      </c>
      <c r="I2589">
        <v>10</v>
      </c>
      <c r="J2589" t="s">
        <v>49</v>
      </c>
      <c r="K2589" t="s">
        <v>51</v>
      </c>
      <c r="L2589" t="str">
        <f>_xlfn.XLOOKUP(Table1[[#This Row],[TeamFavoriteID]],Table2[team_id],Table2[team_name],_xlfn.XLOOKUP(Table1[[#This Row],[TeamFavoriteID]],Table2[team_id_pfr],Table2[team_name],"Even"))</f>
        <v>Pittsburgh Steelers</v>
      </c>
      <c r="M2589">
        <v>-10</v>
      </c>
      <c r="N2589">
        <f>IF(Table1[[#This Row],[TeamFavorite]]=Table1[[#This Row],[TeamHome]],Table1[[#This Row],[ScoreAway]]-Table1[[#This Row],[ScoreHome]],Table1[[#This Row],[ScoreHome]]-Table1[[#This Row],[ScoreAway]])</f>
        <v>24</v>
      </c>
      <c r="O2589">
        <f>IF(Table1[[#This Row],[SpreadActual]]&lt;Table1[[#This Row],[SpreadFavorite]],1,0)</f>
        <v>0</v>
      </c>
      <c r="P2589">
        <v>39</v>
      </c>
      <c r="Q2589" t="s">
        <v>111</v>
      </c>
      <c r="R2589" t="b">
        <v>0</v>
      </c>
      <c r="S2589">
        <v>40</v>
      </c>
      <c r="T2589">
        <v>7</v>
      </c>
      <c r="U2589">
        <v>60</v>
      </c>
    </row>
    <row r="2590" spans="1:22" x14ac:dyDescent="0.2">
      <c r="A2590" s="1">
        <v>29142</v>
      </c>
      <c r="B2590">
        <v>1979</v>
      </c>
      <c r="C2590">
        <f>_xlfn.MAXIFS(Table1[ScheduleWeekWritten],Table1[ScheduleSeason],Table1[[#This Row],[ScheduleSeason]])</f>
        <v>16</v>
      </c>
      <c r="D2590">
        <v>7</v>
      </c>
      <c r="E2590" cm="1">
        <f t="array" ref="E2590">_xlfn.XLOOKUP(Table1[[#This Row],[ScheduleWeekWritten]],Table3[Game],100+Table3[Increase],Table1[[#This Row],[ScheduleWeekWritten]])</f>
        <v>7</v>
      </c>
      <c r="F2590" t="b">
        <v>0</v>
      </c>
      <c r="G2590" t="s">
        <v>62</v>
      </c>
      <c r="H2590">
        <v>9</v>
      </c>
      <c r="I2590">
        <v>13</v>
      </c>
      <c r="J2590" t="s">
        <v>61</v>
      </c>
      <c r="K2590" t="s">
        <v>63</v>
      </c>
      <c r="L2590" t="str">
        <f>_xlfn.XLOOKUP(Table1[[#This Row],[TeamFavoriteID]],Table2[team_id],Table2[team_name],_xlfn.XLOOKUP(Table1[[#This Row],[TeamFavoriteID]],Table2[team_id_pfr],Table2[team_name],"Even"))</f>
        <v>Cleveland Browns</v>
      </c>
      <c r="M2590">
        <v>-4</v>
      </c>
      <c r="N2590">
        <f>IF(Table1[[#This Row],[TeamFavorite]]=Table1[[#This Row],[TeamHome]],Table1[[#This Row],[ScoreAway]]-Table1[[#This Row],[ScoreHome]],Table1[[#This Row],[ScoreHome]]-Table1[[#This Row],[ScoreAway]])</f>
        <v>4</v>
      </c>
      <c r="O2590">
        <f>IF(Table1[[#This Row],[SpreadActual]]&lt;Table1[[#This Row],[SpreadFavorite]],1,0)</f>
        <v>0</v>
      </c>
      <c r="P2590">
        <v>34</v>
      </c>
      <c r="Q2590" t="s">
        <v>66</v>
      </c>
      <c r="R2590" t="b">
        <v>0</v>
      </c>
      <c r="S2590">
        <v>44</v>
      </c>
      <c r="T2590">
        <v>12</v>
      </c>
      <c r="U2590">
        <v>76</v>
      </c>
    </row>
    <row r="2591" spans="1:22" x14ac:dyDescent="0.2">
      <c r="A2591" s="1">
        <v>29142</v>
      </c>
      <c r="B2591">
        <v>1979</v>
      </c>
      <c r="C2591">
        <f>_xlfn.MAXIFS(Table1[ScheduleWeekWritten],Table1[ScheduleSeason],Table1[[#This Row],[ScheduleSeason]])</f>
        <v>16</v>
      </c>
      <c r="D2591">
        <v>7</v>
      </c>
      <c r="E2591" cm="1">
        <f t="array" ref="E2591">_xlfn.XLOOKUP(Table1[[#This Row],[ScheduleWeekWritten]],Table3[Game],100+Table3[Increase],Table1[[#This Row],[ScheduleWeekWritten]])</f>
        <v>7</v>
      </c>
      <c r="F2591" t="b">
        <v>0</v>
      </c>
      <c r="G2591" t="s">
        <v>67</v>
      </c>
      <c r="H2591">
        <v>30</v>
      </c>
      <c r="I2591">
        <v>6</v>
      </c>
      <c r="J2591" t="s">
        <v>39</v>
      </c>
      <c r="K2591" t="s">
        <v>68</v>
      </c>
      <c r="L2591" t="str">
        <f>_xlfn.XLOOKUP(Table1[[#This Row],[TeamFavoriteID]],Table2[team_id],Table2[team_name],_xlfn.XLOOKUP(Table1[[#This Row],[TeamFavoriteID]],Table2[team_id_pfr],Table2[team_name],"Even"))</f>
        <v>Dallas Cowboys</v>
      </c>
      <c r="M2591">
        <v>-3</v>
      </c>
      <c r="N2591">
        <f>IF(Table1[[#This Row],[TeamFavorite]]=Table1[[#This Row],[TeamHome]],Table1[[#This Row],[ScoreAway]]-Table1[[#This Row],[ScoreHome]],Table1[[#This Row],[ScoreHome]]-Table1[[#This Row],[ScoreAway]])</f>
        <v>-24</v>
      </c>
      <c r="O2591">
        <f>IF(Table1[[#This Row],[SpreadActual]]&lt;Table1[[#This Row],[SpreadFavorite]],1,0)</f>
        <v>1</v>
      </c>
      <c r="P2591">
        <v>39</v>
      </c>
      <c r="Q2591" t="s">
        <v>119</v>
      </c>
      <c r="R2591" t="b">
        <v>0</v>
      </c>
      <c r="S2591">
        <v>67</v>
      </c>
      <c r="T2591">
        <v>10</v>
      </c>
      <c r="U2591">
        <v>41</v>
      </c>
    </row>
    <row r="2592" spans="1:22" x14ac:dyDescent="0.2">
      <c r="A2592" s="1">
        <v>29142</v>
      </c>
      <c r="B2592">
        <v>1979</v>
      </c>
      <c r="C2592">
        <f>_xlfn.MAXIFS(Table1[ScheduleWeekWritten],Table1[ScheduleSeason],Table1[[#This Row],[ScheduleSeason]])</f>
        <v>16</v>
      </c>
      <c r="D2592">
        <v>7</v>
      </c>
      <c r="E2592" cm="1">
        <f t="array" ref="E2592">_xlfn.XLOOKUP(Table1[[#This Row],[ScheduleWeekWritten]],Table3[Game],100+Table3[Increase],Table1[[#This Row],[ScheduleWeekWritten]])</f>
        <v>7</v>
      </c>
      <c r="F2592" t="b">
        <v>0</v>
      </c>
      <c r="G2592" t="s">
        <v>33</v>
      </c>
      <c r="H2592">
        <v>24</v>
      </c>
      <c r="I2592">
        <v>16</v>
      </c>
      <c r="J2592" t="s">
        <v>45</v>
      </c>
      <c r="K2592" t="s">
        <v>35</v>
      </c>
      <c r="L2592" t="str">
        <f>_xlfn.XLOOKUP(Table1[[#This Row],[TeamFavoriteID]],Table2[team_id],Table2[team_name],_xlfn.XLOOKUP(Table1[[#This Row],[TeamFavoriteID]],Table2[team_id_pfr],Table2[team_name],"Even"))</f>
        <v>Green Bay Packers</v>
      </c>
      <c r="M2592">
        <v>-4</v>
      </c>
      <c r="N2592">
        <f>IF(Table1[[#This Row],[TeamFavorite]]=Table1[[#This Row],[TeamHome]],Table1[[#This Row],[ScoreAway]]-Table1[[#This Row],[ScoreHome]],Table1[[#This Row],[ScoreHome]]-Table1[[#This Row],[ScoreAway]])</f>
        <v>-8</v>
      </c>
      <c r="O2592">
        <f>IF(Table1[[#This Row],[SpreadActual]]&lt;Table1[[#This Row],[SpreadFavorite]],1,0)</f>
        <v>1</v>
      </c>
      <c r="P2592">
        <v>36</v>
      </c>
      <c r="Q2592" t="s">
        <v>36</v>
      </c>
      <c r="R2592" t="b">
        <v>0</v>
      </c>
      <c r="S2592">
        <v>41</v>
      </c>
      <c r="T2592">
        <v>10</v>
      </c>
      <c r="U2592">
        <v>63</v>
      </c>
    </row>
    <row r="2593" spans="1:22" x14ac:dyDescent="0.2">
      <c r="A2593" s="1">
        <v>29142</v>
      </c>
      <c r="B2593">
        <v>1979</v>
      </c>
      <c r="C2593">
        <f>_xlfn.MAXIFS(Table1[ScheduleWeekWritten],Table1[ScheduleSeason],Table1[[#This Row],[ScheduleSeason]])</f>
        <v>16</v>
      </c>
      <c r="D2593">
        <v>7</v>
      </c>
      <c r="E2593" cm="1">
        <f t="array" ref="E2593">_xlfn.XLOOKUP(Table1[[#This Row],[ScheduleWeekWritten]],Table3[Game],100+Table3[Increase],Table1[[#This Row],[ScheduleWeekWritten]])</f>
        <v>7</v>
      </c>
      <c r="F2593" t="b">
        <v>0</v>
      </c>
      <c r="G2593" t="s">
        <v>42</v>
      </c>
      <c r="H2593">
        <v>10</v>
      </c>
      <c r="I2593">
        <v>24</v>
      </c>
      <c r="J2593" t="s">
        <v>24</v>
      </c>
      <c r="K2593" t="s">
        <v>88</v>
      </c>
      <c r="L2593" t="str">
        <f>_xlfn.XLOOKUP(Table1[[#This Row],[TeamFavoriteID]],Table2[team_id],Table2[team_name],_xlfn.XLOOKUP(Table1[[#This Row],[TeamFavoriteID]],Table2[team_id_pfr],Table2[team_name],"Even"))</f>
        <v>Denver Broncos</v>
      </c>
      <c r="M2593">
        <v>-1</v>
      </c>
      <c r="N2593">
        <f>IF(Table1[[#This Row],[TeamFavorite]]=Table1[[#This Row],[TeamHome]],Table1[[#This Row],[ScoreAway]]-Table1[[#This Row],[ScoreHome]],Table1[[#This Row],[ScoreHome]]-Table1[[#This Row],[ScoreAway]])</f>
        <v>-14</v>
      </c>
      <c r="O2593">
        <f>IF(Table1[[#This Row],[SpreadActual]]&lt;Table1[[#This Row],[SpreadFavorite]],1,0)</f>
        <v>1</v>
      </c>
      <c r="P2593">
        <v>34</v>
      </c>
      <c r="Q2593" t="s">
        <v>117</v>
      </c>
      <c r="R2593" t="b">
        <v>0</v>
      </c>
      <c r="S2593">
        <v>47</v>
      </c>
      <c r="T2593">
        <v>12</v>
      </c>
      <c r="U2593">
        <v>43</v>
      </c>
    </row>
    <row r="2594" spans="1:22" x14ac:dyDescent="0.2">
      <c r="A2594" s="1">
        <v>29142</v>
      </c>
      <c r="B2594">
        <v>1979</v>
      </c>
      <c r="C2594">
        <f>_xlfn.MAXIFS(Table1[ScheduleWeekWritten],Table1[ScheduleSeason],Table1[[#This Row],[ScheduleSeason]])</f>
        <v>16</v>
      </c>
      <c r="D2594">
        <v>7</v>
      </c>
      <c r="E2594" cm="1">
        <f t="array" ref="E2594">_xlfn.XLOOKUP(Table1[[#This Row],[ScheduleWeekWritten]],Table3[Game],100+Table3[Increase],Table1[[#This Row],[ScheduleWeekWritten]])</f>
        <v>7</v>
      </c>
      <c r="F2594" t="b">
        <v>0</v>
      </c>
      <c r="G2594" t="s">
        <v>19</v>
      </c>
      <c r="H2594">
        <v>17</v>
      </c>
      <c r="I2594">
        <v>7</v>
      </c>
      <c r="J2594" t="s">
        <v>28</v>
      </c>
      <c r="K2594" t="s">
        <v>91</v>
      </c>
      <c r="L2594" t="str">
        <f>_xlfn.XLOOKUP(Table1[[#This Row],[TeamFavoriteID]],Table2[team_id],Table2[team_name],_xlfn.XLOOKUP(Table1[[#This Row],[TeamFavoriteID]],Table2[team_id_pfr],Table2[team_name],"Even"))</f>
        <v>Miami Dolphins</v>
      </c>
      <c r="M2594">
        <v>-6</v>
      </c>
      <c r="N2594">
        <f>IF(Table1[[#This Row],[TeamFavorite]]=Table1[[#This Row],[TeamHome]],Table1[[#This Row],[ScoreAway]]-Table1[[#This Row],[ScoreHome]],Table1[[#This Row],[ScoreHome]]-Table1[[#This Row],[ScoreAway]])</f>
        <v>-10</v>
      </c>
      <c r="O2594">
        <f>IF(Table1[[#This Row],[SpreadActual]]&lt;Table1[[#This Row],[SpreadFavorite]],1,0)</f>
        <v>1</v>
      </c>
      <c r="P2594">
        <v>40</v>
      </c>
      <c r="Q2594" t="s">
        <v>22</v>
      </c>
      <c r="R2594" t="b">
        <v>0</v>
      </c>
      <c r="S2594">
        <v>74</v>
      </c>
      <c r="T2594">
        <v>12</v>
      </c>
      <c r="U2594">
        <v>90</v>
      </c>
    </row>
    <row r="2595" spans="1:22" x14ac:dyDescent="0.2">
      <c r="A2595" s="1">
        <v>29142</v>
      </c>
      <c r="B2595">
        <v>1979</v>
      </c>
      <c r="C2595">
        <f>_xlfn.MAXIFS(Table1[ScheduleWeekWritten],Table1[ScheduleSeason],Table1[[#This Row],[ScheduleSeason]])</f>
        <v>16</v>
      </c>
      <c r="D2595">
        <v>7</v>
      </c>
      <c r="E2595" cm="1">
        <f t="array" ref="E2595">_xlfn.XLOOKUP(Table1[[#This Row],[ScheduleWeekWritten]],Table3[Game],100+Table3[Increase],Table1[[#This Row],[ScheduleWeekWritten]])</f>
        <v>7</v>
      </c>
      <c r="F2595" t="b">
        <v>0</v>
      </c>
      <c r="G2595" t="s">
        <v>50</v>
      </c>
      <c r="H2595">
        <v>32</v>
      </c>
      <c r="I2595">
        <v>16</v>
      </c>
      <c r="J2595" t="s">
        <v>53</v>
      </c>
      <c r="K2595" t="s">
        <v>90</v>
      </c>
      <c r="L2595" t="str">
        <f>_xlfn.XLOOKUP(Table1[[#This Row],[TeamFavoriteID]],Table2[team_id],Table2[team_name],_xlfn.XLOOKUP(Table1[[#This Row],[TeamFavoriteID]],Table2[team_id_pfr],Table2[team_name],"Even"))</f>
        <v>New York Giants</v>
      </c>
      <c r="M2595">
        <v>-4</v>
      </c>
      <c r="N2595">
        <f>IF(Table1[[#This Row],[TeamFavorite]]=Table1[[#This Row],[TeamHome]],Table1[[#This Row],[ScoreAway]]-Table1[[#This Row],[ScoreHome]],Table1[[#This Row],[ScoreHome]]-Table1[[#This Row],[ScoreAway]])</f>
        <v>-16</v>
      </c>
      <c r="O2595">
        <f>IF(Table1[[#This Row],[SpreadActual]]&lt;Table1[[#This Row],[SpreadFavorite]],1,0)</f>
        <v>1</v>
      </c>
      <c r="P2595">
        <v>38</v>
      </c>
      <c r="Q2595" t="s">
        <v>126</v>
      </c>
      <c r="R2595" t="b">
        <v>0</v>
      </c>
      <c r="S2595">
        <v>49</v>
      </c>
      <c r="T2595">
        <v>18</v>
      </c>
      <c r="U2595">
        <v>54</v>
      </c>
    </row>
    <row r="2596" spans="1:22" x14ac:dyDescent="0.2">
      <c r="A2596" s="1">
        <v>29142</v>
      </c>
      <c r="B2596">
        <v>1979</v>
      </c>
      <c r="C2596">
        <f>_xlfn.MAXIFS(Table1[ScheduleWeekWritten],Table1[ScheduleSeason],Table1[[#This Row],[ScheduleSeason]])</f>
        <v>16</v>
      </c>
      <c r="D2596">
        <v>7</v>
      </c>
      <c r="E2596" cm="1">
        <f t="array" ref="E2596">_xlfn.XLOOKUP(Table1[[#This Row],[ScheduleWeekWritten]],Table3[Game],100+Table3[Increase],Table1[[#This Row],[ScheduleWeekWritten]])</f>
        <v>7</v>
      </c>
      <c r="F2596" t="b">
        <v>0</v>
      </c>
      <c r="G2596" t="s">
        <v>20</v>
      </c>
      <c r="H2596">
        <v>50</v>
      </c>
      <c r="I2596">
        <v>19</v>
      </c>
      <c r="J2596" t="s">
        <v>38</v>
      </c>
      <c r="K2596" t="s">
        <v>21</v>
      </c>
      <c r="L2596" t="str">
        <f>_xlfn.XLOOKUP(Table1[[#This Row],[TeamFavoriteID]],Table2[team_id],Table2[team_name],_xlfn.XLOOKUP(Table1[[#This Row],[TeamFavoriteID]],Table2[team_id_pfr],Table2[team_name],"Even"))</f>
        <v>Las Vegas Raiders</v>
      </c>
      <c r="M2596">
        <v>-10</v>
      </c>
      <c r="N2596">
        <f>IF(Table1[[#This Row],[TeamFavorite]]=Table1[[#This Row],[TeamHome]],Table1[[#This Row],[ScoreAway]]-Table1[[#This Row],[ScoreHome]],Table1[[#This Row],[ScoreHome]]-Table1[[#This Row],[ScoreAway]])</f>
        <v>31</v>
      </c>
      <c r="O2596">
        <f>IF(Table1[[#This Row],[SpreadActual]]&lt;Table1[[#This Row],[SpreadFavorite]],1,0)</f>
        <v>0</v>
      </c>
      <c r="P2596">
        <v>37</v>
      </c>
      <c r="Q2596" t="s">
        <v>76</v>
      </c>
      <c r="R2596" t="b">
        <v>0</v>
      </c>
      <c r="S2596">
        <v>68</v>
      </c>
      <c r="T2596">
        <v>9</v>
      </c>
      <c r="U2596">
        <v>80</v>
      </c>
    </row>
    <row r="2597" spans="1:22" x14ac:dyDescent="0.2">
      <c r="A2597" s="1">
        <v>29142</v>
      </c>
      <c r="B2597">
        <v>1979</v>
      </c>
      <c r="C2597">
        <f>_xlfn.MAXIFS(Table1[ScheduleWeekWritten],Table1[ScheduleSeason],Table1[[#This Row],[ScheduleSeason]])</f>
        <v>16</v>
      </c>
      <c r="D2597">
        <v>7</v>
      </c>
      <c r="E2597" cm="1">
        <f t="array" ref="E2597">_xlfn.XLOOKUP(Table1[[#This Row],[ScheduleWeekWritten]],Table3[Game],100+Table3[Increase],Table1[[#This Row],[ScheduleWeekWritten]])</f>
        <v>7</v>
      </c>
      <c r="F2597" t="b">
        <v>0</v>
      </c>
      <c r="G2597" t="s">
        <v>27</v>
      </c>
      <c r="H2597">
        <v>20</v>
      </c>
      <c r="I2597">
        <v>10</v>
      </c>
      <c r="J2597" t="s">
        <v>128</v>
      </c>
      <c r="K2597" t="s">
        <v>29</v>
      </c>
      <c r="L2597" t="str">
        <f>_xlfn.XLOOKUP(Table1[[#This Row],[TeamFavoriteID]],Table2[team_id],Table2[team_name],_xlfn.XLOOKUP(Table1[[#This Row],[TeamFavoriteID]],Table2[team_id_pfr],Table2[team_name],"Even"))</f>
        <v>Los Angeles Chargers</v>
      </c>
      <c r="M2597">
        <v>-10</v>
      </c>
      <c r="N2597">
        <f>IF(Table1[[#This Row],[TeamFavorite]]=Table1[[#This Row],[TeamHome]],Table1[[#This Row],[ScoreAway]]-Table1[[#This Row],[ScoreHome]],Table1[[#This Row],[ScoreHome]]-Table1[[#This Row],[ScoreAway]])</f>
        <v>10</v>
      </c>
      <c r="O2597">
        <f>IF(Table1[[#This Row],[SpreadActual]]&lt;Table1[[#This Row],[SpreadFavorite]],1,0)</f>
        <v>0</v>
      </c>
      <c r="P2597">
        <v>44</v>
      </c>
      <c r="Q2597" t="s">
        <v>94</v>
      </c>
      <c r="R2597" t="b">
        <v>0</v>
      </c>
      <c r="S2597">
        <v>72</v>
      </c>
      <c r="T2597">
        <v>8</v>
      </c>
      <c r="U2597">
        <v>78</v>
      </c>
    </row>
    <row r="2598" spans="1:22" x14ac:dyDescent="0.2">
      <c r="A2598" s="1">
        <v>29142</v>
      </c>
      <c r="B2598">
        <v>1979</v>
      </c>
      <c r="C2598">
        <f>_xlfn.MAXIFS(Table1[ScheduleWeekWritten],Table1[ScheduleSeason],Table1[[#This Row],[ScheduleSeason]])</f>
        <v>16</v>
      </c>
      <c r="D2598">
        <v>7</v>
      </c>
      <c r="E2598" cm="1">
        <f t="array" ref="E2598">_xlfn.XLOOKUP(Table1[[#This Row],[ScheduleWeekWritten]],Table3[Game],100+Table3[Increase],Table1[[#This Row],[ScheduleWeekWritten]])</f>
        <v>7</v>
      </c>
      <c r="F2598" t="b">
        <v>0</v>
      </c>
      <c r="G2598" t="s">
        <v>57</v>
      </c>
      <c r="H2598">
        <v>20</v>
      </c>
      <c r="I2598">
        <v>24</v>
      </c>
      <c r="J2598" t="s">
        <v>58</v>
      </c>
      <c r="K2598" t="s">
        <v>59</v>
      </c>
      <c r="L2598" t="str">
        <f>_xlfn.XLOOKUP(Table1[[#This Row],[TeamFavoriteID]],Table2[team_id],Table2[team_name],_xlfn.XLOOKUP(Table1[[#This Row],[TeamFavoriteID]],Table2[team_id_pfr],Table2[team_name],"Even"))</f>
        <v>Arizona Cardinals</v>
      </c>
      <c r="M2598">
        <v>-3</v>
      </c>
      <c r="N2598">
        <f>IF(Table1[[#This Row],[TeamFavorite]]=Table1[[#This Row],[TeamHome]],Table1[[#This Row],[ScoreAway]]-Table1[[#This Row],[ScoreHome]],Table1[[#This Row],[ScoreHome]]-Table1[[#This Row],[ScoreAway]])</f>
        <v>-4</v>
      </c>
      <c r="O2598">
        <f>IF(Table1[[#This Row],[SpreadActual]]&lt;Table1[[#This Row],[SpreadFavorite]],1,0)</f>
        <v>1</v>
      </c>
      <c r="P2598">
        <v>38</v>
      </c>
      <c r="Q2598" t="s">
        <v>60</v>
      </c>
      <c r="R2598" t="b">
        <v>0</v>
      </c>
      <c r="S2598">
        <v>47</v>
      </c>
      <c r="T2598">
        <v>9</v>
      </c>
      <c r="U2598">
        <v>50</v>
      </c>
    </row>
    <row r="2599" spans="1:22" x14ac:dyDescent="0.2">
      <c r="A2599" s="1">
        <v>29142</v>
      </c>
      <c r="B2599">
        <v>1979</v>
      </c>
      <c r="C2599">
        <f>_xlfn.MAXIFS(Table1[ScheduleWeekWritten],Table1[ScheduleSeason],Table1[[#This Row],[ScheduleSeason]])</f>
        <v>16</v>
      </c>
      <c r="D2599">
        <v>7</v>
      </c>
      <c r="E2599" cm="1">
        <f t="array" ref="E2599">_xlfn.XLOOKUP(Table1[[#This Row],[ScheduleWeekWritten]],Table3[Game],100+Table3[Increase],Table1[[#This Row],[ScheduleWeekWritten]])</f>
        <v>7</v>
      </c>
      <c r="F2599" t="b">
        <v>0</v>
      </c>
      <c r="G2599" t="s">
        <v>127</v>
      </c>
      <c r="H2599">
        <v>14</v>
      </c>
      <c r="I2599">
        <v>42</v>
      </c>
      <c r="J2599" t="s">
        <v>95</v>
      </c>
      <c r="K2599" t="s">
        <v>133</v>
      </c>
      <c r="L2599" t="str">
        <f>_xlfn.XLOOKUP(Table1[[#This Row],[TeamFavoriteID]],Table2[team_id],Table2[team_name],_xlfn.XLOOKUP(Table1[[#This Row],[TeamFavoriteID]],Table2[team_id_pfr],Table2[team_name],"Even"))</f>
        <v>Tampa Bay Buccaneers</v>
      </c>
      <c r="M2599">
        <v>-8</v>
      </c>
      <c r="N2599">
        <f>IF(Table1[[#This Row],[TeamFavorite]]=Table1[[#This Row],[TeamHome]],Table1[[#This Row],[ScoreAway]]-Table1[[#This Row],[ScoreHome]],Table1[[#This Row],[ScoreHome]]-Table1[[#This Row],[ScoreAway]])</f>
        <v>28</v>
      </c>
      <c r="O2599">
        <f>IF(Table1[[#This Row],[SpreadActual]]&lt;Table1[[#This Row],[SpreadFavorite]],1,0)</f>
        <v>0</v>
      </c>
      <c r="P2599">
        <v>38</v>
      </c>
      <c r="Q2599" t="s">
        <v>130</v>
      </c>
      <c r="R2599" t="b">
        <v>0</v>
      </c>
      <c r="S2599">
        <v>75</v>
      </c>
      <c r="T2599">
        <v>11</v>
      </c>
      <c r="U2599">
        <v>84</v>
      </c>
    </row>
    <row r="2600" spans="1:22" x14ac:dyDescent="0.2">
      <c r="A2600" s="1">
        <v>29143</v>
      </c>
      <c r="B2600">
        <v>1979</v>
      </c>
      <c r="C2600">
        <f>_xlfn.MAXIFS(Table1[ScheduleWeekWritten],Table1[ScheduleSeason],Table1[[#This Row],[ScheduleSeason]])</f>
        <v>16</v>
      </c>
      <c r="D2600">
        <v>7</v>
      </c>
      <c r="E2600" cm="1">
        <f t="array" ref="E2600">_xlfn.XLOOKUP(Table1[[#This Row],[ScheduleWeekWritten]],Table3[Game],100+Table3[Increase],Table1[[#This Row],[ScheduleWeekWritten]])</f>
        <v>7</v>
      </c>
      <c r="F2600" t="b">
        <v>0</v>
      </c>
      <c r="G2600" t="s">
        <v>31</v>
      </c>
      <c r="H2600">
        <v>14</v>
      </c>
      <c r="I2600">
        <v>7</v>
      </c>
      <c r="J2600" t="s">
        <v>54</v>
      </c>
      <c r="K2600" t="s">
        <v>32</v>
      </c>
      <c r="L2600" t="str">
        <f>_xlfn.XLOOKUP(Table1[[#This Row],[TeamFavoriteID]],Table2[team_id],Table2[team_name],_xlfn.XLOOKUP(Table1[[#This Row],[TeamFavoriteID]],Table2[team_id_pfr],Table2[team_name],"Even"))</f>
        <v>New York Jets</v>
      </c>
      <c r="M2600">
        <v>-4</v>
      </c>
      <c r="N2600">
        <f>IF(Table1[[#This Row],[TeamFavorite]]=Table1[[#This Row],[TeamHome]],Table1[[#This Row],[ScoreAway]]-Table1[[#This Row],[ScoreHome]],Table1[[#This Row],[ScoreHome]]-Table1[[#This Row],[ScoreAway]])</f>
        <v>-7</v>
      </c>
      <c r="O2600">
        <f>IF(Table1[[#This Row],[SpreadActual]]&lt;Table1[[#This Row],[SpreadFavorite]],1,0)</f>
        <v>1</v>
      </c>
      <c r="P2600">
        <v>42</v>
      </c>
      <c r="Q2600" t="s">
        <v>126</v>
      </c>
      <c r="R2600" t="b">
        <v>0</v>
      </c>
      <c r="S2600">
        <v>50</v>
      </c>
      <c r="T2600">
        <v>13</v>
      </c>
      <c r="U2600">
        <v>52</v>
      </c>
    </row>
    <row r="2601" spans="1:22" x14ac:dyDescent="0.2">
      <c r="A2601" s="1">
        <v>29149</v>
      </c>
      <c r="B2601">
        <v>1979</v>
      </c>
      <c r="C2601">
        <f>_xlfn.MAXIFS(Table1[ScheduleWeekWritten],Table1[ScheduleSeason],Table1[[#This Row],[ScheduleSeason]])</f>
        <v>16</v>
      </c>
      <c r="D2601">
        <v>8</v>
      </c>
      <c r="E2601" cm="1">
        <f t="array" ref="E2601">_xlfn.XLOOKUP(Table1[[#This Row],[ScheduleWeekWritten]],Table3[Game],100+Table3[Increase],Table1[[#This Row],[ScheduleWeekWritten]])</f>
        <v>8</v>
      </c>
      <c r="F2601" t="b">
        <v>0</v>
      </c>
      <c r="G2601" t="s">
        <v>28</v>
      </c>
      <c r="H2601">
        <v>13</v>
      </c>
      <c r="I2601">
        <v>14</v>
      </c>
      <c r="J2601" t="s">
        <v>34</v>
      </c>
      <c r="K2601" t="s">
        <v>43</v>
      </c>
      <c r="L2601" t="str">
        <f>_xlfn.XLOOKUP(Table1[[#This Row],[TeamFavoriteID]],Table2[team_id],Table2[team_name],_xlfn.XLOOKUP(Table1[[#This Row],[TeamFavoriteID]],Table2[team_id_pfr],Table2[team_name],"Even"))</f>
        <v>Buffalo Bills</v>
      </c>
      <c r="M2601">
        <v>-6</v>
      </c>
      <c r="N2601">
        <f>IF(Table1[[#This Row],[TeamFavorite]]=Table1[[#This Row],[TeamHome]],Table1[[#This Row],[ScoreAway]]-Table1[[#This Row],[ScoreHome]],Table1[[#This Row],[ScoreHome]]-Table1[[#This Row],[ScoreAway]])</f>
        <v>1</v>
      </c>
      <c r="O2601">
        <f>IF(Table1[[#This Row],[SpreadActual]]&lt;Table1[[#This Row],[SpreadFavorite]],1,0)</f>
        <v>0</v>
      </c>
      <c r="P2601">
        <v>39</v>
      </c>
      <c r="Q2601" t="s">
        <v>123</v>
      </c>
      <c r="R2601" t="b">
        <v>0</v>
      </c>
      <c r="S2601">
        <v>71</v>
      </c>
      <c r="T2601">
        <v>18</v>
      </c>
      <c r="U2601">
        <v>63</v>
      </c>
    </row>
    <row r="2602" spans="1:22" x14ac:dyDescent="0.2">
      <c r="A2602" s="1">
        <v>29149</v>
      </c>
      <c r="B2602">
        <v>1979</v>
      </c>
      <c r="C2602">
        <f>_xlfn.MAXIFS(Table1[ScheduleWeekWritten],Table1[ScheduleSeason],Table1[[#This Row],[ScheduleSeason]])</f>
        <v>16</v>
      </c>
      <c r="D2602">
        <v>8</v>
      </c>
      <c r="E2602" cm="1">
        <f t="array" ref="E2602">_xlfn.XLOOKUP(Table1[[#This Row],[ScheduleWeekWritten]],Table3[Game],100+Table3[Increase],Table1[[#This Row],[ScheduleWeekWritten]])</f>
        <v>8</v>
      </c>
      <c r="F2602" t="b">
        <v>0</v>
      </c>
      <c r="G2602" t="s">
        <v>62</v>
      </c>
      <c r="H2602">
        <v>28</v>
      </c>
      <c r="I2602">
        <v>27</v>
      </c>
      <c r="J2602" t="s">
        <v>101</v>
      </c>
      <c r="K2602" t="s">
        <v>63</v>
      </c>
      <c r="L2602" t="str">
        <f>_xlfn.XLOOKUP(Table1[[#This Row],[TeamFavoriteID]],Table2[team_id],Table2[team_name],_xlfn.XLOOKUP(Table1[[#This Row],[TeamFavoriteID]],Table2[team_id_pfr],Table2[team_name],"Even"))</f>
        <v>Cleveland Browns</v>
      </c>
      <c r="M2602">
        <v>-3</v>
      </c>
      <c r="N2602">
        <f>IF(Table1[[#This Row],[TeamFavorite]]=Table1[[#This Row],[TeamHome]],Table1[[#This Row],[ScoreAway]]-Table1[[#This Row],[ScoreHome]],Table1[[#This Row],[ScoreHome]]-Table1[[#This Row],[ScoreAway]])</f>
        <v>-1</v>
      </c>
      <c r="O2602">
        <f>IF(Table1[[#This Row],[SpreadActual]]&lt;Table1[[#This Row],[SpreadFavorite]],1,0)</f>
        <v>0</v>
      </c>
      <c r="P2602">
        <v>39</v>
      </c>
      <c r="Q2602" t="s">
        <v>66</v>
      </c>
      <c r="R2602" t="b">
        <v>0</v>
      </c>
      <c r="S2602">
        <v>71</v>
      </c>
      <c r="T2602">
        <v>18</v>
      </c>
      <c r="U2602">
        <v>68</v>
      </c>
    </row>
    <row r="2603" spans="1:22" x14ac:dyDescent="0.2">
      <c r="A2603" s="1">
        <v>29149</v>
      </c>
      <c r="B2603">
        <v>1979</v>
      </c>
      <c r="C2603">
        <f>_xlfn.MAXIFS(Table1[ScheduleWeekWritten],Table1[ScheduleSeason],Table1[[#This Row],[ScheduleSeason]])</f>
        <v>16</v>
      </c>
      <c r="D2603">
        <v>8</v>
      </c>
      <c r="E2603" cm="1">
        <f t="array" ref="E2603">_xlfn.XLOOKUP(Table1[[#This Row],[ScheduleWeekWritten]],Table3[Game],100+Table3[Increase],Table1[[#This Row],[ScheduleWeekWritten]])</f>
        <v>8</v>
      </c>
      <c r="F2603" t="b">
        <v>0</v>
      </c>
      <c r="G2603" t="s">
        <v>67</v>
      </c>
      <c r="H2603">
        <v>22</v>
      </c>
      <c r="I2603">
        <v>13</v>
      </c>
      <c r="J2603" t="s">
        <v>57</v>
      </c>
      <c r="K2603" t="s">
        <v>68</v>
      </c>
      <c r="L2603" t="str">
        <f>_xlfn.XLOOKUP(Table1[[#This Row],[TeamFavoriteID]],Table2[team_id],Table2[team_name],_xlfn.XLOOKUP(Table1[[#This Row],[TeamFavoriteID]],Table2[team_id_pfr],Table2[team_name],"Even"))</f>
        <v>Dallas Cowboys</v>
      </c>
      <c r="M2603">
        <v>-10</v>
      </c>
      <c r="N2603">
        <f>IF(Table1[[#This Row],[TeamFavorite]]=Table1[[#This Row],[TeamHome]],Table1[[#This Row],[ScoreAway]]-Table1[[#This Row],[ScoreHome]],Table1[[#This Row],[ScoreHome]]-Table1[[#This Row],[ScoreAway]])</f>
        <v>-9</v>
      </c>
      <c r="O2603">
        <f>IF(Table1[[#This Row],[SpreadActual]]&lt;Table1[[#This Row],[SpreadFavorite]],1,0)</f>
        <v>0</v>
      </c>
      <c r="P2603">
        <v>39</v>
      </c>
      <c r="Q2603" t="s">
        <v>119</v>
      </c>
      <c r="R2603" t="b">
        <v>0</v>
      </c>
      <c r="S2603">
        <v>81</v>
      </c>
      <c r="T2603">
        <v>24</v>
      </c>
      <c r="U2603">
        <v>63</v>
      </c>
    </row>
    <row r="2604" spans="1:22" x14ac:dyDescent="0.2">
      <c r="A2604" s="1">
        <v>29149</v>
      </c>
      <c r="B2604">
        <v>1979</v>
      </c>
      <c r="C2604">
        <f>_xlfn.MAXIFS(Table1[ScheduleWeekWritten],Table1[ScheduleSeason],Table1[[#This Row],[ScheduleSeason]])</f>
        <v>16</v>
      </c>
      <c r="D2604">
        <v>8</v>
      </c>
      <c r="E2604" cm="1">
        <f t="array" ref="E2604">_xlfn.XLOOKUP(Table1[[#This Row],[ScheduleWeekWritten]],Table3[Game],100+Table3[Increase],Table1[[#This Row],[ScheduleWeekWritten]])</f>
        <v>8</v>
      </c>
      <c r="F2604" t="b">
        <v>0</v>
      </c>
      <c r="G2604" t="s">
        <v>42</v>
      </c>
      <c r="H2604">
        <v>17</v>
      </c>
      <c r="I2604">
        <v>21</v>
      </c>
      <c r="J2604" t="s">
        <v>50</v>
      </c>
      <c r="K2604" t="s">
        <v>75</v>
      </c>
      <c r="L2604" t="str">
        <f>_xlfn.XLOOKUP(Table1[[#This Row],[TeamFavoriteID]],Table2[team_id],Table2[team_name],_xlfn.XLOOKUP(Table1[[#This Row],[TeamFavoriteID]],Table2[team_id_pfr],Table2[team_name],"Even"))</f>
        <v>Kansas City Chiefs</v>
      </c>
      <c r="M2604">
        <v>-6</v>
      </c>
      <c r="N2604">
        <f>IF(Table1[[#This Row],[TeamFavorite]]=Table1[[#This Row],[TeamHome]],Table1[[#This Row],[ScoreAway]]-Table1[[#This Row],[ScoreHome]],Table1[[#This Row],[ScoreHome]]-Table1[[#This Row],[ScoreAway]])</f>
        <v>4</v>
      </c>
      <c r="O2604">
        <f>IF(Table1[[#This Row],[SpreadActual]]&lt;Table1[[#This Row],[SpreadFavorite]],1,0)</f>
        <v>0</v>
      </c>
      <c r="P2604">
        <v>36</v>
      </c>
      <c r="Q2604" t="s">
        <v>117</v>
      </c>
      <c r="R2604" t="b">
        <v>0</v>
      </c>
      <c r="S2604">
        <v>79</v>
      </c>
      <c r="T2604">
        <v>30</v>
      </c>
      <c r="U2604">
        <v>57</v>
      </c>
    </row>
    <row r="2605" spans="1:22" x14ac:dyDescent="0.2">
      <c r="A2605" s="1">
        <v>29149</v>
      </c>
      <c r="B2605">
        <v>1979</v>
      </c>
      <c r="C2605">
        <f>_xlfn.MAXIFS(Table1[ScheduleWeekWritten],Table1[ScheduleSeason],Table1[[#This Row],[ScheduleSeason]])</f>
        <v>16</v>
      </c>
      <c r="D2605">
        <v>8</v>
      </c>
      <c r="E2605" cm="1">
        <f t="array" ref="E2605">_xlfn.XLOOKUP(Table1[[#This Row],[ScheduleWeekWritten]],Table3[Game],100+Table3[Increase],Table1[[#This Row],[ScheduleWeekWritten]])</f>
        <v>8</v>
      </c>
      <c r="F2605" t="b">
        <v>0</v>
      </c>
      <c r="G2605" t="s">
        <v>39</v>
      </c>
      <c r="H2605">
        <v>16</v>
      </c>
      <c r="I2605">
        <v>40</v>
      </c>
      <c r="J2605" t="s">
        <v>27</v>
      </c>
      <c r="K2605" t="s">
        <v>29</v>
      </c>
      <c r="L2605" t="str">
        <f>_xlfn.XLOOKUP(Table1[[#This Row],[TeamFavoriteID]],Table2[team_id],Table2[team_name],_xlfn.XLOOKUP(Table1[[#This Row],[TeamFavoriteID]],Table2[team_id_pfr],Table2[team_name],"Even"))</f>
        <v>Los Angeles Chargers</v>
      </c>
      <c r="M2605">
        <v>-1</v>
      </c>
      <c r="N2605">
        <f>IF(Table1[[#This Row],[TeamFavorite]]=Table1[[#This Row],[TeamHome]],Table1[[#This Row],[ScoreAway]]-Table1[[#This Row],[ScoreHome]],Table1[[#This Row],[ScoreHome]]-Table1[[#This Row],[ScoreAway]])</f>
        <v>-24</v>
      </c>
      <c r="O2605">
        <f>IF(Table1[[#This Row],[SpreadActual]]&lt;Table1[[#This Row],[SpreadFavorite]],1,0)</f>
        <v>1</v>
      </c>
      <c r="P2605">
        <v>37</v>
      </c>
      <c r="Q2605" t="s">
        <v>135</v>
      </c>
      <c r="R2605" t="b">
        <v>0</v>
      </c>
      <c r="S2605">
        <v>63</v>
      </c>
      <c r="T2605">
        <v>14</v>
      </c>
      <c r="U2605">
        <v>55</v>
      </c>
    </row>
    <row r="2606" spans="1:22" x14ac:dyDescent="0.2">
      <c r="A2606" s="1">
        <v>29149</v>
      </c>
      <c r="B2606">
        <v>1979</v>
      </c>
      <c r="C2606">
        <f>_xlfn.MAXIFS(Table1[ScheduleWeekWritten],Table1[ScheduleSeason],Table1[[#This Row],[ScheduleSeason]])</f>
        <v>16</v>
      </c>
      <c r="D2606">
        <v>8</v>
      </c>
      <c r="E2606" cm="1">
        <f t="array" ref="E2606">_xlfn.XLOOKUP(Table1[[#This Row],[ScheduleWeekWritten]],Table3[Game],100+Table3[Increase],Table1[[#This Row],[ScheduleWeekWritten]])</f>
        <v>8</v>
      </c>
      <c r="F2606" t="b">
        <v>0</v>
      </c>
      <c r="G2606" t="s">
        <v>54</v>
      </c>
      <c r="H2606">
        <v>30</v>
      </c>
      <c r="I2606">
        <v>27</v>
      </c>
      <c r="J2606" t="s">
        <v>46</v>
      </c>
      <c r="K2606" t="s">
        <v>55</v>
      </c>
      <c r="L2606" t="str">
        <f>_xlfn.XLOOKUP(Table1[[#This Row],[TeamFavoriteID]],Table2[team_id],Table2[team_name],_xlfn.XLOOKUP(Table1[[#This Row],[TeamFavoriteID]],Table2[team_id_pfr],Table2[team_name],"Even"))</f>
        <v>Minnesota Vikings</v>
      </c>
      <c r="M2606">
        <v>-2</v>
      </c>
      <c r="N2606">
        <f>IF(Table1[[#This Row],[TeamFavorite]]=Table1[[#This Row],[TeamHome]],Table1[[#This Row],[ScoreAway]]-Table1[[#This Row],[ScoreHome]],Table1[[#This Row],[ScoreHome]]-Table1[[#This Row],[ScoreAway]])</f>
        <v>-3</v>
      </c>
      <c r="O2606">
        <f>IF(Table1[[#This Row],[SpreadActual]]&lt;Table1[[#This Row],[SpreadFavorite]],1,0)</f>
        <v>1</v>
      </c>
      <c r="P2606">
        <v>36</v>
      </c>
      <c r="Q2606" t="s">
        <v>73</v>
      </c>
      <c r="R2606" t="b">
        <v>0</v>
      </c>
      <c r="S2606">
        <v>51</v>
      </c>
      <c r="T2606">
        <v>12</v>
      </c>
      <c r="U2606">
        <v>66</v>
      </c>
    </row>
    <row r="2607" spans="1:22" x14ac:dyDescent="0.2">
      <c r="A2607" s="1">
        <v>29149</v>
      </c>
      <c r="B2607">
        <v>1979</v>
      </c>
      <c r="C2607">
        <f>_xlfn.MAXIFS(Table1[ScheduleWeekWritten],Table1[ScheduleSeason],Table1[[#This Row],[ScheduleSeason]])</f>
        <v>16</v>
      </c>
      <c r="D2607">
        <v>8</v>
      </c>
      <c r="E2607" cm="1">
        <f t="array" ref="E2607">_xlfn.XLOOKUP(Table1[[#This Row],[ScheduleWeekWritten]],Table3[Game],100+Table3[Increase],Table1[[#This Row],[ScheduleWeekWritten]])</f>
        <v>8</v>
      </c>
      <c r="F2607" t="b">
        <v>0</v>
      </c>
      <c r="G2607" t="s">
        <v>115</v>
      </c>
      <c r="H2607">
        <v>28</v>
      </c>
      <c r="I2607">
        <v>13</v>
      </c>
      <c r="J2607" t="s">
        <v>19</v>
      </c>
      <c r="K2607" t="s">
        <v>70</v>
      </c>
      <c r="L2607" t="str">
        <f>_xlfn.XLOOKUP(Table1[[#This Row],[TeamFavoriteID]],Table2[team_id],Table2[team_name],_xlfn.XLOOKUP(Table1[[#This Row],[TeamFavoriteID]],Table2[team_id_pfr],Table2[team_name],"Even"))</f>
        <v>Boston Patriots</v>
      </c>
      <c r="M2607">
        <v>-5</v>
      </c>
      <c r="N2607">
        <f>IF(Table1[[#This Row],[TeamFavorite]]=Table1[[#This Row],[TeamHome]],Table1[[#This Row],[ScoreAway]]-Table1[[#This Row],[ScoreHome]],Table1[[#This Row],[ScoreHome]]-Table1[[#This Row],[ScoreAway]])</f>
        <v>15</v>
      </c>
      <c r="O2607">
        <f>IF(Table1[[#This Row],[SpreadActual]]&lt;Table1[[#This Row],[SpreadFavorite]],1,0)</f>
        <v>0</v>
      </c>
      <c r="P2607">
        <v>38</v>
      </c>
      <c r="Q2607" t="s">
        <v>116</v>
      </c>
      <c r="R2607" t="b">
        <v>0</v>
      </c>
      <c r="S2607">
        <v>65</v>
      </c>
      <c r="T2607">
        <v>14</v>
      </c>
      <c r="U2607">
        <v>85</v>
      </c>
    </row>
    <row r="2608" spans="1:22" x14ac:dyDescent="0.2">
      <c r="A2608" s="1">
        <v>29149</v>
      </c>
      <c r="B2608">
        <v>1979</v>
      </c>
      <c r="C2608">
        <f>_xlfn.MAXIFS(Table1[ScheduleWeekWritten],Table1[ScheduleSeason],Table1[[#This Row],[ScheduleSeason]])</f>
        <v>16</v>
      </c>
      <c r="D2608">
        <v>8</v>
      </c>
      <c r="E2608" cm="1">
        <f t="array" ref="E2608">_xlfn.XLOOKUP(Table1[[#This Row],[ScheduleWeekWritten]],Table3[Game],100+Table3[Increase],Table1[[#This Row],[ScheduleWeekWritten]])</f>
        <v>8</v>
      </c>
      <c r="F2608" t="b">
        <v>0</v>
      </c>
      <c r="G2608" t="s">
        <v>95</v>
      </c>
      <c r="H2608">
        <v>17</v>
      </c>
      <c r="I2608">
        <v>7</v>
      </c>
      <c r="J2608" t="s">
        <v>45</v>
      </c>
      <c r="K2608" t="s">
        <v>98</v>
      </c>
      <c r="L2608" t="str">
        <f>_xlfn.XLOOKUP(Table1[[#This Row],[TeamFavoriteID]],Table2[team_id],Table2[team_name],_xlfn.XLOOKUP(Table1[[#This Row],[TeamFavoriteID]],Table2[team_id_pfr],Table2[team_name],"Even"))</f>
        <v>New Orleans Saints</v>
      </c>
      <c r="M2608">
        <v>-7</v>
      </c>
      <c r="N2608">
        <f>IF(Table1[[#This Row],[TeamFavorite]]=Table1[[#This Row],[TeamHome]],Table1[[#This Row],[ScoreAway]]-Table1[[#This Row],[ScoreHome]],Table1[[#This Row],[ScoreHome]]-Table1[[#This Row],[ScoreAway]])</f>
        <v>-10</v>
      </c>
      <c r="O2608">
        <f>IF(Table1[[#This Row],[SpreadActual]]&lt;Table1[[#This Row],[SpreadFavorite]],1,0)</f>
        <v>1</v>
      </c>
      <c r="P2608">
        <v>42</v>
      </c>
      <c r="Q2608" t="s">
        <v>124</v>
      </c>
      <c r="R2608" t="b">
        <v>0</v>
      </c>
      <c r="S2608">
        <v>72</v>
      </c>
      <c r="T2608">
        <v>0</v>
      </c>
      <c r="V2608" t="s">
        <v>103</v>
      </c>
    </row>
    <row r="2609" spans="1:22" x14ac:dyDescent="0.2">
      <c r="A2609" s="1">
        <v>29149</v>
      </c>
      <c r="B2609">
        <v>1979</v>
      </c>
      <c r="C2609">
        <f>_xlfn.MAXIFS(Table1[ScheduleWeekWritten],Table1[ScheduleSeason],Table1[[#This Row],[ScheduleSeason]])</f>
        <v>16</v>
      </c>
      <c r="D2609">
        <v>8</v>
      </c>
      <c r="E2609" cm="1">
        <f t="array" ref="E2609">_xlfn.XLOOKUP(Table1[[#This Row],[ScheduleWeekWritten]],Table3[Game],100+Table3[Increase],Table1[[#This Row],[ScheduleWeekWritten]])</f>
        <v>8</v>
      </c>
      <c r="F2609" t="b">
        <v>0</v>
      </c>
      <c r="G2609" t="s">
        <v>31</v>
      </c>
      <c r="H2609">
        <v>28</v>
      </c>
      <c r="I2609">
        <v>19</v>
      </c>
      <c r="J2609" t="s">
        <v>20</v>
      </c>
      <c r="K2609" t="s">
        <v>21</v>
      </c>
      <c r="L2609" t="str">
        <f>_xlfn.XLOOKUP(Table1[[#This Row],[TeamFavoriteID]],Table2[team_id],Table2[team_name],_xlfn.XLOOKUP(Table1[[#This Row],[TeamFavoriteID]],Table2[team_id_pfr],Table2[team_name],"Even"))</f>
        <v>Las Vegas Raiders</v>
      </c>
      <c r="M2609">
        <v>-3</v>
      </c>
      <c r="N2609">
        <f>IF(Table1[[#This Row],[TeamFavorite]]=Table1[[#This Row],[TeamHome]],Table1[[#This Row],[ScoreAway]]-Table1[[#This Row],[ScoreHome]],Table1[[#This Row],[ScoreHome]]-Table1[[#This Row],[ScoreAway]])</f>
        <v>9</v>
      </c>
      <c r="O2609">
        <f>IF(Table1[[#This Row],[SpreadActual]]&lt;Table1[[#This Row],[SpreadFavorite]],1,0)</f>
        <v>0</v>
      </c>
      <c r="P2609">
        <v>42</v>
      </c>
      <c r="Q2609" t="s">
        <v>126</v>
      </c>
      <c r="R2609" t="b">
        <v>0</v>
      </c>
      <c r="S2609">
        <v>65</v>
      </c>
      <c r="T2609">
        <v>9</v>
      </c>
      <c r="U2609">
        <v>81</v>
      </c>
    </row>
    <row r="2610" spans="1:22" x14ac:dyDescent="0.2">
      <c r="A2610" s="1">
        <v>29149</v>
      </c>
      <c r="B2610">
        <v>1979</v>
      </c>
      <c r="C2610">
        <f>_xlfn.MAXIFS(Table1[ScheduleWeekWritten],Table1[ScheduleSeason],Table1[[#This Row],[ScheduleSeason]])</f>
        <v>16</v>
      </c>
      <c r="D2610">
        <v>8</v>
      </c>
      <c r="E2610" cm="1">
        <f t="array" ref="E2610">_xlfn.XLOOKUP(Table1[[#This Row],[ScheduleWeekWritten]],Table3[Game],100+Table3[Increase],Table1[[#This Row],[ScheduleWeekWritten]])</f>
        <v>8</v>
      </c>
      <c r="F2610" t="b">
        <v>0</v>
      </c>
      <c r="G2610" t="s">
        <v>53</v>
      </c>
      <c r="H2610">
        <v>20</v>
      </c>
      <c r="I2610">
        <v>15</v>
      </c>
      <c r="J2610" t="s">
        <v>38</v>
      </c>
      <c r="K2610" t="s">
        <v>109</v>
      </c>
      <c r="L2610" t="str">
        <f>_xlfn.XLOOKUP(Table1[[#This Row],[TeamFavoriteID]],Table2[team_id],Table2[team_name],_xlfn.XLOOKUP(Table1[[#This Row],[TeamFavoriteID]],Table2[team_id_pfr],Table2[team_name],"Even"))</f>
        <v>Atlanta Falcons</v>
      </c>
      <c r="M2610">
        <v>-4</v>
      </c>
      <c r="N2610">
        <f>IF(Table1[[#This Row],[TeamFavorite]]=Table1[[#This Row],[TeamHome]],Table1[[#This Row],[ScoreAway]]-Table1[[#This Row],[ScoreHome]],Table1[[#This Row],[ScoreHome]]-Table1[[#This Row],[ScoreAway]])</f>
        <v>5</v>
      </c>
      <c r="O2610">
        <f>IF(Table1[[#This Row],[SpreadActual]]&lt;Table1[[#This Row],[SpreadFavorite]],1,0)</f>
        <v>0</v>
      </c>
      <c r="P2610">
        <v>42</v>
      </c>
      <c r="Q2610" t="s">
        <v>118</v>
      </c>
      <c r="R2610" t="b">
        <v>0</v>
      </c>
      <c r="S2610">
        <v>57</v>
      </c>
      <c r="T2610">
        <v>7</v>
      </c>
      <c r="U2610">
        <v>72</v>
      </c>
    </row>
    <row r="2611" spans="1:22" x14ac:dyDescent="0.2">
      <c r="A2611" s="1">
        <v>29149</v>
      </c>
      <c r="B2611">
        <v>1979</v>
      </c>
      <c r="C2611">
        <f>_xlfn.MAXIFS(Table1[ScheduleWeekWritten],Table1[ScheduleSeason],Table1[[#This Row],[ScheduleSeason]])</f>
        <v>16</v>
      </c>
      <c r="D2611">
        <v>8</v>
      </c>
      <c r="E2611" cm="1">
        <f t="array" ref="E2611">_xlfn.XLOOKUP(Table1[[#This Row],[ScheduleWeekWritten]],Table3[Game],100+Table3[Increase],Table1[[#This Row],[ScheduleWeekWritten]])</f>
        <v>8</v>
      </c>
      <c r="F2611" t="b">
        <v>0</v>
      </c>
      <c r="G2611" t="s">
        <v>128</v>
      </c>
      <c r="H2611">
        <v>34</v>
      </c>
      <c r="I2611">
        <v>14</v>
      </c>
      <c r="J2611" t="s">
        <v>23</v>
      </c>
      <c r="K2611" t="s">
        <v>25</v>
      </c>
      <c r="L2611" t="str">
        <f>_xlfn.XLOOKUP(Table1[[#This Row],[TeamFavoriteID]],Table2[team_id],Table2[team_name],_xlfn.XLOOKUP(Table1[[#This Row],[TeamFavoriteID]],Table2[team_id_pfr],Table2[team_name],"Even"))</f>
        <v>Houston Oilers</v>
      </c>
      <c r="M2611">
        <v>-2</v>
      </c>
      <c r="N2611">
        <f>IF(Table1[[#This Row],[TeamFavorite]]=Table1[[#This Row],[TeamHome]],Table1[[#This Row],[ScoreAway]]-Table1[[#This Row],[ScoreHome]],Table1[[#This Row],[ScoreHome]]-Table1[[#This Row],[ScoreAway]])</f>
        <v>20</v>
      </c>
      <c r="O2611">
        <f>IF(Table1[[#This Row],[SpreadActual]]&lt;Table1[[#This Row],[SpreadFavorite]],1,0)</f>
        <v>0</v>
      </c>
      <c r="P2611">
        <v>42</v>
      </c>
      <c r="Q2611" t="s">
        <v>129</v>
      </c>
      <c r="R2611" t="b">
        <v>0</v>
      </c>
      <c r="S2611">
        <v>72</v>
      </c>
      <c r="T2611">
        <v>0</v>
      </c>
      <c r="V2611" t="s">
        <v>103</v>
      </c>
    </row>
    <row r="2612" spans="1:22" x14ac:dyDescent="0.2">
      <c r="A2612" s="1">
        <v>29149</v>
      </c>
      <c r="B2612">
        <v>1979</v>
      </c>
      <c r="C2612">
        <f>_xlfn.MAXIFS(Table1[ScheduleWeekWritten],Table1[ScheduleSeason],Table1[[#This Row],[ScheduleSeason]])</f>
        <v>16</v>
      </c>
      <c r="D2612">
        <v>8</v>
      </c>
      <c r="E2612" cm="1">
        <f t="array" ref="E2612">_xlfn.XLOOKUP(Table1[[#This Row],[ScheduleWeekWritten]],Table3[Game],100+Table3[Increase],Table1[[#This Row],[ScheduleWeekWritten]])</f>
        <v>8</v>
      </c>
      <c r="F2612" t="b">
        <v>0</v>
      </c>
      <c r="G2612" t="s">
        <v>127</v>
      </c>
      <c r="H2612">
        <v>21</v>
      </c>
      <c r="I2612">
        <v>3</v>
      </c>
      <c r="J2612" t="s">
        <v>33</v>
      </c>
      <c r="K2612" t="s">
        <v>133</v>
      </c>
      <c r="L2612" t="str">
        <f>_xlfn.XLOOKUP(Table1[[#This Row],[TeamFavoriteID]],Table2[team_id],Table2[team_name],_xlfn.XLOOKUP(Table1[[#This Row],[TeamFavoriteID]],Table2[team_id_pfr],Table2[team_name],"Even"))</f>
        <v>Tampa Bay Buccaneers</v>
      </c>
      <c r="M2612">
        <v>-5</v>
      </c>
      <c r="N2612">
        <f>IF(Table1[[#This Row],[TeamFavorite]]=Table1[[#This Row],[TeamHome]],Table1[[#This Row],[ScoreAway]]-Table1[[#This Row],[ScoreHome]],Table1[[#This Row],[ScoreHome]]-Table1[[#This Row],[ScoreAway]])</f>
        <v>-18</v>
      </c>
      <c r="O2612">
        <f>IF(Table1[[#This Row],[SpreadActual]]&lt;Table1[[#This Row],[SpreadFavorite]],1,0)</f>
        <v>1</v>
      </c>
      <c r="P2612">
        <v>37</v>
      </c>
      <c r="Q2612" t="s">
        <v>130</v>
      </c>
      <c r="R2612" t="b">
        <v>0</v>
      </c>
      <c r="S2612">
        <v>78</v>
      </c>
      <c r="T2612">
        <v>10</v>
      </c>
      <c r="U2612">
        <v>71</v>
      </c>
    </row>
    <row r="2613" spans="1:22" x14ac:dyDescent="0.2">
      <c r="A2613" s="1">
        <v>29149</v>
      </c>
      <c r="B2613">
        <v>1979</v>
      </c>
      <c r="C2613">
        <f>_xlfn.MAXIFS(Table1[ScheduleWeekWritten],Table1[ScheduleSeason],Table1[[#This Row],[ScheduleSeason]])</f>
        <v>16</v>
      </c>
      <c r="D2613">
        <v>8</v>
      </c>
      <c r="E2613" cm="1">
        <f t="array" ref="E2613">_xlfn.XLOOKUP(Table1[[#This Row],[ScheduleWeekWritten]],Table3[Game],100+Table3[Increase],Table1[[#This Row],[ScheduleWeekWritten]])</f>
        <v>8</v>
      </c>
      <c r="F2613" t="b">
        <v>0</v>
      </c>
      <c r="G2613" t="s">
        <v>61</v>
      </c>
      <c r="H2613">
        <v>17</v>
      </c>
      <c r="I2613">
        <v>7</v>
      </c>
      <c r="J2613" t="s">
        <v>58</v>
      </c>
      <c r="K2613" t="s">
        <v>77</v>
      </c>
      <c r="L2613" t="str">
        <f>_xlfn.XLOOKUP(Table1[[#This Row],[TeamFavoriteID]],Table2[team_id],Table2[team_name],_xlfn.XLOOKUP(Table1[[#This Row],[TeamFavoriteID]],Table2[team_id_pfr],Table2[team_name],"Even"))</f>
        <v>Philadelphia Eagles</v>
      </c>
      <c r="M2613">
        <v>-2</v>
      </c>
      <c r="N2613">
        <f>IF(Table1[[#This Row],[TeamFavorite]]=Table1[[#This Row],[TeamHome]],Table1[[#This Row],[ScoreAway]]-Table1[[#This Row],[ScoreHome]],Table1[[#This Row],[ScoreHome]]-Table1[[#This Row],[ScoreAway]])</f>
        <v>10</v>
      </c>
      <c r="O2613">
        <f>IF(Table1[[#This Row],[SpreadActual]]&lt;Table1[[#This Row],[SpreadFavorite]],1,0)</f>
        <v>0</v>
      </c>
      <c r="P2613">
        <v>38</v>
      </c>
      <c r="Q2613" t="s">
        <v>64</v>
      </c>
      <c r="R2613" t="b">
        <v>0</v>
      </c>
      <c r="S2613">
        <v>70</v>
      </c>
      <c r="T2613">
        <v>9</v>
      </c>
      <c r="U2613">
        <v>86</v>
      </c>
    </row>
    <row r="2614" spans="1:22" x14ac:dyDescent="0.2">
      <c r="A2614" s="1">
        <v>29150</v>
      </c>
      <c r="B2614">
        <v>1979</v>
      </c>
      <c r="C2614">
        <f>_xlfn.MAXIFS(Table1[ScheduleWeekWritten],Table1[ScheduleSeason],Table1[[#This Row],[ScheduleSeason]])</f>
        <v>16</v>
      </c>
      <c r="D2614">
        <v>8</v>
      </c>
      <c r="E2614" cm="1">
        <f t="array" ref="E2614">_xlfn.XLOOKUP(Table1[[#This Row],[ScheduleWeekWritten]],Table3[Game],100+Table3[Increase],Table1[[#This Row],[ScheduleWeekWritten]])</f>
        <v>8</v>
      </c>
      <c r="F2614" t="b">
        <v>0</v>
      </c>
      <c r="G2614" t="s">
        <v>49</v>
      </c>
      <c r="H2614">
        <v>42</v>
      </c>
      <c r="I2614">
        <v>7</v>
      </c>
      <c r="J2614" t="s">
        <v>24</v>
      </c>
      <c r="K2614" t="s">
        <v>51</v>
      </c>
      <c r="L2614" t="str">
        <f>_xlfn.XLOOKUP(Table1[[#This Row],[TeamFavoriteID]],Table2[team_id],Table2[team_name],_xlfn.XLOOKUP(Table1[[#This Row],[TeamFavoriteID]],Table2[team_id_pfr],Table2[team_name],"Even"))</f>
        <v>Pittsburgh Steelers</v>
      </c>
      <c r="M2614">
        <v>-7</v>
      </c>
      <c r="N2614">
        <f>IF(Table1[[#This Row],[TeamFavorite]]=Table1[[#This Row],[TeamHome]],Table1[[#This Row],[ScoreAway]]-Table1[[#This Row],[ScoreHome]],Table1[[#This Row],[ScoreHome]]-Table1[[#This Row],[ScoreAway]])</f>
        <v>-35</v>
      </c>
      <c r="O2614">
        <f>IF(Table1[[#This Row],[SpreadActual]]&lt;Table1[[#This Row],[SpreadFavorite]],1,0)</f>
        <v>1</v>
      </c>
      <c r="P2614">
        <v>37</v>
      </c>
      <c r="Q2614" t="s">
        <v>113</v>
      </c>
      <c r="R2614" t="b">
        <v>0</v>
      </c>
      <c r="S2614">
        <v>68</v>
      </c>
      <c r="T2614">
        <v>9</v>
      </c>
      <c r="U2614">
        <v>65</v>
      </c>
    </row>
    <row r="2615" spans="1:22" x14ac:dyDescent="0.2">
      <c r="A2615" s="1">
        <v>29153</v>
      </c>
      <c r="B2615">
        <v>1979</v>
      </c>
      <c r="C2615">
        <f>_xlfn.MAXIFS(Table1[ScheduleWeekWritten],Table1[ScheduleSeason],Table1[[#This Row],[ScheduleSeason]])</f>
        <v>16</v>
      </c>
      <c r="D2615">
        <v>9</v>
      </c>
      <c r="E2615" cm="1">
        <f t="array" ref="E2615">_xlfn.XLOOKUP(Table1[[#This Row],[ScheduleWeekWritten]],Table3[Game],100+Table3[Increase],Table1[[#This Row],[ScheduleWeekWritten]])</f>
        <v>9</v>
      </c>
      <c r="F2615" t="b">
        <v>0</v>
      </c>
      <c r="G2615" t="s">
        <v>20</v>
      </c>
      <c r="H2615">
        <v>45</v>
      </c>
      <c r="I2615">
        <v>22</v>
      </c>
      <c r="J2615" t="s">
        <v>27</v>
      </c>
      <c r="K2615" t="s">
        <v>29</v>
      </c>
      <c r="L2615" t="str">
        <f>_xlfn.XLOOKUP(Table1[[#This Row],[TeamFavoriteID]],Table2[team_id],Table2[team_name],_xlfn.XLOOKUP(Table1[[#This Row],[TeamFavoriteID]],Table2[team_id_pfr],Table2[team_name],"Even"))</f>
        <v>Los Angeles Chargers</v>
      </c>
      <c r="M2615">
        <v>-1</v>
      </c>
      <c r="N2615">
        <f>IF(Table1[[#This Row],[TeamFavorite]]=Table1[[#This Row],[TeamHome]],Table1[[#This Row],[ScoreAway]]-Table1[[#This Row],[ScoreHome]],Table1[[#This Row],[ScoreHome]]-Table1[[#This Row],[ScoreAway]])</f>
        <v>23</v>
      </c>
      <c r="O2615">
        <f>IF(Table1[[#This Row],[SpreadActual]]&lt;Table1[[#This Row],[SpreadFavorite]],1,0)</f>
        <v>0</v>
      </c>
      <c r="P2615">
        <v>41</v>
      </c>
      <c r="Q2615" t="s">
        <v>76</v>
      </c>
      <c r="R2615" t="b">
        <v>0</v>
      </c>
      <c r="S2615">
        <v>66</v>
      </c>
      <c r="T2615">
        <v>17</v>
      </c>
      <c r="U2615">
        <v>79</v>
      </c>
    </row>
    <row r="2616" spans="1:22" x14ac:dyDescent="0.2">
      <c r="A2616" s="1">
        <v>29156</v>
      </c>
      <c r="B2616">
        <v>1979</v>
      </c>
      <c r="C2616">
        <f>_xlfn.MAXIFS(Table1[ScheduleWeekWritten],Table1[ScheduleSeason],Table1[[#This Row],[ScheduleSeason]])</f>
        <v>16</v>
      </c>
      <c r="D2616">
        <v>9</v>
      </c>
      <c r="E2616" cm="1">
        <f t="array" ref="E2616">_xlfn.XLOOKUP(Table1[[#This Row],[ScheduleWeekWritten]],Table3[Game],100+Table3[Increase],Table1[[#This Row],[ScheduleWeekWritten]])</f>
        <v>9</v>
      </c>
      <c r="F2616" t="b">
        <v>0</v>
      </c>
      <c r="G2616" t="s">
        <v>34</v>
      </c>
      <c r="H2616">
        <v>31</v>
      </c>
      <c r="I2616">
        <v>26</v>
      </c>
      <c r="J2616" t="s">
        <v>115</v>
      </c>
      <c r="K2616" t="s">
        <v>70</v>
      </c>
      <c r="L2616" t="str">
        <f>_xlfn.XLOOKUP(Table1[[#This Row],[TeamFavoriteID]],Table2[team_id],Table2[team_name],_xlfn.XLOOKUP(Table1[[#This Row],[TeamFavoriteID]],Table2[team_id_pfr],Table2[team_name],"Even"))</f>
        <v>Boston Patriots</v>
      </c>
      <c r="M2616">
        <v>-4</v>
      </c>
      <c r="N2616">
        <f>IF(Table1[[#This Row],[TeamFavorite]]=Table1[[#This Row],[TeamHome]],Table1[[#This Row],[ScoreAway]]-Table1[[#This Row],[ScoreHome]],Table1[[#This Row],[ScoreHome]]-Table1[[#This Row],[ScoreAway]])</f>
        <v>5</v>
      </c>
      <c r="O2616">
        <f>IF(Table1[[#This Row],[SpreadActual]]&lt;Table1[[#This Row],[SpreadFavorite]],1,0)</f>
        <v>0</v>
      </c>
      <c r="P2616">
        <v>37</v>
      </c>
      <c r="Q2616" t="s">
        <v>80</v>
      </c>
      <c r="R2616" t="b">
        <v>0</v>
      </c>
      <c r="S2616">
        <v>46</v>
      </c>
      <c r="T2616">
        <v>6</v>
      </c>
      <c r="U2616">
        <v>75</v>
      </c>
    </row>
    <row r="2617" spans="1:22" x14ac:dyDescent="0.2">
      <c r="A2617" s="1">
        <v>29156</v>
      </c>
      <c r="B2617">
        <v>1979</v>
      </c>
      <c r="C2617">
        <f>_xlfn.MAXIFS(Table1[ScheduleWeekWritten],Table1[ScheduleSeason],Table1[[#This Row],[ScheduleSeason]])</f>
        <v>16</v>
      </c>
      <c r="D2617">
        <v>9</v>
      </c>
      <c r="E2617" cm="1">
        <f t="array" ref="E2617">_xlfn.XLOOKUP(Table1[[#This Row],[ScheduleWeekWritten]],Table3[Game],100+Table3[Increase],Table1[[#This Row],[ScheduleWeekWritten]])</f>
        <v>9</v>
      </c>
      <c r="F2617" t="b">
        <v>0</v>
      </c>
      <c r="G2617" t="s">
        <v>101</v>
      </c>
      <c r="H2617">
        <v>37</v>
      </c>
      <c r="I2617">
        <v>13</v>
      </c>
      <c r="J2617" t="s">
        <v>58</v>
      </c>
      <c r="K2617" t="s">
        <v>104</v>
      </c>
      <c r="L2617" t="str">
        <f>_xlfn.XLOOKUP(Table1[[#This Row],[TeamFavoriteID]],Table2[team_id],Table2[team_name],_xlfn.XLOOKUP(Table1[[#This Row],[TeamFavoriteID]],Table2[team_id_pfr],Table2[team_name],"Even"))</f>
        <v>Cincinnati Bengals</v>
      </c>
      <c r="M2617">
        <v>-3</v>
      </c>
      <c r="N2617">
        <f>IF(Table1[[#This Row],[TeamFavorite]]=Table1[[#This Row],[TeamHome]],Table1[[#This Row],[ScoreAway]]-Table1[[#This Row],[ScoreHome]],Table1[[#This Row],[ScoreHome]]-Table1[[#This Row],[ScoreAway]])</f>
        <v>-24</v>
      </c>
      <c r="O2617">
        <f>IF(Table1[[#This Row],[SpreadActual]]&lt;Table1[[#This Row],[SpreadFavorite]],1,0)</f>
        <v>1</v>
      </c>
      <c r="P2617">
        <v>38</v>
      </c>
      <c r="Q2617" t="s">
        <v>111</v>
      </c>
      <c r="R2617" t="b">
        <v>0</v>
      </c>
      <c r="S2617">
        <v>58</v>
      </c>
      <c r="T2617">
        <v>11</v>
      </c>
      <c r="U2617">
        <v>57</v>
      </c>
    </row>
    <row r="2618" spans="1:22" x14ac:dyDescent="0.2">
      <c r="A2618" s="1">
        <v>29156</v>
      </c>
      <c r="B2618">
        <v>1979</v>
      </c>
      <c r="C2618">
        <f>_xlfn.MAXIFS(Table1[ScheduleWeekWritten],Table1[ScheduleSeason],Table1[[#This Row],[ScheduleSeason]])</f>
        <v>16</v>
      </c>
      <c r="D2618">
        <v>9</v>
      </c>
      <c r="E2618" cm="1">
        <f t="array" ref="E2618">_xlfn.XLOOKUP(Table1[[#This Row],[ScheduleWeekWritten]],Table3[Game],100+Table3[Increase],Table1[[#This Row],[ScheduleWeekWritten]])</f>
        <v>9</v>
      </c>
      <c r="F2618" t="b">
        <v>0</v>
      </c>
      <c r="G2618" t="s">
        <v>24</v>
      </c>
      <c r="H2618">
        <v>20</v>
      </c>
      <c r="I2618">
        <v>3</v>
      </c>
      <c r="J2618" t="s">
        <v>42</v>
      </c>
      <c r="K2618" t="s">
        <v>88</v>
      </c>
      <c r="L2618" t="str">
        <f>_xlfn.XLOOKUP(Table1[[#This Row],[TeamFavoriteID]],Table2[team_id],Table2[team_name],_xlfn.XLOOKUP(Table1[[#This Row],[TeamFavoriteID]],Table2[team_id_pfr],Table2[team_name],"Even"))</f>
        <v>Denver Broncos</v>
      </c>
      <c r="M2618">
        <v>-7</v>
      </c>
      <c r="N2618">
        <f>IF(Table1[[#This Row],[TeamFavorite]]=Table1[[#This Row],[TeamHome]],Table1[[#This Row],[ScoreAway]]-Table1[[#This Row],[ScoreHome]],Table1[[#This Row],[ScoreHome]]-Table1[[#This Row],[ScoreAway]])</f>
        <v>-17</v>
      </c>
      <c r="O2618">
        <f>IF(Table1[[#This Row],[SpreadActual]]&lt;Table1[[#This Row],[SpreadFavorite]],1,0)</f>
        <v>1</v>
      </c>
      <c r="P2618">
        <v>34</v>
      </c>
      <c r="Q2618" t="s">
        <v>71</v>
      </c>
      <c r="R2618" t="b">
        <v>0</v>
      </c>
      <c r="S2618">
        <v>47</v>
      </c>
      <c r="T2618">
        <v>7</v>
      </c>
      <c r="U2618">
        <v>52</v>
      </c>
    </row>
    <row r="2619" spans="1:22" x14ac:dyDescent="0.2">
      <c r="A2619" s="1">
        <v>29156</v>
      </c>
      <c r="B2619">
        <v>1979</v>
      </c>
      <c r="C2619">
        <f>_xlfn.MAXIFS(Table1[ScheduleWeekWritten],Table1[ScheduleSeason],Table1[[#This Row],[ScheduleSeason]])</f>
        <v>16</v>
      </c>
      <c r="D2619">
        <v>9</v>
      </c>
      <c r="E2619" cm="1">
        <f t="array" ref="E2619">_xlfn.XLOOKUP(Table1[[#This Row],[ScheduleWeekWritten]],Table3[Game],100+Table3[Increase],Table1[[#This Row],[ScheduleWeekWritten]])</f>
        <v>9</v>
      </c>
      <c r="F2619" t="b">
        <v>0</v>
      </c>
      <c r="G2619" t="s">
        <v>45</v>
      </c>
      <c r="H2619">
        <v>17</v>
      </c>
      <c r="I2619">
        <v>20</v>
      </c>
      <c r="J2619" t="s">
        <v>28</v>
      </c>
      <c r="K2619" t="s">
        <v>43</v>
      </c>
      <c r="L2619" t="str">
        <f>_xlfn.XLOOKUP(Table1[[#This Row],[TeamFavoriteID]],Table2[team_id],Table2[team_name],_xlfn.XLOOKUP(Table1[[#This Row],[TeamFavoriteID]],Table2[team_id_pfr],Table2[team_name],"Even"))</f>
        <v>Buffalo Bills</v>
      </c>
      <c r="M2619">
        <v>-3</v>
      </c>
      <c r="N2619">
        <f>IF(Table1[[#This Row],[TeamFavorite]]=Table1[[#This Row],[TeamHome]],Table1[[#This Row],[ScoreAway]]-Table1[[#This Row],[ScoreHome]],Table1[[#This Row],[ScoreHome]]-Table1[[#This Row],[ScoreAway]])</f>
        <v>-3</v>
      </c>
      <c r="O2619">
        <f>IF(Table1[[#This Row],[SpreadActual]]&lt;Table1[[#This Row],[SpreadFavorite]],1,0)</f>
        <v>0</v>
      </c>
      <c r="P2619">
        <v>38</v>
      </c>
      <c r="Q2619" t="s">
        <v>125</v>
      </c>
      <c r="R2619" t="b">
        <v>0</v>
      </c>
      <c r="S2619">
        <v>72</v>
      </c>
      <c r="T2619">
        <v>0</v>
      </c>
      <c r="V2619" t="s">
        <v>103</v>
      </c>
    </row>
    <row r="2620" spans="1:22" x14ac:dyDescent="0.2">
      <c r="A2620" s="1">
        <v>29156</v>
      </c>
      <c r="B2620">
        <v>1979</v>
      </c>
      <c r="C2620">
        <f>_xlfn.MAXIFS(Table1[ScheduleWeekWritten],Table1[ScheduleSeason],Table1[[#This Row],[ScheduleSeason]])</f>
        <v>16</v>
      </c>
      <c r="D2620">
        <v>9</v>
      </c>
      <c r="E2620" cm="1">
        <f t="array" ref="E2620">_xlfn.XLOOKUP(Table1[[#This Row],[ScheduleWeekWritten]],Table3[Game],100+Table3[Increase],Table1[[#This Row],[ScheduleWeekWritten]])</f>
        <v>9</v>
      </c>
      <c r="F2620" t="b">
        <v>0</v>
      </c>
      <c r="G2620" t="s">
        <v>23</v>
      </c>
      <c r="H2620">
        <v>27</v>
      </c>
      <c r="I2620">
        <v>24</v>
      </c>
      <c r="J2620" t="s">
        <v>31</v>
      </c>
      <c r="K2620" t="s">
        <v>25</v>
      </c>
      <c r="L2620" t="str">
        <f>_xlfn.XLOOKUP(Table1[[#This Row],[TeamFavoriteID]],Table2[team_id],Table2[team_name],_xlfn.XLOOKUP(Table1[[#This Row],[TeamFavoriteID]],Table2[team_id_pfr],Table2[team_name],"Even"))</f>
        <v>Houston Oilers</v>
      </c>
      <c r="M2620">
        <v>-6</v>
      </c>
      <c r="N2620">
        <f>IF(Table1[[#This Row],[TeamFavorite]]=Table1[[#This Row],[TeamHome]],Table1[[#This Row],[ScoreAway]]-Table1[[#This Row],[ScoreHome]],Table1[[#This Row],[ScoreHome]]-Table1[[#This Row],[ScoreAway]])</f>
        <v>-3</v>
      </c>
      <c r="O2620">
        <f>IF(Table1[[#This Row],[SpreadActual]]&lt;Table1[[#This Row],[SpreadFavorite]],1,0)</f>
        <v>0</v>
      </c>
      <c r="P2620">
        <v>42</v>
      </c>
      <c r="Q2620" t="s">
        <v>102</v>
      </c>
      <c r="R2620" t="b">
        <v>0</v>
      </c>
      <c r="S2620">
        <v>72</v>
      </c>
      <c r="T2620">
        <v>0</v>
      </c>
      <c r="V2620" t="s">
        <v>103</v>
      </c>
    </row>
    <row r="2621" spans="1:22" x14ac:dyDescent="0.2">
      <c r="A2621" s="1">
        <v>29156</v>
      </c>
      <c r="B2621">
        <v>1979</v>
      </c>
      <c r="C2621">
        <f>_xlfn.MAXIFS(Table1[ScheduleWeekWritten],Table1[ScheduleSeason],Table1[[#This Row],[ScheduleSeason]])</f>
        <v>16</v>
      </c>
      <c r="D2621">
        <v>9</v>
      </c>
      <c r="E2621" cm="1">
        <f t="array" ref="E2621">_xlfn.XLOOKUP(Table1[[#This Row],[ScheduleWeekWritten]],Table3[Game],100+Table3[Increase],Table1[[#This Row],[ScheduleWeekWritten]])</f>
        <v>9</v>
      </c>
      <c r="F2621" t="b">
        <v>0</v>
      </c>
      <c r="G2621" t="s">
        <v>39</v>
      </c>
      <c r="H2621">
        <v>14</v>
      </c>
      <c r="I2621">
        <v>20</v>
      </c>
      <c r="J2621" t="s">
        <v>50</v>
      </c>
      <c r="K2621" t="s">
        <v>40</v>
      </c>
      <c r="L2621" t="str">
        <f>_xlfn.XLOOKUP(Table1[[#This Row],[TeamFavoriteID]],Table2[team_id],Table2[team_name],_xlfn.XLOOKUP(Table1[[#This Row],[TeamFavoriteID]],Table2[team_id_pfr],Table2[team_name],"Even"))</f>
        <v>Los Angeles Rams</v>
      </c>
      <c r="M2621">
        <v>-6</v>
      </c>
      <c r="N2621">
        <f>IF(Table1[[#This Row],[TeamFavorite]]=Table1[[#This Row],[TeamHome]],Table1[[#This Row],[ScoreAway]]-Table1[[#This Row],[ScoreHome]],Table1[[#This Row],[ScoreHome]]-Table1[[#This Row],[ScoreAway]])</f>
        <v>6</v>
      </c>
      <c r="O2621">
        <f>IF(Table1[[#This Row],[SpreadActual]]&lt;Table1[[#This Row],[SpreadFavorite]],1,0)</f>
        <v>0</v>
      </c>
      <c r="P2621">
        <v>37</v>
      </c>
      <c r="Q2621" t="s">
        <v>135</v>
      </c>
      <c r="R2621" t="b">
        <v>0</v>
      </c>
      <c r="S2621">
        <v>62</v>
      </c>
      <c r="T2621">
        <v>8</v>
      </c>
      <c r="U2621">
        <v>82</v>
      </c>
    </row>
    <row r="2622" spans="1:22" x14ac:dyDescent="0.2">
      <c r="A2622" s="1">
        <v>29156</v>
      </c>
      <c r="B2622">
        <v>1979</v>
      </c>
      <c r="C2622">
        <f>_xlfn.MAXIFS(Table1[ScheduleWeekWritten],Table1[ScheduleSeason],Table1[[#This Row],[ScheduleSeason]])</f>
        <v>16</v>
      </c>
      <c r="D2622">
        <v>9</v>
      </c>
      <c r="E2622" cm="1">
        <f t="array" ref="E2622">_xlfn.XLOOKUP(Table1[[#This Row],[ScheduleWeekWritten]],Table3[Game],100+Table3[Increase],Table1[[#This Row],[ScheduleWeekWritten]])</f>
        <v>9</v>
      </c>
      <c r="F2622" t="b">
        <v>0</v>
      </c>
      <c r="G2622" t="s">
        <v>19</v>
      </c>
      <c r="H2622">
        <v>27</v>
      </c>
      <c r="I2622">
        <v>7</v>
      </c>
      <c r="J2622" t="s">
        <v>33</v>
      </c>
      <c r="K2622" t="s">
        <v>91</v>
      </c>
      <c r="L2622" t="str">
        <f>_xlfn.XLOOKUP(Table1[[#This Row],[TeamFavoriteID]],Table2[team_id],Table2[team_name],_xlfn.XLOOKUP(Table1[[#This Row],[TeamFavoriteID]],Table2[team_id_pfr],Table2[team_name],"Even"))</f>
        <v>Miami Dolphins</v>
      </c>
      <c r="M2622">
        <v>-11</v>
      </c>
      <c r="N2622">
        <f>IF(Table1[[#This Row],[TeamFavorite]]=Table1[[#This Row],[TeamHome]],Table1[[#This Row],[ScoreAway]]-Table1[[#This Row],[ScoreHome]],Table1[[#This Row],[ScoreHome]]-Table1[[#This Row],[ScoreAway]])</f>
        <v>-20</v>
      </c>
      <c r="O2622">
        <f>IF(Table1[[#This Row],[SpreadActual]]&lt;Table1[[#This Row],[SpreadFavorite]],1,0)</f>
        <v>1</v>
      </c>
      <c r="P2622">
        <v>36</v>
      </c>
      <c r="Q2622" t="s">
        <v>22</v>
      </c>
      <c r="R2622" t="b">
        <v>0</v>
      </c>
      <c r="S2622">
        <v>75</v>
      </c>
      <c r="T2622">
        <v>13</v>
      </c>
      <c r="U2622">
        <v>65</v>
      </c>
    </row>
    <row r="2623" spans="1:22" x14ac:dyDescent="0.2">
      <c r="A2623" s="1">
        <v>29156</v>
      </c>
      <c r="B2623">
        <v>1979</v>
      </c>
      <c r="C2623">
        <f>_xlfn.MAXIFS(Table1[ScheduleWeekWritten],Table1[ScheduleSeason],Table1[[#This Row],[ScheduleSeason]])</f>
        <v>16</v>
      </c>
      <c r="D2623">
        <v>9</v>
      </c>
      <c r="E2623" cm="1">
        <f t="array" ref="E2623">_xlfn.XLOOKUP(Table1[[#This Row],[ScheduleWeekWritten]],Table3[Game],100+Table3[Increase],Table1[[#This Row],[ScheduleWeekWritten]])</f>
        <v>9</v>
      </c>
      <c r="F2623" t="b">
        <v>0</v>
      </c>
      <c r="G2623" t="s">
        <v>54</v>
      </c>
      <c r="H2623">
        <v>10</v>
      </c>
      <c r="I2623">
        <v>12</v>
      </c>
      <c r="J2623" t="s">
        <v>127</v>
      </c>
      <c r="K2623" t="s">
        <v>89</v>
      </c>
      <c r="L2623" t="str">
        <f>_xlfn.XLOOKUP(Table1[[#This Row],[TeamFavoriteID]],Table2[team_id],Table2[team_name],_xlfn.XLOOKUP(Table1[[#This Row],[TeamFavoriteID]],Table2[team_id_pfr],Table2[team_name],"Even"))</f>
        <v>Even</v>
      </c>
      <c r="M2623">
        <v>0</v>
      </c>
      <c r="N2623">
        <f>IF(Table1[[#This Row],[TeamFavorite]]=Table1[[#This Row],[TeamHome]],Table1[[#This Row],[ScoreAway]]-Table1[[#This Row],[ScoreHome]],Table1[[#This Row],[ScoreHome]]-Table1[[#This Row],[ScoreAway]])</f>
        <v>-2</v>
      </c>
      <c r="O2623">
        <f>IF(Table1[[#This Row],[SpreadActual]]&lt;Table1[[#This Row],[SpreadFavorite]],1,0)</f>
        <v>1</v>
      </c>
      <c r="P2623">
        <v>37</v>
      </c>
      <c r="Q2623" t="s">
        <v>73</v>
      </c>
      <c r="R2623" t="b">
        <v>0</v>
      </c>
      <c r="S2623">
        <v>47</v>
      </c>
      <c r="T2623">
        <v>5</v>
      </c>
      <c r="U2623">
        <v>68</v>
      </c>
    </row>
    <row r="2624" spans="1:22" x14ac:dyDescent="0.2">
      <c r="A2624" s="1">
        <v>29156</v>
      </c>
      <c r="B2624">
        <v>1979</v>
      </c>
      <c r="C2624">
        <f>_xlfn.MAXIFS(Table1[ScheduleWeekWritten],Table1[ScheduleSeason],Table1[[#This Row],[ScheduleSeason]])</f>
        <v>16</v>
      </c>
      <c r="D2624">
        <v>9</v>
      </c>
      <c r="E2624" cm="1">
        <f t="array" ref="E2624">_xlfn.XLOOKUP(Table1[[#This Row],[ScheduleWeekWritten]],Table3[Game],100+Table3[Increase],Table1[[#This Row],[ScheduleWeekWritten]])</f>
        <v>9</v>
      </c>
      <c r="F2624" t="b">
        <v>0</v>
      </c>
      <c r="G2624" t="s">
        <v>49</v>
      </c>
      <c r="H2624">
        <v>14</v>
      </c>
      <c r="I2624">
        <v>3</v>
      </c>
      <c r="J2624" t="s">
        <v>67</v>
      </c>
      <c r="K2624" t="s">
        <v>51</v>
      </c>
      <c r="L2624" t="str">
        <f>_xlfn.XLOOKUP(Table1[[#This Row],[TeamFavoriteID]],Table2[team_id],Table2[team_name],_xlfn.XLOOKUP(Table1[[#This Row],[TeamFavoriteID]],Table2[team_id_pfr],Table2[team_name],"Even"))</f>
        <v>Pittsburgh Steelers</v>
      </c>
      <c r="M2624">
        <v>-3</v>
      </c>
      <c r="N2624">
        <f>IF(Table1[[#This Row],[TeamFavorite]]=Table1[[#This Row],[TeamHome]],Table1[[#This Row],[ScoreAway]]-Table1[[#This Row],[ScoreHome]],Table1[[#This Row],[ScoreHome]]-Table1[[#This Row],[ScoreAway]])</f>
        <v>-11</v>
      </c>
      <c r="O2624">
        <f>IF(Table1[[#This Row],[SpreadActual]]&lt;Table1[[#This Row],[SpreadFavorite]],1,0)</f>
        <v>1</v>
      </c>
      <c r="P2624">
        <v>39</v>
      </c>
      <c r="Q2624" t="s">
        <v>113</v>
      </c>
      <c r="R2624" t="b">
        <v>0</v>
      </c>
      <c r="S2624">
        <v>51</v>
      </c>
      <c r="T2624">
        <v>12</v>
      </c>
      <c r="U2624">
        <v>60</v>
      </c>
    </row>
    <row r="2625" spans="1:22" x14ac:dyDescent="0.2">
      <c r="A2625" s="1">
        <v>29156</v>
      </c>
      <c r="B2625">
        <v>1979</v>
      </c>
      <c r="C2625">
        <f>_xlfn.MAXIFS(Table1[ScheduleWeekWritten],Table1[ScheduleSeason],Table1[[#This Row],[ScheduleSeason]])</f>
        <v>16</v>
      </c>
      <c r="D2625">
        <v>9</v>
      </c>
      <c r="E2625" cm="1">
        <f t="array" ref="E2625">_xlfn.XLOOKUP(Table1[[#This Row],[ScheduleWeekWritten]],Table3[Game],100+Table3[Increase],Table1[[#This Row],[ScheduleWeekWritten]])</f>
        <v>9</v>
      </c>
      <c r="F2625" t="b">
        <v>0</v>
      </c>
      <c r="G2625" t="s">
        <v>53</v>
      </c>
      <c r="H2625">
        <v>27</v>
      </c>
      <c r="I2625">
        <v>28</v>
      </c>
      <c r="J2625" t="s">
        <v>46</v>
      </c>
      <c r="K2625" t="s">
        <v>47</v>
      </c>
      <c r="L2625" t="str">
        <f>_xlfn.XLOOKUP(Table1[[#This Row],[TeamFavoriteID]],Table2[team_id],Table2[team_name],_xlfn.XLOOKUP(Table1[[#This Row],[TeamFavoriteID]],Table2[team_id_pfr],Table2[team_name],"Even"))</f>
        <v>Chicago Bears</v>
      </c>
      <c r="M2625">
        <v>-3</v>
      </c>
      <c r="N2625">
        <f>IF(Table1[[#This Row],[TeamFavorite]]=Table1[[#This Row],[TeamHome]],Table1[[#This Row],[ScoreAway]]-Table1[[#This Row],[ScoreHome]],Table1[[#This Row],[ScoreHome]]-Table1[[#This Row],[ScoreAway]])</f>
        <v>-1</v>
      </c>
      <c r="O2625">
        <f>IF(Table1[[#This Row],[SpreadActual]]&lt;Table1[[#This Row],[SpreadFavorite]],1,0)</f>
        <v>0</v>
      </c>
      <c r="P2625">
        <v>39</v>
      </c>
      <c r="Q2625" t="s">
        <v>118</v>
      </c>
      <c r="R2625" t="b">
        <v>0</v>
      </c>
      <c r="S2625">
        <v>60</v>
      </c>
      <c r="T2625">
        <v>17</v>
      </c>
      <c r="U2625">
        <v>71</v>
      </c>
    </row>
    <row r="2626" spans="1:22" x14ac:dyDescent="0.2">
      <c r="A2626" s="1">
        <v>29156</v>
      </c>
      <c r="B2626">
        <v>1979</v>
      </c>
      <c r="C2626">
        <f>_xlfn.MAXIFS(Table1[ScheduleWeekWritten],Table1[ScheduleSeason],Table1[[#This Row],[ScheduleSeason]])</f>
        <v>16</v>
      </c>
      <c r="D2626">
        <v>9</v>
      </c>
      <c r="E2626" cm="1">
        <f t="array" ref="E2626">_xlfn.XLOOKUP(Table1[[#This Row],[ScheduleWeekWritten]],Table3[Game],100+Table3[Increase],Table1[[#This Row],[ScheduleWeekWritten]])</f>
        <v>9</v>
      </c>
      <c r="F2626" t="b">
        <v>0</v>
      </c>
      <c r="G2626" t="s">
        <v>57</v>
      </c>
      <c r="H2626">
        <v>20</v>
      </c>
      <c r="I2626">
        <v>38</v>
      </c>
      <c r="J2626" t="s">
        <v>62</v>
      </c>
      <c r="K2626" t="s">
        <v>59</v>
      </c>
      <c r="L2626" t="str">
        <f>_xlfn.XLOOKUP(Table1[[#This Row],[TeamFavoriteID]],Table2[team_id],Table2[team_name],_xlfn.XLOOKUP(Table1[[#This Row],[TeamFavoriteID]],Table2[team_id_pfr],Table2[team_name],"Even"))</f>
        <v>Arizona Cardinals</v>
      </c>
      <c r="M2626">
        <v>-3</v>
      </c>
      <c r="N2626">
        <f>IF(Table1[[#This Row],[TeamFavorite]]=Table1[[#This Row],[TeamHome]],Table1[[#This Row],[ScoreAway]]-Table1[[#This Row],[ScoreHome]],Table1[[#This Row],[ScoreHome]]-Table1[[#This Row],[ScoreAway]])</f>
        <v>-18</v>
      </c>
      <c r="O2626">
        <f>IF(Table1[[#This Row],[SpreadActual]]&lt;Table1[[#This Row],[SpreadFavorite]],1,0)</f>
        <v>1</v>
      </c>
      <c r="P2626">
        <v>42</v>
      </c>
      <c r="Q2626" t="s">
        <v>60</v>
      </c>
      <c r="R2626" t="b">
        <v>0</v>
      </c>
      <c r="S2626">
        <v>60</v>
      </c>
      <c r="T2626">
        <v>8</v>
      </c>
      <c r="U2626">
        <v>61</v>
      </c>
    </row>
    <row r="2627" spans="1:22" x14ac:dyDescent="0.2">
      <c r="A2627" s="1">
        <v>29156</v>
      </c>
      <c r="B2627">
        <v>1979</v>
      </c>
      <c r="C2627">
        <f>_xlfn.MAXIFS(Table1[ScheduleWeekWritten],Table1[ScheduleSeason],Table1[[#This Row],[ScheduleSeason]])</f>
        <v>16</v>
      </c>
      <c r="D2627">
        <v>9</v>
      </c>
      <c r="E2627" cm="1">
        <f t="array" ref="E2627">_xlfn.XLOOKUP(Table1[[#This Row],[ScheduleWeekWritten]],Table3[Game],100+Table3[Increase],Table1[[#This Row],[ScheduleWeekWritten]])</f>
        <v>9</v>
      </c>
      <c r="F2627" t="b">
        <v>0</v>
      </c>
      <c r="G2627" t="s">
        <v>61</v>
      </c>
      <c r="H2627">
        <v>10</v>
      </c>
      <c r="I2627">
        <v>14</v>
      </c>
      <c r="J2627" t="s">
        <v>95</v>
      </c>
      <c r="K2627" t="s">
        <v>85</v>
      </c>
      <c r="L2627" t="str">
        <f>_xlfn.XLOOKUP(Table1[[#This Row],[TeamFavoriteID]],Table2[team_id],Table2[team_name],_xlfn.XLOOKUP(Table1[[#This Row],[TeamFavoriteID]],Table2[team_id_pfr],Table2[team_name],"Even"))</f>
        <v>Washington Commanders</v>
      </c>
      <c r="M2627">
        <v>-6</v>
      </c>
      <c r="N2627">
        <f>IF(Table1[[#This Row],[TeamFavorite]]=Table1[[#This Row],[TeamHome]],Table1[[#This Row],[ScoreAway]]-Table1[[#This Row],[ScoreHome]],Table1[[#This Row],[ScoreHome]]-Table1[[#This Row],[ScoreAway]])</f>
        <v>-4</v>
      </c>
      <c r="O2627">
        <f>IF(Table1[[#This Row],[SpreadActual]]&lt;Table1[[#This Row],[SpreadFavorite]],1,0)</f>
        <v>0</v>
      </c>
      <c r="P2627">
        <v>40</v>
      </c>
      <c r="Q2627" t="s">
        <v>64</v>
      </c>
      <c r="R2627" t="b">
        <v>0</v>
      </c>
      <c r="S2627">
        <v>51</v>
      </c>
      <c r="T2627">
        <v>10</v>
      </c>
      <c r="U2627">
        <v>71</v>
      </c>
    </row>
    <row r="2628" spans="1:22" x14ac:dyDescent="0.2">
      <c r="A2628" s="1">
        <v>29157</v>
      </c>
      <c r="B2628">
        <v>1979</v>
      </c>
      <c r="C2628">
        <f>_xlfn.MAXIFS(Table1[ScheduleWeekWritten],Table1[ScheduleSeason],Table1[[#This Row],[ScheduleSeason]])</f>
        <v>16</v>
      </c>
      <c r="D2628">
        <v>9</v>
      </c>
      <c r="E2628" cm="1">
        <f t="array" ref="E2628">_xlfn.XLOOKUP(Table1[[#This Row],[ScheduleWeekWritten]],Table3[Game],100+Table3[Increase],Table1[[#This Row],[ScheduleWeekWritten]])</f>
        <v>9</v>
      </c>
      <c r="F2628" t="b">
        <v>0</v>
      </c>
      <c r="G2628" t="s">
        <v>38</v>
      </c>
      <c r="H2628">
        <v>28</v>
      </c>
      <c r="I2628">
        <v>31</v>
      </c>
      <c r="J2628" t="s">
        <v>128</v>
      </c>
      <c r="K2628" t="s">
        <v>132</v>
      </c>
      <c r="L2628" t="str">
        <f>_xlfn.XLOOKUP(Table1[[#This Row],[TeamFavoriteID]],Table2[team_id],Table2[team_name],_xlfn.XLOOKUP(Table1[[#This Row],[TeamFavoriteID]],Table2[team_id_pfr],Table2[team_name],"Even"))</f>
        <v>Seattle Seahawks</v>
      </c>
      <c r="M2628">
        <v>-2</v>
      </c>
      <c r="N2628">
        <f>IF(Table1[[#This Row],[TeamFavorite]]=Table1[[#This Row],[TeamHome]],Table1[[#This Row],[ScoreAway]]-Table1[[#This Row],[ScoreHome]],Table1[[#This Row],[ScoreHome]]-Table1[[#This Row],[ScoreAway]])</f>
        <v>-3</v>
      </c>
      <c r="O2628">
        <f>IF(Table1[[#This Row],[SpreadActual]]&lt;Table1[[#This Row],[SpreadFavorite]],1,0)</f>
        <v>1</v>
      </c>
      <c r="P2628">
        <v>42</v>
      </c>
      <c r="Q2628" t="s">
        <v>41</v>
      </c>
      <c r="R2628" t="b">
        <v>0</v>
      </c>
      <c r="S2628">
        <v>60</v>
      </c>
      <c r="T2628">
        <v>9</v>
      </c>
      <c r="U2628">
        <v>84</v>
      </c>
    </row>
    <row r="2629" spans="1:22" x14ac:dyDescent="0.2">
      <c r="A2629" s="1">
        <v>29163</v>
      </c>
      <c r="B2629">
        <v>1979</v>
      </c>
      <c r="C2629">
        <f>_xlfn.MAXIFS(Table1[ScheduleWeekWritten],Table1[ScheduleSeason],Table1[[#This Row],[ScheduleSeason]])</f>
        <v>16</v>
      </c>
      <c r="D2629">
        <v>10</v>
      </c>
      <c r="E2629" cm="1">
        <f t="array" ref="E2629">_xlfn.XLOOKUP(Table1[[#This Row],[ScheduleWeekWritten]],Table3[Game],100+Table3[Increase],Table1[[#This Row],[ScheduleWeekWritten]])</f>
        <v>10</v>
      </c>
      <c r="F2629" t="b">
        <v>0</v>
      </c>
      <c r="G2629" t="s">
        <v>38</v>
      </c>
      <c r="H2629">
        <v>17</v>
      </c>
      <c r="I2629">
        <v>14</v>
      </c>
      <c r="J2629" t="s">
        <v>127</v>
      </c>
      <c r="K2629" t="s">
        <v>109</v>
      </c>
      <c r="L2629" t="str">
        <f>_xlfn.XLOOKUP(Table1[[#This Row],[TeamFavoriteID]],Table2[team_id],Table2[team_name],_xlfn.XLOOKUP(Table1[[#This Row],[TeamFavoriteID]],Table2[team_id_pfr],Table2[team_name],"Even"))</f>
        <v>Atlanta Falcons</v>
      </c>
      <c r="M2629">
        <v>-2</v>
      </c>
      <c r="N2629">
        <f>IF(Table1[[#This Row],[TeamFavorite]]=Table1[[#This Row],[TeamHome]],Table1[[#This Row],[ScoreAway]]-Table1[[#This Row],[ScoreHome]],Table1[[#This Row],[ScoreHome]]-Table1[[#This Row],[ScoreAway]])</f>
        <v>-3</v>
      </c>
      <c r="O2629">
        <f>IF(Table1[[#This Row],[SpreadActual]]&lt;Table1[[#This Row],[SpreadFavorite]],1,0)</f>
        <v>1</v>
      </c>
      <c r="P2629">
        <v>37</v>
      </c>
      <c r="Q2629" t="s">
        <v>41</v>
      </c>
      <c r="R2629" t="b">
        <v>0</v>
      </c>
      <c r="S2629">
        <v>49</v>
      </c>
      <c r="T2629">
        <v>10</v>
      </c>
      <c r="U2629">
        <v>45</v>
      </c>
    </row>
    <row r="2630" spans="1:22" x14ac:dyDescent="0.2">
      <c r="A2630" s="1">
        <v>29163</v>
      </c>
      <c r="B2630">
        <v>1979</v>
      </c>
      <c r="C2630">
        <f>_xlfn.MAXIFS(Table1[ScheduleWeekWritten],Table1[ScheduleSeason],Table1[[#This Row],[ScheduleSeason]])</f>
        <v>16</v>
      </c>
      <c r="D2630">
        <v>10</v>
      </c>
      <c r="E2630" cm="1">
        <f t="array" ref="E2630">_xlfn.XLOOKUP(Table1[[#This Row],[ScheduleWeekWritten]],Table3[Game],100+Table3[Increase],Table1[[#This Row],[ScheduleWeekWritten]])</f>
        <v>10</v>
      </c>
      <c r="F2630" t="b">
        <v>0</v>
      </c>
      <c r="G2630" t="s">
        <v>34</v>
      </c>
      <c r="H2630">
        <v>38</v>
      </c>
      <c r="I2630">
        <v>28</v>
      </c>
      <c r="J2630" t="s">
        <v>101</v>
      </c>
      <c r="K2630" t="s">
        <v>72</v>
      </c>
      <c r="L2630" t="str">
        <f>_xlfn.XLOOKUP(Table1[[#This Row],[TeamFavoriteID]],Table2[team_id],Table2[team_name],_xlfn.XLOOKUP(Table1[[#This Row],[TeamFavoriteID]],Table2[team_id_pfr],Table2[team_name],"Even"))</f>
        <v>Baltimore Colts</v>
      </c>
      <c r="M2630">
        <v>-3</v>
      </c>
      <c r="N2630">
        <f>IF(Table1[[#This Row],[TeamFavorite]]=Table1[[#This Row],[TeamHome]],Table1[[#This Row],[ScoreAway]]-Table1[[#This Row],[ScoreHome]],Table1[[#This Row],[ScoreHome]]-Table1[[#This Row],[ScoreAway]])</f>
        <v>-10</v>
      </c>
      <c r="O2630">
        <f>IF(Table1[[#This Row],[SpreadActual]]&lt;Table1[[#This Row],[SpreadFavorite]],1,0)</f>
        <v>1</v>
      </c>
      <c r="P2630">
        <v>42</v>
      </c>
      <c r="Q2630" t="s">
        <v>80</v>
      </c>
      <c r="R2630" t="b">
        <v>0</v>
      </c>
      <c r="S2630">
        <v>45</v>
      </c>
      <c r="T2630">
        <v>10</v>
      </c>
      <c r="U2630">
        <v>57</v>
      </c>
    </row>
    <row r="2631" spans="1:22" x14ac:dyDescent="0.2">
      <c r="A2631" s="1">
        <v>29163</v>
      </c>
      <c r="B2631">
        <v>1979</v>
      </c>
      <c r="C2631">
        <f>_xlfn.MAXIFS(Table1[ScheduleWeekWritten],Table1[ScheduleSeason],Table1[[#This Row],[ScheduleSeason]])</f>
        <v>16</v>
      </c>
      <c r="D2631">
        <v>10</v>
      </c>
      <c r="E2631" cm="1">
        <f t="array" ref="E2631">_xlfn.XLOOKUP(Table1[[#This Row],[ScheduleWeekWritten]],Table3[Game],100+Table3[Increase],Table1[[#This Row],[ScheduleWeekWritten]])</f>
        <v>10</v>
      </c>
      <c r="F2631" t="b">
        <v>0</v>
      </c>
      <c r="G2631" t="s">
        <v>28</v>
      </c>
      <c r="H2631">
        <v>6</v>
      </c>
      <c r="I2631">
        <v>26</v>
      </c>
      <c r="J2631" t="s">
        <v>115</v>
      </c>
      <c r="K2631" t="s">
        <v>70</v>
      </c>
      <c r="L2631" t="str">
        <f>_xlfn.XLOOKUP(Table1[[#This Row],[TeamFavoriteID]],Table2[team_id],Table2[team_name],_xlfn.XLOOKUP(Table1[[#This Row],[TeamFavoriteID]],Table2[team_id_pfr],Table2[team_name],"Even"))</f>
        <v>Boston Patriots</v>
      </c>
      <c r="M2631">
        <v>-5</v>
      </c>
      <c r="N2631">
        <f>IF(Table1[[#This Row],[TeamFavorite]]=Table1[[#This Row],[TeamHome]],Table1[[#This Row],[ScoreAway]]-Table1[[#This Row],[ScoreHome]],Table1[[#This Row],[ScoreHome]]-Table1[[#This Row],[ScoreAway]])</f>
        <v>-20</v>
      </c>
      <c r="O2631">
        <f>IF(Table1[[#This Row],[SpreadActual]]&lt;Table1[[#This Row],[SpreadFavorite]],1,0)</f>
        <v>1</v>
      </c>
      <c r="P2631">
        <v>41</v>
      </c>
      <c r="Q2631" t="s">
        <v>123</v>
      </c>
      <c r="R2631" t="b">
        <v>0</v>
      </c>
      <c r="S2631">
        <v>42</v>
      </c>
      <c r="T2631">
        <v>11</v>
      </c>
      <c r="U2631">
        <v>68</v>
      </c>
    </row>
    <row r="2632" spans="1:22" x14ac:dyDescent="0.2">
      <c r="A2632" s="1">
        <v>29163</v>
      </c>
      <c r="B2632">
        <v>1979</v>
      </c>
      <c r="C2632">
        <f>_xlfn.MAXIFS(Table1[ScheduleWeekWritten],Table1[ScheduleSeason],Table1[[#This Row],[ScheduleSeason]])</f>
        <v>16</v>
      </c>
      <c r="D2632">
        <v>10</v>
      </c>
      <c r="E2632" cm="1">
        <f t="array" ref="E2632">_xlfn.XLOOKUP(Table1[[#This Row],[ScheduleWeekWritten]],Table3[Game],100+Table3[Increase],Table1[[#This Row],[ScheduleWeekWritten]])</f>
        <v>10</v>
      </c>
      <c r="F2632" t="b">
        <v>0</v>
      </c>
      <c r="G2632" t="s">
        <v>46</v>
      </c>
      <c r="H2632">
        <v>35</v>
      </c>
      <c r="I2632">
        <v>7</v>
      </c>
      <c r="J2632" t="s">
        <v>45</v>
      </c>
      <c r="K2632" t="s">
        <v>47</v>
      </c>
      <c r="L2632" t="str">
        <f>_xlfn.XLOOKUP(Table1[[#This Row],[TeamFavoriteID]],Table2[team_id],Table2[team_name],_xlfn.XLOOKUP(Table1[[#This Row],[TeamFavoriteID]],Table2[team_id_pfr],Table2[team_name],"Even"))</f>
        <v>Chicago Bears</v>
      </c>
      <c r="M2632">
        <v>-7</v>
      </c>
      <c r="N2632">
        <f>IF(Table1[[#This Row],[TeamFavorite]]=Table1[[#This Row],[TeamHome]],Table1[[#This Row],[ScoreAway]]-Table1[[#This Row],[ScoreHome]],Table1[[#This Row],[ScoreHome]]-Table1[[#This Row],[ScoreAway]])</f>
        <v>-28</v>
      </c>
      <c r="O2632">
        <f>IF(Table1[[#This Row],[SpreadActual]]&lt;Table1[[#This Row],[SpreadFavorite]],1,0)</f>
        <v>1</v>
      </c>
      <c r="P2632">
        <v>35</v>
      </c>
      <c r="Q2632" t="s">
        <v>114</v>
      </c>
      <c r="R2632" t="b">
        <v>0</v>
      </c>
      <c r="S2632">
        <v>38</v>
      </c>
      <c r="T2632">
        <v>9</v>
      </c>
      <c r="U2632">
        <v>58</v>
      </c>
    </row>
    <row r="2633" spans="1:22" x14ac:dyDescent="0.2">
      <c r="A2633" s="1">
        <v>29163</v>
      </c>
      <c r="B2633">
        <v>1979</v>
      </c>
      <c r="C2633">
        <f>_xlfn.MAXIFS(Table1[ScheduleWeekWritten],Table1[ScheduleSeason],Table1[[#This Row],[ScheduleSeason]])</f>
        <v>16</v>
      </c>
      <c r="D2633">
        <v>10</v>
      </c>
      <c r="E2633" cm="1">
        <f t="array" ref="E2633">_xlfn.XLOOKUP(Table1[[#This Row],[ScheduleWeekWritten]],Table3[Game],100+Table3[Increase],Table1[[#This Row],[ScheduleWeekWritten]])</f>
        <v>10</v>
      </c>
      <c r="F2633" t="b">
        <v>0</v>
      </c>
      <c r="G2633" t="s">
        <v>24</v>
      </c>
      <c r="H2633">
        <v>10</v>
      </c>
      <c r="I2633">
        <v>3</v>
      </c>
      <c r="J2633" t="s">
        <v>95</v>
      </c>
      <c r="K2633" t="s">
        <v>88</v>
      </c>
      <c r="L2633" t="str">
        <f>_xlfn.XLOOKUP(Table1[[#This Row],[TeamFavoriteID]],Table2[team_id],Table2[team_name],_xlfn.XLOOKUP(Table1[[#This Row],[TeamFavoriteID]],Table2[team_id_pfr],Table2[team_name],"Even"))</f>
        <v>Denver Broncos</v>
      </c>
      <c r="M2633">
        <v>-6</v>
      </c>
      <c r="N2633">
        <f>IF(Table1[[#This Row],[TeamFavorite]]=Table1[[#This Row],[TeamHome]],Table1[[#This Row],[ScoreAway]]-Table1[[#This Row],[ScoreHome]],Table1[[#This Row],[ScoreHome]]-Table1[[#This Row],[ScoreAway]])</f>
        <v>-7</v>
      </c>
      <c r="O2633">
        <f>IF(Table1[[#This Row],[SpreadActual]]&lt;Table1[[#This Row],[SpreadFavorite]],1,0)</f>
        <v>1</v>
      </c>
      <c r="P2633">
        <v>37</v>
      </c>
      <c r="Q2633" t="s">
        <v>71</v>
      </c>
      <c r="R2633" t="b">
        <v>0</v>
      </c>
      <c r="S2633">
        <v>38</v>
      </c>
      <c r="T2633">
        <v>7</v>
      </c>
      <c r="U2633">
        <v>58</v>
      </c>
    </row>
    <row r="2634" spans="1:22" x14ac:dyDescent="0.2">
      <c r="A2634" s="1">
        <v>29163</v>
      </c>
      <c r="B2634">
        <v>1979</v>
      </c>
      <c r="C2634">
        <f>_xlfn.MAXIFS(Table1[ScheduleWeekWritten],Table1[ScheduleSeason],Table1[[#This Row],[ScheduleSeason]])</f>
        <v>16</v>
      </c>
      <c r="D2634">
        <v>10</v>
      </c>
      <c r="E2634" cm="1">
        <f t="array" ref="E2634">_xlfn.XLOOKUP(Table1[[#This Row],[ScheduleWeekWritten]],Table3[Game],100+Table3[Increase],Table1[[#This Row],[ScheduleWeekWritten]])</f>
        <v>10</v>
      </c>
      <c r="F2634" t="b">
        <v>0</v>
      </c>
      <c r="G2634" t="s">
        <v>33</v>
      </c>
      <c r="H2634">
        <v>22</v>
      </c>
      <c r="I2634">
        <v>27</v>
      </c>
      <c r="J2634" t="s">
        <v>31</v>
      </c>
      <c r="K2634" t="s">
        <v>32</v>
      </c>
      <c r="L2634" t="str">
        <f>_xlfn.XLOOKUP(Table1[[#This Row],[TeamFavoriteID]],Table2[team_id],Table2[team_name],_xlfn.XLOOKUP(Table1[[#This Row],[TeamFavoriteID]],Table2[team_id_pfr],Table2[team_name],"Even"))</f>
        <v>New York Jets</v>
      </c>
      <c r="M2634">
        <v>-4</v>
      </c>
      <c r="N2634">
        <f>IF(Table1[[#This Row],[TeamFavorite]]=Table1[[#This Row],[TeamHome]],Table1[[#This Row],[ScoreAway]]-Table1[[#This Row],[ScoreHome]],Table1[[#This Row],[ScoreHome]]-Table1[[#This Row],[ScoreAway]])</f>
        <v>-5</v>
      </c>
      <c r="O2634">
        <f>IF(Table1[[#This Row],[SpreadActual]]&lt;Table1[[#This Row],[SpreadFavorite]],1,0)</f>
        <v>1</v>
      </c>
      <c r="P2634">
        <v>39</v>
      </c>
      <c r="Q2634" t="s">
        <v>82</v>
      </c>
      <c r="R2634" t="b">
        <v>0</v>
      </c>
      <c r="S2634">
        <v>34</v>
      </c>
      <c r="T2634">
        <v>10</v>
      </c>
      <c r="U2634">
        <v>72</v>
      </c>
    </row>
    <row r="2635" spans="1:22" x14ac:dyDescent="0.2">
      <c r="A2635" s="1">
        <v>29163</v>
      </c>
      <c r="B2635">
        <v>1979</v>
      </c>
      <c r="C2635">
        <f>_xlfn.MAXIFS(Table1[ScheduleWeekWritten],Table1[ScheduleSeason],Table1[[#This Row],[ScheduleSeason]])</f>
        <v>16</v>
      </c>
      <c r="D2635">
        <v>10</v>
      </c>
      <c r="E2635" cm="1">
        <f t="array" ref="E2635">_xlfn.XLOOKUP(Table1[[#This Row],[ScheduleWeekWritten]],Table3[Game],100+Table3[Increase],Table1[[#This Row],[ScheduleWeekWritten]])</f>
        <v>10</v>
      </c>
      <c r="F2635" t="b">
        <v>0</v>
      </c>
      <c r="G2635" t="s">
        <v>42</v>
      </c>
      <c r="H2635">
        <v>14</v>
      </c>
      <c r="I2635">
        <v>20</v>
      </c>
      <c r="J2635" t="s">
        <v>27</v>
      </c>
      <c r="K2635" t="s">
        <v>29</v>
      </c>
      <c r="L2635" t="str">
        <f>_xlfn.XLOOKUP(Table1[[#This Row],[TeamFavoriteID]],Table2[team_id],Table2[team_name],_xlfn.XLOOKUP(Table1[[#This Row],[TeamFavoriteID]],Table2[team_id_pfr],Table2[team_name],"Even"))</f>
        <v>Los Angeles Chargers</v>
      </c>
      <c r="M2635">
        <v>-6</v>
      </c>
      <c r="N2635">
        <f>IF(Table1[[#This Row],[TeamFavorite]]=Table1[[#This Row],[TeamHome]],Table1[[#This Row],[ScoreAway]]-Table1[[#This Row],[ScoreHome]],Table1[[#This Row],[ScoreHome]]-Table1[[#This Row],[ScoreAway]])</f>
        <v>-6</v>
      </c>
      <c r="O2635">
        <f>IF(Table1[[#This Row],[SpreadActual]]&lt;Table1[[#This Row],[SpreadFavorite]],1,0)</f>
        <v>0</v>
      </c>
      <c r="P2635">
        <v>37</v>
      </c>
      <c r="Q2635" t="s">
        <v>117</v>
      </c>
      <c r="R2635" t="b">
        <v>0</v>
      </c>
      <c r="S2635">
        <v>47</v>
      </c>
      <c r="T2635">
        <v>16</v>
      </c>
      <c r="U2635">
        <v>45</v>
      </c>
    </row>
    <row r="2636" spans="1:22" x14ac:dyDescent="0.2">
      <c r="A2636" s="1">
        <v>29163</v>
      </c>
      <c r="B2636">
        <v>1979</v>
      </c>
      <c r="C2636">
        <f>_xlfn.MAXIFS(Table1[ScheduleWeekWritten],Table1[ScheduleSeason],Table1[[#This Row],[ScheduleSeason]])</f>
        <v>16</v>
      </c>
      <c r="D2636">
        <v>10</v>
      </c>
      <c r="E2636" cm="1">
        <f t="array" ref="E2636">_xlfn.XLOOKUP(Table1[[#This Row],[ScheduleWeekWritten]],Table3[Game],100+Table3[Increase],Table1[[#This Row],[ScheduleWeekWritten]])</f>
        <v>10</v>
      </c>
      <c r="F2636" t="b">
        <v>0</v>
      </c>
      <c r="G2636" t="s">
        <v>50</v>
      </c>
      <c r="H2636">
        <v>14</v>
      </c>
      <c r="I2636">
        <v>16</v>
      </c>
      <c r="J2636" t="s">
        <v>67</v>
      </c>
      <c r="K2636" t="s">
        <v>68</v>
      </c>
      <c r="L2636" t="str">
        <f>_xlfn.XLOOKUP(Table1[[#This Row],[TeamFavoriteID]],Table2[team_id],Table2[team_name],_xlfn.XLOOKUP(Table1[[#This Row],[TeamFavoriteID]],Table2[team_id_pfr],Table2[team_name],"Even"))</f>
        <v>Dallas Cowboys</v>
      </c>
      <c r="M2636">
        <v>-8</v>
      </c>
      <c r="N2636">
        <f>IF(Table1[[#This Row],[TeamFavorite]]=Table1[[#This Row],[TeamHome]],Table1[[#This Row],[ScoreAway]]-Table1[[#This Row],[ScoreHome]],Table1[[#This Row],[ScoreHome]]-Table1[[#This Row],[ScoreAway]])</f>
        <v>-2</v>
      </c>
      <c r="O2636">
        <f>IF(Table1[[#This Row],[SpreadActual]]&lt;Table1[[#This Row],[SpreadFavorite]],1,0)</f>
        <v>0</v>
      </c>
      <c r="P2636">
        <v>38</v>
      </c>
      <c r="Q2636" t="s">
        <v>126</v>
      </c>
      <c r="R2636" t="b">
        <v>0</v>
      </c>
      <c r="S2636">
        <v>47</v>
      </c>
      <c r="T2636">
        <v>13</v>
      </c>
      <c r="U2636">
        <v>61</v>
      </c>
    </row>
    <row r="2637" spans="1:22" x14ac:dyDescent="0.2">
      <c r="A2637" s="1">
        <v>29163</v>
      </c>
      <c r="B2637">
        <v>1979</v>
      </c>
      <c r="C2637">
        <f>_xlfn.MAXIFS(Table1[ScheduleWeekWritten],Table1[ScheduleSeason],Table1[[#This Row],[ScheduleSeason]])</f>
        <v>16</v>
      </c>
      <c r="D2637">
        <v>10</v>
      </c>
      <c r="E2637" cm="1">
        <f t="array" ref="E2637">_xlfn.XLOOKUP(Table1[[#This Row],[ScheduleWeekWritten]],Table3[Game],100+Table3[Increase],Table1[[#This Row],[ScheduleWeekWritten]])</f>
        <v>10</v>
      </c>
      <c r="F2637" t="b">
        <v>0</v>
      </c>
      <c r="G2637" t="s">
        <v>20</v>
      </c>
      <c r="H2637">
        <v>23</v>
      </c>
      <c r="I2637">
        <v>10</v>
      </c>
      <c r="J2637" t="s">
        <v>53</v>
      </c>
      <c r="K2637" t="s">
        <v>21</v>
      </c>
      <c r="L2637" t="str">
        <f>_xlfn.XLOOKUP(Table1[[#This Row],[TeamFavoriteID]],Table2[team_id],Table2[team_name],_xlfn.XLOOKUP(Table1[[#This Row],[TeamFavoriteID]],Table2[team_id_pfr],Table2[team_name],"Even"))</f>
        <v>Las Vegas Raiders</v>
      </c>
      <c r="M2637">
        <v>-12</v>
      </c>
      <c r="N2637">
        <f>IF(Table1[[#This Row],[TeamFavorite]]=Table1[[#This Row],[TeamHome]],Table1[[#This Row],[ScoreAway]]-Table1[[#This Row],[ScoreHome]],Table1[[#This Row],[ScoreHome]]-Table1[[#This Row],[ScoreAway]])</f>
        <v>13</v>
      </c>
      <c r="O2637">
        <f>IF(Table1[[#This Row],[SpreadActual]]&lt;Table1[[#This Row],[SpreadFavorite]],1,0)</f>
        <v>0</v>
      </c>
      <c r="P2637">
        <v>44</v>
      </c>
      <c r="Q2637" t="s">
        <v>76</v>
      </c>
      <c r="R2637" t="b">
        <v>0</v>
      </c>
      <c r="S2637">
        <v>59</v>
      </c>
      <c r="T2637">
        <v>9</v>
      </c>
      <c r="U2637">
        <v>81</v>
      </c>
    </row>
    <row r="2638" spans="1:22" x14ac:dyDescent="0.2">
      <c r="A2638" s="1">
        <v>29163</v>
      </c>
      <c r="B2638">
        <v>1979</v>
      </c>
      <c r="C2638">
        <f>_xlfn.MAXIFS(Table1[ScheduleWeekWritten],Table1[ScheduleSeason],Table1[[#This Row],[ScheduleSeason]])</f>
        <v>16</v>
      </c>
      <c r="D2638">
        <v>10</v>
      </c>
      <c r="E2638" cm="1">
        <f t="array" ref="E2638">_xlfn.XLOOKUP(Table1[[#This Row],[ScheduleWeekWritten]],Table3[Game],100+Table3[Increase],Table1[[#This Row],[ScheduleWeekWritten]])</f>
        <v>10</v>
      </c>
      <c r="F2638" t="b">
        <v>0</v>
      </c>
      <c r="G2638" t="s">
        <v>58</v>
      </c>
      <c r="H2638">
        <v>19</v>
      </c>
      <c r="I2638">
        <v>24</v>
      </c>
      <c r="J2638" t="s">
        <v>62</v>
      </c>
      <c r="K2638" t="s">
        <v>77</v>
      </c>
      <c r="L2638" t="str">
        <f>_xlfn.XLOOKUP(Table1[[#This Row],[TeamFavoriteID]],Table2[team_id],Table2[team_name],_xlfn.XLOOKUP(Table1[[#This Row],[TeamFavoriteID]],Table2[team_id_pfr],Table2[team_name],"Even"))</f>
        <v>Philadelphia Eagles</v>
      </c>
      <c r="M2638">
        <v>-3</v>
      </c>
      <c r="N2638">
        <f>IF(Table1[[#This Row],[TeamFavorite]]=Table1[[#This Row],[TeamHome]],Table1[[#This Row],[ScoreAway]]-Table1[[#This Row],[ScoreHome]],Table1[[#This Row],[ScoreHome]]-Table1[[#This Row],[ScoreAway]])</f>
        <v>5</v>
      </c>
      <c r="O2638">
        <f>IF(Table1[[#This Row],[SpreadActual]]&lt;Table1[[#This Row],[SpreadFavorite]],1,0)</f>
        <v>0</v>
      </c>
      <c r="P2638">
        <v>41</v>
      </c>
      <c r="Q2638" t="s">
        <v>112</v>
      </c>
      <c r="R2638" t="b">
        <v>0</v>
      </c>
      <c r="S2638">
        <v>44</v>
      </c>
      <c r="T2638">
        <v>10</v>
      </c>
      <c r="U2638">
        <v>61</v>
      </c>
    </row>
    <row r="2639" spans="1:22" x14ac:dyDescent="0.2">
      <c r="A2639" s="1">
        <v>29163</v>
      </c>
      <c r="B2639">
        <v>1979</v>
      </c>
      <c r="C2639">
        <f>_xlfn.MAXIFS(Table1[ScheduleWeekWritten],Table1[ScheduleSeason],Table1[[#This Row],[ScheduleSeason]])</f>
        <v>16</v>
      </c>
      <c r="D2639">
        <v>10</v>
      </c>
      <c r="E2639" cm="1">
        <f t="array" ref="E2639">_xlfn.XLOOKUP(Table1[[#This Row],[ScheduleWeekWritten]],Table3[Game],100+Table3[Increase],Table1[[#This Row],[ScheduleWeekWritten]])</f>
        <v>10</v>
      </c>
      <c r="F2639" t="b">
        <v>0</v>
      </c>
      <c r="G2639" t="s">
        <v>49</v>
      </c>
      <c r="H2639">
        <v>38</v>
      </c>
      <c r="I2639">
        <v>7</v>
      </c>
      <c r="J2639" t="s">
        <v>61</v>
      </c>
      <c r="K2639" t="s">
        <v>51</v>
      </c>
      <c r="L2639" t="str">
        <f>_xlfn.XLOOKUP(Table1[[#This Row],[TeamFavoriteID]],Table2[team_id],Table2[team_name],_xlfn.XLOOKUP(Table1[[#This Row],[TeamFavoriteID]],Table2[team_id_pfr],Table2[team_name],"Even"))</f>
        <v>Pittsburgh Steelers</v>
      </c>
      <c r="M2639">
        <v>-11</v>
      </c>
      <c r="N2639">
        <f>IF(Table1[[#This Row],[TeamFavorite]]=Table1[[#This Row],[TeamHome]],Table1[[#This Row],[ScoreAway]]-Table1[[#This Row],[ScoreHome]],Table1[[#This Row],[ScoreHome]]-Table1[[#This Row],[ScoreAway]])</f>
        <v>-31</v>
      </c>
      <c r="O2639">
        <f>IF(Table1[[#This Row],[SpreadActual]]&lt;Table1[[#This Row],[SpreadFavorite]],1,0)</f>
        <v>1</v>
      </c>
      <c r="P2639">
        <v>37</v>
      </c>
      <c r="Q2639" t="s">
        <v>113</v>
      </c>
      <c r="R2639" t="b">
        <v>0</v>
      </c>
      <c r="S2639">
        <v>41</v>
      </c>
      <c r="T2639">
        <v>7</v>
      </c>
      <c r="U2639">
        <v>53</v>
      </c>
    </row>
    <row r="2640" spans="1:22" x14ac:dyDescent="0.2">
      <c r="A2640" s="1">
        <v>29163</v>
      </c>
      <c r="B2640">
        <v>1979</v>
      </c>
      <c r="C2640">
        <f>_xlfn.MAXIFS(Table1[ScheduleWeekWritten],Table1[ScheduleSeason],Table1[[#This Row],[ScheduleSeason]])</f>
        <v>16</v>
      </c>
      <c r="D2640">
        <v>10</v>
      </c>
      <c r="E2640" cm="1">
        <f t="array" ref="E2640">_xlfn.XLOOKUP(Table1[[#This Row],[ScheduleWeekWritten]],Table3[Game],100+Table3[Increase],Table1[[#This Row],[ScheduleWeekWritten]])</f>
        <v>10</v>
      </c>
      <c r="F2640" t="b">
        <v>0</v>
      </c>
      <c r="G2640" t="s">
        <v>128</v>
      </c>
      <c r="H2640">
        <v>0</v>
      </c>
      <c r="I2640">
        <v>24</v>
      </c>
      <c r="J2640" t="s">
        <v>39</v>
      </c>
      <c r="K2640" t="s">
        <v>132</v>
      </c>
      <c r="L2640" t="str">
        <f>_xlfn.XLOOKUP(Table1[[#This Row],[TeamFavoriteID]],Table2[team_id],Table2[team_name],_xlfn.XLOOKUP(Table1[[#This Row],[TeamFavoriteID]],Table2[team_id_pfr],Table2[team_name],"Even"))</f>
        <v>Seattle Seahawks</v>
      </c>
      <c r="M2640">
        <v>-3</v>
      </c>
      <c r="N2640">
        <f>IF(Table1[[#This Row],[TeamFavorite]]=Table1[[#This Row],[TeamHome]],Table1[[#This Row],[ScoreAway]]-Table1[[#This Row],[ScoreHome]],Table1[[#This Row],[ScoreHome]]-Table1[[#This Row],[ScoreAway]])</f>
        <v>24</v>
      </c>
      <c r="O2640">
        <f>IF(Table1[[#This Row],[SpreadActual]]&lt;Table1[[#This Row],[SpreadFavorite]],1,0)</f>
        <v>0</v>
      </c>
      <c r="P2640">
        <v>41</v>
      </c>
      <c r="Q2640" t="s">
        <v>129</v>
      </c>
      <c r="R2640" t="b">
        <v>0</v>
      </c>
      <c r="S2640">
        <v>72</v>
      </c>
      <c r="T2640">
        <v>0</v>
      </c>
      <c r="V2640" t="s">
        <v>103</v>
      </c>
    </row>
    <row r="2641" spans="1:22" x14ac:dyDescent="0.2">
      <c r="A2641" s="1">
        <v>29163</v>
      </c>
      <c r="B2641">
        <v>1979</v>
      </c>
      <c r="C2641">
        <f>_xlfn.MAXIFS(Table1[ScheduleWeekWritten],Table1[ScheduleSeason],Table1[[#This Row],[ScheduleSeason]])</f>
        <v>16</v>
      </c>
      <c r="D2641">
        <v>10</v>
      </c>
      <c r="E2641" cm="1">
        <f t="array" ref="E2641">_xlfn.XLOOKUP(Table1[[#This Row],[ScheduleWeekWritten]],Table3[Game],100+Table3[Increase],Table1[[#This Row],[ScheduleWeekWritten]])</f>
        <v>10</v>
      </c>
      <c r="F2641" t="b">
        <v>0</v>
      </c>
      <c r="G2641" t="s">
        <v>57</v>
      </c>
      <c r="H2641">
        <v>37</v>
      </c>
      <c r="I2641">
        <v>7</v>
      </c>
      <c r="J2641" t="s">
        <v>54</v>
      </c>
      <c r="K2641" t="s">
        <v>59</v>
      </c>
      <c r="L2641" t="str">
        <f>_xlfn.XLOOKUP(Table1[[#This Row],[TeamFavoriteID]],Table2[team_id],Table2[team_name],_xlfn.XLOOKUP(Table1[[#This Row],[TeamFavoriteID]],Table2[team_id_pfr],Table2[team_name],"Even"))</f>
        <v>Arizona Cardinals</v>
      </c>
      <c r="M2641">
        <v>-5</v>
      </c>
      <c r="N2641">
        <f>IF(Table1[[#This Row],[TeamFavorite]]=Table1[[#This Row],[TeamHome]],Table1[[#This Row],[ScoreAway]]-Table1[[#This Row],[ScoreHome]],Table1[[#This Row],[ScoreHome]]-Table1[[#This Row],[ScoreAway]])</f>
        <v>30</v>
      </c>
      <c r="O2641">
        <f>IF(Table1[[#This Row],[SpreadActual]]&lt;Table1[[#This Row],[SpreadFavorite]],1,0)</f>
        <v>0</v>
      </c>
      <c r="P2641">
        <v>39</v>
      </c>
      <c r="Q2641" t="s">
        <v>60</v>
      </c>
      <c r="R2641" t="b">
        <v>0</v>
      </c>
      <c r="S2641">
        <v>44</v>
      </c>
      <c r="T2641">
        <v>8</v>
      </c>
      <c r="U2641">
        <v>59</v>
      </c>
    </row>
    <row r="2642" spans="1:22" x14ac:dyDescent="0.2">
      <c r="A2642" s="1">
        <v>29164</v>
      </c>
      <c r="B2642">
        <v>1979</v>
      </c>
      <c r="C2642">
        <f>_xlfn.MAXIFS(Table1[ScheduleWeekWritten],Table1[ScheduleSeason],Table1[[#This Row],[ScheduleSeason]])</f>
        <v>16</v>
      </c>
      <c r="D2642">
        <v>10</v>
      </c>
      <c r="E2642" cm="1">
        <f t="array" ref="E2642">_xlfn.XLOOKUP(Table1[[#This Row],[ScheduleWeekWritten]],Table3[Game],100+Table3[Increase],Table1[[#This Row],[ScheduleWeekWritten]])</f>
        <v>10</v>
      </c>
      <c r="F2642" t="b">
        <v>0</v>
      </c>
      <c r="G2642" t="s">
        <v>19</v>
      </c>
      <c r="H2642">
        <v>6</v>
      </c>
      <c r="I2642">
        <v>9</v>
      </c>
      <c r="J2642" t="s">
        <v>23</v>
      </c>
      <c r="K2642" t="s">
        <v>91</v>
      </c>
      <c r="L2642" t="str">
        <f>_xlfn.XLOOKUP(Table1[[#This Row],[TeamFavoriteID]],Table2[team_id],Table2[team_name],_xlfn.XLOOKUP(Table1[[#This Row],[TeamFavoriteID]],Table2[team_id_pfr],Table2[team_name],"Even"))</f>
        <v>Miami Dolphins</v>
      </c>
      <c r="M2642">
        <v>-3</v>
      </c>
      <c r="N2642">
        <f>IF(Table1[[#This Row],[TeamFavorite]]=Table1[[#This Row],[TeamHome]],Table1[[#This Row],[ScoreAway]]-Table1[[#This Row],[ScoreHome]],Table1[[#This Row],[ScoreHome]]-Table1[[#This Row],[ScoreAway]])</f>
        <v>3</v>
      </c>
      <c r="O2642">
        <f>IF(Table1[[#This Row],[SpreadActual]]&lt;Table1[[#This Row],[SpreadFavorite]],1,0)</f>
        <v>0</v>
      </c>
      <c r="P2642">
        <v>39</v>
      </c>
      <c r="Q2642" t="s">
        <v>22</v>
      </c>
      <c r="R2642" t="b">
        <v>0</v>
      </c>
      <c r="S2642">
        <v>77</v>
      </c>
      <c r="T2642">
        <v>17</v>
      </c>
      <c r="U2642">
        <v>70</v>
      </c>
    </row>
    <row r="2643" spans="1:22" x14ac:dyDescent="0.2">
      <c r="A2643" s="1">
        <v>29170</v>
      </c>
      <c r="B2643">
        <v>1979</v>
      </c>
      <c r="C2643">
        <f>_xlfn.MAXIFS(Table1[ScheduleWeekWritten],Table1[ScheduleSeason],Table1[[#This Row],[ScheduleSeason]])</f>
        <v>16</v>
      </c>
      <c r="D2643">
        <v>11</v>
      </c>
      <c r="E2643" cm="1">
        <f t="array" ref="E2643">_xlfn.XLOOKUP(Table1[[#This Row],[ScheduleWeekWritten]],Table3[Game],100+Table3[Increase],Table1[[#This Row],[ScheduleWeekWritten]])</f>
        <v>11</v>
      </c>
      <c r="F2643" t="b">
        <v>0</v>
      </c>
      <c r="G2643" t="s">
        <v>46</v>
      </c>
      <c r="H2643">
        <v>27</v>
      </c>
      <c r="I2643">
        <v>23</v>
      </c>
      <c r="J2643" t="s">
        <v>39</v>
      </c>
      <c r="K2643" t="s">
        <v>89</v>
      </c>
      <c r="L2643" t="str">
        <f>_xlfn.XLOOKUP(Table1[[#This Row],[TeamFavoriteID]],Table2[team_id],Table2[team_name],_xlfn.XLOOKUP(Table1[[#This Row],[TeamFavoriteID]],Table2[team_id_pfr],Table2[team_name],"Even"))</f>
        <v>Even</v>
      </c>
      <c r="M2643">
        <v>0</v>
      </c>
      <c r="N2643">
        <f>IF(Table1[[#This Row],[TeamFavorite]]=Table1[[#This Row],[TeamHome]],Table1[[#This Row],[ScoreAway]]-Table1[[#This Row],[ScoreHome]],Table1[[#This Row],[ScoreHome]]-Table1[[#This Row],[ScoreAway]])</f>
        <v>4</v>
      </c>
      <c r="O2643">
        <f>IF(Table1[[#This Row],[SpreadActual]]&lt;Table1[[#This Row],[SpreadFavorite]],1,0)</f>
        <v>0</v>
      </c>
      <c r="P2643">
        <v>34</v>
      </c>
      <c r="Q2643" t="s">
        <v>114</v>
      </c>
      <c r="R2643" t="b">
        <v>0</v>
      </c>
      <c r="S2643">
        <v>28</v>
      </c>
      <c r="T2643">
        <v>6</v>
      </c>
      <c r="U2643">
        <v>57</v>
      </c>
    </row>
    <row r="2644" spans="1:22" x14ac:dyDescent="0.2">
      <c r="A2644" s="1">
        <v>29170</v>
      </c>
      <c r="B2644">
        <v>1979</v>
      </c>
      <c r="C2644">
        <f>_xlfn.MAXIFS(Table1[ScheduleWeekWritten],Table1[ScheduleSeason],Table1[[#This Row],[ScheduleSeason]])</f>
        <v>16</v>
      </c>
      <c r="D2644">
        <v>11</v>
      </c>
      <c r="E2644" cm="1">
        <f t="array" ref="E2644">_xlfn.XLOOKUP(Table1[[#This Row],[ScheduleWeekWritten]],Table3[Game],100+Table3[Increase],Table1[[#This Row],[ScheduleWeekWritten]])</f>
        <v>11</v>
      </c>
      <c r="F2644" t="b">
        <v>0</v>
      </c>
      <c r="G2644" t="s">
        <v>101</v>
      </c>
      <c r="H2644">
        <v>24</v>
      </c>
      <c r="I2644">
        <v>26</v>
      </c>
      <c r="J2644" t="s">
        <v>27</v>
      </c>
      <c r="K2644" t="s">
        <v>29</v>
      </c>
      <c r="L2644" t="str">
        <f>_xlfn.XLOOKUP(Table1[[#This Row],[TeamFavoriteID]],Table2[team_id],Table2[team_name],_xlfn.XLOOKUP(Table1[[#This Row],[TeamFavoriteID]],Table2[team_id_pfr],Table2[team_name],"Even"))</f>
        <v>Los Angeles Chargers</v>
      </c>
      <c r="M2644">
        <v>-4</v>
      </c>
      <c r="N2644">
        <f>IF(Table1[[#This Row],[TeamFavorite]]=Table1[[#This Row],[TeamHome]],Table1[[#This Row],[ScoreAway]]-Table1[[#This Row],[ScoreHome]],Table1[[#This Row],[ScoreHome]]-Table1[[#This Row],[ScoreAway]])</f>
        <v>-2</v>
      </c>
      <c r="O2644">
        <f>IF(Table1[[#This Row],[SpreadActual]]&lt;Table1[[#This Row],[SpreadFavorite]],1,0)</f>
        <v>0</v>
      </c>
      <c r="P2644">
        <v>43</v>
      </c>
      <c r="Q2644" t="s">
        <v>111</v>
      </c>
      <c r="R2644" t="b">
        <v>0</v>
      </c>
      <c r="S2644">
        <v>35</v>
      </c>
      <c r="T2644">
        <v>10</v>
      </c>
      <c r="U2644">
        <v>78</v>
      </c>
    </row>
    <row r="2645" spans="1:22" x14ac:dyDescent="0.2">
      <c r="A2645" s="1">
        <v>29170</v>
      </c>
      <c r="B2645">
        <v>1979</v>
      </c>
      <c r="C2645">
        <f>_xlfn.MAXIFS(Table1[ScheduleWeekWritten],Table1[ScheduleSeason],Table1[[#This Row],[ScheduleSeason]])</f>
        <v>16</v>
      </c>
      <c r="D2645">
        <v>11</v>
      </c>
      <c r="E2645" cm="1">
        <f t="array" ref="E2645">_xlfn.XLOOKUP(Table1[[#This Row],[ScheduleWeekWritten]],Table3[Game],100+Table3[Increase],Table1[[#This Row],[ScheduleWeekWritten]])</f>
        <v>11</v>
      </c>
      <c r="F2645" t="b">
        <v>0</v>
      </c>
      <c r="G2645" t="s">
        <v>62</v>
      </c>
      <c r="H2645">
        <v>24</v>
      </c>
      <c r="I2645">
        <v>29</v>
      </c>
      <c r="J2645" t="s">
        <v>128</v>
      </c>
      <c r="K2645" t="s">
        <v>63</v>
      </c>
      <c r="L2645" t="str">
        <f>_xlfn.XLOOKUP(Table1[[#This Row],[TeamFavoriteID]],Table2[team_id],Table2[team_name],_xlfn.XLOOKUP(Table1[[#This Row],[TeamFavoriteID]],Table2[team_id_pfr],Table2[team_name],"Even"))</f>
        <v>Cleveland Browns</v>
      </c>
      <c r="M2645">
        <v>-6</v>
      </c>
      <c r="N2645">
        <f>IF(Table1[[#This Row],[TeamFavorite]]=Table1[[#This Row],[TeamHome]],Table1[[#This Row],[ScoreAway]]-Table1[[#This Row],[ScoreHome]],Table1[[#This Row],[ScoreHome]]-Table1[[#This Row],[ScoreAway]])</f>
        <v>5</v>
      </c>
      <c r="O2645">
        <f>IF(Table1[[#This Row],[SpreadActual]]&lt;Table1[[#This Row],[SpreadFavorite]],1,0)</f>
        <v>0</v>
      </c>
      <c r="P2645">
        <v>43</v>
      </c>
      <c r="Q2645" t="s">
        <v>66</v>
      </c>
      <c r="R2645" t="b">
        <v>0</v>
      </c>
      <c r="S2645">
        <v>36</v>
      </c>
      <c r="T2645">
        <v>12</v>
      </c>
      <c r="U2645">
        <v>75</v>
      </c>
    </row>
    <row r="2646" spans="1:22" x14ac:dyDescent="0.2">
      <c r="A2646" s="1">
        <v>29170</v>
      </c>
      <c r="B2646">
        <v>1979</v>
      </c>
      <c r="C2646">
        <f>_xlfn.MAXIFS(Table1[ScheduleWeekWritten],Table1[ScheduleSeason],Table1[[#This Row],[ScheduleSeason]])</f>
        <v>16</v>
      </c>
      <c r="D2646">
        <v>11</v>
      </c>
      <c r="E2646" cm="1">
        <f t="array" ref="E2646">_xlfn.XLOOKUP(Table1[[#This Row],[ScheduleWeekWritten]],Table3[Game],100+Table3[Increase],Table1[[#This Row],[ScheduleWeekWritten]])</f>
        <v>11</v>
      </c>
      <c r="F2646" t="b">
        <v>0</v>
      </c>
      <c r="G2646" t="s">
        <v>24</v>
      </c>
      <c r="H2646">
        <v>45</v>
      </c>
      <c r="I2646">
        <v>10</v>
      </c>
      <c r="J2646" t="s">
        <v>115</v>
      </c>
      <c r="K2646" t="s">
        <v>70</v>
      </c>
      <c r="L2646" t="str">
        <f>_xlfn.XLOOKUP(Table1[[#This Row],[TeamFavoriteID]],Table2[team_id],Table2[team_name],_xlfn.XLOOKUP(Table1[[#This Row],[TeamFavoriteID]],Table2[team_id_pfr],Table2[team_name],"Even"))</f>
        <v>Boston Patriots</v>
      </c>
      <c r="M2646">
        <v>-1</v>
      </c>
      <c r="N2646">
        <f>IF(Table1[[#This Row],[TeamFavorite]]=Table1[[#This Row],[TeamHome]],Table1[[#This Row],[ScoreAway]]-Table1[[#This Row],[ScoreHome]],Table1[[#This Row],[ScoreHome]]-Table1[[#This Row],[ScoreAway]])</f>
        <v>35</v>
      </c>
      <c r="O2646">
        <f>IF(Table1[[#This Row],[SpreadActual]]&lt;Table1[[#This Row],[SpreadFavorite]],1,0)</f>
        <v>0</v>
      </c>
      <c r="P2646">
        <v>34</v>
      </c>
      <c r="Q2646" t="s">
        <v>71</v>
      </c>
      <c r="R2646" t="b">
        <v>0</v>
      </c>
      <c r="S2646">
        <v>35</v>
      </c>
      <c r="T2646">
        <v>11</v>
      </c>
      <c r="U2646">
        <v>59</v>
      </c>
    </row>
    <row r="2647" spans="1:22" x14ac:dyDescent="0.2">
      <c r="A2647" s="1">
        <v>29170</v>
      </c>
      <c r="B2647">
        <v>1979</v>
      </c>
      <c r="C2647">
        <f>_xlfn.MAXIFS(Table1[ScheduleWeekWritten],Table1[ScheduleSeason],Table1[[#This Row],[ScheduleSeason]])</f>
        <v>16</v>
      </c>
      <c r="D2647">
        <v>11</v>
      </c>
      <c r="E2647" cm="1">
        <f t="array" ref="E2647">_xlfn.XLOOKUP(Table1[[#This Row],[ScheduleWeekWritten]],Table3[Game],100+Table3[Increase],Table1[[#This Row],[ScheduleWeekWritten]])</f>
        <v>11</v>
      </c>
      <c r="F2647" t="b">
        <v>0</v>
      </c>
      <c r="G2647" t="s">
        <v>45</v>
      </c>
      <c r="H2647">
        <v>14</v>
      </c>
      <c r="I2647">
        <v>16</v>
      </c>
      <c r="J2647" t="s">
        <v>127</v>
      </c>
      <c r="K2647" t="s">
        <v>133</v>
      </c>
      <c r="L2647" t="str">
        <f>_xlfn.XLOOKUP(Table1[[#This Row],[TeamFavoriteID]],Table2[team_id],Table2[team_name],_xlfn.XLOOKUP(Table1[[#This Row],[TeamFavoriteID]],Table2[team_id_pfr],Table2[team_name],"Even"))</f>
        <v>Tampa Bay Buccaneers</v>
      </c>
      <c r="M2647">
        <v>-5</v>
      </c>
      <c r="N2647">
        <f>IF(Table1[[#This Row],[TeamFavorite]]=Table1[[#This Row],[TeamHome]],Table1[[#This Row],[ScoreAway]]-Table1[[#This Row],[ScoreHome]],Table1[[#This Row],[ScoreHome]]-Table1[[#This Row],[ScoreAway]])</f>
        <v>-2</v>
      </c>
      <c r="O2647">
        <f>IF(Table1[[#This Row],[SpreadActual]]&lt;Table1[[#This Row],[SpreadFavorite]],1,0)</f>
        <v>0</v>
      </c>
      <c r="P2647">
        <v>35</v>
      </c>
      <c r="Q2647" t="s">
        <v>125</v>
      </c>
      <c r="R2647" t="b">
        <v>0</v>
      </c>
      <c r="S2647">
        <v>72</v>
      </c>
      <c r="T2647">
        <v>0</v>
      </c>
      <c r="V2647" t="s">
        <v>103</v>
      </c>
    </row>
    <row r="2648" spans="1:22" x14ac:dyDescent="0.2">
      <c r="A2648" s="1">
        <v>29170</v>
      </c>
      <c r="B2648">
        <v>1979</v>
      </c>
      <c r="C2648">
        <f>_xlfn.MAXIFS(Table1[ScheduleWeekWritten],Table1[ScheduleSeason],Table1[[#This Row],[ScheduleSeason]])</f>
        <v>16</v>
      </c>
      <c r="D2648">
        <v>11</v>
      </c>
      <c r="E2648" cm="1">
        <f t="array" ref="E2648">_xlfn.XLOOKUP(Table1[[#This Row],[ScheduleWeekWritten]],Table3[Game],100+Table3[Increase],Table1[[#This Row],[ScheduleWeekWritten]])</f>
        <v>11</v>
      </c>
      <c r="F2648" t="b">
        <v>0</v>
      </c>
      <c r="G2648" t="s">
        <v>33</v>
      </c>
      <c r="H2648">
        <v>19</v>
      </c>
      <c r="I2648">
        <v>7</v>
      </c>
      <c r="J2648" t="s">
        <v>54</v>
      </c>
      <c r="K2648" t="s">
        <v>35</v>
      </c>
      <c r="L2648" t="str">
        <f>_xlfn.XLOOKUP(Table1[[#This Row],[TeamFavoriteID]],Table2[team_id],Table2[team_name],_xlfn.XLOOKUP(Table1[[#This Row],[TeamFavoriteID]],Table2[team_id_pfr],Table2[team_name],"Even"))</f>
        <v>Green Bay Packers</v>
      </c>
      <c r="M2648">
        <v>-2</v>
      </c>
      <c r="N2648">
        <f>IF(Table1[[#This Row],[TeamFavorite]]=Table1[[#This Row],[TeamHome]],Table1[[#This Row],[ScoreAway]]-Table1[[#This Row],[ScoreHome]],Table1[[#This Row],[ScoreHome]]-Table1[[#This Row],[ScoreAway]])</f>
        <v>-12</v>
      </c>
      <c r="O2648">
        <f>IF(Table1[[#This Row],[SpreadActual]]&lt;Table1[[#This Row],[SpreadFavorite]],1,0)</f>
        <v>1</v>
      </c>
      <c r="P2648">
        <v>37</v>
      </c>
      <c r="Q2648" t="s">
        <v>36</v>
      </c>
      <c r="R2648" t="b">
        <v>0</v>
      </c>
      <c r="S2648">
        <v>26</v>
      </c>
      <c r="T2648">
        <v>6</v>
      </c>
      <c r="U2648">
        <v>65</v>
      </c>
    </row>
    <row r="2649" spans="1:22" x14ac:dyDescent="0.2">
      <c r="A2649" s="1">
        <v>29170</v>
      </c>
      <c r="B2649">
        <v>1979</v>
      </c>
      <c r="C2649">
        <f>_xlfn.MAXIFS(Table1[ScheduleWeekWritten],Table1[ScheduleSeason],Table1[[#This Row],[ScheduleSeason]])</f>
        <v>16</v>
      </c>
      <c r="D2649">
        <v>11</v>
      </c>
      <c r="E2649" cm="1">
        <f t="array" ref="E2649">_xlfn.XLOOKUP(Table1[[#This Row],[ScheduleWeekWritten]],Table3[Game],100+Table3[Increase],Table1[[#This Row],[ScheduleWeekWritten]])</f>
        <v>11</v>
      </c>
      <c r="F2649" t="b">
        <v>0</v>
      </c>
      <c r="G2649" t="s">
        <v>23</v>
      </c>
      <c r="H2649">
        <v>31</v>
      </c>
      <c r="I2649">
        <v>17</v>
      </c>
      <c r="J2649" t="s">
        <v>20</v>
      </c>
      <c r="K2649" t="s">
        <v>25</v>
      </c>
      <c r="L2649" t="str">
        <f>_xlfn.XLOOKUP(Table1[[#This Row],[TeamFavoriteID]],Table2[team_id],Table2[team_name],_xlfn.XLOOKUP(Table1[[#This Row],[TeamFavoriteID]],Table2[team_id_pfr],Table2[team_name],"Even"))</f>
        <v>Houston Oilers</v>
      </c>
      <c r="M2649">
        <v>-1</v>
      </c>
      <c r="N2649">
        <f>IF(Table1[[#This Row],[TeamFavorite]]=Table1[[#This Row],[TeamHome]],Table1[[#This Row],[ScoreAway]]-Table1[[#This Row],[ScoreHome]],Table1[[#This Row],[ScoreHome]]-Table1[[#This Row],[ScoreAway]])</f>
        <v>-14</v>
      </c>
      <c r="O2649">
        <f>IF(Table1[[#This Row],[SpreadActual]]&lt;Table1[[#This Row],[SpreadFavorite]],1,0)</f>
        <v>1</v>
      </c>
      <c r="P2649">
        <v>40</v>
      </c>
      <c r="Q2649" t="s">
        <v>102</v>
      </c>
      <c r="R2649" t="b">
        <v>0</v>
      </c>
      <c r="S2649">
        <v>72</v>
      </c>
      <c r="T2649">
        <v>0</v>
      </c>
      <c r="V2649" t="s">
        <v>103</v>
      </c>
    </row>
    <row r="2650" spans="1:22" x14ac:dyDescent="0.2">
      <c r="A2650" s="1">
        <v>29170</v>
      </c>
      <c r="B2650">
        <v>1979</v>
      </c>
      <c r="C2650">
        <f>_xlfn.MAXIFS(Table1[ScheduleWeekWritten],Table1[ScheduleSeason],Table1[[#This Row],[ScheduleSeason]])</f>
        <v>16</v>
      </c>
      <c r="D2650">
        <v>11</v>
      </c>
      <c r="E2650" cm="1">
        <f t="array" ref="E2650">_xlfn.XLOOKUP(Table1[[#This Row],[ScheduleWeekWritten]],Table3[Game],100+Table3[Increase],Table1[[#This Row],[ScheduleWeekWritten]])</f>
        <v>11</v>
      </c>
      <c r="F2650" t="b">
        <v>0</v>
      </c>
      <c r="G2650" t="s">
        <v>42</v>
      </c>
      <c r="H2650">
        <v>3</v>
      </c>
      <c r="I2650">
        <v>30</v>
      </c>
      <c r="J2650" t="s">
        <v>49</v>
      </c>
      <c r="K2650" t="s">
        <v>51</v>
      </c>
      <c r="L2650" t="str">
        <f>_xlfn.XLOOKUP(Table1[[#This Row],[TeamFavoriteID]],Table2[team_id],Table2[team_name],_xlfn.XLOOKUP(Table1[[#This Row],[TeamFavoriteID]],Table2[team_id_pfr],Table2[team_name],"Even"))</f>
        <v>Pittsburgh Steelers</v>
      </c>
      <c r="M2650">
        <v>-10</v>
      </c>
      <c r="N2650">
        <f>IF(Table1[[#This Row],[TeamFavorite]]=Table1[[#This Row],[TeamHome]],Table1[[#This Row],[ScoreAway]]-Table1[[#This Row],[ScoreHome]],Table1[[#This Row],[ScoreHome]]-Table1[[#This Row],[ScoreAway]])</f>
        <v>-27</v>
      </c>
      <c r="O2650">
        <f>IF(Table1[[#This Row],[SpreadActual]]&lt;Table1[[#This Row],[SpreadFavorite]],1,0)</f>
        <v>1</v>
      </c>
      <c r="P2650">
        <v>38</v>
      </c>
      <c r="Q2650" t="s">
        <v>117</v>
      </c>
      <c r="R2650" t="b">
        <v>0</v>
      </c>
      <c r="S2650">
        <v>34</v>
      </c>
      <c r="T2650">
        <v>15</v>
      </c>
      <c r="U2650">
        <v>47</v>
      </c>
    </row>
    <row r="2651" spans="1:22" x14ac:dyDescent="0.2">
      <c r="A2651" s="1">
        <v>29170</v>
      </c>
      <c r="B2651">
        <v>1979</v>
      </c>
      <c r="C2651">
        <f>_xlfn.MAXIFS(Table1[ScheduleWeekWritten],Table1[ScheduleSeason],Table1[[#This Row],[ScheduleSeason]])</f>
        <v>16</v>
      </c>
      <c r="D2651">
        <v>11</v>
      </c>
      <c r="E2651" cm="1">
        <f t="array" ref="E2651">_xlfn.XLOOKUP(Table1[[#This Row],[ScheduleWeekWritten]],Table3[Game],100+Table3[Increase],Table1[[#This Row],[ScheduleWeekWritten]])</f>
        <v>11</v>
      </c>
      <c r="F2651" t="b">
        <v>0</v>
      </c>
      <c r="G2651" t="s">
        <v>19</v>
      </c>
      <c r="H2651">
        <v>19</v>
      </c>
      <c r="I2651">
        <v>0</v>
      </c>
      <c r="J2651" t="s">
        <v>34</v>
      </c>
      <c r="K2651" t="s">
        <v>91</v>
      </c>
      <c r="L2651" t="str">
        <f>_xlfn.XLOOKUP(Table1[[#This Row],[TeamFavoriteID]],Table2[team_id],Table2[team_name],_xlfn.XLOOKUP(Table1[[#This Row],[TeamFavoriteID]],Table2[team_id_pfr],Table2[team_name],"Even"))</f>
        <v>Miami Dolphins</v>
      </c>
      <c r="M2651">
        <v>-6</v>
      </c>
      <c r="N2651">
        <f>IF(Table1[[#This Row],[TeamFavorite]]=Table1[[#This Row],[TeamHome]],Table1[[#This Row],[ScoreAway]]-Table1[[#This Row],[ScoreHome]],Table1[[#This Row],[ScoreHome]]-Table1[[#This Row],[ScoreAway]])</f>
        <v>-19</v>
      </c>
      <c r="O2651">
        <f>IF(Table1[[#This Row],[SpreadActual]]&lt;Table1[[#This Row],[SpreadFavorite]],1,0)</f>
        <v>1</v>
      </c>
      <c r="P2651">
        <v>38</v>
      </c>
      <c r="Q2651" t="s">
        <v>22</v>
      </c>
      <c r="R2651" t="b">
        <v>0</v>
      </c>
      <c r="S2651">
        <v>81</v>
      </c>
      <c r="T2651">
        <v>13</v>
      </c>
      <c r="U2651">
        <v>82</v>
      </c>
    </row>
    <row r="2652" spans="1:22" x14ac:dyDescent="0.2">
      <c r="A2652" s="1">
        <v>29170</v>
      </c>
      <c r="B2652">
        <v>1979</v>
      </c>
      <c r="C2652">
        <f>_xlfn.MAXIFS(Table1[ScheduleWeekWritten],Table1[ScheduleSeason],Table1[[#This Row],[ScheduleSeason]])</f>
        <v>16</v>
      </c>
      <c r="D2652">
        <v>11</v>
      </c>
      <c r="E2652" cm="1">
        <f t="array" ref="E2652">_xlfn.XLOOKUP(Table1[[#This Row],[ScheduleWeekWritten]],Table3[Game],100+Table3[Increase],Table1[[#This Row],[ScheduleWeekWritten]])</f>
        <v>11</v>
      </c>
      <c r="F2652" t="b">
        <v>0</v>
      </c>
      <c r="G2652" t="s">
        <v>95</v>
      </c>
      <c r="H2652">
        <v>31</v>
      </c>
      <c r="I2652">
        <v>20</v>
      </c>
      <c r="J2652" t="s">
        <v>53</v>
      </c>
      <c r="K2652" t="s">
        <v>98</v>
      </c>
      <c r="L2652" t="str">
        <f>_xlfn.XLOOKUP(Table1[[#This Row],[TeamFavoriteID]],Table2[team_id],Table2[team_name],_xlfn.XLOOKUP(Table1[[#This Row],[TeamFavoriteID]],Table2[team_id_pfr],Table2[team_name],"Even"))</f>
        <v>New Orleans Saints</v>
      </c>
      <c r="M2652">
        <v>-7</v>
      </c>
      <c r="N2652">
        <f>IF(Table1[[#This Row],[TeamFavorite]]=Table1[[#This Row],[TeamHome]],Table1[[#This Row],[ScoreAway]]-Table1[[#This Row],[ScoreHome]],Table1[[#This Row],[ScoreHome]]-Table1[[#This Row],[ScoreAway]])</f>
        <v>-11</v>
      </c>
      <c r="O2652">
        <f>IF(Table1[[#This Row],[SpreadActual]]&lt;Table1[[#This Row],[SpreadFavorite]],1,0)</f>
        <v>1</v>
      </c>
      <c r="P2652">
        <v>42</v>
      </c>
      <c r="Q2652" t="s">
        <v>124</v>
      </c>
      <c r="R2652" t="b">
        <v>0</v>
      </c>
      <c r="S2652">
        <v>72</v>
      </c>
      <c r="T2652">
        <v>0</v>
      </c>
      <c r="V2652" t="s">
        <v>103</v>
      </c>
    </row>
    <row r="2653" spans="1:22" x14ac:dyDescent="0.2">
      <c r="A2653" s="1">
        <v>29170</v>
      </c>
      <c r="B2653">
        <v>1979</v>
      </c>
      <c r="C2653">
        <f>_xlfn.MAXIFS(Table1[ScheduleWeekWritten],Table1[ScheduleSeason],Table1[[#This Row],[ScheduleSeason]])</f>
        <v>16</v>
      </c>
      <c r="D2653">
        <v>11</v>
      </c>
      <c r="E2653" cm="1">
        <f t="array" ref="E2653">_xlfn.XLOOKUP(Table1[[#This Row],[ScheduleWeekWritten]],Table3[Game],100+Table3[Increase],Table1[[#This Row],[ScheduleWeekWritten]])</f>
        <v>11</v>
      </c>
      <c r="F2653" t="b">
        <v>0</v>
      </c>
      <c r="G2653" t="s">
        <v>50</v>
      </c>
      <c r="H2653">
        <v>24</v>
      </c>
      <c r="I2653">
        <v>3</v>
      </c>
      <c r="J2653" t="s">
        <v>38</v>
      </c>
      <c r="K2653" t="s">
        <v>90</v>
      </c>
      <c r="L2653" t="str">
        <f>_xlfn.XLOOKUP(Table1[[#This Row],[TeamFavoriteID]],Table2[team_id],Table2[team_name],_xlfn.XLOOKUP(Table1[[#This Row],[TeamFavoriteID]],Table2[team_id_pfr],Table2[team_name],"Even"))</f>
        <v>New York Giants</v>
      </c>
      <c r="M2653">
        <v>-2</v>
      </c>
      <c r="N2653">
        <f>IF(Table1[[#This Row],[TeamFavorite]]=Table1[[#This Row],[TeamHome]],Table1[[#This Row],[ScoreAway]]-Table1[[#This Row],[ScoreHome]],Table1[[#This Row],[ScoreHome]]-Table1[[#This Row],[ScoreAway]])</f>
        <v>-21</v>
      </c>
      <c r="O2653">
        <f>IF(Table1[[#This Row],[SpreadActual]]&lt;Table1[[#This Row],[SpreadFavorite]],1,0)</f>
        <v>1</v>
      </c>
      <c r="P2653">
        <v>36</v>
      </c>
      <c r="Q2653" t="s">
        <v>126</v>
      </c>
      <c r="R2653" t="b">
        <v>0</v>
      </c>
      <c r="S2653">
        <v>52</v>
      </c>
      <c r="T2653">
        <v>10</v>
      </c>
      <c r="U2653">
        <v>78</v>
      </c>
    </row>
    <row r="2654" spans="1:22" x14ac:dyDescent="0.2">
      <c r="A2654" s="1">
        <v>29170</v>
      </c>
      <c r="B2654">
        <v>1979</v>
      </c>
      <c r="C2654">
        <f>_xlfn.MAXIFS(Table1[ScheduleWeekWritten],Table1[ScheduleSeason],Table1[[#This Row],[ScheduleSeason]])</f>
        <v>16</v>
      </c>
      <c r="D2654">
        <v>11</v>
      </c>
      <c r="E2654" cm="1">
        <f t="array" ref="E2654">_xlfn.XLOOKUP(Table1[[#This Row],[ScheduleWeekWritten]],Table3[Game],100+Table3[Increase],Table1[[#This Row],[ScheduleWeekWritten]])</f>
        <v>11</v>
      </c>
      <c r="F2654" t="b">
        <v>0</v>
      </c>
      <c r="G2654" t="s">
        <v>31</v>
      </c>
      <c r="H2654">
        <v>12</v>
      </c>
      <c r="I2654">
        <v>14</v>
      </c>
      <c r="J2654" t="s">
        <v>28</v>
      </c>
      <c r="K2654" t="s">
        <v>32</v>
      </c>
      <c r="L2654" t="str">
        <f>_xlfn.XLOOKUP(Table1[[#This Row],[TeamFavoriteID]],Table2[team_id],Table2[team_name],_xlfn.XLOOKUP(Table1[[#This Row],[TeamFavoriteID]],Table2[team_id_pfr],Table2[team_name],"Even"))</f>
        <v>New York Jets</v>
      </c>
      <c r="M2654">
        <v>-6</v>
      </c>
      <c r="N2654">
        <f>IF(Table1[[#This Row],[TeamFavorite]]=Table1[[#This Row],[TeamHome]],Table1[[#This Row],[ScoreAway]]-Table1[[#This Row],[ScoreHome]],Table1[[#This Row],[ScoreHome]]-Table1[[#This Row],[ScoreAway]])</f>
        <v>2</v>
      </c>
      <c r="O2654">
        <f>IF(Table1[[#This Row],[SpreadActual]]&lt;Table1[[#This Row],[SpreadFavorite]],1,0)</f>
        <v>0</v>
      </c>
      <c r="P2654">
        <v>42</v>
      </c>
      <c r="Q2654" t="s">
        <v>126</v>
      </c>
      <c r="R2654" t="b">
        <v>0</v>
      </c>
      <c r="S2654">
        <v>52</v>
      </c>
      <c r="T2654">
        <v>10</v>
      </c>
      <c r="U2654">
        <v>78</v>
      </c>
    </row>
    <row r="2655" spans="1:22" x14ac:dyDescent="0.2">
      <c r="A2655" s="1">
        <v>29170</v>
      </c>
      <c r="B2655">
        <v>1979</v>
      </c>
      <c r="C2655">
        <f>_xlfn.MAXIFS(Table1[ScheduleWeekWritten],Table1[ScheduleSeason],Table1[[#This Row],[ScheduleSeason]])</f>
        <v>16</v>
      </c>
      <c r="D2655">
        <v>11</v>
      </c>
      <c r="E2655" cm="1">
        <f t="array" ref="E2655">_xlfn.XLOOKUP(Table1[[#This Row],[ScheduleWeekWritten]],Table3[Game],100+Table3[Increase],Table1[[#This Row],[ScheduleWeekWritten]])</f>
        <v>11</v>
      </c>
      <c r="F2655" t="b">
        <v>0</v>
      </c>
      <c r="G2655" t="s">
        <v>61</v>
      </c>
      <c r="H2655">
        <v>30</v>
      </c>
      <c r="I2655">
        <v>28</v>
      </c>
      <c r="J2655" t="s">
        <v>57</v>
      </c>
      <c r="K2655" t="s">
        <v>85</v>
      </c>
      <c r="L2655" t="str">
        <f>_xlfn.XLOOKUP(Table1[[#This Row],[TeamFavoriteID]],Table2[team_id],Table2[team_name],_xlfn.XLOOKUP(Table1[[#This Row],[TeamFavoriteID]],Table2[team_id_pfr],Table2[team_name],"Even"))</f>
        <v>Washington Commanders</v>
      </c>
      <c r="M2655">
        <v>-3</v>
      </c>
      <c r="N2655">
        <f>IF(Table1[[#This Row],[TeamFavorite]]=Table1[[#This Row],[TeamHome]],Table1[[#This Row],[ScoreAway]]-Table1[[#This Row],[ScoreHome]],Table1[[#This Row],[ScoreHome]]-Table1[[#This Row],[ScoreAway]])</f>
        <v>2</v>
      </c>
      <c r="O2655">
        <f>IF(Table1[[#This Row],[SpreadActual]]&lt;Table1[[#This Row],[SpreadFavorite]],1,0)</f>
        <v>0</v>
      </c>
      <c r="P2655">
        <v>39</v>
      </c>
      <c r="Q2655" t="s">
        <v>64</v>
      </c>
      <c r="R2655" t="b">
        <v>0</v>
      </c>
      <c r="S2655">
        <v>55</v>
      </c>
      <c r="T2655">
        <v>12</v>
      </c>
      <c r="U2655">
        <v>79</v>
      </c>
    </row>
    <row r="2656" spans="1:22" x14ac:dyDescent="0.2">
      <c r="A2656" s="1">
        <v>29171</v>
      </c>
      <c r="B2656">
        <v>1979</v>
      </c>
      <c r="C2656">
        <f>_xlfn.MAXIFS(Table1[ScheduleWeekWritten],Table1[ScheduleSeason],Table1[[#This Row],[ScheduleSeason]])</f>
        <v>16</v>
      </c>
      <c r="D2656">
        <v>11</v>
      </c>
      <c r="E2656" cm="1">
        <f t="array" ref="E2656">_xlfn.XLOOKUP(Table1[[#This Row],[ScheduleWeekWritten]],Table3[Game],100+Table3[Increase],Table1[[#This Row],[ScheduleWeekWritten]])</f>
        <v>11</v>
      </c>
      <c r="F2656" t="b">
        <v>0</v>
      </c>
      <c r="G2656" t="s">
        <v>67</v>
      </c>
      <c r="H2656">
        <v>21</v>
      </c>
      <c r="I2656">
        <v>31</v>
      </c>
      <c r="J2656" t="s">
        <v>58</v>
      </c>
      <c r="K2656" t="s">
        <v>68</v>
      </c>
      <c r="L2656" t="str">
        <f>_xlfn.XLOOKUP(Table1[[#This Row],[TeamFavoriteID]],Table2[team_id],Table2[team_name],_xlfn.XLOOKUP(Table1[[#This Row],[TeamFavoriteID]],Table2[team_id_pfr],Table2[team_name],"Even"))</f>
        <v>Dallas Cowboys</v>
      </c>
      <c r="M2656">
        <v>-10</v>
      </c>
      <c r="N2656">
        <f>IF(Table1[[#This Row],[TeamFavorite]]=Table1[[#This Row],[TeamHome]],Table1[[#This Row],[ScoreAway]]-Table1[[#This Row],[ScoreHome]],Table1[[#This Row],[ScoreHome]]-Table1[[#This Row],[ScoreAway]])</f>
        <v>10</v>
      </c>
      <c r="O2656">
        <f>IF(Table1[[#This Row],[SpreadActual]]&lt;Table1[[#This Row],[SpreadFavorite]],1,0)</f>
        <v>0</v>
      </c>
      <c r="P2656">
        <v>38</v>
      </c>
      <c r="Q2656" t="s">
        <v>119</v>
      </c>
      <c r="R2656" t="b">
        <v>0</v>
      </c>
      <c r="S2656">
        <v>45</v>
      </c>
      <c r="T2656">
        <v>5</v>
      </c>
      <c r="U2656">
        <v>65</v>
      </c>
    </row>
    <row r="2657" spans="1:22" x14ac:dyDescent="0.2">
      <c r="A2657" s="1">
        <v>29177</v>
      </c>
      <c r="B2657">
        <v>1979</v>
      </c>
      <c r="C2657">
        <f>_xlfn.MAXIFS(Table1[ScheduleWeekWritten],Table1[ScheduleSeason],Table1[[#This Row],[ScheduleSeason]])</f>
        <v>16</v>
      </c>
      <c r="D2657">
        <v>12</v>
      </c>
      <c r="E2657" cm="1">
        <f t="array" ref="E2657">_xlfn.XLOOKUP(Table1[[#This Row],[ScheduleWeekWritten]],Table3[Game],100+Table3[Increase],Table1[[#This Row],[ScheduleWeekWritten]])</f>
        <v>12</v>
      </c>
      <c r="F2657" t="b">
        <v>0</v>
      </c>
      <c r="G2657" t="s">
        <v>28</v>
      </c>
      <c r="H2657">
        <v>19</v>
      </c>
      <c r="I2657">
        <v>12</v>
      </c>
      <c r="J2657" t="s">
        <v>33</v>
      </c>
      <c r="K2657" t="s">
        <v>43</v>
      </c>
      <c r="L2657" t="str">
        <f>_xlfn.XLOOKUP(Table1[[#This Row],[TeamFavoriteID]],Table2[team_id],Table2[team_name],_xlfn.XLOOKUP(Table1[[#This Row],[TeamFavoriteID]],Table2[team_id_pfr],Table2[team_name],"Even"))</f>
        <v>Buffalo Bills</v>
      </c>
      <c r="M2657">
        <v>-7</v>
      </c>
      <c r="N2657">
        <f>IF(Table1[[#This Row],[TeamFavorite]]=Table1[[#This Row],[TeamHome]],Table1[[#This Row],[ScoreAway]]-Table1[[#This Row],[ScoreHome]],Table1[[#This Row],[ScoreHome]]-Table1[[#This Row],[ScoreAway]])</f>
        <v>-7</v>
      </c>
      <c r="O2657">
        <f>IF(Table1[[#This Row],[SpreadActual]]&lt;Table1[[#This Row],[SpreadFavorite]],1,0)</f>
        <v>0</v>
      </c>
      <c r="P2657">
        <v>37</v>
      </c>
      <c r="Q2657" t="s">
        <v>123</v>
      </c>
      <c r="R2657" t="b">
        <v>0</v>
      </c>
      <c r="S2657">
        <v>44</v>
      </c>
      <c r="T2657">
        <v>10</v>
      </c>
      <c r="U2657">
        <v>88</v>
      </c>
    </row>
    <row r="2658" spans="1:22" x14ac:dyDescent="0.2">
      <c r="A2658" s="1">
        <v>29177</v>
      </c>
      <c r="B2658">
        <v>1979</v>
      </c>
      <c r="C2658">
        <f>_xlfn.MAXIFS(Table1[ScheduleWeekWritten],Table1[ScheduleSeason],Table1[[#This Row],[ScheduleSeason]])</f>
        <v>16</v>
      </c>
      <c r="D2658">
        <v>12</v>
      </c>
      <c r="E2658" cm="1">
        <f t="array" ref="E2658">_xlfn.XLOOKUP(Table1[[#This Row],[ScheduleWeekWritten]],Table3[Game],100+Table3[Increase],Table1[[#This Row],[ScheduleWeekWritten]])</f>
        <v>12</v>
      </c>
      <c r="F2658" t="b">
        <v>0</v>
      </c>
      <c r="G2658" t="s">
        <v>46</v>
      </c>
      <c r="H2658">
        <v>23</v>
      </c>
      <c r="I2658">
        <v>13</v>
      </c>
      <c r="J2658" t="s">
        <v>31</v>
      </c>
      <c r="K2658" t="s">
        <v>47</v>
      </c>
      <c r="L2658" t="str">
        <f>_xlfn.XLOOKUP(Table1[[#This Row],[TeamFavoriteID]],Table2[team_id],Table2[team_name],_xlfn.XLOOKUP(Table1[[#This Row],[TeamFavoriteID]],Table2[team_id_pfr],Table2[team_name],"Even"))</f>
        <v>Chicago Bears</v>
      </c>
      <c r="M2658">
        <v>-3</v>
      </c>
      <c r="N2658">
        <f>IF(Table1[[#This Row],[TeamFavorite]]=Table1[[#This Row],[TeamHome]],Table1[[#This Row],[ScoreAway]]-Table1[[#This Row],[ScoreHome]],Table1[[#This Row],[ScoreHome]]-Table1[[#This Row],[ScoreAway]])</f>
        <v>-10</v>
      </c>
      <c r="O2658">
        <f>IF(Table1[[#This Row],[SpreadActual]]&lt;Table1[[#This Row],[SpreadFavorite]],1,0)</f>
        <v>1</v>
      </c>
      <c r="P2658">
        <v>39</v>
      </c>
      <c r="Q2658" t="s">
        <v>114</v>
      </c>
      <c r="R2658" t="b">
        <v>0</v>
      </c>
      <c r="S2658">
        <v>56</v>
      </c>
      <c r="T2658">
        <v>12</v>
      </c>
      <c r="U2658">
        <v>51</v>
      </c>
    </row>
    <row r="2659" spans="1:22" x14ac:dyDescent="0.2">
      <c r="A2659" s="1">
        <v>29177</v>
      </c>
      <c r="B2659">
        <v>1979</v>
      </c>
      <c r="C2659">
        <f>_xlfn.MAXIFS(Table1[ScheduleWeekWritten],Table1[ScheduleSeason],Table1[[#This Row],[ScheduleSeason]])</f>
        <v>16</v>
      </c>
      <c r="D2659">
        <v>12</v>
      </c>
      <c r="E2659" cm="1">
        <f t="array" ref="E2659">_xlfn.XLOOKUP(Table1[[#This Row],[ScheduleWeekWritten]],Table3[Game],100+Table3[Increase],Table1[[#This Row],[ScheduleWeekWritten]])</f>
        <v>12</v>
      </c>
      <c r="F2659" t="b">
        <v>0</v>
      </c>
      <c r="G2659" t="s">
        <v>62</v>
      </c>
      <c r="H2659">
        <v>30</v>
      </c>
      <c r="I2659">
        <v>24</v>
      </c>
      <c r="J2659" t="s">
        <v>19</v>
      </c>
      <c r="K2659" t="s">
        <v>89</v>
      </c>
      <c r="L2659" t="str">
        <f>_xlfn.XLOOKUP(Table1[[#This Row],[TeamFavoriteID]],Table2[team_id],Table2[team_name],_xlfn.XLOOKUP(Table1[[#This Row],[TeamFavoriteID]],Table2[team_id_pfr],Table2[team_name],"Even"))</f>
        <v>Even</v>
      </c>
      <c r="M2659">
        <v>0</v>
      </c>
      <c r="N2659">
        <f>IF(Table1[[#This Row],[TeamFavorite]]=Table1[[#This Row],[TeamHome]],Table1[[#This Row],[ScoreAway]]-Table1[[#This Row],[ScoreHome]],Table1[[#This Row],[ScoreHome]]-Table1[[#This Row],[ScoreAway]])</f>
        <v>6</v>
      </c>
      <c r="O2659">
        <f>IF(Table1[[#This Row],[SpreadActual]]&lt;Table1[[#This Row],[SpreadFavorite]],1,0)</f>
        <v>0</v>
      </c>
      <c r="P2659">
        <v>40</v>
      </c>
      <c r="Q2659" t="s">
        <v>66</v>
      </c>
      <c r="R2659" t="b">
        <v>0</v>
      </c>
      <c r="S2659">
        <v>50</v>
      </c>
      <c r="T2659">
        <v>12</v>
      </c>
      <c r="U2659">
        <v>61</v>
      </c>
    </row>
    <row r="2660" spans="1:22" x14ac:dyDescent="0.2">
      <c r="A2660" s="1">
        <v>29177</v>
      </c>
      <c r="B2660">
        <v>1979</v>
      </c>
      <c r="C2660">
        <f>_xlfn.MAXIFS(Table1[ScheduleWeekWritten],Table1[ScheduleSeason],Table1[[#This Row],[ScheduleSeason]])</f>
        <v>16</v>
      </c>
      <c r="D2660">
        <v>12</v>
      </c>
      <c r="E2660" cm="1">
        <f t="array" ref="E2660">_xlfn.XLOOKUP(Table1[[#This Row],[ScheduleWeekWritten]],Table3[Game],100+Table3[Increase],Table1[[#This Row],[ScheduleWeekWritten]])</f>
        <v>12</v>
      </c>
      <c r="F2660" t="b">
        <v>0</v>
      </c>
      <c r="G2660" t="s">
        <v>23</v>
      </c>
      <c r="H2660">
        <v>42</v>
      </c>
      <c r="I2660">
        <v>21</v>
      </c>
      <c r="J2660" t="s">
        <v>101</v>
      </c>
      <c r="K2660" t="s">
        <v>25</v>
      </c>
      <c r="L2660" t="str">
        <f>_xlfn.XLOOKUP(Table1[[#This Row],[TeamFavoriteID]],Table2[team_id],Table2[team_name],_xlfn.XLOOKUP(Table1[[#This Row],[TeamFavoriteID]],Table2[team_id_pfr],Table2[team_name],"Even"))</f>
        <v>Houston Oilers</v>
      </c>
      <c r="M2660">
        <v>-8</v>
      </c>
      <c r="N2660">
        <f>IF(Table1[[#This Row],[TeamFavorite]]=Table1[[#This Row],[TeamHome]],Table1[[#This Row],[ScoreAway]]-Table1[[#This Row],[ScoreHome]],Table1[[#This Row],[ScoreHome]]-Table1[[#This Row],[ScoreAway]])</f>
        <v>-21</v>
      </c>
      <c r="O2660">
        <f>IF(Table1[[#This Row],[SpreadActual]]&lt;Table1[[#This Row],[SpreadFavorite]],1,0)</f>
        <v>1</v>
      </c>
      <c r="P2660">
        <v>43</v>
      </c>
      <c r="Q2660" t="s">
        <v>102</v>
      </c>
      <c r="R2660" t="b">
        <v>0</v>
      </c>
      <c r="S2660">
        <v>72</v>
      </c>
      <c r="T2660">
        <v>0</v>
      </c>
      <c r="V2660" t="s">
        <v>103</v>
      </c>
    </row>
    <row r="2661" spans="1:22" x14ac:dyDescent="0.2">
      <c r="A2661" s="1">
        <v>29177</v>
      </c>
      <c r="B2661">
        <v>1979</v>
      </c>
      <c r="C2661">
        <f>_xlfn.MAXIFS(Table1[ScheduleWeekWritten],Table1[ScheduleSeason],Table1[[#This Row],[ScheduleSeason]])</f>
        <v>16</v>
      </c>
      <c r="D2661">
        <v>12</v>
      </c>
      <c r="E2661" cm="1">
        <f t="array" ref="E2661">_xlfn.XLOOKUP(Table1[[#This Row],[ScheduleWeekWritten]],Table3[Game],100+Table3[Increase],Table1[[#This Row],[ScheduleWeekWritten]])</f>
        <v>12</v>
      </c>
      <c r="F2661" t="b">
        <v>0</v>
      </c>
      <c r="G2661" t="s">
        <v>54</v>
      </c>
      <c r="H2661">
        <v>14</v>
      </c>
      <c r="I2661">
        <v>7</v>
      </c>
      <c r="J2661" t="s">
        <v>45</v>
      </c>
      <c r="K2661" t="s">
        <v>55</v>
      </c>
      <c r="L2661" t="str">
        <f>_xlfn.XLOOKUP(Table1[[#This Row],[TeamFavoriteID]],Table2[team_id],Table2[team_name],_xlfn.XLOOKUP(Table1[[#This Row],[TeamFavoriteID]],Table2[team_id_pfr],Table2[team_name],"Even"))</f>
        <v>Minnesota Vikings</v>
      </c>
      <c r="M2661">
        <v>-4</v>
      </c>
      <c r="N2661">
        <f>IF(Table1[[#This Row],[TeamFavorite]]=Table1[[#This Row],[TeamHome]],Table1[[#This Row],[ScoreAway]]-Table1[[#This Row],[ScoreHome]],Table1[[#This Row],[ScoreHome]]-Table1[[#This Row],[ScoreAway]])</f>
        <v>-7</v>
      </c>
      <c r="O2661">
        <f>IF(Table1[[#This Row],[SpreadActual]]&lt;Table1[[#This Row],[SpreadFavorite]],1,0)</f>
        <v>1</v>
      </c>
      <c r="P2661">
        <v>37</v>
      </c>
      <c r="Q2661" t="s">
        <v>73</v>
      </c>
      <c r="R2661" t="b">
        <v>0</v>
      </c>
      <c r="S2661">
        <v>47</v>
      </c>
      <c r="T2661">
        <v>9</v>
      </c>
      <c r="U2661">
        <v>70</v>
      </c>
    </row>
    <row r="2662" spans="1:22" x14ac:dyDescent="0.2">
      <c r="A2662" s="1">
        <v>29177</v>
      </c>
      <c r="B2662">
        <v>1979</v>
      </c>
      <c r="C2662">
        <f>_xlfn.MAXIFS(Table1[ScheduleWeekWritten],Table1[ScheduleSeason],Table1[[#This Row],[ScheduleSeason]])</f>
        <v>16</v>
      </c>
      <c r="D2662">
        <v>12</v>
      </c>
      <c r="E2662" cm="1">
        <f t="array" ref="E2662">_xlfn.XLOOKUP(Table1[[#This Row],[ScheduleWeekWritten]],Table3[Game],100+Table3[Increase],Table1[[#This Row],[ScheduleWeekWritten]])</f>
        <v>12</v>
      </c>
      <c r="F2662" t="b">
        <v>0</v>
      </c>
      <c r="G2662" t="s">
        <v>115</v>
      </c>
      <c r="H2662">
        <v>50</v>
      </c>
      <c r="I2662">
        <v>21</v>
      </c>
      <c r="J2662" t="s">
        <v>34</v>
      </c>
      <c r="K2662" t="s">
        <v>70</v>
      </c>
      <c r="L2662" t="str">
        <f>_xlfn.XLOOKUP(Table1[[#This Row],[TeamFavoriteID]],Table2[team_id],Table2[team_name],_xlfn.XLOOKUP(Table1[[#This Row],[TeamFavoriteID]],Table2[team_id_pfr],Table2[team_name],"Even"))</f>
        <v>Boston Patriots</v>
      </c>
      <c r="M2662">
        <v>-10</v>
      </c>
      <c r="N2662">
        <f>IF(Table1[[#This Row],[TeamFavorite]]=Table1[[#This Row],[TeamHome]],Table1[[#This Row],[ScoreAway]]-Table1[[#This Row],[ScoreHome]],Table1[[#This Row],[ScoreHome]]-Table1[[#This Row],[ScoreAway]])</f>
        <v>29</v>
      </c>
      <c r="O2662">
        <f>IF(Table1[[#This Row],[SpreadActual]]&lt;Table1[[#This Row],[SpreadFavorite]],1,0)</f>
        <v>0</v>
      </c>
      <c r="P2662">
        <v>40</v>
      </c>
      <c r="Q2662" t="s">
        <v>116</v>
      </c>
      <c r="R2662" t="b">
        <v>0</v>
      </c>
      <c r="S2662">
        <v>49</v>
      </c>
      <c r="T2662">
        <v>11</v>
      </c>
      <c r="U2662">
        <v>55</v>
      </c>
    </row>
    <row r="2663" spans="1:22" x14ac:dyDescent="0.2">
      <c r="A2663" s="1">
        <v>29177</v>
      </c>
      <c r="B2663">
        <v>1979</v>
      </c>
      <c r="C2663">
        <f>_xlfn.MAXIFS(Table1[ScheduleWeekWritten],Table1[ScheduleSeason],Table1[[#This Row],[ScheduleSeason]])</f>
        <v>16</v>
      </c>
      <c r="D2663">
        <v>12</v>
      </c>
      <c r="E2663" cm="1">
        <f t="array" ref="E2663">_xlfn.XLOOKUP(Table1[[#This Row],[ScheduleWeekWritten]],Table3[Game],100+Table3[Increase],Table1[[#This Row],[ScheduleWeekWritten]])</f>
        <v>12</v>
      </c>
      <c r="F2663" t="b">
        <v>0</v>
      </c>
      <c r="G2663" t="s">
        <v>20</v>
      </c>
      <c r="H2663">
        <v>21</v>
      </c>
      <c r="I2663">
        <v>24</v>
      </c>
      <c r="J2663" t="s">
        <v>42</v>
      </c>
      <c r="K2663" t="s">
        <v>21</v>
      </c>
      <c r="L2663" t="str">
        <f>_xlfn.XLOOKUP(Table1[[#This Row],[TeamFavoriteID]],Table2[team_id],Table2[team_name],_xlfn.XLOOKUP(Table1[[#This Row],[TeamFavoriteID]],Table2[team_id_pfr],Table2[team_name],"Even"))</f>
        <v>Las Vegas Raiders</v>
      </c>
      <c r="M2663">
        <v>-12</v>
      </c>
      <c r="N2663">
        <f>IF(Table1[[#This Row],[TeamFavorite]]=Table1[[#This Row],[TeamHome]],Table1[[#This Row],[ScoreAway]]-Table1[[#This Row],[ScoreHome]],Table1[[#This Row],[ScoreHome]]-Table1[[#This Row],[ScoreAway]])</f>
        <v>-3</v>
      </c>
      <c r="O2663">
        <f>IF(Table1[[#This Row],[SpreadActual]]&lt;Table1[[#This Row],[SpreadFavorite]],1,0)</f>
        <v>0</v>
      </c>
      <c r="P2663">
        <v>38</v>
      </c>
      <c r="Q2663" t="s">
        <v>76</v>
      </c>
      <c r="R2663" t="b">
        <v>0</v>
      </c>
      <c r="S2663">
        <v>57</v>
      </c>
      <c r="T2663">
        <v>13</v>
      </c>
      <c r="U2663">
        <v>66</v>
      </c>
    </row>
    <row r="2664" spans="1:22" x14ac:dyDescent="0.2">
      <c r="A2664" s="1">
        <v>29177</v>
      </c>
      <c r="B2664">
        <v>1979</v>
      </c>
      <c r="C2664">
        <f>_xlfn.MAXIFS(Table1[ScheduleWeekWritten],Table1[ScheduleSeason],Table1[[#This Row],[ScheduleSeason]])</f>
        <v>16</v>
      </c>
      <c r="D2664">
        <v>12</v>
      </c>
      <c r="E2664" cm="1">
        <f t="array" ref="E2664">_xlfn.XLOOKUP(Table1[[#This Row],[ScheduleWeekWritten]],Table3[Game],100+Table3[Increase],Table1[[#This Row],[ScheduleWeekWritten]])</f>
        <v>12</v>
      </c>
      <c r="F2664" t="b">
        <v>0</v>
      </c>
      <c r="G2664" t="s">
        <v>58</v>
      </c>
      <c r="H2664">
        <v>16</v>
      </c>
      <c r="I2664">
        <v>13</v>
      </c>
      <c r="J2664" t="s">
        <v>57</v>
      </c>
      <c r="K2664" t="s">
        <v>77</v>
      </c>
      <c r="L2664" t="str">
        <f>_xlfn.XLOOKUP(Table1[[#This Row],[TeamFavoriteID]],Table2[team_id],Table2[team_name],_xlfn.XLOOKUP(Table1[[#This Row],[TeamFavoriteID]],Table2[team_id_pfr],Table2[team_name],"Even"))</f>
        <v>Philadelphia Eagles</v>
      </c>
      <c r="M2664">
        <v>-3</v>
      </c>
      <c r="N2664">
        <f>IF(Table1[[#This Row],[TeamFavorite]]=Table1[[#This Row],[TeamHome]],Table1[[#This Row],[ScoreAway]]-Table1[[#This Row],[ScoreHome]],Table1[[#This Row],[ScoreHome]]-Table1[[#This Row],[ScoreAway]])</f>
        <v>-3</v>
      </c>
      <c r="O2664">
        <f>IF(Table1[[#This Row],[SpreadActual]]&lt;Table1[[#This Row],[SpreadFavorite]],1,0)</f>
        <v>0</v>
      </c>
      <c r="P2664">
        <v>39</v>
      </c>
      <c r="Q2664" t="s">
        <v>112</v>
      </c>
      <c r="R2664" t="b">
        <v>0</v>
      </c>
      <c r="S2664">
        <v>50</v>
      </c>
      <c r="T2664">
        <v>8</v>
      </c>
      <c r="U2664">
        <v>62</v>
      </c>
    </row>
    <row r="2665" spans="1:22" x14ac:dyDescent="0.2">
      <c r="A2665" s="1">
        <v>29177</v>
      </c>
      <c r="B2665">
        <v>1979</v>
      </c>
      <c r="C2665">
        <f>_xlfn.MAXIFS(Table1[ScheduleWeekWritten],Table1[ScheduleSeason],Table1[[#This Row],[ScheduleSeason]])</f>
        <v>16</v>
      </c>
      <c r="D2665">
        <v>12</v>
      </c>
      <c r="E2665" cm="1">
        <f t="array" ref="E2665">_xlfn.XLOOKUP(Table1[[#This Row],[ScheduleWeekWritten]],Table3[Game],100+Table3[Increase],Table1[[#This Row],[ScheduleWeekWritten]])</f>
        <v>12</v>
      </c>
      <c r="F2665" t="b">
        <v>0</v>
      </c>
      <c r="G2665" t="s">
        <v>27</v>
      </c>
      <c r="H2665">
        <v>35</v>
      </c>
      <c r="I2665">
        <v>7</v>
      </c>
      <c r="J2665" t="s">
        <v>49</v>
      </c>
      <c r="K2665" t="s">
        <v>51</v>
      </c>
      <c r="L2665" t="str">
        <f>_xlfn.XLOOKUP(Table1[[#This Row],[TeamFavoriteID]],Table2[team_id],Table2[team_name],_xlfn.XLOOKUP(Table1[[#This Row],[TeamFavoriteID]],Table2[team_id_pfr],Table2[team_name],"Even"))</f>
        <v>Pittsburgh Steelers</v>
      </c>
      <c r="M2665">
        <v>-4</v>
      </c>
      <c r="N2665">
        <f>IF(Table1[[#This Row],[TeamFavorite]]=Table1[[#This Row],[TeamHome]],Table1[[#This Row],[ScoreAway]]-Table1[[#This Row],[ScoreHome]],Table1[[#This Row],[ScoreHome]]-Table1[[#This Row],[ScoreAway]])</f>
        <v>28</v>
      </c>
      <c r="O2665">
        <f>IF(Table1[[#This Row],[SpreadActual]]&lt;Table1[[#This Row],[SpreadFavorite]],1,0)</f>
        <v>0</v>
      </c>
      <c r="P2665">
        <v>39</v>
      </c>
      <c r="Q2665" t="s">
        <v>94</v>
      </c>
      <c r="R2665" t="b">
        <v>0</v>
      </c>
      <c r="S2665">
        <v>63</v>
      </c>
      <c r="T2665">
        <v>9</v>
      </c>
      <c r="U2665">
        <v>78</v>
      </c>
    </row>
    <row r="2666" spans="1:22" x14ac:dyDescent="0.2">
      <c r="A2666" s="1">
        <v>29177</v>
      </c>
      <c r="B2666">
        <v>1979</v>
      </c>
      <c r="C2666">
        <f>_xlfn.MAXIFS(Table1[ScheduleWeekWritten],Table1[ScheduleSeason],Table1[[#This Row],[ScheduleSeason]])</f>
        <v>16</v>
      </c>
      <c r="D2666">
        <v>12</v>
      </c>
      <c r="E2666" cm="1">
        <f t="array" ref="E2666">_xlfn.XLOOKUP(Table1[[#This Row],[ScheduleWeekWritten]],Table3[Game],100+Table3[Increase],Table1[[#This Row],[ScheduleWeekWritten]])</f>
        <v>12</v>
      </c>
      <c r="F2666" t="b">
        <v>0</v>
      </c>
      <c r="G2666" t="s">
        <v>53</v>
      </c>
      <c r="H2666">
        <v>28</v>
      </c>
      <c r="I2666">
        <v>38</v>
      </c>
      <c r="J2666" t="s">
        <v>24</v>
      </c>
      <c r="K2666" t="s">
        <v>88</v>
      </c>
      <c r="L2666" t="str">
        <f>_xlfn.XLOOKUP(Table1[[#This Row],[TeamFavoriteID]],Table2[team_id],Table2[team_name],_xlfn.XLOOKUP(Table1[[#This Row],[TeamFavoriteID]],Table2[team_id_pfr],Table2[team_name],"Even"))</f>
        <v>Denver Broncos</v>
      </c>
      <c r="M2666">
        <v>-9</v>
      </c>
      <c r="N2666">
        <f>IF(Table1[[#This Row],[TeamFavorite]]=Table1[[#This Row],[TeamHome]],Table1[[#This Row],[ScoreAway]]-Table1[[#This Row],[ScoreHome]],Table1[[#This Row],[ScoreHome]]-Table1[[#This Row],[ScoreAway]])</f>
        <v>-10</v>
      </c>
      <c r="O2666">
        <f>IF(Table1[[#This Row],[SpreadActual]]&lt;Table1[[#This Row],[SpreadFavorite]],1,0)</f>
        <v>1</v>
      </c>
      <c r="P2666">
        <v>39</v>
      </c>
      <c r="Q2666" t="s">
        <v>118</v>
      </c>
      <c r="R2666" t="b">
        <v>0</v>
      </c>
      <c r="S2666">
        <v>55</v>
      </c>
      <c r="T2666">
        <v>14</v>
      </c>
      <c r="U2666">
        <v>69</v>
      </c>
    </row>
    <row r="2667" spans="1:22" x14ac:dyDescent="0.2">
      <c r="A2667" s="1">
        <v>29177</v>
      </c>
      <c r="B2667">
        <v>1979</v>
      </c>
      <c r="C2667">
        <f>_xlfn.MAXIFS(Table1[ScheduleWeekWritten],Table1[ScheduleSeason],Table1[[#This Row],[ScheduleSeason]])</f>
        <v>16</v>
      </c>
      <c r="D2667">
        <v>12</v>
      </c>
      <c r="E2667" cm="1">
        <f t="array" ref="E2667">_xlfn.XLOOKUP(Table1[[#This Row],[ScheduleWeekWritten]],Table3[Game],100+Table3[Increase],Table1[[#This Row],[ScheduleWeekWritten]])</f>
        <v>12</v>
      </c>
      <c r="F2667" t="b">
        <v>0</v>
      </c>
      <c r="G2667" t="s">
        <v>128</v>
      </c>
      <c r="H2667">
        <v>38</v>
      </c>
      <c r="I2667">
        <v>24</v>
      </c>
      <c r="J2667" t="s">
        <v>95</v>
      </c>
      <c r="K2667" t="s">
        <v>132</v>
      </c>
      <c r="L2667" t="str">
        <f>_xlfn.XLOOKUP(Table1[[#This Row],[TeamFavoriteID]],Table2[team_id],Table2[team_name],_xlfn.XLOOKUP(Table1[[#This Row],[TeamFavoriteID]],Table2[team_id_pfr],Table2[team_name],"Even"))</f>
        <v>Seattle Seahawks</v>
      </c>
      <c r="M2667">
        <v>-3</v>
      </c>
      <c r="N2667">
        <f>IF(Table1[[#This Row],[TeamFavorite]]=Table1[[#This Row],[TeamHome]],Table1[[#This Row],[ScoreAway]]-Table1[[#This Row],[ScoreHome]],Table1[[#This Row],[ScoreHome]]-Table1[[#This Row],[ScoreAway]])</f>
        <v>-14</v>
      </c>
      <c r="O2667">
        <f>IF(Table1[[#This Row],[SpreadActual]]&lt;Table1[[#This Row],[SpreadFavorite]],1,0)</f>
        <v>1</v>
      </c>
      <c r="P2667">
        <v>42</v>
      </c>
      <c r="Q2667" t="s">
        <v>129</v>
      </c>
      <c r="R2667" t="b">
        <v>0</v>
      </c>
      <c r="S2667">
        <v>72</v>
      </c>
      <c r="T2667">
        <v>0</v>
      </c>
      <c r="V2667" t="s">
        <v>103</v>
      </c>
    </row>
    <row r="2668" spans="1:22" x14ac:dyDescent="0.2">
      <c r="A2668" s="1">
        <v>29177</v>
      </c>
      <c r="B2668">
        <v>1979</v>
      </c>
      <c r="C2668">
        <f>_xlfn.MAXIFS(Table1[ScheduleWeekWritten],Table1[ScheduleSeason],Table1[[#This Row],[ScheduleSeason]])</f>
        <v>16</v>
      </c>
      <c r="D2668">
        <v>12</v>
      </c>
      <c r="E2668" cm="1">
        <f t="array" ref="E2668">_xlfn.XLOOKUP(Table1[[#This Row],[ScheduleWeekWritten]],Table3[Game],100+Table3[Increase],Table1[[#This Row],[ScheduleWeekWritten]])</f>
        <v>12</v>
      </c>
      <c r="F2668" t="b">
        <v>0</v>
      </c>
      <c r="G2668" t="s">
        <v>127</v>
      </c>
      <c r="H2668">
        <v>31</v>
      </c>
      <c r="I2668">
        <v>3</v>
      </c>
      <c r="J2668" t="s">
        <v>50</v>
      </c>
      <c r="K2668" t="s">
        <v>133</v>
      </c>
      <c r="L2668" t="str">
        <f>_xlfn.XLOOKUP(Table1[[#This Row],[TeamFavoriteID]],Table2[team_id],Table2[team_name],_xlfn.XLOOKUP(Table1[[#This Row],[TeamFavoriteID]],Table2[team_id_pfr],Table2[team_name],"Even"))</f>
        <v>Tampa Bay Buccaneers</v>
      </c>
      <c r="M2668">
        <v>-3</v>
      </c>
      <c r="N2668">
        <f>IF(Table1[[#This Row],[TeamFavorite]]=Table1[[#This Row],[TeamHome]],Table1[[#This Row],[ScoreAway]]-Table1[[#This Row],[ScoreHome]],Table1[[#This Row],[ScoreHome]]-Table1[[#This Row],[ScoreAway]])</f>
        <v>-28</v>
      </c>
      <c r="O2668">
        <f>IF(Table1[[#This Row],[SpreadActual]]&lt;Table1[[#This Row],[SpreadFavorite]],1,0)</f>
        <v>1</v>
      </c>
      <c r="P2668">
        <v>34</v>
      </c>
      <c r="Q2668" t="s">
        <v>130</v>
      </c>
      <c r="R2668" t="b">
        <v>0</v>
      </c>
      <c r="S2668">
        <v>63</v>
      </c>
      <c r="T2668">
        <v>7</v>
      </c>
      <c r="U2668">
        <v>68</v>
      </c>
    </row>
    <row r="2669" spans="1:22" x14ac:dyDescent="0.2">
      <c r="A2669" s="1">
        <v>29177</v>
      </c>
      <c r="B2669">
        <v>1979</v>
      </c>
      <c r="C2669">
        <f>_xlfn.MAXIFS(Table1[ScheduleWeekWritten],Table1[ScheduleSeason],Table1[[#This Row],[ScheduleSeason]])</f>
        <v>16</v>
      </c>
      <c r="D2669">
        <v>12</v>
      </c>
      <c r="E2669" cm="1">
        <f t="array" ref="E2669">_xlfn.XLOOKUP(Table1[[#This Row],[ScheduleWeekWritten]],Table3[Game],100+Table3[Increase],Table1[[#This Row],[ScheduleWeekWritten]])</f>
        <v>12</v>
      </c>
      <c r="F2669" t="b">
        <v>0</v>
      </c>
      <c r="G2669" t="s">
        <v>61</v>
      </c>
      <c r="H2669">
        <v>34</v>
      </c>
      <c r="I2669">
        <v>20</v>
      </c>
      <c r="J2669" t="s">
        <v>67</v>
      </c>
      <c r="K2669" t="s">
        <v>68</v>
      </c>
      <c r="L2669" t="str">
        <f>_xlfn.XLOOKUP(Table1[[#This Row],[TeamFavoriteID]],Table2[team_id],Table2[team_name],_xlfn.XLOOKUP(Table1[[#This Row],[TeamFavoriteID]],Table2[team_id_pfr],Table2[team_name],"Even"))</f>
        <v>Dallas Cowboys</v>
      </c>
      <c r="M2669">
        <v>-4</v>
      </c>
      <c r="N2669">
        <f>IF(Table1[[#This Row],[TeamFavorite]]=Table1[[#This Row],[TeamHome]],Table1[[#This Row],[ScoreAway]]-Table1[[#This Row],[ScoreHome]],Table1[[#This Row],[ScoreHome]]-Table1[[#This Row],[ScoreAway]])</f>
        <v>14</v>
      </c>
      <c r="O2669">
        <f>IF(Table1[[#This Row],[SpreadActual]]&lt;Table1[[#This Row],[SpreadFavorite]],1,0)</f>
        <v>0</v>
      </c>
      <c r="P2669">
        <v>37</v>
      </c>
      <c r="Q2669" t="s">
        <v>64</v>
      </c>
      <c r="R2669" t="b">
        <v>0</v>
      </c>
      <c r="S2669">
        <v>56</v>
      </c>
      <c r="T2669">
        <v>7</v>
      </c>
      <c r="U2669">
        <v>59</v>
      </c>
    </row>
    <row r="2670" spans="1:22" x14ac:dyDescent="0.2">
      <c r="A2670" s="1">
        <v>29178</v>
      </c>
      <c r="B2670">
        <v>1979</v>
      </c>
      <c r="C2670">
        <f>_xlfn.MAXIFS(Table1[ScheduleWeekWritten],Table1[ScheduleSeason],Table1[[#This Row],[ScheduleSeason]])</f>
        <v>16</v>
      </c>
      <c r="D2670">
        <v>12</v>
      </c>
      <c r="E2670" cm="1">
        <f t="array" ref="E2670">_xlfn.XLOOKUP(Table1[[#This Row],[ScheduleWeekWritten]],Table3[Game],100+Table3[Increase],Table1[[#This Row],[ScheduleWeekWritten]])</f>
        <v>12</v>
      </c>
      <c r="F2670" t="b">
        <v>0</v>
      </c>
      <c r="G2670" t="s">
        <v>39</v>
      </c>
      <c r="H2670">
        <v>20</v>
      </c>
      <c r="I2670">
        <v>14</v>
      </c>
      <c r="J2670" t="s">
        <v>38</v>
      </c>
      <c r="K2670" t="s">
        <v>40</v>
      </c>
      <c r="L2670" t="str">
        <f>_xlfn.XLOOKUP(Table1[[#This Row],[TeamFavoriteID]],Table2[team_id],Table2[team_name],_xlfn.XLOOKUP(Table1[[#This Row],[TeamFavoriteID]],Table2[team_id_pfr],Table2[team_name],"Even"))</f>
        <v>Los Angeles Rams</v>
      </c>
      <c r="M2670">
        <v>-7</v>
      </c>
      <c r="N2670">
        <f>IF(Table1[[#This Row],[TeamFavorite]]=Table1[[#This Row],[TeamHome]],Table1[[#This Row],[ScoreAway]]-Table1[[#This Row],[ScoreHome]],Table1[[#This Row],[ScoreHome]]-Table1[[#This Row],[ScoreAway]])</f>
        <v>-6</v>
      </c>
      <c r="O2670">
        <f>IF(Table1[[#This Row],[SpreadActual]]&lt;Table1[[#This Row],[SpreadFavorite]],1,0)</f>
        <v>0</v>
      </c>
      <c r="P2670">
        <v>35</v>
      </c>
      <c r="Q2670" t="s">
        <v>135</v>
      </c>
      <c r="R2670" t="b">
        <v>0</v>
      </c>
      <c r="S2670">
        <v>59</v>
      </c>
      <c r="T2670">
        <v>16</v>
      </c>
      <c r="U2670">
        <v>38</v>
      </c>
    </row>
    <row r="2671" spans="1:22" x14ac:dyDescent="0.2">
      <c r="A2671" s="1">
        <v>29181</v>
      </c>
      <c r="B2671">
        <v>1979</v>
      </c>
      <c r="C2671">
        <f>_xlfn.MAXIFS(Table1[ScheduleWeekWritten],Table1[ScheduleSeason],Table1[[#This Row],[ScheduleSeason]])</f>
        <v>16</v>
      </c>
      <c r="D2671">
        <v>13</v>
      </c>
      <c r="E2671" cm="1">
        <f t="array" ref="E2671">_xlfn.XLOOKUP(Table1[[#This Row],[ScheduleWeekWritten]],Table3[Game],100+Table3[Increase],Table1[[#This Row],[ScheduleWeekWritten]])</f>
        <v>13</v>
      </c>
      <c r="F2671" t="b">
        <v>0</v>
      </c>
      <c r="G2671" t="s">
        <v>67</v>
      </c>
      <c r="H2671">
        <v>24</v>
      </c>
      <c r="I2671">
        <v>30</v>
      </c>
      <c r="J2671" t="s">
        <v>23</v>
      </c>
      <c r="K2671" t="s">
        <v>68</v>
      </c>
      <c r="L2671" t="str">
        <f>_xlfn.XLOOKUP(Table1[[#This Row],[TeamFavoriteID]],Table2[team_id],Table2[team_name],_xlfn.XLOOKUP(Table1[[#This Row],[TeamFavoriteID]],Table2[team_id_pfr],Table2[team_name],"Even"))</f>
        <v>Dallas Cowboys</v>
      </c>
      <c r="M2671">
        <v>-1</v>
      </c>
      <c r="N2671">
        <f>IF(Table1[[#This Row],[TeamFavorite]]=Table1[[#This Row],[TeamHome]],Table1[[#This Row],[ScoreAway]]-Table1[[#This Row],[ScoreHome]],Table1[[#This Row],[ScoreHome]]-Table1[[#This Row],[ScoreAway]])</f>
        <v>6</v>
      </c>
      <c r="O2671">
        <f>IF(Table1[[#This Row],[SpreadActual]]&lt;Table1[[#This Row],[SpreadFavorite]],1,0)</f>
        <v>0</v>
      </c>
      <c r="P2671">
        <v>41</v>
      </c>
      <c r="Q2671" t="s">
        <v>119</v>
      </c>
      <c r="R2671" t="b">
        <v>0</v>
      </c>
      <c r="S2671">
        <v>46</v>
      </c>
      <c r="T2671">
        <v>16</v>
      </c>
      <c r="U2671">
        <v>44</v>
      </c>
    </row>
    <row r="2672" spans="1:22" x14ac:dyDescent="0.2">
      <c r="A2672" s="1">
        <v>29181</v>
      </c>
      <c r="B2672">
        <v>1979</v>
      </c>
      <c r="C2672">
        <f>_xlfn.MAXIFS(Table1[ScheduleWeekWritten],Table1[ScheduleSeason],Table1[[#This Row],[ScheduleSeason]])</f>
        <v>16</v>
      </c>
      <c r="D2672">
        <v>13</v>
      </c>
      <c r="E2672" cm="1">
        <f t="array" ref="E2672">_xlfn.XLOOKUP(Table1[[#This Row],[ScheduleWeekWritten]],Table3[Game],100+Table3[Increase],Table1[[#This Row],[ScheduleWeekWritten]])</f>
        <v>13</v>
      </c>
      <c r="F2672" t="b">
        <v>0</v>
      </c>
      <c r="G2672" t="s">
        <v>45</v>
      </c>
      <c r="H2672">
        <v>20</v>
      </c>
      <c r="I2672">
        <v>0</v>
      </c>
      <c r="J2672" t="s">
        <v>46</v>
      </c>
      <c r="K2672" t="s">
        <v>47</v>
      </c>
      <c r="L2672" t="str">
        <f>_xlfn.XLOOKUP(Table1[[#This Row],[TeamFavoriteID]],Table2[team_id],Table2[team_name],_xlfn.XLOOKUP(Table1[[#This Row],[TeamFavoriteID]],Table2[team_id_pfr],Table2[team_name],"Even"))</f>
        <v>Chicago Bears</v>
      </c>
      <c r="M2672">
        <v>-6</v>
      </c>
      <c r="N2672">
        <f>IF(Table1[[#This Row],[TeamFavorite]]=Table1[[#This Row],[TeamHome]],Table1[[#This Row],[ScoreAway]]-Table1[[#This Row],[ScoreHome]],Table1[[#This Row],[ScoreHome]]-Table1[[#This Row],[ScoreAway]])</f>
        <v>20</v>
      </c>
      <c r="O2672">
        <f>IF(Table1[[#This Row],[SpreadActual]]&lt;Table1[[#This Row],[SpreadFavorite]],1,0)</f>
        <v>0</v>
      </c>
      <c r="P2672">
        <v>36</v>
      </c>
      <c r="Q2672" t="s">
        <v>125</v>
      </c>
      <c r="R2672" t="b">
        <v>0</v>
      </c>
      <c r="S2672">
        <v>72</v>
      </c>
      <c r="T2672">
        <v>0</v>
      </c>
      <c r="V2672" t="s">
        <v>103</v>
      </c>
    </row>
    <row r="2673" spans="1:22" x14ac:dyDescent="0.2">
      <c r="A2673" s="1">
        <v>29184</v>
      </c>
      <c r="B2673">
        <v>1979</v>
      </c>
      <c r="C2673">
        <f>_xlfn.MAXIFS(Table1[ScheduleWeekWritten],Table1[ScheduleSeason],Table1[[#This Row],[ScheduleSeason]])</f>
        <v>16</v>
      </c>
      <c r="D2673">
        <v>13</v>
      </c>
      <c r="E2673" cm="1">
        <f t="array" ref="E2673">_xlfn.XLOOKUP(Table1[[#This Row],[ScheduleWeekWritten]],Table3[Game],100+Table3[Increase],Table1[[#This Row],[ScheduleWeekWritten]])</f>
        <v>13</v>
      </c>
      <c r="F2673" t="b">
        <v>0</v>
      </c>
      <c r="G2673" t="s">
        <v>38</v>
      </c>
      <c r="H2673">
        <v>6</v>
      </c>
      <c r="I2673">
        <v>37</v>
      </c>
      <c r="J2673" t="s">
        <v>95</v>
      </c>
      <c r="K2673" t="s">
        <v>98</v>
      </c>
      <c r="L2673" t="str">
        <f>_xlfn.XLOOKUP(Table1[[#This Row],[TeamFavoriteID]],Table2[team_id],Table2[team_name],_xlfn.XLOOKUP(Table1[[#This Row],[TeamFavoriteID]],Table2[team_id_pfr],Table2[team_name],"Even"))</f>
        <v>New Orleans Saints</v>
      </c>
      <c r="M2673">
        <v>-2</v>
      </c>
      <c r="N2673">
        <f>IF(Table1[[#This Row],[TeamFavorite]]=Table1[[#This Row],[TeamHome]],Table1[[#This Row],[ScoreAway]]-Table1[[#This Row],[ScoreHome]],Table1[[#This Row],[ScoreHome]]-Table1[[#This Row],[ScoreAway]])</f>
        <v>-31</v>
      </c>
      <c r="O2673">
        <f>IF(Table1[[#This Row],[SpreadActual]]&lt;Table1[[#This Row],[SpreadFavorite]],1,0)</f>
        <v>1</v>
      </c>
      <c r="P2673">
        <v>43</v>
      </c>
      <c r="Q2673" t="s">
        <v>41</v>
      </c>
      <c r="R2673" t="b">
        <v>0</v>
      </c>
      <c r="S2673">
        <v>64</v>
      </c>
      <c r="T2673">
        <v>16</v>
      </c>
      <c r="U2673">
        <v>99</v>
      </c>
    </row>
    <row r="2674" spans="1:22" x14ac:dyDescent="0.2">
      <c r="A2674" s="1">
        <v>29184</v>
      </c>
      <c r="B2674">
        <v>1979</v>
      </c>
      <c r="C2674">
        <f>_xlfn.MAXIFS(Table1[ScheduleWeekWritten],Table1[ScheduleSeason],Table1[[#This Row],[ScheduleSeason]])</f>
        <v>16</v>
      </c>
      <c r="D2674">
        <v>13</v>
      </c>
      <c r="E2674" cm="1">
        <f t="array" ref="E2674">_xlfn.XLOOKUP(Table1[[#This Row],[ScheduleWeekWritten]],Table3[Game],100+Table3[Increase],Table1[[#This Row],[ScheduleWeekWritten]])</f>
        <v>13</v>
      </c>
      <c r="F2674" t="b">
        <v>0</v>
      </c>
      <c r="G2674" t="s">
        <v>34</v>
      </c>
      <c r="H2674">
        <v>24</v>
      </c>
      <c r="I2674">
        <v>28</v>
      </c>
      <c r="J2674" t="s">
        <v>19</v>
      </c>
      <c r="K2674" t="s">
        <v>91</v>
      </c>
      <c r="L2674" t="str">
        <f>_xlfn.XLOOKUP(Table1[[#This Row],[TeamFavoriteID]],Table2[team_id],Table2[team_name],_xlfn.XLOOKUP(Table1[[#This Row],[TeamFavoriteID]],Table2[team_id_pfr],Table2[team_name],"Even"))</f>
        <v>Miami Dolphins</v>
      </c>
      <c r="M2674">
        <v>-4</v>
      </c>
      <c r="N2674">
        <f>IF(Table1[[#This Row],[TeamFavorite]]=Table1[[#This Row],[TeamHome]],Table1[[#This Row],[ScoreAway]]-Table1[[#This Row],[ScoreHome]],Table1[[#This Row],[ScoreHome]]-Table1[[#This Row],[ScoreAway]])</f>
        <v>-4</v>
      </c>
      <c r="O2674">
        <f>IF(Table1[[#This Row],[SpreadActual]]&lt;Table1[[#This Row],[SpreadFavorite]],1,0)</f>
        <v>0</v>
      </c>
      <c r="P2674">
        <v>37</v>
      </c>
      <c r="Q2674" t="s">
        <v>80</v>
      </c>
      <c r="R2674" t="b">
        <v>0</v>
      </c>
      <c r="S2674">
        <v>63</v>
      </c>
      <c r="T2674">
        <v>8</v>
      </c>
      <c r="U2674">
        <v>85</v>
      </c>
    </row>
    <row r="2675" spans="1:22" x14ac:dyDescent="0.2">
      <c r="A2675" s="1">
        <v>29184</v>
      </c>
      <c r="B2675">
        <v>1979</v>
      </c>
      <c r="C2675">
        <f>_xlfn.MAXIFS(Table1[ScheduleWeekWritten],Table1[ScheduleSeason],Table1[[#This Row],[ScheduleSeason]])</f>
        <v>16</v>
      </c>
      <c r="D2675">
        <v>13</v>
      </c>
      <c r="E2675" cm="1">
        <f t="array" ref="E2675">_xlfn.XLOOKUP(Table1[[#This Row],[ScheduleWeekWritten]],Table3[Game],100+Table3[Increase],Table1[[#This Row],[ScheduleWeekWritten]])</f>
        <v>13</v>
      </c>
      <c r="F2675" t="b">
        <v>0</v>
      </c>
      <c r="G2675" t="s">
        <v>101</v>
      </c>
      <c r="H2675">
        <v>34</v>
      </c>
      <c r="I2675">
        <v>28</v>
      </c>
      <c r="J2675" t="s">
        <v>57</v>
      </c>
      <c r="K2675" t="s">
        <v>104</v>
      </c>
      <c r="L2675" t="str">
        <f>_xlfn.XLOOKUP(Table1[[#This Row],[TeamFavoriteID]],Table2[team_id],Table2[team_name],_xlfn.XLOOKUP(Table1[[#This Row],[TeamFavoriteID]],Table2[team_id_pfr],Table2[team_name],"Even"))</f>
        <v>Cincinnati Bengals</v>
      </c>
      <c r="M2675">
        <v>-2</v>
      </c>
      <c r="N2675">
        <f>IF(Table1[[#This Row],[TeamFavorite]]=Table1[[#This Row],[TeamHome]],Table1[[#This Row],[ScoreAway]]-Table1[[#This Row],[ScoreHome]],Table1[[#This Row],[ScoreHome]]-Table1[[#This Row],[ScoreAway]])</f>
        <v>-6</v>
      </c>
      <c r="O2675">
        <f>IF(Table1[[#This Row],[SpreadActual]]&lt;Table1[[#This Row],[SpreadFavorite]],1,0)</f>
        <v>1</v>
      </c>
      <c r="P2675">
        <v>42</v>
      </c>
      <c r="Q2675" t="s">
        <v>111</v>
      </c>
      <c r="R2675" t="b">
        <v>0</v>
      </c>
      <c r="S2675">
        <v>42</v>
      </c>
      <c r="T2675">
        <v>11</v>
      </c>
      <c r="U2675">
        <v>92</v>
      </c>
    </row>
    <row r="2676" spans="1:22" x14ac:dyDescent="0.2">
      <c r="A2676" s="1">
        <v>29184</v>
      </c>
      <c r="B2676">
        <v>1979</v>
      </c>
      <c r="C2676">
        <f>_xlfn.MAXIFS(Table1[ScheduleWeekWritten],Table1[ScheduleSeason],Table1[[#This Row],[ScheduleSeason]])</f>
        <v>16</v>
      </c>
      <c r="D2676">
        <v>13</v>
      </c>
      <c r="E2676" cm="1">
        <f t="array" ref="E2676">_xlfn.XLOOKUP(Table1[[#This Row],[ScheduleWeekWritten]],Table3[Game],100+Table3[Increase],Table1[[#This Row],[ScheduleWeekWritten]])</f>
        <v>13</v>
      </c>
      <c r="F2676" t="b">
        <v>0</v>
      </c>
      <c r="G2676" t="s">
        <v>24</v>
      </c>
      <c r="H2676">
        <v>10</v>
      </c>
      <c r="I2676">
        <v>14</v>
      </c>
      <c r="J2676" t="s">
        <v>20</v>
      </c>
      <c r="K2676" t="s">
        <v>88</v>
      </c>
      <c r="L2676" t="str">
        <f>_xlfn.XLOOKUP(Table1[[#This Row],[TeamFavoriteID]],Table2[team_id],Table2[team_name],_xlfn.XLOOKUP(Table1[[#This Row],[TeamFavoriteID]],Table2[team_id_pfr],Table2[team_name],"Even"))</f>
        <v>Denver Broncos</v>
      </c>
      <c r="M2676">
        <v>-4</v>
      </c>
      <c r="N2676">
        <f>IF(Table1[[#This Row],[TeamFavorite]]=Table1[[#This Row],[TeamHome]],Table1[[#This Row],[ScoreAway]]-Table1[[#This Row],[ScoreHome]],Table1[[#This Row],[ScoreHome]]-Table1[[#This Row],[ScoreAway]])</f>
        <v>4</v>
      </c>
      <c r="O2676">
        <f>IF(Table1[[#This Row],[SpreadActual]]&lt;Table1[[#This Row],[SpreadFavorite]],1,0)</f>
        <v>0</v>
      </c>
      <c r="P2676">
        <v>37</v>
      </c>
      <c r="Q2676" t="s">
        <v>71</v>
      </c>
      <c r="R2676" t="b">
        <v>0</v>
      </c>
      <c r="S2676">
        <v>35</v>
      </c>
      <c r="T2676">
        <v>13</v>
      </c>
      <c r="U2676">
        <v>62</v>
      </c>
    </row>
    <row r="2677" spans="1:22" x14ac:dyDescent="0.2">
      <c r="A2677" s="1">
        <v>29184</v>
      </c>
      <c r="B2677">
        <v>1979</v>
      </c>
      <c r="C2677">
        <f>_xlfn.MAXIFS(Table1[ScheduleWeekWritten],Table1[ScheduleSeason],Table1[[#This Row],[ScheduleSeason]])</f>
        <v>16</v>
      </c>
      <c r="D2677">
        <v>13</v>
      </c>
      <c r="E2677" cm="1">
        <f t="array" ref="E2677">_xlfn.XLOOKUP(Table1[[#This Row],[ScheduleWeekWritten]],Table3[Game],100+Table3[Increase],Table1[[#This Row],[ScheduleWeekWritten]])</f>
        <v>13</v>
      </c>
      <c r="F2677" t="b">
        <v>0</v>
      </c>
      <c r="G2677" t="s">
        <v>33</v>
      </c>
      <c r="H2677">
        <v>10</v>
      </c>
      <c r="I2677">
        <v>21</v>
      </c>
      <c r="J2677" t="s">
        <v>58</v>
      </c>
      <c r="K2677" t="s">
        <v>77</v>
      </c>
      <c r="L2677" t="str">
        <f>_xlfn.XLOOKUP(Table1[[#This Row],[TeamFavoriteID]],Table2[team_id],Table2[team_name],_xlfn.XLOOKUP(Table1[[#This Row],[TeamFavoriteID]],Table2[team_id_pfr],Table2[team_name],"Even"))</f>
        <v>Philadelphia Eagles</v>
      </c>
      <c r="M2677">
        <v>-4</v>
      </c>
      <c r="N2677">
        <f>IF(Table1[[#This Row],[TeamFavorite]]=Table1[[#This Row],[TeamHome]],Table1[[#This Row],[ScoreAway]]-Table1[[#This Row],[ScoreHome]],Table1[[#This Row],[ScoreHome]]-Table1[[#This Row],[ScoreAway]])</f>
        <v>-11</v>
      </c>
      <c r="O2677">
        <f>IF(Table1[[#This Row],[SpreadActual]]&lt;Table1[[#This Row],[SpreadFavorite]],1,0)</f>
        <v>1</v>
      </c>
      <c r="P2677">
        <v>36</v>
      </c>
      <c r="Q2677" t="s">
        <v>82</v>
      </c>
      <c r="R2677" t="b">
        <v>0</v>
      </c>
      <c r="S2677">
        <v>35</v>
      </c>
      <c r="T2677">
        <v>6</v>
      </c>
      <c r="U2677">
        <v>91</v>
      </c>
    </row>
    <row r="2678" spans="1:22" x14ac:dyDescent="0.2">
      <c r="A2678" s="1">
        <v>29184</v>
      </c>
      <c r="B2678">
        <v>1979</v>
      </c>
      <c r="C2678">
        <f>_xlfn.MAXIFS(Table1[ScheduleWeekWritten],Table1[ScheduleSeason],Table1[[#This Row],[ScheduleSeason]])</f>
        <v>16</v>
      </c>
      <c r="D2678">
        <v>13</v>
      </c>
      <c r="E2678" cm="1">
        <f t="array" ref="E2678">_xlfn.XLOOKUP(Table1[[#This Row],[ScheduleWeekWritten]],Table3[Game],100+Table3[Increase],Table1[[#This Row],[ScheduleWeekWritten]])</f>
        <v>13</v>
      </c>
      <c r="F2678" t="b">
        <v>0</v>
      </c>
      <c r="G2678" t="s">
        <v>115</v>
      </c>
      <c r="H2678">
        <v>13</v>
      </c>
      <c r="I2678">
        <v>16</v>
      </c>
      <c r="J2678" t="s">
        <v>28</v>
      </c>
      <c r="K2678" t="s">
        <v>70</v>
      </c>
      <c r="L2678" t="str">
        <f>_xlfn.XLOOKUP(Table1[[#This Row],[TeamFavoriteID]],Table2[team_id],Table2[team_name],_xlfn.XLOOKUP(Table1[[#This Row],[TeamFavoriteID]],Table2[team_id_pfr],Table2[team_name],"Even"))</f>
        <v>Boston Patriots</v>
      </c>
      <c r="M2678">
        <v>-10</v>
      </c>
      <c r="N2678">
        <f>IF(Table1[[#This Row],[TeamFavorite]]=Table1[[#This Row],[TeamHome]],Table1[[#This Row],[ScoreAway]]-Table1[[#This Row],[ScoreHome]],Table1[[#This Row],[ScoreHome]]-Table1[[#This Row],[ScoreAway]])</f>
        <v>-3</v>
      </c>
      <c r="O2678">
        <f>IF(Table1[[#This Row],[SpreadActual]]&lt;Table1[[#This Row],[SpreadFavorite]],1,0)</f>
        <v>0</v>
      </c>
      <c r="P2678">
        <v>41</v>
      </c>
      <c r="Q2678" t="s">
        <v>116</v>
      </c>
      <c r="R2678" t="b">
        <v>0</v>
      </c>
      <c r="S2678">
        <v>62</v>
      </c>
      <c r="T2678">
        <v>11</v>
      </c>
      <c r="U2678">
        <v>78</v>
      </c>
    </row>
    <row r="2679" spans="1:22" x14ac:dyDescent="0.2">
      <c r="A2679" s="1">
        <v>29184</v>
      </c>
      <c r="B2679">
        <v>1979</v>
      </c>
      <c r="C2679">
        <f>_xlfn.MAXIFS(Table1[ScheduleWeekWritten],Table1[ScheduleSeason],Table1[[#This Row],[ScheduleSeason]])</f>
        <v>16</v>
      </c>
      <c r="D2679">
        <v>13</v>
      </c>
      <c r="E2679" cm="1">
        <f t="array" ref="E2679">_xlfn.XLOOKUP(Table1[[#This Row],[ScheduleWeekWritten]],Table3[Game],100+Table3[Increase],Table1[[#This Row],[ScheduleWeekWritten]])</f>
        <v>13</v>
      </c>
      <c r="F2679" t="b">
        <v>0</v>
      </c>
      <c r="G2679" t="s">
        <v>50</v>
      </c>
      <c r="H2679">
        <v>14</v>
      </c>
      <c r="I2679">
        <v>6</v>
      </c>
      <c r="J2679" t="s">
        <v>61</v>
      </c>
      <c r="K2679" t="s">
        <v>85</v>
      </c>
      <c r="L2679" t="str">
        <f>_xlfn.XLOOKUP(Table1[[#This Row],[TeamFavoriteID]],Table2[team_id],Table2[team_name],_xlfn.XLOOKUP(Table1[[#This Row],[TeamFavoriteID]],Table2[team_id_pfr],Table2[team_name],"Even"))</f>
        <v>Washington Commanders</v>
      </c>
      <c r="M2679">
        <v>-3</v>
      </c>
      <c r="N2679">
        <f>IF(Table1[[#This Row],[TeamFavorite]]=Table1[[#This Row],[TeamHome]],Table1[[#This Row],[ScoreAway]]-Table1[[#This Row],[ScoreHome]],Table1[[#This Row],[ScoreHome]]-Table1[[#This Row],[ScoreAway]])</f>
        <v>8</v>
      </c>
      <c r="O2679">
        <f>IF(Table1[[#This Row],[SpreadActual]]&lt;Table1[[#This Row],[SpreadFavorite]],1,0)</f>
        <v>0</v>
      </c>
      <c r="P2679">
        <v>36</v>
      </c>
      <c r="Q2679" t="s">
        <v>126</v>
      </c>
      <c r="R2679" t="b">
        <v>0</v>
      </c>
      <c r="S2679">
        <v>61</v>
      </c>
      <c r="T2679">
        <v>10</v>
      </c>
      <c r="U2679">
        <v>76</v>
      </c>
    </row>
    <row r="2680" spans="1:22" x14ac:dyDescent="0.2">
      <c r="A2680" s="1">
        <v>29184</v>
      </c>
      <c r="B2680">
        <v>1979</v>
      </c>
      <c r="C2680">
        <f>_xlfn.MAXIFS(Table1[ScheduleWeekWritten],Table1[ScheduleSeason],Table1[[#This Row],[ScheduleSeason]])</f>
        <v>16</v>
      </c>
      <c r="D2680">
        <v>13</v>
      </c>
      <c r="E2680" cm="1">
        <f t="array" ref="E2680">_xlfn.XLOOKUP(Table1[[#This Row],[ScheduleWeekWritten]],Table3[Game],100+Table3[Increase],Table1[[#This Row],[ScheduleWeekWritten]])</f>
        <v>13</v>
      </c>
      <c r="F2680" t="b">
        <v>0</v>
      </c>
      <c r="G2680" t="s">
        <v>49</v>
      </c>
      <c r="H2680">
        <v>33</v>
      </c>
      <c r="I2680">
        <v>30</v>
      </c>
      <c r="J2680" t="s">
        <v>62</v>
      </c>
      <c r="K2680" t="s">
        <v>51</v>
      </c>
      <c r="L2680" t="str">
        <f>_xlfn.XLOOKUP(Table1[[#This Row],[TeamFavoriteID]],Table2[team_id],Table2[team_name],_xlfn.XLOOKUP(Table1[[#This Row],[TeamFavoriteID]],Table2[team_id_pfr],Table2[team_name],"Even"))</f>
        <v>Pittsburgh Steelers</v>
      </c>
      <c r="M2680">
        <v>-10</v>
      </c>
      <c r="N2680">
        <f>IF(Table1[[#This Row],[TeamFavorite]]=Table1[[#This Row],[TeamHome]],Table1[[#This Row],[ScoreAway]]-Table1[[#This Row],[ScoreHome]],Table1[[#This Row],[ScoreHome]]-Table1[[#This Row],[ScoreAway]])</f>
        <v>-3</v>
      </c>
      <c r="O2680">
        <f>IF(Table1[[#This Row],[SpreadActual]]&lt;Table1[[#This Row],[SpreadFavorite]],1,0)</f>
        <v>0</v>
      </c>
      <c r="P2680">
        <v>42</v>
      </c>
      <c r="Q2680" t="s">
        <v>113</v>
      </c>
      <c r="R2680" t="b">
        <v>0</v>
      </c>
      <c r="S2680">
        <v>49</v>
      </c>
      <c r="T2680">
        <v>6</v>
      </c>
      <c r="U2680">
        <v>79</v>
      </c>
    </row>
    <row r="2681" spans="1:22" x14ac:dyDescent="0.2">
      <c r="A2681" s="1">
        <v>29184</v>
      </c>
      <c r="B2681">
        <v>1979</v>
      </c>
      <c r="C2681">
        <f>_xlfn.MAXIFS(Table1[ScheduleWeekWritten],Table1[ScheduleSeason],Table1[[#This Row],[ScheduleSeason]])</f>
        <v>16</v>
      </c>
      <c r="D2681">
        <v>13</v>
      </c>
      <c r="E2681" cm="1">
        <f t="array" ref="E2681">_xlfn.XLOOKUP(Table1[[#This Row],[ScheduleWeekWritten]],Table3[Game],100+Table3[Increase],Table1[[#This Row],[ScheduleWeekWritten]])</f>
        <v>13</v>
      </c>
      <c r="F2681" t="b">
        <v>0</v>
      </c>
      <c r="G2681" t="s">
        <v>27</v>
      </c>
      <c r="H2681">
        <v>28</v>
      </c>
      <c r="I2681">
        <v>7</v>
      </c>
      <c r="J2681" t="s">
        <v>42</v>
      </c>
      <c r="K2681" t="s">
        <v>29</v>
      </c>
      <c r="L2681" t="str">
        <f>_xlfn.XLOOKUP(Table1[[#This Row],[TeamFavoriteID]],Table2[team_id],Table2[team_name],_xlfn.XLOOKUP(Table1[[#This Row],[TeamFavoriteID]],Table2[team_id_pfr],Table2[team_name],"Even"))</f>
        <v>Los Angeles Chargers</v>
      </c>
      <c r="M2681">
        <v>-10</v>
      </c>
      <c r="N2681">
        <f>IF(Table1[[#This Row],[TeamFavorite]]=Table1[[#This Row],[TeamHome]],Table1[[#This Row],[ScoreAway]]-Table1[[#This Row],[ScoreHome]],Table1[[#This Row],[ScoreHome]]-Table1[[#This Row],[ScoreAway]])</f>
        <v>21</v>
      </c>
      <c r="O2681">
        <f>IF(Table1[[#This Row],[SpreadActual]]&lt;Table1[[#This Row],[SpreadFavorite]],1,0)</f>
        <v>0</v>
      </c>
      <c r="P2681">
        <v>38</v>
      </c>
      <c r="Q2681" t="s">
        <v>94</v>
      </c>
      <c r="R2681" t="b">
        <v>0</v>
      </c>
      <c r="S2681">
        <v>60</v>
      </c>
      <c r="T2681">
        <v>5</v>
      </c>
      <c r="U2681">
        <v>70</v>
      </c>
    </row>
    <row r="2682" spans="1:22" x14ac:dyDescent="0.2">
      <c r="A2682" s="1">
        <v>29184</v>
      </c>
      <c r="B2682">
        <v>1979</v>
      </c>
      <c r="C2682">
        <f>_xlfn.MAXIFS(Table1[ScheduleWeekWritten],Table1[ScheduleSeason],Table1[[#This Row],[ScheduleSeason]])</f>
        <v>16</v>
      </c>
      <c r="D2682">
        <v>13</v>
      </c>
      <c r="E2682" cm="1">
        <f t="array" ref="E2682">_xlfn.XLOOKUP(Table1[[#This Row],[ScheduleWeekWritten]],Table3[Game],100+Table3[Increase],Table1[[#This Row],[ScheduleWeekWritten]])</f>
        <v>13</v>
      </c>
      <c r="F2682" t="b">
        <v>0</v>
      </c>
      <c r="G2682" t="s">
        <v>53</v>
      </c>
      <c r="H2682">
        <v>20</v>
      </c>
      <c r="I2682">
        <v>26</v>
      </c>
      <c r="J2682" t="s">
        <v>39</v>
      </c>
      <c r="K2682" t="s">
        <v>40</v>
      </c>
      <c r="L2682" t="str">
        <f>_xlfn.XLOOKUP(Table1[[#This Row],[TeamFavoriteID]],Table2[team_id],Table2[team_name],_xlfn.XLOOKUP(Table1[[#This Row],[TeamFavoriteID]],Table2[team_id_pfr],Table2[team_name],"Even"))</f>
        <v>Los Angeles Rams</v>
      </c>
      <c r="M2682">
        <v>-6</v>
      </c>
      <c r="N2682">
        <f>IF(Table1[[#This Row],[TeamFavorite]]=Table1[[#This Row],[TeamHome]],Table1[[#This Row],[ScoreAway]]-Table1[[#This Row],[ScoreHome]],Table1[[#This Row],[ScoreHome]]-Table1[[#This Row],[ScoreAway]])</f>
        <v>-6</v>
      </c>
      <c r="O2682">
        <f>IF(Table1[[#This Row],[SpreadActual]]&lt;Table1[[#This Row],[SpreadFavorite]],1,0)</f>
        <v>0</v>
      </c>
      <c r="P2682">
        <v>39</v>
      </c>
      <c r="Q2682" t="s">
        <v>118</v>
      </c>
      <c r="R2682" t="b">
        <v>0</v>
      </c>
      <c r="S2682">
        <v>55</v>
      </c>
      <c r="T2682">
        <v>10</v>
      </c>
      <c r="U2682">
        <v>80</v>
      </c>
    </row>
    <row r="2683" spans="1:22" x14ac:dyDescent="0.2">
      <c r="A2683" s="1">
        <v>29184</v>
      </c>
      <c r="B2683">
        <v>1979</v>
      </c>
      <c r="C2683">
        <f>_xlfn.MAXIFS(Table1[ScheduleWeekWritten],Table1[ScheduleSeason],Table1[[#This Row],[ScheduleSeason]])</f>
        <v>16</v>
      </c>
      <c r="D2683">
        <v>13</v>
      </c>
      <c r="E2683" cm="1">
        <f t="array" ref="E2683">_xlfn.XLOOKUP(Table1[[#This Row],[ScheduleWeekWritten]],Table3[Game],100+Table3[Increase],Table1[[#This Row],[ScheduleWeekWritten]])</f>
        <v>13</v>
      </c>
      <c r="F2683" t="b">
        <v>0</v>
      </c>
      <c r="G2683" t="s">
        <v>127</v>
      </c>
      <c r="H2683">
        <v>22</v>
      </c>
      <c r="I2683">
        <v>23</v>
      </c>
      <c r="J2683" t="s">
        <v>54</v>
      </c>
      <c r="K2683" t="s">
        <v>133</v>
      </c>
      <c r="L2683" t="str">
        <f>_xlfn.XLOOKUP(Table1[[#This Row],[TeamFavoriteID]],Table2[team_id],Table2[team_name],_xlfn.XLOOKUP(Table1[[#This Row],[TeamFavoriteID]],Table2[team_id_pfr],Table2[team_name],"Even"))</f>
        <v>Tampa Bay Buccaneers</v>
      </c>
      <c r="M2683">
        <v>-8</v>
      </c>
      <c r="N2683">
        <f>IF(Table1[[#This Row],[TeamFavorite]]=Table1[[#This Row],[TeamHome]],Table1[[#This Row],[ScoreAway]]-Table1[[#This Row],[ScoreHome]],Table1[[#This Row],[ScoreHome]]-Table1[[#This Row],[ScoreAway]])</f>
        <v>1</v>
      </c>
      <c r="O2683">
        <f>IF(Table1[[#This Row],[SpreadActual]]&lt;Table1[[#This Row],[SpreadFavorite]],1,0)</f>
        <v>0</v>
      </c>
      <c r="P2683">
        <v>36</v>
      </c>
      <c r="Q2683" t="s">
        <v>130</v>
      </c>
      <c r="R2683" t="b">
        <v>0</v>
      </c>
      <c r="S2683">
        <v>75</v>
      </c>
      <c r="T2683">
        <v>12</v>
      </c>
      <c r="U2683">
        <v>69</v>
      </c>
    </row>
    <row r="2684" spans="1:22" x14ac:dyDescent="0.2">
      <c r="A2684" s="1">
        <v>29185</v>
      </c>
      <c r="B2684">
        <v>1979</v>
      </c>
      <c r="C2684">
        <f>_xlfn.MAXIFS(Table1[ScheduleWeekWritten],Table1[ScheduleSeason],Table1[[#This Row],[ScheduleSeason]])</f>
        <v>16</v>
      </c>
      <c r="D2684">
        <v>13</v>
      </c>
      <c r="E2684" cm="1">
        <f t="array" ref="E2684">_xlfn.XLOOKUP(Table1[[#This Row],[ScheduleWeekWritten]],Table3[Game],100+Table3[Increase],Table1[[#This Row],[ScheduleWeekWritten]])</f>
        <v>13</v>
      </c>
      <c r="F2684" t="b">
        <v>0</v>
      </c>
      <c r="G2684" t="s">
        <v>128</v>
      </c>
      <c r="H2684">
        <v>30</v>
      </c>
      <c r="I2684">
        <v>7</v>
      </c>
      <c r="J2684" t="s">
        <v>31</v>
      </c>
      <c r="K2684" t="s">
        <v>132</v>
      </c>
      <c r="L2684" t="str">
        <f>_xlfn.XLOOKUP(Table1[[#This Row],[TeamFavoriteID]],Table2[team_id],Table2[team_name],_xlfn.XLOOKUP(Table1[[#This Row],[TeamFavoriteID]],Table2[team_id_pfr],Table2[team_name],"Even"))</f>
        <v>Seattle Seahawks</v>
      </c>
      <c r="M2684">
        <v>-6</v>
      </c>
      <c r="N2684">
        <f>IF(Table1[[#This Row],[TeamFavorite]]=Table1[[#This Row],[TeamHome]],Table1[[#This Row],[ScoreAway]]-Table1[[#This Row],[ScoreHome]],Table1[[#This Row],[ScoreHome]]-Table1[[#This Row],[ScoreAway]])</f>
        <v>-23</v>
      </c>
      <c r="O2684">
        <f>IF(Table1[[#This Row],[SpreadActual]]&lt;Table1[[#This Row],[SpreadFavorite]],1,0)</f>
        <v>1</v>
      </c>
      <c r="P2684">
        <v>45</v>
      </c>
      <c r="Q2684" t="s">
        <v>129</v>
      </c>
      <c r="R2684" t="b">
        <v>0</v>
      </c>
      <c r="S2684">
        <v>72</v>
      </c>
      <c r="T2684">
        <v>0</v>
      </c>
      <c r="V2684" t="s">
        <v>103</v>
      </c>
    </row>
    <row r="2685" spans="1:22" x14ac:dyDescent="0.2">
      <c r="A2685" s="1">
        <v>29188</v>
      </c>
      <c r="B2685">
        <v>1979</v>
      </c>
      <c r="C2685">
        <f>_xlfn.MAXIFS(Table1[ScheduleWeekWritten],Table1[ScheduleSeason],Table1[[#This Row],[ScheduleSeason]])</f>
        <v>16</v>
      </c>
      <c r="D2685">
        <v>14</v>
      </c>
      <c r="E2685" cm="1">
        <f t="array" ref="E2685">_xlfn.XLOOKUP(Table1[[#This Row],[ScheduleWeekWritten]],Table3[Game],100+Table3[Increase],Table1[[#This Row],[ScheduleWeekWritten]])</f>
        <v>14</v>
      </c>
      <c r="F2685" t="b">
        <v>0</v>
      </c>
      <c r="G2685" t="s">
        <v>19</v>
      </c>
      <c r="H2685">
        <v>39</v>
      </c>
      <c r="I2685">
        <v>24</v>
      </c>
      <c r="J2685" t="s">
        <v>115</v>
      </c>
      <c r="K2685" t="s">
        <v>91</v>
      </c>
      <c r="L2685" t="str">
        <f>_xlfn.XLOOKUP(Table1[[#This Row],[TeamFavoriteID]],Table2[team_id],Table2[team_name],_xlfn.XLOOKUP(Table1[[#This Row],[TeamFavoriteID]],Table2[team_id_pfr],Table2[team_name],"Even"))</f>
        <v>Miami Dolphins</v>
      </c>
      <c r="M2685">
        <v>-6</v>
      </c>
      <c r="N2685">
        <f>IF(Table1[[#This Row],[TeamFavorite]]=Table1[[#This Row],[TeamHome]],Table1[[#This Row],[ScoreAway]]-Table1[[#This Row],[ScoreHome]],Table1[[#This Row],[ScoreHome]]-Table1[[#This Row],[ScoreAway]])</f>
        <v>-15</v>
      </c>
      <c r="O2685">
        <f>IF(Table1[[#This Row],[SpreadActual]]&lt;Table1[[#This Row],[SpreadFavorite]],1,0)</f>
        <v>1</v>
      </c>
      <c r="P2685">
        <v>38</v>
      </c>
      <c r="Q2685" t="s">
        <v>22</v>
      </c>
      <c r="R2685" t="b">
        <v>0</v>
      </c>
      <c r="S2685">
        <v>73</v>
      </c>
      <c r="T2685">
        <v>11</v>
      </c>
      <c r="U2685">
        <v>87</v>
      </c>
    </row>
    <row r="2686" spans="1:22" x14ac:dyDescent="0.2">
      <c r="A2686" s="1">
        <v>29191</v>
      </c>
      <c r="B2686">
        <v>1979</v>
      </c>
      <c r="C2686">
        <f>_xlfn.MAXIFS(Table1[ScheduleWeekWritten],Table1[ScheduleSeason],Table1[[#This Row],[ScheduleSeason]])</f>
        <v>16</v>
      </c>
      <c r="D2686">
        <v>14</v>
      </c>
      <c r="E2686" cm="1">
        <f t="array" ref="E2686">_xlfn.XLOOKUP(Table1[[#This Row],[ScheduleWeekWritten]],Table3[Game],100+Table3[Increase],Table1[[#This Row],[ScheduleWeekWritten]])</f>
        <v>14</v>
      </c>
      <c r="F2686" t="b">
        <v>0</v>
      </c>
      <c r="G2686" t="s">
        <v>28</v>
      </c>
      <c r="H2686">
        <v>16</v>
      </c>
      <c r="I2686">
        <v>19</v>
      </c>
      <c r="J2686" t="s">
        <v>24</v>
      </c>
      <c r="K2686" t="s">
        <v>88</v>
      </c>
      <c r="L2686" t="str">
        <f>_xlfn.XLOOKUP(Table1[[#This Row],[TeamFavoriteID]],Table2[team_id],Table2[team_name],_xlfn.XLOOKUP(Table1[[#This Row],[TeamFavoriteID]],Table2[team_id_pfr],Table2[team_name],"Even"))</f>
        <v>Denver Broncos</v>
      </c>
      <c r="M2686">
        <v>-2</v>
      </c>
      <c r="N2686">
        <f>IF(Table1[[#This Row],[TeamFavorite]]=Table1[[#This Row],[TeamHome]],Table1[[#This Row],[ScoreAway]]-Table1[[#This Row],[ScoreHome]],Table1[[#This Row],[ScoreHome]]-Table1[[#This Row],[ScoreAway]])</f>
        <v>-3</v>
      </c>
      <c r="O2686">
        <f>IF(Table1[[#This Row],[SpreadActual]]&lt;Table1[[#This Row],[SpreadFavorite]],1,0)</f>
        <v>1</v>
      </c>
      <c r="P2686">
        <v>36</v>
      </c>
      <c r="Q2686" t="s">
        <v>123</v>
      </c>
      <c r="R2686" t="b">
        <v>0</v>
      </c>
      <c r="S2686">
        <v>25</v>
      </c>
      <c r="T2686">
        <v>14</v>
      </c>
      <c r="U2686">
        <v>80</v>
      </c>
    </row>
    <row r="2687" spans="1:22" x14ac:dyDescent="0.2">
      <c r="A2687" s="1">
        <v>29191</v>
      </c>
      <c r="B2687">
        <v>1979</v>
      </c>
      <c r="C2687">
        <f>_xlfn.MAXIFS(Table1[ScheduleWeekWritten],Table1[ScheduleSeason],Table1[[#This Row],[ScheduleSeason]])</f>
        <v>16</v>
      </c>
      <c r="D2687">
        <v>14</v>
      </c>
      <c r="E2687" cm="1">
        <f t="array" ref="E2687">_xlfn.XLOOKUP(Table1[[#This Row],[ScheduleWeekWritten]],Table3[Game],100+Table3[Increase],Table1[[#This Row],[ScheduleWeekWritten]])</f>
        <v>14</v>
      </c>
      <c r="F2687" t="b">
        <v>0</v>
      </c>
      <c r="G2687" t="s">
        <v>62</v>
      </c>
      <c r="H2687">
        <v>14</v>
      </c>
      <c r="I2687">
        <v>7</v>
      </c>
      <c r="J2687" t="s">
        <v>23</v>
      </c>
      <c r="K2687" t="s">
        <v>63</v>
      </c>
      <c r="L2687" t="str">
        <f>_xlfn.XLOOKUP(Table1[[#This Row],[TeamFavoriteID]],Table2[team_id],Table2[team_name],_xlfn.XLOOKUP(Table1[[#This Row],[TeamFavoriteID]],Table2[team_id_pfr],Table2[team_name],"Even"))</f>
        <v>Cleveland Browns</v>
      </c>
      <c r="M2687">
        <v>-1</v>
      </c>
      <c r="N2687">
        <f>IF(Table1[[#This Row],[TeamFavorite]]=Table1[[#This Row],[TeamHome]],Table1[[#This Row],[ScoreAway]]-Table1[[#This Row],[ScoreHome]],Table1[[#This Row],[ScoreHome]]-Table1[[#This Row],[ScoreAway]])</f>
        <v>-7</v>
      </c>
      <c r="O2687">
        <f>IF(Table1[[#This Row],[SpreadActual]]&lt;Table1[[#This Row],[SpreadFavorite]],1,0)</f>
        <v>1</v>
      </c>
      <c r="P2687">
        <v>44</v>
      </c>
      <c r="Q2687" t="s">
        <v>66</v>
      </c>
      <c r="R2687" t="b">
        <v>0</v>
      </c>
      <c r="S2687">
        <v>28</v>
      </c>
      <c r="T2687">
        <v>15</v>
      </c>
      <c r="U2687">
        <v>70</v>
      </c>
    </row>
    <row r="2688" spans="1:22" x14ac:dyDescent="0.2">
      <c r="A2688" s="1">
        <v>29191</v>
      </c>
      <c r="B2688">
        <v>1979</v>
      </c>
      <c r="C2688">
        <f>_xlfn.MAXIFS(Table1[ScheduleWeekWritten],Table1[ScheduleSeason],Table1[[#This Row],[ScheduleSeason]])</f>
        <v>16</v>
      </c>
      <c r="D2688">
        <v>14</v>
      </c>
      <c r="E2688" cm="1">
        <f t="array" ref="E2688">_xlfn.XLOOKUP(Table1[[#This Row],[ScheduleWeekWritten]],Table3[Game],100+Table3[Increase],Table1[[#This Row],[ScheduleWeekWritten]])</f>
        <v>14</v>
      </c>
      <c r="F2688" t="b">
        <v>0</v>
      </c>
      <c r="G2688" t="s">
        <v>67</v>
      </c>
      <c r="H2688">
        <v>28</v>
      </c>
      <c r="I2688">
        <v>7</v>
      </c>
      <c r="J2688" t="s">
        <v>50</v>
      </c>
      <c r="K2688" t="s">
        <v>68</v>
      </c>
      <c r="L2688" t="str">
        <f>_xlfn.XLOOKUP(Table1[[#This Row],[TeamFavoriteID]],Table2[team_id],Table2[team_name],_xlfn.XLOOKUP(Table1[[#This Row],[TeamFavoriteID]],Table2[team_id_pfr],Table2[team_name],"Even"))</f>
        <v>Dallas Cowboys</v>
      </c>
      <c r="M2688">
        <v>-11</v>
      </c>
      <c r="N2688">
        <f>IF(Table1[[#This Row],[TeamFavorite]]=Table1[[#This Row],[TeamHome]],Table1[[#This Row],[ScoreAway]]-Table1[[#This Row],[ScoreHome]],Table1[[#This Row],[ScoreHome]]-Table1[[#This Row],[ScoreAway]])</f>
        <v>-21</v>
      </c>
      <c r="O2688">
        <f>IF(Table1[[#This Row],[SpreadActual]]&lt;Table1[[#This Row],[SpreadFavorite]],1,0)</f>
        <v>1</v>
      </c>
      <c r="P2688">
        <v>38</v>
      </c>
      <c r="Q2688" t="s">
        <v>119</v>
      </c>
      <c r="R2688" t="b">
        <v>0</v>
      </c>
      <c r="S2688">
        <v>41</v>
      </c>
      <c r="T2688">
        <v>7</v>
      </c>
      <c r="U2688">
        <v>39</v>
      </c>
    </row>
    <row r="2689" spans="1:22" x14ac:dyDescent="0.2">
      <c r="A2689" s="1">
        <v>29191</v>
      </c>
      <c r="B2689">
        <v>1979</v>
      </c>
      <c r="C2689">
        <f>_xlfn.MAXIFS(Table1[ScheduleWeekWritten],Table1[ScheduleSeason],Table1[[#This Row],[ScheduleSeason]])</f>
        <v>16</v>
      </c>
      <c r="D2689">
        <v>14</v>
      </c>
      <c r="E2689" cm="1">
        <f t="array" ref="E2689">_xlfn.XLOOKUP(Table1[[#This Row],[ScheduleWeekWritten]],Table3[Game],100+Table3[Increase],Table1[[#This Row],[ScheduleWeekWritten]])</f>
        <v>14</v>
      </c>
      <c r="F2689" t="b">
        <v>0</v>
      </c>
      <c r="G2689" t="s">
        <v>42</v>
      </c>
      <c r="H2689">
        <v>37</v>
      </c>
      <c r="I2689">
        <v>21</v>
      </c>
      <c r="J2689" t="s">
        <v>128</v>
      </c>
      <c r="K2689" t="s">
        <v>132</v>
      </c>
      <c r="L2689" t="str">
        <f>_xlfn.XLOOKUP(Table1[[#This Row],[TeamFavoriteID]],Table2[team_id],Table2[team_name],_xlfn.XLOOKUP(Table1[[#This Row],[TeamFavoriteID]],Table2[team_id_pfr],Table2[team_name],"Even"))</f>
        <v>Seattle Seahawks</v>
      </c>
      <c r="M2689">
        <v>-1</v>
      </c>
      <c r="N2689">
        <f>IF(Table1[[#This Row],[TeamFavorite]]=Table1[[#This Row],[TeamHome]],Table1[[#This Row],[ScoreAway]]-Table1[[#This Row],[ScoreHome]],Table1[[#This Row],[ScoreHome]]-Table1[[#This Row],[ScoreAway]])</f>
        <v>16</v>
      </c>
      <c r="O2689">
        <f>IF(Table1[[#This Row],[SpreadActual]]&lt;Table1[[#This Row],[SpreadFavorite]],1,0)</f>
        <v>0</v>
      </c>
      <c r="P2689">
        <v>41</v>
      </c>
      <c r="Q2689" t="s">
        <v>117</v>
      </c>
      <c r="R2689" t="b">
        <v>0</v>
      </c>
      <c r="S2689">
        <v>21</v>
      </c>
      <c r="T2689">
        <v>10</v>
      </c>
      <c r="U2689">
        <v>51</v>
      </c>
    </row>
    <row r="2690" spans="1:22" x14ac:dyDescent="0.2">
      <c r="A2690" s="1">
        <v>29191</v>
      </c>
      <c r="B2690">
        <v>1979</v>
      </c>
      <c r="C2690">
        <f>_xlfn.MAXIFS(Table1[ScheduleWeekWritten],Table1[ScheduleSeason],Table1[[#This Row],[ScheduleSeason]])</f>
        <v>16</v>
      </c>
      <c r="D2690">
        <v>14</v>
      </c>
      <c r="E2690" cm="1">
        <f t="array" ref="E2690">_xlfn.XLOOKUP(Table1[[#This Row],[ScheduleWeekWritten]],Table3[Game],100+Table3[Increase],Table1[[#This Row],[ScheduleWeekWritten]])</f>
        <v>14</v>
      </c>
      <c r="F2690" t="b">
        <v>0</v>
      </c>
      <c r="G2690" t="s">
        <v>39</v>
      </c>
      <c r="H2690">
        <v>27</v>
      </c>
      <c r="I2690">
        <v>21</v>
      </c>
      <c r="J2690" t="s">
        <v>54</v>
      </c>
      <c r="K2690" t="s">
        <v>40</v>
      </c>
      <c r="L2690" t="str">
        <f>_xlfn.XLOOKUP(Table1[[#This Row],[TeamFavoriteID]],Table2[team_id],Table2[team_name],_xlfn.XLOOKUP(Table1[[#This Row],[TeamFavoriteID]],Table2[team_id_pfr],Table2[team_name],"Even"))</f>
        <v>Los Angeles Rams</v>
      </c>
      <c r="M2690">
        <v>-7</v>
      </c>
      <c r="N2690">
        <f>IF(Table1[[#This Row],[TeamFavorite]]=Table1[[#This Row],[TeamHome]],Table1[[#This Row],[ScoreAway]]-Table1[[#This Row],[ScoreHome]],Table1[[#This Row],[ScoreHome]]-Table1[[#This Row],[ScoreAway]])</f>
        <v>-6</v>
      </c>
      <c r="O2690">
        <f>IF(Table1[[#This Row],[SpreadActual]]&lt;Table1[[#This Row],[SpreadFavorite]],1,0)</f>
        <v>0</v>
      </c>
      <c r="P2690">
        <v>38</v>
      </c>
      <c r="Q2690" t="s">
        <v>135</v>
      </c>
      <c r="R2690" t="b">
        <v>0</v>
      </c>
      <c r="S2690">
        <v>64</v>
      </c>
      <c r="T2690">
        <v>9</v>
      </c>
      <c r="U2690">
        <v>32</v>
      </c>
    </row>
    <row r="2691" spans="1:22" x14ac:dyDescent="0.2">
      <c r="A2691" s="1">
        <v>29191</v>
      </c>
      <c r="B2691">
        <v>1979</v>
      </c>
      <c r="C2691">
        <f>_xlfn.MAXIFS(Table1[ScheduleWeekWritten],Table1[ScheduleSeason],Table1[[#This Row],[ScheduleSeason]])</f>
        <v>16</v>
      </c>
      <c r="D2691">
        <v>14</v>
      </c>
      <c r="E2691" cm="1">
        <f t="array" ref="E2691">_xlfn.XLOOKUP(Table1[[#This Row],[ScheduleWeekWritten]],Table3[Game],100+Table3[Increase],Table1[[#This Row],[ScheduleWeekWritten]])</f>
        <v>14</v>
      </c>
      <c r="F2691" t="b">
        <v>0</v>
      </c>
      <c r="G2691" t="s">
        <v>31</v>
      </c>
      <c r="H2691">
        <v>30</v>
      </c>
      <c r="I2691">
        <v>17</v>
      </c>
      <c r="J2691" t="s">
        <v>34</v>
      </c>
      <c r="K2691" t="s">
        <v>32</v>
      </c>
      <c r="L2691" t="str">
        <f>_xlfn.XLOOKUP(Table1[[#This Row],[TeamFavoriteID]],Table2[team_id],Table2[team_name],_xlfn.XLOOKUP(Table1[[#This Row],[TeamFavoriteID]],Table2[team_id_pfr],Table2[team_name],"Even"))</f>
        <v>New York Jets</v>
      </c>
      <c r="M2691">
        <v>-6</v>
      </c>
      <c r="N2691">
        <f>IF(Table1[[#This Row],[TeamFavorite]]=Table1[[#This Row],[TeamHome]],Table1[[#This Row],[ScoreAway]]-Table1[[#This Row],[ScoreHome]],Table1[[#This Row],[ScoreHome]]-Table1[[#This Row],[ScoreAway]])</f>
        <v>-13</v>
      </c>
      <c r="O2691">
        <f>IF(Table1[[#This Row],[SpreadActual]]&lt;Table1[[#This Row],[SpreadFavorite]],1,0)</f>
        <v>1</v>
      </c>
      <c r="P2691">
        <v>38</v>
      </c>
      <c r="Q2691" t="s">
        <v>126</v>
      </c>
      <c r="R2691" t="b">
        <v>0</v>
      </c>
      <c r="S2691">
        <v>36</v>
      </c>
      <c r="T2691">
        <v>13</v>
      </c>
      <c r="U2691">
        <v>58</v>
      </c>
    </row>
    <row r="2692" spans="1:22" x14ac:dyDescent="0.2">
      <c r="A2692" s="1">
        <v>29191</v>
      </c>
      <c r="B2692">
        <v>1979</v>
      </c>
      <c r="C2692">
        <f>_xlfn.MAXIFS(Table1[ScheduleWeekWritten],Table1[ScheduleSeason],Table1[[#This Row],[ScheduleSeason]])</f>
        <v>16</v>
      </c>
      <c r="D2692">
        <v>14</v>
      </c>
      <c r="E2692" cm="1">
        <f t="array" ref="E2692">_xlfn.XLOOKUP(Table1[[#This Row],[ScheduleWeekWritten]],Table3[Game],100+Table3[Increase],Table1[[#This Row],[ScheduleWeekWritten]])</f>
        <v>14</v>
      </c>
      <c r="F2692" t="b">
        <v>0</v>
      </c>
      <c r="G2692" t="s">
        <v>58</v>
      </c>
      <c r="H2692">
        <v>44</v>
      </c>
      <c r="I2692">
        <v>7</v>
      </c>
      <c r="J2692" t="s">
        <v>45</v>
      </c>
      <c r="K2692" t="s">
        <v>77</v>
      </c>
      <c r="L2692" t="str">
        <f>_xlfn.XLOOKUP(Table1[[#This Row],[TeamFavoriteID]],Table2[team_id],Table2[team_name],_xlfn.XLOOKUP(Table1[[#This Row],[TeamFavoriteID]],Table2[team_id_pfr],Table2[team_name],"Even"))</f>
        <v>Philadelphia Eagles</v>
      </c>
      <c r="M2692">
        <v>-8</v>
      </c>
      <c r="N2692">
        <f>IF(Table1[[#This Row],[TeamFavorite]]=Table1[[#This Row],[TeamHome]],Table1[[#This Row],[ScoreAway]]-Table1[[#This Row],[ScoreHome]],Table1[[#This Row],[ScoreHome]]-Table1[[#This Row],[ScoreAway]])</f>
        <v>-37</v>
      </c>
      <c r="O2692">
        <f>IF(Table1[[#This Row],[SpreadActual]]&lt;Table1[[#This Row],[SpreadFavorite]],1,0)</f>
        <v>1</v>
      </c>
      <c r="P2692">
        <v>37</v>
      </c>
      <c r="Q2692" t="s">
        <v>112</v>
      </c>
      <c r="R2692" t="b">
        <v>0</v>
      </c>
      <c r="S2692">
        <v>34</v>
      </c>
      <c r="T2692">
        <v>12</v>
      </c>
      <c r="U2692">
        <v>64</v>
      </c>
    </row>
    <row r="2693" spans="1:22" x14ac:dyDescent="0.2">
      <c r="A2693" s="1">
        <v>29191</v>
      </c>
      <c r="B2693">
        <v>1979</v>
      </c>
      <c r="C2693">
        <f>_xlfn.MAXIFS(Table1[ScheduleWeekWritten],Table1[ScheduleSeason],Table1[[#This Row],[ScheduleSeason]])</f>
        <v>16</v>
      </c>
      <c r="D2693">
        <v>14</v>
      </c>
      <c r="E2693" cm="1">
        <f t="array" ref="E2693">_xlfn.XLOOKUP(Table1[[#This Row],[ScheduleWeekWritten]],Table3[Game],100+Table3[Increase],Table1[[#This Row],[ScheduleWeekWritten]])</f>
        <v>14</v>
      </c>
      <c r="F2693" t="b">
        <v>0</v>
      </c>
      <c r="G2693" t="s">
        <v>49</v>
      </c>
      <c r="H2693">
        <v>37</v>
      </c>
      <c r="I2693">
        <v>17</v>
      </c>
      <c r="J2693" t="s">
        <v>101</v>
      </c>
      <c r="K2693" t="s">
        <v>51</v>
      </c>
      <c r="L2693" t="str">
        <f>_xlfn.XLOOKUP(Table1[[#This Row],[TeamFavoriteID]],Table2[team_id],Table2[team_name],_xlfn.XLOOKUP(Table1[[#This Row],[TeamFavoriteID]],Table2[team_id_pfr],Table2[team_name],"Even"))</f>
        <v>Pittsburgh Steelers</v>
      </c>
      <c r="M2693">
        <v>-14</v>
      </c>
      <c r="N2693">
        <f>IF(Table1[[#This Row],[TeamFavorite]]=Table1[[#This Row],[TeamHome]],Table1[[#This Row],[ScoreAway]]-Table1[[#This Row],[ScoreHome]],Table1[[#This Row],[ScoreHome]]-Table1[[#This Row],[ScoreAway]])</f>
        <v>-20</v>
      </c>
      <c r="O2693">
        <f>IF(Table1[[#This Row],[SpreadActual]]&lt;Table1[[#This Row],[SpreadFavorite]],1,0)</f>
        <v>1</v>
      </c>
      <c r="P2693">
        <v>44</v>
      </c>
      <c r="Q2693" t="s">
        <v>113</v>
      </c>
      <c r="R2693" t="b">
        <v>0</v>
      </c>
      <c r="S2693">
        <v>28</v>
      </c>
      <c r="T2693">
        <v>12</v>
      </c>
      <c r="U2693">
        <v>59</v>
      </c>
    </row>
    <row r="2694" spans="1:22" x14ac:dyDescent="0.2">
      <c r="A2694" s="1">
        <v>29191</v>
      </c>
      <c r="B2694">
        <v>1979</v>
      </c>
      <c r="C2694">
        <f>_xlfn.MAXIFS(Table1[ScheduleWeekWritten],Table1[ScheduleSeason],Table1[[#This Row],[ScheduleSeason]])</f>
        <v>16</v>
      </c>
      <c r="D2694">
        <v>14</v>
      </c>
      <c r="E2694" cm="1">
        <f t="array" ref="E2694">_xlfn.XLOOKUP(Table1[[#This Row],[ScheduleWeekWritten]],Table3[Game],100+Table3[Increase],Table1[[#This Row],[ScheduleWeekWritten]])</f>
        <v>14</v>
      </c>
      <c r="F2694" t="b">
        <v>0</v>
      </c>
      <c r="G2694" t="s">
        <v>27</v>
      </c>
      <c r="H2694">
        <v>26</v>
      </c>
      <c r="I2694">
        <v>28</v>
      </c>
      <c r="J2694" t="s">
        <v>38</v>
      </c>
      <c r="K2694" t="s">
        <v>29</v>
      </c>
      <c r="L2694" t="str">
        <f>_xlfn.XLOOKUP(Table1[[#This Row],[TeamFavoriteID]],Table2[team_id],Table2[team_name],_xlfn.XLOOKUP(Table1[[#This Row],[TeamFavoriteID]],Table2[team_id_pfr],Table2[team_name],"Even"))</f>
        <v>Los Angeles Chargers</v>
      </c>
      <c r="M2694">
        <v>-14</v>
      </c>
      <c r="N2694">
        <f>IF(Table1[[#This Row],[TeamFavorite]]=Table1[[#This Row],[TeamHome]],Table1[[#This Row],[ScoreAway]]-Table1[[#This Row],[ScoreHome]],Table1[[#This Row],[ScoreHome]]-Table1[[#This Row],[ScoreAway]])</f>
        <v>-2</v>
      </c>
      <c r="O2694">
        <f>IF(Table1[[#This Row],[SpreadActual]]&lt;Table1[[#This Row],[SpreadFavorite]],1,0)</f>
        <v>0</v>
      </c>
      <c r="P2694">
        <v>42</v>
      </c>
      <c r="Q2694" t="s">
        <v>94</v>
      </c>
      <c r="R2694" t="b">
        <v>0</v>
      </c>
      <c r="S2694">
        <v>64</v>
      </c>
      <c r="T2694">
        <v>6</v>
      </c>
      <c r="U2694">
        <v>32</v>
      </c>
    </row>
    <row r="2695" spans="1:22" x14ac:dyDescent="0.2">
      <c r="A2695" s="1">
        <v>29191</v>
      </c>
      <c r="B2695">
        <v>1979</v>
      </c>
      <c r="C2695">
        <f>_xlfn.MAXIFS(Table1[ScheduleWeekWritten],Table1[ScheduleSeason],Table1[[#This Row],[ScheduleSeason]])</f>
        <v>16</v>
      </c>
      <c r="D2695">
        <v>14</v>
      </c>
      <c r="E2695" cm="1">
        <f t="array" ref="E2695">_xlfn.XLOOKUP(Table1[[#This Row],[ScheduleWeekWritten]],Table3[Game],100+Table3[Increase],Table1[[#This Row],[ScheduleWeekWritten]])</f>
        <v>14</v>
      </c>
      <c r="F2695" t="b">
        <v>0</v>
      </c>
      <c r="G2695" t="s">
        <v>57</v>
      </c>
      <c r="H2695">
        <v>13</v>
      </c>
      <c r="I2695">
        <v>10</v>
      </c>
      <c r="J2695" t="s">
        <v>53</v>
      </c>
      <c r="K2695" t="s">
        <v>59</v>
      </c>
      <c r="L2695" t="str">
        <f>_xlfn.XLOOKUP(Table1[[#This Row],[TeamFavoriteID]],Table2[team_id],Table2[team_name],_xlfn.XLOOKUP(Table1[[#This Row],[TeamFavoriteID]],Table2[team_id_pfr],Table2[team_name],"Even"))</f>
        <v>Arizona Cardinals</v>
      </c>
      <c r="M2695">
        <v>-6</v>
      </c>
      <c r="N2695">
        <f>IF(Table1[[#This Row],[TeamFavorite]]=Table1[[#This Row],[TeamHome]],Table1[[#This Row],[ScoreAway]]-Table1[[#This Row],[ScoreHome]],Table1[[#This Row],[ScoreHome]]-Table1[[#This Row],[ScoreAway]])</f>
        <v>3</v>
      </c>
      <c r="O2695">
        <f>IF(Table1[[#This Row],[SpreadActual]]&lt;Table1[[#This Row],[SpreadFavorite]],1,0)</f>
        <v>0</v>
      </c>
      <c r="P2695">
        <v>43</v>
      </c>
      <c r="Q2695" t="s">
        <v>60</v>
      </c>
      <c r="R2695" t="b">
        <v>0</v>
      </c>
      <c r="S2695">
        <v>23</v>
      </c>
      <c r="T2695">
        <v>9</v>
      </c>
      <c r="U2695">
        <v>71</v>
      </c>
    </row>
    <row r="2696" spans="1:22" x14ac:dyDescent="0.2">
      <c r="A2696" s="1">
        <v>29191</v>
      </c>
      <c r="B2696">
        <v>1979</v>
      </c>
      <c r="C2696">
        <f>_xlfn.MAXIFS(Table1[ScheduleWeekWritten],Table1[ScheduleSeason],Table1[[#This Row],[ScheduleSeason]])</f>
        <v>16</v>
      </c>
      <c r="D2696">
        <v>14</v>
      </c>
      <c r="E2696" cm="1">
        <f t="array" ref="E2696">_xlfn.XLOOKUP(Table1[[#This Row],[ScheduleWeekWritten]],Table3[Game],100+Table3[Increase],Table1[[#This Row],[ScheduleWeekWritten]])</f>
        <v>14</v>
      </c>
      <c r="F2696" t="b">
        <v>0</v>
      </c>
      <c r="G2696" t="s">
        <v>127</v>
      </c>
      <c r="H2696">
        <v>0</v>
      </c>
      <c r="I2696">
        <v>14</v>
      </c>
      <c r="J2696" t="s">
        <v>46</v>
      </c>
      <c r="K2696" t="s">
        <v>133</v>
      </c>
      <c r="L2696" t="str">
        <f>_xlfn.XLOOKUP(Table1[[#This Row],[TeamFavoriteID]],Table2[team_id],Table2[team_name],_xlfn.XLOOKUP(Table1[[#This Row],[TeamFavoriteID]],Table2[team_id_pfr],Table2[team_name],"Even"))</f>
        <v>Tampa Bay Buccaneers</v>
      </c>
      <c r="M2696">
        <v>-4</v>
      </c>
      <c r="N2696">
        <f>IF(Table1[[#This Row],[TeamFavorite]]=Table1[[#This Row],[TeamHome]],Table1[[#This Row],[ScoreAway]]-Table1[[#This Row],[ScoreHome]],Table1[[#This Row],[ScoreHome]]-Table1[[#This Row],[ScoreAway]])</f>
        <v>14</v>
      </c>
      <c r="O2696">
        <f>IF(Table1[[#This Row],[SpreadActual]]&lt;Table1[[#This Row],[SpreadFavorite]],1,0)</f>
        <v>0</v>
      </c>
      <c r="P2696">
        <v>36</v>
      </c>
      <c r="Q2696" t="s">
        <v>130</v>
      </c>
      <c r="R2696" t="b">
        <v>0</v>
      </c>
      <c r="S2696">
        <v>53</v>
      </c>
      <c r="T2696">
        <v>9</v>
      </c>
      <c r="U2696">
        <v>48</v>
      </c>
    </row>
    <row r="2697" spans="1:22" x14ac:dyDescent="0.2">
      <c r="A2697" s="1">
        <v>29191</v>
      </c>
      <c r="B2697">
        <v>1979</v>
      </c>
      <c r="C2697">
        <f>_xlfn.MAXIFS(Table1[ScheduleWeekWritten],Table1[ScheduleSeason],Table1[[#This Row],[ScheduleSeason]])</f>
        <v>16</v>
      </c>
      <c r="D2697">
        <v>14</v>
      </c>
      <c r="E2697" cm="1">
        <f t="array" ref="E2697">_xlfn.XLOOKUP(Table1[[#This Row],[ScheduleWeekWritten]],Table3[Game],100+Table3[Increase],Table1[[#This Row],[ScheduleWeekWritten]])</f>
        <v>14</v>
      </c>
      <c r="F2697" t="b">
        <v>0</v>
      </c>
      <c r="G2697" t="s">
        <v>61</v>
      </c>
      <c r="H2697">
        <v>38</v>
      </c>
      <c r="I2697">
        <v>21</v>
      </c>
      <c r="J2697" t="s">
        <v>33</v>
      </c>
      <c r="K2697" t="s">
        <v>85</v>
      </c>
      <c r="L2697" t="str">
        <f>_xlfn.XLOOKUP(Table1[[#This Row],[TeamFavoriteID]],Table2[team_id],Table2[team_name],_xlfn.XLOOKUP(Table1[[#This Row],[TeamFavoriteID]],Table2[team_id_pfr],Table2[team_name],"Even"))</f>
        <v>Washington Commanders</v>
      </c>
      <c r="M2697">
        <v>-9</v>
      </c>
      <c r="N2697">
        <f>IF(Table1[[#This Row],[TeamFavorite]]=Table1[[#This Row],[TeamHome]],Table1[[#This Row],[ScoreAway]]-Table1[[#This Row],[ScoreHome]],Table1[[#This Row],[ScoreHome]]-Table1[[#This Row],[ScoreAway]])</f>
        <v>17</v>
      </c>
      <c r="O2697">
        <f>IF(Table1[[#This Row],[SpreadActual]]&lt;Table1[[#This Row],[SpreadFavorite]],1,0)</f>
        <v>0</v>
      </c>
      <c r="P2697">
        <v>34</v>
      </c>
      <c r="Q2697" t="s">
        <v>64</v>
      </c>
      <c r="R2697" t="b">
        <v>0</v>
      </c>
      <c r="S2697">
        <v>39</v>
      </c>
      <c r="T2697">
        <v>15</v>
      </c>
      <c r="U2697">
        <v>54</v>
      </c>
    </row>
    <row r="2698" spans="1:22" x14ac:dyDescent="0.2">
      <c r="A2698" s="1">
        <v>29192</v>
      </c>
      <c r="B2698">
        <v>1979</v>
      </c>
      <c r="C2698">
        <f>_xlfn.MAXIFS(Table1[ScheduleWeekWritten],Table1[ScheduleSeason],Table1[[#This Row],[ScheduleSeason]])</f>
        <v>16</v>
      </c>
      <c r="D2698">
        <v>14</v>
      </c>
      <c r="E2698" cm="1">
        <f t="array" ref="E2698">_xlfn.XLOOKUP(Table1[[#This Row],[ScheduleWeekWritten]],Table3[Game],100+Table3[Increase],Table1[[#This Row],[ScheduleWeekWritten]])</f>
        <v>14</v>
      </c>
      <c r="F2698" t="b">
        <v>0</v>
      </c>
      <c r="G2698" t="s">
        <v>95</v>
      </c>
      <c r="H2698">
        <v>35</v>
      </c>
      <c r="I2698">
        <v>42</v>
      </c>
      <c r="J2698" t="s">
        <v>20</v>
      </c>
      <c r="K2698" t="s">
        <v>98</v>
      </c>
      <c r="L2698" t="str">
        <f>_xlfn.XLOOKUP(Table1[[#This Row],[TeamFavoriteID]],Table2[team_id],Table2[team_name],_xlfn.XLOOKUP(Table1[[#This Row],[TeamFavoriteID]],Table2[team_id_pfr],Table2[team_name],"Even"))</f>
        <v>New Orleans Saints</v>
      </c>
      <c r="M2698">
        <v>-3</v>
      </c>
      <c r="N2698">
        <f>IF(Table1[[#This Row],[TeamFavorite]]=Table1[[#This Row],[TeamHome]],Table1[[#This Row],[ScoreAway]]-Table1[[#This Row],[ScoreHome]],Table1[[#This Row],[ScoreHome]]-Table1[[#This Row],[ScoreAway]])</f>
        <v>7</v>
      </c>
      <c r="O2698">
        <f>IF(Table1[[#This Row],[SpreadActual]]&lt;Table1[[#This Row],[SpreadFavorite]],1,0)</f>
        <v>0</v>
      </c>
      <c r="P2698">
        <v>43</v>
      </c>
      <c r="Q2698" t="s">
        <v>124</v>
      </c>
      <c r="R2698" t="b">
        <v>0</v>
      </c>
      <c r="S2698">
        <v>72</v>
      </c>
      <c r="T2698">
        <v>0</v>
      </c>
      <c r="V2698" t="s">
        <v>103</v>
      </c>
    </row>
    <row r="2699" spans="1:22" x14ac:dyDescent="0.2">
      <c r="A2699" s="1">
        <v>29197</v>
      </c>
      <c r="B2699">
        <v>1979</v>
      </c>
      <c r="C2699">
        <f>_xlfn.MAXIFS(Table1[ScheduleWeekWritten],Table1[ScheduleSeason],Table1[[#This Row],[ScheduleSeason]])</f>
        <v>16</v>
      </c>
      <c r="D2699">
        <v>15</v>
      </c>
      <c r="E2699" cm="1">
        <f t="array" ref="E2699">_xlfn.XLOOKUP(Table1[[#This Row],[ScheduleWeekWritten]],Table3[Game],100+Table3[Increase],Table1[[#This Row],[ScheduleWeekWritten]])</f>
        <v>15</v>
      </c>
      <c r="F2699" t="b">
        <v>0</v>
      </c>
      <c r="G2699" t="s">
        <v>58</v>
      </c>
      <c r="H2699">
        <v>17</v>
      </c>
      <c r="I2699">
        <v>24</v>
      </c>
      <c r="J2699" t="s">
        <v>67</v>
      </c>
      <c r="K2699" t="s">
        <v>68</v>
      </c>
      <c r="L2699" t="str">
        <f>_xlfn.XLOOKUP(Table1[[#This Row],[TeamFavoriteID]],Table2[team_id],Table2[team_name],_xlfn.XLOOKUP(Table1[[#This Row],[TeamFavoriteID]],Table2[team_id_pfr],Table2[team_name],"Even"))</f>
        <v>Dallas Cowboys</v>
      </c>
      <c r="M2699">
        <v>-3</v>
      </c>
      <c r="N2699">
        <f>IF(Table1[[#This Row],[TeamFavorite]]=Table1[[#This Row],[TeamHome]],Table1[[#This Row],[ScoreAway]]-Table1[[#This Row],[ScoreHome]],Table1[[#This Row],[ScoreHome]]-Table1[[#This Row],[ScoreAway]])</f>
        <v>-7</v>
      </c>
      <c r="O2699">
        <f>IF(Table1[[#This Row],[SpreadActual]]&lt;Table1[[#This Row],[SpreadFavorite]],1,0)</f>
        <v>1</v>
      </c>
      <c r="P2699">
        <v>40</v>
      </c>
      <c r="Q2699" t="s">
        <v>112</v>
      </c>
      <c r="R2699" t="b">
        <v>0</v>
      </c>
      <c r="S2699">
        <v>44</v>
      </c>
      <c r="T2699">
        <v>21</v>
      </c>
      <c r="U2699">
        <v>56</v>
      </c>
    </row>
    <row r="2700" spans="1:22" x14ac:dyDescent="0.2">
      <c r="A2700" s="1">
        <v>29197</v>
      </c>
      <c r="B2700">
        <v>1979</v>
      </c>
      <c r="C2700">
        <f>_xlfn.MAXIFS(Table1[ScheduleWeekWritten],Table1[ScheduleSeason],Table1[[#This Row],[ScheduleSeason]])</f>
        <v>16</v>
      </c>
      <c r="D2700">
        <v>15</v>
      </c>
      <c r="E2700" cm="1">
        <f t="array" ref="E2700">_xlfn.XLOOKUP(Table1[[#This Row],[ScheduleWeekWritten]],Table3[Game],100+Table3[Increase],Table1[[#This Row],[ScheduleWeekWritten]])</f>
        <v>15</v>
      </c>
      <c r="F2700" t="b">
        <v>0</v>
      </c>
      <c r="G2700" t="s">
        <v>128</v>
      </c>
      <c r="H2700">
        <v>28</v>
      </c>
      <c r="I2700">
        <v>23</v>
      </c>
      <c r="J2700" t="s">
        <v>24</v>
      </c>
      <c r="K2700" t="s">
        <v>88</v>
      </c>
      <c r="L2700" t="str">
        <f>_xlfn.XLOOKUP(Table1[[#This Row],[TeamFavoriteID]],Table2[team_id],Table2[team_name],_xlfn.XLOOKUP(Table1[[#This Row],[TeamFavoriteID]],Table2[team_id_pfr],Table2[team_name],"Even"))</f>
        <v>Denver Broncos</v>
      </c>
      <c r="M2700">
        <v>-3</v>
      </c>
      <c r="N2700">
        <f>IF(Table1[[#This Row],[TeamFavorite]]=Table1[[#This Row],[TeamHome]],Table1[[#This Row],[ScoreAway]]-Table1[[#This Row],[ScoreHome]],Table1[[#This Row],[ScoreHome]]-Table1[[#This Row],[ScoreAway]])</f>
        <v>5</v>
      </c>
      <c r="O2700">
        <f>IF(Table1[[#This Row],[SpreadActual]]&lt;Table1[[#This Row],[SpreadFavorite]],1,0)</f>
        <v>0</v>
      </c>
      <c r="P2700">
        <v>39</v>
      </c>
      <c r="Q2700" t="s">
        <v>129</v>
      </c>
      <c r="R2700" t="b">
        <v>0</v>
      </c>
      <c r="S2700">
        <v>72</v>
      </c>
      <c r="T2700">
        <v>0</v>
      </c>
      <c r="V2700" t="s">
        <v>103</v>
      </c>
    </row>
    <row r="2701" spans="1:22" x14ac:dyDescent="0.2">
      <c r="A2701" s="1">
        <v>29198</v>
      </c>
      <c r="B2701">
        <v>1979</v>
      </c>
      <c r="C2701">
        <f>_xlfn.MAXIFS(Table1[ScheduleWeekWritten],Table1[ScheduleSeason],Table1[[#This Row],[ScheduleSeason]])</f>
        <v>16</v>
      </c>
      <c r="D2701">
        <v>15</v>
      </c>
      <c r="E2701" cm="1">
        <f t="array" ref="E2701">_xlfn.XLOOKUP(Table1[[#This Row],[ScheduleWeekWritten]],Table3[Game],100+Table3[Increase],Table1[[#This Row],[ScheduleWeekWritten]])</f>
        <v>15</v>
      </c>
      <c r="F2701" t="b">
        <v>0</v>
      </c>
      <c r="G2701" t="s">
        <v>38</v>
      </c>
      <c r="H2701">
        <v>13</v>
      </c>
      <c r="I2701">
        <v>34</v>
      </c>
      <c r="J2701" t="s">
        <v>39</v>
      </c>
      <c r="K2701" t="s">
        <v>40</v>
      </c>
      <c r="L2701" t="str">
        <f>_xlfn.XLOOKUP(Table1[[#This Row],[TeamFavoriteID]],Table2[team_id],Table2[team_name],_xlfn.XLOOKUP(Table1[[#This Row],[TeamFavoriteID]],Table2[team_id_pfr],Table2[team_name],"Even"))</f>
        <v>Los Angeles Rams</v>
      </c>
      <c r="M2701">
        <v>-3</v>
      </c>
      <c r="N2701">
        <f>IF(Table1[[#This Row],[TeamFavorite]]=Table1[[#This Row],[TeamHome]],Table1[[#This Row],[ScoreAway]]-Table1[[#This Row],[ScoreHome]],Table1[[#This Row],[ScoreHome]]-Table1[[#This Row],[ScoreAway]])</f>
        <v>-21</v>
      </c>
      <c r="O2701">
        <f>IF(Table1[[#This Row],[SpreadActual]]&lt;Table1[[#This Row],[SpreadFavorite]],1,0)</f>
        <v>1</v>
      </c>
      <c r="P2701">
        <v>39</v>
      </c>
      <c r="Q2701" t="s">
        <v>41</v>
      </c>
      <c r="R2701" t="b">
        <v>0</v>
      </c>
      <c r="S2701">
        <v>42</v>
      </c>
      <c r="T2701">
        <v>11</v>
      </c>
      <c r="U2701">
        <v>41</v>
      </c>
    </row>
    <row r="2702" spans="1:22" x14ac:dyDescent="0.2">
      <c r="A2702" s="1">
        <v>29198</v>
      </c>
      <c r="B2702">
        <v>1979</v>
      </c>
      <c r="C2702">
        <f>_xlfn.MAXIFS(Table1[ScheduleWeekWritten],Table1[ScheduleSeason],Table1[[#This Row],[ScheduleSeason]])</f>
        <v>16</v>
      </c>
      <c r="D2702">
        <v>15</v>
      </c>
      <c r="E2702" cm="1">
        <f t="array" ref="E2702">_xlfn.XLOOKUP(Table1[[#This Row],[ScheduleWeekWritten]],Table3[Game],100+Table3[Increase],Table1[[#This Row],[ScheduleWeekWritten]])</f>
        <v>15</v>
      </c>
      <c r="F2702" t="b">
        <v>0</v>
      </c>
      <c r="G2702" t="s">
        <v>34</v>
      </c>
      <c r="H2702">
        <v>7</v>
      </c>
      <c r="I2702">
        <v>10</v>
      </c>
      <c r="J2702" t="s">
        <v>42</v>
      </c>
      <c r="K2702" t="s">
        <v>89</v>
      </c>
      <c r="L2702" t="str">
        <f>_xlfn.XLOOKUP(Table1[[#This Row],[TeamFavoriteID]],Table2[team_id],Table2[team_name],_xlfn.XLOOKUP(Table1[[#This Row],[TeamFavoriteID]],Table2[team_id_pfr],Table2[team_name],"Even"))</f>
        <v>Even</v>
      </c>
      <c r="M2702">
        <v>0</v>
      </c>
      <c r="N2702">
        <f>IF(Table1[[#This Row],[TeamFavorite]]=Table1[[#This Row],[TeamHome]],Table1[[#This Row],[ScoreAway]]-Table1[[#This Row],[ScoreHome]],Table1[[#This Row],[ScoreHome]]-Table1[[#This Row],[ScoreAway]])</f>
        <v>-3</v>
      </c>
      <c r="O2702">
        <f>IF(Table1[[#This Row],[SpreadActual]]&lt;Table1[[#This Row],[SpreadFavorite]],1,0)</f>
        <v>1</v>
      </c>
      <c r="P2702">
        <v>36</v>
      </c>
      <c r="Q2702" t="s">
        <v>80</v>
      </c>
      <c r="R2702" t="b">
        <v>0</v>
      </c>
      <c r="S2702">
        <v>35</v>
      </c>
      <c r="T2702">
        <v>11</v>
      </c>
      <c r="U2702">
        <v>46</v>
      </c>
    </row>
    <row r="2703" spans="1:22" x14ac:dyDescent="0.2">
      <c r="A2703" s="1">
        <v>29198</v>
      </c>
      <c r="B2703">
        <v>1979</v>
      </c>
      <c r="C2703">
        <f>_xlfn.MAXIFS(Table1[ScheduleWeekWritten],Table1[ScheduleSeason],Table1[[#This Row],[ScheduleSeason]])</f>
        <v>16</v>
      </c>
      <c r="D2703">
        <v>15</v>
      </c>
      <c r="E2703" cm="1">
        <f t="array" ref="E2703">_xlfn.XLOOKUP(Table1[[#This Row],[ScheduleWeekWritten]],Table3[Game],100+Table3[Increase],Table1[[#This Row],[ScheduleWeekWritten]])</f>
        <v>15</v>
      </c>
      <c r="F2703" t="b">
        <v>0</v>
      </c>
      <c r="G2703" t="s">
        <v>45</v>
      </c>
      <c r="H2703">
        <v>10</v>
      </c>
      <c r="I2703">
        <v>28</v>
      </c>
      <c r="J2703" t="s">
        <v>19</v>
      </c>
      <c r="K2703" t="s">
        <v>91</v>
      </c>
      <c r="L2703" t="str">
        <f>_xlfn.XLOOKUP(Table1[[#This Row],[TeamFavoriteID]],Table2[team_id],Table2[team_name],_xlfn.XLOOKUP(Table1[[#This Row],[TeamFavoriteID]],Table2[team_id_pfr],Table2[team_name],"Even"))</f>
        <v>Miami Dolphins</v>
      </c>
      <c r="M2703">
        <v>-7</v>
      </c>
      <c r="N2703">
        <f>IF(Table1[[#This Row],[TeamFavorite]]=Table1[[#This Row],[TeamHome]],Table1[[#This Row],[ScoreAway]]-Table1[[#This Row],[ScoreHome]],Table1[[#This Row],[ScoreHome]]-Table1[[#This Row],[ScoreAway]])</f>
        <v>-18</v>
      </c>
      <c r="O2703">
        <f>IF(Table1[[#This Row],[SpreadActual]]&lt;Table1[[#This Row],[SpreadFavorite]],1,0)</f>
        <v>1</v>
      </c>
      <c r="P2703">
        <v>36</v>
      </c>
      <c r="Q2703" t="s">
        <v>125</v>
      </c>
      <c r="R2703" t="b">
        <v>0</v>
      </c>
      <c r="S2703">
        <v>72</v>
      </c>
      <c r="T2703">
        <v>0</v>
      </c>
      <c r="V2703" t="s">
        <v>103</v>
      </c>
    </row>
    <row r="2704" spans="1:22" x14ac:dyDescent="0.2">
      <c r="A2704" s="1">
        <v>29198</v>
      </c>
      <c r="B2704">
        <v>1979</v>
      </c>
      <c r="C2704">
        <f>_xlfn.MAXIFS(Table1[ScheduleWeekWritten],Table1[ScheduleSeason],Table1[[#This Row],[ScheduleSeason]])</f>
        <v>16</v>
      </c>
      <c r="D2704">
        <v>15</v>
      </c>
      <c r="E2704" cm="1">
        <f t="array" ref="E2704">_xlfn.XLOOKUP(Table1[[#This Row],[ScheduleWeekWritten]],Table3[Game],100+Table3[Increase],Table1[[#This Row],[ScheduleWeekWritten]])</f>
        <v>15</v>
      </c>
      <c r="F2704" t="b">
        <v>0</v>
      </c>
      <c r="G2704" t="s">
        <v>33</v>
      </c>
      <c r="H2704">
        <v>14</v>
      </c>
      <c r="I2704">
        <v>15</v>
      </c>
      <c r="J2704" t="s">
        <v>46</v>
      </c>
      <c r="K2704" t="s">
        <v>47</v>
      </c>
      <c r="L2704" t="str">
        <f>_xlfn.XLOOKUP(Table1[[#This Row],[TeamFavoriteID]],Table2[team_id],Table2[team_name],_xlfn.XLOOKUP(Table1[[#This Row],[TeamFavoriteID]],Table2[team_id_pfr],Table2[team_name],"Even"))</f>
        <v>Chicago Bears</v>
      </c>
      <c r="M2704">
        <v>-4</v>
      </c>
      <c r="N2704">
        <f>IF(Table1[[#This Row],[TeamFavorite]]=Table1[[#This Row],[TeamHome]],Table1[[#This Row],[ScoreAway]]-Table1[[#This Row],[ScoreHome]],Table1[[#This Row],[ScoreHome]]-Table1[[#This Row],[ScoreAway]])</f>
        <v>-1</v>
      </c>
      <c r="O2704">
        <f>IF(Table1[[#This Row],[SpreadActual]]&lt;Table1[[#This Row],[SpreadFavorite]],1,0)</f>
        <v>0</v>
      </c>
      <c r="P2704">
        <v>36</v>
      </c>
      <c r="Q2704" t="s">
        <v>82</v>
      </c>
      <c r="R2704" t="b">
        <v>0</v>
      </c>
      <c r="S2704">
        <v>29</v>
      </c>
      <c r="T2704">
        <v>17</v>
      </c>
      <c r="U2704">
        <v>64</v>
      </c>
    </row>
    <row r="2705" spans="1:22" x14ac:dyDescent="0.2">
      <c r="A2705" s="1">
        <v>29198</v>
      </c>
      <c r="B2705">
        <v>1979</v>
      </c>
      <c r="C2705">
        <f>_xlfn.MAXIFS(Table1[ScheduleWeekWritten],Table1[ScheduleSeason],Table1[[#This Row],[ScheduleSeason]])</f>
        <v>16</v>
      </c>
      <c r="D2705">
        <v>15</v>
      </c>
      <c r="E2705" cm="1">
        <f t="array" ref="E2705">_xlfn.XLOOKUP(Table1[[#This Row],[ScheduleWeekWritten]],Table3[Game],100+Table3[Increase],Table1[[#This Row],[ScheduleWeekWritten]])</f>
        <v>15</v>
      </c>
      <c r="F2705" t="b">
        <v>0</v>
      </c>
      <c r="G2705" t="s">
        <v>54</v>
      </c>
      <c r="H2705">
        <v>10</v>
      </c>
      <c r="I2705">
        <v>3</v>
      </c>
      <c r="J2705" t="s">
        <v>28</v>
      </c>
      <c r="K2705" t="s">
        <v>55</v>
      </c>
      <c r="L2705" t="str">
        <f>_xlfn.XLOOKUP(Table1[[#This Row],[TeamFavoriteID]],Table2[team_id],Table2[team_name],_xlfn.XLOOKUP(Table1[[#This Row],[TeamFavoriteID]],Table2[team_id_pfr],Table2[team_name],"Even"))</f>
        <v>Minnesota Vikings</v>
      </c>
      <c r="M2705">
        <v>-2</v>
      </c>
      <c r="N2705">
        <f>IF(Table1[[#This Row],[TeamFavorite]]=Table1[[#This Row],[TeamHome]],Table1[[#This Row],[ScoreAway]]-Table1[[#This Row],[ScoreHome]],Table1[[#This Row],[ScoreHome]]-Table1[[#This Row],[ScoreAway]])</f>
        <v>-7</v>
      </c>
      <c r="O2705">
        <f>IF(Table1[[#This Row],[SpreadActual]]&lt;Table1[[#This Row],[SpreadFavorite]],1,0)</f>
        <v>1</v>
      </c>
      <c r="P2705">
        <v>36</v>
      </c>
      <c r="Q2705" t="s">
        <v>73</v>
      </c>
      <c r="R2705" t="b">
        <v>0</v>
      </c>
      <c r="S2705">
        <v>32</v>
      </c>
      <c r="T2705">
        <v>12</v>
      </c>
      <c r="U2705">
        <v>56</v>
      </c>
    </row>
    <row r="2706" spans="1:22" x14ac:dyDescent="0.2">
      <c r="A2706" s="1">
        <v>29198</v>
      </c>
      <c r="B2706">
        <v>1979</v>
      </c>
      <c r="C2706">
        <f>_xlfn.MAXIFS(Table1[ScheduleWeekWritten],Table1[ScheduleSeason],Table1[[#This Row],[ScheduleSeason]])</f>
        <v>16</v>
      </c>
      <c r="D2706">
        <v>15</v>
      </c>
      <c r="E2706" cm="1">
        <f t="array" ref="E2706">_xlfn.XLOOKUP(Table1[[#This Row],[ScheduleWeekWritten]],Table3[Game],100+Table3[Increase],Table1[[#This Row],[ScheduleWeekWritten]])</f>
        <v>15</v>
      </c>
      <c r="F2706" t="b">
        <v>0</v>
      </c>
      <c r="G2706" t="s">
        <v>95</v>
      </c>
      <c r="H2706">
        <v>0</v>
      </c>
      <c r="I2706">
        <v>35</v>
      </c>
      <c r="J2706" t="s">
        <v>27</v>
      </c>
      <c r="K2706" t="s">
        <v>98</v>
      </c>
      <c r="L2706" t="str">
        <f>_xlfn.XLOOKUP(Table1[[#This Row],[TeamFavoriteID]],Table2[team_id],Table2[team_name],_xlfn.XLOOKUP(Table1[[#This Row],[TeamFavoriteID]],Table2[team_id_pfr],Table2[team_name],"Even"))</f>
        <v>New Orleans Saints</v>
      </c>
      <c r="M2706">
        <v>-4</v>
      </c>
      <c r="N2706">
        <f>IF(Table1[[#This Row],[TeamFavorite]]=Table1[[#This Row],[TeamHome]],Table1[[#This Row],[ScoreAway]]-Table1[[#This Row],[ScoreHome]],Table1[[#This Row],[ScoreHome]]-Table1[[#This Row],[ScoreAway]])</f>
        <v>35</v>
      </c>
      <c r="O2706">
        <f>IF(Table1[[#This Row],[SpreadActual]]&lt;Table1[[#This Row],[SpreadFavorite]],1,0)</f>
        <v>0</v>
      </c>
      <c r="P2706">
        <v>45</v>
      </c>
      <c r="Q2706" t="s">
        <v>124</v>
      </c>
      <c r="R2706" t="b">
        <v>0</v>
      </c>
      <c r="S2706">
        <v>72</v>
      </c>
      <c r="T2706">
        <v>0</v>
      </c>
      <c r="V2706" t="s">
        <v>103</v>
      </c>
    </row>
    <row r="2707" spans="1:22" x14ac:dyDescent="0.2">
      <c r="A2707" s="1">
        <v>29198</v>
      </c>
      <c r="B2707">
        <v>1979</v>
      </c>
      <c r="C2707">
        <f>_xlfn.MAXIFS(Table1[ScheduleWeekWritten],Table1[ScheduleSeason],Table1[[#This Row],[ScheduleSeason]])</f>
        <v>16</v>
      </c>
      <c r="D2707">
        <v>15</v>
      </c>
      <c r="E2707" cm="1">
        <f t="array" ref="E2707">_xlfn.XLOOKUP(Table1[[#This Row],[ScheduleWeekWritten]],Table3[Game],100+Table3[Increase],Table1[[#This Row],[ScheduleWeekWritten]])</f>
        <v>15</v>
      </c>
      <c r="F2707" t="b">
        <v>0</v>
      </c>
      <c r="G2707" t="s">
        <v>31</v>
      </c>
      <c r="H2707">
        <v>27</v>
      </c>
      <c r="I2707">
        <v>26</v>
      </c>
      <c r="J2707" t="s">
        <v>115</v>
      </c>
      <c r="K2707" t="s">
        <v>70</v>
      </c>
      <c r="L2707" t="str">
        <f>_xlfn.XLOOKUP(Table1[[#This Row],[TeamFavoriteID]],Table2[team_id],Table2[team_name],_xlfn.XLOOKUP(Table1[[#This Row],[TeamFavoriteID]],Table2[team_id_pfr],Table2[team_name],"Even"))</f>
        <v>Boston Patriots</v>
      </c>
      <c r="M2707">
        <v>-4</v>
      </c>
      <c r="N2707">
        <f>IF(Table1[[#This Row],[TeamFavorite]]=Table1[[#This Row],[TeamHome]],Table1[[#This Row],[ScoreAway]]-Table1[[#This Row],[ScoreHome]],Table1[[#This Row],[ScoreHome]]-Table1[[#This Row],[ScoreAway]])</f>
        <v>1</v>
      </c>
      <c r="O2707">
        <f>IF(Table1[[#This Row],[SpreadActual]]&lt;Table1[[#This Row],[SpreadFavorite]],1,0)</f>
        <v>0</v>
      </c>
      <c r="P2707">
        <v>44</v>
      </c>
      <c r="Q2707" t="s">
        <v>126</v>
      </c>
      <c r="R2707" t="b">
        <v>0</v>
      </c>
      <c r="S2707">
        <v>32</v>
      </c>
      <c r="T2707">
        <v>14</v>
      </c>
      <c r="U2707">
        <v>52</v>
      </c>
    </row>
    <row r="2708" spans="1:22" x14ac:dyDescent="0.2">
      <c r="A2708" s="1">
        <v>29198</v>
      </c>
      <c r="B2708">
        <v>1979</v>
      </c>
      <c r="C2708">
        <f>_xlfn.MAXIFS(Table1[ScheduleWeekWritten],Table1[ScheduleSeason],Table1[[#This Row],[ScheduleSeason]])</f>
        <v>16</v>
      </c>
      <c r="D2708">
        <v>15</v>
      </c>
      <c r="E2708" cm="1">
        <f t="array" ref="E2708">_xlfn.XLOOKUP(Table1[[#This Row],[ScheduleWeekWritten]],Table3[Game],100+Table3[Increase],Table1[[#This Row],[ScheduleWeekWritten]])</f>
        <v>15</v>
      </c>
      <c r="F2708" t="b">
        <v>0</v>
      </c>
      <c r="G2708" t="s">
        <v>20</v>
      </c>
      <c r="H2708">
        <v>19</v>
      </c>
      <c r="I2708">
        <v>14</v>
      </c>
      <c r="J2708" t="s">
        <v>62</v>
      </c>
      <c r="K2708" t="s">
        <v>21</v>
      </c>
      <c r="L2708" t="str">
        <f>_xlfn.XLOOKUP(Table1[[#This Row],[TeamFavoriteID]],Table2[team_id],Table2[team_name],_xlfn.XLOOKUP(Table1[[#This Row],[TeamFavoriteID]],Table2[team_id_pfr],Table2[team_name],"Even"))</f>
        <v>Las Vegas Raiders</v>
      </c>
      <c r="M2708">
        <v>-3</v>
      </c>
      <c r="N2708">
        <f>IF(Table1[[#This Row],[TeamFavorite]]=Table1[[#This Row],[TeamHome]],Table1[[#This Row],[ScoreAway]]-Table1[[#This Row],[ScoreHome]],Table1[[#This Row],[ScoreHome]]-Table1[[#This Row],[ScoreAway]])</f>
        <v>5</v>
      </c>
      <c r="O2708">
        <f>IF(Table1[[#This Row],[SpreadActual]]&lt;Table1[[#This Row],[SpreadFavorite]],1,0)</f>
        <v>0</v>
      </c>
      <c r="P2708">
        <v>44.5</v>
      </c>
      <c r="Q2708" t="s">
        <v>76</v>
      </c>
      <c r="R2708" t="b">
        <v>0</v>
      </c>
      <c r="S2708">
        <v>54</v>
      </c>
      <c r="T2708">
        <v>6</v>
      </c>
      <c r="U2708">
        <v>78</v>
      </c>
    </row>
    <row r="2709" spans="1:22" x14ac:dyDescent="0.2">
      <c r="A2709" s="1">
        <v>29198</v>
      </c>
      <c r="B2709">
        <v>1979</v>
      </c>
      <c r="C2709">
        <f>_xlfn.MAXIFS(Table1[ScheduleWeekWritten],Table1[ScheduleSeason],Table1[[#This Row],[ScheduleSeason]])</f>
        <v>16</v>
      </c>
      <c r="D2709">
        <v>15</v>
      </c>
      <c r="E2709" cm="1">
        <f t="array" ref="E2709">_xlfn.XLOOKUP(Table1[[#This Row],[ScheduleWeekWritten]],Table3[Game],100+Table3[Increase],Table1[[#This Row],[ScheduleWeekWritten]])</f>
        <v>15</v>
      </c>
      <c r="F2709" t="b">
        <v>0</v>
      </c>
      <c r="G2709" t="s">
        <v>53</v>
      </c>
      <c r="H2709">
        <v>23</v>
      </c>
      <c r="I2709">
        <v>7</v>
      </c>
      <c r="J2709" t="s">
        <v>127</v>
      </c>
      <c r="K2709" t="s">
        <v>133</v>
      </c>
      <c r="L2709" t="str">
        <f>_xlfn.XLOOKUP(Table1[[#This Row],[TeamFavoriteID]],Table2[team_id],Table2[team_name],_xlfn.XLOOKUP(Table1[[#This Row],[TeamFavoriteID]],Table2[team_id_pfr],Table2[team_name],"Even"))</f>
        <v>Tampa Bay Buccaneers</v>
      </c>
      <c r="M2709">
        <v>-3</v>
      </c>
      <c r="N2709">
        <f>IF(Table1[[#This Row],[TeamFavorite]]=Table1[[#This Row],[TeamHome]],Table1[[#This Row],[ScoreAway]]-Table1[[#This Row],[ScoreHome]],Table1[[#This Row],[ScoreHome]]-Table1[[#This Row],[ScoreAway]])</f>
        <v>16</v>
      </c>
      <c r="O2709">
        <f>IF(Table1[[#This Row],[SpreadActual]]&lt;Table1[[#This Row],[SpreadFavorite]],1,0)</f>
        <v>0</v>
      </c>
      <c r="P2709">
        <v>38</v>
      </c>
      <c r="Q2709" t="s">
        <v>118</v>
      </c>
      <c r="R2709" t="b">
        <v>0</v>
      </c>
      <c r="S2709">
        <v>52</v>
      </c>
      <c r="T2709">
        <v>6</v>
      </c>
      <c r="U2709">
        <v>85</v>
      </c>
    </row>
    <row r="2710" spans="1:22" x14ac:dyDescent="0.2">
      <c r="A2710" s="1">
        <v>29198</v>
      </c>
      <c r="B2710">
        <v>1979</v>
      </c>
      <c r="C2710">
        <f>_xlfn.MAXIFS(Table1[ScheduleWeekWritten],Table1[ScheduleSeason],Table1[[#This Row],[ScheduleSeason]])</f>
        <v>16</v>
      </c>
      <c r="D2710">
        <v>15</v>
      </c>
      <c r="E2710" cm="1">
        <f t="array" ref="E2710">_xlfn.XLOOKUP(Table1[[#This Row],[ScheduleWeekWritten]],Table3[Game],100+Table3[Increase],Table1[[#This Row],[ScheduleWeekWritten]])</f>
        <v>15</v>
      </c>
      <c r="F2710" t="b">
        <v>0</v>
      </c>
      <c r="G2710" t="s">
        <v>57</v>
      </c>
      <c r="H2710">
        <v>29</v>
      </c>
      <c r="I2710">
        <v>20</v>
      </c>
      <c r="J2710" t="s">
        <v>50</v>
      </c>
      <c r="K2710" t="s">
        <v>59</v>
      </c>
      <c r="L2710" t="str">
        <f>_xlfn.XLOOKUP(Table1[[#This Row],[TeamFavoriteID]],Table2[team_id],Table2[team_name],_xlfn.XLOOKUP(Table1[[#This Row],[TeamFavoriteID]],Table2[team_id_pfr],Table2[team_name],"Even"))</f>
        <v>Arizona Cardinals</v>
      </c>
      <c r="M2710">
        <v>-2</v>
      </c>
      <c r="N2710">
        <f>IF(Table1[[#This Row],[TeamFavorite]]=Table1[[#This Row],[TeamHome]],Table1[[#This Row],[ScoreAway]]-Table1[[#This Row],[ScoreHome]],Table1[[#This Row],[ScoreHome]]-Table1[[#This Row],[ScoreAway]])</f>
        <v>9</v>
      </c>
      <c r="O2710">
        <f>IF(Table1[[#This Row],[SpreadActual]]&lt;Table1[[#This Row],[SpreadFavorite]],1,0)</f>
        <v>0</v>
      </c>
      <c r="P2710">
        <v>36</v>
      </c>
      <c r="Q2710" t="s">
        <v>60</v>
      </c>
      <c r="R2710" t="b">
        <v>0</v>
      </c>
      <c r="S2710">
        <v>39</v>
      </c>
      <c r="T2710">
        <v>11</v>
      </c>
      <c r="U2710">
        <v>48</v>
      </c>
    </row>
    <row r="2711" spans="1:22" x14ac:dyDescent="0.2">
      <c r="A2711" s="1">
        <v>29198</v>
      </c>
      <c r="B2711">
        <v>1979</v>
      </c>
      <c r="C2711">
        <f>_xlfn.MAXIFS(Table1[ScheduleWeekWritten],Table1[ScheduleSeason],Table1[[#This Row],[ScheduleSeason]])</f>
        <v>16</v>
      </c>
      <c r="D2711">
        <v>15</v>
      </c>
      <c r="E2711" cm="1">
        <f t="array" ref="E2711">_xlfn.XLOOKUP(Table1[[#This Row],[ScheduleWeekWritten]],Table3[Game],100+Table3[Increase],Table1[[#This Row],[ScheduleWeekWritten]])</f>
        <v>15</v>
      </c>
      <c r="F2711" t="b">
        <v>0</v>
      </c>
      <c r="G2711" t="s">
        <v>61</v>
      </c>
      <c r="H2711">
        <v>28</v>
      </c>
      <c r="I2711">
        <v>14</v>
      </c>
      <c r="J2711" t="s">
        <v>101</v>
      </c>
      <c r="K2711" t="s">
        <v>85</v>
      </c>
      <c r="L2711" t="str">
        <f>_xlfn.XLOOKUP(Table1[[#This Row],[TeamFavoriteID]],Table2[team_id],Table2[team_name],_xlfn.XLOOKUP(Table1[[#This Row],[TeamFavoriteID]],Table2[team_id_pfr],Table2[team_name],"Even"))</f>
        <v>Washington Commanders</v>
      </c>
      <c r="M2711">
        <v>-6</v>
      </c>
      <c r="N2711">
        <f>IF(Table1[[#This Row],[TeamFavorite]]=Table1[[#This Row],[TeamHome]],Table1[[#This Row],[ScoreAway]]-Table1[[#This Row],[ScoreHome]],Table1[[#This Row],[ScoreHome]]-Table1[[#This Row],[ScoreAway]])</f>
        <v>14</v>
      </c>
      <c r="O2711">
        <f>IF(Table1[[#This Row],[SpreadActual]]&lt;Table1[[#This Row],[SpreadFavorite]],1,0)</f>
        <v>0</v>
      </c>
      <c r="P2711">
        <v>42</v>
      </c>
      <c r="Q2711" t="s">
        <v>64</v>
      </c>
      <c r="R2711" t="b">
        <v>0</v>
      </c>
      <c r="S2711">
        <v>39</v>
      </c>
      <c r="T2711">
        <v>10</v>
      </c>
      <c r="U2711">
        <v>48</v>
      </c>
    </row>
    <row r="2712" spans="1:22" x14ac:dyDescent="0.2">
      <c r="A2712" s="1">
        <v>29199</v>
      </c>
      <c r="B2712">
        <v>1979</v>
      </c>
      <c r="C2712">
        <f>_xlfn.MAXIFS(Table1[ScheduleWeekWritten],Table1[ScheduleSeason],Table1[[#This Row],[ScheduleSeason]])</f>
        <v>16</v>
      </c>
      <c r="D2712">
        <v>15</v>
      </c>
      <c r="E2712" cm="1">
        <f t="array" ref="E2712">_xlfn.XLOOKUP(Table1[[#This Row],[ScheduleWeekWritten]],Table3[Game],100+Table3[Increase],Table1[[#This Row],[ScheduleWeekWritten]])</f>
        <v>15</v>
      </c>
      <c r="F2712" t="b">
        <v>0</v>
      </c>
      <c r="G2712" t="s">
        <v>23</v>
      </c>
      <c r="H2712">
        <v>20</v>
      </c>
      <c r="I2712">
        <v>17</v>
      </c>
      <c r="J2712" t="s">
        <v>49</v>
      </c>
      <c r="K2712" t="s">
        <v>51</v>
      </c>
      <c r="L2712" t="str">
        <f>_xlfn.XLOOKUP(Table1[[#This Row],[TeamFavoriteID]],Table2[team_id],Table2[team_name],_xlfn.XLOOKUP(Table1[[#This Row],[TeamFavoriteID]],Table2[team_id_pfr],Table2[team_name],"Even"))</f>
        <v>Pittsburgh Steelers</v>
      </c>
      <c r="M2712">
        <v>-3</v>
      </c>
      <c r="N2712">
        <f>IF(Table1[[#This Row],[TeamFavorite]]=Table1[[#This Row],[TeamHome]],Table1[[#This Row],[ScoreAway]]-Table1[[#This Row],[ScoreHome]],Table1[[#This Row],[ScoreHome]]-Table1[[#This Row],[ScoreAway]])</f>
        <v>3</v>
      </c>
      <c r="O2712">
        <f>IF(Table1[[#This Row],[SpreadActual]]&lt;Table1[[#This Row],[SpreadFavorite]],1,0)</f>
        <v>0</v>
      </c>
      <c r="P2712">
        <v>42.5</v>
      </c>
      <c r="Q2712" t="s">
        <v>102</v>
      </c>
      <c r="R2712" t="b">
        <v>0</v>
      </c>
      <c r="S2712">
        <v>72</v>
      </c>
      <c r="T2712">
        <v>0</v>
      </c>
      <c r="V2712" t="s">
        <v>103</v>
      </c>
    </row>
    <row r="2713" spans="1:22" x14ac:dyDescent="0.2">
      <c r="A2713" s="1">
        <v>29204</v>
      </c>
      <c r="B2713">
        <v>1979</v>
      </c>
      <c r="C2713">
        <f>_xlfn.MAXIFS(Table1[ScheduleWeekWritten],Table1[ScheduleSeason],Table1[[#This Row],[ScheduleSeason]])</f>
        <v>16</v>
      </c>
      <c r="D2713">
        <v>16</v>
      </c>
      <c r="E2713" cm="1">
        <f t="array" ref="E2713">_xlfn.XLOOKUP(Table1[[#This Row],[ScheduleWeekWritten]],Table3[Game],100+Table3[Increase],Table1[[#This Row],[ScheduleWeekWritten]])</f>
        <v>16</v>
      </c>
      <c r="F2713" t="b">
        <v>0</v>
      </c>
      <c r="G2713" t="s">
        <v>45</v>
      </c>
      <c r="H2713">
        <v>13</v>
      </c>
      <c r="I2713">
        <v>18</v>
      </c>
      <c r="J2713" t="s">
        <v>33</v>
      </c>
      <c r="K2713" t="s">
        <v>79</v>
      </c>
      <c r="L2713" t="str">
        <f>_xlfn.XLOOKUP(Table1[[#This Row],[TeamFavoriteID]],Table2[team_id],Table2[team_name],_xlfn.XLOOKUP(Table1[[#This Row],[TeamFavoriteID]],Table2[team_id_pfr],Table2[team_name],"Even"))</f>
        <v>Detroit Lions</v>
      </c>
      <c r="M2713">
        <v>-3</v>
      </c>
      <c r="N2713">
        <f>IF(Table1[[#This Row],[TeamFavorite]]=Table1[[#This Row],[TeamHome]],Table1[[#This Row],[ScoreAway]]-Table1[[#This Row],[ScoreHome]],Table1[[#This Row],[ScoreHome]]-Table1[[#This Row],[ScoreAway]])</f>
        <v>5</v>
      </c>
      <c r="O2713">
        <f>IF(Table1[[#This Row],[SpreadActual]]&lt;Table1[[#This Row],[SpreadFavorite]],1,0)</f>
        <v>0</v>
      </c>
      <c r="P2713">
        <v>34</v>
      </c>
      <c r="Q2713" t="s">
        <v>125</v>
      </c>
      <c r="R2713" t="b">
        <v>0</v>
      </c>
      <c r="S2713">
        <v>72</v>
      </c>
      <c r="T2713">
        <v>0</v>
      </c>
      <c r="V2713" t="s">
        <v>103</v>
      </c>
    </row>
    <row r="2714" spans="1:22" x14ac:dyDescent="0.2">
      <c r="A2714" s="1">
        <v>29204</v>
      </c>
      <c r="B2714">
        <v>1979</v>
      </c>
      <c r="C2714">
        <f>_xlfn.MAXIFS(Table1[ScheduleWeekWritten],Table1[ScheduleSeason],Table1[[#This Row],[ScheduleSeason]])</f>
        <v>16</v>
      </c>
      <c r="D2714">
        <v>16</v>
      </c>
      <c r="E2714" cm="1">
        <f t="array" ref="E2714">_xlfn.XLOOKUP(Table1[[#This Row],[ScheduleWeekWritten]],Table3[Game],100+Table3[Increase],Table1[[#This Row],[ScheduleWeekWritten]])</f>
        <v>16</v>
      </c>
      <c r="F2714" t="b">
        <v>0</v>
      </c>
      <c r="G2714" t="s">
        <v>19</v>
      </c>
      <c r="H2714">
        <v>24</v>
      </c>
      <c r="I2714">
        <v>27</v>
      </c>
      <c r="J2714" t="s">
        <v>31</v>
      </c>
      <c r="K2714" t="s">
        <v>91</v>
      </c>
      <c r="L2714" t="str">
        <f>_xlfn.XLOOKUP(Table1[[#This Row],[TeamFavoriteID]],Table2[team_id],Table2[team_name],_xlfn.XLOOKUP(Table1[[#This Row],[TeamFavoriteID]],Table2[team_id_pfr],Table2[team_name],"Even"))</f>
        <v>Miami Dolphins</v>
      </c>
      <c r="M2714">
        <v>-6</v>
      </c>
      <c r="N2714">
        <f>IF(Table1[[#This Row],[TeamFavorite]]=Table1[[#This Row],[TeamHome]],Table1[[#This Row],[ScoreAway]]-Table1[[#This Row],[ScoreHome]],Table1[[#This Row],[ScoreHome]]-Table1[[#This Row],[ScoreAway]])</f>
        <v>3</v>
      </c>
      <c r="O2714">
        <f>IF(Table1[[#This Row],[SpreadActual]]&lt;Table1[[#This Row],[SpreadFavorite]],1,0)</f>
        <v>0</v>
      </c>
      <c r="P2714">
        <v>45</v>
      </c>
      <c r="Q2714" t="s">
        <v>22</v>
      </c>
      <c r="R2714" t="b">
        <v>0</v>
      </c>
      <c r="S2714">
        <v>75</v>
      </c>
      <c r="T2714">
        <v>7</v>
      </c>
      <c r="U2714">
        <v>82</v>
      </c>
    </row>
    <row r="2715" spans="1:22" x14ac:dyDescent="0.2">
      <c r="A2715" s="1">
        <v>29205</v>
      </c>
      <c r="B2715">
        <v>1979</v>
      </c>
      <c r="C2715">
        <f>_xlfn.MAXIFS(Table1[ScheduleWeekWritten],Table1[ScheduleSeason],Table1[[#This Row],[ScheduleSeason]])</f>
        <v>16</v>
      </c>
      <c r="D2715">
        <v>16</v>
      </c>
      <c r="E2715" cm="1">
        <f t="array" ref="E2715">_xlfn.XLOOKUP(Table1[[#This Row],[ScheduleWeekWritten]],Table3[Game],100+Table3[Increase],Table1[[#This Row],[ScheduleWeekWritten]])</f>
        <v>16</v>
      </c>
      <c r="F2715" t="b">
        <v>0</v>
      </c>
      <c r="G2715" t="s">
        <v>38</v>
      </c>
      <c r="H2715">
        <v>31</v>
      </c>
      <c r="I2715">
        <v>21</v>
      </c>
      <c r="J2715" t="s">
        <v>53</v>
      </c>
      <c r="K2715" t="s">
        <v>109</v>
      </c>
      <c r="L2715" t="str">
        <f>_xlfn.XLOOKUP(Table1[[#This Row],[TeamFavoriteID]],Table2[team_id],Table2[team_name],_xlfn.XLOOKUP(Table1[[#This Row],[TeamFavoriteID]],Table2[team_id_pfr],Table2[team_name],"Even"))</f>
        <v>Atlanta Falcons</v>
      </c>
      <c r="M2715">
        <v>-3</v>
      </c>
      <c r="N2715">
        <f>IF(Table1[[#This Row],[TeamFavorite]]=Table1[[#This Row],[TeamHome]],Table1[[#This Row],[ScoreAway]]-Table1[[#This Row],[ScoreHome]],Table1[[#This Row],[ScoreHome]]-Table1[[#This Row],[ScoreAway]])</f>
        <v>-10</v>
      </c>
      <c r="O2715">
        <f>IF(Table1[[#This Row],[SpreadActual]]&lt;Table1[[#This Row],[SpreadFavorite]],1,0)</f>
        <v>1</v>
      </c>
      <c r="P2715">
        <v>45</v>
      </c>
      <c r="Q2715" t="s">
        <v>41</v>
      </c>
      <c r="R2715" t="b">
        <v>0</v>
      </c>
      <c r="S2715">
        <v>46</v>
      </c>
      <c r="T2715">
        <v>11</v>
      </c>
      <c r="U2715">
        <v>73</v>
      </c>
    </row>
    <row r="2716" spans="1:22" x14ac:dyDescent="0.2">
      <c r="A2716" s="1">
        <v>29205</v>
      </c>
      <c r="B2716">
        <v>1979</v>
      </c>
      <c r="C2716">
        <f>_xlfn.MAXIFS(Table1[ScheduleWeekWritten],Table1[ScheduleSeason],Table1[[#This Row],[ScheduleSeason]])</f>
        <v>16</v>
      </c>
      <c r="D2716">
        <v>16</v>
      </c>
      <c r="E2716" cm="1">
        <f t="array" ref="E2716">_xlfn.XLOOKUP(Table1[[#This Row],[ScheduleWeekWritten]],Table3[Game],100+Table3[Increase],Table1[[#This Row],[ScheduleWeekWritten]])</f>
        <v>16</v>
      </c>
      <c r="F2716" t="b">
        <v>0</v>
      </c>
      <c r="G2716" t="s">
        <v>46</v>
      </c>
      <c r="H2716">
        <v>42</v>
      </c>
      <c r="I2716">
        <v>6</v>
      </c>
      <c r="J2716" t="s">
        <v>57</v>
      </c>
      <c r="K2716" t="s">
        <v>47</v>
      </c>
      <c r="L2716" t="str">
        <f>_xlfn.XLOOKUP(Table1[[#This Row],[TeamFavoriteID]],Table2[team_id],Table2[team_name],_xlfn.XLOOKUP(Table1[[#This Row],[TeamFavoriteID]],Table2[team_id_pfr],Table2[team_name],"Even"))</f>
        <v>Chicago Bears</v>
      </c>
      <c r="M2716">
        <v>-4</v>
      </c>
      <c r="N2716">
        <f>IF(Table1[[#This Row],[TeamFavorite]]=Table1[[#This Row],[TeamHome]],Table1[[#This Row],[ScoreAway]]-Table1[[#This Row],[ScoreHome]],Table1[[#This Row],[ScoreHome]]-Table1[[#This Row],[ScoreAway]])</f>
        <v>-36</v>
      </c>
      <c r="O2716">
        <f>IF(Table1[[#This Row],[SpreadActual]]&lt;Table1[[#This Row],[SpreadFavorite]],1,0)</f>
        <v>1</v>
      </c>
      <c r="P2716">
        <v>37</v>
      </c>
      <c r="Q2716" t="s">
        <v>114</v>
      </c>
      <c r="R2716" t="b">
        <v>0</v>
      </c>
      <c r="S2716">
        <v>29</v>
      </c>
      <c r="T2716">
        <v>19</v>
      </c>
      <c r="U2716">
        <v>56</v>
      </c>
    </row>
    <row r="2717" spans="1:22" x14ac:dyDescent="0.2">
      <c r="A2717" s="1">
        <v>29205</v>
      </c>
      <c r="B2717">
        <v>1979</v>
      </c>
      <c r="C2717">
        <f>_xlfn.MAXIFS(Table1[ScheduleWeekWritten],Table1[ScheduleSeason],Table1[[#This Row],[ScheduleSeason]])</f>
        <v>16</v>
      </c>
      <c r="D2717">
        <v>16</v>
      </c>
      <c r="E2717" cm="1">
        <f t="array" ref="E2717">_xlfn.XLOOKUP(Table1[[#This Row],[ScheduleWeekWritten]],Table3[Game],100+Table3[Increase],Table1[[#This Row],[ScheduleWeekWritten]])</f>
        <v>16</v>
      </c>
      <c r="F2717" t="b">
        <v>0</v>
      </c>
      <c r="G2717" t="s">
        <v>101</v>
      </c>
      <c r="H2717">
        <v>16</v>
      </c>
      <c r="I2717">
        <v>12</v>
      </c>
      <c r="J2717" t="s">
        <v>62</v>
      </c>
      <c r="K2717" t="s">
        <v>104</v>
      </c>
      <c r="L2717" t="str">
        <f>_xlfn.XLOOKUP(Table1[[#This Row],[TeamFavoriteID]],Table2[team_id],Table2[team_name],_xlfn.XLOOKUP(Table1[[#This Row],[TeamFavoriteID]],Table2[team_id_pfr],Table2[team_name],"Even"))</f>
        <v>Cincinnati Bengals</v>
      </c>
      <c r="M2717">
        <v>-1</v>
      </c>
      <c r="N2717">
        <f>IF(Table1[[#This Row],[TeamFavorite]]=Table1[[#This Row],[TeamHome]],Table1[[#This Row],[ScoreAway]]-Table1[[#This Row],[ScoreHome]],Table1[[#This Row],[ScoreHome]]-Table1[[#This Row],[ScoreAway]])</f>
        <v>-4</v>
      </c>
      <c r="O2717">
        <f>IF(Table1[[#This Row],[SpreadActual]]&lt;Table1[[#This Row],[SpreadFavorite]],1,0)</f>
        <v>1</v>
      </c>
      <c r="P2717">
        <v>41</v>
      </c>
      <c r="Q2717" t="s">
        <v>111</v>
      </c>
      <c r="R2717" t="b">
        <v>0</v>
      </c>
      <c r="S2717">
        <v>34</v>
      </c>
      <c r="T2717">
        <v>16</v>
      </c>
      <c r="U2717">
        <v>78</v>
      </c>
    </row>
    <row r="2718" spans="1:22" x14ac:dyDescent="0.2">
      <c r="A2718" s="1">
        <v>29205</v>
      </c>
      <c r="B2718">
        <v>1979</v>
      </c>
      <c r="C2718">
        <f>_xlfn.MAXIFS(Table1[ScheduleWeekWritten],Table1[ScheduleSeason],Table1[[#This Row],[ScheduleSeason]])</f>
        <v>16</v>
      </c>
      <c r="D2718">
        <v>16</v>
      </c>
      <c r="E2718" cm="1">
        <f t="array" ref="E2718">_xlfn.XLOOKUP(Table1[[#This Row],[ScheduleWeekWritten]],Table3[Game],100+Table3[Increase],Table1[[#This Row],[ScheduleWeekWritten]])</f>
        <v>16</v>
      </c>
      <c r="F2718" t="b">
        <v>0</v>
      </c>
      <c r="G2718" t="s">
        <v>67</v>
      </c>
      <c r="H2718">
        <v>35</v>
      </c>
      <c r="I2718">
        <v>34</v>
      </c>
      <c r="J2718" t="s">
        <v>61</v>
      </c>
      <c r="K2718" t="s">
        <v>68</v>
      </c>
      <c r="L2718" t="str">
        <f>_xlfn.XLOOKUP(Table1[[#This Row],[TeamFavoriteID]],Table2[team_id],Table2[team_name],_xlfn.XLOOKUP(Table1[[#This Row],[TeamFavoriteID]],Table2[team_id_pfr],Table2[team_name],"Even"))</f>
        <v>Dallas Cowboys</v>
      </c>
      <c r="M2718">
        <v>-8</v>
      </c>
      <c r="N2718">
        <f>IF(Table1[[#This Row],[TeamFavorite]]=Table1[[#This Row],[TeamHome]],Table1[[#This Row],[ScoreAway]]-Table1[[#This Row],[ScoreHome]],Table1[[#This Row],[ScoreHome]]-Table1[[#This Row],[ScoreAway]])</f>
        <v>-1</v>
      </c>
      <c r="O2718">
        <f>IF(Table1[[#This Row],[SpreadActual]]&lt;Table1[[#This Row],[SpreadFavorite]],1,0)</f>
        <v>0</v>
      </c>
      <c r="P2718">
        <v>39.5</v>
      </c>
      <c r="Q2718" t="s">
        <v>119</v>
      </c>
      <c r="R2718" t="b">
        <v>0</v>
      </c>
      <c r="S2718">
        <v>40</v>
      </c>
      <c r="T2718">
        <v>12</v>
      </c>
      <c r="U2718">
        <v>71</v>
      </c>
    </row>
    <row r="2719" spans="1:22" x14ac:dyDescent="0.2">
      <c r="A2719" s="1">
        <v>29205</v>
      </c>
      <c r="B2719">
        <v>1979</v>
      </c>
      <c r="C2719">
        <f>_xlfn.MAXIFS(Table1[ScheduleWeekWritten],Table1[ScheduleSeason],Table1[[#This Row],[ScheduleSeason]])</f>
        <v>16</v>
      </c>
      <c r="D2719">
        <v>16</v>
      </c>
      <c r="E2719" cm="1">
        <f t="array" ref="E2719">_xlfn.XLOOKUP(Table1[[#This Row],[ScheduleWeekWritten]],Table3[Game],100+Table3[Increase],Table1[[#This Row],[ScheduleWeekWritten]])</f>
        <v>16</v>
      </c>
      <c r="F2719" t="b">
        <v>0</v>
      </c>
      <c r="G2719" t="s">
        <v>23</v>
      </c>
      <c r="H2719">
        <v>20</v>
      </c>
      <c r="I2719">
        <v>26</v>
      </c>
      <c r="J2719" t="s">
        <v>58</v>
      </c>
      <c r="K2719" t="s">
        <v>25</v>
      </c>
      <c r="L2719" t="str">
        <f>_xlfn.XLOOKUP(Table1[[#This Row],[TeamFavoriteID]],Table2[team_id],Table2[team_name],_xlfn.XLOOKUP(Table1[[#This Row],[TeamFavoriteID]],Table2[team_id_pfr],Table2[team_name],"Even"))</f>
        <v>Houston Oilers</v>
      </c>
      <c r="M2719">
        <v>-4</v>
      </c>
      <c r="N2719">
        <f>IF(Table1[[#This Row],[TeamFavorite]]=Table1[[#This Row],[TeamHome]],Table1[[#This Row],[ScoreAway]]-Table1[[#This Row],[ScoreHome]],Table1[[#This Row],[ScoreHome]]-Table1[[#This Row],[ScoreAway]])</f>
        <v>6</v>
      </c>
      <c r="O2719">
        <f>IF(Table1[[#This Row],[SpreadActual]]&lt;Table1[[#This Row],[SpreadFavorite]],1,0)</f>
        <v>0</v>
      </c>
      <c r="P2719">
        <v>39</v>
      </c>
      <c r="Q2719" t="s">
        <v>102</v>
      </c>
      <c r="R2719" t="b">
        <v>0</v>
      </c>
      <c r="S2719">
        <v>72</v>
      </c>
      <c r="T2719">
        <v>0</v>
      </c>
      <c r="V2719" t="s">
        <v>103</v>
      </c>
    </row>
    <row r="2720" spans="1:22" x14ac:dyDescent="0.2">
      <c r="A2720" s="1">
        <v>29205</v>
      </c>
      <c r="B2720">
        <v>1979</v>
      </c>
      <c r="C2720">
        <f>_xlfn.MAXIFS(Table1[ScheduleWeekWritten],Table1[ScheduleSeason],Table1[[#This Row],[ScheduleSeason]])</f>
        <v>16</v>
      </c>
      <c r="D2720">
        <v>16</v>
      </c>
      <c r="E2720" cm="1">
        <f t="array" ref="E2720">_xlfn.XLOOKUP(Table1[[#This Row],[ScheduleWeekWritten]],Table3[Game],100+Table3[Increase],Table1[[#This Row],[ScheduleWeekWritten]])</f>
        <v>16</v>
      </c>
      <c r="F2720" t="b">
        <v>0</v>
      </c>
      <c r="G2720" t="s">
        <v>39</v>
      </c>
      <c r="H2720">
        <v>14</v>
      </c>
      <c r="I2720">
        <v>29</v>
      </c>
      <c r="J2720" t="s">
        <v>95</v>
      </c>
      <c r="K2720" t="s">
        <v>40</v>
      </c>
      <c r="L2720" t="str">
        <f>_xlfn.XLOOKUP(Table1[[#This Row],[TeamFavoriteID]],Table2[team_id],Table2[team_name],_xlfn.XLOOKUP(Table1[[#This Row],[TeamFavoriteID]],Table2[team_id_pfr],Table2[team_name],"Even"))</f>
        <v>Los Angeles Rams</v>
      </c>
      <c r="M2720">
        <v>-6</v>
      </c>
      <c r="N2720">
        <f>IF(Table1[[#This Row],[TeamFavorite]]=Table1[[#This Row],[TeamHome]],Table1[[#This Row],[ScoreAway]]-Table1[[#This Row],[ScoreHome]],Table1[[#This Row],[ScoreHome]]-Table1[[#This Row],[ScoreAway]])</f>
        <v>15</v>
      </c>
      <c r="O2720">
        <f>IF(Table1[[#This Row],[SpreadActual]]&lt;Table1[[#This Row],[SpreadFavorite]],1,0)</f>
        <v>0</v>
      </c>
      <c r="P2720">
        <v>42</v>
      </c>
      <c r="Q2720" t="s">
        <v>135</v>
      </c>
      <c r="R2720" t="b">
        <v>0</v>
      </c>
      <c r="S2720">
        <v>57</v>
      </c>
      <c r="T2720">
        <v>7</v>
      </c>
      <c r="U2720">
        <v>42</v>
      </c>
    </row>
    <row r="2721" spans="1:22" x14ac:dyDescent="0.2">
      <c r="A2721" s="1">
        <v>29205</v>
      </c>
      <c r="B2721">
        <v>1979</v>
      </c>
      <c r="C2721">
        <f>_xlfn.MAXIFS(Table1[ScheduleWeekWritten],Table1[ScheduleSeason],Table1[[#This Row],[ScheduleSeason]])</f>
        <v>16</v>
      </c>
      <c r="D2721">
        <v>16</v>
      </c>
      <c r="E2721" cm="1">
        <f t="array" ref="E2721">_xlfn.XLOOKUP(Table1[[#This Row],[ScheduleWeekWritten]],Table3[Game],100+Table3[Increase],Table1[[#This Row],[ScheduleWeekWritten]])</f>
        <v>16</v>
      </c>
      <c r="F2721" t="b">
        <v>0</v>
      </c>
      <c r="G2721" t="s">
        <v>115</v>
      </c>
      <c r="H2721">
        <v>27</v>
      </c>
      <c r="I2721">
        <v>23</v>
      </c>
      <c r="J2721" t="s">
        <v>54</v>
      </c>
      <c r="K2721" t="s">
        <v>70</v>
      </c>
      <c r="L2721" t="str">
        <f>_xlfn.XLOOKUP(Table1[[#This Row],[TeamFavoriteID]],Table2[team_id],Table2[team_name],_xlfn.XLOOKUP(Table1[[#This Row],[TeamFavoriteID]],Table2[team_id_pfr],Table2[team_name],"Even"))</f>
        <v>Boston Patriots</v>
      </c>
      <c r="M2721">
        <v>-5</v>
      </c>
      <c r="N2721">
        <f>IF(Table1[[#This Row],[TeamFavorite]]=Table1[[#This Row],[TeamHome]],Table1[[#This Row],[ScoreAway]]-Table1[[#This Row],[ScoreHome]],Table1[[#This Row],[ScoreHome]]-Table1[[#This Row],[ScoreAway]])</f>
        <v>4</v>
      </c>
      <c r="O2721">
        <f>IF(Table1[[#This Row],[SpreadActual]]&lt;Table1[[#This Row],[SpreadFavorite]],1,0)</f>
        <v>0</v>
      </c>
      <c r="P2721">
        <v>40</v>
      </c>
      <c r="Q2721" t="s">
        <v>116</v>
      </c>
      <c r="R2721" t="b">
        <v>0</v>
      </c>
      <c r="S2721">
        <v>40</v>
      </c>
      <c r="T2721">
        <v>14</v>
      </c>
      <c r="U2721">
        <v>80</v>
      </c>
    </row>
    <row r="2722" spans="1:22" x14ac:dyDescent="0.2">
      <c r="A2722" s="1">
        <v>29205</v>
      </c>
      <c r="B2722">
        <v>1979</v>
      </c>
      <c r="C2722">
        <f>_xlfn.MAXIFS(Table1[ScheduleWeekWritten],Table1[ScheduleSeason],Table1[[#This Row],[ScheduleSeason]])</f>
        <v>16</v>
      </c>
      <c r="D2722">
        <v>16</v>
      </c>
      <c r="E2722" cm="1">
        <f t="array" ref="E2722">_xlfn.XLOOKUP(Table1[[#This Row],[ScheduleWeekWritten]],Table3[Game],100+Table3[Increase],Table1[[#This Row],[ScheduleWeekWritten]])</f>
        <v>16</v>
      </c>
      <c r="F2722" t="b">
        <v>0</v>
      </c>
      <c r="G2722" t="s">
        <v>50</v>
      </c>
      <c r="H2722">
        <v>7</v>
      </c>
      <c r="I2722">
        <v>31</v>
      </c>
      <c r="J2722" t="s">
        <v>34</v>
      </c>
      <c r="K2722" t="s">
        <v>90</v>
      </c>
      <c r="L2722" t="str">
        <f>_xlfn.XLOOKUP(Table1[[#This Row],[TeamFavoriteID]],Table2[team_id],Table2[team_name],_xlfn.XLOOKUP(Table1[[#This Row],[TeamFavoriteID]],Table2[team_id_pfr],Table2[team_name],"Even"))</f>
        <v>New York Giants</v>
      </c>
      <c r="M2722">
        <v>-6</v>
      </c>
      <c r="N2722">
        <f>IF(Table1[[#This Row],[TeamFavorite]]=Table1[[#This Row],[TeamHome]],Table1[[#This Row],[ScoreAway]]-Table1[[#This Row],[ScoreHome]],Table1[[#This Row],[ScoreHome]]-Table1[[#This Row],[ScoreAway]])</f>
        <v>24</v>
      </c>
      <c r="O2722">
        <f>IF(Table1[[#This Row],[SpreadActual]]&lt;Table1[[#This Row],[SpreadFavorite]],1,0)</f>
        <v>0</v>
      </c>
      <c r="P2722">
        <v>37</v>
      </c>
      <c r="Q2722" t="s">
        <v>126</v>
      </c>
      <c r="R2722" t="b">
        <v>0</v>
      </c>
      <c r="S2722">
        <v>39</v>
      </c>
      <c r="T2722">
        <v>7</v>
      </c>
      <c r="U2722">
        <v>78</v>
      </c>
    </row>
    <row r="2723" spans="1:22" x14ac:dyDescent="0.2">
      <c r="A2723" s="1">
        <v>29205</v>
      </c>
      <c r="B2723">
        <v>1979</v>
      </c>
      <c r="C2723">
        <f>_xlfn.MAXIFS(Table1[ScheduleWeekWritten],Table1[ScheduleSeason],Table1[[#This Row],[ScheduleSeason]])</f>
        <v>16</v>
      </c>
      <c r="D2723">
        <v>16</v>
      </c>
      <c r="E2723" cm="1">
        <f t="array" ref="E2723">_xlfn.XLOOKUP(Table1[[#This Row],[ScheduleWeekWritten]],Table3[Game],100+Table3[Increase],Table1[[#This Row],[ScheduleWeekWritten]])</f>
        <v>16</v>
      </c>
      <c r="F2723" t="b">
        <v>0</v>
      </c>
      <c r="G2723" t="s">
        <v>20</v>
      </c>
      <c r="H2723">
        <v>24</v>
      </c>
      <c r="I2723">
        <v>29</v>
      </c>
      <c r="J2723" t="s">
        <v>128</v>
      </c>
      <c r="K2723" t="s">
        <v>21</v>
      </c>
      <c r="L2723" t="str">
        <f>_xlfn.XLOOKUP(Table1[[#This Row],[TeamFavoriteID]],Table2[team_id],Table2[team_name],_xlfn.XLOOKUP(Table1[[#This Row],[TeamFavoriteID]],Table2[team_id_pfr],Table2[team_name],"Even"))</f>
        <v>Las Vegas Raiders</v>
      </c>
      <c r="M2723">
        <v>-8</v>
      </c>
      <c r="N2723">
        <f>IF(Table1[[#This Row],[TeamFavorite]]=Table1[[#This Row],[TeamHome]],Table1[[#This Row],[ScoreAway]]-Table1[[#This Row],[ScoreHome]],Table1[[#This Row],[ScoreHome]]-Table1[[#This Row],[ScoreAway]])</f>
        <v>-5</v>
      </c>
      <c r="O2723">
        <f>IF(Table1[[#This Row],[SpreadActual]]&lt;Table1[[#This Row],[SpreadFavorite]],1,0)</f>
        <v>0</v>
      </c>
      <c r="P2723">
        <v>45</v>
      </c>
      <c r="Q2723" t="s">
        <v>76</v>
      </c>
      <c r="R2723" t="b">
        <v>0</v>
      </c>
      <c r="S2723">
        <v>50</v>
      </c>
      <c r="T2723">
        <v>7</v>
      </c>
      <c r="U2723">
        <v>69</v>
      </c>
    </row>
    <row r="2724" spans="1:22" x14ac:dyDescent="0.2">
      <c r="A2724" s="1">
        <v>29205</v>
      </c>
      <c r="B2724">
        <v>1979</v>
      </c>
      <c r="C2724">
        <f>_xlfn.MAXIFS(Table1[ScheduleWeekWritten],Table1[ScheduleSeason],Table1[[#This Row],[ScheduleSeason]])</f>
        <v>16</v>
      </c>
      <c r="D2724">
        <v>16</v>
      </c>
      <c r="E2724" cm="1">
        <f t="array" ref="E2724">_xlfn.XLOOKUP(Table1[[#This Row],[ScheduleWeekWritten]],Table3[Game],100+Table3[Increase],Table1[[#This Row],[ScheduleWeekWritten]])</f>
        <v>16</v>
      </c>
      <c r="F2724" t="b">
        <v>0</v>
      </c>
      <c r="G2724" t="s">
        <v>49</v>
      </c>
      <c r="H2724">
        <v>28</v>
      </c>
      <c r="I2724">
        <v>0</v>
      </c>
      <c r="J2724" t="s">
        <v>28</v>
      </c>
      <c r="K2724" t="s">
        <v>51</v>
      </c>
      <c r="L2724" t="str">
        <f>_xlfn.XLOOKUP(Table1[[#This Row],[TeamFavoriteID]],Table2[team_id],Table2[team_name],_xlfn.XLOOKUP(Table1[[#This Row],[TeamFavoriteID]],Table2[team_id_pfr],Table2[team_name],"Even"))</f>
        <v>Pittsburgh Steelers</v>
      </c>
      <c r="M2724">
        <v>-12</v>
      </c>
      <c r="N2724">
        <f>IF(Table1[[#This Row],[TeamFavorite]]=Table1[[#This Row],[TeamHome]],Table1[[#This Row],[ScoreAway]]-Table1[[#This Row],[ScoreHome]],Table1[[#This Row],[ScoreHome]]-Table1[[#This Row],[ScoreAway]])</f>
        <v>-28</v>
      </c>
      <c r="O2724">
        <f>IF(Table1[[#This Row],[SpreadActual]]&lt;Table1[[#This Row],[SpreadFavorite]],1,0)</f>
        <v>1</v>
      </c>
      <c r="P2724">
        <v>39</v>
      </c>
      <c r="Q2724" t="s">
        <v>113</v>
      </c>
      <c r="R2724" t="b">
        <v>0</v>
      </c>
      <c r="S2724">
        <v>38</v>
      </c>
      <c r="T2724">
        <v>13</v>
      </c>
      <c r="U2724">
        <v>50</v>
      </c>
    </row>
    <row r="2725" spans="1:22" x14ac:dyDescent="0.2">
      <c r="A2725" s="1">
        <v>29205</v>
      </c>
      <c r="B2725">
        <v>1979</v>
      </c>
      <c r="C2725">
        <f>_xlfn.MAXIFS(Table1[ScheduleWeekWritten],Table1[ScheduleSeason],Table1[[#This Row],[ScheduleSeason]])</f>
        <v>16</v>
      </c>
      <c r="D2725">
        <v>16</v>
      </c>
      <c r="E2725" cm="1">
        <f t="array" ref="E2725">_xlfn.XLOOKUP(Table1[[#This Row],[ScheduleWeekWritten]],Table3[Game],100+Table3[Increase],Table1[[#This Row],[ScheduleWeekWritten]])</f>
        <v>16</v>
      </c>
      <c r="F2725" t="b">
        <v>0</v>
      </c>
      <c r="G2725" t="s">
        <v>127</v>
      </c>
      <c r="H2725">
        <v>3</v>
      </c>
      <c r="I2725">
        <v>0</v>
      </c>
      <c r="J2725" t="s">
        <v>42</v>
      </c>
      <c r="K2725" t="s">
        <v>133</v>
      </c>
      <c r="L2725" t="str">
        <f>_xlfn.XLOOKUP(Table1[[#This Row],[TeamFavoriteID]],Table2[team_id],Table2[team_name],_xlfn.XLOOKUP(Table1[[#This Row],[TeamFavoriteID]],Table2[team_id_pfr],Table2[team_name],"Even"))</f>
        <v>Tampa Bay Buccaneers</v>
      </c>
      <c r="M2725">
        <v>-3</v>
      </c>
      <c r="N2725">
        <f>IF(Table1[[#This Row],[TeamFavorite]]=Table1[[#This Row],[TeamHome]],Table1[[#This Row],[ScoreAway]]-Table1[[#This Row],[ScoreHome]],Table1[[#This Row],[ScoreHome]]-Table1[[#This Row],[ScoreAway]])</f>
        <v>-3</v>
      </c>
      <c r="O2725">
        <f>IF(Table1[[#This Row],[SpreadActual]]&lt;Table1[[#This Row],[SpreadFavorite]],1,0)</f>
        <v>0</v>
      </c>
      <c r="P2725">
        <v>33</v>
      </c>
      <c r="Q2725" t="s">
        <v>130</v>
      </c>
      <c r="R2725" t="b">
        <v>0</v>
      </c>
      <c r="S2725">
        <v>67</v>
      </c>
      <c r="T2725">
        <v>8</v>
      </c>
      <c r="U2725">
        <v>92</v>
      </c>
    </row>
    <row r="2726" spans="1:22" x14ac:dyDescent="0.2">
      <c r="A2726" s="1">
        <v>29206</v>
      </c>
      <c r="B2726">
        <v>1979</v>
      </c>
      <c r="C2726">
        <f>_xlfn.MAXIFS(Table1[ScheduleWeekWritten],Table1[ScheduleSeason],Table1[[#This Row],[ScheduleSeason]])</f>
        <v>16</v>
      </c>
      <c r="D2726">
        <v>16</v>
      </c>
      <c r="E2726" cm="1">
        <f t="array" ref="E2726">_xlfn.XLOOKUP(Table1[[#This Row],[ScheduleWeekWritten]],Table3[Game],100+Table3[Increase],Table1[[#This Row],[ScheduleWeekWritten]])</f>
        <v>16</v>
      </c>
      <c r="F2726" t="b">
        <v>0</v>
      </c>
      <c r="G2726" t="s">
        <v>27</v>
      </c>
      <c r="H2726">
        <v>17</v>
      </c>
      <c r="I2726">
        <v>7</v>
      </c>
      <c r="J2726" t="s">
        <v>24</v>
      </c>
      <c r="K2726" t="s">
        <v>29</v>
      </c>
      <c r="L2726" t="str">
        <f>_xlfn.XLOOKUP(Table1[[#This Row],[TeamFavoriteID]],Table2[team_id],Table2[team_name],_xlfn.XLOOKUP(Table1[[#This Row],[TeamFavoriteID]],Table2[team_id_pfr],Table2[team_name],"Even"))</f>
        <v>Los Angeles Chargers</v>
      </c>
      <c r="M2726">
        <v>-6</v>
      </c>
      <c r="N2726">
        <f>IF(Table1[[#This Row],[TeamFavorite]]=Table1[[#This Row],[TeamHome]],Table1[[#This Row],[ScoreAway]]-Table1[[#This Row],[ScoreHome]],Table1[[#This Row],[ScoreHome]]-Table1[[#This Row],[ScoreAway]])</f>
        <v>10</v>
      </c>
      <c r="O2726">
        <f>IF(Table1[[#This Row],[SpreadActual]]&lt;Table1[[#This Row],[SpreadFavorite]],1,0)</f>
        <v>0</v>
      </c>
      <c r="P2726">
        <v>38</v>
      </c>
      <c r="Q2726" t="s">
        <v>94</v>
      </c>
      <c r="R2726" t="b">
        <v>0</v>
      </c>
      <c r="S2726">
        <v>61</v>
      </c>
      <c r="T2726">
        <v>7</v>
      </c>
      <c r="U2726">
        <v>28</v>
      </c>
    </row>
    <row r="2727" spans="1:22" x14ac:dyDescent="0.2">
      <c r="A2727" s="1">
        <v>29212</v>
      </c>
      <c r="B2727">
        <v>1979</v>
      </c>
      <c r="C2727">
        <f>_xlfn.MAXIFS(Table1[ScheduleWeekWritten],Table1[ScheduleSeason],Table1[[#This Row],[ScheduleSeason]])</f>
        <v>16</v>
      </c>
      <c r="D2727" t="s">
        <v>134</v>
      </c>
      <c r="E2727" cm="1">
        <f t="array" ref="E2727">_xlfn.XLOOKUP(Table1[[#This Row],[ScheduleWeekWritten]],Table3[Game],100+Table3[Increase],Table1[[#This Row],[ScheduleWeekWritten]])</f>
        <v>101</v>
      </c>
      <c r="F2727" t="b">
        <v>1</v>
      </c>
      <c r="G2727" t="s">
        <v>23</v>
      </c>
      <c r="H2727">
        <v>13</v>
      </c>
      <c r="I2727">
        <v>7</v>
      </c>
      <c r="J2727" t="s">
        <v>24</v>
      </c>
      <c r="K2727" t="s">
        <v>25</v>
      </c>
      <c r="L2727" t="str">
        <f>_xlfn.XLOOKUP(Table1[[#This Row],[TeamFavoriteID]],Table2[team_id],Table2[team_name],_xlfn.XLOOKUP(Table1[[#This Row],[TeamFavoriteID]],Table2[team_id_pfr],Table2[team_name],"Even"))</f>
        <v>Houston Oilers</v>
      </c>
      <c r="M2727">
        <v>-7</v>
      </c>
      <c r="N2727">
        <f>IF(Table1[[#This Row],[TeamFavorite]]=Table1[[#This Row],[TeamHome]],Table1[[#This Row],[ScoreAway]]-Table1[[#This Row],[ScoreHome]],Table1[[#This Row],[ScoreHome]]-Table1[[#This Row],[ScoreAway]])</f>
        <v>-6</v>
      </c>
      <c r="O2727">
        <f>IF(Table1[[#This Row],[SpreadActual]]&lt;Table1[[#This Row],[SpreadFavorite]],1,0)</f>
        <v>0</v>
      </c>
      <c r="P2727" t="s">
        <v>136</v>
      </c>
      <c r="Q2727" t="s">
        <v>102</v>
      </c>
      <c r="R2727" t="b">
        <v>0</v>
      </c>
      <c r="S2727">
        <v>72</v>
      </c>
      <c r="T2727">
        <v>0</v>
      </c>
      <c r="V2727" t="s">
        <v>103</v>
      </c>
    </row>
    <row r="2728" spans="1:22" x14ac:dyDescent="0.2">
      <c r="A2728" s="1">
        <v>29212</v>
      </c>
      <c r="B2728">
        <v>1979</v>
      </c>
      <c r="C2728">
        <f>_xlfn.MAXIFS(Table1[ScheduleWeekWritten],Table1[ScheduleSeason],Table1[[#This Row],[ScheduleSeason]])</f>
        <v>16</v>
      </c>
      <c r="D2728" t="s">
        <v>134</v>
      </c>
      <c r="E2728" cm="1">
        <f t="array" ref="E2728">_xlfn.XLOOKUP(Table1[[#This Row],[ScheduleWeekWritten]],Table3[Game],100+Table3[Increase],Table1[[#This Row],[ScheduleWeekWritten]])</f>
        <v>101</v>
      </c>
      <c r="F2728" t="b">
        <v>1</v>
      </c>
      <c r="G2728" t="s">
        <v>58</v>
      </c>
      <c r="H2728">
        <v>27</v>
      </c>
      <c r="I2728">
        <v>17</v>
      </c>
      <c r="J2728" t="s">
        <v>46</v>
      </c>
      <c r="K2728" t="s">
        <v>77</v>
      </c>
      <c r="L2728" t="str">
        <f>_xlfn.XLOOKUP(Table1[[#This Row],[TeamFavoriteID]],Table2[team_id],Table2[team_name],_xlfn.XLOOKUP(Table1[[#This Row],[TeamFavoriteID]],Table2[team_id_pfr],Table2[team_name],"Even"))</f>
        <v>Philadelphia Eagles</v>
      </c>
      <c r="M2728">
        <v>-6.5</v>
      </c>
      <c r="N2728">
        <f>IF(Table1[[#This Row],[TeamFavorite]]=Table1[[#This Row],[TeamHome]],Table1[[#This Row],[ScoreAway]]-Table1[[#This Row],[ScoreHome]],Table1[[#This Row],[ScoreHome]]-Table1[[#This Row],[ScoreAway]])</f>
        <v>-10</v>
      </c>
      <c r="O2728">
        <f>IF(Table1[[#This Row],[SpreadActual]]&lt;Table1[[#This Row],[SpreadFavorite]],1,0)</f>
        <v>1</v>
      </c>
      <c r="P2728" t="s">
        <v>136</v>
      </c>
      <c r="Q2728" t="s">
        <v>112</v>
      </c>
      <c r="R2728" t="b">
        <v>0</v>
      </c>
    </row>
    <row r="2729" spans="1:22" x14ac:dyDescent="0.2">
      <c r="A2729" s="1">
        <v>29218</v>
      </c>
      <c r="B2729">
        <v>1979</v>
      </c>
      <c r="C2729">
        <f>_xlfn.MAXIFS(Table1[ScheduleWeekWritten],Table1[ScheduleSeason],Table1[[#This Row],[ScheduleSeason]])</f>
        <v>16</v>
      </c>
      <c r="D2729" t="s">
        <v>99</v>
      </c>
      <c r="E2729" cm="1">
        <f t="array" ref="E2729">_xlfn.XLOOKUP(Table1[[#This Row],[ScheduleWeekWritten]],Table3[Game],100+Table3[Increase],Table1[[#This Row],[ScheduleWeekWritten]])</f>
        <v>102</v>
      </c>
      <c r="F2729" t="b">
        <v>1</v>
      </c>
      <c r="G2729" t="s">
        <v>27</v>
      </c>
      <c r="H2729">
        <v>14</v>
      </c>
      <c r="I2729">
        <v>17</v>
      </c>
      <c r="J2729" t="s">
        <v>23</v>
      </c>
      <c r="K2729" t="s">
        <v>29</v>
      </c>
      <c r="L2729" t="str">
        <f>_xlfn.XLOOKUP(Table1[[#This Row],[TeamFavoriteID]],Table2[team_id],Table2[team_name],_xlfn.XLOOKUP(Table1[[#This Row],[TeamFavoriteID]],Table2[team_id_pfr],Table2[team_name],"Even"))</f>
        <v>Los Angeles Chargers</v>
      </c>
      <c r="M2729">
        <v>-8</v>
      </c>
      <c r="N2729">
        <f>IF(Table1[[#This Row],[TeamFavorite]]=Table1[[#This Row],[TeamHome]],Table1[[#This Row],[ScoreAway]]-Table1[[#This Row],[ScoreHome]],Table1[[#This Row],[ScoreHome]]-Table1[[#This Row],[ScoreAway]])</f>
        <v>-3</v>
      </c>
      <c r="O2729">
        <f>IF(Table1[[#This Row],[SpreadActual]]&lt;Table1[[#This Row],[SpreadFavorite]],1,0)</f>
        <v>0</v>
      </c>
      <c r="P2729" t="s">
        <v>136</v>
      </c>
      <c r="Q2729" t="s">
        <v>94</v>
      </c>
      <c r="R2729" t="b">
        <v>0</v>
      </c>
    </row>
    <row r="2730" spans="1:22" x14ac:dyDescent="0.2">
      <c r="A2730" s="1">
        <v>29218</v>
      </c>
      <c r="B2730">
        <v>1979</v>
      </c>
      <c r="C2730">
        <f>_xlfn.MAXIFS(Table1[ScheduleWeekWritten],Table1[ScheduleSeason],Table1[[#This Row],[ScheduleSeason]])</f>
        <v>16</v>
      </c>
      <c r="D2730" t="s">
        <v>99</v>
      </c>
      <c r="E2730" cm="1">
        <f t="array" ref="E2730">_xlfn.XLOOKUP(Table1[[#This Row],[ScheduleWeekWritten]],Table3[Game],100+Table3[Increase],Table1[[#This Row],[ScheduleWeekWritten]])</f>
        <v>102</v>
      </c>
      <c r="F2730" t="b">
        <v>1</v>
      </c>
      <c r="G2730" t="s">
        <v>127</v>
      </c>
      <c r="H2730">
        <v>24</v>
      </c>
      <c r="I2730">
        <v>17</v>
      </c>
      <c r="J2730" t="s">
        <v>58</v>
      </c>
      <c r="K2730" t="s">
        <v>77</v>
      </c>
      <c r="L2730" t="str">
        <f>_xlfn.XLOOKUP(Table1[[#This Row],[TeamFavoriteID]],Table2[team_id],Table2[team_name],_xlfn.XLOOKUP(Table1[[#This Row],[TeamFavoriteID]],Table2[team_id_pfr],Table2[team_name],"Even"))</f>
        <v>Philadelphia Eagles</v>
      </c>
      <c r="M2730">
        <v>-4.5</v>
      </c>
      <c r="N2730">
        <f>IF(Table1[[#This Row],[TeamFavorite]]=Table1[[#This Row],[TeamHome]],Table1[[#This Row],[ScoreAway]]-Table1[[#This Row],[ScoreHome]],Table1[[#This Row],[ScoreHome]]-Table1[[#This Row],[ScoreAway]])</f>
        <v>7</v>
      </c>
      <c r="O2730">
        <f>IF(Table1[[#This Row],[SpreadActual]]&lt;Table1[[#This Row],[SpreadFavorite]],1,0)</f>
        <v>0</v>
      </c>
      <c r="P2730" t="s">
        <v>136</v>
      </c>
      <c r="Q2730" t="s">
        <v>130</v>
      </c>
      <c r="R2730" t="b">
        <v>0</v>
      </c>
    </row>
    <row r="2731" spans="1:22" x14ac:dyDescent="0.2">
      <c r="A2731" s="1">
        <v>29219</v>
      </c>
      <c r="B2731">
        <v>1979</v>
      </c>
      <c r="C2731">
        <f>_xlfn.MAXIFS(Table1[ScheduleWeekWritten],Table1[ScheduleSeason],Table1[[#This Row],[ScheduleSeason]])</f>
        <v>16</v>
      </c>
      <c r="D2731" t="s">
        <v>99</v>
      </c>
      <c r="E2731" cm="1">
        <f t="array" ref="E2731">_xlfn.XLOOKUP(Table1[[#This Row],[ScheduleWeekWritten]],Table3[Game],100+Table3[Increase],Table1[[#This Row],[ScheduleWeekWritten]])</f>
        <v>102</v>
      </c>
      <c r="F2731" t="b">
        <v>1</v>
      </c>
      <c r="G2731" t="s">
        <v>67</v>
      </c>
      <c r="H2731">
        <v>19</v>
      </c>
      <c r="I2731">
        <v>21</v>
      </c>
      <c r="J2731" t="s">
        <v>39</v>
      </c>
      <c r="K2731" t="s">
        <v>68</v>
      </c>
      <c r="L2731" t="str">
        <f>_xlfn.XLOOKUP(Table1[[#This Row],[TeamFavoriteID]],Table2[team_id],Table2[team_name],_xlfn.XLOOKUP(Table1[[#This Row],[TeamFavoriteID]],Table2[team_id_pfr],Table2[team_name],"Even"))</f>
        <v>Dallas Cowboys</v>
      </c>
      <c r="M2731">
        <v>-8.5</v>
      </c>
      <c r="N2731">
        <f>IF(Table1[[#This Row],[TeamFavorite]]=Table1[[#This Row],[TeamHome]],Table1[[#This Row],[ScoreAway]]-Table1[[#This Row],[ScoreHome]],Table1[[#This Row],[ScoreHome]]-Table1[[#This Row],[ScoreAway]])</f>
        <v>2</v>
      </c>
      <c r="O2731">
        <f>IF(Table1[[#This Row],[SpreadActual]]&lt;Table1[[#This Row],[SpreadFavorite]],1,0)</f>
        <v>0</v>
      </c>
      <c r="P2731" t="s">
        <v>136</v>
      </c>
      <c r="Q2731" t="s">
        <v>119</v>
      </c>
      <c r="R2731" t="b">
        <v>0</v>
      </c>
    </row>
    <row r="2732" spans="1:22" x14ac:dyDescent="0.2">
      <c r="A2732" s="1">
        <v>29219</v>
      </c>
      <c r="B2732">
        <v>1979</v>
      </c>
      <c r="C2732">
        <f>_xlfn.MAXIFS(Table1[ScheduleWeekWritten],Table1[ScheduleSeason],Table1[[#This Row],[ScheduleSeason]])</f>
        <v>16</v>
      </c>
      <c r="D2732" t="s">
        <v>99</v>
      </c>
      <c r="E2732" cm="1">
        <f t="array" ref="E2732">_xlfn.XLOOKUP(Table1[[#This Row],[ScheduleWeekWritten]],Table3[Game],100+Table3[Increase],Table1[[#This Row],[ScheduleWeekWritten]])</f>
        <v>102</v>
      </c>
      <c r="F2732" t="b">
        <v>1</v>
      </c>
      <c r="G2732" t="s">
        <v>49</v>
      </c>
      <c r="H2732">
        <v>34</v>
      </c>
      <c r="I2732">
        <v>14</v>
      </c>
      <c r="J2732" t="s">
        <v>19</v>
      </c>
      <c r="K2732" t="s">
        <v>51</v>
      </c>
      <c r="L2732" t="str">
        <f>_xlfn.XLOOKUP(Table1[[#This Row],[TeamFavoriteID]],Table2[team_id],Table2[team_name],_xlfn.XLOOKUP(Table1[[#This Row],[TeamFavoriteID]],Table2[team_id_pfr],Table2[team_name],"Even"))</f>
        <v>Pittsburgh Steelers</v>
      </c>
      <c r="M2732">
        <v>-9.5</v>
      </c>
      <c r="N2732">
        <f>IF(Table1[[#This Row],[TeamFavorite]]=Table1[[#This Row],[TeamHome]],Table1[[#This Row],[ScoreAway]]-Table1[[#This Row],[ScoreHome]],Table1[[#This Row],[ScoreHome]]-Table1[[#This Row],[ScoreAway]])</f>
        <v>-20</v>
      </c>
      <c r="O2732">
        <f>IF(Table1[[#This Row],[SpreadActual]]&lt;Table1[[#This Row],[SpreadFavorite]],1,0)</f>
        <v>1</v>
      </c>
      <c r="P2732" t="s">
        <v>136</v>
      </c>
      <c r="Q2732" t="s">
        <v>113</v>
      </c>
      <c r="R2732" t="b">
        <v>0</v>
      </c>
    </row>
    <row r="2733" spans="1:22" x14ac:dyDescent="0.2">
      <c r="A2733" s="1">
        <v>29226</v>
      </c>
      <c r="B2733">
        <v>1979</v>
      </c>
      <c r="C2733">
        <f>_xlfn.MAXIFS(Table1[ScheduleWeekWritten],Table1[ScheduleSeason],Table1[[#This Row],[ScheduleSeason]])</f>
        <v>16</v>
      </c>
      <c r="D2733" t="s">
        <v>92</v>
      </c>
      <c r="E2733" cm="1">
        <f t="array" ref="E2733">_xlfn.XLOOKUP(Table1[[#This Row],[ScheduleWeekWritten]],Table3[Game],100+Table3[Increase],Table1[[#This Row],[ScheduleWeekWritten]])</f>
        <v>103</v>
      </c>
      <c r="F2733" t="b">
        <v>1</v>
      </c>
      <c r="G2733" t="s">
        <v>49</v>
      </c>
      <c r="H2733">
        <v>27</v>
      </c>
      <c r="I2733">
        <v>13</v>
      </c>
      <c r="J2733" t="s">
        <v>23</v>
      </c>
      <c r="K2733" t="s">
        <v>51</v>
      </c>
      <c r="L2733" t="str">
        <f>_xlfn.XLOOKUP(Table1[[#This Row],[TeamFavoriteID]],Table2[team_id],Table2[team_name],_xlfn.XLOOKUP(Table1[[#This Row],[TeamFavoriteID]],Table2[team_id_pfr],Table2[team_name],"Even"))</f>
        <v>Pittsburgh Steelers</v>
      </c>
      <c r="M2733">
        <v>-9.5</v>
      </c>
      <c r="N2733">
        <f>IF(Table1[[#This Row],[TeamFavorite]]=Table1[[#This Row],[TeamHome]],Table1[[#This Row],[ScoreAway]]-Table1[[#This Row],[ScoreHome]],Table1[[#This Row],[ScoreHome]]-Table1[[#This Row],[ScoreAway]])</f>
        <v>-14</v>
      </c>
      <c r="O2733">
        <f>IF(Table1[[#This Row],[SpreadActual]]&lt;Table1[[#This Row],[SpreadFavorite]],1,0)</f>
        <v>1</v>
      </c>
      <c r="P2733" t="s">
        <v>136</v>
      </c>
      <c r="Q2733" t="s">
        <v>113</v>
      </c>
      <c r="R2733" t="b">
        <v>0</v>
      </c>
    </row>
    <row r="2734" spans="1:22" x14ac:dyDescent="0.2">
      <c r="A2734" s="1">
        <v>29226</v>
      </c>
      <c r="B2734">
        <v>1979</v>
      </c>
      <c r="C2734">
        <f>_xlfn.MAXIFS(Table1[ScheduleWeekWritten],Table1[ScheduleSeason],Table1[[#This Row],[ScheduleSeason]])</f>
        <v>16</v>
      </c>
      <c r="D2734" t="s">
        <v>92</v>
      </c>
      <c r="E2734" cm="1">
        <f t="array" ref="E2734">_xlfn.XLOOKUP(Table1[[#This Row],[ScheduleWeekWritten]],Table3[Game],100+Table3[Increase],Table1[[#This Row],[ScheduleWeekWritten]])</f>
        <v>103</v>
      </c>
      <c r="F2734" t="b">
        <v>1</v>
      </c>
      <c r="G2734" t="s">
        <v>127</v>
      </c>
      <c r="H2734">
        <v>0</v>
      </c>
      <c r="I2734">
        <v>9</v>
      </c>
      <c r="J2734" t="s">
        <v>39</v>
      </c>
      <c r="K2734" t="s">
        <v>40</v>
      </c>
      <c r="L2734" t="str">
        <f>_xlfn.XLOOKUP(Table1[[#This Row],[TeamFavoriteID]],Table2[team_id],Table2[team_name],_xlfn.XLOOKUP(Table1[[#This Row],[TeamFavoriteID]],Table2[team_id_pfr],Table2[team_name],"Even"))</f>
        <v>Los Angeles Rams</v>
      </c>
      <c r="M2734">
        <v>-3.5</v>
      </c>
      <c r="N2734">
        <f>IF(Table1[[#This Row],[TeamFavorite]]=Table1[[#This Row],[TeamHome]],Table1[[#This Row],[ScoreAway]]-Table1[[#This Row],[ScoreHome]],Table1[[#This Row],[ScoreHome]]-Table1[[#This Row],[ScoreAway]])</f>
        <v>-9</v>
      </c>
      <c r="O2734">
        <f>IF(Table1[[#This Row],[SpreadActual]]&lt;Table1[[#This Row],[SpreadFavorite]],1,0)</f>
        <v>1</v>
      </c>
      <c r="P2734" t="s">
        <v>136</v>
      </c>
      <c r="Q2734" t="s">
        <v>130</v>
      </c>
      <c r="R2734" t="b">
        <v>0</v>
      </c>
    </row>
    <row r="2735" spans="1:22" x14ac:dyDescent="0.2">
      <c r="A2735" s="1">
        <v>29240</v>
      </c>
      <c r="B2735">
        <v>1979</v>
      </c>
      <c r="C2735">
        <f>_xlfn.MAXIFS(Table1[ScheduleWeekWritten],Table1[ScheduleSeason],Table1[[#This Row],[ScheduleSeason]])</f>
        <v>16</v>
      </c>
      <c r="D2735" t="s">
        <v>93</v>
      </c>
      <c r="E2735" cm="1">
        <f t="array" ref="E2735">_xlfn.XLOOKUP(Table1[[#This Row],[ScheduleWeekWritten]],Table3[Game],100+Table3[Increase],Table1[[#This Row],[ScheduleWeekWritten]])</f>
        <v>104</v>
      </c>
      <c r="F2735" t="b">
        <v>1</v>
      </c>
      <c r="G2735" t="s">
        <v>39</v>
      </c>
      <c r="H2735">
        <v>19</v>
      </c>
      <c r="I2735">
        <v>31</v>
      </c>
      <c r="J2735" t="s">
        <v>49</v>
      </c>
      <c r="K2735" t="s">
        <v>51</v>
      </c>
      <c r="L2735" t="str">
        <f>_xlfn.XLOOKUP(Table1[[#This Row],[TeamFavoriteID]],Table2[team_id],Table2[team_name],_xlfn.XLOOKUP(Table1[[#This Row],[TeamFavoriteID]],Table2[team_id_pfr],Table2[team_name],"Even"))</f>
        <v>Pittsburgh Steelers</v>
      </c>
      <c r="M2735">
        <v>-10.5</v>
      </c>
      <c r="N2735">
        <f>IF(Table1[[#This Row],[TeamFavorite]]=Table1[[#This Row],[TeamHome]],Table1[[#This Row],[ScoreAway]]-Table1[[#This Row],[ScoreHome]],Table1[[#This Row],[ScoreHome]]-Table1[[#This Row],[ScoreAway]])</f>
        <v>-12</v>
      </c>
      <c r="O2735">
        <f>IF(Table1[[#This Row],[SpreadActual]]&lt;Table1[[#This Row],[SpreadFavorite]],1,0)</f>
        <v>1</v>
      </c>
      <c r="P2735">
        <v>36</v>
      </c>
      <c r="Q2735" t="s">
        <v>131</v>
      </c>
      <c r="R2735" t="b">
        <v>1</v>
      </c>
      <c r="S2735">
        <v>67</v>
      </c>
      <c r="T2735">
        <v>30</v>
      </c>
    </row>
    <row r="2736" spans="1:22" x14ac:dyDescent="0.2">
      <c r="A2736" s="1">
        <v>29471</v>
      </c>
      <c r="B2736">
        <v>1980</v>
      </c>
      <c r="C2736">
        <f>_xlfn.MAXIFS(Table1[ScheduleWeekWritten],Table1[ScheduleSeason],Table1[[#This Row],[ScheduleSeason]])</f>
        <v>16</v>
      </c>
      <c r="D2736">
        <v>1</v>
      </c>
      <c r="E2736" cm="1">
        <f t="array" ref="E2736">_xlfn.XLOOKUP(Table1[[#This Row],[ScheduleWeekWritten]],Table3[Game],100+Table3[Increase],Table1[[#This Row],[ScheduleWeekWritten]])</f>
        <v>1</v>
      </c>
      <c r="F2736" t="b">
        <v>0</v>
      </c>
      <c r="G2736" t="s">
        <v>28</v>
      </c>
      <c r="H2736">
        <v>17</v>
      </c>
      <c r="I2736">
        <v>7</v>
      </c>
      <c r="J2736" t="s">
        <v>19</v>
      </c>
      <c r="K2736" t="s">
        <v>91</v>
      </c>
      <c r="L2736" t="str">
        <f>_xlfn.XLOOKUP(Table1[[#This Row],[TeamFavoriteID]],Table2[team_id],Table2[team_name],_xlfn.XLOOKUP(Table1[[#This Row],[TeamFavoriteID]],Table2[team_id_pfr],Table2[team_name],"Even"))</f>
        <v>Miami Dolphins</v>
      </c>
      <c r="M2736">
        <v>-3</v>
      </c>
      <c r="N2736">
        <f>IF(Table1[[#This Row],[TeamFavorite]]=Table1[[#This Row],[TeamHome]],Table1[[#This Row],[ScoreAway]]-Table1[[#This Row],[ScoreHome]],Table1[[#This Row],[ScoreHome]]-Table1[[#This Row],[ScoreAway]])</f>
        <v>10</v>
      </c>
      <c r="O2736">
        <f>IF(Table1[[#This Row],[SpreadActual]]&lt;Table1[[#This Row],[SpreadFavorite]],1,0)</f>
        <v>0</v>
      </c>
      <c r="P2736">
        <v>35</v>
      </c>
      <c r="Q2736" t="s">
        <v>123</v>
      </c>
      <c r="R2736" t="b">
        <v>0</v>
      </c>
      <c r="S2736">
        <v>64</v>
      </c>
      <c r="T2736">
        <v>8</v>
      </c>
      <c r="U2736">
        <v>66</v>
      </c>
    </row>
    <row r="2737" spans="1:22" x14ac:dyDescent="0.2">
      <c r="A2737" s="1">
        <v>29471</v>
      </c>
      <c r="B2737">
        <v>1980</v>
      </c>
      <c r="C2737">
        <f>_xlfn.MAXIFS(Table1[ScheduleWeekWritten],Table1[ScheduleSeason],Table1[[#This Row],[ScheduleSeason]])</f>
        <v>16</v>
      </c>
      <c r="D2737">
        <v>1</v>
      </c>
      <c r="E2737" cm="1">
        <f t="array" ref="E2737">_xlfn.XLOOKUP(Table1[[#This Row],[ScheduleWeekWritten]],Table3[Game],100+Table3[Increase],Table1[[#This Row],[ScheduleWeekWritten]])</f>
        <v>1</v>
      </c>
      <c r="F2737" t="b">
        <v>0</v>
      </c>
      <c r="G2737" t="s">
        <v>101</v>
      </c>
      <c r="H2737">
        <v>12</v>
      </c>
      <c r="I2737">
        <v>17</v>
      </c>
      <c r="J2737" t="s">
        <v>127</v>
      </c>
      <c r="K2737" t="s">
        <v>133</v>
      </c>
      <c r="L2737" t="str">
        <f>_xlfn.XLOOKUP(Table1[[#This Row],[TeamFavoriteID]],Table2[team_id],Table2[team_name],_xlfn.XLOOKUP(Table1[[#This Row],[TeamFavoriteID]],Table2[team_id_pfr],Table2[team_name],"Even"))</f>
        <v>Tampa Bay Buccaneers</v>
      </c>
      <c r="M2737">
        <v>-1</v>
      </c>
      <c r="N2737">
        <f>IF(Table1[[#This Row],[TeamFavorite]]=Table1[[#This Row],[TeamHome]],Table1[[#This Row],[ScoreAway]]-Table1[[#This Row],[ScoreHome]],Table1[[#This Row],[ScoreHome]]-Table1[[#This Row],[ScoreAway]])</f>
        <v>-5</v>
      </c>
      <c r="O2737">
        <f>IF(Table1[[#This Row],[SpreadActual]]&lt;Table1[[#This Row],[SpreadFavorite]],1,0)</f>
        <v>1</v>
      </c>
      <c r="P2737">
        <v>34</v>
      </c>
      <c r="Q2737" t="s">
        <v>111</v>
      </c>
      <c r="R2737" t="b">
        <v>0</v>
      </c>
      <c r="S2737">
        <v>72</v>
      </c>
      <c r="T2737">
        <v>9</v>
      </c>
      <c r="U2737">
        <v>81</v>
      </c>
    </row>
    <row r="2738" spans="1:22" x14ac:dyDescent="0.2">
      <c r="A2738" s="1">
        <v>29471</v>
      </c>
      <c r="B2738">
        <v>1980</v>
      </c>
      <c r="C2738">
        <f>_xlfn.MAXIFS(Table1[ScheduleWeekWritten],Table1[ScheduleSeason],Table1[[#This Row],[ScheduleSeason]])</f>
        <v>16</v>
      </c>
      <c r="D2738">
        <v>1</v>
      </c>
      <c r="E2738" cm="1">
        <f t="array" ref="E2738">_xlfn.XLOOKUP(Table1[[#This Row],[ScheduleWeekWritten]],Table3[Game],100+Table3[Increase],Table1[[#This Row],[ScheduleWeekWritten]])</f>
        <v>1</v>
      </c>
      <c r="F2738" t="b">
        <v>0</v>
      </c>
      <c r="G2738" t="s">
        <v>33</v>
      </c>
      <c r="H2738">
        <v>12</v>
      </c>
      <c r="I2738">
        <v>6</v>
      </c>
      <c r="J2738" t="s">
        <v>46</v>
      </c>
      <c r="K2738" t="s">
        <v>47</v>
      </c>
      <c r="L2738" t="str">
        <f>_xlfn.XLOOKUP(Table1[[#This Row],[TeamFavoriteID]],Table2[team_id],Table2[team_name],_xlfn.XLOOKUP(Table1[[#This Row],[TeamFavoriteID]],Table2[team_id_pfr],Table2[team_name],"Even"))</f>
        <v>Chicago Bears</v>
      </c>
      <c r="M2738">
        <v>-6</v>
      </c>
      <c r="N2738">
        <f>IF(Table1[[#This Row],[TeamFavorite]]=Table1[[#This Row],[TeamHome]],Table1[[#This Row],[ScoreAway]]-Table1[[#This Row],[ScoreHome]],Table1[[#This Row],[ScoreHome]]-Table1[[#This Row],[ScoreAway]])</f>
        <v>6</v>
      </c>
      <c r="O2738">
        <f>IF(Table1[[#This Row],[SpreadActual]]&lt;Table1[[#This Row],[SpreadFavorite]],1,0)</f>
        <v>0</v>
      </c>
      <c r="P2738">
        <v>35</v>
      </c>
      <c r="Q2738" t="s">
        <v>82</v>
      </c>
      <c r="R2738" t="b">
        <v>0</v>
      </c>
      <c r="S2738">
        <v>65</v>
      </c>
      <c r="T2738">
        <v>5</v>
      </c>
      <c r="U2738">
        <v>77</v>
      </c>
    </row>
    <row r="2739" spans="1:22" x14ac:dyDescent="0.2">
      <c r="A2739" s="1">
        <v>29471</v>
      </c>
      <c r="B2739">
        <v>1980</v>
      </c>
      <c r="C2739">
        <f>_xlfn.MAXIFS(Table1[ScheduleWeekWritten],Table1[ScheduleSeason],Table1[[#This Row],[ScheduleSeason]])</f>
        <v>16</v>
      </c>
      <c r="D2739">
        <v>1</v>
      </c>
      <c r="E2739" cm="1">
        <f t="array" ref="E2739">_xlfn.XLOOKUP(Table1[[#This Row],[ScheduleWeekWritten]],Table3[Game],100+Table3[Increase],Table1[[#This Row],[ScheduleWeekWritten]])</f>
        <v>1</v>
      </c>
      <c r="F2739" t="b">
        <v>0</v>
      </c>
      <c r="G2739" t="s">
        <v>42</v>
      </c>
      <c r="H2739">
        <v>14</v>
      </c>
      <c r="I2739">
        <v>27</v>
      </c>
      <c r="J2739" t="s">
        <v>20</v>
      </c>
      <c r="K2739" t="s">
        <v>75</v>
      </c>
      <c r="L2739" t="str">
        <f>_xlfn.XLOOKUP(Table1[[#This Row],[TeamFavoriteID]],Table2[team_id],Table2[team_name],_xlfn.XLOOKUP(Table1[[#This Row],[TeamFavoriteID]],Table2[team_id_pfr],Table2[team_name],"Even"))</f>
        <v>Kansas City Chiefs</v>
      </c>
      <c r="M2739">
        <v>-3</v>
      </c>
      <c r="N2739">
        <f>IF(Table1[[#This Row],[TeamFavorite]]=Table1[[#This Row],[TeamHome]],Table1[[#This Row],[ScoreAway]]-Table1[[#This Row],[ScoreHome]],Table1[[#This Row],[ScoreHome]]-Table1[[#This Row],[ScoreAway]])</f>
        <v>13</v>
      </c>
      <c r="O2739">
        <f>IF(Table1[[#This Row],[SpreadActual]]&lt;Table1[[#This Row],[SpreadFavorite]],1,0)</f>
        <v>0</v>
      </c>
      <c r="P2739">
        <v>42</v>
      </c>
      <c r="Q2739" t="s">
        <v>117</v>
      </c>
      <c r="R2739" t="b">
        <v>0</v>
      </c>
      <c r="S2739">
        <v>82</v>
      </c>
      <c r="T2739">
        <v>10</v>
      </c>
      <c r="U2739">
        <v>58</v>
      </c>
    </row>
    <row r="2740" spans="1:22" x14ac:dyDescent="0.2">
      <c r="A2740" s="1">
        <v>29471</v>
      </c>
      <c r="B2740">
        <v>1980</v>
      </c>
      <c r="C2740">
        <f>_xlfn.MAXIFS(Table1[ScheduleWeekWritten],Table1[ScheduleSeason],Table1[[#This Row],[ScheduleSeason]])</f>
        <v>16</v>
      </c>
      <c r="D2740">
        <v>1</v>
      </c>
      <c r="E2740" cm="1">
        <f t="array" ref="E2740">_xlfn.XLOOKUP(Table1[[#This Row],[ScheduleWeekWritten]],Table3[Game],100+Table3[Increase],Table1[[#This Row],[ScheduleWeekWritten]])</f>
        <v>1</v>
      </c>
      <c r="F2740" t="b">
        <v>0</v>
      </c>
      <c r="G2740" t="s">
        <v>39</v>
      </c>
      <c r="H2740">
        <v>20</v>
      </c>
      <c r="I2740">
        <v>41</v>
      </c>
      <c r="J2740" t="s">
        <v>45</v>
      </c>
      <c r="K2740" t="s">
        <v>40</v>
      </c>
      <c r="L2740" t="str">
        <f>_xlfn.XLOOKUP(Table1[[#This Row],[TeamFavoriteID]],Table2[team_id],Table2[team_name],_xlfn.XLOOKUP(Table1[[#This Row],[TeamFavoriteID]],Table2[team_id_pfr],Table2[team_name],"Even"))</f>
        <v>Los Angeles Rams</v>
      </c>
      <c r="M2740">
        <v>-9</v>
      </c>
      <c r="N2740">
        <f>IF(Table1[[#This Row],[TeamFavorite]]=Table1[[#This Row],[TeamHome]],Table1[[#This Row],[ScoreAway]]-Table1[[#This Row],[ScoreHome]],Table1[[#This Row],[ScoreHome]]-Table1[[#This Row],[ScoreAway]])</f>
        <v>21</v>
      </c>
      <c r="O2740">
        <f>IF(Table1[[#This Row],[SpreadActual]]&lt;Table1[[#This Row],[SpreadFavorite]],1,0)</f>
        <v>0</v>
      </c>
      <c r="P2740">
        <v>38</v>
      </c>
      <c r="Q2740" t="s">
        <v>135</v>
      </c>
      <c r="R2740" t="b">
        <v>0</v>
      </c>
      <c r="S2740">
        <v>66</v>
      </c>
      <c r="T2740">
        <v>11</v>
      </c>
      <c r="U2740">
        <v>70</v>
      </c>
    </row>
    <row r="2741" spans="1:22" x14ac:dyDescent="0.2">
      <c r="A2741" s="1">
        <v>29471</v>
      </c>
      <c r="B2741">
        <v>1980</v>
      </c>
      <c r="C2741">
        <f>_xlfn.MAXIFS(Table1[ScheduleWeekWritten],Table1[ScheduleSeason],Table1[[#This Row],[ScheduleSeason]])</f>
        <v>16</v>
      </c>
      <c r="D2741">
        <v>1</v>
      </c>
      <c r="E2741" cm="1">
        <f t="array" ref="E2741">_xlfn.XLOOKUP(Table1[[#This Row],[ScheduleWeekWritten]],Table3[Game],100+Table3[Increase],Table1[[#This Row],[ScheduleWeekWritten]])</f>
        <v>1</v>
      </c>
      <c r="F2741" t="b">
        <v>0</v>
      </c>
      <c r="G2741" t="s">
        <v>54</v>
      </c>
      <c r="H2741">
        <v>24</v>
      </c>
      <c r="I2741">
        <v>23</v>
      </c>
      <c r="J2741" t="s">
        <v>38</v>
      </c>
      <c r="K2741" t="s">
        <v>55</v>
      </c>
      <c r="L2741" t="str">
        <f>_xlfn.XLOOKUP(Table1[[#This Row],[TeamFavoriteID]],Table2[team_id],Table2[team_name],_xlfn.XLOOKUP(Table1[[#This Row],[TeamFavoriteID]],Table2[team_id_pfr],Table2[team_name],"Even"))</f>
        <v>Minnesota Vikings</v>
      </c>
      <c r="M2741">
        <v>-4</v>
      </c>
      <c r="N2741">
        <f>IF(Table1[[#This Row],[TeamFavorite]]=Table1[[#This Row],[TeamHome]],Table1[[#This Row],[ScoreAway]]-Table1[[#This Row],[ScoreHome]],Table1[[#This Row],[ScoreHome]]-Table1[[#This Row],[ScoreAway]])</f>
        <v>-1</v>
      </c>
      <c r="O2741">
        <f>IF(Table1[[#This Row],[SpreadActual]]&lt;Table1[[#This Row],[SpreadFavorite]],1,0)</f>
        <v>0</v>
      </c>
      <c r="P2741">
        <v>42</v>
      </c>
      <c r="Q2741" t="s">
        <v>73</v>
      </c>
      <c r="R2741" t="b">
        <v>0</v>
      </c>
      <c r="S2741">
        <v>73</v>
      </c>
      <c r="T2741">
        <v>8</v>
      </c>
      <c r="U2741">
        <v>74</v>
      </c>
    </row>
    <row r="2742" spans="1:22" x14ac:dyDescent="0.2">
      <c r="A2742" s="1">
        <v>29471</v>
      </c>
      <c r="B2742">
        <v>1980</v>
      </c>
      <c r="C2742">
        <f>_xlfn.MAXIFS(Table1[ScheduleWeekWritten],Table1[ScheduleSeason],Table1[[#This Row],[ScheduleSeason]])</f>
        <v>16</v>
      </c>
      <c r="D2742">
        <v>1</v>
      </c>
      <c r="E2742" cm="1">
        <f t="array" ref="E2742">_xlfn.XLOOKUP(Table1[[#This Row],[ScheduleWeekWritten]],Table3[Game],100+Table3[Increase],Table1[[#This Row],[ScheduleWeekWritten]])</f>
        <v>1</v>
      </c>
      <c r="F2742" t="b">
        <v>0</v>
      </c>
      <c r="G2742" t="s">
        <v>115</v>
      </c>
      <c r="H2742">
        <v>34</v>
      </c>
      <c r="I2742">
        <v>17</v>
      </c>
      <c r="J2742" t="s">
        <v>62</v>
      </c>
      <c r="K2742" t="s">
        <v>70</v>
      </c>
      <c r="L2742" t="str">
        <f>_xlfn.XLOOKUP(Table1[[#This Row],[TeamFavoriteID]],Table2[team_id],Table2[team_name],_xlfn.XLOOKUP(Table1[[#This Row],[TeamFavoriteID]],Table2[team_id_pfr],Table2[team_name],"Even"))</f>
        <v>Boston Patriots</v>
      </c>
      <c r="M2742">
        <v>-6</v>
      </c>
      <c r="N2742">
        <f>IF(Table1[[#This Row],[TeamFavorite]]=Table1[[#This Row],[TeamHome]],Table1[[#This Row],[ScoreAway]]-Table1[[#This Row],[ScoreHome]],Table1[[#This Row],[ScoreHome]]-Table1[[#This Row],[ScoreAway]])</f>
        <v>17</v>
      </c>
      <c r="O2742">
        <f>IF(Table1[[#This Row],[SpreadActual]]&lt;Table1[[#This Row],[SpreadFavorite]],1,0)</f>
        <v>0</v>
      </c>
      <c r="P2742">
        <v>38</v>
      </c>
      <c r="Q2742" t="s">
        <v>116</v>
      </c>
      <c r="R2742" t="b">
        <v>0</v>
      </c>
      <c r="S2742">
        <v>73</v>
      </c>
      <c r="T2742">
        <v>12</v>
      </c>
      <c r="U2742">
        <v>46</v>
      </c>
    </row>
    <row r="2743" spans="1:22" x14ac:dyDescent="0.2">
      <c r="A2743" s="1">
        <v>29471</v>
      </c>
      <c r="B2743">
        <v>1980</v>
      </c>
      <c r="C2743">
        <f>_xlfn.MAXIFS(Table1[ScheduleWeekWritten],Table1[ScheduleSeason],Table1[[#This Row],[ScheduleSeason]])</f>
        <v>16</v>
      </c>
      <c r="D2743">
        <v>1</v>
      </c>
      <c r="E2743" cm="1">
        <f t="array" ref="E2743">_xlfn.XLOOKUP(Table1[[#This Row],[ScheduleWeekWritten]],Table3[Game],100+Table3[Increase],Table1[[#This Row],[ScheduleWeekWritten]])</f>
        <v>1</v>
      </c>
      <c r="F2743" t="b">
        <v>0</v>
      </c>
      <c r="G2743" t="s">
        <v>95</v>
      </c>
      <c r="H2743">
        <v>23</v>
      </c>
      <c r="I2743">
        <v>26</v>
      </c>
      <c r="J2743" t="s">
        <v>53</v>
      </c>
      <c r="K2743" t="s">
        <v>98</v>
      </c>
      <c r="L2743" t="str">
        <f>_xlfn.XLOOKUP(Table1[[#This Row],[TeamFavoriteID]],Table2[team_id],Table2[team_name],_xlfn.XLOOKUP(Table1[[#This Row],[TeamFavoriteID]],Table2[team_id_pfr],Table2[team_name],"Even"))</f>
        <v>New Orleans Saints</v>
      </c>
      <c r="M2743">
        <v>-4</v>
      </c>
      <c r="N2743">
        <f>IF(Table1[[#This Row],[TeamFavorite]]=Table1[[#This Row],[TeamHome]],Table1[[#This Row],[ScoreAway]]-Table1[[#This Row],[ScoreHome]],Table1[[#This Row],[ScoreHome]]-Table1[[#This Row],[ScoreAway]])</f>
        <v>3</v>
      </c>
      <c r="O2743">
        <f>IF(Table1[[#This Row],[SpreadActual]]&lt;Table1[[#This Row],[SpreadFavorite]],1,0)</f>
        <v>0</v>
      </c>
      <c r="P2743">
        <v>45</v>
      </c>
      <c r="Q2743" t="s">
        <v>124</v>
      </c>
      <c r="R2743" t="b">
        <v>0</v>
      </c>
      <c r="S2743">
        <v>72</v>
      </c>
      <c r="T2743">
        <v>0</v>
      </c>
      <c r="V2743" t="s">
        <v>103</v>
      </c>
    </row>
    <row r="2744" spans="1:22" x14ac:dyDescent="0.2">
      <c r="A2744" s="1">
        <v>29471</v>
      </c>
      <c r="B2744">
        <v>1980</v>
      </c>
      <c r="C2744">
        <f>_xlfn.MAXIFS(Table1[ScheduleWeekWritten],Table1[ScheduleSeason],Table1[[#This Row],[ScheduleSeason]])</f>
        <v>16</v>
      </c>
      <c r="D2744">
        <v>1</v>
      </c>
      <c r="E2744" cm="1">
        <f t="array" ref="E2744">_xlfn.XLOOKUP(Table1[[#This Row],[ScheduleWeekWritten]],Table3[Game],100+Table3[Increase],Table1[[#This Row],[ScheduleWeekWritten]])</f>
        <v>1</v>
      </c>
      <c r="F2744" t="b">
        <v>0</v>
      </c>
      <c r="G2744" t="s">
        <v>31</v>
      </c>
      <c r="H2744">
        <v>14</v>
      </c>
      <c r="I2744">
        <v>17</v>
      </c>
      <c r="J2744" t="s">
        <v>34</v>
      </c>
      <c r="K2744" t="s">
        <v>32</v>
      </c>
      <c r="L2744" t="str">
        <f>_xlfn.XLOOKUP(Table1[[#This Row],[TeamFavoriteID]],Table2[team_id],Table2[team_name],_xlfn.XLOOKUP(Table1[[#This Row],[TeamFavoriteID]],Table2[team_id_pfr],Table2[team_name],"Even"))</f>
        <v>New York Jets</v>
      </c>
      <c r="M2744">
        <v>-6</v>
      </c>
      <c r="N2744">
        <f>IF(Table1[[#This Row],[TeamFavorite]]=Table1[[#This Row],[TeamHome]],Table1[[#This Row],[ScoreAway]]-Table1[[#This Row],[ScoreHome]],Table1[[#This Row],[ScoreHome]]-Table1[[#This Row],[ScoreAway]])</f>
        <v>3</v>
      </c>
      <c r="O2744">
        <f>IF(Table1[[#This Row],[SpreadActual]]&lt;Table1[[#This Row],[SpreadFavorite]],1,0)</f>
        <v>0</v>
      </c>
      <c r="P2744">
        <v>41</v>
      </c>
      <c r="Q2744" t="s">
        <v>126</v>
      </c>
      <c r="R2744" t="b">
        <v>0</v>
      </c>
      <c r="S2744">
        <v>75</v>
      </c>
      <c r="T2744">
        <v>12</v>
      </c>
      <c r="U2744">
        <v>58</v>
      </c>
    </row>
    <row r="2745" spans="1:22" x14ac:dyDescent="0.2">
      <c r="A2745" s="1">
        <v>29471</v>
      </c>
      <c r="B2745">
        <v>1980</v>
      </c>
      <c r="C2745">
        <f>_xlfn.MAXIFS(Table1[ScheduleWeekWritten],Table1[ScheduleSeason],Table1[[#This Row],[ScheduleSeason]])</f>
        <v>16</v>
      </c>
      <c r="D2745">
        <v>1</v>
      </c>
      <c r="E2745" cm="1">
        <f t="array" ref="E2745">_xlfn.XLOOKUP(Table1[[#This Row],[ScheduleWeekWritten]],Table3[Game],100+Table3[Increase],Table1[[#This Row],[ScheduleWeekWritten]])</f>
        <v>1</v>
      </c>
      <c r="F2745" t="b">
        <v>0</v>
      </c>
      <c r="G2745" t="s">
        <v>58</v>
      </c>
      <c r="H2745">
        <v>27</v>
      </c>
      <c r="I2745">
        <v>6</v>
      </c>
      <c r="J2745" t="s">
        <v>24</v>
      </c>
      <c r="K2745" t="s">
        <v>77</v>
      </c>
      <c r="L2745" t="str">
        <f>_xlfn.XLOOKUP(Table1[[#This Row],[TeamFavoriteID]],Table2[team_id],Table2[team_name],_xlfn.XLOOKUP(Table1[[#This Row],[TeamFavoriteID]],Table2[team_id_pfr],Table2[team_name],"Even"))</f>
        <v>Philadelphia Eagles</v>
      </c>
      <c r="M2745">
        <v>-3</v>
      </c>
      <c r="N2745">
        <f>IF(Table1[[#This Row],[TeamFavorite]]=Table1[[#This Row],[TeamHome]],Table1[[#This Row],[ScoreAway]]-Table1[[#This Row],[ScoreHome]],Table1[[#This Row],[ScoreHome]]-Table1[[#This Row],[ScoreAway]])</f>
        <v>-21</v>
      </c>
      <c r="O2745">
        <f>IF(Table1[[#This Row],[SpreadActual]]&lt;Table1[[#This Row],[SpreadFavorite]],1,0)</f>
        <v>1</v>
      </c>
      <c r="P2745">
        <v>38</v>
      </c>
      <c r="Q2745" t="s">
        <v>112</v>
      </c>
      <c r="R2745" t="b">
        <v>0</v>
      </c>
      <c r="S2745">
        <v>76</v>
      </c>
      <c r="T2745">
        <v>11</v>
      </c>
      <c r="U2745">
        <v>51</v>
      </c>
    </row>
    <row r="2746" spans="1:22" x14ac:dyDescent="0.2">
      <c r="A2746" s="1">
        <v>29471</v>
      </c>
      <c r="B2746">
        <v>1980</v>
      </c>
      <c r="C2746">
        <f>_xlfn.MAXIFS(Table1[ScheduleWeekWritten],Table1[ScheduleSeason],Table1[[#This Row],[ScheduleSeason]])</f>
        <v>16</v>
      </c>
      <c r="D2746">
        <v>1</v>
      </c>
      <c r="E2746" cm="1">
        <f t="array" ref="E2746">_xlfn.XLOOKUP(Table1[[#This Row],[ScheduleWeekWritten]],Table3[Game],100+Table3[Increase],Table1[[#This Row],[ScheduleWeekWritten]])</f>
        <v>1</v>
      </c>
      <c r="F2746" t="b">
        <v>0</v>
      </c>
      <c r="G2746" t="s">
        <v>49</v>
      </c>
      <c r="H2746">
        <v>31</v>
      </c>
      <c r="I2746">
        <v>17</v>
      </c>
      <c r="J2746" t="s">
        <v>23</v>
      </c>
      <c r="K2746" t="s">
        <v>51</v>
      </c>
      <c r="L2746" t="str">
        <f>_xlfn.XLOOKUP(Table1[[#This Row],[TeamFavoriteID]],Table2[team_id],Table2[team_name],_xlfn.XLOOKUP(Table1[[#This Row],[TeamFavoriteID]],Table2[team_id_pfr],Table2[team_name],"Even"))</f>
        <v>Pittsburgh Steelers</v>
      </c>
      <c r="M2746">
        <v>-7</v>
      </c>
      <c r="N2746">
        <f>IF(Table1[[#This Row],[TeamFavorite]]=Table1[[#This Row],[TeamHome]],Table1[[#This Row],[ScoreAway]]-Table1[[#This Row],[ScoreHome]],Table1[[#This Row],[ScoreHome]]-Table1[[#This Row],[ScoreAway]])</f>
        <v>-14</v>
      </c>
      <c r="O2746">
        <f>IF(Table1[[#This Row],[SpreadActual]]&lt;Table1[[#This Row],[SpreadFavorite]],1,0)</f>
        <v>1</v>
      </c>
      <c r="P2746">
        <v>40</v>
      </c>
      <c r="Q2746" t="s">
        <v>113</v>
      </c>
      <c r="R2746" t="b">
        <v>0</v>
      </c>
      <c r="S2746">
        <v>70</v>
      </c>
      <c r="T2746">
        <v>8</v>
      </c>
      <c r="U2746">
        <v>60</v>
      </c>
    </row>
    <row r="2747" spans="1:22" x14ac:dyDescent="0.2">
      <c r="A2747" s="1">
        <v>29471</v>
      </c>
      <c r="B2747">
        <v>1980</v>
      </c>
      <c r="C2747">
        <f>_xlfn.MAXIFS(Table1[ScheduleWeekWritten],Table1[ScheduleSeason],Table1[[#This Row],[ScheduleSeason]])</f>
        <v>16</v>
      </c>
      <c r="D2747">
        <v>1</v>
      </c>
      <c r="E2747" cm="1">
        <f t="array" ref="E2747">_xlfn.XLOOKUP(Table1[[#This Row],[ScheduleWeekWritten]],Table3[Game],100+Table3[Increase],Table1[[#This Row],[ScheduleWeekWritten]])</f>
        <v>1</v>
      </c>
      <c r="F2747" t="b">
        <v>0</v>
      </c>
      <c r="G2747" t="s">
        <v>128</v>
      </c>
      <c r="H2747">
        <v>13</v>
      </c>
      <c r="I2747">
        <v>34</v>
      </c>
      <c r="J2747" t="s">
        <v>27</v>
      </c>
      <c r="K2747" t="s">
        <v>29</v>
      </c>
      <c r="L2747" t="str">
        <f>_xlfn.XLOOKUP(Table1[[#This Row],[TeamFavoriteID]],Table2[team_id],Table2[team_name],_xlfn.XLOOKUP(Table1[[#This Row],[TeamFavoriteID]],Table2[team_id_pfr],Table2[team_name],"Even"))</f>
        <v>Los Angeles Chargers</v>
      </c>
      <c r="M2747">
        <v>-2</v>
      </c>
      <c r="N2747">
        <f>IF(Table1[[#This Row],[TeamFavorite]]=Table1[[#This Row],[TeamHome]],Table1[[#This Row],[ScoreAway]]-Table1[[#This Row],[ScoreHome]],Table1[[#This Row],[ScoreHome]]-Table1[[#This Row],[ScoreAway]])</f>
        <v>-21</v>
      </c>
      <c r="O2747">
        <f>IF(Table1[[#This Row],[SpreadActual]]&lt;Table1[[#This Row],[SpreadFavorite]],1,0)</f>
        <v>1</v>
      </c>
      <c r="P2747">
        <v>45</v>
      </c>
      <c r="Q2747" t="s">
        <v>129</v>
      </c>
      <c r="R2747" t="b">
        <v>0</v>
      </c>
      <c r="S2747">
        <v>72</v>
      </c>
      <c r="T2747">
        <v>0</v>
      </c>
      <c r="V2747" t="s">
        <v>103</v>
      </c>
    </row>
    <row r="2748" spans="1:22" x14ac:dyDescent="0.2">
      <c r="A2748" s="1">
        <v>29471</v>
      </c>
      <c r="B2748">
        <v>1980</v>
      </c>
      <c r="C2748">
        <f>_xlfn.MAXIFS(Table1[ScheduleWeekWritten],Table1[ScheduleSeason],Table1[[#This Row],[ScheduleSeason]])</f>
        <v>16</v>
      </c>
      <c r="D2748">
        <v>1</v>
      </c>
      <c r="E2748" cm="1">
        <f t="array" ref="E2748">_xlfn.XLOOKUP(Table1[[#This Row],[ScheduleWeekWritten]],Table3[Game],100+Table3[Increase],Table1[[#This Row],[ScheduleWeekWritten]])</f>
        <v>1</v>
      </c>
      <c r="F2748" t="b">
        <v>0</v>
      </c>
      <c r="G2748" t="s">
        <v>57</v>
      </c>
      <c r="H2748">
        <v>35</v>
      </c>
      <c r="I2748">
        <v>41</v>
      </c>
      <c r="J2748" t="s">
        <v>50</v>
      </c>
      <c r="K2748" t="s">
        <v>59</v>
      </c>
      <c r="L2748" t="str">
        <f>_xlfn.XLOOKUP(Table1[[#This Row],[TeamFavoriteID]],Table2[team_id],Table2[team_name],_xlfn.XLOOKUP(Table1[[#This Row],[TeamFavoriteID]],Table2[team_id_pfr],Table2[team_name],"Even"))</f>
        <v>Arizona Cardinals</v>
      </c>
      <c r="M2748">
        <v>-7</v>
      </c>
      <c r="N2748">
        <f>IF(Table1[[#This Row],[TeamFavorite]]=Table1[[#This Row],[TeamHome]],Table1[[#This Row],[ScoreAway]]-Table1[[#This Row],[ScoreHome]],Table1[[#This Row],[ScoreHome]]-Table1[[#This Row],[ScoreAway]])</f>
        <v>-6</v>
      </c>
      <c r="O2748">
        <f>IF(Table1[[#This Row],[SpreadActual]]&lt;Table1[[#This Row],[SpreadFavorite]],1,0)</f>
        <v>0</v>
      </c>
      <c r="P2748">
        <v>42</v>
      </c>
      <c r="Q2748" t="s">
        <v>60</v>
      </c>
      <c r="R2748" t="b">
        <v>0</v>
      </c>
      <c r="S2748">
        <v>80</v>
      </c>
      <c r="T2748">
        <v>14</v>
      </c>
      <c r="U2748">
        <v>64</v>
      </c>
    </row>
    <row r="2749" spans="1:22" x14ac:dyDescent="0.2">
      <c r="A2749" s="1">
        <v>29472</v>
      </c>
      <c r="B2749">
        <v>1980</v>
      </c>
      <c r="C2749">
        <f>_xlfn.MAXIFS(Table1[ScheduleWeekWritten],Table1[ScheduleSeason],Table1[[#This Row],[ScheduleSeason]])</f>
        <v>16</v>
      </c>
      <c r="D2749">
        <v>1</v>
      </c>
      <c r="E2749" cm="1">
        <f t="array" ref="E2749">_xlfn.XLOOKUP(Table1[[#This Row],[ScheduleWeekWritten]],Table3[Game],100+Table3[Increase],Table1[[#This Row],[ScheduleWeekWritten]])</f>
        <v>1</v>
      </c>
      <c r="F2749" t="b">
        <v>0</v>
      </c>
      <c r="G2749" t="s">
        <v>61</v>
      </c>
      <c r="H2749">
        <v>3</v>
      </c>
      <c r="I2749">
        <v>17</v>
      </c>
      <c r="J2749" t="s">
        <v>67</v>
      </c>
      <c r="K2749" t="s">
        <v>85</v>
      </c>
      <c r="L2749" t="str">
        <f>_xlfn.XLOOKUP(Table1[[#This Row],[TeamFavoriteID]],Table2[team_id],Table2[team_name],_xlfn.XLOOKUP(Table1[[#This Row],[TeamFavoriteID]],Table2[team_id_pfr],Table2[team_name],"Even"))</f>
        <v>Washington Commanders</v>
      </c>
      <c r="M2749">
        <v>-2</v>
      </c>
      <c r="N2749">
        <f>IF(Table1[[#This Row],[TeamFavorite]]=Table1[[#This Row],[TeamHome]],Table1[[#This Row],[ScoreAway]]-Table1[[#This Row],[ScoreHome]],Table1[[#This Row],[ScoreHome]]-Table1[[#This Row],[ScoreAway]])</f>
        <v>-14</v>
      </c>
      <c r="O2749">
        <f>IF(Table1[[#This Row],[SpreadActual]]&lt;Table1[[#This Row],[SpreadFavorite]],1,0)</f>
        <v>1</v>
      </c>
      <c r="P2749">
        <v>45</v>
      </c>
      <c r="Q2749" t="s">
        <v>64</v>
      </c>
      <c r="R2749" t="b">
        <v>0</v>
      </c>
      <c r="S2749">
        <v>78</v>
      </c>
      <c r="T2749">
        <v>9</v>
      </c>
      <c r="U2749">
        <v>46</v>
      </c>
    </row>
    <row r="2750" spans="1:22" x14ac:dyDescent="0.2">
      <c r="A2750" s="1">
        <v>29475</v>
      </c>
      <c r="B2750">
        <v>1980</v>
      </c>
      <c r="C2750">
        <f>_xlfn.MAXIFS(Table1[ScheduleWeekWritten],Table1[ScheduleSeason],Table1[[#This Row],[ScheduleSeason]])</f>
        <v>16</v>
      </c>
      <c r="D2750">
        <v>2</v>
      </c>
      <c r="E2750" cm="1">
        <f t="array" ref="E2750">_xlfn.XLOOKUP(Table1[[#This Row],[ScheduleWeekWritten]],Table3[Game],100+Table3[Increase],Table1[[#This Row],[ScheduleWeekWritten]])</f>
        <v>2</v>
      </c>
      <c r="F2750" t="b">
        <v>0</v>
      </c>
      <c r="G2750" t="s">
        <v>127</v>
      </c>
      <c r="H2750">
        <v>10</v>
      </c>
      <c r="I2750">
        <v>9</v>
      </c>
      <c r="J2750" t="s">
        <v>39</v>
      </c>
      <c r="K2750" t="s">
        <v>133</v>
      </c>
      <c r="L2750" t="str">
        <f>_xlfn.XLOOKUP(Table1[[#This Row],[TeamFavoriteID]],Table2[team_id],Table2[team_name],_xlfn.XLOOKUP(Table1[[#This Row],[TeamFavoriteID]],Table2[team_id_pfr],Table2[team_name],"Even"))</f>
        <v>Tampa Bay Buccaneers</v>
      </c>
      <c r="M2750">
        <v>-3</v>
      </c>
      <c r="N2750">
        <f>IF(Table1[[#This Row],[TeamFavorite]]=Table1[[#This Row],[TeamHome]],Table1[[#This Row],[ScoreAway]]-Table1[[#This Row],[ScoreHome]],Table1[[#This Row],[ScoreHome]]-Table1[[#This Row],[ScoreAway]])</f>
        <v>-1</v>
      </c>
      <c r="O2750">
        <f>IF(Table1[[#This Row],[SpreadActual]]&lt;Table1[[#This Row],[SpreadFavorite]],1,0)</f>
        <v>0</v>
      </c>
      <c r="P2750">
        <v>40</v>
      </c>
      <c r="Q2750" t="s">
        <v>130</v>
      </c>
      <c r="R2750" t="b">
        <v>0</v>
      </c>
      <c r="S2750">
        <v>76</v>
      </c>
      <c r="T2750">
        <v>7</v>
      </c>
      <c r="U2750">
        <v>86</v>
      </c>
    </row>
    <row r="2751" spans="1:22" x14ac:dyDescent="0.2">
      <c r="A2751" s="1">
        <v>29478</v>
      </c>
      <c r="B2751">
        <v>1980</v>
      </c>
      <c r="C2751">
        <f>_xlfn.MAXIFS(Table1[ScheduleWeekWritten],Table1[ScheduleSeason],Table1[[#This Row],[ScheduleSeason]])</f>
        <v>16</v>
      </c>
      <c r="D2751">
        <v>2</v>
      </c>
      <c r="E2751" cm="1">
        <f t="array" ref="E2751">_xlfn.XLOOKUP(Table1[[#This Row],[ScheduleWeekWritten]],Table3[Game],100+Table3[Increase],Table1[[#This Row],[ScheduleWeekWritten]])</f>
        <v>2</v>
      </c>
      <c r="F2751" t="b">
        <v>0</v>
      </c>
      <c r="G2751" t="s">
        <v>34</v>
      </c>
      <c r="H2751">
        <v>17</v>
      </c>
      <c r="I2751">
        <v>20</v>
      </c>
      <c r="J2751" t="s">
        <v>49</v>
      </c>
      <c r="K2751" t="s">
        <v>51</v>
      </c>
      <c r="L2751" t="str">
        <f>_xlfn.XLOOKUP(Table1[[#This Row],[TeamFavoriteID]],Table2[team_id],Table2[team_name],_xlfn.XLOOKUP(Table1[[#This Row],[TeamFavoriteID]],Table2[team_id_pfr],Table2[team_name],"Even"))</f>
        <v>Pittsburgh Steelers</v>
      </c>
      <c r="M2751">
        <v>-7</v>
      </c>
      <c r="N2751">
        <f>IF(Table1[[#This Row],[TeamFavorite]]=Table1[[#This Row],[TeamHome]],Table1[[#This Row],[ScoreAway]]-Table1[[#This Row],[ScoreHome]],Table1[[#This Row],[ScoreHome]]-Table1[[#This Row],[ScoreAway]])</f>
        <v>-3</v>
      </c>
      <c r="O2751">
        <f>IF(Table1[[#This Row],[SpreadActual]]&lt;Table1[[#This Row],[SpreadFavorite]],1,0)</f>
        <v>0</v>
      </c>
      <c r="P2751">
        <v>40</v>
      </c>
      <c r="Q2751" t="s">
        <v>80</v>
      </c>
      <c r="R2751" t="b">
        <v>0</v>
      </c>
      <c r="S2751">
        <v>77</v>
      </c>
      <c r="T2751">
        <v>7</v>
      </c>
      <c r="U2751">
        <v>64</v>
      </c>
    </row>
    <row r="2752" spans="1:22" x14ac:dyDescent="0.2">
      <c r="A2752" s="1">
        <v>29478</v>
      </c>
      <c r="B2752">
        <v>1980</v>
      </c>
      <c r="C2752">
        <f>_xlfn.MAXIFS(Table1[ScheduleWeekWritten],Table1[ScheduleSeason],Table1[[#This Row],[ScheduleSeason]])</f>
        <v>16</v>
      </c>
      <c r="D2752">
        <v>2</v>
      </c>
      <c r="E2752" cm="1">
        <f t="array" ref="E2752">_xlfn.XLOOKUP(Table1[[#This Row],[ScheduleWeekWritten]],Table3[Game],100+Table3[Increase],Table1[[#This Row],[ScheduleWeekWritten]])</f>
        <v>2</v>
      </c>
      <c r="F2752" t="b">
        <v>0</v>
      </c>
      <c r="G2752" t="s">
        <v>28</v>
      </c>
      <c r="H2752">
        <v>20</v>
      </c>
      <c r="I2752">
        <v>10</v>
      </c>
      <c r="J2752" t="s">
        <v>31</v>
      </c>
      <c r="K2752" t="s">
        <v>89</v>
      </c>
      <c r="L2752" t="str">
        <f>_xlfn.XLOOKUP(Table1[[#This Row],[TeamFavoriteID]],Table2[team_id],Table2[team_name],_xlfn.XLOOKUP(Table1[[#This Row],[TeamFavoriteID]],Table2[team_id_pfr],Table2[team_name],"Even"))</f>
        <v>Even</v>
      </c>
      <c r="M2752">
        <v>0</v>
      </c>
      <c r="N2752">
        <f>IF(Table1[[#This Row],[TeamFavorite]]=Table1[[#This Row],[TeamHome]],Table1[[#This Row],[ScoreAway]]-Table1[[#This Row],[ScoreHome]],Table1[[#This Row],[ScoreHome]]-Table1[[#This Row],[ScoreAway]])</f>
        <v>10</v>
      </c>
      <c r="O2752">
        <f>IF(Table1[[#This Row],[SpreadActual]]&lt;Table1[[#This Row],[SpreadFavorite]],1,0)</f>
        <v>0</v>
      </c>
      <c r="P2752">
        <v>34</v>
      </c>
      <c r="Q2752" t="s">
        <v>123</v>
      </c>
      <c r="R2752" t="b">
        <v>0</v>
      </c>
      <c r="S2752">
        <v>68</v>
      </c>
      <c r="T2752">
        <v>13</v>
      </c>
      <c r="U2752">
        <v>92</v>
      </c>
    </row>
    <row r="2753" spans="1:21" x14ac:dyDescent="0.2">
      <c r="A2753" s="1">
        <v>29478</v>
      </c>
      <c r="B2753">
        <v>1980</v>
      </c>
      <c r="C2753">
        <f>_xlfn.MAXIFS(Table1[ScheduleWeekWritten],Table1[ScheduleSeason],Table1[[#This Row],[ScheduleSeason]])</f>
        <v>16</v>
      </c>
      <c r="D2753">
        <v>2</v>
      </c>
      <c r="E2753" cm="1">
        <f t="array" ref="E2753">_xlfn.XLOOKUP(Table1[[#This Row],[ScheduleWeekWritten]],Table3[Game],100+Table3[Increase],Table1[[#This Row],[ScheduleWeekWritten]])</f>
        <v>2</v>
      </c>
      <c r="F2753" t="b">
        <v>0</v>
      </c>
      <c r="G2753" t="s">
        <v>46</v>
      </c>
      <c r="H2753">
        <v>22</v>
      </c>
      <c r="I2753">
        <v>3</v>
      </c>
      <c r="J2753" t="s">
        <v>95</v>
      </c>
      <c r="K2753" t="s">
        <v>47</v>
      </c>
      <c r="L2753" t="str">
        <f>_xlfn.XLOOKUP(Table1[[#This Row],[TeamFavoriteID]],Table2[team_id],Table2[team_name],_xlfn.XLOOKUP(Table1[[#This Row],[TeamFavoriteID]],Table2[team_id_pfr],Table2[team_name],"Even"))</f>
        <v>Chicago Bears</v>
      </c>
      <c r="M2753">
        <v>-4</v>
      </c>
      <c r="N2753">
        <f>IF(Table1[[#This Row],[TeamFavorite]]=Table1[[#This Row],[TeamHome]],Table1[[#This Row],[ScoreAway]]-Table1[[#This Row],[ScoreHome]],Table1[[#This Row],[ScoreHome]]-Table1[[#This Row],[ScoreAway]])</f>
        <v>-19</v>
      </c>
      <c r="O2753">
        <f>IF(Table1[[#This Row],[SpreadActual]]&lt;Table1[[#This Row],[SpreadFavorite]],1,0)</f>
        <v>1</v>
      </c>
      <c r="P2753">
        <v>37</v>
      </c>
      <c r="Q2753" t="s">
        <v>114</v>
      </c>
      <c r="R2753" t="b">
        <v>0</v>
      </c>
      <c r="S2753">
        <v>67</v>
      </c>
      <c r="T2753">
        <v>10</v>
      </c>
      <c r="U2753">
        <v>83</v>
      </c>
    </row>
    <row r="2754" spans="1:21" x14ac:dyDescent="0.2">
      <c r="A2754" s="1">
        <v>29478</v>
      </c>
      <c r="B2754">
        <v>1980</v>
      </c>
      <c r="C2754">
        <f>_xlfn.MAXIFS(Table1[ScheduleWeekWritten],Table1[ScheduleSeason],Table1[[#This Row],[ScheduleSeason]])</f>
        <v>16</v>
      </c>
      <c r="D2754">
        <v>2</v>
      </c>
      <c r="E2754" cm="1">
        <f t="array" ref="E2754">_xlfn.XLOOKUP(Table1[[#This Row],[ScheduleWeekWritten]],Table3[Game],100+Table3[Increase],Table1[[#This Row],[ScheduleWeekWritten]])</f>
        <v>2</v>
      </c>
      <c r="F2754" t="b">
        <v>0</v>
      </c>
      <c r="G2754" t="s">
        <v>24</v>
      </c>
      <c r="H2754">
        <v>41</v>
      </c>
      <c r="I2754">
        <v>20</v>
      </c>
      <c r="J2754" t="s">
        <v>67</v>
      </c>
      <c r="K2754" t="s">
        <v>88</v>
      </c>
      <c r="L2754" t="str">
        <f>_xlfn.XLOOKUP(Table1[[#This Row],[TeamFavoriteID]],Table2[team_id],Table2[team_name],_xlfn.XLOOKUP(Table1[[#This Row],[TeamFavoriteID]],Table2[team_id_pfr],Table2[team_name],"Even"))</f>
        <v>Denver Broncos</v>
      </c>
      <c r="M2754">
        <v>-2</v>
      </c>
      <c r="N2754">
        <f>IF(Table1[[#This Row],[TeamFavorite]]=Table1[[#This Row],[TeamHome]],Table1[[#This Row],[ScoreAway]]-Table1[[#This Row],[ScoreHome]],Table1[[#This Row],[ScoreHome]]-Table1[[#This Row],[ScoreAway]])</f>
        <v>-21</v>
      </c>
      <c r="O2754">
        <f>IF(Table1[[#This Row],[SpreadActual]]&lt;Table1[[#This Row],[SpreadFavorite]],1,0)</f>
        <v>1</v>
      </c>
      <c r="P2754">
        <v>40</v>
      </c>
      <c r="Q2754" t="s">
        <v>71</v>
      </c>
      <c r="R2754" t="b">
        <v>0</v>
      </c>
      <c r="S2754">
        <v>67</v>
      </c>
      <c r="T2754">
        <v>8</v>
      </c>
      <c r="U2754">
        <v>53</v>
      </c>
    </row>
    <row r="2755" spans="1:21" x14ac:dyDescent="0.2">
      <c r="A2755" s="1">
        <v>29478</v>
      </c>
      <c r="B2755">
        <v>1980</v>
      </c>
      <c r="C2755">
        <f>_xlfn.MAXIFS(Table1[ScheduleWeekWritten],Table1[ScheduleSeason],Table1[[#This Row],[ScheduleSeason]])</f>
        <v>16</v>
      </c>
      <c r="D2755">
        <v>2</v>
      </c>
      <c r="E2755" cm="1">
        <f t="array" ref="E2755">_xlfn.XLOOKUP(Table1[[#This Row],[ScheduleWeekWritten]],Table3[Game],100+Table3[Increase],Table1[[#This Row],[ScheduleWeekWritten]])</f>
        <v>2</v>
      </c>
      <c r="F2755" t="b">
        <v>0</v>
      </c>
      <c r="G2755" t="s">
        <v>33</v>
      </c>
      <c r="H2755">
        <v>7</v>
      </c>
      <c r="I2755">
        <v>29</v>
      </c>
      <c r="J2755" t="s">
        <v>45</v>
      </c>
      <c r="K2755" t="s">
        <v>79</v>
      </c>
      <c r="L2755" t="str">
        <f>_xlfn.XLOOKUP(Table1[[#This Row],[TeamFavoriteID]],Table2[team_id],Table2[team_name],_xlfn.XLOOKUP(Table1[[#This Row],[TeamFavoriteID]],Table2[team_id_pfr],Table2[team_name],"Even"))</f>
        <v>Detroit Lions</v>
      </c>
      <c r="M2755">
        <v>-4</v>
      </c>
      <c r="N2755">
        <f>IF(Table1[[#This Row],[TeamFavorite]]=Table1[[#This Row],[TeamHome]],Table1[[#This Row],[ScoreAway]]-Table1[[#This Row],[ScoreHome]],Table1[[#This Row],[ScoreHome]]-Table1[[#This Row],[ScoreAway]])</f>
        <v>-22</v>
      </c>
      <c r="O2755">
        <f>IF(Table1[[#This Row],[SpreadActual]]&lt;Table1[[#This Row],[SpreadFavorite]],1,0)</f>
        <v>1</v>
      </c>
      <c r="P2755">
        <v>38</v>
      </c>
      <c r="Q2755" t="s">
        <v>36</v>
      </c>
      <c r="R2755" t="b">
        <v>0</v>
      </c>
      <c r="S2755">
        <v>64</v>
      </c>
      <c r="T2755">
        <v>14</v>
      </c>
      <c r="U2755">
        <v>78</v>
      </c>
    </row>
    <row r="2756" spans="1:21" x14ac:dyDescent="0.2">
      <c r="A2756" s="1">
        <v>29478</v>
      </c>
      <c r="B2756">
        <v>1980</v>
      </c>
      <c r="C2756">
        <f>_xlfn.MAXIFS(Table1[ScheduleWeekWritten],Table1[ScheduleSeason],Table1[[#This Row],[ScheduleSeason]])</f>
        <v>16</v>
      </c>
      <c r="D2756">
        <v>2</v>
      </c>
      <c r="E2756" cm="1">
        <f t="array" ref="E2756">_xlfn.XLOOKUP(Table1[[#This Row],[ScheduleWeekWritten]],Table3[Game],100+Table3[Increase],Table1[[#This Row],[ScheduleWeekWritten]])</f>
        <v>2</v>
      </c>
      <c r="F2756" t="b">
        <v>0</v>
      </c>
      <c r="G2756" t="s">
        <v>42</v>
      </c>
      <c r="H2756">
        <v>16</v>
      </c>
      <c r="I2756">
        <v>17</v>
      </c>
      <c r="J2756" t="s">
        <v>128</v>
      </c>
      <c r="K2756" t="s">
        <v>75</v>
      </c>
      <c r="L2756" t="str">
        <f>_xlfn.XLOOKUP(Table1[[#This Row],[TeamFavoriteID]],Table2[team_id],Table2[team_name],_xlfn.XLOOKUP(Table1[[#This Row],[TeamFavoriteID]],Table2[team_id_pfr],Table2[team_name],"Even"))</f>
        <v>Kansas City Chiefs</v>
      </c>
      <c r="M2756">
        <v>-2</v>
      </c>
      <c r="N2756">
        <f>IF(Table1[[#This Row],[TeamFavorite]]=Table1[[#This Row],[TeamHome]],Table1[[#This Row],[ScoreAway]]-Table1[[#This Row],[ScoreHome]],Table1[[#This Row],[ScoreHome]]-Table1[[#This Row],[ScoreAway]])</f>
        <v>1</v>
      </c>
      <c r="O2756">
        <f>IF(Table1[[#This Row],[SpreadActual]]&lt;Table1[[#This Row],[SpreadFavorite]],1,0)</f>
        <v>0</v>
      </c>
      <c r="P2756">
        <v>38</v>
      </c>
      <c r="Q2756" t="s">
        <v>117</v>
      </c>
      <c r="R2756" t="b">
        <v>0</v>
      </c>
      <c r="S2756">
        <v>68</v>
      </c>
      <c r="T2756">
        <v>9</v>
      </c>
      <c r="U2756">
        <v>66</v>
      </c>
    </row>
    <row r="2757" spans="1:21" x14ac:dyDescent="0.2">
      <c r="A2757" s="1">
        <v>29478</v>
      </c>
      <c r="B2757">
        <v>1980</v>
      </c>
      <c r="C2757">
        <f>_xlfn.MAXIFS(Table1[ScheduleWeekWritten],Table1[ScheduleSeason],Table1[[#This Row],[ScheduleSeason]])</f>
        <v>16</v>
      </c>
      <c r="D2757">
        <v>2</v>
      </c>
      <c r="E2757" cm="1">
        <f t="array" ref="E2757">_xlfn.XLOOKUP(Table1[[#This Row],[ScheduleWeekWritten]],Table3[Game],100+Table3[Increase],Table1[[#This Row],[ScheduleWeekWritten]])</f>
        <v>2</v>
      </c>
      <c r="F2757" t="b">
        <v>0</v>
      </c>
      <c r="G2757" t="s">
        <v>19</v>
      </c>
      <c r="H2757">
        <v>17</v>
      </c>
      <c r="I2757">
        <v>16</v>
      </c>
      <c r="J2757" t="s">
        <v>101</v>
      </c>
      <c r="K2757" t="s">
        <v>91</v>
      </c>
      <c r="L2757" t="str">
        <f>_xlfn.XLOOKUP(Table1[[#This Row],[TeamFavoriteID]],Table2[team_id],Table2[team_name],_xlfn.XLOOKUP(Table1[[#This Row],[TeamFavoriteID]],Table2[team_id_pfr],Table2[team_name],"Even"))</f>
        <v>Miami Dolphins</v>
      </c>
      <c r="M2757">
        <v>-7</v>
      </c>
      <c r="N2757">
        <f>IF(Table1[[#This Row],[TeamFavorite]]=Table1[[#This Row],[TeamHome]],Table1[[#This Row],[ScoreAway]]-Table1[[#This Row],[ScoreHome]],Table1[[#This Row],[ScoreHome]]-Table1[[#This Row],[ScoreAway]])</f>
        <v>-1</v>
      </c>
      <c r="O2757">
        <f>IF(Table1[[#This Row],[SpreadActual]]&lt;Table1[[#This Row],[SpreadFavorite]],1,0)</f>
        <v>0</v>
      </c>
      <c r="P2757">
        <v>35</v>
      </c>
      <c r="Q2757" t="s">
        <v>22</v>
      </c>
      <c r="R2757" t="b">
        <v>0</v>
      </c>
      <c r="S2757">
        <v>77</v>
      </c>
      <c r="T2757">
        <v>8</v>
      </c>
      <c r="U2757">
        <v>93</v>
      </c>
    </row>
    <row r="2758" spans="1:21" x14ac:dyDescent="0.2">
      <c r="A2758" s="1">
        <v>29478</v>
      </c>
      <c r="B2758">
        <v>1980</v>
      </c>
      <c r="C2758">
        <f>_xlfn.MAXIFS(Table1[ScheduleWeekWritten],Table1[ScheduleSeason],Table1[[#This Row],[ScheduleSeason]])</f>
        <v>16</v>
      </c>
      <c r="D2758">
        <v>2</v>
      </c>
      <c r="E2758" cm="1">
        <f t="array" ref="E2758">_xlfn.XLOOKUP(Table1[[#This Row],[ScheduleWeekWritten]],Table3[Game],100+Table3[Increase],Table1[[#This Row],[ScheduleWeekWritten]])</f>
        <v>2</v>
      </c>
      <c r="F2758" t="b">
        <v>0</v>
      </c>
      <c r="G2758" t="s">
        <v>54</v>
      </c>
      <c r="H2758">
        <v>7</v>
      </c>
      <c r="I2758">
        <v>42</v>
      </c>
      <c r="J2758" t="s">
        <v>58</v>
      </c>
      <c r="K2758" t="s">
        <v>55</v>
      </c>
      <c r="L2758" t="str">
        <f>_xlfn.XLOOKUP(Table1[[#This Row],[TeamFavoriteID]],Table2[team_id],Table2[team_name],_xlfn.XLOOKUP(Table1[[#This Row],[TeamFavoriteID]],Table2[team_id_pfr],Table2[team_name],"Even"))</f>
        <v>Minnesota Vikings</v>
      </c>
      <c r="M2758">
        <v>-4</v>
      </c>
      <c r="N2758">
        <f>IF(Table1[[#This Row],[TeamFavorite]]=Table1[[#This Row],[TeamHome]],Table1[[#This Row],[ScoreAway]]-Table1[[#This Row],[ScoreHome]],Table1[[#This Row],[ScoreHome]]-Table1[[#This Row],[ScoreAway]])</f>
        <v>35</v>
      </c>
      <c r="O2758">
        <f>IF(Table1[[#This Row],[SpreadActual]]&lt;Table1[[#This Row],[SpreadFavorite]],1,0)</f>
        <v>0</v>
      </c>
      <c r="P2758">
        <v>40</v>
      </c>
      <c r="Q2758" t="s">
        <v>73</v>
      </c>
      <c r="R2758" t="b">
        <v>0</v>
      </c>
      <c r="S2758">
        <v>57</v>
      </c>
      <c r="T2758">
        <v>12</v>
      </c>
      <c r="U2758">
        <v>74</v>
      </c>
    </row>
    <row r="2759" spans="1:21" x14ac:dyDescent="0.2">
      <c r="A2759" s="1">
        <v>29478</v>
      </c>
      <c r="B2759">
        <v>1980</v>
      </c>
      <c r="C2759">
        <f>_xlfn.MAXIFS(Table1[ScheduleWeekWritten],Table1[ScheduleSeason],Table1[[#This Row],[ScheduleSeason]])</f>
        <v>16</v>
      </c>
      <c r="D2759">
        <v>2</v>
      </c>
      <c r="E2759" cm="1">
        <f t="array" ref="E2759">_xlfn.XLOOKUP(Table1[[#This Row],[ScheduleWeekWritten]],Table3[Game],100+Table3[Increase],Table1[[#This Row],[ScheduleWeekWritten]])</f>
        <v>2</v>
      </c>
      <c r="F2759" t="b">
        <v>0</v>
      </c>
      <c r="G2759" t="s">
        <v>115</v>
      </c>
      <c r="H2759">
        <v>21</v>
      </c>
      <c r="I2759">
        <v>37</v>
      </c>
      <c r="J2759" t="s">
        <v>38</v>
      </c>
      <c r="K2759" t="s">
        <v>70</v>
      </c>
      <c r="L2759" t="str">
        <f>_xlfn.XLOOKUP(Table1[[#This Row],[TeamFavoriteID]],Table2[team_id],Table2[team_name],_xlfn.XLOOKUP(Table1[[#This Row],[TeamFavoriteID]],Table2[team_id_pfr],Table2[team_name],"Even"))</f>
        <v>Boston Patriots</v>
      </c>
      <c r="M2759">
        <v>-8</v>
      </c>
      <c r="N2759">
        <f>IF(Table1[[#This Row],[TeamFavorite]]=Table1[[#This Row],[TeamHome]],Table1[[#This Row],[ScoreAway]]-Table1[[#This Row],[ScoreHome]],Table1[[#This Row],[ScoreHome]]-Table1[[#This Row],[ScoreAway]])</f>
        <v>-16</v>
      </c>
      <c r="O2759">
        <f>IF(Table1[[#This Row],[SpreadActual]]&lt;Table1[[#This Row],[SpreadFavorite]],1,0)</f>
        <v>1</v>
      </c>
      <c r="P2759">
        <v>49</v>
      </c>
      <c r="Q2759" t="s">
        <v>116</v>
      </c>
      <c r="R2759" t="b">
        <v>0</v>
      </c>
      <c r="S2759">
        <v>69</v>
      </c>
      <c r="T2759">
        <v>13</v>
      </c>
      <c r="U2759">
        <v>78</v>
      </c>
    </row>
    <row r="2760" spans="1:21" x14ac:dyDescent="0.2">
      <c r="A2760" s="1">
        <v>29478</v>
      </c>
      <c r="B2760">
        <v>1980</v>
      </c>
      <c r="C2760">
        <f>_xlfn.MAXIFS(Table1[ScheduleWeekWritten],Table1[ScheduleSeason],Table1[[#This Row],[ScheduleSeason]])</f>
        <v>16</v>
      </c>
      <c r="D2760">
        <v>2</v>
      </c>
      <c r="E2760" cm="1">
        <f t="array" ref="E2760">_xlfn.XLOOKUP(Table1[[#This Row],[ScheduleWeekWritten]],Table3[Game],100+Table3[Increase],Table1[[#This Row],[ScheduleWeekWritten]])</f>
        <v>2</v>
      </c>
      <c r="F2760" t="b">
        <v>0</v>
      </c>
      <c r="G2760" t="s">
        <v>50</v>
      </c>
      <c r="H2760">
        <v>21</v>
      </c>
      <c r="I2760">
        <v>23</v>
      </c>
      <c r="J2760" t="s">
        <v>61</v>
      </c>
      <c r="K2760" t="s">
        <v>85</v>
      </c>
      <c r="L2760" t="str">
        <f>_xlfn.XLOOKUP(Table1[[#This Row],[TeamFavoriteID]],Table2[team_id],Table2[team_name],_xlfn.XLOOKUP(Table1[[#This Row],[TeamFavoriteID]],Table2[team_id_pfr],Table2[team_name],"Even"))</f>
        <v>Washington Commanders</v>
      </c>
      <c r="M2760">
        <v>-4</v>
      </c>
      <c r="N2760">
        <f>IF(Table1[[#This Row],[TeamFavorite]]=Table1[[#This Row],[TeamHome]],Table1[[#This Row],[ScoreAway]]-Table1[[#This Row],[ScoreHome]],Table1[[#This Row],[ScoreHome]]-Table1[[#This Row],[ScoreAway]])</f>
        <v>-2</v>
      </c>
      <c r="O2760">
        <f>IF(Table1[[#This Row],[SpreadActual]]&lt;Table1[[#This Row],[SpreadFavorite]],1,0)</f>
        <v>0</v>
      </c>
      <c r="P2760">
        <v>38</v>
      </c>
      <c r="Q2760" t="s">
        <v>126</v>
      </c>
      <c r="R2760" t="b">
        <v>0</v>
      </c>
      <c r="S2760">
        <v>74</v>
      </c>
      <c r="T2760">
        <v>12</v>
      </c>
      <c r="U2760">
        <v>81</v>
      </c>
    </row>
    <row r="2761" spans="1:21" x14ac:dyDescent="0.2">
      <c r="A2761" s="1">
        <v>29478</v>
      </c>
      <c r="B2761">
        <v>1980</v>
      </c>
      <c r="C2761">
        <f>_xlfn.MAXIFS(Table1[ScheduleWeekWritten],Table1[ScheduleSeason],Table1[[#This Row],[ScheduleSeason]])</f>
        <v>16</v>
      </c>
      <c r="D2761">
        <v>2</v>
      </c>
      <c r="E2761" cm="1">
        <f t="array" ref="E2761">_xlfn.XLOOKUP(Table1[[#This Row],[ScheduleWeekWritten]],Table3[Game],100+Table3[Increase],Table1[[#This Row],[ScheduleWeekWritten]])</f>
        <v>2</v>
      </c>
      <c r="F2761" t="b">
        <v>0</v>
      </c>
      <c r="G2761" t="s">
        <v>27</v>
      </c>
      <c r="H2761">
        <v>30</v>
      </c>
      <c r="I2761">
        <v>24</v>
      </c>
      <c r="J2761" t="s">
        <v>20</v>
      </c>
      <c r="K2761" t="s">
        <v>29</v>
      </c>
      <c r="L2761" t="str">
        <f>_xlfn.XLOOKUP(Table1[[#This Row],[TeamFavoriteID]],Table2[team_id],Table2[team_name],_xlfn.XLOOKUP(Table1[[#This Row],[TeamFavoriteID]],Table2[team_id_pfr],Table2[team_name],"Even"))</f>
        <v>Los Angeles Chargers</v>
      </c>
      <c r="M2761">
        <v>-7</v>
      </c>
      <c r="N2761">
        <f>IF(Table1[[#This Row],[TeamFavorite]]=Table1[[#This Row],[TeamHome]],Table1[[#This Row],[ScoreAway]]-Table1[[#This Row],[ScoreHome]],Table1[[#This Row],[ScoreHome]]-Table1[[#This Row],[ScoreAway]])</f>
        <v>6</v>
      </c>
      <c r="O2761">
        <f>IF(Table1[[#This Row],[SpreadActual]]&lt;Table1[[#This Row],[SpreadFavorite]],1,0)</f>
        <v>0</v>
      </c>
      <c r="P2761">
        <v>44</v>
      </c>
      <c r="Q2761" t="s">
        <v>94</v>
      </c>
      <c r="R2761" t="b">
        <v>0</v>
      </c>
      <c r="S2761">
        <v>68</v>
      </c>
      <c r="T2761">
        <v>8</v>
      </c>
      <c r="U2761">
        <v>68</v>
      </c>
    </row>
    <row r="2762" spans="1:21" x14ac:dyDescent="0.2">
      <c r="A2762" s="1">
        <v>29478</v>
      </c>
      <c r="B2762">
        <v>1980</v>
      </c>
      <c r="C2762">
        <f>_xlfn.MAXIFS(Table1[ScheduleWeekWritten],Table1[ScheduleSeason],Table1[[#This Row],[ScheduleSeason]])</f>
        <v>16</v>
      </c>
      <c r="D2762">
        <v>2</v>
      </c>
      <c r="E2762" cm="1">
        <f t="array" ref="E2762">_xlfn.XLOOKUP(Table1[[#This Row],[ScheduleWeekWritten]],Table3[Game],100+Table3[Increase],Table1[[#This Row],[ScheduleWeekWritten]])</f>
        <v>2</v>
      </c>
      <c r="F2762" t="b">
        <v>0</v>
      </c>
      <c r="G2762" t="s">
        <v>53</v>
      </c>
      <c r="H2762">
        <v>24</v>
      </c>
      <c r="I2762">
        <v>21</v>
      </c>
      <c r="J2762" t="s">
        <v>57</v>
      </c>
      <c r="K2762" t="s">
        <v>87</v>
      </c>
      <c r="L2762" t="str">
        <f>_xlfn.XLOOKUP(Table1[[#This Row],[TeamFavoriteID]],Table2[team_id],Table2[team_name],_xlfn.XLOOKUP(Table1[[#This Row],[TeamFavoriteID]],Table2[team_id_pfr],Table2[team_name],"Even"))</f>
        <v>San Francisco 49ers</v>
      </c>
      <c r="M2762">
        <v>-3</v>
      </c>
      <c r="N2762">
        <f>IF(Table1[[#This Row],[TeamFavorite]]=Table1[[#This Row],[TeamHome]],Table1[[#This Row],[ScoreAway]]-Table1[[#This Row],[ScoreHome]],Table1[[#This Row],[ScoreHome]]-Table1[[#This Row],[ScoreAway]])</f>
        <v>-3</v>
      </c>
      <c r="O2762">
        <f>IF(Table1[[#This Row],[SpreadActual]]&lt;Table1[[#This Row],[SpreadFavorite]],1,0)</f>
        <v>0</v>
      </c>
      <c r="P2762">
        <v>42</v>
      </c>
      <c r="Q2762" t="s">
        <v>118</v>
      </c>
      <c r="R2762" t="b">
        <v>0</v>
      </c>
      <c r="S2762">
        <v>58</v>
      </c>
      <c r="T2762">
        <v>16</v>
      </c>
      <c r="U2762">
        <v>70</v>
      </c>
    </row>
    <row r="2763" spans="1:21" x14ac:dyDescent="0.2">
      <c r="A2763" s="1">
        <v>29479</v>
      </c>
      <c r="B2763">
        <v>1980</v>
      </c>
      <c r="C2763">
        <f>_xlfn.MAXIFS(Table1[ScheduleWeekWritten],Table1[ScheduleSeason],Table1[[#This Row],[ScheduleSeason]])</f>
        <v>16</v>
      </c>
      <c r="D2763">
        <v>2</v>
      </c>
      <c r="E2763" cm="1">
        <f t="array" ref="E2763">_xlfn.XLOOKUP(Table1[[#This Row],[ScheduleWeekWritten]],Table3[Game],100+Table3[Increase],Table1[[#This Row],[ScheduleWeekWritten]])</f>
        <v>2</v>
      </c>
      <c r="F2763" t="b">
        <v>0</v>
      </c>
      <c r="G2763" t="s">
        <v>62</v>
      </c>
      <c r="H2763">
        <v>7</v>
      </c>
      <c r="I2763">
        <v>16</v>
      </c>
      <c r="J2763" t="s">
        <v>23</v>
      </c>
      <c r="K2763" t="s">
        <v>25</v>
      </c>
      <c r="L2763" t="str">
        <f>_xlfn.XLOOKUP(Table1[[#This Row],[TeamFavoriteID]],Table2[team_id],Table2[team_name],_xlfn.XLOOKUP(Table1[[#This Row],[TeamFavoriteID]],Table2[team_id_pfr],Table2[team_name],"Even"))</f>
        <v>Houston Oilers</v>
      </c>
      <c r="M2763">
        <v>-4</v>
      </c>
      <c r="N2763">
        <f>IF(Table1[[#This Row],[TeamFavorite]]=Table1[[#This Row],[TeamHome]],Table1[[#This Row],[ScoreAway]]-Table1[[#This Row],[ScoreHome]],Table1[[#This Row],[ScoreHome]]-Table1[[#This Row],[ScoreAway]])</f>
        <v>-9</v>
      </c>
      <c r="O2763">
        <f>IF(Table1[[#This Row],[SpreadActual]]&lt;Table1[[#This Row],[SpreadFavorite]],1,0)</f>
        <v>1</v>
      </c>
      <c r="P2763">
        <v>44</v>
      </c>
      <c r="Q2763" t="s">
        <v>66</v>
      </c>
      <c r="R2763" t="b">
        <v>0</v>
      </c>
      <c r="S2763">
        <v>62</v>
      </c>
      <c r="T2763">
        <v>12</v>
      </c>
      <c r="U2763">
        <v>80</v>
      </c>
    </row>
    <row r="2764" spans="1:21" x14ac:dyDescent="0.2">
      <c r="A2764" s="1">
        <v>29485</v>
      </c>
      <c r="B2764">
        <v>1980</v>
      </c>
      <c r="C2764">
        <f>_xlfn.MAXIFS(Table1[ScheduleWeekWritten],Table1[ScheduleSeason],Table1[[#This Row],[ScheduleSeason]])</f>
        <v>16</v>
      </c>
      <c r="D2764">
        <v>3</v>
      </c>
      <c r="E2764" cm="1">
        <f t="array" ref="E2764">_xlfn.XLOOKUP(Table1[[#This Row],[ScheduleWeekWritten]],Table3[Game],100+Table3[Increase],Table1[[#This Row],[ScheduleWeekWritten]])</f>
        <v>3</v>
      </c>
      <c r="F2764" t="b">
        <v>0</v>
      </c>
      <c r="G2764" t="s">
        <v>38</v>
      </c>
      <c r="H2764">
        <v>17</v>
      </c>
      <c r="I2764">
        <v>20</v>
      </c>
      <c r="J2764" t="s">
        <v>19</v>
      </c>
      <c r="K2764" t="s">
        <v>109</v>
      </c>
      <c r="L2764" t="str">
        <f>_xlfn.XLOOKUP(Table1[[#This Row],[TeamFavoriteID]],Table2[team_id],Table2[team_name],_xlfn.XLOOKUP(Table1[[#This Row],[TeamFavoriteID]],Table2[team_id_pfr],Table2[team_name],"Even"))</f>
        <v>Atlanta Falcons</v>
      </c>
      <c r="M2764">
        <v>-3</v>
      </c>
      <c r="N2764">
        <f>IF(Table1[[#This Row],[TeamFavorite]]=Table1[[#This Row],[TeamHome]],Table1[[#This Row],[ScoreAway]]-Table1[[#This Row],[ScoreHome]],Table1[[#This Row],[ScoreHome]]-Table1[[#This Row],[ScoreAway]])</f>
        <v>3</v>
      </c>
      <c r="O2764">
        <f>IF(Table1[[#This Row],[SpreadActual]]&lt;Table1[[#This Row],[SpreadFavorite]],1,0)</f>
        <v>0</v>
      </c>
      <c r="P2764">
        <v>40</v>
      </c>
      <c r="Q2764" t="s">
        <v>41</v>
      </c>
      <c r="R2764" t="b">
        <v>0</v>
      </c>
      <c r="S2764">
        <v>77</v>
      </c>
      <c r="T2764">
        <v>8</v>
      </c>
      <c r="U2764">
        <v>88</v>
      </c>
    </row>
    <row r="2765" spans="1:21" x14ac:dyDescent="0.2">
      <c r="A2765" s="1">
        <v>29485</v>
      </c>
      <c r="B2765">
        <v>1980</v>
      </c>
      <c r="C2765">
        <f>_xlfn.MAXIFS(Table1[ScheduleWeekWritten],Table1[ScheduleSeason],Table1[[#This Row],[ScheduleSeason]])</f>
        <v>16</v>
      </c>
      <c r="D2765">
        <v>3</v>
      </c>
      <c r="E2765" cm="1">
        <f t="array" ref="E2765">_xlfn.XLOOKUP(Table1[[#This Row],[ScheduleWeekWritten]],Table3[Game],100+Table3[Increase],Table1[[#This Row],[ScheduleWeekWritten]])</f>
        <v>3</v>
      </c>
      <c r="F2765" t="b">
        <v>0</v>
      </c>
      <c r="G2765" t="s">
        <v>46</v>
      </c>
      <c r="H2765">
        <v>14</v>
      </c>
      <c r="I2765">
        <v>34</v>
      </c>
      <c r="J2765" t="s">
        <v>54</v>
      </c>
      <c r="K2765" t="s">
        <v>47</v>
      </c>
      <c r="L2765" t="str">
        <f>_xlfn.XLOOKUP(Table1[[#This Row],[TeamFavoriteID]],Table2[team_id],Table2[team_name],_xlfn.XLOOKUP(Table1[[#This Row],[TeamFavoriteID]],Table2[team_id_pfr],Table2[team_name],"Even"))</f>
        <v>Chicago Bears</v>
      </c>
      <c r="M2765">
        <v>-6</v>
      </c>
      <c r="N2765">
        <f>IF(Table1[[#This Row],[TeamFavorite]]=Table1[[#This Row],[TeamHome]],Table1[[#This Row],[ScoreAway]]-Table1[[#This Row],[ScoreHome]],Table1[[#This Row],[ScoreHome]]-Table1[[#This Row],[ScoreAway]])</f>
        <v>20</v>
      </c>
      <c r="O2765">
        <f>IF(Table1[[#This Row],[SpreadActual]]&lt;Table1[[#This Row],[SpreadFavorite]],1,0)</f>
        <v>0</v>
      </c>
      <c r="P2765">
        <v>39</v>
      </c>
      <c r="Q2765" t="s">
        <v>114</v>
      </c>
      <c r="R2765" t="b">
        <v>0</v>
      </c>
      <c r="S2765">
        <v>77</v>
      </c>
      <c r="T2765">
        <v>14</v>
      </c>
      <c r="U2765">
        <v>66</v>
      </c>
    </row>
    <row r="2766" spans="1:21" x14ac:dyDescent="0.2">
      <c r="A2766" s="1">
        <v>29485</v>
      </c>
      <c r="B2766">
        <v>1980</v>
      </c>
      <c r="C2766">
        <f>_xlfn.MAXIFS(Table1[ScheduleWeekWritten],Table1[ScheduleSeason],Table1[[#This Row],[ScheduleSeason]])</f>
        <v>16</v>
      </c>
      <c r="D2766">
        <v>3</v>
      </c>
      <c r="E2766" cm="1">
        <f t="array" ref="E2766">_xlfn.XLOOKUP(Table1[[#This Row],[ScheduleWeekWritten]],Table3[Game],100+Table3[Increase],Table1[[#This Row],[ScheduleWeekWritten]])</f>
        <v>3</v>
      </c>
      <c r="F2766" t="b">
        <v>0</v>
      </c>
      <c r="G2766" t="s">
        <v>101</v>
      </c>
      <c r="H2766">
        <v>30</v>
      </c>
      <c r="I2766">
        <v>28</v>
      </c>
      <c r="J2766" t="s">
        <v>49</v>
      </c>
      <c r="K2766" t="s">
        <v>51</v>
      </c>
      <c r="L2766" t="str">
        <f>_xlfn.XLOOKUP(Table1[[#This Row],[TeamFavoriteID]],Table2[team_id],Table2[team_name],_xlfn.XLOOKUP(Table1[[#This Row],[TeamFavoriteID]],Table2[team_id_pfr],Table2[team_name],"Even"))</f>
        <v>Pittsburgh Steelers</v>
      </c>
      <c r="M2766">
        <v>-7</v>
      </c>
      <c r="N2766">
        <f>IF(Table1[[#This Row],[TeamFavorite]]=Table1[[#This Row],[TeamHome]],Table1[[#This Row],[ScoreAway]]-Table1[[#This Row],[ScoreHome]],Table1[[#This Row],[ScoreHome]]-Table1[[#This Row],[ScoreAway]])</f>
        <v>2</v>
      </c>
      <c r="O2766">
        <f>IF(Table1[[#This Row],[SpreadActual]]&lt;Table1[[#This Row],[SpreadFavorite]],1,0)</f>
        <v>0</v>
      </c>
      <c r="P2766">
        <v>39</v>
      </c>
      <c r="Q2766" t="s">
        <v>111</v>
      </c>
      <c r="R2766" t="b">
        <v>0</v>
      </c>
      <c r="S2766">
        <v>76</v>
      </c>
      <c r="T2766">
        <v>12</v>
      </c>
      <c r="U2766">
        <v>79</v>
      </c>
    </row>
    <row r="2767" spans="1:21" x14ac:dyDescent="0.2">
      <c r="A2767" s="1">
        <v>29485</v>
      </c>
      <c r="B2767">
        <v>1980</v>
      </c>
      <c r="C2767">
        <f>_xlfn.MAXIFS(Table1[ScheduleWeekWritten],Table1[ScheduleSeason],Table1[[#This Row],[ScheduleSeason]])</f>
        <v>16</v>
      </c>
      <c r="D2767">
        <v>3</v>
      </c>
      <c r="E2767" cm="1">
        <f t="array" ref="E2767">_xlfn.XLOOKUP(Table1[[#This Row],[ScheduleWeekWritten]],Table3[Game],100+Table3[Increase],Table1[[#This Row],[ScheduleWeekWritten]])</f>
        <v>3</v>
      </c>
      <c r="F2767" t="b">
        <v>0</v>
      </c>
      <c r="G2767" t="s">
        <v>62</v>
      </c>
      <c r="H2767">
        <v>20</v>
      </c>
      <c r="I2767">
        <v>13</v>
      </c>
      <c r="J2767" t="s">
        <v>42</v>
      </c>
      <c r="K2767" t="s">
        <v>63</v>
      </c>
      <c r="L2767" t="str">
        <f>_xlfn.XLOOKUP(Table1[[#This Row],[TeamFavoriteID]],Table2[team_id],Table2[team_name],_xlfn.XLOOKUP(Table1[[#This Row],[TeamFavoriteID]],Table2[team_id_pfr],Table2[team_name],"Even"))</f>
        <v>Cleveland Browns</v>
      </c>
      <c r="M2767">
        <v>-4</v>
      </c>
      <c r="N2767">
        <f>IF(Table1[[#This Row],[TeamFavorite]]=Table1[[#This Row],[TeamHome]],Table1[[#This Row],[ScoreAway]]-Table1[[#This Row],[ScoreHome]],Table1[[#This Row],[ScoreHome]]-Table1[[#This Row],[ScoreAway]])</f>
        <v>-7</v>
      </c>
      <c r="O2767">
        <f>IF(Table1[[#This Row],[SpreadActual]]&lt;Table1[[#This Row],[SpreadFavorite]],1,0)</f>
        <v>1</v>
      </c>
      <c r="P2767">
        <v>38</v>
      </c>
      <c r="Q2767" t="s">
        <v>66</v>
      </c>
      <c r="R2767" t="b">
        <v>0</v>
      </c>
      <c r="S2767">
        <v>76</v>
      </c>
      <c r="T2767">
        <v>17</v>
      </c>
      <c r="U2767">
        <v>70</v>
      </c>
    </row>
    <row r="2768" spans="1:21" x14ac:dyDescent="0.2">
      <c r="A2768" s="1">
        <v>29485</v>
      </c>
      <c r="B2768">
        <v>1980</v>
      </c>
      <c r="C2768">
        <f>_xlfn.MAXIFS(Table1[ScheduleWeekWritten],Table1[ScheduleSeason],Table1[[#This Row],[ScheduleSeason]])</f>
        <v>16</v>
      </c>
      <c r="D2768">
        <v>3</v>
      </c>
      <c r="E2768" cm="1">
        <f t="array" ref="E2768">_xlfn.XLOOKUP(Table1[[#This Row],[ScheduleWeekWritten]],Table3[Game],100+Table3[Increase],Table1[[#This Row],[ScheduleWeekWritten]])</f>
        <v>3</v>
      </c>
      <c r="F2768" t="b">
        <v>0</v>
      </c>
      <c r="G2768" t="s">
        <v>67</v>
      </c>
      <c r="H2768">
        <v>28</v>
      </c>
      <c r="I2768">
        <v>17</v>
      </c>
      <c r="J2768" t="s">
        <v>127</v>
      </c>
      <c r="K2768" t="s">
        <v>68</v>
      </c>
      <c r="L2768" t="str">
        <f>_xlfn.XLOOKUP(Table1[[#This Row],[TeamFavoriteID]],Table2[team_id],Table2[team_name],_xlfn.XLOOKUP(Table1[[#This Row],[TeamFavoriteID]],Table2[team_id_pfr],Table2[team_name],"Even"))</f>
        <v>Dallas Cowboys</v>
      </c>
      <c r="M2768">
        <v>-7</v>
      </c>
      <c r="N2768">
        <f>IF(Table1[[#This Row],[TeamFavorite]]=Table1[[#This Row],[TeamHome]],Table1[[#This Row],[ScoreAway]]-Table1[[#This Row],[ScoreHome]],Table1[[#This Row],[ScoreHome]]-Table1[[#This Row],[ScoreAway]])</f>
        <v>-11</v>
      </c>
      <c r="O2768">
        <f>IF(Table1[[#This Row],[SpreadActual]]&lt;Table1[[#This Row],[SpreadFavorite]],1,0)</f>
        <v>1</v>
      </c>
      <c r="P2768">
        <v>36</v>
      </c>
      <c r="Q2768" t="s">
        <v>119</v>
      </c>
      <c r="R2768" t="b">
        <v>0</v>
      </c>
      <c r="S2768">
        <v>86</v>
      </c>
      <c r="T2768">
        <v>19</v>
      </c>
      <c r="U2768">
        <v>58</v>
      </c>
    </row>
    <row r="2769" spans="1:22" x14ac:dyDescent="0.2">
      <c r="A2769" s="1">
        <v>29485</v>
      </c>
      <c r="B2769">
        <v>1980</v>
      </c>
      <c r="C2769">
        <f>_xlfn.MAXIFS(Table1[ScheduleWeekWritten],Table1[ScheduleSeason],Table1[[#This Row],[ScheduleSeason]])</f>
        <v>16</v>
      </c>
      <c r="D2769">
        <v>3</v>
      </c>
      <c r="E2769" cm="1">
        <f t="array" ref="E2769">_xlfn.XLOOKUP(Table1[[#This Row],[ScheduleWeekWritten]],Table3[Game],100+Table3[Increase],Table1[[#This Row],[ScheduleWeekWritten]])</f>
        <v>3</v>
      </c>
      <c r="F2769" t="b">
        <v>0</v>
      </c>
      <c r="G2769" t="s">
        <v>24</v>
      </c>
      <c r="H2769">
        <v>13</v>
      </c>
      <c r="I2769">
        <v>30</v>
      </c>
      <c r="J2769" t="s">
        <v>27</v>
      </c>
      <c r="K2769" t="s">
        <v>88</v>
      </c>
      <c r="L2769" t="str">
        <f>_xlfn.XLOOKUP(Table1[[#This Row],[TeamFavoriteID]],Table2[team_id],Table2[team_name],_xlfn.XLOOKUP(Table1[[#This Row],[TeamFavoriteID]],Table2[team_id_pfr],Table2[team_name],"Even"))</f>
        <v>Denver Broncos</v>
      </c>
      <c r="M2769">
        <v>-2</v>
      </c>
      <c r="N2769">
        <f>IF(Table1[[#This Row],[TeamFavorite]]=Table1[[#This Row],[TeamHome]],Table1[[#This Row],[ScoreAway]]-Table1[[#This Row],[ScoreHome]],Table1[[#This Row],[ScoreHome]]-Table1[[#This Row],[ScoreAway]])</f>
        <v>17</v>
      </c>
      <c r="O2769">
        <f>IF(Table1[[#This Row],[SpreadActual]]&lt;Table1[[#This Row],[SpreadFavorite]],1,0)</f>
        <v>0</v>
      </c>
      <c r="P2769">
        <v>47</v>
      </c>
      <c r="Q2769" t="s">
        <v>71</v>
      </c>
      <c r="R2769" t="b">
        <v>0</v>
      </c>
      <c r="S2769">
        <v>66</v>
      </c>
      <c r="T2769">
        <v>9</v>
      </c>
      <c r="U2769">
        <v>37</v>
      </c>
    </row>
    <row r="2770" spans="1:22" x14ac:dyDescent="0.2">
      <c r="A2770" s="1">
        <v>29485</v>
      </c>
      <c r="B2770">
        <v>1980</v>
      </c>
      <c r="C2770">
        <f>_xlfn.MAXIFS(Table1[ScheduleWeekWritten],Table1[ScheduleSeason],Table1[[#This Row],[ScheduleSeason]])</f>
        <v>16</v>
      </c>
      <c r="D2770">
        <v>3</v>
      </c>
      <c r="E2770" cm="1">
        <f t="array" ref="E2770">_xlfn.XLOOKUP(Table1[[#This Row],[ScheduleWeekWritten]],Table3[Game],100+Table3[Increase],Table1[[#This Row],[ScheduleWeekWritten]])</f>
        <v>3</v>
      </c>
      <c r="F2770" t="b">
        <v>0</v>
      </c>
      <c r="G2770" t="s">
        <v>45</v>
      </c>
      <c r="H2770">
        <v>20</v>
      </c>
      <c r="I2770">
        <v>7</v>
      </c>
      <c r="J2770" t="s">
        <v>57</v>
      </c>
      <c r="K2770" t="s">
        <v>79</v>
      </c>
      <c r="L2770" t="str">
        <f>_xlfn.XLOOKUP(Table1[[#This Row],[TeamFavoriteID]],Table2[team_id],Table2[team_name],_xlfn.XLOOKUP(Table1[[#This Row],[TeamFavoriteID]],Table2[team_id_pfr],Table2[team_name],"Even"))</f>
        <v>Detroit Lions</v>
      </c>
      <c r="M2770">
        <v>-7.5</v>
      </c>
      <c r="N2770">
        <f>IF(Table1[[#This Row],[TeamFavorite]]=Table1[[#This Row],[TeamHome]],Table1[[#This Row],[ScoreAway]]-Table1[[#This Row],[ScoreHome]],Table1[[#This Row],[ScoreHome]]-Table1[[#This Row],[ScoreAway]])</f>
        <v>-13</v>
      </c>
      <c r="O2770">
        <f>IF(Table1[[#This Row],[SpreadActual]]&lt;Table1[[#This Row],[SpreadFavorite]],1,0)</f>
        <v>1</v>
      </c>
      <c r="P2770">
        <v>42</v>
      </c>
      <c r="Q2770" t="s">
        <v>125</v>
      </c>
      <c r="R2770" t="b">
        <v>0</v>
      </c>
      <c r="S2770">
        <v>72</v>
      </c>
      <c r="T2770">
        <v>0</v>
      </c>
      <c r="V2770" t="s">
        <v>103</v>
      </c>
    </row>
    <row r="2771" spans="1:22" x14ac:dyDescent="0.2">
      <c r="A2771" s="1">
        <v>29485</v>
      </c>
      <c r="B2771">
        <v>1980</v>
      </c>
      <c r="C2771">
        <f>_xlfn.MAXIFS(Table1[ScheduleWeekWritten],Table1[ScheduleSeason],Table1[[#This Row],[ScheduleSeason]])</f>
        <v>16</v>
      </c>
      <c r="D2771">
        <v>3</v>
      </c>
      <c r="E2771" cm="1">
        <f t="array" ref="E2771">_xlfn.XLOOKUP(Table1[[#This Row],[ScheduleWeekWritten]],Table3[Game],100+Table3[Increase],Table1[[#This Row],[ScheduleWeekWritten]])</f>
        <v>3</v>
      </c>
      <c r="F2771" t="b">
        <v>0</v>
      </c>
      <c r="G2771" t="s">
        <v>23</v>
      </c>
      <c r="H2771">
        <v>21</v>
      </c>
      <c r="I2771">
        <v>16</v>
      </c>
      <c r="J2771" t="s">
        <v>34</v>
      </c>
      <c r="K2771" t="s">
        <v>25</v>
      </c>
      <c r="L2771" t="str">
        <f>_xlfn.XLOOKUP(Table1[[#This Row],[TeamFavoriteID]],Table2[team_id],Table2[team_name],_xlfn.XLOOKUP(Table1[[#This Row],[TeamFavoriteID]],Table2[team_id_pfr],Table2[team_name],"Even"))</f>
        <v>Houston Oilers</v>
      </c>
      <c r="M2771">
        <v>-7</v>
      </c>
      <c r="N2771">
        <f>IF(Table1[[#This Row],[TeamFavorite]]=Table1[[#This Row],[TeamHome]],Table1[[#This Row],[ScoreAway]]-Table1[[#This Row],[ScoreHome]],Table1[[#This Row],[ScoreHome]]-Table1[[#This Row],[ScoreAway]])</f>
        <v>-5</v>
      </c>
      <c r="O2771">
        <f>IF(Table1[[#This Row],[SpreadActual]]&lt;Table1[[#This Row],[SpreadFavorite]],1,0)</f>
        <v>0</v>
      </c>
      <c r="P2771">
        <v>35</v>
      </c>
      <c r="Q2771" t="s">
        <v>102</v>
      </c>
      <c r="R2771" t="b">
        <v>0</v>
      </c>
      <c r="S2771">
        <v>72</v>
      </c>
      <c r="T2771">
        <v>0</v>
      </c>
      <c r="V2771" t="s">
        <v>103</v>
      </c>
    </row>
    <row r="2772" spans="1:22" x14ac:dyDescent="0.2">
      <c r="A2772" s="1">
        <v>29485</v>
      </c>
      <c r="B2772">
        <v>1980</v>
      </c>
      <c r="C2772">
        <f>_xlfn.MAXIFS(Table1[ScheduleWeekWritten],Table1[ScheduleSeason],Table1[[#This Row],[ScheduleSeason]])</f>
        <v>16</v>
      </c>
      <c r="D2772">
        <v>3</v>
      </c>
      <c r="E2772" cm="1">
        <f t="array" ref="E2772">_xlfn.XLOOKUP(Table1[[#This Row],[ScheduleWeekWritten]],Table3[Game],100+Table3[Increase],Table1[[#This Row],[ScheduleWeekWritten]])</f>
        <v>3</v>
      </c>
      <c r="F2772" t="b">
        <v>0</v>
      </c>
      <c r="G2772" t="s">
        <v>39</v>
      </c>
      <c r="H2772">
        <v>51</v>
      </c>
      <c r="I2772">
        <v>21</v>
      </c>
      <c r="J2772" t="s">
        <v>33</v>
      </c>
      <c r="K2772" t="s">
        <v>40</v>
      </c>
      <c r="L2772" t="str">
        <f>_xlfn.XLOOKUP(Table1[[#This Row],[TeamFavoriteID]],Table2[team_id],Table2[team_name],_xlfn.XLOOKUP(Table1[[#This Row],[TeamFavoriteID]],Table2[team_id_pfr],Table2[team_name],"Even"))</f>
        <v>Los Angeles Rams</v>
      </c>
      <c r="M2772">
        <v>-14</v>
      </c>
      <c r="N2772">
        <f>IF(Table1[[#This Row],[TeamFavorite]]=Table1[[#This Row],[TeamHome]],Table1[[#This Row],[ScoreAway]]-Table1[[#This Row],[ScoreHome]],Table1[[#This Row],[ScoreHome]]-Table1[[#This Row],[ScoreAway]])</f>
        <v>-30</v>
      </c>
      <c r="O2772">
        <f>IF(Table1[[#This Row],[SpreadActual]]&lt;Table1[[#This Row],[SpreadFavorite]],1,0)</f>
        <v>1</v>
      </c>
      <c r="P2772">
        <v>38</v>
      </c>
      <c r="Q2772" t="s">
        <v>135</v>
      </c>
      <c r="R2772" t="b">
        <v>0</v>
      </c>
      <c r="S2772">
        <v>67</v>
      </c>
      <c r="T2772">
        <v>9</v>
      </c>
      <c r="U2772">
        <v>70</v>
      </c>
    </row>
    <row r="2773" spans="1:22" x14ac:dyDescent="0.2">
      <c r="A2773" s="1">
        <v>29485</v>
      </c>
      <c r="B2773">
        <v>1980</v>
      </c>
      <c r="C2773">
        <f>_xlfn.MAXIFS(Table1[ScheduleWeekWritten],Table1[ScheduleSeason],Table1[[#This Row],[ScheduleSeason]])</f>
        <v>16</v>
      </c>
      <c r="D2773">
        <v>3</v>
      </c>
      <c r="E2773" cm="1">
        <f t="array" ref="E2773">_xlfn.XLOOKUP(Table1[[#This Row],[ScheduleWeekWritten]],Table3[Game],100+Table3[Increase],Table1[[#This Row],[ScheduleWeekWritten]])</f>
        <v>3</v>
      </c>
      <c r="F2773" t="b">
        <v>0</v>
      </c>
      <c r="G2773" t="s">
        <v>95</v>
      </c>
      <c r="H2773">
        <v>26</v>
      </c>
      <c r="I2773">
        <v>35</v>
      </c>
      <c r="J2773" t="s">
        <v>28</v>
      </c>
      <c r="K2773" t="s">
        <v>98</v>
      </c>
      <c r="L2773" t="str">
        <f>_xlfn.XLOOKUP(Table1[[#This Row],[TeamFavoriteID]],Table2[team_id],Table2[team_name],_xlfn.XLOOKUP(Table1[[#This Row],[TeamFavoriteID]],Table2[team_id_pfr],Table2[team_name],"Even"))</f>
        <v>New Orleans Saints</v>
      </c>
      <c r="M2773">
        <v>-2</v>
      </c>
      <c r="N2773">
        <f>IF(Table1[[#This Row],[TeamFavorite]]=Table1[[#This Row],[TeamHome]],Table1[[#This Row],[ScoreAway]]-Table1[[#This Row],[ScoreHome]],Table1[[#This Row],[ScoreHome]]-Table1[[#This Row],[ScoreAway]])</f>
        <v>9</v>
      </c>
      <c r="O2773">
        <f>IF(Table1[[#This Row],[SpreadActual]]&lt;Table1[[#This Row],[SpreadFavorite]],1,0)</f>
        <v>0</v>
      </c>
      <c r="P2773">
        <v>40</v>
      </c>
      <c r="Q2773" t="s">
        <v>124</v>
      </c>
      <c r="R2773" t="b">
        <v>0</v>
      </c>
      <c r="S2773">
        <v>72</v>
      </c>
      <c r="T2773">
        <v>0</v>
      </c>
      <c r="V2773" t="s">
        <v>103</v>
      </c>
    </row>
    <row r="2774" spans="1:22" x14ac:dyDescent="0.2">
      <c r="A2774" s="1">
        <v>29485</v>
      </c>
      <c r="B2774">
        <v>1980</v>
      </c>
      <c r="C2774">
        <f>_xlfn.MAXIFS(Table1[ScheduleWeekWritten],Table1[ScheduleSeason],Table1[[#This Row],[ScheduleSeason]])</f>
        <v>16</v>
      </c>
      <c r="D2774">
        <v>3</v>
      </c>
      <c r="E2774" cm="1">
        <f t="array" ref="E2774">_xlfn.XLOOKUP(Table1[[#This Row],[ScheduleWeekWritten]],Table3[Game],100+Table3[Increase],Table1[[#This Row],[ScheduleWeekWritten]])</f>
        <v>3</v>
      </c>
      <c r="F2774" t="b">
        <v>0</v>
      </c>
      <c r="G2774" t="s">
        <v>31</v>
      </c>
      <c r="H2774">
        <v>27</v>
      </c>
      <c r="I2774">
        <v>37</v>
      </c>
      <c r="J2774" t="s">
        <v>53</v>
      </c>
      <c r="K2774" t="s">
        <v>32</v>
      </c>
      <c r="L2774" t="str">
        <f>_xlfn.XLOOKUP(Table1[[#This Row],[TeamFavoriteID]],Table2[team_id],Table2[team_name],_xlfn.XLOOKUP(Table1[[#This Row],[TeamFavoriteID]],Table2[team_id_pfr],Table2[team_name],"Even"))</f>
        <v>New York Jets</v>
      </c>
      <c r="M2774">
        <v>-5</v>
      </c>
      <c r="N2774">
        <f>IF(Table1[[#This Row],[TeamFavorite]]=Table1[[#This Row],[TeamHome]],Table1[[#This Row],[ScoreAway]]-Table1[[#This Row],[ScoreHome]],Table1[[#This Row],[ScoreHome]]-Table1[[#This Row],[ScoreAway]])</f>
        <v>10</v>
      </c>
      <c r="O2774">
        <f>IF(Table1[[#This Row],[SpreadActual]]&lt;Table1[[#This Row],[SpreadFavorite]],1,0)</f>
        <v>0</v>
      </c>
      <c r="P2774">
        <v>39</v>
      </c>
      <c r="Q2774" t="s">
        <v>126</v>
      </c>
      <c r="R2774" t="b">
        <v>0</v>
      </c>
      <c r="S2774">
        <v>74</v>
      </c>
      <c r="T2774">
        <v>14</v>
      </c>
      <c r="U2774">
        <v>77</v>
      </c>
    </row>
    <row r="2775" spans="1:22" x14ac:dyDescent="0.2">
      <c r="A2775" s="1">
        <v>29485</v>
      </c>
      <c r="B2775">
        <v>1980</v>
      </c>
      <c r="C2775">
        <f>_xlfn.MAXIFS(Table1[ScheduleWeekWritten],Table1[ScheduleSeason],Table1[[#This Row],[ScheduleSeason]])</f>
        <v>16</v>
      </c>
      <c r="D2775">
        <v>3</v>
      </c>
      <c r="E2775" cm="1">
        <f t="array" ref="E2775">_xlfn.XLOOKUP(Table1[[#This Row],[ScheduleWeekWritten]],Table3[Game],100+Table3[Increase],Table1[[#This Row],[ScheduleWeekWritten]])</f>
        <v>3</v>
      </c>
      <c r="F2775" t="b">
        <v>0</v>
      </c>
      <c r="G2775" t="s">
        <v>20</v>
      </c>
      <c r="H2775">
        <v>24</v>
      </c>
      <c r="I2775">
        <v>21</v>
      </c>
      <c r="J2775" t="s">
        <v>61</v>
      </c>
      <c r="K2775" t="s">
        <v>21</v>
      </c>
      <c r="L2775" t="str">
        <f>_xlfn.XLOOKUP(Table1[[#This Row],[TeamFavoriteID]],Table2[team_id],Table2[team_name],_xlfn.XLOOKUP(Table1[[#This Row],[TeamFavoriteID]],Table2[team_id_pfr],Table2[team_name],"Even"))</f>
        <v>Las Vegas Raiders</v>
      </c>
      <c r="M2775">
        <v>-4</v>
      </c>
      <c r="N2775">
        <f>IF(Table1[[#This Row],[TeamFavorite]]=Table1[[#This Row],[TeamHome]],Table1[[#This Row],[ScoreAway]]-Table1[[#This Row],[ScoreHome]],Table1[[#This Row],[ScoreHome]]-Table1[[#This Row],[ScoreAway]])</f>
        <v>3</v>
      </c>
      <c r="O2775">
        <f>IF(Table1[[#This Row],[SpreadActual]]&lt;Table1[[#This Row],[SpreadFavorite]],1,0)</f>
        <v>0</v>
      </c>
      <c r="P2775">
        <v>40</v>
      </c>
      <c r="Q2775" t="s">
        <v>76</v>
      </c>
      <c r="R2775" t="b">
        <v>0</v>
      </c>
      <c r="S2775">
        <v>62</v>
      </c>
      <c r="T2775">
        <v>8</v>
      </c>
      <c r="U2775">
        <v>74</v>
      </c>
    </row>
    <row r="2776" spans="1:22" x14ac:dyDescent="0.2">
      <c r="A2776" s="1">
        <v>29485</v>
      </c>
      <c r="B2776">
        <v>1980</v>
      </c>
      <c r="C2776">
        <f>_xlfn.MAXIFS(Table1[ScheduleWeekWritten],Table1[ScheduleSeason],Table1[[#This Row],[ScheduleSeason]])</f>
        <v>16</v>
      </c>
      <c r="D2776">
        <v>3</v>
      </c>
      <c r="E2776" cm="1">
        <f t="array" ref="E2776">_xlfn.XLOOKUP(Table1[[#This Row],[ScheduleWeekWritten]],Table3[Game],100+Table3[Increase],Table1[[#This Row],[ScheduleWeekWritten]])</f>
        <v>3</v>
      </c>
      <c r="F2776" t="b">
        <v>0</v>
      </c>
      <c r="G2776" t="s">
        <v>128</v>
      </c>
      <c r="H2776">
        <v>31</v>
      </c>
      <c r="I2776">
        <v>37</v>
      </c>
      <c r="J2776" t="s">
        <v>115</v>
      </c>
      <c r="K2776" t="s">
        <v>132</v>
      </c>
      <c r="L2776" t="str">
        <f>_xlfn.XLOOKUP(Table1[[#This Row],[TeamFavoriteID]],Table2[team_id],Table2[team_name],_xlfn.XLOOKUP(Table1[[#This Row],[TeamFavoriteID]],Table2[team_id_pfr],Table2[team_name],"Even"))</f>
        <v>Seattle Seahawks</v>
      </c>
      <c r="M2776">
        <v>-2</v>
      </c>
      <c r="N2776">
        <f>IF(Table1[[#This Row],[TeamFavorite]]=Table1[[#This Row],[TeamHome]],Table1[[#This Row],[ScoreAway]]-Table1[[#This Row],[ScoreHome]],Table1[[#This Row],[ScoreHome]]-Table1[[#This Row],[ScoreAway]])</f>
        <v>6</v>
      </c>
      <c r="O2776">
        <f>IF(Table1[[#This Row],[SpreadActual]]&lt;Table1[[#This Row],[SpreadFavorite]],1,0)</f>
        <v>0</v>
      </c>
      <c r="P2776">
        <v>47</v>
      </c>
      <c r="Q2776" t="s">
        <v>129</v>
      </c>
      <c r="R2776" t="b">
        <v>0</v>
      </c>
      <c r="S2776">
        <v>72</v>
      </c>
      <c r="T2776">
        <v>0</v>
      </c>
      <c r="V2776" t="s">
        <v>103</v>
      </c>
    </row>
    <row r="2777" spans="1:22" x14ac:dyDescent="0.2">
      <c r="A2777" s="1">
        <v>29486</v>
      </c>
      <c r="B2777">
        <v>1980</v>
      </c>
      <c r="C2777">
        <f>_xlfn.MAXIFS(Table1[ScheduleWeekWritten],Table1[ScheduleSeason],Table1[[#This Row],[ScheduleSeason]])</f>
        <v>16</v>
      </c>
      <c r="D2777">
        <v>3</v>
      </c>
      <c r="E2777" cm="1">
        <f t="array" ref="E2777">_xlfn.XLOOKUP(Table1[[#This Row],[ScheduleWeekWritten]],Table3[Game],100+Table3[Increase],Table1[[#This Row],[ScheduleWeekWritten]])</f>
        <v>3</v>
      </c>
      <c r="F2777" t="b">
        <v>0</v>
      </c>
      <c r="G2777" t="s">
        <v>58</v>
      </c>
      <c r="H2777">
        <v>35</v>
      </c>
      <c r="I2777">
        <v>3</v>
      </c>
      <c r="J2777" t="s">
        <v>50</v>
      </c>
      <c r="K2777" t="s">
        <v>77</v>
      </c>
      <c r="L2777" t="str">
        <f>_xlfn.XLOOKUP(Table1[[#This Row],[TeamFavoriteID]],Table2[team_id],Table2[team_name],_xlfn.XLOOKUP(Table1[[#This Row],[TeamFavoriteID]],Table2[team_id_pfr],Table2[team_name],"Even"))</f>
        <v>Philadelphia Eagles</v>
      </c>
      <c r="M2777">
        <v>-10</v>
      </c>
      <c r="N2777">
        <f>IF(Table1[[#This Row],[TeamFavorite]]=Table1[[#This Row],[TeamHome]],Table1[[#This Row],[ScoreAway]]-Table1[[#This Row],[ScoreHome]],Table1[[#This Row],[ScoreHome]]-Table1[[#This Row],[ScoreAway]])</f>
        <v>-32</v>
      </c>
      <c r="O2777">
        <f>IF(Table1[[#This Row],[SpreadActual]]&lt;Table1[[#This Row],[SpreadFavorite]],1,0)</f>
        <v>1</v>
      </c>
      <c r="P2777">
        <v>40</v>
      </c>
      <c r="Q2777" t="s">
        <v>112</v>
      </c>
      <c r="R2777" t="b">
        <v>0</v>
      </c>
      <c r="S2777">
        <v>79</v>
      </c>
      <c r="T2777">
        <v>8</v>
      </c>
      <c r="U2777">
        <v>78</v>
      </c>
    </row>
    <row r="2778" spans="1:22" x14ac:dyDescent="0.2">
      <c r="A2778" s="1">
        <v>29492</v>
      </c>
      <c r="B2778">
        <v>1980</v>
      </c>
      <c r="C2778">
        <f>_xlfn.MAXIFS(Table1[ScheduleWeekWritten],Table1[ScheduleSeason],Table1[[#This Row],[ScheduleSeason]])</f>
        <v>16</v>
      </c>
      <c r="D2778">
        <v>4</v>
      </c>
      <c r="E2778" cm="1">
        <f t="array" ref="E2778">_xlfn.XLOOKUP(Table1[[#This Row],[ScheduleWeekWritten]],Table3[Game],100+Table3[Increase],Table1[[#This Row],[ScheduleWeekWritten]])</f>
        <v>4</v>
      </c>
      <c r="F2778" t="b">
        <v>0</v>
      </c>
      <c r="G2778" t="s">
        <v>34</v>
      </c>
      <c r="H2778">
        <v>35</v>
      </c>
      <c r="I2778">
        <v>21</v>
      </c>
      <c r="J2778" t="s">
        <v>31</v>
      </c>
      <c r="K2778" t="s">
        <v>72</v>
      </c>
      <c r="L2778" t="str">
        <f>_xlfn.XLOOKUP(Table1[[#This Row],[TeamFavoriteID]],Table2[team_id],Table2[team_name],_xlfn.XLOOKUP(Table1[[#This Row],[TeamFavoriteID]],Table2[team_id_pfr],Table2[team_name],"Even"))</f>
        <v>Baltimore Colts</v>
      </c>
      <c r="M2778">
        <v>-4</v>
      </c>
      <c r="N2778">
        <f>IF(Table1[[#This Row],[TeamFavorite]]=Table1[[#This Row],[TeamHome]],Table1[[#This Row],[ScoreAway]]-Table1[[#This Row],[ScoreHome]],Table1[[#This Row],[ScoreHome]]-Table1[[#This Row],[ScoreAway]])</f>
        <v>-14</v>
      </c>
      <c r="O2778">
        <f>IF(Table1[[#This Row],[SpreadActual]]&lt;Table1[[#This Row],[SpreadFavorite]],1,0)</f>
        <v>1</v>
      </c>
      <c r="P2778">
        <v>38</v>
      </c>
      <c r="Q2778" t="s">
        <v>80</v>
      </c>
      <c r="R2778" t="b">
        <v>0</v>
      </c>
      <c r="S2778">
        <v>59</v>
      </c>
      <c r="T2778">
        <v>8</v>
      </c>
      <c r="U2778">
        <v>53</v>
      </c>
    </row>
    <row r="2779" spans="1:22" x14ac:dyDescent="0.2">
      <c r="A2779" s="1">
        <v>29492</v>
      </c>
      <c r="B2779">
        <v>1980</v>
      </c>
      <c r="C2779">
        <f>_xlfn.MAXIFS(Table1[ScheduleWeekWritten],Table1[ScheduleSeason],Table1[[#This Row],[ScheduleSeason]])</f>
        <v>16</v>
      </c>
      <c r="D2779">
        <v>4</v>
      </c>
      <c r="E2779" cm="1">
        <f t="array" ref="E2779">_xlfn.XLOOKUP(Table1[[#This Row],[ScheduleWeekWritten]],Table3[Game],100+Table3[Increase],Table1[[#This Row],[ScheduleWeekWritten]])</f>
        <v>4</v>
      </c>
      <c r="F2779" t="b">
        <v>0</v>
      </c>
      <c r="G2779" t="s">
        <v>28</v>
      </c>
      <c r="H2779">
        <v>24</v>
      </c>
      <c r="I2779">
        <v>7</v>
      </c>
      <c r="J2779" t="s">
        <v>20</v>
      </c>
      <c r="K2779" t="s">
        <v>43</v>
      </c>
      <c r="L2779" t="str">
        <f>_xlfn.XLOOKUP(Table1[[#This Row],[TeamFavoriteID]],Table2[team_id],Table2[team_name],_xlfn.XLOOKUP(Table1[[#This Row],[TeamFavoriteID]],Table2[team_id_pfr],Table2[team_name],"Even"))</f>
        <v>Buffalo Bills</v>
      </c>
      <c r="M2779">
        <v>-2</v>
      </c>
      <c r="N2779">
        <f>IF(Table1[[#This Row],[TeamFavorite]]=Table1[[#This Row],[TeamHome]],Table1[[#This Row],[ScoreAway]]-Table1[[#This Row],[ScoreHome]],Table1[[#This Row],[ScoreHome]]-Table1[[#This Row],[ScoreAway]])</f>
        <v>-17</v>
      </c>
      <c r="O2779">
        <f>IF(Table1[[#This Row],[SpreadActual]]&lt;Table1[[#This Row],[SpreadFavorite]],1,0)</f>
        <v>1</v>
      </c>
      <c r="P2779">
        <v>42</v>
      </c>
      <c r="Q2779" t="s">
        <v>123</v>
      </c>
      <c r="R2779" t="b">
        <v>0</v>
      </c>
      <c r="S2779">
        <v>54</v>
      </c>
      <c r="T2779">
        <v>9</v>
      </c>
      <c r="U2779">
        <v>64</v>
      </c>
    </row>
    <row r="2780" spans="1:22" x14ac:dyDescent="0.2">
      <c r="A2780" s="1">
        <v>29492</v>
      </c>
      <c r="B2780">
        <v>1980</v>
      </c>
      <c r="C2780">
        <f>_xlfn.MAXIFS(Table1[ScheduleWeekWritten],Table1[ScheduleSeason],Table1[[#This Row],[ScheduleSeason]])</f>
        <v>16</v>
      </c>
      <c r="D2780">
        <v>4</v>
      </c>
      <c r="E2780" cm="1">
        <f t="array" ref="E2780">_xlfn.XLOOKUP(Table1[[#This Row],[ScheduleWeekWritten]],Table3[Game],100+Table3[Increase],Table1[[#This Row],[ScheduleWeekWritten]])</f>
        <v>4</v>
      </c>
      <c r="F2780" t="b">
        <v>0</v>
      </c>
      <c r="G2780" t="s">
        <v>101</v>
      </c>
      <c r="H2780">
        <v>10</v>
      </c>
      <c r="I2780">
        <v>13</v>
      </c>
      <c r="J2780" t="s">
        <v>23</v>
      </c>
      <c r="K2780" t="s">
        <v>25</v>
      </c>
      <c r="L2780" t="str">
        <f>_xlfn.XLOOKUP(Table1[[#This Row],[TeamFavoriteID]],Table2[team_id],Table2[team_name],_xlfn.XLOOKUP(Table1[[#This Row],[TeamFavoriteID]],Table2[team_id_pfr],Table2[team_name],"Even"))</f>
        <v>Houston Oilers</v>
      </c>
      <c r="M2780">
        <v>-3</v>
      </c>
      <c r="N2780">
        <f>IF(Table1[[#This Row],[TeamFavorite]]=Table1[[#This Row],[TeamHome]],Table1[[#This Row],[ScoreAway]]-Table1[[#This Row],[ScoreHome]],Table1[[#This Row],[ScoreHome]]-Table1[[#This Row],[ScoreAway]])</f>
        <v>-3</v>
      </c>
      <c r="O2780">
        <f>IF(Table1[[#This Row],[SpreadActual]]&lt;Table1[[#This Row],[SpreadFavorite]],1,0)</f>
        <v>0</v>
      </c>
      <c r="P2780">
        <v>36</v>
      </c>
      <c r="Q2780" t="s">
        <v>111</v>
      </c>
      <c r="R2780" t="b">
        <v>0</v>
      </c>
      <c r="S2780">
        <v>58</v>
      </c>
      <c r="T2780">
        <v>6</v>
      </c>
      <c r="U2780">
        <v>68</v>
      </c>
    </row>
    <row r="2781" spans="1:22" x14ac:dyDescent="0.2">
      <c r="A2781" s="1">
        <v>29492</v>
      </c>
      <c r="B2781">
        <v>1980</v>
      </c>
      <c r="C2781">
        <f>_xlfn.MAXIFS(Table1[ScheduleWeekWritten],Table1[ScheduleSeason],Table1[[#This Row],[ScheduleSeason]])</f>
        <v>16</v>
      </c>
      <c r="D2781">
        <v>4</v>
      </c>
      <c r="E2781" cm="1">
        <f t="array" ref="E2781">_xlfn.XLOOKUP(Table1[[#This Row],[ScheduleWeekWritten]],Table3[Game],100+Table3[Increase],Table1[[#This Row],[ScheduleWeekWritten]])</f>
        <v>4</v>
      </c>
      <c r="F2781" t="b">
        <v>0</v>
      </c>
      <c r="G2781" t="s">
        <v>45</v>
      </c>
      <c r="H2781">
        <v>27</v>
      </c>
      <c r="I2781">
        <v>7</v>
      </c>
      <c r="J2781" t="s">
        <v>54</v>
      </c>
      <c r="K2781" t="s">
        <v>79</v>
      </c>
      <c r="L2781" t="str">
        <f>_xlfn.XLOOKUP(Table1[[#This Row],[TeamFavoriteID]],Table2[team_id],Table2[team_name],_xlfn.XLOOKUP(Table1[[#This Row],[TeamFavoriteID]],Table2[team_id_pfr],Table2[team_name],"Even"))</f>
        <v>Detroit Lions</v>
      </c>
      <c r="M2781">
        <v>-6</v>
      </c>
      <c r="N2781">
        <f>IF(Table1[[#This Row],[TeamFavorite]]=Table1[[#This Row],[TeamHome]],Table1[[#This Row],[ScoreAway]]-Table1[[#This Row],[ScoreHome]],Table1[[#This Row],[ScoreHome]]-Table1[[#This Row],[ScoreAway]])</f>
        <v>-20</v>
      </c>
      <c r="O2781">
        <f>IF(Table1[[#This Row],[SpreadActual]]&lt;Table1[[#This Row],[SpreadFavorite]],1,0)</f>
        <v>1</v>
      </c>
      <c r="P2781">
        <v>43</v>
      </c>
      <c r="Q2781" t="s">
        <v>125</v>
      </c>
      <c r="R2781" t="b">
        <v>0</v>
      </c>
      <c r="S2781">
        <v>72</v>
      </c>
      <c r="T2781">
        <v>0</v>
      </c>
      <c r="V2781" t="s">
        <v>103</v>
      </c>
    </row>
    <row r="2782" spans="1:22" x14ac:dyDescent="0.2">
      <c r="A2782" s="1">
        <v>29492</v>
      </c>
      <c r="B2782">
        <v>1980</v>
      </c>
      <c r="C2782">
        <f>_xlfn.MAXIFS(Table1[ScheduleWeekWritten],Table1[ScheduleSeason],Table1[[#This Row],[ScheduleSeason]])</f>
        <v>16</v>
      </c>
      <c r="D2782">
        <v>4</v>
      </c>
      <c r="E2782" cm="1">
        <f t="array" ref="E2782">_xlfn.XLOOKUP(Table1[[#This Row],[ScheduleWeekWritten]],Table3[Game],100+Table3[Increase],Table1[[#This Row],[ScheduleWeekWritten]])</f>
        <v>4</v>
      </c>
      <c r="F2782" t="b">
        <v>0</v>
      </c>
      <c r="G2782" t="s">
        <v>33</v>
      </c>
      <c r="H2782">
        <v>7</v>
      </c>
      <c r="I2782">
        <v>28</v>
      </c>
      <c r="J2782" t="s">
        <v>67</v>
      </c>
      <c r="K2782" t="s">
        <v>68</v>
      </c>
      <c r="L2782" t="str">
        <f>_xlfn.XLOOKUP(Table1[[#This Row],[TeamFavoriteID]],Table2[team_id],Table2[team_name],_xlfn.XLOOKUP(Table1[[#This Row],[TeamFavoriteID]],Table2[team_id_pfr],Table2[team_name],"Even"))</f>
        <v>Dallas Cowboys</v>
      </c>
      <c r="M2782">
        <v>-10</v>
      </c>
      <c r="N2782">
        <f>IF(Table1[[#This Row],[TeamFavorite]]=Table1[[#This Row],[TeamHome]],Table1[[#This Row],[ScoreAway]]-Table1[[#This Row],[ScoreHome]],Table1[[#This Row],[ScoreHome]]-Table1[[#This Row],[ScoreAway]])</f>
        <v>-21</v>
      </c>
      <c r="O2782">
        <f>IF(Table1[[#This Row],[SpreadActual]]&lt;Table1[[#This Row],[SpreadFavorite]],1,0)</f>
        <v>1</v>
      </c>
      <c r="P2782">
        <v>42</v>
      </c>
      <c r="Q2782" t="s">
        <v>36</v>
      </c>
      <c r="R2782" t="b">
        <v>0</v>
      </c>
      <c r="S2782">
        <v>55</v>
      </c>
      <c r="T2782">
        <v>9</v>
      </c>
      <c r="U2782">
        <v>82</v>
      </c>
    </row>
    <row r="2783" spans="1:22" x14ac:dyDescent="0.2">
      <c r="A2783" s="1">
        <v>29492</v>
      </c>
      <c r="B2783">
        <v>1980</v>
      </c>
      <c r="C2783">
        <f>_xlfn.MAXIFS(Table1[ScheduleWeekWritten],Table1[ScheduleSeason],Table1[[#This Row],[ScheduleSeason]])</f>
        <v>16</v>
      </c>
      <c r="D2783">
        <v>4</v>
      </c>
      <c r="E2783" cm="1">
        <f t="array" ref="E2783">_xlfn.XLOOKUP(Table1[[#This Row],[ScheduleWeekWritten]],Table3[Game],100+Table3[Increase],Table1[[#This Row],[ScheduleWeekWritten]])</f>
        <v>4</v>
      </c>
      <c r="F2783" t="b">
        <v>0</v>
      </c>
      <c r="G2783" t="s">
        <v>42</v>
      </c>
      <c r="H2783">
        <v>7</v>
      </c>
      <c r="I2783">
        <v>24</v>
      </c>
      <c r="J2783" t="s">
        <v>27</v>
      </c>
      <c r="K2783" t="s">
        <v>29</v>
      </c>
      <c r="L2783" t="str">
        <f>_xlfn.XLOOKUP(Table1[[#This Row],[TeamFavoriteID]],Table2[team_id],Table2[team_name],_xlfn.XLOOKUP(Table1[[#This Row],[TeamFavoriteID]],Table2[team_id_pfr],Table2[team_name],"Even"))</f>
        <v>Los Angeles Chargers</v>
      </c>
      <c r="M2783">
        <v>-6</v>
      </c>
      <c r="N2783">
        <f>IF(Table1[[#This Row],[TeamFavorite]]=Table1[[#This Row],[TeamHome]],Table1[[#This Row],[ScoreAway]]-Table1[[#This Row],[ScoreHome]],Table1[[#This Row],[ScoreHome]]-Table1[[#This Row],[ScoreAway]])</f>
        <v>-17</v>
      </c>
      <c r="O2783">
        <f>IF(Table1[[#This Row],[SpreadActual]]&lt;Table1[[#This Row],[SpreadFavorite]],1,0)</f>
        <v>1</v>
      </c>
      <c r="P2783">
        <v>42</v>
      </c>
      <c r="Q2783" t="s">
        <v>117</v>
      </c>
      <c r="R2783" t="b">
        <v>0</v>
      </c>
      <c r="S2783">
        <v>58</v>
      </c>
      <c r="T2783">
        <v>8</v>
      </c>
      <c r="U2783">
        <v>59</v>
      </c>
    </row>
    <row r="2784" spans="1:22" x14ac:dyDescent="0.2">
      <c r="A2784" s="1">
        <v>29492</v>
      </c>
      <c r="B2784">
        <v>1980</v>
      </c>
      <c r="C2784">
        <f>_xlfn.MAXIFS(Table1[ScheduleWeekWritten],Table1[ScheduleSeason],Table1[[#This Row],[ScheduleSeason]])</f>
        <v>16</v>
      </c>
      <c r="D2784">
        <v>4</v>
      </c>
      <c r="E2784" cm="1">
        <f t="array" ref="E2784">_xlfn.XLOOKUP(Table1[[#This Row],[ScheduleWeekWritten]],Table3[Game],100+Table3[Increase],Table1[[#This Row],[ScheduleWeekWritten]])</f>
        <v>4</v>
      </c>
      <c r="F2784" t="b">
        <v>0</v>
      </c>
      <c r="G2784" t="s">
        <v>19</v>
      </c>
      <c r="H2784">
        <v>21</v>
      </c>
      <c r="I2784">
        <v>16</v>
      </c>
      <c r="J2784" t="s">
        <v>95</v>
      </c>
      <c r="K2784" t="s">
        <v>91</v>
      </c>
      <c r="L2784" t="str">
        <f>_xlfn.XLOOKUP(Table1[[#This Row],[TeamFavoriteID]],Table2[team_id],Table2[team_name],_xlfn.XLOOKUP(Table1[[#This Row],[TeamFavoriteID]],Table2[team_id_pfr],Table2[team_name],"Even"))</f>
        <v>Miami Dolphins</v>
      </c>
      <c r="M2784">
        <v>-7</v>
      </c>
      <c r="N2784">
        <f>IF(Table1[[#This Row],[TeamFavorite]]=Table1[[#This Row],[TeamHome]],Table1[[#This Row],[ScoreAway]]-Table1[[#This Row],[ScoreHome]],Table1[[#This Row],[ScoreHome]]-Table1[[#This Row],[ScoreAway]])</f>
        <v>-5</v>
      </c>
      <c r="O2784">
        <f>IF(Table1[[#This Row],[SpreadActual]]&lt;Table1[[#This Row],[SpreadFavorite]],1,0)</f>
        <v>0</v>
      </c>
      <c r="P2784">
        <v>39</v>
      </c>
      <c r="Q2784" t="s">
        <v>22</v>
      </c>
      <c r="R2784" t="b">
        <v>0</v>
      </c>
      <c r="S2784">
        <v>85</v>
      </c>
      <c r="T2784">
        <v>10</v>
      </c>
      <c r="U2784">
        <v>72</v>
      </c>
    </row>
    <row r="2785" spans="1:22" x14ac:dyDescent="0.2">
      <c r="A2785" s="1">
        <v>29492</v>
      </c>
      <c r="B2785">
        <v>1980</v>
      </c>
      <c r="C2785">
        <f>_xlfn.MAXIFS(Table1[ScheduleWeekWritten],Table1[ScheduleSeason],Table1[[#This Row],[ScheduleSeason]])</f>
        <v>16</v>
      </c>
      <c r="D2785">
        <v>4</v>
      </c>
      <c r="E2785" cm="1">
        <f t="array" ref="E2785">_xlfn.XLOOKUP(Table1[[#This Row],[ScheduleWeekWritten]],Table3[Game],100+Table3[Increase],Table1[[#This Row],[ScheduleWeekWritten]])</f>
        <v>4</v>
      </c>
      <c r="F2785" t="b">
        <v>0</v>
      </c>
      <c r="G2785" t="s">
        <v>50</v>
      </c>
      <c r="H2785">
        <v>7</v>
      </c>
      <c r="I2785">
        <v>28</v>
      </c>
      <c r="J2785" t="s">
        <v>39</v>
      </c>
      <c r="K2785" t="s">
        <v>40</v>
      </c>
      <c r="L2785" t="str">
        <f>_xlfn.XLOOKUP(Table1[[#This Row],[TeamFavoriteID]],Table2[team_id],Table2[team_name],_xlfn.XLOOKUP(Table1[[#This Row],[TeamFavoriteID]],Table2[team_id_pfr],Table2[team_name],"Even"))</f>
        <v>Los Angeles Rams</v>
      </c>
      <c r="M2785">
        <v>-5</v>
      </c>
      <c r="N2785">
        <f>IF(Table1[[#This Row],[TeamFavorite]]=Table1[[#This Row],[TeamHome]],Table1[[#This Row],[ScoreAway]]-Table1[[#This Row],[ScoreHome]],Table1[[#This Row],[ScoreHome]]-Table1[[#This Row],[ScoreAway]])</f>
        <v>-21</v>
      </c>
      <c r="O2785">
        <f>IF(Table1[[#This Row],[SpreadActual]]&lt;Table1[[#This Row],[SpreadFavorite]],1,0)</f>
        <v>1</v>
      </c>
      <c r="P2785">
        <v>42</v>
      </c>
      <c r="Q2785" t="s">
        <v>126</v>
      </c>
      <c r="R2785" t="b">
        <v>0</v>
      </c>
      <c r="S2785">
        <v>61</v>
      </c>
      <c r="T2785">
        <v>11</v>
      </c>
      <c r="U2785">
        <v>47</v>
      </c>
    </row>
    <row r="2786" spans="1:22" x14ac:dyDescent="0.2">
      <c r="A2786" s="1">
        <v>29492</v>
      </c>
      <c r="B2786">
        <v>1980</v>
      </c>
      <c r="C2786">
        <f>_xlfn.MAXIFS(Table1[ScheduleWeekWritten],Table1[ScheduleSeason],Table1[[#This Row],[ScheduleSeason]])</f>
        <v>16</v>
      </c>
      <c r="D2786">
        <v>4</v>
      </c>
      <c r="E2786" cm="1">
        <f t="array" ref="E2786">_xlfn.XLOOKUP(Table1[[#This Row],[ScheduleWeekWritten]],Table3[Game],100+Table3[Increase],Table1[[#This Row],[ScheduleWeekWritten]])</f>
        <v>4</v>
      </c>
      <c r="F2786" t="b">
        <v>0</v>
      </c>
      <c r="G2786" t="s">
        <v>49</v>
      </c>
      <c r="H2786">
        <v>38</v>
      </c>
      <c r="I2786">
        <v>3</v>
      </c>
      <c r="J2786" t="s">
        <v>46</v>
      </c>
      <c r="K2786" t="s">
        <v>51</v>
      </c>
      <c r="L2786" t="str">
        <f>_xlfn.XLOOKUP(Table1[[#This Row],[TeamFavoriteID]],Table2[team_id],Table2[team_name],_xlfn.XLOOKUP(Table1[[#This Row],[TeamFavoriteID]],Table2[team_id_pfr],Table2[team_name],"Even"))</f>
        <v>Pittsburgh Steelers</v>
      </c>
      <c r="M2786">
        <v>-13</v>
      </c>
      <c r="N2786">
        <f>IF(Table1[[#This Row],[TeamFavorite]]=Table1[[#This Row],[TeamHome]],Table1[[#This Row],[ScoreAway]]-Table1[[#This Row],[ScoreHome]],Table1[[#This Row],[ScoreHome]]-Table1[[#This Row],[ScoreAway]])</f>
        <v>-35</v>
      </c>
      <c r="O2786">
        <f>IF(Table1[[#This Row],[SpreadActual]]&lt;Table1[[#This Row],[SpreadFavorite]],1,0)</f>
        <v>1</v>
      </c>
      <c r="P2786">
        <v>39</v>
      </c>
      <c r="Q2786" t="s">
        <v>113</v>
      </c>
      <c r="R2786" t="b">
        <v>0</v>
      </c>
      <c r="S2786">
        <v>58</v>
      </c>
      <c r="T2786">
        <v>6</v>
      </c>
      <c r="U2786">
        <v>58</v>
      </c>
    </row>
    <row r="2787" spans="1:22" x14ac:dyDescent="0.2">
      <c r="A2787" s="1">
        <v>29492</v>
      </c>
      <c r="B2787">
        <v>1980</v>
      </c>
      <c r="C2787">
        <f>_xlfn.MAXIFS(Table1[ScheduleWeekWritten],Table1[ScheduleSeason],Table1[[#This Row],[ScheduleSeason]])</f>
        <v>16</v>
      </c>
      <c r="D2787">
        <v>4</v>
      </c>
      <c r="E2787" cm="1">
        <f t="array" ref="E2787">_xlfn.XLOOKUP(Table1[[#This Row],[ScheduleWeekWritten]],Table3[Game],100+Table3[Increase],Table1[[#This Row],[ScheduleWeekWritten]])</f>
        <v>4</v>
      </c>
      <c r="F2787" t="b">
        <v>0</v>
      </c>
      <c r="G2787" t="s">
        <v>53</v>
      </c>
      <c r="H2787">
        <v>17</v>
      </c>
      <c r="I2787">
        <v>20</v>
      </c>
      <c r="J2787" t="s">
        <v>38</v>
      </c>
      <c r="K2787" t="s">
        <v>87</v>
      </c>
      <c r="L2787" t="str">
        <f>_xlfn.XLOOKUP(Table1[[#This Row],[TeamFavoriteID]],Table2[team_id],Table2[team_name],_xlfn.XLOOKUP(Table1[[#This Row],[TeamFavoriteID]],Table2[team_id_pfr],Table2[team_name],"Even"))</f>
        <v>San Francisco 49ers</v>
      </c>
      <c r="M2787">
        <v>-3</v>
      </c>
      <c r="N2787">
        <f>IF(Table1[[#This Row],[TeamFavorite]]=Table1[[#This Row],[TeamHome]],Table1[[#This Row],[ScoreAway]]-Table1[[#This Row],[ScoreHome]],Table1[[#This Row],[ScoreHome]]-Table1[[#This Row],[ScoreAway]])</f>
        <v>3</v>
      </c>
      <c r="O2787">
        <f>IF(Table1[[#This Row],[SpreadActual]]&lt;Table1[[#This Row],[SpreadFavorite]],1,0)</f>
        <v>0</v>
      </c>
      <c r="P2787">
        <v>50</v>
      </c>
      <c r="Q2787" t="s">
        <v>118</v>
      </c>
      <c r="R2787" t="b">
        <v>0</v>
      </c>
      <c r="S2787">
        <v>60</v>
      </c>
      <c r="T2787">
        <v>19</v>
      </c>
      <c r="U2787">
        <v>78</v>
      </c>
    </row>
    <row r="2788" spans="1:22" x14ac:dyDescent="0.2">
      <c r="A2788" s="1">
        <v>29492</v>
      </c>
      <c r="B2788">
        <v>1980</v>
      </c>
      <c r="C2788">
        <f>_xlfn.MAXIFS(Table1[ScheduleWeekWritten],Table1[ScheduleSeason],Table1[[#This Row],[ScheduleSeason]])</f>
        <v>16</v>
      </c>
      <c r="D2788">
        <v>4</v>
      </c>
      <c r="E2788" cm="1">
        <f t="array" ref="E2788">_xlfn.XLOOKUP(Table1[[#This Row],[ScheduleWeekWritten]],Table3[Game],100+Table3[Increase],Table1[[#This Row],[ScheduleWeekWritten]])</f>
        <v>4</v>
      </c>
      <c r="F2788" t="b">
        <v>0</v>
      </c>
      <c r="G2788" t="s">
        <v>57</v>
      </c>
      <c r="H2788">
        <v>24</v>
      </c>
      <c r="I2788">
        <v>14</v>
      </c>
      <c r="J2788" t="s">
        <v>58</v>
      </c>
      <c r="K2788" t="s">
        <v>77</v>
      </c>
      <c r="L2788" t="str">
        <f>_xlfn.XLOOKUP(Table1[[#This Row],[TeamFavoriteID]],Table2[team_id],Table2[team_name],_xlfn.XLOOKUP(Table1[[#This Row],[TeamFavoriteID]],Table2[team_id_pfr],Table2[team_name],"Even"))</f>
        <v>Philadelphia Eagles</v>
      </c>
      <c r="M2788">
        <v>-6</v>
      </c>
      <c r="N2788">
        <f>IF(Table1[[#This Row],[TeamFavorite]]=Table1[[#This Row],[TeamHome]],Table1[[#This Row],[ScoreAway]]-Table1[[#This Row],[ScoreHome]],Table1[[#This Row],[ScoreHome]]-Table1[[#This Row],[ScoreAway]])</f>
        <v>10</v>
      </c>
      <c r="O2788">
        <f>IF(Table1[[#This Row],[SpreadActual]]&lt;Table1[[#This Row],[SpreadFavorite]],1,0)</f>
        <v>0</v>
      </c>
      <c r="P2788">
        <v>44</v>
      </c>
      <c r="Q2788" t="s">
        <v>60</v>
      </c>
      <c r="R2788" t="b">
        <v>0</v>
      </c>
      <c r="S2788">
        <v>63</v>
      </c>
      <c r="T2788">
        <v>7</v>
      </c>
      <c r="U2788">
        <v>64</v>
      </c>
    </row>
    <row r="2789" spans="1:22" x14ac:dyDescent="0.2">
      <c r="A2789" s="1">
        <v>29492</v>
      </c>
      <c r="B2789">
        <v>1980</v>
      </c>
      <c r="C2789">
        <f>_xlfn.MAXIFS(Table1[ScheduleWeekWritten],Table1[ScheduleSeason],Table1[[#This Row],[ScheduleSeason]])</f>
        <v>16</v>
      </c>
      <c r="D2789">
        <v>4</v>
      </c>
      <c r="E2789" cm="1">
        <f t="array" ref="E2789">_xlfn.XLOOKUP(Table1[[#This Row],[ScheduleWeekWritten]],Table3[Game],100+Table3[Increase],Table1[[#This Row],[ScheduleWeekWritten]])</f>
        <v>4</v>
      </c>
      <c r="F2789" t="b">
        <v>0</v>
      </c>
      <c r="G2789" t="s">
        <v>127</v>
      </c>
      <c r="H2789">
        <v>27</v>
      </c>
      <c r="I2789">
        <v>34</v>
      </c>
      <c r="J2789" t="s">
        <v>62</v>
      </c>
      <c r="K2789" t="s">
        <v>133</v>
      </c>
      <c r="L2789" t="str">
        <f>_xlfn.XLOOKUP(Table1[[#This Row],[TeamFavoriteID]],Table2[team_id],Table2[team_name],_xlfn.XLOOKUP(Table1[[#This Row],[TeamFavoriteID]],Table2[team_id_pfr],Table2[team_name],"Even"))</f>
        <v>Tampa Bay Buccaneers</v>
      </c>
      <c r="M2789">
        <v>-3</v>
      </c>
      <c r="N2789">
        <f>IF(Table1[[#This Row],[TeamFavorite]]=Table1[[#This Row],[TeamHome]],Table1[[#This Row],[ScoreAway]]-Table1[[#This Row],[ScoreHome]],Table1[[#This Row],[ScoreHome]]-Table1[[#This Row],[ScoreAway]])</f>
        <v>7</v>
      </c>
      <c r="O2789">
        <f>IF(Table1[[#This Row],[SpreadActual]]&lt;Table1[[#This Row],[SpreadFavorite]],1,0)</f>
        <v>0</v>
      </c>
      <c r="P2789">
        <v>35</v>
      </c>
      <c r="Q2789" t="s">
        <v>130</v>
      </c>
      <c r="R2789" t="b">
        <v>0</v>
      </c>
      <c r="S2789">
        <v>81</v>
      </c>
      <c r="T2789">
        <v>7</v>
      </c>
      <c r="U2789">
        <v>78</v>
      </c>
    </row>
    <row r="2790" spans="1:22" x14ac:dyDescent="0.2">
      <c r="A2790" s="1">
        <v>29492</v>
      </c>
      <c r="B2790">
        <v>1980</v>
      </c>
      <c r="C2790">
        <f>_xlfn.MAXIFS(Table1[ScheduleWeekWritten],Table1[ScheduleSeason],Table1[[#This Row],[ScheduleSeason]])</f>
        <v>16</v>
      </c>
      <c r="D2790">
        <v>4</v>
      </c>
      <c r="E2790" cm="1">
        <f t="array" ref="E2790">_xlfn.XLOOKUP(Table1[[#This Row],[ScheduleWeekWritten]],Table3[Game],100+Table3[Increase],Table1[[#This Row],[ScheduleWeekWritten]])</f>
        <v>4</v>
      </c>
      <c r="F2790" t="b">
        <v>0</v>
      </c>
      <c r="G2790" t="s">
        <v>61</v>
      </c>
      <c r="H2790">
        <v>0</v>
      </c>
      <c r="I2790">
        <v>14</v>
      </c>
      <c r="J2790" t="s">
        <v>128</v>
      </c>
      <c r="K2790" t="s">
        <v>85</v>
      </c>
      <c r="L2790" t="str">
        <f>_xlfn.XLOOKUP(Table1[[#This Row],[TeamFavoriteID]],Table2[team_id],Table2[team_name],_xlfn.XLOOKUP(Table1[[#This Row],[TeamFavoriteID]],Table2[team_id_pfr],Table2[team_name],"Even"))</f>
        <v>Washington Commanders</v>
      </c>
      <c r="M2790">
        <v>-4</v>
      </c>
      <c r="N2790">
        <f>IF(Table1[[#This Row],[TeamFavorite]]=Table1[[#This Row],[TeamHome]],Table1[[#This Row],[ScoreAway]]-Table1[[#This Row],[ScoreHome]],Table1[[#This Row],[ScoreHome]]-Table1[[#This Row],[ScoreAway]])</f>
        <v>-14</v>
      </c>
      <c r="O2790">
        <f>IF(Table1[[#This Row],[SpreadActual]]&lt;Table1[[#This Row],[SpreadFavorite]],1,0)</f>
        <v>1</v>
      </c>
      <c r="P2790">
        <v>42</v>
      </c>
      <c r="Q2790" t="s">
        <v>64</v>
      </c>
      <c r="R2790" t="b">
        <v>0</v>
      </c>
      <c r="S2790">
        <v>64</v>
      </c>
      <c r="T2790">
        <v>8</v>
      </c>
      <c r="U2790">
        <v>60</v>
      </c>
    </row>
    <row r="2791" spans="1:22" x14ac:dyDescent="0.2">
      <c r="A2791" s="1">
        <v>29493</v>
      </c>
      <c r="B2791">
        <v>1980</v>
      </c>
      <c r="C2791">
        <f>_xlfn.MAXIFS(Table1[ScheduleWeekWritten],Table1[ScheduleSeason],Table1[[#This Row],[ScheduleSeason]])</f>
        <v>16</v>
      </c>
      <c r="D2791">
        <v>4</v>
      </c>
      <c r="E2791" cm="1">
        <f t="array" ref="E2791">_xlfn.XLOOKUP(Table1[[#This Row],[ScheduleWeekWritten]],Table3[Game],100+Table3[Increase],Table1[[#This Row],[ScheduleWeekWritten]])</f>
        <v>4</v>
      </c>
      <c r="F2791" t="b">
        <v>0</v>
      </c>
      <c r="G2791" t="s">
        <v>115</v>
      </c>
      <c r="H2791">
        <v>23</v>
      </c>
      <c r="I2791">
        <v>14</v>
      </c>
      <c r="J2791" t="s">
        <v>24</v>
      </c>
      <c r="K2791" t="s">
        <v>70</v>
      </c>
      <c r="L2791" t="str">
        <f>_xlfn.XLOOKUP(Table1[[#This Row],[TeamFavoriteID]],Table2[team_id],Table2[team_name],_xlfn.XLOOKUP(Table1[[#This Row],[TeamFavoriteID]],Table2[team_id_pfr],Table2[team_name],"Even"))</f>
        <v>Boston Patriots</v>
      </c>
      <c r="M2791">
        <v>-4</v>
      </c>
      <c r="N2791">
        <f>IF(Table1[[#This Row],[TeamFavorite]]=Table1[[#This Row],[TeamHome]],Table1[[#This Row],[ScoreAway]]-Table1[[#This Row],[ScoreHome]],Table1[[#This Row],[ScoreHome]]-Table1[[#This Row],[ScoreAway]])</f>
        <v>9</v>
      </c>
      <c r="O2791">
        <f>IF(Table1[[#This Row],[SpreadActual]]&lt;Table1[[#This Row],[SpreadFavorite]],1,0)</f>
        <v>0</v>
      </c>
      <c r="P2791">
        <v>48</v>
      </c>
      <c r="Q2791" t="s">
        <v>116</v>
      </c>
      <c r="R2791" t="b">
        <v>0</v>
      </c>
      <c r="S2791">
        <v>53</v>
      </c>
      <c r="T2791">
        <v>14</v>
      </c>
      <c r="U2791">
        <v>51</v>
      </c>
    </row>
    <row r="2792" spans="1:22" x14ac:dyDescent="0.2">
      <c r="A2792" s="1">
        <v>29499</v>
      </c>
      <c r="B2792">
        <v>1980</v>
      </c>
      <c r="C2792">
        <f>_xlfn.MAXIFS(Table1[ScheduleWeekWritten],Table1[ScheduleSeason],Table1[[#This Row],[ScheduleSeason]])</f>
        <v>16</v>
      </c>
      <c r="D2792">
        <v>5</v>
      </c>
      <c r="E2792" cm="1">
        <f t="array" ref="E2792">_xlfn.XLOOKUP(Table1[[#This Row],[ScheduleWeekWritten]],Table3[Game],100+Table3[Increase],Table1[[#This Row],[ScheduleWeekWritten]])</f>
        <v>5</v>
      </c>
      <c r="F2792" t="b">
        <v>0</v>
      </c>
      <c r="G2792" t="s">
        <v>38</v>
      </c>
      <c r="H2792">
        <v>43</v>
      </c>
      <c r="I2792">
        <v>28</v>
      </c>
      <c r="J2792" t="s">
        <v>45</v>
      </c>
      <c r="K2792" t="s">
        <v>79</v>
      </c>
      <c r="L2792" t="str">
        <f>_xlfn.XLOOKUP(Table1[[#This Row],[TeamFavoriteID]],Table2[team_id],Table2[team_name],_xlfn.XLOOKUP(Table1[[#This Row],[TeamFavoriteID]],Table2[team_id_pfr],Table2[team_name],"Even"))</f>
        <v>Detroit Lions</v>
      </c>
      <c r="M2792">
        <v>-2</v>
      </c>
      <c r="N2792">
        <f>IF(Table1[[#This Row],[TeamFavorite]]=Table1[[#This Row],[TeamHome]],Table1[[#This Row],[ScoreAway]]-Table1[[#This Row],[ScoreHome]],Table1[[#This Row],[ScoreHome]]-Table1[[#This Row],[ScoreAway]])</f>
        <v>15</v>
      </c>
      <c r="O2792">
        <f>IF(Table1[[#This Row],[SpreadActual]]&lt;Table1[[#This Row],[SpreadFavorite]],1,0)</f>
        <v>0</v>
      </c>
      <c r="P2792">
        <v>42</v>
      </c>
      <c r="Q2792" t="s">
        <v>41</v>
      </c>
      <c r="R2792" t="b">
        <v>0</v>
      </c>
      <c r="S2792">
        <v>60</v>
      </c>
      <c r="T2792">
        <v>12</v>
      </c>
      <c r="U2792">
        <v>70</v>
      </c>
    </row>
    <row r="2793" spans="1:22" x14ac:dyDescent="0.2">
      <c r="A2793" s="1">
        <v>29499</v>
      </c>
      <c r="B2793">
        <v>1980</v>
      </c>
      <c r="C2793">
        <f>_xlfn.MAXIFS(Table1[ScheduleWeekWritten],Table1[ScheduleSeason],Table1[[#This Row],[ScheduleSeason]])</f>
        <v>16</v>
      </c>
      <c r="D2793">
        <v>5</v>
      </c>
      <c r="E2793" cm="1">
        <f t="array" ref="E2793">_xlfn.XLOOKUP(Table1[[#This Row],[ScheduleWeekWritten]],Table3[Game],100+Table3[Increase],Table1[[#This Row],[ScheduleWeekWritten]])</f>
        <v>5</v>
      </c>
      <c r="F2793" t="b">
        <v>0</v>
      </c>
      <c r="G2793" t="s">
        <v>62</v>
      </c>
      <c r="H2793">
        <v>16</v>
      </c>
      <c r="I2793">
        <v>19</v>
      </c>
      <c r="J2793" t="s">
        <v>24</v>
      </c>
      <c r="K2793" t="s">
        <v>63</v>
      </c>
      <c r="L2793" t="str">
        <f>_xlfn.XLOOKUP(Table1[[#This Row],[TeamFavoriteID]],Table2[team_id],Table2[team_name],_xlfn.XLOOKUP(Table1[[#This Row],[TeamFavoriteID]],Table2[team_id_pfr],Table2[team_name],"Even"))</f>
        <v>Cleveland Browns</v>
      </c>
      <c r="M2793">
        <v>-4</v>
      </c>
      <c r="N2793">
        <f>IF(Table1[[#This Row],[TeamFavorite]]=Table1[[#This Row],[TeamHome]],Table1[[#This Row],[ScoreAway]]-Table1[[#This Row],[ScoreHome]],Table1[[#This Row],[ScoreHome]]-Table1[[#This Row],[ScoreAway]])</f>
        <v>3</v>
      </c>
      <c r="O2793">
        <f>IF(Table1[[#This Row],[SpreadActual]]&lt;Table1[[#This Row],[SpreadFavorite]],1,0)</f>
        <v>0</v>
      </c>
      <c r="P2793">
        <v>42</v>
      </c>
      <c r="Q2793" t="s">
        <v>66</v>
      </c>
      <c r="R2793" t="b">
        <v>0</v>
      </c>
      <c r="S2793">
        <v>41</v>
      </c>
      <c r="T2793">
        <v>10</v>
      </c>
      <c r="U2793">
        <v>75</v>
      </c>
    </row>
    <row r="2794" spans="1:22" x14ac:dyDescent="0.2">
      <c r="A2794" s="1">
        <v>29499</v>
      </c>
      <c r="B2794">
        <v>1980</v>
      </c>
      <c r="C2794">
        <f>_xlfn.MAXIFS(Table1[ScheduleWeekWritten],Table1[ScheduleSeason],Table1[[#This Row],[ScheduleSeason]])</f>
        <v>16</v>
      </c>
      <c r="D2794">
        <v>5</v>
      </c>
      <c r="E2794" cm="1">
        <f t="array" ref="E2794">_xlfn.XLOOKUP(Table1[[#This Row],[ScheduleWeekWritten]],Table3[Game],100+Table3[Increase],Table1[[#This Row],[ScheduleWeekWritten]])</f>
        <v>5</v>
      </c>
      <c r="F2794" t="b">
        <v>0</v>
      </c>
      <c r="G2794" t="s">
        <v>67</v>
      </c>
      <c r="H2794">
        <v>24</v>
      </c>
      <c r="I2794">
        <v>3</v>
      </c>
      <c r="J2794" t="s">
        <v>50</v>
      </c>
      <c r="K2794" t="s">
        <v>68</v>
      </c>
      <c r="L2794" t="str">
        <f>_xlfn.XLOOKUP(Table1[[#This Row],[TeamFavoriteID]],Table2[team_id],Table2[team_name],_xlfn.XLOOKUP(Table1[[#This Row],[TeamFavoriteID]],Table2[team_id_pfr],Table2[team_name],"Even"))</f>
        <v>Dallas Cowboys</v>
      </c>
      <c r="M2794">
        <v>-12</v>
      </c>
      <c r="N2794">
        <f>IF(Table1[[#This Row],[TeamFavorite]]=Table1[[#This Row],[TeamHome]],Table1[[#This Row],[ScoreAway]]-Table1[[#This Row],[ScoreHome]],Table1[[#This Row],[ScoreHome]]-Table1[[#This Row],[ScoreAway]])</f>
        <v>-21</v>
      </c>
      <c r="O2794">
        <f>IF(Table1[[#This Row],[SpreadActual]]&lt;Table1[[#This Row],[SpreadFavorite]],1,0)</f>
        <v>1</v>
      </c>
      <c r="P2794">
        <v>42</v>
      </c>
      <c r="Q2794" t="s">
        <v>119</v>
      </c>
      <c r="R2794" t="b">
        <v>0</v>
      </c>
      <c r="S2794">
        <v>69</v>
      </c>
      <c r="T2794">
        <v>10</v>
      </c>
      <c r="U2794">
        <v>46</v>
      </c>
    </row>
    <row r="2795" spans="1:22" x14ac:dyDescent="0.2">
      <c r="A2795" s="1">
        <v>29499</v>
      </c>
      <c r="B2795">
        <v>1980</v>
      </c>
      <c r="C2795">
        <f>_xlfn.MAXIFS(Table1[ScheduleWeekWritten],Table1[ScheduleSeason],Table1[[#This Row],[ScheduleSeason]])</f>
        <v>16</v>
      </c>
      <c r="D2795">
        <v>5</v>
      </c>
      <c r="E2795" cm="1">
        <f t="array" ref="E2795">_xlfn.XLOOKUP(Table1[[#This Row],[ScheduleWeekWritten]],Table3[Game],100+Table3[Increase],Table1[[#This Row],[ScheduleWeekWritten]])</f>
        <v>5</v>
      </c>
      <c r="F2795" t="b">
        <v>0</v>
      </c>
      <c r="G2795" t="s">
        <v>33</v>
      </c>
      <c r="H2795">
        <v>14</v>
      </c>
      <c r="I2795">
        <v>9</v>
      </c>
      <c r="J2795" t="s">
        <v>101</v>
      </c>
      <c r="K2795" t="s">
        <v>104</v>
      </c>
      <c r="L2795" t="str">
        <f>_xlfn.XLOOKUP(Table1[[#This Row],[TeamFavoriteID]],Table2[team_id],Table2[team_name],_xlfn.XLOOKUP(Table1[[#This Row],[TeamFavoriteID]],Table2[team_id_pfr],Table2[team_name],"Even"))</f>
        <v>Cincinnati Bengals</v>
      </c>
      <c r="M2795">
        <v>-7</v>
      </c>
      <c r="N2795">
        <f>IF(Table1[[#This Row],[TeamFavorite]]=Table1[[#This Row],[TeamHome]],Table1[[#This Row],[ScoreAway]]-Table1[[#This Row],[ScoreHome]],Table1[[#This Row],[ScoreHome]]-Table1[[#This Row],[ScoreAway]])</f>
        <v>5</v>
      </c>
      <c r="O2795">
        <f>IF(Table1[[#This Row],[SpreadActual]]&lt;Table1[[#This Row],[SpreadFavorite]],1,0)</f>
        <v>0</v>
      </c>
      <c r="P2795">
        <v>38</v>
      </c>
      <c r="Q2795" t="s">
        <v>82</v>
      </c>
      <c r="R2795" t="b">
        <v>0</v>
      </c>
      <c r="S2795">
        <v>39</v>
      </c>
      <c r="T2795">
        <v>7</v>
      </c>
      <c r="U2795">
        <v>65</v>
      </c>
    </row>
    <row r="2796" spans="1:22" x14ac:dyDescent="0.2">
      <c r="A2796" s="1">
        <v>29499</v>
      </c>
      <c r="B2796">
        <v>1980</v>
      </c>
      <c r="C2796">
        <f>_xlfn.MAXIFS(Table1[ScheduleWeekWritten],Table1[ScheduleSeason],Table1[[#This Row],[ScheduleSeason]])</f>
        <v>16</v>
      </c>
      <c r="D2796">
        <v>5</v>
      </c>
      <c r="E2796" cm="1">
        <f t="array" ref="E2796">_xlfn.XLOOKUP(Table1[[#This Row],[ScheduleWeekWritten]],Table3[Game],100+Table3[Increase],Table1[[#This Row],[ScheduleWeekWritten]])</f>
        <v>5</v>
      </c>
      <c r="F2796" t="b">
        <v>0</v>
      </c>
      <c r="G2796" t="s">
        <v>23</v>
      </c>
      <c r="H2796">
        <v>7</v>
      </c>
      <c r="I2796">
        <v>26</v>
      </c>
      <c r="J2796" t="s">
        <v>128</v>
      </c>
      <c r="K2796" t="s">
        <v>25</v>
      </c>
      <c r="L2796" t="str">
        <f>_xlfn.XLOOKUP(Table1[[#This Row],[TeamFavoriteID]],Table2[team_id],Table2[team_name],_xlfn.XLOOKUP(Table1[[#This Row],[TeamFavoriteID]],Table2[team_id_pfr],Table2[team_name],"Even"))</f>
        <v>Houston Oilers</v>
      </c>
      <c r="M2796">
        <v>-7</v>
      </c>
      <c r="N2796">
        <f>IF(Table1[[#This Row],[TeamFavorite]]=Table1[[#This Row],[TeamHome]],Table1[[#This Row],[ScoreAway]]-Table1[[#This Row],[ScoreHome]],Table1[[#This Row],[ScoreHome]]-Table1[[#This Row],[ScoreAway]])</f>
        <v>19</v>
      </c>
      <c r="O2796">
        <f>IF(Table1[[#This Row],[SpreadActual]]&lt;Table1[[#This Row],[SpreadFavorite]],1,0)</f>
        <v>0</v>
      </c>
      <c r="P2796">
        <v>37</v>
      </c>
      <c r="Q2796" t="s">
        <v>102</v>
      </c>
      <c r="R2796" t="b">
        <v>0</v>
      </c>
      <c r="S2796">
        <v>72</v>
      </c>
      <c r="T2796">
        <v>0</v>
      </c>
      <c r="V2796" t="s">
        <v>103</v>
      </c>
    </row>
    <row r="2797" spans="1:22" x14ac:dyDescent="0.2">
      <c r="A2797" s="1">
        <v>29499</v>
      </c>
      <c r="B2797">
        <v>1980</v>
      </c>
      <c r="C2797">
        <f>_xlfn.MAXIFS(Table1[ScheduleWeekWritten],Table1[ScheduleSeason],Table1[[#This Row],[ScheduleSeason]])</f>
        <v>16</v>
      </c>
      <c r="D2797">
        <v>5</v>
      </c>
      <c r="E2797" cm="1">
        <f t="array" ref="E2797">_xlfn.XLOOKUP(Table1[[#This Row],[ScheduleWeekWritten]],Table3[Game],100+Table3[Increase],Table1[[#This Row],[ScheduleWeekWritten]])</f>
        <v>5</v>
      </c>
      <c r="F2797" t="b">
        <v>0</v>
      </c>
      <c r="G2797" t="s">
        <v>39</v>
      </c>
      <c r="H2797">
        <v>48</v>
      </c>
      <c r="I2797">
        <v>26</v>
      </c>
      <c r="J2797" t="s">
        <v>53</v>
      </c>
      <c r="K2797" t="s">
        <v>40</v>
      </c>
      <c r="L2797" t="str">
        <f>_xlfn.XLOOKUP(Table1[[#This Row],[TeamFavoriteID]],Table2[team_id],Table2[team_name],_xlfn.XLOOKUP(Table1[[#This Row],[TeamFavoriteID]],Table2[team_id_pfr],Table2[team_name],"Even"))</f>
        <v>Los Angeles Rams</v>
      </c>
      <c r="M2797">
        <v>-9</v>
      </c>
      <c r="N2797">
        <f>IF(Table1[[#This Row],[TeamFavorite]]=Table1[[#This Row],[TeamHome]],Table1[[#This Row],[ScoreAway]]-Table1[[#This Row],[ScoreHome]],Table1[[#This Row],[ScoreHome]]-Table1[[#This Row],[ScoreAway]])</f>
        <v>-22</v>
      </c>
      <c r="O2797">
        <f>IF(Table1[[#This Row],[SpreadActual]]&lt;Table1[[#This Row],[SpreadFavorite]],1,0)</f>
        <v>1</v>
      </c>
      <c r="P2797">
        <v>48</v>
      </c>
      <c r="Q2797" t="s">
        <v>135</v>
      </c>
      <c r="R2797" t="b">
        <v>0</v>
      </c>
      <c r="S2797">
        <v>65</v>
      </c>
      <c r="T2797">
        <v>7</v>
      </c>
      <c r="U2797">
        <v>79</v>
      </c>
    </row>
    <row r="2798" spans="1:22" x14ac:dyDescent="0.2">
      <c r="A2798" s="1">
        <v>29499</v>
      </c>
      <c r="B2798">
        <v>1980</v>
      </c>
      <c r="C2798">
        <f>_xlfn.MAXIFS(Table1[ScheduleWeekWritten],Table1[ScheduleSeason],Table1[[#This Row],[ScheduleSeason]])</f>
        <v>16</v>
      </c>
      <c r="D2798">
        <v>5</v>
      </c>
      <c r="E2798" cm="1">
        <f t="array" ref="E2798">_xlfn.XLOOKUP(Table1[[#This Row],[ScheduleWeekWritten]],Table3[Game],100+Table3[Increase],Table1[[#This Row],[ScheduleWeekWritten]])</f>
        <v>5</v>
      </c>
      <c r="F2798" t="b">
        <v>0</v>
      </c>
      <c r="G2798" t="s">
        <v>19</v>
      </c>
      <c r="H2798">
        <v>17</v>
      </c>
      <c r="I2798">
        <v>30</v>
      </c>
      <c r="J2798" t="s">
        <v>34</v>
      </c>
      <c r="K2798" t="s">
        <v>91</v>
      </c>
      <c r="L2798" t="str">
        <f>_xlfn.XLOOKUP(Table1[[#This Row],[TeamFavoriteID]],Table2[team_id],Table2[team_name],_xlfn.XLOOKUP(Table1[[#This Row],[TeamFavoriteID]],Table2[team_id_pfr],Table2[team_name],"Even"))</f>
        <v>Miami Dolphins</v>
      </c>
      <c r="M2798">
        <v>-1</v>
      </c>
      <c r="N2798">
        <f>IF(Table1[[#This Row],[TeamFavorite]]=Table1[[#This Row],[TeamHome]],Table1[[#This Row],[ScoreAway]]-Table1[[#This Row],[ScoreHome]],Table1[[#This Row],[ScoreHome]]-Table1[[#This Row],[ScoreAway]])</f>
        <v>13</v>
      </c>
      <c r="O2798">
        <f>IF(Table1[[#This Row],[SpreadActual]]&lt;Table1[[#This Row],[SpreadFavorite]],1,0)</f>
        <v>0</v>
      </c>
      <c r="P2798">
        <v>36</v>
      </c>
      <c r="Q2798" t="s">
        <v>22</v>
      </c>
      <c r="R2798" t="b">
        <v>0</v>
      </c>
      <c r="S2798">
        <v>79</v>
      </c>
      <c r="T2798">
        <v>8</v>
      </c>
      <c r="U2798">
        <v>84</v>
      </c>
    </row>
    <row r="2799" spans="1:22" x14ac:dyDescent="0.2">
      <c r="A2799" s="1">
        <v>29499</v>
      </c>
      <c r="B2799">
        <v>1980</v>
      </c>
      <c r="C2799">
        <f>_xlfn.MAXIFS(Table1[ScheduleWeekWritten],Table1[ScheduleSeason],Table1[[#This Row],[ScheduleSeason]])</f>
        <v>16</v>
      </c>
      <c r="D2799">
        <v>5</v>
      </c>
      <c r="E2799" cm="1">
        <f t="array" ref="E2799">_xlfn.XLOOKUP(Table1[[#This Row],[ScheduleWeekWritten]],Table3[Game],100+Table3[Increase],Table1[[#This Row],[ScheduleWeekWritten]])</f>
        <v>5</v>
      </c>
      <c r="F2799" t="b">
        <v>0</v>
      </c>
      <c r="G2799" t="s">
        <v>54</v>
      </c>
      <c r="H2799">
        <v>17</v>
      </c>
      <c r="I2799">
        <v>23</v>
      </c>
      <c r="J2799" t="s">
        <v>49</v>
      </c>
      <c r="K2799" t="s">
        <v>51</v>
      </c>
      <c r="L2799" t="str">
        <f>_xlfn.XLOOKUP(Table1[[#This Row],[TeamFavoriteID]],Table2[team_id],Table2[team_name],_xlfn.XLOOKUP(Table1[[#This Row],[TeamFavoriteID]],Table2[team_id_pfr],Table2[team_name],"Even"))</f>
        <v>Pittsburgh Steelers</v>
      </c>
      <c r="M2799">
        <v>-8</v>
      </c>
      <c r="N2799">
        <f>IF(Table1[[#This Row],[TeamFavorite]]=Table1[[#This Row],[TeamHome]],Table1[[#This Row],[ScoreAway]]-Table1[[#This Row],[ScoreHome]],Table1[[#This Row],[ScoreHome]]-Table1[[#This Row],[ScoreAway]])</f>
        <v>-6</v>
      </c>
      <c r="O2799">
        <f>IF(Table1[[#This Row],[SpreadActual]]&lt;Table1[[#This Row],[SpreadFavorite]],1,0)</f>
        <v>0</v>
      </c>
      <c r="P2799">
        <v>46</v>
      </c>
      <c r="Q2799" t="s">
        <v>73</v>
      </c>
      <c r="R2799" t="b">
        <v>0</v>
      </c>
      <c r="S2799">
        <v>45</v>
      </c>
      <c r="T2799">
        <v>11</v>
      </c>
      <c r="U2799">
        <v>60</v>
      </c>
    </row>
    <row r="2800" spans="1:22" x14ac:dyDescent="0.2">
      <c r="A2800" s="1">
        <v>29499</v>
      </c>
      <c r="B2800">
        <v>1980</v>
      </c>
      <c r="C2800">
        <f>_xlfn.MAXIFS(Table1[ScheduleWeekWritten],Table1[ScheduleSeason],Table1[[#This Row],[ScheduleSeason]])</f>
        <v>16</v>
      </c>
      <c r="D2800">
        <v>5</v>
      </c>
      <c r="E2800" cm="1">
        <f t="array" ref="E2800">_xlfn.XLOOKUP(Table1[[#This Row],[ScheduleWeekWritten]],Table3[Game],100+Table3[Increase],Table1[[#This Row],[ScheduleWeekWritten]])</f>
        <v>5</v>
      </c>
      <c r="F2800" t="b">
        <v>0</v>
      </c>
      <c r="G2800" t="s">
        <v>95</v>
      </c>
      <c r="H2800">
        <v>7</v>
      </c>
      <c r="I2800">
        <v>40</v>
      </c>
      <c r="J2800" t="s">
        <v>57</v>
      </c>
      <c r="K2800" t="s">
        <v>59</v>
      </c>
      <c r="L2800" t="str">
        <f>_xlfn.XLOOKUP(Table1[[#This Row],[TeamFavoriteID]],Table2[team_id],Table2[team_name],_xlfn.XLOOKUP(Table1[[#This Row],[TeamFavoriteID]],Table2[team_id_pfr],Table2[team_name],"Even"))</f>
        <v>Arizona Cardinals</v>
      </c>
      <c r="M2800">
        <v>-1</v>
      </c>
      <c r="N2800">
        <f>IF(Table1[[#This Row],[TeamFavorite]]=Table1[[#This Row],[TeamHome]],Table1[[#This Row],[ScoreAway]]-Table1[[#This Row],[ScoreHome]],Table1[[#This Row],[ScoreHome]]-Table1[[#This Row],[ScoreAway]])</f>
        <v>-33</v>
      </c>
      <c r="O2800">
        <f>IF(Table1[[#This Row],[SpreadActual]]&lt;Table1[[#This Row],[SpreadFavorite]],1,0)</f>
        <v>1</v>
      </c>
      <c r="P2800">
        <v>45</v>
      </c>
      <c r="Q2800" t="s">
        <v>124</v>
      </c>
      <c r="R2800" t="b">
        <v>0</v>
      </c>
      <c r="S2800">
        <v>72</v>
      </c>
      <c r="T2800">
        <v>0</v>
      </c>
      <c r="V2800" t="s">
        <v>103</v>
      </c>
    </row>
    <row r="2801" spans="1:22" x14ac:dyDescent="0.2">
      <c r="A2801" s="1">
        <v>29499</v>
      </c>
      <c r="B2801">
        <v>1980</v>
      </c>
      <c r="C2801">
        <f>_xlfn.MAXIFS(Table1[ScheduleWeekWritten],Table1[ScheduleSeason],Table1[[#This Row],[ScheduleSeason]])</f>
        <v>16</v>
      </c>
      <c r="D2801">
        <v>5</v>
      </c>
      <c r="E2801" cm="1">
        <f t="array" ref="E2801">_xlfn.XLOOKUP(Table1[[#This Row],[ScheduleWeekWritten]],Table3[Game],100+Table3[Increase],Table1[[#This Row],[ScheduleWeekWritten]])</f>
        <v>5</v>
      </c>
      <c r="F2801" t="b">
        <v>0</v>
      </c>
      <c r="G2801" t="s">
        <v>31</v>
      </c>
      <c r="H2801">
        <v>11</v>
      </c>
      <c r="I2801">
        <v>21</v>
      </c>
      <c r="J2801" t="s">
        <v>115</v>
      </c>
      <c r="K2801" t="s">
        <v>70</v>
      </c>
      <c r="L2801" t="str">
        <f>_xlfn.XLOOKUP(Table1[[#This Row],[TeamFavoriteID]],Table2[team_id],Table2[team_name],_xlfn.XLOOKUP(Table1[[#This Row],[TeamFavoriteID]],Table2[team_id_pfr],Table2[team_name],"Even"))</f>
        <v>Boston Patriots</v>
      </c>
      <c r="M2801">
        <v>-4</v>
      </c>
      <c r="N2801">
        <f>IF(Table1[[#This Row],[TeamFavorite]]=Table1[[#This Row],[TeamHome]],Table1[[#This Row],[ScoreAway]]-Table1[[#This Row],[ScoreHome]],Table1[[#This Row],[ScoreHome]]-Table1[[#This Row],[ScoreAway]])</f>
        <v>-10</v>
      </c>
      <c r="O2801">
        <f>IF(Table1[[#This Row],[SpreadActual]]&lt;Table1[[#This Row],[SpreadFavorite]],1,0)</f>
        <v>1</v>
      </c>
      <c r="P2801">
        <v>49</v>
      </c>
      <c r="Q2801" t="s">
        <v>126</v>
      </c>
      <c r="R2801" t="b">
        <v>0</v>
      </c>
      <c r="S2801">
        <v>58</v>
      </c>
      <c r="T2801">
        <v>11</v>
      </c>
      <c r="U2801">
        <v>53</v>
      </c>
    </row>
    <row r="2802" spans="1:22" x14ac:dyDescent="0.2">
      <c r="A2802" s="1">
        <v>29499</v>
      </c>
      <c r="B2802">
        <v>1980</v>
      </c>
      <c r="C2802">
        <f>_xlfn.MAXIFS(Table1[ScheduleWeekWritten],Table1[ScheduleSeason],Table1[[#This Row],[ScheduleSeason]])</f>
        <v>16</v>
      </c>
      <c r="D2802">
        <v>5</v>
      </c>
      <c r="E2802" cm="1">
        <f t="array" ref="E2802">_xlfn.XLOOKUP(Table1[[#This Row],[ScheduleWeekWritten]],Table3[Game],100+Table3[Increase],Table1[[#This Row],[ScheduleWeekWritten]])</f>
        <v>5</v>
      </c>
      <c r="F2802" t="b">
        <v>0</v>
      </c>
      <c r="G2802" t="s">
        <v>20</v>
      </c>
      <c r="H2802">
        <v>17</v>
      </c>
      <c r="I2802">
        <v>31</v>
      </c>
      <c r="J2802" t="s">
        <v>42</v>
      </c>
      <c r="K2802" t="s">
        <v>21</v>
      </c>
      <c r="L2802" t="str">
        <f>_xlfn.XLOOKUP(Table1[[#This Row],[TeamFavoriteID]],Table2[team_id],Table2[team_name],_xlfn.XLOOKUP(Table1[[#This Row],[TeamFavoriteID]],Table2[team_id_pfr],Table2[team_name],"Even"))</f>
        <v>Las Vegas Raiders</v>
      </c>
      <c r="M2802">
        <v>-7</v>
      </c>
      <c r="N2802">
        <f>IF(Table1[[#This Row],[TeamFavorite]]=Table1[[#This Row],[TeamHome]],Table1[[#This Row],[ScoreAway]]-Table1[[#This Row],[ScoreHome]],Table1[[#This Row],[ScoreHome]]-Table1[[#This Row],[ScoreAway]])</f>
        <v>-14</v>
      </c>
      <c r="O2802">
        <f>IF(Table1[[#This Row],[SpreadActual]]&lt;Table1[[#This Row],[SpreadFavorite]],1,0)</f>
        <v>1</v>
      </c>
      <c r="P2802">
        <v>39</v>
      </c>
      <c r="Q2802" t="s">
        <v>76</v>
      </c>
      <c r="R2802" t="b">
        <v>0</v>
      </c>
      <c r="S2802">
        <v>62</v>
      </c>
      <c r="T2802">
        <v>8</v>
      </c>
      <c r="U2802">
        <v>83</v>
      </c>
    </row>
    <row r="2803" spans="1:22" x14ac:dyDescent="0.2">
      <c r="A2803" s="1">
        <v>29499</v>
      </c>
      <c r="B2803">
        <v>1980</v>
      </c>
      <c r="C2803">
        <f>_xlfn.MAXIFS(Table1[ScheduleWeekWritten],Table1[ScheduleSeason],Table1[[#This Row],[ScheduleSeason]])</f>
        <v>16</v>
      </c>
      <c r="D2803">
        <v>5</v>
      </c>
      <c r="E2803" cm="1">
        <f t="array" ref="E2803">_xlfn.XLOOKUP(Table1[[#This Row],[ScheduleWeekWritten]],Table3[Game],100+Table3[Increase],Table1[[#This Row],[ScheduleWeekWritten]])</f>
        <v>5</v>
      </c>
      <c r="F2803" t="b">
        <v>0</v>
      </c>
      <c r="G2803" t="s">
        <v>58</v>
      </c>
      <c r="H2803">
        <v>24</v>
      </c>
      <c r="I2803">
        <v>14</v>
      </c>
      <c r="J2803" t="s">
        <v>61</v>
      </c>
      <c r="K2803" t="s">
        <v>77</v>
      </c>
      <c r="L2803" t="str">
        <f>_xlfn.XLOOKUP(Table1[[#This Row],[TeamFavoriteID]],Table2[team_id],Table2[team_name],_xlfn.XLOOKUP(Table1[[#This Row],[TeamFavoriteID]],Table2[team_id_pfr],Table2[team_name],"Even"))</f>
        <v>Philadelphia Eagles</v>
      </c>
      <c r="M2803">
        <v>-7</v>
      </c>
      <c r="N2803">
        <f>IF(Table1[[#This Row],[TeamFavorite]]=Table1[[#This Row],[TeamHome]],Table1[[#This Row],[ScoreAway]]-Table1[[#This Row],[ScoreHome]],Table1[[#This Row],[ScoreHome]]-Table1[[#This Row],[ScoreAway]])</f>
        <v>-10</v>
      </c>
      <c r="O2803">
        <f>IF(Table1[[#This Row],[SpreadActual]]&lt;Table1[[#This Row],[SpreadFavorite]],1,0)</f>
        <v>1</v>
      </c>
      <c r="P2803">
        <v>35</v>
      </c>
      <c r="Q2803" t="s">
        <v>112</v>
      </c>
      <c r="R2803" t="b">
        <v>0</v>
      </c>
      <c r="S2803">
        <v>54</v>
      </c>
      <c r="T2803">
        <v>6</v>
      </c>
      <c r="U2803">
        <v>59</v>
      </c>
    </row>
    <row r="2804" spans="1:22" x14ac:dyDescent="0.2">
      <c r="A2804" s="1">
        <v>29499</v>
      </c>
      <c r="B2804">
        <v>1980</v>
      </c>
      <c r="C2804">
        <f>_xlfn.MAXIFS(Table1[ScheduleWeekWritten],Table1[ScheduleSeason],Table1[[#This Row],[ScheduleSeason]])</f>
        <v>16</v>
      </c>
      <c r="D2804">
        <v>5</v>
      </c>
      <c r="E2804" cm="1">
        <f t="array" ref="E2804">_xlfn.XLOOKUP(Table1[[#This Row],[ScheduleWeekWritten]],Table3[Game],100+Table3[Increase],Table1[[#This Row],[ScheduleWeekWritten]])</f>
        <v>5</v>
      </c>
      <c r="F2804" t="b">
        <v>0</v>
      </c>
      <c r="G2804" t="s">
        <v>27</v>
      </c>
      <c r="H2804">
        <v>24</v>
      </c>
      <c r="I2804">
        <v>26</v>
      </c>
      <c r="J2804" t="s">
        <v>28</v>
      </c>
      <c r="K2804" t="s">
        <v>29</v>
      </c>
      <c r="L2804" t="str">
        <f>_xlfn.XLOOKUP(Table1[[#This Row],[TeamFavoriteID]],Table2[team_id],Table2[team_name],_xlfn.XLOOKUP(Table1[[#This Row],[TeamFavoriteID]],Table2[team_id_pfr],Table2[team_name],"Even"))</f>
        <v>Los Angeles Chargers</v>
      </c>
      <c r="M2804">
        <v>-7</v>
      </c>
      <c r="N2804">
        <f>IF(Table1[[#This Row],[TeamFavorite]]=Table1[[#This Row],[TeamHome]],Table1[[#This Row],[ScoreAway]]-Table1[[#This Row],[ScoreHome]],Table1[[#This Row],[ScoreHome]]-Table1[[#This Row],[ScoreAway]])</f>
        <v>-2</v>
      </c>
      <c r="O2804">
        <f>IF(Table1[[#This Row],[SpreadActual]]&lt;Table1[[#This Row],[SpreadFavorite]],1,0)</f>
        <v>0</v>
      </c>
      <c r="P2804">
        <v>44</v>
      </c>
      <c r="Q2804" t="s">
        <v>94</v>
      </c>
      <c r="R2804" t="b">
        <v>0</v>
      </c>
      <c r="S2804">
        <v>68</v>
      </c>
      <c r="T2804">
        <v>10</v>
      </c>
      <c r="U2804">
        <v>82</v>
      </c>
    </row>
    <row r="2805" spans="1:22" x14ac:dyDescent="0.2">
      <c r="A2805" s="1">
        <v>29500</v>
      </c>
      <c r="B2805">
        <v>1980</v>
      </c>
      <c r="C2805">
        <f>_xlfn.MAXIFS(Table1[ScheduleWeekWritten],Table1[ScheduleSeason],Table1[[#This Row],[ScheduleSeason]])</f>
        <v>16</v>
      </c>
      <c r="D2805">
        <v>5</v>
      </c>
      <c r="E2805" cm="1">
        <f t="array" ref="E2805">_xlfn.XLOOKUP(Table1[[#This Row],[ScheduleWeekWritten]],Table3[Game],100+Table3[Increase],Table1[[#This Row],[ScheduleWeekWritten]])</f>
        <v>5</v>
      </c>
      <c r="F2805" t="b">
        <v>0</v>
      </c>
      <c r="G2805" t="s">
        <v>46</v>
      </c>
      <c r="H2805">
        <v>23</v>
      </c>
      <c r="I2805">
        <v>0</v>
      </c>
      <c r="J2805" t="s">
        <v>127</v>
      </c>
      <c r="K2805" t="s">
        <v>133</v>
      </c>
      <c r="L2805" t="str">
        <f>_xlfn.XLOOKUP(Table1[[#This Row],[TeamFavoriteID]],Table2[team_id],Table2[team_name],_xlfn.XLOOKUP(Table1[[#This Row],[TeamFavoriteID]],Table2[team_id_pfr],Table2[team_name],"Even"))</f>
        <v>Tampa Bay Buccaneers</v>
      </c>
      <c r="M2805">
        <v>-1</v>
      </c>
      <c r="N2805">
        <f>IF(Table1[[#This Row],[TeamFavorite]]=Table1[[#This Row],[TeamHome]],Table1[[#This Row],[ScoreAway]]-Table1[[#This Row],[ScoreHome]],Table1[[#This Row],[ScoreHome]]-Table1[[#This Row],[ScoreAway]])</f>
        <v>23</v>
      </c>
      <c r="O2805">
        <f>IF(Table1[[#This Row],[SpreadActual]]&lt;Table1[[#This Row],[SpreadFavorite]],1,0)</f>
        <v>0</v>
      </c>
      <c r="P2805">
        <v>35</v>
      </c>
      <c r="Q2805" t="s">
        <v>114</v>
      </c>
      <c r="R2805" t="b">
        <v>0</v>
      </c>
      <c r="S2805">
        <v>49</v>
      </c>
      <c r="T2805">
        <v>14</v>
      </c>
      <c r="U2805">
        <v>59</v>
      </c>
    </row>
    <row r="2806" spans="1:22" x14ac:dyDescent="0.2">
      <c r="A2806" s="1">
        <v>29506</v>
      </c>
      <c r="B2806">
        <v>1980</v>
      </c>
      <c r="C2806">
        <f>_xlfn.MAXIFS(Table1[ScheduleWeekWritten],Table1[ScheduleSeason],Table1[[#This Row],[ScheduleSeason]])</f>
        <v>16</v>
      </c>
      <c r="D2806">
        <v>6</v>
      </c>
      <c r="E2806" cm="1">
        <f t="array" ref="E2806">_xlfn.XLOOKUP(Table1[[#This Row],[ScheduleWeekWritten]],Table3[Game],100+Table3[Increase],Table1[[#This Row],[ScheduleWeekWritten]])</f>
        <v>6</v>
      </c>
      <c r="F2806" t="b">
        <v>0</v>
      </c>
      <c r="G2806" t="s">
        <v>38</v>
      </c>
      <c r="H2806">
        <v>7</v>
      </c>
      <c r="I2806">
        <v>14</v>
      </c>
      <c r="J2806" t="s">
        <v>31</v>
      </c>
      <c r="K2806" t="s">
        <v>109</v>
      </c>
      <c r="L2806" t="str">
        <f>_xlfn.XLOOKUP(Table1[[#This Row],[TeamFavoriteID]],Table2[team_id],Table2[team_name],_xlfn.XLOOKUP(Table1[[#This Row],[TeamFavoriteID]],Table2[team_id_pfr],Table2[team_name],"Even"))</f>
        <v>Atlanta Falcons</v>
      </c>
      <c r="M2806">
        <v>-7</v>
      </c>
      <c r="N2806">
        <f>IF(Table1[[#This Row],[TeamFavorite]]=Table1[[#This Row],[TeamHome]],Table1[[#This Row],[ScoreAway]]-Table1[[#This Row],[ScoreHome]],Table1[[#This Row],[ScoreHome]]-Table1[[#This Row],[ScoreAway]])</f>
        <v>7</v>
      </c>
      <c r="O2806">
        <f>IF(Table1[[#This Row],[SpreadActual]]&lt;Table1[[#This Row],[SpreadFavorite]],1,0)</f>
        <v>0</v>
      </c>
      <c r="P2806">
        <v>46</v>
      </c>
      <c r="Q2806" t="s">
        <v>41</v>
      </c>
      <c r="R2806" t="b">
        <v>0</v>
      </c>
      <c r="S2806">
        <v>59</v>
      </c>
      <c r="T2806">
        <v>12</v>
      </c>
      <c r="U2806">
        <v>48</v>
      </c>
    </row>
    <row r="2807" spans="1:22" x14ac:dyDescent="0.2">
      <c r="A2807" s="1">
        <v>29506</v>
      </c>
      <c r="B2807">
        <v>1980</v>
      </c>
      <c r="C2807">
        <f>_xlfn.MAXIFS(Table1[ScheduleWeekWritten],Table1[ScheduleSeason],Table1[[#This Row],[ScheduleSeason]])</f>
        <v>16</v>
      </c>
      <c r="D2807">
        <v>6</v>
      </c>
      <c r="E2807" cm="1">
        <f t="array" ref="E2807">_xlfn.XLOOKUP(Table1[[#This Row],[ScheduleWeekWritten]],Table3[Game],100+Table3[Increase],Table1[[#This Row],[ScheduleWeekWritten]])</f>
        <v>6</v>
      </c>
      <c r="F2807" t="b">
        <v>0</v>
      </c>
      <c r="G2807" t="s">
        <v>28</v>
      </c>
      <c r="H2807">
        <v>12</v>
      </c>
      <c r="I2807">
        <v>17</v>
      </c>
      <c r="J2807" t="s">
        <v>34</v>
      </c>
      <c r="K2807" t="s">
        <v>43</v>
      </c>
      <c r="L2807" t="str">
        <f>_xlfn.XLOOKUP(Table1[[#This Row],[TeamFavoriteID]],Table2[team_id],Table2[team_name],_xlfn.XLOOKUP(Table1[[#This Row],[TeamFavoriteID]],Table2[team_id_pfr],Table2[team_name],"Even"))</f>
        <v>Buffalo Bills</v>
      </c>
      <c r="M2807">
        <v>-3</v>
      </c>
      <c r="N2807">
        <f>IF(Table1[[#This Row],[TeamFavorite]]=Table1[[#This Row],[TeamHome]],Table1[[#This Row],[ScoreAway]]-Table1[[#This Row],[ScoreHome]],Table1[[#This Row],[ScoreHome]]-Table1[[#This Row],[ScoreAway]])</f>
        <v>5</v>
      </c>
      <c r="O2807">
        <f>IF(Table1[[#This Row],[SpreadActual]]&lt;Table1[[#This Row],[SpreadFavorite]],1,0)</f>
        <v>0</v>
      </c>
      <c r="P2807">
        <v>40</v>
      </c>
      <c r="Q2807" t="s">
        <v>123</v>
      </c>
      <c r="R2807" t="b">
        <v>0</v>
      </c>
      <c r="S2807">
        <v>49</v>
      </c>
      <c r="T2807">
        <v>12</v>
      </c>
      <c r="U2807">
        <v>74</v>
      </c>
    </row>
    <row r="2808" spans="1:22" x14ac:dyDescent="0.2">
      <c r="A2808" s="1">
        <v>29506</v>
      </c>
      <c r="B2808">
        <v>1980</v>
      </c>
      <c r="C2808">
        <f>_xlfn.MAXIFS(Table1[ScheduleWeekWritten],Table1[ScheduleSeason],Table1[[#This Row],[ScheduleSeason]])</f>
        <v>16</v>
      </c>
      <c r="D2808">
        <v>6</v>
      </c>
      <c r="E2808" cm="1">
        <f t="array" ref="E2808">_xlfn.XLOOKUP(Table1[[#This Row],[ScheduleWeekWritten]],Table3[Game],100+Table3[Increase],Table1[[#This Row],[ScheduleWeekWritten]])</f>
        <v>6</v>
      </c>
      <c r="F2808" t="b">
        <v>0</v>
      </c>
      <c r="G2808" t="s">
        <v>67</v>
      </c>
      <c r="H2808">
        <v>59</v>
      </c>
      <c r="I2808">
        <v>14</v>
      </c>
      <c r="J2808" t="s">
        <v>53</v>
      </c>
      <c r="K2808" t="s">
        <v>68</v>
      </c>
      <c r="L2808" t="str">
        <f>_xlfn.XLOOKUP(Table1[[#This Row],[TeamFavoriteID]],Table2[team_id],Table2[team_name],_xlfn.XLOOKUP(Table1[[#This Row],[TeamFavoriteID]],Table2[team_id_pfr],Table2[team_name],"Even"))</f>
        <v>Dallas Cowboys</v>
      </c>
      <c r="M2808">
        <v>-9</v>
      </c>
      <c r="N2808">
        <f>IF(Table1[[#This Row],[TeamFavorite]]=Table1[[#This Row],[TeamHome]],Table1[[#This Row],[ScoreAway]]-Table1[[#This Row],[ScoreHome]],Table1[[#This Row],[ScoreHome]]-Table1[[#This Row],[ScoreAway]])</f>
        <v>-45</v>
      </c>
      <c r="O2808">
        <f>IF(Table1[[#This Row],[SpreadActual]]&lt;Table1[[#This Row],[SpreadFavorite]],1,0)</f>
        <v>1</v>
      </c>
      <c r="P2808">
        <v>48</v>
      </c>
      <c r="Q2808" t="s">
        <v>119</v>
      </c>
      <c r="R2808" t="b">
        <v>0</v>
      </c>
      <c r="S2808">
        <v>64</v>
      </c>
      <c r="T2808">
        <v>7</v>
      </c>
      <c r="U2808">
        <v>37</v>
      </c>
    </row>
    <row r="2809" spans="1:22" x14ac:dyDescent="0.2">
      <c r="A2809" s="1">
        <v>29506</v>
      </c>
      <c r="B2809">
        <v>1980</v>
      </c>
      <c r="C2809">
        <f>_xlfn.MAXIFS(Table1[ScheduleWeekWritten],Table1[ScheduleSeason],Table1[[#This Row],[ScheduleSeason]])</f>
        <v>16</v>
      </c>
      <c r="D2809">
        <v>6</v>
      </c>
      <c r="E2809" cm="1">
        <f t="array" ref="E2809">_xlfn.XLOOKUP(Table1[[#This Row],[ScheduleWeekWritten]],Table3[Game],100+Table3[Increase],Table1[[#This Row],[ScheduleWeekWritten]])</f>
        <v>6</v>
      </c>
      <c r="F2809" t="b">
        <v>0</v>
      </c>
      <c r="G2809" t="s">
        <v>45</v>
      </c>
      <c r="H2809">
        <v>24</v>
      </c>
      <c r="I2809">
        <v>13</v>
      </c>
      <c r="J2809" t="s">
        <v>95</v>
      </c>
      <c r="K2809" t="s">
        <v>79</v>
      </c>
      <c r="L2809" t="str">
        <f>_xlfn.XLOOKUP(Table1[[#This Row],[TeamFavoriteID]],Table2[team_id],Table2[team_name],_xlfn.XLOOKUP(Table1[[#This Row],[TeamFavoriteID]],Table2[team_id_pfr],Table2[team_name],"Even"))</f>
        <v>Detroit Lions</v>
      </c>
      <c r="M2809">
        <v>-11</v>
      </c>
      <c r="N2809">
        <f>IF(Table1[[#This Row],[TeamFavorite]]=Table1[[#This Row],[TeamHome]],Table1[[#This Row],[ScoreAway]]-Table1[[#This Row],[ScoreHome]],Table1[[#This Row],[ScoreHome]]-Table1[[#This Row],[ScoreAway]])</f>
        <v>-11</v>
      </c>
      <c r="O2809">
        <f>IF(Table1[[#This Row],[SpreadActual]]&lt;Table1[[#This Row],[SpreadFavorite]],1,0)</f>
        <v>0</v>
      </c>
      <c r="P2809">
        <v>45</v>
      </c>
      <c r="Q2809" t="s">
        <v>125</v>
      </c>
      <c r="R2809" t="b">
        <v>0</v>
      </c>
      <c r="S2809">
        <v>72</v>
      </c>
      <c r="T2809">
        <v>0</v>
      </c>
      <c r="V2809" t="s">
        <v>103</v>
      </c>
    </row>
    <row r="2810" spans="1:22" x14ac:dyDescent="0.2">
      <c r="A2810" s="1">
        <v>29506</v>
      </c>
      <c r="B2810">
        <v>1980</v>
      </c>
      <c r="C2810">
        <f>_xlfn.MAXIFS(Table1[ScheduleWeekWritten],Table1[ScheduleSeason],Table1[[#This Row],[ScheduleSeason]])</f>
        <v>16</v>
      </c>
      <c r="D2810">
        <v>6</v>
      </c>
      <c r="E2810" cm="1">
        <f t="array" ref="E2810">_xlfn.XLOOKUP(Table1[[#This Row],[ScheduleWeekWritten]],Table3[Game],100+Table3[Increase],Table1[[#This Row],[ScheduleWeekWritten]])</f>
        <v>6</v>
      </c>
      <c r="F2810" t="b">
        <v>0</v>
      </c>
      <c r="G2810" t="s">
        <v>42</v>
      </c>
      <c r="H2810">
        <v>21</v>
      </c>
      <c r="I2810">
        <v>20</v>
      </c>
      <c r="J2810" t="s">
        <v>23</v>
      </c>
      <c r="K2810" t="s">
        <v>25</v>
      </c>
      <c r="L2810" t="str">
        <f>_xlfn.XLOOKUP(Table1[[#This Row],[TeamFavoriteID]],Table2[team_id],Table2[team_name],_xlfn.XLOOKUP(Table1[[#This Row],[TeamFavoriteID]],Table2[team_id_pfr],Table2[team_name],"Even"))</f>
        <v>Houston Oilers</v>
      </c>
      <c r="M2810">
        <v>-4</v>
      </c>
      <c r="N2810">
        <f>IF(Table1[[#This Row],[TeamFavorite]]=Table1[[#This Row],[TeamHome]],Table1[[#This Row],[ScoreAway]]-Table1[[#This Row],[ScoreHome]],Table1[[#This Row],[ScoreHome]]-Table1[[#This Row],[ScoreAway]])</f>
        <v>1</v>
      </c>
      <c r="O2810">
        <f>IF(Table1[[#This Row],[SpreadActual]]&lt;Table1[[#This Row],[SpreadFavorite]],1,0)</f>
        <v>0</v>
      </c>
      <c r="P2810">
        <v>36</v>
      </c>
      <c r="Q2810" t="s">
        <v>117</v>
      </c>
      <c r="R2810" t="b">
        <v>0</v>
      </c>
      <c r="S2810">
        <v>50</v>
      </c>
      <c r="T2810">
        <v>6</v>
      </c>
      <c r="U2810">
        <v>44</v>
      </c>
    </row>
    <row r="2811" spans="1:22" x14ac:dyDescent="0.2">
      <c r="A2811" s="1">
        <v>29506</v>
      </c>
      <c r="B2811">
        <v>1980</v>
      </c>
      <c r="C2811">
        <f>_xlfn.MAXIFS(Table1[ScheduleWeekWritten],Table1[ScheduleSeason],Table1[[#This Row],[ScheduleSeason]])</f>
        <v>16</v>
      </c>
      <c r="D2811">
        <v>6</v>
      </c>
      <c r="E2811" cm="1">
        <f t="array" ref="E2811">_xlfn.XLOOKUP(Table1[[#This Row],[ScheduleWeekWritten]],Table3[Game],100+Table3[Increase],Table1[[#This Row],[ScheduleWeekWritten]])</f>
        <v>6</v>
      </c>
      <c r="F2811" t="b">
        <v>0</v>
      </c>
      <c r="G2811" t="s">
        <v>54</v>
      </c>
      <c r="H2811">
        <v>13</v>
      </c>
      <c r="I2811">
        <v>7</v>
      </c>
      <c r="J2811" t="s">
        <v>46</v>
      </c>
      <c r="K2811" t="s">
        <v>55</v>
      </c>
      <c r="L2811" t="str">
        <f>_xlfn.XLOOKUP(Table1[[#This Row],[TeamFavoriteID]],Table2[team_id],Table2[team_name],_xlfn.XLOOKUP(Table1[[#This Row],[TeamFavoriteID]],Table2[team_id_pfr],Table2[team_name],"Even"))</f>
        <v>Minnesota Vikings</v>
      </c>
      <c r="M2811">
        <v>-3</v>
      </c>
      <c r="N2811">
        <f>IF(Table1[[#This Row],[TeamFavorite]]=Table1[[#This Row],[TeamHome]],Table1[[#This Row],[ScoreAway]]-Table1[[#This Row],[ScoreHome]],Table1[[#This Row],[ScoreHome]]-Table1[[#This Row],[ScoreAway]])</f>
        <v>-6</v>
      </c>
      <c r="O2811">
        <f>IF(Table1[[#This Row],[SpreadActual]]&lt;Table1[[#This Row],[SpreadFavorite]],1,0)</f>
        <v>1</v>
      </c>
      <c r="P2811">
        <v>38</v>
      </c>
      <c r="Q2811" t="s">
        <v>73</v>
      </c>
      <c r="R2811" t="b">
        <v>0</v>
      </c>
      <c r="S2811">
        <v>38</v>
      </c>
      <c r="T2811">
        <v>7</v>
      </c>
      <c r="U2811">
        <v>62</v>
      </c>
    </row>
    <row r="2812" spans="1:22" x14ac:dyDescent="0.2">
      <c r="A2812" s="1">
        <v>29506</v>
      </c>
      <c r="B2812">
        <v>1980</v>
      </c>
      <c r="C2812">
        <f>_xlfn.MAXIFS(Table1[ScheduleWeekWritten],Table1[ScheduleSeason],Table1[[#This Row],[ScheduleSeason]])</f>
        <v>16</v>
      </c>
      <c r="D2812">
        <v>6</v>
      </c>
      <c r="E2812" cm="1">
        <f t="array" ref="E2812">_xlfn.XLOOKUP(Table1[[#This Row],[ScheduleWeekWritten]],Table3[Game],100+Table3[Increase],Table1[[#This Row],[ScheduleWeekWritten]])</f>
        <v>6</v>
      </c>
      <c r="F2812" t="b">
        <v>0</v>
      </c>
      <c r="G2812" t="s">
        <v>115</v>
      </c>
      <c r="H2812">
        <v>34</v>
      </c>
      <c r="I2812">
        <v>0</v>
      </c>
      <c r="J2812" t="s">
        <v>19</v>
      </c>
      <c r="K2812" t="s">
        <v>70</v>
      </c>
      <c r="L2812" t="str">
        <f>_xlfn.XLOOKUP(Table1[[#This Row],[TeamFavoriteID]],Table2[team_id],Table2[team_name],_xlfn.XLOOKUP(Table1[[#This Row],[TeamFavoriteID]],Table2[team_id_pfr],Table2[team_name],"Even"))</f>
        <v>Boston Patriots</v>
      </c>
      <c r="M2812">
        <v>-7</v>
      </c>
      <c r="N2812">
        <f>IF(Table1[[#This Row],[TeamFavorite]]=Table1[[#This Row],[TeamHome]],Table1[[#This Row],[ScoreAway]]-Table1[[#This Row],[ScoreHome]],Table1[[#This Row],[ScoreHome]]-Table1[[#This Row],[ScoreAway]])</f>
        <v>34</v>
      </c>
      <c r="O2812">
        <f>IF(Table1[[#This Row],[SpreadActual]]&lt;Table1[[#This Row],[SpreadFavorite]],1,0)</f>
        <v>0</v>
      </c>
      <c r="P2812">
        <v>43</v>
      </c>
      <c r="Q2812" t="s">
        <v>116</v>
      </c>
      <c r="R2812" t="b">
        <v>0</v>
      </c>
      <c r="S2812">
        <v>58</v>
      </c>
      <c r="T2812">
        <v>14</v>
      </c>
      <c r="U2812">
        <v>71</v>
      </c>
    </row>
    <row r="2813" spans="1:22" x14ac:dyDescent="0.2">
      <c r="A2813" s="1">
        <v>29506</v>
      </c>
      <c r="B2813">
        <v>1980</v>
      </c>
      <c r="C2813">
        <f>_xlfn.MAXIFS(Table1[ScheduleWeekWritten],Table1[ScheduleSeason],Table1[[#This Row],[ScheduleSeason]])</f>
        <v>16</v>
      </c>
      <c r="D2813">
        <v>6</v>
      </c>
      <c r="E2813" cm="1">
        <f t="array" ref="E2813">_xlfn.XLOOKUP(Table1[[#This Row],[ScheduleWeekWritten]],Table3[Game],100+Table3[Increase],Table1[[#This Row],[ScheduleWeekWritten]])</f>
        <v>6</v>
      </c>
      <c r="F2813" t="b">
        <v>0</v>
      </c>
      <c r="G2813" t="s">
        <v>50</v>
      </c>
      <c r="H2813">
        <v>16</v>
      </c>
      <c r="I2813">
        <v>31</v>
      </c>
      <c r="J2813" t="s">
        <v>58</v>
      </c>
      <c r="K2813" t="s">
        <v>77</v>
      </c>
      <c r="L2813" t="str">
        <f>_xlfn.XLOOKUP(Table1[[#This Row],[TeamFavoriteID]],Table2[team_id],Table2[team_name],_xlfn.XLOOKUP(Table1[[#This Row],[TeamFavoriteID]],Table2[team_id_pfr],Table2[team_name],"Even"))</f>
        <v>Philadelphia Eagles</v>
      </c>
      <c r="M2813">
        <v>-8</v>
      </c>
      <c r="N2813">
        <f>IF(Table1[[#This Row],[TeamFavorite]]=Table1[[#This Row],[TeamHome]],Table1[[#This Row],[ScoreAway]]-Table1[[#This Row],[ScoreHome]],Table1[[#This Row],[ScoreHome]]-Table1[[#This Row],[ScoreAway]])</f>
        <v>-15</v>
      </c>
      <c r="O2813">
        <f>IF(Table1[[#This Row],[SpreadActual]]&lt;Table1[[#This Row],[SpreadFavorite]],1,0)</f>
        <v>1</v>
      </c>
      <c r="P2813">
        <v>41</v>
      </c>
      <c r="Q2813" t="s">
        <v>126</v>
      </c>
      <c r="R2813" t="b">
        <v>0</v>
      </c>
      <c r="S2813">
        <v>57</v>
      </c>
      <c r="T2813">
        <v>16</v>
      </c>
      <c r="U2813">
        <v>61</v>
      </c>
    </row>
    <row r="2814" spans="1:22" x14ac:dyDescent="0.2">
      <c r="A2814" s="1">
        <v>29506</v>
      </c>
      <c r="B2814">
        <v>1980</v>
      </c>
      <c r="C2814">
        <f>_xlfn.MAXIFS(Table1[ScheduleWeekWritten],Table1[ScheduleSeason],Table1[[#This Row],[ScheduleSeason]])</f>
        <v>16</v>
      </c>
      <c r="D2814">
        <v>6</v>
      </c>
      <c r="E2814" cm="1">
        <f t="array" ref="E2814">_xlfn.XLOOKUP(Table1[[#This Row],[ScheduleWeekWritten]],Table3[Game],100+Table3[Increase],Table1[[#This Row],[ScheduleWeekWritten]])</f>
        <v>6</v>
      </c>
      <c r="F2814" t="b">
        <v>0</v>
      </c>
      <c r="G2814" t="s">
        <v>20</v>
      </c>
      <c r="H2814">
        <v>38</v>
      </c>
      <c r="I2814">
        <v>24</v>
      </c>
      <c r="J2814" t="s">
        <v>27</v>
      </c>
      <c r="K2814" t="s">
        <v>29</v>
      </c>
      <c r="L2814" t="str">
        <f>_xlfn.XLOOKUP(Table1[[#This Row],[TeamFavoriteID]],Table2[team_id],Table2[team_name],_xlfn.XLOOKUP(Table1[[#This Row],[TeamFavoriteID]],Table2[team_id_pfr],Table2[team_name],"Even"))</f>
        <v>Los Angeles Chargers</v>
      </c>
      <c r="M2814">
        <v>-6</v>
      </c>
      <c r="N2814">
        <f>IF(Table1[[#This Row],[TeamFavorite]]=Table1[[#This Row],[TeamHome]],Table1[[#This Row],[ScoreAway]]-Table1[[#This Row],[ScoreHome]],Table1[[#This Row],[ScoreHome]]-Table1[[#This Row],[ScoreAway]])</f>
        <v>14</v>
      </c>
      <c r="O2814">
        <f>IF(Table1[[#This Row],[SpreadActual]]&lt;Table1[[#This Row],[SpreadFavorite]],1,0)</f>
        <v>0</v>
      </c>
      <c r="P2814">
        <v>45</v>
      </c>
      <c r="Q2814" t="s">
        <v>76</v>
      </c>
      <c r="R2814" t="b">
        <v>0</v>
      </c>
      <c r="S2814">
        <v>62</v>
      </c>
      <c r="T2814">
        <v>8</v>
      </c>
      <c r="U2814">
        <v>78</v>
      </c>
    </row>
    <row r="2815" spans="1:22" x14ac:dyDescent="0.2">
      <c r="A2815" s="1">
        <v>29506</v>
      </c>
      <c r="B2815">
        <v>1980</v>
      </c>
      <c r="C2815">
        <f>_xlfn.MAXIFS(Table1[ScheduleWeekWritten],Table1[ScheduleSeason],Table1[[#This Row],[ScheduleSeason]])</f>
        <v>16</v>
      </c>
      <c r="D2815">
        <v>6</v>
      </c>
      <c r="E2815" cm="1">
        <f t="array" ref="E2815">_xlfn.XLOOKUP(Table1[[#This Row],[ScheduleWeekWritten]],Table3[Game],100+Table3[Increase],Table1[[#This Row],[ScheduleWeekWritten]])</f>
        <v>6</v>
      </c>
      <c r="F2815" t="b">
        <v>0</v>
      </c>
      <c r="G2815" t="s">
        <v>49</v>
      </c>
      <c r="H2815">
        <v>16</v>
      </c>
      <c r="I2815">
        <v>17</v>
      </c>
      <c r="J2815" t="s">
        <v>101</v>
      </c>
      <c r="K2815" t="s">
        <v>51</v>
      </c>
      <c r="L2815" t="str">
        <f>_xlfn.XLOOKUP(Table1[[#This Row],[TeamFavoriteID]],Table2[team_id],Table2[team_name],_xlfn.XLOOKUP(Table1[[#This Row],[TeamFavoriteID]],Table2[team_id_pfr],Table2[team_name],"Even"))</f>
        <v>Pittsburgh Steelers</v>
      </c>
      <c r="M2815">
        <v>-13</v>
      </c>
      <c r="N2815">
        <f>IF(Table1[[#This Row],[TeamFavorite]]=Table1[[#This Row],[TeamHome]],Table1[[#This Row],[ScoreAway]]-Table1[[#This Row],[ScoreHome]],Table1[[#This Row],[ScoreHome]]-Table1[[#This Row],[ScoreAway]])</f>
        <v>1</v>
      </c>
      <c r="O2815">
        <f>IF(Table1[[#This Row],[SpreadActual]]&lt;Table1[[#This Row],[SpreadFavorite]],1,0)</f>
        <v>0</v>
      </c>
      <c r="P2815">
        <v>40</v>
      </c>
      <c r="Q2815" t="s">
        <v>113</v>
      </c>
      <c r="R2815" t="b">
        <v>0</v>
      </c>
      <c r="S2815">
        <v>44</v>
      </c>
      <c r="T2815">
        <v>13</v>
      </c>
      <c r="U2815">
        <v>71</v>
      </c>
    </row>
    <row r="2816" spans="1:22" x14ac:dyDescent="0.2">
      <c r="A2816" s="1">
        <v>29506</v>
      </c>
      <c r="B2816">
        <v>1980</v>
      </c>
      <c r="C2816">
        <f>_xlfn.MAXIFS(Table1[ScheduleWeekWritten],Table1[ScheduleSeason],Table1[[#This Row],[ScheduleSeason]])</f>
        <v>16</v>
      </c>
      <c r="D2816">
        <v>6</v>
      </c>
      <c r="E2816" cm="1">
        <f t="array" ref="E2816">_xlfn.XLOOKUP(Table1[[#This Row],[ScheduleWeekWritten]],Table3[Game],100+Table3[Increase],Table1[[#This Row],[ScheduleWeekWritten]])</f>
        <v>6</v>
      </c>
      <c r="F2816" t="b">
        <v>0</v>
      </c>
      <c r="G2816" t="s">
        <v>128</v>
      </c>
      <c r="H2816">
        <v>3</v>
      </c>
      <c r="I2816">
        <v>27</v>
      </c>
      <c r="J2816" t="s">
        <v>62</v>
      </c>
      <c r="K2816" t="s">
        <v>132</v>
      </c>
      <c r="L2816" t="str">
        <f>_xlfn.XLOOKUP(Table1[[#This Row],[TeamFavoriteID]],Table2[team_id],Table2[team_name],_xlfn.XLOOKUP(Table1[[#This Row],[TeamFavoriteID]],Table2[team_id_pfr],Table2[team_name],"Even"))</f>
        <v>Seattle Seahawks</v>
      </c>
      <c r="M2816">
        <v>-4</v>
      </c>
      <c r="N2816">
        <f>IF(Table1[[#This Row],[TeamFavorite]]=Table1[[#This Row],[TeamHome]],Table1[[#This Row],[ScoreAway]]-Table1[[#This Row],[ScoreHome]],Table1[[#This Row],[ScoreHome]]-Table1[[#This Row],[ScoreAway]])</f>
        <v>24</v>
      </c>
      <c r="O2816">
        <f>IF(Table1[[#This Row],[SpreadActual]]&lt;Table1[[#This Row],[SpreadFavorite]],1,0)</f>
        <v>0</v>
      </c>
      <c r="P2816">
        <v>40</v>
      </c>
      <c r="Q2816" t="s">
        <v>129</v>
      </c>
      <c r="R2816" t="b">
        <v>0</v>
      </c>
      <c r="S2816">
        <v>72</v>
      </c>
      <c r="T2816">
        <v>0</v>
      </c>
      <c r="V2816" t="s">
        <v>103</v>
      </c>
    </row>
    <row r="2817" spans="1:22" x14ac:dyDescent="0.2">
      <c r="A2817" s="1">
        <v>29506</v>
      </c>
      <c r="B2817">
        <v>1980</v>
      </c>
      <c r="C2817">
        <f>_xlfn.MAXIFS(Table1[ScheduleWeekWritten],Table1[ScheduleSeason],Table1[[#This Row],[ScheduleSeason]])</f>
        <v>16</v>
      </c>
      <c r="D2817">
        <v>6</v>
      </c>
      <c r="E2817" cm="1">
        <f t="array" ref="E2817">_xlfn.XLOOKUP(Table1[[#This Row],[ScheduleWeekWritten]],Table3[Game],100+Table3[Increase],Table1[[#This Row],[ScheduleWeekWritten]])</f>
        <v>6</v>
      </c>
      <c r="F2817" t="b">
        <v>0</v>
      </c>
      <c r="G2817" t="s">
        <v>57</v>
      </c>
      <c r="H2817">
        <v>13</v>
      </c>
      <c r="I2817">
        <v>21</v>
      </c>
      <c r="J2817" t="s">
        <v>39</v>
      </c>
      <c r="K2817" t="s">
        <v>40</v>
      </c>
      <c r="L2817" t="str">
        <f>_xlfn.XLOOKUP(Table1[[#This Row],[TeamFavoriteID]],Table2[team_id],Table2[team_name],_xlfn.XLOOKUP(Table1[[#This Row],[TeamFavoriteID]],Table2[team_id_pfr],Table2[team_name],"Even"))</f>
        <v>Los Angeles Rams</v>
      </c>
      <c r="M2817">
        <v>-3</v>
      </c>
      <c r="N2817">
        <f>IF(Table1[[#This Row],[TeamFavorite]]=Table1[[#This Row],[TeamHome]],Table1[[#This Row],[ScoreAway]]-Table1[[#This Row],[ScoreHome]],Table1[[#This Row],[ScoreHome]]-Table1[[#This Row],[ScoreAway]])</f>
        <v>-8</v>
      </c>
      <c r="O2817">
        <f>IF(Table1[[#This Row],[SpreadActual]]&lt;Table1[[#This Row],[SpreadFavorite]],1,0)</f>
        <v>1</v>
      </c>
      <c r="P2817">
        <v>49</v>
      </c>
      <c r="Q2817" t="s">
        <v>60</v>
      </c>
      <c r="R2817" t="b">
        <v>0</v>
      </c>
      <c r="S2817">
        <v>49</v>
      </c>
      <c r="T2817">
        <v>10</v>
      </c>
      <c r="U2817">
        <v>54</v>
      </c>
    </row>
    <row r="2818" spans="1:22" x14ac:dyDescent="0.2">
      <c r="A2818" s="1">
        <v>29506</v>
      </c>
      <c r="B2818">
        <v>1980</v>
      </c>
      <c r="C2818">
        <f>_xlfn.MAXIFS(Table1[ScheduleWeekWritten],Table1[ScheduleSeason],Table1[[#This Row],[ScheduleSeason]])</f>
        <v>16</v>
      </c>
      <c r="D2818">
        <v>6</v>
      </c>
      <c r="E2818" cm="1">
        <f t="array" ref="E2818">_xlfn.XLOOKUP(Table1[[#This Row],[ScheduleWeekWritten]],Table3[Game],100+Table3[Increase],Table1[[#This Row],[ScheduleWeekWritten]])</f>
        <v>6</v>
      </c>
      <c r="F2818" t="b">
        <v>0</v>
      </c>
      <c r="G2818" t="s">
        <v>127</v>
      </c>
      <c r="H2818">
        <v>14</v>
      </c>
      <c r="I2818">
        <v>14</v>
      </c>
      <c r="J2818" t="s">
        <v>33</v>
      </c>
      <c r="K2818" t="s">
        <v>133</v>
      </c>
      <c r="L2818" t="str">
        <f>_xlfn.XLOOKUP(Table1[[#This Row],[TeamFavoriteID]],Table2[team_id],Table2[team_name],_xlfn.XLOOKUP(Table1[[#This Row],[TeamFavoriteID]],Table2[team_id_pfr],Table2[team_name],"Even"))</f>
        <v>Tampa Bay Buccaneers</v>
      </c>
      <c r="M2818">
        <v>-8</v>
      </c>
      <c r="N2818">
        <f>IF(Table1[[#This Row],[TeamFavorite]]=Table1[[#This Row],[TeamHome]],Table1[[#This Row],[ScoreAway]]-Table1[[#This Row],[ScoreHome]],Table1[[#This Row],[ScoreHome]]-Table1[[#This Row],[ScoreAway]])</f>
        <v>0</v>
      </c>
      <c r="O2818">
        <f>IF(Table1[[#This Row],[SpreadActual]]&lt;Table1[[#This Row],[SpreadFavorite]],1,0)</f>
        <v>0</v>
      </c>
      <c r="P2818">
        <v>36</v>
      </c>
      <c r="Q2818" t="s">
        <v>130</v>
      </c>
      <c r="R2818" t="b">
        <v>0</v>
      </c>
      <c r="S2818">
        <v>73</v>
      </c>
      <c r="T2818">
        <v>7</v>
      </c>
      <c r="U2818">
        <v>66</v>
      </c>
    </row>
    <row r="2819" spans="1:22" x14ac:dyDescent="0.2">
      <c r="A2819" s="1">
        <v>29507</v>
      </c>
      <c r="B2819">
        <v>1980</v>
      </c>
      <c r="C2819">
        <f>_xlfn.MAXIFS(Table1[ScheduleWeekWritten],Table1[ScheduleSeason],Table1[[#This Row],[ScheduleSeason]])</f>
        <v>16</v>
      </c>
      <c r="D2819">
        <v>6</v>
      </c>
      <c r="E2819" cm="1">
        <f t="array" ref="E2819">_xlfn.XLOOKUP(Table1[[#This Row],[ScheduleWeekWritten]],Table3[Game],100+Table3[Increase],Table1[[#This Row],[ScheduleWeekWritten]])</f>
        <v>6</v>
      </c>
      <c r="F2819" t="b">
        <v>0</v>
      </c>
      <c r="G2819" t="s">
        <v>24</v>
      </c>
      <c r="H2819">
        <v>20</v>
      </c>
      <c r="I2819">
        <v>17</v>
      </c>
      <c r="J2819" t="s">
        <v>61</v>
      </c>
      <c r="K2819" t="s">
        <v>88</v>
      </c>
      <c r="L2819" t="str">
        <f>_xlfn.XLOOKUP(Table1[[#This Row],[TeamFavoriteID]],Table2[team_id],Table2[team_name],_xlfn.XLOOKUP(Table1[[#This Row],[TeamFavoriteID]],Table2[team_id_pfr],Table2[team_name],"Even"))</f>
        <v>Denver Broncos</v>
      </c>
      <c r="M2819">
        <v>-6</v>
      </c>
      <c r="N2819">
        <f>IF(Table1[[#This Row],[TeamFavorite]]=Table1[[#This Row],[TeamHome]],Table1[[#This Row],[ScoreAway]]-Table1[[#This Row],[ScoreHome]],Table1[[#This Row],[ScoreHome]]-Table1[[#This Row],[ScoreAway]])</f>
        <v>-3</v>
      </c>
      <c r="O2819">
        <f>IF(Table1[[#This Row],[SpreadActual]]&lt;Table1[[#This Row],[SpreadFavorite]],1,0)</f>
        <v>0</v>
      </c>
      <c r="P2819">
        <v>35</v>
      </c>
      <c r="Q2819" t="s">
        <v>71</v>
      </c>
      <c r="R2819" t="b">
        <v>0</v>
      </c>
      <c r="S2819">
        <v>61</v>
      </c>
      <c r="T2819">
        <v>10</v>
      </c>
      <c r="U2819">
        <v>33</v>
      </c>
    </row>
    <row r="2820" spans="1:22" x14ac:dyDescent="0.2">
      <c r="A2820" s="1">
        <v>29513</v>
      </c>
      <c r="B2820">
        <v>1980</v>
      </c>
      <c r="C2820">
        <f>_xlfn.MAXIFS(Table1[ScheduleWeekWritten],Table1[ScheduleSeason],Table1[[#This Row],[ScheduleSeason]])</f>
        <v>16</v>
      </c>
      <c r="D2820">
        <v>7</v>
      </c>
      <c r="E2820" cm="1">
        <f t="array" ref="E2820">_xlfn.XLOOKUP(Table1[[#This Row],[ScheduleWeekWritten]],Table3[Game],100+Table3[Increase],Table1[[#This Row],[ScheduleWeekWritten]])</f>
        <v>7</v>
      </c>
      <c r="F2820" t="b">
        <v>0</v>
      </c>
      <c r="G2820" t="s">
        <v>34</v>
      </c>
      <c r="H2820">
        <v>21</v>
      </c>
      <c r="I2820">
        <v>37</v>
      </c>
      <c r="J2820" t="s">
        <v>115</v>
      </c>
      <c r="K2820" t="s">
        <v>72</v>
      </c>
      <c r="L2820" t="str">
        <f>_xlfn.XLOOKUP(Table1[[#This Row],[TeamFavoriteID]],Table2[team_id],Table2[team_name],_xlfn.XLOOKUP(Table1[[#This Row],[TeamFavoriteID]],Table2[team_id_pfr],Table2[team_name],"Even"))</f>
        <v>Baltimore Colts</v>
      </c>
      <c r="M2820">
        <v>-3</v>
      </c>
      <c r="N2820">
        <f>IF(Table1[[#This Row],[TeamFavorite]]=Table1[[#This Row],[TeamHome]],Table1[[#This Row],[ScoreAway]]-Table1[[#This Row],[ScoreHome]],Table1[[#This Row],[ScoreHome]]-Table1[[#This Row],[ScoreAway]])</f>
        <v>16</v>
      </c>
      <c r="O2820">
        <f>IF(Table1[[#This Row],[SpreadActual]]&lt;Table1[[#This Row],[SpreadFavorite]],1,0)</f>
        <v>0</v>
      </c>
      <c r="P2820">
        <v>43</v>
      </c>
      <c r="Q2820" t="s">
        <v>80</v>
      </c>
      <c r="R2820" t="b">
        <v>0</v>
      </c>
      <c r="S2820">
        <v>62</v>
      </c>
      <c r="T2820">
        <v>7</v>
      </c>
      <c r="U2820">
        <v>72</v>
      </c>
    </row>
    <row r="2821" spans="1:22" x14ac:dyDescent="0.2">
      <c r="A2821" s="1">
        <v>29513</v>
      </c>
      <c r="B2821">
        <v>1980</v>
      </c>
      <c r="C2821">
        <f>_xlfn.MAXIFS(Table1[ScheduleWeekWritten],Table1[ScheduleSeason],Table1[[#This Row],[ScheduleSeason]])</f>
        <v>16</v>
      </c>
      <c r="D2821">
        <v>7</v>
      </c>
      <c r="E2821" cm="1">
        <f t="array" ref="E2821">_xlfn.XLOOKUP(Table1[[#This Row],[ScheduleWeekWritten]],Table3[Game],100+Table3[Increase],Table1[[#This Row],[ScheduleWeekWritten]])</f>
        <v>7</v>
      </c>
      <c r="F2821" t="b">
        <v>0</v>
      </c>
      <c r="G2821" t="s">
        <v>46</v>
      </c>
      <c r="H2821">
        <v>24</v>
      </c>
      <c r="I2821">
        <v>7</v>
      </c>
      <c r="J2821" t="s">
        <v>45</v>
      </c>
      <c r="K2821" t="s">
        <v>79</v>
      </c>
      <c r="L2821" t="str">
        <f>_xlfn.XLOOKUP(Table1[[#This Row],[TeamFavoriteID]],Table2[team_id],Table2[team_name],_xlfn.XLOOKUP(Table1[[#This Row],[TeamFavoriteID]],Table2[team_id_pfr],Table2[team_name],"Even"))</f>
        <v>Detroit Lions</v>
      </c>
      <c r="M2821">
        <v>-3</v>
      </c>
      <c r="N2821">
        <f>IF(Table1[[#This Row],[TeamFavorite]]=Table1[[#This Row],[TeamHome]],Table1[[#This Row],[ScoreAway]]-Table1[[#This Row],[ScoreHome]],Table1[[#This Row],[ScoreHome]]-Table1[[#This Row],[ScoreAway]])</f>
        <v>17</v>
      </c>
      <c r="O2821">
        <f>IF(Table1[[#This Row],[SpreadActual]]&lt;Table1[[#This Row],[SpreadFavorite]],1,0)</f>
        <v>0</v>
      </c>
      <c r="P2821">
        <v>40</v>
      </c>
      <c r="Q2821" t="s">
        <v>114</v>
      </c>
      <c r="R2821" t="b">
        <v>0</v>
      </c>
      <c r="S2821">
        <v>47</v>
      </c>
      <c r="T2821">
        <v>13</v>
      </c>
      <c r="U2821">
        <v>58</v>
      </c>
    </row>
    <row r="2822" spans="1:22" x14ac:dyDescent="0.2">
      <c r="A2822" s="1">
        <v>29513</v>
      </c>
      <c r="B2822">
        <v>1980</v>
      </c>
      <c r="C2822">
        <f>_xlfn.MAXIFS(Table1[ScheduleWeekWritten],Table1[ScheduleSeason],Table1[[#This Row],[ScheduleSeason]])</f>
        <v>16</v>
      </c>
      <c r="D2822">
        <v>7</v>
      </c>
      <c r="E2822" cm="1">
        <f t="array" ref="E2822">_xlfn.XLOOKUP(Table1[[#This Row],[ScheduleWeekWritten]],Table3[Game],100+Table3[Increase],Table1[[#This Row],[ScheduleWeekWritten]])</f>
        <v>7</v>
      </c>
      <c r="F2822" t="b">
        <v>0</v>
      </c>
      <c r="G2822" t="s">
        <v>101</v>
      </c>
      <c r="H2822">
        <v>14</v>
      </c>
      <c r="I2822">
        <v>0</v>
      </c>
      <c r="J2822" t="s">
        <v>54</v>
      </c>
      <c r="K2822" t="s">
        <v>104</v>
      </c>
      <c r="L2822" t="str">
        <f>_xlfn.XLOOKUP(Table1[[#This Row],[TeamFavoriteID]],Table2[team_id],Table2[team_name],_xlfn.XLOOKUP(Table1[[#This Row],[TeamFavoriteID]],Table2[team_id_pfr],Table2[team_name],"Even"))</f>
        <v>Cincinnati Bengals</v>
      </c>
      <c r="M2822">
        <v>-4</v>
      </c>
      <c r="N2822">
        <f>IF(Table1[[#This Row],[TeamFavorite]]=Table1[[#This Row],[TeamHome]],Table1[[#This Row],[ScoreAway]]-Table1[[#This Row],[ScoreHome]],Table1[[#This Row],[ScoreHome]]-Table1[[#This Row],[ScoreAway]])</f>
        <v>-14</v>
      </c>
      <c r="O2822">
        <f>IF(Table1[[#This Row],[SpreadActual]]&lt;Table1[[#This Row],[SpreadFavorite]],1,0)</f>
        <v>1</v>
      </c>
      <c r="P2822">
        <v>36</v>
      </c>
      <c r="Q2822" t="s">
        <v>111</v>
      </c>
      <c r="R2822" t="b">
        <v>0</v>
      </c>
      <c r="S2822">
        <v>49</v>
      </c>
      <c r="T2822">
        <v>10</v>
      </c>
      <c r="U2822">
        <v>74</v>
      </c>
    </row>
    <row r="2823" spans="1:22" x14ac:dyDescent="0.2">
      <c r="A2823" s="1">
        <v>29513</v>
      </c>
      <c r="B2823">
        <v>1980</v>
      </c>
      <c r="C2823">
        <f>_xlfn.MAXIFS(Table1[ScheduleWeekWritten],Table1[ScheduleSeason],Table1[[#This Row],[ScheduleSeason]])</f>
        <v>16</v>
      </c>
      <c r="D2823">
        <v>7</v>
      </c>
      <c r="E2823" cm="1">
        <f t="array" ref="E2823">_xlfn.XLOOKUP(Table1[[#This Row],[ScheduleWeekWritten]],Table3[Game],100+Table3[Increase],Table1[[#This Row],[ScheduleWeekWritten]])</f>
        <v>7</v>
      </c>
      <c r="F2823" t="b">
        <v>0</v>
      </c>
      <c r="G2823" t="s">
        <v>62</v>
      </c>
      <c r="H2823">
        <v>26</v>
      </c>
      <c r="I2823">
        <v>21</v>
      </c>
      <c r="J2823" t="s">
        <v>33</v>
      </c>
      <c r="K2823" t="s">
        <v>63</v>
      </c>
      <c r="L2823" t="str">
        <f>_xlfn.XLOOKUP(Table1[[#This Row],[TeamFavoriteID]],Table2[team_id],Table2[team_name],_xlfn.XLOOKUP(Table1[[#This Row],[TeamFavoriteID]],Table2[team_id_pfr],Table2[team_name],"Even"))</f>
        <v>Cleveland Browns</v>
      </c>
      <c r="M2823">
        <v>-9</v>
      </c>
      <c r="N2823">
        <f>IF(Table1[[#This Row],[TeamFavorite]]=Table1[[#This Row],[TeamHome]],Table1[[#This Row],[ScoreAway]]-Table1[[#This Row],[ScoreHome]],Table1[[#This Row],[ScoreHome]]-Table1[[#This Row],[ScoreAway]])</f>
        <v>-5</v>
      </c>
      <c r="O2823">
        <f>IF(Table1[[#This Row],[SpreadActual]]&lt;Table1[[#This Row],[SpreadFavorite]],1,0)</f>
        <v>0</v>
      </c>
      <c r="P2823">
        <v>37</v>
      </c>
      <c r="Q2823" t="s">
        <v>66</v>
      </c>
      <c r="R2823" t="b">
        <v>0</v>
      </c>
      <c r="S2823">
        <v>46</v>
      </c>
      <c r="T2823">
        <v>12</v>
      </c>
      <c r="U2823">
        <v>66</v>
      </c>
    </row>
    <row r="2824" spans="1:22" x14ac:dyDescent="0.2">
      <c r="A2824" s="1">
        <v>29513</v>
      </c>
      <c r="B2824">
        <v>1980</v>
      </c>
      <c r="C2824">
        <f>_xlfn.MAXIFS(Table1[ScheduleWeekWritten],Table1[ScheduleSeason],Table1[[#This Row],[ScheduleSeason]])</f>
        <v>16</v>
      </c>
      <c r="D2824">
        <v>7</v>
      </c>
      <c r="E2824" cm="1">
        <f t="array" ref="E2824">_xlfn.XLOOKUP(Table1[[#This Row],[ScheduleWeekWritten]],Table3[Game],100+Table3[Increase],Table1[[#This Row],[ScheduleWeekWritten]])</f>
        <v>7</v>
      </c>
      <c r="F2824" t="b">
        <v>0</v>
      </c>
      <c r="G2824" t="s">
        <v>24</v>
      </c>
      <c r="H2824">
        <v>17</v>
      </c>
      <c r="I2824">
        <v>23</v>
      </c>
      <c r="J2824" t="s">
        <v>42</v>
      </c>
      <c r="K2824" t="s">
        <v>88</v>
      </c>
      <c r="L2824" t="str">
        <f>_xlfn.XLOOKUP(Table1[[#This Row],[TeamFavoriteID]],Table2[team_id],Table2[team_name],_xlfn.XLOOKUP(Table1[[#This Row],[TeamFavoriteID]],Table2[team_id_pfr],Table2[team_name],"Even"))</f>
        <v>Denver Broncos</v>
      </c>
      <c r="M2824">
        <v>-4</v>
      </c>
      <c r="N2824">
        <f>IF(Table1[[#This Row],[TeamFavorite]]=Table1[[#This Row],[TeamHome]],Table1[[#This Row],[ScoreAway]]-Table1[[#This Row],[ScoreHome]],Table1[[#This Row],[ScoreHome]]-Table1[[#This Row],[ScoreAway]])</f>
        <v>6</v>
      </c>
      <c r="O2824">
        <f>IF(Table1[[#This Row],[SpreadActual]]&lt;Table1[[#This Row],[SpreadFavorite]],1,0)</f>
        <v>0</v>
      </c>
      <c r="P2824">
        <v>40</v>
      </c>
      <c r="Q2824" t="s">
        <v>71</v>
      </c>
      <c r="R2824" t="b">
        <v>0</v>
      </c>
      <c r="S2824">
        <v>49</v>
      </c>
      <c r="T2824">
        <v>8</v>
      </c>
      <c r="U2824">
        <v>34</v>
      </c>
    </row>
    <row r="2825" spans="1:22" x14ac:dyDescent="0.2">
      <c r="A2825" s="1">
        <v>29513</v>
      </c>
      <c r="B2825">
        <v>1980</v>
      </c>
      <c r="C2825">
        <f>_xlfn.MAXIFS(Table1[ScheduleWeekWritten],Table1[ScheduleSeason],Table1[[#This Row],[ScheduleSeason]])</f>
        <v>16</v>
      </c>
      <c r="D2825">
        <v>7</v>
      </c>
      <c r="E2825" cm="1">
        <f t="array" ref="E2825">_xlfn.XLOOKUP(Table1[[#This Row],[ScheduleWeekWritten]],Table3[Game],100+Table3[Increase],Table1[[#This Row],[ScheduleWeekWritten]])</f>
        <v>7</v>
      </c>
      <c r="F2825" t="b">
        <v>0</v>
      </c>
      <c r="G2825" t="s">
        <v>23</v>
      </c>
      <c r="H2825">
        <v>20</v>
      </c>
      <c r="I2825">
        <v>14</v>
      </c>
      <c r="J2825" t="s">
        <v>127</v>
      </c>
      <c r="K2825" t="s">
        <v>25</v>
      </c>
      <c r="L2825" t="str">
        <f>_xlfn.XLOOKUP(Table1[[#This Row],[TeamFavoriteID]],Table2[team_id],Table2[team_name],_xlfn.XLOOKUP(Table1[[#This Row],[TeamFavoriteID]],Table2[team_id_pfr],Table2[team_name],"Even"))</f>
        <v>Houston Oilers</v>
      </c>
      <c r="M2825">
        <v>-9</v>
      </c>
      <c r="N2825">
        <f>IF(Table1[[#This Row],[TeamFavorite]]=Table1[[#This Row],[TeamHome]],Table1[[#This Row],[ScoreAway]]-Table1[[#This Row],[ScoreHome]],Table1[[#This Row],[ScoreHome]]-Table1[[#This Row],[ScoreAway]])</f>
        <v>-6</v>
      </c>
      <c r="O2825">
        <f>IF(Table1[[#This Row],[SpreadActual]]&lt;Table1[[#This Row],[SpreadFavorite]],1,0)</f>
        <v>0</v>
      </c>
      <c r="P2825">
        <v>34</v>
      </c>
      <c r="Q2825" t="s">
        <v>102</v>
      </c>
      <c r="R2825" t="b">
        <v>0</v>
      </c>
      <c r="S2825">
        <v>72</v>
      </c>
      <c r="T2825">
        <v>0</v>
      </c>
      <c r="V2825" t="s">
        <v>103</v>
      </c>
    </row>
    <row r="2826" spans="1:22" x14ac:dyDescent="0.2">
      <c r="A2826" s="1">
        <v>29513</v>
      </c>
      <c r="B2826">
        <v>1980</v>
      </c>
      <c r="C2826">
        <f>_xlfn.MAXIFS(Table1[ScheduleWeekWritten],Table1[ScheduleSeason],Table1[[#This Row],[ScheduleSeason]])</f>
        <v>16</v>
      </c>
      <c r="D2826">
        <v>7</v>
      </c>
      <c r="E2826" cm="1">
        <f t="array" ref="E2826">_xlfn.XLOOKUP(Table1[[#This Row],[ScheduleWeekWritten]],Table3[Game],100+Table3[Increase],Table1[[#This Row],[ScheduleWeekWritten]])</f>
        <v>7</v>
      </c>
      <c r="F2826" t="b">
        <v>0</v>
      </c>
      <c r="G2826" t="s">
        <v>19</v>
      </c>
      <c r="H2826">
        <v>17</v>
      </c>
      <c r="I2826">
        <v>14</v>
      </c>
      <c r="J2826" t="s">
        <v>28</v>
      </c>
      <c r="K2826" t="s">
        <v>43</v>
      </c>
      <c r="L2826" t="str">
        <f>_xlfn.XLOOKUP(Table1[[#This Row],[TeamFavoriteID]],Table2[team_id],Table2[team_name],_xlfn.XLOOKUP(Table1[[#This Row],[TeamFavoriteID]],Table2[team_id_pfr],Table2[team_name],"Even"))</f>
        <v>Buffalo Bills</v>
      </c>
      <c r="M2826">
        <v>-2</v>
      </c>
      <c r="N2826">
        <f>IF(Table1[[#This Row],[TeamFavorite]]=Table1[[#This Row],[TeamHome]],Table1[[#This Row],[ScoreAway]]-Table1[[#This Row],[ScoreHome]],Table1[[#This Row],[ScoreHome]]-Table1[[#This Row],[ScoreAway]])</f>
        <v>3</v>
      </c>
      <c r="O2826">
        <f>IF(Table1[[#This Row],[SpreadActual]]&lt;Table1[[#This Row],[SpreadFavorite]],1,0)</f>
        <v>0</v>
      </c>
      <c r="P2826">
        <v>35</v>
      </c>
      <c r="Q2826" t="s">
        <v>22</v>
      </c>
      <c r="R2826" t="b">
        <v>0</v>
      </c>
      <c r="S2826">
        <v>80</v>
      </c>
      <c r="T2826">
        <v>8</v>
      </c>
      <c r="U2826">
        <v>72</v>
      </c>
    </row>
    <row r="2827" spans="1:22" x14ac:dyDescent="0.2">
      <c r="A2827" s="1">
        <v>29513</v>
      </c>
      <c r="B2827">
        <v>1980</v>
      </c>
      <c r="C2827">
        <f>_xlfn.MAXIFS(Table1[ScheduleWeekWritten],Table1[ScheduleSeason],Table1[[#This Row],[ScheduleSeason]])</f>
        <v>16</v>
      </c>
      <c r="D2827">
        <v>7</v>
      </c>
      <c r="E2827" cm="1">
        <f t="array" ref="E2827">_xlfn.XLOOKUP(Table1[[#This Row],[ScheduleWeekWritten]],Table3[Game],100+Table3[Increase],Table1[[#This Row],[ScheduleWeekWritten]])</f>
        <v>7</v>
      </c>
      <c r="F2827" t="b">
        <v>0</v>
      </c>
      <c r="G2827" t="s">
        <v>95</v>
      </c>
      <c r="H2827">
        <v>14</v>
      </c>
      <c r="I2827">
        <v>41</v>
      </c>
      <c r="J2827" t="s">
        <v>38</v>
      </c>
      <c r="K2827" t="s">
        <v>109</v>
      </c>
      <c r="L2827" t="str">
        <f>_xlfn.XLOOKUP(Table1[[#This Row],[TeamFavoriteID]],Table2[team_id],Table2[team_name],_xlfn.XLOOKUP(Table1[[#This Row],[TeamFavoriteID]],Table2[team_id_pfr],Table2[team_name],"Even"))</f>
        <v>Atlanta Falcons</v>
      </c>
      <c r="M2827">
        <v>-3</v>
      </c>
      <c r="N2827">
        <f>IF(Table1[[#This Row],[TeamFavorite]]=Table1[[#This Row],[TeamHome]],Table1[[#This Row],[ScoreAway]]-Table1[[#This Row],[ScoreHome]],Table1[[#This Row],[ScoreHome]]-Table1[[#This Row],[ScoreAway]])</f>
        <v>-27</v>
      </c>
      <c r="O2827">
        <f>IF(Table1[[#This Row],[SpreadActual]]&lt;Table1[[#This Row],[SpreadFavorite]],1,0)</f>
        <v>1</v>
      </c>
      <c r="P2827">
        <v>44</v>
      </c>
      <c r="Q2827" t="s">
        <v>124</v>
      </c>
      <c r="R2827" t="b">
        <v>0</v>
      </c>
      <c r="S2827">
        <v>72</v>
      </c>
      <c r="T2827">
        <v>0</v>
      </c>
      <c r="V2827" t="s">
        <v>103</v>
      </c>
    </row>
    <row r="2828" spans="1:22" x14ac:dyDescent="0.2">
      <c r="A2828" s="1">
        <v>29513</v>
      </c>
      <c r="B2828">
        <v>1980</v>
      </c>
      <c r="C2828">
        <f>_xlfn.MAXIFS(Table1[ScheduleWeekWritten],Table1[ScheduleSeason],Table1[[#This Row],[ScheduleSeason]])</f>
        <v>16</v>
      </c>
      <c r="D2828">
        <v>7</v>
      </c>
      <c r="E2828" cm="1">
        <f t="array" ref="E2828">_xlfn.XLOOKUP(Table1[[#This Row],[ScheduleWeekWritten]],Table3[Game],100+Table3[Increase],Table1[[#This Row],[ScheduleWeekWritten]])</f>
        <v>7</v>
      </c>
      <c r="F2828" t="b">
        <v>0</v>
      </c>
      <c r="G2828" t="s">
        <v>31</v>
      </c>
      <c r="H2828">
        <v>17</v>
      </c>
      <c r="I2828">
        <v>27</v>
      </c>
      <c r="J2828" t="s">
        <v>128</v>
      </c>
      <c r="K2828" t="s">
        <v>32</v>
      </c>
      <c r="L2828" t="str">
        <f>_xlfn.XLOOKUP(Table1[[#This Row],[TeamFavoriteID]],Table2[team_id],Table2[team_name],_xlfn.XLOOKUP(Table1[[#This Row],[TeamFavoriteID]],Table2[team_id_pfr],Table2[team_name],"Even"))</f>
        <v>New York Jets</v>
      </c>
      <c r="M2828">
        <v>-2</v>
      </c>
      <c r="N2828">
        <f>IF(Table1[[#This Row],[TeamFavorite]]=Table1[[#This Row],[TeamHome]],Table1[[#This Row],[ScoreAway]]-Table1[[#This Row],[ScoreHome]],Table1[[#This Row],[ScoreHome]]-Table1[[#This Row],[ScoreAway]])</f>
        <v>10</v>
      </c>
      <c r="O2828">
        <f>IF(Table1[[#This Row],[SpreadActual]]&lt;Table1[[#This Row],[SpreadFavorite]],1,0)</f>
        <v>0</v>
      </c>
      <c r="P2828">
        <v>38</v>
      </c>
      <c r="Q2828" t="s">
        <v>126</v>
      </c>
      <c r="R2828" t="b">
        <v>0</v>
      </c>
      <c r="S2828">
        <v>62</v>
      </c>
      <c r="T2828">
        <v>14</v>
      </c>
      <c r="U2828">
        <v>70</v>
      </c>
    </row>
    <row r="2829" spans="1:22" x14ac:dyDescent="0.2">
      <c r="A2829" s="1">
        <v>29513</v>
      </c>
      <c r="B2829">
        <v>1980</v>
      </c>
      <c r="C2829">
        <f>_xlfn.MAXIFS(Table1[ScheduleWeekWritten],Table1[ScheduleSeason],Table1[[#This Row],[ScheduleSeason]])</f>
        <v>16</v>
      </c>
      <c r="D2829">
        <v>7</v>
      </c>
      <c r="E2829" cm="1">
        <f t="array" ref="E2829">_xlfn.XLOOKUP(Table1[[#This Row],[ScheduleWeekWritten]],Table3[Game],100+Table3[Increase],Table1[[#This Row],[ScheduleWeekWritten]])</f>
        <v>7</v>
      </c>
      <c r="F2829" t="b">
        <v>0</v>
      </c>
      <c r="G2829" t="s">
        <v>58</v>
      </c>
      <c r="H2829">
        <v>17</v>
      </c>
      <c r="I2829">
        <v>10</v>
      </c>
      <c r="J2829" t="s">
        <v>67</v>
      </c>
      <c r="K2829" t="s">
        <v>77</v>
      </c>
      <c r="L2829" t="str">
        <f>_xlfn.XLOOKUP(Table1[[#This Row],[TeamFavoriteID]],Table2[team_id],Table2[team_name],_xlfn.XLOOKUP(Table1[[#This Row],[TeamFavoriteID]],Table2[team_id_pfr],Table2[team_name],"Even"))</f>
        <v>Philadelphia Eagles</v>
      </c>
      <c r="M2829">
        <v>-3</v>
      </c>
      <c r="N2829">
        <f>IF(Table1[[#This Row],[TeamFavorite]]=Table1[[#This Row],[TeamHome]],Table1[[#This Row],[ScoreAway]]-Table1[[#This Row],[ScoreHome]],Table1[[#This Row],[ScoreHome]]-Table1[[#This Row],[ScoreAway]])</f>
        <v>-7</v>
      </c>
      <c r="O2829">
        <f>IF(Table1[[#This Row],[SpreadActual]]&lt;Table1[[#This Row],[SpreadFavorite]],1,0)</f>
        <v>1</v>
      </c>
      <c r="P2829">
        <v>41</v>
      </c>
      <c r="Q2829" t="s">
        <v>112</v>
      </c>
      <c r="R2829" t="b">
        <v>0</v>
      </c>
      <c r="S2829">
        <v>61</v>
      </c>
      <c r="T2829">
        <v>9</v>
      </c>
      <c r="U2829">
        <v>76</v>
      </c>
    </row>
    <row r="2830" spans="1:22" x14ac:dyDescent="0.2">
      <c r="A2830" s="1">
        <v>29513</v>
      </c>
      <c r="B2830">
        <v>1980</v>
      </c>
      <c r="C2830">
        <f>_xlfn.MAXIFS(Table1[ScheduleWeekWritten],Table1[ScheduleSeason],Table1[[#This Row],[ScheduleSeason]])</f>
        <v>16</v>
      </c>
      <c r="D2830">
        <v>7</v>
      </c>
      <c r="E2830" cm="1">
        <f t="array" ref="E2830">_xlfn.XLOOKUP(Table1[[#This Row],[ScheduleWeekWritten]],Table3[Game],100+Table3[Increase],Table1[[#This Row],[ScheduleWeekWritten]])</f>
        <v>7</v>
      </c>
      <c r="F2830" t="b">
        <v>0</v>
      </c>
      <c r="G2830" t="s">
        <v>27</v>
      </c>
      <c r="H2830">
        <v>44</v>
      </c>
      <c r="I2830">
        <v>7</v>
      </c>
      <c r="J2830" t="s">
        <v>50</v>
      </c>
      <c r="K2830" t="s">
        <v>29</v>
      </c>
      <c r="L2830" t="str">
        <f>_xlfn.XLOOKUP(Table1[[#This Row],[TeamFavoriteID]],Table2[team_id],Table2[team_name],_xlfn.XLOOKUP(Table1[[#This Row],[TeamFavoriteID]],Table2[team_id_pfr],Table2[team_name],"Even"))</f>
        <v>Los Angeles Chargers</v>
      </c>
      <c r="M2830">
        <v>-15</v>
      </c>
      <c r="N2830">
        <f>IF(Table1[[#This Row],[TeamFavorite]]=Table1[[#This Row],[TeamHome]],Table1[[#This Row],[ScoreAway]]-Table1[[#This Row],[ScoreHome]],Table1[[#This Row],[ScoreHome]]-Table1[[#This Row],[ScoreAway]])</f>
        <v>37</v>
      </c>
      <c r="O2830">
        <f>IF(Table1[[#This Row],[SpreadActual]]&lt;Table1[[#This Row],[SpreadFavorite]],1,0)</f>
        <v>0</v>
      </c>
      <c r="P2830">
        <v>47</v>
      </c>
      <c r="Q2830" t="s">
        <v>94</v>
      </c>
      <c r="R2830" t="b">
        <v>0</v>
      </c>
      <c r="S2830">
        <v>67</v>
      </c>
      <c r="T2830">
        <v>9</v>
      </c>
      <c r="U2830">
        <v>44</v>
      </c>
    </row>
    <row r="2831" spans="1:22" x14ac:dyDescent="0.2">
      <c r="A2831" s="1">
        <v>29513</v>
      </c>
      <c r="B2831">
        <v>1980</v>
      </c>
      <c r="C2831">
        <f>_xlfn.MAXIFS(Table1[ScheduleWeekWritten],Table1[ScheduleSeason],Table1[[#This Row],[ScheduleSeason]])</f>
        <v>16</v>
      </c>
      <c r="D2831">
        <v>7</v>
      </c>
      <c r="E2831" cm="1">
        <f t="array" ref="E2831">_xlfn.XLOOKUP(Table1[[#This Row],[ScheduleWeekWritten]],Table3[Game],100+Table3[Increase],Table1[[#This Row],[ScheduleWeekWritten]])</f>
        <v>7</v>
      </c>
      <c r="F2831" t="b">
        <v>0</v>
      </c>
      <c r="G2831" t="s">
        <v>53</v>
      </c>
      <c r="H2831">
        <v>17</v>
      </c>
      <c r="I2831">
        <v>31</v>
      </c>
      <c r="J2831" t="s">
        <v>39</v>
      </c>
      <c r="K2831" t="s">
        <v>40</v>
      </c>
      <c r="L2831" t="str">
        <f>_xlfn.XLOOKUP(Table1[[#This Row],[TeamFavoriteID]],Table2[team_id],Table2[team_name],_xlfn.XLOOKUP(Table1[[#This Row],[TeamFavoriteID]],Table2[team_id_pfr],Table2[team_name],"Even"))</f>
        <v>Los Angeles Rams</v>
      </c>
      <c r="M2831">
        <v>-9</v>
      </c>
      <c r="N2831">
        <f>IF(Table1[[#This Row],[TeamFavorite]]=Table1[[#This Row],[TeamHome]],Table1[[#This Row],[ScoreAway]]-Table1[[#This Row],[ScoreHome]],Table1[[#This Row],[ScoreHome]]-Table1[[#This Row],[ScoreAway]])</f>
        <v>-14</v>
      </c>
      <c r="O2831">
        <f>IF(Table1[[#This Row],[SpreadActual]]&lt;Table1[[#This Row],[SpreadFavorite]],1,0)</f>
        <v>1</v>
      </c>
      <c r="P2831">
        <v>50</v>
      </c>
      <c r="Q2831" t="s">
        <v>118</v>
      </c>
      <c r="R2831" t="b">
        <v>0</v>
      </c>
      <c r="S2831">
        <v>55</v>
      </c>
      <c r="T2831">
        <v>11</v>
      </c>
      <c r="U2831">
        <v>76</v>
      </c>
    </row>
    <row r="2832" spans="1:22" x14ac:dyDescent="0.2">
      <c r="A2832" s="1">
        <v>29513</v>
      </c>
      <c r="B2832">
        <v>1980</v>
      </c>
      <c r="C2832">
        <f>_xlfn.MAXIFS(Table1[ScheduleWeekWritten],Table1[ScheduleSeason],Table1[[#This Row],[ScheduleSeason]])</f>
        <v>16</v>
      </c>
      <c r="D2832">
        <v>7</v>
      </c>
      <c r="E2832" cm="1">
        <f t="array" ref="E2832">_xlfn.XLOOKUP(Table1[[#This Row],[ScheduleWeekWritten]],Table3[Game],100+Table3[Increase],Table1[[#This Row],[ScheduleWeekWritten]])</f>
        <v>7</v>
      </c>
      <c r="F2832" t="b">
        <v>0</v>
      </c>
      <c r="G2832" t="s">
        <v>61</v>
      </c>
      <c r="H2832">
        <v>23</v>
      </c>
      <c r="I2832">
        <v>0</v>
      </c>
      <c r="J2832" t="s">
        <v>57</v>
      </c>
      <c r="K2832" t="s">
        <v>85</v>
      </c>
      <c r="L2832" t="str">
        <f>_xlfn.XLOOKUP(Table1[[#This Row],[TeamFavoriteID]],Table2[team_id],Table2[team_name],_xlfn.XLOOKUP(Table1[[#This Row],[TeamFavoriteID]],Table2[team_id_pfr],Table2[team_name],"Even"))</f>
        <v>Washington Commanders</v>
      </c>
      <c r="M2832">
        <v>-4</v>
      </c>
      <c r="N2832">
        <f>IF(Table1[[#This Row],[TeamFavorite]]=Table1[[#This Row],[TeamHome]],Table1[[#This Row],[ScoreAway]]-Table1[[#This Row],[ScoreHome]],Table1[[#This Row],[ScoreHome]]-Table1[[#This Row],[ScoreAway]])</f>
        <v>23</v>
      </c>
      <c r="O2832">
        <f>IF(Table1[[#This Row],[SpreadActual]]&lt;Table1[[#This Row],[SpreadFavorite]],1,0)</f>
        <v>0</v>
      </c>
      <c r="P2832">
        <v>39</v>
      </c>
      <c r="Q2832" t="s">
        <v>64</v>
      </c>
      <c r="R2832" t="b">
        <v>0</v>
      </c>
      <c r="S2832">
        <v>66</v>
      </c>
      <c r="T2832">
        <v>9</v>
      </c>
      <c r="U2832">
        <v>74</v>
      </c>
    </row>
    <row r="2833" spans="1:22" x14ac:dyDescent="0.2">
      <c r="A2833" s="1">
        <v>29514</v>
      </c>
      <c r="B2833">
        <v>1980</v>
      </c>
      <c r="C2833">
        <f>_xlfn.MAXIFS(Table1[ScheduleWeekWritten],Table1[ScheduleSeason],Table1[[#This Row],[ScheduleSeason]])</f>
        <v>16</v>
      </c>
      <c r="D2833">
        <v>7</v>
      </c>
      <c r="E2833" cm="1">
        <f t="array" ref="E2833">_xlfn.XLOOKUP(Table1[[#This Row],[ScheduleWeekWritten]],Table3[Game],100+Table3[Increase],Table1[[#This Row],[ScheduleWeekWritten]])</f>
        <v>7</v>
      </c>
      <c r="F2833" t="b">
        <v>0</v>
      </c>
      <c r="G2833" t="s">
        <v>49</v>
      </c>
      <c r="H2833">
        <v>34</v>
      </c>
      <c r="I2833">
        <v>45</v>
      </c>
      <c r="J2833" t="s">
        <v>20</v>
      </c>
      <c r="K2833" t="s">
        <v>51</v>
      </c>
      <c r="L2833" t="str">
        <f>_xlfn.XLOOKUP(Table1[[#This Row],[TeamFavoriteID]],Table2[team_id],Table2[team_name],_xlfn.XLOOKUP(Table1[[#This Row],[TeamFavoriteID]],Table2[team_id_pfr],Table2[team_name],"Even"))</f>
        <v>Pittsburgh Steelers</v>
      </c>
      <c r="M2833">
        <v>-10</v>
      </c>
      <c r="N2833">
        <f>IF(Table1[[#This Row],[TeamFavorite]]=Table1[[#This Row],[TeamHome]],Table1[[#This Row],[ScoreAway]]-Table1[[#This Row],[ScoreHome]],Table1[[#This Row],[ScoreHome]]-Table1[[#This Row],[ScoreAway]])</f>
        <v>11</v>
      </c>
      <c r="O2833">
        <f>IF(Table1[[#This Row],[SpreadActual]]&lt;Table1[[#This Row],[SpreadFavorite]],1,0)</f>
        <v>0</v>
      </c>
      <c r="P2833">
        <v>45</v>
      </c>
      <c r="Q2833" t="s">
        <v>113</v>
      </c>
      <c r="R2833" t="b">
        <v>0</v>
      </c>
      <c r="S2833">
        <v>42</v>
      </c>
      <c r="T2833">
        <v>12</v>
      </c>
      <c r="U2833">
        <v>71</v>
      </c>
    </row>
    <row r="2834" spans="1:22" x14ac:dyDescent="0.2">
      <c r="A2834" s="1">
        <v>29520</v>
      </c>
      <c r="B2834">
        <v>1980</v>
      </c>
      <c r="C2834">
        <f>_xlfn.MAXIFS(Table1[ScheduleWeekWritten],Table1[ScheduleSeason],Table1[[#This Row],[ScheduleSeason]])</f>
        <v>16</v>
      </c>
      <c r="D2834">
        <v>8</v>
      </c>
      <c r="E2834" cm="1">
        <f t="array" ref="E2834">_xlfn.XLOOKUP(Table1[[#This Row],[ScheduleWeekWritten]],Table3[Game],100+Table3[Increase],Table1[[#This Row],[ScheduleWeekWritten]])</f>
        <v>8</v>
      </c>
      <c r="F2834" t="b">
        <v>0</v>
      </c>
      <c r="G2834" t="s">
        <v>38</v>
      </c>
      <c r="H2834">
        <v>13</v>
      </c>
      <c r="I2834">
        <v>10</v>
      </c>
      <c r="J2834" t="s">
        <v>39</v>
      </c>
      <c r="K2834" t="s">
        <v>40</v>
      </c>
      <c r="L2834" t="str">
        <f>_xlfn.XLOOKUP(Table1[[#This Row],[TeamFavoriteID]],Table2[team_id],Table2[team_name],_xlfn.XLOOKUP(Table1[[#This Row],[TeamFavoriteID]],Table2[team_id_pfr],Table2[team_name],"Even"))</f>
        <v>Los Angeles Rams</v>
      </c>
      <c r="M2834">
        <v>-3</v>
      </c>
      <c r="N2834">
        <f>IF(Table1[[#This Row],[TeamFavorite]]=Table1[[#This Row],[TeamHome]],Table1[[#This Row],[ScoreAway]]-Table1[[#This Row],[ScoreHome]],Table1[[#This Row],[ScoreHome]]-Table1[[#This Row],[ScoreAway]])</f>
        <v>3</v>
      </c>
      <c r="O2834">
        <f>IF(Table1[[#This Row],[SpreadActual]]&lt;Table1[[#This Row],[SpreadFavorite]],1,0)</f>
        <v>0</v>
      </c>
      <c r="P2834">
        <v>43</v>
      </c>
      <c r="Q2834" t="s">
        <v>41</v>
      </c>
      <c r="R2834" t="b">
        <v>0</v>
      </c>
      <c r="S2834">
        <v>48</v>
      </c>
      <c r="T2834">
        <v>11</v>
      </c>
      <c r="U2834">
        <v>64</v>
      </c>
    </row>
    <row r="2835" spans="1:22" x14ac:dyDescent="0.2">
      <c r="A2835" s="1">
        <v>29520</v>
      </c>
      <c r="B2835">
        <v>1980</v>
      </c>
      <c r="C2835">
        <f>_xlfn.MAXIFS(Table1[ScheduleWeekWritten],Table1[ScheduleSeason],Table1[[#This Row],[ScheduleSeason]])</f>
        <v>16</v>
      </c>
      <c r="D2835">
        <v>8</v>
      </c>
      <c r="E2835" cm="1">
        <f t="array" ref="E2835">_xlfn.XLOOKUP(Table1[[#This Row],[ScheduleWeekWritten]],Table3[Game],100+Table3[Increase],Table1[[#This Row],[ScheduleWeekWritten]])</f>
        <v>8</v>
      </c>
      <c r="F2835" t="b">
        <v>0</v>
      </c>
      <c r="G2835" t="s">
        <v>34</v>
      </c>
      <c r="H2835">
        <v>10</v>
      </c>
      <c r="I2835">
        <v>17</v>
      </c>
      <c r="J2835" t="s">
        <v>57</v>
      </c>
      <c r="K2835" t="s">
        <v>72</v>
      </c>
      <c r="L2835" t="str">
        <f>_xlfn.XLOOKUP(Table1[[#This Row],[TeamFavoriteID]],Table2[team_id],Table2[team_name],_xlfn.XLOOKUP(Table1[[#This Row],[TeamFavoriteID]],Table2[team_id_pfr],Table2[team_name],"Even"))</f>
        <v>Baltimore Colts</v>
      </c>
      <c r="M2835">
        <v>-8</v>
      </c>
      <c r="N2835">
        <f>IF(Table1[[#This Row],[TeamFavorite]]=Table1[[#This Row],[TeamHome]],Table1[[#This Row],[ScoreAway]]-Table1[[#This Row],[ScoreHome]],Table1[[#This Row],[ScoreHome]]-Table1[[#This Row],[ScoreAway]])</f>
        <v>7</v>
      </c>
      <c r="O2835">
        <f>IF(Table1[[#This Row],[SpreadActual]]&lt;Table1[[#This Row],[SpreadFavorite]],1,0)</f>
        <v>0</v>
      </c>
      <c r="P2835">
        <v>41</v>
      </c>
      <c r="Q2835" t="s">
        <v>80</v>
      </c>
      <c r="R2835" t="b">
        <v>0</v>
      </c>
      <c r="S2835">
        <v>45</v>
      </c>
      <c r="T2835">
        <v>24</v>
      </c>
      <c r="U2835">
        <v>47</v>
      </c>
    </row>
    <row r="2836" spans="1:22" x14ac:dyDescent="0.2">
      <c r="A2836" s="1">
        <v>29520</v>
      </c>
      <c r="B2836">
        <v>1980</v>
      </c>
      <c r="C2836">
        <f>_xlfn.MAXIFS(Table1[ScheduleWeekWritten],Table1[ScheduleSeason],Table1[[#This Row],[ScheduleSeason]])</f>
        <v>16</v>
      </c>
      <c r="D2836">
        <v>8</v>
      </c>
      <c r="E2836" cm="1">
        <f t="array" ref="E2836">_xlfn.XLOOKUP(Table1[[#This Row],[ScheduleWeekWritten]],Table3[Game],100+Table3[Increase],Table1[[#This Row],[ScheduleWeekWritten]])</f>
        <v>8</v>
      </c>
      <c r="F2836" t="b">
        <v>0</v>
      </c>
      <c r="G2836" t="s">
        <v>28</v>
      </c>
      <c r="H2836">
        <v>31</v>
      </c>
      <c r="I2836">
        <v>13</v>
      </c>
      <c r="J2836" t="s">
        <v>115</v>
      </c>
      <c r="K2836" t="s">
        <v>70</v>
      </c>
      <c r="L2836" t="str">
        <f>_xlfn.XLOOKUP(Table1[[#This Row],[TeamFavoriteID]],Table2[team_id],Table2[team_name],_xlfn.XLOOKUP(Table1[[#This Row],[TeamFavoriteID]],Table2[team_id_pfr],Table2[team_name],"Even"))</f>
        <v>Boston Patriots</v>
      </c>
      <c r="M2836">
        <v>-2</v>
      </c>
      <c r="N2836">
        <f>IF(Table1[[#This Row],[TeamFavorite]]=Table1[[#This Row],[TeamHome]],Table1[[#This Row],[ScoreAway]]-Table1[[#This Row],[ScoreHome]],Table1[[#This Row],[ScoreHome]]-Table1[[#This Row],[ScoreAway]])</f>
        <v>18</v>
      </c>
      <c r="O2836">
        <f>IF(Table1[[#This Row],[SpreadActual]]&lt;Table1[[#This Row],[SpreadFavorite]],1,0)</f>
        <v>0</v>
      </c>
      <c r="P2836">
        <v>42</v>
      </c>
      <c r="Q2836" t="s">
        <v>123</v>
      </c>
      <c r="R2836" t="b">
        <v>0</v>
      </c>
      <c r="S2836">
        <v>41</v>
      </c>
      <c r="T2836">
        <v>26</v>
      </c>
      <c r="U2836">
        <v>71</v>
      </c>
    </row>
    <row r="2837" spans="1:22" x14ac:dyDescent="0.2">
      <c r="A2837" s="1">
        <v>29520</v>
      </c>
      <c r="B2837">
        <v>1980</v>
      </c>
      <c r="C2837">
        <f>_xlfn.MAXIFS(Table1[ScheduleWeekWritten],Table1[ScheduleSeason],Table1[[#This Row],[ScheduleSeason]])</f>
        <v>16</v>
      </c>
      <c r="D2837">
        <v>8</v>
      </c>
      <c r="E2837" cm="1">
        <f t="array" ref="E2837">_xlfn.XLOOKUP(Table1[[#This Row],[ScheduleWeekWritten]],Table3[Game],100+Table3[Increase],Table1[[#This Row],[ScheduleWeekWritten]])</f>
        <v>8</v>
      </c>
      <c r="F2837" t="b">
        <v>0</v>
      </c>
      <c r="G2837" t="s">
        <v>62</v>
      </c>
      <c r="H2837">
        <v>27</v>
      </c>
      <c r="I2837">
        <v>26</v>
      </c>
      <c r="J2837" t="s">
        <v>49</v>
      </c>
      <c r="K2837" t="s">
        <v>51</v>
      </c>
      <c r="L2837" t="str">
        <f>_xlfn.XLOOKUP(Table1[[#This Row],[TeamFavoriteID]],Table2[team_id],Table2[team_name],_xlfn.XLOOKUP(Table1[[#This Row],[TeamFavoriteID]],Table2[team_id_pfr],Table2[team_name],"Even"))</f>
        <v>Pittsburgh Steelers</v>
      </c>
      <c r="M2837">
        <v>-3</v>
      </c>
      <c r="N2837">
        <f>IF(Table1[[#This Row],[TeamFavorite]]=Table1[[#This Row],[TeamHome]],Table1[[#This Row],[ScoreAway]]-Table1[[#This Row],[ScoreHome]],Table1[[#This Row],[ScoreHome]]-Table1[[#This Row],[ScoreAway]])</f>
        <v>1</v>
      </c>
      <c r="O2837">
        <f>IF(Table1[[#This Row],[SpreadActual]]&lt;Table1[[#This Row],[SpreadFavorite]],1,0)</f>
        <v>0</v>
      </c>
      <c r="P2837">
        <v>44</v>
      </c>
      <c r="Q2837" t="s">
        <v>66</v>
      </c>
      <c r="R2837" t="b">
        <v>0</v>
      </c>
      <c r="S2837">
        <v>37</v>
      </c>
      <c r="T2837">
        <v>25</v>
      </c>
      <c r="U2837">
        <v>54</v>
      </c>
    </row>
    <row r="2838" spans="1:22" x14ac:dyDescent="0.2">
      <c r="A2838" s="1">
        <v>29520</v>
      </c>
      <c r="B2838">
        <v>1980</v>
      </c>
      <c r="C2838">
        <f>_xlfn.MAXIFS(Table1[ScheduleWeekWritten],Table1[ScheduleSeason],Table1[[#This Row],[ScheduleSeason]])</f>
        <v>16</v>
      </c>
      <c r="D2838">
        <v>8</v>
      </c>
      <c r="E2838" cm="1">
        <f t="array" ref="E2838">_xlfn.XLOOKUP(Table1[[#This Row],[ScheduleWeekWritten]],Table3[Game],100+Table3[Increase],Table1[[#This Row],[ScheduleWeekWritten]])</f>
        <v>8</v>
      </c>
      <c r="F2838" t="b">
        <v>0</v>
      </c>
      <c r="G2838" t="s">
        <v>67</v>
      </c>
      <c r="H2838">
        <v>42</v>
      </c>
      <c r="I2838">
        <v>31</v>
      </c>
      <c r="J2838" t="s">
        <v>27</v>
      </c>
      <c r="K2838" t="s">
        <v>68</v>
      </c>
      <c r="L2838" t="str">
        <f>_xlfn.XLOOKUP(Table1[[#This Row],[TeamFavoriteID]],Table2[team_id],Table2[team_name],_xlfn.XLOOKUP(Table1[[#This Row],[TeamFavoriteID]],Table2[team_id_pfr],Table2[team_name],"Even"))</f>
        <v>Dallas Cowboys</v>
      </c>
      <c r="M2838">
        <v>-2</v>
      </c>
      <c r="N2838">
        <f>IF(Table1[[#This Row],[TeamFavorite]]=Table1[[#This Row],[TeamHome]],Table1[[#This Row],[ScoreAway]]-Table1[[#This Row],[ScoreHome]],Table1[[#This Row],[ScoreHome]]-Table1[[#This Row],[ScoreAway]])</f>
        <v>-11</v>
      </c>
      <c r="O2838">
        <f>IF(Table1[[#This Row],[SpreadActual]]&lt;Table1[[#This Row],[SpreadFavorite]],1,0)</f>
        <v>1</v>
      </c>
      <c r="P2838">
        <v>45</v>
      </c>
      <c r="Q2838" t="s">
        <v>119</v>
      </c>
      <c r="R2838" t="b">
        <v>0</v>
      </c>
      <c r="S2838">
        <v>55</v>
      </c>
      <c r="T2838">
        <v>9</v>
      </c>
      <c r="U2838">
        <v>59</v>
      </c>
    </row>
    <row r="2839" spans="1:22" x14ac:dyDescent="0.2">
      <c r="A2839" s="1">
        <v>29520</v>
      </c>
      <c r="B2839">
        <v>1980</v>
      </c>
      <c r="C2839">
        <f>_xlfn.MAXIFS(Table1[ScheduleWeekWritten],Table1[ScheduleSeason],Table1[[#This Row],[ScheduleSeason]])</f>
        <v>16</v>
      </c>
      <c r="D2839">
        <v>8</v>
      </c>
      <c r="E2839" cm="1">
        <f t="array" ref="E2839">_xlfn.XLOOKUP(Table1[[#This Row],[ScheduleWeekWritten]],Table3[Game],100+Table3[Increase],Table1[[#This Row],[ScheduleWeekWritten]])</f>
        <v>8</v>
      </c>
      <c r="F2839" t="b">
        <v>0</v>
      </c>
      <c r="G2839" t="s">
        <v>33</v>
      </c>
      <c r="H2839">
        <v>16</v>
      </c>
      <c r="I2839">
        <v>3</v>
      </c>
      <c r="J2839" t="s">
        <v>54</v>
      </c>
      <c r="K2839" t="s">
        <v>35</v>
      </c>
      <c r="L2839" t="str">
        <f>_xlfn.XLOOKUP(Table1[[#This Row],[TeamFavoriteID]],Table2[team_id],Table2[team_name],_xlfn.XLOOKUP(Table1[[#This Row],[TeamFavoriteID]],Table2[team_id_pfr],Table2[team_name],"Even"))</f>
        <v>Green Bay Packers</v>
      </c>
      <c r="M2839">
        <v>-1</v>
      </c>
      <c r="N2839">
        <f>IF(Table1[[#This Row],[TeamFavorite]]=Table1[[#This Row],[TeamHome]],Table1[[#This Row],[ScoreAway]]-Table1[[#This Row],[ScoreHome]],Table1[[#This Row],[ScoreHome]]-Table1[[#This Row],[ScoreAway]])</f>
        <v>-13</v>
      </c>
      <c r="O2839">
        <f>IF(Table1[[#This Row],[SpreadActual]]&lt;Table1[[#This Row],[SpreadFavorite]],1,0)</f>
        <v>1</v>
      </c>
      <c r="P2839">
        <v>36</v>
      </c>
      <c r="Q2839" t="s">
        <v>82</v>
      </c>
      <c r="R2839" t="b">
        <v>0</v>
      </c>
      <c r="S2839">
        <v>35</v>
      </c>
      <c r="T2839">
        <v>16</v>
      </c>
      <c r="U2839">
        <v>54</v>
      </c>
    </row>
    <row r="2840" spans="1:22" x14ac:dyDescent="0.2">
      <c r="A2840" s="1">
        <v>29520</v>
      </c>
      <c r="B2840">
        <v>1980</v>
      </c>
      <c r="C2840">
        <f>_xlfn.MAXIFS(Table1[ScheduleWeekWritten],Table1[ScheduleSeason],Table1[[#This Row],[ScheduleSeason]])</f>
        <v>16</v>
      </c>
      <c r="D2840">
        <v>8</v>
      </c>
      <c r="E2840" cm="1">
        <f t="array" ref="E2840">_xlfn.XLOOKUP(Table1[[#This Row],[ScheduleWeekWritten]],Table3[Game],100+Table3[Increase],Table1[[#This Row],[ScheduleWeekWritten]])</f>
        <v>8</v>
      </c>
      <c r="F2840" t="b">
        <v>0</v>
      </c>
      <c r="G2840" t="s">
        <v>23</v>
      </c>
      <c r="H2840">
        <v>23</v>
      </c>
      <c r="I2840">
        <v>3</v>
      </c>
      <c r="J2840" t="s">
        <v>101</v>
      </c>
      <c r="K2840" t="s">
        <v>25</v>
      </c>
      <c r="L2840" t="str">
        <f>_xlfn.XLOOKUP(Table1[[#This Row],[TeamFavoriteID]],Table2[team_id],Table2[team_name],_xlfn.XLOOKUP(Table1[[#This Row],[TeamFavoriteID]],Table2[team_id_pfr],Table2[team_name],"Even"))</f>
        <v>Houston Oilers</v>
      </c>
      <c r="M2840">
        <v>-6</v>
      </c>
      <c r="N2840">
        <f>IF(Table1[[#This Row],[TeamFavorite]]=Table1[[#This Row],[TeamHome]],Table1[[#This Row],[ScoreAway]]-Table1[[#This Row],[ScoreHome]],Table1[[#This Row],[ScoreHome]]-Table1[[#This Row],[ScoreAway]])</f>
        <v>-20</v>
      </c>
      <c r="O2840">
        <f>IF(Table1[[#This Row],[SpreadActual]]&lt;Table1[[#This Row],[SpreadFavorite]],1,0)</f>
        <v>1</v>
      </c>
      <c r="P2840">
        <v>35</v>
      </c>
      <c r="Q2840" t="s">
        <v>102</v>
      </c>
      <c r="R2840" t="b">
        <v>0</v>
      </c>
      <c r="S2840">
        <v>72</v>
      </c>
      <c r="T2840">
        <v>0</v>
      </c>
      <c r="V2840" t="s">
        <v>103</v>
      </c>
    </row>
    <row r="2841" spans="1:22" x14ac:dyDescent="0.2">
      <c r="A2841" s="1">
        <v>29520</v>
      </c>
      <c r="B2841">
        <v>1980</v>
      </c>
      <c r="C2841">
        <f>_xlfn.MAXIFS(Table1[ScheduleWeekWritten],Table1[ScheduleSeason],Table1[[#This Row],[ScheduleSeason]])</f>
        <v>16</v>
      </c>
      <c r="D2841">
        <v>8</v>
      </c>
      <c r="E2841" cm="1">
        <f t="array" ref="E2841">_xlfn.XLOOKUP(Table1[[#This Row],[ScheduleWeekWritten]],Table3[Game],100+Table3[Increase],Table1[[#This Row],[ScheduleWeekWritten]])</f>
        <v>8</v>
      </c>
      <c r="F2841" t="b">
        <v>0</v>
      </c>
      <c r="G2841" t="s">
        <v>42</v>
      </c>
      <c r="H2841">
        <v>20</v>
      </c>
      <c r="I2841">
        <v>17</v>
      </c>
      <c r="J2841" t="s">
        <v>45</v>
      </c>
      <c r="K2841" t="s">
        <v>75</v>
      </c>
      <c r="L2841" t="str">
        <f>_xlfn.XLOOKUP(Table1[[#This Row],[TeamFavoriteID]],Table2[team_id],Table2[team_name],_xlfn.XLOOKUP(Table1[[#This Row],[TeamFavoriteID]],Table2[team_id_pfr],Table2[team_name],"Even"))</f>
        <v>Kansas City Chiefs</v>
      </c>
      <c r="M2841">
        <v>-3</v>
      </c>
      <c r="N2841">
        <f>IF(Table1[[#This Row],[TeamFavorite]]=Table1[[#This Row],[TeamHome]],Table1[[#This Row],[ScoreAway]]-Table1[[#This Row],[ScoreHome]],Table1[[#This Row],[ScoreHome]]-Table1[[#This Row],[ScoreAway]])</f>
        <v>-3</v>
      </c>
      <c r="O2841">
        <f>IF(Table1[[#This Row],[SpreadActual]]&lt;Table1[[#This Row],[SpreadFavorite]],1,0)</f>
        <v>0</v>
      </c>
      <c r="P2841">
        <v>40</v>
      </c>
      <c r="Q2841" t="s">
        <v>117</v>
      </c>
      <c r="R2841" t="b">
        <v>0</v>
      </c>
      <c r="S2841">
        <v>37</v>
      </c>
      <c r="T2841">
        <v>10</v>
      </c>
      <c r="U2841">
        <v>63</v>
      </c>
    </row>
    <row r="2842" spans="1:22" x14ac:dyDescent="0.2">
      <c r="A2842" s="1">
        <v>29520</v>
      </c>
      <c r="B2842">
        <v>1980</v>
      </c>
      <c r="C2842">
        <f>_xlfn.MAXIFS(Table1[ScheduleWeekWritten],Table1[ScheduleSeason],Table1[[#This Row],[ScheduleSeason]])</f>
        <v>16</v>
      </c>
      <c r="D2842">
        <v>8</v>
      </c>
      <c r="E2842" cm="1">
        <f t="array" ref="E2842">_xlfn.XLOOKUP(Table1[[#This Row],[ScheduleWeekWritten]],Table3[Game],100+Table3[Increase],Table1[[#This Row],[ScheduleWeekWritten]])</f>
        <v>8</v>
      </c>
      <c r="F2842" t="b">
        <v>0</v>
      </c>
      <c r="G2842" t="s">
        <v>50</v>
      </c>
      <c r="H2842">
        <v>9</v>
      </c>
      <c r="I2842">
        <v>14</v>
      </c>
      <c r="J2842" t="s">
        <v>24</v>
      </c>
      <c r="K2842" t="s">
        <v>88</v>
      </c>
      <c r="L2842" t="str">
        <f>_xlfn.XLOOKUP(Table1[[#This Row],[TeamFavoriteID]],Table2[team_id],Table2[team_name],_xlfn.XLOOKUP(Table1[[#This Row],[TeamFavoriteID]],Table2[team_id_pfr],Table2[team_name],"Even"))</f>
        <v>Denver Broncos</v>
      </c>
      <c r="M2842">
        <v>-6</v>
      </c>
      <c r="N2842">
        <f>IF(Table1[[#This Row],[TeamFavorite]]=Table1[[#This Row],[TeamHome]],Table1[[#This Row],[ScoreAway]]-Table1[[#This Row],[ScoreHome]],Table1[[#This Row],[ScoreHome]]-Table1[[#This Row],[ScoreAway]])</f>
        <v>-5</v>
      </c>
      <c r="O2842">
        <f>IF(Table1[[#This Row],[SpreadActual]]&lt;Table1[[#This Row],[SpreadFavorite]],1,0)</f>
        <v>0</v>
      </c>
      <c r="P2842">
        <v>40</v>
      </c>
      <c r="Q2842" t="s">
        <v>126</v>
      </c>
      <c r="R2842" t="b">
        <v>0</v>
      </c>
      <c r="S2842">
        <v>47</v>
      </c>
      <c r="T2842">
        <v>30</v>
      </c>
      <c r="U2842">
        <v>62</v>
      </c>
    </row>
    <row r="2843" spans="1:22" x14ac:dyDescent="0.2">
      <c r="A2843" s="1">
        <v>29520</v>
      </c>
      <c r="B2843">
        <v>1980</v>
      </c>
      <c r="C2843">
        <f>_xlfn.MAXIFS(Table1[ScheduleWeekWritten],Table1[ScheduleSeason],Table1[[#This Row],[ScheduleSeason]])</f>
        <v>16</v>
      </c>
      <c r="D2843">
        <v>8</v>
      </c>
      <c r="E2843" cm="1">
        <f t="array" ref="E2843">_xlfn.XLOOKUP(Table1[[#This Row],[ScheduleWeekWritten]],Table3[Game],100+Table3[Increase],Table1[[#This Row],[ScheduleWeekWritten]])</f>
        <v>8</v>
      </c>
      <c r="F2843" t="b">
        <v>0</v>
      </c>
      <c r="G2843" t="s">
        <v>20</v>
      </c>
      <c r="H2843">
        <v>33</v>
      </c>
      <c r="I2843">
        <v>14</v>
      </c>
      <c r="J2843" t="s">
        <v>128</v>
      </c>
      <c r="K2843" t="s">
        <v>21</v>
      </c>
      <c r="L2843" t="str">
        <f>_xlfn.XLOOKUP(Table1[[#This Row],[TeamFavoriteID]],Table2[team_id],Table2[team_name],_xlfn.XLOOKUP(Table1[[#This Row],[TeamFavoriteID]],Table2[team_id_pfr],Table2[team_name],"Even"))</f>
        <v>Las Vegas Raiders</v>
      </c>
      <c r="M2843">
        <v>-4</v>
      </c>
      <c r="N2843">
        <f>IF(Table1[[#This Row],[TeamFavorite]]=Table1[[#This Row],[TeamHome]],Table1[[#This Row],[ScoreAway]]-Table1[[#This Row],[ScoreHome]],Table1[[#This Row],[ScoreHome]]-Table1[[#This Row],[ScoreAway]])</f>
        <v>19</v>
      </c>
      <c r="O2843">
        <f>IF(Table1[[#This Row],[SpreadActual]]&lt;Table1[[#This Row],[SpreadFavorite]],1,0)</f>
        <v>0</v>
      </c>
      <c r="P2843">
        <v>44</v>
      </c>
      <c r="Q2843" t="s">
        <v>76</v>
      </c>
      <c r="R2843" t="b">
        <v>0</v>
      </c>
      <c r="S2843">
        <v>57</v>
      </c>
      <c r="T2843">
        <v>7</v>
      </c>
      <c r="U2843">
        <v>82</v>
      </c>
    </row>
    <row r="2844" spans="1:22" x14ac:dyDescent="0.2">
      <c r="A2844" s="1">
        <v>29520</v>
      </c>
      <c r="B2844">
        <v>1980</v>
      </c>
      <c r="C2844">
        <f>_xlfn.MAXIFS(Table1[ScheduleWeekWritten],Table1[ScheduleSeason],Table1[[#This Row],[ScheduleSeason]])</f>
        <v>16</v>
      </c>
      <c r="D2844">
        <v>8</v>
      </c>
      <c r="E2844" cm="1">
        <f t="array" ref="E2844">_xlfn.XLOOKUP(Table1[[#This Row],[ScheduleWeekWritten]],Table3[Game],100+Table3[Increase],Table1[[#This Row],[ScheduleWeekWritten]])</f>
        <v>8</v>
      </c>
      <c r="F2844" t="b">
        <v>0</v>
      </c>
      <c r="G2844" t="s">
        <v>58</v>
      </c>
      <c r="H2844">
        <v>17</v>
      </c>
      <c r="I2844">
        <v>14</v>
      </c>
      <c r="J2844" t="s">
        <v>46</v>
      </c>
      <c r="K2844" t="s">
        <v>77</v>
      </c>
      <c r="L2844" t="str">
        <f>_xlfn.XLOOKUP(Table1[[#This Row],[TeamFavoriteID]],Table2[team_id],Table2[team_name],_xlfn.XLOOKUP(Table1[[#This Row],[TeamFavoriteID]],Table2[team_id_pfr],Table2[team_name],"Even"))</f>
        <v>Philadelphia Eagles</v>
      </c>
      <c r="M2844">
        <v>-7</v>
      </c>
      <c r="N2844">
        <f>IF(Table1[[#This Row],[TeamFavorite]]=Table1[[#This Row],[TeamHome]],Table1[[#This Row],[ScoreAway]]-Table1[[#This Row],[ScoreHome]],Table1[[#This Row],[ScoreHome]]-Table1[[#This Row],[ScoreAway]])</f>
        <v>-3</v>
      </c>
      <c r="O2844">
        <f>IF(Table1[[#This Row],[SpreadActual]]&lt;Table1[[#This Row],[SpreadFavorite]],1,0)</f>
        <v>0</v>
      </c>
      <c r="P2844">
        <v>34</v>
      </c>
      <c r="Q2844" t="s">
        <v>112</v>
      </c>
      <c r="R2844" t="b">
        <v>0</v>
      </c>
      <c r="S2844">
        <v>45</v>
      </c>
      <c r="T2844">
        <v>21</v>
      </c>
      <c r="U2844">
        <v>60</v>
      </c>
    </row>
    <row r="2845" spans="1:22" x14ac:dyDescent="0.2">
      <c r="A2845" s="1">
        <v>29520</v>
      </c>
      <c r="B2845">
        <v>1980</v>
      </c>
      <c r="C2845">
        <f>_xlfn.MAXIFS(Table1[ScheduleWeekWritten],Table1[ScheduleSeason],Table1[[#This Row],[ScheduleSeason]])</f>
        <v>16</v>
      </c>
      <c r="D2845">
        <v>8</v>
      </c>
      <c r="E2845" cm="1">
        <f t="array" ref="E2845">_xlfn.XLOOKUP(Table1[[#This Row],[ScheduleWeekWritten]],Table3[Game],100+Table3[Increase],Table1[[#This Row],[ScheduleWeekWritten]])</f>
        <v>8</v>
      </c>
      <c r="F2845" t="b">
        <v>0</v>
      </c>
      <c r="G2845" t="s">
        <v>53</v>
      </c>
      <c r="H2845">
        <v>23</v>
      </c>
      <c r="I2845">
        <v>24</v>
      </c>
      <c r="J2845" t="s">
        <v>127</v>
      </c>
      <c r="K2845" t="s">
        <v>133</v>
      </c>
      <c r="L2845" t="str">
        <f>_xlfn.XLOOKUP(Table1[[#This Row],[TeamFavoriteID]],Table2[team_id],Table2[team_name],_xlfn.XLOOKUP(Table1[[#This Row],[TeamFavoriteID]],Table2[team_id_pfr],Table2[team_name],"Even"))</f>
        <v>Tampa Bay Buccaneers</v>
      </c>
      <c r="M2845">
        <v>-2</v>
      </c>
      <c r="N2845">
        <f>IF(Table1[[#This Row],[TeamFavorite]]=Table1[[#This Row],[TeamHome]],Table1[[#This Row],[ScoreAway]]-Table1[[#This Row],[ScoreHome]],Table1[[#This Row],[ScoreHome]]-Table1[[#This Row],[ScoreAway]])</f>
        <v>-1</v>
      </c>
      <c r="O2845">
        <f>IF(Table1[[#This Row],[SpreadActual]]&lt;Table1[[#This Row],[SpreadFavorite]],1,0)</f>
        <v>0</v>
      </c>
      <c r="P2845">
        <v>45</v>
      </c>
      <c r="Q2845" t="s">
        <v>118</v>
      </c>
      <c r="R2845" t="b">
        <v>0</v>
      </c>
      <c r="S2845">
        <v>56</v>
      </c>
      <c r="T2845">
        <v>11</v>
      </c>
      <c r="U2845">
        <v>72</v>
      </c>
    </row>
    <row r="2846" spans="1:22" x14ac:dyDescent="0.2">
      <c r="A2846" s="1">
        <v>29520</v>
      </c>
      <c r="B2846">
        <v>1980</v>
      </c>
      <c r="C2846">
        <f>_xlfn.MAXIFS(Table1[ScheduleWeekWritten],Table1[ScheduleSeason],Table1[[#This Row],[ScheduleSeason]])</f>
        <v>16</v>
      </c>
      <c r="D2846">
        <v>8</v>
      </c>
      <c r="E2846" cm="1">
        <f t="array" ref="E2846">_xlfn.XLOOKUP(Table1[[#This Row],[ScheduleWeekWritten]],Table3[Game],100+Table3[Increase],Table1[[#This Row],[ScheduleWeekWritten]])</f>
        <v>8</v>
      </c>
      <c r="F2846" t="b">
        <v>0</v>
      </c>
      <c r="G2846" t="s">
        <v>61</v>
      </c>
      <c r="H2846">
        <v>22</v>
      </c>
      <c r="I2846">
        <v>14</v>
      </c>
      <c r="J2846" t="s">
        <v>95</v>
      </c>
      <c r="K2846" t="s">
        <v>85</v>
      </c>
      <c r="L2846" t="str">
        <f>_xlfn.XLOOKUP(Table1[[#This Row],[TeamFavoriteID]],Table2[team_id],Table2[team_name],_xlfn.XLOOKUP(Table1[[#This Row],[TeamFavoriteID]],Table2[team_id_pfr],Table2[team_name],"Even"))</f>
        <v>Washington Commanders</v>
      </c>
      <c r="M2846">
        <v>-10</v>
      </c>
      <c r="N2846">
        <f>IF(Table1[[#This Row],[TeamFavorite]]=Table1[[#This Row],[TeamHome]],Table1[[#This Row],[ScoreAway]]-Table1[[#This Row],[ScoreHome]],Table1[[#This Row],[ScoreHome]]-Table1[[#This Row],[ScoreAway]])</f>
        <v>8</v>
      </c>
      <c r="O2846">
        <f>IF(Table1[[#This Row],[SpreadActual]]&lt;Table1[[#This Row],[SpreadFavorite]],1,0)</f>
        <v>0</v>
      </c>
      <c r="P2846">
        <v>38</v>
      </c>
      <c r="Q2846" t="s">
        <v>64</v>
      </c>
      <c r="R2846" t="b">
        <v>0</v>
      </c>
      <c r="S2846">
        <v>49</v>
      </c>
      <c r="T2846">
        <v>21</v>
      </c>
      <c r="U2846">
        <v>43</v>
      </c>
    </row>
    <row r="2847" spans="1:22" x14ac:dyDescent="0.2">
      <c r="A2847" s="1">
        <v>29521</v>
      </c>
      <c r="B2847">
        <v>1980</v>
      </c>
      <c r="C2847">
        <f>_xlfn.MAXIFS(Table1[ScheduleWeekWritten],Table1[ScheduleSeason],Table1[[#This Row],[ScheduleSeason]])</f>
        <v>16</v>
      </c>
      <c r="D2847">
        <v>8</v>
      </c>
      <c r="E2847" cm="1">
        <f t="array" ref="E2847">_xlfn.XLOOKUP(Table1[[#This Row],[ScheduleWeekWritten]],Table3[Game],100+Table3[Increase],Table1[[#This Row],[ScheduleWeekWritten]])</f>
        <v>8</v>
      </c>
      <c r="F2847" t="b">
        <v>0</v>
      </c>
      <c r="G2847" t="s">
        <v>31</v>
      </c>
      <c r="H2847">
        <v>17</v>
      </c>
      <c r="I2847">
        <v>14</v>
      </c>
      <c r="J2847" t="s">
        <v>19</v>
      </c>
      <c r="K2847" t="s">
        <v>32</v>
      </c>
      <c r="L2847" t="str">
        <f>_xlfn.XLOOKUP(Table1[[#This Row],[TeamFavoriteID]],Table2[team_id],Table2[team_name],_xlfn.XLOOKUP(Table1[[#This Row],[TeamFavoriteID]],Table2[team_id_pfr],Table2[team_name],"Even"))</f>
        <v>New York Jets</v>
      </c>
      <c r="M2847">
        <v>-1</v>
      </c>
      <c r="N2847">
        <f>IF(Table1[[#This Row],[TeamFavorite]]=Table1[[#This Row],[TeamHome]],Table1[[#This Row],[ScoreAway]]-Table1[[#This Row],[ScoreHome]],Table1[[#This Row],[ScoreHome]]-Table1[[#This Row],[ScoreAway]])</f>
        <v>-3</v>
      </c>
      <c r="O2847">
        <f>IF(Table1[[#This Row],[SpreadActual]]&lt;Table1[[#This Row],[SpreadFavorite]],1,0)</f>
        <v>1</v>
      </c>
      <c r="P2847">
        <v>37</v>
      </c>
      <c r="Q2847" t="s">
        <v>126</v>
      </c>
      <c r="R2847" t="b">
        <v>0</v>
      </c>
      <c r="S2847">
        <v>47</v>
      </c>
      <c r="T2847">
        <v>21</v>
      </c>
      <c r="U2847">
        <v>52</v>
      </c>
    </row>
    <row r="2848" spans="1:22" x14ac:dyDescent="0.2">
      <c r="A2848" s="1">
        <v>29527</v>
      </c>
      <c r="B2848">
        <v>1980</v>
      </c>
      <c r="C2848">
        <f>_xlfn.MAXIFS(Table1[ScheduleWeekWritten],Table1[ScheduleSeason],Table1[[#This Row],[ScheduleSeason]])</f>
        <v>16</v>
      </c>
      <c r="D2848">
        <v>9</v>
      </c>
      <c r="E2848" cm="1">
        <f t="array" ref="E2848">_xlfn.XLOOKUP(Table1[[#This Row],[ScheduleWeekWritten]],Table3[Game],100+Table3[Increase],Table1[[#This Row],[ScheduleWeekWritten]])</f>
        <v>9</v>
      </c>
      <c r="F2848" t="b">
        <v>0</v>
      </c>
      <c r="G2848" t="s">
        <v>28</v>
      </c>
      <c r="H2848">
        <v>14</v>
      </c>
      <c r="I2848">
        <v>30</v>
      </c>
      <c r="J2848" t="s">
        <v>38</v>
      </c>
      <c r="K2848" t="s">
        <v>43</v>
      </c>
      <c r="L2848" t="str">
        <f>_xlfn.XLOOKUP(Table1[[#This Row],[TeamFavoriteID]],Table2[team_id],Table2[team_name],_xlfn.XLOOKUP(Table1[[#This Row],[TeamFavoriteID]],Table2[team_id_pfr],Table2[team_name],"Even"))</f>
        <v>Buffalo Bills</v>
      </c>
      <c r="M2848">
        <v>-4</v>
      </c>
      <c r="N2848">
        <f>IF(Table1[[#This Row],[TeamFavorite]]=Table1[[#This Row],[TeamHome]],Table1[[#This Row],[ScoreAway]]-Table1[[#This Row],[ScoreHome]],Table1[[#This Row],[ScoreHome]]-Table1[[#This Row],[ScoreAway]])</f>
        <v>16</v>
      </c>
      <c r="O2848">
        <f>IF(Table1[[#This Row],[SpreadActual]]&lt;Table1[[#This Row],[SpreadFavorite]],1,0)</f>
        <v>0</v>
      </c>
      <c r="P2848">
        <v>41</v>
      </c>
      <c r="Q2848" t="s">
        <v>123</v>
      </c>
      <c r="R2848" t="b">
        <v>0</v>
      </c>
      <c r="S2848">
        <v>40</v>
      </c>
      <c r="T2848">
        <v>9</v>
      </c>
      <c r="U2848">
        <v>59</v>
      </c>
    </row>
    <row r="2849" spans="1:22" x14ac:dyDescent="0.2">
      <c r="A2849" s="1">
        <v>29527</v>
      </c>
      <c r="B2849">
        <v>1980</v>
      </c>
      <c r="C2849">
        <f>_xlfn.MAXIFS(Table1[ScheduleWeekWritten],Table1[ScheduleSeason],Table1[[#This Row],[ScheduleSeason]])</f>
        <v>16</v>
      </c>
      <c r="D2849">
        <v>9</v>
      </c>
      <c r="E2849" cm="1">
        <f t="array" ref="E2849">_xlfn.XLOOKUP(Table1[[#This Row],[ScheduleWeekWritten]],Table3[Game],100+Table3[Increase],Table1[[#This Row],[ScheduleWeekWritten]])</f>
        <v>9</v>
      </c>
      <c r="F2849" t="b">
        <v>0</v>
      </c>
      <c r="G2849" t="s">
        <v>101</v>
      </c>
      <c r="H2849">
        <v>14</v>
      </c>
      <c r="I2849">
        <v>31</v>
      </c>
      <c r="J2849" t="s">
        <v>27</v>
      </c>
      <c r="K2849" t="s">
        <v>29</v>
      </c>
      <c r="L2849" t="str">
        <f>_xlfn.XLOOKUP(Table1[[#This Row],[TeamFavoriteID]],Table2[team_id],Table2[team_name],_xlfn.XLOOKUP(Table1[[#This Row],[TeamFavoriteID]],Table2[team_id_pfr],Table2[team_name],"Even"))</f>
        <v>Los Angeles Chargers</v>
      </c>
      <c r="M2849">
        <v>-3</v>
      </c>
      <c r="N2849">
        <f>IF(Table1[[#This Row],[TeamFavorite]]=Table1[[#This Row],[TeamHome]],Table1[[#This Row],[ScoreAway]]-Table1[[#This Row],[ScoreHome]],Table1[[#This Row],[ScoreHome]]-Table1[[#This Row],[ScoreAway]])</f>
        <v>-17</v>
      </c>
      <c r="O2849">
        <f>IF(Table1[[#This Row],[SpreadActual]]&lt;Table1[[#This Row],[SpreadFavorite]],1,0)</f>
        <v>1</v>
      </c>
      <c r="P2849">
        <v>43</v>
      </c>
      <c r="Q2849" t="s">
        <v>111</v>
      </c>
      <c r="R2849" t="b">
        <v>0</v>
      </c>
      <c r="S2849">
        <v>42</v>
      </c>
      <c r="T2849">
        <v>6</v>
      </c>
      <c r="U2849">
        <v>58</v>
      </c>
    </row>
    <row r="2850" spans="1:22" x14ac:dyDescent="0.2">
      <c r="A2850" s="1">
        <v>29527</v>
      </c>
      <c r="B2850">
        <v>1980</v>
      </c>
      <c r="C2850">
        <f>_xlfn.MAXIFS(Table1[ScheduleWeekWritten],Table1[ScheduleSeason],Table1[[#This Row],[ScheduleSeason]])</f>
        <v>16</v>
      </c>
      <c r="D2850">
        <v>9</v>
      </c>
      <c r="E2850" cm="1">
        <f t="array" ref="E2850">_xlfn.XLOOKUP(Table1[[#This Row],[ScheduleWeekWritten]],Table3[Game],100+Table3[Increase],Table1[[#This Row],[ScheduleWeekWritten]])</f>
        <v>9</v>
      </c>
      <c r="F2850" t="b">
        <v>0</v>
      </c>
      <c r="G2850" t="s">
        <v>24</v>
      </c>
      <c r="H2850">
        <v>16</v>
      </c>
      <c r="I2850">
        <v>20</v>
      </c>
      <c r="J2850" t="s">
        <v>23</v>
      </c>
      <c r="K2850" t="s">
        <v>25</v>
      </c>
      <c r="L2850" t="str">
        <f>_xlfn.XLOOKUP(Table1[[#This Row],[TeamFavoriteID]],Table2[team_id],Table2[team_name],_xlfn.XLOOKUP(Table1[[#This Row],[TeamFavoriteID]],Table2[team_id_pfr],Table2[team_name],"Even"))</f>
        <v>Houston Oilers</v>
      </c>
      <c r="M2850">
        <v>-4</v>
      </c>
      <c r="N2850">
        <f>IF(Table1[[#This Row],[TeamFavorite]]=Table1[[#This Row],[TeamHome]],Table1[[#This Row],[ScoreAway]]-Table1[[#This Row],[ScoreHome]],Table1[[#This Row],[ScoreHome]]-Table1[[#This Row],[ScoreAway]])</f>
        <v>-4</v>
      </c>
      <c r="O2850">
        <f>IF(Table1[[#This Row],[SpreadActual]]&lt;Table1[[#This Row],[SpreadFavorite]],1,0)</f>
        <v>0</v>
      </c>
      <c r="P2850">
        <v>37</v>
      </c>
      <c r="Q2850" t="s">
        <v>71</v>
      </c>
      <c r="R2850" t="b">
        <v>0</v>
      </c>
      <c r="S2850">
        <v>54</v>
      </c>
      <c r="T2850">
        <v>11</v>
      </c>
      <c r="U2850">
        <v>21</v>
      </c>
    </row>
    <row r="2851" spans="1:22" x14ac:dyDescent="0.2">
      <c r="A2851" s="1">
        <v>29527</v>
      </c>
      <c r="B2851">
        <v>1980</v>
      </c>
      <c r="C2851">
        <f>_xlfn.MAXIFS(Table1[ScheduleWeekWritten],Table1[ScheduleSeason],Table1[[#This Row],[ScheduleSeason]])</f>
        <v>16</v>
      </c>
      <c r="D2851">
        <v>9</v>
      </c>
      <c r="E2851" cm="1">
        <f t="array" ref="E2851">_xlfn.XLOOKUP(Table1[[#This Row],[ScheduleWeekWritten]],Table3[Game],100+Table3[Increase],Table1[[#This Row],[ScheduleWeekWritten]])</f>
        <v>9</v>
      </c>
      <c r="F2851" t="b">
        <v>0</v>
      </c>
      <c r="G2851" t="s">
        <v>45</v>
      </c>
      <c r="H2851">
        <v>17</v>
      </c>
      <c r="I2851">
        <v>13</v>
      </c>
      <c r="J2851" t="s">
        <v>53</v>
      </c>
      <c r="K2851" t="s">
        <v>79</v>
      </c>
      <c r="L2851" t="str">
        <f>_xlfn.XLOOKUP(Table1[[#This Row],[TeamFavoriteID]],Table2[team_id],Table2[team_name],_xlfn.XLOOKUP(Table1[[#This Row],[TeamFavoriteID]],Table2[team_id_pfr],Table2[team_name],"Even"))</f>
        <v>Detroit Lions</v>
      </c>
      <c r="M2851">
        <v>-9</v>
      </c>
      <c r="N2851">
        <f>IF(Table1[[#This Row],[TeamFavorite]]=Table1[[#This Row],[TeamHome]],Table1[[#This Row],[ScoreAway]]-Table1[[#This Row],[ScoreHome]],Table1[[#This Row],[ScoreHome]]-Table1[[#This Row],[ScoreAway]])</f>
        <v>-4</v>
      </c>
      <c r="O2851">
        <f>IF(Table1[[#This Row],[SpreadActual]]&lt;Table1[[#This Row],[SpreadFavorite]],1,0)</f>
        <v>0</v>
      </c>
      <c r="P2851">
        <v>42</v>
      </c>
      <c r="Q2851" t="s">
        <v>125</v>
      </c>
      <c r="R2851" t="b">
        <v>0</v>
      </c>
      <c r="S2851">
        <v>72</v>
      </c>
      <c r="T2851">
        <v>0</v>
      </c>
      <c r="V2851" t="s">
        <v>103</v>
      </c>
    </row>
    <row r="2852" spans="1:22" x14ac:dyDescent="0.2">
      <c r="A2852" s="1">
        <v>29527</v>
      </c>
      <c r="B2852">
        <v>1980</v>
      </c>
      <c r="C2852">
        <f>_xlfn.MAXIFS(Table1[ScheduleWeekWritten],Table1[ScheduleSeason],Table1[[#This Row],[ScheduleSeason]])</f>
        <v>16</v>
      </c>
      <c r="D2852">
        <v>9</v>
      </c>
      <c r="E2852" cm="1">
        <f t="array" ref="E2852">_xlfn.XLOOKUP(Table1[[#This Row],[ScheduleWeekWritten]],Table3[Game],100+Table3[Increase],Table1[[#This Row],[ScheduleWeekWritten]])</f>
        <v>9</v>
      </c>
      <c r="F2852" t="b">
        <v>0</v>
      </c>
      <c r="G2852" t="s">
        <v>42</v>
      </c>
      <c r="H2852">
        <v>24</v>
      </c>
      <c r="I2852">
        <v>31</v>
      </c>
      <c r="J2852" t="s">
        <v>34</v>
      </c>
      <c r="K2852" t="s">
        <v>75</v>
      </c>
      <c r="L2852" t="str">
        <f>_xlfn.XLOOKUP(Table1[[#This Row],[TeamFavoriteID]],Table2[team_id],Table2[team_name],_xlfn.XLOOKUP(Table1[[#This Row],[TeamFavoriteID]],Table2[team_id_pfr],Table2[team_name],"Even"))</f>
        <v>Kansas City Chiefs</v>
      </c>
      <c r="M2852">
        <v>-1</v>
      </c>
      <c r="N2852">
        <f>IF(Table1[[#This Row],[TeamFavorite]]=Table1[[#This Row],[TeamHome]],Table1[[#This Row],[ScoreAway]]-Table1[[#This Row],[ScoreHome]],Table1[[#This Row],[ScoreHome]]-Table1[[#This Row],[ScoreAway]])</f>
        <v>7</v>
      </c>
      <c r="O2852">
        <f>IF(Table1[[#This Row],[SpreadActual]]&lt;Table1[[#This Row],[SpreadFavorite]],1,0)</f>
        <v>0</v>
      </c>
      <c r="P2852">
        <v>39</v>
      </c>
      <c r="Q2852" t="s">
        <v>117</v>
      </c>
      <c r="R2852" t="b">
        <v>0</v>
      </c>
      <c r="S2852">
        <v>51</v>
      </c>
      <c r="T2852">
        <v>10</v>
      </c>
      <c r="U2852">
        <v>52</v>
      </c>
    </row>
    <row r="2853" spans="1:22" x14ac:dyDescent="0.2">
      <c r="A2853" s="1">
        <v>29527</v>
      </c>
      <c r="B2853">
        <v>1980</v>
      </c>
      <c r="C2853">
        <f>_xlfn.MAXIFS(Table1[ScheduleWeekWritten],Table1[ScheduleSeason],Table1[[#This Row],[ScheduleSeason]])</f>
        <v>16</v>
      </c>
      <c r="D2853">
        <v>9</v>
      </c>
      <c r="E2853" cm="1">
        <f t="array" ref="E2853">_xlfn.XLOOKUP(Table1[[#This Row],[ScheduleWeekWritten]],Table3[Game],100+Table3[Increase],Table1[[#This Row],[ScheduleWeekWritten]])</f>
        <v>9</v>
      </c>
      <c r="F2853" t="b">
        <v>0</v>
      </c>
      <c r="G2853" t="s">
        <v>39</v>
      </c>
      <c r="H2853">
        <v>45</v>
      </c>
      <c r="I2853">
        <v>31</v>
      </c>
      <c r="J2853" t="s">
        <v>95</v>
      </c>
      <c r="K2853" t="s">
        <v>40</v>
      </c>
      <c r="L2853" t="str">
        <f>_xlfn.XLOOKUP(Table1[[#This Row],[TeamFavoriteID]],Table2[team_id],Table2[team_name],_xlfn.XLOOKUP(Table1[[#This Row],[TeamFavoriteID]],Table2[team_id_pfr],Table2[team_name],"Even"))</f>
        <v>Los Angeles Rams</v>
      </c>
      <c r="M2853">
        <v>-14</v>
      </c>
      <c r="N2853">
        <f>IF(Table1[[#This Row],[TeamFavorite]]=Table1[[#This Row],[TeamHome]],Table1[[#This Row],[ScoreAway]]-Table1[[#This Row],[ScoreHome]],Table1[[#This Row],[ScoreHome]]-Table1[[#This Row],[ScoreAway]])</f>
        <v>-14</v>
      </c>
      <c r="O2853">
        <f>IF(Table1[[#This Row],[SpreadActual]]&lt;Table1[[#This Row],[SpreadFavorite]],1,0)</f>
        <v>0</v>
      </c>
      <c r="P2853">
        <v>45</v>
      </c>
      <c r="Q2853" t="s">
        <v>135</v>
      </c>
      <c r="R2853" t="b">
        <v>0</v>
      </c>
      <c r="S2853">
        <v>65</v>
      </c>
      <c r="T2853">
        <v>7</v>
      </c>
      <c r="U2853">
        <v>48</v>
      </c>
    </row>
    <row r="2854" spans="1:22" x14ac:dyDescent="0.2">
      <c r="A2854" s="1">
        <v>29527</v>
      </c>
      <c r="B2854">
        <v>1980</v>
      </c>
      <c r="C2854">
        <f>_xlfn.MAXIFS(Table1[ScheduleWeekWritten],Table1[ScheduleSeason],Table1[[#This Row],[ScheduleSeason]])</f>
        <v>16</v>
      </c>
      <c r="D2854">
        <v>9</v>
      </c>
      <c r="E2854" cm="1">
        <f t="array" ref="E2854">_xlfn.XLOOKUP(Table1[[#This Row],[ScheduleWeekWritten]],Table3[Game],100+Table3[Increase],Table1[[#This Row],[ScheduleWeekWritten]])</f>
        <v>9</v>
      </c>
      <c r="F2854" t="b">
        <v>0</v>
      </c>
      <c r="G2854" t="s">
        <v>115</v>
      </c>
      <c r="H2854">
        <v>34</v>
      </c>
      <c r="I2854">
        <v>21</v>
      </c>
      <c r="J2854" t="s">
        <v>31</v>
      </c>
      <c r="K2854" t="s">
        <v>70</v>
      </c>
      <c r="L2854" t="str">
        <f>_xlfn.XLOOKUP(Table1[[#This Row],[TeamFavoriteID]],Table2[team_id],Table2[team_name],_xlfn.XLOOKUP(Table1[[#This Row],[TeamFavoriteID]],Table2[team_id_pfr],Table2[team_name],"Even"))</f>
        <v>Boston Patriots</v>
      </c>
      <c r="M2854">
        <v>-9</v>
      </c>
      <c r="N2854">
        <f>IF(Table1[[#This Row],[TeamFavorite]]=Table1[[#This Row],[TeamHome]],Table1[[#This Row],[ScoreAway]]-Table1[[#This Row],[ScoreHome]],Table1[[#This Row],[ScoreHome]]-Table1[[#This Row],[ScoreAway]])</f>
        <v>13</v>
      </c>
      <c r="O2854">
        <f>IF(Table1[[#This Row],[SpreadActual]]&lt;Table1[[#This Row],[SpreadFavorite]],1,0)</f>
        <v>0</v>
      </c>
      <c r="P2854">
        <v>43</v>
      </c>
      <c r="Q2854" t="s">
        <v>116</v>
      </c>
      <c r="R2854" t="b">
        <v>0</v>
      </c>
      <c r="S2854">
        <v>40</v>
      </c>
      <c r="T2854">
        <v>15</v>
      </c>
      <c r="U2854">
        <v>46</v>
      </c>
    </row>
    <row r="2855" spans="1:22" x14ac:dyDescent="0.2">
      <c r="A2855" s="1">
        <v>29527</v>
      </c>
      <c r="B2855">
        <v>1980</v>
      </c>
      <c r="C2855">
        <f>_xlfn.MAXIFS(Table1[ScheduleWeekWritten],Table1[ScheduleSeason],Table1[[#This Row],[ScheduleSeason]])</f>
        <v>16</v>
      </c>
      <c r="D2855">
        <v>9</v>
      </c>
      <c r="E2855" cm="1">
        <f t="array" ref="E2855">_xlfn.XLOOKUP(Table1[[#This Row],[ScheduleWeekWritten]],Table3[Game],100+Table3[Increase],Table1[[#This Row],[ScheduleWeekWritten]])</f>
        <v>9</v>
      </c>
      <c r="F2855" t="b">
        <v>0</v>
      </c>
      <c r="G2855" t="s">
        <v>20</v>
      </c>
      <c r="H2855">
        <v>16</v>
      </c>
      <c r="I2855">
        <v>10</v>
      </c>
      <c r="J2855" t="s">
        <v>19</v>
      </c>
      <c r="K2855" t="s">
        <v>21</v>
      </c>
      <c r="L2855" t="str">
        <f>_xlfn.XLOOKUP(Table1[[#This Row],[TeamFavoriteID]],Table2[team_id],Table2[team_name],_xlfn.XLOOKUP(Table1[[#This Row],[TeamFavoriteID]],Table2[team_id_pfr],Table2[team_name],"Even"))</f>
        <v>Las Vegas Raiders</v>
      </c>
      <c r="M2855">
        <v>-7</v>
      </c>
      <c r="N2855">
        <f>IF(Table1[[#This Row],[TeamFavorite]]=Table1[[#This Row],[TeamHome]],Table1[[#This Row],[ScoreAway]]-Table1[[#This Row],[ScoreHome]],Table1[[#This Row],[ScoreHome]]-Table1[[#This Row],[ScoreAway]])</f>
        <v>6</v>
      </c>
      <c r="O2855">
        <f>IF(Table1[[#This Row],[SpreadActual]]&lt;Table1[[#This Row],[SpreadFavorite]],1,0)</f>
        <v>0</v>
      </c>
      <c r="P2855">
        <v>42</v>
      </c>
      <c r="Q2855" t="s">
        <v>76</v>
      </c>
      <c r="R2855" t="b">
        <v>0</v>
      </c>
      <c r="S2855">
        <v>58</v>
      </c>
      <c r="T2855">
        <v>6</v>
      </c>
      <c r="U2855">
        <v>56</v>
      </c>
    </row>
    <row r="2856" spans="1:22" x14ac:dyDescent="0.2">
      <c r="A2856" s="1">
        <v>29527</v>
      </c>
      <c r="B2856">
        <v>1980</v>
      </c>
      <c r="C2856">
        <f>_xlfn.MAXIFS(Table1[ScheduleWeekWritten],Table1[ScheduleSeason],Table1[[#This Row],[ScheduleSeason]])</f>
        <v>16</v>
      </c>
      <c r="D2856">
        <v>9</v>
      </c>
      <c r="E2856" cm="1">
        <f t="array" ref="E2856">_xlfn.XLOOKUP(Table1[[#This Row],[ScheduleWeekWritten]],Table3[Game],100+Table3[Increase],Table1[[#This Row],[ScheduleWeekWritten]])</f>
        <v>9</v>
      </c>
      <c r="F2856" t="b">
        <v>0</v>
      </c>
      <c r="G2856" t="s">
        <v>49</v>
      </c>
      <c r="H2856">
        <v>22</v>
      </c>
      <c r="I2856">
        <v>20</v>
      </c>
      <c r="J2856" t="s">
        <v>33</v>
      </c>
      <c r="K2856" t="s">
        <v>51</v>
      </c>
      <c r="L2856" t="str">
        <f>_xlfn.XLOOKUP(Table1[[#This Row],[TeamFavoriteID]],Table2[team_id],Table2[team_name],_xlfn.XLOOKUP(Table1[[#This Row],[TeamFavoriteID]],Table2[team_id_pfr],Table2[team_name],"Even"))</f>
        <v>Pittsburgh Steelers</v>
      </c>
      <c r="M2856">
        <v>-13</v>
      </c>
      <c r="N2856">
        <f>IF(Table1[[#This Row],[TeamFavorite]]=Table1[[#This Row],[TeamHome]],Table1[[#This Row],[ScoreAway]]-Table1[[#This Row],[ScoreHome]],Table1[[#This Row],[ScoreHome]]-Table1[[#This Row],[ScoreAway]])</f>
        <v>-2</v>
      </c>
      <c r="O2856">
        <f>IF(Table1[[#This Row],[SpreadActual]]&lt;Table1[[#This Row],[SpreadFavorite]],1,0)</f>
        <v>0</v>
      </c>
      <c r="P2856">
        <v>41</v>
      </c>
      <c r="Q2856" t="s">
        <v>113</v>
      </c>
      <c r="R2856" t="b">
        <v>0</v>
      </c>
      <c r="S2856">
        <v>40</v>
      </c>
      <c r="T2856">
        <v>6</v>
      </c>
      <c r="U2856">
        <v>58</v>
      </c>
    </row>
    <row r="2857" spans="1:22" x14ac:dyDescent="0.2">
      <c r="A2857" s="1">
        <v>29527</v>
      </c>
      <c r="B2857">
        <v>1980</v>
      </c>
      <c r="C2857">
        <f>_xlfn.MAXIFS(Table1[ScheduleWeekWritten],Table1[ScheduleSeason],Table1[[#This Row],[ScheduleSeason]])</f>
        <v>16</v>
      </c>
      <c r="D2857">
        <v>9</v>
      </c>
      <c r="E2857" cm="1">
        <f t="array" ref="E2857">_xlfn.XLOOKUP(Table1[[#This Row],[ScheduleWeekWritten]],Table3[Game],100+Table3[Increase],Table1[[#This Row],[ScheduleWeekWritten]])</f>
        <v>9</v>
      </c>
      <c r="F2857" t="b">
        <v>0</v>
      </c>
      <c r="G2857" t="s">
        <v>128</v>
      </c>
      <c r="H2857">
        <v>20</v>
      </c>
      <c r="I2857">
        <v>27</v>
      </c>
      <c r="J2857" t="s">
        <v>58</v>
      </c>
      <c r="K2857" t="s">
        <v>77</v>
      </c>
      <c r="L2857" t="str">
        <f>_xlfn.XLOOKUP(Table1[[#This Row],[TeamFavoriteID]],Table2[team_id],Table2[team_name],_xlfn.XLOOKUP(Table1[[#This Row],[TeamFavoriteID]],Table2[team_id_pfr],Table2[team_name],"Even"))</f>
        <v>Philadelphia Eagles</v>
      </c>
      <c r="M2857">
        <v>-2</v>
      </c>
      <c r="N2857">
        <f>IF(Table1[[#This Row],[TeamFavorite]]=Table1[[#This Row],[TeamHome]],Table1[[#This Row],[ScoreAway]]-Table1[[#This Row],[ScoreHome]],Table1[[#This Row],[ScoreHome]]-Table1[[#This Row],[ScoreAway]])</f>
        <v>-7</v>
      </c>
      <c r="O2857">
        <f>IF(Table1[[#This Row],[SpreadActual]]&lt;Table1[[#This Row],[SpreadFavorite]],1,0)</f>
        <v>1</v>
      </c>
      <c r="P2857">
        <v>38</v>
      </c>
      <c r="Q2857" t="s">
        <v>129</v>
      </c>
      <c r="R2857" t="b">
        <v>0</v>
      </c>
      <c r="S2857">
        <v>72</v>
      </c>
      <c r="T2857">
        <v>0</v>
      </c>
      <c r="V2857" t="s">
        <v>103</v>
      </c>
    </row>
    <row r="2858" spans="1:22" x14ac:dyDescent="0.2">
      <c r="A2858" s="1">
        <v>29527</v>
      </c>
      <c r="B2858">
        <v>1980</v>
      </c>
      <c r="C2858">
        <f>_xlfn.MAXIFS(Table1[ScheduleWeekWritten],Table1[ScheduleSeason],Table1[[#This Row],[ScheduleSeason]])</f>
        <v>16</v>
      </c>
      <c r="D2858">
        <v>9</v>
      </c>
      <c r="E2858" cm="1">
        <f t="array" ref="E2858">_xlfn.XLOOKUP(Table1[[#This Row],[ScheduleWeekWritten]],Table3[Game],100+Table3[Increase],Table1[[#This Row],[ScheduleWeekWritten]])</f>
        <v>9</v>
      </c>
      <c r="F2858" t="b">
        <v>0</v>
      </c>
      <c r="G2858" t="s">
        <v>57</v>
      </c>
      <c r="H2858">
        <v>24</v>
      </c>
      <c r="I2858">
        <v>27</v>
      </c>
      <c r="J2858" t="s">
        <v>67</v>
      </c>
      <c r="K2858" t="s">
        <v>68</v>
      </c>
      <c r="L2858" t="str">
        <f>_xlfn.XLOOKUP(Table1[[#This Row],[TeamFavoriteID]],Table2[team_id],Table2[team_name],_xlfn.XLOOKUP(Table1[[#This Row],[TeamFavoriteID]],Table2[team_id_pfr],Table2[team_name],"Even"))</f>
        <v>Dallas Cowboys</v>
      </c>
      <c r="M2858">
        <v>-5</v>
      </c>
      <c r="N2858">
        <f>IF(Table1[[#This Row],[TeamFavorite]]=Table1[[#This Row],[TeamHome]],Table1[[#This Row],[ScoreAway]]-Table1[[#This Row],[ScoreHome]],Table1[[#This Row],[ScoreHome]]-Table1[[#This Row],[ScoreAway]])</f>
        <v>-3</v>
      </c>
      <c r="O2858">
        <f>IF(Table1[[#This Row],[SpreadActual]]&lt;Table1[[#This Row],[SpreadFavorite]],1,0)</f>
        <v>0</v>
      </c>
      <c r="P2858">
        <v>42</v>
      </c>
      <c r="Q2858" t="s">
        <v>60</v>
      </c>
      <c r="R2858" t="b">
        <v>0</v>
      </c>
      <c r="S2858">
        <v>49</v>
      </c>
      <c r="T2858">
        <v>12</v>
      </c>
      <c r="U2858">
        <v>59</v>
      </c>
    </row>
    <row r="2859" spans="1:22" x14ac:dyDescent="0.2">
      <c r="A2859" s="1">
        <v>29527</v>
      </c>
      <c r="B2859">
        <v>1980</v>
      </c>
      <c r="C2859">
        <f>_xlfn.MAXIFS(Table1[ScheduleWeekWritten],Table1[ScheduleSeason],Table1[[#This Row],[ScheduleSeason]])</f>
        <v>16</v>
      </c>
      <c r="D2859">
        <v>9</v>
      </c>
      <c r="E2859" cm="1">
        <f t="array" ref="E2859">_xlfn.XLOOKUP(Table1[[#This Row],[ScheduleWeekWritten]],Table3[Game],100+Table3[Increase],Table1[[#This Row],[ScheduleWeekWritten]])</f>
        <v>9</v>
      </c>
      <c r="F2859" t="b">
        <v>0</v>
      </c>
      <c r="G2859" t="s">
        <v>127</v>
      </c>
      <c r="H2859">
        <v>30</v>
      </c>
      <c r="I2859">
        <v>13</v>
      </c>
      <c r="J2859" t="s">
        <v>50</v>
      </c>
      <c r="K2859" t="s">
        <v>133</v>
      </c>
      <c r="L2859" t="str">
        <f>_xlfn.XLOOKUP(Table1[[#This Row],[TeamFavoriteID]],Table2[team_id],Table2[team_name],_xlfn.XLOOKUP(Table1[[#This Row],[TeamFavoriteID]],Table2[team_id_pfr],Table2[team_name],"Even"))</f>
        <v>Tampa Bay Buccaneers</v>
      </c>
      <c r="M2859">
        <v>-7</v>
      </c>
      <c r="N2859">
        <f>IF(Table1[[#This Row],[TeamFavorite]]=Table1[[#This Row],[TeamHome]],Table1[[#This Row],[ScoreAway]]-Table1[[#This Row],[ScoreHome]],Table1[[#This Row],[ScoreHome]]-Table1[[#This Row],[ScoreAway]])</f>
        <v>-17</v>
      </c>
      <c r="O2859">
        <f>IF(Table1[[#This Row],[SpreadActual]]&lt;Table1[[#This Row],[SpreadFavorite]],1,0)</f>
        <v>1</v>
      </c>
      <c r="P2859">
        <v>39</v>
      </c>
      <c r="Q2859" t="s">
        <v>130</v>
      </c>
      <c r="R2859" t="b">
        <v>0</v>
      </c>
      <c r="S2859">
        <v>67</v>
      </c>
      <c r="T2859">
        <v>8</v>
      </c>
      <c r="U2859">
        <v>70</v>
      </c>
    </row>
    <row r="2860" spans="1:22" x14ac:dyDescent="0.2">
      <c r="A2860" s="1">
        <v>29527</v>
      </c>
      <c r="B2860">
        <v>1980</v>
      </c>
      <c r="C2860">
        <f>_xlfn.MAXIFS(Table1[ScheduleWeekWritten],Table1[ScheduleSeason],Table1[[#This Row],[ScheduleSeason]])</f>
        <v>16</v>
      </c>
      <c r="D2860">
        <v>9</v>
      </c>
      <c r="E2860" cm="1">
        <f t="array" ref="E2860">_xlfn.XLOOKUP(Table1[[#This Row],[ScheduleWeekWritten]],Table3[Game],100+Table3[Increase],Table1[[#This Row],[ScheduleWeekWritten]])</f>
        <v>9</v>
      </c>
      <c r="F2860" t="b">
        <v>0</v>
      </c>
      <c r="G2860" t="s">
        <v>61</v>
      </c>
      <c r="H2860">
        <v>14</v>
      </c>
      <c r="I2860">
        <v>39</v>
      </c>
      <c r="J2860" t="s">
        <v>54</v>
      </c>
      <c r="K2860" t="s">
        <v>85</v>
      </c>
      <c r="L2860" t="str">
        <f>_xlfn.XLOOKUP(Table1[[#This Row],[TeamFavoriteID]],Table2[team_id],Table2[team_name],_xlfn.XLOOKUP(Table1[[#This Row],[TeamFavoriteID]],Table2[team_id_pfr],Table2[team_name],"Even"))</f>
        <v>Washington Commanders</v>
      </c>
      <c r="M2860">
        <v>-9</v>
      </c>
      <c r="N2860">
        <f>IF(Table1[[#This Row],[TeamFavorite]]=Table1[[#This Row],[TeamHome]],Table1[[#This Row],[ScoreAway]]-Table1[[#This Row],[ScoreHome]],Table1[[#This Row],[ScoreHome]]-Table1[[#This Row],[ScoreAway]])</f>
        <v>-25</v>
      </c>
      <c r="O2860">
        <f>IF(Table1[[#This Row],[SpreadActual]]&lt;Table1[[#This Row],[SpreadFavorite]],1,0)</f>
        <v>1</v>
      </c>
      <c r="P2860">
        <v>33</v>
      </c>
      <c r="Q2860" t="s">
        <v>64</v>
      </c>
      <c r="R2860" t="b">
        <v>0</v>
      </c>
      <c r="S2860">
        <v>50</v>
      </c>
      <c r="T2860">
        <v>15</v>
      </c>
      <c r="U2860">
        <v>45</v>
      </c>
    </row>
    <row r="2861" spans="1:22" x14ac:dyDescent="0.2">
      <c r="A2861" s="1">
        <v>29528</v>
      </c>
      <c r="B2861">
        <v>1980</v>
      </c>
      <c r="C2861">
        <f>_xlfn.MAXIFS(Table1[ScheduleWeekWritten],Table1[ScheduleSeason],Table1[[#This Row],[ScheduleSeason]])</f>
        <v>16</v>
      </c>
      <c r="D2861">
        <v>9</v>
      </c>
      <c r="E2861" cm="1">
        <f t="array" ref="E2861">_xlfn.XLOOKUP(Table1[[#This Row],[ScheduleWeekWritten]],Table3[Game],100+Table3[Increase],Table1[[#This Row],[ScheduleWeekWritten]])</f>
        <v>9</v>
      </c>
      <c r="F2861" t="b">
        <v>0</v>
      </c>
      <c r="G2861" t="s">
        <v>62</v>
      </c>
      <c r="H2861">
        <v>27</v>
      </c>
      <c r="I2861">
        <v>21</v>
      </c>
      <c r="J2861" t="s">
        <v>46</v>
      </c>
      <c r="K2861" t="s">
        <v>63</v>
      </c>
      <c r="L2861" t="str">
        <f>_xlfn.XLOOKUP(Table1[[#This Row],[TeamFavoriteID]],Table2[team_id],Table2[team_name],_xlfn.XLOOKUP(Table1[[#This Row],[TeamFavoriteID]],Table2[team_id_pfr],Table2[team_name],"Even"))</f>
        <v>Cleveland Browns</v>
      </c>
      <c r="M2861">
        <v>-5</v>
      </c>
      <c r="N2861">
        <f>IF(Table1[[#This Row],[TeamFavorite]]=Table1[[#This Row],[TeamHome]],Table1[[#This Row],[ScoreAway]]-Table1[[#This Row],[ScoreHome]],Table1[[#This Row],[ScoreHome]]-Table1[[#This Row],[ScoreAway]])</f>
        <v>-6</v>
      </c>
      <c r="O2861">
        <f>IF(Table1[[#This Row],[SpreadActual]]&lt;Table1[[#This Row],[SpreadFavorite]],1,0)</f>
        <v>1</v>
      </c>
      <c r="P2861">
        <v>40</v>
      </c>
      <c r="Q2861" t="s">
        <v>66</v>
      </c>
      <c r="R2861" t="b">
        <v>0</v>
      </c>
      <c r="S2861">
        <v>48</v>
      </c>
      <c r="T2861">
        <v>15</v>
      </c>
      <c r="U2861">
        <v>44</v>
      </c>
    </row>
    <row r="2862" spans="1:22" x14ac:dyDescent="0.2">
      <c r="A2862" s="1">
        <v>29534</v>
      </c>
      <c r="B2862">
        <v>1980</v>
      </c>
      <c r="C2862">
        <f>_xlfn.MAXIFS(Table1[ScheduleWeekWritten],Table1[ScheduleSeason],Table1[[#This Row],[ScheduleSeason]])</f>
        <v>16</v>
      </c>
      <c r="D2862">
        <v>10</v>
      </c>
      <c r="E2862" cm="1">
        <f t="array" ref="E2862">_xlfn.XLOOKUP(Table1[[#This Row],[ScheduleWeekWritten]],Table3[Game],100+Table3[Increase],Table1[[#This Row],[ScheduleWeekWritten]])</f>
        <v>10</v>
      </c>
      <c r="F2862" t="b">
        <v>0</v>
      </c>
      <c r="G2862" t="s">
        <v>34</v>
      </c>
      <c r="H2862">
        <v>27</v>
      </c>
      <c r="I2862">
        <v>28</v>
      </c>
      <c r="J2862" t="s">
        <v>62</v>
      </c>
      <c r="K2862" t="s">
        <v>72</v>
      </c>
      <c r="L2862" t="str">
        <f>_xlfn.XLOOKUP(Table1[[#This Row],[TeamFavoriteID]],Table2[team_id],Table2[team_name],_xlfn.XLOOKUP(Table1[[#This Row],[TeamFavoriteID]],Table2[team_id_pfr],Table2[team_name],"Even"))</f>
        <v>Baltimore Colts</v>
      </c>
      <c r="M2862">
        <v>-4</v>
      </c>
      <c r="N2862">
        <f>IF(Table1[[#This Row],[TeamFavorite]]=Table1[[#This Row],[TeamHome]],Table1[[#This Row],[ScoreAway]]-Table1[[#This Row],[ScoreHome]],Table1[[#This Row],[ScoreHome]]-Table1[[#This Row],[ScoreAway]])</f>
        <v>1</v>
      </c>
      <c r="O2862">
        <f>IF(Table1[[#This Row],[SpreadActual]]&lt;Table1[[#This Row],[SpreadFavorite]],1,0)</f>
        <v>0</v>
      </c>
      <c r="P2862">
        <v>42</v>
      </c>
      <c r="Q2862" t="s">
        <v>80</v>
      </c>
      <c r="R2862" t="b">
        <v>0</v>
      </c>
      <c r="S2862">
        <v>52</v>
      </c>
      <c r="T2862">
        <v>6</v>
      </c>
      <c r="U2862">
        <v>66</v>
      </c>
    </row>
    <row r="2863" spans="1:22" x14ac:dyDescent="0.2">
      <c r="A2863" s="1">
        <v>29534</v>
      </c>
      <c r="B2863">
        <v>1980</v>
      </c>
      <c r="C2863">
        <f>_xlfn.MAXIFS(Table1[ScheduleWeekWritten],Table1[ScheduleSeason],Table1[[#This Row],[ScheduleSeason]])</f>
        <v>16</v>
      </c>
      <c r="D2863">
        <v>10</v>
      </c>
      <c r="E2863" cm="1">
        <f t="array" ref="E2863">_xlfn.XLOOKUP(Table1[[#This Row],[ScheduleWeekWritten]],Table3[Game],100+Table3[Increase],Table1[[#This Row],[ScheduleWeekWritten]])</f>
        <v>10</v>
      </c>
      <c r="F2863" t="b">
        <v>0</v>
      </c>
      <c r="G2863" t="s">
        <v>46</v>
      </c>
      <c r="H2863">
        <v>35</v>
      </c>
      <c r="I2863">
        <v>21</v>
      </c>
      <c r="J2863" t="s">
        <v>61</v>
      </c>
      <c r="K2863" t="s">
        <v>47</v>
      </c>
      <c r="L2863" t="str">
        <f>_xlfn.XLOOKUP(Table1[[#This Row],[TeamFavoriteID]],Table2[team_id],Table2[team_name],_xlfn.XLOOKUP(Table1[[#This Row],[TeamFavoriteID]],Table2[team_id_pfr],Table2[team_name],"Even"))</f>
        <v>Chicago Bears</v>
      </c>
      <c r="M2863">
        <v>-3</v>
      </c>
      <c r="N2863">
        <f>IF(Table1[[#This Row],[TeamFavorite]]=Table1[[#This Row],[TeamHome]],Table1[[#This Row],[ScoreAway]]-Table1[[#This Row],[ScoreHome]],Table1[[#This Row],[ScoreHome]]-Table1[[#This Row],[ScoreAway]])</f>
        <v>-14</v>
      </c>
      <c r="O2863">
        <f>IF(Table1[[#This Row],[SpreadActual]]&lt;Table1[[#This Row],[SpreadFavorite]],1,0)</f>
        <v>1</v>
      </c>
      <c r="P2863">
        <v>34</v>
      </c>
      <c r="Q2863" t="s">
        <v>114</v>
      </c>
      <c r="R2863" t="b">
        <v>0</v>
      </c>
      <c r="S2863">
        <v>58</v>
      </c>
      <c r="T2863">
        <v>15</v>
      </c>
      <c r="U2863">
        <v>52</v>
      </c>
    </row>
    <row r="2864" spans="1:22" x14ac:dyDescent="0.2">
      <c r="A2864" s="1">
        <v>29534</v>
      </c>
      <c r="B2864">
        <v>1980</v>
      </c>
      <c r="C2864">
        <f>_xlfn.MAXIFS(Table1[ScheduleWeekWritten],Table1[ScheduleSeason],Table1[[#This Row],[ScheduleSeason]])</f>
        <v>16</v>
      </c>
      <c r="D2864">
        <v>10</v>
      </c>
      <c r="E2864" cm="1">
        <f t="array" ref="E2864">_xlfn.XLOOKUP(Table1[[#This Row],[ScheduleWeekWritten]],Table3[Game],100+Table3[Increase],Table1[[#This Row],[ScheduleWeekWritten]])</f>
        <v>10</v>
      </c>
      <c r="F2864" t="b">
        <v>0</v>
      </c>
      <c r="G2864" t="s">
        <v>33</v>
      </c>
      <c r="H2864">
        <v>23</v>
      </c>
      <c r="I2864">
        <v>16</v>
      </c>
      <c r="J2864" t="s">
        <v>53</v>
      </c>
      <c r="K2864" t="s">
        <v>35</v>
      </c>
      <c r="L2864" t="str">
        <f>_xlfn.XLOOKUP(Table1[[#This Row],[TeamFavoriteID]],Table2[team_id],Table2[team_name],_xlfn.XLOOKUP(Table1[[#This Row],[TeamFavoriteID]],Table2[team_id_pfr],Table2[team_name],"Even"))</f>
        <v>Green Bay Packers</v>
      </c>
      <c r="M2864">
        <v>-3</v>
      </c>
      <c r="N2864">
        <f>IF(Table1[[#This Row],[TeamFavorite]]=Table1[[#This Row],[TeamHome]],Table1[[#This Row],[ScoreAway]]-Table1[[#This Row],[ScoreHome]],Table1[[#This Row],[ScoreHome]]-Table1[[#This Row],[ScoreAway]])</f>
        <v>-7</v>
      </c>
      <c r="O2864">
        <f>IF(Table1[[#This Row],[SpreadActual]]&lt;Table1[[#This Row],[SpreadFavorite]],1,0)</f>
        <v>1</v>
      </c>
      <c r="P2864">
        <v>42</v>
      </c>
      <c r="Q2864" t="s">
        <v>36</v>
      </c>
      <c r="R2864" t="b">
        <v>0</v>
      </c>
      <c r="S2864">
        <v>51</v>
      </c>
      <c r="T2864">
        <v>17</v>
      </c>
      <c r="U2864">
        <v>63</v>
      </c>
    </row>
    <row r="2865" spans="1:22" x14ac:dyDescent="0.2">
      <c r="A2865" s="1">
        <v>29534</v>
      </c>
      <c r="B2865">
        <v>1980</v>
      </c>
      <c r="C2865">
        <f>_xlfn.MAXIFS(Table1[ScheduleWeekWritten],Table1[ScheduleSeason],Table1[[#This Row],[ScheduleSeason]])</f>
        <v>16</v>
      </c>
      <c r="D2865">
        <v>10</v>
      </c>
      <c r="E2865" cm="1">
        <f t="array" ref="E2865">_xlfn.XLOOKUP(Table1[[#This Row],[ScheduleWeekWritten]],Table3[Game],100+Table3[Increase],Table1[[#This Row],[ScheduleWeekWritten]])</f>
        <v>10</v>
      </c>
      <c r="F2865" t="b">
        <v>0</v>
      </c>
      <c r="G2865" t="s">
        <v>39</v>
      </c>
      <c r="H2865">
        <v>14</v>
      </c>
      <c r="I2865">
        <v>35</v>
      </c>
      <c r="J2865" t="s">
        <v>19</v>
      </c>
      <c r="K2865" t="s">
        <v>40</v>
      </c>
      <c r="L2865" t="str">
        <f>_xlfn.XLOOKUP(Table1[[#This Row],[TeamFavoriteID]],Table2[team_id],Table2[team_name],_xlfn.XLOOKUP(Table1[[#This Row],[TeamFavoriteID]],Table2[team_id_pfr],Table2[team_name],"Even"))</f>
        <v>Los Angeles Rams</v>
      </c>
      <c r="M2865">
        <v>-11</v>
      </c>
      <c r="N2865">
        <f>IF(Table1[[#This Row],[TeamFavorite]]=Table1[[#This Row],[TeamHome]],Table1[[#This Row],[ScoreAway]]-Table1[[#This Row],[ScoreHome]],Table1[[#This Row],[ScoreHome]]-Table1[[#This Row],[ScoreAway]])</f>
        <v>21</v>
      </c>
      <c r="O2865">
        <f>IF(Table1[[#This Row],[SpreadActual]]&lt;Table1[[#This Row],[SpreadFavorite]],1,0)</f>
        <v>0</v>
      </c>
      <c r="P2865">
        <v>41</v>
      </c>
      <c r="Q2865" t="s">
        <v>135</v>
      </c>
      <c r="R2865" t="b">
        <v>0</v>
      </c>
      <c r="S2865">
        <v>59</v>
      </c>
      <c r="T2865">
        <v>6</v>
      </c>
      <c r="U2865">
        <v>82</v>
      </c>
    </row>
    <row r="2866" spans="1:22" x14ac:dyDescent="0.2">
      <c r="A2866" s="1">
        <v>29534</v>
      </c>
      <c r="B2866">
        <v>1980</v>
      </c>
      <c r="C2866">
        <f>_xlfn.MAXIFS(Table1[ScheduleWeekWritten],Table1[ScheduleSeason],Table1[[#This Row],[ScheduleSeason]])</f>
        <v>16</v>
      </c>
      <c r="D2866">
        <v>10</v>
      </c>
      <c r="E2866" cm="1">
        <f t="array" ref="E2866">_xlfn.XLOOKUP(Table1[[#This Row],[ScheduleWeekWritten]],Table3[Game],100+Table3[Increase],Table1[[#This Row],[ScheduleWeekWritten]])</f>
        <v>10</v>
      </c>
      <c r="F2866" t="b">
        <v>0</v>
      </c>
      <c r="G2866" t="s">
        <v>54</v>
      </c>
      <c r="H2866">
        <v>34</v>
      </c>
      <c r="I2866">
        <v>0</v>
      </c>
      <c r="J2866" t="s">
        <v>45</v>
      </c>
      <c r="K2866" t="s">
        <v>55</v>
      </c>
      <c r="L2866" t="str">
        <f>_xlfn.XLOOKUP(Table1[[#This Row],[TeamFavoriteID]],Table2[team_id],Table2[team_name],_xlfn.XLOOKUP(Table1[[#This Row],[TeamFavoriteID]],Table2[team_id_pfr],Table2[team_name],"Even"))</f>
        <v>Minnesota Vikings</v>
      </c>
      <c r="M2866">
        <v>-2</v>
      </c>
      <c r="N2866">
        <f>IF(Table1[[#This Row],[TeamFavorite]]=Table1[[#This Row],[TeamHome]],Table1[[#This Row],[ScoreAway]]-Table1[[#This Row],[ScoreHome]],Table1[[#This Row],[ScoreHome]]-Table1[[#This Row],[ScoreAway]])</f>
        <v>-34</v>
      </c>
      <c r="O2866">
        <f>IF(Table1[[#This Row],[SpreadActual]]&lt;Table1[[#This Row],[SpreadFavorite]],1,0)</f>
        <v>1</v>
      </c>
      <c r="P2866">
        <v>39</v>
      </c>
      <c r="Q2866" t="s">
        <v>73</v>
      </c>
      <c r="R2866" t="b">
        <v>0</v>
      </c>
      <c r="S2866">
        <v>45</v>
      </c>
      <c r="T2866">
        <v>15</v>
      </c>
      <c r="U2866">
        <v>64</v>
      </c>
    </row>
    <row r="2867" spans="1:22" x14ac:dyDescent="0.2">
      <c r="A2867" s="1">
        <v>29534</v>
      </c>
      <c r="B2867">
        <v>1980</v>
      </c>
      <c r="C2867">
        <f>_xlfn.MAXIFS(Table1[ScheduleWeekWritten],Table1[ScheduleSeason],Table1[[#This Row],[ScheduleSeason]])</f>
        <v>16</v>
      </c>
      <c r="D2867">
        <v>10</v>
      </c>
      <c r="E2867" cm="1">
        <f t="array" ref="E2867">_xlfn.XLOOKUP(Table1[[#This Row],[ScheduleWeekWritten]],Table3[Game],100+Table3[Increase],Table1[[#This Row],[ScheduleWeekWritten]])</f>
        <v>10</v>
      </c>
      <c r="F2867" t="b">
        <v>0</v>
      </c>
      <c r="G2867" t="s">
        <v>95</v>
      </c>
      <c r="H2867">
        <v>21</v>
      </c>
      <c r="I2867">
        <v>34</v>
      </c>
      <c r="J2867" t="s">
        <v>58</v>
      </c>
      <c r="K2867" t="s">
        <v>77</v>
      </c>
      <c r="L2867" t="str">
        <f>_xlfn.XLOOKUP(Table1[[#This Row],[TeamFavoriteID]],Table2[team_id],Table2[team_name],_xlfn.XLOOKUP(Table1[[#This Row],[TeamFavoriteID]],Table2[team_id_pfr],Table2[team_name],"Even"))</f>
        <v>Philadelphia Eagles</v>
      </c>
      <c r="M2867">
        <v>-9</v>
      </c>
      <c r="N2867">
        <f>IF(Table1[[#This Row],[TeamFavorite]]=Table1[[#This Row],[TeamHome]],Table1[[#This Row],[ScoreAway]]-Table1[[#This Row],[ScoreHome]],Table1[[#This Row],[ScoreHome]]-Table1[[#This Row],[ScoreAway]])</f>
        <v>-13</v>
      </c>
      <c r="O2867">
        <f>IF(Table1[[#This Row],[SpreadActual]]&lt;Table1[[#This Row],[SpreadFavorite]],1,0)</f>
        <v>1</v>
      </c>
      <c r="P2867">
        <v>43</v>
      </c>
      <c r="Q2867" t="s">
        <v>124</v>
      </c>
      <c r="R2867" t="b">
        <v>0</v>
      </c>
      <c r="S2867">
        <v>72</v>
      </c>
      <c r="T2867">
        <v>0</v>
      </c>
      <c r="V2867" t="s">
        <v>103</v>
      </c>
    </row>
    <row r="2868" spans="1:22" x14ac:dyDescent="0.2">
      <c r="A2868" s="1">
        <v>29534</v>
      </c>
      <c r="B2868">
        <v>1980</v>
      </c>
      <c r="C2868">
        <f>_xlfn.MAXIFS(Table1[ScheduleWeekWritten],Table1[ScheduleSeason],Table1[[#This Row],[ScheduleSeason]])</f>
        <v>16</v>
      </c>
      <c r="D2868">
        <v>10</v>
      </c>
      <c r="E2868" cm="1">
        <f t="array" ref="E2868">_xlfn.XLOOKUP(Table1[[#This Row],[ScheduleWeekWritten]],Table3[Game],100+Table3[Increase],Table1[[#This Row],[ScheduleWeekWritten]])</f>
        <v>10</v>
      </c>
      <c r="F2868" t="b">
        <v>0</v>
      </c>
      <c r="G2868" t="s">
        <v>50</v>
      </c>
      <c r="H2868">
        <v>38</v>
      </c>
      <c r="I2868">
        <v>35</v>
      </c>
      <c r="J2868" t="s">
        <v>67</v>
      </c>
      <c r="K2868" t="s">
        <v>68</v>
      </c>
      <c r="L2868" t="str">
        <f>_xlfn.XLOOKUP(Table1[[#This Row],[TeamFavoriteID]],Table2[team_id],Table2[team_name],_xlfn.XLOOKUP(Table1[[#This Row],[TeamFavoriteID]],Table2[team_id_pfr],Table2[team_name],"Even"))</f>
        <v>Dallas Cowboys</v>
      </c>
      <c r="M2868">
        <v>-10</v>
      </c>
      <c r="N2868">
        <f>IF(Table1[[#This Row],[TeamFavorite]]=Table1[[#This Row],[TeamHome]],Table1[[#This Row],[ScoreAway]]-Table1[[#This Row],[ScoreHome]],Table1[[#This Row],[ScoreHome]]-Table1[[#This Row],[ScoreAway]])</f>
        <v>3</v>
      </c>
      <c r="O2868">
        <f>IF(Table1[[#This Row],[SpreadActual]]&lt;Table1[[#This Row],[SpreadFavorite]],1,0)</f>
        <v>0</v>
      </c>
      <c r="P2868">
        <v>44</v>
      </c>
      <c r="Q2868" t="s">
        <v>126</v>
      </c>
      <c r="R2868" t="b">
        <v>0</v>
      </c>
      <c r="S2868">
        <v>44</v>
      </c>
      <c r="T2868">
        <v>12</v>
      </c>
      <c r="U2868">
        <v>66</v>
      </c>
    </row>
    <row r="2869" spans="1:22" x14ac:dyDescent="0.2">
      <c r="A2869" s="1">
        <v>29534</v>
      </c>
      <c r="B2869">
        <v>1980</v>
      </c>
      <c r="C2869">
        <f>_xlfn.MAXIFS(Table1[ScheduleWeekWritten],Table1[ScheduleSeason],Table1[[#This Row],[ScheduleSeason]])</f>
        <v>16</v>
      </c>
      <c r="D2869">
        <v>10</v>
      </c>
      <c r="E2869" cm="1">
        <f t="array" ref="E2869">_xlfn.XLOOKUP(Table1[[#This Row],[ScheduleWeekWritten]],Table3[Game],100+Table3[Increase],Table1[[#This Row],[ScheduleWeekWritten]])</f>
        <v>10</v>
      </c>
      <c r="F2869" t="b">
        <v>0</v>
      </c>
      <c r="G2869" t="s">
        <v>31</v>
      </c>
      <c r="H2869">
        <v>24</v>
      </c>
      <c r="I2869">
        <v>31</v>
      </c>
      <c r="J2869" t="s">
        <v>28</v>
      </c>
      <c r="K2869" t="s">
        <v>43</v>
      </c>
      <c r="L2869" t="str">
        <f>_xlfn.XLOOKUP(Table1[[#This Row],[TeamFavoriteID]],Table2[team_id],Table2[team_name],_xlfn.XLOOKUP(Table1[[#This Row],[TeamFavoriteID]],Table2[team_id_pfr],Table2[team_name],"Even"))</f>
        <v>Buffalo Bills</v>
      </c>
      <c r="M2869">
        <v>-4</v>
      </c>
      <c r="N2869">
        <f>IF(Table1[[#This Row],[TeamFavorite]]=Table1[[#This Row],[TeamHome]],Table1[[#This Row],[ScoreAway]]-Table1[[#This Row],[ScoreHome]],Table1[[#This Row],[ScoreHome]]-Table1[[#This Row],[ScoreAway]])</f>
        <v>-7</v>
      </c>
      <c r="O2869">
        <f>IF(Table1[[#This Row],[SpreadActual]]&lt;Table1[[#This Row],[SpreadFavorite]],1,0)</f>
        <v>1</v>
      </c>
      <c r="P2869">
        <v>38</v>
      </c>
      <c r="Q2869" t="s">
        <v>126</v>
      </c>
      <c r="R2869" t="b">
        <v>0</v>
      </c>
      <c r="S2869">
        <v>44</v>
      </c>
      <c r="T2869">
        <v>12</v>
      </c>
      <c r="U2869">
        <v>66</v>
      </c>
    </row>
    <row r="2870" spans="1:22" x14ac:dyDescent="0.2">
      <c r="A2870" s="1">
        <v>29534</v>
      </c>
      <c r="B2870">
        <v>1980</v>
      </c>
      <c r="C2870">
        <f>_xlfn.MAXIFS(Table1[ScheduleWeekWritten],Table1[ScheduleSeason],Table1[[#This Row],[ScheduleSeason]])</f>
        <v>16</v>
      </c>
      <c r="D2870">
        <v>10</v>
      </c>
      <c r="E2870" cm="1">
        <f t="array" ref="E2870">_xlfn.XLOOKUP(Table1[[#This Row],[ScheduleWeekWritten]],Table3[Game],100+Table3[Increase],Table1[[#This Row],[ScheduleWeekWritten]])</f>
        <v>10</v>
      </c>
      <c r="F2870" t="b">
        <v>0</v>
      </c>
      <c r="G2870" t="s">
        <v>20</v>
      </c>
      <c r="H2870">
        <v>28</v>
      </c>
      <c r="I2870">
        <v>17</v>
      </c>
      <c r="J2870" t="s">
        <v>101</v>
      </c>
      <c r="K2870" t="s">
        <v>21</v>
      </c>
      <c r="L2870" t="str">
        <f>_xlfn.XLOOKUP(Table1[[#This Row],[TeamFavoriteID]],Table2[team_id],Table2[team_name],_xlfn.XLOOKUP(Table1[[#This Row],[TeamFavoriteID]],Table2[team_id_pfr],Table2[team_name],"Even"))</f>
        <v>Las Vegas Raiders</v>
      </c>
      <c r="M2870">
        <v>-7</v>
      </c>
      <c r="N2870">
        <f>IF(Table1[[#This Row],[TeamFavorite]]=Table1[[#This Row],[TeamHome]],Table1[[#This Row],[ScoreAway]]-Table1[[#This Row],[ScoreHome]],Table1[[#This Row],[ScoreHome]]-Table1[[#This Row],[ScoreAway]])</f>
        <v>11</v>
      </c>
      <c r="O2870">
        <f>IF(Table1[[#This Row],[SpreadActual]]&lt;Table1[[#This Row],[SpreadFavorite]],1,0)</f>
        <v>0</v>
      </c>
      <c r="P2870">
        <v>42</v>
      </c>
      <c r="Q2870" t="s">
        <v>76</v>
      </c>
      <c r="R2870" t="b">
        <v>0</v>
      </c>
      <c r="S2870">
        <v>57</v>
      </c>
      <c r="T2870">
        <v>5</v>
      </c>
      <c r="U2870">
        <v>80</v>
      </c>
    </row>
    <row r="2871" spans="1:22" x14ac:dyDescent="0.2">
      <c r="A2871" s="1">
        <v>29534</v>
      </c>
      <c r="B2871">
        <v>1980</v>
      </c>
      <c r="C2871">
        <f>_xlfn.MAXIFS(Table1[ScheduleWeekWritten],Table1[ScheduleSeason],Table1[[#This Row],[ScheduleSeason]])</f>
        <v>16</v>
      </c>
      <c r="D2871">
        <v>10</v>
      </c>
      <c r="E2871" cm="1">
        <f t="array" ref="E2871">_xlfn.XLOOKUP(Table1[[#This Row],[ScheduleWeekWritten]],Table3[Game],100+Table3[Increase],Table1[[#This Row],[ScheduleWeekWritten]])</f>
        <v>10</v>
      </c>
      <c r="F2871" t="b">
        <v>0</v>
      </c>
      <c r="G2871" t="s">
        <v>27</v>
      </c>
      <c r="H2871">
        <v>13</v>
      </c>
      <c r="I2871">
        <v>20</v>
      </c>
      <c r="J2871" t="s">
        <v>24</v>
      </c>
      <c r="K2871" t="s">
        <v>29</v>
      </c>
      <c r="L2871" t="str">
        <f>_xlfn.XLOOKUP(Table1[[#This Row],[TeamFavoriteID]],Table2[team_id],Table2[team_name],_xlfn.XLOOKUP(Table1[[#This Row],[TeamFavoriteID]],Table2[team_id_pfr],Table2[team_name],"Even"))</f>
        <v>Los Angeles Chargers</v>
      </c>
      <c r="M2871">
        <v>-9</v>
      </c>
      <c r="N2871">
        <f>IF(Table1[[#This Row],[TeamFavorite]]=Table1[[#This Row],[TeamHome]],Table1[[#This Row],[ScoreAway]]-Table1[[#This Row],[ScoreHome]],Table1[[#This Row],[ScoreHome]]-Table1[[#This Row],[ScoreAway]])</f>
        <v>-7</v>
      </c>
      <c r="O2871">
        <f>IF(Table1[[#This Row],[SpreadActual]]&lt;Table1[[#This Row],[SpreadFavorite]],1,0)</f>
        <v>0</v>
      </c>
      <c r="P2871">
        <v>45</v>
      </c>
      <c r="Q2871" t="s">
        <v>94</v>
      </c>
      <c r="R2871" t="b">
        <v>0</v>
      </c>
      <c r="S2871">
        <v>61</v>
      </c>
      <c r="T2871">
        <v>6</v>
      </c>
      <c r="U2871">
        <v>86</v>
      </c>
    </row>
    <row r="2872" spans="1:22" x14ac:dyDescent="0.2">
      <c r="A2872" s="1">
        <v>29534</v>
      </c>
      <c r="B2872">
        <v>1980</v>
      </c>
      <c r="C2872">
        <f>_xlfn.MAXIFS(Table1[ScheduleWeekWritten],Table1[ScheduleSeason],Table1[[#This Row],[ScheduleSeason]])</f>
        <v>16</v>
      </c>
      <c r="D2872">
        <v>10</v>
      </c>
      <c r="E2872" cm="1">
        <f t="array" ref="E2872">_xlfn.XLOOKUP(Table1[[#This Row],[ScheduleWeekWritten]],Table3[Game],100+Table3[Increase],Table1[[#This Row],[ScheduleWeekWritten]])</f>
        <v>10</v>
      </c>
      <c r="F2872" t="b">
        <v>0</v>
      </c>
      <c r="G2872" t="s">
        <v>128</v>
      </c>
      <c r="H2872">
        <v>30</v>
      </c>
      <c r="I2872">
        <v>31</v>
      </c>
      <c r="J2872" t="s">
        <v>42</v>
      </c>
      <c r="K2872" t="s">
        <v>132</v>
      </c>
      <c r="L2872" t="str">
        <f>_xlfn.XLOOKUP(Table1[[#This Row],[TeamFavoriteID]],Table2[team_id],Table2[team_name],_xlfn.XLOOKUP(Table1[[#This Row],[TeamFavoriteID]],Table2[team_id_pfr],Table2[team_name],"Even"))</f>
        <v>Seattle Seahawks</v>
      </c>
      <c r="M2872">
        <v>-3</v>
      </c>
      <c r="N2872">
        <f>IF(Table1[[#This Row],[TeamFavorite]]=Table1[[#This Row],[TeamHome]],Table1[[#This Row],[ScoreAway]]-Table1[[#This Row],[ScoreHome]],Table1[[#This Row],[ScoreHome]]-Table1[[#This Row],[ScoreAway]])</f>
        <v>1</v>
      </c>
      <c r="O2872">
        <f>IF(Table1[[#This Row],[SpreadActual]]&lt;Table1[[#This Row],[SpreadFavorite]],1,0)</f>
        <v>0</v>
      </c>
      <c r="P2872">
        <v>40</v>
      </c>
      <c r="Q2872" t="s">
        <v>129</v>
      </c>
      <c r="R2872" t="b">
        <v>0</v>
      </c>
      <c r="S2872">
        <v>72</v>
      </c>
      <c r="T2872">
        <v>0</v>
      </c>
      <c r="V2872" t="s">
        <v>103</v>
      </c>
    </row>
    <row r="2873" spans="1:22" x14ac:dyDescent="0.2">
      <c r="A2873" s="1">
        <v>29534</v>
      </c>
      <c r="B2873">
        <v>1980</v>
      </c>
      <c r="C2873">
        <f>_xlfn.MAXIFS(Table1[ScheduleWeekWritten],Table1[ScheduleSeason],Table1[[#This Row],[ScheduleSeason]])</f>
        <v>16</v>
      </c>
      <c r="D2873">
        <v>10</v>
      </c>
      <c r="E2873" cm="1">
        <f t="array" ref="E2873">_xlfn.XLOOKUP(Table1[[#This Row],[ScheduleWeekWritten]],Table3[Game],100+Table3[Increase],Table1[[#This Row],[ScheduleWeekWritten]])</f>
        <v>10</v>
      </c>
      <c r="F2873" t="b">
        <v>0</v>
      </c>
      <c r="G2873" t="s">
        <v>57</v>
      </c>
      <c r="H2873">
        <v>27</v>
      </c>
      <c r="I2873">
        <v>33</v>
      </c>
      <c r="J2873" t="s">
        <v>38</v>
      </c>
      <c r="K2873" t="s">
        <v>109</v>
      </c>
      <c r="L2873" t="str">
        <f>_xlfn.XLOOKUP(Table1[[#This Row],[TeamFavoriteID]],Table2[team_id],Table2[team_name],_xlfn.XLOOKUP(Table1[[#This Row],[TeamFavoriteID]],Table2[team_id_pfr],Table2[team_name],"Even"))</f>
        <v>Atlanta Falcons</v>
      </c>
      <c r="M2873">
        <v>-1</v>
      </c>
      <c r="N2873">
        <f>IF(Table1[[#This Row],[TeamFavorite]]=Table1[[#This Row],[TeamHome]],Table1[[#This Row],[ScoreAway]]-Table1[[#This Row],[ScoreHome]],Table1[[#This Row],[ScoreHome]]-Table1[[#This Row],[ScoreAway]])</f>
        <v>-6</v>
      </c>
      <c r="O2873">
        <f>IF(Table1[[#This Row],[SpreadActual]]&lt;Table1[[#This Row],[SpreadFavorite]],1,0)</f>
        <v>1</v>
      </c>
      <c r="P2873">
        <v>43</v>
      </c>
      <c r="Q2873" t="s">
        <v>60</v>
      </c>
      <c r="R2873" t="b">
        <v>0</v>
      </c>
      <c r="S2873">
        <v>66</v>
      </c>
      <c r="T2873">
        <v>17</v>
      </c>
      <c r="U2873">
        <v>45</v>
      </c>
    </row>
    <row r="2874" spans="1:22" x14ac:dyDescent="0.2">
      <c r="A2874" s="1">
        <v>29534</v>
      </c>
      <c r="B2874">
        <v>1980</v>
      </c>
      <c r="C2874">
        <f>_xlfn.MAXIFS(Table1[ScheduleWeekWritten],Table1[ScheduleSeason],Table1[[#This Row],[ScheduleSeason]])</f>
        <v>16</v>
      </c>
      <c r="D2874">
        <v>10</v>
      </c>
      <c r="E2874" cm="1">
        <f t="array" ref="E2874">_xlfn.XLOOKUP(Table1[[#This Row],[ScheduleWeekWritten]],Table3[Game],100+Table3[Increase],Table1[[#This Row],[ScheduleWeekWritten]])</f>
        <v>10</v>
      </c>
      <c r="F2874" t="b">
        <v>0</v>
      </c>
      <c r="G2874" t="s">
        <v>127</v>
      </c>
      <c r="H2874">
        <v>21</v>
      </c>
      <c r="I2874">
        <v>24</v>
      </c>
      <c r="J2874" t="s">
        <v>49</v>
      </c>
      <c r="K2874" t="s">
        <v>51</v>
      </c>
      <c r="L2874" t="str">
        <f>_xlfn.XLOOKUP(Table1[[#This Row],[TeamFavoriteID]],Table2[team_id],Table2[team_name],_xlfn.XLOOKUP(Table1[[#This Row],[TeamFavoriteID]],Table2[team_id_pfr],Table2[team_name],"Even"))</f>
        <v>Pittsburgh Steelers</v>
      </c>
      <c r="M2874">
        <v>-7</v>
      </c>
      <c r="N2874">
        <f>IF(Table1[[#This Row],[TeamFavorite]]=Table1[[#This Row],[TeamHome]],Table1[[#This Row],[ScoreAway]]-Table1[[#This Row],[ScoreHome]],Table1[[#This Row],[ScoreHome]]-Table1[[#This Row],[ScoreAway]])</f>
        <v>-3</v>
      </c>
      <c r="O2874">
        <f>IF(Table1[[#This Row],[SpreadActual]]&lt;Table1[[#This Row],[SpreadFavorite]],1,0)</f>
        <v>0</v>
      </c>
      <c r="P2874">
        <v>43</v>
      </c>
      <c r="Q2874" t="s">
        <v>130</v>
      </c>
      <c r="R2874" t="b">
        <v>0</v>
      </c>
      <c r="S2874">
        <v>74</v>
      </c>
      <c r="T2874">
        <v>6</v>
      </c>
      <c r="U2874">
        <v>78</v>
      </c>
    </row>
    <row r="2875" spans="1:22" x14ac:dyDescent="0.2">
      <c r="A2875" s="1">
        <v>29535</v>
      </c>
      <c r="B2875">
        <v>1980</v>
      </c>
      <c r="C2875">
        <f>_xlfn.MAXIFS(Table1[ScheduleWeekWritten],Table1[ScheduleSeason],Table1[[#This Row],[ScheduleSeason]])</f>
        <v>16</v>
      </c>
      <c r="D2875">
        <v>10</v>
      </c>
      <c r="E2875" cm="1">
        <f t="array" ref="E2875">_xlfn.XLOOKUP(Table1[[#This Row],[ScheduleWeekWritten]],Table3[Game],100+Table3[Increase],Table1[[#This Row],[ScheduleWeekWritten]])</f>
        <v>10</v>
      </c>
      <c r="F2875" t="b">
        <v>0</v>
      </c>
      <c r="G2875" t="s">
        <v>23</v>
      </c>
      <c r="H2875">
        <v>38</v>
      </c>
      <c r="I2875">
        <v>34</v>
      </c>
      <c r="J2875" t="s">
        <v>115</v>
      </c>
      <c r="K2875" t="s">
        <v>25</v>
      </c>
      <c r="L2875" t="str">
        <f>_xlfn.XLOOKUP(Table1[[#This Row],[TeamFavoriteID]],Table2[team_id],Table2[team_name],_xlfn.XLOOKUP(Table1[[#This Row],[TeamFavoriteID]],Table2[team_id_pfr],Table2[team_name],"Even"))</f>
        <v>Houston Oilers</v>
      </c>
      <c r="M2875">
        <v>-3</v>
      </c>
      <c r="N2875">
        <f>IF(Table1[[#This Row],[TeamFavorite]]=Table1[[#This Row],[TeamHome]],Table1[[#This Row],[ScoreAway]]-Table1[[#This Row],[ScoreHome]],Table1[[#This Row],[ScoreHome]]-Table1[[#This Row],[ScoreAway]])</f>
        <v>-4</v>
      </c>
      <c r="O2875">
        <f>IF(Table1[[#This Row],[SpreadActual]]&lt;Table1[[#This Row],[SpreadFavorite]],1,0)</f>
        <v>1</v>
      </c>
      <c r="P2875">
        <v>43</v>
      </c>
      <c r="Q2875" t="s">
        <v>102</v>
      </c>
      <c r="R2875" t="b">
        <v>0</v>
      </c>
      <c r="S2875">
        <v>72</v>
      </c>
      <c r="T2875">
        <v>0</v>
      </c>
      <c r="V2875" t="s">
        <v>103</v>
      </c>
    </row>
    <row r="2876" spans="1:22" x14ac:dyDescent="0.2">
      <c r="A2876" s="1">
        <v>29541</v>
      </c>
      <c r="B2876">
        <v>1980</v>
      </c>
      <c r="C2876">
        <f>_xlfn.MAXIFS(Table1[ScheduleWeekWritten],Table1[ScheduleSeason],Table1[[#This Row],[ScheduleSeason]])</f>
        <v>16</v>
      </c>
      <c r="D2876">
        <v>11</v>
      </c>
      <c r="E2876" cm="1">
        <f t="array" ref="E2876">_xlfn.XLOOKUP(Table1[[#This Row],[ScheduleWeekWritten]],Table3[Game],100+Table3[Increase],Table1[[#This Row],[ScheduleWeekWritten]])</f>
        <v>11</v>
      </c>
      <c r="F2876" t="b">
        <v>0</v>
      </c>
      <c r="G2876" t="s">
        <v>38</v>
      </c>
      <c r="H2876">
        <v>31</v>
      </c>
      <c r="I2876">
        <v>13</v>
      </c>
      <c r="J2876" t="s">
        <v>95</v>
      </c>
      <c r="K2876" t="s">
        <v>109</v>
      </c>
      <c r="L2876" t="str">
        <f>_xlfn.XLOOKUP(Table1[[#This Row],[TeamFavoriteID]],Table2[team_id],Table2[team_name],_xlfn.XLOOKUP(Table1[[#This Row],[TeamFavoriteID]],Table2[team_id_pfr],Table2[team_name],"Even"))</f>
        <v>Atlanta Falcons</v>
      </c>
      <c r="M2876">
        <v>-12</v>
      </c>
      <c r="N2876">
        <f>IF(Table1[[#This Row],[TeamFavorite]]=Table1[[#This Row],[TeamHome]],Table1[[#This Row],[ScoreAway]]-Table1[[#This Row],[ScoreHome]],Table1[[#This Row],[ScoreHome]]-Table1[[#This Row],[ScoreAway]])</f>
        <v>-18</v>
      </c>
      <c r="O2876">
        <f>IF(Table1[[#This Row],[SpreadActual]]&lt;Table1[[#This Row],[SpreadFavorite]],1,0)</f>
        <v>1</v>
      </c>
      <c r="P2876">
        <v>46</v>
      </c>
      <c r="Q2876" t="s">
        <v>41</v>
      </c>
      <c r="R2876" t="b">
        <v>0</v>
      </c>
      <c r="S2876">
        <v>60</v>
      </c>
      <c r="T2876">
        <v>11</v>
      </c>
      <c r="U2876">
        <v>90</v>
      </c>
    </row>
    <row r="2877" spans="1:22" x14ac:dyDescent="0.2">
      <c r="A2877" s="1">
        <v>29541</v>
      </c>
      <c r="B2877">
        <v>1980</v>
      </c>
      <c r="C2877">
        <f>_xlfn.MAXIFS(Table1[ScheduleWeekWritten],Table1[ScheduleSeason],Table1[[#This Row],[ScheduleSeason]])</f>
        <v>16</v>
      </c>
      <c r="D2877">
        <v>11</v>
      </c>
      <c r="E2877" cm="1">
        <f t="array" ref="E2877">_xlfn.XLOOKUP(Table1[[#This Row],[ScheduleWeekWritten]],Table3[Game],100+Table3[Increase],Table1[[#This Row],[ScheduleWeekWritten]])</f>
        <v>11</v>
      </c>
      <c r="F2877" t="b">
        <v>0</v>
      </c>
      <c r="G2877" t="s">
        <v>46</v>
      </c>
      <c r="H2877">
        <v>6</v>
      </c>
      <c r="I2877">
        <v>10</v>
      </c>
      <c r="J2877" t="s">
        <v>23</v>
      </c>
      <c r="K2877" t="s">
        <v>25</v>
      </c>
      <c r="L2877" t="str">
        <f>_xlfn.XLOOKUP(Table1[[#This Row],[TeamFavoriteID]],Table2[team_id],Table2[team_name],_xlfn.XLOOKUP(Table1[[#This Row],[TeamFavoriteID]],Table2[team_id_pfr],Table2[team_name],"Even"))</f>
        <v>Houston Oilers</v>
      </c>
      <c r="M2877">
        <v>-3</v>
      </c>
      <c r="N2877">
        <f>IF(Table1[[#This Row],[TeamFavorite]]=Table1[[#This Row],[TeamHome]],Table1[[#This Row],[ScoreAway]]-Table1[[#This Row],[ScoreHome]],Table1[[#This Row],[ScoreHome]]-Table1[[#This Row],[ScoreAway]])</f>
        <v>-4</v>
      </c>
      <c r="O2877">
        <f>IF(Table1[[#This Row],[SpreadActual]]&lt;Table1[[#This Row],[SpreadFavorite]],1,0)</f>
        <v>1</v>
      </c>
      <c r="P2877">
        <v>35</v>
      </c>
      <c r="Q2877" t="s">
        <v>114</v>
      </c>
      <c r="R2877" t="b">
        <v>0</v>
      </c>
      <c r="S2877">
        <v>35</v>
      </c>
      <c r="T2877">
        <v>6</v>
      </c>
      <c r="U2877">
        <v>71</v>
      </c>
    </row>
    <row r="2878" spans="1:22" x14ac:dyDescent="0.2">
      <c r="A2878" s="1">
        <v>29541</v>
      </c>
      <c r="B2878">
        <v>1980</v>
      </c>
      <c r="C2878">
        <f>_xlfn.MAXIFS(Table1[ScheduleWeekWritten],Table1[ScheduleSeason],Table1[[#This Row],[ScheduleSeason]])</f>
        <v>16</v>
      </c>
      <c r="D2878">
        <v>11</v>
      </c>
      <c r="E2878" cm="1">
        <f t="array" ref="E2878">_xlfn.XLOOKUP(Table1[[#This Row],[ScheduleWeekWritten]],Table3[Game],100+Table3[Increase],Table1[[#This Row],[ScheduleWeekWritten]])</f>
        <v>11</v>
      </c>
      <c r="F2878" t="b">
        <v>0</v>
      </c>
      <c r="G2878" t="s">
        <v>101</v>
      </c>
      <c r="H2878">
        <v>0</v>
      </c>
      <c r="I2878">
        <v>14</v>
      </c>
      <c r="J2878" t="s">
        <v>28</v>
      </c>
      <c r="K2878" t="s">
        <v>43</v>
      </c>
      <c r="L2878" t="str">
        <f>_xlfn.XLOOKUP(Table1[[#This Row],[TeamFavoriteID]],Table2[team_id],Table2[team_name],_xlfn.XLOOKUP(Table1[[#This Row],[TeamFavoriteID]],Table2[team_id_pfr],Table2[team_name],"Even"))</f>
        <v>Buffalo Bills</v>
      </c>
      <c r="M2878">
        <v>-2</v>
      </c>
      <c r="N2878">
        <f>IF(Table1[[#This Row],[TeamFavorite]]=Table1[[#This Row],[TeamHome]],Table1[[#This Row],[ScoreAway]]-Table1[[#This Row],[ScoreHome]],Table1[[#This Row],[ScoreHome]]-Table1[[#This Row],[ScoreAway]])</f>
        <v>-14</v>
      </c>
      <c r="O2878">
        <f>IF(Table1[[#This Row],[SpreadActual]]&lt;Table1[[#This Row],[SpreadFavorite]],1,0)</f>
        <v>1</v>
      </c>
      <c r="P2878">
        <v>36</v>
      </c>
      <c r="Q2878" t="s">
        <v>111</v>
      </c>
      <c r="R2878" t="b">
        <v>0</v>
      </c>
      <c r="S2878">
        <v>34</v>
      </c>
      <c r="T2878">
        <v>11</v>
      </c>
      <c r="U2878">
        <v>86</v>
      </c>
    </row>
    <row r="2879" spans="1:22" x14ac:dyDescent="0.2">
      <c r="A2879" s="1">
        <v>29541</v>
      </c>
      <c r="B2879">
        <v>1980</v>
      </c>
      <c r="C2879">
        <f>_xlfn.MAXIFS(Table1[ScheduleWeekWritten],Table1[ScheduleSeason],Table1[[#This Row],[ScheduleSeason]])</f>
        <v>16</v>
      </c>
      <c r="D2879">
        <v>11</v>
      </c>
      <c r="E2879" cm="1">
        <f t="array" ref="E2879">_xlfn.XLOOKUP(Table1[[#This Row],[ScheduleWeekWritten]],Table3[Game],100+Table3[Increase],Table1[[#This Row],[ScheduleWeekWritten]])</f>
        <v>11</v>
      </c>
      <c r="F2879" t="b">
        <v>0</v>
      </c>
      <c r="G2879" t="s">
        <v>67</v>
      </c>
      <c r="H2879">
        <v>31</v>
      </c>
      <c r="I2879">
        <v>21</v>
      </c>
      <c r="J2879" t="s">
        <v>57</v>
      </c>
      <c r="K2879" t="s">
        <v>68</v>
      </c>
      <c r="L2879" t="str">
        <f>_xlfn.XLOOKUP(Table1[[#This Row],[TeamFavoriteID]],Table2[team_id],Table2[team_name],_xlfn.XLOOKUP(Table1[[#This Row],[TeamFavoriteID]],Table2[team_id_pfr],Table2[team_name],"Even"))</f>
        <v>Dallas Cowboys</v>
      </c>
      <c r="M2879">
        <v>-9</v>
      </c>
      <c r="N2879">
        <f>IF(Table1[[#This Row],[TeamFavorite]]=Table1[[#This Row],[TeamHome]],Table1[[#This Row],[ScoreAway]]-Table1[[#This Row],[ScoreHome]],Table1[[#This Row],[ScoreHome]]-Table1[[#This Row],[ScoreAway]])</f>
        <v>-10</v>
      </c>
      <c r="O2879">
        <f>IF(Table1[[#This Row],[SpreadActual]]&lt;Table1[[#This Row],[SpreadFavorite]],1,0)</f>
        <v>1</v>
      </c>
      <c r="P2879">
        <v>44</v>
      </c>
      <c r="Q2879" t="s">
        <v>119</v>
      </c>
      <c r="R2879" t="b">
        <v>0</v>
      </c>
      <c r="S2879">
        <v>44</v>
      </c>
      <c r="T2879">
        <v>18</v>
      </c>
      <c r="U2879">
        <v>82</v>
      </c>
    </row>
    <row r="2880" spans="1:22" x14ac:dyDescent="0.2">
      <c r="A2880" s="1">
        <v>29541</v>
      </c>
      <c r="B2880">
        <v>1980</v>
      </c>
      <c r="C2880">
        <f>_xlfn.MAXIFS(Table1[ScheduleWeekWritten],Table1[ScheduleSeason],Table1[[#This Row],[ScheduleSeason]])</f>
        <v>16</v>
      </c>
      <c r="D2880">
        <v>11</v>
      </c>
      <c r="E2880" cm="1">
        <f t="array" ref="E2880">_xlfn.XLOOKUP(Table1[[#This Row],[ScheduleWeekWritten]],Table3[Game],100+Table3[Increase],Table1[[#This Row],[ScheduleWeekWritten]])</f>
        <v>11</v>
      </c>
      <c r="F2880" t="b">
        <v>0</v>
      </c>
      <c r="G2880" t="s">
        <v>24</v>
      </c>
      <c r="H2880">
        <v>31</v>
      </c>
      <c r="I2880">
        <v>24</v>
      </c>
      <c r="J2880" t="s">
        <v>31</v>
      </c>
      <c r="K2880" t="s">
        <v>88</v>
      </c>
      <c r="L2880" t="str">
        <f>_xlfn.XLOOKUP(Table1[[#This Row],[TeamFavoriteID]],Table2[team_id],Table2[team_name],_xlfn.XLOOKUP(Table1[[#This Row],[TeamFavoriteID]],Table2[team_id_pfr],Table2[team_name],"Even"))</f>
        <v>Denver Broncos</v>
      </c>
      <c r="M2880">
        <v>-6</v>
      </c>
      <c r="N2880">
        <f>IF(Table1[[#This Row],[TeamFavorite]]=Table1[[#This Row],[TeamHome]],Table1[[#This Row],[ScoreAway]]-Table1[[#This Row],[ScoreHome]],Table1[[#This Row],[ScoreHome]]-Table1[[#This Row],[ScoreAway]])</f>
        <v>-7</v>
      </c>
      <c r="O2880">
        <f>IF(Table1[[#This Row],[SpreadActual]]&lt;Table1[[#This Row],[SpreadFavorite]],1,0)</f>
        <v>1</v>
      </c>
      <c r="P2880">
        <v>40</v>
      </c>
      <c r="Q2880" t="s">
        <v>71</v>
      </c>
      <c r="R2880" t="b">
        <v>0</v>
      </c>
      <c r="S2880">
        <v>24</v>
      </c>
      <c r="T2880">
        <v>5</v>
      </c>
      <c r="U2880">
        <v>75</v>
      </c>
    </row>
    <row r="2881" spans="1:22" x14ac:dyDescent="0.2">
      <c r="A2881" s="1">
        <v>29541</v>
      </c>
      <c r="B2881">
        <v>1980</v>
      </c>
      <c r="C2881">
        <f>_xlfn.MAXIFS(Table1[ScheduleWeekWritten],Table1[ScheduleSeason],Table1[[#This Row],[ScheduleSeason]])</f>
        <v>16</v>
      </c>
      <c r="D2881">
        <v>11</v>
      </c>
      <c r="E2881" cm="1">
        <f t="array" ref="E2881">_xlfn.XLOOKUP(Table1[[#This Row],[ScheduleWeekWritten]],Table3[Game],100+Table3[Increase],Table1[[#This Row],[ScheduleWeekWritten]])</f>
        <v>11</v>
      </c>
      <c r="F2881" t="b">
        <v>0</v>
      </c>
      <c r="G2881" t="s">
        <v>45</v>
      </c>
      <c r="H2881">
        <v>9</v>
      </c>
      <c r="I2881">
        <v>10</v>
      </c>
      <c r="J2881" t="s">
        <v>34</v>
      </c>
      <c r="K2881" t="s">
        <v>72</v>
      </c>
      <c r="L2881" t="str">
        <f>_xlfn.XLOOKUP(Table1[[#This Row],[TeamFavoriteID]],Table2[team_id],Table2[team_name],_xlfn.XLOOKUP(Table1[[#This Row],[TeamFavoriteID]],Table2[team_id_pfr],Table2[team_name],"Even"))</f>
        <v>Baltimore Colts</v>
      </c>
      <c r="M2881">
        <v>-2</v>
      </c>
      <c r="N2881">
        <f>IF(Table1[[#This Row],[TeamFavorite]]=Table1[[#This Row],[TeamHome]],Table1[[#This Row],[ScoreAway]]-Table1[[#This Row],[ScoreHome]],Table1[[#This Row],[ScoreHome]]-Table1[[#This Row],[ScoreAway]])</f>
        <v>-1</v>
      </c>
      <c r="O2881">
        <f>IF(Table1[[#This Row],[SpreadActual]]&lt;Table1[[#This Row],[SpreadFavorite]],1,0)</f>
        <v>0</v>
      </c>
      <c r="P2881">
        <v>41</v>
      </c>
      <c r="Q2881" t="s">
        <v>125</v>
      </c>
      <c r="R2881" t="b">
        <v>0</v>
      </c>
      <c r="S2881">
        <v>72</v>
      </c>
      <c r="T2881">
        <v>0</v>
      </c>
      <c r="V2881" t="s">
        <v>103</v>
      </c>
    </row>
    <row r="2882" spans="1:22" x14ac:dyDescent="0.2">
      <c r="A2882" s="1">
        <v>29541</v>
      </c>
      <c r="B2882">
        <v>1980</v>
      </c>
      <c r="C2882">
        <f>_xlfn.MAXIFS(Table1[ScheduleWeekWritten],Table1[ScheduleSeason],Table1[[#This Row],[ScheduleSeason]])</f>
        <v>16</v>
      </c>
      <c r="D2882">
        <v>11</v>
      </c>
      <c r="E2882" cm="1">
        <f t="array" ref="E2882">_xlfn.XLOOKUP(Table1[[#This Row],[ScheduleWeekWritten]],Table3[Game],100+Table3[Increase],Table1[[#This Row],[ScheduleWeekWritten]])</f>
        <v>11</v>
      </c>
      <c r="F2882" t="b">
        <v>0</v>
      </c>
      <c r="G2882" t="s">
        <v>19</v>
      </c>
      <c r="H2882">
        <v>17</v>
      </c>
      <c r="I2882">
        <v>13</v>
      </c>
      <c r="J2882" t="s">
        <v>53</v>
      </c>
      <c r="K2882" t="s">
        <v>91</v>
      </c>
      <c r="L2882" t="str">
        <f>_xlfn.XLOOKUP(Table1[[#This Row],[TeamFavoriteID]],Table2[team_id],Table2[team_name],_xlfn.XLOOKUP(Table1[[#This Row],[TeamFavoriteID]],Table2[team_id_pfr],Table2[team_name],"Even"))</f>
        <v>Miami Dolphins</v>
      </c>
      <c r="M2882">
        <v>-8</v>
      </c>
      <c r="N2882">
        <f>IF(Table1[[#This Row],[TeamFavorite]]=Table1[[#This Row],[TeamHome]],Table1[[#This Row],[ScoreAway]]-Table1[[#This Row],[ScoreHome]],Table1[[#This Row],[ScoreHome]]-Table1[[#This Row],[ScoreAway]])</f>
        <v>-4</v>
      </c>
      <c r="O2882">
        <f>IF(Table1[[#This Row],[SpreadActual]]&lt;Table1[[#This Row],[SpreadFavorite]],1,0)</f>
        <v>0</v>
      </c>
      <c r="P2882">
        <v>43</v>
      </c>
      <c r="Q2882" t="s">
        <v>22</v>
      </c>
      <c r="R2882" t="b">
        <v>0</v>
      </c>
      <c r="S2882">
        <v>77</v>
      </c>
      <c r="T2882">
        <v>9</v>
      </c>
      <c r="U2882">
        <v>90</v>
      </c>
    </row>
    <row r="2883" spans="1:22" x14ac:dyDescent="0.2">
      <c r="A2883" s="1">
        <v>29541</v>
      </c>
      <c r="B2883">
        <v>1980</v>
      </c>
      <c r="C2883">
        <f>_xlfn.MAXIFS(Table1[ScheduleWeekWritten],Table1[ScheduleSeason],Table1[[#This Row],[ScheduleSeason]])</f>
        <v>16</v>
      </c>
      <c r="D2883">
        <v>11</v>
      </c>
      <c r="E2883" cm="1">
        <f t="array" ref="E2883">_xlfn.XLOOKUP(Table1[[#This Row],[ScheduleWeekWritten]],Table3[Game],100+Table3[Increase],Table1[[#This Row],[ScheduleWeekWritten]])</f>
        <v>11</v>
      </c>
      <c r="F2883" t="b">
        <v>0</v>
      </c>
      <c r="G2883" t="s">
        <v>54</v>
      </c>
      <c r="H2883">
        <v>38</v>
      </c>
      <c r="I2883">
        <v>30</v>
      </c>
      <c r="J2883" t="s">
        <v>127</v>
      </c>
      <c r="K2883" t="s">
        <v>55</v>
      </c>
      <c r="L2883" t="str">
        <f>_xlfn.XLOOKUP(Table1[[#This Row],[TeamFavoriteID]],Table2[team_id],Table2[team_name],_xlfn.XLOOKUP(Table1[[#This Row],[TeamFavoriteID]],Table2[team_id_pfr],Table2[team_name],"Even"))</f>
        <v>Minnesota Vikings</v>
      </c>
      <c r="M2883">
        <v>-4</v>
      </c>
      <c r="N2883">
        <f>IF(Table1[[#This Row],[TeamFavorite]]=Table1[[#This Row],[TeamHome]],Table1[[#This Row],[ScoreAway]]-Table1[[#This Row],[ScoreHome]],Table1[[#This Row],[ScoreHome]]-Table1[[#This Row],[ScoreAway]])</f>
        <v>-8</v>
      </c>
      <c r="O2883">
        <f>IF(Table1[[#This Row],[SpreadActual]]&lt;Table1[[#This Row],[SpreadFavorite]],1,0)</f>
        <v>1</v>
      </c>
      <c r="P2883">
        <v>37</v>
      </c>
      <c r="Q2883" t="s">
        <v>73</v>
      </c>
      <c r="R2883" t="b">
        <v>0</v>
      </c>
      <c r="S2883">
        <v>35</v>
      </c>
      <c r="T2883">
        <v>7</v>
      </c>
      <c r="U2883">
        <v>64</v>
      </c>
    </row>
    <row r="2884" spans="1:22" x14ac:dyDescent="0.2">
      <c r="A2884" s="1">
        <v>29541</v>
      </c>
      <c r="B2884">
        <v>1980</v>
      </c>
      <c r="C2884">
        <f>_xlfn.MAXIFS(Table1[ScheduleWeekWritten],Table1[ScheduleSeason],Table1[[#This Row],[ScheduleSeason]])</f>
        <v>16</v>
      </c>
      <c r="D2884">
        <v>11</v>
      </c>
      <c r="E2884" cm="1">
        <f t="array" ref="E2884">_xlfn.XLOOKUP(Table1[[#This Row],[ScheduleWeekWritten]],Table3[Game],100+Table3[Increase],Table1[[#This Row],[ScheduleWeekWritten]])</f>
        <v>11</v>
      </c>
      <c r="F2884" t="b">
        <v>0</v>
      </c>
      <c r="G2884" t="s">
        <v>115</v>
      </c>
      <c r="H2884">
        <v>14</v>
      </c>
      <c r="I2884">
        <v>17</v>
      </c>
      <c r="J2884" t="s">
        <v>39</v>
      </c>
      <c r="K2884" t="s">
        <v>70</v>
      </c>
      <c r="L2884" t="str">
        <f>_xlfn.XLOOKUP(Table1[[#This Row],[TeamFavoriteID]],Table2[team_id],Table2[team_name],_xlfn.XLOOKUP(Table1[[#This Row],[TeamFavoriteID]],Table2[team_id_pfr],Table2[team_name],"Even"))</f>
        <v>Boston Patriots</v>
      </c>
      <c r="M2884">
        <v>-3</v>
      </c>
      <c r="N2884">
        <f>IF(Table1[[#This Row],[TeamFavorite]]=Table1[[#This Row],[TeamHome]],Table1[[#This Row],[ScoreAway]]-Table1[[#This Row],[ScoreHome]],Table1[[#This Row],[ScoreHome]]-Table1[[#This Row],[ScoreAway]])</f>
        <v>-3</v>
      </c>
      <c r="O2884">
        <f>IF(Table1[[#This Row],[SpreadActual]]&lt;Table1[[#This Row],[SpreadFavorite]],1,0)</f>
        <v>0</v>
      </c>
      <c r="P2884">
        <v>48</v>
      </c>
      <c r="Q2884" t="s">
        <v>116</v>
      </c>
      <c r="R2884" t="b">
        <v>0</v>
      </c>
      <c r="S2884">
        <v>34</v>
      </c>
      <c r="T2884">
        <v>14</v>
      </c>
      <c r="U2884">
        <v>46</v>
      </c>
    </row>
    <row r="2885" spans="1:22" x14ac:dyDescent="0.2">
      <c r="A2885" s="1">
        <v>29541</v>
      </c>
      <c r="B2885">
        <v>1980</v>
      </c>
      <c r="C2885">
        <f>_xlfn.MAXIFS(Table1[ScheduleWeekWritten],Table1[ScheduleSeason],Table1[[#This Row],[ScheduleSeason]])</f>
        <v>16</v>
      </c>
      <c r="D2885">
        <v>11</v>
      </c>
      <c r="E2885" cm="1">
        <f t="array" ref="E2885">_xlfn.XLOOKUP(Table1[[#This Row],[ScheduleWeekWritten]],Table3[Game],100+Table3[Increase],Table1[[#This Row],[ScheduleWeekWritten]])</f>
        <v>11</v>
      </c>
      <c r="F2885" t="b">
        <v>0</v>
      </c>
      <c r="G2885" t="s">
        <v>50</v>
      </c>
      <c r="H2885">
        <v>27</v>
      </c>
      <c r="I2885">
        <v>21</v>
      </c>
      <c r="J2885" t="s">
        <v>33</v>
      </c>
      <c r="K2885" t="s">
        <v>35</v>
      </c>
      <c r="L2885" t="str">
        <f>_xlfn.XLOOKUP(Table1[[#This Row],[TeamFavoriteID]],Table2[team_id],Table2[team_name],_xlfn.XLOOKUP(Table1[[#This Row],[TeamFavoriteID]],Table2[team_id_pfr],Table2[team_name],"Even"))</f>
        <v>Green Bay Packers</v>
      </c>
      <c r="M2885">
        <v>-2</v>
      </c>
      <c r="N2885">
        <f>IF(Table1[[#This Row],[TeamFavorite]]=Table1[[#This Row],[TeamHome]],Table1[[#This Row],[ScoreAway]]-Table1[[#This Row],[ScoreHome]],Table1[[#This Row],[ScoreHome]]-Table1[[#This Row],[ScoreAway]])</f>
        <v>6</v>
      </c>
      <c r="O2885">
        <f>IF(Table1[[#This Row],[SpreadActual]]&lt;Table1[[#This Row],[SpreadFavorite]],1,0)</f>
        <v>0</v>
      </c>
      <c r="P2885">
        <v>41</v>
      </c>
      <c r="Q2885" t="s">
        <v>126</v>
      </c>
      <c r="R2885" t="b">
        <v>0</v>
      </c>
      <c r="S2885">
        <v>40</v>
      </c>
      <c r="T2885">
        <v>15</v>
      </c>
      <c r="U2885">
        <v>53</v>
      </c>
    </row>
    <row r="2886" spans="1:22" x14ac:dyDescent="0.2">
      <c r="A2886" s="1">
        <v>29541</v>
      </c>
      <c r="B2886">
        <v>1980</v>
      </c>
      <c r="C2886">
        <f>_xlfn.MAXIFS(Table1[ScheduleWeekWritten],Table1[ScheduleSeason],Table1[[#This Row],[ScheduleSeason]])</f>
        <v>16</v>
      </c>
      <c r="D2886">
        <v>11</v>
      </c>
      <c r="E2886" cm="1">
        <f t="array" ref="E2886">_xlfn.XLOOKUP(Table1[[#This Row],[ScheduleWeekWritten]],Table3[Game],100+Table3[Increase],Table1[[#This Row],[ScheduleWeekWritten]])</f>
        <v>11</v>
      </c>
      <c r="F2886" t="b">
        <v>0</v>
      </c>
      <c r="G2886" t="s">
        <v>49</v>
      </c>
      <c r="H2886">
        <v>16</v>
      </c>
      <c r="I2886">
        <v>13</v>
      </c>
      <c r="J2886" t="s">
        <v>62</v>
      </c>
      <c r="K2886" t="s">
        <v>51</v>
      </c>
      <c r="L2886" t="str">
        <f>_xlfn.XLOOKUP(Table1[[#This Row],[TeamFavoriteID]],Table2[team_id],Table2[team_name],_xlfn.XLOOKUP(Table1[[#This Row],[TeamFavoriteID]],Table2[team_id_pfr],Table2[team_name],"Even"))</f>
        <v>Pittsburgh Steelers</v>
      </c>
      <c r="M2886">
        <v>-6</v>
      </c>
      <c r="N2886">
        <f>IF(Table1[[#This Row],[TeamFavorite]]=Table1[[#This Row],[TeamHome]],Table1[[#This Row],[ScoreAway]]-Table1[[#This Row],[ScoreHome]],Table1[[#This Row],[ScoreHome]]-Table1[[#This Row],[ScoreAway]])</f>
        <v>-3</v>
      </c>
      <c r="O2886">
        <f>IF(Table1[[#This Row],[SpreadActual]]&lt;Table1[[#This Row],[SpreadFavorite]],1,0)</f>
        <v>0</v>
      </c>
      <c r="P2886">
        <v>44</v>
      </c>
      <c r="Q2886" t="s">
        <v>113</v>
      </c>
      <c r="R2886" t="b">
        <v>0</v>
      </c>
      <c r="S2886">
        <v>36</v>
      </c>
      <c r="T2886">
        <v>8</v>
      </c>
      <c r="U2886">
        <v>59</v>
      </c>
    </row>
    <row r="2887" spans="1:22" x14ac:dyDescent="0.2">
      <c r="A2887" s="1">
        <v>29541</v>
      </c>
      <c r="B2887">
        <v>1980</v>
      </c>
      <c r="C2887">
        <f>_xlfn.MAXIFS(Table1[ScheduleWeekWritten],Table1[ScheduleSeason],Table1[[#This Row],[ScheduleSeason]])</f>
        <v>16</v>
      </c>
      <c r="D2887">
        <v>11</v>
      </c>
      <c r="E2887" cm="1">
        <f t="array" ref="E2887">_xlfn.XLOOKUP(Table1[[#This Row],[ScheduleWeekWritten]],Table3[Game],100+Table3[Increase],Table1[[#This Row],[ScheduleWeekWritten]])</f>
        <v>11</v>
      </c>
      <c r="F2887" t="b">
        <v>0</v>
      </c>
      <c r="G2887" t="s">
        <v>27</v>
      </c>
      <c r="H2887">
        <v>20</v>
      </c>
      <c r="I2887">
        <v>7</v>
      </c>
      <c r="J2887" t="s">
        <v>42</v>
      </c>
      <c r="K2887" t="s">
        <v>29</v>
      </c>
      <c r="L2887" t="str">
        <f>_xlfn.XLOOKUP(Table1[[#This Row],[TeamFavoriteID]],Table2[team_id],Table2[team_name],_xlfn.XLOOKUP(Table1[[#This Row],[TeamFavoriteID]],Table2[team_id_pfr],Table2[team_name],"Even"))</f>
        <v>Los Angeles Chargers</v>
      </c>
      <c r="M2887">
        <v>-8</v>
      </c>
      <c r="N2887">
        <f>IF(Table1[[#This Row],[TeamFavorite]]=Table1[[#This Row],[TeamHome]],Table1[[#This Row],[ScoreAway]]-Table1[[#This Row],[ScoreHome]],Table1[[#This Row],[ScoreHome]]-Table1[[#This Row],[ScoreAway]])</f>
        <v>13</v>
      </c>
      <c r="O2887">
        <f>IF(Table1[[#This Row],[SpreadActual]]&lt;Table1[[#This Row],[SpreadFavorite]],1,0)</f>
        <v>0</v>
      </c>
      <c r="P2887">
        <v>46</v>
      </c>
      <c r="Q2887" t="s">
        <v>94</v>
      </c>
      <c r="R2887" t="b">
        <v>0</v>
      </c>
      <c r="S2887">
        <v>60</v>
      </c>
      <c r="T2887">
        <v>8</v>
      </c>
      <c r="U2887">
        <v>37</v>
      </c>
    </row>
    <row r="2888" spans="1:22" x14ac:dyDescent="0.2">
      <c r="A2888" s="1">
        <v>29541</v>
      </c>
      <c r="B2888">
        <v>1980</v>
      </c>
      <c r="C2888">
        <f>_xlfn.MAXIFS(Table1[ScheduleWeekWritten],Table1[ScheduleSeason],Table1[[#This Row],[ScheduleSeason]])</f>
        <v>16</v>
      </c>
      <c r="D2888">
        <v>11</v>
      </c>
      <c r="E2888" cm="1">
        <f t="array" ref="E2888">_xlfn.XLOOKUP(Table1[[#This Row],[ScheduleWeekWritten]],Table3[Game],100+Table3[Increase],Table1[[#This Row],[ScheduleWeekWritten]])</f>
        <v>11</v>
      </c>
      <c r="F2888" t="b">
        <v>0</v>
      </c>
      <c r="G2888" t="s">
        <v>61</v>
      </c>
      <c r="H2888">
        <v>0</v>
      </c>
      <c r="I2888">
        <v>24</v>
      </c>
      <c r="J2888" t="s">
        <v>58</v>
      </c>
      <c r="K2888" t="s">
        <v>77</v>
      </c>
      <c r="L2888" t="str">
        <f>_xlfn.XLOOKUP(Table1[[#This Row],[TeamFavoriteID]],Table2[team_id],Table2[team_name],_xlfn.XLOOKUP(Table1[[#This Row],[TeamFavoriteID]],Table2[team_id_pfr],Table2[team_name],"Even"))</f>
        <v>Philadelphia Eagles</v>
      </c>
      <c r="M2888">
        <v>-6</v>
      </c>
      <c r="N2888">
        <f>IF(Table1[[#This Row],[TeamFavorite]]=Table1[[#This Row],[TeamHome]],Table1[[#This Row],[ScoreAway]]-Table1[[#This Row],[ScoreHome]],Table1[[#This Row],[ScoreHome]]-Table1[[#This Row],[ScoreAway]])</f>
        <v>-24</v>
      </c>
      <c r="O2888">
        <f>IF(Table1[[#This Row],[SpreadActual]]&lt;Table1[[#This Row],[SpreadFavorite]],1,0)</f>
        <v>1</v>
      </c>
      <c r="P2888">
        <v>38</v>
      </c>
      <c r="Q2888" t="s">
        <v>64</v>
      </c>
      <c r="R2888" t="b">
        <v>0</v>
      </c>
      <c r="S2888">
        <v>45</v>
      </c>
      <c r="T2888">
        <v>16</v>
      </c>
      <c r="U2888">
        <v>70</v>
      </c>
    </row>
    <row r="2889" spans="1:22" x14ac:dyDescent="0.2">
      <c r="A2889" s="1">
        <v>29542</v>
      </c>
      <c r="B2889">
        <v>1980</v>
      </c>
      <c r="C2889">
        <f>_xlfn.MAXIFS(Table1[ScheduleWeekWritten],Table1[ScheduleSeason],Table1[[#This Row],[ScheduleSeason]])</f>
        <v>16</v>
      </c>
      <c r="D2889">
        <v>11</v>
      </c>
      <c r="E2889" cm="1">
        <f t="array" ref="E2889">_xlfn.XLOOKUP(Table1[[#This Row],[ScheduleWeekWritten]],Table3[Game],100+Table3[Increase],Table1[[#This Row],[ScheduleWeekWritten]])</f>
        <v>11</v>
      </c>
      <c r="F2889" t="b">
        <v>0</v>
      </c>
      <c r="G2889" t="s">
        <v>128</v>
      </c>
      <c r="H2889">
        <v>17</v>
      </c>
      <c r="I2889">
        <v>19</v>
      </c>
      <c r="J2889" t="s">
        <v>20</v>
      </c>
      <c r="K2889" t="s">
        <v>21</v>
      </c>
      <c r="L2889" t="str">
        <f>_xlfn.XLOOKUP(Table1[[#This Row],[TeamFavoriteID]],Table2[team_id],Table2[team_name],_xlfn.XLOOKUP(Table1[[#This Row],[TeamFavoriteID]],Table2[team_id_pfr],Table2[team_name],"Even"))</f>
        <v>Las Vegas Raiders</v>
      </c>
      <c r="M2889">
        <v>-3</v>
      </c>
      <c r="N2889">
        <f>IF(Table1[[#This Row],[TeamFavorite]]=Table1[[#This Row],[TeamHome]],Table1[[#This Row],[ScoreAway]]-Table1[[#This Row],[ScoreHome]],Table1[[#This Row],[ScoreHome]]-Table1[[#This Row],[ScoreAway]])</f>
        <v>-2</v>
      </c>
      <c r="O2889">
        <f>IF(Table1[[#This Row],[SpreadActual]]&lt;Table1[[#This Row],[SpreadFavorite]],1,0)</f>
        <v>0</v>
      </c>
      <c r="P2889">
        <v>45</v>
      </c>
      <c r="Q2889" t="s">
        <v>129</v>
      </c>
      <c r="R2889" t="b">
        <v>0</v>
      </c>
      <c r="S2889">
        <v>72</v>
      </c>
      <c r="T2889">
        <v>0</v>
      </c>
      <c r="V2889" t="s">
        <v>103</v>
      </c>
    </row>
    <row r="2890" spans="1:22" x14ac:dyDescent="0.2">
      <c r="A2890" s="1">
        <v>29545</v>
      </c>
      <c r="B2890">
        <v>1980</v>
      </c>
      <c r="C2890">
        <f>_xlfn.MAXIFS(Table1[ScheduleWeekWritten],Table1[ScheduleSeason],Table1[[#This Row],[ScheduleSeason]])</f>
        <v>16</v>
      </c>
      <c r="D2890">
        <v>12</v>
      </c>
      <c r="E2890" cm="1">
        <f t="array" ref="E2890">_xlfn.XLOOKUP(Table1[[#This Row],[ScheduleWeekWritten]],Table3[Game],100+Table3[Increase],Table1[[#This Row],[ScheduleWeekWritten]])</f>
        <v>12</v>
      </c>
      <c r="F2890" t="b">
        <v>0</v>
      </c>
      <c r="G2890" t="s">
        <v>19</v>
      </c>
      <c r="H2890">
        <v>24</v>
      </c>
      <c r="I2890">
        <v>27</v>
      </c>
      <c r="J2890" t="s">
        <v>27</v>
      </c>
      <c r="K2890" t="s">
        <v>29</v>
      </c>
      <c r="L2890" t="str">
        <f>_xlfn.XLOOKUP(Table1[[#This Row],[TeamFavoriteID]],Table2[team_id],Table2[team_name],_xlfn.XLOOKUP(Table1[[#This Row],[TeamFavoriteID]],Table2[team_id_pfr],Table2[team_name],"Even"))</f>
        <v>Los Angeles Chargers</v>
      </c>
      <c r="M2890">
        <v>-4</v>
      </c>
      <c r="N2890">
        <f>IF(Table1[[#This Row],[TeamFavorite]]=Table1[[#This Row],[TeamHome]],Table1[[#This Row],[ScoreAway]]-Table1[[#This Row],[ScoreHome]],Table1[[#This Row],[ScoreHome]]-Table1[[#This Row],[ScoreAway]])</f>
        <v>-3</v>
      </c>
      <c r="O2890">
        <f>IF(Table1[[#This Row],[SpreadActual]]&lt;Table1[[#This Row],[SpreadFavorite]],1,0)</f>
        <v>0</v>
      </c>
      <c r="P2890">
        <v>40</v>
      </c>
      <c r="Q2890" t="s">
        <v>22</v>
      </c>
      <c r="R2890" t="b">
        <v>0</v>
      </c>
      <c r="S2890">
        <v>64</v>
      </c>
      <c r="T2890">
        <v>12</v>
      </c>
      <c r="U2890">
        <v>72</v>
      </c>
    </row>
    <row r="2891" spans="1:22" x14ac:dyDescent="0.2">
      <c r="A2891" s="1">
        <v>29548</v>
      </c>
      <c r="B2891">
        <v>1980</v>
      </c>
      <c r="C2891">
        <f>_xlfn.MAXIFS(Table1[ScheduleWeekWritten],Table1[ScheduleSeason],Table1[[#This Row],[ScheduleSeason]])</f>
        <v>16</v>
      </c>
      <c r="D2891">
        <v>12</v>
      </c>
      <c r="E2891" cm="1">
        <f t="array" ref="E2891">_xlfn.XLOOKUP(Table1[[#This Row],[ScheduleWeekWritten]],Table3[Game],100+Table3[Increase],Table1[[#This Row],[ScheduleWeekWritten]])</f>
        <v>12</v>
      </c>
      <c r="F2891" t="b">
        <v>0</v>
      </c>
      <c r="G2891" t="s">
        <v>38</v>
      </c>
      <c r="H2891">
        <v>28</v>
      </c>
      <c r="I2891">
        <v>17</v>
      </c>
      <c r="J2891" t="s">
        <v>46</v>
      </c>
      <c r="K2891" t="s">
        <v>109</v>
      </c>
      <c r="L2891" t="str">
        <f>_xlfn.XLOOKUP(Table1[[#This Row],[TeamFavoriteID]],Table2[team_id],Table2[team_name],_xlfn.XLOOKUP(Table1[[#This Row],[TeamFavoriteID]],Table2[team_id_pfr],Table2[team_name],"Even"))</f>
        <v>Atlanta Falcons</v>
      </c>
      <c r="M2891">
        <v>-7</v>
      </c>
      <c r="N2891">
        <f>IF(Table1[[#This Row],[TeamFavorite]]=Table1[[#This Row],[TeamHome]],Table1[[#This Row],[ScoreAway]]-Table1[[#This Row],[ScoreHome]],Table1[[#This Row],[ScoreHome]]-Table1[[#This Row],[ScoreAway]])</f>
        <v>-11</v>
      </c>
      <c r="O2891">
        <f>IF(Table1[[#This Row],[SpreadActual]]&lt;Table1[[#This Row],[SpreadFavorite]],1,0)</f>
        <v>1</v>
      </c>
      <c r="P2891">
        <v>38</v>
      </c>
      <c r="Q2891" t="s">
        <v>41</v>
      </c>
      <c r="R2891" t="b">
        <v>0</v>
      </c>
      <c r="S2891">
        <v>47</v>
      </c>
      <c r="T2891">
        <v>15</v>
      </c>
      <c r="U2891">
        <v>62</v>
      </c>
    </row>
    <row r="2892" spans="1:22" x14ac:dyDescent="0.2">
      <c r="A2892" s="1">
        <v>29548</v>
      </c>
      <c r="B2892">
        <v>1980</v>
      </c>
      <c r="C2892">
        <f>_xlfn.MAXIFS(Table1[ScheduleWeekWritten],Table1[ScheduleSeason],Table1[[#This Row],[ScheduleSeason]])</f>
        <v>16</v>
      </c>
      <c r="D2892">
        <v>12</v>
      </c>
      <c r="E2892" cm="1">
        <f t="array" ref="E2892">_xlfn.XLOOKUP(Table1[[#This Row],[ScheduleWeekWritten]],Table3[Game],100+Table3[Increase],Table1[[#This Row],[ScheduleWeekWritten]])</f>
        <v>12</v>
      </c>
      <c r="F2892" t="b">
        <v>0</v>
      </c>
      <c r="G2892" t="s">
        <v>28</v>
      </c>
      <c r="H2892">
        <v>28</v>
      </c>
      <c r="I2892">
        <v>13</v>
      </c>
      <c r="J2892" t="s">
        <v>49</v>
      </c>
      <c r="K2892" t="s">
        <v>51</v>
      </c>
      <c r="L2892" t="str">
        <f>_xlfn.XLOOKUP(Table1[[#This Row],[TeamFavoriteID]],Table2[team_id],Table2[team_name],_xlfn.XLOOKUP(Table1[[#This Row],[TeamFavoriteID]],Table2[team_id_pfr],Table2[team_name],"Even"))</f>
        <v>Pittsburgh Steelers</v>
      </c>
      <c r="M2892">
        <v>-2</v>
      </c>
      <c r="N2892">
        <f>IF(Table1[[#This Row],[TeamFavorite]]=Table1[[#This Row],[TeamHome]],Table1[[#This Row],[ScoreAway]]-Table1[[#This Row],[ScoreHome]],Table1[[#This Row],[ScoreHome]]-Table1[[#This Row],[ScoreAway]])</f>
        <v>15</v>
      </c>
      <c r="O2892">
        <f>IF(Table1[[#This Row],[SpreadActual]]&lt;Table1[[#This Row],[SpreadFavorite]],1,0)</f>
        <v>0</v>
      </c>
      <c r="P2892">
        <v>42</v>
      </c>
      <c r="Q2892" t="s">
        <v>123</v>
      </c>
      <c r="R2892" t="b">
        <v>0</v>
      </c>
      <c r="S2892">
        <v>41</v>
      </c>
      <c r="T2892">
        <v>10</v>
      </c>
      <c r="U2892">
        <v>49</v>
      </c>
    </row>
    <row r="2893" spans="1:22" x14ac:dyDescent="0.2">
      <c r="A2893" s="1">
        <v>29548</v>
      </c>
      <c r="B2893">
        <v>1980</v>
      </c>
      <c r="C2893">
        <f>_xlfn.MAXIFS(Table1[ScheduleWeekWritten],Table1[ScheduleSeason],Table1[[#This Row],[ScheduleSeason]])</f>
        <v>16</v>
      </c>
      <c r="D2893">
        <v>12</v>
      </c>
      <c r="E2893" cm="1">
        <f t="array" ref="E2893">_xlfn.XLOOKUP(Table1[[#This Row],[ScheduleWeekWritten]],Table3[Game],100+Table3[Increase],Table1[[#This Row],[ScheduleWeekWritten]])</f>
        <v>12</v>
      </c>
      <c r="F2893" t="b">
        <v>0</v>
      </c>
      <c r="G2893" t="s">
        <v>62</v>
      </c>
      <c r="H2893">
        <v>31</v>
      </c>
      <c r="I2893">
        <v>7</v>
      </c>
      <c r="J2893" t="s">
        <v>101</v>
      </c>
      <c r="K2893" t="s">
        <v>63</v>
      </c>
      <c r="L2893" t="str">
        <f>_xlfn.XLOOKUP(Table1[[#This Row],[TeamFavoriteID]],Table2[team_id],Table2[team_name],_xlfn.XLOOKUP(Table1[[#This Row],[TeamFavoriteID]],Table2[team_id_pfr],Table2[team_name],"Even"))</f>
        <v>Cleveland Browns</v>
      </c>
      <c r="M2893">
        <v>-7</v>
      </c>
      <c r="N2893">
        <f>IF(Table1[[#This Row],[TeamFavorite]]=Table1[[#This Row],[TeamHome]],Table1[[#This Row],[ScoreAway]]-Table1[[#This Row],[ScoreHome]],Table1[[#This Row],[ScoreHome]]-Table1[[#This Row],[ScoreAway]])</f>
        <v>-24</v>
      </c>
      <c r="O2893">
        <f>IF(Table1[[#This Row],[SpreadActual]]&lt;Table1[[#This Row],[SpreadFavorite]],1,0)</f>
        <v>1</v>
      </c>
      <c r="P2893">
        <v>37</v>
      </c>
      <c r="Q2893" t="s">
        <v>66</v>
      </c>
      <c r="R2893" t="b">
        <v>0</v>
      </c>
      <c r="S2893">
        <v>40</v>
      </c>
      <c r="T2893">
        <v>13</v>
      </c>
      <c r="U2893">
        <v>59</v>
      </c>
    </row>
    <row r="2894" spans="1:22" x14ac:dyDescent="0.2">
      <c r="A2894" s="1">
        <v>29548</v>
      </c>
      <c r="B2894">
        <v>1980</v>
      </c>
      <c r="C2894">
        <f>_xlfn.MAXIFS(Table1[ScheduleWeekWritten],Table1[ScheduleSeason],Table1[[#This Row],[ScheduleSeason]])</f>
        <v>16</v>
      </c>
      <c r="D2894">
        <v>12</v>
      </c>
      <c r="E2894" cm="1">
        <f t="array" ref="E2894">_xlfn.XLOOKUP(Table1[[#This Row],[ScheduleWeekWritten]],Table3[Game],100+Table3[Increase],Table1[[#This Row],[ScheduleWeekWritten]])</f>
        <v>12</v>
      </c>
      <c r="F2894" t="b">
        <v>0</v>
      </c>
      <c r="G2894" t="s">
        <v>67</v>
      </c>
      <c r="H2894">
        <v>14</v>
      </c>
      <c r="I2894">
        <v>10</v>
      </c>
      <c r="J2894" t="s">
        <v>61</v>
      </c>
      <c r="K2894" t="s">
        <v>68</v>
      </c>
      <c r="L2894" t="str">
        <f>_xlfn.XLOOKUP(Table1[[#This Row],[TeamFavoriteID]],Table2[team_id],Table2[team_name],_xlfn.XLOOKUP(Table1[[#This Row],[TeamFavoriteID]],Table2[team_id_pfr],Table2[team_name],"Even"))</f>
        <v>Dallas Cowboys</v>
      </c>
      <c r="M2894">
        <v>-12</v>
      </c>
      <c r="N2894">
        <f>IF(Table1[[#This Row],[TeamFavorite]]=Table1[[#This Row],[TeamHome]],Table1[[#This Row],[ScoreAway]]-Table1[[#This Row],[ScoreHome]],Table1[[#This Row],[ScoreHome]]-Table1[[#This Row],[ScoreAway]])</f>
        <v>-4</v>
      </c>
      <c r="O2894">
        <f>IF(Table1[[#This Row],[SpreadActual]]&lt;Table1[[#This Row],[SpreadFavorite]],1,0)</f>
        <v>0</v>
      </c>
      <c r="P2894">
        <v>42</v>
      </c>
      <c r="Q2894" t="s">
        <v>119</v>
      </c>
      <c r="R2894" t="b">
        <v>0</v>
      </c>
      <c r="S2894">
        <v>47</v>
      </c>
      <c r="T2894">
        <v>8</v>
      </c>
      <c r="U2894">
        <v>93</v>
      </c>
    </row>
    <row r="2895" spans="1:22" x14ac:dyDescent="0.2">
      <c r="A2895" s="1">
        <v>29548</v>
      </c>
      <c r="B2895">
        <v>1980</v>
      </c>
      <c r="C2895">
        <f>_xlfn.MAXIFS(Table1[ScheduleWeekWritten],Table1[ScheduleSeason],Table1[[#This Row],[ScheduleSeason]])</f>
        <v>16</v>
      </c>
      <c r="D2895">
        <v>12</v>
      </c>
      <c r="E2895" cm="1">
        <f t="array" ref="E2895">_xlfn.XLOOKUP(Table1[[#This Row],[ScheduleWeekWritten]],Table3[Game],100+Table3[Increase],Table1[[#This Row],[ScheduleWeekWritten]])</f>
        <v>12</v>
      </c>
      <c r="F2895" t="b">
        <v>0</v>
      </c>
      <c r="G2895" t="s">
        <v>24</v>
      </c>
      <c r="H2895">
        <v>36</v>
      </c>
      <c r="I2895">
        <v>20</v>
      </c>
      <c r="J2895" t="s">
        <v>128</v>
      </c>
      <c r="K2895" t="s">
        <v>88</v>
      </c>
      <c r="L2895" t="str">
        <f>_xlfn.XLOOKUP(Table1[[#This Row],[TeamFavoriteID]],Table2[team_id],Table2[team_name],_xlfn.XLOOKUP(Table1[[#This Row],[TeamFavoriteID]],Table2[team_id_pfr],Table2[team_name],"Even"))</f>
        <v>Denver Broncos</v>
      </c>
      <c r="M2895">
        <v>-4</v>
      </c>
      <c r="N2895">
        <f>IF(Table1[[#This Row],[TeamFavorite]]=Table1[[#This Row],[TeamHome]],Table1[[#This Row],[ScoreAway]]-Table1[[#This Row],[ScoreHome]],Table1[[#This Row],[ScoreHome]]-Table1[[#This Row],[ScoreAway]])</f>
        <v>-16</v>
      </c>
      <c r="O2895">
        <f>IF(Table1[[#This Row],[SpreadActual]]&lt;Table1[[#This Row],[SpreadFavorite]],1,0)</f>
        <v>1</v>
      </c>
      <c r="P2895">
        <v>40</v>
      </c>
      <c r="Q2895" t="s">
        <v>71</v>
      </c>
      <c r="R2895" t="b">
        <v>0</v>
      </c>
      <c r="S2895">
        <v>34</v>
      </c>
      <c r="T2895">
        <v>10</v>
      </c>
      <c r="U2895">
        <v>70</v>
      </c>
    </row>
    <row r="2896" spans="1:22" x14ac:dyDescent="0.2">
      <c r="A2896" s="1">
        <v>29548</v>
      </c>
      <c r="B2896">
        <v>1980</v>
      </c>
      <c r="C2896">
        <f>_xlfn.MAXIFS(Table1[ScheduleWeekWritten],Table1[ScheduleSeason],Table1[[#This Row],[ScheduleSeason]])</f>
        <v>16</v>
      </c>
      <c r="D2896">
        <v>12</v>
      </c>
      <c r="E2896" cm="1">
        <f t="array" ref="E2896">_xlfn.XLOOKUP(Table1[[#This Row],[ScheduleWeekWritten]],Table3[Game],100+Table3[Increase],Table1[[#This Row],[ScheduleWeekWritten]])</f>
        <v>12</v>
      </c>
      <c r="F2896" t="b">
        <v>0</v>
      </c>
      <c r="G2896" t="s">
        <v>54</v>
      </c>
      <c r="H2896">
        <v>13</v>
      </c>
      <c r="I2896">
        <v>25</v>
      </c>
      <c r="J2896" t="s">
        <v>33</v>
      </c>
      <c r="K2896" t="s">
        <v>55</v>
      </c>
      <c r="L2896" t="str">
        <f>_xlfn.XLOOKUP(Table1[[#This Row],[TeamFavoriteID]],Table2[team_id],Table2[team_name],_xlfn.XLOOKUP(Table1[[#This Row],[TeamFavoriteID]],Table2[team_id_pfr],Table2[team_name],"Even"))</f>
        <v>Minnesota Vikings</v>
      </c>
      <c r="M2896">
        <v>-7</v>
      </c>
      <c r="N2896">
        <f>IF(Table1[[#This Row],[TeamFavorite]]=Table1[[#This Row],[TeamHome]],Table1[[#This Row],[ScoreAway]]-Table1[[#This Row],[ScoreHome]],Table1[[#This Row],[ScoreHome]]-Table1[[#This Row],[ScoreAway]])</f>
        <v>12</v>
      </c>
      <c r="O2896">
        <f>IF(Table1[[#This Row],[SpreadActual]]&lt;Table1[[#This Row],[SpreadFavorite]],1,0)</f>
        <v>0</v>
      </c>
      <c r="P2896">
        <v>38</v>
      </c>
      <c r="Q2896" t="s">
        <v>73</v>
      </c>
      <c r="R2896" t="b">
        <v>0</v>
      </c>
      <c r="S2896">
        <v>39</v>
      </c>
      <c r="T2896">
        <v>14</v>
      </c>
      <c r="U2896">
        <v>58</v>
      </c>
    </row>
    <row r="2897" spans="1:22" x14ac:dyDescent="0.2">
      <c r="A2897" s="1">
        <v>29548</v>
      </c>
      <c r="B2897">
        <v>1980</v>
      </c>
      <c r="C2897">
        <f>_xlfn.MAXIFS(Table1[ScheduleWeekWritten],Table1[ScheduleSeason],Table1[[#This Row],[ScheduleSeason]])</f>
        <v>16</v>
      </c>
      <c r="D2897">
        <v>12</v>
      </c>
      <c r="E2897" cm="1">
        <f t="array" ref="E2897">_xlfn.XLOOKUP(Table1[[#This Row],[ScheduleWeekWritten]],Table3[Game],100+Table3[Increase],Table1[[#This Row],[ScheduleWeekWritten]])</f>
        <v>12</v>
      </c>
      <c r="F2897" t="b">
        <v>0</v>
      </c>
      <c r="G2897" t="s">
        <v>115</v>
      </c>
      <c r="H2897">
        <v>47</v>
      </c>
      <c r="I2897">
        <v>21</v>
      </c>
      <c r="J2897" t="s">
        <v>34</v>
      </c>
      <c r="K2897" t="s">
        <v>70</v>
      </c>
      <c r="L2897" t="str">
        <f>_xlfn.XLOOKUP(Table1[[#This Row],[TeamFavoriteID]],Table2[team_id],Table2[team_name],_xlfn.XLOOKUP(Table1[[#This Row],[TeamFavoriteID]],Table2[team_id_pfr],Table2[team_name],"Even"))</f>
        <v>Boston Patriots</v>
      </c>
      <c r="M2897">
        <v>-6</v>
      </c>
      <c r="N2897">
        <f>IF(Table1[[#This Row],[TeamFavorite]]=Table1[[#This Row],[TeamHome]],Table1[[#This Row],[ScoreAway]]-Table1[[#This Row],[ScoreHome]],Table1[[#This Row],[ScoreHome]]-Table1[[#This Row],[ScoreAway]])</f>
        <v>26</v>
      </c>
      <c r="O2897">
        <f>IF(Table1[[#This Row],[SpreadActual]]&lt;Table1[[#This Row],[SpreadFavorite]],1,0)</f>
        <v>0</v>
      </c>
      <c r="P2897">
        <v>45</v>
      </c>
      <c r="Q2897" t="s">
        <v>116</v>
      </c>
      <c r="R2897" t="b">
        <v>0</v>
      </c>
      <c r="S2897">
        <v>39</v>
      </c>
      <c r="T2897">
        <v>8</v>
      </c>
      <c r="U2897">
        <v>63</v>
      </c>
    </row>
    <row r="2898" spans="1:22" x14ac:dyDescent="0.2">
      <c r="A2898" s="1">
        <v>29548</v>
      </c>
      <c r="B2898">
        <v>1980</v>
      </c>
      <c r="C2898">
        <f>_xlfn.MAXIFS(Table1[ScheduleWeekWritten],Table1[ScheduleSeason],Table1[[#This Row],[ScheduleSeason]])</f>
        <v>16</v>
      </c>
      <c r="D2898">
        <v>12</v>
      </c>
      <c r="E2898" cm="1">
        <f t="array" ref="E2898">_xlfn.XLOOKUP(Table1[[#This Row],[ScheduleWeekWritten]],Table3[Game],100+Table3[Increase],Table1[[#This Row],[ScheduleWeekWritten]])</f>
        <v>12</v>
      </c>
      <c r="F2898" t="b">
        <v>0</v>
      </c>
      <c r="G2898" t="s">
        <v>31</v>
      </c>
      <c r="H2898">
        <v>31</v>
      </c>
      <c r="I2898">
        <v>28</v>
      </c>
      <c r="J2898" t="s">
        <v>23</v>
      </c>
      <c r="K2898" t="s">
        <v>25</v>
      </c>
      <c r="L2898" t="str">
        <f>_xlfn.XLOOKUP(Table1[[#This Row],[TeamFavoriteID]],Table2[team_id],Table2[team_name],_xlfn.XLOOKUP(Table1[[#This Row],[TeamFavoriteID]],Table2[team_id_pfr],Table2[team_name],"Even"))</f>
        <v>Houston Oilers</v>
      </c>
      <c r="M2898">
        <v>-6</v>
      </c>
      <c r="N2898">
        <f>IF(Table1[[#This Row],[TeamFavorite]]=Table1[[#This Row],[TeamHome]],Table1[[#This Row],[ScoreAway]]-Table1[[#This Row],[ScoreHome]],Table1[[#This Row],[ScoreHome]]-Table1[[#This Row],[ScoreAway]])</f>
        <v>3</v>
      </c>
      <c r="O2898">
        <f>IF(Table1[[#This Row],[SpreadActual]]&lt;Table1[[#This Row],[SpreadFavorite]],1,0)</f>
        <v>0</v>
      </c>
      <c r="P2898">
        <v>40</v>
      </c>
      <c r="Q2898" t="s">
        <v>126</v>
      </c>
      <c r="R2898" t="b">
        <v>0</v>
      </c>
      <c r="S2898">
        <v>42</v>
      </c>
      <c r="T2898">
        <v>9</v>
      </c>
      <c r="U2898">
        <v>59</v>
      </c>
    </row>
    <row r="2899" spans="1:22" x14ac:dyDescent="0.2">
      <c r="A2899" s="1">
        <v>29548</v>
      </c>
      <c r="B2899">
        <v>1980</v>
      </c>
      <c r="C2899">
        <f>_xlfn.MAXIFS(Table1[ScheduleWeekWritten],Table1[ScheduleSeason],Table1[[#This Row],[ScheduleSeason]])</f>
        <v>16</v>
      </c>
      <c r="D2899">
        <v>12</v>
      </c>
      <c r="E2899" cm="1">
        <f t="array" ref="E2899">_xlfn.XLOOKUP(Table1[[#This Row],[ScheduleWeekWritten]],Table3[Game],100+Table3[Increase],Table1[[#This Row],[ScheduleWeekWritten]])</f>
        <v>12</v>
      </c>
      <c r="F2899" t="b">
        <v>0</v>
      </c>
      <c r="G2899" t="s">
        <v>58</v>
      </c>
      <c r="H2899">
        <v>10</v>
      </c>
      <c r="I2899">
        <v>7</v>
      </c>
      <c r="J2899" t="s">
        <v>20</v>
      </c>
      <c r="K2899" t="s">
        <v>77</v>
      </c>
      <c r="L2899" t="str">
        <f>_xlfn.XLOOKUP(Table1[[#This Row],[TeamFavoriteID]],Table2[team_id],Table2[team_name],_xlfn.XLOOKUP(Table1[[#This Row],[TeamFavoriteID]],Table2[team_id_pfr],Table2[team_name],"Even"))</f>
        <v>Philadelphia Eagles</v>
      </c>
      <c r="M2899">
        <v>-6</v>
      </c>
      <c r="N2899">
        <f>IF(Table1[[#This Row],[TeamFavorite]]=Table1[[#This Row],[TeamHome]],Table1[[#This Row],[ScoreAway]]-Table1[[#This Row],[ScoreHome]],Table1[[#This Row],[ScoreHome]]-Table1[[#This Row],[ScoreAway]])</f>
        <v>-3</v>
      </c>
      <c r="O2899">
        <f>IF(Table1[[#This Row],[SpreadActual]]&lt;Table1[[#This Row],[SpreadFavorite]],1,0)</f>
        <v>0</v>
      </c>
      <c r="P2899">
        <v>43</v>
      </c>
      <c r="Q2899" t="s">
        <v>112</v>
      </c>
      <c r="R2899" t="b">
        <v>0</v>
      </c>
      <c r="S2899">
        <v>37</v>
      </c>
      <c r="T2899">
        <v>5</v>
      </c>
      <c r="U2899">
        <v>69</v>
      </c>
    </row>
    <row r="2900" spans="1:22" x14ac:dyDescent="0.2">
      <c r="A2900" s="1">
        <v>29548</v>
      </c>
      <c r="B2900">
        <v>1980</v>
      </c>
      <c r="C2900">
        <f>_xlfn.MAXIFS(Table1[ScheduleWeekWritten],Table1[ScheduleSeason],Table1[[#This Row],[ScheduleSeason]])</f>
        <v>16</v>
      </c>
      <c r="D2900">
        <v>12</v>
      </c>
      <c r="E2900" cm="1">
        <f t="array" ref="E2900">_xlfn.XLOOKUP(Table1[[#This Row],[ScheduleWeekWritten]],Table3[Game],100+Table3[Increase],Table1[[#This Row],[ScheduleWeekWritten]])</f>
        <v>12</v>
      </c>
      <c r="F2900" t="b">
        <v>0</v>
      </c>
      <c r="G2900" t="s">
        <v>53</v>
      </c>
      <c r="H2900">
        <v>12</v>
      </c>
      <c r="I2900">
        <v>0</v>
      </c>
      <c r="J2900" t="s">
        <v>50</v>
      </c>
      <c r="K2900" t="s">
        <v>87</v>
      </c>
      <c r="L2900" t="str">
        <f>_xlfn.XLOOKUP(Table1[[#This Row],[TeamFavoriteID]],Table2[team_id],Table2[team_name],_xlfn.XLOOKUP(Table1[[#This Row],[TeamFavoriteID]],Table2[team_id_pfr],Table2[team_name],"Even"))</f>
        <v>San Francisco 49ers</v>
      </c>
      <c r="M2900">
        <v>-3</v>
      </c>
      <c r="N2900">
        <f>IF(Table1[[#This Row],[TeamFavorite]]=Table1[[#This Row],[TeamHome]],Table1[[#This Row],[ScoreAway]]-Table1[[#This Row],[ScoreHome]],Table1[[#This Row],[ScoreHome]]-Table1[[#This Row],[ScoreAway]])</f>
        <v>-12</v>
      </c>
      <c r="O2900">
        <f>IF(Table1[[#This Row],[SpreadActual]]&lt;Table1[[#This Row],[SpreadFavorite]],1,0)</f>
        <v>1</v>
      </c>
      <c r="P2900">
        <v>47</v>
      </c>
      <c r="Q2900" t="s">
        <v>118</v>
      </c>
      <c r="R2900" t="b">
        <v>0</v>
      </c>
      <c r="S2900">
        <v>56</v>
      </c>
      <c r="T2900">
        <v>11</v>
      </c>
      <c r="U2900">
        <v>84</v>
      </c>
    </row>
    <row r="2901" spans="1:22" x14ac:dyDescent="0.2">
      <c r="A2901" s="1">
        <v>29548</v>
      </c>
      <c r="B2901">
        <v>1980</v>
      </c>
      <c r="C2901">
        <f>_xlfn.MAXIFS(Table1[ScheduleWeekWritten],Table1[ScheduleSeason],Table1[[#This Row],[ScheduleSeason]])</f>
        <v>16</v>
      </c>
      <c r="D2901">
        <v>12</v>
      </c>
      <c r="E2901" cm="1">
        <f t="array" ref="E2901">_xlfn.XLOOKUP(Table1[[#This Row],[ScheduleWeekWritten]],Table3[Game],100+Table3[Increase],Table1[[#This Row],[ScheduleWeekWritten]])</f>
        <v>12</v>
      </c>
      <c r="F2901" t="b">
        <v>0</v>
      </c>
      <c r="G2901" t="s">
        <v>57</v>
      </c>
      <c r="H2901">
        <v>13</v>
      </c>
      <c r="I2901">
        <v>21</v>
      </c>
      <c r="J2901" t="s">
        <v>42</v>
      </c>
      <c r="K2901" t="s">
        <v>59</v>
      </c>
      <c r="L2901" t="str">
        <f>_xlfn.XLOOKUP(Table1[[#This Row],[TeamFavoriteID]],Table2[team_id],Table2[team_name],_xlfn.XLOOKUP(Table1[[#This Row],[TeamFavoriteID]],Table2[team_id_pfr],Table2[team_name],"Even"))</f>
        <v>Arizona Cardinals</v>
      </c>
      <c r="M2901">
        <v>-2</v>
      </c>
      <c r="N2901">
        <f>IF(Table1[[#This Row],[TeamFavorite]]=Table1[[#This Row],[TeamHome]],Table1[[#This Row],[ScoreAway]]-Table1[[#This Row],[ScoreHome]],Table1[[#This Row],[ScoreHome]]-Table1[[#This Row],[ScoreAway]])</f>
        <v>-8</v>
      </c>
      <c r="O2901">
        <f>IF(Table1[[#This Row],[SpreadActual]]&lt;Table1[[#This Row],[SpreadFavorite]],1,0)</f>
        <v>1</v>
      </c>
      <c r="P2901">
        <v>42</v>
      </c>
      <c r="Q2901" t="s">
        <v>60</v>
      </c>
      <c r="R2901" t="b">
        <v>0</v>
      </c>
      <c r="S2901">
        <v>45</v>
      </c>
      <c r="T2901">
        <v>11</v>
      </c>
      <c r="U2901">
        <v>83</v>
      </c>
    </row>
    <row r="2902" spans="1:22" x14ac:dyDescent="0.2">
      <c r="A2902" s="1">
        <v>29548</v>
      </c>
      <c r="B2902">
        <v>1980</v>
      </c>
      <c r="C2902">
        <f>_xlfn.MAXIFS(Table1[ScheduleWeekWritten],Table1[ScheduleSeason],Table1[[#This Row],[ScheduleSeason]])</f>
        <v>16</v>
      </c>
      <c r="D2902">
        <v>12</v>
      </c>
      <c r="E2902" cm="1">
        <f t="array" ref="E2902">_xlfn.XLOOKUP(Table1[[#This Row],[ScheduleWeekWritten]],Table3[Game],100+Table3[Increase],Table1[[#This Row],[ScheduleWeekWritten]])</f>
        <v>12</v>
      </c>
      <c r="F2902" t="b">
        <v>0</v>
      </c>
      <c r="G2902" t="s">
        <v>127</v>
      </c>
      <c r="H2902">
        <v>10</v>
      </c>
      <c r="I2902">
        <v>24</v>
      </c>
      <c r="J2902" t="s">
        <v>45</v>
      </c>
      <c r="K2902" t="s">
        <v>133</v>
      </c>
      <c r="L2902" t="str">
        <f>_xlfn.XLOOKUP(Table1[[#This Row],[TeamFavoriteID]],Table2[team_id],Table2[team_name],_xlfn.XLOOKUP(Table1[[#This Row],[TeamFavoriteID]],Table2[team_id_pfr],Table2[team_name],"Even"))</f>
        <v>Tampa Bay Buccaneers</v>
      </c>
      <c r="M2902">
        <v>-3</v>
      </c>
      <c r="N2902">
        <f>IF(Table1[[#This Row],[TeamFavorite]]=Table1[[#This Row],[TeamHome]],Table1[[#This Row],[ScoreAway]]-Table1[[#This Row],[ScoreHome]],Table1[[#This Row],[ScoreHome]]-Table1[[#This Row],[ScoreAway]])</f>
        <v>14</v>
      </c>
      <c r="O2902">
        <f>IF(Table1[[#This Row],[SpreadActual]]&lt;Table1[[#This Row],[SpreadFavorite]],1,0)</f>
        <v>0</v>
      </c>
      <c r="P2902">
        <v>39</v>
      </c>
      <c r="Q2902" t="s">
        <v>130</v>
      </c>
      <c r="R2902" t="b">
        <v>0</v>
      </c>
      <c r="S2902">
        <v>69</v>
      </c>
      <c r="T2902">
        <v>9</v>
      </c>
      <c r="U2902">
        <v>77</v>
      </c>
    </row>
    <row r="2903" spans="1:22" x14ac:dyDescent="0.2">
      <c r="A2903" s="1">
        <v>29549</v>
      </c>
      <c r="B2903">
        <v>1980</v>
      </c>
      <c r="C2903">
        <f>_xlfn.MAXIFS(Table1[ScheduleWeekWritten],Table1[ScheduleSeason],Table1[[#This Row],[ScheduleSeason]])</f>
        <v>16</v>
      </c>
      <c r="D2903">
        <v>12</v>
      </c>
      <c r="E2903" cm="1">
        <f t="array" ref="E2903">_xlfn.XLOOKUP(Table1[[#This Row],[ScheduleWeekWritten]],Table3[Game],100+Table3[Increase],Table1[[#This Row],[ScheduleWeekWritten]])</f>
        <v>12</v>
      </c>
      <c r="F2903" t="b">
        <v>0</v>
      </c>
      <c r="G2903" t="s">
        <v>95</v>
      </c>
      <c r="H2903">
        <v>7</v>
      </c>
      <c r="I2903">
        <v>27</v>
      </c>
      <c r="J2903" t="s">
        <v>39</v>
      </c>
      <c r="K2903" t="s">
        <v>40</v>
      </c>
      <c r="L2903" t="str">
        <f>_xlfn.XLOOKUP(Table1[[#This Row],[TeamFavoriteID]],Table2[team_id],Table2[team_name],_xlfn.XLOOKUP(Table1[[#This Row],[TeamFavoriteID]],Table2[team_id_pfr],Table2[team_name],"Even"))</f>
        <v>Los Angeles Rams</v>
      </c>
      <c r="M2903">
        <v>-10</v>
      </c>
      <c r="N2903">
        <f>IF(Table1[[#This Row],[TeamFavorite]]=Table1[[#This Row],[TeamHome]],Table1[[#This Row],[ScoreAway]]-Table1[[#This Row],[ScoreHome]],Table1[[#This Row],[ScoreHome]]-Table1[[#This Row],[ScoreAway]])</f>
        <v>-20</v>
      </c>
      <c r="O2903">
        <f>IF(Table1[[#This Row],[SpreadActual]]&lt;Table1[[#This Row],[SpreadFavorite]],1,0)</f>
        <v>1</v>
      </c>
      <c r="P2903">
        <v>47</v>
      </c>
      <c r="Q2903" t="s">
        <v>124</v>
      </c>
      <c r="R2903" t="b">
        <v>0</v>
      </c>
      <c r="S2903">
        <v>72</v>
      </c>
      <c r="T2903">
        <v>0</v>
      </c>
      <c r="V2903" t="s">
        <v>103</v>
      </c>
    </row>
    <row r="2904" spans="1:22" x14ac:dyDescent="0.2">
      <c r="A2904" s="1">
        <v>29552</v>
      </c>
      <c r="B2904">
        <v>1980</v>
      </c>
      <c r="C2904">
        <f>_xlfn.MAXIFS(Table1[ScheduleWeekWritten],Table1[ScheduleSeason],Table1[[#This Row],[ScheduleSeason]])</f>
        <v>16</v>
      </c>
      <c r="D2904">
        <v>13</v>
      </c>
      <c r="E2904" cm="1">
        <f t="array" ref="E2904">_xlfn.XLOOKUP(Table1[[#This Row],[ScheduleWeekWritten]],Table3[Game],100+Table3[Increase],Table1[[#This Row],[ScheduleWeekWritten]])</f>
        <v>13</v>
      </c>
      <c r="F2904" t="b">
        <v>0</v>
      </c>
      <c r="G2904" t="s">
        <v>67</v>
      </c>
      <c r="H2904">
        <v>51</v>
      </c>
      <c r="I2904">
        <v>7</v>
      </c>
      <c r="J2904" t="s">
        <v>128</v>
      </c>
      <c r="K2904" t="s">
        <v>68</v>
      </c>
      <c r="L2904" t="str">
        <f>_xlfn.XLOOKUP(Table1[[#This Row],[TeamFavoriteID]],Table2[team_id],Table2[team_name],_xlfn.XLOOKUP(Table1[[#This Row],[TeamFavoriteID]],Table2[team_id_pfr],Table2[team_name],"Even"))</f>
        <v>Dallas Cowboys</v>
      </c>
      <c r="M2904">
        <v>-10</v>
      </c>
      <c r="N2904">
        <f>IF(Table1[[#This Row],[TeamFavorite]]=Table1[[#This Row],[TeamHome]],Table1[[#This Row],[ScoreAway]]-Table1[[#This Row],[ScoreHome]],Table1[[#This Row],[ScoreHome]]-Table1[[#This Row],[ScoreAway]])</f>
        <v>-44</v>
      </c>
      <c r="O2904">
        <f>IF(Table1[[#This Row],[SpreadActual]]&lt;Table1[[#This Row],[SpreadFavorite]],1,0)</f>
        <v>1</v>
      </c>
      <c r="P2904">
        <v>48</v>
      </c>
      <c r="Q2904" t="s">
        <v>119</v>
      </c>
      <c r="R2904" t="b">
        <v>0</v>
      </c>
      <c r="S2904">
        <v>40</v>
      </c>
      <c r="T2904">
        <v>14</v>
      </c>
      <c r="U2904">
        <v>70</v>
      </c>
    </row>
    <row r="2905" spans="1:22" x14ac:dyDescent="0.2">
      <c r="A2905" s="1">
        <v>29552</v>
      </c>
      <c r="B2905">
        <v>1980</v>
      </c>
      <c r="C2905">
        <f>_xlfn.MAXIFS(Table1[ScheduleWeekWritten],Table1[ScheduleSeason],Table1[[#This Row],[ScheduleSeason]])</f>
        <v>16</v>
      </c>
      <c r="D2905">
        <v>13</v>
      </c>
      <c r="E2905" cm="1">
        <f t="array" ref="E2905">_xlfn.XLOOKUP(Table1[[#This Row],[ScheduleWeekWritten]],Table3[Game],100+Table3[Increase],Table1[[#This Row],[ScheduleWeekWritten]])</f>
        <v>13</v>
      </c>
      <c r="F2905" t="b">
        <v>0</v>
      </c>
      <c r="G2905" t="s">
        <v>45</v>
      </c>
      <c r="H2905">
        <v>17</v>
      </c>
      <c r="I2905">
        <v>23</v>
      </c>
      <c r="J2905" t="s">
        <v>46</v>
      </c>
      <c r="K2905" t="s">
        <v>79</v>
      </c>
      <c r="L2905" t="str">
        <f>_xlfn.XLOOKUP(Table1[[#This Row],[TeamFavoriteID]],Table2[team_id],Table2[team_name],_xlfn.XLOOKUP(Table1[[#This Row],[TeamFavoriteID]],Table2[team_id_pfr],Table2[team_name],"Even"))</f>
        <v>Detroit Lions</v>
      </c>
      <c r="M2905">
        <v>-3</v>
      </c>
      <c r="N2905">
        <f>IF(Table1[[#This Row],[TeamFavorite]]=Table1[[#This Row],[TeamHome]],Table1[[#This Row],[ScoreAway]]-Table1[[#This Row],[ScoreHome]],Table1[[#This Row],[ScoreHome]]-Table1[[#This Row],[ScoreAway]])</f>
        <v>6</v>
      </c>
      <c r="O2905">
        <f>IF(Table1[[#This Row],[SpreadActual]]&lt;Table1[[#This Row],[SpreadFavorite]],1,0)</f>
        <v>0</v>
      </c>
      <c r="P2905">
        <v>36</v>
      </c>
      <c r="Q2905" t="s">
        <v>125</v>
      </c>
      <c r="R2905" t="b">
        <v>0</v>
      </c>
      <c r="S2905">
        <v>72</v>
      </c>
      <c r="T2905">
        <v>0</v>
      </c>
      <c r="V2905" t="s">
        <v>103</v>
      </c>
    </row>
    <row r="2906" spans="1:22" x14ac:dyDescent="0.2">
      <c r="A2906" s="1">
        <v>29555</v>
      </c>
      <c r="B2906">
        <v>1980</v>
      </c>
      <c r="C2906">
        <f>_xlfn.MAXIFS(Table1[ScheduleWeekWritten],Table1[ScheduleSeason],Table1[[#This Row],[ScheduleSeason]])</f>
        <v>16</v>
      </c>
      <c r="D2906">
        <v>13</v>
      </c>
      <c r="E2906" cm="1">
        <f t="array" ref="E2906">_xlfn.XLOOKUP(Table1[[#This Row],[ScheduleWeekWritten]],Table3[Game],100+Table3[Increase],Table1[[#This Row],[ScheduleWeekWritten]])</f>
        <v>13</v>
      </c>
      <c r="F2906" t="b">
        <v>0</v>
      </c>
      <c r="G2906" t="s">
        <v>38</v>
      </c>
      <c r="H2906">
        <v>10</v>
      </c>
      <c r="I2906">
        <v>6</v>
      </c>
      <c r="J2906" t="s">
        <v>61</v>
      </c>
      <c r="K2906" t="s">
        <v>109</v>
      </c>
      <c r="L2906" t="str">
        <f>_xlfn.XLOOKUP(Table1[[#This Row],[TeamFavoriteID]],Table2[team_id],Table2[team_name],_xlfn.XLOOKUP(Table1[[#This Row],[TeamFavoriteID]],Table2[team_id_pfr],Table2[team_name],"Even"))</f>
        <v>Atlanta Falcons</v>
      </c>
      <c r="M2906">
        <v>-10</v>
      </c>
      <c r="N2906">
        <f>IF(Table1[[#This Row],[TeamFavorite]]=Table1[[#This Row],[TeamHome]],Table1[[#This Row],[ScoreAway]]-Table1[[#This Row],[ScoreHome]],Table1[[#This Row],[ScoreHome]]-Table1[[#This Row],[ScoreAway]])</f>
        <v>-4</v>
      </c>
      <c r="O2906">
        <f>IF(Table1[[#This Row],[SpreadActual]]&lt;Table1[[#This Row],[SpreadFavorite]],1,0)</f>
        <v>0</v>
      </c>
      <c r="P2906">
        <v>40</v>
      </c>
      <c r="Q2906" t="s">
        <v>41</v>
      </c>
      <c r="R2906" t="b">
        <v>0</v>
      </c>
      <c r="S2906">
        <v>44</v>
      </c>
      <c r="T2906">
        <v>8</v>
      </c>
      <c r="U2906">
        <v>45</v>
      </c>
    </row>
    <row r="2907" spans="1:22" x14ac:dyDescent="0.2">
      <c r="A2907" s="1">
        <v>29555</v>
      </c>
      <c r="B2907">
        <v>1980</v>
      </c>
      <c r="C2907">
        <f>_xlfn.MAXIFS(Table1[ScheduleWeekWritten],Table1[ScheduleSeason],Table1[[#This Row],[ScheduleSeason]])</f>
        <v>16</v>
      </c>
      <c r="D2907">
        <v>13</v>
      </c>
      <c r="E2907" cm="1">
        <f t="array" ref="E2907">_xlfn.XLOOKUP(Table1[[#This Row],[ScheduleWeekWritten]],Table3[Game],100+Table3[Increase],Table1[[#This Row],[ScheduleWeekWritten]])</f>
        <v>13</v>
      </c>
      <c r="F2907" t="b">
        <v>0</v>
      </c>
      <c r="G2907" t="s">
        <v>34</v>
      </c>
      <c r="H2907">
        <v>28</v>
      </c>
      <c r="I2907">
        <v>24</v>
      </c>
      <c r="J2907" t="s">
        <v>28</v>
      </c>
      <c r="K2907" t="s">
        <v>43</v>
      </c>
      <c r="L2907" t="str">
        <f>_xlfn.XLOOKUP(Table1[[#This Row],[TeamFavoriteID]],Table2[team_id],Table2[team_name],_xlfn.XLOOKUP(Table1[[#This Row],[TeamFavoriteID]],Table2[team_id_pfr],Table2[team_name],"Even"))</f>
        <v>Buffalo Bills</v>
      </c>
      <c r="M2907">
        <v>-3</v>
      </c>
      <c r="N2907">
        <f>IF(Table1[[#This Row],[TeamFavorite]]=Table1[[#This Row],[TeamHome]],Table1[[#This Row],[ScoreAway]]-Table1[[#This Row],[ScoreHome]],Table1[[#This Row],[ScoreHome]]-Table1[[#This Row],[ScoreAway]])</f>
        <v>4</v>
      </c>
      <c r="O2907">
        <f>IF(Table1[[#This Row],[SpreadActual]]&lt;Table1[[#This Row],[SpreadFavorite]],1,0)</f>
        <v>0</v>
      </c>
      <c r="P2907">
        <v>40</v>
      </c>
      <c r="Q2907" t="s">
        <v>80</v>
      </c>
      <c r="R2907" t="b">
        <v>0</v>
      </c>
      <c r="S2907">
        <v>43</v>
      </c>
      <c r="T2907">
        <v>14</v>
      </c>
      <c r="U2907">
        <v>52</v>
      </c>
    </row>
    <row r="2908" spans="1:22" x14ac:dyDescent="0.2">
      <c r="A2908" s="1">
        <v>29555</v>
      </c>
      <c r="B2908">
        <v>1980</v>
      </c>
      <c r="C2908">
        <f>_xlfn.MAXIFS(Table1[ScheduleWeekWritten],Table1[ScheduleSeason],Table1[[#This Row],[ScheduleSeason]])</f>
        <v>16</v>
      </c>
      <c r="D2908">
        <v>13</v>
      </c>
      <c r="E2908" cm="1">
        <f t="array" ref="E2908">_xlfn.XLOOKUP(Table1[[#This Row],[ScheduleWeekWritten]],Table3[Game],100+Table3[Increase],Table1[[#This Row],[ScheduleWeekWritten]])</f>
        <v>13</v>
      </c>
      <c r="F2908" t="b">
        <v>0</v>
      </c>
      <c r="G2908" t="s">
        <v>33</v>
      </c>
      <c r="H2908">
        <v>17</v>
      </c>
      <c r="I2908">
        <v>20</v>
      </c>
      <c r="J2908" t="s">
        <v>127</v>
      </c>
      <c r="K2908" t="s">
        <v>35</v>
      </c>
      <c r="L2908" t="str">
        <f>_xlfn.XLOOKUP(Table1[[#This Row],[TeamFavoriteID]],Table2[team_id],Table2[team_name],_xlfn.XLOOKUP(Table1[[#This Row],[TeamFavoriteID]],Table2[team_id_pfr],Table2[team_name],"Even"))</f>
        <v>Green Bay Packers</v>
      </c>
      <c r="M2908">
        <v>-4</v>
      </c>
      <c r="N2908">
        <f>IF(Table1[[#This Row],[TeamFavorite]]=Table1[[#This Row],[TeamHome]],Table1[[#This Row],[ScoreAway]]-Table1[[#This Row],[ScoreHome]],Table1[[#This Row],[ScoreHome]]-Table1[[#This Row],[ScoreAway]])</f>
        <v>3</v>
      </c>
      <c r="O2908">
        <f>IF(Table1[[#This Row],[SpreadActual]]&lt;Table1[[#This Row],[SpreadFavorite]],1,0)</f>
        <v>0</v>
      </c>
      <c r="P2908">
        <v>38</v>
      </c>
      <c r="Q2908" t="s">
        <v>36</v>
      </c>
      <c r="R2908" t="b">
        <v>0</v>
      </c>
      <c r="S2908">
        <v>37</v>
      </c>
      <c r="T2908">
        <v>16</v>
      </c>
      <c r="U2908">
        <v>65</v>
      </c>
    </row>
    <row r="2909" spans="1:22" x14ac:dyDescent="0.2">
      <c r="A2909" s="1">
        <v>29555</v>
      </c>
      <c r="B2909">
        <v>1980</v>
      </c>
      <c r="C2909">
        <f>_xlfn.MAXIFS(Table1[ScheduleWeekWritten],Table1[ScheduleSeason],Table1[[#This Row],[ScheduleSeason]])</f>
        <v>16</v>
      </c>
      <c r="D2909">
        <v>13</v>
      </c>
      <c r="E2909" cm="1">
        <f t="array" ref="E2909">_xlfn.XLOOKUP(Table1[[#This Row],[ScheduleWeekWritten]],Table3[Game],100+Table3[Increase],Table1[[#This Row],[ScheduleWeekWritten]])</f>
        <v>13</v>
      </c>
      <c r="F2909" t="b">
        <v>0</v>
      </c>
      <c r="G2909" t="s">
        <v>23</v>
      </c>
      <c r="H2909">
        <v>14</v>
      </c>
      <c r="I2909">
        <v>17</v>
      </c>
      <c r="J2909" t="s">
        <v>62</v>
      </c>
      <c r="K2909" t="s">
        <v>25</v>
      </c>
      <c r="L2909" t="str">
        <f>_xlfn.XLOOKUP(Table1[[#This Row],[TeamFavoriteID]],Table2[team_id],Table2[team_name],_xlfn.XLOOKUP(Table1[[#This Row],[TeamFavoriteID]],Table2[team_id_pfr],Table2[team_name],"Even"))</f>
        <v>Houston Oilers</v>
      </c>
      <c r="M2909">
        <v>-3</v>
      </c>
      <c r="N2909">
        <f>IF(Table1[[#This Row],[TeamFavorite]]=Table1[[#This Row],[TeamHome]],Table1[[#This Row],[ScoreAway]]-Table1[[#This Row],[ScoreHome]],Table1[[#This Row],[ScoreHome]]-Table1[[#This Row],[ScoreAway]])</f>
        <v>3</v>
      </c>
      <c r="O2909">
        <f>IF(Table1[[#This Row],[SpreadActual]]&lt;Table1[[#This Row],[SpreadFavorite]],1,0)</f>
        <v>0</v>
      </c>
      <c r="P2909">
        <v>39</v>
      </c>
      <c r="Q2909" t="s">
        <v>102</v>
      </c>
      <c r="R2909" t="b">
        <v>0</v>
      </c>
      <c r="S2909">
        <v>72</v>
      </c>
      <c r="T2909">
        <v>0</v>
      </c>
      <c r="V2909" t="s">
        <v>103</v>
      </c>
    </row>
    <row r="2910" spans="1:22" x14ac:dyDescent="0.2">
      <c r="A2910" s="1">
        <v>29555</v>
      </c>
      <c r="B2910">
        <v>1980</v>
      </c>
      <c r="C2910">
        <f>_xlfn.MAXIFS(Table1[ScheduleWeekWritten],Table1[ScheduleSeason],Table1[[#This Row],[ScheduleSeason]])</f>
        <v>16</v>
      </c>
      <c r="D2910">
        <v>13</v>
      </c>
      <c r="E2910" cm="1">
        <f t="array" ref="E2910">_xlfn.XLOOKUP(Table1[[#This Row],[ScheduleWeekWritten]],Table3[Game],100+Table3[Increase],Table1[[#This Row],[ScheduleWeekWritten]])</f>
        <v>13</v>
      </c>
      <c r="F2910" t="b">
        <v>0</v>
      </c>
      <c r="G2910" t="s">
        <v>42</v>
      </c>
      <c r="H2910">
        <v>6</v>
      </c>
      <c r="I2910">
        <v>20</v>
      </c>
      <c r="J2910" t="s">
        <v>101</v>
      </c>
      <c r="K2910" t="s">
        <v>75</v>
      </c>
      <c r="L2910" t="str">
        <f>_xlfn.XLOOKUP(Table1[[#This Row],[TeamFavoriteID]],Table2[team_id],Table2[team_name],_xlfn.XLOOKUP(Table1[[#This Row],[TeamFavoriteID]],Table2[team_id_pfr],Table2[team_name],"Even"))</f>
        <v>Kansas City Chiefs</v>
      </c>
      <c r="M2910">
        <v>-7</v>
      </c>
      <c r="N2910">
        <f>IF(Table1[[#This Row],[TeamFavorite]]=Table1[[#This Row],[TeamHome]],Table1[[#This Row],[ScoreAway]]-Table1[[#This Row],[ScoreHome]],Table1[[#This Row],[ScoreHome]]-Table1[[#This Row],[ScoreAway]])</f>
        <v>14</v>
      </c>
      <c r="O2910">
        <f>IF(Table1[[#This Row],[SpreadActual]]&lt;Table1[[#This Row],[SpreadFavorite]],1,0)</f>
        <v>0</v>
      </c>
      <c r="P2910">
        <v>36</v>
      </c>
      <c r="Q2910" t="s">
        <v>117</v>
      </c>
      <c r="R2910" t="b">
        <v>0</v>
      </c>
      <c r="S2910">
        <v>49</v>
      </c>
      <c r="T2910">
        <v>19</v>
      </c>
      <c r="U2910">
        <v>45</v>
      </c>
    </row>
    <row r="2911" spans="1:22" x14ac:dyDescent="0.2">
      <c r="A2911" s="1">
        <v>29555</v>
      </c>
      <c r="B2911">
        <v>1980</v>
      </c>
      <c r="C2911">
        <f>_xlfn.MAXIFS(Table1[ScheduleWeekWritten],Table1[ScheduleSeason],Table1[[#This Row],[ScheduleSeason]])</f>
        <v>16</v>
      </c>
      <c r="D2911">
        <v>13</v>
      </c>
      <c r="E2911" cm="1">
        <f t="array" ref="E2911">_xlfn.XLOOKUP(Table1[[#This Row],[ScheduleWeekWritten]],Table3[Game],100+Table3[Increase],Table1[[#This Row],[ScheduleWeekWritten]])</f>
        <v>13</v>
      </c>
      <c r="F2911" t="b">
        <v>0</v>
      </c>
      <c r="G2911" t="s">
        <v>39</v>
      </c>
      <c r="H2911">
        <v>38</v>
      </c>
      <c r="I2911">
        <v>13</v>
      </c>
      <c r="J2911" t="s">
        <v>31</v>
      </c>
      <c r="K2911" t="s">
        <v>40</v>
      </c>
      <c r="L2911" t="str">
        <f>_xlfn.XLOOKUP(Table1[[#This Row],[TeamFavoriteID]],Table2[team_id],Table2[team_name],_xlfn.XLOOKUP(Table1[[#This Row],[TeamFavoriteID]],Table2[team_id_pfr],Table2[team_name],"Even"))</f>
        <v>Los Angeles Rams</v>
      </c>
      <c r="M2911">
        <v>-10</v>
      </c>
      <c r="N2911">
        <f>IF(Table1[[#This Row],[TeamFavorite]]=Table1[[#This Row],[TeamHome]],Table1[[#This Row],[ScoreAway]]-Table1[[#This Row],[ScoreHome]],Table1[[#This Row],[ScoreHome]]-Table1[[#This Row],[ScoreAway]])</f>
        <v>-25</v>
      </c>
      <c r="O2911">
        <f>IF(Table1[[#This Row],[SpreadActual]]&lt;Table1[[#This Row],[SpreadFavorite]],1,0)</f>
        <v>1</v>
      </c>
      <c r="P2911">
        <v>45</v>
      </c>
      <c r="Q2911" t="s">
        <v>135</v>
      </c>
      <c r="R2911" t="b">
        <v>0</v>
      </c>
      <c r="S2911">
        <v>59</v>
      </c>
      <c r="T2911">
        <v>7</v>
      </c>
      <c r="U2911">
        <v>82</v>
      </c>
    </row>
    <row r="2912" spans="1:22" x14ac:dyDescent="0.2">
      <c r="A2912" s="1">
        <v>29555</v>
      </c>
      <c r="B2912">
        <v>1980</v>
      </c>
      <c r="C2912">
        <f>_xlfn.MAXIFS(Table1[ScheduleWeekWritten],Table1[ScheduleSeason],Table1[[#This Row],[ScheduleSeason]])</f>
        <v>16</v>
      </c>
      <c r="D2912">
        <v>13</v>
      </c>
      <c r="E2912" cm="1">
        <f t="array" ref="E2912">_xlfn.XLOOKUP(Table1[[#This Row],[ScheduleWeekWritten]],Table3[Game],100+Table3[Increase],Table1[[#This Row],[ScheduleWeekWritten]])</f>
        <v>13</v>
      </c>
      <c r="F2912" t="b">
        <v>0</v>
      </c>
      <c r="G2912" t="s">
        <v>95</v>
      </c>
      <c r="H2912">
        <v>20</v>
      </c>
      <c r="I2912">
        <v>23</v>
      </c>
      <c r="J2912" t="s">
        <v>54</v>
      </c>
      <c r="K2912" t="s">
        <v>55</v>
      </c>
      <c r="L2912" t="str">
        <f>_xlfn.XLOOKUP(Table1[[#This Row],[TeamFavoriteID]],Table2[team_id],Table2[team_name],_xlfn.XLOOKUP(Table1[[#This Row],[TeamFavoriteID]],Table2[team_id_pfr],Table2[team_name],"Even"))</f>
        <v>Minnesota Vikings</v>
      </c>
      <c r="M2912">
        <v>-6</v>
      </c>
      <c r="N2912">
        <f>IF(Table1[[#This Row],[TeamFavorite]]=Table1[[#This Row],[TeamHome]],Table1[[#This Row],[ScoreAway]]-Table1[[#This Row],[ScoreHome]],Table1[[#This Row],[ScoreHome]]-Table1[[#This Row],[ScoreAway]])</f>
        <v>-3</v>
      </c>
      <c r="O2912">
        <f>IF(Table1[[#This Row],[SpreadActual]]&lt;Table1[[#This Row],[SpreadFavorite]],1,0)</f>
        <v>0</v>
      </c>
      <c r="P2912">
        <v>42</v>
      </c>
      <c r="Q2912" t="s">
        <v>124</v>
      </c>
      <c r="R2912" t="b">
        <v>0</v>
      </c>
      <c r="S2912">
        <v>72</v>
      </c>
      <c r="T2912">
        <v>0</v>
      </c>
      <c r="V2912" t="s">
        <v>103</v>
      </c>
    </row>
    <row r="2913" spans="1:22" x14ac:dyDescent="0.2">
      <c r="A2913" s="1">
        <v>29555</v>
      </c>
      <c r="B2913">
        <v>1980</v>
      </c>
      <c r="C2913">
        <f>_xlfn.MAXIFS(Table1[ScheduleWeekWritten],Table1[ScheduleSeason],Table1[[#This Row],[ScheduleSeason]])</f>
        <v>16</v>
      </c>
      <c r="D2913">
        <v>13</v>
      </c>
      <c r="E2913" cm="1">
        <f t="array" ref="E2913">_xlfn.XLOOKUP(Table1[[#This Row],[ScheduleWeekWritten]],Table3[Game],100+Table3[Increase],Table1[[#This Row],[ScheduleWeekWritten]])</f>
        <v>13</v>
      </c>
      <c r="F2913" t="b">
        <v>0</v>
      </c>
      <c r="G2913" t="s">
        <v>50</v>
      </c>
      <c r="H2913">
        <v>7</v>
      </c>
      <c r="I2913">
        <v>23</v>
      </c>
      <c r="J2913" t="s">
        <v>57</v>
      </c>
      <c r="K2913" t="s">
        <v>59</v>
      </c>
      <c r="L2913" t="str">
        <f>_xlfn.XLOOKUP(Table1[[#This Row],[TeamFavoriteID]],Table2[team_id],Table2[team_name],_xlfn.XLOOKUP(Table1[[#This Row],[TeamFavoriteID]],Table2[team_id_pfr],Table2[team_name],"Even"))</f>
        <v>Arizona Cardinals</v>
      </c>
      <c r="M2913">
        <v>-2</v>
      </c>
      <c r="N2913">
        <f>IF(Table1[[#This Row],[TeamFavorite]]=Table1[[#This Row],[TeamHome]],Table1[[#This Row],[ScoreAway]]-Table1[[#This Row],[ScoreHome]],Table1[[#This Row],[ScoreHome]]-Table1[[#This Row],[ScoreAway]])</f>
        <v>-16</v>
      </c>
      <c r="O2913">
        <f>IF(Table1[[#This Row],[SpreadActual]]&lt;Table1[[#This Row],[SpreadFavorite]],1,0)</f>
        <v>1</v>
      </c>
      <c r="P2913">
        <v>43</v>
      </c>
      <c r="Q2913" t="s">
        <v>126</v>
      </c>
      <c r="R2913" t="b">
        <v>0</v>
      </c>
      <c r="S2913">
        <v>39</v>
      </c>
      <c r="T2913">
        <v>18</v>
      </c>
      <c r="U2913">
        <v>65</v>
      </c>
    </row>
    <row r="2914" spans="1:22" x14ac:dyDescent="0.2">
      <c r="A2914" s="1">
        <v>29555</v>
      </c>
      <c r="B2914">
        <v>1980</v>
      </c>
      <c r="C2914">
        <f>_xlfn.MAXIFS(Table1[ScheduleWeekWritten],Table1[ScheduleSeason],Table1[[#This Row],[ScheduleSeason]])</f>
        <v>16</v>
      </c>
      <c r="D2914">
        <v>13</v>
      </c>
      <c r="E2914" cm="1">
        <f t="array" ref="E2914">_xlfn.XLOOKUP(Table1[[#This Row],[ScheduleWeekWritten]],Table3[Game],100+Table3[Increase],Table1[[#This Row],[ScheduleWeekWritten]])</f>
        <v>13</v>
      </c>
      <c r="F2914" t="b">
        <v>0</v>
      </c>
      <c r="G2914" t="s">
        <v>49</v>
      </c>
      <c r="H2914">
        <v>23</v>
      </c>
      <c r="I2914">
        <v>10</v>
      </c>
      <c r="J2914" t="s">
        <v>19</v>
      </c>
      <c r="K2914" t="s">
        <v>51</v>
      </c>
      <c r="L2914" t="str">
        <f>_xlfn.XLOOKUP(Table1[[#This Row],[TeamFavoriteID]],Table2[team_id],Table2[team_name],_xlfn.XLOOKUP(Table1[[#This Row],[TeamFavoriteID]],Table2[team_id_pfr],Table2[team_name],"Even"))</f>
        <v>Pittsburgh Steelers</v>
      </c>
      <c r="M2914">
        <v>-6</v>
      </c>
      <c r="N2914">
        <f>IF(Table1[[#This Row],[TeamFavorite]]=Table1[[#This Row],[TeamHome]],Table1[[#This Row],[ScoreAway]]-Table1[[#This Row],[ScoreHome]],Table1[[#This Row],[ScoreHome]]-Table1[[#This Row],[ScoreAway]])</f>
        <v>-13</v>
      </c>
      <c r="O2914">
        <f>IF(Table1[[#This Row],[SpreadActual]]&lt;Table1[[#This Row],[SpreadFavorite]],1,0)</f>
        <v>1</v>
      </c>
      <c r="P2914">
        <v>41</v>
      </c>
      <c r="Q2914" t="s">
        <v>113</v>
      </c>
      <c r="R2914" t="b">
        <v>0</v>
      </c>
      <c r="S2914">
        <v>36</v>
      </c>
      <c r="T2914">
        <v>14</v>
      </c>
      <c r="U2914">
        <v>74</v>
      </c>
    </row>
    <row r="2915" spans="1:22" x14ac:dyDescent="0.2">
      <c r="A2915" s="1">
        <v>29555</v>
      </c>
      <c r="B2915">
        <v>1980</v>
      </c>
      <c r="C2915">
        <f>_xlfn.MAXIFS(Table1[ScheduleWeekWritten],Table1[ScheduleSeason],Table1[[#This Row],[ScheduleSeason]])</f>
        <v>16</v>
      </c>
      <c r="D2915">
        <v>13</v>
      </c>
      <c r="E2915" cm="1">
        <f t="array" ref="E2915">_xlfn.XLOOKUP(Table1[[#This Row],[ScheduleWeekWritten]],Table3[Game],100+Table3[Increase],Table1[[#This Row],[ScheduleWeekWritten]])</f>
        <v>13</v>
      </c>
      <c r="F2915" t="b">
        <v>0</v>
      </c>
      <c r="G2915" t="s">
        <v>27</v>
      </c>
      <c r="H2915">
        <v>22</v>
      </c>
      <c r="I2915">
        <v>21</v>
      </c>
      <c r="J2915" t="s">
        <v>58</v>
      </c>
      <c r="K2915" t="s">
        <v>29</v>
      </c>
      <c r="L2915" t="str">
        <f>_xlfn.XLOOKUP(Table1[[#This Row],[TeamFavoriteID]],Table2[team_id],Table2[team_name],_xlfn.XLOOKUP(Table1[[#This Row],[TeamFavoriteID]],Table2[team_id_pfr],Table2[team_name],"Even"))</f>
        <v>Los Angeles Chargers</v>
      </c>
      <c r="M2915">
        <v>-3</v>
      </c>
      <c r="N2915">
        <f>IF(Table1[[#This Row],[TeamFavorite]]=Table1[[#This Row],[TeamHome]],Table1[[#This Row],[ScoreAway]]-Table1[[#This Row],[ScoreHome]],Table1[[#This Row],[ScoreHome]]-Table1[[#This Row],[ScoreAway]])</f>
        <v>1</v>
      </c>
      <c r="O2915">
        <f>IF(Table1[[#This Row],[SpreadActual]]&lt;Table1[[#This Row],[SpreadFavorite]],1,0)</f>
        <v>0</v>
      </c>
      <c r="P2915">
        <v>42</v>
      </c>
      <c r="Q2915" t="s">
        <v>94</v>
      </c>
      <c r="R2915" t="b">
        <v>0</v>
      </c>
      <c r="S2915">
        <v>61</v>
      </c>
      <c r="T2915">
        <v>6</v>
      </c>
      <c r="U2915">
        <v>81</v>
      </c>
    </row>
    <row r="2916" spans="1:22" x14ac:dyDescent="0.2">
      <c r="A2916" s="1">
        <v>29555</v>
      </c>
      <c r="B2916">
        <v>1980</v>
      </c>
      <c r="C2916">
        <f>_xlfn.MAXIFS(Table1[ScheduleWeekWritten],Table1[ScheduleSeason],Table1[[#This Row],[ScheduleSeason]])</f>
        <v>16</v>
      </c>
      <c r="D2916">
        <v>13</v>
      </c>
      <c r="E2916" cm="1">
        <f t="array" ref="E2916">_xlfn.XLOOKUP(Table1[[#This Row],[ScheduleWeekWritten]],Table3[Game],100+Table3[Increase],Table1[[#This Row],[ScheduleWeekWritten]])</f>
        <v>13</v>
      </c>
      <c r="F2916" t="b">
        <v>0</v>
      </c>
      <c r="G2916" t="s">
        <v>53</v>
      </c>
      <c r="H2916">
        <v>21</v>
      </c>
      <c r="I2916">
        <v>17</v>
      </c>
      <c r="J2916" t="s">
        <v>115</v>
      </c>
      <c r="K2916" t="s">
        <v>70</v>
      </c>
      <c r="L2916" t="str">
        <f>_xlfn.XLOOKUP(Table1[[#This Row],[TeamFavoriteID]],Table2[team_id],Table2[team_name],_xlfn.XLOOKUP(Table1[[#This Row],[TeamFavoriteID]],Table2[team_id_pfr],Table2[team_name],"Even"))</f>
        <v>Boston Patriots</v>
      </c>
      <c r="M2916">
        <v>-7</v>
      </c>
      <c r="N2916">
        <f>IF(Table1[[#This Row],[TeamFavorite]]=Table1[[#This Row],[TeamHome]],Table1[[#This Row],[ScoreAway]]-Table1[[#This Row],[ScoreHome]],Table1[[#This Row],[ScoreHome]]-Table1[[#This Row],[ScoreAway]])</f>
        <v>4</v>
      </c>
      <c r="O2916">
        <f>IF(Table1[[#This Row],[SpreadActual]]&lt;Table1[[#This Row],[SpreadFavorite]],1,0)</f>
        <v>0</v>
      </c>
      <c r="P2916">
        <v>48</v>
      </c>
      <c r="Q2916" t="s">
        <v>118</v>
      </c>
      <c r="R2916" t="b">
        <v>0</v>
      </c>
      <c r="S2916">
        <v>56</v>
      </c>
      <c r="T2916">
        <v>8</v>
      </c>
      <c r="U2916">
        <v>76</v>
      </c>
    </row>
    <row r="2917" spans="1:22" x14ac:dyDescent="0.2">
      <c r="A2917" s="1">
        <v>29556</v>
      </c>
      <c r="B2917">
        <v>1980</v>
      </c>
      <c r="C2917">
        <f>_xlfn.MAXIFS(Table1[ScheduleWeekWritten],Table1[ScheduleSeason],Table1[[#This Row],[ScheduleSeason]])</f>
        <v>16</v>
      </c>
      <c r="D2917">
        <v>13</v>
      </c>
      <c r="E2917" cm="1">
        <f t="array" ref="E2917">_xlfn.XLOOKUP(Table1[[#This Row],[ScheduleWeekWritten]],Table3[Game],100+Table3[Increase],Table1[[#This Row],[ScheduleWeekWritten]])</f>
        <v>13</v>
      </c>
      <c r="F2917" t="b">
        <v>0</v>
      </c>
      <c r="G2917" t="s">
        <v>20</v>
      </c>
      <c r="H2917">
        <v>9</v>
      </c>
      <c r="I2917">
        <v>3</v>
      </c>
      <c r="J2917" t="s">
        <v>24</v>
      </c>
      <c r="K2917" t="s">
        <v>21</v>
      </c>
      <c r="L2917" t="str">
        <f>_xlfn.XLOOKUP(Table1[[#This Row],[TeamFavoriteID]],Table2[team_id],Table2[team_name],_xlfn.XLOOKUP(Table1[[#This Row],[TeamFavoriteID]],Table2[team_id_pfr],Table2[team_name],"Even"))</f>
        <v>Las Vegas Raiders</v>
      </c>
      <c r="M2917">
        <v>-5</v>
      </c>
      <c r="N2917">
        <f>IF(Table1[[#This Row],[TeamFavorite]]=Table1[[#This Row],[TeamHome]],Table1[[#This Row],[ScoreAway]]-Table1[[#This Row],[ScoreHome]],Table1[[#This Row],[ScoreHome]]-Table1[[#This Row],[ScoreAway]])</f>
        <v>6</v>
      </c>
      <c r="O2917">
        <f>IF(Table1[[#This Row],[SpreadActual]]&lt;Table1[[#This Row],[SpreadFavorite]],1,0)</f>
        <v>0</v>
      </c>
      <c r="P2917">
        <v>42</v>
      </c>
      <c r="Q2917" t="s">
        <v>76</v>
      </c>
      <c r="R2917" t="b">
        <v>0</v>
      </c>
      <c r="S2917">
        <v>51</v>
      </c>
      <c r="T2917">
        <v>6</v>
      </c>
      <c r="U2917">
        <v>79</v>
      </c>
    </row>
    <row r="2918" spans="1:22" x14ac:dyDescent="0.2">
      <c r="A2918" s="1">
        <v>29559</v>
      </c>
      <c r="B2918">
        <v>1980</v>
      </c>
      <c r="C2918">
        <f>_xlfn.MAXIFS(Table1[ScheduleWeekWritten],Table1[ScheduleSeason],Table1[[#This Row],[ScheduleSeason]])</f>
        <v>16</v>
      </c>
      <c r="D2918">
        <v>14</v>
      </c>
      <c r="E2918" cm="1">
        <f t="array" ref="E2918">_xlfn.XLOOKUP(Table1[[#This Row],[ScheduleWeekWritten]],Table3[Game],100+Table3[Increase],Table1[[#This Row],[ScheduleWeekWritten]])</f>
        <v>14</v>
      </c>
      <c r="F2918" t="b">
        <v>0</v>
      </c>
      <c r="G2918" t="s">
        <v>23</v>
      </c>
      <c r="H2918">
        <v>6</v>
      </c>
      <c r="I2918">
        <v>0</v>
      </c>
      <c r="J2918" t="s">
        <v>49</v>
      </c>
      <c r="K2918" t="s">
        <v>25</v>
      </c>
      <c r="L2918" t="str">
        <f>_xlfn.XLOOKUP(Table1[[#This Row],[TeamFavoriteID]],Table2[team_id],Table2[team_name],_xlfn.XLOOKUP(Table1[[#This Row],[TeamFavoriteID]],Table2[team_id_pfr],Table2[team_name],"Even"))</f>
        <v>Houston Oilers</v>
      </c>
      <c r="M2918">
        <v>-2</v>
      </c>
      <c r="N2918">
        <f>IF(Table1[[#This Row],[TeamFavorite]]=Table1[[#This Row],[TeamHome]],Table1[[#This Row],[ScoreAway]]-Table1[[#This Row],[ScoreHome]],Table1[[#This Row],[ScoreHome]]-Table1[[#This Row],[ScoreAway]])</f>
        <v>-6</v>
      </c>
      <c r="O2918">
        <f>IF(Table1[[#This Row],[SpreadActual]]&lt;Table1[[#This Row],[SpreadFavorite]],1,0)</f>
        <v>1</v>
      </c>
      <c r="P2918">
        <v>40</v>
      </c>
      <c r="Q2918" t="s">
        <v>102</v>
      </c>
      <c r="R2918" t="b">
        <v>0</v>
      </c>
      <c r="S2918">
        <v>72</v>
      </c>
      <c r="T2918">
        <v>0</v>
      </c>
      <c r="V2918" t="s">
        <v>103</v>
      </c>
    </row>
    <row r="2919" spans="1:22" x14ac:dyDescent="0.2">
      <c r="A2919" s="1">
        <v>29562</v>
      </c>
      <c r="B2919">
        <v>1980</v>
      </c>
      <c r="C2919">
        <f>_xlfn.MAXIFS(Table1[ScheduleWeekWritten],Table1[ScheduleSeason],Table1[[#This Row],[ScheduleSeason]])</f>
        <v>16</v>
      </c>
      <c r="D2919">
        <v>14</v>
      </c>
      <c r="E2919" cm="1">
        <f t="array" ref="E2919">_xlfn.XLOOKUP(Table1[[#This Row],[ScheduleWeekWritten]],Table3[Game],100+Table3[Increase],Table1[[#This Row],[ScheduleWeekWritten]])</f>
        <v>14</v>
      </c>
      <c r="F2919" t="b">
        <v>0</v>
      </c>
      <c r="G2919" t="s">
        <v>28</v>
      </c>
      <c r="H2919">
        <v>10</v>
      </c>
      <c r="I2919">
        <v>7</v>
      </c>
      <c r="J2919" t="s">
        <v>39</v>
      </c>
      <c r="K2919" t="s">
        <v>89</v>
      </c>
      <c r="L2919" t="str">
        <f>_xlfn.XLOOKUP(Table1[[#This Row],[TeamFavoriteID]],Table2[team_id],Table2[team_name],_xlfn.XLOOKUP(Table1[[#This Row],[TeamFavoriteID]],Table2[team_id_pfr],Table2[team_name],"Even"))</f>
        <v>Even</v>
      </c>
      <c r="M2919">
        <v>0</v>
      </c>
      <c r="N2919">
        <f>IF(Table1[[#This Row],[TeamFavorite]]=Table1[[#This Row],[TeamHome]],Table1[[#This Row],[ScoreAway]]-Table1[[#This Row],[ScoreHome]],Table1[[#This Row],[ScoreHome]]-Table1[[#This Row],[ScoreAway]])</f>
        <v>3</v>
      </c>
      <c r="O2919">
        <f>IF(Table1[[#This Row],[SpreadActual]]&lt;Table1[[#This Row],[SpreadFavorite]],1,0)</f>
        <v>0</v>
      </c>
      <c r="P2919">
        <v>40</v>
      </c>
      <c r="Q2919" t="s">
        <v>123</v>
      </c>
      <c r="R2919" t="b">
        <v>0</v>
      </c>
      <c r="S2919">
        <v>43</v>
      </c>
      <c r="T2919">
        <v>9</v>
      </c>
      <c r="U2919">
        <v>83</v>
      </c>
    </row>
    <row r="2920" spans="1:22" x14ac:dyDescent="0.2">
      <c r="A2920" s="1">
        <v>29562</v>
      </c>
      <c r="B2920">
        <v>1980</v>
      </c>
      <c r="C2920">
        <f>_xlfn.MAXIFS(Table1[ScheduleWeekWritten],Table1[ScheduleSeason],Table1[[#This Row],[ScheduleSeason]])</f>
        <v>16</v>
      </c>
      <c r="D2920">
        <v>14</v>
      </c>
      <c r="E2920" cm="1">
        <f t="array" ref="E2920">_xlfn.XLOOKUP(Table1[[#This Row],[ScheduleWeekWritten]],Table3[Game],100+Table3[Increase],Table1[[#This Row],[ScheduleWeekWritten]])</f>
        <v>14</v>
      </c>
      <c r="F2920" t="b">
        <v>0</v>
      </c>
      <c r="G2920" t="s">
        <v>46</v>
      </c>
      <c r="H2920">
        <v>61</v>
      </c>
      <c r="I2920">
        <v>7</v>
      </c>
      <c r="J2920" t="s">
        <v>33</v>
      </c>
      <c r="K2920" t="s">
        <v>47</v>
      </c>
      <c r="L2920" t="str">
        <f>_xlfn.XLOOKUP(Table1[[#This Row],[TeamFavoriteID]],Table2[team_id],Table2[team_name],_xlfn.XLOOKUP(Table1[[#This Row],[TeamFavoriteID]],Table2[team_id_pfr],Table2[team_name],"Even"))</f>
        <v>Chicago Bears</v>
      </c>
      <c r="M2920">
        <v>-6</v>
      </c>
      <c r="N2920">
        <f>IF(Table1[[#This Row],[TeamFavorite]]=Table1[[#This Row],[TeamHome]],Table1[[#This Row],[ScoreAway]]-Table1[[#This Row],[ScoreHome]],Table1[[#This Row],[ScoreHome]]-Table1[[#This Row],[ScoreAway]])</f>
        <v>-54</v>
      </c>
      <c r="O2920">
        <f>IF(Table1[[#This Row],[SpreadActual]]&lt;Table1[[#This Row],[SpreadFavorite]],1,0)</f>
        <v>1</v>
      </c>
      <c r="P2920">
        <v>35</v>
      </c>
      <c r="Q2920" t="s">
        <v>114</v>
      </c>
      <c r="R2920" t="b">
        <v>0</v>
      </c>
      <c r="S2920">
        <v>56</v>
      </c>
      <c r="T2920">
        <v>10</v>
      </c>
      <c r="U2920">
        <v>90</v>
      </c>
    </row>
    <row r="2921" spans="1:22" x14ac:dyDescent="0.2">
      <c r="A2921" s="1">
        <v>29562</v>
      </c>
      <c r="B2921">
        <v>1980</v>
      </c>
      <c r="C2921">
        <f>_xlfn.MAXIFS(Table1[ScheduleWeekWritten],Table1[ScheduleSeason],Table1[[#This Row],[ScheduleSeason]])</f>
        <v>16</v>
      </c>
      <c r="D2921">
        <v>14</v>
      </c>
      <c r="E2921" cm="1">
        <f t="array" ref="E2921">_xlfn.XLOOKUP(Table1[[#This Row],[ScheduleWeekWritten]],Table3[Game],100+Table3[Increase],Table1[[#This Row],[ScheduleWeekWritten]])</f>
        <v>14</v>
      </c>
      <c r="F2921" t="b">
        <v>0</v>
      </c>
      <c r="G2921" t="s">
        <v>101</v>
      </c>
      <c r="H2921">
        <v>34</v>
      </c>
      <c r="I2921">
        <v>33</v>
      </c>
      <c r="J2921" t="s">
        <v>34</v>
      </c>
      <c r="K2921" t="s">
        <v>72</v>
      </c>
      <c r="L2921" t="str">
        <f>_xlfn.XLOOKUP(Table1[[#This Row],[TeamFavoriteID]],Table2[team_id],Table2[team_name],_xlfn.XLOOKUP(Table1[[#This Row],[TeamFavoriteID]],Table2[team_id_pfr],Table2[team_name],"Even"))</f>
        <v>Baltimore Colts</v>
      </c>
      <c r="M2921">
        <v>-2</v>
      </c>
      <c r="N2921">
        <f>IF(Table1[[#This Row],[TeamFavorite]]=Table1[[#This Row],[TeamHome]],Table1[[#This Row],[ScoreAway]]-Table1[[#This Row],[ScoreHome]],Table1[[#This Row],[ScoreHome]]-Table1[[#This Row],[ScoreAway]])</f>
        <v>1</v>
      </c>
      <c r="O2921">
        <f>IF(Table1[[#This Row],[SpreadActual]]&lt;Table1[[#This Row],[SpreadFavorite]],1,0)</f>
        <v>0</v>
      </c>
      <c r="P2921">
        <v>38</v>
      </c>
      <c r="Q2921" t="s">
        <v>111</v>
      </c>
      <c r="R2921" t="b">
        <v>0</v>
      </c>
      <c r="S2921">
        <v>58</v>
      </c>
      <c r="T2921">
        <v>12</v>
      </c>
      <c r="U2921">
        <v>70</v>
      </c>
    </row>
    <row r="2922" spans="1:22" x14ac:dyDescent="0.2">
      <c r="A2922" s="1">
        <v>29562</v>
      </c>
      <c r="B2922">
        <v>1980</v>
      </c>
      <c r="C2922">
        <f>_xlfn.MAXIFS(Table1[ScheduleWeekWritten],Table1[ScheduleSeason],Table1[[#This Row],[ScheduleSeason]])</f>
        <v>16</v>
      </c>
      <c r="D2922">
        <v>14</v>
      </c>
      <c r="E2922" cm="1">
        <f t="array" ref="E2922">_xlfn.XLOOKUP(Table1[[#This Row],[ScheduleWeekWritten]],Table3[Game],100+Table3[Increase],Table1[[#This Row],[ScheduleWeekWritten]])</f>
        <v>14</v>
      </c>
      <c r="F2922" t="b">
        <v>0</v>
      </c>
      <c r="G2922" t="s">
        <v>62</v>
      </c>
      <c r="H2922">
        <v>17</v>
      </c>
      <c r="I2922">
        <v>14</v>
      </c>
      <c r="J2922" t="s">
        <v>31</v>
      </c>
      <c r="K2922" t="s">
        <v>63</v>
      </c>
      <c r="L2922" t="str">
        <f>_xlfn.XLOOKUP(Table1[[#This Row],[TeamFavoriteID]],Table2[team_id],Table2[team_name],_xlfn.XLOOKUP(Table1[[#This Row],[TeamFavoriteID]],Table2[team_id_pfr],Table2[team_name],"Even"))</f>
        <v>Cleveland Browns</v>
      </c>
      <c r="M2922">
        <v>-9</v>
      </c>
      <c r="N2922">
        <f>IF(Table1[[#This Row],[TeamFavorite]]=Table1[[#This Row],[TeamHome]],Table1[[#This Row],[ScoreAway]]-Table1[[#This Row],[ScoreHome]],Table1[[#This Row],[ScoreHome]]-Table1[[#This Row],[ScoreAway]])</f>
        <v>-3</v>
      </c>
      <c r="O2922">
        <f>IF(Table1[[#This Row],[SpreadActual]]&lt;Table1[[#This Row],[SpreadFavorite]],1,0)</f>
        <v>0</v>
      </c>
      <c r="P2922">
        <v>43</v>
      </c>
      <c r="Q2922" t="s">
        <v>66</v>
      </c>
      <c r="R2922" t="b">
        <v>0</v>
      </c>
      <c r="S2922">
        <v>54</v>
      </c>
      <c r="T2922">
        <v>11</v>
      </c>
      <c r="U2922">
        <v>83</v>
      </c>
    </row>
    <row r="2923" spans="1:22" x14ac:dyDescent="0.2">
      <c r="A2923" s="1">
        <v>29562</v>
      </c>
      <c r="B2923">
        <v>1980</v>
      </c>
      <c r="C2923">
        <f>_xlfn.MAXIFS(Table1[ScheduleWeekWritten],Table1[ScheduleSeason],Table1[[#This Row],[ScheduleSeason]])</f>
        <v>16</v>
      </c>
      <c r="D2923">
        <v>14</v>
      </c>
      <c r="E2923" cm="1">
        <f t="array" ref="E2923">_xlfn.XLOOKUP(Table1[[#This Row],[ScheduleWeekWritten]],Table3[Game],100+Table3[Increase],Table1[[#This Row],[ScheduleWeekWritten]])</f>
        <v>14</v>
      </c>
      <c r="F2923" t="b">
        <v>0</v>
      </c>
      <c r="G2923" t="s">
        <v>42</v>
      </c>
      <c r="H2923">
        <v>31</v>
      </c>
      <c r="I2923">
        <v>14</v>
      </c>
      <c r="J2923" t="s">
        <v>24</v>
      </c>
      <c r="K2923" t="s">
        <v>88</v>
      </c>
      <c r="L2923" t="str">
        <f>_xlfn.XLOOKUP(Table1[[#This Row],[TeamFavoriteID]],Table2[team_id],Table2[team_name],_xlfn.XLOOKUP(Table1[[#This Row],[TeamFavoriteID]],Table2[team_id_pfr],Table2[team_name],"Even"))</f>
        <v>Denver Broncos</v>
      </c>
      <c r="M2923">
        <v>-2</v>
      </c>
      <c r="N2923">
        <f>IF(Table1[[#This Row],[TeamFavorite]]=Table1[[#This Row],[TeamHome]],Table1[[#This Row],[ScoreAway]]-Table1[[#This Row],[ScoreHome]],Table1[[#This Row],[ScoreHome]]-Table1[[#This Row],[ScoreAway]])</f>
        <v>17</v>
      </c>
      <c r="O2923">
        <f>IF(Table1[[#This Row],[SpreadActual]]&lt;Table1[[#This Row],[SpreadFavorite]],1,0)</f>
        <v>0</v>
      </c>
      <c r="P2923">
        <v>39</v>
      </c>
      <c r="Q2923" t="s">
        <v>117</v>
      </c>
      <c r="R2923" t="b">
        <v>0</v>
      </c>
      <c r="S2923">
        <v>39</v>
      </c>
      <c r="T2923">
        <v>11</v>
      </c>
      <c r="U2923">
        <v>82</v>
      </c>
    </row>
    <row r="2924" spans="1:22" x14ac:dyDescent="0.2">
      <c r="A2924" s="1">
        <v>29562</v>
      </c>
      <c r="B2924">
        <v>1980</v>
      </c>
      <c r="C2924">
        <f>_xlfn.MAXIFS(Table1[ScheduleWeekWritten],Table1[ScheduleSeason],Table1[[#This Row],[ScheduleSeason]])</f>
        <v>16</v>
      </c>
      <c r="D2924">
        <v>14</v>
      </c>
      <c r="E2924" cm="1">
        <f t="array" ref="E2924">_xlfn.XLOOKUP(Table1[[#This Row],[ScheduleWeekWritten]],Table3[Game],100+Table3[Increase],Table1[[#This Row],[ScheduleWeekWritten]])</f>
        <v>14</v>
      </c>
      <c r="F2924" t="b">
        <v>0</v>
      </c>
      <c r="G2924" t="s">
        <v>20</v>
      </c>
      <c r="H2924">
        <v>13</v>
      </c>
      <c r="I2924">
        <v>19</v>
      </c>
      <c r="J2924" t="s">
        <v>67</v>
      </c>
      <c r="K2924" t="s">
        <v>68</v>
      </c>
      <c r="L2924" t="str">
        <f>_xlfn.XLOOKUP(Table1[[#This Row],[TeamFavoriteID]],Table2[team_id],Table2[team_name],_xlfn.XLOOKUP(Table1[[#This Row],[TeamFavoriteID]],Table2[team_id_pfr],Table2[team_name],"Even"))</f>
        <v>Dallas Cowboys</v>
      </c>
      <c r="M2924">
        <v>-2</v>
      </c>
      <c r="N2924">
        <f>IF(Table1[[#This Row],[TeamFavorite]]=Table1[[#This Row],[TeamHome]],Table1[[#This Row],[ScoreAway]]-Table1[[#This Row],[ScoreHome]],Table1[[#This Row],[ScoreHome]]-Table1[[#This Row],[ScoreAway]])</f>
        <v>-6</v>
      </c>
      <c r="O2924">
        <f>IF(Table1[[#This Row],[SpreadActual]]&lt;Table1[[#This Row],[SpreadFavorite]],1,0)</f>
        <v>1</v>
      </c>
      <c r="P2924">
        <v>45</v>
      </c>
      <c r="Q2924" t="s">
        <v>76</v>
      </c>
      <c r="R2924" t="b">
        <v>0</v>
      </c>
      <c r="S2924">
        <v>48</v>
      </c>
      <c r="T2924">
        <v>8</v>
      </c>
      <c r="U2924">
        <v>62</v>
      </c>
    </row>
    <row r="2925" spans="1:22" x14ac:dyDescent="0.2">
      <c r="A2925" s="1">
        <v>29562</v>
      </c>
      <c r="B2925">
        <v>1980</v>
      </c>
      <c r="C2925">
        <f>_xlfn.MAXIFS(Table1[ScheduleWeekWritten],Table1[ScheduleSeason],Table1[[#This Row],[ScheduleSeason]])</f>
        <v>16</v>
      </c>
      <c r="D2925">
        <v>14</v>
      </c>
      <c r="E2925" cm="1">
        <f t="array" ref="E2925">_xlfn.XLOOKUP(Table1[[#This Row],[ScheduleWeekWritten]],Table3[Game],100+Table3[Increase],Table1[[#This Row],[ScheduleWeekWritten]])</f>
        <v>14</v>
      </c>
      <c r="F2925" t="b">
        <v>0</v>
      </c>
      <c r="G2925" t="s">
        <v>58</v>
      </c>
      <c r="H2925">
        <v>17</v>
      </c>
      <c r="I2925">
        <v>20</v>
      </c>
      <c r="J2925" t="s">
        <v>38</v>
      </c>
      <c r="K2925" t="s">
        <v>77</v>
      </c>
      <c r="L2925" t="str">
        <f>_xlfn.XLOOKUP(Table1[[#This Row],[TeamFavoriteID]],Table2[team_id],Table2[team_name],_xlfn.XLOOKUP(Table1[[#This Row],[TeamFavoriteID]],Table2[team_id_pfr],Table2[team_name],"Even"))</f>
        <v>Philadelphia Eagles</v>
      </c>
      <c r="M2925">
        <v>-6</v>
      </c>
      <c r="N2925">
        <f>IF(Table1[[#This Row],[TeamFavorite]]=Table1[[#This Row],[TeamHome]],Table1[[#This Row],[ScoreAway]]-Table1[[#This Row],[ScoreHome]],Table1[[#This Row],[ScoreHome]]-Table1[[#This Row],[ScoreAway]])</f>
        <v>3</v>
      </c>
      <c r="O2925">
        <f>IF(Table1[[#This Row],[SpreadActual]]&lt;Table1[[#This Row],[SpreadFavorite]],1,0)</f>
        <v>0</v>
      </c>
      <c r="P2925">
        <v>40</v>
      </c>
      <c r="Q2925" t="s">
        <v>112</v>
      </c>
      <c r="R2925" t="b">
        <v>0</v>
      </c>
      <c r="S2925">
        <v>46</v>
      </c>
      <c r="T2925">
        <v>7</v>
      </c>
      <c r="U2925">
        <v>46</v>
      </c>
    </row>
    <row r="2926" spans="1:22" x14ac:dyDescent="0.2">
      <c r="A2926" s="1">
        <v>29562</v>
      </c>
      <c r="B2926">
        <v>1980</v>
      </c>
      <c r="C2926">
        <f>_xlfn.MAXIFS(Table1[ScheduleWeekWritten],Table1[ScheduleSeason],Table1[[#This Row],[ScheduleSeason]])</f>
        <v>16</v>
      </c>
      <c r="D2926">
        <v>14</v>
      </c>
      <c r="E2926" cm="1">
        <f t="array" ref="E2926">_xlfn.XLOOKUP(Table1[[#This Row],[ScheduleWeekWritten]],Table3[Game],100+Table3[Increase],Table1[[#This Row],[ScheduleWeekWritten]])</f>
        <v>14</v>
      </c>
      <c r="F2926" t="b">
        <v>0</v>
      </c>
      <c r="G2926" t="s">
        <v>53</v>
      </c>
      <c r="H2926">
        <v>38</v>
      </c>
      <c r="I2926">
        <v>35</v>
      </c>
      <c r="J2926" t="s">
        <v>95</v>
      </c>
      <c r="K2926" t="s">
        <v>87</v>
      </c>
      <c r="L2926" t="str">
        <f>_xlfn.XLOOKUP(Table1[[#This Row],[TeamFavoriteID]],Table2[team_id],Table2[team_name],_xlfn.XLOOKUP(Table1[[#This Row],[TeamFavoriteID]],Table2[team_id_pfr],Table2[team_name],"Even"))</f>
        <v>San Francisco 49ers</v>
      </c>
      <c r="M2926">
        <v>-7</v>
      </c>
      <c r="N2926">
        <f>IF(Table1[[#This Row],[TeamFavorite]]=Table1[[#This Row],[TeamHome]],Table1[[#This Row],[ScoreAway]]-Table1[[#This Row],[ScoreHome]],Table1[[#This Row],[ScoreHome]]-Table1[[#This Row],[ScoreAway]])</f>
        <v>-3</v>
      </c>
      <c r="O2926">
        <f>IF(Table1[[#This Row],[SpreadActual]]&lt;Table1[[#This Row],[SpreadFavorite]],1,0)</f>
        <v>0</v>
      </c>
      <c r="P2926">
        <v>46</v>
      </c>
      <c r="Q2926" t="s">
        <v>118</v>
      </c>
      <c r="R2926" t="b">
        <v>0</v>
      </c>
      <c r="S2926">
        <v>48</v>
      </c>
      <c r="T2926">
        <v>12</v>
      </c>
      <c r="U2926">
        <v>53</v>
      </c>
    </row>
    <row r="2927" spans="1:22" x14ac:dyDescent="0.2">
      <c r="A2927" s="1">
        <v>29562</v>
      </c>
      <c r="B2927">
        <v>1980</v>
      </c>
      <c r="C2927">
        <f>_xlfn.MAXIFS(Table1[ScheduleWeekWritten],Table1[ScheduleSeason],Table1[[#This Row],[ScheduleSeason]])</f>
        <v>16</v>
      </c>
      <c r="D2927">
        <v>14</v>
      </c>
      <c r="E2927" cm="1">
        <f t="array" ref="E2927">_xlfn.XLOOKUP(Table1[[#This Row],[ScheduleWeekWritten]],Table3[Game],100+Table3[Increase],Table1[[#This Row],[ScheduleWeekWritten]])</f>
        <v>14</v>
      </c>
      <c r="F2927" t="b">
        <v>0</v>
      </c>
      <c r="G2927" t="s">
        <v>128</v>
      </c>
      <c r="H2927">
        <v>21</v>
      </c>
      <c r="I2927">
        <v>27</v>
      </c>
      <c r="J2927" t="s">
        <v>50</v>
      </c>
      <c r="K2927" t="s">
        <v>132</v>
      </c>
      <c r="L2927" t="str">
        <f>_xlfn.XLOOKUP(Table1[[#This Row],[TeamFavoriteID]],Table2[team_id],Table2[team_name],_xlfn.XLOOKUP(Table1[[#This Row],[TeamFavoriteID]],Table2[team_id_pfr],Table2[team_name],"Even"))</f>
        <v>Seattle Seahawks</v>
      </c>
      <c r="M2927">
        <v>-7</v>
      </c>
      <c r="N2927">
        <f>IF(Table1[[#This Row],[TeamFavorite]]=Table1[[#This Row],[TeamHome]],Table1[[#This Row],[ScoreAway]]-Table1[[#This Row],[ScoreHome]],Table1[[#This Row],[ScoreHome]]-Table1[[#This Row],[ScoreAway]])</f>
        <v>6</v>
      </c>
      <c r="O2927">
        <f>IF(Table1[[#This Row],[SpreadActual]]&lt;Table1[[#This Row],[SpreadFavorite]],1,0)</f>
        <v>0</v>
      </c>
      <c r="P2927">
        <v>43</v>
      </c>
      <c r="Q2927" t="s">
        <v>129</v>
      </c>
      <c r="R2927" t="b">
        <v>0</v>
      </c>
      <c r="S2927">
        <v>72</v>
      </c>
      <c r="T2927">
        <v>0</v>
      </c>
      <c r="V2927" t="s">
        <v>103</v>
      </c>
    </row>
    <row r="2928" spans="1:22" x14ac:dyDescent="0.2">
      <c r="A2928" s="1">
        <v>29562</v>
      </c>
      <c r="B2928">
        <v>1980</v>
      </c>
      <c r="C2928">
        <f>_xlfn.MAXIFS(Table1[ScheduleWeekWritten],Table1[ScheduleSeason],Table1[[#This Row],[ScheduleSeason]])</f>
        <v>16</v>
      </c>
      <c r="D2928">
        <v>14</v>
      </c>
      <c r="E2928" cm="1">
        <f t="array" ref="E2928">_xlfn.XLOOKUP(Table1[[#This Row],[ScheduleWeekWritten]],Table3[Game],100+Table3[Increase],Table1[[#This Row],[ScheduleWeekWritten]])</f>
        <v>14</v>
      </c>
      <c r="F2928" t="b">
        <v>0</v>
      </c>
      <c r="G2928" t="s">
        <v>57</v>
      </c>
      <c r="H2928">
        <v>24</v>
      </c>
      <c r="I2928">
        <v>23</v>
      </c>
      <c r="J2928" t="s">
        <v>45</v>
      </c>
      <c r="K2928" t="s">
        <v>59</v>
      </c>
      <c r="L2928" t="str">
        <f>_xlfn.XLOOKUP(Table1[[#This Row],[TeamFavoriteID]],Table2[team_id],Table2[team_name],_xlfn.XLOOKUP(Table1[[#This Row],[TeamFavoriteID]],Table2[team_id_pfr],Table2[team_name],"Even"))</f>
        <v>Arizona Cardinals</v>
      </c>
      <c r="M2928">
        <v>-2</v>
      </c>
      <c r="N2928">
        <f>IF(Table1[[#This Row],[TeamFavorite]]=Table1[[#This Row],[TeamHome]],Table1[[#This Row],[ScoreAway]]-Table1[[#This Row],[ScoreHome]],Table1[[#This Row],[ScoreHome]]-Table1[[#This Row],[ScoreAway]])</f>
        <v>1</v>
      </c>
      <c r="O2928">
        <f>IF(Table1[[#This Row],[SpreadActual]]&lt;Table1[[#This Row],[SpreadFavorite]],1,0)</f>
        <v>0</v>
      </c>
      <c r="P2928">
        <v>40</v>
      </c>
      <c r="Q2928" t="s">
        <v>60</v>
      </c>
      <c r="R2928" t="b">
        <v>0</v>
      </c>
      <c r="S2928">
        <v>62</v>
      </c>
      <c r="T2928">
        <v>12</v>
      </c>
      <c r="U2928">
        <v>86</v>
      </c>
    </row>
    <row r="2929" spans="1:22" x14ac:dyDescent="0.2">
      <c r="A2929" s="1">
        <v>29562</v>
      </c>
      <c r="B2929">
        <v>1980</v>
      </c>
      <c r="C2929">
        <f>_xlfn.MAXIFS(Table1[ScheduleWeekWritten],Table1[ScheduleSeason],Table1[[#This Row],[ScheduleSeason]])</f>
        <v>16</v>
      </c>
      <c r="D2929">
        <v>14</v>
      </c>
      <c r="E2929" cm="1">
        <f t="array" ref="E2929">_xlfn.XLOOKUP(Table1[[#This Row],[ScheduleWeekWritten]],Table3[Game],100+Table3[Increase],Table1[[#This Row],[ScheduleWeekWritten]])</f>
        <v>14</v>
      </c>
      <c r="F2929" t="b">
        <v>0</v>
      </c>
      <c r="G2929" t="s">
        <v>127</v>
      </c>
      <c r="H2929">
        <v>10</v>
      </c>
      <c r="I2929">
        <v>21</v>
      </c>
      <c r="J2929" t="s">
        <v>54</v>
      </c>
      <c r="K2929" t="s">
        <v>133</v>
      </c>
      <c r="L2929" t="str">
        <f>_xlfn.XLOOKUP(Table1[[#This Row],[TeamFavoriteID]],Table2[team_id],Table2[team_name],_xlfn.XLOOKUP(Table1[[#This Row],[TeamFavoriteID]],Table2[team_id_pfr],Table2[team_name],"Even"))</f>
        <v>Tampa Bay Buccaneers</v>
      </c>
      <c r="M2929">
        <v>-2</v>
      </c>
      <c r="N2929">
        <f>IF(Table1[[#This Row],[TeamFavorite]]=Table1[[#This Row],[TeamHome]],Table1[[#This Row],[ScoreAway]]-Table1[[#This Row],[ScoreHome]],Table1[[#This Row],[ScoreHome]]-Table1[[#This Row],[ScoreAway]])</f>
        <v>11</v>
      </c>
      <c r="O2929">
        <f>IF(Table1[[#This Row],[SpreadActual]]&lt;Table1[[#This Row],[SpreadFavorite]],1,0)</f>
        <v>0</v>
      </c>
      <c r="P2929">
        <v>39</v>
      </c>
      <c r="Q2929" t="s">
        <v>130</v>
      </c>
      <c r="R2929" t="b">
        <v>0</v>
      </c>
      <c r="S2929">
        <v>64</v>
      </c>
      <c r="T2929">
        <v>7</v>
      </c>
      <c r="U2929">
        <v>72</v>
      </c>
    </row>
    <row r="2930" spans="1:22" x14ac:dyDescent="0.2">
      <c r="A2930" s="1">
        <v>29562</v>
      </c>
      <c r="B2930">
        <v>1980</v>
      </c>
      <c r="C2930">
        <f>_xlfn.MAXIFS(Table1[ScheduleWeekWritten],Table1[ScheduleSeason],Table1[[#This Row],[ScheduleSeason]])</f>
        <v>16</v>
      </c>
      <c r="D2930">
        <v>14</v>
      </c>
      <c r="E2930" cm="1">
        <f t="array" ref="E2930">_xlfn.XLOOKUP(Table1[[#This Row],[ScheduleWeekWritten]],Table3[Game],100+Table3[Increase],Table1[[#This Row],[ScheduleWeekWritten]])</f>
        <v>14</v>
      </c>
      <c r="F2930" t="b">
        <v>0</v>
      </c>
      <c r="G2930" t="s">
        <v>61</v>
      </c>
      <c r="H2930">
        <v>40</v>
      </c>
      <c r="I2930">
        <v>17</v>
      </c>
      <c r="J2930" t="s">
        <v>27</v>
      </c>
      <c r="K2930" t="s">
        <v>29</v>
      </c>
      <c r="L2930" t="str">
        <f>_xlfn.XLOOKUP(Table1[[#This Row],[TeamFavoriteID]],Table2[team_id],Table2[team_name],_xlfn.XLOOKUP(Table1[[#This Row],[TeamFavoriteID]],Table2[team_id_pfr],Table2[team_name],"Even"))</f>
        <v>Los Angeles Chargers</v>
      </c>
      <c r="M2930">
        <v>-7</v>
      </c>
      <c r="N2930">
        <f>IF(Table1[[#This Row],[TeamFavorite]]=Table1[[#This Row],[TeamHome]],Table1[[#This Row],[ScoreAway]]-Table1[[#This Row],[ScoreHome]],Table1[[#This Row],[ScoreHome]]-Table1[[#This Row],[ScoreAway]])</f>
        <v>23</v>
      </c>
      <c r="O2930">
        <f>IF(Table1[[#This Row],[SpreadActual]]&lt;Table1[[#This Row],[SpreadFavorite]],1,0)</f>
        <v>0</v>
      </c>
      <c r="P2930">
        <v>40</v>
      </c>
      <c r="Q2930" t="s">
        <v>64</v>
      </c>
      <c r="R2930" t="b">
        <v>0</v>
      </c>
      <c r="S2930">
        <v>54</v>
      </c>
      <c r="T2930">
        <v>7</v>
      </c>
      <c r="U2930">
        <v>65</v>
      </c>
    </row>
    <row r="2931" spans="1:22" x14ac:dyDescent="0.2">
      <c r="A2931" s="1">
        <v>29563</v>
      </c>
      <c r="B2931">
        <v>1980</v>
      </c>
      <c r="C2931">
        <f>_xlfn.MAXIFS(Table1[ScheduleWeekWritten],Table1[ScheduleSeason],Table1[[#This Row],[ScheduleSeason]])</f>
        <v>16</v>
      </c>
      <c r="D2931">
        <v>14</v>
      </c>
      <c r="E2931" cm="1">
        <f t="array" ref="E2931">_xlfn.XLOOKUP(Table1[[#This Row],[ScheduleWeekWritten]],Table3[Game],100+Table3[Increase],Table1[[#This Row],[ScheduleWeekWritten]])</f>
        <v>14</v>
      </c>
      <c r="F2931" t="b">
        <v>0</v>
      </c>
      <c r="G2931" t="s">
        <v>19</v>
      </c>
      <c r="H2931">
        <v>16</v>
      </c>
      <c r="I2931">
        <v>13</v>
      </c>
      <c r="J2931" t="s">
        <v>115</v>
      </c>
      <c r="K2931" t="s">
        <v>70</v>
      </c>
      <c r="L2931" t="str">
        <f>_xlfn.XLOOKUP(Table1[[#This Row],[TeamFavoriteID]],Table2[team_id],Table2[team_name],_xlfn.XLOOKUP(Table1[[#This Row],[TeamFavoriteID]],Table2[team_id_pfr],Table2[team_name],"Even"))</f>
        <v>Boston Patriots</v>
      </c>
      <c r="M2931">
        <v>-3</v>
      </c>
      <c r="N2931">
        <f>IF(Table1[[#This Row],[TeamFavorite]]=Table1[[#This Row],[TeamHome]],Table1[[#This Row],[ScoreAway]]-Table1[[#This Row],[ScoreHome]],Table1[[#This Row],[ScoreHome]]-Table1[[#This Row],[ScoreAway]])</f>
        <v>3</v>
      </c>
      <c r="O2931">
        <f>IF(Table1[[#This Row],[SpreadActual]]&lt;Table1[[#This Row],[SpreadFavorite]],1,0)</f>
        <v>0</v>
      </c>
      <c r="P2931">
        <v>43</v>
      </c>
      <c r="Q2931" t="s">
        <v>22</v>
      </c>
      <c r="R2931" t="b">
        <v>0</v>
      </c>
      <c r="S2931">
        <v>75</v>
      </c>
      <c r="T2931">
        <v>16</v>
      </c>
      <c r="U2931">
        <v>58</v>
      </c>
    </row>
    <row r="2932" spans="1:22" x14ac:dyDescent="0.2">
      <c r="A2932" s="1">
        <v>29568</v>
      </c>
      <c r="B2932">
        <v>1980</v>
      </c>
      <c r="C2932">
        <f>_xlfn.MAXIFS(Table1[ScheduleWeekWritten],Table1[ScheduleSeason],Table1[[#This Row],[ScheduleSeason]])</f>
        <v>16</v>
      </c>
      <c r="D2932">
        <v>15</v>
      </c>
      <c r="E2932" cm="1">
        <f t="array" ref="E2932">_xlfn.XLOOKUP(Table1[[#This Row],[ScheduleWeekWritten]],Table3[Game],100+Table3[Increase],Table1[[#This Row],[ScheduleWeekWritten]])</f>
        <v>15</v>
      </c>
      <c r="F2932" t="b">
        <v>0</v>
      </c>
      <c r="G2932" t="s">
        <v>27</v>
      </c>
      <c r="H2932">
        <v>21</v>
      </c>
      <c r="I2932">
        <v>14</v>
      </c>
      <c r="J2932" t="s">
        <v>128</v>
      </c>
      <c r="K2932" t="s">
        <v>29</v>
      </c>
      <c r="L2932" t="str">
        <f>_xlfn.XLOOKUP(Table1[[#This Row],[TeamFavoriteID]],Table2[team_id],Table2[team_name],_xlfn.XLOOKUP(Table1[[#This Row],[TeamFavoriteID]],Table2[team_id_pfr],Table2[team_name],"Even"))</f>
        <v>Los Angeles Chargers</v>
      </c>
      <c r="M2932">
        <v>-11</v>
      </c>
      <c r="N2932">
        <f>IF(Table1[[#This Row],[TeamFavorite]]=Table1[[#This Row],[TeamHome]],Table1[[#This Row],[ScoreAway]]-Table1[[#This Row],[ScoreHome]],Table1[[#This Row],[ScoreHome]]-Table1[[#This Row],[ScoreAway]])</f>
        <v>7</v>
      </c>
      <c r="O2932">
        <f>IF(Table1[[#This Row],[SpreadActual]]&lt;Table1[[#This Row],[SpreadFavorite]],1,0)</f>
        <v>0</v>
      </c>
      <c r="P2932">
        <v>46</v>
      </c>
      <c r="Q2932" t="s">
        <v>94</v>
      </c>
      <c r="R2932" t="b">
        <v>0</v>
      </c>
      <c r="S2932">
        <v>60</v>
      </c>
      <c r="T2932">
        <v>6</v>
      </c>
      <c r="U2932">
        <v>48</v>
      </c>
    </row>
    <row r="2933" spans="1:22" x14ac:dyDescent="0.2">
      <c r="A2933" s="1">
        <v>29568</v>
      </c>
      <c r="B2933">
        <v>1980</v>
      </c>
      <c r="C2933">
        <f>_xlfn.MAXIFS(Table1[ScheduleWeekWritten],Table1[ScheduleSeason],Table1[[#This Row],[ScheduleSeason]])</f>
        <v>16</v>
      </c>
      <c r="D2933">
        <v>15</v>
      </c>
      <c r="E2933" cm="1">
        <f t="array" ref="E2933">_xlfn.XLOOKUP(Table1[[#This Row],[ScheduleWeekWritten]],Table3[Game],100+Table3[Increase],Table1[[#This Row],[ScheduleWeekWritten]])</f>
        <v>15</v>
      </c>
      <c r="F2933" t="b">
        <v>0</v>
      </c>
      <c r="G2933" t="s">
        <v>61</v>
      </c>
      <c r="H2933">
        <v>16</v>
      </c>
      <c r="I2933">
        <v>13</v>
      </c>
      <c r="J2933" t="s">
        <v>50</v>
      </c>
      <c r="K2933" t="s">
        <v>85</v>
      </c>
      <c r="L2933" t="str">
        <f>_xlfn.XLOOKUP(Table1[[#This Row],[TeamFavoriteID]],Table2[team_id],Table2[team_name],_xlfn.XLOOKUP(Table1[[#This Row],[TeamFavoriteID]],Table2[team_id_pfr],Table2[team_name],"Even"))</f>
        <v>Washington Commanders</v>
      </c>
      <c r="M2933">
        <v>-7</v>
      </c>
      <c r="N2933">
        <f>IF(Table1[[#This Row],[TeamFavorite]]=Table1[[#This Row],[TeamHome]],Table1[[#This Row],[ScoreAway]]-Table1[[#This Row],[ScoreHome]],Table1[[#This Row],[ScoreHome]]-Table1[[#This Row],[ScoreAway]])</f>
        <v>3</v>
      </c>
      <c r="O2933">
        <f>IF(Table1[[#This Row],[SpreadActual]]&lt;Table1[[#This Row],[SpreadFavorite]],1,0)</f>
        <v>0</v>
      </c>
      <c r="P2933">
        <v>39</v>
      </c>
      <c r="Q2933" t="s">
        <v>64</v>
      </c>
      <c r="R2933" t="b">
        <v>0</v>
      </c>
      <c r="S2933">
        <v>49</v>
      </c>
      <c r="T2933">
        <v>12</v>
      </c>
      <c r="U2933">
        <v>61</v>
      </c>
    </row>
    <row r="2934" spans="1:22" x14ac:dyDescent="0.2">
      <c r="A2934" s="1">
        <v>29569</v>
      </c>
      <c r="B2934">
        <v>1980</v>
      </c>
      <c r="C2934">
        <f>_xlfn.MAXIFS(Table1[ScheduleWeekWritten],Table1[ScheduleSeason],Table1[[#This Row],[ScheduleSeason]])</f>
        <v>16</v>
      </c>
      <c r="D2934">
        <v>15</v>
      </c>
      <c r="E2934" cm="1">
        <f t="array" ref="E2934">_xlfn.XLOOKUP(Table1[[#This Row],[ScheduleWeekWritten]],Table3[Game],100+Table3[Increase],Table1[[#This Row],[ScheduleWeekWritten]])</f>
        <v>15</v>
      </c>
      <c r="F2934" t="b">
        <v>0</v>
      </c>
      <c r="G2934" t="s">
        <v>38</v>
      </c>
      <c r="H2934">
        <v>35</v>
      </c>
      <c r="I2934">
        <v>10</v>
      </c>
      <c r="J2934" t="s">
        <v>53</v>
      </c>
      <c r="K2934" t="s">
        <v>109</v>
      </c>
      <c r="L2934" t="str">
        <f>_xlfn.XLOOKUP(Table1[[#This Row],[TeamFavoriteID]],Table2[team_id],Table2[team_name],_xlfn.XLOOKUP(Table1[[#This Row],[TeamFavoriteID]],Table2[team_id_pfr],Table2[team_name],"Even"))</f>
        <v>Atlanta Falcons</v>
      </c>
      <c r="M2934">
        <v>-9</v>
      </c>
      <c r="N2934">
        <f>IF(Table1[[#This Row],[TeamFavorite]]=Table1[[#This Row],[TeamHome]],Table1[[#This Row],[ScoreAway]]-Table1[[#This Row],[ScoreHome]],Table1[[#This Row],[ScoreHome]]-Table1[[#This Row],[ScoreAway]])</f>
        <v>-25</v>
      </c>
      <c r="O2934">
        <f>IF(Table1[[#This Row],[SpreadActual]]&lt;Table1[[#This Row],[SpreadFavorite]],1,0)</f>
        <v>1</v>
      </c>
      <c r="P2934">
        <v>45</v>
      </c>
      <c r="Q2934" t="s">
        <v>41</v>
      </c>
      <c r="R2934" t="b">
        <v>0</v>
      </c>
      <c r="S2934">
        <v>45</v>
      </c>
      <c r="T2934">
        <v>14</v>
      </c>
      <c r="U2934">
        <v>52</v>
      </c>
    </row>
    <row r="2935" spans="1:22" x14ac:dyDescent="0.2">
      <c r="A2935" s="1">
        <v>29569</v>
      </c>
      <c r="B2935">
        <v>1980</v>
      </c>
      <c r="C2935">
        <f>_xlfn.MAXIFS(Table1[ScheduleWeekWritten],Table1[ScheduleSeason],Table1[[#This Row],[ScheduleSeason]])</f>
        <v>16</v>
      </c>
      <c r="D2935">
        <v>15</v>
      </c>
      <c r="E2935" cm="1">
        <f t="array" ref="E2935">_xlfn.XLOOKUP(Table1[[#This Row],[ScheduleWeekWritten]],Table3[Game],100+Table3[Increase],Table1[[#This Row],[ScheduleWeekWritten]])</f>
        <v>15</v>
      </c>
      <c r="F2935" t="b">
        <v>0</v>
      </c>
      <c r="G2935" t="s">
        <v>34</v>
      </c>
      <c r="H2935">
        <v>14</v>
      </c>
      <c r="I2935">
        <v>24</v>
      </c>
      <c r="J2935" t="s">
        <v>19</v>
      </c>
      <c r="K2935" t="s">
        <v>72</v>
      </c>
      <c r="L2935" t="str">
        <f>_xlfn.XLOOKUP(Table1[[#This Row],[TeamFavoriteID]],Table2[team_id],Table2[team_name],_xlfn.XLOOKUP(Table1[[#This Row],[TeamFavoriteID]],Table2[team_id_pfr],Table2[team_name],"Even"))</f>
        <v>Baltimore Colts</v>
      </c>
      <c r="M2935">
        <v>-3</v>
      </c>
      <c r="N2935">
        <f>IF(Table1[[#This Row],[TeamFavorite]]=Table1[[#This Row],[TeamHome]],Table1[[#This Row],[ScoreAway]]-Table1[[#This Row],[ScoreHome]],Table1[[#This Row],[ScoreHome]]-Table1[[#This Row],[ScoreAway]])</f>
        <v>10</v>
      </c>
      <c r="O2935">
        <f>IF(Table1[[#This Row],[SpreadActual]]&lt;Table1[[#This Row],[SpreadFavorite]],1,0)</f>
        <v>0</v>
      </c>
      <c r="P2935">
        <v>40</v>
      </c>
      <c r="Q2935" t="s">
        <v>80</v>
      </c>
      <c r="R2935" t="b">
        <v>0</v>
      </c>
      <c r="S2935">
        <v>37</v>
      </c>
      <c r="T2935">
        <v>16</v>
      </c>
      <c r="U2935">
        <v>46</v>
      </c>
    </row>
    <row r="2936" spans="1:22" x14ac:dyDescent="0.2">
      <c r="A2936" s="1">
        <v>29569</v>
      </c>
      <c r="B2936">
        <v>1980</v>
      </c>
      <c r="C2936">
        <f>_xlfn.MAXIFS(Table1[ScheduleWeekWritten],Table1[ScheduleSeason],Table1[[#This Row],[ScheduleSeason]])</f>
        <v>16</v>
      </c>
      <c r="D2936">
        <v>15</v>
      </c>
      <c r="E2936" cm="1">
        <f t="array" ref="E2936">_xlfn.XLOOKUP(Table1[[#This Row],[ScheduleWeekWritten]],Table3[Game],100+Table3[Increase],Table1[[#This Row],[ScheduleWeekWritten]])</f>
        <v>15</v>
      </c>
      <c r="F2936" t="b">
        <v>0</v>
      </c>
      <c r="G2936" t="s">
        <v>46</v>
      </c>
      <c r="H2936">
        <v>14</v>
      </c>
      <c r="I2936">
        <v>17</v>
      </c>
      <c r="J2936" t="s">
        <v>101</v>
      </c>
      <c r="K2936" t="s">
        <v>47</v>
      </c>
      <c r="L2936" t="str">
        <f>_xlfn.XLOOKUP(Table1[[#This Row],[TeamFavoriteID]],Table2[team_id],Table2[team_name],_xlfn.XLOOKUP(Table1[[#This Row],[TeamFavoriteID]],Table2[team_id_pfr],Table2[team_name],"Even"))</f>
        <v>Chicago Bears</v>
      </c>
      <c r="M2936">
        <v>-6</v>
      </c>
      <c r="N2936">
        <f>IF(Table1[[#This Row],[TeamFavorite]]=Table1[[#This Row],[TeamHome]],Table1[[#This Row],[ScoreAway]]-Table1[[#This Row],[ScoreHome]],Table1[[#This Row],[ScoreHome]]-Table1[[#This Row],[ScoreAway]])</f>
        <v>3</v>
      </c>
      <c r="O2936">
        <f>IF(Table1[[#This Row],[SpreadActual]]&lt;Table1[[#This Row],[SpreadFavorite]],1,0)</f>
        <v>0</v>
      </c>
      <c r="P2936">
        <v>35</v>
      </c>
      <c r="Q2936" t="s">
        <v>114</v>
      </c>
      <c r="R2936" t="b">
        <v>0</v>
      </c>
      <c r="S2936">
        <v>27</v>
      </c>
      <c r="T2936">
        <v>14</v>
      </c>
      <c r="U2936">
        <v>60</v>
      </c>
    </row>
    <row r="2937" spans="1:22" x14ac:dyDescent="0.2">
      <c r="A2937" s="1">
        <v>29569</v>
      </c>
      <c r="B2937">
        <v>1980</v>
      </c>
      <c r="C2937">
        <f>_xlfn.MAXIFS(Table1[ScheduleWeekWritten],Table1[ScheduleSeason],Table1[[#This Row],[ScheduleSeason]])</f>
        <v>16</v>
      </c>
      <c r="D2937">
        <v>15</v>
      </c>
      <c r="E2937" cm="1">
        <f t="array" ref="E2937">_xlfn.XLOOKUP(Table1[[#This Row],[ScheduleWeekWritten]],Table3[Game],100+Table3[Increase],Table1[[#This Row],[ScheduleWeekWritten]])</f>
        <v>15</v>
      </c>
      <c r="F2937" t="b">
        <v>0</v>
      </c>
      <c r="G2937" t="s">
        <v>24</v>
      </c>
      <c r="H2937">
        <v>21</v>
      </c>
      <c r="I2937">
        <v>24</v>
      </c>
      <c r="J2937" t="s">
        <v>20</v>
      </c>
      <c r="K2937" t="s">
        <v>21</v>
      </c>
      <c r="L2937" t="str">
        <f>_xlfn.XLOOKUP(Table1[[#This Row],[TeamFavoriteID]],Table2[team_id],Table2[team_name],_xlfn.XLOOKUP(Table1[[#This Row],[TeamFavoriteID]],Table2[team_id_pfr],Table2[team_name],"Even"))</f>
        <v>Las Vegas Raiders</v>
      </c>
      <c r="M2937">
        <v>-3</v>
      </c>
      <c r="N2937">
        <f>IF(Table1[[#This Row],[TeamFavorite]]=Table1[[#This Row],[TeamHome]],Table1[[#This Row],[ScoreAway]]-Table1[[#This Row],[ScoreHome]],Table1[[#This Row],[ScoreHome]]-Table1[[#This Row],[ScoreAway]])</f>
        <v>-3</v>
      </c>
      <c r="O2937">
        <f>IF(Table1[[#This Row],[SpreadActual]]&lt;Table1[[#This Row],[SpreadFavorite]],1,0)</f>
        <v>0</v>
      </c>
      <c r="P2937">
        <v>38</v>
      </c>
      <c r="Q2937" t="s">
        <v>71</v>
      </c>
      <c r="R2937" t="b">
        <v>0</v>
      </c>
      <c r="S2937">
        <v>41</v>
      </c>
      <c r="T2937">
        <v>9</v>
      </c>
      <c r="U2937">
        <v>37</v>
      </c>
    </row>
    <row r="2938" spans="1:22" x14ac:dyDescent="0.2">
      <c r="A2938" s="1">
        <v>29569</v>
      </c>
      <c r="B2938">
        <v>1980</v>
      </c>
      <c r="C2938">
        <f>_xlfn.MAXIFS(Table1[ScheduleWeekWritten],Table1[ScheduleSeason],Table1[[#This Row],[ScheduleSeason]])</f>
        <v>16</v>
      </c>
      <c r="D2938">
        <v>15</v>
      </c>
      <c r="E2938" cm="1">
        <f t="array" ref="E2938">_xlfn.XLOOKUP(Table1[[#This Row],[ScheduleWeekWritten]],Table3[Game],100+Table3[Increase],Table1[[#This Row],[ScheduleWeekWritten]])</f>
        <v>15</v>
      </c>
      <c r="F2938" t="b">
        <v>0</v>
      </c>
      <c r="G2938" t="s">
        <v>45</v>
      </c>
      <c r="H2938">
        <v>27</v>
      </c>
      <c r="I2938">
        <v>14</v>
      </c>
      <c r="J2938" t="s">
        <v>127</v>
      </c>
      <c r="K2938" t="s">
        <v>79</v>
      </c>
      <c r="L2938" t="str">
        <f>_xlfn.XLOOKUP(Table1[[#This Row],[TeamFavoriteID]],Table2[team_id],Table2[team_name],_xlfn.XLOOKUP(Table1[[#This Row],[TeamFavoriteID]],Table2[team_id_pfr],Table2[team_name],"Even"))</f>
        <v>Detroit Lions</v>
      </c>
      <c r="M2938">
        <v>-6</v>
      </c>
      <c r="N2938">
        <f>IF(Table1[[#This Row],[TeamFavorite]]=Table1[[#This Row],[TeamHome]],Table1[[#This Row],[ScoreAway]]-Table1[[#This Row],[ScoreHome]],Table1[[#This Row],[ScoreHome]]-Table1[[#This Row],[ScoreAway]])</f>
        <v>-13</v>
      </c>
      <c r="O2938">
        <f>IF(Table1[[#This Row],[SpreadActual]]&lt;Table1[[#This Row],[SpreadFavorite]],1,0)</f>
        <v>1</v>
      </c>
      <c r="P2938">
        <v>39</v>
      </c>
      <c r="Q2938" t="s">
        <v>125</v>
      </c>
      <c r="R2938" t="b">
        <v>0</v>
      </c>
      <c r="S2938">
        <v>72</v>
      </c>
      <c r="T2938">
        <v>0</v>
      </c>
      <c r="V2938" t="s">
        <v>103</v>
      </c>
    </row>
    <row r="2939" spans="1:22" x14ac:dyDescent="0.2">
      <c r="A2939" s="1">
        <v>29569</v>
      </c>
      <c r="B2939">
        <v>1980</v>
      </c>
      <c r="C2939">
        <f>_xlfn.MAXIFS(Table1[ScheduleWeekWritten],Table1[ScheduleSeason],Table1[[#This Row],[ScheduleSeason]])</f>
        <v>16</v>
      </c>
      <c r="D2939">
        <v>15</v>
      </c>
      <c r="E2939" cm="1">
        <f t="array" ref="E2939">_xlfn.XLOOKUP(Table1[[#This Row],[ScheduleWeekWritten]],Table3[Game],100+Table3[Increase],Table1[[#This Row],[ScheduleWeekWritten]])</f>
        <v>15</v>
      </c>
      <c r="F2939" t="b">
        <v>0</v>
      </c>
      <c r="G2939" t="s">
        <v>33</v>
      </c>
      <c r="H2939">
        <v>3</v>
      </c>
      <c r="I2939">
        <v>22</v>
      </c>
      <c r="J2939" t="s">
        <v>23</v>
      </c>
      <c r="K2939" t="s">
        <v>25</v>
      </c>
      <c r="L2939" t="str">
        <f>_xlfn.XLOOKUP(Table1[[#This Row],[TeamFavoriteID]],Table2[team_id],Table2[team_name],_xlfn.XLOOKUP(Table1[[#This Row],[TeamFavoriteID]],Table2[team_id_pfr],Table2[team_name],"Even"))</f>
        <v>Houston Oilers</v>
      </c>
      <c r="M2939">
        <v>-6</v>
      </c>
      <c r="N2939">
        <f>IF(Table1[[#This Row],[TeamFavorite]]=Table1[[#This Row],[TeamHome]],Table1[[#This Row],[ScoreAway]]-Table1[[#This Row],[ScoreHome]],Table1[[#This Row],[ScoreHome]]-Table1[[#This Row],[ScoreAway]])</f>
        <v>-19</v>
      </c>
      <c r="O2939">
        <f>IF(Table1[[#This Row],[SpreadActual]]&lt;Table1[[#This Row],[SpreadFavorite]],1,0)</f>
        <v>1</v>
      </c>
      <c r="P2939">
        <v>37</v>
      </c>
      <c r="Q2939" t="s">
        <v>82</v>
      </c>
      <c r="R2939" t="b">
        <v>0</v>
      </c>
      <c r="S2939">
        <v>19</v>
      </c>
      <c r="T2939">
        <v>14</v>
      </c>
      <c r="U2939">
        <v>51</v>
      </c>
    </row>
    <row r="2940" spans="1:22" x14ac:dyDescent="0.2">
      <c r="A2940" s="1">
        <v>29569</v>
      </c>
      <c r="B2940">
        <v>1980</v>
      </c>
      <c r="C2940">
        <f>_xlfn.MAXIFS(Table1[ScheduleWeekWritten],Table1[ScheduleSeason],Table1[[#This Row],[ScheduleSeason]])</f>
        <v>16</v>
      </c>
      <c r="D2940">
        <v>15</v>
      </c>
      <c r="E2940" cm="1">
        <f t="array" ref="E2940">_xlfn.XLOOKUP(Table1[[#This Row],[ScheduleWeekWritten]],Table3[Game],100+Table3[Increase],Table1[[#This Row],[ScheduleWeekWritten]])</f>
        <v>15</v>
      </c>
      <c r="F2940" t="b">
        <v>0</v>
      </c>
      <c r="G2940" t="s">
        <v>54</v>
      </c>
      <c r="H2940">
        <v>28</v>
      </c>
      <c r="I2940">
        <v>23</v>
      </c>
      <c r="J2940" t="s">
        <v>62</v>
      </c>
      <c r="K2940" t="s">
        <v>63</v>
      </c>
      <c r="L2940" t="str">
        <f>_xlfn.XLOOKUP(Table1[[#This Row],[TeamFavoriteID]],Table2[team_id],Table2[team_name],_xlfn.XLOOKUP(Table1[[#This Row],[TeamFavoriteID]],Table2[team_id_pfr],Table2[team_name],"Even"))</f>
        <v>Cleveland Browns</v>
      </c>
      <c r="M2940">
        <v>-3</v>
      </c>
      <c r="N2940">
        <f>IF(Table1[[#This Row],[TeamFavorite]]=Table1[[#This Row],[TeamHome]],Table1[[#This Row],[ScoreAway]]-Table1[[#This Row],[ScoreHome]],Table1[[#This Row],[ScoreHome]]-Table1[[#This Row],[ScoreAway]])</f>
        <v>5</v>
      </c>
      <c r="O2940">
        <f>IF(Table1[[#This Row],[SpreadActual]]&lt;Table1[[#This Row],[SpreadFavorite]],1,0)</f>
        <v>0</v>
      </c>
      <c r="P2940">
        <v>39</v>
      </c>
      <c r="Q2940" t="s">
        <v>73</v>
      </c>
      <c r="R2940" t="b">
        <v>0</v>
      </c>
      <c r="S2940">
        <v>23</v>
      </c>
      <c r="T2940">
        <v>12</v>
      </c>
      <c r="U2940">
        <v>52</v>
      </c>
    </row>
    <row r="2941" spans="1:22" x14ac:dyDescent="0.2">
      <c r="A2941" s="1">
        <v>29569</v>
      </c>
      <c r="B2941">
        <v>1980</v>
      </c>
      <c r="C2941">
        <f>_xlfn.MAXIFS(Table1[ScheduleWeekWritten],Table1[ScheduleSeason],Table1[[#This Row],[ScheduleSeason]])</f>
        <v>16</v>
      </c>
      <c r="D2941">
        <v>15</v>
      </c>
      <c r="E2941" cm="1">
        <f t="array" ref="E2941">_xlfn.XLOOKUP(Table1[[#This Row],[ScheduleWeekWritten]],Table3[Game],100+Table3[Increase],Table1[[#This Row],[ScheduleWeekWritten]])</f>
        <v>15</v>
      </c>
      <c r="F2941" t="b">
        <v>0</v>
      </c>
      <c r="G2941" t="s">
        <v>115</v>
      </c>
      <c r="H2941">
        <v>24</v>
      </c>
      <c r="I2941">
        <v>2</v>
      </c>
      <c r="J2941" t="s">
        <v>28</v>
      </c>
      <c r="K2941" t="s">
        <v>70</v>
      </c>
      <c r="L2941" t="str">
        <f>_xlfn.XLOOKUP(Table1[[#This Row],[TeamFavoriteID]],Table2[team_id],Table2[team_name],_xlfn.XLOOKUP(Table1[[#This Row],[TeamFavoriteID]],Table2[team_id_pfr],Table2[team_name],"Even"))</f>
        <v>Boston Patriots</v>
      </c>
      <c r="M2941">
        <v>-3</v>
      </c>
      <c r="N2941">
        <f>IF(Table1[[#This Row],[TeamFavorite]]=Table1[[#This Row],[TeamHome]],Table1[[#This Row],[ScoreAway]]-Table1[[#This Row],[ScoreHome]],Table1[[#This Row],[ScoreHome]]-Table1[[#This Row],[ScoreAway]])</f>
        <v>22</v>
      </c>
      <c r="O2941">
        <f>IF(Table1[[#This Row],[SpreadActual]]&lt;Table1[[#This Row],[SpreadFavorite]],1,0)</f>
        <v>0</v>
      </c>
      <c r="P2941">
        <v>42</v>
      </c>
      <c r="Q2941" t="s">
        <v>116</v>
      </c>
      <c r="R2941" t="b">
        <v>0</v>
      </c>
      <c r="S2941">
        <v>28</v>
      </c>
      <c r="T2941">
        <v>15</v>
      </c>
      <c r="U2941">
        <v>55</v>
      </c>
    </row>
    <row r="2942" spans="1:22" x14ac:dyDescent="0.2">
      <c r="A2942" s="1">
        <v>29569</v>
      </c>
      <c r="B2942">
        <v>1980</v>
      </c>
      <c r="C2942">
        <f>_xlfn.MAXIFS(Table1[ScheduleWeekWritten],Table1[ScheduleSeason],Table1[[#This Row],[ScheduleSeason]])</f>
        <v>16</v>
      </c>
      <c r="D2942">
        <v>15</v>
      </c>
      <c r="E2942" cm="1">
        <f t="array" ref="E2942">_xlfn.XLOOKUP(Table1[[#This Row],[ScheduleWeekWritten]],Table3[Game],100+Table3[Increase],Table1[[#This Row],[ScheduleWeekWritten]])</f>
        <v>15</v>
      </c>
      <c r="F2942" t="b">
        <v>0</v>
      </c>
      <c r="G2942" t="s">
        <v>31</v>
      </c>
      <c r="H2942">
        <v>20</v>
      </c>
      <c r="I2942">
        <v>21</v>
      </c>
      <c r="J2942" t="s">
        <v>95</v>
      </c>
      <c r="K2942" t="s">
        <v>32</v>
      </c>
      <c r="L2942" t="str">
        <f>_xlfn.XLOOKUP(Table1[[#This Row],[TeamFavoriteID]],Table2[team_id],Table2[team_name],_xlfn.XLOOKUP(Table1[[#This Row],[TeamFavoriteID]],Table2[team_id_pfr],Table2[team_name],"Even"))</f>
        <v>New York Jets</v>
      </c>
      <c r="M2942">
        <v>-7</v>
      </c>
      <c r="N2942">
        <f>IF(Table1[[#This Row],[TeamFavorite]]=Table1[[#This Row],[TeamHome]],Table1[[#This Row],[ScoreAway]]-Table1[[#This Row],[ScoreHome]],Table1[[#This Row],[ScoreHome]]-Table1[[#This Row],[ScoreAway]])</f>
        <v>1</v>
      </c>
      <c r="O2942">
        <f>IF(Table1[[#This Row],[SpreadActual]]&lt;Table1[[#This Row],[SpreadFavorite]],1,0)</f>
        <v>0</v>
      </c>
      <c r="P2942">
        <v>46</v>
      </c>
      <c r="Q2942" t="s">
        <v>126</v>
      </c>
      <c r="R2942" t="b">
        <v>0</v>
      </c>
      <c r="S2942">
        <v>31</v>
      </c>
      <c r="T2942">
        <v>21</v>
      </c>
      <c r="U2942">
        <v>59</v>
      </c>
    </row>
    <row r="2943" spans="1:22" x14ac:dyDescent="0.2">
      <c r="A2943" s="1">
        <v>29569</v>
      </c>
      <c r="B2943">
        <v>1980</v>
      </c>
      <c r="C2943">
        <f>_xlfn.MAXIFS(Table1[ScheduleWeekWritten],Table1[ScheduleSeason],Table1[[#This Row],[ScheduleSeason]])</f>
        <v>16</v>
      </c>
      <c r="D2943">
        <v>15</v>
      </c>
      <c r="E2943" cm="1">
        <f t="array" ref="E2943">_xlfn.XLOOKUP(Table1[[#This Row],[ScheduleWeekWritten]],Table3[Game],100+Table3[Increase],Table1[[#This Row],[ScheduleWeekWritten]])</f>
        <v>15</v>
      </c>
      <c r="F2943" t="b">
        <v>0</v>
      </c>
      <c r="G2943" t="s">
        <v>58</v>
      </c>
      <c r="H2943">
        <v>17</v>
      </c>
      <c r="I2943">
        <v>3</v>
      </c>
      <c r="J2943" t="s">
        <v>57</v>
      </c>
      <c r="K2943" t="s">
        <v>77</v>
      </c>
      <c r="L2943" t="str">
        <f>_xlfn.XLOOKUP(Table1[[#This Row],[TeamFavoriteID]],Table2[team_id],Table2[team_name],_xlfn.XLOOKUP(Table1[[#This Row],[TeamFavoriteID]],Table2[team_id_pfr],Table2[team_name],"Even"))</f>
        <v>Philadelphia Eagles</v>
      </c>
      <c r="M2943">
        <v>-9</v>
      </c>
      <c r="N2943">
        <f>IF(Table1[[#This Row],[TeamFavorite]]=Table1[[#This Row],[TeamHome]],Table1[[#This Row],[ScoreAway]]-Table1[[#This Row],[ScoreHome]],Table1[[#This Row],[ScoreHome]]-Table1[[#This Row],[ScoreAway]])</f>
        <v>-14</v>
      </c>
      <c r="O2943">
        <f>IF(Table1[[#This Row],[SpreadActual]]&lt;Table1[[#This Row],[SpreadFavorite]],1,0)</f>
        <v>1</v>
      </c>
      <c r="P2943">
        <v>39</v>
      </c>
      <c r="Q2943" t="s">
        <v>112</v>
      </c>
      <c r="R2943" t="b">
        <v>0</v>
      </c>
      <c r="S2943">
        <v>34</v>
      </c>
      <c r="T2943">
        <v>15</v>
      </c>
      <c r="U2943">
        <v>51</v>
      </c>
    </row>
    <row r="2944" spans="1:22" x14ac:dyDescent="0.2">
      <c r="A2944" s="1">
        <v>29569</v>
      </c>
      <c r="B2944">
        <v>1980</v>
      </c>
      <c r="C2944">
        <f>_xlfn.MAXIFS(Table1[ScheduleWeekWritten],Table1[ScheduleSeason],Table1[[#This Row],[ScheduleSeason]])</f>
        <v>16</v>
      </c>
      <c r="D2944">
        <v>15</v>
      </c>
      <c r="E2944" cm="1">
        <f t="array" ref="E2944">_xlfn.XLOOKUP(Table1[[#This Row],[ScheduleWeekWritten]],Table3[Game],100+Table3[Increase],Table1[[#This Row],[ScheduleWeekWritten]])</f>
        <v>15</v>
      </c>
      <c r="F2944" t="b">
        <v>0</v>
      </c>
      <c r="G2944" t="s">
        <v>49</v>
      </c>
      <c r="H2944">
        <v>21</v>
      </c>
      <c r="I2944">
        <v>16</v>
      </c>
      <c r="J2944" t="s">
        <v>42</v>
      </c>
      <c r="K2944" t="s">
        <v>51</v>
      </c>
      <c r="L2944" t="str">
        <f>_xlfn.XLOOKUP(Table1[[#This Row],[TeamFavoriteID]],Table2[team_id],Table2[team_name],_xlfn.XLOOKUP(Table1[[#This Row],[TeamFavoriteID]],Table2[team_id_pfr],Table2[team_name],"Even"))</f>
        <v>Pittsburgh Steelers</v>
      </c>
      <c r="M2944">
        <v>-8</v>
      </c>
      <c r="N2944">
        <f>IF(Table1[[#This Row],[TeamFavorite]]=Table1[[#This Row],[TeamHome]],Table1[[#This Row],[ScoreAway]]-Table1[[#This Row],[ScoreHome]],Table1[[#This Row],[ScoreHome]]-Table1[[#This Row],[ScoreAway]])</f>
        <v>-5</v>
      </c>
      <c r="O2944">
        <f>IF(Table1[[#This Row],[SpreadActual]]&lt;Table1[[#This Row],[SpreadFavorite]],1,0)</f>
        <v>0</v>
      </c>
      <c r="P2944">
        <v>41</v>
      </c>
      <c r="Q2944" t="s">
        <v>113</v>
      </c>
      <c r="R2944" t="b">
        <v>0</v>
      </c>
      <c r="S2944">
        <v>26</v>
      </c>
      <c r="T2944">
        <v>17</v>
      </c>
      <c r="U2944">
        <v>63</v>
      </c>
    </row>
    <row r="2945" spans="1:22" x14ac:dyDescent="0.2">
      <c r="A2945" s="1">
        <v>29570</v>
      </c>
      <c r="B2945">
        <v>1980</v>
      </c>
      <c r="C2945">
        <f>_xlfn.MAXIFS(Table1[ScheduleWeekWritten],Table1[ScheduleSeason],Table1[[#This Row],[ScheduleSeason]])</f>
        <v>16</v>
      </c>
      <c r="D2945">
        <v>15</v>
      </c>
      <c r="E2945" cm="1">
        <f t="array" ref="E2945">_xlfn.XLOOKUP(Table1[[#This Row],[ScheduleWeekWritten]],Table3[Game],100+Table3[Increase],Table1[[#This Row],[ScheduleWeekWritten]])</f>
        <v>15</v>
      </c>
      <c r="F2945" t="b">
        <v>0</v>
      </c>
      <c r="G2945" t="s">
        <v>39</v>
      </c>
      <c r="H2945">
        <v>38</v>
      </c>
      <c r="I2945">
        <v>14</v>
      </c>
      <c r="J2945" t="s">
        <v>67</v>
      </c>
      <c r="K2945" t="s">
        <v>68</v>
      </c>
      <c r="L2945" t="str">
        <f>_xlfn.XLOOKUP(Table1[[#This Row],[TeamFavoriteID]],Table2[team_id],Table2[team_name],_xlfn.XLOOKUP(Table1[[#This Row],[TeamFavoriteID]],Table2[team_id_pfr],Table2[team_name],"Even"))</f>
        <v>Dallas Cowboys</v>
      </c>
      <c r="M2945">
        <v>-2</v>
      </c>
      <c r="N2945">
        <f>IF(Table1[[#This Row],[TeamFavorite]]=Table1[[#This Row],[TeamHome]],Table1[[#This Row],[ScoreAway]]-Table1[[#This Row],[ScoreHome]],Table1[[#This Row],[ScoreHome]]-Table1[[#This Row],[ScoreAway]])</f>
        <v>24</v>
      </c>
      <c r="O2945">
        <f>IF(Table1[[#This Row],[SpreadActual]]&lt;Table1[[#This Row],[SpreadFavorite]],1,0)</f>
        <v>0</v>
      </c>
      <c r="P2945">
        <v>46</v>
      </c>
      <c r="Q2945" t="s">
        <v>135</v>
      </c>
      <c r="R2945" t="b">
        <v>0</v>
      </c>
      <c r="S2945">
        <v>60</v>
      </c>
      <c r="T2945">
        <v>5</v>
      </c>
      <c r="U2945">
        <v>40</v>
      </c>
    </row>
    <row r="2946" spans="1:22" x14ac:dyDescent="0.2">
      <c r="A2946" s="1">
        <v>29575</v>
      </c>
      <c r="B2946">
        <v>1980</v>
      </c>
      <c r="C2946">
        <f>_xlfn.MAXIFS(Table1[ScheduleWeekWritten],Table1[ScheduleSeason],Table1[[#This Row],[ScheduleSeason]])</f>
        <v>16</v>
      </c>
      <c r="D2946">
        <v>16</v>
      </c>
      <c r="E2946" cm="1">
        <f t="array" ref="E2946">_xlfn.XLOOKUP(Table1[[#This Row],[ScheduleWeekWritten]],Table3[Game],100+Table3[Increase],Table1[[#This Row],[ScheduleWeekWritten]])</f>
        <v>16</v>
      </c>
      <c r="F2946" t="b">
        <v>0</v>
      </c>
      <c r="G2946" t="s">
        <v>19</v>
      </c>
      <c r="H2946">
        <v>17</v>
      </c>
      <c r="I2946">
        <v>24</v>
      </c>
      <c r="J2946" t="s">
        <v>31</v>
      </c>
      <c r="K2946" t="s">
        <v>91</v>
      </c>
      <c r="L2946" t="str">
        <f>_xlfn.XLOOKUP(Table1[[#This Row],[TeamFavoriteID]],Table2[team_id],Table2[team_name],_xlfn.XLOOKUP(Table1[[#This Row],[TeamFavoriteID]],Table2[team_id_pfr],Table2[team_name],"Even"))</f>
        <v>Miami Dolphins</v>
      </c>
      <c r="M2946">
        <v>-6</v>
      </c>
      <c r="N2946">
        <f>IF(Table1[[#This Row],[TeamFavorite]]=Table1[[#This Row],[TeamHome]],Table1[[#This Row],[ScoreAway]]-Table1[[#This Row],[ScoreHome]],Table1[[#This Row],[ScoreHome]]-Table1[[#This Row],[ScoreAway]])</f>
        <v>7</v>
      </c>
      <c r="O2946">
        <f>IF(Table1[[#This Row],[SpreadActual]]&lt;Table1[[#This Row],[SpreadFavorite]],1,0)</f>
        <v>0</v>
      </c>
      <c r="P2946">
        <v>40</v>
      </c>
      <c r="Q2946" t="s">
        <v>22</v>
      </c>
      <c r="R2946" t="b">
        <v>0</v>
      </c>
      <c r="S2946">
        <v>69</v>
      </c>
      <c r="T2946">
        <v>12</v>
      </c>
      <c r="U2946">
        <v>61</v>
      </c>
    </row>
    <row r="2947" spans="1:22" x14ac:dyDescent="0.2">
      <c r="A2947" s="1">
        <v>29575</v>
      </c>
      <c r="B2947">
        <v>1980</v>
      </c>
      <c r="C2947">
        <f>_xlfn.MAXIFS(Table1[ScheduleWeekWritten],Table1[ScheduleSeason],Table1[[#This Row],[ScheduleSeason]])</f>
        <v>16</v>
      </c>
      <c r="D2947">
        <v>16</v>
      </c>
      <c r="E2947" cm="1">
        <f t="array" ref="E2947">_xlfn.XLOOKUP(Table1[[#This Row],[ScheduleWeekWritten]],Table3[Game],100+Table3[Increase],Table1[[#This Row],[ScheduleWeekWritten]])</f>
        <v>16</v>
      </c>
      <c r="F2947" t="b">
        <v>0</v>
      </c>
      <c r="G2947" t="s">
        <v>127</v>
      </c>
      <c r="H2947">
        <v>13</v>
      </c>
      <c r="I2947">
        <v>14</v>
      </c>
      <c r="J2947" t="s">
        <v>46</v>
      </c>
      <c r="K2947" t="s">
        <v>47</v>
      </c>
      <c r="L2947" t="str">
        <f>_xlfn.XLOOKUP(Table1[[#This Row],[TeamFavoriteID]],Table2[team_id],Table2[team_name],_xlfn.XLOOKUP(Table1[[#This Row],[TeamFavoriteID]],Table2[team_id_pfr],Table2[team_name],"Even"))</f>
        <v>Chicago Bears</v>
      </c>
      <c r="M2947">
        <v>-1</v>
      </c>
      <c r="N2947">
        <f>IF(Table1[[#This Row],[TeamFavorite]]=Table1[[#This Row],[TeamHome]],Table1[[#This Row],[ScoreAway]]-Table1[[#This Row],[ScoreHome]],Table1[[#This Row],[ScoreHome]]-Table1[[#This Row],[ScoreAway]])</f>
        <v>-1</v>
      </c>
      <c r="O2947">
        <f>IF(Table1[[#This Row],[SpreadActual]]&lt;Table1[[#This Row],[SpreadFavorite]],1,0)</f>
        <v>0</v>
      </c>
      <c r="P2947">
        <v>35</v>
      </c>
      <c r="Q2947" t="s">
        <v>130</v>
      </c>
      <c r="R2947" t="b">
        <v>0</v>
      </c>
      <c r="S2947">
        <v>59</v>
      </c>
      <c r="T2947">
        <v>8</v>
      </c>
      <c r="U2947">
        <v>72</v>
      </c>
    </row>
    <row r="2948" spans="1:22" x14ac:dyDescent="0.2">
      <c r="A2948" s="1">
        <v>29576</v>
      </c>
      <c r="B2948">
        <v>1980</v>
      </c>
      <c r="C2948">
        <f>_xlfn.MAXIFS(Table1[ScheduleWeekWritten],Table1[ScheduleSeason],Table1[[#This Row],[ScheduleSeason]])</f>
        <v>16</v>
      </c>
      <c r="D2948">
        <v>16</v>
      </c>
      <c r="E2948" cm="1">
        <f t="array" ref="E2948">_xlfn.XLOOKUP(Table1[[#This Row],[ScheduleWeekWritten]],Table3[Game],100+Table3[Increase],Table1[[#This Row],[ScheduleWeekWritten]])</f>
        <v>16</v>
      </c>
      <c r="F2948" t="b">
        <v>0</v>
      </c>
      <c r="G2948" t="s">
        <v>34</v>
      </c>
      <c r="H2948">
        <v>28</v>
      </c>
      <c r="I2948">
        <v>38</v>
      </c>
      <c r="J2948" t="s">
        <v>42</v>
      </c>
      <c r="K2948" t="s">
        <v>72</v>
      </c>
      <c r="L2948" t="str">
        <f>_xlfn.XLOOKUP(Table1[[#This Row],[TeamFavoriteID]],Table2[team_id],Table2[team_name],_xlfn.XLOOKUP(Table1[[#This Row],[TeamFavoriteID]],Table2[team_id_pfr],Table2[team_name],"Even"))</f>
        <v>Baltimore Colts</v>
      </c>
      <c r="M2948">
        <v>-3</v>
      </c>
      <c r="N2948">
        <f>IF(Table1[[#This Row],[TeamFavorite]]=Table1[[#This Row],[TeamHome]],Table1[[#This Row],[ScoreAway]]-Table1[[#This Row],[ScoreHome]],Table1[[#This Row],[ScoreHome]]-Table1[[#This Row],[ScoreAway]])</f>
        <v>10</v>
      </c>
      <c r="O2948">
        <f>IF(Table1[[#This Row],[SpreadActual]]&lt;Table1[[#This Row],[SpreadFavorite]],1,0)</f>
        <v>0</v>
      </c>
      <c r="P2948">
        <v>42</v>
      </c>
      <c r="Q2948" t="s">
        <v>80</v>
      </c>
      <c r="R2948" t="b">
        <v>0</v>
      </c>
      <c r="S2948">
        <v>18</v>
      </c>
      <c r="T2948">
        <v>9</v>
      </c>
      <c r="U2948">
        <v>51</v>
      </c>
    </row>
    <row r="2949" spans="1:22" x14ac:dyDescent="0.2">
      <c r="A2949" s="1">
        <v>29576</v>
      </c>
      <c r="B2949">
        <v>1980</v>
      </c>
      <c r="C2949">
        <f>_xlfn.MAXIFS(Table1[ScheduleWeekWritten],Table1[ScheduleSeason],Table1[[#This Row],[ScheduleSeason]])</f>
        <v>16</v>
      </c>
      <c r="D2949">
        <v>16</v>
      </c>
      <c r="E2949" cm="1">
        <f t="array" ref="E2949">_xlfn.XLOOKUP(Table1[[#This Row],[ScheduleWeekWritten]],Table3[Game],100+Table3[Increase],Table1[[#This Row],[ScheduleWeekWritten]])</f>
        <v>16</v>
      </c>
      <c r="F2949" t="b">
        <v>0</v>
      </c>
      <c r="G2949" t="s">
        <v>101</v>
      </c>
      <c r="H2949">
        <v>24</v>
      </c>
      <c r="I2949">
        <v>27</v>
      </c>
      <c r="J2949" t="s">
        <v>62</v>
      </c>
      <c r="K2949" t="s">
        <v>63</v>
      </c>
      <c r="L2949" t="str">
        <f>_xlfn.XLOOKUP(Table1[[#This Row],[TeamFavoriteID]],Table2[team_id],Table2[team_name],_xlfn.XLOOKUP(Table1[[#This Row],[TeamFavoriteID]],Table2[team_id_pfr],Table2[team_name],"Even"))</f>
        <v>Cleveland Browns</v>
      </c>
      <c r="M2949">
        <v>-3</v>
      </c>
      <c r="N2949">
        <f>IF(Table1[[#This Row],[TeamFavorite]]=Table1[[#This Row],[TeamHome]],Table1[[#This Row],[ScoreAway]]-Table1[[#This Row],[ScoreHome]],Table1[[#This Row],[ScoreHome]]-Table1[[#This Row],[ScoreAway]])</f>
        <v>-3</v>
      </c>
      <c r="O2949">
        <f>IF(Table1[[#This Row],[SpreadActual]]&lt;Table1[[#This Row],[SpreadFavorite]],1,0)</f>
        <v>0</v>
      </c>
      <c r="P2949">
        <v>38</v>
      </c>
      <c r="Q2949" t="s">
        <v>111</v>
      </c>
      <c r="R2949" t="b">
        <v>0</v>
      </c>
      <c r="S2949">
        <v>14</v>
      </c>
      <c r="T2949">
        <v>7</v>
      </c>
      <c r="U2949">
        <v>62</v>
      </c>
    </row>
    <row r="2950" spans="1:22" x14ac:dyDescent="0.2">
      <c r="A2950" s="1">
        <v>29576</v>
      </c>
      <c r="B2950">
        <v>1980</v>
      </c>
      <c r="C2950">
        <f>_xlfn.MAXIFS(Table1[ScheduleWeekWritten],Table1[ScheduleSeason],Table1[[#This Row],[ScheduleSeason]])</f>
        <v>16</v>
      </c>
      <c r="D2950">
        <v>16</v>
      </c>
      <c r="E2950" cm="1">
        <f t="array" ref="E2950">_xlfn.XLOOKUP(Table1[[#This Row],[ScheduleWeekWritten]],Table3[Game],100+Table3[Increase],Table1[[#This Row],[ScheduleWeekWritten]])</f>
        <v>16</v>
      </c>
      <c r="F2950" t="b">
        <v>0</v>
      </c>
      <c r="G2950" t="s">
        <v>67</v>
      </c>
      <c r="H2950">
        <v>35</v>
      </c>
      <c r="I2950">
        <v>27</v>
      </c>
      <c r="J2950" t="s">
        <v>58</v>
      </c>
      <c r="K2950" t="s">
        <v>68</v>
      </c>
      <c r="L2950" t="str">
        <f>_xlfn.XLOOKUP(Table1[[#This Row],[TeamFavoriteID]],Table2[team_id],Table2[team_name],_xlfn.XLOOKUP(Table1[[#This Row],[TeamFavoriteID]],Table2[team_id_pfr],Table2[team_name],"Even"))</f>
        <v>Dallas Cowboys</v>
      </c>
      <c r="M2950">
        <v>-5</v>
      </c>
      <c r="N2950">
        <f>IF(Table1[[#This Row],[TeamFavorite]]=Table1[[#This Row],[TeamHome]],Table1[[#This Row],[ScoreAway]]-Table1[[#This Row],[ScoreHome]],Table1[[#This Row],[ScoreHome]]-Table1[[#This Row],[ScoreAway]])</f>
        <v>-8</v>
      </c>
      <c r="O2950">
        <f>IF(Table1[[#This Row],[SpreadActual]]&lt;Table1[[#This Row],[SpreadFavorite]],1,0)</f>
        <v>1</v>
      </c>
      <c r="P2950">
        <v>42</v>
      </c>
      <c r="Q2950" t="s">
        <v>119</v>
      </c>
      <c r="R2950" t="b">
        <v>0</v>
      </c>
      <c r="S2950">
        <v>28</v>
      </c>
      <c r="T2950">
        <v>9</v>
      </c>
      <c r="U2950">
        <v>50</v>
      </c>
    </row>
    <row r="2951" spans="1:22" x14ac:dyDescent="0.2">
      <c r="A2951" s="1">
        <v>29576</v>
      </c>
      <c r="B2951">
        <v>1980</v>
      </c>
      <c r="C2951">
        <f>_xlfn.MAXIFS(Table1[ScheduleWeekWritten],Table1[ScheduleSeason],Table1[[#This Row],[ScheduleSeason]])</f>
        <v>16</v>
      </c>
      <c r="D2951">
        <v>16</v>
      </c>
      <c r="E2951" cm="1">
        <f t="array" ref="E2951">_xlfn.XLOOKUP(Table1[[#This Row],[ScheduleWeekWritten]],Table3[Game],100+Table3[Increase],Table1[[#This Row],[ScheduleWeekWritten]])</f>
        <v>16</v>
      </c>
      <c r="F2951" t="b">
        <v>0</v>
      </c>
      <c r="G2951" t="s">
        <v>45</v>
      </c>
      <c r="H2951">
        <v>24</v>
      </c>
      <c r="I2951">
        <v>3</v>
      </c>
      <c r="J2951" t="s">
        <v>33</v>
      </c>
      <c r="K2951" t="s">
        <v>79</v>
      </c>
      <c r="L2951" t="str">
        <f>_xlfn.XLOOKUP(Table1[[#This Row],[TeamFavoriteID]],Table2[team_id],Table2[team_name],_xlfn.XLOOKUP(Table1[[#This Row],[TeamFavoriteID]],Table2[team_id_pfr],Table2[team_name],"Even"))</f>
        <v>Detroit Lions</v>
      </c>
      <c r="M2951">
        <v>-6</v>
      </c>
      <c r="N2951">
        <f>IF(Table1[[#This Row],[TeamFavorite]]=Table1[[#This Row],[TeamHome]],Table1[[#This Row],[ScoreAway]]-Table1[[#This Row],[ScoreHome]],Table1[[#This Row],[ScoreHome]]-Table1[[#This Row],[ScoreAway]])</f>
        <v>-21</v>
      </c>
      <c r="O2951">
        <f>IF(Table1[[#This Row],[SpreadActual]]&lt;Table1[[#This Row],[SpreadFavorite]],1,0)</f>
        <v>1</v>
      </c>
      <c r="P2951">
        <v>38</v>
      </c>
      <c r="Q2951" t="s">
        <v>125</v>
      </c>
      <c r="R2951" t="b">
        <v>0</v>
      </c>
      <c r="S2951">
        <v>72</v>
      </c>
      <c r="T2951">
        <v>0</v>
      </c>
      <c r="V2951" t="s">
        <v>103</v>
      </c>
    </row>
    <row r="2952" spans="1:22" x14ac:dyDescent="0.2">
      <c r="A2952" s="1">
        <v>29576</v>
      </c>
      <c r="B2952">
        <v>1980</v>
      </c>
      <c r="C2952">
        <f>_xlfn.MAXIFS(Table1[ScheduleWeekWritten],Table1[ScheduleSeason],Table1[[#This Row],[ScheduleSeason]])</f>
        <v>16</v>
      </c>
      <c r="D2952">
        <v>16</v>
      </c>
      <c r="E2952" cm="1">
        <f t="array" ref="E2952">_xlfn.XLOOKUP(Table1[[#This Row],[ScheduleWeekWritten]],Table3[Game],100+Table3[Increase],Table1[[#This Row],[ScheduleWeekWritten]])</f>
        <v>16</v>
      </c>
      <c r="F2952" t="b">
        <v>0</v>
      </c>
      <c r="G2952" t="s">
        <v>23</v>
      </c>
      <c r="H2952">
        <v>20</v>
      </c>
      <c r="I2952">
        <v>16</v>
      </c>
      <c r="J2952" t="s">
        <v>54</v>
      </c>
      <c r="K2952" t="s">
        <v>25</v>
      </c>
      <c r="L2952" t="str">
        <f>_xlfn.XLOOKUP(Table1[[#This Row],[TeamFavoriteID]],Table2[team_id],Table2[team_name],_xlfn.XLOOKUP(Table1[[#This Row],[TeamFavoriteID]],Table2[team_id_pfr],Table2[team_name],"Even"))</f>
        <v>Houston Oilers</v>
      </c>
      <c r="M2952">
        <v>-10</v>
      </c>
      <c r="N2952">
        <f>IF(Table1[[#This Row],[TeamFavorite]]=Table1[[#This Row],[TeamHome]],Table1[[#This Row],[ScoreAway]]-Table1[[#This Row],[ScoreHome]],Table1[[#This Row],[ScoreHome]]-Table1[[#This Row],[ScoreAway]])</f>
        <v>-4</v>
      </c>
      <c r="O2952">
        <f>IF(Table1[[#This Row],[SpreadActual]]&lt;Table1[[#This Row],[SpreadFavorite]],1,0)</f>
        <v>0</v>
      </c>
      <c r="P2952">
        <v>37</v>
      </c>
      <c r="Q2952" t="s">
        <v>102</v>
      </c>
      <c r="R2952" t="b">
        <v>0</v>
      </c>
      <c r="S2952">
        <v>72</v>
      </c>
      <c r="T2952">
        <v>0</v>
      </c>
      <c r="V2952" t="s">
        <v>103</v>
      </c>
    </row>
    <row r="2953" spans="1:22" x14ac:dyDescent="0.2">
      <c r="A2953" s="1">
        <v>29576</v>
      </c>
      <c r="B2953">
        <v>1980</v>
      </c>
      <c r="C2953">
        <f>_xlfn.MAXIFS(Table1[ScheduleWeekWritten],Table1[ScheduleSeason],Table1[[#This Row],[ScheduleSeason]])</f>
        <v>16</v>
      </c>
      <c r="D2953">
        <v>16</v>
      </c>
      <c r="E2953" cm="1">
        <f t="array" ref="E2953">_xlfn.XLOOKUP(Table1[[#This Row],[ScheduleWeekWritten]],Table3[Game],100+Table3[Increase],Table1[[#This Row],[ScheduleWeekWritten]])</f>
        <v>16</v>
      </c>
      <c r="F2953" t="b">
        <v>0</v>
      </c>
      <c r="G2953" t="s">
        <v>39</v>
      </c>
      <c r="H2953">
        <v>20</v>
      </c>
      <c r="I2953">
        <v>17</v>
      </c>
      <c r="J2953" t="s">
        <v>38</v>
      </c>
      <c r="K2953" t="s">
        <v>40</v>
      </c>
      <c r="L2953" t="str">
        <f>_xlfn.XLOOKUP(Table1[[#This Row],[TeamFavoriteID]],Table2[team_id],Table2[team_name],_xlfn.XLOOKUP(Table1[[#This Row],[TeamFavoriteID]],Table2[team_id_pfr],Table2[team_name],"Even"))</f>
        <v>Los Angeles Rams</v>
      </c>
      <c r="M2953">
        <v>-3</v>
      </c>
      <c r="N2953">
        <f>IF(Table1[[#This Row],[TeamFavorite]]=Table1[[#This Row],[TeamHome]],Table1[[#This Row],[ScoreAway]]-Table1[[#This Row],[ScoreHome]],Table1[[#This Row],[ScoreHome]]-Table1[[#This Row],[ScoreAway]])</f>
        <v>-3</v>
      </c>
      <c r="O2953">
        <f>IF(Table1[[#This Row],[SpreadActual]]&lt;Table1[[#This Row],[SpreadFavorite]],1,0)</f>
        <v>0</v>
      </c>
      <c r="P2953">
        <v>44</v>
      </c>
      <c r="Q2953" t="s">
        <v>135</v>
      </c>
      <c r="R2953" t="b">
        <v>0</v>
      </c>
      <c r="S2953">
        <v>57</v>
      </c>
      <c r="T2953">
        <v>7</v>
      </c>
      <c r="U2953">
        <v>79</v>
      </c>
    </row>
    <row r="2954" spans="1:22" x14ac:dyDescent="0.2">
      <c r="A2954" s="1">
        <v>29576</v>
      </c>
      <c r="B2954">
        <v>1980</v>
      </c>
      <c r="C2954">
        <f>_xlfn.MAXIFS(Table1[ScheduleWeekWritten],Table1[ScheduleSeason],Table1[[#This Row],[ScheduleSeason]])</f>
        <v>16</v>
      </c>
      <c r="D2954">
        <v>16</v>
      </c>
      <c r="E2954" cm="1">
        <f t="array" ref="E2954">_xlfn.XLOOKUP(Table1[[#This Row],[ScheduleWeekWritten]],Table3[Game],100+Table3[Increase],Table1[[#This Row],[ScheduleWeekWritten]])</f>
        <v>16</v>
      </c>
      <c r="F2954" t="b">
        <v>0</v>
      </c>
      <c r="G2954" t="s">
        <v>95</v>
      </c>
      <c r="H2954">
        <v>27</v>
      </c>
      <c r="I2954">
        <v>38</v>
      </c>
      <c r="J2954" t="s">
        <v>115</v>
      </c>
      <c r="K2954" t="s">
        <v>70</v>
      </c>
      <c r="L2954" t="str">
        <f>_xlfn.XLOOKUP(Table1[[#This Row],[TeamFavoriteID]],Table2[team_id],Table2[team_name],_xlfn.XLOOKUP(Table1[[#This Row],[TeamFavoriteID]],Table2[team_id_pfr],Table2[team_name],"Even"))</f>
        <v>Boston Patriots</v>
      </c>
      <c r="M2954">
        <v>-9</v>
      </c>
      <c r="N2954">
        <f>IF(Table1[[#This Row],[TeamFavorite]]=Table1[[#This Row],[TeamHome]],Table1[[#This Row],[ScoreAway]]-Table1[[#This Row],[ScoreHome]],Table1[[#This Row],[ScoreHome]]-Table1[[#This Row],[ScoreAway]])</f>
        <v>-11</v>
      </c>
      <c r="O2954">
        <f>IF(Table1[[#This Row],[SpreadActual]]&lt;Table1[[#This Row],[SpreadFavorite]],1,0)</f>
        <v>1</v>
      </c>
      <c r="P2954">
        <v>48</v>
      </c>
      <c r="Q2954" t="s">
        <v>124</v>
      </c>
      <c r="R2954" t="b">
        <v>0</v>
      </c>
      <c r="S2954">
        <v>72</v>
      </c>
      <c r="T2954">
        <v>0</v>
      </c>
      <c r="V2954" t="s">
        <v>103</v>
      </c>
    </row>
    <row r="2955" spans="1:22" x14ac:dyDescent="0.2">
      <c r="A2955" s="1">
        <v>29576</v>
      </c>
      <c r="B2955">
        <v>1980</v>
      </c>
      <c r="C2955">
        <f>_xlfn.MAXIFS(Table1[ScheduleWeekWritten],Table1[ScheduleSeason],Table1[[#This Row],[ScheduleSeason]])</f>
        <v>16</v>
      </c>
      <c r="D2955">
        <v>16</v>
      </c>
      <c r="E2955" cm="1">
        <f t="array" ref="E2955">_xlfn.XLOOKUP(Table1[[#This Row],[ScheduleWeekWritten]],Table3[Game],100+Table3[Increase],Table1[[#This Row],[ScheduleWeekWritten]])</f>
        <v>16</v>
      </c>
      <c r="F2955" t="b">
        <v>0</v>
      </c>
      <c r="G2955" t="s">
        <v>50</v>
      </c>
      <c r="H2955">
        <v>17</v>
      </c>
      <c r="I2955">
        <v>33</v>
      </c>
      <c r="J2955" t="s">
        <v>20</v>
      </c>
      <c r="K2955" t="s">
        <v>21</v>
      </c>
      <c r="L2955" t="str">
        <f>_xlfn.XLOOKUP(Table1[[#This Row],[TeamFavoriteID]],Table2[team_id],Table2[team_name],_xlfn.XLOOKUP(Table1[[#This Row],[TeamFavoriteID]],Table2[team_id_pfr],Table2[team_name],"Even"))</f>
        <v>Las Vegas Raiders</v>
      </c>
      <c r="M2955">
        <v>-8</v>
      </c>
      <c r="N2955">
        <f>IF(Table1[[#This Row],[TeamFavorite]]=Table1[[#This Row],[TeamHome]],Table1[[#This Row],[ScoreAway]]-Table1[[#This Row],[ScoreHome]],Table1[[#This Row],[ScoreHome]]-Table1[[#This Row],[ScoreAway]])</f>
        <v>-16</v>
      </c>
      <c r="O2955">
        <f>IF(Table1[[#This Row],[SpreadActual]]&lt;Table1[[#This Row],[SpreadFavorite]],1,0)</f>
        <v>1</v>
      </c>
      <c r="P2955">
        <v>42</v>
      </c>
      <c r="Q2955" t="s">
        <v>126</v>
      </c>
      <c r="R2955" t="b">
        <v>0</v>
      </c>
      <c r="S2955">
        <v>19</v>
      </c>
      <c r="T2955">
        <v>16</v>
      </c>
      <c r="U2955">
        <v>58</v>
      </c>
    </row>
    <row r="2956" spans="1:22" x14ac:dyDescent="0.2">
      <c r="A2956" s="1">
        <v>29576</v>
      </c>
      <c r="B2956">
        <v>1980</v>
      </c>
      <c r="C2956">
        <f>_xlfn.MAXIFS(Table1[ScheduleWeekWritten],Table1[ScheduleSeason],Table1[[#This Row],[ScheduleSeason]])</f>
        <v>16</v>
      </c>
      <c r="D2956">
        <v>16</v>
      </c>
      <c r="E2956" cm="1">
        <f t="array" ref="E2956">_xlfn.XLOOKUP(Table1[[#This Row],[ScheduleWeekWritten]],Table3[Game],100+Table3[Increase],Table1[[#This Row],[ScheduleWeekWritten]])</f>
        <v>16</v>
      </c>
      <c r="F2956" t="b">
        <v>0</v>
      </c>
      <c r="G2956" t="s">
        <v>53</v>
      </c>
      <c r="H2956">
        <v>13</v>
      </c>
      <c r="I2956">
        <v>18</v>
      </c>
      <c r="J2956" t="s">
        <v>28</v>
      </c>
      <c r="K2956" t="s">
        <v>43</v>
      </c>
      <c r="L2956" t="str">
        <f>_xlfn.XLOOKUP(Table1[[#This Row],[TeamFavoriteID]],Table2[team_id],Table2[team_name],_xlfn.XLOOKUP(Table1[[#This Row],[TeamFavoriteID]],Table2[team_id_pfr],Table2[team_name],"Even"))</f>
        <v>Buffalo Bills</v>
      </c>
      <c r="M2956">
        <v>-6</v>
      </c>
      <c r="N2956">
        <f>IF(Table1[[#This Row],[TeamFavorite]]=Table1[[#This Row],[TeamHome]],Table1[[#This Row],[ScoreAway]]-Table1[[#This Row],[ScoreHome]],Table1[[#This Row],[ScoreHome]]-Table1[[#This Row],[ScoreAway]])</f>
        <v>-5</v>
      </c>
      <c r="O2956">
        <f>IF(Table1[[#This Row],[SpreadActual]]&lt;Table1[[#This Row],[SpreadFavorite]],1,0)</f>
        <v>0</v>
      </c>
      <c r="P2956">
        <v>42</v>
      </c>
      <c r="Q2956" t="s">
        <v>118</v>
      </c>
      <c r="R2956" t="b">
        <v>0</v>
      </c>
      <c r="S2956">
        <v>53</v>
      </c>
      <c r="T2956">
        <v>6</v>
      </c>
      <c r="U2956">
        <v>82</v>
      </c>
    </row>
    <row r="2957" spans="1:22" x14ac:dyDescent="0.2">
      <c r="A2957" s="1">
        <v>29576</v>
      </c>
      <c r="B2957">
        <v>1980</v>
      </c>
      <c r="C2957">
        <f>_xlfn.MAXIFS(Table1[ScheduleWeekWritten],Table1[ScheduleSeason],Table1[[#This Row],[ScheduleSeason]])</f>
        <v>16</v>
      </c>
      <c r="D2957">
        <v>16</v>
      </c>
      <c r="E2957" cm="1">
        <f t="array" ref="E2957">_xlfn.XLOOKUP(Table1[[#This Row],[ScheduleWeekWritten]],Table3[Game],100+Table3[Increase],Table1[[#This Row],[ScheduleWeekWritten]])</f>
        <v>16</v>
      </c>
      <c r="F2957" t="b">
        <v>0</v>
      </c>
      <c r="G2957" t="s">
        <v>128</v>
      </c>
      <c r="H2957">
        <v>17</v>
      </c>
      <c r="I2957">
        <v>25</v>
      </c>
      <c r="J2957" t="s">
        <v>24</v>
      </c>
      <c r="K2957" t="s">
        <v>132</v>
      </c>
      <c r="L2957" t="str">
        <f>_xlfn.XLOOKUP(Table1[[#This Row],[TeamFavoriteID]],Table2[team_id],Table2[team_name],_xlfn.XLOOKUP(Table1[[#This Row],[TeamFavoriteID]],Table2[team_id_pfr],Table2[team_name],"Even"))</f>
        <v>Seattle Seahawks</v>
      </c>
      <c r="M2957">
        <v>-2</v>
      </c>
      <c r="N2957">
        <f>IF(Table1[[#This Row],[TeamFavorite]]=Table1[[#This Row],[TeamHome]],Table1[[#This Row],[ScoreAway]]-Table1[[#This Row],[ScoreHome]],Table1[[#This Row],[ScoreHome]]-Table1[[#This Row],[ScoreAway]])</f>
        <v>8</v>
      </c>
      <c r="O2957">
        <f>IF(Table1[[#This Row],[SpreadActual]]&lt;Table1[[#This Row],[SpreadFavorite]],1,0)</f>
        <v>0</v>
      </c>
      <c r="P2957">
        <v>42</v>
      </c>
      <c r="Q2957" t="s">
        <v>129</v>
      </c>
      <c r="R2957" t="b">
        <v>0</v>
      </c>
      <c r="S2957">
        <v>72</v>
      </c>
      <c r="T2957">
        <v>0</v>
      </c>
      <c r="V2957" t="s">
        <v>103</v>
      </c>
    </row>
    <row r="2958" spans="1:22" x14ac:dyDescent="0.2">
      <c r="A2958" s="1">
        <v>29576</v>
      </c>
      <c r="B2958">
        <v>1980</v>
      </c>
      <c r="C2958">
        <f>_xlfn.MAXIFS(Table1[ScheduleWeekWritten],Table1[ScheduleSeason],Table1[[#This Row],[ScheduleSeason]])</f>
        <v>16</v>
      </c>
      <c r="D2958">
        <v>16</v>
      </c>
      <c r="E2958" cm="1">
        <f t="array" ref="E2958">_xlfn.XLOOKUP(Table1[[#This Row],[ScheduleWeekWritten]],Table3[Game],100+Table3[Increase],Table1[[#This Row],[ScheduleWeekWritten]])</f>
        <v>16</v>
      </c>
      <c r="F2958" t="b">
        <v>0</v>
      </c>
      <c r="G2958" t="s">
        <v>57</v>
      </c>
      <c r="H2958">
        <v>7</v>
      </c>
      <c r="I2958">
        <v>31</v>
      </c>
      <c r="J2958" t="s">
        <v>61</v>
      </c>
      <c r="K2958" t="s">
        <v>59</v>
      </c>
      <c r="L2958" t="str">
        <f>_xlfn.XLOOKUP(Table1[[#This Row],[TeamFavoriteID]],Table2[team_id],Table2[team_name],_xlfn.XLOOKUP(Table1[[#This Row],[TeamFavoriteID]],Table2[team_id_pfr],Table2[team_name],"Even"))</f>
        <v>Arizona Cardinals</v>
      </c>
      <c r="M2958">
        <v>-2</v>
      </c>
      <c r="N2958">
        <f>IF(Table1[[#This Row],[TeamFavorite]]=Table1[[#This Row],[TeamHome]],Table1[[#This Row],[ScoreAway]]-Table1[[#This Row],[ScoreHome]],Table1[[#This Row],[ScoreHome]]-Table1[[#This Row],[ScoreAway]])</f>
        <v>-24</v>
      </c>
      <c r="O2958">
        <f>IF(Table1[[#This Row],[SpreadActual]]&lt;Table1[[#This Row],[SpreadFavorite]],1,0)</f>
        <v>1</v>
      </c>
      <c r="P2958">
        <v>38</v>
      </c>
      <c r="Q2958" t="s">
        <v>60</v>
      </c>
      <c r="R2958" t="b">
        <v>0</v>
      </c>
      <c r="S2958">
        <v>15</v>
      </c>
      <c r="T2958">
        <v>7</v>
      </c>
      <c r="U2958">
        <v>54</v>
      </c>
    </row>
    <row r="2959" spans="1:22" x14ac:dyDescent="0.2">
      <c r="A2959" s="1">
        <v>29577</v>
      </c>
      <c r="B2959">
        <v>1980</v>
      </c>
      <c r="C2959">
        <f>_xlfn.MAXIFS(Table1[ScheduleWeekWritten],Table1[ScheduleSeason],Table1[[#This Row],[ScheduleSeason]])</f>
        <v>16</v>
      </c>
      <c r="D2959">
        <v>16</v>
      </c>
      <c r="E2959" cm="1">
        <f t="array" ref="E2959">_xlfn.XLOOKUP(Table1[[#This Row],[ScheduleWeekWritten]],Table3[Game],100+Table3[Increase],Table1[[#This Row],[ScheduleWeekWritten]])</f>
        <v>16</v>
      </c>
      <c r="F2959" t="b">
        <v>0</v>
      </c>
      <c r="G2959" t="s">
        <v>27</v>
      </c>
      <c r="H2959">
        <v>26</v>
      </c>
      <c r="I2959">
        <v>17</v>
      </c>
      <c r="J2959" t="s">
        <v>49</v>
      </c>
      <c r="K2959" t="s">
        <v>29</v>
      </c>
      <c r="L2959" t="str">
        <f>_xlfn.XLOOKUP(Table1[[#This Row],[TeamFavoriteID]],Table2[team_id],Table2[team_name],_xlfn.XLOOKUP(Table1[[#This Row],[TeamFavoriteID]],Table2[team_id_pfr],Table2[team_name],"Even"))</f>
        <v>Los Angeles Chargers</v>
      </c>
      <c r="M2959">
        <v>-4</v>
      </c>
      <c r="N2959">
        <f>IF(Table1[[#This Row],[TeamFavorite]]=Table1[[#This Row],[TeamHome]],Table1[[#This Row],[ScoreAway]]-Table1[[#This Row],[ScoreHome]],Table1[[#This Row],[ScoreHome]]-Table1[[#This Row],[ScoreAway]])</f>
        <v>9</v>
      </c>
      <c r="O2959">
        <f>IF(Table1[[#This Row],[SpreadActual]]&lt;Table1[[#This Row],[SpreadFavorite]],1,0)</f>
        <v>0</v>
      </c>
      <c r="P2959">
        <v>44</v>
      </c>
      <c r="Q2959" t="s">
        <v>94</v>
      </c>
      <c r="R2959" t="b">
        <v>0</v>
      </c>
      <c r="S2959">
        <v>57</v>
      </c>
      <c r="T2959">
        <v>7</v>
      </c>
      <c r="U2959">
        <v>87</v>
      </c>
    </row>
    <row r="2960" spans="1:22" x14ac:dyDescent="0.2">
      <c r="A2960" s="1">
        <v>29583</v>
      </c>
      <c r="B2960">
        <v>1980</v>
      </c>
      <c r="C2960">
        <f>_xlfn.MAXIFS(Table1[ScheduleWeekWritten],Table1[ScheduleSeason],Table1[[#This Row],[ScheduleSeason]])</f>
        <v>16</v>
      </c>
      <c r="D2960" t="s">
        <v>134</v>
      </c>
      <c r="E2960" cm="1">
        <f t="array" ref="E2960">_xlfn.XLOOKUP(Table1[[#This Row],[ScheduleWeekWritten]],Table3[Game],100+Table3[Increase],Table1[[#This Row],[ScheduleWeekWritten]])</f>
        <v>101</v>
      </c>
      <c r="F2960" t="b">
        <v>1</v>
      </c>
      <c r="G2960" t="s">
        <v>67</v>
      </c>
      <c r="H2960">
        <v>34</v>
      </c>
      <c r="I2960">
        <v>13</v>
      </c>
      <c r="J2960" t="s">
        <v>39</v>
      </c>
      <c r="K2960" t="s">
        <v>68</v>
      </c>
      <c r="L2960" t="str">
        <f>_xlfn.XLOOKUP(Table1[[#This Row],[TeamFavoriteID]],Table2[team_id],Table2[team_name],_xlfn.XLOOKUP(Table1[[#This Row],[TeamFavoriteID]],Table2[team_id_pfr],Table2[team_name],"Even"))</f>
        <v>Dallas Cowboys</v>
      </c>
      <c r="M2960">
        <v>-3</v>
      </c>
      <c r="N2960">
        <f>IF(Table1[[#This Row],[TeamFavorite]]=Table1[[#This Row],[TeamHome]],Table1[[#This Row],[ScoreAway]]-Table1[[#This Row],[ScoreHome]],Table1[[#This Row],[ScoreHome]]-Table1[[#This Row],[ScoreAway]])</f>
        <v>-21</v>
      </c>
      <c r="O2960">
        <f>IF(Table1[[#This Row],[SpreadActual]]&lt;Table1[[#This Row],[SpreadFavorite]],1,0)</f>
        <v>1</v>
      </c>
      <c r="P2960" t="s">
        <v>136</v>
      </c>
      <c r="Q2960" t="s">
        <v>119</v>
      </c>
      <c r="R2960" t="b">
        <v>0</v>
      </c>
    </row>
    <row r="2961" spans="1:22" x14ac:dyDescent="0.2">
      <c r="A2961" s="1">
        <v>29583</v>
      </c>
      <c r="B2961">
        <v>1980</v>
      </c>
      <c r="C2961">
        <f>_xlfn.MAXIFS(Table1[ScheduleWeekWritten],Table1[ScheduleSeason],Table1[[#This Row],[ScheduleSeason]])</f>
        <v>16</v>
      </c>
      <c r="D2961" t="s">
        <v>134</v>
      </c>
      <c r="E2961" cm="1">
        <f t="array" ref="E2961">_xlfn.XLOOKUP(Table1[[#This Row],[ScheduleWeekWritten]],Table3[Game],100+Table3[Increase],Table1[[#This Row],[ScheduleWeekWritten]])</f>
        <v>101</v>
      </c>
      <c r="F2961" t="b">
        <v>1</v>
      </c>
      <c r="G2961" t="s">
        <v>20</v>
      </c>
      <c r="H2961">
        <v>27</v>
      </c>
      <c r="I2961">
        <v>7</v>
      </c>
      <c r="J2961" t="s">
        <v>23</v>
      </c>
      <c r="K2961" t="s">
        <v>25</v>
      </c>
      <c r="L2961" t="str">
        <f>_xlfn.XLOOKUP(Table1[[#This Row],[TeamFavoriteID]],Table2[team_id],Table2[team_name],_xlfn.XLOOKUP(Table1[[#This Row],[TeamFavoriteID]],Table2[team_id_pfr],Table2[team_name],"Even"))</f>
        <v>Houston Oilers</v>
      </c>
      <c r="M2961">
        <v>-1</v>
      </c>
      <c r="N2961">
        <f>IF(Table1[[#This Row],[TeamFavorite]]=Table1[[#This Row],[TeamHome]],Table1[[#This Row],[ScoreAway]]-Table1[[#This Row],[ScoreHome]],Table1[[#This Row],[ScoreHome]]-Table1[[#This Row],[ScoreAway]])</f>
        <v>20</v>
      </c>
      <c r="O2961">
        <f>IF(Table1[[#This Row],[SpreadActual]]&lt;Table1[[#This Row],[SpreadFavorite]],1,0)</f>
        <v>0</v>
      </c>
      <c r="P2961" t="s">
        <v>136</v>
      </c>
      <c r="Q2961" t="s">
        <v>76</v>
      </c>
      <c r="R2961" t="b">
        <v>0</v>
      </c>
    </row>
    <row r="2962" spans="1:22" x14ac:dyDescent="0.2">
      <c r="A2962" s="1">
        <v>29589</v>
      </c>
      <c r="B2962">
        <v>1980</v>
      </c>
      <c r="C2962">
        <f>_xlfn.MAXIFS(Table1[ScheduleWeekWritten],Table1[ScheduleSeason],Table1[[#This Row],[ScheduleSeason]])</f>
        <v>16</v>
      </c>
      <c r="D2962" t="s">
        <v>99</v>
      </c>
      <c r="E2962" cm="1">
        <f t="array" ref="E2962">_xlfn.XLOOKUP(Table1[[#This Row],[ScheduleWeekWritten]],Table3[Game],100+Table3[Increase],Table1[[#This Row],[ScheduleWeekWritten]])</f>
        <v>102</v>
      </c>
      <c r="F2962" t="b">
        <v>1</v>
      </c>
      <c r="G2962" t="s">
        <v>58</v>
      </c>
      <c r="H2962">
        <v>31</v>
      </c>
      <c r="I2962">
        <v>16</v>
      </c>
      <c r="J2962" t="s">
        <v>54</v>
      </c>
      <c r="K2962" t="s">
        <v>77</v>
      </c>
      <c r="L2962" t="str">
        <f>_xlfn.XLOOKUP(Table1[[#This Row],[TeamFavoriteID]],Table2[team_id],Table2[team_name],_xlfn.XLOOKUP(Table1[[#This Row],[TeamFavoriteID]],Table2[team_id_pfr],Table2[team_name],"Even"))</f>
        <v>Philadelphia Eagles</v>
      </c>
      <c r="M2962">
        <v>-7</v>
      </c>
      <c r="N2962">
        <f>IF(Table1[[#This Row],[TeamFavorite]]=Table1[[#This Row],[TeamHome]],Table1[[#This Row],[ScoreAway]]-Table1[[#This Row],[ScoreHome]],Table1[[#This Row],[ScoreHome]]-Table1[[#This Row],[ScoreAway]])</f>
        <v>-15</v>
      </c>
      <c r="O2962">
        <f>IF(Table1[[#This Row],[SpreadActual]]&lt;Table1[[#This Row],[SpreadFavorite]],1,0)</f>
        <v>1</v>
      </c>
      <c r="P2962" t="s">
        <v>136</v>
      </c>
      <c r="Q2962" t="s">
        <v>112</v>
      </c>
      <c r="R2962" t="b">
        <v>0</v>
      </c>
    </row>
    <row r="2963" spans="1:22" x14ac:dyDescent="0.2">
      <c r="A2963" s="1">
        <v>29589</v>
      </c>
      <c r="B2963">
        <v>1980</v>
      </c>
      <c r="C2963">
        <f>_xlfn.MAXIFS(Table1[ScheduleWeekWritten],Table1[ScheduleSeason],Table1[[#This Row],[ScheduleSeason]])</f>
        <v>16</v>
      </c>
      <c r="D2963" t="s">
        <v>99</v>
      </c>
      <c r="E2963" cm="1">
        <f t="array" ref="E2963">_xlfn.XLOOKUP(Table1[[#This Row],[ScheduleWeekWritten]],Table3[Game],100+Table3[Increase],Table1[[#This Row],[ScheduleWeekWritten]])</f>
        <v>102</v>
      </c>
      <c r="F2963" t="b">
        <v>1</v>
      </c>
      <c r="G2963" t="s">
        <v>27</v>
      </c>
      <c r="H2963">
        <v>20</v>
      </c>
      <c r="I2963">
        <v>14</v>
      </c>
      <c r="J2963" t="s">
        <v>28</v>
      </c>
      <c r="K2963" t="s">
        <v>29</v>
      </c>
      <c r="L2963" t="str">
        <f>_xlfn.XLOOKUP(Table1[[#This Row],[TeamFavoriteID]],Table2[team_id],Table2[team_name],_xlfn.XLOOKUP(Table1[[#This Row],[TeamFavoriteID]],Table2[team_id_pfr],Table2[team_name],"Even"))</f>
        <v>Los Angeles Chargers</v>
      </c>
      <c r="M2963">
        <v>-6</v>
      </c>
      <c r="N2963">
        <f>IF(Table1[[#This Row],[TeamFavorite]]=Table1[[#This Row],[TeamHome]],Table1[[#This Row],[ScoreAway]]-Table1[[#This Row],[ScoreHome]],Table1[[#This Row],[ScoreHome]]-Table1[[#This Row],[ScoreAway]])</f>
        <v>6</v>
      </c>
      <c r="O2963">
        <f>IF(Table1[[#This Row],[SpreadActual]]&lt;Table1[[#This Row],[SpreadFavorite]],1,0)</f>
        <v>0</v>
      </c>
      <c r="P2963" t="s">
        <v>136</v>
      </c>
      <c r="Q2963" t="s">
        <v>94</v>
      </c>
      <c r="R2963" t="b">
        <v>0</v>
      </c>
    </row>
    <row r="2964" spans="1:22" x14ac:dyDescent="0.2">
      <c r="A2964" s="1">
        <v>29590</v>
      </c>
      <c r="B2964">
        <v>1980</v>
      </c>
      <c r="C2964">
        <f>_xlfn.MAXIFS(Table1[ScheduleWeekWritten],Table1[ScheduleSeason],Table1[[#This Row],[ScheduleSeason]])</f>
        <v>16</v>
      </c>
      <c r="D2964" t="s">
        <v>99</v>
      </c>
      <c r="E2964" cm="1">
        <f t="array" ref="E2964">_xlfn.XLOOKUP(Table1[[#This Row],[ScheduleWeekWritten]],Table3[Game],100+Table3[Increase],Table1[[#This Row],[ScheduleWeekWritten]])</f>
        <v>102</v>
      </c>
      <c r="F2964" t="b">
        <v>1</v>
      </c>
      <c r="G2964" t="s">
        <v>38</v>
      </c>
      <c r="H2964">
        <v>27</v>
      </c>
      <c r="I2964">
        <v>30</v>
      </c>
      <c r="J2964" t="s">
        <v>67</v>
      </c>
      <c r="K2964" t="s">
        <v>109</v>
      </c>
      <c r="L2964" t="str">
        <f>_xlfn.XLOOKUP(Table1[[#This Row],[TeamFavoriteID]],Table2[team_id],Table2[team_name],_xlfn.XLOOKUP(Table1[[#This Row],[TeamFavoriteID]],Table2[team_id_pfr],Table2[team_name],"Even"))</f>
        <v>Atlanta Falcons</v>
      </c>
      <c r="M2964">
        <v>-2.5</v>
      </c>
      <c r="N2964">
        <f>IF(Table1[[#This Row],[TeamFavorite]]=Table1[[#This Row],[TeamHome]],Table1[[#This Row],[ScoreAway]]-Table1[[#This Row],[ScoreHome]],Table1[[#This Row],[ScoreHome]]-Table1[[#This Row],[ScoreAway]])</f>
        <v>3</v>
      </c>
      <c r="O2964">
        <f>IF(Table1[[#This Row],[SpreadActual]]&lt;Table1[[#This Row],[SpreadFavorite]],1,0)</f>
        <v>0</v>
      </c>
      <c r="P2964" t="s">
        <v>136</v>
      </c>
      <c r="Q2964" t="s">
        <v>41</v>
      </c>
      <c r="R2964" t="b">
        <v>0</v>
      </c>
    </row>
    <row r="2965" spans="1:22" x14ac:dyDescent="0.2">
      <c r="A2965" s="1">
        <v>29590</v>
      </c>
      <c r="B2965">
        <v>1980</v>
      </c>
      <c r="C2965">
        <f>_xlfn.MAXIFS(Table1[ScheduleWeekWritten],Table1[ScheduleSeason],Table1[[#This Row],[ScheduleSeason]])</f>
        <v>16</v>
      </c>
      <c r="D2965" t="s">
        <v>99</v>
      </c>
      <c r="E2965" cm="1">
        <f t="array" ref="E2965">_xlfn.XLOOKUP(Table1[[#This Row],[ScheduleWeekWritten]],Table3[Game],100+Table3[Increase],Table1[[#This Row],[ScheduleWeekWritten]])</f>
        <v>102</v>
      </c>
      <c r="F2965" t="b">
        <v>1</v>
      </c>
      <c r="G2965" t="s">
        <v>62</v>
      </c>
      <c r="H2965">
        <v>12</v>
      </c>
      <c r="I2965">
        <v>14</v>
      </c>
      <c r="J2965" t="s">
        <v>20</v>
      </c>
      <c r="K2965" t="s">
        <v>63</v>
      </c>
      <c r="L2965" t="str">
        <f>_xlfn.XLOOKUP(Table1[[#This Row],[TeamFavoriteID]],Table2[team_id],Table2[team_name],_xlfn.XLOOKUP(Table1[[#This Row],[TeamFavoriteID]],Table2[team_id_pfr],Table2[team_name],"Even"))</f>
        <v>Cleveland Browns</v>
      </c>
      <c r="M2965">
        <v>-3.5</v>
      </c>
      <c r="N2965">
        <f>IF(Table1[[#This Row],[TeamFavorite]]=Table1[[#This Row],[TeamHome]],Table1[[#This Row],[ScoreAway]]-Table1[[#This Row],[ScoreHome]],Table1[[#This Row],[ScoreHome]]-Table1[[#This Row],[ScoreAway]])</f>
        <v>2</v>
      </c>
      <c r="O2965">
        <f>IF(Table1[[#This Row],[SpreadActual]]&lt;Table1[[#This Row],[SpreadFavorite]],1,0)</f>
        <v>0</v>
      </c>
      <c r="P2965" t="s">
        <v>136</v>
      </c>
      <c r="Q2965" t="s">
        <v>66</v>
      </c>
      <c r="R2965" t="b">
        <v>0</v>
      </c>
    </row>
    <row r="2966" spans="1:22" x14ac:dyDescent="0.2">
      <c r="A2966" s="1">
        <v>29597</v>
      </c>
      <c r="B2966">
        <v>1980</v>
      </c>
      <c r="C2966">
        <f>_xlfn.MAXIFS(Table1[ScheduleWeekWritten],Table1[ScheduleSeason],Table1[[#This Row],[ScheduleSeason]])</f>
        <v>16</v>
      </c>
      <c r="D2966" t="s">
        <v>92</v>
      </c>
      <c r="E2966" cm="1">
        <f t="array" ref="E2966">_xlfn.XLOOKUP(Table1[[#This Row],[ScheduleWeekWritten]],Table3[Game],100+Table3[Increase],Table1[[#This Row],[ScheduleWeekWritten]])</f>
        <v>103</v>
      </c>
      <c r="F2966" t="b">
        <v>1</v>
      </c>
      <c r="G2966" t="s">
        <v>58</v>
      </c>
      <c r="H2966">
        <v>20</v>
      </c>
      <c r="I2966">
        <v>7</v>
      </c>
      <c r="J2966" t="s">
        <v>67</v>
      </c>
      <c r="K2966" t="s">
        <v>68</v>
      </c>
      <c r="L2966" t="str">
        <f>_xlfn.XLOOKUP(Table1[[#This Row],[TeamFavoriteID]],Table2[team_id],Table2[team_name],_xlfn.XLOOKUP(Table1[[#This Row],[TeamFavoriteID]],Table2[team_id_pfr],Table2[team_name],"Even"))</f>
        <v>Dallas Cowboys</v>
      </c>
      <c r="M2966">
        <v>-1</v>
      </c>
      <c r="N2966">
        <f>IF(Table1[[#This Row],[TeamFavorite]]=Table1[[#This Row],[TeamHome]],Table1[[#This Row],[ScoreAway]]-Table1[[#This Row],[ScoreHome]],Table1[[#This Row],[ScoreHome]]-Table1[[#This Row],[ScoreAway]])</f>
        <v>13</v>
      </c>
      <c r="O2966">
        <f>IF(Table1[[#This Row],[SpreadActual]]&lt;Table1[[#This Row],[SpreadFavorite]],1,0)</f>
        <v>0</v>
      </c>
      <c r="P2966" t="s">
        <v>136</v>
      </c>
      <c r="Q2966" t="s">
        <v>112</v>
      </c>
      <c r="R2966" t="b">
        <v>0</v>
      </c>
    </row>
    <row r="2967" spans="1:22" x14ac:dyDescent="0.2">
      <c r="A2967" s="1">
        <v>29597</v>
      </c>
      <c r="B2967">
        <v>1980</v>
      </c>
      <c r="C2967">
        <f>_xlfn.MAXIFS(Table1[ScheduleWeekWritten],Table1[ScheduleSeason],Table1[[#This Row],[ScheduleSeason]])</f>
        <v>16</v>
      </c>
      <c r="D2967" t="s">
        <v>92</v>
      </c>
      <c r="E2967" cm="1">
        <f t="array" ref="E2967">_xlfn.XLOOKUP(Table1[[#This Row],[ScheduleWeekWritten]],Table3[Game],100+Table3[Increase],Table1[[#This Row],[ScheduleWeekWritten]])</f>
        <v>103</v>
      </c>
      <c r="F2967" t="b">
        <v>1</v>
      </c>
      <c r="G2967" t="s">
        <v>27</v>
      </c>
      <c r="H2967">
        <v>27</v>
      </c>
      <c r="I2967">
        <v>34</v>
      </c>
      <c r="J2967" t="s">
        <v>20</v>
      </c>
      <c r="K2967" t="s">
        <v>29</v>
      </c>
      <c r="L2967" t="str">
        <f>_xlfn.XLOOKUP(Table1[[#This Row],[TeamFavoriteID]],Table2[team_id],Table2[team_name],_xlfn.XLOOKUP(Table1[[#This Row],[TeamFavoriteID]],Table2[team_id_pfr],Table2[team_name],"Even"))</f>
        <v>Los Angeles Chargers</v>
      </c>
      <c r="M2967">
        <v>-4</v>
      </c>
      <c r="N2967">
        <f>IF(Table1[[#This Row],[TeamFavorite]]=Table1[[#This Row],[TeamHome]],Table1[[#This Row],[ScoreAway]]-Table1[[#This Row],[ScoreHome]],Table1[[#This Row],[ScoreHome]]-Table1[[#This Row],[ScoreAway]])</f>
        <v>-7</v>
      </c>
      <c r="O2967">
        <f>IF(Table1[[#This Row],[SpreadActual]]&lt;Table1[[#This Row],[SpreadFavorite]],1,0)</f>
        <v>1</v>
      </c>
      <c r="P2967" t="s">
        <v>136</v>
      </c>
      <c r="Q2967" t="s">
        <v>94</v>
      </c>
      <c r="R2967" t="b">
        <v>0</v>
      </c>
    </row>
    <row r="2968" spans="1:22" x14ac:dyDescent="0.2">
      <c r="A2968" s="1">
        <v>29611</v>
      </c>
      <c r="B2968">
        <v>1980</v>
      </c>
      <c r="C2968">
        <f>_xlfn.MAXIFS(Table1[ScheduleWeekWritten],Table1[ScheduleSeason],Table1[[#This Row],[ScheduleSeason]])</f>
        <v>16</v>
      </c>
      <c r="D2968" t="s">
        <v>93</v>
      </c>
      <c r="E2968" cm="1">
        <f t="array" ref="E2968">_xlfn.XLOOKUP(Table1[[#This Row],[ScheduleWeekWritten]],Table3[Game],100+Table3[Increase],Table1[[#This Row],[ScheduleWeekWritten]])</f>
        <v>104</v>
      </c>
      <c r="F2968" t="b">
        <v>1</v>
      </c>
      <c r="G2968" t="s">
        <v>20</v>
      </c>
      <c r="H2968">
        <v>27</v>
      </c>
      <c r="I2968">
        <v>10</v>
      </c>
      <c r="J2968" t="s">
        <v>58</v>
      </c>
      <c r="K2968" t="s">
        <v>77</v>
      </c>
      <c r="L2968" t="str">
        <f>_xlfn.XLOOKUP(Table1[[#This Row],[TeamFavoriteID]],Table2[team_id],Table2[team_name],_xlfn.XLOOKUP(Table1[[#This Row],[TeamFavoriteID]],Table2[team_id_pfr],Table2[team_name],"Even"))</f>
        <v>Philadelphia Eagles</v>
      </c>
      <c r="M2968">
        <v>-3</v>
      </c>
      <c r="N2968">
        <f>IF(Table1[[#This Row],[TeamFavorite]]=Table1[[#This Row],[TeamHome]],Table1[[#This Row],[ScoreAway]]-Table1[[#This Row],[ScoreHome]],Table1[[#This Row],[ScoreHome]]-Table1[[#This Row],[ScoreAway]])</f>
        <v>17</v>
      </c>
      <c r="O2968">
        <f>IF(Table1[[#This Row],[SpreadActual]]&lt;Table1[[#This Row],[SpreadFavorite]],1,0)</f>
        <v>0</v>
      </c>
      <c r="P2968">
        <v>37.5</v>
      </c>
      <c r="Q2968" t="s">
        <v>124</v>
      </c>
      <c r="R2968" t="b">
        <v>1</v>
      </c>
      <c r="S2968">
        <v>72</v>
      </c>
      <c r="T2968">
        <v>0</v>
      </c>
      <c r="V2968" t="s">
        <v>103</v>
      </c>
    </row>
    <row r="2969" spans="1:22" x14ac:dyDescent="0.2">
      <c r="A2969" s="1">
        <v>29834</v>
      </c>
      <c r="B2969">
        <v>1981</v>
      </c>
      <c r="C2969">
        <f>_xlfn.MAXIFS(Table1[ScheduleWeekWritten],Table1[ScheduleSeason],Table1[[#This Row],[ScheduleSeason]])</f>
        <v>16</v>
      </c>
      <c r="D2969">
        <v>1</v>
      </c>
      <c r="E2969" cm="1">
        <f t="array" ref="E2969">_xlfn.XLOOKUP(Table1[[#This Row],[ScheduleWeekWritten]],Table3[Game],100+Table3[Increase],Table1[[#This Row],[ScheduleWeekWritten]])</f>
        <v>1</v>
      </c>
      <c r="F2969" t="b">
        <v>0</v>
      </c>
      <c r="G2969" t="s">
        <v>127</v>
      </c>
      <c r="H2969">
        <v>21</v>
      </c>
      <c r="I2969">
        <v>13</v>
      </c>
      <c r="J2969" t="s">
        <v>54</v>
      </c>
      <c r="K2969" t="s">
        <v>133</v>
      </c>
      <c r="L2969" t="str">
        <f>_xlfn.XLOOKUP(Table1[[#This Row],[TeamFavoriteID]],Table2[team_id],Table2[team_name],_xlfn.XLOOKUP(Table1[[#This Row],[TeamFavoriteID]],Table2[team_id_pfr],Table2[team_name],"Even"))</f>
        <v>Tampa Bay Buccaneers</v>
      </c>
      <c r="M2969">
        <v>-1</v>
      </c>
      <c r="N2969">
        <f>IF(Table1[[#This Row],[TeamFavorite]]=Table1[[#This Row],[TeamHome]],Table1[[#This Row],[ScoreAway]]-Table1[[#This Row],[ScoreHome]],Table1[[#This Row],[ScoreHome]]-Table1[[#This Row],[ScoreAway]])</f>
        <v>-8</v>
      </c>
      <c r="O2969">
        <f>IF(Table1[[#This Row],[SpreadActual]]&lt;Table1[[#This Row],[SpreadFavorite]],1,0)</f>
        <v>1</v>
      </c>
      <c r="P2969">
        <v>37</v>
      </c>
      <c r="Q2969" t="s">
        <v>130</v>
      </c>
      <c r="R2969" t="b">
        <v>0</v>
      </c>
      <c r="S2969">
        <v>81</v>
      </c>
      <c r="T2969">
        <v>8</v>
      </c>
      <c r="U2969">
        <v>74</v>
      </c>
    </row>
    <row r="2970" spans="1:22" x14ac:dyDescent="0.2">
      <c r="A2970" s="1">
        <v>29835</v>
      </c>
      <c r="B2970">
        <v>1981</v>
      </c>
      <c r="C2970">
        <f>_xlfn.MAXIFS(Table1[ScheduleWeekWritten],Table1[ScheduleSeason],Table1[[#This Row],[ScheduleSeason]])</f>
        <v>16</v>
      </c>
      <c r="D2970">
        <v>1</v>
      </c>
      <c r="E2970" cm="1">
        <f t="array" ref="E2970">_xlfn.XLOOKUP(Table1[[#This Row],[ScheduleWeekWritten]],Table3[Game],100+Table3[Increase],Table1[[#This Row],[ScheduleWeekWritten]])</f>
        <v>1</v>
      </c>
      <c r="F2970" t="b">
        <v>0</v>
      </c>
      <c r="G2970" t="s">
        <v>38</v>
      </c>
      <c r="H2970">
        <v>27</v>
      </c>
      <c r="I2970">
        <v>0</v>
      </c>
      <c r="J2970" t="s">
        <v>95</v>
      </c>
      <c r="K2970" t="s">
        <v>109</v>
      </c>
      <c r="L2970" t="str">
        <f>_xlfn.XLOOKUP(Table1[[#This Row],[TeamFavoriteID]],Table2[team_id],Table2[team_name],_xlfn.XLOOKUP(Table1[[#This Row],[TeamFavoriteID]],Table2[team_id_pfr],Table2[team_name],"Even"))</f>
        <v>Atlanta Falcons</v>
      </c>
      <c r="M2970">
        <v>-10</v>
      </c>
      <c r="N2970">
        <f>IF(Table1[[#This Row],[TeamFavorite]]=Table1[[#This Row],[TeamHome]],Table1[[#This Row],[ScoreAway]]-Table1[[#This Row],[ScoreHome]],Table1[[#This Row],[ScoreHome]]-Table1[[#This Row],[ScoreAway]])</f>
        <v>-27</v>
      </c>
      <c r="O2970">
        <f>IF(Table1[[#This Row],[SpreadActual]]&lt;Table1[[#This Row],[SpreadFavorite]],1,0)</f>
        <v>1</v>
      </c>
      <c r="P2970">
        <v>45</v>
      </c>
      <c r="Q2970" t="s">
        <v>41</v>
      </c>
      <c r="R2970" t="b">
        <v>0</v>
      </c>
      <c r="S2970">
        <v>77</v>
      </c>
      <c r="T2970">
        <v>8</v>
      </c>
      <c r="U2970">
        <v>76</v>
      </c>
    </row>
    <row r="2971" spans="1:22" x14ac:dyDescent="0.2">
      <c r="A2971" s="1">
        <v>29835</v>
      </c>
      <c r="B2971">
        <v>1981</v>
      </c>
      <c r="C2971">
        <f>_xlfn.MAXIFS(Table1[ScheduleWeekWritten],Table1[ScheduleSeason],Table1[[#This Row],[ScheduleSeason]])</f>
        <v>16</v>
      </c>
      <c r="D2971">
        <v>1</v>
      </c>
      <c r="E2971" cm="1">
        <f t="array" ref="E2971">_xlfn.XLOOKUP(Table1[[#This Row],[ScheduleWeekWritten]],Table3[Game],100+Table3[Increase],Table1[[#This Row],[ScheduleWeekWritten]])</f>
        <v>1</v>
      </c>
      <c r="F2971" t="b">
        <v>0</v>
      </c>
      <c r="G2971" t="s">
        <v>28</v>
      </c>
      <c r="H2971">
        <v>31</v>
      </c>
      <c r="I2971">
        <v>0</v>
      </c>
      <c r="J2971" t="s">
        <v>31</v>
      </c>
      <c r="K2971" t="s">
        <v>43</v>
      </c>
      <c r="L2971" t="str">
        <f>_xlfn.XLOOKUP(Table1[[#This Row],[TeamFavoriteID]],Table2[team_id],Table2[team_name],_xlfn.XLOOKUP(Table1[[#This Row],[TeamFavoriteID]],Table2[team_id_pfr],Table2[team_name],"Even"))</f>
        <v>Buffalo Bills</v>
      </c>
      <c r="M2971">
        <v>-4</v>
      </c>
      <c r="N2971">
        <f>IF(Table1[[#This Row],[TeamFavorite]]=Table1[[#This Row],[TeamHome]],Table1[[#This Row],[ScoreAway]]-Table1[[#This Row],[ScoreHome]],Table1[[#This Row],[ScoreHome]]-Table1[[#This Row],[ScoreAway]])</f>
        <v>-31</v>
      </c>
      <c r="O2971">
        <f>IF(Table1[[#This Row],[SpreadActual]]&lt;Table1[[#This Row],[SpreadFavorite]],1,0)</f>
        <v>1</v>
      </c>
      <c r="P2971">
        <v>41</v>
      </c>
      <c r="Q2971" t="s">
        <v>123</v>
      </c>
      <c r="R2971" t="b">
        <v>0</v>
      </c>
      <c r="S2971">
        <v>66</v>
      </c>
      <c r="T2971">
        <v>8</v>
      </c>
      <c r="U2971">
        <v>94</v>
      </c>
    </row>
    <row r="2972" spans="1:22" x14ac:dyDescent="0.2">
      <c r="A2972" s="1">
        <v>29835</v>
      </c>
      <c r="B2972">
        <v>1981</v>
      </c>
      <c r="C2972">
        <f>_xlfn.MAXIFS(Table1[ScheduleWeekWritten],Table1[ScheduleSeason],Table1[[#This Row],[ScheduleSeason]])</f>
        <v>16</v>
      </c>
      <c r="D2972">
        <v>1</v>
      </c>
      <c r="E2972" cm="1">
        <f t="array" ref="E2972">_xlfn.XLOOKUP(Table1[[#This Row],[ScheduleWeekWritten]],Table3[Game],100+Table3[Increase],Table1[[#This Row],[ScheduleWeekWritten]])</f>
        <v>1</v>
      </c>
      <c r="F2972" t="b">
        <v>0</v>
      </c>
      <c r="G2972" t="s">
        <v>46</v>
      </c>
      <c r="H2972">
        <v>9</v>
      </c>
      <c r="I2972">
        <v>16</v>
      </c>
      <c r="J2972" t="s">
        <v>33</v>
      </c>
      <c r="K2972" t="s">
        <v>47</v>
      </c>
      <c r="L2972" t="str">
        <f>_xlfn.XLOOKUP(Table1[[#This Row],[TeamFavoriteID]],Table2[team_id],Table2[team_name],_xlfn.XLOOKUP(Table1[[#This Row],[TeamFavoriteID]],Table2[team_id_pfr],Table2[team_name],"Even"))</f>
        <v>Chicago Bears</v>
      </c>
      <c r="M2972">
        <v>-4</v>
      </c>
      <c r="N2972">
        <f>IF(Table1[[#This Row],[TeamFavorite]]=Table1[[#This Row],[TeamHome]],Table1[[#This Row],[ScoreAway]]-Table1[[#This Row],[ScoreHome]],Table1[[#This Row],[ScoreHome]]-Table1[[#This Row],[ScoreAway]])</f>
        <v>7</v>
      </c>
      <c r="O2972">
        <f>IF(Table1[[#This Row],[SpreadActual]]&lt;Table1[[#This Row],[SpreadFavorite]],1,0)</f>
        <v>0</v>
      </c>
      <c r="P2972">
        <v>37</v>
      </c>
      <c r="Q2972" t="s">
        <v>114</v>
      </c>
      <c r="R2972" t="b">
        <v>0</v>
      </c>
      <c r="S2972">
        <v>63</v>
      </c>
      <c r="T2972">
        <v>8</v>
      </c>
      <c r="U2972">
        <v>84</v>
      </c>
    </row>
    <row r="2973" spans="1:22" x14ac:dyDescent="0.2">
      <c r="A2973" s="1">
        <v>29835</v>
      </c>
      <c r="B2973">
        <v>1981</v>
      </c>
      <c r="C2973">
        <f>_xlfn.MAXIFS(Table1[ScheduleWeekWritten],Table1[ScheduleSeason],Table1[[#This Row],[ScheduleSeason]])</f>
        <v>16</v>
      </c>
      <c r="D2973">
        <v>1</v>
      </c>
      <c r="E2973" cm="1">
        <f t="array" ref="E2973">_xlfn.XLOOKUP(Table1[[#This Row],[ScheduleWeekWritten]],Table3[Game],100+Table3[Increase],Table1[[#This Row],[ScheduleWeekWritten]])</f>
        <v>1</v>
      </c>
      <c r="F2973" t="b">
        <v>0</v>
      </c>
      <c r="G2973" t="s">
        <v>101</v>
      </c>
      <c r="H2973">
        <v>27</v>
      </c>
      <c r="I2973">
        <v>21</v>
      </c>
      <c r="J2973" t="s">
        <v>128</v>
      </c>
      <c r="K2973" t="s">
        <v>104</v>
      </c>
      <c r="L2973" t="str">
        <f>_xlfn.XLOOKUP(Table1[[#This Row],[TeamFavoriteID]],Table2[team_id],Table2[team_name],_xlfn.XLOOKUP(Table1[[#This Row],[TeamFavoriteID]],Table2[team_id_pfr],Table2[team_name],"Even"))</f>
        <v>Cincinnati Bengals</v>
      </c>
      <c r="M2973">
        <v>-4</v>
      </c>
      <c r="N2973">
        <f>IF(Table1[[#This Row],[TeamFavorite]]=Table1[[#This Row],[TeamHome]],Table1[[#This Row],[ScoreAway]]-Table1[[#This Row],[ScoreHome]],Table1[[#This Row],[ScoreHome]]-Table1[[#This Row],[ScoreAway]])</f>
        <v>-6</v>
      </c>
      <c r="O2973">
        <f>IF(Table1[[#This Row],[SpreadActual]]&lt;Table1[[#This Row],[SpreadFavorite]],1,0)</f>
        <v>1</v>
      </c>
      <c r="P2973">
        <v>41</v>
      </c>
      <c r="Q2973" t="s">
        <v>111</v>
      </c>
      <c r="R2973" t="b">
        <v>0</v>
      </c>
      <c r="S2973">
        <v>69</v>
      </c>
      <c r="T2973">
        <v>8</v>
      </c>
      <c r="U2973">
        <v>71</v>
      </c>
    </row>
    <row r="2974" spans="1:22" x14ac:dyDescent="0.2">
      <c r="A2974" s="1">
        <v>29835</v>
      </c>
      <c r="B2974">
        <v>1981</v>
      </c>
      <c r="C2974">
        <f>_xlfn.MAXIFS(Table1[ScheduleWeekWritten],Table1[ScheduleSeason],Table1[[#This Row],[ScheduleSeason]])</f>
        <v>16</v>
      </c>
      <c r="D2974">
        <v>1</v>
      </c>
      <c r="E2974" cm="1">
        <f t="array" ref="E2974">_xlfn.XLOOKUP(Table1[[#This Row],[ScheduleWeekWritten]],Table3[Game],100+Table3[Increase],Table1[[#This Row],[ScheduleWeekWritten]])</f>
        <v>1</v>
      </c>
      <c r="F2974" t="b">
        <v>0</v>
      </c>
      <c r="G2974" t="s">
        <v>24</v>
      </c>
      <c r="H2974">
        <v>9</v>
      </c>
      <c r="I2974">
        <v>7</v>
      </c>
      <c r="J2974" t="s">
        <v>20</v>
      </c>
      <c r="K2974" t="s">
        <v>21</v>
      </c>
      <c r="L2974" t="str">
        <f>_xlfn.XLOOKUP(Table1[[#This Row],[TeamFavoriteID]],Table2[team_id],Table2[team_name],_xlfn.XLOOKUP(Table1[[#This Row],[TeamFavoriteID]],Table2[team_id_pfr],Table2[team_name],"Even"))</f>
        <v>Las Vegas Raiders</v>
      </c>
      <c r="M2974">
        <v>-3</v>
      </c>
      <c r="N2974">
        <f>IF(Table1[[#This Row],[TeamFavorite]]=Table1[[#This Row],[TeamHome]],Table1[[#This Row],[ScoreAway]]-Table1[[#This Row],[ScoreHome]],Table1[[#This Row],[ScoreHome]]-Table1[[#This Row],[ScoreAway]])</f>
        <v>2</v>
      </c>
      <c r="O2974">
        <f>IF(Table1[[#This Row],[SpreadActual]]&lt;Table1[[#This Row],[SpreadFavorite]],1,0)</f>
        <v>0</v>
      </c>
      <c r="P2974">
        <v>38</v>
      </c>
      <c r="Q2974" t="s">
        <v>71</v>
      </c>
      <c r="R2974" t="b">
        <v>0</v>
      </c>
      <c r="S2974">
        <v>67</v>
      </c>
      <c r="T2974">
        <v>9</v>
      </c>
      <c r="U2974">
        <v>58</v>
      </c>
    </row>
    <row r="2975" spans="1:22" x14ac:dyDescent="0.2">
      <c r="A2975" s="1">
        <v>29835</v>
      </c>
      <c r="B2975">
        <v>1981</v>
      </c>
      <c r="C2975">
        <f>_xlfn.MAXIFS(Table1[ScheduleWeekWritten],Table1[ScheduleSeason],Table1[[#This Row],[ScheduleSeason]])</f>
        <v>16</v>
      </c>
      <c r="D2975">
        <v>1</v>
      </c>
      <c r="E2975" cm="1">
        <f t="array" ref="E2975">_xlfn.XLOOKUP(Table1[[#This Row],[ScheduleWeekWritten]],Table3[Game],100+Table3[Increase],Table1[[#This Row],[ScheduleWeekWritten]])</f>
        <v>1</v>
      </c>
      <c r="F2975" t="b">
        <v>0</v>
      </c>
      <c r="G2975" t="s">
        <v>45</v>
      </c>
      <c r="H2975">
        <v>24</v>
      </c>
      <c r="I2975">
        <v>17</v>
      </c>
      <c r="J2975" t="s">
        <v>53</v>
      </c>
      <c r="K2975" t="s">
        <v>79</v>
      </c>
      <c r="L2975" t="str">
        <f>_xlfn.XLOOKUP(Table1[[#This Row],[TeamFavoriteID]],Table2[team_id],Table2[team_name],_xlfn.XLOOKUP(Table1[[#This Row],[TeamFavoriteID]],Table2[team_id_pfr],Table2[team_name],"Even"))</f>
        <v>Detroit Lions</v>
      </c>
      <c r="M2975">
        <v>-4</v>
      </c>
      <c r="N2975">
        <f>IF(Table1[[#This Row],[TeamFavorite]]=Table1[[#This Row],[TeamHome]],Table1[[#This Row],[ScoreAway]]-Table1[[#This Row],[ScoreHome]],Table1[[#This Row],[ScoreHome]]-Table1[[#This Row],[ScoreAway]])</f>
        <v>-7</v>
      </c>
      <c r="O2975">
        <f>IF(Table1[[#This Row],[SpreadActual]]&lt;Table1[[#This Row],[SpreadFavorite]],1,0)</f>
        <v>1</v>
      </c>
      <c r="P2975">
        <v>40</v>
      </c>
      <c r="Q2975" t="s">
        <v>125</v>
      </c>
      <c r="R2975" t="b">
        <v>0</v>
      </c>
      <c r="S2975">
        <v>72</v>
      </c>
      <c r="T2975">
        <v>0</v>
      </c>
      <c r="V2975" t="s">
        <v>103</v>
      </c>
    </row>
    <row r="2976" spans="1:22" x14ac:dyDescent="0.2">
      <c r="A2976" s="1">
        <v>29835</v>
      </c>
      <c r="B2976">
        <v>1981</v>
      </c>
      <c r="C2976">
        <f>_xlfn.MAXIFS(Table1[ScheduleWeekWritten],Table1[ScheduleSeason],Table1[[#This Row],[ScheduleSeason]])</f>
        <v>16</v>
      </c>
      <c r="D2976">
        <v>1</v>
      </c>
      <c r="E2976" cm="1">
        <f t="array" ref="E2976">_xlfn.XLOOKUP(Table1[[#This Row],[ScheduleWeekWritten]],Table3[Game],100+Table3[Increase],Table1[[#This Row],[ScheduleWeekWritten]])</f>
        <v>1</v>
      </c>
      <c r="F2976" t="b">
        <v>0</v>
      </c>
      <c r="G2976" t="s">
        <v>39</v>
      </c>
      <c r="H2976">
        <v>20</v>
      </c>
      <c r="I2976">
        <v>27</v>
      </c>
      <c r="J2976" t="s">
        <v>23</v>
      </c>
      <c r="K2976" t="s">
        <v>40</v>
      </c>
      <c r="L2976" t="str">
        <f>_xlfn.XLOOKUP(Table1[[#This Row],[TeamFavoriteID]],Table2[team_id],Table2[team_name],_xlfn.XLOOKUP(Table1[[#This Row],[TeamFavoriteID]],Table2[team_id_pfr],Table2[team_name],"Even"))</f>
        <v>Los Angeles Rams</v>
      </c>
      <c r="M2976">
        <v>-6</v>
      </c>
      <c r="N2976">
        <f>IF(Table1[[#This Row],[TeamFavorite]]=Table1[[#This Row],[TeamHome]],Table1[[#This Row],[ScoreAway]]-Table1[[#This Row],[ScoreHome]],Table1[[#This Row],[ScoreHome]]-Table1[[#This Row],[ScoreAway]])</f>
        <v>7</v>
      </c>
      <c r="O2976">
        <f>IF(Table1[[#This Row],[SpreadActual]]&lt;Table1[[#This Row],[SpreadFavorite]],1,0)</f>
        <v>0</v>
      </c>
      <c r="P2976">
        <v>38</v>
      </c>
      <c r="Q2976" t="s">
        <v>135</v>
      </c>
      <c r="R2976" t="b">
        <v>0</v>
      </c>
      <c r="S2976">
        <v>69</v>
      </c>
      <c r="T2976">
        <v>9</v>
      </c>
      <c r="U2976">
        <v>73</v>
      </c>
    </row>
    <row r="2977" spans="1:22" x14ac:dyDescent="0.2">
      <c r="A2977" s="1">
        <v>29835</v>
      </c>
      <c r="B2977">
        <v>1981</v>
      </c>
      <c r="C2977">
        <f>_xlfn.MAXIFS(Table1[ScheduleWeekWritten],Table1[ScheduleSeason],Table1[[#This Row],[ScheduleSeason]])</f>
        <v>16</v>
      </c>
      <c r="D2977">
        <v>1</v>
      </c>
      <c r="E2977" cm="1">
        <f t="array" ref="E2977">_xlfn.XLOOKUP(Table1[[#This Row],[ScheduleWeekWritten]],Table3[Game],100+Table3[Increase],Table1[[#This Row],[ScheduleWeekWritten]])</f>
        <v>1</v>
      </c>
      <c r="F2977" t="b">
        <v>0</v>
      </c>
      <c r="G2977" t="s">
        <v>115</v>
      </c>
      <c r="H2977">
        <v>28</v>
      </c>
      <c r="I2977">
        <v>29</v>
      </c>
      <c r="J2977" t="s">
        <v>34</v>
      </c>
      <c r="K2977" t="s">
        <v>70</v>
      </c>
      <c r="L2977" t="str">
        <f>_xlfn.XLOOKUP(Table1[[#This Row],[TeamFavoriteID]],Table2[team_id],Table2[team_name],_xlfn.XLOOKUP(Table1[[#This Row],[TeamFavoriteID]],Table2[team_id_pfr],Table2[team_name],"Even"))</f>
        <v>Boston Patriots</v>
      </c>
      <c r="M2977">
        <v>-6</v>
      </c>
      <c r="N2977">
        <f>IF(Table1[[#This Row],[TeamFavorite]]=Table1[[#This Row],[TeamHome]],Table1[[#This Row],[ScoreAway]]-Table1[[#This Row],[ScoreHome]],Table1[[#This Row],[ScoreHome]]-Table1[[#This Row],[ScoreAway]])</f>
        <v>-1</v>
      </c>
      <c r="O2977">
        <f>IF(Table1[[#This Row],[SpreadActual]]&lt;Table1[[#This Row],[SpreadFavorite]],1,0)</f>
        <v>0</v>
      </c>
      <c r="P2977">
        <v>45</v>
      </c>
      <c r="Q2977" t="s">
        <v>116</v>
      </c>
      <c r="R2977" t="b">
        <v>0</v>
      </c>
      <c r="S2977">
        <v>62</v>
      </c>
      <c r="T2977">
        <v>10</v>
      </c>
      <c r="U2977">
        <v>79</v>
      </c>
    </row>
    <row r="2978" spans="1:22" x14ac:dyDescent="0.2">
      <c r="A2978" s="1">
        <v>29835</v>
      </c>
      <c r="B2978">
        <v>1981</v>
      </c>
      <c r="C2978">
        <f>_xlfn.MAXIFS(Table1[ScheduleWeekWritten],Table1[ScheduleSeason],Table1[[#This Row],[ScheduleSeason]])</f>
        <v>16</v>
      </c>
      <c r="D2978">
        <v>1</v>
      </c>
      <c r="E2978" cm="1">
        <f t="array" ref="E2978">_xlfn.XLOOKUP(Table1[[#This Row],[ScheduleWeekWritten]],Table3[Game],100+Table3[Increase],Table1[[#This Row],[ScheduleWeekWritten]])</f>
        <v>1</v>
      </c>
      <c r="F2978" t="b">
        <v>0</v>
      </c>
      <c r="G2978" t="s">
        <v>50</v>
      </c>
      <c r="H2978">
        <v>10</v>
      </c>
      <c r="I2978">
        <v>24</v>
      </c>
      <c r="J2978" t="s">
        <v>58</v>
      </c>
      <c r="K2978" t="s">
        <v>77</v>
      </c>
      <c r="L2978" t="str">
        <f>_xlfn.XLOOKUP(Table1[[#This Row],[TeamFavoriteID]],Table2[team_id],Table2[team_name],_xlfn.XLOOKUP(Table1[[#This Row],[TeamFavoriteID]],Table2[team_id_pfr],Table2[team_name],"Even"))</f>
        <v>Philadelphia Eagles</v>
      </c>
      <c r="M2978">
        <v>-6</v>
      </c>
      <c r="N2978">
        <f>IF(Table1[[#This Row],[TeamFavorite]]=Table1[[#This Row],[TeamHome]],Table1[[#This Row],[ScoreAway]]-Table1[[#This Row],[ScoreHome]],Table1[[#This Row],[ScoreHome]]-Table1[[#This Row],[ScoreAway]])</f>
        <v>-14</v>
      </c>
      <c r="O2978">
        <f>IF(Table1[[#This Row],[SpreadActual]]&lt;Table1[[#This Row],[SpreadFavorite]],1,0)</f>
        <v>1</v>
      </c>
      <c r="P2978">
        <v>38</v>
      </c>
      <c r="Q2978" t="s">
        <v>126</v>
      </c>
      <c r="R2978" t="b">
        <v>0</v>
      </c>
      <c r="S2978">
        <v>70</v>
      </c>
      <c r="T2978">
        <v>11</v>
      </c>
      <c r="U2978">
        <v>64</v>
      </c>
    </row>
    <row r="2979" spans="1:22" x14ac:dyDescent="0.2">
      <c r="A2979" s="1">
        <v>29835</v>
      </c>
      <c r="B2979">
        <v>1981</v>
      </c>
      <c r="C2979">
        <f>_xlfn.MAXIFS(Table1[ScheduleWeekWritten],Table1[ScheduleSeason],Table1[[#This Row],[ScheduleSeason]])</f>
        <v>16</v>
      </c>
      <c r="D2979">
        <v>1</v>
      </c>
      <c r="E2979" cm="1">
        <f t="array" ref="E2979">_xlfn.XLOOKUP(Table1[[#This Row],[ScheduleWeekWritten]],Table3[Game],100+Table3[Increase],Table1[[#This Row],[ScheduleWeekWritten]])</f>
        <v>1</v>
      </c>
      <c r="F2979" t="b">
        <v>0</v>
      </c>
      <c r="G2979" t="s">
        <v>49</v>
      </c>
      <c r="H2979">
        <v>33</v>
      </c>
      <c r="I2979">
        <v>37</v>
      </c>
      <c r="J2979" t="s">
        <v>42</v>
      </c>
      <c r="K2979" t="s">
        <v>51</v>
      </c>
      <c r="L2979" t="str">
        <f>_xlfn.XLOOKUP(Table1[[#This Row],[TeamFavoriteID]],Table2[team_id],Table2[team_name],_xlfn.XLOOKUP(Table1[[#This Row],[TeamFavoriteID]],Table2[team_id_pfr],Table2[team_name],"Even"))</f>
        <v>Pittsburgh Steelers</v>
      </c>
      <c r="M2979">
        <v>-10</v>
      </c>
      <c r="N2979">
        <f>IF(Table1[[#This Row],[TeamFavorite]]=Table1[[#This Row],[TeamHome]],Table1[[#This Row],[ScoreAway]]-Table1[[#This Row],[ScoreHome]],Table1[[#This Row],[ScoreHome]]-Table1[[#This Row],[ScoreAway]])</f>
        <v>4</v>
      </c>
      <c r="O2979">
        <f>IF(Table1[[#This Row],[SpreadActual]]&lt;Table1[[#This Row],[SpreadFavorite]],1,0)</f>
        <v>0</v>
      </c>
      <c r="P2979">
        <v>37</v>
      </c>
      <c r="Q2979" t="s">
        <v>113</v>
      </c>
      <c r="R2979" t="b">
        <v>0</v>
      </c>
      <c r="S2979">
        <v>67</v>
      </c>
      <c r="T2979">
        <v>4</v>
      </c>
      <c r="U2979">
        <v>81</v>
      </c>
    </row>
    <row r="2980" spans="1:22" x14ac:dyDescent="0.2">
      <c r="A2980" s="1">
        <v>29835</v>
      </c>
      <c r="B2980">
        <v>1981</v>
      </c>
      <c r="C2980">
        <f>_xlfn.MAXIFS(Table1[ScheduleWeekWritten],Table1[ScheduleSeason],Table1[[#This Row],[ScheduleSeason]])</f>
        <v>16</v>
      </c>
      <c r="D2980">
        <v>1</v>
      </c>
      <c r="E2980" cm="1">
        <f t="array" ref="E2980">_xlfn.XLOOKUP(Table1[[#This Row],[ScheduleWeekWritten]],Table3[Game],100+Table3[Increase],Table1[[#This Row],[ScheduleWeekWritten]])</f>
        <v>1</v>
      </c>
      <c r="F2980" t="b">
        <v>0</v>
      </c>
      <c r="G2980" t="s">
        <v>57</v>
      </c>
      <c r="H2980">
        <v>7</v>
      </c>
      <c r="I2980">
        <v>20</v>
      </c>
      <c r="J2980" t="s">
        <v>19</v>
      </c>
      <c r="K2980" t="s">
        <v>89</v>
      </c>
      <c r="L2980" t="str">
        <f>_xlfn.XLOOKUP(Table1[[#This Row],[TeamFavoriteID]],Table2[team_id],Table2[team_name],_xlfn.XLOOKUP(Table1[[#This Row],[TeamFavoriteID]],Table2[team_id_pfr],Table2[team_name],"Even"))</f>
        <v>Even</v>
      </c>
      <c r="M2980">
        <v>0</v>
      </c>
      <c r="N2980">
        <f>IF(Table1[[#This Row],[TeamFavorite]]=Table1[[#This Row],[TeamHome]],Table1[[#This Row],[ScoreAway]]-Table1[[#This Row],[ScoreHome]],Table1[[#This Row],[ScoreHome]]-Table1[[#This Row],[ScoreAway]])</f>
        <v>-13</v>
      </c>
      <c r="O2980">
        <f>IF(Table1[[#This Row],[SpreadActual]]&lt;Table1[[#This Row],[SpreadFavorite]],1,0)</f>
        <v>1</v>
      </c>
      <c r="P2980">
        <v>38</v>
      </c>
      <c r="Q2980" t="s">
        <v>60</v>
      </c>
      <c r="R2980" t="b">
        <v>0</v>
      </c>
      <c r="S2980">
        <v>71</v>
      </c>
      <c r="T2980">
        <v>4</v>
      </c>
      <c r="U2980">
        <v>71</v>
      </c>
    </row>
    <row r="2981" spans="1:22" x14ac:dyDescent="0.2">
      <c r="A2981" s="1">
        <v>29835</v>
      </c>
      <c r="B2981">
        <v>1981</v>
      </c>
      <c r="C2981">
        <f>_xlfn.MAXIFS(Table1[ScheduleWeekWritten],Table1[ScheduleSeason],Table1[[#This Row],[ScheduleSeason]])</f>
        <v>16</v>
      </c>
      <c r="D2981">
        <v>1</v>
      </c>
      <c r="E2981" cm="1">
        <f t="array" ref="E2981">_xlfn.XLOOKUP(Table1[[#This Row],[ScheduleWeekWritten]],Table3[Game],100+Table3[Increase],Table1[[#This Row],[ScheduleWeekWritten]])</f>
        <v>1</v>
      </c>
      <c r="F2981" t="b">
        <v>0</v>
      </c>
      <c r="G2981" t="s">
        <v>61</v>
      </c>
      <c r="H2981">
        <v>10</v>
      </c>
      <c r="I2981">
        <v>26</v>
      </c>
      <c r="J2981" t="s">
        <v>67</v>
      </c>
      <c r="K2981" t="s">
        <v>68</v>
      </c>
      <c r="L2981" t="str">
        <f>_xlfn.XLOOKUP(Table1[[#This Row],[TeamFavoriteID]],Table2[team_id],Table2[team_name],_xlfn.XLOOKUP(Table1[[#This Row],[TeamFavoriteID]],Table2[team_id_pfr],Table2[team_name],"Even"))</f>
        <v>Dallas Cowboys</v>
      </c>
      <c r="M2981">
        <v>-2</v>
      </c>
      <c r="N2981">
        <f>IF(Table1[[#This Row],[TeamFavorite]]=Table1[[#This Row],[TeamHome]],Table1[[#This Row],[ScoreAway]]-Table1[[#This Row],[ScoreHome]],Table1[[#This Row],[ScoreHome]]-Table1[[#This Row],[ScoreAway]])</f>
        <v>-16</v>
      </c>
      <c r="O2981">
        <f>IF(Table1[[#This Row],[SpreadActual]]&lt;Table1[[#This Row],[SpreadFavorite]],1,0)</f>
        <v>1</v>
      </c>
      <c r="P2981">
        <v>38</v>
      </c>
      <c r="Q2981" t="s">
        <v>64</v>
      </c>
      <c r="R2981" t="b">
        <v>0</v>
      </c>
      <c r="S2981">
        <v>75</v>
      </c>
      <c r="T2981">
        <v>8</v>
      </c>
      <c r="U2981">
        <v>80</v>
      </c>
    </row>
    <row r="2982" spans="1:22" x14ac:dyDescent="0.2">
      <c r="A2982" s="1">
        <v>29836</v>
      </c>
      <c r="B2982">
        <v>1981</v>
      </c>
      <c r="C2982">
        <f>_xlfn.MAXIFS(Table1[ScheduleWeekWritten],Table1[ScheduleSeason],Table1[[#This Row],[ScheduleSeason]])</f>
        <v>16</v>
      </c>
      <c r="D2982">
        <v>1</v>
      </c>
      <c r="E2982" cm="1">
        <f t="array" ref="E2982">_xlfn.XLOOKUP(Table1[[#This Row],[ScheduleWeekWritten]],Table3[Game],100+Table3[Increase],Table1[[#This Row],[ScheduleWeekWritten]])</f>
        <v>1</v>
      </c>
      <c r="F2982" t="b">
        <v>0</v>
      </c>
      <c r="G2982" t="s">
        <v>62</v>
      </c>
      <c r="H2982">
        <v>14</v>
      </c>
      <c r="I2982">
        <v>44</v>
      </c>
      <c r="J2982" t="s">
        <v>27</v>
      </c>
      <c r="K2982" t="s">
        <v>63</v>
      </c>
      <c r="L2982" t="str">
        <f>_xlfn.XLOOKUP(Table1[[#This Row],[TeamFavoriteID]],Table2[team_id],Table2[team_name],_xlfn.XLOOKUP(Table1[[#This Row],[TeamFavoriteID]],Table2[team_id_pfr],Table2[team_name],"Even"))</f>
        <v>Cleveland Browns</v>
      </c>
      <c r="M2982">
        <v>-2</v>
      </c>
      <c r="N2982">
        <f>IF(Table1[[#This Row],[TeamFavorite]]=Table1[[#This Row],[TeamHome]],Table1[[#This Row],[ScoreAway]]-Table1[[#This Row],[ScoreHome]],Table1[[#This Row],[ScoreHome]]-Table1[[#This Row],[ScoreAway]])</f>
        <v>30</v>
      </c>
      <c r="O2982">
        <f>IF(Table1[[#This Row],[SpreadActual]]&lt;Table1[[#This Row],[SpreadFavorite]],1,0)</f>
        <v>0</v>
      </c>
      <c r="P2982">
        <v>45</v>
      </c>
      <c r="Q2982" t="s">
        <v>66</v>
      </c>
      <c r="R2982" t="b">
        <v>0</v>
      </c>
      <c r="S2982">
        <v>66</v>
      </c>
      <c r="T2982">
        <v>6</v>
      </c>
      <c r="U2982">
        <v>80</v>
      </c>
    </row>
    <row r="2983" spans="1:22" x14ac:dyDescent="0.2">
      <c r="A2983" s="1">
        <v>29839</v>
      </c>
      <c r="B2983">
        <v>1981</v>
      </c>
      <c r="C2983">
        <f>_xlfn.MAXIFS(Table1[ScheduleWeekWritten],Table1[ScheduleSeason],Table1[[#This Row],[ScheduleSeason]])</f>
        <v>16</v>
      </c>
      <c r="D2983">
        <v>2</v>
      </c>
      <c r="E2983" cm="1">
        <f t="array" ref="E2983">_xlfn.XLOOKUP(Table1[[#This Row],[ScheduleWeekWritten]],Table3[Game],100+Table3[Increase],Table1[[#This Row],[ScheduleWeekWritten]])</f>
        <v>2</v>
      </c>
      <c r="F2983" t="b">
        <v>0</v>
      </c>
      <c r="G2983" t="s">
        <v>19</v>
      </c>
      <c r="H2983">
        <v>30</v>
      </c>
      <c r="I2983">
        <v>10</v>
      </c>
      <c r="J2983" t="s">
        <v>49</v>
      </c>
      <c r="K2983" t="s">
        <v>91</v>
      </c>
      <c r="L2983" t="str">
        <f>_xlfn.XLOOKUP(Table1[[#This Row],[TeamFavoriteID]],Table2[team_id],Table2[team_name],_xlfn.XLOOKUP(Table1[[#This Row],[TeamFavoriteID]],Table2[team_id_pfr],Table2[team_name],"Even"))</f>
        <v>Miami Dolphins</v>
      </c>
      <c r="M2983">
        <v>-2</v>
      </c>
      <c r="N2983">
        <f>IF(Table1[[#This Row],[TeamFavorite]]=Table1[[#This Row],[TeamHome]],Table1[[#This Row],[ScoreAway]]-Table1[[#This Row],[ScoreHome]],Table1[[#This Row],[ScoreHome]]-Table1[[#This Row],[ScoreAway]])</f>
        <v>-20</v>
      </c>
      <c r="O2983">
        <f>IF(Table1[[#This Row],[SpreadActual]]&lt;Table1[[#This Row],[SpreadFavorite]],1,0)</f>
        <v>1</v>
      </c>
      <c r="P2983">
        <v>41</v>
      </c>
      <c r="Q2983" t="s">
        <v>22</v>
      </c>
      <c r="R2983" t="b">
        <v>0</v>
      </c>
      <c r="S2983">
        <v>81</v>
      </c>
      <c r="T2983">
        <v>10</v>
      </c>
      <c r="U2983">
        <v>80</v>
      </c>
    </row>
    <row r="2984" spans="1:22" x14ac:dyDescent="0.2">
      <c r="A2984" s="1">
        <v>29842</v>
      </c>
      <c r="B2984">
        <v>1981</v>
      </c>
      <c r="C2984">
        <f>_xlfn.MAXIFS(Table1[ScheduleWeekWritten],Table1[ScheduleSeason],Table1[[#This Row],[ScheduleSeason]])</f>
        <v>16</v>
      </c>
      <c r="D2984">
        <v>2</v>
      </c>
      <c r="E2984" cm="1">
        <f t="array" ref="E2984">_xlfn.XLOOKUP(Table1[[#This Row],[ScheduleWeekWritten]],Table3[Game],100+Table3[Increase],Table1[[#This Row],[ScheduleWeekWritten]])</f>
        <v>2</v>
      </c>
      <c r="F2984" t="b">
        <v>0</v>
      </c>
      <c r="G2984" t="s">
        <v>34</v>
      </c>
      <c r="H2984">
        <v>3</v>
      </c>
      <c r="I2984">
        <v>35</v>
      </c>
      <c r="J2984" t="s">
        <v>28</v>
      </c>
      <c r="K2984" t="s">
        <v>43</v>
      </c>
      <c r="L2984" t="str">
        <f>_xlfn.XLOOKUP(Table1[[#This Row],[TeamFavoriteID]],Table2[team_id],Table2[team_name],_xlfn.XLOOKUP(Table1[[#This Row],[TeamFavoriteID]],Table2[team_id_pfr],Table2[team_name],"Even"))</f>
        <v>Buffalo Bills</v>
      </c>
      <c r="M2984">
        <v>-2</v>
      </c>
      <c r="N2984">
        <f>IF(Table1[[#This Row],[TeamFavorite]]=Table1[[#This Row],[TeamHome]],Table1[[#This Row],[ScoreAway]]-Table1[[#This Row],[ScoreHome]],Table1[[#This Row],[ScoreHome]]-Table1[[#This Row],[ScoreAway]])</f>
        <v>-32</v>
      </c>
      <c r="O2984">
        <f>IF(Table1[[#This Row],[SpreadActual]]&lt;Table1[[#This Row],[SpreadFavorite]],1,0)</f>
        <v>1</v>
      </c>
      <c r="P2984">
        <v>43</v>
      </c>
      <c r="Q2984" t="s">
        <v>80</v>
      </c>
      <c r="R2984" t="b">
        <v>0</v>
      </c>
      <c r="S2984">
        <v>78</v>
      </c>
      <c r="T2984">
        <v>7</v>
      </c>
      <c r="U2984">
        <v>61</v>
      </c>
    </row>
    <row r="2985" spans="1:22" x14ac:dyDescent="0.2">
      <c r="A2985" s="1">
        <v>29842</v>
      </c>
      <c r="B2985">
        <v>1981</v>
      </c>
      <c r="C2985">
        <f>_xlfn.MAXIFS(Table1[ScheduleWeekWritten],Table1[ScheduleSeason],Table1[[#This Row],[ScheduleSeason]])</f>
        <v>16</v>
      </c>
      <c r="D2985">
        <v>2</v>
      </c>
      <c r="E2985" cm="1">
        <f t="array" ref="E2985">_xlfn.XLOOKUP(Table1[[#This Row],[ScheduleWeekWritten]],Table3[Game],100+Table3[Increase],Table1[[#This Row],[ScheduleWeekWritten]])</f>
        <v>2</v>
      </c>
      <c r="F2985" t="b">
        <v>0</v>
      </c>
      <c r="G2985" t="s">
        <v>62</v>
      </c>
      <c r="H2985">
        <v>3</v>
      </c>
      <c r="I2985">
        <v>9</v>
      </c>
      <c r="J2985" t="s">
        <v>23</v>
      </c>
      <c r="K2985" t="s">
        <v>63</v>
      </c>
      <c r="L2985" t="str">
        <f>_xlfn.XLOOKUP(Table1[[#This Row],[TeamFavoriteID]],Table2[team_id],Table2[team_name],_xlfn.XLOOKUP(Table1[[#This Row],[TeamFavoriteID]],Table2[team_id_pfr],Table2[team_name],"Even"))</f>
        <v>Cleveland Browns</v>
      </c>
      <c r="M2985">
        <v>-4</v>
      </c>
      <c r="N2985">
        <f>IF(Table1[[#This Row],[TeamFavorite]]=Table1[[#This Row],[TeamHome]],Table1[[#This Row],[ScoreAway]]-Table1[[#This Row],[ScoreHome]],Table1[[#This Row],[ScoreHome]]-Table1[[#This Row],[ScoreAway]])</f>
        <v>6</v>
      </c>
      <c r="O2985">
        <f>IF(Table1[[#This Row],[SpreadActual]]&lt;Table1[[#This Row],[SpreadFavorite]],1,0)</f>
        <v>0</v>
      </c>
      <c r="P2985">
        <v>43</v>
      </c>
      <c r="Q2985" t="s">
        <v>66</v>
      </c>
      <c r="R2985" t="b">
        <v>0</v>
      </c>
      <c r="S2985">
        <v>72</v>
      </c>
      <c r="T2985">
        <v>8</v>
      </c>
      <c r="U2985">
        <v>73</v>
      </c>
    </row>
    <row r="2986" spans="1:22" x14ac:dyDescent="0.2">
      <c r="A2986" s="1">
        <v>29842</v>
      </c>
      <c r="B2986">
        <v>1981</v>
      </c>
      <c r="C2986">
        <f>_xlfn.MAXIFS(Table1[ScheduleWeekWritten],Table1[ScheduleSeason],Table1[[#This Row],[ScheduleSeason]])</f>
        <v>16</v>
      </c>
      <c r="D2986">
        <v>2</v>
      </c>
      <c r="E2986" cm="1">
        <f t="array" ref="E2986">_xlfn.XLOOKUP(Table1[[#This Row],[ScheduleWeekWritten]],Table3[Game],100+Table3[Increase],Table1[[#This Row],[ScheduleWeekWritten]])</f>
        <v>2</v>
      </c>
      <c r="F2986" t="b">
        <v>0</v>
      </c>
      <c r="G2986" t="s">
        <v>67</v>
      </c>
      <c r="H2986">
        <v>30</v>
      </c>
      <c r="I2986">
        <v>17</v>
      </c>
      <c r="J2986" t="s">
        <v>57</v>
      </c>
      <c r="K2986" t="s">
        <v>68</v>
      </c>
      <c r="L2986" t="str">
        <f>_xlfn.XLOOKUP(Table1[[#This Row],[TeamFavoriteID]],Table2[team_id],Table2[team_name],_xlfn.XLOOKUP(Table1[[#This Row],[TeamFavoriteID]],Table2[team_id_pfr],Table2[team_name],"Even"))</f>
        <v>Dallas Cowboys</v>
      </c>
      <c r="M2986">
        <v>-10</v>
      </c>
      <c r="N2986">
        <f>IF(Table1[[#This Row],[TeamFavorite]]=Table1[[#This Row],[TeamHome]],Table1[[#This Row],[ScoreAway]]-Table1[[#This Row],[ScoreHome]],Table1[[#This Row],[ScoreHome]]-Table1[[#This Row],[ScoreAway]])</f>
        <v>-13</v>
      </c>
      <c r="O2986">
        <f>IF(Table1[[#This Row],[SpreadActual]]&lt;Table1[[#This Row],[SpreadFavorite]],1,0)</f>
        <v>1</v>
      </c>
      <c r="P2986">
        <v>41</v>
      </c>
      <c r="Q2986" t="s">
        <v>119</v>
      </c>
      <c r="R2986" t="b">
        <v>0</v>
      </c>
      <c r="S2986">
        <v>82</v>
      </c>
      <c r="T2986">
        <v>9</v>
      </c>
      <c r="U2986">
        <v>62</v>
      </c>
    </row>
    <row r="2987" spans="1:22" x14ac:dyDescent="0.2">
      <c r="A2987" s="1">
        <v>29842</v>
      </c>
      <c r="B2987">
        <v>1981</v>
      </c>
      <c r="C2987">
        <f>_xlfn.MAXIFS(Table1[ScheduleWeekWritten],Table1[ScheduleSeason],Table1[[#This Row],[ScheduleSeason]])</f>
        <v>16</v>
      </c>
      <c r="D2987">
        <v>2</v>
      </c>
      <c r="E2987" cm="1">
        <f t="array" ref="E2987">_xlfn.XLOOKUP(Table1[[#This Row],[ScheduleWeekWritten]],Table3[Game],100+Table3[Increase],Table1[[#This Row],[ScheduleWeekWritten]])</f>
        <v>2</v>
      </c>
      <c r="F2987" t="b">
        <v>0</v>
      </c>
      <c r="G2987" t="s">
        <v>33</v>
      </c>
      <c r="H2987">
        <v>17</v>
      </c>
      <c r="I2987">
        <v>31</v>
      </c>
      <c r="J2987" t="s">
        <v>38</v>
      </c>
      <c r="K2987" t="s">
        <v>109</v>
      </c>
      <c r="L2987" t="str">
        <f>_xlfn.XLOOKUP(Table1[[#This Row],[TeamFavoriteID]],Table2[team_id],Table2[team_name],_xlfn.XLOOKUP(Table1[[#This Row],[TeamFavoriteID]],Table2[team_id_pfr],Table2[team_name],"Even"))</f>
        <v>Atlanta Falcons</v>
      </c>
      <c r="M2987">
        <v>-4</v>
      </c>
      <c r="N2987">
        <f>IF(Table1[[#This Row],[TeamFavorite]]=Table1[[#This Row],[TeamHome]],Table1[[#This Row],[ScoreAway]]-Table1[[#This Row],[ScoreHome]],Table1[[#This Row],[ScoreHome]]-Table1[[#This Row],[ScoreAway]])</f>
        <v>-14</v>
      </c>
      <c r="O2987">
        <f>IF(Table1[[#This Row],[SpreadActual]]&lt;Table1[[#This Row],[SpreadFavorite]],1,0)</f>
        <v>1</v>
      </c>
      <c r="P2987">
        <v>39</v>
      </c>
      <c r="Q2987" t="s">
        <v>82</v>
      </c>
      <c r="R2987" t="b">
        <v>0</v>
      </c>
      <c r="S2987">
        <v>65</v>
      </c>
      <c r="T2987">
        <v>8</v>
      </c>
      <c r="U2987">
        <v>73</v>
      </c>
    </row>
    <row r="2988" spans="1:22" x14ac:dyDescent="0.2">
      <c r="A2988" s="1">
        <v>29842</v>
      </c>
      <c r="B2988">
        <v>1981</v>
      </c>
      <c r="C2988">
        <f>_xlfn.MAXIFS(Table1[ScheduleWeekWritten],Table1[ScheduleSeason],Table1[[#This Row],[ScheduleSeason]])</f>
        <v>16</v>
      </c>
      <c r="D2988">
        <v>2</v>
      </c>
      <c r="E2988" cm="1">
        <f t="array" ref="E2988">_xlfn.XLOOKUP(Table1[[#This Row],[ScheduleWeekWritten]],Table3[Game],100+Table3[Increase],Table1[[#This Row],[ScheduleWeekWritten]])</f>
        <v>2</v>
      </c>
      <c r="F2988" t="b">
        <v>0</v>
      </c>
      <c r="G2988" t="s">
        <v>42</v>
      </c>
      <c r="H2988">
        <v>19</v>
      </c>
      <c r="I2988">
        <v>10</v>
      </c>
      <c r="J2988" t="s">
        <v>127</v>
      </c>
      <c r="K2988" t="s">
        <v>75</v>
      </c>
      <c r="L2988" t="str">
        <f>_xlfn.XLOOKUP(Table1[[#This Row],[TeamFavoriteID]],Table2[team_id],Table2[team_name],_xlfn.XLOOKUP(Table1[[#This Row],[TeamFavoriteID]],Table2[team_id_pfr],Table2[team_name],"Even"))</f>
        <v>Kansas City Chiefs</v>
      </c>
      <c r="M2988">
        <v>-3</v>
      </c>
      <c r="N2988">
        <f>IF(Table1[[#This Row],[TeamFavorite]]=Table1[[#This Row],[TeamHome]],Table1[[#This Row],[ScoreAway]]-Table1[[#This Row],[ScoreHome]],Table1[[#This Row],[ScoreHome]]-Table1[[#This Row],[ScoreAway]])</f>
        <v>-9</v>
      </c>
      <c r="O2988">
        <f>IF(Table1[[#This Row],[SpreadActual]]&lt;Table1[[#This Row],[SpreadFavorite]],1,0)</f>
        <v>1</v>
      </c>
      <c r="P2988">
        <v>38</v>
      </c>
      <c r="Q2988" t="s">
        <v>117</v>
      </c>
      <c r="R2988" t="b">
        <v>0</v>
      </c>
      <c r="S2988">
        <v>74</v>
      </c>
      <c r="T2988">
        <v>4</v>
      </c>
      <c r="U2988">
        <v>66</v>
      </c>
    </row>
    <row r="2989" spans="1:22" x14ac:dyDescent="0.2">
      <c r="A2989" s="1">
        <v>29842</v>
      </c>
      <c r="B2989">
        <v>1981</v>
      </c>
      <c r="C2989">
        <f>_xlfn.MAXIFS(Table1[ScheduleWeekWritten],Table1[ScheduleSeason],Table1[[#This Row],[ScheduleSeason]])</f>
        <v>16</v>
      </c>
      <c r="D2989">
        <v>2</v>
      </c>
      <c r="E2989" cm="1">
        <f t="array" ref="E2989">_xlfn.XLOOKUP(Table1[[#This Row],[ScheduleWeekWritten]],Table3[Game],100+Table3[Increase],Table1[[#This Row],[ScheduleWeekWritten]])</f>
        <v>2</v>
      </c>
      <c r="F2989" t="b">
        <v>0</v>
      </c>
      <c r="G2989" t="s">
        <v>95</v>
      </c>
      <c r="H2989">
        <v>23</v>
      </c>
      <c r="I2989">
        <v>17</v>
      </c>
      <c r="J2989" t="s">
        <v>39</v>
      </c>
      <c r="K2989" t="s">
        <v>40</v>
      </c>
      <c r="L2989" t="str">
        <f>_xlfn.XLOOKUP(Table1[[#This Row],[TeamFavoriteID]],Table2[team_id],Table2[team_name],_xlfn.XLOOKUP(Table1[[#This Row],[TeamFavoriteID]],Table2[team_id_pfr],Table2[team_name],"Even"))</f>
        <v>Los Angeles Rams</v>
      </c>
      <c r="M2989">
        <v>-6</v>
      </c>
      <c r="N2989">
        <f>IF(Table1[[#This Row],[TeamFavorite]]=Table1[[#This Row],[TeamHome]],Table1[[#This Row],[ScoreAway]]-Table1[[#This Row],[ScoreHome]],Table1[[#This Row],[ScoreHome]]-Table1[[#This Row],[ScoreAway]])</f>
        <v>6</v>
      </c>
      <c r="O2989">
        <f>IF(Table1[[#This Row],[SpreadActual]]&lt;Table1[[#This Row],[SpreadFavorite]],1,0)</f>
        <v>0</v>
      </c>
      <c r="P2989">
        <v>40</v>
      </c>
      <c r="Q2989" t="s">
        <v>124</v>
      </c>
      <c r="R2989" t="b">
        <v>0</v>
      </c>
      <c r="S2989">
        <v>72</v>
      </c>
      <c r="T2989">
        <v>0</v>
      </c>
      <c r="V2989" t="s">
        <v>103</v>
      </c>
    </row>
    <row r="2990" spans="1:22" x14ac:dyDescent="0.2">
      <c r="A2990" s="1">
        <v>29842</v>
      </c>
      <c r="B2990">
        <v>1981</v>
      </c>
      <c r="C2990">
        <f>_xlfn.MAXIFS(Table1[ScheduleWeekWritten],Table1[ScheduleSeason],Table1[[#This Row],[ScheduleSeason]])</f>
        <v>16</v>
      </c>
      <c r="D2990">
        <v>2</v>
      </c>
      <c r="E2990" cm="1">
        <f t="array" ref="E2990">_xlfn.XLOOKUP(Table1[[#This Row],[ScheduleWeekWritten]],Table3[Game],100+Table3[Increase],Table1[[#This Row],[ScheduleWeekWritten]])</f>
        <v>2</v>
      </c>
      <c r="F2990" t="b">
        <v>0</v>
      </c>
      <c r="G2990" t="s">
        <v>31</v>
      </c>
      <c r="H2990">
        <v>30</v>
      </c>
      <c r="I2990">
        <v>31</v>
      </c>
      <c r="J2990" t="s">
        <v>101</v>
      </c>
      <c r="K2990" t="s">
        <v>32</v>
      </c>
      <c r="L2990" t="str">
        <f>_xlfn.XLOOKUP(Table1[[#This Row],[TeamFavoriteID]],Table2[team_id],Table2[team_name],_xlfn.XLOOKUP(Table1[[#This Row],[TeamFavoriteID]],Table2[team_id_pfr],Table2[team_name],"Even"))</f>
        <v>New York Jets</v>
      </c>
      <c r="M2990">
        <v>-3.5</v>
      </c>
      <c r="N2990">
        <f>IF(Table1[[#This Row],[TeamFavorite]]=Table1[[#This Row],[TeamHome]],Table1[[#This Row],[ScoreAway]]-Table1[[#This Row],[ScoreHome]],Table1[[#This Row],[ScoreHome]]-Table1[[#This Row],[ScoreAway]])</f>
        <v>1</v>
      </c>
      <c r="O2990">
        <f>IF(Table1[[#This Row],[SpreadActual]]&lt;Table1[[#This Row],[SpreadFavorite]],1,0)</f>
        <v>0</v>
      </c>
      <c r="P2990">
        <v>42</v>
      </c>
      <c r="Q2990" t="s">
        <v>126</v>
      </c>
      <c r="R2990" t="b">
        <v>0</v>
      </c>
      <c r="S2990">
        <v>75</v>
      </c>
      <c r="T2990">
        <v>16</v>
      </c>
      <c r="U2990">
        <v>50</v>
      </c>
    </row>
    <row r="2991" spans="1:22" x14ac:dyDescent="0.2">
      <c r="A2991" s="1">
        <v>29842</v>
      </c>
      <c r="B2991">
        <v>1981</v>
      </c>
      <c r="C2991">
        <f>_xlfn.MAXIFS(Table1[ScheduleWeekWritten],Table1[ScheduleSeason],Table1[[#This Row],[ScheduleSeason]])</f>
        <v>16</v>
      </c>
      <c r="D2991">
        <v>2</v>
      </c>
      <c r="E2991" cm="1">
        <f t="array" ref="E2991">_xlfn.XLOOKUP(Table1[[#This Row],[ScheduleWeekWritten]],Table3[Game],100+Table3[Increase],Table1[[#This Row],[ScheduleWeekWritten]])</f>
        <v>2</v>
      </c>
      <c r="F2991" t="b">
        <v>0</v>
      </c>
      <c r="G2991" t="s">
        <v>58</v>
      </c>
      <c r="H2991">
        <v>13</v>
      </c>
      <c r="I2991">
        <v>3</v>
      </c>
      <c r="J2991" t="s">
        <v>115</v>
      </c>
      <c r="K2991" t="s">
        <v>77</v>
      </c>
      <c r="L2991" t="str">
        <f>_xlfn.XLOOKUP(Table1[[#This Row],[TeamFavoriteID]],Table2[team_id],Table2[team_name],_xlfn.XLOOKUP(Table1[[#This Row],[TeamFavoriteID]],Table2[team_id_pfr],Table2[team_name],"Even"))</f>
        <v>Philadelphia Eagles</v>
      </c>
      <c r="M2991">
        <v>-3.5</v>
      </c>
      <c r="N2991">
        <f>IF(Table1[[#This Row],[TeamFavorite]]=Table1[[#This Row],[TeamHome]],Table1[[#This Row],[ScoreAway]]-Table1[[#This Row],[ScoreHome]],Table1[[#This Row],[ScoreHome]]-Table1[[#This Row],[ScoreAway]])</f>
        <v>-10</v>
      </c>
      <c r="O2991">
        <f>IF(Table1[[#This Row],[SpreadActual]]&lt;Table1[[#This Row],[SpreadFavorite]],1,0)</f>
        <v>1</v>
      </c>
      <c r="P2991">
        <v>39</v>
      </c>
      <c r="Q2991" t="s">
        <v>112</v>
      </c>
      <c r="R2991" t="b">
        <v>0</v>
      </c>
      <c r="S2991">
        <v>74</v>
      </c>
      <c r="T2991">
        <v>6</v>
      </c>
      <c r="U2991">
        <v>68</v>
      </c>
    </row>
    <row r="2992" spans="1:22" x14ac:dyDescent="0.2">
      <c r="A2992" s="1">
        <v>29842</v>
      </c>
      <c r="B2992">
        <v>1981</v>
      </c>
      <c r="C2992">
        <f>_xlfn.MAXIFS(Table1[ScheduleWeekWritten],Table1[ScheduleSeason],Table1[[#This Row],[ScheduleSeason]])</f>
        <v>16</v>
      </c>
      <c r="D2992">
        <v>2</v>
      </c>
      <c r="E2992" cm="1">
        <f t="array" ref="E2992">_xlfn.XLOOKUP(Table1[[#This Row],[ScheduleWeekWritten]],Table3[Game],100+Table3[Increase],Table1[[#This Row],[ScheduleWeekWritten]])</f>
        <v>2</v>
      </c>
      <c r="F2992" t="b">
        <v>0</v>
      </c>
      <c r="G2992" t="s">
        <v>27</v>
      </c>
      <c r="H2992">
        <v>28</v>
      </c>
      <c r="I2992">
        <v>23</v>
      </c>
      <c r="J2992" t="s">
        <v>45</v>
      </c>
      <c r="K2992" t="s">
        <v>29</v>
      </c>
      <c r="L2992" t="str">
        <f>_xlfn.XLOOKUP(Table1[[#This Row],[TeamFavoriteID]],Table2[team_id],Table2[team_name],_xlfn.XLOOKUP(Table1[[#This Row],[TeamFavoriteID]],Table2[team_id_pfr],Table2[team_name],"Even"))</f>
        <v>Los Angeles Chargers</v>
      </c>
      <c r="M2992">
        <v>-7</v>
      </c>
      <c r="N2992">
        <f>IF(Table1[[#This Row],[TeamFavorite]]=Table1[[#This Row],[TeamHome]],Table1[[#This Row],[ScoreAway]]-Table1[[#This Row],[ScoreHome]],Table1[[#This Row],[ScoreHome]]-Table1[[#This Row],[ScoreAway]])</f>
        <v>5</v>
      </c>
      <c r="O2992">
        <f>IF(Table1[[#This Row],[SpreadActual]]&lt;Table1[[#This Row],[SpreadFavorite]],1,0)</f>
        <v>0</v>
      </c>
      <c r="P2992">
        <v>43</v>
      </c>
      <c r="Q2992" t="s">
        <v>94</v>
      </c>
      <c r="R2992" t="b">
        <v>0</v>
      </c>
      <c r="S2992">
        <v>73</v>
      </c>
      <c r="T2992">
        <v>11</v>
      </c>
      <c r="U2992">
        <v>81</v>
      </c>
    </row>
    <row r="2993" spans="1:22" x14ac:dyDescent="0.2">
      <c r="A2993" s="1">
        <v>29842</v>
      </c>
      <c r="B2993">
        <v>1981</v>
      </c>
      <c r="C2993">
        <f>_xlfn.MAXIFS(Table1[ScheduleWeekWritten],Table1[ScheduleSeason],Table1[[#This Row],[ScheduleSeason]])</f>
        <v>16</v>
      </c>
      <c r="D2993">
        <v>2</v>
      </c>
      <c r="E2993" cm="1">
        <f t="array" ref="E2993">_xlfn.XLOOKUP(Table1[[#This Row],[ScheduleWeekWritten]],Table3[Game],100+Table3[Increase],Table1[[#This Row],[ScheduleWeekWritten]])</f>
        <v>2</v>
      </c>
      <c r="F2993" t="b">
        <v>0</v>
      </c>
      <c r="G2993" t="s">
        <v>53</v>
      </c>
      <c r="H2993">
        <v>28</v>
      </c>
      <c r="I2993">
        <v>17</v>
      </c>
      <c r="J2993" t="s">
        <v>46</v>
      </c>
      <c r="K2993" t="s">
        <v>89</v>
      </c>
      <c r="L2993" t="str">
        <f>_xlfn.XLOOKUP(Table1[[#This Row],[TeamFavoriteID]],Table2[team_id],Table2[team_name],_xlfn.XLOOKUP(Table1[[#This Row],[TeamFavoriteID]],Table2[team_id_pfr],Table2[team_name],"Even"))</f>
        <v>Even</v>
      </c>
      <c r="M2993">
        <v>0</v>
      </c>
      <c r="N2993">
        <f>IF(Table1[[#This Row],[TeamFavorite]]=Table1[[#This Row],[TeamHome]],Table1[[#This Row],[ScoreAway]]-Table1[[#This Row],[ScoreHome]],Table1[[#This Row],[ScoreHome]]-Table1[[#This Row],[ScoreAway]])</f>
        <v>11</v>
      </c>
      <c r="O2993">
        <f>IF(Table1[[#This Row],[SpreadActual]]&lt;Table1[[#This Row],[SpreadFavorite]],1,0)</f>
        <v>0</v>
      </c>
      <c r="P2993">
        <v>41</v>
      </c>
      <c r="Q2993" t="s">
        <v>118</v>
      </c>
      <c r="R2993" t="b">
        <v>0</v>
      </c>
      <c r="S2993">
        <v>62</v>
      </c>
      <c r="T2993">
        <v>12</v>
      </c>
      <c r="U2993">
        <v>70</v>
      </c>
    </row>
    <row r="2994" spans="1:22" x14ac:dyDescent="0.2">
      <c r="A2994" s="1">
        <v>29842</v>
      </c>
      <c r="B2994">
        <v>1981</v>
      </c>
      <c r="C2994">
        <f>_xlfn.MAXIFS(Table1[ScheduleWeekWritten],Table1[ScheduleSeason],Table1[[#This Row],[ScheduleSeason]])</f>
        <v>16</v>
      </c>
      <c r="D2994">
        <v>2</v>
      </c>
      <c r="E2994" cm="1">
        <f t="array" ref="E2994">_xlfn.XLOOKUP(Table1[[#This Row],[ScheduleWeekWritten]],Table3[Game],100+Table3[Increase],Table1[[#This Row],[ScheduleWeekWritten]])</f>
        <v>2</v>
      </c>
      <c r="F2994" t="b">
        <v>0</v>
      </c>
      <c r="G2994" t="s">
        <v>128</v>
      </c>
      <c r="H2994">
        <v>13</v>
      </c>
      <c r="I2994">
        <v>10</v>
      </c>
      <c r="J2994" t="s">
        <v>24</v>
      </c>
      <c r="K2994" t="s">
        <v>89</v>
      </c>
      <c r="L2994" t="str">
        <f>_xlfn.XLOOKUP(Table1[[#This Row],[TeamFavoriteID]],Table2[team_id],Table2[team_name],_xlfn.XLOOKUP(Table1[[#This Row],[TeamFavoriteID]],Table2[team_id_pfr],Table2[team_name],"Even"))</f>
        <v>Even</v>
      </c>
      <c r="M2994">
        <v>0</v>
      </c>
      <c r="N2994">
        <f>IF(Table1[[#This Row],[TeamFavorite]]=Table1[[#This Row],[TeamHome]],Table1[[#This Row],[ScoreAway]]-Table1[[#This Row],[ScoreHome]],Table1[[#This Row],[ScoreHome]]-Table1[[#This Row],[ScoreAway]])</f>
        <v>3</v>
      </c>
      <c r="O2994">
        <f>IF(Table1[[#This Row],[SpreadActual]]&lt;Table1[[#This Row],[SpreadFavorite]],1,0)</f>
        <v>0</v>
      </c>
      <c r="P2994">
        <v>41</v>
      </c>
      <c r="Q2994" t="s">
        <v>129</v>
      </c>
      <c r="R2994" t="b">
        <v>0</v>
      </c>
      <c r="S2994">
        <v>72</v>
      </c>
      <c r="T2994">
        <v>0</v>
      </c>
      <c r="V2994" t="s">
        <v>103</v>
      </c>
    </row>
    <row r="2995" spans="1:22" x14ac:dyDescent="0.2">
      <c r="A2995" s="1">
        <v>29842</v>
      </c>
      <c r="B2995">
        <v>1981</v>
      </c>
      <c r="C2995">
        <f>_xlfn.MAXIFS(Table1[ScheduleWeekWritten],Table1[ScheduleSeason],Table1[[#This Row],[ScheduleSeason]])</f>
        <v>16</v>
      </c>
      <c r="D2995">
        <v>2</v>
      </c>
      <c r="E2995" cm="1">
        <f t="array" ref="E2995">_xlfn.XLOOKUP(Table1[[#This Row],[ScheduleWeekWritten]],Table3[Game],100+Table3[Increase],Table1[[#This Row],[ScheduleWeekWritten]])</f>
        <v>2</v>
      </c>
      <c r="F2995" t="b">
        <v>0</v>
      </c>
      <c r="G2995" t="s">
        <v>61</v>
      </c>
      <c r="H2995">
        <v>7</v>
      </c>
      <c r="I2995">
        <v>17</v>
      </c>
      <c r="J2995" t="s">
        <v>50</v>
      </c>
      <c r="K2995" t="s">
        <v>85</v>
      </c>
      <c r="L2995" t="str">
        <f>_xlfn.XLOOKUP(Table1[[#This Row],[TeamFavoriteID]],Table2[team_id],Table2[team_name],_xlfn.XLOOKUP(Table1[[#This Row],[TeamFavoriteID]],Table2[team_id_pfr],Table2[team_name],"Even"))</f>
        <v>Washington Commanders</v>
      </c>
      <c r="M2995">
        <v>-6</v>
      </c>
      <c r="N2995">
        <f>IF(Table1[[#This Row],[TeamFavorite]]=Table1[[#This Row],[TeamHome]],Table1[[#This Row],[ScoreAway]]-Table1[[#This Row],[ScoreHome]],Table1[[#This Row],[ScoreHome]]-Table1[[#This Row],[ScoreAway]])</f>
        <v>-10</v>
      </c>
      <c r="O2995">
        <f>IF(Table1[[#This Row],[SpreadActual]]&lt;Table1[[#This Row],[SpreadFavorite]],1,0)</f>
        <v>1</v>
      </c>
      <c r="P2995">
        <v>37</v>
      </c>
      <c r="Q2995" t="s">
        <v>64</v>
      </c>
      <c r="R2995" t="b">
        <v>0</v>
      </c>
      <c r="S2995">
        <v>81</v>
      </c>
      <c r="T2995">
        <v>7</v>
      </c>
      <c r="U2995">
        <v>63</v>
      </c>
    </row>
    <row r="2996" spans="1:22" x14ac:dyDescent="0.2">
      <c r="A2996" s="1">
        <v>29843</v>
      </c>
      <c r="B2996">
        <v>1981</v>
      </c>
      <c r="C2996">
        <f>_xlfn.MAXIFS(Table1[ScheduleWeekWritten],Table1[ScheduleSeason],Table1[[#This Row],[ScheduleSeason]])</f>
        <v>16</v>
      </c>
      <c r="D2996">
        <v>2</v>
      </c>
      <c r="E2996" cm="1">
        <f t="array" ref="E2996">_xlfn.XLOOKUP(Table1[[#This Row],[ScheduleWeekWritten]],Table3[Game],100+Table3[Increase],Table1[[#This Row],[ScheduleWeekWritten]])</f>
        <v>2</v>
      </c>
      <c r="F2996" t="b">
        <v>0</v>
      </c>
      <c r="G2996" t="s">
        <v>54</v>
      </c>
      <c r="H2996">
        <v>10</v>
      </c>
      <c r="I2996">
        <v>36</v>
      </c>
      <c r="J2996" t="s">
        <v>20</v>
      </c>
      <c r="K2996" t="s">
        <v>21</v>
      </c>
      <c r="L2996" t="str">
        <f>_xlfn.XLOOKUP(Table1[[#This Row],[TeamFavoriteID]],Table2[team_id],Table2[team_name],_xlfn.XLOOKUP(Table1[[#This Row],[TeamFavoriteID]],Table2[team_id_pfr],Table2[team_name],"Even"))</f>
        <v>Las Vegas Raiders</v>
      </c>
      <c r="M2996">
        <v>-2</v>
      </c>
      <c r="N2996">
        <f>IF(Table1[[#This Row],[TeamFavorite]]=Table1[[#This Row],[TeamHome]],Table1[[#This Row],[ScoreAway]]-Table1[[#This Row],[ScoreHome]],Table1[[#This Row],[ScoreHome]]-Table1[[#This Row],[ScoreAway]])</f>
        <v>-26</v>
      </c>
      <c r="O2996">
        <f>IF(Table1[[#This Row],[SpreadActual]]&lt;Table1[[#This Row],[SpreadFavorite]],1,0)</f>
        <v>1</v>
      </c>
      <c r="P2996">
        <v>41</v>
      </c>
      <c r="Q2996" t="s">
        <v>73</v>
      </c>
      <c r="R2996" t="b">
        <v>0</v>
      </c>
      <c r="S2996">
        <v>66</v>
      </c>
      <c r="T2996">
        <v>13</v>
      </c>
      <c r="U2996">
        <v>48</v>
      </c>
    </row>
    <row r="2997" spans="1:22" x14ac:dyDescent="0.2">
      <c r="A2997" s="1">
        <v>29846</v>
      </c>
      <c r="B2997">
        <v>1981</v>
      </c>
      <c r="C2997">
        <f>_xlfn.MAXIFS(Table1[ScheduleWeekWritten],Table1[ScheduleSeason],Table1[[#This Row],[ScheduleSeason]])</f>
        <v>16</v>
      </c>
      <c r="D2997">
        <v>3</v>
      </c>
      <c r="E2997" cm="1">
        <f t="array" ref="E2997">_xlfn.XLOOKUP(Table1[[#This Row],[ScheduleWeekWritten]],Table3[Game],100+Table3[Increase],Table1[[#This Row],[ScheduleWeekWritten]])</f>
        <v>3</v>
      </c>
      <c r="F2997" t="b">
        <v>0</v>
      </c>
      <c r="G2997" t="s">
        <v>28</v>
      </c>
      <c r="H2997">
        <v>14</v>
      </c>
      <c r="I2997">
        <v>20</v>
      </c>
      <c r="J2997" t="s">
        <v>58</v>
      </c>
      <c r="K2997" t="s">
        <v>43</v>
      </c>
      <c r="L2997" t="str">
        <f>_xlfn.XLOOKUP(Table1[[#This Row],[TeamFavoriteID]],Table2[team_id],Table2[team_name],_xlfn.XLOOKUP(Table1[[#This Row],[TeamFavoriteID]],Table2[team_id_pfr],Table2[team_name],"Even"))</f>
        <v>Buffalo Bills</v>
      </c>
      <c r="M2997">
        <v>-4</v>
      </c>
      <c r="N2997">
        <f>IF(Table1[[#This Row],[TeamFavorite]]=Table1[[#This Row],[TeamHome]],Table1[[#This Row],[ScoreAway]]-Table1[[#This Row],[ScoreHome]],Table1[[#This Row],[ScoreHome]]-Table1[[#This Row],[ScoreAway]])</f>
        <v>6</v>
      </c>
      <c r="O2997">
        <f>IF(Table1[[#This Row],[SpreadActual]]&lt;Table1[[#This Row],[SpreadFavorite]],1,0)</f>
        <v>0</v>
      </c>
      <c r="P2997">
        <v>38</v>
      </c>
      <c r="Q2997" t="s">
        <v>123</v>
      </c>
      <c r="R2997" t="b">
        <v>0</v>
      </c>
      <c r="S2997">
        <v>55</v>
      </c>
      <c r="T2997">
        <v>8</v>
      </c>
      <c r="U2997">
        <v>83</v>
      </c>
    </row>
    <row r="2998" spans="1:22" x14ac:dyDescent="0.2">
      <c r="A2998" s="1">
        <v>29849</v>
      </c>
      <c r="B2998">
        <v>1981</v>
      </c>
      <c r="C2998">
        <f>_xlfn.MAXIFS(Table1[ScheduleWeekWritten],Table1[ScheduleSeason],Table1[[#This Row],[ScheduleSeason]])</f>
        <v>16</v>
      </c>
      <c r="D2998">
        <v>3</v>
      </c>
      <c r="E2998" cm="1">
        <f t="array" ref="E2998">_xlfn.XLOOKUP(Table1[[#This Row],[ScheduleWeekWritten]],Table3[Game],100+Table3[Increase],Table1[[#This Row],[ScheduleWeekWritten]])</f>
        <v>3</v>
      </c>
      <c r="F2998" t="b">
        <v>0</v>
      </c>
      <c r="G2998" t="s">
        <v>38</v>
      </c>
      <c r="H2998">
        <v>34</v>
      </c>
      <c r="I2998">
        <v>17</v>
      </c>
      <c r="J2998" t="s">
        <v>53</v>
      </c>
      <c r="K2998" t="s">
        <v>109</v>
      </c>
      <c r="L2998" t="str">
        <f>_xlfn.XLOOKUP(Table1[[#This Row],[TeamFavoriteID]],Table2[team_id],Table2[team_name],_xlfn.XLOOKUP(Table1[[#This Row],[TeamFavoriteID]],Table2[team_id_pfr],Table2[team_name],"Even"))</f>
        <v>Atlanta Falcons</v>
      </c>
      <c r="M2998">
        <v>-9</v>
      </c>
      <c r="N2998">
        <f>IF(Table1[[#This Row],[TeamFavorite]]=Table1[[#This Row],[TeamHome]],Table1[[#This Row],[ScoreAway]]-Table1[[#This Row],[ScoreHome]],Table1[[#This Row],[ScoreHome]]-Table1[[#This Row],[ScoreAway]])</f>
        <v>-17</v>
      </c>
      <c r="O2998">
        <f>IF(Table1[[#This Row],[SpreadActual]]&lt;Table1[[#This Row],[SpreadFavorite]],1,0)</f>
        <v>1</v>
      </c>
      <c r="P2998">
        <v>41</v>
      </c>
      <c r="Q2998" t="s">
        <v>41</v>
      </c>
      <c r="R2998" t="b">
        <v>0</v>
      </c>
      <c r="S2998">
        <v>61</v>
      </c>
      <c r="T2998">
        <v>8</v>
      </c>
      <c r="U2998">
        <v>65</v>
      </c>
    </row>
    <row r="2999" spans="1:22" x14ac:dyDescent="0.2">
      <c r="A2999" s="1">
        <v>29849</v>
      </c>
      <c r="B2999">
        <v>1981</v>
      </c>
      <c r="C2999">
        <f>_xlfn.MAXIFS(Table1[ScheduleWeekWritten],Table1[ScheduleSeason],Table1[[#This Row],[ScheduleSeason]])</f>
        <v>16</v>
      </c>
      <c r="D2999">
        <v>3</v>
      </c>
      <c r="E2999" cm="1">
        <f t="array" ref="E2999">_xlfn.XLOOKUP(Table1[[#This Row],[ScheduleWeekWritten]],Table3[Game],100+Table3[Increase],Table1[[#This Row],[ScheduleWeekWritten]])</f>
        <v>3</v>
      </c>
      <c r="F2999" t="b">
        <v>0</v>
      </c>
      <c r="G2999" t="s">
        <v>46</v>
      </c>
      <c r="H2999">
        <v>28</v>
      </c>
      <c r="I2999">
        <v>17</v>
      </c>
      <c r="J2999" t="s">
        <v>127</v>
      </c>
      <c r="K2999" t="s">
        <v>47</v>
      </c>
      <c r="L2999" t="str">
        <f>_xlfn.XLOOKUP(Table1[[#This Row],[TeamFavoriteID]],Table2[team_id],Table2[team_name],_xlfn.XLOOKUP(Table1[[#This Row],[TeamFavoriteID]],Table2[team_id_pfr],Table2[team_name],"Even"))</f>
        <v>Chicago Bears</v>
      </c>
      <c r="M2999">
        <v>-3</v>
      </c>
      <c r="N2999">
        <f>IF(Table1[[#This Row],[TeamFavorite]]=Table1[[#This Row],[TeamHome]],Table1[[#This Row],[ScoreAway]]-Table1[[#This Row],[ScoreHome]],Table1[[#This Row],[ScoreHome]]-Table1[[#This Row],[ScoreAway]])</f>
        <v>-11</v>
      </c>
      <c r="O2999">
        <f>IF(Table1[[#This Row],[SpreadActual]]&lt;Table1[[#This Row],[SpreadFavorite]],1,0)</f>
        <v>1</v>
      </c>
      <c r="P2999">
        <v>35</v>
      </c>
      <c r="Q2999" t="s">
        <v>114</v>
      </c>
      <c r="R2999" t="b">
        <v>0</v>
      </c>
      <c r="S2999">
        <v>58</v>
      </c>
      <c r="T2999">
        <v>8</v>
      </c>
      <c r="U2999">
        <v>68</v>
      </c>
    </row>
    <row r="3000" spans="1:22" x14ac:dyDescent="0.2">
      <c r="A3000" s="1">
        <v>29849</v>
      </c>
      <c r="B3000">
        <v>1981</v>
      </c>
      <c r="C3000">
        <f>_xlfn.MAXIFS(Table1[ScheduleWeekWritten],Table1[ScheduleSeason],Table1[[#This Row],[ScheduleSeason]])</f>
        <v>16</v>
      </c>
      <c r="D3000">
        <v>3</v>
      </c>
      <c r="E3000" cm="1">
        <f t="array" ref="E3000">_xlfn.XLOOKUP(Table1[[#This Row],[ScheduleWeekWritten]],Table3[Game],100+Table3[Increase],Table1[[#This Row],[ScheduleWeekWritten]])</f>
        <v>3</v>
      </c>
      <c r="F3000" t="b">
        <v>0</v>
      </c>
      <c r="G3000" t="s">
        <v>101</v>
      </c>
      <c r="H3000">
        <v>17</v>
      </c>
      <c r="I3000">
        <v>20</v>
      </c>
      <c r="J3000" t="s">
        <v>62</v>
      </c>
      <c r="K3000" t="s">
        <v>104</v>
      </c>
      <c r="L3000" t="str">
        <f>_xlfn.XLOOKUP(Table1[[#This Row],[TeamFavoriteID]],Table2[team_id],Table2[team_name],_xlfn.XLOOKUP(Table1[[#This Row],[TeamFavoriteID]],Table2[team_id_pfr],Table2[team_name],"Even"))</f>
        <v>Cincinnati Bengals</v>
      </c>
      <c r="M3000">
        <v>-1</v>
      </c>
      <c r="N3000">
        <f>IF(Table1[[#This Row],[TeamFavorite]]=Table1[[#This Row],[TeamHome]],Table1[[#This Row],[ScoreAway]]-Table1[[#This Row],[ScoreHome]],Table1[[#This Row],[ScoreHome]]-Table1[[#This Row],[ScoreAway]])</f>
        <v>3</v>
      </c>
      <c r="O3000">
        <f>IF(Table1[[#This Row],[SpreadActual]]&lt;Table1[[#This Row],[SpreadFavorite]],1,0)</f>
        <v>0</v>
      </c>
      <c r="P3000">
        <v>41</v>
      </c>
      <c r="Q3000" t="s">
        <v>111</v>
      </c>
      <c r="R3000" t="b">
        <v>0</v>
      </c>
      <c r="S3000">
        <v>63</v>
      </c>
      <c r="T3000">
        <v>14</v>
      </c>
      <c r="U3000">
        <v>59</v>
      </c>
    </row>
    <row r="3001" spans="1:22" x14ac:dyDescent="0.2">
      <c r="A3001" s="1">
        <v>29849</v>
      </c>
      <c r="B3001">
        <v>1981</v>
      </c>
      <c r="C3001">
        <f>_xlfn.MAXIFS(Table1[ScheduleWeekWritten],Table1[ScheduleSeason],Table1[[#This Row],[ScheduleSeason]])</f>
        <v>16</v>
      </c>
      <c r="D3001">
        <v>3</v>
      </c>
      <c r="E3001" cm="1">
        <f t="array" ref="E3001">_xlfn.XLOOKUP(Table1[[#This Row],[ScheduleWeekWritten]],Table3[Game],100+Table3[Increase],Table1[[#This Row],[ScheduleWeekWritten]])</f>
        <v>3</v>
      </c>
      <c r="F3001" t="b">
        <v>0</v>
      </c>
      <c r="G3001" t="s">
        <v>24</v>
      </c>
      <c r="H3001">
        <v>28</v>
      </c>
      <c r="I3001">
        <v>10</v>
      </c>
      <c r="J3001" t="s">
        <v>34</v>
      </c>
      <c r="K3001" t="s">
        <v>88</v>
      </c>
      <c r="L3001" t="str">
        <f>_xlfn.XLOOKUP(Table1[[#This Row],[TeamFavoriteID]],Table2[team_id],Table2[team_name],_xlfn.XLOOKUP(Table1[[#This Row],[TeamFavoriteID]],Table2[team_id_pfr],Table2[team_name],"Even"))</f>
        <v>Denver Broncos</v>
      </c>
      <c r="M3001">
        <v>-3</v>
      </c>
      <c r="N3001">
        <f>IF(Table1[[#This Row],[TeamFavorite]]=Table1[[#This Row],[TeamHome]],Table1[[#This Row],[ScoreAway]]-Table1[[#This Row],[ScoreHome]],Table1[[#This Row],[ScoreHome]]-Table1[[#This Row],[ScoreAway]])</f>
        <v>-18</v>
      </c>
      <c r="O3001">
        <f>IF(Table1[[#This Row],[SpreadActual]]&lt;Table1[[#This Row],[SpreadFavorite]],1,0)</f>
        <v>1</v>
      </c>
      <c r="P3001">
        <v>36</v>
      </c>
      <c r="Q3001" t="s">
        <v>71</v>
      </c>
      <c r="R3001" t="b">
        <v>0</v>
      </c>
      <c r="S3001">
        <v>70</v>
      </c>
      <c r="T3001">
        <v>10</v>
      </c>
      <c r="U3001">
        <v>25</v>
      </c>
    </row>
    <row r="3002" spans="1:22" x14ac:dyDescent="0.2">
      <c r="A3002" s="1">
        <v>29849</v>
      </c>
      <c r="B3002">
        <v>1981</v>
      </c>
      <c r="C3002">
        <f>_xlfn.MAXIFS(Table1[ScheduleWeekWritten],Table1[ScheduleSeason],Table1[[#This Row],[ScheduleSeason]])</f>
        <v>16</v>
      </c>
      <c r="D3002">
        <v>3</v>
      </c>
      <c r="E3002" cm="1">
        <f t="array" ref="E3002">_xlfn.XLOOKUP(Table1[[#This Row],[ScheduleWeekWritten]],Table3[Game],100+Table3[Increase],Table1[[#This Row],[ScheduleWeekWritten]])</f>
        <v>3</v>
      </c>
      <c r="F3002" t="b">
        <v>0</v>
      </c>
      <c r="G3002" t="s">
        <v>23</v>
      </c>
      <c r="H3002">
        <v>10</v>
      </c>
      <c r="I3002">
        <v>16</v>
      </c>
      <c r="J3002" t="s">
        <v>19</v>
      </c>
      <c r="K3002" t="s">
        <v>25</v>
      </c>
      <c r="L3002" t="str">
        <f>_xlfn.XLOOKUP(Table1[[#This Row],[TeamFavoriteID]],Table2[team_id],Table2[team_name],_xlfn.XLOOKUP(Table1[[#This Row],[TeamFavoriteID]],Table2[team_id_pfr],Table2[team_name],"Even"))</f>
        <v>Houston Oilers</v>
      </c>
      <c r="M3002">
        <v>-3</v>
      </c>
      <c r="N3002">
        <f>IF(Table1[[#This Row],[TeamFavorite]]=Table1[[#This Row],[TeamHome]],Table1[[#This Row],[ScoreAway]]-Table1[[#This Row],[ScoreHome]],Table1[[#This Row],[ScoreHome]]-Table1[[#This Row],[ScoreAway]])</f>
        <v>6</v>
      </c>
      <c r="O3002">
        <f>IF(Table1[[#This Row],[SpreadActual]]&lt;Table1[[#This Row],[SpreadFavorite]],1,0)</f>
        <v>0</v>
      </c>
      <c r="P3002">
        <v>37</v>
      </c>
      <c r="Q3002" t="s">
        <v>102</v>
      </c>
      <c r="R3002" t="b">
        <v>0</v>
      </c>
      <c r="S3002">
        <v>72</v>
      </c>
      <c r="T3002">
        <v>0</v>
      </c>
      <c r="V3002" t="s">
        <v>103</v>
      </c>
    </row>
    <row r="3003" spans="1:22" x14ac:dyDescent="0.2">
      <c r="A3003" s="1">
        <v>29849</v>
      </c>
      <c r="B3003">
        <v>1981</v>
      </c>
      <c r="C3003">
        <f>_xlfn.MAXIFS(Table1[ScheduleWeekWritten],Table1[ScheduleSeason],Table1[[#This Row],[ScheduleSeason]])</f>
        <v>16</v>
      </c>
      <c r="D3003">
        <v>3</v>
      </c>
      <c r="E3003" cm="1">
        <f t="array" ref="E3003">_xlfn.XLOOKUP(Table1[[#This Row],[ScheduleWeekWritten]],Table3[Game],100+Table3[Increase],Table1[[#This Row],[ScheduleWeekWritten]])</f>
        <v>3</v>
      </c>
      <c r="F3003" t="b">
        <v>0</v>
      </c>
      <c r="G3003" t="s">
        <v>42</v>
      </c>
      <c r="H3003">
        <v>31</v>
      </c>
      <c r="I3003">
        <v>42</v>
      </c>
      <c r="J3003" t="s">
        <v>27</v>
      </c>
      <c r="K3003" t="s">
        <v>29</v>
      </c>
      <c r="L3003" t="str">
        <f>_xlfn.XLOOKUP(Table1[[#This Row],[TeamFavoriteID]],Table2[team_id],Table2[team_name],_xlfn.XLOOKUP(Table1[[#This Row],[TeamFavoriteID]],Table2[team_id_pfr],Table2[team_name],"Even"))</f>
        <v>Los Angeles Chargers</v>
      </c>
      <c r="M3003">
        <v>-4</v>
      </c>
      <c r="N3003">
        <f>IF(Table1[[#This Row],[TeamFavorite]]=Table1[[#This Row],[TeamHome]],Table1[[#This Row],[ScoreAway]]-Table1[[#This Row],[ScoreHome]],Table1[[#This Row],[ScoreHome]]-Table1[[#This Row],[ScoreAway]])</f>
        <v>-11</v>
      </c>
      <c r="O3003">
        <f>IF(Table1[[#This Row],[SpreadActual]]&lt;Table1[[#This Row],[SpreadFavorite]],1,0)</f>
        <v>1</v>
      </c>
      <c r="P3003">
        <v>41</v>
      </c>
      <c r="Q3003" t="s">
        <v>117</v>
      </c>
      <c r="R3003" t="b">
        <v>0</v>
      </c>
      <c r="S3003">
        <v>68</v>
      </c>
      <c r="T3003">
        <v>14</v>
      </c>
      <c r="U3003">
        <v>54</v>
      </c>
    </row>
    <row r="3004" spans="1:22" x14ac:dyDescent="0.2">
      <c r="A3004" s="1">
        <v>29849</v>
      </c>
      <c r="B3004">
        <v>1981</v>
      </c>
      <c r="C3004">
        <f>_xlfn.MAXIFS(Table1[ScheduleWeekWritten],Table1[ScheduleSeason],Table1[[#This Row],[ScheduleSeason]])</f>
        <v>16</v>
      </c>
      <c r="D3004">
        <v>3</v>
      </c>
      <c r="E3004" cm="1">
        <f t="array" ref="E3004">_xlfn.XLOOKUP(Table1[[#This Row],[ScheduleWeekWritten]],Table3[Game],100+Table3[Increase],Table1[[#This Row],[ScheduleWeekWritten]])</f>
        <v>3</v>
      </c>
      <c r="F3004" t="b">
        <v>0</v>
      </c>
      <c r="G3004" t="s">
        <v>39</v>
      </c>
      <c r="H3004">
        <v>35</v>
      </c>
      <c r="I3004">
        <v>23</v>
      </c>
      <c r="J3004" t="s">
        <v>33</v>
      </c>
      <c r="K3004" t="s">
        <v>40</v>
      </c>
      <c r="L3004" t="str">
        <f>_xlfn.XLOOKUP(Table1[[#This Row],[TeamFavoriteID]],Table2[team_id],Table2[team_name],_xlfn.XLOOKUP(Table1[[#This Row],[TeamFavoriteID]],Table2[team_id_pfr],Table2[team_name],"Even"))</f>
        <v>Los Angeles Rams</v>
      </c>
      <c r="M3004">
        <v>-7</v>
      </c>
      <c r="N3004">
        <f>IF(Table1[[#This Row],[TeamFavorite]]=Table1[[#This Row],[TeamHome]],Table1[[#This Row],[ScoreAway]]-Table1[[#This Row],[ScoreHome]],Table1[[#This Row],[ScoreHome]]-Table1[[#This Row],[ScoreAway]])</f>
        <v>-12</v>
      </c>
      <c r="O3004">
        <f>IF(Table1[[#This Row],[SpreadActual]]&lt;Table1[[#This Row],[SpreadFavorite]],1,0)</f>
        <v>1</v>
      </c>
      <c r="P3004">
        <v>38</v>
      </c>
      <c r="Q3004" t="s">
        <v>135</v>
      </c>
      <c r="R3004" t="b">
        <v>0</v>
      </c>
      <c r="S3004">
        <v>69</v>
      </c>
      <c r="T3004">
        <v>7</v>
      </c>
      <c r="U3004">
        <v>80</v>
      </c>
    </row>
    <row r="3005" spans="1:22" x14ac:dyDescent="0.2">
      <c r="A3005" s="1">
        <v>29849</v>
      </c>
      <c r="B3005">
        <v>1981</v>
      </c>
      <c r="C3005">
        <f>_xlfn.MAXIFS(Table1[ScheduleWeekWritten],Table1[ScheduleSeason],Table1[[#This Row],[ScheduleSeason]])</f>
        <v>16</v>
      </c>
      <c r="D3005">
        <v>3</v>
      </c>
      <c r="E3005" cm="1">
        <f t="array" ref="E3005">_xlfn.XLOOKUP(Table1[[#This Row],[ScheduleWeekWritten]],Table3[Game],100+Table3[Increase],Table1[[#This Row],[ScheduleWeekWritten]])</f>
        <v>3</v>
      </c>
      <c r="F3005" t="b">
        <v>0</v>
      </c>
      <c r="G3005" t="s">
        <v>54</v>
      </c>
      <c r="H3005">
        <v>26</v>
      </c>
      <c r="I3005">
        <v>24</v>
      </c>
      <c r="J3005" t="s">
        <v>45</v>
      </c>
      <c r="K3005" t="s">
        <v>79</v>
      </c>
      <c r="L3005" t="str">
        <f>_xlfn.XLOOKUP(Table1[[#This Row],[TeamFavoriteID]],Table2[team_id],Table2[team_name],_xlfn.XLOOKUP(Table1[[#This Row],[TeamFavoriteID]],Table2[team_id_pfr],Table2[team_name],"Even"))</f>
        <v>Detroit Lions</v>
      </c>
      <c r="M3005">
        <v>-3.5</v>
      </c>
      <c r="N3005">
        <f>IF(Table1[[#This Row],[TeamFavorite]]=Table1[[#This Row],[TeamHome]],Table1[[#This Row],[ScoreAway]]-Table1[[#This Row],[ScoreHome]],Table1[[#This Row],[ScoreHome]]-Table1[[#This Row],[ScoreAway]])</f>
        <v>2</v>
      </c>
      <c r="O3005">
        <f>IF(Table1[[#This Row],[SpreadActual]]&lt;Table1[[#This Row],[SpreadFavorite]],1,0)</f>
        <v>0</v>
      </c>
      <c r="P3005">
        <v>42</v>
      </c>
      <c r="Q3005" t="s">
        <v>73</v>
      </c>
      <c r="R3005" t="b">
        <v>0</v>
      </c>
      <c r="S3005">
        <v>58</v>
      </c>
      <c r="T3005">
        <v>5</v>
      </c>
      <c r="U3005">
        <v>58</v>
      </c>
    </row>
    <row r="3006" spans="1:22" x14ac:dyDescent="0.2">
      <c r="A3006" s="1">
        <v>29849</v>
      </c>
      <c r="B3006">
        <v>1981</v>
      </c>
      <c r="C3006">
        <f>_xlfn.MAXIFS(Table1[ScheduleWeekWritten],Table1[ScheduleSeason],Table1[[#This Row],[ScheduleSeason]])</f>
        <v>16</v>
      </c>
      <c r="D3006">
        <v>3</v>
      </c>
      <c r="E3006" cm="1">
        <f t="array" ref="E3006">_xlfn.XLOOKUP(Table1[[#This Row],[ScheduleWeekWritten]],Table3[Game],100+Table3[Increase],Table1[[#This Row],[ScheduleWeekWritten]])</f>
        <v>3</v>
      </c>
      <c r="F3006" t="b">
        <v>0</v>
      </c>
      <c r="G3006" t="s">
        <v>50</v>
      </c>
      <c r="H3006">
        <v>20</v>
      </c>
      <c r="I3006">
        <v>7</v>
      </c>
      <c r="J3006" t="s">
        <v>95</v>
      </c>
      <c r="K3006" t="s">
        <v>90</v>
      </c>
      <c r="L3006" t="str">
        <f>_xlfn.XLOOKUP(Table1[[#This Row],[TeamFavoriteID]],Table2[team_id],Table2[team_name],_xlfn.XLOOKUP(Table1[[#This Row],[TeamFavoriteID]],Table2[team_id_pfr],Table2[team_name],"Even"))</f>
        <v>New York Giants</v>
      </c>
      <c r="M3006">
        <v>-3</v>
      </c>
      <c r="N3006">
        <f>IF(Table1[[#This Row],[TeamFavorite]]=Table1[[#This Row],[TeamHome]],Table1[[#This Row],[ScoreAway]]-Table1[[#This Row],[ScoreHome]],Table1[[#This Row],[ScoreHome]]-Table1[[#This Row],[ScoreAway]])</f>
        <v>-13</v>
      </c>
      <c r="O3006">
        <f>IF(Table1[[#This Row],[SpreadActual]]&lt;Table1[[#This Row],[SpreadFavorite]],1,0)</f>
        <v>1</v>
      </c>
      <c r="P3006">
        <v>36</v>
      </c>
      <c r="Q3006" t="s">
        <v>126</v>
      </c>
      <c r="R3006" t="b">
        <v>0</v>
      </c>
      <c r="S3006">
        <v>61</v>
      </c>
      <c r="T3006">
        <v>20</v>
      </c>
      <c r="U3006">
        <v>59</v>
      </c>
    </row>
    <row r="3007" spans="1:22" x14ac:dyDescent="0.2">
      <c r="A3007" s="1">
        <v>29849</v>
      </c>
      <c r="B3007">
        <v>1981</v>
      </c>
      <c r="C3007">
        <f>_xlfn.MAXIFS(Table1[ScheduleWeekWritten],Table1[ScheduleSeason],Table1[[#This Row],[ScheduleSeason]])</f>
        <v>16</v>
      </c>
      <c r="D3007">
        <v>3</v>
      </c>
      <c r="E3007" cm="1">
        <f t="array" ref="E3007">_xlfn.XLOOKUP(Table1[[#This Row],[ScheduleWeekWritten]],Table3[Game],100+Table3[Increase],Table1[[#This Row],[ScheduleWeekWritten]])</f>
        <v>3</v>
      </c>
      <c r="F3007" t="b">
        <v>0</v>
      </c>
      <c r="G3007" t="s">
        <v>20</v>
      </c>
      <c r="H3007">
        <v>20</v>
      </c>
      <c r="I3007">
        <v>10</v>
      </c>
      <c r="J3007" t="s">
        <v>128</v>
      </c>
      <c r="K3007" t="s">
        <v>21</v>
      </c>
      <c r="L3007" t="str">
        <f>_xlfn.XLOOKUP(Table1[[#This Row],[TeamFavoriteID]],Table2[team_id],Table2[team_name],_xlfn.XLOOKUP(Table1[[#This Row],[TeamFavoriteID]],Table2[team_id_pfr],Table2[team_name],"Even"))</f>
        <v>Las Vegas Raiders</v>
      </c>
      <c r="M3007">
        <v>-7</v>
      </c>
      <c r="N3007">
        <f>IF(Table1[[#This Row],[TeamFavorite]]=Table1[[#This Row],[TeamHome]],Table1[[#This Row],[ScoreAway]]-Table1[[#This Row],[ScoreHome]],Table1[[#This Row],[ScoreHome]]-Table1[[#This Row],[ScoreAway]])</f>
        <v>10</v>
      </c>
      <c r="O3007">
        <f>IF(Table1[[#This Row],[SpreadActual]]&lt;Table1[[#This Row],[SpreadFavorite]],1,0)</f>
        <v>0</v>
      </c>
      <c r="P3007">
        <v>40</v>
      </c>
      <c r="Q3007" t="s">
        <v>76</v>
      </c>
      <c r="R3007" t="b">
        <v>0</v>
      </c>
      <c r="S3007">
        <v>64</v>
      </c>
      <c r="T3007">
        <v>10</v>
      </c>
      <c r="U3007">
        <v>74</v>
      </c>
    </row>
    <row r="3008" spans="1:22" x14ac:dyDescent="0.2">
      <c r="A3008" s="1">
        <v>29849</v>
      </c>
      <c r="B3008">
        <v>1981</v>
      </c>
      <c r="C3008">
        <f>_xlfn.MAXIFS(Table1[ScheduleWeekWritten],Table1[ScheduleSeason],Table1[[#This Row],[ScheduleSeason]])</f>
        <v>16</v>
      </c>
      <c r="D3008">
        <v>3</v>
      </c>
      <c r="E3008" cm="1">
        <f t="array" ref="E3008">_xlfn.XLOOKUP(Table1[[#This Row],[ScheduleWeekWritten]],Table3[Game],100+Table3[Increase],Table1[[#This Row],[ScheduleWeekWritten]])</f>
        <v>3</v>
      </c>
      <c r="F3008" t="b">
        <v>0</v>
      </c>
      <c r="G3008" t="s">
        <v>49</v>
      </c>
      <c r="H3008">
        <v>38</v>
      </c>
      <c r="I3008">
        <v>10</v>
      </c>
      <c r="J3008" t="s">
        <v>31</v>
      </c>
      <c r="K3008" t="s">
        <v>51</v>
      </c>
      <c r="L3008" t="str">
        <f>_xlfn.XLOOKUP(Table1[[#This Row],[TeamFavoriteID]],Table2[team_id],Table2[team_name],_xlfn.XLOOKUP(Table1[[#This Row],[TeamFavoriteID]],Table2[team_id_pfr],Table2[team_name],"Even"))</f>
        <v>Pittsburgh Steelers</v>
      </c>
      <c r="M3008">
        <v>-5.5</v>
      </c>
      <c r="N3008">
        <f>IF(Table1[[#This Row],[TeamFavorite]]=Table1[[#This Row],[TeamHome]],Table1[[#This Row],[ScoreAway]]-Table1[[#This Row],[ScoreHome]],Table1[[#This Row],[ScoreHome]]-Table1[[#This Row],[ScoreAway]])</f>
        <v>-28</v>
      </c>
      <c r="O3008">
        <f>IF(Table1[[#This Row],[SpreadActual]]&lt;Table1[[#This Row],[SpreadFavorite]],1,0)</f>
        <v>1</v>
      </c>
      <c r="P3008">
        <v>43</v>
      </c>
      <c r="Q3008" t="s">
        <v>113</v>
      </c>
      <c r="R3008" t="b">
        <v>0</v>
      </c>
      <c r="S3008">
        <v>59</v>
      </c>
      <c r="T3008">
        <v>17</v>
      </c>
      <c r="U3008">
        <v>64</v>
      </c>
    </row>
    <row r="3009" spans="1:22" x14ac:dyDescent="0.2">
      <c r="A3009" s="1">
        <v>29849</v>
      </c>
      <c r="B3009">
        <v>1981</v>
      </c>
      <c r="C3009">
        <f>_xlfn.MAXIFS(Table1[ScheduleWeekWritten],Table1[ScheduleSeason],Table1[[#This Row],[ScheduleSeason]])</f>
        <v>16</v>
      </c>
      <c r="D3009">
        <v>3</v>
      </c>
      <c r="E3009" cm="1">
        <f t="array" ref="E3009">_xlfn.XLOOKUP(Table1[[#This Row],[ScheduleWeekWritten]],Table3[Game],100+Table3[Increase],Table1[[#This Row],[ScheduleWeekWritten]])</f>
        <v>3</v>
      </c>
      <c r="F3009" t="b">
        <v>0</v>
      </c>
      <c r="G3009" t="s">
        <v>57</v>
      </c>
      <c r="H3009">
        <v>40</v>
      </c>
      <c r="I3009">
        <v>30</v>
      </c>
      <c r="J3009" t="s">
        <v>61</v>
      </c>
      <c r="K3009" t="s">
        <v>59</v>
      </c>
      <c r="L3009" t="str">
        <f>_xlfn.XLOOKUP(Table1[[#This Row],[TeamFavoriteID]],Table2[team_id],Table2[team_name],_xlfn.XLOOKUP(Table1[[#This Row],[TeamFavoriteID]],Table2[team_id_pfr],Table2[team_name],"Even"))</f>
        <v>Arizona Cardinals</v>
      </c>
      <c r="M3009">
        <v>-3</v>
      </c>
      <c r="N3009">
        <f>IF(Table1[[#This Row],[TeamFavorite]]=Table1[[#This Row],[TeamHome]],Table1[[#This Row],[ScoreAway]]-Table1[[#This Row],[ScoreHome]],Table1[[#This Row],[ScoreHome]]-Table1[[#This Row],[ScoreAway]])</f>
        <v>10</v>
      </c>
      <c r="O3009">
        <f>IF(Table1[[#This Row],[SpreadActual]]&lt;Table1[[#This Row],[SpreadFavorite]],1,0)</f>
        <v>0</v>
      </c>
      <c r="P3009">
        <v>38</v>
      </c>
      <c r="Q3009" t="s">
        <v>60</v>
      </c>
      <c r="R3009" t="b">
        <v>0</v>
      </c>
      <c r="S3009">
        <v>68</v>
      </c>
      <c r="T3009">
        <v>9</v>
      </c>
      <c r="U3009">
        <v>58</v>
      </c>
    </row>
    <row r="3010" spans="1:22" x14ac:dyDescent="0.2">
      <c r="A3010" s="1">
        <v>29850</v>
      </c>
      <c r="B3010">
        <v>1981</v>
      </c>
      <c r="C3010">
        <f>_xlfn.MAXIFS(Table1[ScheduleWeekWritten],Table1[ScheduleSeason],Table1[[#This Row],[ScheduleSeason]])</f>
        <v>16</v>
      </c>
      <c r="D3010">
        <v>3</v>
      </c>
      <c r="E3010" cm="1">
        <f t="array" ref="E3010">_xlfn.XLOOKUP(Table1[[#This Row],[ScheduleWeekWritten]],Table3[Game],100+Table3[Increase],Table1[[#This Row],[ScheduleWeekWritten]])</f>
        <v>3</v>
      </c>
      <c r="F3010" t="b">
        <v>0</v>
      </c>
      <c r="G3010" t="s">
        <v>115</v>
      </c>
      <c r="H3010">
        <v>21</v>
      </c>
      <c r="I3010">
        <v>35</v>
      </c>
      <c r="J3010" t="s">
        <v>67</v>
      </c>
      <c r="K3010" t="s">
        <v>68</v>
      </c>
      <c r="L3010" t="str">
        <f>_xlfn.XLOOKUP(Table1[[#This Row],[TeamFavoriteID]],Table2[team_id],Table2[team_name],_xlfn.XLOOKUP(Table1[[#This Row],[TeamFavoriteID]],Table2[team_id_pfr],Table2[team_name],"Even"))</f>
        <v>Dallas Cowboys</v>
      </c>
      <c r="M3010">
        <v>-2</v>
      </c>
      <c r="N3010">
        <f>IF(Table1[[#This Row],[TeamFavorite]]=Table1[[#This Row],[TeamHome]],Table1[[#This Row],[ScoreAway]]-Table1[[#This Row],[ScoreHome]],Table1[[#This Row],[ScoreHome]]-Table1[[#This Row],[ScoreAway]])</f>
        <v>-14</v>
      </c>
      <c r="O3010">
        <f>IF(Table1[[#This Row],[SpreadActual]]&lt;Table1[[#This Row],[SpreadFavorite]],1,0)</f>
        <v>1</v>
      </c>
      <c r="P3010">
        <v>42</v>
      </c>
      <c r="Q3010" t="s">
        <v>116</v>
      </c>
      <c r="R3010" t="b">
        <v>0</v>
      </c>
      <c r="S3010">
        <v>62</v>
      </c>
      <c r="T3010">
        <v>13</v>
      </c>
      <c r="U3010">
        <v>50</v>
      </c>
    </row>
    <row r="3011" spans="1:22" x14ac:dyDescent="0.2">
      <c r="A3011" s="1">
        <v>29856</v>
      </c>
      <c r="B3011">
        <v>1981</v>
      </c>
      <c r="C3011">
        <f>_xlfn.MAXIFS(Table1[ScheduleWeekWritten],Table1[ScheduleSeason],Table1[[#This Row],[ScheduleSeason]])</f>
        <v>16</v>
      </c>
      <c r="D3011">
        <v>4</v>
      </c>
      <c r="E3011" cm="1">
        <f t="array" ref="E3011">_xlfn.XLOOKUP(Table1[[#This Row],[ScheduleWeekWritten]],Table3[Game],100+Table3[Increase],Table1[[#This Row],[ScheduleWeekWritten]])</f>
        <v>4</v>
      </c>
      <c r="F3011" t="b">
        <v>0</v>
      </c>
      <c r="G3011" t="s">
        <v>34</v>
      </c>
      <c r="H3011">
        <v>28</v>
      </c>
      <c r="I3011">
        <v>31</v>
      </c>
      <c r="J3011" t="s">
        <v>19</v>
      </c>
      <c r="K3011" t="s">
        <v>91</v>
      </c>
      <c r="L3011" t="str">
        <f>_xlfn.XLOOKUP(Table1[[#This Row],[TeamFavoriteID]],Table2[team_id],Table2[team_name],_xlfn.XLOOKUP(Table1[[#This Row],[TeamFavoriteID]],Table2[team_id_pfr],Table2[team_name],"Even"))</f>
        <v>Miami Dolphins</v>
      </c>
      <c r="M3011">
        <v>-3</v>
      </c>
      <c r="N3011">
        <f>IF(Table1[[#This Row],[TeamFavorite]]=Table1[[#This Row],[TeamHome]],Table1[[#This Row],[ScoreAway]]-Table1[[#This Row],[ScoreHome]],Table1[[#This Row],[ScoreHome]]-Table1[[#This Row],[ScoreAway]])</f>
        <v>-3</v>
      </c>
      <c r="O3011">
        <f>IF(Table1[[#This Row],[SpreadActual]]&lt;Table1[[#This Row],[SpreadFavorite]],1,0)</f>
        <v>0</v>
      </c>
      <c r="P3011">
        <v>38</v>
      </c>
      <c r="Q3011" t="s">
        <v>80</v>
      </c>
      <c r="R3011" t="b">
        <v>0</v>
      </c>
      <c r="S3011">
        <v>67</v>
      </c>
      <c r="T3011">
        <v>8</v>
      </c>
      <c r="U3011">
        <v>65</v>
      </c>
    </row>
    <row r="3012" spans="1:22" x14ac:dyDescent="0.2">
      <c r="A3012" s="1">
        <v>29856</v>
      </c>
      <c r="B3012">
        <v>1981</v>
      </c>
      <c r="C3012">
        <f>_xlfn.MAXIFS(Table1[ScheduleWeekWritten],Table1[ScheduleSeason],Table1[[#This Row],[ScheduleSeason]])</f>
        <v>16</v>
      </c>
      <c r="D3012">
        <v>4</v>
      </c>
      <c r="E3012" cm="1">
        <f t="array" ref="E3012">_xlfn.XLOOKUP(Table1[[#This Row],[ScheduleWeekWritten]],Table3[Game],100+Table3[Increase],Table1[[#This Row],[ScheduleWeekWritten]])</f>
        <v>4</v>
      </c>
      <c r="F3012" t="b">
        <v>0</v>
      </c>
      <c r="G3012" t="s">
        <v>101</v>
      </c>
      <c r="H3012">
        <v>27</v>
      </c>
      <c r="I3012">
        <v>24</v>
      </c>
      <c r="J3012" t="s">
        <v>28</v>
      </c>
      <c r="K3012" t="s">
        <v>43</v>
      </c>
      <c r="L3012" t="str">
        <f>_xlfn.XLOOKUP(Table1[[#This Row],[TeamFavoriteID]],Table2[team_id],Table2[team_name],_xlfn.XLOOKUP(Table1[[#This Row],[TeamFavoriteID]],Table2[team_id_pfr],Table2[team_name],"Even"))</f>
        <v>Buffalo Bills</v>
      </c>
      <c r="M3012">
        <v>-4</v>
      </c>
      <c r="N3012">
        <f>IF(Table1[[#This Row],[TeamFavorite]]=Table1[[#This Row],[TeamHome]],Table1[[#This Row],[ScoreAway]]-Table1[[#This Row],[ScoreHome]],Table1[[#This Row],[ScoreHome]]-Table1[[#This Row],[ScoreAway]])</f>
        <v>3</v>
      </c>
      <c r="O3012">
        <f>IF(Table1[[#This Row],[SpreadActual]]&lt;Table1[[#This Row],[SpreadFavorite]],1,0)</f>
        <v>0</v>
      </c>
      <c r="P3012">
        <v>39</v>
      </c>
      <c r="Q3012" t="s">
        <v>111</v>
      </c>
      <c r="R3012" t="b">
        <v>0</v>
      </c>
      <c r="S3012">
        <v>73</v>
      </c>
      <c r="T3012">
        <v>13</v>
      </c>
      <c r="U3012">
        <v>55</v>
      </c>
    </row>
    <row r="3013" spans="1:22" x14ac:dyDescent="0.2">
      <c r="A3013" s="1">
        <v>29856</v>
      </c>
      <c r="B3013">
        <v>1981</v>
      </c>
      <c r="C3013">
        <f>_xlfn.MAXIFS(Table1[ScheduleWeekWritten],Table1[ScheduleSeason],Table1[[#This Row],[ScheduleSeason]])</f>
        <v>16</v>
      </c>
      <c r="D3013">
        <v>4</v>
      </c>
      <c r="E3013" cm="1">
        <f t="array" ref="E3013">_xlfn.XLOOKUP(Table1[[#This Row],[ScheduleWeekWritten]],Table3[Game],100+Table3[Increase],Table1[[#This Row],[ScheduleWeekWritten]])</f>
        <v>4</v>
      </c>
      <c r="F3013" t="b">
        <v>0</v>
      </c>
      <c r="G3013" t="s">
        <v>62</v>
      </c>
      <c r="H3013">
        <v>28</v>
      </c>
      <c r="I3013">
        <v>17</v>
      </c>
      <c r="J3013" t="s">
        <v>38</v>
      </c>
      <c r="K3013" t="s">
        <v>109</v>
      </c>
      <c r="L3013" t="str">
        <f>_xlfn.XLOOKUP(Table1[[#This Row],[TeamFavoriteID]],Table2[team_id],Table2[team_name],_xlfn.XLOOKUP(Table1[[#This Row],[TeamFavoriteID]],Table2[team_id_pfr],Table2[team_name],"Even"))</f>
        <v>Atlanta Falcons</v>
      </c>
      <c r="M3013">
        <v>-2</v>
      </c>
      <c r="N3013">
        <f>IF(Table1[[#This Row],[TeamFavorite]]=Table1[[#This Row],[TeamHome]],Table1[[#This Row],[ScoreAway]]-Table1[[#This Row],[ScoreHome]],Table1[[#This Row],[ScoreHome]]-Table1[[#This Row],[ScoreAway]])</f>
        <v>11</v>
      </c>
      <c r="O3013">
        <f>IF(Table1[[#This Row],[SpreadActual]]&lt;Table1[[#This Row],[SpreadFavorite]],1,0)</f>
        <v>0</v>
      </c>
      <c r="P3013">
        <v>44</v>
      </c>
      <c r="Q3013" t="s">
        <v>66</v>
      </c>
      <c r="R3013" t="b">
        <v>0</v>
      </c>
      <c r="S3013">
        <v>70</v>
      </c>
      <c r="T3013">
        <v>17</v>
      </c>
      <c r="U3013">
        <v>56</v>
      </c>
    </row>
    <row r="3014" spans="1:22" x14ac:dyDescent="0.2">
      <c r="A3014" s="1">
        <v>29856</v>
      </c>
      <c r="B3014">
        <v>1981</v>
      </c>
      <c r="C3014">
        <f>_xlfn.MAXIFS(Table1[ScheduleWeekWritten],Table1[ScheduleSeason],Table1[[#This Row],[ScheduleSeason]])</f>
        <v>16</v>
      </c>
      <c r="D3014">
        <v>4</v>
      </c>
      <c r="E3014" cm="1">
        <f t="array" ref="E3014">_xlfn.XLOOKUP(Table1[[#This Row],[ScheduleWeekWritten]],Table3[Game],100+Table3[Increase],Table1[[#This Row],[ScheduleWeekWritten]])</f>
        <v>4</v>
      </c>
      <c r="F3014" t="b">
        <v>0</v>
      </c>
      <c r="G3014" t="s">
        <v>67</v>
      </c>
      <c r="H3014">
        <v>18</v>
      </c>
      <c r="I3014">
        <v>10</v>
      </c>
      <c r="J3014" t="s">
        <v>50</v>
      </c>
      <c r="K3014" t="s">
        <v>68</v>
      </c>
      <c r="L3014" t="str">
        <f>_xlfn.XLOOKUP(Table1[[#This Row],[TeamFavoriteID]],Table2[team_id],Table2[team_name],_xlfn.XLOOKUP(Table1[[#This Row],[TeamFavoriteID]],Table2[team_id_pfr],Table2[team_name],"Even"))</f>
        <v>Dallas Cowboys</v>
      </c>
      <c r="M3014">
        <v>-11</v>
      </c>
      <c r="N3014">
        <f>IF(Table1[[#This Row],[TeamFavorite]]=Table1[[#This Row],[TeamHome]],Table1[[#This Row],[ScoreAway]]-Table1[[#This Row],[ScoreHome]],Table1[[#This Row],[ScoreHome]]-Table1[[#This Row],[ScoreAway]])</f>
        <v>-8</v>
      </c>
      <c r="O3014">
        <f>IF(Table1[[#This Row],[SpreadActual]]&lt;Table1[[#This Row],[SpreadFavorite]],1,0)</f>
        <v>0</v>
      </c>
      <c r="P3014">
        <v>40</v>
      </c>
      <c r="Q3014" t="s">
        <v>119</v>
      </c>
      <c r="R3014" t="b">
        <v>0</v>
      </c>
      <c r="S3014">
        <v>82</v>
      </c>
      <c r="T3014">
        <v>10</v>
      </c>
      <c r="U3014">
        <v>59</v>
      </c>
    </row>
    <row r="3015" spans="1:22" x14ac:dyDescent="0.2">
      <c r="A3015" s="1">
        <v>29856</v>
      </c>
      <c r="B3015">
        <v>1981</v>
      </c>
      <c r="C3015">
        <f>_xlfn.MAXIFS(Table1[ScheduleWeekWritten],Table1[ScheduleSeason],Table1[[#This Row],[ScheduleSeason]])</f>
        <v>16</v>
      </c>
      <c r="D3015">
        <v>4</v>
      </c>
      <c r="E3015" cm="1">
        <f t="array" ref="E3015">_xlfn.XLOOKUP(Table1[[#This Row],[ScheduleWeekWritten]],Table3[Game],100+Table3[Increase],Table1[[#This Row],[ScheduleWeekWritten]])</f>
        <v>4</v>
      </c>
      <c r="F3015" t="b">
        <v>0</v>
      </c>
      <c r="G3015" t="s">
        <v>24</v>
      </c>
      <c r="H3015">
        <v>42</v>
      </c>
      <c r="I3015">
        <v>24</v>
      </c>
      <c r="J3015" t="s">
        <v>27</v>
      </c>
      <c r="K3015" t="s">
        <v>29</v>
      </c>
      <c r="L3015" t="str">
        <f>_xlfn.XLOOKUP(Table1[[#This Row],[TeamFavoriteID]],Table2[team_id],Table2[team_name],_xlfn.XLOOKUP(Table1[[#This Row],[TeamFavoriteID]],Table2[team_id_pfr],Table2[team_name],"Even"))</f>
        <v>Los Angeles Chargers</v>
      </c>
      <c r="M3015">
        <v>-3</v>
      </c>
      <c r="N3015">
        <f>IF(Table1[[#This Row],[TeamFavorite]]=Table1[[#This Row],[TeamHome]],Table1[[#This Row],[ScoreAway]]-Table1[[#This Row],[ScoreHome]],Table1[[#This Row],[ScoreHome]]-Table1[[#This Row],[ScoreAway]])</f>
        <v>18</v>
      </c>
      <c r="O3015">
        <f>IF(Table1[[#This Row],[SpreadActual]]&lt;Table1[[#This Row],[SpreadFavorite]],1,0)</f>
        <v>0</v>
      </c>
      <c r="P3015">
        <v>42</v>
      </c>
      <c r="Q3015" t="s">
        <v>71</v>
      </c>
      <c r="R3015" t="b">
        <v>0</v>
      </c>
      <c r="S3015">
        <v>63</v>
      </c>
      <c r="T3015">
        <v>6</v>
      </c>
      <c r="U3015">
        <v>28</v>
      </c>
    </row>
    <row r="3016" spans="1:22" x14ac:dyDescent="0.2">
      <c r="A3016" s="1">
        <v>29856</v>
      </c>
      <c r="B3016">
        <v>1981</v>
      </c>
      <c r="C3016">
        <f>_xlfn.MAXIFS(Table1[ScheduleWeekWritten],Table1[ScheduleSeason],Table1[[#This Row],[ScheduleSeason]])</f>
        <v>16</v>
      </c>
      <c r="D3016">
        <v>4</v>
      </c>
      <c r="E3016" cm="1">
        <f t="array" ref="E3016">_xlfn.XLOOKUP(Table1[[#This Row],[ScheduleWeekWritten]],Table3[Game],100+Table3[Increase],Table1[[#This Row],[ScheduleWeekWritten]])</f>
        <v>4</v>
      </c>
      <c r="F3016" t="b">
        <v>0</v>
      </c>
      <c r="G3016" t="s">
        <v>45</v>
      </c>
      <c r="H3016">
        <v>16</v>
      </c>
      <c r="I3016">
        <v>0</v>
      </c>
      <c r="J3016" t="s">
        <v>20</v>
      </c>
      <c r="K3016" t="s">
        <v>21</v>
      </c>
      <c r="L3016" t="str">
        <f>_xlfn.XLOOKUP(Table1[[#This Row],[TeamFavoriteID]],Table2[team_id],Table2[team_name],_xlfn.XLOOKUP(Table1[[#This Row],[TeamFavoriteID]],Table2[team_id_pfr],Table2[team_name],"Even"))</f>
        <v>Las Vegas Raiders</v>
      </c>
      <c r="M3016">
        <v>-2</v>
      </c>
      <c r="N3016">
        <f>IF(Table1[[#This Row],[TeamFavorite]]=Table1[[#This Row],[TeamHome]],Table1[[#This Row],[ScoreAway]]-Table1[[#This Row],[ScoreHome]],Table1[[#This Row],[ScoreHome]]-Table1[[#This Row],[ScoreAway]])</f>
        <v>16</v>
      </c>
      <c r="O3016">
        <f>IF(Table1[[#This Row],[SpreadActual]]&lt;Table1[[#This Row],[SpreadFavorite]],1,0)</f>
        <v>0</v>
      </c>
      <c r="P3016">
        <v>40</v>
      </c>
      <c r="Q3016" t="s">
        <v>125</v>
      </c>
      <c r="R3016" t="b">
        <v>0</v>
      </c>
      <c r="S3016">
        <v>72</v>
      </c>
      <c r="T3016">
        <v>0</v>
      </c>
      <c r="V3016" t="s">
        <v>103</v>
      </c>
    </row>
    <row r="3017" spans="1:22" x14ac:dyDescent="0.2">
      <c r="A3017" s="1">
        <v>29856</v>
      </c>
      <c r="B3017">
        <v>1981</v>
      </c>
      <c r="C3017">
        <f>_xlfn.MAXIFS(Table1[ScheduleWeekWritten],Table1[ScheduleSeason],Table1[[#This Row],[ScheduleSeason]])</f>
        <v>16</v>
      </c>
      <c r="D3017">
        <v>4</v>
      </c>
      <c r="E3017" cm="1">
        <f t="array" ref="E3017">_xlfn.XLOOKUP(Table1[[#This Row],[ScheduleWeekWritten]],Table3[Game],100+Table3[Increase],Table1[[#This Row],[ScheduleWeekWritten]])</f>
        <v>4</v>
      </c>
      <c r="F3017" t="b">
        <v>0</v>
      </c>
      <c r="G3017" t="s">
        <v>33</v>
      </c>
      <c r="H3017">
        <v>13</v>
      </c>
      <c r="I3017">
        <v>30</v>
      </c>
      <c r="J3017" t="s">
        <v>54</v>
      </c>
      <c r="K3017" t="s">
        <v>35</v>
      </c>
      <c r="L3017" t="str">
        <f>_xlfn.XLOOKUP(Table1[[#This Row],[TeamFavoriteID]],Table2[team_id],Table2[team_name],_xlfn.XLOOKUP(Table1[[#This Row],[TeamFavoriteID]],Table2[team_id_pfr],Table2[team_name],"Even"))</f>
        <v>Green Bay Packers</v>
      </c>
      <c r="M3017">
        <v>-3</v>
      </c>
      <c r="N3017">
        <f>IF(Table1[[#This Row],[TeamFavorite]]=Table1[[#This Row],[TeamHome]],Table1[[#This Row],[ScoreAway]]-Table1[[#This Row],[ScoreHome]],Table1[[#This Row],[ScoreHome]]-Table1[[#This Row],[ScoreAway]])</f>
        <v>17</v>
      </c>
      <c r="O3017">
        <f>IF(Table1[[#This Row],[SpreadActual]]&lt;Table1[[#This Row],[SpreadFavorite]],1,0)</f>
        <v>0</v>
      </c>
      <c r="P3017">
        <v>41</v>
      </c>
      <c r="Q3017" t="s">
        <v>36</v>
      </c>
      <c r="R3017" t="b">
        <v>0</v>
      </c>
      <c r="S3017">
        <v>58</v>
      </c>
      <c r="T3017">
        <v>24</v>
      </c>
      <c r="U3017">
        <v>67</v>
      </c>
    </row>
    <row r="3018" spans="1:22" x14ac:dyDescent="0.2">
      <c r="A3018" s="1">
        <v>29856</v>
      </c>
      <c r="B3018">
        <v>1981</v>
      </c>
      <c r="C3018">
        <f>_xlfn.MAXIFS(Table1[ScheduleWeekWritten],Table1[ScheduleSeason],Table1[[#This Row],[ScheduleSeason]])</f>
        <v>16</v>
      </c>
      <c r="D3018">
        <v>4</v>
      </c>
      <c r="E3018" cm="1">
        <f t="array" ref="E3018">_xlfn.XLOOKUP(Table1[[#This Row],[ScheduleWeekWritten]],Table3[Game],100+Table3[Increase],Table1[[#This Row],[ScheduleWeekWritten]])</f>
        <v>4</v>
      </c>
      <c r="F3018" t="b">
        <v>0</v>
      </c>
      <c r="G3018" t="s">
        <v>31</v>
      </c>
      <c r="H3018">
        <v>33</v>
      </c>
      <c r="I3018">
        <v>17</v>
      </c>
      <c r="J3018" t="s">
        <v>23</v>
      </c>
      <c r="K3018" t="s">
        <v>25</v>
      </c>
      <c r="L3018" t="str">
        <f>_xlfn.XLOOKUP(Table1[[#This Row],[TeamFavoriteID]],Table2[team_id],Table2[team_name],_xlfn.XLOOKUP(Table1[[#This Row],[TeamFavoriteID]],Table2[team_id_pfr],Table2[team_name],"Even"))</f>
        <v>Houston Oilers</v>
      </c>
      <c r="M3018">
        <v>-3</v>
      </c>
      <c r="N3018">
        <f>IF(Table1[[#This Row],[TeamFavorite]]=Table1[[#This Row],[TeamHome]],Table1[[#This Row],[ScoreAway]]-Table1[[#This Row],[ScoreHome]],Table1[[#This Row],[ScoreHome]]-Table1[[#This Row],[ScoreAway]])</f>
        <v>16</v>
      </c>
      <c r="O3018">
        <f>IF(Table1[[#This Row],[SpreadActual]]&lt;Table1[[#This Row],[SpreadFavorite]],1,0)</f>
        <v>0</v>
      </c>
      <c r="P3018">
        <v>38</v>
      </c>
      <c r="Q3018" t="s">
        <v>126</v>
      </c>
      <c r="R3018" t="b">
        <v>0</v>
      </c>
      <c r="S3018">
        <v>69</v>
      </c>
      <c r="T3018">
        <v>15</v>
      </c>
      <c r="U3018">
        <v>68</v>
      </c>
    </row>
    <row r="3019" spans="1:22" x14ac:dyDescent="0.2">
      <c r="A3019" s="1">
        <v>29856</v>
      </c>
      <c r="B3019">
        <v>1981</v>
      </c>
      <c r="C3019">
        <f>_xlfn.MAXIFS(Table1[ScheduleWeekWritten],Table1[ScheduleSeason],Table1[[#This Row],[ScheduleSeason]])</f>
        <v>16</v>
      </c>
      <c r="D3019">
        <v>4</v>
      </c>
      <c r="E3019" cm="1">
        <f t="array" ref="E3019">_xlfn.XLOOKUP(Table1[[#This Row],[ScheduleWeekWritten]],Table3[Game],100+Table3[Increase],Table1[[#This Row],[ScheduleWeekWritten]])</f>
        <v>4</v>
      </c>
      <c r="F3019" t="b">
        <v>0</v>
      </c>
      <c r="G3019" t="s">
        <v>58</v>
      </c>
      <c r="H3019">
        <v>36</v>
      </c>
      <c r="I3019">
        <v>13</v>
      </c>
      <c r="J3019" t="s">
        <v>61</v>
      </c>
      <c r="K3019" t="s">
        <v>77</v>
      </c>
      <c r="L3019" t="str">
        <f>_xlfn.XLOOKUP(Table1[[#This Row],[TeamFavoriteID]],Table2[team_id],Table2[team_name],_xlfn.XLOOKUP(Table1[[#This Row],[TeamFavoriteID]],Table2[team_id_pfr],Table2[team_name],"Even"))</f>
        <v>Philadelphia Eagles</v>
      </c>
      <c r="M3019">
        <v>-9</v>
      </c>
      <c r="N3019">
        <f>IF(Table1[[#This Row],[TeamFavorite]]=Table1[[#This Row],[TeamHome]],Table1[[#This Row],[ScoreAway]]-Table1[[#This Row],[ScoreHome]],Table1[[#This Row],[ScoreHome]]-Table1[[#This Row],[ScoreAway]])</f>
        <v>-23</v>
      </c>
      <c r="O3019">
        <f>IF(Table1[[#This Row],[SpreadActual]]&lt;Table1[[#This Row],[SpreadFavorite]],1,0)</f>
        <v>1</v>
      </c>
      <c r="P3019">
        <v>37</v>
      </c>
      <c r="Q3019" t="s">
        <v>112</v>
      </c>
      <c r="R3019" t="b">
        <v>0</v>
      </c>
      <c r="S3019">
        <v>68</v>
      </c>
      <c r="T3019">
        <v>9</v>
      </c>
      <c r="U3019">
        <v>66</v>
      </c>
    </row>
    <row r="3020" spans="1:22" x14ac:dyDescent="0.2">
      <c r="A3020" s="1">
        <v>29856</v>
      </c>
      <c r="B3020">
        <v>1981</v>
      </c>
      <c r="C3020">
        <f>_xlfn.MAXIFS(Table1[ScheduleWeekWritten],Table1[ScheduleSeason],Table1[[#This Row],[ScheduleSeason]])</f>
        <v>16</v>
      </c>
      <c r="D3020">
        <v>4</v>
      </c>
      <c r="E3020" cm="1">
        <f t="array" ref="E3020">_xlfn.XLOOKUP(Table1[[#This Row],[ScheduleWeekWritten]],Table3[Game],100+Table3[Increase],Table1[[#This Row],[ScheduleWeekWritten]])</f>
        <v>4</v>
      </c>
      <c r="F3020" t="b">
        <v>0</v>
      </c>
      <c r="G3020" t="s">
        <v>49</v>
      </c>
      <c r="H3020">
        <v>27</v>
      </c>
      <c r="I3020">
        <v>21</v>
      </c>
      <c r="J3020" t="s">
        <v>115</v>
      </c>
      <c r="K3020" t="s">
        <v>51</v>
      </c>
      <c r="L3020" t="str">
        <f>_xlfn.XLOOKUP(Table1[[#This Row],[TeamFavoriteID]],Table2[team_id],Table2[team_name],_xlfn.XLOOKUP(Table1[[#This Row],[TeamFavoriteID]],Table2[team_id_pfr],Table2[team_name],"Even"))</f>
        <v>Pittsburgh Steelers</v>
      </c>
      <c r="M3020">
        <v>-4</v>
      </c>
      <c r="N3020">
        <f>IF(Table1[[#This Row],[TeamFavorite]]=Table1[[#This Row],[TeamHome]],Table1[[#This Row],[ScoreAway]]-Table1[[#This Row],[ScoreHome]],Table1[[#This Row],[ScoreHome]]-Table1[[#This Row],[ScoreAway]])</f>
        <v>-6</v>
      </c>
      <c r="O3020">
        <f>IF(Table1[[#This Row],[SpreadActual]]&lt;Table1[[#This Row],[SpreadFavorite]],1,0)</f>
        <v>1</v>
      </c>
      <c r="P3020">
        <v>46</v>
      </c>
      <c r="Q3020" t="s">
        <v>113</v>
      </c>
      <c r="R3020" t="b">
        <v>0</v>
      </c>
      <c r="S3020">
        <v>68</v>
      </c>
      <c r="T3020">
        <v>17</v>
      </c>
      <c r="U3020">
        <v>67</v>
      </c>
    </row>
    <row r="3021" spans="1:22" x14ac:dyDescent="0.2">
      <c r="A3021" s="1">
        <v>29856</v>
      </c>
      <c r="B3021">
        <v>1981</v>
      </c>
      <c r="C3021">
        <f>_xlfn.MAXIFS(Table1[ScheduleWeekWritten],Table1[ScheduleSeason],Table1[[#This Row],[ScheduleSeason]])</f>
        <v>16</v>
      </c>
      <c r="D3021">
        <v>4</v>
      </c>
      <c r="E3021" cm="1">
        <f t="array" ref="E3021">_xlfn.XLOOKUP(Table1[[#This Row],[ScheduleWeekWritten]],Table3[Game],100+Table3[Increase],Table1[[#This Row],[ScheduleWeekWritten]])</f>
        <v>4</v>
      </c>
      <c r="F3021" t="b">
        <v>0</v>
      </c>
      <c r="G3021" t="s">
        <v>53</v>
      </c>
      <c r="H3021">
        <v>21</v>
      </c>
      <c r="I3021">
        <v>14</v>
      </c>
      <c r="J3021" t="s">
        <v>95</v>
      </c>
      <c r="K3021" t="s">
        <v>87</v>
      </c>
      <c r="L3021" t="str">
        <f>_xlfn.XLOOKUP(Table1[[#This Row],[TeamFavoriteID]],Table2[team_id],Table2[team_name],_xlfn.XLOOKUP(Table1[[#This Row],[TeamFavoriteID]],Table2[team_id_pfr],Table2[team_name],"Even"))</f>
        <v>San Francisco 49ers</v>
      </c>
      <c r="M3021">
        <v>-6</v>
      </c>
      <c r="N3021">
        <f>IF(Table1[[#This Row],[TeamFavorite]]=Table1[[#This Row],[TeamHome]],Table1[[#This Row],[ScoreAway]]-Table1[[#This Row],[ScoreHome]],Table1[[#This Row],[ScoreHome]]-Table1[[#This Row],[ScoreAway]])</f>
        <v>-7</v>
      </c>
      <c r="O3021">
        <f>IF(Table1[[#This Row],[SpreadActual]]&lt;Table1[[#This Row],[SpreadFavorite]],1,0)</f>
        <v>1</v>
      </c>
      <c r="P3021">
        <v>43</v>
      </c>
      <c r="Q3021" t="s">
        <v>118</v>
      </c>
      <c r="R3021" t="b">
        <v>0</v>
      </c>
      <c r="S3021">
        <v>64</v>
      </c>
      <c r="T3021">
        <v>12</v>
      </c>
      <c r="U3021">
        <v>79</v>
      </c>
    </row>
    <row r="3022" spans="1:22" x14ac:dyDescent="0.2">
      <c r="A3022" s="1">
        <v>29856</v>
      </c>
      <c r="B3022">
        <v>1981</v>
      </c>
      <c r="C3022">
        <f>_xlfn.MAXIFS(Table1[ScheduleWeekWritten],Table1[ScheduleSeason],Table1[[#This Row],[ScheduleSeason]])</f>
        <v>16</v>
      </c>
      <c r="D3022">
        <v>4</v>
      </c>
      <c r="E3022" cm="1">
        <f t="array" ref="E3022">_xlfn.XLOOKUP(Table1[[#This Row],[ScheduleWeekWritten]],Table3[Game],100+Table3[Increase],Table1[[#This Row],[ScheduleWeekWritten]])</f>
        <v>4</v>
      </c>
      <c r="F3022" t="b">
        <v>0</v>
      </c>
      <c r="G3022" t="s">
        <v>128</v>
      </c>
      <c r="H3022">
        <v>14</v>
      </c>
      <c r="I3022">
        <v>20</v>
      </c>
      <c r="J3022" t="s">
        <v>42</v>
      </c>
      <c r="K3022" t="s">
        <v>132</v>
      </c>
      <c r="L3022" t="str">
        <f>_xlfn.XLOOKUP(Table1[[#This Row],[TeamFavoriteID]],Table2[team_id],Table2[team_name],_xlfn.XLOOKUP(Table1[[#This Row],[TeamFavoriteID]],Table2[team_id_pfr],Table2[team_name],"Even"))</f>
        <v>Seattle Seahawks</v>
      </c>
      <c r="M3022">
        <v>-2</v>
      </c>
      <c r="N3022">
        <f>IF(Table1[[#This Row],[TeamFavorite]]=Table1[[#This Row],[TeamHome]],Table1[[#This Row],[ScoreAway]]-Table1[[#This Row],[ScoreHome]],Table1[[#This Row],[ScoreHome]]-Table1[[#This Row],[ScoreAway]])</f>
        <v>6</v>
      </c>
      <c r="O3022">
        <f>IF(Table1[[#This Row],[SpreadActual]]&lt;Table1[[#This Row],[SpreadFavorite]],1,0)</f>
        <v>0</v>
      </c>
      <c r="P3022">
        <v>42</v>
      </c>
      <c r="Q3022" t="s">
        <v>129</v>
      </c>
      <c r="R3022" t="b">
        <v>0</v>
      </c>
      <c r="S3022">
        <v>72</v>
      </c>
      <c r="T3022">
        <v>0</v>
      </c>
      <c r="V3022" t="s">
        <v>103</v>
      </c>
    </row>
    <row r="3023" spans="1:22" x14ac:dyDescent="0.2">
      <c r="A3023" s="1">
        <v>29856</v>
      </c>
      <c r="B3023">
        <v>1981</v>
      </c>
      <c r="C3023">
        <f>_xlfn.MAXIFS(Table1[ScheduleWeekWritten],Table1[ScheduleSeason],Table1[[#This Row],[ScheduleSeason]])</f>
        <v>16</v>
      </c>
      <c r="D3023">
        <v>4</v>
      </c>
      <c r="E3023" cm="1">
        <f t="array" ref="E3023">_xlfn.XLOOKUP(Table1[[#This Row],[ScheduleWeekWritten]],Table3[Game],100+Table3[Increase],Table1[[#This Row],[ScheduleWeekWritten]])</f>
        <v>4</v>
      </c>
      <c r="F3023" t="b">
        <v>0</v>
      </c>
      <c r="G3023" t="s">
        <v>127</v>
      </c>
      <c r="H3023">
        <v>20</v>
      </c>
      <c r="I3023">
        <v>10</v>
      </c>
      <c r="J3023" t="s">
        <v>57</v>
      </c>
      <c r="K3023" t="s">
        <v>133</v>
      </c>
      <c r="L3023" t="str">
        <f>_xlfn.XLOOKUP(Table1[[#This Row],[TeamFavoriteID]],Table2[team_id],Table2[team_name],_xlfn.XLOOKUP(Table1[[#This Row],[TeamFavoriteID]],Table2[team_id_pfr],Table2[team_name],"Even"))</f>
        <v>Tampa Bay Buccaneers</v>
      </c>
      <c r="M3023">
        <v>-1</v>
      </c>
      <c r="N3023">
        <f>IF(Table1[[#This Row],[TeamFavorite]]=Table1[[#This Row],[TeamHome]],Table1[[#This Row],[ScoreAway]]-Table1[[#This Row],[ScoreHome]],Table1[[#This Row],[ScoreHome]]-Table1[[#This Row],[ScoreAway]])</f>
        <v>-10</v>
      </c>
      <c r="O3023">
        <f>IF(Table1[[#This Row],[SpreadActual]]&lt;Table1[[#This Row],[SpreadFavorite]],1,0)</f>
        <v>1</v>
      </c>
      <c r="P3023">
        <v>38</v>
      </c>
      <c r="Q3023" t="s">
        <v>130</v>
      </c>
      <c r="R3023" t="b">
        <v>0</v>
      </c>
      <c r="S3023">
        <v>77</v>
      </c>
      <c r="T3023">
        <v>8</v>
      </c>
      <c r="U3023">
        <v>68</v>
      </c>
    </row>
    <row r="3024" spans="1:22" x14ac:dyDescent="0.2">
      <c r="A3024" s="1">
        <v>29857</v>
      </c>
      <c r="B3024">
        <v>1981</v>
      </c>
      <c r="C3024">
        <f>_xlfn.MAXIFS(Table1[ScheduleWeekWritten],Table1[ScheduleSeason],Table1[[#This Row],[ScheduleSeason]])</f>
        <v>16</v>
      </c>
      <c r="D3024">
        <v>4</v>
      </c>
      <c r="E3024" cm="1">
        <f t="array" ref="E3024">_xlfn.XLOOKUP(Table1[[#This Row],[ScheduleWeekWritten]],Table3[Game],100+Table3[Increase],Table1[[#This Row],[ScheduleWeekWritten]])</f>
        <v>4</v>
      </c>
      <c r="F3024" t="b">
        <v>0</v>
      </c>
      <c r="G3024" t="s">
        <v>46</v>
      </c>
      <c r="H3024">
        <v>7</v>
      </c>
      <c r="I3024">
        <v>24</v>
      </c>
      <c r="J3024" t="s">
        <v>39</v>
      </c>
      <c r="K3024" t="s">
        <v>40</v>
      </c>
      <c r="L3024" t="str">
        <f>_xlfn.XLOOKUP(Table1[[#This Row],[TeamFavoriteID]],Table2[team_id],Table2[team_name],_xlfn.XLOOKUP(Table1[[#This Row],[TeamFavoriteID]],Table2[team_id_pfr],Table2[team_name],"Even"))</f>
        <v>Los Angeles Rams</v>
      </c>
      <c r="M3024">
        <v>-1</v>
      </c>
      <c r="N3024">
        <f>IF(Table1[[#This Row],[TeamFavorite]]=Table1[[#This Row],[TeamHome]],Table1[[#This Row],[ScoreAway]]-Table1[[#This Row],[ScoreHome]],Table1[[#This Row],[ScoreHome]]-Table1[[#This Row],[ScoreAway]])</f>
        <v>-17</v>
      </c>
      <c r="O3024">
        <f>IF(Table1[[#This Row],[SpreadActual]]&lt;Table1[[#This Row],[SpreadFavorite]],1,0)</f>
        <v>1</v>
      </c>
      <c r="P3024">
        <v>38</v>
      </c>
      <c r="Q3024" t="s">
        <v>114</v>
      </c>
      <c r="R3024" t="b">
        <v>0</v>
      </c>
      <c r="S3024">
        <v>53</v>
      </c>
      <c r="T3024">
        <v>10</v>
      </c>
      <c r="U3024">
        <v>59</v>
      </c>
    </row>
    <row r="3025" spans="1:22" x14ac:dyDescent="0.2">
      <c r="A3025" s="1">
        <v>29863</v>
      </c>
      <c r="B3025">
        <v>1981</v>
      </c>
      <c r="C3025">
        <f>_xlfn.MAXIFS(Table1[ScheduleWeekWritten],Table1[ScheduleSeason],Table1[[#This Row],[ScheduleSeason]])</f>
        <v>16</v>
      </c>
      <c r="D3025">
        <v>5</v>
      </c>
      <c r="E3025" cm="1">
        <f t="array" ref="E3025">_xlfn.XLOOKUP(Table1[[#This Row],[ScheduleWeekWritten]],Table3[Game],100+Table3[Increase],Table1[[#This Row],[ScheduleWeekWritten]])</f>
        <v>5</v>
      </c>
      <c r="F3025" t="b">
        <v>0</v>
      </c>
      <c r="G3025" t="s">
        <v>28</v>
      </c>
      <c r="H3025">
        <v>23</v>
      </c>
      <c r="I3025">
        <v>17</v>
      </c>
      <c r="J3025" t="s">
        <v>34</v>
      </c>
      <c r="K3025" t="s">
        <v>43</v>
      </c>
      <c r="L3025" t="str">
        <f>_xlfn.XLOOKUP(Table1[[#This Row],[TeamFavoriteID]],Table2[team_id],Table2[team_name],_xlfn.XLOOKUP(Table1[[#This Row],[TeamFavoriteID]],Table2[team_id_pfr],Table2[team_name],"Even"))</f>
        <v>Buffalo Bills</v>
      </c>
      <c r="M3025">
        <v>-7</v>
      </c>
      <c r="N3025">
        <f>IF(Table1[[#This Row],[TeamFavorite]]=Table1[[#This Row],[TeamHome]],Table1[[#This Row],[ScoreAway]]-Table1[[#This Row],[ScoreHome]],Table1[[#This Row],[ScoreHome]]-Table1[[#This Row],[ScoreAway]])</f>
        <v>-6</v>
      </c>
      <c r="O3025">
        <f>IF(Table1[[#This Row],[SpreadActual]]&lt;Table1[[#This Row],[SpreadFavorite]],1,0)</f>
        <v>0</v>
      </c>
      <c r="P3025">
        <v>43</v>
      </c>
      <c r="Q3025" t="s">
        <v>123</v>
      </c>
      <c r="R3025" t="b">
        <v>0</v>
      </c>
      <c r="S3025">
        <v>47</v>
      </c>
      <c r="T3025">
        <v>11</v>
      </c>
      <c r="U3025">
        <v>70</v>
      </c>
    </row>
    <row r="3026" spans="1:22" x14ac:dyDescent="0.2">
      <c r="A3026" s="1">
        <v>29863</v>
      </c>
      <c r="B3026">
        <v>1981</v>
      </c>
      <c r="C3026">
        <f>_xlfn.MAXIFS(Table1[ScheduleWeekWritten],Table1[ScheduleSeason],Table1[[#This Row],[ScheduleSeason]])</f>
        <v>16</v>
      </c>
      <c r="D3026">
        <v>5</v>
      </c>
      <c r="E3026" cm="1">
        <f t="array" ref="E3026">_xlfn.XLOOKUP(Table1[[#This Row],[ScheduleWeekWritten]],Table3[Game],100+Table3[Increase],Table1[[#This Row],[ScheduleWeekWritten]])</f>
        <v>5</v>
      </c>
      <c r="F3026" t="b">
        <v>0</v>
      </c>
      <c r="G3026" t="s">
        <v>23</v>
      </c>
      <c r="H3026">
        <v>17</v>
      </c>
      <c r="I3026">
        <v>10</v>
      </c>
      <c r="J3026" t="s">
        <v>101</v>
      </c>
      <c r="K3026" t="s">
        <v>25</v>
      </c>
      <c r="L3026" t="str">
        <f>_xlfn.XLOOKUP(Table1[[#This Row],[TeamFavoriteID]],Table2[team_id],Table2[team_name],_xlfn.XLOOKUP(Table1[[#This Row],[TeamFavoriteID]],Table2[team_id_pfr],Table2[team_name],"Even"))</f>
        <v>Houston Oilers</v>
      </c>
      <c r="M3026">
        <v>-3.5</v>
      </c>
      <c r="N3026">
        <f>IF(Table1[[#This Row],[TeamFavorite]]=Table1[[#This Row],[TeamHome]],Table1[[#This Row],[ScoreAway]]-Table1[[#This Row],[ScoreHome]],Table1[[#This Row],[ScoreHome]]-Table1[[#This Row],[ScoreAway]])</f>
        <v>-7</v>
      </c>
      <c r="O3026">
        <f>IF(Table1[[#This Row],[SpreadActual]]&lt;Table1[[#This Row],[SpreadFavorite]],1,0)</f>
        <v>1</v>
      </c>
      <c r="P3026">
        <v>37</v>
      </c>
      <c r="Q3026" t="s">
        <v>102</v>
      </c>
      <c r="R3026" t="b">
        <v>0</v>
      </c>
      <c r="S3026">
        <v>72</v>
      </c>
      <c r="T3026">
        <v>0</v>
      </c>
      <c r="V3026" t="s">
        <v>103</v>
      </c>
    </row>
    <row r="3027" spans="1:22" x14ac:dyDescent="0.2">
      <c r="A3027" s="1">
        <v>29863</v>
      </c>
      <c r="B3027">
        <v>1981</v>
      </c>
      <c r="C3027">
        <f>_xlfn.MAXIFS(Table1[ScheduleWeekWritten],Table1[ScheduleSeason],Table1[[#This Row],[ScheduleSeason]])</f>
        <v>16</v>
      </c>
      <c r="D3027">
        <v>5</v>
      </c>
      <c r="E3027" cm="1">
        <f t="array" ref="E3027">_xlfn.XLOOKUP(Table1[[#This Row],[ScheduleWeekWritten]],Table3[Game],100+Table3[Increase],Table1[[#This Row],[ScheduleWeekWritten]])</f>
        <v>5</v>
      </c>
      <c r="F3027" t="b">
        <v>0</v>
      </c>
      <c r="G3027" t="s">
        <v>39</v>
      </c>
      <c r="H3027">
        <v>27</v>
      </c>
      <c r="I3027">
        <v>16</v>
      </c>
      <c r="J3027" t="s">
        <v>62</v>
      </c>
      <c r="K3027" t="s">
        <v>40</v>
      </c>
      <c r="L3027" t="str">
        <f>_xlfn.XLOOKUP(Table1[[#This Row],[TeamFavoriteID]],Table2[team_id],Table2[team_name],_xlfn.XLOOKUP(Table1[[#This Row],[TeamFavoriteID]],Table2[team_id_pfr],Table2[team_name],"Even"))</f>
        <v>Los Angeles Rams</v>
      </c>
      <c r="M3027">
        <v>-2.5</v>
      </c>
      <c r="N3027">
        <f>IF(Table1[[#This Row],[TeamFavorite]]=Table1[[#This Row],[TeamHome]],Table1[[#This Row],[ScoreAway]]-Table1[[#This Row],[ScoreHome]],Table1[[#This Row],[ScoreHome]]-Table1[[#This Row],[ScoreAway]])</f>
        <v>-11</v>
      </c>
      <c r="O3027">
        <f>IF(Table1[[#This Row],[SpreadActual]]&lt;Table1[[#This Row],[SpreadFavorite]],1,0)</f>
        <v>1</v>
      </c>
      <c r="P3027">
        <v>42</v>
      </c>
      <c r="Q3027" t="s">
        <v>135</v>
      </c>
      <c r="R3027" t="b">
        <v>0</v>
      </c>
      <c r="S3027">
        <v>64</v>
      </c>
      <c r="T3027">
        <v>10</v>
      </c>
      <c r="U3027">
        <v>71</v>
      </c>
    </row>
    <row r="3028" spans="1:22" x14ac:dyDescent="0.2">
      <c r="A3028" s="1">
        <v>29863</v>
      </c>
      <c r="B3028">
        <v>1981</v>
      </c>
      <c r="C3028">
        <f>_xlfn.MAXIFS(Table1[ScheduleWeekWritten],Table1[ScheduleSeason],Table1[[#This Row],[ScheduleSeason]])</f>
        <v>16</v>
      </c>
      <c r="D3028">
        <v>5</v>
      </c>
      <c r="E3028" cm="1">
        <f t="array" ref="E3028">_xlfn.XLOOKUP(Table1[[#This Row],[ScheduleWeekWritten]],Table3[Game],100+Table3[Increase],Table1[[#This Row],[ScheduleWeekWritten]])</f>
        <v>5</v>
      </c>
      <c r="F3028" t="b">
        <v>0</v>
      </c>
      <c r="G3028" t="s">
        <v>19</v>
      </c>
      <c r="H3028">
        <v>28</v>
      </c>
      <c r="I3028">
        <v>28</v>
      </c>
      <c r="J3028" t="s">
        <v>31</v>
      </c>
      <c r="K3028" t="s">
        <v>91</v>
      </c>
      <c r="L3028" t="str">
        <f>_xlfn.XLOOKUP(Table1[[#This Row],[TeamFavoriteID]],Table2[team_id],Table2[team_name],_xlfn.XLOOKUP(Table1[[#This Row],[TeamFavoriteID]],Table2[team_id_pfr],Table2[team_name],"Even"))</f>
        <v>Miami Dolphins</v>
      </c>
      <c r="M3028">
        <v>-6</v>
      </c>
      <c r="N3028">
        <f>IF(Table1[[#This Row],[TeamFavorite]]=Table1[[#This Row],[TeamHome]],Table1[[#This Row],[ScoreAway]]-Table1[[#This Row],[ScoreHome]],Table1[[#This Row],[ScoreHome]]-Table1[[#This Row],[ScoreAway]])</f>
        <v>0</v>
      </c>
      <c r="O3028">
        <f>IF(Table1[[#This Row],[SpreadActual]]&lt;Table1[[#This Row],[SpreadFavorite]],1,0)</f>
        <v>0</v>
      </c>
      <c r="P3028">
        <v>42</v>
      </c>
      <c r="Q3028" t="s">
        <v>22</v>
      </c>
      <c r="R3028" t="b">
        <v>0</v>
      </c>
      <c r="S3028">
        <v>82</v>
      </c>
      <c r="T3028">
        <v>10</v>
      </c>
      <c r="U3028">
        <v>69</v>
      </c>
    </row>
    <row r="3029" spans="1:22" x14ac:dyDescent="0.2">
      <c r="A3029" s="1">
        <v>29863</v>
      </c>
      <c r="B3029">
        <v>1981</v>
      </c>
      <c r="C3029">
        <f>_xlfn.MAXIFS(Table1[ScheduleWeekWritten],Table1[ScheduleSeason],Table1[[#This Row],[ScheduleSeason]])</f>
        <v>16</v>
      </c>
      <c r="D3029">
        <v>5</v>
      </c>
      <c r="E3029" cm="1">
        <f t="array" ref="E3029">_xlfn.XLOOKUP(Table1[[#This Row],[ScheduleWeekWritten]],Table3[Game],100+Table3[Increase],Table1[[#This Row],[ScheduleWeekWritten]])</f>
        <v>5</v>
      </c>
      <c r="F3029" t="b">
        <v>0</v>
      </c>
      <c r="G3029" t="s">
        <v>54</v>
      </c>
      <c r="H3029">
        <v>24</v>
      </c>
      <c r="I3029">
        <v>21</v>
      </c>
      <c r="J3029" t="s">
        <v>46</v>
      </c>
      <c r="K3029" t="s">
        <v>55</v>
      </c>
      <c r="L3029" t="str">
        <f>_xlfn.XLOOKUP(Table1[[#This Row],[TeamFavoriteID]],Table2[team_id],Table2[team_name],_xlfn.XLOOKUP(Table1[[#This Row],[TeamFavoriteID]],Table2[team_id_pfr],Table2[team_name],"Even"))</f>
        <v>Minnesota Vikings</v>
      </c>
      <c r="M3029">
        <v>-5</v>
      </c>
      <c r="N3029">
        <f>IF(Table1[[#This Row],[TeamFavorite]]=Table1[[#This Row],[TeamHome]],Table1[[#This Row],[ScoreAway]]-Table1[[#This Row],[ScoreHome]],Table1[[#This Row],[ScoreHome]]-Table1[[#This Row],[ScoreAway]])</f>
        <v>-3</v>
      </c>
      <c r="O3029">
        <f>IF(Table1[[#This Row],[SpreadActual]]&lt;Table1[[#This Row],[SpreadFavorite]],1,0)</f>
        <v>0</v>
      </c>
      <c r="P3029">
        <v>41</v>
      </c>
      <c r="Q3029" t="s">
        <v>73</v>
      </c>
      <c r="R3029" t="b">
        <v>0</v>
      </c>
      <c r="S3029">
        <v>50</v>
      </c>
      <c r="T3029">
        <v>13</v>
      </c>
      <c r="U3029">
        <v>82</v>
      </c>
    </row>
    <row r="3030" spans="1:22" x14ac:dyDescent="0.2">
      <c r="A3030" s="1">
        <v>29863</v>
      </c>
      <c r="B3030">
        <v>1981</v>
      </c>
      <c r="C3030">
        <f>_xlfn.MAXIFS(Table1[ScheduleWeekWritten],Table1[ScheduleSeason],Table1[[#This Row],[ScheduleSeason]])</f>
        <v>16</v>
      </c>
      <c r="D3030">
        <v>5</v>
      </c>
      <c r="E3030" cm="1">
        <f t="array" ref="E3030">_xlfn.XLOOKUP(Table1[[#This Row],[ScheduleWeekWritten]],Table3[Game],100+Table3[Increase],Table1[[#This Row],[ScheduleWeekWritten]])</f>
        <v>5</v>
      </c>
      <c r="F3030" t="b">
        <v>0</v>
      </c>
      <c r="G3030" t="s">
        <v>115</v>
      </c>
      <c r="H3030">
        <v>33</v>
      </c>
      <c r="I3030">
        <v>17</v>
      </c>
      <c r="J3030" t="s">
        <v>42</v>
      </c>
      <c r="K3030" t="s">
        <v>70</v>
      </c>
      <c r="L3030" t="str">
        <f>_xlfn.XLOOKUP(Table1[[#This Row],[TeamFavoriteID]],Table2[team_id],Table2[team_name],_xlfn.XLOOKUP(Table1[[#This Row],[TeamFavoriteID]],Table2[team_id_pfr],Table2[team_name],"Even"))</f>
        <v>Boston Patriots</v>
      </c>
      <c r="M3030">
        <v>-6</v>
      </c>
      <c r="N3030">
        <f>IF(Table1[[#This Row],[TeamFavorite]]=Table1[[#This Row],[TeamHome]],Table1[[#This Row],[ScoreAway]]-Table1[[#This Row],[ScoreHome]],Table1[[#This Row],[ScoreHome]]-Table1[[#This Row],[ScoreAway]])</f>
        <v>16</v>
      </c>
      <c r="O3030">
        <f>IF(Table1[[#This Row],[SpreadActual]]&lt;Table1[[#This Row],[SpreadFavorite]],1,0)</f>
        <v>0</v>
      </c>
      <c r="P3030">
        <v>45</v>
      </c>
      <c r="Q3030" t="s">
        <v>116</v>
      </c>
      <c r="R3030" t="b">
        <v>0</v>
      </c>
      <c r="S3030">
        <v>52</v>
      </c>
      <c r="T3030">
        <v>16</v>
      </c>
      <c r="U3030">
        <v>58</v>
      </c>
    </row>
    <row r="3031" spans="1:22" x14ac:dyDescent="0.2">
      <c r="A3031" s="1">
        <v>29863</v>
      </c>
      <c r="B3031">
        <v>1981</v>
      </c>
      <c r="C3031">
        <f>_xlfn.MAXIFS(Table1[ScheduleWeekWritten],Table1[ScheduleSeason],Table1[[#This Row],[ScheduleSeason]])</f>
        <v>16</v>
      </c>
      <c r="D3031">
        <v>5</v>
      </c>
      <c r="E3031" cm="1">
        <f t="array" ref="E3031">_xlfn.XLOOKUP(Table1[[#This Row],[ScheduleWeekWritten]],Table3[Game],100+Table3[Increase],Table1[[#This Row],[ScheduleWeekWritten]])</f>
        <v>5</v>
      </c>
      <c r="F3031" t="b">
        <v>0</v>
      </c>
      <c r="G3031" t="s">
        <v>95</v>
      </c>
      <c r="H3031">
        <v>6</v>
      </c>
      <c r="I3031">
        <v>20</v>
      </c>
      <c r="J3031" t="s">
        <v>49</v>
      </c>
      <c r="K3031" t="s">
        <v>51</v>
      </c>
      <c r="L3031" t="str">
        <f>_xlfn.XLOOKUP(Table1[[#This Row],[TeamFavoriteID]],Table2[team_id],Table2[team_name],_xlfn.XLOOKUP(Table1[[#This Row],[TeamFavoriteID]],Table2[team_id_pfr],Table2[team_name],"Even"))</f>
        <v>Pittsburgh Steelers</v>
      </c>
      <c r="M3031">
        <v>-6</v>
      </c>
      <c r="N3031">
        <f>IF(Table1[[#This Row],[TeamFavorite]]=Table1[[#This Row],[TeamHome]],Table1[[#This Row],[ScoreAway]]-Table1[[#This Row],[ScoreHome]],Table1[[#This Row],[ScoreHome]]-Table1[[#This Row],[ScoreAway]])</f>
        <v>-14</v>
      </c>
      <c r="O3031">
        <f>IF(Table1[[#This Row],[SpreadActual]]&lt;Table1[[#This Row],[SpreadFavorite]],1,0)</f>
        <v>1</v>
      </c>
      <c r="P3031">
        <v>44</v>
      </c>
      <c r="Q3031" t="s">
        <v>124</v>
      </c>
      <c r="R3031" t="b">
        <v>0</v>
      </c>
      <c r="S3031">
        <v>72</v>
      </c>
      <c r="T3031">
        <v>0</v>
      </c>
      <c r="V3031" t="s">
        <v>103</v>
      </c>
    </row>
    <row r="3032" spans="1:22" x14ac:dyDescent="0.2">
      <c r="A3032" s="1">
        <v>29863</v>
      </c>
      <c r="B3032">
        <v>1981</v>
      </c>
      <c r="C3032">
        <f>_xlfn.MAXIFS(Table1[ScheduleWeekWritten],Table1[ScheduleSeason],Table1[[#This Row],[ScheduleSeason]])</f>
        <v>16</v>
      </c>
      <c r="D3032">
        <v>5</v>
      </c>
      <c r="E3032" cm="1">
        <f t="array" ref="E3032">_xlfn.XLOOKUP(Table1[[#This Row],[ScheduleWeekWritten]],Table3[Game],100+Table3[Increase],Table1[[#This Row],[ScheduleWeekWritten]])</f>
        <v>5</v>
      </c>
      <c r="F3032" t="b">
        <v>0</v>
      </c>
      <c r="G3032" t="s">
        <v>50</v>
      </c>
      <c r="H3032">
        <v>14</v>
      </c>
      <c r="I3032">
        <v>27</v>
      </c>
      <c r="J3032" t="s">
        <v>33</v>
      </c>
      <c r="K3032" t="s">
        <v>90</v>
      </c>
      <c r="L3032" t="str">
        <f>_xlfn.XLOOKUP(Table1[[#This Row],[TeamFavoriteID]],Table2[team_id],Table2[team_name],_xlfn.XLOOKUP(Table1[[#This Row],[TeamFavoriteID]],Table2[team_id_pfr],Table2[team_name],"Even"))</f>
        <v>New York Giants</v>
      </c>
      <c r="M3032">
        <v>-3</v>
      </c>
      <c r="N3032">
        <f>IF(Table1[[#This Row],[TeamFavorite]]=Table1[[#This Row],[TeamHome]],Table1[[#This Row],[ScoreAway]]-Table1[[#This Row],[ScoreHome]],Table1[[#This Row],[ScoreHome]]-Table1[[#This Row],[ScoreAway]])</f>
        <v>13</v>
      </c>
      <c r="O3032">
        <f>IF(Table1[[#This Row],[SpreadActual]]&lt;Table1[[#This Row],[SpreadFavorite]],1,0)</f>
        <v>0</v>
      </c>
      <c r="P3032">
        <v>37</v>
      </c>
      <c r="Q3032" t="s">
        <v>126</v>
      </c>
      <c r="R3032" t="b">
        <v>0</v>
      </c>
      <c r="S3032">
        <v>53</v>
      </c>
      <c r="T3032">
        <v>17</v>
      </c>
      <c r="U3032">
        <v>56</v>
      </c>
    </row>
    <row r="3033" spans="1:22" x14ac:dyDescent="0.2">
      <c r="A3033" s="1">
        <v>29863</v>
      </c>
      <c r="B3033">
        <v>1981</v>
      </c>
      <c r="C3033">
        <f>_xlfn.MAXIFS(Table1[ScheduleWeekWritten],Table1[ScheduleSeason],Table1[[#This Row],[ScheduleSeason]])</f>
        <v>16</v>
      </c>
      <c r="D3033">
        <v>5</v>
      </c>
      <c r="E3033" cm="1">
        <f t="array" ref="E3033">_xlfn.XLOOKUP(Table1[[#This Row],[ScheduleWeekWritten]],Table3[Game],100+Table3[Increase],Table1[[#This Row],[ScheduleWeekWritten]])</f>
        <v>5</v>
      </c>
      <c r="F3033" t="b">
        <v>0</v>
      </c>
      <c r="G3033" t="s">
        <v>20</v>
      </c>
      <c r="H3033">
        <v>0</v>
      </c>
      <c r="I3033">
        <v>17</v>
      </c>
      <c r="J3033" t="s">
        <v>24</v>
      </c>
      <c r="K3033" t="s">
        <v>21</v>
      </c>
      <c r="L3033" t="str">
        <f>_xlfn.XLOOKUP(Table1[[#This Row],[TeamFavoriteID]],Table2[team_id],Table2[team_name],_xlfn.XLOOKUP(Table1[[#This Row],[TeamFavoriteID]],Table2[team_id_pfr],Table2[team_name],"Even"))</f>
        <v>Las Vegas Raiders</v>
      </c>
      <c r="M3033">
        <v>-4</v>
      </c>
      <c r="N3033">
        <f>IF(Table1[[#This Row],[TeamFavorite]]=Table1[[#This Row],[TeamHome]],Table1[[#This Row],[ScoreAway]]-Table1[[#This Row],[ScoreHome]],Table1[[#This Row],[ScoreHome]]-Table1[[#This Row],[ScoreAway]])</f>
        <v>-17</v>
      </c>
      <c r="O3033">
        <f>IF(Table1[[#This Row],[SpreadActual]]&lt;Table1[[#This Row],[SpreadFavorite]],1,0)</f>
        <v>1</v>
      </c>
      <c r="P3033">
        <v>37</v>
      </c>
      <c r="Q3033" t="s">
        <v>76</v>
      </c>
      <c r="R3033" t="b">
        <v>0</v>
      </c>
      <c r="S3033">
        <v>58</v>
      </c>
      <c r="T3033">
        <v>11</v>
      </c>
      <c r="U3033">
        <v>76</v>
      </c>
    </row>
    <row r="3034" spans="1:22" x14ac:dyDescent="0.2">
      <c r="A3034" s="1">
        <v>29863</v>
      </c>
      <c r="B3034">
        <v>1981</v>
      </c>
      <c r="C3034">
        <f>_xlfn.MAXIFS(Table1[ScheduleWeekWritten],Table1[ScheduleSeason],Table1[[#This Row],[ScheduleSeason]])</f>
        <v>16</v>
      </c>
      <c r="D3034">
        <v>5</v>
      </c>
      <c r="E3034" cm="1">
        <f t="array" ref="E3034">_xlfn.XLOOKUP(Table1[[#This Row],[ScheduleWeekWritten]],Table3[Game],100+Table3[Increase],Table1[[#This Row],[ScheduleWeekWritten]])</f>
        <v>5</v>
      </c>
      <c r="F3034" t="b">
        <v>0</v>
      </c>
      <c r="G3034" t="s">
        <v>27</v>
      </c>
      <c r="H3034">
        <v>24</v>
      </c>
      <c r="I3034">
        <v>10</v>
      </c>
      <c r="J3034" t="s">
        <v>128</v>
      </c>
      <c r="K3034" t="s">
        <v>29</v>
      </c>
      <c r="L3034" t="str">
        <f>_xlfn.XLOOKUP(Table1[[#This Row],[TeamFavoriteID]],Table2[team_id],Table2[team_name],_xlfn.XLOOKUP(Table1[[#This Row],[TeamFavoriteID]],Table2[team_id_pfr],Table2[team_name],"Even"))</f>
        <v>Los Angeles Chargers</v>
      </c>
      <c r="M3034">
        <v>-9</v>
      </c>
      <c r="N3034">
        <f>IF(Table1[[#This Row],[TeamFavorite]]=Table1[[#This Row],[TeamHome]],Table1[[#This Row],[ScoreAway]]-Table1[[#This Row],[ScoreHome]],Table1[[#This Row],[ScoreHome]]-Table1[[#This Row],[ScoreAway]])</f>
        <v>14</v>
      </c>
      <c r="O3034">
        <f>IF(Table1[[#This Row],[SpreadActual]]&lt;Table1[[#This Row],[SpreadFavorite]],1,0)</f>
        <v>0</v>
      </c>
      <c r="P3034">
        <v>46</v>
      </c>
      <c r="Q3034" t="s">
        <v>94</v>
      </c>
      <c r="R3034" t="b">
        <v>0</v>
      </c>
      <c r="S3034">
        <v>69</v>
      </c>
      <c r="T3034">
        <v>8</v>
      </c>
      <c r="U3034">
        <v>68</v>
      </c>
    </row>
    <row r="3035" spans="1:22" x14ac:dyDescent="0.2">
      <c r="A3035" s="1">
        <v>29863</v>
      </c>
      <c r="B3035">
        <v>1981</v>
      </c>
      <c r="C3035">
        <f>_xlfn.MAXIFS(Table1[ScheduleWeekWritten],Table1[ScheduleSeason],Table1[[#This Row],[ScheduleSeason]])</f>
        <v>16</v>
      </c>
      <c r="D3035">
        <v>5</v>
      </c>
      <c r="E3035" cm="1">
        <f t="array" ref="E3035">_xlfn.XLOOKUP(Table1[[#This Row],[ScheduleWeekWritten]],Table3[Game],100+Table3[Increase],Table1[[#This Row],[ScheduleWeekWritten]])</f>
        <v>5</v>
      </c>
      <c r="F3035" t="b">
        <v>0</v>
      </c>
      <c r="G3035" t="s">
        <v>57</v>
      </c>
      <c r="H3035">
        <v>20</v>
      </c>
      <c r="I3035">
        <v>17</v>
      </c>
      <c r="J3035" t="s">
        <v>67</v>
      </c>
      <c r="K3035" t="s">
        <v>68</v>
      </c>
      <c r="L3035" t="str">
        <f>_xlfn.XLOOKUP(Table1[[#This Row],[TeamFavoriteID]],Table2[team_id],Table2[team_name],_xlfn.XLOOKUP(Table1[[#This Row],[TeamFavoriteID]],Table2[team_id_pfr],Table2[team_name],"Even"))</f>
        <v>Dallas Cowboys</v>
      </c>
      <c r="M3035">
        <v>-5.5</v>
      </c>
      <c r="N3035">
        <f>IF(Table1[[#This Row],[TeamFavorite]]=Table1[[#This Row],[TeamHome]],Table1[[#This Row],[ScoreAway]]-Table1[[#This Row],[ScoreHome]],Table1[[#This Row],[ScoreHome]]-Table1[[#This Row],[ScoreAway]])</f>
        <v>3</v>
      </c>
      <c r="O3035">
        <f>IF(Table1[[#This Row],[SpreadActual]]&lt;Table1[[#This Row],[SpreadFavorite]],1,0)</f>
        <v>0</v>
      </c>
      <c r="P3035">
        <v>44</v>
      </c>
      <c r="Q3035" t="s">
        <v>60</v>
      </c>
      <c r="R3035" t="b">
        <v>0</v>
      </c>
      <c r="S3035">
        <v>64</v>
      </c>
      <c r="T3035">
        <v>13</v>
      </c>
      <c r="U3035">
        <v>54</v>
      </c>
    </row>
    <row r="3036" spans="1:22" x14ac:dyDescent="0.2">
      <c r="A3036" s="1">
        <v>29863</v>
      </c>
      <c r="B3036">
        <v>1981</v>
      </c>
      <c r="C3036">
        <f>_xlfn.MAXIFS(Table1[ScheduleWeekWritten],Table1[ScheduleSeason],Table1[[#This Row],[ScheduleSeason]])</f>
        <v>16</v>
      </c>
      <c r="D3036">
        <v>5</v>
      </c>
      <c r="E3036" cm="1">
        <f t="array" ref="E3036">_xlfn.XLOOKUP(Table1[[#This Row],[ScheduleWeekWritten]],Table3[Game],100+Table3[Increase],Table1[[#This Row],[ScheduleWeekWritten]])</f>
        <v>5</v>
      </c>
      <c r="F3036" t="b">
        <v>0</v>
      </c>
      <c r="G3036" t="s">
        <v>127</v>
      </c>
      <c r="H3036">
        <v>28</v>
      </c>
      <c r="I3036">
        <v>10</v>
      </c>
      <c r="J3036" t="s">
        <v>45</v>
      </c>
      <c r="K3036" t="s">
        <v>133</v>
      </c>
      <c r="L3036" t="str">
        <f>_xlfn.XLOOKUP(Table1[[#This Row],[TeamFavoriteID]],Table2[team_id],Table2[team_name],_xlfn.XLOOKUP(Table1[[#This Row],[TeamFavoriteID]],Table2[team_id_pfr],Table2[team_name],"Even"))</f>
        <v>Tampa Bay Buccaneers</v>
      </c>
      <c r="M3036">
        <v>-1</v>
      </c>
      <c r="N3036">
        <f>IF(Table1[[#This Row],[TeamFavorite]]=Table1[[#This Row],[TeamHome]],Table1[[#This Row],[ScoreAway]]-Table1[[#This Row],[ScoreHome]],Table1[[#This Row],[ScoreHome]]-Table1[[#This Row],[ScoreAway]])</f>
        <v>-18</v>
      </c>
      <c r="O3036">
        <f>IF(Table1[[#This Row],[SpreadActual]]&lt;Table1[[#This Row],[SpreadFavorite]],1,0)</f>
        <v>1</v>
      </c>
      <c r="P3036">
        <v>36</v>
      </c>
      <c r="Q3036" t="s">
        <v>130</v>
      </c>
      <c r="R3036" t="b">
        <v>0</v>
      </c>
      <c r="S3036">
        <v>76</v>
      </c>
      <c r="T3036">
        <v>9</v>
      </c>
      <c r="U3036">
        <v>76</v>
      </c>
    </row>
    <row r="3037" spans="1:22" x14ac:dyDescent="0.2">
      <c r="A3037" s="1">
        <v>29863</v>
      </c>
      <c r="B3037">
        <v>1981</v>
      </c>
      <c r="C3037">
        <f>_xlfn.MAXIFS(Table1[ScheduleWeekWritten],Table1[ScheduleSeason],Table1[[#This Row],[ScheduleSeason]])</f>
        <v>16</v>
      </c>
      <c r="D3037">
        <v>5</v>
      </c>
      <c r="E3037" cm="1">
        <f t="array" ref="E3037">_xlfn.XLOOKUP(Table1[[#This Row],[ScheduleWeekWritten]],Table3[Game],100+Table3[Increase],Table1[[#This Row],[ScheduleWeekWritten]])</f>
        <v>5</v>
      </c>
      <c r="F3037" t="b">
        <v>0</v>
      </c>
      <c r="G3037" t="s">
        <v>61</v>
      </c>
      <c r="H3037">
        <v>17</v>
      </c>
      <c r="I3037">
        <v>30</v>
      </c>
      <c r="J3037" t="s">
        <v>53</v>
      </c>
      <c r="K3037" t="s">
        <v>85</v>
      </c>
      <c r="L3037" t="str">
        <f>_xlfn.XLOOKUP(Table1[[#This Row],[TeamFavoriteID]],Table2[team_id],Table2[team_name],_xlfn.XLOOKUP(Table1[[#This Row],[TeamFavoriteID]],Table2[team_id_pfr],Table2[team_name],"Even"))</f>
        <v>Washington Commanders</v>
      </c>
      <c r="M3037">
        <v>-2</v>
      </c>
      <c r="N3037">
        <f>IF(Table1[[#This Row],[TeamFavorite]]=Table1[[#This Row],[TeamHome]],Table1[[#This Row],[ScoreAway]]-Table1[[#This Row],[ScoreHome]],Table1[[#This Row],[ScoreHome]]-Table1[[#This Row],[ScoreAway]])</f>
        <v>-13</v>
      </c>
      <c r="O3037">
        <f>IF(Table1[[#This Row],[SpreadActual]]&lt;Table1[[#This Row],[SpreadFavorite]],1,0)</f>
        <v>1</v>
      </c>
      <c r="P3037">
        <v>43</v>
      </c>
      <c r="Q3037" t="s">
        <v>64</v>
      </c>
      <c r="R3037" t="b">
        <v>0</v>
      </c>
      <c r="S3037">
        <v>58</v>
      </c>
      <c r="T3037">
        <v>10</v>
      </c>
      <c r="U3037">
        <v>59</v>
      </c>
    </row>
    <row r="3038" spans="1:22" x14ac:dyDescent="0.2">
      <c r="A3038" s="1">
        <v>29864</v>
      </c>
      <c r="B3038">
        <v>1981</v>
      </c>
      <c r="C3038">
        <f>_xlfn.MAXIFS(Table1[ScheduleWeekWritten],Table1[ScheduleSeason],Table1[[#This Row],[ScheduleSeason]])</f>
        <v>16</v>
      </c>
      <c r="D3038">
        <v>5</v>
      </c>
      <c r="E3038" cm="1">
        <f t="array" ref="E3038">_xlfn.XLOOKUP(Table1[[#This Row],[ScheduleWeekWritten]],Table3[Game],100+Table3[Increase],Table1[[#This Row],[ScheduleWeekWritten]])</f>
        <v>5</v>
      </c>
      <c r="F3038" t="b">
        <v>0</v>
      </c>
      <c r="G3038" t="s">
        <v>58</v>
      </c>
      <c r="H3038">
        <v>16</v>
      </c>
      <c r="I3038">
        <v>13</v>
      </c>
      <c r="J3038" t="s">
        <v>38</v>
      </c>
      <c r="K3038" t="s">
        <v>77</v>
      </c>
      <c r="L3038" t="str">
        <f>_xlfn.XLOOKUP(Table1[[#This Row],[TeamFavoriteID]],Table2[team_id],Table2[team_name],_xlfn.XLOOKUP(Table1[[#This Row],[TeamFavoriteID]],Table2[team_id_pfr],Table2[team_name],"Even"))</f>
        <v>Philadelphia Eagles</v>
      </c>
      <c r="M3038">
        <v>-2</v>
      </c>
      <c r="N3038">
        <f>IF(Table1[[#This Row],[TeamFavorite]]=Table1[[#This Row],[TeamHome]],Table1[[#This Row],[ScoreAway]]-Table1[[#This Row],[ScoreHome]],Table1[[#This Row],[ScoreHome]]-Table1[[#This Row],[ScoreAway]])</f>
        <v>-3</v>
      </c>
      <c r="O3038">
        <f>IF(Table1[[#This Row],[SpreadActual]]&lt;Table1[[#This Row],[SpreadFavorite]],1,0)</f>
        <v>1</v>
      </c>
      <c r="P3038">
        <v>39</v>
      </c>
      <c r="Q3038" t="s">
        <v>112</v>
      </c>
      <c r="R3038" t="b">
        <v>0</v>
      </c>
      <c r="S3038">
        <v>62</v>
      </c>
      <c r="T3038">
        <v>7</v>
      </c>
      <c r="U3038">
        <v>66</v>
      </c>
    </row>
    <row r="3039" spans="1:22" x14ac:dyDescent="0.2">
      <c r="A3039" s="1">
        <v>29870</v>
      </c>
      <c r="B3039">
        <v>1981</v>
      </c>
      <c r="C3039">
        <f>_xlfn.MAXIFS(Table1[ScheduleWeekWritten],Table1[ScheduleSeason],Table1[[#This Row],[ScheduleSeason]])</f>
        <v>16</v>
      </c>
      <c r="D3039">
        <v>6</v>
      </c>
      <c r="E3039" cm="1">
        <f t="array" ref="E3039">_xlfn.XLOOKUP(Table1[[#This Row],[ScheduleWeekWritten]],Table3[Game],100+Table3[Increase],Table1[[#This Row],[ScheduleWeekWritten]])</f>
        <v>6</v>
      </c>
      <c r="F3039" t="b">
        <v>0</v>
      </c>
      <c r="G3039" t="s">
        <v>38</v>
      </c>
      <c r="H3039">
        <v>35</v>
      </c>
      <c r="I3039">
        <v>37</v>
      </c>
      <c r="J3039" t="s">
        <v>39</v>
      </c>
      <c r="K3039" t="s">
        <v>109</v>
      </c>
      <c r="L3039" t="str">
        <f>_xlfn.XLOOKUP(Table1[[#This Row],[TeamFavoriteID]],Table2[team_id],Table2[team_name],_xlfn.XLOOKUP(Table1[[#This Row],[TeamFavoriteID]],Table2[team_id_pfr],Table2[team_name],"Even"))</f>
        <v>Atlanta Falcons</v>
      </c>
      <c r="M3039">
        <v>-4</v>
      </c>
      <c r="N3039">
        <f>IF(Table1[[#This Row],[TeamFavorite]]=Table1[[#This Row],[TeamHome]],Table1[[#This Row],[ScoreAway]]-Table1[[#This Row],[ScoreHome]],Table1[[#This Row],[ScoreHome]]-Table1[[#This Row],[ScoreAway]])</f>
        <v>2</v>
      </c>
      <c r="O3039">
        <f>IF(Table1[[#This Row],[SpreadActual]]&lt;Table1[[#This Row],[SpreadFavorite]],1,0)</f>
        <v>0</v>
      </c>
      <c r="P3039">
        <v>41</v>
      </c>
      <c r="Q3039" t="s">
        <v>41</v>
      </c>
      <c r="R3039" t="b">
        <v>0</v>
      </c>
      <c r="S3039">
        <v>60</v>
      </c>
      <c r="T3039">
        <v>11</v>
      </c>
      <c r="U3039">
        <v>88</v>
      </c>
    </row>
    <row r="3040" spans="1:22" x14ac:dyDescent="0.2">
      <c r="A3040" s="1">
        <v>29870</v>
      </c>
      <c r="B3040">
        <v>1981</v>
      </c>
      <c r="C3040">
        <f>_xlfn.MAXIFS(Table1[ScheduleWeekWritten],Table1[ScheduleSeason],Table1[[#This Row],[ScheduleSeason]])</f>
        <v>16</v>
      </c>
      <c r="D3040">
        <v>6</v>
      </c>
      <c r="E3040" cm="1">
        <f t="array" ref="E3040">_xlfn.XLOOKUP(Table1[[#This Row],[ScheduleWeekWritten]],Table3[Game],100+Table3[Increase],Table1[[#This Row],[ScheduleWeekWritten]])</f>
        <v>6</v>
      </c>
      <c r="F3040" t="b">
        <v>0</v>
      </c>
      <c r="G3040" t="s">
        <v>34</v>
      </c>
      <c r="H3040">
        <v>19</v>
      </c>
      <c r="I3040">
        <v>41</v>
      </c>
      <c r="J3040" t="s">
        <v>101</v>
      </c>
      <c r="K3040" t="s">
        <v>72</v>
      </c>
      <c r="L3040" t="str">
        <f>_xlfn.XLOOKUP(Table1[[#This Row],[TeamFavoriteID]],Table2[team_id],Table2[team_name],_xlfn.XLOOKUP(Table1[[#This Row],[TeamFavoriteID]],Table2[team_id_pfr],Table2[team_name],"Even"))</f>
        <v>Baltimore Colts</v>
      </c>
      <c r="M3040">
        <v>-2</v>
      </c>
      <c r="N3040">
        <f>IF(Table1[[#This Row],[TeamFavorite]]=Table1[[#This Row],[TeamHome]],Table1[[#This Row],[ScoreAway]]-Table1[[#This Row],[ScoreHome]],Table1[[#This Row],[ScoreHome]]-Table1[[#This Row],[ScoreAway]])</f>
        <v>22</v>
      </c>
      <c r="O3040">
        <f>IF(Table1[[#This Row],[SpreadActual]]&lt;Table1[[#This Row],[SpreadFavorite]],1,0)</f>
        <v>0</v>
      </c>
      <c r="P3040">
        <v>41</v>
      </c>
      <c r="Q3040" t="s">
        <v>80</v>
      </c>
      <c r="R3040" t="b">
        <v>0</v>
      </c>
      <c r="S3040">
        <v>52</v>
      </c>
      <c r="T3040">
        <v>4</v>
      </c>
      <c r="U3040">
        <v>67</v>
      </c>
    </row>
    <row r="3041" spans="1:22" x14ac:dyDescent="0.2">
      <c r="A3041" s="1">
        <v>29870</v>
      </c>
      <c r="B3041">
        <v>1981</v>
      </c>
      <c r="C3041">
        <f>_xlfn.MAXIFS(Table1[ScheduleWeekWritten],Table1[ScheduleSeason],Table1[[#This Row],[ScheduleSeason]])</f>
        <v>16</v>
      </c>
      <c r="D3041">
        <v>6</v>
      </c>
      <c r="E3041" cm="1">
        <f t="array" ref="E3041">_xlfn.XLOOKUP(Table1[[#This Row],[ScheduleWeekWritten]],Table3[Game],100+Table3[Increase],Table1[[#This Row],[ScheduleWeekWritten]])</f>
        <v>6</v>
      </c>
      <c r="F3041" t="b">
        <v>0</v>
      </c>
      <c r="G3041" t="s">
        <v>46</v>
      </c>
      <c r="H3041">
        <v>7</v>
      </c>
      <c r="I3041">
        <v>24</v>
      </c>
      <c r="J3041" t="s">
        <v>61</v>
      </c>
      <c r="K3041" t="s">
        <v>47</v>
      </c>
      <c r="L3041" t="str">
        <f>_xlfn.XLOOKUP(Table1[[#This Row],[TeamFavoriteID]],Table2[team_id],Table2[team_name],_xlfn.XLOOKUP(Table1[[#This Row],[TeamFavoriteID]],Table2[team_id_pfr],Table2[team_name],"Even"))</f>
        <v>Chicago Bears</v>
      </c>
      <c r="M3041">
        <v>-4</v>
      </c>
      <c r="N3041">
        <f>IF(Table1[[#This Row],[TeamFavorite]]=Table1[[#This Row],[TeamHome]],Table1[[#This Row],[ScoreAway]]-Table1[[#This Row],[ScoreHome]],Table1[[#This Row],[ScoreHome]]-Table1[[#This Row],[ScoreAway]])</f>
        <v>17</v>
      </c>
      <c r="O3041">
        <f>IF(Table1[[#This Row],[SpreadActual]]&lt;Table1[[#This Row],[SpreadFavorite]],1,0)</f>
        <v>0</v>
      </c>
      <c r="P3041">
        <v>40</v>
      </c>
      <c r="Q3041" t="s">
        <v>114</v>
      </c>
      <c r="R3041" t="b">
        <v>0</v>
      </c>
      <c r="S3041">
        <v>48</v>
      </c>
      <c r="T3041">
        <v>8</v>
      </c>
      <c r="U3041">
        <v>78</v>
      </c>
    </row>
    <row r="3042" spans="1:22" x14ac:dyDescent="0.2">
      <c r="A3042" s="1">
        <v>29870</v>
      </c>
      <c r="B3042">
        <v>1981</v>
      </c>
      <c r="C3042">
        <f>_xlfn.MAXIFS(Table1[ScheduleWeekWritten],Table1[ScheduleSeason],Table1[[#This Row],[ScheduleSeason]])</f>
        <v>16</v>
      </c>
      <c r="D3042">
        <v>6</v>
      </c>
      <c r="E3042" cm="1">
        <f t="array" ref="E3042">_xlfn.XLOOKUP(Table1[[#This Row],[ScheduleWeekWritten]],Table3[Game],100+Table3[Increase],Table1[[#This Row],[ScheduleWeekWritten]])</f>
        <v>6</v>
      </c>
      <c r="F3042" t="b">
        <v>0</v>
      </c>
      <c r="G3042" t="s">
        <v>24</v>
      </c>
      <c r="H3042">
        <v>27</v>
      </c>
      <c r="I3042">
        <v>21</v>
      </c>
      <c r="J3042" t="s">
        <v>45</v>
      </c>
      <c r="K3042" t="s">
        <v>88</v>
      </c>
      <c r="L3042" t="str">
        <f>_xlfn.XLOOKUP(Table1[[#This Row],[TeamFavoriteID]],Table2[team_id],Table2[team_name],_xlfn.XLOOKUP(Table1[[#This Row],[TeamFavoriteID]],Table2[team_id_pfr],Table2[team_name],"Even"))</f>
        <v>Denver Broncos</v>
      </c>
      <c r="M3042">
        <v>-7</v>
      </c>
      <c r="N3042">
        <f>IF(Table1[[#This Row],[TeamFavorite]]=Table1[[#This Row],[TeamHome]],Table1[[#This Row],[ScoreAway]]-Table1[[#This Row],[ScoreHome]],Table1[[#This Row],[ScoreHome]]-Table1[[#This Row],[ScoreAway]])</f>
        <v>-6</v>
      </c>
      <c r="O3042">
        <f>IF(Table1[[#This Row],[SpreadActual]]&lt;Table1[[#This Row],[SpreadFavorite]],1,0)</f>
        <v>0</v>
      </c>
      <c r="P3042">
        <v>36</v>
      </c>
      <c r="Q3042" t="s">
        <v>71</v>
      </c>
      <c r="R3042" t="b">
        <v>0</v>
      </c>
      <c r="S3042">
        <v>64</v>
      </c>
      <c r="T3042">
        <v>14</v>
      </c>
      <c r="U3042">
        <v>33</v>
      </c>
    </row>
    <row r="3043" spans="1:22" x14ac:dyDescent="0.2">
      <c r="A3043" s="1">
        <v>29870</v>
      </c>
      <c r="B3043">
        <v>1981</v>
      </c>
      <c r="C3043">
        <f>_xlfn.MAXIFS(Table1[ScheduleWeekWritten],Table1[ScheduleSeason],Table1[[#This Row],[ScheduleSeason]])</f>
        <v>16</v>
      </c>
      <c r="D3043">
        <v>6</v>
      </c>
      <c r="E3043" cm="1">
        <f t="array" ref="E3043">_xlfn.XLOOKUP(Table1[[#This Row],[ScheduleWeekWritten]],Table3[Game],100+Table3[Increase],Table1[[#This Row],[ScheduleWeekWritten]])</f>
        <v>6</v>
      </c>
      <c r="F3043" t="b">
        <v>0</v>
      </c>
      <c r="G3043" t="s">
        <v>33</v>
      </c>
      <c r="H3043">
        <v>10</v>
      </c>
      <c r="I3043">
        <v>21</v>
      </c>
      <c r="J3043" t="s">
        <v>127</v>
      </c>
      <c r="K3043" t="s">
        <v>35</v>
      </c>
      <c r="L3043" t="str">
        <f>_xlfn.XLOOKUP(Table1[[#This Row],[TeamFavoriteID]],Table2[team_id],Table2[team_name],_xlfn.XLOOKUP(Table1[[#This Row],[TeamFavoriteID]],Table2[team_id_pfr],Table2[team_name],"Even"))</f>
        <v>Green Bay Packers</v>
      </c>
      <c r="M3043">
        <v>-4</v>
      </c>
      <c r="N3043">
        <f>IF(Table1[[#This Row],[TeamFavorite]]=Table1[[#This Row],[TeamHome]],Table1[[#This Row],[ScoreAway]]-Table1[[#This Row],[ScoreHome]],Table1[[#This Row],[ScoreHome]]-Table1[[#This Row],[ScoreAway]])</f>
        <v>11</v>
      </c>
      <c r="O3043">
        <f>IF(Table1[[#This Row],[SpreadActual]]&lt;Table1[[#This Row],[SpreadFavorite]],1,0)</f>
        <v>0</v>
      </c>
      <c r="P3043">
        <v>38</v>
      </c>
      <c r="Q3043" t="s">
        <v>82</v>
      </c>
      <c r="R3043" t="b">
        <v>0</v>
      </c>
      <c r="S3043">
        <v>49</v>
      </c>
      <c r="T3043">
        <v>7</v>
      </c>
      <c r="U3043">
        <v>85</v>
      </c>
    </row>
    <row r="3044" spans="1:22" x14ac:dyDescent="0.2">
      <c r="A3044" s="1">
        <v>29870</v>
      </c>
      <c r="B3044">
        <v>1981</v>
      </c>
      <c r="C3044">
        <f>_xlfn.MAXIFS(Table1[ScheduleWeekWritten],Table1[ScheduleSeason],Table1[[#This Row],[ScheduleSeason]])</f>
        <v>16</v>
      </c>
      <c r="D3044">
        <v>6</v>
      </c>
      <c r="E3044" cm="1">
        <f t="array" ref="E3044">_xlfn.XLOOKUP(Table1[[#This Row],[ScheduleWeekWritten]],Table3[Game],100+Table3[Increase],Table1[[#This Row],[ScheduleWeekWritten]])</f>
        <v>6</v>
      </c>
      <c r="F3044" t="b">
        <v>0</v>
      </c>
      <c r="G3044" t="s">
        <v>23</v>
      </c>
      <c r="H3044">
        <v>35</v>
      </c>
      <c r="I3044">
        <v>17</v>
      </c>
      <c r="J3044" t="s">
        <v>128</v>
      </c>
      <c r="K3044" t="s">
        <v>25</v>
      </c>
      <c r="L3044" t="str">
        <f>_xlfn.XLOOKUP(Table1[[#This Row],[TeamFavoriteID]],Table2[team_id],Table2[team_name],_xlfn.XLOOKUP(Table1[[#This Row],[TeamFavoriteID]],Table2[team_id_pfr],Table2[team_name],"Even"))</f>
        <v>Houston Oilers</v>
      </c>
      <c r="M3044">
        <v>-7</v>
      </c>
      <c r="N3044">
        <f>IF(Table1[[#This Row],[TeamFavorite]]=Table1[[#This Row],[TeamHome]],Table1[[#This Row],[ScoreAway]]-Table1[[#This Row],[ScoreHome]],Table1[[#This Row],[ScoreHome]]-Table1[[#This Row],[ScoreAway]])</f>
        <v>-18</v>
      </c>
      <c r="O3044">
        <f>IF(Table1[[#This Row],[SpreadActual]]&lt;Table1[[#This Row],[SpreadFavorite]],1,0)</f>
        <v>1</v>
      </c>
      <c r="P3044">
        <v>36</v>
      </c>
      <c r="Q3044" t="s">
        <v>102</v>
      </c>
      <c r="R3044" t="b">
        <v>0</v>
      </c>
      <c r="S3044">
        <v>72</v>
      </c>
      <c r="T3044">
        <v>0</v>
      </c>
      <c r="V3044" t="s">
        <v>103</v>
      </c>
    </row>
    <row r="3045" spans="1:22" x14ac:dyDescent="0.2">
      <c r="A3045" s="1">
        <v>29870</v>
      </c>
      <c r="B3045">
        <v>1981</v>
      </c>
      <c r="C3045">
        <f>_xlfn.MAXIFS(Table1[ScheduleWeekWritten],Table1[ScheduleSeason],Table1[[#This Row],[ScheduleSeason]])</f>
        <v>16</v>
      </c>
      <c r="D3045">
        <v>6</v>
      </c>
      <c r="E3045" cm="1">
        <f t="array" ref="E3045">_xlfn.XLOOKUP(Table1[[#This Row],[ScheduleWeekWritten]],Table3[Game],100+Table3[Increase],Table1[[#This Row],[ScheduleWeekWritten]])</f>
        <v>6</v>
      </c>
      <c r="F3045" t="b">
        <v>0</v>
      </c>
      <c r="G3045" t="s">
        <v>42</v>
      </c>
      <c r="H3045">
        <v>27</v>
      </c>
      <c r="I3045">
        <v>0</v>
      </c>
      <c r="J3045" t="s">
        <v>20</v>
      </c>
      <c r="K3045" t="s">
        <v>21</v>
      </c>
      <c r="L3045" t="str">
        <f>_xlfn.XLOOKUP(Table1[[#This Row],[TeamFavoriteID]],Table2[team_id],Table2[team_name],_xlfn.XLOOKUP(Table1[[#This Row],[TeamFavoriteID]],Table2[team_id_pfr],Table2[team_name],"Even"))</f>
        <v>Las Vegas Raiders</v>
      </c>
      <c r="M3045">
        <v>-1</v>
      </c>
      <c r="N3045">
        <f>IF(Table1[[#This Row],[TeamFavorite]]=Table1[[#This Row],[TeamHome]],Table1[[#This Row],[ScoreAway]]-Table1[[#This Row],[ScoreHome]],Table1[[#This Row],[ScoreHome]]-Table1[[#This Row],[ScoreAway]])</f>
        <v>27</v>
      </c>
      <c r="O3045">
        <f>IF(Table1[[#This Row],[SpreadActual]]&lt;Table1[[#This Row],[SpreadFavorite]],1,0)</f>
        <v>0</v>
      </c>
      <c r="P3045">
        <v>37</v>
      </c>
      <c r="Q3045" t="s">
        <v>117</v>
      </c>
      <c r="R3045" t="b">
        <v>0</v>
      </c>
      <c r="S3045">
        <v>57</v>
      </c>
      <c r="T3045">
        <v>12</v>
      </c>
      <c r="U3045">
        <v>75</v>
      </c>
    </row>
    <row r="3046" spans="1:22" x14ac:dyDescent="0.2">
      <c r="A3046" s="1">
        <v>29870</v>
      </c>
      <c r="B3046">
        <v>1981</v>
      </c>
      <c r="C3046">
        <f>_xlfn.MAXIFS(Table1[ScheduleWeekWritten],Table1[ScheduleSeason],Table1[[#This Row],[ScheduleSeason]])</f>
        <v>16</v>
      </c>
      <c r="D3046">
        <v>6</v>
      </c>
      <c r="E3046" cm="1">
        <f t="array" ref="E3046">_xlfn.XLOOKUP(Table1[[#This Row],[ScheduleWeekWritten]],Table3[Game],100+Table3[Increase],Table1[[#This Row],[ScheduleWeekWritten]])</f>
        <v>6</v>
      </c>
      <c r="F3046" t="b">
        <v>0</v>
      </c>
      <c r="G3046" t="s">
        <v>95</v>
      </c>
      <c r="H3046">
        <v>14</v>
      </c>
      <c r="I3046">
        <v>31</v>
      </c>
      <c r="J3046" t="s">
        <v>58</v>
      </c>
      <c r="K3046" t="s">
        <v>77</v>
      </c>
      <c r="L3046" t="str">
        <f>_xlfn.XLOOKUP(Table1[[#This Row],[TeamFavoriteID]],Table2[team_id],Table2[team_name],_xlfn.XLOOKUP(Table1[[#This Row],[TeamFavoriteID]],Table2[team_id_pfr],Table2[team_name],"Even"))</f>
        <v>Philadelphia Eagles</v>
      </c>
      <c r="M3046">
        <v>-9</v>
      </c>
      <c r="N3046">
        <f>IF(Table1[[#This Row],[TeamFavorite]]=Table1[[#This Row],[TeamHome]],Table1[[#This Row],[ScoreAway]]-Table1[[#This Row],[ScoreHome]],Table1[[#This Row],[ScoreHome]]-Table1[[#This Row],[ScoreAway]])</f>
        <v>-17</v>
      </c>
      <c r="O3046">
        <f>IF(Table1[[#This Row],[SpreadActual]]&lt;Table1[[#This Row],[SpreadFavorite]],1,0)</f>
        <v>1</v>
      </c>
      <c r="P3046">
        <v>37</v>
      </c>
      <c r="Q3046" t="s">
        <v>124</v>
      </c>
      <c r="R3046" t="b">
        <v>0</v>
      </c>
      <c r="S3046">
        <v>72</v>
      </c>
      <c r="T3046">
        <v>0</v>
      </c>
      <c r="V3046" t="s">
        <v>103</v>
      </c>
    </row>
    <row r="3047" spans="1:22" x14ac:dyDescent="0.2">
      <c r="A3047" s="1">
        <v>29870</v>
      </c>
      <c r="B3047">
        <v>1981</v>
      </c>
      <c r="C3047">
        <f>_xlfn.MAXIFS(Table1[ScheduleWeekWritten],Table1[ScheduleSeason],Table1[[#This Row],[ScheduleSeason]])</f>
        <v>16</v>
      </c>
      <c r="D3047">
        <v>6</v>
      </c>
      <c r="E3047" cm="1">
        <f t="array" ref="E3047">_xlfn.XLOOKUP(Table1[[#This Row],[ScheduleWeekWritten]],Table3[Game],100+Table3[Increase],Table1[[#This Row],[ScheduleWeekWritten]])</f>
        <v>6</v>
      </c>
      <c r="F3047" t="b">
        <v>0</v>
      </c>
      <c r="G3047" t="s">
        <v>50</v>
      </c>
      <c r="H3047">
        <v>34</v>
      </c>
      <c r="I3047">
        <v>14</v>
      </c>
      <c r="J3047" t="s">
        <v>57</v>
      </c>
      <c r="K3047" t="s">
        <v>90</v>
      </c>
      <c r="L3047" t="str">
        <f>_xlfn.XLOOKUP(Table1[[#This Row],[TeamFavoriteID]],Table2[team_id],Table2[team_name],_xlfn.XLOOKUP(Table1[[#This Row],[TeamFavoriteID]],Table2[team_id_pfr],Table2[team_name],"Even"))</f>
        <v>New York Giants</v>
      </c>
      <c r="M3047">
        <v>-1</v>
      </c>
      <c r="N3047">
        <f>IF(Table1[[#This Row],[TeamFavorite]]=Table1[[#This Row],[TeamHome]],Table1[[#This Row],[ScoreAway]]-Table1[[#This Row],[ScoreHome]],Table1[[#This Row],[ScoreHome]]-Table1[[#This Row],[ScoreAway]])</f>
        <v>-20</v>
      </c>
      <c r="O3047">
        <f>IF(Table1[[#This Row],[SpreadActual]]&lt;Table1[[#This Row],[SpreadFavorite]],1,0)</f>
        <v>1</v>
      </c>
      <c r="P3047">
        <v>38</v>
      </c>
      <c r="Q3047" t="s">
        <v>126</v>
      </c>
      <c r="R3047" t="b">
        <v>0</v>
      </c>
      <c r="S3047">
        <v>52</v>
      </c>
      <c r="T3047">
        <v>11</v>
      </c>
      <c r="U3047">
        <v>54</v>
      </c>
    </row>
    <row r="3048" spans="1:22" x14ac:dyDescent="0.2">
      <c r="A3048" s="1">
        <v>29870</v>
      </c>
      <c r="B3048">
        <v>1981</v>
      </c>
      <c r="C3048">
        <f>_xlfn.MAXIFS(Table1[ScheduleWeekWritten],Table1[ScheduleSeason],Table1[[#This Row],[ScheduleSeason]])</f>
        <v>16</v>
      </c>
      <c r="D3048">
        <v>6</v>
      </c>
      <c r="E3048" cm="1">
        <f t="array" ref="E3048">_xlfn.XLOOKUP(Table1[[#This Row],[ScheduleWeekWritten]],Table3[Game],100+Table3[Increase],Table1[[#This Row],[ScheduleWeekWritten]])</f>
        <v>6</v>
      </c>
      <c r="F3048" t="b">
        <v>0</v>
      </c>
      <c r="G3048" t="s">
        <v>31</v>
      </c>
      <c r="H3048">
        <v>28</v>
      </c>
      <c r="I3048">
        <v>24</v>
      </c>
      <c r="J3048" t="s">
        <v>115</v>
      </c>
      <c r="K3048" t="s">
        <v>70</v>
      </c>
      <c r="L3048" t="str">
        <f>_xlfn.XLOOKUP(Table1[[#This Row],[TeamFavoriteID]],Table2[team_id],Table2[team_name],_xlfn.XLOOKUP(Table1[[#This Row],[TeamFavoriteID]],Table2[team_id_pfr],Table2[team_name],"Even"))</f>
        <v>Boston Patriots</v>
      </c>
      <c r="M3048">
        <v>-2.5</v>
      </c>
      <c r="N3048">
        <f>IF(Table1[[#This Row],[TeamFavorite]]=Table1[[#This Row],[TeamHome]],Table1[[#This Row],[ScoreAway]]-Table1[[#This Row],[ScoreHome]],Table1[[#This Row],[ScoreHome]]-Table1[[#This Row],[ScoreAway]])</f>
        <v>4</v>
      </c>
      <c r="O3048">
        <f>IF(Table1[[#This Row],[SpreadActual]]&lt;Table1[[#This Row],[SpreadFavorite]],1,0)</f>
        <v>0</v>
      </c>
      <c r="P3048">
        <v>46</v>
      </c>
      <c r="Q3048" t="s">
        <v>126</v>
      </c>
      <c r="R3048" t="b">
        <v>0</v>
      </c>
      <c r="S3048">
        <v>52</v>
      </c>
      <c r="T3048">
        <v>11</v>
      </c>
      <c r="U3048">
        <v>54</v>
      </c>
    </row>
    <row r="3049" spans="1:22" x14ac:dyDescent="0.2">
      <c r="A3049" s="1">
        <v>29870</v>
      </c>
      <c r="B3049">
        <v>1981</v>
      </c>
      <c r="C3049">
        <f>_xlfn.MAXIFS(Table1[ScheduleWeekWritten],Table1[ScheduleSeason],Table1[[#This Row],[ScheduleSeason]])</f>
        <v>16</v>
      </c>
      <c r="D3049">
        <v>6</v>
      </c>
      <c r="E3049" cm="1">
        <f t="array" ref="E3049">_xlfn.XLOOKUP(Table1[[#This Row],[ScheduleWeekWritten]],Table3[Game],100+Table3[Increase],Table1[[#This Row],[ScheduleWeekWritten]])</f>
        <v>6</v>
      </c>
      <c r="F3049" t="b">
        <v>0</v>
      </c>
      <c r="G3049" t="s">
        <v>49</v>
      </c>
      <c r="H3049">
        <v>13</v>
      </c>
      <c r="I3049">
        <v>7</v>
      </c>
      <c r="J3049" t="s">
        <v>62</v>
      </c>
      <c r="K3049" t="s">
        <v>51</v>
      </c>
      <c r="L3049" t="str">
        <f>_xlfn.XLOOKUP(Table1[[#This Row],[TeamFavoriteID]],Table2[team_id],Table2[team_name],_xlfn.XLOOKUP(Table1[[#This Row],[TeamFavoriteID]],Table2[team_id_pfr],Table2[team_name],"Even"))</f>
        <v>Pittsburgh Steelers</v>
      </c>
      <c r="M3049">
        <v>-3.5</v>
      </c>
      <c r="N3049">
        <f>IF(Table1[[#This Row],[TeamFavorite]]=Table1[[#This Row],[TeamHome]],Table1[[#This Row],[ScoreAway]]-Table1[[#This Row],[ScoreHome]],Table1[[#This Row],[ScoreHome]]-Table1[[#This Row],[ScoreAway]])</f>
        <v>-6</v>
      </c>
      <c r="O3049">
        <f>IF(Table1[[#This Row],[SpreadActual]]&lt;Table1[[#This Row],[SpreadFavorite]],1,0)</f>
        <v>1</v>
      </c>
      <c r="P3049">
        <v>46</v>
      </c>
      <c r="Q3049" t="s">
        <v>113</v>
      </c>
      <c r="R3049" t="b">
        <v>0</v>
      </c>
      <c r="S3049">
        <v>51</v>
      </c>
      <c r="T3049">
        <v>6</v>
      </c>
      <c r="U3049">
        <v>68</v>
      </c>
    </row>
    <row r="3050" spans="1:22" x14ac:dyDescent="0.2">
      <c r="A3050" s="1">
        <v>29870</v>
      </c>
      <c r="B3050">
        <v>1981</v>
      </c>
      <c r="C3050">
        <f>_xlfn.MAXIFS(Table1[ScheduleWeekWritten],Table1[ScheduleSeason],Table1[[#This Row],[ScheduleSeason]])</f>
        <v>16</v>
      </c>
      <c r="D3050">
        <v>6</v>
      </c>
      <c r="E3050" cm="1">
        <f t="array" ref="E3050">_xlfn.XLOOKUP(Table1[[#This Row],[ScheduleWeekWritten]],Table3[Game],100+Table3[Increase],Table1[[#This Row],[ScheduleWeekWritten]])</f>
        <v>6</v>
      </c>
      <c r="F3050" t="b">
        <v>0</v>
      </c>
      <c r="G3050" t="s">
        <v>27</v>
      </c>
      <c r="H3050">
        <v>31</v>
      </c>
      <c r="I3050">
        <v>33</v>
      </c>
      <c r="J3050" t="s">
        <v>54</v>
      </c>
      <c r="K3050" t="s">
        <v>29</v>
      </c>
      <c r="L3050" t="str">
        <f>_xlfn.XLOOKUP(Table1[[#This Row],[TeamFavoriteID]],Table2[team_id],Table2[team_name],_xlfn.XLOOKUP(Table1[[#This Row],[TeamFavoriteID]],Table2[team_id_pfr],Table2[team_name],"Even"))</f>
        <v>Los Angeles Chargers</v>
      </c>
      <c r="M3050">
        <v>-7</v>
      </c>
      <c r="N3050">
        <f>IF(Table1[[#This Row],[TeamFavorite]]=Table1[[#This Row],[TeamHome]],Table1[[#This Row],[ScoreAway]]-Table1[[#This Row],[ScoreHome]],Table1[[#This Row],[ScoreHome]]-Table1[[#This Row],[ScoreAway]])</f>
        <v>-2</v>
      </c>
      <c r="O3050">
        <f>IF(Table1[[#This Row],[SpreadActual]]&lt;Table1[[#This Row],[SpreadFavorite]],1,0)</f>
        <v>0</v>
      </c>
      <c r="P3050">
        <v>46</v>
      </c>
      <c r="Q3050" t="s">
        <v>94</v>
      </c>
      <c r="R3050" t="b">
        <v>0</v>
      </c>
      <c r="S3050">
        <v>68</v>
      </c>
      <c r="T3050">
        <v>13</v>
      </c>
      <c r="U3050">
        <v>69</v>
      </c>
    </row>
    <row r="3051" spans="1:22" x14ac:dyDescent="0.2">
      <c r="A3051" s="1">
        <v>29870</v>
      </c>
      <c r="B3051">
        <v>1981</v>
      </c>
      <c r="C3051">
        <f>_xlfn.MAXIFS(Table1[ScheduleWeekWritten],Table1[ScheduleSeason],Table1[[#This Row],[ScheduleSeason]])</f>
        <v>16</v>
      </c>
      <c r="D3051">
        <v>6</v>
      </c>
      <c r="E3051" cm="1">
        <f t="array" ref="E3051">_xlfn.XLOOKUP(Table1[[#This Row],[ScheduleWeekWritten]],Table3[Game],100+Table3[Increase],Table1[[#This Row],[ScheduleWeekWritten]])</f>
        <v>6</v>
      </c>
      <c r="F3051" t="b">
        <v>0</v>
      </c>
      <c r="G3051" t="s">
        <v>53</v>
      </c>
      <c r="H3051">
        <v>45</v>
      </c>
      <c r="I3051">
        <v>14</v>
      </c>
      <c r="J3051" t="s">
        <v>67</v>
      </c>
      <c r="K3051" t="s">
        <v>68</v>
      </c>
      <c r="L3051" t="str">
        <f>_xlfn.XLOOKUP(Table1[[#This Row],[TeamFavoriteID]],Table2[team_id],Table2[team_name],_xlfn.XLOOKUP(Table1[[#This Row],[TeamFavoriteID]],Table2[team_id_pfr],Table2[team_name],"Even"))</f>
        <v>Dallas Cowboys</v>
      </c>
      <c r="M3051">
        <v>-5</v>
      </c>
      <c r="N3051">
        <f>IF(Table1[[#This Row],[TeamFavorite]]=Table1[[#This Row],[TeamHome]],Table1[[#This Row],[ScoreAway]]-Table1[[#This Row],[ScoreHome]],Table1[[#This Row],[ScoreHome]]-Table1[[#This Row],[ScoreAway]])</f>
        <v>31</v>
      </c>
      <c r="O3051">
        <f>IF(Table1[[#This Row],[SpreadActual]]&lt;Table1[[#This Row],[SpreadFavorite]],1,0)</f>
        <v>0</v>
      </c>
      <c r="P3051">
        <v>45</v>
      </c>
      <c r="Q3051" t="s">
        <v>118</v>
      </c>
      <c r="R3051" t="b">
        <v>0</v>
      </c>
      <c r="S3051">
        <v>58</v>
      </c>
      <c r="T3051">
        <v>18</v>
      </c>
      <c r="U3051">
        <v>67</v>
      </c>
    </row>
    <row r="3052" spans="1:22" x14ac:dyDescent="0.2">
      <c r="A3052" s="1">
        <v>29871</v>
      </c>
      <c r="B3052">
        <v>1981</v>
      </c>
      <c r="C3052">
        <f>_xlfn.MAXIFS(Table1[ScheduleWeekWritten],Table1[ScheduleSeason],Table1[[#This Row],[ScheduleSeason]])</f>
        <v>16</v>
      </c>
      <c r="D3052">
        <v>6</v>
      </c>
      <c r="E3052" cm="1">
        <f t="array" ref="E3052">_xlfn.XLOOKUP(Table1[[#This Row],[ScheduleWeekWritten]],Table3[Game],100+Table3[Increase],Table1[[#This Row],[ScheduleWeekWritten]])</f>
        <v>6</v>
      </c>
      <c r="F3052" t="b">
        <v>0</v>
      </c>
      <c r="G3052" t="s">
        <v>28</v>
      </c>
      <c r="H3052">
        <v>31</v>
      </c>
      <c r="I3052">
        <v>21</v>
      </c>
      <c r="J3052" t="s">
        <v>19</v>
      </c>
      <c r="K3052" t="s">
        <v>43</v>
      </c>
      <c r="L3052" t="str">
        <f>_xlfn.XLOOKUP(Table1[[#This Row],[TeamFavoriteID]],Table2[team_id],Table2[team_name],_xlfn.XLOOKUP(Table1[[#This Row],[TeamFavoriteID]],Table2[team_id_pfr],Table2[team_name],"Even"))</f>
        <v>Buffalo Bills</v>
      </c>
      <c r="M3052">
        <v>-4</v>
      </c>
      <c r="N3052">
        <f>IF(Table1[[#This Row],[TeamFavorite]]=Table1[[#This Row],[TeamHome]],Table1[[#This Row],[ScoreAway]]-Table1[[#This Row],[ScoreHome]],Table1[[#This Row],[ScoreHome]]-Table1[[#This Row],[ScoreAway]])</f>
        <v>-10</v>
      </c>
      <c r="O3052">
        <f>IF(Table1[[#This Row],[SpreadActual]]&lt;Table1[[#This Row],[SpreadFavorite]],1,0)</f>
        <v>1</v>
      </c>
      <c r="P3052">
        <v>39</v>
      </c>
      <c r="Q3052" t="s">
        <v>123</v>
      </c>
      <c r="R3052" t="b">
        <v>0</v>
      </c>
      <c r="S3052">
        <v>44</v>
      </c>
      <c r="T3052">
        <v>8</v>
      </c>
      <c r="U3052">
        <v>63</v>
      </c>
    </row>
    <row r="3053" spans="1:22" x14ac:dyDescent="0.2">
      <c r="A3053" s="1">
        <v>29877</v>
      </c>
      <c r="B3053">
        <v>1981</v>
      </c>
      <c r="C3053">
        <f>_xlfn.MAXIFS(Table1[ScheduleWeekWritten],Table1[ScheduleSeason],Table1[[#This Row],[ScheduleSeason]])</f>
        <v>16</v>
      </c>
      <c r="D3053">
        <v>7</v>
      </c>
      <c r="E3053" cm="1">
        <f t="array" ref="E3053">_xlfn.XLOOKUP(Table1[[#This Row],[ScheduleWeekWritten]],Table3[Game],100+Table3[Increase],Table1[[#This Row],[ScheduleWeekWritten]])</f>
        <v>7</v>
      </c>
      <c r="F3053" t="b">
        <v>0</v>
      </c>
      <c r="G3053" t="s">
        <v>38</v>
      </c>
      <c r="H3053">
        <v>41</v>
      </c>
      <c r="I3053">
        <v>20</v>
      </c>
      <c r="J3053" t="s">
        <v>57</v>
      </c>
      <c r="K3053" t="s">
        <v>109</v>
      </c>
      <c r="L3053" t="str">
        <f>_xlfn.XLOOKUP(Table1[[#This Row],[TeamFavoriteID]],Table2[team_id],Table2[team_name],_xlfn.XLOOKUP(Table1[[#This Row],[TeamFavoriteID]],Table2[team_id_pfr],Table2[team_name],"Even"))</f>
        <v>Atlanta Falcons</v>
      </c>
      <c r="M3053">
        <v>-8</v>
      </c>
      <c r="N3053">
        <f>IF(Table1[[#This Row],[TeamFavorite]]=Table1[[#This Row],[TeamHome]],Table1[[#This Row],[ScoreAway]]-Table1[[#This Row],[ScoreHome]],Table1[[#This Row],[ScoreHome]]-Table1[[#This Row],[ScoreAway]])</f>
        <v>-21</v>
      </c>
      <c r="O3053">
        <f>IF(Table1[[#This Row],[SpreadActual]]&lt;Table1[[#This Row],[SpreadFavorite]],1,0)</f>
        <v>1</v>
      </c>
      <c r="P3053">
        <v>45</v>
      </c>
      <c r="Q3053" t="s">
        <v>41</v>
      </c>
      <c r="R3053" t="b">
        <v>0</v>
      </c>
      <c r="S3053">
        <v>68</v>
      </c>
      <c r="T3053">
        <v>16</v>
      </c>
      <c r="U3053">
        <v>71</v>
      </c>
    </row>
    <row r="3054" spans="1:22" x14ac:dyDescent="0.2">
      <c r="A3054" s="1">
        <v>29877</v>
      </c>
      <c r="B3054">
        <v>1981</v>
      </c>
      <c r="C3054">
        <f>_xlfn.MAXIFS(Table1[ScheduleWeekWritten],Table1[ScheduleSeason],Table1[[#This Row],[ScheduleSeason]])</f>
        <v>16</v>
      </c>
      <c r="D3054">
        <v>7</v>
      </c>
      <c r="E3054" cm="1">
        <f t="array" ref="E3054">_xlfn.XLOOKUP(Table1[[#This Row],[ScheduleWeekWritten]],Table3[Game],100+Table3[Increase],Table1[[#This Row],[ScheduleWeekWritten]])</f>
        <v>7</v>
      </c>
      <c r="F3054" t="b">
        <v>0</v>
      </c>
      <c r="G3054" t="s">
        <v>34</v>
      </c>
      <c r="H3054">
        <v>14</v>
      </c>
      <c r="I3054">
        <v>43</v>
      </c>
      <c r="J3054" t="s">
        <v>27</v>
      </c>
      <c r="K3054" t="s">
        <v>29</v>
      </c>
      <c r="L3054" t="str">
        <f>_xlfn.XLOOKUP(Table1[[#This Row],[TeamFavoriteID]],Table2[team_id],Table2[team_name],_xlfn.XLOOKUP(Table1[[#This Row],[TeamFavoriteID]],Table2[team_id_pfr],Table2[team_name],"Even"))</f>
        <v>Los Angeles Chargers</v>
      </c>
      <c r="M3054">
        <v>-4.5</v>
      </c>
      <c r="N3054">
        <f>IF(Table1[[#This Row],[TeamFavorite]]=Table1[[#This Row],[TeamHome]],Table1[[#This Row],[ScoreAway]]-Table1[[#This Row],[ScoreHome]],Table1[[#This Row],[ScoreHome]]-Table1[[#This Row],[ScoreAway]])</f>
        <v>-29</v>
      </c>
      <c r="O3054">
        <f>IF(Table1[[#This Row],[SpreadActual]]&lt;Table1[[#This Row],[SpreadFavorite]],1,0)</f>
        <v>1</v>
      </c>
      <c r="P3054">
        <v>51</v>
      </c>
      <c r="Q3054" t="s">
        <v>80</v>
      </c>
      <c r="R3054" t="b">
        <v>0</v>
      </c>
      <c r="S3054">
        <v>53</v>
      </c>
      <c r="T3054">
        <v>10</v>
      </c>
      <c r="U3054">
        <v>73</v>
      </c>
    </row>
    <row r="3055" spans="1:22" x14ac:dyDescent="0.2">
      <c r="A3055" s="1">
        <v>29877</v>
      </c>
      <c r="B3055">
        <v>1981</v>
      </c>
      <c r="C3055">
        <f>_xlfn.MAXIFS(Table1[ScheduleWeekWritten],Table1[ScheduleSeason],Table1[[#This Row],[ScheduleSeason]])</f>
        <v>16</v>
      </c>
      <c r="D3055">
        <v>7</v>
      </c>
      <c r="E3055" cm="1">
        <f t="array" ref="E3055">_xlfn.XLOOKUP(Table1[[#This Row],[ScheduleWeekWritten]],Table3[Game],100+Table3[Increase],Table1[[#This Row],[ScheduleWeekWritten]])</f>
        <v>7</v>
      </c>
      <c r="F3055" t="b">
        <v>0</v>
      </c>
      <c r="G3055" t="s">
        <v>101</v>
      </c>
      <c r="H3055">
        <v>34</v>
      </c>
      <c r="I3055">
        <v>7</v>
      </c>
      <c r="J3055" t="s">
        <v>49</v>
      </c>
      <c r="K3055" t="s">
        <v>51</v>
      </c>
      <c r="L3055" t="str">
        <f>_xlfn.XLOOKUP(Table1[[#This Row],[TeamFavoriteID]],Table2[team_id],Table2[team_name],_xlfn.XLOOKUP(Table1[[#This Row],[TeamFavoriteID]],Table2[team_id_pfr],Table2[team_name],"Even"))</f>
        <v>Pittsburgh Steelers</v>
      </c>
      <c r="M3055">
        <v>-1</v>
      </c>
      <c r="N3055">
        <f>IF(Table1[[#This Row],[TeamFavorite]]=Table1[[#This Row],[TeamHome]],Table1[[#This Row],[ScoreAway]]-Table1[[#This Row],[ScoreHome]],Table1[[#This Row],[ScoreHome]]-Table1[[#This Row],[ScoreAway]])</f>
        <v>27</v>
      </c>
      <c r="O3055">
        <f>IF(Table1[[#This Row],[SpreadActual]]&lt;Table1[[#This Row],[SpreadFavorite]],1,0)</f>
        <v>0</v>
      </c>
      <c r="P3055">
        <v>45</v>
      </c>
      <c r="Q3055" t="s">
        <v>111</v>
      </c>
      <c r="R3055" t="b">
        <v>0</v>
      </c>
      <c r="S3055">
        <v>57</v>
      </c>
      <c r="T3055">
        <v>20</v>
      </c>
      <c r="U3055">
        <v>69</v>
      </c>
    </row>
    <row r="3056" spans="1:22" x14ac:dyDescent="0.2">
      <c r="A3056" s="1">
        <v>29877</v>
      </c>
      <c r="B3056">
        <v>1981</v>
      </c>
      <c r="C3056">
        <f>_xlfn.MAXIFS(Table1[ScheduleWeekWritten],Table1[ScheduleSeason],Table1[[#This Row],[ScheduleSeason]])</f>
        <v>16</v>
      </c>
      <c r="D3056">
        <v>7</v>
      </c>
      <c r="E3056" cm="1">
        <f t="array" ref="E3056">_xlfn.XLOOKUP(Table1[[#This Row],[ScheduleWeekWritten]],Table3[Game],100+Table3[Increase],Table1[[#This Row],[ScheduleWeekWritten]])</f>
        <v>7</v>
      </c>
      <c r="F3056" t="b">
        <v>0</v>
      </c>
      <c r="G3056" t="s">
        <v>62</v>
      </c>
      <c r="H3056">
        <v>20</v>
      </c>
      <c r="I3056">
        <v>17</v>
      </c>
      <c r="J3056" t="s">
        <v>95</v>
      </c>
      <c r="K3056" t="s">
        <v>63</v>
      </c>
      <c r="L3056" t="str">
        <f>_xlfn.XLOOKUP(Table1[[#This Row],[TeamFavoriteID]],Table2[team_id],Table2[team_name],_xlfn.XLOOKUP(Table1[[#This Row],[TeamFavoriteID]],Table2[team_id_pfr],Table2[team_name],"Even"))</f>
        <v>Cleveland Browns</v>
      </c>
      <c r="M3056">
        <v>-11</v>
      </c>
      <c r="N3056">
        <f>IF(Table1[[#This Row],[TeamFavorite]]=Table1[[#This Row],[TeamHome]],Table1[[#This Row],[ScoreAway]]-Table1[[#This Row],[ScoreHome]],Table1[[#This Row],[ScoreHome]]-Table1[[#This Row],[ScoreAway]])</f>
        <v>-3</v>
      </c>
      <c r="O3056">
        <f>IF(Table1[[#This Row],[SpreadActual]]&lt;Table1[[#This Row],[SpreadFavorite]],1,0)</f>
        <v>0</v>
      </c>
      <c r="P3056">
        <v>41</v>
      </c>
      <c r="Q3056" t="s">
        <v>66</v>
      </c>
      <c r="R3056" t="b">
        <v>0</v>
      </c>
      <c r="S3056">
        <v>57</v>
      </c>
      <c r="T3056">
        <v>27</v>
      </c>
      <c r="U3056">
        <v>53</v>
      </c>
    </row>
    <row r="3057" spans="1:22" x14ac:dyDescent="0.2">
      <c r="A3057" s="1">
        <v>29877</v>
      </c>
      <c r="B3057">
        <v>1981</v>
      </c>
      <c r="C3057">
        <f>_xlfn.MAXIFS(Table1[ScheduleWeekWritten],Table1[ScheduleSeason],Table1[[#This Row],[ScheduleSeason]])</f>
        <v>16</v>
      </c>
      <c r="D3057">
        <v>7</v>
      </c>
      <c r="E3057" cm="1">
        <f t="array" ref="E3057">_xlfn.XLOOKUP(Table1[[#This Row],[ScheduleWeekWritten]],Table3[Game],100+Table3[Increase],Table1[[#This Row],[ScheduleWeekWritten]])</f>
        <v>7</v>
      </c>
      <c r="F3057" t="b">
        <v>0</v>
      </c>
      <c r="G3057" t="s">
        <v>67</v>
      </c>
      <c r="H3057">
        <v>29</v>
      </c>
      <c r="I3057">
        <v>17</v>
      </c>
      <c r="J3057" t="s">
        <v>39</v>
      </c>
      <c r="K3057" t="s">
        <v>68</v>
      </c>
      <c r="L3057" t="str">
        <f>_xlfn.XLOOKUP(Table1[[#This Row],[TeamFavoriteID]],Table2[team_id],Table2[team_name],_xlfn.XLOOKUP(Table1[[#This Row],[TeamFavoriteID]],Table2[team_id_pfr],Table2[team_name],"Even"))</f>
        <v>Dallas Cowboys</v>
      </c>
      <c r="M3057">
        <v>-5</v>
      </c>
      <c r="N3057">
        <f>IF(Table1[[#This Row],[TeamFavorite]]=Table1[[#This Row],[TeamHome]],Table1[[#This Row],[ScoreAway]]-Table1[[#This Row],[ScoreHome]],Table1[[#This Row],[ScoreHome]]-Table1[[#This Row],[ScoreAway]])</f>
        <v>-12</v>
      </c>
      <c r="O3057">
        <f>IF(Table1[[#This Row],[SpreadActual]]&lt;Table1[[#This Row],[SpreadFavorite]],1,0)</f>
        <v>1</v>
      </c>
      <c r="P3057">
        <v>43</v>
      </c>
      <c r="Q3057" t="s">
        <v>119</v>
      </c>
      <c r="R3057" t="b">
        <v>0</v>
      </c>
      <c r="S3057">
        <v>64</v>
      </c>
      <c r="T3057">
        <v>15</v>
      </c>
      <c r="U3057">
        <v>55</v>
      </c>
    </row>
    <row r="3058" spans="1:22" x14ac:dyDescent="0.2">
      <c r="A3058" s="1">
        <v>29877</v>
      </c>
      <c r="B3058">
        <v>1981</v>
      </c>
      <c r="C3058">
        <f>_xlfn.MAXIFS(Table1[ScheduleWeekWritten],Table1[ScheduleSeason],Table1[[#This Row],[ScheduleSeason]])</f>
        <v>16</v>
      </c>
      <c r="D3058">
        <v>7</v>
      </c>
      <c r="E3058" cm="1">
        <f t="array" ref="E3058">_xlfn.XLOOKUP(Table1[[#This Row],[ScheduleWeekWritten]],Table3[Game],100+Table3[Increase],Table1[[#This Row],[ScheduleWeekWritten]])</f>
        <v>7</v>
      </c>
      <c r="F3058" t="b">
        <v>0</v>
      </c>
      <c r="G3058" t="s">
        <v>33</v>
      </c>
      <c r="H3058">
        <v>3</v>
      </c>
      <c r="I3058">
        <v>13</v>
      </c>
      <c r="J3058" t="s">
        <v>53</v>
      </c>
      <c r="K3058" t="s">
        <v>87</v>
      </c>
      <c r="L3058" t="str">
        <f>_xlfn.XLOOKUP(Table1[[#This Row],[TeamFavoriteID]],Table2[team_id],Table2[team_name],_xlfn.XLOOKUP(Table1[[#This Row],[TeamFavoriteID]],Table2[team_id_pfr],Table2[team_name],"Even"))</f>
        <v>San Francisco 49ers</v>
      </c>
      <c r="M3058">
        <v>-1</v>
      </c>
      <c r="N3058">
        <f>IF(Table1[[#This Row],[TeamFavorite]]=Table1[[#This Row],[TeamHome]],Table1[[#This Row],[ScoreAway]]-Table1[[#This Row],[ScoreHome]],Table1[[#This Row],[ScoreHome]]-Table1[[#This Row],[ScoreAway]])</f>
        <v>-10</v>
      </c>
      <c r="O3058">
        <f>IF(Table1[[#This Row],[SpreadActual]]&lt;Table1[[#This Row],[SpreadFavorite]],1,0)</f>
        <v>1</v>
      </c>
      <c r="P3058">
        <v>44</v>
      </c>
      <c r="Q3058" t="s">
        <v>36</v>
      </c>
      <c r="R3058" t="b">
        <v>0</v>
      </c>
      <c r="S3058">
        <v>47</v>
      </c>
      <c r="T3058">
        <v>21</v>
      </c>
      <c r="U3058">
        <v>78</v>
      </c>
    </row>
    <row r="3059" spans="1:22" x14ac:dyDescent="0.2">
      <c r="A3059" s="1">
        <v>29877</v>
      </c>
      <c r="B3059">
        <v>1981</v>
      </c>
      <c r="C3059">
        <f>_xlfn.MAXIFS(Table1[ScheduleWeekWritten],Table1[ScheduleSeason],Table1[[#This Row],[ScheduleSeason]])</f>
        <v>16</v>
      </c>
      <c r="D3059">
        <v>7</v>
      </c>
      <c r="E3059" cm="1">
        <f t="array" ref="E3059">_xlfn.XLOOKUP(Table1[[#This Row],[ScheduleWeekWritten]],Table3[Game],100+Table3[Increase],Table1[[#This Row],[ScheduleWeekWritten]])</f>
        <v>7</v>
      </c>
      <c r="F3059" t="b">
        <v>0</v>
      </c>
      <c r="G3059" t="s">
        <v>42</v>
      </c>
      <c r="H3059">
        <v>28</v>
      </c>
      <c r="I3059">
        <v>14</v>
      </c>
      <c r="J3059" t="s">
        <v>24</v>
      </c>
      <c r="K3059" t="s">
        <v>89</v>
      </c>
      <c r="L3059" t="str">
        <f>_xlfn.XLOOKUP(Table1[[#This Row],[TeamFavoriteID]],Table2[team_id],Table2[team_name],_xlfn.XLOOKUP(Table1[[#This Row],[TeamFavoriteID]],Table2[team_id_pfr],Table2[team_name],"Even"))</f>
        <v>Even</v>
      </c>
      <c r="M3059">
        <v>0</v>
      </c>
      <c r="N3059">
        <f>IF(Table1[[#This Row],[TeamFavorite]]=Table1[[#This Row],[TeamHome]],Table1[[#This Row],[ScoreAway]]-Table1[[#This Row],[ScoreHome]],Table1[[#This Row],[ScoreHome]]-Table1[[#This Row],[ScoreAway]])</f>
        <v>14</v>
      </c>
      <c r="O3059">
        <f>IF(Table1[[#This Row],[SpreadActual]]&lt;Table1[[#This Row],[SpreadFavorite]],1,0)</f>
        <v>0</v>
      </c>
      <c r="P3059">
        <v>37</v>
      </c>
      <c r="Q3059" t="s">
        <v>117</v>
      </c>
      <c r="R3059" t="b">
        <v>0</v>
      </c>
      <c r="S3059">
        <v>49</v>
      </c>
      <c r="T3059">
        <v>23</v>
      </c>
      <c r="U3059">
        <v>53</v>
      </c>
    </row>
    <row r="3060" spans="1:22" x14ac:dyDescent="0.2">
      <c r="A3060" s="1">
        <v>29877</v>
      </c>
      <c r="B3060">
        <v>1981</v>
      </c>
      <c r="C3060">
        <f>_xlfn.MAXIFS(Table1[ScheduleWeekWritten],Table1[ScheduleSeason],Table1[[#This Row],[ScheduleSeason]])</f>
        <v>16</v>
      </c>
      <c r="D3060">
        <v>7</v>
      </c>
      <c r="E3060" cm="1">
        <f t="array" ref="E3060">_xlfn.XLOOKUP(Table1[[#This Row],[ScheduleWeekWritten]],Table3[Game],100+Table3[Increase],Table1[[#This Row],[ScheduleWeekWritten]])</f>
        <v>7</v>
      </c>
      <c r="F3060" t="b">
        <v>0</v>
      </c>
      <c r="G3060" t="s">
        <v>19</v>
      </c>
      <c r="H3060">
        <v>13</v>
      </c>
      <c r="I3060">
        <v>10</v>
      </c>
      <c r="J3060" t="s">
        <v>61</v>
      </c>
      <c r="K3060" t="s">
        <v>91</v>
      </c>
      <c r="L3060" t="str">
        <f>_xlfn.XLOOKUP(Table1[[#This Row],[TeamFavoriteID]],Table2[team_id],Table2[team_name],_xlfn.XLOOKUP(Table1[[#This Row],[TeamFavoriteID]],Table2[team_id_pfr],Table2[team_name],"Even"))</f>
        <v>Miami Dolphins</v>
      </c>
      <c r="M3060">
        <v>-7</v>
      </c>
      <c r="N3060">
        <f>IF(Table1[[#This Row],[TeamFavorite]]=Table1[[#This Row],[TeamHome]],Table1[[#This Row],[ScoreAway]]-Table1[[#This Row],[ScoreHome]],Table1[[#This Row],[ScoreHome]]-Table1[[#This Row],[ScoreAway]])</f>
        <v>-3</v>
      </c>
      <c r="O3060">
        <f>IF(Table1[[#This Row],[SpreadActual]]&lt;Table1[[#This Row],[SpreadFavorite]],1,0)</f>
        <v>0</v>
      </c>
      <c r="P3060">
        <v>40</v>
      </c>
      <c r="Q3060" t="s">
        <v>22</v>
      </c>
      <c r="R3060" t="b">
        <v>0</v>
      </c>
      <c r="S3060">
        <v>76</v>
      </c>
      <c r="T3060">
        <v>7</v>
      </c>
      <c r="U3060">
        <v>66</v>
      </c>
    </row>
    <row r="3061" spans="1:22" x14ac:dyDescent="0.2">
      <c r="A3061" s="1">
        <v>29877</v>
      </c>
      <c r="B3061">
        <v>1981</v>
      </c>
      <c r="C3061">
        <f>_xlfn.MAXIFS(Table1[ScheduleWeekWritten],Table1[ScheduleSeason],Table1[[#This Row],[ScheduleSeason]])</f>
        <v>16</v>
      </c>
      <c r="D3061">
        <v>7</v>
      </c>
      <c r="E3061" cm="1">
        <f t="array" ref="E3061">_xlfn.XLOOKUP(Table1[[#This Row],[ScheduleWeekWritten]],Table3[Game],100+Table3[Increase],Table1[[#This Row],[ScheduleWeekWritten]])</f>
        <v>7</v>
      </c>
      <c r="F3061" t="b">
        <v>0</v>
      </c>
      <c r="G3061" t="s">
        <v>54</v>
      </c>
      <c r="H3061">
        <v>35</v>
      </c>
      <c r="I3061">
        <v>23</v>
      </c>
      <c r="J3061" t="s">
        <v>58</v>
      </c>
      <c r="K3061" t="s">
        <v>77</v>
      </c>
      <c r="L3061" t="str">
        <f>_xlfn.XLOOKUP(Table1[[#This Row],[TeamFavoriteID]],Table2[team_id],Table2[team_name],_xlfn.XLOOKUP(Table1[[#This Row],[TeamFavoriteID]],Table2[team_id_pfr],Table2[team_name],"Even"))</f>
        <v>Philadelphia Eagles</v>
      </c>
      <c r="M3061">
        <v>-3.5</v>
      </c>
      <c r="N3061">
        <f>IF(Table1[[#This Row],[TeamFavorite]]=Table1[[#This Row],[TeamHome]],Table1[[#This Row],[ScoreAway]]-Table1[[#This Row],[ScoreHome]],Table1[[#This Row],[ScoreHome]]-Table1[[#This Row],[ScoreAway]])</f>
        <v>12</v>
      </c>
      <c r="O3061">
        <f>IF(Table1[[#This Row],[SpreadActual]]&lt;Table1[[#This Row],[SpreadFavorite]],1,0)</f>
        <v>0</v>
      </c>
      <c r="P3061">
        <v>44</v>
      </c>
      <c r="Q3061" t="s">
        <v>73</v>
      </c>
      <c r="R3061" t="b">
        <v>0</v>
      </c>
      <c r="S3061">
        <v>44</v>
      </c>
      <c r="T3061">
        <v>27</v>
      </c>
      <c r="U3061">
        <v>61</v>
      </c>
    </row>
    <row r="3062" spans="1:22" x14ac:dyDescent="0.2">
      <c r="A3062" s="1">
        <v>29877</v>
      </c>
      <c r="B3062">
        <v>1981</v>
      </c>
      <c r="C3062">
        <f>_xlfn.MAXIFS(Table1[ScheduleWeekWritten],Table1[ScheduleSeason],Table1[[#This Row],[ScheduleSeason]])</f>
        <v>16</v>
      </c>
      <c r="D3062">
        <v>7</v>
      </c>
      <c r="E3062" cm="1">
        <f t="array" ref="E3062">_xlfn.XLOOKUP(Table1[[#This Row],[ScheduleWeekWritten]],Table3[Game],100+Table3[Increase],Table1[[#This Row],[ScheduleWeekWritten]])</f>
        <v>7</v>
      </c>
      <c r="F3062" t="b">
        <v>0</v>
      </c>
      <c r="G3062" t="s">
        <v>115</v>
      </c>
      <c r="H3062">
        <v>38</v>
      </c>
      <c r="I3062">
        <v>10</v>
      </c>
      <c r="J3062" t="s">
        <v>23</v>
      </c>
      <c r="K3062" t="s">
        <v>70</v>
      </c>
      <c r="L3062" t="str">
        <f>_xlfn.XLOOKUP(Table1[[#This Row],[TeamFavoriteID]],Table2[team_id],Table2[team_name],_xlfn.XLOOKUP(Table1[[#This Row],[TeamFavoriteID]],Table2[team_id_pfr],Table2[team_name],"Even"))</f>
        <v>Boston Patriots</v>
      </c>
      <c r="M3062">
        <v>-3.5</v>
      </c>
      <c r="N3062">
        <f>IF(Table1[[#This Row],[TeamFavorite]]=Table1[[#This Row],[TeamHome]],Table1[[#This Row],[ScoreAway]]-Table1[[#This Row],[ScoreHome]],Table1[[#This Row],[ScoreHome]]-Table1[[#This Row],[ScoreAway]])</f>
        <v>28</v>
      </c>
      <c r="O3062">
        <f>IF(Table1[[#This Row],[SpreadActual]]&lt;Table1[[#This Row],[SpreadFavorite]],1,0)</f>
        <v>0</v>
      </c>
      <c r="P3062">
        <v>43</v>
      </c>
      <c r="Q3062" t="s">
        <v>116</v>
      </c>
      <c r="R3062" t="b">
        <v>0</v>
      </c>
      <c r="S3062">
        <v>51</v>
      </c>
      <c r="T3062">
        <v>14</v>
      </c>
      <c r="U3062">
        <v>77</v>
      </c>
    </row>
    <row r="3063" spans="1:22" x14ac:dyDescent="0.2">
      <c r="A3063" s="1">
        <v>29877</v>
      </c>
      <c r="B3063">
        <v>1981</v>
      </c>
      <c r="C3063">
        <f>_xlfn.MAXIFS(Table1[ScheduleWeekWritten],Table1[ScheduleSeason],Table1[[#This Row],[ScheduleSeason]])</f>
        <v>16</v>
      </c>
      <c r="D3063">
        <v>7</v>
      </c>
      <c r="E3063" cm="1">
        <f t="array" ref="E3063">_xlfn.XLOOKUP(Table1[[#This Row],[ScheduleWeekWritten]],Table3[Game],100+Table3[Increase],Table1[[#This Row],[ScheduleWeekWritten]])</f>
        <v>7</v>
      </c>
      <c r="F3063" t="b">
        <v>0</v>
      </c>
      <c r="G3063" t="s">
        <v>31</v>
      </c>
      <c r="H3063">
        <v>33</v>
      </c>
      <c r="I3063">
        <v>14</v>
      </c>
      <c r="J3063" t="s">
        <v>28</v>
      </c>
      <c r="K3063" t="s">
        <v>43</v>
      </c>
      <c r="L3063" t="str">
        <f>_xlfn.XLOOKUP(Table1[[#This Row],[TeamFavoriteID]],Table2[team_id],Table2[team_name],_xlfn.XLOOKUP(Table1[[#This Row],[TeamFavoriteID]],Table2[team_id_pfr],Table2[team_name],"Even"))</f>
        <v>Buffalo Bills</v>
      </c>
      <c r="M3063">
        <v>-3</v>
      </c>
      <c r="N3063">
        <f>IF(Table1[[#This Row],[TeamFavorite]]=Table1[[#This Row],[TeamHome]],Table1[[#This Row],[ScoreAway]]-Table1[[#This Row],[ScoreHome]],Table1[[#This Row],[ScoreHome]]-Table1[[#This Row],[ScoreAway]])</f>
        <v>19</v>
      </c>
      <c r="O3063">
        <f>IF(Table1[[#This Row],[SpreadActual]]&lt;Table1[[#This Row],[SpreadFavorite]],1,0)</f>
        <v>0</v>
      </c>
      <c r="P3063">
        <v>46</v>
      </c>
      <c r="Q3063" t="s">
        <v>126</v>
      </c>
      <c r="R3063" t="b">
        <v>0</v>
      </c>
      <c r="S3063">
        <v>55</v>
      </c>
      <c r="T3063">
        <v>17</v>
      </c>
      <c r="U3063">
        <v>70</v>
      </c>
    </row>
    <row r="3064" spans="1:22" x14ac:dyDescent="0.2">
      <c r="A3064" s="1">
        <v>29877</v>
      </c>
      <c r="B3064">
        <v>1981</v>
      </c>
      <c r="C3064">
        <f>_xlfn.MAXIFS(Table1[ScheduleWeekWritten],Table1[ScheduleSeason],Table1[[#This Row],[ScheduleSeason]])</f>
        <v>16</v>
      </c>
      <c r="D3064">
        <v>7</v>
      </c>
      <c r="E3064" cm="1">
        <f t="array" ref="E3064">_xlfn.XLOOKUP(Table1[[#This Row],[ScheduleWeekWritten]],Table3[Game],100+Table3[Increase],Table1[[#This Row],[ScheduleWeekWritten]])</f>
        <v>7</v>
      </c>
      <c r="F3064" t="b">
        <v>0</v>
      </c>
      <c r="G3064" t="s">
        <v>20</v>
      </c>
      <c r="H3064">
        <v>18</v>
      </c>
      <c r="I3064">
        <v>16</v>
      </c>
      <c r="J3064" t="s">
        <v>127</v>
      </c>
      <c r="K3064" t="s">
        <v>21</v>
      </c>
      <c r="L3064" t="str">
        <f>_xlfn.XLOOKUP(Table1[[#This Row],[TeamFavoriteID]],Table2[team_id],Table2[team_name],_xlfn.XLOOKUP(Table1[[#This Row],[TeamFavoriteID]],Table2[team_id_pfr],Table2[team_name],"Even"))</f>
        <v>Las Vegas Raiders</v>
      </c>
      <c r="M3064">
        <v>-4</v>
      </c>
      <c r="N3064">
        <f>IF(Table1[[#This Row],[TeamFavorite]]=Table1[[#This Row],[TeamHome]],Table1[[#This Row],[ScoreAway]]-Table1[[#This Row],[ScoreHome]],Table1[[#This Row],[ScoreHome]]-Table1[[#This Row],[ScoreAway]])</f>
        <v>2</v>
      </c>
      <c r="O3064">
        <f>IF(Table1[[#This Row],[SpreadActual]]&lt;Table1[[#This Row],[SpreadFavorite]],1,0)</f>
        <v>0</v>
      </c>
      <c r="P3064">
        <v>35</v>
      </c>
      <c r="Q3064" t="s">
        <v>76</v>
      </c>
      <c r="R3064" t="b">
        <v>0</v>
      </c>
      <c r="S3064">
        <v>59</v>
      </c>
      <c r="T3064">
        <v>8</v>
      </c>
      <c r="U3064">
        <v>81</v>
      </c>
    </row>
    <row r="3065" spans="1:22" x14ac:dyDescent="0.2">
      <c r="A3065" s="1">
        <v>29877</v>
      </c>
      <c r="B3065">
        <v>1981</v>
      </c>
      <c r="C3065">
        <f>_xlfn.MAXIFS(Table1[ScheduleWeekWritten],Table1[ScheduleSeason],Table1[[#This Row],[ScheduleSeason]])</f>
        <v>16</v>
      </c>
      <c r="D3065">
        <v>7</v>
      </c>
      <c r="E3065" cm="1">
        <f t="array" ref="E3065">_xlfn.XLOOKUP(Table1[[#This Row],[ScheduleWeekWritten]],Table3[Game],100+Table3[Increase],Table1[[#This Row],[ScheduleWeekWritten]])</f>
        <v>7</v>
      </c>
      <c r="F3065" t="b">
        <v>0</v>
      </c>
      <c r="G3065" t="s">
        <v>128</v>
      </c>
      <c r="H3065">
        <v>0</v>
      </c>
      <c r="I3065">
        <v>32</v>
      </c>
      <c r="J3065" t="s">
        <v>50</v>
      </c>
      <c r="K3065" t="s">
        <v>132</v>
      </c>
      <c r="L3065" t="str">
        <f>_xlfn.XLOOKUP(Table1[[#This Row],[TeamFavoriteID]],Table2[team_id],Table2[team_name],_xlfn.XLOOKUP(Table1[[#This Row],[TeamFavoriteID]],Table2[team_id_pfr],Table2[team_name],"Even"))</f>
        <v>Seattle Seahawks</v>
      </c>
      <c r="M3065">
        <v>-1</v>
      </c>
      <c r="N3065">
        <f>IF(Table1[[#This Row],[TeamFavorite]]=Table1[[#This Row],[TeamHome]],Table1[[#This Row],[ScoreAway]]-Table1[[#This Row],[ScoreHome]],Table1[[#This Row],[ScoreHome]]-Table1[[#This Row],[ScoreAway]])</f>
        <v>32</v>
      </c>
      <c r="O3065">
        <f>IF(Table1[[#This Row],[SpreadActual]]&lt;Table1[[#This Row],[SpreadFavorite]],1,0)</f>
        <v>0</v>
      </c>
      <c r="P3065">
        <v>40</v>
      </c>
      <c r="Q3065" t="s">
        <v>129</v>
      </c>
      <c r="R3065" t="b">
        <v>0</v>
      </c>
      <c r="S3065">
        <v>72</v>
      </c>
      <c r="T3065">
        <v>0</v>
      </c>
      <c r="V3065" t="s">
        <v>103</v>
      </c>
    </row>
    <row r="3066" spans="1:22" x14ac:dyDescent="0.2">
      <c r="A3066" s="1">
        <v>29878</v>
      </c>
      <c r="B3066">
        <v>1981</v>
      </c>
      <c r="C3066">
        <f>_xlfn.MAXIFS(Table1[ScheduleWeekWritten],Table1[ScheduleSeason],Table1[[#This Row],[ScheduleSeason]])</f>
        <v>16</v>
      </c>
      <c r="D3066">
        <v>7</v>
      </c>
      <c r="E3066" cm="1">
        <f t="array" ref="E3066">_xlfn.XLOOKUP(Table1[[#This Row],[ScheduleWeekWritten]],Table3[Game],100+Table3[Increase],Table1[[#This Row],[ScheduleWeekWritten]])</f>
        <v>7</v>
      </c>
      <c r="F3066" t="b">
        <v>0</v>
      </c>
      <c r="G3066" t="s">
        <v>45</v>
      </c>
      <c r="H3066">
        <v>48</v>
      </c>
      <c r="I3066">
        <v>17</v>
      </c>
      <c r="J3066" t="s">
        <v>46</v>
      </c>
      <c r="K3066" t="s">
        <v>79</v>
      </c>
      <c r="L3066" t="str">
        <f>_xlfn.XLOOKUP(Table1[[#This Row],[TeamFavoriteID]],Table2[team_id],Table2[team_name],_xlfn.XLOOKUP(Table1[[#This Row],[TeamFavoriteID]],Table2[team_id_pfr],Table2[team_name],"Even"))</f>
        <v>Detroit Lions</v>
      </c>
      <c r="M3066">
        <v>-6</v>
      </c>
      <c r="N3066">
        <f>IF(Table1[[#This Row],[TeamFavorite]]=Table1[[#This Row],[TeamHome]],Table1[[#This Row],[ScoreAway]]-Table1[[#This Row],[ScoreHome]],Table1[[#This Row],[ScoreHome]]-Table1[[#This Row],[ScoreAway]])</f>
        <v>-31</v>
      </c>
      <c r="O3066">
        <f>IF(Table1[[#This Row],[SpreadActual]]&lt;Table1[[#This Row],[SpreadFavorite]],1,0)</f>
        <v>1</v>
      </c>
      <c r="P3066">
        <v>36</v>
      </c>
      <c r="Q3066" t="s">
        <v>125</v>
      </c>
      <c r="R3066" t="b">
        <v>0</v>
      </c>
      <c r="S3066">
        <v>72</v>
      </c>
      <c r="T3066">
        <v>0</v>
      </c>
      <c r="V3066" t="s">
        <v>103</v>
      </c>
    </row>
    <row r="3067" spans="1:22" x14ac:dyDescent="0.2">
      <c r="A3067" s="1">
        <v>29884</v>
      </c>
      <c r="B3067">
        <v>1981</v>
      </c>
      <c r="C3067">
        <f>_xlfn.MAXIFS(Table1[ScheduleWeekWritten],Table1[ScheduleSeason],Table1[[#This Row],[ScheduleSeason]])</f>
        <v>16</v>
      </c>
      <c r="D3067">
        <v>8</v>
      </c>
      <c r="E3067" cm="1">
        <f t="array" ref="E3067">_xlfn.XLOOKUP(Table1[[#This Row],[ScheduleWeekWritten]],Table3[Game],100+Table3[Increase],Table1[[#This Row],[ScheduleWeekWritten]])</f>
        <v>8</v>
      </c>
      <c r="F3067" t="b">
        <v>0</v>
      </c>
      <c r="G3067" t="s">
        <v>38</v>
      </c>
      <c r="H3067">
        <v>24</v>
      </c>
      <c r="I3067">
        <v>27</v>
      </c>
      <c r="J3067" t="s">
        <v>50</v>
      </c>
      <c r="K3067" t="s">
        <v>109</v>
      </c>
      <c r="L3067" t="str">
        <f>_xlfn.XLOOKUP(Table1[[#This Row],[TeamFavoriteID]],Table2[team_id],Table2[team_name],_xlfn.XLOOKUP(Table1[[#This Row],[TeamFavoriteID]],Table2[team_id_pfr],Table2[team_name],"Even"))</f>
        <v>Atlanta Falcons</v>
      </c>
      <c r="M3067">
        <v>-8</v>
      </c>
      <c r="N3067">
        <f>IF(Table1[[#This Row],[TeamFavorite]]=Table1[[#This Row],[TeamHome]],Table1[[#This Row],[ScoreAway]]-Table1[[#This Row],[ScoreHome]],Table1[[#This Row],[ScoreHome]]-Table1[[#This Row],[ScoreAway]])</f>
        <v>3</v>
      </c>
      <c r="O3067">
        <f>IF(Table1[[#This Row],[SpreadActual]]&lt;Table1[[#This Row],[SpreadFavorite]],1,0)</f>
        <v>0</v>
      </c>
      <c r="P3067">
        <v>43</v>
      </c>
      <c r="Q3067" t="s">
        <v>41</v>
      </c>
      <c r="R3067" t="b">
        <v>0</v>
      </c>
      <c r="S3067">
        <v>44</v>
      </c>
      <c r="T3067">
        <v>16</v>
      </c>
      <c r="U3067">
        <v>94</v>
      </c>
    </row>
    <row r="3068" spans="1:22" x14ac:dyDescent="0.2">
      <c r="A3068" s="1">
        <v>29884</v>
      </c>
      <c r="B3068">
        <v>1981</v>
      </c>
      <c r="C3068">
        <f>_xlfn.MAXIFS(Table1[ScheduleWeekWritten],Table1[ScheduleSeason],Table1[[#This Row],[ScheduleSeason]])</f>
        <v>16</v>
      </c>
      <c r="D3068">
        <v>8</v>
      </c>
      <c r="E3068" cm="1">
        <f t="array" ref="E3068">_xlfn.XLOOKUP(Table1[[#This Row],[ScheduleWeekWritten]],Table3[Game],100+Table3[Increase],Table1[[#This Row],[ScheduleWeekWritten]])</f>
        <v>8</v>
      </c>
      <c r="F3068" t="b">
        <v>0</v>
      </c>
      <c r="G3068" t="s">
        <v>28</v>
      </c>
      <c r="H3068">
        <v>9</v>
      </c>
      <c r="I3068">
        <v>7</v>
      </c>
      <c r="J3068" t="s">
        <v>24</v>
      </c>
      <c r="K3068" t="s">
        <v>43</v>
      </c>
      <c r="L3068" t="str">
        <f>_xlfn.XLOOKUP(Table1[[#This Row],[TeamFavoriteID]],Table2[team_id],Table2[team_name],_xlfn.XLOOKUP(Table1[[#This Row],[TeamFavoriteID]],Table2[team_id_pfr],Table2[team_name],"Even"))</f>
        <v>Buffalo Bills</v>
      </c>
      <c r="M3068">
        <v>-5</v>
      </c>
      <c r="N3068">
        <f>IF(Table1[[#This Row],[TeamFavorite]]=Table1[[#This Row],[TeamHome]],Table1[[#This Row],[ScoreAway]]-Table1[[#This Row],[ScoreHome]],Table1[[#This Row],[ScoreHome]]-Table1[[#This Row],[ScoreAway]])</f>
        <v>-2</v>
      </c>
      <c r="O3068">
        <f>IF(Table1[[#This Row],[SpreadActual]]&lt;Table1[[#This Row],[SpreadFavorite]],1,0)</f>
        <v>0</v>
      </c>
      <c r="P3068">
        <v>39</v>
      </c>
      <c r="Q3068" t="s">
        <v>123</v>
      </c>
      <c r="R3068" t="b">
        <v>0</v>
      </c>
      <c r="S3068">
        <v>41</v>
      </c>
      <c r="T3068">
        <v>10</v>
      </c>
      <c r="U3068">
        <v>56</v>
      </c>
    </row>
    <row r="3069" spans="1:22" x14ac:dyDescent="0.2">
      <c r="A3069" s="1">
        <v>29884</v>
      </c>
      <c r="B3069">
        <v>1981</v>
      </c>
      <c r="C3069">
        <f>_xlfn.MAXIFS(Table1[ScheduleWeekWritten],Table1[ScheduleSeason],Table1[[#This Row],[ScheduleSeason]])</f>
        <v>16</v>
      </c>
      <c r="D3069">
        <v>8</v>
      </c>
      <c r="E3069" cm="1">
        <f t="array" ref="E3069">_xlfn.XLOOKUP(Table1[[#This Row],[ScheduleWeekWritten]],Table3[Game],100+Table3[Increase],Table1[[#This Row],[ScheduleWeekWritten]])</f>
        <v>8</v>
      </c>
      <c r="F3069" t="b">
        <v>0</v>
      </c>
      <c r="G3069" t="s">
        <v>46</v>
      </c>
      <c r="H3069">
        <v>20</v>
      </c>
      <c r="I3069">
        <v>17</v>
      </c>
      <c r="J3069" t="s">
        <v>27</v>
      </c>
      <c r="K3069" t="s">
        <v>29</v>
      </c>
      <c r="L3069" t="str">
        <f>_xlfn.XLOOKUP(Table1[[#This Row],[TeamFavoriteID]],Table2[team_id],Table2[team_name],_xlfn.XLOOKUP(Table1[[#This Row],[TeamFavoriteID]],Table2[team_id_pfr],Table2[team_name],"Even"))</f>
        <v>Los Angeles Chargers</v>
      </c>
      <c r="M3069">
        <v>-11</v>
      </c>
      <c r="N3069">
        <f>IF(Table1[[#This Row],[TeamFavorite]]=Table1[[#This Row],[TeamHome]],Table1[[#This Row],[ScoreAway]]-Table1[[#This Row],[ScoreHome]],Table1[[#This Row],[ScoreHome]]-Table1[[#This Row],[ScoreAway]])</f>
        <v>3</v>
      </c>
      <c r="O3069">
        <f>IF(Table1[[#This Row],[SpreadActual]]&lt;Table1[[#This Row],[SpreadFavorite]],1,0)</f>
        <v>0</v>
      </c>
      <c r="P3069">
        <v>47</v>
      </c>
      <c r="Q3069" t="s">
        <v>114</v>
      </c>
      <c r="R3069" t="b">
        <v>0</v>
      </c>
      <c r="S3069">
        <v>39</v>
      </c>
      <c r="T3069">
        <v>9</v>
      </c>
      <c r="U3069">
        <v>55</v>
      </c>
    </row>
    <row r="3070" spans="1:22" x14ac:dyDescent="0.2">
      <c r="A3070" s="1">
        <v>29884</v>
      </c>
      <c r="B3070">
        <v>1981</v>
      </c>
      <c r="C3070">
        <f>_xlfn.MAXIFS(Table1[ScheduleWeekWritten],Table1[ScheduleSeason],Table1[[#This Row],[ScheduleSeason]])</f>
        <v>16</v>
      </c>
      <c r="D3070">
        <v>8</v>
      </c>
      <c r="E3070" cm="1">
        <f t="array" ref="E3070">_xlfn.XLOOKUP(Table1[[#This Row],[ScheduleWeekWritten]],Table3[Game],100+Table3[Increase],Table1[[#This Row],[ScheduleWeekWritten]])</f>
        <v>8</v>
      </c>
      <c r="F3070" t="b">
        <v>0</v>
      </c>
      <c r="G3070" t="s">
        <v>62</v>
      </c>
      <c r="H3070">
        <v>42</v>
      </c>
      <c r="I3070">
        <v>28</v>
      </c>
      <c r="J3070" t="s">
        <v>34</v>
      </c>
      <c r="K3070" t="s">
        <v>63</v>
      </c>
      <c r="L3070" t="str">
        <f>_xlfn.XLOOKUP(Table1[[#This Row],[TeamFavoriteID]],Table2[team_id],Table2[team_name],_xlfn.XLOOKUP(Table1[[#This Row],[TeamFavoriteID]],Table2[team_id_pfr],Table2[team_name],"Even"))</f>
        <v>Cleveland Browns</v>
      </c>
      <c r="M3070">
        <v>-7</v>
      </c>
      <c r="N3070">
        <f>IF(Table1[[#This Row],[TeamFavorite]]=Table1[[#This Row],[TeamHome]],Table1[[#This Row],[ScoreAway]]-Table1[[#This Row],[ScoreHome]],Table1[[#This Row],[ScoreHome]]-Table1[[#This Row],[ScoreAway]])</f>
        <v>-14</v>
      </c>
      <c r="O3070">
        <f>IF(Table1[[#This Row],[SpreadActual]]&lt;Table1[[#This Row],[SpreadFavorite]],1,0)</f>
        <v>1</v>
      </c>
      <c r="P3070">
        <v>46</v>
      </c>
      <c r="Q3070" t="s">
        <v>66</v>
      </c>
      <c r="R3070" t="b">
        <v>0</v>
      </c>
      <c r="S3070">
        <v>40</v>
      </c>
      <c r="T3070">
        <v>10</v>
      </c>
      <c r="U3070">
        <v>53</v>
      </c>
    </row>
    <row r="3071" spans="1:22" x14ac:dyDescent="0.2">
      <c r="A3071" s="1">
        <v>29884</v>
      </c>
      <c r="B3071">
        <v>1981</v>
      </c>
      <c r="C3071">
        <f>_xlfn.MAXIFS(Table1[ScheduleWeekWritten],Table1[ScheduleSeason],Table1[[#This Row],[ScheduleSeason]])</f>
        <v>16</v>
      </c>
      <c r="D3071">
        <v>8</v>
      </c>
      <c r="E3071" cm="1">
        <f t="array" ref="E3071">_xlfn.XLOOKUP(Table1[[#This Row],[ScheduleWeekWritten]],Table3[Game],100+Table3[Increase],Table1[[#This Row],[ScheduleWeekWritten]])</f>
        <v>8</v>
      </c>
      <c r="F3071" t="b">
        <v>0</v>
      </c>
      <c r="G3071" t="s">
        <v>67</v>
      </c>
      <c r="H3071">
        <v>28</v>
      </c>
      <c r="I3071">
        <v>27</v>
      </c>
      <c r="J3071" t="s">
        <v>19</v>
      </c>
      <c r="K3071" t="s">
        <v>68</v>
      </c>
      <c r="L3071" t="str">
        <f>_xlfn.XLOOKUP(Table1[[#This Row],[TeamFavoriteID]],Table2[team_id],Table2[team_name],_xlfn.XLOOKUP(Table1[[#This Row],[TeamFavoriteID]],Table2[team_id_pfr],Table2[team_name],"Even"))</f>
        <v>Dallas Cowboys</v>
      </c>
      <c r="M3071">
        <v>-6</v>
      </c>
      <c r="N3071">
        <f>IF(Table1[[#This Row],[TeamFavorite]]=Table1[[#This Row],[TeamHome]],Table1[[#This Row],[ScoreAway]]-Table1[[#This Row],[ScoreHome]],Table1[[#This Row],[ScoreHome]]-Table1[[#This Row],[ScoreAway]])</f>
        <v>-1</v>
      </c>
      <c r="O3071">
        <f>IF(Table1[[#This Row],[SpreadActual]]&lt;Table1[[#This Row],[SpreadFavorite]],1,0)</f>
        <v>0</v>
      </c>
      <c r="P3071">
        <v>42</v>
      </c>
      <c r="Q3071" t="s">
        <v>119</v>
      </c>
      <c r="R3071" t="b">
        <v>0</v>
      </c>
      <c r="S3071">
        <v>54</v>
      </c>
      <c r="T3071">
        <v>12</v>
      </c>
      <c r="U3071">
        <v>74</v>
      </c>
    </row>
    <row r="3072" spans="1:22" x14ac:dyDescent="0.2">
      <c r="A3072" s="1">
        <v>29884</v>
      </c>
      <c r="B3072">
        <v>1981</v>
      </c>
      <c r="C3072">
        <f>_xlfn.MAXIFS(Table1[ScheduleWeekWritten],Table1[ScheduleSeason],Table1[[#This Row],[ScheduleSeason]])</f>
        <v>16</v>
      </c>
      <c r="D3072">
        <v>8</v>
      </c>
      <c r="E3072" cm="1">
        <f t="array" ref="E3072">_xlfn.XLOOKUP(Table1[[#This Row],[ScheduleWeekWritten]],Table3[Game],100+Table3[Increase],Table1[[#This Row],[ScheduleWeekWritten]])</f>
        <v>8</v>
      </c>
      <c r="F3072" t="b">
        <v>0</v>
      </c>
      <c r="G3072" t="s">
        <v>45</v>
      </c>
      <c r="H3072">
        <v>31</v>
      </c>
      <c r="I3072">
        <v>27</v>
      </c>
      <c r="J3072" t="s">
        <v>33</v>
      </c>
      <c r="K3072" t="s">
        <v>79</v>
      </c>
      <c r="L3072" t="str">
        <f>_xlfn.XLOOKUP(Table1[[#This Row],[TeamFavoriteID]],Table2[team_id],Table2[team_name],_xlfn.XLOOKUP(Table1[[#This Row],[TeamFavoriteID]],Table2[team_id_pfr],Table2[team_name],"Even"))</f>
        <v>Detroit Lions</v>
      </c>
      <c r="M3072">
        <v>-5.5</v>
      </c>
      <c r="N3072">
        <f>IF(Table1[[#This Row],[TeamFavorite]]=Table1[[#This Row],[TeamHome]],Table1[[#This Row],[ScoreAway]]-Table1[[#This Row],[ScoreHome]],Table1[[#This Row],[ScoreHome]]-Table1[[#This Row],[ScoreAway]])</f>
        <v>-4</v>
      </c>
      <c r="O3072">
        <f>IF(Table1[[#This Row],[SpreadActual]]&lt;Table1[[#This Row],[SpreadFavorite]],1,0)</f>
        <v>0</v>
      </c>
      <c r="P3072">
        <v>38</v>
      </c>
      <c r="Q3072" t="s">
        <v>125</v>
      </c>
      <c r="R3072" t="b">
        <v>0</v>
      </c>
      <c r="S3072">
        <v>72</v>
      </c>
      <c r="T3072">
        <v>0</v>
      </c>
      <c r="V3072" t="s">
        <v>103</v>
      </c>
    </row>
    <row r="3073" spans="1:22" x14ac:dyDescent="0.2">
      <c r="A3073" s="1">
        <v>29884</v>
      </c>
      <c r="B3073">
        <v>1981</v>
      </c>
      <c r="C3073">
        <f>_xlfn.MAXIFS(Table1[ScheduleWeekWritten],Table1[ScheduleSeason],Table1[[#This Row],[ScheduleSeason]])</f>
        <v>16</v>
      </c>
      <c r="D3073">
        <v>8</v>
      </c>
      <c r="E3073" cm="1">
        <f t="array" ref="E3073">_xlfn.XLOOKUP(Table1[[#This Row],[ScheduleWeekWritten]],Table3[Game],100+Table3[Increase],Table1[[#This Row],[ScheduleWeekWritten]])</f>
        <v>8</v>
      </c>
      <c r="F3073" t="b">
        <v>0</v>
      </c>
      <c r="G3073" t="s">
        <v>95</v>
      </c>
      <c r="H3073">
        <v>17</v>
      </c>
      <c r="I3073">
        <v>7</v>
      </c>
      <c r="J3073" t="s">
        <v>101</v>
      </c>
      <c r="K3073" t="s">
        <v>104</v>
      </c>
      <c r="L3073" t="str">
        <f>_xlfn.XLOOKUP(Table1[[#This Row],[TeamFavoriteID]],Table2[team_id],Table2[team_name],_xlfn.XLOOKUP(Table1[[#This Row],[TeamFavoriteID]],Table2[team_id_pfr],Table2[team_name],"Even"))</f>
        <v>Cincinnati Bengals</v>
      </c>
      <c r="M3073">
        <v>-6</v>
      </c>
      <c r="N3073">
        <f>IF(Table1[[#This Row],[TeamFavorite]]=Table1[[#This Row],[TeamHome]],Table1[[#This Row],[ScoreAway]]-Table1[[#This Row],[ScoreHome]],Table1[[#This Row],[ScoreHome]]-Table1[[#This Row],[ScoreAway]])</f>
        <v>10</v>
      </c>
      <c r="O3073">
        <f>IF(Table1[[#This Row],[SpreadActual]]&lt;Table1[[#This Row],[SpreadFavorite]],1,0)</f>
        <v>0</v>
      </c>
      <c r="P3073">
        <v>41</v>
      </c>
      <c r="Q3073" t="s">
        <v>124</v>
      </c>
      <c r="R3073" t="b">
        <v>0</v>
      </c>
      <c r="S3073">
        <v>72</v>
      </c>
      <c r="T3073">
        <v>0</v>
      </c>
      <c r="V3073" t="s">
        <v>103</v>
      </c>
    </row>
    <row r="3074" spans="1:22" x14ac:dyDescent="0.2">
      <c r="A3074" s="1">
        <v>29884</v>
      </c>
      <c r="B3074">
        <v>1981</v>
      </c>
      <c r="C3074">
        <f>_xlfn.MAXIFS(Table1[ScheduleWeekWritten],Table1[ScheduleSeason],Table1[[#This Row],[ScheduleSeason]])</f>
        <v>16</v>
      </c>
      <c r="D3074">
        <v>8</v>
      </c>
      <c r="E3074" cm="1">
        <f t="array" ref="E3074">_xlfn.XLOOKUP(Table1[[#This Row],[ScheduleWeekWritten]],Table3[Game],100+Table3[Increase],Table1[[#This Row],[ScheduleWeekWritten]])</f>
        <v>8</v>
      </c>
      <c r="F3074" t="b">
        <v>0</v>
      </c>
      <c r="G3074" t="s">
        <v>31</v>
      </c>
      <c r="H3074">
        <v>3</v>
      </c>
      <c r="I3074">
        <v>19</v>
      </c>
      <c r="J3074" t="s">
        <v>128</v>
      </c>
      <c r="K3074" t="s">
        <v>32</v>
      </c>
      <c r="L3074" t="str">
        <f>_xlfn.XLOOKUP(Table1[[#This Row],[TeamFavoriteID]],Table2[team_id],Table2[team_name],_xlfn.XLOOKUP(Table1[[#This Row],[TeamFavoriteID]],Table2[team_id_pfr],Table2[team_name],"Even"))</f>
        <v>New York Jets</v>
      </c>
      <c r="M3074">
        <v>-9</v>
      </c>
      <c r="N3074">
        <f>IF(Table1[[#This Row],[TeamFavorite]]=Table1[[#This Row],[TeamHome]],Table1[[#This Row],[ScoreAway]]-Table1[[#This Row],[ScoreHome]],Table1[[#This Row],[ScoreHome]]-Table1[[#This Row],[ScoreAway]])</f>
        <v>16</v>
      </c>
      <c r="O3074">
        <f>IF(Table1[[#This Row],[SpreadActual]]&lt;Table1[[#This Row],[SpreadFavorite]],1,0)</f>
        <v>0</v>
      </c>
      <c r="P3074">
        <v>45</v>
      </c>
      <c r="Q3074" t="s">
        <v>126</v>
      </c>
      <c r="R3074" t="b">
        <v>0</v>
      </c>
      <c r="S3074">
        <v>48</v>
      </c>
      <c r="T3074">
        <v>13</v>
      </c>
      <c r="U3074">
        <v>64</v>
      </c>
    </row>
    <row r="3075" spans="1:22" x14ac:dyDescent="0.2">
      <c r="A3075" s="1">
        <v>29884</v>
      </c>
      <c r="B3075">
        <v>1981</v>
      </c>
      <c r="C3075">
        <f>_xlfn.MAXIFS(Table1[ScheduleWeekWritten],Table1[ScheduleSeason],Table1[[#This Row],[ScheduleSeason]])</f>
        <v>16</v>
      </c>
      <c r="D3075">
        <v>8</v>
      </c>
      <c r="E3075" cm="1">
        <f t="array" ref="E3075">_xlfn.XLOOKUP(Table1[[#This Row],[ScheduleWeekWritten]],Table3[Game],100+Table3[Increase],Table1[[#This Row],[ScheduleWeekWritten]])</f>
        <v>8</v>
      </c>
      <c r="F3075" t="b">
        <v>0</v>
      </c>
      <c r="G3075" t="s">
        <v>20</v>
      </c>
      <c r="H3075">
        <v>17</v>
      </c>
      <c r="I3075">
        <v>28</v>
      </c>
      <c r="J3075" t="s">
        <v>42</v>
      </c>
      <c r="K3075" t="s">
        <v>21</v>
      </c>
      <c r="L3075" t="str">
        <f>_xlfn.XLOOKUP(Table1[[#This Row],[TeamFavoriteID]],Table2[team_id],Table2[team_name],_xlfn.XLOOKUP(Table1[[#This Row],[TeamFavoriteID]],Table2[team_id_pfr],Table2[team_name],"Even"))</f>
        <v>Las Vegas Raiders</v>
      </c>
      <c r="M3075">
        <v>-3</v>
      </c>
      <c r="N3075">
        <f>IF(Table1[[#This Row],[TeamFavorite]]=Table1[[#This Row],[TeamHome]],Table1[[#This Row],[ScoreAway]]-Table1[[#This Row],[ScoreHome]],Table1[[#This Row],[ScoreHome]]-Table1[[#This Row],[ScoreAway]])</f>
        <v>-11</v>
      </c>
      <c r="O3075">
        <f>IF(Table1[[#This Row],[SpreadActual]]&lt;Table1[[#This Row],[SpreadFavorite]],1,0)</f>
        <v>1</v>
      </c>
      <c r="P3075">
        <v>36</v>
      </c>
      <c r="Q3075" t="s">
        <v>76</v>
      </c>
      <c r="R3075" t="b">
        <v>0</v>
      </c>
      <c r="S3075">
        <v>58</v>
      </c>
      <c r="T3075">
        <v>10</v>
      </c>
      <c r="U3075">
        <v>85</v>
      </c>
    </row>
    <row r="3076" spans="1:22" x14ac:dyDescent="0.2">
      <c r="A3076" s="1">
        <v>29884</v>
      </c>
      <c r="B3076">
        <v>1981</v>
      </c>
      <c r="C3076">
        <f>_xlfn.MAXIFS(Table1[ScheduleWeekWritten],Table1[ScheduleSeason],Table1[[#This Row],[ScheduleSeason]])</f>
        <v>16</v>
      </c>
      <c r="D3076">
        <v>8</v>
      </c>
      <c r="E3076" cm="1">
        <f t="array" ref="E3076">_xlfn.XLOOKUP(Table1[[#This Row],[ScheduleWeekWritten]],Table3[Game],100+Table3[Increase],Table1[[#This Row],[ScheduleWeekWritten]])</f>
        <v>8</v>
      </c>
      <c r="F3076" t="b">
        <v>0</v>
      </c>
      <c r="G3076" t="s">
        <v>58</v>
      </c>
      <c r="H3076">
        <v>20</v>
      </c>
      <c r="I3076">
        <v>10</v>
      </c>
      <c r="J3076" t="s">
        <v>127</v>
      </c>
      <c r="K3076" t="s">
        <v>77</v>
      </c>
      <c r="L3076" t="str">
        <f>_xlfn.XLOOKUP(Table1[[#This Row],[TeamFavoriteID]],Table2[team_id],Table2[team_name],_xlfn.XLOOKUP(Table1[[#This Row],[TeamFavoriteID]],Table2[team_id_pfr],Table2[team_name],"Even"))</f>
        <v>Philadelphia Eagles</v>
      </c>
      <c r="M3076">
        <v>-9.5</v>
      </c>
      <c r="N3076">
        <f>IF(Table1[[#This Row],[TeamFavorite]]=Table1[[#This Row],[TeamHome]],Table1[[#This Row],[ScoreAway]]-Table1[[#This Row],[ScoreHome]],Table1[[#This Row],[ScoreHome]]-Table1[[#This Row],[ScoreAway]])</f>
        <v>-10</v>
      </c>
      <c r="O3076">
        <f>IF(Table1[[#This Row],[SpreadActual]]&lt;Table1[[#This Row],[SpreadFavorite]],1,0)</f>
        <v>1</v>
      </c>
      <c r="P3076">
        <v>37</v>
      </c>
      <c r="Q3076" t="s">
        <v>112</v>
      </c>
      <c r="R3076" t="b">
        <v>0</v>
      </c>
      <c r="S3076">
        <v>45</v>
      </c>
      <c r="T3076">
        <v>9</v>
      </c>
      <c r="U3076">
        <v>73</v>
      </c>
    </row>
    <row r="3077" spans="1:22" x14ac:dyDescent="0.2">
      <c r="A3077" s="1">
        <v>29884</v>
      </c>
      <c r="B3077">
        <v>1981</v>
      </c>
      <c r="C3077">
        <f>_xlfn.MAXIFS(Table1[ScheduleWeekWritten],Table1[ScheduleSeason],Table1[[#This Row],[ScheduleSeason]])</f>
        <v>16</v>
      </c>
      <c r="D3077">
        <v>8</v>
      </c>
      <c r="E3077" cm="1">
        <f t="array" ref="E3077">_xlfn.XLOOKUP(Table1[[#This Row],[ScheduleWeekWritten]],Table3[Game],100+Table3[Increase],Table1[[#This Row],[ScheduleWeekWritten]])</f>
        <v>8</v>
      </c>
      <c r="F3077" t="b">
        <v>0</v>
      </c>
      <c r="G3077" t="s">
        <v>53</v>
      </c>
      <c r="H3077">
        <v>20</v>
      </c>
      <c r="I3077">
        <v>17</v>
      </c>
      <c r="J3077" t="s">
        <v>39</v>
      </c>
      <c r="K3077" t="s">
        <v>87</v>
      </c>
      <c r="L3077" t="str">
        <f>_xlfn.XLOOKUP(Table1[[#This Row],[TeamFavoriteID]],Table2[team_id],Table2[team_name],_xlfn.XLOOKUP(Table1[[#This Row],[TeamFavoriteID]],Table2[team_id_pfr],Table2[team_name],"Even"))</f>
        <v>San Francisco 49ers</v>
      </c>
      <c r="M3077">
        <v>-1</v>
      </c>
      <c r="N3077">
        <f>IF(Table1[[#This Row],[TeamFavorite]]=Table1[[#This Row],[TeamHome]],Table1[[#This Row],[ScoreAway]]-Table1[[#This Row],[ScoreHome]],Table1[[#This Row],[ScoreHome]]-Table1[[#This Row],[ScoreAway]])</f>
        <v>-3</v>
      </c>
      <c r="O3077">
        <f>IF(Table1[[#This Row],[SpreadActual]]&lt;Table1[[#This Row],[SpreadFavorite]],1,0)</f>
        <v>1</v>
      </c>
      <c r="P3077">
        <v>46</v>
      </c>
      <c r="Q3077" t="s">
        <v>118</v>
      </c>
      <c r="R3077" t="b">
        <v>0</v>
      </c>
      <c r="S3077">
        <v>56</v>
      </c>
      <c r="T3077">
        <v>11</v>
      </c>
      <c r="U3077">
        <v>78</v>
      </c>
    </row>
    <row r="3078" spans="1:22" x14ac:dyDescent="0.2">
      <c r="A3078" s="1">
        <v>29884</v>
      </c>
      <c r="B3078">
        <v>1981</v>
      </c>
      <c r="C3078">
        <f>_xlfn.MAXIFS(Table1[ScheduleWeekWritten],Table1[ScheduleSeason],Table1[[#This Row],[ScheduleSeason]])</f>
        <v>16</v>
      </c>
      <c r="D3078">
        <v>8</v>
      </c>
      <c r="E3078" cm="1">
        <f t="array" ref="E3078">_xlfn.XLOOKUP(Table1[[#This Row],[ScheduleWeekWritten]],Table3[Game],100+Table3[Increase],Table1[[#This Row],[ScheduleWeekWritten]])</f>
        <v>8</v>
      </c>
      <c r="F3078" t="b">
        <v>0</v>
      </c>
      <c r="G3078" t="s">
        <v>57</v>
      </c>
      <c r="H3078">
        <v>30</v>
      </c>
      <c r="I3078">
        <v>17</v>
      </c>
      <c r="J3078" t="s">
        <v>54</v>
      </c>
      <c r="K3078" t="s">
        <v>55</v>
      </c>
      <c r="L3078" t="str">
        <f>_xlfn.XLOOKUP(Table1[[#This Row],[TeamFavoriteID]],Table2[team_id],Table2[team_name],_xlfn.XLOOKUP(Table1[[#This Row],[TeamFavoriteID]],Table2[team_id_pfr],Table2[team_name],"Even"))</f>
        <v>Minnesota Vikings</v>
      </c>
      <c r="M3078">
        <v>-2.5</v>
      </c>
      <c r="N3078">
        <f>IF(Table1[[#This Row],[TeamFavorite]]=Table1[[#This Row],[TeamHome]],Table1[[#This Row],[ScoreAway]]-Table1[[#This Row],[ScoreHome]],Table1[[#This Row],[ScoreHome]]-Table1[[#This Row],[ScoreAway]])</f>
        <v>13</v>
      </c>
      <c r="O3078">
        <f>IF(Table1[[#This Row],[SpreadActual]]&lt;Table1[[#This Row],[SpreadFavorite]],1,0)</f>
        <v>0</v>
      </c>
      <c r="P3078">
        <v>50</v>
      </c>
      <c r="Q3078" t="s">
        <v>60</v>
      </c>
      <c r="R3078" t="b">
        <v>0</v>
      </c>
      <c r="S3078">
        <v>45</v>
      </c>
      <c r="T3078">
        <v>9</v>
      </c>
      <c r="U3078">
        <v>52</v>
      </c>
    </row>
    <row r="3079" spans="1:22" x14ac:dyDescent="0.2">
      <c r="A3079" s="1">
        <v>29884</v>
      </c>
      <c r="B3079">
        <v>1981</v>
      </c>
      <c r="C3079">
        <f>_xlfn.MAXIFS(Table1[ScheduleWeekWritten],Table1[ScheduleSeason],Table1[[#This Row],[ScheduleSeason]])</f>
        <v>16</v>
      </c>
      <c r="D3079">
        <v>8</v>
      </c>
      <c r="E3079" cm="1">
        <f t="array" ref="E3079">_xlfn.XLOOKUP(Table1[[#This Row],[ScheduleWeekWritten]],Table3[Game],100+Table3[Increase],Table1[[#This Row],[ScheduleWeekWritten]])</f>
        <v>8</v>
      </c>
      <c r="F3079" t="b">
        <v>0</v>
      </c>
      <c r="G3079" t="s">
        <v>61</v>
      </c>
      <c r="H3079">
        <v>24</v>
      </c>
      <c r="I3079">
        <v>22</v>
      </c>
      <c r="J3079" t="s">
        <v>115</v>
      </c>
      <c r="K3079" t="s">
        <v>70</v>
      </c>
      <c r="L3079" t="str">
        <f>_xlfn.XLOOKUP(Table1[[#This Row],[TeamFavoriteID]],Table2[team_id],Table2[team_name],_xlfn.XLOOKUP(Table1[[#This Row],[TeamFavoriteID]],Table2[team_id_pfr],Table2[team_name],"Even"))</f>
        <v>Boston Patriots</v>
      </c>
      <c r="M3079">
        <v>-3</v>
      </c>
      <c r="N3079">
        <f>IF(Table1[[#This Row],[TeamFavorite]]=Table1[[#This Row],[TeamHome]],Table1[[#This Row],[ScoreAway]]-Table1[[#This Row],[ScoreHome]],Table1[[#This Row],[ScoreHome]]-Table1[[#This Row],[ScoreAway]])</f>
        <v>2</v>
      </c>
      <c r="O3079">
        <f>IF(Table1[[#This Row],[SpreadActual]]&lt;Table1[[#This Row],[SpreadFavorite]],1,0)</f>
        <v>0</v>
      </c>
      <c r="P3079">
        <v>44</v>
      </c>
      <c r="Q3079" t="s">
        <v>64</v>
      </c>
      <c r="R3079" t="b">
        <v>0</v>
      </c>
      <c r="S3079">
        <v>49</v>
      </c>
      <c r="T3079">
        <v>9</v>
      </c>
      <c r="U3079">
        <v>79</v>
      </c>
    </row>
    <row r="3080" spans="1:22" x14ac:dyDescent="0.2">
      <c r="A3080" s="1">
        <v>29885</v>
      </c>
      <c r="B3080">
        <v>1981</v>
      </c>
      <c r="C3080">
        <f>_xlfn.MAXIFS(Table1[ScheduleWeekWritten],Table1[ScheduleSeason],Table1[[#This Row],[ScheduleSeason]])</f>
        <v>16</v>
      </c>
      <c r="D3080">
        <v>8</v>
      </c>
      <c r="E3080" cm="1">
        <f t="array" ref="E3080">_xlfn.XLOOKUP(Table1[[#This Row],[ScheduleWeekWritten]],Table3[Game],100+Table3[Increase],Table1[[#This Row],[ScheduleWeekWritten]])</f>
        <v>8</v>
      </c>
      <c r="F3080" t="b">
        <v>0</v>
      </c>
      <c r="G3080" t="s">
        <v>49</v>
      </c>
      <c r="H3080">
        <v>26</v>
      </c>
      <c r="I3080">
        <v>13</v>
      </c>
      <c r="J3080" t="s">
        <v>23</v>
      </c>
      <c r="K3080" t="s">
        <v>51</v>
      </c>
      <c r="L3080" t="str">
        <f>_xlfn.XLOOKUP(Table1[[#This Row],[TeamFavoriteID]],Table2[team_id],Table2[team_name],_xlfn.XLOOKUP(Table1[[#This Row],[TeamFavoriteID]],Table2[team_id_pfr],Table2[team_name],"Even"))</f>
        <v>Pittsburgh Steelers</v>
      </c>
      <c r="M3080">
        <v>-5.5</v>
      </c>
      <c r="N3080">
        <f>IF(Table1[[#This Row],[TeamFavorite]]=Table1[[#This Row],[TeamHome]],Table1[[#This Row],[ScoreAway]]-Table1[[#This Row],[ScoreHome]],Table1[[#This Row],[ScoreHome]]-Table1[[#This Row],[ScoreAway]])</f>
        <v>-13</v>
      </c>
      <c r="O3080">
        <f>IF(Table1[[#This Row],[SpreadActual]]&lt;Table1[[#This Row],[SpreadFavorite]],1,0)</f>
        <v>1</v>
      </c>
      <c r="P3080">
        <v>40</v>
      </c>
      <c r="Q3080" t="s">
        <v>113</v>
      </c>
      <c r="R3080" t="b">
        <v>0</v>
      </c>
      <c r="S3080">
        <v>53</v>
      </c>
      <c r="T3080">
        <v>10</v>
      </c>
      <c r="U3080">
        <v>90</v>
      </c>
    </row>
    <row r="3081" spans="1:22" x14ac:dyDescent="0.2">
      <c r="A3081" s="1">
        <v>29891</v>
      </c>
      <c r="B3081">
        <v>1981</v>
      </c>
      <c r="C3081">
        <f>_xlfn.MAXIFS(Table1[ScheduleWeekWritten],Table1[ScheduleSeason],Table1[[#This Row],[ScheduleSeason]])</f>
        <v>16</v>
      </c>
      <c r="D3081">
        <v>9</v>
      </c>
      <c r="E3081" cm="1">
        <f t="array" ref="E3081">_xlfn.XLOOKUP(Table1[[#This Row],[ScheduleWeekWritten]],Table3[Game],100+Table3[Increase],Table1[[#This Row],[ScheduleWeekWritten]])</f>
        <v>9</v>
      </c>
      <c r="F3081" t="b">
        <v>0</v>
      </c>
      <c r="G3081" t="s">
        <v>28</v>
      </c>
      <c r="H3081">
        <v>22</v>
      </c>
      <c r="I3081">
        <v>13</v>
      </c>
      <c r="J3081" t="s">
        <v>62</v>
      </c>
      <c r="K3081" t="s">
        <v>43</v>
      </c>
      <c r="L3081" t="str">
        <f>_xlfn.XLOOKUP(Table1[[#This Row],[TeamFavoriteID]],Table2[team_id],Table2[team_name],_xlfn.XLOOKUP(Table1[[#This Row],[TeamFavoriteID]],Table2[team_id_pfr],Table2[team_name],"Even"))</f>
        <v>Buffalo Bills</v>
      </c>
      <c r="M3081">
        <v>-4</v>
      </c>
      <c r="N3081">
        <f>IF(Table1[[#This Row],[TeamFavorite]]=Table1[[#This Row],[TeamHome]],Table1[[#This Row],[ScoreAway]]-Table1[[#This Row],[ScoreHome]],Table1[[#This Row],[ScoreHome]]-Table1[[#This Row],[ScoreAway]])</f>
        <v>-9</v>
      </c>
      <c r="O3081">
        <f>IF(Table1[[#This Row],[SpreadActual]]&lt;Table1[[#This Row],[SpreadFavorite]],1,0)</f>
        <v>1</v>
      </c>
      <c r="P3081">
        <v>43</v>
      </c>
      <c r="Q3081" t="s">
        <v>123</v>
      </c>
      <c r="R3081" t="b">
        <v>0</v>
      </c>
      <c r="S3081">
        <v>51</v>
      </c>
      <c r="T3081">
        <v>8</v>
      </c>
      <c r="U3081">
        <v>67</v>
      </c>
    </row>
    <row r="3082" spans="1:22" x14ac:dyDescent="0.2">
      <c r="A3082" s="1">
        <v>29891</v>
      </c>
      <c r="B3082">
        <v>1981</v>
      </c>
      <c r="C3082">
        <f>_xlfn.MAXIFS(Table1[ScheduleWeekWritten],Table1[ScheduleSeason],Table1[[#This Row],[ScheduleSeason]])</f>
        <v>16</v>
      </c>
      <c r="D3082">
        <v>9</v>
      </c>
      <c r="E3082" cm="1">
        <f t="array" ref="E3082">_xlfn.XLOOKUP(Table1[[#This Row],[ScheduleWeekWritten]],Table3[Game],100+Table3[Increase],Table1[[#This Row],[ScheduleWeekWritten]])</f>
        <v>9</v>
      </c>
      <c r="F3082" t="b">
        <v>0</v>
      </c>
      <c r="G3082" t="s">
        <v>101</v>
      </c>
      <c r="H3082">
        <v>34</v>
      </c>
      <c r="I3082">
        <v>21</v>
      </c>
      <c r="J3082" t="s">
        <v>23</v>
      </c>
      <c r="K3082" t="s">
        <v>104</v>
      </c>
      <c r="L3082" t="str">
        <f>_xlfn.XLOOKUP(Table1[[#This Row],[TeamFavoriteID]],Table2[team_id],Table2[team_name],_xlfn.XLOOKUP(Table1[[#This Row],[TeamFavoriteID]],Table2[team_id_pfr],Table2[team_name],"Even"))</f>
        <v>Cincinnati Bengals</v>
      </c>
      <c r="M3082">
        <v>-4</v>
      </c>
      <c r="N3082">
        <f>IF(Table1[[#This Row],[TeamFavorite]]=Table1[[#This Row],[TeamHome]],Table1[[#This Row],[ScoreAway]]-Table1[[#This Row],[ScoreHome]],Table1[[#This Row],[ScoreHome]]-Table1[[#This Row],[ScoreAway]])</f>
        <v>-13</v>
      </c>
      <c r="O3082">
        <f>IF(Table1[[#This Row],[SpreadActual]]&lt;Table1[[#This Row],[SpreadFavorite]],1,0)</f>
        <v>1</v>
      </c>
      <c r="P3082">
        <v>40</v>
      </c>
      <c r="Q3082" t="s">
        <v>111</v>
      </c>
      <c r="R3082" t="b">
        <v>0</v>
      </c>
      <c r="S3082">
        <v>60</v>
      </c>
      <c r="T3082">
        <v>5</v>
      </c>
      <c r="U3082">
        <v>72</v>
      </c>
    </row>
    <row r="3083" spans="1:22" x14ac:dyDescent="0.2">
      <c r="A3083" s="1">
        <v>29891</v>
      </c>
      <c r="B3083">
        <v>1981</v>
      </c>
      <c r="C3083">
        <f>_xlfn.MAXIFS(Table1[ScheduleWeekWritten],Table1[ScheduleSeason],Table1[[#This Row],[ScheduleSeason]])</f>
        <v>16</v>
      </c>
      <c r="D3083">
        <v>9</v>
      </c>
      <c r="E3083" cm="1">
        <f t="array" ref="E3083">_xlfn.XLOOKUP(Table1[[#This Row],[ScheduleWeekWritten]],Table3[Game],100+Table3[Increase],Table1[[#This Row],[ScheduleWeekWritten]])</f>
        <v>9</v>
      </c>
      <c r="F3083" t="b">
        <v>0</v>
      </c>
      <c r="G3083" t="s">
        <v>33</v>
      </c>
      <c r="H3083">
        <v>34</v>
      </c>
      <c r="I3083">
        <v>24</v>
      </c>
      <c r="J3083" t="s">
        <v>128</v>
      </c>
      <c r="K3083" t="s">
        <v>35</v>
      </c>
      <c r="L3083" t="str">
        <f>_xlfn.XLOOKUP(Table1[[#This Row],[TeamFavoriteID]],Table2[team_id],Table2[team_name],_xlfn.XLOOKUP(Table1[[#This Row],[TeamFavoriteID]],Table2[team_id_pfr],Table2[team_name],"Even"))</f>
        <v>Green Bay Packers</v>
      </c>
      <c r="M3083">
        <v>-4</v>
      </c>
      <c r="N3083">
        <f>IF(Table1[[#This Row],[TeamFavorite]]=Table1[[#This Row],[TeamHome]],Table1[[#This Row],[ScoreAway]]-Table1[[#This Row],[ScoreHome]],Table1[[#This Row],[ScoreHome]]-Table1[[#This Row],[ScoreAway]])</f>
        <v>-10</v>
      </c>
      <c r="O3083">
        <f>IF(Table1[[#This Row],[SpreadActual]]&lt;Table1[[#This Row],[SpreadFavorite]],1,0)</f>
        <v>1</v>
      </c>
      <c r="P3083">
        <v>39</v>
      </c>
      <c r="Q3083" t="s">
        <v>82</v>
      </c>
      <c r="R3083" t="b">
        <v>0</v>
      </c>
      <c r="S3083">
        <v>50</v>
      </c>
      <c r="T3083">
        <v>5</v>
      </c>
      <c r="U3083">
        <v>75</v>
      </c>
    </row>
    <row r="3084" spans="1:22" x14ac:dyDescent="0.2">
      <c r="A3084" s="1">
        <v>29891</v>
      </c>
      <c r="B3084">
        <v>1981</v>
      </c>
      <c r="C3084">
        <f>_xlfn.MAXIFS(Table1[ScheduleWeekWritten],Table1[ScheduleSeason],Table1[[#This Row],[ScheduleSeason]])</f>
        <v>16</v>
      </c>
      <c r="D3084">
        <v>9</v>
      </c>
      <c r="E3084" cm="1">
        <f t="array" ref="E3084">_xlfn.XLOOKUP(Table1[[#This Row],[ScheduleWeekWritten]],Table3[Game],100+Table3[Increase],Table1[[#This Row],[ScheduleWeekWritten]])</f>
        <v>9</v>
      </c>
      <c r="F3084" t="b">
        <v>0</v>
      </c>
      <c r="G3084" t="s">
        <v>39</v>
      </c>
      <c r="H3084">
        <v>20</v>
      </c>
      <c r="I3084">
        <v>13</v>
      </c>
      <c r="J3084" t="s">
        <v>45</v>
      </c>
      <c r="K3084" t="s">
        <v>40</v>
      </c>
      <c r="L3084" t="str">
        <f>_xlfn.XLOOKUP(Table1[[#This Row],[TeamFavoriteID]],Table2[team_id],Table2[team_name],_xlfn.XLOOKUP(Table1[[#This Row],[TeamFavoriteID]],Table2[team_id_pfr],Table2[team_name],"Even"))</f>
        <v>Los Angeles Rams</v>
      </c>
      <c r="M3084">
        <v>-6</v>
      </c>
      <c r="N3084">
        <f>IF(Table1[[#This Row],[TeamFavorite]]=Table1[[#This Row],[TeamHome]],Table1[[#This Row],[ScoreAway]]-Table1[[#This Row],[ScoreHome]],Table1[[#This Row],[ScoreHome]]-Table1[[#This Row],[ScoreAway]])</f>
        <v>-7</v>
      </c>
      <c r="O3084">
        <f>IF(Table1[[#This Row],[SpreadActual]]&lt;Table1[[#This Row],[SpreadFavorite]],1,0)</f>
        <v>1</v>
      </c>
      <c r="P3084">
        <v>47</v>
      </c>
      <c r="Q3084" t="s">
        <v>135</v>
      </c>
      <c r="R3084" t="b">
        <v>0</v>
      </c>
      <c r="S3084">
        <v>70</v>
      </c>
      <c r="T3084">
        <v>8</v>
      </c>
      <c r="U3084">
        <v>25</v>
      </c>
    </row>
    <row r="3085" spans="1:22" x14ac:dyDescent="0.2">
      <c r="A3085" s="1">
        <v>29891</v>
      </c>
      <c r="B3085">
        <v>1981</v>
      </c>
      <c r="C3085">
        <f>_xlfn.MAXIFS(Table1[ScheduleWeekWritten],Table1[ScheduleSeason],Table1[[#This Row],[ScheduleSeason]])</f>
        <v>16</v>
      </c>
      <c r="D3085">
        <v>9</v>
      </c>
      <c r="E3085" cm="1">
        <f t="array" ref="E3085">_xlfn.XLOOKUP(Table1[[#This Row],[ScheduleWeekWritten]],Table3[Game],100+Table3[Increase],Table1[[#This Row],[ScheduleWeekWritten]])</f>
        <v>9</v>
      </c>
      <c r="F3085" t="b">
        <v>0</v>
      </c>
      <c r="G3085" t="s">
        <v>19</v>
      </c>
      <c r="H3085">
        <v>27</v>
      </c>
      <c r="I3085">
        <v>10</v>
      </c>
      <c r="J3085" t="s">
        <v>34</v>
      </c>
      <c r="K3085" t="s">
        <v>91</v>
      </c>
      <c r="L3085" t="str">
        <f>_xlfn.XLOOKUP(Table1[[#This Row],[TeamFavoriteID]],Table2[team_id],Table2[team_name],_xlfn.XLOOKUP(Table1[[#This Row],[TeamFavoriteID]],Table2[team_id_pfr],Table2[team_name],"Even"))</f>
        <v>Miami Dolphins</v>
      </c>
      <c r="M3085">
        <v>-7</v>
      </c>
      <c r="N3085">
        <f>IF(Table1[[#This Row],[TeamFavorite]]=Table1[[#This Row],[TeamHome]],Table1[[#This Row],[ScoreAway]]-Table1[[#This Row],[ScoreHome]],Table1[[#This Row],[ScoreHome]]-Table1[[#This Row],[ScoreAway]])</f>
        <v>-17</v>
      </c>
      <c r="O3085">
        <f>IF(Table1[[#This Row],[SpreadActual]]&lt;Table1[[#This Row],[SpreadFavorite]],1,0)</f>
        <v>1</v>
      </c>
      <c r="P3085">
        <v>48</v>
      </c>
      <c r="Q3085" t="s">
        <v>22</v>
      </c>
      <c r="R3085" t="b">
        <v>0</v>
      </c>
      <c r="S3085">
        <v>78</v>
      </c>
      <c r="T3085">
        <v>22</v>
      </c>
      <c r="U3085">
        <v>66</v>
      </c>
    </row>
    <row r="3086" spans="1:22" x14ac:dyDescent="0.2">
      <c r="A3086" s="1">
        <v>29891</v>
      </c>
      <c r="B3086">
        <v>1981</v>
      </c>
      <c r="C3086">
        <f>_xlfn.MAXIFS(Table1[ScheduleWeekWritten],Table1[ScheduleSeason],Table1[[#This Row],[ScheduleSeason]])</f>
        <v>16</v>
      </c>
      <c r="D3086">
        <v>9</v>
      </c>
      <c r="E3086" cm="1">
        <f t="array" ref="E3086">_xlfn.XLOOKUP(Table1[[#This Row],[ScheduleWeekWritten]],Table3[Game],100+Table3[Increase],Table1[[#This Row],[ScheduleWeekWritten]])</f>
        <v>9</v>
      </c>
      <c r="F3086" t="b">
        <v>0</v>
      </c>
      <c r="G3086" t="s">
        <v>95</v>
      </c>
      <c r="H3086">
        <v>10</v>
      </c>
      <c r="I3086">
        <v>41</v>
      </c>
      <c r="J3086" t="s">
        <v>38</v>
      </c>
      <c r="K3086" t="s">
        <v>109</v>
      </c>
      <c r="L3086" t="str">
        <f>_xlfn.XLOOKUP(Table1[[#This Row],[TeamFavoriteID]],Table2[team_id],Table2[team_name],_xlfn.XLOOKUP(Table1[[#This Row],[TeamFavoriteID]],Table2[team_id_pfr],Table2[team_name],"Even"))</f>
        <v>Atlanta Falcons</v>
      </c>
      <c r="M3086">
        <v>-6.5</v>
      </c>
      <c r="N3086">
        <f>IF(Table1[[#This Row],[TeamFavorite]]=Table1[[#This Row],[TeamHome]],Table1[[#This Row],[ScoreAway]]-Table1[[#This Row],[ScoreHome]],Table1[[#This Row],[ScoreHome]]-Table1[[#This Row],[ScoreAway]])</f>
        <v>-31</v>
      </c>
      <c r="O3086">
        <f>IF(Table1[[#This Row],[SpreadActual]]&lt;Table1[[#This Row],[SpreadFavorite]],1,0)</f>
        <v>1</v>
      </c>
      <c r="P3086">
        <v>41</v>
      </c>
      <c r="Q3086" t="s">
        <v>124</v>
      </c>
      <c r="R3086" t="b">
        <v>0</v>
      </c>
      <c r="S3086">
        <v>72</v>
      </c>
      <c r="T3086">
        <v>0</v>
      </c>
      <c r="V3086" t="s">
        <v>103</v>
      </c>
    </row>
    <row r="3087" spans="1:22" x14ac:dyDescent="0.2">
      <c r="A3087" s="1">
        <v>29891</v>
      </c>
      <c r="B3087">
        <v>1981</v>
      </c>
      <c r="C3087">
        <f>_xlfn.MAXIFS(Table1[ScheduleWeekWritten],Table1[ScheduleSeason],Table1[[#This Row],[ScheduleSeason]])</f>
        <v>16</v>
      </c>
      <c r="D3087">
        <v>9</v>
      </c>
      <c r="E3087" cm="1">
        <f t="array" ref="E3087">_xlfn.XLOOKUP(Table1[[#This Row],[ScheduleWeekWritten]],Table3[Game],100+Table3[Increase],Table1[[#This Row],[ScheduleWeekWritten]])</f>
        <v>9</v>
      </c>
      <c r="F3087" t="b">
        <v>0</v>
      </c>
      <c r="G3087" t="s">
        <v>50</v>
      </c>
      <c r="H3087">
        <v>7</v>
      </c>
      <c r="I3087">
        <v>26</v>
      </c>
      <c r="J3087" t="s">
        <v>31</v>
      </c>
      <c r="K3087" t="s">
        <v>90</v>
      </c>
      <c r="L3087" t="str">
        <f>_xlfn.XLOOKUP(Table1[[#This Row],[TeamFavoriteID]],Table2[team_id],Table2[team_name],_xlfn.XLOOKUP(Table1[[#This Row],[TeamFavoriteID]],Table2[team_id_pfr],Table2[team_name],"Even"))</f>
        <v>New York Giants</v>
      </c>
      <c r="M3087">
        <v>-2</v>
      </c>
      <c r="N3087">
        <f>IF(Table1[[#This Row],[TeamFavorite]]=Table1[[#This Row],[TeamHome]],Table1[[#This Row],[ScoreAway]]-Table1[[#This Row],[ScoreHome]],Table1[[#This Row],[ScoreHome]]-Table1[[#This Row],[ScoreAway]])</f>
        <v>19</v>
      </c>
      <c r="O3087">
        <f>IF(Table1[[#This Row],[SpreadActual]]&lt;Table1[[#This Row],[SpreadFavorite]],1,0)</f>
        <v>0</v>
      </c>
      <c r="P3087">
        <v>43</v>
      </c>
      <c r="Q3087" t="s">
        <v>126</v>
      </c>
      <c r="R3087" t="b">
        <v>0</v>
      </c>
      <c r="S3087">
        <v>52</v>
      </c>
      <c r="T3087">
        <v>11</v>
      </c>
      <c r="U3087">
        <v>71</v>
      </c>
    </row>
    <row r="3088" spans="1:22" x14ac:dyDescent="0.2">
      <c r="A3088" s="1">
        <v>29891</v>
      </c>
      <c r="B3088">
        <v>1981</v>
      </c>
      <c r="C3088">
        <f>_xlfn.MAXIFS(Table1[ScheduleWeekWritten],Table1[ScheduleSeason],Table1[[#This Row],[ScheduleSeason]])</f>
        <v>16</v>
      </c>
      <c r="D3088">
        <v>9</v>
      </c>
      <c r="E3088" cm="1">
        <f t="array" ref="E3088">_xlfn.XLOOKUP(Table1[[#This Row],[ScheduleWeekWritten]],Table3[Game],100+Table3[Increase],Table1[[#This Row],[ScheduleWeekWritten]])</f>
        <v>9</v>
      </c>
      <c r="F3088" t="b">
        <v>0</v>
      </c>
      <c r="G3088" t="s">
        <v>20</v>
      </c>
      <c r="H3088">
        <v>27</v>
      </c>
      <c r="I3088">
        <v>17</v>
      </c>
      <c r="J3088" t="s">
        <v>115</v>
      </c>
      <c r="K3088" t="s">
        <v>21</v>
      </c>
      <c r="L3088" t="str">
        <f>_xlfn.XLOOKUP(Table1[[#This Row],[TeamFavoriteID]],Table2[team_id],Table2[team_name],_xlfn.XLOOKUP(Table1[[#This Row],[TeamFavoriteID]],Table2[team_id_pfr],Table2[team_name],"Even"))</f>
        <v>Las Vegas Raiders</v>
      </c>
      <c r="M3088">
        <v>-1</v>
      </c>
      <c r="N3088">
        <f>IF(Table1[[#This Row],[TeamFavorite]]=Table1[[#This Row],[TeamHome]],Table1[[#This Row],[ScoreAway]]-Table1[[#This Row],[ScoreHome]],Table1[[#This Row],[ScoreHome]]-Table1[[#This Row],[ScoreAway]])</f>
        <v>10</v>
      </c>
      <c r="O3088">
        <f>IF(Table1[[#This Row],[SpreadActual]]&lt;Table1[[#This Row],[SpreadFavorite]],1,0)</f>
        <v>0</v>
      </c>
      <c r="P3088">
        <v>42</v>
      </c>
      <c r="Q3088" t="s">
        <v>76</v>
      </c>
      <c r="R3088" t="b">
        <v>0</v>
      </c>
      <c r="S3088">
        <v>59</v>
      </c>
      <c r="T3088">
        <v>6</v>
      </c>
      <c r="U3088">
        <v>73</v>
      </c>
    </row>
    <row r="3089" spans="1:22" x14ac:dyDescent="0.2">
      <c r="A3089" s="1">
        <v>29891</v>
      </c>
      <c r="B3089">
        <v>1981</v>
      </c>
      <c r="C3089">
        <f>_xlfn.MAXIFS(Table1[ScheduleWeekWritten],Table1[ScheduleSeason],Table1[[#This Row],[ScheduleSeason]])</f>
        <v>16</v>
      </c>
      <c r="D3089">
        <v>9</v>
      </c>
      <c r="E3089" cm="1">
        <f t="array" ref="E3089">_xlfn.XLOOKUP(Table1[[#This Row],[ScheduleWeekWritten]],Table3[Game],100+Table3[Increase],Table1[[#This Row],[ScheduleWeekWritten]])</f>
        <v>9</v>
      </c>
      <c r="F3089" t="b">
        <v>0</v>
      </c>
      <c r="G3089" t="s">
        <v>58</v>
      </c>
      <c r="H3089">
        <v>14</v>
      </c>
      <c r="I3089">
        <v>17</v>
      </c>
      <c r="J3089" t="s">
        <v>67</v>
      </c>
      <c r="K3089" t="s">
        <v>77</v>
      </c>
      <c r="L3089" t="str">
        <f>_xlfn.XLOOKUP(Table1[[#This Row],[TeamFavoriteID]],Table2[team_id],Table2[team_name],_xlfn.XLOOKUP(Table1[[#This Row],[TeamFavoriteID]],Table2[team_id_pfr],Table2[team_name],"Even"))</f>
        <v>Philadelphia Eagles</v>
      </c>
      <c r="M3089">
        <v>-3</v>
      </c>
      <c r="N3089">
        <f>IF(Table1[[#This Row],[TeamFavorite]]=Table1[[#This Row],[TeamHome]],Table1[[#This Row],[ScoreAway]]-Table1[[#This Row],[ScoreHome]],Table1[[#This Row],[ScoreHome]]-Table1[[#This Row],[ScoreAway]])</f>
        <v>3</v>
      </c>
      <c r="O3089">
        <f>IF(Table1[[#This Row],[SpreadActual]]&lt;Table1[[#This Row],[SpreadFavorite]],1,0)</f>
        <v>0</v>
      </c>
      <c r="P3089">
        <v>39</v>
      </c>
      <c r="Q3089" t="s">
        <v>112</v>
      </c>
      <c r="R3089" t="b">
        <v>0</v>
      </c>
      <c r="S3089">
        <v>53</v>
      </c>
      <c r="T3089">
        <v>6</v>
      </c>
      <c r="U3089">
        <v>73</v>
      </c>
    </row>
    <row r="3090" spans="1:22" x14ac:dyDescent="0.2">
      <c r="A3090" s="1">
        <v>29891</v>
      </c>
      <c r="B3090">
        <v>1981</v>
      </c>
      <c r="C3090">
        <f>_xlfn.MAXIFS(Table1[ScheduleWeekWritten],Table1[ScheduleSeason],Table1[[#This Row],[ScheduleSeason]])</f>
        <v>16</v>
      </c>
      <c r="D3090">
        <v>9</v>
      </c>
      <c r="E3090" cm="1">
        <f t="array" ref="E3090">_xlfn.XLOOKUP(Table1[[#This Row],[ScheduleWeekWritten]],Table3[Game],100+Table3[Increase],Table1[[#This Row],[ScheduleWeekWritten]])</f>
        <v>9</v>
      </c>
      <c r="F3090" t="b">
        <v>0</v>
      </c>
      <c r="G3090" t="s">
        <v>49</v>
      </c>
      <c r="H3090">
        <v>14</v>
      </c>
      <c r="I3090">
        <v>17</v>
      </c>
      <c r="J3090" t="s">
        <v>53</v>
      </c>
      <c r="K3090" t="s">
        <v>51</v>
      </c>
      <c r="L3090" t="str">
        <f>_xlfn.XLOOKUP(Table1[[#This Row],[TeamFavoriteID]],Table2[team_id],Table2[team_name],_xlfn.XLOOKUP(Table1[[#This Row],[TeamFavoriteID]],Table2[team_id_pfr],Table2[team_name],"Even"))</f>
        <v>Pittsburgh Steelers</v>
      </c>
      <c r="M3090">
        <v>-5</v>
      </c>
      <c r="N3090">
        <f>IF(Table1[[#This Row],[TeamFavorite]]=Table1[[#This Row],[TeamHome]],Table1[[#This Row],[ScoreAway]]-Table1[[#This Row],[ScoreHome]],Table1[[#This Row],[ScoreHome]]-Table1[[#This Row],[ScoreAway]])</f>
        <v>3</v>
      </c>
      <c r="O3090">
        <f>IF(Table1[[#This Row],[SpreadActual]]&lt;Table1[[#This Row],[SpreadFavorite]],1,0)</f>
        <v>0</v>
      </c>
      <c r="P3090">
        <v>45</v>
      </c>
      <c r="Q3090" t="s">
        <v>113</v>
      </c>
      <c r="R3090" t="b">
        <v>0</v>
      </c>
      <c r="S3090">
        <v>50</v>
      </c>
      <c r="T3090">
        <v>8</v>
      </c>
      <c r="U3090">
        <v>67</v>
      </c>
    </row>
    <row r="3091" spans="1:22" x14ac:dyDescent="0.2">
      <c r="A3091" s="1">
        <v>29891</v>
      </c>
      <c r="B3091">
        <v>1981</v>
      </c>
      <c r="C3091">
        <f>_xlfn.MAXIFS(Table1[ScheduleWeekWritten],Table1[ScheduleSeason],Table1[[#This Row],[ScheduleSeason]])</f>
        <v>16</v>
      </c>
      <c r="D3091">
        <v>9</v>
      </c>
      <c r="E3091" cm="1">
        <f t="array" ref="E3091">_xlfn.XLOOKUP(Table1[[#This Row],[ScheduleWeekWritten]],Table3[Game],100+Table3[Increase],Table1[[#This Row],[ScheduleWeekWritten]])</f>
        <v>9</v>
      </c>
      <c r="F3091" t="b">
        <v>0</v>
      </c>
      <c r="G3091" t="s">
        <v>27</v>
      </c>
      <c r="H3091">
        <v>22</v>
      </c>
      <c r="I3091">
        <v>20</v>
      </c>
      <c r="J3091" t="s">
        <v>42</v>
      </c>
      <c r="K3091" t="s">
        <v>29</v>
      </c>
      <c r="L3091" t="str">
        <f>_xlfn.XLOOKUP(Table1[[#This Row],[TeamFavoriteID]],Table2[team_id],Table2[team_name],_xlfn.XLOOKUP(Table1[[#This Row],[TeamFavoriteID]],Table2[team_id_pfr],Table2[team_name],"Even"))</f>
        <v>Los Angeles Chargers</v>
      </c>
      <c r="M3091">
        <v>-6</v>
      </c>
      <c r="N3091">
        <f>IF(Table1[[#This Row],[TeamFavorite]]=Table1[[#This Row],[TeamHome]],Table1[[#This Row],[ScoreAway]]-Table1[[#This Row],[ScoreHome]],Table1[[#This Row],[ScoreHome]]-Table1[[#This Row],[ScoreAway]])</f>
        <v>2</v>
      </c>
      <c r="O3091">
        <f>IF(Table1[[#This Row],[SpreadActual]]&lt;Table1[[#This Row],[SpreadFavorite]],1,0)</f>
        <v>0</v>
      </c>
      <c r="P3091">
        <v>49</v>
      </c>
      <c r="Q3091" t="s">
        <v>94</v>
      </c>
      <c r="R3091" t="b">
        <v>0</v>
      </c>
      <c r="S3091">
        <v>68</v>
      </c>
      <c r="T3091">
        <v>6</v>
      </c>
      <c r="U3091">
        <v>32</v>
      </c>
    </row>
    <row r="3092" spans="1:22" x14ac:dyDescent="0.2">
      <c r="A3092" s="1">
        <v>29891</v>
      </c>
      <c r="B3092">
        <v>1981</v>
      </c>
      <c r="C3092">
        <f>_xlfn.MAXIFS(Table1[ScheduleWeekWritten],Table1[ScheduleSeason],Table1[[#This Row],[ScheduleSeason]])</f>
        <v>16</v>
      </c>
      <c r="D3092">
        <v>9</v>
      </c>
      <c r="E3092" cm="1">
        <f t="array" ref="E3092">_xlfn.XLOOKUP(Table1[[#This Row],[ScheduleWeekWritten]],Table3[Game],100+Table3[Increase],Table1[[#This Row],[ScheduleWeekWritten]])</f>
        <v>9</v>
      </c>
      <c r="F3092" t="b">
        <v>0</v>
      </c>
      <c r="G3092" t="s">
        <v>127</v>
      </c>
      <c r="H3092">
        <v>20</v>
      </c>
      <c r="I3092">
        <v>10</v>
      </c>
      <c r="J3092" t="s">
        <v>46</v>
      </c>
      <c r="K3092" t="s">
        <v>133</v>
      </c>
      <c r="L3092" t="str">
        <f>_xlfn.XLOOKUP(Table1[[#This Row],[TeamFavoriteID]],Table2[team_id],Table2[team_name],_xlfn.XLOOKUP(Table1[[#This Row],[TeamFavoriteID]],Table2[team_id_pfr],Table2[team_name],"Even"))</f>
        <v>Tampa Bay Buccaneers</v>
      </c>
      <c r="M3092">
        <v>-6</v>
      </c>
      <c r="N3092">
        <f>IF(Table1[[#This Row],[TeamFavorite]]=Table1[[#This Row],[TeamHome]],Table1[[#This Row],[ScoreAway]]-Table1[[#This Row],[ScoreHome]],Table1[[#This Row],[ScoreHome]]-Table1[[#This Row],[ScoreAway]])</f>
        <v>-10</v>
      </c>
      <c r="O3092">
        <f>IF(Table1[[#This Row],[SpreadActual]]&lt;Table1[[#This Row],[SpreadFavorite]],1,0)</f>
        <v>1</v>
      </c>
      <c r="P3092">
        <v>36</v>
      </c>
      <c r="Q3092" t="s">
        <v>130</v>
      </c>
      <c r="R3092" t="b">
        <v>0</v>
      </c>
      <c r="S3092">
        <v>72</v>
      </c>
      <c r="T3092">
        <v>13</v>
      </c>
      <c r="U3092">
        <v>81</v>
      </c>
    </row>
    <row r="3093" spans="1:22" x14ac:dyDescent="0.2">
      <c r="A3093" s="1">
        <v>29891</v>
      </c>
      <c r="B3093">
        <v>1981</v>
      </c>
      <c r="C3093">
        <f>_xlfn.MAXIFS(Table1[ScheduleWeekWritten],Table1[ScheduleSeason],Table1[[#This Row],[ScheduleSeason]])</f>
        <v>16</v>
      </c>
      <c r="D3093">
        <v>9</v>
      </c>
      <c r="E3093" cm="1">
        <f t="array" ref="E3093">_xlfn.XLOOKUP(Table1[[#This Row],[ScheduleWeekWritten]],Table3[Game],100+Table3[Increase],Table1[[#This Row],[ScheduleWeekWritten]])</f>
        <v>9</v>
      </c>
      <c r="F3093" t="b">
        <v>0</v>
      </c>
      <c r="G3093" t="s">
        <v>61</v>
      </c>
      <c r="H3093">
        <v>42</v>
      </c>
      <c r="I3093">
        <v>21</v>
      </c>
      <c r="J3093" t="s">
        <v>57</v>
      </c>
      <c r="K3093" t="s">
        <v>85</v>
      </c>
      <c r="L3093" t="str">
        <f>_xlfn.XLOOKUP(Table1[[#This Row],[TeamFavoriteID]],Table2[team_id],Table2[team_name],_xlfn.XLOOKUP(Table1[[#This Row],[TeamFavoriteID]],Table2[team_id_pfr],Table2[team_name],"Even"))</f>
        <v>Washington Commanders</v>
      </c>
      <c r="M3093">
        <v>-4</v>
      </c>
      <c r="N3093">
        <f>IF(Table1[[#This Row],[TeamFavorite]]=Table1[[#This Row],[TeamHome]],Table1[[#This Row],[ScoreAway]]-Table1[[#This Row],[ScoreHome]],Table1[[#This Row],[ScoreHome]]-Table1[[#This Row],[ScoreAway]])</f>
        <v>21</v>
      </c>
      <c r="O3093">
        <f>IF(Table1[[#This Row],[SpreadActual]]&lt;Table1[[#This Row],[SpreadFavorite]],1,0)</f>
        <v>0</v>
      </c>
      <c r="P3093">
        <v>46</v>
      </c>
      <c r="Q3093" t="s">
        <v>64</v>
      </c>
      <c r="R3093" t="b">
        <v>0</v>
      </c>
      <c r="S3093">
        <v>59</v>
      </c>
      <c r="T3093">
        <v>8</v>
      </c>
      <c r="U3093">
        <v>77</v>
      </c>
    </row>
    <row r="3094" spans="1:22" x14ac:dyDescent="0.2">
      <c r="A3094" s="1">
        <v>29892</v>
      </c>
      <c r="B3094">
        <v>1981</v>
      </c>
      <c r="C3094">
        <f>_xlfn.MAXIFS(Table1[ScheduleWeekWritten],Table1[ScheduleSeason],Table1[[#This Row],[ScheduleSeason]])</f>
        <v>16</v>
      </c>
      <c r="D3094">
        <v>9</v>
      </c>
      <c r="E3094" cm="1">
        <f t="array" ref="E3094">_xlfn.XLOOKUP(Table1[[#This Row],[ScheduleWeekWritten]],Table3[Game],100+Table3[Increase],Table1[[#This Row],[ScheduleWeekWritten]])</f>
        <v>9</v>
      </c>
      <c r="F3094" t="b">
        <v>0</v>
      </c>
      <c r="G3094" t="s">
        <v>24</v>
      </c>
      <c r="H3094">
        <v>19</v>
      </c>
      <c r="I3094">
        <v>17</v>
      </c>
      <c r="J3094" t="s">
        <v>54</v>
      </c>
      <c r="K3094" t="s">
        <v>88</v>
      </c>
      <c r="L3094" t="str">
        <f>_xlfn.XLOOKUP(Table1[[#This Row],[TeamFavoriteID]],Table2[team_id],Table2[team_name],_xlfn.XLOOKUP(Table1[[#This Row],[TeamFavoriteID]],Table2[team_id_pfr],Table2[team_name],"Even"))</f>
        <v>Denver Broncos</v>
      </c>
      <c r="M3094">
        <v>-5</v>
      </c>
      <c r="N3094">
        <f>IF(Table1[[#This Row],[TeamFavorite]]=Table1[[#This Row],[TeamHome]],Table1[[#This Row],[ScoreAway]]-Table1[[#This Row],[ScoreHome]],Table1[[#This Row],[ScoreHome]]-Table1[[#This Row],[ScoreAway]])</f>
        <v>-2</v>
      </c>
      <c r="O3094">
        <f>IF(Table1[[#This Row],[SpreadActual]]&lt;Table1[[#This Row],[SpreadFavorite]],1,0)</f>
        <v>0</v>
      </c>
      <c r="P3094">
        <v>43</v>
      </c>
      <c r="Q3094" t="s">
        <v>71</v>
      </c>
      <c r="R3094" t="b">
        <v>0</v>
      </c>
      <c r="S3094">
        <v>51</v>
      </c>
      <c r="T3094">
        <v>10</v>
      </c>
      <c r="U3094">
        <v>42</v>
      </c>
    </row>
    <row r="3095" spans="1:22" x14ac:dyDescent="0.2">
      <c r="A3095" s="1">
        <v>29898</v>
      </c>
      <c r="B3095">
        <v>1981</v>
      </c>
      <c r="C3095">
        <f>_xlfn.MAXIFS(Table1[ScheduleWeekWritten],Table1[ScheduleSeason],Table1[[#This Row],[ScheduleSeason]])</f>
        <v>16</v>
      </c>
      <c r="D3095">
        <v>10</v>
      </c>
      <c r="E3095" cm="1">
        <f t="array" ref="E3095">_xlfn.XLOOKUP(Table1[[#This Row],[ScheduleWeekWritten]],Table3[Game],100+Table3[Increase],Table1[[#This Row],[ScheduleWeekWritten]])</f>
        <v>10</v>
      </c>
      <c r="F3095" t="b">
        <v>0</v>
      </c>
      <c r="G3095" t="s">
        <v>34</v>
      </c>
      <c r="H3095">
        <v>14</v>
      </c>
      <c r="I3095">
        <v>41</v>
      </c>
      <c r="J3095" t="s">
        <v>31</v>
      </c>
      <c r="K3095" t="s">
        <v>32</v>
      </c>
      <c r="L3095" t="str">
        <f>_xlfn.XLOOKUP(Table1[[#This Row],[TeamFavoriteID]],Table2[team_id],Table2[team_name],_xlfn.XLOOKUP(Table1[[#This Row],[TeamFavoriteID]],Table2[team_id_pfr],Table2[team_name],"Even"))</f>
        <v>New York Jets</v>
      </c>
      <c r="M3095">
        <v>-3</v>
      </c>
      <c r="N3095">
        <f>IF(Table1[[#This Row],[TeamFavorite]]=Table1[[#This Row],[TeamHome]],Table1[[#This Row],[ScoreAway]]-Table1[[#This Row],[ScoreHome]],Table1[[#This Row],[ScoreHome]]-Table1[[#This Row],[ScoreAway]])</f>
        <v>-27</v>
      </c>
      <c r="O3095">
        <f>IF(Table1[[#This Row],[SpreadActual]]&lt;Table1[[#This Row],[SpreadFavorite]],1,0)</f>
        <v>1</v>
      </c>
      <c r="P3095">
        <v>48</v>
      </c>
      <c r="Q3095" t="s">
        <v>80</v>
      </c>
      <c r="R3095" t="b">
        <v>0</v>
      </c>
      <c r="S3095">
        <v>49</v>
      </c>
      <c r="T3095">
        <v>12</v>
      </c>
      <c r="U3095">
        <v>43</v>
      </c>
    </row>
    <row r="3096" spans="1:22" x14ac:dyDescent="0.2">
      <c r="A3096" s="1">
        <v>29898</v>
      </c>
      <c r="B3096">
        <v>1981</v>
      </c>
      <c r="C3096">
        <f>_xlfn.MAXIFS(Table1[ScheduleWeekWritten],Table1[ScheduleSeason],Table1[[#This Row],[ScheduleSeason]])</f>
        <v>16</v>
      </c>
      <c r="D3096">
        <v>10</v>
      </c>
      <c r="E3096" cm="1">
        <f t="array" ref="E3096">_xlfn.XLOOKUP(Table1[[#This Row],[ScheduleWeekWritten]],Table3[Game],100+Table3[Increase],Table1[[#This Row],[ScheduleWeekWritten]])</f>
        <v>10</v>
      </c>
      <c r="F3096" t="b">
        <v>0</v>
      </c>
      <c r="G3096" t="s">
        <v>24</v>
      </c>
      <c r="H3096">
        <v>23</v>
      </c>
      <c r="I3096">
        <v>20</v>
      </c>
      <c r="J3096" t="s">
        <v>62</v>
      </c>
      <c r="K3096" t="s">
        <v>88</v>
      </c>
      <c r="L3096" t="str">
        <f>_xlfn.XLOOKUP(Table1[[#This Row],[TeamFavoriteID]],Table2[team_id],Table2[team_name],_xlfn.XLOOKUP(Table1[[#This Row],[TeamFavoriteID]],Table2[team_id_pfr],Table2[team_name],"Even"))</f>
        <v>Denver Broncos</v>
      </c>
      <c r="M3096">
        <v>-4</v>
      </c>
      <c r="N3096">
        <f>IF(Table1[[#This Row],[TeamFavorite]]=Table1[[#This Row],[TeamHome]],Table1[[#This Row],[ScoreAway]]-Table1[[#This Row],[ScoreHome]],Table1[[#This Row],[ScoreHome]]-Table1[[#This Row],[ScoreAway]])</f>
        <v>-3</v>
      </c>
      <c r="O3096">
        <f>IF(Table1[[#This Row],[SpreadActual]]&lt;Table1[[#This Row],[SpreadFavorite]],1,0)</f>
        <v>0</v>
      </c>
      <c r="P3096">
        <v>38</v>
      </c>
      <c r="Q3096" t="s">
        <v>71</v>
      </c>
      <c r="R3096" t="b">
        <v>0</v>
      </c>
      <c r="S3096">
        <v>48</v>
      </c>
      <c r="T3096">
        <v>10</v>
      </c>
      <c r="U3096">
        <v>36</v>
      </c>
    </row>
    <row r="3097" spans="1:22" x14ac:dyDescent="0.2">
      <c r="A3097" s="1">
        <v>29898</v>
      </c>
      <c r="B3097">
        <v>1981</v>
      </c>
      <c r="C3097">
        <f>_xlfn.MAXIFS(Table1[ScheduleWeekWritten],Table1[ScheduleSeason],Table1[[#This Row],[ScheduleSeason]])</f>
        <v>16</v>
      </c>
      <c r="D3097">
        <v>10</v>
      </c>
      <c r="E3097" cm="1">
        <f t="array" ref="E3097">_xlfn.XLOOKUP(Table1[[#This Row],[ScheduleWeekWritten]],Table3[Game],100+Table3[Increase],Table1[[#This Row],[ScheduleWeekWritten]])</f>
        <v>10</v>
      </c>
      <c r="F3097" t="b">
        <v>0</v>
      </c>
      <c r="G3097" t="s">
        <v>33</v>
      </c>
      <c r="H3097">
        <v>26</v>
      </c>
      <c r="I3097">
        <v>24</v>
      </c>
      <c r="J3097" t="s">
        <v>50</v>
      </c>
      <c r="K3097" t="s">
        <v>35</v>
      </c>
      <c r="L3097" t="str">
        <f>_xlfn.XLOOKUP(Table1[[#This Row],[TeamFavoriteID]],Table2[team_id],Table2[team_name],_xlfn.XLOOKUP(Table1[[#This Row],[TeamFavoriteID]],Table2[team_id_pfr],Table2[team_name],"Even"))</f>
        <v>Green Bay Packers</v>
      </c>
      <c r="M3097">
        <v>-3</v>
      </c>
      <c r="N3097">
        <f>IF(Table1[[#This Row],[TeamFavorite]]=Table1[[#This Row],[TeamHome]],Table1[[#This Row],[ScoreAway]]-Table1[[#This Row],[ScoreHome]],Table1[[#This Row],[ScoreHome]]-Table1[[#This Row],[ScoreAway]])</f>
        <v>-2</v>
      </c>
      <c r="O3097">
        <f>IF(Table1[[#This Row],[SpreadActual]]&lt;Table1[[#This Row],[SpreadFavorite]],1,0)</f>
        <v>0</v>
      </c>
      <c r="P3097">
        <v>38</v>
      </c>
      <c r="Q3097" t="s">
        <v>36</v>
      </c>
      <c r="R3097" t="b">
        <v>0</v>
      </c>
      <c r="S3097">
        <v>46</v>
      </c>
      <c r="T3097">
        <v>13</v>
      </c>
      <c r="U3097">
        <v>59</v>
      </c>
    </row>
    <row r="3098" spans="1:22" x14ac:dyDescent="0.2">
      <c r="A3098" s="1">
        <v>29898</v>
      </c>
      <c r="B3098">
        <v>1981</v>
      </c>
      <c r="C3098">
        <f>_xlfn.MAXIFS(Table1[ScheduleWeekWritten],Table1[ScheduleSeason],Table1[[#This Row],[ScheduleSeason]])</f>
        <v>16</v>
      </c>
      <c r="D3098">
        <v>10</v>
      </c>
      <c r="E3098" cm="1">
        <f t="array" ref="E3098">_xlfn.XLOOKUP(Table1[[#This Row],[ScheduleWeekWritten]],Table3[Game],100+Table3[Increase],Table1[[#This Row],[ScheduleWeekWritten]])</f>
        <v>10</v>
      </c>
      <c r="F3098" t="b">
        <v>0</v>
      </c>
      <c r="G3098" t="s">
        <v>23</v>
      </c>
      <c r="H3098">
        <v>17</v>
      </c>
      <c r="I3098">
        <v>16</v>
      </c>
      <c r="J3098" t="s">
        <v>20</v>
      </c>
      <c r="K3098" t="s">
        <v>89</v>
      </c>
      <c r="L3098" t="str">
        <f>_xlfn.XLOOKUP(Table1[[#This Row],[TeamFavoriteID]],Table2[team_id],Table2[team_name],_xlfn.XLOOKUP(Table1[[#This Row],[TeamFavoriteID]],Table2[team_id_pfr],Table2[team_name],"Even"))</f>
        <v>Even</v>
      </c>
      <c r="M3098">
        <v>0</v>
      </c>
      <c r="N3098">
        <f>IF(Table1[[#This Row],[TeamFavorite]]=Table1[[#This Row],[TeamHome]],Table1[[#This Row],[ScoreAway]]-Table1[[#This Row],[ScoreHome]],Table1[[#This Row],[ScoreHome]]-Table1[[#This Row],[ScoreAway]])</f>
        <v>1</v>
      </c>
      <c r="O3098">
        <f>IF(Table1[[#This Row],[SpreadActual]]&lt;Table1[[#This Row],[SpreadFavorite]],1,0)</f>
        <v>0</v>
      </c>
      <c r="P3098">
        <v>36</v>
      </c>
      <c r="Q3098" t="s">
        <v>102</v>
      </c>
      <c r="R3098" t="b">
        <v>0</v>
      </c>
      <c r="S3098">
        <v>72</v>
      </c>
      <c r="T3098">
        <v>0</v>
      </c>
      <c r="V3098" t="s">
        <v>103</v>
      </c>
    </row>
    <row r="3099" spans="1:22" x14ac:dyDescent="0.2">
      <c r="A3099" s="1">
        <v>29898</v>
      </c>
      <c r="B3099">
        <v>1981</v>
      </c>
      <c r="C3099">
        <f>_xlfn.MAXIFS(Table1[ScheduleWeekWritten],Table1[ScheduleSeason],Table1[[#This Row],[ScheduleSeason]])</f>
        <v>16</v>
      </c>
      <c r="D3099">
        <v>10</v>
      </c>
      <c r="E3099" cm="1">
        <f t="array" ref="E3099">_xlfn.XLOOKUP(Table1[[#This Row],[ScheduleWeekWritten]],Table3[Game],100+Table3[Increase],Table1[[#This Row],[ScheduleWeekWritten]])</f>
        <v>10</v>
      </c>
      <c r="F3099" t="b">
        <v>0</v>
      </c>
      <c r="G3099" t="s">
        <v>42</v>
      </c>
      <c r="H3099">
        <v>13</v>
      </c>
      <c r="I3099">
        <v>16</v>
      </c>
      <c r="J3099" t="s">
        <v>46</v>
      </c>
      <c r="K3099" t="s">
        <v>75</v>
      </c>
      <c r="L3099" t="str">
        <f>_xlfn.XLOOKUP(Table1[[#This Row],[TeamFavoriteID]],Table2[team_id],Table2[team_name],_xlfn.XLOOKUP(Table1[[#This Row],[TeamFavoriteID]],Table2[team_id_pfr],Table2[team_name],"Even"))</f>
        <v>Kansas City Chiefs</v>
      </c>
      <c r="M3099">
        <v>-8</v>
      </c>
      <c r="N3099">
        <f>IF(Table1[[#This Row],[TeamFavorite]]=Table1[[#This Row],[TeamHome]],Table1[[#This Row],[ScoreAway]]-Table1[[#This Row],[ScoreHome]],Table1[[#This Row],[ScoreHome]]-Table1[[#This Row],[ScoreAway]])</f>
        <v>3</v>
      </c>
      <c r="O3099">
        <f>IF(Table1[[#This Row],[SpreadActual]]&lt;Table1[[#This Row],[SpreadFavorite]],1,0)</f>
        <v>0</v>
      </c>
      <c r="P3099">
        <v>40</v>
      </c>
      <c r="Q3099" t="s">
        <v>117</v>
      </c>
      <c r="R3099" t="b">
        <v>0</v>
      </c>
      <c r="S3099">
        <v>53</v>
      </c>
      <c r="T3099">
        <v>13</v>
      </c>
      <c r="U3099">
        <v>65</v>
      </c>
    </row>
    <row r="3100" spans="1:22" x14ac:dyDescent="0.2">
      <c r="A3100" s="1">
        <v>29898</v>
      </c>
      <c r="B3100">
        <v>1981</v>
      </c>
      <c r="C3100">
        <f>_xlfn.MAXIFS(Table1[ScheduleWeekWritten],Table1[ScheduleSeason],Table1[[#This Row],[ScheduleSeason]])</f>
        <v>16</v>
      </c>
      <c r="D3100">
        <v>10</v>
      </c>
      <c r="E3100" cm="1">
        <f t="array" ref="E3100">_xlfn.XLOOKUP(Table1[[#This Row],[ScheduleWeekWritten]],Table3[Game],100+Table3[Increase],Table1[[#This Row],[ScheduleWeekWritten]])</f>
        <v>10</v>
      </c>
      <c r="F3100" t="b">
        <v>0</v>
      </c>
      <c r="G3100" t="s">
        <v>39</v>
      </c>
      <c r="H3100">
        <v>13</v>
      </c>
      <c r="I3100">
        <v>21</v>
      </c>
      <c r="J3100" t="s">
        <v>95</v>
      </c>
      <c r="K3100" t="s">
        <v>40</v>
      </c>
      <c r="L3100" t="str">
        <f>_xlfn.XLOOKUP(Table1[[#This Row],[TeamFavoriteID]],Table2[team_id],Table2[team_name],_xlfn.XLOOKUP(Table1[[#This Row],[TeamFavoriteID]],Table2[team_id_pfr],Table2[team_name],"Even"))</f>
        <v>Los Angeles Rams</v>
      </c>
      <c r="M3100">
        <v>-11</v>
      </c>
      <c r="N3100">
        <f>IF(Table1[[#This Row],[TeamFavorite]]=Table1[[#This Row],[TeamHome]],Table1[[#This Row],[ScoreAway]]-Table1[[#This Row],[ScoreHome]],Table1[[#This Row],[ScoreHome]]-Table1[[#This Row],[ScoreAway]])</f>
        <v>8</v>
      </c>
      <c r="O3100">
        <f>IF(Table1[[#This Row],[SpreadActual]]&lt;Table1[[#This Row],[SpreadFavorite]],1,0)</f>
        <v>0</v>
      </c>
      <c r="P3100">
        <v>42</v>
      </c>
      <c r="Q3100" t="s">
        <v>135</v>
      </c>
      <c r="R3100" t="b">
        <v>0</v>
      </c>
      <c r="S3100">
        <v>64</v>
      </c>
      <c r="T3100">
        <v>7</v>
      </c>
      <c r="U3100">
        <v>63</v>
      </c>
    </row>
    <row r="3101" spans="1:22" x14ac:dyDescent="0.2">
      <c r="A3101" s="1">
        <v>29898</v>
      </c>
      <c r="B3101">
        <v>1981</v>
      </c>
      <c r="C3101">
        <f>_xlfn.MAXIFS(Table1[ScheduleWeekWritten],Table1[ScheduleSeason],Table1[[#This Row],[ScheduleSeason]])</f>
        <v>16</v>
      </c>
      <c r="D3101">
        <v>10</v>
      </c>
      <c r="E3101" cm="1">
        <f t="array" ref="E3101">_xlfn.XLOOKUP(Table1[[#This Row],[ScheduleWeekWritten]],Table3[Game],100+Table3[Increase],Table1[[#This Row],[ScheduleWeekWritten]])</f>
        <v>10</v>
      </c>
      <c r="F3101" t="b">
        <v>0</v>
      </c>
      <c r="G3101" t="s">
        <v>54</v>
      </c>
      <c r="H3101">
        <v>25</v>
      </c>
      <c r="I3101">
        <v>10</v>
      </c>
      <c r="J3101" t="s">
        <v>127</v>
      </c>
      <c r="K3101" t="s">
        <v>55</v>
      </c>
      <c r="L3101" t="str">
        <f>_xlfn.XLOOKUP(Table1[[#This Row],[TeamFavoriteID]],Table2[team_id],Table2[team_name],_xlfn.XLOOKUP(Table1[[#This Row],[TeamFavoriteID]],Table2[team_id_pfr],Table2[team_name],"Even"))</f>
        <v>Minnesota Vikings</v>
      </c>
      <c r="M3101">
        <v>-5</v>
      </c>
      <c r="N3101">
        <f>IF(Table1[[#This Row],[TeamFavorite]]=Table1[[#This Row],[TeamHome]],Table1[[#This Row],[ScoreAway]]-Table1[[#This Row],[ScoreHome]],Table1[[#This Row],[ScoreHome]]-Table1[[#This Row],[ScoreAway]])</f>
        <v>-15</v>
      </c>
      <c r="O3101">
        <f>IF(Table1[[#This Row],[SpreadActual]]&lt;Table1[[#This Row],[SpreadFavorite]],1,0)</f>
        <v>1</v>
      </c>
      <c r="P3101">
        <v>40</v>
      </c>
      <c r="Q3101" t="s">
        <v>73</v>
      </c>
      <c r="R3101" t="b">
        <v>0</v>
      </c>
      <c r="S3101">
        <v>47</v>
      </c>
      <c r="T3101">
        <v>19</v>
      </c>
      <c r="U3101">
        <v>46</v>
      </c>
    </row>
    <row r="3102" spans="1:22" x14ac:dyDescent="0.2">
      <c r="A3102" s="1">
        <v>29898</v>
      </c>
      <c r="B3102">
        <v>1981</v>
      </c>
      <c r="C3102">
        <f>_xlfn.MAXIFS(Table1[ScheduleWeekWritten],Table1[ScheduleSeason],Table1[[#This Row],[ScheduleSeason]])</f>
        <v>16</v>
      </c>
      <c r="D3102">
        <v>10</v>
      </c>
      <c r="E3102" cm="1">
        <f t="array" ref="E3102">_xlfn.XLOOKUP(Table1[[#This Row],[ScheduleWeekWritten]],Table3[Game],100+Table3[Increase],Table1[[#This Row],[ScheduleWeekWritten]])</f>
        <v>10</v>
      </c>
      <c r="F3102" t="b">
        <v>0</v>
      </c>
      <c r="G3102" t="s">
        <v>115</v>
      </c>
      <c r="H3102">
        <v>27</v>
      </c>
      <c r="I3102">
        <v>30</v>
      </c>
      <c r="J3102" t="s">
        <v>19</v>
      </c>
      <c r="K3102" t="s">
        <v>70</v>
      </c>
      <c r="L3102" t="str">
        <f>_xlfn.XLOOKUP(Table1[[#This Row],[TeamFavoriteID]],Table2[team_id],Table2[team_name],_xlfn.XLOOKUP(Table1[[#This Row],[TeamFavoriteID]],Table2[team_id_pfr],Table2[team_name],"Even"))</f>
        <v>Boston Patriots</v>
      </c>
      <c r="M3102">
        <v>-3</v>
      </c>
      <c r="N3102">
        <f>IF(Table1[[#This Row],[TeamFavorite]]=Table1[[#This Row],[TeamHome]],Table1[[#This Row],[ScoreAway]]-Table1[[#This Row],[ScoreHome]],Table1[[#This Row],[ScoreHome]]-Table1[[#This Row],[ScoreAway]])</f>
        <v>-3</v>
      </c>
      <c r="O3102">
        <f>IF(Table1[[#This Row],[SpreadActual]]&lt;Table1[[#This Row],[SpreadFavorite]],1,0)</f>
        <v>0</v>
      </c>
      <c r="P3102">
        <v>46</v>
      </c>
      <c r="Q3102" t="s">
        <v>116</v>
      </c>
      <c r="R3102" t="b">
        <v>0</v>
      </c>
      <c r="S3102">
        <v>44</v>
      </c>
      <c r="T3102">
        <v>15</v>
      </c>
      <c r="U3102">
        <v>42</v>
      </c>
    </row>
    <row r="3103" spans="1:22" x14ac:dyDescent="0.2">
      <c r="A3103" s="1">
        <v>29898</v>
      </c>
      <c r="B3103">
        <v>1981</v>
      </c>
      <c r="C3103">
        <f>_xlfn.MAXIFS(Table1[ScheduleWeekWritten],Table1[ScheduleSeason],Table1[[#This Row],[ScheduleSeason]])</f>
        <v>16</v>
      </c>
      <c r="D3103">
        <v>10</v>
      </c>
      <c r="E3103" cm="1">
        <f t="array" ref="E3103">_xlfn.XLOOKUP(Table1[[#This Row],[ScheduleWeekWritten]],Table3[Game],100+Table3[Increase],Table1[[#This Row],[ScheduleWeekWritten]])</f>
        <v>10</v>
      </c>
      <c r="F3103" t="b">
        <v>0</v>
      </c>
      <c r="G3103" t="s">
        <v>27</v>
      </c>
      <c r="H3103">
        <v>17</v>
      </c>
      <c r="I3103">
        <v>40</v>
      </c>
      <c r="J3103" t="s">
        <v>101</v>
      </c>
      <c r="K3103" t="s">
        <v>29</v>
      </c>
      <c r="L3103" t="str">
        <f>_xlfn.XLOOKUP(Table1[[#This Row],[TeamFavoriteID]],Table2[team_id],Table2[team_name],_xlfn.XLOOKUP(Table1[[#This Row],[TeamFavoriteID]],Table2[team_id_pfr],Table2[team_name],"Even"))</f>
        <v>Los Angeles Chargers</v>
      </c>
      <c r="M3103">
        <v>-4</v>
      </c>
      <c r="N3103">
        <f>IF(Table1[[#This Row],[TeamFavorite]]=Table1[[#This Row],[TeamHome]],Table1[[#This Row],[ScoreAway]]-Table1[[#This Row],[ScoreHome]],Table1[[#This Row],[ScoreHome]]-Table1[[#This Row],[ScoreAway]])</f>
        <v>-23</v>
      </c>
      <c r="O3103">
        <f>IF(Table1[[#This Row],[SpreadActual]]&lt;Table1[[#This Row],[SpreadFavorite]],1,0)</f>
        <v>1</v>
      </c>
      <c r="P3103">
        <v>48</v>
      </c>
      <c r="Q3103" t="s">
        <v>94</v>
      </c>
      <c r="R3103" t="b">
        <v>0</v>
      </c>
      <c r="S3103">
        <v>65</v>
      </c>
      <c r="T3103">
        <v>9</v>
      </c>
      <c r="U3103">
        <v>73</v>
      </c>
    </row>
    <row r="3104" spans="1:22" x14ac:dyDescent="0.2">
      <c r="A3104" s="1">
        <v>29898</v>
      </c>
      <c r="B3104">
        <v>1981</v>
      </c>
      <c r="C3104">
        <f>_xlfn.MAXIFS(Table1[ScheduleWeekWritten],Table1[ScheduleSeason],Table1[[#This Row],[ScheduleSeason]])</f>
        <v>16</v>
      </c>
      <c r="D3104">
        <v>10</v>
      </c>
      <c r="E3104" cm="1">
        <f t="array" ref="E3104">_xlfn.XLOOKUP(Table1[[#This Row],[ScheduleWeekWritten]],Table3[Game],100+Table3[Increase],Table1[[#This Row],[ScheduleWeekWritten]])</f>
        <v>10</v>
      </c>
      <c r="F3104" t="b">
        <v>0</v>
      </c>
      <c r="G3104" t="s">
        <v>53</v>
      </c>
      <c r="H3104">
        <v>17</v>
      </c>
      <c r="I3104">
        <v>14</v>
      </c>
      <c r="J3104" t="s">
        <v>38</v>
      </c>
      <c r="K3104" t="s">
        <v>109</v>
      </c>
      <c r="L3104" t="str">
        <f>_xlfn.XLOOKUP(Table1[[#This Row],[TeamFavoriteID]],Table2[team_id],Table2[team_name],_xlfn.XLOOKUP(Table1[[#This Row],[TeamFavoriteID]],Table2[team_id_pfr],Table2[team_name],"Even"))</f>
        <v>Atlanta Falcons</v>
      </c>
      <c r="M3104">
        <v>-2.5</v>
      </c>
      <c r="N3104">
        <f>IF(Table1[[#This Row],[TeamFavorite]]=Table1[[#This Row],[TeamHome]],Table1[[#This Row],[ScoreAway]]-Table1[[#This Row],[ScoreHome]],Table1[[#This Row],[ScoreHome]]-Table1[[#This Row],[ScoreAway]])</f>
        <v>3</v>
      </c>
      <c r="O3104">
        <f>IF(Table1[[#This Row],[SpreadActual]]&lt;Table1[[#This Row],[SpreadFavorite]],1,0)</f>
        <v>0</v>
      </c>
      <c r="P3104">
        <v>44</v>
      </c>
      <c r="Q3104" t="s">
        <v>118</v>
      </c>
      <c r="R3104" t="b">
        <v>0</v>
      </c>
      <c r="S3104">
        <v>54</v>
      </c>
      <c r="T3104">
        <v>10</v>
      </c>
      <c r="U3104">
        <v>82</v>
      </c>
    </row>
    <row r="3105" spans="1:22" x14ac:dyDescent="0.2">
      <c r="A3105" s="1">
        <v>29898</v>
      </c>
      <c r="B3105">
        <v>1981</v>
      </c>
      <c r="C3105">
        <f>_xlfn.MAXIFS(Table1[ScheduleWeekWritten],Table1[ScheduleSeason],Table1[[#This Row],[ScheduleSeason]])</f>
        <v>16</v>
      </c>
      <c r="D3105">
        <v>10</v>
      </c>
      <c r="E3105" cm="1">
        <f t="array" ref="E3105">_xlfn.XLOOKUP(Table1[[#This Row],[ScheduleWeekWritten]],Table3[Game],100+Table3[Increase],Table1[[#This Row],[ScheduleWeekWritten]])</f>
        <v>10</v>
      </c>
      <c r="F3105" t="b">
        <v>0</v>
      </c>
      <c r="G3105" t="s">
        <v>128</v>
      </c>
      <c r="H3105">
        <v>24</v>
      </c>
      <c r="I3105">
        <v>21</v>
      </c>
      <c r="J3105" t="s">
        <v>49</v>
      </c>
      <c r="K3105" t="s">
        <v>51</v>
      </c>
      <c r="L3105" t="str">
        <f>_xlfn.XLOOKUP(Table1[[#This Row],[TeamFavoriteID]],Table2[team_id],Table2[team_name],_xlfn.XLOOKUP(Table1[[#This Row],[TeamFavoriteID]],Table2[team_id_pfr],Table2[team_name],"Even"))</f>
        <v>Pittsburgh Steelers</v>
      </c>
      <c r="M3105">
        <v>-5</v>
      </c>
      <c r="N3105">
        <f>IF(Table1[[#This Row],[TeamFavorite]]=Table1[[#This Row],[TeamHome]],Table1[[#This Row],[ScoreAway]]-Table1[[#This Row],[ScoreHome]],Table1[[#This Row],[ScoreHome]]-Table1[[#This Row],[ScoreAway]])</f>
        <v>3</v>
      </c>
      <c r="O3105">
        <f>IF(Table1[[#This Row],[SpreadActual]]&lt;Table1[[#This Row],[SpreadFavorite]],1,0)</f>
        <v>0</v>
      </c>
      <c r="P3105">
        <v>43</v>
      </c>
      <c r="Q3105" t="s">
        <v>129</v>
      </c>
      <c r="R3105" t="b">
        <v>0</v>
      </c>
      <c r="S3105">
        <v>72</v>
      </c>
      <c r="T3105">
        <v>0</v>
      </c>
      <c r="V3105" t="s">
        <v>103</v>
      </c>
    </row>
    <row r="3106" spans="1:22" x14ac:dyDescent="0.2">
      <c r="A3106" s="1">
        <v>29898</v>
      </c>
      <c r="B3106">
        <v>1981</v>
      </c>
      <c r="C3106">
        <f>_xlfn.MAXIFS(Table1[ScheduleWeekWritten],Table1[ScheduleSeason],Table1[[#This Row],[ScheduleSeason]])</f>
        <v>16</v>
      </c>
      <c r="D3106">
        <v>10</v>
      </c>
      <c r="E3106" cm="1">
        <f t="array" ref="E3106">_xlfn.XLOOKUP(Table1[[#This Row],[ScheduleWeekWritten]],Table3[Game],100+Table3[Increase],Table1[[#This Row],[ScheduleWeekWritten]])</f>
        <v>10</v>
      </c>
      <c r="F3106" t="b">
        <v>0</v>
      </c>
      <c r="G3106" t="s">
        <v>57</v>
      </c>
      <c r="H3106">
        <v>10</v>
      </c>
      <c r="I3106">
        <v>52</v>
      </c>
      <c r="J3106" t="s">
        <v>58</v>
      </c>
      <c r="K3106" t="s">
        <v>77</v>
      </c>
      <c r="L3106" t="str">
        <f>_xlfn.XLOOKUP(Table1[[#This Row],[TeamFavoriteID]],Table2[team_id],Table2[team_name],_xlfn.XLOOKUP(Table1[[#This Row],[TeamFavoriteID]],Table2[team_id_pfr],Table2[team_name],"Even"))</f>
        <v>Philadelphia Eagles</v>
      </c>
      <c r="M3106">
        <v>-4.5</v>
      </c>
      <c r="N3106">
        <f>IF(Table1[[#This Row],[TeamFavorite]]=Table1[[#This Row],[TeamHome]],Table1[[#This Row],[ScoreAway]]-Table1[[#This Row],[ScoreHome]],Table1[[#This Row],[ScoreHome]]-Table1[[#This Row],[ScoreAway]])</f>
        <v>-42</v>
      </c>
      <c r="O3106">
        <f>IF(Table1[[#This Row],[SpreadActual]]&lt;Table1[[#This Row],[SpreadFavorite]],1,0)</f>
        <v>1</v>
      </c>
      <c r="P3106">
        <v>42</v>
      </c>
      <c r="Q3106" t="s">
        <v>60</v>
      </c>
      <c r="R3106" t="b">
        <v>0</v>
      </c>
      <c r="S3106">
        <v>57</v>
      </c>
      <c r="T3106">
        <v>8</v>
      </c>
      <c r="U3106">
        <v>54</v>
      </c>
    </row>
    <row r="3107" spans="1:22" x14ac:dyDescent="0.2">
      <c r="A3107" s="1">
        <v>29898</v>
      </c>
      <c r="B3107">
        <v>1981</v>
      </c>
      <c r="C3107">
        <f>_xlfn.MAXIFS(Table1[ScheduleWeekWritten],Table1[ScheduleSeason],Table1[[#This Row],[ScheduleSeason]])</f>
        <v>16</v>
      </c>
      <c r="D3107">
        <v>10</v>
      </c>
      <c r="E3107" cm="1">
        <f t="array" ref="E3107">_xlfn.XLOOKUP(Table1[[#This Row],[ScheduleWeekWritten]],Table3[Game],100+Table3[Increase],Table1[[#This Row],[ScheduleWeekWritten]])</f>
        <v>10</v>
      </c>
      <c r="F3107" t="b">
        <v>0</v>
      </c>
      <c r="G3107" t="s">
        <v>61</v>
      </c>
      <c r="H3107">
        <v>33</v>
      </c>
      <c r="I3107">
        <v>31</v>
      </c>
      <c r="J3107" t="s">
        <v>45</v>
      </c>
      <c r="K3107" t="s">
        <v>85</v>
      </c>
      <c r="L3107" t="str">
        <f>_xlfn.XLOOKUP(Table1[[#This Row],[TeamFavoriteID]],Table2[team_id],Table2[team_name],_xlfn.XLOOKUP(Table1[[#This Row],[TeamFavoriteID]],Table2[team_id_pfr],Table2[team_name],"Even"))</f>
        <v>Washington Commanders</v>
      </c>
      <c r="M3107">
        <v>-2</v>
      </c>
      <c r="N3107">
        <f>IF(Table1[[#This Row],[TeamFavorite]]=Table1[[#This Row],[TeamHome]],Table1[[#This Row],[ScoreAway]]-Table1[[#This Row],[ScoreHome]],Table1[[#This Row],[ScoreHome]]-Table1[[#This Row],[ScoreAway]])</f>
        <v>2</v>
      </c>
      <c r="O3107">
        <f>IF(Table1[[#This Row],[SpreadActual]]&lt;Table1[[#This Row],[SpreadFavorite]],1,0)</f>
        <v>0</v>
      </c>
      <c r="P3107">
        <v>44</v>
      </c>
      <c r="Q3107" t="s">
        <v>64</v>
      </c>
      <c r="R3107" t="b">
        <v>0</v>
      </c>
      <c r="S3107">
        <v>55</v>
      </c>
      <c r="T3107">
        <v>11</v>
      </c>
      <c r="U3107">
        <v>41</v>
      </c>
    </row>
    <row r="3108" spans="1:22" x14ac:dyDescent="0.2">
      <c r="A3108" s="1">
        <v>29899</v>
      </c>
      <c r="B3108">
        <v>1981</v>
      </c>
      <c r="C3108">
        <f>_xlfn.MAXIFS(Table1[ScheduleWeekWritten],Table1[ScheduleSeason],Table1[[#This Row],[ScheduleSeason]])</f>
        <v>16</v>
      </c>
      <c r="D3108">
        <v>10</v>
      </c>
      <c r="E3108" cm="1">
        <f t="array" ref="E3108">_xlfn.XLOOKUP(Table1[[#This Row],[ScheduleWeekWritten]],Table3[Game],100+Table3[Increase],Table1[[#This Row],[ScheduleWeekWritten]])</f>
        <v>10</v>
      </c>
      <c r="F3108" t="b">
        <v>0</v>
      </c>
      <c r="G3108" t="s">
        <v>67</v>
      </c>
      <c r="H3108">
        <v>27</v>
      </c>
      <c r="I3108">
        <v>14</v>
      </c>
      <c r="J3108" t="s">
        <v>28</v>
      </c>
      <c r="K3108" t="s">
        <v>68</v>
      </c>
      <c r="L3108" t="str">
        <f>_xlfn.XLOOKUP(Table1[[#This Row],[TeamFavoriteID]],Table2[team_id],Table2[team_name],_xlfn.XLOOKUP(Table1[[#This Row],[TeamFavoriteID]],Table2[team_id_pfr],Table2[team_name],"Even"))</f>
        <v>Dallas Cowboys</v>
      </c>
      <c r="M3108">
        <v>-3.5</v>
      </c>
      <c r="N3108">
        <f>IF(Table1[[#This Row],[TeamFavorite]]=Table1[[#This Row],[TeamHome]],Table1[[#This Row],[ScoreAway]]-Table1[[#This Row],[ScoreHome]],Table1[[#This Row],[ScoreHome]]-Table1[[#This Row],[ScoreAway]])</f>
        <v>-13</v>
      </c>
      <c r="O3108">
        <f>IF(Table1[[#This Row],[SpreadActual]]&lt;Table1[[#This Row],[SpreadFavorite]],1,0)</f>
        <v>1</v>
      </c>
      <c r="P3108">
        <v>42</v>
      </c>
      <c r="Q3108" t="s">
        <v>119</v>
      </c>
      <c r="R3108" t="b">
        <v>0</v>
      </c>
      <c r="S3108">
        <v>50</v>
      </c>
      <c r="T3108">
        <v>20</v>
      </c>
      <c r="U3108">
        <v>80</v>
      </c>
    </row>
    <row r="3109" spans="1:22" x14ac:dyDescent="0.2">
      <c r="A3109" s="1">
        <v>29905</v>
      </c>
      <c r="B3109">
        <v>1981</v>
      </c>
      <c r="C3109">
        <f>_xlfn.MAXIFS(Table1[ScheduleWeekWritten],Table1[ScheduleSeason],Table1[[#This Row],[ScheduleSeason]])</f>
        <v>16</v>
      </c>
      <c r="D3109">
        <v>11</v>
      </c>
      <c r="E3109" cm="1">
        <f t="array" ref="E3109">_xlfn.XLOOKUP(Table1[[#This Row],[ScheduleWeekWritten]],Table3[Game],100+Table3[Increase],Table1[[#This Row],[ScheduleWeekWritten]])</f>
        <v>11</v>
      </c>
      <c r="F3109" t="b">
        <v>0</v>
      </c>
      <c r="G3109" t="s">
        <v>38</v>
      </c>
      <c r="H3109">
        <v>20</v>
      </c>
      <c r="I3109">
        <v>34</v>
      </c>
      <c r="J3109" t="s">
        <v>49</v>
      </c>
      <c r="K3109" t="s">
        <v>109</v>
      </c>
      <c r="L3109" t="str">
        <f>_xlfn.XLOOKUP(Table1[[#This Row],[TeamFavoriteID]],Table2[team_id],Table2[team_name],_xlfn.XLOOKUP(Table1[[#This Row],[TeamFavoriteID]],Table2[team_id_pfr],Table2[team_name],"Even"))</f>
        <v>Atlanta Falcons</v>
      </c>
      <c r="M3109">
        <v>-5</v>
      </c>
      <c r="N3109">
        <f>IF(Table1[[#This Row],[TeamFavorite]]=Table1[[#This Row],[TeamHome]],Table1[[#This Row],[ScoreAway]]-Table1[[#This Row],[ScoreHome]],Table1[[#This Row],[ScoreHome]]-Table1[[#This Row],[ScoreAway]])</f>
        <v>14</v>
      </c>
      <c r="O3109">
        <f>IF(Table1[[#This Row],[SpreadActual]]&lt;Table1[[#This Row],[SpreadFavorite]],1,0)</f>
        <v>0</v>
      </c>
      <c r="P3109">
        <v>44</v>
      </c>
      <c r="Q3109" t="s">
        <v>41</v>
      </c>
      <c r="R3109" t="b">
        <v>0</v>
      </c>
      <c r="S3109">
        <v>53</v>
      </c>
      <c r="T3109">
        <v>11</v>
      </c>
      <c r="U3109">
        <v>49</v>
      </c>
    </row>
    <row r="3110" spans="1:22" x14ac:dyDescent="0.2">
      <c r="A3110" s="1">
        <v>29905</v>
      </c>
      <c r="B3110">
        <v>1981</v>
      </c>
      <c r="C3110">
        <f>_xlfn.MAXIFS(Table1[ScheduleWeekWritten],Table1[ScheduleSeason],Table1[[#This Row],[ScheduleSeason]])</f>
        <v>16</v>
      </c>
      <c r="D3110">
        <v>11</v>
      </c>
      <c r="E3110" cm="1">
        <f t="array" ref="E3110">_xlfn.XLOOKUP(Table1[[#This Row],[ScheduleWeekWritten]],Table3[Game],100+Table3[Increase],Table1[[#This Row],[ScheduleWeekWritten]])</f>
        <v>11</v>
      </c>
      <c r="F3110" t="b">
        <v>0</v>
      </c>
      <c r="G3110" t="s">
        <v>101</v>
      </c>
      <c r="H3110">
        <v>24</v>
      </c>
      <c r="I3110">
        <v>10</v>
      </c>
      <c r="J3110" t="s">
        <v>39</v>
      </c>
      <c r="K3110" t="s">
        <v>104</v>
      </c>
      <c r="L3110" t="str">
        <f>_xlfn.XLOOKUP(Table1[[#This Row],[TeamFavoriteID]],Table2[team_id],Table2[team_name],_xlfn.XLOOKUP(Table1[[#This Row],[TeamFavoriteID]],Table2[team_id_pfr],Table2[team_name],"Even"))</f>
        <v>Cincinnati Bengals</v>
      </c>
      <c r="M3110">
        <v>-3.5</v>
      </c>
      <c r="N3110">
        <f>IF(Table1[[#This Row],[TeamFavorite]]=Table1[[#This Row],[TeamHome]],Table1[[#This Row],[ScoreAway]]-Table1[[#This Row],[ScoreHome]],Table1[[#This Row],[ScoreHome]]-Table1[[#This Row],[ScoreAway]])</f>
        <v>-14</v>
      </c>
      <c r="O3110">
        <f>IF(Table1[[#This Row],[SpreadActual]]&lt;Table1[[#This Row],[SpreadFavorite]],1,0)</f>
        <v>1</v>
      </c>
      <c r="P3110">
        <v>44</v>
      </c>
      <c r="Q3110" t="s">
        <v>111</v>
      </c>
      <c r="R3110" t="b">
        <v>0</v>
      </c>
      <c r="S3110">
        <v>42</v>
      </c>
      <c r="T3110">
        <v>3</v>
      </c>
      <c r="U3110">
        <v>48</v>
      </c>
    </row>
    <row r="3111" spans="1:22" x14ac:dyDescent="0.2">
      <c r="A3111" s="1">
        <v>29905</v>
      </c>
      <c r="B3111">
        <v>1981</v>
      </c>
      <c r="C3111">
        <f>_xlfn.MAXIFS(Table1[ScheduleWeekWritten],Table1[ScheduleSeason],Table1[[#This Row],[ScheduleSeason]])</f>
        <v>16</v>
      </c>
      <c r="D3111">
        <v>11</v>
      </c>
      <c r="E3111" cm="1">
        <f t="array" ref="E3111">_xlfn.XLOOKUP(Table1[[#This Row],[ScheduleWeekWritten]],Table3[Game],100+Table3[Increase],Table1[[#This Row],[ScheduleWeekWritten]])</f>
        <v>11</v>
      </c>
      <c r="F3111" t="b">
        <v>0</v>
      </c>
      <c r="G3111" t="s">
        <v>45</v>
      </c>
      <c r="H3111">
        <v>27</v>
      </c>
      <c r="I3111">
        <v>24</v>
      </c>
      <c r="J3111" t="s">
        <v>67</v>
      </c>
      <c r="K3111" t="s">
        <v>68</v>
      </c>
      <c r="L3111" t="str">
        <f>_xlfn.XLOOKUP(Table1[[#This Row],[TeamFavoriteID]],Table2[team_id],Table2[team_name],_xlfn.XLOOKUP(Table1[[#This Row],[TeamFavoriteID]],Table2[team_id_pfr],Table2[team_name],"Even"))</f>
        <v>Dallas Cowboys</v>
      </c>
      <c r="M3111">
        <v>-3</v>
      </c>
      <c r="N3111">
        <f>IF(Table1[[#This Row],[TeamFavorite]]=Table1[[#This Row],[TeamHome]],Table1[[#This Row],[ScoreAway]]-Table1[[#This Row],[ScoreHome]],Table1[[#This Row],[ScoreHome]]-Table1[[#This Row],[ScoreAway]])</f>
        <v>3</v>
      </c>
      <c r="O3111">
        <f>IF(Table1[[#This Row],[SpreadActual]]&lt;Table1[[#This Row],[SpreadFavorite]],1,0)</f>
        <v>0</v>
      </c>
      <c r="P3111">
        <v>46</v>
      </c>
      <c r="Q3111" t="s">
        <v>125</v>
      </c>
      <c r="R3111" t="b">
        <v>0</v>
      </c>
      <c r="S3111">
        <v>72</v>
      </c>
      <c r="T3111">
        <v>0</v>
      </c>
      <c r="V3111" t="s">
        <v>103</v>
      </c>
    </row>
    <row r="3112" spans="1:22" x14ac:dyDescent="0.2">
      <c r="A3112" s="1">
        <v>29905</v>
      </c>
      <c r="B3112">
        <v>1981</v>
      </c>
      <c r="C3112">
        <f>_xlfn.MAXIFS(Table1[ScheduleWeekWritten],Table1[ScheduleSeason],Table1[[#This Row],[ScheduleSeason]])</f>
        <v>16</v>
      </c>
      <c r="D3112">
        <v>11</v>
      </c>
      <c r="E3112" cm="1">
        <f t="array" ref="E3112">_xlfn.XLOOKUP(Table1[[#This Row],[ScheduleWeekWritten]],Table3[Game],100+Table3[Increase],Table1[[#This Row],[ScheduleWeekWritten]])</f>
        <v>11</v>
      </c>
      <c r="F3112" t="b">
        <v>0</v>
      </c>
      <c r="G3112" t="s">
        <v>33</v>
      </c>
      <c r="H3112">
        <v>21</v>
      </c>
      <c r="I3112">
        <v>17</v>
      </c>
      <c r="J3112" t="s">
        <v>46</v>
      </c>
      <c r="K3112" t="s">
        <v>35</v>
      </c>
      <c r="L3112" t="str">
        <f>_xlfn.XLOOKUP(Table1[[#This Row],[TeamFavoriteID]],Table2[team_id],Table2[team_name],_xlfn.XLOOKUP(Table1[[#This Row],[TeamFavoriteID]],Table2[team_id_pfr],Table2[team_name],"Even"))</f>
        <v>Green Bay Packers</v>
      </c>
      <c r="M3112">
        <v>-3</v>
      </c>
      <c r="N3112">
        <f>IF(Table1[[#This Row],[TeamFavorite]]=Table1[[#This Row],[TeamHome]],Table1[[#This Row],[ScoreAway]]-Table1[[#This Row],[ScoreHome]],Table1[[#This Row],[ScoreHome]]-Table1[[#This Row],[ScoreAway]])</f>
        <v>-4</v>
      </c>
      <c r="O3112">
        <f>IF(Table1[[#This Row],[SpreadActual]]&lt;Table1[[#This Row],[SpreadFavorite]],1,0)</f>
        <v>1</v>
      </c>
      <c r="P3112">
        <v>38</v>
      </c>
      <c r="Q3112" t="s">
        <v>82</v>
      </c>
      <c r="R3112" t="b">
        <v>0</v>
      </c>
      <c r="S3112">
        <v>44</v>
      </c>
      <c r="T3112">
        <v>7</v>
      </c>
      <c r="U3112">
        <v>74</v>
      </c>
    </row>
    <row r="3113" spans="1:22" x14ac:dyDescent="0.2">
      <c r="A3113" s="1">
        <v>29905</v>
      </c>
      <c r="B3113">
        <v>1981</v>
      </c>
      <c r="C3113">
        <f>_xlfn.MAXIFS(Table1[ScheduleWeekWritten],Table1[ScheduleSeason],Table1[[#This Row],[ScheduleSeason]])</f>
        <v>16</v>
      </c>
      <c r="D3113">
        <v>11</v>
      </c>
      <c r="E3113" cm="1">
        <f t="array" ref="E3113">_xlfn.XLOOKUP(Table1[[#This Row],[ScheduleWeekWritten]],Table3[Game],100+Table3[Increase],Table1[[#This Row],[ScheduleWeekWritten]])</f>
        <v>11</v>
      </c>
      <c r="F3113" t="b">
        <v>0</v>
      </c>
      <c r="G3113" t="s">
        <v>42</v>
      </c>
      <c r="H3113">
        <v>23</v>
      </c>
      <c r="I3113">
        <v>10</v>
      </c>
      <c r="J3113" t="s">
        <v>23</v>
      </c>
      <c r="K3113" t="s">
        <v>75</v>
      </c>
      <c r="L3113" t="str">
        <f>_xlfn.XLOOKUP(Table1[[#This Row],[TeamFavoriteID]],Table2[team_id],Table2[team_name],_xlfn.XLOOKUP(Table1[[#This Row],[TeamFavoriteID]],Table2[team_id_pfr],Table2[team_name],"Even"))</f>
        <v>Kansas City Chiefs</v>
      </c>
      <c r="M3113">
        <v>-5</v>
      </c>
      <c r="N3113">
        <f>IF(Table1[[#This Row],[TeamFavorite]]=Table1[[#This Row],[TeamHome]],Table1[[#This Row],[ScoreAway]]-Table1[[#This Row],[ScoreHome]],Table1[[#This Row],[ScoreHome]]-Table1[[#This Row],[ScoreAway]])</f>
        <v>-13</v>
      </c>
      <c r="O3113">
        <f>IF(Table1[[#This Row],[SpreadActual]]&lt;Table1[[#This Row],[SpreadFavorite]],1,0)</f>
        <v>1</v>
      </c>
      <c r="P3113">
        <v>37</v>
      </c>
      <c r="Q3113" t="s">
        <v>117</v>
      </c>
      <c r="R3113" t="b">
        <v>0</v>
      </c>
      <c r="S3113">
        <v>56</v>
      </c>
      <c r="T3113">
        <v>10</v>
      </c>
      <c r="U3113">
        <v>59</v>
      </c>
    </row>
    <row r="3114" spans="1:22" x14ac:dyDescent="0.2">
      <c r="A3114" s="1">
        <v>29905</v>
      </c>
      <c r="B3114">
        <v>1981</v>
      </c>
      <c r="C3114">
        <f>_xlfn.MAXIFS(Table1[ScheduleWeekWritten],Table1[ScheduleSeason],Table1[[#This Row],[ScheduleSeason]])</f>
        <v>16</v>
      </c>
      <c r="D3114">
        <v>11</v>
      </c>
      <c r="E3114" cm="1">
        <f t="array" ref="E3114">_xlfn.XLOOKUP(Table1[[#This Row],[ScheduleWeekWritten]],Table3[Game],100+Table3[Increase],Table1[[#This Row],[ScheduleWeekWritten]])</f>
        <v>11</v>
      </c>
      <c r="F3114" t="b">
        <v>0</v>
      </c>
      <c r="G3114" t="s">
        <v>19</v>
      </c>
      <c r="H3114">
        <v>17</v>
      </c>
      <c r="I3114">
        <v>33</v>
      </c>
      <c r="J3114" t="s">
        <v>20</v>
      </c>
      <c r="K3114" t="s">
        <v>91</v>
      </c>
      <c r="L3114" t="str">
        <f>_xlfn.XLOOKUP(Table1[[#This Row],[TeamFavoriteID]],Table2[team_id],Table2[team_name],_xlfn.XLOOKUP(Table1[[#This Row],[TeamFavoriteID]],Table2[team_id_pfr],Table2[team_name],"Even"))</f>
        <v>Miami Dolphins</v>
      </c>
      <c r="M3114">
        <v>-5</v>
      </c>
      <c r="N3114">
        <f>IF(Table1[[#This Row],[TeamFavorite]]=Table1[[#This Row],[TeamHome]],Table1[[#This Row],[ScoreAway]]-Table1[[#This Row],[ScoreHome]],Table1[[#This Row],[ScoreHome]]-Table1[[#This Row],[ScoreAway]])</f>
        <v>16</v>
      </c>
      <c r="O3114">
        <f>IF(Table1[[#This Row],[SpreadActual]]&lt;Table1[[#This Row],[SpreadFavorite]],1,0)</f>
        <v>0</v>
      </c>
      <c r="P3114">
        <v>39</v>
      </c>
      <c r="Q3114" t="s">
        <v>22</v>
      </c>
      <c r="R3114" t="b">
        <v>0</v>
      </c>
      <c r="S3114">
        <v>69</v>
      </c>
      <c r="T3114">
        <v>8</v>
      </c>
      <c r="U3114">
        <v>61</v>
      </c>
    </row>
    <row r="3115" spans="1:22" x14ac:dyDescent="0.2">
      <c r="A3115" s="1">
        <v>29905</v>
      </c>
      <c r="B3115">
        <v>1981</v>
      </c>
      <c r="C3115">
        <f>_xlfn.MAXIFS(Table1[ScheduleWeekWritten],Table1[ScheduleSeason],Table1[[#This Row],[ScheduleSeason]])</f>
        <v>16</v>
      </c>
      <c r="D3115">
        <v>11</v>
      </c>
      <c r="E3115" cm="1">
        <f t="array" ref="E3115">_xlfn.XLOOKUP(Table1[[#This Row],[ScheduleWeekWritten]],Table3[Game],100+Table3[Increase],Table1[[#This Row],[ScheduleWeekWritten]])</f>
        <v>11</v>
      </c>
      <c r="F3115" t="b">
        <v>0</v>
      </c>
      <c r="G3115" t="s">
        <v>54</v>
      </c>
      <c r="H3115">
        <v>20</v>
      </c>
      <c r="I3115">
        <v>10</v>
      </c>
      <c r="J3115" t="s">
        <v>95</v>
      </c>
      <c r="K3115" t="s">
        <v>55</v>
      </c>
      <c r="L3115" t="str">
        <f>_xlfn.XLOOKUP(Table1[[#This Row],[TeamFavoriteID]],Table2[team_id],Table2[team_name],_xlfn.XLOOKUP(Table1[[#This Row],[TeamFavoriteID]],Table2[team_id_pfr],Table2[team_name],"Even"))</f>
        <v>Minnesota Vikings</v>
      </c>
      <c r="M3115">
        <v>-8</v>
      </c>
      <c r="N3115">
        <f>IF(Table1[[#This Row],[TeamFavorite]]=Table1[[#This Row],[TeamHome]],Table1[[#This Row],[ScoreAway]]-Table1[[#This Row],[ScoreHome]],Table1[[#This Row],[ScoreHome]]-Table1[[#This Row],[ScoreAway]])</f>
        <v>-10</v>
      </c>
      <c r="O3115">
        <f>IF(Table1[[#This Row],[SpreadActual]]&lt;Table1[[#This Row],[SpreadFavorite]],1,0)</f>
        <v>1</v>
      </c>
      <c r="P3115">
        <v>44</v>
      </c>
      <c r="Q3115" t="s">
        <v>73</v>
      </c>
      <c r="R3115" t="b">
        <v>0</v>
      </c>
      <c r="S3115">
        <v>53</v>
      </c>
      <c r="T3115">
        <v>12</v>
      </c>
      <c r="U3115">
        <v>73</v>
      </c>
    </row>
    <row r="3116" spans="1:22" x14ac:dyDescent="0.2">
      <c r="A3116" s="1">
        <v>29905</v>
      </c>
      <c r="B3116">
        <v>1981</v>
      </c>
      <c r="C3116">
        <f>_xlfn.MAXIFS(Table1[ScheduleWeekWritten],Table1[ScheduleSeason],Table1[[#This Row],[ScheduleSeason]])</f>
        <v>16</v>
      </c>
      <c r="D3116">
        <v>11</v>
      </c>
      <c r="E3116" cm="1">
        <f t="array" ref="E3116">_xlfn.XLOOKUP(Table1[[#This Row],[ScheduleWeekWritten]],Table3[Game],100+Table3[Increase],Table1[[#This Row],[ScheduleWeekWritten]])</f>
        <v>11</v>
      </c>
      <c r="F3116" t="b">
        <v>0</v>
      </c>
      <c r="G3116" t="s">
        <v>115</v>
      </c>
      <c r="H3116">
        <v>6</v>
      </c>
      <c r="I3116">
        <v>17</v>
      </c>
      <c r="J3116" t="s">
        <v>31</v>
      </c>
      <c r="K3116" t="s">
        <v>70</v>
      </c>
      <c r="L3116" t="str">
        <f>_xlfn.XLOOKUP(Table1[[#This Row],[TeamFavoriteID]],Table2[team_id],Table2[team_name],_xlfn.XLOOKUP(Table1[[#This Row],[TeamFavoriteID]],Table2[team_id_pfr],Table2[team_name],"Even"))</f>
        <v>Boston Patriots</v>
      </c>
      <c r="M3116">
        <v>-2.5</v>
      </c>
      <c r="N3116">
        <f>IF(Table1[[#This Row],[TeamFavorite]]=Table1[[#This Row],[TeamHome]],Table1[[#This Row],[ScoreAway]]-Table1[[#This Row],[ScoreHome]],Table1[[#This Row],[ScoreHome]]-Table1[[#This Row],[ScoreAway]])</f>
        <v>-11</v>
      </c>
      <c r="O3116">
        <f>IF(Table1[[#This Row],[SpreadActual]]&lt;Table1[[#This Row],[SpreadFavorite]],1,0)</f>
        <v>1</v>
      </c>
      <c r="P3116">
        <v>51</v>
      </c>
      <c r="Q3116" t="s">
        <v>116</v>
      </c>
      <c r="R3116" t="b">
        <v>0</v>
      </c>
      <c r="S3116">
        <v>45</v>
      </c>
      <c r="T3116">
        <v>20</v>
      </c>
      <c r="U3116">
        <v>92</v>
      </c>
    </row>
    <row r="3117" spans="1:22" x14ac:dyDescent="0.2">
      <c r="A3117" s="1">
        <v>29905</v>
      </c>
      <c r="B3117">
        <v>1981</v>
      </c>
      <c r="C3117">
        <f>_xlfn.MAXIFS(Table1[ScheduleWeekWritten],Table1[ScheduleSeason],Table1[[#This Row],[ScheduleSeason]])</f>
        <v>16</v>
      </c>
      <c r="D3117">
        <v>11</v>
      </c>
      <c r="E3117" cm="1">
        <f t="array" ref="E3117">_xlfn.XLOOKUP(Table1[[#This Row],[ScheduleWeekWritten]],Table3[Game],100+Table3[Increase],Table1[[#This Row],[ScheduleWeekWritten]])</f>
        <v>11</v>
      </c>
      <c r="F3117" t="b">
        <v>0</v>
      </c>
      <c r="G3117" t="s">
        <v>50</v>
      </c>
      <c r="H3117">
        <v>27</v>
      </c>
      <c r="I3117">
        <v>30</v>
      </c>
      <c r="J3117" t="s">
        <v>61</v>
      </c>
      <c r="K3117" t="s">
        <v>90</v>
      </c>
      <c r="L3117" t="str">
        <f>_xlfn.XLOOKUP(Table1[[#This Row],[TeamFavoriteID]],Table2[team_id],Table2[team_name],_xlfn.XLOOKUP(Table1[[#This Row],[TeamFavoriteID]],Table2[team_id_pfr],Table2[team_name],"Even"))</f>
        <v>New York Giants</v>
      </c>
      <c r="M3117">
        <v>-2</v>
      </c>
      <c r="N3117">
        <f>IF(Table1[[#This Row],[TeamFavorite]]=Table1[[#This Row],[TeamHome]],Table1[[#This Row],[ScoreAway]]-Table1[[#This Row],[ScoreHome]],Table1[[#This Row],[ScoreHome]]-Table1[[#This Row],[ScoreAway]])</f>
        <v>3</v>
      </c>
      <c r="O3117">
        <f>IF(Table1[[#This Row],[SpreadActual]]&lt;Table1[[#This Row],[SpreadFavorite]],1,0)</f>
        <v>0</v>
      </c>
      <c r="P3117">
        <v>43</v>
      </c>
      <c r="Q3117" t="s">
        <v>126</v>
      </c>
      <c r="R3117" t="b">
        <v>0</v>
      </c>
      <c r="S3117">
        <v>49</v>
      </c>
      <c r="T3117">
        <v>20</v>
      </c>
      <c r="U3117">
        <v>68</v>
      </c>
    </row>
    <row r="3118" spans="1:22" x14ac:dyDescent="0.2">
      <c r="A3118" s="1">
        <v>29905</v>
      </c>
      <c r="B3118">
        <v>1981</v>
      </c>
      <c r="C3118">
        <f>_xlfn.MAXIFS(Table1[ScheduleWeekWritten],Table1[ScheduleSeason],Table1[[#This Row],[ScheduleSeason]])</f>
        <v>16</v>
      </c>
      <c r="D3118">
        <v>11</v>
      </c>
      <c r="E3118" cm="1">
        <f t="array" ref="E3118">_xlfn.XLOOKUP(Table1[[#This Row],[ScheduleWeekWritten]],Table3[Game],100+Table3[Increase],Table1[[#This Row],[ScheduleWeekWritten]])</f>
        <v>11</v>
      </c>
      <c r="F3118" t="b">
        <v>0</v>
      </c>
      <c r="G3118" t="s">
        <v>58</v>
      </c>
      <c r="H3118">
        <v>38</v>
      </c>
      <c r="I3118">
        <v>13</v>
      </c>
      <c r="J3118" t="s">
        <v>34</v>
      </c>
      <c r="K3118" t="s">
        <v>77</v>
      </c>
      <c r="L3118" t="str">
        <f>_xlfn.XLOOKUP(Table1[[#This Row],[TeamFavoriteID]],Table2[team_id],Table2[team_name],_xlfn.XLOOKUP(Table1[[#This Row],[TeamFavoriteID]],Table2[team_id_pfr],Table2[team_name],"Even"))</f>
        <v>Philadelphia Eagles</v>
      </c>
      <c r="M3118">
        <v>-14</v>
      </c>
      <c r="N3118">
        <f>IF(Table1[[#This Row],[TeamFavorite]]=Table1[[#This Row],[TeamHome]],Table1[[#This Row],[ScoreAway]]-Table1[[#This Row],[ScoreHome]],Table1[[#This Row],[ScoreHome]]-Table1[[#This Row],[ScoreAway]])</f>
        <v>-25</v>
      </c>
      <c r="O3118">
        <f>IF(Table1[[#This Row],[SpreadActual]]&lt;Table1[[#This Row],[SpreadFavorite]],1,0)</f>
        <v>1</v>
      </c>
      <c r="P3118">
        <v>48</v>
      </c>
      <c r="Q3118" t="s">
        <v>112</v>
      </c>
      <c r="R3118" t="b">
        <v>0</v>
      </c>
      <c r="S3118">
        <v>51</v>
      </c>
      <c r="T3118">
        <v>17</v>
      </c>
      <c r="U3118">
        <v>61</v>
      </c>
    </row>
    <row r="3119" spans="1:22" x14ac:dyDescent="0.2">
      <c r="A3119" s="1">
        <v>29905</v>
      </c>
      <c r="B3119">
        <v>1981</v>
      </c>
      <c r="C3119">
        <f>_xlfn.MAXIFS(Table1[ScheduleWeekWritten],Table1[ScheduleSeason],Table1[[#This Row],[ScheduleSeason]])</f>
        <v>16</v>
      </c>
      <c r="D3119">
        <v>11</v>
      </c>
      <c r="E3119" cm="1">
        <f t="array" ref="E3119">_xlfn.XLOOKUP(Table1[[#This Row],[ScheduleWeekWritten]],Table3[Game],100+Table3[Increase],Table1[[#This Row],[ScheduleWeekWritten]])</f>
        <v>11</v>
      </c>
      <c r="F3119" t="b">
        <v>0</v>
      </c>
      <c r="G3119" t="s">
        <v>53</v>
      </c>
      <c r="H3119">
        <v>12</v>
      </c>
      <c r="I3119">
        <v>15</v>
      </c>
      <c r="J3119" t="s">
        <v>62</v>
      </c>
      <c r="K3119" t="s">
        <v>87</v>
      </c>
      <c r="L3119" t="str">
        <f>_xlfn.XLOOKUP(Table1[[#This Row],[TeamFavoriteID]],Table2[team_id],Table2[team_name],_xlfn.XLOOKUP(Table1[[#This Row],[TeamFavoriteID]],Table2[team_id_pfr],Table2[team_name],"Even"))</f>
        <v>San Francisco 49ers</v>
      </c>
      <c r="M3119">
        <v>-3</v>
      </c>
      <c r="N3119">
        <f>IF(Table1[[#This Row],[TeamFavorite]]=Table1[[#This Row],[TeamHome]],Table1[[#This Row],[ScoreAway]]-Table1[[#This Row],[ScoreHome]],Table1[[#This Row],[ScoreHome]]-Table1[[#This Row],[ScoreAway]])</f>
        <v>3</v>
      </c>
      <c r="O3119">
        <f>IF(Table1[[#This Row],[SpreadActual]]&lt;Table1[[#This Row],[SpreadFavorite]],1,0)</f>
        <v>0</v>
      </c>
      <c r="P3119">
        <v>43</v>
      </c>
      <c r="Q3119" t="s">
        <v>118</v>
      </c>
      <c r="R3119" t="b">
        <v>0</v>
      </c>
      <c r="S3119">
        <v>60</v>
      </c>
      <c r="T3119">
        <v>15</v>
      </c>
      <c r="U3119">
        <v>79</v>
      </c>
    </row>
    <row r="3120" spans="1:22" x14ac:dyDescent="0.2">
      <c r="A3120" s="1">
        <v>29905</v>
      </c>
      <c r="B3120">
        <v>1981</v>
      </c>
      <c r="C3120">
        <f>_xlfn.MAXIFS(Table1[ScheduleWeekWritten],Table1[ScheduleSeason],Table1[[#This Row],[ScheduleSeason]])</f>
        <v>16</v>
      </c>
      <c r="D3120">
        <v>11</v>
      </c>
      <c r="E3120" cm="1">
        <f t="array" ref="E3120">_xlfn.XLOOKUP(Table1[[#This Row],[ScheduleWeekWritten]],Table3[Game],100+Table3[Increase],Table1[[#This Row],[ScheduleWeekWritten]])</f>
        <v>11</v>
      </c>
      <c r="F3120" t="b">
        <v>0</v>
      </c>
      <c r="G3120" t="s">
        <v>57</v>
      </c>
      <c r="H3120">
        <v>24</v>
      </c>
      <c r="I3120">
        <v>0</v>
      </c>
      <c r="J3120" t="s">
        <v>28</v>
      </c>
      <c r="K3120" t="s">
        <v>43</v>
      </c>
      <c r="L3120" t="str">
        <f>_xlfn.XLOOKUP(Table1[[#This Row],[TeamFavoriteID]],Table2[team_id],Table2[team_name],_xlfn.XLOOKUP(Table1[[#This Row],[TeamFavoriteID]],Table2[team_id_pfr],Table2[team_name],"Even"))</f>
        <v>Buffalo Bills</v>
      </c>
      <c r="M3120">
        <v>-5.5</v>
      </c>
      <c r="N3120">
        <f>IF(Table1[[#This Row],[TeamFavorite]]=Table1[[#This Row],[TeamHome]],Table1[[#This Row],[ScoreAway]]-Table1[[#This Row],[ScoreHome]],Table1[[#This Row],[ScoreHome]]-Table1[[#This Row],[ScoreAway]])</f>
        <v>24</v>
      </c>
      <c r="O3120">
        <f>IF(Table1[[#This Row],[SpreadActual]]&lt;Table1[[#This Row],[SpreadFavorite]],1,0)</f>
        <v>0</v>
      </c>
      <c r="P3120">
        <v>43</v>
      </c>
      <c r="Q3120" t="s">
        <v>60</v>
      </c>
      <c r="R3120" t="b">
        <v>0</v>
      </c>
      <c r="S3120">
        <v>51</v>
      </c>
      <c r="T3120">
        <v>6</v>
      </c>
      <c r="U3120">
        <v>70</v>
      </c>
    </row>
    <row r="3121" spans="1:22" x14ac:dyDescent="0.2">
      <c r="A3121" s="1">
        <v>29905</v>
      </c>
      <c r="B3121">
        <v>1981</v>
      </c>
      <c r="C3121">
        <f>_xlfn.MAXIFS(Table1[ScheduleWeekWritten],Table1[ScheduleSeason],Table1[[#This Row],[ScheduleSeason]])</f>
        <v>16</v>
      </c>
      <c r="D3121">
        <v>11</v>
      </c>
      <c r="E3121" cm="1">
        <f t="array" ref="E3121">_xlfn.XLOOKUP(Table1[[#This Row],[ScheduleWeekWritten]],Table3[Game],100+Table3[Increase],Table1[[#This Row],[ScheduleWeekWritten]])</f>
        <v>11</v>
      </c>
      <c r="F3121" t="b">
        <v>0</v>
      </c>
      <c r="G3121" t="s">
        <v>127</v>
      </c>
      <c r="H3121">
        <v>7</v>
      </c>
      <c r="I3121">
        <v>24</v>
      </c>
      <c r="J3121" t="s">
        <v>24</v>
      </c>
      <c r="K3121" t="s">
        <v>88</v>
      </c>
      <c r="L3121" t="str">
        <f>_xlfn.XLOOKUP(Table1[[#This Row],[TeamFavoriteID]],Table2[team_id],Table2[team_name],_xlfn.XLOOKUP(Table1[[#This Row],[TeamFavoriteID]],Table2[team_id_pfr],Table2[team_name],"Even"))</f>
        <v>Denver Broncos</v>
      </c>
      <c r="M3121">
        <v>-1</v>
      </c>
      <c r="N3121">
        <f>IF(Table1[[#This Row],[TeamFavorite]]=Table1[[#This Row],[TeamHome]],Table1[[#This Row],[ScoreAway]]-Table1[[#This Row],[ScoreHome]],Table1[[#This Row],[ScoreHome]]-Table1[[#This Row],[ScoreAway]])</f>
        <v>-17</v>
      </c>
      <c r="O3121">
        <f>IF(Table1[[#This Row],[SpreadActual]]&lt;Table1[[#This Row],[SpreadFavorite]],1,0)</f>
        <v>1</v>
      </c>
      <c r="P3121">
        <v>35</v>
      </c>
      <c r="Q3121" t="s">
        <v>130</v>
      </c>
      <c r="R3121" t="b">
        <v>0</v>
      </c>
      <c r="S3121">
        <v>56</v>
      </c>
      <c r="T3121">
        <v>7</v>
      </c>
      <c r="U3121">
        <v>58</v>
      </c>
    </row>
    <row r="3122" spans="1:22" x14ac:dyDescent="0.2">
      <c r="A3122" s="1">
        <v>29906</v>
      </c>
      <c r="B3122">
        <v>1981</v>
      </c>
      <c r="C3122">
        <f>_xlfn.MAXIFS(Table1[ScheduleWeekWritten],Table1[ScheduleSeason],Table1[[#This Row],[ScheduleSeason]])</f>
        <v>16</v>
      </c>
      <c r="D3122">
        <v>11</v>
      </c>
      <c r="E3122" cm="1">
        <f t="array" ref="E3122">_xlfn.XLOOKUP(Table1[[#This Row],[ScheduleWeekWritten]],Table3[Game],100+Table3[Increase],Table1[[#This Row],[ScheduleWeekWritten]])</f>
        <v>11</v>
      </c>
      <c r="F3122" t="b">
        <v>0</v>
      </c>
      <c r="G3122" t="s">
        <v>128</v>
      </c>
      <c r="H3122">
        <v>44</v>
      </c>
      <c r="I3122">
        <v>23</v>
      </c>
      <c r="J3122" t="s">
        <v>27</v>
      </c>
      <c r="K3122" t="s">
        <v>29</v>
      </c>
      <c r="L3122" t="str">
        <f>_xlfn.XLOOKUP(Table1[[#This Row],[TeamFavoriteID]],Table2[team_id],Table2[team_name],_xlfn.XLOOKUP(Table1[[#This Row],[TeamFavoriteID]],Table2[team_id_pfr],Table2[team_name],"Even"))</f>
        <v>Los Angeles Chargers</v>
      </c>
      <c r="M3122">
        <v>-6</v>
      </c>
      <c r="N3122">
        <f>IF(Table1[[#This Row],[TeamFavorite]]=Table1[[#This Row],[TeamHome]],Table1[[#This Row],[ScoreAway]]-Table1[[#This Row],[ScoreHome]],Table1[[#This Row],[ScoreHome]]-Table1[[#This Row],[ScoreAway]])</f>
        <v>21</v>
      </c>
      <c r="O3122">
        <f>IF(Table1[[#This Row],[SpreadActual]]&lt;Table1[[#This Row],[SpreadFavorite]],1,0)</f>
        <v>0</v>
      </c>
      <c r="P3122">
        <v>50</v>
      </c>
      <c r="Q3122" t="s">
        <v>129</v>
      </c>
      <c r="R3122" t="b">
        <v>0</v>
      </c>
      <c r="S3122">
        <v>72</v>
      </c>
      <c r="T3122">
        <v>0</v>
      </c>
      <c r="V3122" t="s">
        <v>103</v>
      </c>
    </row>
    <row r="3123" spans="1:22" x14ac:dyDescent="0.2">
      <c r="A3123" s="1">
        <v>29912</v>
      </c>
      <c r="B3123">
        <v>1981</v>
      </c>
      <c r="C3123">
        <f>_xlfn.MAXIFS(Table1[ScheduleWeekWritten],Table1[ScheduleSeason],Table1[[#This Row],[ScheduleSeason]])</f>
        <v>16</v>
      </c>
      <c r="D3123">
        <v>12</v>
      </c>
      <c r="E3123" cm="1">
        <f t="array" ref="E3123">_xlfn.XLOOKUP(Table1[[#This Row],[ScheduleWeekWritten]],Table3[Game],100+Table3[Increase],Table1[[#This Row],[ScheduleWeekWritten]])</f>
        <v>12</v>
      </c>
      <c r="F3123" t="b">
        <v>0</v>
      </c>
      <c r="G3123" t="s">
        <v>34</v>
      </c>
      <c r="H3123">
        <v>24</v>
      </c>
      <c r="I3123">
        <v>35</v>
      </c>
      <c r="J3123" t="s">
        <v>57</v>
      </c>
      <c r="K3123" t="s">
        <v>59</v>
      </c>
      <c r="L3123" t="str">
        <f>_xlfn.XLOOKUP(Table1[[#This Row],[TeamFavoriteID]],Table2[team_id],Table2[team_name],_xlfn.XLOOKUP(Table1[[#This Row],[TeamFavoriteID]],Table2[team_id_pfr],Table2[team_name],"Even"))</f>
        <v>Arizona Cardinals</v>
      </c>
      <c r="M3123">
        <v>-2</v>
      </c>
      <c r="N3123">
        <f>IF(Table1[[#This Row],[TeamFavorite]]=Table1[[#This Row],[TeamHome]],Table1[[#This Row],[ScoreAway]]-Table1[[#This Row],[ScoreHome]],Table1[[#This Row],[ScoreHome]]-Table1[[#This Row],[ScoreAway]])</f>
        <v>-11</v>
      </c>
      <c r="O3123">
        <f>IF(Table1[[#This Row],[SpreadActual]]&lt;Table1[[#This Row],[SpreadFavorite]],1,0)</f>
        <v>1</v>
      </c>
      <c r="P3123">
        <v>41</v>
      </c>
      <c r="Q3123" t="s">
        <v>80</v>
      </c>
      <c r="R3123" t="b">
        <v>0</v>
      </c>
      <c r="S3123">
        <v>39</v>
      </c>
      <c r="T3123">
        <v>16</v>
      </c>
      <c r="U3123">
        <v>48</v>
      </c>
    </row>
    <row r="3124" spans="1:22" x14ac:dyDescent="0.2">
      <c r="A3124" s="1">
        <v>29912</v>
      </c>
      <c r="B3124">
        <v>1981</v>
      </c>
      <c r="C3124">
        <f>_xlfn.MAXIFS(Table1[ScheduleWeekWritten],Table1[ScheduleSeason],Table1[[#This Row],[ScheduleSeason]])</f>
        <v>16</v>
      </c>
      <c r="D3124">
        <v>12</v>
      </c>
      <c r="E3124" cm="1">
        <f t="array" ref="E3124">_xlfn.XLOOKUP(Table1[[#This Row],[ScheduleWeekWritten]],Table3[Game],100+Table3[Increase],Table1[[#This Row],[ScheduleWeekWritten]])</f>
        <v>12</v>
      </c>
      <c r="F3124" t="b">
        <v>0</v>
      </c>
      <c r="G3124" t="s">
        <v>28</v>
      </c>
      <c r="H3124">
        <v>20</v>
      </c>
      <c r="I3124">
        <v>17</v>
      </c>
      <c r="J3124" t="s">
        <v>115</v>
      </c>
      <c r="K3124" t="s">
        <v>43</v>
      </c>
      <c r="L3124" t="str">
        <f>_xlfn.XLOOKUP(Table1[[#This Row],[TeamFavoriteID]],Table2[team_id],Table2[team_name],_xlfn.XLOOKUP(Table1[[#This Row],[TeamFavoriteID]],Table2[team_id_pfr],Table2[team_name],"Even"))</f>
        <v>Buffalo Bills</v>
      </c>
      <c r="M3124">
        <v>-7</v>
      </c>
      <c r="N3124">
        <f>IF(Table1[[#This Row],[TeamFavorite]]=Table1[[#This Row],[TeamHome]],Table1[[#This Row],[ScoreAway]]-Table1[[#This Row],[ScoreHome]],Table1[[#This Row],[ScoreHome]]-Table1[[#This Row],[ScoreAway]])</f>
        <v>-3</v>
      </c>
      <c r="O3124">
        <f>IF(Table1[[#This Row],[SpreadActual]]&lt;Table1[[#This Row],[SpreadFavorite]],1,0)</f>
        <v>0</v>
      </c>
      <c r="P3124">
        <v>34</v>
      </c>
      <c r="Q3124" t="s">
        <v>123</v>
      </c>
      <c r="R3124" t="b">
        <v>0</v>
      </c>
      <c r="S3124">
        <v>31</v>
      </c>
      <c r="T3124">
        <v>19</v>
      </c>
      <c r="U3124">
        <v>82</v>
      </c>
    </row>
    <row r="3125" spans="1:22" x14ac:dyDescent="0.2">
      <c r="A3125" s="1">
        <v>29912</v>
      </c>
      <c r="B3125">
        <v>1981</v>
      </c>
      <c r="C3125">
        <f>_xlfn.MAXIFS(Table1[ScheduleWeekWritten],Table1[ScheduleSeason],Table1[[#This Row],[ScheduleSeason]])</f>
        <v>16</v>
      </c>
      <c r="D3125">
        <v>12</v>
      </c>
      <c r="E3125" cm="1">
        <f t="array" ref="E3125">_xlfn.XLOOKUP(Table1[[#This Row],[ScheduleWeekWritten]],Table3[Game],100+Table3[Increase],Table1[[#This Row],[ScheduleWeekWritten]])</f>
        <v>12</v>
      </c>
      <c r="F3125" t="b">
        <v>0</v>
      </c>
      <c r="G3125" t="s">
        <v>46</v>
      </c>
      <c r="H3125">
        <v>7</v>
      </c>
      <c r="I3125">
        <v>23</v>
      </c>
      <c r="J3125" t="s">
        <v>45</v>
      </c>
      <c r="K3125" t="s">
        <v>79</v>
      </c>
      <c r="L3125" t="str">
        <f>_xlfn.XLOOKUP(Table1[[#This Row],[TeamFavoriteID]],Table2[team_id],Table2[team_name],_xlfn.XLOOKUP(Table1[[#This Row],[TeamFavoriteID]],Table2[team_id_pfr],Table2[team_name],"Even"))</f>
        <v>Detroit Lions</v>
      </c>
      <c r="M3125">
        <v>-1</v>
      </c>
      <c r="N3125">
        <f>IF(Table1[[#This Row],[TeamFavorite]]=Table1[[#This Row],[TeamHome]],Table1[[#This Row],[ScoreAway]]-Table1[[#This Row],[ScoreHome]],Table1[[#This Row],[ScoreHome]]-Table1[[#This Row],[ScoreAway]])</f>
        <v>-16</v>
      </c>
      <c r="O3125">
        <f>IF(Table1[[#This Row],[SpreadActual]]&lt;Table1[[#This Row],[SpreadFavorite]],1,0)</f>
        <v>1</v>
      </c>
      <c r="P3125">
        <v>39</v>
      </c>
      <c r="Q3125" t="s">
        <v>114</v>
      </c>
      <c r="R3125" t="b">
        <v>0</v>
      </c>
      <c r="S3125">
        <v>21</v>
      </c>
      <c r="T3125">
        <v>6</v>
      </c>
      <c r="U3125">
        <v>81</v>
      </c>
    </row>
    <row r="3126" spans="1:22" x14ac:dyDescent="0.2">
      <c r="A3126" s="1">
        <v>29912</v>
      </c>
      <c r="B3126">
        <v>1981</v>
      </c>
      <c r="C3126">
        <f>_xlfn.MAXIFS(Table1[ScheduleWeekWritten],Table1[ScheduleSeason],Table1[[#This Row],[ScheduleSeason]])</f>
        <v>16</v>
      </c>
      <c r="D3126">
        <v>12</v>
      </c>
      <c r="E3126" cm="1">
        <f t="array" ref="E3126">_xlfn.XLOOKUP(Table1[[#This Row],[ScheduleWeekWritten]],Table3[Game],100+Table3[Increase],Table1[[#This Row],[ScheduleWeekWritten]])</f>
        <v>12</v>
      </c>
      <c r="F3126" t="b">
        <v>0</v>
      </c>
      <c r="G3126" t="s">
        <v>101</v>
      </c>
      <c r="H3126">
        <v>38</v>
      </c>
      <c r="I3126">
        <v>21</v>
      </c>
      <c r="J3126" t="s">
        <v>24</v>
      </c>
      <c r="K3126" t="s">
        <v>104</v>
      </c>
      <c r="L3126" t="str">
        <f>_xlfn.XLOOKUP(Table1[[#This Row],[TeamFavoriteID]],Table2[team_id],Table2[team_name],_xlfn.XLOOKUP(Table1[[#This Row],[TeamFavoriteID]],Table2[team_id_pfr],Table2[team_name],"Even"))</f>
        <v>Cincinnati Bengals</v>
      </c>
      <c r="M3126">
        <v>-3.5</v>
      </c>
      <c r="N3126">
        <f>IF(Table1[[#This Row],[TeamFavorite]]=Table1[[#This Row],[TeamHome]],Table1[[#This Row],[ScoreAway]]-Table1[[#This Row],[ScoreHome]],Table1[[#This Row],[ScoreHome]]-Table1[[#This Row],[ScoreAway]])</f>
        <v>-17</v>
      </c>
      <c r="O3126">
        <f>IF(Table1[[#This Row],[SpreadActual]]&lt;Table1[[#This Row],[SpreadFavorite]],1,0)</f>
        <v>1</v>
      </c>
      <c r="P3126">
        <v>38</v>
      </c>
      <c r="Q3126" t="s">
        <v>111</v>
      </c>
      <c r="R3126" t="b">
        <v>0</v>
      </c>
      <c r="S3126">
        <v>30</v>
      </c>
      <c r="T3126">
        <v>9</v>
      </c>
      <c r="U3126">
        <v>60</v>
      </c>
    </row>
    <row r="3127" spans="1:22" x14ac:dyDescent="0.2">
      <c r="A3127" s="1">
        <v>29912</v>
      </c>
      <c r="B3127">
        <v>1981</v>
      </c>
      <c r="C3127">
        <f>_xlfn.MAXIFS(Table1[ScheduleWeekWritten],Table1[ScheduleSeason],Table1[[#This Row],[ScheduleSeason]])</f>
        <v>16</v>
      </c>
      <c r="D3127">
        <v>12</v>
      </c>
      <c r="E3127" cm="1">
        <f t="array" ref="E3127">_xlfn.XLOOKUP(Table1[[#This Row],[ScheduleWeekWritten]],Table3[Game],100+Table3[Increase],Table1[[#This Row],[ScheduleWeekWritten]])</f>
        <v>12</v>
      </c>
      <c r="F3127" t="b">
        <v>0</v>
      </c>
      <c r="G3127" t="s">
        <v>62</v>
      </c>
      <c r="H3127">
        <v>10</v>
      </c>
      <c r="I3127">
        <v>32</v>
      </c>
      <c r="J3127" t="s">
        <v>49</v>
      </c>
      <c r="K3127" t="s">
        <v>63</v>
      </c>
      <c r="L3127" t="str">
        <f>_xlfn.XLOOKUP(Table1[[#This Row],[TeamFavoriteID]],Table2[team_id],Table2[team_name],_xlfn.XLOOKUP(Table1[[#This Row],[TeamFavoriteID]],Table2[team_id_pfr],Table2[team_name],"Even"))</f>
        <v>Cleveland Browns</v>
      </c>
      <c r="M3127">
        <v>-3</v>
      </c>
      <c r="N3127">
        <f>IF(Table1[[#This Row],[TeamFavorite]]=Table1[[#This Row],[TeamHome]],Table1[[#This Row],[ScoreAway]]-Table1[[#This Row],[ScoreHome]],Table1[[#This Row],[ScoreHome]]-Table1[[#This Row],[ScoreAway]])</f>
        <v>22</v>
      </c>
      <c r="O3127">
        <f>IF(Table1[[#This Row],[SpreadActual]]&lt;Table1[[#This Row],[SpreadFavorite]],1,0)</f>
        <v>0</v>
      </c>
      <c r="P3127">
        <v>44</v>
      </c>
      <c r="Q3127" t="s">
        <v>66</v>
      </c>
      <c r="R3127" t="b">
        <v>0</v>
      </c>
      <c r="S3127">
        <v>30</v>
      </c>
      <c r="T3127">
        <v>15</v>
      </c>
      <c r="U3127">
        <v>72</v>
      </c>
    </row>
    <row r="3128" spans="1:22" x14ac:dyDescent="0.2">
      <c r="A3128" s="1">
        <v>29912</v>
      </c>
      <c r="B3128">
        <v>1981</v>
      </c>
      <c r="C3128">
        <f>_xlfn.MAXIFS(Table1[ScheduleWeekWritten],Table1[ScheduleSeason],Table1[[#This Row],[ScheduleSeason]])</f>
        <v>16</v>
      </c>
      <c r="D3128">
        <v>12</v>
      </c>
      <c r="E3128" cm="1">
        <f t="array" ref="E3128">_xlfn.XLOOKUP(Table1[[#This Row],[ScheduleWeekWritten]],Table3[Game],100+Table3[Increase],Table1[[#This Row],[ScheduleWeekWritten]])</f>
        <v>12</v>
      </c>
      <c r="F3128" t="b">
        <v>0</v>
      </c>
      <c r="G3128" t="s">
        <v>67</v>
      </c>
      <c r="H3128">
        <v>24</v>
      </c>
      <c r="I3128">
        <v>10</v>
      </c>
      <c r="J3128" t="s">
        <v>61</v>
      </c>
      <c r="K3128" t="s">
        <v>68</v>
      </c>
      <c r="L3128" t="str">
        <f>_xlfn.XLOOKUP(Table1[[#This Row],[TeamFavoriteID]],Table2[team_id],Table2[team_name],_xlfn.XLOOKUP(Table1[[#This Row],[TeamFavoriteID]],Table2[team_id_pfr],Table2[team_name],"Even"))</f>
        <v>Dallas Cowboys</v>
      </c>
      <c r="M3128">
        <v>-7</v>
      </c>
      <c r="N3128">
        <f>IF(Table1[[#This Row],[TeamFavorite]]=Table1[[#This Row],[TeamHome]],Table1[[#This Row],[ScoreAway]]-Table1[[#This Row],[ScoreHome]],Table1[[#This Row],[ScoreHome]]-Table1[[#This Row],[ScoreAway]])</f>
        <v>-14</v>
      </c>
      <c r="O3128">
        <f>IF(Table1[[#This Row],[SpreadActual]]&lt;Table1[[#This Row],[SpreadFavorite]],1,0)</f>
        <v>1</v>
      </c>
      <c r="P3128">
        <v>45</v>
      </c>
      <c r="Q3128" t="s">
        <v>119</v>
      </c>
      <c r="R3128" t="b">
        <v>0</v>
      </c>
      <c r="S3128">
        <v>51</v>
      </c>
      <c r="T3128">
        <v>7</v>
      </c>
      <c r="U3128">
        <v>60</v>
      </c>
    </row>
    <row r="3129" spans="1:22" x14ac:dyDescent="0.2">
      <c r="A3129" s="1">
        <v>29912</v>
      </c>
      <c r="B3129">
        <v>1981</v>
      </c>
      <c r="C3129">
        <f>_xlfn.MAXIFS(Table1[ScheduleWeekWritten],Table1[ScheduleSeason],Table1[[#This Row],[ScheduleSeason]])</f>
        <v>16</v>
      </c>
      <c r="D3129">
        <v>12</v>
      </c>
      <c r="E3129" cm="1">
        <f t="array" ref="E3129">_xlfn.XLOOKUP(Table1[[#This Row],[ScheduleWeekWritten]],Table3[Game],100+Table3[Increase],Table1[[#This Row],[ScheduleWeekWritten]])</f>
        <v>12</v>
      </c>
      <c r="F3129" t="b">
        <v>0</v>
      </c>
      <c r="G3129" t="s">
        <v>23</v>
      </c>
      <c r="H3129">
        <v>24</v>
      </c>
      <c r="I3129">
        <v>27</v>
      </c>
      <c r="J3129" t="s">
        <v>95</v>
      </c>
      <c r="K3129" t="s">
        <v>25</v>
      </c>
      <c r="L3129" t="str">
        <f>_xlfn.XLOOKUP(Table1[[#This Row],[TeamFavoriteID]],Table2[team_id],Table2[team_name],_xlfn.XLOOKUP(Table1[[#This Row],[TeamFavoriteID]],Table2[team_id_pfr],Table2[team_name],"Even"))</f>
        <v>Houston Oilers</v>
      </c>
      <c r="M3129">
        <v>-6</v>
      </c>
      <c r="N3129">
        <f>IF(Table1[[#This Row],[TeamFavorite]]=Table1[[#This Row],[TeamHome]],Table1[[#This Row],[ScoreAway]]-Table1[[#This Row],[ScoreHome]],Table1[[#This Row],[ScoreHome]]-Table1[[#This Row],[ScoreAway]])</f>
        <v>3</v>
      </c>
      <c r="O3129">
        <f>IF(Table1[[#This Row],[SpreadActual]]&lt;Table1[[#This Row],[SpreadFavorite]],1,0)</f>
        <v>0</v>
      </c>
      <c r="P3129">
        <v>36</v>
      </c>
      <c r="Q3129" t="s">
        <v>102</v>
      </c>
      <c r="R3129" t="b">
        <v>0</v>
      </c>
      <c r="S3129">
        <v>72</v>
      </c>
      <c r="T3129">
        <v>0</v>
      </c>
      <c r="V3129" t="s">
        <v>103</v>
      </c>
    </row>
    <row r="3130" spans="1:22" x14ac:dyDescent="0.2">
      <c r="A3130" s="1">
        <v>29912</v>
      </c>
      <c r="B3130">
        <v>1981</v>
      </c>
      <c r="C3130">
        <f>_xlfn.MAXIFS(Table1[ScheduleWeekWritten],Table1[ScheduleSeason],Table1[[#This Row],[ScheduleSeason]])</f>
        <v>16</v>
      </c>
      <c r="D3130">
        <v>12</v>
      </c>
      <c r="E3130" cm="1">
        <f t="array" ref="E3130">_xlfn.XLOOKUP(Table1[[#This Row],[ScheduleWeekWritten]],Table3[Game],100+Table3[Increase],Table1[[#This Row],[ScheduleWeekWritten]])</f>
        <v>12</v>
      </c>
      <c r="F3130" t="b">
        <v>0</v>
      </c>
      <c r="G3130" t="s">
        <v>42</v>
      </c>
      <c r="H3130">
        <v>40</v>
      </c>
      <c r="I3130">
        <v>13</v>
      </c>
      <c r="J3130" t="s">
        <v>128</v>
      </c>
      <c r="K3130" t="s">
        <v>75</v>
      </c>
      <c r="L3130" t="str">
        <f>_xlfn.XLOOKUP(Table1[[#This Row],[TeamFavoriteID]],Table2[team_id],Table2[team_name],_xlfn.XLOOKUP(Table1[[#This Row],[TeamFavoriteID]],Table2[team_id_pfr],Table2[team_name],"Even"))</f>
        <v>Kansas City Chiefs</v>
      </c>
      <c r="M3130">
        <v>-7</v>
      </c>
      <c r="N3130">
        <f>IF(Table1[[#This Row],[TeamFavorite]]=Table1[[#This Row],[TeamHome]],Table1[[#This Row],[ScoreAway]]-Table1[[#This Row],[ScoreHome]],Table1[[#This Row],[ScoreHome]]-Table1[[#This Row],[ScoreAway]])</f>
        <v>-27</v>
      </c>
      <c r="O3130">
        <f>IF(Table1[[#This Row],[SpreadActual]]&lt;Table1[[#This Row],[SpreadFavorite]],1,0)</f>
        <v>1</v>
      </c>
      <c r="P3130">
        <v>41</v>
      </c>
      <c r="Q3130" t="s">
        <v>117</v>
      </c>
      <c r="R3130" t="b">
        <v>0</v>
      </c>
      <c r="S3130">
        <v>37</v>
      </c>
      <c r="T3130">
        <v>9</v>
      </c>
      <c r="U3130">
        <v>62</v>
      </c>
    </row>
    <row r="3131" spans="1:22" x14ac:dyDescent="0.2">
      <c r="A3131" s="1">
        <v>29912</v>
      </c>
      <c r="B3131">
        <v>1981</v>
      </c>
      <c r="C3131">
        <f>_xlfn.MAXIFS(Table1[ScheduleWeekWritten],Table1[ScheduleSeason],Table1[[#This Row],[ScheduleSeason]])</f>
        <v>16</v>
      </c>
      <c r="D3131">
        <v>12</v>
      </c>
      <c r="E3131" cm="1">
        <f t="array" ref="E3131">_xlfn.XLOOKUP(Table1[[#This Row],[ScheduleWeekWritten]],Table3[Game],100+Table3[Increase],Table1[[#This Row],[ScheduleWeekWritten]])</f>
        <v>12</v>
      </c>
      <c r="F3131" t="b">
        <v>0</v>
      </c>
      <c r="G3131" t="s">
        <v>39</v>
      </c>
      <c r="H3131">
        <v>31</v>
      </c>
      <c r="I3131">
        <v>33</v>
      </c>
      <c r="J3131" t="s">
        <v>53</v>
      </c>
      <c r="K3131" t="s">
        <v>40</v>
      </c>
      <c r="L3131" t="str">
        <f>_xlfn.XLOOKUP(Table1[[#This Row],[TeamFavoriteID]],Table2[team_id],Table2[team_name],_xlfn.XLOOKUP(Table1[[#This Row],[TeamFavoriteID]],Table2[team_id_pfr],Table2[team_name],"Even"))</f>
        <v>Los Angeles Rams</v>
      </c>
      <c r="M3131">
        <v>-3</v>
      </c>
      <c r="N3131">
        <f>IF(Table1[[#This Row],[TeamFavorite]]=Table1[[#This Row],[TeamHome]],Table1[[#This Row],[ScoreAway]]-Table1[[#This Row],[ScoreHome]],Table1[[#This Row],[ScoreHome]]-Table1[[#This Row],[ScoreAway]])</f>
        <v>2</v>
      </c>
      <c r="O3131">
        <f>IF(Table1[[#This Row],[SpreadActual]]&lt;Table1[[#This Row],[SpreadFavorite]],1,0)</f>
        <v>0</v>
      </c>
      <c r="P3131">
        <v>42</v>
      </c>
      <c r="Q3131" t="s">
        <v>135</v>
      </c>
      <c r="R3131" t="b">
        <v>0</v>
      </c>
      <c r="S3131">
        <v>60</v>
      </c>
      <c r="T3131">
        <v>8</v>
      </c>
      <c r="U3131">
        <v>79</v>
      </c>
    </row>
    <row r="3132" spans="1:22" x14ac:dyDescent="0.2">
      <c r="A3132" s="1">
        <v>29912</v>
      </c>
      <c r="B3132">
        <v>1981</v>
      </c>
      <c r="C3132">
        <f>_xlfn.MAXIFS(Table1[ScheduleWeekWritten],Table1[ScheduleSeason],Table1[[#This Row],[ScheduleSeason]])</f>
        <v>16</v>
      </c>
      <c r="D3132">
        <v>12</v>
      </c>
      <c r="E3132" cm="1">
        <f t="array" ref="E3132">_xlfn.XLOOKUP(Table1[[#This Row],[ScheduleWeekWritten]],Table3[Game],100+Table3[Increase],Table1[[#This Row],[ScheduleWeekWritten]])</f>
        <v>12</v>
      </c>
      <c r="F3132" t="b">
        <v>0</v>
      </c>
      <c r="G3132" t="s">
        <v>31</v>
      </c>
      <c r="H3132">
        <v>16</v>
      </c>
      <c r="I3132">
        <v>15</v>
      </c>
      <c r="J3132" t="s">
        <v>19</v>
      </c>
      <c r="K3132" t="s">
        <v>32</v>
      </c>
      <c r="L3132" t="str">
        <f>_xlfn.XLOOKUP(Table1[[#This Row],[TeamFavoriteID]],Table2[team_id],Table2[team_name],_xlfn.XLOOKUP(Table1[[#This Row],[TeamFavoriteID]],Table2[team_id_pfr],Table2[team_name],"Even"))</f>
        <v>New York Jets</v>
      </c>
      <c r="M3132">
        <v>-2.5</v>
      </c>
      <c r="N3132">
        <f>IF(Table1[[#This Row],[TeamFavorite]]=Table1[[#This Row],[TeamHome]],Table1[[#This Row],[ScoreAway]]-Table1[[#This Row],[ScoreHome]],Table1[[#This Row],[ScoreHome]]-Table1[[#This Row],[ScoreAway]])</f>
        <v>-1</v>
      </c>
      <c r="O3132">
        <f>IF(Table1[[#This Row],[SpreadActual]]&lt;Table1[[#This Row],[SpreadFavorite]],1,0)</f>
        <v>0</v>
      </c>
      <c r="P3132">
        <v>45</v>
      </c>
      <c r="Q3132" t="s">
        <v>126</v>
      </c>
      <c r="R3132" t="b">
        <v>0</v>
      </c>
      <c r="S3132">
        <v>41</v>
      </c>
      <c r="T3132">
        <v>20</v>
      </c>
      <c r="U3132">
        <v>51</v>
      </c>
    </row>
    <row r="3133" spans="1:22" x14ac:dyDescent="0.2">
      <c r="A3133" s="1">
        <v>29912</v>
      </c>
      <c r="B3133">
        <v>1981</v>
      </c>
      <c r="C3133">
        <f>_xlfn.MAXIFS(Table1[ScheduleWeekWritten],Table1[ScheduleSeason],Table1[[#This Row],[ScheduleSeason]])</f>
        <v>16</v>
      </c>
      <c r="D3133">
        <v>12</v>
      </c>
      <c r="E3133" cm="1">
        <f t="array" ref="E3133">_xlfn.XLOOKUP(Table1[[#This Row],[ScheduleWeekWritten]],Table3[Game],100+Table3[Increase],Table1[[#This Row],[ScheduleWeekWritten]])</f>
        <v>12</v>
      </c>
      <c r="F3133" t="b">
        <v>0</v>
      </c>
      <c r="G3133" t="s">
        <v>20</v>
      </c>
      <c r="H3133">
        <v>21</v>
      </c>
      <c r="I3133">
        <v>55</v>
      </c>
      <c r="J3133" t="s">
        <v>27</v>
      </c>
      <c r="K3133" t="s">
        <v>21</v>
      </c>
      <c r="L3133" t="str">
        <f>_xlfn.XLOOKUP(Table1[[#This Row],[TeamFavoriteID]],Table2[team_id],Table2[team_name],_xlfn.XLOOKUP(Table1[[#This Row],[TeamFavoriteID]],Table2[team_id_pfr],Table2[team_name],"Even"))</f>
        <v>Las Vegas Raiders</v>
      </c>
      <c r="M3133">
        <v>-3</v>
      </c>
      <c r="N3133">
        <f>IF(Table1[[#This Row],[TeamFavorite]]=Table1[[#This Row],[TeamHome]],Table1[[#This Row],[ScoreAway]]-Table1[[#This Row],[ScoreHome]],Table1[[#This Row],[ScoreHome]]-Table1[[#This Row],[ScoreAway]])</f>
        <v>-34</v>
      </c>
      <c r="O3133">
        <f>IF(Table1[[#This Row],[SpreadActual]]&lt;Table1[[#This Row],[SpreadFavorite]],1,0)</f>
        <v>1</v>
      </c>
      <c r="P3133">
        <v>45</v>
      </c>
      <c r="Q3133" t="s">
        <v>76</v>
      </c>
      <c r="R3133" t="b">
        <v>0</v>
      </c>
      <c r="S3133">
        <v>60</v>
      </c>
      <c r="T3133">
        <v>9</v>
      </c>
      <c r="U3133">
        <v>96</v>
      </c>
    </row>
    <row r="3134" spans="1:22" x14ac:dyDescent="0.2">
      <c r="A3134" s="1">
        <v>29912</v>
      </c>
      <c r="B3134">
        <v>1981</v>
      </c>
      <c r="C3134">
        <f>_xlfn.MAXIFS(Table1[ScheduleWeekWritten],Table1[ScheduleSeason],Table1[[#This Row],[ScheduleSeason]])</f>
        <v>16</v>
      </c>
      <c r="D3134">
        <v>12</v>
      </c>
      <c r="E3134" cm="1">
        <f t="array" ref="E3134">_xlfn.XLOOKUP(Table1[[#This Row],[ScheduleWeekWritten]],Table3[Game],100+Table3[Increase],Table1[[#This Row],[ScheduleWeekWritten]])</f>
        <v>12</v>
      </c>
      <c r="F3134" t="b">
        <v>0</v>
      </c>
      <c r="G3134" t="s">
        <v>58</v>
      </c>
      <c r="H3134">
        <v>10</v>
      </c>
      <c r="I3134">
        <v>20</v>
      </c>
      <c r="J3134" t="s">
        <v>50</v>
      </c>
      <c r="K3134" t="s">
        <v>77</v>
      </c>
      <c r="L3134" t="str">
        <f>_xlfn.XLOOKUP(Table1[[#This Row],[TeamFavoriteID]],Table2[team_id],Table2[team_name],_xlfn.XLOOKUP(Table1[[#This Row],[TeamFavoriteID]],Table2[team_id_pfr],Table2[team_name],"Even"))</f>
        <v>Philadelphia Eagles</v>
      </c>
      <c r="M3134">
        <v>-10</v>
      </c>
      <c r="N3134">
        <f>IF(Table1[[#This Row],[TeamFavorite]]=Table1[[#This Row],[TeamHome]],Table1[[#This Row],[ScoreAway]]-Table1[[#This Row],[ScoreHome]],Table1[[#This Row],[ScoreHome]]-Table1[[#This Row],[ScoreAway]])</f>
        <v>10</v>
      </c>
      <c r="O3134">
        <f>IF(Table1[[#This Row],[SpreadActual]]&lt;Table1[[#This Row],[SpreadFavorite]],1,0)</f>
        <v>0</v>
      </c>
      <c r="P3134">
        <v>38</v>
      </c>
      <c r="Q3134" t="s">
        <v>112</v>
      </c>
      <c r="R3134" t="b">
        <v>0</v>
      </c>
      <c r="S3134">
        <v>39</v>
      </c>
      <c r="T3134">
        <v>16</v>
      </c>
      <c r="U3134">
        <v>52</v>
      </c>
    </row>
    <row r="3135" spans="1:22" x14ac:dyDescent="0.2">
      <c r="A3135" s="1">
        <v>29912</v>
      </c>
      <c r="B3135">
        <v>1981</v>
      </c>
      <c r="C3135">
        <f>_xlfn.MAXIFS(Table1[ScheduleWeekWritten],Table1[ScheduleSeason],Table1[[#This Row],[ScheduleSeason]])</f>
        <v>16</v>
      </c>
      <c r="D3135">
        <v>12</v>
      </c>
      <c r="E3135" cm="1">
        <f t="array" ref="E3135">_xlfn.XLOOKUP(Table1[[#This Row],[ScheduleWeekWritten]],Table3[Game],100+Table3[Increase],Table1[[#This Row],[ScheduleWeekWritten]])</f>
        <v>12</v>
      </c>
      <c r="F3135" t="b">
        <v>0</v>
      </c>
      <c r="G3135" t="s">
        <v>127</v>
      </c>
      <c r="H3135">
        <v>37</v>
      </c>
      <c r="I3135">
        <v>3</v>
      </c>
      <c r="J3135" t="s">
        <v>33</v>
      </c>
      <c r="K3135" t="s">
        <v>133</v>
      </c>
      <c r="L3135" t="str">
        <f>_xlfn.XLOOKUP(Table1[[#This Row],[TeamFavoriteID]],Table2[team_id],Table2[team_name],_xlfn.XLOOKUP(Table1[[#This Row],[TeamFavoriteID]],Table2[team_id_pfr],Table2[team_name],"Even"))</f>
        <v>Tampa Bay Buccaneers</v>
      </c>
      <c r="M3135">
        <v>-3</v>
      </c>
      <c r="N3135">
        <f>IF(Table1[[#This Row],[TeamFavorite]]=Table1[[#This Row],[TeamHome]],Table1[[#This Row],[ScoreAway]]-Table1[[#This Row],[ScoreHome]],Table1[[#This Row],[ScoreHome]]-Table1[[#This Row],[ScoreAway]])</f>
        <v>-34</v>
      </c>
      <c r="O3135">
        <f>IF(Table1[[#This Row],[SpreadActual]]&lt;Table1[[#This Row],[SpreadFavorite]],1,0)</f>
        <v>1</v>
      </c>
      <c r="P3135">
        <v>34</v>
      </c>
      <c r="Q3135" t="s">
        <v>130</v>
      </c>
      <c r="R3135" t="b">
        <v>0</v>
      </c>
      <c r="S3135">
        <v>49</v>
      </c>
      <c r="T3135">
        <v>6</v>
      </c>
      <c r="U3135">
        <v>61</v>
      </c>
    </row>
    <row r="3136" spans="1:22" x14ac:dyDescent="0.2">
      <c r="A3136" s="1">
        <v>29913</v>
      </c>
      <c r="B3136">
        <v>1981</v>
      </c>
      <c r="C3136">
        <f>_xlfn.MAXIFS(Table1[ScheduleWeekWritten],Table1[ScheduleSeason],Table1[[#This Row],[ScheduleSeason]])</f>
        <v>16</v>
      </c>
      <c r="D3136">
        <v>12</v>
      </c>
      <c r="E3136" cm="1">
        <f t="array" ref="E3136">_xlfn.XLOOKUP(Table1[[#This Row],[ScheduleWeekWritten]],Table3[Game],100+Table3[Increase],Table1[[#This Row],[ScheduleWeekWritten]])</f>
        <v>12</v>
      </c>
      <c r="F3136" t="b">
        <v>0</v>
      </c>
      <c r="G3136" t="s">
        <v>38</v>
      </c>
      <c r="H3136">
        <v>31</v>
      </c>
      <c r="I3136">
        <v>30</v>
      </c>
      <c r="J3136" t="s">
        <v>54</v>
      </c>
      <c r="K3136" t="s">
        <v>109</v>
      </c>
      <c r="L3136" t="str">
        <f>_xlfn.XLOOKUP(Table1[[#This Row],[TeamFavoriteID]],Table2[team_id],Table2[team_name],_xlfn.XLOOKUP(Table1[[#This Row],[TeamFavoriteID]],Table2[team_id_pfr],Table2[team_name],"Even"))</f>
        <v>Atlanta Falcons</v>
      </c>
      <c r="M3136">
        <v>-4</v>
      </c>
      <c r="N3136">
        <f>IF(Table1[[#This Row],[TeamFavorite]]=Table1[[#This Row],[TeamHome]],Table1[[#This Row],[ScoreAway]]-Table1[[#This Row],[ScoreHome]],Table1[[#This Row],[ScoreHome]]-Table1[[#This Row],[ScoreAway]])</f>
        <v>-1</v>
      </c>
      <c r="O3136">
        <f>IF(Table1[[#This Row],[SpreadActual]]&lt;Table1[[#This Row],[SpreadFavorite]],1,0)</f>
        <v>0</v>
      </c>
      <c r="P3136">
        <v>49</v>
      </c>
      <c r="Q3136" t="s">
        <v>41</v>
      </c>
      <c r="R3136" t="b">
        <v>0</v>
      </c>
      <c r="S3136">
        <v>45</v>
      </c>
      <c r="T3136">
        <v>5</v>
      </c>
      <c r="U3136">
        <v>47</v>
      </c>
    </row>
    <row r="3137" spans="1:22" x14ac:dyDescent="0.2">
      <c r="A3137" s="1">
        <v>29916</v>
      </c>
      <c r="B3137">
        <v>1981</v>
      </c>
      <c r="C3137">
        <f>_xlfn.MAXIFS(Table1[ScheduleWeekWritten],Table1[ScheduleSeason],Table1[[#This Row],[ScheduleSeason]])</f>
        <v>16</v>
      </c>
      <c r="D3137">
        <v>13</v>
      </c>
      <c r="E3137" cm="1">
        <f t="array" ref="E3137">_xlfn.XLOOKUP(Table1[[#This Row],[ScheduleWeekWritten]],Table3[Game],100+Table3[Increase],Table1[[#This Row],[ScheduleWeekWritten]])</f>
        <v>13</v>
      </c>
      <c r="F3137" t="b">
        <v>0</v>
      </c>
      <c r="G3137" t="s">
        <v>67</v>
      </c>
      <c r="H3137">
        <v>10</v>
      </c>
      <c r="I3137">
        <v>9</v>
      </c>
      <c r="J3137" t="s">
        <v>46</v>
      </c>
      <c r="K3137" t="s">
        <v>68</v>
      </c>
      <c r="L3137" t="str">
        <f>_xlfn.XLOOKUP(Table1[[#This Row],[TeamFavoriteID]],Table2[team_id],Table2[team_name],_xlfn.XLOOKUP(Table1[[#This Row],[TeamFavoriteID]],Table2[team_id_pfr],Table2[team_name],"Even"))</f>
        <v>Dallas Cowboys</v>
      </c>
      <c r="M3137">
        <v>-13</v>
      </c>
      <c r="N3137">
        <f>IF(Table1[[#This Row],[TeamFavorite]]=Table1[[#This Row],[TeamHome]],Table1[[#This Row],[ScoreAway]]-Table1[[#This Row],[ScoreHome]],Table1[[#This Row],[ScoreHome]]-Table1[[#This Row],[ScoreAway]])</f>
        <v>-1</v>
      </c>
      <c r="O3137">
        <f>IF(Table1[[#This Row],[SpreadActual]]&lt;Table1[[#This Row],[SpreadFavorite]],1,0)</f>
        <v>0</v>
      </c>
      <c r="P3137">
        <v>42</v>
      </c>
      <c r="Q3137" t="s">
        <v>119</v>
      </c>
      <c r="R3137" t="b">
        <v>0</v>
      </c>
      <c r="S3137">
        <v>68</v>
      </c>
      <c r="T3137">
        <v>22</v>
      </c>
      <c r="U3137">
        <v>62</v>
      </c>
    </row>
    <row r="3138" spans="1:22" x14ac:dyDescent="0.2">
      <c r="A3138" s="1">
        <v>29916</v>
      </c>
      <c r="B3138">
        <v>1981</v>
      </c>
      <c r="C3138">
        <f>_xlfn.MAXIFS(Table1[ScheduleWeekWritten],Table1[ScheduleSeason],Table1[[#This Row],[ScheduleSeason]])</f>
        <v>16</v>
      </c>
      <c r="D3138">
        <v>13</v>
      </c>
      <c r="E3138" cm="1">
        <f t="array" ref="E3138">_xlfn.XLOOKUP(Table1[[#This Row],[ScheduleWeekWritten]],Table3[Game],100+Table3[Increase],Table1[[#This Row],[ScheduleWeekWritten]])</f>
        <v>13</v>
      </c>
      <c r="F3138" t="b">
        <v>0</v>
      </c>
      <c r="G3138" t="s">
        <v>45</v>
      </c>
      <c r="H3138">
        <v>27</v>
      </c>
      <c r="I3138">
        <v>10</v>
      </c>
      <c r="J3138" t="s">
        <v>42</v>
      </c>
      <c r="K3138" t="s">
        <v>79</v>
      </c>
      <c r="L3138" t="str">
        <f>_xlfn.XLOOKUP(Table1[[#This Row],[TeamFavoriteID]],Table2[team_id],Table2[team_name],_xlfn.XLOOKUP(Table1[[#This Row],[TeamFavoriteID]],Table2[team_id_pfr],Table2[team_name],"Even"))</f>
        <v>Detroit Lions</v>
      </c>
      <c r="M3138">
        <v>-3</v>
      </c>
      <c r="N3138">
        <f>IF(Table1[[#This Row],[TeamFavorite]]=Table1[[#This Row],[TeamHome]],Table1[[#This Row],[ScoreAway]]-Table1[[#This Row],[ScoreHome]],Table1[[#This Row],[ScoreHome]]-Table1[[#This Row],[ScoreAway]])</f>
        <v>-17</v>
      </c>
      <c r="O3138">
        <f>IF(Table1[[#This Row],[SpreadActual]]&lt;Table1[[#This Row],[SpreadFavorite]],1,0)</f>
        <v>1</v>
      </c>
      <c r="P3138">
        <v>44</v>
      </c>
      <c r="Q3138" t="s">
        <v>125</v>
      </c>
      <c r="R3138" t="b">
        <v>0</v>
      </c>
      <c r="S3138">
        <v>72</v>
      </c>
      <c r="T3138">
        <v>0</v>
      </c>
      <c r="V3138" t="s">
        <v>103</v>
      </c>
    </row>
    <row r="3139" spans="1:22" x14ac:dyDescent="0.2">
      <c r="A3139" s="1">
        <v>29919</v>
      </c>
      <c r="B3139">
        <v>1981</v>
      </c>
      <c r="C3139">
        <f>_xlfn.MAXIFS(Table1[ScheduleWeekWritten],Table1[ScheduleSeason],Table1[[#This Row],[ScheduleSeason]])</f>
        <v>16</v>
      </c>
      <c r="D3139">
        <v>13</v>
      </c>
      <c r="E3139" cm="1">
        <f t="array" ref="E3139">_xlfn.XLOOKUP(Table1[[#This Row],[ScheduleWeekWritten]],Table3[Game],100+Table3[Increase],Table1[[#This Row],[ScheduleWeekWritten]])</f>
        <v>13</v>
      </c>
      <c r="F3139" t="b">
        <v>0</v>
      </c>
      <c r="G3139" t="s">
        <v>28</v>
      </c>
      <c r="H3139">
        <v>21</v>
      </c>
      <c r="I3139">
        <v>14</v>
      </c>
      <c r="J3139" t="s">
        <v>61</v>
      </c>
      <c r="K3139" t="s">
        <v>43</v>
      </c>
      <c r="L3139" t="str">
        <f>_xlfn.XLOOKUP(Table1[[#This Row],[TeamFavoriteID]],Table2[team_id],Table2[team_name],_xlfn.XLOOKUP(Table1[[#This Row],[TeamFavoriteID]],Table2[team_id_pfr],Table2[team_name],"Even"))</f>
        <v>Buffalo Bills</v>
      </c>
      <c r="M3139">
        <v>-5</v>
      </c>
      <c r="N3139">
        <f>IF(Table1[[#This Row],[TeamFavorite]]=Table1[[#This Row],[TeamHome]],Table1[[#This Row],[ScoreAway]]-Table1[[#This Row],[ScoreHome]],Table1[[#This Row],[ScoreHome]]-Table1[[#This Row],[ScoreAway]])</f>
        <v>-7</v>
      </c>
      <c r="O3139">
        <f>IF(Table1[[#This Row],[SpreadActual]]&lt;Table1[[#This Row],[SpreadFavorite]],1,0)</f>
        <v>1</v>
      </c>
      <c r="P3139">
        <v>42</v>
      </c>
      <c r="Q3139" t="s">
        <v>123</v>
      </c>
      <c r="R3139" t="b">
        <v>0</v>
      </c>
      <c r="S3139">
        <v>34</v>
      </c>
      <c r="T3139">
        <v>16</v>
      </c>
      <c r="U3139">
        <v>77</v>
      </c>
    </row>
    <row r="3140" spans="1:22" x14ac:dyDescent="0.2">
      <c r="A3140" s="1">
        <v>29919</v>
      </c>
      <c r="B3140">
        <v>1981</v>
      </c>
      <c r="C3140">
        <f>_xlfn.MAXIFS(Table1[ScheduleWeekWritten],Table1[ScheduleSeason],Table1[[#This Row],[ScheduleSeason]])</f>
        <v>16</v>
      </c>
      <c r="D3140">
        <v>13</v>
      </c>
      <c r="E3140" cm="1">
        <f t="array" ref="E3140">_xlfn.XLOOKUP(Table1[[#This Row],[ScheduleWeekWritten]],Table3[Game],100+Table3[Increase],Table1[[#This Row],[ScheduleWeekWritten]])</f>
        <v>13</v>
      </c>
      <c r="F3140" t="b">
        <v>0</v>
      </c>
      <c r="G3140" t="s">
        <v>62</v>
      </c>
      <c r="H3140">
        <v>21</v>
      </c>
      <c r="I3140">
        <v>41</v>
      </c>
      <c r="J3140" t="s">
        <v>101</v>
      </c>
      <c r="K3140" t="s">
        <v>104</v>
      </c>
      <c r="L3140" t="str">
        <f>_xlfn.XLOOKUP(Table1[[#This Row],[TeamFavoriteID]],Table2[team_id],Table2[team_name],_xlfn.XLOOKUP(Table1[[#This Row],[TeamFavoriteID]],Table2[team_id_pfr],Table2[team_name],"Even"))</f>
        <v>Cincinnati Bengals</v>
      </c>
      <c r="M3140">
        <v>-2</v>
      </c>
      <c r="N3140">
        <f>IF(Table1[[#This Row],[TeamFavorite]]=Table1[[#This Row],[TeamHome]],Table1[[#This Row],[ScoreAway]]-Table1[[#This Row],[ScoreHome]],Table1[[#This Row],[ScoreHome]]-Table1[[#This Row],[ScoreAway]])</f>
        <v>-20</v>
      </c>
      <c r="O3140">
        <f>IF(Table1[[#This Row],[SpreadActual]]&lt;Table1[[#This Row],[SpreadFavorite]],1,0)</f>
        <v>1</v>
      </c>
      <c r="P3140">
        <v>46</v>
      </c>
      <c r="Q3140" t="s">
        <v>66</v>
      </c>
      <c r="R3140" t="b">
        <v>0</v>
      </c>
      <c r="S3140">
        <v>36</v>
      </c>
      <c r="T3140">
        <v>10</v>
      </c>
      <c r="U3140">
        <v>53</v>
      </c>
    </row>
    <row r="3141" spans="1:22" x14ac:dyDescent="0.2">
      <c r="A3141" s="1">
        <v>29919</v>
      </c>
      <c r="B3141">
        <v>1981</v>
      </c>
      <c r="C3141">
        <f>_xlfn.MAXIFS(Table1[ScheduleWeekWritten],Table1[ScheduleSeason],Table1[[#This Row],[ScheduleSeason]])</f>
        <v>16</v>
      </c>
      <c r="D3141">
        <v>13</v>
      </c>
      <c r="E3141" cm="1">
        <f t="array" ref="E3141">_xlfn.XLOOKUP(Table1[[#This Row],[ScheduleWeekWritten]],Table3[Game],100+Table3[Increase],Table1[[#This Row],[ScheduleWeekWritten]])</f>
        <v>13</v>
      </c>
      <c r="F3141" t="b">
        <v>0</v>
      </c>
      <c r="G3141" t="s">
        <v>23</v>
      </c>
      <c r="H3141">
        <v>27</v>
      </c>
      <c r="I3141">
        <v>31</v>
      </c>
      <c r="J3141" t="s">
        <v>38</v>
      </c>
      <c r="K3141" t="s">
        <v>109</v>
      </c>
      <c r="L3141" t="str">
        <f>_xlfn.XLOOKUP(Table1[[#This Row],[TeamFavoriteID]],Table2[team_id],Table2[team_name],_xlfn.XLOOKUP(Table1[[#This Row],[TeamFavoriteID]],Table2[team_id_pfr],Table2[team_name],"Even"))</f>
        <v>Atlanta Falcons</v>
      </c>
      <c r="M3141">
        <v>-4</v>
      </c>
      <c r="N3141">
        <f>IF(Table1[[#This Row],[TeamFavorite]]=Table1[[#This Row],[TeamHome]],Table1[[#This Row],[ScoreAway]]-Table1[[#This Row],[ScoreHome]],Table1[[#This Row],[ScoreHome]]-Table1[[#This Row],[ScoreAway]])</f>
        <v>-4</v>
      </c>
      <c r="O3141">
        <f>IF(Table1[[#This Row],[SpreadActual]]&lt;Table1[[#This Row],[SpreadFavorite]],1,0)</f>
        <v>0</v>
      </c>
      <c r="P3141">
        <v>42</v>
      </c>
      <c r="Q3141" t="s">
        <v>102</v>
      </c>
      <c r="R3141" t="b">
        <v>0</v>
      </c>
      <c r="S3141">
        <v>72</v>
      </c>
      <c r="T3141">
        <v>0</v>
      </c>
      <c r="V3141" t="s">
        <v>103</v>
      </c>
    </row>
    <row r="3142" spans="1:22" x14ac:dyDescent="0.2">
      <c r="A3142" s="1">
        <v>29919</v>
      </c>
      <c r="B3142">
        <v>1981</v>
      </c>
      <c r="C3142">
        <f>_xlfn.MAXIFS(Table1[ScheduleWeekWritten],Table1[ScheduleSeason],Table1[[#This Row],[ScheduleSeason]])</f>
        <v>16</v>
      </c>
      <c r="D3142">
        <v>13</v>
      </c>
      <c r="E3142" cm="1">
        <f t="array" ref="E3142">_xlfn.XLOOKUP(Table1[[#This Row],[ScheduleWeekWritten]],Table3[Game],100+Table3[Increase],Table1[[#This Row],[ScheduleWeekWritten]])</f>
        <v>13</v>
      </c>
      <c r="F3142" t="b">
        <v>0</v>
      </c>
      <c r="G3142" t="s">
        <v>54</v>
      </c>
      <c r="H3142">
        <v>23</v>
      </c>
      <c r="I3142">
        <v>35</v>
      </c>
      <c r="J3142" t="s">
        <v>33</v>
      </c>
      <c r="K3142" t="s">
        <v>55</v>
      </c>
      <c r="L3142" t="str">
        <f>_xlfn.XLOOKUP(Table1[[#This Row],[TeamFavoriteID]],Table2[team_id],Table2[team_name],_xlfn.XLOOKUP(Table1[[#This Row],[TeamFavoriteID]],Table2[team_id_pfr],Table2[team_name],"Even"))</f>
        <v>Minnesota Vikings</v>
      </c>
      <c r="M3142">
        <v>-7</v>
      </c>
      <c r="N3142">
        <f>IF(Table1[[#This Row],[TeamFavorite]]=Table1[[#This Row],[TeamHome]],Table1[[#This Row],[ScoreAway]]-Table1[[#This Row],[ScoreHome]],Table1[[#This Row],[ScoreHome]]-Table1[[#This Row],[ScoreAway]])</f>
        <v>12</v>
      </c>
      <c r="O3142">
        <f>IF(Table1[[#This Row],[SpreadActual]]&lt;Table1[[#This Row],[SpreadFavorite]],1,0)</f>
        <v>0</v>
      </c>
      <c r="P3142">
        <v>43</v>
      </c>
      <c r="Q3142" t="s">
        <v>73</v>
      </c>
      <c r="R3142" t="b">
        <v>0</v>
      </c>
      <c r="S3142">
        <v>30</v>
      </c>
      <c r="T3142">
        <v>9</v>
      </c>
      <c r="U3142">
        <v>77</v>
      </c>
    </row>
    <row r="3143" spans="1:22" x14ac:dyDescent="0.2">
      <c r="A3143" s="1">
        <v>29919</v>
      </c>
      <c r="B3143">
        <v>1981</v>
      </c>
      <c r="C3143">
        <f>_xlfn.MAXIFS(Table1[ScheduleWeekWritten],Table1[ScheduleSeason],Table1[[#This Row],[ScheduleSeason]])</f>
        <v>16</v>
      </c>
      <c r="D3143">
        <v>13</v>
      </c>
      <c r="E3143" cm="1">
        <f t="array" ref="E3143">_xlfn.XLOOKUP(Table1[[#This Row],[ScheduleWeekWritten]],Table3[Game],100+Table3[Increase],Table1[[#This Row],[ScheduleWeekWritten]])</f>
        <v>13</v>
      </c>
      <c r="F3143" t="b">
        <v>0</v>
      </c>
      <c r="G3143" t="s">
        <v>115</v>
      </c>
      <c r="H3143">
        <v>20</v>
      </c>
      <c r="I3143">
        <v>27</v>
      </c>
      <c r="J3143" t="s">
        <v>57</v>
      </c>
      <c r="K3143" t="s">
        <v>70</v>
      </c>
      <c r="L3143" t="str">
        <f>_xlfn.XLOOKUP(Table1[[#This Row],[TeamFavoriteID]],Table2[team_id],Table2[team_name],_xlfn.XLOOKUP(Table1[[#This Row],[TeamFavoriteID]],Table2[team_id_pfr],Table2[team_name],"Even"))</f>
        <v>Boston Patriots</v>
      </c>
      <c r="M3143">
        <v>-4</v>
      </c>
      <c r="N3143">
        <f>IF(Table1[[#This Row],[TeamFavorite]]=Table1[[#This Row],[TeamHome]],Table1[[#This Row],[ScoreAway]]-Table1[[#This Row],[ScoreHome]],Table1[[#This Row],[ScoreHome]]-Table1[[#This Row],[ScoreAway]])</f>
        <v>-7</v>
      </c>
      <c r="O3143">
        <f>IF(Table1[[#This Row],[SpreadActual]]&lt;Table1[[#This Row],[SpreadFavorite]],1,0)</f>
        <v>1</v>
      </c>
      <c r="P3143">
        <v>48</v>
      </c>
      <c r="Q3143" t="s">
        <v>116</v>
      </c>
      <c r="R3143" t="b">
        <v>0</v>
      </c>
      <c r="S3143">
        <v>37</v>
      </c>
      <c r="T3143">
        <v>18</v>
      </c>
      <c r="U3143">
        <v>50</v>
      </c>
    </row>
    <row r="3144" spans="1:22" x14ac:dyDescent="0.2">
      <c r="A3144" s="1">
        <v>29919</v>
      </c>
      <c r="B3144">
        <v>1981</v>
      </c>
      <c r="C3144">
        <f>_xlfn.MAXIFS(Table1[ScheduleWeekWritten],Table1[ScheduleSeason],Table1[[#This Row],[ScheduleSeason]])</f>
        <v>16</v>
      </c>
      <c r="D3144">
        <v>13</v>
      </c>
      <c r="E3144" cm="1">
        <f t="array" ref="E3144">_xlfn.XLOOKUP(Table1[[#This Row],[ScheduleWeekWritten]],Table3[Game],100+Table3[Increase],Table1[[#This Row],[ScheduleWeekWritten]])</f>
        <v>13</v>
      </c>
      <c r="F3144" t="b">
        <v>0</v>
      </c>
      <c r="G3144" t="s">
        <v>95</v>
      </c>
      <c r="H3144">
        <v>14</v>
      </c>
      <c r="I3144">
        <v>31</v>
      </c>
      <c r="J3144" t="s">
        <v>127</v>
      </c>
      <c r="K3144" t="s">
        <v>133</v>
      </c>
      <c r="L3144" t="str">
        <f>_xlfn.XLOOKUP(Table1[[#This Row],[TeamFavoriteID]],Table2[team_id],Table2[team_name],_xlfn.XLOOKUP(Table1[[#This Row],[TeamFavoriteID]],Table2[team_id_pfr],Table2[team_name],"Even"))</f>
        <v>Tampa Bay Buccaneers</v>
      </c>
      <c r="M3144">
        <v>-1</v>
      </c>
      <c r="N3144">
        <f>IF(Table1[[#This Row],[TeamFavorite]]=Table1[[#This Row],[TeamHome]],Table1[[#This Row],[ScoreAway]]-Table1[[#This Row],[ScoreHome]],Table1[[#This Row],[ScoreHome]]-Table1[[#This Row],[ScoreAway]])</f>
        <v>-17</v>
      </c>
      <c r="O3144">
        <f>IF(Table1[[#This Row],[SpreadActual]]&lt;Table1[[#This Row],[SpreadFavorite]],1,0)</f>
        <v>1</v>
      </c>
      <c r="P3144">
        <v>36</v>
      </c>
      <c r="Q3144" t="s">
        <v>124</v>
      </c>
      <c r="R3144" t="b">
        <v>0</v>
      </c>
      <c r="S3144">
        <v>72</v>
      </c>
      <c r="T3144">
        <v>0</v>
      </c>
      <c r="V3144" t="s">
        <v>103</v>
      </c>
    </row>
    <row r="3145" spans="1:22" x14ac:dyDescent="0.2">
      <c r="A3145" s="1">
        <v>29919</v>
      </c>
      <c r="B3145">
        <v>1981</v>
      </c>
      <c r="C3145">
        <f>_xlfn.MAXIFS(Table1[ScheduleWeekWritten],Table1[ScheduleSeason],Table1[[#This Row],[ScheduleSeason]])</f>
        <v>16</v>
      </c>
      <c r="D3145">
        <v>13</v>
      </c>
      <c r="E3145" cm="1">
        <f t="array" ref="E3145">_xlfn.XLOOKUP(Table1[[#This Row],[ScheduleWeekWritten]],Table3[Game],100+Table3[Increase],Table1[[#This Row],[ScheduleWeekWritten]])</f>
        <v>13</v>
      </c>
      <c r="F3145" t="b">
        <v>0</v>
      </c>
      <c r="G3145" t="s">
        <v>31</v>
      </c>
      <c r="H3145">
        <v>25</v>
      </c>
      <c r="I3145">
        <v>0</v>
      </c>
      <c r="J3145" t="s">
        <v>34</v>
      </c>
      <c r="K3145" t="s">
        <v>32</v>
      </c>
      <c r="L3145" t="str">
        <f>_xlfn.XLOOKUP(Table1[[#This Row],[TeamFavoriteID]],Table2[team_id],Table2[team_name],_xlfn.XLOOKUP(Table1[[#This Row],[TeamFavoriteID]],Table2[team_id_pfr],Table2[team_name],"Even"))</f>
        <v>New York Jets</v>
      </c>
      <c r="M3145">
        <v>-11</v>
      </c>
      <c r="N3145">
        <f>IF(Table1[[#This Row],[TeamFavorite]]=Table1[[#This Row],[TeamHome]],Table1[[#This Row],[ScoreAway]]-Table1[[#This Row],[ScoreHome]],Table1[[#This Row],[ScoreHome]]-Table1[[#This Row],[ScoreAway]])</f>
        <v>-25</v>
      </c>
      <c r="O3145">
        <f>IF(Table1[[#This Row],[SpreadActual]]&lt;Table1[[#This Row],[SpreadFavorite]],1,0)</f>
        <v>1</v>
      </c>
      <c r="P3145">
        <v>50</v>
      </c>
      <c r="Q3145" t="s">
        <v>126</v>
      </c>
      <c r="R3145" t="b">
        <v>0</v>
      </c>
      <c r="S3145">
        <v>42</v>
      </c>
      <c r="T3145">
        <v>23</v>
      </c>
      <c r="U3145">
        <v>48</v>
      </c>
    </row>
    <row r="3146" spans="1:22" x14ac:dyDescent="0.2">
      <c r="A3146" s="1">
        <v>29919</v>
      </c>
      <c r="B3146">
        <v>1981</v>
      </c>
      <c r="C3146">
        <f>_xlfn.MAXIFS(Table1[ScheduleWeekWritten],Table1[ScheduleSeason],Table1[[#This Row],[ScheduleSeason]])</f>
        <v>16</v>
      </c>
      <c r="D3146">
        <v>13</v>
      </c>
      <c r="E3146" cm="1">
        <f t="array" ref="E3146">_xlfn.XLOOKUP(Table1[[#This Row],[ScheduleWeekWritten]],Table3[Game],100+Table3[Increase],Table1[[#This Row],[ScheduleWeekWritten]])</f>
        <v>13</v>
      </c>
      <c r="F3146" t="b">
        <v>0</v>
      </c>
      <c r="G3146" t="s">
        <v>49</v>
      </c>
      <c r="H3146">
        <v>24</v>
      </c>
      <c r="I3146">
        <v>0</v>
      </c>
      <c r="J3146" t="s">
        <v>39</v>
      </c>
      <c r="K3146" t="s">
        <v>51</v>
      </c>
      <c r="L3146" t="str">
        <f>_xlfn.XLOOKUP(Table1[[#This Row],[TeamFavoriteID]],Table2[team_id],Table2[team_name],_xlfn.XLOOKUP(Table1[[#This Row],[TeamFavoriteID]],Table2[team_id_pfr],Table2[team_name],"Even"))</f>
        <v>Pittsburgh Steelers</v>
      </c>
      <c r="M3146">
        <v>-6.5</v>
      </c>
      <c r="N3146">
        <f>IF(Table1[[#This Row],[TeamFavorite]]=Table1[[#This Row],[TeamHome]],Table1[[#This Row],[ScoreAway]]-Table1[[#This Row],[ScoreHome]],Table1[[#This Row],[ScoreHome]]-Table1[[#This Row],[ScoreAway]])</f>
        <v>-24</v>
      </c>
      <c r="O3146">
        <f>IF(Table1[[#This Row],[SpreadActual]]&lt;Table1[[#This Row],[SpreadFavorite]],1,0)</f>
        <v>1</v>
      </c>
      <c r="P3146">
        <v>45</v>
      </c>
      <c r="Q3146" t="s">
        <v>113</v>
      </c>
      <c r="R3146" t="b">
        <v>0</v>
      </c>
      <c r="S3146">
        <v>33</v>
      </c>
      <c r="T3146">
        <v>12</v>
      </c>
      <c r="U3146">
        <v>58</v>
      </c>
    </row>
    <row r="3147" spans="1:22" x14ac:dyDescent="0.2">
      <c r="A3147" s="1">
        <v>29919</v>
      </c>
      <c r="B3147">
        <v>1981</v>
      </c>
      <c r="C3147">
        <f>_xlfn.MAXIFS(Table1[ScheduleWeekWritten],Table1[ScheduleSeason],Table1[[#This Row],[ScheduleSeason]])</f>
        <v>16</v>
      </c>
      <c r="D3147">
        <v>13</v>
      </c>
      <c r="E3147" cm="1">
        <f t="array" ref="E3147">_xlfn.XLOOKUP(Table1[[#This Row],[ScheduleWeekWritten]],Table3[Game],100+Table3[Increase],Table1[[#This Row],[ScheduleWeekWritten]])</f>
        <v>13</v>
      </c>
      <c r="F3147" t="b">
        <v>0</v>
      </c>
      <c r="G3147" t="s">
        <v>27</v>
      </c>
      <c r="H3147">
        <v>34</v>
      </c>
      <c r="I3147">
        <v>17</v>
      </c>
      <c r="J3147" t="s">
        <v>24</v>
      </c>
      <c r="K3147" t="s">
        <v>29</v>
      </c>
      <c r="L3147" t="str">
        <f>_xlfn.XLOOKUP(Table1[[#This Row],[TeamFavoriteID]],Table2[team_id],Table2[team_name],_xlfn.XLOOKUP(Table1[[#This Row],[TeamFavoriteID]],Table2[team_id_pfr],Table2[team_name],"Even"))</f>
        <v>Los Angeles Chargers</v>
      </c>
      <c r="M3147">
        <v>-4</v>
      </c>
      <c r="N3147">
        <f>IF(Table1[[#This Row],[TeamFavorite]]=Table1[[#This Row],[TeamHome]],Table1[[#This Row],[ScoreAway]]-Table1[[#This Row],[ScoreHome]],Table1[[#This Row],[ScoreHome]]-Table1[[#This Row],[ScoreAway]])</f>
        <v>17</v>
      </c>
      <c r="O3147">
        <f>IF(Table1[[#This Row],[SpreadActual]]&lt;Table1[[#This Row],[SpreadFavorite]],1,0)</f>
        <v>0</v>
      </c>
      <c r="P3147">
        <v>46</v>
      </c>
      <c r="Q3147" t="s">
        <v>94</v>
      </c>
      <c r="R3147" t="b">
        <v>0</v>
      </c>
      <c r="S3147">
        <v>57</v>
      </c>
      <c r="T3147">
        <v>7</v>
      </c>
      <c r="U3147">
        <v>86</v>
      </c>
    </row>
    <row r="3148" spans="1:22" x14ac:dyDescent="0.2">
      <c r="A3148" s="1">
        <v>29919</v>
      </c>
      <c r="B3148">
        <v>1981</v>
      </c>
      <c r="C3148">
        <f>_xlfn.MAXIFS(Table1[ScheduleWeekWritten],Table1[ScheduleSeason],Table1[[#This Row],[ScheduleSeason]])</f>
        <v>16</v>
      </c>
      <c r="D3148">
        <v>13</v>
      </c>
      <c r="E3148" cm="1">
        <f t="array" ref="E3148">_xlfn.XLOOKUP(Table1[[#This Row],[ScheduleWeekWritten]],Table3[Game],100+Table3[Increase],Table1[[#This Row],[ScheduleWeekWritten]])</f>
        <v>13</v>
      </c>
      <c r="F3148" t="b">
        <v>0</v>
      </c>
      <c r="G3148" t="s">
        <v>53</v>
      </c>
      <c r="H3148">
        <v>17</v>
      </c>
      <c r="I3148">
        <v>10</v>
      </c>
      <c r="J3148" t="s">
        <v>50</v>
      </c>
      <c r="K3148" t="s">
        <v>87</v>
      </c>
      <c r="L3148" t="str">
        <f>_xlfn.XLOOKUP(Table1[[#This Row],[TeamFavoriteID]],Table2[team_id],Table2[team_name],_xlfn.XLOOKUP(Table1[[#This Row],[TeamFavoriteID]],Table2[team_id_pfr],Table2[team_name],"Even"))</f>
        <v>San Francisco 49ers</v>
      </c>
      <c r="M3148">
        <v>-5</v>
      </c>
      <c r="N3148">
        <f>IF(Table1[[#This Row],[TeamFavorite]]=Table1[[#This Row],[TeamHome]],Table1[[#This Row],[ScoreAway]]-Table1[[#This Row],[ScoreHome]],Table1[[#This Row],[ScoreHome]]-Table1[[#This Row],[ScoreAway]])</f>
        <v>-7</v>
      </c>
      <c r="O3148">
        <f>IF(Table1[[#This Row],[SpreadActual]]&lt;Table1[[#This Row],[SpreadFavorite]],1,0)</f>
        <v>1</v>
      </c>
      <c r="P3148">
        <v>39</v>
      </c>
      <c r="Q3148" t="s">
        <v>118</v>
      </c>
      <c r="R3148" t="b">
        <v>0</v>
      </c>
      <c r="S3148">
        <v>49</v>
      </c>
      <c r="T3148">
        <v>10</v>
      </c>
      <c r="U3148">
        <v>77</v>
      </c>
    </row>
    <row r="3149" spans="1:22" x14ac:dyDescent="0.2">
      <c r="A3149" s="1">
        <v>29919</v>
      </c>
      <c r="B3149">
        <v>1981</v>
      </c>
      <c r="C3149">
        <f>_xlfn.MAXIFS(Table1[ScheduleWeekWritten],Table1[ScheduleSeason],Table1[[#This Row],[ScheduleSeason]])</f>
        <v>16</v>
      </c>
      <c r="D3149">
        <v>13</v>
      </c>
      <c r="E3149" cm="1">
        <f t="array" ref="E3149">_xlfn.XLOOKUP(Table1[[#This Row],[ScheduleWeekWritten]],Table3[Game],100+Table3[Increase],Table1[[#This Row],[ScheduleWeekWritten]])</f>
        <v>13</v>
      </c>
      <c r="F3149" t="b">
        <v>0</v>
      </c>
      <c r="G3149" t="s">
        <v>128</v>
      </c>
      <c r="H3149">
        <v>31</v>
      </c>
      <c r="I3149">
        <v>32</v>
      </c>
      <c r="J3149" t="s">
        <v>20</v>
      </c>
      <c r="K3149" t="s">
        <v>89</v>
      </c>
      <c r="L3149" t="str">
        <f>_xlfn.XLOOKUP(Table1[[#This Row],[TeamFavoriteID]],Table2[team_id],Table2[team_name],_xlfn.XLOOKUP(Table1[[#This Row],[TeamFavoriteID]],Table2[team_id_pfr],Table2[team_name],"Even"))</f>
        <v>Even</v>
      </c>
      <c r="M3149">
        <v>0</v>
      </c>
      <c r="N3149">
        <f>IF(Table1[[#This Row],[TeamFavorite]]=Table1[[#This Row],[TeamHome]],Table1[[#This Row],[ScoreAway]]-Table1[[#This Row],[ScoreHome]],Table1[[#This Row],[ScoreHome]]-Table1[[#This Row],[ScoreAway]])</f>
        <v>-1</v>
      </c>
      <c r="O3149">
        <f>IF(Table1[[#This Row],[SpreadActual]]&lt;Table1[[#This Row],[SpreadFavorite]],1,0)</f>
        <v>1</v>
      </c>
      <c r="P3149">
        <v>45</v>
      </c>
      <c r="Q3149" t="s">
        <v>129</v>
      </c>
      <c r="R3149" t="b">
        <v>0</v>
      </c>
      <c r="S3149">
        <v>72</v>
      </c>
      <c r="T3149">
        <v>0</v>
      </c>
      <c r="V3149" t="s">
        <v>103</v>
      </c>
    </row>
    <row r="3150" spans="1:22" x14ac:dyDescent="0.2">
      <c r="A3150" s="1">
        <v>29920</v>
      </c>
      <c r="B3150">
        <v>1981</v>
      </c>
      <c r="C3150">
        <f>_xlfn.MAXIFS(Table1[ScheduleWeekWritten],Table1[ScheduleSeason],Table1[[#This Row],[ScheduleSeason]])</f>
        <v>16</v>
      </c>
      <c r="D3150">
        <v>13</v>
      </c>
      <c r="E3150" cm="1">
        <f t="array" ref="E3150">_xlfn.XLOOKUP(Table1[[#This Row],[ScheduleWeekWritten]],Table3[Game],100+Table3[Increase],Table1[[#This Row],[ScheduleWeekWritten]])</f>
        <v>13</v>
      </c>
      <c r="F3150" t="b">
        <v>0</v>
      </c>
      <c r="G3150" t="s">
        <v>19</v>
      </c>
      <c r="H3150">
        <v>13</v>
      </c>
      <c r="I3150">
        <v>10</v>
      </c>
      <c r="J3150" t="s">
        <v>58</v>
      </c>
      <c r="K3150" t="s">
        <v>77</v>
      </c>
      <c r="L3150" t="str">
        <f>_xlfn.XLOOKUP(Table1[[#This Row],[TeamFavoriteID]],Table2[team_id],Table2[team_name],_xlfn.XLOOKUP(Table1[[#This Row],[TeamFavoriteID]],Table2[team_id_pfr],Table2[team_name],"Even"))</f>
        <v>Philadelphia Eagles</v>
      </c>
      <c r="M3150">
        <v>-3</v>
      </c>
      <c r="N3150">
        <f>IF(Table1[[#This Row],[TeamFavorite]]=Table1[[#This Row],[TeamHome]],Table1[[#This Row],[ScoreAway]]-Table1[[#This Row],[ScoreHome]],Table1[[#This Row],[ScoreHome]]-Table1[[#This Row],[ScoreAway]])</f>
        <v>3</v>
      </c>
      <c r="O3150">
        <f>IF(Table1[[#This Row],[SpreadActual]]&lt;Table1[[#This Row],[SpreadFavorite]],1,0)</f>
        <v>0</v>
      </c>
      <c r="P3150">
        <v>45</v>
      </c>
      <c r="Q3150" t="s">
        <v>22</v>
      </c>
      <c r="R3150" t="b">
        <v>0</v>
      </c>
      <c r="S3150">
        <v>73</v>
      </c>
      <c r="T3150">
        <v>8</v>
      </c>
      <c r="U3150">
        <v>74</v>
      </c>
    </row>
    <row r="3151" spans="1:22" x14ac:dyDescent="0.2">
      <c r="A3151" s="1">
        <v>29923</v>
      </c>
      <c r="B3151">
        <v>1981</v>
      </c>
      <c r="C3151">
        <f>_xlfn.MAXIFS(Table1[ScheduleWeekWritten],Table1[ScheduleSeason],Table1[[#This Row],[ScheduleSeason]])</f>
        <v>16</v>
      </c>
      <c r="D3151">
        <v>14</v>
      </c>
      <c r="E3151" cm="1">
        <f t="array" ref="E3151">_xlfn.XLOOKUP(Table1[[#This Row],[ScheduleWeekWritten]],Table3[Game],100+Table3[Increase],Table1[[#This Row],[ScheduleWeekWritten]])</f>
        <v>14</v>
      </c>
      <c r="F3151" t="b">
        <v>0</v>
      </c>
      <c r="G3151" t="s">
        <v>23</v>
      </c>
      <c r="H3151">
        <v>17</v>
      </c>
      <c r="I3151">
        <v>13</v>
      </c>
      <c r="J3151" t="s">
        <v>62</v>
      </c>
      <c r="K3151" t="s">
        <v>25</v>
      </c>
      <c r="L3151" t="str">
        <f>_xlfn.XLOOKUP(Table1[[#This Row],[TeamFavoriteID]],Table2[team_id],Table2[team_name],_xlfn.XLOOKUP(Table1[[#This Row],[TeamFavoriteID]],Table2[team_id_pfr],Table2[team_name],"Even"))</f>
        <v>Houston Oilers</v>
      </c>
      <c r="M3151">
        <v>-2.5</v>
      </c>
      <c r="N3151">
        <f>IF(Table1[[#This Row],[TeamFavorite]]=Table1[[#This Row],[TeamHome]],Table1[[#This Row],[ScoreAway]]-Table1[[#This Row],[ScoreHome]],Table1[[#This Row],[ScoreHome]]-Table1[[#This Row],[ScoreAway]])</f>
        <v>-4</v>
      </c>
      <c r="O3151">
        <f>IF(Table1[[#This Row],[SpreadActual]]&lt;Table1[[#This Row],[SpreadFavorite]],1,0)</f>
        <v>1</v>
      </c>
      <c r="P3151">
        <v>41</v>
      </c>
      <c r="Q3151" t="s">
        <v>102</v>
      </c>
      <c r="R3151" t="b">
        <v>0</v>
      </c>
      <c r="S3151">
        <v>72</v>
      </c>
      <c r="T3151">
        <v>0</v>
      </c>
      <c r="V3151" t="s">
        <v>103</v>
      </c>
    </row>
    <row r="3152" spans="1:22" x14ac:dyDescent="0.2">
      <c r="A3152" s="1">
        <v>29926</v>
      </c>
      <c r="B3152">
        <v>1981</v>
      </c>
      <c r="C3152">
        <f>_xlfn.MAXIFS(Table1[ScheduleWeekWritten],Table1[ScheduleSeason],Table1[[#This Row],[ScheduleSeason]])</f>
        <v>16</v>
      </c>
      <c r="D3152">
        <v>14</v>
      </c>
      <c r="E3152" cm="1">
        <f t="array" ref="E3152">_xlfn.XLOOKUP(Table1[[#This Row],[ScheduleWeekWritten]],Table3[Game],100+Table3[Increase],Table1[[#This Row],[ScheduleWeekWritten]])</f>
        <v>14</v>
      </c>
      <c r="F3152" t="b">
        <v>0</v>
      </c>
      <c r="G3152" t="s">
        <v>34</v>
      </c>
      <c r="H3152">
        <v>13</v>
      </c>
      <c r="I3152">
        <v>37</v>
      </c>
      <c r="J3152" t="s">
        <v>67</v>
      </c>
      <c r="K3152" t="s">
        <v>68</v>
      </c>
      <c r="L3152" t="str">
        <f>_xlfn.XLOOKUP(Table1[[#This Row],[TeamFavoriteID]],Table2[team_id],Table2[team_name],_xlfn.XLOOKUP(Table1[[#This Row],[TeamFavoriteID]],Table2[team_id_pfr],Table2[team_name],"Even"))</f>
        <v>Dallas Cowboys</v>
      </c>
      <c r="M3152">
        <v>-13.5</v>
      </c>
      <c r="N3152">
        <f>IF(Table1[[#This Row],[TeamFavorite]]=Table1[[#This Row],[TeamHome]],Table1[[#This Row],[ScoreAway]]-Table1[[#This Row],[ScoreHome]],Table1[[#This Row],[ScoreHome]]-Table1[[#This Row],[ScoreAway]])</f>
        <v>-24</v>
      </c>
      <c r="O3152">
        <f>IF(Table1[[#This Row],[SpreadActual]]&lt;Table1[[#This Row],[SpreadFavorite]],1,0)</f>
        <v>1</v>
      </c>
      <c r="P3152">
        <v>45</v>
      </c>
      <c r="Q3152" t="s">
        <v>80</v>
      </c>
      <c r="R3152" t="b">
        <v>0</v>
      </c>
      <c r="S3152">
        <v>39</v>
      </c>
      <c r="T3152">
        <v>20</v>
      </c>
      <c r="U3152">
        <v>43</v>
      </c>
    </row>
    <row r="3153" spans="1:22" x14ac:dyDescent="0.2">
      <c r="A3153" s="1">
        <v>29926</v>
      </c>
      <c r="B3153">
        <v>1981</v>
      </c>
      <c r="C3153">
        <f>_xlfn.MAXIFS(Table1[ScheduleWeekWritten],Table1[ScheduleSeason],Table1[[#This Row],[ScheduleSeason]])</f>
        <v>16</v>
      </c>
      <c r="D3153">
        <v>14</v>
      </c>
      <c r="E3153" cm="1">
        <f t="array" ref="E3153">_xlfn.XLOOKUP(Table1[[#This Row],[ScheduleWeekWritten]],Table3[Game],100+Table3[Increase],Table1[[#This Row],[ScheduleWeekWritten]])</f>
        <v>14</v>
      </c>
      <c r="F3153" t="b">
        <v>0</v>
      </c>
      <c r="G3153" t="s">
        <v>46</v>
      </c>
      <c r="H3153">
        <v>10</v>
      </c>
      <c r="I3153">
        <v>9</v>
      </c>
      <c r="J3153" t="s">
        <v>54</v>
      </c>
      <c r="K3153" t="s">
        <v>55</v>
      </c>
      <c r="L3153" t="str">
        <f>_xlfn.XLOOKUP(Table1[[#This Row],[TeamFavoriteID]],Table2[team_id],Table2[team_name],_xlfn.XLOOKUP(Table1[[#This Row],[TeamFavoriteID]],Table2[team_id_pfr],Table2[team_name],"Even"))</f>
        <v>Minnesota Vikings</v>
      </c>
      <c r="M3153">
        <v>-3</v>
      </c>
      <c r="N3153">
        <f>IF(Table1[[#This Row],[TeamFavorite]]=Table1[[#This Row],[TeamHome]],Table1[[#This Row],[ScoreAway]]-Table1[[#This Row],[ScoreHome]],Table1[[#This Row],[ScoreHome]]-Table1[[#This Row],[ScoreAway]])</f>
        <v>1</v>
      </c>
      <c r="O3153">
        <f>IF(Table1[[#This Row],[SpreadActual]]&lt;Table1[[#This Row],[SpreadFavorite]],1,0)</f>
        <v>0</v>
      </c>
      <c r="P3153">
        <v>41</v>
      </c>
      <c r="Q3153" t="s">
        <v>114</v>
      </c>
      <c r="R3153" t="b">
        <v>0</v>
      </c>
      <c r="S3153">
        <v>33</v>
      </c>
      <c r="T3153">
        <v>12</v>
      </c>
      <c r="U3153">
        <v>76</v>
      </c>
    </row>
    <row r="3154" spans="1:22" x14ac:dyDescent="0.2">
      <c r="A3154" s="1">
        <v>29926</v>
      </c>
      <c r="B3154">
        <v>1981</v>
      </c>
      <c r="C3154">
        <f>_xlfn.MAXIFS(Table1[ScheduleWeekWritten],Table1[ScheduleSeason],Table1[[#This Row],[ScheduleSeason]])</f>
        <v>16</v>
      </c>
      <c r="D3154">
        <v>14</v>
      </c>
      <c r="E3154" cm="1">
        <f t="array" ref="E3154">_xlfn.XLOOKUP(Table1[[#This Row],[ScheduleWeekWritten]],Table3[Game],100+Table3[Increase],Table1[[#This Row],[ScheduleWeekWritten]])</f>
        <v>14</v>
      </c>
      <c r="F3154" t="b">
        <v>0</v>
      </c>
      <c r="G3154" t="s">
        <v>101</v>
      </c>
      <c r="H3154">
        <v>3</v>
      </c>
      <c r="I3154">
        <v>21</v>
      </c>
      <c r="J3154" t="s">
        <v>53</v>
      </c>
      <c r="K3154" t="s">
        <v>104</v>
      </c>
      <c r="L3154" t="str">
        <f>_xlfn.XLOOKUP(Table1[[#This Row],[TeamFavoriteID]],Table2[team_id],Table2[team_name],_xlfn.XLOOKUP(Table1[[#This Row],[TeamFavoriteID]],Table2[team_id_pfr],Table2[team_name],"Even"))</f>
        <v>Cincinnati Bengals</v>
      </c>
      <c r="M3154">
        <v>-7</v>
      </c>
      <c r="N3154">
        <f>IF(Table1[[#This Row],[TeamFavorite]]=Table1[[#This Row],[TeamHome]],Table1[[#This Row],[ScoreAway]]-Table1[[#This Row],[ScoreHome]],Table1[[#This Row],[ScoreHome]]-Table1[[#This Row],[ScoreAway]])</f>
        <v>18</v>
      </c>
      <c r="O3154">
        <f>IF(Table1[[#This Row],[SpreadActual]]&lt;Table1[[#This Row],[SpreadFavorite]],1,0)</f>
        <v>0</v>
      </c>
      <c r="P3154">
        <v>42</v>
      </c>
      <c r="Q3154" t="s">
        <v>111</v>
      </c>
      <c r="R3154" t="b">
        <v>0</v>
      </c>
      <c r="S3154">
        <v>28</v>
      </c>
      <c r="T3154">
        <v>7</v>
      </c>
      <c r="U3154">
        <v>65</v>
      </c>
    </row>
    <row r="3155" spans="1:22" x14ac:dyDescent="0.2">
      <c r="A3155" s="1">
        <v>29926</v>
      </c>
      <c r="B3155">
        <v>1981</v>
      </c>
      <c r="C3155">
        <f>_xlfn.MAXIFS(Table1[ScheduleWeekWritten],Table1[ScheduleSeason],Table1[[#This Row],[ScheduleSeason]])</f>
        <v>16</v>
      </c>
      <c r="D3155">
        <v>14</v>
      </c>
      <c r="E3155" cm="1">
        <f t="array" ref="E3155">_xlfn.XLOOKUP(Table1[[#This Row],[ScheduleWeekWritten]],Table3[Game],100+Table3[Increase],Table1[[#This Row],[ScheduleWeekWritten]])</f>
        <v>14</v>
      </c>
      <c r="F3155" t="b">
        <v>0</v>
      </c>
      <c r="G3155" t="s">
        <v>24</v>
      </c>
      <c r="H3155">
        <v>16</v>
      </c>
      <c r="I3155">
        <v>13</v>
      </c>
      <c r="J3155" t="s">
        <v>42</v>
      </c>
      <c r="K3155" t="s">
        <v>88</v>
      </c>
      <c r="L3155" t="str">
        <f>_xlfn.XLOOKUP(Table1[[#This Row],[TeamFavoriteID]],Table2[team_id],Table2[team_name],_xlfn.XLOOKUP(Table1[[#This Row],[TeamFavoriteID]],Table2[team_id_pfr],Table2[team_name],"Even"))</f>
        <v>Denver Broncos</v>
      </c>
      <c r="M3155">
        <v>-3.5</v>
      </c>
      <c r="N3155">
        <f>IF(Table1[[#This Row],[TeamFavorite]]=Table1[[#This Row],[TeamHome]],Table1[[#This Row],[ScoreAway]]-Table1[[#This Row],[ScoreHome]],Table1[[#This Row],[ScoreHome]]-Table1[[#This Row],[ScoreAway]])</f>
        <v>-3</v>
      </c>
      <c r="O3155">
        <f>IF(Table1[[#This Row],[SpreadActual]]&lt;Table1[[#This Row],[SpreadFavorite]],1,0)</f>
        <v>0</v>
      </c>
      <c r="P3155">
        <v>40</v>
      </c>
      <c r="Q3155" t="s">
        <v>71</v>
      </c>
      <c r="R3155" t="b">
        <v>0</v>
      </c>
      <c r="S3155">
        <v>49</v>
      </c>
      <c r="T3155">
        <v>8</v>
      </c>
      <c r="U3155">
        <v>27</v>
      </c>
    </row>
    <row r="3156" spans="1:22" x14ac:dyDescent="0.2">
      <c r="A3156" s="1">
        <v>29926</v>
      </c>
      <c r="B3156">
        <v>1981</v>
      </c>
      <c r="C3156">
        <f>_xlfn.MAXIFS(Table1[ScheduleWeekWritten],Table1[ScheduleSeason],Table1[[#This Row],[ScheduleSeason]])</f>
        <v>16</v>
      </c>
      <c r="D3156">
        <v>14</v>
      </c>
      <c r="E3156" cm="1">
        <f t="array" ref="E3156">_xlfn.XLOOKUP(Table1[[#This Row],[ScheduleWeekWritten]],Table3[Game],100+Table3[Increase],Table1[[#This Row],[ScheduleWeekWritten]])</f>
        <v>14</v>
      </c>
      <c r="F3156" t="b">
        <v>0</v>
      </c>
      <c r="G3156" t="s">
        <v>33</v>
      </c>
      <c r="H3156">
        <v>31</v>
      </c>
      <c r="I3156">
        <v>17</v>
      </c>
      <c r="J3156" t="s">
        <v>45</v>
      </c>
      <c r="K3156" t="s">
        <v>79</v>
      </c>
      <c r="L3156" t="str">
        <f>_xlfn.XLOOKUP(Table1[[#This Row],[TeamFavoriteID]],Table2[team_id],Table2[team_name],_xlfn.XLOOKUP(Table1[[#This Row],[TeamFavoriteID]],Table2[team_id_pfr],Table2[team_name],"Even"))</f>
        <v>Detroit Lions</v>
      </c>
      <c r="M3156">
        <v>-2</v>
      </c>
      <c r="N3156">
        <f>IF(Table1[[#This Row],[TeamFavorite]]=Table1[[#This Row],[TeamHome]],Table1[[#This Row],[ScoreAway]]-Table1[[#This Row],[ScoreHome]],Table1[[#This Row],[ScoreHome]]-Table1[[#This Row],[ScoreAway]])</f>
        <v>14</v>
      </c>
      <c r="O3156">
        <f>IF(Table1[[#This Row],[SpreadActual]]&lt;Table1[[#This Row],[SpreadFavorite]],1,0)</f>
        <v>0</v>
      </c>
      <c r="P3156">
        <v>41</v>
      </c>
      <c r="Q3156" t="s">
        <v>82</v>
      </c>
      <c r="R3156" t="b">
        <v>0</v>
      </c>
      <c r="S3156">
        <v>31</v>
      </c>
      <c r="T3156">
        <v>12</v>
      </c>
      <c r="U3156">
        <v>83</v>
      </c>
    </row>
    <row r="3157" spans="1:22" x14ac:dyDescent="0.2">
      <c r="A3157" s="1">
        <v>29926</v>
      </c>
      <c r="B3157">
        <v>1981</v>
      </c>
      <c r="C3157">
        <f>_xlfn.MAXIFS(Table1[ScheduleWeekWritten],Table1[ScheduleSeason],Table1[[#This Row],[ScheduleSeason]])</f>
        <v>16</v>
      </c>
      <c r="D3157">
        <v>14</v>
      </c>
      <c r="E3157" cm="1">
        <f t="array" ref="E3157">_xlfn.XLOOKUP(Table1[[#This Row],[ScheduleWeekWritten]],Table3[Game],100+Table3[Increase],Table1[[#This Row],[ScheduleWeekWritten]])</f>
        <v>14</v>
      </c>
      <c r="F3157" t="b">
        <v>0</v>
      </c>
      <c r="G3157" t="s">
        <v>19</v>
      </c>
      <c r="H3157">
        <v>24</v>
      </c>
      <c r="I3157">
        <v>14</v>
      </c>
      <c r="J3157" t="s">
        <v>115</v>
      </c>
      <c r="K3157" t="s">
        <v>91</v>
      </c>
      <c r="L3157" t="str">
        <f>_xlfn.XLOOKUP(Table1[[#This Row],[TeamFavoriteID]],Table2[team_id],Table2[team_name],_xlfn.XLOOKUP(Table1[[#This Row],[TeamFavoriteID]],Table2[team_id_pfr],Table2[team_name],"Even"))</f>
        <v>Miami Dolphins</v>
      </c>
      <c r="M3157">
        <v>-6.5</v>
      </c>
      <c r="N3157">
        <f>IF(Table1[[#This Row],[TeamFavorite]]=Table1[[#This Row],[TeamHome]],Table1[[#This Row],[ScoreAway]]-Table1[[#This Row],[ScoreHome]],Table1[[#This Row],[ScoreHome]]-Table1[[#This Row],[ScoreAway]])</f>
        <v>-10</v>
      </c>
      <c r="O3157">
        <f>IF(Table1[[#This Row],[SpreadActual]]&lt;Table1[[#This Row],[SpreadFavorite]],1,0)</f>
        <v>1</v>
      </c>
      <c r="P3157">
        <v>44</v>
      </c>
      <c r="Q3157" t="s">
        <v>22</v>
      </c>
      <c r="R3157" t="b">
        <v>0</v>
      </c>
      <c r="S3157">
        <v>60</v>
      </c>
      <c r="T3157">
        <v>13</v>
      </c>
      <c r="U3157">
        <v>65</v>
      </c>
    </row>
    <row r="3158" spans="1:22" x14ac:dyDescent="0.2">
      <c r="A3158" s="1">
        <v>29926</v>
      </c>
      <c r="B3158">
        <v>1981</v>
      </c>
      <c r="C3158">
        <f>_xlfn.MAXIFS(Table1[ScheduleWeekWritten],Table1[ScheduleSeason],Table1[[#This Row],[ScheduleSeason]])</f>
        <v>16</v>
      </c>
      <c r="D3158">
        <v>14</v>
      </c>
      <c r="E3158" cm="1">
        <f t="array" ref="E3158">_xlfn.XLOOKUP(Table1[[#This Row],[ScheduleWeekWritten]],Table3[Game],100+Table3[Increase],Table1[[#This Row],[ScheduleWeekWritten]])</f>
        <v>14</v>
      </c>
      <c r="F3158" t="b">
        <v>0</v>
      </c>
      <c r="G3158" t="s">
        <v>50</v>
      </c>
      <c r="H3158">
        <v>10</v>
      </c>
      <c r="I3158">
        <v>7</v>
      </c>
      <c r="J3158" t="s">
        <v>39</v>
      </c>
      <c r="K3158" t="s">
        <v>90</v>
      </c>
      <c r="L3158" t="str">
        <f>_xlfn.XLOOKUP(Table1[[#This Row],[TeamFavoriteID]],Table2[team_id],Table2[team_name],_xlfn.XLOOKUP(Table1[[#This Row],[TeamFavoriteID]],Table2[team_id_pfr],Table2[team_name],"Even"))</f>
        <v>New York Giants</v>
      </c>
      <c r="M3158">
        <v>-3.5</v>
      </c>
      <c r="N3158">
        <f>IF(Table1[[#This Row],[TeamFavorite]]=Table1[[#This Row],[TeamHome]],Table1[[#This Row],[ScoreAway]]-Table1[[#This Row],[ScoreHome]],Table1[[#This Row],[ScoreHome]]-Table1[[#This Row],[ScoreAway]])</f>
        <v>-3</v>
      </c>
      <c r="O3158">
        <f>IF(Table1[[#This Row],[SpreadActual]]&lt;Table1[[#This Row],[SpreadFavorite]],1,0)</f>
        <v>0</v>
      </c>
      <c r="P3158">
        <v>39</v>
      </c>
      <c r="Q3158" t="s">
        <v>126</v>
      </c>
      <c r="R3158" t="b">
        <v>0</v>
      </c>
      <c r="S3158">
        <v>36</v>
      </c>
      <c r="T3158">
        <v>28</v>
      </c>
      <c r="U3158">
        <v>50</v>
      </c>
    </row>
    <row r="3159" spans="1:22" x14ac:dyDescent="0.2">
      <c r="A3159" s="1">
        <v>29926</v>
      </c>
      <c r="B3159">
        <v>1981</v>
      </c>
      <c r="C3159">
        <f>_xlfn.MAXIFS(Table1[ScheduleWeekWritten],Table1[ScheduleSeason],Table1[[#This Row],[ScheduleSeason]])</f>
        <v>16</v>
      </c>
      <c r="D3159">
        <v>14</v>
      </c>
      <c r="E3159" cm="1">
        <f t="array" ref="E3159">_xlfn.XLOOKUP(Table1[[#This Row],[ScheduleWeekWritten]],Table3[Game],100+Table3[Increase],Table1[[#This Row],[ScheduleWeekWritten]])</f>
        <v>14</v>
      </c>
      <c r="F3159" t="b">
        <v>0</v>
      </c>
      <c r="G3159" t="s">
        <v>27</v>
      </c>
      <c r="H3159">
        <v>27</v>
      </c>
      <c r="I3159">
        <v>28</v>
      </c>
      <c r="J3159" t="s">
        <v>28</v>
      </c>
      <c r="K3159" t="s">
        <v>29</v>
      </c>
      <c r="L3159" t="str">
        <f>_xlfn.XLOOKUP(Table1[[#This Row],[TeamFavoriteID]],Table2[team_id],Table2[team_name],_xlfn.XLOOKUP(Table1[[#This Row],[TeamFavoriteID]],Table2[team_id_pfr],Table2[team_name],"Even"))</f>
        <v>Los Angeles Chargers</v>
      </c>
      <c r="M3159">
        <v>-4.5</v>
      </c>
      <c r="N3159">
        <f>IF(Table1[[#This Row],[TeamFavorite]]=Table1[[#This Row],[TeamHome]],Table1[[#This Row],[ScoreAway]]-Table1[[#This Row],[ScoreHome]],Table1[[#This Row],[ScoreHome]]-Table1[[#This Row],[ScoreAway]])</f>
        <v>-1</v>
      </c>
      <c r="O3159">
        <f>IF(Table1[[#This Row],[SpreadActual]]&lt;Table1[[#This Row],[SpreadFavorite]],1,0)</f>
        <v>0</v>
      </c>
      <c r="P3159">
        <v>46</v>
      </c>
      <c r="Q3159" t="s">
        <v>94</v>
      </c>
      <c r="R3159" t="b">
        <v>0</v>
      </c>
      <c r="S3159">
        <v>59</v>
      </c>
      <c r="T3159">
        <v>9</v>
      </c>
      <c r="U3159">
        <v>81</v>
      </c>
    </row>
    <row r="3160" spans="1:22" x14ac:dyDescent="0.2">
      <c r="A3160" s="1">
        <v>29926</v>
      </c>
      <c r="B3160">
        <v>1981</v>
      </c>
      <c r="C3160">
        <f>_xlfn.MAXIFS(Table1[ScheduleWeekWritten],Table1[ScheduleSeason],Table1[[#This Row],[ScheduleSeason]])</f>
        <v>16</v>
      </c>
      <c r="D3160">
        <v>14</v>
      </c>
      <c r="E3160" cm="1">
        <f t="array" ref="E3160">_xlfn.XLOOKUP(Table1[[#This Row],[ScheduleWeekWritten]],Table3[Game],100+Table3[Increase],Table1[[#This Row],[ScheduleWeekWritten]])</f>
        <v>14</v>
      </c>
      <c r="F3160" t="b">
        <v>0</v>
      </c>
      <c r="G3160" t="s">
        <v>128</v>
      </c>
      <c r="H3160">
        <v>27</v>
      </c>
      <c r="I3160">
        <v>23</v>
      </c>
      <c r="J3160" t="s">
        <v>31</v>
      </c>
      <c r="K3160" t="s">
        <v>32</v>
      </c>
      <c r="L3160" t="str">
        <f>_xlfn.XLOOKUP(Table1[[#This Row],[TeamFavoriteID]],Table2[team_id],Table2[team_name],_xlfn.XLOOKUP(Table1[[#This Row],[TeamFavoriteID]],Table2[team_id_pfr],Table2[team_name],"Even"))</f>
        <v>New York Jets</v>
      </c>
      <c r="M3160">
        <v>-9</v>
      </c>
      <c r="N3160">
        <f>IF(Table1[[#This Row],[TeamFavorite]]=Table1[[#This Row],[TeamHome]],Table1[[#This Row],[ScoreAway]]-Table1[[#This Row],[ScoreHome]],Table1[[#This Row],[ScoreHome]]-Table1[[#This Row],[ScoreAway]])</f>
        <v>4</v>
      </c>
      <c r="O3160">
        <f>IF(Table1[[#This Row],[SpreadActual]]&lt;Table1[[#This Row],[SpreadFavorite]],1,0)</f>
        <v>0</v>
      </c>
      <c r="P3160">
        <v>40</v>
      </c>
      <c r="Q3160" t="s">
        <v>129</v>
      </c>
      <c r="R3160" t="b">
        <v>0</v>
      </c>
      <c r="S3160">
        <v>72</v>
      </c>
      <c r="T3160">
        <v>0</v>
      </c>
      <c r="V3160" t="s">
        <v>103</v>
      </c>
    </row>
    <row r="3161" spans="1:22" x14ac:dyDescent="0.2">
      <c r="A3161" s="1">
        <v>29926</v>
      </c>
      <c r="B3161">
        <v>1981</v>
      </c>
      <c r="C3161">
        <f>_xlfn.MAXIFS(Table1[ScheduleWeekWritten],Table1[ScheduleSeason],Table1[[#This Row],[ScheduleSeason]])</f>
        <v>16</v>
      </c>
      <c r="D3161">
        <v>14</v>
      </c>
      <c r="E3161" cm="1">
        <f t="array" ref="E3161">_xlfn.XLOOKUP(Table1[[#This Row],[ScheduleWeekWritten]],Table3[Game],100+Table3[Increase],Table1[[#This Row],[ScheduleWeekWritten]])</f>
        <v>14</v>
      </c>
      <c r="F3161" t="b">
        <v>0</v>
      </c>
      <c r="G3161" t="s">
        <v>57</v>
      </c>
      <c r="H3161">
        <v>30</v>
      </c>
      <c r="I3161">
        <v>3</v>
      </c>
      <c r="J3161" t="s">
        <v>95</v>
      </c>
      <c r="K3161" t="s">
        <v>59</v>
      </c>
      <c r="L3161" t="str">
        <f>_xlfn.XLOOKUP(Table1[[#This Row],[TeamFavoriteID]],Table2[team_id],Table2[team_name],_xlfn.XLOOKUP(Table1[[#This Row],[TeamFavoriteID]],Table2[team_id_pfr],Table2[team_name],"Even"))</f>
        <v>Arizona Cardinals</v>
      </c>
      <c r="M3161">
        <v>-6.5</v>
      </c>
      <c r="N3161">
        <f>IF(Table1[[#This Row],[TeamFavorite]]=Table1[[#This Row],[TeamHome]],Table1[[#This Row],[ScoreAway]]-Table1[[#This Row],[ScoreHome]],Table1[[#This Row],[ScoreHome]]-Table1[[#This Row],[ScoreAway]])</f>
        <v>27</v>
      </c>
      <c r="O3161">
        <f>IF(Table1[[#This Row],[SpreadActual]]&lt;Table1[[#This Row],[SpreadFavorite]],1,0)</f>
        <v>0</v>
      </c>
      <c r="P3161">
        <v>45</v>
      </c>
      <c r="Q3161" t="s">
        <v>60</v>
      </c>
      <c r="R3161" t="b">
        <v>0</v>
      </c>
      <c r="S3161">
        <v>43</v>
      </c>
      <c r="T3161">
        <v>10</v>
      </c>
      <c r="U3161">
        <v>68</v>
      </c>
    </row>
    <row r="3162" spans="1:22" x14ac:dyDescent="0.2">
      <c r="A3162" s="1">
        <v>29926</v>
      </c>
      <c r="B3162">
        <v>1981</v>
      </c>
      <c r="C3162">
        <f>_xlfn.MAXIFS(Table1[ScheduleWeekWritten],Table1[ScheduleSeason],Table1[[#This Row],[ScheduleSeason]])</f>
        <v>16</v>
      </c>
      <c r="D3162">
        <v>14</v>
      </c>
      <c r="E3162" cm="1">
        <f t="array" ref="E3162">_xlfn.XLOOKUP(Table1[[#This Row],[ScheduleWeekWritten]],Table3[Game],100+Table3[Increase],Table1[[#This Row],[ScheduleWeekWritten]])</f>
        <v>14</v>
      </c>
      <c r="F3162" t="b">
        <v>0</v>
      </c>
      <c r="G3162" t="s">
        <v>127</v>
      </c>
      <c r="H3162">
        <v>24</v>
      </c>
      <c r="I3162">
        <v>23</v>
      </c>
      <c r="J3162" t="s">
        <v>38</v>
      </c>
      <c r="K3162" t="s">
        <v>109</v>
      </c>
      <c r="L3162" t="str">
        <f>_xlfn.XLOOKUP(Table1[[#This Row],[TeamFavoriteID]],Table2[team_id],Table2[team_name],_xlfn.XLOOKUP(Table1[[#This Row],[TeamFavoriteID]],Table2[team_id_pfr],Table2[team_name],"Even"))</f>
        <v>Atlanta Falcons</v>
      </c>
      <c r="M3162">
        <v>-3</v>
      </c>
      <c r="N3162">
        <f>IF(Table1[[#This Row],[TeamFavorite]]=Table1[[#This Row],[TeamHome]],Table1[[#This Row],[ScoreAway]]-Table1[[#This Row],[ScoreHome]],Table1[[#This Row],[ScoreHome]]-Table1[[#This Row],[ScoreAway]])</f>
        <v>1</v>
      </c>
      <c r="O3162">
        <f>IF(Table1[[#This Row],[SpreadActual]]&lt;Table1[[#This Row],[SpreadFavorite]],1,0)</f>
        <v>0</v>
      </c>
      <c r="P3162">
        <v>41</v>
      </c>
      <c r="Q3162" t="s">
        <v>130</v>
      </c>
      <c r="R3162" t="b">
        <v>0</v>
      </c>
      <c r="S3162">
        <v>48</v>
      </c>
      <c r="T3162">
        <v>6</v>
      </c>
      <c r="U3162">
        <v>62</v>
      </c>
    </row>
    <row r="3163" spans="1:22" x14ac:dyDescent="0.2">
      <c r="A3163" s="1">
        <v>29926</v>
      </c>
      <c r="B3163">
        <v>1981</v>
      </c>
      <c r="C3163">
        <f>_xlfn.MAXIFS(Table1[ScheduleWeekWritten],Table1[ScheduleSeason],Table1[[#This Row],[ScheduleSeason]])</f>
        <v>16</v>
      </c>
      <c r="D3163">
        <v>14</v>
      </c>
      <c r="E3163" cm="1">
        <f t="array" ref="E3163">_xlfn.XLOOKUP(Table1[[#This Row],[ScheduleWeekWritten]],Table3[Game],100+Table3[Increase],Table1[[#This Row],[ScheduleWeekWritten]])</f>
        <v>14</v>
      </c>
      <c r="F3163" t="b">
        <v>0</v>
      </c>
      <c r="G3163" t="s">
        <v>61</v>
      </c>
      <c r="H3163">
        <v>15</v>
      </c>
      <c r="I3163">
        <v>13</v>
      </c>
      <c r="J3163" t="s">
        <v>58</v>
      </c>
      <c r="K3163" t="s">
        <v>77</v>
      </c>
      <c r="L3163" t="str">
        <f>_xlfn.XLOOKUP(Table1[[#This Row],[TeamFavoriteID]],Table2[team_id],Table2[team_name],_xlfn.XLOOKUP(Table1[[#This Row],[TeamFavoriteID]],Table2[team_id_pfr],Table2[team_name],"Even"))</f>
        <v>Philadelphia Eagles</v>
      </c>
      <c r="M3163">
        <v>-4</v>
      </c>
      <c r="N3163">
        <f>IF(Table1[[#This Row],[TeamFavorite]]=Table1[[#This Row],[TeamHome]],Table1[[#This Row],[ScoreAway]]-Table1[[#This Row],[ScoreHome]],Table1[[#This Row],[ScoreHome]]-Table1[[#This Row],[ScoreAway]])</f>
        <v>2</v>
      </c>
      <c r="O3163">
        <f>IF(Table1[[#This Row],[SpreadActual]]&lt;Table1[[#This Row],[SpreadFavorite]],1,0)</f>
        <v>0</v>
      </c>
      <c r="P3163">
        <v>41</v>
      </c>
      <c r="Q3163" t="s">
        <v>64</v>
      </c>
      <c r="R3163" t="b">
        <v>0</v>
      </c>
      <c r="S3163">
        <v>43</v>
      </c>
      <c r="T3163">
        <v>21</v>
      </c>
      <c r="U3163">
        <v>45</v>
      </c>
    </row>
    <row r="3164" spans="1:22" x14ac:dyDescent="0.2">
      <c r="A3164" s="1">
        <v>29927</v>
      </c>
      <c r="B3164">
        <v>1981</v>
      </c>
      <c r="C3164">
        <f>_xlfn.MAXIFS(Table1[ScheduleWeekWritten],Table1[ScheduleSeason],Table1[[#This Row],[ScheduleSeason]])</f>
        <v>16</v>
      </c>
      <c r="D3164">
        <v>14</v>
      </c>
      <c r="E3164" cm="1">
        <f t="array" ref="E3164">_xlfn.XLOOKUP(Table1[[#This Row],[ScheduleWeekWritten]],Table3[Game],100+Table3[Increase],Table1[[#This Row],[ScheduleWeekWritten]])</f>
        <v>14</v>
      </c>
      <c r="F3164" t="b">
        <v>0</v>
      </c>
      <c r="G3164" t="s">
        <v>20</v>
      </c>
      <c r="H3164">
        <v>30</v>
      </c>
      <c r="I3164">
        <v>27</v>
      </c>
      <c r="J3164" t="s">
        <v>49</v>
      </c>
      <c r="K3164" t="s">
        <v>51</v>
      </c>
      <c r="L3164" t="str">
        <f>_xlfn.XLOOKUP(Table1[[#This Row],[TeamFavoriteID]],Table2[team_id],Table2[team_name],_xlfn.XLOOKUP(Table1[[#This Row],[TeamFavoriteID]],Table2[team_id_pfr],Table2[team_name],"Even"))</f>
        <v>Pittsburgh Steelers</v>
      </c>
      <c r="M3164">
        <v>-4</v>
      </c>
      <c r="N3164">
        <f>IF(Table1[[#This Row],[TeamFavorite]]=Table1[[#This Row],[TeamHome]],Table1[[#This Row],[ScoreAway]]-Table1[[#This Row],[ScoreHome]],Table1[[#This Row],[ScoreHome]]-Table1[[#This Row],[ScoreAway]])</f>
        <v>3</v>
      </c>
      <c r="O3164">
        <f>IF(Table1[[#This Row],[SpreadActual]]&lt;Table1[[#This Row],[SpreadFavorite]],1,0)</f>
        <v>0</v>
      </c>
      <c r="P3164">
        <v>44</v>
      </c>
      <c r="Q3164" t="s">
        <v>76</v>
      </c>
      <c r="R3164" t="b">
        <v>0</v>
      </c>
      <c r="S3164">
        <v>56</v>
      </c>
      <c r="T3164">
        <v>7</v>
      </c>
      <c r="U3164">
        <v>92</v>
      </c>
    </row>
    <row r="3165" spans="1:22" x14ac:dyDescent="0.2">
      <c r="A3165" s="1">
        <v>29932</v>
      </c>
      <c r="B3165">
        <v>1981</v>
      </c>
      <c r="C3165">
        <f>_xlfn.MAXIFS(Table1[ScheduleWeekWritten],Table1[ScheduleSeason],Table1[[#This Row],[ScheduleSeason]])</f>
        <v>16</v>
      </c>
      <c r="D3165">
        <v>15</v>
      </c>
      <c r="E3165" cm="1">
        <f t="array" ref="E3165">_xlfn.XLOOKUP(Table1[[#This Row],[ScheduleWeekWritten]],Table3[Game],100+Table3[Increase],Table1[[#This Row],[ScheduleWeekWritten]])</f>
        <v>15</v>
      </c>
      <c r="F3165" t="b">
        <v>0</v>
      </c>
      <c r="G3165" t="s">
        <v>62</v>
      </c>
      <c r="H3165">
        <v>13</v>
      </c>
      <c r="I3165">
        <v>14</v>
      </c>
      <c r="J3165" t="s">
        <v>31</v>
      </c>
      <c r="K3165" t="s">
        <v>32</v>
      </c>
      <c r="L3165" t="str">
        <f>_xlfn.XLOOKUP(Table1[[#This Row],[TeamFavoriteID]],Table2[team_id],Table2[team_name],_xlfn.XLOOKUP(Table1[[#This Row],[TeamFavoriteID]],Table2[team_id_pfr],Table2[team_name],"Even"))</f>
        <v>New York Jets</v>
      </c>
      <c r="M3165">
        <v>-2.5</v>
      </c>
      <c r="N3165">
        <f>IF(Table1[[#This Row],[TeamFavorite]]=Table1[[#This Row],[TeamHome]],Table1[[#This Row],[ScoreAway]]-Table1[[#This Row],[ScoreHome]],Table1[[#This Row],[ScoreHome]]-Table1[[#This Row],[ScoreAway]])</f>
        <v>-1</v>
      </c>
      <c r="O3165">
        <f>IF(Table1[[#This Row],[SpreadActual]]&lt;Table1[[#This Row],[SpreadFavorite]],1,0)</f>
        <v>0</v>
      </c>
      <c r="P3165">
        <v>42</v>
      </c>
      <c r="Q3165" t="s">
        <v>66</v>
      </c>
      <c r="R3165" t="b">
        <v>0</v>
      </c>
      <c r="S3165">
        <v>32</v>
      </c>
      <c r="T3165">
        <v>6</v>
      </c>
      <c r="U3165">
        <v>67</v>
      </c>
    </row>
    <row r="3166" spans="1:22" x14ac:dyDescent="0.2">
      <c r="A3166" s="1">
        <v>29932</v>
      </c>
      <c r="B3166">
        <v>1981</v>
      </c>
      <c r="C3166">
        <f>_xlfn.MAXIFS(Table1[ScheduleWeekWritten],Table1[ScheduleSeason],Table1[[#This Row],[ScheduleSeason]])</f>
        <v>16</v>
      </c>
      <c r="D3166">
        <v>15</v>
      </c>
      <c r="E3166" cm="1">
        <f t="array" ref="E3166">_xlfn.XLOOKUP(Table1[[#This Row],[ScheduleWeekWritten]],Table3[Game],100+Table3[Increase],Table1[[#This Row],[ScheduleWeekWritten]])</f>
        <v>15</v>
      </c>
      <c r="F3166" t="b">
        <v>0</v>
      </c>
      <c r="G3166" t="s">
        <v>45</v>
      </c>
      <c r="H3166">
        <v>45</v>
      </c>
      <c r="I3166">
        <v>7</v>
      </c>
      <c r="J3166" t="s">
        <v>54</v>
      </c>
      <c r="K3166" t="s">
        <v>79</v>
      </c>
      <c r="L3166" t="str">
        <f>_xlfn.XLOOKUP(Table1[[#This Row],[TeamFavoriteID]],Table2[team_id],Table2[team_name],_xlfn.XLOOKUP(Table1[[#This Row],[TeamFavoriteID]],Table2[team_id_pfr],Table2[team_name],"Even"))</f>
        <v>Detroit Lions</v>
      </c>
      <c r="M3166">
        <v>-4</v>
      </c>
      <c r="N3166">
        <f>IF(Table1[[#This Row],[TeamFavorite]]=Table1[[#This Row],[TeamHome]],Table1[[#This Row],[ScoreAway]]-Table1[[#This Row],[ScoreHome]],Table1[[#This Row],[ScoreHome]]-Table1[[#This Row],[ScoreAway]])</f>
        <v>-38</v>
      </c>
      <c r="O3166">
        <f>IF(Table1[[#This Row],[SpreadActual]]&lt;Table1[[#This Row],[SpreadFavorite]],1,0)</f>
        <v>1</v>
      </c>
      <c r="P3166">
        <v>43</v>
      </c>
      <c r="Q3166" t="s">
        <v>125</v>
      </c>
      <c r="R3166" t="b">
        <v>0</v>
      </c>
      <c r="S3166">
        <v>72</v>
      </c>
      <c r="T3166">
        <v>0</v>
      </c>
      <c r="V3166" t="s">
        <v>103</v>
      </c>
    </row>
    <row r="3167" spans="1:22" x14ac:dyDescent="0.2">
      <c r="A3167" s="1">
        <v>29933</v>
      </c>
      <c r="B3167">
        <v>1981</v>
      </c>
      <c r="C3167">
        <f>_xlfn.MAXIFS(Table1[ScheduleWeekWritten],Table1[ScheduleSeason],Table1[[#This Row],[ScheduleSeason]])</f>
        <v>16</v>
      </c>
      <c r="D3167">
        <v>15</v>
      </c>
      <c r="E3167" cm="1">
        <f t="array" ref="E3167">_xlfn.XLOOKUP(Table1[[#This Row],[ScheduleWeekWritten]],Table3[Game],100+Table3[Increase],Table1[[#This Row],[ScheduleWeekWritten]])</f>
        <v>15</v>
      </c>
      <c r="F3167" t="b">
        <v>0</v>
      </c>
      <c r="G3167" t="s">
        <v>67</v>
      </c>
      <c r="H3167">
        <v>21</v>
      </c>
      <c r="I3167">
        <v>10</v>
      </c>
      <c r="J3167" t="s">
        <v>58</v>
      </c>
      <c r="K3167" t="s">
        <v>68</v>
      </c>
      <c r="L3167" t="str">
        <f>_xlfn.XLOOKUP(Table1[[#This Row],[TeamFavoriteID]],Table2[team_id],Table2[team_name],_xlfn.XLOOKUP(Table1[[#This Row],[TeamFavoriteID]],Table2[team_id_pfr],Table2[team_name],"Even"))</f>
        <v>Dallas Cowboys</v>
      </c>
      <c r="M3167">
        <v>-3.5</v>
      </c>
      <c r="N3167">
        <f>IF(Table1[[#This Row],[TeamFavorite]]=Table1[[#This Row],[TeamHome]],Table1[[#This Row],[ScoreAway]]-Table1[[#This Row],[ScoreHome]],Table1[[#This Row],[ScoreHome]]-Table1[[#This Row],[ScoreAway]])</f>
        <v>-11</v>
      </c>
      <c r="O3167">
        <f>IF(Table1[[#This Row],[SpreadActual]]&lt;Table1[[#This Row],[SpreadFavorite]],1,0)</f>
        <v>1</v>
      </c>
      <c r="P3167">
        <v>39</v>
      </c>
      <c r="Q3167" t="s">
        <v>119</v>
      </c>
      <c r="R3167" t="b">
        <v>0</v>
      </c>
      <c r="S3167">
        <v>44</v>
      </c>
      <c r="T3167">
        <v>9</v>
      </c>
      <c r="U3167">
        <v>83</v>
      </c>
    </row>
    <row r="3168" spans="1:22" x14ac:dyDescent="0.2">
      <c r="A3168" s="1">
        <v>29933</v>
      </c>
      <c r="B3168">
        <v>1981</v>
      </c>
      <c r="C3168">
        <f>_xlfn.MAXIFS(Table1[ScheduleWeekWritten],Table1[ScheduleSeason],Table1[[#This Row],[ScheduleSeason]])</f>
        <v>16</v>
      </c>
      <c r="D3168">
        <v>15</v>
      </c>
      <c r="E3168" cm="1">
        <f t="array" ref="E3168">_xlfn.XLOOKUP(Table1[[#This Row],[ScheduleWeekWritten]],Table3[Game],100+Table3[Increase],Table1[[#This Row],[ScheduleWeekWritten]])</f>
        <v>15</v>
      </c>
      <c r="F3168" t="b">
        <v>0</v>
      </c>
      <c r="G3168" t="s">
        <v>24</v>
      </c>
      <c r="H3168">
        <v>23</v>
      </c>
      <c r="I3168">
        <v>13</v>
      </c>
      <c r="J3168" t="s">
        <v>128</v>
      </c>
      <c r="K3168" t="s">
        <v>88</v>
      </c>
      <c r="L3168" t="str">
        <f>_xlfn.XLOOKUP(Table1[[#This Row],[TeamFavoriteID]],Table2[team_id],Table2[team_name],_xlfn.XLOOKUP(Table1[[#This Row],[TeamFavoriteID]],Table2[team_id_pfr],Table2[team_name],"Even"))</f>
        <v>Denver Broncos</v>
      </c>
      <c r="M3168">
        <v>-9</v>
      </c>
      <c r="N3168">
        <f>IF(Table1[[#This Row],[TeamFavorite]]=Table1[[#This Row],[TeamHome]],Table1[[#This Row],[ScoreAway]]-Table1[[#This Row],[ScoreHome]],Table1[[#This Row],[ScoreHome]]-Table1[[#This Row],[ScoreAway]])</f>
        <v>-10</v>
      </c>
      <c r="O3168">
        <f>IF(Table1[[#This Row],[SpreadActual]]&lt;Table1[[#This Row],[SpreadFavorite]],1,0)</f>
        <v>1</v>
      </c>
      <c r="P3168">
        <v>40</v>
      </c>
      <c r="Q3168" t="s">
        <v>71</v>
      </c>
      <c r="R3168" t="b">
        <v>0</v>
      </c>
      <c r="S3168">
        <v>36</v>
      </c>
      <c r="T3168">
        <v>8</v>
      </c>
      <c r="U3168">
        <v>62</v>
      </c>
    </row>
    <row r="3169" spans="1:22" x14ac:dyDescent="0.2">
      <c r="A3169" s="1">
        <v>29933</v>
      </c>
      <c r="B3169">
        <v>1981</v>
      </c>
      <c r="C3169">
        <f>_xlfn.MAXIFS(Table1[ScheduleWeekWritten],Table1[ScheduleSeason],Table1[[#This Row],[ScheduleSeason]])</f>
        <v>16</v>
      </c>
      <c r="D3169">
        <v>15</v>
      </c>
      <c r="E3169" cm="1">
        <f t="array" ref="E3169">_xlfn.XLOOKUP(Table1[[#This Row],[ScheduleWeekWritten]],Table3[Game],100+Table3[Increase],Table1[[#This Row],[ScheduleWeekWritten]])</f>
        <v>15</v>
      </c>
      <c r="F3169" t="b">
        <v>0</v>
      </c>
      <c r="G3169" t="s">
        <v>42</v>
      </c>
      <c r="H3169">
        <v>7</v>
      </c>
      <c r="I3169">
        <v>17</v>
      </c>
      <c r="J3169" t="s">
        <v>19</v>
      </c>
      <c r="K3169" t="s">
        <v>75</v>
      </c>
      <c r="L3169" t="str">
        <f>_xlfn.XLOOKUP(Table1[[#This Row],[TeamFavoriteID]],Table2[team_id],Table2[team_name],_xlfn.XLOOKUP(Table1[[#This Row],[TeamFavoriteID]],Table2[team_id_pfr],Table2[team_name],"Even"))</f>
        <v>Kansas City Chiefs</v>
      </c>
      <c r="M3169">
        <v>-2</v>
      </c>
      <c r="N3169">
        <f>IF(Table1[[#This Row],[TeamFavorite]]=Table1[[#This Row],[TeamHome]],Table1[[#This Row],[ScoreAway]]-Table1[[#This Row],[ScoreHome]],Table1[[#This Row],[ScoreHome]]-Table1[[#This Row],[ScoreAway]])</f>
        <v>10</v>
      </c>
      <c r="O3169">
        <f>IF(Table1[[#This Row],[SpreadActual]]&lt;Table1[[#This Row],[SpreadFavorite]],1,0)</f>
        <v>0</v>
      </c>
      <c r="P3169">
        <v>39</v>
      </c>
      <c r="Q3169" t="s">
        <v>117</v>
      </c>
      <c r="R3169" t="b">
        <v>0</v>
      </c>
      <c r="S3169">
        <v>38</v>
      </c>
      <c r="T3169">
        <v>6</v>
      </c>
      <c r="U3169">
        <v>63</v>
      </c>
    </row>
    <row r="3170" spans="1:22" x14ac:dyDescent="0.2">
      <c r="A3170" s="1">
        <v>29933</v>
      </c>
      <c r="B3170">
        <v>1981</v>
      </c>
      <c r="C3170">
        <f>_xlfn.MAXIFS(Table1[ScheduleWeekWritten],Table1[ScheduleSeason],Table1[[#This Row],[ScheduleSeason]])</f>
        <v>16</v>
      </c>
      <c r="D3170">
        <v>15</v>
      </c>
      <c r="E3170" cm="1">
        <f t="array" ref="E3170">_xlfn.XLOOKUP(Table1[[#This Row],[ScheduleWeekWritten]],Table3[Game],100+Table3[Increase],Table1[[#This Row],[ScheduleWeekWritten]])</f>
        <v>15</v>
      </c>
      <c r="F3170" t="b">
        <v>0</v>
      </c>
      <c r="G3170" t="s">
        <v>115</v>
      </c>
      <c r="H3170">
        <v>10</v>
      </c>
      <c r="I3170">
        <v>19</v>
      </c>
      <c r="J3170" t="s">
        <v>28</v>
      </c>
      <c r="K3170" t="s">
        <v>43</v>
      </c>
      <c r="L3170" t="str">
        <f>_xlfn.XLOOKUP(Table1[[#This Row],[TeamFavoriteID]],Table2[team_id],Table2[team_name],_xlfn.XLOOKUP(Table1[[#This Row],[TeamFavoriteID]],Table2[team_id_pfr],Table2[team_name],"Even"))</f>
        <v>Buffalo Bills</v>
      </c>
      <c r="M3170">
        <v>-3.5</v>
      </c>
      <c r="N3170">
        <f>IF(Table1[[#This Row],[TeamFavorite]]=Table1[[#This Row],[TeamHome]],Table1[[#This Row],[ScoreAway]]-Table1[[#This Row],[ScoreHome]],Table1[[#This Row],[ScoreHome]]-Table1[[#This Row],[ScoreAway]])</f>
        <v>-9</v>
      </c>
      <c r="O3170">
        <f>IF(Table1[[#This Row],[SpreadActual]]&lt;Table1[[#This Row],[SpreadFavorite]],1,0)</f>
        <v>1</v>
      </c>
      <c r="P3170">
        <v>41</v>
      </c>
      <c r="Q3170" t="s">
        <v>116</v>
      </c>
      <c r="R3170" t="b">
        <v>0</v>
      </c>
      <c r="S3170">
        <v>30</v>
      </c>
      <c r="T3170">
        <v>11</v>
      </c>
      <c r="U3170">
        <v>60</v>
      </c>
    </row>
    <row r="3171" spans="1:22" x14ac:dyDescent="0.2">
      <c r="A3171" s="1">
        <v>29933</v>
      </c>
      <c r="B3171">
        <v>1981</v>
      </c>
      <c r="C3171">
        <f>_xlfn.MAXIFS(Table1[ScheduleWeekWritten],Table1[ScheduleSeason],Table1[[#This Row],[ScheduleSeason]])</f>
        <v>16</v>
      </c>
      <c r="D3171">
        <v>15</v>
      </c>
      <c r="E3171" cm="1">
        <f t="array" ref="E3171">_xlfn.XLOOKUP(Table1[[#This Row],[ScheduleWeekWritten]],Table3[Game],100+Table3[Increase],Table1[[#This Row],[ScheduleWeekWritten]])</f>
        <v>15</v>
      </c>
      <c r="F3171" t="b">
        <v>0</v>
      </c>
      <c r="G3171" t="s">
        <v>95</v>
      </c>
      <c r="H3171">
        <v>7</v>
      </c>
      <c r="I3171">
        <v>35</v>
      </c>
      <c r="J3171" t="s">
        <v>33</v>
      </c>
      <c r="K3171" t="s">
        <v>35</v>
      </c>
      <c r="L3171" t="str">
        <f>_xlfn.XLOOKUP(Table1[[#This Row],[TeamFavoriteID]],Table2[team_id],Table2[team_name],_xlfn.XLOOKUP(Table1[[#This Row],[TeamFavoriteID]],Table2[team_id_pfr],Table2[team_name],"Even"))</f>
        <v>Green Bay Packers</v>
      </c>
      <c r="M3171">
        <v>-3</v>
      </c>
      <c r="N3171">
        <f>IF(Table1[[#This Row],[TeamFavorite]]=Table1[[#This Row],[TeamHome]],Table1[[#This Row],[ScoreAway]]-Table1[[#This Row],[ScoreHome]],Table1[[#This Row],[ScoreHome]]-Table1[[#This Row],[ScoreAway]])</f>
        <v>-28</v>
      </c>
      <c r="O3171">
        <f>IF(Table1[[#This Row],[SpreadActual]]&lt;Table1[[#This Row],[SpreadFavorite]],1,0)</f>
        <v>1</v>
      </c>
      <c r="P3171">
        <v>41</v>
      </c>
      <c r="Q3171" t="s">
        <v>124</v>
      </c>
      <c r="R3171" t="b">
        <v>0</v>
      </c>
      <c r="S3171">
        <v>72</v>
      </c>
      <c r="T3171">
        <v>0</v>
      </c>
      <c r="V3171" t="s">
        <v>103</v>
      </c>
    </row>
    <row r="3172" spans="1:22" x14ac:dyDescent="0.2">
      <c r="A3172" s="1">
        <v>29933</v>
      </c>
      <c r="B3172">
        <v>1981</v>
      </c>
      <c r="C3172">
        <f>_xlfn.MAXIFS(Table1[ScheduleWeekWritten],Table1[ScheduleSeason],Table1[[#This Row],[ScheduleSeason]])</f>
        <v>16</v>
      </c>
      <c r="D3172">
        <v>15</v>
      </c>
      <c r="E3172" cm="1">
        <f t="array" ref="E3172">_xlfn.XLOOKUP(Table1[[#This Row],[ScheduleWeekWritten]],Table3[Game],100+Table3[Increase],Table1[[#This Row],[ScheduleWeekWritten]])</f>
        <v>15</v>
      </c>
      <c r="F3172" t="b">
        <v>0</v>
      </c>
      <c r="G3172" t="s">
        <v>20</v>
      </c>
      <c r="H3172">
        <v>6</v>
      </c>
      <c r="I3172">
        <v>23</v>
      </c>
      <c r="J3172" t="s">
        <v>46</v>
      </c>
      <c r="K3172" t="s">
        <v>21</v>
      </c>
      <c r="L3172" t="str">
        <f>_xlfn.XLOOKUP(Table1[[#This Row],[TeamFavoriteID]],Table2[team_id],Table2[team_name],_xlfn.XLOOKUP(Table1[[#This Row],[TeamFavoriteID]],Table2[team_id_pfr],Table2[team_name],"Even"))</f>
        <v>Las Vegas Raiders</v>
      </c>
      <c r="M3172">
        <v>-6</v>
      </c>
      <c r="N3172">
        <f>IF(Table1[[#This Row],[TeamFavorite]]=Table1[[#This Row],[TeamHome]],Table1[[#This Row],[ScoreAway]]-Table1[[#This Row],[ScoreHome]],Table1[[#This Row],[ScoreHome]]-Table1[[#This Row],[ScoreAway]])</f>
        <v>-17</v>
      </c>
      <c r="O3172">
        <f>IF(Table1[[#This Row],[SpreadActual]]&lt;Table1[[#This Row],[SpreadFavorite]],1,0)</f>
        <v>1</v>
      </c>
      <c r="P3172">
        <v>38</v>
      </c>
      <c r="Q3172" t="s">
        <v>76</v>
      </c>
      <c r="R3172" t="b">
        <v>0</v>
      </c>
      <c r="S3172">
        <v>56</v>
      </c>
      <c r="T3172">
        <v>7</v>
      </c>
      <c r="U3172">
        <v>94</v>
      </c>
    </row>
    <row r="3173" spans="1:22" x14ac:dyDescent="0.2">
      <c r="A3173" s="1">
        <v>29933</v>
      </c>
      <c r="B3173">
        <v>1981</v>
      </c>
      <c r="C3173">
        <f>_xlfn.MAXIFS(Table1[ScheduleWeekWritten],Table1[ScheduleSeason],Table1[[#This Row],[ScheduleSeason]])</f>
        <v>16</v>
      </c>
      <c r="D3173">
        <v>15</v>
      </c>
      <c r="E3173" cm="1">
        <f t="array" ref="E3173">_xlfn.XLOOKUP(Table1[[#This Row],[ScheduleWeekWritten]],Table3[Game],100+Table3[Increase],Table1[[#This Row],[ScheduleWeekWritten]])</f>
        <v>15</v>
      </c>
      <c r="F3173" t="b">
        <v>0</v>
      </c>
      <c r="G3173" t="s">
        <v>49</v>
      </c>
      <c r="H3173">
        <v>10</v>
      </c>
      <c r="I3173">
        <v>17</v>
      </c>
      <c r="J3173" t="s">
        <v>101</v>
      </c>
      <c r="K3173" t="s">
        <v>89</v>
      </c>
      <c r="L3173" t="str">
        <f>_xlfn.XLOOKUP(Table1[[#This Row],[TeamFavoriteID]],Table2[team_id],Table2[team_name],_xlfn.XLOOKUP(Table1[[#This Row],[TeamFavoriteID]],Table2[team_id_pfr],Table2[team_name],"Even"))</f>
        <v>Even</v>
      </c>
      <c r="M3173">
        <v>0</v>
      </c>
      <c r="N3173">
        <f>IF(Table1[[#This Row],[TeamFavorite]]=Table1[[#This Row],[TeamHome]],Table1[[#This Row],[ScoreAway]]-Table1[[#This Row],[ScoreHome]],Table1[[#This Row],[ScoreHome]]-Table1[[#This Row],[ScoreAway]])</f>
        <v>-7</v>
      </c>
      <c r="O3173">
        <f>IF(Table1[[#This Row],[SpreadActual]]&lt;Table1[[#This Row],[SpreadFavorite]],1,0)</f>
        <v>1</v>
      </c>
      <c r="P3173">
        <v>38</v>
      </c>
      <c r="Q3173" t="s">
        <v>113</v>
      </c>
      <c r="R3173" t="b">
        <v>0</v>
      </c>
      <c r="S3173">
        <v>27</v>
      </c>
      <c r="T3173">
        <v>5</v>
      </c>
      <c r="U3173">
        <v>71</v>
      </c>
    </row>
    <row r="3174" spans="1:22" x14ac:dyDescent="0.2">
      <c r="A3174" s="1">
        <v>29933</v>
      </c>
      <c r="B3174">
        <v>1981</v>
      </c>
      <c r="C3174">
        <f>_xlfn.MAXIFS(Table1[ScheduleWeekWritten],Table1[ScheduleSeason],Table1[[#This Row],[ScheduleSeason]])</f>
        <v>16</v>
      </c>
      <c r="D3174">
        <v>15</v>
      </c>
      <c r="E3174" cm="1">
        <f t="array" ref="E3174">_xlfn.XLOOKUP(Table1[[#This Row],[ScheduleWeekWritten]],Table3[Game],100+Table3[Increase],Table1[[#This Row],[ScheduleWeekWritten]])</f>
        <v>15</v>
      </c>
      <c r="F3174" t="b">
        <v>0</v>
      </c>
      <c r="G3174" t="s">
        <v>53</v>
      </c>
      <c r="H3174">
        <v>28</v>
      </c>
      <c r="I3174">
        <v>6</v>
      </c>
      <c r="J3174" t="s">
        <v>23</v>
      </c>
      <c r="K3174" t="s">
        <v>87</v>
      </c>
      <c r="L3174" t="str">
        <f>_xlfn.XLOOKUP(Table1[[#This Row],[TeamFavoriteID]],Table2[team_id],Table2[team_name],_xlfn.XLOOKUP(Table1[[#This Row],[TeamFavoriteID]],Table2[team_id_pfr],Table2[team_name],"Even"))</f>
        <v>San Francisco 49ers</v>
      </c>
      <c r="M3174">
        <v>-7</v>
      </c>
      <c r="N3174">
        <f>IF(Table1[[#This Row],[TeamFavorite]]=Table1[[#This Row],[TeamHome]],Table1[[#This Row],[ScoreAway]]-Table1[[#This Row],[ScoreHome]],Table1[[#This Row],[ScoreHome]]-Table1[[#This Row],[ScoreAway]])</f>
        <v>-22</v>
      </c>
      <c r="O3174">
        <f>IF(Table1[[#This Row],[SpreadActual]]&lt;Table1[[#This Row],[SpreadFavorite]],1,0)</f>
        <v>1</v>
      </c>
      <c r="P3174">
        <v>39</v>
      </c>
      <c r="Q3174" t="s">
        <v>118</v>
      </c>
      <c r="R3174" t="b">
        <v>0</v>
      </c>
      <c r="S3174">
        <v>54</v>
      </c>
      <c r="T3174">
        <v>7</v>
      </c>
      <c r="U3174">
        <v>87</v>
      </c>
    </row>
    <row r="3175" spans="1:22" x14ac:dyDescent="0.2">
      <c r="A3175" s="1">
        <v>29933</v>
      </c>
      <c r="B3175">
        <v>1981</v>
      </c>
      <c r="C3175">
        <f>_xlfn.MAXIFS(Table1[ScheduleWeekWritten],Table1[ScheduleSeason],Table1[[#This Row],[ScheduleSeason]])</f>
        <v>16</v>
      </c>
      <c r="D3175">
        <v>15</v>
      </c>
      <c r="E3175" cm="1">
        <f t="array" ref="E3175">_xlfn.XLOOKUP(Table1[[#This Row],[ScheduleWeekWritten]],Table3[Game],100+Table3[Increase],Table1[[#This Row],[ScheduleWeekWritten]])</f>
        <v>15</v>
      </c>
      <c r="F3175" t="b">
        <v>0</v>
      </c>
      <c r="G3175" t="s">
        <v>57</v>
      </c>
      <c r="H3175">
        <v>10</v>
      </c>
      <c r="I3175">
        <v>20</v>
      </c>
      <c r="J3175" t="s">
        <v>50</v>
      </c>
      <c r="K3175" t="s">
        <v>59</v>
      </c>
      <c r="L3175" t="str">
        <f>_xlfn.XLOOKUP(Table1[[#This Row],[TeamFavoriteID]],Table2[team_id],Table2[team_name],_xlfn.XLOOKUP(Table1[[#This Row],[TeamFavoriteID]],Table2[team_id_pfr],Table2[team_name],"Even"))</f>
        <v>Arizona Cardinals</v>
      </c>
      <c r="M3175">
        <v>-4</v>
      </c>
      <c r="N3175">
        <f>IF(Table1[[#This Row],[TeamFavorite]]=Table1[[#This Row],[TeamHome]],Table1[[#This Row],[ScoreAway]]-Table1[[#This Row],[ScoreHome]],Table1[[#This Row],[ScoreHome]]-Table1[[#This Row],[ScoreAway]])</f>
        <v>-10</v>
      </c>
      <c r="O3175">
        <f>IF(Table1[[#This Row],[SpreadActual]]&lt;Table1[[#This Row],[SpreadFavorite]],1,0)</f>
        <v>1</v>
      </c>
      <c r="P3175">
        <v>41</v>
      </c>
      <c r="Q3175" t="s">
        <v>60</v>
      </c>
      <c r="R3175" t="b">
        <v>0</v>
      </c>
      <c r="S3175">
        <v>32</v>
      </c>
      <c r="T3175">
        <v>6</v>
      </c>
      <c r="U3175">
        <v>73</v>
      </c>
    </row>
    <row r="3176" spans="1:22" x14ac:dyDescent="0.2">
      <c r="A3176" s="1">
        <v>29933</v>
      </c>
      <c r="B3176">
        <v>1981</v>
      </c>
      <c r="C3176">
        <f>_xlfn.MAXIFS(Table1[ScheduleWeekWritten],Table1[ScheduleSeason],Table1[[#This Row],[ScheduleSeason]])</f>
        <v>16</v>
      </c>
      <c r="D3176">
        <v>15</v>
      </c>
      <c r="E3176" cm="1">
        <f t="array" ref="E3176">_xlfn.XLOOKUP(Table1[[#This Row],[ScheduleWeekWritten]],Table3[Game],100+Table3[Increase],Table1[[#This Row],[ScheduleWeekWritten]])</f>
        <v>15</v>
      </c>
      <c r="F3176" t="b">
        <v>0</v>
      </c>
      <c r="G3176" t="s">
        <v>127</v>
      </c>
      <c r="H3176">
        <v>23</v>
      </c>
      <c r="I3176">
        <v>24</v>
      </c>
      <c r="J3176" t="s">
        <v>27</v>
      </c>
      <c r="K3176" t="s">
        <v>29</v>
      </c>
      <c r="L3176" t="str">
        <f>_xlfn.XLOOKUP(Table1[[#This Row],[TeamFavoriteID]],Table2[team_id],Table2[team_name],_xlfn.XLOOKUP(Table1[[#This Row],[TeamFavoriteID]],Table2[team_id_pfr],Table2[team_name],"Even"))</f>
        <v>Los Angeles Chargers</v>
      </c>
      <c r="M3176">
        <v>-2</v>
      </c>
      <c r="N3176">
        <f>IF(Table1[[#This Row],[TeamFavorite]]=Table1[[#This Row],[TeamHome]],Table1[[#This Row],[ScoreAway]]-Table1[[#This Row],[ScoreHome]],Table1[[#This Row],[ScoreHome]]-Table1[[#This Row],[ScoreAway]])</f>
        <v>-1</v>
      </c>
      <c r="O3176">
        <f>IF(Table1[[#This Row],[SpreadActual]]&lt;Table1[[#This Row],[SpreadFavorite]],1,0)</f>
        <v>0</v>
      </c>
      <c r="P3176">
        <v>45</v>
      </c>
      <c r="Q3176" t="s">
        <v>130</v>
      </c>
      <c r="R3176" t="b">
        <v>0</v>
      </c>
      <c r="S3176">
        <v>58</v>
      </c>
      <c r="T3176">
        <v>8</v>
      </c>
      <c r="U3176">
        <v>55</v>
      </c>
    </row>
    <row r="3177" spans="1:22" x14ac:dyDescent="0.2">
      <c r="A3177" s="1">
        <v>29933</v>
      </c>
      <c r="B3177">
        <v>1981</v>
      </c>
      <c r="C3177">
        <f>_xlfn.MAXIFS(Table1[ScheduleWeekWritten],Table1[ScheduleSeason],Table1[[#This Row],[ScheduleSeason]])</f>
        <v>16</v>
      </c>
      <c r="D3177">
        <v>15</v>
      </c>
      <c r="E3177" cm="1">
        <f t="array" ref="E3177">_xlfn.XLOOKUP(Table1[[#This Row],[ScheduleWeekWritten]],Table3[Game],100+Table3[Increase],Table1[[#This Row],[ScheduleWeekWritten]])</f>
        <v>15</v>
      </c>
      <c r="F3177" t="b">
        <v>0</v>
      </c>
      <c r="G3177" t="s">
        <v>61</v>
      </c>
      <c r="H3177">
        <v>38</v>
      </c>
      <c r="I3177">
        <v>14</v>
      </c>
      <c r="J3177" t="s">
        <v>34</v>
      </c>
      <c r="K3177" t="s">
        <v>85</v>
      </c>
      <c r="L3177" t="str">
        <f>_xlfn.XLOOKUP(Table1[[#This Row],[TeamFavoriteID]],Table2[team_id],Table2[team_name],_xlfn.XLOOKUP(Table1[[#This Row],[TeamFavoriteID]],Table2[team_id_pfr],Table2[team_name],"Even"))</f>
        <v>Washington Commanders</v>
      </c>
      <c r="M3177">
        <v>-14</v>
      </c>
      <c r="N3177">
        <f>IF(Table1[[#This Row],[TeamFavorite]]=Table1[[#This Row],[TeamHome]],Table1[[#This Row],[ScoreAway]]-Table1[[#This Row],[ScoreHome]],Table1[[#This Row],[ScoreHome]]-Table1[[#This Row],[ScoreAway]])</f>
        <v>24</v>
      </c>
      <c r="O3177">
        <f>IF(Table1[[#This Row],[SpreadActual]]&lt;Table1[[#This Row],[SpreadFavorite]],1,0)</f>
        <v>0</v>
      </c>
      <c r="P3177">
        <v>45</v>
      </c>
      <c r="Q3177" t="s">
        <v>64</v>
      </c>
      <c r="R3177" t="b">
        <v>0</v>
      </c>
      <c r="S3177">
        <v>35</v>
      </c>
      <c r="T3177">
        <v>8</v>
      </c>
      <c r="U3177">
        <v>63</v>
      </c>
    </row>
    <row r="3178" spans="1:22" x14ac:dyDescent="0.2">
      <c r="A3178" s="1">
        <v>29934</v>
      </c>
      <c r="B3178">
        <v>1981</v>
      </c>
      <c r="C3178">
        <f>_xlfn.MAXIFS(Table1[ScheduleWeekWritten],Table1[ScheduleSeason],Table1[[#This Row],[ScheduleSeason]])</f>
        <v>16</v>
      </c>
      <c r="D3178">
        <v>15</v>
      </c>
      <c r="E3178" cm="1">
        <f t="array" ref="E3178">_xlfn.XLOOKUP(Table1[[#This Row],[ScheduleWeekWritten]],Table3[Game],100+Table3[Increase],Table1[[#This Row],[ScheduleWeekWritten]])</f>
        <v>15</v>
      </c>
      <c r="F3178" t="b">
        <v>0</v>
      </c>
      <c r="G3178" t="s">
        <v>39</v>
      </c>
      <c r="H3178">
        <v>21</v>
      </c>
      <c r="I3178">
        <v>16</v>
      </c>
      <c r="J3178" t="s">
        <v>38</v>
      </c>
      <c r="K3178" t="s">
        <v>109</v>
      </c>
      <c r="L3178" t="str">
        <f>_xlfn.XLOOKUP(Table1[[#This Row],[TeamFavoriteID]],Table2[team_id],Table2[team_name],_xlfn.XLOOKUP(Table1[[#This Row],[TeamFavoriteID]],Table2[team_id_pfr],Table2[team_name],"Even"))</f>
        <v>Atlanta Falcons</v>
      </c>
      <c r="M3178">
        <v>-4</v>
      </c>
      <c r="N3178">
        <f>IF(Table1[[#This Row],[TeamFavorite]]=Table1[[#This Row],[TeamHome]],Table1[[#This Row],[ScoreAway]]-Table1[[#This Row],[ScoreHome]],Table1[[#This Row],[ScoreHome]]-Table1[[#This Row],[ScoreAway]])</f>
        <v>5</v>
      </c>
      <c r="O3178">
        <f>IF(Table1[[#This Row],[SpreadActual]]&lt;Table1[[#This Row],[SpreadFavorite]],1,0)</f>
        <v>0</v>
      </c>
      <c r="P3178">
        <v>42</v>
      </c>
      <c r="Q3178" t="s">
        <v>135</v>
      </c>
      <c r="R3178" t="b">
        <v>0</v>
      </c>
      <c r="S3178">
        <v>59</v>
      </c>
      <c r="T3178">
        <v>7</v>
      </c>
      <c r="U3178">
        <v>74</v>
      </c>
    </row>
    <row r="3179" spans="1:22" x14ac:dyDescent="0.2">
      <c r="A3179" s="1">
        <v>29939</v>
      </c>
      <c r="B3179">
        <v>1981</v>
      </c>
      <c r="C3179">
        <f>_xlfn.MAXIFS(Table1[ScheduleWeekWritten],Table1[ScheduleSeason],Table1[[#This Row],[ScheduleSeason]])</f>
        <v>16</v>
      </c>
      <c r="D3179">
        <v>16</v>
      </c>
      <c r="E3179" cm="1">
        <f t="array" ref="E3179">_xlfn.XLOOKUP(Table1[[#This Row],[ScheduleWeekWritten]],Table3[Game],100+Table3[Increase],Table1[[#This Row],[ScheduleWeekWritten]])</f>
        <v>16</v>
      </c>
      <c r="F3179" t="b">
        <v>0</v>
      </c>
      <c r="G3179" t="s">
        <v>19</v>
      </c>
      <c r="H3179">
        <v>16</v>
      </c>
      <c r="I3179">
        <v>6</v>
      </c>
      <c r="J3179" t="s">
        <v>28</v>
      </c>
      <c r="K3179" t="s">
        <v>91</v>
      </c>
      <c r="L3179" t="str">
        <f>_xlfn.XLOOKUP(Table1[[#This Row],[TeamFavoriteID]],Table2[team_id],Table2[team_name],_xlfn.XLOOKUP(Table1[[#This Row],[TeamFavoriteID]],Table2[team_id_pfr],Table2[team_name],"Even"))</f>
        <v>Miami Dolphins</v>
      </c>
      <c r="M3179">
        <v>-3</v>
      </c>
      <c r="N3179">
        <f>IF(Table1[[#This Row],[TeamFavorite]]=Table1[[#This Row],[TeamHome]],Table1[[#This Row],[ScoreAway]]-Table1[[#This Row],[ScoreHome]],Table1[[#This Row],[ScoreHome]]-Table1[[#This Row],[ScoreAway]])</f>
        <v>-10</v>
      </c>
      <c r="O3179">
        <f>IF(Table1[[#This Row],[SpreadActual]]&lt;Table1[[#This Row],[SpreadFavorite]],1,0)</f>
        <v>1</v>
      </c>
      <c r="P3179">
        <v>36</v>
      </c>
      <c r="Q3179" t="s">
        <v>22</v>
      </c>
      <c r="R3179" t="b">
        <v>0</v>
      </c>
      <c r="S3179">
        <v>55</v>
      </c>
      <c r="T3179">
        <v>20</v>
      </c>
      <c r="U3179">
        <v>62</v>
      </c>
    </row>
    <row r="3180" spans="1:22" x14ac:dyDescent="0.2">
      <c r="A3180" s="1">
        <v>29939</v>
      </c>
      <c r="B3180">
        <v>1981</v>
      </c>
      <c r="C3180">
        <f>_xlfn.MAXIFS(Table1[ScheduleWeekWritten],Table1[ScheduleSeason],Table1[[#This Row],[ScheduleSeason]])</f>
        <v>16</v>
      </c>
      <c r="D3180">
        <v>16</v>
      </c>
      <c r="E3180" cm="1">
        <f t="array" ref="E3180">_xlfn.XLOOKUP(Table1[[#This Row],[ScheduleWeekWritten]],Table3[Game],100+Table3[Increase],Table1[[#This Row],[ScheduleWeekWritten]])</f>
        <v>16</v>
      </c>
      <c r="F3180" t="b">
        <v>0</v>
      </c>
      <c r="G3180" t="s">
        <v>50</v>
      </c>
      <c r="H3180">
        <v>13</v>
      </c>
      <c r="I3180">
        <v>10</v>
      </c>
      <c r="J3180" t="s">
        <v>67</v>
      </c>
      <c r="K3180" t="s">
        <v>68</v>
      </c>
      <c r="L3180" t="str">
        <f>_xlfn.XLOOKUP(Table1[[#This Row],[TeamFavoriteID]],Table2[team_id],Table2[team_name],_xlfn.XLOOKUP(Table1[[#This Row],[TeamFavoriteID]],Table2[team_id_pfr],Table2[team_name],"Even"))</f>
        <v>Dallas Cowboys</v>
      </c>
      <c r="M3180">
        <v>-3</v>
      </c>
      <c r="N3180">
        <f>IF(Table1[[#This Row],[TeamFavorite]]=Table1[[#This Row],[TeamHome]],Table1[[#This Row],[ScoreAway]]-Table1[[#This Row],[ScoreHome]],Table1[[#This Row],[ScoreHome]]-Table1[[#This Row],[ScoreAway]])</f>
        <v>3</v>
      </c>
      <c r="O3180">
        <f>IF(Table1[[#This Row],[SpreadActual]]&lt;Table1[[#This Row],[SpreadFavorite]],1,0)</f>
        <v>0</v>
      </c>
      <c r="P3180">
        <v>36</v>
      </c>
      <c r="Q3180" t="s">
        <v>126</v>
      </c>
      <c r="R3180" t="b">
        <v>0</v>
      </c>
      <c r="S3180">
        <v>26</v>
      </c>
      <c r="T3180">
        <v>20</v>
      </c>
      <c r="U3180">
        <v>51</v>
      </c>
    </row>
    <row r="3181" spans="1:22" x14ac:dyDescent="0.2">
      <c r="A3181" s="1">
        <v>29940</v>
      </c>
      <c r="B3181">
        <v>1981</v>
      </c>
      <c r="C3181">
        <f>_xlfn.MAXIFS(Table1[ScheduleWeekWritten],Table1[ScheduleSeason],Table1[[#This Row],[ScheduleSeason]])</f>
        <v>16</v>
      </c>
      <c r="D3181">
        <v>16</v>
      </c>
      <c r="E3181" cm="1">
        <f t="array" ref="E3181">_xlfn.XLOOKUP(Table1[[#This Row],[ScheduleWeekWritten]],Table3[Game],100+Table3[Increase],Table1[[#This Row],[ScheduleWeekWritten]])</f>
        <v>16</v>
      </c>
      <c r="F3181" t="b">
        <v>0</v>
      </c>
      <c r="G3181" t="s">
        <v>38</v>
      </c>
      <c r="H3181">
        <v>28</v>
      </c>
      <c r="I3181">
        <v>30</v>
      </c>
      <c r="J3181" t="s">
        <v>101</v>
      </c>
      <c r="K3181" t="s">
        <v>104</v>
      </c>
      <c r="L3181" t="str">
        <f>_xlfn.XLOOKUP(Table1[[#This Row],[TeamFavoriteID]],Table2[team_id],Table2[team_name],_xlfn.XLOOKUP(Table1[[#This Row],[TeamFavoriteID]],Table2[team_id_pfr],Table2[team_name],"Even"))</f>
        <v>Cincinnati Bengals</v>
      </c>
      <c r="M3181">
        <v>-3</v>
      </c>
      <c r="N3181">
        <f>IF(Table1[[#This Row],[TeamFavorite]]=Table1[[#This Row],[TeamHome]],Table1[[#This Row],[ScoreAway]]-Table1[[#This Row],[ScoreHome]],Table1[[#This Row],[ScoreHome]]-Table1[[#This Row],[ScoreAway]])</f>
        <v>-2</v>
      </c>
      <c r="O3181">
        <f>IF(Table1[[#This Row],[SpreadActual]]&lt;Table1[[#This Row],[SpreadFavorite]],1,0)</f>
        <v>0</v>
      </c>
      <c r="P3181">
        <v>43</v>
      </c>
      <c r="Q3181" t="s">
        <v>41</v>
      </c>
      <c r="R3181" t="b">
        <v>0</v>
      </c>
      <c r="S3181">
        <v>21</v>
      </c>
      <c r="T3181">
        <v>10</v>
      </c>
      <c r="U3181">
        <v>46</v>
      </c>
    </row>
    <row r="3182" spans="1:22" x14ac:dyDescent="0.2">
      <c r="A3182" s="1">
        <v>29940</v>
      </c>
      <c r="B3182">
        <v>1981</v>
      </c>
      <c r="C3182">
        <f>_xlfn.MAXIFS(Table1[ScheduleWeekWritten],Table1[ScheduleSeason],Table1[[#This Row],[ScheduleSeason]])</f>
        <v>16</v>
      </c>
      <c r="D3182">
        <v>16</v>
      </c>
      <c r="E3182" cm="1">
        <f t="array" ref="E3182">_xlfn.XLOOKUP(Table1[[#This Row],[ScheduleWeekWritten]],Table3[Game],100+Table3[Increase],Table1[[#This Row],[ScheduleWeekWritten]])</f>
        <v>16</v>
      </c>
      <c r="F3182" t="b">
        <v>0</v>
      </c>
      <c r="G3182" t="s">
        <v>34</v>
      </c>
      <c r="H3182">
        <v>23</v>
      </c>
      <c r="I3182">
        <v>21</v>
      </c>
      <c r="J3182" t="s">
        <v>115</v>
      </c>
      <c r="K3182" t="s">
        <v>70</v>
      </c>
      <c r="L3182" t="str">
        <f>_xlfn.XLOOKUP(Table1[[#This Row],[TeamFavoriteID]],Table2[team_id],Table2[team_name],_xlfn.XLOOKUP(Table1[[#This Row],[TeamFavoriteID]],Table2[team_id_pfr],Table2[team_name],"Even"))</f>
        <v>Boston Patriots</v>
      </c>
      <c r="M3182">
        <v>-6</v>
      </c>
      <c r="N3182">
        <f>IF(Table1[[#This Row],[TeamFavorite]]=Table1[[#This Row],[TeamHome]],Table1[[#This Row],[ScoreAway]]-Table1[[#This Row],[ScoreHome]],Table1[[#This Row],[ScoreHome]]-Table1[[#This Row],[ScoreAway]])</f>
        <v>2</v>
      </c>
      <c r="O3182">
        <f>IF(Table1[[#This Row],[SpreadActual]]&lt;Table1[[#This Row],[SpreadFavorite]],1,0)</f>
        <v>0</v>
      </c>
      <c r="P3182">
        <v>47</v>
      </c>
      <c r="Q3182" t="s">
        <v>80</v>
      </c>
      <c r="R3182" t="b">
        <v>0</v>
      </c>
      <c r="S3182">
        <v>21</v>
      </c>
      <c r="T3182">
        <v>13</v>
      </c>
      <c r="U3182">
        <v>56</v>
      </c>
    </row>
    <row r="3183" spans="1:22" x14ac:dyDescent="0.2">
      <c r="A3183" s="1">
        <v>29940</v>
      </c>
      <c r="B3183">
        <v>1981</v>
      </c>
      <c r="C3183">
        <f>_xlfn.MAXIFS(Table1[ScheduleWeekWritten],Table1[ScheduleSeason],Table1[[#This Row],[ScheduleSeason]])</f>
        <v>16</v>
      </c>
      <c r="D3183">
        <v>16</v>
      </c>
      <c r="E3183" cm="1">
        <f t="array" ref="E3183">_xlfn.XLOOKUP(Table1[[#This Row],[ScheduleWeekWritten]],Table3[Game],100+Table3[Increase],Table1[[#This Row],[ScheduleWeekWritten]])</f>
        <v>16</v>
      </c>
      <c r="F3183" t="b">
        <v>0</v>
      </c>
      <c r="G3183" t="s">
        <v>46</v>
      </c>
      <c r="H3183">
        <v>35</v>
      </c>
      <c r="I3183">
        <v>24</v>
      </c>
      <c r="J3183" t="s">
        <v>24</v>
      </c>
      <c r="K3183" t="s">
        <v>88</v>
      </c>
      <c r="L3183" t="str">
        <f>_xlfn.XLOOKUP(Table1[[#This Row],[TeamFavoriteID]],Table2[team_id],Table2[team_name],_xlfn.XLOOKUP(Table1[[#This Row],[TeamFavoriteID]],Table2[team_id_pfr],Table2[team_name],"Even"))</f>
        <v>Denver Broncos</v>
      </c>
      <c r="M3183">
        <v>-3</v>
      </c>
      <c r="N3183">
        <f>IF(Table1[[#This Row],[TeamFavorite]]=Table1[[#This Row],[TeamHome]],Table1[[#This Row],[ScoreAway]]-Table1[[#This Row],[ScoreHome]],Table1[[#This Row],[ScoreHome]]-Table1[[#This Row],[ScoreAway]])</f>
        <v>11</v>
      </c>
      <c r="O3183">
        <f>IF(Table1[[#This Row],[SpreadActual]]&lt;Table1[[#This Row],[SpreadFavorite]],1,0)</f>
        <v>0</v>
      </c>
      <c r="P3183">
        <v>34</v>
      </c>
      <c r="Q3183" t="s">
        <v>114</v>
      </c>
      <c r="R3183" t="b">
        <v>0</v>
      </c>
      <c r="S3183">
        <v>6</v>
      </c>
      <c r="T3183">
        <v>11</v>
      </c>
      <c r="U3183">
        <v>68</v>
      </c>
    </row>
    <row r="3184" spans="1:22" x14ac:dyDescent="0.2">
      <c r="A3184" s="1">
        <v>29940</v>
      </c>
      <c r="B3184">
        <v>1981</v>
      </c>
      <c r="C3184">
        <f>_xlfn.MAXIFS(Table1[ScheduleWeekWritten],Table1[ScheduleSeason],Table1[[#This Row],[ScheduleSeason]])</f>
        <v>16</v>
      </c>
      <c r="D3184">
        <v>16</v>
      </c>
      <c r="E3184" cm="1">
        <f t="array" ref="E3184">_xlfn.XLOOKUP(Table1[[#This Row],[ScheduleWeekWritten]],Table3[Game],100+Table3[Increase],Table1[[#This Row],[ScheduleWeekWritten]])</f>
        <v>16</v>
      </c>
      <c r="F3184" t="b">
        <v>0</v>
      </c>
      <c r="G3184" t="s">
        <v>45</v>
      </c>
      <c r="H3184">
        <v>17</v>
      </c>
      <c r="I3184">
        <v>20</v>
      </c>
      <c r="J3184" t="s">
        <v>127</v>
      </c>
      <c r="K3184" t="s">
        <v>79</v>
      </c>
      <c r="L3184" t="str">
        <f>_xlfn.XLOOKUP(Table1[[#This Row],[TeamFavoriteID]],Table2[team_id],Table2[team_name],_xlfn.XLOOKUP(Table1[[#This Row],[TeamFavoriteID]],Table2[team_id_pfr],Table2[team_name],"Even"))</f>
        <v>Detroit Lions</v>
      </c>
      <c r="M3184">
        <v>-6</v>
      </c>
      <c r="N3184">
        <f>IF(Table1[[#This Row],[TeamFavorite]]=Table1[[#This Row],[TeamHome]],Table1[[#This Row],[ScoreAway]]-Table1[[#This Row],[ScoreHome]],Table1[[#This Row],[ScoreHome]]-Table1[[#This Row],[ScoreAway]])</f>
        <v>3</v>
      </c>
      <c r="O3184">
        <f>IF(Table1[[#This Row],[SpreadActual]]&lt;Table1[[#This Row],[SpreadFavorite]],1,0)</f>
        <v>0</v>
      </c>
      <c r="P3184">
        <v>41</v>
      </c>
      <c r="Q3184" t="s">
        <v>125</v>
      </c>
      <c r="R3184" t="b">
        <v>0</v>
      </c>
      <c r="S3184">
        <v>72</v>
      </c>
      <c r="T3184">
        <v>0</v>
      </c>
      <c r="V3184" t="s">
        <v>103</v>
      </c>
    </row>
    <row r="3185" spans="1:22" x14ac:dyDescent="0.2">
      <c r="A3185" s="1">
        <v>29940</v>
      </c>
      <c r="B3185">
        <v>1981</v>
      </c>
      <c r="C3185">
        <f>_xlfn.MAXIFS(Table1[ScheduleWeekWritten],Table1[ScheduleSeason],Table1[[#This Row],[ScheduleSeason]])</f>
        <v>16</v>
      </c>
      <c r="D3185">
        <v>16</v>
      </c>
      <c r="E3185" cm="1">
        <f t="array" ref="E3185">_xlfn.XLOOKUP(Table1[[#This Row],[ScheduleWeekWritten]],Table3[Game],100+Table3[Increase],Table1[[#This Row],[ScheduleWeekWritten]])</f>
        <v>16</v>
      </c>
      <c r="F3185" t="b">
        <v>0</v>
      </c>
      <c r="G3185" t="s">
        <v>23</v>
      </c>
      <c r="H3185">
        <v>21</v>
      </c>
      <c r="I3185">
        <v>20</v>
      </c>
      <c r="J3185" t="s">
        <v>49</v>
      </c>
      <c r="K3185" t="s">
        <v>89</v>
      </c>
      <c r="L3185" t="str">
        <f>_xlfn.XLOOKUP(Table1[[#This Row],[TeamFavoriteID]],Table2[team_id],Table2[team_name],_xlfn.XLOOKUP(Table1[[#This Row],[TeamFavoriteID]],Table2[team_id_pfr],Table2[team_name],"Even"))</f>
        <v>Even</v>
      </c>
      <c r="M3185">
        <v>0</v>
      </c>
      <c r="N3185">
        <f>IF(Table1[[#This Row],[TeamFavorite]]=Table1[[#This Row],[TeamHome]],Table1[[#This Row],[ScoreAway]]-Table1[[#This Row],[ScoreHome]],Table1[[#This Row],[ScoreHome]]-Table1[[#This Row],[ScoreAway]])</f>
        <v>1</v>
      </c>
      <c r="O3185">
        <f>IF(Table1[[#This Row],[SpreadActual]]&lt;Table1[[#This Row],[SpreadFavorite]],1,0)</f>
        <v>0</v>
      </c>
      <c r="P3185">
        <v>37</v>
      </c>
      <c r="Q3185" t="s">
        <v>102</v>
      </c>
      <c r="R3185" t="b">
        <v>0</v>
      </c>
      <c r="S3185">
        <v>72</v>
      </c>
      <c r="T3185">
        <v>0</v>
      </c>
      <c r="V3185" t="s">
        <v>103</v>
      </c>
    </row>
    <row r="3186" spans="1:22" x14ac:dyDescent="0.2">
      <c r="A3186" s="1">
        <v>29940</v>
      </c>
      <c r="B3186">
        <v>1981</v>
      </c>
      <c r="C3186">
        <f>_xlfn.MAXIFS(Table1[ScheduleWeekWritten],Table1[ScheduleSeason],Table1[[#This Row],[ScheduleSeason]])</f>
        <v>16</v>
      </c>
      <c r="D3186">
        <v>16</v>
      </c>
      <c r="E3186" cm="1">
        <f t="array" ref="E3186">_xlfn.XLOOKUP(Table1[[#This Row],[ScheduleWeekWritten]],Table3[Game],100+Table3[Increase],Table1[[#This Row],[ScheduleWeekWritten]])</f>
        <v>16</v>
      </c>
      <c r="F3186" t="b">
        <v>0</v>
      </c>
      <c r="G3186" t="s">
        <v>39</v>
      </c>
      <c r="H3186">
        <v>7</v>
      </c>
      <c r="I3186">
        <v>30</v>
      </c>
      <c r="J3186" t="s">
        <v>61</v>
      </c>
      <c r="K3186" t="s">
        <v>85</v>
      </c>
      <c r="L3186" t="str">
        <f>_xlfn.XLOOKUP(Table1[[#This Row],[TeamFavoriteID]],Table2[team_id],Table2[team_name],_xlfn.XLOOKUP(Table1[[#This Row],[TeamFavoriteID]],Table2[team_id_pfr],Table2[team_name],"Even"))</f>
        <v>Washington Commanders</v>
      </c>
      <c r="M3186">
        <v>-1</v>
      </c>
      <c r="N3186">
        <f>IF(Table1[[#This Row],[TeamFavorite]]=Table1[[#This Row],[TeamHome]],Table1[[#This Row],[ScoreAway]]-Table1[[#This Row],[ScoreHome]],Table1[[#This Row],[ScoreHome]]-Table1[[#This Row],[ScoreAway]])</f>
        <v>-23</v>
      </c>
      <c r="O3186">
        <f>IF(Table1[[#This Row],[SpreadActual]]&lt;Table1[[#This Row],[SpreadFavorite]],1,0)</f>
        <v>1</v>
      </c>
      <c r="P3186">
        <v>43</v>
      </c>
      <c r="Q3186" t="s">
        <v>135</v>
      </c>
      <c r="R3186" t="b">
        <v>0</v>
      </c>
      <c r="S3186">
        <v>59</v>
      </c>
      <c r="T3186">
        <v>8</v>
      </c>
      <c r="U3186">
        <v>80</v>
      </c>
    </row>
    <row r="3187" spans="1:22" x14ac:dyDescent="0.2">
      <c r="A3187" s="1">
        <v>29940</v>
      </c>
      <c r="B3187">
        <v>1981</v>
      </c>
      <c r="C3187">
        <f>_xlfn.MAXIFS(Table1[ScheduleWeekWritten],Table1[ScheduleSeason],Table1[[#This Row],[ScheduleSeason]])</f>
        <v>16</v>
      </c>
      <c r="D3187">
        <v>16</v>
      </c>
      <c r="E3187" cm="1">
        <f t="array" ref="E3187">_xlfn.XLOOKUP(Table1[[#This Row],[ScheduleWeekWritten]],Table3[Game],100+Table3[Increase],Table1[[#This Row],[ScheduleWeekWritten]])</f>
        <v>16</v>
      </c>
      <c r="F3187" t="b">
        <v>0</v>
      </c>
      <c r="G3187" t="s">
        <v>54</v>
      </c>
      <c r="H3187">
        <v>6</v>
      </c>
      <c r="I3187">
        <v>10</v>
      </c>
      <c r="J3187" t="s">
        <v>42</v>
      </c>
      <c r="K3187" t="s">
        <v>55</v>
      </c>
      <c r="L3187" t="str">
        <f>_xlfn.XLOOKUP(Table1[[#This Row],[TeamFavoriteID]],Table2[team_id],Table2[team_name],_xlfn.XLOOKUP(Table1[[#This Row],[TeamFavoriteID]],Table2[team_id_pfr],Table2[team_name],"Even"))</f>
        <v>Minnesota Vikings</v>
      </c>
      <c r="M3187">
        <v>-2.5</v>
      </c>
      <c r="N3187">
        <f>IF(Table1[[#This Row],[TeamFavorite]]=Table1[[#This Row],[TeamHome]],Table1[[#This Row],[ScoreAway]]-Table1[[#This Row],[ScoreHome]],Table1[[#This Row],[ScoreHome]]-Table1[[#This Row],[ScoreAway]])</f>
        <v>4</v>
      </c>
      <c r="O3187">
        <f>IF(Table1[[#This Row],[SpreadActual]]&lt;Table1[[#This Row],[SpreadFavorite]],1,0)</f>
        <v>0</v>
      </c>
      <c r="P3187">
        <v>45</v>
      </c>
      <c r="Q3187" t="s">
        <v>73</v>
      </c>
      <c r="R3187" t="b">
        <v>0</v>
      </c>
      <c r="S3187">
        <v>10</v>
      </c>
      <c r="T3187">
        <v>17</v>
      </c>
      <c r="U3187">
        <v>67</v>
      </c>
    </row>
    <row r="3188" spans="1:22" x14ac:dyDescent="0.2">
      <c r="A3188" s="1">
        <v>29940</v>
      </c>
      <c r="B3188">
        <v>1981</v>
      </c>
      <c r="C3188">
        <f>_xlfn.MAXIFS(Table1[ScheduleWeekWritten],Table1[ScheduleSeason],Table1[[#This Row],[ScheduleSeason]])</f>
        <v>16</v>
      </c>
      <c r="D3188">
        <v>16</v>
      </c>
      <c r="E3188" cm="1">
        <f t="array" ref="E3188">_xlfn.XLOOKUP(Table1[[#This Row],[ScheduleWeekWritten]],Table3[Game],100+Table3[Increase],Table1[[#This Row],[ScheduleWeekWritten]])</f>
        <v>16</v>
      </c>
      <c r="F3188" t="b">
        <v>0</v>
      </c>
      <c r="G3188" t="s">
        <v>95</v>
      </c>
      <c r="H3188">
        <v>17</v>
      </c>
      <c r="I3188">
        <v>21</v>
      </c>
      <c r="J3188" t="s">
        <v>53</v>
      </c>
      <c r="K3188" t="s">
        <v>87</v>
      </c>
      <c r="L3188" t="str">
        <f>_xlfn.XLOOKUP(Table1[[#This Row],[TeamFavoriteID]],Table2[team_id],Table2[team_name],_xlfn.XLOOKUP(Table1[[#This Row],[TeamFavoriteID]],Table2[team_id_pfr],Table2[team_name],"Even"))</f>
        <v>San Francisco 49ers</v>
      </c>
      <c r="M3188">
        <v>-7</v>
      </c>
      <c r="N3188">
        <f>IF(Table1[[#This Row],[TeamFavorite]]=Table1[[#This Row],[TeamHome]],Table1[[#This Row],[ScoreAway]]-Table1[[#This Row],[ScoreHome]],Table1[[#This Row],[ScoreHome]]-Table1[[#This Row],[ScoreAway]])</f>
        <v>-4</v>
      </c>
      <c r="O3188">
        <f>IF(Table1[[#This Row],[SpreadActual]]&lt;Table1[[#This Row],[SpreadFavorite]],1,0)</f>
        <v>0</v>
      </c>
      <c r="P3188">
        <v>37</v>
      </c>
      <c r="Q3188" t="s">
        <v>124</v>
      </c>
      <c r="R3188" t="b">
        <v>0</v>
      </c>
      <c r="S3188">
        <v>72</v>
      </c>
      <c r="T3188">
        <v>0</v>
      </c>
      <c r="V3188" t="s">
        <v>103</v>
      </c>
    </row>
    <row r="3189" spans="1:22" x14ac:dyDescent="0.2">
      <c r="A3189" s="1">
        <v>29940</v>
      </c>
      <c r="B3189">
        <v>1981</v>
      </c>
      <c r="C3189">
        <f>_xlfn.MAXIFS(Table1[ScheduleWeekWritten],Table1[ScheduleSeason],Table1[[#This Row],[ScheduleSeason]])</f>
        <v>16</v>
      </c>
      <c r="D3189">
        <v>16</v>
      </c>
      <c r="E3189" cm="1">
        <f t="array" ref="E3189">_xlfn.XLOOKUP(Table1[[#This Row],[ScheduleWeekWritten]],Table3[Game],100+Table3[Increase],Table1[[#This Row],[ScheduleWeekWritten]])</f>
        <v>16</v>
      </c>
      <c r="F3189" t="b">
        <v>0</v>
      </c>
      <c r="G3189" t="s">
        <v>31</v>
      </c>
      <c r="H3189">
        <v>28</v>
      </c>
      <c r="I3189">
        <v>3</v>
      </c>
      <c r="J3189" t="s">
        <v>33</v>
      </c>
      <c r="K3189" t="s">
        <v>32</v>
      </c>
      <c r="L3189" t="str">
        <f>_xlfn.XLOOKUP(Table1[[#This Row],[TeamFavoriteID]],Table2[team_id],Table2[team_name],_xlfn.XLOOKUP(Table1[[#This Row],[TeamFavoriteID]],Table2[team_id_pfr],Table2[team_name],"Even"))</f>
        <v>New York Jets</v>
      </c>
      <c r="M3189">
        <v>-3.5</v>
      </c>
      <c r="N3189">
        <f>IF(Table1[[#This Row],[TeamFavorite]]=Table1[[#This Row],[TeamHome]],Table1[[#This Row],[ScoreAway]]-Table1[[#This Row],[ScoreHome]],Table1[[#This Row],[ScoreHome]]-Table1[[#This Row],[ScoreAway]])</f>
        <v>-25</v>
      </c>
      <c r="O3189">
        <f>IF(Table1[[#This Row],[SpreadActual]]&lt;Table1[[#This Row],[SpreadFavorite]],1,0)</f>
        <v>1</v>
      </c>
      <c r="P3189">
        <v>39</v>
      </c>
      <c r="Q3189" t="s">
        <v>126</v>
      </c>
      <c r="R3189" t="b">
        <v>0</v>
      </c>
      <c r="S3189">
        <v>24</v>
      </c>
      <c r="T3189">
        <v>21</v>
      </c>
      <c r="U3189">
        <v>48</v>
      </c>
    </row>
    <row r="3190" spans="1:22" x14ac:dyDescent="0.2">
      <c r="A3190" s="1">
        <v>29940</v>
      </c>
      <c r="B3190">
        <v>1981</v>
      </c>
      <c r="C3190">
        <f>_xlfn.MAXIFS(Table1[ScheduleWeekWritten],Table1[ScheduleSeason],Table1[[#This Row],[ScheduleSeason]])</f>
        <v>16</v>
      </c>
      <c r="D3190">
        <v>16</v>
      </c>
      <c r="E3190" cm="1">
        <f t="array" ref="E3190">_xlfn.XLOOKUP(Table1[[#This Row],[ScheduleWeekWritten]],Table3[Game],100+Table3[Increase],Table1[[#This Row],[ScheduleWeekWritten]])</f>
        <v>16</v>
      </c>
      <c r="F3190" t="b">
        <v>0</v>
      </c>
      <c r="G3190" t="s">
        <v>58</v>
      </c>
      <c r="H3190">
        <v>38</v>
      </c>
      <c r="I3190">
        <v>0</v>
      </c>
      <c r="J3190" t="s">
        <v>57</v>
      </c>
      <c r="K3190" t="s">
        <v>77</v>
      </c>
      <c r="L3190" t="str">
        <f>_xlfn.XLOOKUP(Table1[[#This Row],[TeamFavoriteID]],Table2[team_id],Table2[team_name],_xlfn.XLOOKUP(Table1[[#This Row],[TeamFavoriteID]],Table2[team_id_pfr],Table2[team_name],"Even"))</f>
        <v>Philadelphia Eagles</v>
      </c>
      <c r="M3190">
        <v>-9</v>
      </c>
      <c r="N3190">
        <f>IF(Table1[[#This Row],[TeamFavorite]]=Table1[[#This Row],[TeamHome]],Table1[[#This Row],[ScoreAway]]-Table1[[#This Row],[ScoreHome]],Table1[[#This Row],[ScoreHome]]-Table1[[#This Row],[ScoreAway]])</f>
        <v>-38</v>
      </c>
      <c r="O3190">
        <f>IF(Table1[[#This Row],[SpreadActual]]&lt;Table1[[#This Row],[SpreadFavorite]],1,0)</f>
        <v>1</v>
      </c>
      <c r="P3190">
        <v>39</v>
      </c>
      <c r="Q3190" t="s">
        <v>112</v>
      </c>
      <c r="R3190" t="b">
        <v>0</v>
      </c>
      <c r="S3190">
        <v>22</v>
      </c>
      <c r="T3190">
        <v>13</v>
      </c>
      <c r="U3190">
        <v>58</v>
      </c>
    </row>
    <row r="3191" spans="1:22" x14ac:dyDescent="0.2">
      <c r="A3191" s="1">
        <v>29940</v>
      </c>
      <c r="B3191">
        <v>1981</v>
      </c>
      <c r="C3191">
        <f>_xlfn.MAXIFS(Table1[ScheduleWeekWritten],Table1[ScheduleSeason],Table1[[#This Row],[ScheduleSeason]])</f>
        <v>16</v>
      </c>
      <c r="D3191">
        <v>16</v>
      </c>
      <c r="E3191" cm="1">
        <f t="array" ref="E3191">_xlfn.XLOOKUP(Table1[[#This Row],[ScheduleWeekWritten]],Table3[Game],100+Table3[Increase],Table1[[#This Row],[ScheduleWeekWritten]])</f>
        <v>16</v>
      </c>
      <c r="F3191" t="b">
        <v>0</v>
      </c>
      <c r="G3191" t="s">
        <v>128</v>
      </c>
      <c r="H3191">
        <v>42</v>
      </c>
      <c r="I3191">
        <v>21</v>
      </c>
      <c r="J3191" t="s">
        <v>62</v>
      </c>
      <c r="K3191" t="s">
        <v>132</v>
      </c>
      <c r="L3191" t="str">
        <f>_xlfn.XLOOKUP(Table1[[#This Row],[TeamFavoriteID]],Table2[team_id],Table2[team_name],_xlfn.XLOOKUP(Table1[[#This Row],[TeamFavoriteID]],Table2[team_id_pfr],Table2[team_name],"Even"))</f>
        <v>Seattle Seahawks</v>
      </c>
      <c r="M3191">
        <v>-2</v>
      </c>
      <c r="N3191">
        <f>IF(Table1[[#This Row],[TeamFavorite]]=Table1[[#This Row],[TeamHome]],Table1[[#This Row],[ScoreAway]]-Table1[[#This Row],[ScoreHome]],Table1[[#This Row],[ScoreHome]]-Table1[[#This Row],[ScoreAway]])</f>
        <v>-21</v>
      </c>
      <c r="O3191">
        <f>IF(Table1[[#This Row],[SpreadActual]]&lt;Table1[[#This Row],[SpreadFavorite]],1,0)</f>
        <v>1</v>
      </c>
      <c r="P3191">
        <v>45</v>
      </c>
      <c r="Q3191" t="s">
        <v>129</v>
      </c>
      <c r="R3191" t="b">
        <v>0</v>
      </c>
      <c r="S3191">
        <v>72</v>
      </c>
      <c r="T3191">
        <v>0</v>
      </c>
      <c r="V3191" t="s">
        <v>103</v>
      </c>
    </row>
    <row r="3192" spans="1:22" x14ac:dyDescent="0.2">
      <c r="A3192" s="1">
        <v>29941</v>
      </c>
      <c r="B3192">
        <v>1981</v>
      </c>
      <c r="C3192">
        <f>_xlfn.MAXIFS(Table1[ScheduleWeekWritten],Table1[ScheduleSeason],Table1[[#This Row],[ScheduleSeason]])</f>
        <v>16</v>
      </c>
      <c r="D3192">
        <v>16</v>
      </c>
      <c r="E3192" cm="1">
        <f t="array" ref="E3192">_xlfn.XLOOKUP(Table1[[#This Row],[ScheduleWeekWritten]],Table3[Game],100+Table3[Increase],Table1[[#This Row],[ScheduleWeekWritten]])</f>
        <v>16</v>
      </c>
      <c r="F3192" t="b">
        <v>0</v>
      </c>
      <c r="G3192" t="s">
        <v>27</v>
      </c>
      <c r="H3192">
        <v>23</v>
      </c>
      <c r="I3192">
        <v>10</v>
      </c>
      <c r="J3192" t="s">
        <v>20</v>
      </c>
      <c r="K3192" t="s">
        <v>29</v>
      </c>
      <c r="L3192" t="str">
        <f>_xlfn.XLOOKUP(Table1[[#This Row],[TeamFavoriteID]],Table2[team_id],Table2[team_name],_xlfn.XLOOKUP(Table1[[#This Row],[TeamFavoriteID]],Table2[team_id_pfr],Table2[team_name],"Even"))</f>
        <v>Los Angeles Chargers</v>
      </c>
      <c r="M3192">
        <v>-6.5</v>
      </c>
      <c r="N3192">
        <f>IF(Table1[[#This Row],[TeamFavorite]]=Table1[[#This Row],[TeamHome]],Table1[[#This Row],[ScoreAway]]-Table1[[#This Row],[ScoreHome]],Table1[[#This Row],[ScoreHome]]-Table1[[#This Row],[ScoreAway]])</f>
        <v>13</v>
      </c>
      <c r="O3192">
        <f>IF(Table1[[#This Row],[SpreadActual]]&lt;Table1[[#This Row],[SpreadFavorite]],1,0)</f>
        <v>0</v>
      </c>
      <c r="P3192">
        <v>45</v>
      </c>
      <c r="Q3192" t="s">
        <v>94</v>
      </c>
      <c r="R3192" t="b">
        <v>0</v>
      </c>
      <c r="S3192">
        <v>63</v>
      </c>
      <c r="T3192">
        <v>13</v>
      </c>
      <c r="U3192">
        <v>74</v>
      </c>
    </row>
    <row r="3193" spans="1:22" x14ac:dyDescent="0.2">
      <c r="A3193" s="1">
        <v>29947</v>
      </c>
      <c r="B3193">
        <v>1981</v>
      </c>
      <c r="C3193">
        <f>_xlfn.MAXIFS(Table1[ScheduleWeekWritten],Table1[ScheduleSeason],Table1[[#This Row],[ScheduleSeason]])</f>
        <v>16</v>
      </c>
      <c r="D3193" t="s">
        <v>134</v>
      </c>
      <c r="E3193" cm="1">
        <f t="array" ref="E3193">_xlfn.XLOOKUP(Table1[[#This Row],[ScheduleWeekWritten]],Table3[Game],100+Table3[Increase],Table1[[#This Row],[ScheduleWeekWritten]])</f>
        <v>101</v>
      </c>
      <c r="F3193" t="b">
        <v>1</v>
      </c>
      <c r="G3193" t="s">
        <v>31</v>
      </c>
      <c r="H3193">
        <v>27</v>
      </c>
      <c r="I3193">
        <v>31</v>
      </c>
      <c r="J3193" t="s">
        <v>28</v>
      </c>
      <c r="K3193" t="s">
        <v>32</v>
      </c>
      <c r="L3193" t="str">
        <f>_xlfn.XLOOKUP(Table1[[#This Row],[TeamFavoriteID]],Table2[team_id],Table2[team_name],_xlfn.XLOOKUP(Table1[[#This Row],[TeamFavoriteID]],Table2[team_id_pfr],Table2[team_name],"Even"))</f>
        <v>New York Jets</v>
      </c>
      <c r="M3193">
        <v>-3</v>
      </c>
      <c r="N3193">
        <f>IF(Table1[[#This Row],[TeamFavorite]]=Table1[[#This Row],[TeamHome]],Table1[[#This Row],[ScoreAway]]-Table1[[#This Row],[ScoreHome]],Table1[[#This Row],[ScoreHome]]-Table1[[#This Row],[ScoreAway]])</f>
        <v>4</v>
      </c>
      <c r="O3193">
        <f>IF(Table1[[#This Row],[SpreadActual]]&lt;Table1[[#This Row],[SpreadFavorite]],1,0)</f>
        <v>0</v>
      </c>
      <c r="P3193" t="s">
        <v>136</v>
      </c>
      <c r="Q3193" t="s">
        <v>126</v>
      </c>
      <c r="R3193" t="b">
        <v>0</v>
      </c>
    </row>
    <row r="3194" spans="1:22" x14ac:dyDescent="0.2">
      <c r="A3194" s="1">
        <v>29947</v>
      </c>
      <c r="B3194">
        <v>1981</v>
      </c>
      <c r="C3194">
        <f>_xlfn.MAXIFS(Table1[ScheduleWeekWritten],Table1[ScheduleSeason],Table1[[#This Row],[ScheduleSeason]])</f>
        <v>16</v>
      </c>
      <c r="D3194" t="s">
        <v>134</v>
      </c>
      <c r="E3194" cm="1">
        <f t="array" ref="E3194">_xlfn.XLOOKUP(Table1[[#This Row],[ScheduleWeekWritten]],Table3[Game],100+Table3[Increase],Table1[[#This Row],[ScheduleWeekWritten]])</f>
        <v>101</v>
      </c>
      <c r="F3194" t="b">
        <v>1</v>
      </c>
      <c r="G3194" t="s">
        <v>58</v>
      </c>
      <c r="H3194">
        <v>21</v>
      </c>
      <c r="I3194">
        <v>27</v>
      </c>
      <c r="J3194" t="s">
        <v>50</v>
      </c>
      <c r="K3194" t="s">
        <v>77</v>
      </c>
      <c r="L3194" t="str">
        <f>_xlfn.XLOOKUP(Table1[[#This Row],[TeamFavoriteID]],Table2[team_id],Table2[team_name],_xlfn.XLOOKUP(Table1[[#This Row],[TeamFavoriteID]],Table2[team_id_pfr],Table2[team_name],"Even"))</f>
        <v>Philadelphia Eagles</v>
      </c>
      <c r="M3194">
        <v>-7</v>
      </c>
      <c r="N3194">
        <f>IF(Table1[[#This Row],[TeamFavorite]]=Table1[[#This Row],[TeamHome]],Table1[[#This Row],[ScoreAway]]-Table1[[#This Row],[ScoreHome]],Table1[[#This Row],[ScoreHome]]-Table1[[#This Row],[ScoreAway]])</f>
        <v>6</v>
      </c>
      <c r="O3194">
        <f>IF(Table1[[#This Row],[SpreadActual]]&lt;Table1[[#This Row],[SpreadFavorite]],1,0)</f>
        <v>0</v>
      </c>
      <c r="P3194" t="s">
        <v>136</v>
      </c>
      <c r="Q3194" t="s">
        <v>112</v>
      </c>
      <c r="R3194" t="b">
        <v>0</v>
      </c>
    </row>
    <row r="3195" spans="1:22" x14ac:dyDescent="0.2">
      <c r="A3195" s="1">
        <v>29953</v>
      </c>
      <c r="B3195">
        <v>1981</v>
      </c>
      <c r="C3195">
        <f>_xlfn.MAXIFS(Table1[ScheduleWeekWritten],Table1[ScheduleSeason],Table1[[#This Row],[ScheduleSeason]])</f>
        <v>16</v>
      </c>
      <c r="D3195" t="s">
        <v>99</v>
      </c>
      <c r="E3195" cm="1">
        <f t="array" ref="E3195">_xlfn.XLOOKUP(Table1[[#This Row],[ScheduleWeekWritten]],Table3[Game],100+Table3[Increase],Table1[[#This Row],[ScheduleWeekWritten]])</f>
        <v>102</v>
      </c>
      <c r="F3195" t="b">
        <v>1</v>
      </c>
      <c r="G3195" t="s">
        <v>67</v>
      </c>
      <c r="H3195">
        <v>38</v>
      </c>
      <c r="I3195">
        <v>0</v>
      </c>
      <c r="J3195" t="s">
        <v>127</v>
      </c>
      <c r="K3195" t="s">
        <v>68</v>
      </c>
      <c r="L3195" t="str">
        <f>_xlfn.XLOOKUP(Table1[[#This Row],[TeamFavoriteID]],Table2[team_id],Table2[team_name],_xlfn.XLOOKUP(Table1[[#This Row],[TeamFavoriteID]],Table2[team_id_pfr],Table2[team_name],"Even"))</f>
        <v>Dallas Cowboys</v>
      </c>
      <c r="M3195">
        <v>-8</v>
      </c>
      <c r="N3195">
        <f>IF(Table1[[#This Row],[TeamFavorite]]=Table1[[#This Row],[TeamHome]],Table1[[#This Row],[ScoreAway]]-Table1[[#This Row],[ScoreHome]],Table1[[#This Row],[ScoreHome]]-Table1[[#This Row],[ScoreAway]])</f>
        <v>-38</v>
      </c>
      <c r="O3195">
        <f>IF(Table1[[#This Row],[SpreadActual]]&lt;Table1[[#This Row],[SpreadFavorite]],1,0)</f>
        <v>1</v>
      </c>
      <c r="P3195" t="s">
        <v>136</v>
      </c>
      <c r="Q3195" t="s">
        <v>119</v>
      </c>
      <c r="R3195" t="b">
        <v>0</v>
      </c>
    </row>
    <row r="3196" spans="1:22" x14ac:dyDescent="0.2">
      <c r="A3196" s="1">
        <v>29953</v>
      </c>
      <c r="B3196">
        <v>1981</v>
      </c>
      <c r="C3196">
        <f>_xlfn.MAXIFS(Table1[ScheduleWeekWritten],Table1[ScheduleSeason],Table1[[#This Row],[ScheduleSeason]])</f>
        <v>16</v>
      </c>
      <c r="D3196" t="s">
        <v>99</v>
      </c>
      <c r="E3196" cm="1">
        <f t="array" ref="E3196">_xlfn.XLOOKUP(Table1[[#This Row],[ScheduleWeekWritten]],Table3[Game],100+Table3[Increase],Table1[[#This Row],[ScheduleWeekWritten]])</f>
        <v>102</v>
      </c>
      <c r="F3196" t="b">
        <v>1</v>
      </c>
      <c r="G3196" t="s">
        <v>19</v>
      </c>
      <c r="H3196">
        <v>38</v>
      </c>
      <c r="I3196">
        <v>41</v>
      </c>
      <c r="J3196" t="s">
        <v>27</v>
      </c>
      <c r="K3196" t="s">
        <v>29</v>
      </c>
      <c r="L3196" t="str">
        <f>_xlfn.XLOOKUP(Table1[[#This Row],[TeamFavoriteID]],Table2[team_id],Table2[team_name],_xlfn.XLOOKUP(Table1[[#This Row],[TeamFavoriteID]],Table2[team_id_pfr],Table2[team_name],"Even"))</f>
        <v>Los Angeles Chargers</v>
      </c>
      <c r="M3196">
        <v>-2.5</v>
      </c>
      <c r="N3196">
        <f>IF(Table1[[#This Row],[TeamFavorite]]=Table1[[#This Row],[TeamHome]],Table1[[#This Row],[ScoreAway]]-Table1[[#This Row],[ScoreHome]],Table1[[#This Row],[ScoreHome]]-Table1[[#This Row],[ScoreAway]])</f>
        <v>-3</v>
      </c>
      <c r="O3196">
        <f>IF(Table1[[#This Row],[SpreadActual]]&lt;Table1[[#This Row],[SpreadFavorite]],1,0)</f>
        <v>1</v>
      </c>
      <c r="P3196" t="s">
        <v>136</v>
      </c>
      <c r="Q3196" t="s">
        <v>22</v>
      </c>
      <c r="R3196" t="b">
        <v>0</v>
      </c>
    </row>
    <row r="3197" spans="1:22" x14ac:dyDescent="0.2">
      <c r="A3197" s="1">
        <v>29954</v>
      </c>
      <c r="B3197">
        <v>1981</v>
      </c>
      <c r="C3197">
        <f>_xlfn.MAXIFS(Table1[ScheduleWeekWritten],Table1[ScheduleSeason],Table1[[#This Row],[ScheduleSeason]])</f>
        <v>16</v>
      </c>
      <c r="D3197" t="s">
        <v>99</v>
      </c>
      <c r="E3197" cm="1">
        <f t="array" ref="E3197">_xlfn.XLOOKUP(Table1[[#This Row],[ScheduleWeekWritten]],Table3[Game],100+Table3[Increase],Table1[[#This Row],[ScheduleWeekWritten]])</f>
        <v>102</v>
      </c>
      <c r="F3197" t="b">
        <v>1</v>
      </c>
      <c r="G3197" t="s">
        <v>101</v>
      </c>
      <c r="H3197">
        <v>28</v>
      </c>
      <c r="I3197">
        <v>21</v>
      </c>
      <c r="J3197" t="s">
        <v>28</v>
      </c>
      <c r="K3197" t="s">
        <v>104</v>
      </c>
      <c r="L3197" t="str">
        <f>_xlfn.XLOOKUP(Table1[[#This Row],[TeamFavoriteID]],Table2[team_id],Table2[team_name],_xlfn.XLOOKUP(Table1[[#This Row],[TeamFavoriteID]],Table2[team_id_pfr],Table2[team_name],"Even"))</f>
        <v>Cincinnati Bengals</v>
      </c>
      <c r="M3197">
        <v>-6</v>
      </c>
      <c r="N3197">
        <f>IF(Table1[[#This Row],[TeamFavorite]]=Table1[[#This Row],[TeamHome]],Table1[[#This Row],[ScoreAway]]-Table1[[#This Row],[ScoreHome]],Table1[[#This Row],[ScoreHome]]-Table1[[#This Row],[ScoreAway]])</f>
        <v>-7</v>
      </c>
      <c r="O3197">
        <f>IF(Table1[[#This Row],[SpreadActual]]&lt;Table1[[#This Row],[SpreadFavorite]],1,0)</f>
        <v>1</v>
      </c>
      <c r="P3197" t="s">
        <v>136</v>
      </c>
      <c r="Q3197" t="s">
        <v>111</v>
      </c>
      <c r="R3197" t="b">
        <v>0</v>
      </c>
    </row>
    <row r="3198" spans="1:22" x14ac:dyDescent="0.2">
      <c r="A3198" s="1">
        <v>29954</v>
      </c>
      <c r="B3198">
        <v>1981</v>
      </c>
      <c r="C3198">
        <f>_xlfn.MAXIFS(Table1[ScheduleWeekWritten],Table1[ScheduleSeason],Table1[[#This Row],[ScheduleSeason]])</f>
        <v>16</v>
      </c>
      <c r="D3198" t="s">
        <v>99</v>
      </c>
      <c r="E3198" cm="1">
        <f t="array" ref="E3198">_xlfn.XLOOKUP(Table1[[#This Row],[ScheduleWeekWritten]],Table3[Game],100+Table3[Increase],Table1[[#This Row],[ScheduleWeekWritten]])</f>
        <v>102</v>
      </c>
      <c r="F3198" t="b">
        <v>1</v>
      </c>
      <c r="G3198" t="s">
        <v>53</v>
      </c>
      <c r="H3198">
        <v>38</v>
      </c>
      <c r="I3198">
        <v>24</v>
      </c>
      <c r="J3198" t="s">
        <v>50</v>
      </c>
      <c r="K3198" t="s">
        <v>87</v>
      </c>
      <c r="L3198" t="str">
        <f>_xlfn.XLOOKUP(Table1[[#This Row],[TeamFavoriteID]],Table2[team_id],Table2[team_name],_xlfn.XLOOKUP(Table1[[#This Row],[TeamFavoriteID]],Table2[team_id_pfr],Table2[team_name],"Even"))</f>
        <v>San Francisco 49ers</v>
      </c>
      <c r="M3198">
        <v>-6</v>
      </c>
      <c r="N3198">
        <f>IF(Table1[[#This Row],[TeamFavorite]]=Table1[[#This Row],[TeamHome]],Table1[[#This Row],[ScoreAway]]-Table1[[#This Row],[ScoreHome]],Table1[[#This Row],[ScoreHome]]-Table1[[#This Row],[ScoreAway]])</f>
        <v>-14</v>
      </c>
      <c r="O3198">
        <f>IF(Table1[[#This Row],[SpreadActual]]&lt;Table1[[#This Row],[SpreadFavorite]],1,0)</f>
        <v>1</v>
      </c>
      <c r="P3198" t="s">
        <v>136</v>
      </c>
      <c r="Q3198" t="s">
        <v>118</v>
      </c>
      <c r="R3198" t="b">
        <v>0</v>
      </c>
    </row>
    <row r="3199" spans="1:22" x14ac:dyDescent="0.2">
      <c r="A3199" s="1">
        <v>29961</v>
      </c>
      <c r="B3199">
        <v>1981</v>
      </c>
      <c r="C3199">
        <f>_xlfn.MAXIFS(Table1[ScheduleWeekWritten],Table1[ScheduleSeason],Table1[[#This Row],[ScheduleSeason]])</f>
        <v>16</v>
      </c>
      <c r="D3199" t="s">
        <v>92</v>
      </c>
      <c r="E3199" cm="1">
        <f t="array" ref="E3199">_xlfn.XLOOKUP(Table1[[#This Row],[ScheduleWeekWritten]],Table3[Game],100+Table3[Increase],Table1[[#This Row],[ScheduleWeekWritten]])</f>
        <v>103</v>
      </c>
      <c r="F3199" t="b">
        <v>1</v>
      </c>
      <c r="G3199" t="s">
        <v>101</v>
      </c>
      <c r="H3199">
        <v>27</v>
      </c>
      <c r="I3199">
        <v>7</v>
      </c>
      <c r="J3199" t="s">
        <v>27</v>
      </c>
      <c r="K3199" t="s">
        <v>104</v>
      </c>
      <c r="L3199" t="str">
        <f>_xlfn.XLOOKUP(Table1[[#This Row],[TeamFavoriteID]],Table2[team_id],Table2[team_name],_xlfn.XLOOKUP(Table1[[#This Row],[TeamFavoriteID]],Table2[team_id_pfr],Table2[team_name],"Even"))</f>
        <v>Cincinnati Bengals</v>
      </c>
      <c r="M3199">
        <v>-4.5</v>
      </c>
      <c r="N3199">
        <f>IF(Table1[[#This Row],[TeamFavorite]]=Table1[[#This Row],[TeamHome]],Table1[[#This Row],[ScoreAway]]-Table1[[#This Row],[ScoreHome]],Table1[[#This Row],[ScoreHome]]-Table1[[#This Row],[ScoreAway]])</f>
        <v>-20</v>
      </c>
      <c r="O3199">
        <f>IF(Table1[[#This Row],[SpreadActual]]&lt;Table1[[#This Row],[SpreadFavorite]],1,0)</f>
        <v>1</v>
      </c>
      <c r="P3199" t="s">
        <v>136</v>
      </c>
      <c r="Q3199" t="s">
        <v>111</v>
      </c>
      <c r="R3199" t="b">
        <v>0</v>
      </c>
      <c r="S3199">
        <v>-9</v>
      </c>
      <c r="T3199">
        <v>24</v>
      </c>
      <c r="U3199">
        <v>51</v>
      </c>
    </row>
    <row r="3200" spans="1:22" x14ac:dyDescent="0.2">
      <c r="A3200" s="1">
        <v>29961</v>
      </c>
      <c r="B3200">
        <v>1981</v>
      </c>
      <c r="C3200">
        <f>_xlfn.MAXIFS(Table1[ScheduleWeekWritten],Table1[ScheduleSeason],Table1[[#This Row],[ScheduleSeason]])</f>
        <v>16</v>
      </c>
      <c r="D3200" t="s">
        <v>92</v>
      </c>
      <c r="E3200" cm="1">
        <f t="array" ref="E3200">_xlfn.XLOOKUP(Table1[[#This Row],[ScheduleWeekWritten]],Table3[Game],100+Table3[Increase],Table1[[#This Row],[ScheduleWeekWritten]])</f>
        <v>103</v>
      </c>
      <c r="F3200" t="b">
        <v>1</v>
      </c>
      <c r="G3200" t="s">
        <v>53</v>
      </c>
      <c r="H3200">
        <v>28</v>
      </c>
      <c r="I3200">
        <v>27</v>
      </c>
      <c r="J3200" t="s">
        <v>67</v>
      </c>
      <c r="K3200" t="s">
        <v>68</v>
      </c>
      <c r="L3200" t="str">
        <f>_xlfn.XLOOKUP(Table1[[#This Row],[TeamFavoriteID]],Table2[team_id],Table2[team_name],_xlfn.XLOOKUP(Table1[[#This Row],[TeamFavoriteID]],Table2[team_id_pfr],Table2[team_name],"Even"))</f>
        <v>Dallas Cowboys</v>
      </c>
      <c r="M3200">
        <v>-3</v>
      </c>
      <c r="N3200">
        <f>IF(Table1[[#This Row],[TeamFavorite]]=Table1[[#This Row],[TeamHome]],Table1[[#This Row],[ScoreAway]]-Table1[[#This Row],[ScoreHome]],Table1[[#This Row],[ScoreHome]]-Table1[[#This Row],[ScoreAway]])</f>
        <v>1</v>
      </c>
      <c r="O3200">
        <f>IF(Table1[[#This Row],[SpreadActual]]&lt;Table1[[#This Row],[SpreadFavorite]],1,0)</f>
        <v>0</v>
      </c>
      <c r="P3200" t="s">
        <v>136</v>
      </c>
      <c r="Q3200" t="s">
        <v>118</v>
      </c>
      <c r="R3200" t="b">
        <v>0</v>
      </c>
      <c r="S3200">
        <v>43</v>
      </c>
      <c r="T3200">
        <v>5</v>
      </c>
      <c r="U3200">
        <v>73</v>
      </c>
    </row>
    <row r="3201" spans="1:22" x14ac:dyDescent="0.2">
      <c r="A3201" s="1">
        <v>29975</v>
      </c>
      <c r="B3201">
        <v>1981</v>
      </c>
      <c r="C3201">
        <f>_xlfn.MAXIFS(Table1[ScheduleWeekWritten],Table1[ScheduleSeason],Table1[[#This Row],[ScheduleSeason]])</f>
        <v>16</v>
      </c>
      <c r="D3201" t="s">
        <v>93</v>
      </c>
      <c r="E3201" cm="1">
        <f t="array" ref="E3201">_xlfn.XLOOKUP(Table1[[#This Row],[ScheduleWeekWritten]],Table3[Game],100+Table3[Increase],Table1[[#This Row],[ScheduleWeekWritten]])</f>
        <v>104</v>
      </c>
      <c r="F3201" t="b">
        <v>1</v>
      </c>
      <c r="G3201" t="s">
        <v>53</v>
      </c>
      <c r="H3201">
        <v>26</v>
      </c>
      <c r="I3201">
        <v>21</v>
      </c>
      <c r="J3201" t="s">
        <v>101</v>
      </c>
      <c r="K3201" t="s">
        <v>87</v>
      </c>
      <c r="L3201" t="str">
        <f>_xlfn.XLOOKUP(Table1[[#This Row],[TeamFavoriteID]],Table2[team_id],Table2[team_name],_xlfn.XLOOKUP(Table1[[#This Row],[TeamFavoriteID]],Table2[team_id_pfr],Table2[team_name],"Even"))</f>
        <v>San Francisco 49ers</v>
      </c>
      <c r="M3201">
        <v>-1</v>
      </c>
      <c r="N3201">
        <f>IF(Table1[[#This Row],[TeamFavorite]]=Table1[[#This Row],[TeamHome]],Table1[[#This Row],[ScoreAway]]-Table1[[#This Row],[ScoreHome]],Table1[[#This Row],[ScoreHome]]-Table1[[#This Row],[ScoreAway]])</f>
        <v>-5</v>
      </c>
      <c r="O3201">
        <f>IF(Table1[[#This Row],[SpreadActual]]&lt;Table1[[#This Row],[SpreadFavorite]],1,0)</f>
        <v>1</v>
      </c>
      <c r="P3201">
        <v>48</v>
      </c>
      <c r="Q3201" t="s">
        <v>125</v>
      </c>
      <c r="R3201" t="b">
        <v>1</v>
      </c>
      <c r="S3201">
        <v>72</v>
      </c>
      <c r="T3201">
        <v>0</v>
      </c>
      <c r="V3201" t="s">
        <v>103</v>
      </c>
    </row>
    <row r="3202" spans="1:22" x14ac:dyDescent="0.2">
      <c r="A3202" s="1">
        <v>30206</v>
      </c>
      <c r="B3202">
        <v>1982</v>
      </c>
      <c r="C3202">
        <f>_xlfn.MAXIFS(Table1[ScheduleWeekWritten],Table1[ScheduleSeason],Table1[[#This Row],[ScheduleSeason]])</f>
        <v>17</v>
      </c>
      <c r="D3202">
        <v>1</v>
      </c>
      <c r="E3202" cm="1">
        <f t="array" ref="E3202">_xlfn.XLOOKUP(Table1[[#This Row],[ScheduleWeekWritten]],Table3[Game],100+Table3[Increase],Table1[[#This Row],[ScheduleWeekWritten]])</f>
        <v>1</v>
      </c>
      <c r="F3202" t="b">
        <v>0</v>
      </c>
      <c r="G3202" t="s">
        <v>34</v>
      </c>
      <c r="H3202">
        <v>13</v>
      </c>
      <c r="I3202">
        <v>24</v>
      </c>
      <c r="J3202" t="s">
        <v>115</v>
      </c>
      <c r="K3202" t="s">
        <v>70</v>
      </c>
      <c r="L3202" t="str">
        <f>_xlfn.XLOOKUP(Table1[[#This Row],[TeamFavoriteID]],Table2[team_id],Table2[team_name],_xlfn.XLOOKUP(Table1[[#This Row],[TeamFavoriteID]],Table2[team_id_pfr],Table2[team_name],"Even"))</f>
        <v>Boston Patriots</v>
      </c>
      <c r="M3202">
        <v>-2</v>
      </c>
      <c r="N3202">
        <f>IF(Table1[[#This Row],[TeamFavorite]]=Table1[[#This Row],[TeamHome]],Table1[[#This Row],[ScoreAway]]-Table1[[#This Row],[ScoreHome]],Table1[[#This Row],[ScoreHome]]-Table1[[#This Row],[ScoreAway]])</f>
        <v>-11</v>
      </c>
      <c r="O3202">
        <f>IF(Table1[[#This Row],[SpreadActual]]&lt;Table1[[#This Row],[SpreadFavorite]],1,0)</f>
        <v>1</v>
      </c>
      <c r="P3202">
        <v>45</v>
      </c>
      <c r="Q3202" t="s">
        <v>80</v>
      </c>
      <c r="R3202" t="b">
        <v>0</v>
      </c>
      <c r="S3202">
        <v>72</v>
      </c>
      <c r="T3202">
        <v>6</v>
      </c>
      <c r="U3202">
        <v>66</v>
      </c>
    </row>
    <row r="3203" spans="1:22" x14ac:dyDescent="0.2">
      <c r="A3203" s="1">
        <v>30206</v>
      </c>
      <c r="B3203">
        <v>1982</v>
      </c>
      <c r="C3203">
        <f>_xlfn.MAXIFS(Table1[ScheduleWeekWritten],Table1[ScheduleSeason],Table1[[#This Row],[ScheduleSeason]])</f>
        <v>17</v>
      </c>
      <c r="D3203">
        <v>1</v>
      </c>
      <c r="E3203" cm="1">
        <f t="array" ref="E3203">_xlfn.XLOOKUP(Table1[[#This Row],[ScheduleWeekWritten]],Table3[Game],100+Table3[Increase],Table1[[#This Row],[ScheduleWeekWritten]])</f>
        <v>1</v>
      </c>
      <c r="F3203" t="b">
        <v>0</v>
      </c>
      <c r="G3203" t="s">
        <v>28</v>
      </c>
      <c r="H3203">
        <v>14</v>
      </c>
      <c r="I3203">
        <v>9</v>
      </c>
      <c r="J3203" t="s">
        <v>42</v>
      </c>
      <c r="K3203" t="s">
        <v>43</v>
      </c>
      <c r="L3203" t="str">
        <f>_xlfn.XLOOKUP(Table1[[#This Row],[TeamFavoriteID]],Table2[team_id],Table2[team_name],_xlfn.XLOOKUP(Table1[[#This Row],[TeamFavoriteID]],Table2[team_id_pfr],Table2[team_name],"Even"))</f>
        <v>Buffalo Bills</v>
      </c>
      <c r="M3203">
        <v>-3.5</v>
      </c>
      <c r="N3203">
        <f>IF(Table1[[#This Row],[TeamFavorite]]=Table1[[#This Row],[TeamHome]],Table1[[#This Row],[ScoreAway]]-Table1[[#This Row],[ScoreHome]],Table1[[#This Row],[ScoreHome]]-Table1[[#This Row],[ScoreAway]])</f>
        <v>-5</v>
      </c>
      <c r="O3203">
        <f>IF(Table1[[#This Row],[SpreadActual]]&lt;Table1[[#This Row],[SpreadFavorite]],1,0)</f>
        <v>1</v>
      </c>
      <c r="P3203">
        <v>35</v>
      </c>
      <c r="Q3203" t="s">
        <v>123</v>
      </c>
      <c r="R3203" t="b">
        <v>0</v>
      </c>
      <c r="S3203">
        <v>73</v>
      </c>
      <c r="T3203">
        <v>6</v>
      </c>
      <c r="U3203">
        <v>69</v>
      </c>
    </row>
    <row r="3204" spans="1:22" x14ac:dyDescent="0.2">
      <c r="A3204" s="1">
        <v>30206</v>
      </c>
      <c r="B3204">
        <v>1982</v>
      </c>
      <c r="C3204">
        <f>_xlfn.MAXIFS(Table1[ScheduleWeekWritten],Table1[ScheduleSeason],Table1[[#This Row],[ScheduleSeason]])</f>
        <v>17</v>
      </c>
      <c r="D3204">
        <v>1</v>
      </c>
      <c r="E3204" cm="1">
        <f t="array" ref="E3204">_xlfn.XLOOKUP(Table1[[#This Row],[ScheduleWeekWritten]],Table3[Game],100+Table3[Increase],Table1[[#This Row],[ScheduleWeekWritten]])</f>
        <v>1</v>
      </c>
      <c r="F3204" t="b">
        <v>0</v>
      </c>
      <c r="G3204" t="s">
        <v>101</v>
      </c>
      <c r="H3204">
        <v>27</v>
      </c>
      <c r="I3204">
        <v>6</v>
      </c>
      <c r="J3204" t="s">
        <v>23</v>
      </c>
      <c r="K3204" t="s">
        <v>104</v>
      </c>
      <c r="L3204" t="str">
        <f>_xlfn.XLOOKUP(Table1[[#This Row],[TeamFavoriteID]],Table2[team_id],Table2[team_name],_xlfn.XLOOKUP(Table1[[#This Row],[TeamFavoriteID]],Table2[team_id_pfr],Table2[team_name],"Even"))</f>
        <v>Cincinnati Bengals</v>
      </c>
      <c r="M3204">
        <v>-7</v>
      </c>
      <c r="N3204">
        <f>IF(Table1[[#This Row],[TeamFavorite]]=Table1[[#This Row],[TeamHome]],Table1[[#This Row],[ScoreAway]]-Table1[[#This Row],[ScoreHome]],Table1[[#This Row],[ScoreHome]]-Table1[[#This Row],[ScoreAway]])</f>
        <v>-21</v>
      </c>
      <c r="O3204">
        <f>IF(Table1[[#This Row],[SpreadActual]]&lt;Table1[[#This Row],[SpreadFavorite]],1,0)</f>
        <v>1</v>
      </c>
      <c r="P3204">
        <v>40</v>
      </c>
      <c r="Q3204" t="s">
        <v>111</v>
      </c>
      <c r="R3204" t="b">
        <v>0</v>
      </c>
      <c r="S3204">
        <v>75</v>
      </c>
      <c r="T3204">
        <v>7</v>
      </c>
      <c r="U3204">
        <v>70</v>
      </c>
    </row>
    <row r="3205" spans="1:22" x14ac:dyDescent="0.2">
      <c r="A3205" s="1">
        <v>30206</v>
      </c>
      <c r="B3205">
        <v>1982</v>
      </c>
      <c r="C3205">
        <f>_xlfn.MAXIFS(Table1[ScheduleWeekWritten],Table1[ScheduleSeason],Table1[[#This Row],[ScheduleSeason]])</f>
        <v>17</v>
      </c>
      <c r="D3205">
        <v>1</v>
      </c>
      <c r="E3205" cm="1">
        <f t="array" ref="E3205">_xlfn.XLOOKUP(Table1[[#This Row],[ScheduleWeekWritten]],Table3[Game],100+Table3[Increase],Table1[[#This Row],[ScheduleWeekWritten]])</f>
        <v>1</v>
      </c>
      <c r="F3205" t="b">
        <v>0</v>
      </c>
      <c r="G3205" t="s">
        <v>24</v>
      </c>
      <c r="H3205">
        <v>3</v>
      </c>
      <c r="I3205">
        <v>23</v>
      </c>
      <c r="J3205" t="s">
        <v>27</v>
      </c>
      <c r="K3205" t="s">
        <v>88</v>
      </c>
      <c r="L3205" t="str">
        <f>_xlfn.XLOOKUP(Table1[[#This Row],[TeamFavoriteID]],Table2[team_id],Table2[team_name],_xlfn.XLOOKUP(Table1[[#This Row],[TeamFavoriteID]],Table2[team_id_pfr],Table2[team_name],"Even"))</f>
        <v>Denver Broncos</v>
      </c>
      <c r="M3205">
        <v>-1</v>
      </c>
      <c r="N3205">
        <f>IF(Table1[[#This Row],[TeamFavorite]]=Table1[[#This Row],[TeamHome]],Table1[[#This Row],[ScoreAway]]-Table1[[#This Row],[ScoreHome]],Table1[[#This Row],[ScoreHome]]-Table1[[#This Row],[ScoreAway]])</f>
        <v>20</v>
      </c>
      <c r="O3205">
        <f>IF(Table1[[#This Row],[SpreadActual]]&lt;Table1[[#This Row],[SpreadFavorite]],1,0)</f>
        <v>0</v>
      </c>
      <c r="P3205">
        <v>42</v>
      </c>
      <c r="Q3205" t="s">
        <v>71</v>
      </c>
      <c r="R3205" t="b">
        <v>0</v>
      </c>
      <c r="S3205">
        <v>48</v>
      </c>
      <c r="T3205">
        <v>10</v>
      </c>
      <c r="U3205">
        <v>82</v>
      </c>
    </row>
    <row r="3206" spans="1:22" x14ac:dyDescent="0.2">
      <c r="A3206" s="1">
        <v>30206</v>
      </c>
      <c r="B3206">
        <v>1982</v>
      </c>
      <c r="C3206">
        <f>_xlfn.MAXIFS(Table1[ScheduleWeekWritten],Table1[ScheduleSeason],Table1[[#This Row],[ScheduleSeason]])</f>
        <v>17</v>
      </c>
      <c r="D3206">
        <v>1</v>
      </c>
      <c r="E3206" cm="1">
        <f t="array" ref="E3206">_xlfn.XLOOKUP(Table1[[#This Row],[ScheduleWeekWritten]],Table3[Game],100+Table3[Increase],Table1[[#This Row],[ScheduleWeekWritten]])</f>
        <v>1</v>
      </c>
      <c r="F3206" t="b">
        <v>0</v>
      </c>
      <c r="G3206" t="s">
        <v>45</v>
      </c>
      <c r="H3206">
        <v>17</v>
      </c>
      <c r="I3206">
        <v>10</v>
      </c>
      <c r="J3206" t="s">
        <v>46</v>
      </c>
      <c r="K3206" t="s">
        <v>79</v>
      </c>
      <c r="L3206" t="str">
        <f>_xlfn.XLOOKUP(Table1[[#This Row],[TeamFavoriteID]],Table2[team_id],Table2[team_name],_xlfn.XLOOKUP(Table1[[#This Row],[TeamFavoriteID]],Table2[team_id_pfr],Table2[team_name],"Even"))</f>
        <v>Detroit Lions</v>
      </c>
      <c r="M3206">
        <v>-5.5</v>
      </c>
      <c r="N3206">
        <f>IF(Table1[[#This Row],[TeamFavorite]]=Table1[[#This Row],[TeamHome]],Table1[[#This Row],[ScoreAway]]-Table1[[#This Row],[ScoreHome]],Table1[[#This Row],[ScoreHome]]-Table1[[#This Row],[ScoreAway]])</f>
        <v>-7</v>
      </c>
      <c r="O3206">
        <f>IF(Table1[[#This Row],[SpreadActual]]&lt;Table1[[#This Row],[SpreadFavorite]],1,0)</f>
        <v>1</v>
      </c>
      <c r="P3206">
        <v>37</v>
      </c>
      <c r="Q3206" t="s">
        <v>125</v>
      </c>
      <c r="R3206" t="b">
        <v>0</v>
      </c>
      <c r="S3206">
        <v>72</v>
      </c>
      <c r="T3206">
        <v>0</v>
      </c>
      <c r="V3206" t="s">
        <v>103</v>
      </c>
    </row>
    <row r="3207" spans="1:22" x14ac:dyDescent="0.2">
      <c r="A3207" s="1">
        <v>30206</v>
      </c>
      <c r="B3207">
        <v>1982</v>
      </c>
      <c r="C3207">
        <f>_xlfn.MAXIFS(Table1[ScheduleWeekWritten],Table1[ScheduleSeason],Table1[[#This Row],[ScheduleSeason]])</f>
        <v>17</v>
      </c>
      <c r="D3207">
        <v>1</v>
      </c>
      <c r="E3207" cm="1">
        <f t="array" ref="E3207">_xlfn.XLOOKUP(Table1[[#This Row],[ScheduleWeekWritten]],Table3[Game],100+Table3[Increase],Table1[[#This Row],[ScheduleWeekWritten]])</f>
        <v>1</v>
      </c>
      <c r="F3207" t="b">
        <v>0</v>
      </c>
      <c r="G3207" t="s">
        <v>33</v>
      </c>
      <c r="H3207">
        <v>35</v>
      </c>
      <c r="I3207">
        <v>23</v>
      </c>
      <c r="J3207" t="s">
        <v>39</v>
      </c>
      <c r="K3207" t="s">
        <v>40</v>
      </c>
      <c r="L3207" t="str">
        <f>_xlfn.XLOOKUP(Table1[[#This Row],[TeamFavoriteID]],Table2[team_id],Table2[team_name],_xlfn.XLOOKUP(Table1[[#This Row],[TeamFavoriteID]],Table2[team_id_pfr],Table2[team_name],"Even"))</f>
        <v>Los Angeles Rams</v>
      </c>
      <c r="M3207">
        <v>-1</v>
      </c>
      <c r="N3207">
        <f>IF(Table1[[#This Row],[TeamFavorite]]=Table1[[#This Row],[TeamHome]],Table1[[#This Row],[ScoreAway]]-Table1[[#This Row],[ScoreHome]],Table1[[#This Row],[ScoreHome]]-Table1[[#This Row],[ScoreAway]])</f>
        <v>12</v>
      </c>
      <c r="O3207">
        <f>IF(Table1[[#This Row],[SpreadActual]]&lt;Table1[[#This Row],[SpreadFavorite]],1,0)</f>
        <v>0</v>
      </c>
      <c r="P3207">
        <v>40</v>
      </c>
      <c r="Q3207" t="s">
        <v>36</v>
      </c>
      <c r="R3207" t="b">
        <v>0</v>
      </c>
      <c r="S3207">
        <v>73</v>
      </c>
      <c r="T3207">
        <v>11</v>
      </c>
      <c r="U3207">
        <v>80</v>
      </c>
    </row>
    <row r="3208" spans="1:22" x14ac:dyDescent="0.2">
      <c r="A3208" s="1">
        <v>30206</v>
      </c>
      <c r="B3208">
        <v>1982</v>
      </c>
      <c r="C3208">
        <f>_xlfn.MAXIFS(Table1[ScheduleWeekWritten],Table1[ScheduleSeason],Table1[[#This Row],[ScheduleSeason]])</f>
        <v>17</v>
      </c>
      <c r="D3208">
        <v>1</v>
      </c>
      <c r="E3208" cm="1">
        <f t="array" ref="E3208">_xlfn.XLOOKUP(Table1[[#This Row],[ScheduleWeekWritten]],Table3[Game],100+Table3[Increase],Table1[[#This Row],[ScheduleWeekWritten]])</f>
        <v>1</v>
      </c>
      <c r="F3208" t="b">
        <v>0</v>
      </c>
      <c r="G3208" t="s">
        <v>54</v>
      </c>
      <c r="H3208">
        <v>17</v>
      </c>
      <c r="I3208">
        <v>10</v>
      </c>
      <c r="J3208" t="s">
        <v>127</v>
      </c>
      <c r="K3208" t="s">
        <v>55</v>
      </c>
      <c r="L3208" t="str">
        <f>_xlfn.XLOOKUP(Table1[[#This Row],[TeamFavoriteID]],Table2[team_id],Table2[team_name],_xlfn.XLOOKUP(Table1[[#This Row],[TeamFavoriteID]],Table2[team_id_pfr],Table2[team_name],"Even"))</f>
        <v>Minnesota Vikings</v>
      </c>
      <c r="M3208">
        <v>-2</v>
      </c>
      <c r="N3208">
        <f>IF(Table1[[#This Row],[TeamFavorite]]=Table1[[#This Row],[TeamHome]],Table1[[#This Row],[ScoreAway]]-Table1[[#This Row],[ScoreHome]],Table1[[#This Row],[ScoreHome]]-Table1[[#This Row],[ScoreAway]])</f>
        <v>-7</v>
      </c>
      <c r="O3208">
        <f>IF(Table1[[#This Row],[SpreadActual]]&lt;Table1[[#This Row],[SpreadFavorite]],1,0)</f>
        <v>1</v>
      </c>
      <c r="P3208">
        <v>38</v>
      </c>
      <c r="Q3208" t="s">
        <v>137</v>
      </c>
      <c r="R3208" t="b">
        <v>0</v>
      </c>
      <c r="S3208">
        <v>72</v>
      </c>
      <c r="T3208">
        <v>0</v>
      </c>
      <c r="V3208" t="s">
        <v>103</v>
      </c>
    </row>
    <row r="3209" spans="1:22" x14ac:dyDescent="0.2">
      <c r="A3209" s="1">
        <v>30206</v>
      </c>
      <c r="B3209">
        <v>1982</v>
      </c>
      <c r="C3209">
        <f>_xlfn.MAXIFS(Table1[ScheduleWeekWritten],Table1[ScheduleSeason],Table1[[#This Row],[ScheduleSeason]])</f>
        <v>17</v>
      </c>
      <c r="D3209">
        <v>1</v>
      </c>
      <c r="E3209" cm="1">
        <f t="array" ref="E3209">_xlfn.XLOOKUP(Table1[[#This Row],[ScheduleWeekWritten]],Table3[Game],100+Table3[Increase],Table1[[#This Row],[ScheduleWeekWritten]])</f>
        <v>1</v>
      </c>
      <c r="F3209" t="b">
        <v>0</v>
      </c>
      <c r="G3209" t="s">
        <v>95</v>
      </c>
      <c r="H3209">
        <v>7</v>
      </c>
      <c r="I3209">
        <v>21</v>
      </c>
      <c r="J3209" t="s">
        <v>57</v>
      </c>
      <c r="K3209" t="s">
        <v>59</v>
      </c>
      <c r="L3209" t="str">
        <f>_xlfn.XLOOKUP(Table1[[#This Row],[TeamFavoriteID]],Table2[team_id],Table2[team_name],_xlfn.XLOOKUP(Table1[[#This Row],[TeamFavoriteID]],Table2[team_id_pfr],Table2[team_name],"Even"))</f>
        <v>Arizona Cardinals</v>
      </c>
      <c r="M3209">
        <v>-1</v>
      </c>
      <c r="N3209">
        <f>IF(Table1[[#This Row],[TeamFavorite]]=Table1[[#This Row],[TeamHome]],Table1[[#This Row],[ScoreAway]]-Table1[[#This Row],[ScoreHome]],Table1[[#This Row],[ScoreHome]]-Table1[[#This Row],[ScoreAway]])</f>
        <v>-14</v>
      </c>
      <c r="O3209">
        <f>IF(Table1[[#This Row],[SpreadActual]]&lt;Table1[[#This Row],[SpreadFavorite]],1,0)</f>
        <v>1</v>
      </c>
      <c r="P3209">
        <v>36</v>
      </c>
      <c r="Q3209" t="s">
        <v>124</v>
      </c>
      <c r="R3209" t="b">
        <v>0</v>
      </c>
      <c r="S3209">
        <v>72</v>
      </c>
      <c r="T3209">
        <v>0</v>
      </c>
      <c r="V3209" t="s">
        <v>103</v>
      </c>
    </row>
    <row r="3210" spans="1:22" x14ac:dyDescent="0.2">
      <c r="A3210" s="1">
        <v>30206</v>
      </c>
      <c r="B3210">
        <v>1982</v>
      </c>
      <c r="C3210">
        <f>_xlfn.MAXIFS(Table1[ScheduleWeekWritten],Table1[ScheduleSeason],Table1[[#This Row],[ScheduleSeason]])</f>
        <v>17</v>
      </c>
      <c r="D3210">
        <v>1</v>
      </c>
      <c r="E3210" cm="1">
        <f t="array" ref="E3210">_xlfn.XLOOKUP(Table1[[#This Row],[ScheduleWeekWritten]],Table3[Game],100+Table3[Increase],Table1[[#This Row],[ScheduleWeekWritten]])</f>
        <v>1</v>
      </c>
      <c r="F3210" t="b">
        <v>0</v>
      </c>
      <c r="G3210" t="s">
        <v>50</v>
      </c>
      <c r="H3210">
        <v>14</v>
      </c>
      <c r="I3210">
        <v>16</v>
      </c>
      <c r="J3210" t="s">
        <v>38</v>
      </c>
      <c r="K3210" t="s">
        <v>90</v>
      </c>
      <c r="L3210" t="str">
        <f>_xlfn.XLOOKUP(Table1[[#This Row],[TeamFavoriteID]],Table2[team_id],Table2[team_name],_xlfn.XLOOKUP(Table1[[#This Row],[TeamFavoriteID]],Table2[team_id_pfr],Table2[team_name],"Even"))</f>
        <v>New York Giants</v>
      </c>
      <c r="M3210">
        <v>-1.5</v>
      </c>
      <c r="N3210">
        <f>IF(Table1[[#This Row],[TeamFavorite]]=Table1[[#This Row],[TeamHome]],Table1[[#This Row],[ScoreAway]]-Table1[[#This Row],[ScoreHome]],Table1[[#This Row],[ScoreHome]]-Table1[[#This Row],[ScoreAway]])</f>
        <v>2</v>
      </c>
      <c r="O3210">
        <f>IF(Table1[[#This Row],[SpreadActual]]&lt;Table1[[#This Row],[SpreadFavorite]],1,0)</f>
        <v>0</v>
      </c>
      <c r="P3210">
        <v>37</v>
      </c>
      <c r="Q3210" t="s">
        <v>126</v>
      </c>
      <c r="R3210" t="b">
        <v>0</v>
      </c>
      <c r="S3210">
        <v>75</v>
      </c>
      <c r="T3210">
        <v>9</v>
      </c>
      <c r="U3210">
        <v>58</v>
      </c>
    </row>
    <row r="3211" spans="1:22" x14ac:dyDescent="0.2">
      <c r="A3211" s="1">
        <v>30206</v>
      </c>
      <c r="B3211">
        <v>1982</v>
      </c>
      <c r="C3211">
        <f>_xlfn.MAXIFS(Table1[ScheduleWeekWritten],Table1[ScheduleSeason],Table1[[#This Row],[ScheduleSeason]])</f>
        <v>17</v>
      </c>
      <c r="D3211">
        <v>1</v>
      </c>
      <c r="E3211" cm="1">
        <f t="array" ref="E3211">_xlfn.XLOOKUP(Table1[[#This Row],[ScheduleWeekWritten]],Table3[Game],100+Table3[Increase],Table1[[#This Row],[ScheduleWeekWritten]])</f>
        <v>1</v>
      </c>
      <c r="F3211" t="b">
        <v>0</v>
      </c>
      <c r="G3211" t="s">
        <v>31</v>
      </c>
      <c r="H3211">
        <v>28</v>
      </c>
      <c r="I3211">
        <v>45</v>
      </c>
      <c r="J3211" t="s">
        <v>19</v>
      </c>
      <c r="K3211" t="s">
        <v>32</v>
      </c>
      <c r="L3211" t="str">
        <f>_xlfn.XLOOKUP(Table1[[#This Row],[TeamFavoriteID]],Table2[team_id],Table2[team_name],_xlfn.XLOOKUP(Table1[[#This Row],[TeamFavoriteID]],Table2[team_id_pfr],Table2[team_name],"Even"))</f>
        <v>New York Jets</v>
      </c>
      <c r="M3211">
        <v>-2</v>
      </c>
      <c r="N3211">
        <f>IF(Table1[[#This Row],[TeamFavorite]]=Table1[[#This Row],[TeamHome]],Table1[[#This Row],[ScoreAway]]-Table1[[#This Row],[ScoreHome]],Table1[[#This Row],[ScoreHome]]-Table1[[#This Row],[ScoreAway]])</f>
        <v>17</v>
      </c>
      <c r="O3211">
        <f>IF(Table1[[#This Row],[SpreadActual]]&lt;Table1[[#This Row],[SpreadFavorite]],1,0)</f>
        <v>0</v>
      </c>
      <c r="P3211">
        <v>37</v>
      </c>
      <c r="Q3211" t="s">
        <v>126</v>
      </c>
      <c r="R3211" t="b">
        <v>0</v>
      </c>
      <c r="S3211">
        <v>75</v>
      </c>
      <c r="T3211">
        <v>9</v>
      </c>
      <c r="U3211">
        <v>58</v>
      </c>
    </row>
    <row r="3212" spans="1:22" x14ac:dyDescent="0.2">
      <c r="A3212" s="1">
        <v>30206</v>
      </c>
      <c r="B3212">
        <v>1982</v>
      </c>
      <c r="C3212">
        <f>_xlfn.MAXIFS(Table1[ScheduleWeekWritten],Table1[ScheduleSeason],Table1[[#This Row],[ScheduleSeason]])</f>
        <v>17</v>
      </c>
      <c r="D3212">
        <v>1</v>
      </c>
      <c r="E3212" cm="1">
        <f t="array" ref="E3212">_xlfn.XLOOKUP(Table1[[#This Row],[ScheduleWeekWritten]],Table3[Game],100+Table3[Increase],Table1[[#This Row],[ScheduleWeekWritten]])</f>
        <v>1</v>
      </c>
      <c r="F3212" t="b">
        <v>0</v>
      </c>
      <c r="G3212" t="s">
        <v>58</v>
      </c>
      <c r="H3212">
        <v>34</v>
      </c>
      <c r="I3212">
        <v>37</v>
      </c>
      <c r="J3212" t="s">
        <v>61</v>
      </c>
      <c r="K3212" t="s">
        <v>77</v>
      </c>
      <c r="L3212" t="str">
        <f>_xlfn.XLOOKUP(Table1[[#This Row],[TeamFavoriteID]],Table2[team_id],Table2[team_name],_xlfn.XLOOKUP(Table1[[#This Row],[TeamFavoriteID]],Table2[team_id_pfr],Table2[team_name],"Even"))</f>
        <v>Philadelphia Eagles</v>
      </c>
      <c r="M3212">
        <v>-6.5</v>
      </c>
      <c r="N3212">
        <f>IF(Table1[[#This Row],[TeamFavorite]]=Table1[[#This Row],[TeamHome]],Table1[[#This Row],[ScoreAway]]-Table1[[#This Row],[ScoreHome]],Table1[[#This Row],[ScoreHome]]-Table1[[#This Row],[ScoreAway]])</f>
        <v>3</v>
      </c>
      <c r="O3212">
        <f>IF(Table1[[#This Row],[SpreadActual]]&lt;Table1[[#This Row],[SpreadFavorite]],1,0)</f>
        <v>0</v>
      </c>
      <c r="P3212">
        <v>37</v>
      </c>
      <c r="Q3212" t="s">
        <v>112</v>
      </c>
      <c r="R3212" t="b">
        <v>0</v>
      </c>
      <c r="S3212">
        <v>74</v>
      </c>
      <c r="T3212">
        <v>6</v>
      </c>
      <c r="U3212">
        <v>65</v>
      </c>
    </row>
    <row r="3213" spans="1:22" x14ac:dyDescent="0.2">
      <c r="A3213" s="1">
        <v>30206</v>
      </c>
      <c r="B3213">
        <v>1982</v>
      </c>
      <c r="C3213">
        <f>_xlfn.MAXIFS(Table1[ScheduleWeekWritten],Table1[ScheduleSeason],Table1[[#This Row],[ScheduleSeason]])</f>
        <v>17</v>
      </c>
      <c r="D3213">
        <v>1</v>
      </c>
      <c r="E3213" cm="1">
        <f t="array" ref="E3213">_xlfn.XLOOKUP(Table1[[#This Row],[ScheduleWeekWritten]],Table3[Game],100+Table3[Increase],Table1[[#This Row],[ScheduleWeekWritten]])</f>
        <v>1</v>
      </c>
      <c r="F3213" t="b">
        <v>0</v>
      </c>
      <c r="G3213" t="s">
        <v>53</v>
      </c>
      <c r="H3213">
        <v>17</v>
      </c>
      <c r="I3213">
        <v>23</v>
      </c>
      <c r="J3213" t="s">
        <v>138</v>
      </c>
      <c r="K3213" t="s">
        <v>87</v>
      </c>
      <c r="L3213" t="str">
        <f>_xlfn.XLOOKUP(Table1[[#This Row],[TeamFavoriteID]],Table2[team_id],Table2[team_name],_xlfn.XLOOKUP(Table1[[#This Row],[TeamFavoriteID]],Table2[team_id_pfr],Table2[team_name],"Even"))</f>
        <v>San Francisco 49ers</v>
      </c>
      <c r="M3213">
        <v>-6</v>
      </c>
      <c r="N3213">
        <f>IF(Table1[[#This Row],[TeamFavorite]]=Table1[[#This Row],[TeamHome]],Table1[[#This Row],[ScoreAway]]-Table1[[#This Row],[ScoreHome]],Table1[[#This Row],[ScoreHome]]-Table1[[#This Row],[ScoreAway]])</f>
        <v>6</v>
      </c>
      <c r="O3213">
        <f>IF(Table1[[#This Row],[SpreadActual]]&lt;Table1[[#This Row],[SpreadFavorite]],1,0)</f>
        <v>0</v>
      </c>
      <c r="P3213">
        <v>38</v>
      </c>
      <c r="Q3213" t="s">
        <v>118</v>
      </c>
      <c r="R3213" t="b">
        <v>0</v>
      </c>
      <c r="S3213">
        <v>65</v>
      </c>
      <c r="T3213">
        <v>13</v>
      </c>
      <c r="U3213">
        <v>46</v>
      </c>
    </row>
    <row r="3214" spans="1:22" x14ac:dyDescent="0.2">
      <c r="A3214" s="1">
        <v>30206</v>
      </c>
      <c r="B3214">
        <v>1982</v>
      </c>
      <c r="C3214">
        <f>_xlfn.MAXIFS(Table1[ScheduleWeekWritten],Table1[ScheduleSeason],Table1[[#This Row],[ScheduleSeason]])</f>
        <v>17</v>
      </c>
      <c r="D3214">
        <v>1</v>
      </c>
      <c r="E3214" cm="1">
        <f t="array" ref="E3214">_xlfn.XLOOKUP(Table1[[#This Row],[ScheduleWeekWritten]],Table3[Game],100+Table3[Increase],Table1[[#This Row],[ScheduleWeekWritten]])</f>
        <v>1</v>
      </c>
      <c r="F3214" t="b">
        <v>0</v>
      </c>
      <c r="G3214" t="s">
        <v>128</v>
      </c>
      <c r="H3214">
        <v>7</v>
      </c>
      <c r="I3214">
        <v>21</v>
      </c>
      <c r="J3214" t="s">
        <v>62</v>
      </c>
      <c r="K3214" t="s">
        <v>63</v>
      </c>
      <c r="L3214" t="str">
        <f>_xlfn.XLOOKUP(Table1[[#This Row],[TeamFavoriteID]],Table2[team_id],Table2[team_name],_xlfn.XLOOKUP(Table1[[#This Row],[TeamFavoriteID]],Table2[team_id_pfr],Table2[team_name],"Even"))</f>
        <v>Cleveland Browns</v>
      </c>
      <c r="M3214">
        <v>-2.5</v>
      </c>
      <c r="N3214">
        <f>IF(Table1[[#This Row],[TeamFavorite]]=Table1[[#This Row],[TeamHome]],Table1[[#This Row],[ScoreAway]]-Table1[[#This Row],[ScoreHome]],Table1[[#This Row],[ScoreHome]]-Table1[[#This Row],[ScoreAway]])</f>
        <v>-14</v>
      </c>
      <c r="O3214">
        <f>IF(Table1[[#This Row],[SpreadActual]]&lt;Table1[[#This Row],[SpreadFavorite]],1,0)</f>
        <v>1</v>
      </c>
      <c r="P3214">
        <v>40</v>
      </c>
      <c r="Q3214" t="s">
        <v>129</v>
      </c>
      <c r="R3214" t="b">
        <v>0</v>
      </c>
      <c r="S3214">
        <v>72</v>
      </c>
      <c r="T3214">
        <v>0</v>
      </c>
      <c r="V3214" t="s">
        <v>103</v>
      </c>
    </row>
    <row r="3215" spans="1:22" x14ac:dyDescent="0.2">
      <c r="A3215" s="1">
        <v>30207</v>
      </c>
      <c r="B3215">
        <v>1982</v>
      </c>
      <c r="C3215">
        <f>_xlfn.MAXIFS(Table1[ScheduleWeekWritten],Table1[ScheduleSeason],Table1[[#This Row],[ScheduleSeason]])</f>
        <v>17</v>
      </c>
      <c r="D3215">
        <v>1</v>
      </c>
      <c r="E3215" cm="1">
        <f t="array" ref="E3215">_xlfn.XLOOKUP(Table1[[#This Row],[ScheduleWeekWritten]],Table3[Game],100+Table3[Increase],Table1[[#This Row],[ScheduleWeekWritten]])</f>
        <v>1</v>
      </c>
      <c r="F3215" t="b">
        <v>0</v>
      </c>
      <c r="G3215" t="s">
        <v>67</v>
      </c>
      <c r="H3215">
        <v>28</v>
      </c>
      <c r="I3215">
        <v>36</v>
      </c>
      <c r="J3215" t="s">
        <v>49</v>
      </c>
      <c r="K3215" t="s">
        <v>68</v>
      </c>
      <c r="L3215" t="str">
        <f>_xlfn.XLOOKUP(Table1[[#This Row],[TeamFavoriteID]],Table2[team_id],Table2[team_name],_xlfn.XLOOKUP(Table1[[#This Row],[TeamFavoriteID]],Table2[team_id_pfr],Table2[team_name],"Even"))</f>
        <v>Dallas Cowboys</v>
      </c>
      <c r="M3215">
        <v>-5.5</v>
      </c>
      <c r="N3215">
        <f>IF(Table1[[#This Row],[TeamFavorite]]=Table1[[#This Row],[TeamHome]],Table1[[#This Row],[ScoreAway]]-Table1[[#This Row],[ScoreHome]],Table1[[#This Row],[ScoreHome]]-Table1[[#This Row],[ScoreAway]])</f>
        <v>8</v>
      </c>
      <c r="O3215">
        <f>IF(Table1[[#This Row],[SpreadActual]]&lt;Table1[[#This Row],[SpreadFavorite]],1,0)</f>
        <v>0</v>
      </c>
      <c r="P3215">
        <v>42</v>
      </c>
      <c r="Q3215" t="s">
        <v>119</v>
      </c>
      <c r="R3215" t="b">
        <v>0</v>
      </c>
      <c r="S3215">
        <v>84</v>
      </c>
      <c r="T3215">
        <v>15</v>
      </c>
      <c r="U3215">
        <v>57</v>
      </c>
    </row>
    <row r="3216" spans="1:22" x14ac:dyDescent="0.2">
      <c r="A3216" s="1">
        <v>30210</v>
      </c>
      <c r="B3216">
        <v>1982</v>
      </c>
      <c r="C3216">
        <f>_xlfn.MAXIFS(Table1[ScheduleWeekWritten],Table1[ScheduleSeason],Table1[[#This Row],[ScheduleSeason]])</f>
        <v>17</v>
      </c>
      <c r="D3216">
        <v>2</v>
      </c>
      <c r="E3216" cm="1">
        <f t="array" ref="E3216">_xlfn.XLOOKUP(Table1[[#This Row],[ScheduleWeekWritten]],Table3[Game],100+Table3[Increase],Table1[[#This Row],[ScheduleWeekWritten]])</f>
        <v>2</v>
      </c>
      <c r="F3216" t="b">
        <v>0</v>
      </c>
      <c r="G3216" t="s">
        <v>28</v>
      </c>
      <c r="H3216">
        <v>23</v>
      </c>
      <c r="I3216">
        <v>22</v>
      </c>
      <c r="J3216" t="s">
        <v>54</v>
      </c>
      <c r="K3216" t="s">
        <v>43</v>
      </c>
      <c r="L3216" t="str">
        <f>_xlfn.XLOOKUP(Table1[[#This Row],[TeamFavoriteID]],Table2[team_id],Table2[team_name],_xlfn.XLOOKUP(Table1[[#This Row],[TeamFavoriteID]],Table2[team_id_pfr],Table2[team_name],"Even"))</f>
        <v>Buffalo Bills</v>
      </c>
      <c r="M3216">
        <v>-3</v>
      </c>
      <c r="N3216">
        <f>IF(Table1[[#This Row],[TeamFavorite]]=Table1[[#This Row],[TeamHome]],Table1[[#This Row],[ScoreAway]]-Table1[[#This Row],[ScoreHome]],Table1[[#This Row],[ScoreHome]]-Table1[[#This Row],[ScoreAway]])</f>
        <v>-1</v>
      </c>
      <c r="O3216">
        <f>IF(Table1[[#This Row],[SpreadActual]]&lt;Table1[[#This Row],[SpreadFavorite]],1,0)</f>
        <v>0</v>
      </c>
      <c r="P3216">
        <v>35</v>
      </c>
      <c r="Q3216" t="s">
        <v>123</v>
      </c>
      <c r="R3216" t="b">
        <v>0</v>
      </c>
      <c r="S3216">
        <v>60</v>
      </c>
      <c r="T3216">
        <v>11</v>
      </c>
      <c r="U3216">
        <v>81</v>
      </c>
    </row>
    <row r="3217" spans="1:22" x14ac:dyDescent="0.2">
      <c r="A3217" s="1">
        <v>30213</v>
      </c>
      <c r="B3217">
        <v>1982</v>
      </c>
      <c r="C3217">
        <f>_xlfn.MAXIFS(Table1[ScheduleWeekWritten],Table1[ScheduleSeason],Table1[[#This Row],[ScheduleSeason]])</f>
        <v>17</v>
      </c>
      <c r="D3217">
        <v>2</v>
      </c>
      <c r="E3217" cm="1">
        <f t="array" ref="E3217">_xlfn.XLOOKUP(Table1[[#This Row],[ScheduleWeekWritten]],Table3[Game],100+Table3[Increase],Table1[[#This Row],[ScheduleWeekWritten]])</f>
        <v>2</v>
      </c>
      <c r="F3217" t="b">
        <v>0</v>
      </c>
      <c r="G3217" t="s">
        <v>38</v>
      </c>
      <c r="H3217">
        <v>14</v>
      </c>
      <c r="I3217">
        <v>38</v>
      </c>
      <c r="J3217" t="s">
        <v>138</v>
      </c>
      <c r="K3217" t="s">
        <v>109</v>
      </c>
      <c r="L3217" t="str">
        <f>_xlfn.XLOOKUP(Table1[[#This Row],[TeamFavoriteID]],Table2[team_id],Table2[team_name],_xlfn.XLOOKUP(Table1[[#This Row],[TeamFavoriteID]],Table2[team_id_pfr],Table2[team_name],"Even"))</f>
        <v>Atlanta Falcons</v>
      </c>
      <c r="M3217">
        <v>-3</v>
      </c>
      <c r="N3217">
        <f>IF(Table1[[#This Row],[TeamFavorite]]=Table1[[#This Row],[TeamHome]],Table1[[#This Row],[ScoreAway]]-Table1[[#This Row],[ScoreHome]],Table1[[#This Row],[ScoreHome]]-Table1[[#This Row],[ScoreAway]])</f>
        <v>24</v>
      </c>
      <c r="O3217">
        <f>IF(Table1[[#This Row],[SpreadActual]]&lt;Table1[[#This Row],[SpreadFavorite]],1,0)</f>
        <v>0</v>
      </c>
      <c r="P3217">
        <v>40</v>
      </c>
      <c r="Q3217" t="s">
        <v>41</v>
      </c>
      <c r="R3217" t="b">
        <v>0</v>
      </c>
      <c r="S3217">
        <v>76</v>
      </c>
      <c r="T3217">
        <v>8</v>
      </c>
      <c r="U3217">
        <v>70</v>
      </c>
    </row>
    <row r="3218" spans="1:22" x14ac:dyDescent="0.2">
      <c r="A3218" s="1">
        <v>30213</v>
      </c>
      <c r="B3218">
        <v>1982</v>
      </c>
      <c r="C3218">
        <f>_xlfn.MAXIFS(Table1[ScheduleWeekWritten],Table1[ScheduleSeason],Table1[[#This Row],[ScheduleSeason]])</f>
        <v>17</v>
      </c>
      <c r="D3218">
        <v>2</v>
      </c>
      <c r="E3218" cm="1">
        <f t="array" ref="E3218">_xlfn.XLOOKUP(Table1[[#This Row],[ScheduleWeekWritten]],Table3[Game],100+Table3[Increase],Table1[[#This Row],[ScheduleWeekWritten]])</f>
        <v>2</v>
      </c>
      <c r="F3218" t="b">
        <v>0</v>
      </c>
      <c r="G3218" t="s">
        <v>46</v>
      </c>
      <c r="H3218">
        <v>0</v>
      </c>
      <c r="I3218">
        <v>10</v>
      </c>
      <c r="J3218" t="s">
        <v>95</v>
      </c>
      <c r="K3218" t="s">
        <v>47</v>
      </c>
      <c r="L3218" t="str">
        <f>_xlfn.XLOOKUP(Table1[[#This Row],[TeamFavoriteID]],Table2[team_id],Table2[team_name],_xlfn.XLOOKUP(Table1[[#This Row],[TeamFavoriteID]],Table2[team_id_pfr],Table2[team_name],"Even"))</f>
        <v>Chicago Bears</v>
      </c>
      <c r="M3218">
        <v>-4.5</v>
      </c>
      <c r="N3218">
        <f>IF(Table1[[#This Row],[TeamFavorite]]=Table1[[#This Row],[TeamHome]],Table1[[#This Row],[ScoreAway]]-Table1[[#This Row],[ScoreHome]],Table1[[#This Row],[ScoreHome]]-Table1[[#This Row],[ScoreAway]])</f>
        <v>10</v>
      </c>
      <c r="O3218">
        <f>IF(Table1[[#This Row],[SpreadActual]]&lt;Table1[[#This Row],[SpreadFavorite]],1,0)</f>
        <v>0</v>
      </c>
      <c r="P3218">
        <v>34</v>
      </c>
      <c r="Q3218" t="s">
        <v>114</v>
      </c>
      <c r="R3218" t="b">
        <v>0</v>
      </c>
      <c r="S3218">
        <v>56</v>
      </c>
      <c r="T3218">
        <v>10</v>
      </c>
      <c r="U3218">
        <v>67</v>
      </c>
    </row>
    <row r="3219" spans="1:22" x14ac:dyDescent="0.2">
      <c r="A3219" s="1">
        <v>30213</v>
      </c>
      <c r="B3219">
        <v>1982</v>
      </c>
      <c r="C3219">
        <f>_xlfn.MAXIFS(Table1[ScheduleWeekWritten],Table1[ScheduleSeason],Table1[[#This Row],[ScheduleSeason]])</f>
        <v>17</v>
      </c>
      <c r="D3219">
        <v>2</v>
      </c>
      <c r="E3219" cm="1">
        <f t="array" ref="E3219">_xlfn.XLOOKUP(Table1[[#This Row],[ScheduleWeekWritten]],Table3[Game],100+Table3[Increase],Table1[[#This Row],[ScheduleWeekWritten]])</f>
        <v>2</v>
      </c>
      <c r="F3219" t="b">
        <v>0</v>
      </c>
      <c r="G3219" t="s">
        <v>62</v>
      </c>
      <c r="H3219">
        <v>21</v>
      </c>
      <c r="I3219">
        <v>24</v>
      </c>
      <c r="J3219" t="s">
        <v>58</v>
      </c>
      <c r="K3219" t="s">
        <v>63</v>
      </c>
      <c r="L3219" t="str">
        <f>_xlfn.XLOOKUP(Table1[[#This Row],[TeamFavoriteID]],Table2[team_id],Table2[team_name],_xlfn.XLOOKUP(Table1[[#This Row],[TeamFavoriteID]],Table2[team_id_pfr],Table2[team_name],"Even"))</f>
        <v>Cleveland Browns</v>
      </c>
      <c r="M3219">
        <v>-2.5</v>
      </c>
      <c r="N3219">
        <f>IF(Table1[[#This Row],[TeamFavorite]]=Table1[[#This Row],[TeamHome]],Table1[[#This Row],[ScoreAway]]-Table1[[#This Row],[ScoreHome]],Table1[[#This Row],[ScoreHome]]-Table1[[#This Row],[ScoreAway]])</f>
        <v>3</v>
      </c>
      <c r="O3219">
        <f>IF(Table1[[#This Row],[SpreadActual]]&lt;Table1[[#This Row],[SpreadFavorite]],1,0)</f>
        <v>0</v>
      </c>
      <c r="P3219">
        <v>42</v>
      </c>
      <c r="Q3219" t="s">
        <v>66</v>
      </c>
      <c r="R3219" t="b">
        <v>0</v>
      </c>
      <c r="S3219">
        <v>56</v>
      </c>
      <c r="T3219">
        <v>10</v>
      </c>
      <c r="U3219">
        <v>64</v>
      </c>
    </row>
    <row r="3220" spans="1:22" x14ac:dyDescent="0.2">
      <c r="A3220" s="1">
        <v>30213</v>
      </c>
      <c r="B3220">
        <v>1982</v>
      </c>
      <c r="C3220">
        <f>_xlfn.MAXIFS(Table1[ScheduleWeekWritten],Table1[ScheduleSeason],Table1[[#This Row],[ScheduleSeason]])</f>
        <v>17</v>
      </c>
      <c r="D3220">
        <v>2</v>
      </c>
      <c r="E3220" cm="1">
        <f t="array" ref="E3220">_xlfn.XLOOKUP(Table1[[#This Row],[ScheduleWeekWritten]],Table3[Game],100+Table3[Increase],Table1[[#This Row],[ScheduleWeekWritten]])</f>
        <v>2</v>
      </c>
      <c r="F3220" t="b">
        <v>0</v>
      </c>
      <c r="G3220" t="s">
        <v>24</v>
      </c>
      <c r="H3220">
        <v>24</v>
      </c>
      <c r="I3220">
        <v>21</v>
      </c>
      <c r="J3220" t="s">
        <v>53</v>
      </c>
      <c r="K3220" t="s">
        <v>88</v>
      </c>
      <c r="L3220" t="str">
        <f>_xlfn.XLOOKUP(Table1[[#This Row],[TeamFavoriteID]],Table2[team_id],Table2[team_name],_xlfn.XLOOKUP(Table1[[#This Row],[TeamFavoriteID]],Table2[team_id_pfr],Table2[team_name],"Even"))</f>
        <v>Denver Broncos</v>
      </c>
      <c r="M3220">
        <v>-1</v>
      </c>
      <c r="N3220">
        <f>IF(Table1[[#This Row],[TeamFavorite]]=Table1[[#This Row],[TeamHome]],Table1[[#This Row],[ScoreAway]]-Table1[[#This Row],[ScoreHome]],Table1[[#This Row],[ScoreHome]]-Table1[[#This Row],[ScoreAway]])</f>
        <v>-3</v>
      </c>
      <c r="O3220">
        <f>IF(Table1[[#This Row],[SpreadActual]]&lt;Table1[[#This Row],[SpreadFavorite]],1,0)</f>
        <v>1</v>
      </c>
      <c r="P3220">
        <v>40</v>
      </c>
      <c r="Q3220" t="s">
        <v>71</v>
      </c>
      <c r="R3220" t="b">
        <v>0</v>
      </c>
      <c r="S3220">
        <v>58</v>
      </c>
      <c r="T3220">
        <v>8</v>
      </c>
      <c r="U3220">
        <v>56</v>
      </c>
    </row>
    <row r="3221" spans="1:22" x14ac:dyDescent="0.2">
      <c r="A3221" s="1">
        <v>30213</v>
      </c>
      <c r="B3221">
        <v>1982</v>
      </c>
      <c r="C3221">
        <f>_xlfn.MAXIFS(Table1[ScheduleWeekWritten],Table1[ScheduleSeason],Table1[[#This Row],[ScheduleSeason]])</f>
        <v>17</v>
      </c>
      <c r="D3221">
        <v>2</v>
      </c>
      <c r="E3221" cm="1">
        <f t="array" ref="E3221">_xlfn.XLOOKUP(Table1[[#This Row],[ScheduleWeekWritten]],Table3[Game],100+Table3[Increase],Table1[[#This Row],[ScheduleWeekWritten]])</f>
        <v>2</v>
      </c>
      <c r="F3221" t="b">
        <v>0</v>
      </c>
      <c r="G3221" t="s">
        <v>23</v>
      </c>
      <c r="H3221">
        <v>23</v>
      </c>
      <c r="I3221">
        <v>21</v>
      </c>
      <c r="J3221" t="s">
        <v>128</v>
      </c>
      <c r="K3221" t="s">
        <v>25</v>
      </c>
      <c r="L3221" t="str">
        <f>_xlfn.XLOOKUP(Table1[[#This Row],[TeamFavoriteID]],Table2[team_id],Table2[team_name],_xlfn.XLOOKUP(Table1[[#This Row],[TeamFavoriteID]],Table2[team_id_pfr],Table2[team_name],"Even"))</f>
        <v>Houston Oilers</v>
      </c>
      <c r="M3221">
        <v>-3.5</v>
      </c>
      <c r="N3221">
        <f>IF(Table1[[#This Row],[TeamFavorite]]=Table1[[#This Row],[TeamHome]],Table1[[#This Row],[ScoreAway]]-Table1[[#This Row],[ScoreHome]],Table1[[#This Row],[ScoreHome]]-Table1[[#This Row],[ScoreAway]])</f>
        <v>-2</v>
      </c>
      <c r="O3221">
        <f>IF(Table1[[#This Row],[SpreadActual]]&lt;Table1[[#This Row],[SpreadFavorite]],1,0)</f>
        <v>0</v>
      </c>
      <c r="P3221">
        <v>35</v>
      </c>
      <c r="Q3221" t="s">
        <v>102</v>
      </c>
      <c r="R3221" t="b">
        <v>0</v>
      </c>
      <c r="S3221">
        <v>72</v>
      </c>
      <c r="T3221">
        <v>0</v>
      </c>
      <c r="V3221" t="s">
        <v>103</v>
      </c>
    </row>
    <row r="3222" spans="1:22" x14ac:dyDescent="0.2">
      <c r="A3222" s="1">
        <v>30213</v>
      </c>
      <c r="B3222">
        <v>1982</v>
      </c>
      <c r="C3222">
        <f>_xlfn.MAXIFS(Table1[ScheduleWeekWritten],Table1[ScheduleSeason],Table1[[#This Row],[ScheduleSeason]])</f>
        <v>17</v>
      </c>
      <c r="D3222">
        <v>2</v>
      </c>
      <c r="E3222" cm="1">
        <f t="array" ref="E3222">_xlfn.XLOOKUP(Table1[[#This Row],[ScheduleWeekWritten]],Table3[Game],100+Table3[Increase],Table1[[#This Row],[ScheduleWeekWritten]])</f>
        <v>2</v>
      </c>
      <c r="F3222" t="b">
        <v>0</v>
      </c>
      <c r="G3222" t="s">
        <v>42</v>
      </c>
      <c r="H3222">
        <v>19</v>
      </c>
      <c r="I3222">
        <v>12</v>
      </c>
      <c r="J3222" t="s">
        <v>27</v>
      </c>
      <c r="K3222" t="s">
        <v>29</v>
      </c>
      <c r="L3222" t="str">
        <f>_xlfn.XLOOKUP(Table1[[#This Row],[TeamFavoriteID]],Table2[team_id],Table2[team_name],_xlfn.XLOOKUP(Table1[[#This Row],[TeamFavoriteID]],Table2[team_id_pfr],Table2[team_name],"Even"))</f>
        <v>Los Angeles Chargers</v>
      </c>
      <c r="M3222">
        <v>-3</v>
      </c>
      <c r="N3222">
        <f>IF(Table1[[#This Row],[TeamFavorite]]=Table1[[#This Row],[TeamHome]],Table1[[#This Row],[ScoreAway]]-Table1[[#This Row],[ScoreHome]],Table1[[#This Row],[ScoreHome]]-Table1[[#This Row],[ScoreAway]])</f>
        <v>7</v>
      </c>
      <c r="O3222">
        <f>IF(Table1[[#This Row],[SpreadActual]]&lt;Table1[[#This Row],[SpreadFavorite]],1,0)</f>
        <v>0</v>
      </c>
      <c r="P3222">
        <v>40</v>
      </c>
      <c r="Q3222" t="s">
        <v>117</v>
      </c>
      <c r="R3222" t="b">
        <v>0</v>
      </c>
      <c r="S3222">
        <v>60</v>
      </c>
      <c r="T3222">
        <v>10</v>
      </c>
      <c r="U3222">
        <v>72</v>
      </c>
    </row>
    <row r="3223" spans="1:22" x14ac:dyDescent="0.2">
      <c r="A3223" s="1">
        <v>30213</v>
      </c>
      <c r="B3223">
        <v>1982</v>
      </c>
      <c r="C3223">
        <f>_xlfn.MAXIFS(Table1[ScheduleWeekWritten],Table1[ScheduleSeason],Table1[[#This Row],[ScheduleSeason]])</f>
        <v>17</v>
      </c>
      <c r="D3223">
        <v>2</v>
      </c>
      <c r="E3223" cm="1">
        <f t="array" ref="E3223">_xlfn.XLOOKUP(Table1[[#This Row],[ScheduleWeekWritten]],Table3[Game],100+Table3[Increase],Table1[[#This Row],[ScheduleWeekWritten]])</f>
        <v>2</v>
      </c>
      <c r="F3223" t="b">
        <v>0</v>
      </c>
      <c r="G3223" t="s">
        <v>39</v>
      </c>
      <c r="H3223">
        <v>14</v>
      </c>
      <c r="I3223">
        <v>19</v>
      </c>
      <c r="J3223" t="s">
        <v>45</v>
      </c>
      <c r="K3223" t="s">
        <v>40</v>
      </c>
      <c r="L3223" t="str">
        <f>_xlfn.XLOOKUP(Table1[[#This Row],[TeamFavoriteID]],Table2[team_id],Table2[team_name],_xlfn.XLOOKUP(Table1[[#This Row],[TeamFavoriteID]],Table2[team_id_pfr],Table2[team_name],"Even"))</f>
        <v>Los Angeles Rams</v>
      </c>
      <c r="M3223">
        <v>-1.5</v>
      </c>
      <c r="N3223">
        <f>IF(Table1[[#This Row],[TeamFavorite]]=Table1[[#This Row],[TeamHome]],Table1[[#This Row],[ScoreAway]]-Table1[[#This Row],[ScoreHome]],Table1[[#This Row],[ScoreHome]]-Table1[[#This Row],[ScoreAway]])</f>
        <v>5</v>
      </c>
      <c r="O3223">
        <f>IF(Table1[[#This Row],[SpreadActual]]&lt;Table1[[#This Row],[SpreadFavorite]],1,0)</f>
        <v>0</v>
      </c>
      <c r="P3223">
        <v>44</v>
      </c>
      <c r="Q3223" t="s">
        <v>135</v>
      </c>
      <c r="R3223" t="b">
        <v>0</v>
      </c>
      <c r="S3223">
        <v>70</v>
      </c>
      <c r="T3223">
        <v>10</v>
      </c>
      <c r="U3223">
        <v>68</v>
      </c>
    </row>
    <row r="3224" spans="1:22" x14ac:dyDescent="0.2">
      <c r="A3224" s="1">
        <v>30213</v>
      </c>
      <c r="B3224">
        <v>1982</v>
      </c>
      <c r="C3224">
        <f>_xlfn.MAXIFS(Table1[ScheduleWeekWritten],Table1[ScheduleSeason],Table1[[#This Row],[ScheduleSeason]])</f>
        <v>17</v>
      </c>
      <c r="D3224">
        <v>2</v>
      </c>
      <c r="E3224" cm="1">
        <f t="array" ref="E3224">_xlfn.XLOOKUP(Table1[[#This Row],[ScheduleWeekWritten]],Table3[Game],100+Table3[Increase],Table1[[#This Row],[ScheduleWeekWritten]])</f>
        <v>2</v>
      </c>
      <c r="F3224" t="b">
        <v>0</v>
      </c>
      <c r="G3224" t="s">
        <v>19</v>
      </c>
      <c r="H3224">
        <v>24</v>
      </c>
      <c r="I3224">
        <v>20</v>
      </c>
      <c r="J3224" t="s">
        <v>34</v>
      </c>
      <c r="K3224" t="s">
        <v>91</v>
      </c>
      <c r="L3224" t="str">
        <f>_xlfn.XLOOKUP(Table1[[#This Row],[TeamFavoriteID]],Table2[team_id],Table2[team_name],_xlfn.XLOOKUP(Table1[[#This Row],[TeamFavoriteID]],Table2[team_id_pfr],Table2[team_name],"Even"))</f>
        <v>Miami Dolphins</v>
      </c>
      <c r="M3224">
        <v>-12.5</v>
      </c>
      <c r="N3224">
        <f>IF(Table1[[#This Row],[TeamFavorite]]=Table1[[#This Row],[TeamHome]],Table1[[#This Row],[ScoreAway]]-Table1[[#This Row],[ScoreHome]],Table1[[#This Row],[ScoreHome]]-Table1[[#This Row],[ScoreAway]])</f>
        <v>-4</v>
      </c>
      <c r="O3224">
        <f>IF(Table1[[#This Row],[SpreadActual]]&lt;Table1[[#This Row],[SpreadFavorite]],1,0)</f>
        <v>0</v>
      </c>
      <c r="P3224">
        <v>45</v>
      </c>
      <c r="Q3224" t="s">
        <v>22</v>
      </c>
      <c r="R3224" t="b">
        <v>0</v>
      </c>
      <c r="S3224">
        <v>82</v>
      </c>
      <c r="T3224">
        <v>5</v>
      </c>
      <c r="U3224">
        <v>70</v>
      </c>
    </row>
    <row r="3225" spans="1:22" x14ac:dyDescent="0.2">
      <c r="A3225" s="1">
        <v>30213</v>
      </c>
      <c r="B3225">
        <v>1982</v>
      </c>
      <c r="C3225">
        <f>_xlfn.MAXIFS(Table1[ScheduleWeekWritten],Table1[ScheduleSeason],Table1[[#This Row],[ScheduleSeason]])</f>
        <v>17</v>
      </c>
      <c r="D3225">
        <v>2</v>
      </c>
      <c r="E3225" cm="1">
        <f t="array" ref="E3225">_xlfn.XLOOKUP(Table1[[#This Row],[ScheduleWeekWritten]],Table3[Game],100+Table3[Increase],Table1[[#This Row],[ScheduleWeekWritten]])</f>
        <v>2</v>
      </c>
      <c r="F3225" t="b">
        <v>0</v>
      </c>
      <c r="G3225" t="s">
        <v>115</v>
      </c>
      <c r="H3225">
        <v>7</v>
      </c>
      <c r="I3225">
        <v>31</v>
      </c>
      <c r="J3225" t="s">
        <v>31</v>
      </c>
      <c r="K3225" t="s">
        <v>32</v>
      </c>
      <c r="L3225" t="str">
        <f>_xlfn.XLOOKUP(Table1[[#This Row],[TeamFavoriteID]],Table2[team_id],Table2[team_name],_xlfn.XLOOKUP(Table1[[#This Row],[TeamFavoriteID]],Table2[team_id_pfr],Table2[team_name],"Even"))</f>
        <v>New York Jets</v>
      </c>
      <c r="M3225">
        <v>-1</v>
      </c>
      <c r="N3225">
        <f>IF(Table1[[#This Row],[TeamFavorite]]=Table1[[#This Row],[TeamHome]],Table1[[#This Row],[ScoreAway]]-Table1[[#This Row],[ScoreHome]],Table1[[#This Row],[ScoreHome]]-Table1[[#This Row],[ScoreAway]])</f>
        <v>-24</v>
      </c>
      <c r="O3225">
        <f>IF(Table1[[#This Row],[SpreadActual]]&lt;Table1[[#This Row],[SpreadFavorite]],1,0)</f>
        <v>1</v>
      </c>
      <c r="P3225">
        <v>46</v>
      </c>
      <c r="Q3225" t="s">
        <v>116</v>
      </c>
      <c r="R3225" t="b">
        <v>0</v>
      </c>
      <c r="S3225">
        <v>62</v>
      </c>
      <c r="T3225">
        <v>14</v>
      </c>
      <c r="U3225">
        <v>60</v>
      </c>
    </row>
    <row r="3226" spans="1:22" x14ac:dyDescent="0.2">
      <c r="A3226" s="1">
        <v>30213</v>
      </c>
      <c r="B3226">
        <v>1982</v>
      </c>
      <c r="C3226">
        <f>_xlfn.MAXIFS(Table1[ScheduleWeekWritten],Table1[ScheduleSeason],Table1[[#This Row],[ScheduleSeason]])</f>
        <v>17</v>
      </c>
      <c r="D3226">
        <v>2</v>
      </c>
      <c r="E3226" cm="1">
        <f t="array" ref="E3226">_xlfn.XLOOKUP(Table1[[#This Row],[ScheduleWeekWritten]],Table3[Game],100+Table3[Increase],Table1[[#This Row],[ScheduleWeekWritten]])</f>
        <v>2</v>
      </c>
      <c r="F3226" t="b">
        <v>0</v>
      </c>
      <c r="G3226" t="s">
        <v>49</v>
      </c>
      <c r="H3226">
        <v>26</v>
      </c>
      <c r="I3226">
        <v>20</v>
      </c>
      <c r="J3226" t="s">
        <v>101</v>
      </c>
      <c r="K3226" t="s">
        <v>104</v>
      </c>
      <c r="L3226" t="str">
        <f>_xlfn.XLOOKUP(Table1[[#This Row],[TeamFavoriteID]],Table2[team_id],Table2[team_name],_xlfn.XLOOKUP(Table1[[#This Row],[TeamFavoriteID]],Table2[team_id_pfr],Table2[team_name],"Even"))</f>
        <v>Cincinnati Bengals</v>
      </c>
      <c r="M3226">
        <v>-1</v>
      </c>
      <c r="N3226">
        <f>IF(Table1[[#This Row],[TeamFavorite]]=Table1[[#This Row],[TeamHome]],Table1[[#This Row],[ScoreAway]]-Table1[[#This Row],[ScoreHome]],Table1[[#This Row],[ScoreHome]]-Table1[[#This Row],[ScoreAway]])</f>
        <v>6</v>
      </c>
      <c r="O3226">
        <f>IF(Table1[[#This Row],[SpreadActual]]&lt;Table1[[#This Row],[SpreadFavorite]],1,0)</f>
        <v>0</v>
      </c>
      <c r="P3226">
        <v>43</v>
      </c>
      <c r="Q3226" t="s">
        <v>113</v>
      </c>
      <c r="R3226" t="b">
        <v>0</v>
      </c>
      <c r="S3226">
        <v>55</v>
      </c>
      <c r="T3226">
        <v>6</v>
      </c>
      <c r="U3226">
        <v>56</v>
      </c>
    </row>
    <row r="3227" spans="1:22" x14ac:dyDescent="0.2">
      <c r="A3227" s="1">
        <v>30213</v>
      </c>
      <c r="B3227">
        <v>1982</v>
      </c>
      <c r="C3227">
        <f>_xlfn.MAXIFS(Table1[ScheduleWeekWritten],Table1[ScheduleSeason],Table1[[#This Row],[ScheduleSeason]])</f>
        <v>17</v>
      </c>
      <c r="D3227">
        <v>2</v>
      </c>
      <c r="E3227" cm="1">
        <f t="array" ref="E3227">_xlfn.XLOOKUP(Table1[[#This Row],[ScheduleWeekWritten]],Table3[Game],100+Table3[Increase],Table1[[#This Row],[ScheduleWeekWritten]])</f>
        <v>2</v>
      </c>
      <c r="F3227" t="b">
        <v>0</v>
      </c>
      <c r="G3227" t="s">
        <v>57</v>
      </c>
      <c r="H3227">
        <v>7</v>
      </c>
      <c r="I3227">
        <v>24</v>
      </c>
      <c r="J3227" t="s">
        <v>67</v>
      </c>
      <c r="K3227" t="s">
        <v>68</v>
      </c>
      <c r="L3227" t="str">
        <f>_xlfn.XLOOKUP(Table1[[#This Row],[TeamFavoriteID]],Table2[team_id],Table2[team_name],_xlfn.XLOOKUP(Table1[[#This Row],[TeamFavoriteID]],Table2[team_id_pfr],Table2[team_name],"Even"))</f>
        <v>Dallas Cowboys</v>
      </c>
      <c r="M3227">
        <v>-4</v>
      </c>
      <c r="N3227">
        <f>IF(Table1[[#This Row],[TeamFavorite]]=Table1[[#This Row],[TeamHome]],Table1[[#This Row],[ScoreAway]]-Table1[[#This Row],[ScoreHome]],Table1[[#This Row],[ScoreHome]]-Table1[[#This Row],[ScoreAway]])</f>
        <v>-17</v>
      </c>
      <c r="O3227">
        <f>IF(Table1[[#This Row],[SpreadActual]]&lt;Table1[[#This Row],[SpreadFavorite]],1,0)</f>
        <v>1</v>
      </c>
      <c r="P3227">
        <v>39</v>
      </c>
      <c r="Q3227" t="s">
        <v>60</v>
      </c>
      <c r="R3227" t="b">
        <v>0</v>
      </c>
      <c r="S3227">
        <v>62</v>
      </c>
      <c r="T3227">
        <v>8</v>
      </c>
      <c r="U3227">
        <v>78</v>
      </c>
    </row>
    <row r="3228" spans="1:22" x14ac:dyDescent="0.2">
      <c r="A3228" s="1">
        <v>30213</v>
      </c>
      <c r="B3228">
        <v>1982</v>
      </c>
      <c r="C3228">
        <f>_xlfn.MAXIFS(Table1[ScheduleWeekWritten],Table1[ScheduleSeason],Table1[[#This Row],[ScheduleSeason]])</f>
        <v>17</v>
      </c>
      <c r="D3228">
        <v>2</v>
      </c>
      <c r="E3228" cm="1">
        <f t="array" ref="E3228">_xlfn.XLOOKUP(Table1[[#This Row],[ScheduleWeekWritten]],Table3[Game],100+Table3[Increase],Table1[[#This Row],[ScheduleWeekWritten]])</f>
        <v>2</v>
      </c>
      <c r="F3228" t="b">
        <v>0</v>
      </c>
      <c r="G3228" t="s">
        <v>127</v>
      </c>
      <c r="H3228">
        <v>13</v>
      </c>
      <c r="I3228">
        <v>21</v>
      </c>
      <c r="J3228" t="s">
        <v>61</v>
      </c>
      <c r="K3228" t="s">
        <v>133</v>
      </c>
      <c r="L3228" t="str">
        <f>_xlfn.XLOOKUP(Table1[[#This Row],[TeamFavoriteID]],Table2[team_id],Table2[team_name],_xlfn.XLOOKUP(Table1[[#This Row],[TeamFavoriteID]],Table2[team_id_pfr],Table2[team_name],"Even"))</f>
        <v>Tampa Bay Buccaneers</v>
      </c>
      <c r="M3228">
        <v>-3.5</v>
      </c>
      <c r="N3228">
        <f>IF(Table1[[#This Row],[TeamFavorite]]=Table1[[#This Row],[TeamHome]],Table1[[#This Row],[ScoreAway]]-Table1[[#This Row],[ScoreHome]],Table1[[#This Row],[ScoreHome]]-Table1[[#This Row],[ScoreAway]])</f>
        <v>8</v>
      </c>
      <c r="O3228">
        <f>IF(Table1[[#This Row],[SpreadActual]]&lt;Table1[[#This Row],[SpreadFavorite]],1,0)</f>
        <v>0</v>
      </c>
      <c r="P3228">
        <v>37</v>
      </c>
      <c r="Q3228" t="s">
        <v>130</v>
      </c>
      <c r="R3228" t="b">
        <v>0</v>
      </c>
      <c r="S3228">
        <v>80</v>
      </c>
      <c r="T3228">
        <v>8</v>
      </c>
      <c r="U3228">
        <v>80</v>
      </c>
    </row>
    <row r="3229" spans="1:22" x14ac:dyDescent="0.2">
      <c r="A3229" s="1">
        <v>30214</v>
      </c>
      <c r="B3229">
        <v>1982</v>
      </c>
      <c r="C3229">
        <f>_xlfn.MAXIFS(Table1[ScheduleWeekWritten],Table1[ScheduleSeason],Table1[[#This Row],[ScheduleSeason]])</f>
        <v>17</v>
      </c>
      <c r="D3229">
        <v>2</v>
      </c>
      <c r="E3229" cm="1">
        <f t="array" ref="E3229">_xlfn.XLOOKUP(Table1[[#This Row],[ScheduleWeekWritten]],Table3[Game],100+Table3[Increase],Table1[[#This Row],[ScheduleWeekWritten]])</f>
        <v>2</v>
      </c>
      <c r="F3229" t="b">
        <v>0</v>
      </c>
      <c r="G3229" t="s">
        <v>50</v>
      </c>
      <c r="H3229">
        <v>19</v>
      </c>
      <c r="I3229">
        <v>27</v>
      </c>
      <c r="J3229" t="s">
        <v>33</v>
      </c>
      <c r="K3229" t="s">
        <v>90</v>
      </c>
      <c r="L3229" t="str">
        <f>_xlfn.XLOOKUP(Table1[[#This Row],[TeamFavoriteID]],Table2[team_id],Table2[team_name],_xlfn.XLOOKUP(Table1[[#This Row],[TeamFavoriteID]],Table2[team_id_pfr],Table2[team_name],"Even"))</f>
        <v>New York Giants</v>
      </c>
      <c r="M3229">
        <v>-2.5</v>
      </c>
      <c r="N3229">
        <f>IF(Table1[[#This Row],[TeamFavorite]]=Table1[[#This Row],[TeamHome]],Table1[[#This Row],[ScoreAway]]-Table1[[#This Row],[ScoreHome]],Table1[[#This Row],[ScoreHome]]-Table1[[#This Row],[ScoreAway]])</f>
        <v>8</v>
      </c>
      <c r="O3229">
        <f>IF(Table1[[#This Row],[SpreadActual]]&lt;Table1[[#This Row],[SpreadFavorite]],1,0)</f>
        <v>0</v>
      </c>
      <c r="P3229">
        <v>41</v>
      </c>
      <c r="Q3229" t="s">
        <v>126</v>
      </c>
      <c r="R3229" t="b">
        <v>0</v>
      </c>
      <c r="S3229">
        <v>60</v>
      </c>
      <c r="T3229">
        <v>13</v>
      </c>
      <c r="U3229">
        <v>76</v>
      </c>
    </row>
    <row r="3230" spans="1:22" x14ac:dyDescent="0.2">
      <c r="A3230" s="1">
        <v>30276</v>
      </c>
      <c r="B3230">
        <v>1982</v>
      </c>
      <c r="C3230">
        <f>_xlfn.MAXIFS(Table1[ScheduleWeekWritten],Table1[ScheduleSeason],Table1[[#This Row],[ScheduleSeason]])</f>
        <v>17</v>
      </c>
      <c r="D3230">
        <v>11</v>
      </c>
      <c r="E3230" cm="1">
        <f t="array" ref="E3230">_xlfn.XLOOKUP(Table1[[#This Row],[ScheduleWeekWritten]],Table3[Game],100+Table3[Increase],Table1[[#This Row],[ScheduleWeekWritten]])</f>
        <v>11</v>
      </c>
      <c r="F3230" t="b">
        <v>0</v>
      </c>
      <c r="G3230" t="s">
        <v>38</v>
      </c>
      <c r="H3230">
        <v>34</v>
      </c>
      <c r="I3230">
        <v>17</v>
      </c>
      <c r="J3230" t="s">
        <v>39</v>
      </c>
      <c r="K3230" t="s">
        <v>109</v>
      </c>
      <c r="L3230" t="str">
        <f>_xlfn.XLOOKUP(Table1[[#This Row],[TeamFavoriteID]],Table2[team_id],Table2[team_name],_xlfn.XLOOKUP(Table1[[#This Row],[TeamFavoriteID]],Table2[team_id_pfr],Table2[team_name],"Even"))</f>
        <v>Atlanta Falcons</v>
      </c>
      <c r="M3230">
        <v>-3.5</v>
      </c>
      <c r="N3230">
        <f>IF(Table1[[#This Row],[TeamFavorite]]=Table1[[#This Row],[TeamHome]],Table1[[#This Row],[ScoreAway]]-Table1[[#This Row],[ScoreHome]],Table1[[#This Row],[ScoreHome]]-Table1[[#This Row],[ScoreAway]])</f>
        <v>-17</v>
      </c>
      <c r="O3230">
        <f>IF(Table1[[#This Row],[SpreadActual]]&lt;Table1[[#This Row],[SpreadFavorite]],1,0)</f>
        <v>1</v>
      </c>
      <c r="P3230">
        <v>40</v>
      </c>
      <c r="Q3230" t="s">
        <v>41</v>
      </c>
      <c r="R3230" t="b">
        <v>0</v>
      </c>
      <c r="S3230">
        <v>57</v>
      </c>
      <c r="T3230">
        <v>11</v>
      </c>
      <c r="U3230">
        <v>96</v>
      </c>
    </row>
    <row r="3231" spans="1:22" x14ac:dyDescent="0.2">
      <c r="A3231" s="1">
        <v>30276</v>
      </c>
      <c r="B3231">
        <v>1982</v>
      </c>
      <c r="C3231">
        <f>_xlfn.MAXIFS(Table1[ScheduleWeekWritten],Table1[ScheduleSeason],Table1[[#This Row],[ScheduleSeason]])</f>
        <v>17</v>
      </c>
      <c r="D3231">
        <v>11</v>
      </c>
      <c r="E3231" cm="1">
        <f t="array" ref="E3231">_xlfn.XLOOKUP(Table1[[#This Row],[ScheduleWeekWritten]],Table3[Game],100+Table3[Increase],Table1[[#This Row],[ScheduleWeekWritten]])</f>
        <v>11</v>
      </c>
      <c r="F3231" t="b">
        <v>0</v>
      </c>
      <c r="G3231" t="s">
        <v>28</v>
      </c>
      <c r="H3231">
        <v>7</v>
      </c>
      <c r="I3231">
        <v>9</v>
      </c>
      <c r="J3231" t="s">
        <v>19</v>
      </c>
      <c r="K3231" t="s">
        <v>43</v>
      </c>
      <c r="L3231" t="str">
        <f>_xlfn.XLOOKUP(Table1[[#This Row],[TeamFavoriteID]],Table2[team_id],Table2[team_name],_xlfn.XLOOKUP(Table1[[#This Row],[TeamFavoriteID]],Table2[team_id_pfr],Table2[team_name],"Even"))</f>
        <v>Buffalo Bills</v>
      </c>
      <c r="M3231">
        <v>-1</v>
      </c>
      <c r="N3231">
        <f>IF(Table1[[#This Row],[TeamFavorite]]=Table1[[#This Row],[TeamHome]],Table1[[#This Row],[ScoreAway]]-Table1[[#This Row],[ScoreHome]],Table1[[#This Row],[ScoreHome]]-Table1[[#This Row],[ScoreAway]])</f>
        <v>2</v>
      </c>
      <c r="O3231">
        <f>IF(Table1[[#This Row],[SpreadActual]]&lt;Table1[[#This Row],[SpreadFavorite]],1,0)</f>
        <v>0</v>
      </c>
      <c r="P3231">
        <v>35</v>
      </c>
      <c r="Q3231" t="s">
        <v>123</v>
      </c>
      <c r="R3231" t="b">
        <v>0</v>
      </c>
      <c r="S3231">
        <v>55</v>
      </c>
      <c r="T3231">
        <v>14</v>
      </c>
      <c r="U3231">
        <v>85</v>
      </c>
    </row>
    <row r="3232" spans="1:22" x14ac:dyDescent="0.2">
      <c r="A3232" s="1">
        <v>30276</v>
      </c>
      <c r="B3232">
        <v>1982</v>
      </c>
      <c r="C3232">
        <f>_xlfn.MAXIFS(Table1[ScheduleWeekWritten],Table1[ScheduleSeason],Table1[[#This Row],[ScheduleSeason]])</f>
        <v>17</v>
      </c>
      <c r="D3232">
        <v>11</v>
      </c>
      <c r="E3232" cm="1">
        <f t="array" ref="E3232">_xlfn.XLOOKUP(Table1[[#This Row],[ScheduleWeekWritten]],Table3[Game],100+Table3[Increase],Table1[[#This Row],[ScheduleWeekWritten]])</f>
        <v>11</v>
      </c>
      <c r="F3232" t="b">
        <v>0</v>
      </c>
      <c r="G3232" t="s">
        <v>46</v>
      </c>
      <c r="H3232">
        <v>20</v>
      </c>
      <c r="I3232">
        <v>17</v>
      </c>
      <c r="J3232" t="s">
        <v>45</v>
      </c>
      <c r="K3232" t="s">
        <v>79</v>
      </c>
      <c r="L3232" t="str">
        <f>_xlfn.XLOOKUP(Table1[[#This Row],[TeamFavoriteID]],Table2[team_id],Table2[team_name],_xlfn.XLOOKUP(Table1[[#This Row],[TeamFavoriteID]],Table2[team_id_pfr],Table2[team_name],"Even"))</f>
        <v>Detroit Lions</v>
      </c>
      <c r="M3232">
        <v>-3.5</v>
      </c>
      <c r="N3232">
        <f>IF(Table1[[#This Row],[TeamFavorite]]=Table1[[#This Row],[TeamHome]],Table1[[#This Row],[ScoreAway]]-Table1[[#This Row],[ScoreHome]],Table1[[#This Row],[ScoreHome]]-Table1[[#This Row],[ScoreAway]])</f>
        <v>3</v>
      </c>
      <c r="O3232">
        <f>IF(Table1[[#This Row],[SpreadActual]]&lt;Table1[[#This Row],[SpreadFavorite]],1,0)</f>
        <v>0</v>
      </c>
      <c r="P3232">
        <v>32</v>
      </c>
      <c r="Q3232" t="s">
        <v>114</v>
      </c>
      <c r="R3232" t="b">
        <v>0</v>
      </c>
      <c r="S3232">
        <v>46</v>
      </c>
      <c r="T3232">
        <v>9</v>
      </c>
      <c r="U3232">
        <v>72</v>
      </c>
    </row>
    <row r="3233" spans="1:22" x14ac:dyDescent="0.2">
      <c r="A3233" s="1">
        <v>30276</v>
      </c>
      <c r="B3233">
        <v>1982</v>
      </c>
      <c r="C3233">
        <f>_xlfn.MAXIFS(Table1[ScheduleWeekWritten],Table1[ScheduleSeason],Table1[[#This Row],[ScheduleSeason]])</f>
        <v>17</v>
      </c>
      <c r="D3233">
        <v>11</v>
      </c>
      <c r="E3233" cm="1">
        <f t="array" ref="E3233">_xlfn.XLOOKUP(Table1[[#This Row],[ScheduleWeekWritten]],Table3[Game],100+Table3[Increase],Table1[[#This Row],[ScheduleWeekWritten]])</f>
        <v>11</v>
      </c>
      <c r="F3233" t="b">
        <v>0</v>
      </c>
      <c r="G3233" t="s">
        <v>62</v>
      </c>
      <c r="H3233">
        <v>10</v>
      </c>
      <c r="I3233">
        <v>7</v>
      </c>
      <c r="J3233" t="s">
        <v>115</v>
      </c>
      <c r="K3233" t="s">
        <v>63</v>
      </c>
      <c r="L3233" t="str">
        <f>_xlfn.XLOOKUP(Table1[[#This Row],[TeamFavoriteID]],Table2[team_id],Table2[team_name],_xlfn.XLOOKUP(Table1[[#This Row],[TeamFavoriteID]],Table2[team_id_pfr],Table2[team_name],"Even"))</f>
        <v>Cleveland Browns</v>
      </c>
      <c r="M3233">
        <v>-6.5</v>
      </c>
      <c r="N3233">
        <f>IF(Table1[[#This Row],[TeamFavorite]]=Table1[[#This Row],[TeamHome]],Table1[[#This Row],[ScoreAway]]-Table1[[#This Row],[ScoreHome]],Table1[[#This Row],[ScoreHome]]-Table1[[#This Row],[ScoreAway]])</f>
        <v>-3</v>
      </c>
      <c r="O3233">
        <f>IF(Table1[[#This Row],[SpreadActual]]&lt;Table1[[#This Row],[SpreadFavorite]],1,0)</f>
        <v>0</v>
      </c>
      <c r="P3233">
        <v>38</v>
      </c>
      <c r="Q3233" t="s">
        <v>66</v>
      </c>
      <c r="R3233" t="b">
        <v>0</v>
      </c>
      <c r="S3233">
        <v>57</v>
      </c>
      <c r="T3233">
        <v>18</v>
      </c>
      <c r="U3233">
        <v>78</v>
      </c>
    </row>
    <row r="3234" spans="1:22" x14ac:dyDescent="0.2">
      <c r="A3234" s="1">
        <v>30276</v>
      </c>
      <c r="B3234">
        <v>1982</v>
      </c>
      <c r="C3234">
        <f>_xlfn.MAXIFS(Table1[ScheduleWeekWritten],Table1[ScheduleSeason],Table1[[#This Row],[ScheduleSeason]])</f>
        <v>17</v>
      </c>
      <c r="D3234">
        <v>11</v>
      </c>
      <c r="E3234" cm="1">
        <f t="array" ref="E3234">_xlfn.XLOOKUP(Table1[[#This Row],[ScheduleWeekWritten]],Table3[Game],100+Table3[Increase],Table1[[#This Row],[ScheduleWeekWritten]])</f>
        <v>11</v>
      </c>
      <c r="F3234" t="b">
        <v>0</v>
      </c>
      <c r="G3234" t="s">
        <v>67</v>
      </c>
      <c r="H3234">
        <v>14</v>
      </c>
      <c r="I3234">
        <v>9</v>
      </c>
      <c r="J3234" t="s">
        <v>127</v>
      </c>
      <c r="K3234" t="s">
        <v>68</v>
      </c>
      <c r="L3234" t="str">
        <f>_xlfn.XLOOKUP(Table1[[#This Row],[TeamFavoriteID]],Table2[team_id],Table2[team_name],_xlfn.XLOOKUP(Table1[[#This Row],[TeamFavoriteID]],Table2[team_id_pfr],Table2[team_name],"Even"))</f>
        <v>Dallas Cowboys</v>
      </c>
      <c r="M3234">
        <v>-7</v>
      </c>
      <c r="N3234">
        <f>IF(Table1[[#This Row],[TeamFavorite]]=Table1[[#This Row],[TeamHome]],Table1[[#This Row],[ScoreAway]]-Table1[[#This Row],[ScoreHome]],Table1[[#This Row],[ScoreHome]]-Table1[[#This Row],[ScoreAway]])</f>
        <v>-5</v>
      </c>
      <c r="O3234">
        <f>IF(Table1[[#This Row],[SpreadActual]]&lt;Table1[[#This Row],[SpreadFavorite]],1,0)</f>
        <v>0</v>
      </c>
      <c r="P3234">
        <v>37</v>
      </c>
      <c r="Q3234" t="s">
        <v>119</v>
      </c>
      <c r="R3234" t="b">
        <v>0</v>
      </c>
      <c r="S3234">
        <v>61</v>
      </c>
      <c r="T3234">
        <v>8</v>
      </c>
      <c r="U3234">
        <v>49</v>
      </c>
    </row>
    <row r="3235" spans="1:22" x14ac:dyDescent="0.2">
      <c r="A3235" s="1">
        <v>30276</v>
      </c>
      <c r="B3235">
        <v>1982</v>
      </c>
      <c r="C3235">
        <f>_xlfn.MAXIFS(Table1[ScheduleWeekWritten],Table1[ScheduleSeason],Table1[[#This Row],[ScheduleSeason]])</f>
        <v>17</v>
      </c>
      <c r="D3235">
        <v>11</v>
      </c>
      <c r="E3235" cm="1">
        <f t="array" ref="E3235">_xlfn.XLOOKUP(Table1[[#This Row],[ScheduleWeekWritten]],Table3[Game],100+Table3[Increase],Table1[[#This Row],[ScheduleWeekWritten]])</f>
        <v>11</v>
      </c>
      <c r="F3235" t="b">
        <v>0</v>
      </c>
      <c r="G3235" t="s">
        <v>24</v>
      </c>
      <c r="H3235">
        <v>10</v>
      </c>
      <c r="I3235">
        <v>17</v>
      </c>
      <c r="J3235" t="s">
        <v>128</v>
      </c>
      <c r="K3235" t="s">
        <v>88</v>
      </c>
      <c r="L3235" t="str">
        <f>_xlfn.XLOOKUP(Table1[[#This Row],[TeamFavoriteID]],Table2[team_id],Table2[team_name],_xlfn.XLOOKUP(Table1[[#This Row],[TeamFavoriteID]],Table2[team_id_pfr],Table2[team_name],"Even"))</f>
        <v>Denver Broncos</v>
      </c>
      <c r="M3235">
        <v>-7.5</v>
      </c>
      <c r="N3235">
        <f>IF(Table1[[#This Row],[TeamFavorite]]=Table1[[#This Row],[TeamHome]],Table1[[#This Row],[ScoreAway]]-Table1[[#This Row],[ScoreHome]],Table1[[#This Row],[ScoreHome]]-Table1[[#This Row],[ScoreAway]])</f>
        <v>7</v>
      </c>
      <c r="O3235">
        <f>IF(Table1[[#This Row],[SpreadActual]]&lt;Table1[[#This Row],[SpreadFavorite]],1,0)</f>
        <v>0</v>
      </c>
      <c r="P3235">
        <v>36</v>
      </c>
      <c r="Q3235" t="s">
        <v>71</v>
      </c>
      <c r="R3235" t="b">
        <v>0</v>
      </c>
      <c r="S3235">
        <v>33</v>
      </c>
      <c r="T3235">
        <v>10</v>
      </c>
      <c r="U3235">
        <v>48</v>
      </c>
    </row>
    <row r="3236" spans="1:22" x14ac:dyDescent="0.2">
      <c r="A3236" s="1">
        <v>30276</v>
      </c>
      <c r="B3236">
        <v>1982</v>
      </c>
      <c r="C3236">
        <f>_xlfn.MAXIFS(Table1[ScheduleWeekWritten],Table1[ScheduleSeason],Table1[[#This Row],[ScheduleSeason]])</f>
        <v>17</v>
      </c>
      <c r="D3236">
        <v>11</v>
      </c>
      <c r="E3236" cm="1">
        <f t="array" ref="E3236">_xlfn.XLOOKUP(Table1[[#This Row],[ScheduleWeekWritten]],Table3[Game],100+Table3[Increase],Table1[[#This Row],[ScheduleWeekWritten]])</f>
        <v>11</v>
      </c>
      <c r="F3236" t="b">
        <v>0</v>
      </c>
      <c r="G3236" t="s">
        <v>33</v>
      </c>
      <c r="H3236">
        <v>26</v>
      </c>
      <c r="I3236">
        <v>7</v>
      </c>
      <c r="J3236" t="s">
        <v>54</v>
      </c>
      <c r="K3236" t="s">
        <v>35</v>
      </c>
      <c r="L3236" t="str">
        <f>_xlfn.XLOOKUP(Table1[[#This Row],[TeamFavoriteID]],Table2[team_id],Table2[team_name],_xlfn.XLOOKUP(Table1[[#This Row],[TeamFavoriteID]],Table2[team_id_pfr],Table2[team_name],"Even"))</f>
        <v>Green Bay Packers</v>
      </c>
      <c r="M3236">
        <v>-2</v>
      </c>
      <c r="N3236">
        <f>IF(Table1[[#This Row],[TeamFavorite]]=Table1[[#This Row],[TeamHome]],Table1[[#This Row],[ScoreAway]]-Table1[[#This Row],[ScoreHome]],Table1[[#This Row],[ScoreHome]]-Table1[[#This Row],[ScoreAway]])</f>
        <v>-19</v>
      </c>
      <c r="O3236">
        <f>IF(Table1[[#This Row],[SpreadActual]]&lt;Table1[[#This Row],[SpreadFavorite]],1,0)</f>
        <v>1</v>
      </c>
      <c r="P3236">
        <v>40</v>
      </c>
      <c r="Q3236" t="s">
        <v>36</v>
      </c>
      <c r="R3236" t="b">
        <v>0</v>
      </c>
      <c r="S3236">
        <v>45</v>
      </c>
      <c r="T3236">
        <v>10</v>
      </c>
      <c r="U3236">
        <v>65</v>
      </c>
    </row>
    <row r="3237" spans="1:22" x14ac:dyDescent="0.2">
      <c r="A3237" s="1">
        <v>30276</v>
      </c>
      <c r="B3237">
        <v>1982</v>
      </c>
      <c r="C3237">
        <f>_xlfn.MAXIFS(Table1[ScheduleWeekWritten],Table1[ScheduleSeason],Table1[[#This Row],[ScheduleSeason]])</f>
        <v>17</v>
      </c>
      <c r="D3237">
        <v>11</v>
      </c>
      <c r="E3237" cm="1">
        <f t="array" ref="E3237">_xlfn.XLOOKUP(Table1[[#This Row],[ScheduleWeekWritten]],Table3[Game],100+Table3[Increase],Table1[[#This Row],[ScheduleWeekWritten]])</f>
        <v>11</v>
      </c>
      <c r="F3237" t="b">
        <v>0</v>
      </c>
      <c r="G3237" t="s">
        <v>23</v>
      </c>
      <c r="H3237">
        <v>10</v>
      </c>
      <c r="I3237">
        <v>24</v>
      </c>
      <c r="J3237" t="s">
        <v>49</v>
      </c>
      <c r="K3237" t="s">
        <v>51</v>
      </c>
      <c r="L3237" t="str">
        <f>_xlfn.XLOOKUP(Table1[[#This Row],[TeamFavoriteID]],Table2[team_id],Table2[team_name],_xlfn.XLOOKUP(Table1[[#This Row],[TeamFavoriteID]],Table2[team_id_pfr],Table2[team_name],"Even"))</f>
        <v>Pittsburgh Steelers</v>
      </c>
      <c r="M3237">
        <v>-5.5</v>
      </c>
      <c r="N3237">
        <f>IF(Table1[[#This Row],[TeamFavorite]]=Table1[[#This Row],[TeamHome]],Table1[[#This Row],[ScoreAway]]-Table1[[#This Row],[ScoreHome]],Table1[[#This Row],[ScoreHome]]-Table1[[#This Row],[ScoreAway]])</f>
        <v>-14</v>
      </c>
      <c r="O3237">
        <f>IF(Table1[[#This Row],[SpreadActual]]&lt;Table1[[#This Row],[SpreadFavorite]],1,0)</f>
        <v>1</v>
      </c>
      <c r="P3237">
        <v>38</v>
      </c>
      <c r="Q3237" t="s">
        <v>102</v>
      </c>
      <c r="R3237" t="b">
        <v>0</v>
      </c>
      <c r="S3237">
        <v>72</v>
      </c>
      <c r="T3237">
        <v>0</v>
      </c>
      <c r="V3237" t="s">
        <v>103</v>
      </c>
    </row>
    <row r="3238" spans="1:22" x14ac:dyDescent="0.2">
      <c r="A3238" s="1">
        <v>30276</v>
      </c>
      <c r="B3238">
        <v>1982</v>
      </c>
      <c r="C3238">
        <f>_xlfn.MAXIFS(Table1[ScheduleWeekWritten],Table1[ScheduleSeason],Table1[[#This Row],[ScheduleSeason]])</f>
        <v>17</v>
      </c>
      <c r="D3238">
        <v>11</v>
      </c>
      <c r="E3238" cm="1">
        <f t="array" ref="E3238">_xlfn.XLOOKUP(Table1[[#This Row],[ScheduleWeekWritten]],Table3[Game],100+Table3[Increase],Table1[[#This Row],[ScheduleWeekWritten]])</f>
        <v>11</v>
      </c>
      <c r="F3238" t="b">
        <v>0</v>
      </c>
      <c r="G3238" t="s">
        <v>95</v>
      </c>
      <c r="H3238">
        <v>27</v>
      </c>
      <c r="I3238">
        <v>17</v>
      </c>
      <c r="J3238" t="s">
        <v>42</v>
      </c>
      <c r="K3238" t="s">
        <v>75</v>
      </c>
      <c r="L3238" t="str">
        <f>_xlfn.XLOOKUP(Table1[[#This Row],[TeamFavoriteID]],Table2[team_id],Table2[team_name],_xlfn.XLOOKUP(Table1[[#This Row],[TeamFavoriteID]],Table2[team_id_pfr],Table2[team_name],"Even"))</f>
        <v>Kansas City Chiefs</v>
      </c>
      <c r="M3238">
        <v>-2.5</v>
      </c>
      <c r="N3238">
        <f>IF(Table1[[#This Row],[TeamFavorite]]=Table1[[#This Row],[TeamHome]],Table1[[#This Row],[ScoreAway]]-Table1[[#This Row],[ScoreHome]],Table1[[#This Row],[ScoreHome]]-Table1[[#This Row],[ScoreAway]])</f>
        <v>10</v>
      </c>
      <c r="O3238">
        <f>IF(Table1[[#This Row],[SpreadActual]]&lt;Table1[[#This Row],[SpreadFavorite]],1,0)</f>
        <v>0</v>
      </c>
      <c r="P3238">
        <v>31</v>
      </c>
      <c r="Q3238" t="s">
        <v>124</v>
      </c>
      <c r="R3238" t="b">
        <v>0</v>
      </c>
      <c r="S3238">
        <v>72</v>
      </c>
      <c r="T3238">
        <v>0</v>
      </c>
      <c r="V3238" t="s">
        <v>103</v>
      </c>
    </row>
    <row r="3239" spans="1:22" x14ac:dyDescent="0.2">
      <c r="A3239" s="1">
        <v>30276</v>
      </c>
      <c r="B3239">
        <v>1982</v>
      </c>
      <c r="C3239">
        <f>_xlfn.MAXIFS(Table1[ScheduleWeekWritten],Table1[ScheduleSeason],Table1[[#This Row],[ScheduleSeason]])</f>
        <v>17</v>
      </c>
      <c r="D3239">
        <v>11</v>
      </c>
      <c r="E3239" cm="1">
        <f t="array" ref="E3239">_xlfn.XLOOKUP(Table1[[#This Row],[ScheduleWeekWritten]],Table3[Game],100+Table3[Increase],Table1[[#This Row],[ScheduleWeekWritten]])</f>
        <v>11</v>
      </c>
      <c r="F3239" t="b">
        <v>0</v>
      </c>
      <c r="G3239" t="s">
        <v>50</v>
      </c>
      <c r="H3239">
        <v>17</v>
      </c>
      <c r="I3239">
        <v>27</v>
      </c>
      <c r="J3239" t="s">
        <v>61</v>
      </c>
      <c r="K3239" t="s">
        <v>89</v>
      </c>
      <c r="L3239" t="str">
        <f>_xlfn.XLOOKUP(Table1[[#This Row],[TeamFavoriteID]],Table2[team_id],Table2[team_name],_xlfn.XLOOKUP(Table1[[#This Row],[TeamFavoriteID]],Table2[team_id_pfr],Table2[team_name],"Even"))</f>
        <v>Even</v>
      </c>
      <c r="M3239">
        <v>0</v>
      </c>
      <c r="N3239">
        <f>IF(Table1[[#This Row],[TeamFavorite]]=Table1[[#This Row],[TeamHome]],Table1[[#This Row],[ScoreAway]]-Table1[[#This Row],[ScoreHome]],Table1[[#This Row],[ScoreHome]]-Table1[[#This Row],[ScoreAway]])</f>
        <v>-10</v>
      </c>
      <c r="O3239">
        <f>IF(Table1[[#This Row],[SpreadActual]]&lt;Table1[[#This Row],[SpreadFavorite]],1,0)</f>
        <v>1</v>
      </c>
      <c r="P3239">
        <v>35</v>
      </c>
      <c r="Q3239" t="s">
        <v>126</v>
      </c>
      <c r="R3239" t="b">
        <v>0</v>
      </c>
      <c r="S3239">
        <v>50</v>
      </c>
      <c r="T3239">
        <v>9</v>
      </c>
      <c r="U3239">
        <v>90</v>
      </c>
    </row>
    <row r="3240" spans="1:22" x14ac:dyDescent="0.2">
      <c r="A3240" s="1">
        <v>30276</v>
      </c>
      <c r="B3240">
        <v>1982</v>
      </c>
      <c r="C3240">
        <f>_xlfn.MAXIFS(Table1[ScheduleWeekWritten],Table1[ScheduleSeason],Table1[[#This Row],[ScheduleSeason]])</f>
        <v>17</v>
      </c>
      <c r="D3240">
        <v>11</v>
      </c>
      <c r="E3240" cm="1">
        <f t="array" ref="E3240">_xlfn.XLOOKUP(Table1[[#This Row],[ScheduleWeekWritten]],Table3[Game],100+Table3[Increase],Table1[[#This Row],[ScheduleWeekWritten]])</f>
        <v>11</v>
      </c>
      <c r="F3240" t="b">
        <v>0</v>
      </c>
      <c r="G3240" t="s">
        <v>31</v>
      </c>
      <c r="H3240">
        <v>37</v>
      </c>
      <c r="I3240">
        <v>0</v>
      </c>
      <c r="J3240" t="s">
        <v>34</v>
      </c>
      <c r="K3240" t="s">
        <v>32</v>
      </c>
      <c r="L3240" t="str">
        <f>_xlfn.XLOOKUP(Table1[[#This Row],[TeamFavoriteID]],Table2[team_id],Table2[team_name],_xlfn.XLOOKUP(Table1[[#This Row],[TeamFavoriteID]],Table2[team_id_pfr],Table2[team_name],"Even"))</f>
        <v>New York Jets</v>
      </c>
      <c r="M3240">
        <v>-8</v>
      </c>
      <c r="N3240">
        <f>IF(Table1[[#This Row],[TeamFavorite]]=Table1[[#This Row],[TeamHome]],Table1[[#This Row],[ScoreAway]]-Table1[[#This Row],[ScoreHome]],Table1[[#This Row],[ScoreHome]]-Table1[[#This Row],[ScoreAway]])</f>
        <v>-37</v>
      </c>
      <c r="O3240">
        <f>IF(Table1[[#This Row],[SpreadActual]]&lt;Table1[[#This Row],[SpreadFavorite]],1,0)</f>
        <v>1</v>
      </c>
      <c r="P3240">
        <v>39</v>
      </c>
      <c r="Q3240" t="s">
        <v>126</v>
      </c>
      <c r="R3240" t="b">
        <v>0</v>
      </c>
      <c r="S3240">
        <v>50</v>
      </c>
      <c r="T3240">
        <v>9</v>
      </c>
      <c r="U3240">
        <v>90</v>
      </c>
    </row>
    <row r="3241" spans="1:22" x14ac:dyDescent="0.2">
      <c r="A3241" s="1">
        <v>30276</v>
      </c>
      <c r="B3241">
        <v>1982</v>
      </c>
      <c r="C3241">
        <f>_xlfn.MAXIFS(Table1[ScheduleWeekWritten],Table1[ScheduleSeason],Table1[[#This Row],[ScheduleSeason]])</f>
        <v>17</v>
      </c>
      <c r="D3241">
        <v>11</v>
      </c>
      <c r="E3241" cm="1">
        <f t="array" ref="E3241">_xlfn.XLOOKUP(Table1[[#This Row],[ScheduleWeekWritten]],Table3[Game],100+Table3[Increase],Table1[[#This Row],[ScheduleWeekWritten]])</f>
        <v>11</v>
      </c>
      <c r="F3241" t="b">
        <v>0</v>
      </c>
      <c r="G3241" t="s">
        <v>58</v>
      </c>
      <c r="H3241">
        <v>14</v>
      </c>
      <c r="I3241">
        <v>18</v>
      </c>
      <c r="J3241" t="s">
        <v>101</v>
      </c>
      <c r="K3241" t="s">
        <v>77</v>
      </c>
      <c r="L3241" t="str">
        <f>_xlfn.XLOOKUP(Table1[[#This Row],[TeamFavoriteID]],Table2[team_id],Table2[team_name],_xlfn.XLOOKUP(Table1[[#This Row],[TeamFavoriteID]],Table2[team_id_pfr],Table2[team_name],"Even"))</f>
        <v>Philadelphia Eagles</v>
      </c>
      <c r="M3241">
        <v>-1</v>
      </c>
      <c r="N3241">
        <f>IF(Table1[[#This Row],[TeamFavorite]]=Table1[[#This Row],[TeamHome]],Table1[[#This Row],[ScoreAway]]-Table1[[#This Row],[ScoreHome]],Table1[[#This Row],[ScoreHome]]-Table1[[#This Row],[ScoreAway]])</f>
        <v>4</v>
      </c>
      <c r="O3241">
        <f>IF(Table1[[#This Row],[SpreadActual]]&lt;Table1[[#This Row],[SpreadFavorite]],1,0)</f>
        <v>0</v>
      </c>
      <c r="P3241">
        <v>40</v>
      </c>
      <c r="Q3241" t="s">
        <v>112</v>
      </c>
      <c r="R3241" t="b">
        <v>0</v>
      </c>
      <c r="S3241">
        <v>55</v>
      </c>
      <c r="T3241">
        <v>8</v>
      </c>
      <c r="U3241">
        <v>82</v>
      </c>
    </row>
    <row r="3242" spans="1:22" x14ac:dyDescent="0.2">
      <c r="A3242" s="1">
        <v>30276</v>
      </c>
      <c r="B3242">
        <v>1982</v>
      </c>
      <c r="C3242">
        <f>_xlfn.MAXIFS(Table1[ScheduleWeekWritten],Table1[ScheduleSeason],Table1[[#This Row],[ScheduleSeason]])</f>
        <v>17</v>
      </c>
      <c r="D3242">
        <v>11</v>
      </c>
      <c r="E3242" cm="1">
        <f t="array" ref="E3242">_xlfn.XLOOKUP(Table1[[#This Row],[ScheduleWeekWritten]],Table3[Game],100+Table3[Increase],Table1[[#This Row],[ScheduleWeekWritten]])</f>
        <v>11</v>
      </c>
      <c r="F3242" t="b">
        <v>0</v>
      </c>
      <c r="G3242" t="s">
        <v>57</v>
      </c>
      <c r="H3242">
        <v>20</v>
      </c>
      <c r="I3242">
        <v>31</v>
      </c>
      <c r="J3242" t="s">
        <v>53</v>
      </c>
      <c r="K3242" t="s">
        <v>87</v>
      </c>
      <c r="L3242" t="str">
        <f>_xlfn.XLOOKUP(Table1[[#This Row],[TeamFavoriteID]],Table2[team_id],Table2[team_name],_xlfn.XLOOKUP(Table1[[#This Row],[TeamFavoriteID]],Table2[team_id_pfr],Table2[team_name],"Even"))</f>
        <v>San Francisco 49ers</v>
      </c>
      <c r="M3242">
        <v>-4</v>
      </c>
      <c r="N3242">
        <f>IF(Table1[[#This Row],[TeamFavorite]]=Table1[[#This Row],[TeamHome]],Table1[[#This Row],[ScoreAway]]-Table1[[#This Row],[ScoreHome]],Table1[[#This Row],[ScoreHome]]-Table1[[#This Row],[ScoreAway]])</f>
        <v>-11</v>
      </c>
      <c r="O3242">
        <f>IF(Table1[[#This Row],[SpreadActual]]&lt;Table1[[#This Row],[SpreadFavorite]],1,0)</f>
        <v>1</v>
      </c>
      <c r="P3242">
        <v>36</v>
      </c>
      <c r="Q3242" t="s">
        <v>60</v>
      </c>
      <c r="R3242" t="b">
        <v>0</v>
      </c>
      <c r="S3242">
        <v>53</v>
      </c>
      <c r="T3242">
        <v>10</v>
      </c>
      <c r="U3242">
        <v>83</v>
      </c>
    </row>
    <row r="3243" spans="1:22" x14ac:dyDescent="0.2">
      <c r="A3243" s="1">
        <v>30277</v>
      </c>
      <c r="B3243">
        <v>1982</v>
      </c>
      <c r="C3243">
        <f>_xlfn.MAXIFS(Table1[ScheduleWeekWritten],Table1[ScheduleSeason],Table1[[#This Row],[ScheduleSeason]])</f>
        <v>17</v>
      </c>
      <c r="D3243">
        <v>11</v>
      </c>
      <c r="E3243" cm="1">
        <f t="array" ref="E3243">_xlfn.XLOOKUP(Table1[[#This Row],[ScheduleWeekWritten]],Table3[Game],100+Table3[Increase],Table1[[#This Row],[ScheduleWeekWritten]])</f>
        <v>11</v>
      </c>
      <c r="F3243" t="b">
        <v>0</v>
      </c>
      <c r="G3243" t="s">
        <v>138</v>
      </c>
      <c r="H3243">
        <v>28</v>
      </c>
      <c r="I3243">
        <v>24</v>
      </c>
      <c r="J3243" t="s">
        <v>27</v>
      </c>
      <c r="K3243" t="s">
        <v>21</v>
      </c>
      <c r="L3243" t="str">
        <f>_xlfn.XLOOKUP(Table1[[#This Row],[TeamFavoriteID]],Table2[team_id],Table2[team_name],_xlfn.XLOOKUP(Table1[[#This Row],[TeamFavoriteID]],Table2[team_id_pfr],Table2[team_name],"Even"))</f>
        <v>Las Vegas Raiders</v>
      </c>
      <c r="M3243">
        <v>-1</v>
      </c>
      <c r="N3243">
        <f>IF(Table1[[#This Row],[TeamFavorite]]=Table1[[#This Row],[TeamHome]],Table1[[#This Row],[ScoreAway]]-Table1[[#This Row],[ScoreHome]],Table1[[#This Row],[ScoreHome]]-Table1[[#This Row],[ScoreAway]])</f>
        <v>4</v>
      </c>
      <c r="O3243">
        <f>IF(Table1[[#This Row],[SpreadActual]]&lt;Table1[[#This Row],[SpreadFavorite]],1,0)</f>
        <v>0</v>
      </c>
      <c r="P3243">
        <v>41</v>
      </c>
      <c r="Q3243" t="s">
        <v>65</v>
      </c>
      <c r="R3243" t="b">
        <v>0</v>
      </c>
      <c r="S3243">
        <v>57</v>
      </c>
      <c r="T3243">
        <v>7</v>
      </c>
      <c r="U3243">
        <v>70</v>
      </c>
    </row>
    <row r="3244" spans="1:22" x14ac:dyDescent="0.2">
      <c r="A3244" s="1">
        <v>30280</v>
      </c>
      <c r="B3244">
        <v>1982</v>
      </c>
      <c r="C3244">
        <f>_xlfn.MAXIFS(Table1[ScheduleWeekWritten],Table1[ScheduleSeason],Table1[[#This Row],[ScheduleSeason]])</f>
        <v>17</v>
      </c>
      <c r="D3244">
        <v>12</v>
      </c>
      <c r="E3244" cm="1">
        <f t="array" ref="E3244">_xlfn.XLOOKUP(Table1[[#This Row],[ScheduleWeekWritten]],Table3[Game],100+Table3[Increase],Table1[[#This Row],[ScheduleWeekWritten]])</f>
        <v>12</v>
      </c>
      <c r="F3244" t="b">
        <v>0</v>
      </c>
      <c r="G3244" t="s">
        <v>67</v>
      </c>
      <c r="H3244">
        <v>31</v>
      </c>
      <c r="I3244">
        <v>14</v>
      </c>
      <c r="J3244" t="s">
        <v>62</v>
      </c>
      <c r="K3244" t="s">
        <v>68</v>
      </c>
      <c r="L3244" t="str">
        <f>_xlfn.XLOOKUP(Table1[[#This Row],[TeamFavoriteID]],Table2[team_id],Table2[team_name],_xlfn.XLOOKUP(Table1[[#This Row],[TeamFavoriteID]],Table2[team_id_pfr],Table2[team_name],"Even"))</f>
        <v>Dallas Cowboys</v>
      </c>
      <c r="M3244">
        <v>-6.5</v>
      </c>
      <c r="N3244">
        <f>IF(Table1[[#This Row],[TeamFavorite]]=Table1[[#This Row],[TeamHome]],Table1[[#This Row],[ScoreAway]]-Table1[[#This Row],[ScoreHome]],Table1[[#This Row],[ScoreHome]]-Table1[[#This Row],[ScoreAway]])</f>
        <v>-17</v>
      </c>
      <c r="O3244">
        <f>IF(Table1[[#This Row],[SpreadActual]]&lt;Table1[[#This Row],[SpreadFavorite]],1,0)</f>
        <v>1</v>
      </c>
      <c r="P3244">
        <v>38</v>
      </c>
      <c r="Q3244" t="s">
        <v>119</v>
      </c>
      <c r="R3244" t="b">
        <v>0</v>
      </c>
      <c r="S3244">
        <v>40</v>
      </c>
      <c r="T3244">
        <v>11</v>
      </c>
      <c r="U3244">
        <v>59</v>
      </c>
    </row>
    <row r="3245" spans="1:22" x14ac:dyDescent="0.2">
      <c r="A3245" s="1">
        <v>30280</v>
      </c>
      <c r="B3245">
        <v>1982</v>
      </c>
      <c r="C3245">
        <f>_xlfn.MAXIFS(Table1[ScheduleWeekWritten],Table1[ScheduleSeason],Table1[[#This Row],[ScheduleSeason]])</f>
        <v>17</v>
      </c>
      <c r="D3245">
        <v>12</v>
      </c>
      <c r="E3245" cm="1">
        <f t="array" ref="E3245">_xlfn.XLOOKUP(Table1[[#This Row],[ScheduleWeekWritten]],Table3[Game],100+Table3[Increase],Table1[[#This Row],[ScheduleWeekWritten]])</f>
        <v>12</v>
      </c>
      <c r="F3245" t="b">
        <v>0</v>
      </c>
      <c r="G3245" t="s">
        <v>45</v>
      </c>
      <c r="H3245">
        <v>6</v>
      </c>
      <c r="I3245">
        <v>13</v>
      </c>
      <c r="J3245" t="s">
        <v>50</v>
      </c>
      <c r="K3245" t="s">
        <v>79</v>
      </c>
      <c r="L3245" t="str">
        <f>_xlfn.XLOOKUP(Table1[[#This Row],[TeamFavoriteID]],Table2[team_id],Table2[team_name],_xlfn.XLOOKUP(Table1[[#This Row],[TeamFavoriteID]],Table2[team_id_pfr],Table2[team_name],"Even"))</f>
        <v>Detroit Lions</v>
      </c>
      <c r="M3245">
        <v>-4</v>
      </c>
      <c r="N3245">
        <f>IF(Table1[[#This Row],[TeamFavorite]]=Table1[[#This Row],[TeamHome]],Table1[[#This Row],[ScoreAway]]-Table1[[#This Row],[ScoreHome]],Table1[[#This Row],[ScoreHome]]-Table1[[#This Row],[ScoreAway]])</f>
        <v>7</v>
      </c>
      <c r="O3245">
        <f>IF(Table1[[#This Row],[SpreadActual]]&lt;Table1[[#This Row],[SpreadFavorite]],1,0)</f>
        <v>0</v>
      </c>
      <c r="P3245">
        <v>36</v>
      </c>
      <c r="Q3245" t="s">
        <v>125</v>
      </c>
      <c r="R3245" t="b">
        <v>0</v>
      </c>
      <c r="S3245">
        <v>72</v>
      </c>
      <c r="T3245">
        <v>0</v>
      </c>
      <c r="V3245" t="s">
        <v>103</v>
      </c>
    </row>
    <row r="3246" spans="1:22" x14ac:dyDescent="0.2">
      <c r="A3246" s="1">
        <v>30283</v>
      </c>
      <c r="B3246">
        <v>1982</v>
      </c>
      <c r="C3246">
        <f>_xlfn.MAXIFS(Table1[ScheduleWeekWritten],Table1[ScheduleSeason],Table1[[#This Row],[ScheduleSeason]])</f>
        <v>17</v>
      </c>
      <c r="D3246">
        <v>12</v>
      </c>
      <c r="E3246" cm="1">
        <f t="array" ref="E3246">_xlfn.XLOOKUP(Table1[[#This Row],[ScheduleWeekWritten]],Table3[Game],100+Table3[Increase],Table1[[#This Row],[ScheduleWeekWritten]])</f>
        <v>12</v>
      </c>
      <c r="F3246" t="b">
        <v>0</v>
      </c>
      <c r="G3246" t="s">
        <v>38</v>
      </c>
      <c r="H3246">
        <v>20</v>
      </c>
      <c r="I3246">
        <v>23</v>
      </c>
      <c r="J3246" t="s">
        <v>57</v>
      </c>
      <c r="K3246" t="s">
        <v>109</v>
      </c>
      <c r="L3246" t="str">
        <f>_xlfn.XLOOKUP(Table1[[#This Row],[TeamFavoriteID]],Table2[team_id],Table2[team_name],_xlfn.XLOOKUP(Table1[[#This Row],[TeamFavoriteID]],Table2[team_id_pfr],Table2[team_name],"Even"))</f>
        <v>Atlanta Falcons</v>
      </c>
      <c r="M3246">
        <v>-7</v>
      </c>
      <c r="N3246">
        <f>IF(Table1[[#This Row],[TeamFavorite]]=Table1[[#This Row],[TeamHome]],Table1[[#This Row],[ScoreAway]]-Table1[[#This Row],[ScoreHome]],Table1[[#This Row],[ScoreHome]]-Table1[[#This Row],[ScoreAway]])</f>
        <v>3</v>
      </c>
      <c r="O3246">
        <f>IF(Table1[[#This Row],[SpreadActual]]&lt;Table1[[#This Row],[SpreadFavorite]],1,0)</f>
        <v>0</v>
      </c>
      <c r="P3246">
        <v>42</v>
      </c>
      <c r="Q3246" t="s">
        <v>41</v>
      </c>
      <c r="R3246" t="b">
        <v>0</v>
      </c>
      <c r="S3246">
        <v>59</v>
      </c>
      <c r="T3246">
        <v>14</v>
      </c>
      <c r="U3246">
        <v>91</v>
      </c>
    </row>
    <row r="3247" spans="1:22" x14ac:dyDescent="0.2">
      <c r="A3247" s="1">
        <v>30283</v>
      </c>
      <c r="B3247">
        <v>1982</v>
      </c>
      <c r="C3247">
        <f>_xlfn.MAXIFS(Table1[ScheduleWeekWritten],Table1[ScheduleSeason],Table1[[#This Row],[ScheduleSeason]])</f>
        <v>17</v>
      </c>
      <c r="D3247">
        <v>12</v>
      </c>
      <c r="E3247" cm="1">
        <f t="array" ref="E3247">_xlfn.XLOOKUP(Table1[[#This Row],[ScheduleWeekWritten]],Table3[Game],100+Table3[Increase],Table1[[#This Row],[ScheduleWeekWritten]])</f>
        <v>12</v>
      </c>
      <c r="F3247" t="b">
        <v>0</v>
      </c>
      <c r="G3247" t="s">
        <v>28</v>
      </c>
      <c r="H3247">
        <v>20</v>
      </c>
      <c r="I3247">
        <v>0</v>
      </c>
      <c r="J3247" t="s">
        <v>34</v>
      </c>
      <c r="K3247" t="s">
        <v>43</v>
      </c>
      <c r="L3247" t="str">
        <f>_xlfn.XLOOKUP(Table1[[#This Row],[TeamFavoriteID]],Table2[team_id],Table2[team_name],_xlfn.XLOOKUP(Table1[[#This Row],[TeamFavoriteID]],Table2[team_id_pfr],Table2[team_name],"Even"))</f>
        <v>Buffalo Bills</v>
      </c>
      <c r="M3247">
        <v>-13</v>
      </c>
      <c r="N3247">
        <f>IF(Table1[[#This Row],[TeamFavorite]]=Table1[[#This Row],[TeamHome]],Table1[[#This Row],[ScoreAway]]-Table1[[#This Row],[ScoreHome]],Table1[[#This Row],[ScoreHome]]-Table1[[#This Row],[ScoreAway]])</f>
        <v>-20</v>
      </c>
      <c r="O3247">
        <f>IF(Table1[[#This Row],[SpreadActual]]&lt;Table1[[#This Row],[SpreadFavorite]],1,0)</f>
        <v>1</v>
      </c>
      <c r="P3247">
        <v>36</v>
      </c>
      <c r="Q3247" t="s">
        <v>123</v>
      </c>
      <c r="R3247" t="b">
        <v>0</v>
      </c>
      <c r="S3247">
        <v>27</v>
      </c>
      <c r="T3247">
        <v>7</v>
      </c>
      <c r="U3247">
        <v>74</v>
      </c>
    </row>
    <row r="3248" spans="1:22" x14ac:dyDescent="0.2">
      <c r="A3248" s="1">
        <v>30283</v>
      </c>
      <c r="B3248">
        <v>1982</v>
      </c>
      <c r="C3248">
        <f>_xlfn.MAXIFS(Table1[ScheduleWeekWritten],Table1[ScheduleSeason],Table1[[#This Row],[ScheduleSeason]])</f>
        <v>17</v>
      </c>
      <c r="D3248">
        <v>12</v>
      </c>
      <c r="E3248" cm="1">
        <f t="array" ref="E3248">_xlfn.XLOOKUP(Table1[[#This Row],[ScheduleWeekWritten]],Table3[Game],100+Table3[Increase],Table1[[#This Row],[ScheduleWeekWritten]])</f>
        <v>12</v>
      </c>
      <c r="F3248" t="b">
        <v>0</v>
      </c>
      <c r="G3248" t="s">
        <v>101</v>
      </c>
      <c r="H3248">
        <v>31</v>
      </c>
      <c r="I3248">
        <v>17</v>
      </c>
      <c r="J3248" t="s">
        <v>138</v>
      </c>
      <c r="K3248" t="s">
        <v>104</v>
      </c>
      <c r="L3248" t="str">
        <f>_xlfn.XLOOKUP(Table1[[#This Row],[TeamFavoriteID]],Table2[team_id],Table2[team_name],_xlfn.XLOOKUP(Table1[[#This Row],[TeamFavoriteID]],Table2[team_id_pfr],Table2[team_name],"Even"))</f>
        <v>Cincinnati Bengals</v>
      </c>
      <c r="M3248">
        <v>-4.5</v>
      </c>
      <c r="N3248">
        <f>IF(Table1[[#This Row],[TeamFavorite]]=Table1[[#This Row],[TeamHome]],Table1[[#This Row],[ScoreAway]]-Table1[[#This Row],[ScoreHome]],Table1[[#This Row],[ScoreHome]]-Table1[[#This Row],[ScoreAway]])</f>
        <v>-14</v>
      </c>
      <c r="O3248">
        <f>IF(Table1[[#This Row],[SpreadActual]]&lt;Table1[[#This Row],[SpreadFavorite]],1,0)</f>
        <v>1</v>
      </c>
      <c r="P3248">
        <v>43</v>
      </c>
      <c r="Q3248" t="s">
        <v>111</v>
      </c>
      <c r="R3248" t="b">
        <v>0</v>
      </c>
      <c r="S3248">
        <v>46</v>
      </c>
      <c r="T3248">
        <v>15</v>
      </c>
      <c r="U3248">
        <v>76</v>
      </c>
    </row>
    <row r="3249" spans="1:22" x14ac:dyDescent="0.2">
      <c r="A3249" s="1">
        <v>30283</v>
      </c>
      <c r="B3249">
        <v>1982</v>
      </c>
      <c r="C3249">
        <f>_xlfn.MAXIFS(Table1[ScheduleWeekWritten],Table1[ScheduleSeason],Table1[[#This Row],[ScheduleSeason]])</f>
        <v>17</v>
      </c>
      <c r="D3249">
        <v>12</v>
      </c>
      <c r="E3249" cm="1">
        <f t="array" ref="E3249">_xlfn.XLOOKUP(Table1[[#This Row],[ScheduleWeekWritten]],Table3[Game],100+Table3[Increase],Table1[[#This Row],[ScheduleWeekWritten]])</f>
        <v>12</v>
      </c>
      <c r="F3249" t="b">
        <v>0</v>
      </c>
      <c r="G3249" t="s">
        <v>39</v>
      </c>
      <c r="H3249">
        <v>20</v>
      </c>
      <c r="I3249">
        <v>14</v>
      </c>
      <c r="J3249" t="s">
        <v>42</v>
      </c>
      <c r="K3249" t="s">
        <v>40</v>
      </c>
      <c r="L3249" t="str">
        <f>_xlfn.XLOOKUP(Table1[[#This Row],[TeamFavoriteID]],Table2[team_id],Table2[team_name],_xlfn.XLOOKUP(Table1[[#This Row],[TeamFavoriteID]],Table2[team_id_pfr],Table2[team_name],"Even"))</f>
        <v>Los Angeles Rams</v>
      </c>
      <c r="M3249">
        <v>-2</v>
      </c>
      <c r="N3249">
        <f>IF(Table1[[#This Row],[TeamFavorite]]=Table1[[#This Row],[TeamHome]],Table1[[#This Row],[ScoreAway]]-Table1[[#This Row],[ScoreHome]],Table1[[#This Row],[ScoreHome]]-Table1[[#This Row],[ScoreAway]])</f>
        <v>-6</v>
      </c>
      <c r="O3249">
        <f>IF(Table1[[#This Row],[SpreadActual]]&lt;Table1[[#This Row],[SpreadFavorite]],1,0)</f>
        <v>1</v>
      </c>
      <c r="P3249">
        <v>39</v>
      </c>
      <c r="Q3249" t="s">
        <v>135</v>
      </c>
      <c r="R3249" t="b">
        <v>0</v>
      </c>
      <c r="S3249">
        <v>60</v>
      </c>
      <c r="T3249">
        <v>7</v>
      </c>
      <c r="U3249">
        <v>68</v>
      </c>
    </row>
    <row r="3250" spans="1:22" x14ac:dyDescent="0.2">
      <c r="A3250" s="1">
        <v>30283</v>
      </c>
      <c r="B3250">
        <v>1982</v>
      </c>
      <c r="C3250">
        <f>_xlfn.MAXIFS(Table1[ScheduleWeekWritten],Table1[ScheduleSeason],Table1[[#This Row],[ScheduleSeason]])</f>
        <v>17</v>
      </c>
      <c r="D3250">
        <v>12</v>
      </c>
      <c r="E3250" cm="1">
        <f t="array" ref="E3250">_xlfn.XLOOKUP(Table1[[#This Row],[ScheduleWeekWritten]],Table3[Game],100+Table3[Increase],Table1[[#This Row],[ScheduleWeekWritten]])</f>
        <v>12</v>
      </c>
      <c r="F3250" t="b">
        <v>0</v>
      </c>
      <c r="G3250" t="s">
        <v>54</v>
      </c>
      <c r="H3250">
        <v>35</v>
      </c>
      <c r="I3250">
        <v>7</v>
      </c>
      <c r="J3250" t="s">
        <v>46</v>
      </c>
      <c r="K3250" t="s">
        <v>55</v>
      </c>
      <c r="L3250" t="str">
        <f>_xlfn.XLOOKUP(Table1[[#This Row],[TeamFavoriteID]],Table2[team_id],Table2[team_name],_xlfn.XLOOKUP(Table1[[#This Row],[TeamFavoriteID]],Table2[team_id_pfr],Table2[team_name],"Even"))</f>
        <v>Minnesota Vikings</v>
      </c>
      <c r="M3250">
        <v>-5.5</v>
      </c>
      <c r="N3250">
        <f>IF(Table1[[#This Row],[TeamFavorite]]=Table1[[#This Row],[TeamHome]],Table1[[#This Row],[ScoreAway]]-Table1[[#This Row],[ScoreHome]],Table1[[#This Row],[ScoreHome]]-Table1[[#This Row],[ScoreAway]])</f>
        <v>-28</v>
      </c>
      <c r="O3250">
        <f>IF(Table1[[#This Row],[SpreadActual]]&lt;Table1[[#This Row],[SpreadFavorite]],1,0)</f>
        <v>1</v>
      </c>
      <c r="P3250">
        <v>36</v>
      </c>
      <c r="Q3250" t="s">
        <v>137</v>
      </c>
      <c r="R3250" t="b">
        <v>0</v>
      </c>
      <c r="S3250">
        <v>72</v>
      </c>
      <c r="T3250">
        <v>0</v>
      </c>
      <c r="V3250" t="s">
        <v>103</v>
      </c>
    </row>
    <row r="3251" spans="1:22" x14ac:dyDescent="0.2">
      <c r="A3251" s="1">
        <v>30283</v>
      </c>
      <c r="B3251">
        <v>1982</v>
      </c>
      <c r="C3251">
        <f>_xlfn.MAXIFS(Table1[ScheduleWeekWritten],Table1[ScheduleSeason],Table1[[#This Row],[ScheduleSeason]])</f>
        <v>17</v>
      </c>
      <c r="D3251">
        <v>12</v>
      </c>
      <c r="E3251" cm="1">
        <f t="array" ref="E3251">_xlfn.XLOOKUP(Table1[[#This Row],[ScheduleWeekWritten]],Table3[Game],100+Table3[Increase],Table1[[#This Row],[ScheduleWeekWritten]])</f>
        <v>12</v>
      </c>
      <c r="F3251" t="b">
        <v>0</v>
      </c>
      <c r="G3251" t="s">
        <v>115</v>
      </c>
      <c r="H3251">
        <v>29</v>
      </c>
      <c r="I3251">
        <v>21</v>
      </c>
      <c r="J3251" t="s">
        <v>23</v>
      </c>
      <c r="K3251" t="s">
        <v>70</v>
      </c>
      <c r="L3251" t="str">
        <f>_xlfn.XLOOKUP(Table1[[#This Row],[TeamFavoriteID]],Table2[team_id],Table2[team_name],_xlfn.XLOOKUP(Table1[[#This Row],[TeamFavoriteID]],Table2[team_id_pfr],Table2[team_name],"Even"))</f>
        <v>Boston Patriots</v>
      </c>
      <c r="M3251">
        <v>-2.5</v>
      </c>
      <c r="N3251">
        <f>IF(Table1[[#This Row],[TeamFavorite]]=Table1[[#This Row],[TeamHome]],Table1[[#This Row],[ScoreAway]]-Table1[[#This Row],[ScoreHome]],Table1[[#This Row],[ScoreHome]]-Table1[[#This Row],[ScoreAway]])</f>
        <v>8</v>
      </c>
      <c r="O3251">
        <f>IF(Table1[[#This Row],[SpreadActual]]&lt;Table1[[#This Row],[SpreadFavorite]],1,0)</f>
        <v>0</v>
      </c>
      <c r="P3251">
        <v>36</v>
      </c>
      <c r="Q3251" t="s">
        <v>116</v>
      </c>
      <c r="R3251" t="b">
        <v>0</v>
      </c>
      <c r="S3251">
        <v>30</v>
      </c>
      <c r="T3251">
        <v>14</v>
      </c>
      <c r="U3251">
        <v>39</v>
      </c>
    </row>
    <row r="3252" spans="1:22" x14ac:dyDescent="0.2">
      <c r="A3252" s="1">
        <v>30283</v>
      </c>
      <c r="B3252">
        <v>1982</v>
      </c>
      <c r="C3252">
        <f>_xlfn.MAXIFS(Table1[ScheduleWeekWritten],Table1[ScheduleSeason],Table1[[#This Row],[ScheduleSeason]])</f>
        <v>17</v>
      </c>
      <c r="D3252">
        <v>12</v>
      </c>
      <c r="E3252" cm="1">
        <f t="array" ref="E3252">_xlfn.XLOOKUP(Table1[[#This Row],[ScheduleWeekWritten]],Table3[Game],100+Table3[Increase],Table1[[#This Row],[ScheduleWeekWritten]])</f>
        <v>12</v>
      </c>
      <c r="F3252" t="b">
        <v>0</v>
      </c>
      <c r="G3252" t="s">
        <v>31</v>
      </c>
      <c r="H3252">
        <v>15</v>
      </c>
      <c r="I3252">
        <v>13</v>
      </c>
      <c r="J3252" t="s">
        <v>33</v>
      </c>
      <c r="K3252" t="s">
        <v>32</v>
      </c>
      <c r="L3252" t="str">
        <f>_xlfn.XLOOKUP(Table1[[#This Row],[TeamFavoriteID]],Table2[team_id],Table2[team_name],_xlfn.XLOOKUP(Table1[[#This Row],[TeamFavoriteID]],Table2[team_id_pfr],Table2[team_name],"Even"))</f>
        <v>New York Jets</v>
      </c>
      <c r="M3252">
        <v>-3.5</v>
      </c>
      <c r="N3252">
        <f>IF(Table1[[#This Row],[TeamFavorite]]=Table1[[#This Row],[TeamHome]],Table1[[#This Row],[ScoreAway]]-Table1[[#This Row],[ScoreHome]],Table1[[#This Row],[ScoreHome]]-Table1[[#This Row],[ScoreAway]])</f>
        <v>-2</v>
      </c>
      <c r="O3252">
        <f>IF(Table1[[#This Row],[SpreadActual]]&lt;Table1[[#This Row],[SpreadFavorite]],1,0)</f>
        <v>0</v>
      </c>
      <c r="P3252">
        <v>42</v>
      </c>
      <c r="Q3252" t="s">
        <v>126</v>
      </c>
      <c r="R3252" t="b">
        <v>0</v>
      </c>
      <c r="S3252">
        <v>32</v>
      </c>
      <c r="T3252">
        <v>11</v>
      </c>
      <c r="U3252">
        <v>56</v>
      </c>
    </row>
    <row r="3253" spans="1:22" x14ac:dyDescent="0.2">
      <c r="A3253" s="1">
        <v>30283</v>
      </c>
      <c r="B3253">
        <v>1982</v>
      </c>
      <c r="C3253">
        <f>_xlfn.MAXIFS(Table1[ScheduleWeekWritten],Table1[ScheduleSeason],Table1[[#This Row],[ScheduleSeason]])</f>
        <v>17</v>
      </c>
      <c r="D3253">
        <v>12</v>
      </c>
      <c r="E3253" cm="1">
        <f t="array" ref="E3253">_xlfn.XLOOKUP(Table1[[#This Row],[ScheduleWeekWritten]],Table3[Game],100+Table3[Increase],Table1[[#This Row],[ScheduleWeekWritten]])</f>
        <v>12</v>
      </c>
      <c r="F3253" t="b">
        <v>0</v>
      </c>
      <c r="G3253" t="s">
        <v>27</v>
      </c>
      <c r="H3253">
        <v>30</v>
      </c>
      <c r="I3253">
        <v>20</v>
      </c>
      <c r="J3253" t="s">
        <v>24</v>
      </c>
      <c r="K3253" t="s">
        <v>29</v>
      </c>
      <c r="L3253" t="str">
        <f>_xlfn.XLOOKUP(Table1[[#This Row],[TeamFavoriteID]],Table2[team_id],Table2[team_name],_xlfn.XLOOKUP(Table1[[#This Row],[TeamFavoriteID]],Table2[team_id_pfr],Table2[team_name],"Even"))</f>
        <v>Los Angeles Chargers</v>
      </c>
      <c r="M3253">
        <v>-6.5</v>
      </c>
      <c r="N3253">
        <f>IF(Table1[[#This Row],[TeamFavorite]]=Table1[[#This Row],[TeamHome]],Table1[[#This Row],[ScoreAway]]-Table1[[#This Row],[ScoreHome]],Table1[[#This Row],[ScoreHome]]-Table1[[#This Row],[ScoreAway]])</f>
        <v>10</v>
      </c>
      <c r="O3253">
        <f>IF(Table1[[#This Row],[SpreadActual]]&lt;Table1[[#This Row],[SpreadFavorite]],1,0)</f>
        <v>0</v>
      </c>
      <c r="P3253">
        <v>40</v>
      </c>
      <c r="Q3253" t="s">
        <v>94</v>
      </c>
      <c r="R3253" t="b">
        <v>0</v>
      </c>
      <c r="S3253">
        <v>61</v>
      </c>
      <c r="T3253">
        <v>6</v>
      </c>
      <c r="U3253">
        <v>60</v>
      </c>
    </row>
    <row r="3254" spans="1:22" x14ac:dyDescent="0.2">
      <c r="A3254" s="1">
        <v>30283</v>
      </c>
      <c r="B3254">
        <v>1982</v>
      </c>
      <c r="C3254">
        <f>_xlfn.MAXIFS(Table1[ScheduleWeekWritten],Table1[ScheduleSeason],Table1[[#This Row],[ScheduleSeason]])</f>
        <v>17</v>
      </c>
      <c r="D3254">
        <v>12</v>
      </c>
      <c r="E3254" cm="1">
        <f t="array" ref="E3254">_xlfn.XLOOKUP(Table1[[#This Row],[ScheduleWeekWritten]],Table3[Game],100+Table3[Increase],Table1[[#This Row],[ScheduleWeekWritten]])</f>
        <v>12</v>
      </c>
      <c r="F3254" t="b">
        <v>0</v>
      </c>
      <c r="G3254" t="s">
        <v>53</v>
      </c>
      <c r="H3254">
        <v>20</v>
      </c>
      <c r="I3254">
        <v>23</v>
      </c>
      <c r="J3254" t="s">
        <v>95</v>
      </c>
      <c r="K3254" t="s">
        <v>87</v>
      </c>
      <c r="L3254" t="str">
        <f>_xlfn.XLOOKUP(Table1[[#This Row],[TeamFavoriteID]],Table2[team_id],Table2[team_name],_xlfn.XLOOKUP(Table1[[#This Row],[TeamFavoriteID]],Table2[team_id_pfr],Table2[team_name],"Even"))</f>
        <v>San Francisco 49ers</v>
      </c>
      <c r="M3254">
        <v>-7.5</v>
      </c>
      <c r="N3254">
        <f>IF(Table1[[#This Row],[TeamFavorite]]=Table1[[#This Row],[TeamHome]],Table1[[#This Row],[ScoreAway]]-Table1[[#This Row],[ScoreHome]],Table1[[#This Row],[ScoreHome]]-Table1[[#This Row],[ScoreAway]])</f>
        <v>3</v>
      </c>
      <c r="O3254">
        <f>IF(Table1[[#This Row],[SpreadActual]]&lt;Table1[[#This Row],[SpreadFavorite]],1,0)</f>
        <v>0</v>
      </c>
      <c r="P3254">
        <v>38</v>
      </c>
      <c r="Q3254" t="s">
        <v>118</v>
      </c>
      <c r="R3254" t="b">
        <v>0</v>
      </c>
      <c r="S3254">
        <v>56</v>
      </c>
      <c r="T3254">
        <v>11</v>
      </c>
      <c r="U3254">
        <v>81</v>
      </c>
    </row>
    <row r="3255" spans="1:22" x14ac:dyDescent="0.2">
      <c r="A3255" s="1">
        <v>30283</v>
      </c>
      <c r="B3255">
        <v>1982</v>
      </c>
      <c r="C3255">
        <f>_xlfn.MAXIFS(Table1[ScheduleWeekWritten],Table1[ScheduleSeason],Table1[[#This Row],[ScheduleSeason]])</f>
        <v>17</v>
      </c>
      <c r="D3255">
        <v>12</v>
      </c>
      <c r="E3255" cm="1">
        <f t="array" ref="E3255">_xlfn.XLOOKUP(Table1[[#This Row],[ScheduleWeekWritten]],Table3[Game],100+Table3[Increase],Table1[[#This Row],[ScheduleWeekWritten]])</f>
        <v>12</v>
      </c>
      <c r="F3255" t="b">
        <v>0</v>
      </c>
      <c r="G3255" t="s">
        <v>128</v>
      </c>
      <c r="H3255">
        <v>16</v>
      </c>
      <c r="I3255">
        <v>0</v>
      </c>
      <c r="J3255" t="s">
        <v>49</v>
      </c>
      <c r="K3255" t="s">
        <v>51</v>
      </c>
      <c r="L3255" t="str">
        <f>_xlfn.XLOOKUP(Table1[[#This Row],[TeamFavoriteID]],Table2[team_id],Table2[team_name],_xlfn.XLOOKUP(Table1[[#This Row],[TeamFavoriteID]],Table2[team_id_pfr],Table2[team_name],"Even"))</f>
        <v>Pittsburgh Steelers</v>
      </c>
      <c r="M3255">
        <v>-6</v>
      </c>
      <c r="N3255">
        <f>IF(Table1[[#This Row],[TeamFavorite]]=Table1[[#This Row],[TeamHome]],Table1[[#This Row],[ScoreAway]]-Table1[[#This Row],[ScoreHome]],Table1[[#This Row],[ScoreHome]]-Table1[[#This Row],[ScoreAway]])</f>
        <v>16</v>
      </c>
      <c r="O3255">
        <f>IF(Table1[[#This Row],[SpreadActual]]&lt;Table1[[#This Row],[SpreadFavorite]],1,0)</f>
        <v>0</v>
      </c>
      <c r="P3255">
        <v>43</v>
      </c>
      <c r="Q3255" t="s">
        <v>129</v>
      </c>
      <c r="R3255" t="b">
        <v>0</v>
      </c>
      <c r="S3255">
        <v>72</v>
      </c>
      <c r="T3255">
        <v>0</v>
      </c>
      <c r="V3255" t="s">
        <v>103</v>
      </c>
    </row>
    <row r="3256" spans="1:22" x14ac:dyDescent="0.2">
      <c r="A3256" s="1">
        <v>30283</v>
      </c>
      <c r="B3256">
        <v>1982</v>
      </c>
      <c r="C3256">
        <f>_xlfn.MAXIFS(Table1[ScheduleWeekWritten],Table1[ScheduleSeason],Table1[[#This Row],[ScheduleSeason]])</f>
        <v>17</v>
      </c>
      <c r="D3256">
        <v>12</v>
      </c>
      <c r="E3256" cm="1">
        <f t="array" ref="E3256">_xlfn.XLOOKUP(Table1[[#This Row],[ScheduleWeekWritten]],Table3[Game],100+Table3[Increase],Table1[[#This Row],[ScheduleWeekWritten]])</f>
        <v>12</v>
      </c>
      <c r="F3256" t="b">
        <v>0</v>
      </c>
      <c r="G3256" t="s">
        <v>61</v>
      </c>
      <c r="H3256">
        <v>13</v>
      </c>
      <c r="I3256">
        <v>9</v>
      </c>
      <c r="J3256" t="s">
        <v>58</v>
      </c>
      <c r="K3256" t="s">
        <v>85</v>
      </c>
      <c r="L3256" t="str">
        <f>_xlfn.XLOOKUP(Table1[[#This Row],[TeamFavoriteID]],Table2[team_id],Table2[team_name],_xlfn.XLOOKUP(Table1[[#This Row],[TeamFavoriteID]],Table2[team_id_pfr],Table2[team_name],"Even"))</f>
        <v>Washington Commanders</v>
      </c>
      <c r="M3256">
        <v>-2.5</v>
      </c>
      <c r="N3256">
        <f>IF(Table1[[#This Row],[TeamFavorite]]=Table1[[#This Row],[TeamHome]],Table1[[#This Row],[ScoreAway]]-Table1[[#This Row],[ScoreHome]],Table1[[#This Row],[ScoreHome]]-Table1[[#This Row],[ScoreAway]])</f>
        <v>4</v>
      </c>
      <c r="O3256">
        <f>IF(Table1[[#This Row],[SpreadActual]]&lt;Table1[[#This Row],[SpreadFavorite]],1,0)</f>
        <v>0</v>
      </c>
      <c r="P3256">
        <v>42</v>
      </c>
      <c r="Q3256" t="s">
        <v>64</v>
      </c>
      <c r="R3256" t="b">
        <v>0</v>
      </c>
      <c r="S3256">
        <v>38</v>
      </c>
      <c r="T3256">
        <v>6</v>
      </c>
      <c r="U3256">
        <v>67</v>
      </c>
    </row>
    <row r="3257" spans="1:22" x14ac:dyDescent="0.2">
      <c r="A3257" s="1">
        <v>30284</v>
      </c>
      <c r="B3257">
        <v>1982</v>
      </c>
      <c r="C3257">
        <f>_xlfn.MAXIFS(Table1[ScheduleWeekWritten],Table1[ScheduleSeason],Table1[[#This Row],[ScheduleSeason]])</f>
        <v>17</v>
      </c>
      <c r="D3257">
        <v>12</v>
      </c>
      <c r="E3257" cm="1">
        <f t="array" ref="E3257">_xlfn.XLOOKUP(Table1[[#This Row],[ScheduleWeekWritten]],Table3[Game],100+Table3[Increase],Table1[[#This Row],[ScheduleWeekWritten]])</f>
        <v>12</v>
      </c>
      <c r="F3257" t="b">
        <v>0</v>
      </c>
      <c r="G3257" t="s">
        <v>127</v>
      </c>
      <c r="H3257">
        <v>23</v>
      </c>
      <c r="I3257">
        <v>17</v>
      </c>
      <c r="J3257" t="s">
        <v>19</v>
      </c>
      <c r="K3257" t="s">
        <v>91</v>
      </c>
      <c r="L3257" t="str">
        <f>_xlfn.XLOOKUP(Table1[[#This Row],[TeamFavoriteID]],Table2[team_id],Table2[team_name],_xlfn.XLOOKUP(Table1[[#This Row],[TeamFavoriteID]],Table2[team_id_pfr],Table2[team_name],"Even"))</f>
        <v>Miami Dolphins</v>
      </c>
      <c r="M3257">
        <v>-2</v>
      </c>
      <c r="N3257">
        <f>IF(Table1[[#This Row],[TeamFavorite]]=Table1[[#This Row],[TeamHome]],Table1[[#This Row],[ScoreAway]]-Table1[[#This Row],[ScoreHome]],Table1[[#This Row],[ScoreHome]]-Table1[[#This Row],[ScoreAway]])</f>
        <v>6</v>
      </c>
      <c r="O3257">
        <f>IF(Table1[[#This Row],[SpreadActual]]&lt;Table1[[#This Row],[SpreadFavorite]],1,0)</f>
        <v>0</v>
      </c>
      <c r="P3257">
        <v>33</v>
      </c>
      <c r="Q3257" t="s">
        <v>130</v>
      </c>
      <c r="R3257" t="b">
        <v>0</v>
      </c>
      <c r="S3257">
        <v>74</v>
      </c>
      <c r="T3257">
        <v>10</v>
      </c>
      <c r="U3257">
        <v>84</v>
      </c>
    </row>
    <row r="3258" spans="1:22" x14ac:dyDescent="0.2">
      <c r="A3258" s="1">
        <v>30287</v>
      </c>
      <c r="B3258">
        <v>1982</v>
      </c>
      <c r="C3258">
        <f>_xlfn.MAXIFS(Table1[ScheduleWeekWritten],Table1[ScheduleSeason],Table1[[#This Row],[ScheduleSeason]])</f>
        <v>17</v>
      </c>
      <c r="D3258">
        <v>13</v>
      </c>
      <c r="E3258" cm="1">
        <f t="array" ref="E3258">_xlfn.XLOOKUP(Table1[[#This Row],[ScheduleWeekWritten]],Table3[Game],100+Table3[Increase],Table1[[#This Row],[ScheduleWeekWritten]])</f>
        <v>13</v>
      </c>
      <c r="F3258" t="b">
        <v>0</v>
      </c>
      <c r="G3258" t="s">
        <v>39</v>
      </c>
      <c r="H3258">
        <v>24</v>
      </c>
      <c r="I3258">
        <v>30</v>
      </c>
      <c r="J3258" t="s">
        <v>53</v>
      </c>
      <c r="K3258" t="s">
        <v>87</v>
      </c>
      <c r="L3258" t="str">
        <f>_xlfn.XLOOKUP(Table1[[#This Row],[TeamFavoriteID]],Table2[team_id],Table2[team_name],_xlfn.XLOOKUP(Table1[[#This Row],[TeamFavoriteID]],Table2[team_id_pfr],Table2[team_name],"Even"))</f>
        <v>San Francisco 49ers</v>
      </c>
      <c r="M3258">
        <v>-2.5</v>
      </c>
      <c r="N3258">
        <f>IF(Table1[[#This Row],[TeamFavorite]]=Table1[[#This Row],[TeamHome]],Table1[[#This Row],[ScoreAway]]-Table1[[#This Row],[ScoreHome]],Table1[[#This Row],[ScoreHome]]-Table1[[#This Row],[ScoreAway]])</f>
        <v>-6</v>
      </c>
      <c r="O3258">
        <f>IF(Table1[[#This Row],[SpreadActual]]&lt;Table1[[#This Row],[SpreadFavorite]],1,0)</f>
        <v>1</v>
      </c>
      <c r="P3258">
        <v>42</v>
      </c>
      <c r="Q3258" t="s">
        <v>135</v>
      </c>
      <c r="R3258" t="b">
        <v>0</v>
      </c>
      <c r="S3258">
        <v>57</v>
      </c>
      <c r="T3258">
        <v>16</v>
      </c>
      <c r="U3258">
        <v>37</v>
      </c>
    </row>
    <row r="3259" spans="1:22" x14ac:dyDescent="0.2">
      <c r="A3259" s="1">
        <v>30290</v>
      </c>
      <c r="B3259">
        <v>1982</v>
      </c>
      <c r="C3259">
        <f>_xlfn.MAXIFS(Table1[ScheduleWeekWritten],Table1[ScheduleSeason],Table1[[#This Row],[ScheduleSeason]])</f>
        <v>17</v>
      </c>
      <c r="D3259">
        <v>13</v>
      </c>
      <c r="E3259" cm="1">
        <f t="array" ref="E3259">_xlfn.XLOOKUP(Table1[[#This Row],[ScheduleWeekWritten]],Table3[Game],100+Table3[Increase],Table1[[#This Row],[ScheduleWeekWritten]])</f>
        <v>13</v>
      </c>
      <c r="F3259" t="b">
        <v>0</v>
      </c>
      <c r="G3259" t="s">
        <v>34</v>
      </c>
      <c r="H3259">
        <v>17</v>
      </c>
      <c r="I3259">
        <v>20</v>
      </c>
      <c r="J3259" t="s">
        <v>101</v>
      </c>
      <c r="K3259" t="s">
        <v>104</v>
      </c>
      <c r="L3259" t="str">
        <f>_xlfn.XLOOKUP(Table1[[#This Row],[TeamFavoriteID]],Table2[team_id],Table2[team_name],_xlfn.XLOOKUP(Table1[[#This Row],[TeamFavoriteID]],Table2[team_id_pfr],Table2[team_name],"Even"))</f>
        <v>Cincinnati Bengals</v>
      </c>
      <c r="M3259">
        <v>-14.5</v>
      </c>
      <c r="N3259">
        <f>IF(Table1[[#This Row],[TeamFavorite]]=Table1[[#This Row],[TeamHome]],Table1[[#This Row],[ScoreAway]]-Table1[[#This Row],[ScoreHome]],Table1[[#This Row],[ScoreHome]]-Table1[[#This Row],[ScoreAway]])</f>
        <v>-3</v>
      </c>
      <c r="O3259">
        <f>IF(Table1[[#This Row],[SpreadActual]]&lt;Table1[[#This Row],[SpreadFavorite]],1,0)</f>
        <v>0</v>
      </c>
      <c r="P3259">
        <v>38</v>
      </c>
      <c r="Q3259" t="s">
        <v>80</v>
      </c>
      <c r="R3259" t="b">
        <v>0</v>
      </c>
      <c r="S3259">
        <v>61</v>
      </c>
      <c r="T3259">
        <v>9</v>
      </c>
      <c r="U3259">
        <v>86</v>
      </c>
    </row>
    <row r="3260" spans="1:22" x14ac:dyDescent="0.2">
      <c r="A3260" s="1">
        <v>30290</v>
      </c>
      <c r="B3260">
        <v>1982</v>
      </c>
      <c r="C3260">
        <f>_xlfn.MAXIFS(Table1[ScheduleWeekWritten],Table1[ScheduleSeason],Table1[[#This Row],[ScheduleSeason]])</f>
        <v>17</v>
      </c>
      <c r="D3260">
        <v>13</v>
      </c>
      <c r="E3260" cm="1">
        <f t="array" ref="E3260">_xlfn.XLOOKUP(Table1[[#This Row],[ScheduleWeekWritten]],Table3[Game],100+Table3[Increase],Table1[[#This Row],[ScheduleWeekWritten]])</f>
        <v>13</v>
      </c>
      <c r="F3260" t="b">
        <v>0</v>
      </c>
      <c r="G3260" t="s">
        <v>46</v>
      </c>
      <c r="H3260">
        <v>26</v>
      </c>
      <c r="I3260">
        <v>13</v>
      </c>
      <c r="J3260" t="s">
        <v>115</v>
      </c>
      <c r="K3260" t="s">
        <v>47</v>
      </c>
      <c r="L3260" t="str">
        <f>_xlfn.XLOOKUP(Table1[[#This Row],[TeamFavoriteID]],Table2[team_id],Table2[team_name],_xlfn.XLOOKUP(Table1[[#This Row],[TeamFavoriteID]],Table2[team_id_pfr],Table2[team_name],"Even"))</f>
        <v>Chicago Bears</v>
      </c>
      <c r="M3260">
        <v>-2</v>
      </c>
      <c r="N3260">
        <f>IF(Table1[[#This Row],[TeamFavorite]]=Table1[[#This Row],[TeamHome]],Table1[[#This Row],[ScoreAway]]-Table1[[#This Row],[ScoreHome]],Table1[[#This Row],[ScoreHome]]-Table1[[#This Row],[ScoreAway]])</f>
        <v>-13</v>
      </c>
      <c r="O3260">
        <f>IF(Table1[[#This Row],[SpreadActual]]&lt;Table1[[#This Row],[SpreadFavorite]],1,0)</f>
        <v>1</v>
      </c>
      <c r="P3260">
        <v>36</v>
      </c>
      <c r="Q3260" t="s">
        <v>114</v>
      </c>
      <c r="R3260" t="b">
        <v>0</v>
      </c>
      <c r="S3260">
        <v>49</v>
      </c>
      <c r="T3260">
        <v>16</v>
      </c>
      <c r="U3260">
        <v>90</v>
      </c>
    </row>
    <row r="3261" spans="1:22" x14ac:dyDescent="0.2">
      <c r="A3261" s="1">
        <v>30290</v>
      </c>
      <c r="B3261">
        <v>1982</v>
      </c>
      <c r="C3261">
        <f>_xlfn.MAXIFS(Table1[ScheduleWeekWritten],Table1[ScheduleSeason],Table1[[#This Row],[ScheduleSeason]])</f>
        <v>17</v>
      </c>
      <c r="D3261">
        <v>13</v>
      </c>
      <c r="E3261" cm="1">
        <f t="array" ref="E3261">_xlfn.XLOOKUP(Table1[[#This Row],[ScheduleWeekWritten]],Table3[Game],100+Table3[Increase],Table1[[#This Row],[ScheduleWeekWritten]])</f>
        <v>13</v>
      </c>
      <c r="F3261" t="b">
        <v>0</v>
      </c>
      <c r="G3261" t="s">
        <v>62</v>
      </c>
      <c r="H3261">
        <v>13</v>
      </c>
      <c r="I3261">
        <v>30</v>
      </c>
      <c r="J3261" t="s">
        <v>27</v>
      </c>
      <c r="K3261" t="s">
        <v>29</v>
      </c>
      <c r="L3261" t="str">
        <f>_xlfn.XLOOKUP(Table1[[#This Row],[TeamFavoriteID]],Table2[team_id],Table2[team_name],_xlfn.XLOOKUP(Table1[[#This Row],[TeamFavoriteID]],Table2[team_id_pfr],Table2[team_name],"Even"))</f>
        <v>Los Angeles Chargers</v>
      </c>
      <c r="M3261">
        <v>-3</v>
      </c>
      <c r="N3261">
        <f>IF(Table1[[#This Row],[TeamFavorite]]=Table1[[#This Row],[TeamHome]],Table1[[#This Row],[ScoreAway]]-Table1[[#This Row],[ScoreHome]],Table1[[#This Row],[ScoreHome]]-Table1[[#This Row],[ScoreAway]])</f>
        <v>-17</v>
      </c>
      <c r="O3261">
        <f>IF(Table1[[#This Row],[SpreadActual]]&lt;Table1[[#This Row],[SpreadFavorite]],1,0)</f>
        <v>1</v>
      </c>
      <c r="P3261">
        <v>44</v>
      </c>
      <c r="Q3261" t="s">
        <v>66</v>
      </c>
      <c r="R3261" t="b">
        <v>0</v>
      </c>
      <c r="S3261">
        <v>60</v>
      </c>
      <c r="T3261">
        <v>17</v>
      </c>
      <c r="U3261">
        <v>71</v>
      </c>
    </row>
    <row r="3262" spans="1:22" x14ac:dyDescent="0.2">
      <c r="A3262" s="1">
        <v>30290</v>
      </c>
      <c r="B3262">
        <v>1982</v>
      </c>
      <c r="C3262">
        <f>_xlfn.MAXIFS(Table1[ScheduleWeekWritten],Table1[ScheduleSeason],Table1[[#This Row],[ScheduleSeason]])</f>
        <v>17</v>
      </c>
      <c r="D3262">
        <v>13</v>
      </c>
      <c r="E3262" cm="1">
        <f t="array" ref="E3262">_xlfn.XLOOKUP(Table1[[#This Row],[ScheduleWeekWritten]],Table3[Game],100+Table3[Increase],Table1[[#This Row],[ScheduleWeekWritten]])</f>
        <v>13</v>
      </c>
      <c r="F3262" t="b">
        <v>0</v>
      </c>
      <c r="G3262" t="s">
        <v>24</v>
      </c>
      <c r="H3262">
        <v>27</v>
      </c>
      <c r="I3262">
        <v>34</v>
      </c>
      <c r="J3262" t="s">
        <v>38</v>
      </c>
      <c r="K3262" t="s">
        <v>88</v>
      </c>
      <c r="L3262" t="str">
        <f>_xlfn.XLOOKUP(Table1[[#This Row],[TeamFavoriteID]],Table2[team_id],Table2[team_name],_xlfn.XLOOKUP(Table1[[#This Row],[TeamFavoriteID]],Table2[team_id_pfr],Table2[team_name],"Even"))</f>
        <v>Denver Broncos</v>
      </c>
      <c r="M3262">
        <v>-3.5</v>
      </c>
      <c r="N3262">
        <f>IF(Table1[[#This Row],[TeamFavorite]]=Table1[[#This Row],[TeamHome]],Table1[[#This Row],[ScoreAway]]-Table1[[#This Row],[ScoreHome]],Table1[[#This Row],[ScoreHome]]-Table1[[#This Row],[ScoreAway]])</f>
        <v>7</v>
      </c>
      <c r="O3262">
        <f>IF(Table1[[#This Row],[SpreadActual]]&lt;Table1[[#This Row],[SpreadFavorite]],1,0)</f>
        <v>0</v>
      </c>
      <c r="P3262">
        <v>42</v>
      </c>
      <c r="Q3262" t="s">
        <v>71</v>
      </c>
      <c r="R3262" t="b">
        <v>0</v>
      </c>
      <c r="S3262">
        <v>36</v>
      </c>
      <c r="T3262">
        <v>6</v>
      </c>
      <c r="U3262">
        <v>66</v>
      </c>
    </row>
    <row r="3263" spans="1:22" x14ac:dyDescent="0.2">
      <c r="A3263" s="1">
        <v>30290</v>
      </c>
      <c r="B3263">
        <v>1982</v>
      </c>
      <c r="C3263">
        <f>_xlfn.MAXIFS(Table1[ScheduleWeekWritten],Table1[ScheduleSeason],Table1[[#This Row],[ScheduleSeason]])</f>
        <v>17</v>
      </c>
      <c r="D3263">
        <v>13</v>
      </c>
      <c r="E3263" cm="1">
        <f t="array" ref="E3263">_xlfn.XLOOKUP(Table1[[#This Row],[ScheduleWeekWritten]],Table3[Game],100+Table3[Increase],Table1[[#This Row],[ScheduleWeekWritten]])</f>
        <v>13</v>
      </c>
      <c r="F3263" t="b">
        <v>0</v>
      </c>
      <c r="G3263" t="s">
        <v>33</v>
      </c>
      <c r="H3263">
        <v>33</v>
      </c>
      <c r="I3263">
        <v>21</v>
      </c>
      <c r="J3263" t="s">
        <v>28</v>
      </c>
      <c r="K3263" t="s">
        <v>35</v>
      </c>
      <c r="L3263" t="str">
        <f>_xlfn.XLOOKUP(Table1[[#This Row],[TeamFavoriteID]],Table2[team_id],Table2[team_name],_xlfn.XLOOKUP(Table1[[#This Row],[TeamFavoriteID]],Table2[team_id_pfr],Table2[team_name],"Even"))</f>
        <v>Green Bay Packers</v>
      </c>
      <c r="M3263">
        <v>-2.5</v>
      </c>
      <c r="N3263">
        <f>IF(Table1[[#This Row],[TeamFavorite]]=Table1[[#This Row],[TeamHome]],Table1[[#This Row],[ScoreAway]]-Table1[[#This Row],[ScoreHome]],Table1[[#This Row],[ScoreHome]]-Table1[[#This Row],[ScoreAway]])</f>
        <v>-12</v>
      </c>
      <c r="O3263">
        <f>IF(Table1[[#This Row],[SpreadActual]]&lt;Table1[[#This Row],[SpreadFavorite]],1,0)</f>
        <v>1</v>
      </c>
      <c r="P3263">
        <v>38</v>
      </c>
      <c r="Q3263" t="s">
        <v>36</v>
      </c>
      <c r="R3263" t="b">
        <v>0</v>
      </c>
      <c r="S3263">
        <v>42</v>
      </c>
      <c r="T3263">
        <v>12</v>
      </c>
      <c r="U3263">
        <v>93</v>
      </c>
    </row>
    <row r="3264" spans="1:22" x14ac:dyDescent="0.2">
      <c r="A3264" s="1">
        <v>30290</v>
      </c>
      <c r="B3264">
        <v>1982</v>
      </c>
      <c r="C3264">
        <f>_xlfn.MAXIFS(Table1[ScheduleWeekWritten],Table1[ScheduleSeason],Table1[[#This Row],[ScheduleSeason]])</f>
        <v>17</v>
      </c>
      <c r="D3264">
        <v>13</v>
      </c>
      <c r="E3264" cm="1">
        <f t="array" ref="E3264">_xlfn.XLOOKUP(Table1[[#This Row],[ScheduleWeekWritten]],Table3[Game],100+Table3[Increase],Table1[[#This Row],[ScheduleWeekWritten]])</f>
        <v>13</v>
      </c>
      <c r="F3264" t="b">
        <v>0</v>
      </c>
      <c r="G3264" t="s">
        <v>138</v>
      </c>
      <c r="H3264">
        <v>28</v>
      </c>
      <c r="I3264">
        <v>23</v>
      </c>
      <c r="J3264" t="s">
        <v>128</v>
      </c>
      <c r="K3264" t="s">
        <v>21</v>
      </c>
      <c r="L3264" t="str">
        <f>_xlfn.XLOOKUP(Table1[[#This Row],[TeamFavoriteID]],Table2[team_id],Table2[team_name],_xlfn.XLOOKUP(Table1[[#This Row],[TeamFavoriteID]],Table2[team_id_pfr],Table2[team_name],"Even"))</f>
        <v>Las Vegas Raiders</v>
      </c>
      <c r="M3264">
        <v>-6.5</v>
      </c>
      <c r="N3264">
        <f>IF(Table1[[#This Row],[TeamFavorite]]=Table1[[#This Row],[TeamHome]],Table1[[#This Row],[ScoreAway]]-Table1[[#This Row],[ScoreHome]],Table1[[#This Row],[ScoreHome]]-Table1[[#This Row],[ScoreAway]])</f>
        <v>5</v>
      </c>
      <c r="O3264">
        <f>IF(Table1[[#This Row],[SpreadActual]]&lt;Table1[[#This Row],[SpreadFavorite]],1,0)</f>
        <v>0</v>
      </c>
      <c r="P3264">
        <v>40</v>
      </c>
      <c r="Q3264" t="s">
        <v>65</v>
      </c>
      <c r="R3264" t="b">
        <v>0</v>
      </c>
      <c r="S3264">
        <v>57</v>
      </c>
      <c r="T3264">
        <v>8</v>
      </c>
      <c r="U3264">
        <v>75</v>
      </c>
    </row>
    <row r="3265" spans="1:22" x14ac:dyDescent="0.2">
      <c r="A3265" s="1">
        <v>30290</v>
      </c>
      <c r="B3265">
        <v>1982</v>
      </c>
      <c r="C3265">
        <f>_xlfn.MAXIFS(Table1[ScheduleWeekWritten],Table1[ScheduleSeason],Table1[[#This Row],[ScheduleSeason]])</f>
        <v>17</v>
      </c>
      <c r="D3265">
        <v>13</v>
      </c>
      <c r="E3265" cm="1">
        <f t="array" ref="E3265">_xlfn.XLOOKUP(Table1[[#This Row],[ScheduleWeekWritten]],Table3[Game],100+Table3[Increase],Table1[[#This Row],[ScheduleWeekWritten]])</f>
        <v>13</v>
      </c>
      <c r="F3265" t="b">
        <v>0</v>
      </c>
      <c r="G3265" t="s">
        <v>19</v>
      </c>
      <c r="H3265">
        <v>22</v>
      </c>
      <c r="I3265">
        <v>14</v>
      </c>
      <c r="J3265" t="s">
        <v>54</v>
      </c>
      <c r="K3265" t="s">
        <v>91</v>
      </c>
      <c r="L3265" t="str">
        <f>_xlfn.XLOOKUP(Table1[[#This Row],[TeamFavoriteID]],Table2[team_id],Table2[team_name],_xlfn.XLOOKUP(Table1[[#This Row],[TeamFavoriteID]],Table2[team_id_pfr],Table2[team_name],"Even"))</f>
        <v>Miami Dolphins</v>
      </c>
      <c r="M3265">
        <v>-6</v>
      </c>
      <c r="N3265">
        <f>IF(Table1[[#This Row],[TeamFavorite]]=Table1[[#This Row],[TeamHome]],Table1[[#This Row],[ScoreAway]]-Table1[[#This Row],[ScoreHome]],Table1[[#This Row],[ScoreHome]]-Table1[[#This Row],[ScoreAway]])</f>
        <v>-8</v>
      </c>
      <c r="O3265">
        <f>IF(Table1[[#This Row],[SpreadActual]]&lt;Table1[[#This Row],[SpreadFavorite]],1,0)</f>
        <v>1</v>
      </c>
      <c r="P3265">
        <v>38</v>
      </c>
      <c r="Q3265" t="s">
        <v>22</v>
      </c>
      <c r="R3265" t="b">
        <v>0</v>
      </c>
      <c r="S3265">
        <v>78</v>
      </c>
      <c r="T3265">
        <v>12</v>
      </c>
      <c r="U3265">
        <v>74</v>
      </c>
    </row>
    <row r="3266" spans="1:22" x14ac:dyDescent="0.2">
      <c r="A3266" s="1">
        <v>30290</v>
      </c>
      <c r="B3266">
        <v>1982</v>
      </c>
      <c r="C3266">
        <f>_xlfn.MAXIFS(Table1[ScheduleWeekWritten],Table1[ScheduleSeason],Table1[[#This Row],[ScheduleSeason]])</f>
        <v>17</v>
      </c>
      <c r="D3266">
        <v>13</v>
      </c>
      <c r="E3266" cm="1">
        <f t="array" ref="E3266">_xlfn.XLOOKUP(Table1[[#This Row],[ScheduleWeekWritten]],Table3[Game],100+Table3[Increase],Table1[[#This Row],[ScheduleWeekWritten]])</f>
        <v>13</v>
      </c>
      <c r="F3266" t="b">
        <v>0</v>
      </c>
      <c r="G3266" t="s">
        <v>95</v>
      </c>
      <c r="H3266">
        <v>10</v>
      </c>
      <c r="I3266">
        <v>13</v>
      </c>
      <c r="J3266" t="s">
        <v>127</v>
      </c>
      <c r="K3266" t="s">
        <v>98</v>
      </c>
      <c r="L3266" t="str">
        <f>_xlfn.XLOOKUP(Table1[[#This Row],[TeamFavoriteID]],Table2[team_id],Table2[team_name],_xlfn.XLOOKUP(Table1[[#This Row],[TeamFavoriteID]],Table2[team_id_pfr],Table2[team_name],"Even"))</f>
        <v>New Orleans Saints</v>
      </c>
      <c r="M3266">
        <v>-2.5</v>
      </c>
      <c r="N3266">
        <f>IF(Table1[[#This Row],[TeamFavorite]]=Table1[[#This Row],[TeamHome]],Table1[[#This Row],[ScoreAway]]-Table1[[#This Row],[ScoreHome]],Table1[[#This Row],[ScoreHome]]-Table1[[#This Row],[ScoreAway]])</f>
        <v>3</v>
      </c>
      <c r="O3266">
        <f>IF(Table1[[#This Row],[SpreadActual]]&lt;Table1[[#This Row],[SpreadFavorite]],1,0)</f>
        <v>0</v>
      </c>
      <c r="P3266">
        <v>35</v>
      </c>
      <c r="Q3266" t="s">
        <v>124</v>
      </c>
      <c r="R3266" t="b">
        <v>0</v>
      </c>
      <c r="S3266">
        <v>72</v>
      </c>
      <c r="T3266">
        <v>0</v>
      </c>
      <c r="V3266" t="s">
        <v>103</v>
      </c>
    </row>
    <row r="3267" spans="1:22" x14ac:dyDescent="0.2">
      <c r="A3267" s="1">
        <v>30290</v>
      </c>
      <c r="B3267">
        <v>1982</v>
      </c>
      <c r="C3267">
        <f>_xlfn.MAXIFS(Table1[ScheduleWeekWritten],Table1[ScheduleSeason],Table1[[#This Row],[ScheduleSeason]])</f>
        <v>17</v>
      </c>
      <c r="D3267">
        <v>13</v>
      </c>
      <c r="E3267" cm="1">
        <f t="array" ref="E3267">_xlfn.XLOOKUP(Table1[[#This Row],[ScheduleWeekWritten]],Table3[Game],100+Table3[Increase],Table1[[#This Row],[ScheduleWeekWritten]])</f>
        <v>13</v>
      </c>
      <c r="F3267" t="b">
        <v>0</v>
      </c>
      <c r="G3267" t="s">
        <v>50</v>
      </c>
      <c r="H3267">
        <v>17</v>
      </c>
      <c r="I3267">
        <v>14</v>
      </c>
      <c r="J3267" t="s">
        <v>23</v>
      </c>
      <c r="K3267" t="s">
        <v>90</v>
      </c>
      <c r="L3267" t="str">
        <f>_xlfn.XLOOKUP(Table1[[#This Row],[TeamFavoriteID]],Table2[team_id],Table2[team_name],_xlfn.XLOOKUP(Table1[[#This Row],[TeamFavoriteID]],Table2[team_id_pfr],Table2[team_name],"Even"))</f>
        <v>New York Giants</v>
      </c>
      <c r="M3267">
        <v>-7</v>
      </c>
      <c r="N3267">
        <f>IF(Table1[[#This Row],[TeamFavorite]]=Table1[[#This Row],[TeamHome]],Table1[[#This Row],[ScoreAway]]-Table1[[#This Row],[ScoreHome]],Table1[[#This Row],[ScoreHome]]-Table1[[#This Row],[ScoreAway]])</f>
        <v>-3</v>
      </c>
      <c r="O3267">
        <f>IF(Table1[[#This Row],[SpreadActual]]&lt;Table1[[#This Row],[SpreadFavorite]],1,0)</f>
        <v>0</v>
      </c>
      <c r="P3267">
        <v>35</v>
      </c>
      <c r="Q3267" t="s">
        <v>126</v>
      </c>
      <c r="R3267" t="b">
        <v>0</v>
      </c>
      <c r="S3267">
        <v>56</v>
      </c>
      <c r="T3267">
        <v>11</v>
      </c>
      <c r="U3267">
        <v>85</v>
      </c>
    </row>
    <row r="3268" spans="1:22" x14ac:dyDescent="0.2">
      <c r="A3268" s="1">
        <v>30290</v>
      </c>
      <c r="B3268">
        <v>1982</v>
      </c>
      <c r="C3268">
        <f>_xlfn.MAXIFS(Table1[ScheduleWeekWritten],Table1[ScheduleSeason],Table1[[#This Row],[ScheduleSeason]])</f>
        <v>17</v>
      </c>
      <c r="D3268">
        <v>13</v>
      </c>
      <c r="E3268" cm="1">
        <f t="array" ref="E3268">_xlfn.XLOOKUP(Table1[[#This Row],[ScheduleWeekWritten]],Table3[Game],100+Table3[Increase],Table1[[#This Row],[ScheduleWeekWritten]])</f>
        <v>13</v>
      </c>
      <c r="F3268" t="b">
        <v>0</v>
      </c>
      <c r="G3268" t="s">
        <v>58</v>
      </c>
      <c r="H3268">
        <v>20</v>
      </c>
      <c r="I3268">
        <v>23</v>
      </c>
      <c r="J3268" t="s">
        <v>57</v>
      </c>
      <c r="K3268" t="s">
        <v>77</v>
      </c>
      <c r="L3268" t="str">
        <f>_xlfn.XLOOKUP(Table1[[#This Row],[TeamFavoriteID]],Table2[team_id],Table2[team_name],_xlfn.XLOOKUP(Table1[[#This Row],[TeamFavoriteID]],Table2[team_id_pfr],Table2[team_name],"Even"))</f>
        <v>Philadelphia Eagles</v>
      </c>
      <c r="M3268">
        <v>-5.5</v>
      </c>
      <c r="N3268">
        <f>IF(Table1[[#This Row],[TeamFavorite]]=Table1[[#This Row],[TeamHome]],Table1[[#This Row],[ScoreAway]]-Table1[[#This Row],[ScoreHome]],Table1[[#This Row],[ScoreHome]]-Table1[[#This Row],[ScoreAway]])</f>
        <v>3</v>
      </c>
      <c r="O3268">
        <f>IF(Table1[[#This Row],[SpreadActual]]&lt;Table1[[#This Row],[SpreadFavorite]],1,0)</f>
        <v>0</v>
      </c>
      <c r="P3268">
        <v>39</v>
      </c>
      <c r="Q3268" t="s">
        <v>112</v>
      </c>
      <c r="R3268" t="b">
        <v>0</v>
      </c>
      <c r="S3268">
        <v>60</v>
      </c>
      <c r="T3268">
        <v>8</v>
      </c>
      <c r="U3268">
        <v>89</v>
      </c>
    </row>
    <row r="3269" spans="1:22" x14ac:dyDescent="0.2">
      <c r="A3269" s="1">
        <v>30290</v>
      </c>
      <c r="B3269">
        <v>1982</v>
      </c>
      <c r="C3269">
        <f>_xlfn.MAXIFS(Table1[ScheduleWeekWritten],Table1[ScheduleSeason],Table1[[#This Row],[ScheduleSeason]])</f>
        <v>17</v>
      </c>
      <c r="D3269">
        <v>13</v>
      </c>
      <c r="E3269" cm="1">
        <f t="array" ref="E3269">_xlfn.XLOOKUP(Table1[[#This Row],[ScheduleWeekWritten]],Table3[Game],100+Table3[Increase],Table1[[#This Row],[ScheduleWeekWritten]])</f>
        <v>13</v>
      </c>
      <c r="F3269" t="b">
        <v>0</v>
      </c>
      <c r="G3269" t="s">
        <v>49</v>
      </c>
      <c r="H3269">
        <v>35</v>
      </c>
      <c r="I3269">
        <v>14</v>
      </c>
      <c r="J3269" t="s">
        <v>42</v>
      </c>
      <c r="K3269" t="s">
        <v>51</v>
      </c>
      <c r="L3269" t="str">
        <f>_xlfn.XLOOKUP(Table1[[#This Row],[TeamFavoriteID]],Table2[team_id],Table2[team_name],_xlfn.XLOOKUP(Table1[[#This Row],[TeamFavoriteID]],Table2[team_id_pfr],Table2[team_name],"Even"))</f>
        <v>Pittsburgh Steelers</v>
      </c>
      <c r="M3269">
        <v>-6.5</v>
      </c>
      <c r="N3269">
        <f>IF(Table1[[#This Row],[TeamFavorite]]=Table1[[#This Row],[TeamHome]],Table1[[#This Row],[ScoreAway]]-Table1[[#This Row],[ScoreHome]],Table1[[#This Row],[ScoreHome]]-Table1[[#This Row],[ScoreAway]])</f>
        <v>-21</v>
      </c>
      <c r="O3269">
        <f>IF(Table1[[#This Row],[SpreadActual]]&lt;Table1[[#This Row],[SpreadFavorite]],1,0)</f>
        <v>1</v>
      </c>
      <c r="P3269">
        <v>41</v>
      </c>
      <c r="Q3269" t="s">
        <v>113</v>
      </c>
      <c r="R3269" t="b">
        <v>0</v>
      </c>
      <c r="S3269">
        <v>58</v>
      </c>
      <c r="T3269">
        <v>8</v>
      </c>
      <c r="U3269">
        <v>78</v>
      </c>
    </row>
    <row r="3270" spans="1:22" x14ac:dyDescent="0.2">
      <c r="A3270" s="1">
        <v>30290</v>
      </c>
      <c r="B3270">
        <v>1982</v>
      </c>
      <c r="C3270">
        <f>_xlfn.MAXIFS(Table1[ScheduleWeekWritten],Table1[ScheduleSeason],Table1[[#This Row],[ScheduleSeason]])</f>
        <v>17</v>
      </c>
      <c r="D3270">
        <v>13</v>
      </c>
      <c r="E3270" cm="1">
        <f t="array" ref="E3270">_xlfn.XLOOKUP(Table1[[#This Row],[ScheduleWeekWritten]],Table3[Game],100+Table3[Increase],Table1[[#This Row],[ScheduleWeekWritten]])</f>
        <v>13</v>
      </c>
      <c r="F3270" t="b">
        <v>0</v>
      </c>
      <c r="G3270" t="s">
        <v>61</v>
      </c>
      <c r="H3270">
        <v>10</v>
      </c>
      <c r="I3270">
        <v>24</v>
      </c>
      <c r="J3270" t="s">
        <v>67</v>
      </c>
      <c r="K3270" t="s">
        <v>68</v>
      </c>
      <c r="L3270" t="str">
        <f>_xlfn.XLOOKUP(Table1[[#This Row],[TeamFavoriteID]],Table2[team_id],Table2[team_name],_xlfn.XLOOKUP(Table1[[#This Row],[TeamFavoriteID]],Table2[team_id_pfr],Table2[team_name],"Even"))</f>
        <v>Dallas Cowboys</v>
      </c>
      <c r="M3270">
        <v>-2</v>
      </c>
      <c r="N3270">
        <f>IF(Table1[[#This Row],[TeamFavorite]]=Table1[[#This Row],[TeamHome]],Table1[[#This Row],[ScoreAway]]-Table1[[#This Row],[ScoreHome]],Table1[[#This Row],[ScoreHome]]-Table1[[#This Row],[ScoreAway]])</f>
        <v>-14</v>
      </c>
      <c r="O3270">
        <f>IF(Table1[[#This Row],[SpreadActual]]&lt;Table1[[#This Row],[SpreadFavorite]],1,0)</f>
        <v>1</v>
      </c>
      <c r="P3270">
        <v>42</v>
      </c>
      <c r="Q3270" t="s">
        <v>64</v>
      </c>
      <c r="R3270" t="b">
        <v>0</v>
      </c>
      <c r="S3270">
        <v>64</v>
      </c>
      <c r="T3270">
        <v>9</v>
      </c>
      <c r="U3270">
        <v>81</v>
      </c>
    </row>
    <row r="3271" spans="1:22" x14ac:dyDescent="0.2">
      <c r="A3271" s="1">
        <v>30291</v>
      </c>
      <c r="B3271">
        <v>1982</v>
      </c>
      <c r="C3271">
        <f>_xlfn.MAXIFS(Table1[ScheduleWeekWritten],Table1[ScheduleSeason],Table1[[#This Row],[ScheduleSeason]])</f>
        <v>17</v>
      </c>
      <c r="D3271">
        <v>13</v>
      </c>
      <c r="E3271" cm="1">
        <f t="array" ref="E3271">_xlfn.XLOOKUP(Table1[[#This Row],[ScheduleWeekWritten]],Table3[Game],100+Table3[Increase],Table1[[#This Row],[ScheduleWeekWritten]])</f>
        <v>13</v>
      </c>
      <c r="F3271" t="b">
        <v>0</v>
      </c>
      <c r="G3271" t="s">
        <v>45</v>
      </c>
      <c r="H3271">
        <v>13</v>
      </c>
      <c r="I3271">
        <v>28</v>
      </c>
      <c r="J3271" t="s">
        <v>31</v>
      </c>
      <c r="K3271" t="s">
        <v>79</v>
      </c>
      <c r="L3271" t="str">
        <f>_xlfn.XLOOKUP(Table1[[#This Row],[TeamFavoriteID]],Table2[team_id],Table2[team_name],_xlfn.XLOOKUP(Table1[[#This Row],[TeamFavoriteID]],Table2[team_id_pfr],Table2[team_name],"Even"))</f>
        <v>Detroit Lions</v>
      </c>
      <c r="M3271">
        <v>-1</v>
      </c>
      <c r="N3271">
        <f>IF(Table1[[#This Row],[TeamFavorite]]=Table1[[#This Row],[TeamHome]],Table1[[#This Row],[ScoreAway]]-Table1[[#This Row],[ScoreHome]],Table1[[#This Row],[ScoreHome]]-Table1[[#This Row],[ScoreAway]])</f>
        <v>15</v>
      </c>
      <c r="O3271">
        <f>IF(Table1[[#This Row],[SpreadActual]]&lt;Table1[[#This Row],[SpreadFavorite]],1,0)</f>
        <v>0</v>
      </c>
      <c r="P3271">
        <v>39</v>
      </c>
      <c r="Q3271" t="s">
        <v>125</v>
      </c>
      <c r="R3271" t="b">
        <v>0</v>
      </c>
      <c r="S3271">
        <v>72</v>
      </c>
      <c r="T3271">
        <v>0</v>
      </c>
      <c r="V3271" t="s">
        <v>103</v>
      </c>
    </row>
    <row r="3272" spans="1:22" x14ac:dyDescent="0.2">
      <c r="A3272" s="1">
        <v>30296</v>
      </c>
      <c r="B3272">
        <v>1982</v>
      </c>
      <c r="C3272">
        <f>_xlfn.MAXIFS(Table1[ScheduleWeekWritten],Table1[ScheduleSeason],Table1[[#This Row],[ScheduleSeason]])</f>
        <v>17</v>
      </c>
      <c r="D3272">
        <v>14</v>
      </c>
      <c r="E3272" cm="1">
        <f t="array" ref="E3272">_xlfn.XLOOKUP(Table1[[#This Row],[ScheduleWeekWritten]],Table3[Game],100+Table3[Increase],Table1[[#This Row],[ScheduleWeekWritten]])</f>
        <v>14</v>
      </c>
      <c r="F3272" t="b">
        <v>0</v>
      </c>
      <c r="G3272" t="s">
        <v>50</v>
      </c>
      <c r="H3272">
        <v>23</v>
      </c>
      <c r="I3272">
        <v>7</v>
      </c>
      <c r="J3272" t="s">
        <v>58</v>
      </c>
      <c r="K3272" t="s">
        <v>90</v>
      </c>
      <c r="L3272" t="str">
        <f>_xlfn.XLOOKUP(Table1[[#This Row],[TeamFavoriteID]],Table2[team_id],Table2[team_name],_xlfn.XLOOKUP(Table1[[#This Row],[TeamFavoriteID]],Table2[team_id_pfr],Table2[team_name],"Even"))</f>
        <v>New York Giants</v>
      </c>
      <c r="M3272">
        <v>-2</v>
      </c>
      <c r="N3272">
        <f>IF(Table1[[#This Row],[TeamFavorite]]=Table1[[#This Row],[TeamHome]],Table1[[#This Row],[ScoreAway]]-Table1[[#This Row],[ScoreHome]],Table1[[#This Row],[ScoreHome]]-Table1[[#This Row],[ScoreAway]])</f>
        <v>-16</v>
      </c>
      <c r="O3272">
        <f>IF(Table1[[#This Row],[SpreadActual]]&lt;Table1[[#This Row],[SpreadFavorite]],1,0)</f>
        <v>1</v>
      </c>
      <c r="P3272">
        <v>37</v>
      </c>
      <c r="Q3272" t="s">
        <v>126</v>
      </c>
      <c r="R3272" t="b">
        <v>0</v>
      </c>
      <c r="S3272">
        <v>35</v>
      </c>
      <c r="T3272">
        <v>11</v>
      </c>
      <c r="U3272">
        <v>69</v>
      </c>
    </row>
    <row r="3273" spans="1:22" x14ac:dyDescent="0.2">
      <c r="A3273" s="1">
        <v>30296</v>
      </c>
      <c r="B3273">
        <v>1982</v>
      </c>
      <c r="C3273">
        <f>_xlfn.MAXIFS(Table1[ScheduleWeekWritten],Table1[ScheduleSeason],Table1[[#This Row],[ScheduleSeason]])</f>
        <v>17</v>
      </c>
      <c r="D3273">
        <v>14</v>
      </c>
      <c r="E3273" cm="1">
        <f t="array" ref="E3273">_xlfn.XLOOKUP(Table1[[#This Row],[ScheduleWeekWritten]],Table3[Game],100+Table3[Increase],Table1[[#This Row],[ScheduleWeekWritten]])</f>
        <v>14</v>
      </c>
      <c r="F3273" t="b">
        <v>0</v>
      </c>
      <c r="G3273" t="s">
        <v>53</v>
      </c>
      <c r="H3273">
        <v>37</v>
      </c>
      <c r="I3273">
        <v>41</v>
      </c>
      <c r="J3273" t="s">
        <v>27</v>
      </c>
      <c r="K3273" t="s">
        <v>87</v>
      </c>
      <c r="L3273" t="str">
        <f>_xlfn.XLOOKUP(Table1[[#This Row],[TeamFavoriteID]],Table2[team_id],Table2[team_name],_xlfn.XLOOKUP(Table1[[#This Row],[TeamFavoriteID]],Table2[team_id_pfr],Table2[team_name],"Even"))</f>
        <v>San Francisco 49ers</v>
      </c>
      <c r="M3273">
        <v>-2</v>
      </c>
      <c r="N3273">
        <f>IF(Table1[[#This Row],[TeamFavorite]]=Table1[[#This Row],[TeamHome]],Table1[[#This Row],[ScoreAway]]-Table1[[#This Row],[ScoreHome]],Table1[[#This Row],[ScoreHome]]-Table1[[#This Row],[ScoreAway]])</f>
        <v>4</v>
      </c>
      <c r="O3273">
        <f>IF(Table1[[#This Row],[SpreadActual]]&lt;Table1[[#This Row],[SpreadFavorite]],1,0)</f>
        <v>0</v>
      </c>
      <c r="P3273">
        <v>47</v>
      </c>
      <c r="Q3273" t="s">
        <v>118</v>
      </c>
      <c r="R3273" t="b">
        <v>0</v>
      </c>
      <c r="S3273">
        <v>47</v>
      </c>
      <c r="T3273">
        <v>4</v>
      </c>
      <c r="U3273">
        <v>76</v>
      </c>
    </row>
    <row r="3274" spans="1:22" x14ac:dyDescent="0.2">
      <c r="A3274" s="1">
        <v>30297</v>
      </c>
      <c r="B3274">
        <v>1982</v>
      </c>
      <c r="C3274">
        <f>_xlfn.MAXIFS(Table1[ScheduleWeekWritten],Table1[ScheduleSeason],Table1[[#This Row],[ScheduleSeason]])</f>
        <v>17</v>
      </c>
      <c r="D3274">
        <v>14</v>
      </c>
      <c r="E3274" cm="1">
        <f t="array" ref="E3274">_xlfn.XLOOKUP(Table1[[#This Row],[ScheduleWeekWritten]],Table3[Game],100+Table3[Increase],Table1[[#This Row],[ScheduleWeekWritten]])</f>
        <v>14</v>
      </c>
      <c r="F3274" t="b">
        <v>0</v>
      </c>
      <c r="G3274" t="s">
        <v>38</v>
      </c>
      <c r="H3274">
        <v>35</v>
      </c>
      <c r="I3274">
        <v>0</v>
      </c>
      <c r="J3274" t="s">
        <v>95</v>
      </c>
      <c r="K3274" t="s">
        <v>109</v>
      </c>
      <c r="L3274" t="str">
        <f>_xlfn.XLOOKUP(Table1[[#This Row],[TeamFavoriteID]],Table2[team_id],Table2[team_name],_xlfn.XLOOKUP(Table1[[#This Row],[TeamFavoriteID]],Table2[team_id_pfr],Table2[team_name],"Even"))</f>
        <v>Atlanta Falcons</v>
      </c>
      <c r="M3274">
        <v>-3.5</v>
      </c>
      <c r="N3274">
        <f>IF(Table1[[#This Row],[TeamFavorite]]=Table1[[#This Row],[TeamHome]],Table1[[#This Row],[ScoreAway]]-Table1[[#This Row],[ScoreHome]],Table1[[#This Row],[ScoreHome]]-Table1[[#This Row],[ScoreAway]])</f>
        <v>-35</v>
      </c>
      <c r="O3274">
        <f>IF(Table1[[#This Row],[SpreadActual]]&lt;Table1[[#This Row],[SpreadFavorite]],1,0)</f>
        <v>1</v>
      </c>
      <c r="P3274">
        <v>41</v>
      </c>
      <c r="Q3274" t="s">
        <v>41</v>
      </c>
      <c r="R3274" t="b">
        <v>0</v>
      </c>
      <c r="S3274">
        <v>38</v>
      </c>
      <c r="T3274">
        <v>18</v>
      </c>
      <c r="U3274">
        <v>84</v>
      </c>
    </row>
    <row r="3275" spans="1:22" x14ac:dyDescent="0.2">
      <c r="A3275" s="1">
        <v>30297</v>
      </c>
      <c r="B3275">
        <v>1982</v>
      </c>
      <c r="C3275">
        <f>_xlfn.MAXIFS(Table1[ScheduleWeekWritten],Table1[ScheduleSeason],Table1[[#This Row],[ScheduleSeason]])</f>
        <v>17</v>
      </c>
      <c r="D3275">
        <v>14</v>
      </c>
      <c r="E3275" cm="1">
        <f t="array" ref="E3275">_xlfn.XLOOKUP(Table1[[#This Row],[ScheduleWeekWritten]],Table3[Game],100+Table3[Increase],Table1[[#This Row],[ScheduleWeekWritten]])</f>
        <v>14</v>
      </c>
      <c r="F3275" t="b">
        <v>0</v>
      </c>
      <c r="G3275" t="s">
        <v>28</v>
      </c>
      <c r="H3275">
        <v>13</v>
      </c>
      <c r="I3275">
        <v>0</v>
      </c>
      <c r="J3275" t="s">
        <v>49</v>
      </c>
      <c r="K3275" t="s">
        <v>89</v>
      </c>
      <c r="L3275" t="str">
        <f>_xlfn.XLOOKUP(Table1[[#This Row],[TeamFavoriteID]],Table2[team_id],Table2[team_name],_xlfn.XLOOKUP(Table1[[#This Row],[TeamFavoriteID]],Table2[team_id_pfr],Table2[team_name],"Even"))</f>
        <v>Even</v>
      </c>
      <c r="M3275">
        <v>0</v>
      </c>
      <c r="N3275">
        <f>IF(Table1[[#This Row],[TeamFavorite]]=Table1[[#This Row],[TeamHome]],Table1[[#This Row],[ScoreAway]]-Table1[[#This Row],[ScoreHome]],Table1[[#This Row],[ScoreHome]]-Table1[[#This Row],[ScoreAway]])</f>
        <v>13</v>
      </c>
      <c r="O3275">
        <f>IF(Table1[[#This Row],[SpreadActual]]&lt;Table1[[#This Row],[SpreadFavorite]],1,0)</f>
        <v>0</v>
      </c>
      <c r="P3275">
        <v>40</v>
      </c>
      <c r="Q3275" t="s">
        <v>123</v>
      </c>
      <c r="R3275" t="b">
        <v>0</v>
      </c>
      <c r="S3275">
        <v>20</v>
      </c>
      <c r="T3275">
        <v>12</v>
      </c>
      <c r="U3275">
        <v>67</v>
      </c>
    </row>
    <row r="3276" spans="1:22" x14ac:dyDescent="0.2">
      <c r="A3276" s="1">
        <v>30297</v>
      </c>
      <c r="B3276">
        <v>1982</v>
      </c>
      <c r="C3276">
        <f>_xlfn.MAXIFS(Table1[ScheduleWeekWritten],Table1[ScheduleSeason],Table1[[#This Row],[ScheduleSeason]])</f>
        <v>17</v>
      </c>
      <c r="D3276">
        <v>14</v>
      </c>
      <c r="E3276" cm="1">
        <f t="array" ref="E3276">_xlfn.XLOOKUP(Table1[[#This Row],[ScheduleWeekWritten]],Table3[Game],100+Table3[Increase],Table1[[#This Row],[ScheduleWeekWritten]])</f>
        <v>14</v>
      </c>
      <c r="F3276" t="b">
        <v>0</v>
      </c>
      <c r="G3276" t="s">
        <v>101</v>
      </c>
      <c r="H3276">
        <v>23</v>
      </c>
      <c r="I3276">
        <v>10</v>
      </c>
      <c r="J3276" t="s">
        <v>62</v>
      </c>
      <c r="K3276" t="s">
        <v>104</v>
      </c>
      <c r="L3276" t="str">
        <f>_xlfn.XLOOKUP(Table1[[#This Row],[TeamFavoriteID]],Table2[team_id],Table2[team_name],_xlfn.XLOOKUP(Table1[[#This Row],[TeamFavoriteID]],Table2[team_id_pfr],Table2[team_name],"Even"))</f>
        <v>Cincinnati Bengals</v>
      </c>
      <c r="M3276">
        <v>-8</v>
      </c>
      <c r="N3276">
        <f>IF(Table1[[#This Row],[TeamFavorite]]=Table1[[#This Row],[TeamHome]],Table1[[#This Row],[ScoreAway]]-Table1[[#This Row],[ScoreHome]],Table1[[#This Row],[ScoreHome]]-Table1[[#This Row],[ScoreAway]])</f>
        <v>-13</v>
      </c>
      <c r="O3276">
        <f>IF(Table1[[#This Row],[SpreadActual]]&lt;Table1[[#This Row],[SpreadFavorite]],1,0)</f>
        <v>1</v>
      </c>
      <c r="P3276">
        <v>44</v>
      </c>
      <c r="Q3276" t="s">
        <v>111</v>
      </c>
      <c r="R3276" t="b">
        <v>0</v>
      </c>
      <c r="S3276">
        <v>26</v>
      </c>
      <c r="T3276">
        <v>12</v>
      </c>
      <c r="U3276">
        <v>50</v>
      </c>
    </row>
    <row r="3277" spans="1:22" x14ac:dyDescent="0.2">
      <c r="A3277" s="1">
        <v>30297</v>
      </c>
      <c r="B3277">
        <v>1982</v>
      </c>
      <c r="C3277">
        <f>_xlfn.MAXIFS(Table1[ScheduleWeekWritten],Table1[ScheduleSeason],Table1[[#This Row],[ScheduleSeason]])</f>
        <v>17</v>
      </c>
      <c r="D3277">
        <v>14</v>
      </c>
      <c r="E3277" cm="1">
        <f t="array" ref="E3277">_xlfn.XLOOKUP(Table1[[#This Row],[ScheduleWeekWritten]],Table3[Game],100+Table3[Increase],Table1[[#This Row],[ScheduleWeekWritten]])</f>
        <v>14</v>
      </c>
      <c r="F3277" t="b">
        <v>0</v>
      </c>
      <c r="G3277" t="s">
        <v>33</v>
      </c>
      <c r="H3277">
        <v>10</v>
      </c>
      <c r="I3277">
        <v>30</v>
      </c>
      <c r="J3277" t="s">
        <v>45</v>
      </c>
      <c r="K3277" t="s">
        <v>35</v>
      </c>
      <c r="L3277" t="str">
        <f>_xlfn.XLOOKUP(Table1[[#This Row],[TeamFavoriteID]],Table2[team_id],Table2[team_name],_xlfn.XLOOKUP(Table1[[#This Row],[TeamFavoriteID]],Table2[team_id_pfr],Table2[team_name],"Even"))</f>
        <v>Green Bay Packers</v>
      </c>
      <c r="M3277">
        <v>-5.5</v>
      </c>
      <c r="N3277">
        <f>IF(Table1[[#This Row],[TeamFavorite]]=Table1[[#This Row],[TeamHome]],Table1[[#This Row],[ScoreAway]]-Table1[[#This Row],[ScoreHome]],Table1[[#This Row],[ScoreHome]]-Table1[[#This Row],[ScoreAway]])</f>
        <v>20</v>
      </c>
      <c r="O3277">
        <f>IF(Table1[[#This Row],[SpreadActual]]&lt;Table1[[#This Row],[SpreadFavorite]],1,0)</f>
        <v>0</v>
      </c>
      <c r="P3277">
        <v>41</v>
      </c>
      <c r="Q3277" t="s">
        <v>82</v>
      </c>
      <c r="R3277" t="b">
        <v>0</v>
      </c>
      <c r="S3277">
        <v>10</v>
      </c>
      <c r="T3277">
        <v>11</v>
      </c>
      <c r="U3277">
        <v>59</v>
      </c>
    </row>
    <row r="3278" spans="1:22" x14ac:dyDescent="0.2">
      <c r="A3278" s="1">
        <v>30297</v>
      </c>
      <c r="B3278">
        <v>1982</v>
      </c>
      <c r="C3278">
        <f>_xlfn.MAXIFS(Table1[ScheduleWeekWritten],Table1[ScheduleSeason],Table1[[#This Row],[ScheduleSeason]])</f>
        <v>17</v>
      </c>
      <c r="D3278">
        <v>14</v>
      </c>
      <c r="E3278" cm="1">
        <f t="array" ref="E3278">_xlfn.XLOOKUP(Table1[[#This Row],[ScheduleWeekWritten]],Table3[Game],100+Table3[Increase],Table1[[#This Row],[ScheduleWeekWritten]])</f>
        <v>14</v>
      </c>
      <c r="F3278" t="b">
        <v>0</v>
      </c>
      <c r="G3278" t="s">
        <v>42</v>
      </c>
      <c r="H3278">
        <v>16</v>
      </c>
      <c r="I3278">
        <v>21</v>
      </c>
      <c r="J3278" t="s">
        <v>138</v>
      </c>
      <c r="K3278" t="s">
        <v>21</v>
      </c>
      <c r="L3278" t="str">
        <f>_xlfn.XLOOKUP(Table1[[#This Row],[TeamFavoriteID]],Table2[team_id],Table2[team_name],_xlfn.XLOOKUP(Table1[[#This Row],[TeamFavoriteID]],Table2[team_id_pfr],Table2[team_name],"Even"))</f>
        <v>Las Vegas Raiders</v>
      </c>
      <c r="M3278">
        <v>-3</v>
      </c>
      <c r="N3278">
        <f>IF(Table1[[#This Row],[TeamFavorite]]=Table1[[#This Row],[TeamHome]],Table1[[#This Row],[ScoreAway]]-Table1[[#This Row],[ScoreHome]],Table1[[#This Row],[ScoreHome]]-Table1[[#This Row],[ScoreAway]])</f>
        <v>-5</v>
      </c>
      <c r="O3278">
        <f>IF(Table1[[#This Row],[SpreadActual]]&lt;Table1[[#This Row],[SpreadFavorite]],1,0)</f>
        <v>1</v>
      </c>
      <c r="P3278">
        <v>40</v>
      </c>
      <c r="Q3278" t="s">
        <v>117</v>
      </c>
      <c r="R3278" t="b">
        <v>0</v>
      </c>
      <c r="S3278">
        <v>17</v>
      </c>
      <c r="T3278">
        <v>8</v>
      </c>
      <c r="U3278">
        <v>66</v>
      </c>
    </row>
    <row r="3279" spans="1:22" x14ac:dyDescent="0.2">
      <c r="A3279" s="1">
        <v>30297</v>
      </c>
      <c r="B3279">
        <v>1982</v>
      </c>
      <c r="C3279">
        <f>_xlfn.MAXIFS(Table1[ScheduleWeekWritten],Table1[ScheduleSeason],Table1[[#This Row],[ScheduleSeason]])</f>
        <v>17</v>
      </c>
      <c r="D3279">
        <v>14</v>
      </c>
      <c r="E3279" cm="1">
        <f t="array" ref="E3279">_xlfn.XLOOKUP(Table1[[#This Row],[ScheduleWeekWritten]],Table3[Game],100+Table3[Increase],Table1[[#This Row],[ScheduleWeekWritten]])</f>
        <v>14</v>
      </c>
      <c r="F3279" t="b">
        <v>0</v>
      </c>
      <c r="G3279" t="s">
        <v>39</v>
      </c>
      <c r="H3279">
        <v>24</v>
      </c>
      <c r="I3279">
        <v>27</v>
      </c>
      <c r="J3279" t="s">
        <v>24</v>
      </c>
      <c r="K3279" t="s">
        <v>40</v>
      </c>
      <c r="L3279" t="str">
        <f>_xlfn.XLOOKUP(Table1[[#This Row],[TeamFavoriteID]],Table2[team_id],Table2[team_name],_xlfn.XLOOKUP(Table1[[#This Row],[TeamFavoriteID]],Table2[team_id_pfr],Table2[team_name],"Even"))</f>
        <v>Los Angeles Rams</v>
      </c>
      <c r="M3279">
        <v>-2.5</v>
      </c>
      <c r="N3279">
        <f>IF(Table1[[#This Row],[TeamFavorite]]=Table1[[#This Row],[TeamHome]],Table1[[#This Row],[ScoreAway]]-Table1[[#This Row],[ScoreHome]],Table1[[#This Row],[ScoreHome]]-Table1[[#This Row],[ScoreAway]])</f>
        <v>3</v>
      </c>
      <c r="O3279">
        <f>IF(Table1[[#This Row],[SpreadActual]]&lt;Table1[[#This Row],[SpreadFavorite]],1,0)</f>
        <v>0</v>
      </c>
      <c r="P3279">
        <v>43</v>
      </c>
      <c r="Q3279" t="s">
        <v>135</v>
      </c>
      <c r="R3279" t="b">
        <v>0</v>
      </c>
      <c r="S3279">
        <v>59</v>
      </c>
      <c r="T3279">
        <v>8</v>
      </c>
      <c r="U3279">
        <v>72</v>
      </c>
    </row>
    <row r="3280" spans="1:22" x14ac:dyDescent="0.2">
      <c r="A3280" s="1">
        <v>30297</v>
      </c>
      <c r="B3280">
        <v>1982</v>
      </c>
      <c r="C3280">
        <f>_xlfn.MAXIFS(Table1[ScheduleWeekWritten],Table1[ScheduleSeason],Table1[[#This Row],[ScheduleSeason]])</f>
        <v>17</v>
      </c>
      <c r="D3280">
        <v>14</v>
      </c>
      <c r="E3280" cm="1">
        <f t="array" ref="E3280">_xlfn.XLOOKUP(Table1[[#This Row],[ScheduleWeekWritten]],Table3[Game],100+Table3[Increase],Table1[[#This Row],[ScheduleWeekWritten]])</f>
        <v>14</v>
      </c>
      <c r="F3280" t="b">
        <v>0</v>
      </c>
      <c r="G3280" t="s">
        <v>54</v>
      </c>
      <c r="H3280">
        <v>13</v>
      </c>
      <c r="I3280">
        <v>10</v>
      </c>
      <c r="J3280" t="s">
        <v>34</v>
      </c>
      <c r="K3280" t="s">
        <v>55</v>
      </c>
      <c r="L3280" t="str">
        <f>_xlfn.XLOOKUP(Table1[[#This Row],[TeamFavoriteID]],Table2[team_id],Table2[team_name],_xlfn.XLOOKUP(Table1[[#This Row],[TeamFavoriteID]],Table2[team_id_pfr],Table2[team_name],"Even"))</f>
        <v>Minnesota Vikings</v>
      </c>
      <c r="M3280">
        <v>-12</v>
      </c>
      <c r="N3280">
        <f>IF(Table1[[#This Row],[TeamFavorite]]=Table1[[#This Row],[TeamHome]],Table1[[#This Row],[ScoreAway]]-Table1[[#This Row],[ScoreHome]],Table1[[#This Row],[ScoreHome]]-Table1[[#This Row],[ScoreAway]])</f>
        <v>-3</v>
      </c>
      <c r="O3280">
        <f>IF(Table1[[#This Row],[SpreadActual]]&lt;Table1[[#This Row],[SpreadFavorite]],1,0)</f>
        <v>0</v>
      </c>
      <c r="P3280">
        <v>38</v>
      </c>
      <c r="Q3280" t="s">
        <v>137</v>
      </c>
      <c r="R3280" t="b">
        <v>0</v>
      </c>
      <c r="S3280">
        <v>72</v>
      </c>
      <c r="T3280">
        <v>0</v>
      </c>
      <c r="V3280" t="s">
        <v>103</v>
      </c>
    </row>
    <row r="3281" spans="1:22" x14ac:dyDescent="0.2">
      <c r="A3281" s="1">
        <v>30297</v>
      </c>
      <c r="B3281">
        <v>1982</v>
      </c>
      <c r="C3281">
        <f>_xlfn.MAXIFS(Table1[ScheduleWeekWritten],Table1[ScheduleSeason],Table1[[#This Row],[ScheduleSeason]])</f>
        <v>17</v>
      </c>
      <c r="D3281">
        <v>14</v>
      </c>
      <c r="E3281" cm="1">
        <f t="array" ref="E3281">_xlfn.XLOOKUP(Table1[[#This Row],[ScheduleWeekWritten]],Table3[Game],100+Table3[Increase],Table1[[#This Row],[ScheduleWeekWritten]])</f>
        <v>14</v>
      </c>
      <c r="F3281" t="b">
        <v>0</v>
      </c>
      <c r="G3281" t="s">
        <v>115</v>
      </c>
      <c r="H3281">
        <v>3</v>
      </c>
      <c r="I3281">
        <v>0</v>
      </c>
      <c r="J3281" t="s">
        <v>19</v>
      </c>
      <c r="K3281" t="s">
        <v>91</v>
      </c>
      <c r="L3281" t="str">
        <f>_xlfn.XLOOKUP(Table1[[#This Row],[TeamFavoriteID]],Table2[team_id],Table2[team_name],_xlfn.XLOOKUP(Table1[[#This Row],[TeamFavoriteID]],Table2[team_id_pfr],Table2[team_name],"Even"))</f>
        <v>Miami Dolphins</v>
      </c>
      <c r="M3281">
        <v>-6</v>
      </c>
      <c r="N3281">
        <f>IF(Table1[[#This Row],[TeamFavorite]]=Table1[[#This Row],[TeamHome]],Table1[[#This Row],[ScoreAway]]-Table1[[#This Row],[ScoreHome]],Table1[[#This Row],[ScoreHome]]-Table1[[#This Row],[ScoreAway]])</f>
        <v>3</v>
      </c>
      <c r="O3281">
        <f>IF(Table1[[#This Row],[SpreadActual]]&lt;Table1[[#This Row],[SpreadFavorite]],1,0)</f>
        <v>0</v>
      </c>
      <c r="P3281">
        <v>37</v>
      </c>
      <c r="Q3281" t="s">
        <v>116</v>
      </c>
      <c r="R3281" t="b">
        <v>0</v>
      </c>
      <c r="S3281">
        <v>26</v>
      </c>
      <c r="T3281">
        <v>16</v>
      </c>
      <c r="U3281">
        <v>51</v>
      </c>
      <c r="V3281" t="s">
        <v>120</v>
      </c>
    </row>
    <row r="3282" spans="1:22" x14ac:dyDescent="0.2">
      <c r="A3282" s="1">
        <v>30297</v>
      </c>
      <c r="B3282">
        <v>1982</v>
      </c>
      <c r="C3282">
        <f>_xlfn.MAXIFS(Table1[ScheduleWeekWritten],Table1[ScheduleSeason],Table1[[#This Row],[ScheduleSeason]])</f>
        <v>17</v>
      </c>
      <c r="D3282">
        <v>14</v>
      </c>
      <c r="E3282" cm="1">
        <f t="array" ref="E3282">_xlfn.XLOOKUP(Table1[[#This Row],[ScheduleWeekWritten]],Table3[Game],100+Table3[Increase],Table1[[#This Row],[ScheduleWeekWritten]])</f>
        <v>14</v>
      </c>
      <c r="F3282" t="b">
        <v>0</v>
      </c>
      <c r="G3282" t="s">
        <v>31</v>
      </c>
      <c r="H3282">
        <v>32</v>
      </c>
      <c r="I3282">
        <v>17</v>
      </c>
      <c r="J3282" t="s">
        <v>127</v>
      </c>
      <c r="K3282" t="s">
        <v>32</v>
      </c>
      <c r="L3282" t="str">
        <f>_xlfn.XLOOKUP(Table1[[#This Row],[TeamFavoriteID]],Table2[team_id],Table2[team_name],_xlfn.XLOOKUP(Table1[[#This Row],[TeamFavoriteID]],Table2[team_id_pfr],Table2[team_name],"Even"))</f>
        <v>New York Jets</v>
      </c>
      <c r="M3282">
        <v>-3.5</v>
      </c>
      <c r="N3282">
        <f>IF(Table1[[#This Row],[TeamFavorite]]=Table1[[#This Row],[TeamHome]],Table1[[#This Row],[ScoreAway]]-Table1[[#This Row],[ScoreHome]],Table1[[#This Row],[ScoreHome]]-Table1[[#This Row],[ScoreAway]])</f>
        <v>-15</v>
      </c>
      <c r="O3282">
        <f>IF(Table1[[#This Row],[SpreadActual]]&lt;Table1[[#This Row],[SpreadFavorite]],1,0)</f>
        <v>1</v>
      </c>
      <c r="P3282">
        <v>35</v>
      </c>
      <c r="Q3282" t="s">
        <v>126</v>
      </c>
      <c r="R3282" t="b">
        <v>0</v>
      </c>
      <c r="S3282">
        <v>27</v>
      </c>
      <c r="T3282">
        <v>18</v>
      </c>
      <c r="U3282">
        <v>64</v>
      </c>
    </row>
    <row r="3283" spans="1:22" x14ac:dyDescent="0.2">
      <c r="A3283" s="1">
        <v>30297</v>
      </c>
      <c r="B3283">
        <v>1982</v>
      </c>
      <c r="C3283">
        <f>_xlfn.MAXIFS(Table1[ScheduleWeekWritten],Table1[ScheduleSeason],Table1[[#This Row],[ScheduleSeason]])</f>
        <v>17</v>
      </c>
      <c r="D3283">
        <v>14</v>
      </c>
      <c r="E3283" cm="1">
        <f t="array" ref="E3283">_xlfn.XLOOKUP(Table1[[#This Row],[ScheduleWeekWritten]],Table3[Game],100+Table3[Increase],Table1[[#This Row],[ScheduleWeekWritten]])</f>
        <v>14</v>
      </c>
      <c r="F3283" t="b">
        <v>0</v>
      </c>
      <c r="G3283" t="s">
        <v>128</v>
      </c>
      <c r="H3283">
        <v>20</v>
      </c>
      <c r="I3283">
        <v>14</v>
      </c>
      <c r="J3283" t="s">
        <v>46</v>
      </c>
      <c r="K3283" t="s">
        <v>132</v>
      </c>
      <c r="L3283" t="str">
        <f>_xlfn.XLOOKUP(Table1[[#This Row],[TeamFavoriteID]],Table2[team_id],Table2[team_name],_xlfn.XLOOKUP(Table1[[#This Row],[TeamFavoriteID]],Table2[team_id_pfr],Table2[team_name],"Even"))</f>
        <v>Seattle Seahawks</v>
      </c>
      <c r="M3283">
        <v>-3.5</v>
      </c>
      <c r="N3283">
        <f>IF(Table1[[#This Row],[TeamFavorite]]=Table1[[#This Row],[TeamHome]],Table1[[#This Row],[ScoreAway]]-Table1[[#This Row],[ScoreHome]],Table1[[#This Row],[ScoreHome]]-Table1[[#This Row],[ScoreAway]])</f>
        <v>-6</v>
      </c>
      <c r="O3283">
        <f>IF(Table1[[#This Row],[SpreadActual]]&lt;Table1[[#This Row],[SpreadFavorite]],1,0)</f>
        <v>1</v>
      </c>
      <c r="P3283">
        <v>35</v>
      </c>
      <c r="Q3283" t="s">
        <v>129</v>
      </c>
      <c r="R3283" t="b">
        <v>0</v>
      </c>
      <c r="S3283">
        <v>72</v>
      </c>
      <c r="T3283">
        <v>0</v>
      </c>
      <c r="V3283" t="s">
        <v>103</v>
      </c>
    </row>
    <row r="3284" spans="1:22" x14ac:dyDescent="0.2">
      <c r="A3284" s="1">
        <v>30297</v>
      </c>
      <c r="B3284">
        <v>1982</v>
      </c>
      <c r="C3284">
        <f>_xlfn.MAXIFS(Table1[ScheduleWeekWritten],Table1[ScheduleSeason],Table1[[#This Row],[ScheduleSeason]])</f>
        <v>17</v>
      </c>
      <c r="D3284">
        <v>14</v>
      </c>
      <c r="E3284" cm="1">
        <f t="array" ref="E3284">_xlfn.XLOOKUP(Table1[[#This Row],[ScheduleWeekWritten]],Table3[Game],100+Table3[Increase],Table1[[#This Row],[ScheduleWeekWritten]])</f>
        <v>14</v>
      </c>
      <c r="F3284" t="b">
        <v>0</v>
      </c>
      <c r="G3284" t="s">
        <v>57</v>
      </c>
      <c r="H3284">
        <v>7</v>
      </c>
      <c r="I3284">
        <v>12</v>
      </c>
      <c r="J3284" t="s">
        <v>61</v>
      </c>
      <c r="K3284" t="s">
        <v>85</v>
      </c>
      <c r="L3284" t="str">
        <f>_xlfn.XLOOKUP(Table1[[#This Row],[TeamFavoriteID]],Table2[team_id],Table2[team_name],_xlfn.XLOOKUP(Table1[[#This Row],[TeamFavoriteID]],Table2[team_id_pfr],Table2[team_name],"Even"))</f>
        <v>Washington Commanders</v>
      </c>
      <c r="M3284">
        <v>-1</v>
      </c>
      <c r="N3284">
        <f>IF(Table1[[#This Row],[TeamFavorite]]=Table1[[#This Row],[TeamHome]],Table1[[#This Row],[ScoreAway]]-Table1[[#This Row],[ScoreHome]],Table1[[#This Row],[ScoreHome]]-Table1[[#This Row],[ScoreAway]])</f>
        <v>-5</v>
      </c>
      <c r="O3284">
        <f>IF(Table1[[#This Row],[SpreadActual]]&lt;Table1[[#This Row],[SpreadFavorite]],1,0)</f>
        <v>1</v>
      </c>
      <c r="P3284">
        <v>42</v>
      </c>
      <c r="Q3284" t="s">
        <v>60</v>
      </c>
      <c r="R3284" t="b">
        <v>0</v>
      </c>
      <c r="S3284">
        <v>19</v>
      </c>
      <c r="T3284">
        <v>10</v>
      </c>
      <c r="U3284">
        <v>70</v>
      </c>
    </row>
    <row r="3285" spans="1:22" x14ac:dyDescent="0.2">
      <c r="A3285" s="1">
        <v>30298</v>
      </c>
      <c r="B3285">
        <v>1982</v>
      </c>
      <c r="C3285">
        <f>_xlfn.MAXIFS(Table1[ScheduleWeekWritten],Table1[ScheduleSeason],Table1[[#This Row],[ScheduleSeason]])</f>
        <v>17</v>
      </c>
      <c r="D3285">
        <v>14</v>
      </c>
      <c r="E3285" cm="1">
        <f t="array" ref="E3285">_xlfn.XLOOKUP(Table1[[#This Row],[ScheduleWeekWritten]],Table3[Game],100+Table3[Increase],Table1[[#This Row],[ScheduleWeekWritten]])</f>
        <v>14</v>
      </c>
      <c r="F3285" t="b">
        <v>0</v>
      </c>
      <c r="G3285" t="s">
        <v>23</v>
      </c>
      <c r="H3285">
        <v>7</v>
      </c>
      <c r="I3285">
        <v>37</v>
      </c>
      <c r="J3285" t="s">
        <v>67</v>
      </c>
      <c r="K3285" t="s">
        <v>68</v>
      </c>
      <c r="L3285" t="str">
        <f>_xlfn.XLOOKUP(Table1[[#This Row],[TeamFavoriteID]],Table2[team_id],Table2[team_name],_xlfn.XLOOKUP(Table1[[#This Row],[TeamFavoriteID]],Table2[team_id_pfr],Table2[team_name],"Even"))</f>
        <v>Dallas Cowboys</v>
      </c>
      <c r="M3285">
        <v>-8.5</v>
      </c>
      <c r="N3285">
        <f>IF(Table1[[#This Row],[TeamFavorite]]=Table1[[#This Row],[TeamHome]],Table1[[#This Row],[ScoreAway]]-Table1[[#This Row],[ScoreHome]],Table1[[#This Row],[ScoreHome]]-Table1[[#This Row],[ScoreAway]])</f>
        <v>-30</v>
      </c>
      <c r="O3285">
        <f>IF(Table1[[#This Row],[SpreadActual]]&lt;Table1[[#This Row],[SpreadFavorite]],1,0)</f>
        <v>1</v>
      </c>
      <c r="P3285">
        <v>38</v>
      </c>
      <c r="Q3285" t="s">
        <v>102</v>
      </c>
      <c r="R3285" t="b">
        <v>0</v>
      </c>
      <c r="S3285">
        <v>72</v>
      </c>
      <c r="T3285">
        <v>0</v>
      </c>
      <c r="V3285" t="s">
        <v>103</v>
      </c>
    </row>
    <row r="3286" spans="1:22" x14ac:dyDescent="0.2">
      <c r="A3286" s="1">
        <v>30303</v>
      </c>
      <c r="B3286">
        <v>1982</v>
      </c>
      <c r="C3286">
        <f>_xlfn.MAXIFS(Table1[ScheduleWeekWritten],Table1[ScheduleSeason],Table1[[#This Row],[ScheduleSeason]])</f>
        <v>17</v>
      </c>
      <c r="D3286">
        <v>15</v>
      </c>
      <c r="E3286" cm="1">
        <f t="array" ref="E3286">_xlfn.XLOOKUP(Table1[[#This Row],[ScheduleWeekWritten]],Table3[Game],100+Table3[Increase],Table1[[#This Row],[ScheduleWeekWritten]])</f>
        <v>15</v>
      </c>
      <c r="F3286" t="b">
        <v>0</v>
      </c>
      <c r="G3286" t="s">
        <v>138</v>
      </c>
      <c r="H3286">
        <v>37</v>
      </c>
      <c r="I3286">
        <v>31</v>
      </c>
      <c r="J3286" t="s">
        <v>39</v>
      </c>
      <c r="K3286" t="s">
        <v>21</v>
      </c>
      <c r="L3286" t="str">
        <f>_xlfn.XLOOKUP(Table1[[#This Row],[TeamFavoriteID]],Table2[team_id],Table2[team_name],_xlfn.XLOOKUP(Table1[[#This Row],[TeamFavoriteID]],Table2[team_id_pfr],Table2[team_name],"Even"))</f>
        <v>Las Vegas Raiders</v>
      </c>
      <c r="M3286">
        <v>-8</v>
      </c>
      <c r="N3286">
        <f>IF(Table1[[#This Row],[TeamFavorite]]=Table1[[#This Row],[TeamHome]],Table1[[#This Row],[ScoreAway]]-Table1[[#This Row],[ScoreHome]],Table1[[#This Row],[ScoreHome]]-Table1[[#This Row],[ScoreAway]])</f>
        <v>6</v>
      </c>
      <c r="O3286">
        <f>IF(Table1[[#This Row],[SpreadActual]]&lt;Table1[[#This Row],[SpreadFavorite]],1,0)</f>
        <v>0</v>
      </c>
      <c r="P3286">
        <v>47</v>
      </c>
      <c r="Q3286" t="s">
        <v>65</v>
      </c>
      <c r="R3286" t="b">
        <v>0</v>
      </c>
      <c r="S3286">
        <v>56</v>
      </c>
      <c r="T3286">
        <v>7</v>
      </c>
      <c r="U3286">
        <v>66</v>
      </c>
    </row>
    <row r="3287" spans="1:22" x14ac:dyDescent="0.2">
      <c r="A3287" s="1">
        <v>30303</v>
      </c>
      <c r="B3287">
        <v>1982</v>
      </c>
      <c r="C3287">
        <f>_xlfn.MAXIFS(Table1[ScheduleWeekWritten],Table1[ScheduleSeason],Table1[[#This Row],[ScheduleSeason]])</f>
        <v>17</v>
      </c>
      <c r="D3287">
        <v>15</v>
      </c>
      <c r="E3287" cm="1">
        <f t="array" ref="E3287">_xlfn.XLOOKUP(Table1[[#This Row],[ScheduleWeekWritten]],Table3[Game],100+Table3[Increase],Table1[[#This Row],[ScheduleWeekWritten]])</f>
        <v>15</v>
      </c>
      <c r="F3287" t="b">
        <v>0</v>
      </c>
      <c r="G3287" t="s">
        <v>19</v>
      </c>
      <c r="H3287">
        <v>20</v>
      </c>
      <c r="I3287">
        <v>19</v>
      </c>
      <c r="J3287" t="s">
        <v>31</v>
      </c>
      <c r="K3287" t="s">
        <v>89</v>
      </c>
      <c r="L3287" t="str">
        <f>_xlfn.XLOOKUP(Table1[[#This Row],[TeamFavoriteID]],Table2[team_id],Table2[team_name],_xlfn.XLOOKUP(Table1[[#This Row],[TeamFavoriteID]],Table2[team_id_pfr],Table2[team_name],"Even"))</f>
        <v>Even</v>
      </c>
      <c r="M3287">
        <v>0</v>
      </c>
      <c r="N3287">
        <f>IF(Table1[[#This Row],[TeamFavorite]]=Table1[[#This Row],[TeamHome]],Table1[[#This Row],[ScoreAway]]-Table1[[#This Row],[ScoreHome]],Table1[[#This Row],[ScoreHome]]-Table1[[#This Row],[ScoreAway]])</f>
        <v>1</v>
      </c>
      <c r="O3287">
        <f>IF(Table1[[#This Row],[SpreadActual]]&lt;Table1[[#This Row],[SpreadFavorite]],1,0)</f>
        <v>0</v>
      </c>
      <c r="P3287">
        <v>35</v>
      </c>
      <c r="Q3287" t="s">
        <v>22</v>
      </c>
      <c r="R3287" t="b">
        <v>0</v>
      </c>
      <c r="S3287">
        <v>56</v>
      </c>
      <c r="T3287">
        <v>10</v>
      </c>
      <c r="U3287">
        <v>64</v>
      </c>
    </row>
    <row r="3288" spans="1:22" x14ac:dyDescent="0.2">
      <c r="A3288" s="1">
        <v>30304</v>
      </c>
      <c r="B3288">
        <v>1982</v>
      </c>
      <c r="C3288">
        <f>_xlfn.MAXIFS(Table1[ScheduleWeekWritten],Table1[ScheduleSeason],Table1[[#This Row],[ScheduleSeason]])</f>
        <v>17</v>
      </c>
      <c r="D3288">
        <v>15</v>
      </c>
      <c r="E3288" cm="1">
        <f t="array" ref="E3288">_xlfn.XLOOKUP(Table1[[#This Row],[ScheduleWeekWritten]],Table3[Game],100+Table3[Increase],Table1[[#This Row],[ScheduleWeekWritten]])</f>
        <v>15</v>
      </c>
      <c r="F3288" t="b">
        <v>0</v>
      </c>
      <c r="G3288" t="s">
        <v>34</v>
      </c>
      <c r="H3288">
        <v>20</v>
      </c>
      <c r="I3288">
        <v>20</v>
      </c>
      <c r="J3288" t="s">
        <v>33</v>
      </c>
      <c r="K3288" t="s">
        <v>35</v>
      </c>
      <c r="L3288" t="str">
        <f>_xlfn.XLOOKUP(Table1[[#This Row],[TeamFavoriteID]],Table2[team_id],Table2[team_name],_xlfn.XLOOKUP(Table1[[#This Row],[TeamFavoriteID]],Table2[team_id_pfr],Table2[team_name],"Even"))</f>
        <v>Green Bay Packers</v>
      </c>
      <c r="M3288">
        <v>-7</v>
      </c>
      <c r="N3288">
        <f>IF(Table1[[#This Row],[TeamFavorite]]=Table1[[#This Row],[TeamHome]],Table1[[#This Row],[ScoreAway]]-Table1[[#This Row],[ScoreHome]],Table1[[#This Row],[ScoreHome]]-Table1[[#This Row],[ScoreAway]])</f>
        <v>0</v>
      </c>
      <c r="O3288">
        <f>IF(Table1[[#This Row],[SpreadActual]]&lt;Table1[[#This Row],[SpreadFavorite]],1,0)</f>
        <v>0</v>
      </c>
      <c r="P3288">
        <v>36</v>
      </c>
      <c r="Q3288" t="s">
        <v>80</v>
      </c>
      <c r="R3288" t="b">
        <v>0</v>
      </c>
      <c r="S3288">
        <v>29</v>
      </c>
      <c r="T3288">
        <v>6</v>
      </c>
      <c r="U3288">
        <v>80</v>
      </c>
    </row>
    <row r="3289" spans="1:22" x14ac:dyDescent="0.2">
      <c r="A3289" s="1">
        <v>30304</v>
      </c>
      <c r="B3289">
        <v>1982</v>
      </c>
      <c r="C3289">
        <f>_xlfn.MAXIFS(Table1[ScheduleWeekWritten],Table1[ScheduleSeason],Table1[[#This Row],[ScheduleSeason]])</f>
        <v>17</v>
      </c>
      <c r="D3289">
        <v>15</v>
      </c>
      <c r="E3289" cm="1">
        <f t="array" ref="E3289">_xlfn.XLOOKUP(Table1[[#This Row],[ScheduleWeekWritten]],Table3[Game],100+Table3[Increase],Table1[[#This Row],[ScheduleWeekWritten]])</f>
        <v>15</v>
      </c>
      <c r="F3289" t="b">
        <v>0</v>
      </c>
      <c r="G3289" t="s">
        <v>46</v>
      </c>
      <c r="H3289">
        <v>7</v>
      </c>
      <c r="I3289">
        <v>10</v>
      </c>
      <c r="J3289" t="s">
        <v>57</v>
      </c>
      <c r="K3289" t="s">
        <v>59</v>
      </c>
      <c r="L3289" t="str">
        <f>_xlfn.XLOOKUP(Table1[[#This Row],[TeamFavoriteID]],Table2[team_id],Table2[team_name],_xlfn.XLOOKUP(Table1[[#This Row],[TeamFavoriteID]],Table2[team_id_pfr],Table2[team_name],"Even"))</f>
        <v>Arizona Cardinals</v>
      </c>
      <c r="M3289">
        <v>-1</v>
      </c>
      <c r="N3289">
        <f>IF(Table1[[#This Row],[TeamFavorite]]=Table1[[#This Row],[TeamHome]],Table1[[#This Row],[ScoreAway]]-Table1[[#This Row],[ScoreHome]],Table1[[#This Row],[ScoreHome]]-Table1[[#This Row],[ScoreAway]])</f>
        <v>-3</v>
      </c>
      <c r="O3289">
        <f>IF(Table1[[#This Row],[SpreadActual]]&lt;Table1[[#This Row],[SpreadFavorite]],1,0)</f>
        <v>1</v>
      </c>
      <c r="P3289">
        <v>35</v>
      </c>
      <c r="Q3289" t="s">
        <v>114</v>
      </c>
      <c r="R3289" t="b">
        <v>0</v>
      </c>
      <c r="S3289">
        <v>34</v>
      </c>
      <c r="T3289">
        <v>12</v>
      </c>
      <c r="U3289">
        <v>88</v>
      </c>
    </row>
    <row r="3290" spans="1:22" x14ac:dyDescent="0.2">
      <c r="A3290" s="1">
        <v>30304</v>
      </c>
      <c r="B3290">
        <v>1982</v>
      </c>
      <c r="C3290">
        <f>_xlfn.MAXIFS(Table1[ScheduleWeekWritten],Table1[ScheduleSeason],Table1[[#This Row],[ScheduleSeason]])</f>
        <v>17</v>
      </c>
      <c r="D3290">
        <v>15</v>
      </c>
      <c r="E3290" cm="1">
        <f t="array" ref="E3290">_xlfn.XLOOKUP(Table1[[#This Row],[ScheduleWeekWritten]],Table3[Game],100+Table3[Increase],Table1[[#This Row],[ScheduleWeekWritten]])</f>
        <v>15</v>
      </c>
      <c r="F3290" t="b">
        <v>0</v>
      </c>
      <c r="G3290" t="s">
        <v>62</v>
      </c>
      <c r="H3290">
        <v>10</v>
      </c>
      <c r="I3290">
        <v>9</v>
      </c>
      <c r="J3290" t="s">
        <v>49</v>
      </c>
      <c r="K3290" t="s">
        <v>51</v>
      </c>
      <c r="L3290" t="str">
        <f>_xlfn.XLOOKUP(Table1[[#This Row],[TeamFavoriteID]],Table2[team_id],Table2[team_name],_xlfn.XLOOKUP(Table1[[#This Row],[TeamFavoriteID]],Table2[team_id_pfr],Table2[team_name],"Even"))</f>
        <v>Pittsburgh Steelers</v>
      </c>
      <c r="M3290">
        <v>-3.5</v>
      </c>
      <c r="N3290">
        <f>IF(Table1[[#This Row],[TeamFavorite]]=Table1[[#This Row],[TeamHome]],Table1[[#This Row],[ScoreAway]]-Table1[[#This Row],[ScoreHome]],Table1[[#This Row],[ScoreHome]]-Table1[[#This Row],[ScoreAway]])</f>
        <v>1</v>
      </c>
      <c r="O3290">
        <f>IF(Table1[[#This Row],[SpreadActual]]&lt;Table1[[#This Row],[SpreadFavorite]],1,0)</f>
        <v>0</v>
      </c>
      <c r="P3290">
        <v>39</v>
      </c>
      <c r="Q3290" t="s">
        <v>66</v>
      </c>
      <c r="R3290" t="b">
        <v>0</v>
      </c>
      <c r="S3290">
        <v>35</v>
      </c>
      <c r="T3290">
        <v>15</v>
      </c>
      <c r="U3290">
        <v>82</v>
      </c>
    </row>
    <row r="3291" spans="1:22" x14ac:dyDescent="0.2">
      <c r="A3291" s="1">
        <v>30304</v>
      </c>
      <c r="B3291">
        <v>1982</v>
      </c>
      <c r="C3291">
        <f>_xlfn.MAXIFS(Table1[ScheduleWeekWritten],Table1[ScheduleSeason],Table1[[#This Row],[ScheduleSeason]])</f>
        <v>17</v>
      </c>
      <c r="D3291">
        <v>15</v>
      </c>
      <c r="E3291" cm="1">
        <f t="array" ref="E3291">_xlfn.XLOOKUP(Table1[[#This Row],[ScheduleWeekWritten]],Table3[Game],100+Table3[Increase],Table1[[#This Row],[ScheduleWeekWritten]])</f>
        <v>15</v>
      </c>
      <c r="F3291" t="b">
        <v>0</v>
      </c>
      <c r="G3291" t="s">
        <v>67</v>
      </c>
      <c r="H3291">
        <v>21</v>
      </c>
      <c r="I3291">
        <v>7</v>
      </c>
      <c r="J3291" t="s">
        <v>95</v>
      </c>
      <c r="K3291" t="s">
        <v>68</v>
      </c>
      <c r="L3291" t="str">
        <f>_xlfn.XLOOKUP(Table1[[#This Row],[TeamFavoriteID]],Table2[team_id],Table2[team_name],_xlfn.XLOOKUP(Table1[[#This Row],[TeamFavoriteID]],Table2[team_id_pfr],Table2[team_name],"Even"))</f>
        <v>Dallas Cowboys</v>
      </c>
      <c r="M3291">
        <v>-10</v>
      </c>
      <c r="N3291">
        <f>IF(Table1[[#This Row],[TeamFavorite]]=Table1[[#This Row],[TeamHome]],Table1[[#This Row],[ScoreAway]]-Table1[[#This Row],[ScoreHome]],Table1[[#This Row],[ScoreHome]]-Table1[[#This Row],[ScoreAway]])</f>
        <v>-14</v>
      </c>
      <c r="O3291">
        <f>IF(Table1[[#This Row],[SpreadActual]]&lt;Table1[[#This Row],[SpreadFavorite]],1,0)</f>
        <v>1</v>
      </c>
      <c r="P3291">
        <v>39</v>
      </c>
      <c r="Q3291" t="s">
        <v>119</v>
      </c>
      <c r="R3291" t="b">
        <v>0</v>
      </c>
      <c r="S3291">
        <v>56</v>
      </c>
      <c r="T3291">
        <v>12</v>
      </c>
      <c r="U3291">
        <v>46</v>
      </c>
    </row>
    <row r="3292" spans="1:22" x14ac:dyDescent="0.2">
      <c r="A3292" s="1">
        <v>30304</v>
      </c>
      <c r="B3292">
        <v>1982</v>
      </c>
      <c r="C3292">
        <f>_xlfn.MAXIFS(Table1[ScheduleWeekWritten],Table1[ScheduleSeason],Table1[[#This Row],[ScheduleSeason]])</f>
        <v>17</v>
      </c>
      <c r="D3292">
        <v>15</v>
      </c>
      <c r="E3292" cm="1">
        <f t="array" ref="E3292">_xlfn.XLOOKUP(Table1[[#This Row],[ScheduleWeekWritten]],Table3[Game],100+Table3[Increase],Table1[[#This Row],[ScheduleWeekWritten]])</f>
        <v>15</v>
      </c>
      <c r="F3292" t="b">
        <v>0</v>
      </c>
      <c r="G3292" t="s">
        <v>24</v>
      </c>
      <c r="H3292">
        <v>16</v>
      </c>
      <c r="I3292">
        <v>37</v>
      </c>
      <c r="J3292" t="s">
        <v>42</v>
      </c>
      <c r="K3292" t="s">
        <v>88</v>
      </c>
      <c r="L3292" t="str">
        <f>_xlfn.XLOOKUP(Table1[[#This Row],[TeamFavoriteID]],Table2[team_id],Table2[team_name],_xlfn.XLOOKUP(Table1[[#This Row],[TeamFavoriteID]],Table2[team_id_pfr],Table2[team_name],"Even"))</f>
        <v>Denver Broncos</v>
      </c>
      <c r="M3292">
        <v>-6.5</v>
      </c>
      <c r="N3292">
        <f>IF(Table1[[#This Row],[TeamFavorite]]=Table1[[#This Row],[TeamHome]],Table1[[#This Row],[ScoreAway]]-Table1[[#This Row],[ScoreHome]],Table1[[#This Row],[ScoreHome]]-Table1[[#This Row],[ScoreAway]])</f>
        <v>21</v>
      </c>
      <c r="O3292">
        <f>IF(Table1[[#This Row],[SpreadActual]]&lt;Table1[[#This Row],[SpreadFavorite]],1,0)</f>
        <v>0</v>
      </c>
      <c r="P3292">
        <v>38</v>
      </c>
      <c r="Q3292" t="s">
        <v>71</v>
      </c>
      <c r="R3292" t="b">
        <v>0</v>
      </c>
      <c r="S3292">
        <v>35</v>
      </c>
      <c r="T3292">
        <v>11</v>
      </c>
      <c r="U3292">
        <v>28</v>
      </c>
    </row>
    <row r="3293" spans="1:22" x14ac:dyDescent="0.2">
      <c r="A3293" s="1">
        <v>30304</v>
      </c>
      <c r="B3293">
        <v>1982</v>
      </c>
      <c r="C3293">
        <f>_xlfn.MAXIFS(Table1[ScheduleWeekWritten],Table1[ScheduleSeason],Table1[[#This Row],[ScheduleSeason]])</f>
        <v>17</v>
      </c>
      <c r="D3293">
        <v>15</v>
      </c>
      <c r="E3293" cm="1">
        <f t="array" ref="E3293">_xlfn.XLOOKUP(Table1[[#This Row],[ScheduleWeekWritten]],Table3[Game],100+Table3[Increase],Table1[[#This Row],[ScheduleWeekWritten]])</f>
        <v>15</v>
      </c>
      <c r="F3293" t="b">
        <v>0</v>
      </c>
      <c r="G3293" t="s">
        <v>45</v>
      </c>
      <c r="H3293">
        <v>31</v>
      </c>
      <c r="I3293">
        <v>34</v>
      </c>
      <c r="J3293" t="s">
        <v>54</v>
      </c>
      <c r="K3293" t="s">
        <v>79</v>
      </c>
      <c r="L3293" t="str">
        <f>_xlfn.XLOOKUP(Table1[[#This Row],[TeamFavoriteID]],Table2[team_id],Table2[team_name],_xlfn.XLOOKUP(Table1[[#This Row],[TeamFavoriteID]],Table2[team_id_pfr],Table2[team_name],"Even"))</f>
        <v>Detroit Lions</v>
      </c>
      <c r="M3293">
        <v>-4</v>
      </c>
      <c r="N3293">
        <f>IF(Table1[[#This Row],[TeamFavorite]]=Table1[[#This Row],[TeamHome]],Table1[[#This Row],[ScoreAway]]-Table1[[#This Row],[ScoreHome]],Table1[[#This Row],[ScoreHome]]-Table1[[#This Row],[ScoreAway]])</f>
        <v>3</v>
      </c>
      <c r="O3293">
        <f>IF(Table1[[#This Row],[SpreadActual]]&lt;Table1[[#This Row],[SpreadFavorite]],1,0)</f>
        <v>0</v>
      </c>
      <c r="P3293">
        <v>38</v>
      </c>
      <c r="Q3293" t="s">
        <v>125</v>
      </c>
      <c r="R3293" t="b">
        <v>0</v>
      </c>
      <c r="S3293">
        <v>72</v>
      </c>
      <c r="T3293">
        <v>0</v>
      </c>
      <c r="V3293" t="s">
        <v>103</v>
      </c>
    </row>
    <row r="3294" spans="1:22" x14ac:dyDescent="0.2">
      <c r="A3294" s="1">
        <v>30304</v>
      </c>
      <c r="B3294">
        <v>1982</v>
      </c>
      <c r="C3294">
        <f>_xlfn.MAXIFS(Table1[ScheduleWeekWritten],Table1[ScheduleSeason],Table1[[#This Row],[ScheduleSeason]])</f>
        <v>17</v>
      </c>
      <c r="D3294">
        <v>15</v>
      </c>
      <c r="E3294" cm="1">
        <f t="array" ref="E3294">_xlfn.XLOOKUP(Table1[[#This Row],[ScheduleWeekWritten]],Table3[Game],100+Table3[Increase],Table1[[#This Row],[ScheduleWeekWritten]])</f>
        <v>15</v>
      </c>
      <c r="F3294" t="b">
        <v>0</v>
      </c>
      <c r="G3294" t="s">
        <v>58</v>
      </c>
      <c r="H3294">
        <v>35</v>
      </c>
      <c r="I3294">
        <v>14</v>
      </c>
      <c r="J3294" t="s">
        <v>23</v>
      </c>
      <c r="K3294" t="s">
        <v>77</v>
      </c>
      <c r="L3294" t="str">
        <f>_xlfn.XLOOKUP(Table1[[#This Row],[TeamFavoriteID]],Table2[team_id],Table2[team_name],_xlfn.XLOOKUP(Table1[[#This Row],[TeamFavoriteID]],Table2[team_id_pfr],Table2[team_name],"Even"))</f>
        <v>Philadelphia Eagles</v>
      </c>
      <c r="M3294">
        <v>-6</v>
      </c>
      <c r="N3294">
        <f>IF(Table1[[#This Row],[TeamFavorite]]=Table1[[#This Row],[TeamHome]],Table1[[#This Row],[ScoreAway]]-Table1[[#This Row],[ScoreHome]],Table1[[#This Row],[ScoreHome]]-Table1[[#This Row],[ScoreAway]])</f>
        <v>-21</v>
      </c>
      <c r="O3294">
        <f>IF(Table1[[#This Row],[SpreadActual]]&lt;Table1[[#This Row],[SpreadFavorite]],1,0)</f>
        <v>1</v>
      </c>
      <c r="P3294">
        <v>35</v>
      </c>
      <c r="Q3294" t="s">
        <v>112</v>
      </c>
      <c r="R3294" t="b">
        <v>0</v>
      </c>
      <c r="S3294">
        <v>31</v>
      </c>
      <c r="T3294">
        <v>10</v>
      </c>
      <c r="U3294">
        <v>68</v>
      </c>
    </row>
    <row r="3295" spans="1:22" x14ac:dyDescent="0.2">
      <c r="A3295" s="1">
        <v>30304</v>
      </c>
      <c r="B3295">
        <v>1982</v>
      </c>
      <c r="C3295">
        <f>_xlfn.MAXIFS(Table1[ScheduleWeekWritten],Table1[ScheduleSeason],Table1[[#This Row],[ScheduleSeason]])</f>
        <v>17</v>
      </c>
      <c r="D3295">
        <v>15</v>
      </c>
      <c r="E3295" cm="1">
        <f t="array" ref="E3295">_xlfn.XLOOKUP(Table1[[#This Row],[ScheduleWeekWritten]],Table3[Game],100+Table3[Increase],Table1[[#This Row],[ScheduleWeekWritten]])</f>
        <v>15</v>
      </c>
      <c r="F3295" t="b">
        <v>0</v>
      </c>
      <c r="G3295" t="s">
        <v>53</v>
      </c>
      <c r="H3295">
        <v>7</v>
      </c>
      <c r="I3295">
        <v>17</v>
      </c>
      <c r="J3295" t="s">
        <v>38</v>
      </c>
      <c r="K3295" t="s">
        <v>87</v>
      </c>
      <c r="L3295" t="str">
        <f>_xlfn.XLOOKUP(Table1[[#This Row],[TeamFavoriteID]],Table2[team_id],Table2[team_name],_xlfn.XLOOKUP(Table1[[#This Row],[TeamFavoriteID]],Table2[team_id_pfr],Table2[team_name],"Even"))</f>
        <v>San Francisco 49ers</v>
      </c>
      <c r="M3295">
        <v>-4</v>
      </c>
      <c r="N3295">
        <f>IF(Table1[[#This Row],[TeamFavorite]]=Table1[[#This Row],[TeamHome]],Table1[[#This Row],[ScoreAway]]-Table1[[#This Row],[ScoreHome]],Table1[[#This Row],[ScoreHome]]-Table1[[#This Row],[ScoreAway]])</f>
        <v>10</v>
      </c>
      <c r="O3295">
        <f>IF(Table1[[#This Row],[SpreadActual]]&lt;Table1[[#This Row],[SpreadFavorite]],1,0)</f>
        <v>0</v>
      </c>
      <c r="P3295">
        <v>50</v>
      </c>
      <c r="Q3295" t="s">
        <v>118</v>
      </c>
      <c r="R3295" t="b">
        <v>0</v>
      </c>
      <c r="S3295">
        <v>46</v>
      </c>
      <c r="T3295">
        <v>7</v>
      </c>
      <c r="U3295">
        <v>76</v>
      </c>
    </row>
    <row r="3296" spans="1:22" x14ac:dyDescent="0.2">
      <c r="A3296" s="1">
        <v>30304</v>
      </c>
      <c r="B3296">
        <v>1982</v>
      </c>
      <c r="C3296">
        <f>_xlfn.MAXIFS(Table1[ScheduleWeekWritten],Table1[ScheduleSeason],Table1[[#This Row],[ScheduleSeason]])</f>
        <v>17</v>
      </c>
      <c r="D3296">
        <v>15</v>
      </c>
      <c r="E3296" cm="1">
        <f t="array" ref="E3296">_xlfn.XLOOKUP(Table1[[#This Row],[ScheduleWeekWritten]],Table3[Game],100+Table3[Increase],Table1[[#This Row],[ScheduleWeekWritten]])</f>
        <v>15</v>
      </c>
      <c r="F3296" t="b">
        <v>0</v>
      </c>
      <c r="G3296" t="s">
        <v>128</v>
      </c>
      <c r="H3296">
        <v>0</v>
      </c>
      <c r="I3296">
        <v>16</v>
      </c>
      <c r="J3296" t="s">
        <v>115</v>
      </c>
      <c r="K3296" t="s">
        <v>132</v>
      </c>
      <c r="L3296" t="str">
        <f>_xlfn.XLOOKUP(Table1[[#This Row],[TeamFavoriteID]],Table2[team_id],Table2[team_name],_xlfn.XLOOKUP(Table1[[#This Row],[TeamFavoriteID]],Table2[team_id_pfr],Table2[team_name],"Even"))</f>
        <v>Seattle Seahawks</v>
      </c>
      <c r="M3296">
        <v>-4</v>
      </c>
      <c r="N3296">
        <f>IF(Table1[[#This Row],[TeamFavorite]]=Table1[[#This Row],[TeamHome]],Table1[[#This Row],[ScoreAway]]-Table1[[#This Row],[ScoreHome]],Table1[[#This Row],[ScoreHome]]-Table1[[#This Row],[ScoreAway]])</f>
        <v>16</v>
      </c>
      <c r="O3296">
        <f>IF(Table1[[#This Row],[SpreadActual]]&lt;Table1[[#This Row],[SpreadFavorite]],1,0)</f>
        <v>0</v>
      </c>
      <c r="P3296">
        <v>33</v>
      </c>
      <c r="Q3296" t="s">
        <v>129</v>
      </c>
      <c r="R3296" t="b">
        <v>0</v>
      </c>
      <c r="S3296">
        <v>72</v>
      </c>
      <c r="T3296">
        <v>0</v>
      </c>
      <c r="V3296" t="s">
        <v>103</v>
      </c>
    </row>
    <row r="3297" spans="1:22" x14ac:dyDescent="0.2">
      <c r="A3297" s="1">
        <v>30304</v>
      </c>
      <c r="B3297">
        <v>1982</v>
      </c>
      <c r="C3297">
        <f>_xlfn.MAXIFS(Table1[ScheduleWeekWritten],Table1[ScheduleSeason],Table1[[#This Row],[ScheduleSeason]])</f>
        <v>17</v>
      </c>
      <c r="D3297">
        <v>15</v>
      </c>
      <c r="E3297" cm="1">
        <f t="array" ref="E3297">_xlfn.XLOOKUP(Table1[[#This Row],[ScheduleWeekWritten]],Table3[Game],100+Table3[Increase],Table1[[#This Row],[ScheduleWeekWritten]])</f>
        <v>15</v>
      </c>
      <c r="F3297" t="b">
        <v>0</v>
      </c>
      <c r="G3297" t="s">
        <v>127</v>
      </c>
      <c r="H3297">
        <v>24</v>
      </c>
      <c r="I3297">
        <v>23</v>
      </c>
      <c r="J3297" t="s">
        <v>28</v>
      </c>
      <c r="K3297" t="s">
        <v>133</v>
      </c>
      <c r="L3297" t="str">
        <f>_xlfn.XLOOKUP(Table1[[#This Row],[TeamFavoriteID]],Table2[team_id],Table2[team_name],_xlfn.XLOOKUP(Table1[[#This Row],[TeamFavoriteID]],Table2[team_id_pfr],Table2[team_name],"Even"))</f>
        <v>Tampa Bay Buccaneers</v>
      </c>
      <c r="M3297">
        <v>-1</v>
      </c>
      <c r="N3297">
        <f>IF(Table1[[#This Row],[TeamFavorite]]=Table1[[#This Row],[TeamHome]],Table1[[#This Row],[ScoreAway]]-Table1[[#This Row],[ScoreHome]],Table1[[#This Row],[ScoreHome]]-Table1[[#This Row],[ScoreAway]])</f>
        <v>-1</v>
      </c>
      <c r="O3297">
        <f>IF(Table1[[#This Row],[SpreadActual]]&lt;Table1[[#This Row],[SpreadFavorite]],1,0)</f>
        <v>0</v>
      </c>
      <c r="P3297">
        <v>34</v>
      </c>
      <c r="Q3297" t="s">
        <v>130</v>
      </c>
      <c r="R3297" t="b">
        <v>0</v>
      </c>
      <c r="S3297">
        <v>50</v>
      </c>
      <c r="T3297">
        <v>9</v>
      </c>
      <c r="U3297">
        <v>81</v>
      </c>
    </row>
    <row r="3298" spans="1:22" x14ac:dyDescent="0.2">
      <c r="A3298" s="1">
        <v>30304</v>
      </c>
      <c r="B3298">
        <v>1982</v>
      </c>
      <c r="C3298">
        <f>_xlfn.MAXIFS(Table1[ScheduleWeekWritten],Table1[ScheduleSeason],Table1[[#This Row],[ScheduleSeason]])</f>
        <v>17</v>
      </c>
      <c r="D3298">
        <v>15</v>
      </c>
      <c r="E3298" cm="1">
        <f t="array" ref="E3298">_xlfn.XLOOKUP(Table1[[#This Row],[ScheduleWeekWritten]],Table3[Game],100+Table3[Increase],Table1[[#This Row],[ScheduleWeekWritten]])</f>
        <v>15</v>
      </c>
      <c r="F3298" t="b">
        <v>0</v>
      </c>
      <c r="G3298" t="s">
        <v>61</v>
      </c>
      <c r="H3298">
        <v>15</v>
      </c>
      <c r="I3298">
        <v>14</v>
      </c>
      <c r="J3298" t="s">
        <v>50</v>
      </c>
      <c r="K3298" t="s">
        <v>85</v>
      </c>
      <c r="L3298" t="str">
        <f>_xlfn.XLOOKUP(Table1[[#This Row],[TeamFavoriteID]],Table2[team_id],Table2[team_name],_xlfn.XLOOKUP(Table1[[#This Row],[TeamFavoriteID]],Table2[team_id_pfr],Table2[team_name],"Even"))</f>
        <v>Washington Commanders</v>
      </c>
      <c r="M3298">
        <v>-3.5</v>
      </c>
      <c r="N3298">
        <f>IF(Table1[[#This Row],[TeamFavorite]]=Table1[[#This Row],[TeamHome]],Table1[[#This Row],[ScoreAway]]-Table1[[#This Row],[ScoreHome]],Table1[[#This Row],[ScoreHome]]-Table1[[#This Row],[ScoreAway]])</f>
        <v>1</v>
      </c>
      <c r="O3298">
        <f>IF(Table1[[#This Row],[SpreadActual]]&lt;Table1[[#This Row],[SpreadFavorite]],1,0)</f>
        <v>0</v>
      </c>
      <c r="P3298">
        <v>36</v>
      </c>
      <c r="Q3298" t="s">
        <v>64</v>
      </c>
      <c r="R3298" t="b">
        <v>0</v>
      </c>
      <c r="S3298">
        <v>32</v>
      </c>
      <c r="T3298">
        <v>6</v>
      </c>
      <c r="U3298">
        <v>73</v>
      </c>
    </row>
    <row r="3299" spans="1:22" x14ac:dyDescent="0.2">
      <c r="A3299" s="1">
        <v>30305</v>
      </c>
      <c r="B3299">
        <v>1982</v>
      </c>
      <c r="C3299">
        <f>_xlfn.MAXIFS(Table1[ScheduleWeekWritten],Table1[ScheduleSeason],Table1[[#This Row],[ScheduleSeason]])</f>
        <v>17</v>
      </c>
      <c r="D3299">
        <v>15</v>
      </c>
      <c r="E3299" cm="1">
        <f t="array" ref="E3299">_xlfn.XLOOKUP(Table1[[#This Row],[ScheduleWeekWritten]],Table3[Game],100+Table3[Increase],Table1[[#This Row],[ScheduleWeekWritten]])</f>
        <v>15</v>
      </c>
      <c r="F3299" t="b">
        <v>0</v>
      </c>
      <c r="G3299" t="s">
        <v>27</v>
      </c>
      <c r="H3299">
        <v>50</v>
      </c>
      <c r="I3299">
        <v>34</v>
      </c>
      <c r="J3299" t="s">
        <v>101</v>
      </c>
      <c r="K3299" t="s">
        <v>29</v>
      </c>
      <c r="L3299" t="str">
        <f>_xlfn.XLOOKUP(Table1[[#This Row],[TeamFavoriteID]],Table2[team_id],Table2[team_name],_xlfn.XLOOKUP(Table1[[#This Row],[TeamFavoriteID]],Table2[team_id_pfr],Table2[team_name],"Even"))</f>
        <v>Los Angeles Chargers</v>
      </c>
      <c r="M3299">
        <v>-3</v>
      </c>
      <c r="N3299">
        <f>IF(Table1[[#This Row],[TeamFavorite]]=Table1[[#This Row],[TeamHome]],Table1[[#This Row],[ScoreAway]]-Table1[[#This Row],[ScoreHome]],Table1[[#This Row],[ScoreHome]]-Table1[[#This Row],[ScoreAway]])</f>
        <v>16</v>
      </c>
      <c r="O3299">
        <f>IF(Table1[[#This Row],[SpreadActual]]&lt;Table1[[#This Row],[SpreadFavorite]],1,0)</f>
        <v>0</v>
      </c>
      <c r="P3299">
        <v>50</v>
      </c>
      <c r="Q3299" t="s">
        <v>94</v>
      </c>
      <c r="R3299" t="b">
        <v>0</v>
      </c>
      <c r="S3299">
        <v>56</v>
      </c>
      <c r="T3299">
        <v>6</v>
      </c>
      <c r="U3299">
        <v>79</v>
      </c>
    </row>
    <row r="3300" spans="1:22" x14ac:dyDescent="0.2">
      <c r="A3300" s="1">
        <v>30311</v>
      </c>
      <c r="B3300">
        <v>1982</v>
      </c>
      <c r="C3300">
        <f>_xlfn.MAXIFS(Table1[ScheduleWeekWritten],Table1[ScheduleSeason],Table1[[#This Row],[ScheduleSeason]])</f>
        <v>17</v>
      </c>
      <c r="D3300">
        <v>16</v>
      </c>
      <c r="E3300" cm="1">
        <f t="array" ref="E3300">_xlfn.XLOOKUP(Table1[[#This Row],[ScheduleWeekWritten]],Table3[Game],100+Table3[Increase],Table1[[#This Row],[ScheduleWeekWritten]])</f>
        <v>16</v>
      </c>
      <c r="F3300" t="b">
        <v>0</v>
      </c>
      <c r="G3300" t="s">
        <v>38</v>
      </c>
      <c r="H3300">
        <v>7</v>
      </c>
      <c r="I3300">
        <v>38</v>
      </c>
      <c r="J3300" t="s">
        <v>33</v>
      </c>
      <c r="K3300" t="s">
        <v>109</v>
      </c>
      <c r="L3300" t="str">
        <f>_xlfn.XLOOKUP(Table1[[#This Row],[TeamFavoriteID]],Table2[team_id],Table2[team_name],_xlfn.XLOOKUP(Table1[[#This Row],[TeamFavoriteID]],Table2[team_id_pfr],Table2[team_name],"Even"))</f>
        <v>Atlanta Falcons</v>
      </c>
      <c r="M3300">
        <v>-3.5</v>
      </c>
      <c r="N3300">
        <f>IF(Table1[[#This Row],[TeamFavorite]]=Table1[[#This Row],[TeamHome]],Table1[[#This Row],[ScoreAway]]-Table1[[#This Row],[ScoreHome]],Table1[[#This Row],[ScoreHome]]-Table1[[#This Row],[ScoreAway]])</f>
        <v>31</v>
      </c>
      <c r="O3300">
        <f>IF(Table1[[#This Row],[SpreadActual]]&lt;Table1[[#This Row],[SpreadFavorite]],1,0)</f>
        <v>0</v>
      </c>
      <c r="P3300">
        <v>47</v>
      </c>
      <c r="Q3300" t="s">
        <v>41</v>
      </c>
      <c r="R3300" t="b">
        <v>0</v>
      </c>
      <c r="S3300">
        <v>64</v>
      </c>
      <c r="T3300">
        <v>10</v>
      </c>
      <c r="U3300">
        <v>81</v>
      </c>
    </row>
    <row r="3301" spans="1:22" x14ac:dyDescent="0.2">
      <c r="A3301" s="1">
        <v>30311</v>
      </c>
      <c r="B3301">
        <v>1982</v>
      </c>
      <c r="C3301">
        <f>_xlfn.MAXIFS(Table1[ScheduleWeekWritten],Table1[ScheduleSeason],Table1[[#This Row],[ScheduleSeason]])</f>
        <v>17</v>
      </c>
      <c r="D3301">
        <v>16</v>
      </c>
      <c r="E3301" cm="1">
        <f t="array" ref="E3301">_xlfn.XLOOKUP(Table1[[#This Row],[ScheduleWeekWritten]],Table3[Game],100+Table3[Increase],Table1[[#This Row],[ScheduleWeekWritten]])</f>
        <v>16</v>
      </c>
      <c r="F3301" t="b">
        <v>0</v>
      </c>
      <c r="G3301" t="s">
        <v>101</v>
      </c>
      <c r="H3301">
        <v>24</v>
      </c>
      <c r="I3301">
        <v>10</v>
      </c>
      <c r="J3301" t="s">
        <v>128</v>
      </c>
      <c r="K3301" t="s">
        <v>104</v>
      </c>
      <c r="L3301" t="str">
        <f>_xlfn.XLOOKUP(Table1[[#This Row],[TeamFavoriteID]],Table2[team_id],Table2[team_name],_xlfn.XLOOKUP(Table1[[#This Row],[TeamFavoriteID]],Table2[team_id_pfr],Table2[team_name],"Even"))</f>
        <v>Cincinnati Bengals</v>
      </c>
      <c r="M3301">
        <v>-10</v>
      </c>
      <c r="N3301">
        <f>IF(Table1[[#This Row],[TeamFavorite]]=Table1[[#This Row],[TeamHome]],Table1[[#This Row],[ScoreAway]]-Table1[[#This Row],[ScoreHome]],Table1[[#This Row],[ScoreHome]]-Table1[[#This Row],[ScoreAway]])</f>
        <v>-14</v>
      </c>
      <c r="O3301">
        <f>IF(Table1[[#This Row],[SpreadActual]]&lt;Table1[[#This Row],[SpreadFavorite]],1,0)</f>
        <v>1</v>
      </c>
      <c r="P3301">
        <v>40</v>
      </c>
      <c r="Q3301" t="s">
        <v>111</v>
      </c>
      <c r="R3301" t="b">
        <v>0</v>
      </c>
      <c r="S3301">
        <v>51</v>
      </c>
      <c r="T3301">
        <v>14</v>
      </c>
      <c r="U3301">
        <v>79</v>
      </c>
    </row>
    <row r="3302" spans="1:22" x14ac:dyDescent="0.2">
      <c r="A3302" s="1">
        <v>30311</v>
      </c>
      <c r="B3302">
        <v>1982</v>
      </c>
      <c r="C3302">
        <f>_xlfn.MAXIFS(Table1[ScheduleWeekWritten],Table1[ScheduleSeason],Table1[[#This Row],[ScheduleSeason]])</f>
        <v>17</v>
      </c>
      <c r="D3302">
        <v>16</v>
      </c>
      <c r="E3302" cm="1">
        <f t="array" ref="E3302">_xlfn.XLOOKUP(Table1[[#This Row],[ScheduleWeekWritten]],Table3[Game],100+Table3[Increase],Table1[[#This Row],[ScheduleWeekWritten]])</f>
        <v>16</v>
      </c>
      <c r="F3302" t="b">
        <v>0</v>
      </c>
      <c r="G3302" t="s">
        <v>67</v>
      </c>
      <c r="H3302">
        <v>20</v>
      </c>
      <c r="I3302">
        <v>24</v>
      </c>
      <c r="J3302" t="s">
        <v>58</v>
      </c>
      <c r="K3302" t="s">
        <v>68</v>
      </c>
      <c r="L3302" t="str">
        <f>_xlfn.XLOOKUP(Table1[[#This Row],[TeamFavoriteID]],Table2[team_id],Table2[team_name],_xlfn.XLOOKUP(Table1[[#This Row],[TeamFavoriteID]],Table2[team_id_pfr],Table2[team_name],"Even"))</f>
        <v>Dallas Cowboys</v>
      </c>
      <c r="M3302">
        <v>-8</v>
      </c>
      <c r="N3302">
        <f>IF(Table1[[#This Row],[TeamFavorite]]=Table1[[#This Row],[TeamHome]],Table1[[#This Row],[ScoreAway]]-Table1[[#This Row],[ScoreHome]],Table1[[#This Row],[ScoreHome]]-Table1[[#This Row],[ScoreAway]])</f>
        <v>4</v>
      </c>
      <c r="O3302">
        <f>IF(Table1[[#This Row],[SpreadActual]]&lt;Table1[[#This Row],[SpreadFavorite]],1,0)</f>
        <v>0</v>
      </c>
      <c r="P3302">
        <v>41</v>
      </c>
      <c r="Q3302" t="s">
        <v>119</v>
      </c>
      <c r="R3302" t="b">
        <v>0</v>
      </c>
      <c r="S3302">
        <v>38</v>
      </c>
      <c r="T3302">
        <v>19</v>
      </c>
      <c r="U3302">
        <v>71</v>
      </c>
    </row>
    <row r="3303" spans="1:22" x14ac:dyDescent="0.2">
      <c r="A3303" s="1">
        <v>30311</v>
      </c>
      <c r="B3303">
        <v>1982</v>
      </c>
      <c r="C3303">
        <f>_xlfn.MAXIFS(Table1[ScheduleWeekWritten],Table1[ScheduleSeason],Table1[[#This Row],[ScheduleSeason]])</f>
        <v>17</v>
      </c>
      <c r="D3303">
        <v>16</v>
      </c>
      <c r="E3303" cm="1">
        <f t="array" ref="E3303">_xlfn.XLOOKUP(Table1[[#This Row],[ScheduleWeekWritten]],Table3[Game],100+Table3[Increase],Table1[[#This Row],[ScheduleWeekWritten]])</f>
        <v>16</v>
      </c>
      <c r="F3303" t="b">
        <v>0</v>
      </c>
      <c r="G3303" t="s">
        <v>23</v>
      </c>
      <c r="H3303">
        <v>14</v>
      </c>
      <c r="I3303">
        <v>20</v>
      </c>
      <c r="J3303" t="s">
        <v>62</v>
      </c>
      <c r="K3303" t="s">
        <v>63</v>
      </c>
      <c r="L3303" t="str">
        <f>_xlfn.XLOOKUP(Table1[[#This Row],[TeamFavoriteID]],Table2[team_id],Table2[team_name],_xlfn.XLOOKUP(Table1[[#This Row],[TeamFavoriteID]],Table2[team_id_pfr],Table2[team_name],"Even"))</f>
        <v>Cleveland Browns</v>
      </c>
      <c r="M3303">
        <v>-4</v>
      </c>
      <c r="N3303">
        <f>IF(Table1[[#This Row],[TeamFavorite]]=Table1[[#This Row],[TeamHome]],Table1[[#This Row],[ScoreAway]]-Table1[[#This Row],[ScoreHome]],Table1[[#This Row],[ScoreHome]]-Table1[[#This Row],[ScoreAway]])</f>
        <v>-6</v>
      </c>
      <c r="O3303">
        <f>IF(Table1[[#This Row],[SpreadActual]]&lt;Table1[[#This Row],[SpreadFavorite]],1,0)</f>
        <v>1</v>
      </c>
      <c r="P3303">
        <v>38</v>
      </c>
      <c r="Q3303" t="s">
        <v>102</v>
      </c>
      <c r="R3303" t="b">
        <v>0</v>
      </c>
      <c r="S3303">
        <v>72</v>
      </c>
      <c r="T3303">
        <v>0</v>
      </c>
      <c r="V3303" t="s">
        <v>103</v>
      </c>
    </row>
    <row r="3304" spans="1:22" x14ac:dyDescent="0.2">
      <c r="A3304" s="1">
        <v>30311</v>
      </c>
      <c r="B3304">
        <v>1982</v>
      </c>
      <c r="C3304">
        <f>_xlfn.MAXIFS(Table1[ScheduleWeekWritten],Table1[ScheduleSeason],Table1[[#This Row],[ScheduleSeason]])</f>
        <v>17</v>
      </c>
      <c r="D3304">
        <v>16</v>
      </c>
      <c r="E3304" cm="1">
        <f t="array" ref="E3304">_xlfn.XLOOKUP(Table1[[#This Row],[ScheduleWeekWritten]],Table3[Game],100+Table3[Increase],Table1[[#This Row],[ScheduleWeekWritten]])</f>
        <v>16</v>
      </c>
      <c r="F3304" t="b">
        <v>0</v>
      </c>
      <c r="G3304" t="s">
        <v>42</v>
      </c>
      <c r="H3304">
        <v>13</v>
      </c>
      <c r="I3304">
        <v>26</v>
      </c>
      <c r="J3304" t="s">
        <v>53</v>
      </c>
      <c r="K3304" t="s">
        <v>87</v>
      </c>
      <c r="L3304" t="str">
        <f>_xlfn.XLOOKUP(Table1[[#This Row],[TeamFavoriteID]],Table2[team_id],Table2[team_name],_xlfn.XLOOKUP(Table1[[#This Row],[TeamFavoriteID]],Table2[team_id_pfr],Table2[team_name],"Even"))</f>
        <v>San Francisco 49ers</v>
      </c>
      <c r="M3304">
        <v>-3</v>
      </c>
      <c r="N3304">
        <f>IF(Table1[[#This Row],[TeamFavorite]]=Table1[[#This Row],[TeamHome]],Table1[[#This Row],[ScoreAway]]-Table1[[#This Row],[ScoreHome]],Table1[[#This Row],[ScoreHome]]-Table1[[#This Row],[ScoreAway]])</f>
        <v>-13</v>
      </c>
      <c r="O3304">
        <f>IF(Table1[[#This Row],[SpreadActual]]&lt;Table1[[#This Row],[SpreadFavorite]],1,0)</f>
        <v>1</v>
      </c>
      <c r="P3304">
        <v>41</v>
      </c>
      <c r="Q3304" t="s">
        <v>117</v>
      </c>
      <c r="R3304" t="b">
        <v>0</v>
      </c>
      <c r="S3304">
        <v>27</v>
      </c>
      <c r="T3304">
        <v>10</v>
      </c>
      <c r="U3304">
        <v>77</v>
      </c>
    </row>
    <row r="3305" spans="1:22" x14ac:dyDescent="0.2">
      <c r="A3305" s="1">
        <v>30311</v>
      </c>
      <c r="B3305">
        <v>1982</v>
      </c>
      <c r="C3305">
        <f>_xlfn.MAXIFS(Table1[ScheduleWeekWritten],Table1[ScheduleSeason],Table1[[#This Row],[ScheduleSeason]])</f>
        <v>17</v>
      </c>
      <c r="D3305">
        <v>16</v>
      </c>
      <c r="E3305" cm="1">
        <f t="array" ref="E3305">_xlfn.XLOOKUP(Table1[[#This Row],[ScheduleWeekWritten]],Table3[Game],100+Table3[Increase],Table1[[#This Row],[ScheduleWeekWritten]])</f>
        <v>16</v>
      </c>
      <c r="F3305" t="b">
        <v>0</v>
      </c>
      <c r="G3305" t="s">
        <v>138</v>
      </c>
      <c r="H3305">
        <v>27</v>
      </c>
      <c r="I3305">
        <v>10</v>
      </c>
      <c r="J3305" t="s">
        <v>24</v>
      </c>
      <c r="K3305" t="s">
        <v>21</v>
      </c>
      <c r="L3305" t="str">
        <f>_xlfn.XLOOKUP(Table1[[#This Row],[TeamFavoriteID]],Table2[team_id],Table2[team_name],_xlfn.XLOOKUP(Table1[[#This Row],[TeamFavoriteID]],Table2[team_id_pfr],Table2[team_name],"Even"))</f>
        <v>Las Vegas Raiders</v>
      </c>
      <c r="M3305">
        <v>-7.5</v>
      </c>
      <c r="N3305">
        <f>IF(Table1[[#This Row],[TeamFavorite]]=Table1[[#This Row],[TeamHome]],Table1[[#This Row],[ScoreAway]]-Table1[[#This Row],[ScoreHome]],Table1[[#This Row],[ScoreHome]]-Table1[[#This Row],[ScoreAway]])</f>
        <v>17</v>
      </c>
      <c r="O3305">
        <f>IF(Table1[[#This Row],[SpreadActual]]&lt;Table1[[#This Row],[SpreadFavorite]],1,0)</f>
        <v>0</v>
      </c>
      <c r="P3305">
        <v>48</v>
      </c>
      <c r="Q3305" t="s">
        <v>65</v>
      </c>
      <c r="R3305" t="b">
        <v>0</v>
      </c>
      <c r="S3305">
        <v>52</v>
      </c>
      <c r="T3305">
        <v>8</v>
      </c>
      <c r="U3305">
        <v>38</v>
      </c>
    </row>
    <row r="3306" spans="1:22" x14ac:dyDescent="0.2">
      <c r="A3306" s="1">
        <v>30311</v>
      </c>
      <c r="B3306">
        <v>1982</v>
      </c>
      <c r="C3306">
        <f>_xlfn.MAXIFS(Table1[ScheduleWeekWritten],Table1[ScheduleSeason],Table1[[#This Row],[ScheduleSeason]])</f>
        <v>17</v>
      </c>
      <c r="D3306">
        <v>16</v>
      </c>
      <c r="E3306" cm="1">
        <f t="array" ref="E3306">_xlfn.XLOOKUP(Table1[[#This Row],[ScheduleWeekWritten]],Table3[Game],100+Table3[Increase],Table1[[#This Row],[ScheduleWeekWritten]])</f>
        <v>16</v>
      </c>
      <c r="F3306" t="b">
        <v>0</v>
      </c>
      <c r="G3306" t="s">
        <v>39</v>
      </c>
      <c r="H3306">
        <v>26</v>
      </c>
      <c r="I3306">
        <v>34</v>
      </c>
      <c r="J3306" t="s">
        <v>46</v>
      </c>
      <c r="K3306" t="s">
        <v>40</v>
      </c>
      <c r="L3306" t="str">
        <f>_xlfn.XLOOKUP(Table1[[#This Row],[TeamFavoriteID]],Table2[team_id],Table2[team_name],_xlfn.XLOOKUP(Table1[[#This Row],[TeamFavoriteID]],Table2[team_id_pfr],Table2[team_name],"Even"))</f>
        <v>Los Angeles Rams</v>
      </c>
      <c r="M3306">
        <v>-3</v>
      </c>
      <c r="N3306">
        <f>IF(Table1[[#This Row],[TeamFavorite]]=Table1[[#This Row],[TeamHome]],Table1[[#This Row],[ScoreAway]]-Table1[[#This Row],[ScoreHome]],Table1[[#This Row],[ScoreHome]]-Table1[[#This Row],[ScoreAway]])</f>
        <v>8</v>
      </c>
      <c r="O3306">
        <f>IF(Table1[[#This Row],[SpreadActual]]&lt;Table1[[#This Row],[SpreadFavorite]],1,0)</f>
        <v>0</v>
      </c>
      <c r="P3306">
        <v>42</v>
      </c>
      <c r="Q3306" t="s">
        <v>135</v>
      </c>
      <c r="R3306" t="b">
        <v>0</v>
      </c>
      <c r="S3306">
        <v>52</v>
      </c>
      <c r="T3306">
        <v>8</v>
      </c>
      <c r="U3306">
        <v>38</v>
      </c>
    </row>
    <row r="3307" spans="1:22" x14ac:dyDescent="0.2">
      <c r="A3307" s="1">
        <v>30311</v>
      </c>
      <c r="B3307">
        <v>1982</v>
      </c>
      <c r="C3307">
        <f>_xlfn.MAXIFS(Table1[ScheduleWeekWritten],Table1[ScheduleSeason],Table1[[#This Row],[ScheduleSeason]])</f>
        <v>17</v>
      </c>
      <c r="D3307">
        <v>16</v>
      </c>
      <c r="E3307" cm="1">
        <f t="array" ref="E3307">_xlfn.XLOOKUP(Table1[[#This Row],[ScheduleWeekWritten]],Table3[Game],100+Table3[Increase],Table1[[#This Row],[ScheduleWeekWritten]])</f>
        <v>16</v>
      </c>
      <c r="F3307" t="b">
        <v>0</v>
      </c>
      <c r="G3307" t="s">
        <v>54</v>
      </c>
      <c r="H3307">
        <v>14</v>
      </c>
      <c r="I3307">
        <v>42</v>
      </c>
      <c r="J3307" t="s">
        <v>31</v>
      </c>
      <c r="K3307" t="s">
        <v>32</v>
      </c>
      <c r="L3307" t="str">
        <f>_xlfn.XLOOKUP(Table1[[#This Row],[TeamFavoriteID]],Table2[team_id],Table2[team_name],_xlfn.XLOOKUP(Table1[[#This Row],[TeamFavoriteID]],Table2[team_id_pfr],Table2[team_name],"Even"))</f>
        <v>New York Jets</v>
      </c>
      <c r="M3307">
        <v>-2.5</v>
      </c>
      <c r="N3307">
        <f>IF(Table1[[#This Row],[TeamFavorite]]=Table1[[#This Row],[TeamHome]],Table1[[#This Row],[ScoreAway]]-Table1[[#This Row],[ScoreHome]],Table1[[#This Row],[ScoreHome]]-Table1[[#This Row],[ScoreAway]])</f>
        <v>-28</v>
      </c>
      <c r="O3307">
        <f>IF(Table1[[#This Row],[SpreadActual]]&lt;Table1[[#This Row],[SpreadFavorite]],1,0)</f>
        <v>1</v>
      </c>
      <c r="P3307">
        <v>41</v>
      </c>
      <c r="Q3307" t="s">
        <v>137</v>
      </c>
      <c r="R3307" t="b">
        <v>0</v>
      </c>
      <c r="S3307">
        <v>72</v>
      </c>
      <c r="T3307">
        <v>0</v>
      </c>
      <c r="V3307" t="s">
        <v>103</v>
      </c>
    </row>
    <row r="3308" spans="1:22" x14ac:dyDescent="0.2">
      <c r="A3308" s="1">
        <v>30311</v>
      </c>
      <c r="B3308">
        <v>1982</v>
      </c>
      <c r="C3308">
        <f>_xlfn.MAXIFS(Table1[ScheduleWeekWritten],Table1[ScheduleSeason],Table1[[#This Row],[ScheduleSeason]])</f>
        <v>17</v>
      </c>
      <c r="D3308">
        <v>16</v>
      </c>
      <c r="E3308" cm="1">
        <f t="array" ref="E3308">_xlfn.XLOOKUP(Table1[[#This Row],[ScheduleWeekWritten]],Table3[Game],100+Table3[Increase],Table1[[#This Row],[ScheduleWeekWritten]])</f>
        <v>16</v>
      </c>
      <c r="F3308" t="b">
        <v>0</v>
      </c>
      <c r="G3308" t="s">
        <v>95</v>
      </c>
      <c r="H3308">
        <v>10</v>
      </c>
      <c r="I3308">
        <v>27</v>
      </c>
      <c r="J3308" t="s">
        <v>61</v>
      </c>
      <c r="K3308" t="s">
        <v>85</v>
      </c>
      <c r="L3308" t="str">
        <f>_xlfn.XLOOKUP(Table1[[#This Row],[TeamFavoriteID]],Table2[team_id],Table2[team_name],_xlfn.XLOOKUP(Table1[[#This Row],[TeamFavoriteID]],Table2[team_id_pfr],Table2[team_name],"Even"))</f>
        <v>Washington Commanders</v>
      </c>
      <c r="M3308">
        <v>-3</v>
      </c>
      <c r="N3308">
        <f>IF(Table1[[#This Row],[TeamFavorite]]=Table1[[#This Row],[TeamHome]],Table1[[#This Row],[ScoreAway]]-Table1[[#This Row],[ScoreHome]],Table1[[#This Row],[ScoreHome]]-Table1[[#This Row],[ScoreAway]])</f>
        <v>-17</v>
      </c>
      <c r="O3308">
        <f>IF(Table1[[#This Row],[SpreadActual]]&lt;Table1[[#This Row],[SpreadFavorite]],1,0)</f>
        <v>1</v>
      </c>
      <c r="P3308">
        <v>34</v>
      </c>
      <c r="Q3308" t="s">
        <v>124</v>
      </c>
      <c r="R3308" t="b">
        <v>0</v>
      </c>
      <c r="S3308">
        <v>72</v>
      </c>
      <c r="T3308">
        <v>0</v>
      </c>
      <c r="V3308" t="s">
        <v>103</v>
      </c>
    </row>
    <row r="3309" spans="1:22" x14ac:dyDescent="0.2">
      <c r="A3309" s="1">
        <v>30311</v>
      </c>
      <c r="B3309">
        <v>1982</v>
      </c>
      <c r="C3309">
        <f>_xlfn.MAXIFS(Table1[ScheduleWeekWritten],Table1[ScheduleSeason],Table1[[#This Row],[ScheduleSeason]])</f>
        <v>17</v>
      </c>
      <c r="D3309">
        <v>16</v>
      </c>
      <c r="E3309" cm="1">
        <f t="array" ref="E3309">_xlfn.XLOOKUP(Table1[[#This Row],[ScheduleWeekWritten]],Table3[Game],100+Table3[Increase],Table1[[#This Row],[ScheduleWeekWritten]])</f>
        <v>16</v>
      </c>
      <c r="F3309" t="b">
        <v>0</v>
      </c>
      <c r="G3309" t="s">
        <v>49</v>
      </c>
      <c r="H3309">
        <v>37</v>
      </c>
      <c r="I3309">
        <v>14</v>
      </c>
      <c r="J3309" t="s">
        <v>115</v>
      </c>
      <c r="K3309" t="s">
        <v>51</v>
      </c>
      <c r="L3309" t="str">
        <f>_xlfn.XLOOKUP(Table1[[#This Row],[TeamFavoriteID]],Table2[team_id],Table2[team_name],_xlfn.XLOOKUP(Table1[[#This Row],[TeamFavoriteID]],Table2[team_id_pfr],Table2[team_name],"Even"))</f>
        <v>Pittsburgh Steelers</v>
      </c>
      <c r="M3309">
        <v>-7</v>
      </c>
      <c r="N3309">
        <f>IF(Table1[[#This Row],[TeamFavorite]]=Table1[[#This Row],[TeamHome]],Table1[[#This Row],[ScoreAway]]-Table1[[#This Row],[ScoreHome]],Table1[[#This Row],[ScoreHome]]-Table1[[#This Row],[ScoreAway]])</f>
        <v>-23</v>
      </c>
      <c r="O3309">
        <f>IF(Table1[[#This Row],[SpreadActual]]&lt;Table1[[#This Row],[SpreadFavorite]],1,0)</f>
        <v>1</v>
      </c>
      <c r="P3309">
        <v>36</v>
      </c>
      <c r="Q3309" t="s">
        <v>113</v>
      </c>
      <c r="R3309" t="b">
        <v>0</v>
      </c>
      <c r="S3309">
        <v>51</v>
      </c>
      <c r="T3309">
        <v>15</v>
      </c>
      <c r="U3309">
        <v>75</v>
      </c>
    </row>
    <row r="3310" spans="1:22" x14ac:dyDescent="0.2">
      <c r="A3310" s="1">
        <v>30311</v>
      </c>
      <c r="B3310">
        <v>1982</v>
      </c>
      <c r="C3310">
        <f>_xlfn.MAXIFS(Table1[ScheduleWeekWritten],Table1[ScheduleSeason],Table1[[#This Row],[ScheduleSeason]])</f>
        <v>17</v>
      </c>
      <c r="D3310">
        <v>16</v>
      </c>
      <c r="E3310" cm="1">
        <f t="array" ref="E3310">_xlfn.XLOOKUP(Table1[[#This Row],[ScheduleWeekWritten]],Table3[Game],100+Table3[Increase],Table1[[#This Row],[ScheduleWeekWritten]])</f>
        <v>16</v>
      </c>
      <c r="F3310" t="b">
        <v>0</v>
      </c>
      <c r="G3310" t="s">
        <v>27</v>
      </c>
      <c r="H3310">
        <v>44</v>
      </c>
      <c r="I3310">
        <v>26</v>
      </c>
      <c r="J3310" t="s">
        <v>34</v>
      </c>
      <c r="K3310" t="s">
        <v>29</v>
      </c>
      <c r="L3310" t="str">
        <f>_xlfn.XLOOKUP(Table1[[#This Row],[TeamFavoriteID]],Table2[team_id],Table2[team_name],_xlfn.XLOOKUP(Table1[[#This Row],[TeamFavoriteID]],Table2[team_id_pfr],Table2[team_name],"Even"))</f>
        <v>Los Angeles Chargers</v>
      </c>
      <c r="M3310">
        <v>-13.5</v>
      </c>
      <c r="N3310">
        <f>IF(Table1[[#This Row],[TeamFavorite]]=Table1[[#This Row],[TeamHome]],Table1[[#This Row],[ScoreAway]]-Table1[[#This Row],[ScoreHome]],Table1[[#This Row],[ScoreHome]]-Table1[[#This Row],[ScoreAway]])</f>
        <v>18</v>
      </c>
      <c r="O3310">
        <f>IF(Table1[[#This Row],[SpreadActual]]&lt;Table1[[#This Row],[SpreadFavorite]],1,0)</f>
        <v>0</v>
      </c>
      <c r="P3310">
        <v>45</v>
      </c>
      <c r="Q3310" t="s">
        <v>94</v>
      </c>
      <c r="R3310" t="b">
        <v>0</v>
      </c>
      <c r="S3310">
        <v>55</v>
      </c>
      <c r="T3310">
        <v>10</v>
      </c>
      <c r="U3310">
        <v>29</v>
      </c>
    </row>
    <row r="3311" spans="1:22" x14ac:dyDescent="0.2">
      <c r="A3311" s="1">
        <v>30311</v>
      </c>
      <c r="B3311">
        <v>1982</v>
      </c>
      <c r="C3311">
        <f>_xlfn.MAXIFS(Table1[ScheduleWeekWritten],Table1[ScheduleSeason],Table1[[#This Row],[ScheduleSeason]])</f>
        <v>17</v>
      </c>
      <c r="D3311">
        <v>16</v>
      </c>
      <c r="E3311" cm="1">
        <f t="array" ref="E3311">_xlfn.XLOOKUP(Table1[[#This Row],[ScheduleWeekWritten]],Table3[Game],100+Table3[Increase],Table1[[#This Row],[ScheduleWeekWritten]])</f>
        <v>16</v>
      </c>
      <c r="F3311" t="b">
        <v>0</v>
      </c>
      <c r="G3311" t="s">
        <v>57</v>
      </c>
      <c r="H3311">
        <v>24</v>
      </c>
      <c r="I3311">
        <v>21</v>
      </c>
      <c r="J3311" t="s">
        <v>50</v>
      </c>
      <c r="K3311" t="s">
        <v>59</v>
      </c>
      <c r="L3311" t="str">
        <f>_xlfn.XLOOKUP(Table1[[#This Row],[TeamFavoriteID]],Table2[team_id],Table2[team_name],_xlfn.XLOOKUP(Table1[[#This Row],[TeamFavoriteID]],Table2[team_id_pfr],Table2[team_name],"Even"))</f>
        <v>Arizona Cardinals</v>
      </c>
      <c r="M3311">
        <v>-1</v>
      </c>
      <c r="N3311">
        <f>IF(Table1[[#This Row],[TeamFavorite]]=Table1[[#This Row],[TeamHome]],Table1[[#This Row],[ScoreAway]]-Table1[[#This Row],[ScoreHome]],Table1[[#This Row],[ScoreHome]]-Table1[[#This Row],[ScoreAway]])</f>
        <v>3</v>
      </c>
      <c r="O3311">
        <f>IF(Table1[[#This Row],[SpreadActual]]&lt;Table1[[#This Row],[SpreadFavorite]],1,0)</f>
        <v>0</v>
      </c>
      <c r="P3311">
        <v>34</v>
      </c>
      <c r="Q3311" t="s">
        <v>60</v>
      </c>
      <c r="R3311" t="b">
        <v>0</v>
      </c>
      <c r="S3311">
        <v>37</v>
      </c>
      <c r="T3311">
        <v>13</v>
      </c>
      <c r="U3311">
        <v>87</v>
      </c>
    </row>
    <row r="3312" spans="1:22" x14ac:dyDescent="0.2">
      <c r="A3312" s="1">
        <v>30311</v>
      </c>
      <c r="B3312">
        <v>1982</v>
      </c>
      <c r="C3312">
        <f>_xlfn.MAXIFS(Table1[ScheduleWeekWritten],Table1[ScheduleSeason],Table1[[#This Row],[ScheduleSeason]])</f>
        <v>17</v>
      </c>
      <c r="D3312">
        <v>16</v>
      </c>
      <c r="E3312" cm="1">
        <f t="array" ref="E3312">_xlfn.XLOOKUP(Table1[[#This Row],[ScheduleWeekWritten]],Table3[Game],100+Table3[Increase],Table1[[#This Row],[ScheduleWeekWritten]])</f>
        <v>16</v>
      </c>
      <c r="F3312" t="b">
        <v>0</v>
      </c>
      <c r="G3312" t="s">
        <v>127</v>
      </c>
      <c r="H3312">
        <v>23</v>
      </c>
      <c r="I3312">
        <v>21</v>
      </c>
      <c r="J3312" t="s">
        <v>45</v>
      </c>
      <c r="K3312" t="s">
        <v>133</v>
      </c>
      <c r="L3312" t="str">
        <f>_xlfn.XLOOKUP(Table1[[#This Row],[TeamFavoriteID]],Table2[team_id],Table2[team_name],_xlfn.XLOOKUP(Table1[[#This Row],[TeamFavoriteID]],Table2[team_id_pfr],Table2[team_name],"Even"))</f>
        <v>Tampa Bay Buccaneers</v>
      </c>
      <c r="M3312">
        <v>-3.5</v>
      </c>
      <c r="N3312">
        <f>IF(Table1[[#This Row],[TeamFavorite]]=Table1[[#This Row],[TeamHome]],Table1[[#This Row],[ScoreAway]]-Table1[[#This Row],[ScoreHome]],Table1[[#This Row],[ScoreHome]]-Table1[[#This Row],[ScoreAway]])</f>
        <v>-2</v>
      </c>
      <c r="O3312">
        <f>IF(Table1[[#This Row],[SpreadActual]]&lt;Table1[[#This Row],[SpreadFavorite]],1,0)</f>
        <v>0</v>
      </c>
      <c r="P3312">
        <v>36</v>
      </c>
      <c r="Q3312" t="s">
        <v>130</v>
      </c>
      <c r="R3312" t="b">
        <v>0</v>
      </c>
      <c r="S3312">
        <v>73</v>
      </c>
      <c r="T3312">
        <v>11</v>
      </c>
      <c r="U3312">
        <v>72</v>
      </c>
    </row>
    <row r="3313" spans="1:22" x14ac:dyDescent="0.2">
      <c r="A3313" s="1">
        <v>30312</v>
      </c>
      <c r="B3313">
        <v>1982</v>
      </c>
      <c r="C3313">
        <f>_xlfn.MAXIFS(Table1[ScheduleWeekWritten],Table1[ScheduleSeason],Table1[[#This Row],[ScheduleSeason]])</f>
        <v>17</v>
      </c>
      <c r="D3313">
        <v>16</v>
      </c>
      <c r="E3313" cm="1">
        <f t="array" ref="E3313">_xlfn.XLOOKUP(Table1[[#This Row],[ScheduleWeekWritten]],Table3[Game],100+Table3[Increase],Table1[[#This Row],[ScheduleWeekWritten]])</f>
        <v>16</v>
      </c>
      <c r="F3313" t="b">
        <v>0</v>
      </c>
      <c r="G3313" t="s">
        <v>19</v>
      </c>
      <c r="H3313">
        <v>27</v>
      </c>
      <c r="I3313">
        <v>10</v>
      </c>
      <c r="J3313" t="s">
        <v>28</v>
      </c>
      <c r="K3313" t="s">
        <v>91</v>
      </c>
      <c r="L3313" t="str">
        <f>_xlfn.XLOOKUP(Table1[[#This Row],[TeamFavoriteID]],Table2[team_id],Table2[team_name],_xlfn.XLOOKUP(Table1[[#This Row],[TeamFavoriteID]],Table2[team_id_pfr],Table2[team_name],"Even"))</f>
        <v>Miami Dolphins</v>
      </c>
      <c r="M3313">
        <v>-3</v>
      </c>
      <c r="N3313">
        <f>IF(Table1[[#This Row],[TeamFavorite]]=Table1[[#This Row],[TeamHome]],Table1[[#This Row],[ScoreAway]]-Table1[[#This Row],[ScoreHome]],Table1[[#This Row],[ScoreHome]]-Table1[[#This Row],[ScoreAway]])</f>
        <v>-17</v>
      </c>
      <c r="O3313">
        <f>IF(Table1[[#This Row],[SpreadActual]]&lt;Table1[[#This Row],[SpreadFavorite]],1,0)</f>
        <v>1</v>
      </c>
      <c r="P3313">
        <v>36</v>
      </c>
      <c r="Q3313" t="s">
        <v>22</v>
      </c>
      <c r="R3313" t="b">
        <v>0</v>
      </c>
      <c r="S3313">
        <v>76</v>
      </c>
      <c r="T3313">
        <v>16</v>
      </c>
      <c r="U3313">
        <v>70</v>
      </c>
    </row>
    <row r="3314" spans="1:22" x14ac:dyDescent="0.2">
      <c r="A3314" s="1">
        <v>30318</v>
      </c>
      <c r="B3314">
        <v>1982</v>
      </c>
      <c r="C3314">
        <f>_xlfn.MAXIFS(Table1[ScheduleWeekWritten],Table1[ScheduleSeason],Table1[[#This Row],[ScheduleSeason]])</f>
        <v>17</v>
      </c>
      <c r="D3314">
        <v>17</v>
      </c>
      <c r="E3314" cm="1">
        <f t="array" ref="E3314">_xlfn.XLOOKUP(Table1[[#This Row],[ScheduleWeekWritten]],Table3[Game],100+Table3[Increase],Table1[[#This Row],[ScheduleWeekWritten]])</f>
        <v>17</v>
      </c>
      <c r="F3314" t="b">
        <v>0</v>
      </c>
      <c r="G3314" t="s">
        <v>34</v>
      </c>
      <c r="H3314">
        <v>7</v>
      </c>
      <c r="I3314">
        <v>34</v>
      </c>
      <c r="J3314" t="s">
        <v>19</v>
      </c>
      <c r="K3314" t="s">
        <v>91</v>
      </c>
      <c r="L3314" t="str">
        <f>_xlfn.XLOOKUP(Table1[[#This Row],[TeamFavoriteID]],Table2[team_id],Table2[team_name],_xlfn.XLOOKUP(Table1[[#This Row],[TeamFavoriteID]],Table2[team_id_pfr],Table2[team_name],"Even"))</f>
        <v>Miami Dolphins</v>
      </c>
      <c r="M3314">
        <v>-8</v>
      </c>
      <c r="N3314">
        <f>IF(Table1[[#This Row],[TeamFavorite]]=Table1[[#This Row],[TeamHome]],Table1[[#This Row],[ScoreAway]]-Table1[[#This Row],[ScoreHome]],Table1[[#This Row],[ScoreHome]]-Table1[[#This Row],[ScoreAway]])</f>
        <v>-27</v>
      </c>
      <c r="O3314">
        <f>IF(Table1[[#This Row],[SpreadActual]]&lt;Table1[[#This Row],[SpreadFavorite]],1,0)</f>
        <v>1</v>
      </c>
      <c r="P3314">
        <v>36</v>
      </c>
      <c r="Q3314" t="s">
        <v>80</v>
      </c>
      <c r="R3314" t="b">
        <v>0</v>
      </c>
      <c r="S3314">
        <v>37</v>
      </c>
      <c r="T3314">
        <v>5</v>
      </c>
      <c r="U3314">
        <v>72</v>
      </c>
    </row>
    <row r="3315" spans="1:22" x14ac:dyDescent="0.2">
      <c r="A3315" s="1">
        <v>30318</v>
      </c>
      <c r="B3315">
        <v>1982</v>
      </c>
      <c r="C3315">
        <f>_xlfn.MAXIFS(Table1[ScheduleWeekWritten],Table1[ScheduleSeason],Table1[[#This Row],[ScheduleSeason]])</f>
        <v>17</v>
      </c>
      <c r="D3315">
        <v>17</v>
      </c>
      <c r="E3315" cm="1">
        <f t="array" ref="E3315">_xlfn.XLOOKUP(Table1[[#This Row],[ScheduleWeekWritten]],Table3[Game],100+Table3[Increase],Table1[[#This Row],[ScheduleWeekWritten]])</f>
        <v>17</v>
      </c>
      <c r="F3315" t="b">
        <v>0</v>
      </c>
      <c r="G3315" t="s">
        <v>45</v>
      </c>
      <c r="H3315">
        <v>27</v>
      </c>
      <c r="I3315">
        <v>24</v>
      </c>
      <c r="J3315" t="s">
        <v>33</v>
      </c>
      <c r="K3315" t="s">
        <v>89</v>
      </c>
      <c r="L3315" t="str">
        <f>_xlfn.XLOOKUP(Table1[[#This Row],[TeamFavoriteID]],Table2[team_id],Table2[team_name],_xlfn.XLOOKUP(Table1[[#This Row],[TeamFavoriteID]],Table2[team_id_pfr],Table2[team_name],"Even"))</f>
        <v>Even</v>
      </c>
      <c r="M3315">
        <v>0</v>
      </c>
      <c r="N3315">
        <f>IF(Table1[[#This Row],[TeamFavorite]]=Table1[[#This Row],[TeamHome]],Table1[[#This Row],[ScoreAway]]-Table1[[#This Row],[ScoreHome]],Table1[[#This Row],[ScoreHome]]-Table1[[#This Row],[ScoreAway]])</f>
        <v>3</v>
      </c>
      <c r="O3315">
        <f>IF(Table1[[#This Row],[SpreadActual]]&lt;Table1[[#This Row],[SpreadFavorite]],1,0)</f>
        <v>0</v>
      </c>
      <c r="P3315">
        <v>43</v>
      </c>
      <c r="Q3315" t="s">
        <v>125</v>
      </c>
      <c r="R3315" t="b">
        <v>0</v>
      </c>
      <c r="S3315">
        <v>72</v>
      </c>
      <c r="T3315">
        <v>0</v>
      </c>
      <c r="V3315" t="s">
        <v>103</v>
      </c>
    </row>
    <row r="3316" spans="1:22" x14ac:dyDescent="0.2">
      <c r="A3316" s="1">
        <v>30318</v>
      </c>
      <c r="B3316">
        <v>1982</v>
      </c>
      <c r="C3316">
        <f>_xlfn.MAXIFS(Table1[ScheduleWeekWritten],Table1[ScheduleSeason],Table1[[#This Row],[ScheduleSeason]])</f>
        <v>17</v>
      </c>
      <c r="D3316">
        <v>17</v>
      </c>
      <c r="E3316" cm="1">
        <f t="array" ref="E3316">_xlfn.XLOOKUP(Table1[[#This Row],[ScheduleWeekWritten]],Table3[Game],100+Table3[Increase],Table1[[#This Row],[ScheduleWeekWritten]])</f>
        <v>17</v>
      </c>
      <c r="F3316" t="b">
        <v>0</v>
      </c>
      <c r="G3316" t="s">
        <v>23</v>
      </c>
      <c r="H3316">
        <v>27</v>
      </c>
      <c r="I3316">
        <v>35</v>
      </c>
      <c r="J3316" t="s">
        <v>101</v>
      </c>
      <c r="K3316" t="s">
        <v>104</v>
      </c>
      <c r="L3316" t="str">
        <f>_xlfn.XLOOKUP(Table1[[#This Row],[TeamFavoriteID]],Table2[team_id],Table2[team_name],_xlfn.XLOOKUP(Table1[[#This Row],[TeamFavoriteID]],Table2[team_id_pfr],Table2[team_name],"Even"))</f>
        <v>Cincinnati Bengals</v>
      </c>
      <c r="M3316">
        <v>-10</v>
      </c>
      <c r="N3316">
        <f>IF(Table1[[#This Row],[TeamFavorite]]=Table1[[#This Row],[TeamHome]],Table1[[#This Row],[ScoreAway]]-Table1[[#This Row],[ScoreHome]],Table1[[#This Row],[ScoreHome]]-Table1[[#This Row],[ScoreAway]])</f>
        <v>-8</v>
      </c>
      <c r="O3316">
        <f>IF(Table1[[#This Row],[SpreadActual]]&lt;Table1[[#This Row],[SpreadFavorite]],1,0)</f>
        <v>0</v>
      </c>
      <c r="P3316">
        <v>38</v>
      </c>
      <c r="Q3316" t="s">
        <v>102</v>
      </c>
      <c r="R3316" t="b">
        <v>0</v>
      </c>
      <c r="S3316">
        <v>72</v>
      </c>
      <c r="T3316">
        <v>0</v>
      </c>
      <c r="V3316" t="s">
        <v>103</v>
      </c>
    </row>
    <row r="3317" spans="1:22" x14ac:dyDescent="0.2">
      <c r="A3317" s="1">
        <v>30318</v>
      </c>
      <c r="B3317">
        <v>1982</v>
      </c>
      <c r="C3317">
        <f>_xlfn.MAXIFS(Table1[ScheduleWeekWritten],Table1[ScheduleSeason],Table1[[#This Row],[ScheduleSeason]])</f>
        <v>17</v>
      </c>
      <c r="D3317">
        <v>17</v>
      </c>
      <c r="E3317" cm="1">
        <f t="array" ref="E3317">_xlfn.XLOOKUP(Table1[[#This Row],[ScheduleWeekWritten]],Table3[Game],100+Table3[Increase],Table1[[#This Row],[ScheduleWeekWritten]])</f>
        <v>17</v>
      </c>
      <c r="F3317" t="b">
        <v>0</v>
      </c>
      <c r="G3317" t="s">
        <v>42</v>
      </c>
      <c r="H3317">
        <v>37</v>
      </c>
      <c r="I3317">
        <v>13</v>
      </c>
      <c r="J3317" t="s">
        <v>31</v>
      </c>
      <c r="K3317" t="s">
        <v>32</v>
      </c>
      <c r="L3317" t="str">
        <f>_xlfn.XLOOKUP(Table1[[#This Row],[TeamFavoriteID]],Table2[team_id],Table2[team_name],_xlfn.XLOOKUP(Table1[[#This Row],[TeamFavoriteID]],Table2[team_id_pfr],Table2[team_name],"Even"))</f>
        <v>New York Jets</v>
      </c>
      <c r="M3317">
        <v>-5</v>
      </c>
      <c r="N3317">
        <f>IF(Table1[[#This Row],[TeamFavorite]]=Table1[[#This Row],[TeamHome]],Table1[[#This Row],[ScoreAway]]-Table1[[#This Row],[ScoreHome]],Table1[[#This Row],[ScoreHome]]-Table1[[#This Row],[ScoreAway]])</f>
        <v>24</v>
      </c>
      <c r="O3317">
        <f>IF(Table1[[#This Row],[SpreadActual]]&lt;Table1[[#This Row],[SpreadFavorite]],1,0)</f>
        <v>0</v>
      </c>
      <c r="P3317">
        <v>42</v>
      </c>
      <c r="Q3317" t="s">
        <v>117</v>
      </c>
      <c r="R3317" t="b">
        <v>0</v>
      </c>
      <c r="S3317">
        <v>28</v>
      </c>
      <c r="T3317">
        <v>12</v>
      </c>
      <c r="U3317">
        <v>83</v>
      </c>
    </row>
    <row r="3318" spans="1:22" x14ac:dyDescent="0.2">
      <c r="A3318" s="1">
        <v>30318</v>
      </c>
      <c r="B3318">
        <v>1982</v>
      </c>
      <c r="C3318">
        <f>_xlfn.MAXIFS(Table1[ScheduleWeekWritten],Table1[ScheduleSeason],Table1[[#This Row],[ScheduleSeason]])</f>
        <v>17</v>
      </c>
      <c r="D3318">
        <v>17</v>
      </c>
      <c r="E3318" cm="1">
        <f t="array" ref="E3318">_xlfn.XLOOKUP(Table1[[#This Row],[ScheduleWeekWritten]],Table3[Game],100+Table3[Increase],Table1[[#This Row],[ScheduleWeekWritten]])</f>
        <v>17</v>
      </c>
      <c r="F3318" t="b">
        <v>0</v>
      </c>
      <c r="G3318" t="s">
        <v>115</v>
      </c>
      <c r="H3318">
        <v>30</v>
      </c>
      <c r="I3318">
        <v>19</v>
      </c>
      <c r="J3318" t="s">
        <v>28</v>
      </c>
      <c r="K3318" t="s">
        <v>43</v>
      </c>
      <c r="L3318" t="str">
        <f>_xlfn.XLOOKUP(Table1[[#This Row],[TeamFavoriteID]],Table2[team_id],Table2[team_name],_xlfn.XLOOKUP(Table1[[#This Row],[TeamFavoriteID]],Table2[team_id_pfr],Table2[team_name],"Even"))</f>
        <v>Buffalo Bills</v>
      </c>
      <c r="M3318">
        <v>-3.5</v>
      </c>
      <c r="N3318">
        <f>IF(Table1[[#This Row],[TeamFavorite]]=Table1[[#This Row],[TeamHome]],Table1[[#This Row],[ScoreAway]]-Table1[[#This Row],[ScoreHome]],Table1[[#This Row],[ScoreHome]]-Table1[[#This Row],[ScoreAway]])</f>
        <v>11</v>
      </c>
      <c r="O3318">
        <f>IF(Table1[[#This Row],[SpreadActual]]&lt;Table1[[#This Row],[SpreadFavorite]],1,0)</f>
        <v>0</v>
      </c>
      <c r="P3318">
        <v>36</v>
      </c>
      <c r="Q3318" t="s">
        <v>116</v>
      </c>
      <c r="R3318" t="b">
        <v>0</v>
      </c>
      <c r="S3318">
        <v>38</v>
      </c>
      <c r="T3318">
        <v>15</v>
      </c>
      <c r="U3318">
        <v>46</v>
      </c>
    </row>
    <row r="3319" spans="1:22" x14ac:dyDescent="0.2">
      <c r="A3319" s="1">
        <v>30318</v>
      </c>
      <c r="B3319">
        <v>1982</v>
      </c>
      <c r="C3319">
        <f>_xlfn.MAXIFS(Table1[ScheduleWeekWritten],Table1[ScheduleSeason],Table1[[#This Row],[ScheduleSeason]])</f>
        <v>17</v>
      </c>
      <c r="D3319">
        <v>17</v>
      </c>
      <c r="E3319" cm="1">
        <f t="array" ref="E3319">_xlfn.XLOOKUP(Table1[[#This Row],[ScheduleWeekWritten]],Table3[Game],100+Table3[Increase],Table1[[#This Row],[ScheduleWeekWritten]])</f>
        <v>17</v>
      </c>
      <c r="F3319" t="b">
        <v>0</v>
      </c>
      <c r="G3319" t="s">
        <v>95</v>
      </c>
      <c r="H3319">
        <v>35</v>
      </c>
      <c r="I3319">
        <v>6</v>
      </c>
      <c r="J3319" t="s">
        <v>38</v>
      </c>
      <c r="K3319" t="s">
        <v>109</v>
      </c>
      <c r="L3319" t="str">
        <f>_xlfn.XLOOKUP(Table1[[#This Row],[TeamFavoriteID]],Table2[team_id],Table2[team_name],_xlfn.XLOOKUP(Table1[[#This Row],[TeamFavoriteID]],Table2[team_id_pfr],Table2[team_name],"Even"))</f>
        <v>Atlanta Falcons</v>
      </c>
      <c r="M3319">
        <v>-5</v>
      </c>
      <c r="N3319">
        <f>IF(Table1[[#This Row],[TeamFavorite]]=Table1[[#This Row],[TeamHome]],Table1[[#This Row],[ScoreAway]]-Table1[[#This Row],[ScoreHome]],Table1[[#This Row],[ScoreHome]]-Table1[[#This Row],[ScoreAway]])</f>
        <v>29</v>
      </c>
      <c r="O3319">
        <f>IF(Table1[[#This Row],[SpreadActual]]&lt;Table1[[#This Row],[SpreadFavorite]],1,0)</f>
        <v>0</v>
      </c>
      <c r="P3319">
        <v>41</v>
      </c>
      <c r="Q3319" t="s">
        <v>124</v>
      </c>
      <c r="R3319" t="b">
        <v>0</v>
      </c>
      <c r="S3319">
        <v>72</v>
      </c>
      <c r="T3319">
        <v>0</v>
      </c>
      <c r="V3319" t="s">
        <v>103</v>
      </c>
    </row>
    <row r="3320" spans="1:22" x14ac:dyDescent="0.2">
      <c r="A3320" s="1">
        <v>30318</v>
      </c>
      <c r="B3320">
        <v>1982</v>
      </c>
      <c r="C3320">
        <f>_xlfn.MAXIFS(Table1[ScheduleWeekWritten],Table1[ScheduleSeason],Table1[[#This Row],[ScheduleSeason]])</f>
        <v>17</v>
      </c>
      <c r="D3320">
        <v>17</v>
      </c>
      <c r="E3320" cm="1">
        <f t="array" ref="E3320">_xlfn.XLOOKUP(Table1[[#This Row],[ScheduleWeekWritten]],Table3[Game],100+Table3[Increase],Table1[[#This Row],[ScheduleWeekWritten]])</f>
        <v>17</v>
      </c>
      <c r="F3320" t="b">
        <v>0</v>
      </c>
      <c r="G3320" t="s">
        <v>58</v>
      </c>
      <c r="H3320">
        <v>24</v>
      </c>
      <c r="I3320">
        <v>26</v>
      </c>
      <c r="J3320" t="s">
        <v>50</v>
      </c>
      <c r="K3320" t="s">
        <v>77</v>
      </c>
      <c r="L3320" t="str">
        <f>_xlfn.XLOOKUP(Table1[[#This Row],[TeamFavoriteID]],Table2[team_id],Table2[team_name],_xlfn.XLOOKUP(Table1[[#This Row],[TeamFavoriteID]],Table2[team_id_pfr],Table2[team_name],"Even"))</f>
        <v>Philadelphia Eagles</v>
      </c>
      <c r="M3320">
        <v>-4</v>
      </c>
      <c r="N3320">
        <f>IF(Table1[[#This Row],[TeamFavorite]]=Table1[[#This Row],[TeamHome]],Table1[[#This Row],[ScoreAway]]-Table1[[#This Row],[ScoreHome]],Table1[[#This Row],[ScoreHome]]-Table1[[#This Row],[ScoreAway]])</f>
        <v>2</v>
      </c>
      <c r="O3320">
        <f>IF(Table1[[#This Row],[SpreadActual]]&lt;Table1[[#This Row],[SpreadFavorite]],1,0)</f>
        <v>0</v>
      </c>
      <c r="P3320">
        <v>36</v>
      </c>
      <c r="Q3320" t="s">
        <v>112</v>
      </c>
      <c r="R3320" t="b">
        <v>0</v>
      </c>
      <c r="S3320">
        <v>38</v>
      </c>
      <c r="T3320">
        <v>8</v>
      </c>
      <c r="U3320">
        <v>67</v>
      </c>
    </row>
    <row r="3321" spans="1:22" x14ac:dyDescent="0.2">
      <c r="A3321" s="1">
        <v>30318</v>
      </c>
      <c r="B3321">
        <v>1982</v>
      </c>
      <c r="C3321">
        <f>_xlfn.MAXIFS(Table1[ScheduleWeekWritten],Table1[ScheduleSeason],Table1[[#This Row],[ScheduleSeason]])</f>
        <v>17</v>
      </c>
      <c r="D3321">
        <v>17</v>
      </c>
      <c r="E3321" cm="1">
        <f t="array" ref="E3321">_xlfn.XLOOKUP(Table1[[#This Row],[ScheduleWeekWritten]],Table3[Game],100+Table3[Increase],Table1[[#This Row],[ScheduleWeekWritten]])</f>
        <v>17</v>
      </c>
      <c r="F3321" t="b">
        <v>0</v>
      </c>
      <c r="G3321" t="s">
        <v>49</v>
      </c>
      <c r="H3321">
        <v>37</v>
      </c>
      <c r="I3321">
        <v>21</v>
      </c>
      <c r="J3321" t="s">
        <v>62</v>
      </c>
      <c r="K3321" t="s">
        <v>51</v>
      </c>
      <c r="L3321" t="str">
        <f>_xlfn.XLOOKUP(Table1[[#This Row],[TeamFavoriteID]],Table2[team_id],Table2[team_name],_xlfn.XLOOKUP(Table1[[#This Row],[TeamFavoriteID]],Table2[team_id_pfr],Table2[team_name],"Even"))</f>
        <v>Pittsburgh Steelers</v>
      </c>
      <c r="M3321">
        <v>-6</v>
      </c>
      <c r="N3321">
        <f>IF(Table1[[#This Row],[TeamFavorite]]=Table1[[#This Row],[TeamHome]],Table1[[#This Row],[ScoreAway]]-Table1[[#This Row],[ScoreHome]],Table1[[#This Row],[ScoreHome]]-Table1[[#This Row],[ScoreAway]])</f>
        <v>-16</v>
      </c>
      <c r="O3321">
        <f>IF(Table1[[#This Row],[SpreadActual]]&lt;Table1[[#This Row],[SpreadFavorite]],1,0)</f>
        <v>1</v>
      </c>
      <c r="P3321">
        <v>38</v>
      </c>
      <c r="Q3321" t="s">
        <v>113</v>
      </c>
      <c r="R3321" t="b">
        <v>0</v>
      </c>
      <c r="S3321">
        <v>31</v>
      </c>
      <c r="T3321">
        <v>8</v>
      </c>
      <c r="U3321">
        <v>67</v>
      </c>
    </row>
    <row r="3322" spans="1:22" x14ac:dyDescent="0.2">
      <c r="A3322" s="1">
        <v>30318</v>
      </c>
      <c r="B3322">
        <v>1982</v>
      </c>
      <c r="C3322">
        <f>_xlfn.MAXIFS(Table1[ScheduleWeekWritten],Table1[ScheduleSeason],Table1[[#This Row],[ScheduleSeason]])</f>
        <v>17</v>
      </c>
      <c r="D3322">
        <v>17</v>
      </c>
      <c r="E3322" cm="1">
        <f t="array" ref="E3322">_xlfn.XLOOKUP(Table1[[#This Row],[ScheduleWeekWritten]],Table3[Game],100+Table3[Increase],Table1[[#This Row],[ScheduleWeekWritten]])</f>
        <v>17</v>
      </c>
      <c r="F3322" t="b">
        <v>0</v>
      </c>
      <c r="G3322" t="s">
        <v>27</v>
      </c>
      <c r="H3322">
        <v>34</v>
      </c>
      <c r="I3322">
        <v>41</v>
      </c>
      <c r="J3322" t="s">
        <v>138</v>
      </c>
      <c r="K3322" t="s">
        <v>29</v>
      </c>
      <c r="L3322" t="str">
        <f>_xlfn.XLOOKUP(Table1[[#This Row],[TeamFavoriteID]],Table2[team_id],Table2[team_name],_xlfn.XLOOKUP(Table1[[#This Row],[TeamFavoriteID]],Table2[team_id_pfr],Table2[team_name],"Even"))</f>
        <v>Los Angeles Chargers</v>
      </c>
      <c r="M3322">
        <v>-3.5</v>
      </c>
      <c r="N3322">
        <f>IF(Table1[[#This Row],[TeamFavorite]]=Table1[[#This Row],[TeamHome]],Table1[[#This Row],[ScoreAway]]-Table1[[#This Row],[ScoreHome]],Table1[[#This Row],[ScoreHome]]-Table1[[#This Row],[ScoreAway]])</f>
        <v>-7</v>
      </c>
      <c r="O3322">
        <f>IF(Table1[[#This Row],[SpreadActual]]&lt;Table1[[#This Row],[SpreadFavorite]],1,0)</f>
        <v>1</v>
      </c>
      <c r="P3322">
        <v>54</v>
      </c>
      <c r="Q3322" t="s">
        <v>94</v>
      </c>
      <c r="R3322" t="b">
        <v>0</v>
      </c>
      <c r="S3322">
        <v>53</v>
      </c>
      <c r="T3322">
        <v>7</v>
      </c>
      <c r="U3322">
        <v>43</v>
      </c>
    </row>
    <row r="3323" spans="1:22" x14ac:dyDescent="0.2">
      <c r="A3323" s="1">
        <v>30318</v>
      </c>
      <c r="B3323">
        <v>1982</v>
      </c>
      <c r="C3323">
        <f>_xlfn.MAXIFS(Table1[ScheduleWeekWritten],Table1[ScheduleSeason],Table1[[#This Row],[ScheduleSeason]])</f>
        <v>17</v>
      </c>
      <c r="D3323">
        <v>17</v>
      </c>
      <c r="E3323" cm="1">
        <f t="array" ref="E3323">_xlfn.XLOOKUP(Table1[[#This Row],[ScheduleWeekWritten]],Table3[Game],100+Table3[Increase],Table1[[#This Row],[ScheduleWeekWritten]])</f>
        <v>17</v>
      </c>
      <c r="F3323" t="b">
        <v>0</v>
      </c>
      <c r="G3323" t="s">
        <v>53</v>
      </c>
      <c r="H3323">
        <v>20</v>
      </c>
      <c r="I3323">
        <v>21</v>
      </c>
      <c r="J3323" t="s">
        <v>39</v>
      </c>
      <c r="K3323" t="s">
        <v>87</v>
      </c>
      <c r="L3323" t="str">
        <f>_xlfn.XLOOKUP(Table1[[#This Row],[TeamFavoriteID]],Table2[team_id],Table2[team_name],_xlfn.XLOOKUP(Table1[[#This Row],[TeamFavoriteID]],Table2[team_id_pfr],Table2[team_name],"Even"))</f>
        <v>San Francisco 49ers</v>
      </c>
      <c r="M3323">
        <v>-10</v>
      </c>
      <c r="N3323">
        <f>IF(Table1[[#This Row],[TeamFavorite]]=Table1[[#This Row],[TeamHome]],Table1[[#This Row],[ScoreAway]]-Table1[[#This Row],[ScoreHome]],Table1[[#This Row],[ScoreHome]]-Table1[[#This Row],[ScoreAway]])</f>
        <v>1</v>
      </c>
      <c r="O3323">
        <f>IF(Table1[[#This Row],[SpreadActual]]&lt;Table1[[#This Row],[SpreadFavorite]],1,0)</f>
        <v>0</v>
      </c>
      <c r="P3323">
        <v>51</v>
      </c>
      <c r="Q3323" t="s">
        <v>118</v>
      </c>
      <c r="R3323" t="b">
        <v>0</v>
      </c>
      <c r="S3323">
        <v>41</v>
      </c>
      <c r="T3323">
        <v>6</v>
      </c>
      <c r="U3323">
        <v>76</v>
      </c>
    </row>
    <row r="3324" spans="1:22" x14ac:dyDescent="0.2">
      <c r="A3324" s="1">
        <v>30318</v>
      </c>
      <c r="B3324">
        <v>1982</v>
      </c>
      <c r="C3324">
        <f>_xlfn.MAXIFS(Table1[ScheduleWeekWritten],Table1[ScheduleSeason],Table1[[#This Row],[ScheduleSeason]])</f>
        <v>17</v>
      </c>
      <c r="D3324">
        <v>17</v>
      </c>
      <c r="E3324" cm="1">
        <f t="array" ref="E3324">_xlfn.XLOOKUP(Table1[[#This Row],[ScheduleWeekWritten]],Table3[Game],100+Table3[Increase],Table1[[#This Row],[ScheduleWeekWritten]])</f>
        <v>17</v>
      </c>
      <c r="F3324" t="b">
        <v>0</v>
      </c>
      <c r="G3324" t="s">
        <v>128</v>
      </c>
      <c r="H3324">
        <v>13</v>
      </c>
      <c r="I3324">
        <v>11</v>
      </c>
      <c r="J3324" t="s">
        <v>24</v>
      </c>
      <c r="K3324" t="s">
        <v>132</v>
      </c>
      <c r="L3324" t="str">
        <f>_xlfn.XLOOKUP(Table1[[#This Row],[TeamFavoriteID]],Table2[team_id],Table2[team_name],_xlfn.XLOOKUP(Table1[[#This Row],[TeamFavoriteID]],Table2[team_id_pfr],Table2[team_name],"Even"))</f>
        <v>Seattle Seahawks</v>
      </c>
      <c r="M3324">
        <v>-3</v>
      </c>
      <c r="N3324">
        <f>IF(Table1[[#This Row],[TeamFavorite]]=Table1[[#This Row],[TeamHome]],Table1[[#This Row],[ScoreAway]]-Table1[[#This Row],[ScoreHome]],Table1[[#This Row],[ScoreHome]]-Table1[[#This Row],[ScoreAway]])</f>
        <v>-2</v>
      </c>
      <c r="O3324">
        <f>IF(Table1[[#This Row],[SpreadActual]]&lt;Table1[[#This Row],[SpreadFavorite]],1,0)</f>
        <v>0</v>
      </c>
      <c r="P3324">
        <v>40</v>
      </c>
      <c r="Q3324" t="s">
        <v>129</v>
      </c>
      <c r="R3324" t="b">
        <v>0</v>
      </c>
      <c r="S3324">
        <v>72</v>
      </c>
      <c r="T3324">
        <v>0</v>
      </c>
      <c r="V3324" t="s">
        <v>103</v>
      </c>
    </row>
    <row r="3325" spans="1:22" x14ac:dyDescent="0.2">
      <c r="A3325" s="1">
        <v>30318</v>
      </c>
      <c r="B3325">
        <v>1982</v>
      </c>
      <c r="C3325">
        <f>_xlfn.MAXIFS(Table1[ScheduleWeekWritten],Table1[ScheduleSeason],Table1[[#This Row],[ScheduleSeason]])</f>
        <v>17</v>
      </c>
      <c r="D3325">
        <v>17</v>
      </c>
      <c r="E3325" cm="1">
        <f t="array" ref="E3325">_xlfn.XLOOKUP(Table1[[#This Row],[ScheduleWeekWritten]],Table3[Game],100+Table3[Increase],Table1[[#This Row],[ScheduleWeekWritten]])</f>
        <v>17</v>
      </c>
      <c r="F3325" t="b">
        <v>0</v>
      </c>
      <c r="G3325" t="s">
        <v>127</v>
      </c>
      <c r="H3325">
        <v>26</v>
      </c>
      <c r="I3325">
        <v>23</v>
      </c>
      <c r="J3325" t="s">
        <v>46</v>
      </c>
      <c r="K3325" t="s">
        <v>133</v>
      </c>
      <c r="L3325" t="str">
        <f>_xlfn.XLOOKUP(Table1[[#This Row],[TeamFavoriteID]],Table2[team_id],Table2[team_name],_xlfn.XLOOKUP(Table1[[#This Row],[TeamFavoriteID]],Table2[team_id_pfr],Table2[team_name],"Even"))</f>
        <v>Tampa Bay Buccaneers</v>
      </c>
      <c r="M3325">
        <v>-5</v>
      </c>
      <c r="N3325">
        <f>IF(Table1[[#This Row],[TeamFavorite]]=Table1[[#This Row],[TeamHome]],Table1[[#This Row],[ScoreAway]]-Table1[[#This Row],[ScoreHome]],Table1[[#This Row],[ScoreHome]]-Table1[[#This Row],[ScoreAway]])</f>
        <v>-3</v>
      </c>
      <c r="O3325">
        <f>IF(Table1[[#This Row],[SpreadActual]]&lt;Table1[[#This Row],[SpreadFavorite]],1,0)</f>
        <v>0</v>
      </c>
      <c r="P3325">
        <v>36</v>
      </c>
      <c r="Q3325" t="s">
        <v>130</v>
      </c>
      <c r="R3325" t="b">
        <v>0</v>
      </c>
      <c r="S3325">
        <v>72</v>
      </c>
      <c r="T3325">
        <v>10</v>
      </c>
      <c r="U3325">
        <v>89</v>
      </c>
    </row>
    <row r="3326" spans="1:22" x14ac:dyDescent="0.2">
      <c r="A3326" s="1">
        <v>30318</v>
      </c>
      <c r="B3326">
        <v>1982</v>
      </c>
      <c r="C3326">
        <f>_xlfn.MAXIFS(Table1[ScheduleWeekWritten],Table1[ScheduleSeason],Table1[[#This Row],[ScheduleSeason]])</f>
        <v>17</v>
      </c>
      <c r="D3326">
        <v>17</v>
      </c>
      <c r="E3326" cm="1">
        <f t="array" ref="E3326">_xlfn.XLOOKUP(Table1[[#This Row],[ScheduleWeekWritten]],Table3[Game],100+Table3[Increase],Table1[[#This Row],[ScheduleWeekWritten]])</f>
        <v>17</v>
      </c>
      <c r="F3326" t="b">
        <v>0</v>
      </c>
      <c r="G3326" t="s">
        <v>61</v>
      </c>
      <c r="H3326">
        <v>28</v>
      </c>
      <c r="I3326">
        <v>0</v>
      </c>
      <c r="J3326" t="s">
        <v>57</v>
      </c>
      <c r="K3326" t="s">
        <v>85</v>
      </c>
      <c r="L3326" t="str">
        <f>_xlfn.XLOOKUP(Table1[[#This Row],[TeamFavoriteID]],Table2[team_id],Table2[team_name],_xlfn.XLOOKUP(Table1[[#This Row],[TeamFavoriteID]],Table2[team_id_pfr],Table2[team_name],"Even"))</f>
        <v>Washington Commanders</v>
      </c>
      <c r="M3326">
        <v>-5</v>
      </c>
      <c r="N3326">
        <f>IF(Table1[[#This Row],[TeamFavorite]]=Table1[[#This Row],[TeamHome]],Table1[[#This Row],[ScoreAway]]-Table1[[#This Row],[ScoreHome]],Table1[[#This Row],[ScoreHome]]-Table1[[#This Row],[ScoreAway]])</f>
        <v>28</v>
      </c>
      <c r="O3326">
        <f>IF(Table1[[#This Row],[SpreadActual]]&lt;Table1[[#This Row],[SpreadFavorite]],1,0)</f>
        <v>0</v>
      </c>
      <c r="P3326">
        <v>33</v>
      </c>
      <c r="Q3326" t="s">
        <v>64</v>
      </c>
      <c r="R3326" t="b">
        <v>0</v>
      </c>
      <c r="S3326">
        <v>41</v>
      </c>
      <c r="T3326">
        <v>4</v>
      </c>
      <c r="U3326">
        <v>72</v>
      </c>
    </row>
    <row r="3327" spans="1:22" x14ac:dyDescent="0.2">
      <c r="A3327" s="1">
        <v>30319</v>
      </c>
      <c r="B3327">
        <v>1982</v>
      </c>
      <c r="C3327">
        <f>_xlfn.MAXIFS(Table1[ScheduleWeekWritten],Table1[ScheduleSeason],Table1[[#This Row],[ScheduleSeason]])</f>
        <v>17</v>
      </c>
      <c r="D3327">
        <v>17</v>
      </c>
      <c r="E3327" cm="1">
        <f t="array" ref="E3327">_xlfn.XLOOKUP(Table1[[#This Row],[ScheduleWeekWritten]],Table3[Game],100+Table3[Increase],Table1[[#This Row],[ScheduleWeekWritten]])</f>
        <v>17</v>
      </c>
      <c r="F3327" t="b">
        <v>0</v>
      </c>
      <c r="G3327" t="s">
        <v>54</v>
      </c>
      <c r="H3327">
        <v>31</v>
      </c>
      <c r="I3327">
        <v>27</v>
      </c>
      <c r="J3327" t="s">
        <v>67</v>
      </c>
      <c r="K3327" t="s">
        <v>68</v>
      </c>
      <c r="L3327" t="str">
        <f>_xlfn.XLOOKUP(Table1[[#This Row],[TeamFavoriteID]],Table2[team_id],Table2[team_name],_xlfn.XLOOKUP(Table1[[#This Row],[TeamFavoriteID]],Table2[team_id_pfr],Table2[team_name],"Even"))</f>
        <v>Dallas Cowboys</v>
      </c>
      <c r="M3327">
        <v>-4</v>
      </c>
      <c r="N3327">
        <f>IF(Table1[[#This Row],[TeamFavorite]]=Table1[[#This Row],[TeamHome]],Table1[[#This Row],[ScoreAway]]-Table1[[#This Row],[ScoreHome]],Table1[[#This Row],[ScoreHome]]-Table1[[#This Row],[ScoreAway]])</f>
        <v>4</v>
      </c>
      <c r="O3327">
        <f>IF(Table1[[#This Row],[SpreadActual]]&lt;Table1[[#This Row],[SpreadFavorite]],1,0)</f>
        <v>0</v>
      </c>
      <c r="P3327">
        <v>47</v>
      </c>
      <c r="Q3327" t="s">
        <v>137</v>
      </c>
      <c r="R3327" t="b">
        <v>0</v>
      </c>
      <c r="S3327">
        <v>72</v>
      </c>
      <c r="T3327">
        <v>0</v>
      </c>
      <c r="V3327" t="s">
        <v>103</v>
      </c>
    </row>
    <row r="3328" spans="1:22" x14ac:dyDescent="0.2">
      <c r="A3328" s="1">
        <v>30324</v>
      </c>
      <c r="B3328">
        <v>1982</v>
      </c>
      <c r="C3328">
        <f>_xlfn.MAXIFS(Table1[ScheduleWeekWritten],Table1[ScheduleSeason],Table1[[#This Row],[ScheduleSeason]])</f>
        <v>17</v>
      </c>
      <c r="D3328" t="s">
        <v>134</v>
      </c>
      <c r="E3328" cm="1">
        <f t="array" ref="E3328">_xlfn.XLOOKUP(Table1[[#This Row],[ScheduleWeekWritten]],Table3[Game],100+Table3[Increase],Table1[[#This Row],[ScheduleWeekWritten]])</f>
        <v>101</v>
      </c>
      <c r="F3328" t="b">
        <v>1</v>
      </c>
      <c r="G3328" t="s">
        <v>33</v>
      </c>
      <c r="H3328">
        <v>41</v>
      </c>
      <c r="I3328">
        <v>16</v>
      </c>
      <c r="J3328" t="s">
        <v>57</v>
      </c>
      <c r="K3328" t="s">
        <v>35</v>
      </c>
      <c r="L3328" t="str">
        <f>_xlfn.XLOOKUP(Table1[[#This Row],[TeamFavoriteID]],Table2[team_id],Table2[team_name],_xlfn.XLOOKUP(Table1[[#This Row],[TeamFavoriteID]],Table2[team_id_pfr],Table2[team_name],"Even"))</f>
        <v>Green Bay Packers</v>
      </c>
      <c r="M3328">
        <v>-4.5</v>
      </c>
      <c r="N3328">
        <f>IF(Table1[[#This Row],[TeamFavorite]]=Table1[[#This Row],[TeamHome]],Table1[[#This Row],[ScoreAway]]-Table1[[#This Row],[ScoreHome]],Table1[[#This Row],[ScoreHome]]-Table1[[#This Row],[ScoreAway]])</f>
        <v>-25</v>
      </c>
      <c r="O3328">
        <f>IF(Table1[[#This Row],[SpreadActual]]&lt;Table1[[#This Row],[SpreadFavorite]],1,0)</f>
        <v>1</v>
      </c>
      <c r="P3328" t="s">
        <v>136</v>
      </c>
      <c r="Q3328" t="s">
        <v>82</v>
      </c>
      <c r="R3328" t="b">
        <v>0</v>
      </c>
    </row>
    <row r="3329" spans="1:22" x14ac:dyDescent="0.2">
      <c r="A3329" s="1">
        <v>30324</v>
      </c>
      <c r="B3329">
        <v>1982</v>
      </c>
      <c r="C3329">
        <f>_xlfn.MAXIFS(Table1[ScheduleWeekWritten],Table1[ScheduleSeason],Table1[[#This Row],[ScheduleSeason]])</f>
        <v>17</v>
      </c>
      <c r="D3329" t="s">
        <v>134</v>
      </c>
      <c r="E3329" cm="1">
        <f t="array" ref="E3329">_xlfn.XLOOKUP(Table1[[#This Row],[ScheduleWeekWritten]],Table3[Game],100+Table3[Increase],Table1[[#This Row],[ScheduleWeekWritten]])</f>
        <v>101</v>
      </c>
      <c r="F3329" t="b">
        <v>1</v>
      </c>
      <c r="G3329" t="s">
        <v>138</v>
      </c>
      <c r="H3329">
        <v>27</v>
      </c>
      <c r="I3329">
        <v>10</v>
      </c>
      <c r="J3329" t="s">
        <v>62</v>
      </c>
      <c r="K3329" t="s">
        <v>21</v>
      </c>
      <c r="L3329" t="str">
        <f>_xlfn.XLOOKUP(Table1[[#This Row],[TeamFavoriteID]],Table2[team_id],Table2[team_name],_xlfn.XLOOKUP(Table1[[#This Row],[TeamFavoriteID]],Table2[team_id_pfr],Table2[team_name],"Even"))</f>
        <v>Las Vegas Raiders</v>
      </c>
      <c r="M3329">
        <v>-8.5</v>
      </c>
      <c r="N3329">
        <f>IF(Table1[[#This Row],[TeamFavorite]]=Table1[[#This Row],[TeamHome]],Table1[[#This Row],[ScoreAway]]-Table1[[#This Row],[ScoreHome]],Table1[[#This Row],[ScoreHome]]-Table1[[#This Row],[ScoreAway]])</f>
        <v>17</v>
      </c>
      <c r="O3329">
        <f>IF(Table1[[#This Row],[SpreadActual]]&lt;Table1[[#This Row],[SpreadFavorite]],1,0)</f>
        <v>0</v>
      </c>
      <c r="P3329" t="s">
        <v>136</v>
      </c>
      <c r="Q3329" t="s">
        <v>65</v>
      </c>
      <c r="R3329" t="b">
        <v>0</v>
      </c>
    </row>
    <row r="3330" spans="1:22" x14ac:dyDescent="0.2">
      <c r="A3330" s="1">
        <v>30324</v>
      </c>
      <c r="B3330">
        <v>1982</v>
      </c>
      <c r="C3330">
        <f>_xlfn.MAXIFS(Table1[ScheduleWeekWritten],Table1[ScheduleSeason],Table1[[#This Row],[ScheduleSeason]])</f>
        <v>17</v>
      </c>
      <c r="D3330" t="s">
        <v>134</v>
      </c>
      <c r="E3330" cm="1">
        <f t="array" ref="E3330">_xlfn.XLOOKUP(Table1[[#This Row],[ScheduleWeekWritten]],Table3[Game],100+Table3[Increase],Table1[[#This Row],[ScheduleWeekWritten]])</f>
        <v>101</v>
      </c>
      <c r="F3330" t="b">
        <v>1</v>
      </c>
      <c r="G3330" t="s">
        <v>19</v>
      </c>
      <c r="H3330">
        <v>28</v>
      </c>
      <c r="I3330">
        <v>13</v>
      </c>
      <c r="J3330" t="s">
        <v>115</v>
      </c>
      <c r="K3330" t="s">
        <v>91</v>
      </c>
      <c r="L3330" t="str">
        <f>_xlfn.XLOOKUP(Table1[[#This Row],[TeamFavoriteID]],Table2[team_id],Table2[team_name],_xlfn.XLOOKUP(Table1[[#This Row],[TeamFavoriteID]],Table2[team_id_pfr],Table2[team_name],"Even"))</f>
        <v>Miami Dolphins</v>
      </c>
      <c r="M3330">
        <v>-7.5</v>
      </c>
      <c r="N3330">
        <f>IF(Table1[[#This Row],[TeamFavorite]]=Table1[[#This Row],[TeamHome]],Table1[[#This Row],[ScoreAway]]-Table1[[#This Row],[ScoreHome]],Table1[[#This Row],[ScoreHome]]-Table1[[#This Row],[ScoreAway]])</f>
        <v>-15</v>
      </c>
      <c r="O3330">
        <f>IF(Table1[[#This Row],[SpreadActual]]&lt;Table1[[#This Row],[SpreadFavorite]],1,0)</f>
        <v>1</v>
      </c>
      <c r="P3330" t="s">
        <v>136</v>
      </c>
      <c r="Q3330" t="s">
        <v>22</v>
      </c>
      <c r="R3330" t="b">
        <v>0</v>
      </c>
    </row>
    <row r="3331" spans="1:22" x14ac:dyDescent="0.2">
      <c r="A3331" s="1">
        <v>30324</v>
      </c>
      <c r="B3331">
        <v>1982</v>
      </c>
      <c r="C3331">
        <f>_xlfn.MAXIFS(Table1[ScheduleWeekWritten],Table1[ScheduleSeason],Table1[[#This Row],[ScheduleSeason]])</f>
        <v>17</v>
      </c>
      <c r="D3331" t="s">
        <v>134</v>
      </c>
      <c r="E3331" cm="1">
        <f t="array" ref="E3331">_xlfn.XLOOKUP(Table1[[#This Row],[ScheduleWeekWritten]],Table3[Game],100+Table3[Increase],Table1[[#This Row],[ScheduleWeekWritten]])</f>
        <v>101</v>
      </c>
      <c r="F3331" t="b">
        <v>1</v>
      </c>
      <c r="G3331" t="s">
        <v>61</v>
      </c>
      <c r="H3331">
        <v>31</v>
      </c>
      <c r="I3331">
        <v>7</v>
      </c>
      <c r="J3331" t="s">
        <v>45</v>
      </c>
      <c r="K3331" t="s">
        <v>85</v>
      </c>
      <c r="L3331" t="str">
        <f>_xlfn.XLOOKUP(Table1[[#This Row],[TeamFavoriteID]],Table2[team_id],Table2[team_name],_xlfn.XLOOKUP(Table1[[#This Row],[TeamFavoriteID]],Table2[team_id_pfr],Table2[team_name],"Even"))</f>
        <v>Washington Commanders</v>
      </c>
      <c r="M3331">
        <v>-6</v>
      </c>
      <c r="N3331">
        <f>IF(Table1[[#This Row],[TeamFavorite]]=Table1[[#This Row],[TeamHome]],Table1[[#This Row],[ScoreAway]]-Table1[[#This Row],[ScoreHome]],Table1[[#This Row],[ScoreHome]]-Table1[[#This Row],[ScoreAway]])</f>
        <v>24</v>
      </c>
      <c r="O3331">
        <f>IF(Table1[[#This Row],[SpreadActual]]&lt;Table1[[#This Row],[SpreadFavorite]],1,0)</f>
        <v>0</v>
      </c>
      <c r="P3331" t="s">
        <v>136</v>
      </c>
      <c r="Q3331" t="s">
        <v>64</v>
      </c>
      <c r="R3331" t="b">
        <v>0</v>
      </c>
    </row>
    <row r="3332" spans="1:22" x14ac:dyDescent="0.2">
      <c r="A3332" s="1">
        <v>30325</v>
      </c>
      <c r="B3332">
        <v>1982</v>
      </c>
      <c r="C3332">
        <f>_xlfn.MAXIFS(Table1[ScheduleWeekWritten],Table1[ScheduleSeason],Table1[[#This Row],[ScheduleSeason]])</f>
        <v>17</v>
      </c>
      <c r="D3332" t="s">
        <v>134</v>
      </c>
      <c r="E3332" cm="1">
        <f t="array" ref="E3332">_xlfn.XLOOKUP(Table1[[#This Row],[ScheduleWeekWritten]],Table3[Game],100+Table3[Increase],Table1[[#This Row],[ScheduleWeekWritten]])</f>
        <v>101</v>
      </c>
      <c r="F3332" t="b">
        <v>1</v>
      </c>
      <c r="G3332" t="s">
        <v>101</v>
      </c>
      <c r="H3332">
        <v>17</v>
      </c>
      <c r="I3332">
        <v>44</v>
      </c>
      <c r="J3332" t="s">
        <v>31</v>
      </c>
      <c r="K3332" t="s">
        <v>104</v>
      </c>
      <c r="L3332" t="str">
        <f>_xlfn.XLOOKUP(Table1[[#This Row],[TeamFavoriteID]],Table2[team_id],Table2[team_name],_xlfn.XLOOKUP(Table1[[#This Row],[TeamFavoriteID]],Table2[team_id_pfr],Table2[team_name],"Even"))</f>
        <v>Cincinnati Bengals</v>
      </c>
      <c r="M3332">
        <v>-4</v>
      </c>
      <c r="N3332">
        <f>IF(Table1[[#This Row],[TeamFavorite]]=Table1[[#This Row],[TeamHome]],Table1[[#This Row],[ScoreAway]]-Table1[[#This Row],[ScoreHome]],Table1[[#This Row],[ScoreHome]]-Table1[[#This Row],[ScoreAway]])</f>
        <v>27</v>
      </c>
      <c r="O3332">
        <f>IF(Table1[[#This Row],[SpreadActual]]&lt;Table1[[#This Row],[SpreadFavorite]],1,0)</f>
        <v>0</v>
      </c>
      <c r="P3332" t="s">
        <v>136</v>
      </c>
      <c r="Q3332" t="s">
        <v>111</v>
      </c>
      <c r="R3332" t="b">
        <v>0</v>
      </c>
    </row>
    <row r="3333" spans="1:22" x14ac:dyDescent="0.2">
      <c r="A3333" s="1">
        <v>30325</v>
      </c>
      <c r="B3333">
        <v>1982</v>
      </c>
      <c r="C3333">
        <f>_xlfn.MAXIFS(Table1[ScheduleWeekWritten],Table1[ScheduleSeason],Table1[[#This Row],[ScheduleSeason]])</f>
        <v>17</v>
      </c>
      <c r="D3333" t="s">
        <v>134</v>
      </c>
      <c r="E3333" cm="1">
        <f t="array" ref="E3333">_xlfn.XLOOKUP(Table1[[#This Row],[ScheduleWeekWritten]],Table3[Game],100+Table3[Increase],Table1[[#This Row],[ScheduleWeekWritten]])</f>
        <v>101</v>
      </c>
      <c r="F3333" t="b">
        <v>1</v>
      </c>
      <c r="G3333" t="s">
        <v>67</v>
      </c>
      <c r="H3333">
        <v>30</v>
      </c>
      <c r="I3333">
        <v>17</v>
      </c>
      <c r="J3333" t="s">
        <v>127</v>
      </c>
      <c r="K3333" t="s">
        <v>68</v>
      </c>
      <c r="L3333" t="str">
        <f>_xlfn.XLOOKUP(Table1[[#This Row],[TeamFavoriteID]],Table2[team_id],Table2[team_name],_xlfn.XLOOKUP(Table1[[#This Row],[TeamFavoriteID]],Table2[team_id_pfr],Table2[team_name],"Even"))</f>
        <v>Dallas Cowboys</v>
      </c>
      <c r="M3333">
        <v>-8</v>
      </c>
      <c r="N3333">
        <f>IF(Table1[[#This Row],[TeamFavorite]]=Table1[[#This Row],[TeamHome]],Table1[[#This Row],[ScoreAway]]-Table1[[#This Row],[ScoreHome]],Table1[[#This Row],[ScoreHome]]-Table1[[#This Row],[ScoreAway]])</f>
        <v>-13</v>
      </c>
      <c r="O3333">
        <f>IF(Table1[[#This Row],[SpreadActual]]&lt;Table1[[#This Row],[SpreadFavorite]],1,0)</f>
        <v>1</v>
      </c>
      <c r="P3333" t="s">
        <v>136</v>
      </c>
      <c r="Q3333" t="s">
        <v>119</v>
      </c>
      <c r="R3333" t="b">
        <v>0</v>
      </c>
    </row>
    <row r="3334" spans="1:22" x14ac:dyDescent="0.2">
      <c r="A3334" s="1">
        <v>30325</v>
      </c>
      <c r="B3334">
        <v>1982</v>
      </c>
      <c r="C3334">
        <f>_xlfn.MAXIFS(Table1[ScheduleWeekWritten],Table1[ScheduleSeason],Table1[[#This Row],[ScheduleSeason]])</f>
        <v>17</v>
      </c>
      <c r="D3334" t="s">
        <v>134</v>
      </c>
      <c r="E3334" cm="1">
        <f t="array" ref="E3334">_xlfn.XLOOKUP(Table1[[#This Row],[ScheduleWeekWritten]],Table3[Game],100+Table3[Increase],Table1[[#This Row],[ScheduleWeekWritten]])</f>
        <v>101</v>
      </c>
      <c r="F3334" t="b">
        <v>1</v>
      </c>
      <c r="G3334" t="s">
        <v>54</v>
      </c>
      <c r="H3334">
        <v>30</v>
      </c>
      <c r="I3334">
        <v>24</v>
      </c>
      <c r="J3334" t="s">
        <v>38</v>
      </c>
      <c r="K3334" t="s">
        <v>55</v>
      </c>
      <c r="L3334" t="str">
        <f>_xlfn.XLOOKUP(Table1[[#This Row],[TeamFavoriteID]],Table2[team_id],Table2[team_name],_xlfn.XLOOKUP(Table1[[#This Row],[TeamFavoriteID]],Table2[team_id_pfr],Table2[team_name],"Even"))</f>
        <v>Minnesota Vikings</v>
      </c>
      <c r="M3334">
        <v>-2</v>
      </c>
      <c r="N3334">
        <f>IF(Table1[[#This Row],[TeamFavorite]]=Table1[[#This Row],[TeamHome]],Table1[[#This Row],[ScoreAway]]-Table1[[#This Row],[ScoreHome]],Table1[[#This Row],[ScoreHome]]-Table1[[#This Row],[ScoreAway]])</f>
        <v>-6</v>
      </c>
      <c r="O3334">
        <f>IF(Table1[[#This Row],[SpreadActual]]&lt;Table1[[#This Row],[SpreadFavorite]],1,0)</f>
        <v>1</v>
      </c>
      <c r="P3334" t="s">
        <v>136</v>
      </c>
      <c r="Q3334" t="s">
        <v>137</v>
      </c>
      <c r="R3334" t="b">
        <v>0</v>
      </c>
      <c r="S3334">
        <v>72</v>
      </c>
      <c r="T3334">
        <v>0</v>
      </c>
      <c r="V3334" t="s">
        <v>103</v>
      </c>
    </row>
    <row r="3335" spans="1:22" x14ac:dyDescent="0.2">
      <c r="A3335" s="1">
        <v>30325</v>
      </c>
      <c r="B3335">
        <v>1982</v>
      </c>
      <c r="C3335">
        <f>_xlfn.MAXIFS(Table1[ScheduleWeekWritten],Table1[ScheduleSeason],Table1[[#This Row],[ScheduleSeason]])</f>
        <v>17</v>
      </c>
      <c r="D3335" t="s">
        <v>134</v>
      </c>
      <c r="E3335" cm="1">
        <f t="array" ref="E3335">_xlfn.XLOOKUP(Table1[[#This Row],[ScheduleWeekWritten]],Table3[Game],100+Table3[Increase],Table1[[#This Row],[ScheduleWeekWritten]])</f>
        <v>101</v>
      </c>
      <c r="F3335" t="b">
        <v>1</v>
      </c>
      <c r="G3335" t="s">
        <v>49</v>
      </c>
      <c r="H3335">
        <v>28</v>
      </c>
      <c r="I3335">
        <v>31</v>
      </c>
      <c r="J3335" t="s">
        <v>27</v>
      </c>
      <c r="K3335" t="s">
        <v>51</v>
      </c>
      <c r="L3335" t="str">
        <f>_xlfn.XLOOKUP(Table1[[#This Row],[TeamFavoriteID]],Table2[team_id],Table2[team_name],_xlfn.XLOOKUP(Table1[[#This Row],[TeamFavoriteID]],Table2[team_id_pfr],Table2[team_name],"Even"))</f>
        <v>Pittsburgh Steelers</v>
      </c>
      <c r="M3335">
        <v>-1</v>
      </c>
      <c r="N3335">
        <f>IF(Table1[[#This Row],[TeamFavorite]]=Table1[[#This Row],[TeamHome]],Table1[[#This Row],[ScoreAway]]-Table1[[#This Row],[ScoreHome]],Table1[[#This Row],[ScoreHome]]-Table1[[#This Row],[ScoreAway]])</f>
        <v>3</v>
      </c>
      <c r="O3335">
        <f>IF(Table1[[#This Row],[SpreadActual]]&lt;Table1[[#This Row],[SpreadFavorite]],1,0)</f>
        <v>0</v>
      </c>
      <c r="P3335" t="s">
        <v>136</v>
      </c>
      <c r="Q3335" t="s">
        <v>113</v>
      </c>
      <c r="R3335" t="b">
        <v>0</v>
      </c>
    </row>
    <row r="3336" spans="1:22" x14ac:dyDescent="0.2">
      <c r="A3336" s="1">
        <v>30331</v>
      </c>
      <c r="B3336">
        <v>1982</v>
      </c>
      <c r="C3336">
        <f>_xlfn.MAXIFS(Table1[ScheduleWeekWritten],Table1[ScheduleSeason],Table1[[#This Row],[ScheduleSeason]])</f>
        <v>17</v>
      </c>
      <c r="D3336" t="s">
        <v>99</v>
      </c>
      <c r="E3336" cm="1">
        <f t="array" ref="E3336">_xlfn.XLOOKUP(Table1[[#This Row],[ScheduleWeekWritten]],Table3[Game],100+Table3[Increase],Table1[[#This Row],[ScheduleWeekWritten]])</f>
        <v>102</v>
      </c>
      <c r="F3336" t="b">
        <v>1</v>
      </c>
      <c r="G3336" t="s">
        <v>138</v>
      </c>
      <c r="H3336">
        <v>14</v>
      </c>
      <c r="I3336">
        <v>17</v>
      </c>
      <c r="J3336" t="s">
        <v>31</v>
      </c>
      <c r="K3336" t="s">
        <v>21</v>
      </c>
      <c r="L3336" t="str">
        <f>_xlfn.XLOOKUP(Table1[[#This Row],[TeamFavoriteID]],Table2[team_id],Table2[team_name],_xlfn.XLOOKUP(Table1[[#This Row],[TeamFavoriteID]],Table2[team_id_pfr],Table2[team_name],"Even"))</f>
        <v>Las Vegas Raiders</v>
      </c>
      <c r="M3336">
        <v>-3.5</v>
      </c>
      <c r="N3336">
        <f>IF(Table1[[#This Row],[TeamFavorite]]=Table1[[#This Row],[TeamHome]],Table1[[#This Row],[ScoreAway]]-Table1[[#This Row],[ScoreHome]],Table1[[#This Row],[ScoreHome]]-Table1[[#This Row],[ScoreAway]])</f>
        <v>-3</v>
      </c>
      <c r="O3336">
        <f>IF(Table1[[#This Row],[SpreadActual]]&lt;Table1[[#This Row],[SpreadFavorite]],1,0)</f>
        <v>0</v>
      </c>
      <c r="P3336" t="s">
        <v>136</v>
      </c>
      <c r="Q3336" t="s">
        <v>65</v>
      </c>
      <c r="R3336" t="b">
        <v>0</v>
      </c>
    </row>
    <row r="3337" spans="1:22" x14ac:dyDescent="0.2">
      <c r="A3337" s="1">
        <v>30331</v>
      </c>
      <c r="B3337">
        <v>1982</v>
      </c>
      <c r="C3337">
        <f>_xlfn.MAXIFS(Table1[ScheduleWeekWritten],Table1[ScheduleSeason],Table1[[#This Row],[ScheduleSeason]])</f>
        <v>17</v>
      </c>
      <c r="D3337" t="s">
        <v>99</v>
      </c>
      <c r="E3337" cm="1">
        <f t="array" ref="E3337">_xlfn.XLOOKUP(Table1[[#This Row],[ScheduleWeekWritten]],Table3[Game],100+Table3[Increase],Table1[[#This Row],[ScheduleWeekWritten]])</f>
        <v>102</v>
      </c>
      <c r="F3337" t="b">
        <v>1</v>
      </c>
      <c r="G3337" t="s">
        <v>61</v>
      </c>
      <c r="H3337">
        <v>21</v>
      </c>
      <c r="I3337">
        <v>7</v>
      </c>
      <c r="J3337" t="s">
        <v>54</v>
      </c>
      <c r="K3337" t="s">
        <v>85</v>
      </c>
      <c r="L3337" t="str">
        <f>_xlfn.XLOOKUP(Table1[[#This Row],[TeamFavoriteID]],Table2[team_id],Table2[team_name],_xlfn.XLOOKUP(Table1[[#This Row],[TeamFavoriteID]],Table2[team_id_pfr],Table2[team_name],"Even"))</f>
        <v>Washington Commanders</v>
      </c>
      <c r="M3337">
        <v>-6</v>
      </c>
      <c r="N3337">
        <f>IF(Table1[[#This Row],[TeamFavorite]]=Table1[[#This Row],[TeamHome]],Table1[[#This Row],[ScoreAway]]-Table1[[#This Row],[ScoreHome]],Table1[[#This Row],[ScoreHome]]-Table1[[#This Row],[ScoreAway]])</f>
        <v>14</v>
      </c>
      <c r="O3337">
        <f>IF(Table1[[#This Row],[SpreadActual]]&lt;Table1[[#This Row],[SpreadFavorite]],1,0)</f>
        <v>0</v>
      </c>
      <c r="P3337" t="s">
        <v>136</v>
      </c>
      <c r="Q3337" t="s">
        <v>64</v>
      </c>
      <c r="R3337" t="b">
        <v>0</v>
      </c>
    </row>
    <row r="3338" spans="1:22" x14ac:dyDescent="0.2">
      <c r="A3338" s="1">
        <v>30332</v>
      </c>
      <c r="B3338">
        <v>1982</v>
      </c>
      <c r="C3338">
        <f>_xlfn.MAXIFS(Table1[ScheduleWeekWritten],Table1[ScheduleSeason],Table1[[#This Row],[ScheduleSeason]])</f>
        <v>17</v>
      </c>
      <c r="D3338" t="s">
        <v>99</v>
      </c>
      <c r="E3338" cm="1">
        <f t="array" ref="E3338">_xlfn.XLOOKUP(Table1[[#This Row],[ScheduleWeekWritten]],Table3[Game],100+Table3[Increase],Table1[[#This Row],[ScheduleWeekWritten]])</f>
        <v>102</v>
      </c>
      <c r="F3338" t="b">
        <v>1</v>
      </c>
      <c r="G3338" t="s">
        <v>67</v>
      </c>
      <c r="H3338">
        <v>37</v>
      </c>
      <c r="I3338">
        <v>26</v>
      </c>
      <c r="J3338" t="s">
        <v>33</v>
      </c>
      <c r="K3338" t="s">
        <v>68</v>
      </c>
      <c r="L3338" t="str">
        <f>_xlfn.XLOOKUP(Table1[[#This Row],[TeamFavoriteID]],Table2[team_id],Table2[team_name],_xlfn.XLOOKUP(Table1[[#This Row],[TeamFavoriteID]],Table2[team_id_pfr],Table2[team_name],"Even"))</f>
        <v>Dallas Cowboys</v>
      </c>
      <c r="M3338">
        <v>-7</v>
      </c>
      <c r="N3338">
        <f>IF(Table1[[#This Row],[TeamFavorite]]=Table1[[#This Row],[TeamHome]],Table1[[#This Row],[ScoreAway]]-Table1[[#This Row],[ScoreHome]],Table1[[#This Row],[ScoreHome]]-Table1[[#This Row],[ScoreAway]])</f>
        <v>-11</v>
      </c>
      <c r="O3338">
        <f>IF(Table1[[#This Row],[SpreadActual]]&lt;Table1[[#This Row],[SpreadFavorite]],1,0)</f>
        <v>1</v>
      </c>
      <c r="P3338" t="s">
        <v>136</v>
      </c>
      <c r="Q3338" t="s">
        <v>119</v>
      </c>
      <c r="R3338" t="b">
        <v>0</v>
      </c>
    </row>
    <row r="3339" spans="1:22" x14ac:dyDescent="0.2">
      <c r="A3339" s="1">
        <v>30332</v>
      </c>
      <c r="B3339">
        <v>1982</v>
      </c>
      <c r="C3339">
        <f>_xlfn.MAXIFS(Table1[ScheduleWeekWritten],Table1[ScheduleSeason],Table1[[#This Row],[ScheduleSeason]])</f>
        <v>17</v>
      </c>
      <c r="D3339" t="s">
        <v>99</v>
      </c>
      <c r="E3339" cm="1">
        <f t="array" ref="E3339">_xlfn.XLOOKUP(Table1[[#This Row],[ScheduleWeekWritten]],Table3[Game],100+Table3[Increase],Table1[[#This Row],[ScheduleWeekWritten]])</f>
        <v>102</v>
      </c>
      <c r="F3339" t="b">
        <v>1</v>
      </c>
      <c r="G3339" t="s">
        <v>19</v>
      </c>
      <c r="H3339">
        <v>34</v>
      </c>
      <c r="I3339">
        <v>13</v>
      </c>
      <c r="J3339" t="s">
        <v>27</v>
      </c>
      <c r="K3339" t="s">
        <v>29</v>
      </c>
      <c r="L3339" t="str">
        <f>_xlfn.XLOOKUP(Table1[[#This Row],[TeamFavoriteID]],Table2[team_id],Table2[team_name],_xlfn.XLOOKUP(Table1[[#This Row],[TeamFavoriteID]],Table2[team_id_pfr],Table2[team_name],"Even"))</f>
        <v>Los Angeles Chargers</v>
      </c>
      <c r="M3339">
        <v>-1.5</v>
      </c>
      <c r="N3339">
        <f>IF(Table1[[#This Row],[TeamFavorite]]=Table1[[#This Row],[TeamHome]],Table1[[#This Row],[ScoreAway]]-Table1[[#This Row],[ScoreHome]],Table1[[#This Row],[ScoreHome]]-Table1[[#This Row],[ScoreAway]])</f>
        <v>21</v>
      </c>
      <c r="O3339">
        <f>IF(Table1[[#This Row],[SpreadActual]]&lt;Table1[[#This Row],[SpreadFavorite]],1,0)</f>
        <v>0</v>
      </c>
      <c r="P3339" t="s">
        <v>136</v>
      </c>
      <c r="Q3339" t="s">
        <v>22</v>
      </c>
      <c r="R3339" t="b">
        <v>0</v>
      </c>
    </row>
    <row r="3340" spans="1:22" x14ac:dyDescent="0.2">
      <c r="A3340" s="1">
        <v>30338</v>
      </c>
      <c r="B3340">
        <v>1982</v>
      </c>
      <c r="C3340">
        <f>_xlfn.MAXIFS(Table1[ScheduleWeekWritten],Table1[ScheduleSeason],Table1[[#This Row],[ScheduleSeason]])</f>
        <v>17</v>
      </c>
      <c r="D3340" t="s">
        <v>92</v>
      </c>
      <c r="E3340" cm="1">
        <f t="array" ref="E3340">_xlfn.XLOOKUP(Table1[[#This Row],[ScheduleWeekWritten]],Table3[Game],100+Table3[Increase],Table1[[#This Row],[ScheduleWeekWritten]])</f>
        <v>103</v>
      </c>
      <c r="F3340" t="b">
        <v>1</v>
      </c>
      <c r="G3340" t="s">
        <v>61</v>
      </c>
      <c r="H3340">
        <v>31</v>
      </c>
      <c r="I3340">
        <v>17</v>
      </c>
      <c r="J3340" t="s">
        <v>67</v>
      </c>
      <c r="K3340" t="s">
        <v>68</v>
      </c>
      <c r="L3340" t="str">
        <f>_xlfn.XLOOKUP(Table1[[#This Row],[TeamFavoriteID]],Table2[team_id],Table2[team_name],_xlfn.XLOOKUP(Table1[[#This Row],[TeamFavoriteID]],Table2[team_id_pfr],Table2[team_name],"Even"))</f>
        <v>Dallas Cowboys</v>
      </c>
      <c r="M3340">
        <v>-2</v>
      </c>
      <c r="N3340">
        <f>IF(Table1[[#This Row],[TeamFavorite]]=Table1[[#This Row],[TeamHome]],Table1[[#This Row],[ScoreAway]]-Table1[[#This Row],[ScoreHome]],Table1[[#This Row],[ScoreHome]]-Table1[[#This Row],[ScoreAway]])</f>
        <v>14</v>
      </c>
      <c r="O3340">
        <f>IF(Table1[[#This Row],[SpreadActual]]&lt;Table1[[#This Row],[SpreadFavorite]],1,0)</f>
        <v>0</v>
      </c>
      <c r="P3340" t="s">
        <v>136</v>
      </c>
      <c r="Q3340" t="s">
        <v>64</v>
      </c>
      <c r="R3340" t="b">
        <v>0</v>
      </c>
    </row>
    <row r="3341" spans="1:22" x14ac:dyDescent="0.2">
      <c r="A3341" s="1">
        <v>30339</v>
      </c>
      <c r="B3341">
        <v>1982</v>
      </c>
      <c r="C3341">
        <f>_xlfn.MAXIFS(Table1[ScheduleWeekWritten],Table1[ScheduleSeason],Table1[[#This Row],[ScheduleSeason]])</f>
        <v>17</v>
      </c>
      <c r="D3341" t="s">
        <v>92</v>
      </c>
      <c r="E3341" cm="1">
        <f t="array" ref="E3341">_xlfn.XLOOKUP(Table1[[#This Row],[ScheduleWeekWritten]],Table3[Game],100+Table3[Increase],Table1[[#This Row],[ScheduleWeekWritten]])</f>
        <v>103</v>
      </c>
      <c r="F3341" t="b">
        <v>1</v>
      </c>
      <c r="G3341" t="s">
        <v>19</v>
      </c>
      <c r="H3341">
        <v>14</v>
      </c>
      <c r="I3341">
        <v>0</v>
      </c>
      <c r="J3341" t="s">
        <v>31</v>
      </c>
      <c r="K3341" t="s">
        <v>91</v>
      </c>
      <c r="L3341" t="str">
        <f>_xlfn.XLOOKUP(Table1[[#This Row],[TeamFavoriteID]],Table2[team_id],Table2[team_name],_xlfn.XLOOKUP(Table1[[#This Row],[TeamFavoriteID]],Table2[team_id_pfr],Table2[team_name],"Even"))</f>
        <v>Miami Dolphins</v>
      </c>
      <c r="M3341">
        <v>-1</v>
      </c>
      <c r="N3341">
        <f>IF(Table1[[#This Row],[TeamFavorite]]=Table1[[#This Row],[TeamHome]],Table1[[#This Row],[ScoreAway]]-Table1[[#This Row],[ScoreHome]],Table1[[#This Row],[ScoreHome]]-Table1[[#This Row],[ScoreAway]])</f>
        <v>-14</v>
      </c>
      <c r="O3341">
        <f>IF(Table1[[#This Row],[SpreadActual]]&lt;Table1[[#This Row],[SpreadFavorite]],1,0)</f>
        <v>1</v>
      </c>
      <c r="P3341" t="s">
        <v>136</v>
      </c>
      <c r="Q3341" t="s">
        <v>22</v>
      </c>
      <c r="R3341" t="b">
        <v>0</v>
      </c>
    </row>
    <row r="3342" spans="1:22" x14ac:dyDescent="0.2">
      <c r="A3342" s="1">
        <v>30346</v>
      </c>
      <c r="B3342">
        <v>1982</v>
      </c>
      <c r="C3342">
        <f>_xlfn.MAXIFS(Table1[ScheduleWeekWritten],Table1[ScheduleSeason],Table1[[#This Row],[ScheduleSeason]])</f>
        <v>17</v>
      </c>
      <c r="D3342" t="s">
        <v>93</v>
      </c>
      <c r="E3342" cm="1">
        <f t="array" ref="E3342">_xlfn.XLOOKUP(Table1[[#This Row],[ScheduleWeekWritten]],Table3[Game],100+Table3[Increase],Table1[[#This Row],[ScheduleWeekWritten]])</f>
        <v>104</v>
      </c>
      <c r="F3342" t="b">
        <v>1</v>
      </c>
      <c r="G3342" t="s">
        <v>19</v>
      </c>
      <c r="H3342">
        <v>17</v>
      </c>
      <c r="I3342">
        <v>27</v>
      </c>
      <c r="J3342" t="s">
        <v>61</v>
      </c>
      <c r="K3342" t="s">
        <v>91</v>
      </c>
      <c r="L3342" t="str">
        <f>_xlfn.XLOOKUP(Table1[[#This Row],[TeamFavoriteID]],Table2[team_id],Table2[team_name],_xlfn.XLOOKUP(Table1[[#This Row],[TeamFavoriteID]],Table2[team_id_pfr],Table2[team_name],"Even"))</f>
        <v>Miami Dolphins</v>
      </c>
      <c r="M3342">
        <v>-3</v>
      </c>
      <c r="N3342">
        <f>IF(Table1[[#This Row],[TeamFavorite]]=Table1[[#This Row],[TeamHome]],Table1[[#This Row],[ScoreAway]]-Table1[[#This Row],[ScoreHome]],Table1[[#This Row],[ScoreHome]]-Table1[[#This Row],[ScoreAway]])</f>
        <v>10</v>
      </c>
      <c r="O3342">
        <f>IF(Table1[[#This Row],[SpreadActual]]&lt;Table1[[#This Row],[SpreadFavorite]],1,0)</f>
        <v>0</v>
      </c>
      <c r="P3342">
        <v>36.5</v>
      </c>
      <c r="Q3342" t="s">
        <v>131</v>
      </c>
      <c r="R3342" t="b">
        <v>1</v>
      </c>
      <c r="S3342">
        <v>61</v>
      </c>
    </row>
    <row r="3343" spans="1:22" x14ac:dyDescent="0.2">
      <c r="A3343" s="1">
        <v>30562</v>
      </c>
      <c r="B3343">
        <v>1983</v>
      </c>
      <c r="C3343">
        <f>_xlfn.MAXIFS(Table1[ScheduleWeekWritten],Table1[ScheduleSeason],Table1[[#This Row],[ScheduleSeason]])</f>
        <v>16</v>
      </c>
      <c r="D3343">
        <v>1</v>
      </c>
      <c r="E3343" cm="1">
        <f t="array" ref="E3343">_xlfn.XLOOKUP(Table1[[#This Row],[ScheduleWeekWritten]],Table3[Game],100+Table3[Increase],Table1[[#This Row],[ScheduleWeekWritten]])</f>
        <v>1</v>
      </c>
      <c r="F3343" t="b">
        <v>0</v>
      </c>
      <c r="G3343" t="s">
        <v>53</v>
      </c>
      <c r="H3343">
        <v>17</v>
      </c>
      <c r="I3343">
        <v>22</v>
      </c>
      <c r="J3343" t="s">
        <v>58</v>
      </c>
      <c r="K3343" t="s">
        <v>87</v>
      </c>
      <c r="L3343" t="str">
        <f>_xlfn.XLOOKUP(Table1[[#This Row],[TeamFavoriteID]],Table2[team_id],Table2[team_name],_xlfn.XLOOKUP(Table1[[#This Row],[TeamFavoriteID]],Table2[team_id_pfr],Table2[team_name],"Even"))</f>
        <v>San Francisco 49ers</v>
      </c>
      <c r="M3343">
        <v>-3.5</v>
      </c>
      <c r="N3343">
        <f>IF(Table1[[#This Row],[TeamFavorite]]=Table1[[#This Row],[TeamHome]],Table1[[#This Row],[ScoreAway]]-Table1[[#This Row],[ScoreHome]],Table1[[#This Row],[ScoreHome]]-Table1[[#This Row],[ScoreAway]])</f>
        <v>5</v>
      </c>
      <c r="O3343">
        <f>IF(Table1[[#This Row],[SpreadActual]]&lt;Table1[[#This Row],[SpreadFavorite]],1,0)</f>
        <v>0</v>
      </c>
      <c r="P3343">
        <v>40.5</v>
      </c>
      <c r="Q3343" t="s">
        <v>118</v>
      </c>
      <c r="R3343" t="b">
        <v>0</v>
      </c>
      <c r="S3343">
        <v>68</v>
      </c>
      <c r="T3343">
        <v>14</v>
      </c>
      <c r="U3343">
        <v>63</v>
      </c>
    </row>
    <row r="3344" spans="1:22" x14ac:dyDescent="0.2">
      <c r="A3344" s="1">
        <v>30563</v>
      </c>
      <c r="B3344">
        <v>1983</v>
      </c>
      <c r="C3344">
        <f>_xlfn.MAXIFS(Table1[ScheduleWeekWritten],Table1[ScheduleSeason],Table1[[#This Row],[ScheduleSeason]])</f>
        <v>16</v>
      </c>
      <c r="D3344">
        <v>1</v>
      </c>
      <c r="E3344" cm="1">
        <f t="array" ref="E3344">_xlfn.XLOOKUP(Table1[[#This Row],[ScheduleWeekWritten]],Table3[Game],100+Table3[Increase],Table1[[#This Row],[ScheduleWeekWritten]])</f>
        <v>1</v>
      </c>
      <c r="F3344" t="b">
        <v>0</v>
      </c>
      <c r="G3344" t="s">
        <v>28</v>
      </c>
      <c r="H3344">
        <v>0</v>
      </c>
      <c r="I3344">
        <v>12</v>
      </c>
      <c r="J3344" t="s">
        <v>19</v>
      </c>
      <c r="K3344" t="s">
        <v>91</v>
      </c>
      <c r="L3344" t="str">
        <f>_xlfn.XLOOKUP(Table1[[#This Row],[TeamFavoriteID]],Table2[team_id],Table2[team_name],_xlfn.XLOOKUP(Table1[[#This Row],[TeamFavoriteID]],Table2[team_id_pfr],Table2[team_name],"Even"))</f>
        <v>Miami Dolphins</v>
      </c>
      <c r="M3344">
        <v>-4</v>
      </c>
      <c r="N3344">
        <f>IF(Table1[[#This Row],[TeamFavorite]]=Table1[[#This Row],[TeamHome]],Table1[[#This Row],[ScoreAway]]-Table1[[#This Row],[ScoreHome]],Table1[[#This Row],[ScoreHome]]-Table1[[#This Row],[ScoreAway]])</f>
        <v>-12</v>
      </c>
      <c r="O3344">
        <f>IF(Table1[[#This Row],[SpreadActual]]&lt;Table1[[#This Row],[SpreadFavorite]],1,0)</f>
        <v>1</v>
      </c>
      <c r="P3344">
        <v>36.5</v>
      </c>
      <c r="Q3344" t="s">
        <v>123</v>
      </c>
      <c r="R3344" t="b">
        <v>0</v>
      </c>
      <c r="S3344">
        <v>72</v>
      </c>
      <c r="T3344">
        <v>12</v>
      </c>
      <c r="U3344">
        <v>60</v>
      </c>
    </row>
    <row r="3345" spans="1:22" x14ac:dyDescent="0.2">
      <c r="A3345" s="1">
        <v>30563</v>
      </c>
      <c r="B3345">
        <v>1983</v>
      </c>
      <c r="C3345">
        <f>_xlfn.MAXIFS(Table1[ScheduleWeekWritten],Table1[ScheduleSeason],Table1[[#This Row],[ScheduleSeason]])</f>
        <v>16</v>
      </c>
      <c r="D3345">
        <v>1</v>
      </c>
      <c r="E3345" cm="1">
        <f t="array" ref="E3345">_xlfn.XLOOKUP(Table1[[#This Row],[ScheduleWeekWritten]],Table3[Game],100+Table3[Increase],Table1[[#This Row],[ScheduleWeekWritten]])</f>
        <v>1</v>
      </c>
      <c r="F3345" t="b">
        <v>0</v>
      </c>
      <c r="G3345" t="s">
        <v>46</v>
      </c>
      <c r="H3345">
        <v>17</v>
      </c>
      <c r="I3345">
        <v>20</v>
      </c>
      <c r="J3345" t="s">
        <v>38</v>
      </c>
      <c r="K3345" t="s">
        <v>47</v>
      </c>
      <c r="L3345" t="str">
        <f>_xlfn.XLOOKUP(Table1[[#This Row],[TeamFavoriteID]],Table2[team_id],Table2[team_name],_xlfn.XLOOKUP(Table1[[#This Row],[TeamFavoriteID]],Table2[team_id_pfr],Table2[team_name],"Even"))</f>
        <v>Chicago Bears</v>
      </c>
      <c r="M3345">
        <v>-1</v>
      </c>
      <c r="N3345">
        <f>IF(Table1[[#This Row],[TeamFavorite]]=Table1[[#This Row],[TeamHome]],Table1[[#This Row],[ScoreAway]]-Table1[[#This Row],[ScoreHome]],Table1[[#This Row],[ScoreHome]]-Table1[[#This Row],[ScoreAway]])</f>
        <v>3</v>
      </c>
      <c r="O3345">
        <f>IF(Table1[[#This Row],[SpreadActual]]&lt;Table1[[#This Row],[SpreadFavorite]],1,0)</f>
        <v>0</v>
      </c>
      <c r="P3345">
        <v>38.5</v>
      </c>
      <c r="Q3345" t="s">
        <v>114</v>
      </c>
      <c r="R3345" t="b">
        <v>0</v>
      </c>
      <c r="S3345">
        <v>80</v>
      </c>
      <c r="T3345">
        <v>12</v>
      </c>
      <c r="U3345">
        <v>49</v>
      </c>
    </row>
    <row r="3346" spans="1:22" x14ac:dyDescent="0.2">
      <c r="A3346" s="1">
        <v>30563</v>
      </c>
      <c r="B3346">
        <v>1983</v>
      </c>
      <c r="C3346">
        <f>_xlfn.MAXIFS(Table1[ScheduleWeekWritten],Table1[ScheduleSeason],Table1[[#This Row],[ScheduleSeason]])</f>
        <v>16</v>
      </c>
      <c r="D3346">
        <v>1</v>
      </c>
      <c r="E3346" cm="1">
        <f t="array" ref="E3346">_xlfn.XLOOKUP(Table1[[#This Row],[ScheduleWeekWritten]],Table3[Game],100+Table3[Increase],Table1[[#This Row],[ScheduleWeekWritten]])</f>
        <v>1</v>
      </c>
      <c r="F3346" t="b">
        <v>0</v>
      </c>
      <c r="G3346" t="s">
        <v>101</v>
      </c>
      <c r="H3346">
        <v>10</v>
      </c>
      <c r="I3346">
        <v>20</v>
      </c>
      <c r="J3346" t="s">
        <v>138</v>
      </c>
      <c r="K3346" t="s">
        <v>104</v>
      </c>
      <c r="L3346" t="str">
        <f>_xlfn.XLOOKUP(Table1[[#This Row],[TeamFavoriteID]],Table2[team_id],Table2[team_name],_xlfn.XLOOKUP(Table1[[#This Row],[TeamFavoriteID]],Table2[team_id_pfr],Table2[team_name],"Even"))</f>
        <v>Cincinnati Bengals</v>
      </c>
      <c r="M3346">
        <v>-2</v>
      </c>
      <c r="N3346">
        <f>IF(Table1[[#This Row],[TeamFavorite]]=Table1[[#This Row],[TeamHome]],Table1[[#This Row],[ScoreAway]]-Table1[[#This Row],[ScoreHome]],Table1[[#This Row],[ScoreHome]]-Table1[[#This Row],[ScoreAway]])</f>
        <v>10</v>
      </c>
      <c r="O3346">
        <f>IF(Table1[[#This Row],[SpreadActual]]&lt;Table1[[#This Row],[SpreadFavorite]],1,0)</f>
        <v>0</v>
      </c>
      <c r="P3346">
        <v>42</v>
      </c>
      <c r="Q3346" t="s">
        <v>111</v>
      </c>
      <c r="R3346" t="b">
        <v>0</v>
      </c>
      <c r="S3346">
        <v>75</v>
      </c>
      <c r="T3346">
        <v>9</v>
      </c>
      <c r="U3346">
        <v>67</v>
      </c>
    </row>
    <row r="3347" spans="1:22" x14ac:dyDescent="0.2">
      <c r="A3347" s="1">
        <v>30563</v>
      </c>
      <c r="B3347">
        <v>1983</v>
      </c>
      <c r="C3347">
        <f>_xlfn.MAXIFS(Table1[ScheduleWeekWritten],Table1[ScheduleSeason],Table1[[#This Row],[ScheduleSeason]])</f>
        <v>16</v>
      </c>
      <c r="D3347">
        <v>1</v>
      </c>
      <c r="E3347" cm="1">
        <f t="array" ref="E3347">_xlfn.XLOOKUP(Table1[[#This Row],[ScheduleWeekWritten]],Table3[Game],100+Table3[Increase],Table1[[#This Row],[ScheduleWeekWritten]])</f>
        <v>1</v>
      </c>
      <c r="F3347" t="b">
        <v>0</v>
      </c>
      <c r="G3347" t="s">
        <v>62</v>
      </c>
      <c r="H3347">
        <v>21</v>
      </c>
      <c r="I3347">
        <v>27</v>
      </c>
      <c r="J3347" t="s">
        <v>54</v>
      </c>
      <c r="K3347" t="s">
        <v>63</v>
      </c>
      <c r="L3347" t="str">
        <f>_xlfn.XLOOKUP(Table1[[#This Row],[TeamFavoriteID]],Table2[team_id],Table2[team_name],_xlfn.XLOOKUP(Table1[[#This Row],[TeamFavoriteID]],Table2[team_id_pfr],Table2[team_name],"Even"))</f>
        <v>Cleveland Browns</v>
      </c>
      <c r="M3347">
        <v>-1.5</v>
      </c>
      <c r="N3347">
        <f>IF(Table1[[#This Row],[TeamFavorite]]=Table1[[#This Row],[TeamHome]],Table1[[#This Row],[ScoreAway]]-Table1[[#This Row],[ScoreHome]],Table1[[#This Row],[ScoreHome]]-Table1[[#This Row],[ScoreAway]])</f>
        <v>6</v>
      </c>
      <c r="O3347">
        <f>IF(Table1[[#This Row],[SpreadActual]]&lt;Table1[[#This Row],[SpreadFavorite]],1,0)</f>
        <v>0</v>
      </c>
      <c r="P3347">
        <v>41</v>
      </c>
      <c r="Q3347" t="s">
        <v>66</v>
      </c>
      <c r="R3347" t="b">
        <v>0</v>
      </c>
      <c r="S3347">
        <v>76</v>
      </c>
      <c r="T3347">
        <v>10</v>
      </c>
      <c r="U3347">
        <v>63</v>
      </c>
    </row>
    <row r="3348" spans="1:22" x14ac:dyDescent="0.2">
      <c r="A3348" s="1">
        <v>30563</v>
      </c>
      <c r="B3348">
        <v>1983</v>
      </c>
      <c r="C3348">
        <f>_xlfn.MAXIFS(Table1[ScheduleWeekWritten],Table1[ScheduleSeason],Table1[[#This Row],[ScheduleSeason]])</f>
        <v>16</v>
      </c>
      <c r="D3348">
        <v>1</v>
      </c>
      <c r="E3348" cm="1">
        <f t="array" ref="E3348">_xlfn.XLOOKUP(Table1[[#This Row],[ScheduleWeekWritten]],Table3[Game],100+Table3[Increase],Table1[[#This Row],[ScheduleWeekWritten]])</f>
        <v>1</v>
      </c>
      <c r="F3348" t="b">
        <v>0</v>
      </c>
      <c r="G3348" t="s">
        <v>23</v>
      </c>
      <c r="H3348">
        <v>38</v>
      </c>
      <c r="I3348">
        <v>41</v>
      </c>
      <c r="J3348" t="s">
        <v>33</v>
      </c>
      <c r="K3348" t="s">
        <v>35</v>
      </c>
      <c r="L3348" t="str">
        <f>_xlfn.XLOOKUP(Table1[[#This Row],[TeamFavoriteID]],Table2[team_id],Table2[team_name],_xlfn.XLOOKUP(Table1[[#This Row],[TeamFavoriteID]],Table2[team_id_pfr],Table2[team_name],"Even"))</f>
        <v>Green Bay Packers</v>
      </c>
      <c r="M3348">
        <v>-4.5</v>
      </c>
      <c r="N3348">
        <f>IF(Table1[[#This Row],[TeamFavorite]]=Table1[[#This Row],[TeamHome]],Table1[[#This Row],[ScoreAway]]-Table1[[#This Row],[ScoreHome]],Table1[[#This Row],[ScoreHome]]-Table1[[#This Row],[ScoreAway]])</f>
        <v>-3</v>
      </c>
      <c r="O3348">
        <f>IF(Table1[[#This Row],[SpreadActual]]&lt;Table1[[#This Row],[SpreadFavorite]],1,0)</f>
        <v>0</v>
      </c>
      <c r="P3348">
        <v>40</v>
      </c>
      <c r="Q3348" t="s">
        <v>102</v>
      </c>
      <c r="R3348" t="b">
        <v>0</v>
      </c>
      <c r="S3348">
        <v>72</v>
      </c>
      <c r="T3348">
        <v>0</v>
      </c>
      <c r="V3348" t="s">
        <v>103</v>
      </c>
    </row>
    <row r="3349" spans="1:22" x14ac:dyDescent="0.2">
      <c r="A3349" s="1">
        <v>30563</v>
      </c>
      <c r="B3349">
        <v>1983</v>
      </c>
      <c r="C3349">
        <f>_xlfn.MAXIFS(Table1[ScheduleWeekWritten],Table1[ScheduleSeason],Table1[[#This Row],[ScheduleSeason]])</f>
        <v>16</v>
      </c>
      <c r="D3349">
        <v>1</v>
      </c>
      <c r="E3349" cm="1">
        <f t="array" ref="E3349">_xlfn.XLOOKUP(Table1[[#This Row],[ScheduleWeekWritten]],Table3[Game],100+Table3[Increase],Table1[[#This Row],[ScheduleWeekWritten]])</f>
        <v>1</v>
      </c>
      <c r="F3349" t="b">
        <v>0</v>
      </c>
      <c r="G3349" t="s">
        <v>42</v>
      </c>
      <c r="H3349">
        <v>17</v>
      </c>
      <c r="I3349">
        <v>13</v>
      </c>
      <c r="J3349" t="s">
        <v>128</v>
      </c>
      <c r="K3349" t="s">
        <v>75</v>
      </c>
      <c r="L3349" t="str">
        <f>_xlfn.XLOOKUP(Table1[[#This Row],[TeamFavoriteID]],Table2[team_id],Table2[team_name],_xlfn.XLOOKUP(Table1[[#This Row],[TeamFavoriteID]],Table2[team_id_pfr],Table2[team_name],"Even"))</f>
        <v>Kansas City Chiefs</v>
      </c>
      <c r="M3349">
        <v>-2</v>
      </c>
      <c r="N3349">
        <f>IF(Table1[[#This Row],[TeamFavorite]]=Table1[[#This Row],[TeamHome]],Table1[[#This Row],[ScoreAway]]-Table1[[#This Row],[ScoreHome]],Table1[[#This Row],[ScoreHome]]-Table1[[#This Row],[ScoreAway]])</f>
        <v>-4</v>
      </c>
      <c r="O3349">
        <f>IF(Table1[[#This Row],[SpreadActual]]&lt;Table1[[#This Row],[SpreadFavorite]],1,0)</f>
        <v>1</v>
      </c>
      <c r="P3349">
        <v>36.5</v>
      </c>
      <c r="Q3349" t="s">
        <v>117</v>
      </c>
      <c r="R3349" t="b">
        <v>0</v>
      </c>
      <c r="S3349">
        <v>82</v>
      </c>
      <c r="T3349">
        <v>16</v>
      </c>
      <c r="U3349">
        <v>45</v>
      </c>
    </row>
    <row r="3350" spans="1:22" x14ac:dyDescent="0.2">
      <c r="A3350" s="1">
        <v>30563</v>
      </c>
      <c r="B3350">
        <v>1983</v>
      </c>
      <c r="C3350">
        <f>_xlfn.MAXIFS(Table1[ScheduleWeekWritten],Table1[ScheduleSeason],Table1[[#This Row],[ScheduleSeason]])</f>
        <v>16</v>
      </c>
      <c r="D3350">
        <v>1</v>
      </c>
      <c r="E3350" cm="1">
        <f t="array" ref="E3350">_xlfn.XLOOKUP(Table1[[#This Row],[ScheduleWeekWritten]],Table3[Game],100+Table3[Increase],Table1[[#This Row],[ScheduleWeekWritten]])</f>
        <v>1</v>
      </c>
      <c r="F3350" t="b">
        <v>0</v>
      </c>
      <c r="G3350" t="s">
        <v>115</v>
      </c>
      <c r="H3350">
        <v>23</v>
      </c>
      <c r="I3350">
        <v>29</v>
      </c>
      <c r="J3350" t="s">
        <v>34</v>
      </c>
      <c r="K3350" t="s">
        <v>70</v>
      </c>
      <c r="L3350" t="str">
        <f>_xlfn.XLOOKUP(Table1[[#This Row],[TeamFavoriteID]],Table2[team_id],Table2[team_name],_xlfn.XLOOKUP(Table1[[#This Row],[TeamFavoriteID]],Table2[team_id_pfr],Table2[team_name],"Even"))</f>
        <v>Boston Patriots</v>
      </c>
      <c r="M3350">
        <v>-6</v>
      </c>
      <c r="N3350">
        <f>IF(Table1[[#This Row],[TeamFavorite]]=Table1[[#This Row],[TeamHome]],Table1[[#This Row],[ScoreAway]]-Table1[[#This Row],[ScoreHome]],Table1[[#This Row],[ScoreHome]]-Table1[[#This Row],[ScoreAway]])</f>
        <v>-6</v>
      </c>
      <c r="O3350">
        <f>IF(Table1[[#This Row],[SpreadActual]]&lt;Table1[[#This Row],[SpreadFavorite]],1,0)</f>
        <v>0</v>
      </c>
      <c r="P3350">
        <v>38</v>
      </c>
      <c r="Q3350" t="s">
        <v>116</v>
      </c>
      <c r="R3350" t="b">
        <v>0</v>
      </c>
      <c r="S3350">
        <v>78</v>
      </c>
      <c r="T3350">
        <v>10</v>
      </c>
      <c r="U3350">
        <v>62</v>
      </c>
    </row>
    <row r="3351" spans="1:22" x14ac:dyDescent="0.2">
      <c r="A3351" s="1">
        <v>30563</v>
      </c>
      <c r="B3351">
        <v>1983</v>
      </c>
      <c r="C3351">
        <f>_xlfn.MAXIFS(Table1[ScheduleWeekWritten],Table1[ScheduleSeason],Table1[[#This Row],[ScheduleSeason]])</f>
        <v>16</v>
      </c>
      <c r="D3351">
        <v>1</v>
      </c>
      <c r="E3351" cm="1">
        <f t="array" ref="E3351">_xlfn.XLOOKUP(Table1[[#This Row],[ScheduleWeekWritten]],Table3[Game],100+Table3[Increase],Table1[[#This Row],[ScheduleWeekWritten]])</f>
        <v>1</v>
      </c>
      <c r="F3351" t="b">
        <v>0</v>
      </c>
      <c r="G3351" t="s">
        <v>95</v>
      </c>
      <c r="H3351">
        <v>28</v>
      </c>
      <c r="I3351">
        <v>17</v>
      </c>
      <c r="J3351" t="s">
        <v>57</v>
      </c>
      <c r="K3351" t="s">
        <v>98</v>
      </c>
      <c r="L3351" t="str">
        <f>_xlfn.XLOOKUP(Table1[[#This Row],[TeamFavoriteID]],Table2[team_id],Table2[team_name],_xlfn.XLOOKUP(Table1[[#This Row],[TeamFavoriteID]],Table2[team_id_pfr],Table2[team_name],"Even"))</f>
        <v>New Orleans Saints</v>
      </c>
      <c r="M3351">
        <v>-2.5</v>
      </c>
      <c r="N3351">
        <f>IF(Table1[[#This Row],[TeamFavorite]]=Table1[[#This Row],[TeamHome]],Table1[[#This Row],[ScoreAway]]-Table1[[#This Row],[ScoreHome]],Table1[[#This Row],[ScoreHome]]-Table1[[#This Row],[ScoreAway]])</f>
        <v>-11</v>
      </c>
      <c r="O3351">
        <f>IF(Table1[[#This Row],[SpreadActual]]&lt;Table1[[#This Row],[SpreadFavorite]],1,0)</f>
        <v>1</v>
      </c>
      <c r="P3351">
        <v>37</v>
      </c>
      <c r="Q3351" t="s">
        <v>124</v>
      </c>
      <c r="R3351" t="b">
        <v>0</v>
      </c>
      <c r="S3351">
        <v>72</v>
      </c>
      <c r="T3351">
        <v>0</v>
      </c>
      <c r="V3351" t="s">
        <v>103</v>
      </c>
    </row>
    <row r="3352" spans="1:22" x14ac:dyDescent="0.2">
      <c r="A3352" s="1">
        <v>30563</v>
      </c>
      <c r="B3352">
        <v>1983</v>
      </c>
      <c r="C3352">
        <f>_xlfn.MAXIFS(Table1[ScheduleWeekWritten],Table1[ScheduleSeason],Table1[[#This Row],[ScheduleSeason]])</f>
        <v>16</v>
      </c>
      <c r="D3352">
        <v>1</v>
      </c>
      <c r="E3352" cm="1">
        <f t="array" ref="E3352">_xlfn.XLOOKUP(Table1[[#This Row],[ScheduleWeekWritten]],Table3[Game],100+Table3[Increase],Table1[[#This Row],[ScheduleWeekWritten]])</f>
        <v>1</v>
      </c>
      <c r="F3352" t="b">
        <v>0</v>
      </c>
      <c r="G3352" t="s">
        <v>50</v>
      </c>
      <c r="H3352">
        <v>6</v>
      </c>
      <c r="I3352">
        <v>16</v>
      </c>
      <c r="J3352" t="s">
        <v>39</v>
      </c>
      <c r="K3352" t="s">
        <v>90</v>
      </c>
      <c r="L3352" t="str">
        <f>_xlfn.XLOOKUP(Table1[[#This Row],[TeamFavoriteID]],Table2[team_id],Table2[team_name],_xlfn.XLOOKUP(Table1[[#This Row],[TeamFavoriteID]],Table2[team_id_pfr],Table2[team_name],"Even"))</f>
        <v>New York Giants</v>
      </c>
      <c r="M3352">
        <v>-4</v>
      </c>
      <c r="N3352">
        <f>IF(Table1[[#This Row],[TeamFavorite]]=Table1[[#This Row],[TeamHome]],Table1[[#This Row],[ScoreAway]]-Table1[[#This Row],[ScoreHome]],Table1[[#This Row],[ScoreHome]]-Table1[[#This Row],[ScoreAway]])</f>
        <v>10</v>
      </c>
      <c r="O3352">
        <f>IF(Table1[[#This Row],[SpreadActual]]&lt;Table1[[#This Row],[SpreadFavorite]],1,0)</f>
        <v>0</v>
      </c>
      <c r="P3352">
        <v>38.5</v>
      </c>
      <c r="Q3352" t="s">
        <v>126</v>
      </c>
      <c r="R3352" t="b">
        <v>0</v>
      </c>
      <c r="S3352">
        <v>78</v>
      </c>
      <c r="T3352">
        <v>9</v>
      </c>
      <c r="U3352">
        <v>63</v>
      </c>
    </row>
    <row r="3353" spans="1:22" x14ac:dyDescent="0.2">
      <c r="A3353" s="1">
        <v>30563</v>
      </c>
      <c r="B3353">
        <v>1983</v>
      </c>
      <c r="C3353">
        <f>_xlfn.MAXIFS(Table1[ScheduleWeekWritten],Table1[ScheduleSeason],Table1[[#This Row],[ScheduleSeason]])</f>
        <v>16</v>
      </c>
      <c r="D3353">
        <v>1</v>
      </c>
      <c r="E3353" cm="1">
        <f t="array" ref="E3353">_xlfn.XLOOKUP(Table1[[#This Row],[ScheduleWeekWritten]],Table3[Game],100+Table3[Increase],Table1[[#This Row],[ScheduleWeekWritten]])</f>
        <v>1</v>
      </c>
      <c r="F3353" t="b">
        <v>0</v>
      </c>
      <c r="G3353" t="s">
        <v>49</v>
      </c>
      <c r="H3353">
        <v>10</v>
      </c>
      <c r="I3353">
        <v>14</v>
      </c>
      <c r="J3353" t="s">
        <v>24</v>
      </c>
      <c r="K3353" t="s">
        <v>51</v>
      </c>
      <c r="L3353" t="str">
        <f>_xlfn.XLOOKUP(Table1[[#This Row],[TeamFavoriteID]],Table2[team_id],Table2[team_name],_xlfn.XLOOKUP(Table1[[#This Row],[TeamFavoriteID]],Table2[team_id_pfr],Table2[team_name],"Even"))</f>
        <v>Pittsburgh Steelers</v>
      </c>
      <c r="M3353">
        <v>-7</v>
      </c>
      <c r="N3353">
        <f>IF(Table1[[#This Row],[TeamFavorite]]=Table1[[#This Row],[TeamHome]],Table1[[#This Row],[ScoreAway]]-Table1[[#This Row],[ScoreHome]],Table1[[#This Row],[ScoreHome]]-Table1[[#This Row],[ScoreAway]])</f>
        <v>4</v>
      </c>
      <c r="O3353">
        <f>IF(Table1[[#This Row],[SpreadActual]]&lt;Table1[[#This Row],[SpreadFavorite]],1,0)</f>
        <v>0</v>
      </c>
      <c r="P3353">
        <v>39.5</v>
      </c>
      <c r="Q3353" t="s">
        <v>113</v>
      </c>
      <c r="R3353" t="b">
        <v>0</v>
      </c>
      <c r="S3353">
        <v>73</v>
      </c>
      <c r="T3353">
        <v>5</v>
      </c>
      <c r="U3353">
        <v>64</v>
      </c>
    </row>
    <row r="3354" spans="1:22" x14ac:dyDescent="0.2">
      <c r="A3354" s="1">
        <v>30563</v>
      </c>
      <c r="B3354">
        <v>1983</v>
      </c>
      <c r="C3354">
        <f>_xlfn.MAXIFS(Table1[ScheduleWeekWritten],Table1[ScheduleSeason],Table1[[#This Row],[ScheduleSeason]])</f>
        <v>16</v>
      </c>
      <c r="D3354">
        <v>1</v>
      </c>
      <c r="E3354" cm="1">
        <f t="array" ref="E3354">_xlfn.XLOOKUP(Table1[[#This Row],[ScheduleWeekWritten]],Table3[Game],100+Table3[Increase],Table1[[#This Row],[ScheduleWeekWritten]])</f>
        <v>1</v>
      </c>
      <c r="F3354" t="b">
        <v>0</v>
      </c>
      <c r="G3354" t="s">
        <v>27</v>
      </c>
      <c r="H3354">
        <v>29</v>
      </c>
      <c r="I3354">
        <v>41</v>
      </c>
      <c r="J3354" t="s">
        <v>31</v>
      </c>
      <c r="K3354" t="s">
        <v>29</v>
      </c>
      <c r="L3354" t="str">
        <f>_xlfn.XLOOKUP(Table1[[#This Row],[TeamFavoriteID]],Table2[team_id],Table2[team_name],_xlfn.XLOOKUP(Table1[[#This Row],[TeamFavoriteID]],Table2[team_id_pfr],Table2[team_name],"Even"))</f>
        <v>Los Angeles Chargers</v>
      </c>
      <c r="M3354">
        <v>-3.5</v>
      </c>
      <c r="N3354">
        <f>IF(Table1[[#This Row],[TeamFavorite]]=Table1[[#This Row],[TeamHome]],Table1[[#This Row],[ScoreAway]]-Table1[[#This Row],[ScoreHome]],Table1[[#This Row],[ScoreHome]]-Table1[[#This Row],[ScoreAway]])</f>
        <v>-12</v>
      </c>
      <c r="O3354">
        <f>IF(Table1[[#This Row],[SpreadActual]]&lt;Table1[[#This Row],[SpreadFavorite]],1,0)</f>
        <v>1</v>
      </c>
      <c r="P3354">
        <v>46</v>
      </c>
      <c r="Q3354" t="s">
        <v>94</v>
      </c>
      <c r="R3354" t="b">
        <v>0</v>
      </c>
      <c r="S3354">
        <v>75</v>
      </c>
      <c r="T3354">
        <v>9</v>
      </c>
      <c r="U3354">
        <v>73</v>
      </c>
    </row>
    <row r="3355" spans="1:22" x14ac:dyDescent="0.2">
      <c r="A3355" s="1">
        <v>30563</v>
      </c>
      <c r="B3355">
        <v>1983</v>
      </c>
      <c r="C3355">
        <f>_xlfn.MAXIFS(Table1[ScheduleWeekWritten],Table1[ScheduleSeason],Table1[[#This Row],[ScheduleSeason]])</f>
        <v>16</v>
      </c>
      <c r="D3355">
        <v>1</v>
      </c>
      <c r="E3355" cm="1">
        <f t="array" ref="E3355">_xlfn.XLOOKUP(Table1[[#This Row],[ScheduleWeekWritten]],Table3[Game],100+Table3[Increase],Table1[[#This Row],[ScheduleWeekWritten]])</f>
        <v>1</v>
      </c>
      <c r="F3355" t="b">
        <v>0</v>
      </c>
      <c r="G3355" t="s">
        <v>127</v>
      </c>
      <c r="H3355">
        <v>0</v>
      </c>
      <c r="I3355">
        <v>11</v>
      </c>
      <c r="J3355" t="s">
        <v>45</v>
      </c>
      <c r="K3355" t="s">
        <v>133</v>
      </c>
      <c r="L3355" t="str">
        <f>_xlfn.XLOOKUP(Table1[[#This Row],[TeamFavoriteID]],Table2[team_id],Table2[team_name],_xlfn.XLOOKUP(Table1[[#This Row],[TeamFavoriteID]],Table2[team_id_pfr],Table2[team_name],"Even"))</f>
        <v>Tampa Bay Buccaneers</v>
      </c>
      <c r="M3355">
        <v>-3</v>
      </c>
      <c r="N3355">
        <f>IF(Table1[[#This Row],[TeamFavorite]]=Table1[[#This Row],[TeamHome]],Table1[[#This Row],[ScoreAway]]-Table1[[#This Row],[ScoreHome]],Table1[[#This Row],[ScoreHome]]-Table1[[#This Row],[ScoreAway]])</f>
        <v>11</v>
      </c>
      <c r="O3355">
        <f>IF(Table1[[#This Row],[SpreadActual]]&lt;Table1[[#This Row],[SpreadFavorite]],1,0)</f>
        <v>0</v>
      </c>
      <c r="P3355">
        <v>38</v>
      </c>
      <c r="Q3355" t="s">
        <v>130</v>
      </c>
      <c r="R3355" t="b">
        <v>0</v>
      </c>
      <c r="S3355">
        <v>82</v>
      </c>
      <c r="T3355">
        <v>7</v>
      </c>
      <c r="U3355">
        <v>83</v>
      </c>
    </row>
    <row r="3356" spans="1:22" x14ac:dyDescent="0.2">
      <c r="A3356" s="1">
        <v>30564</v>
      </c>
      <c r="B3356">
        <v>1983</v>
      </c>
      <c r="C3356">
        <f>_xlfn.MAXIFS(Table1[ScheduleWeekWritten],Table1[ScheduleSeason],Table1[[#This Row],[ScheduleSeason]])</f>
        <v>16</v>
      </c>
      <c r="D3356">
        <v>1</v>
      </c>
      <c r="E3356" cm="1">
        <f t="array" ref="E3356">_xlfn.XLOOKUP(Table1[[#This Row],[ScheduleWeekWritten]],Table3[Game],100+Table3[Increase],Table1[[#This Row],[ScheduleWeekWritten]])</f>
        <v>1</v>
      </c>
      <c r="F3356" t="b">
        <v>0</v>
      </c>
      <c r="G3356" t="s">
        <v>61</v>
      </c>
      <c r="H3356">
        <v>30</v>
      </c>
      <c r="I3356">
        <v>31</v>
      </c>
      <c r="J3356" t="s">
        <v>67</v>
      </c>
      <c r="K3356" t="s">
        <v>68</v>
      </c>
      <c r="L3356" t="str">
        <f>_xlfn.XLOOKUP(Table1[[#This Row],[TeamFavoriteID]],Table2[team_id],Table2[team_name],_xlfn.XLOOKUP(Table1[[#This Row],[TeamFavoriteID]],Table2[team_id_pfr],Table2[team_name],"Even"))</f>
        <v>Dallas Cowboys</v>
      </c>
      <c r="M3356">
        <v>-1.5</v>
      </c>
      <c r="N3356">
        <f>IF(Table1[[#This Row],[TeamFavorite]]=Table1[[#This Row],[TeamHome]],Table1[[#This Row],[ScoreAway]]-Table1[[#This Row],[ScoreHome]],Table1[[#This Row],[ScoreHome]]-Table1[[#This Row],[ScoreAway]])</f>
        <v>-1</v>
      </c>
      <c r="O3356">
        <f>IF(Table1[[#This Row],[SpreadActual]]&lt;Table1[[#This Row],[SpreadFavorite]],1,0)</f>
        <v>0</v>
      </c>
      <c r="P3356">
        <v>41</v>
      </c>
      <c r="Q3356" t="s">
        <v>64</v>
      </c>
      <c r="R3356" t="b">
        <v>0</v>
      </c>
      <c r="S3356">
        <v>84</v>
      </c>
      <c r="T3356">
        <v>6</v>
      </c>
      <c r="U3356">
        <v>66</v>
      </c>
    </row>
    <row r="3357" spans="1:22" x14ac:dyDescent="0.2">
      <c r="A3357" s="1">
        <v>30567</v>
      </c>
      <c r="B3357">
        <v>1983</v>
      </c>
      <c r="C3357">
        <f>_xlfn.MAXIFS(Table1[ScheduleWeekWritten],Table1[ScheduleSeason],Table1[[#This Row],[ScheduleSeason]])</f>
        <v>16</v>
      </c>
      <c r="D3357">
        <v>2</v>
      </c>
      <c r="E3357" cm="1">
        <f t="array" ref="E3357">_xlfn.XLOOKUP(Table1[[#This Row],[ScheduleWeekWritten]],Table3[Game],100+Table3[Increase],Table1[[#This Row],[ScheduleWeekWritten]])</f>
        <v>2</v>
      </c>
      <c r="F3357" t="b">
        <v>0</v>
      </c>
      <c r="G3357" t="s">
        <v>54</v>
      </c>
      <c r="H3357">
        <v>17</v>
      </c>
      <c r="I3357">
        <v>48</v>
      </c>
      <c r="J3357" t="s">
        <v>53</v>
      </c>
      <c r="K3357" t="s">
        <v>55</v>
      </c>
      <c r="L3357" t="str">
        <f>_xlfn.XLOOKUP(Table1[[#This Row],[TeamFavoriteID]],Table2[team_id],Table2[team_name],_xlfn.XLOOKUP(Table1[[#This Row],[TeamFavoriteID]],Table2[team_id_pfr],Table2[team_name],"Even"))</f>
        <v>Minnesota Vikings</v>
      </c>
      <c r="M3357">
        <v>-3</v>
      </c>
      <c r="N3357">
        <f>IF(Table1[[#This Row],[TeamFavorite]]=Table1[[#This Row],[TeamHome]],Table1[[#This Row],[ScoreAway]]-Table1[[#This Row],[ScoreHome]],Table1[[#This Row],[ScoreHome]]-Table1[[#This Row],[ScoreAway]])</f>
        <v>31</v>
      </c>
      <c r="O3357">
        <f>IF(Table1[[#This Row],[SpreadActual]]&lt;Table1[[#This Row],[SpreadFavorite]],1,0)</f>
        <v>0</v>
      </c>
      <c r="P3357">
        <v>42</v>
      </c>
      <c r="Q3357" t="s">
        <v>137</v>
      </c>
      <c r="R3357" t="b">
        <v>0</v>
      </c>
      <c r="S3357">
        <v>72</v>
      </c>
      <c r="T3357">
        <v>0</v>
      </c>
      <c r="V3357" t="s">
        <v>103</v>
      </c>
    </row>
    <row r="3358" spans="1:22" x14ac:dyDescent="0.2">
      <c r="A3358" s="1">
        <v>30570</v>
      </c>
      <c r="B3358">
        <v>1983</v>
      </c>
      <c r="C3358">
        <f>_xlfn.MAXIFS(Table1[ScheduleWeekWritten],Table1[ScheduleSeason],Table1[[#This Row],[ScheduleSeason]])</f>
        <v>16</v>
      </c>
      <c r="D3358">
        <v>2</v>
      </c>
      <c r="E3358" cm="1">
        <f t="array" ref="E3358">_xlfn.XLOOKUP(Table1[[#This Row],[ScheduleWeekWritten]],Table3[Game],100+Table3[Increase],Table1[[#This Row],[ScheduleWeekWritten]])</f>
        <v>2</v>
      </c>
      <c r="F3358" t="b">
        <v>0</v>
      </c>
      <c r="G3358" t="s">
        <v>38</v>
      </c>
      <c r="H3358">
        <v>13</v>
      </c>
      <c r="I3358">
        <v>16</v>
      </c>
      <c r="J3358" t="s">
        <v>50</v>
      </c>
      <c r="K3358" t="s">
        <v>109</v>
      </c>
      <c r="L3358" t="str">
        <f>_xlfn.XLOOKUP(Table1[[#This Row],[TeamFavoriteID]],Table2[team_id],Table2[team_name],_xlfn.XLOOKUP(Table1[[#This Row],[TeamFavoriteID]],Table2[team_id_pfr],Table2[team_name],"Even"))</f>
        <v>Atlanta Falcons</v>
      </c>
      <c r="M3358">
        <v>-3.5</v>
      </c>
      <c r="N3358">
        <f>IF(Table1[[#This Row],[TeamFavorite]]=Table1[[#This Row],[TeamHome]],Table1[[#This Row],[ScoreAway]]-Table1[[#This Row],[ScoreHome]],Table1[[#This Row],[ScoreHome]]-Table1[[#This Row],[ScoreAway]])</f>
        <v>3</v>
      </c>
      <c r="O3358">
        <f>IF(Table1[[#This Row],[SpreadActual]]&lt;Table1[[#This Row],[SpreadFavorite]],1,0)</f>
        <v>0</v>
      </c>
      <c r="P3358">
        <v>36</v>
      </c>
      <c r="Q3358" t="s">
        <v>41</v>
      </c>
      <c r="R3358" t="b">
        <v>0</v>
      </c>
      <c r="S3358">
        <v>82</v>
      </c>
      <c r="T3358">
        <v>7</v>
      </c>
      <c r="U3358">
        <v>66</v>
      </c>
    </row>
    <row r="3359" spans="1:22" x14ac:dyDescent="0.2">
      <c r="A3359" s="1">
        <v>30570</v>
      </c>
      <c r="B3359">
        <v>1983</v>
      </c>
      <c r="C3359">
        <f>_xlfn.MAXIFS(Table1[ScheduleWeekWritten],Table1[ScheduleSeason],Table1[[#This Row],[ScheduleSeason]])</f>
        <v>16</v>
      </c>
      <c r="D3359">
        <v>2</v>
      </c>
      <c r="E3359" cm="1">
        <f t="array" ref="E3359">_xlfn.XLOOKUP(Table1[[#This Row],[ScheduleWeekWritten]],Table3[Game],100+Table3[Increase],Table1[[#This Row],[ScheduleWeekWritten]])</f>
        <v>2</v>
      </c>
      <c r="F3359" t="b">
        <v>0</v>
      </c>
      <c r="G3359" t="s">
        <v>34</v>
      </c>
      <c r="H3359">
        <v>10</v>
      </c>
      <c r="I3359">
        <v>17</v>
      </c>
      <c r="J3359" t="s">
        <v>24</v>
      </c>
      <c r="K3359" t="s">
        <v>88</v>
      </c>
      <c r="L3359" t="str">
        <f>_xlfn.XLOOKUP(Table1[[#This Row],[TeamFavoriteID]],Table2[team_id],Table2[team_name],_xlfn.XLOOKUP(Table1[[#This Row],[TeamFavoriteID]],Table2[team_id_pfr],Table2[team_name],"Even"))</f>
        <v>Denver Broncos</v>
      </c>
      <c r="M3359">
        <v>-3</v>
      </c>
      <c r="N3359">
        <f>IF(Table1[[#This Row],[TeamFavorite]]=Table1[[#This Row],[TeamHome]],Table1[[#This Row],[ScoreAway]]-Table1[[#This Row],[ScoreHome]],Table1[[#This Row],[ScoreHome]]-Table1[[#This Row],[ScoreAway]])</f>
        <v>-7</v>
      </c>
      <c r="O3359">
        <f>IF(Table1[[#This Row],[SpreadActual]]&lt;Table1[[#This Row],[SpreadFavorite]],1,0)</f>
        <v>1</v>
      </c>
      <c r="P3359">
        <v>35</v>
      </c>
      <c r="Q3359" t="s">
        <v>80</v>
      </c>
      <c r="R3359" t="b">
        <v>0</v>
      </c>
      <c r="S3359">
        <v>84</v>
      </c>
      <c r="T3359">
        <v>10</v>
      </c>
      <c r="U3359">
        <v>47</v>
      </c>
    </row>
    <row r="3360" spans="1:22" x14ac:dyDescent="0.2">
      <c r="A3360" s="1">
        <v>30570</v>
      </c>
      <c r="B3360">
        <v>1983</v>
      </c>
      <c r="C3360">
        <f>_xlfn.MAXIFS(Table1[ScheduleWeekWritten],Table1[ScheduleSeason],Table1[[#This Row],[ScheduleSeason]])</f>
        <v>16</v>
      </c>
      <c r="D3360">
        <v>2</v>
      </c>
      <c r="E3360" cm="1">
        <f t="array" ref="E3360">_xlfn.XLOOKUP(Table1[[#This Row],[ScheduleWeekWritten]],Table3[Game],100+Table3[Increase],Table1[[#This Row],[ScheduleWeekWritten]])</f>
        <v>2</v>
      </c>
      <c r="F3360" t="b">
        <v>0</v>
      </c>
      <c r="G3360" t="s">
        <v>46</v>
      </c>
      <c r="H3360">
        <v>17</v>
      </c>
      <c r="I3360">
        <v>10</v>
      </c>
      <c r="J3360" t="s">
        <v>127</v>
      </c>
      <c r="K3360" t="s">
        <v>47</v>
      </c>
      <c r="L3360" t="str">
        <f>_xlfn.XLOOKUP(Table1[[#This Row],[TeamFavoriteID]],Table2[team_id],Table2[team_name],_xlfn.XLOOKUP(Table1[[#This Row],[TeamFavoriteID]],Table2[team_id_pfr],Table2[team_name],"Even"))</f>
        <v>Chicago Bears</v>
      </c>
      <c r="M3360">
        <v>-2.5</v>
      </c>
      <c r="N3360">
        <f>IF(Table1[[#This Row],[TeamFavorite]]=Table1[[#This Row],[TeamHome]],Table1[[#This Row],[ScoreAway]]-Table1[[#This Row],[ScoreHome]],Table1[[#This Row],[ScoreHome]]-Table1[[#This Row],[ScoreAway]])</f>
        <v>-7</v>
      </c>
      <c r="O3360">
        <f>IF(Table1[[#This Row],[SpreadActual]]&lt;Table1[[#This Row],[SpreadFavorite]],1,0)</f>
        <v>1</v>
      </c>
      <c r="P3360">
        <v>35.5</v>
      </c>
      <c r="Q3360" t="s">
        <v>114</v>
      </c>
      <c r="R3360" t="b">
        <v>0</v>
      </c>
      <c r="S3360">
        <v>68</v>
      </c>
      <c r="T3360">
        <v>11</v>
      </c>
      <c r="U3360">
        <v>63</v>
      </c>
    </row>
    <row r="3361" spans="1:22" x14ac:dyDescent="0.2">
      <c r="A3361" s="1">
        <v>30570</v>
      </c>
      <c r="B3361">
        <v>1983</v>
      </c>
      <c r="C3361">
        <f>_xlfn.MAXIFS(Table1[ScheduleWeekWritten],Table1[ScheduleSeason],Table1[[#This Row],[ScheduleSeason]])</f>
        <v>16</v>
      </c>
      <c r="D3361">
        <v>2</v>
      </c>
      <c r="E3361" cm="1">
        <f t="array" ref="E3361">_xlfn.XLOOKUP(Table1[[#This Row],[ScheduleWeekWritten]],Table3[Game],100+Table3[Increase],Table1[[#This Row],[ScheduleWeekWritten]])</f>
        <v>2</v>
      </c>
      <c r="F3361" t="b">
        <v>0</v>
      </c>
      <c r="G3361" t="s">
        <v>101</v>
      </c>
      <c r="H3361">
        <v>6</v>
      </c>
      <c r="I3361">
        <v>10</v>
      </c>
      <c r="J3361" t="s">
        <v>28</v>
      </c>
      <c r="K3361" t="s">
        <v>104</v>
      </c>
      <c r="L3361" t="str">
        <f>_xlfn.XLOOKUP(Table1[[#This Row],[TeamFavoriteID]],Table2[team_id],Table2[team_name],_xlfn.XLOOKUP(Table1[[#This Row],[TeamFavoriteID]],Table2[team_id_pfr],Table2[team_name],"Even"))</f>
        <v>Cincinnati Bengals</v>
      </c>
      <c r="M3361">
        <v>-7</v>
      </c>
      <c r="N3361">
        <f>IF(Table1[[#This Row],[TeamFavorite]]=Table1[[#This Row],[TeamHome]],Table1[[#This Row],[ScoreAway]]-Table1[[#This Row],[ScoreHome]],Table1[[#This Row],[ScoreHome]]-Table1[[#This Row],[ScoreAway]])</f>
        <v>4</v>
      </c>
      <c r="O3361">
        <f>IF(Table1[[#This Row],[SpreadActual]]&lt;Table1[[#This Row],[SpreadFavorite]],1,0)</f>
        <v>0</v>
      </c>
      <c r="P3361">
        <v>36.5</v>
      </c>
      <c r="Q3361" t="s">
        <v>111</v>
      </c>
      <c r="R3361" t="b">
        <v>0</v>
      </c>
      <c r="S3361">
        <v>77</v>
      </c>
      <c r="T3361">
        <v>13</v>
      </c>
      <c r="U3361">
        <v>65</v>
      </c>
    </row>
    <row r="3362" spans="1:22" x14ac:dyDescent="0.2">
      <c r="A3362" s="1">
        <v>30570</v>
      </c>
      <c r="B3362">
        <v>1983</v>
      </c>
      <c r="C3362">
        <f>_xlfn.MAXIFS(Table1[ScheduleWeekWritten],Table1[ScheduleSeason],Table1[[#This Row],[ScheduleSeason]])</f>
        <v>16</v>
      </c>
      <c r="D3362">
        <v>2</v>
      </c>
      <c r="E3362" cm="1">
        <f t="array" ref="E3362">_xlfn.XLOOKUP(Table1[[#This Row],[ScheduleWeekWritten]],Table3[Game],100+Table3[Increase],Table1[[#This Row],[ScheduleWeekWritten]])</f>
        <v>2</v>
      </c>
      <c r="F3362" t="b">
        <v>0</v>
      </c>
      <c r="G3362" t="s">
        <v>45</v>
      </c>
      <c r="H3362">
        <v>26</v>
      </c>
      <c r="I3362">
        <v>31</v>
      </c>
      <c r="J3362" t="s">
        <v>62</v>
      </c>
      <c r="K3362" t="s">
        <v>79</v>
      </c>
      <c r="L3362" t="str">
        <f>_xlfn.XLOOKUP(Table1[[#This Row],[TeamFavoriteID]],Table2[team_id],Table2[team_name],_xlfn.XLOOKUP(Table1[[#This Row],[TeamFavoriteID]],Table2[team_id_pfr],Table2[team_name],"Even"))</f>
        <v>Detroit Lions</v>
      </c>
      <c r="M3362">
        <v>-3</v>
      </c>
      <c r="N3362">
        <f>IF(Table1[[#This Row],[TeamFavorite]]=Table1[[#This Row],[TeamHome]],Table1[[#This Row],[ScoreAway]]-Table1[[#This Row],[ScoreHome]],Table1[[#This Row],[ScoreHome]]-Table1[[#This Row],[ScoreAway]])</f>
        <v>5</v>
      </c>
      <c r="O3362">
        <f>IF(Table1[[#This Row],[SpreadActual]]&lt;Table1[[#This Row],[SpreadFavorite]],1,0)</f>
        <v>0</v>
      </c>
      <c r="P3362">
        <v>39</v>
      </c>
      <c r="Q3362" t="s">
        <v>125</v>
      </c>
      <c r="R3362" t="b">
        <v>0</v>
      </c>
      <c r="S3362">
        <v>72</v>
      </c>
      <c r="T3362">
        <v>0</v>
      </c>
      <c r="V3362" t="s">
        <v>103</v>
      </c>
    </row>
    <row r="3363" spans="1:22" x14ac:dyDescent="0.2">
      <c r="A3363" s="1">
        <v>30570</v>
      </c>
      <c r="B3363">
        <v>1983</v>
      </c>
      <c r="C3363">
        <f>_xlfn.MAXIFS(Table1[ScheduleWeekWritten],Table1[ScheduleSeason],Table1[[#This Row],[ScheduleSeason]])</f>
        <v>16</v>
      </c>
      <c r="D3363">
        <v>2</v>
      </c>
      <c r="E3363" cm="1">
        <f t="array" ref="E3363">_xlfn.XLOOKUP(Table1[[#This Row],[ScheduleWeekWritten]],Table3[Game],100+Table3[Increase],Table1[[#This Row],[ScheduleWeekWritten]])</f>
        <v>2</v>
      </c>
      <c r="F3363" t="b">
        <v>0</v>
      </c>
      <c r="G3363" t="s">
        <v>33</v>
      </c>
      <c r="H3363">
        <v>21</v>
      </c>
      <c r="I3363">
        <v>25</v>
      </c>
      <c r="J3363" t="s">
        <v>49</v>
      </c>
      <c r="K3363" t="s">
        <v>35</v>
      </c>
      <c r="L3363" t="str">
        <f>_xlfn.XLOOKUP(Table1[[#This Row],[TeamFavoriteID]],Table2[team_id],Table2[team_name],_xlfn.XLOOKUP(Table1[[#This Row],[TeamFavoriteID]],Table2[team_id_pfr],Table2[team_name],"Even"))</f>
        <v>Green Bay Packers</v>
      </c>
      <c r="M3363">
        <v>-1</v>
      </c>
      <c r="N3363">
        <f>IF(Table1[[#This Row],[TeamFavorite]]=Table1[[#This Row],[TeamHome]],Table1[[#This Row],[ScoreAway]]-Table1[[#This Row],[ScoreHome]],Table1[[#This Row],[ScoreHome]]-Table1[[#This Row],[ScoreAway]])</f>
        <v>4</v>
      </c>
      <c r="O3363">
        <f>IF(Table1[[#This Row],[SpreadActual]]&lt;Table1[[#This Row],[SpreadFavorite]],1,0)</f>
        <v>0</v>
      </c>
      <c r="P3363">
        <v>45</v>
      </c>
      <c r="Q3363" t="s">
        <v>82</v>
      </c>
      <c r="R3363" t="b">
        <v>0</v>
      </c>
      <c r="S3363">
        <v>60</v>
      </c>
      <c r="T3363">
        <v>11</v>
      </c>
      <c r="U3363">
        <v>68</v>
      </c>
    </row>
    <row r="3364" spans="1:22" x14ac:dyDescent="0.2">
      <c r="A3364" s="1">
        <v>30570</v>
      </c>
      <c r="B3364">
        <v>1983</v>
      </c>
      <c r="C3364">
        <f>_xlfn.MAXIFS(Table1[ScheduleWeekWritten],Table1[ScheduleSeason],Table1[[#This Row],[ScheduleSeason]])</f>
        <v>16</v>
      </c>
      <c r="D3364">
        <v>2</v>
      </c>
      <c r="E3364" cm="1">
        <f t="array" ref="E3364">_xlfn.XLOOKUP(Table1[[#This Row],[ScheduleWeekWritten]],Table3[Game],100+Table3[Increase],Table1[[#This Row],[ScheduleWeekWritten]])</f>
        <v>2</v>
      </c>
      <c r="F3364" t="b">
        <v>0</v>
      </c>
      <c r="G3364" t="s">
        <v>138</v>
      </c>
      <c r="H3364">
        <v>20</v>
      </c>
      <c r="I3364">
        <v>6</v>
      </c>
      <c r="J3364" t="s">
        <v>23</v>
      </c>
      <c r="K3364" t="s">
        <v>21</v>
      </c>
      <c r="L3364" t="str">
        <f>_xlfn.XLOOKUP(Table1[[#This Row],[TeamFavoriteID]],Table2[team_id],Table2[team_name],_xlfn.XLOOKUP(Table1[[#This Row],[TeamFavoriteID]],Table2[team_id_pfr],Table2[team_name],"Even"))</f>
        <v>Las Vegas Raiders</v>
      </c>
      <c r="M3364">
        <v>-10</v>
      </c>
      <c r="N3364">
        <f>IF(Table1[[#This Row],[TeamFavorite]]=Table1[[#This Row],[TeamHome]],Table1[[#This Row],[ScoreAway]]-Table1[[#This Row],[ScoreHome]],Table1[[#This Row],[ScoreHome]]-Table1[[#This Row],[ScoreAway]])</f>
        <v>14</v>
      </c>
      <c r="O3364">
        <f>IF(Table1[[#This Row],[SpreadActual]]&lt;Table1[[#This Row],[SpreadFavorite]],1,0)</f>
        <v>0</v>
      </c>
      <c r="P3364">
        <v>44</v>
      </c>
      <c r="Q3364" t="s">
        <v>65</v>
      </c>
      <c r="R3364" t="b">
        <v>0</v>
      </c>
      <c r="S3364">
        <v>77</v>
      </c>
      <c r="T3364">
        <v>8</v>
      </c>
      <c r="U3364">
        <v>59</v>
      </c>
    </row>
    <row r="3365" spans="1:22" x14ac:dyDescent="0.2">
      <c r="A3365" s="1">
        <v>30570</v>
      </c>
      <c r="B3365">
        <v>1983</v>
      </c>
      <c r="C3365">
        <f>_xlfn.MAXIFS(Table1[ScheduleWeekWritten],Table1[ScheduleSeason],Table1[[#This Row],[ScheduleSeason]])</f>
        <v>16</v>
      </c>
      <c r="D3365">
        <v>2</v>
      </c>
      <c r="E3365" cm="1">
        <f t="array" ref="E3365">_xlfn.XLOOKUP(Table1[[#This Row],[ScheduleWeekWritten]],Table3[Game],100+Table3[Increase],Table1[[#This Row],[ScheduleWeekWritten]])</f>
        <v>2</v>
      </c>
      <c r="F3365" t="b">
        <v>0</v>
      </c>
      <c r="G3365" t="s">
        <v>39</v>
      </c>
      <c r="H3365">
        <v>30</v>
      </c>
      <c r="I3365">
        <v>27</v>
      </c>
      <c r="J3365" t="s">
        <v>95</v>
      </c>
      <c r="K3365" t="s">
        <v>40</v>
      </c>
      <c r="L3365" t="str">
        <f>_xlfn.XLOOKUP(Table1[[#This Row],[TeamFavoriteID]],Table2[team_id],Table2[team_name],_xlfn.XLOOKUP(Table1[[#This Row],[TeamFavoriteID]],Table2[team_id_pfr],Table2[team_name],"Even"))</f>
        <v>Los Angeles Rams</v>
      </c>
      <c r="M3365">
        <v>-3</v>
      </c>
      <c r="N3365">
        <f>IF(Table1[[#This Row],[TeamFavorite]]=Table1[[#This Row],[TeamHome]],Table1[[#This Row],[ScoreAway]]-Table1[[#This Row],[ScoreHome]],Table1[[#This Row],[ScoreHome]]-Table1[[#This Row],[ScoreAway]])</f>
        <v>-3</v>
      </c>
      <c r="O3365">
        <f>IF(Table1[[#This Row],[SpreadActual]]&lt;Table1[[#This Row],[SpreadFavorite]],1,0)</f>
        <v>0</v>
      </c>
      <c r="P3365">
        <v>41</v>
      </c>
      <c r="Q3365" t="s">
        <v>135</v>
      </c>
      <c r="R3365" t="b">
        <v>0</v>
      </c>
      <c r="S3365">
        <v>77</v>
      </c>
      <c r="T3365">
        <v>8</v>
      </c>
      <c r="U3365">
        <v>59</v>
      </c>
    </row>
    <row r="3366" spans="1:22" x14ac:dyDescent="0.2">
      <c r="A3366" s="1">
        <v>30570</v>
      </c>
      <c r="B3366">
        <v>1983</v>
      </c>
      <c r="C3366">
        <f>_xlfn.MAXIFS(Table1[ScheduleWeekWritten],Table1[ScheduleSeason],Table1[[#This Row],[ScheduleSeason]])</f>
        <v>16</v>
      </c>
      <c r="D3366">
        <v>2</v>
      </c>
      <c r="E3366" cm="1">
        <f t="array" ref="E3366">_xlfn.XLOOKUP(Table1[[#This Row],[ScheduleWeekWritten]],Table3[Game],100+Table3[Increase],Table1[[#This Row],[ScheduleWeekWritten]])</f>
        <v>2</v>
      </c>
      <c r="F3366" t="b">
        <v>0</v>
      </c>
      <c r="G3366" t="s">
        <v>19</v>
      </c>
      <c r="H3366">
        <v>34</v>
      </c>
      <c r="I3366">
        <v>24</v>
      </c>
      <c r="J3366" t="s">
        <v>115</v>
      </c>
      <c r="K3366" t="s">
        <v>91</v>
      </c>
      <c r="L3366" t="str">
        <f>_xlfn.XLOOKUP(Table1[[#This Row],[TeamFavoriteID]],Table2[team_id],Table2[team_name],_xlfn.XLOOKUP(Table1[[#This Row],[TeamFavoriteID]],Table2[team_id_pfr],Table2[team_name],"Even"))</f>
        <v>Miami Dolphins</v>
      </c>
      <c r="M3366">
        <v>-9.5</v>
      </c>
      <c r="N3366">
        <f>IF(Table1[[#This Row],[TeamFavorite]]=Table1[[#This Row],[TeamHome]],Table1[[#This Row],[ScoreAway]]-Table1[[#This Row],[ScoreHome]],Table1[[#This Row],[ScoreHome]]-Table1[[#This Row],[ScoreAway]])</f>
        <v>-10</v>
      </c>
      <c r="O3366">
        <f>IF(Table1[[#This Row],[SpreadActual]]&lt;Table1[[#This Row],[SpreadFavorite]],1,0)</f>
        <v>1</v>
      </c>
      <c r="P3366">
        <v>36</v>
      </c>
      <c r="Q3366" t="s">
        <v>22</v>
      </c>
      <c r="R3366" t="b">
        <v>0</v>
      </c>
      <c r="S3366">
        <v>83</v>
      </c>
      <c r="T3366">
        <v>8</v>
      </c>
      <c r="U3366">
        <v>73</v>
      </c>
    </row>
    <row r="3367" spans="1:22" x14ac:dyDescent="0.2">
      <c r="A3367" s="1">
        <v>30570</v>
      </c>
      <c r="B3367">
        <v>1983</v>
      </c>
      <c r="C3367">
        <f>_xlfn.MAXIFS(Table1[ScheduleWeekWritten],Table1[ScheduleSeason],Table1[[#This Row],[ScheduleSeason]])</f>
        <v>16</v>
      </c>
      <c r="D3367">
        <v>2</v>
      </c>
      <c r="E3367" cm="1">
        <f t="array" ref="E3367">_xlfn.XLOOKUP(Table1[[#This Row],[ScheduleWeekWritten]],Table3[Game],100+Table3[Increase],Table1[[#This Row],[ScheduleWeekWritten]])</f>
        <v>2</v>
      </c>
      <c r="F3367" t="b">
        <v>0</v>
      </c>
      <c r="G3367" t="s">
        <v>31</v>
      </c>
      <c r="H3367">
        <v>10</v>
      </c>
      <c r="I3367">
        <v>17</v>
      </c>
      <c r="J3367" t="s">
        <v>128</v>
      </c>
      <c r="K3367" t="s">
        <v>32</v>
      </c>
      <c r="L3367" t="str">
        <f>_xlfn.XLOOKUP(Table1[[#This Row],[TeamFavoriteID]],Table2[team_id],Table2[team_name],_xlfn.XLOOKUP(Table1[[#This Row],[TeamFavoriteID]],Table2[team_id_pfr],Table2[team_name],"Even"))</f>
        <v>New York Jets</v>
      </c>
      <c r="M3367">
        <v>-9</v>
      </c>
      <c r="N3367">
        <f>IF(Table1[[#This Row],[TeamFavorite]]=Table1[[#This Row],[TeamHome]],Table1[[#This Row],[ScoreAway]]-Table1[[#This Row],[ScoreHome]],Table1[[#This Row],[ScoreHome]]-Table1[[#This Row],[ScoreAway]])</f>
        <v>7</v>
      </c>
      <c r="O3367">
        <f>IF(Table1[[#This Row],[SpreadActual]]&lt;Table1[[#This Row],[SpreadFavorite]],1,0)</f>
        <v>0</v>
      </c>
      <c r="P3367">
        <v>39.5</v>
      </c>
      <c r="Q3367" t="s">
        <v>126</v>
      </c>
      <c r="R3367" t="b">
        <v>0</v>
      </c>
      <c r="S3367">
        <v>88</v>
      </c>
      <c r="T3367">
        <v>13</v>
      </c>
      <c r="U3367">
        <v>46</v>
      </c>
    </row>
    <row r="3368" spans="1:22" x14ac:dyDescent="0.2">
      <c r="A3368" s="1">
        <v>30570</v>
      </c>
      <c r="B3368">
        <v>1983</v>
      </c>
      <c r="C3368">
        <f>_xlfn.MAXIFS(Table1[ScheduleWeekWritten],Table1[ScheduleSeason],Table1[[#This Row],[ScheduleSeason]])</f>
        <v>16</v>
      </c>
      <c r="D3368">
        <v>2</v>
      </c>
      <c r="E3368" cm="1">
        <f t="array" ref="E3368">_xlfn.XLOOKUP(Table1[[#This Row],[ScheduleWeekWritten]],Table3[Game],100+Table3[Increase],Table1[[#This Row],[ScheduleWeekWritten]])</f>
        <v>2</v>
      </c>
      <c r="F3368" t="b">
        <v>0</v>
      </c>
      <c r="G3368" t="s">
        <v>58</v>
      </c>
      <c r="H3368">
        <v>13</v>
      </c>
      <c r="I3368">
        <v>23</v>
      </c>
      <c r="J3368" t="s">
        <v>61</v>
      </c>
      <c r="K3368" t="s">
        <v>89</v>
      </c>
      <c r="L3368" t="str">
        <f>_xlfn.XLOOKUP(Table1[[#This Row],[TeamFavoriteID]],Table2[team_id],Table2[team_name],_xlfn.XLOOKUP(Table1[[#This Row],[TeamFavoriteID]],Table2[team_id_pfr],Table2[team_name],"Even"))</f>
        <v>Even</v>
      </c>
      <c r="M3368">
        <v>0</v>
      </c>
      <c r="N3368">
        <f>IF(Table1[[#This Row],[TeamFavorite]]=Table1[[#This Row],[TeamHome]],Table1[[#This Row],[ScoreAway]]-Table1[[#This Row],[ScoreHome]],Table1[[#This Row],[ScoreHome]]-Table1[[#This Row],[ScoreAway]])</f>
        <v>-10</v>
      </c>
      <c r="O3368">
        <f>IF(Table1[[#This Row],[SpreadActual]]&lt;Table1[[#This Row],[SpreadFavorite]],1,0)</f>
        <v>1</v>
      </c>
      <c r="P3368">
        <v>40</v>
      </c>
      <c r="Q3368" t="s">
        <v>112</v>
      </c>
      <c r="R3368" t="b">
        <v>0</v>
      </c>
      <c r="S3368">
        <v>83</v>
      </c>
      <c r="T3368">
        <v>10</v>
      </c>
      <c r="U3368">
        <v>57</v>
      </c>
    </row>
    <row r="3369" spans="1:22" x14ac:dyDescent="0.2">
      <c r="A3369" s="1">
        <v>30570</v>
      </c>
      <c r="B3369">
        <v>1983</v>
      </c>
      <c r="C3369">
        <f>_xlfn.MAXIFS(Table1[ScheduleWeekWritten],Table1[ScheduleSeason],Table1[[#This Row],[ScheduleSeason]])</f>
        <v>16</v>
      </c>
      <c r="D3369">
        <v>2</v>
      </c>
      <c r="E3369" cm="1">
        <f t="array" ref="E3369">_xlfn.XLOOKUP(Table1[[#This Row],[ScheduleWeekWritten]],Table3[Game],100+Table3[Increase],Table1[[#This Row],[ScheduleWeekWritten]])</f>
        <v>2</v>
      </c>
      <c r="F3369" t="b">
        <v>0</v>
      </c>
      <c r="G3369" t="s">
        <v>57</v>
      </c>
      <c r="H3369">
        <v>17</v>
      </c>
      <c r="I3369">
        <v>34</v>
      </c>
      <c r="J3369" t="s">
        <v>67</v>
      </c>
      <c r="K3369" t="s">
        <v>68</v>
      </c>
      <c r="L3369" t="str">
        <f>_xlfn.XLOOKUP(Table1[[#This Row],[TeamFavoriteID]],Table2[team_id],Table2[team_name],_xlfn.XLOOKUP(Table1[[#This Row],[TeamFavoriteID]],Table2[team_id_pfr],Table2[team_name],"Even"))</f>
        <v>Dallas Cowboys</v>
      </c>
      <c r="M3369">
        <v>-4</v>
      </c>
      <c r="N3369">
        <f>IF(Table1[[#This Row],[TeamFavorite]]=Table1[[#This Row],[TeamHome]],Table1[[#This Row],[ScoreAway]]-Table1[[#This Row],[ScoreHome]],Table1[[#This Row],[ScoreHome]]-Table1[[#This Row],[ScoreAway]])</f>
        <v>-17</v>
      </c>
      <c r="O3369">
        <f>IF(Table1[[#This Row],[SpreadActual]]&lt;Table1[[#This Row],[SpreadFavorite]],1,0)</f>
        <v>1</v>
      </c>
      <c r="P3369">
        <v>42</v>
      </c>
      <c r="Q3369" t="s">
        <v>60</v>
      </c>
      <c r="R3369" t="b">
        <v>0</v>
      </c>
      <c r="S3369">
        <v>79</v>
      </c>
      <c r="T3369">
        <v>10</v>
      </c>
      <c r="U3369">
        <v>71</v>
      </c>
    </row>
    <row r="3370" spans="1:22" x14ac:dyDescent="0.2">
      <c r="A3370" s="1">
        <v>30571</v>
      </c>
      <c r="B3370">
        <v>1983</v>
      </c>
      <c r="C3370">
        <f>_xlfn.MAXIFS(Table1[ScheduleWeekWritten],Table1[ScheduleSeason],Table1[[#This Row],[ScheduleSeason]])</f>
        <v>16</v>
      </c>
      <c r="D3370">
        <v>2</v>
      </c>
      <c r="E3370" cm="1">
        <f t="array" ref="E3370">_xlfn.XLOOKUP(Table1[[#This Row],[ScheduleWeekWritten]],Table3[Game],100+Table3[Increase],Table1[[#This Row],[ScheduleWeekWritten]])</f>
        <v>2</v>
      </c>
      <c r="F3370" t="b">
        <v>0</v>
      </c>
      <c r="G3370" t="s">
        <v>42</v>
      </c>
      <c r="H3370">
        <v>14</v>
      </c>
      <c r="I3370">
        <v>17</v>
      </c>
      <c r="J3370" t="s">
        <v>27</v>
      </c>
      <c r="K3370" t="s">
        <v>29</v>
      </c>
      <c r="L3370" t="str">
        <f>_xlfn.XLOOKUP(Table1[[#This Row],[TeamFavoriteID]],Table2[team_id],Table2[team_name],_xlfn.XLOOKUP(Table1[[#This Row],[TeamFavoriteID]],Table2[team_id_pfr],Table2[team_name],"Even"))</f>
        <v>Los Angeles Chargers</v>
      </c>
      <c r="M3370">
        <v>-3.5</v>
      </c>
      <c r="N3370">
        <f>IF(Table1[[#This Row],[TeamFavorite]]=Table1[[#This Row],[TeamHome]],Table1[[#This Row],[ScoreAway]]-Table1[[#This Row],[ScoreHome]],Table1[[#This Row],[ScoreHome]]-Table1[[#This Row],[ScoreAway]])</f>
        <v>-3</v>
      </c>
      <c r="O3370">
        <f>IF(Table1[[#This Row],[SpreadActual]]&lt;Table1[[#This Row],[SpreadFavorite]],1,0)</f>
        <v>0</v>
      </c>
      <c r="P3370">
        <v>46</v>
      </c>
      <c r="Q3370" t="s">
        <v>117</v>
      </c>
      <c r="R3370" t="b">
        <v>0</v>
      </c>
      <c r="S3370">
        <v>69</v>
      </c>
      <c r="T3370">
        <v>12</v>
      </c>
      <c r="U3370">
        <v>75</v>
      </c>
    </row>
    <row r="3371" spans="1:22" x14ac:dyDescent="0.2">
      <c r="A3371" s="1">
        <v>30574</v>
      </c>
      <c r="B3371">
        <v>1983</v>
      </c>
      <c r="C3371">
        <f>_xlfn.MAXIFS(Table1[ScheduleWeekWritten],Table1[ScheduleSeason],Table1[[#This Row],[ScheduleSeason]])</f>
        <v>16</v>
      </c>
      <c r="D3371">
        <v>3</v>
      </c>
      <c r="E3371" cm="1">
        <f t="array" ref="E3371">_xlfn.XLOOKUP(Table1[[#This Row],[ScheduleWeekWritten]],Table3[Game],100+Table3[Increase],Table1[[#This Row],[ScheduleWeekWritten]])</f>
        <v>3</v>
      </c>
      <c r="F3371" t="b">
        <v>0</v>
      </c>
      <c r="G3371" t="s">
        <v>62</v>
      </c>
      <c r="H3371">
        <v>17</v>
      </c>
      <c r="I3371">
        <v>7</v>
      </c>
      <c r="J3371" t="s">
        <v>101</v>
      </c>
      <c r="K3371" t="s">
        <v>63</v>
      </c>
      <c r="L3371" t="str">
        <f>_xlfn.XLOOKUP(Table1[[#This Row],[TeamFavoriteID]],Table2[team_id],Table2[team_name],_xlfn.XLOOKUP(Table1[[#This Row],[TeamFavoriteID]],Table2[team_id_pfr],Table2[team_name],"Even"))</f>
        <v>Cleveland Browns</v>
      </c>
      <c r="M3371">
        <v>-3</v>
      </c>
      <c r="N3371">
        <f>IF(Table1[[#This Row],[TeamFavorite]]=Table1[[#This Row],[TeamHome]],Table1[[#This Row],[ScoreAway]]-Table1[[#This Row],[ScoreHome]],Table1[[#This Row],[ScoreHome]]-Table1[[#This Row],[ScoreAway]])</f>
        <v>-10</v>
      </c>
      <c r="O3371">
        <f>IF(Table1[[#This Row],[SpreadActual]]&lt;Table1[[#This Row],[SpreadFavorite]],1,0)</f>
        <v>1</v>
      </c>
      <c r="P3371">
        <v>40.5</v>
      </c>
      <c r="Q3371" t="s">
        <v>66</v>
      </c>
      <c r="R3371" t="b">
        <v>0</v>
      </c>
      <c r="S3371">
        <v>56</v>
      </c>
      <c r="T3371">
        <v>9</v>
      </c>
      <c r="U3371">
        <v>62</v>
      </c>
    </row>
    <row r="3372" spans="1:22" x14ac:dyDescent="0.2">
      <c r="A3372" s="1">
        <v>30577</v>
      </c>
      <c r="B3372">
        <v>1983</v>
      </c>
      <c r="C3372">
        <f>_xlfn.MAXIFS(Table1[ScheduleWeekWritten],Table1[ScheduleSeason],Table1[[#This Row],[ScheduleSeason]])</f>
        <v>16</v>
      </c>
      <c r="D3372">
        <v>3</v>
      </c>
      <c r="E3372" cm="1">
        <f t="array" ref="E3372">_xlfn.XLOOKUP(Table1[[#This Row],[ScheduleWeekWritten]],Table3[Game],100+Table3[Increase],Table1[[#This Row],[ScheduleWeekWritten]])</f>
        <v>3</v>
      </c>
      <c r="F3372" t="b">
        <v>0</v>
      </c>
      <c r="G3372" t="s">
        <v>28</v>
      </c>
      <c r="H3372">
        <v>28</v>
      </c>
      <c r="I3372">
        <v>23</v>
      </c>
      <c r="J3372" t="s">
        <v>34</v>
      </c>
      <c r="K3372" t="s">
        <v>43</v>
      </c>
      <c r="L3372" t="str">
        <f>_xlfn.XLOOKUP(Table1[[#This Row],[TeamFavoriteID]],Table2[team_id],Table2[team_name],_xlfn.XLOOKUP(Table1[[#This Row],[TeamFavoriteID]],Table2[team_id_pfr],Table2[team_name],"Even"))</f>
        <v>Buffalo Bills</v>
      </c>
      <c r="M3372">
        <v>-5</v>
      </c>
      <c r="N3372">
        <f>IF(Table1[[#This Row],[TeamFavorite]]=Table1[[#This Row],[TeamHome]],Table1[[#This Row],[ScoreAway]]-Table1[[#This Row],[ScoreHome]],Table1[[#This Row],[ScoreHome]]-Table1[[#This Row],[ScoreAway]])</f>
        <v>-5</v>
      </c>
      <c r="O3372">
        <f>IF(Table1[[#This Row],[SpreadActual]]&lt;Table1[[#This Row],[SpreadFavorite]],1,0)</f>
        <v>0</v>
      </c>
      <c r="P3372">
        <v>33</v>
      </c>
      <c r="Q3372" t="s">
        <v>123</v>
      </c>
      <c r="R3372" t="b">
        <v>0</v>
      </c>
      <c r="S3372">
        <v>60</v>
      </c>
      <c r="T3372">
        <v>11</v>
      </c>
      <c r="U3372">
        <v>76</v>
      </c>
    </row>
    <row r="3373" spans="1:22" x14ac:dyDescent="0.2">
      <c r="A3373" s="1">
        <v>30577</v>
      </c>
      <c r="B3373">
        <v>1983</v>
      </c>
      <c r="C3373">
        <f>_xlfn.MAXIFS(Table1[ScheduleWeekWritten],Table1[ScheduleSeason],Table1[[#This Row],[ScheduleSeason]])</f>
        <v>16</v>
      </c>
      <c r="D3373">
        <v>3</v>
      </c>
      <c r="E3373" cm="1">
        <f t="array" ref="E3373">_xlfn.XLOOKUP(Table1[[#This Row],[ScheduleWeekWritten]],Table3[Game],100+Table3[Increase],Table1[[#This Row],[ScheduleWeekWritten]])</f>
        <v>3</v>
      </c>
      <c r="F3373" t="b">
        <v>0</v>
      </c>
      <c r="G3373" t="s">
        <v>67</v>
      </c>
      <c r="H3373">
        <v>28</v>
      </c>
      <c r="I3373">
        <v>13</v>
      </c>
      <c r="J3373" t="s">
        <v>50</v>
      </c>
      <c r="K3373" t="s">
        <v>68</v>
      </c>
      <c r="L3373" t="str">
        <f>_xlfn.XLOOKUP(Table1[[#This Row],[TeamFavoriteID]],Table2[team_id],Table2[team_name],_xlfn.XLOOKUP(Table1[[#This Row],[TeamFavoriteID]],Table2[team_id_pfr],Table2[team_name],"Even"))</f>
        <v>Dallas Cowboys</v>
      </c>
      <c r="M3373">
        <v>-8</v>
      </c>
      <c r="N3373">
        <f>IF(Table1[[#This Row],[TeamFavorite]]=Table1[[#This Row],[TeamHome]],Table1[[#This Row],[ScoreAway]]-Table1[[#This Row],[ScoreHome]],Table1[[#This Row],[ScoreHome]]-Table1[[#This Row],[ScoreAway]])</f>
        <v>-15</v>
      </c>
      <c r="O3373">
        <f>IF(Table1[[#This Row],[SpreadActual]]&lt;Table1[[#This Row],[SpreadFavorite]],1,0)</f>
        <v>1</v>
      </c>
      <c r="P3373">
        <v>37.5</v>
      </c>
      <c r="Q3373" t="s">
        <v>119</v>
      </c>
      <c r="R3373" t="b">
        <v>0</v>
      </c>
      <c r="S3373">
        <v>82</v>
      </c>
      <c r="T3373">
        <v>15</v>
      </c>
      <c r="U3373">
        <v>67</v>
      </c>
    </row>
    <row r="3374" spans="1:22" x14ac:dyDescent="0.2">
      <c r="A3374" s="1">
        <v>30577</v>
      </c>
      <c r="B3374">
        <v>1983</v>
      </c>
      <c r="C3374">
        <f>_xlfn.MAXIFS(Table1[ScheduleWeekWritten],Table1[ScheduleSeason],Table1[[#This Row],[ScheduleSeason]])</f>
        <v>16</v>
      </c>
      <c r="D3374">
        <v>3</v>
      </c>
      <c r="E3374" cm="1">
        <f t="array" ref="E3374">_xlfn.XLOOKUP(Table1[[#This Row],[ScheduleWeekWritten]],Table3[Game],100+Table3[Increase],Table1[[#This Row],[ScheduleWeekWritten]])</f>
        <v>3</v>
      </c>
      <c r="F3374" t="b">
        <v>0</v>
      </c>
      <c r="G3374" t="s">
        <v>24</v>
      </c>
      <c r="H3374">
        <v>10</v>
      </c>
      <c r="I3374">
        <v>13</v>
      </c>
      <c r="J3374" t="s">
        <v>58</v>
      </c>
      <c r="K3374" t="s">
        <v>88</v>
      </c>
      <c r="L3374" t="str">
        <f>_xlfn.XLOOKUP(Table1[[#This Row],[TeamFavoriteID]],Table2[team_id],Table2[team_name],_xlfn.XLOOKUP(Table1[[#This Row],[TeamFavoriteID]],Table2[team_id_pfr],Table2[team_name],"Even"))</f>
        <v>Denver Broncos</v>
      </c>
      <c r="M3374">
        <v>-2.5</v>
      </c>
      <c r="N3374">
        <f>IF(Table1[[#This Row],[TeamFavorite]]=Table1[[#This Row],[TeamHome]],Table1[[#This Row],[ScoreAway]]-Table1[[#This Row],[ScoreHome]],Table1[[#This Row],[ScoreHome]]-Table1[[#This Row],[ScoreAway]])</f>
        <v>3</v>
      </c>
      <c r="O3374">
        <f>IF(Table1[[#This Row],[SpreadActual]]&lt;Table1[[#This Row],[SpreadFavorite]],1,0)</f>
        <v>0</v>
      </c>
      <c r="P3374">
        <v>34.5</v>
      </c>
      <c r="Q3374" t="s">
        <v>71</v>
      </c>
      <c r="R3374" t="b">
        <v>0</v>
      </c>
      <c r="S3374">
        <v>66</v>
      </c>
      <c r="T3374">
        <v>10</v>
      </c>
      <c r="U3374">
        <v>35</v>
      </c>
    </row>
    <row r="3375" spans="1:22" x14ac:dyDescent="0.2">
      <c r="A3375" s="1">
        <v>30577</v>
      </c>
      <c r="B3375">
        <v>1983</v>
      </c>
      <c r="C3375">
        <f>_xlfn.MAXIFS(Table1[ScheduleWeekWritten],Table1[ScheduleSeason],Table1[[#This Row],[ScheduleSeason]])</f>
        <v>16</v>
      </c>
      <c r="D3375">
        <v>3</v>
      </c>
      <c r="E3375" cm="1">
        <f t="array" ref="E3375">_xlfn.XLOOKUP(Table1[[#This Row],[ScheduleWeekWritten]],Table3[Game],100+Table3[Increase],Table1[[#This Row],[ScheduleWeekWritten]])</f>
        <v>3</v>
      </c>
      <c r="F3375" t="b">
        <v>0</v>
      </c>
      <c r="G3375" t="s">
        <v>45</v>
      </c>
      <c r="H3375">
        <v>14</v>
      </c>
      <c r="I3375">
        <v>30</v>
      </c>
      <c r="J3375" t="s">
        <v>38</v>
      </c>
      <c r="K3375" t="s">
        <v>79</v>
      </c>
      <c r="L3375" t="str">
        <f>_xlfn.XLOOKUP(Table1[[#This Row],[TeamFavoriteID]],Table2[team_id],Table2[team_name],_xlfn.XLOOKUP(Table1[[#This Row],[TeamFavoriteID]],Table2[team_id_pfr],Table2[team_name],"Even"))</f>
        <v>Detroit Lions</v>
      </c>
      <c r="M3375">
        <v>-3</v>
      </c>
      <c r="N3375">
        <f>IF(Table1[[#This Row],[TeamFavorite]]=Table1[[#This Row],[TeamHome]],Table1[[#This Row],[ScoreAway]]-Table1[[#This Row],[ScoreHome]],Table1[[#This Row],[ScoreHome]]-Table1[[#This Row],[ScoreAway]])</f>
        <v>16</v>
      </c>
      <c r="O3375">
        <f>IF(Table1[[#This Row],[SpreadActual]]&lt;Table1[[#This Row],[SpreadFavorite]],1,0)</f>
        <v>0</v>
      </c>
      <c r="P3375">
        <v>38.5</v>
      </c>
      <c r="Q3375" t="s">
        <v>125</v>
      </c>
      <c r="R3375" t="b">
        <v>0</v>
      </c>
      <c r="S3375">
        <v>72</v>
      </c>
      <c r="T3375">
        <v>0</v>
      </c>
      <c r="V3375" t="s">
        <v>103</v>
      </c>
    </row>
    <row r="3376" spans="1:22" x14ac:dyDescent="0.2">
      <c r="A3376" s="1">
        <v>30577</v>
      </c>
      <c r="B3376">
        <v>1983</v>
      </c>
      <c r="C3376">
        <f>_xlfn.MAXIFS(Table1[ScheduleWeekWritten],Table1[ScheduleSeason],Table1[[#This Row],[ScheduleSeason]])</f>
        <v>16</v>
      </c>
      <c r="D3376">
        <v>3</v>
      </c>
      <c r="E3376" cm="1">
        <f t="array" ref="E3376">_xlfn.XLOOKUP(Table1[[#This Row],[ScheduleWeekWritten]],Table3[Game],100+Table3[Increase],Table1[[#This Row],[ScheduleWeekWritten]])</f>
        <v>3</v>
      </c>
      <c r="F3376" t="b">
        <v>0</v>
      </c>
      <c r="G3376" t="s">
        <v>33</v>
      </c>
      <c r="H3376">
        <v>27</v>
      </c>
      <c r="I3376">
        <v>24</v>
      </c>
      <c r="J3376" t="s">
        <v>39</v>
      </c>
      <c r="K3376" t="s">
        <v>35</v>
      </c>
      <c r="L3376" t="str">
        <f>_xlfn.XLOOKUP(Table1[[#This Row],[TeamFavoriteID]],Table2[team_id],Table2[team_name],_xlfn.XLOOKUP(Table1[[#This Row],[TeamFavoriteID]],Table2[team_id_pfr],Table2[team_name],"Even"))</f>
        <v>Green Bay Packers</v>
      </c>
      <c r="M3376">
        <v>-3</v>
      </c>
      <c r="N3376">
        <f>IF(Table1[[#This Row],[TeamFavorite]]=Table1[[#This Row],[TeamHome]],Table1[[#This Row],[ScoreAway]]-Table1[[#This Row],[ScoreHome]],Table1[[#This Row],[ScoreHome]]-Table1[[#This Row],[ScoreAway]])</f>
        <v>-3</v>
      </c>
      <c r="O3376">
        <f>IF(Table1[[#This Row],[SpreadActual]]&lt;Table1[[#This Row],[SpreadFavorite]],1,0)</f>
        <v>0</v>
      </c>
      <c r="P3376">
        <v>49.5</v>
      </c>
      <c r="Q3376" t="s">
        <v>36</v>
      </c>
      <c r="R3376" t="b">
        <v>0</v>
      </c>
      <c r="S3376">
        <v>71</v>
      </c>
      <c r="T3376">
        <v>18</v>
      </c>
      <c r="U3376">
        <v>74</v>
      </c>
    </row>
    <row r="3377" spans="1:22" x14ac:dyDescent="0.2">
      <c r="A3377" s="1">
        <v>30577</v>
      </c>
      <c r="B3377">
        <v>1983</v>
      </c>
      <c r="C3377">
        <f>_xlfn.MAXIFS(Table1[ScheduleWeekWritten],Table1[ScheduleSeason],Table1[[#This Row],[ScheduleSeason]])</f>
        <v>16</v>
      </c>
      <c r="D3377">
        <v>3</v>
      </c>
      <c r="E3377" cm="1">
        <f t="array" ref="E3377">_xlfn.XLOOKUP(Table1[[#This Row],[ScheduleWeekWritten]],Table3[Game],100+Table3[Increase],Table1[[#This Row],[ScheduleWeekWritten]])</f>
        <v>3</v>
      </c>
      <c r="F3377" t="b">
        <v>0</v>
      </c>
      <c r="G3377" t="s">
        <v>23</v>
      </c>
      <c r="H3377">
        <v>28</v>
      </c>
      <c r="I3377">
        <v>40</v>
      </c>
      <c r="J3377" t="s">
        <v>49</v>
      </c>
      <c r="K3377" t="s">
        <v>51</v>
      </c>
      <c r="L3377" t="str">
        <f>_xlfn.XLOOKUP(Table1[[#This Row],[TeamFavoriteID]],Table2[team_id],Table2[team_name],_xlfn.XLOOKUP(Table1[[#This Row],[TeamFavoriteID]],Table2[team_id_pfr],Table2[team_name],"Even"))</f>
        <v>Pittsburgh Steelers</v>
      </c>
      <c r="M3377">
        <v>-5.5</v>
      </c>
      <c r="N3377">
        <f>IF(Table1[[#This Row],[TeamFavorite]]=Table1[[#This Row],[TeamHome]],Table1[[#This Row],[ScoreAway]]-Table1[[#This Row],[ScoreHome]],Table1[[#This Row],[ScoreHome]]-Table1[[#This Row],[ScoreAway]])</f>
        <v>-12</v>
      </c>
      <c r="O3377">
        <f>IF(Table1[[#This Row],[SpreadActual]]&lt;Table1[[#This Row],[SpreadFavorite]],1,0)</f>
        <v>1</v>
      </c>
      <c r="P3377">
        <v>40</v>
      </c>
      <c r="Q3377" t="s">
        <v>102</v>
      </c>
      <c r="R3377" t="b">
        <v>0</v>
      </c>
      <c r="S3377">
        <v>72</v>
      </c>
      <c r="T3377">
        <v>0</v>
      </c>
      <c r="V3377" t="s">
        <v>103</v>
      </c>
    </row>
    <row r="3378" spans="1:22" x14ac:dyDescent="0.2">
      <c r="A3378" s="1">
        <v>30577</v>
      </c>
      <c r="B3378">
        <v>1983</v>
      </c>
      <c r="C3378">
        <f>_xlfn.MAXIFS(Table1[ScheduleWeekWritten],Table1[ScheduleSeason],Table1[[#This Row],[ScheduleSeason]])</f>
        <v>16</v>
      </c>
      <c r="D3378">
        <v>3</v>
      </c>
      <c r="E3378" cm="1">
        <f t="array" ref="E3378">_xlfn.XLOOKUP(Table1[[#This Row],[ScheduleWeekWritten]],Table3[Game],100+Table3[Increase],Table1[[#This Row],[ScheduleWeekWritten]])</f>
        <v>3</v>
      </c>
      <c r="F3378" t="b">
        <v>0</v>
      </c>
      <c r="G3378" t="s">
        <v>115</v>
      </c>
      <c r="H3378">
        <v>23</v>
      </c>
      <c r="I3378">
        <v>13</v>
      </c>
      <c r="J3378" t="s">
        <v>31</v>
      </c>
      <c r="K3378" t="s">
        <v>32</v>
      </c>
      <c r="L3378" t="str">
        <f>_xlfn.XLOOKUP(Table1[[#This Row],[TeamFavoriteID]],Table2[team_id],Table2[team_name],_xlfn.XLOOKUP(Table1[[#This Row],[TeamFavoriteID]],Table2[team_id_pfr],Table2[team_name],"Even"))</f>
        <v>New York Jets</v>
      </c>
      <c r="M3378">
        <v>-6</v>
      </c>
      <c r="N3378">
        <f>IF(Table1[[#This Row],[TeamFavorite]]=Table1[[#This Row],[TeamHome]],Table1[[#This Row],[ScoreAway]]-Table1[[#This Row],[ScoreHome]],Table1[[#This Row],[ScoreHome]]-Table1[[#This Row],[ScoreAway]])</f>
        <v>10</v>
      </c>
      <c r="O3378">
        <f>IF(Table1[[#This Row],[SpreadActual]]&lt;Table1[[#This Row],[SpreadFavorite]],1,0)</f>
        <v>0</v>
      </c>
      <c r="P3378">
        <v>44.5</v>
      </c>
      <c r="Q3378" t="s">
        <v>116</v>
      </c>
      <c r="R3378" t="b">
        <v>0</v>
      </c>
      <c r="S3378">
        <v>67</v>
      </c>
      <c r="T3378">
        <v>10</v>
      </c>
      <c r="U3378">
        <v>79</v>
      </c>
    </row>
    <row r="3379" spans="1:22" x14ac:dyDescent="0.2">
      <c r="A3379" s="1">
        <v>30577</v>
      </c>
      <c r="B3379">
        <v>1983</v>
      </c>
      <c r="C3379">
        <f>_xlfn.MAXIFS(Table1[ScheduleWeekWritten],Table1[ScheduleSeason],Table1[[#This Row],[ScheduleSeason]])</f>
        <v>16</v>
      </c>
      <c r="D3379">
        <v>3</v>
      </c>
      <c r="E3379" cm="1">
        <f t="array" ref="E3379">_xlfn.XLOOKUP(Table1[[#This Row],[ScheduleWeekWritten]],Table3[Game],100+Table3[Increase],Table1[[#This Row],[ScheduleWeekWritten]])</f>
        <v>3</v>
      </c>
      <c r="F3379" t="b">
        <v>0</v>
      </c>
      <c r="G3379" t="s">
        <v>95</v>
      </c>
      <c r="H3379">
        <v>34</v>
      </c>
      <c r="I3379">
        <v>31</v>
      </c>
      <c r="J3379" t="s">
        <v>46</v>
      </c>
      <c r="K3379" t="s">
        <v>98</v>
      </c>
      <c r="L3379" t="str">
        <f>_xlfn.XLOOKUP(Table1[[#This Row],[TeamFavoriteID]],Table2[team_id],Table2[team_name],_xlfn.XLOOKUP(Table1[[#This Row],[TeamFavoriteID]],Table2[team_id_pfr],Table2[team_name],"Even"))</f>
        <v>New Orleans Saints</v>
      </c>
      <c r="M3379">
        <v>-3</v>
      </c>
      <c r="N3379">
        <f>IF(Table1[[#This Row],[TeamFavorite]]=Table1[[#This Row],[TeamHome]],Table1[[#This Row],[ScoreAway]]-Table1[[#This Row],[ScoreHome]],Table1[[#This Row],[ScoreHome]]-Table1[[#This Row],[ScoreAway]])</f>
        <v>-3</v>
      </c>
      <c r="O3379">
        <f>IF(Table1[[#This Row],[SpreadActual]]&lt;Table1[[#This Row],[SpreadFavorite]],1,0)</f>
        <v>0</v>
      </c>
      <c r="P3379">
        <v>36.5</v>
      </c>
      <c r="Q3379" t="s">
        <v>124</v>
      </c>
      <c r="R3379" t="b">
        <v>0</v>
      </c>
      <c r="S3379">
        <v>72</v>
      </c>
      <c r="T3379">
        <v>0</v>
      </c>
      <c r="V3379" t="s">
        <v>103</v>
      </c>
    </row>
    <row r="3380" spans="1:22" x14ac:dyDescent="0.2">
      <c r="A3380" s="1">
        <v>30577</v>
      </c>
      <c r="B3380">
        <v>1983</v>
      </c>
      <c r="C3380">
        <f>_xlfn.MAXIFS(Table1[ScheduleWeekWritten],Table1[ScheduleSeason],Table1[[#This Row],[ScheduleSeason]])</f>
        <v>16</v>
      </c>
      <c r="D3380">
        <v>3</v>
      </c>
      <c r="E3380" cm="1">
        <f t="array" ref="E3380">_xlfn.XLOOKUP(Table1[[#This Row],[ScheduleWeekWritten]],Table3[Game],100+Table3[Increase],Table1[[#This Row],[ScheduleWeekWritten]])</f>
        <v>3</v>
      </c>
      <c r="F3380" t="b">
        <v>0</v>
      </c>
      <c r="G3380" t="s">
        <v>128</v>
      </c>
      <c r="H3380">
        <v>34</v>
      </c>
      <c r="I3380">
        <v>31</v>
      </c>
      <c r="J3380" t="s">
        <v>27</v>
      </c>
      <c r="K3380" t="s">
        <v>29</v>
      </c>
      <c r="L3380" t="str">
        <f>_xlfn.XLOOKUP(Table1[[#This Row],[TeamFavoriteID]],Table2[team_id],Table2[team_name],_xlfn.XLOOKUP(Table1[[#This Row],[TeamFavoriteID]],Table2[team_id_pfr],Table2[team_name],"Even"))</f>
        <v>Los Angeles Chargers</v>
      </c>
      <c r="M3380">
        <v>-3.5</v>
      </c>
      <c r="N3380">
        <f>IF(Table1[[#This Row],[TeamFavorite]]=Table1[[#This Row],[TeamHome]],Table1[[#This Row],[ScoreAway]]-Table1[[#This Row],[ScoreHome]],Table1[[#This Row],[ScoreHome]]-Table1[[#This Row],[ScoreAway]])</f>
        <v>3</v>
      </c>
      <c r="O3380">
        <f>IF(Table1[[#This Row],[SpreadActual]]&lt;Table1[[#This Row],[SpreadFavorite]],1,0)</f>
        <v>0</v>
      </c>
      <c r="P3380">
        <v>43.5</v>
      </c>
      <c r="Q3380" t="s">
        <v>129</v>
      </c>
      <c r="R3380" t="b">
        <v>0</v>
      </c>
      <c r="S3380">
        <v>72</v>
      </c>
      <c r="T3380">
        <v>0</v>
      </c>
      <c r="V3380" t="s">
        <v>103</v>
      </c>
    </row>
    <row r="3381" spans="1:22" x14ac:dyDescent="0.2">
      <c r="A3381" s="1">
        <v>30577</v>
      </c>
      <c r="B3381">
        <v>1983</v>
      </c>
      <c r="C3381">
        <f>_xlfn.MAXIFS(Table1[ScheduleWeekWritten],Table1[ScheduleSeason],Table1[[#This Row],[ScheduleSeason]])</f>
        <v>16</v>
      </c>
      <c r="D3381">
        <v>3</v>
      </c>
      <c r="E3381" cm="1">
        <f t="array" ref="E3381">_xlfn.XLOOKUP(Table1[[#This Row],[ScheduleWeekWritten]],Table3[Game],100+Table3[Increase],Table1[[#This Row],[ScheduleWeekWritten]])</f>
        <v>3</v>
      </c>
      <c r="F3381" t="b">
        <v>0</v>
      </c>
      <c r="G3381" t="s">
        <v>57</v>
      </c>
      <c r="H3381">
        <v>27</v>
      </c>
      <c r="I3381">
        <v>42</v>
      </c>
      <c r="J3381" t="s">
        <v>53</v>
      </c>
      <c r="K3381" t="s">
        <v>87</v>
      </c>
      <c r="L3381" t="str">
        <f>_xlfn.XLOOKUP(Table1[[#This Row],[TeamFavoriteID]],Table2[team_id],Table2[team_name],_xlfn.XLOOKUP(Table1[[#This Row],[TeamFavoriteID]],Table2[team_id_pfr],Table2[team_name],"Even"))</f>
        <v>San Francisco 49ers</v>
      </c>
      <c r="M3381">
        <v>-3.5</v>
      </c>
      <c r="N3381">
        <f>IF(Table1[[#This Row],[TeamFavorite]]=Table1[[#This Row],[TeamHome]],Table1[[#This Row],[ScoreAway]]-Table1[[#This Row],[ScoreHome]],Table1[[#This Row],[ScoreHome]]-Table1[[#This Row],[ScoreAway]])</f>
        <v>-15</v>
      </c>
      <c r="O3381">
        <f>IF(Table1[[#This Row],[SpreadActual]]&lt;Table1[[#This Row],[SpreadFavorite]],1,0)</f>
        <v>1</v>
      </c>
      <c r="P3381">
        <v>45.5</v>
      </c>
      <c r="Q3381" t="s">
        <v>60</v>
      </c>
      <c r="R3381" t="b">
        <v>0</v>
      </c>
      <c r="S3381">
        <v>84</v>
      </c>
      <c r="T3381">
        <v>15</v>
      </c>
      <c r="U3381">
        <v>55</v>
      </c>
    </row>
    <row r="3382" spans="1:22" x14ac:dyDescent="0.2">
      <c r="A3382" s="1">
        <v>30577</v>
      </c>
      <c r="B3382">
        <v>1983</v>
      </c>
      <c r="C3382">
        <f>_xlfn.MAXIFS(Table1[ScheduleWeekWritten],Table1[ScheduleSeason],Table1[[#This Row],[ScheduleSeason]])</f>
        <v>16</v>
      </c>
      <c r="D3382">
        <v>3</v>
      </c>
      <c r="E3382" cm="1">
        <f t="array" ref="E3382">_xlfn.XLOOKUP(Table1[[#This Row],[ScheduleWeekWritten]],Table3[Game],100+Table3[Increase],Table1[[#This Row],[ScheduleWeekWritten]])</f>
        <v>3</v>
      </c>
      <c r="F3382" t="b">
        <v>0</v>
      </c>
      <c r="G3382" t="s">
        <v>127</v>
      </c>
      <c r="H3382">
        <v>16</v>
      </c>
      <c r="I3382">
        <v>19</v>
      </c>
      <c r="J3382" t="s">
        <v>54</v>
      </c>
      <c r="K3382" t="s">
        <v>55</v>
      </c>
      <c r="L3382" t="str">
        <f>_xlfn.XLOOKUP(Table1[[#This Row],[TeamFavoriteID]],Table2[team_id],Table2[team_name],_xlfn.XLOOKUP(Table1[[#This Row],[TeamFavoriteID]],Table2[team_id_pfr],Table2[team_name],"Even"))</f>
        <v>Minnesota Vikings</v>
      </c>
      <c r="M3382">
        <v>-1</v>
      </c>
      <c r="N3382">
        <f>IF(Table1[[#This Row],[TeamFavorite]]=Table1[[#This Row],[TeamHome]],Table1[[#This Row],[ScoreAway]]-Table1[[#This Row],[ScoreHome]],Table1[[#This Row],[ScoreHome]]-Table1[[#This Row],[ScoreAway]])</f>
        <v>-3</v>
      </c>
      <c r="O3382">
        <f>IF(Table1[[#This Row],[SpreadActual]]&lt;Table1[[#This Row],[SpreadFavorite]],1,0)</f>
        <v>1</v>
      </c>
      <c r="P3382">
        <v>35</v>
      </c>
      <c r="Q3382" t="s">
        <v>130</v>
      </c>
      <c r="R3382" t="b">
        <v>0</v>
      </c>
      <c r="S3382">
        <v>76</v>
      </c>
      <c r="T3382">
        <v>8</v>
      </c>
      <c r="U3382">
        <v>92</v>
      </c>
    </row>
    <row r="3383" spans="1:22" x14ac:dyDescent="0.2">
      <c r="A3383" s="1">
        <v>30577</v>
      </c>
      <c r="B3383">
        <v>1983</v>
      </c>
      <c r="C3383">
        <f>_xlfn.MAXIFS(Table1[ScheduleWeekWritten],Table1[ScheduleSeason],Table1[[#This Row],[ScheduleSeason]])</f>
        <v>16</v>
      </c>
      <c r="D3383">
        <v>3</v>
      </c>
      <c r="E3383" cm="1">
        <f t="array" ref="E3383">_xlfn.XLOOKUP(Table1[[#This Row],[ScheduleWeekWritten]],Table3[Game],100+Table3[Increase],Table1[[#This Row],[ScheduleWeekWritten]])</f>
        <v>3</v>
      </c>
      <c r="F3383" t="b">
        <v>0</v>
      </c>
      <c r="G3383" t="s">
        <v>61</v>
      </c>
      <c r="H3383">
        <v>27</v>
      </c>
      <c r="I3383">
        <v>12</v>
      </c>
      <c r="J3383" t="s">
        <v>42</v>
      </c>
      <c r="K3383" t="s">
        <v>85</v>
      </c>
      <c r="L3383" t="str">
        <f>_xlfn.XLOOKUP(Table1[[#This Row],[TeamFavoriteID]],Table2[team_id],Table2[team_name],_xlfn.XLOOKUP(Table1[[#This Row],[TeamFavoriteID]],Table2[team_id_pfr],Table2[team_name],"Even"))</f>
        <v>Washington Commanders</v>
      </c>
      <c r="M3383">
        <v>-7</v>
      </c>
      <c r="N3383">
        <f>IF(Table1[[#This Row],[TeamFavorite]]=Table1[[#This Row],[TeamHome]],Table1[[#This Row],[ScoreAway]]-Table1[[#This Row],[ScoreHome]],Table1[[#This Row],[ScoreHome]]-Table1[[#This Row],[ScoreAway]])</f>
        <v>15</v>
      </c>
      <c r="O3383">
        <f>IF(Table1[[#This Row],[SpreadActual]]&lt;Table1[[#This Row],[SpreadFavorite]],1,0)</f>
        <v>0</v>
      </c>
      <c r="P3383">
        <v>38</v>
      </c>
      <c r="Q3383" t="s">
        <v>64</v>
      </c>
      <c r="R3383" t="b">
        <v>0</v>
      </c>
      <c r="S3383">
        <v>72</v>
      </c>
      <c r="T3383">
        <v>6</v>
      </c>
      <c r="U3383">
        <v>58</v>
      </c>
    </row>
    <row r="3384" spans="1:22" x14ac:dyDescent="0.2">
      <c r="A3384" s="1">
        <v>30578</v>
      </c>
      <c r="B3384">
        <v>1983</v>
      </c>
      <c r="C3384">
        <f>_xlfn.MAXIFS(Table1[ScheduleWeekWritten],Table1[ScheduleSeason],Table1[[#This Row],[ScheduleSeason]])</f>
        <v>16</v>
      </c>
      <c r="D3384">
        <v>3</v>
      </c>
      <c r="E3384" cm="1">
        <f t="array" ref="E3384">_xlfn.XLOOKUP(Table1[[#This Row],[ScheduleWeekWritten]],Table3[Game],100+Table3[Increase],Table1[[#This Row],[ScheduleWeekWritten]])</f>
        <v>3</v>
      </c>
      <c r="F3384" t="b">
        <v>0</v>
      </c>
      <c r="G3384" t="s">
        <v>138</v>
      </c>
      <c r="H3384">
        <v>27</v>
      </c>
      <c r="I3384">
        <v>14</v>
      </c>
      <c r="J3384" t="s">
        <v>19</v>
      </c>
      <c r="K3384" t="s">
        <v>21</v>
      </c>
      <c r="L3384" t="str">
        <f>_xlfn.XLOOKUP(Table1[[#This Row],[TeamFavoriteID]],Table2[team_id],Table2[team_name],_xlfn.XLOOKUP(Table1[[#This Row],[TeamFavoriteID]],Table2[team_id_pfr],Table2[team_name],"Even"))</f>
        <v>Las Vegas Raiders</v>
      </c>
      <c r="M3384">
        <v>-1.5</v>
      </c>
      <c r="N3384">
        <f>IF(Table1[[#This Row],[TeamFavorite]]=Table1[[#This Row],[TeamHome]],Table1[[#This Row],[ScoreAway]]-Table1[[#This Row],[ScoreHome]],Table1[[#This Row],[ScoreHome]]-Table1[[#This Row],[ScoreAway]])</f>
        <v>13</v>
      </c>
      <c r="O3384">
        <f>IF(Table1[[#This Row],[SpreadActual]]&lt;Table1[[#This Row],[SpreadFavorite]],1,0)</f>
        <v>0</v>
      </c>
      <c r="P3384">
        <v>39.5</v>
      </c>
      <c r="Q3384" t="s">
        <v>65</v>
      </c>
      <c r="R3384" t="b">
        <v>0</v>
      </c>
      <c r="S3384">
        <v>74</v>
      </c>
      <c r="T3384">
        <v>7</v>
      </c>
      <c r="U3384">
        <v>73</v>
      </c>
    </row>
    <row r="3385" spans="1:22" x14ac:dyDescent="0.2">
      <c r="A3385" s="1">
        <v>30584</v>
      </c>
      <c r="B3385">
        <v>1983</v>
      </c>
      <c r="C3385">
        <f>_xlfn.MAXIFS(Table1[ScheduleWeekWritten],Table1[ScheduleSeason],Table1[[#This Row],[ScheduleSeason]])</f>
        <v>16</v>
      </c>
      <c r="D3385">
        <v>4</v>
      </c>
      <c r="E3385" cm="1">
        <f t="array" ref="E3385">_xlfn.XLOOKUP(Table1[[#This Row],[ScheduleWeekWritten]],Table3[Game],100+Table3[Increase],Table1[[#This Row],[ScheduleWeekWritten]])</f>
        <v>4</v>
      </c>
      <c r="F3385" t="b">
        <v>0</v>
      </c>
      <c r="G3385" t="s">
        <v>34</v>
      </c>
      <c r="H3385">
        <v>22</v>
      </c>
      <c r="I3385">
        <v>19</v>
      </c>
      <c r="J3385" t="s">
        <v>46</v>
      </c>
      <c r="K3385" t="s">
        <v>47</v>
      </c>
      <c r="L3385" t="str">
        <f>_xlfn.XLOOKUP(Table1[[#This Row],[TeamFavoriteID]],Table2[team_id],Table2[team_name],_xlfn.XLOOKUP(Table1[[#This Row],[TeamFavoriteID]],Table2[team_id_pfr],Table2[team_name],"Even"))</f>
        <v>Chicago Bears</v>
      </c>
      <c r="M3385">
        <v>-2</v>
      </c>
      <c r="N3385">
        <f>IF(Table1[[#This Row],[TeamFavorite]]=Table1[[#This Row],[TeamHome]],Table1[[#This Row],[ScoreAway]]-Table1[[#This Row],[ScoreHome]],Table1[[#This Row],[ScoreHome]]-Table1[[#This Row],[ScoreAway]])</f>
        <v>3</v>
      </c>
      <c r="O3385">
        <f>IF(Table1[[#This Row],[SpreadActual]]&lt;Table1[[#This Row],[SpreadFavorite]],1,0)</f>
        <v>0</v>
      </c>
      <c r="P3385">
        <v>37</v>
      </c>
      <c r="Q3385" t="s">
        <v>80</v>
      </c>
      <c r="R3385" t="b">
        <v>0</v>
      </c>
      <c r="S3385">
        <v>54</v>
      </c>
      <c r="T3385">
        <v>7</v>
      </c>
      <c r="U3385">
        <v>58</v>
      </c>
    </row>
    <row r="3386" spans="1:22" x14ac:dyDescent="0.2">
      <c r="A3386" s="1">
        <v>30584</v>
      </c>
      <c r="B3386">
        <v>1983</v>
      </c>
      <c r="C3386">
        <f>_xlfn.MAXIFS(Table1[ScheduleWeekWritten],Table1[ScheduleSeason],Table1[[#This Row],[ScheduleSeason]])</f>
        <v>16</v>
      </c>
      <c r="D3386">
        <v>4</v>
      </c>
      <c r="E3386" cm="1">
        <f t="array" ref="E3386">_xlfn.XLOOKUP(Table1[[#This Row],[ScheduleWeekWritten]],Table3[Game],100+Table3[Increase],Table1[[#This Row],[ScheduleWeekWritten]])</f>
        <v>4</v>
      </c>
      <c r="F3386" t="b">
        <v>0</v>
      </c>
      <c r="G3386" t="s">
        <v>28</v>
      </c>
      <c r="H3386">
        <v>30</v>
      </c>
      <c r="I3386">
        <v>13</v>
      </c>
      <c r="J3386" t="s">
        <v>23</v>
      </c>
      <c r="K3386" t="s">
        <v>43</v>
      </c>
      <c r="L3386" t="str">
        <f>_xlfn.XLOOKUP(Table1[[#This Row],[TeamFavoriteID]],Table2[team_id],Table2[team_name],_xlfn.XLOOKUP(Table1[[#This Row],[TeamFavoriteID]],Table2[team_id_pfr],Table2[team_name],"Even"))</f>
        <v>Buffalo Bills</v>
      </c>
      <c r="M3386">
        <v>-7</v>
      </c>
      <c r="N3386">
        <f>IF(Table1[[#This Row],[TeamFavorite]]=Table1[[#This Row],[TeamHome]],Table1[[#This Row],[ScoreAway]]-Table1[[#This Row],[ScoreHome]],Table1[[#This Row],[ScoreHome]]-Table1[[#This Row],[ScoreAway]])</f>
        <v>-17</v>
      </c>
      <c r="O3386">
        <f>IF(Table1[[#This Row],[SpreadActual]]&lt;Table1[[#This Row],[SpreadFavorite]],1,0)</f>
        <v>1</v>
      </c>
      <c r="P3386">
        <v>39</v>
      </c>
      <c r="Q3386" t="s">
        <v>123</v>
      </c>
      <c r="R3386" t="b">
        <v>0</v>
      </c>
      <c r="S3386">
        <v>53</v>
      </c>
      <c r="T3386">
        <v>9</v>
      </c>
      <c r="U3386">
        <v>59</v>
      </c>
    </row>
    <row r="3387" spans="1:22" x14ac:dyDescent="0.2">
      <c r="A3387" s="1">
        <v>30584</v>
      </c>
      <c r="B3387">
        <v>1983</v>
      </c>
      <c r="C3387">
        <f>_xlfn.MAXIFS(Table1[ScheduleWeekWritten],Table1[ScheduleSeason],Table1[[#This Row],[ScheduleSeason]])</f>
        <v>16</v>
      </c>
      <c r="D3387">
        <v>4</v>
      </c>
      <c r="E3387" cm="1">
        <f t="array" ref="E3387">_xlfn.XLOOKUP(Table1[[#This Row],[ScheduleWeekWritten]],Table3[Game],100+Table3[Increase],Table1[[#This Row],[ScheduleWeekWritten]])</f>
        <v>4</v>
      </c>
      <c r="F3387" t="b">
        <v>0</v>
      </c>
      <c r="G3387" t="s">
        <v>67</v>
      </c>
      <c r="H3387">
        <v>21</v>
      </c>
      <c r="I3387">
        <v>20</v>
      </c>
      <c r="J3387" t="s">
        <v>95</v>
      </c>
      <c r="K3387" t="s">
        <v>68</v>
      </c>
      <c r="L3387" t="str">
        <f>_xlfn.XLOOKUP(Table1[[#This Row],[TeamFavoriteID]],Table2[team_id],Table2[team_name],_xlfn.XLOOKUP(Table1[[#This Row],[TeamFavoriteID]],Table2[team_id_pfr],Table2[team_name],"Even"))</f>
        <v>Dallas Cowboys</v>
      </c>
      <c r="M3387">
        <v>-8.5</v>
      </c>
      <c r="N3387">
        <f>IF(Table1[[#This Row],[TeamFavorite]]=Table1[[#This Row],[TeamHome]],Table1[[#This Row],[ScoreAway]]-Table1[[#This Row],[ScoreHome]],Table1[[#This Row],[ScoreHome]]-Table1[[#This Row],[ScoreAway]])</f>
        <v>-1</v>
      </c>
      <c r="O3387">
        <f>IF(Table1[[#This Row],[SpreadActual]]&lt;Table1[[#This Row],[SpreadFavorite]],1,0)</f>
        <v>0</v>
      </c>
      <c r="P3387">
        <v>46</v>
      </c>
      <c r="Q3387" t="s">
        <v>119</v>
      </c>
      <c r="R3387" t="b">
        <v>0</v>
      </c>
      <c r="S3387">
        <v>71</v>
      </c>
      <c r="T3387">
        <v>12</v>
      </c>
      <c r="U3387">
        <v>51</v>
      </c>
    </row>
    <row r="3388" spans="1:22" x14ac:dyDescent="0.2">
      <c r="A3388" s="1">
        <v>30584</v>
      </c>
      <c r="B3388">
        <v>1983</v>
      </c>
      <c r="C3388">
        <f>_xlfn.MAXIFS(Table1[ScheduleWeekWritten],Table1[ScheduleSeason],Table1[[#This Row],[ScheduleSeason]])</f>
        <v>16</v>
      </c>
      <c r="D3388">
        <v>4</v>
      </c>
      <c r="E3388" cm="1">
        <f t="array" ref="E3388">_xlfn.XLOOKUP(Table1[[#This Row],[ScheduleWeekWritten]],Table3[Game],100+Table3[Increase],Table1[[#This Row],[ScheduleWeekWritten]])</f>
        <v>4</v>
      </c>
      <c r="F3388" t="b">
        <v>0</v>
      </c>
      <c r="G3388" t="s">
        <v>24</v>
      </c>
      <c r="H3388">
        <v>7</v>
      </c>
      <c r="I3388">
        <v>22</v>
      </c>
      <c r="J3388" t="s">
        <v>138</v>
      </c>
      <c r="K3388" t="s">
        <v>21</v>
      </c>
      <c r="L3388" t="str">
        <f>_xlfn.XLOOKUP(Table1[[#This Row],[TeamFavoriteID]],Table2[team_id],Table2[team_name],_xlfn.XLOOKUP(Table1[[#This Row],[TeamFavoriteID]],Table2[team_id_pfr],Table2[team_name],"Even"))</f>
        <v>Las Vegas Raiders</v>
      </c>
      <c r="M3388">
        <v>-3.5</v>
      </c>
      <c r="N3388">
        <f>IF(Table1[[#This Row],[TeamFavorite]]=Table1[[#This Row],[TeamHome]],Table1[[#This Row],[ScoreAway]]-Table1[[#This Row],[ScoreHome]],Table1[[#This Row],[ScoreHome]]-Table1[[#This Row],[ScoreAway]])</f>
        <v>-15</v>
      </c>
      <c r="O3388">
        <f>IF(Table1[[#This Row],[SpreadActual]]&lt;Table1[[#This Row],[SpreadFavorite]],1,0)</f>
        <v>1</v>
      </c>
      <c r="P3388">
        <v>34</v>
      </c>
      <c r="Q3388" t="s">
        <v>71</v>
      </c>
      <c r="R3388" t="b">
        <v>0</v>
      </c>
      <c r="S3388">
        <v>64</v>
      </c>
      <c r="T3388">
        <v>8</v>
      </c>
      <c r="U3388">
        <v>44</v>
      </c>
    </row>
    <row r="3389" spans="1:22" x14ac:dyDescent="0.2">
      <c r="A3389" s="1">
        <v>30584</v>
      </c>
      <c r="B3389">
        <v>1983</v>
      </c>
      <c r="C3389">
        <f>_xlfn.MAXIFS(Table1[ScheduleWeekWritten],Table1[ScheduleSeason],Table1[[#This Row],[ScheduleSeason]])</f>
        <v>16</v>
      </c>
      <c r="D3389">
        <v>4</v>
      </c>
      <c r="E3389" cm="1">
        <f t="array" ref="E3389">_xlfn.XLOOKUP(Table1[[#This Row],[ScheduleWeekWritten]],Table3[Game],100+Table3[Increase],Table1[[#This Row],[ScheduleWeekWritten]])</f>
        <v>4</v>
      </c>
      <c r="F3389" t="b">
        <v>0</v>
      </c>
      <c r="G3389" t="s">
        <v>19</v>
      </c>
      <c r="H3389">
        <v>14</v>
      </c>
      <c r="I3389">
        <v>6</v>
      </c>
      <c r="J3389" t="s">
        <v>42</v>
      </c>
      <c r="K3389" t="s">
        <v>91</v>
      </c>
      <c r="L3389" t="str">
        <f>_xlfn.XLOOKUP(Table1[[#This Row],[TeamFavoriteID]],Table2[team_id],Table2[team_name],_xlfn.XLOOKUP(Table1[[#This Row],[TeamFavoriteID]],Table2[team_id_pfr],Table2[team_name],"Even"))</f>
        <v>Miami Dolphins</v>
      </c>
      <c r="M3389">
        <v>-7.5</v>
      </c>
      <c r="N3389">
        <f>IF(Table1[[#This Row],[TeamFavorite]]=Table1[[#This Row],[TeamHome]],Table1[[#This Row],[ScoreAway]]-Table1[[#This Row],[ScoreHome]],Table1[[#This Row],[ScoreHome]]-Table1[[#This Row],[ScoreAway]])</f>
        <v>-8</v>
      </c>
      <c r="O3389">
        <f>IF(Table1[[#This Row],[SpreadActual]]&lt;Table1[[#This Row],[SpreadFavorite]],1,0)</f>
        <v>1</v>
      </c>
      <c r="P3389">
        <v>37</v>
      </c>
      <c r="Q3389" t="s">
        <v>22</v>
      </c>
      <c r="R3389" t="b">
        <v>0</v>
      </c>
      <c r="S3389">
        <v>79</v>
      </c>
      <c r="T3389">
        <v>19</v>
      </c>
      <c r="U3389">
        <v>56</v>
      </c>
    </row>
    <row r="3390" spans="1:22" x14ac:dyDescent="0.2">
      <c r="A3390" s="1">
        <v>30584</v>
      </c>
      <c r="B3390">
        <v>1983</v>
      </c>
      <c r="C3390">
        <f>_xlfn.MAXIFS(Table1[ScheduleWeekWritten],Table1[ScheduleSeason],Table1[[#This Row],[ScheduleSeason]])</f>
        <v>16</v>
      </c>
      <c r="D3390">
        <v>4</v>
      </c>
      <c r="E3390" cm="1">
        <f t="array" ref="E3390">_xlfn.XLOOKUP(Table1[[#This Row],[ScheduleWeekWritten]],Table3[Game],100+Table3[Increase],Table1[[#This Row],[ScheduleWeekWritten]])</f>
        <v>4</v>
      </c>
      <c r="F3390" t="b">
        <v>0</v>
      </c>
      <c r="G3390" t="s">
        <v>54</v>
      </c>
      <c r="H3390">
        <v>20</v>
      </c>
      <c r="I3390">
        <v>17</v>
      </c>
      <c r="J3390" t="s">
        <v>45</v>
      </c>
      <c r="K3390" t="s">
        <v>55</v>
      </c>
      <c r="L3390" t="str">
        <f>_xlfn.XLOOKUP(Table1[[#This Row],[TeamFavoriteID]],Table2[team_id],Table2[team_name],_xlfn.XLOOKUP(Table1[[#This Row],[TeamFavoriteID]],Table2[team_id_pfr],Table2[team_name],"Even"))</f>
        <v>Minnesota Vikings</v>
      </c>
      <c r="M3390">
        <v>-2.5</v>
      </c>
      <c r="N3390">
        <f>IF(Table1[[#This Row],[TeamFavorite]]=Table1[[#This Row],[TeamHome]],Table1[[#This Row],[ScoreAway]]-Table1[[#This Row],[ScoreHome]],Table1[[#This Row],[ScoreHome]]-Table1[[#This Row],[ScoreAway]])</f>
        <v>-3</v>
      </c>
      <c r="O3390">
        <f>IF(Table1[[#This Row],[SpreadActual]]&lt;Table1[[#This Row],[SpreadFavorite]],1,0)</f>
        <v>1</v>
      </c>
      <c r="P3390">
        <v>41</v>
      </c>
      <c r="Q3390" t="s">
        <v>137</v>
      </c>
      <c r="R3390" t="b">
        <v>0</v>
      </c>
      <c r="S3390">
        <v>72</v>
      </c>
      <c r="T3390">
        <v>0</v>
      </c>
      <c r="V3390" t="s">
        <v>103</v>
      </c>
    </row>
    <row r="3391" spans="1:22" x14ac:dyDescent="0.2">
      <c r="A3391" s="1">
        <v>30584</v>
      </c>
      <c r="B3391">
        <v>1983</v>
      </c>
      <c r="C3391">
        <f>_xlfn.MAXIFS(Table1[ScheduleWeekWritten],Table1[ScheduleSeason],Table1[[#This Row],[ScheduleSeason]])</f>
        <v>16</v>
      </c>
      <c r="D3391">
        <v>4</v>
      </c>
      <c r="E3391" cm="1">
        <f t="array" ref="E3391">_xlfn.XLOOKUP(Table1[[#This Row],[ScheduleWeekWritten]],Table3[Game],100+Table3[Increase],Table1[[#This Row],[ScheduleWeekWritten]])</f>
        <v>4</v>
      </c>
      <c r="F3391" t="b">
        <v>0</v>
      </c>
      <c r="G3391" t="s">
        <v>31</v>
      </c>
      <c r="H3391">
        <v>27</v>
      </c>
      <c r="I3391">
        <v>24</v>
      </c>
      <c r="J3391" t="s">
        <v>39</v>
      </c>
      <c r="K3391" t="s">
        <v>32</v>
      </c>
      <c r="L3391" t="str">
        <f>_xlfn.XLOOKUP(Table1[[#This Row],[TeamFavoriteID]],Table2[team_id],Table2[team_name],_xlfn.XLOOKUP(Table1[[#This Row],[TeamFavoriteID]],Table2[team_id_pfr],Table2[team_name],"Even"))</f>
        <v>New York Jets</v>
      </c>
      <c r="M3391">
        <v>-5.5</v>
      </c>
      <c r="N3391">
        <f>IF(Table1[[#This Row],[TeamFavorite]]=Table1[[#This Row],[TeamHome]],Table1[[#This Row],[ScoreAway]]-Table1[[#This Row],[ScoreHome]],Table1[[#This Row],[ScoreHome]]-Table1[[#This Row],[ScoreAway]])</f>
        <v>-3</v>
      </c>
      <c r="O3391">
        <f>IF(Table1[[#This Row],[SpreadActual]]&lt;Table1[[#This Row],[SpreadFavorite]],1,0)</f>
        <v>0</v>
      </c>
      <c r="P3391">
        <v>46</v>
      </c>
      <c r="Q3391" t="s">
        <v>126</v>
      </c>
      <c r="R3391" t="b">
        <v>0</v>
      </c>
      <c r="S3391">
        <v>60</v>
      </c>
      <c r="T3391">
        <v>10</v>
      </c>
      <c r="U3391">
        <v>53</v>
      </c>
    </row>
    <row r="3392" spans="1:22" x14ac:dyDescent="0.2">
      <c r="A3392" s="1">
        <v>30584</v>
      </c>
      <c r="B3392">
        <v>1983</v>
      </c>
      <c r="C3392">
        <f>_xlfn.MAXIFS(Table1[ScheduleWeekWritten],Table1[ScheduleSeason],Table1[[#This Row],[ScheduleSeason]])</f>
        <v>16</v>
      </c>
      <c r="D3392">
        <v>4</v>
      </c>
      <c r="E3392" cm="1">
        <f t="array" ref="E3392">_xlfn.XLOOKUP(Table1[[#This Row],[ScheduleWeekWritten]],Table3[Game],100+Table3[Increase],Table1[[#This Row],[ScheduleWeekWritten]])</f>
        <v>4</v>
      </c>
      <c r="F3392" t="b">
        <v>0</v>
      </c>
      <c r="G3392" t="s">
        <v>58</v>
      </c>
      <c r="H3392">
        <v>11</v>
      </c>
      <c r="I3392">
        <v>14</v>
      </c>
      <c r="J3392" t="s">
        <v>57</v>
      </c>
      <c r="K3392" t="s">
        <v>77</v>
      </c>
      <c r="L3392" t="str">
        <f>_xlfn.XLOOKUP(Table1[[#This Row],[TeamFavoriteID]],Table2[team_id],Table2[team_name],_xlfn.XLOOKUP(Table1[[#This Row],[TeamFavoriteID]],Table2[team_id_pfr],Table2[team_name],"Even"))</f>
        <v>Philadelphia Eagles</v>
      </c>
      <c r="M3392">
        <v>-6</v>
      </c>
      <c r="N3392">
        <f>IF(Table1[[#This Row],[TeamFavorite]]=Table1[[#This Row],[TeamHome]],Table1[[#This Row],[ScoreAway]]-Table1[[#This Row],[ScoreHome]],Table1[[#This Row],[ScoreHome]]-Table1[[#This Row],[ScoreAway]])</f>
        <v>3</v>
      </c>
      <c r="O3392">
        <f>IF(Table1[[#This Row],[SpreadActual]]&lt;Table1[[#This Row],[SpreadFavorite]],1,0)</f>
        <v>0</v>
      </c>
      <c r="P3392">
        <v>43</v>
      </c>
      <c r="Q3392" t="s">
        <v>112</v>
      </c>
      <c r="R3392" t="b">
        <v>0</v>
      </c>
      <c r="S3392">
        <v>56</v>
      </c>
      <c r="T3392">
        <v>5</v>
      </c>
      <c r="U3392">
        <v>56</v>
      </c>
    </row>
    <row r="3393" spans="1:22" x14ac:dyDescent="0.2">
      <c r="A3393" s="1">
        <v>30584</v>
      </c>
      <c r="B3393">
        <v>1983</v>
      </c>
      <c r="C3393">
        <f>_xlfn.MAXIFS(Table1[ScheduleWeekWritten],Table1[ScheduleSeason],Table1[[#This Row],[ScheduleSeason]])</f>
        <v>16</v>
      </c>
      <c r="D3393">
        <v>4</v>
      </c>
      <c r="E3393" cm="1">
        <f t="array" ref="E3393">_xlfn.XLOOKUP(Table1[[#This Row],[ScheduleWeekWritten]],Table3[Game],100+Table3[Increase],Table1[[#This Row],[ScheduleWeekWritten]])</f>
        <v>4</v>
      </c>
      <c r="F3393" t="b">
        <v>0</v>
      </c>
      <c r="G3393" t="s">
        <v>49</v>
      </c>
      <c r="H3393">
        <v>23</v>
      </c>
      <c r="I3393">
        <v>28</v>
      </c>
      <c r="J3393" t="s">
        <v>115</v>
      </c>
      <c r="K3393" t="s">
        <v>51</v>
      </c>
      <c r="L3393" t="str">
        <f>_xlfn.XLOOKUP(Table1[[#This Row],[TeamFavoriteID]],Table2[team_id],Table2[team_name],_xlfn.XLOOKUP(Table1[[#This Row],[TeamFavoriteID]],Table2[team_id_pfr],Table2[team_name],"Even"))</f>
        <v>Pittsburgh Steelers</v>
      </c>
      <c r="M3393">
        <v>-8.5</v>
      </c>
      <c r="N3393">
        <f>IF(Table1[[#This Row],[TeamFavorite]]=Table1[[#This Row],[TeamHome]],Table1[[#This Row],[ScoreAway]]-Table1[[#This Row],[ScoreHome]],Table1[[#This Row],[ScoreHome]]-Table1[[#This Row],[ScoreAway]])</f>
        <v>5</v>
      </c>
      <c r="O3393">
        <f>IF(Table1[[#This Row],[SpreadActual]]&lt;Table1[[#This Row],[SpreadFavorite]],1,0)</f>
        <v>0</v>
      </c>
      <c r="P3393">
        <v>45</v>
      </c>
      <c r="Q3393" t="s">
        <v>113</v>
      </c>
      <c r="R3393" t="b">
        <v>0</v>
      </c>
      <c r="S3393">
        <v>52</v>
      </c>
      <c r="T3393">
        <v>6</v>
      </c>
      <c r="U3393">
        <v>54</v>
      </c>
    </row>
    <row r="3394" spans="1:22" x14ac:dyDescent="0.2">
      <c r="A3394" s="1">
        <v>30584</v>
      </c>
      <c r="B3394">
        <v>1983</v>
      </c>
      <c r="C3394">
        <f>_xlfn.MAXIFS(Table1[ScheduleWeekWritten],Table1[ScheduleSeason],Table1[[#This Row],[ScheduleSeason]])</f>
        <v>16</v>
      </c>
      <c r="D3394">
        <v>4</v>
      </c>
      <c r="E3394" cm="1">
        <f t="array" ref="E3394">_xlfn.XLOOKUP(Table1[[#This Row],[ScheduleWeekWritten]],Table3[Game],100+Table3[Increase],Table1[[#This Row],[ScheduleWeekWritten]])</f>
        <v>4</v>
      </c>
      <c r="F3394" t="b">
        <v>0</v>
      </c>
      <c r="G3394" t="s">
        <v>27</v>
      </c>
      <c r="H3394">
        <v>24</v>
      </c>
      <c r="I3394">
        <v>30</v>
      </c>
      <c r="J3394" t="s">
        <v>62</v>
      </c>
      <c r="K3394" t="s">
        <v>29</v>
      </c>
      <c r="L3394" t="str">
        <f>_xlfn.XLOOKUP(Table1[[#This Row],[TeamFavoriteID]],Table2[team_id],Table2[team_name],_xlfn.XLOOKUP(Table1[[#This Row],[TeamFavoriteID]],Table2[team_id_pfr],Table2[team_name],"Even"))</f>
        <v>Los Angeles Chargers</v>
      </c>
      <c r="M3394">
        <v>-6.5</v>
      </c>
      <c r="N3394">
        <f>IF(Table1[[#This Row],[TeamFavorite]]=Table1[[#This Row],[TeamHome]],Table1[[#This Row],[ScoreAway]]-Table1[[#This Row],[ScoreHome]],Table1[[#This Row],[ScoreHome]]-Table1[[#This Row],[ScoreAway]])</f>
        <v>-6</v>
      </c>
      <c r="O3394">
        <f>IF(Table1[[#This Row],[SpreadActual]]&lt;Table1[[#This Row],[SpreadFavorite]],1,0)</f>
        <v>0</v>
      </c>
      <c r="P3394">
        <v>52</v>
      </c>
      <c r="Q3394" t="s">
        <v>94</v>
      </c>
      <c r="R3394" t="b">
        <v>0</v>
      </c>
      <c r="S3394">
        <v>73</v>
      </c>
      <c r="T3394">
        <v>9</v>
      </c>
      <c r="U3394">
        <v>69</v>
      </c>
    </row>
    <row r="3395" spans="1:22" x14ac:dyDescent="0.2">
      <c r="A3395" s="1">
        <v>30584</v>
      </c>
      <c r="B3395">
        <v>1983</v>
      </c>
      <c r="C3395">
        <f>_xlfn.MAXIFS(Table1[ScheduleWeekWritten],Table1[ScheduleSeason],Table1[[#This Row],[ScheduleSeason]])</f>
        <v>16</v>
      </c>
      <c r="D3395">
        <v>4</v>
      </c>
      <c r="E3395" cm="1">
        <f t="array" ref="E3395">_xlfn.XLOOKUP(Table1[[#This Row],[ScheduleWeekWritten]],Table3[Game],100+Table3[Increase],Table1[[#This Row],[ScheduleWeekWritten]])</f>
        <v>4</v>
      </c>
      <c r="F3395" t="b">
        <v>0</v>
      </c>
      <c r="G3395" t="s">
        <v>53</v>
      </c>
      <c r="H3395">
        <v>24</v>
      </c>
      <c r="I3395">
        <v>20</v>
      </c>
      <c r="J3395" t="s">
        <v>38</v>
      </c>
      <c r="K3395" t="s">
        <v>87</v>
      </c>
      <c r="L3395" t="str">
        <f>_xlfn.XLOOKUP(Table1[[#This Row],[TeamFavoriteID]],Table2[team_id],Table2[team_name],_xlfn.XLOOKUP(Table1[[#This Row],[TeamFavoriteID]],Table2[team_id_pfr],Table2[team_name],"Even"))</f>
        <v>San Francisco 49ers</v>
      </c>
      <c r="M3395">
        <v>-4.5</v>
      </c>
      <c r="N3395">
        <f>IF(Table1[[#This Row],[TeamFavorite]]=Table1[[#This Row],[TeamHome]],Table1[[#This Row],[ScoreAway]]-Table1[[#This Row],[ScoreHome]],Table1[[#This Row],[ScoreHome]]-Table1[[#This Row],[ScoreAway]])</f>
        <v>-4</v>
      </c>
      <c r="O3395">
        <f>IF(Table1[[#This Row],[SpreadActual]]&lt;Table1[[#This Row],[SpreadFavorite]],1,0)</f>
        <v>0</v>
      </c>
      <c r="P3395">
        <v>48</v>
      </c>
      <c r="Q3395" t="s">
        <v>118</v>
      </c>
      <c r="R3395" t="b">
        <v>0</v>
      </c>
      <c r="S3395">
        <v>63</v>
      </c>
      <c r="T3395">
        <v>16</v>
      </c>
      <c r="U3395">
        <v>77</v>
      </c>
    </row>
    <row r="3396" spans="1:22" x14ac:dyDescent="0.2">
      <c r="A3396" s="1">
        <v>30584</v>
      </c>
      <c r="B3396">
        <v>1983</v>
      </c>
      <c r="C3396">
        <f>_xlfn.MAXIFS(Table1[ScheduleWeekWritten],Table1[ScheduleSeason],Table1[[#This Row],[ScheduleSeason]])</f>
        <v>16</v>
      </c>
      <c r="D3396">
        <v>4</v>
      </c>
      <c r="E3396" cm="1">
        <f t="array" ref="E3396">_xlfn.XLOOKUP(Table1[[#This Row],[ScheduleWeekWritten]],Table3[Game],100+Table3[Increase],Table1[[#This Row],[ScheduleWeekWritten]])</f>
        <v>4</v>
      </c>
      <c r="F3396" t="b">
        <v>0</v>
      </c>
      <c r="G3396" t="s">
        <v>128</v>
      </c>
      <c r="H3396">
        <v>17</v>
      </c>
      <c r="I3396">
        <v>27</v>
      </c>
      <c r="J3396" t="s">
        <v>61</v>
      </c>
      <c r="K3396" t="s">
        <v>85</v>
      </c>
      <c r="L3396" t="str">
        <f>_xlfn.XLOOKUP(Table1[[#This Row],[TeamFavoriteID]],Table2[team_id],Table2[team_name],_xlfn.XLOOKUP(Table1[[#This Row],[TeamFavoriteID]],Table2[team_id_pfr],Table2[team_name],"Even"))</f>
        <v>Washington Commanders</v>
      </c>
      <c r="M3396">
        <v>-1.5</v>
      </c>
      <c r="N3396">
        <f>IF(Table1[[#This Row],[TeamFavorite]]=Table1[[#This Row],[TeamHome]],Table1[[#This Row],[ScoreAway]]-Table1[[#This Row],[ScoreHome]],Table1[[#This Row],[ScoreHome]]-Table1[[#This Row],[ScoreAway]])</f>
        <v>-10</v>
      </c>
      <c r="O3396">
        <f>IF(Table1[[#This Row],[SpreadActual]]&lt;Table1[[#This Row],[SpreadFavorite]],1,0)</f>
        <v>1</v>
      </c>
      <c r="P3396">
        <v>41</v>
      </c>
      <c r="Q3396" t="s">
        <v>129</v>
      </c>
      <c r="R3396" t="b">
        <v>0</v>
      </c>
      <c r="S3396">
        <v>72</v>
      </c>
      <c r="T3396">
        <v>0</v>
      </c>
      <c r="V3396" t="s">
        <v>103</v>
      </c>
    </row>
    <row r="3397" spans="1:22" x14ac:dyDescent="0.2">
      <c r="A3397" s="1">
        <v>30584</v>
      </c>
      <c r="B3397">
        <v>1983</v>
      </c>
      <c r="C3397">
        <f>_xlfn.MAXIFS(Table1[ScheduleWeekWritten],Table1[ScheduleSeason],Table1[[#This Row],[ScheduleSeason]])</f>
        <v>16</v>
      </c>
      <c r="D3397">
        <v>4</v>
      </c>
      <c r="E3397" cm="1">
        <f t="array" ref="E3397">_xlfn.XLOOKUP(Table1[[#This Row],[ScheduleWeekWritten]],Table3[Game],100+Table3[Increase],Table1[[#This Row],[ScheduleWeekWritten]])</f>
        <v>4</v>
      </c>
      <c r="F3397" t="b">
        <v>0</v>
      </c>
      <c r="G3397" t="s">
        <v>127</v>
      </c>
      <c r="H3397">
        <v>17</v>
      </c>
      <c r="I3397">
        <v>23</v>
      </c>
      <c r="J3397" t="s">
        <v>101</v>
      </c>
      <c r="K3397" t="s">
        <v>133</v>
      </c>
      <c r="L3397" t="str">
        <f>_xlfn.XLOOKUP(Table1[[#This Row],[TeamFavoriteID]],Table2[team_id],Table2[team_name],_xlfn.XLOOKUP(Table1[[#This Row],[TeamFavoriteID]],Table2[team_id_pfr],Table2[team_name],"Even"))</f>
        <v>Tampa Bay Buccaneers</v>
      </c>
      <c r="M3397">
        <v>-2</v>
      </c>
      <c r="N3397">
        <f>IF(Table1[[#This Row],[TeamFavorite]]=Table1[[#This Row],[TeamHome]],Table1[[#This Row],[ScoreAway]]-Table1[[#This Row],[ScoreHome]],Table1[[#This Row],[ScoreHome]]-Table1[[#This Row],[ScoreAway]])</f>
        <v>6</v>
      </c>
      <c r="O3397">
        <f>IF(Table1[[#This Row],[SpreadActual]]&lt;Table1[[#This Row],[SpreadFavorite]],1,0)</f>
        <v>0</v>
      </c>
      <c r="P3397">
        <v>33</v>
      </c>
      <c r="Q3397" t="s">
        <v>130</v>
      </c>
      <c r="R3397" t="b">
        <v>0</v>
      </c>
      <c r="S3397">
        <v>75</v>
      </c>
      <c r="T3397">
        <v>12</v>
      </c>
      <c r="U3397">
        <v>75</v>
      </c>
    </row>
    <row r="3398" spans="1:22" x14ac:dyDescent="0.2">
      <c r="A3398" s="1">
        <v>30585</v>
      </c>
      <c r="B3398">
        <v>1983</v>
      </c>
      <c r="C3398">
        <f>_xlfn.MAXIFS(Table1[ScheduleWeekWritten],Table1[ScheduleSeason],Table1[[#This Row],[ScheduleSeason]])</f>
        <v>16</v>
      </c>
      <c r="D3398">
        <v>4</v>
      </c>
      <c r="E3398" cm="1">
        <f t="array" ref="E3398">_xlfn.XLOOKUP(Table1[[#This Row],[ScheduleWeekWritten]],Table3[Game],100+Table3[Increase],Table1[[#This Row],[ScheduleWeekWritten]])</f>
        <v>4</v>
      </c>
      <c r="F3398" t="b">
        <v>0</v>
      </c>
      <c r="G3398" t="s">
        <v>50</v>
      </c>
      <c r="H3398">
        <v>27</v>
      </c>
      <c r="I3398">
        <v>3</v>
      </c>
      <c r="J3398" t="s">
        <v>33</v>
      </c>
      <c r="K3398" t="s">
        <v>90</v>
      </c>
      <c r="L3398" t="str">
        <f>_xlfn.XLOOKUP(Table1[[#This Row],[TeamFavoriteID]],Table2[team_id],Table2[team_name],_xlfn.XLOOKUP(Table1[[#This Row],[TeamFavoriteID]],Table2[team_id_pfr],Table2[team_name],"Even"))</f>
        <v>New York Giants</v>
      </c>
      <c r="M3398">
        <v>-2.5</v>
      </c>
      <c r="N3398">
        <f>IF(Table1[[#This Row],[TeamFavorite]]=Table1[[#This Row],[TeamHome]],Table1[[#This Row],[ScoreAway]]-Table1[[#This Row],[ScoreHome]],Table1[[#This Row],[ScoreHome]]-Table1[[#This Row],[ScoreAway]])</f>
        <v>-24</v>
      </c>
      <c r="O3398">
        <f>IF(Table1[[#This Row],[SpreadActual]]&lt;Table1[[#This Row],[SpreadFavorite]],1,0)</f>
        <v>1</v>
      </c>
      <c r="P3398">
        <v>42</v>
      </c>
      <c r="Q3398" t="s">
        <v>126</v>
      </c>
      <c r="R3398" t="b">
        <v>0</v>
      </c>
      <c r="S3398">
        <v>61</v>
      </c>
      <c r="T3398">
        <v>8</v>
      </c>
      <c r="U3398">
        <v>59</v>
      </c>
    </row>
    <row r="3399" spans="1:22" x14ac:dyDescent="0.2">
      <c r="A3399" s="1">
        <v>30591</v>
      </c>
      <c r="B3399">
        <v>1983</v>
      </c>
      <c r="C3399">
        <f>_xlfn.MAXIFS(Table1[ScheduleWeekWritten],Table1[ScheduleSeason],Table1[[#This Row],[ScheduleSeason]])</f>
        <v>16</v>
      </c>
      <c r="D3399">
        <v>5</v>
      </c>
      <c r="E3399" cm="1">
        <f t="array" ref="E3399">_xlfn.XLOOKUP(Table1[[#This Row],[ScheduleWeekWritten]],Table3[Game],100+Table3[Increase],Table1[[#This Row],[ScheduleWeekWritten]])</f>
        <v>5</v>
      </c>
      <c r="F3399" t="b">
        <v>0</v>
      </c>
      <c r="G3399" t="s">
        <v>38</v>
      </c>
      <c r="H3399">
        <v>24</v>
      </c>
      <c r="I3399">
        <v>28</v>
      </c>
      <c r="J3399" t="s">
        <v>58</v>
      </c>
      <c r="K3399" t="s">
        <v>109</v>
      </c>
      <c r="L3399" t="str">
        <f>_xlfn.XLOOKUP(Table1[[#This Row],[TeamFavoriteID]],Table2[team_id],Table2[team_name],_xlfn.XLOOKUP(Table1[[#This Row],[TeamFavoriteID]],Table2[team_id_pfr],Table2[team_name],"Even"))</f>
        <v>Atlanta Falcons</v>
      </c>
      <c r="M3399">
        <v>-3.5</v>
      </c>
      <c r="N3399">
        <f>IF(Table1[[#This Row],[TeamFavorite]]=Table1[[#This Row],[TeamHome]],Table1[[#This Row],[ScoreAway]]-Table1[[#This Row],[ScoreHome]],Table1[[#This Row],[ScoreHome]]-Table1[[#This Row],[ScoreAway]])</f>
        <v>4</v>
      </c>
      <c r="O3399">
        <f>IF(Table1[[#This Row],[SpreadActual]]&lt;Table1[[#This Row],[SpreadFavorite]],1,0)</f>
        <v>0</v>
      </c>
      <c r="P3399">
        <v>37.5</v>
      </c>
      <c r="Q3399" t="s">
        <v>41</v>
      </c>
      <c r="R3399" t="b">
        <v>0</v>
      </c>
      <c r="S3399">
        <v>68</v>
      </c>
      <c r="T3399">
        <v>6</v>
      </c>
      <c r="U3399">
        <v>59</v>
      </c>
    </row>
    <row r="3400" spans="1:22" x14ac:dyDescent="0.2">
      <c r="A3400" s="1">
        <v>30591</v>
      </c>
      <c r="B3400">
        <v>1983</v>
      </c>
      <c r="C3400">
        <f>_xlfn.MAXIFS(Table1[ScheduleWeekWritten],Table1[ScheduleSeason],Table1[[#This Row],[ScheduleSeason]])</f>
        <v>16</v>
      </c>
      <c r="D3400">
        <v>5</v>
      </c>
      <c r="E3400" cm="1">
        <f t="array" ref="E3400">_xlfn.XLOOKUP(Table1[[#This Row],[ScheduleWeekWritten]],Table3[Game],100+Table3[Increase],Table1[[#This Row],[ScheduleWeekWritten]])</f>
        <v>5</v>
      </c>
      <c r="F3400" t="b">
        <v>0</v>
      </c>
      <c r="G3400" t="s">
        <v>46</v>
      </c>
      <c r="H3400">
        <v>31</v>
      </c>
      <c r="I3400">
        <v>14</v>
      </c>
      <c r="J3400" t="s">
        <v>24</v>
      </c>
      <c r="K3400" t="s">
        <v>47</v>
      </c>
      <c r="L3400" t="str">
        <f>_xlfn.XLOOKUP(Table1[[#This Row],[TeamFavoriteID]],Table2[team_id],Table2[team_name],_xlfn.XLOOKUP(Table1[[#This Row],[TeamFavoriteID]],Table2[team_id_pfr],Table2[team_name],"Even"))</f>
        <v>Chicago Bears</v>
      </c>
      <c r="M3400">
        <v>-1.5</v>
      </c>
      <c r="N3400">
        <f>IF(Table1[[#This Row],[TeamFavorite]]=Table1[[#This Row],[TeamHome]],Table1[[#This Row],[ScoreAway]]-Table1[[#This Row],[ScoreHome]],Table1[[#This Row],[ScoreHome]]-Table1[[#This Row],[ScoreAway]])</f>
        <v>-17</v>
      </c>
      <c r="O3400">
        <f>IF(Table1[[#This Row],[SpreadActual]]&lt;Table1[[#This Row],[SpreadFavorite]],1,0)</f>
        <v>1</v>
      </c>
      <c r="P3400">
        <v>34.5</v>
      </c>
      <c r="Q3400" t="s">
        <v>114</v>
      </c>
      <c r="R3400" t="b">
        <v>0</v>
      </c>
      <c r="S3400">
        <v>68</v>
      </c>
      <c r="T3400">
        <v>13</v>
      </c>
      <c r="U3400">
        <v>55</v>
      </c>
    </row>
    <row r="3401" spans="1:22" x14ac:dyDescent="0.2">
      <c r="A3401" s="1">
        <v>30591</v>
      </c>
      <c r="B3401">
        <v>1983</v>
      </c>
      <c r="C3401">
        <f>_xlfn.MAXIFS(Table1[ScheduleWeekWritten],Table1[ScheduleSeason],Table1[[#This Row],[ScheduleSeason]])</f>
        <v>16</v>
      </c>
      <c r="D3401">
        <v>5</v>
      </c>
      <c r="E3401" cm="1">
        <f t="array" ref="E3401">_xlfn.XLOOKUP(Table1[[#This Row],[ScheduleWeekWritten]],Table3[Game],100+Table3[Increase],Table1[[#This Row],[ScheduleWeekWritten]])</f>
        <v>5</v>
      </c>
      <c r="F3401" t="b">
        <v>0</v>
      </c>
      <c r="G3401" t="s">
        <v>101</v>
      </c>
      <c r="H3401">
        <v>31</v>
      </c>
      <c r="I3401">
        <v>34</v>
      </c>
      <c r="J3401" t="s">
        <v>34</v>
      </c>
      <c r="K3401" t="s">
        <v>104</v>
      </c>
      <c r="L3401" t="str">
        <f>_xlfn.XLOOKUP(Table1[[#This Row],[TeamFavoriteID]],Table2[team_id],Table2[team_name],_xlfn.XLOOKUP(Table1[[#This Row],[TeamFavoriteID]],Table2[team_id_pfr],Table2[team_name],"Even"))</f>
        <v>Cincinnati Bengals</v>
      </c>
      <c r="M3401">
        <v>-6</v>
      </c>
      <c r="N3401">
        <f>IF(Table1[[#This Row],[TeamFavorite]]=Table1[[#This Row],[TeamHome]],Table1[[#This Row],[ScoreAway]]-Table1[[#This Row],[ScoreHome]],Table1[[#This Row],[ScoreHome]]-Table1[[#This Row],[ScoreAway]])</f>
        <v>3</v>
      </c>
      <c r="O3401">
        <f>IF(Table1[[#This Row],[SpreadActual]]&lt;Table1[[#This Row],[SpreadFavorite]],1,0)</f>
        <v>0</v>
      </c>
      <c r="P3401">
        <v>40</v>
      </c>
      <c r="Q3401" t="s">
        <v>111</v>
      </c>
      <c r="R3401" t="b">
        <v>0</v>
      </c>
      <c r="S3401">
        <v>64</v>
      </c>
      <c r="T3401">
        <v>7</v>
      </c>
      <c r="U3401">
        <v>61</v>
      </c>
    </row>
    <row r="3402" spans="1:22" x14ac:dyDescent="0.2">
      <c r="A3402" s="1">
        <v>30591</v>
      </c>
      <c r="B3402">
        <v>1983</v>
      </c>
      <c r="C3402">
        <f>_xlfn.MAXIFS(Table1[ScheduleWeekWritten],Table1[ScheduleSeason],Table1[[#This Row],[ScheduleSeason]])</f>
        <v>16</v>
      </c>
      <c r="D3402">
        <v>5</v>
      </c>
      <c r="E3402" cm="1">
        <f t="array" ref="E3402">_xlfn.XLOOKUP(Table1[[#This Row],[ScheduleWeekWritten]],Table3[Game],100+Table3[Increase],Table1[[#This Row],[ScheduleWeekWritten]])</f>
        <v>5</v>
      </c>
      <c r="F3402" t="b">
        <v>0</v>
      </c>
      <c r="G3402" t="s">
        <v>62</v>
      </c>
      <c r="H3402">
        <v>9</v>
      </c>
      <c r="I3402">
        <v>24</v>
      </c>
      <c r="J3402" t="s">
        <v>128</v>
      </c>
      <c r="K3402" t="s">
        <v>63</v>
      </c>
      <c r="L3402" t="str">
        <f>_xlfn.XLOOKUP(Table1[[#This Row],[TeamFavoriteID]],Table2[team_id],Table2[team_name],_xlfn.XLOOKUP(Table1[[#This Row],[TeamFavoriteID]],Table2[team_id_pfr],Table2[team_name],"Even"))</f>
        <v>Cleveland Browns</v>
      </c>
      <c r="M3402">
        <v>-3.5</v>
      </c>
      <c r="N3402">
        <f>IF(Table1[[#This Row],[TeamFavorite]]=Table1[[#This Row],[TeamHome]],Table1[[#This Row],[ScoreAway]]-Table1[[#This Row],[ScoreHome]],Table1[[#This Row],[ScoreHome]]-Table1[[#This Row],[ScoreAway]])</f>
        <v>15</v>
      </c>
      <c r="O3402">
        <f>IF(Table1[[#This Row],[SpreadActual]]&lt;Table1[[#This Row],[SpreadFavorite]],1,0)</f>
        <v>0</v>
      </c>
      <c r="P3402">
        <v>44</v>
      </c>
      <c r="Q3402" t="s">
        <v>66</v>
      </c>
      <c r="R3402" t="b">
        <v>0</v>
      </c>
      <c r="S3402">
        <v>60</v>
      </c>
      <c r="T3402">
        <v>10</v>
      </c>
      <c r="U3402">
        <v>75</v>
      </c>
    </row>
    <row r="3403" spans="1:22" x14ac:dyDescent="0.2">
      <c r="A3403" s="1">
        <v>30591</v>
      </c>
      <c r="B3403">
        <v>1983</v>
      </c>
      <c r="C3403">
        <f>_xlfn.MAXIFS(Table1[ScheduleWeekWritten],Table1[ScheduleSeason],Table1[[#This Row],[ScheduleSeason]])</f>
        <v>16</v>
      </c>
      <c r="D3403">
        <v>5</v>
      </c>
      <c r="E3403" cm="1">
        <f t="array" ref="E3403">_xlfn.XLOOKUP(Table1[[#This Row],[ScheduleWeekWritten]],Table3[Game],100+Table3[Increase],Table1[[#This Row],[ScheduleWeekWritten]])</f>
        <v>5</v>
      </c>
      <c r="F3403" t="b">
        <v>0</v>
      </c>
      <c r="G3403" t="s">
        <v>33</v>
      </c>
      <c r="H3403">
        <v>55</v>
      </c>
      <c r="I3403">
        <v>14</v>
      </c>
      <c r="J3403" t="s">
        <v>127</v>
      </c>
      <c r="K3403" t="s">
        <v>35</v>
      </c>
      <c r="L3403" t="str">
        <f>_xlfn.XLOOKUP(Table1[[#This Row],[TeamFavoriteID]],Table2[team_id],Table2[team_name],_xlfn.XLOOKUP(Table1[[#This Row],[TeamFavoriteID]],Table2[team_id_pfr],Table2[team_name],"Even"))</f>
        <v>Green Bay Packers</v>
      </c>
      <c r="M3403">
        <v>-6.5</v>
      </c>
      <c r="N3403">
        <f>IF(Table1[[#This Row],[TeamFavorite]]=Table1[[#This Row],[TeamHome]],Table1[[#This Row],[ScoreAway]]-Table1[[#This Row],[ScoreHome]],Table1[[#This Row],[ScoreHome]]-Table1[[#This Row],[ScoreAway]])</f>
        <v>-41</v>
      </c>
      <c r="O3403">
        <f>IF(Table1[[#This Row],[SpreadActual]]&lt;Table1[[#This Row],[SpreadFavorite]],1,0)</f>
        <v>1</v>
      </c>
      <c r="P3403">
        <v>42</v>
      </c>
      <c r="Q3403" t="s">
        <v>82</v>
      </c>
      <c r="R3403" t="b">
        <v>0</v>
      </c>
      <c r="S3403">
        <v>66</v>
      </c>
      <c r="T3403">
        <v>13</v>
      </c>
      <c r="U3403">
        <v>75</v>
      </c>
    </row>
    <row r="3404" spans="1:22" x14ac:dyDescent="0.2">
      <c r="A3404" s="1">
        <v>30591</v>
      </c>
      <c r="B3404">
        <v>1983</v>
      </c>
      <c r="C3404">
        <f>_xlfn.MAXIFS(Table1[ScheduleWeekWritten],Table1[ScheduleSeason],Table1[[#This Row],[ScheduleSeason]])</f>
        <v>16</v>
      </c>
      <c r="D3404">
        <v>5</v>
      </c>
      <c r="E3404" cm="1">
        <f t="array" ref="E3404">_xlfn.XLOOKUP(Table1[[#This Row],[ScheduleWeekWritten]],Table3[Game],100+Table3[Increase],Table1[[#This Row],[ScheduleWeekWritten]])</f>
        <v>5</v>
      </c>
      <c r="F3404" t="b">
        <v>0</v>
      </c>
      <c r="G3404" t="s">
        <v>42</v>
      </c>
      <c r="H3404">
        <v>38</v>
      </c>
      <c r="I3404">
        <v>14</v>
      </c>
      <c r="J3404" t="s">
        <v>57</v>
      </c>
      <c r="K3404" t="s">
        <v>75</v>
      </c>
      <c r="L3404" t="str">
        <f>_xlfn.XLOOKUP(Table1[[#This Row],[TeamFavoriteID]],Table2[team_id],Table2[team_name],_xlfn.XLOOKUP(Table1[[#This Row],[TeamFavoriteID]],Table2[team_id_pfr],Table2[team_name],"Even"))</f>
        <v>Kansas City Chiefs</v>
      </c>
      <c r="M3404">
        <v>-2.5</v>
      </c>
      <c r="N3404">
        <f>IF(Table1[[#This Row],[TeamFavorite]]=Table1[[#This Row],[TeamHome]],Table1[[#This Row],[ScoreAway]]-Table1[[#This Row],[ScoreHome]],Table1[[#This Row],[ScoreHome]]-Table1[[#This Row],[ScoreAway]])</f>
        <v>-24</v>
      </c>
      <c r="O3404">
        <f>IF(Table1[[#This Row],[SpreadActual]]&lt;Table1[[#This Row],[SpreadFavorite]],1,0)</f>
        <v>1</v>
      </c>
      <c r="P3404">
        <v>37</v>
      </c>
      <c r="Q3404" t="s">
        <v>117</v>
      </c>
      <c r="R3404" t="b">
        <v>0</v>
      </c>
      <c r="S3404">
        <v>76</v>
      </c>
      <c r="T3404">
        <v>18</v>
      </c>
      <c r="U3404">
        <v>50</v>
      </c>
    </row>
    <row r="3405" spans="1:22" x14ac:dyDescent="0.2">
      <c r="A3405" s="1">
        <v>30591</v>
      </c>
      <c r="B3405">
        <v>1983</v>
      </c>
      <c r="C3405">
        <f>_xlfn.MAXIFS(Table1[ScheduleWeekWritten],Table1[ScheduleSeason],Table1[[#This Row],[ScheduleSeason]])</f>
        <v>16</v>
      </c>
      <c r="D3405">
        <v>5</v>
      </c>
      <c r="E3405" cm="1">
        <f t="array" ref="E3405">_xlfn.XLOOKUP(Table1[[#This Row],[ScheduleWeekWritten]],Table3[Game],100+Table3[Increase],Table1[[#This Row],[ScheduleWeekWritten]])</f>
        <v>5</v>
      </c>
      <c r="F3405" t="b">
        <v>0</v>
      </c>
      <c r="G3405" t="s">
        <v>39</v>
      </c>
      <c r="H3405">
        <v>21</v>
      </c>
      <c r="I3405">
        <v>10</v>
      </c>
      <c r="J3405" t="s">
        <v>45</v>
      </c>
      <c r="K3405" t="s">
        <v>40</v>
      </c>
      <c r="L3405" t="str">
        <f>_xlfn.XLOOKUP(Table1[[#This Row],[TeamFavoriteID]],Table2[team_id],Table2[team_name],_xlfn.XLOOKUP(Table1[[#This Row],[TeamFavoriteID]],Table2[team_id_pfr],Table2[team_name],"Even"))</f>
        <v>Los Angeles Rams</v>
      </c>
      <c r="M3405">
        <v>-4.5</v>
      </c>
      <c r="N3405">
        <f>IF(Table1[[#This Row],[TeamFavorite]]=Table1[[#This Row],[TeamHome]],Table1[[#This Row],[ScoreAway]]-Table1[[#This Row],[ScoreHome]],Table1[[#This Row],[ScoreHome]]-Table1[[#This Row],[ScoreAway]])</f>
        <v>-11</v>
      </c>
      <c r="O3405">
        <f>IF(Table1[[#This Row],[SpreadActual]]&lt;Table1[[#This Row],[SpreadFavorite]],1,0)</f>
        <v>1</v>
      </c>
      <c r="P3405">
        <v>43.5</v>
      </c>
      <c r="Q3405" t="s">
        <v>135</v>
      </c>
      <c r="R3405" t="b">
        <v>0</v>
      </c>
      <c r="S3405">
        <v>67</v>
      </c>
      <c r="T3405">
        <v>8</v>
      </c>
      <c r="U3405">
        <v>68</v>
      </c>
    </row>
    <row r="3406" spans="1:22" x14ac:dyDescent="0.2">
      <c r="A3406" s="1">
        <v>30591</v>
      </c>
      <c r="B3406">
        <v>1983</v>
      </c>
      <c r="C3406">
        <f>_xlfn.MAXIFS(Table1[ScheduleWeekWritten],Table1[ScheduleSeason],Table1[[#This Row],[ScheduleSeason]])</f>
        <v>16</v>
      </c>
      <c r="D3406">
        <v>5</v>
      </c>
      <c r="E3406" cm="1">
        <f t="array" ref="E3406">_xlfn.XLOOKUP(Table1[[#This Row],[ScheduleWeekWritten]],Table3[Game],100+Table3[Increase],Table1[[#This Row],[ScheduleWeekWritten]])</f>
        <v>5</v>
      </c>
      <c r="F3406" t="b">
        <v>0</v>
      </c>
      <c r="G3406" t="s">
        <v>54</v>
      </c>
      <c r="H3406">
        <v>24</v>
      </c>
      <c r="I3406">
        <v>37</v>
      </c>
      <c r="J3406" t="s">
        <v>67</v>
      </c>
      <c r="K3406" t="s">
        <v>68</v>
      </c>
      <c r="L3406" t="str">
        <f>_xlfn.XLOOKUP(Table1[[#This Row],[TeamFavoriteID]],Table2[team_id],Table2[team_name],_xlfn.XLOOKUP(Table1[[#This Row],[TeamFavoriteID]],Table2[team_id_pfr],Table2[team_name],"Even"))</f>
        <v>Dallas Cowboys</v>
      </c>
      <c r="M3406">
        <v>-3.5</v>
      </c>
      <c r="N3406">
        <f>IF(Table1[[#This Row],[TeamFavorite]]=Table1[[#This Row],[TeamHome]],Table1[[#This Row],[ScoreAway]]-Table1[[#This Row],[ScoreHome]],Table1[[#This Row],[ScoreHome]]-Table1[[#This Row],[ScoreAway]])</f>
        <v>-13</v>
      </c>
      <c r="O3406">
        <f>IF(Table1[[#This Row],[SpreadActual]]&lt;Table1[[#This Row],[SpreadFavorite]],1,0)</f>
        <v>1</v>
      </c>
      <c r="P3406">
        <v>44.5</v>
      </c>
      <c r="Q3406" t="s">
        <v>137</v>
      </c>
      <c r="R3406" t="b">
        <v>0</v>
      </c>
      <c r="S3406">
        <v>72</v>
      </c>
      <c r="T3406">
        <v>0</v>
      </c>
      <c r="V3406" t="s">
        <v>103</v>
      </c>
    </row>
    <row r="3407" spans="1:22" x14ac:dyDescent="0.2">
      <c r="A3407" s="1">
        <v>30591</v>
      </c>
      <c r="B3407">
        <v>1983</v>
      </c>
      <c r="C3407">
        <f>_xlfn.MAXIFS(Table1[ScheduleWeekWritten],Table1[ScheduleSeason],Table1[[#This Row],[ScheduleSeason]])</f>
        <v>16</v>
      </c>
      <c r="D3407">
        <v>5</v>
      </c>
      <c r="E3407" cm="1">
        <f t="array" ref="E3407">_xlfn.XLOOKUP(Table1[[#This Row],[ScheduleWeekWritten]],Table3[Game],100+Table3[Increase],Table1[[#This Row],[ScheduleWeekWritten]])</f>
        <v>5</v>
      </c>
      <c r="F3407" t="b">
        <v>0</v>
      </c>
      <c r="G3407" t="s">
        <v>115</v>
      </c>
      <c r="H3407">
        <v>13</v>
      </c>
      <c r="I3407">
        <v>33</v>
      </c>
      <c r="J3407" t="s">
        <v>53</v>
      </c>
      <c r="K3407" t="s">
        <v>87</v>
      </c>
      <c r="L3407" t="str">
        <f>_xlfn.XLOOKUP(Table1[[#This Row],[TeamFavoriteID]],Table2[team_id],Table2[team_name],_xlfn.XLOOKUP(Table1[[#This Row],[TeamFavoriteID]],Table2[team_id_pfr],Table2[team_name],"Even"))</f>
        <v>San Francisco 49ers</v>
      </c>
      <c r="M3407">
        <v>-3</v>
      </c>
      <c r="N3407">
        <f>IF(Table1[[#This Row],[TeamFavorite]]=Table1[[#This Row],[TeamHome]],Table1[[#This Row],[ScoreAway]]-Table1[[#This Row],[ScoreHome]],Table1[[#This Row],[ScoreHome]]-Table1[[#This Row],[ScoreAway]])</f>
        <v>-20</v>
      </c>
      <c r="O3407">
        <f>IF(Table1[[#This Row],[SpreadActual]]&lt;Table1[[#This Row],[SpreadFavorite]],1,0)</f>
        <v>1</v>
      </c>
      <c r="P3407">
        <v>49.5</v>
      </c>
      <c r="Q3407" t="s">
        <v>116</v>
      </c>
      <c r="R3407" t="b">
        <v>0</v>
      </c>
      <c r="S3407">
        <v>64</v>
      </c>
      <c r="T3407">
        <v>6</v>
      </c>
      <c r="U3407">
        <v>96</v>
      </c>
    </row>
    <row r="3408" spans="1:22" x14ac:dyDescent="0.2">
      <c r="A3408" s="1">
        <v>30591</v>
      </c>
      <c r="B3408">
        <v>1983</v>
      </c>
      <c r="C3408">
        <f>_xlfn.MAXIFS(Table1[ScheduleWeekWritten],Table1[ScheduleSeason],Table1[[#This Row],[ScheduleSeason]])</f>
        <v>16</v>
      </c>
      <c r="D3408">
        <v>5</v>
      </c>
      <c r="E3408" cm="1">
        <f t="array" ref="E3408">_xlfn.XLOOKUP(Table1[[#This Row],[ScheduleWeekWritten]],Table3[Game],100+Table3[Increase],Table1[[#This Row],[ScheduleWeekWritten]])</f>
        <v>5</v>
      </c>
      <c r="F3408" t="b">
        <v>0</v>
      </c>
      <c r="G3408" t="s">
        <v>95</v>
      </c>
      <c r="H3408">
        <v>17</v>
      </c>
      <c r="I3408">
        <v>7</v>
      </c>
      <c r="J3408" t="s">
        <v>19</v>
      </c>
      <c r="K3408" t="s">
        <v>91</v>
      </c>
      <c r="L3408" t="str">
        <f>_xlfn.XLOOKUP(Table1[[#This Row],[TeamFavoriteID]],Table2[team_id],Table2[team_name],_xlfn.XLOOKUP(Table1[[#This Row],[TeamFavoriteID]],Table2[team_id_pfr],Table2[team_name],"Even"))</f>
        <v>Miami Dolphins</v>
      </c>
      <c r="M3408">
        <v>-3</v>
      </c>
      <c r="N3408">
        <f>IF(Table1[[#This Row],[TeamFavorite]]=Table1[[#This Row],[TeamHome]],Table1[[#This Row],[ScoreAway]]-Table1[[#This Row],[ScoreHome]],Table1[[#This Row],[ScoreHome]]-Table1[[#This Row],[ScoreAway]])</f>
        <v>10</v>
      </c>
      <c r="O3408">
        <f>IF(Table1[[#This Row],[SpreadActual]]&lt;Table1[[#This Row],[SpreadFavorite]],1,0)</f>
        <v>0</v>
      </c>
      <c r="P3408">
        <v>38.5</v>
      </c>
      <c r="Q3408" t="s">
        <v>124</v>
      </c>
      <c r="R3408" t="b">
        <v>0</v>
      </c>
      <c r="S3408">
        <v>72</v>
      </c>
      <c r="T3408">
        <v>0</v>
      </c>
      <c r="V3408" t="s">
        <v>103</v>
      </c>
    </row>
    <row r="3409" spans="1:22" x14ac:dyDescent="0.2">
      <c r="A3409" s="1">
        <v>30591</v>
      </c>
      <c r="B3409">
        <v>1983</v>
      </c>
      <c r="C3409">
        <f>_xlfn.MAXIFS(Table1[ScheduleWeekWritten],Table1[ScheduleSeason],Table1[[#This Row],[ScheduleSeason]])</f>
        <v>16</v>
      </c>
      <c r="D3409">
        <v>5</v>
      </c>
      <c r="E3409" cm="1">
        <f t="array" ref="E3409">_xlfn.XLOOKUP(Table1[[#This Row],[ScheduleWeekWritten]],Table3[Game],100+Table3[Increase],Table1[[#This Row],[ScheduleWeekWritten]])</f>
        <v>5</v>
      </c>
      <c r="F3409" t="b">
        <v>0</v>
      </c>
      <c r="G3409" t="s">
        <v>50</v>
      </c>
      <c r="H3409">
        <v>34</v>
      </c>
      <c r="I3409">
        <v>41</v>
      </c>
      <c r="J3409" t="s">
        <v>27</v>
      </c>
      <c r="K3409" t="s">
        <v>90</v>
      </c>
      <c r="L3409" t="str">
        <f>_xlfn.XLOOKUP(Table1[[#This Row],[TeamFavoriteID]],Table2[team_id],Table2[team_name],_xlfn.XLOOKUP(Table1[[#This Row],[TeamFavoriteID]],Table2[team_id_pfr],Table2[team_name],"Even"))</f>
        <v>New York Giants</v>
      </c>
      <c r="M3409">
        <v>-1</v>
      </c>
      <c r="N3409">
        <f>IF(Table1[[#This Row],[TeamFavorite]]=Table1[[#This Row],[TeamHome]],Table1[[#This Row],[ScoreAway]]-Table1[[#This Row],[ScoreHome]],Table1[[#This Row],[ScoreHome]]-Table1[[#This Row],[ScoreAway]])</f>
        <v>7</v>
      </c>
      <c r="O3409">
        <f>IF(Table1[[#This Row],[SpreadActual]]&lt;Table1[[#This Row],[SpreadFavorite]],1,0)</f>
        <v>0</v>
      </c>
      <c r="P3409">
        <v>42.5</v>
      </c>
      <c r="Q3409" t="s">
        <v>126</v>
      </c>
      <c r="R3409" t="b">
        <v>0</v>
      </c>
      <c r="S3409">
        <v>66</v>
      </c>
      <c r="T3409">
        <v>8</v>
      </c>
      <c r="U3409">
        <v>86</v>
      </c>
    </row>
    <row r="3410" spans="1:22" x14ac:dyDescent="0.2">
      <c r="A3410" s="1">
        <v>30591</v>
      </c>
      <c r="B3410">
        <v>1983</v>
      </c>
      <c r="C3410">
        <f>_xlfn.MAXIFS(Table1[ScheduleWeekWritten],Table1[ScheduleSeason],Table1[[#This Row],[ScheduleSeason]])</f>
        <v>16</v>
      </c>
      <c r="D3410">
        <v>5</v>
      </c>
      <c r="E3410" cm="1">
        <f t="array" ref="E3410">_xlfn.XLOOKUP(Table1[[#This Row],[ScheduleWeekWritten]],Table3[Game],100+Table3[Increase],Table1[[#This Row],[ScheduleWeekWritten]])</f>
        <v>5</v>
      </c>
      <c r="F3410" t="b">
        <v>0</v>
      </c>
      <c r="G3410" t="s">
        <v>49</v>
      </c>
      <c r="H3410">
        <v>17</v>
      </c>
      <c r="I3410">
        <v>10</v>
      </c>
      <c r="J3410" t="s">
        <v>23</v>
      </c>
      <c r="K3410" t="s">
        <v>51</v>
      </c>
      <c r="L3410" t="str">
        <f>_xlfn.XLOOKUP(Table1[[#This Row],[TeamFavoriteID]],Table2[team_id],Table2[team_name],_xlfn.XLOOKUP(Table1[[#This Row],[TeamFavoriteID]],Table2[team_id_pfr],Table2[team_name],"Even"))</f>
        <v>Pittsburgh Steelers</v>
      </c>
      <c r="M3410">
        <v>-11</v>
      </c>
      <c r="N3410">
        <f>IF(Table1[[#This Row],[TeamFavorite]]=Table1[[#This Row],[TeamHome]],Table1[[#This Row],[ScoreAway]]-Table1[[#This Row],[ScoreHome]],Table1[[#This Row],[ScoreHome]]-Table1[[#This Row],[ScoreAway]])</f>
        <v>-7</v>
      </c>
      <c r="O3410">
        <f>IF(Table1[[#This Row],[SpreadActual]]&lt;Table1[[#This Row],[SpreadFavorite]],1,0)</f>
        <v>0</v>
      </c>
      <c r="P3410">
        <v>45</v>
      </c>
      <c r="Q3410" t="s">
        <v>113</v>
      </c>
      <c r="R3410" t="b">
        <v>0</v>
      </c>
      <c r="S3410">
        <v>60</v>
      </c>
      <c r="T3410">
        <v>6</v>
      </c>
      <c r="U3410">
        <v>70</v>
      </c>
    </row>
    <row r="3411" spans="1:22" x14ac:dyDescent="0.2">
      <c r="A3411" s="1">
        <v>30591</v>
      </c>
      <c r="B3411">
        <v>1983</v>
      </c>
      <c r="C3411">
        <f>_xlfn.MAXIFS(Table1[ScheduleWeekWritten],Table1[ScheduleSeason],Table1[[#This Row],[ScheduleSeason]])</f>
        <v>16</v>
      </c>
      <c r="D3411">
        <v>5</v>
      </c>
      <c r="E3411" cm="1">
        <f t="array" ref="E3411">_xlfn.XLOOKUP(Table1[[#This Row],[ScheduleWeekWritten]],Table3[Game],100+Table3[Increase],Table1[[#This Row],[ScheduleWeekWritten]])</f>
        <v>5</v>
      </c>
      <c r="F3411" t="b">
        <v>0</v>
      </c>
      <c r="G3411" t="s">
        <v>61</v>
      </c>
      <c r="H3411">
        <v>37</v>
      </c>
      <c r="I3411">
        <v>35</v>
      </c>
      <c r="J3411" t="s">
        <v>138</v>
      </c>
      <c r="K3411" t="s">
        <v>85</v>
      </c>
      <c r="L3411" t="str">
        <f>_xlfn.XLOOKUP(Table1[[#This Row],[TeamFavoriteID]],Table2[team_id],Table2[team_name],_xlfn.XLOOKUP(Table1[[#This Row],[TeamFavoriteID]],Table2[team_id_pfr],Table2[team_name],"Even"))</f>
        <v>Washington Commanders</v>
      </c>
      <c r="M3411">
        <v>-2</v>
      </c>
      <c r="N3411">
        <f>IF(Table1[[#This Row],[TeamFavorite]]=Table1[[#This Row],[TeamHome]],Table1[[#This Row],[ScoreAway]]-Table1[[#This Row],[ScoreHome]],Table1[[#This Row],[ScoreHome]]-Table1[[#This Row],[ScoreAway]])</f>
        <v>2</v>
      </c>
      <c r="O3411">
        <f>IF(Table1[[#This Row],[SpreadActual]]&lt;Table1[[#This Row],[SpreadFavorite]],1,0)</f>
        <v>0</v>
      </c>
      <c r="P3411">
        <v>38.5</v>
      </c>
      <c r="Q3411" t="s">
        <v>64</v>
      </c>
      <c r="R3411" t="b">
        <v>0</v>
      </c>
      <c r="S3411">
        <v>65</v>
      </c>
      <c r="T3411">
        <v>4</v>
      </c>
      <c r="U3411">
        <v>81</v>
      </c>
    </row>
    <row r="3412" spans="1:22" x14ac:dyDescent="0.2">
      <c r="A3412" s="1">
        <v>30592</v>
      </c>
      <c r="B3412">
        <v>1983</v>
      </c>
      <c r="C3412">
        <f>_xlfn.MAXIFS(Table1[ScheduleWeekWritten],Table1[ScheduleSeason],Table1[[#This Row],[ScheduleSeason]])</f>
        <v>16</v>
      </c>
      <c r="D3412">
        <v>5</v>
      </c>
      <c r="E3412" cm="1">
        <f t="array" ref="E3412">_xlfn.XLOOKUP(Table1[[#This Row],[ScheduleWeekWritten]],Table3[Game],100+Table3[Increase],Table1[[#This Row],[ScheduleWeekWritten]])</f>
        <v>5</v>
      </c>
      <c r="F3412" t="b">
        <v>0</v>
      </c>
      <c r="G3412" t="s">
        <v>28</v>
      </c>
      <c r="H3412">
        <v>10</v>
      </c>
      <c r="I3412">
        <v>34</v>
      </c>
      <c r="J3412" t="s">
        <v>31</v>
      </c>
      <c r="K3412" t="s">
        <v>32</v>
      </c>
      <c r="L3412" t="str">
        <f>_xlfn.XLOOKUP(Table1[[#This Row],[TeamFavoriteID]],Table2[team_id],Table2[team_name],_xlfn.XLOOKUP(Table1[[#This Row],[TeamFavoriteID]],Table2[team_id_pfr],Table2[team_name],"Even"))</f>
        <v>New York Jets</v>
      </c>
      <c r="M3412">
        <v>-2</v>
      </c>
      <c r="N3412">
        <f>IF(Table1[[#This Row],[TeamFavorite]]=Table1[[#This Row],[TeamHome]],Table1[[#This Row],[ScoreAway]]-Table1[[#This Row],[ScoreHome]],Table1[[#This Row],[ScoreHome]]-Table1[[#This Row],[ScoreAway]])</f>
        <v>-24</v>
      </c>
      <c r="O3412">
        <f>IF(Table1[[#This Row],[SpreadActual]]&lt;Table1[[#This Row],[SpreadFavorite]],1,0)</f>
        <v>1</v>
      </c>
      <c r="P3412">
        <v>44</v>
      </c>
      <c r="Q3412" t="s">
        <v>123</v>
      </c>
      <c r="R3412" t="b">
        <v>0</v>
      </c>
      <c r="S3412">
        <v>68</v>
      </c>
      <c r="T3412">
        <v>18</v>
      </c>
      <c r="U3412">
        <v>58</v>
      </c>
    </row>
    <row r="3413" spans="1:22" x14ac:dyDescent="0.2">
      <c r="A3413" s="1">
        <v>30598</v>
      </c>
      <c r="B3413">
        <v>1983</v>
      </c>
      <c r="C3413">
        <f>_xlfn.MAXIFS(Table1[ScheduleWeekWritten],Table1[ScheduleSeason],Table1[[#This Row],[ScheduleSeason]])</f>
        <v>16</v>
      </c>
      <c r="D3413">
        <v>6</v>
      </c>
      <c r="E3413" cm="1">
        <f t="array" ref="E3413">_xlfn.XLOOKUP(Table1[[#This Row],[ScheduleWeekWritten]],Table3[Game],100+Table3[Increase],Table1[[#This Row],[ScheduleWeekWritten]])</f>
        <v>6</v>
      </c>
      <c r="F3413" t="b">
        <v>0</v>
      </c>
      <c r="G3413" t="s">
        <v>38</v>
      </c>
      <c r="H3413">
        <v>17</v>
      </c>
      <c r="I3413">
        <v>19</v>
      </c>
      <c r="J3413" t="s">
        <v>95</v>
      </c>
      <c r="K3413" t="s">
        <v>109</v>
      </c>
      <c r="L3413" t="str">
        <f>_xlfn.XLOOKUP(Table1[[#This Row],[TeamFavoriteID]],Table2[team_id],Table2[team_name],_xlfn.XLOOKUP(Table1[[#This Row],[TeamFavoriteID]],Table2[team_id_pfr],Table2[team_name],"Even"))</f>
        <v>Atlanta Falcons</v>
      </c>
      <c r="M3413">
        <v>-2.5</v>
      </c>
      <c r="N3413">
        <f>IF(Table1[[#This Row],[TeamFavorite]]=Table1[[#This Row],[TeamHome]],Table1[[#This Row],[ScoreAway]]-Table1[[#This Row],[ScoreHome]],Table1[[#This Row],[ScoreHome]]-Table1[[#This Row],[ScoreAway]])</f>
        <v>2</v>
      </c>
      <c r="O3413">
        <f>IF(Table1[[#This Row],[SpreadActual]]&lt;Table1[[#This Row],[SpreadFavorite]],1,0)</f>
        <v>0</v>
      </c>
      <c r="P3413">
        <v>44</v>
      </c>
      <c r="Q3413" t="s">
        <v>41</v>
      </c>
      <c r="R3413" t="b">
        <v>0</v>
      </c>
      <c r="S3413">
        <v>66</v>
      </c>
      <c r="T3413">
        <v>9</v>
      </c>
      <c r="U3413">
        <v>59</v>
      </c>
    </row>
    <row r="3414" spans="1:22" x14ac:dyDescent="0.2">
      <c r="A3414" s="1">
        <v>30598</v>
      </c>
      <c r="B3414">
        <v>1983</v>
      </c>
      <c r="C3414">
        <f>_xlfn.MAXIFS(Table1[ScheduleWeekWritten],Table1[ScheduleSeason],Table1[[#This Row],[ScheduleSeason]])</f>
        <v>16</v>
      </c>
      <c r="D3414">
        <v>6</v>
      </c>
      <c r="E3414" cm="1">
        <f t="array" ref="E3414">_xlfn.XLOOKUP(Table1[[#This Row],[ScheduleWeekWritten]],Table3[Game],100+Table3[Increase],Table1[[#This Row],[ScheduleWeekWritten]])</f>
        <v>6</v>
      </c>
      <c r="F3414" t="b">
        <v>0</v>
      </c>
      <c r="G3414" t="s">
        <v>34</v>
      </c>
      <c r="H3414">
        <v>12</v>
      </c>
      <c r="I3414">
        <v>7</v>
      </c>
      <c r="J3414" t="s">
        <v>115</v>
      </c>
      <c r="K3414" t="s">
        <v>89</v>
      </c>
      <c r="L3414" t="str">
        <f>_xlfn.XLOOKUP(Table1[[#This Row],[TeamFavoriteID]],Table2[team_id],Table2[team_name],_xlfn.XLOOKUP(Table1[[#This Row],[TeamFavoriteID]],Table2[team_id_pfr],Table2[team_name],"Even"))</f>
        <v>Even</v>
      </c>
      <c r="M3414">
        <v>0</v>
      </c>
      <c r="N3414">
        <f>IF(Table1[[#This Row],[TeamFavorite]]=Table1[[#This Row],[TeamHome]],Table1[[#This Row],[ScoreAway]]-Table1[[#This Row],[ScoreHome]],Table1[[#This Row],[ScoreHome]]-Table1[[#This Row],[ScoreAway]])</f>
        <v>5</v>
      </c>
      <c r="O3414">
        <f>IF(Table1[[#This Row],[SpreadActual]]&lt;Table1[[#This Row],[SpreadFavorite]],1,0)</f>
        <v>0</v>
      </c>
      <c r="P3414">
        <v>44.5</v>
      </c>
      <c r="Q3414" t="s">
        <v>80</v>
      </c>
      <c r="R3414" t="b">
        <v>0</v>
      </c>
      <c r="S3414">
        <v>61</v>
      </c>
      <c r="T3414">
        <v>7</v>
      </c>
      <c r="U3414">
        <v>68</v>
      </c>
    </row>
    <row r="3415" spans="1:22" x14ac:dyDescent="0.2">
      <c r="A3415" s="1">
        <v>30598</v>
      </c>
      <c r="B3415">
        <v>1983</v>
      </c>
      <c r="C3415">
        <f>_xlfn.MAXIFS(Table1[ScheduleWeekWritten],Table1[ScheduleSeason],Table1[[#This Row],[ScheduleSeason]])</f>
        <v>16</v>
      </c>
      <c r="D3415">
        <v>6</v>
      </c>
      <c r="E3415" cm="1">
        <f t="array" ref="E3415">_xlfn.XLOOKUP(Table1[[#This Row],[ScheduleWeekWritten]],Table3[Game],100+Table3[Increase],Table1[[#This Row],[ScheduleWeekWritten]])</f>
        <v>6</v>
      </c>
      <c r="F3415" t="b">
        <v>0</v>
      </c>
      <c r="G3415" t="s">
        <v>46</v>
      </c>
      <c r="H3415">
        <v>14</v>
      </c>
      <c r="I3415">
        <v>23</v>
      </c>
      <c r="J3415" t="s">
        <v>54</v>
      </c>
      <c r="K3415" t="s">
        <v>47</v>
      </c>
      <c r="L3415" t="str">
        <f>_xlfn.XLOOKUP(Table1[[#This Row],[TeamFavoriteID]],Table2[team_id],Table2[team_name],_xlfn.XLOOKUP(Table1[[#This Row],[TeamFavoriteID]],Table2[team_id_pfr],Table2[team_name],"Even"))</f>
        <v>Chicago Bears</v>
      </c>
      <c r="M3415">
        <v>-1</v>
      </c>
      <c r="N3415">
        <f>IF(Table1[[#This Row],[TeamFavorite]]=Table1[[#This Row],[TeamHome]],Table1[[#This Row],[ScoreAway]]-Table1[[#This Row],[ScoreHome]],Table1[[#This Row],[ScoreHome]]-Table1[[#This Row],[ScoreAway]])</f>
        <v>9</v>
      </c>
      <c r="O3415">
        <f>IF(Table1[[#This Row],[SpreadActual]]&lt;Table1[[#This Row],[SpreadFavorite]],1,0)</f>
        <v>0</v>
      </c>
      <c r="P3415">
        <v>44</v>
      </c>
      <c r="Q3415" t="s">
        <v>114</v>
      </c>
      <c r="R3415" t="b">
        <v>0</v>
      </c>
      <c r="S3415">
        <v>52</v>
      </c>
      <c r="T3415">
        <v>14</v>
      </c>
      <c r="U3415">
        <v>55</v>
      </c>
    </row>
    <row r="3416" spans="1:22" x14ac:dyDescent="0.2">
      <c r="A3416" s="1">
        <v>30598</v>
      </c>
      <c r="B3416">
        <v>1983</v>
      </c>
      <c r="C3416">
        <f>_xlfn.MAXIFS(Table1[ScheduleWeekWritten],Table1[ScheduleSeason],Table1[[#This Row],[ScheduleSeason]])</f>
        <v>16</v>
      </c>
      <c r="D3416">
        <v>6</v>
      </c>
      <c r="E3416" cm="1">
        <f t="array" ref="E3416">_xlfn.XLOOKUP(Table1[[#This Row],[ScheduleWeekWritten]],Table3[Game],100+Table3[Increase],Table1[[#This Row],[ScheduleWeekWritten]])</f>
        <v>6</v>
      </c>
      <c r="F3416" t="b">
        <v>0</v>
      </c>
      <c r="G3416" t="s">
        <v>62</v>
      </c>
      <c r="H3416">
        <v>10</v>
      </c>
      <c r="I3416">
        <v>7</v>
      </c>
      <c r="J3416" t="s">
        <v>31</v>
      </c>
      <c r="K3416" t="s">
        <v>32</v>
      </c>
      <c r="L3416" t="str">
        <f>_xlfn.XLOOKUP(Table1[[#This Row],[TeamFavoriteID]],Table2[team_id],Table2[team_name],_xlfn.XLOOKUP(Table1[[#This Row],[TeamFavoriteID]],Table2[team_id_pfr],Table2[team_name],"Even"))</f>
        <v>New York Jets</v>
      </c>
      <c r="M3416">
        <v>-1</v>
      </c>
      <c r="N3416">
        <f>IF(Table1[[#This Row],[TeamFavorite]]=Table1[[#This Row],[TeamHome]],Table1[[#This Row],[ScoreAway]]-Table1[[#This Row],[ScoreHome]],Table1[[#This Row],[ScoreHome]]-Table1[[#This Row],[ScoreAway]])</f>
        <v>3</v>
      </c>
      <c r="O3416">
        <f>IF(Table1[[#This Row],[SpreadActual]]&lt;Table1[[#This Row],[SpreadFavorite]],1,0)</f>
        <v>0</v>
      </c>
      <c r="P3416">
        <v>43.5</v>
      </c>
      <c r="Q3416" t="s">
        <v>66</v>
      </c>
      <c r="R3416" t="b">
        <v>0</v>
      </c>
      <c r="S3416">
        <v>54</v>
      </c>
      <c r="T3416">
        <v>16</v>
      </c>
      <c r="U3416">
        <v>60</v>
      </c>
    </row>
    <row r="3417" spans="1:22" x14ac:dyDescent="0.2">
      <c r="A3417" s="1">
        <v>30598</v>
      </c>
      <c r="B3417">
        <v>1983</v>
      </c>
      <c r="C3417">
        <f>_xlfn.MAXIFS(Table1[ScheduleWeekWritten],Table1[ScheduleSeason],Table1[[#This Row],[ScheduleSeason]])</f>
        <v>16</v>
      </c>
      <c r="D3417">
        <v>6</v>
      </c>
      <c r="E3417" cm="1">
        <f t="array" ref="E3417">_xlfn.XLOOKUP(Table1[[#This Row],[ScheduleWeekWritten]],Table3[Game],100+Table3[Increase],Table1[[#This Row],[ScheduleWeekWritten]])</f>
        <v>6</v>
      </c>
      <c r="F3417" t="b">
        <v>0</v>
      </c>
      <c r="G3417" t="s">
        <v>67</v>
      </c>
      <c r="H3417">
        <v>27</v>
      </c>
      <c r="I3417">
        <v>24</v>
      </c>
      <c r="J3417" t="s">
        <v>127</v>
      </c>
      <c r="K3417" t="s">
        <v>68</v>
      </c>
      <c r="L3417" t="str">
        <f>_xlfn.XLOOKUP(Table1[[#This Row],[TeamFavoriteID]],Table2[team_id],Table2[team_name],_xlfn.XLOOKUP(Table1[[#This Row],[TeamFavoriteID]],Table2[team_id_pfr],Table2[team_name],"Even"))</f>
        <v>Dallas Cowboys</v>
      </c>
      <c r="M3417">
        <v>-13</v>
      </c>
      <c r="N3417">
        <f>IF(Table1[[#This Row],[TeamFavorite]]=Table1[[#This Row],[TeamHome]],Table1[[#This Row],[ScoreAway]]-Table1[[#This Row],[ScoreHome]],Table1[[#This Row],[ScoreHome]]-Table1[[#This Row],[ScoreAway]])</f>
        <v>-3</v>
      </c>
      <c r="O3417">
        <f>IF(Table1[[#This Row],[SpreadActual]]&lt;Table1[[#This Row],[SpreadFavorite]],1,0)</f>
        <v>0</v>
      </c>
      <c r="P3417">
        <v>43</v>
      </c>
      <c r="Q3417" t="s">
        <v>119</v>
      </c>
      <c r="R3417" t="b">
        <v>0</v>
      </c>
      <c r="S3417">
        <v>70</v>
      </c>
      <c r="T3417">
        <v>6</v>
      </c>
      <c r="U3417">
        <v>69</v>
      </c>
    </row>
    <row r="3418" spans="1:22" x14ac:dyDescent="0.2">
      <c r="A3418" s="1">
        <v>30598</v>
      </c>
      <c r="B3418">
        <v>1983</v>
      </c>
      <c r="C3418">
        <f>_xlfn.MAXIFS(Table1[ScheduleWeekWritten],Table1[ScheduleSeason],Table1[[#This Row],[ScheduleSeason]])</f>
        <v>16</v>
      </c>
      <c r="D3418">
        <v>6</v>
      </c>
      <c r="E3418" cm="1">
        <f t="array" ref="E3418">_xlfn.XLOOKUP(Table1[[#This Row],[ScheduleWeekWritten]],Table3[Game],100+Table3[Increase],Table1[[#This Row],[ScheduleWeekWritten]])</f>
        <v>6</v>
      </c>
      <c r="F3418" t="b">
        <v>0</v>
      </c>
      <c r="G3418" t="s">
        <v>45</v>
      </c>
      <c r="H3418">
        <v>38</v>
      </c>
      <c r="I3418">
        <v>14</v>
      </c>
      <c r="J3418" t="s">
        <v>33</v>
      </c>
      <c r="K3418" t="s">
        <v>35</v>
      </c>
      <c r="L3418" t="str">
        <f>_xlfn.XLOOKUP(Table1[[#This Row],[TeamFavoriteID]],Table2[team_id],Table2[team_name],_xlfn.XLOOKUP(Table1[[#This Row],[TeamFavoriteID]],Table2[team_id_pfr],Table2[team_name],"Even"))</f>
        <v>Green Bay Packers</v>
      </c>
      <c r="M3418">
        <v>-1</v>
      </c>
      <c r="N3418">
        <f>IF(Table1[[#This Row],[TeamFavorite]]=Table1[[#This Row],[TeamHome]],Table1[[#This Row],[ScoreAway]]-Table1[[#This Row],[ScoreHome]],Table1[[#This Row],[ScoreHome]]-Table1[[#This Row],[ScoreAway]])</f>
        <v>24</v>
      </c>
      <c r="O3418">
        <f>IF(Table1[[#This Row],[SpreadActual]]&lt;Table1[[#This Row],[SpreadFavorite]],1,0)</f>
        <v>0</v>
      </c>
      <c r="P3418">
        <v>48</v>
      </c>
      <c r="Q3418" t="s">
        <v>125</v>
      </c>
      <c r="R3418" t="b">
        <v>0</v>
      </c>
      <c r="S3418">
        <v>72</v>
      </c>
      <c r="T3418">
        <v>0</v>
      </c>
      <c r="V3418" t="s">
        <v>103</v>
      </c>
    </row>
    <row r="3419" spans="1:22" x14ac:dyDescent="0.2">
      <c r="A3419" s="1">
        <v>30598</v>
      </c>
      <c r="B3419">
        <v>1983</v>
      </c>
      <c r="C3419">
        <f>_xlfn.MAXIFS(Table1[ScheduleWeekWritten],Table1[ScheduleSeason],Table1[[#This Row],[ScheduleSeason]])</f>
        <v>16</v>
      </c>
      <c r="D3419">
        <v>6</v>
      </c>
      <c r="E3419" cm="1">
        <f t="array" ref="E3419">_xlfn.XLOOKUP(Table1[[#This Row],[ScheduleWeekWritten]],Table3[Game],100+Table3[Increase],Table1[[#This Row],[ScheduleWeekWritten]])</f>
        <v>6</v>
      </c>
      <c r="F3419" t="b">
        <v>0</v>
      </c>
      <c r="G3419" t="s">
        <v>23</v>
      </c>
      <c r="H3419">
        <v>14</v>
      </c>
      <c r="I3419">
        <v>26</v>
      </c>
      <c r="J3419" t="s">
        <v>24</v>
      </c>
      <c r="K3419" t="s">
        <v>88</v>
      </c>
      <c r="L3419" t="str">
        <f>_xlfn.XLOOKUP(Table1[[#This Row],[TeamFavoriteID]],Table2[team_id],Table2[team_name],_xlfn.XLOOKUP(Table1[[#This Row],[TeamFavoriteID]],Table2[team_id_pfr],Table2[team_name],"Even"))</f>
        <v>Denver Broncos</v>
      </c>
      <c r="M3419">
        <v>-2</v>
      </c>
      <c r="N3419">
        <f>IF(Table1[[#This Row],[TeamFavorite]]=Table1[[#This Row],[TeamHome]],Table1[[#This Row],[ScoreAway]]-Table1[[#This Row],[ScoreHome]],Table1[[#This Row],[ScoreHome]]-Table1[[#This Row],[ScoreAway]])</f>
        <v>-12</v>
      </c>
      <c r="O3419">
        <f>IF(Table1[[#This Row],[SpreadActual]]&lt;Table1[[#This Row],[SpreadFavorite]],1,0)</f>
        <v>1</v>
      </c>
      <c r="P3419">
        <v>37</v>
      </c>
      <c r="Q3419" t="s">
        <v>102</v>
      </c>
      <c r="R3419" t="b">
        <v>0</v>
      </c>
      <c r="S3419">
        <v>72</v>
      </c>
      <c r="T3419">
        <v>0</v>
      </c>
      <c r="V3419" t="s">
        <v>103</v>
      </c>
    </row>
    <row r="3420" spans="1:22" x14ac:dyDescent="0.2">
      <c r="A3420" s="1">
        <v>30598</v>
      </c>
      <c r="B3420">
        <v>1983</v>
      </c>
      <c r="C3420">
        <f>_xlfn.MAXIFS(Table1[ScheduleWeekWritten],Table1[ScheduleSeason],Table1[[#This Row],[ScheduleSeason]])</f>
        <v>16</v>
      </c>
      <c r="D3420">
        <v>6</v>
      </c>
      <c r="E3420" cm="1">
        <f t="array" ref="E3420">_xlfn.XLOOKUP(Table1[[#This Row],[ScheduleWeekWritten]],Table3[Game],100+Table3[Increase],Table1[[#This Row],[ScheduleWeekWritten]])</f>
        <v>6</v>
      </c>
      <c r="F3420" t="b">
        <v>0</v>
      </c>
      <c r="G3420" t="s">
        <v>138</v>
      </c>
      <c r="H3420">
        <v>21</v>
      </c>
      <c r="I3420">
        <v>20</v>
      </c>
      <c r="J3420" t="s">
        <v>42</v>
      </c>
      <c r="K3420" t="s">
        <v>21</v>
      </c>
      <c r="L3420" t="str">
        <f>_xlfn.XLOOKUP(Table1[[#This Row],[TeamFavoriteID]],Table2[team_id],Table2[team_name],_xlfn.XLOOKUP(Table1[[#This Row],[TeamFavoriteID]],Table2[team_id_pfr],Table2[team_name],"Even"))</f>
        <v>Las Vegas Raiders</v>
      </c>
      <c r="M3420">
        <v>-9</v>
      </c>
      <c r="N3420">
        <f>IF(Table1[[#This Row],[TeamFavorite]]=Table1[[#This Row],[TeamHome]],Table1[[#This Row],[ScoreAway]]-Table1[[#This Row],[ScoreHome]],Table1[[#This Row],[ScoreHome]]-Table1[[#This Row],[ScoreAway]])</f>
        <v>1</v>
      </c>
      <c r="O3420">
        <f>IF(Table1[[#This Row],[SpreadActual]]&lt;Table1[[#This Row],[SpreadFavorite]],1,0)</f>
        <v>0</v>
      </c>
      <c r="P3420">
        <v>40.5</v>
      </c>
      <c r="Q3420" t="s">
        <v>65</v>
      </c>
      <c r="R3420" t="b">
        <v>0</v>
      </c>
      <c r="S3420">
        <v>68</v>
      </c>
      <c r="T3420">
        <v>9</v>
      </c>
      <c r="U3420">
        <v>75</v>
      </c>
    </row>
    <row r="3421" spans="1:22" x14ac:dyDescent="0.2">
      <c r="A3421" s="1">
        <v>30598</v>
      </c>
      <c r="B3421">
        <v>1983</v>
      </c>
      <c r="C3421">
        <f>_xlfn.MAXIFS(Table1[ScheduleWeekWritten],Table1[ScheduleSeason],Table1[[#This Row],[ScheduleSeason]])</f>
        <v>16</v>
      </c>
      <c r="D3421">
        <v>6</v>
      </c>
      <c r="E3421" cm="1">
        <f t="array" ref="E3421">_xlfn.XLOOKUP(Table1[[#This Row],[ScheduleWeekWritten]],Table3[Game],100+Table3[Increase],Table1[[#This Row],[ScheduleWeekWritten]])</f>
        <v>6</v>
      </c>
      <c r="F3421" t="b">
        <v>0</v>
      </c>
      <c r="G3421" t="s">
        <v>19</v>
      </c>
      <c r="H3421">
        <v>35</v>
      </c>
      <c r="I3421">
        <v>38</v>
      </c>
      <c r="J3421" t="s">
        <v>28</v>
      </c>
      <c r="K3421" t="s">
        <v>91</v>
      </c>
      <c r="L3421" t="str">
        <f>_xlfn.XLOOKUP(Table1[[#This Row],[TeamFavoriteID]],Table2[team_id],Table2[team_name],_xlfn.XLOOKUP(Table1[[#This Row],[TeamFavoriteID]],Table2[team_id_pfr],Table2[team_name],"Even"))</f>
        <v>Miami Dolphins</v>
      </c>
      <c r="M3421">
        <v>-6</v>
      </c>
      <c r="N3421">
        <f>IF(Table1[[#This Row],[TeamFavorite]]=Table1[[#This Row],[TeamHome]],Table1[[#This Row],[ScoreAway]]-Table1[[#This Row],[ScoreHome]],Table1[[#This Row],[ScoreHome]]-Table1[[#This Row],[ScoreAway]])</f>
        <v>3</v>
      </c>
      <c r="O3421">
        <f>IF(Table1[[#This Row],[SpreadActual]]&lt;Table1[[#This Row],[SpreadFavorite]],1,0)</f>
        <v>0</v>
      </c>
      <c r="P3421">
        <v>34.5</v>
      </c>
      <c r="Q3421" t="s">
        <v>22</v>
      </c>
      <c r="R3421" t="b">
        <v>0</v>
      </c>
      <c r="S3421">
        <v>79</v>
      </c>
      <c r="T3421">
        <v>9</v>
      </c>
      <c r="U3421">
        <v>70</v>
      </c>
    </row>
    <row r="3422" spans="1:22" x14ac:dyDescent="0.2">
      <c r="A3422" s="1">
        <v>30598</v>
      </c>
      <c r="B3422">
        <v>1983</v>
      </c>
      <c r="C3422">
        <f>_xlfn.MAXIFS(Table1[ScheduleWeekWritten],Table1[ScheduleSeason],Table1[[#This Row],[ScheduleSeason]])</f>
        <v>16</v>
      </c>
      <c r="D3422">
        <v>6</v>
      </c>
      <c r="E3422" cm="1">
        <f t="array" ref="E3422">_xlfn.XLOOKUP(Table1[[#This Row],[ScheduleWeekWritten]],Table3[Game],100+Table3[Increase],Table1[[#This Row],[ScheduleWeekWritten]])</f>
        <v>6</v>
      </c>
      <c r="F3422" t="b">
        <v>0</v>
      </c>
      <c r="G3422" t="s">
        <v>50</v>
      </c>
      <c r="H3422">
        <v>13</v>
      </c>
      <c r="I3422">
        <v>17</v>
      </c>
      <c r="J3422" t="s">
        <v>58</v>
      </c>
      <c r="K3422" t="s">
        <v>90</v>
      </c>
      <c r="L3422" t="str">
        <f>_xlfn.XLOOKUP(Table1[[#This Row],[TeamFavoriteID]],Table2[team_id],Table2[team_name],_xlfn.XLOOKUP(Table1[[#This Row],[TeamFavoriteID]],Table2[team_id_pfr],Table2[team_name],"Even"))</f>
        <v>New York Giants</v>
      </c>
      <c r="M3422">
        <v>-2</v>
      </c>
      <c r="N3422">
        <f>IF(Table1[[#This Row],[TeamFavorite]]=Table1[[#This Row],[TeamHome]],Table1[[#This Row],[ScoreAway]]-Table1[[#This Row],[ScoreHome]],Table1[[#This Row],[ScoreHome]]-Table1[[#This Row],[ScoreAway]])</f>
        <v>4</v>
      </c>
      <c r="O3422">
        <f>IF(Table1[[#This Row],[SpreadActual]]&lt;Table1[[#This Row],[SpreadFavorite]],1,0)</f>
        <v>0</v>
      </c>
      <c r="P3422">
        <v>37.5</v>
      </c>
      <c r="Q3422" t="s">
        <v>126</v>
      </c>
      <c r="R3422" t="b">
        <v>0</v>
      </c>
      <c r="S3422">
        <v>62</v>
      </c>
      <c r="T3422">
        <v>12</v>
      </c>
      <c r="U3422">
        <v>72</v>
      </c>
    </row>
    <row r="3423" spans="1:22" x14ac:dyDescent="0.2">
      <c r="A3423" s="1">
        <v>30598</v>
      </c>
      <c r="B3423">
        <v>1983</v>
      </c>
      <c r="C3423">
        <f>_xlfn.MAXIFS(Table1[ScheduleWeekWritten],Table1[ScheduleSeason],Table1[[#This Row],[ScheduleSeason]])</f>
        <v>16</v>
      </c>
      <c r="D3423">
        <v>6</v>
      </c>
      <c r="E3423" cm="1">
        <f t="array" ref="E3423">_xlfn.XLOOKUP(Table1[[#This Row],[ScheduleWeekWritten]],Table3[Game],100+Table3[Increase],Table1[[#This Row],[ScheduleWeekWritten]])</f>
        <v>6</v>
      </c>
      <c r="F3423" t="b">
        <v>0</v>
      </c>
      <c r="G3423" t="s">
        <v>27</v>
      </c>
      <c r="H3423">
        <v>28</v>
      </c>
      <c r="I3423">
        <v>21</v>
      </c>
      <c r="J3423" t="s">
        <v>128</v>
      </c>
      <c r="K3423" t="s">
        <v>29</v>
      </c>
      <c r="L3423" t="str">
        <f>_xlfn.XLOOKUP(Table1[[#This Row],[TeamFavoriteID]],Table2[team_id],Table2[team_name],_xlfn.XLOOKUP(Table1[[#This Row],[TeamFavoriteID]],Table2[team_id_pfr],Table2[team_name],"Even"))</f>
        <v>Los Angeles Chargers</v>
      </c>
      <c r="M3423">
        <v>-4</v>
      </c>
      <c r="N3423">
        <f>IF(Table1[[#This Row],[TeamFavorite]]=Table1[[#This Row],[TeamHome]],Table1[[#This Row],[ScoreAway]]-Table1[[#This Row],[ScoreHome]],Table1[[#This Row],[ScoreHome]]-Table1[[#This Row],[ScoreAway]])</f>
        <v>7</v>
      </c>
      <c r="O3423">
        <f>IF(Table1[[#This Row],[SpreadActual]]&lt;Table1[[#This Row],[SpreadFavorite]],1,0)</f>
        <v>0</v>
      </c>
      <c r="P3423">
        <v>51</v>
      </c>
      <c r="Q3423" t="s">
        <v>94</v>
      </c>
      <c r="R3423" t="b">
        <v>0</v>
      </c>
      <c r="S3423">
        <v>73</v>
      </c>
      <c r="T3423">
        <v>12</v>
      </c>
      <c r="U3423">
        <v>76</v>
      </c>
    </row>
    <row r="3424" spans="1:22" x14ac:dyDescent="0.2">
      <c r="A3424" s="1">
        <v>30598</v>
      </c>
      <c r="B3424">
        <v>1983</v>
      </c>
      <c r="C3424">
        <f>_xlfn.MAXIFS(Table1[ScheduleWeekWritten],Table1[ScheduleSeason],Table1[[#This Row],[ScheduleSeason]])</f>
        <v>16</v>
      </c>
      <c r="D3424">
        <v>6</v>
      </c>
      <c r="E3424" cm="1">
        <f t="array" ref="E3424">_xlfn.XLOOKUP(Table1[[#This Row],[ScheduleWeekWritten]],Table3[Game],100+Table3[Increase],Table1[[#This Row],[ScheduleWeekWritten]])</f>
        <v>6</v>
      </c>
      <c r="F3424" t="b">
        <v>0</v>
      </c>
      <c r="G3424" t="s">
        <v>53</v>
      </c>
      <c r="H3424">
        <v>7</v>
      </c>
      <c r="I3424">
        <v>10</v>
      </c>
      <c r="J3424" t="s">
        <v>39</v>
      </c>
      <c r="K3424" t="s">
        <v>87</v>
      </c>
      <c r="L3424" t="str">
        <f>_xlfn.XLOOKUP(Table1[[#This Row],[TeamFavoriteID]],Table2[team_id],Table2[team_name],_xlfn.XLOOKUP(Table1[[#This Row],[TeamFavoriteID]],Table2[team_id_pfr],Table2[team_name],"Even"))</f>
        <v>San Francisco 49ers</v>
      </c>
      <c r="M3424">
        <v>-4.5</v>
      </c>
      <c r="N3424">
        <f>IF(Table1[[#This Row],[TeamFavorite]]=Table1[[#This Row],[TeamHome]],Table1[[#This Row],[ScoreAway]]-Table1[[#This Row],[ScoreHome]],Table1[[#This Row],[ScoreHome]]-Table1[[#This Row],[ScoreAway]])</f>
        <v>3</v>
      </c>
      <c r="O3424">
        <f>IF(Table1[[#This Row],[SpreadActual]]&lt;Table1[[#This Row],[SpreadFavorite]],1,0)</f>
        <v>0</v>
      </c>
      <c r="P3424">
        <v>48</v>
      </c>
      <c r="Q3424" t="s">
        <v>118</v>
      </c>
      <c r="R3424" t="b">
        <v>0</v>
      </c>
      <c r="S3424">
        <v>65</v>
      </c>
      <c r="T3424">
        <v>10</v>
      </c>
      <c r="U3424">
        <v>66</v>
      </c>
    </row>
    <row r="3425" spans="1:22" x14ac:dyDescent="0.2">
      <c r="A3425" s="1">
        <v>30598</v>
      </c>
      <c r="B3425">
        <v>1983</v>
      </c>
      <c r="C3425">
        <f>_xlfn.MAXIFS(Table1[ScheduleWeekWritten],Table1[ScheduleSeason],Table1[[#This Row],[ScheduleSeason]])</f>
        <v>16</v>
      </c>
      <c r="D3425">
        <v>6</v>
      </c>
      <c r="E3425" cm="1">
        <f t="array" ref="E3425">_xlfn.XLOOKUP(Table1[[#This Row],[ScheduleWeekWritten]],Table3[Game],100+Table3[Increase],Table1[[#This Row],[ScheduleWeekWritten]])</f>
        <v>6</v>
      </c>
      <c r="F3425" t="b">
        <v>0</v>
      </c>
      <c r="G3425" t="s">
        <v>57</v>
      </c>
      <c r="H3425">
        <v>14</v>
      </c>
      <c r="I3425">
        <v>38</v>
      </c>
      <c r="J3425" t="s">
        <v>61</v>
      </c>
      <c r="K3425" t="s">
        <v>85</v>
      </c>
      <c r="L3425" t="str">
        <f>_xlfn.XLOOKUP(Table1[[#This Row],[TeamFavoriteID]],Table2[team_id],Table2[team_name],_xlfn.XLOOKUP(Table1[[#This Row],[TeamFavoriteID]],Table2[team_id_pfr],Table2[team_name],"Even"))</f>
        <v>Washington Commanders</v>
      </c>
      <c r="M3425">
        <v>-6</v>
      </c>
      <c r="N3425">
        <f>IF(Table1[[#This Row],[TeamFavorite]]=Table1[[#This Row],[TeamHome]],Table1[[#This Row],[ScoreAway]]-Table1[[#This Row],[ScoreHome]],Table1[[#This Row],[ScoreHome]]-Table1[[#This Row],[ScoreAway]])</f>
        <v>-24</v>
      </c>
      <c r="O3425">
        <f>IF(Table1[[#This Row],[SpreadActual]]&lt;Table1[[#This Row],[SpreadFavorite]],1,0)</f>
        <v>1</v>
      </c>
      <c r="P3425">
        <v>43.5</v>
      </c>
      <c r="Q3425" t="s">
        <v>60</v>
      </c>
      <c r="R3425" t="b">
        <v>0</v>
      </c>
      <c r="S3425">
        <v>56</v>
      </c>
      <c r="T3425">
        <v>10</v>
      </c>
      <c r="U3425">
        <v>76</v>
      </c>
    </row>
    <row r="3426" spans="1:22" x14ac:dyDescent="0.2">
      <c r="A3426" s="1">
        <v>30599</v>
      </c>
      <c r="B3426">
        <v>1983</v>
      </c>
      <c r="C3426">
        <f>_xlfn.MAXIFS(Table1[ScheduleWeekWritten],Table1[ScheduleSeason],Table1[[#This Row],[ScheduleSeason]])</f>
        <v>16</v>
      </c>
      <c r="D3426">
        <v>6</v>
      </c>
      <c r="E3426" cm="1">
        <f t="array" ref="E3426">_xlfn.XLOOKUP(Table1[[#This Row],[ScheduleWeekWritten]],Table3[Game],100+Table3[Increase],Table1[[#This Row],[ScheduleWeekWritten]])</f>
        <v>6</v>
      </c>
      <c r="F3426" t="b">
        <v>0</v>
      </c>
      <c r="G3426" t="s">
        <v>101</v>
      </c>
      <c r="H3426">
        <v>14</v>
      </c>
      <c r="I3426">
        <v>24</v>
      </c>
      <c r="J3426" t="s">
        <v>49</v>
      </c>
      <c r="K3426" t="s">
        <v>51</v>
      </c>
      <c r="L3426" t="str">
        <f>_xlfn.XLOOKUP(Table1[[#This Row],[TeamFavoriteID]],Table2[team_id],Table2[team_name],_xlfn.XLOOKUP(Table1[[#This Row],[TeamFavoriteID]],Table2[team_id_pfr],Table2[team_name],"Even"))</f>
        <v>Pittsburgh Steelers</v>
      </c>
      <c r="M3426">
        <v>-1</v>
      </c>
      <c r="N3426">
        <f>IF(Table1[[#This Row],[TeamFavorite]]=Table1[[#This Row],[TeamHome]],Table1[[#This Row],[ScoreAway]]-Table1[[#This Row],[ScoreHome]],Table1[[#This Row],[ScoreHome]]-Table1[[#This Row],[ScoreAway]])</f>
        <v>-10</v>
      </c>
      <c r="O3426">
        <f>IF(Table1[[#This Row],[SpreadActual]]&lt;Table1[[#This Row],[SpreadFavorite]],1,0)</f>
        <v>1</v>
      </c>
      <c r="P3426">
        <v>43.5</v>
      </c>
      <c r="Q3426" t="s">
        <v>111</v>
      </c>
      <c r="R3426" t="b">
        <v>0</v>
      </c>
      <c r="S3426">
        <v>56</v>
      </c>
      <c r="T3426">
        <v>10</v>
      </c>
      <c r="U3426">
        <v>77</v>
      </c>
    </row>
    <row r="3427" spans="1:22" x14ac:dyDescent="0.2">
      <c r="A3427" s="1">
        <v>30605</v>
      </c>
      <c r="B3427">
        <v>1983</v>
      </c>
      <c r="C3427">
        <f>_xlfn.MAXIFS(Table1[ScheduleWeekWritten],Table1[ScheduleSeason],Table1[[#This Row],[ScheduleSeason]])</f>
        <v>16</v>
      </c>
      <c r="D3427">
        <v>7</v>
      </c>
      <c r="E3427" cm="1">
        <f t="array" ref="E3427">_xlfn.XLOOKUP(Table1[[#This Row],[ScheduleWeekWritten]],Table3[Game],100+Table3[Increase],Table1[[#This Row],[ScheduleWeekWritten]])</f>
        <v>7</v>
      </c>
      <c r="F3427" t="b">
        <v>0</v>
      </c>
      <c r="G3427" t="s">
        <v>34</v>
      </c>
      <c r="H3427">
        <v>7</v>
      </c>
      <c r="I3427">
        <v>30</v>
      </c>
      <c r="J3427" t="s">
        <v>28</v>
      </c>
      <c r="K3427" t="s">
        <v>43</v>
      </c>
      <c r="L3427" t="str">
        <f>_xlfn.XLOOKUP(Table1[[#This Row],[TeamFavoriteID]],Table2[team_id],Table2[team_name],_xlfn.XLOOKUP(Table1[[#This Row],[TeamFavoriteID]],Table2[team_id_pfr],Table2[team_name],"Even"))</f>
        <v>Buffalo Bills</v>
      </c>
      <c r="M3427">
        <v>-1</v>
      </c>
      <c r="N3427">
        <f>IF(Table1[[#This Row],[TeamFavorite]]=Table1[[#This Row],[TeamHome]],Table1[[#This Row],[ScoreAway]]-Table1[[#This Row],[ScoreHome]],Table1[[#This Row],[ScoreHome]]-Table1[[#This Row],[ScoreAway]])</f>
        <v>-23</v>
      </c>
      <c r="O3427">
        <f>IF(Table1[[#This Row],[SpreadActual]]&lt;Table1[[#This Row],[SpreadFavorite]],1,0)</f>
        <v>1</v>
      </c>
      <c r="P3427">
        <v>39.5</v>
      </c>
      <c r="Q3427" t="s">
        <v>80</v>
      </c>
      <c r="R3427" t="b">
        <v>0</v>
      </c>
      <c r="S3427">
        <v>54</v>
      </c>
      <c r="T3427">
        <v>7</v>
      </c>
      <c r="U3427">
        <v>62</v>
      </c>
    </row>
    <row r="3428" spans="1:22" x14ac:dyDescent="0.2">
      <c r="A3428" s="1">
        <v>30605</v>
      </c>
      <c r="B3428">
        <v>1983</v>
      </c>
      <c r="C3428">
        <f>_xlfn.MAXIFS(Table1[ScheduleWeekWritten],Table1[ScheduleSeason],Table1[[#This Row],[ScheduleSeason]])</f>
        <v>16</v>
      </c>
      <c r="D3428">
        <v>7</v>
      </c>
      <c r="E3428" cm="1">
        <f t="array" ref="E3428">_xlfn.XLOOKUP(Table1[[#This Row],[ScheduleWeekWritten]],Table3[Game],100+Table3[Increase],Table1[[#This Row],[ScheduleWeekWritten]])</f>
        <v>7</v>
      </c>
      <c r="F3428" t="b">
        <v>0</v>
      </c>
      <c r="G3428" t="s">
        <v>67</v>
      </c>
      <c r="H3428">
        <v>37</v>
      </c>
      <c r="I3428">
        <v>7</v>
      </c>
      <c r="J3428" t="s">
        <v>58</v>
      </c>
      <c r="K3428" t="s">
        <v>68</v>
      </c>
      <c r="L3428" t="str">
        <f>_xlfn.XLOOKUP(Table1[[#This Row],[TeamFavoriteID]],Table2[team_id],Table2[team_name],_xlfn.XLOOKUP(Table1[[#This Row],[TeamFavoriteID]],Table2[team_id_pfr],Table2[team_name],"Even"))</f>
        <v>Dallas Cowboys</v>
      </c>
      <c r="M3428">
        <v>-8</v>
      </c>
      <c r="N3428">
        <f>IF(Table1[[#This Row],[TeamFavorite]]=Table1[[#This Row],[TeamHome]],Table1[[#This Row],[ScoreAway]]-Table1[[#This Row],[ScoreHome]],Table1[[#This Row],[ScoreHome]]-Table1[[#This Row],[ScoreAway]])</f>
        <v>-30</v>
      </c>
      <c r="O3428">
        <f>IF(Table1[[#This Row],[SpreadActual]]&lt;Table1[[#This Row],[SpreadFavorite]],1,0)</f>
        <v>1</v>
      </c>
      <c r="P3428">
        <v>43</v>
      </c>
      <c r="Q3428" t="s">
        <v>119</v>
      </c>
      <c r="R3428" t="b">
        <v>0</v>
      </c>
      <c r="S3428">
        <v>73</v>
      </c>
      <c r="T3428">
        <v>13</v>
      </c>
      <c r="U3428">
        <v>70</v>
      </c>
    </row>
    <row r="3429" spans="1:22" x14ac:dyDescent="0.2">
      <c r="A3429" s="1">
        <v>30605</v>
      </c>
      <c r="B3429">
        <v>1983</v>
      </c>
      <c r="C3429">
        <f>_xlfn.MAXIFS(Table1[ScheduleWeekWritten],Table1[ScheduleSeason],Table1[[#This Row],[ScheduleSeason]])</f>
        <v>16</v>
      </c>
      <c r="D3429">
        <v>7</v>
      </c>
      <c r="E3429" cm="1">
        <f t="array" ref="E3429">_xlfn.XLOOKUP(Table1[[#This Row],[ScheduleWeekWritten]],Table3[Game],100+Table3[Increase],Table1[[#This Row],[ScheduleWeekWritten]])</f>
        <v>7</v>
      </c>
      <c r="F3429" t="b">
        <v>0</v>
      </c>
      <c r="G3429" t="s">
        <v>24</v>
      </c>
      <c r="H3429">
        <v>24</v>
      </c>
      <c r="I3429">
        <v>17</v>
      </c>
      <c r="J3429" t="s">
        <v>101</v>
      </c>
      <c r="K3429" t="s">
        <v>88</v>
      </c>
      <c r="L3429" t="str">
        <f>_xlfn.XLOOKUP(Table1[[#This Row],[TeamFavoriteID]],Table2[team_id],Table2[team_name],_xlfn.XLOOKUP(Table1[[#This Row],[TeamFavoriteID]],Table2[team_id_pfr],Table2[team_name],"Even"))</f>
        <v>Denver Broncos</v>
      </c>
      <c r="M3429">
        <v>-2.5</v>
      </c>
      <c r="N3429">
        <f>IF(Table1[[#This Row],[TeamFavorite]]=Table1[[#This Row],[TeamHome]],Table1[[#This Row],[ScoreAway]]-Table1[[#This Row],[ScoreHome]],Table1[[#This Row],[ScoreHome]]-Table1[[#This Row],[ScoreAway]])</f>
        <v>-7</v>
      </c>
      <c r="O3429">
        <f>IF(Table1[[#This Row],[SpreadActual]]&lt;Table1[[#This Row],[SpreadFavorite]],1,0)</f>
        <v>1</v>
      </c>
      <c r="P3429">
        <v>36</v>
      </c>
      <c r="Q3429" t="s">
        <v>71</v>
      </c>
      <c r="R3429" t="b">
        <v>0</v>
      </c>
      <c r="S3429">
        <v>45</v>
      </c>
      <c r="T3429">
        <v>8</v>
      </c>
      <c r="U3429">
        <v>43</v>
      </c>
    </row>
    <row r="3430" spans="1:22" x14ac:dyDescent="0.2">
      <c r="A3430" s="1">
        <v>30605</v>
      </c>
      <c r="B3430">
        <v>1983</v>
      </c>
      <c r="C3430">
        <f>_xlfn.MAXIFS(Table1[ScheduleWeekWritten],Table1[ScheduleSeason],Table1[[#This Row],[ScheduleSeason]])</f>
        <v>16</v>
      </c>
      <c r="D3430">
        <v>7</v>
      </c>
      <c r="E3430" cm="1">
        <f t="array" ref="E3430">_xlfn.XLOOKUP(Table1[[#This Row],[ScheduleWeekWritten]],Table3[Game],100+Table3[Increase],Table1[[#This Row],[ScheduleWeekWritten]])</f>
        <v>7</v>
      </c>
      <c r="F3430" t="b">
        <v>0</v>
      </c>
      <c r="G3430" t="s">
        <v>45</v>
      </c>
      <c r="H3430">
        <v>31</v>
      </c>
      <c r="I3430">
        <v>17</v>
      </c>
      <c r="J3430" t="s">
        <v>46</v>
      </c>
      <c r="K3430" t="s">
        <v>79</v>
      </c>
      <c r="L3430" t="str">
        <f>_xlfn.XLOOKUP(Table1[[#This Row],[TeamFavoriteID]],Table2[team_id],Table2[team_name],_xlfn.XLOOKUP(Table1[[#This Row],[TeamFavoriteID]],Table2[team_id_pfr],Table2[team_name],"Even"))</f>
        <v>Detroit Lions</v>
      </c>
      <c r="M3430">
        <v>-3</v>
      </c>
      <c r="N3430">
        <f>IF(Table1[[#This Row],[TeamFavorite]]=Table1[[#This Row],[TeamHome]],Table1[[#This Row],[ScoreAway]]-Table1[[#This Row],[ScoreHome]],Table1[[#This Row],[ScoreHome]]-Table1[[#This Row],[ScoreAway]])</f>
        <v>-14</v>
      </c>
      <c r="O3430">
        <f>IF(Table1[[#This Row],[SpreadActual]]&lt;Table1[[#This Row],[SpreadFavorite]],1,0)</f>
        <v>1</v>
      </c>
      <c r="P3430">
        <v>42.5</v>
      </c>
      <c r="Q3430" t="s">
        <v>125</v>
      </c>
      <c r="R3430" t="b">
        <v>0</v>
      </c>
      <c r="S3430">
        <v>72</v>
      </c>
      <c r="T3430">
        <v>0</v>
      </c>
      <c r="V3430" t="s">
        <v>103</v>
      </c>
    </row>
    <row r="3431" spans="1:22" x14ac:dyDescent="0.2">
      <c r="A3431" s="1">
        <v>30605</v>
      </c>
      <c r="B3431">
        <v>1983</v>
      </c>
      <c r="C3431">
        <f>_xlfn.MAXIFS(Table1[ScheduleWeekWritten],Table1[ScheduleSeason],Table1[[#This Row],[ScheduleSeason]])</f>
        <v>16</v>
      </c>
      <c r="D3431">
        <v>7</v>
      </c>
      <c r="E3431" cm="1">
        <f t="array" ref="E3431">_xlfn.XLOOKUP(Table1[[#This Row],[ScheduleWeekWritten]],Table3[Game],100+Table3[Increase],Table1[[#This Row],[ScheduleWeekWritten]])</f>
        <v>7</v>
      </c>
      <c r="F3431" t="b">
        <v>0</v>
      </c>
      <c r="G3431" t="s">
        <v>42</v>
      </c>
      <c r="H3431">
        <v>38</v>
      </c>
      <c r="I3431">
        <v>17</v>
      </c>
      <c r="J3431" t="s">
        <v>50</v>
      </c>
      <c r="K3431" t="s">
        <v>75</v>
      </c>
      <c r="L3431" t="str">
        <f>_xlfn.XLOOKUP(Table1[[#This Row],[TeamFavoriteID]],Table2[team_id],Table2[team_name],_xlfn.XLOOKUP(Table1[[#This Row],[TeamFavoriteID]],Table2[team_id_pfr],Table2[team_name],"Even"))</f>
        <v>Kansas City Chiefs</v>
      </c>
      <c r="M3431">
        <v>-2</v>
      </c>
      <c r="N3431">
        <f>IF(Table1[[#This Row],[TeamFavorite]]=Table1[[#This Row],[TeamHome]],Table1[[#This Row],[ScoreAway]]-Table1[[#This Row],[ScoreHome]],Table1[[#This Row],[ScoreHome]]-Table1[[#This Row],[ScoreAway]])</f>
        <v>-21</v>
      </c>
      <c r="O3431">
        <f>IF(Table1[[#This Row],[SpreadActual]]&lt;Table1[[#This Row],[SpreadFavorite]],1,0)</f>
        <v>1</v>
      </c>
      <c r="P3431">
        <v>37.5</v>
      </c>
      <c r="Q3431" t="s">
        <v>117</v>
      </c>
      <c r="R3431" t="b">
        <v>0</v>
      </c>
      <c r="S3431">
        <v>62</v>
      </c>
      <c r="T3431">
        <v>11</v>
      </c>
      <c r="U3431">
        <v>68</v>
      </c>
    </row>
    <row r="3432" spans="1:22" x14ac:dyDescent="0.2">
      <c r="A3432" s="1">
        <v>30605</v>
      </c>
      <c r="B3432">
        <v>1983</v>
      </c>
      <c r="C3432">
        <f>_xlfn.MAXIFS(Table1[ScheduleWeekWritten],Table1[ScheduleSeason],Table1[[#This Row],[ScheduleSeason]])</f>
        <v>16</v>
      </c>
      <c r="D3432">
        <v>7</v>
      </c>
      <c r="E3432" cm="1">
        <f t="array" ref="E3432">_xlfn.XLOOKUP(Table1[[#This Row],[ScheduleWeekWritten]],Table3[Game],100+Table3[Increase],Table1[[#This Row],[ScheduleWeekWritten]])</f>
        <v>7</v>
      </c>
      <c r="F3432" t="b">
        <v>0</v>
      </c>
      <c r="G3432" t="s">
        <v>39</v>
      </c>
      <c r="H3432">
        <v>27</v>
      </c>
      <c r="I3432">
        <v>21</v>
      </c>
      <c r="J3432" t="s">
        <v>38</v>
      </c>
      <c r="K3432" t="s">
        <v>40</v>
      </c>
      <c r="L3432" t="str">
        <f>_xlfn.XLOOKUP(Table1[[#This Row],[TeamFavoriteID]],Table2[team_id],Table2[team_name],_xlfn.XLOOKUP(Table1[[#This Row],[TeamFavoriteID]],Table2[team_id_pfr],Table2[team_name],"Even"))</f>
        <v>Los Angeles Rams</v>
      </c>
      <c r="M3432">
        <v>-3.5</v>
      </c>
      <c r="N3432">
        <f>IF(Table1[[#This Row],[TeamFavorite]]=Table1[[#This Row],[TeamHome]],Table1[[#This Row],[ScoreAway]]-Table1[[#This Row],[ScoreHome]],Table1[[#This Row],[ScoreHome]]-Table1[[#This Row],[ScoreAway]])</f>
        <v>-6</v>
      </c>
      <c r="O3432">
        <f>IF(Table1[[#This Row],[SpreadActual]]&lt;Table1[[#This Row],[SpreadFavorite]],1,0)</f>
        <v>1</v>
      </c>
      <c r="P3432">
        <v>41</v>
      </c>
      <c r="Q3432" t="s">
        <v>135</v>
      </c>
      <c r="R3432" t="b">
        <v>0</v>
      </c>
      <c r="S3432">
        <v>66</v>
      </c>
      <c r="T3432">
        <v>9</v>
      </c>
      <c r="U3432">
        <v>71</v>
      </c>
    </row>
    <row r="3433" spans="1:22" x14ac:dyDescent="0.2">
      <c r="A3433" s="1">
        <v>30605</v>
      </c>
      <c r="B3433">
        <v>1983</v>
      </c>
      <c r="C3433">
        <f>_xlfn.MAXIFS(Table1[ScheduleWeekWritten],Table1[ScheduleSeason],Table1[[#This Row],[ScheduleSeason]])</f>
        <v>16</v>
      </c>
      <c r="D3433">
        <v>7</v>
      </c>
      <c r="E3433" cm="1">
        <f t="array" ref="E3433">_xlfn.XLOOKUP(Table1[[#This Row],[ScheduleWeekWritten]],Table3[Game],100+Table3[Increase],Table1[[#This Row],[ScheduleWeekWritten]])</f>
        <v>7</v>
      </c>
      <c r="F3433" t="b">
        <v>0</v>
      </c>
      <c r="G3433" t="s">
        <v>54</v>
      </c>
      <c r="H3433">
        <v>34</v>
      </c>
      <c r="I3433">
        <v>14</v>
      </c>
      <c r="J3433" t="s">
        <v>23</v>
      </c>
      <c r="K3433" t="s">
        <v>55</v>
      </c>
      <c r="L3433" t="str">
        <f>_xlfn.XLOOKUP(Table1[[#This Row],[TeamFavoriteID]],Table2[team_id],Table2[team_name],_xlfn.XLOOKUP(Table1[[#This Row],[TeamFavoriteID]],Table2[team_id_pfr],Table2[team_name],"Even"))</f>
        <v>Minnesota Vikings</v>
      </c>
      <c r="M3433">
        <v>-9.5</v>
      </c>
      <c r="N3433">
        <f>IF(Table1[[#This Row],[TeamFavorite]]=Table1[[#This Row],[TeamHome]],Table1[[#This Row],[ScoreAway]]-Table1[[#This Row],[ScoreHome]],Table1[[#This Row],[ScoreHome]]-Table1[[#This Row],[ScoreAway]])</f>
        <v>-20</v>
      </c>
      <c r="O3433">
        <f>IF(Table1[[#This Row],[SpreadActual]]&lt;Table1[[#This Row],[SpreadFavorite]],1,0)</f>
        <v>1</v>
      </c>
      <c r="P3433">
        <v>43</v>
      </c>
      <c r="Q3433" t="s">
        <v>137</v>
      </c>
      <c r="R3433" t="b">
        <v>0</v>
      </c>
      <c r="S3433">
        <v>72</v>
      </c>
      <c r="T3433">
        <v>0</v>
      </c>
      <c r="V3433" t="s">
        <v>103</v>
      </c>
    </row>
    <row r="3434" spans="1:22" x14ac:dyDescent="0.2">
      <c r="A3434" s="1">
        <v>30605</v>
      </c>
      <c r="B3434">
        <v>1983</v>
      </c>
      <c r="C3434">
        <f>_xlfn.MAXIFS(Table1[ScheduleWeekWritten],Table1[ScheduleSeason],Table1[[#This Row],[ScheduleSeason]])</f>
        <v>16</v>
      </c>
      <c r="D3434">
        <v>7</v>
      </c>
      <c r="E3434" cm="1">
        <f t="array" ref="E3434">_xlfn.XLOOKUP(Table1[[#This Row],[ScheduleWeekWritten]],Table3[Game],100+Table3[Increase],Table1[[#This Row],[ScheduleWeekWritten]])</f>
        <v>7</v>
      </c>
      <c r="F3434" t="b">
        <v>0</v>
      </c>
      <c r="G3434" t="s">
        <v>115</v>
      </c>
      <c r="H3434">
        <v>37</v>
      </c>
      <c r="I3434">
        <v>21</v>
      </c>
      <c r="J3434" t="s">
        <v>27</v>
      </c>
      <c r="K3434" t="s">
        <v>29</v>
      </c>
      <c r="L3434" t="str">
        <f>_xlfn.XLOOKUP(Table1[[#This Row],[TeamFavoriteID]],Table2[team_id],Table2[team_name],_xlfn.XLOOKUP(Table1[[#This Row],[TeamFavoriteID]],Table2[team_id_pfr],Table2[team_name],"Even"))</f>
        <v>Los Angeles Chargers</v>
      </c>
      <c r="M3434">
        <v>-4.5</v>
      </c>
      <c r="N3434">
        <f>IF(Table1[[#This Row],[TeamFavorite]]=Table1[[#This Row],[TeamHome]],Table1[[#This Row],[ScoreAway]]-Table1[[#This Row],[ScoreHome]],Table1[[#This Row],[ScoreHome]]-Table1[[#This Row],[ScoreAway]])</f>
        <v>16</v>
      </c>
      <c r="O3434">
        <f>IF(Table1[[#This Row],[SpreadActual]]&lt;Table1[[#This Row],[SpreadFavorite]],1,0)</f>
        <v>0</v>
      </c>
      <c r="P3434">
        <v>50</v>
      </c>
      <c r="Q3434" t="s">
        <v>116</v>
      </c>
      <c r="R3434" t="b">
        <v>0</v>
      </c>
      <c r="S3434">
        <v>50</v>
      </c>
      <c r="T3434">
        <v>15</v>
      </c>
      <c r="U3434">
        <v>50</v>
      </c>
    </row>
    <row r="3435" spans="1:22" x14ac:dyDescent="0.2">
      <c r="A3435" s="1">
        <v>30605</v>
      </c>
      <c r="B3435">
        <v>1983</v>
      </c>
      <c r="C3435">
        <f>_xlfn.MAXIFS(Table1[ScheduleWeekWritten],Table1[ScheduleSeason],Table1[[#This Row],[ScheduleSeason]])</f>
        <v>16</v>
      </c>
      <c r="D3435">
        <v>7</v>
      </c>
      <c r="E3435" cm="1">
        <f t="array" ref="E3435">_xlfn.XLOOKUP(Table1[[#This Row],[ScheduleWeekWritten]],Table3[Game],100+Table3[Increase],Table1[[#This Row],[ScheduleWeekWritten]])</f>
        <v>7</v>
      </c>
      <c r="F3435" t="b">
        <v>0</v>
      </c>
      <c r="G3435" t="s">
        <v>95</v>
      </c>
      <c r="H3435">
        <v>13</v>
      </c>
      <c r="I3435">
        <v>32</v>
      </c>
      <c r="J3435" t="s">
        <v>53</v>
      </c>
      <c r="K3435" t="s">
        <v>98</v>
      </c>
      <c r="L3435" t="str">
        <f>_xlfn.XLOOKUP(Table1[[#This Row],[TeamFavoriteID]],Table2[team_id],Table2[team_name],_xlfn.XLOOKUP(Table1[[#This Row],[TeamFavoriteID]],Table2[team_id_pfr],Table2[team_name],"Even"))</f>
        <v>New Orleans Saints</v>
      </c>
      <c r="M3435">
        <v>-1</v>
      </c>
      <c r="N3435">
        <f>IF(Table1[[#This Row],[TeamFavorite]]=Table1[[#This Row],[TeamHome]],Table1[[#This Row],[ScoreAway]]-Table1[[#This Row],[ScoreHome]],Table1[[#This Row],[ScoreHome]]-Table1[[#This Row],[ScoreAway]])</f>
        <v>19</v>
      </c>
      <c r="O3435">
        <f>IF(Table1[[#This Row],[SpreadActual]]&lt;Table1[[#This Row],[SpreadFavorite]],1,0)</f>
        <v>0</v>
      </c>
      <c r="P3435">
        <v>44.5</v>
      </c>
      <c r="Q3435" t="s">
        <v>124</v>
      </c>
      <c r="R3435" t="b">
        <v>0</v>
      </c>
      <c r="S3435">
        <v>72</v>
      </c>
      <c r="T3435">
        <v>0</v>
      </c>
      <c r="V3435" t="s">
        <v>103</v>
      </c>
    </row>
    <row r="3436" spans="1:22" x14ac:dyDescent="0.2">
      <c r="A3436" s="1">
        <v>30605</v>
      </c>
      <c r="B3436">
        <v>1983</v>
      </c>
      <c r="C3436">
        <f>_xlfn.MAXIFS(Table1[ScheduleWeekWritten],Table1[ScheduleSeason],Table1[[#This Row],[ScheduleSeason]])</f>
        <v>16</v>
      </c>
      <c r="D3436">
        <v>7</v>
      </c>
      <c r="E3436" cm="1">
        <f t="array" ref="E3436">_xlfn.XLOOKUP(Table1[[#This Row],[ScheduleWeekWritten]],Table3[Game],100+Table3[Increase],Table1[[#This Row],[ScheduleWeekWritten]])</f>
        <v>7</v>
      </c>
      <c r="F3436" t="b">
        <v>0</v>
      </c>
      <c r="G3436" t="s">
        <v>31</v>
      </c>
      <c r="H3436">
        <v>14</v>
      </c>
      <c r="I3436">
        <v>32</v>
      </c>
      <c r="J3436" t="s">
        <v>19</v>
      </c>
      <c r="K3436" t="s">
        <v>32</v>
      </c>
      <c r="L3436" t="str">
        <f>_xlfn.XLOOKUP(Table1[[#This Row],[TeamFavoriteID]],Table2[team_id],Table2[team_name],_xlfn.XLOOKUP(Table1[[#This Row],[TeamFavoriteID]],Table2[team_id_pfr],Table2[team_name],"Even"))</f>
        <v>New York Jets</v>
      </c>
      <c r="M3436">
        <v>-3</v>
      </c>
      <c r="N3436">
        <f>IF(Table1[[#This Row],[TeamFavorite]]=Table1[[#This Row],[TeamHome]],Table1[[#This Row],[ScoreAway]]-Table1[[#This Row],[ScoreHome]],Table1[[#This Row],[ScoreHome]]-Table1[[#This Row],[ScoreAway]])</f>
        <v>18</v>
      </c>
      <c r="O3436">
        <f>IF(Table1[[#This Row],[SpreadActual]]&lt;Table1[[#This Row],[SpreadFavorite]],1,0)</f>
        <v>0</v>
      </c>
      <c r="P3436">
        <v>40</v>
      </c>
      <c r="Q3436" t="s">
        <v>126</v>
      </c>
      <c r="R3436" t="b">
        <v>0</v>
      </c>
      <c r="S3436">
        <v>52</v>
      </c>
      <c r="T3436">
        <v>15</v>
      </c>
      <c r="U3436">
        <v>55</v>
      </c>
    </row>
    <row r="3437" spans="1:22" x14ac:dyDescent="0.2">
      <c r="A3437" s="1">
        <v>30605</v>
      </c>
      <c r="B3437">
        <v>1983</v>
      </c>
      <c r="C3437">
        <f>_xlfn.MAXIFS(Table1[ScheduleWeekWritten],Table1[ScheduleSeason],Table1[[#This Row],[ScheduleSeason]])</f>
        <v>16</v>
      </c>
      <c r="D3437">
        <v>7</v>
      </c>
      <c r="E3437" cm="1">
        <f t="array" ref="E3437">_xlfn.XLOOKUP(Table1[[#This Row],[ScheduleWeekWritten]],Table3[Game],100+Table3[Increase],Table1[[#This Row],[ScheduleWeekWritten]])</f>
        <v>7</v>
      </c>
      <c r="F3437" t="b">
        <v>0</v>
      </c>
      <c r="G3437" t="s">
        <v>49</v>
      </c>
      <c r="H3437">
        <v>44</v>
      </c>
      <c r="I3437">
        <v>17</v>
      </c>
      <c r="J3437" t="s">
        <v>62</v>
      </c>
      <c r="K3437" t="s">
        <v>51</v>
      </c>
      <c r="L3437" t="str">
        <f>_xlfn.XLOOKUP(Table1[[#This Row],[TeamFavoriteID]],Table2[team_id],Table2[team_name],_xlfn.XLOOKUP(Table1[[#This Row],[TeamFavoriteID]],Table2[team_id_pfr],Table2[team_name],"Even"))</f>
        <v>Pittsburgh Steelers</v>
      </c>
      <c r="M3437">
        <v>-2.5</v>
      </c>
      <c r="N3437">
        <f>IF(Table1[[#This Row],[TeamFavorite]]=Table1[[#This Row],[TeamHome]],Table1[[#This Row],[ScoreAway]]-Table1[[#This Row],[ScoreHome]],Table1[[#This Row],[ScoreHome]]-Table1[[#This Row],[ScoreAway]])</f>
        <v>-27</v>
      </c>
      <c r="O3437">
        <f>IF(Table1[[#This Row],[SpreadActual]]&lt;Table1[[#This Row],[SpreadFavorite]],1,0)</f>
        <v>1</v>
      </c>
      <c r="P3437">
        <v>39.5</v>
      </c>
      <c r="Q3437" t="s">
        <v>113</v>
      </c>
      <c r="R3437" t="b">
        <v>0</v>
      </c>
      <c r="S3437">
        <v>52</v>
      </c>
      <c r="T3437">
        <v>6</v>
      </c>
      <c r="U3437">
        <v>60</v>
      </c>
    </row>
    <row r="3438" spans="1:22" x14ac:dyDescent="0.2">
      <c r="A3438" s="1">
        <v>30605</v>
      </c>
      <c r="B3438">
        <v>1983</v>
      </c>
      <c r="C3438">
        <f>_xlfn.MAXIFS(Table1[ScheduleWeekWritten],Table1[ScheduleSeason],Table1[[#This Row],[ScheduleSeason]])</f>
        <v>16</v>
      </c>
      <c r="D3438">
        <v>7</v>
      </c>
      <c r="E3438" cm="1">
        <f t="array" ref="E3438">_xlfn.XLOOKUP(Table1[[#This Row],[ScheduleWeekWritten]],Table3[Game],100+Table3[Increase],Table1[[#This Row],[ScheduleWeekWritten]])</f>
        <v>7</v>
      </c>
      <c r="F3438" t="b">
        <v>0</v>
      </c>
      <c r="G3438" t="s">
        <v>128</v>
      </c>
      <c r="H3438">
        <v>38</v>
      </c>
      <c r="I3438">
        <v>36</v>
      </c>
      <c r="J3438" t="s">
        <v>138</v>
      </c>
      <c r="K3438" t="s">
        <v>21</v>
      </c>
      <c r="L3438" t="str">
        <f>_xlfn.XLOOKUP(Table1[[#This Row],[TeamFavoriteID]],Table2[team_id],Table2[team_name],_xlfn.XLOOKUP(Table1[[#This Row],[TeamFavoriteID]],Table2[team_id_pfr],Table2[team_name],"Even"))</f>
        <v>Las Vegas Raiders</v>
      </c>
      <c r="M3438">
        <v>-3</v>
      </c>
      <c r="N3438">
        <f>IF(Table1[[#This Row],[TeamFavorite]]=Table1[[#This Row],[TeamHome]],Table1[[#This Row],[ScoreAway]]-Table1[[#This Row],[ScoreHome]],Table1[[#This Row],[ScoreHome]]-Table1[[#This Row],[ScoreAway]])</f>
        <v>2</v>
      </c>
      <c r="O3438">
        <f>IF(Table1[[#This Row],[SpreadActual]]&lt;Table1[[#This Row],[SpreadFavorite]],1,0)</f>
        <v>0</v>
      </c>
      <c r="P3438">
        <v>43.5</v>
      </c>
      <c r="Q3438" t="s">
        <v>129</v>
      </c>
      <c r="R3438" t="b">
        <v>0</v>
      </c>
      <c r="S3438">
        <v>72</v>
      </c>
      <c r="T3438">
        <v>0</v>
      </c>
      <c r="V3438" t="s">
        <v>103</v>
      </c>
    </row>
    <row r="3439" spans="1:22" x14ac:dyDescent="0.2">
      <c r="A3439" s="1">
        <v>30605</v>
      </c>
      <c r="B3439">
        <v>1983</v>
      </c>
      <c r="C3439">
        <f>_xlfn.MAXIFS(Table1[ScheduleWeekWritten],Table1[ScheduleSeason],Table1[[#This Row],[ScheduleSeason]])</f>
        <v>16</v>
      </c>
      <c r="D3439">
        <v>7</v>
      </c>
      <c r="E3439" cm="1">
        <f t="array" ref="E3439">_xlfn.XLOOKUP(Table1[[#This Row],[ScheduleWeekWritten]],Table3[Game],100+Table3[Increase],Table1[[#This Row],[ScheduleWeekWritten]])</f>
        <v>7</v>
      </c>
      <c r="F3439" t="b">
        <v>0</v>
      </c>
      <c r="G3439" t="s">
        <v>127</v>
      </c>
      <c r="H3439">
        <v>27</v>
      </c>
      <c r="I3439">
        <v>34</v>
      </c>
      <c r="J3439" t="s">
        <v>57</v>
      </c>
      <c r="K3439" t="s">
        <v>133</v>
      </c>
      <c r="L3439" t="str">
        <f>_xlfn.XLOOKUP(Table1[[#This Row],[TeamFavoriteID]],Table2[team_id],Table2[team_name],_xlfn.XLOOKUP(Table1[[#This Row],[TeamFavoriteID]],Table2[team_id_pfr],Table2[team_name],"Even"))</f>
        <v>Tampa Bay Buccaneers</v>
      </c>
      <c r="M3439">
        <v>-3</v>
      </c>
      <c r="N3439">
        <f>IF(Table1[[#This Row],[TeamFavorite]]=Table1[[#This Row],[TeamHome]],Table1[[#This Row],[ScoreAway]]-Table1[[#This Row],[ScoreHome]],Table1[[#This Row],[ScoreHome]]-Table1[[#This Row],[ScoreAway]])</f>
        <v>7</v>
      </c>
      <c r="O3439">
        <f>IF(Table1[[#This Row],[SpreadActual]]&lt;Table1[[#This Row],[SpreadFavorite]],1,0)</f>
        <v>0</v>
      </c>
      <c r="P3439">
        <v>39</v>
      </c>
      <c r="Q3439" t="s">
        <v>130</v>
      </c>
      <c r="R3439" t="b">
        <v>0</v>
      </c>
      <c r="S3439">
        <v>78</v>
      </c>
      <c r="T3439">
        <v>9</v>
      </c>
      <c r="U3439">
        <v>88</v>
      </c>
    </row>
    <row r="3440" spans="1:22" x14ac:dyDescent="0.2">
      <c r="A3440" s="1">
        <v>30606</v>
      </c>
      <c r="B3440">
        <v>1983</v>
      </c>
      <c r="C3440">
        <f>_xlfn.MAXIFS(Table1[ScheduleWeekWritten],Table1[ScheduleSeason],Table1[[#This Row],[ScheduleSeason]])</f>
        <v>16</v>
      </c>
      <c r="D3440">
        <v>7</v>
      </c>
      <c r="E3440" cm="1">
        <f t="array" ref="E3440">_xlfn.XLOOKUP(Table1[[#This Row],[ScheduleWeekWritten]],Table3[Game],100+Table3[Increase],Table1[[#This Row],[ScheduleWeekWritten]])</f>
        <v>7</v>
      </c>
      <c r="F3440" t="b">
        <v>0</v>
      </c>
      <c r="G3440" t="s">
        <v>33</v>
      </c>
      <c r="H3440">
        <v>48</v>
      </c>
      <c r="I3440">
        <v>47</v>
      </c>
      <c r="J3440" t="s">
        <v>61</v>
      </c>
      <c r="K3440" t="s">
        <v>85</v>
      </c>
      <c r="L3440" t="str">
        <f>_xlfn.XLOOKUP(Table1[[#This Row],[TeamFavoriteID]],Table2[team_id],Table2[team_name],_xlfn.XLOOKUP(Table1[[#This Row],[TeamFavoriteID]],Table2[team_id_pfr],Table2[team_name],"Even"))</f>
        <v>Washington Commanders</v>
      </c>
      <c r="M3440">
        <v>-3</v>
      </c>
      <c r="N3440">
        <f>IF(Table1[[#This Row],[TeamFavorite]]=Table1[[#This Row],[TeamHome]],Table1[[#This Row],[ScoreAway]]-Table1[[#This Row],[ScoreHome]],Table1[[#This Row],[ScoreHome]]-Table1[[#This Row],[ScoreAway]])</f>
        <v>1</v>
      </c>
      <c r="O3440">
        <f>IF(Table1[[#This Row],[SpreadActual]]&lt;Table1[[#This Row],[SpreadFavorite]],1,0)</f>
        <v>0</v>
      </c>
      <c r="P3440">
        <v>52</v>
      </c>
      <c r="Q3440" t="s">
        <v>82</v>
      </c>
      <c r="R3440" t="b">
        <v>0</v>
      </c>
      <c r="S3440">
        <v>47</v>
      </c>
      <c r="T3440">
        <v>10</v>
      </c>
      <c r="U3440">
        <v>67</v>
      </c>
    </row>
    <row r="3441" spans="1:22" x14ac:dyDescent="0.2">
      <c r="A3441" s="1">
        <v>30612</v>
      </c>
      <c r="B3441">
        <v>1983</v>
      </c>
      <c r="C3441">
        <f>_xlfn.MAXIFS(Table1[ScheduleWeekWritten],Table1[ScheduleSeason],Table1[[#This Row],[ScheduleSeason]])</f>
        <v>16</v>
      </c>
      <c r="D3441">
        <v>8</v>
      </c>
      <c r="E3441" cm="1">
        <f t="array" ref="E3441">_xlfn.XLOOKUP(Table1[[#This Row],[ScheduleWeekWritten]],Table3[Game],100+Table3[Increase],Table1[[#This Row],[ScheduleWeekWritten]])</f>
        <v>8</v>
      </c>
      <c r="F3441" t="b">
        <v>0</v>
      </c>
      <c r="G3441" t="s">
        <v>34</v>
      </c>
      <c r="H3441">
        <v>7</v>
      </c>
      <c r="I3441">
        <v>21</v>
      </c>
      <c r="J3441" t="s">
        <v>19</v>
      </c>
      <c r="K3441" t="s">
        <v>91</v>
      </c>
      <c r="L3441" t="str">
        <f>_xlfn.XLOOKUP(Table1[[#This Row],[TeamFavoriteID]],Table2[team_id],Table2[team_name],_xlfn.XLOOKUP(Table1[[#This Row],[TeamFavoriteID]],Table2[team_id_pfr],Table2[team_name],"Even"))</f>
        <v>Miami Dolphins</v>
      </c>
      <c r="M3441">
        <v>-3.5</v>
      </c>
      <c r="N3441">
        <f>IF(Table1[[#This Row],[TeamFavorite]]=Table1[[#This Row],[TeamHome]],Table1[[#This Row],[ScoreAway]]-Table1[[#This Row],[ScoreHome]],Table1[[#This Row],[ScoreHome]]-Table1[[#This Row],[ScoreAway]])</f>
        <v>-14</v>
      </c>
      <c r="O3441">
        <f>IF(Table1[[#This Row],[SpreadActual]]&lt;Table1[[#This Row],[SpreadFavorite]],1,0)</f>
        <v>1</v>
      </c>
      <c r="P3441">
        <v>39</v>
      </c>
      <c r="Q3441" t="s">
        <v>80</v>
      </c>
      <c r="R3441" t="b">
        <v>0</v>
      </c>
      <c r="S3441">
        <v>53</v>
      </c>
      <c r="T3441">
        <v>9</v>
      </c>
      <c r="U3441">
        <v>88</v>
      </c>
    </row>
    <row r="3442" spans="1:22" x14ac:dyDescent="0.2">
      <c r="A3442" s="1">
        <v>30612</v>
      </c>
      <c r="B3442">
        <v>1983</v>
      </c>
      <c r="C3442">
        <f>_xlfn.MAXIFS(Table1[ScheduleWeekWritten],Table1[ScheduleSeason],Table1[[#This Row],[ScheduleSeason]])</f>
        <v>16</v>
      </c>
      <c r="D3442">
        <v>8</v>
      </c>
      <c r="E3442" cm="1">
        <f t="array" ref="E3442">_xlfn.XLOOKUP(Table1[[#This Row],[ScheduleWeekWritten]],Table3[Game],100+Table3[Increase],Table1[[#This Row],[ScheduleWeekWritten]])</f>
        <v>8</v>
      </c>
      <c r="F3442" t="b">
        <v>0</v>
      </c>
      <c r="G3442" t="s">
        <v>28</v>
      </c>
      <c r="H3442">
        <v>0</v>
      </c>
      <c r="I3442">
        <v>31</v>
      </c>
      <c r="J3442" t="s">
        <v>115</v>
      </c>
      <c r="K3442" t="s">
        <v>43</v>
      </c>
      <c r="L3442" t="str">
        <f>_xlfn.XLOOKUP(Table1[[#This Row],[TeamFavoriteID]],Table2[team_id],Table2[team_name],_xlfn.XLOOKUP(Table1[[#This Row],[TeamFavoriteID]],Table2[team_id_pfr],Table2[team_name],"Even"))</f>
        <v>Buffalo Bills</v>
      </c>
      <c r="M3442">
        <v>-3.5</v>
      </c>
      <c r="N3442">
        <f>IF(Table1[[#This Row],[TeamFavorite]]=Table1[[#This Row],[TeamHome]],Table1[[#This Row],[ScoreAway]]-Table1[[#This Row],[ScoreHome]],Table1[[#This Row],[ScoreHome]]-Table1[[#This Row],[ScoreAway]])</f>
        <v>31</v>
      </c>
      <c r="O3442">
        <f>IF(Table1[[#This Row],[SpreadActual]]&lt;Table1[[#This Row],[SpreadFavorite]],1,0)</f>
        <v>0</v>
      </c>
      <c r="P3442">
        <v>42.5</v>
      </c>
      <c r="Q3442" t="s">
        <v>123</v>
      </c>
      <c r="R3442" t="b">
        <v>0</v>
      </c>
      <c r="S3442">
        <v>48</v>
      </c>
      <c r="T3442">
        <v>8</v>
      </c>
      <c r="U3442">
        <v>85</v>
      </c>
    </row>
    <row r="3443" spans="1:22" x14ac:dyDescent="0.2">
      <c r="A3443" s="1">
        <v>30612</v>
      </c>
      <c r="B3443">
        <v>1983</v>
      </c>
      <c r="C3443">
        <f>_xlfn.MAXIFS(Table1[ScheduleWeekWritten],Table1[ScheduleSeason],Table1[[#This Row],[ScheduleSeason]])</f>
        <v>16</v>
      </c>
      <c r="D3443">
        <v>8</v>
      </c>
      <c r="E3443" cm="1">
        <f t="array" ref="E3443">_xlfn.XLOOKUP(Table1[[#This Row],[ScheduleWeekWritten]],Table3[Game],100+Table3[Increase],Table1[[#This Row],[ScheduleWeekWritten]])</f>
        <v>8</v>
      </c>
      <c r="F3443" t="b">
        <v>0</v>
      </c>
      <c r="G3443" t="s">
        <v>101</v>
      </c>
      <c r="H3443">
        <v>28</v>
      </c>
      <c r="I3443">
        <v>21</v>
      </c>
      <c r="J3443" t="s">
        <v>62</v>
      </c>
      <c r="K3443" t="s">
        <v>89</v>
      </c>
      <c r="L3443" t="str">
        <f>_xlfn.XLOOKUP(Table1[[#This Row],[TeamFavoriteID]],Table2[team_id],Table2[team_name],_xlfn.XLOOKUP(Table1[[#This Row],[TeamFavoriteID]],Table2[team_id_pfr],Table2[team_name],"Even"))</f>
        <v>Even</v>
      </c>
      <c r="M3443">
        <v>0</v>
      </c>
      <c r="N3443">
        <f>IF(Table1[[#This Row],[TeamFavorite]]=Table1[[#This Row],[TeamHome]],Table1[[#This Row],[ScoreAway]]-Table1[[#This Row],[ScoreHome]],Table1[[#This Row],[ScoreHome]]-Table1[[#This Row],[ScoreAway]])</f>
        <v>7</v>
      </c>
      <c r="O3443">
        <f>IF(Table1[[#This Row],[SpreadActual]]&lt;Table1[[#This Row],[SpreadFavorite]],1,0)</f>
        <v>0</v>
      </c>
      <c r="P3443">
        <v>42.5</v>
      </c>
      <c r="Q3443" t="s">
        <v>111</v>
      </c>
      <c r="R3443" t="b">
        <v>0</v>
      </c>
      <c r="S3443">
        <v>57</v>
      </c>
      <c r="T3443">
        <v>10</v>
      </c>
      <c r="U3443">
        <v>95</v>
      </c>
    </row>
    <row r="3444" spans="1:22" x14ac:dyDescent="0.2">
      <c r="A3444" s="1">
        <v>30612</v>
      </c>
      <c r="B3444">
        <v>1983</v>
      </c>
      <c r="C3444">
        <f>_xlfn.MAXIFS(Table1[ScheduleWeekWritten],Table1[ScheduleSeason],Table1[[#This Row],[ScheduleSeason]])</f>
        <v>16</v>
      </c>
      <c r="D3444">
        <v>8</v>
      </c>
      <c r="E3444" cm="1">
        <f t="array" ref="E3444">_xlfn.XLOOKUP(Table1[[#This Row],[ScheduleWeekWritten]],Table3[Game],100+Table3[Increase],Table1[[#This Row],[ScheduleWeekWritten]])</f>
        <v>8</v>
      </c>
      <c r="F3444" t="b">
        <v>0</v>
      </c>
      <c r="G3444" t="s">
        <v>67</v>
      </c>
      <c r="H3444">
        <v>38</v>
      </c>
      <c r="I3444">
        <v>40</v>
      </c>
      <c r="J3444" t="s">
        <v>138</v>
      </c>
      <c r="K3444" t="s">
        <v>68</v>
      </c>
      <c r="L3444" t="str">
        <f>_xlfn.XLOOKUP(Table1[[#This Row],[TeamFavoriteID]],Table2[team_id],Table2[team_name],_xlfn.XLOOKUP(Table1[[#This Row],[TeamFavoriteID]],Table2[team_id_pfr],Table2[team_name],"Even"))</f>
        <v>Dallas Cowboys</v>
      </c>
      <c r="M3444">
        <v>-4</v>
      </c>
      <c r="N3444">
        <f>IF(Table1[[#This Row],[TeamFavorite]]=Table1[[#This Row],[TeamHome]],Table1[[#This Row],[ScoreAway]]-Table1[[#This Row],[ScoreHome]],Table1[[#This Row],[ScoreHome]]-Table1[[#This Row],[ScoreAway]])</f>
        <v>2</v>
      </c>
      <c r="O3444">
        <f>IF(Table1[[#This Row],[SpreadActual]]&lt;Table1[[#This Row],[SpreadFavorite]],1,0)</f>
        <v>0</v>
      </c>
      <c r="P3444">
        <v>46</v>
      </c>
      <c r="Q3444" t="s">
        <v>119</v>
      </c>
      <c r="R3444" t="b">
        <v>0</v>
      </c>
      <c r="S3444">
        <v>58</v>
      </c>
      <c r="T3444">
        <v>9</v>
      </c>
      <c r="U3444">
        <v>68</v>
      </c>
    </row>
    <row r="3445" spans="1:22" x14ac:dyDescent="0.2">
      <c r="A3445" s="1">
        <v>30612</v>
      </c>
      <c r="B3445">
        <v>1983</v>
      </c>
      <c r="C3445">
        <f>_xlfn.MAXIFS(Table1[ScheduleWeekWritten],Table1[ScheduleSeason],Table1[[#This Row],[ScheduleSeason]])</f>
        <v>16</v>
      </c>
      <c r="D3445">
        <v>8</v>
      </c>
      <c r="E3445" cm="1">
        <f t="array" ref="E3445">_xlfn.XLOOKUP(Table1[[#This Row],[ScheduleWeekWritten]],Table3[Game],100+Table3[Increase],Table1[[#This Row],[ScheduleWeekWritten]])</f>
        <v>8</v>
      </c>
      <c r="F3445" t="b">
        <v>0</v>
      </c>
      <c r="G3445" t="s">
        <v>24</v>
      </c>
      <c r="H3445">
        <v>14</v>
      </c>
      <c r="I3445">
        <v>6</v>
      </c>
      <c r="J3445" t="s">
        <v>27</v>
      </c>
      <c r="K3445" t="s">
        <v>29</v>
      </c>
      <c r="L3445" t="str">
        <f>_xlfn.XLOOKUP(Table1[[#This Row],[TeamFavoriteID]],Table2[team_id],Table2[team_name],_xlfn.XLOOKUP(Table1[[#This Row],[TeamFavoriteID]],Table2[team_id_pfr],Table2[team_name],"Even"))</f>
        <v>Los Angeles Chargers</v>
      </c>
      <c r="M3445">
        <v>-2</v>
      </c>
      <c r="N3445">
        <f>IF(Table1[[#This Row],[TeamFavorite]]=Table1[[#This Row],[TeamHome]],Table1[[#This Row],[ScoreAway]]-Table1[[#This Row],[ScoreHome]],Table1[[#This Row],[ScoreHome]]-Table1[[#This Row],[ScoreAway]])</f>
        <v>8</v>
      </c>
      <c r="O3445">
        <f>IF(Table1[[#This Row],[SpreadActual]]&lt;Table1[[#This Row],[SpreadFavorite]],1,0)</f>
        <v>0</v>
      </c>
      <c r="P3445">
        <v>47</v>
      </c>
      <c r="Q3445" t="s">
        <v>71</v>
      </c>
      <c r="R3445" t="b">
        <v>0</v>
      </c>
      <c r="S3445">
        <v>56</v>
      </c>
      <c r="T3445">
        <v>6</v>
      </c>
      <c r="U3445">
        <v>25</v>
      </c>
    </row>
    <row r="3446" spans="1:22" x14ac:dyDescent="0.2">
      <c r="A3446" s="1">
        <v>30612</v>
      </c>
      <c r="B3446">
        <v>1983</v>
      </c>
      <c r="C3446">
        <f>_xlfn.MAXIFS(Table1[ScheduleWeekWritten],Table1[ScheduleSeason],Table1[[#This Row],[ScheduleSeason]])</f>
        <v>16</v>
      </c>
      <c r="D3446">
        <v>8</v>
      </c>
      <c r="E3446" cm="1">
        <f t="array" ref="E3446">_xlfn.XLOOKUP(Table1[[#This Row],[ScheduleWeekWritten]],Table3[Game],100+Table3[Increase],Table1[[#This Row],[ScheduleWeekWritten]])</f>
        <v>8</v>
      </c>
      <c r="F3446" t="b">
        <v>0</v>
      </c>
      <c r="G3446" t="s">
        <v>33</v>
      </c>
      <c r="H3446">
        <v>17</v>
      </c>
      <c r="I3446">
        <v>20</v>
      </c>
      <c r="J3446" t="s">
        <v>54</v>
      </c>
      <c r="K3446" t="s">
        <v>35</v>
      </c>
      <c r="L3446" t="str">
        <f>_xlfn.XLOOKUP(Table1[[#This Row],[TeamFavoriteID]],Table2[team_id],Table2[team_name],_xlfn.XLOOKUP(Table1[[#This Row],[TeamFavoriteID]],Table2[team_id_pfr],Table2[team_name],"Even"))</f>
        <v>Green Bay Packers</v>
      </c>
      <c r="M3446">
        <v>-1</v>
      </c>
      <c r="N3446">
        <f>IF(Table1[[#This Row],[TeamFavorite]]=Table1[[#This Row],[TeamHome]],Table1[[#This Row],[ScoreAway]]-Table1[[#This Row],[ScoreHome]],Table1[[#This Row],[ScoreHome]]-Table1[[#This Row],[ScoreAway]])</f>
        <v>3</v>
      </c>
      <c r="O3446">
        <f>IF(Table1[[#This Row],[SpreadActual]]&lt;Table1[[#This Row],[SpreadFavorite]],1,0)</f>
        <v>0</v>
      </c>
      <c r="P3446">
        <v>52</v>
      </c>
      <c r="Q3446" t="s">
        <v>82</v>
      </c>
      <c r="R3446" t="b">
        <v>0</v>
      </c>
      <c r="S3446">
        <v>48</v>
      </c>
      <c r="T3446">
        <v>14</v>
      </c>
      <c r="U3446">
        <v>89</v>
      </c>
    </row>
    <row r="3447" spans="1:22" x14ac:dyDescent="0.2">
      <c r="A3447" s="1">
        <v>30612</v>
      </c>
      <c r="B3447">
        <v>1983</v>
      </c>
      <c r="C3447">
        <f>_xlfn.MAXIFS(Table1[ScheduleWeekWritten],Table1[ScheduleSeason],Table1[[#This Row],[ScheduleSeason]])</f>
        <v>16</v>
      </c>
      <c r="D3447">
        <v>8</v>
      </c>
      <c r="E3447" cm="1">
        <f t="array" ref="E3447">_xlfn.XLOOKUP(Table1[[#This Row],[ScheduleWeekWritten]],Table3[Game],100+Table3[Increase],Table1[[#This Row],[ScheduleWeekWritten]])</f>
        <v>8</v>
      </c>
      <c r="F3447" t="b">
        <v>0</v>
      </c>
      <c r="G3447" t="s">
        <v>23</v>
      </c>
      <c r="H3447">
        <v>10</v>
      </c>
      <c r="I3447">
        <v>13</v>
      </c>
      <c r="J3447" t="s">
        <v>42</v>
      </c>
      <c r="K3447" t="s">
        <v>75</v>
      </c>
      <c r="L3447" t="str">
        <f>_xlfn.XLOOKUP(Table1[[#This Row],[TeamFavoriteID]],Table2[team_id],Table2[team_name],_xlfn.XLOOKUP(Table1[[#This Row],[TeamFavoriteID]],Table2[team_id_pfr],Table2[team_name],"Even"))</f>
        <v>Kansas City Chiefs</v>
      </c>
      <c r="M3447">
        <v>-3.5</v>
      </c>
      <c r="N3447">
        <f>IF(Table1[[#This Row],[TeamFavorite]]=Table1[[#This Row],[TeamHome]],Table1[[#This Row],[ScoreAway]]-Table1[[#This Row],[ScoreHome]],Table1[[#This Row],[ScoreHome]]-Table1[[#This Row],[ScoreAway]])</f>
        <v>-3</v>
      </c>
      <c r="O3447">
        <f>IF(Table1[[#This Row],[SpreadActual]]&lt;Table1[[#This Row],[SpreadFavorite]],1,0)</f>
        <v>0</v>
      </c>
      <c r="P3447">
        <v>43.5</v>
      </c>
      <c r="Q3447" t="s">
        <v>102</v>
      </c>
      <c r="R3447" t="b">
        <v>0</v>
      </c>
      <c r="S3447">
        <v>72</v>
      </c>
      <c r="T3447">
        <v>0</v>
      </c>
      <c r="V3447" t="s">
        <v>103</v>
      </c>
    </row>
    <row r="3448" spans="1:22" x14ac:dyDescent="0.2">
      <c r="A3448" s="1">
        <v>30612</v>
      </c>
      <c r="B3448">
        <v>1983</v>
      </c>
      <c r="C3448">
        <f>_xlfn.MAXIFS(Table1[ScheduleWeekWritten],Table1[ScheduleSeason],Table1[[#This Row],[ScheduleSeason]])</f>
        <v>16</v>
      </c>
      <c r="D3448">
        <v>8</v>
      </c>
      <c r="E3448" cm="1">
        <f t="array" ref="E3448">_xlfn.XLOOKUP(Table1[[#This Row],[ScheduleWeekWritten]],Table3[Game],100+Table3[Increase],Table1[[#This Row],[ScheduleWeekWritten]])</f>
        <v>8</v>
      </c>
      <c r="F3448" t="b">
        <v>0</v>
      </c>
      <c r="G3448" t="s">
        <v>39</v>
      </c>
      <c r="H3448">
        <v>35</v>
      </c>
      <c r="I3448">
        <v>45</v>
      </c>
      <c r="J3448" t="s">
        <v>53</v>
      </c>
      <c r="K3448" t="s">
        <v>89</v>
      </c>
      <c r="L3448" t="str">
        <f>_xlfn.XLOOKUP(Table1[[#This Row],[TeamFavoriteID]],Table2[team_id],Table2[team_name],_xlfn.XLOOKUP(Table1[[#This Row],[TeamFavoriteID]],Table2[team_id_pfr],Table2[team_name],"Even"))</f>
        <v>Even</v>
      </c>
      <c r="M3448">
        <v>0</v>
      </c>
      <c r="N3448">
        <f>IF(Table1[[#This Row],[TeamFavorite]]=Table1[[#This Row],[TeamHome]],Table1[[#This Row],[ScoreAway]]-Table1[[#This Row],[ScoreHome]],Table1[[#This Row],[ScoreHome]]-Table1[[#This Row],[ScoreAway]])</f>
        <v>-10</v>
      </c>
      <c r="O3448">
        <f>IF(Table1[[#This Row],[SpreadActual]]&lt;Table1[[#This Row],[SpreadFavorite]],1,0)</f>
        <v>1</v>
      </c>
      <c r="P3448">
        <v>45</v>
      </c>
      <c r="Q3448" t="s">
        <v>135</v>
      </c>
      <c r="R3448" t="b">
        <v>0</v>
      </c>
      <c r="S3448">
        <v>67</v>
      </c>
      <c r="T3448">
        <v>8</v>
      </c>
      <c r="U3448">
        <v>72</v>
      </c>
    </row>
    <row r="3449" spans="1:22" x14ac:dyDescent="0.2">
      <c r="A3449" s="1">
        <v>30612</v>
      </c>
      <c r="B3449">
        <v>1983</v>
      </c>
      <c r="C3449">
        <f>_xlfn.MAXIFS(Table1[ScheduleWeekWritten],Table1[ScheduleSeason],Table1[[#This Row],[ScheduleSeason]])</f>
        <v>16</v>
      </c>
      <c r="D3449">
        <v>8</v>
      </c>
      <c r="E3449" cm="1">
        <f t="array" ref="E3449">_xlfn.XLOOKUP(Table1[[#This Row],[ScheduleWeekWritten]],Table3[Game],100+Table3[Increase],Table1[[#This Row],[ScheduleWeekWritten]])</f>
        <v>8</v>
      </c>
      <c r="F3449" t="b">
        <v>0</v>
      </c>
      <c r="G3449" t="s">
        <v>31</v>
      </c>
      <c r="H3449">
        <v>21</v>
      </c>
      <c r="I3449">
        <v>27</v>
      </c>
      <c r="J3449" t="s">
        <v>38</v>
      </c>
      <c r="K3449" t="s">
        <v>32</v>
      </c>
      <c r="L3449" t="str">
        <f>_xlfn.XLOOKUP(Table1[[#This Row],[TeamFavoriteID]],Table2[team_id],Table2[team_name],_xlfn.XLOOKUP(Table1[[#This Row],[TeamFavoriteID]],Table2[team_id_pfr],Table2[team_name],"Even"))</f>
        <v>New York Jets</v>
      </c>
      <c r="M3449">
        <v>-3.5</v>
      </c>
      <c r="N3449">
        <f>IF(Table1[[#This Row],[TeamFavorite]]=Table1[[#This Row],[TeamHome]],Table1[[#This Row],[ScoreAway]]-Table1[[#This Row],[ScoreHome]],Table1[[#This Row],[ScoreHome]]-Table1[[#This Row],[ScoreAway]])</f>
        <v>6</v>
      </c>
      <c r="O3449">
        <f>IF(Table1[[#This Row],[SpreadActual]]&lt;Table1[[#This Row],[SpreadFavorite]],1,0)</f>
        <v>0</v>
      </c>
      <c r="P3449">
        <v>42.5</v>
      </c>
      <c r="Q3449" t="s">
        <v>126</v>
      </c>
      <c r="R3449" t="b">
        <v>0</v>
      </c>
      <c r="S3449">
        <v>51</v>
      </c>
      <c r="T3449">
        <v>13</v>
      </c>
      <c r="U3449">
        <v>70</v>
      </c>
    </row>
    <row r="3450" spans="1:22" x14ac:dyDescent="0.2">
      <c r="A3450" s="1">
        <v>30612</v>
      </c>
      <c r="B3450">
        <v>1983</v>
      </c>
      <c r="C3450">
        <f>_xlfn.MAXIFS(Table1[ScheduleWeekWritten],Table1[ScheduleSeason],Table1[[#This Row],[ScheduleSeason]])</f>
        <v>16</v>
      </c>
      <c r="D3450">
        <v>8</v>
      </c>
      <c r="E3450" cm="1">
        <f t="array" ref="E3450">_xlfn.XLOOKUP(Table1[[#This Row],[ScheduleWeekWritten]],Table3[Game],100+Table3[Increase],Table1[[#This Row],[ScheduleWeekWritten]])</f>
        <v>8</v>
      </c>
      <c r="F3450" t="b">
        <v>0</v>
      </c>
      <c r="G3450" t="s">
        <v>58</v>
      </c>
      <c r="H3450">
        <v>6</v>
      </c>
      <c r="I3450">
        <v>7</v>
      </c>
      <c r="J3450" t="s">
        <v>46</v>
      </c>
      <c r="K3450" t="s">
        <v>77</v>
      </c>
      <c r="L3450" t="str">
        <f>_xlfn.XLOOKUP(Table1[[#This Row],[TeamFavoriteID]],Table2[team_id],Table2[team_name],_xlfn.XLOOKUP(Table1[[#This Row],[TeamFavoriteID]],Table2[team_id_pfr],Table2[team_name],"Even"))</f>
        <v>Philadelphia Eagles</v>
      </c>
      <c r="M3450">
        <v>-4</v>
      </c>
      <c r="N3450">
        <f>IF(Table1[[#This Row],[TeamFavorite]]=Table1[[#This Row],[TeamHome]],Table1[[#This Row],[ScoreAway]]-Table1[[#This Row],[ScoreHome]],Table1[[#This Row],[ScoreHome]]-Table1[[#This Row],[ScoreAway]])</f>
        <v>1</v>
      </c>
      <c r="O3450">
        <f>IF(Table1[[#This Row],[SpreadActual]]&lt;Table1[[#This Row],[SpreadFavorite]],1,0)</f>
        <v>0</v>
      </c>
      <c r="P3450">
        <v>41</v>
      </c>
      <c r="Q3450" t="s">
        <v>112</v>
      </c>
      <c r="R3450" t="b">
        <v>0</v>
      </c>
      <c r="S3450">
        <v>50</v>
      </c>
      <c r="T3450">
        <v>9</v>
      </c>
      <c r="U3450">
        <v>87</v>
      </c>
    </row>
    <row r="3451" spans="1:22" x14ac:dyDescent="0.2">
      <c r="A3451" s="1">
        <v>30612</v>
      </c>
      <c r="B3451">
        <v>1983</v>
      </c>
      <c r="C3451">
        <f>_xlfn.MAXIFS(Table1[ScheduleWeekWritten],Table1[ScheduleSeason],Table1[[#This Row],[ScheduleSeason]])</f>
        <v>16</v>
      </c>
      <c r="D3451">
        <v>8</v>
      </c>
      <c r="E3451" cm="1">
        <f t="array" ref="E3451">_xlfn.XLOOKUP(Table1[[#This Row],[ScheduleWeekWritten]],Table3[Game],100+Table3[Increase],Table1[[#This Row],[ScheduleWeekWritten]])</f>
        <v>8</v>
      </c>
      <c r="F3451" t="b">
        <v>0</v>
      </c>
      <c r="G3451" t="s">
        <v>128</v>
      </c>
      <c r="H3451">
        <v>21</v>
      </c>
      <c r="I3451">
        <v>27</v>
      </c>
      <c r="J3451" t="s">
        <v>49</v>
      </c>
      <c r="K3451" t="s">
        <v>89</v>
      </c>
      <c r="L3451" t="str">
        <f>_xlfn.XLOOKUP(Table1[[#This Row],[TeamFavoriteID]],Table2[team_id],Table2[team_name],_xlfn.XLOOKUP(Table1[[#This Row],[TeamFavoriteID]],Table2[team_id_pfr],Table2[team_name],"Even"))</f>
        <v>Even</v>
      </c>
      <c r="M3451">
        <v>0</v>
      </c>
      <c r="N3451">
        <f>IF(Table1[[#This Row],[TeamFavorite]]=Table1[[#This Row],[TeamHome]],Table1[[#This Row],[ScoreAway]]-Table1[[#This Row],[ScoreHome]],Table1[[#This Row],[ScoreHome]]-Table1[[#This Row],[ScoreAway]])</f>
        <v>-6</v>
      </c>
      <c r="O3451">
        <f>IF(Table1[[#This Row],[SpreadActual]]&lt;Table1[[#This Row],[SpreadFavorite]],1,0)</f>
        <v>1</v>
      </c>
      <c r="P3451">
        <v>43.5</v>
      </c>
      <c r="Q3451" t="s">
        <v>129</v>
      </c>
      <c r="R3451" t="b">
        <v>0</v>
      </c>
      <c r="S3451">
        <v>72</v>
      </c>
      <c r="T3451">
        <v>0</v>
      </c>
      <c r="V3451" t="s">
        <v>103</v>
      </c>
    </row>
    <row r="3452" spans="1:22" x14ac:dyDescent="0.2">
      <c r="A3452" s="1">
        <v>30612</v>
      </c>
      <c r="B3452">
        <v>1983</v>
      </c>
      <c r="C3452">
        <f>_xlfn.MAXIFS(Table1[ScheduleWeekWritten],Table1[ScheduleSeason],Table1[[#This Row],[ScheduleSeason]])</f>
        <v>16</v>
      </c>
      <c r="D3452">
        <v>8</v>
      </c>
      <c r="E3452" cm="1">
        <f t="array" ref="E3452">_xlfn.XLOOKUP(Table1[[#This Row],[ScheduleWeekWritten]],Table3[Game],100+Table3[Increase],Table1[[#This Row],[ScheduleWeekWritten]])</f>
        <v>8</v>
      </c>
      <c r="F3452" t="b">
        <v>0</v>
      </c>
      <c r="G3452" t="s">
        <v>127</v>
      </c>
      <c r="H3452">
        <v>21</v>
      </c>
      <c r="I3452">
        <v>24</v>
      </c>
      <c r="J3452" t="s">
        <v>95</v>
      </c>
      <c r="K3452" t="s">
        <v>98</v>
      </c>
      <c r="L3452" t="str">
        <f>_xlfn.XLOOKUP(Table1[[#This Row],[TeamFavoriteID]],Table2[team_id],Table2[team_name],_xlfn.XLOOKUP(Table1[[#This Row],[TeamFavoriteID]],Table2[team_id_pfr],Table2[team_name],"Even"))</f>
        <v>New Orleans Saints</v>
      </c>
      <c r="M3452">
        <v>-2.5</v>
      </c>
      <c r="N3452">
        <f>IF(Table1[[#This Row],[TeamFavorite]]=Table1[[#This Row],[TeamHome]],Table1[[#This Row],[ScoreAway]]-Table1[[#This Row],[ScoreHome]],Table1[[#This Row],[ScoreHome]]-Table1[[#This Row],[ScoreAway]])</f>
        <v>-3</v>
      </c>
      <c r="O3452">
        <f>IF(Table1[[#This Row],[SpreadActual]]&lt;Table1[[#This Row],[SpreadFavorite]],1,0)</f>
        <v>1</v>
      </c>
      <c r="P3452">
        <v>42</v>
      </c>
      <c r="Q3452" t="s">
        <v>130</v>
      </c>
      <c r="R3452" t="b">
        <v>0</v>
      </c>
      <c r="S3452">
        <v>76</v>
      </c>
      <c r="T3452">
        <v>8</v>
      </c>
      <c r="U3452">
        <v>88</v>
      </c>
    </row>
    <row r="3453" spans="1:22" x14ac:dyDescent="0.2">
      <c r="A3453" s="1">
        <v>30612</v>
      </c>
      <c r="B3453">
        <v>1983</v>
      </c>
      <c r="C3453">
        <f>_xlfn.MAXIFS(Table1[ScheduleWeekWritten],Table1[ScheduleSeason],Table1[[#This Row],[ScheduleSeason]])</f>
        <v>16</v>
      </c>
      <c r="D3453">
        <v>8</v>
      </c>
      <c r="E3453" cm="1">
        <f t="array" ref="E3453">_xlfn.XLOOKUP(Table1[[#This Row],[ScheduleWeekWritten]],Table3[Game],100+Table3[Increase],Table1[[#This Row],[ScheduleWeekWritten]])</f>
        <v>8</v>
      </c>
      <c r="F3453" t="b">
        <v>0</v>
      </c>
      <c r="G3453" t="s">
        <v>61</v>
      </c>
      <c r="H3453">
        <v>38</v>
      </c>
      <c r="I3453">
        <v>17</v>
      </c>
      <c r="J3453" t="s">
        <v>45</v>
      </c>
      <c r="K3453" t="s">
        <v>85</v>
      </c>
      <c r="L3453" t="str">
        <f>_xlfn.XLOOKUP(Table1[[#This Row],[TeamFavoriteID]],Table2[team_id],Table2[team_name],_xlfn.XLOOKUP(Table1[[#This Row],[TeamFavoriteID]],Table2[team_id_pfr],Table2[team_name],"Even"))</f>
        <v>Washington Commanders</v>
      </c>
      <c r="M3453">
        <v>-7.5</v>
      </c>
      <c r="N3453">
        <f>IF(Table1[[#This Row],[TeamFavorite]]=Table1[[#This Row],[TeamHome]],Table1[[#This Row],[ScoreAway]]-Table1[[#This Row],[ScoreHome]],Table1[[#This Row],[ScoreHome]]-Table1[[#This Row],[ScoreAway]])</f>
        <v>21</v>
      </c>
      <c r="O3453">
        <f>IF(Table1[[#This Row],[SpreadActual]]&lt;Table1[[#This Row],[SpreadFavorite]],1,0)</f>
        <v>0</v>
      </c>
      <c r="P3453">
        <v>43</v>
      </c>
      <c r="Q3453" t="s">
        <v>64</v>
      </c>
      <c r="R3453" t="b">
        <v>0</v>
      </c>
      <c r="S3453">
        <v>56</v>
      </c>
      <c r="T3453">
        <v>8</v>
      </c>
      <c r="U3453">
        <v>85</v>
      </c>
    </row>
    <row r="3454" spans="1:22" x14ac:dyDescent="0.2">
      <c r="A3454" s="1">
        <v>30613</v>
      </c>
      <c r="B3454">
        <v>1983</v>
      </c>
      <c r="C3454">
        <f>_xlfn.MAXIFS(Table1[ScheduleWeekWritten],Table1[ScheduleSeason],Table1[[#This Row],[ScheduleSeason]])</f>
        <v>16</v>
      </c>
      <c r="D3454">
        <v>8</v>
      </c>
      <c r="E3454" cm="1">
        <f t="array" ref="E3454">_xlfn.XLOOKUP(Table1[[#This Row],[ScheduleWeekWritten]],Table3[Game],100+Table3[Increase],Table1[[#This Row],[ScheduleWeekWritten]])</f>
        <v>8</v>
      </c>
      <c r="F3454" t="b">
        <v>0</v>
      </c>
      <c r="G3454" t="s">
        <v>57</v>
      </c>
      <c r="H3454">
        <v>20</v>
      </c>
      <c r="I3454">
        <v>20</v>
      </c>
      <c r="J3454" t="s">
        <v>50</v>
      </c>
      <c r="K3454" t="s">
        <v>59</v>
      </c>
      <c r="L3454" t="str">
        <f>_xlfn.XLOOKUP(Table1[[#This Row],[TeamFavoriteID]],Table2[team_id],Table2[team_name],_xlfn.XLOOKUP(Table1[[#This Row],[TeamFavoriteID]],Table2[team_id_pfr],Table2[team_name],"Even"))</f>
        <v>Arizona Cardinals</v>
      </c>
      <c r="M3454">
        <v>-2</v>
      </c>
      <c r="N3454">
        <f>IF(Table1[[#This Row],[TeamFavorite]]=Table1[[#This Row],[TeamHome]],Table1[[#This Row],[ScoreAway]]-Table1[[#This Row],[ScoreHome]],Table1[[#This Row],[ScoreHome]]-Table1[[#This Row],[ScoreAway]])</f>
        <v>0</v>
      </c>
      <c r="O3454">
        <f>IF(Table1[[#This Row],[SpreadActual]]&lt;Table1[[#This Row],[SpreadFavorite]],1,0)</f>
        <v>0</v>
      </c>
      <c r="P3454">
        <v>44</v>
      </c>
      <c r="Q3454" t="s">
        <v>60</v>
      </c>
      <c r="R3454" t="b">
        <v>0</v>
      </c>
      <c r="S3454">
        <v>53</v>
      </c>
      <c r="T3454">
        <v>10</v>
      </c>
      <c r="U3454">
        <v>95</v>
      </c>
    </row>
    <row r="3455" spans="1:22" x14ac:dyDescent="0.2">
      <c r="A3455" s="1">
        <v>30619</v>
      </c>
      <c r="B3455">
        <v>1983</v>
      </c>
      <c r="C3455">
        <f>_xlfn.MAXIFS(Table1[ScheduleWeekWritten],Table1[ScheduleSeason],Table1[[#This Row],[ScheduleSeason]])</f>
        <v>16</v>
      </c>
      <c r="D3455">
        <v>9</v>
      </c>
      <c r="E3455" cm="1">
        <f t="array" ref="E3455">_xlfn.XLOOKUP(Table1[[#This Row],[ScheduleWeekWritten]],Table3[Game],100+Table3[Increase],Table1[[#This Row],[ScheduleWeekWritten]])</f>
        <v>9</v>
      </c>
      <c r="F3455" t="b">
        <v>0</v>
      </c>
      <c r="G3455" t="s">
        <v>38</v>
      </c>
      <c r="H3455">
        <v>24</v>
      </c>
      <c r="I3455">
        <v>13</v>
      </c>
      <c r="J3455" t="s">
        <v>115</v>
      </c>
      <c r="K3455" t="s">
        <v>109</v>
      </c>
      <c r="L3455" t="str">
        <f>_xlfn.XLOOKUP(Table1[[#This Row],[TeamFavoriteID]],Table2[team_id],Table2[team_name],_xlfn.XLOOKUP(Table1[[#This Row],[TeamFavoriteID]],Table2[team_id_pfr],Table2[team_name],"Even"))</f>
        <v>Atlanta Falcons</v>
      </c>
      <c r="M3455">
        <v>-3</v>
      </c>
      <c r="N3455">
        <f>IF(Table1[[#This Row],[TeamFavorite]]=Table1[[#This Row],[TeamHome]],Table1[[#This Row],[ScoreAway]]-Table1[[#This Row],[ScoreHome]],Table1[[#This Row],[ScoreHome]]-Table1[[#This Row],[ScoreAway]])</f>
        <v>-11</v>
      </c>
      <c r="O3455">
        <f>IF(Table1[[#This Row],[SpreadActual]]&lt;Table1[[#This Row],[SpreadFavorite]],1,0)</f>
        <v>1</v>
      </c>
      <c r="P3455">
        <v>44.5</v>
      </c>
      <c r="Q3455" t="s">
        <v>41</v>
      </c>
      <c r="R3455" t="b">
        <v>0</v>
      </c>
      <c r="S3455">
        <v>60</v>
      </c>
      <c r="T3455">
        <v>15</v>
      </c>
      <c r="U3455">
        <v>63</v>
      </c>
    </row>
    <row r="3456" spans="1:22" x14ac:dyDescent="0.2">
      <c r="A3456" s="1">
        <v>30619</v>
      </c>
      <c r="B3456">
        <v>1983</v>
      </c>
      <c r="C3456">
        <f>_xlfn.MAXIFS(Table1[ScheduleWeekWritten],Table1[ScheduleSeason],Table1[[#This Row],[ScheduleSeason]])</f>
        <v>16</v>
      </c>
      <c r="D3456">
        <v>9</v>
      </c>
      <c r="E3456" cm="1">
        <f t="array" ref="E3456">_xlfn.XLOOKUP(Table1[[#This Row],[ScheduleWeekWritten]],Table3[Game],100+Table3[Increase],Table1[[#This Row],[ScheduleWeekWritten]])</f>
        <v>9</v>
      </c>
      <c r="F3456" t="b">
        <v>0</v>
      </c>
      <c r="G3456" t="s">
        <v>28</v>
      </c>
      <c r="H3456">
        <v>27</v>
      </c>
      <c r="I3456">
        <v>21</v>
      </c>
      <c r="J3456" t="s">
        <v>95</v>
      </c>
      <c r="K3456" t="s">
        <v>43</v>
      </c>
      <c r="L3456" t="str">
        <f>_xlfn.XLOOKUP(Table1[[#This Row],[TeamFavoriteID]],Table2[team_id],Table2[team_name],_xlfn.XLOOKUP(Table1[[#This Row],[TeamFavoriteID]],Table2[team_id_pfr],Table2[team_name],"Even"))</f>
        <v>Buffalo Bills</v>
      </c>
      <c r="M3456">
        <v>-2</v>
      </c>
      <c r="N3456">
        <f>IF(Table1[[#This Row],[TeamFavorite]]=Table1[[#This Row],[TeamHome]],Table1[[#This Row],[ScoreAway]]-Table1[[#This Row],[ScoreHome]],Table1[[#This Row],[ScoreHome]]-Table1[[#This Row],[ScoreAway]])</f>
        <v>-6</v>
      </c>
      <c r="O3456">
        <f>IF(Table1[[#This Row],[SpreadActual]]&lt;Table1[[#This Row],[SpreadFavorite]],1,0)</f>
        <v>1</v>
      </c>
      <c r="P3456">
        <v>43</v>
      </c>
      <c r="Q3456" t="s">
        <v>123</v>
      </c>
      <c r="R3456" t="b">
        <v>0</v>
      </c>
      <c r="S3456">
        <v>36</v>
      </c>
      <c r="T3456">
        <v>5</v>
      </c>
      <c r="U3456">
        <v>62</v>
      </c>
    </row>
    <row r="3457" spans="1:22" x14ac:dyDescent="0.2">
      <c r="A3457" s="1">
        <v>30619</v>
      </c>
      <c r="B3457">
        <v>1983</v>
      </c>
      <c r="C3457">
        <f>_xlfn.MAXIFS(Table1[ScheduleWeekWritten],Table1[ScheduleSeason],Table1[[#This Row],[ScheduleSeason]])</f>
        <v>16</v>
      </c>
      <c r="D3457">
        <v>9</v>
      </c>
      <c r="E3457" cm="1">
        <f t="array" ref="E3457">_xlfn.XLOOKUP(Table1[[#This Row],[ScheduleWeekWritten]],Table3[Game],100+Table3[Increase],Table1[[#This Row],[ScheduleWeekWritten]])</f>
        <v>9</v>
      </c>
      <c r="F3457" t="b">
        <v>0</v>
      </c>
      <c r="G3457" t="s">
        <v>46</v>
      </c>
      <c r="H3457">
        <v>17</v>
      </c>
      <c r="I3457">
        <v>38</v>
      </c>
      <c r="J3457" t="s">
        <v>45</v>
      </c>
      <c r="K3457" t="s">
        <v>47</v>
      </c>
      <c r="L3457" t="str">
        <f>_xlfn.XLOOKUP(Table1[[#This Row],[TeamFavoriteID]],Table2[team_id],Table2[team_name],_xlfn.XLOOKUP(Table1[[#This Row],[TeamFavoriteID]],Table2[team_id_pfr],Table2[team_name],"Even"))</f>
        <v>Chicago Bears</v>
      </c>
      <c r="M3457">
        <v>-2.5</v>
      </c>
      <c r="N3457">
        <f>IF(Table1[[#This Row],[TeamFavorite]]=Table1[[#This Row],[TeamHome]],Table1[[#This Row],[ScoreAway]]-Table1[[#This Row],[ScoreHome]],Table1[[#This Row],[ScoreHome]]-Table1[[#This Row],[ScoreAway]])</f>
        <v>21</v>
      </c>
      <c r="O3457">
        <f>IF(Table1[[#This Row],[SpreadActual]]&lt;Table1[[#This Row],[SpreadFavorite]],1,0)</f>
        <v>0</v>
      </c>
      <c r="P3457">
        <v>41.5</v>
      </c>
      <c r="Q3457" t="s">
        <v>114</v>
      </c>
      <c r="R3457" t="b">
        <v>0</v>
      </c>
      <c r="S3457">
        <v>43</v>
      </c>
      <c r="T3457">
        <v>10</v>
      </c>
      <c r="U3457">
        <v>61</v>
      </c>
    </row>
    <row r="3458" spans="1:22" x14ac:dyDescent="0.2">
      <c r="A3458" s="1">
        <v>30619</v>
      </c>
      <c r="B3458">
        <v>1983</v>
      </c>
      <c r="C3458">
        <f>_xlfn.MAXIFS(Table1[ScheduleWeekWritten],Table1[ScheduleSeason],Table1[[#This Row],[ScheduleSeason]])</f>
        <v>16</v>
      </c>
      <c r="D3458">
        <v>9</v>
      </c>
      <c r="E3458" cm="1">
        <f t="array" ref="E3458">_xlfn.XLOOKUP(Table1[[#This Row],[ScheduleWeekWritten]],Table3[Game],100+Table3[Increase],Table1[[#This Row],[ScheduleWeekWritten]])</f>
        <v>9</v>
      </c>
      <c r="F3458" t="b">
        <v>0</v>
      </c>
      <c r="G3458" t="s">
        <v>101</v>
      </c>
      <c r="H3458">
        <v>34</v>
      </c>
      <c r="I3458">
        <v>14</v>
      </c>
      <c r="J3458" t="s">
        <v>33</v>
      </c>
      <c r="K3458" t="s">
        <v>104</v>
      </c>
      <c r="L3458" t="str">
        <f>_xlfn.XLOOKUP(Table1[[#This Row],[TeamFavoriteID]],Table2[team_id],Table2[team_name],_xlfn.XLOOKUP(Table1[[#This Row],[TeamFavoriteID]],Table2[team_id_pfr],Table2[team_name],"Even"))</f>
        <v>Cincinnati Bengals</v>
      </c>
      <c r="M3458">
        <v>-1.5</v>
      </c>
      <c r="N3458">
        <f>IF(Table1[[#This Row],[TeamFavorite]]=Table1[[#This Row],[TeamHome]],Table1[[#This Row],[ScoreAway]]-Table1[[#This Row],[ScoreHome]],Table1[[#This Row],[ScoreHome]]-Table1[[#This Row],[ScoreAway]])</f>
        <v>-20</v>
      </c>
      <c r="O3458">
        <f>IF(Table1[[#This Row],[SpreadActual]]&lt;Table1[[#This Row],[SpreadFavorite]],1,0)</f>
        <v>1</v>
      </c>
      <c r="P3458">
        <v>51</v>
      </c>
      <c r="Q3458" t="s">
        <v>111</v>
      </c>
      <c r="R3458" t="b">
        <v>0</v>
      </c>
      <c r="S3458">
        <v>46</v>
      </c>
      <c r="T3458">
        <v>11</v>
      </c>
      <c r="U3458">
        <v>56</v>
      </c>
    </row>
    <row r="3459" spans="1:22" x14ac:dyDescent="0.2">
      <c r="A3459" s="1">
        <v>30619</v>
      </c>
      <c r="B3459">
        <v>1983</v>
      </c>
      <c r="C3459">
        <f>_xlfn.MAXIFS(Table1[ScheduleWeekWritten],Table1[ScheduleSeason],Table1[[#This Row],[ScheduleSeason]])</f>
        <v>16</v>
      </c>
      <c r="D3459">
        <v>9</v>
      </c>
      <c r="E3459" cm="1">
        <f t="array" ref="E3459">_xlfn.XLOOKUP(Table1[[#This Row],[ScheduleWeekWritten]],Table3[Game],100+Table3[Increase],Table1[[#This Row],[ScheduleWeekWritten]])</f>
        <v>9</v>
      </c>
      <c r="F3459" t="b">
        <v>0</v>
      </c>
      <c r="G3459" t="s">
        <v>62</v>
      </c>
      <c r="H3459">
        <v>25</v>
      </c>
      <c r="I3459">
        <v>19</v>
      </c>
      <c r="J3459" t="s">
        <v>23</v>
      </c>
      <c r="K3459" t="s">
        <v>63</v>
      </c>
      <c r="L3459" t="str">
        <f>_xlfn.XLOOKUP(Table1[[#This Row],[TeamFavoriteID]],Table2[team_id],Table2[team_name],_xlfn.XLOOKUP(Table1[[#This Row],[TeamFavoriteID]],Table2[team_id_pfr],Table2[team_name],"Even"))</f>
        <v>Cleveland Browns</v>
      </c>
      <c r="M3459">
        <v>-9</v>
      </c>
      <c r="N3459">
        <f>IF(Table1[[#This Row],[TeamFavorite]]=Table1[[#This Row],[TeamHome]],Table1[[#This Row],[ScoreAway]]-Table1[[#This Row],[ScoreHome]],Table1[[#This Row],[ScoreHome]]-Table1[[#This Row],[ScoreAway]])</f>
        <v>-6</v>
      </c>
      <c r="O3459">
        <f>IF(Table1[[#This Row],[SpreadActual]]&lt;Table1[[#This Row],[SpreadFavorite]],1,0)</f>
        <v>0</v>
      </c>
      <c r="P3459">
        <v>41</v>
      </c>
      <c r="Q3459" t="s">
        <v>66</v>
      </c>
      <c r="R3459" t="b">
        <v>0</v>
      </c>
      <c r="S3459">
        <v>41</v>
      </c>
      <c r="T3459">
        <v>7</v>
      </c>
      <c r="U3459">
        <v>62</v>
      </c>
    </row>
    <row r="3460" spans="1:22" x14ac:dyDescent="0.2">
      <c r="A3460" s="1">
        <v>30619</v>
      </c>
      <c r="B3460">
        <v>1983</v>
      </c>
      <c r="C3460">
        <f>_xlfn.MAXIFS(Table1[ScheduleWeekWritten],Table1[ScheduleSeason],Table1[[#This Row],[ScheduleSeason]])</f>
        <v>16</v>
      </c>
      <c r="D3460">
        <v>9</v>
      </c>
      <c r="E3460" cm="1">
        <f t="array" ref="E3460">_xlfn.XLOOKUP(Table1[[#This Row],[ScheduleWeekWritten]],Table3[Game],100+Table3[Increase],Table1[[#This Row],[ScheduleWeekWritten]])</f>
        <v>9</v>
      </c>
      <c r="F3460" t="b">
        <v>0</v>
      </c>
      <c r="G3460" t="s">
        <v>24</v>
      </c>
      <c r="H3460">
        <v>27</v>
      </c>
      <c r="I3460">
        <v>24</v>
      </c>
      <c r="J3460" t="s">
        <v>42</v>
      </c>
      <c r="K3460" t="s">
        <v>88</v>
      </c>
      <c r="L3460" t="str">
        <f>_xlfn.XLOOKUP(Table1[[#This Row],[TeamFavoriteID]],Table2[team_id],Table2[team_name],_xlfn.XLOOKUP(Table1[[#This Row],[TeamFavoriteID]],Table2[team_id_pfr],Table2[team_name],"Even"))</f>
        <v>Denver Broncos</v>
      </c>
      <c r="M3460">
        <v>-2.5</v>
      </c>
      <c r="N3460">
        <f>IF(Table1[[#This Row],[TeamFavorite]]=Table1[[#This Row],[TeamHome]],Table1[[#This Row],[ScoreAway]]-Table1[[#This Row],[ScoreHome]],Table1[[#This Row],[ScoreHome]]-Table1[[#This Row],[ScoreAway]])</f>
        <v>-3</v>
      </c>
      <c r="O3460">
        <f>IF(Table1[[#This Row],[SpreadActual]]&lt;Table1[[#This Row],[SpreadFavorite]],1,0)</f>
        <v>1</v>
      </c>
      <c r="P3460">
        <v>35</v>
      </c>
      <c r="Q3460" t="s">
        <v>71</v>
      </c>
      <c r="R3460" t="b">
        <v>0</v>
      </c>
      <c r="S3460">
        <v>50</v>
      </c>
      <c r="T3460">
        <v>4</v>
      </c>
      <c r="U3460">
        <v>39</v>
      </c>
    </row>
    <row r="3461" spans="1:22" x14ac:dyDescent="0.2">
      <c r="A3461" s="1">
        <v>30619</v>
      </c>
      <c r="B3461">
        <v>1983</v>
      </c>
      <c r="C3461">
        <f>_xlfn.MAXIFS(Table1[ScheduleWeekWritten],Table1[ScheduleSeason],Table1[[#This Row],[ScheduleSeason]])</f>
        <v>16</v>
      </c>
      <c r="D3461">
        <v>9</v>
      </c>
      <c r="E3461" cm="1">
        <f t="array" ref="E3461">_xlfn.XLOOKUP(Table1[[#This Row],[ScheduleWeekWritten]],Table3[Game],100+Table3[Increase],Table1[[#This Row],[ScheduleWeekWritten]])</f>
        <v>9</v>
      </c>
      <c r="F3461" t="b">
        <v>0</v>
      </c>
      <c r="G3461" t="s">
        <v>138</v>
      </c>
      <c r="H3461">
        <v>21</v>
      </c>
      <c r="I3461">
        <v>34</v>
      </c>
      <c r="J3461" t="s">
        <v>128</v>
      </c>
      <c r="K3461" t="s">
        <v>21</v>
      </c>
      <c r="L3461" t="str">
        <f>_xlfn.XLOOKUP(Table1[[#This Row],[TeamFavoriteID]],Table2[team_id],Table2[team_name],_xlfn.XLOOKUP(Table1[[#This Row],[TeamFavoriteID]],Table2[team_id_pfr],Table2[team_name],"Even"))</f>
        <v>Las Vegas Raiders</v>
      </c>
      <c r="M3461">
        <v>-7</v>
      </c>
      <c r="N3461">
        <f>IF(Table1[[#This Row],[TeamFavorite]]=Table1[[#This Row],[TeamHome]],Table1[[#This Row],[ScoreAway]]-Table1[[#This Row],[ScoreHome]],Table1[[#This Row],[ScoreHome]]-Table1[[#This Row],[ScoreAway]])</f>
        <v>-13</v>
      </c>
      <c r="O3461">
        <f>IF(Table1[[#This Row],[SpreadActual]]&lt;Table1[[#This Row],[SpreadFavorite]],1,0)</f>
        <v>1</v>
      </c>
      <c r="P3461">
        <v>45.5</v>
      </c>
      <c r="Q3461" t="s">
        <v>65</v>
      </c>
      <c r="R3461" t="b">
        <v>0</v>
      </c>
      <c r="S3461">
        <v>68</v>
      </c>
      <c r="T3461">
        <v>7</v>
      </c>
      <c r="U3461">
        <v>76</v>
      </c>
    </row>
    <row r="3462" spans="1:22" x14ac:dyDescent="0.2">
      <c r="A3462" s="1">
        <v>30619</v>
      </c>
      <c r="B3462">
        <v>1983</v>
      </c>
      <c r="C3462">
        <f>_xlfn.MAXIFS(Table1[ScheduleWeekWritten],Table1[ScheduleSeason],Table1[[#This Row],[ScheduleSeason]])</f>
        <v>16</v>
      </c>
      <c r="D3462">
        <v>9</v>
      </c>
      <c r="E3462" cm="1">
        <f t="array" ref="E3462">_xlfn.XLOOKUP(Table1[[#This Row],[ScheduleWeekWritten]],Table3[Game],100+Table3[Increase],Table1[[#This Row],[ScheduleWeekWritten]])</f>
        <v>9</v>
      </c>
      <c r="F3462" t="b">
        <v>0</v>
      </c>
      <c r="G3462" t="s">
        <v>19</v>
      </c>
      <c r="H3462">
        <v>30</v>
      </c>
      <c r="I3462">
        <v>14</v>
      </c>
      <c r="J3462" t="s">
        <v>39</v>
      </c>
      <c r="K3462" t="s">
        <v>91</v>
      </c>
      <c r="L3462" t="str">
        <f>_xlfn.XLOOKUP(Table1[[#This Row],[TeamFavoriteID]],Table2[team_id],Table2[team_name],_xlfn.XLOOKUP(Table1[[#This Row],[TeamFavoriteID]],Table2[team_id_pfr],Table2[team_name],"Even"))</f>
        <v>Miami Dolphins</v>
      </c>
      <c r="M3462">
        <v>-3</v>
      </c>
      <c r="N3462">
        <f>IF(Table1[[#This Row],[TeamFavorite]]=Table1[[#This Row],[TeamHome]],Table1[[#This Row],[ScoreAway]]-Table1[[#This Row],[ScoreHome]],Table1[[#This Row],[ScoreHome]]-Table1[[#This Row],[ScoreAway]])</f>
        <v>-16</v>
      </c>
      <c r="O3462">
        <f>IF(Table1[[#This Row],[SpreadActual]]&lt;Table1[[#This Row],[SpreadFavorite]],1,0)</f>
        <v>1</v>
      </c>
      <c r="P3462">
        <v>45</v>
      </c>
      <c r="Q3462" t="s">
        <v>22</v>
      </c>
      <c r="R3462" t="b">
        <v>0</v>
      </c>
      <c r="S3462">
        <v>76</v>
      </c>
      <c r="T3462">
        <v>12</v>
      </c>
      <c r="U3462">
        <v>59</v>
      </c>
    </row>
    <row r="3463" spans="1:22" x14ac:dyDescent="0.2">
      <c r="A3463" s="1">
        <v>30619</v>
      </c>
      <c r="B3463">
        <v>1983</v>
      </c>
      <c r="C3463">
        <f>_xlfn.MAXIFS(Table1[ScheduleWeekWritten],Table1[ScheduleSeason],Table1[[#This Row],[ScheduleSeason]])</f>
        <v>16</v>
      </c>
      <c r="D3463">
        <v>9</v>
      </c>
      <c r="E3463" cm="1">
        <f t="array" ref="E3463">_xlfn.XLOOKUP(Table1[[#This Row],[ScheduleWeekWritten]],Table3[Game],100+Table3[Increase],Table1[[#This Row],[ScheduleWeekWritten]])</f>
        <v>9</v>
      </c>
      <c r="F3463" t="b">
        <v>0</v>
      </c>
      <c r="G3463" t="s">
        <v>50</v>
      </c>
      <c r="H3463">
        <v>20</v>
      </c>
      <c r="I3463">
        <v>38</v>
      </c>
      <c r="J3463" t="s">
        <v>67</v>
      </c>
      <c r="K3463" t="s">
        <v>68</v>
      </c>
      <c r="L3463" t="str">
        <f>_xlfn.XLOOKUP(Table1[[#This Row],[TeamFavoriteID]],Table2[team_id],Table2[team_name],_xlfn.XLOOKUP(Table1[[#This Row],[TeamFavoriteID]],Table2[team_id_pfr],Table2[team_name],"Even"))</f>
        <v>Dallas Cowboys</v>
      </c>
      <c r="M3463">
        <v>-7</v>
      </c>
      <c r="N3463">
        <f>IF(Table1[[#This Row],[TeamFavorite]]=Table1[[#This Row],[TeamHome]],Table1[[#This Row],[ScoreAway]]-Table1[[#This Row],[ScoreHome]],Table1[[#This Row],[ScoreHome]]-Table1[[#This Row],[ScoreAway]])</f>
        <v>-18</v>
      </c>
      <c r="O3463">
        <f>IF(Table1[[#This Row],[SpreadActual]]&lt;Table1[[#This Row],[SpreadFavorite]],1,0)</f>
        <v>1</v>
      </c>
      <c r="P3463">
        <v>43.5</v>
      </c>
      <c r="Q3463" t="s">
        <v>126</v>
      </c>
      <c r="R3463" t="b">
        <v>0</v>
      </c>
      <c r="S3463">
        <v>43</v>
      </c>
      <c r="T3463">
        <v>14</v>
      </c>
      <c r="U3463">
        <v>49</v>
      </c>
    </row>
    <row r="3464" spans="1:22" x14ac:dyDescent="0.2">
      <c r="A3464" s="1">
        <v>30619</v>
      </c>
      <c r="B3464">
        <v>1983</v>
      </c>
      <c r="C3464">
        <f>_xlfn.MAXIFS(Table1[ScheduleWeekWritten],Table1[ScheduleSeason],Table1[[#This Row],[ScheduleSeason]])</f>
        <v>16</v>
      </c>
      <c r="D3464">
        <v>9</v>
      </c>
      <c r="E3464" cm="1">
        <f t="array" ref="E3464">_xlfn.XLOOKUP(Table1[[#This Row],[ScheduleWeekWritten]],Table3[Game],100+Table3[Increase],Table1[[#This Row],[ScheduleWeekWritten]])</f>
        <v>9</v>
      </c>
      <c r="F3464" t="b">
        <v>0</v>
      </c>
      <c r="G3464" t="s">
        <v>58</v>
      </c>
      <c r="H3464">
        <v>21</v>
      </c>
      <c r="I3464">
        <v>22</v>
      </c>
      <c r="J3464" t="s">
        <v>34</v>
      </c>
      <c r="K3464" t="s">
        <v>77</v>
      </c>
      <c r="L3464" t="str">
        <f>_xlfn.XLOOKUP(Table1[[#This Row],[TeamFavoriteID]],Table2[team_id],Table2[team_name],_xlfn.XLOOKUP(Table1[[#This Row],[TeamFavoriteID]],Table2[team_id_pfr],Table2[team_name],"Even"))</f>
        <v>Philadelphia Eagles</v>
      </c>
      <c r="M3464">
        <v>-5.5</v>
      </c>
      <c r="N3464">
        <f>IF(Table1[[#This Row],[TeamFavorite]]=Table1[[#This Row],[TeamHome]],Table1[[#This Row],[ScoreAway]]-Table1[[#This Row],[ScoreHome]],Table1[[#This Row],[ScoreHome]]-Table1[[#This Row],[ScoreAway]])</f>
        <v>1</v>
      </c>
      <c r="O3464">
        <f>IF(Table1[[#This Row],[SpreadActual]]&lt;Table1[[#This Row],[SpreadFavorite]],1,0)</f>
        <v>0</v>
      </c>
      <c r="P3464">
        <v>38</v>
      </c>
      <c r="Q3464" t="s">
        <v>112</v>
      </c>
      <c r="R3464" t="b">
        <v>0</v>
      </c>
      <c r="S3464">
        <v>41</v>
      </c>
      <c r="T3464">
        <v>8</v>
      </c>
      <c r="U3464">
        <v>51</v>
      </c>
    </row>
    <row r="3465" spans="1:22" x14ac:dyDescent="0.2">
      <c r="A3465" s="1">
        <v>30619</v>
      </c>
      <c r="B3465">
        <v>1983</v>
      </c>
      <c r="C3465">
        <f>_xlfn.MAXIFS(Table1[ScheduleWeekWritten],Table1[ScheduleSeason],Table1[[#This Row],[ScheduleSeason]])</f>
        <v>16</v>
      </c>
      <c r="D3465">
        <v>9</v>
      </c>
      <c r="E3465" cm="1">
        <f t="array" ref="E3465">_xlfn.XLOOKUP(Table1[[#This Row],[ScheduleWeekWritten]],Table3[Game],100+Table3[Increase],Table1[[#This Row],[ScheduleWeekWritten]])</f>
        <v>9</v>
      </c>
      <c r="F3465" t="b">
        <v>0</v>
      </c>
      <c r="G3465" t="s">
        <v>49</v>
      </c>
      <c r="H3465">
        <v>17</v>
      </c>
      <c r="I3465">
        <v>12</v>
      </c>
      <c r="J3465" t="s">
        <v>127</v>
      </c>
      <c r="K3465" t="s">
        <v>51</v>
      </c>
      <c r="L3465" t="str">
        <f>_xlfn.XLOOKUP(Table1[[#This Row],[TeamFavoriteID]],Table2[team_id],Table2[team_name],_xlfn.XLOOKUP(Table1[[#This Row],[TeamFavoriteID]],Table2[team_id_pfr],Table2[team_name],"Even"))</f>
        <v>Pittsburgh Steelers</v>
      </c>
      <c r="M3465">
        <v>-10.5</v>
      </c>
      <c r="N3465">
        <f>IF(Table1[[#This Row],[TeamFavorite]]=Table1[[#This Row],[TeamHome]],Table1[[#This Row],[ScoreAway]]-Table1[[#This Row],[ScoreHome]],Table1[[#This Row],[ScoreHome]]-Table1[[#This Row],[ScoreAway]])</f>
        <v>-5</v>
      </c>
      <c r="O3465">
        <f>IF(Table1[[#This Row],[SpreadActual]]&lt;Table1[[#This Row],[SpreadFavorite]],1,0)</f>
        <v>0</v>
      </c>
      <c r="P3465">
        <v>43.5</v>
      </c>
      <c r="Q3465" t="s">
        <v>113</v>
      </c>
      <c r="R3465" t="b">
        <v>0</v>
      </c>
      <c r="S3465">
        <v>38</v>
      </c>
      <c r="T3465">
        <v>6</v>
      </c>
      <c r="U3465">
        <v>55</v>
      </c>
    </row>
    <row r="3466" spans="1:22" x14ac:dyDescent="0.2">
      <c r="A3466" s="1">
        <v>30619</v>
      </c>
      <c r="B3466">
        <v>1983</v>
      </c>
      <c r="C3466">
        <f>_xlfn.MAXIFS(Table1[ScheduleWeekWritten],Table1[ScheduleSeason],Table1[[#This Row],[ScheduleSeason]])</f>
        <v>16</v>
      </c>
      <c r="D3466">
        <v>9</v>
      </c>
      <c r="E3466" cm="1">
        <f t="array" ref="E3466">_xlfn.XLOOKUP(Table1[[#This Row],[ScheduleWeekWritten]],Table3[Game],100+Table3[Increase],Table1[[#This Row],[ScheduleWeekWritten]])</f>
        <v>9</v>
      </c>
      <c r="F3466" t="b">
        <v>0</v>
      </c>
      <c r="G3466" t="s">
        <v>53</v>
      </c>
      <c r="H3466">
        <v>13</v>
      </c>
      <c r="I3466">
        <v>27</v>
      </c>
      <c r="J3466" t="s">
        <v>31</v>
      </c>
      <c r="K3466" t="s">
        <v>87</v>
      </c>
      <c r="L3466" t="str">
        <f>_xlfn.XLOOKUP(Table1[[#This Row],[TeamFavoriteID]],Table2[team_id],Table2[team_name],_xlfn.XLOOKUP(Table1[[#This Row],[TeamFavoriteID]],Table2[team_id_pfr],Table2[team_name],"Even"))</f>
        <v>San Francisco 49ers</v>
      </c>
      <c r="M3466">
        <v>-6</v>
      </c>
      <c r="N3466">
        <f>IF(Table1[[#This Row],[TeamFavorite]]=Table1[[#This Row],[TeamHome]],Table1[[#This Row],[ScoreAway]]-Table1[[#This Row],[ScoreHome]],Table1[[#This Row],[ScoreHome]]-Table1[[#This Row],[ScoreAway]])</f>
        <v>14</v>
      </c>
      <c r="O3466">
        <f>IF(Table1[[#This Row],[SpreadActual]]&lt;Table1[[#This Row],[SpreadFavorite]],1,0)</f>
        <v>0</v>
      </c>
      <c r="P3466">
        <v>47.5</v>
      </c>
      <c r="Q3466" t="s">
        <v>118</v>
      </c>
      <c r="R3466" t="b">
        <v>0</v>
      </c>
      <c r="S3466">
        <v>65</v>
      </c>
      <c r="T3466">
        <v>11</v>
      </c>
      <c r="U3466">
        <v>78</v>
      </c>
    </row>
    <row r="3467" spans="1:22" x14ac:dyDescent="0.2">
      <c r="A3467" s="1">
        <v>30619</v>
      </c>
      <c r="B3467">
        <v>1983</v>
      </c>
      <c r="C3467">
        <f>_xlfn.MAXIFS(Table1[ScheduleWeekWritten],Table1[ScheduleSeason],Table1[[#This Row],[ScheduleSeason]])</f>
        <v>16</v>
      </c>
      <c r="D3467">
        <v>9</v>
      </c>
      <c r="E3467" cm="1">
        <f t="array" ref="E3467">_xlfn.XLOOKUP(Table1[[#This Row],[ScheduleWeekWritten]],Table3[Game],100+Table3[Increase],Table1[[#This Row],[ScheduleWeekWritten]])</f>
        <v>9</v>
      </c>
      <c r="F3467" t="b">
        <v>0</v>
      </c>
      <c r="G3467" t="s">
        <v>57</v>
      </c>
      <c r="H3467">
        <v>41</v>
      </c>
      <c r="I3467">
        <v>31</v>
      </c>
      <c r="J3467" t="s">
        <v>54</v>
      </c>
      <c r="K3467" t="s">
        <v>55</v>
      </c>
      <c r="L3467" t="str">
        <f>_xlfn.XLOOKUP(Table1[[#This Row],[TeamFavoriteID]],Table2[team_id],Table2[team_name],_xlfn.XLOOKUP(Table1[[#This Row],[TeamFavoriteID]],Table2[team_id_pfr],Table2[team_name],"Even"))</f>
        <v>Minnesota Vikings</v>
      </c>
      <c r="M3467">
        <v>-3.5</v>
      </c>
      <c r="N3467">
        <f>IF(Table1[[#This Row],[TeamFavorite]]=Table1[[#This Row],[TeamHome]],Table1[[#This Row],[ScoreAway]]-Table1[[#This Row],[ScoreHome]],Table1[[#This Row],[ScoreHome]]-Table1[[#This Row],[ScoreAway]])</f>
        <v>10</v>
      </c>
      <c r="O3467">
        <f>IF(Table1[[#This Row],[SpreadActual]]&lt;Table1[[#This Row],[SpreadFavorite]],1,0)</f>
        <v>0</v>
      </c>
      <c r="P3467">
        <v>46.5</v>
      </c>
      <c r="Q3467" t="s">
        <v>60</v>
      </c>
      <c r="R3467" t="b">
        <v>0</v>
      </c>
      <c r="S3467">
        <v>52</v>
      </c>
      <c r="T3467">
        <v>11</v>
      </c>
      <c r="U3467">
        <v>64</v>
      </c>
    </row>
    <row r="3468" spans="1:22" x14ac:dyDescent="0.2">
      <c r="A3468" s="1">
        <v>30620</v>
      </c>
      <c r="B3468">
        <v>1983</v>
      </c>
      <c r="C3468">
        <f>_xlfn.MAXIFS(Table1[ScheduleWeekWritten],Table1[ScheduleSeason],Table1[[#This Row],[ScheduleSeason]])</f>
        <v>16</v>
      </c>
      <c r="D3468">
        <v>9</v>
      </c>
      <c r="E3468" cm="1">
        <f t="array" ref="E3468">_xlfn.XLOOKUP(Table1[[#This Row],[ScheduleWeekWritten]],Table3[Game],100+Table3[Increase],Table1[[#This Row],[ScheduleWeekWritten]])</f>
        <v>9</v>
      </c>
      <c r="F3468" t="b">
        <v>0</v>
      </c>
      <c r="G3468" t="s">
        <v>27</v>
      </c>
      <c r="H3468">
        <v>24</v>
      </c>
      <c r="I3468">
        <v>27</v>
      </c>
      <c r="J3468" t="s">
        <v>61</v>
      </c>
      <c r="K3468" t="s">
        <v>85</v>
      </c>
      <c r="L3468" t="str">
        <f>_xlfn.XLOOKUP(Table1[[#This Row],[TeamFavoriteID]],Table2[team_id],Table2[team_name],_xlfn.XLOOKUP(Table1[[#This Row],[TeamFavoriteID]],Table2[team_id_pfr],Table2[team_name],"Even"))</f>
        <v>Washington Commanders</v>
      </c>
      <c r="M3468">
        <v>-4.5</v>
      </c>
      <c r="N3468">
        <f>IF(Table1[[#This Row],[TeamFavorite]]=Table1[[#This Row],[TeamHome]],Table1[[#This Row],[ScoreAway]]-Table1[[#This Row],[ScoreHome]],Table1[[#This Row],[ScoreHome]]-Table1[[#This Row],[ScoreAway]])</f>
        <v>-3</v>
      </c>
      <c r="O3468">
        <f>IF(Table1[[#This Row],[SpreadActual]]&lt;Table1[[#This Row],[SpreadFavorite]],1,0)</f>
        <v>0</v>
      </c>
      <c r="P3468">
        <v>52.5</v>
      </c>
      <c r="Q3468" t="s">
        <v>94</v>
      </c>
      <c r="R3468" t="b">
        <v>0</v>
      </c>
      <c r="S3468">
        <v>71</v>
      </c>
      <c r="T3468">
        <v>9</v>
      </c>
      <c r="U3468">
        <v>73</v>
      </c>
    </row>
    <row r="3469" spans="1:22" x14ac:dyDescent="0.2">
      <c r="A3469" s="1">
        <v>30626</v>
      </c>
      <c r="B3469">
        <v>1983</v>
      </c>
      <c r="C3469">
        <f>_xlfn.MAXIFS(Table1[ScheduleWeekWritten],Table1[ScheduleSeason],Table1[[#This Row],[ScheduleSeason]])</f>
        <v>16</v>
      </c>
      <c r="D3469">
        <v>10</v>
      </c>
      <c r="E3469" cm="1">
        <f t="array" ref="E3469">_xlfn.XLOOKUP(Table1[[#This Row],[ScheduleWeekWritten]],Table3[Game],100+Table3[Increase],Table1[[#This Row],[ScheduleWeekWritten]])</f>
        <v>10</v>
      </c>
      <c r="F3469" t="b">
        <v>0</v>
      </c>
      <c r="G3469" t="s">
        <v>33</v>
      </c>
      <c r="H3469">
        <v>35</v>
      </c>
      <c r="I3469">
        <v>21</v>
      </c>
      <c r="J3469" t="s">
        <v>62</v>
      </c>
      <c r="K3469" t="s">
        <v>35</v>
      </c>
      <c r="L3469" t="str">
        <f>_xlfn.XLOOKUP(Table1[[#This Row],[TeamFavoriteID]],Table2[team_id],Table2[team_name],_xlfn.XLOOKUP(Table1[[#This Row],[TeamFavoriteID]],Table2[team_id_pfr],Table2[team_name],"Even"))</f>
        <v>Green Bay Packers</v>
      </c>
      <c r="M3469">
        <v>-2</v>
      </c>
      <c r="N3469">
        <f>IF(Table1[[#This Row],[TeamFavorite]]=Table1[[#This Row],[TeamHome]],Table1[[#This Row],[ScoreAway]]-Table1[[#This Row],[ScoreHome]],Table1[[#This Row],[ScoreHome]]-Table1[[#This Row],[ScoreAway]])</f>
        <v>-14</v>
      </c>
      <c r="O3469">
        <f>IF(Table1[[#This Row],[SpreadActual]]&lt;Table1[[#This Row],[SpreadFavorite]],1,0)</f>
        <v>1</v>
      </c>
      <c r="P3469">
        <v>53</v>
      </c>
      <c r="Q3469" t="s">
        <v>36</v>
      </c>
      <c r="R3469" t="b">
        <v>0</v>
      </c>
      <c r="S3469">
        <v>40</v>
      </c>
      <c r="T3469">
        <v>6</v>
      </c>
      <c r="U3469">
        <v>78</v>
      </c>
    </row>
    <row r="3470" spans="1:22" x14ac:dyDescent="0.2">
      <c r="A3470" s="1">
        <v>30626</v>
      </c>
      <c r="B3470">
        <v>1983</v>
      </c>
      <c r="C3470">
        <f>_xlfn.MAXIFS(Table1[ScheduleWeekWritten],Table1[ScheduleSeason],Table1[[#This Row],[ScheduleSeason]])</f>
        <v>16</v>
      </c>
      <c r="D3470">
        <v>10</v>
      </c>
      <c r="E3470" cm="1">
        <f t="array" ref="E3470">_xlfn.XLOOKUP(Table1[[#This Row],[ScheduleWeekWritten]],Table3[Game],100+Table3[Increase],Table1[[#This Row],[ScheduleWeekWritten]])</f>
        <v>10</v>
      </c>
      <c r="F3470" t="b">
        <v>0</v>
      </c>
      <c r="G3470" t="s">
        <v>23</v>
      </c>
      <c r="H3470">
        <v>14</v>
      </c>
      <c r="I3470">
        <v>55</v>
      </c>
      <c r="J3470" t="s">
        <v>101</v>
      </c>
      <c r="K3470" t="s">
        <v>104</v>
      </c>
      <c r="L3470" t="str">
        <f>_xlfn.XLOOKUP(Table1[[#This Row],[TeamFavoriteID]],Table2[team_id],Table2[team_name],_xlfn.XLOOKUP(Table1[[#This Row],[TeamFavoriteID]],Table2[team_id_pfr],Table2[team_name],"Even"))</f>
        <v>Cincinnati Bengals</v>
      </c>
      <c r="M3470">
        <v>-4.5</v>
      </c>
      <c r="N3470">
        <f>IF(Table1[[#This Row],[TeamFavorite]]=Table1[[#This Row],[TeamHome]],Table1[[#This Row],[ScoreAway]]-Table1[[#This Row],[ScoreHome]],Table1[[#This Row],[ScoreHome]]-Table1[[#This Row],[ScoreAway]])</f>
        <v>-41</v>
      </c>
      <c r="O3470">
        <f>IF(Table1[[#This Row],[SpreadActual]]&lt;Table1[[#This Row],[SpreadFavorite]],1,0)</f>
        <v>1</v>
      </c>
      <c r="P3470">
        <v>45</v>
      </c>
      <c r="Q3470" t="s">
        <v>102</v>
      </c>
      <c r="R3470" t="b">
        <v>0</v>
      </c>
      <c r="S3470">
        <v>72</v>
      </c>
      <c r="T3470">
        <v>0</v>
      </c>
      <c r="V3470" t="s">
        <v>103</v>
      </c>
    </row>
    <row r="3471" spans="1:22" x14ac:dyDescent="0.2">
      <c r="A3471" s="1">
        <v>30626</v>
      </c>
      <c r="B3471">
        <v>1983</v>
      </c>
      <c r="C3471">
        <f>_xlfn.MAXIFS(Table1[ScheduleWeekWritten],Table1[ScheduleSeason],Table1[[#This Row],[ScheduleSeason]])</f>
        <v>16</v>
      </c>
      <c r="D3471">
        <v>10</v>
      </c>
      <c r="E3471" cm="1">
        <f t="array" ref="E3471">_xlfn.XLOOKUP(Table1[[#This Row],[ScheduleWeekWritten]],Table3[Game],100+Table3[Increase],Table1[[#This Row],[ScheduleWeekWritten]])</f>
        <v>10</v>
      </c>
      <c r="F3471" t="b">
        <v>0</v>
      </c>
      <c r="G3471" t="s">
        <v>42</v>
      </c>
      <c r="H3471">
        <v>20</v>
      </c>
      <c r="I3471">
        <v>28</v>
      </c>
      <c r="J3471" t="s">
        <v>138</v>
      </c>
      <c r="K3471" t="s">
        <v>21</v>
      </c>
      <c r="L3471" t="str">
        <f>_xlfn.XLOOKUP(Table1[[#This Row],[TeamFavoriteID]],Table2[team_id],Table2[team_name],_xlfn.XLOOKUP(Table1[[#This Row],[TeamFavoriteID]],Table2[team_id_pfr],Table2[team_name],"Even"))</f>
        <v>Las Vegas Raiders</v>
      </c>
      <c r="M3471">
        <v>-3.5</v>
      </c>
      <c r="N3471">
        <f>IF(Table1[[#This Row],[TeamFavorite]]=Table1[[#This Row],[TeamHome]],Table1[[#This Row],[ScoreAway]]-Table1[[#This Row],[ScoreHome]],Table1[[#This Row],[ScoreHome]]-Table1[[#This Row],[ScoreAway]])</f>
        <v>-8</v>
      </c>
      <c r="O3471">
        <f>IF(Table1[[#This Row],[SpreadActual]]&lt;Table1[[#This Row],[SpreadFavorite]],1,0)</f>
        <v>1</v>
      </c>
      <c r="P3471">
        <v>45</v>
      </c>
      <c r="Q3471" t="s">
        <v>117</v>
      </c>
      <c r="R3471" t="b">
        <v>0</v>
      </c>
      <c r="S3471">
        <v>53</v>
      </c>
      <c r="T3471">
        <v>8</v>
      </c>
      <c r="U3471">
        <v>88</v>
      </c>
    </row>
    <row r="3472" spans="1:22" x14ac:dyDescent="0.2">
      <c r="A3472" s="1">
        <v>30626</v>
      </c>
      <c r="B3472">
        <v>1983</v>
      </c>
      <c r="C3472">
        <f>_xlfn.MAXIFS(Table1[ScheduleWeekWritten],Table1[ScheduleSeason],Table1[[#This Row],[ScheduleSeason]])</f>
        <v>16</v>
      </c>
      <c r="D3472">
        <v>10</v>
      </c>
      <c r="E3472" cm="1">
        <f t="array" ref="E3472">_xlfn.XLOOKUP(Table1[[#This Row],[ScheduleWeekWritten]],Table3[Game],100+Table3[Increase],Table1[[#This Row],[ScheduleWeekWritten]])</f>
        <v>10</v>
      </c>
      <c r="F3472" t="b">
        <v>0</v>
      </c>
      <c r="G3472" t="s">
        <v>39</v>
      </c>
      <c r="H3472">
        <v>21</v>
      </c>
      <c r="I3472">
        <v>14</v>
      </c>
      <c r="J3472" t="s">
        <v>46</v>
      </c>
      <c r="K3472" t="s">
        <v>40</v>
      </c>
      <c r="L3472" t="str">
        <f>_xlfn.XLOOKUP(Table1[[#This Row],[TeamFavoriteID]],Table2[team_id],Table2[team_name],_xlfn.XLOOKUP(Table1[[#This Row],[TeamFavoriteID]],Table2[team_id_pfr],Table2[team_name],"Even"))</f>
        <v>Los Angeles Rams</v>
      </c>
      <c r="M3472">
        <v>-6.5</v>
      </c>
      <c r="N3472">
        <f>IF(Table1[[#This Row],[TeamFavorite]]=Table1[[#This Row],[TeamHome]],Table1[[#This Row],[ScoreAway]]-Table1[[#This Row],[ScoreHome]],Table1[[#This Row],[ScoreHome]]-Table1[[#This Row],[ScoreAway]])</f>
        <v>-7</v>
      </c>
      <c r="O3472">
        <f>IF(Table1[[#This Row],[SpreadActual]]&lt;Table1[[#This Row],[SpreadFavorite]],1,0)</f>
        <v>1</v>
      </c>
      <c r="P3472">
        <v>44.5</v>
      </c>
      <c r="Q3472" t="s">
        <v>135</v>
      </c>
      <c r="R3472" t="b">
        <v>0</v>
      </c>
      <c r="S3472">
        <v>66</v>
      </c>
      <c r="T3472">
        <v>8</v>
      </c>
      <c r="U3472">
        <v>72</v>
      </c>
    </row>
    <row r="3473" spans="1:22" x14ac:dyDescent="0.2">
      <c r="A3473" s="1">
        <v>30626</v>
      </c>
      <c r="B3473">
        <v>1983</v>
      </c>
      <c r="C3473">
        <f>_xlfn.MAXIFS(Table1[ScheduleWeekWritten],Table1[ScheduleSeason],Table1[[#This Row],[ScheduleSeason]])</f>
        <v>16</v>
      </c>
      <c r="D3473">
        <v>10</v>
      </c>
      <c r="E3473" cm="1">
        <f t="array" ref="E3473">_xlfn.XLOOKUP(Table1[[#This Row],[ScheduleWeekWritten]],Table3[Game],100+Table3[Increase],Table1[[#This Row],[ScheduleWeekWritten]])</f>
        <v>10</v>
      </c>
      <c r="F3473" t="b">
        <v>0</v>
      </c>
      <c r="G3473" t="s">
        <v>54</v>
      </c>
      <c r="H3473">
        <v>12</v>
      </c>
      <c r="I3473">
        <v>17</v>
      </c>
      <c r="J3473" t="s">
        <v>127</v>
      </c>
      <c r="K3473" t="s">
        <v>55</v>
      </c>
      <c r="L3473" t="str">
        <f>_xlfn.XLOOKUP(Table1[[#This Row],[TeamFavoriteID]],Table2[team_id],Table2[team_name],_xlfn.XLOOKUP(Table1[[#This Row],[TeamFavoriteID]],Table2[team_id_pfr],Table2[team_name],"Even"))</f>
        <v>Minnesota Vikings</v>
      </c>
      <c r="M3473">
        <v>-7</v>
      </c>
      <c r="N3473">
        <f>IF(Table1[[#This Row],[TeamFavorite]]=Table1[[#This Row],[TeamHome]],Table1[[#This Row],[ScoreAway]]-Table1[[#This Row],[ScoreHome]],Table1[[#This Row],[ScoreHome]]-Table1[[#This Row],[ScoreAway]])</f>
        <v>5</v>
      </c>
      <c r="O3473">
        <f>IF(Table1[[#This Row],[SpreadActual]]&lt;Table1[[#This Row],[SpreadFavorite]],1,0)</f>
        <v>0</v>
      </c>
      <c r="P3473">
        <v>44.5</v>
      </c>
      <c r="Q3473" t="s">
        <v>137</v>
      </c>
      <c r="R3473" t="b">
        <v>0</v>
      </c>
      <c r="S3473">
        <v>72</v>
      </c>
      <c r="T3473">
        <v>0</v>
      </c>
      <c r="V3473" t="s">
        <v>103</v>
      </c>
    </row>
    <row r="3474" spans="1:22" x14ac:dyDescent="0.2">
      <c r="A3474" s="1">
        <v>30626</v>
      </c>
      <c r="B3474">
        <v>1983</v>
      </c>
      <c r="C3474">
        <f>_xlfn.MAXIFS(Table1[ScheduleWeekWritten],Table1[ScheduleSeason],Table1[[#This Row],[ScheduleSeason]])</f>
        <v>16</v>
      </c>
      <c r="D3474">
        <v>10</v>
      </c>
      <c r="E3474" cm="1">
        <f t="array" ref="E3474">_xlfn.XLOOKUP(Table1[[#This Row],[ScheduleWeekWritten]],Table3[Game],100+Table3[Increase],Table1[[#This Row],[ScheduleWeekWritten]])</f>
        <v>10</v>
      </c>
      <c r="F3474" t="b">
        <v>0</v>
      </c>
      <c r="G3474" t="s">
        <v>115</v>
      </c>
      <c r="H3474">
        <v>21</v>
      </c>
      <c r="I3474">
        <v>7</v>
      </c>
      <c r="J3474" t="s">
        <v>28</v>
      </c>
      <c r="K3474" t="s">
        <v>70</v>
      </c>
      <c r="L3474" t="str">
        <f>_xlfn.XLOOKUP(Table1[[#This Row],[TeamFavoriteID]],Table2[team_id],Table2[team_name],_xlfn.XLOOKUP(Table1[[#This Row],[TeamFavoriteID]],Table2[team_id_pfr],Table2[team_name],"Even"))</f>
        <v>Boston Patriots</v>
      </c>
      <c r="M3474">
        <v>-1</v>
      </c>
      <c r="N3474">
        <f>IF(Table1[[#This Row],[TeamFavorite]]=Table1[[#This Row],[TeamHome]],Table1[[#This Row],[ScoreAway]]-Table1[[#This Row],[ScoreHome]],Table1[[#This Row],[ScoreHome]]-Table1[[#This Row],[ScoreAway]])</f>
        <v>14</v>
      </c>
      <c r="O3474">
        <f>IF(Table1[[#This Row],[SpreadActual]]&lt;Table1[[#This Row],[SpreadFavorite]],1,0)</f>
        <v>0</v>
      </c>
      <c r="P3474">
        <v>43</v>
      </c>
      <c r="Q3474" t="s">
        <v>116</v>
      </c>
      <c r="R3474" t="b">
        <v>0</v>
      </c>
      <c r="S3474">
        <v>43</v>
      </c>
      <c r="T3474">
        <v>10</v>
      </c>
      <c r="U3474">
        <v>88</v>
      </c>
    </row>
    <row r="3475" spans="1:22" x14ac:dyDescent="0.2">
      <c r="A3475" s="1">
        <v>30626</v>
      </c>
      <c r="B3475">
        <v>1983</v>
      </c>
      <c r="C3475">
        <f>_xlfn.MAXIFS(Table1[ScheduleWeekWritten],Table1[ScheduleSeason],Table1[[#This Row],[ScheduleSeason]])</f>
        <v>16</v>
      </c>
      <c r="D3475">
        <v>10</v>
      </c>
      <c r="E3475" cm="1">
        <f t="array" ref="E3475">_xlfn.XLOOKUP(Table1[[#This Row],[ScheduleWeekWritten]],Table3[Game],100+Table3[Increase],Table1[[#This Row],[ScheduleWeekWritten]])</f>
        <v>10</v>
      </c>
      <c r="F3475" t="b">
        <v>0</v>
      </c>
      <c r="G3475" t="s">
        <v>95</v>
      </c>
      <c r="H3475">
        <v>27</v>
      </c>
      <c r="I3475">
        <v>10</v>
      </c>
      <c r="J3475" t="s">
        <v>38</v>
      </c>
      <c r="K3475" t="s">
        <v>98</v>
      </c>
      <c r="L3475" t="str">
        <f>_xlfn.XLOOKUP(Table1[[#This Row],[TeamFavoriteID]],Table2[team_id],Table2[team_name],_xlfn.XLOOKUP(Table1[[#This Row],[TeamFavoriteID]],Table2[team_id_pfr],Table2[team_name],"Even"))</f>
        <v>New Orleans Saints</v>
      </c>
      <c r="M3475">
        <v>-1</v>
      </c>
      <c r="N3475">
        <f>IF(Table1[[#This Row],[TeamFavorite]]=Table1[[#This Row],[TeamHome]],Table1[[#This Row],[ScoreAway]]-Table1[[#This Row],[ScoreHome]],Table1[[#This Row],[ScoreHome]]-Table1[[#This Row],[ScoreAway]])</f>
        <v>-17</v>
      </c>
      <c r="O3475">
        <f>IF(Table1[[#This Row],[SpreadActual]]&lt;Table1[[#This Row],[SpreadFavorite]],1,0)</f>
        <v>1</v>
      </c>
      <c r="P3475">
        <v>45</v>
      </c>
      <c r="Q3475" t="s">
        <v>124</v>
      </c>
      <c r="R3475" t="b">
        <v>0</v>
      </c>
      <c r="S3475">
        <v>72</v>
      </c>
      <c r="T3475">
        <v>0</v>
      </c>
      <c r="V3475" t="s">
        <v>103</v>
      </c>
    </row>
    <row r="3476" spans="1:22" x14ac:dyDescent="0.2">
      <c r="A3476" s="1">
        <v>30626</v>
      </c>
      <c r="B3476">
        <v>1983</v>
      </c>
      <c r="C3476">
        <f>_xlfn.MAXIFS(Table1[ScheduleWeekWritten],Table1[ScheduleSeason],Table1[[#This Row],[ScheduleSeason]])</f>
        <v>16</v>
      </c>
      <c r="D3476">
        <v>10</v>
      </c>
      <c r="E3476" cm="1">
        <f t="array" ref="E3476">_xlfn.XLOOKUP(Table1[[#This Row],[ScheduleWeekWritten]],Table3[Game],100+Table3[Increase],Table1[[#This Row],[ScheduleWeekWritten]])</f>
        <v>10</v>
      </c>
      <c r="F3476" t="b">
        <v>0</v>
      </c>
      <c r="G3476" t="s">
        <v>31</v>
      </c>
      <c r="H3476">
        <v>14</v>
      </c>
      <c r="I3476">
        <v>17</v>
      </c>
      <c r="J3476" t="s">
        <v>34</v>
      </c>
      <c r="K3476" t="s">
        <v>32</v>
      </c>
      <c r="L3476" t="str">
        <f>_xlfn.XLOOKUP(Table1[[#This Row],[TeamFavoriteID]],Table2[team_id],Table2[team_name],_xlfn.XLOOKUP(Table1[[#This Row],[TeamFavoriteID]],Table2[team_id_pfr],Table2[team_name],"Even"))</f>
        <v>New York Jets</v>
      </c>
      <c r="M3476">
        <v>-6.5</v>
      </c>
      <c r="N3476">
        <f>IF(Table1[[#This Row],[TeamFavorite]]=Table1[[#This Row],[TeamHome]],Table1[[#This Row],[ScoreAway]]-Table1[[#This Row],[ScoreHome]],Table1[[#This Row],[ScoreHome]]-Table1[[#This Row],[ScoreAway]])</f>
        <v>3</v>
      </c>
      <c r="O3476">
        <f>IF(Table1[[#This Row],[SpreadActual]]&lt;Table1[[#This Row],[SpreadFavorite]],1,0)</f>
        <v>0</v>
      </c>
      <c r="P3476">
        <v>43</v>
      </c>
      <c r="Q3476" t="s">
        <v>126</v>
      </c>
      <c r="R3476" t="b">
        <v>0</v>
      </c>
      <c r="S3476">
        <v>42</v>
      </c>
      <c r="T3476">
        <v>14</v>
      </c>
      <c r="U3476">
        <v>68</v>
      </c>
    </row>
    <row r="3477" spans="1:22" x14ac:dyDescent="0.2">
      <c r="A3477" s="1">
        <v>30626</v>
      </c>
      <c r="B3477">
        <v>1983</v>
      </c>
      <c r="C3477">
        <f>_xlfn.MAXIFS(Table1[ScheduleWeekWritten],Table1[ScheduleSeason],Table1[[#This Row],[ScheduleSeason]])</f>
        <v>16</v>
      </c>
      <c r="D3477">
        <v>10</v>
      </c>
      <c r="E3477" cm="1">
        <f t="array" ref="E3477">_xlfn.XLOOKUP(Table1[[#This Row],[ScheduleWeekWritten]],Table3[Game],100+Table3[Increase],Table1[[#This Row],[ScheduleWeekWritten]])</f>
        <v>10</v>
      </c>
      <c r="F3477" t="b">
        <v>0</v>
      </c>
      <c r="G3477" t="s">
        <v>58</v>
      </c>
      <c r="H3477">
        <v>20</v>
      </c>
      <c r="I3477">
        <v>27</v>
      </c>
      <c r="J3477" t="s">
        <v>67</v>
      </c>
      <c r="K3477" t="s">
        <v>68</v>
      </c>
      <c r="L3477" t="str">
        <f>_xlfn.XLOOKUP(Table1[[#This Row],[TeamFavoriteID]],Table2[team_id],Table2[team_name],_xlfn.XLOOKUP(Table1[[#This Row],[TeamFavoriteID]],Table2[team_id_pfr],Table2[team_name],"Even"))</f>
        <v>Dallas Cowboys</v>
      </c>
      <c r="M3477">
        <v>-6.5</v>
      </c>
      <c r="N3477">
        <f>IF(Table1[[#This Row],[TeamFavorite]]=Table1[[#This Row],[TeamHome]],Table1[[#This Row],[ScoreAway]]-Table1[[#This Row],[ScoreHome]],Table1[[#This Row],[ScoreHome]]-Table1[[#This Row],[ScoreAway]])</f>
        <v>-7</v>
      </c>
      <c r="O3477">
        <f>IF(Table1[[#This Row],[SpreadActual]]&lt;Table1[[#This Row],[SpreadFavorite]],1,0)</f>
        <v>1</v>
      </c>
      <c r="P3477">
        <v>45</v>
      </c>
      <c r="Q3477" t="s">
        <v>112</v>
      </c>
      <c r="R3477" t="b">
        <v>0</v>
      </c>
      <c r="S3477">
        <v>38</v>
      </c>
      <c r="T3477">
        <v>11</v>
      </c>
      <c r="U3477">
        <v>74</v>
      </c>
    </row>
    <row r="3478" spans="1:22" x14ac:dyDescent="0.2">
      <c r="A3478" s="1">
        <v>30626</v>
      </c>
      <c r="B3478">
        <v>1983</v>
      </c>
      <c r="C3478">
        <f>_xlfn.MAXIFS(Table1[ScheduleWeekWritten],Table1[ScheduleSeason],Table1[[#This Row],[ScheduleSeason]])</f>
        <v>16</v>
      </c>
      <c r="D3478">
        <v>10</v>
      </c>
      <c r="E3478" cm="1">
        <f t="array" ref="E3478">_xlfn.XLOOKUP(Table1[[#This Row],[ScheduleWeekWritten]],Table3[Game],100+Table3[Increase],Table1[[#This Row],[ScheduleWeekWritten]])</f>
        <v>10</v>
      </c>
      <c r="F3478" t="b">
        <v>0</v>
      </c>
      <c r="G3478" t="s">
        <v>49</v>
      </c>
      <c r="H3478">
        <v>26</v>
      </c>
      <c r="I3478">
        <v>3</v>
      </c>
      <c r="J3478" t="s">
        <v>27</v>
      </c>
      <c r="K3478" t="s">
        <v>51</v>
      </c>
      <c r="L3478" t="str">
        <f>_xlfn.XLOOKUP(Table1[[#This Row],[TeamFavoriteID]],Table2[team_id],Table2[team_name],_xlfn.XLOOKUP(Table1[[#This Row],[TeamFavoriteID]],Table2[team_id_pfr],Table2[team_name],"Even"))</f>
        <v>Pittsburgh Steelers</v>
      </c>
      <c r="M3478">
        <v>-5</v>
      </c>
      <c r="N3478">
        <f>IF(Table1[[#This Row],[TeamFavorite]]=Table1[[#This Row],[TeamHome]],Table1[[#This Row],[ScoreAway]]-Table1[[#This Row],[ScoreHome]],Table1[[#This Row],[ScoreHome]]-Table1[[#This Row],[ScoreAway]])</f>
        <v>-23</v>
      </c>
      <c r="O3478">
        <f>IF(Table1[[#This Row],[SpreadActual]]&lt;Table1[[#This Row],[SpreadFavorite]],1,0)</f>
        <v>1</v>
      </c>
      <c r="P3478">
        <v>47</v>
      </c>
      <c r="Q3478" t="s">
        <v>113</v>
      </c>
      <c r="R3478" t="b">
        <v>0</v>
      </c>
      <c r="S3478">
        <v>43</v>
      </c>
      <c r="T3478">
        <v>11</v>
      </c>
      <c r="U3478">
        <v>71</v>
      </c>
    </row>
    <row r="3479" spans="1:22" x14ac:dyDescent="0.2">
      <c r="A3479" s="1">
        <v>30626</v>
      </c>
      <c r="B3479">
        <v>1983</v>
      </c>
      <c r="C3479">
        <f>_xlfn.MAXIFS(Table1[ScheduleWeekWritten],Table1[ScheduleSeason],Table1[[#This Row],[ScheduleSeason]])</f>
        <v>16</v>
      </c>
      <c r="D3479">
        <v>10</v>
      </c>
      <c r="E3479" cm="1">
        <f t="array" ref="E3479">_xlfn.XLOOKUP(Table1[[#This Row],[ScheduleWeekWritten]],Table3[Game],100+Table3[Increase],Table1[[#This Row],[ScheduleWeekWritten]])</f>
        <v>10</v>
      </c>
      <c r="F3479" t="b">
        <v>0</v>
      </c>
      <c r="G3479" t="s">
        <v>53</v>
      </c>
      <c r="H3479">
        <v>17</v>
      </c>
      <c r="I3479">
        <v>20</v>
      </c>
      <c r="J3479" t="s">
        <v>19</v>
      </c>
      <c r="K3479" t="s">
        <v>87</v>
      </c>
      <c r="L3479" t="str">
        <f>_xlfn.XLOOKUP(Table1[[#This Row],[TeamFavoriteID]],Table2[team_id],Table2[team_name],_xlfn.XLOOKUP(Table1[[#This Row],[TeamFavoriteID]],Table2[team_id_pfr],Table2[team_name],"Even"))</f>
        <v>San Francisco 49ers</v>
      </c>
      <c r="M3479">
        <v>-2</v>
      </c>
      <c r="N3479">
        <f>IF(Table1[[#This Row],[TeamFavorite]]=Table1[[#This Row],[TeamHome]],Table1[[#This Row],[ScoreAway]]-Table1[[#This Row],[ScoreHome]],Table1[[#This Row],[ScoreHome]]-Table1[[#This Row],[ScoreAway]])</f>
        <v>3</v>
      </c>
      <c r="O3479">
        <f>IF(Table1[[#This Row],[SpreadActual]]&lt;Table1[[#This Row],[SpreadFavorite]],1,0)</f>
        <v>0</v>
      </c>
      <c r="P3479">
        <v>45</v>
      </c>
      <c r="Q3479" t="s">
        <v>118</v>
      </c>
      <c r="R3479" t="b">
        <v>0</v>
      </c>
      <c r="S3479">
        <v>59</v>
      </c>
      <c r="T3479">
        <v>12</v>
      </c>
      <c r="U3479">
        <v>73</v>
      </c>
    </row>
    <row r="3480" spans="1:22" x14ac:dyDescent="0.2">
      <c r="A3480" s="1">
        <v>30626</v>
      </c>
      <c r="B3480">
        <v>1983</v>
      </c>
      <c r="C3480">
        <f>_xlfn.MAXIFS(Table1[ScheduleWeekWritten],Table1[ScheduleSeason],Table1[[#This Row],[ScheduleSeason]])</f>
        <v>16</v>
      </c>
      <c r="D3480">
        <v>10</v>
      </c>
      <c r="E3480" cm="1">
        <f t="array" ref="E3480">_xlfn.XLOOKUP(Table1[[#This Row],[ScheduleWeekWritten]],Table3[Game],100+Table3[Increase],Table1[[#This Row],[ScheduleWeekWritten]])</f>
        <v>10</v>
      </c>
      <c r="F3480" t="b">
        <v>0</v>
      </c>
      <c r="G3480" t="s">
        <v>128</v>
      </c>
      <c r="H3480">
        <v>27</v>
      </c>
      <c r="I3480">
        <v>19</v>
      </c>
      <c r="J3480" t="s">
        <v>24</v>
      </c>
      <c r="K3480" t="s">
        <v>132</v>
      </c>
      <c r="L3480" t="str">
        <f>_xlfn.XLOOKUP(Table1[[#This Row],[TeamFavoriteID]],Table2[team_id],Table2[team_name],_xlfn.XLOOKUP(Table1[[#This Row],[TeamFavoriteID]],Table2[team_id_pfr],Table2[team_name],"Even"))</f>
        <v>Seattle Seahawks</v>
      </c>
      <c r="M3480">
        <v>-3</v>
      </c>
      <c r="N3480">
        <f>IF(Table1[[#This Row],[TeamFavorite]]=Table1[[#This Row],[TeamHome]],Table1[[#This Row],[ScoreAway]]-Table1[[#This Row],[ScoreHome]],Table1[[#This Row],[ScoreHome]]-Table1[[#This Row],[ScoreAway]])</f>
        <v>-8</v>
      </c>
      <c r="O3480">
        <f>IF(Table1[[#This Row],[SpreadActual]]&lt;Table1[[#This Row],[SpreadFavorite]],1,0)</f>
        <v>1</v>
      </c>
      <c r="P3480">
        <v>43</v>
      </c>
      <c r="Q3480" t="s">
        <v>129</v>
      </c>
      <c r="R3480" t="b">
        <v>0</v>
      </c>
      <c r="S3480">
        <v>72</v>
      </c>
      <c r="T3480">
        <v>0</v>
      </c>
      <c r="V3480" t="s">
        <v>103</v>
      </c>
    </row>
    <row r="3481" spans="1:22" x14ac:dyDescent="0.2">
      <c r="A3481" s="1">
        <v>30626</v>
      </c>
      <c r="B3481">
        <v>1983</v>
      </c>
      <c r="C3481">
        <f>_xlfn.MAXIFS(Table1[ScheduleWeekWritten],Table1[ScheduleSeason],Table1[[#This Row],[ScheduleSeason]])</f>
        <v>16</v>
      </c>
      <c r="D3481">
        <v>10</v>
      </c>
      <c r="E3481" cm="1">
        <f t="array" ref="E3481">_xlfn.XLOOKUP(Table1[[#This Row],[ScheduleWeekWritten]],Table3[Game],100+Table3[Increase],Table1[[#This Row],[ScheduleWeekWritten]])</f>
        <v>10</v>
      </c>
      <c r="F3481" t="b">
        <v>0</v>
      </c>
      <c r="G3481" t="s">
        <v>61</v>
      </c>
      <c r="H3481">
        <v>45</v>
      </c>
      <c r="I3481">
        <v>7</v>
      </c>
      <c r="J3481" t="s">
        <v>57</v>
      </c>
      <c r="K3481" t="s">
        <v>85</v>
      </c>
      <c r="L3481" t="str">
        <f>_xlfn.XLOOKUP(Table1[[#This Row],[TeamFavoriteID]],Table2[team_id],Table2[team_name],_xlfn.XLOOKUP(Table1[[#This Row],[TeamFavoriteID]],Table2[team_id_pfr],Table2[team_name],"Even"))</f>
        <v>Washington Commanders</v>
      </c>
      <c r="M3481">
        <v>-10</v>
      </c>
      <c r="N3481">
        <f>IF(Table1[[#This Row],[TeamFavorite]]=Table1[[#This Row],[TeamHome]],Table1[[#This Row],[ScoreAway]]-Table1[[#This Row],[ScoreHome]],Table1[[#This Row],[ScoreHome]]-Table1[[#This Row],[ScoreAway]])</f>
        <v>38</v>
      </c>
      <c r="O3481">
        <f>IF(Table1[[#This Row],[SpreadActual]]&lt;Table1[[#This Row],[SpreadFavorite]],1,0)</f>
        <v>0</v>
      </c>
      <c r="P3481">
        <v>52</v>
      </c>
      <c r="Q3481" t="s">
        <v>64</v>
      </c>
      <c r="R3481" t="b">
        <v>0</v>
      </c>
      <c r="S3481">
        <v>43</v>
      </c>
      <c r="T3481">
        <v>10</v>
      </c>
      <c r="U3481">
        <v>72</v>
      </c>
    </row>
    <row r="3482" spans="1:22" x14ac:dyDescent="0.2">
      <c r="A3482" s="1">
        <v>30627</v>
      </c>
      <c r="B3482">
        <v>1983</v>
      </c>
      <c r="C3482">
        <f>_xlfn.MAXIFS(Table1[ScheduleWeekWritten],Table1[ScheduleSeason],Table1[[#This Row],[ScheduleSeason]])</f>
        <v>16</v>
      </c>
      <c r="D3482">
        <v>10</v>
      </c>
      <c r="E3482" cm="1">
        <f t="array" ref="E3482">_xlfn.XLOOKUP(Table1[[#This Row],[ScheduleWeekWritten]],Table3[Game],100+Table3[Increase],Table1[[#This Row],[ScheduleWeekWritten]])</f>
        <v>10</v>
      </c>
      <c r="F3482" t="b">
        <v>0</v>
      </c>
      <c r="G3482" t="s">
        <v>45</v>
      </c>
      <c r="H3482">
        <v>15</v>
      </c>
      <c r="I3482">
        <v>9</v>
      </c>
      <c r="J3482" t="s">
        <v>50</v>
      </c>
      <c r="K3482" t="s">
        <v>79</v>
      </c>
      <c r="L3482" t="str">
        <f>_xlfn.XLOOKUP(Table1[[#This Row],[TeamFavoriteID]],Table2[team_id],Table2[team_name],_xlfn.XLOOKUP(Table1[[#This Row],[TeamFavoriteID]],Table2[team_id_pfr],Table2[team_name],"Even"))</f>
        <v>Detroit Lions</v>
      </c>
      <c r="M3482">
        <v>-5</v>
      </c>
      <c r="N3482">
        <f>IF(Table1[[#This Row],[TeamFavorite]]=Table1[[#This Row],[TeamHome]],Table1[[#This Row],[ScoreAway]]-Table1[[#This Row],[ScoreHome]],Table1[[#This Row],[ScoreHome]]-Table1[[#This Row],[ScoreAway]])</f>
        <v>-6</v>
      </c>
      <c r="O3482">
        <f>IF(Table1[[#This Row],[SpreadActual]]&lt;Table1[[#This Row],[SpreadFavorite]],1,0)</f>
        <v>1</v>
      </c>
      <c r="P3482">
        <v>44</v>
      </c>
      <c r="Q3482" t="s">
        <v>125</v>
      </c>
      <c r="R3482" t="b">
        <v>0</v>
      </c>
      <c r="S3482">
        <v>72</v>
      </c>
      <c r="T3482">
        <v>0</v>
      </c>
      <c r="V3482" t="s">
        <v>103</v>
      </c>
    </row>
    <row r="3483" spans="1:22" x14ac:dyDescent="0.2">
      <c r="A3483" s="1">
        <v>30633</v>
      </c>
      <c r="B3483">
        <v>1983</v>
      </c>
      <c r="C3483">
        <f>_xlfn.MAXIFS(Table1[ScheduleWeekWritten],Table1[ScheduleSeason],Table1[[#This Row],[ScheduleSeason]])</f>
        <v>16</v>
      </c>
      <c r="D3483">
        <v>11</v>
      </c>
      <c r="E3483" cm="1">
        <f t="array" ref="E3483">_xlfn.XLOOKUP(Table1[[#This Row],[ScheduleWeekWritten]],Table3[Game],100+Table3[Increase],Table1[[#This Row],[ScheduleWeekWritten]])</f>
        <v>11</v>
      </c>
      <c r="F3483" t="b">
        <v>0</v>
      </c>
      <c r="G3483" t="s">
        <v>34</v>
      </c>
      <c r="H3483">
        <v>13</v>
      </c>
      <c r="I3483">
        <v>24</v>
      </c>
      <c r="J3483" t="s">
        <v>49</v>
      </c>
      <c r="K3483" t="s">
        <v>51</v>
      </c>
      <c r="L3483" t="str">
        <f>_xlfn.XLOOKUP(Table1[[#This Row],[TeamFavoriteID]],Table2[team_id],Table2[team_name],_xlfn.XLOOKUP(Table1[[#This Row],[TeamFavoriteID]],Table2[team_id_pfr],Table2[team_name],"Even"))</f>
        <v>Pittsburgh Steelers</v>
      </c>
      <c r="M3483">
        <v>-3.5</v>
      </c>
      <c r="N3483">
        <f>IF(Table1[[#This Row],[TeamFavorite]]=Table1[[#This Row],[TeamHome]],Table1[[#This Row],[ScoreAway]]-Table1[[#This Row],[ScoreHome]],Table1[[#This Row],[ScoreHome]]-Table1[[#This Row],[ScoreAway]])</f>
        <v>-11</v>
      </c>
      <c r="O3483">
        <f>IF(Table1[[#This Row],[SpreadActual]]&lt;Table1[[#This Row],[SpreadFavorite]],1,0)</f>
        <v>1</v>
      </c>
      <c r="P3483">
        <v>36.5</v>
      </c>
      <c r="Q3483" t="s">
        <v>80</v>
      </c>
      <c r="R3483" t="b">
        <v>0</v>
      </c>
      <c r="S3483">
        <v>38</v>
      </c>
      <c r="T3483">
        <v>9</v>
      </c>
      <c r="U3483">
        <v>55</v>
      </c>
    </row>
    <row r="3484" spans="1:22" x14ac:dyDescent="0.2">
      <c r="A3484" s="1">
        <v>30633</v>
      </c>
      <c r="B3484">
        <v>1983</v>
      </c>
      <c r="C3484">
        <f>_xlfn.MAXIFS(Table1[ScheduleWeekWritten],Table1[ScheduleSeason],Table1[[#This Row],[ScheduleSeason]])</f>
        <v>16</v>
      </c>
      <c r="D3484">
        <v>11</v>
      </c>
      <c r="E3484" cm="1">
        <f t="array" ref="E3484">_xlfn.XLOOKUP(Table1[[#This Row],[ScheduleWeekWritten]],Table3[Game],100+Table3[Increase],Table1[[#This Row],[ScheduleWeekWritten]])</f>
        <v>11</v>
      </c>
      <c r="F3484" t="b">
        <v>0</v>
      </c>
      <c r="G3484" t="s">
        <v>46</v>
      </c>
      <c r="H3484">
        <v>17</v>
      </c>
      <c r="I3484">
        <v>14</v>
      </c>
      <c r="J3484" t="s">
        <v>58</v>
      </c>
      <c r="K3484" t="s">
        <v>89</v>
      </c>
      <c r="L3484" t="str">
        <f>_xlfn.XLOOKUP(Table1[[#This Row],[TeamFavoriteID]],Table2[team_id],Table2[team_name],_xlfn.XLOOKUP(Table1[[#This Row],[TeamFavoriteID]],Table2[team_id_pfr],Table2[team_name],"Even"))</f>
        <v>Even</v>
      </c>
      <c r="M3484">
        <v>0</v>
      </c>
      <c r="N3484">
        <f>IF(Table1[[#This Row],[TeamFavorite]]=Table1[[#This Row],[TeamHome]],Table1[[#This Row],[ScoreAway]]-Table1[[#This Row],[ScoreHome]],Table1[[#This Row],[ScoreHome]]-Table1[[#This Row],[ScoreAway]])</f>
        <v>3</v>
      </c>
      <c r="O3484">
        <f>IF(Table1[[#This Row],[SpreadActual]]&lt;Table1[[#This Row],[SpreadFavorite]],1,0)</f>
        <v>0</v>
      </c>
      <c r="P3484">
        <v>37.5</v>
      </c>
      <c r="Q3484" t="s">
        <v>114</v>
      </c>
      <c r="R3484" t="b">
        <v>0</v>
      </c>
      <c r="S3484">
        <v>33</v>
      </c>
      <c r="T3484">
        <v>8</v>
      </c>
      <c r="U3484">
        <v>71</v>
      </c>
    </row>
    <row r="3485" spans="1:22" x14ac:dyDescent="0.2">
      <c r="A3485" s="1">
        <v>30633</v>
      </c>
      <c r="B3485">
        <v>1983</v>
      </c>
      <c r="C3485">
        <f>_xlfn.MAXIFS(Table1[ScheduleWeekWritten],Table1[ScheduleSeason],Table1[[#This Row],[ScheduleSeason]])</f>
        <v>16</v>
      </c>
      <c r="D3485">
        <v>11</v>
      </c>
      <c r="E3485" cm="1">
        <f t="array" ref="E3485">_xlfn.XLOOKUP(Table1[[#This Row],[ScheduleWeekWritten]],Table3[Game],100+Table3[Increase],Table1[[#This Row],[ScheduleWeekWritten]])</f>
        <v>11</v>
      </c>
      <c r="F3485" t="b">
        <v>0</v>
      </c>
      <c r="G3485" t="s">
        <v>62</v>
      </c>
      <c r="H3485">
        <v>20</v>
      </c>
      <c r="I3485">
        <v>0</v>
      </c>
      <c r="J3485" t="s">
        <v>127</v>
      </c>
      <c r="K3485" t="s">
        <v>63</v>
      </c>
      <c r="L3485" t="str">
        <f>_xlfn.XLOOKUP(Table1[[#This Row],[TeamFavoriteID]],Table2[team_id],Table2[team_name],_xlfn.XLOOKUP(Table1[[#This Row],[TeamFavoriteID]],Table2[team_id_pfr],Table2[team_name],"Even"))</f>
        <v>Cleveland Browns</v>
      </c>
      <c r="M3485">
        <v>-4.5</v>
      </c>
      <c r="N3485">
        <f>IF(Table1[[#This Row],[TeamFavorite]]=Table1[[#This Row],[TeamHome]],Table1[[#This Row],[ScoreAway]]-Table1[[#This Row],[ScoreHome]],Table1[[#This Row],[ScoreHome]]-Table1[[#This Row],[ScoreAway]])</f>
        <v>-20</v>
      </c>
      <c r="O3485">
        <f>IF(Table1[[#This Row],[SpreadActual]]&lt;Table1[[#This Row],[SpreadFavorite]],1,0)</f>
        <v>1</v>
      </c>
      <c r="P3485">
        <v>39</v>
      </c>
      <c r="Q3485" t="s">
        <v>66</v>
      </c>
      <c r="R3485" t="b">
        <v>0</v>
      </c>
      <c r="S3485">
        <v>30</v>
      </c>
      <c r="T3485">
        <v>5</v>
      </c>
      <c r="U3485">
        <v>76</v>
      </c>
    </row>
    <row r="3486" spans="1:22" x14ac:dyDescent="0.2">
      <c r="A3486" s="1">
        <v>30633</v>
      </c>
      <c r="B3486">
        <v>1983</v>
      </c>
      <c r="C3486">
        <f>_xlfn.MAXIFS(Table1[ScheduleWeekWritten],Table1[ScheduleSeason],Table1[[#This Row],[ScheduleSeason]])</f>
        <v>16</v>
      </c>
      <c r="D3486">
        <v>11</v>
      </c>
      <c r="E3486" cm="1">
        <f t="array" ref="E3486">_xlfn.XLOOKUP(Table1[[#This Row],[ScheduleWeekWritten]],Table3[Game],100+Table3[Increase],Table1[[#This Row],[ScheduleWeekWritten]])</f>
        <v>11</v>
      </c>
      <c r="F3486" t="b">
        <v>0</v>
      </c>
      <c r="G3486" t="s">
        <v>23</v>
      </c>
      <c r="H3486">
        <v>27</v>
      </c>
      <c r="I3486">
        <v>17</v>
      </c>
      <c r="J3486" t="s">
        <v>45</v>
      </c>
      <c r="K3486" t="s">
        <v>79</v>
      </c>
      <c r="L3486" t="str">
        <f>_xlfn.XLOOKUP(Table1[[#This Row],[TeamFavoriteID]],Table2[team_id],Table2[team_name],_xlfn.XLOOKUP(Table1[[#This Row],[TeamFavoriteID]],Table2[team_id_pfr],Table2[team_name],"Even"))</f>
        <v>Detroit Lions</v>
      </c>
      <c r="M3486">
        <v>-6</v>
      </c>
      <c r="N3486">
        <f>IF(Table1[[#This Row],[TeamFavorite]]=Table1[[#This Row],[TeamHome]],Table1[[#This Row],[ScoreAway]]-Table1[[#This Row],[ScoreHome]],Table1[[#This Row],[ScoreHome]]-Table1[[#This Row],[ScoreAway]])</f>
        <v>10</v>
      </c>
      <c r="O3486">
        <f>IF(Table1[[#This Row],[SpreadActual]]&lt;Table1[[#This Row],[SpreadFavorite]],1,0)</f>
        <v>0</v>
      </c>
      <c r="P3486">
        <v>43.5</v>
      </c>
      <c r="Q3486" t="s">
        <v>102</v>
      </c>
      <c r="R3486" t="b">
        <v>0</v>
      </c>
      <c r="S3486">
        <v>72</v>
      </c>
      <c r="T3486">
        <v>0</v>
      </c>
      <c r="V3486" t="s">
        <v>103</v>
      </c>
    </row>
    <row r="3487" spans="1:22" x14ac:dyDescent="0.2">
      <c r="A3487" s="1">
        <v>30633</v>
      </c>
      <c r="B3487">
        <v>1983</v>
      </c>
      <c r="C3487">
        <f>_xlfn.MAXIFS(Table1[ScheduleWeekWritten],Table1[ScheduleSeason],Table1[[#This Row],[ScheduleSeason]])</f>
        <v>16</v>
      </c>
      <c r="D3487">
        <v>11</v>
      </c>
      <c r="E3487" cm="1">
        <f t="array" ref="E3487">_xlfn.XLOOKUP(Table1[[#This Row],[ScheduleWeekWritten]],Table3[Game],100+Table3[Increase],Table1[[#This Row],[ScheduleWeekWritten]])</f>
        <v>11</v>
      </c>
      <c r="F3487" t="b">
        <v>0</v>
      </c>
      <c r="G3487" t="s">
        <v>42</v>
      </c>
      <c r="H3487">
        <v>20</v>
      </c>
      <c r="I3487">
        <v>15</v>
      </c>
      <c r="J3487" t="s">
        <v>101</v>
      </c>
      <c r="K3487" t="s">
        <v>104</v>
      </c>
      <c r="L3487" t="str">
        <f>_xlfn.XLOOKUP(Table1[[#This Row],[TeamFavoriteID]],Table2[team_id],Table2[team_name],_xlfn.XLOOKUP(Table1[[#This Row],[TeamFavoriteID]],Table2[team_id_pfr],Table2[team_name],"Even"))</f>
        <v>Cincinnati Bengals</v>
      </c>
      <c r="M3487">
        <v>-2</v>
      </c>
      <c r="N3487">
        <f>IF(Table1[[#This Row],[TeamFavorite]]=Table1[[#This Row],[TeamHome]],Table1[[#This Row],[ScoreAway]]-Table1[[#This Row],[ScoreHome]],Table1[[#This Row],[ScoreHome]]-Table1[[#This Row],[ScoreAway]])</f>
        <v>5</v>
      </c>
      <c r="O3487">
        <f>IF(Table1[[#This Row],[SpreadActual]]&lt;Table1[[#This Row],[SpreadFavorite]],1,0)</f>
        <v>0</v>
      </c>
      <c r="P3487">
        <v>44</v>
      </c>
      <c r="Q3487" t="s">
        <v>117</v>
      </c>
      <c r="R3487" t="b">
        <v>0</v>
      </c>
      <c r="S3487">
        <v>42</v>
      </c>
      <c r="T3487">
        <v>12</v>
      </c>
      <c r="U3487">
        <v>80</v>
      </c>
    </row>
    <row r="3488" spans="1:22" x14ac:dyDescent="0.2">
      <c r="A3488" s="1">
        <v>30633</v>
      </c>
      <c r="B3488">
        <v>1983</v>
      </c>
      <c r="C3488">
        <f>_xlfn.MAXIFS(Table1[ScheduleWeekWritten],Table1[ScheduleSeason],Table1[[#This Row],[ScheduleSeason]])</f>
        <v>16</v>
      </c>
      <c r="D3488">
        <v>11</v>
      </c>
      <c r="E3488" cm="1">
        <f t="array" ref="E3488">_xlfn.XLOOKUP(Table1[[#This Row],[ScheduleWeekWritten]],Table3[Game],100+Table3[Increase],Table1[[#This Row],[ScheduleWeekWritten]])</f>
        <v>11</v>
      </c>
      <c r="F3488" t="b">
        <v>0</v>
      </c>
      <c r="G3488" t="s">
        <v>138</v>
      </c>
      <c r="H3488">
        <v>22</v>
      </c>
      <c r="I3488">
        <v>20</v>
      </c>
      <c r="J3488" t="s">
        <v>24</v>
      </c>
      <c r="K3488" t="s">
        <v>21</v>
      </c>
      <c r="L3488" t="str">
        <f>_xlfn.XLOOKUP(Table1[[#This Row],[TeamFavoriteID]],Table2[team_id],Table2[team_name],_xlfn.XLOOKUP(Table1[[#This Row],[TeamFavoriteID]],Table2[team_id_pfr],Table2[team_name],"Even"))</f>
        <v>Las Vegas Raiders</v>
      </c>
      <c r="M3488">
        <v>-7</v>
      </c>
      <c r="N3488">
        <f>IF(Table1[[#This Row],[TeamFavorite]]=Table1[[#This Row],[TeamHome]],Table1[[#This Row],[ScoreAway]]-Table1[[#This Row],[ScoreHome]],Table1[[#This Row],[ScoreHome]]-Table1[[#This Row],[ScoreAway]])</f>
        <v>2</v>
      </c>
      <c r="O3488">
        <f>IF(Table1[[#This Row],[SpreadActual]]&lt;Table1[[#This Row],[SpreadFavorite]],1,0)</f>
        <v>0</v>
      </c>
      <c r="P3488">
        <v>42</v>
      </c>
      <c r="Q3488" t="s">
        <v>65</v>
      </c>
      <c r="R3488" t="b">
        <v>0</v>
      </c>
      <c r="S3488">
        <v>63</v>
      </c>
      <c r="T3488">
        <v>9</v>
      </c>
      <c r="U3488">
        <v>78</v>
      </c>
    </row>
    <row r="3489" spans="1:22" x14ac:dyDescent="0.2">
      <c r="A3489" s="1">
        <v>30633</v>
      </c>
      <c r="B3489">
        <v>1983</v>
      </c>
      <c r="C3489">
        <f>_xlfn.MAXIFS(Table1[ScheduleWeekWritten],Table1[ScheduleSeason],Table1[[#This Row],[ScheduleSeason]])</f>
        <v>16</v>
      </c>
      <c r="D3489">
        <v>11</v>
      </c>
      <c r="E3489" cm="1">
        <f t="array" ref="E3489">_xlfn.XLOOKUP(Table1[[#This Row],[ScheduleWeekWritten]],Table3[Game],100+Table3[Increase],Table1[[#This Row],[ScheduleWeekWritten]])</f>
        <v>11</v>
      </c>
      <c r="F3489" t="b">
        <v>0</v>
      </c>
      <c r="G3489" t="s">
        <v>54</v>
      </c>
      <c r="H3489">
        <v>21</v>
      </c>
      <c r="I3489">
        <v>29</v>
      </c>
      <c r="J3489" t="s">
        <v>33</v>
      </c>
      <c r="K3489" t="s">
        <v>55</v>
      </c>
      <c r="L3489" t="str">
        <f>_xlfn.XLOOKUP(Table1[[#This Row],[TeamFavoriteID]],Table2[team_id],Table2[team_name],_xlfn.XLOOKUP(Table1[[#This Row],[TeamFavoriteID]],Table2[team_id_pfr],Table2[team_name],"Even"))</f>
        <v>Minnesota Vikings</v>
      </c>
      <c r="M3489">
        <v>-2.5</v>
      </c>
      <c r="N3489">
        <f>IF(Table1[[#This Row],[TeamFavorite]]=Table1[[#This Row],[TeamHome]],Table1[[#This Row],[ScoreAway]]-Table1[[#This Row],[ScoreHome]],Table1[[#This Row],[ScoreHome]]-Table1[[#This Row],[ScoreAway]])</f>
        <v>8</v>
      </c>
      <c r="O3489">
        <f>IF(Table1[[#This Row],[SpreadActual]]&lt;Table1[[#This Row],[SpreadFavorite]],1,0)</f>
        <v>0</v>
      </c>
      <c r="P3489">
        <v>51</v>
      </c>
      <c r="Q3489" t="s">
        <v>137</v>
      </c>
      <c r="R3489" t="b">
        <v>0</v>
      </c>
      <c r="S3489">
        <v>72</v>
      </c>
      <c r="T3489">
        <v>0</v>
      </c>
      <c r="V3489" t="s">
        <v>103</v>
      </c>
    </row>
    <row r="3490" spans="1:22" x14ac:dyDescent="0.2">
      <c r="A3490" s="1">
        <v>30633</v>
      </c>
      <c r="B3490">
        <v>1983</v>
      </c>
      <c r="C3490">
        <f>_xlfn.MAXIFS(Table1[ScheduleWeekWritten],Table1[ScheduleSeason],Table1[[#This Row],[ScheduleSeason]])</f>
        <v>16</v>
      </c>
      <c r="D3490">
        <v>11</v>
      </c>
      <c r="E3490" cm="1">
        <f t="array" ref="E3490">_xlfn.XLOOKUP(Table1[[#This Row],[ScheduleWeekWritten]],Table3[Game],100+Table3[Increase],Table1[[#This Row],[ScheduleWeekWritten]])</f>
        <v>11</v>
      </c>
      <c r="F3490" t="b">
        <v>0</v>
      </c>
      <c r="G3490" t="s">
        <v>115</v>
      </c>
      <c r="H3490">
        <v>17</v>
      </c>
      <c r="I3490">
        <v>6</v>
      </c>
      <c r="J3490" t="s">
        <v>19</v>
      </c>
      <c r="K3490" t="s">
        <v>91</v>
      </c>
      <c r="L3490" t="str">
        <f>_xlfn.XLOOKUP(Table1[[#This Row],[TeamFavoriteID]],Table2[team_id],Table2[team_name],_xlfn.XLOOKUP(Table1[[#This Row],[TeamFavoriteID]],Table2[team_id_pfr],Table2[team_name],"Even"))</f>
        <v>Miami Dolphins</v>
      </c>
      <c r="M3490">
        <v>-2.5</v>
      </c>
      <c r="N3490">
        <f>IF(Table1[[#This Row],[TeamFavorite]]=Table1[[#This Row],[TeamHome]],Table1[[#This Row],[ScoreAway]]-Table1[[#This Row],[ScoreHome]],Table1[[#This Row],[ScoreHome]]-Table1[[#This Row],[ScoreAway]])</f>
        <v>11</v>
      </c>
      <c r="O3490">
        <f>IF(Table1[[#This Row],[SpreadActual]]&lt;Table1[[#This Row],[SpreadFavorite]],1,0)</f>
        <v>0</v>
      </c>
      <c r="P3490">
        <v>42</v>
      </c>
      <c r="Q3490" t="s">
        <v>116</v>
      </c>
      <c r="R3490" t="b">
        <v>0</v>
      </c>
      <c r="S3490">
        <v>38</v>
      </c>
      <c r="T3490">
        <v>14</v>
      </c>
      <c r="U3490">
        <v>44</v>
      </c>
    </row>
    <row r="3491" spans="1:22" x14ac:dyDescent="0.2">
      <c r="A3491" s="1">
        <v>30633</v>
      </c>
      <c r="B3491">
        <v>1983</v>
      </c>
      <c r="C3491">
        <f>_xlfn.MAXIFS(Table1[ScheduleWeekWritten],Table1[ScheduleSeason],Table1[[#This Row],[ScheduleSeason]])</f>
        <v>16</v>
      </c>
      <c r="D3491">
        <v>11</v>
      </c>
      <c r="E3491" cm="1">
        <f t="array" ref="E3491">_xlfn.XLOOKUP(Table1[[#This Row],[ScheduleWeekWritten]],Table3[Game],100+Table3[Increase],Table1[[#This Row],[ScheduleWeekWritten]])</f>
        <v>11</v>
      </c>
      <c r="F3491" t="b">
        <v>0</v>
      </c>
      <c r="G3491" t="s">
        <v>50</v>
      </c>
      <c r="H3491">
        <v>17</v>
      </c>
      <c r="I3491">
        <v>33</v>
      </c>
      <c r="J3491" t="s">
        <v>61</v>
      </c>
      <c r="K3491" t="s">
        <v>85</v>
      </c>
      <c r="L3491" t="str">
        <f>_xlfn.XLOOKUP(Table1[[#This Row],[TeamFavoriteID]],Table2[team_id],Table2[team_name],_xlfn.XLOOKUP(Table1[[#This Row],[TeamFavoriteID]],Table2[team_id_pfr],Table2[team_name],"Even"))</f>
        <v>Washington Commanders</v>
      </c>
      <c r="M3491">
        <v>-6.5</v>
      </c>
      <c r="N3491">
        <f>IF(Table1[[#This Row],[TeamFavorite]]=Table1[[#This Row],[TeamHome]],Table1[[#This Row],[ScoreAway]]-Table1[[#This Row],[ScoreHome]],Table1[[#This Row],[ScoreHome]]-Table1[[#This Row],[ScoreAway]])</f>
        <v>-16</v>
      </c>
      <c r="O3491">
        <f>IF(Table1[[#This Row],[SpreadActual]]&lt;Table1[[#This Row],[SpreadFavorite]],1,0)</f>
        <v>1</v>
      </c>
      <c r="P3491">
        <v>43.5</v>
      </c>
      <c r="Q3491" t="s">
        <v>126</v>
      </c>
      <c r="R3491" t="b">
        <v>0</v>
      </c>
      <c r="S3491">
        <v>37</v>
      </c>
      <c r="T3491">
        <v>19</v>
      </c>
      <c r="U3491">
        <v>55</v>
      </c>
    </row>
    <row r="3492" spans="1:22" x14ac:dyDescent="0.2">
      <c r="A3492" s="1">
        <v>30633</v>
      </c>
      <c r="B3492">
        <v>1983</v>
      </c>
      <c r="C3492">
        <f>_xlfn.MAXIFS(Table1[ScheduleWeekWritten],Table1[ScheduleSeason],Table1[[#This Row],[ScheduleSeason]])</f>
        <v>16</v>
      </c>
      <c r="D3492">
        <v>11</v>
      </c>
      <c r="E3492" cm="1">
        <f t="array" ref="E3492">_xlfn.XLOOKUP(Table1[[#This Row],[ScheduleWeekWritten]],Table3[Game],100+Table3[Increase],Table1[[#This Row],[ScheduleWeekWritten]])</f>
        <v>11</v>
      </c>
      <c r="F3492" t="b">
        <v>0</v>
      </c>
      <c r="G3492" t="s">
        <v>31</v>
      </c>
      <c r="H3492">
        <v>17</v>
      </c>
      <c r="I3492">
        <v>24</v>
      </c>
      <c r="J3492" t="s">
        <v>28</v>
      </c>
      <c r="K3492" t="s">
        <v>32</v>
      </c>
      <c r="L3492" t="str">
        <f>_xlfn.XLOOKUP(Table1[[#This Row],[TeamFavoriteID]],Table2[team_id],Table2[team_name],_xlfn.XLOOKUP(Table1[[#This Row],[TeamFavoriteID]],Table2[team_id_pfr],Table2[team_name],"Even"))</f>
        <v>New York Jets</v>
      </c>
      <c r="M3492">
        <v>-3.5</v>
      </c>
      <c r="N3492">
        <f>IF(Table1[[#This Row],[TeamFavorite]]=Table1[[#This Row],[TeamHome]],Table1[[#This Row],[ScoreAway]]-Table1[[#This Row],[ScoreHome]],Table1[[#This Row],[ScoreHome]]-Table1[[#This Row],[ScoreAway]])</f>
        <v>7</v>
      </c>
      <c r="O3492">
        <f>IF(Table1[[#This Row],[SpreadActual]]&lt;Table1[[#This Row],[SpreadFavorite]],1,0)</f>
        <v>0</v>
      </c>
      <c r="P3492">
        <v>41.5</v>
      </c>
      <c r="Q3492" t="s">
        <v>126</v>
      </c>
      <c r="R3492" t="b">
        <v>0</v>
      </c>
      <c r="S3492">
        <v>37</v>
      </c>
      <c r="T3492">
        <v>19</v>
      </c>
      <c r="U3492">
        <v>55</v>
      </c>
    </row>
    <row r="3493" spans="1:22" x14ac:dyDescent="0.2">
      <c r="A3493" s="1">
        <v>30633</v>
      </c>
      <c r="B3493">
        <v>1983</v>
      </c>
      <c r="C3493">
        <f>_xlfn.MAXIFS(Table1[ScheduleWeekWritten],Table1[ScheduleSeason],Table1[[#This Row],[ScheduleSeason]])</f>
        <v>16</v>
      </c>
      <c r="D3493">
        <v>11</v>
      </c>
      <c r="E3493" cm="1">
        <f t="array" ref="E3493">_xlfn.XLOOKUP(Table1[[#This Row],[ScheduleWeekWritten]],Table3[Game],100+Table3[Increase],Table1[[#This Row],[ScheduleWeekWritten]])</f>
        <v>11</v>
      </c>
      <c r="F3493" t="b">
        <v>0</v>
      </c>
      <c r="G3493" t="s">
        <v>27</v>
      </c>
      <c r="H3493">
        <v>24</v>
      </c>
      <c r="I3493">
        <v>23</v>
      </c>
      <c r="J3493" t="s">
        <v>67</v>
      </c>
      <c r="K3493" t="s">
        <v>68</v>
      </c>
      <c r="L3493" t="str">
        <f>_xlfn.XLOOKUP(Table1[[#This Row],[TeamFavoriteID]],Table2[team_id],Table2[team_name],_xlfn.XLOOKUP(Table1[[#This Row],[TeamFavoriteID]],Table2[team_id_pfr],Table2[team_name],"Even"))</f>
        <v>Dallas Cowboys</v>
      </c>
      <c r="M3493">
        <v>-7</v>
      </c>
      <c r="N3493">
        <f>IF(Table1[[#This Row],[TeamFavorite]]=Table1[[#This Row],[TeamHome]],Table1[[#This Row],[ScoreAway]]-Table1[[#This Row],[ScoreHome]],Table1[[#This Row],[ScoreHome]]-Table1[[#This Row],[ScoreAway]])</f>
        <v>1</v>
      </c>
      <c r="O3493">
        <f>IF(Table1[[#This Row],[SpreadActual]]&lt;Table1[[#This Row],[SpreadFavorite]],1,0)</f>
        <v>0</v>
      </c>
      <c r="P3493">
        <v>45.5</v>
      </c>
      <c r="Q3493" t="s">
        <v>94</v>
      </c>
      <c r="R3493" t="b">
        <v>0</v>
      </c>
      <c r="S3493">
        <v>70</v>
      </c>
      <c r="T3493">
        <v>11</v>
      </c>
      <c r="U3493">
        <v>82</v>
      </c>
    </row>
    <row r="3494" spans="1:22" x14ac:dyDescent="0.2">
      <c r="A3494" s="1">
        <v>30633</v>
      </c>
      <c r="B3494">
        <v>1983</v>
      </c>
      <c r="C3494">
        <f>_xlfn.MAXIFS(Table1[ScheduleWeekWritten],Table1[ScheduleSeason],Table1[[#This Row],[ScheduleSeason]])</f>
        <v>16</v>
      </c>
      <c r="D3494">
        <v>11</v>
      </c>
      <c r="E3494" cm="1">
        <f t="array" ref="E3494">_xlfn.XLOOKUP(Table1[[#This Row],[ScheduleWeekWritten]],Table3[Game],100+Table3[Increase],Table1[[#This Row],[ScheduleWeekWritten]])</f>
        <v>11</v>
      </c>
      <c r="F3494" t="b">
        <v>0</v>
      </c>
      <c r="G3494" t="s">
        <v>53</v>
      </c>
      <c r="H3494">
        <v>27</v>
      </c>
      <c r="I3494">
        <v>0</v>
      </c>
      <c r="J3494" t="s">
        <v>95</v>
      </c>
      <c r="K3494" t="s">
        <v>87</v>
      </c>
      <c r="L3494" t="str">
        <f>_xlfn.XLOOKUP(Table1[[#This Row],[TeamFavoriteID]],Table2[team_id],Table2[team_name],_xlfn.XLOOKUP(Table1[[#This Row],[TeamFavoriteID]],Table2[team_id_pfr],Table2[team_name],"Even"))</f>
        <v>San Francisco 49ers</v>
      </c>
      <c r="M3494">
        <v>-4</v>
      </c>
      <c r="N3494">
        <f>IF(Table1[[#This Row],[TeamFavorite]]=Table1[[#This Row],[TeamHome]],Table1[[#This Row],[ScoreAway]]-Table1[[#This Row],[ScoreHome]],Table1[[#This Row],[ScoreHome]]-Table1[[#This Row],[ScoreAway]])</f>
        <v>-27</v>
      </c>
      <c r="O3494">
        <f>IF(Table1[[#This Row],[SpreadActual]]&lt;Table1[[#This Row],[SpreadFavorite]],1,0)</f>
        <v>1</v>
      </c>
      <c r="P3494">
        <v>40</v>
      </c>
      <c r="Q3494" t="s">
        <v>118</v>
      </c>
      <c r="R3494" t="b">
        <v>0</v>
      </c>
      <c r="S3494">
        <v>57</v>
      </c>
      <c r="T3494">
        <v>18</v>
      </c>
      <c r="U3494">
        <v>79</v>
      </c>
    </row>
    <row r="3495" spans="1:22" x14ac:dyDescent="0.2">
      <c r="A3495" s="1">
        <v>30633</v>
      </c>
      <c r="B3495">
        <v>1983</v>
      </c>
      <c r="C3495">
        <f>_xlfn.MAXIFS(Table1[ScheduleWeekWritten],Table1[ScheduleSeason],Table1[[#This Row],[ScheduleSeason]])</f>
        <v>16</v>
      </c>
      <c r="D3495">
        <v>11</v>
      </c>
      <c r="E3495" cm="1">
        <f t="array" ref="E3495">_xlfn.XLOOKUP(Table1[[#This Row],[ScheduleWeekWritten]],Table3[Game],100+Table3[Increase],Table1[[#This Row],[ScheduleWeekWritten]])</f>
        <v>11</v>
      </c>
      <c r="F3495" t="b">
        <v>0</v>
      </c>
      <c r="G3495" t="s">
        <v>57</v>
      </c>
      <c r="H3495">
        <v>33</v>
      </c>
      <c r="I3495">
        <v>28</v>
      </c>
      <c r="J3495" t="s">
        <v>128</v>
      </c>
      <c r="K3495" t="s">
        <v>132</v>
      </c>
      <c r="L3495" t="str">
        <f>_xlfn.XLOOKUP(Table1[[#This Row],[TeamFavoriteID]],Table2[team_id],Table2[team_name],_xlfn.XLOOKUP(Table1[[#This Row],[TeamFavoriteID]],Table2[team_id_pfr],Table2[team_name],"Even"))</f>
        <v>Seattle Seahawks</v>
      </c>
      <c r="M3495">
        <v>-3</v>
      </c>
      <c r="N3495">
        <f>IF(Table1[[#This Row],[TeamFavorite]]=Table1[[#This Row],[TeamHome]],Table1[[#This Row],[ScoreAway]]-Table1[[#This Row],[ScoreHome]],Table1[[#This Row],[ScoreHome]]-Table1[[#This Row],[ScoreAway]])</f>
        <v>5</v>
      </c>
      <c r="O3495">
        <f>IF(Table1[[#This Row],[SpreadActual]]&lt;Table1[[#This Row],[SpreadFavorite]],1,0)</f>
        <v>0</v>
      </c>
      <c r="P3495">
        <v>46</v>
      </c>
      <c r="Q3495" t="s">
        <v>60</v>
      </c>
      <c r="R3495" t="b">
        <v>0</v>
      </c>
      <c r="S3495">
        <v>37</v>
      </c>
      <c r="T3495">
        <v>9</v>
      </c>
      <c r="U3495">
        <v>88</v>
      </c>
    </row>
    <row r="3496" spans="1:22" x14ac:dyDescent="0.2">
      <c r="A3496" s="1">
        <v>30634</v>
      </c>
      <c r="B3496">
        <v>1983</v>
      </c>
      <c r="C3496">
        <f>_xlfn.MAXIFS(Table1[ScheduleWeekWritten],Table1[ScheduleSeason],Table1[[#This Row],[ScheduleSeason]])</f>
        <v>16</v>
      </c>
      <c r="D3496">
        <v>11</v>
      </c>
      <c r="E3496" cm="1">
        <f t="array" ref="E3496">_xlfn.XLOOKUP(Table1[[#This Row],[ScheduleWeekWritten]],Table3[Game],100+Table3[Increase],Table1[[#This Row],[ScheduleWeekWritten]])</f>
        <v>11</v>
      </c>
      <c r="F3496" t="b">
        <v>0</v>
      </c>
      <c r="G3496" t="s">
        <v>38</v>
      </c>
      <c r="H3496">
        <v>13</v>
      </c>
      <c r="I3496">
        <v>36</v>
      </c>
      <c r="J3496" t="s">
        <v>39</v>
      </c>
      <c r="K3496" t="s">
        <v>109</v>
      </c>
      <c r="L3496" t="str">
        <f>_xlfn.XLOOKUP(Table1[[#This Row],[TeamFavoriteID]],Table2[team_id],Table2[team_name],_xlfn.XLOOKUP(Table1[[#This Row],[TeamFavoriteID]],Table2[team_id_pfr],Table2[team_name],"Even"))</f>
        <v>Atlanta Falcons</v>
      </c>
      <c r="M3496">
        <v>-1.5</v>
      </c>
      <c r="N3496">
        <f>IF(Table1[[#This Row],[TeamFavorite]]=Table1[[#This Row],[TeamHome]],Table1[[#This Row],[ScoreAway]]-Table1[[#This Row],[ScoreHome]],Table1[[#This Row],[ScoreHome]]-Table1[[#This Row],[ScoreAway]])</f>
        <v>23</v>
      </c>
      <c r="O3496">
        <f>IF(Table1[[#This Row],[SpreadActual]]&lt;Table1[[#This Row],[SpreadFavorite]],1,0)</f>
        <v>0</v>
      </c>
      <c r="P3496">
        <v>42</v>
      </c>
      <c r="Q3496" t="s">
        <v>41</v>
      </c>
      <c r="R3496" t="b">
        <v>0</v>
      </c>
      <c r="S3496">
        <v>41</v>
      </c>
      <c r="T3496">
        <v>8</v>
      </c>
      <c r="U3496">
        <v>77</v>
      </c>
    </row>
    <row r="3497" spans="1:22" x14ac:dyDescent="0.2">
      <c r="A3497" s="1">
        <v>30640</v>
      </c>
      <c r="B3497">
        <v>1983</v>
      </c>
      <c r="C3497">
        <f>_xlfn.MAXIFS(Table1[ScheduleWeekWritten],Table1[ScheduleSeason],Table1[[#This Row],[ScheduleSeason]])</f>
        <v>16</v>
      </c>
      <c r="D3497">
        <v>12</v>
      </c>
      <c r="E3497" cm="1">
        <f t="array" ref="E3497">_xlfn.XLOOKUP(Table1[[#This Row],[ScheduleWeekWritten]],Table3[Game],100+Table3[Increase],Table1[[#This Row],[ScheduleWeekWritten]])</f>
        <v>12</v>
      </c>
      <c r="F3497" t="b">
        <v>0</v>
      </c>
      <c r="G3497" t="s">
        <v>38</v>
      </c>
      <c r="H3497">
        <v>28</v>
      </c>
      <c r="I3497">
        <v>24</v>
      </c>
      <c r="J3497" t="s">
        <v>53</v>
      </c>
      <c r="K3497" t="s">
        <v>87</v>
      </c>
      <c r="L3497" t="str">
        <f>_xlfn.XLOOKUP(Table1[[#This Row],[TeamFavoriteID]],Table2[team_id],Table2[team_name],_xlfn.XLOOKUP(Table1[[#This Row],[TeamFavoriteID]],Table2[team_id_pfr],Table2[team_name],"Even"))</f>
        <v>San Francisco 49ers</v>
      </c>
      <c r="M3497">
        <v>-3.5</v>
      </c>
      <c r="N3497">
        <f>IF(Table1[[#This Row],[TeamFavorite]]=Table1[[#This Row],[TeamHome]],Table1[[#This Row],[ScoreAway]]-Table1[[#This Row],[ScoreHome]],Table1[[#This Row],[ScoreHome]]-Table1[[#This Row],[ScoreAway]])</f>
        <v>4</v>
      </c>
      <c r="O3497">
        <f>IF(Table1[[#This Row],[SpreadActual]]&lt;Table1[[#This Row],[SpreadFavorite]],1,0)</f>
        <v>0</v>
      </c>
      <c r="P3497">
        <v>43.5</v>
      </c>
      <c r="Q3497" t="s">
        <v>41</v>
      </c>
      <c r="R3497" t="b">
        <v>0</v>
      </c>
      <c r="S3497">
        <v>60</v>
      </c>
      <c r="T3497">
        <v>17</v>
      </c>
      <c r="U3497">
        <v>80</v>
      </c>
    </row>
    <row r="3498" spans="1:22" x14ac:dyDescent="0.2">
      <c r="A3498" s="1">
        <v>30640</v>
      </c>
      <c r="B3498">
        <v>1983</v>
      </c>
      <c r="C3498">
        <f>_xlfn.MAXIFS(Table1[ScheduleWeekWritten],Table1[ScheduleSeason],Table1[[#This Row],[ScheduleSeason]])</f>
        <v>16</v>
      </c>
      <c r="D3498">
        <v>12</v>
      </c>
      <c r="E3498" cm="1">
        <f t="array" ref="E3498">_xlfn.XLOOKUP(Table1[[#This Row],[ScheduleWeekWritten]],Table3[Game],100+Table3[Increase],Table1[[#This Row],[ScheduleWeekWritten]])</f>
        <v>12</v>
      </c>
      <c r="F3498" t="b">
        <v>0</v>
      </c>
      <c r="G3498" t="s">
        <v>28</v>
      </c>
      <c r="H3498">
        <v>24</v>
      </c>
      <c r="I3498">
        <v>27</v>
      </c>
      <c r="J3498" t="s">
        <v>138</v>
      </c>
      <c r="K3498" t="s">
        <v>21</v>
      </c>
      <c r="L3498" t="str">
        <f>_xlfn.XLOOKUP(Table1[[#This Row],[TeamFavoriteID]],Table2[team_id],Table2[team_name],_xlfn.XLOOKUP(Table1[[#This Row],[TeamFavoriteID]],Table2[team_id_pfr],Table2[team_name],"Even"))</f>
        <v>Las Vegas Raiders</v>
      </c>
      <c r="M3498">
        <v>-2</v>
      </c>
      <c r="N3498">
        <f>IF(Table1[[#This Row],[TeamFavorite]]=Table1[[#This Row],[TeamHome]],Table1[[#This Row],[ScoreAway]]-Table1[[#This Row],[ScoreHome]],Table1[[#This Row],[ScoreHome]]-Table1[[#This Row],[ScoreAway]])</f>
        <v>-3</v>
      </c>
      <c r="O3498">
        <f>IF(Table1[[#This Row],[SpreadActual]]&lt;Table1[[#This Row],[SpreadFavorite]],1,0)</f>
        <v>1</v>
      </c>
      <c r="P3498">
        <v>42</v>
      </c>
      <c r="Q3498" t="s">
        <v>123</v>
      </c>
      <c r="R3498" t="b">
        <v>0</v>
      </c>
      <c r="S3498">
        <v>52</v>
      </c>
      <c r="T3498">
        <v>12</v>
      </c>
      <c r="U3498">
        <v>70</v>
      </c>
    </row>
    <row r="3499" spans="1:22" x14ac:dyDescent="0.2">
      <c r="A3499" s="1">
        <v>30640</v>
      </c>
      <c r="B3499">
        <v>1983</v>
      </c>
      <c r="C3499">
        <f>_xlfn.MAXIFS(Table1[ScheduleWeekWritten],Table1[ScheduleSeason],Table1[[#This Row],[ScheduleSeason]])</f>
        <v>16</v>
      </c>
      <c r="D3499">
        <v>12</v>
      </c>
      <c r="E3499" cm="1">
        <f t="array" ref="E3499">_xlfn.XLOOKUP(Table1[[#This Row],[ScheduleWeekWritten]],Table3[Game],100+Table3[Increase],Table1[[#This Row],[ScheduleWeekWritten]])</f>
        <v>12</v>
      </c>
      <c r="F3499" t="b">
        <v>0</v>
      </c>
      <c r="G3499" t="s">
        <v>101</v>
      </c>
      <c r="H3499">
        <v>38</v>
      </c>
      <c r="I3499">
        <v>10</v>
      </c>
      <c r="J3499" t="s">
        <v>23</v>
      </c>
      <c r="K3499" t="s">
        <v>104</v>
      </c>
      <c r="L3499" t="str">
        <f>_xlfn.XLOOKUP(Table1[[#This Row],[TeamFavoriteID]],Table2[team_id],Table2[team_name],_xlfn.XLOOKUP(Table1[[#This Row],[TeamFavoriteID]],Table2[team_id_pfr],Table2[team_name],"Even"))</f>
        <v>Cincinnati Bengals</v>
      </c>
      <c r="M3499">
        <v>-9</v>
      </c>
      <c r="N3499">
        <f>IF(Table1[[#This Row],[TeamFavorite]]=Table1[[#This Row],[TeamHome]],Table1[[#This Row],[ScoreAway]]-Table1[[#This Row],[ScoreHome]],Table1[[#This Row],[ScoreHome]]-Table1[[#This Row],[ScoreAway]])</f>
        <v>-28</v>
      </c>
      <c r="O3499">
        <f>IF(Table1[[#This Row],[SpreadActual]]&lt;Table1[[#This Row],[SpreadFavorite]],1,0)</f>
        <v>1</v>
      </c>
      <c r="P3499">
        <v>44.5</v>
      </c>
      <c r="Q3499" t="s">
        <v>111</v>
      </c>
      <c r="R3499" t="b">
        <v>0</v>
      </c>
      <c r="S3499">
        <v>56</v>
      </c>
      <c r="T3499">
        <v>19</v>
      </c>
      <c r="U3499">
        <v>72</v>
      </c>
    </row>
    <row r="3500" spans="1:22" x14ac:dyDescent="0.2">
      <c r="A3500" s="1">
        <v>30640</v>
      </c>
      <c r="B3500">
        <v>1983</v>
      </c>
      <c r="C3500">
        <f>_xlfn.MAXIFS(Table1[ScheduleWeekWritten],Table1[ScheduleSeason],Table1[[#This Row],[ScheduleSeason]])</f>
        <v>16</v>
      </c>
      <c r="D3500">
        <v>12</v>
      </c>
      <c r="E3500" cm="1">
        <f t="array" ref="E3500">_xlfn.XLOOKUP(Table1[[#This Row],[ScheduleWeekWritten]],Table3[Game],100+Table3[Increase],Table1[[#This Row],[ScheduleWeekWritten]])</f>
        <v>12</v>
      </c>
      <c r="F3500" t="b">
        <v>0</v>
      </c>
      <c r="G3500" t="s">
        <v>67</v>
      </c>
      <c r="H3500">
        <v>41</v>
      </c>
      <c r="I3500">
        <v>21</v>
      </c>
      <c r="J3500" t="s">
        <v>42</v>
      </c>
      <c r="K3500" t="s">
        <v>68</v>
      </c>
      <c r="L3500" t="str">
        <f>_xlfn.XLOOKUP(Table1[[#This Row],[TeamFavoriteID]],Table2[team_id],Table2[team_name],_xlfn.XLOOKUP(Table1[[#This Row],[TeamFavoriteID]],Table2[team_id_pfr],Table2[team_name],"Even"))</f>
        <v>Dallas Cowboys</v>
      </c>
      <c r="M3500">
        <v>-9</v>
      </c>
      <c r="N3500">
        <f>IF(Table1[[#This Row],[TeamFavorite]]=Table1[[#This Row],[TeamHome]],Table1[[#This Row],[ScoreAway]]-Table1[[#This Row],[ScoreHome]],Table1[[#This Row],[ScoreHome]]-Table1[[#This Row],[ScoreAway]])</f>
        <v>-20</v>
      </c>
      <c r="O3500">
        <f>IF(Table1[[#This Row],[SpreadActual]]&lt;Table1[[#This Row],[SpreadFavorite]],1,0)</f>
        <v>1</v>
      </c>
      <c r="P3500">
        <v>47</v>
      </c>
      <c r="Q3500" t="s">
        <v>119</v>
      </c>
      <c r="R3500" t="b">
        <v>0</v>
      </c>
      <c r="S3500">
        <v>54</v>
      </c>
      <c r="T3500">
        <v>18</v>
      </c>
      <c r="U3500">
        <v>49</v>
      </c>
    </row>
    <row r="3501" spans="1:22" x14ac:dyDescent="0.2">
      <c r="A3501" s="1">
        <v>30640</v>
      </c>
      <c r="B3501">
        <v>1983</v>
      </c>
      <c r="C3501">
        <f>_xlfn.MAXIFS(Table1[ScheduleWeekWritten],Table1[ScheduleSeason],Table1[[#This Row],[ScheduleSeason]])</f>
        <v>16</v>
      </c>
      <c r="D3501">
        <v>12</v>
      </c>
      <c r="E3501" cm="1">
        <f t="array" ref="E3501">_xlfn.XLOOKUP(Table1[[#This Row],[ScheduleWeekWritten]],Table3[Game],100+Table3[Increase],Table1[[#This Row],[ScheduleWeekWritten]])</f>
        <v>12</v>
      </c>
      <c r="F3501" t="b">
        <v>0</v>
      </c>
      <c r="G3501" t="s">
        <v>24</v>
      </c>
      <c r="H3501">
        <v>38</v>
      </c>
      <c r="I3501">
        <v>27</v>
      </c>
      <c r="J3501" t="s">
        <v>128</v>
      </c>
      <c r="K3501" t="s">
        <v>88</v>
      </c>
      <c r="L3501" t="str">
        <f>_xlfn.XLOOKUP(Table1[[#This Row],[TeamFavoriteID]],Table2[team_id],Table2[team_name],_xlfn.XLOOKUP(Table1[[#This Row],[TeamFavoriteID]],Table2[team_id_pfr],Table2[team_name],"Even"))</f>
        <v>Denver Broncos</v>
      </c>
      <c r="M3501">
        <v>-1.5</v>
      </c>
      <c r="N3501">
        <f>IF(Table1[[#This Row],[TeamFavorite]]=Table1[[#This Row],[TeamHome]],Table1[[#This Row],[ScoreAway]]-Table1[[#This Row],[ScoreHome]],Table1[[#This Row],[ScoreHome]]-Table1[[#This Row],[ScoreAway]])</f>
        <v>-11</v>
      </c>
      <c r="O3501">
        <f>IF(Table1[[#This Row],[SpreadActual]]&lt;Table1[[#This Row],[SpreadFavorite]],1,0)</f>
        <v>1</v>
      </c>
      <c r="P3501">
        <v>39</v>
      </c>
      <c r="Q3501" t="s">
        <v>71</v>
      </c>
      <c r="R3501" t="b">
        <v>0</v>
      </c>
      <c r="S3501">
        <v>34</v>
      </c>
      <c r="T3501">
        <v>10</v>
      </c>
      <c r="U3501">
        <v>49</v>
      </c>
    </row>
    <row r="3502" spans="1:22" x14ac:dyDescent="0.2">
      <c r="A3502" s="1">
        <v>30640</v>
      </c>
      <c r="B3502">
        <v>1983</v>
      </c>
      <c r="C3502">
        <f>_xlfn.MAXIFS(Table1[ScheduleWeekWritten],Table1[ScheduleSeason],Table1[[#This Row],[ScheduleSeason]])</f>
        <v>16</v>
      </c>
      <c r="D3502">
        <v>12</v>
      </c>
      <c r="E3502" cm="1">
        <f t="array" ref="E3502">_xlfn.XLOOKUP(Table1[[#This Row],[ScheduleWeekWritten]],Table3[Game],100+Table3[Increase],Table1[[#This Row],[ScheduleWeekWritten]])</f>
        <v>12</v>
      </c>
      <c r="F3502" t="b">
        <v>0</v>
      </c>
      <c r="G3502" t="s">
        <v>33</v>
      </c>
      <c r="H3502">
        <v>20</v>
      </c>
      <c r="I3502">
        <v>23</v>
      </c>
      <c r="J3502" t="s">
        <v>45</v>
      </c>
      <c r="K3502" t="s">
        <v>35</v>
      </c>
      <c r="L3502" t="str">
        <f>_xlfn.XLOOKUP(Table1[[#This Row],[TeamFavoriteID]],Table2[team_id],Table2[team_name],_xlfn.XLOOKUP(Table1[[#This Row],[TeamFavoriteID]],Table2[team_id_pfr],Table2[team_name],"Even"))</f>
        <v>Green Bay Packers</v>
      </c>
      <c r="M3502">
        <v>-4</v>
      </c>
      <c r="N3502">
        <f>IF(Table1[[#This Row],[TeamFavorite]]=Table1[[#This Row],[TeamHome]],Table1[[#This Row],[ScoreAway]]-Table1[[#This Row],[ScoreHome]],Table1[[#This Row],[ScoreHome]]-Table1[[#This Row],[ScoreAway]])</f>
        <v>3</v>
      </c>
      <c r="O3502">
        <f>IF(Table1[[#This Row],[SpreadActual]]&lt;Table1[[#This Row],[SpreadFavorite]],1,0)</f>
        <v>0</v>
      </c>
      <c r="P3502">
        <v>48.5</v>
      </c>
      <c r="Q3502" t="s">
        <v>36</v>
      </c>
      <c r="R3502" t="b">
        <v>0</v>
      </c>
      <c r="S3502">
        <v>50</v>
      </c>
      <c r="T3502">
        <v>20</v>
      </c>
      <c r="U3502">
        <v>90</v>
      </c>
    </row>
    <row r="3503" spans="1:22" x14ac:dyDescent="0.2">
      <c r="A3503" s="1">
        <v>30640</v>
      </c>
      <c r="B3503">
        <v>1983</v>
      </c>
      <c r="C3503">
        <f>_xlfn.MAXIFS(Table1[ScheduleWeekWritten],Table1[ScheduleSeason],Table1[[#This Row],[ScheduleSeason]])</f>
        <v>16</v>
      </c>
      <c r="D3503">
        <v>12</v>
      </c>
      <c r="E3503" cm="1">
        <f t="array" ref="E3503">_xlfn.XLOOKUP(Table1[[#This Row],[ScheduleWeekWritten]],Table3[Game],100+Table3[Increase],Table1[[#This Row],[ScheduleWeekWritten]])</f>
        <v>12</v>
      </c>
      <c r="F3503" t="b">
        <v>0</v>
      </c>
      <c r="G3503" t="s">
        <v>39</v>
      </c>
      <c r="H3503">
        <v>20</v>
      </c>
      <c r="I3503">
        <v>42</v>
      </c>
      <c r="J3503" t="s">
        <v>61</v>
      </c>
      <c r="K3503" t="s">
        <v>85</v>
      </c>
      <c r="L3503" t="str">
        <f>_xlfn.XLOOKUP(Table1[[#This Row],[TeamFavoriteID]],Table2[team_id],Table2[team_name],_xlfn.XLOOKUP(Table1[[#This Row],[TeamFavoriteID]],Table2[team_id_pfr],Table2[team_name],"Even"))</f>
        <v>Washington Commanders</v>
      </c>
      <c r="M3503">
        <v>-3</v>
      </c>
      <c r="N3503">
        <f>IF(Table1[[#This Row],[TeamFavorite]]=Table1[[#This Row],[TeamHome]],Table1[[#This Row],[ScoreAway]]-Table1[[#This Row],[ScoreHome]],Table1[[#This Row],[ScoreHome]]-Table1[[#This Row],[ScoreAway]])</f>
        <v>-22</v>
      </c>
      <c r="O3503">
        <f>IF(Table1[[#This Row],[SpreadActual]]&lt;Table1[[#This Row],[SpreadFavorite]],1,0)</f>
        <v>1</v>
      </c>
      <c r="P3503">
        <v>49</v>
      </c>
      <c r="Q3503" t="s">
        <v>135</v>
      </c>
      <c r="R3503" t="b">
        <v>0</v>
      </c>
      <c r="S3503">
        <v>59</v>
      </c>
      <c r="T3503">
        <v>15</v>
      </c>
      <c r="U3503">
        <v>68</v>
      </c>
    </row>
    <row r="3504" spans="1:22" x14ac:dyDescent="0.2">
      <c r="A3504" s="1">
        <v>30640</v>
      </c>
      <c r="B3504">
        <v>1983</v>
      </c>
      <c r="C3504">
        <f>_xlfn.MAXIFS(Table1[ScheduleWeekWritten],Table1[ScheduleSeason],Table1[[#This Row],[ScheduleSeason]])</f>
        <v>16</v>
      </c>
      <c r="D3504">
        <v>12</v>
      </c>
      <c r="E3504" cm="1">
        <f t="array" ref="E3504">_xlfn.XLOOKUP(Table1[[#This Row],[ScheduleWeekWritten]],Table3[Game],100+Table3[Increase],Table1[[#This Row],[ScheduleWeekWritten]])</f>
        <v>12</v>
      </c>
      <c r="F3504" t="b">
        <v>0</v>
      </c>
      <c r="G3504" t="s">
        <v>19</v>
      </c>
      <c r="H3504">
        <v>37</v>
      </c>
      <c r="I3504">
        <v>0</v>
      </c>
      <c r="J3504" t="s">
        <v>34</v>
      </c>
      <c r="K3504" t="s">
        <v>91</v>
      </c>
      <c r="L3504" t="str">
        <f>_xlfn.XLOOKUP(Table1[[#This Row],[TeamFavoriteID]],Table2[team_id],Table2[team_name],_xlfn.XLOOKUP(Table1[[#This Row],[TeamFavoriteID]],Table2[team_id_pfr],Table2[team_name],"Even"))</f>
        <v>Miami Dolphins</v>
      </c>
      <c r="M3504">
        <v>-8.5</v>
      </c>
      <c r="N3504">
        <f>IF(Table1[[#This Row],[TeamFavorite]]=Table1[[#This Row],[TeamHome]],Table1[[#This Row],[ScoreAway]]-Table1[[#This Row],[ScoreHome]],Table1[[#This Row],[ScoreHome]]-Table1[[#This Row],[ScoreAway]])</f>
        <v>-37</v>
      </c>
      <c r="O3504">
        <f>IF(Table1[[#This Row],[SpreadActual]]&lt;Table1[[#This Row],[SpreadFavorite]],1,0)</f>
        <v>1</v>
      </c>
      <c r="P3504">
        <v>38</v>
      </c>
      <c r="Q3504" t="s">
        <v>22</v>
      </c>
      <c r="R3504" t="b">
        <v>0</v>
      </c>
      <c r="S3504">
        <v>78</v>
      </c>
      <c r="T3504">
        <v>11</v>
      </c>
      <c r="U3504">
        <v>76</v>
      </c>
    </row>
    <row r="3505" spans="1:22" x14ac:dyDescent="0.2">
      <c r="A3505" s="1">
        <v>30640</v>
      </c>
      <c r="B3505">
        <v>1983</v>
      </c>
      <c r="C3505">
        <f>_xlfn.MAXIFS(Table1[ScheduleWeekWritten],Table1[ScheduleSeason],Table1[[#This Row],[ScheduleSeason]])</f>
        <v>16</v>
      </c>
      <c r="D3505">
        <v>12</v>
      </c>
      <c r="E3505" cm="1">
        <f t="array" ref="E3505">_xlfn.XLOOKUP(Table1[[#This Row],[ScheduleWeekWritten]],Table3[Game],100+Table3[Increase],Table1[[#This Row],[ScheduleWeekWritten]])</f>
        <v>12</v>
      </c>
      <c r="F3505" t="b">
        <v>0</v>
      </c>
      <c r="G3505" t="s">
        <v>115</v>
      </c>
      <c r="H3505">
        <v>0</v>
      </c>
      <c r="I3505">
        <v>30</v>
      </c>
      <c r="J3505" t="s">
        <v>62</v>
      </c>
      <c r="K3505" t="s">
        <v>70</v>
      </c>
      <c r="L3505" t="str">
        <f>_xlfn.XLOOKUP(Table1[[#This Row],[TeamFavoriteID]],Table2[team_id],Table2[team_name],_xlfn.XLOOKUP(Table1[[#This Row],[TeamFavoriteID]],Table2[team_id_pfr],Table2[team_name],"Even"))</f>
        <v>Boston Patriots</v>
      </c>
      <c r="M3505">
        <v>-4.5</v>
      </c>
      <c r="N3505">
        <f>IF(Table1[[#This Row],[TeamFavorite]]=Table1[[#This Row],[TeamHome]],Table1[[#This Row],[ScoreAway]]-Table1[[#This Row],[ScoreHome]],Table1[[#This Row],[ScoreHome]]-Table1[[#This Row],[ScoreAway]])</f>
        <v>-30</v>
      </c>
      <c r="O3505">
        <f>IF(Table1[[#This Row],[SpreadActual]]&lt;Table1[[#This Row],[SpreadFavorite]],1,0)</f>
        <v>1</v>
      </c>
      <c r="P3505">
        <v>40.5</v>
      </c>
      <c r="Q3505" t="s">
        <v>116</v>
      </c>
      <c r="R3505" t="b">
        <v>0</v>
      </c>
      <c r="S3505">
        <v>44</v>
      </c>
      <c r="T3505">
        <v>8</v>
      </c>
      <c r="U3505">
        <v>44</v>
      </c>
    </row>
    <row r="3506" spans="1:22" x14ac:dyDescent="0.2">
      <c r="A3506" s="1">
        <v>30640</v>
      </c>
      <c r="B3506">
        <v>1983</v>
      </c>
      <c r="C3506">
        <f>_xlfn.MAXIFS(Table1[ScheduleWeekWritten],Table1[ScheduleSeason],Table1[[#This Row],[ScheduleSeason]])</f>
        <v>16</v>
      </c>
      <c r="D3506">
        <v>12</v>
      </c>
      <c r="E3506" cm="1">
        <f t="array" ref="E3506">_xlfn.XLOOKUP(Table1[[#This Row],[ScheduleWeekWritten]],Table3[Game],100+Table3[Increase],Table1[[#This Row],[ScheduleWeekWritten]])</f>
        <v>12</v>
      </c>
      <c r="F3506" t="b">
        <v>0</v>
      </c>
      <c r="G3506" t="s">
        <v>58</v>
      </c>
      <c r="H3506">
        <v>0</v>
      </c>
      <c r="I3506">
        <v>23</v>
      </c>
      <c r="J3506" t="s">
        <v>50</v>
      </c>
      <c r="K3506" t="s">
        <v>77</v>
      </c>
      <c r="L3506" t="str">
        <f>_xlfn.XLOOKUP(Table1[[#This Row],[TeamFavoriteID]],Table2[team_id],Table2[team_name],_xlfn.XLOOKUP(Table1[[#This Row],[TeamFavoriteID]],Table2[team_id_pfr],Table2[team_name],"Even"))</f>
        <v>Philadelphia Eagles</v>
      </c>
      <c r="M3506">
        <v>-5</v>
      </c>
      <c r="N3506">
        <f>IF(Table1[[#This Row],[TeamFavorite]]=Table1[[#This Row],[TeamHome]],Table1[[#This Row],[ScoreAway]]-Table1[[#This Row],[ScoreHome]],Table1[[#This Row],[ScoreHome]]-Table1[[#This Row],[ScoreAway]])</f>
        <v>23</v>
      </c>
      <c r="O3506">
        <f>IF(Table1[[#This Row],[SpreadActual]]&lt;Table1[[#This Row],[SpreadFavorite]],1,0)</f>
        <v>0</v>
      </c>
      <c r="P3506">
        <v>37</v>
      </c>
      <c r="Q3506" t="s">
        <v>112</v>
      </c>
      <c r="R3506" t="b">
        <v>0</v>
      </c>
      <c r="S3506">
        <v>50</v>
      </c>
      <c r="T3506">
        <v>6</v>
      </c>
      <c r="U3506">
        <v>80</v>
      </c>
    </row>
    <row r="3507" spans="1:22" x14ac:dyDescent="0.2">
      <c r="A3507" s="1">
        <v>30640</v>
      </c>
      <c r="B3507">
        <v>1983</v>
      </c>
      <c r="C3507">
        <f>_xlfn.MAXIFS(Table1[ScheduleWeekWritten],Table1[ScheduleSeason],Table1[[#This Row],[ScheduleSeason]])</f>
        <v>16</v>
      </c>
      <c r="D3507">
        <v>12</v>
      </c>
      <c r="E3507" cm="1">
        <f t="array" ref="E3507">_xlfn.XLOOKUP(Table1[[#This Row],[ScheduleWeekWritten]],Table3[Game],100+Table3[Increase],Table1[[#This Row],[ScheduleWeekWritten]])</f>
        <v>12</v>
      </c>
      <c r="F3507" t="b">
        <v>0</v>
      </c>
      <c r="G3507" t="s">
        <v>49</v>
      </c>
      <c r="H3507">
        <v>14</v>
      </c>
      <c r="I3507">
        <v>17</v>
      </c>
      <c r="J3507" t="s">
        <v>54</v>
      </c>
      <c r="K3507" t="s">
        <v>51</v>
      </c>
      <c r="L3507" t="str">
        <f>_xlfn.XLOOKUP(Table1[[#This Row],[TeamFavoriteID]],Table2[team_id],Table2[team_name],_xlfn.XLOOKUP(Table1[[#This Row],[TeamFavoriteID]],Table2[team_id_pfr],Table2[team_name],"Even"))</f>
        <v>Pittsburgh Steelers</v>
      </c>
      <c r="M3507">
        <v>-7</v>
      </c>
      <c r="N3507">
        <f>IF(Table1[[#This Row],[TeamFavorite]]=Table1[[#This Row],[TeamHome]],Table1[[#This Row],[ScoreAway]]-Table1[[#This Row],[ScoreHome]],Table1[[#This Row],[ScoreHome]]-Table1[[#This Row],[ScoreAway]])</f>
        <v>3</v>
      </c>
      <c r="O3507">
        <f>IF(Table1[[#This Row],[SpreadActual]]&lt;Table1[[#This Row],[SpreadFavorite]],1,0)</f>
        <v>0</v>
      </c>
      <c r="P3507">
        <v>41</v>
      </c>
      <c r="Q3507" t="s">
        <v>113</v>
      </c>
      <c r="R3507" t="b">
        <v>0</v>
      </c>
      <c r="S3507">
        <v>53</v>
      </c>
      <c r="T3507">
        <v>16</v>
      </c>
      <c r="U3507">
        <v>70</v>
      </c>
    </row>
    <row r="3508" spans="1:22" x14ac:dyDescent="0.2">
      <c r="A3508" s="1">
        <v>30640</v>
      </c>
      <c r="B3508">
        <v>1983</v>
      </c>
      <c r="C3508">
        <f>_xlfn.MAXIFS(Table1[ScheduleWeekWritten],Table1[ScheduleSeason],Table1[[#This Row],[ScheduleSeason]])</f>
        <v>16</v>
      </c>
      <c r="D3508">
        <v>12</v>
      </c>
      <c r="E3508" cm="1">
        <f t="array" ref="E3508">_xlfn.XLOOKUP(Table1[[#This Row],[ScheduleWeekWritten]],Table3[Game],100+Table3[Increase],Table1[[#This Row],[ScheduleWeekWritten]])</f>
        <v>12</v>
      </c>
      <c r="F3508" t="b">
        <v>0</v>
      </c>
      <c r="G3508" t="s">
        <v>57</v>
      </c>
      <c r="H3508">
        <v>44</v>
      </c>
      <c r="I3508">
        <v>14</v>
      </c>
      <c r="J3508" t="s">
        <v>27</v>
      </c>
      <c r="K3508" t="s">
        <v>29</v>
      </c>
      <c r="L3508" t="str">
        <f>_xlfn.XLOOKUP(Table1[[#This Row],[TeamFavoriteID]],Table2[team_id],Table2[team_name],_xlfn.XLOOKUP(Table1[[#This Row],[TeamFavoriteID]],Table2[team_id_pfr],Table2[team_name],"Even"))</f>
        <v>Los Angeles Chargers</v>
      </c>
      <c r="M3508">
        <v>-1</v>
      </c>
      <c r="N3508">
        <f>IF(Table1[[#This Row],[TeamFavorite]]=Table1[[#This Row],[TeamHome]],Table1[[#This Row],[ScoreAway]]-Table1[[#This Row],[ScoreHome]],Table1[[#This Row],[ScoreHome]]-Table1[[#This Row],[ScoreAway]])</f>
        <v>30</v>
      </c>
      <c r="O3508">
        <f>IF(Table1[[#This Row],[SpreadActual]]&lt;Table1[[#This Row],[SpreadFavorite]],1,0)</f>
        <v>0</v>
      </c>
      <c r="P3508">
        <v>52.5</v>
      </c>
      <c r="Q3508" t="s">
        <v>60</v>
      </c>
      <c r="R3508" t="b">
        <v>0</v>
      </c>
      <c r="S3508">
        <v>54</v>
      </c>
      <c r="T3508">
        <v>21</v>
      </c>
      <c r="U3508">
        <v>80</v>
      </c>
    </row>
    <row r="3509" spans="1:22" x14ac:dyDescent="0.2">
      <c r="A3509" s="1">
        <v>30640</v>
      </c>
      <c r="B3509">
        <v>1983</v>
      </c>
      <c r="C3509">
        <f>_xlfn.MAXIFS(Table1[ScheduleWeekWritten],Table1[ScheduleSeason],Table1[[#This Row],[ScheduleSeason]])</f>
        <v>16</v>
      </c>
      <c r="D3509">
        <v>12</v>
      </c>
      <c r="E3509" cm="1">
        <f t="array" ref="E3509">_xlfn.XLOOKUP(Table1[[#This Row],[ScheduleWeekWritten]],Table3[Game],100+Table3[Increase],Table1[[#This Row],[ScheduleWeekWritten]])</f>
        <v>12</v>
      </c>
      <c r="F3509" t="b">
        <v>0</v>
      </c>
      <c r="G3509" t="s">
        <v>127</v>
      </c>
      <c r="H3509">
        <v>0</v>
      </c>
      <c r="I3509">
        <v>27</v>
      </c>
      <c r="J3509" t="s">
        <v>46</v>
      </c>
      <c r="K3509" t="s">
        <v>89</v>
      </c>
      <c r="L3509" t="str">
        <f>_xlfn.XLOOKUP(Table1[[#This Row],[TeamFavoriteID]],Table2[team_id],Table2[team_name],_xlfn.XLOOKUP(Table1[[#This Row],[TeamFavoriteID]],Table2[team_id_pfr],Table2[team_name],"Even"))</f>
        <v>Even</v>
      </c>
      <c r="M3509">
        <v>0</v>
      </c>
      <c r="N3509">
        <f>IF(Table1[[#This Row],[TeamFavorite]]=Table1[[#This Row],[TeamHome]],Table1[[#This Row],[ScoreAway]]-Table1[[#This Row],[ScoreHome]],Table1[[#This Row],[ScoreHome]]-Table1[[#This Row],[ScoreAway]])</f>
        <v>-27</v>
      </c>
      <c r="O3509">
        <f>IF(Table1[[#This Row],[SpreadActual]]&lt;Table1[[#This Row],[SpreadFavorite]],1,0)</f>
        <v>1</v>
      </c>
      <c r="P3509">
        <v>35</v>
      </c>
      <c r="Q3509" t="s">
        <v>130</v>
      </c>
      <c r="R3509" t="b">
        <v>0</v>
      </c>
      <c r="S3509">
        <v>69</v>
      </c>
      <c r="T3509">
        <v>12</v>
      </c>
      <c r="U3509">
        <v>90</v>
      </c>
    </row>
    <row r="3510" spans="1:22" x14ac:dyDescent="0.2">
      <c r="A3510" s="1">
        <v>30641</v>
      </c>
      <c r="B3510">
        <v>1983</v>
      </c>
      <c r="C3510">
        <f>_xlfn.MAXIFS(Table1[ScheduleWeekWritten],Table1[ScheduleSeason],Table1[[#This Row],[ScheduleSeason]])</f>
        <v>16</v>
      </c>
      <c r="D3510">
        <v>12</v>
      </c>
      <c r="E3510" cm="1">
        <f t="array" ref="E3510">_xlfn.XLOOKUP(Table1[[#This Row],[ScheduleWeekWritten]],Table3[Game],100+Table3[Increase],Table1[[#This Row],[ScheduleWeekWritten]])</f>
        <v>12</v>
      </c>
      <c r="F3510" t="b">
        <v>0</v>
      </c>
      <c r="G3510" t="s">
        <v>95</v>
      </c>
      <c r="H3510">
        <v>28</v>
      </c>
      <c r="I3510">
        <v>31</v>
      </c>
      <c r="J3510" t="s">
        <v>31</v>
      </c>
      <c r="K3510" t="s">
        <v>98</v>
      </c>
      <c r="L3510" t="str">
        <f>_xlfn.XLOOKUP(Table1[[#This Row],[TeamFavoriteID]],Table2[team_id],Table2[team_name],_xlfn.XLOOKUP(Table1[[#This Row],[TeamFavoriteID]],Table2[team_id_pfr],Table2[team_name],"Even"))</f>
        <v>New Orleans Saints</v>
      </c>
      <c r="M3510">
        <v>-3</v>
      </c>
      <c r="N3510">
        <f>IF(Table1[[#This Row],[TeamFavorite]]=Table1[[#This Row],[TeamHome]],Table1[[#This Row],[ScoreAway]]-Table1[[#This Row],[ScoreHome]],Table1[[#This Row],[ScoreHome]]-Table1[[#This Row],[ScoreAway]])</f>
        <v>3</v>
      </c>
      <c r="O3510">
        <f>IF(Table1[[#This Row],[SpreadActual]]&lt;Table1[[#This Row],[SpreadFavorite]],1,0)</f>
        <v>0</v>
      </c>
      <c r="P3510">
        <v>43</v>
      </c>
      <c r="Q3510" t="s">
        <v>124</v>
      </c>
      <c r="R3510" t="b">
        <v>0</v>
      </c>
      <c r="S3510">
        <v>72</v>
      </c>
      <c r="T3510">
        <v>0</v>
      </c>
      <c r="V3510" t="s">
        <v>103</v>
      </c>
    </row>
    <row r="3511" spans="1:22" x14ac:dyDescent="0.2">
      <c r="A3511" s="1">
        <v>30644</v>
      </c>
      <c r="B3511">
        <v>1983</v>
      </c>
      <c r="C3511">
        <f>_xlfn.MAXIFS(Table1[ScheduleWeekWritten],Table1[ScheduleSeason],Table1[[#This Row],[ScheduleSeason]])</f>
        <v>16</v>
      </c>
      <c r="D3511">
        <v>13</v>
      </c>
      <c r="E3511" cm="1">
        <f t="array" ref="E3511">_xlfn.XLOOKUP(Table1[[#This Row],[ScheduleWeekWritten]],Table3[Game],100+Table3[Increase],Table1[[#This Row],[ScheduleWeekWritten]])</f>
        <v>13</v>
      </c>
      <c r="F3511" t="b">
        <v>0</v>
      </c>
      <c r="G3511" t="s">
        <v>67</v>
      </c>
      <c r="H3511">
        <v>35</v>
      </c>
      <c r="I3511">
        <v>17</v>
      </c>
      <c r="J3511" t="s">
        <v>57</v>
      </c>
      <c r="K3511" t="s">
        <v>68</v>
      </c>
      <c r="L3511" t="str">
        <f>_xlfn.XLOOKUP(Table1[[#This Row],[TeamFavoriteID]],Table2[team_id],Table2[team_name],_xlfn.XLOOKUP(Table1[[#This Row],[TeamFavoriteID]],Table2[team_id_pfr],Table2[team_name],"Even"))</f>
        <v>Dallas Cowboys</v>
      </c>
      <c r="M3511">
        <v>-10</v>
      </c>
      <c r="N3511">
        <f>IF(Table1[[#This Row],[TeamFavorite]]=Table1[[#This Row],[TeamHome]],Table1[[#This Row],[ScoreAway]]-Table1[[#This Row],[ScoreHome]],Table1[[#This Row],[ScoreHome]]-Table1[[#This Row],[ScoreAway]])</f>
        <v>-18</v>
      </c>
      <c r="O3511">
        <f>IF(Table1[[#This Row],[SpreadActual]]&lt;Table1[[#This Row],[SpreadFavorite]],1,0)</f>
        <v>1</v>
      </c>
      <c r="P3511">
        <v>54.5</v>
      </c>
      <c r="Q3511" t="s">
        <v>119</v>
      </c>
      <c r="R3511" t="b">
        <v>0</v>
      </c>
      <c r="S3511">
        <v>43</v>
      </c>
      <c r="T3511">
        <v>8</v>
      </c>
      <c r="U3511">
        <v>61</v>
      </c>
    </row>
    <row r="3512" spans="1:22" x14ac:dyDescent="0.2">
      <c r="A3512" s="1">
        <v>30644</v>
      </c>
      <c r="B3512">
        <v>1983</v>
      </c>
      <c r="C3512">
        <f>_xlfn.MAXIFS(Table1[ScheduleWeekWritten],Table1[ScheduleSeason],Table1[[#This Row],[ScheduleSeason]])</f>
        <v>16</v>
      </c>
      <c r="D3512">
        <v>13</v>
      </c>
      <c r="E3512" cm="1">
        <f t="array" ref="E3512">_xlfn.XLOOKUP(Table1[[#This Row],[ScheduleWeekWritten]],Table3[Game],100+Table3[Increase],Table1[[#This Row],[ScheduleWeekWritten]])</f>
        <v>13</v>
      </c>
      <c r="F3512" t="b">
        <v>0</v>
      </c>
      <c r="G3512" t="s">
        <v>45</v>
      </c>
      <c r="H3512">
        <v>45</v>
      </c>
      <c r="I3512">
        <v>3</v>
      </c>
      <c r="J3512" t="s">
        <v>49</v>
      </c>
      <c r="K3512" t="s">
        <v>51</v>
      </c>
      <c r="L3512" t="str">
        <f>_xlfn.XLOOKUP(Table1[[#This Row],[TeamFavoriteID]],Table2[team_id],Table2[team_name],_xlfn.XLOOKUP(Table1[[#This Row],[TeamFavoriteID]],Table2[team_id_pfr],Table2[team_name],"Even"))</f>
        <v>Pittsburgh Steelers</v>
      </c>
      <c r="M3512">
        <v>-2.5</v>
      </c>
      <c r="N3512">
        <f>IF(Table1[[#This Row],[TeamFavorite]]=Table1[[#This Row],[TeamHome]],Table1[[#This Row],[ScoreAway]]-Table1[[#This Row],[ScoreHome]],Table1[[#This Row],[ScoreHome]]-Table1[[#This Row],[ScoreAway]])</f>
        <v>42</v>
      </c>
      <c r="O3512">
        <f>IF(Table1[[#This Row],[SpreadActual]]&lt;Table1[[#This Row],[SpreadFavorite]],1,0)</f>
        <v>0</v>
      </c>
      <c r="P3512">
        <v>40.5</v>
      </c>
      <c r="Q3512" t="s">
        <v>125</v>
      </c>
      <c r="R3512" t="b">
        <v>0</v>
      </c>
      <c r="S3512">
        <v>72</v>
      </c>
      <c r="T3512">
        <v>0</v>
      </c>
      <c r="V3512" t="s">
        <v>103</v>
      </c>
    </row>
    <row r="3513" spans="1:22" x14ac:dyDescent="0.2">
      <c r="A3513" s="1">
        <v>30647</v>
      </c>
      <c r="B3513">
        <v>1983</v>
      </c>
      <c r="C3513">
        <f>_xlfn.MAXIFS(Table1[ScheduleWeekWritten],Table1[ScheduleSeason],Table1[[#This Row],[ScheduleSeason]])</f>
        <v>16</v>
      </c>
      <c r="D3513">
        <v>13</v>
      </c>
      <c r="E3513" cm="1">
        <f t="array" ref="E3513">_xlfn.XLOOKUP(Table1[[#This Row],[ScheduleWeekWritten]],Table3[Game],100+Table3[Increase],Table1[[#This Row],[ScheduleWeekWritten]])</f>
        <v>13</v>
      </c>
      <c r="F3513" t="b">
        <v>0</v>
      </c>
      <c r="G3513" t="s">
        <v>38</v>
      </c>
      <c r="H3513">
        <v>47</v>
      </c>
      <c r="I3513">
        <v>41</v>
      </c>
      <c r="J3513" t="s">
        <v>33</v>
      </c>
      <c r="K3513" t="s">
        <v>109</v>
      </c>
      <c r="L3513" t="str">
        <f>_xlfn.XLOOKUP(Table1[[#This Row],[TeamFavoriteID]],Table2[team_id],Table2[team_name],_xlfn.XLOOKUP(Table1[[#This Row],[TeamFavoriteID]],Table2[team_id_pfr],Table2[team_name],"Even"))</f>
        <v>Atlanta Falcons</v>
      </c>
      <c r="M3513">
        <v>-2.5</v>
      </c>
      <c r="N3513">
        <f>IF(Table1[[#This Row],[TeamFavorite]]=Table1[[#This Row],[TeamHome]],Table1[[#This Row],[ScoreAway]]-Table1[[#This Row],[ScoreHome]],Table1[[#This Row],[ScoreHome]]-Table1[[#This Row],[ScoreAway]])</f>
        <v>-6</v>
      </c>
      <c r="O3513">
        <f>IF(Table1[[#This Row],[SpreadActual]]&lt;Table1[[#This Row],[SpreadFavorite]],1,0)</f>
        <v>1</v>
      </c>
      <c r="P3513">
        <v>45.5</v>
      </c>
      <c r="Q3513" t="s">
        <v>41</v>
      </c>
      <c r="R3513" t="b">
        <v>0</v>
      </c>
      <c r="S3513">
        <v>50</v>
      </c>
      <c r="T3513">
        <v>10</v>
      </c>
      <c r="U3513">
        <v>74</v>
      </c>
    </row>
    <row r="3514" spans="1:22" x14ac:dyDescent="0.2">
      <c r="A3514" s="1">
        <v>30647</v>
      </c>
      <c r="B3514">
        <v>1983</v>
      </c>
      <c r="C3514">
        <f>_xlfn.MAXIFS(Table1[ScheduleWeekWritten],Table1[ScheduleSeason],Table1[[#This Row],[ScheduleSeason]])</f>
        <v>16</v>
      </c>
      <c r="D3514">
        <v>13</v>
      </c>
      <c r="E3514" cm="1">
        <f t="array" ref="E3514">_xlfn.XLOOKUP(Table1[[#This Row],[ScheduleWeekWritten]],Table3[Game],100+Table3[Increase],Table1[[#This Row],[ScheduleWeekWritten]])</f>
        <v>13</v>
      </c>
      <c r="F3514" t="b">
        <v>0</v>
      </c>
      <c r="G3514" t="s">
        <v>46</v>
      </c>
      <c r="H3514">
        <v>13</v>
      </c>
      <c r="I3514">
        <v>3</v>
      </c>
      <c r="J3514" t="s">
        <v>53</v>
      </c>
      <c r="K3514" t="s">
        <v>87</v>
      </c>
      <c r="L3514" t="str">
        <f>_xlfn.XLOOKUP(Table1[[#This Row],[TeamFavoriteID]],Table2[team_id],Table2[team_name],_xlfn.XLOOKUP(Table1[[#This Row],[TeamFavoriteID]],Table2[team_id_pfr],Table2[team_name],"Even"))</f>
        <v>San Francisco 49ers</v>
      </c>
      <c r="M3514">
        <v>-4</v>
      </c>
      <c r="N3514">
        <f>IF(Table1[[#This Row],[TeamFavorite]]=Table1[[#This Row],[TeamHome]],Table1[[#This Row],[ScoreAway]]-Table1[[#This Row],[ScoreHome]],Table1[[#This Row],[ScoreHome]]-Table1[[#This Row],[ScoreAway]])</f>
        <v>10</v>
      </c>
      <c r="O3514">
        <f>IF(Table1[[#This Row],[SpreadActual]]&lt;Table1[[#This Row],[SpreadFavorite]],1,0)</f>
        <v>0</v>
      </c>
      <c r="P3514">
        <v>41.5</v>
      </c>
      <c r="Q3514" t="s">
        <v>114</v>
      </c>
      <c r="R3514" t="b">
        <v>0</v>
      </c>
      <c r="S3514">
        <v>39</v>
      </c>
      <c r="T3514">
        <v>18</v>
      </c>
      <c r="U3514">
        <v>86</v>
      </c>
    </row>
    <row r="3515" spans="1:22" x14ac:dyDescent="0.2">
      <c r="A3515" s="1">
        <v>30647</v>
      </c>
      <c r="B3515">
        <v>1983</v>
      </c>
      <c r="C3515">
        <f>_xlfn.MAXIFS(Table1[ScheduleWeekWritten],Table1[ScheduleSeason],Table1[[#This Row],[ScheduleSeason]])</f>
        <v>16</v>
      </c>
      <c r="D3515">
        <v>13</v>
      </c>
      <c r="E3515" cm="1">
        <f t="array" ref="E3515">_xlfn.XLOOKUP(Table1[[#This Row],[ScheduleWeekWritten]],Table3[Game],100+Table3[Increase],Table1[[#This Row],[ScheduleWeekWritten]])</f>
        <v>13</v>
      </c>
      <c r="F3515" t="b">
        <v>0</v>
      </c>
      <c r="G3515" t="s">
        <v>62</v>
      </c>
      <c r="H3515">
        <v>41</v>
      </c>
      <c r="I3515">
        <v>23</v>
      </c>
      <c r="J3515" t="s">
        <v>34</v>
      </c>
      <c r="K3515" t="s">
        <v>63</v>
      </c>
      <c r="L3515" t="str">
        <f>_xlfn.XLOOKUP(Table1[[#This Row],[TeamFavoriteID]],Table2[team_id],Table2[team_name],_xlfn.XLOOKUP(Table1[[#This Row],[TeamFavoriteID]],Table2[team_id_pfr],Table2[team_name],"Even"))</f>
        <v>Cleveland Browns</v>
      </c>
      <c r="M3515">
        <v>-6</v>
      </c>
      <c r="N3515">
        <f>IF(Table1[[#This Row],[TeamFavorite]]=Table1[[#This Row],[TeamHome]],Table1[[#This Row],[ScoreAway]]-Table1[[#This Row],[ScoreHome]],Table1[[#This Row],[ScoreHome]]-Table1[[#This Row],[ScoreAway]])</f>
        <v>-18</v>
      </c>
      <c r="O3515">
        <f>IF(Table1[[#This Row],[SpreadActual]]&lt;Table1[[#This Row],[SpreadFavorite]],1,0)</f>
        <v>1</v>
      </c>
      <c r="P3515">
        <v>36</v>
      </c>
      <c r="Q3515" t="s">
        <v>66</v>
      </c>
      <c r="R3515" t="b">
        <v>0</v>
      </c>
      <c r="S3515">
        <v>45</v>
      </c>
      <c r="T3515">
        <v>8</v>
      </c>
      <c r="U3515">
        <v>74</v>
      </c>
    </row>
    <row r="3516" spans="1:22" x14ac:dyDescent="0.2">
      <c r="A3516" s="1">
        <v>30647</v>
      </c>
      <c r="B3516">
        <v>1983</v>
      </c>
      <c r="C3516">
        <f>_xlfn.MAXIFS(Table1[ScheduleWeekWritten],Table1[ScheduleSeason],Table1[[#This Row],[ScheduleSeason]])</f>
        <v>16</v>
      </c>
      <c r="D3516">
        <v>13</v>
      </c>
      <c r="E3516" cm="1">
        <f t="array" ref="E3516">_xlfn.XLOOKUP(Table1[[#This Row],[ScheduleWeekWritten]],Table3[Game],100+Table3[Increase],Table1[[#This Row],[ScheduleWeekWritten]])</f>
        <v>13</v>
      </c>
      <c r="F3516" t="b">
        <v>0</v>
      </c>
      <c r="G3516" t="s">
        <v>138</v>
      </c>
      <c r="H3516">
        <v>27</v>
      </c>
      <c r="I3516">
        <v>12</v>
      </c>
      <c r="J3516" t="s">
        <v>50</v>
      </c>
      <c r="K3516" t="s">
        <v>21</v>
      </c>
      <c r="L3516" t="str">
        <f>_xlfn.XLOOKUP(Table1[[#This Row],[TeamFavoriteID]],Table2[team_id],Table2[team_name],_xlfn.XLOOKUP(Table1[[#This Row],[TeamFavoriteID]],Table2[team_id_pfr],Table2[team_name],"Even"))</f>
        <v>Las Vegas Raiders</v>
      </c>
      <c r="M3516">
        <v>-10</v>
      </c>
      <c r="N3516">
        <f>IF(Table1[[#This Row],[TeamFavorite]]=Table1[[#This Row],[TeamHome]],Table1[[#This Row],[ScoreAway]]-Table1[[#This Row],[ScoreHome]],Table1[[#This Row],[ScoreHome]]-Table1[[#This Row],[ScoreAway]])</f>
        <v>15</v>
      </c>
      <c r="O3516">
        <f>IF(Table1[[#This Row],[SpreadActual]]&lt;Table1[[#This Row],[SpreadFavorite]],1,0)</f>
        <v>0</v>
      </c>
      <c r="P3516">
        <v>41</v>
      </c>
      <c r="Q3516" t="s">
        <v>65</v>
      </c>
      <c r="R3516" t="b">
        <v>0</v>
      </c>
      <c r="S3516">
        <v>54</v>
      </c>
      <c r="T3516">
        <v>7</v>
      </c>
      <c r="U3516">
        <v>41</v>
      </c>
    </row>
    <row r="3517" spans="1:22" x14ac:dyDescent="0.2">
      <c r="A3517" s="1">
        <v>30647</v>
      </c>
      <c r="B3517">
        <v>1983</v>
      </c>
      <c r="C3517">
        <f>_xlfn.MAXIFS(Table1[ScheduleWeekWritten],Table1[ScheduleSeason],Table1[[#This Row],[ScheduleSeason]])</f>
        <v>16</v>
      </c>
      <c r="D3517">
        <v>13</v>
      </c>
      <c r="E3517" cm="1">
        <f t="array" ref="E3517">_xlfn.XLOOKUP(Table1[[#This Row],[ScheduleWeekWritten]],Table3[Game],100+Table3[Increase],Table1[[#This Row],[ScheduleWeekWritten]])</f>
        <v>13</v>
      </c>
      <c r="F3517" t="b">
        <v>0</v>
      </c>
      <c r="G3517" t="s">
        <v>39</v>
      </c>
      <c r="H3517">
        <v>41</v>
      </c>
      <c r="I3517">
        <v>17</v>
      </c>
      <c r="J3517" t="s">
        <v>28</v>
      </c>
      <c r="K3517" t="s">
        <v>40</v>
      </c>
      <c r="L3517" t="str">
        <f>_xlfn.XLOOKUP(Table1[[#This Row],[TeamFavoriteID]],Table2[team_id],Table2[team_name],_xlfn.XLOOKUP(Table1[[#This Row],[TeamFavoriteID]],Table2[team_id_pfr],Table2[team_name],"Even"))</f>
        <v>Los Angeles Rams</v>
      </c>
      <c r="M3517">
        <v>-3.5</v>
      </c>
      <c r="N3517">
        <f>IF(Table1[[#This Row],[TeamFavorite]]=Table1[[#This Row],[TeamHome]],Table1[[#This Row],[ScoreAway]]-Table1[[#This Row],[ScoreHome]],Table1[[#This Row],[ScoreHome]]-Table1[[#This Row],[ScoreAway]])</f>
        <v>-24</v>
      </c>
      <c r="O3517">
        <f>IF(Table1[[#This Row],[SpreadActual]]&lt;Table1[[#This Row],[SpreadFavorite]],1,0)</f>
        <v>1</v>
      </c>
      <c r="P3517">
        <v>44</v>
      </c>
      <c r="Q3517" t="s">
        <v>135</v>
      </c>
      <c r="R3517" t="b">
        <v>0</v>
      </c>
      <c r="S3517">
        <v>54</v>
      </c>
      <c r="T3517">
        <v>7</v>
      </c>
      <c r="U3517">
        <v>41</v>
      </c>
    </row>
    <row r="3518" spans="1:22" x14ac:dyDescent="0.2">
      <c r="A3518" s="1">
        <v>30647</v>
      </c>
      <c r="B3518">
        <v>1983</v>
      </c>
      <c r="C3518">
        <f>_xlfn.MAXIFS(Table1[ScheduleWeekWritten],Table1[ScheduleSeason],Table1[[#This Row],[ScheduleSeason]])</f>
        <v>16</v>
      </c>
      <c r="D3518">
        <v>13</v>
      </c>
      <c r="E3518" cm="1">
        <f t="array" ref="E3518">_xlfn.XLOOKUP(Table1[[#This Row],[ScheduleWeekWritten]],Table3[Game],100+Table3[Increase],Table1[[#This Row],[ScheduleWeekWritten]])</f>
        <v>13</v>
      </c>
      <c r="F3518" t="b">
        <v>0</v>
      </c>
      <c r="G3518" t="s">
        <v>95</v>
      </c>
      <c r="H3518">
        <v>17</v>
      </c>
      <c r="I3518">
        <v>16</v>
      </c>
      <c r="J3518" t="s">
        <v>54</v>
      </c>
      <c r="K3518" t="s">
        <v>98</v>
      </c>
      <c r="L3518" t="str">
        <f>_xlfn.XLOOKUP(Table1[[#This Row],[TeamFavoriteID]],Table2[team_id],Table2[team_name],_xlfn.XLOOKUP(Table1[[#This Row],[TeamFavoriteID]],Table2[team_id_pfr],Table2[team_name],"Even"))</f>
        <v>New Orleans Saints</v>
      </c>
      <c r="M3518">
        <v>-2.5</v>
      </c>
      <c r="N3518">
        <f>IF(Table1[[#This Row],[TeamFavorite]]=Table1[[#This Row],[TeamHome]],Table1[[#This Row],[ScoreAway]]-Table1[[#This Row],[ScoreHome]],Table1[[#This Row],[ScoreHome]]-Table1[[#This Row],[ScoreAway]])</f>
        <v>-1</v>
      </c>
      <c r="O3518">
        <f>IF(Table1[[#This Row],[SpreadActual]]&lt;Table1[[#This Row],[SpreadFavorite]],1,0)</f>
        <v>0</v>
      </c>
      <c r="P3518">
        <v>42</v>
      </c>
      <c r="Q3518" t="s">
        <v>124</v>
      </c>
      <c r="R3518" t="b">
        <v>0</v>
      </c>
      <c r="S3518">
        <v>72</v>
      </c>
      <c r="T3518">
        <v>0</v>
      </c>
      <c r="V3518" t="s">
        <v>103</v>
      </c>
    </row>
    <row r="3519" spans="1:22" x14ac:dyDescent="0.2">
      <c r="A3519" s="1">
        <v>30647</v>
      </c>
      <c r="B3519">
        <v>1983</v>
      </c>
      <c r="C3519">
        <f>_xlfn.MAXIFS(Table1[ScheduleWeekWritten],Table1[ScheduleSeason],Table1[[#This Row],[ScheduleSeason]])</f>
        <v>16</v>
      </c>
      <c r="D3519">
        <v>13</v>
      </c>
      <c r="E3519" cm="1">
        <f t="array" ref="E3519">_xlfn.XLOOKUP(Table1[[#This Row],[ScheduleWeekWritten]],Table3[Game],100+Table3[Increase],Table1[[#This Row],[ScheduleWeekWritten]])</f>
        <v>13</v>
      </c>
      <c r="F3519" t="b">
        <v>0</v>
      </c>
      <c r="G3519" t="s">
        <v>31</v>
      </c>
      <c r="H3519">
        <v>26</v>
      </c>
      <c r="I3519">
        <v>3</v>
      </c>
      <c r="J3519" t="s">
        <v>115</v>
      </c>
      <c r="K3519" t="s">
        <v>32</v>
      </c>
      <c r="L3519" t="str">
        <f>_xlfn.XLOOKUP(Table1[[#This Row],[TeamFavoriteID]],Table2[team_id],Table2[team_name],_xlfn.XLOOKUP(Table1[[#This Row],[TeamFavoriteID]],Table2[team_id_pfr],Table2[team_name],"Even"))</f>
        <v>New York Jets</v>
      </c>
      <c r="M3519">
        <v>-5</v>
      </c>
      <c r="N3519">
        <f>IF(Table1[[#This Row],[TeamFavorite]]=Table1[[#This Row],[TeamHome]],Table1[[#This Row],[ScoreAway]]-Table1[[#This Row],[ScoreHome]],Table1[[#This Row],[ScoreHome]]-Table1[[#This Row],[ScoreAway]])</f>
        <v>-23</v>
      </c>
      <c r="O3519">
        <f>IF(Table1[[#This Row],[SpreadActual]]&lt;Table1[[#This Row],[SpreadFavorite]],1,0)</f>
        <v>1</v>
      </c>
      <c r="P3519">
        <v>39.5</v>
      </c>
      <c r="Q3519" t="s">
        <v>126</v>
      </c>
      <c r="R3519" t="b">
        <v>0</v>
      </c>
      <c r="S3519">
        <v>51</v>
      </c>
      <c r="T3519">
        <v>14</v>
      </c>
      <c r="U3519">
        <v>49</v>
      </c>
    </row>
    <row r="3520" spans="1:22" x14ac:dyDescent="0.2">
      <c r="A3520" s="1">
        <v>30647</v>
      </c>
      <c r="B3520">
        <v>1983</v>
      </c>
      <c r="C3520">
        <f>_xlfn.MAXIFS(Table1[ScheduleWeekWritten],Table1[ScheduleSeason],Table1[[#This Row],[ScheduleSeason]])</f>
        <v>16</v>
      </c>
      <c r="D3520">
        <v>13</v>
      </c>
      <c r="E3520" cm="1">
        <f t="array" ref="E3520">_xlfn.XLOOKUP(Table1[[#This Row],[ScheduleWeekWritten]],Table3[Game],100+Table3[Increase],Table1[[#This Row],[ScheduleWeekWritten]])</f>
        <v>13</v>
      </c>
      <c r="F3520" t="b">
        <v>0</v>
      </c>
      <c r="G3520" t="s">
        <v>27</v>
      </c>
      <c r="H3520">
        <v>31</v>
      </c>
      <c r="I3520">
        <v>7</v>
      </c>
      <c r="J3520" t="s">
        <v>24</v>
      </c>
      <c r="K3520" t="s">
        <v>29</v>
      </c>
      <c r="L3520" t="str">
        <f>_xlfn.XLOOKUP(Table1[[#This Row],[TeamFavoriteID]],Table2[team_id],Table2[team_name],_xlfn.XLOOKUP(Table1[[#This Row],[TeamFavoriteID]],Table2[team_id_pfr],Table2[team_name],"Even"))</f>
        <v>Los Angeles Chargers</v>
      </c>
      <c r="M3520">
        <v>-2.5</v>
      </c>
      <c r="N3520">
        <f>IF(Table1[[#This Row],[TeamFavorite]]=Table1[[#This Row],[TeamHome]],Table1[[#This Row],[ScoreAway]]-Table1[[#This Row],[ScoreHome]],Table1[[#This Row],[ScoreHome]]-Table1[[#This Row],[ScoreAway]])</f>
        <v>24</v>
      </c>
      <c r="O3520">
        <f>IF(Table1[[#This Row],[SpreadActual]]&lt;Table1[[#This Row],[SpreadFavorite]],1,0)</f>
        <v>0</v>
      </c>
      <c r="P3520">
        <v>46.5</v>
      </c>
      <c r="Q3520" t="s">
        <v>94</v>
      </c>
      <c r="R3520" t="b">
        <v>0</v>
      </c>
      <c r="S3520">
        <v>57</v>
      </c>
      <c r="T3520">
        <v>6</v>
      </c>
      <c r="U3520">
        <v>42</v>
      </c>
    </row>
    <row r="3521" spans="1:22" x14ac:dyDescent="0.2">
      <c r="A3521" s="1">
        <v>30647</v>
      </c>
      <c r="B3521">
        <v>1983</v>
      </c>
      <c r="C3521">
        <f>_xlfn.MAXIFS(Table1[ScheduleWeekWritten],Table1[ScheduleSeason],Table1[[#This Row],[ScheduleSeason]])</f>
        <v>16</v>
      </c>
      <c r="D3521">
        <v>13</v>
      </c>
      <c r="E3521" cm="1">
        <f t="array" ref="E3521">_xlfn.XLOOKUP(Table1[[#This Row],[ScheduleWeekWritten]],Table3[Game],100+Table3[Increase],Table1[[#This Row],[ScheduleWeekWritten]])</f>
        <v>13</v>
      </c>
      <c r="F3521" t="b">
        <v>0</v>
      </c>
      <c r="G3521" t="s">
        <v>128</v>
      </c>
      <c r="H3521">
        <v>51</v>
      </c>
      <c r="I3521">
        <v>48</v>
      </c>
      <c r="J3521" t="s">
        <v>42</v>
      </c>
      <c r="K3521" t="s">
        <v>132</v>
      </c>
      <c r="L3521" t="str">
        <f>_xlfn.XLOOKUP(Table1[[#This Row],[TeamFavoriteID]],Table2[team_id],Table2[team_name],_xlfn.XLOOKUP(Table1[[#This Row],[TeamFavoriteID]],Table2[team_id_pfr],Table2[team_name],"Even"))</f>
        <v>Seattle Seahawks</v>
      </c>
      <c r="M3521">
        <v>-3.5</v>
      </c>
      <c r="N3521">
        <f>IF(Table1[[#This Row],[TeamFavorite]]=Table1[[#This Row],[TeamHome]],Table1[[#This Row],[ScoreAway]]-Table1[[#This Row],[ScoreHome]],Table1[[#This Row],[ScoreHome]]-Table1[[#This Row],[ScoreAway]])</f>
        <v>-3</v>
      </c>
      <c r="O3521">
        <f>IF(Table1[[#This Row],[SpreadActual]]&lt;Table1[[#This Row],[SpreadFavorite]],1,0)</f>
        <v>0</v>
      </c>
      <c r="P3521">
        <v>46.5</v>
      </c>
      <c r="Q3521" t="s">
        <v>129</v>
      </c>
      <c r="R3521" t="b">
        <v>0</v>
      </c>
      <c r="S3521">
        <v>72</v>
      </c>
      <c r="T3521">
        <v>0</v>
      </c>
      <c r="V3521" t="s">
        <v>103</v>
      </c>
    </row>
    <row r="3522" spans="1:22" x14ac:dyDescent="0.2">
      <c r="A3522" s="1">
        <v>30647</v>
      </c>
      <c r="B3522">
        <v>1983</v>
      </c>
      <c r="C3522">
        <f>_xlfn.MAXIFS(Table1[ScheduleWeekWritten],Table1[ScheduleSeason],Table1[[#This Row],[ScheduleSeason]])</f>
        <v>16</v>
      </c>
      <c r="D3522">
        <v>13</v>
      </c>
      <c r="E3522" cm="1">
        <f t="array" ref="E3522">_xlfn.XLOOKUP(Table1[[#This Row],[ScheduleWeekWritten]],Table3[Game],100+Table3[Increase],Table1[[#This Row],[ScheduleWeekWritten]])</f>
        <v>13</v>
      </c>
      <c r="F3522" t="b">
        <v>0</v>
      </c>
      <c r="G3522" t="s">
        <v>127</v>
      </c>
      <c r="H3522">
        <v>33</v>
      </c>
      <c r="I3522">
        <v>24</v>
      </c>
      <c r="J3522" t="s">
        <v>23</v>
      </c>
      <c r="K3522" t="s">
        <v>133</v>
      </c>
      <c r="L3522" t="str">
        <f>_xlfn.XLOOKUP(Table1[[#This Row],[TeamFavoriteID]],Table2[team_id],Table2[team_name],_xlfn.XLOOKUP(Table1[[#This Row],[TeamFavoriteID]],Table2[team_id_pfr],Table2[team_name],"Even"))</f>
        <v>Tampa Bay Buccaneers</v>
      </c>
      <c r="M3522">
        <v>-2</v>
      </c>
      <c r="N3522">
        <f>IF(Table1[[#This Row],[TeamFavorite]]=Table1[[#This Row],[TeamHome]],Table1[[#This Row],[ScoreAway]]-Table1[[#This Row],[ScoreHome]],Table1[[#This Row],[ScoreHome]]-Table1[[#This Row],[ScoreAway]])</f>
        <v>-9</v>
      </c>
      <c r="O3522">
        <f>IF(Table1[[#This Row],[SpreadActual]]&lt;Table1[[#This Row],[SpreadFavorite]],1,0)</f>
        <v>1</v>
      </c>
      <c r="P3522">
        <v>37</v>
      </c>
      <c r="Q3522" t="s">
        <v>130</v>
      </c>
      <c r="R3522" t="b">
        <v>0</v>
      </c>
      <c r="S3522">
        <v>73</v>
      </c>
      <c r="T3522">
        <v>11</v>
      </c>
      <c r="U3522">
        <v>80</v>
      </c>
    </row>
    <row r="3523" spans="1:22" x14ac:dyDescent="0.2">
      <c r="A3523" s="1">
        <v>30647</v>
      </c>
      <c r="B3523">
        <v>1983</v>
      </c>
      <c r="C3523">
        <f>_xlfn.MAXIFS(Table1[ScheduleWeekWritten],Table1[ScheduleSeason],Table1[[#This Row],[ScheduleSeason]])</f>
        <v>16</v>
      </c>
      <c r="D3523">
        <v>13</v>
      </c>
      <c r="E3523" cm="1">
        <f t="array" ref="E3523">_xlfn.XLOOKUP(Table1[[#This Row],[ScheduleWeekWritten]],Table3[Game],100+Table3[Increase],Table1[[#This Row],[ScheduleWeekWritten]])</f>
        <v>13</v>
      </c>
      <c r="F3523" t="b">
        <v>0</v>
      </c>
      <c r="G3523" t="s">
        <v>61</v>
      </c>
      <c r="H3523">
        <v>28</v>
      </c>
      <c r="I3523">
        <v>24</v>
      </c>
      <c r="J3523" t="s">
        <v>58</v>
      </c>
      <c r="K3523" t="s">
        <v>85</v>
      </c>
      <c r="L3523" t="str">
        <f>_xlfn.XLOOKUP(Table1[[#This Row],[TeamFavoriteID]],Table2[team_id],Table2[team_name],_xlfn.XLOOKUP(Table1[[#This Row],[TeamFavoriteID]],Table2[team_id_pfr],Table2[team_name],"Even"))</f>
        <v>Washington Commanders</v>
      </c>
      <c r="M3523">
        <v>-15</v>
      </c>
      <c r="N3523">
        <f>IF(Table1[[#This Row],[TeamFavorite]]=Table1[[#This Row],[TeamHome]],Table1[[#This Row],[ScoreAway]]-Table1[[#This Row],[ScoreHome]],Table1[[#This Row],[ScoreHome]]-Table1[[#This Row],[ScoreAway]])</f>
        <v>4</v>
      </c>
      <c r="O3523">
        <f>IF(Table1[[#This Row],[SpreadActual]]&lt;Table1[[#This Row],[SpreadFavorite]],1,0)</f>
        <v>0</v>
      </c>
      <c r="P3523">
        <v>46</v>
      </c>
      <c r="Q3523" t="s">
        <v>64</v>
      </c>
      <c r="R3523" t="b">
        <v>0</v>
      </c>
      <c r="S3523">
        <v>50</v>
      </c>
      <c r="T3523">
        <v>5</v>
      </c>
      <c r="U3523">
        <v>59</v>
      </c>
    </row>
    <row r="3524" spans="1:22" x14ac:dyDescent="0.2">
      <c r="A3524" s="1">
        <v>30648</v>
      </c>
      <c r="B3524">
        <v>1983</v>
      </c>
      <c r="C3524">
        <f>_xlfn.MAXIFS(Table1[ScheduleWeekWritten],Table1[ScheduleSeason],Table1[[#This Row],[ScheduleSeason]])</f>
        <v>16</v>
      </c>
      <c r="D3524">
        <v>13</v>
      </c>
      <c r="E3524" cm="1">
        <f t="array" ref="E3524">_xlfn.XLOOKUP(Table1[[#This Row],[ScheduleWeekWritten]],Table3[Game],100+Table3[Increase],Table1[[#This Row],[ScheduleWeekWritten]])</f>
        <v>13</v>
      </c>
      <c r="F3524" t="b">
        <v>0</v>
      </c>
      <c r="G3524" t="s">
        <v>19</v>
      </c>
      <c r="H3524">
        <v>38</v>
      </c>
      <c r="I3524">
        <v>14</v>
      </c>
      <c r="J3524" t="s">
        <v>101</v>
      </c>
      <c r="K3524" t="s">
        <v>91</v>
      </c>
      <c r="L3524" t="str">
        <f>_xlfn.XLOOKUP(Table1[[#This Row],[TeamFavoriteID]],Table2[team_id],Table2[team_name],_xlfn.XLOOKUP(Table1[[#This Row],[TeamFavoriteID]],Table2[team_id_pfr],Table2[team_name],"Even"))</f>
        <v>Miami Dolphins</v>
      </c>
      <c r="M3524">
        <v>-5.5</v>
      </c>
      <c r="N3524">
        <f>IF(Table1[[#This Row],[TeamFavorite]]=Table1[[#This Row],[TeamHome]],Table1[[#This Row],[ScoreAway]]-Table1[[#This Row],[ScoreHome]],Table1[[#This Row],[ScoreHome]]-Table1[[#This Row],[ScoreAway]])</f>
        <v>-24</v>
      </c>
      <c r="O3524">
        <f>IF(Table1[[#This Row],[SpreadActual]]&lt;Table1[[#This Row],[SpreadFavorite]],1,0)</f>
        <v>1</v>
      </c>
      <c r="P3524">
        <v>43</v>
      </c>
      <c r="Q3524" t="s">
        <v>22</v>
      </c>
      <c r="R3524" t="b">
        <v>0</v>
      </c>
      <c r="S3524">
        <v>78</v>
      </c>
      <c r="T3524">
        <v>6</v>
      </c>
      <c r="U3524">
        <v>68</v>
      </c>
    </row>
    <row r="3525" spans="1:22" x14ac:dyDescent="0.2">
      <c r="A3525" s="1">
        <v>30651</v>
      </c>
      <c r="B3525">
        <v>1983</v>
      </c>
      <c r="C3525">
        <f>_xlfn.MAXIFS(Table1[ScheduleWeekWritten],Table1[ScheduleSeason],Table1[[#This Row],[ScheduleSeason]])</f>
        <v>16</v>
      </c>
      <c r="D3525">
        <v>14</v>
      </c>
      <c r="E3525" cm="1">
        <f t="array" ref="E3525">_xlfn.XLOOKUP(Table1[[#This Row],[ScheduleWeekWritten]],Table3[Game],100+Table3[Increase],Table1[[#This Row],[ScheduleWeekWritten]])</f>
        <v>14</v>
      </c>
      <c r="F3525" t="b">
        <v>0</v>
      </c>
      <c r="G3525" t="s">
        <v>27</v>
      </c>
      <c r="H3525">
        <v>10</v>
      </c>
      <c r="I3525">
        <v>42</v>
      </c>
      <c r="J3525" t="s">
        <v>138</v>
      </c>
      <c r="K3525" t="s">
        <v>21</v>
      </c>
      <c r="L3525" t="str">
        <f>_xlfn.XLOOKUP(Table1[[#This Row],[TeamFavoriteID]],Table2[team_id],Table2[team_name],_xlfn.XLOOKUP(Table1[[#This Row],[TeamFavoriteID]],Table2[team_id_pfr],Table2[team_name],"Even"))</f>
        <v>Las Vegas Raiders</v>
      </c>
      <c r="M3525">
        <v>-1.5</v>
      </c>
      <c r="N3525">
        <f>IF(Table1[[#This Row],[TeamFavorite]]=Table1[[#This Row],[TeamHome]],Table1[[#This Row],[ScoreAway]]-Table1[[#This Row],[ScoreHome]],Table1[[#This Row],[ScoreHome]]-Table1[[#This Row],[ScoreAway]])</f>
        <v>-32</v>
      </c>
      <c r="O3525">
        <f>IF(Table1[[#This Row],[SpreadActual]]&lt;Table1[[#This Row],[SpreadFavorite]],1,0)</f>
        <v>1</v>
      </c>
      <c r="P3525">
        <v>54</v>
      </c>
      <c r="Q3525" t="s">
        <v>94</v>
      </c>
      <c r="R3525" t="b">
        <v>0</v>
      </c>
      <c r="S3525">
        <v>65</v>
      </c>
      <c r="T3525">
        <v>12</v>
      </c>
      <c r="U3525">
        <v>64</v>
      </c>
    </row>
    <row r="3526" spans="1:22" x14ac:dyDescent="0.2">
      <c r="A3526" s="1">
        <v>30654</v>
      </c>
      <c r="B3526">
        <v>1983</v>
      </c>
      <c r="C3526">
        <f>_xlfn.MAXIFS(Table1[ScheduleWeekWritten],Table1[ScheduleSeason],Table1[[#This Row],[ScheduleSeason]])</f>
        <v>16</v>
      </c>
      <c r="D3526">
        <v>14</v>
      </c>
      <c r="E3526" cm="1">
        <f t="array" ref="E3526">_xlfn.XLOOKUP(Table1[[#This Row],[ScheduleWeekWritten]],Table3[Game],100+Table3[Increase],Table1[[#This Row],[ScheduleWeekWritten]])</f>
        <v>14</v>
      </c>
      <c r="F3526" t="b">
        <v>0</v>
      </c>
      <c r="G3526" t="s">
        <v>34</v>
      </c>
      <c r="H3526">
        <v>6</v>
      </c>
      <c r="I3526">
        <v>10</v>
      </c>
      <c r="J3526" t="s">
        <v>31</v>
      </c>
      <c r="K3526" t="s">
        <v>32</v>
      </c>
      <c r="L3526" t="str">
        <f>_xlfn.XLOOKUP(Table1[[#This Row],[TeamFavoriteID]],Table2[team_id],Table2[team_name],_xlfn.XLOOKUP(Table1[[#This Row],[TeamFavoriteID]],Table2[team_id_pfr],Table2[team_name],"Even"))</f>
        <v>New York Jets</v>
      </c>
      <c r="M3526">
        <v>-3.5</v>
      </c>
      <c r="N3526">
        <f>IF(Table1[[#This Row],[TeamFavorite]]=Table1[[#This Row],[TeamHome]],Table1[[#This Row],[ScoreAway]]-Table1[[#This Row],[ScoreHome]],Table1[[#This Row],[ScoreHome]]-Table1[[#This Row],[ScoreAway]])</f>
        <v>-4</v>
      </c>
      <c r="O3526">
        <f>IF(Table1[[#This Row],[SpreadActual]]&lt;Table1[[#This Row],[SpreadFavorite]],1,0)</f>
        <v>1</v>
      </c>
      <c r="P3526">
        <v>39</v>
      </c>
      <c r="Q3526" t="s">
        <v>80</v>
      </c>
      <c r="R3526" t="b">
        <v>0</v>
      </c>
      <c r="S3526">
        <v>41</v>
      </c>
      <c r="T3526">
        <v>12</v>
      </c>
      <c r="U3526">
        <v>80</v>
      </c>
    </row>
    <row r="3527" spans="1:22" x14ac:dyDescent="0.2">
      <c r="A3527" s="1">
        <v>30654</v>
      </c>
      <c r="B3527">
        <v>1983</v>
      </c>
      <c r="C3527">
        <f>_xlfn.MAXIFS(Table1[ScheduleWeekWritten],Table1[ScheduleSeason],Table1[[#This Row],[ScheduleSeason]])</f>
        <v>16</v>
      </c>
      <c r="D3527">
        <v>14</v>
      </c>
      <c r="E3527" cm="1">
        <f t="array" ref="E3527">_xlfn.XLOOKUP(Table1[[#This Row],[ScheduleWeekWritten]],Table3[Game],100+Table3[Increase],Table1[[#This Row],[ScheduleWeekWritten]])</f>
        <v>14</v>
      </c>
      <c r="F3527" t="b">
        <v>0</v>
      </c>
      <c r="G3527" t="s">
        <v>24</v>
      </c>
      <c r="H3527">
        <v>27</v>
      </c>
      <c r="I3527">
        <v>6</v>
      </c>
      <c r="J3527" t="s">
        <v>62</v>
      </c>
      <c r="K3527" t="s">
        <v>63</v>
      </c>
      <c r="L3527" t="str">
        <f>_xlfn.XLOOKUP(Table1[[#This Row],[TeamFavoriteID]],Table2[team_id],Table2[team_name],_xlfn.XLOOKUP(Table1[[#This Row],[TeamFavoriteID]],Table2[team_id_pfr],Table2[team_name],"Even"))</f>
        <v>Cleveland Browns</v>
      </c>
      <c r="M3527">
        <v>-1.5</v>
      </c>
      <c r="N3527">
        <f>IF(Table1[[#This Row],[TeamFavorite]]=Table1[[#This Row],[TeamHome]],Table1[[#This Row],[ScoreAway]]-Table1[[#This Row],[ScoreHome]],Table1[[#This Row],[ScoreHome]]-Table1[[#This Row],[ScoreAway]])</f>
        <v>21</v>
      </c>
      <c r="O3527">
        <f>IF(Table1[[#This Row],[SpreadActual]]&lt;Table1[[#This Row],[SpreadFavorite]],1,0)</f>
        <v>0</v>
      </c>
      <c r="P3527">
        <v>37.5</v>
      </c>
      <c r="Q3527" t="s">
        <v>71</v>
      </c>
      <c r="R3527" t="b">
        <v>0</v>
      </c>
      <c r="S3527">
        <v>28</v>
      </c>
      <c r="T3527">
        <v>10</v>
      </c>
      <c r="U3527">
        <v>64</v>
      </c>
    </row>
    <row r="3528" spans="1:22" x14ac:dyDescent="0.2">
      <c r="A3528" s="1">
        <v>30654</v>
      </c>
      <c r="B3528">
        <v>1983</v>
      </c>
      <c r="C3528">
        <f>_xlfn.MAXIFS(Table1[ScheduleWeekWritten],Table1[ScheduleSeason],Table1[[#This Row],[ScheduleSeason]])</f>
        <v>16</v>
      </c>
      <c r="D3528">
        <v>14</v>
      </c>
      <c r="E3528" cm="1">
        <f t="array" ref="E3528">_xlfn.XLOOKUP(Table1[[#This Row],[ScheduleWeekWritten]],Table3[Game],100+Table3[Increase],Table1[[#This Row],[ScheduleWeekWritten]])</f>
        <v>14</v>
      </c>
      <c r="F3528" t="b">
        <v>0</v>
      </c>
      <c r="G3528" t="s">
        <v>33</v>
      </c>
      <c r="H3528">
        <v>31</v>
      </c>
      <c r="I3528">
        <v>28</v>
      </c>
      <c r="J3528" t="s">
        <v>46</v>
      </c>
      <c r="K3528" t="s">
        <v>35</v>
      </c>
      <c r="L3528" t="str">
        <f>_xlfn.XLOOKUP(Table1[[#This Row],[TeamFavoriteID]],Table2[team_id],Table2[team_name],_xlfn.XLOOKUP(Table1[[#This Row],[TeamFavoriteID]],Table2[team_id_pfr],Table2[team_name],"Even"))</f>
        <v>Green Bay Packers</v>
      </c>
      <c r="M3528">
        <v>-3</v>
      </c>
      <c r="N3528">
        <f>IF(Table1[[#This Row],[TeamFavorite]]=Table1[[#This Row],[TeamHome]],Table1[[#This Row],[ScoreAway]]-Table1[[#This Row],[ScoreHome]],Table1[[#This Row],[ScoreHome]]-Table1[[#This Row],[ScoreAway]])</f>
        <v>-3</v>
      </c>
      <c r="O3528">
        <f>IF(Table1[[#This Row],[SpreadActual]]&lt;Table1[[#This Row],[SpreadFavorite]],1,0)</f>
        <v>0</v>
      </c>
      <c r="P3528">
        <v>44.5</v>
      </c>
      <c r="Q3528" t="s">
        <v>82</v>
      </c>
      <c r="R3528" t="b">
        <v>0</v>
      </c>
      <c r="S3528">
        <v>25</v>
      </c>
      <c r="T3528">
        <v>6</v>
      </c>
      <c r="U3528">
        <v>84</v>
      </c>
    </row>
    <row r="3529" spans="1:22" x14ac:dyDescent="0.2">
      <c r="A3529" s="1">
        <v>30654</v>
      </c>
      <c r="B3529">
        <v>1983</v>
      </c>
      <c r="C3529">
        <f>_xlfn.MAXIFS(Table1[ScheduleWeekWritten],Table1[ScheduleSeason],Table1[[#This Row],[ScheduleSeason]])</f>
        <v>16</v>
      </c>
      <c r="D3529">
        <v>14</v>
      </c>
      <c r="E3529" cm="1">
        <f t="array" ref="E3529">_xlfn.XLOOKUP(Table1[[#This Row],[ScheduleWeekWritten]],Table3[Game],100+Table3[Increase],Table1[[#This Row],[ScheduleWeekWritten]])</f>
        <v>14</v>
      </c>
      <c r="F3529" t="b">
        <v>0</v>
      </c>
      <c r="G3529" t="s">
        <v>23</v>
      </c>
      <c r="H3529">
        <v>17</v>
      </c>
      <c r="I3529">
        <v>24</v>
      </c>
      <c r="J3529" t="s">
        <v>19</v>
      </c>
      <c r="K3529" t="s">
        <v>91</v>
      </c>
      <c r="L3529" t="str">
        <f>_xlfn.XLOOKUP(Table1[[#This Row],[TeamFavoriteID]],Table2[team_id],Table2[team_name],_xlfn.XLOOKUP(Table1[[#This Row],[TeamFavoriteID]],Table2[team_id_pfr],Table2[team_name],"Even"))</f>
        <v>Miami Dolphins</v>
      </c>
      <c r="M3529">
        <v>-9</v>
      </c>
      <c r="N3529">
        <f>IF(Table1[[#This Row],[TeamFavorite]]=Table1[[#This Row],[TeamHome]],Table1[[#This Row],[ScoreAway]]-Table1[[#This Row],[ScoreHome]],Table1[[#This Row],[ScoreHome]]-Table1[[#This Row],[ScoreAway]])</f>
        <v>-7</v>
      </c>
      <c r="O3529">
        <f>IF(Table1[[#This Row],[SpreadActual]]&lt;Table1[[#This Row],[SpreadFavorite]],1,0)</f>
        <v>0</v>
      </c>
      <c r="P3529">
        <v>44</v>
      </c>
      <c r="Q3529" t="s">
        <v>102</v>
      </c>
      <c r="R3529" t="b">
        <v>0</v>
      </c>
      <c r="S3529">
        <v>72</v>
      </c>
      <c r="T3529">
        <v>0</v>
      </c>
      <c r="V3529" t="s">
        <v>103</v>
      </c>
    </row>
    <row r="3530" spans="1:22" x14ac:dyDescent="0.2">
      <c r="A3530" s="1">
        <v>30654</v>
      </c>
      <c r="B3530">
        <v>1983</v>
      </c>
      <c r="C3530">
        <f>_xlfn.MAXIFS(Table1[ScheduleWeekWritten],Table1[ScheduleSeason],Table1[[#This Row],[ScheduleSeason]])</f>
        <v>16</v>
      </c>
      <c r="D3530">
        <v>14</v>
      </c>
      <c r="E3530" cm="1">
        <f t="array" ref="E3530">_xlfn.XLOOKUP(Table1[[#This Row],[ScheduleWeekWritten]],Table3[Game],100+Table3[Increase],Table1[[#This Row],[ScheduleWeekWritten]])</f>
        <v>14</v>
      </c>
      <c r="F3530" t="b">
        <v>0</v>
      </c>
      <c r="G3530" t="s">
        <v>42</v>
      </c>
      <c r="H3530">
        <v>9</v>
      </c>
      <c r="I3530">
        <v>14</v>
      </c>
      <c r="J3530" t="s">
        <v>28</v>
      </c>
      <c r="K3530" t="s">
        <v>75</v>
      </c>
      <c r="L3530" t="str">
        <f>_xlfn.XLOOKUP(Table1[[#This Row],[TeamFavoriteID]],Table2[team_id],Table2[team_name],_xlfn.XLOOKUP(Table1[[#This Row],[TeamFavoriteID]],Table2[team_id_pfr],Table2[team_name],"Even"))</f>
        <v>Kansas City Chiefs</v>
      </c>
      <c r="M3530">
        <v>-1</v>
      </c>
      <c r="N3530">
        <f>IF(Table1[[#This Row],[TeamFavorite]]=Table1[[#This Row],[TeamHome]],Table1[[#This Row],[ScoreAway]]-Table1[[#This Row],[ScoreHome]],Table1[[#This Row],[ScoreHome]]-Table1[[#This Row],[ScoreAway]])</f>
        <v>5</v>
      </c>
      <c r="O3530">
        <f>IF(Table1[[#This Row],[SpreadActual]]&lt;Table1[[#This Row],[SpreadFavorite]],1,0)</f>
        <v>0</v>
      </c>
      <c r="P3530">
        <v>44</v>
      </c>
      <c r="Q3530" t="s">
        <v>117</v>
      </c>
      <c r="R3530" t="b">
        <v>0</v>
      </c>
      <c r="S3530">
        <v>28</v>
      </c>
      <c r="T3530">
        <v>8</v>
      </c>
      <c r="U3530">
        <v>96</v>
      </c>
    </row>
    <row r="3531" spans="1:22" x14ac:dyDescent="0.2">
      <c r="A3531" s="1">
        <v>30654</v>
      </c>
      <c r="B3531">
        <v>1983</v>
      </c>
      <c r="C3531">
        <f>_xlfn.MAXIFS(Table1[ScheduleWeekWritten],Table1[ScheduleSeason],Table1[[#This Row],[ScheduleSeason]])</f>
        <v>16</v>
      </c>
      <c r="D3531">
        <v>14</v>
      </c>
      <c r="E3531" cm="1">
        <f t="array" ref="E3531">_xlfn.XLOOKUP(Table1[[#This Row],[ScheduleWeekWritten]],Table3[Game],100+Table3[Increase],Table1[[#This Row],[ScheduleWeekWritten]])</f>
        <v>14</v>
      </c>
      <c r="F3531" t="b">
        <v>0</v>
      </c>
      <c r="G3531" t="s">
        <v>115</v>
      </c>
      <c r="H3531">
        <v>7</v>
      </c>
      <c r="I3531">
        <v>0</v>
      </c>
      <c r="J3531" t="s">
        <v>95</v>
      </c>
      <c r="K3531" t="s">
        <v>89</v>
      </c>
      <c r="L3531" t="str">
        <f>_xlfn.XLOOKUP(Table1[[#This Row],[TeamFavoriteID]],Table2[team_id],Table2[team_name],_xlfn.XLOOKUP(Table1[[#This Row],[TeamFavoriteID]],Table2[team_id_pfr],Table2[team_name],"Even"))</f>
        <v>Even</v>
      </c>
      <c r="M3531">
        <v>0</v>
      </c>
      <c r="N3531">
        <f>IF(Table1[[#This Row],[TeamFavorite]]=Table1[[#This Row],[TeamHome]],Table1[[#This Row],[ScoreAway]]-Table1[[#This Row],[ScoreHome]],Table1[[#This Row],[ScoreHome]]-Table1[[#This Row],[ScoreAway]])</f>
        <v>7</v>
      </c>
      <c r="O3531">
        <f>IF(Table1[[#This Row],[SpreadActual]]&lt;Table1[[#This Row],[SpreadFavorite]],1,0)</f>
        <v>0</v>
      </c>
      <c r="P3531">
        <v>35.5</v>
      </c>
      <c r="Q3531" t="s">
        <v>116</v>
      </c>
      <c r="R3531" t="b">
        <v>0</v>
      </c>
      <c r="S3531">
        <v>34</v>
      </c>
      <c r="T3531">
        <v>20</v>
      </c>
      <c r="U3531">
        <v>61</v>
      </c>
    </row>
    <row r="3532" spans="1:22" x14ac:dyDescent="0.2">
      <c r="A3532" s="1">
        <v>30654</v>
      </c>
      <c r="B3532">
        <v>1983</v>
      </c>
      <c r="C3532">
        <f>_xlfn.MAXIFS(Table1[ScheduleWeekWritten],Table1[ScheduleSeason],Table1[[#This Row],[ScheduleSeason]])</f>
        <v>16</v>
      </c>
      <c r="D3532">
        <v>14</v>
      </c>
      <c r="E3532" cm="1">
        <f t="array" ref="E3532">_xlfn.XLOOKUP(Table1[[#This Row],[ScheduleWeekWritten]],Table3[Game],100+Table3[Increase],Table1[[#This Row],[ScheduleWeekWritten]])</f>
        <v>14</v>
      </c>
      <c r="F3532" t="b">
        <v>0</v>
      </c>
      <c r="G3532" t="s">
        <v>50</v>
      </c>
      <c r="H3532">
        <v>6</v>
      </c>
      <c r="I3532">
        <v>10</v>
      </c>
      <c r="J3532" t="s">
        <v>57</v>
      </c>
      <c r="K3532" t="s">
        <v>59</v>
      </c>
      <c r="L3532" t="str">
        <f>_xlfn.XLOOKUP(Table1[[#This Row],[TeamFavoriteID]],Table2[team_id],Table2[team_name],_xlfn.XLOOKUP(Table1[[#This Row],[TeamFavoriteID]],Table2[team_id_pfr],Table2[team_name],"Even"))</f>
        <v>Arizona Cardinals</v>
      </c>
      <c r="M3532">
        <v>-1</v>
      </c>
      <c r="N3532">
        <f>IF(Table1[[#This Row],[TeamFavorite]]=Table1[[#This Row],[TeamHome]],Table1[[#This Row],[ScoreAway]]-Table1[[#This Row],[ScoreHome]],Table1[[#This Row],[ScoreHome]]-Table1[[#This Row],[ScoreAway]])</f>
        <v>-4</v>
      </c>
      <c r="O3532">
        <f>IF(Table1[[#This Row],[SpreadActual]]&lt;Table1[[#This Row],[SpreadFavorite]],1,0)</f>
        <v>1</v>
      </c>
      <c r="P3532">
        <v>41</v>
      </c>
      <c r="Q3532" t="s">
        <v>126</v>
      </c>
      <c r="R3532" t="b">
        <v>0</v>
      </c>
      <c r="S3532">
        <v>40</v>
      </c>
      <c r="T3532">
        <v>17</v>
      </c>
      <c r="U3532">
        <v>72</v>
      </c>
    </row>
    <row r="3533" spans="1:22" x14ac:dyDescent="0.2">
      <c r="A3533" s="1">
        <v>30654</v>
      </c>
      <c r="B3533">
        <v>1983</v>
      </c>
      <c r="C3533">
        <f>_xlfn.MAXIFS(Table1[ScheduleWeekWritten],Table1[ScheduleSeason],Table1[[#This Row],[ScheduleSeason]])</f>
        <v>16</v>
      </c>
      <c r="D3533">
        <v>14</v>
      </c>
      <c r="E3533" cm="1">
        <f t="array" ref="E3533">_xlfn.XLOOKUP(Table1[[#This Row],[ScheduleWeekWritten]],Table3[Game],100+Table3[Increase],Table1[[#This Row],[ScheduleWeekWritten]])</f>
        <v>14</v>
      </c>
      <c r="F3533" t="b">
        <v>0</v>
      </c>
      <c r="G3533" t="s">
        <v>58</v>
      </c>
      <c r="H3533">
        <v>13</v>
      </c>
      <c r="I3533">
        <v>9</v>
      </c>
      <c r="J3533" t="s">
        <v>39</v>
      </c>
      <c r="K3533" t="s">
        <v>40</v>
      </c>
      <c r="L3533" t="str">
        <f>_xlfn.XLOOKUP(Table1[[#This Row],[TeamFavoriteID]],Table2[team_id],Table2[team_name],_xlfn.XLOOKUP(Table1[[#This Row],[TeamFavoriteID]],Table2[team_id_pfr],Table2[team_name],"Even"))</f>
        <v>Los Angeles Rams</v>
      </c>
      <c r="M3533">
        <v>-4</v>
      </c>
      <c r="N3533">
        <f>IF(Table1[[#This Row],[TeamFavorite]]=Table1[[#This Row],[TeamHome]],Table1[[#This Row],[ScoreAway]]-Table1[[#This Row],[ScoreHome]],Table1[[#This Row],[ScoreHome]]-Table1[[#This Row],[ScoreAway]])</f>
        <v>4</v>
      </c>
      <c r="O3533">
        <f>IF(Table1[[#This Row],[SpreadActual]]&lt;Table1[[#This Row],[SpreadFavorite]],1,0)</f>
        <v>0</v>
      </c>
      <c r="P3533">
        <v>38.5</v>
      </c>
      <c r="Q3533" t="s">
        <v>112</v>
      </c>
      <c r="R3533" t="b">
        <v>0</v>
      </c>
      <c r="S3533">
        <v>40</v>
      </c>
      <c r="T3533">
        <v>11</v>
      </c>
      <c r="U3533">
        <v>82</v>
      </c>
    </row>
    <row r="3534" spans="1:22" x14ac:dyDescent="0.2">
      <c r="A3534" s="1">
        <v>30654</v>
      </c>
      <c r="B3534">
        <v>1983</v>
      </c>
      <c r="C3534">
        <f>_xlfn.MAXIFS(Table1[ScheduleWeekWritten],Table1[ScheduleSeason],Table1[[#This Row],[ScheduleSeason]])</f>
        <v>16</v>
      </c>
      <c r="D3534">
        <v>14</v>
      </c>
      <c r="E3534" cm="1">
        <f t="array" ref="E3534">_xlfn.XLOOKUP(Table1[[#This Row],[ScheduleWeekWritten]],Table3[Game],100+Table3[Increase],Table1[[#This Row],[ScheduleWeekWritten]])</f>
        <v>14</v>
      </c>
      <c r="F3534" t="b">
        <v>0</v>
      </c>
      <c r="G3534" t="s">
        <v>49</v>
      </c>
      <c r="H3534">
        <v>10</v>
      </c>
      <c r="I3534">
        <v>23</v>
      </c>
      <c r="J3534" t="s">
        <v>101</v>
      </c>
      <c r="K3534" t="s">
        <v>51</v>
      </c>
      <c r="L3534" t="str">
        <f>_xlfn.XLOOKUP(Table1[[#This Row],[TeamFavoriteID]],Table2[team_id],Table2[team_name],_xlfn.XLOOKUP(Table1[[#This Row],[TeamFavoriteID]],Table2[team_id_pfr],Table2[team_name],"Even"))</f>
        <v>Pittsburgh Steelers</v>
      </c>
      <c r="M3534">
        <v>-4</v>
      </c>
      <c r="N3534">
        <f>IF(Table1[[#This Row],[TeamFavorite]]=Table1[[#This Row],[TeamHome]],Table1[[#This Row],[ScoreAway]]-Table1[[#This Row],[ScoreHome]],Table1[[#This Row],[ScoreHome]]-Table1[[#This Row],[ScoreAway]])</f>
        <v>13</v>
      </c>
      <c r="O3534">
        <f>IF(Table1[[#This Row],[SpreadActual]]&lt;Table1[[#This Row],[SpreadFavorite]],1,0)</f>
        <v>0</v>
      </c>
      <c r="P3534">
        <v>41.5</v>
      </c>
      <c r="Q3534" t="s">
        <v>113</v>
      </c>
      <c r="R3534" t="b">
        <v>0</v>
      </c>
      <c r="S3534">
        <v>36</v>
      </c>
      <c r="T3534">
        <v>16</v>
      </c>
      <c r="U3534">
        <v>79</v>
      </c>
    </row>
    <row r="3535" spans="1:22" x14ac:dyDescent="0.2">
      <c r="A3535" s="1">
        <v>30654</v>
      </c>
      <c r="B3535">
        <v>1983</v>
      </c>
      <c r="C3535">
        <f>_xlfn.MAXIFS(Table1[ScheduleWeekWritten],Table1[ScheduleSeason],Table1[[#This Row],[ScheduleSeason]])</f>
        <v>16</v>
      </c>
      <c r="D3535">
        <v>14</v>
      </c>
      <c r="E3535" cm="1">
        <f t="array" ref="E3535">_xlfn.XLOOKUP(Table1[[#This Row],[ScheduleWeekWritten]],Table3[Game],100+Table3[Increase],Table1[[#This Row],[ScheduleWeekWritten]])</f>
        <v>14</v>
      </c>
      <c r="F3535" t="b">
        <v>0</v>
      </c>
      <c r="G3535" t="s">
        <v>53</v>
      </c>
      <c r="H3535">
        <v>35</v>
      </c>
      <c r="I3535">
        <v>21</v>
      </c>
      <c r="J3535" t="s">
        <v>127</v>
      </c>
      <c r="K3535" t="s">
        <v>87</v>
      </c>
      <c r="L3535" t="str">
        <f>_xlfn.XLOOKUP(Table1[[#This Row],[TeamFavoriteID]],Table2[team_id],Table2[team_name],_xlfn.XLOOKUP(Table1[[#This Row],[TeamFavoriteID]],Table2[team_id_pfr],Table2[team_name],"Even"))</f>
        <v>San Francisco 49ers</v>
      </c>
      <c r="M3535">
        <v>-10</v>
      </c>
      <c r="N3535">
        <f>IF(Table1[[#This Row],[TeamFavorite]]=Table1[[#This Row],[TeamHome]],Table1[[#This Row],[ScoreAway]]-Table1[[#This Row],[ScoreHome]],Table1[[#This Row],[ScoreHome]]-Table1[[#This Row],[ScoreAway]])</f>
        <v>-14</v>
      </c>
      <c r="O3535">
        <f>IF(Table1[[#This Row],[SpreadActual]]&lt;Table1[[#This Row],[SpreadFavorite]],1,0)</f>
        <v>1</v>
      </c>
      <c r="P3535">
        <v>41</v>
      </c>
      <c r="Q3535" t="s">
        <v>118</v>
      </c>
      <c r="R3535" t="b">
        <v>0</v>
      </c>
      <c r="S3535">
        <v>51</v>
      </c>
      <c r="T3535">
        <v>24</v>
      </c>
      <c r="U3535">
        <v>64</v>
      </c>
    </row>
    <row r="3536" spans="1:22" x14ac:dyDescent="0.2">
      <c r="A3536" s="1">
        <v>30654</v>
      </c>
      <c r="B3536">
        <v>1983</v>
      </c>
      <c r="C3536">
        <f>_xlfn.MAXIFS(Table1[ScheduleWeekWritten],Table1[ScheduleSeason],Table1[[#This Row],[ScheduleSeason]])</f>
        <v>16</v>
      </c>
      <c r="D3536">
        <v>14</v>
      </c>
      <c r="E3536" cm="1">
        <f t="array" ref="E3536">_xlfn.XLOOKUP(Table1[[#This Row],[ScheduleWeekWritten]],Table3[Game],100+Table3[Increase],Table1[[#This Row],[ScheduleWeekWritten]])</f>
        <v>14</v>
      </c>
      <c r="F3536" t="b">
        <v>0</v>
      </c>
      <c r="G3536" t="s">
        <v>128</v>
      </c>
      <c r="H3536">
        <v>10</v>
      </c>
      <c r="I3536">
        <v>35</v>
      </c>
      <c r="J3536" t="s">
        <v>67</v>
      </c>
      <c r="K3536" t="s">
        <v>68</v>
      </c>
      <c r="L3536" t="str">
        <f>_xlfn.XLOOKUP(Table1[[#This Row],[TeamFavoriteID]],Table2[team_id],Table2[team_name],_xlfn.XLOOKUP(Table1[[#This Row],[TeamFavoriteID]],Table2[team_id_pfr],Table2[team_name],"Even"))</f>
        <v>Dallas Cowboys</v>
      </c>
      <c r="M3536">
        <v>-6</v>
      </c>
      <c r="N3536">
        <f>IF(Table1[[#This Row],[TeamFavorite]]=Table1[[#This Row],[TeamHome]],Table1[[#This Row],[ScoreAway]]-Table1[[#This Row],[ScoreHome]],Table1[[#This Row],[ScoreHome]]-Table1[[#This Row],[ScoreAway]])</f>
        <v>-25</v>
      </c>
      <c r="O3536">
        <f>IF(Table1[[#This Row],[SpreadActual]]&lt;Table1[[#This Row],[SpreadFavorite]],1,0)</f>
        <v>1</v>
      </c>
      <c r="P3536">
        <v>55</v>
      </c>
      <c r="Q3536" t="s">
        <v>129</v>
      </c>
      <c r="R3536" t="b">
        <v>0</v>
      </c>
      <c r="S3536">
        <v>72</v>
      </c>
      <c r="T3536">
        <v>0</v>
      </c>
      <c r="V3536" t="s">
        <v>103</v>
      </c>
    </row>
    <row r="3537" spans="1:22" x14ac:dyDescent="0.2">
      <c r="A3537" s="1">
        <v>30654</v>
      </c>
      <c r="B3537">
        <v>1983</v>
      </c>
      <c r="C3537">
        <f>_xlfn.MAXIFS(Table1[ScheduleWeekWritten],Table1[ScheduleSeason],Table1[[#This Row],[ScheduleSeason]])</f>
        <v>16</v>
      </c>
      <c r="D3537">
        <v>14</v>
      </c>
      <c r="E3537" cm="1">
        <f t="array" ref="E3537">_xlfn.XLOOKUP(Table1[[#This Row],[ScheduleWeekWritten]],Table3[Game],100+Table3[Increase],Table1[[#This Row],[ScheduleWeekWritten]])</f>
        <v>14</v>
      </c>
      <c r="F3537" t="b">
        <v>0</v>
      </c>
      <c r="G3537" t="s">
        <v>61</v>
      </c>
      <c r="H3537">
        <v>37</v>
      </c>
      <c r="I3537">
        <v>21</v>
      </c>
      <c r="J3537" t="s">
        <v>38</v>
      </c>
      <c r="K3537" t="s">
        <v>85</v>
      </c>
      <c r="L3537" t="str">
        <f>_xlfn.XLOOKUP(Table1[[#This Row],[TeamFavoriteID]],Table2[team_id],Table2[team_name],_xlfn.XLOOKUP(Table1[[#This Row],[TeamFavoriteID]],Table2[team_id_pfr],Table2[team_name],"Even"))</f>
        <v>Washington Commanders</v>
      </c>
      <c r="M3537">
        <v>-9</v>
      </c>
      <c r="N3537">
        <f>IF(Table1[[#This Row],[TeamFavorite]]=Table1[[#This Row],[TeamHome]],Table1[[#This Row],[ScoreAway]]-Table1[[#This Row],[ScoreHome]],Table1[[#This Row],[ScoreHome]]-Table1[[#This Row],[ScoreAway]])</f>
        <v>16</v>
      </c>
      <c r="O3537">
        <f>IF(Table1[[#This Row],[SpreadActual]]&lt;Table1[[#This Row],[SpreadFavorite]],1,0)</f>
        <v>0</v>
      </c>
      <c r="P3537">
        <v>51</v>
      </c>
      <c r="Q3537" t="s">
        <v>64</v>
      </c>
      <c r="R3537" t="b">
        <v>0</v>
      </c>
      <c r="S3537">
        <v>43</v>
      </c>
      <c r="T3537">
        <v>9</v>
      </c>
      <c r="U3537">
        <v>76</v>
      </c>
    </row>
    <row r="3538" spans="1:22" x14ac:dyDescent="0.2">
      <c r="A3538" s="1">
        <v>30655</v>
      </c>
      <c r="B3538">
        <v>1983</v>
      </c>
      <c r="C3538">
        <f>_xlfn.MAXIFS(Table1[ScheduleWeekWritten],Table1[ScheduleSeason],Table1[[#This Row],[ScheduleSeason]])</f>
        <v>16</v>
      </c>
      <c r="D3538">
        <v>14</v>
      </c>
      <c r="E3538" cm="1">
        <f t="array" ref="E3538">_xlfn.XLOOKUP(Table1[[#This Row],[ScheduleWeekWritten]],Table3[Game],100+Table3[Increase],Table1[[#This Row],[ScheduleWeekWritten]])</f>
        <v>14</v>
      </c>
      <c r="F3538" t="b">
        <v>0</v>
      </c>
      <c r="G3538" t="s">
        <v>45</v>
      </c>
      <c r="H3538">
        <v>13</v>
      </c>
      <c r="I3538">
        <v>2</v>
      </c>
      <c r="J3538" t="s">
        <v>54</v>
      </c>
      <c r="K3538" t="s">
        <v>79</v>
      </c>
      <c r="L3538" t="str">
        <f>_xlfn.XLOOKUP(Table1[[#This Row],[TeamFavoriteID]],Table2[team_id],Table2[team_name],_xlfn.XLOOKUP(Table1[[#This Row],[TeamFavoriteID]],Table2[team_id_pfr],Table2[team_name],"Even"))</f>
        <v>Detroit Lions</v>
      </c>
      <c r="M3538">
        <v>-3</v>
      </c>
      <c r="N3538">
        <f>IF(Table1[[#This Row],[TeamFavorite]]=Table1[[#This Row],[TeamHome]],Table1[[#This Row],[ScoreAway]]-Table1[[#This Row],[ScoreHome]],Table1[[#This Row],[ScoreHome]]-Table1[[#This Row],[ScoreAway]])</f>
        <v>-11</v>
      </c>
      <c r="O3538">
        <f>IF(Table1[[#This Row],[SpreadActual]]&lt;Table1[[#This Row],[SpreadFavorite]],1,0)</f>
        <v>1</v>
      </c>
      <c r="P3538">
        <v>44.5</v>
      </c>
      <c r="Q3538" t="s">
        <v>125</v>
      </c>
      <c r="R3538" t="b">
        <v>0</v>
      </c>
      <c r="S3538">
        <v>72</v>
      </c>
      <c r="T3538">
        <v>0</v>
      </c>
      <c r="V3538" t="s">
        <v>103</v>
      </c>
    </row>
    <row r="3539" spans="1:22" x14ac:dyDescent="0.2">
      <c r="A3539" s="1">
        <v>30660</v>
      </c>
      <c r="B3539">
        <v>1983</v>
      </c>
      <c r="C3539">
        <f>_xlfn.MAXIFS(Table1[ScheduleWeekWritten],Table1[ScheduleSeason],Table1[[#This Row],[ScheduleSeason]])</f>
        <v>16</v>
      </c>
      <c r="D3539">
        <v>15</v>
      </c>
      <c r="E3539" cm="1">
        <f t="array" ref="E3539">_xlfn.XLOOKUP(Table1[[#This Row],[ScheduleWeekWritten]],Table3[Game],100+Table3[Increase],Table1[[#This Row],[ScheduleWeekWritten]])</f>
        <v>15</v>
      </c>
      <c r="F3539" t="b">
        <v>0</v>
      </c>
      <c r="G3539" t="s">
        <v>19</v>
      </c>
      <c r="H3539">
        <v>31</v>
      </c>
      <c r="I3539">
        <v>24</v>
      </c>
      <c r="J3539" t="s">
        <v>38</v>
      </c>
      <c r="K3539" t="s">
        <v>91</v>
      </c>
      <c r="L3539" t="str">
        <f>_xlfn.XLOOKUP(Table1[[#This Row],[TeamFavoriteID]],Table2[team_id],Table2[team_name],_xlfn.XLOOKUP(Table1[[#This Row],[TeamFavoriteID]],Table2[team_id_pfr],Table2[team_name],"Even"))</f>
        <v>Miami Dolphins</v>
      </c>
      <c r="M3539">
        <v>-8.5</v>
      </c>
      <c r="N3539">
        <f>IF(Table1[[#This Row],[TeamFavorite]]=Table1[[#This Row],[TeamHome]],Table1[[#This Row],[ScoreAway]]-Table1[[#This Row],[ScoreHome]],Table1[[#This Row],[ScoreHome]]-Table1[[#This Row],[ScoreAway]])</f>
        <v>-7</v>
      </c>
      <c r="O3539">
        <f>IF(Table1[[#This Row],[SpreadActual]]&lt;Table1[[#This Row],[SpreadFavorite]],1,0)</f>
        <v>0</v>
      </c>
      <c r="P3539">
        <v>43.5</v>
      </c>
      <c r="Q3539" t="s">
        <v>22</v>
      </c>
      <c r="R3539" t="b">
        <v>0</v>
      </c>
      <c r="S3539">
        <v>72</v>
      </c>
      <c r="T3539">
        <v>10</v>
      </c>
      <c r="U3539">
        <v>74</v>
      </c>
    </row>
    <row r="3540" spans="1:22" x14ac:dyDescent="0.2">
      <c r="A3540" s="1">
        <v>30660</v>
      </c>
      <c r="B3540">
        <v>1983</v>
      </c>
      <c r="C3540">
        <f>_xlfn.MAXIFS(Table1[ScheduleWeekWritten],Table1[ScheduleSeason],Table1[[#This Row],[ScheduleSeason]])</f>
        <v>16</v>
      </c>
      <c r="D3540">
        <v>15</v>
      </c>
      <c r="E3540" cm="1">
        <f t="array" ref="E3540">_xlfn.XLOOKUP(Table1[[#This Row],[ScheduleWeekWritten]],Table3[Game],100+Table3[Increase],Table1[[#This Row],[ScheduleWeekWritten]])</f>
        <v>15</v>
      </c>
      <c r="F3540" t="b">
        <v>0</v>
      </c>
      <c r="G3540" t="s">
        <v>31</v>
      </c>
      <c r="H3540">
        <v>7</v>
      </c>
      <c r="I3540">
        <v>34</v>
      </c>
      <c r="J3540" t="s">
        <v>49</v>
      </c>
      <c r="K3540" t="s">
        <v>32</v>
      </c>
      <c r="L3540" t="str">
        <f>_xlfn.XLOOKUP(Table1[[#This Row],[TeamFavoriteID]],Table2[team_id],Table2[team_name],_xlfn.XLOOKUP(Table1[[#This Row],[TeamFavoriteID]],Table2[team_id_pfr],Table2[team_name],"Even"))</f>
        <v>New York Jets</v>
      </c>
      <c r="M3540">
        <v>-2</v>
      </c>
      <c r="N3540">
        <f>IF(Table1[[#This Row],[TeamFavorite]]=Table1[[#This Row],[TeamHome]],Table1[[#This Row],[ScoreAway]]-Table1[[#This Row],[ScoreHome]],Table1[[#This Row],[ScoreHome]]-Table1[[#This Row],[ScoreAway]])</f>
        <v>27</v>
      </c>
      <c r="O3540">
        <f>IF(Table1[[#This Row],[SpreadActual]]&lt;Table1[[#This Row],[SpreadFavorite]],1,0)</f>
        <v>0</v>
      </c>
      <c r="P3540">
        <v>37</v>
      </c>
      <c r="Q3540" t="s">
        <v>126</v>
      </c>
      <c r="R3540" t="b">
        <v>0</v>
      </c>
      <c r="S3540">
        <v>45</v>
      </c>
      <c r="T3540">
        <v>12</v>
      </c>
      <c r="U3540">
        <v>65</v>
      </c>
    </row>
    <row r="3541" spans="1:22" x14ac:dyDescent="0.2">
      <c r="A3541" s="1">
        <v>30661</v>
      </c>
      <c r="B3541">
        <v>1983</v>
      </c>
      <c r="C3541">
        <f>_xlfn.MAXIFS(Table1[ScheduleWeekWritten],Table1[ScheduleSeason],Table1[[#This Row],[ScheduleSeason]])</f>
        <v>16</v>
      </c>
      <c r="D3541">
        <v>15</v>
      </c>
      <c r="E3541" cm="1">
        <f t="array" ref="E3541">_xlfn.XLOOKUP(Table1[[#This Row],[ScheduleWeekWritten]],Table3[Game],100+Table3[Increase],Table1[[#This Row],[ScheduleWeekWritten]])</f>
        <v>15</v>
      </c>
      <c r="F3541" t="b">
        <v>0</v>
      </c>
      <c r="G3541" t="s">
        <v>28</v>
      </c>
      <c r="H3541">
        <v>10</v>
      </c>
      <c r="I3541">
        <v>23</v>
      </c>
      <c r="J3541" t="s">
        <v>53</v>
      </c>
      <c r="K3541" t="s">
        <v>87</v>
      </c>
      <c r="L3541" t="str">
        <f>_xlfn.XLOOKUP(Table1[[#This Row],[TeamFavoriteID]],Table2[team_id],Table2[team_name],_xlfn.XLOOKUP(Table1[[#This Row],[TeamFavoriteID]],Table2[team_id_pfr],Table2[team_name],"Even"))</f>
        <v>San Francisco 49ers</v>
      </c>
      <c r="M3541">
        <v>-1.5</v>
      </c>
      <c r="N3541">
        <f>IF(Table1[[#This Row],[TeamFavorite]]=Table1[[#This Row],[TeamHome]],Table1[[#This Row],[ScoreAway]]-Table1[[#This Row],[ScoreHome]],Table1[[#This Row],[ScoreHome]]-Table1[[#This Row],[ScoreAway]])</f>
        <v>-13</v>
      </c>
      <c r="O3541">
        <f>IF(Table1[[#This Row],[SpreadActual]]&lt;Table1[[#This Row],[SpreadFavorite]],1,0)</f>
        <v>1</v>
      </c>
      <c r="P3541">
        <v>39</v>
      </c>
      <c r="Q3541" t="s">
        <v>123</v>
      </c>
      <c r="R3541" t="b">
        <v>0</v>
      </c>
      <c r="S3541">
        <v>27</v>
      </c>
      <c r="T3541">
        <v>14</v>
      </c>
      <c r="U3541">
        <v>72</v>
      </c>
    </row>
    <row r="3542" spans="1:22" x14ac:dyDescent="0.2">
      <c r="A3542" s="1">
        <v>30661</v>
      </c>
      <c r="B3542">
        <v>1983</v>
      </c>
      <c r="C3542">
        <f>_xlfn.MAXIFS(Table1[ScheduleWeekWritten],Table1[ScheduleSeason],Table1[[#This Row],[ScheduleSeason]])</f>
        <v>16</v>
      </c>
      <c r="D3542">
        <v>15</v>
      </c>
      <c r="E3542" cm="1">
        <f t="array" ref="E3542">_xlfn.XLOOKUP(Table1[[#This Row],[ScheduleWeekWritten]],Table3[Game],100+Table3[Increase],Table1[[#This Row],[ScheduleWeekWritten]])</f>
        <v>15</v>
      </c>
      <c r="F3542" t="b">
        <v>0</v>
      </c>
      <c r="G3542" t="s">
        <v>101</v>
      </c>
      <c r="H3542">
        <v>17</v>
      </c>
      <c r="I3542">
        <v>9</v>
      </c>
      <c r="J3542" t="s">
        <v>45</v>
      </c>
      <c r="K3542" t="s">
        <v>104</v>
      </c>
      <c r="L3542" t="str">
        <f>_xlfn.XLOOKUP(Table1[[#This Row],[TeamFavoriteID]],Table2[team_id],Table2[team_name],_xlfn.XLOOKUP(Table1[[#This Row],[TeamFavoriteID]],Table2[team_id_pfr],Table2[team_name],"Even"))</f>
        <v>Cincinnati Bengals</v>
      </c>
      <c r="M3542">
        <v>-3</v>
      </c>
      <c r="N3542">
        <f>IF(Table1[[#This Row],[TeamFavorite]]=Table1[[#This Row],[TeamHome]],Table1[[#This Row],[ScoreAway]]-Table1[[#This Row],[ScoreHome]],Table1[[#This Row],[ScoreHome]]-Table1[[#This Row],[ScoreAway]])</f>
        <v>-8</v>
      </c>
      <c r="O3542">
        <f>IF(Table1[[#This Row],[SpreadActual]]&lt;Table1[[#This Row],[SpreadFavorite]],1,0)</f>
        <v>1</v>
      </c>
      <c r="P3542">
        <v>42</v>
      </c>
      <c r="Q3542" t="s">
        <v>111</v>
      </c>
      <c r="R3542" t="b">
        <v>0</v>
      </c>
      <c r="S3542">
        <v>43</v>
      </c>
      <c r="T3542">
        <v>16</v>
      </c>
      <c r="U3542">
        <v>88</v>
      </c>
    </row>
    <row r="3543" spans="1:22" x14ac:dyDescent="0.2">
      <c r="A3543" s="1">
        <v>30661</v>
      </c>
      <c r="B3543">
        <v>1983</v>
      </c>
      <c r="C3543">
        <f>_xlfn.MAXIFS(Table1[ScheduleWeekWritten],Table1[ScheduleSeason],Table1[[#This Row],[ScheduleSeason]])</f>
        <v>16</v>
      </c>
      <c r="D3543">
        <v>15</v>
      </c>
      <c r="E3543" cm="1">
        <f t="array" ref="E3543">_xlfn.XLOOKUP(Table1[[#This Row],[ScheduleWeekWritten]],Table3[Game],100+Table3[Increase],Table1[[#This Row],[ScheduleWeekWritten]])</f>
        <v>15</v>
      </c>
      <c r="F3543" t="b">
        <v>0</v>
      </c>
      <c r="G3543" t="s">
        <v>67</v>
      </c>
      <c r="H3543">
        <v>10</v>
      </c>
      <c r="I3543">
        <v>31</v>
      </c>
      <c r="J3543" t="s">
        <v>61</v>
      </c>
      <c r="K3543" t="s">
        <v>68</v>
      </c>
      <c r="L3543" t="str">
        <f>_xlfn.XLOOKUP(Table1[[#This Row],[TeamFavoriteID]],Table2[team_id],Table2[team_name],_xlfn.XLOOKUP(Table1[[#This Row],[TeamFavoriteID]],Table2[team_id_pfr],Table2[team_name],"Even"))</f>
        <v>Dallas Cowboys</v>
      </c>
      <c r="M3543">
        <v>-3</v>
      </c>
      <c r="N3543">
        <f>IF(Table1[[#This Row],[TeamFavorite]]=Table1[[#This Row],[TeamHome]],Table1[[#This Row],[ScoreAway]]-Table1[[#This Row],[ScoreHome]],Table1[[#This Row],[ScoreHome]]-Table1[[#This Row],[ScoreAway]])</f>
        <v>21</v>
      </c>
      <c r="O3543">
        <f>IF(Table1[[#This Row],[SpreadActual]]&lt;Table1[[#This Row],[SpreadFavorite]],1,0)</f>
        <v>0</v>
      </c>
      <c r="P3543">
        <v>53.5</v>
      </c>
      <c r="Q3543" t="s">
        <v>119</v>
      </c>
      <c r="R3543" t="b">
        <v>0</v>
      </c>
      <c r="S3543">
        <v>58</v>
      </c>
      <c r="T3543">
        <v>19</v>
      </c>
      <c r="U3543">
        <v>47</v>
      </c>
    </row>
    <row r="3544" spans="1:22" x14ac:dyDescent="0.2">
      <c r="A3544" s="1">
        <v>30661</v>
      </c>
      <c r="B3544">
        <v>1983</v>
      </c>
      <c r="C3544">
        <f>_xlfn.MAXIFS(Table1[ScheduleWeekWritten],Table1[ScheduleSeason],Table1[[#This Row],[ScheduleSeason]])</f>
        <v>16</v>
      </c>
      <c r="D3544">
        <v>15</v>
      </c>
      <c r="E3544" cm="1">
        <f t="array" ref="E3544">_xlfn.XLOOKUP(Table1[[#This Row],[ScheduleWeekWritten]],Table3[Game],100+Table3[Increase],Table1[[#This Row],[ScheduleWeekWritten]])</f>
        <v>15</v>
      </c>
      <c r="F3544" t="b">
        <v>0</v>
      </c>
      <c r="G3544" t="s">
        <v>24</v>
      </c>
      <c r="H3544">
        <v>21</v>
      </c>
      <c r="I3544">
        <v>19</v>
      </c>
      <c r="J3544" t="s">
        <v>34</v>
      </c>
      <c r="K3544" t="s">
        <v>88</v>
      </c>
      <c r="L3544" t="str">
        <f>_xlfn.XLOOKUP(Table1[[#This Row],[TeamFavoriteID]],Table2[team_id],Table2[team_name],_xlfn.XLOOKUP(Table1[[#This Row],[TeamFavoriteID]],Table2[team_id_pfr],Table2[team_name],"Even"))</f>
        <v>Denver Broncos</v>
      </c>
      <c r="M3544">
        <v>-8.5</v>
      </c>
      <c r="N3544">
        <f>IF(Table1[[#This Row],[TeamFavorite]]=Table1[[#This Row],[TeamHome]],Table1[[#This Row],[ScoreAway]]-Table1[[#This Row],[ScoreHome]],Table1[[#This Row],[ScoreHome]]-Table1[[#This Row],[ScoreAway]])</f>
        <v>-2</v>
      </c>
      <c r="O3544">
        <f>IF(Table1[[#This Row],[SpreadActual]]&lt;Table1[[#This Row],[SpreadFavorite]],1,0)</f>
        <v>0</v>
      </c>
      <c r="P3544">
        <v>36.5</v>
      </c>
      <c r="Q3544" t="s">
        <v>71</v>
      </c>
      <c r="R3544" t="b">
        <v>0</v>
      </c>
      <c r="S3544">
        <v>40</v>
      </c>
      <c r="T3544">
        <v>13</v>
      </c>
      <c r="U3544">
        <v>46</v>
      </c>
    </row>
    <row r="3545" spans="1:22" x14ac:dyDescent="0.2">
      <c r="A3545" s="1">
        <v>30661</v>
      </c>
      <c r="B3545">
        <v>1983</v>
      </c>
      <c r="C3545">
        <f>_xlfn.MAXIFS(Table1[ScheduleWeekWritten],Table1[ScheduleSeason],Table1[[#This Row],[ScheduleSeason]])</f>
        <v>16</v>
      </c>
      <c r="D3545">
        <v>15</v>
      </c>
      <c r="E3545" cm="1">
        <f t="array" ref="E3545">_xlfn.XLOOKUP(Table1[[#This Row],[ScheduleWeekWritten]],Table3[Game],100+Table3[Increase],Table1[[#This Row],[ScheduleWeekWritten]])</f>
        <v>15</v>
      </c>
      <c r="F3545" t="b">
        <v>0</v>
      </c>
      <c r="G3545" t="s">
        <v>23</v>
      </c>
      <c r="H3545">
        <v>34</v>
      </c>
      <c r="I3545">
        <v>27</v>
      </c>
      <c r="J3545" t="s">
        <v>62</v>
      </c>
      <c r="K3545" t="s">
        <v>63</v>
      </c>
      <c r="L3545" t="str">
        <f>_xlfn.XLOOKUP(Table1[[#This Row],[TeamFavoriteID]],Table2[team_id],Table2[team_name],_xlfn.XLOOKUP(Table1[[#This Row],[TeamFavoriteID]],Table2[team_id_pfr],Table2[team_name],"Even"))</f>
        <v>Cleveland Browns</v>
      </c>
      <c r="M3545">
        <v>-6.5</v>
      </c>
      <c r="N3545">
        <f>IF(Table1[[#This Row],[TeamFavorite]]=Table1[[#This Row],[TeamHome]],Table1[[#This Row],[ScoreAway]]-Table1[[#This Row],[ScoreHome]],Table1[[#This Row],[ScoreHome]]-Table1[[#This Row],[ScoreAway]])</f>
        <v>7</v>
      </c>
      <c r="O3545">
        <f>IF(Table1[[#This Row],[SpreadActual]]&lt;Table1[[#This Row],[SpreadFavorite]],1,0)</f>
        <v>0</v>
      </c>
      <c r="P3545">
        <v>45</v>
      </c>
      <c r="Q3545" t="s">
        <v>102</v>
      </c>
      <c r="R3545" t="b">
        <v>0</v>
      </c>
      <c r="S3545">
        <v>72</v>
      </c>
      <c r="T3545">
        <v>0</v>
      </c>
      <c r="V3545" t="s">
        <v>103</v>
      </c>
    </row>
    <row r="3546" spans="1:22" x14ac:dyDescent="0.2">
      <c r="A3546" s="1">
        <v>30661</v>
      </c>
      <c r="B3546">
        <v>1983</v>
      </c>
      <c r="C3546">
        <f>_xlfn.MAXIFS(Table1[ScheduleWeekWritten],Table1[ScheduleSeason],Table1[[#This Row],[ScheduleSeason]])</f>
        <v>16</v>
      </c>
      <c r="D3546">
        <v>15</v>
      </c>
      <c r="E3546" cm="1">
        <f t="array" ref="E3546">_xlfn.XLOOKUP(Table1[[#This Row],[ScheduleWeekWritten]],Table3[Game],100+Table3[Increase],Table1[[#This Row],[ScheduleWeekWritten]])</f>
        <v>15</v>
      </c>
      <c r="F3546" t="b">
        <v>0</v>
      </c>
      <c r="G3546" t="s">
        <v>138</v>
      </c>
      <c r="H3546">
        <v>24</v>
      </c>
      <c r="I3546">
        <v>34</v>
      </c>
      <c r="J3546" t="s">
        <v>57</v>
      </c>
      <c r="K3546" t="s">
        <v>21</v>
      </c>
      <c r="L3546" t="str">
        <f>_xlfn.XLOOKUP(Table1[[#This Row],[TeamFavoriteID]],Table2[team_id],Table2[team_name],_xlfn.XLOOKUP(Table1[[#This Row],[TeamFavoriteID]],Table2[team_id_pfr],Table2[team_name],"Even"))</f>
        <v>Las Vegas Raiders</v>
      </c>
      <c r="M3546">
        <v>-9</v>
      </c>
      <c r="N3546">
        <f>IF(Table1[[#This Row],[TeamFavorite]]=Table1[[#This Row],[TeamHome]],Table1[[#This Row],[ScoreAway]]-Table1[[#This Row],[ScoreHome]],Table1[[#This Row],[ScoreHome]]-Table1[[#This Row],[ScoreAway]])</f>
        <v>-10</v>
      </c>
      <c r="O3546">
        <f>IF(Table1[[#This Row],[SpreadActual]]&lt;Table1[[#This Row],[SpreadFavorite]],1,0)</f>
        <v>1</v>
      </c>
      <c r="P3546">
        <v>47.5</v>
      </c>
      <c r="Q3546" t="s">
        <v>65</v>
      </c>
      <c r="R3546" t="b">
        <v>0</v>
      </c>
      <c r="S3546">
        <v>56</v>
      </c>
      <c r="T3546">
        <v>5</v>
      </c>
      <c r="U3546">
        <v>70</v>
      </c>
    </row>
    <row r="3547" spans="1:22" x14ac:dyDescent="0.2">
      <c r="A3547" s="1">
        <v>30661</v>
      </c>
      <c r="B3547">
        <v>1983</v>
      </c>
      <c r="C3547">
        <f>_xlfn.MAXIFS(Table1[ScheduleWeekWritten],Table1[ScheduleSeason],Table1[[#This Row],[ScheduleSeason]])</f>
        <v>16</v>
      </c>
      <c r="D3547">
        <v>15</v>
      </c>
      <c r="E3547" cm="1">
        <f t="array" ref="E3547">_xlfn.XLOOKUP(Table1[[#This Row],[ScheduleWeekWritten]],Table3[Game],100+Table3[Increase],Table1[[#This Row],[ScheduleWeekWritten]])</f>
        <v>15</v>
      </c>
      <c r="F3547" t="b">
        <v>0</v>
      </c>
      <c r="G3547" t="s">
        <v>39</v>
      </c>
      <c r="H3547">
        <v>7</v>
      </c>
      <c r="I3547">
        <v>21</v>
      </c>
      <c r="J3547" t="s">
        <v>115</v>
      </c>
      <c r="K3547" t="s">
        <v>40</v>
      </c>
      <c r="L3547" t="str">
        <f>_xlfn.XLOOKUP(Table1[[#This Row],[TeamFavoriteID]],Table2[team_id],Table2[team_name],_xlfn.XLOOKUP(Table1[[#This Row],[TeamFavoriteID]],Table2[team_id_pfr],Table2[team_name],"Even"))</f>
        <v>Los Angeles Rams</v>
      </c>
      <c r="M3547">
        <v>-6.5</v>
      </c>
      <c r="N3547">
        <f>IF(Table1[[#This Row],[TeamFavorite]]=Table1[[#This Row],[TeamHome]],Table1[[#This Row],[ScoreAway]]-Table1[[#This Row],[ScoreHome]],Table1[[#This Row],[ScoreHome]]-Table1[[#This Row],[ScoreAway]])</f>
        <v>14</v>
      </c>
      <c r="O3547">
        <f>IF(Table1[[#This Row],[SpreadActual]]&lt;Table1[[#This Row],[SpreadFavorite]],1,0)</f>
        <v>0</v>
      </c>
      <c r="P3547">
        <v>41</v>
      </c>
      <c r="Q3547" t="s">
        <v>135</v>
      </c>
      <c r="R3547" t="b">
        <v>0</v>
      </c>
      <c r="S3547">
        <v>56</v>
      </c>
      <c r="T3547">
        <v>5</v>
      </c>
      <c r="U3547">
        <v>70</v>
      </c>
    </row>
    <row r="3548" spans="1:22" x14ac:dyDescent="0.2">
      <c r="A3548" s="1">
        <v>30661</v>
      </c>
      <c r="B3548">
        <v>1983</v>
      </c>
      <c r="C3548">
        <f>_xlfn.MAXIFS(Table1[ScheduleWeekWritten],Table1[ScheduleSeason],Table1[[#This Row],[ScheduleSeason]])</f>
        <v>16</v>
      </c>
      <c r="D3548">
        <v>15</v>
      </c>
      <c r="E3548" cm="1">
        <f t="array" ref="E3548">_xlfn.XLOOKUP(Table1[[#This Row],[ScheduleWeekWritten]],Table3[Game],100+Table3[Increase],Table1[[#This Row],[ScheduleWeekWritten]])</f>
        <v>15</v>
      </c>
      <c r="F3548" t="b">
        <v>0</v>
      </c>
      <c r="G3548" t="s">
        <v>54</v>
      </c>
      <c r="H3548">
        <v>13</v>
      </c>
      <c r="I3548">
        <v>19</v>
      </c>
      <c r="J3548" t="s">
        <v>46</v>
      </c>
      <c r="K3548" t="s">
        <v>55</v>
      </c>
      <c r="L3548" t="str">
        <f>_xlfn.XLOOKUP(Table1[[#This Row],[TeamFavoriteID]],Table2[team_id],Table2[team_name],_xlfn.XLOOKUP(Table1[[#This Row],[TeamFavoriteID]],Table2[team_id_pfr],Table2[team_name],"Even"))</f>
        <v>Minnesota Vikings</v>
      </c>
      <c r="M3548">
        <v>-3</v>
      </c>
      <c r="N3548">
        <f>IF(Table1[[#This Row],[TeamFavorite]]=Table1[[#This Row],[TeamHome]],Table1[[#This Row],[ScoreAway]]-Table1[[#This Row],[ScoreHome]],Table1[[#This Row],[ScoreHome]]-Table1[[#This Row],[ScoreAway]])</f>
        <v>6</v>
      </c>
      <c r="O3548">
        <f>IF(Table1[[#This Row],[SpreadActual]]&lt;Table1[[#This Row],[SpreadFavorite]],1,0)</f>
        <v>0</v>
      </c>
      <c r="P3548">
        <v>39.5</v>
      </c>
      <c r="Q3548" t="s">
        <v>137</v>
      </c>
      <c r="R3548" t="b">
        <v>0</v>
      </c>
      <c r="S3548">
        <v>72</v>
      </c>
      <c r="T3548">
        <v>0</v>
      </c>
      <c r="V3548" t="s">
        <v>103</v>
      </c>
    </row>
    <row r="3549" spans="1:22" x14ac:dyDescent="0.2">
      <c r="A3549" s="1">
        <v>30661</v>
      </c>
      <c r="B3549">
        <v>1983</v>
      </c>
      <c r="C3549">
        <f>_xlfn.MAXIFS(Table1[ScheduleWeekWritten],Table1[ScheduleSeason],Table1[[#This Row],[ScheduleSeason]])</f>
        <v>16</v>
      </c>
      <c r="D3549">
        <v>15</v>
      </c>
      <c r="E3549" cm="1">
        <f t="array" ref="E3549">_xlfn.XLOOKUP(Table1[[#This Row],[ScheduleWeekWritten]],Table3[Game],100+Table3[Increase],Table1[[#This Row],[ScheduleWeekWritten]])</f>
        <v>15</v>
      </c>
      <c r="F3549" t="b">
        <v>0</v>
      </c>
      <c r="G3549" t="s">
        <v>50</v>
      </c>
      <c r="H3549">
        <v>12</v>
      </c>
      <c r="I3549">
        <v>17</v>
      </c>
      <c r="J3549" t="s">
        <v>128</v>
      </c>
      <c r="K3549" t="s">
        <v>132</v>
      </c>
      <c r="L3549" t="str">
        <f>_xlfn.XLOOKUP(Table1[[#This Row],[TeamFavoriteID]],Table2[team_id],Table2[team_name],_xlfn.XLOOKUP(Table1[[#This Row],[TeamFavoriteID]],Table2[team_id_pfr],Table2[team_name],"Even"))</f>
        <v>Seattle Seahawks</v>
      </c>
      <c r="M3549">
        <v>-3</v>
      </c>
      <c r="N3549">
        <f>IF(Table1[[#This Row],[TeamFavorite]]=Table1[[#This Row],[TeamHome]],Table1[[#This Row],[ScoreAway]]-Table1[[#This Row],[ScoreHome]],Table1[[#This Row],[ScoreHome]]-Table1[[#This Row],[ScoreAway]])</f>
        <v>-5</v>
      </c>
      <c r="O3549">
        <f>IF(Table1[[#This Row],[SpreadActual]]&lt;Table1[[#This Row],[SpreadFavorite]],1,0)</f>
        <v>1</v>
      </c>
      <c r="P3549">
        <v>40</v>
      </c>
      <c r="Q3549" t="s">
        <v>126</v>
      </c>
      <c r="R3549" t="b">
        <v>0</v>
      </c>
      <c r="S3549">
        <v>39</v>
      </c>
      <c r="T3549">
        <v>16</v>
      </c>
      <c r="U3549">
        <v>65</v>
      </c>
    </row>
    <row r="3550" spans="1:22" x14ac:dyDescent="0.2">
      <c r="A3550" s="1">
        <v>30661</v>
      </c>
      <c r="B3550">
        <v>1983</v>
      </c>
      <c r="C3550">
        <f>_xlfn.MAXIFS(Table1[ScheduleWeekWritten],Table1[ScheduleSeason],Table1[[#This Row],[ScheduleSeason]])</f>
        <v>16</v>
      </c>
      <c r="D3550">
        <v>15</v>
      </c>
      <c r="E3550" cm="1">
        <f t="array" ref="E3550">_xlfn.XLOOKUP(Table1[[#This Row],[ScheduleWeekWritten]],Table3[Game],100+Table3[Increase],Table1[[#This Row],[ScheduleWeekWritten]])</f>
        <v>15</v>
      </c>
      <c r="F3550" t="b">
        <v>0</v>
      </c>
      <c r="G3550" t="s">
        <v>58</v>
      </c>
      <c r="H3550">
        <v>17</v>
      </c>
      <c r="I3550">
        <v>20</v>
      </c>
      <c r="J3550" t="s">
        <v>95</v>
      </c>
      <c r="K3550" t="s">
        <v>77</v>
      </c>
      <c r="L3550" t="str">
        <f>_xlfn.XLOOKUP(Table1[[#This Row],[TeamFavoriteID]],Table2[team_id],Table2[team_name],_xlfn.XLOOKUP(Table1[[#This Row],[TeamFavoriteID]],Table2[team_id_pfr],Table2[team_name],"Even"))</f>
        <v>Philadelphia Eagles</v>
      </c>
      <c r="M3550">
        <v>-1</v>
      </c>
      <c r="N3550">
        <f>IF(Table1[[#This Row],[TeamFavorite]]=Table1[[#This Row],[TeamHome]],Table1[[#This Row],[ScoreAway]]-Table1[[#This Row],[ScoreHome]],Table1[[#This Row],[ScoreHome]]-Table1[[#This Row],[ScoreAway]])</f>
        <v>3</v>
      </c>
      <c r="O3550">
        <f>IF(Table1[[#This Row],[SpreadActual]]&lt;Table1[[#This Row],[SpreadFavorite]],1,0)</f>
        <v>0</v>
      </c>
      <c r="P3550">
        <v>35.5</v>
      </c>
      <c r="Q3550" t="s">
        <v>112</v>
      </c>
      <c r="R3550" t="b">
        <v>0</v>
      </c>
      <c r="S3550">
        <v>37</v>
      </c>
      <c r="T3550">
        <v>10</v>
      </c>
      <c r="U3550">
        <v>75</v>
      </c>
    </row>
    <row r="3551" spans="1:22" x14ac:dyDescent="0.2">
      <c r="A3551" s="1">
        <v>30661</v>
      </c>
      <c r="B3551">
        <v>1983</v>
      </c>
      <c r="C3551">
        <f>_xlfn.MAXIFS(Table1[ScheduleWeekWritten],Table1[ScheduleSeason],Table1[[#This Row],[ScheduleSeason]])</f>
        <v>16</v>
      </c>
      <c r="D3551">
        <v>15</v>
      </c>
      <c r="E3551" cm="1">
        <f t="array" ref="E3551">_xlfn.XLOOKUP(Table1[[#This Row],[ScheduleWeekWritten]],Table3[Game],100+Table3[Increase],Table1[[#This Row],[ScheduleWeekWritten]])</f>
        <v>15</v>
      </c>
      <c r="F3551" t="b">
        <v>0</v>
      </c>
      <c r="G3551" t="s">
        <v>27</v>
      </c>
      <c r="H3551">
        <v>41</v>
      </c>
      <c r="I3551">
        <v>38</v>
      </c>
      <c r="J3551" t="s">
        <v>42</v>
      </c>
      <c r="K3551" t="s">
        <v>29</v>
      </c>
      <c r="L3551" t="str">
        <f>_xlfn.XLOOKUP(Table1[[#This Row],[TeamFavoriteID]],Table2[team_id],Table2[team_name],_xlfn.XLOOKUP(Table1[[#This Row],[TeamFavoriteID]],Table2[team_id_pfr],Table2[team_name],"Even"))</f>
        <v>Los Angeles Chargers</v>
      </c>
      <c r="M3551">
        <v>-4</v>
      </c>
      <c r="N3551">
        <f>IF(Table1[[#This Row],[TeamFavorite]]=Table1[[#This Row],[TeamHome]],Table1[[#This Row],[ScoreAway]]-Table1[[#This Row],[ScoreHome]],Table1[[#This Row],[ScoreHome]]-Table1[[#This Row],[ScoreAway]])</f>
        <v>3</v>
      </c>
      <c r="O3551">
        <f>IF(Table1[[#This Row],[SpreadActual]]&lt;Table1[[#This Row],[SpreadFavorite]],1,0)</f>
        <v>0</v>
      </c>
      <c r="P3551">
        <v>53.5</v>
      </c>
      <c r="Q3551" t="s">
        <v>94</v>
      </c>
      <c r="R3551" t="b">
        <v>0</v>
      </c>
      <c r="S3551">
        <v>58</v>
      </c>
      <c r="T3551">
        <v>6</v>
      </c>
      <c r="U3551">
        <v>78</v>
      </c>
    </row>
    <row r="3552" spans="1:22" x14ac:dyDescent="0.2">
      <c r="A3552" s="1">
        <v>30662</v>
      </c>
      <c r="B3552">
        <v>1983</v>
      </c>
      <c r="C3552">
        <f>_xlfn.MAXIFS(Table1[ScheduleWeekWritten],Table1[ScheduleSeason],Table1[[#This Row],[ScheduleSeason]])</f>
        <v>16</v>
      </c>
      <c r="D3552">
        <v>15</v>
      </c>
      <c r="E3552" cm="1">
        <f t="array" ref="E3552">_xlfn.XLOOKUP(Table1[[#This Row],[ScheduleWeekWritten]],Table3[Game],100+Table3[Increase],Table1[[#This Row],[ScheduleWeekWritten]])</f>
        <v>15</v>
      </c>
      <c r="F3552" t="b">
        <v>0</v>
      </c>
      <c r="G3552" t="s">
        <v>127</v>
      </c>
      <c r="H3552">
        <v>9</v>
      </c>
      <c r="I3552">
        <v>12</v>
      </c>
      <c r="J3552" t="s">
        <v>33</v>
      </c>
      <c r="K3552" t="s">
        <v>35</v>
      </c>
      <c r="L3552" t="str">
        <f>_xlfn.XLOOKUP(Table1[[#This Row],[TeamFavoriteID]],Table2[team_id],Table2[team_name],_xlfn.XLOOKUP(Table1[[#This Row],[TeamFavoriteID]],Table2[team_id_pfr],Table2[team_name],"Even"))</f>
        <v>Green Bay Packers</v>
      </c>
      <c r="M3552">
        <v>-4</v>
      </c>
      <c r="N3552">
        <f>IF(Table1[[#This Row],[TeamFavorite]]=Table1[[#This Row],[TeamHome]],Table1[[#This Row],[ScoreAway]]-Table1[[#This Row],[ScoreHome]],Table1[[#This Row],[ScoreHome]]-Table1[[#This Row],[ScoreAway]])</f>
        <v>-3</v>
      </c>
      <c r="O3552">
        <f>IF(Table1[[#This Row],[SpreadActual]]&lt;Table1[[#This Row],[SpreadFavorite]],1,0)</f>
        <v>0</v>
      </c>
      <c r="P3552">
        <v>47</v>
      </c>
      <c r="Q3552" t="s">
        <v>130</v>
      </c>
      <c r="R3552" t="b">
        <v>0</v>
      </c>
      <c r="S3552">
        <v>67</v>
      </c>
      <c r="T3552">
        <v>15</v>
      </c>
      <c r="U3552">
        <v>87</v>
      </c>
    </row>
    <row r="3553" spans="1:22" x14ac:dyDescent="0.2">
      <c r="A3553" s="1">
        <v>30666</v>
      </c>
      <c r="B3553">
        <v>1983</v>
      </c>
      <c r="C3553">
        <f>_xlfn.MAXIFS(Table1[ScheduleWeekWritten],Table1[ScheduleSeason],Table1[[#This Row],[ScheduleSeason]])</f>
        <v>16</v>
      </c>
      <c r="D3553">
        <v>16</v>
      </c>
      <c r="E3553" cm="1">
        <f t="array" ref="E3553">_xlfn.XLOOKUP(Table1[[#This Row],[ScheduleWeekWritten]],Table3[Game],100+Table3[Increase],Table1[[#This Row],[ScheduleWeekWritten]])</f>
        <v>16</v>
      </c>
      <c r="F3553" t="b">
        <v>0</v>
      </c>
      <c r="G3553" t="s">
        <v>19</v>
      </c>
      <c r="H3553">
        <v>34</v>
      </c>
      <c r="I3553">
        <v>14</v>
      </c>
      <c r="J3553" t="s">
        <v>31</v>
      </c>
      <c r="K3553" t="s">
        <v>91</v>
      </c>
      <c r="L3553" t="str">
        <f>_xlfn.XLOOKUP(Table1[[#This Row],[TeamFavoriteID]],Table2[team_id],Table2[team_name],_xlfn.XLOOKUP(Table1[[#This Row],[TeamFavoriteID]],Table2[team_id_pfr],Table2[team_name],"Even"))</f>
        <v>Miami Dolphins</v>
      </c>
      <c r="M3553">
        <v>-8</v>
      </c>
      <c r="N3553">
        <f>IF(Table1[[#This Row],[TeamFavorite]]=Table1[[#This Row],[TeamHome]],Table1[[#This Row],[ScoreAway]]-Table1[[#This Row],[ScoreHome]],Table1[[#This Row],[ScoreHome]]-Table1[[#This Row],[ScoreAway]])</f>
        <v>-20</v>
      </c>
      <c r="O3553">
        <f>IF(Table1[[#This Row],[SpreadActual]]&lt;Table1[[#This Row],[SpreadFavorite]],1,0)</f>
        <v>1</v>
      </c>
      <c r="P3553">
        <v>41.5</v>
      </c>
      <c r="Q3553" t="s">
        <v>22</v>
      </c>
      <c r="R3553" t="b">
        <v>0</v>
      </c>
      <c r="S3553">
        <v>69</v>
      </c>
      <c r="T3553">
        <v>8</v>
      </c>
      <c r="U3553">
        <v>76</v>
      </c>
    </row>
    <row r="3554" spans="1:22" x14ac:dyDescent="0.2">
      <c r="A3554" s="1">
        <v>30667</v>
      </c>
      <c r="B3554">
        <v>1983</v>
      </c>
      <c r="C3554">
        <f>_xlfn.MAXIFS(Table1[ScheduleWeekWritten],Table1[ScheduleSeason],Table1[[#This Row],[ScheduleSeason]])</f>
        <v>16</v>
      </c>
      <c r="D3554">
        <v>16</v>
      </c>
      <c r="E3554" cm="1">
        <f t="array" ref="E3554">_xlfn.XLOOKUP(Table1[[#This Row],[ScheduleWeekWritten]],Table3[Game],100+Table3[Increase],Table1[[#This Row],[ScheduleWeekWritten]])</f>
        <v>16</v>
      </c>
      <c r="F3554" t="b">
        <v>0</v>
      </c>
      <c r="G3554" t="s">
        <v>54</v>
      </c>
      <c r="H3554">
        <v>20</v>
      </c>
      <c r="I3554">
        <v>14</v>
      </c>
      <c r="J3554" t="s">
        <v>101</v>
      </c>
      <c r="K3554" t="s">
        <v>104</v>
      </c>
      <c r="L3554" t="str">
        <f>_xlfn.XLOOKUP(Table1[[#This Row],[TeamFavoriteID]],Table2[team_id],Table2[team_name],_xlfn.XLOOKUP(Table1[[#This Row],[TeamFavoriteID]],Table2[team_id_pfr],Table2[team_name],"Even"))</f>
        <v>Cincinnati Bengals</v>
      </c>
      <c r="M3554">
        <v>-3</v>
      </c>
      <c r="N3554">
        <f>IF(Table1[[#This Row],[TeamFavorite]]=Table1[[#This Row],[TeamHome]],Table1[[#This Row],[ScoreAway]]-Table1[[#This Row],[ScoreHome]],Table1[[#This Row],[ScoreHome]]-Table1[[#This Row],[ScoreAway]])</f>
        <v>6</v>
      </c>
      <c r="O3554">
        <f>IF(Table1[[#This Row],[SpreadActual]]&lt;Table1[[#This Row],[SpreadFavorite]],1,0)</f>
        <v>0</v>
      </c>
      <c r="P3554">
        <v>38.5</v>
      </c>
      <c r="Q3554" t="s">
        <v>137</v>
      </c>
      <c r="R3554" t="b">
        <v>0</v>
      </c>
      <c r="S3554">
        <v>72</v>
      </c>
      <c r="T3554">
        <v>0</v>
      </c>
      <c r="V3554" t="s">
        <v>103</v>
      </c>
    </row>
    <row r="3555" spans="1:22" x14ac:dyDescent="0.2">
      <c r="A3555" s="1">
        <v>30667</v>
      </c>
      <c r="B3555">
        <v>1983</v>
      </c>
      <c r="C3555">
        <f>_xlfn.MAXIFS(Table1[ScheduleWeekWritten],Table1[ScheduleSeason],Table1[[#This Row],[ScheduleSeason]])</f>
        <v>16</v>
      </c>
      <c r="D3555">
        <v>16</v>
      </c>
      <c r="E3555" cm="1">
        <f t="array" ref="E3555">_xlfn.XLOOKUP(Table1[[#This Row],[ScheduleWeekWritten]],Table3[Game],100+Table3[Increase],Table1[[#This Row],[ScheduleWeekWritten]])</f>
        <v>16</v>
      </c>
      <c r="F3555" t="b">
        <v>0</v>
      </c>
      <c r="G3555" t="s">
        <v>61</v>
      </c>
      <c r="H3555">
        <v>31</v>
      </c>
      <c r="I3555">
        <v>22</v>
      </c>
      <c r="J3555" t="s">
        <v>50</v>
      </c>
      <c r="K3555" t="s">
        <v>85</v>
      </c>
      <c r="L3555" t="str">
        <f>_xlfn.XLOOKUP(Table1[[#This Row],[TeamFavoriteID]],Table2[team_id],Table2[team_name],_xlfn.XLOOKUP(Table1[[#This Row],[TeamFavoriteID]],Table2[team_id_pfr],Table2[team_name],"Even"))</f>
        <v>Washington Commanders</v>
      </c>
      <c r="M3555">
        <v>-15.5</v>
      </c>
      <c r="N3555">
        <f>IF(Table1[[#This Row],[TeamFavorite]]=Table1[[#This Row],[TeamHome]],Table1[[#This Row],[ScoreAway]]-Table1[[#This Row],[ScoreHome]],Table1[[#This Row],[ScoreHome]]-Table1[[#This Row],[ScoreAway]])</f>
        <v>9</v>
      </c>
      <c r="O3555">
        <f>IF(Table1[[#This Row],[SpreadActual]]&lt;Table1[[#This Row],[SpreadFavorite]],1,0)</f>
        <v>0</v>
      </c>
      <c r="P3555">
        <v>44.5</v>
      </c>
      <c r="Q3555" t="s">
        <v>64</v>
      </c>
      <c r="R3555" t="b">
        <v>0</v>
      </c>
      <c r="S3555">
        <v>40</v>
      </c>
      <c r="T3555">
        <v>8</v>
      </c>
      <c r="U3555">
        <v>50</v>
      </c>
    </row>
    <row r="3556" spans="1:22" x14ac:dyDescent="0.2">
      <c r="A3556" s="1">
        <v>30668</v>
      </c>
      <c r="B3556">
        <v>1983</v>
      </c>
      <c r="C3556">
        <f>_xlfn.MAXIFS(Table1[ScheduleWeekWritten],Table1[ScheduleSeason],Table1[[#This Row],[ScheduleSeason]])</f>
        <v>16</v>
      </c>
      <c r="D3556">
        <v>16</v>
      </c>
      <c r="E3556" cm="1">
        <f t="array" ref="E3556">_xlfn.XLOOKUP(Table1[[#This Row],[ScheduleWeekWritten]],Table3[Game],100+Table3[Increase],Table1[[#This Row],[ScheduleWeekWritten]])</f>
        <v>16</v>
      </c>
      <c r="F3556" t="b">
        <v>0</v>
      </c>
      <c r="G3556" t="s">
        <v>38</v>
      </c>
      <c r="H3556">
        <v>31</v>
      </c>
      <c r="I3556">
        <v>14</v>
      </c>
      <c r="J3556" t="s">
        <v>28</v>
      </c>
      <c r="K3556" t="s">
        <v>109</v>
      </c>
      <c r="L3556" t="str">
        <f>_xlfn.XLOOKUP(Table1[[#This Row],[TeamFavoriteID]],Table2[team_id],Table2[team_name],_xlfn.XLOOKUP(Table1[[#This Row],[TeamFavoriteID]],Table2[team_id_pfr],Table2[team_name],"Even"))</f>
        <v>Atlanta Falcons</v>
      </c>
      <c r="M3556">
        <v>-1</v>
      </c>
      <c r="N3556">
        <f>IF(Table1[[#This Row],[TeamFavorite]]=Table1[[#This Row],[TeamHome]],Table1[[#This Row],[ScoreAway]]-Table1[[#This Row],[ScoreHome]],Table1[[#This Row],[ScoreHome]]-Table1[[#This Row],[ScoreAway]])</f>
        <v>-17</v>
      </c>
      <c r="O3556">
        <f>IF(Table1[[#This Row],[SpreadActual]]&lt;Table1[[#This Row],[SpreadFavorite]],1,0)</f>
        <v>1</v>
      </c>
      <c r="P3556">
        <v>43.5</v>
      </c>
      <c r="Q3556" t="s">
        <v>41</v>
      </c>
      <c r="R3556" t="b">
        <v>0</v>
      </c>
      <c r="S3556">
        <v>43</v>
      </c>
      <c r="T3556">
        <v>12</v>
      </c>
      <c r="U3556">
        <v>51</v>
      </c>
    </row>
    <row r="3557" spans="1:22" x14ac:dyDescent="0.2">
      <c r="A3557" s="1">
        <v>30668</v>
      </c>
      <c r="B3557">
        <v>1983</v>
      </c>
      <c r="C3557">
        <f>_xlfn.MAXIFS(Table1[ScheduleWeekWritten],Table1[ScheduleSeason],Table1[[#This Row],[ScheduleSeason]])</f>
        <v>16</v>
      </c>
      <c r="D3557">
        <v>16</v>
      </c>
      <c r="E3557" cm="1">
        <f t="array" ref="E3557">_xlfn.XLOOKUP(Table1[[#This Row],[ScheduleWeekWritten]],Table3[Game],100+Table3[Increase],Table1[[#This Row],[ScheduleWeekWritten]])</f>
        <v>16</v>
      </c>
      <c r="F3557" t="b">
        <v>0</v>
      </c>
      <c r="G3557" t="s">
        <v>34</v>
      </c>
      <c r="H3557">
        <v>20</v>
      </c>
      <c r="I3557">
        <v>10</v>
      </c>
      <c r="J3557" t="s">
        <v>23</v>
      </c>
      <c r="K3557" t="s">
        <v>72</v>
      </c>
      <c r="L3557" t="str">
        <f>_xlfn.XLOOKUP(Table1[[#This Row],[TeamFavoriteID]],Table2[team_id],Table2[team_name],_xlfn.XLOOKUP(Table1[[#This Row],[TeamFavoriteID]],Table2[team_id_pfr],Table2[team_name],"Even"))</f>
        <v>Baltimore Colts</v>
      </c>
      <c r="M3557">
        <v>-4</v>
      </c>
      <c r="N3557">
        <f>IF(Table1[[#This Row],[TeamFavorite]]=Table1[[#This Row],[TeamHome]],Table1[[#This Row],[ScoreAway]]-Table1[[#This Row],[ScoreHome]],Table1[[#This Row],[ScoreHome]]-Table1[[#This Row],[ScoreAway]])</f>
        <v>-10</v>
      </c>
      <c r="O3557">
        <f>IF(Table1[[#This Row],[SpreadActual]]&lt;Table1[[#This Row],[SpreadFavorite]],1,0)</f>
        <v>1</v>
      </c>
      <c r="P3557">
        <v>40.5</v>
      </c>
      <c r="Q3557" t="s">
        <v>80</v>
      </c>
      <c r="R3557" t="b">
        <v>0</v>
      </c>
      <c r="S3557">
        <v>30</v>
      </c>
      <c r="T3557">
        <v>6</v>
      </c>
      <c r="U3557">
        <v>63</v>
      </c>
    </row>
    <row r="3558" spans="1:22" x14ac:dyDescent="0.2">
      <c r="A3558" s="1">
        <v>30668</v>
      </c>
      <c r="B3558">
        <v>1983</v>
      </c>
      <c r="C3558">
        <f>_xlfn.MAXIFS(Table1[ScheduleWeekWritten],Table1[ScheduleSeason],Table1[[#This Row],[ScheduleSeason]])</f>
        <v>16</v>
      </c>
      <c r="D3558">
        <v>16</v>
      </c>
      <c r="E3558" cm="1">
        <f t="array" ref="E3558">_xlfn.XLOOKUP(Table1[[#This Row],[ScheduleWeekWritten]],Table3[Game],100+Table3[Increase],Table1[[#This Row],[ScheduleWeekWritten]])</f>
        <v>16</v>
      </c>
      <c r="F3558" t="b">
        <v>0</v>
      </c>
      <c r="G3558" t="s">
        <v>46</v>
      </c>
      <c r="H3558">
        <v>23</v>
      </c>
      <c r="I3558">
        <v>21</v>
      </c>
      <c r="J3558" t="s">
        <v>33</v>
      </c>
      <c r="K3558" t="s">
        <v>35</v>
      </c>
      <c r="L3558" t="str">
        <f>_xlfn.XLOOKUP(Table1[[#This Row],[TeamFavoriteID]],Table2[team_id],Table2[team_name],_xlfn.XLOOKUP(Table1[[#This Row],[TeamFavoriteID]],Table2[team_id_pfr],Table2[team_name],"Even"))</f>
        <v>Green Bay Packers</v>
      </c>
      <c r="M3558">
        <v>-1</v>
      </c>
      <c r="N3558">
        <f>IF(Table1[[#This Row],[TeamFavorite]]=Table1[[#This Row],[TeamHome]],Table1[[#This Row],[ScoreAway]]-Table1[[#This Row],[ScoreHome]],Table1[[#This Row],[ScoreHome]]-Table1[[#This Row],[ScoreAway]])</f>
        <v>2</v>
      </c>
      <c r="O3558">
        <f>IF(Table1[[#This Row],[SpreadActual]]&lt;Table1[[#This Row],[SpreadFavorite]],1,0)</f>
        <v>0</v>
      </c>
      <c r="P3558">
        <v>43</v>
      </c>
      <c r="Q3558" t="s">
        <v>114</v>
      </c>
      <c r="R3558" t="b">
        <v>0</v>
      </c>
      <c r="S3558">
        <v>0</v>
      </c>
      <c r="T3558">
        <v>13</v>
      </c>
      <c r="U3558">
        <v>57</v>
      </c>
    </row>
    <row r="3559" spans="1:22" x14ac:dyDescent="0.2">
      <c r="A3559" s="1">
        <v>30668</v>
      </c>
      <c r="B3559">
        <v>1983</v>
      </c>
      <c r="C3559">
        <f>_xlfn.MAXIFS(Table1[ScheduleWeekWritten],Table1[ScheduleSeason],Table1[[#This Row],[ScheduleSeason]])</f>
        <v>16</v>
      </c>
      <c r="D3559">
        <v>16</v>
      </c>
      <c r="E3559" cm="1">
        <f t="array" ref="E3559">_xlfn.XLOOKUP(Table1[[#This Row],[ScheduleWeekWritten]],Table3[Game],100+Table3[Increase],Table1[[#This Row],[ScheduleWeekWritten]])</f>
        <v>16</v>
      </c>
      <c r="F3559" t="b">
        <v>0</v>
      </c>
      <c r="G3559" t="s">
        <v>62</v>
      </c>
      <c r="H3559">
        <v>30</v>
      </c>
      <c r="I3559">
        <v>17</v>
      </c>
      <c r="J3559" t="s">
        <v>49</v>
      </c>
      <c r="K3559" t="s">
        <v>63</v>
      </c>
      <c r="L3559" t="str">
        <f>_xlfn.XLOOKUP(Table1[[#This Row],[TeamFavoriteID]],Table2[team_id],Table2[team_name],_xlfn.XLOOKUP(Table1[[#This Row],[TeamFavoriteID]],Table2[team_id_pfr],Table2[team_name],"Even"))</f>
        <v>Cleveland Browns</v>
      </c>
      <c r="M3559">
        <v>-3</v>
      </c>
      <c r="N3559">
        <f>IF(Table1[[#This Row],[TeamFavorite]]=Table1[[#This Row],[TeamHome]],Table1[[#This Row],[ScoreAway]]-Table1[[#This Row],[ScoreHome]],Table1[[#This Row],[ScoreHome]]-Table1[[#This Row],[ScoreAway]])</f>
        <v>-13</v>
      </c>
      <c r="O3559">
        <f>IF(Table1[[#This Row],[SpreadActual]]&lt;Table1[[#This Row],[SpreadFavorite]],1,0)</f>
        <v>1</v>
      </c>
      <c r="P3559">
        <v>38.5</v>
      </c>
      <c r="Q3559" t="s">
        <v>66</v>
      </c>
      <c r="R3559" t="b">
        <v>0</v>
      </c>
      <c r="S3559">
        <v>18</v>
      </c>
      <c r="T3559">
        <v>11</v>
      </c>
      <c r="U3559">
        <v>79</v>
      </c>
    </row>
    <row r="3560" spans="1:22" x14ac:dyDescent="0.2">
      <c r="A3560" s="1">
        <v>30668</v>
      </c>
      <c r="B3560">
        <v>1983</v>
      </c>
      <c r="C3560">
        <f>_xlfn.MAXIFS(Table1[ScheduleWeekWritten],Table1[ScheduleSeason],Table1[[#This Row],[ScheduleSeason]])</f>
        <v>16</v>
      </c>
      <c r="D3560">
        <v>16</v>
      </c>
      <c r="E3560" cm="1">
        <f t="array" ref="E3560">_xlfn.XLOOKUP(Table1[[#This Row],[ScheduleWeekWritten]],Table3[Game],100+Table3[Increase],Table1[[#This Row],[ScheduleWeekWritten]])</f>
        <v>16</v>
      </c>
      <c r="F3560" t="b">
        <v>0</v>
      </c>
      <c r="G3560" t="s">
        <v>45</v>
      </c>
      <c r="H3560">
        <v>23</v>
      </c>
      <c r="I3560">
        <v>20</v>
      </c>
      <c r="J3560" t="s">
        <v>127</v>
      </c>
      <c r="K3560" t="s">
        <v>79</v>
      </c>
      <c r="L3560" t="str">
        <f>_xlfn.XLOOKUP(Table1[[#This Row],[TeamFavoriteID]],Table2[team_id],Table2[team_name],_xlfn.XLOOKUP(Table1[[#This Row],[TeamFavoriteID]],Table2[team_id_pfr],Table2[team_name],"Even"))</f>
        <v>Detroit Lions</v>
      </c>
      <c r="M3560">
        <v>-10</v>
      </c>
      <c r="N3560">
        <f>IF(Table1[[#This Row],[TeamFavorite]]=Table1[[#This Row],[TeamHome]],Table1[[#This Row],[ScoreAway]]-Table1[[#This Row],[ScoreHome]],Table1[[#This Row],[ScoreHome]]-Table1[[#This Row],[ScoreAway]])</f>
        <v>-3</v>
      </c>
      <c r="O3560">
        <f>IF(Table1[[#This Row],[SpreadActual]]&lt;Table1[[#This Row],[SpreadFavorite]],1,0)</f>
        <v>0</v>
      </c>
      <c r="P3560">
        <v>39.5</v>
      </c>
      <c r="Q3560" t="s">
        <v>125</v>
      </c>
      <c r="R3560" t="b">
        <v>0</v>
      </c>
      <c r="S3560">
        <v>72</v>
      </c>
      <c r="T3560">
        <v>0</v>
      </c>
      <c r="V3560" t="s">
        <v>103</v>
      </c>
    </row>
    <row r="3561" spans="1:22" x14ac:dyDescent="0.2">
      <c r="A3561" s="1">
        <v>30668</v>
      </c>
      <c r="B3561">
        <v>1983</v>
      </c>
      <c r="C3561">
        <f>_xlfn.MAXIFS(Table1[ScheduleWeekWritten],Table1[ScheduleSeason],Table1[[#This Row],[ScheduleSeason]])</f>
        <v>16</v>
      </c>
      <c r="D3561">
        <v>16</v>
      </c>
      <c r="E3561" cm="1">
        <f t="array" ref="E3561">_xlfn.XLOOKUP(Table1[[#This Row],[ScheduleWeekWritten]],Table3[Game],100+Table3[Increase],Table1[[#This Row],[ScheduleWeekWritten]])</f>
        <v>16</v>
      </c>
      <c r="F3561" t="b">
        <v>0</v>
      </c>
      <c r="G3561" t="s">
        <v>42</v>
      </c>
      <c r="H3561">
        <v>48</v>
      </c>
      <c r="I3561">
        <v>17</v>
      </c>
      <c r="J3561" t="s">
        <v>24</v>
      </c>
      <c r="K3561" t="s">
        <v>88</v>
      </c>
      <c r="L3561" t="str">
        <f>_xlfn.XLOOKUP(Table1[[#This Row],[TeamFavoriteID]],Table2[team_id],Table2[team_name],_xlfn.XLOOKUP(Table1[[#This Row],[TeamFavoriteID]],Table2[team_id_pfr],Table2[team_name],"Even"))</f>
        <v>Denver Broncos</v>
      </c>
      <c r="M3561">
        <v>-2.5</v>
      </c>
      <c r="N3561">
        <f>IF(Table1[[#This Row],[TeamFavorite]]=Table1[[#This Row],[TeamHome]],Table1[[#This Row],[ScoreAway]]-Table1[[#This Row],[ScoreHome]],Table1[[#This Row],[ScoreHome]]-Table1[[#This Row],[ScoreAway]])</f>
        <v>31</v>
      </c>
      <c r="O3561">
        <f>IF(Table1[[#This Row],[SpreadActual]]&lt;Table1[[#This Row],[SpreadFavorite]],1,0)</f>
        <v>0</v>
      </c>
      <c r="P3561">
        <v>43</v>
      </c>
      <c r="Q3561" t="s">
        <v>117</v>
      </c>
      <c r="R3561" t="b">
        <v>0</v>
      </c>
      <c r="S3561">
        <v>0</v>
      </c>
      <c r="T3561">
        <v>15</v>
      </c>
      <c r="U3561">
        <v>72</v>
      </c>
    </row>
    <row r="3562" spans="1:22" x14ac:dyDescent="0.2">
      <c r="A3562" s="1">
        <v>30668</v>
      </c>
      <c r="B3562">
        <v>1983</v>
      </c>
      <c r="C3562">
        <f>_xlfn.MAXIFS(Table1[ScheduleWeekWritten],Table1[ScheduleSeason],Table1[[#This Row],[ScheduleSeason]])</f>
        <v>16</v>
      </c>
      <c r="D3562">
        <v>16</v>
      </c>
      <c r="E3562" cm="1">
        <f t="array" ref="E3562">_xlfn.XLOOKUP(Table1[[#This Row],[ScheduleWeekWritten]],Table3[Game],100+Table3[Increase],Table1[[#This Row],[ScheduleWeekWritten]])</f>
        <v>16</v>
      </c>
      <c r="F3562" t="b">
        <v>0</v>
      </c>
      <c r="G3562" t="s">
        <v>138</v>
      </c>
      <c r="H3562">
        <v>30</v>
      </c>
      <c r="I3562">
        <v>14</v>
      </c>
      <c r="J3562" t="s">
        <v>27</v>
      </c>
      <c r="K3562" t="s">
        <v>21</v>
      </c>
      <c r="L3562" t="str">
        <f>_xlfn.XLOOKUP(Table1[[#This Row],[TeamFavoriteID]],Table2[team_id],Table2[team_name],_xlfn.XLOOKUP(Table1[[#This Row],[TeamFavoriteID]],Table2[team_id_pfr],Table2[team_name],"Even"))</f>
        <v>Las Vegas Raiders</v>
      </c>
      <c r="M3562">
        <v>-9</v>
      </c>
      <c r="N3562">
        <f>IF(Table1[[#This Row],[TeamFavorite]]=Table1[[#This Row],[TeamHome]],Table1[[#This Row],[ScoreAway]]-Table1[[#This Row],[ScoreHome]],Table1[[#This Row],[ScoreHome]]-Table1[[#This Row],[ScoreAway]])</f>
        <v>16</v>
      </c>
      <c r="O3562">
        <f>IF(Table1[[#This Row],[SpreadActual]]&lt;Table1[[#This Row],[SpreadFavorite]],1,0)</f>
        <v>0</v>
      </c>
      <c r="P3562">
        <v>53.5</v>
      </c>
      <c r="Q3562" t="s">
        <v>65</v>
      </c>
      <c r="R3562" t="b">
        <v>0</v>
      </c>
      <c r="S3562">
        <v>56</v>
      </c>
      <c r="T3562">
        <v>6</v>
      </c>
      <c r="U3562">
        <v>75</v>
      </c>
    </row>
    <row r="3563" spans="1:22" x14ac:dyDescent="0.2">
      <c r="A3563" s="1">
        <v>30668</v>
      </c>
      <c r="B3563">
        <v>1983</v>
      </c>
      <c r="C3563">
        <f>_xlfn.MAXIFS(Table1[ScheduleWeekWritten],Table1[ScheduleSeason],Table1[[#This Row],[ScheduleSeason]])</f>
        <v>16</v>
      </c>
      <c r="D3563">
        <v>16</v>
      </c>
      <c r="E3563" cm="1">
        <f t="array" ref="E3563">_xlfn.XLOOKUP(Table1[[#This Row],[ScheduleWeekWritten]],Table3[Game],100+Table3[Increase],Table1[[#This Row],[ScheduleWeekWritten]])</f>
        <v>16</v>
      </c>
      <c r="F3563" t="b">
        <v>0</v>
      </c>
      <c r="G3563" t="s">
        <v>95</v>
      </c>
      <c r="H3563">
        <v>24</v>
      </c>
      <c r="I3563">
        <v>26</v>
      </c>
      <c r="J3563" t="s">
        <v>39</v>
      </c>
      <c r="K3563" t="s">
        <v>98</v>
      </c>
      <c r="L3563" t="str">
        <f>_xlfn.XLOOKUP(Table1[[#This Row],[TeamFavoriteID]],Table2[team_id],Table2[team_name],_xlfn.XLOOKUP(Table1[[#This Row],[TeamFavoriteID]],Table2[team_id_pfr],Table2[team_name],"Even"))</f>
        <v>New Orleans Saints</v>
      </c>
      <c r="M3563">
        <v>-2</v>
      </c>
      <c r="N3563">
        <f>IF(Table1[[#This Row],[TeamFavorite]]=Table1[[#This Row],[TeamHome]],Table1[[#This Row],[ScoreAway]]-Table1[[#This Row],[ScoreHome]],Table1[[#This Row],[ScoreHome]]-Table1[[#This Row],[ScoreAway]])</f>
        <v>2</v>
      </c>
      <c r="O3563">
        <f>IF(Table1[[#This Row],[SpreadActual]]&lt;Table1[[#This Row],[SpreadFavorite]],1,0)</f>
        <v>0</v>
      </c>
      <c r="P3563">
        <v>40</v>
      </c>
      <c r="Q3563" t="s">
        <v>124</v>
      </c>
      <c r="R3563" t="b">
        <v>0</v>
      </c>
      <c r="S3563">
        <v>72</v>
      </c>
      <c r="T3563">
        <v>0</v>
      </c>
      <c r="V3563" t="s">
        <v>103</v>
      </c>
    </row>
    <row r="3564" spans="1:22" x14ac:dyDescent="0.2">
      <c r="A3564" s="1">
        <v>30668</v>
      </c>
      <c r="B3564">
        <v>1983</v>
      </c>
      <c r="C3564">
        <f>_xlfn.MAXIFS(Table1[ScheduleWeekWritten],Table1[ScheduleSeason],Table1[[#This Row],[ScheduleSeason]])</f>
        <v>16</v>
      </c>
      <c r="D3564">
        <v>16</v>
      </c>
      <c r="E3564" cm="1">
        <f t="array" ref="E3564">_xlfn.XLOOKUP(Table1[[#This Row],[ScheduleWeekWritten]],Table3[Game],100+Table3[Increase],Table1[[#This Row],[ScheduleWeekWritten]])</f>
        <v>16</v>
      </c>
      <c r="F3564" t="b">
        <v>0</v>
      </c>
      <c r="G3564" t="s">
        <v>128</v>
      </c>
      <c r="H3564">
        <v>24</v>
      </c>
      <c r="I3564">
        <v>6</v>
      </c>
      <c r="J3564" t="s">
        <v>115</v>
      </c>
      <c r="K3564" t="s">
        <v>132</v>
      </c>
      <c r="L3564" t="str">
        <f>_xlfn.XLOOKUP(Table1[[#This Row],[TeamFavoriteID]],Table2[team_id],Table2[team_name],_xlfn.XLOOKUP(Table1[[#This Row],[TeamFavoriteID]],Table2[team_id_pfr],Table2[team_name],"Even"))</f>
        <v>Seattle Seahawks</v>
      </c>
      <c r="M3564">
        <v>-2.5</v>
      </c>
      <c r="N3564">
        <f>IF(Table1[[#This Row],[TeamFavorite]]=Table1[[#This Row],[TeamHome]],Table1[[#This Row],[ScoreAway]]-Table1[[#This Row],[ScoreHome]],Table1[[#This Row],[ScoreHome]]-Table1[[#This Row],[ScoreAway]])</f>
        <v>-18</v>
      </c>
      <c r="O3564">
        <f>IF(Table1[[#This Row],[SpreadActual]]&lt;Table1[[#This Row],[SpreadFavorite]],1,0)</f>
        <v>1</v>
      </c>
      <c r="P3564">
        <v>41.5</v>
      </c>
      <c r="Q3564" t="s">
        <v>129</v>
      </c>
      <c r="R3564" t="b">
        <v>0</v>
      </c>
      <c r="S3564">
        <v>72</v>
      </c>
      <c r="T3564">
        <v>0</v>
      </c>
      <c r="V3564" t="s">
        <v>103</v>
      </c>
    </row>
    <row r="3565" spans="1:22" x14ac:dyDescent="0.2">
      <c r="A3565" s="1">
        <v>30668</v>
      </c>
      <c r="B3565">
        <v>1983</v>
      </c>
      <c r="C3565">
        <f>_xlfn.MAXIFS(Table1[ScheduleWeekWritten],Table1[ScheduleSeason],Table1[[#This Row],[ScheduleSeason]])</f>
        <v>16</v>
      </c>
      <c r="D3565">
        <v>16</v>
      </c>
      <c r="E3565" cm="1">
        <f t="array" ref="E3565">_xlfn.XLOOKUP(Table1[[#This Row],[ScheduleWeekWritten]],Table3[Game],100+Table3[Increase],Table1[[#This Row],[ScheduleWeekWritten]])</f>
        <v>16</v>
      </c>
      <c r="F3565" t="b">
        <v>0</v>
      </c>
      <c r="G3565" t="s">
        <v>57</v>
      </c>
      <c r="H3565">
        <v>31</v>
      </c>
      <c r="I3565">
        <v>7</v>
      </c>
      <c r="J3565" t="s">
        <v>58</v>
      </c>
      <c r="K3565" t="s">
        <v>59</v>
      </c>
      <c r="L3565" t="str">
        <f>_xlfn.XLOOKUP(Table1[[#This Row],[TeamFavoriteID]],Table2[team_id],Table2[team_name],_xlfn.XLOOKUP(Table1[[#This Row],[TeamFavoriteID]],Table2[team_id_pfr],Table2[team_name],"Even"))</f>
        <v>Arizona Cardinals</v>
      </c>
      <c r="M3565">
        <v>-6</v>
      </c>
      <c r="N3565">
        <f>IF(Table1[[#This Row],[TeamFavorite]]=Table1[[#This Row],[TeamHome]],Table1[[#This Row],[ScoreAway]]-Table1[[#This Row],[ScoreHome]],Table1[[#This Row],[ScoreHome]]-Table1[[#This Row],[ScoreAway]])</f>
        <v>24</v>
      </c>
      <c r="O3565">
        <f>IF(Table1[[#This Row],[SpreadActual]]&lt;Table1[[#This Row],[SpreadFavorite]],1,0)</f>
        <v>0</v>
      </c>
      <c r="P3565">
        <v>42</v>
      </c>
      <c r="Q3565" t="s">
        <v>60</v>
      </c>
      <c r="R3565" t="b">
        <v>0</v>
      </c>
      <c r="S3565">
        <v>12</v>
      </c>
      <c r="T3565">
        <v>15</v>
      </c>
      <c r="U3565">
        <v>87</v>
      </c>
    </row>
    <row r="3566" spans="1:22" x14ac:dyDescent="0.2">
      <c r="A3566" s="1">
        <v>30669</v>
      </c>
      <c r="B3566">
        <v>1983</v>
      </c>
      <c r="C3566">
        <f>_xlfn.MAXIFS(Table1[ScheduleWeekWritten],Table1[ScheduleSeason],Table1[[#This Row],[ScheduleSeason]])</f>
        <v>16</v>
      </c>
      <c r="D3566">
        <v>16</v>
      </c>
      <c r="E3566" cm="1">
        <f t="array" ref="E3566">_xlfn.XLOOKUP(Table1[[#This Row],[ScheduleWeekWritten]],Table3[Game],100+Table3[Increase],Table1[[#This Row],[ScheduleWeekWritten]])</f>
        <v>16</v>
      </c>
      <c r="F3566" t="b">
        <v>0</v>
      </c>
      <c r="G3566" t="s">
        <v>53</v>
      </c>
      <c r="H3566">
        <v>42</v>
      </c>
      <c r="I3566">
        <v>17</v>
      </c>
      <c r="J3566" t="s">
        <v>67</v>
      </c>
      <c r="K3566" t="s">
        <v>89</v>
      </c>
      <c r="L3566" t="str">
        <f>_xlfn.XLOOKUP(Table1[[#This Row],[TeamFavoriteID]],Table2[team_id],Table2[team_name],_xlfn.XLOOKUP(Table1[[#This Row],[TeamFavoriteID]],Table2[team_id_pfr],Table2[team_name],"Even"))</f>
        <v>Even</v>
      </c>
      <c r="M3566">
        <v>0</v>
      </c>
      <c r="N3566">
        <f>IF(Table1[[#This Row],[TeamFavorite]]=Table1[[#This Row],[TeamHome]],Table1[[#This Row],[ScoreAway]]-Table1[[#This Row],[ScoreHome]],Table1[[#This Row],[ScoreHome]]-Table1[[#This Row],[ScoreAway]])</f>
        <v>25</v>
      </c>
      <c r="O3566">
        <f>IF(Table1[[#This Row],[SpreadActual]]&lt;Table1[[#This Row],[SpreadFavorite]],1,0)</f>
        <v>0</v>
      </c>
      <c r="P3566">
        <v>44</v>
      </c>
      <c r="Q3566" t="s">
        <v>118</v>
      </c>
      <c r="R3566" t="b">
        <v>0</v>
      </c>
      <c r="S3566">
        <v>54</v>
      </c>
      <c r="T3566">
        <v>11</v>
      </c>
      <c r="U3566">
        <v>78</v>
      </c>
    </row>
    <row r="3567" spans="1:22" x14ac:dyDescent="0.2">
      <c r="A3567" s="1">
        <v>30674</v>
      </c>
      <c r="B3567">
        <v>1983</v>
      </c>
      <c r="C3567">
        <f>_xlfn.MAXIFS(Table1[ScheduleWeekWritten],Table1[ScheduleSeason],Table1[[#This Row],[ScheduleSeason]])</f>
        <v>16</v>
      </c>
      <c r="D3567" t="s">
        <v>134</v>
      </c>
      <c r="E3567" cm="1">
        <f t="array" ref="E3567">_xlfn.XLOOKUP(Table1[[#This Row],[ScheduleWeekWritten]],Table3[Game],100+Table3[Increase],Table1[[#This Row],[ScheduleWeekWritten]])</f>
        <v>101</v>
      </c>
      <c r="F3567" t="b">
        <v>1</v>
      </c>
      <c r="G3567" t="s">
        <v>128</v>
      </c>
      <c r="H3567">
        <v>31</v>
      </c>
      <c r="I3567">
        <v>7</v>
      </c>
      <c r="J3567" t="s">
        <v>24</v>
      </c>
      <c r="K3567" t="s">
        <v>132</v>
      </c>
      <c r="L3567" t="str">
        <f>_xlfn.XLOOKUP(Table1[[#This Row],[TeamFavoriteID]],Table2[team_id],Table2[team_name],_xlfn.XLOOKUP(Table1[[#This Row],[TeamFavoriteID]],Table2[team_id_pfr],Table2[team_name],"Even"))</f>
        <v>Seattle Seahawks</v>
      </c>
      <c r="M3567">
        <v>-3.5</v>
      </c>
      <c r="N3567">
        <f>IF(Table1[[#This Row],[TeamFavorite]]=Table1[[#This Row],[TeamHome]],Table1[[#This Row],[ScoreAway]]-Table1[[#This Row],[ScoreHome]],Table1[[#This Row],[ScoreHome]]-Table1[[#This Row],[ScoreAway]])</f>
        <v>-24</v>
      </c>
      <c r="O3567">
        <f>IF(Table1[[#This Row],[SpreadActual]]&lt;Table1[[#This Row],[SpreadFavorite]],1,0)</f>
        <v>1</v>
      </c>
      <c r="P3567" t="s">
        <v>136</v>
      </c>
      <c r="Q3567" t="s">
        <v>129</v>
      </c>
      <c r="R3567" t="b">
        <v>0</v>
      </c>
      <c r="S3567">
        <v>72</v>
      </c>
      <c r="T3567">
        <v>0</v>
      </c>
      <c r="V3567" t="s">
        <v>103</v>
      </c>
    </row>
    <row r="3568" spans="1:22" x14ac:dyDescent="0.2">
      <c r="A3568" s="1">
        <v>30676</v>
      </c>
      <c r="B3568">
        <v>1983</v>
      </c>
      <c r="C3568">
        <f>_xlfn.MAXIFS(Table1[ScheduleWeekWritten],Table1[ScheduleSeason],Table1[[#This Row],[ScheduleSeason]])</f>
        <v>16</v>
      </c>
      <c r="D3568" t="s">
        <v>134</v>
      </c>
      <c r="E3568" cm="1">
        <f t="array" ref="E3568">_xlfn.XLOOKUP(Table1[[#This Row],[ScheduleWeekWritten]],Table3[Game],100+Table3[Increase],Table1[[#This Row],[ScheduleWeekWritten]])</f>
        <v>101</v>
      </c>
      <c r="F3568" t="b">
        <v>1</v>
      </c>
      <c r="G3568" t="s">
        <v>67</v>
      </c>
      <c r="H3568">
        <v>17</v>
      </c>
      <c r="I3568">
        <v>24</v>
      </c>
      <c r="J3568" t="s">
        <v>39</v>
      </c>
      <c r="K3568" t="s">
        <v>68</v>
      </c>
      <c r="L3568" t="str">
        <f>_xlfn.XLOOKUP(Table1[[#This Row],[TeamFavoriteID]],Table2[team_id],Table2[team_name],_xlfn.XLOOKUP(Table1[[#This Row],[TeamFavoriteID]],Table2[team_id_pfr],Table2[team_name],"Even"))</f>
        <v>Dallas Cowboys</v>
      </c>
      <c r="M3568">
        <v>-8</v>
      </c>
      <c r="N3568">
        <f>IF(Table1[[#This Row],[TeamFavorite]]=Table1[[#This Row],[TeamHome]],Table1[[#This Row],[ScoreAway]]-Table1[[#This Row],[ScoreHome]],Table1[[#This Row],[ScoreHome]]-Table1[[#This Row],[ScoreAway]])</f>
        <v>7</v>
      </c>
      <c r="O3568">
        <f>IF(Table1[[#This Row],[SpreadActual]]&lt;Table1[[#This Row],[SpreadFavorite]],1,0)</f>
        <v>0</v>
      </c>
      <c r="P3568" t="s">
        <v>136</v>
      </c>
      <c r="Q3568" t="s">
        <v>119</v>
      </c>
      <c r="R3568" t="b">
        <v>0</v>
      </c>
    </row>
    <row r="3569" spans="1:22" x14ac:dyDescent="0.2">
      <c r="A3569" s="1">
        <v>30681</v>
      </c>
      <c r="B3569">
        <v>1983</v>
      </c>
      <c r="C3569">
        <f>_xlfn.MAXIFS(Table1[ScheduleWeekWritten],Table1[ScheduleSeason],Table1[[#This Row],[ScheduleSeason]])</f>
        <v>16</v>
      </c>
      <c r="D3569" t="s">
        <v>99</v>
      </c>
      <c r="E3569" cm="1">
        <f t="array" ref="E3569">_xlfn.XLOOKUP(Table1[[#This Row],[ScheduleWeekWritten]],Table3[Game],100+Table3[Increase],Table1[[#This Row],[ScheduleWeekWritten]])</f>
        <v>102</v>
      </c>
      <c r="F3569" t="b">
        <v>1</v>
      </c>
      <c r="G3569" t="s">
        <v>19</v>
      </c>
      <c r="H3569">
        <v>20</v>
      </c>
      <c r="I3569">
        <v>27</v>
      </c>
      <c r="J3569" t="s">
        <v>128</v>
      </c>
      <c r="K3569" t="s">
        <v>91</v>
      </c>
      <c r="L3569" t="str">
        <f>_xlfn.XLOOKUP(Table1[[#This Row],[TeamFavoriteID]],Table2[team_id],Table2[team_name],_xlfn.XLOOKUP(Table1[[#This Row],[TeamFavoriteID]],Table2[team_id_pfr],Table2[team_name],"Even"))</f>
        <v>Miami Dolphins</v>
      </c>
      <c r="M3569">
        <v>-8</v>
      </c>
      <c r="N3569">
        <f>IF(Table1[[#This Row],[TeamFavorite]]=Table1[[#This Row],[TeamHome]],Table1[[#This Row],[ScoreAway]]-Table1[[#This Row],[ScoreHome]],Table1[[#This Row],[ScoreHome]]-Table1[[#This Row],[ScoreAway]])</f>
        <v>7</v>
      </c>
      <c r="O3569">
        <f>IF(Table1[[#This Row],[SpreadActual]]&lt;Table1[[#This Row],[SpreadFavorite]],1,0)</f>
        <v>0</v>
      </c>
      <c r="P3569" t="s">
        <v>136</v>
      </c>
      <c r="Q3569" t="s">
        <v>22</v>
      </c>
      <c r="R3569" t="b">
        <v>0</v>
      </c>
    </row>
    <row r="3570" spans="1:22" x14ac:dyDescent="0.2">
      <c r="A3570" s="1">
        <v>30681</v>
      </c>
      <c r="B3570">
        <v>1983</v>
      </c>
      <c r="C3570">
        <f>_xlfn.MAXIFS(Table1[ScheduleWeekWritten],Table1[ScheduleSeason],Table1[[#This Row],[ScheduleSeason]])</f>
        <v>16</v>
      </c>
      <c r="D3570" t="s">
        <v>99</v>
      </c>
      <c r="E3570" cm="1">
        <f t="array" ref="E3570">_xlfn.XLOOKUP(Table1[[#This Row],[ScheduleWeekWritten]],Table3[Game],100+Table3[Increase],Table1[[#This Row],[ScheduleWeekWritten]])</f>
        <v>102</v>
      </c>
      <c r="F3570" t="b">
        <v>1</v>
      </c>
      <c r="G3570" t="s">
        <v>53</v>
      </c>
      <c r="H3570">
        <v>24</v>
      </c>
      <c r="I3570">
        <v>23</v>
      </c>
      <c r="J3570" t="s">
        <v>45</v>
      </c>
      <c r="K3570" t="s">
        <v>87</v>
      </c>
      <c r="L3570" t="str">
        <f>_xlfn.XLOOKUP(Table1[[#This Row],[TeamFavoriteID]],Table2[team_id],Table2[team_name],_xlfn.XLOOKUP(Table1[[#This Row],[TeamFavoriteID]],Table2[team_id_pfr],Table2[team_name],"Even"))</f>
        <v>San Francisco 49ers</v>
      </c>
      <c r="M3570">
        <v>-7.5</v>
      </c>
      <c r="N3570">
        <f>IF(Table1[[#This Row],[TeamFavorite]]=Table1[[#This Row],[TeamHome]],Table1[[#This Row],[ScoreAway]]-Table1[[#This Row],[ScoreHome]],Table1[[#This Row],[ScoreHome]]-Table1[[#This Row],[ScoreAway]])</f>
        <v>-1</v>
      </c>
      <c r="O3570">
        <f>IF(Table1[[#This Row],[SpreadActual]]&lt;Table1[[#This Row],[SpreadFavorite]],1,0)</f>
        <v>0</v>
      </c>
      <c r="P3570" t="s">
        <v>136</v>
      </c>
      <c r="Q3570" t="s">
        <v>118</v>
      </c>
      <c r="R3570" t="b">
        <v>0</v>
      </c>
    </row>
    <row r="3571" spans="1:22" x14ac:dyDescent="0.2">
      <c r="A3571" s="1">
        <v>30682</v>
      </c>
      <c r="B3571">
        <v>1983</v>
      </c>
      <c r="C3571">
        <f>_xlfn.MAXIFS(Table1[ScheduleWeekWritten],Table1[ScheduleSeason],Table1[[#This Row],[ScheduleSeason]])</f>
        <v>16</v>
      </c>
      <c r="D3571" t="s">
        <v>99</v>
      </c>
      <c r="E3571" cm="1">
        <f t="array" ref="E3571">_xlfn.XLOOKUP(Table1[[#This Row],[ScheduleWeekWritten]],Table3[Game],100+Table3[Increase],Table1[[#This Row],[ScheduleWeekWritten]])</f>
        <v>102</v>
      </c>
      <c r="F3571" t="b">
        <v>1</v>
      </c>
      <c r="G3571" t="s">
        <v>138</v>
      </c>
      <c r="H3571">
        <v>38</v>
      </c>
      <c r="I3571">
        <v>10</v>
      </c>
      <c r="J3571" t="s">
        <v>49</v>
      </c>
      <c r="K3571" t="s">
        <v>21</v>
      </c>
      <c r="L3571" t="str">
        <f>_xlfn.XLOOKUP(Table1[[#This Row],[TeamFavoriteID]],Table2[team_id],Table2[team_name],_xlfn.XLOOKUP(Table1[[#This Row],[TeamFavoriteID]],Table2[team_id_pfr],Table2[team_name],"Even"))</f>
        <v>Las Vegas Raiders</v>
      </c>
      <c r="M3571">
        <v>-7</v>
      </c>
      <c r="N3571">
        <f>IF(Table1[[#This Row],[TeamFavorite]]=Table1[[#This Row],[TeamHome]],Table1[[#This Row],[ScoreAway]]-Table1[[#This Row],[ScoreHome]],Table1[[#This Row],[ScoreHome]]-Table1[[#This Row],[ScoreAway]])</f>
        <v>28</v>
      </c>
      <c r="O3571">
        <f>IF(Table1[[#This Row],[SpreadActual]]&lt;Table1[[#This Row],[SpreadFavorite]],1,0)</f>
        <v>0</v>
      </c>
      <c r="P3571" t="s">
        <v>136</v>
      </c>
      <c r="Q3571" t="s">
        <v>65</v>
      </c>
      <c r="R3571" t="b">
        <v>0</v>
      </c>
    </row>
    <row r="3572" spans="1:22" x14ac:dyDescent="0.2">
      <c r="A3572" s="1">
        <v>30682</v>
      </c>
      <c r="B3572">
        <v>1983</v>
      </c>
      <c r="C3572">
        <f>_xlfn.MAXIFS(Table1[ScheduleWeekWritten],Table1[ScheduleSeason],Table1[[#This Row],[ScheduleSeason]])</f>
        <v>16</v>
      </c>
      <c r="D3572" t="s">
        <v>99</v>
      </c>
      <c r="E3572" cm="1">
        <f t="array" ref="E3572">_xlfn.XLOOKUP(Table1[[#This Row],[ScheduleWeekWritten]],Table3[Game],100+Table3[Increase],Table1[[#This Row],[ScheduleWeekWritten]])</f>
        <v>102</v>
      </c>
      <c r="F3572" t="b">
        <v>1</v>
      </c>
      <c r="G3572" t="s">
        <v>61</v>
      </c>
      <c r="H3572">
        <v>51</v>
      </c>
      <c r="I3572">
        <v>7</v>
      </c>
      <c r="J3572" t="s">
        <v>39</v>
      </c>
      <c r="K3572" t="s">
        <v>85</v>
      </c>
      <c r="L3572" t="str">
        <f>_xlfn.XLOOKUP(Table1[[#This Row],[TeamFavoriteID]],Table2[team_id],Table2[team_name],_xlfn.XLOOKUP(Table1[[#This Row],[TeamFavoriteID]],Table2[team_id_pfr],Table2[team_name],"Even"))</f>
        <v>Washington Commanders</v>
      </c>
      <c r="M3572">
        <v>-9.5</v>
      </c>
      <c r="N3572">
        <f>IF(Table1[[#This Row],[TeamFavorite]]=Table1[[#This Row],[TeamHome]],Table1[[#This Row],[ScoreAway]]-Table1[[#This Row],[ScoreHome]],Table1[[#This Row],[ScoreHome]]-Table1[[#This Row],[ScoreAway]])</f>
        <v>44</v>
      </c>
      <c r="O3572">
        <f>IF(Table1[[#This Row],[SpreadActual]]&lt;Table1[[#This Row],[SpreadFavorite]],1,0)</f>
        <v>0</v>
      </c>
      <c r="P3572" t="s">
        <v>136</v>
      </c>
      <c r="Q3572" t="s">
        <v>64</v>
      </c>
      <c r="R3572" t="b">
        <v>0</v>
      </c>
    </row>
    <row r="3573" spans="1:22" x14ac:dyDescent="0.2">
      <c r="A3573" s="1">
        <v>30689</v>
      </c>
      <c r="B3573">
        <v>1983</v>
      </c>
      <c r="C3573">
        <f>_xlfn.MAXIFS(Table1[ScheduleWeekWritten],Table1[ScheduleSeason],Table1[[#This Row],[ScheduleSeason]])</f>
        <v>16</v>
      </c>
      <c r="D3573" t="s">
        <v>92</v>
      </c>
      <c r="E3573" cm="1">
        <f t="array" ref="E3573">_xlfn.XLOOKUP(Table1[[#This Row],[ScheduleWeekWritten]],Table3[Game],100+Table3[Increase],Table1[[#This Row],[ScheduleWeekWritten]])</f>
        <v>103</v>
      </c>
      <c r="F3573" t="b">
        <v>1</v>
      </c>
      <c r="G3573" t="s">
        <v>138</v>
      </c>
      <c r="H3573">
        <v>30</v>
      </c>
      <c r="I3573">
        <v>14</v>
      </c>
      <c r="J3573" t="s">
        <v>128</v>
      </c>
      <c r="K3573" t="s">
        <v>21</v>
      </c>
      <c r="L3573" t="str">
        <f>_xlfn.XLOOKUP(Table1[[#This Row],[TeamFavoriteID]],Table2[team_id],Table2[team_name],_xlfn.XLOOKUP(Table1[[#This Row],[TeamFavoriteID]],Table2[team_id_pfr],Table2[team_name],"Even"))</f>
        <v>Las Vegas Raiders</v>
      </c>
      <c r="M3573">
        <v>-7</v>
      </c>
      <c r="N3573">
        <f>IF(Table1[[#This Row],[TeamFavorite]]=Table1[[#This Row],[TeamHome]],Table1[[#This Row],[ScoreAway]]-Table1[[#This Row],[ScoreHome]],Table1[[#This Row],[ScoreHome]]-Table1[[#This Row],[ScoreAway]])</f>
        <v>16</v>
      </c>
      <c r="O3573">
        <f>IF(Table1[[#This Row],[SpreadActual]]&lt;Table1[[#This Row],[SpreadFavorite]],1,0)</f>
        <v>0</v>
      </c>
      <c r="P3573" t="s">
        <v>136</v>
      </c>
      <c r="Q3573" t="s">
        <v>65</v>
      </c>
      <c r="R3573" t="b">
        <v>0</v>
      </c>
    </row>
    <row r="3574" spans="1:22" x14ac:dyDescent="0.2">
      <c r="A3574" s="1">
        <v>30689</v>
      </c>
      <c r="B3574">
        <v>1983</v>
      </c>
      <c r="C3574">
        <f>_xlfn.MAXIFS(Table1[ScheduleWeekWritten],Table1[ScheduleSeason],Table1[[#This Row],[ScheduleSeason]])</f>
        <v>16</v>
      </c>
      <c r="D3574" t="s">
        <v>92</v>
      </c>
      <c r="E3574" cm="1">
        <f t="array" ref="E3574">_xlfn.XLOOKUP(Table1[[#This Row],[ScheduleWeekWritten]],Table3[Game],100+Table3[Increase],Table1[[#This Row],[ScheduleWeekWritten]])</f>
        <v>103</v>
      </c>
      <c r="F3574" t="b">
        <v>1</v>
      </c>
      <c r="G3574" t="s">
        <v>61</v>
      </c>
      <c r="H3574">
        <v>24</v>
      </c>
      <c r="I3574">
        <v>21</v>
      </c>
      <c r="J3574" t="s">
        <v>53</v>
      </c>
      <c r="K3574" t="s">
        <v>85</v>
      </c>
      <c r="L3574" t="str">
        <f>_xlfn.XLOOKUP(Table1[[#This Row],[TeamFavoriteID]],Table2[team_id],Table2[team_name],_xlfn.XLOOKUP(Table1[[#This Row],[TeamFavoriteID]],Table2[team_id_pfr],Table2[team_name],"Even"))</f>
        <v>Washington Commanders</v>
      </c>
      <c r="M3574">
        <v>-10</v>
      </c>
      <c r="N3574">
        <f>IF(Table1[[#This Row],[TeamFavorite]]=Table1[[#This Row],[TeamHome]],Table1[[#This Row],[ScoreAway]]-Table1[[#This Row],[ScoreHome]],Table1[[#This Row],[ScoreHome]]-Table1[[#This Row],[ScoreAway]])</f>
        <v>3</v>
      </c>
      <c r="O3574">
        <f>IF(Table1[[#This Row],[SpreadActual]]&lt;Table1[[#This Row],[SpreadFavorite]],1,0)</f>
        <v>0</v>
      </c>
      <c r="P3574" t="s">
        <v>136</v>
      </c>
      <c r="Q3574" t="s">
        <v>64</v>
      </c>
      <c r="R3574" t="b">
        <v>0</v>
      </c>
    </row>
    <row r="3575" spans="1:22" x14ac:dyDescent="0.2">
      <c r="A3575" s="1">
        <v>30703</v>
      </c>
      <c r="B3575">
        <v>1983</v>
      </c>
      <c r="C3575">
        <f>_xlfn.MAXIFS(Table1[ScheduleWeekWritten],Table1[ScheduleSeason],Table1[[#This Row],[ScheduleSeason]])</f>
        <v>16</v>
      </c>
      <c r="D3575" t="s">
        <v>93</v>
      </c>
      <c r="E3575" cm="1">
        <f t="array" ref="E3575">_xlfn.XLOOKUP(Table1[[#This Row],[ScheduleWeekWritten]],Table3[Game],100+Table3[Increase],Table1[[#This Row],[ScheduleWeekWritten]])</f>
        <v>104</v>
      </c>
      <c r="F3575" t="b">
        <v>1</v>
      </c>
      <c r="G3575" t="s">
        <v>61</v>
      </c>
      <c r="H3575">
        <v>9</v>
      </c>
      <c r="I3575">
        <v>38</v>
      </c>
      <c r="J3575" t="s">
        <v>138</v>
      </c>
      <c r="K3575" t="s">
        <v>85</v>
      </c>
      <c r="L3575" t="str">
        <f>_xlfn.XLOOKUP(Table1[[#This Row],[TeamFavoriteID]],Table2[team_id],Table2[team_name],_xlfn.XLOOKUP(Table1[[#This Row],[TeamFavoriteID]],Table2[team_id_pfr],Table2[team_name],"Even"))</f>
        <v>Washington Commanders</v>
      </c>
      <c r="M3575">
        <v>-3</v>
      </c>
      <c r="N3575">
        <f>IF(Table1[[#This Row],[TeamFavorite]]=Table1[[#This Row],[TeamHome]],Table1[[#This Row],[ScoreAway]]-Table1[[#This Row],[ScoreHome]],Table1[[#This Row],[ScoreHome]]-Table1[[#This Row],[ScoreAway]])</f>
        <v>-29</v>
      </c>
      <c r="O3575">
        <f>IF(Table1[[#This Row],[SpreadActual]]&lt;Table1[[#This Row],[SpreadFavorite]],1,0)</f>
        <v>1</v>
      </c>
      <c r="P3575">
        <v>48</v>
      </c>
      <c r="Q3575" t="s">
        <v>139</v>
      </c>
      <c r="R3575" t="b">
        <v>1</v>
      </c>
      <c r="S3575">
        <v>68</v>
      </c>
      <c r="T3575">
        <v>25</v>
      </c>
    </row>
    <row r="3576" spans="1:22" x14ac:dyDescent="0.2">
      <c r="A3576" s="1">
        <v>30927</v>
      </c>
      <c r="B3576">
        <v>1984</v>
      </c>
      <c r="C3576">
        <f>_xlfn.MAXIFS(Table1[ScheduleWeekWritten],Table1[ScheduleSeason],Table1[[#This Row],[ScheduleSeason]])</f>
        <v>16</v>
      </c>
      <c r="D3576">
        <v>1</v>
      </c>
      <c r="E3576" cm="1">
        <f t="array" ref="E3576">_xlfn.XLOOKUP(Table1[[#This Row],[ScheduleWeekWritten]],Table3[Game],100+Table3[Increase],Table1[[#This Row],[ScheduleWeekWritten]])</f>
        <v>1</v>
      </c>
      <c r="F3576" t="b">
        <v>0</v>
      </c>
      <c r="G3576" t="s">
        <v>28</v>
      </c>
      <c r="H3576">
        <v>17</v>
      </c>
      <c r="I3576">
        <v>21</v>
      </c>
      <c r="J3576" t="s">
        <v>115</v>
      </c>
      <c r="K3576" t="s">
        <v>70</v>
      </c>
      <c r="L3576" t="str">
        <f>_xlfn.XLOOKUP(Table1[[#This Row],[TeamFavoriteID]],Table2[team_id],Table2[team_name],_xlfn.XLOOKUP(Table1[[#This Row],[TeamFavoriteID]],Table2[team_id_pfr],Table2[team_name],"Even"))</f>
        <v>Boston Patriots</v>
      </c>
      <c r="M3576">
        <v>-3</v>
      </c>
      <c r="N3576">
        <f>IF(Table1[[#This Row],[TeamFavorite]]=Table1[[#This Row],[TeamHome]],Table1[[#This Row],[ScoreAway]]-Table1[[#This Row],[ScoreHome]],Table1[[#This Row],[ScoreHome]]-Table1[[#This Row],[ScoreAway]])</f>
        <v>-4</v>
      </c>
      <c r="O3576">
        <f>IF(Table1[[#This Row],[SpreadActual]]&lt;Table1[[#This Row],[SpreadFavorite]],1,0)</f>
        <v>1</v>
      </c>
      <c r="P3576">
        <v>38</v>
      </c>
      <c r="Q3576" t="s">
        <v>123</v>
      </c>
      <c r="R3576" t="b">
        <v>0</v>
      </c>
      <c r="S3576">
        <v>65</v>
      </c>
      <c r="T3576">
        <v>8</v>
      </c>
      <c r="U3576">
        <v>80</v>
      </c>
    </row>
    <row r="3577" spans="1:22" x14ac:dyDescent="0.2">
      <c r="A3577" s="1">
        <v>30927</v>
      </c>
      <c r="B3577">
        <v>1984</v>
      </c>
      <c r="C3577">
        <f>_xlfn.MAXIFS(Table1[ScheduleWeekWritten],Table1[ScheduleSeason],Table1[[#This Row],[ScheduleSeason]])</f>
        <v>16</v>
      </c>
      <c r="D3577">
        <v>1</v>
      </c>
      <c r="E3577" cm="1">
        <f t="array" ref="E3577">_xlfn.XLOOKUP(Table1[[#This Row],[ScheduleWeekWritten]],Table3[Game],100+Table3[Increase],Table1[[#This Row],[ScheduleWeekWritten]])</f>
        <v>1</v>
      </c>
      <c r="F3577" t="b">
        <v>0</v>
      </c>
      <c r="G3577" t="s">
        <v>46</v>
      </c>
      <c r="H3577">
        <v>34</v>
      </c>
      <c r="I3577">
        <v>14</v>
      </c>
      <c r="J3577" t="s">
        <v>127</v>
      </c>
      <c r="K3577" t="s">
        <v>47</v>
      </c>
      <c r="L3577" t="str">
        <f>_xlfn.XLOOKUP(Table1[[#This Row],[TeamFavoriteID]],Table2[team_id],Table2[team_name],_xlfn.XLOOKUP(Table1[[#This Row],[TeamFavoriteID]],Table2[team_id_pfr],Table2[team_name],"Even"))</f>
        <v>Chicago Bears</v>
      </c>
      <c r="M3577">
        <v>-6</v>
      </c>
      <c r="N3577">
        <f>IF(Table1[[#This Row],[TeamFavorite]]=Table1[[#This Row],[TeamHome]],Table1[[#This Row],[ScoreAway]]-Table1[[#This Row],[ScoreHome]],Table1[[#This Row],[ScoreHome]]-Table1[[#This Row],[ScoreAway]])</f>
        <v>-20</v>
      </c>
      <c r="O3577">
        <f>IF(Table1[[#This Row],[SpreadActual]]&lt;Table1[[#This Row],[SpreadFavorite]],1,0)</f>
        <v>1</v>
      </c>
      <c r="P3577">
        <v>35</v>
      </c>
      <c r="Q3577" t="s">
        <v>114</v>
      </c>
      <c r="R3577" t="b">
        <v>0</v>
      </c>
      <c r="S3577">
        <v>78</v>
      </c>
      <c r="T3577">
        <v>12</v>
      </c>
      <c r="U3577">
        <v>64</v>
      </c>
    </row>
    <row r="3578" spans="1:22" x14ac:dyDescent="0.2">
      <c r="A3578" s="1">
        <v>30927</v>
      </c>
      <c r="B3578">
        <v>1984</v>
      </c>
      <c r="C3578">
        <f>_xlfn.MAXIFS(Table1[ScheduleWeekWritten],Table1[ScheduleSeason],Table1[[#This Row],[ScheduleSeason]])</f>
        <v>16</v>
      </c>
      <c r="D3578">
        <v>1</v>
      </c>
      <c r="E3578" cm="1">
        <f t="array" ref="E3578">_xlfn.XLOOKUP(Table1[[#This Row],[ScheduleWeekWritten]],Table3[Game],100+Table3[Increase],Table1[[#This Row],[ScheduleWeekWritten]])</f>
        <v>1</v>
      </c>
      <c r="F3578" t="b">
        <v>0</v>
      </c>
      <c r="G3578" t="s">
        <v>24</v>
      </c>
      <c r="H3578">
        <v>20</v>
      </c>
      <c r="I3578">
        <v>17</v>
      </c>
      <c r="J3578" t="s">
        <v>101</v>
      </c>
      <c r="K3578" t="s">
        <v>88</v>
      </c>
      <c r="L3578" t="str">
        <f>_xlfn.XLOOKUP(Table1[[#This Row],[TeamFavoriteID]],Table2[team_id],Table2[team_name],_xlfn.XLOOKUP(Table1[[#This Row],[TeamFavoriteID]],Table2[team_id_pfr],Table2[team_name],"Even"))</f>
        <v>Denver Broncos</v>
      </c>
      <c r="M3578">
        <v>-1</v>
      </c>
      <c r="N3578">
        <f>IF(Table1[[#This Row],[TeamFavorite]]=Table1[[#This Row],[TeamHome]],Table1[[#This Row],[ScoreAway]]-Table1[[#This Row],[ScoreHome]],Table1[[#This Row],[ScoreHome]]-Table1[[#This Row],[ScoreAway]])</f>
        <v>-3</v>
      </c>
      <c r="O3578">
        <f>IF(Table1[[#This Row],[SpreadActual]]&lt;Table1[[#This Row],[SpreadFavorite]],1,0)</f>
        <v>1</v>
      </c>
      <c r="P3578">
        <v>41</v>
      </c>
      <c r="Q3578" t="s">
        <v>71</v>
      </c>
      <c r="R3578" t="b">
        <v>0</v>
      </c>
      <c r="S3578">
        <v>63</v>
      </c>
      <c r="T3578">
        <v>8</v>
      </c>
      <c r="U3578">
        <v>56</v>
      </c>
    </row>
    <row r="3579" spans="1:22" x14ac:dyDescent="0.2">
      <c r="A3579" s="1">
        <v>30927</v>
      </c>
      <c r="B3579">
        <v>1984</v>
      </c>
      <c r="C3579">
        <f>_xlfn.MAXIFS(Table1[ScheduleWeekWritten],Table1[ScheduleSeason],Table1[[#This Row],[ScheduleSeason]])</f>
        <v>16</v>
      </c>
      <c r="D3579">
        <v>1</v>
      </c>
      <c r="E3579" cm="1">
        <f t="array" ref="E3579">_xlfn.XLOOKUP(Table1[[#This Row],[ScheduleWeekWritten]],Table3[Game],100+Table3[Increase],Table1[[#This Row],[ScheduleWeekWritten]])</f>
        <v>1</v>
      </c>
      <c r="F3579" t="b">
        <v>0</v>
      </c>
      <c r="G3579" t="s">
        <v>45</v>
      </c>
      <c r="H3579">
        <v>27</v>
      </c>
      <c r="I3579">
        <v>30</v>
      </c>
      <c r="J3579" t="s">
        <v>53</v>
      </c>
      <c r="K3579" t="s">
        <v>87</v>
      </c>
      <c r="L3579" t="str">
        <f>_xlfn.XLOOKUP(Table1[[#This Row],[TeamFavoriteID]],Table2[team_id],Table2[team_name],_xlfn.XLOOKUP(Table1[[#This Row],[TeamFavoriteID]],Table2[team_id_pfr],Table2[team_name],"Even"))</f>
        <v>San Francisco 49ers</v>
      </c>
      <c r="M3579">
        <v>-2.5</v>
      </c>
      <c r="N3579">
        <f>IF(Table1[[#This Row],[TeamFavorite]]=Table1[[#This Row],[TeamHome]],Table1[[#This Row],[ScoreAway]]-Table1[[#This Row],[ScoreHome]],Table1[[#This Row],[ScoreHome]]-Table1[[#This Row],[ScoreAway]])</f>
        <v>-3</v>
      </c>
      <c r="O3579">
        <f>IF(Table1[[#This Row],[SpreadActual]]&lt;Table1[[#This Row],[SpreadFavorite]],1,0)</f>
        <v>1</v>
      </c>
      <c r="P3579">
        <v>43</v>
      </c>
      <c r="Q3579" t="s">
        <v>125</v>
      </c>
      <c r="R3579" t="b">
        <v>0</v>
      </c>
      <c r="S3579">
        <v>72</v>
      </c>
      <c r="T3579">
        <v>0</v>
      </c>
      <c r="V3579" t="s">
        <v>103</v>
      </c>
    </row>
    <row r="3580" spans="1:22" x14ac:dyDescent="0.2">
      <c r="A3580" s="1">
        <v>30927</v>
      </c>
      <c r="B3580">
        <v>1984</v>
      </c>
      <c r="C3580">
        <f>_xlfn.MAXIFS(Table1[ScheduleWeekWritten],Table1[ScheduleSeason],Table1[[#This Row],[ScheduleSeason]])</f>
        <v>16</v>
      </c>
      <c r="D3580">
        <v>1</v>
      </c>
      <c r="E3580" cm="1">
        <f t="array" ref="E3580">_xlfn.XLOOKUP(Table1[[#This Row],[ScheduleWeekWritten]],Table3[Game],100+Table3[Increase],Table1[[#This Row],[ScheduleWeekWritten]])</f>
        <v>1</v>
      </c>
      <c r="F3580" t="b">
        <v>0</v>
      </c>
      <c r="G3580" t="s">
        <v>33</v>
      </c>
      <c r="H3580">
        <v>24</v>
      </c>
      <c r="I3580">
        <v>23</v>
      </c>
      <c r="J3580" t="s">
        <v>57</v>
      </c>
      <c r="K3580" t="s">
        <v>35</v>
      </c>
      <c r="L3580" t="str">
        <f>_xlfn.XLOOKUP(Table1[[#This Row],[TeamFavoriteID]],Table2[team_id],Table2[team_name],_xlfn.XLOOKUP(Table1[[#This Row],[TeamFavoriteID]],Table2[team_id_pfr],Table2[team_name],"Even"))</f>
        <v>Green Bay Packers</v>
      </c>
      <c r="M3580">
        <v>-3.5</v>
      </c>
      <c r="N3580">
        <f>IF(Table1[[#This Row],[TeamFavorite]]=Table1[[#This Row],[TeamHome]],Table1[[#This Row],[ScoreAway]]-Table1[[#This Row],[ScoreHome]],Table1[[#This Row],[ScoreHome]]-Table1[[#This Row],[ScoreAway]])</f>
        <v>-1</v>
      </c>
      <c r="O3580">
        <f>IF(Table1[[#This Row],[SpreadActual]]&lt;Table1[[#This Row],[SpreadFavorite]],1,0)</f>
        <v>0</v>
      </c>
      <c r="P3580">
        <v>46.5</v>
      </c>
      <c r="Q3580" t="s">
        <v>82</v>
      </c>
      <c r="R3580" t="b">
        <v>0</v>
      </c>
      <c r="S3580">
        <v>63</v>
      </c>
      <c r="T3580">
        <v>9</v>
      </c>
      <c r="U3580">
        <v>94</v>
      </c>
    </row>
    <row r="3581" spans="1:22" x14ac:dyDescent="0.2">
      <c r="A3581" s="1">
        <v>30927</v>
      </c>
      <c r="B3581">
        <v>1984</v>
      </c>
      <c r="C3581">
        <f>_xlfn.MAXIFS(Table1[ScheduleWeekWritten],Table1[ScheduleSeason],Table1[[#This Row],[ScheduleSeason]])</f>
        <v>16</v>
      </c>
      <c r="D3581">
        <v>1</v>
      </c>
      <c r="E3581" cm="1">
        <f t="array" ref="E3581">_xlfn.XLOOKUP(Table1[[#This Row],[ScheduleWeekWritten]],Table3[Game],100+Table3[Increase],Table1[[#This Row],[ScheduleWeekWritten]])</f>
        <v>1</v>
      </c>
      <c r="F3581" t="b">
        <v>0</v>
      </c>
      <c r="G3581" t="s">
        <v>23</v>
      </c>
      <c r="H3581">
        <v>14</v>
      </c>
      <c r="I3581">
        <v>24</v>
      </c>
      <c r="J3581" t="s">
        <v>138</v>
      </c>
      <c r="K3581" t="s">
        <v>21</v>
      </c>
      <c r="L3581" t="str">
        <f>_xlfn.XLOOKUP(Table1[[#This Row],[TeamFavoriteID]],Table2[team_id],Table2[team_name],_xlfn.XLOOKUP(Table1[[#This Row],[TeamFavoriteID]],Table2[team_id_pfr],Table2[team_name],"Even"))</f>
        <v>Las Vegas Raiders</v>
      </c>
      <c r="M3581">
        <v>-6</v>
      </c>
      <c r="N3581">
        <f>IF(Table1[[#This Row],[TeamFavorite]]=Table1[[#This Row],[TeamHome]],Table1[[#This Row],[ScoreAway]]-Table1[[#This Row],[ScoreHome]],Table1[[#This Row],[ScoreHome]]-Table1[[#This Row],[ScoreAway]])</f>
        <v>-10</v>
      </c>
      <c r="O3581">
        <f>IF(Table1[[#This Row],[SpreadActual]]&lt;Table1[[#This Row],[SpreadFavorite]],1,0)</f>
        <v>1</v>
      </c>
      <c r="P3581">
        <v>48.5</v>
      </c>
      <c r="Q3581" t="s">
        <v>102</v>
      </c>
      <c r="R3581" t="b">
        <v>0</v>
      </c>
      <c r="S3581">
        <v>72</v>
      </c>
      <c r="T3581">
        <v>0</v>
      </c>
      <c r="V3581" t="s">
        <v>103</v>
      </c>
    </row>
    <row r="3582" spans="1:22" x14ac:dyDescent="0.2">
      <c r="A3582" s="1">
        <v>30927</v>
      </c>
      <c r="B3582">
        <v>1984</v>
      </c>
      <c r="C3582">
        <f>_xlfn.MAXIFS(Table1[ScheduleWeekWritten],Table1[ScheduleSeason],Table1[[#This Row],[ScheduleSeason]])</f>
        <v>16</v>
      </c>
      <c r="D3582">
        <v>1</v>
      </c>
      <c r="E3582" cm="1">
        <f t="array" ref="E3582">_xlfn.XLOOKUP(Table1[[#This Row],[ScheduleWeekWritten]],Table3[Game],100+Table3[Increase],Table1[[#This Row],[ScheduleWeekWritten]])</f>
        <v>1</v>
      </c>
      <c r="F3582" t="b">
        <v>0</v>
      </c>
      <c r="G3582" t="s">
        <v>140</v>
      </c>
      <c r="H3582">
        <v>14</v>
      </c>
      <c r="I3582">
        <v>23</v>
      </c>
      <c r="J3582" t="s">
        <v>31</v>
      </c>
      <c r="K3582" t="s">
        <v>32</v>
      </c>
      <c r="L3582" t="str">
        <f>_xlfn.XLOOKUP(Table1[[#This Row],[TeamFavoriteID]],Table2[team_id],Table2[team_name],_xlfn.XLOOKUP(Table1[[#This Row],[TeamFavoriteID]],Table2[team_id_pfr],Table2[team_name],"Even"))</f>
        <v>New York Jets</v>
      </c>
      <c r="M3582">
        <v>-2</v>
      </c>
      <c r="N3582">
        <f>IF(Table1[[#This Row],[TeamFavorite]]=Table1[[#This Row],[TeamHome]],Table1[[#This Row],[ScoreAway]]-Table1[[#This Row],[ScoreHome]],Table1[[#This Row],[ScoreHome]]-Table1[[#This Row],[ScoreAway]])</f>
        <v>-9</v>
      </c>
      <c r="O3582">
        <f>IF(Table1[[#This Row],[SpreadActual]]&lt;Table1[[#This Row],[SpreadFavorite]],1,0)</f>
        <v>1</v>
      </c>
      <c r="P3582">
        <v>35</v>
      </c>
      <c r="Q3582" t="s">
        <v>141</v>
      </c>
      <c r="R3582" t="b">
        <v>0</v>
      </c>
      <c r="S3582">
        <v>72</v>
      </c>
      <c r="T3582">
        <v>0</v>
      </c>
      <c r="V3582" t="s">
        <v>103</v>
      </c>
    </row>
    <row r="3583" spans="1:22" x14ac:dyDescent="0.2">
      <c r="A3583" s="1">
        <v>30927</v>
      </c>
      <c r="B3583">
        <v>1984</v>
      </c>
      <c r="C3583">
        <f>_xlfn.MAXIFS(Table1[ScheduleWeekWritten],Table1[ScheduleSeason],Table1[[#This Row],[ScheduleSeason]])</f>
        <v>16</v>
      </c>
      <c r="D3583">
        <v>1</v>
      </c>
      <c r="E3583" cm="1">
        <f t="array" ref="E3583">_xlfn.XLOOKUP(Table1[[#This Row],[ScheduleWeekWritten]],Table3[Game],100+Table3[Increase],Table1[[#This Row],[ScheduleWeekWritten]])</f>
        <v>1</v>
      </c>
      <c r="F3583" t="b">
        <v>0</v>
      </c>
      <c r="G3583" t="s">
        <v>54</v>
      </c>
      <c r="H3583">
        <v>13</v>
      </c>
      <c r="I3583">
        <v>42</v>
      </c>
      <c r="J3583" t="s">
        <v>27</v>
      </c>
      <c r="K3583" t="s">
        <v>29</v>
      </c>
      <c r="L3583" t="str">
        <f>_xlfn.XLOOKUP(Table1[[#This Row],[TeamFavoriteID]],Table2[team_id],Table2[team_name],_xlfn.XLOOKUP(Table1[[#This Row],[TeamFavoriteID]],Table2[team_id_pfr],Table2[team_name],"Even"))</f>
        <v>Los Angeles Chargers</v>
      </c>
      <c r="M3583">
        <v>-3</v>
      </c>
      <c r="N3583">
        <f>IF(Table1[[#This Row],[TeamFavorite]]=Table1[[#This Row],[TeamHome]],Table1[[#This Row],[ScoreAway]]-Table1[[#This Row],[ScoreHome]],Table1[[#This Row],[ScoreHome]]-Table1[[#This Row],[ScoreAway]])</f>
        <v>-29</v>
      </c>
      <c r="O3583">
        <f>IF(Table1[[#This Row],[SpreadActual]]&lt;Table1[[#This Row],[SpreadFavorite]],1,0)</f>
        <v>1</v>
      </c>
      <c r="P3583">
        <v>49</v>
      </c>
      <c r="Q3583" t="s">
        <v>137</v>
      </c>
      <c r="R3583" t="b">
        <v>0</v>
      </c>
      <c r="S3583">
        <v>72</v>
      </c>
      <c r="T3583">
        <v>0</v>
      </c>
      <c r="V3583" t="s">
        <v>103</v>
      </c>
    </row>
    <row r="3584" spans="1:22" x14ac:dyDescent="0.2">
      <c r="A3584" s="1">
        <v>30927</v>
      </c>
      <c r="B3584">
        <v>1984</v>
      </c>
      <c r="C3584">
        <f>_xlfn.MAXIFS(Table1[ScheduleWeekWritten],Table1[ScheduleSeason],Table1[[#This Row],[ScheduleSeason]])</f>
        <v>16</v>
      </c>
      <c r="D3584">
        <v>1</v>
      </c>
      <c r="E3584" cm="1">
        <f t="array" ref="E3584">_xlfn.XLOOKUP(Table1[[#This Row],[ScheduleWeekWritten]],Table3[Game],100+Table3[Increase],Table1[[#This Row],[ScheduleWeekWritten]])</f>
        <v>1</v>
      </c>
      <c r="F3584" t="b">
        <v>0</v>
      </c>
      <c r="G3584" t="s">
        <v>95</v>
      </c>
      <c r="H3584">
        <v>28</v>
      </c>
      <c r="I3584">
        <v>36</v>
      </c>
      <c r="J3584" t="s">
        <v>38</v>
      </c>
      <c r="K3584" t="s">
        <v>98</v>
      </c>
      <c r="L3584" t="str">
        <f>_xlfn.XLOOKUP(Table1[[#This Row],[TeamFavoriteID]],Table2[team_id],Table2[team_name],_xlfn.XLOOKUP(Table1[[#This Row],[TeamFavoriteID]],Table2[team_id_pfr],Table2[team_name],"Even"))</f>
        <v>New Orleans Saints</v>
      </c>
      <c r="M3584">
        <v>-6</v>
      </c>
      <c r="N3584">
        <f>IF(Table1[[#This Row],[TeamFavorite]]=Table1[[#This Row],[TeamHome]],Table1[[#This Row],[ScoreAway]]-Table1[[#This Row],[ScoreHome]],Table1[[#This Row],[ScoreHome]]-Table1[[#This Row],[ScoreAway]])</f>
        <v>8</v>
      </c>
      <c r="O3584">
        <f>IF(Table1[[#This Row],[SpreadActual]]&lt;Table1[[#This Row],[SpreadFavorite]],1,0)</f>
        <v>0</v>
      </c>
      <c r="P3584">
        <v>44</v>
      </c>
      <c r="Q3584" t="s">
        <v>124</v>
      </c>
      <c r="R3584" t="b">
        <v>0</v>
      </c>
      <c r="S3584">
        <v>72</v>
      </c>
      <c r="T3584">
        <v>0</v>
      </c>
      <c r="V3584" t="s">
        <v>103</v>
      </c>
    </row>
    <row r="3585" spans="1:22" x14ac:dyDescent="0.2">
      <c r="A3585" s="1">
        <v>30927</v>
      </c>
      <c r="B3585">
        <v>1984</v>
      </c>
      <c r="C3585">
        <f>_xlfn.MAXIFS(Table1[ScheduleWeekWritten],Table1[ScheduleSeason],Table1[[#This Row],[ScheduleSeason]])</f>
        <v>16</v>
      </c>
      <c r="D3585">
        <v>1</v>
      </c>
      <c r="E3585" cm="1">
        <f t="array" ref="E3585">_xlfn.XLOOKUP(Table1[[#This Row],[ScheduleWeekWritten]],Table3[Game],100+Table3[Increase],Table1[[#This Row],[ScheduleWeekWritten]])</f>
        <v>1</v>
      </c>
      <c r="F3585" t="b">
        <v>0</v>
      </c>
      <c r="G3585" t="s">
        <v>50</v>
      </c>
      <c r="H3585">
        <v>28</v>
      </c>
      <c r="I3585">
        <v>27</v>
      </c>
      <c r="J3585" t="s">
        <v>58</v>
      </c>
      <c r="K3585" t="s">
        <v>90</v>
      </c>
      <c r="L3585" t="str">
        <f>_xlfn.XLOOKUP(Table1[[#This Row],[TeamFavoriteID]],Table2[team_id],Table2[team_name],_xlfn.XLOOKUP(Table1[[#This Row],[TeamFavoriteID]],Table2[team_id_pfr],Table2[team_name],"Even"))</f>
        <v>New York Giants</v>
      </c>
      <c r="M3585">
        <v>-2</v>
      </c>
      <c r="N3585">
        <f>IF(Table1[[#This Row],[TeamFavorite]]=Table1[[#This Row],[TeamHome]],Table1[[#This Row],[ScoreAway]]-Table1[[#This Row],[ScoreHome]],Table1[[#This Row],[ScoreHome]]-Table1[[#This Row],[ScoreAway]])</f>
        <v>-1</v>
      </c>
      <c r="O3585">
        <f>IF(Table1[[#This Row],[SpreadActual]]&lt;Table1[[#This Row],[SpreadFavorite]],1,0)</f>
        <v>0</v>
      </c>
      <c r="P3585">
        <v>35</v>
      </c>
      <c r="Q3585" t="s">
        <v>126</v>
      </c>
      <c r="R3585" t="b">
        <v>0</v>
      </c>
      <c r="S3585">
        <v>70</v>
      </c>
      <c r="T3585">
        <v>10</v>
      </c>
      <c r="U3585">
        <v>52</v>
      </c>
    </row>
    <row r="3586" spans="1:22" x14ac:dyDescent="0.2">
      <c r="A3586" s="1">
        <v>30927</v>
      </c>
      <c r="B3586">
        <v>1984</v>
      </c>
      <c r="C3586">
        <f>_xlfn.MAXIFS(Table1[ScheduleWeekWritten],Table1[ScheduleSeason],Table1[[#This Row],[ScheduleSeason]])</f>
        <v>16</v>
      </c>
      <c r="D3586">
        <v>1</v>
      </c>
      <c r="E3586" cm="1">
        <f t="array" ref="E3586">_xlfn.XLOOKUP(Table1[[#This Row],[ScheduleWeekWritten]],Table3[Game],100+Table3[Increase],Table1[[#This Row],[ScheduleWeekWritten]])</f>
        <v>1</v>
      </c>
      <c r="F3586" t="b">
        <v>0</v>
      </c>
      <c r="G3586" t="s">
        <v>49</v>
      </c>
      <c r="H3586">
        <v>27</v>
      </c>
      <c r="I3586">
        <v>37</v>
      </c>
      <c r="J3586" t="s">
        <v>42</v>
      </c>
      <c r="K3586" t="s">
        <v>51</v>
      </c>
      <c r="L3586" t="str">
        <f>_xlfn.XLOOKUP(Table1[[#This Row],[TeamFavoriteID]],Table2[team_id],Table2[team_name],_xlfn.XLOOKUP(Table1[[#This Row],[TeamFavoriteID]],Table2[team_id_pfr],Table2[team_name],"Even"))</f>
        <v>Pittsburgh Steelers</v>
      </c>
      <c r="M3586">
        <v>-6.5</v>
      </c>
      <c r="N3586">
        <f>IF(Table1[[#This Row],[TeamFavorite]]=Table1[[#This Row],[TeamHome]],Table1[[#This Row],[ScoreAway]]-Table1[[#This Row],[ScoreHome]],Table1[[#This Row],[ScoreHome]]-Table1[[#This Row],[ScoreAway]])</f>
        <v>10</v>
      </c>
      <c r="O3586">
        <f>IF(Table1[[#This Row],[SpreadActual]]&lt;Table1[[#This Row],[SpreadFavorite]],1,0)</f>
        <v>0</v>
      </c>
      <c r="P3586">
        <v>40.5</v>
      </c>
      <c r="Q3586" t="s">
        <v>113</v>
      </c>
      <c r="R3586" t="b">
        <v>0</v>
      </c>
      <c r="S3586">
        <v>70</v>
      </c>
      <c r="T3586">
        <v>8</v>
      </c>
      <c r="U3586">
        <v>57</v>
      </c>
    </row>
    <row r="3587" spans="1:22" x14ac:dyDescent="0.2">
      <c r="A3587" s="1">
        <v>30927</v>
      </c>
      <c r="B3587">
        <v>1984</v>
      </c>
      <c r="C3587">
        <f>_xlfn.MAXIFS(Table1[ScheduleWeekWritten],Table1[ScheduleSeason],Table1[[#This Row],[ScheduleSeason]])</f>
        <v>16</v>
      </c>
      <c r="D3587">
        <v>1</v>
      </c>
      <c r="E3587" cm="1">
        <f t="array" ref="E3587">_xlfn.XLOOKUP(Table1[[#This Row],[ScheduleWeekWritten]],Table3[Game],100+Table3[Increase],Table1[[#This Row],[ScheduleWeekWritten]])</f>
        <v>1</v>
      </c>
      <c r="F3587" t="b">
        <v>0</v>
      </c>
      <c r="G3587" t="s">
        <v>61</v>
      </c>
      <c r="H3587">
        <v>17</v>
      </c>
      <c r="I3587">
        <v>35</v>
      </c>
      <c r="J3587" t="s">
        <v>19</v>
      </c>
      <c r="K3587" t="s">
        <v>85</v>
      </c>
      <c r="L3587" t="str">
        <f>_xlfn.XLOOKUP(Table1[[#This Row],[TeamFavoriteID]],Table2[team_id],Table2[team_name],_xlfn.XLOOKUP(Table1[[#This Row],[TeamFavoriteID]],Table2[team_id_pfr],Table2[team_name],"Even"))</f>
        <v>Washington Commanders</v>
      </c>
      <c r="M3587">
        <v>-4.5</v>
      </c>
      <c r="N3587">
        <f>IF(Table1[[#This Row],[TeamFavorite]]=Table1[[#This Row],[TeamHome]],Table1[[#This Row],[ScoreAway]]-Table1[[#This Row],[ScoreHome]],Table1[[#This Row],[ScoreHome]]-Table1[[#This Row],[ScoreAway]])</f>
        <v>-18</v>
      </c>
      <c r="O3587">
        <f>IF(Table1[[#This Row],[SpreadActual]]&lt;Table1[[#This Row],[SpreadFavorite]],1,0)</f>
        <v>1</v>
      </c>
      <c r="P3587">
        <v>46</v>
      </c>
      <c r="Q3587" t="s">
        <v>64</v>
      </c>
      <c r="R3587" t="b">
        <v>0</v>
      </c>
      <c r="S3587">
        <v>76</v>
      </c>
      <c r="T3587">
        <v>10</v>
      </c>
      <c r="U3587">
        <v>62</v>
      </c>
    </row>
    <row r="3588" spans="1:22" x14ac:dyDescent="0.2">
      <c r="A3588" s="1">
        <v>30928</v>
      </c>
      <c r="B3588">
        <v>1984</v>
      </c>
      <c r="C3588">
        <f>_xlfn.MAXIFS(Table1[ScheduleWeekWritten],Table1[ScheduleSeason],Table1[[#This Row],[ScheduleSeason]])</f>
        <v>16</v>
      </c>
      <c r="D3588">
        <v>1</v>
      </c>
      <c r="E3588" cm="1">
        <f t="array" ref="E3588">_xlfn.XLOOKUP(Table1[[#This Row],[ScheduleWeekWritten]],Table3[Game],100+Table3[Increase],Table1[[#This Row],[ScheduleWeekWritten]])</f>
        <v>1</v>
      </c>
      <c r="F3588" t="b">
        <v>0</v>
      </c>
      <c r="G3588" t="s">
        <v>39</v>
      </c>
      <c r="H3588">
        <v>13</v>
      </c>
      <c r="I3588">
        <v>20</v>
      </c>
      <c r="J3588" t="s">
        <v>67</v>
      </c>
      <c r="K3588" t="s">
        <v>40</v>
      </c>
      <c r="L3588" t="str">
        <f>_xlfn.XLOOKUP(Table1[[#This Row],[TeamFavoriteID]],Table2[team_id],Table2[team_name],_xlfn.XLOOKUP(Table1[[#This Row],[TeamFavoriteID]],Table2[team_id_pfr],Table2[team_name],"Even"))</f>
        <v>Los Angeles Rams</v>
      </c>
      <c r="M3588">
        <v>-2</v>
      </c>
      <c r="N3588">
        <f>IF(Table1[[#This Row],[TeamFavorite]]=Table1[[#This Row],[TeamHome]],Table1[[#This Row],[ScoreAway]]-Table1[[#This Row],[ScoreHome]],Table1[[#This Row],[ScoreHome]]-Table1[[#This Row],[ScoreAway]])</f>
        <v>7</v>
      </c>
      <c r="O3588">
        <f>IF(Table1[[#This Row],[SpreadActual]]&lt;Table1[[#This Row],[SpreadFavorite]],1,0)</f>
        <v>0</v>
      </c>
      <c r="P3588">
        <v>47.5</v>
      </c>
      <c r="Q3588" t="s">
        <v>135</v>
      </c>
      <c r="R3588" t="b">
        <v>0</v>
      </c>
      <c r="S3588">
        <v>71</v>
      </c>
      <c r="T3588">
        <v>10</v>
      </c>
      <c r="U3588">
        <v>77</v>
      </c>
    </row>
    <row r="3589" spans="1:22" x14ac:dyDescent="0.2">
      <c r="A3589" s="1">
        <v>30928</v>
      </c>
      <c r="B3589">
        <v>1984</v>
      </c>
      <c r="C3589">
        <f>_xlfn.MAXIFS(Table1[ScheduleWeekWritten],Table1[ScheduleSeason],Table1[[#This Row],[ScheduleSeason]])</f>
        <v>16</v>
      </c>
      <c r="D3589">
        <v>1</v>
      </c>
      <c r="E3589" cm="1">
        <f t="array" ref="E3589">_xlfn.XLOOKUP(Table1[[#This Row],[ScheduleWeekWritten]],Table3[Game],100+Table3[Increase],Table1[[#This Row],[ScheduleWeekWritten]])</f>
        <v>1</v>
      </c>
      <c r="F3589" t="b">
        <v>0</v>
      </c>
      <c r="G3589" t="s">
        <v>128</v>
      </c>
      <c r="H3589">
        <v>33</v>
      </c>
      <c r="I3589">
        <v>0</v>
      </c>
      <c r="J3589" t="s">
        <v>62</v>
      </c>
      <c r="K3589" t="s">
        <v>132</v>
      </c>
      <c r="L3589" t="str">
        <f>_xlfn.XLOOKUP(Table1[[#This Row],[TeamFavoriteID]],Table2[team_id],Table2[team_name],_xlfn.XLOOKUP(Table1[[#This Row],[TeamFavoriteID]],Table2[team_id_pfr],Table2[team_name],"Even"))</f>
        <v>Seattle Seahawks</v>
      </c>
      <c r="M3589">
        <v>-4.5</v>
      </c>
      <c r="N3589">
        <f>IF(Table1[[#This Row],[TeamFavorite]]=Table1[[#This Row],[TeamHome]],Table1[[#This Row],[ScoreAway]]-Table1[[#This Row],[ScoreHome]],Table1[[#This Row],[ScoreHome]]-Table1[[#This Row],[ScoreAway]])</f>
        <v>-33</v>
      </c>
      <c r="O3589">
        <f>IF(Table1[[#This Row],[SpreadActual]]&lt;Table1[[#This Row],[SpreadFavorite]],1,0)</f>
        <v>1</v>
      </c>
      <c r="P3589">
        <v>43</v>
      </c>
      <c r="Q3589" t="s">
        <v>129</v>
      </c>
      <c r="R3589" t="b">
        <v>0</v>
      </c>
      <c r="S3589">
        <v>72</v>
      </c>
      <c r="T3589">
        <v>0</v>
      </c>
      <c r="V3589" t="s">
        <v>103</v>
      </c>
    </row>
    <row r="3590" spans="1:22" x14ac:dyDescent="0.2">
      <c r="A3590" s="1">
        <v>30931</v>
      </c>
      <c r="B3590">
        <v>1984</v>
      </c>
      <c r="C3590">
        <f>_xlfn.MAXIFS(Table1[ScheduleWeekWritten],Table1[ScheduleSeason],Table1[[#This Row],[ScheduleSeason]])</f>
        <v>16</v>
      </c>
      <c r="D3590">
        <v>2</v>
      </c>
      <c r="E3590" cm="1">
        <f t="array" ref="E3590">_xlfn.XLOOKUP(Table1[[#This Row],[ScheduleWeekWritten]],Table3[Game],100+Table3[Increase],Table1[[#This Row],[ScheduleWeekWritten]])</f>
        <v>2</v>
      </c>
      <c r="F3590" t="b">
        <v>0</v>
      </c>
      <c r="G3590" t="s">
        <v>31</v>
      </c>
      <c r="H3590">
        <v>17</v>
      </c>
      <c r="I3590">
        <v>23</v>
      </c>
      <c r="J3590" t="s">
        <v>49</v>
      </c>
      <c r="K3590" t="s">
        <v>51</v>
      </c>
      <c r="L3590" t="str">
        <f>_xlfn.XLOOKUP(Table1[[#This Row],[TeamFavoriteID]],Table2[team_id],Table2[team_name],_xlfn.XLOOKUP(Table1[[#This Row],[TeamFavoriteID]],Table2[team_id_pfr],Table2[team_name],"Even"))</f>
        <v>Pittsburgh Steelers</v>
      </c>
      <c r="M3590">
        <v>-1</v>
      </c>
      <c r="N3590">
        <f>IF(Table1[[#This Row],[TeamFavorite]]=Table1[[#This Row],[TeamHome]],Table1[[#This Row],[ScoreAway]]-Table1[[#This Row],[ScoreHome]],Table1[[#This Row],[ScoreHome]]-Table1[[#This Row],[ScoreAway]])</f>
        <v>-6</v>
      </c>
      <c r="O3590">
        <f>IF(Table1[[#This Row],[SpreadActual]]&lt;Table1[[#This Row],[SpreadFavorite]],1,0)</f>
        <v>1</v>
      </c>
      <c r="P3590">
        <v>42</v>
      </c>
      <c r="Q3590" t="s">
        <v>126</v>
      </c>
      <c r="R3590" t="b">
        <v>0</v>
      </c>
      <c r="S3590">
        <v>62</v>
      </c>
      <c r="T3590">
        <v>15</v>
      </c>
      <c r="U3590">
        <v>55</v>
      </c>
    </row>
    <row r="3591" spans="1:22" x14ac:dyDescent="0.2">
      <c r="A3591" s="1">
        <v>30934</v>
      </c>
      <c r="B3591">
        <v>1984</v>
      </c>
      <c r="C3591">
        <f>_xlfn.MAXIFS(Table1[ScheduleWeekWritten],Table1[ScheduleSeason],Table1[[#This Row],[ScheduleSeason]])</f>
        <v>16</v>
      </c>
      <c r="D3591">
        <v>2</v>
      </c>
      <c r="E3591" cm="1">
        <f t="array" ref="E3591">_xlfn.XLOOKUP(Table1[[#This Row],[ScheduleWeekWritten]],Table3[Game],100+Table3[Increase],Table1[[#This Row],[ScheduleWeekWritten]])</f>
        <v>2</v>
      </c>
      <c r="F3591" t="b">
        <v>0</v>
      </c>
      <c r="G3591" t="s">
        <v>38</v>
      </c>
      <c r="H3591">
        <v>24</v>
      </c>
      <c r="I3591">
        <v>27</v>
      </c>
      <c r="J3591" t="s">
        <v>45</v>
      </c>
      <c r="K3591" t="s">
        <v>109</v>
      </c>
      <c r="L3591" t="str">
        <f>_xlfn.XLOOKUP(Table1[[#This Row],[TeamFavoriteID]],Table2[team_id],Table2[team_name],_xlfn.XLOOKUP(Table1[[#This Row],[TeamFavoriteID]],Table2[team_id_pfr],Table2[team_name],"Even"))</f>
        <v>Atlanta Falcons</v>
      </c>
      <c r="M3591">
        <v>-3</v>
      </c>
      <c r="N3591">
        <f>IF(Table1[[#This Row],[TeamFavorite]]=Table1[[#This Row],[TeamHome]],Table1[[#This Row],[ScoreAway]]-Table1[[#This Row],[ScoreHome]],Table1[[#This Row],[ScoreHome]]-Table1[[#This Row],[ScoreAway]])</f>
        <v>3</v>
      </c>
      <c r="O3591">
        <f>IF(Table1[[#This Row],[SpreadActual]]&lt;Table1[[#This Row],[SpreadFavorite]],1,0)</f>
        <v>0</v>
      </c>
      <c r="P3591">
        <v>47</v>
      </c>
      <c r="Q3591" t="s">
        <v>41</v>
      </c>
      <c r="R3591" t="b">
        <v>0</v>
      </c>
      <c r="S3591">
        <v>70</v>
      </c>
      <c r="T3591">
        <v>10</v>
      </c>
      <c r="U3591">
        <v>60</v>
      </c>
    </row>
    <row r="3592" spans="1:22" x14ac:dyDescent="0.2">
      <c r="A3592" s="1">
        <v>30934</v>
      </c>
      <c r="B3592">
        <v>1984</v>
      </c>
      <c r="C3592">
        <f>_xlfn.MAXIFS(Table1[ScheduleWeekWritten],Table1[ScheduleSeason],Table1[[#This Row],[ScheduleSeason]])</f>
        <v>16</v>
      </c>
      <c r="D3592">
        <v>2</v>
      </c>
      <c r="E3592" cm="1">
        <f t="array" ref="E3592">_xlfn.XLOOKUP(Table1[[#This Row],[ScheduleWeekWritten]],Table3[Game],100+Table3[Increase],Table1[[#This Row],[ScheduleWeekWritten]])</f>
        <v>2</v>
      </c>
      <c r="F3592" t="b">
        <v>0</v>
      </c>
      <c r="G3592" t="s">
        <v>46</v>
      </c>
      <c r="H3592">
        <v>27</v>
      </c>
      <c r="I3592">
        <v>0</v>
      </c>
      <c r="J3592" t="s">
        <v>24</v>
      </c>
      <c r="K3592" t="s">
        <v>47</v>
      </c>
      <c r="L3592" t="str">
        <f>_xlfn.XLOOKUP(Table1[[#This Row],[TeamFavoriteID]],Table2[team_id],Table2[team_name],_xlfn.XLOOKUP(Table1[[#This Row],[TeamFavoriteID]],Table2[team_id_pfr],Table2[team_name],"Even"))</f>
        <v>Chicago Bears</v>
      </c>
      <c r="M3592">
        <v>-5.5</v>
      </c>
      <c r="N3592">
        <f>IF(Table1[[#This Row],[TeamFavorite]]=Table1[[#This Row],[TeamHome]],Table1[[#This Row],[ScoreAway]]-Table1[[#This Row],[ScoreHome]],Table1[[#This Row],[ScoreHome]]-Table1[[#This Row],[ScoreAway]])</f>
        <v>-27</v>
      </c>
      <c r="O3592">
        <f>IF(Table1[[#This Row],[SpreadActual]]&lt;Table1[[#This Row],[SpreadFavorite]],1,0)</f>
        <v>1</v>
      </c>
      <c r="P3592">
        <v>40</v>
      </c>
      <c r="Q3592" t="s">
        <v>114</v>
      </c>
      <c r="R3592" t="b">
        <v>0</v>
      </c>
      <c r="S3592">
        <v>68</v>
      </c>
      <c r="T3592">
        <v>10</v>
      </c>
      <c r="U3592">
        <v>77</v>
      </c>
    </row>
    <row r="3593" spans="1:22" x14ac:dyDescent="0.2">
      <c r="A3593" s="1">
        <v>30934</v>
      </c>
      <c r="B3593">
        <v>1984</v>
      </c>
      <c r="C3593">
        <f>_xlfn.MAXIFS(Table1[ScheduleWeekWritten],Table1[ScheduleSeason],Table1[[#This Row],[ScheduleSeason]])</f>
        <v>16</v>
      </c>
      <c r="D3593">
        <v>2</v>
      </c>
      <c r="E3593" cm="1">
        <f t="array" ref="E3593">_xlfn.XLOOKUP(Table1[[#This Row],[ScheduleWeekWritten]],Table3[Game],100+Table3[Increase],Table1[[#This Row],[ScheduleWeekWritten]])</f>
        <v>2</v>
      </c>
      <c r="F3593" t="b">
        <v>0</v>
      </c>
      <c r="G3593" t="s">
        <v>101</v>
      </c>
      <c r="H3593">
        <v>22</v>
      </c>
      <c r="I3593">
        <v>27</v>
      </c>
      <c r="J3593" t="s">
        <v>42</v>
      </c>
      <c r="K3593" t="s">
        <v>104</v>
      </c>
      <c r="L3593" t="str">
        <f>_xlfn.XLOOKUP(Table1[[#This Row],[TeamFavoriteID]],Table2[team_id],Table2[team_name],_xlfn.XLOOKUP(Table1[[#This Row],[TeamFavoriteID]],Table2[team_id_pfr],Table2[team_name],"Even"))</f>
        <v>Cincinnati Bengals</v>
      </c>
      <c r="M3593">
        <v>-4</v>
      </c>
      <c r="N3593">
        <f>IF(Table1[[#This Row],[TeamFavorite]]=Table1[[#This Row],[TeamHome]],Table1[[#This Row],[ScoreAway]]-Table1[[#This Row],[ScoreHome]],Table1[[#This Row],[ScoreHome]]-Table1[[#This Row],[ScoreAway]])</f>
        <v>5</v>
      </c>
      <c r="O3593">
        <f>IF(Table1[[#This Row],[SpreadActual]]&lt;Table1[[#This Row],[SpreadFavorite]],1,0)</f>
        <v>0</v>
      </c>
      <c r="P3593">
        <v>47</v>
      </c>
      <c r="Q3593" t="s">
        <v>111</v>
      </c>
      <c r="R3593" t="b">
        <v>0</v>
      </c>
      <c r="S3593">
        <v>69</v>
      </c>
      <c r="T3593">
        <v>13</v>
      </c>
      <c r="U3593">
        <v>57</v>
      </c>
    </row>
    <row r="3594" spans="1:22" x14ac:dyDescent="0.2">
      <c r="A3594" s="1">
        <v>30934</v>
      </c>
      <c r="B3594">
        <v>1984</v>
      </c>
      <c r="C3594">
        <f>_xlfn.MAXIFS(Table1[ScheduleWeekWritten],Table1[ScheduleSeason],Table1[[#This Row],[ScheduleSeason]])</f>
        <v>16</v>
      </c>
      <c r="D3594">
        <v>2</v>
      </c>
      <c r="E3594" cm="1">
        <f t="array" ref="E3594">_xlfn.XLOOKUP(Table1[[#This Row],[ScheduleWeekWritten]],Table3[Game],100+Table3[Increase],Table1[[#This Row],[ScheduleWeekWritten]])</f>
        <v>2</v>
      </c>
      <c r="F3594" t="b">
        <v>0</v>
      </c>
      <c r="G3594" t="s">
        <v>23</v>
      </c>
      <c r="H3594">
        <v>21</v>
      </c>
      <c r="I3594">
        <v>35</v>
      </c>
      <c r="J3594" t="s">
        <v>140</v>
      </c>
      <c r="K3594" t="s">
        <v>25</v>
      </c>
      <c r="L3594" t="str">
        <f>_xlfn.XLOOKUP(Table1[[#This Row],[TeamFavoriteID]],Table2[team_id],Table2[team_name],_xlfn.XLOOKUP(Table1[[#This Row],[TeamFavoriteID]],Table2[team_id_pfr],Table2[team_name],"Even"))</f>
        <v>Houston Oilers</v>
      </c>
      <c r="M3594">
        <v>-5.5</v>
      </c>
      <c r="N3594">
        <f>IF(Table1[[#This Row],[TeamFavorite]]=Table1[[#This Row],[TeamHome]],Table1[[#This Row],[ScoreAway]]-Table1[[#This Row],[ScoreHome]],Table1[[#This Row],[ScoreHome]]-Table1[[#This Row],[ScoreAway]])</f>
        <v>14</v>
      </c>
      <c r="O3594">
        <f>IF(Table1[[#This Row],[SpreadActual]]&lt;Table1[[#This Row],[SpreadFavorite]],1,0)</f>
        <v>0</v>
      </c>
      <c r="P3594">
        <v>40</v>
      </c>
      <c r="Q3594" t="s">
        <v>102</v>
      </c>
      <c r="R3594" t="b">
        <v>0</v>
      </c>
      <c r="S3594">
        <v>72</v>
      </c>
      <c r="T3594">
        <v>0</v>
      </c>
      <c r="V3594" t="s">
        <v>103</v>
      </c>
    </row>
    <row r="3595" spans="1:22" x14ac:dyDescent="0.2">
      <c r="A3595" s="1">
        <v>30934</v>
      </c>
      <c r="B3595">
        <v>1984</v>
      </c>
      <c r="C3595">
        <f>_xlfn.MAXIFS(Table1[ScheduleWeekWritten],Table1[ScheduleSeason],Table1[[#This Row],[ScheduleSeason]])</f>
        <v>16</v>
      </c>
      <c r="D3595">
        <v>2</v>
      </c>
      <c r="E3595" cm="1">
        <f t="array" ref="E3595">_xlfn.XLOOKUP(Table1[[#This Row],[ScheduleWeekWritten]],Table3[Game],100+Table3[Increase],Table1[[#This Row],[ScheduleWeekWritten]])</f>
        <v>2</v>
      </c>
      <c r="F3595" t="b">
        <v>0</v>
      </c>
      <c r="G3595" t="s">
        <v>138</v>
      </c>
      <c r="H3595">
        <v>28</v>
      </c>
      <c r="I3595">
        <v>7</v>
      </c>
      <c r="J3595" t="s">
        <v>33</v>
      </c>
      <c r="K3595" t="s">
        <v>21</v>
      </c>
      <c r="L3595" t="str">
        <f>_xlfn.XLOOKUP(Table1[[#This Row],[TeamFavoriteID]],Table2[team_id],Table2[team_name],_xlfn.XLOOKUP(Table1[[#This Row],[TeamFavoriteID]],Table2[team_id_pfr],Table2[team_name],"Even"))</f>
        <v>Las Vegas Raiders</v>
      </c>
      <c r="M3595">
        <v>-7</v>
      </c>
      <c r="N3595">
        <f>IF(Table1[[#This Row],[TeamFavorite]]=Table1[[#This Row],[TeamHome]],Table1[[#This Row],[ScoreAway]]-Table1[[#This Row],[ScoreHome]],Table1[[#This Row],[ScoreHome]]-Table1[[#This Row],[ScoreAway]])</f>
        <v>21</v>
      </c>
      <c r="O3595">
        <f>IF(Table1[[#This Row],[SpreadActual]]&lt;Table1[[#This Row],[SpreadFavorite]],1,0)</f>
        <v>0</v>
      </c>
      <c r="P3595">
        <v>50</v>
      </c>
      <c r="Q3595" t="s">
        <v>65</v>
      </c>
      <c r="R3595" t="b">
        <v>0</v>
      </c>
      <c r="S3595">
        <v>85</v>
      </c>
      <c r="T3595">
        <v>9</v>
      </c>
      <c r="U3595">
        <v>45</v>
      </c>
    </row>
    <row r="3596" spans="1:22" x14ac:dyDescent="0.2">
      <c r="A3596" s="1">
        <v>30934</v>
      </c>
      <c r="B3596">
        <v>1984</v>
      </c>
      <c r="C3596">
        <f>_xlfn.MAXIFS(Table1[ScheduleWeekWritten],Table1[ScheduleSeason],Table1[[#This Row],[ScheduleSeason]])</f>
        <v>16</v>
      </c>
      <c r="D3596">
        <v>2</v>
      </c>
      <c r="E3596" cm="1">
        <f t="array" ref="E3596">_xlfn.XLOOKUP(Table1[[#This Row],[ScheduleWeekWritten]],Table3[Game],100+Table3[Increase],Table1[[#This Row],[ScheduleWeekWritten]])</f>
        <v>2</v>
      </c>
      <c r="F3596" t="b">
        <v>0</v>
      </c>
      <c r="G3596" t="s">
        <v>39</v>
      </c>
      <c r="H3596">
        <v>20</v>
      </c>
      <c r="I3596">
        <v>17</v>
      </c>
      <c r="J3596" t="s">
        <v>62</v>
      </c>
      <c r="K3596" t="s">
        <v>40</v>
      </c>
      <c r="L3596" t="str">
        <f>_xlfn.XLOOKUP(Table1[[#This Row],[TeamFavoriteID]],Table2[team_id],Table2[team_name],_xlfn.XLOOKUP(Table1[[#This Row],[TeamFavoriteID]],Table2[team_id_pfr],Table2[team_name],"Even"))</f>
        <v>Los Angeles Rams</v>
      </c>
      <c r="M3596">
        <v>-6</v>
      </c>
      <c r="N3596">
        <f>IF(Table1[[#This Row],[TeamFavorite]]=Table1[[#This Row],[TeamHome]],Table1[[#This Row],[ScoreAway]]-Table1[[#This Row],[ScoreHome]],Table1[[#This Row],[ScoreHome]]-Table1[[#This Row],[ScoreAway]])</f>
        <v>-3</v>
      </c>
      <c r="O3596">
        <f>IF(Table1[[#This Row],[SpreadActual]]&lt;Table1[[#This Row],[SpreadFavorite]],1,0)</f>
        <v>0</v>
      </c>
      <c r="P3596">
        <v>44</v>
      </c>
      <c r="Q3596" t="s">
        <v>135</v>
      </c>
      <c r="R3596" t="b">
        <v>0</v>
      </c>
      <c r="S3596">
        <v>85</v>
      </c>
      <c r="T3596">
        <v>9</v>
      </c>
      <c r="U3596">
        <v>45</v>
      </c>
    </row>
    <row r="3597" spans="1:22" x14ac:dyDescent="0.2">
      <c r="A3597" s="1">
        <v>30934</v>
      </c>
      <c r="B3597">
        <v>1984</v>
      </c>
      <c r="C3597">
        <f>_xlfn.MAXIFS(Table1[ScheduleWeekWritten],Table1[ScheduleSeason],Table1[[#This Row],[ScheduleSeason]])</f>
        <v>16</v>
      </c>
      <c r="D3597">
        <v>2</v>
      </c>
      <c r="E3597" cm="1">
        <f t="array" ref="E3597">_xlfn.XLOOKUP(Table1[[#This Row],[ScheduleWeekWritten]],Table3[Game],100+Table3[Increase],Table1[[#This Row],[ScheduleWeekWritten]])</f>
        <v>2</v>
      </c>
      <c r="F3597" t="b">
        <v>0</v>
      </c>
      <c r="G3597" t="s">
        <v>19</v>
      </c>
      <c r="H3597">
        <v>28</v>
      </c>
      <c r="I3597">
        <v>7</v>
      </c>
      <c r="J3597" t="s">
        <v>115</v>
      </c>
      <c r="K3597" t="s">
        <v>91</v>
      </c>
      <c r="L3597" t="str">
        <f>_xlfn.XLOOKUP(Table1[[#This Row],[TeamFavoriteID]],Table2[team_id],Table2[team_name],_xlfn.XLOOKUP(Table1[[#This Row],[TeamFavoriteID]],Table2[team_id_pfr],Table2[team_name],"Even"))</f>
        <v>Miami Dolphins</v>
      </c>
      <c r="M3597">
        <v>-6</v>
      </c>
      <c r="N3597">
        <f>IF(Table1[[#This Row],[TeamFavorite]]=Table1[[#This Row],[TeamHome]],Table1[[#This Row],[ScoreAway]]-Table1[[#This Row],[ScoreHome]],Table1[[#This Row],[ScoreHome]]-Table1[[#This Row],[ScoreAway]])</f>
        <v>-21</v>
      </c>
      <c r="O3597">
        <f>IF(Table1[[#This Row],[SpreadActual]]&lt;Table1[[#This Row],[SpreadFavorite]],1,0)</f>
        <v>1</v>
      </c>
      <c r="P3597">
        <v>43</v>
      </c>
      <c r="Q3597" t="s">
        <v>22</v>
      </c>
      <c r="R3597" t="b">
        <v>0</v>
      </c>
      <c r="S3597">
        <v>78</v>
      </c>
      <c r="T3597">
        <v>10</v>
      </c>
      <c r="U3597">
        <v>65</v>
      </c>
    </row>
    <row r="3598" spans="1:22" x14ac:dyDescent="0.2">
      <c r="A3598" s="1">
        <v>30934</v>
      </c>
      <c r="B3598">
        <v>1984</v>
      </c>
      <c r="C3598">
        <f>_xlfn.MAXIFS(Table1[ScheduleWeekWritten],Table1[ScheduleSeason],Table1[[#This Row],[ScheduleSeason]])</f>
        <v>16</v>
      </c>
      <c r="D3598">
        <v>2</v>
      </c>
      <c r="E3598" cm="1">
        <f t="array" ref="E3598">_xlfn.XLOOKUP(Table1[[#This Row],[ScheduleWeekWritten]],Table3[Game],100+Table3[Increase],Table1[[#This Row],[ScheduleWeekWritten]])</f>
        <v>2</v>
      </c>
      <c r="F3598" t="b">
        <v>0</v>
      </c>
      <c r="G3598" t="s">
        <v>95</v>
      </c>
      <c r="H3598">
        <v>17</v>
      </c>
      <c r="I3598">
        <v>13</v>
      </c>
      <c r="J3598" t="s">
        <v>127</v>
      </c>
      <c r="K3598" t="s">
        <v>98</v>
      </c>
      <c r="L3598" t="str">
        <f>_xlfn.XLOOKUP(Table1[[#This Row],[TeamFavoriteID]],Table2[team_id],Table2[team_name],_xlfn.XLOOKUP(Table1[[#This Row],[TeamFavoriteID]],Table2[team_id_pfr],Table2[team_name],"Even"))</f>
        <v>New Orleans Saints</v>
      </c>
      <c r="M3598">
        <v>-7</v>
      </c>
      <c r="N3598">
        <f>IF(Table1[[#This Row],[TeamFavorite]]=Table1[[#This Row],[TeamHome]],Table1[[#This Row],[ScoreAway]]-Table1[[#This Row],[ScoreHome]],Table1[[#This Row],[ScoreHome]]-Table1[[#This Row],[ScoreAway]])</f>
        <v>-4</v>
      </c>
      <c r="O3598">
        <f>IF(Table1[[#This Row],[SpreadActual]]&lt;Table1[[#This Row],[SpreadFavorite]],1,0)</f>
        <v>0</v>
      </c>
      <c r="P3598">
        <v>43</v>
      </c>
      <c r="Q3598" t="s">
        <v>124</v>
      </c>
      <c r="R3598" t="b">
        <v>0</v>
      </c>
      <c r="S3598">
        <v>72</v>
      </c>
      <c r="T3598">
        <v>0</v>
      </c>
      <c r="V3598" t="s">
        <v>103</v>
      </c>
    </row>
    <row r="3599" spans="1:22" x14ac:dyDescent="0.2">
      <c r="A3599" s="1">
        <v>30934</v>
      </c>
      <c r="B3599">
        <v>1984</v>
      </c>
      <c r="C3599">
        <f>_xlfn.MAXIFS(Table1[ScheduleWeekWritten],Table1[ScheduleSeason],Table1[[#This Row],[ScheduleSeason]])</f>
        <v>16</v>
      </c>
      <c r="D3599">
        <v>2</v>
      </c>
      <c r="E3599" cm="1">
        <f t="array" ref="E3599">_xlfn.XLOOKUP(Table1[[#This Row],[ScheduleWeekWritten]],Table3[Game],100+Table3[Increase],Table1[[#This Row],[ScheduleWeekWritten]])</f>
        <v>2</v>
      </c>
      <c r="F3599" t="b">
        <v>0</v>
      </c>
      <c r="G3599" t="s">
        <v>50</v>
      </c>
      <c r="H3599">
        <v>28</v>
      </c>
      <c r="I3599">
        <v>7</v>
      </c>
      <c r="J3599" t="s">
        <v>67</v>
      </c>
      <c r="K3599" t="s">
        <v>68</v>
      </c>
      <c r="L3599" t="str">
        <f>_xlfn.XLOOKUP(Table1[[#This Row],[TeamFavoriteID]],Table2[team_id],Table2[team_name],_xlfn.XLOOKUP(Table1[[#This Row],[TeamFavoriteID]],Table2[team_id_pfr],Table2[team_name],"Even"))</f>
        <v>Dallas Cowboys</v>
      </c>
      <c r="M3599">
        <v>-5.5</v>
      </c>
      <c r="N3599">
        <f>IF(Table1[[#This Row],[TeamFavorite]]=Table1[[#This Row],[TeamHome]],Table1[[#This Row],[ScoreAway]]-Table1[[#This Row],[ScoreHome]],Table1[[#This Row],[ScoreHome]]-Table1[[#This Row],[ScoreAway]])</f>
        <v>21</v>
      </c>
      <c r="O3599">
        <f>IF(Table1[[#This Row],[SpreadActual]]&lt;Table1[[#This Row],[SpreadFavorite]],1,0)</f>
        <v>0</v>
      </c>
      <c r="P3599">
        <v>46</v>
      </c>
      <c r="Q3599" t="s">
        <v>126</v>
      </c>
      <c r="R3599" t="b">
        <v>0</v>
      </c>
      <c r="S3599">
        <v>66</v>
      </c>
      <c r="T3599">
        <v>13</v>
      </c>
      <c r="U3599">
        <v>69</v>
      </c>
    </row>
    <row r="3600" spans="1:22" x14ac:dyDescent="0.2">
      <c r="A3600" s="1">
        <v>30934</v>
      </c>
      <c r="B3600">
        <v>1984</v>
      </c>
      <c r="C3600">
        <f>_xlfn.MAXIFS(Table1[ScheduleWeekWritten],Table1[ScheduleSeason],Table1[[#This Row],[ScheduleSeason]])</f>
        <v>16</v>
      </c>
      <c r="D3600">
        <v>2</v>
      </c>
      <c r="E3600" cm="1">
        <f t="array" ref="E3600">_xlfn.XLOOKUP(Table1[[#This Row],[ScheduleWeekWritten]],Table3[Game],100+Table3[Increase],Table1[[#This Row],[ScheduleWeekWritten]])</f>
        <v>2</v>
      </c>
      <c r="F3600" t="b">
        <v>0</v>
      </c>
      <c r="G3600" t="s">
        <v>58</v>
      </c>
      <c r="H3600">
        <v>19</v>
      </c>
      <c r="I3600">
        <v>17</v>
      </c>
      <c r="J3600" t="s">
        <v>54</v>
      </c>
      <c r="K3600" t="s">
        <v>77</v>
      </c>
      <c r="L3600" t="str">
        <f>_xlfn.XLOOKUP(Table1[[#This Row],[TeamFavoriteID]],Table2[team_id],Table2[team_name],_xlfn.XLOOKUP(Table1[[#This Row],[TeamFavoriteID]],Table2[team_id_pfr],Table2[team_name],"Even"))</f>
        <v>Philadelphia Eagles</v>
      </c>
      <c r="M3600">
        <v>-5</v>
      </c>
      <c r="N3600">
        <f>IF(Table1[[#This Row],[TeamFavorite]]=Table1[[#This Row],[TeamHome]],Table1[[#This Row],[ScoreAway]]-Table1[[#This Row],[ScoreHome]],Table1[[#This Row],[ScoreHome]]-Table1[[#This Row],[ScoreAway]])</f>
        <v>-2</v>
      </c>
      <c r="O3600">
        <f>IF(Table1[[#This Row],[SpreadActual]]&lt;Table1[[#This Row],[SpreadFavorite]],1,0)</f>
        <v>0</v>
      </c>
      <c r="P3600">
        <v>41</v>
      </c>
      <c r="Q3600" t="s">
        <v>112</v>
      </c>
      <c r="R3600" t="b">
        <v>0</v>
      </c>
      <c r="S3600">
        <v>64</v>
      </c>
      <c r="T3600">
        <v>5</v>
      </c>
      <c r="U3600">
        <v>62</v>
      </c>
    </row>
    <row r="3601" spans="1:22" x14ac:dyDescent="0.2">
      <c r="A3601" s="1">
        <v>30934</v>
      </c>
      <c r="B3601">
        <v>1984</v>
      </c>
      <c r="C3601">
        <f>_xlfn.MAXIFS(Table1[ScheduleWeekWritten],Table1[ScheduleSeason],Table1[[#This Row],[ScheduleSeason]])</f>
        <v>16</v>
      </c>
      <c r="D3601">
        <v>2</v>
      </c>
      <c r="E3601" cm="1">
        <f t="array" ref="E3601">_xlfn.XLOOKUP(Table1[[#This Row],[ScheduleWeekWritten]],Table3[Game],100+Table3[Increase],Table1[[#This Row],[ScheduleWeekWritten]])</f>
        <v>2</v>
      </c>
      <c r="F3601" t="b">
        <v>0</v>
      </c>
      <c r="G3601" t="s">
        <v>128</v>
      </c>
      <c r="H3601">
        <v>31</v>
      </c>
      <c r="I3601">
        <v>17</v>
      </c>
      <c r="J3601" t="s">
        <v>27</v>
      </c>
      <c r="K3601" t="s">
        <v>29</v>
      </c>
      <c r="L3601" t="str">
        <f>_xlfn.XLOOKUP(Table1[[#This Row],[TeamFavoriteID]],Table2[team_id],Table2[team_name],_xlfn.XLOOKUP(Table1[[#This Row],[TeamFavoriteID]],Table2[team_id_pfr],Table2[team_name],"Even"))</f>
        <v>Los Angeles Chargers</v>
      </c>
      <c r="M3601">
        <v>-1</v>
      </c>
      <c r="N3601">
        <f>IF(Table1[[#This Row],[TeamFavorite]]=Table1[[#This Row],[TeamHome]],Table1[[#This Row],[ScoreAway]]-Table1[[#This Row],[ScoreHome]],Table1[[#This Row],[ScoreHome]]-Table1[[#This Row],[ScoreAway]])</f>
        <v>14</v>
      </c>
      <c r="O3601">
        <f>IF(Table1[[#This Row],[SpreadActual]]&lt;Table1[[#This Row],[SpreadFavorite]],1,0)</f>
        <v>0</v>
      </c>
      <c r="P3601">
        <v>52</v>
      </c>
      <c r="Q3601" t="s">
        <v>129</v>
      </c>
      <c r="R3601" t="b">
        <v>0</v>
      </c>
      <c r="S3601">
        <v>72</v>
      </c>
      <c r="T3601">
        <v>0</v>
      </c>
      <c r="V3601" t="s">
        <v>103</v>
      </c>
    </row>
    <row r="3602" spans="1:22" x14ac:dyDescent="0.2">
      <c r="A3602" s="1">
        <v>30934</v>
      </c>
      <c r="B3602">
        <v>1984</v>
      </c>
      <c r="C3602">
        <f>_xlfn.MAXIFS(Table1[ScheduleWeekWritten],Table1[ScheduleSeason],Table1[[#This Row],[ScheduleSeason]])</f>
        <v>16</v>
      </c>
      <c r="D3602">
        <v>2</v>
      </c>
      <c r="E3602" cm="1">
        <f t="array" ref="E3602">_xlfn.XLOOKUP(Table1[[#This Row],[ScheduleWeekWritten]],Table3[Game],100+Table3[Increase],Table1[[#This Row],[ScheduleWeekWritten]])</f>
        <v>2</v>
      </c>
      <c r="F3602" t="b">
        <v>0</v>
      </c>
      <c r="G3602" t="s">
        <v>57</v>
      </c>
      <c r="H3602">
        <v>37</v>
      </c>
      <c r="I3602">
        <v>7</v>
      </c>
      <c r="J3602" t="s">
        <v>28</v>
      </c>
      <c r="K3602" t="s">
        <v>59</v>
      </c>
      <c r="L3602" t="str">
        <f>_xlfn.XLOOKUP(Table1[[#This Row],[TeamFavoriteID]],Table2[team_id],Table2[team_name],_xlfn.XLOOKUP(Table1[[#This Row],[TeamFavoriteID]],Table2[team_id_pfr],Table2[team_name],"Even"))</f>
        <v>Arizona Cardinals</v>
      </c>
      <c r="M3602">
        <v>-7</v>
      </c>
      <c r="N3602">
        <f>IF(Table1[[#This Row],[TeamFavorite]]=Table1[[#This Row],[TeamHome]],Table1[[#This Row],[ScoreAway]]-Table1[[#This Row],[ScoreHome]],Table1[[#This Row],[ScoreHome]]-Table1[[#This Row],[ScoreAway]])</f>
        <v>30</v>
      </c>
      <c r="O3602">
        <f>IF(Table1[[#This Row],[SpreadActual]]&lt;Table1[[#This Row],[SpreadFavorite]],1,0)</f>
        <v>0</v>
      </c>
      <c r="P3602">
        <v>42</v>
      </c>
      <c r="Q3602" t="s">
        <v>60</v>
      </c>
      <c r="R3602" t="b">
        <v>0</v>
      </c>
      <c r="S3602">
        <v>68</v>
      </c>
      <c r="T3602">
        <v>11</v>
      </c>
      <c r="U3602">
        <v>95</v>
      </c>
    </row>
    <row r="3603" spans="1:22" x14ac:dyDescent="0.2">
      <c r="A3603" s="1">
        <v>30935</v>
      </c>
      <c r="B3603">
        <v>1984</v>
      </c>
      <c r="C3603">
        <f>_xlfn.MAXIFS(Table1[ScheduleWeekWritten],Table1[ScheduleSeason],Table1[[#This Row],[ScheduleSeason]])</f>
        <v>16</v>
      </c>
      <c r="D3603">
        <v>2</v>
      </c>
      <c r="E3603" cm="1">
        <f t="array" ref="E3603">_xlfn.XLOOKUP(Table1[[#This Row],[ScheduleWeekWritten]],Table3[Game],100+Table3[Increase],Table1[[#This Row],[ScheduleWeekWritten]])</f>
        <v>2</v>
      </c>
      <c r="F3603" t="b">
        <v>0</v>
      </c>
      <c r="G3603" t="s">
        <v>53</v>
      </c>
      <c r="H3603">
        <v>37</v>
      </c>
      <c r="I3603">
        <v>31</v>
      </c>
      <c r="J3603" t="s">
        <v>61</v>
      </c>
      <c r="K3603" t="s">
        <v>87</v>
      </c>
      <c r="L3603" t="str">
        <f>_xlfn.XLOOKUP(Table1[[#This Row],[TeamFavoriteID]],Table2[team_id],Table2[team_name],_xlfn.XLOOKUP(Table1[[#This Row],[TeamFavoriteID]],Table2[team_id_pfr],Table2[team_name],"Even"))</f>
        <v>San Francisco 49ers</v>
      </c>
      <c r="M3603">
        <v>-2</v>
      </c>
      <c r="N3603">
        <f>IF(Table1[[#This Row],[TeamFavorite]]=Table1[[#This Row],[TeamHome]],Table1[[#This Row],[ScoreAway]]-Table1[[#This Row],[ScoreHome]],Table1[[#This Row],[ScoreHome]]-Table1[[#This Row],[ScoreAway]])</f>
        <v>-6</v>
      </c>
      <c r="O3603">
        <f>IF(Table1[[#This Row],[SpreadActual]]&lt;Table1[[#This Row],[SpreadFavorite]],1,0)</f>
        <v>1</v>
      </c>
      <c r="P3603">
        <v>52</v>
      </c>
      <c r="Q3603" t="s">
        <v>118</v>
      </c>
      <c r="R3603" t="b">
        <v>0</v>
      </c>
      <c r="S3603">
        <v>68</v>
      </c>
      <c r="T3603">
        <v>17</v>
      </c>
      <c r="U3603">
        <v>64</v>
      </c>
    </row>
    <row r="3604" spans="1:22" x14ac:dyDescent="0.2">
      <c r="A3604" s="1">
        <v>30941</v>
      </c>
      <c r="B3604">
        <v>1984</v>
      </c>
      <c r="C3604">
        <f>_xlfn.MAXIFS(Table1[ScheduleWeekWritten],Table1[ScheduleSeason],Table1[[#This Row],[ScheduleSeason]])</f>
        <v>16</v>
      </c>
      <c r="D3604">
        <v>3</v>
      </c>
      <c r="E3604" cm="1">
        <f t="array" ref="E3604">_xlfn.XLOOKUP(Table1[[#This Row],[ScheduleWeekWritten]],Table3[Game],100+Table3[Increase],Table1[[#This Row],[ScheduleWeekWritten]])</f>
        <v>3</v>
      </c>
      <c r="F3604" t="b">
        <v>0</v>
      </c>
      <c r="G3604" t="s">
        <v>62</v>
      </c>
      <c r="H3604">
        <v>14</v>
      </c>
      <c r="I3604">
        <v>24</v>
      </c>
      <c r="J3604" t="s">
        <v>24</v>
      </c>
      <c r="K3604" t="s">
        <v>63</v>
      </c>
      <c r="L3604" t="str">
        <f>_xlfn.XLOOKUP(Table1[[#This Row],[TeamFavoriteID]],Table2[team_id],Table2[team_name],_xlfn.XLOOKUP(Table1[[#This Row],[TeamFavoriteID]],Table2[team_id_pfr],Table2[team_name],"Even"))</f>
        <v>Cleveland Browns</v>
      </c>
      <c r="M3604">
        <v>-4.5</v>
      </c>
      <c r="N3604">
        <f>IF(Table1[[#This Row],[TeamFavorite]]=Table1[[#This Row],[TeamHome]],Table1[[#This Row],[ScoreAway]]-Table1[[#This Row],[ScoreHome]],Table1[[#This Row],[ScoreHome]]-Table1[[#This Row],[ScoreAway]])</f>
        <v>10</v>
      </c>
      <c r="O3604">
        <f>IF(Table1[[#This Row],[SpreadActual]]&lt;Table1[[#This Row],[SpreadFavorite]],1,0)</f>
        <v>0</v>
      </c>
      <c r="P3604">
        <v>39.5</v>
      </c>
      <c r="Q3604" t="s">
        <v>66</v>
      </c>
      <c r="R3604" t="b">
        <v>0</v>
      </c>
      <c r="S3604">
        <v>50</v>
      </c>
      <c r="T3604">
        <v>7</v>
      </c>
      <c r="U3604">
        <v>70</v>
      </c>
    </row>
    <row r="3605" spans="1:22" x14ac:dyDescent="0.2">
      <c r="A3605" s="1">
        <v>30941</v>
      </c>
      <c r="B3605">
        <v>1984</v>
      </c>
      <c r="C3605">
        <f>_xlfn.MAXIFS(Table1[ScheduleWeekWritten],Table1[ScheduleSeason],Table1[[#This Row],[ScheduleSeason]])</f>
        <v>16</v>
      </c>
      <c r="D3605">
        <v>3</v>
      </c>
      <c r="E3605" cm="1">
        <f t="array" ref="E3605">_xlfn.XLOOKUP(Table1[[#This Row],[ScheduleWeekWritten]],Table3[Game],100+Table3[Increase],Table1[[#This Row],[ScheduleWeekWritten]])</f>
        <v>3</v>
      </c>
      <c r="F3605" t="b">
        <v>0</v>
      </c>
      <c r="G3605" t="s">
        <v>67</v>
      </c>
      <c r="H3605">
        <v>23</v>
      </c>
      <c r="I3605">
        <v>17</v>
      </c>
      <c r="J3605" t="s">
        <v>58</v>
      </c>
      <c r="K3605" t="s">
        <v>68</v>
      </c>
      <c r="L3605" t="str">
        <f>_xlfn.XLOOKUP(Table1[[#This Row],[TeamFavoriteID]],Table2[team_id],Table2[team_name],_xlfn.XLOOKUP(Table1[[#This Row],[TeamFavoriteID]],Table2[team_id_pfr],Table2[team_name],"Even"))</f>
        <v>Dallas Cowboys</v>
      </c>
      <c r="M3605">
        <v>-8</v>
      </c>
      <c r="N3605">
        <f>IF(Table1[[#This Row],[TeamFavorite]]=Table1[[#This Row],[TeamHome]],Table1[[#This Row],[ScoreAway]]-Table1[[#This Row],[ScoreHome]],Table1[[#This Row],[ScoreHome]]-Table1[[#This Row],[ScoreAway]])</f>
        <v>-6</v>
      </c>
      <c r="O3605">
        <f>IF(Table1[[#This Row],[SpreadActual]]&lt;Table1[[#This Row],[SpreadFavorite]],1,0)</f>
        <v>0</v>
      </c>
      <c r="P3605">
        <v>43</v>
      </c>
      <c r="Q3605" t="s">
        <v>119</v>
      </c>
      <c r="R3605" t="b">
        <v>0</v>
      </c>
      <c r="S3605">
        <v>69</v>
      </c>
      <c r="T3605">
        <v>13</v>
      </c>
      <c r="U3605">
        <v>49</v>
      </c>
    </row>
    <row r="3606" spans="1:22" x14ac:dyDescent="0.2">
      <c r="A3606" s="1">
        <v>30941</v>
      </c>
      <c r="B3606">
        <v>1984</v>
      </c>
      <c r="C3606">
        <f>_xlfn.MAXIFS(Table1[ScheduleWeekWritten],Table1[ScheduleSeason],Table1[[#This Row],[ScheduleSeason]])</f>
        <v>16</v>
      </c>
      <c r="D3606">
        <v>3</v>
      </c>
      <c r="E3606" cm="1">
        <f t="array" ref="E3606">_xlfn.XLOOKUP(Table1[[#This Row],[ScheduleWeekWritten]],Table3[Game],100+Table3[Increase],Table1[[#This Row],[ScheduleWeekWritten]])</f>
        <v>3</v>
      </c>
      <c r="F3606" t="b">
        <v>0</v>
      </c>
      <c r="G3606" t="s">
        <v>33</v>
      </c>
      <c r="H3606">
        <v>7</v>
      </c>
      <c r="I3606">
        <v>9</v>
      </c>
      <c r="J3606" t="s">
        <v>46</v>
      </c>
      <c r="K3606" t="s">
        <v>35</v>
      </c>
      <c r="L3606" t="str">
        <f>_xlfn.XLOOKUP(Table1[[#This Row],[TeamFavoriteID]],Table2[team_id],Table2[team_name],_xlfn.XLOOKUP(Table1[[#This Row],[TeamFavoriteID]],Table2[team_id_pfr],Table2[team_name],"Even"))</f>
        <v>Green Bay Packers</v>
      </c>
      <c r="M3606">
        <v>-2</v>
      </c>
      <c r="N3606">
        <f>IF(Table1[[#This Row],[TeamFavorite]]=Table1[[#This Row],[TeamHome]],Table1[[#This Row],[ScoreAway]]-Table1[[#This Row],[ScoreHome]],Table1[[#This Row],[ScoreHome]]-Table1[[#This Row],[ScoreAway]])</f>
        <v>2</v>
      </c>
      <c r="O3606">
        <f>IF(Table1[[#This Row],[SpreadActual]]&lt;Table1[[#This Row],[SpreadFavorite]],1,0)</f>
        <v>0</v>
      </c>
      <c r="P3606">
        <v>43.5</v>
      </c>
      <c r="Q3606" t="s">
        <v>82</v>
      </c>
      <c r="R3606" t="b">
        <v>0</v>
      </c>
      <c r="S3606">
        <v>50</v>
      </c>
      <c r="T3606">
        <v>9</v>
      </c>
      <c r="U3606">
        <v>66</v>
      </c>
    </row>
    <row r="3607" spans="1:22" x14ac:dyDescent="0.2">
      <c r="A3607" s="1">
        <v>30941</v>
      </c>
      <c r="B3607">
        <v>1984</v>
      </c>
      <c r="C3607">
        <f>_xlfn.MAXIFS(Table1[ScheduleWeekWritten],Table1[ScheduleSeason],Table1[[#This Row],[ScheduleSeason]])</f>
        <v>16</v>
      </c>
      <c r="D3607">
        <v>3</v>
      </c>
      <c r="E3607" cm="1">
        <f t="array" ref="E3607">_xlfn.XLOOKUP(Table1[[#This Row],[ScheduleWeekWritten]],Table3[Game],100+Table3[Increase],Table1[[#This Row],[ScheduleWeekWritten]])</f>
        <v>3</v>
      </c>
      <c r="F3607" t="b">
        <v>0</v>
      </c>
      <c r="G3607" t="s">
        <v>140</v>
      </c>
      <c r="H3607">
        <v>33</v>
      </c>
      <c r="I3607">
        <v>34</v>
      </c>
      <c r="J3607" t="s">
        <v>57</v>
      </c>
      <c r="K3607" t="s">
        <v>59</v>
      </c>
      <c r="L3607" t="str">
        <f>_xlfn.XLOOKUP(Table1[[#This Row],[TeamFavoriteID]],Table2[team_id],Table2[team_name],_xlfn.XLOOKUP(Table1[[#This Row],[TeamFavoriteID]],Table2[team_id_pfr],Table2[team_name],"Even"))</f>
        <v>Arizona Cardinals</v>
      </c>
      <c r="M3607">
        <v>-5.5</v>
      </c>
      <c r="N3607">
        <f>IF(Table1[[#This Row],[TeamFavorite]]=Table1[[#This Row],[TeamHome]],Table1[[#This Row],[ScoreAway]]-Table1[[#This Row],[ScoreHome]],Table1[[#This Row],[ScoreHome]]-Table1[[#This Row],[ScoreAway]])</f>
        <v>-1</v>
      </c>
      <c r="O3607">
        <f>IF(Table1[[#This Row],[SpreadActual]]&lt;Table1[[#This Row],[SpreadFavorite]],1,0)</f>
        <v>0</v>
      </c>
      <c r="P3607">
        <v>44.5</v>
      </c>
      <c r="Q3607" t="s">
        <v>141</v>
      </c>
      <c r="R3607" t="b">
        <v>0</v>
      </c>
      <c r="S3607">
        <v>72</v>
      </c>
      <c r="T3607">
        <v>0</v>
      </c>
      <c r="V3607" t="s">
        <v>103</v>
      </c>
    </row>
    <row r="3608" spans="1:22" x14ac:dyDescent="0.2">
      <c r="A3608" s="1">
        <v>30941</v>
      </c>
      <c r="B3608">
        <v>1984</v>
      </c>
      <c r="C3608">
        <f>_xlfn.MAXIFS(Table1[ScheduleWeekWritten],Table1[ScheduleSeason],Table1[[#This Row],[ScheduleSeason]])</f>
        <v>16</v>
      </c>
      <c r="D3608">
        <v>3</v>
      </c>
      <c r="E3608" cm="1">
        <f t="array" ref="E3608">_xlfn.XLOOKUP(Table1[[#This Row],[ScheduleWeekWritten]],Table3[Game],100+Table3[Increase],Table1[[#This Row],[ScheduleWeekWritten]])</f>
        <v>3</v>
      </c>
      <c r="F3608" t="b">
        <v>0</v>
      </c>
      <c r="G3608" t="s">
        <v>42</v>
      </c>
      <c r="H3608">
        <v>20</v>
      </c>
      <c r="I3608">
        <v>22</v>
      </c>
      <c r="J3608" t="s">
        <v>138</v>
      </c>
      <c r="K3608" t="s">
        <v>21</v>
      </c>
      <c r="L3608" t="str">
        <f>_xlfn.XLOOKUP(Table1[[#This Row],[TeamFavoriteID]],Table2[team_id],Table2[team_name],_xlfn.XLOOKUP(Table1[[#This Row],[TeamFavoriteID]],Table2[team_id_pfr],Table2[team_name],"Even"))</f>
        <v>Las Vegas Raiders</v>
      </c>
      <c r="M3608">
        <v>-4</v>
      </c>
      <c r="N3608">
        <f>IF(Table1[[#This Row],[TeamFavorite]]=Table1[[#This Row],[TeamHome]],Table1[[#This Row],[ScoreAway]]-Table1[[#This Row],[ScoreHome]],Table1[[#This Row],[ScoreHome]]-Table1[[#This Row],[ScoreAway]])</f>
        <v>-2</v>
      </c>
      <c r="O3608">
        <f>IF(Table1[[#This Row],[SpreadActual]]&lt;Table1[[#This Row],[SpreadFavorite]],1,0)</f>
        <v>0</v>
      </c>
      <c r="P3608">
        <v>47</v>
      </c>
      <c r="Q3608" t="s">
        <v>117</v>
      </c>
      <c r="R3608" t="b">
        <v>0</v>
      </c>
      <c r="S3608">
        <v>55</v>
      </c>
      <c r="T3608">
        <v>9</v>
      </c>
      <c r="U3608">
        <v>61</v>
      </c>
    </row>
    <row r="3609" spans="1:22" x14ac:dyDescent="0.2">
      <c r="A3609" s="1">
        <v>30941</v>
      </c>
      <c r="B3609">
        <v>1984</v>
      </c>
      <c r="C3609">
        <f>_xlfn.MAXIFS(Table1[ScheduleWeekWritten],Table1[ScheduleSeason],Table1[[#This Row],[ScheduleSeason]])</f>
        <v>16</v>
      </c>
      <c r="D3609">
        <v>3</v>
      </c>
      <c r="E3609" cm="1">
        <f t="array" ref="E3609">_xlfn.XLOOKUP(Table1[[#This Row],[ScheduleWeekWritten]],Table3[Game],100+Table3[Increase],Table1[[#This Row],[ScheduleWeekWritten]])</f>
        <v>3</v>
      </c>
      <c r="F3609" t="b">
        <v>0</v>
      </c>
      <c r="G3609" t="s">
        <v>54</v>
      </c>
      <c r="H3609">
        <v>27</v>
      </c>
      <c r="I3609">
        <v>20</v>
      </c>
      <c r="J3609" t="s">
        <v>38</v>
      </c>
      <c r="K3609" t="s">
        <v>109</v>
      </c>
      <c r="L3609" t="str">
        <f>_xlfn.XLOOKUP(Table1[[#This Row],[TeamFavoriteID]],Table2[team_id],Table2[team_name],_xlfn.XLOOKUP(Table1[[#This Row],[TeamFavoriteID]],Table2[team_id_pfr],Table2[team_name],"Even"))</f>
        <v>Atlanta Falcons</v>
      </c>
      <c r="M3609">
        <v>-2</v>
      </c>
      <c r="N3609">
        <f>IF(Table1[[#This Row],[TeamFavorite]]=Table1[[#This Row],[TeamHome]],Table1[[#This Row],[ScoreAway]]-Table1[[#This Row],[ScoreHome]],Table1[[#This Row],[ScoreHome]]-Table1[[#This Row],[ScoreAway]])</f>
        <v>7</v>
      </c>
      <c r="O3609">
        <f>IF(Table1[[#This Row],[SpreadActual]]&lt;Table1[[#This Row],[SpreadFavorite]],1,0)</f>
        <v>0</v>
      </c>
      <c r="P3609">
        <v>46</v>
      </c>
      <c r="Q3609" t="s">
        <v>137</v>
      </c>
      <c r="R3609" t="b">
        <v>0</v>
      </c>
      <c r="S3609">
        <v>72</v>
      </c>
      <c r="T3609">
        <v>0</v>
      </c>
      <c r="V3609" t="s">
        <v>103</v>
      </c>
    </row>
    <row r="3610" spans="1:22" x14ac:dyDescent="0.2">
      <c r="A3610" s="1">
        <v>30941</v>
      </c>
      <c r="B3610">
        <v>1984</v>
      </c>
      <c r="C3610">
        <f>_xlfn.MAXIFS(Table1[ScheduleWeekWritten],Table1[ScheduleSeason],Table1[[#This Row],[ScheduleSeason]])</f>
        <v>16</v>
      </c>
      <c r="D3610">
        <v>3</v>
      </c>
      <c r="E3610" cm="1">
        <f t="array" ref="E3610">_xlfn.XLOOKUP(Table1[[#This Row],[ScheduleWeekWritten]],Table3[Game],100+Table3[Increase],Table1[[#This Row],[ScheduleWeekWritten]])</f>
        <v>3</v>
      </c>
      <c r="F3610" t="b">
        <v>0</v>
      </c>
      <c r="G3610" t="s">
        <v>115</v>
      </c>
      <c r="H3610">
        <v>38</v>
      </c>
      <c r="I3610">
        <v>23</v>
      </c>
      <c r="J3610" t="s">
        <v>128</v>
      </c>
      <c r="K3610" t="s">
        <v>70</v>
      </c>
      <c r="L3610" t="str">
        <f>_xlfn.XLOOKUP(Table1[[#This Row],[TeamFavoriteID]],Table2[team_id],Table2[team_name],_xlfn.XLOOKUP(Table1[[#This Row],[TeamFavoriteID]],Table2[team_id_pfr],Table2[team_name],"Even"))</f>
        <v>Boston Patriots</v>
      </c>
      <c r="M3610">
        <v>-3</v>
      </c>
      <c r="N3610">
        <f>IF(Table1[[#This Row],[TeamFavorite]]=Table1[[#This Row],[TeamHome]],Table1[[#This Row],[ScoreAway]]-Table1[[#This Row],[ScoreHome]],Table1[[#This Row],[ScoreHome]]-Table1[[#This Row],[ScoreAway]])</f>
        <v>15</v>
      </c>
      <c r="O3610">
        <f>IF(Table1[[#This Row],[SpreadActual]]&lt;Table1[[#This Row],[SpreadFavorite]],1,0)</f>
        <v>0</v>
      </c>
      <c r="P3610">
        <v>41.5</v>
      </c>
      <c r="Q3610" t="s">
        <v>116</v>
      </c>
      <c r="R3610" t="b">
        <v>0</v>
      </c>
      <c r="S3610">
        <v>50</v>
      </c>
      <c r="T3610">
        <v>13</v>
      </c>
      <c r="U3610">
        <v>62</v>
      </c>
    </row>
    <row r="3611" spans="1:22" x14ac:dyDescent="0.2">
      <c r="A3611" s="1">
        <v>30941</v>
      </c>
      <c r="B3611">
        <v>1984</v>
      </c>
      <c r="C3611">
        <f>_xlfn.MAXIFS(Table1[ScheduleWeekWritten],Table1[ScheduleSeason],Table1[[#This Row],[ScheduleSeason]])</f>
        <v>16</v>
      </c>
      <c r="D3611">
        <v>3</v>
      </c>
      <c r="E3611" cm="1">
        <f t="array" ref="E3611">_xlfn.XLOOKUP(Table1[[#This Row],[ScheduleWeekWritten]],Table3[Game],100+Table3[Increase],Table1[[#This Row],[ScheduleWeekWritten]])</f>
        <v>3</v>
      </c>
      <c r="F3611" t="b">
        <v>0</v>
      </c>
      <c r="G3611" t="s">
        <v>31</v>
      </c>
      <c r="H3611">
        <v>43</v>
      </c>
      <c r="I3611">
        <v>23</v>
      </c>
      <c r="J3611" t="s">
        <v>101</v>
      </c>
      <c r="K3611" t="s">
        <v>104</v>
      </c>
      <c r="L3611" t="str">
        <f>_xlfn.XLOOKUP(Table1[[#This Row],[TeamFavoriteID]],Table2[team_id],Table2[team_name],_xlfn.XLOOKUP(Table1[[#This Row],[TeamFavoriteID]],Table2[team_id_pfr],Table2[team_name],"Even"))</f>
        <v>Cincinnati Bengals</v>
      </c>
      <c r="M3611">
        <v>-3</v>
      </c>
      <c r="N3611">
        <f>IF(Table1[[#This Row],[TeamFavorite]]=Table1[[#This Row],[TeamHome]],Table1[[#This Row],[ScoreAway]]-Table1[[#This Row],[ScoreHome]],Table1[[#This Row],[ScoreHome]]-Table1[[#This Row],[ScoreAway]])</f>
        <v>20</v>
      </c>
      <c r="O3611">
        <f>IF(Table1[[#This Row],[SpreadActual]]&lt;Table1[[#This Row],[SpreadFavorite]],1,0)</f>
        <v>0</v>
      </c>
      <c r="P3611">
        <v>41</v>
      </c>
      <c r="Q3611" t="s">
        <v>126</v>
      </c>
      <c r="R3611" t="b">
        <v>0</v>
      </c>
      <c r="S3611">
        <v>56</v>
      </c>
      <c r="T3611">
        <v>13</v>
      </c>
      <c r="U3611">
        <v>66</v>
      </c>
    </row>
    <row r="3612" spans="1:22" x14ac:dyDescent="0.2">
      <c r="A3612" s="1">
        <v>30941</v>
      </c>
      <c r="B3612">
        <v>1984</v>
      </c>
      <c r="C3612">
        <f>_xlfn.MAXIFS(Table1[ScheduleWeekWritten],Table1[ScheduleSeason],Table1[[#This Row],[ScheduleSeason]])</f>
        <v>16</v>
      </c>
      <c r="D3612">
        <v>3</v>
      </c>
      <c r="E3612" cm="1">
        <f t="array" ref="E3612">_xlfn.XLOOKUP(Table1[[#This Row],[ScheduleWeekWritten]],Table3[Game],100+Table3[Increase],Table1[[#This Row],[ScheduleWeekWritten]])</f>
        <v>3</v>
      </c>
      <c r="F3612" t="b">
        <v>0</v>
      </c>
      <c r="G3612" t="s">
        <v>49</v>
      </c>
      <c r="H3612">
        <v>24</v>
      </c>
      <c r="I3612">
        <v>14</v>
      </c>
      <c r="J3612" t="s">
        <v>39</v>
      </c>
      <c r="K3612" t="s">
        <v>51</v>
      </c>
      <c r="L3612" t="str">
        <f>_xlfn.XLOOKUP(Table1[[#This Row],[TeamFavoriteID]],Table2[team_id],Table2[team_name],_xlfn.XLOOKUP(Table1[[#This Row],[TeamFavoriteID]],Table2[team_id_pfr],Table2[team_name],"Even"))</f>
        <v>Pittsburgh Steelers</v>
      </c>
      <c r="M3612">
        <v>-3.5</v>
      </c>
      <c r="N3612">
        <f>IF(Table1[[#This Row],[TeamFavorite]]=Table1[[#This Row],[TeamHome]],Table1[[#This Row],[ScoreAway]]-Table1[[#This Row],[ScoreHome]],Table1[[#This Row],[ScoreHome]]-Table1[[#This Row],[ScoreAway]])</f>
        <v>-10</v>
      </c>
      <c r="O3612">
        <f>IF(Table1[[#This Row],[SpreadActual]]&lt;Table1[[#This Row],[SpreadFavorite]],1,0)</f>
        <v>1</v>
      </c>
      <c r="P3612">
        <v>43</v>
      </c>
      <c r="Q3612" t="s">
        <v>113</v>
      </c>
      <c r="R3612" t="b">
        <v>0</v>
      </c>
      <c r="S3612">
        <v>50</v>
      </c>
      <c r="T3612">
        <v>7</v>
      </c>
      <c r="U3612">
        <v>62</v>
      </c>
    </row>
    <row r="3613" spans="1:22" x14ac:dyDescent="0.2">
      <c r="A3613" s="1">
        <v>30941</v>
      </c>
      <c r="B3613">
        <v>1984</v>
      </c>
      <c r="C3613">
        <f>_xlfn.MAXIFS(Table1[ScheduleWeekWritten],Table1[ScheduleSeason],Table1[[#This Row],[ScheduleSeason]])</f>
        <v>16</v>
      </c>
      <c r="D3613">
        <v>3</v>
      </c>
      <c r="E3613" cm="1">
        <f t="array" ref="E3613">_xlfn.XLOOKUP(Table1[[#This Row],[ScheduleWeekWritten]],Table3[Game],100+Table3[Increase],Table1[[#This Row],[ScheduleWeekWritten]])</f>
        <v>3</v>
      </c>
      <c r="F3613" t="b">
        <v>0</v>
      </c>
      <c r="G3613" t="s">
        <v>27</v>
      </c>
      <c r="H3613">
        <v>31</v>
      </c>
      <c r="I3613">
        <v>14</v>
      </c>
      <c r="J3613" t="s">
        <v>23</v>
      </c>
      <c r="K3613" t="s">
        <v>29</v>
      </c>
      <c r="L3613" t="str">
        <f>_xlfn.XLOOKUP(Table1[[#This Row],[TeamFavoriteID]],Table2[team_id],Table2[team_name],_xlfn.XLOOKUP(Table1[[#This Row],[TeamFavoriteID]],Table2[team_id_pfr],Table2[team_name],"Even"))</f>
        <v>Los Angeles Chargers</v>
      </c>
      <c r="M3613">
        <v>-10.5</v>
      </c>
      <c r="N3613">
        <f>IF(Table1[[#This Row],[TeamFavorite]]=Table1[[#This Row],[TeamHome]],Table1[[#This Row],[ScoreAway]]-Table1[[#This Row],[ScoreHome]],Table1[[#This Row],[ScoreHome]]-Table1[[#This Row],[ScoreAway]])</f>
        <v>17</v>
      </c>
      <c r="O3613">
        <f>IF(Table1[[#This Row],[SpreadActual]]&lt;Table1[[#This Row],[SpreadFavorite]],1,0)</f>
        <v>0</v>
      </c>
      <c r="P3613">
        <v>52</v>
      </c>
      <c r="Q3613" t="s">
        <v>94</v>
      </c>
      <c r="R3613" t="b">
        <v>0</v>
      </c>
      <c r="S3613">
        <v>80</v>
      </c>
      <c r="T3613">
        <v>8</v>
      </c>
      <c r="U3613">
        <v>77</v>
      </c>
    </row>
    <row r="3614" spans="1:22" x14ac:dyDescent="0.2">
      <c r="A3614" s="1">
        <v>30941</v>
      </c>
      <c r="B3614">
        <v>1984</v>
      </c>
      <c r="C3614">
        <f>_xlfn.MAXIFS(Table1[ScheduleWeekWritten],Table1[ScheduleSeason],Table1[[#This Row],[ScheduleSeason]])</f>
        <v>16</v>
      </c>
      <c r="D3614">
        <v>3</v>
      </c>
      <c r="E3614" cm="1">
        <f t="array" ref="E3614">_xlfn.XLOOKUP(Table1[[#This Row],[ScheduleWeekWritten]],Table3[Game],100+Table3[Increase],Table1[[#This Row],[ScheduleWeekWritten]])</f>
        <v>3</v>
      </c>
      <c r="F3614" t="b">
        <v>0</v>
      </c>
      <c r="G3614" t="s">
        <v>53</v>
      </c>
      <c r="H3614">
        <v>30</v>
      </c>
      <c r="I3614">
        <v>20</v>
      </c>
      <c r="J3614" t="s">
        <v>95</v>
      </c>
      <c r="K3614" t="s">
        <v>87</v>
      </c>
      <c r="L3614" t="str">
        <f>_xlfn.XLOOKUP(Table1[[#This Row],[TeamFavoriteID]],Table2[team_id],Table2[team_name],_xlfn.XLOOKUP(Table1[[#This Row],[TeamFavoriteID]],Table2[team_id_pfr],Table2[team_name],"Even"))</f>
        <v>San Francisco 49ers</v>
      </c>
      <c r="M3614">
        <v>-5.5</v>
      </c>
      <c r="N3614">
        <f>IF(Table1[[#This Row],[TeamFavorite]]=Table1[[#This Row],[TeamHome]],Table1[[#This Row],[ScoreAway]]-Table1[[#This Row],[ScoreHome]],Table1[[#This Row],[ScoreHome]]-Table1[[#This Row],[ScoreAway]])</f>
        <v>-10</v>
      </c>
      <c r="O3614">
        <f>IF(Table1[[#This Row],[SpreadActual]]&lt;Table1[[#This Row],[SpreadFavorite]],1,0)</f>
        <v>1</v>
      </c>
      <c r="P3614">
        <v>45</v>
      </c>
      <c r="Q3614" t="s">
        <v>118</v>
      </c>
      <c r="R3614" t="b">
        <v>0</v>
      </c>
      <c r="S3614">
        <v>65</v>
      </c>
      <c r="T3614">
        <v>16</v>
      </c>
      <c r="U3614">
        <v>68</v>
      </c>
    </row>
    <row r="3615" spans="1:22" x14ac:dyDescent="0.2">
      <c r="A3615" s="1">
        <v>30941</v>
      </c>
      <c r="B3615">
        <v>1984</v>
      </c>
      <c r="C3615">
        <f>_xlfn.MAXIFS(Table1[ScheduleWeekWritten],Table1[ScheduleSeason],Table1[[#This Row],[ScheduleSeason]])</f>
        <v>16</v>
      </c>
      <c r="D3615">
        <v>3</v>
      </c>
      <c r="E3615" cm="1">
        <f t="array" ref="E3615">_xlfn.XLOOKUP(Table1[[#This Row],[ScheduleWeekWritten]],Table3[Game],100+Table3[Increase],Table1[[#This Row],[ScheduleWeekWritten]])</f>
        <v>3</v>
      </c>
      <c r="F3615" t="b">
        <v>0</v>
      </c>
      <c r="G3615" t="s">
        <v>127</v>
      </c>
      <c r="H3615">
        <v>21</v>
      </c>
      <c r="I3615">
        <v>17</v>
      </c>
      <c r="J3615" t="s">
        <v>45</v>
      </c>
      <c r="K3615" t="s">
        <v>79</v>
      </c>
      <c r="L3615" t="str">
        <f>_xlfn.XLOOKUP(Table1[[#This Row],[TeamFavoriteID]],Table2[team_id],Table2[team_name],_xlfn.XLOOKUP(Table1[[#This Row],[TeamFavoriteID]],Table2[team_id_pfr],Table2[team_name],"Even"))</f>
        <v>Detroit Lions</v>
      </c>
      <c r="M3615">
        <v>-3.5</v>
      </c>
      <c r="N3615">
        <f>IF(Table1[[#This Row],[TeamFavorite]]=Table1[[#This Row],[TeamHome]],Table1[[#This Row],[ScoreAway]]-Table1[[#This Row],[ScoreHome]],Table1[[#This Row],[ScoreHome]]-Table1[[#This Row],[ScoreAway]])</f>
        <v>4</v>
      </c>
      <c r="O3615">
        <f>IF(Table1[[#This Row],[SpreadActual]]&lt;Table1[[#This Row],[SpreadFavorite]],1,0)</f>
        <v>0</v>
      </c>
      <c r="P3615">
        <v>40.5</v>
      </c>
      <c r="Q3615" t="s">
        <v>130</v>
      </c>
      <c r="R3615" t="b">
        <v>0</v>
      </c>
      <c r="S3615">
        <v>81</v>
      </c>
      <c r="T3615">
        <v>7</v>
      </c>
      <c r="U3615">
        <v>66</v>
      </c>
    </row>
    <row r="3616" spans="1:22" x14ac:dyDescent="0.2">
      <c r="A3616" s="1">
        <v>30941</v>
      </c>
      <c r="B3616">
        <v>1984</v>
      </c>
      <c r="C3616">
        <f>_xlfn.MAXIFS(Table1[ScheduleWeekWritten],Table1[ScheduleSeason],Table1[[#This Row],[ScheduleSeason]])</f>
        <v>16</v>
      </c>
      <c r="D3616">
        <v>3</v>
      </c>
      <c r="E3616" cm="1">
        <f t="array" ref="E3616">_xlfn.XLOOKUP(Table1[[#This Row],[ScheduleWeekWritten]],Table3[Game],100+Table3[Increase],Table1[[#This Row],[ScheduleWeekWritten]])</f>
        <v>3</v>
      </c>
      <c r="F3616" t="b">
        <v>0</v>
      </c>
      <c r="G3616" t="s">
        <v>61</v>
      </c>
      <c r="H3616">
        <v>30</v>
      </c>
      <c r="I3616">
        <v>14</v>
      </c>
      <c r="J3616" t="s">
        <v>50</v>
      </c>
      <c r="K3616" t="s">
        <v>85</v>
      </c>
      <c r="L3616" t="str">
        <f>_xlfn.XLOOKUP(Table1[[#This Row],[TeamFavoriteID]],Table2[team_id],Table2[team_name],_xlfn.XLOOKUP(Table1[[#This Row],[TeamFavoriteID]],Table2[team_id_pfr],Table2[team_name],"Even"))</f>
        <v>Washington Commanders</v>
      </c>
      <c r="M3616">
        <v>-6</v>
      </c>
      <c r="N3616">
        <f>IF(Table1[[#This Row],[TeamFavorite]]=Table1[[#This Row],[TeamHome]],Table1[[#This Row],[ScoreAway]]-Table1[[#This Row],[ScoreHome]],Table1[[#This Row],[ScoreHome]]-Table1[[#This Row],[ScoreAway]])</f>
        <v>16</v>
      </c>
      <c r="O3616">
        <f>IF(Table1[[#This Row],[SpreadActual]]&lt;Table1[[#This Row],[SpreadFavorite]],1,0)</f>
        <v>0</v>
      </c>
      <c r="P3616">
        <v>47.5</v>
      </c>
      <c r="Q3616" t="s">
        <v>64</v>
      </c>
      <c r="R3616" t="b">
        <v>0</v>
      </c>
      <c r="S3616">
        <v>60</v>
      </c>
      <c r="T3616">
        <v>12</v>
      </c>
      <c r="U3616">
        <v>56</v>
      </c>
    </row>
    <row r="3617" spans="1:22" x14ac:dyDescent="0.2">
      <c r="A3617" s="1">
        <v>30942</v>
      </c>
      <c r="B3617">
        <v>1984</v>
      </c>
      <c r="C3617">
        <f>_xlfn.MAXIFS(Table1[ScheduleWeekWritten],Table1[ScheduleSeason],Table1[[#This Row],[ScheduleSeason]])</f>
        <v>16</v>
      </c>
      <c r="D3617">
        <v>3</v>
      </c>
      <c r="E3617" cm="1">
        <f t="array" ref="E3617">_xlfn.XLOOKUP(Table1[[#This Row],[ScheduleWeekWritten]],Table3[Game],100+Table3[Increase],Table1[[#This Row],[ScheduleWeekWritten]])</f>
        <v>3</v>
      </c>
      <c r="F3617" t="b">
        <v>0</v>
      </c>
      <c r="G3617" t="s">
        <v>28</v>
      </c>
      <c r="H3617">
        <v>17</v>
      </c>
      <c r="I3617">
        <v>21</v>
      </c>
      <c r="J3617" t="s">
        <v>19</v>
      </c>
      <c r="K3617" t="s">
        <v>91</v>
      </c>
      <c r="L3617" t="str">
        <f>_xlfn.XLOOKUP(Table1[[#This Row],[TeamFavoriteID]],Table2[team_id],Table2[team_name],_xlfn.XLOOKUP(Table1[[#This Row],[TeamFavoriteID]],Table2[team_id_pfr],Table2[team_name],"Even"))</f>
        <v>Miami Dolphins</v>
      </c>
      <c r="M3617">
        <v>-8.5</v>
      </c>
      <c r="N3617">
        <f>IF(Table1[[#This Row],[TeamFavorite]]=Table1[[#This Row],[TeamHome]],Table1[[#This Row],[ScoreAway]]-Table1[[#This Row],[ScoreHome]],Table1[[#This Row],[ScoreHome]]-Table1[[#This Row],[ScoreAway]])</f>
        <v>-4</v>
      </c>
      <c r="O3617">
        <f>IF(Table1[[#This Row],[SpreadActual]]&lt;Table1[[#This Row],[SpreadFavorite]],1,0)</f>
        <v>0</v>
      </c>
      <c r="P3617">
        <v>41</v>
      </c>
      <c r="Q3617" t="s">
        <v>123</v>
      </c>
      <c r="R3617" t="b">
        <v>0</v>
      </c>
      <c r="S3617">
        <v>54</v>
      </c>
      <c r="T3617">
        <v>8</v>
      </c>
      <c r="U3617">
        <v>65</v>
      </c>
    </row>
    <row r="3618" spans="1:22" x14ac:dyDescent="0.2">
      <c r="A3618" s="1">
        <v>30948</v>
      </c>
      <c r="B3618">
        <v>1984</v>
      </c>
      <c r="C3618">
        <f>_xlfn.MAXIFS(Table1[ScheduleWeekWritten],Table1[ScheduleSeason],Table1[[#This Row],[ScheduleSeason]])</f>
        <v>16</v>
      </c>
      <c r="D3618">
        <v>4</v>
      </c>
      <c r="E3618" cm="1">
        <f t="array" ref="E3618">_xlfn.XLOOKUP(Table1[[#This Row],[ScheduleWeekWritten]],Table3[Game],100+Table3[Increase],Table1[[#This Row],[ScheduleWeekWritten]])</f>
        <v>4</v>
      </c>
      <c r="F3618" t="b">
        <v>0</v>
      </c>
      <c r="G3618" t="s">
        <v>38</v>
      </c>
      <c r="H3618">
        <v>42</v>
      </c>
      <c r="I3618">
        <v>10</v>
      </c>
      <c r="J3618" t="s">
        <v>23</v>
      </c>
      <c r="K3618" t="s">
        <v>109</v>
      </c>
      <c r="L3618" t="str">
        <f>_xlfn.XLOOKUP(Table1[[#This Row],[TeamFavoriteID]],Table2[team_id],Table2[team_name],_xlfn.XLOOKUP(Table1[[#This Row],[TeamFavoriteID]],Table2[team_id_pfr],Table2[team_name],"Even"))</f>
        <v>Atlanta Falcons</v>
      </c>
      <c r="M3618">
        <v>-9</v>
      </c>
      <c r="N3618">
        <f>IF(Table1[[#This Row],[TeamFavorite]]=Table1[[#This Row],[TeamHome]],Table1[[#This Row],[ScoreAway]]-Table1[[#This Row],[ScoreHome]],Table1[[#This Row],[ScoreHome]]-Table1[[#This Row],[ScoreAway]])</f>
        <v>-32</v>
      </c>
      <c r="O3618">
        <f>IF(Table1[[#This Row],[SpreadActual]]&lt;Table1[[#This Row],[SpreadFavorite]],1,0)</f>
        <v>1</v>
      </c>
      <c r="P3618">
        <v>49</v>
      </c>
      <c r="Q3618" t="s">
        <v>41</v>
      </c>
      <c r="R3618" t="b">
        <v>0</v>
      </c>
      <c r="S3618">
        <v>72</v>
      </c>
      <c r="T3618">
        <v>10</v>
      </c>
      <c r="U3618">
        <v>66</v>
      </c>
    </row>
    <row r="3619" spans="1:22" x14ac:dyDescent="0.2">
      <c r="A3619" s="1">
        <v>30948</v>
      </c>
      <c r="B3619">
        <v>1984</v>
      </c>
      <c r="C3619">
        <f>_xlfn.MAXIFS(Table1[ScheduleWeekWritten],Table1[ScheduleSeason],Table1[[#This Row],[ScheduleSeason]])</f>
        <v>16</v>
      </c>
      <c r="D3619">
        <v>4</v>
      </c>
      <c r="E3619" cm="1">
        <f t="array" ref="E3619">_xlfn.XLOOKUP(Table1[[#This Row],[ScheduleWeekWritten]],Table3[Game],100+Table3[Increase],Table1[[#This Row],[ScheduleWeekWritten]])</f>
        <v>4</v>
      </c>
      <c r="F3619" t="b">
        <v>0</v>
      </c>
      <c r="G3619" t="s">
        <v>28</v>
      </c>
      <c r="H3619">
        <v>26</v>
      </c>
      <c r="I3619">
        <v>28</v>
      </c>
      <c r="J3619" t="s">
        <v>31</v>
      </c>
      <c r="K3619" t="s">
        <v>32</v>
      </c>
      <c r="L3619" t="str">
        <f>_xlfn.XLOOKUP(Table1[[#This Row],[TeamFavoriteID]],Table2[team_id],Table2[team_name],_xlfn.XLOOKUP(Table1[[#This Row],[TeamFavoriteID]],Table2[team_id_pfr],Table2[team_name],"Even"))</f>
        <v>New York Jets</v>
      </c>
      <c r="M3619">
        <v>-2</v>
      </c>
      <c r="N3619">
        <f>IF(Table1[[#This Row],[TeamFavorite]]=Table1[[#This Row],[TeamHome]],Table1[[#This Row],[ScoreAway]]-Table1[[#This Row],[ScoreHome]],Table1[[#This Row],[ScoreHome]]-Table1[[#This Row],[ScoreAway]])</f>
        <v>-2</v>
      </c>
      <c r="O3619">
        <f>IF(Table1[[#This Row],[SpreadActual]]&lt;Table1[[#This Row],[SpreadFavorite]],1,0)</f>
        <v>0</v>
      </c>
      <c r="P3619">
        <v>40</v>
      </c>
      <c r="Q3619" t="s">
        <v>123</v>
      </c>
      <c r="R3619" t="b">
        <v>0</v>
      </c>
      <c r="S3619">
        <v>70</v>
      </c>
      <c r="T3619">
        <v>16</v>
      </c>
      <c r="U3619">
        <v>73</v>
      </c>
    </row>
    <row r="3620" spans="1:22" x14ac:dyDescent="0.2">
      <c r="A3620" s="1">
        <v>30948</v>
      </c>
      <c r="B3620">
        <v>1984</v>
      </c>
      <c r="C3620">
        <f>_xlfn.MAXIFS(Table1[ScheduleWeekWritten],Table1[ScheduleSeason],Table1[[#This Row],[ScheduleSeason]])</f>
        <v>16</v>
      </c>
      <c r="D3620">
        <v>4</v>
      </c>
      <c r="E3620" cm="1">
        <f t="array" ref="E3620">_xlfn.XLOOKUP(Table1[[#This Row],[ScheduleWeekWritten]],Table3[Game],100+Table3[Increase],Table1[[#This Row],[ScheduleWeekWritten]])</f>
        <v>4</v>
      </c>
      <c r="F3620" t="b">
        <v>0</v>
      </c>
      <c r="G3620" t="s">
        <v>101</v>
      </c>
      <c r="H3620">
        <v>14</v>
      </c>
      <c r="I3620">
        <v>24</v>
      </c>
      <c r="J3620" t="s">
        <v>39</v>
      </c>
      <c r="K3620" t="s">
        <v>104</v>
      </c>
      <c r="L3620" t="str">
        <f>_xlfn.XLOOKUP(Table1[[#This Row],[TeamFavoriteID]],Table2[team_id],Table2[team_name],_xlfn.XLOOKUP(Table1[[#This Row],[TeamFavoriteID]],Table2[team_id_pfr],Table2[team_name],"Even"))</f>
        <v>Cincinnati Bengals</v>
      </c>
      <c r="M3620">
        <v>-5</v>
      </c>
      <c r="N3620">
        <f>IF(Table1[[#This Row],[TeamFavorite]]=Table1[[#This Row],[TeamHome]],Table1[[#This Row],[ScoreAway]]-Table1[[#This Row],[ScoreHome]],Table1[[#This Row],[ScoreHome]]-Table1[[#This Row],[ScoreAway]])</f>
        <v>10</v>
      </c>
      <c r="O3620">
        <f>IF(Table1[[#This Row],[SpreadActual]]&lt;Table1[[#This Row],[SpreadFavorite]],1,0)</f>
        <v>0</v>
      </c>
      <c r="P3620">
        <v>41</v>
      </c>
      <c r="Q3620" t="s">
        <v>111</v>
      </c>
      <c r="R3620" t="b">
        <v>0</v>
      </c>
      <c r="S3620">
        <v>69</v>
      </c>
      <c r="T3620">
        <v>11</v>
      </c>
      <c r="U3620">
        <v>71</v>
      </c>
    </row>
    <row r="3621" spans="1:22" x14ac:dyDescent="0.2">
      <c r="A3621" s="1">
        <v>30948</v>
      </c>
      <c r="B3621">
        <v>1984</v>
      </c>
      <c r="C3621">
        <f>_xlfn.MAXIFS(Table1[ScheduleWeekWritten],Table1[ScheduleSeason],Table1[[#This Row],[ScheduleSeason]])</f>
        <v>16</v>
      </c>
      <c r="D3621">
        <v>4</v>
      </c>
      <c r="E3621" cm="1">
        <f t="array" ref="E3621">_xlfn.XLOOKUP(Table1[[#This Row],[ScheduleWeekWritten]],Table3[Game],100+Table3[Increase],Table1[[#This Row],[ScheduleWeekWritten]])</f>
        <v>4</v>
      </c>
      <c r="F3621" t="b">
        <v>0</v>
      </c>
      <c r="G3621" t="s">
        <v>62</v>
      </c>
      <c r="H3621">
        <v>20</v>
      </c>
      <c r="I3621">
        <v>10</v>
      </c>
      <c r="J3621" t="s">
        <v>49</v>
      </c>
      <c r="K3621" t="s">
        <v>51</v>
      </c>
      <c r="L3621" t="str">
        <f>_xlfn.XLOOKUP(Table1[[#This Row],[TeamFavoriteID]],Table2[team_id],Table2[team_name],_xlfn.XLOOKUP(Table1[[#This Row],[TeamFavoriteID]],Table2[team_id_pfr],Table2[team_name],"Even"))</f>
        <v>Pittsburgh Steelers</v>
      </c>
      <c r="M3621">
        <v>-2</v>
      </c>
      <c r="N3621">
        <f>IF(Table1[[#This Row],[TeamFavorite]]=Table1[[#This Row],[TeamHome]],Table1[[#This Row],[ScoreAway]]-Table1[[#This Row],[ScoreHome]],Table1[[#This Row],[ScoreHome]]-Table1[[#This Row],[ScoreAway]])</f>
        <v>10</v>
      </c>
      <c r="O3621">
        <f>IF(Table1[[#This Row],[SpreadActual]]&lt;Table1[[#This Row],[SpreadFavorite]],1,0)</f>
        <v>0</v>
      </c>
      <c r="P3621">
        <v>39.5</v>
      </c>
      <c r="Q3621" t="s">
        <v>66</v>
      </c>
      <c r="R3621" t="b">
        <v>0</v>
      </c>
      <c r="S3621">
        <v>70</v>
      </c>
      <c r="T3621">
        <v>12</v>
      </c>
      <c r="U3621">
        <v>70</v>
      </c>
    </row>
    <row r="3622" spans="1:22" x14ac:dyDescent="0.2">
      <c r="A3622" s="1">
        <v>30948</v>
      </c>
      <c r="B3622">
        <v>1984</v>
      </c>
      <c r="C3622">
        <f>_xlfn.MAXIFS(Table1[ScheduleWeekWritten],Table1[ScheduleSeason],Table1[[#This Row],[ScheduleSeason]])</f>
        <v>16</v>
      </c>
      <c r="D3622">
        <v>4</v>
      </c>
      <c r="E3622" cm="1">
        <f t="array" ref="E3622">_xlfn.XLOOKUP(Table1[[#This Row],[ScheduleWeekWritten]],Table3[Game],100+Table3[Increase],Table1[[#This Row],[ScheduleWeekWritten]])</f>
        <v>4</v>
      </c>
      <c r="F3622" t="b">
        <v>0</v>
      </c>
      <c r="G3622" t="s">
        <v>67</v>
      </c>
      <c r="H3622">
        <v>20</v>
      </c>
      <c r="I3622">
        <v>6</v>
      </c>
      <c r="J3622" t="s">
        <v>33</v>
      </c>
      <c r="K3622" t="s">
        <v>68</v>
      </c>
      <c r="L3622" t="str">
        <f>_xlfn.XLOOKUP(Table1[[#This Row],[TeamFavoriteID]],Table2[team_id],Table2[team_name],_xlfn.XLOOKUP(Table1[[#This Row],[TeamFavoriteID]],Table2[team_id_pfr],Table2[team_name],"Even"))</f>
        <v>Dallas Cowboys</v>
      </c>
      <c r="M3622">
        <v>-6.5</v>
      </c>
      <c r="N3622">
        <f>IF(Table1[[#This Row],[TeamFavorite]]=Table1[[#This Row],[TeamHome]],Table1[[#This Row],[ScoreAway]]-Table1[[#This Row],[ScoreHome]],Table1[[#This Row],[ScoreHome]]-Table1[[#This Row],[ScoreAway]])</f>
        <v>-14</v>
      </c>
      <c r="O3622">
        <f>IF(Table1[[#This Row],[SpreadActual]]&lt;Table1[[#This Row],[SpreadFavorite]],1,0)</f>
        <v>1</v>
      </c>
      <c r="P3622">
        <v>45</v>
      </c>
      <c r="Q3622" t="s">
        <v>119</v>
      </c>
      <c r="R3622" t="b">
        <v>0</v>
      </c>
      <c r="S3622">
        <v>80</v>
      </c>
      <c r="T3622">
        <v>11</v>
      </c>
      <c r="U3622">
        <v>67</v>
      </c>
    </row>
    <row r="3623" spans="1:22" x14ac:dyDescent="0.2">
      <c r="A3623" s="1">
        <v>30948</v>
      </c>
      <c r="B3623">
        <v>1984</v>
      </c>
      <c r="C3623">
        <f>_xlfn.MAXIFS(Table1[ScheduleWeekWritten],Table1[ScheduleSeason],Table1[[#This Row],[ScheduleSeason]])</f>
        <v>16</v>
      </c>
      <c r="D3623">
        <v>4</v>
      </c>
      <c r="E3623" cm="1">
        <f t="array" ref="E3623">_xlfn.XLOOKUP(Table1[[#This Row],[ScheduleWeekWritten]],Table3[Game],100+Table3[Increase],Table1[[#This Row],[ScheduleWeekWritten]])</f>
        <v>4</v>
      </c>
      <c r="F3623" t="b">
        <v>0</v>
      </c>
      <c r="G3623" t="s">
        <v>24</v>
      </c>
      <c r="H3623">
        <v>21</v>
      </c>
      <c r="I3623">
        <v>0</v>
      </c>
      <c r="J3623" t="s">
        <v>42</v>
      </c>
      <c r="K3623" t="s">
        <v>89</v>
      </c>
      <c r="L3623" t="str">
        <f>_xlfn.XLOOKUP(Table1[[#This Row],[TeamFavoriteID]],Table2[team_id],Table2[team_name],_xlfn.XLOOKUP(Table1[[#This Row],[TeamFavoriteID]],Table2[team_id_pfr],Table2[team_name],"Even"))</f>
        <v>Even</v>
      </c>
      <c r="M3623">
        <v>0</v>
      </c>
      <c r="N3623">
        <f>IF(Table1[[#This Row],[TeamFavorite]]=Table1[[#This Row],[TeamHome]],Table1[[#This Row],[ScoreAway]]-Table1[[#This Row],[ScoreHome]],Table1[[#This Row],[ScoreHome]]-Table1[[#This Row],[ScoreAway]])</f>
        <v>21</v>
      </c>
      <c r="O3623">
        <f>IF(Table1[[#This Row],[SpreadActual]]&lt;Table1[[#This Row],[SpreadFavorite]],1,0)</f>
        <v>0</v>
      </c>
      <c r="P3623">
        <v>42.5</v>
      </c>
      <c r="Q3623" t="s">
        <v>71</v>
      </c>
      <c r="R3623" t="b">
        <v>0</v>
      </c>
      <c r="S3623">
        <v>64</v>
      </c>
      <c r="T3623">
        <v>11</v>
      </c>
      <c r="U3623">
        <v>40</v>
      </c>
    </row>
    <row r="3624" spans="1:22" x14ac:dyDescent="0.2">
      <c r="A3624" s="1">
        <v>30948</v>
      </c>
      <c r="B3624">
        <v>1984</v>
      </c>
      <c r="C3624">
        <f>_xlfn.MAXIFS(Table1[ScheduleWeekWritten],Table1[ScheduleSeason],Table1[[#This Row],[ScheduleSeason]])</f>
        <v>16</v>
      </c>
      <c r="D3624">
        <v>4</v>
      </c>
      <c r="E3624" cm="1">
        <f t="array" ref="E3624">_xlfn.XLOOKUP(Table1[[#This Row],[ScheduleWeekWritten]],Table3[Game],100+Table3[Increase],Table1[[#This Row],[ScheduleWeekWritten]])</f>
        <v>4</v>
      </c>
      <c r="F3624" t="b">
        <v>0</v>
      </c>
      <c r="G3624" t="s">
        <v>45</v>
      </c>
      <c r="H3624">
        <v>28</v>
      </c>
      <c r="I3624">
        <v>29</v>
      </c>
      <c r="J3624" t="s">
        <v>54</v>
      </c>
      <c r="K3624" t="s">
        <v>79</v>
      </c>
      <c r="L3624" t="str">
        <f>_xlfn.XLOOKUP(Table1[[#This Row],[TeamFavoriteID]],Table2[team_id],Table2[team_name],_xlfn.XLOOKUP(Table1[[#This Row],[TeamFavoriteID]],Table2[team_id_pfr],Table2[team_name],"Even"))</f>
        <v>Detroit Lions</v>
      </c>
      <c r="M3624">
        <v>-6</v>
      </c>
      <c r="N3624">
        <f>IF(Table1[[#This Row],[TeamFavorite]]=Table1[[#This Row],[TeamHome]],Table1[[#This Row],[ScoreAway]]-Table1[[#This Row],[ScoreHome]],Table1[[#This Row],[ScoreHome]]-Table1[[#This Row],[ScoreAway]])</f>
        <v>1</v>
      </c>
      <c r="O3624">
        <f>IF(Table1[[#This Row],[SpreadActual]]&lt;Table1[[#This Row],[SpreadFavorite]],1,0)</f>
        <v>0</v>
      </c>
      <c r="P3624">
        <v>46</v>
      </c>
      <c r="Q3624" t="s">
        <v>125</v>
      </c>
      <c r="R3624" t="b">
        <v>0</v>
      </c>
      <c r="S3624">
        <v>72</v>
      </c>
      <c r="T3624">
        <v>0</v>
      </c>
      <c r="V3624" t="s">
        <v>103</v>
      </c>
    </row>
    <row r="3625" spans="1:22" x14ac:dyDescent="0.2">
      <c r="A3625" s="1">
        <v>30948</v>
      </c>
      <c r="B3625">
        <v>1984</v>
      </c>
      <c r="C3625">
        <f>_xlfn.MAXIFS(Table1[ScheduleWeekWritten],Table1[ScheduleSeason],Table1[[#This Row],[ScheduleSeason]])</f>
        <v>16</v>
      </c>
      <c r="D3625">
        <v>4</v>
      </c>
      <c r="E3625" cm="1">
        <f t="array" ref="E3625">_xlfn.XLOOKUP(Table1[[#This Row],[ScheduleWeekWritten]],Table3[Game],100+Table3[Increase],Table1[[#This Row],[ScheduleWeekWritten]])</f>
        <v>4</v>
      </c>
      <c r="F3625" t="b">
        <v>0</v>
      </c>
      <c r="G3625" t="s">
        <v>19</v>
      </c>
      <c r="H3625">
        <v>44</v>
      </c>
      <c r="I3625">
        <v>7</v>
      </c>
      <c r="J3625" t="s">
        <v>140</v>
      </c>
      <c r="K3625" t="s">
        <v>91</v>
      </c>
      <c r="L3625" t="str">
        <f>_xlfn.XLOOKUP(Table1[[#This Row],[TeamFavoriteID]],Table2[team_id],Table2[team_name],_xlfn.XLOOKUP(Table1[[#This Row],[TeamFavoriteID]],Table2[team_id_pfr],Table2[team_name],"Even"))</f>
        <v>Miami Dolphins</v>
      </c>
      <c r="M3625">
        <v>-11</v>
      </c>
      <c r="N3625">
        <f>IF(Table1[[#This Row],[TeamFavorite]]=Table1[[#This Row],[TeamHome]],Table1[[#This Row],[ScoreAway]]-Table1[[#This Row],[ScoreHome]],Table1[[#This Row],[ScoreHome]]-Table1[[#This Row],[ScoreAway]])</f>
        <v>-37</v>
      </c>
      <c r="O3625">
        <f>IF(Table1[[#This Row],[SpreadActual]]&lt;Table1[[#This Row],[SpreadFavorite]],1,0)</f>
        <v>1</v>
      </c>
      <c r="P3625">
        <v>45</v>
      </c>
      <c r="Q3625" t="s">
        <v>22</v>
      </c>
      <c r="R3625" t="b">
        <v>0</v>
      </c>
      <c r="S3625">
        <v>81</v>
      </c>
      <c r="T3625">
        <v>18</v>
      </c>
      <c r="U3625">
        <v>63</v>
      </c>
    </row>
    <row r="3626" spans="1:22" x14ac:dyDescent="0.2">
      <c r="A3626" s="1">
        <v>30948</v>
      </c>
      <c r="B3626">
        <v>1984</v>
      </c>
      <c r="C3626">
        <f>_xlfn.MAXIFS(Table1[ScheduleWeekWritten],Table1[ScheduleSeason],Table1[[#This Row],[ScheduleSeason]])</f>
        <v>16</v>
      </c>
      <c r="D3626">
        <v>4</v>
      </c>
      <c r="E3626" cm="1">
        <f t="array" ref="E3626">_xlfn.XLOOKUP(Table1[[#This Row],[ScheduleWeekWritten]],Table3[Game],100+Table3[Increase],Table1[[#This Row],[ScheduleWeekWritten]])</f>
        <v>4</v>
      </c>
      <c r="F3626" t="b">
        <v>0</v>
      </c>
      <c r="G3626" t="s">
        <v>115</v>
      </c>
      <c r="H3626">
        <v>10</v>
      </c>
      <c r="I3626">
        <v>26</v>
      </c>
      <c r="J3626" t="s">
        <v>61</v>
      </c>
      <c r="K3626" t="s">
        <v>89</v>
      </c>
      <c r="L3626" t="str">
        <f>_xlfn.XLOOKUP(Table1[[#This Row],[TeamFavoriteID]],Table2[team_id],Table2[team_name],_xlfn.XLOOKUP(Table1[[#This Row],[TeamFavoriteID]],Table2[team_id_pfr],Table2[team_name],"Even"))</f>
        <v>Even</v>
      </c>
      <c r="M3626">
        <v>0</v>
      </c>
      <c r="N3626">
        <f>IF(Table1[[#This Row],[TeamFavorite]]=Table1[[#This Row],[TeamHome]],Table1[[#This Row],[ScoreAway]]-Table1[[#This Row],[ScoreHome]],Table1[[#This Row],[ScoreHome]]-Table1[[#This Row],[ScoreAway]])</f>
        <v>-16</v>
      </c>
      <c r="O3626">
        <f>IF(Table1[[#This Row],[SpreadActual]]&lt;Table1[[#This Row],[SpreadFavorite]],1,0)</f>
        <v>1</v>
      </c>
      <c r="P3626">
        <v>47</v>
      </c>
      <c r="Q3626" t="s">
        <v>116</v>
      </c>
      <c r="R3626" t="b">
        <v>0</v>
      </c>
      <c r="S3626">
        <v>66</v>
      </c>
      <c r="T3626">
        <v>13</v>
      </c>
      <c r="U3626">
        <v>67</v>
      </c>
    </row>
    <row r="3627" spans="1:22" x14ac:dyDescent="0.2">
      <c r="A3627" s="1">
        <v>30948</v>
      </c>
      <c r="B3627">
        <v>1984</v>
      </c>
      <c r="C3627">
        <f>_xlfn.MAXIFS(Table1[ScheduleWeekWritten],Table1[ScheduleSeason],Table1[[#This Row],[ScheduleSeason]])</f>
        <v>16</v>
      </c>
      <c r="D3627">
        <v>4</v>
      </c>
      <c r="E3627" cm="1">
        <f t="array" ref="E3627">_xlfn.XLOOKUP(Table1[[#This Row],[ScheduleWeekWritten]],Table3[Game],100+Table3[Increase],Table1[[#This Row],[ScheduleWeekWritten]])</f>
        <v>4</v>
      </c>
      <c r="F3627" t="b">
        <v>0</v>
      </c>
      <c r="G3627" t="s">
        <v>95</v>
      </c>
      <c r="H3627">
        <v>34</v>
      </c>
      <c r="I3627">
        <v>24</v>
      </c>
      <c r="J3627" t="s">
        <v>57</v>
      </c>
      <c r="K3627" t="s">
        <v>89</v>
      </c>
      <c r="L3627" t="str">
        <f>_xlfn.XLOOKUP(Table1[[#This Row],[TeamFavoriteID]],Table2[team_id],Table2[team_name],_xlfn.XLOOKUP(Table1[[#This Row],[TeamFavoriteID]],Table2[team_id_pfr],Table2[team_name],"Even"))</f>
        <v>Even</v>
      </c>
      <c r="M3627">
        <v>0</v>
      </c>
      <c r="N3627">
        <f>IF(Table1[[#This Row],[TeamFavorite]]=Table1[[#This Row],[TeamHome]],Table1[[#This Row],[ScoreAway]]-Table1[[#This Row],[ScoreHome]],Table1[[#This Row],[ScoreHome]]-Table1[[#This Row],[ScoreAway]])</f>
        <v>10</v>
      </c>
      <c r="O3627">
        <f>IF(Table1[[#This Row],[SpreadActual]]&lt;Table1[[#This Row],[SpreadFavorite]],1,0)</f>
        <v>0</v>
      </c>
      <c r="P3627">
        <v>46.5</v>
      </c>
      <c r="Q3627" t="s">
        <v>124</v>
      </c>
      <c r="R3627" t="b">
        <v>0</v>
      </c>
      <c r="S3627">
        <v>72</v>
      </c>
      <c r="T3627">
        <v>0</v>
      </c>
      <c r="V3627" t="s">
        <v>103</v>
      </c>
    </row>
    <row r="3628" spans="1:22" x14ac:dyDescent="0.2">
      <c r="A3628" s="1">
        <v>30948</v>
      </c>
      <c r="B3628">
        <v>1984</v>
      </c>
      <c r="C3628">
        <f>_xlfn.MAXIFS(Table1[ScheduleWeekWritten],Table1[ScheduleSeason],Table1[[#This Row],[ScheduleSeason]])</f>
        <v>16</v>
      </c>
      <c r="D3628">
        <v>4</v>
      </c>
      <c r="E3628" cm="1">
        <f t="array" ref="E3628">_xlfn.XLOOKUP(Table1[[#This Row],[ScheduleWeekWritten]],Table3[Game],100+Table3[Increase],Table1[[#This Row],[ScheduleWeekWritten]])</f>
        <v>4</v>
      </c>
      <c r="F3628" t="b">
        <v>0</v>
      </c>
      <c r="G3628" t="s">
        <v>50</v>
      </c>
      <c r="H3628">
        <v>17</v>
      </c>
      <c r="I3628">
        <v>14</v>
      </c>
      <c r="J3628" t="s">
        <v>127</v>
      </c>
      <c r="K3628" t="s">
        <v>90</v>
      </c>
      <c r="L3628" t="str">
        <f>_xlfn.XLOOKUP(Table1[[#This Row],[TeamFavoriteID]],Table2[team_id],Table2[team_name],_xlfn.XLOOKUP(Table1[[#This Row],[TeamFavoriteID]],Table2[team_id_pfr],Table2[team_name],"Even"))</f>
        <v>New York Giants</v>
      </c>
      <c r="M3628">
        <v>-6</v>
      </c>
      <c r="N3628">
        <f>IF(Table1[[#This Row],[TeamFavorite]]=Table1[[#This Row],[TeamHome]],Table1[[#This Row],[ScoreAway]]-Table1[[#This Row],[ScoreHome]],Table1[[#This Row],[ScoreHome]]-Table1[[#This Row],[ScoreAway]])</f>
        <v>-3</v>
      </c>
      <c r="O3628">
        <f>IF(Table1[[#This Row],[SpreadActual]]&lt;Table1[[#This Row],[SpreadFavorite]],1,0)</f>
        <v>0</v>
      </c>
      <c r="P3628">
        <v>41</v>
      </c>
      <c r="Q3628" t="s">
        <v>126</v>
      </c>
      <c r="R3628" t="b">
        <v>0</v>
      </c>
      <c r="S3628">
        <v>70</v>
      </c>
      <c r="T3628">
        <v>14</v>
      </c>
      <c r="U3628">
        <v>72</v>
      </c>
    </row>
    <row r="3629" spans="1:22" x14ac:dyDescent="0.2">
      <c r="A3629" s="1">
        <v>30948</v>
      </c>
      <c r="B3629">
        <v>1984</v>
      </c>
      <c r="C3629">
        <f>_xlfn.MAXIFS(Table1[ScheduleWeekWritten],Table1[ScheduleSeason],Table1[[#This Row],[ScheduleSeason]])</f>
        <v>16</v>
      </c>
      <c r="D3629">
        <v>4</v>
      </c>
      <c r="E3629" cm="1">
        <f t="array" ref="E3629">_xlfn.XLOOKUP(Table1[[#This Row],[ScheduleWeekWritten]],Table3[Game],100+Table3[Increase],Table1[[#This Row],[ScheduleWeekWritten]])</f>
        <v>4</v>
      </c>
      <c r="F3629" t="b">
        <v>0</v>
      </c>
      <c r="G3629" t="s">
        <v>58</v>
      </c>
      <c r="H3629">
        <v>9</v>
      </c>
      <c r="I3629">
        <v>21</v>
      </c>
      <c r="J3629" t="s">
        <v>53</v>
      </c>
      <c r="K3629" t="s">
        <v>87</v>
      </c>
      <c r="L3629" t="str">
        <f>_xlfn.XLOOKUP(Table1[[#This Row],[TeamFavoriteID]],Table2[team_id],Table2[team_name],_xlfn.XLOOKUP(Table1[[#This Row],[TeamFavoriteID]],Table2[team_id_pfr],Table2[team_name],"Even"))</f>
        <v>San Francisco 49ers</v>
      </c>
      <c r="M3629">
        <v>-4.5</v>
      </c>
      <c r="N3629">
        <f>IF(Table1[[#This Row],[TeamFavorite]]=Table1[[#This Row],[TeamHome]],Table1[[#This Row],[ScoreAway]]-Table1[[#This Row],[ScoreHome]],Table1[[#This Row],[ScoreHome]]-Table1[[#This Row],[ScoreAway]])</f>
        <v>-12</v>
      </c>
      <c r="O3629">
        <f>IF(Table1[[#This Row],[SpreadActual]]&lt;Table1[[#This Row],[SpreadFavorite]],1,0)</f>
        <v>1</v>
      </c>
      <c r="P3629">
        <v>44</v>
      </c>
      <c r="Q3629" t="s">
        <v>112</v>
      </c>
      <c r="R3629" t="b">
        <v>0</v>
      </c>
      <c r="S3629">
        <v>68</v>
      </c>
      <c r="T3629">
        <v>9</v>
      </c>
      <c r="U3629">
        <v>68</v>
      </c>
    </row>
    <row r="3630" spans="1:22" x14ac:dyDescent="0.2">
      <c r="A3630" s="1">
        <v>30948</v>
      </c>
      <c r="B3630">
        <v>1984</v>
      </c>
      <c r="C3630">
        <f>_xlfn.MAXIFS(Table1[ScheduleWeekWritten],Table1[ScheduleSeason],Table1[[#This Row],[ScheduleSeason]])</f>
        <v>16</v>
      </c>
      <c r="D3630">
        <v>4</v>
      </c>
      <c r="E3630" cm="1">
        <f t="array" ref="E3630">_xlfn.XLOOKUP(Table1[[#This Row],[ScheduleWeekWritten]],Table3[Game],100+Table3[Increase],Table1[[#This Row],[ScheduleWeekWritten]])</f>
        <v>4</v>
      </c>
      <c r="F3630" t="b">
        <v>0</v>
      </c>
      <c r="G3630" t="s">
        <v>128</v>
      </c>
      <c r="H3630">
        <v>38</v>
      </c>
      <c r="I3630">
        <v>9</v>
      </c>
      <c r="J3630" t="s">
        <v>46</v>
      </c>
      <c r="K3630" t="s">
        <v>132</v>
      </c>
      <c r="L3630" t="str">
        <f>_xlfn.XLOOKUP(Table1[[#This Row],[TeamFavoriteID]],Table2[team_id],Table2[team_name],_xlfn.XLOOKUP(Table1[[#This Row],[TeamFavoriteID]],Table2[team_id_pfr],Table2[team_name],"Even"))</f>
        <v>Seattle Seahawks</v>
      </c>
      <c r="M3630">
        <v>-4</v>
      </c>
      <c r="N3630">
        <f>IF(Table1[[#This Row],[TeamFavorite]]=Table1[[#This Row],[TeamHome]],Table1[[#This Row],[ScoreAway]]-Table1[[#This Row],[ScoreHome]],Table1[[#This Row],[ScoreHome]]-Table1[[#This Row],[ScoreAway]])</f>
        <v>-29</v>
      </c>
      <c r="O3630">
        <f>IF(Table1[[#This Row],[SpreadActual]]&lt;Table1[[#This Row],[SpreadFavorite]],1,0)</f>
        <v>1</v>
      </c>
      <c r="P3630">
        <v>41</v>
      </c>
      <c r="Q3630" t="s">
        <v>129</v>
      </c>
      <c r="R3630" t="b">
        <v>0</v>
      </c>
      <c r="S3630">
        <v>72</v>
      </c>
      <c r="T3630">
        <v>0</v>
      </c>
      <c r="V3630" t="s">
        <v>103</v>
      </c>
    </row>
    <row r="3631" spans="1:22" x14ac:dyDescent="0.2">
      <c r="A3631" s="1">
        <v>30949</v>
      </c>
      <c r="B3631">
        <v>1984</v>
      </c>
      <c r="C3631">
        <f>_xlfn.MAXIFS(Table1[ScheduleWeekWritten],Table1[ScheduleSeason],Table1[[#This Row],[ScheduleSeason]])</f>
        <v>16</v>
      </c>
      <c r="D3631">
        <v>4</v>
      </c>
      <c r="E3631" cm="1">
        <f t="array" ref="E3631">_xlfn.XLOOKUP(Table1[[#This Row],[ScheduleWeekWritten]],Table3[Game],100+Table3[Increase],Table1[[#This Row],[ScheduleWeekWritten]])</f>
        <v>4</v>
      </c>
      <c r="F3631" t="b">
        <v>0</v>
      </c>
      <c r="G3631" t="s">
        <v>138</v>
      </c>
      <c r="H3631">
        <v>33</v>
      </c>
      <c r="I3631">
        <v>30</v>
      </c>
      <c r="J3631" t="s">
        <v>27</v>
      </c>
      <c r="K3631" t="s">
        <v>21</v>
      </c>
      <c r="L3631" t="str">
        <f>_xlfn.XLOOKUP(Table1[[#This Row],[TeamFavoriteID]],Table2[team_id],Table2[team_name],_xlfn.XLOOKUP(Table1[[#This Row],[TeamFavoriteID]],Table2[team_id_pfr],Table2[team_name],"Even"))</f>
        <v>Las Vegas Raiders</v>
      </c>
      <c r="M3631">
        <v>-5.5</v>
      </c>
      <c r="N3631">
        <f>IF(Table1[[#This Row],[TeamFavorite]]=Table1[[#This Row],[TeamHome]],Table1[[#This Row],[ScoreAway]]-Table1[[#This Row],[ScoreHome]],Table1[[#This Row],[ScoreHome]]-Table1[[#This Row],[ScoreAway]])</f>
        <v>3</v>
      </c>
      <c r="O3631">
        <f>IF(Table1[[#This Row],[SpreadActual]]&lt;Table1[[#This Row],[SpreadFavorite]],1,0)</f>
        <v>0</v>
      </c>
      <c r="P3631">
        <v>51.5</v>
      </c>
      <c r="Q3631" t="s">
        <v>65</v>
      </c>
      <c r="R3631" t="b">
        <v>0</v>
      </c>
      <c r="S3631">
        <v>70</v>
      </c>
      <c r="T3631">
        <v>10</v>
      </c>
      <c r="U3631">
        <v>59</v>
      </c>
    </row>
    <row r="3632" spans="1:22" x14ac:dyDescent="0.2">
      <c r="A3632" s="1">
        <v>30955</v>
      </c>
      <c r="B3632">
        <v>1984</v>
      </c>
      <c r="C3632">
        <f>_xlfn.MAXIFS(Table1[ScheduleWeekWritten],Table1[ScheduleSeason],Table1[[#This Row],[ScheduleSeason]])</f>
        <v>16</v>
      </c>
      <c r="D3632">
        <v>5</v>
      </c>
      <c r="E3632" cm="1">
        <f t="array" ref="E3632">_xlfn.XLOOKUP(Table1[[#This Row],[ScheduleWeekWritten]],Table3[Game],100+Table3[Increase],Table1[[#This Row],[ScheduleWeekWritten]])</f>
        <v>5</v>
      </c>
      <c r="F3632" t="b">
        <v>0</v>
      </c>
      <c r="G3632" t="s">
        <v>46</v>
      </c>
      <c r="H3632">
        <v>14</v>
      </c>
      <c r="I3632">
        <v>23</v>
      </c>
      <c r="J3632" t="s">
        <v>67</v>
      </c>
      <c r="K3632" t="s">
        <v>68</v>
      </c>
      <c r="L3632" t="str">
        <f>_xlfn.XLOOKUP(Table1[[#This Row],[TeamFavoriteID]],Table2[team_id],Table2[team_name],_xlfn.XLOOKUP(Table1[[#This Row],[TeamFavoriteID]],Table2[team_id_pfr],Table2[team_name],"Even"))</f>
        <v>Dallas Cowboys</v>
      </c>
      <c r="M3632">
        <v>-2.5</v>
      </c>
      <c r="N3632">
        <f>IF(Table1[[#This Row],[TeamFavorite]]=Table1[[#This Row],[TeamHome]],Table1[[#This Row],[ScoreAway]]-Table1[[#This Row],[ScoreHome]],Table1[[#This Row],[ScoreHome]]-Table1[[#This Row],[ScoreAway]])</f>
        <v>-9</v>
      </c>
      <c r="O3632">
        <f>IF(Table1[[#This Row],[SpreadActual]]&lt;Table1[[#This Row],[SpreadFavorite]],1,0)</f>
        <v>1</v>
      </c>
      <c r="P3632">
        <v>41</v>
      </c>
      <c r="Q3632" t="s">
        <v>114</v>
      </c>
      <c r="R3632" t="b">
        <v>0</v>
      </c>
      <c r="S3632">
        <v>44</v>
      </c>
      <c r="T3632">
        <v>7</v>
      </c>
      <c r="U3632">
        <v>64</v>
      </c>
    </row>
    <row r="3633" spans="1:22" x14ac:dyDescent="0.2">
      <c r="A3633" s="1">
        <v>30955</v>
      </c>
      <c r="B3633">
        <v>1984</v>
      </c>
      <c r="C3633">
        <f>_xlfn.MAXIFS(Table1[ScheduleWeekWritten],Table1[ScheduleSeason],Table1[[#This Row],[ScheduleSeason]])</f>
        <v>16</v>
      </c>
      <c r="D3633">
        <v>5</v>
      </c>
      <c r="E3633" cm="1">
        <f t="array" ref="E3633">_xlfn.XLOOKUP(Table1[[#This Row],[ScheduleWeekWritten]],Table3[Game],100+Table3[Increase],Table1[[#This Row],[ScheduleWeekWritten]])</f>
        <v>5</v>
      </c>
      <c r="F3633" t="b">
        <v>0</v>
      </c>
      <c r="G3633" t="s">
        <v>24</v>
      </c>
      <c r="H3633">
        <v>16</v>
      </c>
      <c r="I3633">
        <v>13</v>
      </c>
      <c r="J3633" t="s">
        <v>138</v>
      </c>
      <c r="K3633" t="s">
        <v>21</v>
      </c>
      <c r="L3633" t="str">
        <f>_xlfn.XLOOKUP(Table1[[#This Row],[TeamFavoriteID]],Table2[team_id],Table2[team_name],_xlfn.XLOOKUP(Table1[[#This Row],[TeamFavoriteID]],Table2[team_id_pfr],Table2[team_name],"Even"))</f>
        <v>Las Vegas Raiders</v>
      </c>
      <c r="M3633">
        <v>-4</v>
      </c>
      <c r="N3633">
        <f>IF(Table1[[#This Row],[TeamFavorite]]=Table1[[#This Row],[TeamHome]],Table1[[#This Row],[ScoreAway]]-Table1[[#This Row],[ScoreHome]],Table1[[#This Row],[ScoreHome]]-Table1[[#This Row],[ScoreAway]])</f>
        <v>3</v>
      </c>
      <c r="O3633">
        <f>IF(Table1[[#This Row],[SpreadActual]]&lt;Table1[[#This Row],[SpreadFavorite]],1,0)</f>
        <v>0</v>
      </c>
      <c r="P3633">
        <v>39.5</v>
      </c>
      <c r="Q3633" t="s">
        <v>71</v>
      </c>
      <c r="R3633" t="b">
        <v>0</v>
      </c>
      <c r="S3633">
        <v>48</v>
      </c>
      <c r="T3633">
        <v>6</v>
      </c>
      <c r="U3633">
        <v>43</v>
      </c>
    </row>
    <row r="3634" spans="1:22" x14ac:dyDescent="0.2">
      <c r="A3634" s="1">
        <v>30955</v>
      </c>
      <c r="B3634">
        <v>1984</v>
      </c>
      <c r="C3634">
        <f>_xlfn.MAXIFS(Table1[ScheduleWeekWritten],Table1[ScheduleSeason],Table1[[#This Row],[ScheduleSeason]])</f>
        <v>16</v>
      </c>
      <c r="D3634">
        <v>5</v>
      </c>
      <c r="E3634" cm="1">
        <f t="array" ref="E3634">_xlfn.XLOOKUP(Table1[[#This Row],[ScheduleWeekWritten]],Table3[Game],100+Table3[Increase],Table1[[#This Row],[ScheduleWeekWritten]])</f>
        <v>5</v>
      </c>
      <c r="F3634" t="b">
        <v>0</v>
      </c>
      <c r="G3634" t="s">
        <v>23</v>
      </c>
      <c r="H3634">
        <v>10</v>
      </c>
      <c r="I3634">
        <v>27</v>
      </c>
      <c r="J3634" t="s">
        <v>95</v>
      </c>
      <c r="K3634" t="s">
        <v>98</v>
      </c>
      <c r="L3634" t="str">
        <f>_xlfn.XLOOKUP(Table1[[#This Row],[TeamFavoriteID]],Table2[team_id],Table2[team_name],_xlfn.XLOOKUP(Table1[[#This Row],[TeamFavoriteID]],Table2[team_id_pfr],Table2[team_name],"Even"))</f>
        <v>New Orleans Saints</v>
      </c>
      <c r="M3634">
        <v>-5.5</v>
      </c>
      <c r="N3634">
        <f>IF(Table1[[#This Row],[TeamFavorite]]=Table1[[#This Row],[TeamHome]],Table1[[#This Row],[ScoreAway]]-Table1[[#This Row],[ScoreHome]],Table1[[#This Row],[ScoreHome]]-Table1[[#This Row],[ScoreAway]])</f>
        <v>-17</v>
      </c>
      <c r="O3634">
        <f>IF(Table1[[#This Row],[SpreadActual]]&lt;Table1[[#This Row],[SpreadFavorite]],1,0)</f>
        <v>1</v>
      </c>
      <c r="P3634">
        <v>49</v>
      </c>
      <c r="Q3634" t="s">
        <v>102</v>
      </c>
      <c r="R3634" t="b">
        <v>0</v>
      </c>
      <c r="S3634">
        <v>72</v>
      </c>
      <c r="T3634">
        <v>0</v>
      </c>
      <c r="V3634" t="s">
        <v>103</v>
      </c>
    </row>
    <row r="3635" spans="1:22" x14ac:dyDescent="0.2">
      <c r="A3635" s="1">
        <v>30955</v>
      </c>
      <c r="B3635">
        <v>1984</v>
      </c>
      <c r="C3635">
        <f>_xlfn.MAXIFS(Table1[ScheduleWeekWritten],Table1[ScheduleSeason],Table1[[#This Row],[ScheduleSeason]])</f>
        <v>16</v>
      </c>
      <c r="D3635">
        <v>5</v>
      </c>
      <c r="E3635" cm="1">
        <f t="array" ref="E3635">_xlfn.XLOOKUP(Table1[[#This Row],[ScheduleWeekWritten]],Table3[Game],100+Table3[Increase],Table1[[#This Row],[ScheduleWeekWritten]])</f>
        <v>5</v>
      </c>
      <c r="F3635" t="b">
        <v>0</v>
      </c>
      <c r="G3635" t="s">
        <v>140</v>
      </c>
      <c r="H3635">
        <v>31</v>
      </c>
      <c r="I3635">
        <v>17</v>
      </c>
      <c r="J3635" t="s">
        <v>28</v>
      </c>
      <c r="K3635" t="s">
        <v>72</v>
      </c>
      <c r="L3635" t="str">
        <f>_xlfn.XLOOKUP(Table1[[#This Row],[TeamFavoriteID]],Table2[team_id],Table2[team_name],_xlfn.XLOOKUP(Table1[[#This Row],[TeamFavoriteID]],Table2[team_id_pfr],Table2[team_name],"Even"))</f>
        <v>Baltimore Colts</v>
      </c>
      <c r="M3635">
        <v>-2.5</v>
      </c>
      <c r="N3635">
        <f>IF(Table1[[#This Row],[TeamFavorite]]=Table1[[#This Row],[TeamHome]],Table1[[#This Row],[ScoreAway]]-Table1[[#This Row],[ScoreHome]],Table1[[#This Row],[ScoreHome]]-Table1[[#This Row],[ScoreAway]])</f>
        <v>14</v>
      </c>
      <c r="O3635">
        <f>IF(Table1[[#This Row],[SpreadActual]]&lt;Table1[[#This Row],[SpreadFavorite]],1,0)</f>
        <v>0</v>
      </c>
      <c r="P3635">
        <v>43</v>
      </c>
      <c r="Q3635" t="s">
        <v>141</v>
      </c>
      <c r="R3635" t="b">
        <v>0</v>
      </c>
      <c r="S3635">
        <v>72</v>
      </c>
      <c r="T3635">
        <v>0</v>
      </c>
      <c r="V3635" t="s">
        <v>103</v>
      </c>
    </row>
    <row r="3636" spans="1:22" x14ac:dyDescent="0.2">
      <c r="A3636" s="1">
        <v>30955</v>
      </c>
      <c r="B3636">
        <v>1984</v>
      </c>
      <c r="C3636">
        <f>_xlfn.MAXIFS(Table1[ScheduleWeekWritten],Table1[ScheduleSeason],Table1[[#This Row],[ScheduleSeason]])</f>
        <v>16</v>
      </c>
      <c r="D3636">
        <v>5</v>
      </c>
      <c r="E3636" cm="1">
        <f t="array" ref="E3636">_xlfn.XLOOKUP(Table1[[#This Row],[ScheduleWeekWritten]],Table3[Game],100+Table3[Increase],Table1[[#This Row],[ScheduleWeekWritten]])</f>
        <v>5</v>
      </c>
      <c r="F3636" t="b">
        <v>0</v>
      </c>
      <c r="G3636" t="s">
        <v>42</v>
      </c>
      <c r="H3636">
        <v>10</v>
      </c>
      <c r="I3636">
        <v>6</v>
      </c>
      <c r="J3636" t="s">
        <v>62</v>
      </c>
      <c r="K3636" t="s">
        <v>75</v>
      </c>
      <c r="L3636" t="str">
        <f>_xlfn.XLOOKUP(Table1[[#This Row],[TeamFavoriteID]],Table2[team_id],Table2[team_name],_xlfn.XLOOKUP(Table1[[#This Row],[TeamFavoriteID]],Table2[team_id_pfr],Table2[team_name],"Even"))</f>
        <v>Kansas City Chiefs</v>
      </c>
      <c r="M3636">
        <v>-5</v>
      </c>
      <c r="N3636">
        <f>IF(Table1[[#This Row],[TeamFavorite]]=Table1[[#This Row],[TeamHome]],Table1[[#This Row],[ScoreAway]]-Table1[[#This Row],[ScoreHome]],Table1[[#This Row],[ScoreHome]]-Table1[[#This Row],[ScoreAway]])</f>
        <v>-4</v>
      </c>
      <c r="O3636">
        <f>IF(Table1[[#This Row],[SpreadActual]]&lt;Table1[[#This Row],[SpreadFavorite]],1,0)</f>
        <v>0</v>
      </c>
      <c r="P3636">
        <v>40</v>
      </c>
      <c r="Q3636" t="s">
        <v>117</v>
      </c>
      <c r="R3636" t="b">
        <v>0</v>
      </c>
      <c r="S3636">
        <v>46</v>
      </c>
      <c r="T3636">
        <v>7</v>
      </c>
      <c r="U3636">
        <v>57</v>
      </c>
    </row>
    <row r="3637" spans="1:22" x14ac:dyDescent="0.2">
      <c r="A3637" s="1">
        <v>30955</v>
      </c>
      <c r="B3637">
        <v>1984</v>
      </c>
      <c r="C3637">
        <f>_xlfn.MAXIFS(Table1[ScheduleWeekWritten],Table1[ScheduleSeason],Table1[[#This Row],[ScheduleSeason]])</f>
        <v>16</v>
      </c>
      <c r="D3637">
        <v>5</v>
      </c>
      <c r="E3637" cm="1">
        <f t="array" ref="E3637">_xlfn.XLOOKUP(Table1[[#This Row],[ScheduleWeekWritten]],Table3[Game],100+Table3[Increase],Table1[[#This Row],[ScheduleWeekWritten]])</f>
        <v>5</v>
      </c>
      <c r="F3637" t="b">
        <v>0</v>
      </c>
      <c r="G3637" t="s">
        <v>39</v>
      </c>
      <c r="H3637">
        <v>33</v>
      </c>
      <c r="I3637">
        <v>12</v>
      </c>
      <c r="J3637" t="s">
        <v>50</v>
      </c>
      <c r="K3637" t="s">
        <v>40</v>
      </c>
      <c r="L3637" t="str">
        <f>_xlfn.XLOOKUP(Table1[[#This Row],[TeamFavoriteID]],Table2[team_id],Table2[team_name],_xlfn.XLOOKUP(Table1[[#This Row],[TeamFavoriteID]],Table2[team_id_pfr],Table2[team_name],"Even"))</f>
        <v>Los Angeles Rams</v>
      </c>
      <c r="M3637">
        <v>-2.5</v>
      </c>
      <c r="N3637">
        <f>IF(Table1[[#This Row],[TeamFavorite]]=Table1[[#This Row],[TeamHome]],Table1[[#This Row],[ScoreAway]]-Table1[[#This Row],[ScoreHome]],Table1[[#This Row],[ScoreHome]]-Table1[[#This Row],[ScoreAway]])</f>
        <v>-21</v>
      </c>
      <c r="O3637">
        <f>IF(Table1[[#This Row],[SpreadActual]]&lt;Table1[[#This Row],[SpreadFavorite]],1,0)</f>
        <v>1</v>
      </c>
      <c r="P3637">
        <v>39.5</v>
      </c>
      <c r="Q3637" t="s">
        <v>135</v>
      </c>
      <c r="R3637" t="b">
        <v>0</v>
      </c>
      <c r="S3637">
        <v>70</v>
      </c>
      <c r="T3637">
        <v>10</v>
      </c>
      <c r="U3637">
        <v>73</v>
      </c>
    </row>
    <row r="3638" spans="1:22" x14ac:dyDescent="0.2">
      <c r="A3638" s="1">
        <v>30955</v>
      </c>
      <c r="B3638">
        <v>1984</v>
      </c>
      <c r="C3638">
        <f>_xlfn.MAXIFS(Table1[ScheduleWeekWritten],Table1[ScheduleSeason],Table1[[#This Row],[ScheduleSeason]])</f>
        <v>16</v>
      </c>
      <c r="D3638">
        <v>5</v>
      </c>
      <c r="E3638" cm="1">
        <f t="array" ref="E3638">_xlfn.XLOOKUP(Table1[[#This Row],[ScheduleWeekWritten]],Table3[Game],100+Table3[Increase],Table1[[#This Row],[ScheduleWeekWritten]])</f>
        <v>5</v>
      </c>
      <c r="F3638" t="b">
        <v>0</v>
      </c>
      <c r="G3638" t="s">
        <v>54</v>
      </c>
      <c r="H3638">
        <v>12</v>
      </c>
      <c r="I3638">
        <v>20</v>
      </c>
      <c r="J3638" t="s">
        <v>128</v>
      </c>
      <c r="K3638" t="s">
        <v>132</v>
      </c>
      <c r="L3638" t="str">
        <f>_xlfn.XLOOKUP(Table1[[#This Row],[TeamFavoriteID]],Table2[team_id],Table2[team_name],_xlfn.XLOOKUP(Table1[[#This Row],[TeamFavoriteID]],Table2[team_id_pfr],Table2[team_name],"Even"))</f>
        <v>Seattle Seahawks</v>
      </c>
      <c r="M3638">
        <v>-2</v>
      </c>
      <c r="N3638">
        <f>IF(Table1[[#This Row],[TeamFavorite]]=Table1[[#This Row],[TeamHome]],Table1[[#This Row],[ScoreAway]]-Table1[[#This Row],[ScoreHome]],Table1[[#This Row],[ScoreHome]]-Table1[[#This Row],[ScoreAway]])</f>
        <v>-8</v>
      </c>
      <c r="O3638">
        <f>IF(Table1[[#This Row],[SpreadActual]]&lt;Table1[[#This Row],[SpreadFavorite]],1,0)</f>
        <v>1</v>
      </c>
      <c r="P3638">
        <v>46</v>
      </c>
      <c r="Q3638" t="s">
        <v>137</v>
      </c>
      <c r="R3638" t="b">
        <v>0</v>
      </c>
      <c r="S3638">
        <v>72</v>
      </c>
      <c r="T3638">
        <v>0</v>
      </c>
      <c r="V3638" t="s">
        <v>103</v>
      </c>
    </row>
    <row r="3639" spans="1:22" x14ac:dyDescent="0.2">
      <c r="A3639" s="1">
        <v>30955</v>
      </c>
      <c r="B3639">
        <v>1984</v>
      </c>
      <c r="C3639">
        <f>_xlfn.MAXIFS(Table1[ScheduleWeekWritten],Table1[ScheduleSeason],Table1[[#This Row],[ScheduleSeason]])</f>
        <v>16</v>
      </c>
      <c r="D3639">
        <v>5</v>
      </c>
      <c r="E3639" cm="1">
        <f t="array" ref="E3639">_xlfn.XLOOKUP(Table1[[#This Row],[ScheduleWeekWritten]],Table3[Game],100+Table3[Increase],Table1[[#This Row],[ScheduleWeekWritten]])</f>
        <v>5</v>
      </c>
      <c r="F3639" t="b">
        <v>0</v>
      </c>
      <c r="G3639" t="s">
        <v>31</v>
      </c>
      <c r="H3639">
        <v>21</v>
      </c>
      <c r="I3639">
        <v>28</v>
      </c>
      <c r="J3639" t="s">
        <v>115</v>
      </c>
      <c r="K3639" t="s">
        <v>32</v>
      </c>
      <c r="L3639" t="str">
        <f>_xlfn.XLOOKUP(Table1[[#This Row],[TeamFavoriteID]],Table2[team_id],Table2[team_name],_xlfn.XLOOKUP(Table1[[#This Row],[TeamFavoriteID]],Table2[team_id_pfr],Table2[team_name],"Even"))</f>
        <v>New York Jets</v>
      </c>
      <c r="M3639">
        <v>-1.5</v>
      </c>
      <c r="N3639">
        <f>IF(Table1[[#This Row],[TeamFavorite]]=Table1[[#This Row],[TeamHome]],Table1[[#This Row],[ScoreAway]]-Table1[[#This Row],[ScoreHome]],Table1[[#This Row],[ScoreHome]]-Table1[[#This Row],[ScoreAway]])</f>
        <v>7</v>
      </c>
      <c r="O3639">
        <f>IF(Table1[[#This Row],[SpreadActual]]&lt;Table1[[#This Row],[SpreadFavorite]],1,0)</f>
        <v>0</v>
      </c>
      <c r="P3639">
        <v>44</v>
      </c>
      <c r="Q3639" t="s">
        <v>126</v>
      </c>
      <c r="R3639" t="b">
        <v>0</v>
      </c>
      <c r="S3639">
        <v>58</v>
      </c>
      <c r="T3639">
        <v>14</v>
      </c>
      <c r="U3639">
        <v>64</v>
      </c>
    </row>
    <row r="3640" spans="1:22" x14ac:dyDescent="0.2">
      <c r="A3640" s="1">
        <v>30955</v>
      </c>
      <c r="B3640">
        <v>1984</v>
      </c>
      <c r="C3640">
        <f>_xlfn.MAXIFS(Table1[ScheduleWeekWritten],Table1[ScheduleSeason],Table1[[#This Row],[ScheduleSeason]])</f>
        <v>16</v>
      </c>
      <c r="D3640">
        <v>5</v>
      </c>
      <c r="E3640" cm="1">
        <f t="array" ref="E3640">_xlfn.XLOOKUP(Table1[[#This Row],[ScheduleWeekWritten]],Table3[Game],100+Table3[Increase],Table1[[#This Row],[ScheduleWeekWritten]])</f>
        <v>5</v>
      </c>
      <c r="F3640" t="b">
        <v>0</v>
      </c>
      <c r="G3640" t="s">
        <v>27</v>
      </c>
      <c r="H3640">
        <v>27</v>
      </c>
      <c r="I3640">
        <v>24</v>
      </c>
      <c r="J3640" t="s">
        <v>45</v>
      </c>
      <c r="K3640" t="s">
        <v>29</v>
      </c>
      <c r="L3640" t="str">
        <f>_xlfn.XLOOKUP(Table1[[#This Row],[TeamFavoriteID]],Table2[team_id],Table2[team_name],_xlfn.XLOOKUP(Table1[[#This Row],[TeamFavoriteID]],Table2[team_id_pfr],Table2[team_name],"Even"))</f>
        <v>Los Angeles Chargers</v>
      </c>
      <c r="M3640">
        <v>-5</v>
      </c>
      <c r="N3640">
        <f>IF(Table1[[#This Row],[TeamFavorite]]=Table1[[#This Row],[TeamHome]],Table1[[#This Row],[ScoreAway]]-Table1[[#This Row],[ScoreHome]],Table1[[#This Row],[ScoreHome]]-Table1[[#This Row],[ScoreAway]])</f>
        <v>3</v>
      </c>
      <c r="O3640">
        <f>IF(Table1[[#This Row],[SpreadActual]]&lt;Table1[[#This Row],[SpreadFavorite]],1,0)</f>
        <v>0</v>
      </c>
      <c r="P3640">
        <v>50</v>
      </c>
      <c r="Q3640" t="s">
        <v>94</v>
      </c>
      <c r="R3640" t="b">
        <v>0</v>
      </c>
      <c r="S3640">
        <v>74</v>
      </c>
      <c r="T3640">
        <v>8</v>
      </c>
      <c r="U3640">
        <v>83</v>
      </c>
    </row>
    <row r="3641" spans="1:22" x14ac:dyDescent="0.2">
      <c r="A3641" s="1">
        <v>30955</v>
      </c>
      <c r="B3641">
        <v>1984</v>
      </c>
      <c r="C3641">
        <f>_xlfn.MAXIFS(Table1[ScheduleWeekWritten],Table1[ScheduleSeason],Table1[[#This Row],[ScheduleSeason]])</f>
        <v>16</v>
      </c>
      <c r="D3641">
        <v>5</v>
      </c>
      <c r="E3641" cm="1">
        <f t="array" ref="E3641">_xlfn.XLOOKUP(Table1[[#This Row],[ScheduleWeekWritten]],Table3[Game],100+Table3[Increase],Table1[[#This Row],[ScheduleWeekWritten]])</f>
        <v>5</v>
      </c>
      <c r="F3641" t="b">
        <v>0</v>
      </c>
      <c r="G3641" t="s">
        <v>53</v>
      </c>
      <c r="H3641">
        <v>14</v>
      </c>
      <c r="I3641">
        <v>5</v>
      </c>
      <c r="J3641" t="s">
        <v>38</v>
      </c>
      <c r="K3641" t="s">
        <v>87</v>
      </c>
      <c r="L3641" t="str">
        <f>_xlfn.XLOOKUP(Table1[[#This Row],[TeamFavoriteID]],Table2[team_id],Table2[team_name],_xlfn.XLOOKUP(Table1[[#This Row],[TeamFavoriteID]],Table2[team_id_pfr],Table2[team_name],"Even"))</f>
        <v>San Francisco 49ers</v>
      </c>
      <c r="M3641">
        <v>-6</v>
      </c>
      <c r="N3641">
        <f>IF(Table1[[#This Row],[TeamFavorite]]=Table1[[#This Row],[TeamHome]],Table1[[#This Row],[ScoreAway]]-Table1[[#This Row],[ScoreHome]],Table1[[#This Row],[ScoreHome]]-Table1[[#This Row],[ScoreAway]])</f>
        <v>-9</v>
      </c>
      <c r="O3641">
        <f>IF(Table1[[#This Row],[SpreadActual]]&lt;Table1[[#This Row],[SpreadFavorite]],1,0)</f>
        <v>1</v>
      </c>
      <c r="P3641">
        <v>49.5</v>
      </c>
      <c r="Q3641" t="s">
        <v>118</v>
      </c>
      <c r="R3641" t="b">
        <v>0</v>
      </c>
      <c r="S3641">
        <v>62</v>
      </c>
      <c r="T3641">
        <v>19</v>
      </c>
      <c r="U3641">
        <v>73</v>
      </c>
    </row>
    <row r="3642" spans="1:22" x14ac:dyDescent="0.2">
      <c r="A3642" s="1">
        <v>30955</v>
      </c>
      <c r="B3642">
        <v>1984</v>
      </c>
      <c r="C3642">
        <f>_xlfn.MAXIFS(Table1[ScheduleWeekWritten],Table1[ScheduleSeason],Table1[[#This Row],[ScheduleSeason]])</f>
        <v>16</v>
      </c>
      <c r="D3642">
        <v>5</v>
      </c>
      <c r="E3642" cm="1">
        <f t="array" ref="E3642">_xlfn.XLOOKUP(Table1[[#This Row],[ScheduleWeekWritten]],Table3[Game],100+Table3[Increase],Table1[[#This Row],[ScheduleWeekWritten]])</f>
        <v>5</v>
      </c>
      <c r="F3642" t="b">
        <v>0</v>
      </c>
      <c r="G3642" t="s">
        <v>57</v>
      </c>
      <c r="H3642">
        <v>28</v>
      </c>
      <c r="I3642">
        <v>36</v>
      </c>
      <c r="J3642" t="s">
        <v>19</v>
      </c>
      <c r="K3642" t="s">
        <v>91</v>
      </c>
      <c r="L3642" t="str">
        <f>_xlfn.XLOOKUP(Table1[[#This Row],[TeamFavoriteID]],Table2[team_id],Table2[team_name],_xlfn.XLOOKUP(Table1[[#This Row],[TeamFavoriteID]],Table2[team_id_pfr],Table2[team_name],"Even"))</f>
        <v>Miami Dolphins</v>
      </c>
      <c r="M3642">
        <v>-3.5</v>
      </c>
      <c r="N3642">
        <f>IF(Table1[[#This Row],[TeamFavorite]]=Table1[[#This Row],[TeamHome]],Table1[[#This Row],[ScoreAway]]-Table1[[#This Row],[ScoreHome]],Table1[[#This Row],[ScoreHome]]-Table1[[#This Row],[ScoreAway]])</f>
        <v>-8</v>
      </c>
      <c r="O3642">
        <f>IF(Table1[[#This Row],[SpreadActual]]&lt;Table1[[#This Row],[SpreadFavorite]],1,0)</f>
        <v>1</v>
      </c>
      <c r="P3642">
        <v>50.5</v>
      </c>
      <c r="Q3642" t="s">
        <v>60</v>
      </c>
      <c r="R3642" t="b">
        <v>0</v>
      </c>
      <c r="S3642">
        <v>47</v>
      </c>
      <c r="T3642">
        <v>8</v>
      </c>
      <c r="U3642">
        <v>65</v>
      </c>
    </row>
    <row r="3643" spans="1:22" x14ac:dyDescent="0.2">
      <c r="A3643" s="1">
        <v>30955</v>
      </c>
      <c r="B3643">
        <v>1984</v>
      </c>
      <c r="C3643">
        <f>_xlfn.MAXIFS(Table1[ScheduleWeekWritten],Table1[ScheduleSeason],Table1[[#This Row],[ScheduleSeason]])</f>
        <v>16</v>
      </c>
      <c r="D3643">
        <v>5</v>
      </c>
      <c r="E3643" cm="1">
        <f t="array" ref="E3643">_xlfn.XLOOKUP(Table1[[#This Row],[ScheduleWeekWritten]],Table3[Game],100+Table3[Increase],Table1[[#This Row],[ScheduleWeekWritten]])</f>
        <v>5</v>
      </c>
      <c r="F3643" t="b">
        <v>0</v>
      </c>
      <c r="G3643" t="s">
        <v>127</v>
      </c>
      <c r="H3643">
        <v>30</v>
      </c>
      <c r="I3643">
        <v>27</v>
      </c>
      <c r="J3643" t="s">
        <v>33</v>
      </c>
      <c r="K3643" t="s">
        <v>133</v>
      </c>
      <c r="L3643" t="str">
        <f>_xlfn.XLOOKUP(Table1[[#This Row],[TeamFavoriteID]],Table2[team_id],Table2[team_name],_xlfn.XLOOKUP(Table1[[#This Row],[TeamFavoriteID]],Table2[team_id_pfr],Table2[team_name],"Even"))</f>
        <v>Tampa Bay Buccaneers</v>
      </c>
      <c r="M3643">
        <v>-2</v>
      </c>
      <c r="N3643">
        <f>IF(Table1[[#This Row],[TeamFavorite]]=Table1[[#This Row],[TeamHome]],Table1[[#This Row],[ScoreAway]]-Table1[[#This Row],[ScoreHome]],Table1[[#This Row],[ScoreHome]]-Table1[[#This Row],[ScoreAway]])</f>
        <v>-3</v>
      </c>
      <c r="O3643">
        <f>IF(Table1[[#This Row],[SpreadActual]]&lt;Table1[[#This Row],[SpreadFavorite]],1,0)</f>
        <v>1</v>
      </c>
      <c r="P3643">
        <v>35</v>
      </c>
      <c r="Q3643" t="s">
        <v>130</v>
      </c>
      <c r="R3643" t="b">
        <v>0</v>
      </c>
      <c r="S3643">
        <v>74</v>
      </c>
      <c r="T3643">
        <v>6</v>
      </c>
      <c r="U3643">
        <v>79</v>
      </c>
    </row>
    <row r="3644" spans="1:22" x14ac:dyDescent="0.2">
      <c r="A3644" s="1">
        <v>30955</v>
      </c>
      <c r="B3644">
        <v>1984</v>
      </c>
      <c r="C3644">
        <f>_xlfn.MAXIFS(Table1[ScheduleWeekWritten],Table1[ScheduleSeason],Table1[[#This Row],[ScheduleSeason]])</f>
        <v>16</v>
      </c>
      <c r="D3644">
        <v>5</v>
      </c>
      <c r="E3644" cm="1">
        <f t="array" ref="E3644">_xlfn.XLOOKUP(Table1[[#This Row],[ScheduleWeekWritten]],Table3[Game],100+Table3[Increase],Table1[[#This Row],[ScheduleWeekWritten]])</f>
        <v>5</v>
      </c>
      <c r="F3644" t="b">
        <v>0</v>
      </c>
      <c r="G3644" t="s">
        <v>61</v>
      </c>
      <c r="H3644">
        <v>20</v>
      </c>
      <c r="I3644">
        <v>0</v>
      </c>
      <c r="J3644" t="s">
        <v>58</v>
      </c>
      <c r="K3644" t="s">
        <v>85</v>
      </c>
      <c r="L3644" t="str">
        <f>_xlfn.XLOOKUP(Table1[[#This Row],[TeamFavoriteID]],Table2[team_id],Table2[team_name],_xlfn.XLOOKUP(Table1[[#This Row],[TeamFavoriteID]],Table2[team_id_pfr],Table2[team_name],"Even"))</f>
        <v>Washington Commanders</v>
      </c>
      <c r="M3644">
        <v>-9.5</v>
      </c>
      <c r="N3644">
        <f>IF(Table1[[#This Row],[TeamFavorite]]=Table1[[#This Row],[TeamHome]],Table1[[#This Row],[ScoreAway]]-Table1[[#This Row],[ScoreHome]],Table1[[#This Row],[ScoreHome]]-Table1[[#This Row],[ScoreAway]])</f>
        <v>20</v>
      </c>
      <c r="O3644">
        <f>IF(Table1[[#This Row],[SpreadActual]]&lt;Table1[[#This Row],[SpreadFavorite]],1,0)</f>
        <v>0</v>
      </c>
      <c r="P3644">
        <v>43</v>
      </c>
      <c r="Q3644" t="s">
        <v>64</v>
      </c>
      <c r="R3644" t="b">
        <v>0</v>
      </c>
      <c r="S3644">
        <v>60</v>
      </c>
      <c r="T3644">
        <v>12</v>
      </c>
      <c r="U3644">
        <v>68</v>
      </c>
    </row>
    <row r="3645" spans="1:22" x14ac:dyDescent="0.2">
      <c r="A3645" s="1">
        <v>30956</v>
      </c>
      <c r="B3645">
        <v>1984</v>
      </c>
      <c r="C3645">
        <f>_xlfn.MAXIFS(Table1[ScheduleWeekWritten],Table1[ScheduleSeason],Table1[[#This Row],[ScheduleSeason]])</f>
        <v>16</v>
      </c>
      <c r="D3645">
        <v>5</v>
      </c>
      <c r="E3645" cm="1">
        <f t="array" ref="E3645">_xlfn.XLOOKUP(Table1[[#This Row],[ScheduleWeekWritten]],Table3[Game],100+Table3[Increase],Table1[[#This Row],[ScheduleWeekWritten]])</f>
        <v>5</v>
      </c>
      <c r="F3645" t="b">
        <v>0</v>
      </c>
      <c r="G3645" t="s">
        <v>49</v>
      </c>
      <c r="H3645">
        <v>38</v>
      </c>
      <c r="I3645">
        <v>17</v>
      </c>
      <c r="J3645" t="s">
        <v>101</v>
      </c>
      <c r="K3645" t="s">
        <v>51</v>
      </c>
      <c r="L3645" t="str">
        <f>_xlfn.XLOOKUP(Table1[[#This Row],[TeamFavoriteID]],Table2[team_id],Table2[team_name],_xlfn.XLOOKUP(Table1[[#This Row],[TeamFavoriteID]],Table2[team_id_pfr],Table2[team_name],"Even"))</f>
        <v>Pittsburgh Steelers</v>
      </c>
      <c r="M3645">
        <v>-6</v>
      </c>
      <c r="N3645">
        <f>IF(Table1[[#This Row],[TeamFavorite]]=Table1[[#This Row],[TeamHome]],Table1[[#This Row],[ScoreAway]]-Table1[[#This Row],[ScoreHome]],Table1[[#This Row],[ScoreHome]]-Table1[[#This Row],[ScoreAway]])</f>
        <v>-21</v>
      </c>
      <c r="O3645">
        <f>IF(Table1[[#This Row],[SpreadActual]]&lt;Table1[[#This Row],[SpreadFavorite]],1,0)</f>
        <v>1</v>
      </c>
      <c r="P3645">
        <v>41</v>
      </c>
      <c r="Q3645" t="s">
        <v>113</v>
      </c>
      <c r="R3645" t="b">
        <v>0</v>
      </c>
      <c r="S3645">
        <v>48</v>
      </c>
      <c r="T3645">
        <v>12</v>
      </c>
      <c r="U3645">
        <v>82</v>
      </c>
    </row>
    <row r="3646" spans="1:22" x14ac:dyDescent="0.2">
      <c r="A3646" s="1">
        <v>30962</v>
      </c>
      <c r="B3646">
        <v>1984</v>
      </c>
      <c r="C3646">
        <f>_xlfn.MAXIFS(Table1[ScheduleWeekWritten],Table1[ScheduleSeason],Table1[[#This Row],[ScheduleSeason]])</f>
        <v>16</v>
      </c>
      <c r="D3646">
        <v>6</v>
      </c>
      <c r="E3646" cm="1">
        <f t="array" ref="E3646">_xlfn.XLOOKUP(Table1[[#This Row],[ScheduleWeekWritten]],Table3[Game],100+Table3[Increase],Table1[[#This Row],[ScheduleWeekWritten]])</f>
        <v>6</v>
      </c>
      <c r="F3646" t="b">
        <v>0</v>
      </c>
      <c r="G3646" t="s">
        <v>28</v>
      </c>
      <c r="H3646">
        <v>17</v>
      </c>
      <c r="I3646">
        <v>27</v>
      </c>
      <c r="J3646" t="s">
        <v>58</v>
      </c>
      <c r="K3646" t="s">
        <v>43</v>
      </c>
      <c r="L3646" t="str">
        <f>_xlfn.XLOOKUP(Table1[[#This Row],[TeamFavoriteID]],Table2[team_id],Table2[team_name],_xlfn.XLOOKUP(Table1[[#This Row],[TeamFavoriteID]],Table2[team_id_pfr],Table2[team_name],"Even"))</f>
        <v>Buffalo Bills</v>
      </c>
      <c r="M3646">
        <v>-1.5</v>
      </c>
      <c r="N3646">
        <f>IF(Table1[[#This Row],[TeamFavorite]]=Table1[[#This Row],[TeamHome]],Table1[[#This Row],[ScoreAway]]-Table1[[#This Row],[ScoreHome]],Table1[[#This Row],[ScoreHome]]-Table1[[#This Row],[ScoreAway]])</f>
        <v>10</v>
      </c>
      <c r="O3646">
        <f>IF(Table1[[#This Row],[SpreadActual]]&lt;Table1[[#This Row],[SpreadFavorite]],1,0)</f>
        <v>0</v>
      </c>
      <c r="P3646">
        <v>38</v>
      </c>
      <c r="Q3646" t="s">
        <v>123</v>
      </c>
      <c r="R3646" t="b">
        <v>0</v>
      </c>
      <c r="S3646">
        <v>52</v>
      </c>
      <c r="T3646">
        <v>8</v>
      </c>
      <c r="U3646">
        <v>66</v>
      </c>
    </row>
    <row r="3647" spans="1:22" x14ac:dyDescent="0.2">
      <c r="A3647" s="1">
        <v>30962</v>
      </c>
      <c r="B3647">
        <v>1984</v>
      </c>
      <c r="C3647">
        <f>_xlfn.MAXIFS(Table1[ScheduleWeekWritten],Table1[ScheduleSeason],Table1[[#This Row],[ScheduleSeason]])</f>
        <v>16</v>
      </c>
      <c r="D3647">
        <v>6</v>
      </c>
      <c r="E3647" cm="1">
        <f t="array" ref="E3647">_xlfn.XLOOKUP(Table1[[#This Row],[ScheduleWeekWritten]],Table3[Game],100+Table3[Increase],Table1[[#This Row],[ScheduleWeekWritten]])</f>
        <v>6</v>
      </c>
      <c r="F3647" t="b">
        <v>0</v>
      </c>
      <c r="G3647" t="s">
        <v>46</v>
      </c>
      <c r="H3647">
        <v>20</v>
      </c>
      <c r="I3647">
        <v>7</v>
      </c>
      <c r="J3647" t="s">
        <v>95</v>
      </c>
      <c r="K3647" t="s">
        <v>47</v>
      </c>
      <c r="L3647" t="str">
        <f>_xlfn.XLOOKUP(Table1[[#This Row],[TeamFavoriteID]],Table2[team_id],Table2[team_name],_xlfn.XLOOKUP(Table1[[#This Row],[TeamFavoriteID]],Table2[team_id_pfr],Table2[team_name],"Even"))</f>
        <v>Chicago Bears</v>
      </c>
      <c r="M3647">
        <v>-2.5</v>
      </c>
      <c r="N3647">
        <f>IF(Table1[[#This Row],[TeamFavorite]]=Table1[[#This Row],[TeamHome]],Table1[[#This Row],[ScoreAway]]-Table1[[#This Row],[ScoreHome]],Table1[[#This Row],[ScoreHome]]-Table1[[#This Row],[ScoreAway]])</f>
        <v>-13</v>
      </c>
      <c r="O3647">
        <f>IF(Table1[[#This Row],[SpreadActual]]&lt;Table1[[#This Row],[SpreadFavorite]],1,0)</f>
        <v>1</v>
      </c>
      <c r="P3647">
        <v>38.5</v>
      </c>
      <c r="Q3647" t="s">
        <v>114</v>
      </c>
      <c r="R3647" t="b">
        <v>0</v>
      </c>
      <c r="S3647">
        <v>62</v>
      </c>
      <c r="T3647">
        <v>11</v>
      </c>
      <c r="U3647">
        <v>91</v>
      </c>
    </row>
    <row r="3648" spans="1:22" x14ac:dyDescent="0.2">
      <c r="A3648" s="1">
        <v>30962</v>
      </c>
      <c r="B3648">
        <v>1984</v>
      </c>
      <c r="C3648">
        <f>_xlfn.MAXIFS(Table1[ScheduleWeekWritten],Table1[ScheduleSeason],Table1[[#This Row],[ScheduleSeason]])</f>
        <v>16</v>
      </c>
      <c r="D3648">
        <v>6</v>
      </c>
      <c r="E3648" cm="1">
        <f t="array" ref="E3648">_xlfn.XLOOKUP(Table1[[#This Row],[ScheduleWeekWritten]],Table3[Game],100+Table3[Increase],Table1[[#This Row],[ScheduleWeekWritten]])</f>
        <v>6</v>
      </c>
      <c r="F3648" t="b">
        <v>0</v>
      </c>
      <c r="G3648" t="s">
        <v>101</v>
      </c>
      <c r="H3648">
        <v>13</v>
      </c>
      <c r="I3648">
        <v>3</v>
      </c>
      <c r="J3648" t="s">
        <v>23</v>
      </c>
      <c r="K3648" t="s">
        <v>104</v>
      </c>
      <c r="L3648" t="str">
        <f>_xlfn.XLOOKUP(Table1[[#This Row],[TeamFavoriteID]],Table2[team_id],Table2[team_name],_xlfn.XLOOKUP(Table1[[#This Row],[TeamFavoriteID]],Table2[team_id_pfr],Table2[team_name],"Even"))</f>
        <v>Cincinnati Bengals</v>
      </c>
      <c r="M3648">
        <v>-9</v>
      </c>
      <c r="N3648">
        <f>IF(Table1[[#This Row],[TeamFavorite]]=Table1[[#This Row],[TeamHome]],Table1[[#This Row],[ScoreAway]]-Table1[[#This Row],[ScoreHome]],Table1[[#This Row],[ScoreHome]]-Table1[[#This Row],[ScoreAway]])</f>
        <v>-10</v>
      </c>
      <c r="O3648">
        <f>IF(Table1[[#This Row],[SpreadActual]]&lt;Table1[[#This Row],[SpreadFavorite]],1,0)</f>
        <v>1</v>
      </c>
      <c r="P3648">
        <v>42.5</v>
      </c>
      <c r="Q3648" t="s">
        <v>111</v>
      </c>
      <c r="R3648" t="b">
        <v>0</v>
      </c>
      <c r="S3648">
        <v>63</v>
      </c>
      <c r="T3648">
        <v>8</v>
      </c>
      <c r="U3648">
        <v>88</v>
      </c>
    </row>
    <row r="3649" spans="1:22" x14ac:dyDescent="0.2">
      <c r="A3649" s="1">
        <v>30962</v>
      </c>
      <c r="B3649">
        <v>1984</v>
      </c>
      <c r="C3649">
        <f>_xlfn.MAXIFS(Table1[ScheduleWeekWritten],Table1[ScheduleSeason],Table1[[#This Row],[ScheduleSeason]])</f>
        <v>16</v>
      </c>
      <c r="D3649">
        <v>6</v>
      </c>
      <c r="E3649" cm="1">
        <f t="array" ref="E3649">_xlfn.XLOOKUP(Table1[[#This Row],[ScheduleWeekWritten]],Table3[Game],100+Table3[Increase],Table1[[#This Row],[ScheduleWeekWritten]])</f>
        <v>6</v>
      </c>
      <c r="F3649" t="b">
        <v>0</v>
      </c>
      <c r="G3649" t="s">
        <v>62</v>
      </c>
      <c r="H3649">
        <v>16</v>
      </c>
      <c r="I3649">
        <v>17</v>
      </c>
      <c r="J3649" t="s">
        <v>115</v>
      </c>
      <c r="K3649" t="s">
        <v>70</v>
      </c>
      <c r="L3649" t="str">
        <f>_xlfn.XLOOKUP(Table1[[#This Row],[TeamFavoriteID]],Table2[team_id],Table2[team_name],_xlfn.XLOOKUP(Table1[[#This Row],[TeamFavoriteID]],Table2[team_id_pfr],Table2[team_name],"Even"))</f>
        <v>Boston Patriots</v>
      </c>
      <c r="M3649">
        <v>-2.5</v>
      </c>
      <c r="N3649">
        <f>IF(Table1[[#This Row],[TeamFavorite]]=Table1[[#This Row],[TeamHome]],Table1[[#This Row],[ScoreAway]]-Table1[[#This Row],[ScoreHome]],Table1[[#This Row],[ScoreHome]]-Table1[[#This Row],[ScoreAway]])</f>
        <v>-1</v>
      </c>
      <c r="O3649">
        <f>IF(Table1[[#This Row],[SpreadActual]]&lt;Table1[[#This Row],[SpreadFavorite]],1,0)</f>
        <v>0</v>
      </c>
      <c r="P3649">
        <v>37</v>
      </c>
      <c r="Q3649" t="s">
        <v>66</v>
      </c>
      <c r="R3649" t="b">
        <v>0</v>
      </c>
      <c r="S3649">
        <v>60</v>
      </c>
      <c r="T3649">
        <v>10</v>
      </c>
      <c r="U3649">
        <v>72</v>
      </c>
    </row>
    <row r="3650" spans="1:22" x14ac:dyDescent="0.2">
      <c r="A3650" s="1">
        <v>30962</v>
      </c>
      <c r="B3650">
        <v>1984</v>
      </c>
      <c r="C3650">
        <f>_xlfn.MAXIFS(Table1[ScheduleWeekWritten],Table1[ScheduleSeason],Table1[[#This Row],[ScheduleSeason]])</f>
        <v>16</v>
      </c>
      <c r="D3650">
        <v>6</v>
      </c>
      <c r="E3650" cm="1">
        <f t="array" ref="E3650">_xlfn.XLOOKUP(Table1[[#This Row],[ScheduleWeekWritten]],Table3[Game],100+Table3[Increase],Table1[[#This Row],[ScheduleWeekWritten]])</f>
        <v>6</v>
      </c>
      <c r="F3650" t="b">
        <v>0</v>
      </c>
      <c r="G3650" t="s">
        <v>67</v>
      </c>
      <c r="H3650">
        <v>20</v>
      </c>
      <c r="I3650">
        <v>31</v>
      </c>
      <c r="J3650" t="s">
        <v>57</v>
      </c>
      <c r="K3650" t="s">
        <v>68</v>
      </c>
      <c r="L3650" t="str">
        <f>_xlfn.XLOOKUP(Table1[[#This Row],[TeamFavoriteID]],Table2[team_id],Table2[team_name],_xlfn.XLOOKUP(Table1[[#This Row],[TeamFavoriteID]],Table2[team_id_pfr],Table2[team_name],"Even"))</f>
        <v>Dallas Cowboys</v>
      </c>
      <c r="M3650">
        <v>-6.5</v>
      </c>
      <c r="N3650">
        <f>IF(Table1[[#This Row],[TeamFavorite]]=Table1[[#This Row],[TeamHome]],Table1[[#This Row],[ScoreAway]]-Table1[[#This Row],[ScoreHome]],Table1[[#This Row],[ScoreHome]]-Table1[[#This Row],[ScoreAway]])</f>
        <v>11</v>
      </c>
      <c r="O3650">
        <f>IF(Table1[[#This Row],[SpreadActual]]&lt;Table1[[#This Row],[SpreadFavorite]],1,0)</f>
        <v>0</v>
      </c>
      <c r="P3650">
        <v>48</v>
      </c>
      <c r="Q3650" t="s">
        <v>119</v>
      </c>
      <c r="R3650" t="b">
        <v>0</v>
      </c>
      <c r="S3650">
        <v>71</v>
      </c>
      <c r="T3650">
        <v>11</v>
      </c>
      <c r="U3650">
        <v>82</v>
      </c>
    </row>
    <row r="3651" spans="1:22" x14ac:dyDescent="0.2">
      <c r="A3651" s="1">
        <v>30962</v>
      </c>
      <c r="B3651">
        <v>1984</v>
      </c>
      <c r="C3651">
        <f>_xlfn.MAXIFS(Table1[ScheduleWeekWritten],Table1[ScheduleSeason],Table1[[#This Row],[ScheduleSeason]])</f>
        <v>16</v>
      </c>
      <c r="D3651">
        <v>6</v>
      </c>
      <c r="E3651" cm="1">
        <f t="array" ref="E3651">_xlfn.XLOOKUP(Table1[[#This Row],[ScheduleWeekWritten]],Table3[Game],100+Table3[Increase],Table1[[#This Row],[ScheduleWeekWritten]])</f>
        <v>6</v>
      </c>
      <c r="F3651" t="b">
        <v>0</v>
      </c>
      <c r="G3651" t="s">
        <v>45</v>
      </c>
      <c r="H3651">
        <v>7</v>
      </c>
      <c r="I3651">
        <v>28</v>
      </c>
      <c r="J3651" t="s">
        <v>24</v>
      </c>
      <c r="K3651" t="s">
        <v>79</v>
      </c>
      <c r="L3651" t="str">
        <f>_xlfn.XLOOKUP(Table1[[#This Row],[TeamFavoriteID]],Table2[team_id],Table2[team_name],_xlfn.XLOOKUP(Table1[[#This Row],[TeamFavoriteID]],Table2[team_id_pfr],Table2[team_name],"Even"))</f>
        <v>Detroit Lions</v>
      </c>
      <c r="M3651">
        <v>-3</v>
      </c>
      <c r="N3651">
        <f>IF(Table1[[#This Row],[TeamFavorite]]=Table1[[#This Row],[TeamHome]],Table1[[#This Row],[ScoreAway]]-Table1[[#This Row],[ScoreHome]],Table1[[#This Row],[ScoreHome]]-Table1[[#This Row],[ScoreAway]])</f>
        <v>21</v>
      </c>
      <c r="O3651">
        <f>IF(Table1[[#This Row],[SpreadActual]]&lt;Table1[[#This Row],[SpreadFavorite]],1,0)</f>
        <v>0</v>
      </c>
      <c r="P3651">
        <v>42</v>
      </c>
      <c r="Q3651" t="s">
        <v>125</v>
      </c>
      <c r="R3651" t="b">
        <v>0</v>
      </c>
      <c r="S3651">
        <v>72</v>
      </c>
      <c r="T3651">
        <v>0</v>
      </c>
      <c r="V3651" t="s">
        <v>103</v>
      </c>
    </row>
    <row r="3652" spans="1:22" x14ac:dyDescent="0.2">
      <c r="A3652" s="1">
        <v>30962</v>
      </c>
      <c r="B3652">
        <v>1984</v>
      </c>
      <c r="C3652">
        <f>_xlfn.MAXIFS(Table1[ScheduleWeekWritten],Table1[ScheduleSeason],Table1[[#This Row],[ScheduleSeason]])</f>
        <v>16</v>
      </c>
      <c r="D3652">
        <v>6</v>
      </c>
      <c r="E3652" cm="1">
        <f t="array" ref="E3652">_xlfn.XLOOKUP(Table1[[#This Row],[ScheduleWeekWritten]],Table3[Game],100+Table3[Increase],Table1[[#This Row],[ScheduleWeekWritten]])</f>
        <v>6</v>
      </c>
      <c r="F3652" t="b">
        <v>0</v>
      </c>
      <c r="G3652" t="s">
        <v>33</v>
      </c>
      <c r="H3652">
        <v>28</v>
      </c>
      <c r="I3652">
        <v>34</v>
      </c>
      <c r="J3652" t="s">
        <v>27</v>
      </c>
      <c r="K3652" t="s">
        <v>29</v>
      </c>
      <c r="L3652" t="str">
        <f>_xlfn.XLOOKUP(Table1[[#This Row],[TeamFavoriteID]],Table2[team_id],Table2[team_name],_xlfn.XLOOKUP(Table1[[#This Row],[TeamFavoriteID]],Table2[team_id_pfr],Table2[team_name],"Even"))</f>
        <v>Los Angeles Chargers</v>
      </c>
      <c r="M3652">
        <v>-2.5</v>
      </c>
      <c r="N3652">
        <f>IF(Table1[[#This Row],[TeamFavorite]]=Table1[[#This Row],[TeamHome]],Table1[[#This Row],[ScoreAway]]-Table1[[#This Row],[ScoreHome]],Table1[[#This Row],[ScoreHome]]-Table1[[#This Row],[ScoreAway]])</f>
        <v>-6</v>
      </c>
      <c r="O3652">
        <f>IF(Table1[[#This Row],[SpreadActual]]&lt;Table1[[#This Row],[SpreadFavorite]],1,0)</f>
        <v>1</v>
      </c>
      <c r="P3652">
        <v>49.5</v>
      </c>
      <c r="Q3652" t="s">
        <v>82</v>
      </c>
      <c r="R3652" t="b">
        <v>0</v>
      </c>
      <c r="S3652">
        <v>59</v>
      </c>
      <c r="T3652">
        <v>9</v>
      </c>
      <c r="U3652">
        <v>87</v>
      </c>
    </row>
    <row r="3653" spans="1:22" x14ac:dyDescent="0.2">
      <c r="A3653" s="1">
        <v>30962</v>
      </c>
      <c r="B3653">
        <v>1984</v>
      </c>
      <c r="C3653">
        <f>_xlfn.MAXIFS(Table1[ScheduleWeekWritten],Table1[ScheduleSeason],Table1[[#This Row],[ScheduleSeason]])</f>
        <v>16</v>
      </c>
      <c r="D3653">
        <v>6</v>
      </c>
      <c r="E3653" cm="1">
        <f t="array" ref="E3653">_xlfn.XLOOKUP(Table1[[#This Row],[ScheduleWeekWritten]],Table3[Game],100+Table3[Increase],Table1[[#This Row],[ScheduleWeekWritten]])</f>
        <v>6</v>
      </c>
      <c r="F3653" t="b">
        <v>0</v>
      </c>
      <c r="G3653" t="s">
        <v>140</v>
      </c>
      <c r="H3653">
        <v>7</v>
      </c>
      <c r="I3653">
        <v>35</v>
      </c>
      <c r="J3653" t="s">
        <v>61</v>
      </c>
      <c r="K3653" t="s">
        <v>85</v>
      </c>
      <c r="L3653" t="str">
        <f>_xlfn.XLOOKUP(Table1[[#This Row],[TeamFavoriteID]],Table2[team_id],Table2[team_name],_xlfn.XLOOKUP(Table1[[#This Row],[TeamFavoriteID]],Table2[team_id_pfr],Table2[team_name],"Even"))</f>
        <v>Washington Commanders</v>
      </c>
      <c r="M3653">
        <v>-7.5</v>
      </c>
      <c r="N3653">
        <f>IF(Table1[[#This Row],[TeamFavorite]]=Table1[[#This Row],[TeamHome]],Table1[[#This Row],[ScoreAway]]-Table1[[#This Row],[ScoreHome]],Table1[[#This Row],[ScoreHome]]-Table1[[#This Row],[ScoreAway]])</f>
        <v>-28</v>
      </c>
      <c r="O3653">
        <f>IF(Table1[[#This Row],[SpreadActual]]&lt;Table1[[#This Row],[SpreadFavorite]],1,0)</f>
        <v>1</v>
      </c>
      <c r="P3653">
        <v>47.5</v>
      </c>
      <c r="Q3653" t="s">
        <v>141</v>
      </c>
      <c r="R3653" t="b">
        <v>0</v>
      </c>
      <c r="S3653">
        <v>72</v>
      </c>
      <c r="T3653">
        <v>0</v>
      </c>
      <c r="V3653" t="s">
        <v>103</v>
      </c>
    </row>
    <row r="3654" spans="1:22" x14ac:dyDescent="0.2">
      <c r="A3654" s="1">
        <v>30962</v>
      </c>
      <c r="B3654">
        <v>1984</v>
      </c>
      <c r="C3654">
        <f>_xlfn.MAXIFS(Table1[ScheduleWeekWritten],Table1[ScheduleSeason],Table1[[#This Row],[ScheduleSeason]])</f>
        <v>16</v>
      </c>
      <c r="D3654">
        <v>6</v>
      </c>
      <c r="E3654" cm="1">
        <f t="array" ref="E3654">_xlfn.XLOOKUP(Table1[[#This Row],[ScheduleWeekWritten]],Table3[Game],100+Table3[Increase],Table1[[#This Row],[ScheduleWeekWritten]])</f>
        <v>6</v>
      </c>
      <c r="F3654" t="b">
        <v>0</v>
      </c>
      <c r="G3654" t="s">
        <v>42</v>
      </c>
      <c r="H3654">
        <v>16</v>
      </c>
      <c r="I3654">
        <v>17</v>
      </c>
      <c r="J3654" t="s">
        <v>31</v>
      </c>
      <c r="K3654" t="s">
        <v>75</v>
      </c>
      <c r="L3654" t="str">
        <f>_xlfn.XLOOKUP(Table1[[#This Row],[TeamFavoriteID]],Table2[team_id],Table2[team_name],_xlfn.XLOOKUP(Table1[[#This Row],[TeamFavoriteID]],Table2[team_id_pfr],Table2[team_name],"Even"))</f>
        <v>Kansas City Chiefs</v>
      </c>
      <c r="M3654">
        <v>-4.5</v>
      </c>
      <c r="N3654">
        <f>IF(Table1[[#This Row],[TeamFavorite]]=Table1[[#This Row],[TeamHome]],Table1[[#This Row],[ScoreAway]]-Table1[[#This Row],[ScoreHome]],Table1[[#This Row],[ScoreHome]]-Table1[[#This Row],[ScoreAway]])</f>
        <v>1</v>
      </c>
      <c r="O3654">
        <f>IF(Table1[[#This Row],[SpreadActual]]&lt;Table1[[#This Row],[SpreadFavorite]],1,0)</f>
        <v>0</v>
      </c>
      <c r="P3654">
        <v>41.5</v>
      </c>
      <c r="Q3654" t="s">
        <v>117</v>
      </c>
      <c r="R3654" t="b">
        <v>0</v>
      </c>
      <c r="S3654">
        <v>64</v>
      </c>
      <c r="T3654">
        <v>9</v>
      </c>
      <c r="U3654">
        <v>81</v>
      </c>
    </row>
    <row r="3655" spans="1:22" x14ac:dyDescent="0.2">
      <c r="A3655" s="1">
        <v>30962</v>
      </c>
      <c r="B3655">
        <v>1984</v>
      </c>
      <c r="C3655">
        <f>_xlfn.MAXIFS(Table1[ScheduleWeekWritten],Table1[ScheduleSeason],Table1[[#This Row],[ScheduleSeason]])</f>
        <v>16</v>
      </c>
      <c r="D3655">
        <v>6</v>
      </c>
      <c r="E3655" cm="1">
        <f t="array" ref="E3655">_xlfn.XLOOKUP(Table1[[#This Row],[ScheduleWeekWritten]],Table3[Game],100+Table3[Increase],Table1[[#This Row],[ScheduleWeekWritten]])</f>
        <v>6</v>
      </c>
      <c r="F3655" t="b">
        <v>0</v>
      </c>
      <c r="G3655" t="s">
        <v>138</v>
      </c>
      <c r="H3655">
        <v>28</v>
      </c>
      <c r="I3655">
        <v>14</v>
      </c>
      <c r="J3655" t="s">
        <v>128</v>
      </c>
      <c r="K3655" t="s">
        <v>21</v>
      </c>
      <c r="L3655" t="str">
        <f>_xlfn.XLOOKUP(Table1[[#This Row],[TeamFavoriteID]],Table2[team_id],Table2[team_name],_xlfn.XLOOKUP(Table1[[#This Row],[TeamFavoriteID]],Table2[team_id_pfr],Table2[team_name],"Even"))</f>
        <v>Las Vegas Raiders</v>
      </c>
      <c r="M3655">
        <v>-5</v>
      </c>
      <c r="N3655">
        <f>IF(Table1[[#This Row],[TeamFavorite]]=Table1[[#This Row],[TeamHome]],Table1[[#This Row],[ScoreAway]]-Table1[[#This Row],[ScoreHome]],Table1[[#This Row],[ScoreHome]]-Table1[[#This Row],[ScoreAway]])</f>
        <v>14</v>
      </c>
      <c r="O3655">
        <f>IF(Table1[[#This Row],[SpreadActual]]&lt;Table1[[#This Row],[SpreadFavorite]],1,0)</f>
        <v>0</v>
      </c>
      <c r="P3655">
        <v>43</v>
      </c>
      <c r="Q3655" t="s">
        <v>65</v>
      </c>
      <c r="R3655" t="b">
        <v>0</v>
      </c>
      <c r="S3655">
        <v>68</v>
      </c>
      <c r="T3655">
        <v>10</v>
      </c>
      <c r="U3655">
        <v>69</v>
      </c>
    </row>
    <row r="3656" spans="1:22" x14ac:dyDescent="0.2">
      <c r="A3656" s="1">
        <v>30962</v>
      </c>
      <c r="B3656">
        <v>1984</v>
      </c>
      <c r="C3656">
        <f>_xlfn.MAXIFS(Table1[ScheduleWeekWritten],Table1[ScheduleSeason],Table1[[#This Row],[ScheduleSeason]])</f>
        <v>16</v>
      </c>
      <c r="D3656">
        <v>6</v>
      </c>
      <c r="E3656" cm="1">
        <f t="array" ref="E3656">_xlfn.XLOOKUP(Table1[[#This Row],[ScheduleWeekWritten]],Table3[Game],100+Table3[Increase],Table1[[#This Row],[ScheduleWeekWritten]])</f>
        <v>6</v>
      </c>
      <c r="F3656" t="b">
        <v>0</v>
      </c>
      <c r="G3656" t="s">
        <v>39</v>
      </c>
      <c r="H3656">
        <v>28</v>
      </c>
      <c r="I3656">
        <v>30</v>
      </c>
      <c r="J3656" t="s">
        <v>38</v>
      </c>
      <c r="K3656" t="s">
        <v>40</v>
      </c>
      <c r="L3656" t="str">
        <f>_xlfn.XLOOKUP(Table1[[#This Row],[TeamFavoriteID]],Table2[team_id],Table2[team_name],_xlfn.XLOOKUP(Table1[[#This Row],[TeamFavoriteID]],Table2[team_id_pfr],Table2[team_name],"Even"))</f>
        <v>Los Angeles Rams</v>
      </c>
      <c r="M3656">
        <v>-3.5</v>
      </c>
      <c r="N3656">
        <f>IF(Table1[[#This Row],[TeamFavorite]]=Table1[[#This Row],[TeamHome]],Table1[[#This Row],[ScoreAway]]-Table1[[#This Row],[ScoreHome]],Table1[[#This Row],[ScoreHome]]-Table1[[#This Row],[ScoreAway]])</f>
        <v>2</v>
      </c>
      <c r="O3656">
        <f>IF(Table1[[#This Row],[SpreadActual]]&lt;Table1[[#This Row],[SpreadFavorite]],1,0)</f>
        <v>0</v>
      </c>
      <c r="P3656">
        <v>44</v>
      </c>
      <c r="Q3656" t="s">
        <v>135</v>
      </c>
      <c r="R3656" t="b">
        <v>0</v>
      </c>
      <c r="S3656">
        <v>68</v>
      </c>
      <c r="T3656">
        <v>10</v>
      </c>
      <c r="U3656">
        <v>69</v>
      </c>
    </row>
    <row r="3657" spans="1:22" x14ac:dyDescent="0.2">
      <c r="A3657" s="1">
        <v>30962</v>
      </c>
      <c r="B3657">
        <v>1984</v>
      </c>
      <c r="C3657">
        <f>_xlfn.MAXIFS(Table1[ScheduleWeekWritten],Table1[ScheduleSeason],Table1[[#This Row],[ScheduleSeason]])</f>
        <v>16</v>
      </c>
      <c r="D3657">
        <v>6</v>
      </c>
      <c r="E3657" cm="1">
        <f t="array" ref="E3657">_xlfn.XLOOKUP(Table1[[#This Row],[ScheduleWeekWritten]],Table3[Game],100+Table3[Increase],Table1[[#This Row],[ScheduleWeekWritten]])</f>
        <v>6</v>
      </c>
      <c r="F3657" t="b">
        <v>0</v>
      </c>
      <c r="G3657" t="s">
        <v>49</v>
      </c>
      <c r="H3657">
        <v>7</v>
      </c>
      <c r="I3657">
        <v>31</v>
      </c>
      <c r="J3657" t="s">
        <v>19</v>
      </c>
      <c r="K3657" t="s">
        <v>91</v>
      </c>
      <c r="L3657" t="str">
        <f>_xlfn.XLOOKUP(Table1[[#This Row],[TeamFavoriteID]],Table2[team_id],Table2[team_name],_xlfn.XLOOKUP(Table1[[#This Row],[TeamFavoriteID]],Table2[team_id_pfr],Table2[team_name],"Even"))</f>
        <v>Miami Dolphins</v>
      </c>
      <c r="M3657">
        <v>-4.5</v>
      </c>
      <c r="N3657">
        <f>IF(Table1[[#This Row],[TeamFavorite]]=Table1[[#This Row],[TeamHome]],Table1[[#This Row],[ScoreAway]]-Table1[[#This Row],[ScoreHome]],Table1[[#This Row],[ScoreHome]]-Table1[[#This Row],[ScoreAway]])</f>
        <v>-24</v>
      </c>
      <c r="O3657">
        <f>IF(Table1[[#This Row],[SpreadActual]]&lt;Table1[[#This Row],[SpreadFavorite]],1,0)</f>
        <v>1</v>
      </c>
      <c r="P3657">
        <v>46</v>
      </c>
      <c r="Q3657" t="s">
        <v>113</v>
      </c>
      <c r="R3657" t="b">
        <v>0</v>
      </c>
      <c r="S3657">
        <v>57</v>
      </c>
      <c r="T3657">
        <v>7</v>
      </c>
      <c r="U3657">
        <v>70</v>
      </c>
    </row>
    <row r="3658" spans="1:22" x14ac:dyDescent="0.2">
      <c r="A3658" s="1">
        <v>30962</v>
      </c>
      <c r="B3658">
        <v>1984</v>
      </c>
      <c r="C3658">
        <f>_xlfn.MAXIFS(Table1[ScheduleWeekWritten],Table1[ScheduleSeason],Table1[[#This Row],[ScheduleSeason]])</f>
        <v>16</v>
      </c>
      <c r="D3658">
        <v>6</v>
      </c>
      <c r="E3658" cm="1">
        <f t="array" ref="E3658">_xlfn.XLOOKUP(Table1[[#This Row],[ScheduleWeekWritten]],Table3[Game],100+Table3[Increase],Table1[[#This Row],[ScheduleWeekWritten]])</f>
        <v>6</v>
      </c>
      <c r="F3658" t="b">
        <v>0</v>
      </c>
      <c r="G3658" t="s">
        <v>127</v>
      </c>
      <c r="H3658">
        <v>35</v>
      </c>
      <c r="I3658">
        <v>31</v>
      </c>
      <c r="J3658" t="s">
        <v>54</v>
      </c>
      <c r="K3658" t="s">
        <v>133</v>
      </c>
      <c r="L3658" t="str">
        <f>_xlfn.XLOOKUP(Table1[[#This Row],[TeamFavoriteID]],Table2[team_id],Table2[team_name],_xlfn.XLOOKUP(Table1[[#This Row],[TeamFavoriteID]],Table2[team_id_pfr],Table2[team_name],"Even"))</f>
        <v>Tampa Bay Buccaneers</v>
      </c>
      <c r="M3658">
        <v>-3</v>
      </c>
      <c r="N3658">
        <f>IF(Table1[[#This Row],[TeamFavorite]]=Table1[[#This Row],[TeamHome]],Table1[[#This Row],[ScoreAway]]-Table1[[#This Row],[ScoreHome]],Table1[[#This Row],[ScoreHome]]-Table1[[#This Row],[ScoreAway]])</f>
        <v>-4</v>
      </c>
      <c r="O3658">
        <f>IF(Table1[[#This Row],[SpreadActual]]&lt;Table1[[#This Row],[SpreadFavorite]],1,0)</f>
        <v>1</v>
      </c>
      <c r="P3658">
        <v>40</v>
      </c>
      <c r="Q3658" t="s">
        <v>130</v>
      </c>
      <c r="R3658" t="b">
        <v>0</v>
      </c>
      <c r="S3658">
        <v>75</v>
      </c>
      <c r="T3658">
        <v>9</v>
      </c>
      <c r="U3658">
        <v>67</v>
      </c>
    </row>
    <row r="3659" spans="1:22" x14ac:dyDescent="0.2">
      <c r="A3659" s="1">
        <v>30963</v>
      </c>
      <c r="B3659">
        <v>1984</v>
      </c>
      <c r="C3659">
        <f>_xlfn.MAXIFS(Table1[ScheduleWeekWritten],Table1[ScheduleSeason],Table1[[#This Row],[ScheduleSeason]])</f>
        <v>16</v>
      </c>
      <c r="D3659">
        <v>6</v>
      </c>
      <c r="E3659" cm="1">
        <f t="array" ref="E3659">_xlfn.XLOOKUP(Table1[[#This Row],[ScheduleWeekWritten]],Table3[Game],100+Table3[Increase],Table1[[#This Row],[ScheduleWeekWritten]])</f>
        <v>6</v>
      </c>
      <c r="F3659" t="b">
        <v>0</v>
      </c>
      <c r="G3659" t="s">
        <v>50</v>
      </c>
      <c r="H3659">
        <v>10</v>
      </c>
      <c r="I3659">
        <v>31</v>
      </c>
      <c r="J3659" t="s">
        <v>53</v>
      </c>
      <c r="K3659" t="s">
        <v>87</v>
      </c>
      <c r="L3659" t="str">
        <f>_xlfn.XLOOKUP(Table1[[#This Row],[TeamFavoriteID]],Table2[team_id],Table2[team_name],_xlfn.XLOOKUP(Table1[[#This Row],[TeamFavoriteID]],Table2[team_id_pfr],Table2[team_name],"Even"))</f>
        <v>San Francisco 49ers</v>
      </c>
      <c r="M3659">
        <v>-3</v>
      </c>
      <c r="N3659">
        <f>IF(Table1[[#This Row],[TeamFavorite]]=Table1[[#This Row],[TeamHome]],Table1[[#This Row],[ScoreAway]]-Table1[[#This Row],[ScoreHome]],Table1[[#This Row],[ScoreHome]]-Table1[[#This Row],[ScoreAway]])</f>
        <v>-21</v>
      </c>
      <c r="O3659">
        <f>IF(Table1[[#This Row],[SpreadActual]]&lt;Table1[[#This Row],[SpreadFavorite]],1,0)</f>
        <v>1</v>
      </c>
      <c r="P3659">
        <v>44</v>
      </c>
      <c r="Q3659" t="s">
        <v>126</v>
      </c>
      <c r="R3659" t="b">
        <v>0</v>
      </c>
      <c r="S3659">
        <v>60</v>
      </c>
      <c r="T3659">
        <v>12</v>
      </c>
      <c r="U3659">
        <v>56</v>
      </c>
    </row>
    <row r="3660" spans="1:22" x14ac:dyDescent="0.2">
      <c r="A3660" s="1">
        <v>30969</v>
      </c>
      <c r="B3660">
        <v>1984</v>
      </c>
      <c r="C3660">
        <f>_xlfn.MAXIFS(Table1[ScheduleWeekWritten],Table1[ScheduleSeason],Table1[[#This Row],[ScheduleSeason]])</f>
        <v>16</v>
      </c>
      <c r="D3660">
        <v>7</v>
      </c>
      <c r="E3660" cm="1">
        <f t="array" ref="E3660">_xlfn.XLOOKUP(Table1[[#This Row],[ScheduleWeekWritten]],Table3[Game],100+Table3[Increase],Table1[[#This Row],[ScheduleWeekWritten]])</f>
        <v>7</v>
      </c>
      <c r="F3660" t="b">
        <v>0</v>
      </c>
      <c r="G3660" t="s">
        <v>38</v>
      </c>
      <c r="H3660">
        <v>7</v>
      </c>
      <c r="I3660">
        <v>19</v>
      </c>
      <c r="J3660" t="s">
        <v>50</v>
      </c>
      <c r="K3660" t="s">
        <v>109</v>
      </c>
      <c r="L3660" t="str">
        <f>_xlfn.XLOOKUP(Table1[[#This Row],[TeamFavoriteID]],Table2[team_id],Table2[team_name],_xlfn.XLOOKUP(Table1[[#This Row],[TeamFavoriteID]],Table2[team_id_pfr],Table2[team_name],"Even"))</f>
        <v>Atlanta Falcons</v>
      </c>
      <c r="M3660">
        <v>-3.5</v>
      </c>
      <c r="N3660">
        <f>IF(Table1[[#This Row],[TeamFavorite]]=Table1[[#This Row],[TeamHome]],Table1[[#This Row],[ScoreAway]]-Table1[[#This Row],[ScoreHome]],Table1[[#This Row],[ScoreHome]]-Table1[[#This Row],[ScoreAway]])</f>
        <v>12</v>
      </c>
      <c r="O3660">
        <f>IF(Table1[[#This Row],[SpreadActual]]&lt;Table1[[#This Row],[SpreadFavorite]],1,0)</f>
        <v>0</v>
      </c>
      <c r="P3660">
        <v>46</v>
      </c>
      <c r="Q3660" t="s">
        <v>41</v>
      </c>
      <c r="R3660" t="b">
        <v>0</v>
      </c>
      <c r="S3660">
        <v>72</v>
      </c>
      <c r="T3660">
        <v>6</v>
      </c>
      <c r="U3660">
        <v>56</v>
      </c>
    </row>
    <row r="3661" spans="1:22" x14ac:dyDescent="0.2">
      <c r="A3661" s="1">
        <v>30969</v>
      </c>
      <c r="B3661">
        <v>1984</v>
      </c>
      <c r="C3661">
        <f>_xlfn.MAXIFS(Table1[ScheduleWeekWritten],Table1[ScheduleSeason],Table1[[#This Row],[ScheduleSeason]])</f>
        <v>16</v>
      </c>
      <c r="D3661">
        <v>7</v>
      </c>
      <c r="E3661" cm="1">
        <f t="array" ref="E3661">_xlfn.XLOOKUP(Table1[[#This Row],[ScheduleWeekWritten]],Table3[Game],100+Table3[Increase],Table1[[#This Row],[ScheduleWeekWritten]])</f>
        <v>7</v>
      </c>
      <c r="F3661" t="b">
        <v>0</v>
      </c>
      <c r="G3661" t="s">
        <v>62</v>
      </c>
      <c r="H3661">
        <v>20</v>
      </c>
      <c r="I3661">
        <v>24</v>
      </c>
      <c r="J3661" t="s">
        <v>31</v>
      </c>
      <c r="K3661" t="s">
        <v>89</v>
      </c>
      <c r="L3661" t="str">
        <f>_xlfn.XLOOKUP(Table1[[#This Row],[TeamFavoriteID]],Table2[team_id],Table2[team_name],_xlfn.XLOOKUP(Table1[[#This Row],[TeamFavoriteID]],Table2[team_id_pfr],Table2[team_name],"Even"))</f>
        <v>Even</v>
      </c>
      <c r="M3661">
        <v>0</v>
      </c>
      <c r="N3661">
        <f>IF(Table1[[#This Row],[TeamFavorite]]=Table1[[#This Row],[TeamHome]],Table1[[#This Row],[ScoreAway]]-Table1[[#This Row],[ScoreHome]],Table1[[#This Row],[ScoreHome]]-Table1[[#This Row],[ScoreAway]])</f>
        <v>-4</v>
      </c>
      <c r="O3661">
        <f>IF(Table1[[#This Row],[SpreadActual]]&lt;Table1[[#This Row],[SpreadFavorite]],1,0)</f>
        <v>1</v>
      </c>
      <c r="P3661">
        <v>37</v>
      </c>
      <c r="Q3661" t="s">
        <v>66</v>
      </c>
      <c r="R3661" t="b">
        <v>0</v>
      </c>
      <c r="S3661">
        <v>56</v>
      </c>
      <c r="T3661">
        <v>6</v>
      </c>
      <c r="U3661">
        <v>80</v>
      </c>
    </row>
    <row r="3662" spans="1:22" x14ac:dyDescent="0.2">
      <c r="A3662" s="1">
        <v>30969</v>
      </c>
      <c r="B3662">
        <v>1984</v>
      </c>
      <c r="C3662">
        <f>_xlfn.MAXIFS(Table1[ScheduleWeekWritten],Table1[ScheduleSeason],Table1[[#This Row],[ScheduleSeason]])</f>
        <v>16</v>
      </c>
      <c r="D3662">
        <v>7</v>
      </c>
      <c r="E3662" cm="1">
        <f t="array" ref="E3662">_xlfn.XLOOKUP(Table1[[#This Row],[ScheduleWeekWritten]],Table3[Game],100+Table3[Increase],Table1[[#This Row],[ScheduleWeekWritten]])</f>
        <v>7</v>
      </c>
      <c r="F3662" t="b">
        <v>0</v>
      </c>
      <c r="G3662" t="s">
        <v>45</v>
      </c>
      <c r="H3662">
        <v>13</v>
      </c>
      <c r="I3662">
        <v>7</v>
      </c>
      <c r="J3662" t="s">
        <v>127</v>
      </c>
      <c r="K3662" t="s">
        <v>79</v>
      </c>
      <c r="L3662" t="str">
        <f>_xlfn.XLOOKUP(Table1[[#This Row],[TeamFavoriteID]],Table2[team_id],Table2[team_name],_xlfn.XLOOKUP(Table1[[#This Row],[TeamFavoriteID]],Table2[team_id_pfr],Table2[team_name],"Even"))</f>
        <v>Detroit Lions</v>
      </c>
      <c r="M3662">
        <v>-3</v>
      </c>
      <c r="N3662">
        <f>IF(Table1[[#This Row],[TeamFavorite]]=Table1[[#This Row],[TeamHome]],Table1[[#This Row],[ScoreAway]]-Table1[[#This Row],[ScoreHome]],Table1[[#This Row],[ScoreHome]]-Table1[[#This Row],[ScoreAway]])</f>
        <v>-6</v>
      </c>
      <c r="O3662">
        <f>IF(Table1[[#This Row],[SpreadActual]]&lt;Table1[[#This Row],[SpreadFavorite]],1,0)</f>
        <v>1</v>
      </c>
      <c r="P3662">
        <v>44</v>
      </c>
      <c r="Q3662" t="s">
        <v>125</v>
      </c>
      <c r="R3662" t="b">
        <v>0</v>
      </c>
      <c r="S3662">
        <v>72</v>
      </c>
      <c r="T3662">
        <v>0</v>
      </c>
      <c r="V3662" t="s">
        <v>103</v>
      </c>
    </row>
    <row r="3663" spans="1:22" x14ac:dyDescent="0.2">
      <c r="A3663" s="1">
        <v>30969</v>
      </c>
      <c r="B3663">
        <v>1984</v>
      </c>
      <c r="C3663">
        <f>_xlfn.MAXIFS(Table1[ScheduleWeekWritten],Table1[ScheduleSeason],Table1[[#This Row],[ScheduleSeason]])</f>
        <v>16</v>
      </c>
      <c r="D3663">
        <v>7</v>
      </c>
      <c r="E3663" cm="1">
        <f t="array" ref="E3663">_xlfn.XLOOKUP(Table1[[#This Row],[ScheduleWeekWritten]],Table3[Game],100+Table3[Increase],Table1[[#This Row],[ScheduleWeekWritten]])</f>
        <v>7</v>
      </c>
      <c r="F3663" t="b">
        <v>0</v>
      </c>
      <c r="G3663" t="s">
        <v>42</v>
      </c>
      <c r="H3663">
        <v>31</v>
      </c>
      <c r="I3663">
        <v>13</v>
      </c>
      <c r="J3663" t="s">
        <v>27</v>
      </c>
      <c r="K3663" t="s">
        <v>29</v>
      </c>
      <c r="L3663" t="str">
        <f>_xlfn.XLOOKUP(Table1[[#This Row],[TeamFavoriteID]],Table2[team_id],Table2[team_name],_xlfn.XLOOKUP(Table1[[#This Row],[TeamFavoriteID]],Table2[team_id_pfr],Table2[team_name],"Even"))</f>
        <v>Los Angeles Chargers</v>
      </c>
      <c r="M3663">
        <v>-2.5</v>
      </c>
      <c r="N3663">
        <f>IF(Table1[[#This Row],[TeamFavorite]]=Table1[[#This Row],[TeamHome]],Table1[[#This Row],[ScoreAway]]-Table1[[#This Row],[ScoreHome]],Table1[[#This Row],[ScoreHome]]-Table1[[#This Row],[ScoreAway]])</f>
        <v>18</v>
      </c>
      <c r="O3663">
        <f>IF(Table1[[#This Row],[SpreadActual]]&lt;Table1[[#This Row],[SpreadFavorite]],1,0)</f>
        <v>0</v>
      </c>
      <c r="P3663">
        <v>47</v>
      </c>
      <c r="Q3663" t="s">
        <v>117</v>
      </c>
      <c r="R3663" t="b">
        <v>0</v>
      </c>
      <c r="S3663">
        <v>67</v>
      </c>
      <c r="T3663">
        <v>11</v>
      </c>
      <c r="U3663">
        <v>88</v>
      </c>
    </row>
    <row r="3664" spans="1:22" x14ac:dyDescent="0.2">
      <c r="A3664" s="1">
        <v>30969</v>
      </c>
      <c r="B3664">
        <v>1984</v>
      </c>
      <c r="C3664">
        <f>_xlfn.MAXIFS(Table1[ScheduleWeekWritten],Table1[ScheduleSeason],Table1[[#This Row],[ScheduleSeason]])</f>
        <v>16</v>
      </c>
      <c r="D3664">
        <v>7</v>
      </c>
      <c r="E3664" cm="1">
        <f t="array" ref="E3664">_xlfn.XLOOKUP(Table1[[#This Row],[ScheduleWeekWritten]],Table3[Game],100+Table3[Increase],Table1[[#This Row],[ScheduleWeekWritten]])</f>
        <v>7</v>
      </c>
      <c r="F3664" t="b">
        <v>0</v>
      </c>
      <c r="G3664" t="s">
        <v>138</v>
      </c>
      <c r="H3664">
        <v>23</v>
      </c>
      <c r="I3664">
        <v>20</v>
      </c>
      <c r="J3664" t="s">
        <v>54</v>
      </c>
      <c r="K3664" t="s">
        <v>21</v>
      </c>
      <c r="L3664" t="str">
        <f>_xlfn.XLOOKUP(Table1[[#This Row],[TeamFavoriteID]],Table2[team_id],Table2[team_name],_xlfn.XLOOKUP(Table1[[#This Row],[TeamFavoriteID]],Table2[team_id_pfr],Table2[team_name],"Even"))</f>
        <v>Las Vegas Raiders</v>
      </c>
      <c r="M3664">
        <v>-10</v>
      </c>
      <c r="N3664">
        <f>IF(Table1[[#This Row],[TeamFavorite]]=Table1[[#This Row],[TeamHome]],Table1[[#This Row],[ScoreAway]]-Table1[[#This Row],[ScoreHome]],Table1[[#This Row],[ScoreHome]]-Table1[[#This Row],[ScoreAway]])</f>
        <v>3</v>
      </c>
      <c r="O3664">
        <f>IF(Table1[[#This Row],[SpreadActual]]&lt;Table1[[#This Row],[SpreadFavorite]],1,0)</f>
        <v>0</v>
      </c>
      <c r="P3664">
        <v>45</v>
      </c>
      <c r="Q3664" t="s">
        <v>65</v>
      </c>
      <c r="R3664" t="b">
        <v>0</v>
      </c>
      <c r="S3664">
        <v>69</v>
      </c>
      <c r="T3664">
        <v>10</v>
      </c>
      <c r="U3664">
        <v>64</v>
      </c>
    </row>
    <row r="3665" spans="1:22" x14ac:dyDescent="0.2">
      <c r="A3665" s="1">
        <v>30969</v>
      </c>
      <c r="B3665">
        <v>1984</v>
      </c>
      <c r="C3665">
        <f>_xlfn.MAXIFS(Table1[ScheduleWeekWritten],Table1[ScheduleSeason],Table1[[#This Row],[ScheduleSeason]])</f>
        <v>16</v>
      </c>
      <c r="D3665">
        <v>7</v>
      </c>
      <c r="E3665" cm="1">
        <f t="array" ref="E3665">_xlfn.XLOOKUP(Table1[[#This Row],[ScheduleWeekWritten]],Table3[Game],100+Table3[Increase],Table1[[#This Row],[ScheduleWeekWritten]])</f>
        <v>7</v>
      </c>
      <c r="F3665" t="b">
        <v>0</v>
      </c>
      <c r="G3665" t="s">
        <v>19</v>
      </c>
      <c r="H3665">
        <v>28</v>
      </c>
      <c r="I3665">
        <v>10</v>
      </c>
      <c r="J3665" t="s">
        <v>23</v>
      </c>
      <c r="K3665" t="s">
        <v>91</v>
      </c>
      <c r="L3665" t="str">
        <f>_xlfn.XLOOKUP(Table1[[#This Row],[TeamFavoriteID]],Table2[team_id],Table2[team_name],_xlfn.XLOOKUP(Table1[[#This Row],[TeamFavoriteID]],Table2[team_id_pfr],Table2[team_name],"Even"))</f>
        <v>Miami Dolphins</v>
      </c>
      <c r="M3665">
        <v>-17</v>
      </c>
      <c r="N3665">
        <f>IF(Table1[[#This Row],[TeamFavorite]]=Table1[[#This Row],[TeamHome]],Table1[[#This Row],[ScoreAway]]-Table1[[#This Row],[ScoreHome]],Table1[[#This Row],[ScoreHome]]-Table1[[#This Row],[ScoreAway]])</f>
        <v>-18</v>
      </c>
      <c r="O3665">
        <f>IF(Table1[[#This Row],[SpreadActual]]&lt;Table1[[#This Row],[SpreadFavorite]],1,0)</f>
        <v>1</v>
      </c>
      <c r="P3665">
        <v>44</v>
      </c>
      <c r="Q3665" t="s">
        <v>22</v>
      </c>
      <c r="R3665" t="b">
        <v>0</v>
      </c>
      <c r="S3665">
        <v>77</v>
      </c>
      <c r="T3665">
        <v>7</v>
      </c>
      <c r="U3665">
        <v>62</v>
      </c>
    </row>
    <row r="3666" spans="1:22" x14ac:dyDescent="0.2">
      <c r="A3666" s="1">
        <v>30969</v>
      </c>
      <c r="B3666">
        <v>1984</v>
      </c>
      <c r="C3666">
        <f>_xlfn.MAXIFS(Table1[ScheduleWeekWritten],Table1[ScheduleSeason],Table1[[#This Row],[ScheduleSeason]])</f>
        <v>16</v>
      </c>
      <c r="D3666">
        <v>7</v>
      </c>
      <c r="E3666" cm="1">
        <f t="array" ref="E3666">_xlfn.XLOOKUP(Table1[[#This Row],[ScheduleWeekWritten]],Table3[Game],100+Table3[Increase],Table1[[#This Row],[ScheduleWeekWritten]])</f>
        <v>7</v>
      </c>
      <c r="F3666" t="b">
        <v>0</v>
      </c>
      <c r="G3666" t="s">
        <v>115</v>
      </c>
      <c r="H3666">
        <v>20</v>
      </c>
      <c r="I3666">
        <v>14</v>
      </c>
      <c r="J3666" t="s">
        <v>101</v>
      </c>
      <c r="K3666" t="s">
        <v>70</v>
      </c>
      <c r="L3666" t="str">
        <f>_xlfn.XLOOKUP(Table1[[#This Row],[TeamFavoriteID]],Table2[team_id],Table2[team_name],_xlfn.XLOOKUP(Table1[[#This Row],[TeamFavoriteID]],Table2[team_id_pfr],Table2[team_name],"Even"))</f>
        <v>Boston Patriots</v>
      </c>
      <c r="M3666">
        <v>-7.5</v>
      </c>
      <c r="N3666">
        <f>IF(Table1[[#This Row],[TeamFavorite]]=Table1[[#This Row],[TeamHome]],Table1[[#This Row],[ScoreAway]]-Table1[[#This Row],[ScoreHome]],Table1[[#This Row],[ScoreHome]]-Table1[[#This Row],[ScoreAway]])</f>
        <v>6</v>
      </c>
      <c r="O3666">
        <f>IF(Table1[[#This Row],[SpreadActual]]&lt;Table1[[#This Row],[SpreadFavorite]],1,0)</f>
        <v>0</v>
      </c>
      <c r="P3666">
        <v>40</v>
      </c>
      <c r="Q3666" t="s">
        <v>116</v>
      </c>
      <c r="R3666" t="b">
        <v>0</v>
      </c>
      <c r="S3666">
        <v>51</v>
      </c>
      <c r="T3666">
        <v>16</v>
      </c>
      <c r="U3666">
        <v>84</v>
      </c>
    </row>
    <row r="3667" spans="1:22" x14ac:dyDescent="0.2">
      <c r="A3667" s="1">
        <v>30969</v>
      </c>
      <c r="B3667">
        <v>1984</v>
      </c>
      <c r="C3667">
        <f>_xlfn.MAXIFS(Table1[ScheduleWeekWritten],Table1[ScheduleSeason],Table1[[#This Row],[ScheduleSeason]])</f>
        <v>16</v>
      </c>
      <c r="D3667">
        <v>7</v>
      </c>
      <c r="E3667" cm="1">
        <f t="array" ref="E3667">_xlfn.XLOOKUP(Table1[[#This Row],[ScheduleWeekWritten]],Table3[Game],100+Table3[Increase],Table1[[#This Row],[ScheduleWeekWritten]])</f>
        <v>7</v>
      </c>
      <c r="F3667" t="b">
        <v>0</v>
      </c>
      <c r="G3667" t="s">
        <v>95</v>
      </c>
      <c r="H3667">
        <v>10</v>
      </c>
      <c r="I3667">
        <v>28</v>
      </c>
      <c r="J3667" t="s">
        <v>39</v>
      </c>
      <c r="K3667" t="s">
        <v>98</v>
      </c>
      <c r="L3667" t="str">
        <f>_xlfn.XLOOKUP(Table1[[#This Row],[TeamFavoriteID]],Table2[team_id],Table2[team_name],_xlfn.XLOOKUP(Table1[[#This Row],[TeamFavoriteID]],Table2[team_id_pfr],Table2[team_name],"Even"))</f>
        <v>New Orleans Saints</v>
      </c>
      <c r="M3667">
        <v>-3</v>
      </c>
      <c r="N3667">
        <f>IF(Table1[[#This Row],[TeamFavorite]]=Table1[[#This Row],[TeamHome]],Table1[[#This Row],[ScoreAway]]-Table1[[#This Row],[ScoreHome]],Table1[[#This Row],[ScoreHome]]-Table1[[#This Row],[ScoreAway]])</f>
        <v>18</v>
      </c>
      <c r="O3667">
        <f>IF(Table1[[#This Row],[SpreadActual]]&lt;Table1[[#This Row],[SpreadFavorite]],1,0)</f>
        <v>0</v>
      </c>
      <c r="P3667">
        <v>43</v>
      </c>
      <c r="Q3667" t="s">
        <v>124</v>
      </c>
      <c r="R3667" t="b">
        <v>0</v>
      </c>
      <c r="S3667">
        <v>72</v>
      </c>
      <c r="T3667">
        <v>0</v>
      </c>
      <c r="V3667" t="s">
        <v>103</v>
      </c>
    </row>
    <row r="3668" spans="1:22" x14ac:dyDescent="0.2">
      <c r="A3668" s="1">
        <v>30969</v>
      </c>
      <c r="B3668">
        <v>1984</v>
      </c>
      <c r="C3668">
        <f>_xlfn.MAXIFS(Table1[ScheduleWeekWritten],Table1[ScheduleSeason],Table1[[#This Row],[ScheduleSeason]])</f>
        <v>16</v>
      </c>
      <c r="D3668">
        <v>7</v>
      </c>
      <c r="E3668" cm="1">
        <f t="array" ref="E3668">_xlfn.XLOOKUP(Table1[[#This Row],[ScheduleWeekWritten]],Table3[Game],100+Table3[Increase],Table1[[#This Row],[ScheduleWeekWritten]])</f>
        <v>7</v>
      </c>
      <c r="F3668" t="b">
        <v>0</v>
      </c>
      <c r="G3668" t="s">
        <v>58</v>
      </c>
      <c r="H3668">
        <v>16</v>
      </c>
      <c r="I3668">
        <v>7</v>
      </c>
      <c r="J3668" t="s">
        <v>140</v>
      </c>
      <c r="K3668" t="s">
        <v>77</v>
      </c>
      <c r="L3668" t="str">
        <f>_xlfn.XLOOKUP(Table1[[#This Row],[TeamFavoriteID]],Table2[team_id],Table2[team_name],_xlfn.XLOOKUP(Table1[[#This Row],[TeamFavoriteID]],Table2[team_id_pfr],Table2[team_name],"Even"))</f>
        <v>Philadelphia Eagles</v>
      </c>
      <c r="M3668">
        <v>-5.5</v>
      </c>
      <c r="N3668">
        <f>IF(Table1[[#This Row],[TeamFavorite]]=Table1[[#This Row],[TeamHome]],Table1[[#This Row],[ScoreAway]]-Table1[[#This Row],[ScoreHome]],Table1[[#This Row],[ScoreHome]]-Table1[[#This Row],[ScoreAway]])</f>
        <v>-9</v>
      </c>
      <c r="O3668">
        <f>IF(Table1[[#This Row],[SpreadActual]]&lt;Table1[[#This Row],[SpreadFavorite]],1,0)</f>
        <v>1</v>
      </c>
      <c r="P3668">
        <v>42</v>
      </c>
      <c r="Q3668" t="s">
        <v>112</v>
      </c>
      <c r="R3668" t="b">
        <v>0</v>
      </c>
      <c r="S3668">
        <v>60</v>
      </c>
      <c r="T3668">
        <v>14</v>
      </c>
      <c r="U3668">
        <v>61</v>
      </c>
    </row>
    <row r="3669" spans="1:22" x14ac:dyDescent="0.2">
      <c r="A3669" s="1">
        <v>30969</v>
      </c>
      <c r="B3669">
        <v>1984</v>
      </c>
      <c r="C3669">
        <f>_xlfn.MAXIFS(Table1[ScheduleWeekWritten],Table1[ScheduleSeason],Table1[[#This Row],[ScheduleSeason]])</f>
        <v>16</v>
      </c>
      <c r="D3669">
        <v>7</v>
      </c>
      <c r="E3669" cm="1">
        <f t="array" ref="E3669">_xlfn.XLOOKUP(Table1[[#This Row],[ScheduleWeekWritten]],Table3[Game],100+Table3[Increase],Table1[[#This Row],[ScheduleWeekWritten]])</f>
        <v>7</v>
      </c>
      <c r="F3669" t="b">
        <v>0</v>
      </c>
      <c r="G3669" t="s">
        <v>53</v>
      </c>
      <c r="H3669">
        <v>17</v>
      </c>
      <c r="I3669">
        <v>20</v>
      </c>
      <c r="J3669" t="s">
        <v>49</v>
      </c>
      <c r="K3669" t="s">
        <v>87</v>
      </c>
      <c r="L3669" t="str">
        <f>_xlfn.XLOOKUP(Table1[[#This Row],[TeamFavoriteID]],Table2[team_id],Table2[team_name],_xlfn.XLOOKUP(Table1[[#This Row],[TeamFavoriteID]],Table2[team_id_pfr],Table2[team_name],"Even"))</f>
        <v>San Francisco 49ers</v>
      </c>
      <c r="M3669">
        <v>-8</v>
      </c>
      <c r="N3669">
        <f>IF(Table1[[#This Row],[TeamFavorite]]=Table1[[#This Row],[TeamHome]],Table1[[#This Row],[ScoreAway]]-Table1[[#This Row],[ScoreHome]],Table1[[#This Row],[ScoreHome]]-Table1[[#This Row],[ScoreAway]])</f>
        <v>3</v>
      </c>
      <c r="O3669">
        <f>IF(Table1[[#This Row],[SpreadActual]]&lt;Table1[[#This Row],[SpreadFavorite]],1,0)</f>
        <v>0</v>
      </c>
      <c r="P3669">
        <v>42</v>
      </c>
      <c r="Q3669" t="s">
        <v>118</v>
      </c>
      <c r="R3669" t="b">
        <v>0</v>
      </c>
      <c r="S3669">
        <v>60</v>
      </c>
      <c r="T3669">
        <v>15</v>
      </c>
      <c r="U3669">
        <v>66</v>
      </c>
    </row>
    <row r="3670" spans="1:22" x14ac:dyDescent="0.2">
      <c r="A3670" s="1">
        <v>30969</v>
      </c>
      <c r="B3670">
        <v>1984</v>
      </c>
      <c r="C3670">
        <f>_xlfn.MAXIFS(Table1[ScheduleWeekWritten],Table1[ScheduleSeason],Table1[[#This Row],[ScheduleSeason]])</f>
        <v>16</v>
      </c>
      <c r="D3670">
        <v>7</v>
      </c>
      <c r="E3670" cm="1">
        <f t="array" ref="E3670">_xlfn.XLOOKUP(Table1[[#This Row],[ScheduleWeekWritten]],Table3[Game],100+Table3[Increase],Table1[[#This Row],[ScheduleWeekWritten]])</f>
        <v>7</v>
      </c>
      <c r="F3670" t="b">
        <v>0</v>
      </c>
      <c r="G3670" t="s">
        <v>128</v>
      </c>
      <c r="H3670">
        <v>31</v>
      </c>
      <c r="I3670">
        <v>28</v>
      </c>
      <c r="J3670" t="s">
        <v>28</v>
      </c>
      <c r="K3670" t="s">
        <v>132</v>
      </c>
      <c r="L3670" t="str">
        <f>_xlfn.XLOOKUP(Table1[[#This Row],[TeamFavoriteID]],Table2[team_id],Table2[team_name],_xlfn.XLOOKUP(Table1[[#This Row],[TeamFavoriteID]],Table2[team_id_pfr],Table2[team_name],"Even"))</f>
        <v>Seattle Seahawks</v>
      </c>
      <c r="M3670">
        <v>-11</v>
      </c>
      <c r="N3670">
        <f>IF(Table1[[#This Row],[TeamFavorite]]=Table1[[#This Row],[TeamHome]],Table1[[#This Row],[ScoreAway]]-Table1[[#This Row],[ScoreHome]],Table1[[#This Row],[ScoreHome]]-Table1[[#This Row],[ScoreAway]])</f>
        <v>-3</v>
      </c>
      <c r="O3670">
        <f>IF(Table1[[#This Row],[SpreadActual]]&lt;Table1[[#This Row],[SpreadFavorite]],1,0)</f>
        <v>0</v>
      </c>
      <c r="P3670">
        <v>43.5</v>
      </c>
      <c r="Q3670" t="s">
        <v>129</v>
      </c>
      <c r="R3670" t="b">
        <v>0</v>
      </c>
      <c r="S3670">
        <v>72</v>
      </c>
      <c r="T3670">
        <v>0</v>
      </c>
      <c r="V3670" t="s">
        <v>103</v>
      </c>
    </row>
    <row r="3671" spans="1:22" x14ac:dyDescent="0.2">
      <c r="A3671" s="1">
        <v>30969</v>
      </c>
      <c r="B3671">
        <v>1984</v>
      </c>
      <c r="C3671">
        <f>_xlfn.MAXIFS(Table1[ScheduleWeekWritten],Table1[ScheduleSeason],Table1[[#This Row],[ScheduleSeason]])</f>
        <v>16</v>
      </c>
      <c r="D3671">
        <v>7</v>
      </c>
      <c r="E3671" cm="1">
        <f t="array" ref="E3671">_xlfn.XLOOKUP(Table1[[#This Row],[ScheduleWeekWritten]],Table3[Game],100+Table3[Increase],Table1[[#This Row],[ScheduleWeekWritten]])</f>
        <v>7</v>
      </c>
      <c r="F3671" t="b">
        <v>0</v>
      </c>
      <c r="G3671" t="s">
        <v>57</v>
      </c>
      <c r="H3671">
        <v>38</v>
      </c>
      <c r="I3671">
        <v>21</v>
      </c>
      <c r="J3671" t="s">
        <v>46</v>
      </c>
      <c r="K3671" t="s">
        <v>59</v>
      </c>
      <c r="L3671" t="str">
        <f>_xlfn.XLOOKUP(Table1[[#This Row],[TeamFavoriteID]],Table2[team_id],Table2[team_name],_xlfn.XLOOKUP(Table1[[#This Row],[TeamFavoriteID]],Table2[team_id_pfr],Table2[team_name],"Even"))</f>
        <v>Arizona Cardinals</v>
      </c>
      <c r="M3671">
        <v>-3</v>
      </c>
      <c r="N3671">
        <f>IF(Table1[[#This Row],[TeamFavorite]]=Table1[[#This Row],[TeamHome]],Table1[[#This Row],[ScoreAway]]-Table1[[#This Row],[ScoreHome]],Table1[[#This Row],[ScoreHome]]-Table1[[#This Row],[ScoreAway]])</f>
        <v>17</v>
      </c>
      <c r="O3671">
        <f>IF(Table1[[#This Row],[SpreadActual]]&lt;Table1[[#This Row],[SpreadFavorite]],1,0)</f>
        <v>0</v>
      </c>
      <c r="P3671">
        <v>45</v>
      </c>
      <c r="Q3671" t="s">
        <v>60</v>
      </c>
      <c r="R3671" t="b">
        <v>0</v>
      </c>
      <c r="S3671">
        <v>69</v>
      </c>
      <c r="T3671">
        <v>9</v>
      </c>
      <c r="U3671">
        <v>93</v>
      </c>
    </row>
    <row r="3672" spans="1:22" x14ac:dyDescent="0.2">
      <c r="A3672" s="1">
        <v>30969</v>
      </c>
      <c r="B3672">
        <v>1984</v>
      </c>
      <c r="C3672">
        <f>_xlfn.MAXIFS(Table1[ScheduleWeekWritten],Table1[ScheduleSeason],Table1[[#This Row],[ScheduleSeason]])</f>
        <v>16</v>
      </c>
      <c r="D3672">
        <v>7</v>
      </c>
      <c r="E3672" cm="1">
        <f t="array" ref="E3672">_xlfn.XLOOKUP(Table1[[#This Row],[ScheduleWeekWritten]],Table3[Game],100+Table3[Increase],Table1[[#This Row],[ScheduleWeekWritten]])</f>
        <v>7</v>
      </c>
      <c r="F3672" t="b">
        <v>0</v>
      </c>
      <c r="G3672" t="s">
        <v>61</v>
      </c>
      <c r="H3672">
        <v>34</v>
      </c>
      <c r="I3672">
        <v>14</v>
      </c>
      <c r="J3672" t="s">
        <v>67</v>
      </c>
      <c r="K3672" t="s">
        <v>85</v>
      </c>
      <c r="L3672" t="str">
        <f>_xlfn.XLOOKUP(Table1[[#This Row],[TeamFavoriteID]],Table2[team_id],Table2[team_name],_xlfn.XLOOKUP(Table1[[#This Row],[TeamFavoriteID]],Table2[team_id_pfr],Table2[team_name],"Even"))</f>
        <v>Washington Commanders</v>
      </c>
      <c r="M3672">
        <v>-4</v>
      </c>
      <c r="N3672">
        <f>IF(Table1[[#This Row],[TeamFavorite]]=Table1[[#This Row],[TeamHome]],Table1[[#This Row],[ScoreAway]]-Table1[[#This Row],[ScoreHome]],Table1[[#This Row],[ScoreHome]]-Table1[[#This Row],[ScoreAway]])</f>
        <v>20</v>
      </c>
      <c r="O3672">
        <f>IF(Table1[[#This Row],[SpreadActual]]&lt;Table1[[#This Row],[SpreadFavorite]],1,0)</f>
        <v>0</v>
      </c>
      <c r="P3672">
        <v>44.5</v>
      </c>
      <c r="Q3672" t="s">
        <v>64</v>
      </c>
      <c r="R3672" t="b">
        <v>0</v>
      </c>
      <c r="S3672">
        <v>63</v>
      </c>
      <c r="T3672">
        <v>14</v>
      </c>
      <c r="U3672">
        <v>61</v>
      </c>
    </row>
    <row r="3673" spans="1:22" x14ac:dyDescent="0.2">
      <c r="A3673" s="1">
        <v>30970</v>
      </c>
      <c r="B3673">
        <v>1984</v>
      </c>
      <c r="C3673">
        <f>_xlfn.MAXIFS(Table1[ScheduleWeekWritten],Table1[ScheduleSeason],Table1[[#This Row],[ScheduleSeason]])</f>
        <v>16</v>
      </c>
      <c r="D3673">
        <v>7</v>
      </c>
      <c r="E3673" cm="1">
        <f t="array" ref="E3673">_xlfn.XLOOKUP(Table1[[#This Row],[ScheduleWeekWritten]],Table3[Game],100+Table3[Increase],Table1[[#This Row],[ScheduleWeekWritten]])</f>
        <v>7</v>
      </c>
      <c r="F3673" t="b">
        <v>0</v>
      </c>
      <c r="G3673" t="s">
        <v>24</v>
      </c>
      <c r="H3673">
        <v>17</v>
      </c>
      <c r="I3673">
        <v>14</v>
      </c>
      <c r="J3673" t="s">
        <v>33</v>
      </c>
      <c r="K3673" t="s">
        <v>88</v>
      </c>
      <c r="L3673" t="str">
        <f>_xlfn.XLOOKUP(Table1[[#This Row],[TeamFavoriteID]],Table2[team_id],Table2[team_name],_xlfn.XLOOKUP(Table1[[#This Row],[TeamFavoriteID]],Table2[team_id_pfr],Table2[team_name],"Even"))</f>
        <v>Denver Broncos</v>
      </c>
      <c r="M3673">
        <v>-6</v>
      </c>
      <c r="N3673">
        <f>IF(Table1[[#This Row],[TeamFavorite]]=Table1[[#This Row],[TeamHome]],Table1[[#This Row],[ScoreAway]]-Table1[[#This Row],[ScoreHome]],Table1[[#This Row],[ScoreHome]]-Table1[[#This Row],[ScoreAway]])</f>
        <v>-3</v>
      </c>
      <c r="O3673">
        <f>IF(Table1[[#This Row],[SpreadActual]]&lt;Table1[[#This Row],[SpreadFavorite]],1,0)</f>
        <v>0</v>
      </c>
      <c r="P3673">
        <v>40</v>
      </c>
      <c r="Q3673" t="s">
        <v>71</v>
      </c>
      <c r="R3673" t="b">
        <v>0</v>
      </c>
      <c r="S3673">
        <v>32</v>
      </c>
      <c r="T3673">
        <v>4</v>
      </c>
      <c r="U3673">
        <v>84</v>
      </c>
    </row>
    <row r="3674" spans="1:22" x14ac:dyDescent="0.2">
      <c r="A3674" s="1">
        <v>30976</v>
      </c>
      <c r="B3674">
        <v>1984</v>
      </c>
      <c r="C3674">
        <f>_xlfn.MAXIFS(Table1[ScheduleWeekWritten],Table1[ScheduleSeason],Table1[[#This Row],[ScheduleSeason]])</f>
        <v>16</v>
      </c>
      <c r="D3674">
        <v>8</v>
      </c>
      <c r="E3674" cm="1">
        <f t="array" ref="E3674">_xlfn.XLOOKUP(Table1[[#This Row],[ScheduleWeekWritten]],Table3[Game],100+Table3[Increase],Table1[[#This Row],[ScheduleWeekWritten]])</f>
        <v>8</v>
      </c>
      <c r="F3674" t="b">
        <v>0</v>
      </c>
      <c r="G3674" t="s">
        <v>28</v>
      </c>
      <c r="H3674">
        <v>7</v>
      </c>
      <c r="I3674">
        <v>37</v>
      </c>
      <c r="J3674" t="s">
        <v>24</v>
      </c>
      <c r="K3674" t="s">
        <v>88</v>
      </c>
      <c r="L3674" t="str">
        <f>_xlfn.XLOOKUP(Table1[[#This Row],[TeamFavoriteID]],Table2[team_id],Table2[team_name],_xlfn.XLOOKUP(Table1[[#This Row],[TeamFavoriteID]],Table2[team_id_pfr],Table2[team_name],"Even"))</f>
        <v>Denver Broncos</v>
      </c>
      <c r="M3674">
        <v>-3</v>
      </c>
      <c r="N3674">
        <f>IF(Table1[[#This Row],[TeamFavorite]]=Table1[[#This Row],[TeamHome]],Table1[[#This Row],[ScoreAway]]-Table1[[#This Row],[ScoreHome]],Table1[[#This Row],[ScoreHome]]-Table1[[#This Row],[ScoreAway]])</f>
        <v>-30</v>
      </c>
      <c r="O3674">
        <f>IF(Table1[[#This Row],[SpreadActual]]&lt;Table1[[#This Row],[SpreadFavorite]],1,0)</f>
        <v>1</v>
      </c>
      <c r="P3674">
        <v>39</v>
      </c>
      <c r="Q3674" t="s">
        <v>123</v>
      </c>
      <c r="R3674" t="b">
        <v>0</v>
      </c>
      <c r="S3674">
        <v>58</v>
      </c>
      <c r="T3674">
        <v>16</v>
      </c>
      <c r="U3674">
        <v>74</v>
      </c>
    </row>
    <row r="3675" spans="1:22" x14ac:dyDescent="0.2">
      <c r="A3675" s="1">
        <v>30976</v>
      </c>
      <c r="B3675">
        <v>1984</v>
      </c>
      <c r="C3675">
        <f>_xlfn.MAXIFS(Table1[ScheduleWeekWritten],Table1[ScheduleSeason],Table1[[#This Row],[ScheduleSeason]])</f>
        <v>16</v>
      </c>
      <c r="D3675">
        <v>8</v>
      </c>
      <c r="E3675" cm="1">
        <f t="array" ref="E3675">_xlfn.XLOOKUP(Table1[[#This Row],[ScheduleWeekWritten]],Table3[Game],100+Table3[Increase],Table1[[#This Row],[ScheduleWeekWritten]])</f>
        <v>8</v>
      </c>
      <c r="F3675" t="b">
        <v>0</v>
      </c>
      <c r="G3675" t="s">
        <v>101</v>
      </c>
      <c r="H3675">
        <v>12</v>
      </c>
      <c r="I3675">
        <v>9</v>
      </c>
      <c r="J3675" t="s">
        <v>62</v>
      </c>
      <c r="K3675" t="s">
        <v>104</v>
      </c>
      <c r="L3675" t="str">
        <f>_xlfn.XLOOKUP(Table1[[#This Row],[TeamFavoriteID]],Table2[team_id],Table2[team_name],_xlfn.XLOOKUP(Table1[[#This Row],[TeamFavoriteID]],Table2[team_id_pfr],Table2[team_name],"Even"))</f>
        <v>Cincinnati Bengals</v>
      </c>
      <c r="M3675">
        <v>-2.5</v>
      </c>
      <c r="N3675">
        <f>IF(Table1[[#This Row],[TeamFavorite]]=Table1[[#This Row],[TeamHome]],Table1[[#This Row],[ScoreAway]]-Table1[[#This Row],[ScoreHome]],Table1[[#This Row],[ScoreHome]]-Table1[[#This Row],[ScoreAway]])</f>
        <v>-3</v>
      </c>
      <c r="O3675">
        <f>IF(Table1[[#This Row],[SpreadActual]]&lt;Table1[[#This Row],[SpreadFavorite]],1,0)</f>
        <v>1</v>
      </c>
      <c r="P3675">
        <v>37</v>
      </c>
      <c r="Q3675" t="s">
        <v>111</v>
      </c>
      <c r="R3675" t="b">
        <v>0</v>
      </c>
      <c r="S3675">
        <v>63</v>
      </c>
      <c r="T3675">
        <v>12</v>
      </c>
      <c r="U3675">
        <v>89</v>
      </c>
    </row>
    <row r="3676" spans="1:22" x14ac:dyDescent="0.2">
      <c r="A3676" s="1">
        <v>30976</v>
      </c>
      <c r="B3676">
        <v>1984</v>
      </c>
      <c r="C3676">
        <f>_xlfn.MAXIFS(Table1[ScheduleWeekWritten],Table1[ScheduleSeason],Table1[[#This Row],[ScheduleSeason]])</f>
        <v>16</v>
      </c>
      <c r="D3676">
        <v>8</v>
      </c>
      <c r="E3676" cm="1">
        <f t="array" ref="E3676">_xlfn.XLOOKUP(Table1[[#This Row],[ScheduleWeekWritten]],Table3[Game],100+Table3[Increase],Table1[[#This Row],[ScheduleWeekWritten]])</f>
        <v>8</v>
      </c>
      <c r="F3676" t="b">
        <v>0</v>
      </c>
      <c r="G3676" t="s">
        <v>67</v>
      </c>
      <c r="H3676">
        <v>30</v>
      </c>
      <c r="I3676">
        <v>27</v>
      </c>
      <c r="J3676" t="s">
        <v>95</v>
      </c>
      <c r="K3676" t="s">
        <v>68</v>
      </c>
      <c r="L3676" t="str">
        <f>_xlfn.XLOOKUP(Table1[[#This Row],[TeamFavoriteID]],Table2[team_id],Table2[team_name],_xlfn.XLOOKUP(Table1[[#This Row],[TeamFavoriteID]],Table2[team_id_pfr],Table2[team_name],"Even"))</f>
        <v>Dallas Cowboys</v>
      </c>
      <c r="M3676">
        <v>-6</v>
      </c>
      <c r="N3676">
        <f>IF(Table1[[#This Row],[TeamFavorite]]=Table1[[#This Row],[TeamHome]],Table1[[#This Row],[ScoreAway]]-Table1[[#This Row],[ScoreHome]],Table1[[#This Row],[ScoreHome]]-Table1[[#This Row],[ScoreAway]])</f>
        <v>-3</v>
      </c>
      <c r="O3676">
        <f>IF(Table1[[#This Row],[SpreadActual]]&lt;Table1[[#This Row],[SpreadFavorite]],1,0)</f>
        <v>0</v>
      </c>
      <c r="P3676">
        <v>42</v>
      </c>
      <c r="Q3676" t="s">
        <v>119</v>
      </c>
      <c r="R3676" t="b">
        <v>0</v>
      </c>
      <c r="S3676">
        <v>59</v>
      </c>
      <c r="T3676">
        <v>13</v>
      </c>
      <c r="U3676">
        <v>88</v>
      </c>
    </row>
    <row r="3677" spans="1:22" x14ac:dyDescent="0.2">
      <c r="A3677" s="1">
        <v>30976</v>
      </c>
      <c r="B3677">
        <v>1984</v>
      </c>
      <c r="C3677">
        <f>_xlfn.MAXIFS(Table1[ScheduleWeekWritten],Table1[ScheduleSeason],Table1[[#This Row],[ScheduleSeason]])</f>
        <v>16</v>
      </c>
      <c r="D3677">
        <v>8</v>
      </c>
      <c r="E3677" cm="1">
        <f t="array" ref="E3677">_xlfn.XLOOKUP(Table1[[#This Row],[ScheduleWeekWritten]],Table3[Game],100+Table3[Increase],Table1[[#This Row],[ScheduleWeekWritten]])</f>
        <v>8</v>
      </c>
      <c r="F3677" t="b">
        <v>0</v>
      </c>
      <c r="G3677" t="s">
        <v>33</v>
      </c>
      <c r="H3677">
        <v>24</v>
      </c>
      <c r="I3677">
        <v>30</v>
      </c>
      <c r="J3677" t="s">
        <v>128</v>
      </c>
      <c r="K3677" t="s">
        <v>132</v>
      </c>
      <c r="L3677" t="str">
        <f>_xlfn.XLOOKUP(Table1[[#This Row],[TeamFavoriteID]],Table2[team_id],Table2[team_name],_xlfn.XLOOKUP(Table1[[#This Row],[TeamFavoriteID]],Table2[team_id_pfr],Table2[team_name],"Even"))</f>
        <v>Seattle Seahawks</v>
      </c>
      <c r="M3677">
        <v>-2.5</v>
      </c>
      <c r="N3677">
        <f>IF(Table1[[#This Row],[TeamFavorite]]=Table1[[#This Row],[TeamHome]],Table1[[#This Row],[ScoreAway]]-Table1[[#This Row],[ScoreHome]],Table1[[#This Row],[ScoreHome]]-Table1[[#This Row],[ScoreAway]])</f>
        <v>-6</v>
      </c>
      <c r="O3677">
        <f>IF(Table1[[#This Row],[SpreadActual]]&lt;Table1[[#This Row],[SpreadFavorite]],1,0)</f>
        <v>1</v>
      </c>
      <c r="P3677">
        <v>44</v>
      </c>
      <c r="Q3677" t="s">
        <v>36</v>
      </c>
      <c r="R3677" t="b">
        <v>0</v>
      </c>
      <c r="S3677">
        <v>48</v>
      </c>
      <c r="T3677">
        <v>12</v>
      </c>
      <c r="U3677">
        <v>80</v>
      </c>
    </row>
    <row r="3678" spans="1:22" x14ac:dyDescent="0.2">
      <c r="A3678" s="1">
        <v>30976</v>
      </c>
      <c r="B3678">
        <v>1984</v>
      </c>
      <c r="C3678">
        <f>_xlfn.MAXIFS(Table1[ScheduleWeekWritten],Table1[ScheduleSeason],Table1[[#This Row],[ScheduleSeason]])</f>
        <v>16</v>
      </c>
      <c r="D3678">
        <v>8</v>
      </c>
      <c r="E3678" cm="1">
        <f t="array" ref="E3678">_xlfn.XLOOKUP(Table1[[#This Row],[ScheduleWeekWritten]],Table3[Game],100+Table3[Increase],Table1[[#This Row],[ScheduleWeekWritten]])</f>
        <v>8</v>
      </c>
      <c r="F3678" t="b">
        <v>0</v>
      </c>
      <c r="G3678" t="s">
        <v>23</v>
      </c>
      <c r="H3678">
        <v>21</v>
      </c>
      <c r="I3678">
        <v>34</v>
      </c>
      <c r="J3678" t="s">
        <v>53</v>
      </c>
      <c r="K3678" t="s">
        <v>87</v>
      </c>
      <c r="L3678" t="str">
        <f>_xlfn.XLOOKUP(Table1[[#This Row],[TeamFavoriteID]],Table2[team_id],Table2[team_name],_xlfn.XLOOKUP(Table1[[#This Row],[TeamFavoriteID]],Table2[team_id_pfr],Table2[team_name],"Even"))</f>
        <v>San Francisco 49ers</v>
      </c>
      <c r="M3678">
        <v>-11</v>
      </c>
      <c r="N3678">
        <f>IF(Table1[[#This Row],[TeamFavorite]]=Table1[[#This Row],[TeamHome]],Table1[[#This Row],[ScoreAway]]-Table1[[#This Row],[ScoreHome]],Table1[[#This Row],[ScoreHome]]-Table1[[#This Row],[ScoreAway]])</f>
        <v>-13</v>
      </c>
      <c r="O3678">
        <f>IF(Table1[[#This Row],[SpreadActual]]&lt;Table1[[#This Row],[SpreadFavorite]],1,0)</f>
        <v>1</v>
      </c>
      <c r="P3678">
        <v>42</v>
      </c>
      <c r="Q3678" t="s">
        <v>102</v>
      </c>
      <c r="R3678" t="b">
        <v>0</v>
      </c>
      <c r="S3678">
        <v>72</v>
      </c>
      <c r="T3678">
        <v>0</v>
      </c>
      <c r="V3678" t="s">
        <v>103</v>
      </c>
    </row>
    <row r="3679" spans="1:22" x14ac:dyDescent="0.2">
      <c r="A3679" s="1">
        <v>30976</v>
      </c>
      <c r="B3679">
        <v>1984</v>
      </c>
      <c r="C3679">
        <f>_xlfn.MAXIFS(Table1[ScheduleWeekWritten],Table1[ScheduleSeason],Table1[[#This Row],[ScheduleSeason]])</f>
        <v>16</v>
      </c>
      <c r="D3679">
        <v>8</v>
      </c>
      <c r="E3679" cm="1">
        <f t="array" ref="E3679">_xlfn.XLOOKUP(Table1[[#This Row],[ScheduleWeekWritten]],Table3[Game],100+Table3[Increase],Table1[[#This Row],[ScheduleWeekWritten]])</f>
        <v>8</v>
      </c>
      <c r="F3679" t="b">
        <v>0</v>
      </c>
      <c r="G3679" t="s">
        <v>140</v>
      </c>
      <c r="H3679">
        <v>17</v>
      </c>
      <c r="I3679">
        <v>16</v>
      </c>
      <c r="J3679" t="s">
        <v>49</v>
      </c>
      <c r="K3679" t="s">
        <v>51</v>
      </c>
      <c r="L3679" t="str">
        <f>_xlfn.XLOOKUP(Table1[[#This Row],[TeamFavoriteID]],Table2[team_id],Table2[team_name],_xlfn.XLOOKUP(Table1[[#This Row],[TeamFavoriteID]],Table2[team_id_pfr],Table2[team_name],"Even"))</f>
        <v>Pittsburgh Steelers</v>
      </c>
      <c r="M3679">
        <v>-5</v>
      </c>
      <c r="N3679">
        <f>IF(Table1[[#This Row],[TeamFavorite]]=Table1[[#This Row],[TeamHome]],Table1[[#This Row],[ScoreAway]]-Table1[[#This Row],[ScoreHome]],Table1[[#This Row],[ScoreHome]]-Table1[[#This Row],[ScoreAway]])</f>
        <v>1</v>
      </c>
      <c r="O3679">
        <f>IF(Table1[[#This Row],[SpreadActual]]&lt;Table1[[#This Row],[SpreadFavorite]],1,0)</f>
        <v>0</v>
      </c>
      <c r="P3679">
        <v>39.5</v>
      </c>
      <c r="Q3679" t="s">
        <v>141</v>
      </c>
      <c r="R3679" t="b">
        <v>0</v>
      </c>
      <c r="S3679">
        <v>72</v>
      </c>
      <c r="T3679">
        <v>0</v>
      </c>
      <c r="V3679" t="s">
        <v>103</v>
      </c>
    </row>
    <row r="3680" spans="1:22" x14ac:dyDescent="0.2">
      <c r="A3680" s="1">
        <v>30976</v>
      </c>
      <c r="B3680">
        <v>1984</v>
      </c>
      <c r="C3680">
        <f>_xlfn.MAXIFS(Table1[ScheduleWeekWritten],Table1[ScheduleSeason],Table1[[#This Row],[ScheduleSeason]])</f>
        <v>16</v>
      </c>
      <c r="D3680">
        <v>8</v>
      </c>
      <c r="E3680" cm="1">
        <f t="array" ref="E3680">_xlfn.XLOOKUP(Table1[[#This Row],[ScheduleWeekWritten]],Table3[Game],100+Table3[Increase],Table1[[#This Row],[ScheduleWeekWritten]])</f>
        <v>8</v>
      </c>
      <c r="F3680" t="b">
        <v>0</v>
      </c>
      <c r="G3680" t="s">
        <v>54</v>
      </c>
      <c r="H3680">
        <v>14</v>
      </c>
      <c r="I3680">
        <v>16</v>
      </c>
      <c r="J3680" t="s">
        <v>45</v>
      </c>
      <c r="K3680" t="s">
        <v>55</v>
      </c>
      <c r="L3680" t="str">
        <f>_xlfn.XLOOKUP(Table1[[#This Row],[TeamFavoriteID]],Table2[team_id],Table2[team_name],_xlfn.XLOOKUP(Table1[[#This Row],[TeamFavoriteID]],Table2[team_id_pfr],Table2[team_name],"Even"))</f>
        <v>Minnesota Vikings</v>
      </c>
      <c r="M3680">
        <v>-1</v>
      </c>
      <c r="N3680">
        <f>IF(Table1[[#This Row],[TeamFavorite]]=Table1[[#This Row],[TeamHome]],Table1[[#This Row],[ScoreAway]]-Table1[[#This Row],[ScoreHome]],Table1[[#This Row],[ScoreHome]]-Table1[[#This Row],[ScoreAway]])</f>
        <v>2</v>
      </c>
      <c r="O3680">
        <f>IF(Table1[[#This Row],[SpreadActual]]&lt;Table1[[#This Row],[SpreadFavorite]],1,0)</f>
        <v>0</v>
      </c>
      <c r="P3680">
        <v>44.5</v>
      </c>
      <c r="Q3680" t="s">
        <v>137</v>
      </c>
      <c r="R3680" t="b">
        <v>0</v>
      </c>
      <c r="S3680">
        <v>72</v>
      </c>
      <c r="T3680">
        <v>0</v>
      </c>
      <c r="V3680" t="s">
        <v>103</v>
      </c>
    </row>
    <row r="3681" spans="1:22" x14ac:dyDescent="0.2">
      <c r="A3681" s="1">
        <v>30976</v>
      </c>
      <c r="B3681">
        <v>1984</v>
      </c>
      <c r="C3681">
        <f>_xlfn.MAXIFS(Table1[ScheduleWeekWritten],Table1[ScheduleSeason],Table1[[#This Row],[ScheduleSeason]])</f>
        <v>16</v>
      </c>
      <c r="D3681">
        <v>8</v>
      </c>
      <c r="E3681" cm="1">
        <f t="array" ref="E3681">_xlfn.XLOOKUP(Table1[[#This Row],[ScheduleWeekWritten]],Table3[Game],100+Table3[Increase],Table1[[#This Row],[ScheduleWeekWritten]])</f>
        <v>8</v>
      </c>
      <c r="F3681" t="b">
        <v>0</v>
      </c>
      <c r="G3681" t="s">
        <v>115</v>
      </c>
      <c r="H3681">
        <v>24</v>
      </c>
      <c r="I3681">
        <v>44</v>
      </c>
      <c r="J3681" t="s">
        <v>19</v>
      </c>
      <c r="K3681" t="s">
        <v>91</v>
      </c>
      <c r="L3681" t="str">
        <f>_xlfn.XLOOKUP(Table1[[#This Row],[TeamFavoriteID]],Table2[team_id],Table2[team_name],_xlfn.XLOOKUP(Table1[[#This Row],[TeamFavoriteID]],Table2[team_id_pfr],Table2[team_name],"Even"))</f>
        <v>Miami Dolphins</v>
      </c>
      <c r="M3681">
        <v>-4</v>
      </c>
      <c r="N3681">
        <f>IF(Table1[[#This Row],[TeamFavorite]]=Table1[[#This Row],[TeamHome]],Table1[[#This Row],[ScoreAway]]-Table1[[#This Row],[ScoreHome]],Table1[[#This Row],[ScoreHome]]-Table1[[#This Row],[ScoreAway]])</f>
        <v>-20</v>
      </c>
      <c r="O3681">
        <f>IF(Table1[[#This Row],[SpreadActual]]&lt;Table1[[#This Row],[SpreadFavorite]],1,0)</f>
        <v>1</v>
      </c>
      <c r="P3681">
        <v>42</v>
      </c>
      <c r="Q3681" t="s">
        <v>116</v>
      </c>
      <c r="R3681" t="b">
        <v>0</v>
      </c>
      <c r="S3681">
        <v>58</v>
      </c>
      <c r="T3681">
        <v>10</v>
      </c>
      <c r="U3681">
        <v>53</v>
      </c>
    </row>
    <row r="3682" spans="1:22" x14ac:dyDescent="0.2">
      <c r="A3682" s="1">
        <v>30976</v>
      </c>
      <c r="B3682">
        <v>1984</v>
      </c>
      <c r="C3682">
        <f>_xlfn.MAXIFS(Table1[ScheduleWeekWritten],Table1[ScheduleSeason],Table1[[#This Row],[ScheduleSeason]])</f>
        <v>16</v>
      </c>
      <c r="D3682">
        <v>8</v>
      </c>
      <c r="E3682" cm="1">
        <f t="array" ref="E3682">_xlfn.XLOOKUP(Table1[[#This Row],[ScheduleWeekWritten]],Table3[Game],100+Table3[Increase],Table1[[#This Row],[ScheduleWeekWritten]])</f>
        <v>8</v>
      </c>
      <c r="F3682" t="b">
        <v>0</v>
      </c>
      <c r="G3682" t="s">
        <v>31</v>
      </c>
      <c r="H3682">
        <v>28</v>
      </c>
      <c r="I3682">
        <v>7</v>
      </c>
      <c r="J3682" t="s">
        <v>42</v>
      </c>
      <c r="K3682" t="s">
        <v>32</v>
      </c>
      <c r="L3682" t="str">
        <f>_xlfn.XLOOKUP(Table1[[#This Row],[TeamFavoriteID]],Table2[team_id],Table2[team_name],_xlfn.XLOOKUP(Table1[[#This Row],[TeamFavoriteID]],Table2[team_id_pfr],Table2[team_name],"Even"))</f>
        <v>New York Jets</v>
      </c>
      <c r="M3682">
        <v>-2.5</v>
      </c>
      <c r="N3682">
        <f>IF(Table1[[#This Row],[TeamFavorite]]=Table1[[#This Row],[TeamHome]],Table1[[#This Row],[ScoreAway]]-Table1[[#This Row],[ScoreHome]],Table1[[#This Row],[ScoreHome]]-Table1[[#This Row],[ScoreAway]])</f>
        <v>-21</v>
      </c>
      <c r="O3682">
        <f>IF(Table1[[#This Row],[SpreadActual]]&lt;Table1[[#This Row],[SpreadFavorite]],1,0)</f>
        <v>1</v>
      </c>
      <c r="P3682">
        <v>43</v>
      </c>
      <c r="Q3682" t="s">
        <v>126</v>
      </c>
      <c r="R3682" t="b">
        <v>0</v>
      </c>
      <c r="S3682">
        <v>66</v>
      </c>
      <c r="T3682">
        <v>9</v>
      </c>
      <c r="U3682">
        <v>69</v>
      </c>
    </row>
    <row r="3683" spans="1:22" x14ac:dyDescent="0.2">
      <c r="A3683" s="1">
        <v>30976</v>
      </c>
      <c r="B3683">
        <v>1984</v>
      </c>
      <c r="C3683">
        <f>_xlfn.MAXIFS(Table1[ScheduleWeekWritten],Table1[ScheduleSeason],Table1[[#This Row],[ScheduleSeason]])</f>
        <v>16</v>
      </c>
      <c r="D3683">
        <v>8</v>
      </c>
      <c r="E3683" cm="1">
        <f t="array" ref="E3683">_xlfn.XLOOKUP(Table1[[#This Row],[ScheduleWeekWritten]],Table3[Game],100+Table3[Increase],Table1[[#This Row],[ScheduleWeekWritten]])</f>
        <v>8</v>
      </c>
      <c r="F3683" t="b">
        <v>0</v>
      </c>
      <c r="G3683" t="s">
        <v>58</v>
      </c>
      <c r="H3683">
        <v>24</v>
      </c>
      <c r="I3683">
        <v>10</v>
      </c>
      <c r="J3683" t="s">
        <v>50</v>
      </c>
      <c r="K3683" t="s">
        <v>90</v>
      </c>
      <c r="L3683" t="str">
        <f>_xlfn.XLOOKUP(Table1[[#This Row],[TeamFavoriteID]],Table2[team_id],Table2[team_name],_xlfn.XLOOKUP(Table1[[#This Row],[TeamFavoriteID]],Table2[team_id_pfr],Table2[team_name],"Even"))</f>
        <v>New York Giants</v>
      </c>
      <c r="M3683">
        <v>-1</v>
      </c>
      <c r="N3683">
        <f>IF(Table1[[#This Row],[TeamFavorite]]=Table1[[#This Row],[TeamHome]],Table1[[#This Row],[ScoreAway]]-Table1[[#This Row],[ScoreHome]],Table1[[#This Row],[ScoreHome]]-Table1[[#This Row],[ScoreAway]])</f>
        <v>14</v>
      </c>
      <c r="O3683">
        <f>IF(Table1[[#This Row],[SpreadActual]]&lt;Table1[[#This Row],[SpreadFavorite]],1,0)</f>
        <v>0</v>
      </c>
      <c r="P3683">
        <v>35.5</v>
      </c>
      <c r="Q3683" t="s">
        <v>112</v>
      </c>
      <c r="R3683" t="b">
        <v>0</v>
      </c>
      <c r="S3683">
        <v>68</v>
      </c>
      <c r="T3683">
        <v>9</v>
      </c>
      <c r="U3683">
        <v>78</v>
      </c>
    </row>
    <row r="3684" spans="1:22" x14ac:dyDescent="0.2">
      <c r="A3684" s="1">
        <v>30976</v>
      </c>
      <c r="B3684">
        <v>1984</v>
      </c>
      <c r="C3684">
        <f>_xlfn.MAXIFS(Table1[ScheduleWeekWritten],Table1[ScheduleSeason],Table1[[#This Row],[ScheduleSeason]])</f>
        <v>16</v>
      </c>
      <c r="D3684">
        <v>8</v>
      </c>
      <c r="E3684" cm="1">
        <f t="array" ref="E3684">_xlfn.XLOOKUP(Table1[[#This Row],[ScheduleWeekWritten]],Table3[Game],100+Table3[Increase],Table1[[#This Row],[ScheduleWeekWritten]])</f>
        <v>8</v>
      </c>
      <c r="F3684" t="b">
        <v>0</v>
      </c>
      <c r="G3684" t="s">
        <v>27</v>
      </c>
      <c r="H3684">
        <v>37</v>
      </c>
      <c r="I3684">
        <v>44</v>
      </c>
      <c r="J3684" t="s">
        <v>138</v>
      </c>
      <c r="K3684" t="s">
        <v>21</v>
      </c>
      <c r="L3684" t="str">
        <f>_xlfn.XLOOKUP(Table1[[#This Row],[TeamFavoriteID]],Table2[team_id],Table2[team_name],_xlfn.XLOOKUP(Table1[[#This Row],[TeamFavoriteID]],Table2[team_id_pfr],Table2[team_name],"Even"))</f>
        <v>Las Vegas Raiders</v>
      </c>
      <c r="M3684">
        <v>-3</v>
      </c>
      <c r="N3684">
        <f>IF(Table1[[#This Row],[TeamFavorite]]=Table1[[#This Row],[TeamHome]],Table1[[#This Row],[ScoreAway]]-Table1[[#This Row],[ScoreHome]],Table1[[#This Row],[ScoreHome]]-Table1[[#This Row],[ScoreAway]])</f>
        <v>-7</v>
      </c>
      <c r="O3684">
        <f>IF(Table1[[#This Row],[SpreadActual]]&lt;Table1[[#This Row],[SpreadFavorite]],1,0)</f>
        <v>1</v>
      </c>
      <c r="P3684">
        <v>50</v>
      </c>
      <c r="Q3684" t="s">
        <v>94</v>
      </c>
      <c r="R3684" t="b">
        <v>0</v>
      </c>
      <c r="S3684">
        <v>65</v>
      </c>
      <c r="T3684">
        <v>8</v>
      </c>
      <c r="U3684">
        <v>71</v>
      </c>
    </row>
    <row r="3685" spans="1:22" x14ac:dyDescent="0.2">
      <c r="A3685" s="1">
        <v>30976</v>
      </c>
      <c r="B3685">
        <v>1984</v>
      </c>
      <c r="C3685">
        <f>_xlfn.MAXIFS(Table1[ScheduleWeekWritten],Table1[ScheduleSeason],Table1[[#This Row],[ScheduleSeason]])</f>
        <v>16</v>
      </c>
      <c r="D3685">
        <v>8</v>
      </c>
      <c r="E3685" cm="1">
        <f t="array" ref="E3685">_xlfn.XLOOKUP(Table1[[#This Row],[ScheduleWeekWritten]],Table3[Game],100+Table3[Increase],Table1[[#This Row],[ScheduleWeekWritten]])</f>
        <v>8</v>
      </c>
      <c r="F3685" t="b">
        <v>0</v>
      </c>
      <c r="G3685" t="s">
        <v>57</v>
      </c>
      <c r="H3685">
        <v>26</v>
      </c>
      <c r="I3685">
        <v>24</v>
      </c>
      <c r="J3685" t="s">
        <v>61</v>
      </c>
      <c r="K3685" t="s">
        <v>85</v>
      </c>
      <c r="L3685" t="str">
        <f>_xlfn.XLOOKUP(Table1[[#This Row],[TeamFavoriteID]],Table2[team_id],Table2[team_name],_xlfn.XLOOKUP(Table1[[#This Row],[TeamFavoriteID]],Table2[team_id_pfr],Table2[team_name],"Even"))</f>
        <v>Washington Commanders</v>
      </c>
      <c r="M3685">
        <v>-3.5</v>
      </c>
      <c r="N3685">
        <f>IF(Table1[[#This Row],[TeamFavorite]]=Table1[[#This Row],[TeamHome]],Table1[[#This Row],[ScoreAway]]-Table1[[#This Row],[ScoreHome]],Table1[[#This Row],[ScoreHome]]-Table1[[#This Row],[ScoreAway]])</f>
        <v>2</v>
      </c>
      <c r="O3685">
        <f>IF(Table1[[#This Row],[SpreadActual]]&lt;Table1[[#This Row],[SpreadFavorite]],1,0)</f>
        <v>0</v>
      </c>
      <c r="P3685">
        <v>52</v>
      </c>
      <c r="Q3685" t="s">
        <v>60</v>
      </c>
      <c r="R3685" t="b">
        <v>0</v>
      </c>
      <c r="S3685">
        <v>48</v>
      </c>
      <c r="T3685">
        <v>12</v>
      </c>
      <c r="U3685">
        <v>96</v>
      </c>
    </row>
    <row r="3686" spans="1:22" x14ac:dyDescent="0.2">
      <c r="A3686" s="1">
        <v>30976</v>
      </c>
      <c r="B3686">
        <v>1984</v>
      </c>
      <c r="C3686">
        <f>_xlfn.MAXIFS(Table1[ScheduleWeekWritten],Table1[ScheduleSeason],Table1[[#This Row],[ScheduleSeason]])</f>
        <v>16</v>
      </c>
      <c r="D3686">
        <v>8</v>
      </c>
      <c r="E3686" cm="1">
        <f t="array" ref="E3686">_xlfn.XLOOKUP(Table1[[#This Row],[ScheduleWeekWritten]],Table3[Game],100+Table3[Increase],Table1[[#This Row],[ScheduleWeekWritten]])</f>
        <v>8</v>
      </c>
      <c r="F3686" t="b">
        <v>0</v>
      </c>
      <c r="G3686" t="s">
        <v>127</v>
      </c>
      <c r="H3686">
        <v>9</v>
      </c>
      <c r="I3686">
        <v>44</v>
      </c>
      <c r="J3686" t="s">
        <v>46</v>
      </c>
      <c r="K3686" t="s">
        <v>133</v>
      </c>
      <c r="L3686" t="str">
        <f>_xlfn.XLOOKUP(Table1[[#This Row],[TeamFavoriteID]],Table2[team_id],Table2[team_name],_xlfn.XLOOKUP(Table1[[#This Row],[TeamFavoriteID]],Table2[team_id_pfr],Table2[team_name],"Even"))</f>
        <v>Tampa Bay Buccaneers</v>
      </c>
      <c r="M3686">
        <v>-1</v>
      </c>
      <c r="N3686">
        <f>IF(Table1[[#This Row],[TeamFavorite]]=Table1[[#This Row],[TeamHome]],Table1[[#This Row],[ScoreAway]]-Table1[[#This Row],[ScoreHome]],Table1[[#This Row],[ScoreHome]]-Table1[[#This Row],[ScoreAway]])</f>
        <v>35</v>
      </c>
      <c r="O3686">
        <f>IF(Table1[[#This Row],[SpreadActual]]&lt;Table1[[#This Row],[SpreadFavorite]],1,0)</f>
        <v>0</v>
      </c>
      <c r="P3686">
        <v>39.5</v>
      </c>
      <c r="Q3686" t="s">
        <v>130</v>
      </c>
      <c r="R3686" t="b">
        <v>0</v>
      </c>
      <c r="S3686">
        <v>78</v>
      </c>
      <c r="T3686">
        <v>9</v>
      </c>
      <c r="U3686">
        <v>73</v>
      </c>
    </row>
    <row r="3687" spans="1:22" x14ac:dyDescent="0.2">
      <c r="A3687" s="1">
        <v>30977</v>
      </c>
      <c r="B3687">
        <v>1984</v>
      </c>
      <c r="C3687">
        <f>_xlfn.MAXIFS(Table1[ScheduleWeekWritten],Table1[ScheduleSeason],Table1[[#This Row],[ScheduleSeason]])</f>
        <v>16</v>
      </c>
      <c r="D3687">
        <v>8</v>
      </c>
      <c r="E3687" cm="1">
        <f t="array" ref="E3687">_xlfn.XLOOKUP(Table1[[#This Row],[ScheduleWeekWritten]],Table3[Game],100+Table3[Increase],Table1[[#This Row],[ScheduleWeekWritten]])</f>
        <v>8</v>
      </c>
      <c r="F3687" t="b">
        <v>0</v>
      </c>
      <c r="G3687" t="s">
        <v>38</v>
      </c>
      <c r="H3687">
        <v>10</v>
      </c>
      <c r="I3687">
        <v>24</v>
      </c>
      <c r="J3687" t="s">
        <v>39</v>
      </c>
      <c r="K3687" t="s">
        <v>109</v>
      </c>
      <c r="L3687" t="str">
        <f>_xlfn.XLOOKUP(Table1[[#This Row],[TeamFavoriteID]],Table2[team_id],Table2[team_name],_xlfn.XLOOKUP(Table1[[#This Row],[TeamFavoriteID]],Table2[team_id_pfr],Table2[team_name],"Even"))</f>
        <v>Atlanta Falcons</v>
      </c>
      <c r="M3687">
        <v>-1.5</v>
      </c>
      <c r="N3687">
        <f>IF(Table1[[#This Row],[TeamFavorite]]=Table1[[#This Row],[TeamHome]],Table1[[#This Row],[ScoreAway]]-Table1[[#This Row],[ScoreHome]],Table1[[#This Row],[ScoreHome]]-Table1[[#This Row],[ScoreAway]])</f>
        <v>14</v>
      </c>
      <c r="O3687">
        <f>IF(Table1[[#This Row],[SpreadActual]]&lt;Table1[[#This Row],[SpreadFavorite]],1,0)</f>
        <v>0</v>
      </c>
      <c r="P3687">
        <v>45</v>
      </c>
      <c r="Q3687" t="s">
        <v>41</v>
      </c>
      <c r="R3687" t="b">
        <v>0</v>
      </c>
      <c r="S3687">
        <v>71</v>
      </c>
      <c r="T3687">
        <v>12</v>
      </c>
      <c r="U3687">
        <v>79</v>
      </c>
    </row>
    <row r="3688" spans="1:22" x14ac:dyDescent="0.2">
      <c r="A3688" s="1">
        <v>30983</v>
      </c>
      <c r="B3688">
        <v>1984</v>
      </c>
      <c r="C3688">
        <f>_xlfn.MAXIFS(Table1[ScheduleWeekWritten],Table1[ScheduleSeason],Table1[[#This Row],[ScheduleSeason]])</f>
        <v>16</v>
      </c>
      <c r="D3688">
        <v>9</v>
      </c>
      <c r="E3688" cm="1">
        <f t="array" ref="E3688">_xlfn.XLOOKUP(Table1[[#This Row],[ScheduleWeekWritten]],Table3[Game],100+Table3[Increase],Table1[[#This Row],[ScheduleWeekWritten]])</f>
        <v>9</v>
      </c>
      <c r="F3688" t="b">
        <v>0</v>
      </c>
      <c r="G3688" t="s">
        <v>46</v>
      </c>
      <c r="H3688">
        <v>16</v>
      </c>
      <c r="I3688">
        <v>7</v>
      </c>
      <c r="J3688" t="s">
        <v>54</v>
      </c>
      <c r="K3688" t="s">
        <v>47</v>
      </c>
      <c r="L3688" t="str">
        <f>_xlfn.XLOOKUP(Table1[[#This Row],[TeamFavoriteID]],Table2[team_id],Table2[team_name],_xlfn.XLOOKUP(Table1[[#This Row],[TeamFavoriteID]],Table2[team_id_pfr],Table2[team_name],"Even"))</f>
        <v>Chicago Bears</v>
      </c>
      <c r="M3688">
        <v>-6.5</v>
      </c>
      <c r="N3688">
        <f>IF(Table1[[#This Row],[TeamFavorite]]=Table1[[#This Row],[TeamHome]],Table1[[#This Row],[ScoreAway]]-Table1[[#This Row],[ScoreHome]],Table1[[#This Row],[ScoreHome]]-Table1[[#This Row],[ScoreAway]])</f>
        <v>-9</v>
      </c>
      <c r="O3688">
        <f>IF(Table1[[#This Row],[SpreadActual]]&lt;Table1[[#This Row],[SpreadFavorite]],1,0)</f>
        <v>1</v>
      </c>
      <c r="P3688">
        <v>40</v>
      </c>
      <c r="Q3688" t="s">
        <v>114</v>
      </c>
      <c r="R3688" t="b">
        <v>0</v>
      </c>
      <c r="S3688">
        <v>55</v>
      </c>
      <c r="T3688">
        <v>12</v>
      </c>
      <c r="U3688">
        <v>76</v>
      </c>
    </row>
    <row r="3689" spans="1:22" x14ac:dyDescent="0.2">
      <c r="A3689" s="1">
        <v>30983</v>
      </c>
      <c r="B3689">
        <v>1984</v>
      </c>
      <c r="C3689">
        <f>_xlfn.MAXIFS(Table1[ScheduleWeekWritten],Table1[ScheduleSeason],Table1[[#This Row],[ScheduleSeason]])</f>
        <v>16</v>
      </c>
      <c r="D3689">
        <v>9</v>
      </c>
      <c r="E3689" cm="1">
        <f t="array" ref="E3689">_xlfn.XLOOKUP(Table1[[#This Row],[ScheduleWeekWritten]],Table3[Game],100+Table3[Increase],Table1[[#This Row],[ScheduleWeekWritten]])</f>
        <v>9</v>
      </c>
      <c r="F3689" t="b">
        <v>0</v>
      </c>
      <c r="G3689" t="s">
        <v>62</v>
      </c>
      <c r="H3689">
        <v>14</v>
      </c>
      <c r="I3689">
        <v>16</v>
      </c>
      <c r="J3689" t="s">
        <v>95</v>
      </c>
      <c r="K3689" t="s">
        <v>63</v>
      </c>
      <c r="L3689" t="str">
        <f>_xlfn.XLOOKUP(Table1[[#This Row],[TeamFavoriteID]],Table2[team_id],Table2[team_name],_xlfn.XLOOKUP(Table1[[#This Row],[TeamFavoriteID]],Table2[team_id_pfr],Table2[team_name],"Even"))</f>
        <v>Cleveland Browns</v>
      </c>
      <c r="M3689">
        <v>-1</v>
      </c>
      <c r="N3689">
        <f>IF(Table1[[#This Row],[TeamFavorite]]=Table1[[#This Row],[TeamHome]],Table1[[#This Row],[ScoreAway]]-Table1[[#This Row],[ScoreHome]],Table1[[#This Row],[ScoreHome]]-Table1[[#This Row],[ScoreAway]])</f>
        <v>2</v>
      </c>
      <c r="O3689">
        <f>IF(Table1[[#This Row],[SpreadActual]]&lt;Table1[[#This Row],[SpreadFavorite]],1,0)</f>
        <v>0</v>
      </c>
      <c r="P3689">
        <v>37</v>
      </c>
      <c r="Q3689" t="s">
        <v>66</v>
      </c>
      <c r="R3689" t="b">
        <v>0</v>
      </c>
      <c r="S3689">
        <v>69</v>
      </c>
      <c r="T3689">
        <v>14</v>
      </c>
      <c r="U3689">
        <v>68</v>
      </c>
    </row>
    <row r="3690" spans="1:22" x14ac:dyDescent="0.2">
      <c r="A3690" s="1">
        <v>30983</v>
      </c>
      <c r="B3690">
        <v>1984</v>
      </c>
      <c r="C3690">
        <f>_xlfn.MAXIFS(Table1[ScheduleWeekWritten],Table1[ScheduleSeason],Table1[[#This Row],[ScheduleSeason]])</f>
        <v>16</v>
      </c>
      <c r="D3690">
        <v>9</v>
      </c>
      <c r="E3690" cm="1">
        <f t="array" ref="E3690">_xlfn.XLOOKUP(Table1[[#This Row],[ScheduleWeekWritten]],Table3[Game],100+Table3[Increase],Table1[[#This Row],[ScheduleWeekWritten]])</f>
        <v>9</v>
      </c>
      <c r="F3690" t="b">
        <v>0</v>
      </c>
      <c r="G3690" t="s">
        <v>67</v>
      </c>
      <c r="H3690">
        <v>22</v>
      </c>
      <c r="I3690">
        <v>3</v>
      </c>
      <c r="J3690" t="s">
        <v>140</v>
      </c>
      <c r="K3690" t="s">
        <v>68</v>
      </c>
      <c r="L3690" t="str">
        <f>_xlfn.XLOOKUP(Table1[[#This Row],[TeamFavoriteID]],Table2[team_id],Table2[team_name],_xlfn.XLOOKUP(Table1[[#This Row],[TeamFavoriteID]],Table2[team_id_pfr],Table2[team_name],"Even"))</f>
        <v>Dallas Cowboys</v>
      </c>
      <c r="M3690">
        <v>-10</v>
      </c>
      <c r="N3690">
        <f>IF(Table1[[#This Row],[TeamFavorite]]=Table1[[#This Row],[TeamHome]],Table1[[#This Row],[ScoreAway]]-Table1[[#This Row],[ScoreHome]],Table1[[#This Row],[ScoreHome]]-Table1[[#This Row],[ScoreAway]])</f>
        <v>-19</v>
      </c>
      <c r="O3690">
        <f>IF(Table1[[#This Row],[SpreadActual]]&lt;Table1[[#This Row],[SpreadFavorite]],1,0)</f>
        <v>1</v>
      </c>
      <c r="P3690">
        <v>43</v>
      </c>
      <c r="Q3690" t="s">
        <v>119</v>
      </c>
      <c r="R3690" t="b">
        <v>0</v>
      </c>
      <c r="S3690">
        <v>67</v>
      </c>
      <c r="T3690">
        <v>10</v>
      </c>
      <c r="U3690">
        <v>71</v>
      </c>
    </row>
    <row r="3691" spans="1:22" x14ac:dyDescent="0.2">
      <c r="A3691" s="1">
        <v>30983</v>
      </c>
      <c r="B3691">
        <v>1984</v>
      </c>
      <c r="C3691">
        <f>_xlfn.MAXIFS(Table1[ScheduleWeekWritten],Table1[ScheduleSeason],Table1[[#This Row],[ScheduleSeason]])</f>
        <v>16</v>
      </c>
      <c r="D3691">
        <v>9</v>
      </c>
      <c r="E3691" cm="1">
        <f t="array" ref="E3691">_xlfn.XLOOKUP(Table1[[#This Row],[ScheduleWeekWritten]],Table3[Game],100+Table3[Increase],Table1[[#This Row],[ScheduleWeekWritten]])</f>
        <v>9</v>
      </c>
      <c r="F3691" t="b">
        <v>0</v>
      </c>
      <c r="G3691" t="s">
        <v>33</v>
      </c>
      <c r="H3691">
        <v>41</v>
      </c>
      <c r="I3691">
        <v>9</v>
      </c>
      <c r="J3691" t="s">
        <v>45</v>
      </c>
      <c r="K3691" t="s">
        <v>35</v>
      </c>
      <c r="L3691" t="str">
        <f>_xlfn.XLOOKUP(Table1[[#This Row],[TeamFavoriteID]],Table2[team_id],Table2[team_name],_xlfn.XLOOKUP(Table1[[#This Row],[TeamFavoriteID]],Table2[team_id_pfr],Table2[team_name],"Even"))</f>
        <v>Green Bay Packers</v>
      </c>
      <c r="M3691">
        <v>-2.5</v>
      </c>
      <c r="N3691">
        <f>IF(Table1[[#This Row],[TeamFavorite]]=Table1[[#This Row],[TeamHome]],Table1[[#This Row],[ScoreAway]]-Table1[[#This Row],[ScoreHome]],Table1[[#This Row],[ScoreHome]]-Table1[[#This Row],[ScoreAway]])</f>
        <v>-32</v>
      </c>
      <c r="O3691">
        <f>IF(Table1[[#This Row],[SpreadActual]]&lt;Table1[[#This Row],[SpreadFavorite]],1,0)</f>
        <v>1</v>
      </c>
      <c r="P3691">
        <v>45</v>
      </c>
      <c r="Q3691" t="s">
        <v>82</v>
      </c>
      <c r="R3691" t="b">
        <v>0</v>
      </c>
      <c r="S3691">
        <v>47</v>
      </c>
      <c r="T3691">
        <v>19</v>
      </c>
      <c r="U3691">
        <v>72</v>
      </c>
    </row>
    <row r="3692" spans="1:22" x14ac:dyDescent="0.2">
      <c r="A3692" s="1">
        <v>30983</v>
      </c>
      <c r="B3692">
        <v>1984</v>
      </c>
      <c r="C3692">
        <f>_xlfn.MAXIFS(Table1[ScheduleWeekWritten],Table1[ScheduleSeason],Table1[[#This Row],[ScheduleSeason]])</f>
        <v>16</v>
      </c>
      <c r="D3692">
        <v>9</v>
      </c>
      <c r="E3692" cm="1">
        <f t="array" ref="E3692">_xlfn.XLOOKUP(Table1[[#This Row],[ScheduleWeekWritten]],Table3[Game],100+Table3[Increase],Table1[[#This Row],[ScheduleWeekWritten]])</f>
        <v>9</v>
      </c>
      <c r="F3692" t="b">
        <v>0</v>
      </c>
      <c r="G3692" t="s">
        <v>23</v>
      </c>
      <c r="H3692">
        <v>13</v>
      </c>
      <c r="I3692">
        <v>31</v>
      </c>
      <c r="J3692" t="s">
        <v>101</v>
      </c>
      <c r="K3692" t="s">
        <v>104</v>
      </c>
      <c r="L3692" t="str">
        <f>_xlfn.XLOOKUP(Table1[[#This Row],[TeamFavoriteID]],Table2[team_id],Table2[team_name],_xlfn.XLOOKUP(Table1[[#This Row],[TeamFavoriteID]],Table2[team_id_pfr],Table2[team_name],"Even"))</f>
        <v>Cincinnati Bengals</v>
      </c>
      <c r="M3692">
        <v>-4.5</v>
      </c>
      <c r="N3692">
        <f>IF(Table1[[#This Row],[TeamFavorite]]=Table1[[#This Row],[TeamHome]],Table1[[#This Row],[ScoreAway]]-Table1[[#This Row],[ScoreHome]],Table1[[#This Row],[ScoreHome]]-Table1[[#This Row],[ScoreAway]])</f>
        <v>-18</v>
      </c>
      <c r="O3692">
        <f>IF(Table1[[#This Row],[SpreadActual]]&lt;Table1[[#This Row],[SpreadFavorite]],1,0)</f>
        <v>1</v>
      </c>
      <c r="P3692">
        <v>40</v>
      </c>
      <c r="Q3692" t="s">
        <v>102</v>
      </c>
      <c r="R3692" t="b">
        <v>0</v>
      </c>
      <c r="S3692">
        <v>72</v>
      </c>
      <c r="T3692">
        <v>0</v>
      </c>
      <c r="V3692" t="s">
        <v>103</v>
      </c>
    </row>
    <row r="3693" spans="1:22" x14ac:dyDescent="0.2">
      <c r="A3693" s="1">
        <v>30983</v>
      </c>
      <c r="B3693">
        <v>1984</v>
      </c>
      <c r="C3693">
        <f>_xlfn.MAXIFS(Table1[ScheduleWeekWritten],Table1[ScheduleSeason],Table1[[#This Row],[ScheduleSeason]])</f>
        <v>16</v>
      </c>
      <c r="D3693">
        <v>9</v>
      </c>
      <c r="E3693" cm="1">
        <f t="array" ref="E3693">_xlfn.XLOOKUP(Table1[[#This Row],[ScheduleWeekWritten]],Table3[Game],100+Table3[Increase],Table1[[#This Row],[ScheduleWeekWritten]])</f>
        <v>9</v>
      </c>
      <c r="F3693" t="b">
        <v>0</v>
      </c>
      <c r="G3693" t="s">
        <v>42</v>
      </c>
      <c r="H3693">
        <v>24</v>
      </c>
      <c r="I3693">
        <v>20</v>
      </c>
      <c r="J3693" t="s">
        <v>127</v>
      </c>
      <c r="K3693" t="s">
        <v>75</v>
      </c>
      <c r="L3693" t="str">
        <f>_xlfn.XLOOKUP(Table1[[#This Row],[TeamFavoriteID]],Table2[team_id],Table2[team_name],_xlfn.XLOOKUP(Table1[[#This Row],[TeamFavoriteID]],Table2[team_id_pfr],Table2[team_name],"Even"))</f>
        <v>Kansas City Chiefs</v>
      </c>
      <c r="M3693">
        <v>-6</v>
      </c>
      <c r="N3693">
        <f>IF(Table1[[#This Row],[TeamFavorite]]=Table1[[#This Row],[TeamHome]],Table1[[#This Row],[ScoreAway]]-Table1[[#This Row],[ScoreHome]],Table1[[#This Row],[ScoreHome]]-Table1[[#This Row],[ScoreAway]])</f>
        <v>-4</v>
      </c>
      <c r="O3693">
        <f>IF(Table1[[#This Row],[SpreadActual]]&lt;Table1[[#This Row],[SpreadFavorite]],1,0)</f>
        <v>0</v>
      </c>
      <c r="P3693">
        <v>39</v>
      </c>
      <c r="Q3693" t="s">
        <v>117</v>
      </c>
      <c r="R3693" t="b">
        <v>0</v>
      </c>
      <c r="S3693">
        <v>47</v>
      </c>
      <c r="T3693">
        <v>14</v>
      </c>
      <c r="U3693">
        <v>73</v>
      </c>
    </row>
    <row r="3694" spans="1:22" x14ac:dyDescent="0.2">
      <c r="A3694" s="1">
        <v>30983</v>
      </c>
      <c r="B3694">
        <v>1984</v>
      </c>
      <c r="C3694">
        <f>_xlfn.MAXIFS(Table1[ScheduleWeekWritten],Table1[ScheduleSeason],Table1[[#This Row],[ScheduleSeason]])</f>
        <v>16</v>
      </c>
      <c r="D3694">
        <v>9</v>
      </c>
      <c r="E3694" cm="1">
        <f t="array" ref="E3694">_xlfn.XLOOKUP(Table1[[#This Row],[ScheduleWeekWritten]],Table3[Game],100+Table3[Increase],Table1[[#This Row],[ScheduleWeekWritten]])</f>
        <v>9</v>
      </c>
      <c r="F3694" t="b">
        <v>0</v>
      </c>
      <c r="G3694" t="s">
        <v>138</v>
      </c>
      <c r="H3694">
        <v>19</v>
      </c>
      <c r="I3694">
        <v>22</v>
      </c>
      <c r="J3694" t="s">
        <v>24</v>
      </c>
      <c r="K3694" t="s">
        <v>21</v>
      </c>
      <c r="L3694" t="str">
        <f>_xlfn.XLOOKUP(Table1[[#This Row],[TeamFavoriteID]],Table2[team_id],Table2[team_name],_xlfn.XLOOKUP(Table1[[#This Row],[TeamFavoriteID]],Table2[team_id_pfr],Table2[team_name],"Even"))</f>
        <v>Las Vegas Raiders</v>
      </c>
      <c r="M3694">
        <v>-6</v>
      </c>
      <c r="N3694">
        <f>IF(Table1[[#This Row],[TeamFavorite]]=Table1[[#This Row],[TeamHome]],Table1[[#This Row],[ScoreAway]]-Table1[[#This Row],[ScoreHome]],Table1[[#This Row],[ScoreHome]]-Table1[[#This Row],[ScoreAway]])</f>
        <v>-3</v>
      </c>
      <c r="O3694">
        <f>IF(Table1[[#This Row],[SpreadActual]]&lt;Table1[[#This Row],[SpreadFavorite]],1,0)</f>
        <v>0</v>
      </c>
      <c r="P3694">
        <v>39</v>
      </c>
      <c r="Q3694" t="s">
        <v>65</v>
      </c>
      <c r="R3694" t="b">
        <v>0</v>
      </c>
      <c r="S3694">
        <v>60</v>
      </c>
      <c r="T3694">
        <v>7</v>
      </c>
      <c r="U3694">
        <v>62</v>
      </c>
    </row>
    <row r="3695" spans="1:22" x14ac:dyDescent="0.2">
      <c r="A3695" s="1">
        <v>30983</v>
      </c>
      <c r="B3695">
        <v>1984</v>
      </c>
      <c r="C3695">
        <f>_xlfn.MAXIFS(Table1[ScheduleWeekWritten],Table1[ScheduleSeason],Table1[[#This Row],[ScheduleSeason]])</f>
        <v>16</v>
      </c>
      <c r="D3695">
        <v>9</v>
      </c>
      <c r="E3695" cm="1">
        <f t="array" ref="E3695">_xlfn.XLOOKUP(Table1[[#This Row],[ScheduleWeekWritten]],Table3[Game],100+Table3[Increase],Table1[[#This Row],[ScheduleWeekWritten]])</f>
        <v>9</v>
      </c>
      <c r="F3695" t="b">
        <v>0</v>
      </c>
      <c r="G3695" t="s">
        <v>39</v>
      </c>
      <c r="H3695">
        <v>0</v>
      </c>
      <c r="I3695">
        <v>33</v>
      </c>
      <c r="J3695" t="s">
        <v>53</v>
      </c>
      <c r="K3695" t="s">
        <v>87</v>
      </c>
      <c r="L3695" t="str">
        <f>_xlfn.XLOOKUP(Table1[[#This Row],[TeamFavoriteID]],Table2[team_id],Table2[team_name],_xlfn.XLOOKUP(Table1[[#This Row],[TeamFavoriteID]],Table2[team_id_pfr],Table2[team_name],"Even"))</f>
        <v>San Francisco 49ers</v>
      </c>
      <c r="M3695">
        <v>-3</v>
      </c>
      <c r="N3695">
        <f>IF(Table1[[#This Row],[TeamFavorite]]=Table1[[#This Row],[TeamHome]],Table1[[#This Row],[ScoreAway]]-Table1[[#This Row],[ScoreHome]],Table1[[#This Row],[ScoreHome]]-Table1[[#This Row],[ScoreAway]])</f>
        <v>-33</v>
      </c>
      <c r="O3695">
        <f>IF(Table1[[#This Row],[SpreadActual]]&lt;Table1[[#This Row],[SpreadFavorite]],1,0)</f>
        <v>1</v>
      </c>
      <c r="P3695">
        <v>45</v>
      </c>
      <c r="Q3695" t="s">
        <v>135</v>
      </c>
      <c r="R3695" t="b">
        <v>0</v>
      </c>
      <c r="S3695">
        <v>60</v>
      </c>
      <c r="T3695">
        <v>7</v>
      </c>
      <c r="U3695">
        <v>62</v>
      </c>
    </row>
    <row r="3696" spans="1:22" x14ac:dyDescent="0.2">
      <c r="A3696" s="1">
        <v>30983</v>
      </c>
      <c r="B3696">
        <v>1984</v>
      </c>
      <c r="C3696">
        <f>_xlfn.MAXIFS(Table1[ScheduleWeekWritten],Table1[ScheduleSeason],Table1[[#This Row],[ScheduleSeason]])</f>
        <v>16</v>
      </c>
      <c r="D3696">
        <v>9</v>
      </c>
      <c r="E3696" cm="1">
        <f t="array" ref="E3696">_xlfn.XLOOKUP(Table1[[#This Row],[ScheduleWeekWritten]],Table3[Game],100+Table3[Increase],Table1[[#This Row],[ScheduleWeekWritten]])</f>
        <v>9</v>
      </c>
      <c r="F3696" t="b">
        <v>0</v>
      </c>
      <c r="G3696" t="s">
        <v>19</v>
      </c>
      <c r="H3696">
        <v>38</v>
      </c>
      <c r="I3696">
        <v>7</v>
      </c>
      <c r="J3696" t="s">
        <v>28</v>
      </c>
      <c r="K3696" t="s">
        <v>91</v>
      </c>
      <c r="L3696" t="str">
        <f>_xlfn.XLOOKUP(Table1[[#This Row],[TeamFavoriteID]],Table2[team_id],Table2[team_name],_xlfn.XLOOKUP(Table1[[#This Row],[TeamFavoriteID]],Table2[team_id_pfr],Table2[team_name],"Even"))</f>
        <v>Miami Dolphins</v>
      </c>
      <c r="M3696">
        <v>-17</v>
      </c>
      <c r="N3696">
        <f>IF(Table1[[#This Row],[TeamFavorite]]=Table1[[#This Row],[TeamHome]],Table1[[#This Row],[ScoreAway]]-Table1[[#This Row],[ScoreHome]],Table1[[#This Row],[ScoreHome]]-Table1[[#This Row],[ScoreAway]])</f>
        <v>-31</v>
      </c>
      <c r="O3696">
        <f>IF(Table1[[#This Row],[SpreadActual]]&lt;Table1[[#This Row],[SpreadFavorite]],1,0)</f>
        <v>1</v>
      </c>
      <c r="P3696">
        <v>45</v>
      </c>
      <c r="Q3696" t="s">
        <v>22</v>
      </c>
      <c r="R3696" t="b">
        <v>0</v>
      </c>
      <c r="S3696">
        <v>80</v>
      </c>
      <c r="T3696">
        <v>16</v>
      </c>
      <c r="U3696">
        <v>74</v>
      </c>
    </row>
    <row r="3697" spans="1:22" x14ac:dyDescent="0.2">
      <c r="A3697" s="1">
        <v>30983</v>
      </c>
      <c r="B3697">
        <v>1984</v>
      </c>
      <c r="C3697">
        <f>_xlfn.MAXIFS(Table1[ScheduleWeekWritten],Table1[ScheduleSeason],Table1[[#This Row],[ScheduleSeason]])</f>
        <v>16</v>
      </c>
      <c r="D3697">
        <v>9</v>
      </c>
      <c r="E3697" cm="1">
        <f t="array" ref="E3697">_xlfn.XLOOKUP(Table1[[#This Row],[ScheduleWeekWritten]],Table3[Game],100+Table3[Increase],Table1[[#This Row],[ScheduleWeekWritten]])</f>
        <v>9</v>
      </c>
      <c r="F3697" t="b">
        <v>0</v>
      </c>
      <c r="G3697" t="s">
        <v>115</v>
      </c>
      <c r="H3697">
        <v>30</v>
      </c>
      <c r="I3697">
        <v>20</v>
      </c>
      <c r="J3697" t="s">
        <v>31</v>
      </c>
      <c r="K3697" t="s">
        <v>70</v>
      </c>
      <c r="L3697" t="str">
        <f>_xlfn.XLOOKUP(Table1[[#This Row],[TeamFavoriteID]],Table2[team_id],Table2[team_name],_xlfn.XLOOKUP(Table1[[#This Row],[TeamFavoriteID]],Table2[team_id_pfr],Table2[team_name],"Even"))</f>
        <v>Boston Patriots</v>
      </c>
      <c r="M3697">
        <v>-3.5</v>
      </c>
      <c r="N3697">
        <f>IF(Table1[[#This Row],[TeamFavorite]]=Table1[[#This Row],[TeamHome]],Table1[[#This Row],[ScoreAway]]-Table1[[#This Row],[ScoreHome]],Table1[[#This Row],[ScoreHome]]-Table1[[#This Row],[ScoreAway]])</f>
        <v>10</v>
      </c>
      <c r="O3697">
        <f>IF(Table1[[#This Row],[SpreadActual]]&lt;Table1[[#This Row],[SpreadFavorite]],1,0)</f>
        <v>0</v>
      </c>
      <c r="P3697">
        <v>43.5</v>
      </c>
      <c r="Q3697" t="s">
        <v>116</v>
      </c>
      <c r="R3697" t="b">
        <v>0</v>
      </c>
      <c r="S3697">
        <v>59</v>
      </c>
      <c r="T3697">
        <v>13</v>
      </c>
      <c r="U3697">
        <v>88</v>
      </c>
    </row>
    <row r="3698" spans="1:22" x14ac:dyDescent="0.2">
      <c r="A3698" s="1">
        <v>30983</v>
      </c>
      <c r="B3698">
        <v>1984</v>
      </c>
      <c r="C3698">
        <f>_xlfn.MAXIFS(Table1[ScheduleWeekWritten],Table1[ScheduleSeason],Table1[[#This Row],[ScheduleSeason]])</f>
        <v>16</v>
      </c>
      <c r="D3698">
        <v>9</v>
      </c>
      <c r="E3698" cm="1">
        <f t="array" ref="E3698">_xlfn.XLOOKUP(Table1[[#This Row],[ScheduleWeekWritten]],Table3[Game],100+Table3[Increase],Table1[[#This Row],[ScheduleWeekWritten]])</f>
        <v>9</v>
      </c>
      <c r="F3698" t="b">
        <v>0</v>
      </c>
      <c r="G3698" t="s">
        <v>50</v>
      </c>
      <c r="H3698">
        <v>37</v>
      </c>
      <c r="I3698">
        <v>13</v>
      </c>
      <c r="J3698" t="s">
        <v>61</v>
      </c>
      <c r="K3698" t="s">
        <v>85</v>
      </c>
      <c r="L3698" t="str">
        <f>_xlfn.XLOOKUP(Table1[[#This Row],[TeamFavoriteID]],Table2[team_id],Table2[team_name],_xlfn.XLOOKUP(Table1[[#This Row],[TeamFavoriteID]],Table2[team_id_pfr],Table2[team_name],"Even"))</f>
        <v>Washington Commanders</v>
      </c>
      <c r="M3698">
        <v>-6</v>
      </c>
      <c r="N3698">
        <f>IF(Table1[[#This Row],[TeamFavorite]]=Table1[[#This Row],[TeamHome]],Table1[[#This Row],[ScoreAway]]-Table1[[#This Row],[ScoreHome]],Table1[[#This Row],[ScoreHome]]-Table1[[#This Row],[ScoreAway]])</f>
        <v>24</v>
      </c>
      <c r="O3698">
        <f>IF(Table1[[#This Row],[SpreadActual]]&lt;Table1[[#This Row],[SpreadFavorite]],1,0)</f>
        <v>0</v>
      </c>
      <c r="P3698">
        <v>42.5</v>
      </c>
      <c r="Q3698" t="s">
        <v>126</v>
      </c>
      <c r="R3698" t="b">
        <v>0</v>
      </c>
      <c r="S3698">
        <v>66</v>
      </c>
      <c r="T3698">
        <v>8</v>
      </c>
      <c r="U3698">
        <v>88</v>
      </c>
    </row>
    <row r="3699" spans="1:22" x14ac:dyDescent="0.2">
      <c r="A3699" s="1">
        <v>30983</v>
      </c>
      <c r="B3699">
        <v>1984</v>
      </c>
      <c r="C3699">
        <f>_xlfn.MAXIFS(Table1[ScheduleWeekWritten],Table1[ScheduleSeason],Table1[[#This Row],[ScheduleSeason]])</f>
        <v>16</v>
      </c>
      <c r="D3699">
        <v>9</v>
      </c>
      <c r="E3699" cm="1">
        <f t="array" ref="E3699">_xlfn.XLOOKUP(Table1[[#This Row],[ScheduleWeekWritten]],Table3[Game],100+Table3[Increase],Table1[[#This Row],[ScheduleWeekWritten]])</f>
        <v>9</v>
      </c>
      <c r="F3699" t="b">
        <v>0</v>
      </c>
      <c r="G3699" t="s">
        <v>58</v>
      </c>
      <c r="H3699">
        <v>14</v>
      </c>
      <c r="I3699">
        <v>34</v>
      </c>
      <c r="J3699" t="s">
        <v>57</v>
      </c>
      <c r="K3699" t="s">
        <v>59</v>
      </c>
      <c r="L3699" t="str">
        <f>_xlfn.XLOOKUP(Table1[[#This Row],[TeamFavoriteID]],Table2[team_id],Table2[team_name],_xlfn.XLOOKUP(Table1[[#This Row],[TeamFavoriteID]],Table2[team_id_pfr],Table2[team_name],"Even"))</f>
        <v>Arizona Cardinals</v>
      </c>
      <c r="M3699">
        <v>-3</v>
      </c>
      <c r="N3699">
        <f>IF(Table1[[#This Row],[TeamFavorite]]=Table1[[#This Row],[TeamHome]],Table1[[#This Row],[ScoreAway]]-Table1[[#This Row],[ScoreHome]],Table1[[#This Row],[ScoreHome]]-Table1[[#This Row],[ScoreAway]])</f>
        <v>-20</v>
      </c>
      <c r="O3699">
        <f>IF(Table1[[#This Row],[SpreadActual]]&lt;Table1[[#This Row],[SpreadFavorite]],1,0)</f>
        <v>1</v>
      </c>
      <c r="P3699">
        <v>43.5</v>
      </c>
      <c r="Q3699" t="s">
        <v>112</v>
      </c>
      <c r="R3699" t="b">
        <v>0</v>
      </c>
      <c r="S3699">
        <v>68</v>
      </c>
      <c r="T3699">
        <v>9</v>
      </c>
      <c r="U3699">
        <v>79</v>
      </c>
    </row>
    <row r="3700" spans="1:22" x14ac:dyDescent="0.2">
      <c r="A3700" s="1">
        <v>30983</v>
      </c>
      <c r="B3700">
        <v>1984</v>
      </c>
      <c r="C3700">
        <f>_xlfn.MAXIFS(Table1[ScheduleWeekWritten],Table1[ScheduleSeason],Table1[[#This Row],[ScheduleSeason]])</f>
        <v>16</v>
      </c>
      <c r="D3700">
        <v>9</v>
      </c>
      <c r="E3700" cm="1">
        <f t="array" ref="E3700">_xlfn.XLOOKUP(Table1[[#This Row],[ScheduleWeekWritten]],Table3[Game],100+Table3[Increase],Table1[[#This Row],[ScheduleWeekWritten]])</f>
        <v>9</v>
      </c>
      <c r="F3700" t="b">
        <v>0</v>
      </c>
      <c r="G3700" t="s">
        <v>49</v>
      </c>
      <c r="H3700">
        <v>35</v>
      </c>
      <c r="I3700">
        <v>10</v>
      </c>
      <c r="J3700" t="s">
        <v>38</v>
      </c>
      <c r="K3700" t="s">
        <v>51</v>
      </c>
      <c r="L3700" t="str">
        <f>_xlfn.XLOOKUP(Table1[[#This Row],[TeamFavoriteID]],Table2[team_id],Table2[team_name],_xlfn.XLOOKUP(Table1[[#This Row],[TeamFavoriteID]],Table2[team_id_pfr],Table2[team_name],"Even"))</f>
        <v>Pittsburgh Steelers</v>
      </c>
      <c r="M3700">
        <v>-3</v>
      </c>
      <c r="N3700">
        <f>IF(Table1[[#This Row],[TeamFavorite]]=Table1[[#This Row],[TeamHome]],Table1[[#This Row],[ScoreAway]]-Table1[[#This Row],[ScoreHome]],Table1[[#This Row],[ScoreHome]]-Table1[[#This Row],[ScoreAway]])</f>
        <v>-25</v>
      </c>
      <c r="O3700">
        <f>IF(Table1[[#This Row],[SpreadActual]]&lt;Table1[[#This Row],[SpreadFavorite]],1,0)</f>
        <v>1</v>
      </c>
      <c r="P3700">
        <v>42</v>
      </c>
      <c r="Q3700" t="s">
        <v>113</v>
      </c>
      <c r="R3700" t="b">
        <v>0</v>
      </c>
      <c r="S3700">
        <v>68</v>
      </c>
      <c r="T3700">
        <v>11</v>
      </c>
      <c r="U3700">
        <v>60</v>
      </c>
    </row>
    <row r="3701" spans="1:22" x14ac:dyDescent="0.2">
      <c r="A3701" s="1">
        <v>30984</v>
      </c>
      <c r="B3701">
        <v>1984</v>
      </c>
      <c r="C3701">
        <f>_xlfn.MAXIFS(Table1[ScheduleWeekWritten],Table1[ScheduleSeason],Table1[[#This Row],[ScheduleSeason]])</f>
        <v>16</v>
      </c>
      <c r="D3701">
        <v>9</v>
      </c>
      <c r="E3701" cm="1">
        <f t="array" ref="E3701">_xlfn.XLOOKUP(Table1[[#This Row],[ScheduleWeekWritten]],Table3[Game],100+Table3[Increase],Table1[[#This Row],[ScheduleWeekWritten]])</f>
        <v>9</v>
      </c>
      <c r="F3701" t="b">
        <v>0</v>
      </c>
      <c r="G3701" t="s">
        <v>27</v>
      </c>
      <c r="H3701">
        <v>0</v>
      </c>
      <c r="I3701">
        <v>24</v>
      </c>
      <c r="J3701" t="s">
        <v>128</v>
      </c>
      <c r="K3701" t="s">
        <v>29</v>
      </c>
      <c r="L3701" t="str">
        <f>_xlfn.XLOOKUP(Table1[[#This Row],[TeamFavoriteID]],Table2[team_id],Table2[team_name],_xlfn.XLOOKUP(Table1[[#This Row],[TeamFavoriteID]],Table2[team_id_pfr],Table2[team_name],"Even"))</f>
        <v>Los Angeles Chargers</v>
      </c>
      <c r="M3701">
        <v>-2</v>
      </c>
      <c r="N3701">
        <f>IF(Table1[[#This Row],[TeamFavorite]]=Table1[[#This Row],[TeamHome]],Table1[[#This Row],[ScoreAway]]-Table1[[#This Row],[ScoreHome]],Table1[[#This Row],[ScoreHome]]-Table1[[#This Row],[ScoreAway]])</f>
        <v>-24</v>
      </c>
      <c r="O3701">
        <f>IF(Table1[[#This Row],[SpreadActual]]&lt;Table1[[#This Row],[SpreadFavorite]],1,0)</f>
        <v>1</v>
      </c>
      <c r="P3701">
        <v>51</v>
      </c>
      <c r="Q3701" t="s">
        <v>94</v>
      </c>
      <c r="R3701" t="b">
        <v>0</v>
      </c>
      <c r="S3701">
        <v>64</v>
      </c>
      <c r="T3701">
        <v>9</v>
      </c>
      <c r="U3701">
        <v>76</v>
      </c>
    </row>
    <row r="3702" spans="1:22" x14ac:dyDescent="0.2">
      <c r="A3702" s="1">
        <v>30990</v>
      </c>
      <c r="B3702">
        <v>1984</v>
      </c>
      <c r="C3702">
        <f>_xlfn.MAXIFS(Table1[ScheduleWeekWritten],Table1[ScheduleSeason],Table1[[#This Row],[ScheduleSeason]])</f>
        <v>16</v>
      </c>
      <c r="D3702">
        <v>10</v>
      </c>
      <c r="E3702" cm="1">
        <f t="array" ref="E3702">_xlfn.XLOOKUP(Table1[[#This Row],[ScheduleWeekWritten]],Table3[Game],100+Table3[Increase],Table1[[#This Row],[ScheduleWeekWritten]])</f>
        <v>10</v>
      </c>
      <c r="F3702" t="b">
        <v>0</v>
      </c>
      <c r="G3702" t="s">
        <v>28</v>
      </c>
      <c r="H3702">
        <v>10</v>
      </c>
      <c r="I3702">
        <v>13</v>
      </c>
      <c r="J3702" t="s">
        <v>62</v>
      </c>
      <c r="K3702" t="s">
        <v>63</v>
      </c>
      <c r="L3702" t="str">
        <f>_xlfn.XLOOKUP(Table1[[#This Row],[TeamFavoriteID]],Table2[team_id],Table2[team_name],_xlfn.XLOOKUP(Table1[[#This Row],[TeamFavoriteID]],Table2[team_id_pfr],Table2[team_name],"Even"))</f>
        <v>Cleveland Browns</v>
      </c>
      <c r="M3702">
        <v>-2.5</v>
      </c>
      <c r="N3702">
        <f>IF(Table1[[#This Row],[TeamFavorite]]=Table1[[#This Row],[TeamHome]],Table1[[#This Row],[ScoreAway]]-Table1[[#This Row],[ScoreHome]],Table1[[#This Row],[ScoreHome]]-Table1[[#This Row],[ScoreAway]])</f>
        <v>-3</v>
      </c>
      <c r="O3702">
        <f>IF(Table1[[#This Row],[SpreadActual]]&lt;Table1[[#This Row],[SpreadFavorite]],1,0)</f>
        <v>1</v>
      </c>
      <c r="P3702">
        <v>37.5</v>
      </c>
      <c r="Q3702" t="s">
        <v>123</v>
      </c>
      <c r="R3702" t="b">
        <v>0</v>
      </c>
      <c r="S3702">
        <v>42</v>
      </c>
      <c r="T3702">
        <v>11</v>
      </c>
      <c r="U3702">
        <v>68</v>
      </c>
    </row>
    <row r="3703" spans="1:22" x14ac:dyDescent="0.2">
      <c r="A3703" s="1">
        <v>30990</v>
      </c>
      <c r="B3703">
        <v>1984</v>
      </c>
      <c r="C3703">
        <f>_xlfn.MAXIFS(Table1[ScheduleWeekWritten],Table1[ScheduleSeason],Table1[[#This Row],[ScheduleSeason]])</f>
        <v>16</v>
      </c>
      <c r="D3703">
        <v>10</v>
      </c>
      <c r="E3703" cm="1">
        <f t="array" ref="E3703">_xlfn.XLOOKUP(Table1[[#This Row],[ScheduleWeekWritten]],Table3[Game],100+Table3[Increase],Table1[[#This Row],[ScheduleWeekWritten]])</f>
        <v>10</v>
      </c>
      <c r="F3703" t="b">
        <v>0</v>
      </c>
      <c r="G3703" t="s">
        <v>46</v>
      </c>
      <c r="H3703">
        <v>17</v>
      </c>
      <c r="I3703">
        <v>6</v>
      </c>
      <c r="J3703" t="s">
        <v>138</v>
      </c>
      <c r="K3703" t="s">
        <v>21</v>
      </c>
      <c r="L3703" t="str">
        <f>_xlfn.XLOOKUP(Table1[[#This Row],[TeamFavoriteID]],Table2[team_id],Table2[team_name],_xlfn.XLOOKUP(Table1[[#This Row],[TeamFavoriteID]],Table2[team_id_pfr],Table2[team_name],"Even"))</f>
        <v>Las Vegas Raiders</v>
      </c>
      <c r="M3703">
        <v>-2.5</v>
      </c>
      <c r="N3703">
        <f>IF(Table1[[#This Row],[TeamFavorite]]=Table1[[#This Row],[TeamHome]],Table1[[#This Row],[ScoreAway]]-Table1[[#This Row],[ScoreHome]],Table1[[#This Row],[ScoreHome]]-Table1[[#This Row],[ScoreAway]])</f>
        <v>11</v>
      </c>
      <c r="O3703">
        <f>IF(Table1[[#This Row],[SpreadActual]]&lt;Table1[[#This Row],[SpreadFavorite]],1,0)</f>
        <v>0</v>
      </c>
      <c r="P3703">
        <v>38</v>
      </c>
      <c r="Q3703" t="s">
        <v>114</v>
      </c>
      <c r="R3703" t="b">
        <v>0</v>
      </c>
      <c r="S3703">
        <v>51</v>
      </c>
      <c r="T3703">
        <v>18</v>
      </c>
      <c r="U3703">
        <v>71</v>
      </c>
    </row>
    <row r="3704" spans="1:22" x14ac:dyDescent="0.2">
      <c r="A3704" s="1">
        <v>30990</v>
      </c>
      <c r="B3704">
        <v>1984</v>
      </c>
      <c r="C3704">
        <f>_xlfn.MAXIFS(Table1[ScheduleWeekWritten],Table1[ScheduleSeason],Table1[[#This Row],[ScheduleSeason]])</f>
        <v>16</v>
      </c>
      <c r="D3704">
        <v>10</v>
      </c>
      <c r="E3704" cm="1">
        <f t="array" ref="E3704">_xlfn.XLOOKUP(Table1[[#This Row],[ScheduleWeekWritten]],Table3[Game],100+Table3[Increase],Table1[[#This Row],[ScheduleWeekWritten]])</f>
        <v>10</v>
      </c>
      <c r="F3704" t="b">
        <v>0</v>
      </c>
      <c r="G3704" t="s">
        <v>67</v>
      </c>
      <c r="H3704">
        <v>7</v>
      </c>
      <c r="I3704">
        <v>19</v>
      </c>
      <c r="J3704" t="s">
        <v>50</v>
      </c>
      <c r="K3704" t="s">
        <v>68</v>
      </c>
      <c r="L3704" t="str">
        <f>_xlfn.XLOOKUP(Table1[[#This Row],[TeamFavoriteID]],Table2[team_id],Table2[team_name],_xlfn.XLOOKUP(Table1[[#This Row],[TeamFavoriteID]],Table2[team_id_pfr],Table2[team_name],"Even"))</f>
        <v>Dallas Cowboys</v>
      </c>
      <c r="M3704">
        <v>-7</v>
      </c>
      <c r="N3704">
        <f>IF(Table1[[#This Row],[TeamFavorite]]=Table1[[#This Row],[TeamHome]],Table1[[#This Row],[ScoreAway]]-Table1[[#This Row],[ScoreHome]],Table1[[#This Row],[ScoreHome]]-Table1[[#This Row],[ScoreAway]])</f>
        <v>12</v>
      </c>
      <c r="O3704">
        <f>IF(Table1[[#This Row],[SpreadActual]]&lt;Table1[[#This Row],[SpreadFavorite]],1,0)</f>
        <v>0</v>
      </c>
      <c r="P3704">
        <v>43</v>
      </c>
      <c r="Q3704" t="s">
        <v>119</v>
      </c>
      <c r="R3704" t="b">
        <v>0</v>
      </c>
      <c r="S3704">
        <v>61</v>
      </c>
      <c r="T3704">
        <v>15</v>
      </c>
      <c r="U3704">
        <v>78</v>
      </c>
    </row>
    <row r="3705" spans="1:22" x14ac:dyDescent="0.2">
      <c r="A3705" s="1">
        <v>30990</v>
      </c>
      <c r="B3705">
        <v>1984</v>
      </c>
      <c r="C3705">
        <f>_xlfn.MAXIFS(Table1[ScheduleWeekWritten],Table1[ScheduleSeason],Table1[[#This Row],[ScheduleSeason]])</f>
        <v>16</v>
      </c>
      <c r="D3705">
        <v>10</v>
      </c>
      <c r="E3705" cm="1">
        <f t="array" ref="E3705">_xlfn.XLOOKUP(Table1[[#This Row],[ScheduleWeekWritten]],Table3[Game],100+Table3[Increase],Table1[[#This Row],[ScheduleWeekWritten]])</f>
        <v>10</v>
      </c>
      <c r="F3705" t="b">
        <v>0</v>
      </c>
      <c r="G3705" t="s">
        <v>24</v>
      </c>
      <c r="H3705">
        <v>26</v>
      </c>
      <c r="I3705">
        <v>19</v>
      </c>
      <c r="J3705" t="s">
        <v>115</v>
      </c>
      <c r="K3705" t="s">
        <v>88</v>
      </c>
      <c r="L3705" t="str">
        <f>_xlfn.XLOOKUP(Table1[[#This Row],[TeamFavoriteID]],Table2[team_id],Table2[team_name],_xlfn.XLOOKUP(Table1[[#This Row],[TeamFavoriteID]],Table2[team_id_pfr],Table2[team_name],"Even"))</f>
        <v>Denver Broncos</v>
      </c>
      <c r="M3705">
        <v>-5</v>
      </c>
      <c r="N3705">
        <f>IF(Table1[[#This Row],[TeamFavorite]]=Table1[[#This Row],[TeamHome]],Table1[[#This Row],[ScoreAway]]-Table1[[#This Row],[ScoreHome]],Table1[[#This Row],[ScoreHome]]-Table1[[#This Row],[ScoreAway]])</f>
        <v>-7</v>
      </c>
      <c r="O3705">
        <f>IF(Table1[[#This Row],[SpreadActual]]&lt;Table1[[#This Row],[SpreadFavorite]],1,0)</f>
        <v>1</v>
      </c>
      <c r="P3705">
        <v>37</v>
      </c>
      <c r="Q3705" t="s">
        <v>71</v>
      </c>
      <c r="R3705" t="b">
        <v>0</v>
      </c>
      <c r="S3705">
        <v>47</v>
      </c>
      <c r="T3705">
        <v>21</v>
      </c>
      <c r="U3705">
        <v>29</v>
      </c>
    </row>
    <row r="3706" spans="1:22" x14ac:dyDescent="0.2">
      <c r="A3706" s="1">
        <v>30990</v>
      </c>
      <c r="B3706">
        <v>1984</v>
      </c>
      <c r="C3706">
        <f>_xlfn.MAXIFS(Table1[ScheduleWeekWritten],Table1[ScheduleSeason],Table1[[#This Row],[ScheduleSeason]])</f>
        <v>16</v>
      </c>
      <c r="D3706">
        <v>10</v>
      </c>
      <c r="E3706" cm="1">
        <f t="array" ref="E3706">_xlfn.XLOOKUP(Table1[[#This Row],[ScheduleWeekWritten]],Table3[Game],100+Table3[Increase],Table1[[#This Row],[ScheduleWeekWritten]])</f>
        <v>10</v>
      </c>
      <c r="F3706" t="b">
        <v>0</v>
      </c>
      <c r="G3706" t="s">
        <v>45</v>
      </c>
      <c r="H3706">
        <v>23</v>
      </c>
      <c r="I3706">
        <v>23</v>
      </c>
      <c r="J3706" t="s">
        <v>58</v>
      </c>
      <c r="K3706" t="s">
        <v>79</v>
      </c>
      <c r="L3706" t="str">
        <f>_xlfn.XLOOKUP(Table1[[#This Row],[TeamFavoriteID]],Table2[team_id],Table2[team_name],_xlfn.XLOOKUP(Table1[[#This Row],[TeamFavoriteID]],Table2[team_id_pfr],Table2[team_name],"Even"))</f>
        <v>Detroit Lions</v>
      </c>
      <c r="M3706">
        <v>-3.5</v>
      </c>
      <c r="N3706">
        <f>IF(Table1[[#This Row],[TeamFavorite]]=Table1[[#This Row],[TeamHome]],Table1[[#This Row],[ScoreAway]]-Table1[[#This Row],[ScoreHome]],Table1[[#This Row],[ScoreHome]]-Table1[[#This Row],[ScoreAway]])</f>
        <v>0</v>
      </c>
      <c r="O3706">
        <f>IF(Table1[[#This Row],[SpreadActual]]&lt;Table1[[#This Row],[SpreadFavorite]],1,0)</f>
        <v>0</v>
      </c>
      <c r="P3706">
        <v>40</v>
      </c>
      <c r="Q3706" t="s">
        <v>125</v>
      </c>
      <c r="R3706" t="b">
        <v>0</v>
      </c>
      <c r="S3706">
        <v>72</v>
      </c>
      <c r="T3706">
        <v>0</v>
      </c>
      <c r="V3706" t="s">
        <v>103</v>
      </c>
    </row>
    <row r="3707" spans="1:22" x14ac:dyDescent="0.2">
      <c r="A3707" s="1">
        <v>30990</v>
      </c>
      <c r="B3707">
        <v>1984</v>
      </c>
      <c r="C3707">
        <f>_xlfn.MAXIFS(Table1[ScheduleWeekWritten],Table1[ScheduleSeason],Table1[[#This Row],[ScheduleSeason]])</f>
        <v>16</v>
      </c>
      <c r="D3707">
        <v>10</v>
      </c>
      <c r="E3707" cm="1">
        <f t="array" ref="E3707">_xlfn.XLOOKUP(Table1[[#This Row],[ScheduleWeekWritten]],Table3[Game],100+Table3[Increase],Table1[[#This Row],[ScheduleWeekWritten]])</f>
        <v>10</v>
      </c>
      <c r="F3707" t="b">
        <v>0</v>
      </c>
      <c r="G3707" t="s">
        <v>140</v>
      </c>
      <c r="H3707">
        <v>10</v>
      </c>
      <c r="I3707">
        <v>38</v>
      </c>
      <c r="J3707" t="s">
        <v>27</v>
      </c>
      <c r="K3707" t="s">
        <v>29</v>
      </c>
      <c r="L3707" t="str">
        <f>_xlfn.XLOOKUP(Table1[[#This Row],[TeamFavoriteID]],Table2[team_id],Table2[team_name],_xlfn.XLOOKUP(Table1[[#This Row],[TeamFavoriteID]],Table2[team_id_pfr],Table2[team_name],"Even"))</f>
        <v>Los Angeles Chargers</v>
      </c>
      <c r="M3707">
        <v>-6</v>
      </c>
      <c r="N3707">
        <f>IF(Table1[[#This Row],[TeamFavorite]]=Table1[[#This Row],[TeamHome]],Table1[[#This Row],[ScoreAway]]-Table1[[#This Row],[ScoreHome]],Table1[[#This Row],[ScoreHome]]-Table1[[#This Row],[ScoreAway]])</f>
        <v>-28</v>
      </c>
      <c r="O3707">
        <f>IF(Table1[[#This Row],[SpreadActual]]&lt;Table1[[#This Row],[SpreadFavorite]],1,0)</f>
        <v>1</v>
      </c>
      <c r="P3707">
        <v>46</v>
      </c>
      <c r="Q3707" t="s">
        <v>141</v>
      </c>
      <c r="R3707" t="b">
        <v>0</v>
      </c>
      <c r="S3707">
        <v>72</v>
      </c>
      <c r="T3707">
        <v>0</v>
      </c>
      <c r="V3707" t="s">
        <v>103</v>
      </c>
    </row>
    <row r="3708" spans="1:22" x14ac:dyDescent="0.2">
      <c r="A3708" s="1">
        <v>30990</v>
      </c>
      <c r="B3708">
        <v>1984</v>
      </c>
      <c r="C3708">
        <f>_xlfn.MAXIFS(Table1[ScheduleWeekWritten],Table1[ScheduleSeason],Table1[[#This Row],[ScheduleSeason]])</f>
        <v>16</v>
      </c>
      <c r="D3708">
        <v>10</v>
      </c>
      <c r="E3708" cm="1">
        <f t="array" ref="E3708">_xlfn.XLOOKUP(Table1[[#This Row],[ScheduleWeekWritten]],Table3[Game],100+Table3[Increase],Table1[[#This Row],[ScheduleWeekWritten]])</f>
        <v>10</v>
      </c>
      <c r="F3708" t="b">
        <v>0</v>
      </c>
      <c r="G3708" t="s">
        <v>54</v>
      </c>
      <c r="H3708">
        <v>27</v>
      </c>
      <c r="I3708">
        <v>24</v>
      </c>
      <c r="J3708" t="s">
        <v>127</v>
      </c>
      <c r="K3708" t="s">
        <v>55</v>
      </c>
      <c r="L3708" t="str">
        <f>_xlfn.XLOOKUP(Table1[[#This Row],[TeamFavoriteID]],Table2[team_id],Table2[team_name],_xlfn.XLOOKUP(Table1[[#This Row],[TeamFavoriteID]],Table2[team_id_pfr],Table2[team_name],"Even"))</f>
        <v>Minnesota Vikings</v>
      </c>
      <c r="M3708">
        <v>-2</v>
      </c>
      <c r="N3708">
        <f>IF(Table1[[#This Row],[TeamFavorite]]=Table1[[#This Row],[TeamHome]],Table1[[#This Row],[ScoreAway]]-Table1[[#This Row],[ScoreHome]],Table1[[#This Row],[ScoreHome]]-Table1[[#This Row],[ScoreAway]])</f>
        <v>-3</v>
      </c>
      <c r="O3708">
        <f>IF(Table1[[#This Row],[SpreadActual]]&lt;Table1[[#This Row],[SpreadFavorite]],1,0)</f>
        <v>1</v>
      </c>
      <c r="P3708">
        <v>40</v>
      </c>
      <c r="Q3708" t="s">
        <v>137</v>
      </c>
      <c r="R3708" t="b">
        <v>0</v>
      </c>
      <c r="S3708">
        <v>72</v>
      </c>
      <c r="T3708">
        <v>0</v>
      </c>
      <c r="V3708" t="s">
        <v>103</v>
      </c>
    </row>
    <row r="3709" spans="1:22" x14ac:dyDescent="0.2">
      <c r="A3709" s="1">
        <v>30990</v>
      </c>
      <c r="B3709">
        <v>1984</v>
      </c>
      <c r="C3709">
        <f>_xlfn.MAXIFS(Table1[ScheduleWeekWritten],Table1[ScheduleSeason],Table1[[#This Row],[ScheduleSeason]])</f>
        <v>16</v>
      </c>
      <c r="D3709">
        <v>10</v>
      </c>
      <c r="E3709" cm="1">
        <f t="array" ref="E3709">_xlfn.XLOOKUP(Table1[[#This Row],[ScheduleWeekWritten]],Table3[Game],100+Table3[Increase],Table1[[#This Row],[ScheduleWeekWritten]])</f>
        <v>10</v>
      </c>
      <c r="F3709" t="b">
        <v>0</v>
      </c>
      <c r="G3709" t="s">
        <v>95</v>
      </c>
      <c r="H3709">
        <v>13</v>
      </c>
      <c r="I3709">
        <v>23</v>
      </c>
      <c r="J3709" t="s">
        <v>33</v>
      </c>
      <c r="K3709" t="s">
        <v>98</v>
      </c>
      <c r="L3709" t="str">
        <f>_xlfn.XLOOKUP(Table1[[#This Row],[TeamFavoriteID]],Table2[team_id],Table2[team_name],_xlfn.XLOOKUP(Table1[[#This Row],[TeamFavoriteID]],Table2[team_id_pfr],Table2[team_name],"Even"))</f>
        <v>New Orleans Saints</v>
      </c>
      <c r="M3709">
        <v>-2.5</v>
      </c>
      <c r="N3709">
        <f>IF(Table1[[#This Row],[TeamFavorite]]=Table1[[#This Row],[TeamHome]],Table1[[#This Row],[ScoreAway]]-Table1[[#This Row],[ScoreHome]],Table1[[#This Row],[ScoreHome]]-Table1[[#This Row],[ScoreAway]])</f>
        <v>10</v>
      </c>
      <c r="O3709">
        <f>IF(Table1[[#This Row],[SpreadActual]]&lt;Table1[[#This Row],[SpreadFavorite]],1,0)</f>
        <v>0</v>
      </c>
      <c r="P3709">
        <v>45</v>
      </c>
      <c r="Q3709" t="s">
        <v>124</v>
      </c>
      <c r="R3709" t="b">
        <v>0</v>
      </c>
      <c r="S3709">
        <v>72</v>
      </c>
      <c r="T3709">
        <v>0</v>
      </c>
      <c r="V3709" t="s">
        <v>103</v>
      </c>
    </row>
    <row r="3710" spans="1:22" x14ac:dyDescent="0.2">
      <c r="A3710" s="1">
        <v>30990</v>
      </c>
      <c r="B3710">
        <v>1984</v>
      </c>
      <c r="C3710">
        <f>_xlfn.MAXIFS(Table1[ScheduleWeekWritten],Table1[ScheduleSeason],Table1[[#This Row],[ScheduleSeason]])</f>
        <v>16</v>
      </c>
      <c r="D3710">
        <v>10</v>
      </c>
      <c r="E3710" cm="1">
        <f t="array" ref="E3710">_xlfn.XLOOKUP(Table1[[#This Row],[ScheduleWeekWritten]],Table3[Game],100+Table3[Increase],Table1[[#This Row],[ScheduleWeekWritten]])</f>
        <v>10</v>
      </c>
      <c r="F3710" t="b">
        <v>0</v>
      </c>
      <c r="G3710" t="s">
        <v>31</v>
      </c>
      <c r="H3710">
        <v>17</v>
      </c>
      <c r="I3710">
        <v>31</v>
      </c>
      <c r="J3710" t="s">
        <v>19</v>
      </c>
      <c r="K3710" t="s">
        <v>91</v>
      </c>
      <c r="L3710" t="str">
        <f>_xlfn.XLOOKUP(Table1[[#This Row],[TeamFavoriteID]],Table2[team_id],Table2[team_name],_xlfn.XLOOKUP(Table1[[#This Row],[TeamFavoriteID]],Table2[team_id_pfr],Table2[team_name],"Even"))</f>
        <v>Miami Dolphins</v>
      </c>
      <c r="M3710">
        <v>-6.5</v>
      </c>
      <c r="N3710">
        <f>IF(Table1[[#This Row],[TeamFavorite]]=Table1[[#This Row],[TeamHome]],Table1[[#This Row],[ScoreAway]]-Table1[[#This Row],[ScoreHome]],Table1[[#This Row],[ScoreHome]]-Table1[[#This Row],[ScoreAway]])</f>
        <v>-14</v>
      </c>
      <c r="O3710">
        <f>IF(Table1[[#This Row],[SpreadActual]]&lt;Table1[[#This Row],[SpreadFavorite]],1,0)</f>
        <v>1</v>
      </c>
      <c r="P3710">
        <v>45</v>
      </c>
      <c r="Q3710" t="s">
        <v>126</v>
      </c>
      <c r="R3710" t="b">
        <v>0</v>
      </c>
      <c r="S3710">
        <v>49</v>
      </c>
      <c r="T3710">
        <v>13</v>
      </c>
      <c r="U3710">
        <v>67</v>
      </c>
    </row>
    <row r="3711" spans="1:22" x14ac:dyDescent="0.2">
      <c r="A3711" s="1">
        <v>30990</v>
      </c>
      <c r="B3711">
        <v>1984</v>
      </c>
      <c r="C3711">
        <f>_xlfn.MAXIFS(Table1[ScheduleWeekWritten],Table1[ScheduleSeason],Table1[[#This Row],[ScheduleSeason]])</f>
        <v>16</v>
      </c>
      <c r="D3711">
        <v>10</v>
      </c>
      <c r="E3711" cm="1">
        <f t="array" ref="E3711">_xlfn.XLOOKUP(Table1[[#This Row],[ScheduleWeekWritten]],Table3[Game],100+Table3[Increase],Table1[[#This Row],[ScheduleWeekWritten]])</f>
        <v>10</v>
      </c>
      <c r="F3711" t="b">
        <v>0</v>
      </c>
      <c r="G3711" t="s">
        <v>49</v>
      </c>
      <c r="H3711">
        <v>35</v>
      </c>
      <c r="I3711">
        <v>7</v>
      </c>
      <c r="J3711" t="s">
        <v>23</v>
      </c>
      <c r="K3711" t="s">
        <v>51</v>
      </c>
      <c r="L3711" t="str">
        <f>_xlfn.XLOOKUP(Table1[[#This Row],[TeamFavoriteID]],Table2[team_id],Table2[team_name],_xlfn.XLOOKUP(Table1[[#This Row],[TeamFavoriteID]],Table2[team_id_pfr],Table2[team_name],"Even"))</f>
        <v>Pittsburgh Steelers</v>
      </c>
      <c r="M3711">
        <v>-14</v>
      </c>
      <c r="N3711">
        <f>IF(Table1[[#This Row],[TeamFavorite]]=Table1[[#This Row],[TeamHome]],Table1[[#This Row],[ScoreAway]]-Table1[[#This Row],[ScoreHome]],Table1[[#This Row],[ScoreHome]]-Table1[[#This Row],[ScoreAway]])</f>
        <v>-28</v>
      </c>
      <c r="O3711">
        <f>IF(Table1[[#This Row],[SpreadActual]]&lt;Table1[[#This Row],[SpreadFavorite]],1,0)</f>
        <v>1</v>
      </c>
      <c r="P3711">
        <v>41</v>
      </c>
      <c r="Q3711" t="s">
        <v>113</v>
      </c>
      <c r="R3711" t="b">
        <v>0</v>
      </c>
      <c r="S3711">
        <v>47</v>
      </c>
      <c r="T3711">
        <v>9</v>
      </c>
      <c r="U3711">
        <v>64</v>
      </c>
    </row>
    <row r="3712" spans="1:22" x14ac:dyDescent="0.2">
      <c r="A3712" s="1">
        <v>30990</v>
      </c>
      <c r="B3712">
        <v>1984</v>
      </c>
      <c r="C3712">
        <f>_xlfn.MAXIFS(Table1[ScheduleWeekWritten],Table1[ScheduleSeason],Table1[[#This Row],[ScheduleSeason]])</f>
        <v>16</v>
      </c>
      <c r="D3712">
        <v>10</v>
      </c>
      <c r="E3712" cm="1">
        <f t="array" ref="E3712">_xlfn.XLOOKUP(Table1[[#This Row],[ScheduleWeekWritten]],Table3[Game],100+Table3[Increase],Table1[[#This Row],[ScheduleWeekWritten]])</f>
        <v>10</v>
      </c>
      <c r="F3712" t="b">
        <v>0</v>
      </c>
      <c r="G3712" t="s">
        <v>53</v>
      </c>
      <c r="H3712">
        <v>23</v>
      </c>
      <c r="I3712">
        <v>17</v>
      </c>
      <c r="J3712" t="s">
        <v>101</v>
      </c>
      <c r="K3712" t="s">
        <v>87</v>
      </c>
      <c r="L3712" t="str">
        <f>_xlfn.XLOOKUP(Table1[[#This Row],[TeamFavoriteID]],Table2[team_id],Table2[team_name],_xlfn.XLOOKUP(Table1[[#This Row],[TeamFavoriteID]],Table2[team_id_pfr],Table2[team_name],"Even"))</f>
        <v>San Francisco 49ers</v>
      </c>
      <c r="M3712">
        <v>-10.5</v>
      </c>
      <c r="N3712">
        <f>IF(Table1[[#This Row],[TeamFavorite]]=Table1[[#This Row],[TeamHome]],Table1[[#This Row],[ScoreAway]]-Table1[[#This Row],[ScoreHome]],Table1[[#This Row],[ScoreHome]]-Table1[[#This Row],[ScoreAway]])</f>
        <v>-6</v>
      </c>
      <c r="O3712">
        <f>IF(Table1[[#This Row],[SpreadActual]]&lt;Table1[[#This Row],[SpreadFavorite]],1,0)</f>
        <v>0</v>
      </c>
      <c r="P3712">
        <v>43</v>
      </c>
      <c r="Q3712" t="s">
        <v>118</v>
      </c>
      <c r="R3712" t="b">
        <v>0</v>
      </c>
      <c r="S3712">
        <v>55</v>
      </c>
      <c r="T3712">
        <v>11</v>
      </c>
      <c r="U3712">
        <v>70</v>
      </c>
    </row>
    <row r="3713" spans="1:22" x14ac:dyDescent="0.2">
      <c r="A3713" s="1">
        <v>30990</v>
      </c>
      <c r="B3713">
        <v>1984</v>
      </c>
      <c r="C3713">
        <f>_xlfn.MAXIFS(Table1[ScheduleWeekWritten],Table1[ScheduleSeason],Table1[[#This Row],[ScheduleSeason]])</f>
        <v>16</v>
      </c>
      <c r="D3713">
        <v>10</v>
      </c>
      <c r="E3713" cm="1">
        <f t="array" ref="E3713">_xlfn.XLOOKUP(Table1[[#This Row],[ScheduleWeekWritten]],Table3[Game],100+Table3[Increase],Table1[[#This Row],[ScheduleWeekWritten]])</f>
        <v>10</v>
      </c>
      <c r="F3713" t="b">
        <v>0</v>
      </c>
      <c r="G3713" t="s">
        <v>128</v>
      </c>
      <c r="H3713">
        <v>45</v>
      </c>
      <c r="I3713">
        <v>0</v>
      </c>
      <c r="J3713" t="s">
        <v>42</v>
      </c>
      <c r="K3713" t="s">
        <v>132</v>
      </c>
      <c r="L3713" t="str">
        <f>_xlfn.XLOOKUP(Table1[[#This Row],[TeamFavoriteID]],Table2[team_id],Table2[team_name],_xlfn.XLOOKUP(Table1[[#This Row],[TeamFavoriteID]],Table2[team_id_pfr],Table2[team_name],"Even"))</f>
        <v>Seattle Seahawks</v>
      </c>
      <c r="M3713">
        <v>-5</v>
      </c>
      <c r="N3713">
        <f>IF(Table1[[#This Row],[TeamFavorite]]=Table1[[#This Row],[TeamHome]],Table1[[#This Row],[ScoreAway]]-Table1[[#This Row],[ScoreHome]],Table1[[#This Row],[ScoreHome]]-Table1[[#This Row],[ScoreAway]])</f>
        <v>-45</v>
      </c>
      <c r="O3713">
        <f>IF(Table1[[#This Row],[SpreadActual]]&lt;Table1[[#This Row],[SpreadFavorite]],1,0)</f>
        <v>1</v>
      </c>
      <c r="P3713">
        <v>45</v>
      </c>
      <c r="Q3713" t="s">
        <v>129</v>
      </c>
      <c r="R3713" t="b">
        <v>0</v>
      </c>
      <c r="S3713">
        <v>72</v>
      </c>
      <c r="T3713">
        <v>0</v>
      </c>
      <c r="V3713" t="s">
        <v>103</v>
      </c>
    </row>
    <row r="3714" spans="1:22" x14ac:dyDescent="0.2">
      <c r="A3714" s="1">
        <v>30990</v>
      </c>
      <c r="B3714">
        <v>1984</v>
      </c>
      <c r="C3714">
        <f>_xlfn.MAXIFS(Table1[ScheduleWeekWritten],Table1[ScheduleSeason],Table1[[#This Row],[ScheduleSeason]])</f>
        <v>16</v>
      </c>
      <c r="D3714">
        <v>10</v>
      </c>
      <c r="E3714" cm="1">
        <f t="array" ref="E3714">_xlfn.XLOOKUP(Table1[[#This Row],[ScheduleWeekWritten]],Table3[Game],100+Table3[Increase],Table1[[#This Row],[ScheduleWeekWritten]])</f>
        <v>10</v>
      </c>
      <c r="F3714" t="b">
        <v>0</v>
      </c>
      <c r="G3714" t="s">
        <v>57</v>
      </c>
      <c r="H3714">
        <v>13</v>
      </c>
      <c r="I3714">
        <v>16</v>
      </c>
      <c r="J3714" t="s">
        <v>39</v>
      </c>
      <c r="K3714" t="s">
        <v>59</v>
      </c>
      <c r="L3714" t="str">
        <f>_xlfn.XLOOKUP(Table1[[#This Row],[TeamFavoriteID]],Table2[team_id],Table2[team_name],_xlfn.XLOOKUP(Table1[[#This Row],[TeamFavoriteID]],Table2[team_id_pfr],Table2[team_name],"Even"))</f>
        <v>Arizona Cardinals</v>
      </c>
      <c r="M3714">
        <v>-6</v>
      </c>
      <c r="N3714">
        <f>IF(Table1[[#This Row],[TeamFavorite]]=Table1[[#This Row],[TeamHome]],Table1[[#This Row],[ScoreAway]]-Table1[[#This Row],[ScoreHome]],Table1[[#This Row],[ScoreHome]]-Table1[[#This Row],[ScoreAway]])</f>
        <v>-3</v>
      </c>
      <c r="O3714">
        <f>IF(Table1[[#This Row],[SpreadActual]]&lt;Table1[[#This Row],[SpreadFavorite]],1,0)</f>
        <v>0</v>
      </c>
      <c r="P3714">
        <v>48</v>
      </c>
      <c r="Q3714" t="s">
        <v>60</v>
      </c>
      <c r="R3714" t="b">
        <v>0</v>
      </c>
      <c r="S3714">
        <v>53</v>
      </c>
      <c r="T3714">
        <v>10</v>
      </c>
      <c r="U3714">
        <v>72</v>
      </c>
    </row>
    <row r="3715" spans="1:22" x14ac:dyDescent="0.2">
      <c r="A3715" s="1">
        <v>30991</v>
      </c>
      <c r="B3715">
        <v>1984</v>
      </c>
      <c r="C3715">
        <f>_xlfn.MAXIFS(Table1[ScheduleWeekWritten],Table1[ScheduleSeason],Table1[[#This Row],[ScheduleSeason]])</f>
        <v>16</v>
      </c>
      <c r="D3715">
        <v>10</v>
      </c>
      <c r="E3715" cm="1">
        <f t="array" ref="E3715">_xlfn.XLOOKUP(Table1[[#This Row],[ScheduleWeekWritten]],Table3[Game],100+Table3[Increase],Table1[[#This Row],[ScheduleWeekWritten]])</f>
        <v>10</v>
      </c>
      <c r="F3715" t="b">
        <v>0</v>
      </c>
      <c r="G3715" t="s">
        <v>61</v>
      </c>
      <c r="H3715">
        <v>27</v>
      </c>
      <c r="I3715">
        <v>14</v>
      </c>
      <c r="J3715" t="s">
        <v>38</v>
      </c>
      <c r="K3715" t="s">
        <v>85</v>
      </c>
      <c r="L3715" t="str">
        <f>_xlfn.XLOOKUP(Table1[[#This Row],[TeamFavoriteID]],Table2[team_id],Table2[team_name],_xlfn.XLOOKUP(Table1[[#This Row],[TeamFavoriteID]],Table2[team_id_pfr],Table2[team_name],"Even"))</f>
        <v>Washington Commanders</v>
      </c>
      <c r="M3715">
        <v>-10</v>
      </c>
      <c r="N3715">
        <f>IF(Table1[[#This Row],[TeamFavorite]]=Table1[[#This Row],[TeamHome]],Table1[[#This Row],[ScoreAway]]-Table1[[#This Row],[ScoreHome]],Table1[[#This Row],[ScoreHome]]-Table1[[#This Row],[ScoreAway]])</f>
        <v>13</v>
      </c>
      <c r="O3715">
        <f>IF(Table1[[#This Row],[SpreadActual]]&lt;Table1[[#This Row],[SpreadFavorite]],1,0)</f>
        <v>0</v>
      </c>
      <c r="P3715">
        <v>45</v>
      </c>
      <c r="Q3715" t="s">
        <v>64</v>
      </c>
      <c r="R3715" t="b">
        <v>0</v>
      </c>
      <c r="S3715">
        <v>60</v>
      </c>
      <c r="T3715">
        <v>10</v>
      </c>
      <c r="U3715">
        <v>81</v>
      </c>
    </row>
    <row r="3716" spans="1:22" x14ac:dyDescent="0.2">
      <c r="A3716" s="1">
        <v>30997</v>
      </c>
      <c r="B3716">
        <v>1984</v>
      </c>
      <c r="C3716">
        <f>_xlfn.MAXIFS(Table1[ScheduleWeekWritten],Table1[ScheduleSeason],Table1[[#This Row],[ScheduleSeason]])</f>
        <v>16</v>
      </c>
      <c r="D3716">
        <v>11</v>
      </c>
      <c r="E3716" cm="1">
        <f t="array" ref="E3716">_xlfn.XLOOKUP(Table1[[#This Row],[ScheduleWeekWritten]],Table3[Game],100+Table3[Increase],Table1[[#This Row],[ScheduleWeekWritten]])</f>
        <v>11</v>
      </c>
      <c r="F3716" t="b">
        <v>0</v>
      </c>
      <c r="G3716" t="s">
        <v>38</v>
      </c>
      <c r="H3716">
        <v>13</v>
      </c>
      <c r="I3716">
        <v>17</v>
      </c>
      <c r="J3716" t="s">
        <v>95</v>
      </c>
      <c r="K3716" t="s">
        <v>109</v>
      </c>
      <c r="L3716" t="str">
        <f>_xlfn.XLOOKUP(Table1[[#This Row],[TeamFavoriteID]],Table2[team_id],Table2[team_name],_xlfn.XLOOKUP(Table1[[#This Row],[TeamFavoriteID]],Table2[team_id_pfr],Table2[team_name],"Even"))</f>
        <v>Atlanta Falcons</v>
      </c>
      <c r="M3716">
        <v>-1</v>
      </c>
      <c r="N3716">
        <f>IF(Table1[[#This Row],[TeamFavorite]]=Table1[[#This Row],[TeamHome]],Table1[[#This Row],[ScoreAway]]-Table1[[#This Row],[ScoreHome]],Table1[[#This Row],[ScoreHome]]-Table1[[#This Row],[ScoreAway]])</f>
        <v>4</v>
      </c>
      <c r="O3716">
        <f>IF(Table1[[#This Row],[SpreadActual]]&lt;Table1[[#This Row],[SpreadFavorite]],1,0)</f>
        <v>0</v>
      </c>
      <c r="P3716">
        <v>41</v>
      </c>
      <c r="Q3716" t="s">
        <v>41</v>
      </c>
      <c r="R3716" t="b">
        <v>0</v>
      </c>
      <c r="S3716">
        <v>48</v>
      </c>
      <c r="T3716">
        <v>14</v>
      </c>
      <c r="U3716">
        <v>72</v>
      </c>
    </row>
    <row r="3717" spans="1:22" x14ac:dyDescent="0.2">
      <c r="A3717" s="1">
        <v>30997</v>
      </c>
      <c r="B3717">
        <v>1984</v>
      </c>
      <c r="C3717">
        <f>_xlfn.MAXIFS(Table1[ScheduleWeekWritten],Table1[ScheduleSeason],Table1[[#This Row],[ScheduleSeason]])</f>
        <v>16</v>
      </c>
      <c r="D3717">
        <v>11</v>
      </c>
      <c r="E3717" cm="1">
        <f t="array" ref="E3717">_xlfn.XLOOKUP(Table1[[#This Row],[ScheduleWeekWritten]],Table3[Game],100+Table3[Increase],Table1[[#This Row],[ScheduleWeekWritten]])</f>
        <v>11</v>
      </c>
      <c r="F3717" t="b">
        <v>0</v>
      </c>
      <c r="G3717" t="s">
        <v>101</v>
      </c>
      <c r="H3717">
        <v>22</v>
      </c>
      <c r="I3717">
        <v>20</v>
      </c>
      <c r="J3717" t="s">
        <v>49</v>
      </c>
      <c r="K3717" t="s">
        <v>51</v>
      </c>
      <c r="L3717" t="str">
        <f>_xlfn.XLOOKUP(Table1[[#This Row],[TeamFavoriteID]],Table2[team_id],Table2[team_name],_xlfn.XLOOKUP(Table1[[#This Row],[TeamFavoriteID]],Table2[team_id_pfr],Table2[team_name],"Even"))</f>
        <v>Pittsburgh Steelers</v>
      </c>
      <c r="M3717">
        <v>-1</v>
      </c>
      <c r="N3717">
        <f>IF(Table1[[#This Row],[TeamFavorite]]=Table1[[#This Row],[TeamHome]],Table1[[#This Row],[ScoreAway]]-Table1[[#This Row],[ScoreHome]],Table1[[#This Row],[ScoreHome]]-Table1[[#This Row],[ScoreAway]])</f>
        <v>2</v>
      </c>
      <c r="O3717">
        <f>IF(Table1[[#This Row],[SpreadActual]]&lt;Table1[[#This Row],[SpreadFavorite]],1,0)</f>
        <v>0</v>
      </c>
      <c r="P3717">
        <v>37.5</v>
      </c>
      <c r="Q3717" t="s">
        <v>111</v>
      </c>
      <c r="R3717" t="b">
        <v>0</v>
      </c>
      <c r="S3717">
        <v>43</v>
      </c>
      <c r="T3717">
        <v>17</v>
      </c>
      <c r="U3717">
        <v>84</v>
      </c>
    </row>
    <row r="3718" spans="1:22" x14ac:dyDescent="0.2">
      <c r="A3718" s="1">
        <v>30997</v>
      </c>
      <c r="B3718">
        <v>1984</v>
      </c>
      <c r="C3718">
        <f>_xlfn.MAXIFS(Table1[ScheduleWeekWritten],Table1[ScheduleSeason],Table1[[#This Row],[ScheduleSeason]])</f>
        <v>16</v>
      </c>
      <c r="D3718">
        <v>11</v>
      </c>
      <c r="E3718" cm="1">
        <f t="array" ref="E3718">_xlfn.XLOOKUP(Table1[[#This Row],[ScheduleWeekWritten]],Table3[Game],100+Table3[Increase],Table1[[#This Row],[ScheduleWeekWritten]])</f>
        <v>11</v>
      </c>
      <c r="F3718" t="b">
        <v>0</v>
      </c>
      <c r="G3718" t="s">
        <v>62</v>
      </c>
      <c r="H3718">
        <v>7</v>
      </c>
      <c r="I3718">
        <v>41</v>
      </c>
      <c r="J3718" t="s">
        <v>53</v>
      </c>
      <c r="K3718" t="s">
        <v>87</v>
      </c>
      <c r="L3718" t="str">
        <f>_xlfn.XLOOKUP(Table1[[#This Row],[TeamFavoriteID]],Table2[team_id],Table2[team_name],_xlfn.XLOOKUP(Table1[[#This Row],[TeamFavoriteID]],Table2[team_id_pfr],Table2[team_name],"Even"))</f>
        <v>San Francisco 49ers</v>
      </c>
      <c r="M3718">
        <v>-6</v>
      </c>
      <c r="N3718">
        <f>IF(Table1[[#This Row],[TeamFavorite]]=Table1[[#This Row],[TeamHome]],Table1[[#This Row],[ScoreAway]]-Table1[[#This Row],[ScoreHome]],Table1[[#This Row],[ScoreHome]]-Table1[[#This Row],[ScoreAway]])</f>
        <v>-34</v>
      </c>
      <c r="O3718">
        <f>IF(Table1[[#This Row],[SpreadActual]]&lt;Table1[[#This Row],[SpreadFavorite]],1,0)</f>
        <v>1</v>
      </c>
      <c r="P3718">
        <v>35</v>
      </c>
      <c r="Q3718" t="s">
        <v>66</v>
      </c>
      <c r="R3718" t="b">
        <v>0</v>
      </c>
      <c r="S3718">
        <v>45</v>
      </c>
      <c r="T3718">
        <v>15</v>
      </c>
      <c r="U3718">
        <v>81</v>
      </c>
    </row>
    <row r="3719" spans="1:22" x14ac:dyDescent="0.2">
      <c r="A3719" s="1">
        <v>30997</v>
      </c>
      <c r="B3719">
        <v>1984</v>
      </c>
      <c r="C3719">
        <f>_xlfn.MAXIFS(Table1[ScheduleWeekWritten],Table1[ScheduleSeason],Table1[[#This Row],[ScheduleSeason]])</f>
        <v>16</v>
      </c>
      <c r="D3719">
        <v>11</v>
      </c>
      <c r="E3719" cm="1">
        <f t="array" ref="E3719">_xlfn.XLOOKUP(Table1[[#This Row],[ScheduleWeekWritten]],Table3[Game],100+Table3[Increase],Table1[[#This Row],[ScheduleWeekWritten]])</f>
        <v>11</v>
      </c>
      <c r="F3719" t="b">
        <v>0</v>
      </c>
      <c r="G3719" t="s">
        <v>33</v>
      </c>
      <c r="H3719">
        <v>45</v>
      </c>
      <c r="I3719">
        <v>17</v>
      </c>
      <c r="J3719" t="s">
        <v>54</v>
      </c>
      <c r="K3719" t="s">
        <v>35</v>
      </c>
      <c r="L3719" t="str">
        <f>_xlfn.XLOOKUP(Table1[[#This Row],[TeamFavoriteID]],Table2[team_id],Table2[team_name],_xlfn.XLOOKUP(Table1[[#This Row],[TeamFavoriteID]],Table2[team_id_pfr],Table2[team_name],"Even"))</f>
        <v>Green Bay Packers</v>
      </c>
      <c r="M3719">
        <v>-6.5</v>
      </c>
      <c r="N3719">
        <f>IF(Table1[[#This Row],[TeamFavorite]]=Table1[[#This Row],[TeamHome]],Table1[[#This Row],[ScoreAway]]-Table1[[#This Row],[ScoreHome]],Table1[[#This Row],[ScoreHome]]-Table1[[#This Row],[ScoreAway]])</f>
        <v>-28</v>
      </c>
      <c r="O3719">
        <f>IF(Table1[[#This Row],[SpreadActual]]&lt;Table1[[#This Row],[SpreadFavorite]],1,0)</f>
        <v>1</v>
      </c>
      <c r="P3719">
        <v>44.5</v>
      </c>
      <c r="Q3719" t="s">
        <v>36</v>
      </c>
      <c r="R3719" t="b">
        <v>0</v>
      </c>
      <c r="S3719">
        <v>34</v>
      </c>
      <c r="T3719">
        <v>22</v>
      </c>
      <c r="U3719">
        <v>69</v>
      </c>
    </row>
    <row r="3720" spans="1:22" x14ac:dyDescent="0.2">
      <c r="A3720" s="1">
        <v>30997</v>
      </c>
      <c r="B3720">
        <v>1984</v>
      </c>
      <c r="C3720">
        <f>_xlfn.MAXIFS(Table1[ScheduleWeekWritten],Table1[ScheduleSeason],Table1[[#This Row],[ScheduleSeason]])</f>
        <v>16</v>
      </c>
      <c r="D3720">
        <v>11</v>
      </c>
      <c r="E3720" cm="1">
        <f t="array" ref="E3720">_xlfn.XLOOKUP(Table1[[#This Row],[ScheduleWeekWritten]],Table3[Game],100+Table3[Increase],Table1[[#This Row],[ScheduleWeekWritten]])</f>
        <v>11</v>
      </c>
      <c r="F3720" t="b">
        <v>0</v>
      </c>
      <c r="G3720" t="s">
        <v>42</v>
      </c>
      <c r="H3720">
        <v>16</v>
      </c>
      <c r="I3720">
        <v>17</v>
      </c>
      <c r="J3720" t="s">
        <v>23</v>
      </c>
      <c r="K3720" t="s">
        <v>75</v>
      </c>
      <c r="L3720" t="str">
        <f>_xlfn.XLOOKUP(Table1[[#This Row],[TeamFavoriteID]],Table2[team_id],Table2[team_name],_xlfn.XLOOKUP(Table1[[#This Row],[TeamFavoriteID]],Table2[team_id_pfr],Table2[team_name],"Even"))</f>
        <v>Kansas City Chiefs</v>
      </c>
      <c r="M3720">
        <v>-13.5</v>
      </c>
      <c r="N3720">
        <f>IF(Table1[[#This Row],[TeamFavorite]]=Table1[[#This Row],[TeamHome]],Table1[[#This Row],[ScoreAway]]-Table1[[#This Row],[ScoreHome]],Table1[[#This Row],[ScoreHome]]-Table1[[#This Row],[ScoreAway]])</f>
        <v>1</v>
      </c>
      <c r="O3720">
        <f>IF(Table1[[#This Row],[SpreadActual]]&lt;Table1[[#This Row],[SpreadFavorite]],1,0)</f>
        <v>0</v>
      </c>
      <c r="P3720">
        <v>41</v>
      </c>
      <c r="Q3720" t="s">
        <v>117</v>
      </c>
      <c r="R3720" t="b">
        <v>0</v>
      </c>
      <c r="S3720">
        <v>33</v>
      </c>
      <c r="T3720">
        <v>11</v>
      </c>
      <c r="U3720">
        <v>69</v>
      </c>
    </row>
    <row r="3721" spans="1:22" x14ac:dyDescent="0.2">
      <c r="A3721" s="1">
        <v>30997</v>
      </c>
      <c r="B3721">
        <v>1984</v>
      </c>
      <c r="C3721">
        <f>_xlfn.MAXIFS(Table1[ScheduleWeekWritten],Table1[ScheduleSeason],Table1[[#This Row],[ScheduleSeason]])</f>
        <v>16</v>
      </c>
      <c r="D3721">
        <v>11</v>
      </c>
      <c r="E3721" cm="1">
        <f t="array" ref="E3721">_xlfn.XLOOKUP(Table1[[#This Row],[ScheduleWeekWritten]],Table3[Game],100+Table3[Increase],Table1[[#This Row],[ScheduleWeekWritten]])</f>
        <v>11</v>
      </c>
      <c r="F3721" t="b">
        <v>0</v>
      </c>
      <c r="G3721" t="s">
        <v>39</v>
      </c>
      <c r="H3721">
        <v>29</v>
      </c>
      <c r="I3721">
        <v>13</v>
      </c>
      <c r="J3721" t="s">
        <v>46</v>
      </c>
      <c r="K3721" t="s">
        <v>40</v>
      </c>
      <c r="L3721" t="str">
        <f>_xlfn.XLOOKUP(Table1[[#This Row],[TeamFavoriteID]],Table2[team_id],Table2[team_name],_xlfn.XLOOKUP(Table1[[#This Row],[TeamFavoriteID]],Table2[team_id_pfr],Table2[team_name],"Even"))</f>
        <v>Los Angeles Rams</v>
      </c>
      <c r="M3721">
        <v>-2</v>
      </c>
      <c r="N3721">
        <f>IF(Table1[[#This Row],[TeamFavorite]]=Table1[[#This Row],[TeamHome]],Table1[[#This Row],[ScoreAway]]-Table1[[#This Row],[ScoreHome]],Table1[[#This Row],[ScoreHome]]-Table1[[#This Row],[ScoreAway]])</f>
        <v>-16</v>
      </c>
      <c r="O3721">
        <f>IF(Table1[[#This Row],[SpreadActual]]&lt;Table1[[#This Row],[SpreadFavorite]],1,0)</f>
        <v>1</v>
      </c>
      <c r="P3721">
        <v>35.5</v>
      </c>
      <c r="Q3721" t="s">
        <v>135</v>
      </c>
      <c r="R3721" t="b">
        <v>0</v>
      </c>
      <c r="S3721">
        <v>61</v>
      </c>
      <c r="T3721">
        <v>9</v>
      </c>
      <c r="U3721">
        <v>51</v>
      </c>
    </row>
    <row r="3722" spans="1:22" x14ac:dyDescent="0.2">
      <c r="A3722" s="1">
        <v>30997</v>
      </c>
      <c r="B3722">
        <v>1984</v>
      </c>
      <c r="C3722">
        <f>_xlfn.MAXIFS(Table1[ScheduleWeekWritten],Table1[ScheduleSeason],Table1[[#This Row],[ScheduleSeason]])</f>
        <v>16</v>
      </c>
      <c r="D3722">
        <v>11</v>
      </c>
      <c r="E3722" cm="1">
        <f t="array" ref="E3722">_xlfn.XLOOKUP(Table1[[#This Row],[ScheduleWeekWritten]],Table3[Game],100+Table3[Increase],Table1[[#This Row],[ScheduleWeekWritten]])</f>
        <v>11</v>
      </c>
      <c r="F3722" t="b">
        <v>0</v>
      </c>
      <c r="G3722" t="s">
        <v>19</v>
      </c>
      <c r="H3722">
        <v>24</v>
      </c>
      <c r="I3722">
        <v>23</v>
      </c>
      <c r="J3722" t="s">
        <v>58</v>
      </c>
      <c r="K3722" t="s">
        <v>91</v>
      </c>
      <c r="L3722" t="str">
        <f>_xlfn.XLOOKUP(Table1[[#This Row],[TeamFavoriteID]],Table2[team_id],Table2[team_name],_xlfn.XLOOKUP(Table1[[#This Row],[TeamFavoriteID]],Table2[team_id_pfr],Table2[team_name],"Even"))</f>
        <v>Miami Dolphins</v>
      </c>
      <c r="M3722">
        <v>-14</v>
      </c>
      <c r="N3722">
        <f>IF(Table1[[#This Row],[TeamFavorite]]=Table1[[#This Row],[TeamHome]],Table1[[#This Row],[ScoreAway]]-Table1[[#This Row],[ScoreHome]],Table1[[#This Row],[ScoreHome]]-Table1[[#This Row],[ScoreAway]])</f>
        <v>-1</v>
      </c>
      <c r="O3722">
        <f>IF(Table1[[#This Row],[SpreadActual]]&lt;Table1[[#This Row],[SpreadFavorite]],1,0)</f>
        <v>0</v>
      </c>
      <c r="P3722">
        <v>44</v>
      </c>
      <c r="Q3722" t="s">
        <v>22</v>
      </c>
      <c r="R3722" t="b">
        <v>0</v>
      </c>
      <c r="S3722">
        <v>72</v>
      </c>
      <c r="T3722">
        <v>10</v>
      </c>
      <c r="U3722">
        <v>74</v>
      </c>
    </row>
    <row r="3723" spans="1:22" x14ac:dyDescent="0.2">
      <c r="A3723" s="1">
        <v>30997</v>
      </c>
      <c r="B3723">
        <v>1984</v>
      </c>
      <c r="C3723">
        <f>_xlfn.MAXIFS(Table1[ScheduleWeekWritten],Table1[ScheduleSeason],Table1[[#This Row],[ScheduleSeason]])</f>
        <v>16</v>
      </c>
      <c r="D3723">
        <v>11</v>
      </c>
      <c r="E3723" cm="1">
        <f t="array" ref="E3723">_xlfn.XLOOKUP(Table1[[#This Row],[ScheduleWeekWritten]],Table3[Game],100+Table3[Increase],Table1[[#This Row],[ScheduleWeekWritten]])</f>
        <v>11</v>
      </c>
      <c r="F3723" t="b">
        <v>0</v>
      </c>
      <c r="G3723" t="s">
        <v>115</v>
      </c>
      <c r="H3723">
        <v>38</v>
      </c>
      <c r="I3723">
        <v>10</v>
      </c>
      <c r="J3723" t="s">
        <v>28</v>
      </c>
      <c r="K3723" t="s">
        <v>70</v>
      </c>
      <c r="L3723" t="str">
        <f>_xlfn.XLOOKUP(Table1[[#This Row],[TeamFavoriteID]],Table2[team_id],Table2[team_name],_xlfn.XLOOKUP(Table1[[#This Row],[TeamFavoriteID]],Table2[team_id_pfr],Table2[team_name],"Even"))</f>
        <v>Boston Patriots</v>
      </c>
      <c r="M3723">
        <v>-13.5</v>
      </c>
      <c r="N3723">
        <f>IF(Table1[[#This Row],[TeamFavorite]]=Table1[[#This Row],[TeamHome]],Table1[[#This Row],[ScoreAway]]-Table1[[#This Row],[ScoreHome]],Table1[[#This Row],[ScoreHome]]-Table1[[#This Row],[ScoreAway]])</f>
        <v>28</v>
      </c>
      <c r="O3723">
        <f>IF(Table1[[#This Row],[SpreadActual]]&lt;Table1[[#This Row],[SpreadFavorite]],1,0)</f>
        <v>0</v>
      </c>
      <c r="P3723">
        <v>41</v>
      </c>
      <c r="Q3723" t="s">
        <v>116</v>
      </c>
      <c r="R3723" t="b">
        <v>0</v>
      </c>
      <c r="S3723">
        <v>60</v>
      </c>
      <c r="T3723">
        <v>12</v>
      </c>
      <c r="U3723">
        <v>81</v>
      </c>
    </row>
    <row r="3724" spans="1:22" x14ac:dyDescent="0.2">
      <c r="A3724" s="1">
        <v>30997</v>
      </c>
      <c r="B3724">
        <v>1984</v>
      </c>
      <c r="C3724">
        <f>_xlfn.MAXIFS(Table1[ScheduleWeekWritten],Table1[ScheduleSeason],Table1[[#This Row],[ScheduleSeason]])</f>
        <v>16</v>
      </c>
      <c r="D3724">
        <v>11</v>
      </c>
      <c r="E3724" cm="1">
        <f t="array" ref="E3724">_xlfn.XLOOKUP(Table1[[#This Row],[ScheduleWeekWritten]],Table3[Game],100+Table3[Increase],Table1[[#This Row],[ScheduleWeekWritten]])</f>
        <v>11</v>
      </c>
      <c r="F3724" t="b">
        <v>0</v>
      </c>
      <c r="G3724" t="s">
        <v>31</v>
      </c>
      <c r="H3724">
        <v>5</v>
      </c>
      <c r="I3724">
        <v>9</v>
      </c>
      <c r="J3724" t="s">
        <v>140</v>
      </c>
      <c r="K3724" t="s">
        <v>32</v>
      </c>
      <c r="L3724" t="str">
        <f>_xlfn.XLOOKUP(Table1[[#This Row],[TeamFavoriteID]],Table2[team_id],Table2[team_name],_xlfn.XLOOKUP(Table1[[#This Row],[TeamFavoriteID]],Table2[team_id_pfr],Table2[team_name],"Even"))</f>
        <v>New York Jets</v>
      </c>
      <c r="M3724">
        <v>-9</v>
      </c>
      <c r="N3724">
        <f>IF(Table1[[#This Row],[TeamFavorite]]=Table1[[#This Row],[TeamHome]],Table1[[#This Row],[ScoreAway]]-Table1[[#This Row],[ScoreHome]],Table1[[#This Row],[ScoreHome]]-Table1[[#This Row],[ScoreAway]])</f>
        <v>4</v>
      </c>
      <c r="O3724">
        <f>IF(Table1[[#This Row],[SpreadActual]]&lt;Table1[[#This Row],[SpreadFavorite]],1,0)</f>
        <v>0</v>
      </c>
      <c r="P3724">
        <v>41.5</v>
      </c>
      <c r="Q3724" t="s">
        <v>126</v>
      </c>
      <c r="R3724" t="b">
        <v>0</v>
      </c>
      <c r="S3724">
        <v>58</v>
      </c>
      <c r="T3724">
        <v>13</v>
      </c>
      <c r="U3724">
        <v>90</v>
      </c>
    </row>
    <row r="3725" spans="1:22" x14ac:dyDescent="0.2">
      <c r="A3725" s="1">
        <v>30997</v>
      </c>
      <c r="B3725">
        <v>1984</v>
      </c>
      <c r="C3725">
        <f>_xlfn.MAXIFS(Table1[ScheduleWeekWritten],Table1[ScheduleSeason],Table1[[#This Row],[ScheduleSeason]])</f>
        <v>16</v>
      </c>
      <c r="D3725">
        <v>11</v>
      </c>
      <c r="E3725" cm="1">
        <f t="array" ref="E3725">_xlfn.XLOOKUP(Table1[[#This Row],[ScheduleWeekWritten]],Table3[Game],100+Table3[Increase],Table1[[#This Row],[ScheduleWeekWritten]])</f>
        <v>11</v>
      </c>
      <c r="F3725" t="b">
        <v>0</v>
      </c>
      <c r="G3725" t="s">
        <v>27</v>
      </c>
      <c r="H3725">
        <v>13</v>
      </c>
      <c r="I3725">
        <v>16</v>
      </c>
      <c r="J3725" t="s">
        <v>24</v>
      </c>
      <c r="K3725" t="s">
        <v>88</v>
      </c>
      <c r="L3725" t="str">
        <f>_xlfn.XLOOKUP(Table1[[#This Row],[TeamFavoriteID]],Table2[team_id],Table2[team_name],_xlfn.XLOOKUP(Table1[[#This Row],[TeamFavoriteID]],Table2[team_id_pfr],Table2[team_name],"Even"))</f>
        <v>Denver Broncos</v>
      </c>
      <c r="M3725">
        <v>-1</v>
      </c>
      <c r="N3725">
        <f>IF(Table1[[#This Row],[TeamFavorite]]=Table1[[#This Row],[TeamHome]],Table1[[#This Row],[ScoreAway]]-Table1[[#This Row],[ScoreHome]],Table1[[#This Row],[ScoreHome]]-Table1[[#This Row],[ScoreAway]])</f>
        <v>-3</v>
      </c>
      <c r="O3725">
        <f>IF(Table1[[#This Row],[SpreadActual]]&lt;Table1[[#This Row],[SpreadFavorite]],1,0)</f>
        <v>1</v>
      </c>
      <c r="P3725">
        <v>45</v>
      </c>
      <c r="Q3725" t="s">
        <v>94</v>
      </c>
      <c r="R3725" t="b">
        <v>0</v>
      </c>
      <c r="S3725">
        <v>64</v>
      </c>
      <c r="T3725">
        <v>9</v>
      </c>
      <c r="U3725">
        <v>69</v>
      </c>
    </row>
    <row r="3726" spans="1:22" x14ac:dyDescent="0.2">
      <c r="A3726" s="1">
        <v>30997</v>
      </c>
      <c r="B3726">
        <v>1984</v>
      </c>
      <c r="C3726">
        <f>_xlfn.MAXIFS(Table1[ScheduleWeekWritten],Table1[ScheduleSeason],Table1[[#This Row],[ScheduleSeason]])</f>
        <v>16</v>
      </c>
      <c r="D3726">
        <v>11</v>
      </c>
      <c r="E3726" cm="1">
        <f t="array" ref="E3726">_xlfn.XLOOKUP(Table1[[#This Row],[ScheduleWeekWritten]],Table3[Game],100+Table3[Increase],Table1[[#This Row],[ScheduleWeekWritten]])</f>
        <v>11</v>
      </c>
      <c r="F3726" t="b">
        <v>0</v>
      </c>
      <c r="G3726" t="s">
        <v>57</v>
      </c>
      <c r="H3726">
        <v>17</v>
      </c>
      <c r="I3726">
        <v>24</v>
      </c>
      <c r="J3726" t="s">
        <v>67</v>
      </c>
      <c r="K3726" t="s">
        <v>59</v>
      </c>
      <c r="L3726" t="str">
        <f>_xlfn.XLOOKUP(Table1[[#This Row],[TeamFavoriteID]],Table2[team_id],Table2[team_name],_xlfn.XLOOKUP(Table1[[#This Row],[TeamFavoriteID]],Table2[team_id_pfr],Table2[team_name],"Even"))</f>
        <v>Arizona Cardinals</v>
      </c>
      <c r="M3726">
        <v>-4</v>
      </c>
      <c r="N3726">
        <f>IF(Table1[[#This Row],[TeamFavorite]]=Table1[[#This Row],[TeamHome]],Table1[[#This Row],[ScoreAway]]-Table1[[#This Row],[ScoreHome]],Table1[[#This Row],[ScoreHome]]-Table1[[#This Row],[ScoreAway]])</f>
        <v>-7</v>
      </c>
      <c r="O3726">
        <f>IF(Table1[[#This Row],[SpreadActual]]&lt;Table1[[#This Row],[SpreadFavorite]],1,0)</f>
        <v>1</v>
      </c>
      <c r="P3726">
        <v>44</v>
      </c>
      <c r="Q3726" t="s">
        <v>60</v>
      </c>
      <c r="R3726" t="b">
        <v>0</v>
      </c>
      <c r="S3726">
        <v>36</v>
      </c>
      <c r="T3726">
        <v>19</v>
      </c>
      <c r="U3726">
        <v>84</v>
      </c>
    </row>
    <row r="3727" spans="1:22" x14ac:dyDescent="0.2">
      <c r="A3727" s="1">
        <v>30997</v>
      </c>
      <c r="B3727">
        <v>1984</v>
      </c>
      <c r="C3727">
        <f>_xlfn.MAXIFS(Table1[ScheduleWeekWritten],Table1[ScheduleSeason],Table1[[#This Row],[ScheduleSeason]])</f>
        <v>16</v>
      </c>
      <c r="D3727">
        <v>11</v>
      </c>
      <c r="E3727" cm="1">
        <f t="array" ref="E3727">_xlfn.XLOOKUP(Table1[[#This Row],[ScheduleWeekWritten]],Table3[Game],100+Table3[Increase],Table1[[#This Row],[ScheduleWeekWritten]])</f>
        <v>11</v>
      </c>
      <c r="F3727" t="b">
        <v>0</v>
      </c>
      <c r="G3727" t="s">
        <v>127</v>
      </c>
      <c r="H3727">
        <v>20</v>
      </c>
      <c r="I3727">
        <v>17</v>
      </c>
      <c r="J3727" t="s">
        <v>50</v>
      </c>
      <c r="K3727" t="s">
        <v>90</v>
      </c>
      <c r="L3727" t="str">
        <f>_xlfn.XLOOKUP(Table1[[#This Row],[TeamFavoriteID]],Table2[team_id],Table2[team_name],_xlfn.XLOOKUP(Table1[[#This Row],[TeamFavoriteID]],Table2[team_id_pfr],Table2[team_name],"Even"))</f>
        <v>New York Giants</v>
      </c>
      <c r="M3727">
        <v>-2.5</v>
      </c>
      <c r="N3727">
        <f>IF(Table1[[#This Row],[TeamFavorite]]=Table1[[#This Row],[TeamHome]],Table1[[#This Row],[ScoreAway]]-Table1[[#This Row],[ScoreHome]],Table1[[#This Row],[ScoreHome]]-Table1[[#This Row],[ScoreAway]])</f>
        <v>3</v>
      </c>
      <c r="O3727">
        <f>IF(Table1[[#This Row],[SpreadActual]]&lt;Table1[[#This Row],[SpreadFavorite]],1,0)</f>
        <v>0</v>
      </c>
      <c r="P3727">
        <v>40</v>
      </c>
      <c r="Q3727" t="s">
        <v>130</v>
      </c>
      <c r="R3727" t="b">
        <v>0</v>
      </c>
      <c r="S3727">
        <v>67</v>
      </c>
      <c r="T3727">
        <v>10</v>
      </c>
      <c r="U3727">
        <v>73</v>
      </c>
    </row>
    <row r="3728" spans="1:22" x14ac:dyDescent="0.2">
      <c r="A3728" s="1">
        <v>30997</v>
      </c>
      <c r="B3728">
        <v>1984</v>
      </c>
      <c r="C3728">
        <f>_xlfn.MAXIFS(Table1[ScheduleWeekWritten],Table1[ScheduleSeason],Table1[[#This Row],[ScheduleSeason]])</f>
        <v>16</v>
      </c>
      <c r="D3728">
        <v>11</v>
      </c>
      <c r="E3728" cm="1">
        <f t="array" ref="E3728">_xlfn.XLOOKUP(Table1[[#This Row],[ScheduleWeekWritten]],Table3[Game],100+Table3[Increase],Table1[[#This Row],[ScheduleWeekWritten]])</f>
        <v>11</v>
      </c>
      <c r="F3728" t="b">
        <v>0</v>
      </c>
      <c r="G3728" t="s">
        <v>61</v>
      </c>
      <c r="H3728">
        <v>28</v>
      </c>
      <c r="I3728">
        <v>14</v>
      </c>
      <c r="J3728" t="s">
        <v>45</v>
      </c>
      <c r="K3728" t="s">
        <v>85</v>
      </c>
      <c r="L3728" t="str">
        <f>_xlfn.XLOOKUP(Table1[[#This Row],[TeamFavoriteID]],Table2[team_id],Table2[team_name],_xlfn.XLOOKUP(Table1[[#This Row],[TeamFavoriteID]],Table2[team_id_pfr],Table2[team_name],"Even"))</f>
        <v>Washington Commanders</v>
      </c>
      <c r="M3728">
        <v>-9</v>
      </c>
      <c r="N3728">
        <f>IF(Table1[[#This Row],[TeamFavorite]]=Table1[[#This Row],[TeamHome]],Table1[[#This Row],[ScoreAway]]-Table1[[#This Row],[ScoreHome]],Table1[[#This Row],[ScoreHome]]-Table1[[#This Row],[ScoreAway]])</f>
        <v>14</v>
      </c>
      <c r="O3728">
        <f>IF(Table1[[#This Row],[SpreadActual]]&lt;Table1[[#This Row],[SpreadFavorite]],1,0)</f>
        <v>0</v>
      </c>
      <c r="P3728">
        <v>44</v>
      </c>
      <c r="Q3728" t="s">
        <v>64</v>
      </c>
      <c r="R3728" t="b">
        <v>0</v>
      </c>
      <c r="S3728">
        <v>57</v>
      </c>
      <c r="T3728">
        <v>13</v>
      </c>
      <c r="U3728">
        <v>73</v>
      </c>
    </row>
    <row r="3729" spans="1:22" x14ac:dyDescent="0.2">
      <c r="A3729" s="1">
        <v>30998</v>
      </c>
      <c r="B3729">
        <v>1984</v>
      </c>
      <c r="C3729">
        <f>_xlfn.MAXIFS(Table1[ScheduleWeekWritten],Table1[ScheduleSeason],Table1[[#This Row],[ScheduleSeason]])</f>
        <v>16</v>
      </c>
      <c r="D3729">
        <v>11</v>
      </c>
      <c r="E3729" cm="1">
        <f t="array" ref="E3729">_xlfn.XLOOKUP(Table1[[#This Row],[ScheduleWeekWritten]],Table3[Game],100+Table3[Increase],Table1[[#This Row],[ScheduleWeekWritten]])</f>
        <v>11</v>
      </c>
      <c r="F3729" t="b">
        <v>0</v>
      </c>
      <c r="G3729" t="s">
        <v>128</v>
      </c>
      <c r="H3729">
        <v>17</v>
      </c>
      <c r="I3729">
        <v>14</v>
      </c>
      <c r="J3729" t="s">
        <v>138</v>
      </c>
      <c r="K3729" t="s">
        <v>132</v>
      </c>
      <c r="L3729" t="str">
        <f>_xlfn.XLOOKUP(Table1[[#This Row],[TeamFavoriteID]],Table2[team_id],Table2[team_name],_xlfn.XLOOKUP(Table1[[#This Row],[TeamFavoriteID]],Table2[team_id_pfr],Table2[team_name],"Even"))</f>
        <v>Seattle Seahawks</v>
      </c>
      <c r="M3729">
        <v>-3</v>
      </c>
      <c r="N3729">
        <f>IF(Table1[[#This Row],[TeamFavorite]]=Table1[[#This Row],[TeamHome]],Table1[[#This Row],[ScoreAway]]-Table1[[#This Row],[ScoreHome]],Table1[[#This Row],[ScoreHome]]-Table1[[#This Row],[ScoreAway]])</f>
        <v>-3</v>
      </c>
      <c r="O3729">
        <f>IF(Table1[[#This Row],[SpreadActual]]&lt;Table1[[#This Row],[SpreadFavorite]],1,0)</f>
        <v>0</v>
      </c>
      <c r="P3729">
        <v>43</v>
      </c>
      <c r="Q3729" t="s">
        <v>129</v>
      </c>
      <c r="R3729" t="b">
        <v>0</v>
      </c>
      <c r="S3729">
        <v>72</v>
      </c>
      <c r="T3729">
        <v>0</v>
      </c>
      <c r="V3729" t="s">
        <v>103</v>
      </c>
    </row>
    <row r="3730" spans="1:22" x14ac:dyDescent="0.2">
      <c r="A3730" s="1">
        <v>31004</v>
      </c>
      <c r="B3730">
        <v>1984</v>
      </c>
      <c r="C3730">
        <f>_xlfn.MAXIFS(Table1[ScheduleWeekWritten],Table1[ScheduleSeason],Table1[[#This Row],[ScheduleSeason]])</f>
        <v>16</v>
      </c>
      <c r="D3730">
        <v>12</v>
      </c>
      <c r="E3730" cm="1">
        <f t="array" ref="E3730">_xlfn.XLOOKUP(Table1[[#This Row],[ScheduleWeekWritten]],Table3[Game],100+Table3[Increase],Table1[[#This Row],[ScheduleWeekWritten]])</f>
        <v>12</v>
      </c>
      <c r="F3730" t="b">
        <v>0</v>
      </c>
      <c r="G3730" t="s">
        <v>38</v>
      </c>
      <c r="H3730">
        <v>7</v>
      </c>
      <c r="I3730">
        <v>23</v>
      </c>
      <c r="J3730" t="s">
        <v>62</v>
      </c>
      <c r="K3730" t="s">
        <v>109</v>
      </c>
      <c r="L3730" t="str">
        <f>_xlfn.XLOOKUP(Table1[[#This Row],[TeamFavoriteID]],Table2[team_id],Table2[team_name],_xlfn.XLOOKUP(Table1[[#This Row],[TeamFavoriteID]],Table2[team_id_pfr],Table2[team_name],"Even"))</f>
        <v>Atlanta Falcons</v>
      </c>
      <c r="M3730">
        <v>-3.5</v>
      </c>
      <c r="N3730">
        <f>IF(Table1[[#This Row],[TeamFavorite]]=Table1[[#This Row],[TeamHome]],Table1[[#This Row],[ScoreAway]]-Table1[[#This Row],[ScoreHome]],Table1[[#This Row],[ScoreHome]]-Table1[[#This Row],[ScoreAway]])</f>
        <v>16</v>
      </c>
      <c r="O3730">
        <f>IF(Table1[[#This Row],[SpreadActual]]&lt;Table1[[#This Row],[SpreadFavorite]],1,0)</f>
        <v>0</v>
      </c>
      <c r="P3730">
        <v>39</v>
      </c>
      <c r="Q3730" t="s">
        <v>41</v>
      </c>
      <c r="R3730" t="b">
        <v>0</v>
      </c>
      <c r="S3730">
        <v>55</v>
      </c>
      <c r="T3730">
        <v>12</v>
      </c>
      <c r="U3730">
        <v>50</v>
      </c>
    </row>
    <row r="3731" spans="1:22" x14ac:dyDescent="0.2">
      <c r="A3731" s="1">
        <v>31004</v>
      </c>
      <c r="B3731">
        <v>1984</v>
      </c>
      <c r="C3731">
        <f>_xlfn.MAXIFS(Table1[ScheduleWeekWritten],Table1[ScheduleSeason],Table1[[#This Row],[ScheduleSeason]])</f>
        <v>16</v>
      </c>
      <c r="D3731">
        <v>12</v>
      </c>
      <c r="E3731" cm="1">
        <f t="array" ref="E3731">_xlfn.XLOOKUP(Table1[[#This Row],[ScheduleWeekWritten]],Table3[Game],100+Table3[Increase],Table1[[#This Row],[ScheduleWeekWritten]])</f>
        <v>12</v>
      </c>
      <c r="F3731" t="b">
        <v>0</v>
      </c>
      <c r="G3731" t="s">
        <v>28</v>
      </c>
      <c r="H3731">
        <v>14</v>
      </c>
      <c r="I3731">
        <v>3</v>
      </c>
      <c r="J3731" t="s">
        <v>67</v>
      </c>
      <c r="K3731" t="s">
        <v>68</v>
      </c>
      <c r="L3731" t="str">
        <f>_xlfn.XLOOKUP(Table1[[#This Row],[TeamFavoriteID]],Table2[team_id],Table2[team_name],_xlfn.XLOOKUP(Table1[[#This Row],[TeamFavoriteID]],Table2[team_id_pfr],Table2[team_name],"Even"))</f>
        <v>Dallas Cowboys</v>
      </c>
      <c r="M3731">
        <v>-10</v>
      </c>
      <c r="N3731">
        <f>IF(Table1[[#This Row],[TeamFavorite]]=Table1[[#This Row],[TeamHome]],Table1[[#This Row],[ScoreAway]]-Table1[[#This Row],[ScoreHome]],Table1[[#This Row],[ScoreHome]]-Table1[[#This Row],[ScoreAway]])</f>
        <v>11</v>
      </c>
      <c r="O3731">
        <f>IF(Table1[[#This Row],[SpreadActual]]&lt;Table1[[#This Row],[SpreadFavorite]],1,0)</f>
        <v>0</v>
      </c>
      <c r="P3731">
        <v>41</v>
      </c>
      <c r="Q3731" t="s">
        <v>123</v>
      </c>
      <c r="R3731" t="b">
        <v>0</v>
      </c>
      <c r="S3731">
        <v>38</v>
      </c>
      <c r="T3731">
        <v>17</v>
      </c>
      <c r="U3731">
        <v>70</v>
      </c>
    </row>
    <row r="3732" spans="1:22" x14ac:dyDescent="0.2">
      <c r="A3732" s="1">
        <v>31004</v>
      </c>
      <c r="B3732">
        <v>1984</v>
      </c>
      <c r="C3732">
        <f>_xlfn.MAXIFS(Table1[ScheduleWeekWritten],Table1[ScheduleSeason],Table1[[#This Row],[ScheduleSeason]])</f>
        <v>16</v>
      </c>
      <c r="D3732">
        <v>12</v>
      </c>
      <c r="E3732" cm="1">
        <f t="array" ref="E3732">_xlfn.XLOOKUP(Table1[[#This Row],[ScheduleWeekWritten]],Table3[Game],100+Table3[Increase],Table1[[#This Row],[ScheduleWeekWritten]])</f>
        <v>12</v>
      </c>
      <c r="F3732" t="b">
        <v>0</v>
      </c>
      <c r="G3732" t="s">
        <v>46</v>
      </c>
      <c r="H3732">
        <v>16</v>
      </c>
      <c r="I3732">
        <v>14</v>
      </c>
      <c r="J3732" t="s">
        <v>45</v>
      </c>
      <c r="K3732" t="s">
        <v>47</v>
      </c>
      <c r="L3732" t="str">
        <f>_xlfn.XLOOKUP(Table1[[#This Row],[TeamFavoriteID]],Table2[team_id],Table2[team_name],_xlfn.XLOOKUP(Table1[[#This Row],[TeamFavoriteID]],Table2[team_id_pfr],Table2[team_name],"Even"))</f>
        <v>Chicago Bears</v>
      </c>
      <c r="M3732">
        <v>-7</v>
      </c>
      <c r="N3732">
        <f>IF(Table1[[#This Row],[TeamFavorite]]=Table1[[#This Row],[TeamHome]],Table1[[#This Row],[ScoreAway]]-Table1[[#This Row],[ScoreHome]],Table1[[#This Row],[ScoreHome]]-Table1[[#This Row],[ScoreAway]])</f>
        <v>-2</v>
      </c>
      <c r="O3732">
        <f>IF(Table1[[#This Row],[SpreadActual]]&lt;Table1[[#This Row],[SpreadFavorite]],1,0)</f>
        <v>0</v>
      </c>
      <c r="P3732">
        <v>40</v>
      </c>
      <c r="Q3732" t="s">
        <v>114</v>
      </c>
      <c r="R3732" t="b">
        <v>0</v>
      </c>
      <c r="S3732">
        <v>36</v>
      </c>
      <c r="T3732">
        <v>11</v>
      </c>
      <c r="U3732">
        <v>71</v>
      </c>
    </row>
    <row r="3733" spans="1:22" x14ac:dyDescent="0.2">
      <c r="A3733" s="1">
        <v>31004</v>
      </c>
      <c r="B3733">
        <v>1984</v>
      </c>
      <c r="C3733">
        <f>_xlfn.MAXIFS(Table1[ScheduleWeekWritten],Table1[ScheduleSeason],Table1[[#This Row],[ScheduleSeason]])</f>
        <v>16</v>
      </c>
      <c r="D3733">
        <v>12</v>
      </c>
      <c r="E3733" cm="1">
        <f t="array" ref="E3733">_xlfn.XLOOKUP(Table1[[#This Row],[ScheduleWeekWritten]],Table3[Game],100+Table3[Increase],Table1[[#This Row],[ScheduleWeekWritten]])</f>
        <v>12</v>
      </c>
      <c r="F3733" t="b">
        <v>0</v>
      </c>
      <c r="G3733" t="s">
        <v>101</v>
      </c>
      <c r="H3733">
        <v>6</v>
      </c>
      <c r="I3733">
        <v>26</v>
      </c>
      <c r="J3733" t="s">
        <v>128</v>
      </c>
      <c r="K3733" t="s">
        <v>132</v>
      </c>
      <c r="L3733" t="str">
        <f>_xlfn.XLOOKUP(Table1[[#This Row],[TeamFavoriteID]],Table2[team_id],Table2[team_name],_xlfn.XLOOKUP(Table1[[#This Row],[TeamFavoriteID]],Table2[team_id_pfr],Table2[team_name],"Even"))</f>
        <v>Seattle Seahawks</v>
      </c>
      <c r="M3733">
        <v>-4</v>
      </c>
      <c r="N3733">
        <f>IF(Table1[[#This Row],[TeamFavorite]]=Table1[[#This Row],[TeamHome]],Table1[[#This Row],[ScoreAway]]-Table1[[#This Row],[ScoreHome]],Table1[[#This Row],[ScoreHome]]-Table1[[#This Row],[ScoreAway]])</f>
        <v>-20</v>
      </c>
      <c r="O3733">
        <f>IF(Table1[[#This Row],[SpreadActual]]&lt;Table1[[#This Row],[SpreadFavorite]],1,0)</f>
        <v>1</v>
      </c>
      <c r="P3733">
        <v>44</v>
      </c>
      <c r="Q3733" t="s">
        <v>111</v>
      </c>
      <c r="R3733" t="b">
        <v>0</v>
      </c>
      <c r="S3733">
        <v>36</v>
      </c>
      <c r="T3733">
        <v>8</v>
      </c>
      <c r="U3733">
        <v>71</v>
      </c>
    </row>
    <row r="3734" spans="1:22" x14ac:dyDescent="0.2">
      <c r="A3734" s="1">
        <v>31004</v>
      </c>
      <c r="B3734">
        <v>1984</v>
      </c>
      <c r="C3734">
        <f>_xlfn.MAXIFS(Table1[ScheduleWeekWritten],Table1[ScheduleSeason],Table1[[#This Row],[ScheduleSeason]])</f>
        <v>16</v>
      </c>
      <c r="D3734">
        <v>12</v>
      </c>
      <c r="E3734" cm="1">
        <f t="array" ref="E3734">_xlfn.XLOOKUP(Table1[[#This Row],[ScheduleWeekWritten]],Table3[Game],100+Table3[Increase],Table1[[#This Row],[ScheduleWeekWritten]])</f>
        <v>12</v>
      </c>
      <c r="F3734" t="b">
        <v>0</v>
      </c>
      <c r="G3734" t="s">
        <v>24</v>
      </c>
      <c r="H3734">
        <v>42</v>
      </c>
      <c r="I3734">
        <v>21</v>
      </c>
      <c r="J3734" t="s">
        <v>54</v>
      </c>
      <c r="K3734" t="s">
        <v>88</v>
      </c>
      <c r="L3734" t="str">
        <f>_xlfn.XLOOKUP(Table1[[#This Row],[TeamFavoriteID]],Table2[team_id],Table2[team_name],_xlfn.XLOOKUP(Table1[[#This Row],[TeamFavoriteID]],Table2[team_id_pfr],Table2[team_name],"Even"))</f>
        <v>Denver Broncos</v>
      </c>
      <c r="M3734">
        <v>-10</v>
      </c>
      <c r="N3734">
        <f>IF(Table1[[#This Row],[TeamFavorite]]=Table1[[#This Row],[TeamHome]],Table1[[#This Row],[ScoreAway]]-Table1[[#This Row],[ScoreHome]],Table1[[#This Row],[ScoreHome]]-Table1[[#This Row],[ScoreAway]])</f>
        <v>-21</v>
      </c>
      <c r="O3734">
        <f>IF(Table1[[#This Row],[SpreadActual]]&lt;Table1[[#This Row],[SpreadFavorite]],1,0)</f>
        <v>1</v>
      </c>
      <c r="P3734">
        <v>41</v>
      </c>
      <c r="Q3734" t="s">
        <v>71</v>
      </c>
      <c r="R3734" t="b">
        <v>0</v>
      </c>
      <c r="S3734">
        <v>32</v>
      </c>
      <c r="T3734">
        <v>7</v>
      </c>
      <c r="U3734">
        <v>53</v>
      </c>
    </row>
    <row r="3735" spans="1:22" x14ac:dyDescent="0.2">
      <c r="A3735" s="1">
        <v>31004</v>
      </c>
      <c r="B3735">
        <v>1984</v>
      </c>
      <c r="C3735">
        <f>_xlfn.MAXIFS(Table1[ScheduleWeekWritten],Table1[ScheduleSeason],Table1[[#This Row],[ScheduleSeason]])</f>
        <v>16</v>
      </c>
      <c r="D3735">
        <v>12</v>
      </c>
      <c r="E3735" cm="1">
        <f t="array" ref="E3735">_xlfn.XLOOKUP(Table1[[#This Row],[ScheduleWeekWritten]],Table3[Game],100+Table3[Increase],Table1[[#This Row],[ScheduleWeekWritten]])</f>
        <v>12</v>
      </c>
      <c r="F3735" t="b">
        <v>0</v>
      </c>
      <c r="G3735" t="s">
        <v>33</v>
      </c>
      <c r="H3735">
        <v>31</v>
      </c>
      <c r="I3735">
        <v>6</v>
      </c>
      <c r="J3735" t="s">
        <v>39</v>
      </c>
      <c r="K3735" t="s">
        <v>35</v>
      </c>
      <c r="L3735" t="str">
        <f>_xlfn.XLOOKUP(Table1[[#This Row],[TeamFavoriteID]],Table2[team_id],Table2[team_name],_xlfn.XLOOKUP(Table1[[#This Row],[TeamFavoriteID]],Table2[team_id_pfr],Table2[team_name],"Even"))</f>
        <v>Green Bay Packers</v>
      </c>
      <c r="M3735">
        <v>-2.5</v>
      </c>
      <c r="N3735">
        <f>IF(Table1[[#This Row],[TeamFavorite]]=Table1[[#This Row],[TeamHome]],Table1[[#This Row],[ScoreAway]]-Table1[[#This Row],[ScoreHome]],Table1[[#This Row],[ScoreHome]]-Table1[[#This Row],[ScoreAway]])</f>
        <v>-25</v>
      </c>
      <c r="O3735">
        <f>IF(Table1[[#This Row],[SpreadActual]]&lt;Table1[[#This Row],[SpreadFavorite]],1,0)</f>
        <v>1</v>
      </c>
      <c r="P3735">
        <v>45</v>
      </c>
      <c r="Q3735" t="s">
        <v>36</v>
      </c>
      <c r="R3735" t="b">
        <v>0</v>
      </c>
      <c r="S3735">
        <v>34</v>
      </c>
      <c r="T3735">
        <v>13</v>
      </c>
      <c r="U3735">
        <v>72</v>
      </c>
    </row>
    <row r="3736" spans="1:22" x14ac:dyDescent="0.2">
      <c r="A3736" s="1">
        <v>31004</v>
      </c>
      <c r="B3736">
        <v>1984</v>
      </c>
      <c r="C3736">
        <f>_xlfn.MAXIFS(Table1[ScheduleWeekWritten],Table1[ScheduleSeason],Table1[[#This Row],[ScheduleSeason]])</f>
        <v>16</v>
      </c>
      <c r="D3736">
        <v>12</v>
      </c>
      <c r="E3736" cm="1">
        <f t="array" ref="E3736">_xlfn.XLOOKUP(Table1[[#This Row],[ScheduleWeekWritten]],Table3[Game],100+Table3[Increase],Table1[[#This Row],[ScheduleWeekWritten]])</f>
        <v>12</v>
      </c>
      <c r="F3736" t="b">
        <v>0</v>
      </c>
      <c r="G3736" t="s">
        <v>23</v>
      </c>
      <c r="H3736">
        <v>31</v>
      </c>
      <c r="I3736">
        <v>20</v>
      </c>
      <c r="J3736" t="s">
        <v>31</v>
      </c>
      <c r="K3736" t="s">
        <v>32</v>
      </c>
      <c r="L3736" t="str">
        <f>_xlfn.XLOOKUP(Table1[[#This Row],[TeamFavoriteID]],Table2[team_id],Table2[team_name],_xlfn.XLOOKUP(Table1[[#This Row],[TeamFavoriteID]],Table2[team_id_pfr],Table2[team_name],"Even"))</f>
        <v>New York Jets</v>
      </c>
      <c r="M3736">
        <v>-4.5</v>
      </c>
      <c r="N3736">
        <f>IF(Table1[[#This Row],[TeamFavorite]]=Table1[[#This Row],[TeamHome]],Table1[[#This Row],[ScoreAway]]-Table1[[#This Row],[ScoreHome]],Table1[[#This Row],[ScoreHome]]-Table1[[#This Row],[ScoreAway]])</f>
        <v>11</v>
      </c>
      <c r="O3736">
        <f>IF(Table1[[#This Row],[SpreadActual]]&lt;Table1[[#This Row],[SpreadFavorite]],1,0)</f>
        <v>0</v>
      </c>
      <c r="P3736">
        <v>42</v>
      </c>
      <c r="Q3736" t="s">
        <v>102</v>
      </c>
      <c r="R3736" t="b">
        <v>0</v>
      </c>
      <c r="S3736">
        <v>72</v>
      </c>
      <c r="T3736">
        <v>0</v>
      </c>
      <c r="V3736" t="s">
        <v>103</v>
      </c>
    </row>
    <row r="3737" spans="1:22" x14ac:dyDescent="0.2">
      <c r="A3737" s="1">
        <v>31004</v>
      </c>
      <c r="B3737">
        <v>1984</v>
      </c>
      <c r="C3737">
        <f>_xlfn.MAXIFS(Table1[ScheduleWeekWritten],Table1[ScheduleSeason],Table1[[#This Row],[ScheduleSeason]])</f>
        <v>16</v>
      </c>
      <c r="D3737">
        <v>12</v>
      </c>
      <c r="E3737" cm="1">
        <f t="array" ref="E3737">_xlfn.XLOOKUP(Table1[[#This Row],[ScheduleWeekWritten]],Table3[Game],100+Table3[Increase],Table1[[#This Row],[ScheduleWeekWritten]])</f>
        <v>12</v>
      </c>
      <c r="F3737" t="b">
        <v>0</v>
      </c>
      <c r="G3737" t="s">
        <v>140</v>
      </c>
      <c r="H3737">
        <v>17</v>
      </c>
      <c r="I3737">
        <v>50</v>
      </c>
      <c r="J3737" t="s">
        <v>115</v>
      </c>
      <c r="K3737" t="s">
        <v>70</v>
      </c>
      <c r="L3737" t="str">
        <f>_xlfn.XLOOKUP(Table1[[#This Row],[TeamFavoriteID]],Table2[team_id],Table2[team_name],_xlfn.XLOOKUP(Table1[[#This Row],[TeamFavoriteID]],Table2[team_id_pfr],Table2[team_name],"Even"))</f>
        <v>Boston Patriots</v>
      </c>
      <c r="M3737">
        <v>-6.5</v>
      </c>
      <c r="N3737">
        <f>IF(Table1[[#This Row],[TeamFavorite]]=Table1[[#This Row],[TeamHome]],Table1[[#This Row],[ScoreAway]]-Table1[[#This Row],[ScoreHome]],Table1[[#This Row],[ScoreHome]]-Table1[[#This Row],[ScoreAway]])</f>
        <v>-33</v>
      </c>
      <c r="O3737">
        <f>IF(Table1[[#This Row],[SpreadActual]]&lt;Table1[[#This Row],[SpreadFavorite]],1,0)</f>
        <v>1</v>
      </c>
      <c r="P3737">
        <v>43</v>
      </c>
      <c r="Q3737" t="s">
        <v>141</v>
      </c>
      <c r="R3737" t="b">
        <v>0</v>
      </c>
      <c r="S3737">
        <v>72</v>
      </c>
      <c r="T3737">
        <v>0</v>
      </c>
      <c r="V3737" t="s">
        <v>103</v>
      </c>
    </row>
    <row r="3738" spans="1:22" x14ac:dyDescent="0.2">
      <c r="A3738" s="1">
        <v>31004</v>
      </c>
      <c r="B3738">
        <v>1984</v>
      </c>
      <c r="C3738">
        <f>_xlfn.MAXIFS(Table1[ScheduleWeekWritten],Table1[ScheduleSeason],Table1[[#This Row],[ScheduleSeason]])</f>
        <v>16</v>
      </c>
      <c r="D3738">
        <v>12</v>
      </c>
      <c r="E3738" cm="1">
        <f t="array" ref="E3738">_xlfn.XLOOKUP(Table1[[#This Row],[ScheduleWeekWritten]],Table3[Game],100+Table3[Increase],Table1[[#This Row],[ScheduleWeekWritten]])</f>
        <v>12</v>
      </c>
      <c r="F3738" t="b">
        <v>0</v>
      </c>
      <c r="G3738" t="s">
        <v>138</v>
      </c>
      <c r="H3738">
        <v>17</v>
      </c>
      <c r="I3738">
        <v>7</v>
      </c>
      <c r="J3738" t="s">
        <v>42</v>
      </c>
      <c r="K3738" t="s">
        <v>21</v>
      </c>
      <c r="L3738" t="str">
        <f>_xlfn.XLOOKUP(Table1[[#This Row],[TeamFavoriteID]],Table2[team_id],Table2[team_name],_xlfn.XLOOKUP(Table1[[#This Row],[TeamFavoriteID]],Table2[team_id_pfr],Table2[team_name],"Even"))</f>
        <v>Las Vegas Raiders</v>
      </c>
      <c r="M3738">
        <v>-9</v>
      </c>
      <c r="N3738">
        <f>IF(Table1[[#This Row],[TeamFavorite]]=Table1[[#This Row],[TeamHome]],Table1[[#This Row],[ScoreAway]]-Table1[[#This Row],[ScoreHome]],Table1[[#This Row],[ScoreHome]]-Table1[[#This Row],[ScoreAway]])</f>
        <v>10</v>
      </c>
      <c r="O3738">
        <f>IF(Table1[[#This Row],[SpreadActual]]&lt;Table1[[#This Row],[SpreadFavorite]],1,0)</f>
        <v>0</v>
      </c>
      <c r="P3738">
        <v>45</v>
      </c>
      <c r="Q3738" t="s">
        <v>65</v>
      </c>
      <c r="R3738" t="b">
        <v>0</v>
      </c>
      <c r="S3738">
        <v>58</v>
      </c>
      <c r="T3738">
        <v>9</v>
      </c>
      <c r="U3738">
        <v>73</v>
      </c>
    </row>
    <row r="3739" spans="1:22" x14ac:dyDescent="0.2">
      <c r="A3739" s="1">
        <v>31004</v>
      </c>
      <c r="B3739">
        <v>1984</v>
      </c>
      <c r="C3739">
        <f>_xlfn.MAXIFS(Table1[ScheduleWeekWritten],Table1[ScheduleSeason],Table1[[#This Row],[ScheduleSeason]])</f>
        <v>16</v>
      </c>
      <c r="D3739">
        <v>12</v>
      </c>
      <c r="E3739" cm="1">
        <f t="array" ref="E3739">_xlfn.XLOOKUP(Table1[[#This Row],[ScheduleWeekWritten]],Table3[Game],100+Table3[Increase],Table1[[#This Row],[ScheduleWeekWritten]])</f>
        <v>12</v>
      </c>
      <c r="F3739" t="b">
        <v>0</v>
      </c>
      <c r="G3739" t="s">
        <v>50</v>
      </c>
      <c r="H3739">
        <v>16</v>
      </c>
      <c r="I3739">
        <v>10</v>
      </c>
      <c r="J3739" t="s">
        <v>57</v>
      </c>
      <c r="K3739" t="s">
        <v>89</v>
      </c>
      <c r="L3739" t="str">
        <f>_xlfn.XLOOKUP(Table1[[#This Row],[TeamFavoriteID]],Table2[team_id],Table2[team_name],_xlfn.XLOOKUP(Table1[[#This Row],[TeamFavoriteID]],Table2[team_id_pfr],Table2[team_name],"Even"))</f>
        <v>Even</v>
      </c>
      <c r="M3739">
        <v>0</v>
      </c>
      <c r="N3739">
        <f>IF(Table1[[#This Row],[TeamFavorite]]=Table1[[#This Row],[TeamHome]],Table1[[#This Row],[ScoreAway]]-Table1[[#This Row],[ScoreHome]],Table1[[#This Row],[ScoreHome]]-Table1[[#This Row],[ScoreAway]])</f>
        <v>6</v>
      </c>
      <c r="O3739">
        <f>IF(Table1[[#This Row],[SpreadActual]]&lt;Table1[[#This Row],[SpreadFavorite]],1,0)</f>
        <v>0</v>
      </c>
      <c r="P3739">
        <v>43</v>
      </c>
      <c r="Q3739" t="s">
        <v>126</v>
      </c>
      <c r="R3739" t="b">
        <v>0</v>
      </c>
      <c r="S3739">
        <v>42</v>
      </c>
      <c r="T3739">
        <v>14</v>
      </c>
      <c r="U3739">
        <v>49</v>
      </c>
    </row>
    <row r="3740" spans="1:22" x14ac:dyDescent="0.2">
      <c r="A3740" s="1">
        <v>31004</v>
      </c>
      <c r="B3740">
        <v>1984</v>
      </c>
      <c r="C3740">
        <f>_xlfn.MAXIFS(Table1[ScheduleWeekWritten],Table1[ScheduleSeason],Table1[[#This Row],[ScheduleSeason]])</f>
        <v>16</v>
      </c>
      <c r="D3740">
        <v>12</v>
      </c>
      <c r="E3740" cm="1">
        <f t="array" ref="E3740">_xlfn.XLOOKUP(Table1[[#This Row],[ScheduleWeekWritten]],Table3[Game],100+Table3[Increase],Table1[[#This Row],[ScheduleWeekWritten]])</f>
        <v>12</v>
      </c>
      <c r="F3740" t="b">
        <v>0</v>
      </c>
      <c r="G3740" t="s">
        <v>58</v>
      </c>
      <c r="H3740">
        <v>16</v>
      </c>
      <c r="I3740">
        <v>10</v>
      </c>
      <c r="J3740" t="s">
        <v>61</v>
      </c>
      <c r="K3740" t="s">
        <v>85</v>
      </c>
      <c r="L3740" t="str">
        <f>_xlfn.XLOOKUP(Table1[[#This Row],[TeamFavoriteID]],Table2[team_id],Table2[team_name],_xlfn.XLOOKUP(Table1[[#This Row],[TeamFavoriteID]],Table2[team_id_pfr],Table2[team_name],"Even"))</f>
        <v>Washington Commanders</v>
      </c>
      <c r="M3740">
        <v>-6</v>
      </c>
      <c r="N3740">
        <f>IF(Table1[[#This Row],[TeamFavorite]]=Table1[[#This Row],[TeamHome]],Table1[[#This Row],[ScoreAway]]-Table1[[#This Row],[ScoreHome]],Table1[[#This Row],[ScoreHome]]-Table1[[#This Row],[ScoreAway]])</f>
        <v>6</v>
      </c>
      <c r="O3740">
        <f>IF(Table1[[#This Row],[SpreadActual]]&lt;Table1[[#This Row],[SpreadFavorite]],1,0)</f>
        <v>0</v>
      </c>
      <c r="P3740">
        <v>43</v>
      </c>
      <c r="Q3740" t="s">
        <v>112</v>
      </c>
      <c r="R3740" t="b">
        <v>0</v>
      </c>
      <c r="S3740">
        <v>40</v>
      </c>
      <c r="T3740">
        <v>9</v>
      </c>
      <c r="U3740">
        <v>57</v>
      </c>
    </row>
    <row r="3741" spans="1:22" x14ac:dyDescent="0.2">
      <c r="A3741" s="1">
        <v>31004</v>
      </c>
      <c r="B3741">
        <v>1984</v>
      </c>
      <c r="C3741">
        <f>_xlfn.MAXIFS(Table1[ScheduleWeekWritten],Table1[ScheduleSeason],Table1[[#This Row],[ScheduleSeason]])</f>
        <v>16</v>
      </c>
      <c r="D3741">
        <v>12</v>
      </c>
      <c r="E3741" cm="1">
        <f t="array" ref="E3741">_xlfn.XLOOKUP(Table1[[#This Row],[ScheduleWeekWritten]],Table3[Game],100+Table3[Increase],Table1[[#This Row],[ScheduleWeekWritten]])</f>
        <v>12</v>
      </c>
      <c r="F3741" t="b">
        <v>0</v>
      </c>
      <c r="G3741" t="s">
        <v>27</v>
      </c>
      <c r="H3741">
        <v>34</v>
      </c>
      <c r="I3741">
        <v>28</v>
      </c>
      <c r="J3741" t="s">
        <v>19</v>
      </c>
      <c r="K3741" t="s">
        <v>91</v>
      </c>
      <c r="L3741" t="str">
        <f>_xlfn.XLOOKUP(Table1[[#This Row],[TeamFavoriteID]],Table2[team_id],Table2[team_name],_xlfn.XLOOKUP(Table1[[#This Row],[TeamFavoriteID]],Table2[team_id_pfr],Table2[team_name],"Even"))</f>
        <v>Miami Dolphins</v>
      </c>
      <c r="M3741">
        <v>-7</v>
      </c>
      <c r="N3741">
        <f>IF(Table1[[#This Row],[TeamFavorite]]=Table1[[#This Row],[TeamHome]],Table1[[#This Row],[ScoreAway]]-Table1[[#This Row],[ScoreHome]],Table1[[#This Row],[ScoreHome]]-Table1[[#This Row],[ScoreAway]])</f>
        <v>6</v>
      </c>
      <c r="O3741">
        <f>IF(Table1[[#This Row],[SpreadActual]]&lt;Table1[[#This Row],[SpreadFavorite]],1,0)</f>
        <v>0</v>
      </c>
      <c r="P3741">
        <v>51</v>
      </c>
      <c r="Q3741" t="s">
        <v>94</v>
      </c>
      <c r="R3741" t="b">
        <v>0</v>
      </c>
      <c r="S3741">
        <v>61</v>
      </c>
      <c r="T3741">
        <v>8</v>
      </c>
      <c r="U3741">
        <v>83</v>
      </c>
    </row>
    <row r="3742" spans="1:22" x14ac:dyDescent="0.2">
      <c r="A3742" s="1">
        <v>31004</v>
      </c>
      <c r="B3742">
        <v>1984</v>
      </c>
      <c r="C3742">
        <f>_xlfn.MAXIFS(Table1[ScheduleWeekWritten],Table1[ScheduleSeason],Table1[[#This Row],[ScheduleSeason]])</f>
        <v>16</v>
      </c>
      <c r="D3742">
        <v>12</v>
      </c>
      <c r="E3742" cm="1">
        <f t="array" ref="E3742">_xlfn.XLOOKUP(Table1[[#This Row],[ScheduleWeekWritten]],Table3[Game],100+Table3[Increase],Table1[[#This Row],[ScheduleWeekWritten]])</f>
        <v>12</v>
      </c>
      <c r="F3742" t="b">
        <v>0</v>
      </c>
      <c r="G3742" t="s">
        <v>53</v>
      </c>
      <c r="H3742">
        <v>24</v>
      </c>
      <c r="I3742">
        <v>17</v>
      </c>
      <c r="J3742" t="s">
        <v>127</v>
      </c>
      <c r="K3742" t="s">
        <v>87</v>
      </c>
      <c r="L3742" t="str">
        <f>_xlfn.XLOOKUP(Table1[[#This Row],[TeamFavoriteID]],Table2[team_id],Table2[team_name],_xlfn.XLOOKUP(Table1[[#This Row],[TeamFavoriteID]],Table2[team_id_pfr],Table2[team_name],"Even"))</f>
        <v>San Francisco 49ers</v>
      </c>
      <c r="M3742">
        <v>-12</v>
      </c>
      <c r="N3742">
        <f>IF(Table1[[#This Row],[TeamFavorite]]=Table1[[#This Row],[TeamHome]],Table1[[#This Row],[ScoreAway]]-Table1[[#This Row],[ScoreHome]],Table1[[#This Row],[ScoreHome]]-Table1[[#This Row],[ScoreAway]])</f>
        <v>-7</v>
      </c>
      <c r="O3742">
        <f>IF(Table1[[#This Row],[SpreadActual]]&lt;Table1[[#This Row],[SpreadFavorite]],1,0)</f>
        <v>0</v>
      </c>
      <c r="P3742">
        <v>40</v>
      </c>
      <c r="Q3742" t="s">
        <v>118</v>
      </c>
      <c r="R3742" t="b">
        <v>0</v>
      </c>
      <c r="S3742">
        <v>56</v>
      </c>
      <c r="T3742">
        <v>14</v>
      </c>
      <c r="U3742">
        <v>83</v>
      </c>
    </row>
    <row r="3743" spans="1:22" x14ac:dyDescent="0.2">
      <c r="A3743" s="1">
        <v>31005</v>
      </c>
      <c r="B3743">
        <v>1984</v>
      </c>
      <c r="C3743">
        <f>_xlfn.MAXIFS(Table1[ScheduleWeekWritten],Table1[ScheduleSeason],Table1[[#This Row],[ScheduleSeason]])</f>
        <v>16</v>
      </c>
      <c r="D3743">
        <v>12</v>
      </c>
      <c r="E3743" cm="1">
        <f t="array" ref="E3743">_xlfn.XLOOKUP(Table1[[#This Row],[ScheduleWeekWritten]],Table3[Game],100+Table3[Increase],Table1[[#This Row],[ScheduleWeekWritten]])</f>
        <v>12</v>
      </c>
      <c r="F3743" t="b">
        <v>0</v>
      </c>
      <c r="G3743" t="s">
        <v>95</v>
      </c>
      <c r="H3743">
        <v>27</v>
      </c>
      <c r="I3743">
        <v>24</v>
      </c>
      <c r="J3743" t="s">
        <v>49</v>
      </c>
      <c r="K3743" t="s">
        <v>51</v>
      </c>
      <c r="L3743" t="str">
        <f>_xlfn.XLOOKUP(Table1[[#This Row],[TeamFavoriteID]],Table2[team_id],Table2[team_name],_xlfn.XLOOKUP(Table1[[#This Row],[TeamFavoriteID]],Table2[team_id_pfr],Table2[team_name],"Even"))</f>
        <v>Pittsburgh Steelers</v>
      </c>
      <c r="M3743">
        <v>-1</v>
      </c>
      <c r="N3743">
        <f>IF(Table1[[#This Row],[TeamFavorite]]=Table1[[#This Row],[TeamHome]],Table1[[#This Row],[ScoreAway]]-Table1[[#This Row],[ScoreHome]],Table1[[#This Row],[ScoreHome]]-Table1[[#This Row],[ScoreAway]])</f>
        <v>3</v>
      </c>
      <c r="O3743">
        <f>IF(Table1[[#This Row],[SpreadActual]]&lt;Table1[[#This Row],[SpreadFavorite]],1,0)</f>
        <v>0</v>
      </c>
      <c r="P3743">
        <v>40</v>
      </c>
      <c r="Q3743" t="s">
        <v>124</v>
      </c>
      <c r="R3743" t="b">
        <v>0</v>
      </c>
      <c r="S3743">
        <v>72</v>
      </c>
      <c r="T3743">
        <v>0</v>
      </c>
      <c r="V3743" t="s">
        <v>103</v>
      </c>
    </row>
    <row r="3744" spans="1:22" x14ac:dyDescent="0.2">
      <c r="A3744" s="1">
        <v>31008</v>
      </c>
      <c r="B3744">
        <v>1984</v>
      </c>
      <c r="C3744">
        <f>_xlfn.MAXIFS(Table1[ScheduleWeekWritten],Table1[ScheduleSeason],Table1[[#This Row],[ScheduleSeason]])</f>
        <v>16</v>
      </c>
      <c r="D3744">
        <v>13</v>
      </c>
      <c r="E3744" cm="1">
        <f t="array" ref="E3744">_xlfn.XLOOKUP(Table1[[#This Row],[ScheduleWeekWritten]],Table3[Game],100+Table3[Increase],Table1[[#This Row],[ScheduleWeekWritten]])</f>
        <v>13</v>
      </c>
      <c r="F3744" t="b">
        <v>0</v>
      </c>
      <c r="G3744" t="s">
        <v>67</v>
      </c>
      <c r="H3744">
        <v>20</v>
      </c>
      <c r="I3744">
        <v>17</v>
      </c>
      <c r="J3744" t="s">
        <v>115</v>
      </c>
      <c r="K3744" t="s">
        <v>68</v>
      </c>
      <c r="L3744" t="str">
        <f>_xlfn.XLOOKUP(Table1[[#This Row],[TeamFavoriteID]],Table2[team_id],Table2[team_name],_xlfn.XLOOKUP(Table1[[#This Row],[TeamFavoriteID]],Table2[team_id_pfr],Table2[team_name],"Even"))</f>
        <v>Dallas Cowboys</v>
      </c>
      <c r="M3744">
        <v>-3</v>
      </c>
      <c r="N3744">
        <f>IF(Table1[[#This Row],[TeamFavorite]]=Table1[[#This Row],[TeamHome]],Table1[[#This Row],[ScoreAway]]-Table1[[#This Row],[ScoreHome]],Table1[[#This Row],[ScoreHome]]-Table1[[#This Row],[ScoreAway]])</f>
        <v>-3</v>
      </c>
      <c r="O3744">
        <f>IF(Table1[[#This Row],[SpreadActual]]&lt;Table1[[#This Row],[SpreadFavorite]],1,0)</f>
        <v>0</v>
      </c>
      <c r="P3744">
        <v>42.5</v>
      </c>
      <c r="Q3744" t="s">
        <v>119</v>
      </c>
      <c r="R3744" t="b">
        <v>0</v>
      </c>
      <c r="S3744">
        <v>41</v>
      </c>
      <c r="T3744">
        <v>5</v>
      </c>
      <c r="U3744">
        <v>68</v>
      </c>
    </row>
    <row r="3745" spans="1:22" x14ac:dyDescent="0.2">
      <c r="A3745" s="1">
        <v>31008</v>
      </c>
      <c r="B3745">
        <v>1984</v>
      </c>
      <c r="C3745">
        <f>_xlfn.MAXIFS(Table1[ScheduleWeekWritten],Table1[ScheduleSeason],Table1[[#This Row],[ScheduleSeason]])</f>
        <v>16</v>
      </c>
      <c r="D3745">
        <v>13</v>
      </c>
      <c r="E3745" cm="1">
        <f t="array" ref="E3745">_xlfn.XLOOKUP(Table1[[#This Row],[ScheduleWeekWritten]],Table3[Game],100+Table3[Increase],Table1[[#This Row],[ScheduleWeekWritten]])</f>
        <v>13</v>
      </c>
      <c r="F3745" t="b">
        <v>0</v>
      </c>
      <c r="G3745" t="s">
        <v>45</v>
      </c>
      <c r="H3745">
        <v>31</v>
      </c>
      <c r="I3745">
        <v>28</v>
      </c>
      <c r="J3745" t="s">
        <v>33</v>
      </c>
      <c r="K3745" t="s">
        <v>35</v>
      </c>
      <c r="L3745" t="str">
        <f>_xlfn.XLOOKUP(Table1[[#This Row],[TeamFavoriteID]],Table2[team_id],Table2[team_name],_xlfn.XLOOKUP(Table1[[#This Row],[TeamFavoriteID]],Table2[team_id_pfr],Table2[team_name],"Even"))</f>
        <v>Green Bay Packers</v>
      </c>
      <c r="M3745">
        <v>-3</v>
      </c>
      <c r="N3745">
        <f>IF(Table1[[#This Row],[TeamFavorite]]=Table1[[#This Row],[TeamHome]],Table1[[#This Row],[ScoreAway]]-Table1[[#This Row],[ScoreHome]],Table1[[#This Row],[ScoreHome]]-Table1[[#This Row],[ScoreAway]])</f>
        <v>3</v>
      </c>
      <c r="O3745">
        <f>IF(Table1[[#This Row],[SpreadActual]]&lt;Table1[[#This Row],[SpreadFavorite]],1,0)</f>
        <v>0</v>
      </c>
      <c r="P3745">
        <v>44</v>
      </c>
      <c r="Q3745" t="s">
        <v>125</v>
      </c>
      <c r="R3745" t="b">
        <v>0</v>
      </c>
      <c r="S3745">
        <v>72</v>
      </c>
      <c r="T3745">
        <v>0</v>
      </c>
      <c r="V3745" t="s">
        <v>103</v>
      </c>
    </row>
    <row r="3746" spans="1:22" x14ac:dyDescent="0.2">
      <c r="A3746" s="1">
        <v>31011</v>
      </c>
      <c r="B3746">
        <v>1984</v>
      </c>
      <c r="C3746">
        <f>_xlfn.MAXIFS(Table1[ScheduleWeekWritten],Table1[ScheduleSeason],Table1[[#This Row],[ScheduleSeason]])</f>
        <v>16</v>
      </c>
      <c r="D3746">
        <v>13</v>
      </c>
      <c r="E3746" cm="1">
        <f t="array" ref="E3746">_xlfn.XLOOKUP(Table1[[#This Row],[ScheduleWeekWritten]],Table3[Game],100+Table3[Increase],Table1[[#This Row],[ScheduleWeekWritten]])</f>
        <v>13</v>
      </c>
      <c r="F3746" t="b">
        <v>0</v>
      </c>
      <c r="G3746" t="s">
        <v>101</v>
      </c>
      <c r="H3746">
        <v>35</v>
      </c>
      <c r="I3746">
        <v>14</v>
      </c>
      <c r="J3746" t="s">
        <v>38</v>
      </c>
      <c r="K3746" t="s">
        <v>104</v>
      </c>
      <c r="L3746" t="str">
        <f>_xlfn.XLOOKUP(Table1[[#This Row],[TeamFavoriteID]],Table2[team_id],Table2[team_name],_xlfn.XLOOKUP(Table1[[#This Row],[TeamFavoriteID]],Table2[team_id_pfr],Table2[team_name],"Even"))</f>
        <v>Cincinnati Bengals</v>
      </c>
      <c r="M3746">
        <v>-6.5</v>
      </c>
      <c r="N3746">
        <f>IF(Table1[[#This Row],[TeamFavorite]]=Table1[[#This Row],[TeamHome]],Table1[[#This Row],[ScoreAway]]-Table1[[#This Row],[ScoreHome]],Table1[[#This Row],[ScoreHome]]-Table1[[#This Row],[ScoreAway]])</f>
        <v>-21</v>
      </c>
      <c r="O3746">
        <f>IF(Table1[[#This Row],[SpreadActual]]&lt;Table1[[#This Row],[SpreadFavorite]],1,0)</f>
        <v>1</v>
      </c>
      <c r="P3746">
        <v>37</v>
      </c>
      <c r="Q3746" t="s">
        <v>111</v>
      </c>
      <c r="R3746" t="b">
        <v>0</v>
      </c>
      <c r="S3746">
        <v>40</v>
      </c>
      <c r="T3746">
        <v>6</v>
      </c>
      <c r="U3746">
        <v>56</v>
      </c>
    </row>
    <row r="3747" spans="1:22" x14ac:dyDescent="0.2">
      <c r="A3747" s="1">
        <v>31011</v>
      </c>
      <c r="B3747">
        <v>1984</v>
      </c>
      <c r="C3747">
        <f>_xlfn.MAXIFS(Table1[ScheduleWeekWritten],Table1[ScheduleSeason],Table1[[#This Row],[ScheduleSeason]])</f>
        <v>16</v>
      </c>
      <c r="D3747">
        <v>13</v>
      </c>
      <c r="E3747" cm="1">
        <f t="array" ref="E3747">_xlfn.XLOOKUP(Table1[[#This Row],[ScheduleWeekWritten]],Table3[Game],100+Table3[Increase],Table1[[#This Row],[ScheduleWeekWritten]])</f>
        <v>13</v>
      </c>
      <c r="F3747" t="b">
        <v>0</v>
      </c>
      <c r="G3747" t="s">
        <v>62</v>
      </c>
      <c r="H3747">
        <v>27</v>
      </c>
      <c r="I3747">
        <v>10</v>
      </c>
      <c r="J3747" t="s">
        <v>23</v>
      </c>
      <c r="K3747" t="s">
        <v>63</v>
      </c>
      <c r="L3747" t="str">
        <f>_xlfn.XLOOKUP(Table1[[#This Row],[TeamFavoriteID]],Table2[team_id],Table2[team_name],_xlfn.XLOOKUP(Table1[[#This Row],[TeamFavoriteID]],Table2[team_id_pfr],Table2[team_name],"Even"))</f>
        <v>Cleveland Browns</v>
      </c>
      <c r="M3747">
        <v>-5.5</v>
      </c>
      <c r="N3747">
        <f>IF(Table1[[#This Row],[TeamFavorite]]=Table1[[#This Row],[TeamHome]],Table1[[#This Row],[ScoreAway]]-Table1[[#This Row],[ScoreHome]],Table1[[#This Row],[ScoreHome]]-Table1[[#This Row],[ScoreAway]])</f>
        <v>-17</v>
      </c>
      <c r="O3747">
        <f>IF(Table1[[#This Row],[SpreadActual]]&lt;Table1[[#This Row],[SpreadFavorite]],1,0)</f>
        <v>1</v>
      </c>
      <c r="P3747">
        <v>36</v>
      </c>
      <c r="Q3747" t="s">
        <v>66</v>
      </c>
      <c r="R3747" t="b">
        <v>0</v>
      </c>
      <c r="S3747">
        <v>39</v>
      </c>
      <c r="T3747">
        <v>9</v>
      </c>
      <c r="U3747">
        <v>63</v>
      </c>
    </row>
    <row r="3748" spans="1:22" x14ac:dyDescent="0.2">
      <c r="A3748" s="1">
        <v>31011</v>
      </c>
      <c r="B3748">
        <v>1984</v>
      </c>
      <c r="C3748">
        <f>_xlfn.MAXIFS(Table1[ScheduleWeekWritten],Table1[ScheduleSeason],Table1[[#This Row],[ScheduleSeason]])</f>
        <v>16</v>
      </c>
      <c r="D3748">
        <v>13</v>
      </c>
      <c r="E3748" cm="1">
        <f t="array" ref="E3748">_xlfn.XLOOKUP(Table1[[#This Row],[ScheduleWeekWritten]],Table3[Game],100+Table3[Increase],Table1[[#This Row],[ScheduleWeekWritten]])</f>
        <v>13</v>
      </c>
      <c r="F3748" t="b">
        <v>0</v>
      </c>
      <c r="G3748" t="s">
        <v>24</v>
      </c>
      <c r="H3748">
        <v>24</v>
      </c>
      <c r="I3748">
        <v>27</v>
      </c>
      <c r="J3748" t="s">
        <v>128</v>
      </c>
      <c r="K3748" t="s">
        <v>88</v>
      </c>
      <c r="L3748" t="str">
        <f>_xlfn.XLOOKUP(Table1[[#This Row],[TeamFavoriteID]],Table2[team_id],Table2[team_name],_xlfn.XLOOKUP(Table1[[#This Row],[TeamFavoriteID]],Table2[team_id_pfr],Table2[team_name],"Even"))</f>
        <v>Denver Broncos</v>
      </c>
      <c r="M3748">
        <v>-3</v>
      </c>
      <c r="N3748">
        <f>IF(Table1[[#This Row],[TeamFavorite]]=Table1[[#This Row],[TeamHome]],Table1[[#This Row],[ScoreAway]]-Table1[[#This Row],[ScoreHome]],Table1[[#This Row],[ScoreHome]]-Table1[[#This Row],[ScoreAway]])</f>
        <v>3</v>
      </c>
      <c r="O3748">
        <f>IF(Table1[[#This Row],[SpreadActual]]&lt;Table1[[#This Row],[SpreadFavorite]],1,0)</f>
        <v>0</v>
      </c>
      <c r="P3748">
        <v>35</v>
      </c>
      <c r="Q3748" t="s">
        <v>71</v>
      </c>
      <c r="R3748" t="b">
        <v>0</v>
      </c>
      <c r="S3748">
        <v>37</v>
      </c>
      <c r="T3748">
        <v>7</v>
      </c>
      <c r="U3748">
        <v>56</v>
      </c>
    </row>
    <row r="3749" spans="1:22" x14ac:dyDescent="0.2">
      <c r="A3749" s="1">
        <v>31011</v>
      </c>
      <c r="B3749">
        <v>1984</v>
      </c>
      <c r="C3749">
        <f>_xlfn.MAXIFS(Table1[ScheduleWeekWritten],Table1[ScheduleSeason],Table1[[#This Row],[ScheduleSeason]])</f>
        <v>16</v>
      </c>
      <c r="D3749">
        <v>13</v>
      </c>
      <c r="E3749" cm="1">
        <f t="array" ref="E3749">_xlfn.XLOOKUP(Table1[[#This Row],[ScheduleWeekWritten]],Table3[Game],100+Table3[Increase],Table1[[#This Row],[ScheduleWeekWritten]])</f>
        <v>13</v>
      </c>
      <c r="F3749" t="b">
        <v>0</v>
      </c>
      <c r="G3749" t="s">
        <v>138</v>
      </c>
      <c r="H3749">
        <v>21</v>
      </c>
      <c r="I3749">
        <v>7</v>
      </c>
      <c r="J3749" t="s">
        <v>140</v>
      </c>
      <c r="K3749" t="s">
        <v>21</v>
      </c>
      <c r="L3749" t="str">
        <f>_xlfn.XLOOKUP(Table1[[#This Row],[TeamFavoriteID]],Table2[team_id],Table2[team_name],_xlfn.XLOOKUP(Table1[[#This Row],[TeamFavoriteID]],Table2[team_id_pfr],Table2[team_name],"Even"))</f>
        <v>Las Vegas Raiders</v>
      </c>
      <c r="M3749">
        <v>-14.5</v>
      </c>
      <c r="N3749">
        <f>IF(Table1[[#This Row],[TeamFavorite]]=Table1[[#This Row],[TeamHome]],Table1[[#This Row],[ScoreAway]]-Table1[[#This Row],[ScoreHome]],Table1[[#This Row],[ScoreHome]]-Table1[[#This Row],[ScoreAway]])</f>
        <v>14</v>
      </c>
      <c r="O3749">
        <f>IF(Table1[[#This Row],[SpreadActual]]&lt;Table1[[#This Row],[SpreadFavorite]],1,0)</f>
        <v>0</v>
      </c>
      <c r="P3749">
        <v>36.5</v>
      </c>
      <c r="Q3749" t="s">
        <v>65</v>
      </c>
      <c r="R3749" t="b">
        <v>0</v>
      </c>
      <c r="S3749">
        <v>54</v>
      </c>
      <c r="T3749">
        <v>13</v>
      </c>
      <c r="U3749">
        <v>59</v>
      </c>
    </row>
    <row r="3750" spans="1:22" x14ac:dyDescent="0.2">
      <c r="A3750" s="1">
        <v>31011</v>
      </c>
      <c r="B3750">
        <v>1984</v>
      </c>
      <c r="C3750">
        <f>_xlfn.MAXIFS(Table1[ScheduleWeekWritten],Table1[ScheduleSeason],Table1[[#This Row],[ScheduleSeason]])</f>
        <v>16</v>
      </c>
      <c r="D3750">
        <v>13</v>
      </c>
      <c r="E3750" cm="1">
        <f t="array" ref="E3750">_xlfn.XLOOKUP(Table1[[#This Row],[ScheduleWeekWritten]],Table3[Game],100+Table3[Increase],Table1[[#This Row],[ScheduleWeekWritten]])</f>
        <v>13</v>
      </c>
      <c r="F3750" t="b">
        <v>0</v>
      </c>
      <c r="G3750" t="s">
        <v>54</v>
      </c>
      <c r="H3750">
        <v>3</v>
      </c>
      <c r="I3750">
        <v>34</v>
      </c>
      <c r="J3750" t="s">
        <v>46</v>
      </c>
      <c r="K3750" t="s">
        <v>47</v>
      </c>
      <c r="L3750" t="str">
        <f>_xlfn.XLOOKUP(Table1[[#This Row],[TeamFavoriteID]],Table2[team_id],Table2[team_name],_xlfn.XLOOKUP(Table1[[#This Row],[TeamFavoriteID]],Table2[team_id_pfr],Table2[team_name],"Even"))</f>
        <v>Chicago Bears</v>
      </c>
      <c r="M3750">
        <v>-3.5</v>
      </c>
      <c r="N3750">
        <f>IF(Table1[[#This Row],[TeamFavorite]]=Table1[[#This Row],[TeamHome]],Table1[[#This Row],[ScoreAway]]-Table1[[#This Row],[ScoreHome]],Table1[[#This Row],[ScoreHome]]-Table1[[#This Row],[ScoreAway]])</f>
        <v>-31</v>
      </c>
      <c r="O3750">
        <f>IF(Table1[[#This Row],[SpreadActual]]&lt;Table1[[#This Row],[SpreadFavorite]],1,0)</f>
        <v>1</v>
      </c>
      <c r="P3750">
        <v>38</v>
      </c>
      <c r="Q3750" t="s">
        <v>137</v>
      </c>
      <c r="R3750" t="b">
        <v>0</v>
      </c>
      <c r="S3750">
        <v>72</v>
      </c>
      <c r="T3750">
        <v>0</v>
      </c>
      <c r="V3750" t="s">
        <v>103</v>
      </c>
    </row>
    <row r="3751" spans="1:22" x14ac:dyDescent="0.2">
      <c r="A3751" s="1">
        <v>31011</v>
      </c>
      <c r="B3751">
        <v>1984</v>
      </c>
      <c r="C3751">
        <f>_xlfn.MAXIFS(Table1[ScheduleWeekWritten],Table1[ScheduleSeason],Table1[[#This Row],[ScheduleSeason]])</f>
        <v>16</v>
      </c>
      <c r="D3751">
        <v>13</v>
      </c>
      <c r="E3751" cm="1">
        <f t="array" ref="E3751">_xlfn.XLOOKUP(Table1[[#This Row],[ScheduleWeekWritten]],Table3[Game],100+Table3[Increase],Table1[[#This Row],[ScheduleWeekWritten]])</f>
        <v>13</v>
      </c>
      <c r="F3751" t="b">
        <v>0</v>
      </c>
      <c r="G3751" t="s">
        <v>95</v>
      </c>
      <c r="H3751">
        <v>3</v>
      </c>
      <c r="I3751">
        <v>35</v>
      </c>
      <c r="J3751" t="s">
        <v>53</v>
      </c>
      <c r="K3751" t="s">
        <v>87</v>
      </c>
      <c r="L3751" t="str">
        <f>_xlfn.XLOOKUP(Table1[[#This Row],[TeamFavoriteID]],Table2[team_id],Table2[team_name],_xlfn.XLOOKUP(Table1[[#This Row],[TeamFavoriteID]],Table2[team_id_pfr],Table2[team_name],"Even"))</f>
        <v>San Francisco 49ers</v>
      </c>
      <c r="M3751">
        <v>-8</v>
      </c>
      <c r="N3751">
        <f>IF(Table1[[#This Row],[TeamFavorite]]=Table1[[#This Row],[TeamHome]],Table1[[#This Row],[ScoreAway]]-Table1[[#This Row],[ScoreHome]],Table1[[#This Row],[ScoreHome]]-Table1[[#This Row],[ScoreAway]])</f>
        <v>-32</v>
      </c>
      <c r="O3751">
        <f>IF(Table1[[#This Row],[SpreadActual]]&lt;Table1[[#This Row],[SpreadFavorite]],1,0)</f>
        <v>1</v>
      </c>
      <c r="P3751">
        <v>42</v>
      </c>
      <c r="Q3751" t="s">
        <v>124</v>
      </c>
      <c r="R3751" t="b">
        <v>0</v>
      </c>
      <c r="S3751">
        <v>72</v>
      </c>
      <c r="T3751">
        <v>0</v>
      </c>
      <c r="V3751" t="s">
        <v>103</v>
      </c>
    </row>
    <row r="3752" spans="1:22" x14ac:dyDescent="0.2">
      <c r="A3752" s="1">
        <v>31011</v>
      </c>
      <c r="B3752">
        <v>1984</v>
      </c>
      <c r="C3752">
        <f>_xlfn.MAXIFS(Table1[ScheduleWeekWritten],Table1[ScheduleSeason],Table1[[#This Row],[ScheduleSeason]])</f>
        <v>16</v>
      </c>
      <c r="D3752">
        <v>13</v>
      </c>
      <c r="E3752" cm="1">
        <f t="array" ref="E3752">_xlfn.XLOOKUP(Table1[[#This Row],[ScheduleWeekWritten]],Table3[Game],100+Table3[Increase],Table1[[#This Row],[ScheduleWeekWritten]])</f>
        <v>13</v>
      </c>
      <c r="F3752" t="b">
        <v>0</v>
      </c>
      <c r="G3752" t="s">
        <v>50</v>
      </c>
      <c r="H3752">
        <v>28</v>
      </c>
      <c r="I3752">
        <v>27</v>
      </c>
      <c r="J3752" t="s">
        <v>42</v>
      </c>
      <c r="K3752" t="s">
        <v>90</v>
      </c>
      <c r="L3752" t="str">
        <f>_xlfn.XLOOKUP(Table1[[#This Row],[TeamFavoriteID]],Table2[team_id],Table2[team_name],_xlfn.XLOOKUP(Table1[[#This Row],[TeamFavoriteID]],Table2[team_id_pfr],Table2[team_name],"Even"))</f>
        <v>New York Giants</v>
      </c>
      <c r="M3752">
        <v>-7.5</v>
      </c>
      <c r="N3752">
        <f>IF(Table1[[#This Row],[TeamFavorite]]=Table1[[#This Row],[TeamHome]],Table1[[#This Row],[ScoreAway]]-Table1[[#This Row],[ScoreHome]],Table1[[#This Row],[ScoreHome]]-Table1[[#This Row],[ScoreAway]])</f>
        <v>-1</v>
      </c>
      <c r="O3752">
        <f>IF(Table1[[#This Row],[SpreadActual]]&lt;Table1[[#This Row],[SpreadFavorite]],1,0)</f>
        <v>0</v>
      </c>
      <c r="P3752">
        <v>36.5</v>
      </c>
      <c r="Q3752" t="s">
        <v>126</v>
      </c>
      <c r="R3752" t="b">
        <v>0</v>
      </c>
      <c r="S3752">
        <v>45</v>
      </c>
      <c r="T3752">
        <v>8</v>
      </c>
      <c r="U3752">
        <v>57</v>
      </c>
    </row>
    <row r="3753" spans="1:22" x14ac:dyDescent="0.2">
      <c r="A3753" s="1">
        <v>31011</v>
      </c>
      <c r="B3753">
        <v>1984</v>
      </c>
      <c r="C3753">
        <f>_xlfn.MAXIFS(Table1[ScheduleWeekWritten],Table1[ScheduleSeason],Table1[[#This Row],[ScheduleSeason]])</f>
        <v>16</v>
      </c>
      <c r="D3753">
        <v>13</v>
      </c>
      <c r="E3753" cm="1">
        <f t="array" ref="E3753">_xlfn.XLOOKUP(Table1[[#This Row],[ScheduleWeekWritten]],Table3[Game],100+Table3[Increase],Table1[[#This Row],[ScheduleWeekWritten]])</f>
        <v>13</v>
      </c>
      <c r="F3753" t="b">
        <v>0</v>
      </c>
      <c r="G3753" t="s">
        <v>49</v>
      </c>
      <c r="H3753">
        <v>52</v>
      </c>
      <c r="I3753">
        <v>24</v>
      </c>
      <c r="J3753" t="s">
        <v>27</v>
      </c>
      <c r="K3753" t="s">
        <v>51</v>
      </c>
      <c r="L3753" t="str">
        <f>_xlfn.XLOOKUP(Table1[[#This Row],[TeamFavoriteID]],Table2[team_id],Table2[team_name],_xlfn.XLOOKUP(Table1[[#This Row],[TeamFavoriteID]],Table2[team_id_pfr],Table2[team_name],"Even"))</f>
        <v>Pittsburgh Steelers</v>
      </c>
      <c r="M3753">
        <v>-3</v>
      </c>
      <c r="N3753">
        <f>IF(Table1[[#This Row],[TeamFavorite]]=Table1[[#This Row],[TeamHome]],Table1[[#This Row],[ScoreAway]]-Table1[[#This Row],[ScoreHome]],Table1[[#This Row],[ScoreHome]]-Table1[[#This Row],[ScoreAway]])</f>
        <v>-28</v>
      </c>
      <c r="O3753">
        <f>IF(Table1[[#This Row],[SpreadActual]]&lt;Table1[[#This Row],[SpreadFavorite]],1,0)</f>
        <v>1</v>
      </c>
      <c r="P3753">
        <v>46.5</v>
      </c>
      <c r="Q3753" t="s">
        <v>113</v>
      </c>
      <c r="R3753" t="b">
        <v>0</v>
      </c>
      <c r="S3753">
        <v>39</v>
      </c>
      <c r="T3753">
        <v>3</v>
      </c>
      <c r="U3753">
        <v>65</v>
      </c>
    </row>
    <row r="3754" spans="1:22" x14ac:dyDescent="0.2">
      <c r="A3754" s="1">
        <v>31011</v>
      </c>
      <c r="B3754">
        <v>1984</v>
      </c>
      <c r="C3754">
        <f>_xlfn.MAXIFS(Table1[ScheduleWeekWritten],Table1[ScheduleSeason],Table1[[#This Row],[ScheduleSeason]])</f>
        <v>16</v>
      </c>
      <c r="D3754">
        <v>13</v>
      </c>
      <c r="E3754" cm="1">
        <f t="array" ref="E3754">_xlfn.XLOOKUP(Table1[[#This Row],[ScheduleWeekWritten]],Table3[Game],100+Table3[Increase],Table1[[#This Row],[ScheduleWeekWritten]])</f>
        <v>13</v>
      </c>
      <c r="F3754" t="b">
        <v>0</v>
      </c>
      <c r="G3754" t="s">
        <v>57</v>
      </c>
      <c r="H3754">
        <v>17</v>
      </c>
      <c r="I3754">
        <v>16</v>
      </c>
      <c r="J3754" t="s">
        <v>58</v>
      </c>
      <c r="K3754" t="s">
        <v>59</v>
      </c>
      <c r="L3754" t="str">
        <f>_xlfn.XLOOKUP(Table1[[#This Row],[TeamFavoriteID]],Table2[team_id],Table2[team_name],_xlfn.XLOOKUP(Table1[[#This Row],[TeamFavoriteID]],Table2[team_id_pfr],Table2[team_name],"Even"))</f>
        <v>Arizona Cardinals</v>
      </c>
      <c r="M3754">
        <v>-4.5</v>
      </c>
      <c r="N3754">
        <f>IF(Table1[[#This Row],[TeamFavorite]]=Table1[[#This Row],[TeamHome]],Table1[[#This Row],[ScoreAway]]-Table1[[#This Row],[ScoreHome]],Table1[[#This Row],[ScoreHome]]-Table1[[#This Row],[ScoreAway]])</f>
        <v>1</v>
      </c>
      <c r="O3754">
        <f>IF(Table1[[#This Row],[SpreadActual]]&lt;Table1[[#This Row],[SpreadFavorite]],1,0)</f>
        <v>0</v>
      </c>
      <c r="P3754">
        <v>43</v>
      </c>
      <c r="Q3754" t="s">
        <v>60</v>
      </c>
      <c r="R3754" t="b">
        <v>0</v>
      </c>
      <c r="S3754">
        <v>47</v>
      </c>
      <c r="T3754">
        <v>12</v>
      </c>
      <c r="U3754">
        <v>57</v>
      </c>
    </row>
    <row r="3755" spans="1:22" x14ac:dyDescent="0.2">
      <c r="A3755" s="1">
        <v>31011</v>
      </c>
      <c r="B3755">
        <v>1984</v>
      </c>
      <c r="C3755">
        <f>_xlfn.MAXIFS(Table1[ScheduleWeekWritten],Table1[ScheduleSeason],Table1[[#This Row],[ScheduleSeason]])</f>
        <v>16</v>
      </c>
      <c r="D3755">
        <v>13</v>
      </c>
      <c r="E3755" cm="1">
        <f t="array" ref="E3755">_xlfn.XLOOKUP(Table1[[#This Row],[ScheduleWeekWritten]],Table3[Game],100+Table3[Increase],Table1[[#This Row],[ScheduleWeekWritten]])</f>
        <v>13</v>
      </c>
      <c r="F3755" t="b">
        <v>0</v>
      </c>
      <c r="G3755" t="s">
        <v>127</v>
      </c>
      <c r="H3755">
        <v>33</v>
      </c>
      <c r="I3755">
        <v>34</v>
      </c>
      <c r="J3755" t="s">
        <v>39</v>
      </c>
      <c r="K3755" t="s">
        <v>40</v>
      </c>
      <c r="L3755" t="str">
        <f>_xlfn.XLOOKUP(Table1[[#This Row],[TeamFavoriteID]],Table2[team_id],Table2[team_name],_xlfn.XLOOKUP(Table1[[#This Row],[TeamFavoriteID]],Table2[team_id_pfr],Table2[team_name],"Even"))</f>
        <v>Los Angeles Rams</v>
      </c>
      <c r="M3755">
        <v>-3</v>
      </c>
      <c r="N3755">
        <f>IF(Table1[[#This Row],[TeamFavorite]]=Table1[[#This Row],[TeamHome]],Table1[[#This Row],[ScoreAway]]-Table1[[#This Row],[ScoreHome]],Table1[[#This Row],[ScoreHome]]-Table1[[#This Row],[ScoreAway]])</f>
        <v>-1</v>
      </c>
      <c r="O3755">
        <f>IF(Table1[[#This Row],[SpreadActual]]&lt;Table1[[#This Row],[SpreadFavorite]],1,0)</f>
        <v>0</v>
      </c>
      <c r="P3755">
        <v>37</v>
      </c>
      <c r="Q3755" t="s">
        <v>130</v>
      </c>
      <c r="R3755" t="b">
        <v>0</v>
      </c>
      <c r="S3755">
        <v>65</v>
      </c>
      <c r="T3755">
        <v>8</v>
      </c>
      <c r="U3755">
        <v>74</v>
      </c>
    </row>
    <row r="3756" spans="1:22" x14ac:dyDescent="0.2">
      <c r="A3756" s="1">
        <v>31011</v>
      </c>
      <c r="B3756">
        <v>1984</v>
      </c>
      <c r="C3756">
        <f>_xlfn.MAXIFS(Table1[ScheduleWeekWritten],Table1[ScheduleSeason],Table1[[#This Row],[ScheduleSeason]])</f>
        <v>16</v>
      </c>
      <c r="D3756">
        <v>13</v>
      </c>
      <c r="E3756" cm="1">
        <f t="array" ref="E3756">_xlfn.XLOOKUP(Table1[[#This Row],[ScheduleWeekWritten]],Table3[Game],100+Table3[Increase],Table1[[#This Row],[ScheduleWeekWritten]])</f>
        <v>13</v>
      </c>
      <c r="F3756" t="b">
        <v>0</v>
      </c>
      <c r="G3756" t="s">
        <v>61</v>
      </c>
      <c r="H3756">
        <v>41</v>
      </c>
      <c r="I3756">
        <v>14</v>
      </c>
      <c r="J3756" t="s">
        <v>28</v>
      </c>
      <c r="K3756" t="s">
        <v>85</v>
      </c>
      <c r="L3756" t="str">
        <f>_xlfn.XLOOKUP(Table1[[#This Row],[TeamFavoriteID]],Table2[team_id],Table2[team_name],_xlfn.XLOOKUP(Table1[[#This Row],[TeamFavoriteID]],Table2[team_id_pfr],Table2[team_name],"Even"))</f>
        <v>Washington Commanders</v>
      </c>
      <c r="M3756">
        <v>-13</v>
      </c>
      <c r="N3756">
        <f>IF(Table1[[#This Row],[TeamFavorite]]=Table1[[#This Row],[TeamHome]],Table1[[#This Row],[ScoreAway]]-Table1[[#This Row],[ScoreHome]],Table1[[#This Row],[ScoreHome]]-Table1[[#This Row],[ScoreAway]])</f>
        <v>27</v>
      </c>
      <c r="O3756">
        <f>IF(Table1[[#This Row],[SpreadActual]]&lt;Table1[[#This Row],[SpreadFavorite]],1,0)</f>
        <v>0</v>
      </c>
      <c r="P3756">
        <v>41.5</v>
      </c>
      <c r="Q3756" t="s">
        <v>64</v>
      </c>
      <c r="R3756" t="b">
        <v>0</v>
      </c>
      <c r="S3756">
        <v>42</v>
      </c>
      <c r="T3756">
        <v>6</v>
      </c>
      <c r="U3756">
        <v>66</v>
      </c>
    </row>
    <row r="3757" spans="1:22" x14ac:dyDescent="0.2">
      <c r="A3757" s="1">
        <v>31012</v>
      </c>
      <c r="B3757">
        <v>1984</v>
      </c>
      <c r="C3757">
        <f>_xlfn.MAXIFS(Table1[ScheduleWeekWritten],Table1[ScheduleSeason],Table1[[#This Row],[ScheduleSeason]])</f>
        <v>16</v>
      </c>
      <c r="D3757">
        <v>13</v>
      </c>
      <c r="E3757" cm="1">
        <f t="array" ref="E3757">_xlfn.XLOOKUP(Table1[[#This Row],[ScheduleWeekWritten]],Table3[Game],100+Table3[Increase],Table1[[#This Row],[ScheduleWeekWritten]])</f>
        <v>13</v>
      </c>
      <c r="F3757" t="b">
        <v>0</v>
      </c>
      <c r="G3757" t="s">
        <v>19</v>
      </c>
      <c r="H3757">
        <v>28</v>
      </c>
      <c r="I3757">
        <v>17</v>
      </c>
      <c r="J3757" t="s">
        <v>31</v>
      </c>
      <c r="K3757" t="s">
        <v>91</v>
      </c>
      <c r="L3757" t="str">
        <f>_xlfn.XLOOKUP(Table1[[#This Row],[TeamFavoriteID]],Table2[team_id],Table2[team_name],_xlfn.XLOOKUP(Table1[[#This Row],[TeamFavoriteID]],Table2[team_id_pfr],Table2[team_name],"Even"))</f>
        <v>Miami Dolphins</v>
      </c>
      <c r="M3757">
        <v>-13.5</v>
      </c>
      <c r="N3757">
        <f>IF(Table1[[#This Row],[TeamFavorite]]=Table1[[#This Row],[TeamHome]],Table1[[#This Row],[ScoreAway]]-Table1[[#This Row],[ScoreHome]],Table1[[#This Row],[ScoreHome]]-Table1[[#This Row],[ScoreAway]])</f>
        <v>-11</v>
      </c>
      <c r="O3757">
        <f>IF(Table1[[#This Row],[SpreadActual]]&lt;Table1[[#This Row],[SpreadFavorite]],1,0)</f>
        <v>0</v>
      </c>
      <c r="P3757">
        <v>45</v>
      </c>
      <c r="Q3757" t="s">
        <v>22</v>
      </c>
      <c r="R3757" t="b">
        <v>0</v>
      </c>
      <c r="S3757">
        <v>73</v>
      </c>
      <c r="T3757">
        <v>15</v>
      </c>
      <c r="U3757">
        <v>61</v>
      </c>
    </row>
    <row r="3758" spans="1:22" x14ac:dyDescent="0.2">
      <c r="A3758" s="1">
        <v>31015</v>
      </c>
      <c r="B3758">
        <v>1984</v>
      </c>
      <c r="C3758">
        <f>_xlfn.MAXIFS(Table1[ScheduleWeekWritten],Table1[ScheduleSeason],Table1[[#This Row],[ScheduleSeason]])</f>
        <v>16</v>
      </c>
      <c r="D3758">
        <v>14</v>
      </c>
      <c r="E3758" cm="1">
        <f t="array" ref="E3758">_xlfn.XLOOKUP(Table1[[#This Row],[ScheduleWeekWritten]],Table3[Game],100+Table3[Increase],Table1[[#This Row],[ScheduleWeekWritten]])</f>
        <v>14</v>
      </c>
      <c r="F3758" t="b">
        <v>0</v>
      </c>
      <c r="G3758" t="s">
        <v>54</v>
      </c>
      <c r="H3758">
        <v>17</v>
      </c>
      <c r="I3758">
        <v>31</v>
      </c>
      <c r="J3758" t="s">
        <v>61</v>
      </c>
      <c r="K3758" t="s">
        <v>85</v>
      </c>
      <c r="L3758" t="str">
        <f>_xlfn.XLOOKUP(Table1[[#This Row],[TeamFavoriteID]],Table2[team_id],Table2[team_name],_xlfn.XLOOKUP(Table1[[#This Row],[TeamFavoriteID]],Table2[team_id_pfr],Table2[team_name],"Even"))</f>
        <v>Washington Commanders</v>
      </c>
      <c r="M3758">
        <v>-9</v>
      </c>
      <c r="N3758">
        <f>IF(Table1[[#This Row],[TeamFavorite]]=Table1[[#This Row],[TeamHome]],Table1[[#This Row],[ScoreAway]]-Table1[[#This Row],[ScoreHome]],Table1[[#This Row],[ScoreHome]]-Table1[[#This Row],[ScoreAway]])</f>
        <v>-14</v>
      </c>
      <c r="O3758">
        <f>IF(Table1[[#This Row],[SpreadActual]]&lt;Table1[[#This Row],[SpreadFavorite]],1,0)</f>
        <v>1</v>
      </c>
      <c r="P3758">
        <v>46</v>
      </c>
      <c r="Q3758" t="s">
        <v>137</v>
      </c>
      <c r="R3758" t="b">
        <v>0</v>
      </c>
      <c r="S3758">
        <v>72</v>
      </c>
      <c r="T3758">
        <v>0</v>
      </c>
      <c r="V3758" t="s">
        <v>103</v>
      </c>
    </row>
    <row r="3759" spans="1:22" x14ac:dyDescent="0.2">
      <c r="A3759" s="1">
        <v>31018</v>
      </c>
      <c r="B3759">
        <v>1984</v>
      </c>
      <c r="C3759">
        <f>_xlfn.MAXIFS(Table1[ScheduleWeekWritten],Table1[ScheduleSeason],Table1[[#This Row],[ScheduleSeason]])</f>
        <v>16</v>
      </c>
      <c r="D3759">
        <v>14</v>
      </c>
      <c r="E3759" cm="1">
        <f t="array" ref="E3759">_xlfn.XLOOKUP(Table1[[#This Row],[ScheduleWeekWritten]],Table3[Game],100+Table3[Increase],Table1[[#This Row],[ScheduleWeekWritten]])</f>
        <v>14</v>
      </c>
      <c r="F3759" t="b">
        <v>0</v>
      </c>
      <c r="G3759" t="s">
        <v>38</v>
      </c>
      <c r="H3759">
        <v>17</v>
      </c>
      <c r="I3759">
        <v>35</v>
      </c>
      <c r="J3759" t="s">
        <v>53</v>
      </c>
      <c r="K3759" t="s">
        <v>87</v>
      </c>
      <c r="L3759" t="str">
        <f>_xlfn.XLOOKUP(Table1[[#This Row],[TeamFavoriteID]],Table2[team_id],Table2[team_name],_xlfn.XLOOKUP(Table1[[#This Row],[TeamFavoriteID]],Table2[team_id_pfr],Table2[team_name],"Even"))</f>
        <v>San Francisco 49ers</v>
      </c>
      <c r="M3759">
        <v>-13</v>
      </c>
      <c r="N3759">
        <f>IF(Table1[[#This Row],[TeamFavorite]]=Table1[[#This Row],[TeamHome]],Table1[[#This Row],[ScoreAway]]-Table1[[#This Row],[ScoreHome]],Table1[[#This Row],[ScoreHome]]-Table1[[#This Row],[ScoreAway]])</f>
        <v>-18</v>
      </c>
      <c r="O3759">
        <f>IF(Table1[[#This Row],[SpreadActual]]&lt;Table1[[#This Row],[SpreadFavorite]],1,0)</f>
        <v>1</v>
      </c>
      <c r="P3759">
        <v>40</v>
      </c>
      <c r="Q3759" t="s">
        <v>41</v>
      </c>
      <c r="R3759" t="b">
        <v>0</v>
      </c>
      <c r="S3759">
        <v>46</v>
      </c>
      <c r="T3759">
        <v>9</v>
      </c>
      <c r="U3759">
        <v>74</v>
      </c>
    </row>
    <row r="3760" spans="1:22" x14ac:dyDescent="0.2">
      <c r="A3760" s="1">
        <v>31018</v>
      </c>
      <c r="B3760">
        <v>1984</v>
      </c>
      <c r="C3760">
        <f>_xlfn.MAXIFS(Table1[ScheduleWeekWritten],Table1[ScheduleSeason],Table1[[#This Row],[ScheduleSeason]])</f>
        <v>16</v>
      </c>
      <c r="D3760">
        <v>14</v>
      </c>
      <c r="E3760" cm="1">
        <f t="array" ref="E3760">_xlfn.XLOOKUP(Table1[[#This Row],[ScheduleWeekWritten]],Table3[Game],100+Table3[Increase],Table1[[#This Row],[ScheduleWeekWritten]])</f>
        <v>14</v>
      </c>
      <c r="F3760" t="b">
        <v>0</v>
      </c>
      <c r="G3760" t="s">
        <v>28</v>
      </c>
      <c r="H3760">
        <v>21</v>
      </c>
      <c r="I3760">
        <v>15</v>
      </c>
      <c r="J3760" t="s">
        <v>140</v>
      </c>
      <c r="K3760" t="s">
        <v>43</v>
      </c>
      <c r="L3760" t="str">
        <f>_xlfn.XLOOKUP(Table1[[#This Row],[TeamFavoriteID]],Table2[team_id],Table2[team_name],_xlfn.XLOOKUP(Table1[[#This Row],[TeamFavoriteID]],Table2[team_id_pfr],Table2[team_name],"Even"))</f>
        <v>Buffalo Bills</v>
      </c>
      <c r="M3760">
        <v>-1</v>
      </c>
      <c r="N3760">
        <f>IF(Table1[[#This Row],[TeamFavorite]]=Table1[[#This Row],[TeamHome]],Table1[[#This Row],[ScoreAway]]-Table1[[#This Row],[ScoreHome]],Table1[[#This Row],[ScoreHome]]-Table1[[#This Row],[ScoreAway]])</f>
        <v>-6</v>
      </c>
      <c r="O3760">
        <f>IF(Table1[[#This Row],[SpreadActual]]&lt;Table1[[#This Row],[SpreadFavorite]],1,0)</f>
        <v>1</v>
      </c>
      <c r="P3760">
        <v>36.5</v>
      </c>
      <c r="Q3760" t="s">
        <v>123</v>
      </c>
      <c r="R3760" t="b">
        <v>0</v>
      </c>
      <c r="S3760">
        <v>35</v>
      </c>
      <c r="T3760">
        <v>14</v>
      </c>
      <c r="U3760">
        <v>62</v>
      </c>
    </row>
    <row r="3761" spans="1:22" x14ac:dyDescent="0.2">
      <c r="A3761" s="1">
        <v>31018</v>
      </c>
      <c r="B3761">
        <v>1984</v>
      </c>
      <c r="C3761">
        <f>_xlfn.MAXIFS(Table1[ScheduleWeekWritten],Table1[ScheduleSeason],Table1[[#This Row],[ScheduleSeason]])</f>
        <v>16</v>
      </c>
      <c r="D3761">
        <v>14</v>
      </c>
      <c r="E3761" cm="1">
        <f t="array" ref="E3761">_xlfn.XLOOKUP(Table1[[#This Row],[ScheduleWeekWritten]],Table3[Game],100+Table3[Increase],Table1[[#This Row],[ScheduleWeekWritten]])</f>
        <v>14</v>
      </c>
      <c r="F3761" t="b">
        <v>0</v>
      </c>
      <c r="G3761" t="s">
        <v>62</v>
      </c>
      <c r="H3761">
        <v>17</v>
      </c>
      <c r="I3761">
        <v>20</v>
      </c>
      <c r="J3761" t="s">
        <v>101</v>
      </c>
      <c r="K3761" t="s">
        <v>89</v>
      </c>
      <c r="L3761" t="str">
        <f>_xlfn.XLOOKUP(Table1[[#This Row],[TeamFavoriteID]],Table2[team_id],Table2[team_name],_xlfn.XLOOKUP(Table1[[#This Row],[TeamFavoriteID]],Table2[team_id_pfr],Table2[team_name],"Even"))</f>
        <v>Even</v>
      </c>
      <c r="M3761">
        <v>0</v>
      </c>
      <c r="N3761">
        <f>IF(Table1[[#This Row],[TeamFavorite]]=Table1[[#This Row],[TeamHome]],Table1[[#This Row],[ScoreAway]]-Table1[[#This Row],[ScoreHome]],Table1[[#This Row],[ScoreHome]]-Table1[[#This Row],[ScoreAway]])</f>
        <v>-3</v>
      </c>
      <c r="O3761">
        <f>IF(Table1[[#This Row],[SpreadActual]]&lt;Table1[[#This Row],[SpreadFavorite]],1,0)</f>
        <v>1</v>
      </c>
      <c r="P3761">
        <v>34</v>
      </c>
      <c r="Q3761" t="s">
        <v>66</v>
      </c>
      <c r="R3761" t="b">
        <v>0</v>
      </c>
      <c r="S3761">
        <v>35</v>
      </c>
      <c r="T3761">
        <v>9</v>
      </c>
      <c r="U3761">
        <v>71</v>
      </c>
    </row>
    <row r="3762" spans="1:22" x14ac:dyDescent="0.2">
      <c r="A3762" s="1">
        <v>31018</v>
      </c>
      <c r="B3762">
        <v>1984</v>
      </c>
      <c r="C3762">
        <f>_xlfn.MAXIFS(Table1[ScheduleWeekWritten],Table1[ScheduleSeason],Table1[[#This Row],[ScheduleSeason]])</f>
        <v>16</v>
      </c>
      <c r="D3762">
        <v>14</v>
      </c>
      <c r="E3762" cm="1">
        <f t="array" ref="E3762">_xlfn.XLOOKUP(Table1[[#This Row],[ScheduleWeekWritten]],Table3[Game],100+Table3[Increase],Table1[[#This Row],[ScheduleWeekWritten]])</f>
        <v>14</v>
      </c>
      <c r="F3762" t="b">
        <v>0</v>
      </c>
      <c r="G3762" t="s">
        <v>33</v>
      </c>
      <c r="H3762">
        <v>27</v>
      </c>
      <c r="I3762">
        <v>14</v>
      </c>
      <c r="J3762" t="s">
        <v>127</v>
      </c>
      <c r="K3762" t="s">
        <v>35</v>
      </c>
      <c r="L3762" t="str">
        <f>_xlfn.XLOOKUP(Table1[[#This Row],[TeamFavoriteID]],Table2[team_id],Table2[team_name],_xlfn.XLOOKUP(Table1[[#This Row],[TeamFavoriteID]],Table2[team_id_pfr],Table2[team_name],"Even"))</f>
        <v>Green Bay Packers</v>
      </c>
      <c r="M3762">
        <v>-6</v>
      </c>
      <c r="N3762">
        <f>IF(Table1[[#This Row],[TeamFavorite]]=Table1[[#This Row],[TeamHome]],Table1[[#This Row],[ScoreAway]]-Table1[[#This Row],[ScoreHome]],Table1[[#This Row],[ScoreHome]]-Table1[[#This Row],[ScoreAway]])</f>
        <v>-13</v>
      </c>
      <c r="O3762">
        <f>IF(Table1[[#This Row],[SpreadActual]]&lt;Table1[[#This Row],[SpreadFavorite]],1,0)</f>
        <v>1</v>
      </c>
      <c r="P3762">
        <v>45</v>
      </c>
      <c r="Q3762" t="s">
        <v>82</v>
      </c>
      <c r="R3762" t="b">
        <v>0</v>
      </c>
      <c r="S3762">
        <v>27</v>
      </c>
      <c r="T3762">
        <v>12</v>
      </c>
      <c r="U3762">
        <v>89</v>
      </c>
    </row>
    <row r="3763" spans="1:22" x14ac:dyDescent="0.2">
      <c r="A3763" s="1">
        <v>31018</v>
      </c>
      <c r="B3763">
        <v>1984</v>
      </c>
      <c r="C3763">
        <f>_xlfn.MAXIFS(Table1[ScheduleWeekWritten],Table1[ScheduleSeason],Table1[[#This Row],[ScheduleSeason]])</f>
        <v>16</v>
      </c>
      <c r="D3763">
        <v>14</v>
      </c>
      <c r="E3763" cm="1">
        <f t="array" ref="E3763">_xlfn.XLOOKUP(Table1[[#This Row],[ScheduleWeekWritten]],Table3[Game],100+Table3[Increase],Table1[[#This Row],[ScheduleWeekWritten]])</f>
        <v>14</v>
      </c>
      <c r="F3763" t="b">
        <v>0</v>
      </c>
      <c r="G3763" t="s">
        <v>23</v>
      </c>
      <c r="H3763">
        <v>23</v>
      </c>
      <c r="I3763">
        <v>20</v>
      </c>
      <c r="J3763" t="s">
        <v>49</v>
      </c>
      <c r="K3763" t="s">
        <v>51</v>
      </c>
      <c r="L3763" t="str">
        <f>_xlfn.XLOOKUP(Table1[[#This Row],[TeamFavoriteID]],Table2[team_id],Table2[team_name],_xlfn.XLOOKUP(Table1[[#This Row],[TeamFavoriteID]],Table2[team_id_pfr],Table2[team_name],"Even"))</f>
        <v>Pittsburgh Steelers</v>
      </c>
      <c r="M3763">
        <v>-6</v>
      </c>
      <c r="N3763">
        <f>IF(Table1[[#This Row],[TeamFavorite]]=Table1[[#This Row],[TeamHome]],Table1[[#This Row],[ScoreAway]]-Table1[[#This Row],[ScoreHome]],Table1[[#This Row],[ScoreHome]]-Table1[[#This Row],[ScoreAway]])</f>
        <v>3</v>
      </c>
      <c r="O3763">
        <f>IF(Table1[[#This Row],[SpreadActual]]&lt;Table1[[#This Row],[SpreadFavorite]],1,0)</f>
        <v>0</v>
      </c>
      <c r="P3763">
        <v>44</v>
      </c>
      <c r="Q3763" t="s">
        <v>102</v>
      </c>
      <c r="R3763" t="b">
        <v>0</v>
      </c>
      <c r="S3763">
        <v>72</v>
      </c>
      <c r="T3763">
        <v>0</v>
      </c>
      <c r="V3763" t="s">
        <v>103</v>
      </c>
    </row>
    <row r="3764" spans="1:22" x14ac:dyDescent="0.2">
      <c r="A3764" s="1">
        <v>31018</v>
      </c>
      <c r="B3764">
        <v>1984</v>
      </c>
      <c r="C3764">
        <f>_xlfn.MAXIFS(Table1[ScheduleWeekWritten],Table1[ScheduleSeason],Table1[[#This Row],[ScheduleSeason]])</f>
        <v>16</v>
      </c>
      <c r="D3764">
        <v>14</v>
      </c>
      <c r="E3764" cm="1">
        <f t="array" ref="E3764">_xlfn.XLOOKUP(Table1[[#This Row],[ScheduleWeekWritten]],Table3[Game],100+Table3[Increase],Table1[[#This Row],[ScheduleWeekWritten]])</f>
        <v>14</v>
      </c>
      <c r="F3764" t="b">
        <v>0</v>
      </c>
      <c r="G3764" t="s">
        <v>42</v>
      </c>
      <c r="H3764">
        <v>16</v>
      </c>
      <c r="I3764">
        <v>13</v>
      </c>
      <c r="J3764" t="s">
        <v>24</v>
      </c>
      <c r="K3764" t="s">
        <v>88</v>
      </c>
      <c r="L3764" t="str">
        <f>_xlfn.XLOOKUP(Table1[[#This Row],[TeamFavoriteID]],Table2[team_id],Table2[team_name],_xlfn.XLOOKUP(Table1[[#This Row],[TeamFavoriteID]],Table2[team_id_pfr],Table2[team_name],"Even"))</f>
        <v>Denver Broncos</v>
      </c>
      <c r="M3764">
        <v>-4</v>
      </c>
      <c r="N3764">
        <f>IF(Table1[[#This Row],[TeamFavorite]]=Table1[[#This Row],[TeamHome]],Table1[[#This Row],[ScoreAway]]-Table1[[#This Row],[ScoreHome]],Table1[[#This Row],[ScoreHome]]-Table1[[#This Row],[ScoreAway]])</f>
        <v>3</v>
      </c>
      <c r="O3764">
        <f>IF(Table1[[#This Row],[SpreadActual]]&lt;Table1[[#This Row],[SpreadFavorite]],1,0)</f>
        <v>0</v>
      </c>
      <c r="P3764">
        <v>39</v>
      </c>
      <c r="Q3764" t="s">
        <v>117</v>
      </c>
      <c r="R3764" t="b">
        <v>0</v>
      </c>
      <c r="S3764">
        <v>37</v>
      </c>
      <c r="T3764">
        <v>15</v>
      </c>
      <c r="U3764">
        <v>66</v>
      </c>
    </row>
    <row r="3765" spans="1:22" x14ac:dyDescent="0.2">
      <c r="A3765" s="1">
        <v>31018</v>
      </c>
      <c r="B3765">
        <v>1984</v>
      </c>
      <c r="C3765">
        <f>_xlfn.MAXIFS(Table1[ScheduleWeekWritten],Table1[ScheduleSeason],Table1[[#This Row],[ScheduleSeason]])</f>
        <v>16</v>
      </c>
      <c r="D3765">
        <v>14</v>
      </c>
      <c r="E3765" cm="1">
        <f t="array" ref="E3765">_xlfn.XLOOKUP(Table1[[#This Row],[ScheduleWeekWritten]],Table3[Game],100+Table3[Increase],Table1[[#This Row],[ScheduleWeekWritten]])</f>
        <v>14</v>
      </c>
      <c r="F3765" t="b">
        <v>0</v>
      </c>
      <c r="G3765" t="s">
        <v>39</v>
      </c>
      <c r="H3765">
        <v>34</v>
      </c>
      <c r="I3765">
        <v>21</v>
      </c>
      <c r="J3765" t="s">
        <v>95</v>
      </c>
      <c r="K3765" t="s">
        <v>40</v>
      </c>
      <c r="L3765" t="str">
        <f>_xlfn.XLOOKUP(Table1[[#This Row],[TeamFavoriteID]],Table2[team_id],Table2[team_name],_xlfn.XLOOKUP(Table1[[#This Row],[TeamFavoriteID]],Table2[team_id_pfr],Table2[team_name],"Even"))</f>
        <v>Los Angeles Rams</v>
      </c>
      <c r="M3765">
        <v>-7</v>
      </c>
      <c r="N3765">
        <f>IF(Table1[[#This Row],[TeamFavorite]]=Table1[[#This Row],[TeamHome]],Table1[[#This Row],[ScoreAway]]-Table1[[#This Row],[ScoreHome]],Table1[[#This Row],[ScoreHome]]-Table1[[#This Row],[ScoreAway]])</f>
        <v>-13</v>
      </c>
      <c r="O3765">
        <f>IF(Table1[[#This Row],[SpreadActual]]&lt;Table1[[#This Row],[SpreadFavorite]],1,0)</f>
        <v>1</v>
      </c>
      <c r="P3765">
        <v>40.5</v>
      </c>
      <c r="Q3765" t="s">
        <v>135</v>
      </c>
      <c r="R3765" t="b">
        <v>0</v>
      </c>
      <c r="S3765">
        <v>56</v>
      </c>
      <c r="T3765">
        <v>7</v>
      </c>
      <c r="U3765">
        <v>71</v>
      </c>
    </row>
    <row r="3766" spans="1:22" x14ac:dyDescent="0.2">
      <c r="A3766" s="1">
        <v>31018</v>
      </c>
      <c r="B3766">
        <v>1984</v>
      </c>
      <c r="C3766">
        <f>_xlfn.MAXIFS(Table1[ScheduleWeekWritten],Table1[ScheduleSeason],Table1[[#This Row],[ScheduleSeason]])</f>
        <v>16</v>
      </c>
      <c r="D3766">
        <v>14</v>
      </c>
      <c r="E3766" cm="1">
        <f t="array" ref="E3766">_xlfn.XLOOKUP(Table1[[#This Row],[ScheduleWeekWritten]],Table3[Game],100+Table3[Increase],Table1[[#This Row],[ScheduleWeekWritten]])</f>
        <v>14</v>
      </c>
      <c r="F3766" t="b">
        <v>0</v>
      </c>
      <c r="G3766" t="s">
        <v>19</v>
      </c>
      <c r="H3766">
        <v>34</v>
      </c>
      <c r="I3766">
        <v>45</v>
      </c>
      <c r="J3766" t="s">
        <v>138</v>
      </c>
      <c r="K3766" t="s">
        <v>91</v>
      </c>
      <c r="L3766" t="str">
        <f>_xlfn.XLOOKUP(Table1[[#This Row],[TeamFavoriteID]],Table2[team_id],Table2[team_name],_xlfn.XLOOKUP(Table1[[#This Row],[TeamFavoriteID]],Table2[team_id_pfr],Table2[team_name],"Even"))</f>
        <v>Miami Dolphins</v>
      </c>
      <c r="M3766">
        <v>-5.5</v>
      </c>
      <c r="N3766">
        <f>IF(Table1[[#This Row],[TeamFavorite]]=Table1[[#This Row],[TeamHome]],Table1[[#This Row],[ScoreAway]]-Table1[[#This Row],[ScoreHome]],Table1[[#This Row],[ScoreHome]]-Table1[[#This Row],[ScoreAway]])</f>
        <v>11</v>
      </c>
      <c r="O3766">
        <f>IF(Table1[[#This Row],[SpreadActual]]&lt;Table1[[#This Row],[SpreadFavorite]],1,0)</f>
        <v>0</v>
      </c>
      <c r="P3766">
        <v>42.5</v>
      </c>
      <c r="Q3766" t="s">
        <v>22</v>
      </c>
      <c r="R3766" t="b">
        <v>0</v>
      </c>
      <c r="S3766">
        <v>74</v>
      </c>
      <c r="T3766">
        <v>9</v>
      </c>
      <c r="U3766">
        <v>83</v>
      </c>
    </row>
    <row r="3767" spans="1:22" x14ac:dyDescent="0.2">
      <c r="A3767" s="1">
        <v>31018</v>
      </c>
      <c r="B3767">
        <v>1984</v>
      </c>
      <c r="C3767">
        <f>_xlfn.MAXIFS(Table1[ScheduleWeekWritten],Table1[ScheduleSeason],Table1[[#This Row],[ScheduleSeason]])</f>
        <v>16</v>
      </c>
      <c r="D3767">
        <v>14</v>
      </c>
      <c r="E3767" cm="1">
        <f t="array" ref="E3767">_xlfn.XLOOKUP(Table1[[#This Row],[ScheduleWeekWritten]],Table3[Game],100+Table3[Increase],Table1[[#This Row],[ScheduleWeekWritten]])</f>
        <v>14</v>
      </c>
      <c r="F3767" t="b">
        <v>0</v>
      </c>
      <c r="G3767" t="s">
        <v>115</v>
      </c>
      <c r="H3767">
        <v>10</v>
      </c>
      <c r="I3767">
        <v>33</v>
      </c>
      <c r="J3767" t="s">
        <v>57</v>
      </c>
      <c r="K3767" t="s">
        <v>70</v>
      </c>
      <c r="L3767" t="str">
        <f>_xlfn.XLOOKUP(Table1[[#This Row],[TeamFavoriteID]],Table2[team_id],Table2[team_name],_xlfn.XLOOKUP(Table1[[#This Row],[TeamFavoriteID]],Table2[team_id_pfr],Table2[team_name],"Even"))</f>
        <v>Boston Patriots</v>
      </c>
      <c r="M3767">
        <v>-3.5</v>
      </c>
      <c r="N3767">
        <f>IF(Table1[[#This Row],[TeamFavorite]]=Table1[[#This Row],[TeamHome]],Table1[[#This Row],[ScoreAway]]-Table1[[#This Row],[ScoreHome]],Table1[[#This Row],[ScoreHome]]-Table1[[#This Row],[ScoreAway]])</f>
        <v>-23</v>
      </c>
      <c r="O3767">
        <f>IF(Table1[[#This Row],[SpreadActual]]&lt;Table1[[#This Row],[SpreadFavorite]],1,0)</f>
        <v>1</v>
      </c>
      <c r="P3767">
        <v>43.5</v>
      </c>
      <c r="Q3767" t="s">
        <v>116</v>
      </c>
      <c r="R3767" t="b">
        <v>0</v>
      </c>
      <c r="S3767">
        <v>43</v>
      </c>
      <c r="T3767">
        <v>14</v>
      </c>
      <c r="U3767">
        <v>46</v>
      </c>
    </row>
    <row r="3768" spans="1:22" x14ac:dyDescent="0.2">
      <c r="A3768" s="1">
        <v>31018</v>
      </c>
      <c r="B3768">
        <v>1984</v>
      </c>
      <c r="C3768">
        <f>_xlfn.MAXIFS(Table1[ScheduleWeekWritten],Table1[ScheduleSeason],Table1[[#This Row],[ScheduleSeason]])</f>
        <v>16</v>
      </c>
      <c r="D3768">
        <v>14</v>
      </c>
      <c r="E3768" cm="1">
        <f t="array" ref="E3768">_xlfn.XLOOKUP(Table1[[#This Row],[ScheduleWeekWritten]],Table3[Game],100+Table3[Increase],Table1[[#This Row],[ScheduleWeekWritten]])</f>
        <v>14</v>
      </c>
      <c r="F3768" t="b">
        <v>0</v>
      </c>
      <c r="G3768" t="s">
        <v>31</v>
      </c>
      <c r="H3768">
        <v>10</v>
      </c>
      <c r="I3768">
        <v>20</v>
      </c>
      <c r="J3768" t="s">
        <v>50</v>
      </c>
      <c r="K3768" t="s">
        <v>90</v>
      </c>
      <c r="L3768" t="str">
        <f>_xlfn.XLOOKUP(Table1[[#This Row],[TeamFavoriteID]],Table2[team_id],Table2[team_name],_xlfn.XLOOKUP(Table1[[#This Row],[TeamFavoriteID]],Table2[team_id_pfr],Table2[team_name],"Even"))</f>
        <v>New York Giants</v>
      </c>
      <c r="M3768">
        <v>-3.5</v>
      </c>
      <c r="N3768">
        <f>IF(Table1[[#This Row],[TeamFavorite]]=Table1[[#This Row],[TeamHome]],Table1[[#This Row],[ScoreAway]]-Table1[[#This Row],[ScoreHome]],Table1[[#This Row],[ScoreHome]]-Table1[[#This Row],[ScoreAway]])</f>
        <v>-10</v>
      </c>
      <c r="O3768">
        <f>IF(Table1[[#This Row],[SpreadActual]]&lt;Table1[[#This Row],[SpreadFavorite]],1,0)</f>
        <v>1</v>
      </c>
      <c r="P3768">
        <v>38</v>
      </c>
      <c r="Q3768" t="s">
        <v>126</v>
      </c>
      <c r="R3768" t="b">
        <v>0</v>
      </c>
      <c r="S3768">
        <v>45</v>
      </c>
      <c r="T3768">
        <v>14</v>
      </c>
      <c r="U3768">
        <v>56</v>
      </c>
    </row>
    <row r="3769" spans="1:22" x14ac:dyDescent="0.2">
      <c r="A3769" s="1">
        <v>31018</v>
      </c>
      <c r="B3769">
        <v>1984</v>
      </c>
      <c r="C3769">
        <f>_xlfn.MAXIFS(Table1[ScheduleWeekWritten],Table1[ScheduleSeason],Table1[[#This Row],[ScheduleSeason]])</f>
        <v>16</v>
      </c>
      <c r="D3769">
        <v>14</v>
      </c>
      <c r="E3769" cm="1">
        <f t="array" ref="E3769">_xlfn.XLOOKUP(Table1[[#This Row],[ScheduleWeekWritten]],Table3[Game],100+Table3[Increase],Table1[[#This Row],[ScheduleWeekWritten]])</f>
        <v>14</v>
      </c>
      <c r="F3769" t="b">
        <v>0</v>
      </c>
      <c r="G3769" t="s">
        <v>58</v>
      </c>
      <c r="H3769">
        <v>10</v>
      </c>
      <c r="I3769">
        <v>26</v>
      </c>
      <c r="J3769" t="s">
        <v>67</v>
      </c>
      <c r="K3769" t="s">
        <v>68</v>
      </c>
      <c r="L3769" t="str">
        <f>_xlfn.XLOOKUP(Table1[[#This Row],[TeamFavoriteID]],Table2[team_id],Table2[team_name],_xlfn.XLOOKUP(Table1[[#This Row],[TeamFavoriteID]],Table2[team_id_pfr],Table2[team_name],"Even"))</f>
        <v>Dallas Cowboys</v>
      </c>
      <c r="M3769">
        <v>-4</v>
      </c>
      <c r="N3769">
        <f>IF(Table1[[#This Row],[TeamFavorite]]=Table1[[#This Row],[TeamHome]],Table1[[#This Row],[ScoreAway]]-Table1[[#This Row],[ScoreHome]],Table1[[#This Row],[ScoreHome]]-Table1[[#This Row],[ScoreAway]])</f>
        <v>-16</v>
      </c>
      <c r="O3769">
        <f>IF(Table1[[#This Row],[SpreadActual]]&lt;Table1[[#This Row],[SpreadFavorite]],1,0)</f>
        <v>1</v>
      </c>
      <c r="P3769">
        <v>35</v>
      </c>
      <c r="Q3769" t="s">
        <v>112</v>
      </c>
      <c r="R3769" t="b">
        <v>0</v>
      </c>
      <c r="S3769">
        <v>40</v>
      </c>
      <c r="T3769">
        <v>7</v>
      </c>
      <c r="U3769">
        <v>61</v>
      </c>
    </row>
    <row r="3770" spans="1:22" x14ac:dyDescent="0.2">
      <c r="A3770" s="1">
        <v>31018</v>
      </c>
      <c r="B3770">
        <v>1984</v>
      </c>
      <c r="C3770">
        <f>_xlfn.MAXIFS(Table1[ScheduleWeekWritten],Table1[ScheduleSeason],Table1[[#This Row],[ScheduleSeason]])</f>
        <v>16</v>
      </c>
      <c r="D3770">
        <v>14</v>
      </c>
      <c r="E3770" cm="1">
        <f t="array" ref="E3770">_xlfn.XLOOKUP(Table1[[#This Row],[ScheduleWeekWritten]],Table3[Game],100+Table3[Increase],Table1[[#This Row],[ScheduleWeekWritten]])</f>
        <v>14</v>
      </c>
      <c r="F3770" t="b">
        <v>0</v>
      </c>
      <c r="G3770" t="s">
        <v>128</v>
      </c>
      <c r="H3770">
        <v>38</v>
      </c>
      <c r="I3770">
        <v>17</v>
      </c>
      <c r="J3770" t="s">
        <v>45</v>
      </c>
      <c r="K3770" t="s">
        <v>132</v>
      </c>
      <c r="L3770" t="str">
        <f>_xlfn.XLOOKUP(Table1[[#This Row],[TeamFavoriteID]],Table2[team_id],Table2[team_name],_xlfn.XLOOKUP(Table1[[#This Row],[TeamFavoriteID]],Table2[team_id_pfr],Table2[team_name],"Even"))</f>
        <v>Seattle Seahawks</v>
      </c>
      <c r="M3770">
        <v>-11.5</v>
      </c>
      <c r="N3770">
        <f>IF(Table1[[#This Row],[TeamFavorite]]=Table1[[#This Row],[TeamHome]],Table1[[#This Row],[ScoreAway]]-Table1[[#This Row],[ScoreHome]],Table1[[#This Row],[ScoreHome]]-Table1[[#This Row],[ScoreAway]])</f>
        <v>-21</v>
      </c>
      <c r="O3770">
        <f>IF(Table1[[#This Row],[SpreadActual]]&lt;Table1[[#This Row],[SpreadFavorite]],1,0)</f>
        <v>1</v>
      </c>
      <c r="P3770">
        <v>43.5</v>
      </c>
      <c r="Q3770" t="s">
        <v>129</v>
      </c>
      <c r="R3770" t="b">
        <v>0</v>
      </c>
      <c r="S3770">
        <v>72</v>
      </c>
      <c r="T3770">
        <v>0</v>
      </c>
      <c r="V3770" t="s">
        <v>103</v>
      </c>
    </row>
    <row r="3771" spans="1:22" x14ac:dyDescent="0.2">
      <c r="A3771" s="1">
        <v>31019</v>
      </c>
      <c r="B3771">
        <v>1984</v>
      </c>
      <c r="C3771">
        <f>_xlfn.MAXIFS(Table1[ScheduleWeekWritten],Table1[ScheduleSeason],Table1[[#This Row],[ScheduleSeason]])</f>
        <v>16</v>
      </c>
      <c r="D3771">
        <v>14</v>
      </c>
      <c r="E3771" cm="1">
        <f t="array" ref="E3771">_xlfn.XLOOKUP(Table1[[#This Row],[ScheduleWeekWritten]],Table3[Game],100+Table3[Increase],Table1[[#This Row],[ScheduleWeekWritten]])</f>
        <v>14</v>
      </c>
      <c r="F3771" t="b">
        <v>0</v>
      </c>
      <c r="G3771" t="s">
        <v>27</v>
      </c>
      <c r="H3771">
        <v>20</v>
      </c>
      <c r="I3771">
        <v>7</v>
      </c>
      <c r="J3771" t="s">
        <v>46</v>
      </c>
      <c r="K3771" t="s">
        <v>47</v>
      </c>
      <c r="L3771" t="str">
        <f>_xlfn.XLOOKUP(Table1[[#This Row],[TeamFavoriteID]],Table2[team_id],Table2[team_name],_xlfn.XLOOKUP(Table1[[#This Row],[TeamFavoriteID]],Table2[team_id_pfr],Table2[team_name],"Even"))</f>
        <v>Chicago Bears</v>
      </c>
      <c r="M3771">
        <v>-1</v>
      </c>
      <c r="N3771">
        <f>IF(Table1[[#This Row],[TeamFavorite]]=Table1[[#This Row],[TeamHome]],Table1[[#This Row],[ScoreAway]]-Table1[[#This Row],[ScoreHome]],Table1[[#This Row],[ScoreHome]]-Table1[[#This Row],[ScoreAway]])</f>
        <v>13</v>
      </c>
      <c r="O3771">
        <f>IF(Table1[[#This Row],[SpreadActual]]&lt;Table1[[#This Row],[SpreadFavorite]],1,0)</f>
        <v>0</v>
      </c>
      <c r="P3771">
        <v>46</v>
      </c>
      <c r="Q3771" t="s">
        <v>94</v>
      </c>
      <c r="R3771" t="b">
        <v>0</v>
      </c>
      <c r="S3771">
        <v>59</v>
      </c>
      <c r="T3771">
        <v>10</v>
      </c>
      <c r="U3771">
        <v>89</v>
      </c>
    </row>
    <row r="3772" spans="1:22" x14ac:dyDescent="0.2">
      <c r="A3772" s="1">
        <v>31024</v>
      </c>
      <c r="B3772">
        <v>1984</v>
      </c>
      <c r="C3772">
        <f>_xlfn.MAXIFS(Table1[ScheduleWeekWritten],Table1[ScheduleSeason],Table1[[#This Row],[ScheduleSeason]])</f>
        <v>16</v>
      </c>
      <c r="D3772">
        <v>15</v>
      </c>
      <c r="E3772" cm="1">
        <f t="array" ref="E3772">_xlfn.XLOOKUP(Table1[[#This Row],[ScheduleWeekWritten]],Table3[Game],100+Table3[Increase],Table1[[#This Row],[ScheduleWeekWritten]])</f>
        <v>15</v>
      </c>
      <c r="F3772" t="b">
        <v>0</v>
      </c>
      <c r="G3772" t="s">
        <v>31</v>
      </c>
      <c r="H3772">
        <v>21</v>
      </c>
      <c r="I3772">
        <v>17</v>
      </c>
      <c r="J3772" t="s">
        <v>28</v>
      </c>
      <c r="K3772" t="s">
        <v>32</v>
      </c>
      <c r="L3772" t="str">
        <f>_xlfn.XLOOKUP(Table1[[#This Row],[TeamFavoriteID]],Table2[team_id],Table2[team_name],_xlfn.XLOOKUP(Table1[[#This Row],[TeamFavoriteID]],Table2[team_id_pfr],Table2[team_name],"Even"))</f>
        <v>New York Jets</v>
      </c>
      <c r="M3772">
        <v>-6.5</v>
      </c>
      <c r="N3772">
        <f>IF(Table1[[#This Row],[TeamFavorite]]=Table1[[#This Row],[TeamHome]],Table1[[#This Row],[ScoreAway]]-Table1[[#This Row],[ScoreHome]],Table1[[#This Row],[ScoreHome]]-Table1[[#This Row],[ScoreAway]])</f>
        <v>-4</v>
      </c>
      <c r="O3772">
        <f>IF(Table1[[#This Row],[SpreadActual]]&lt;Table1[[#This Row],[SpreadFavorite]],1,0)</f>
        <v>0</v>
      </c>
      <c r="P3772">
        <v>39</v>
      </c>
      <c r="Q3772" t="s">
        <v>126</v>
      </c>
      <c r="R3772" t="b">
        <v>0</v>
      </c>
      <c r="S3772">
        <v>32</v>
      </c>
      <c r="T3772">
        <v>18</v>
      </c>
      <c r="U3772">
        <v>50</v>
      </c>
    </row>
    <row r="3773" spans="1:22" x14ac:dyDescent="0.2">
      <c r="A3773" s="1">
        <v>31024</v>
      </c>
      <c r="B3773">
        <v>1984</v>
      </c>
      <c r="C3773">
        <f>_xlfn.MAXIFS(Table1[ScheduleWeekWritten],Table1[ScheduleSeason],Table1[[#This Row],[ScheduleSeason]])</f>
        <v>16</v>
      </c>
      <c r="D3773">
        <v>15</v>
      </c>
      <c r="E3773" cm="1">
        <f t="array" ref="E3773">_xlfn.XLOOKUP(Table1[[#This Row],[ScheduleWeekWritten]],Table3[Game],100+Table3[Increase],Table1[[#This Row],[ScheduleWeekWritten]])</f>
        <v>15</v>
      </c>
      <c r="F3773" t="b">
        <v>0</v>
      </c>
      <c r="G3773" t="s">
        <v>53</v>
      </c>
      <c r="H3773">
        <v>51</v>
      </c>
      <c r="I3773">
        <v>7</v>
      </c>
      <c r="J3773" t="s">
        <v>54</v>
      </c>
      <c r="K3773" t="s">
        <v>87</v>
      </c>
      <c r="L3773" t="str">
        <f>_xlfn.XLOOKUP(Table1[[#This Row],[TeamFavoriteID]],Table2[team_id],Table2[team_name],_xlfn.XLOOKUP(Table1[[#This Row],[TeamFavoriteID]],Table2[team_id_pfr],Table2[team_name],"Even"))</f>
        <v>San Francisco 49ers</v>
      </c>
      <c r="M3773">
        <v>-17</v>
      </c>
      <c r="N3773">
        <f>IF(Table1[[#This Row],[TeamFavorite]]=Table1[[#This Row],[TeamHome]],Table1[[#This Row],[ScoreAway]]-Table1[[#This Row],[ScoreHome]],Table1[[#This Row],[ScoreHome]]-Table1[[#This Row],[ScoreAway]])</f>
        <v>-44</v>
      </c>
      <c r="O3773">
        <f>IF(Table1[[#This Row],[SpreadActual]]&lt;Table1[[#This Row],[SpreadFavorite]],1,0)</f>
        <v>1</v>
      </c>
      <c r="P3773">
        <v>44</v>
      </c>
      <c r="Q3773" t="s">
        <v>118</v>
      </c>
      <c r="R3773" t="b">
        <v>0</v>
      </c>
      <c r="S3773">
        <v>53</v>
      </c>
      <c r="T3773">
        <v>6</v>
      </c>
      <c r="U3773">
        <v>79</v>
      </c>
    </row>
    <row r="3774" spans="1:22" x14ac:dyDescent="0.2">
      <c r="A3774" s="1">
        <v>31025</v>
      </c>
      <c r="B3774">
        <v>1984</v>
      </c>
      <c r="C3774">
        <f>_xlfn.MAXIFS(Table1[ScheduleWeekWritten],Table1[ScheduleSeason],Table1[[#This Row],[ScheduleSeason]])</f>
        <v>16</v>
      </c>
      <c r="D3774">
        <v>15</v>
      </c>
      <c r="E3774" cm="1">
        <f t="array" ref="E3774">_xlfn.XLOOKUP(Table1[[#This Row],[ScheduleWeekWritten]],Table3[Game],100+Table3[Increase],Table1[[#This Row],[ScheduleWeekWritten]])</f>
        <v>15</v>
      </c>
      <c r="F3774" t="b">
        <v>0</v>
      </c>
      <c r="G3774" t="s">
        <v>46</v>
      </c>
      <c r="H3774">
        <v>14</v>
      </c>
      <c r="I3774">
        <v>20</v>
      </c>
      <c r="J3774" t="s">
        <v>33</v>
      </c>
      <c r="K3774" t="s">
        <v>47</v>
      </c>
      <c r="L3774" t="str">
        <f>_xlfn.XLOOKUP(Table1[[#This Row],[TeamFavoriteID]],Table2[team_id],Table2[team_name],_xlfn.XLOOKUP(Table1[[#This Row],[TeamFavoriteID]],Table2[team_id_pfr],Table2[team_name],"Even"))</f>
        <v>Chicago Bears</v>
      </c>
      <c r="M3774">
        <v>-3.5</v>
      </c>
      <c r="N3774">
        <f>IF(Table1[[#This Row],[TeamFavorite]]=Table1[[#This Row],[TeamHome]],Table1[[#This Row],[ScoreAway]]-Table1[[#This Row],[ScoreHome]],Table1[[#This Row],[ScoreHome]]-Table1[[#This Row],[ScoreAway]])</f>
        <v>6</v>
      </c>
      <c r="O3774">
        <f>IF(Table1[[#This Row],[SpreadActual]]&lt;Table1[[#This Row],[SpreadFavorite]],1,0)</f>
        <v>0</v>
      </c>
      <c r="P3774">
        <v>37.5</v>
      </c>
      <c r="Q3774" t="s">
        <v>114</v>
      </c>
      <c r="R3774" t="b">
        <v>0</v>
      </c>
      <c r="S3774">
        <v>31</v>
      </c>
      <c r="T3774">
        <v>7</v>
      </c>
      <c r="U3774">
        <v>87</v>
      </c>
    </row>
    <row r="3775" spans="1:22" x14ac:dyDescent="0.2">
      <c r="A3775" s="1">
        <v>31025</v>
      </c>
      <c r="B3775">
        <v>1984</v>
      </c>
      <c r="C3775">
        <f>_xlfn.MAXIFS(Table1[ScheduleWeekWritten],Table1[ScheduleSeason],Table1[[#This Row],[ScheduleSeason]])</f>
        <v>16</v>
      </c>
      <c r="D3775">
        <v>15</v>
      </c>
      <c r="E3775" cm="1">
        <f t="array" ref="E3775">_xlfn.XLOOKUP(Table1[[#This Row],[ScheduleWeekWritten]],Table3[Game],100+Table3[Increase],Table1[[#This Row],[ScheduleWeekWritten]])</f>
        <v>15</v>
      </c>
      <c r="F3775" t="b">
        <v>0</v>
      </c>
      <c r="G3775" t="s">
        <v>67</v>
      </c>
      <c r="H3775">
        <v>28</v>
      </c>
      <c r="I3775">
        <v>30</v>
      </c>
      <c r="J3775" t="s">
        <v>61</v>
      </c>
      <c r="K3775" t="s">
        <v>89</v>
      </c>
      <c r="L3775" t="str">
        <f>_xlfn.XLOOKUP(Table1[[#This Row],[TeamFavoriteID]],Table2[team_id],Table2[team_name],_xlfn.XLOOKUP(Table1[[#This Row],[TeamFavoriteID]],Table2[team_id_pfr],Table2[team_name],"Even"))</f>
        <v>Even</v>
      </c>
      <c r="M3775">
        <v>0</v>
      </c>
      <c r="N3775">
        <f>IF(Table1[[#This Row],[TeamFavorite]]=Table1[[#This Row],[TeamHome]],Table1[[#This Row],[ScoreAway]]-Table1[[#This Row],[ScoreHome]],Table1[[#This Row],[ScoreHome]]-Table1[[#This Row],[ScoreAway]])</f>
        <v>-2</v>
      </c>
      <c r="O3775">
        <f>IF(Table1[[#This Row],[SpreadActual]]&lt;Table1[[#This Row],[SpreadFavorite]],1,0)</f>
        <v>1</v>
      </c>
      <c r="P3775">
        <v>42</v>
      </c>
      <c r="Q3775" t="s">
        <v>119</v>
      </c>
      <c r="R3775" t="b">
        <v>0</v>
      </c>
      <c r="S3775">
        <v>58</v>
      </c>
      <c r="T3775">
        <v>13</v>
      </c>
      <c r="U3775">
        <v>67</v>
      </c>
    </row>
    <row r="3776" spans="1:22" x14ac:dyDescent="0.2">
      <c r="A3776" s="1">
        <v>31025</v>
      </c>
      <c r="B3776">
        <v>1984</v>
      </c>
      <c r="C3776">
        <f>_xlfn.MAXIFS(Table1[ScheduleWeekWritten],Table1[ScheduleSeason],Table1[[#This Row],[ScheduleSeason]])</f>
        <v>16</v>
      </c>
      <c r="D3776">
        <v>15</v>
      </c>
      <c r="E3776" cm="1">
        <f t="array" ref="E3776">_xlfn.XLOOKUP(Table1[[#This Row],[ScheduleWeekWritten]],Table3[Game],100+Table3[Increase],Table1[[#This Row],[ScheduleWeekWritten]])</f>
        <v>15</v>
      </c>
      <c r="F3776" t="b">
        <v>0</v>
      </c>
      <c r="G3776" t="s">
        <v>24</v>
      </c>
      <c r="H3776">
        <v>16</v>
      </c>
      <c r="I3776">
        <v>13</v>
      </c>
      <c r="J3776" t="s">
        <v>27</v>
      </c>
      <c r="K3776" t="s">
        <v>88</v>
      </c>
      <c r="L3776" t="str">
        <f>_xlfn.XLOOKUP(Table1[[#This Row],[TeamFavoriteID]],Table2[team_id],Table2[team_name],_xlfn.XLOOKUP(Table1[[#This Row],[TeamFavoriteID]],Table2[team_id_pfr],Table2[team_name],"Even"))</f>
        <v>Denver Broncos</v>
      </c>
      <c r="M3776">
        <v>-7</v>
      </c>
      <c r="N3776">
        <f>IF(Table1[[#This Row],[TeamFavorite]]=Table1[[#This Row],[TeamHome]],Table1[[#This Row],[ScoreAway]]-Table1[[#This Row],[ScoreHome]],Table1[[#This Row],[ScoreHome]]-Table1[[#This Row],[ScoreAway]])</f>
        <v>-3</v>
      </c>
      <c r="O3776">
        <f>IF(Table1[[#This Row],[SpreadActual]]&lt;Table1[[#This Row],[SpreadFavorite]],1,0)</f>
        <v>0</v>
      </c>
      <c r="P3776">
        <v>43</v>
      </c>
      <c r="Q3776" t="s">
        <v>71</v>
      </c>
      <c r="R3776" t="b">
        <v>0</v>
      </c>
      <c r="S3776">
        <v>48</v>
      </c>
      <c r="T3776">
        <v>11</v>
      </c>
      <c r="U3776">
        <v>37</v>
      </c>
    </row>
    <row r="3777" spans="1:22" x14ac:dyDescent="0.2">
      <c r="A3777" s="1">
        <v>31025</v>
      </c>
      <c r="B3777">
        <v>1984</v>
      </c>
      <c r="C3777">
        <f>_xlfn.MAXIFS(Table1[ScheduleWeekWritten],Table1[ScheduleSeason],Table1[[#This Row],[ScheduleSeason]])</f>
        <v>16</v>
      </c>
      <c r="D3777">
        <v>15</v>
      </c>
      <c r="E3777" cm="1">
        <f t="array" ref="E3777">_xlfn.XLOOKUP(Table1[[#This Row],[ScheduleWeekWritten]],Table3[Game],100+Table3[Increase],Table1[[#This Row],[ScheduleWeekWritten]])</f>
        <v>15</v>
      </c>
      <c r="F3777" t="b">
        <v>0</v>
      </c>
      <c r="G3777" t="s">
        <v>140</v>
      </c>
      <c r="H3777">
        <v>17</v>
      </c>
      <c r="I3777">
        <v>35</v>
      </c>
      <c r="J3777" t="s">
        <v>19</v>
      </c>
      <c r="K3777" t="s">
        <v>91</v>
      </c>
      <c r="L3777" t="str">
        <f>_xlfn.XLOOKUP(Table1[[#This Row],[TeamFavoriteID]],Table2[team_id],Table2[team_name],_xlfn.XLOOKUP(Table1[[#This Row],[TeamFavoriteID]],Table2[team_id_pfr],Table2[team_name],"Even"))</f>
        <v>Miami Dolphins</v>
      </c>
      <c r="M3777">
        <v>-12</v>
      </c>
      <c r="N3777">
        <f>IF(Table1[[#This Row],[TeamFavorite]]=Table1[[#This Row],[TeamHome]],Table1[[#This Row],[ScoreAway]]-Table1[[#This Row],[ScoreHome]],Table1[[#This Row],[ScoreHome]]-Table1[[#This Row],[ScoreAway]])</f>
        <v>-18</v>
      </c>
      <c r="O3777">
        <f>IF(Table1[[#This Row],[SpreadActual]]&lt;Table1[[#This Row],[SpreadFavorite]],1,0)</f>
        <v>1</v>
      </c>
      <c r="P3777">
        <v>46</v>
      </c>
      <c r="Q3777" t="s">
        <v>141</v>
      </c>
      <c r="R3777" t="b">
        <v>0</v>
      </c>
      <c r="S3777">
        <v>72</v>
      </c>
      <c r="T3777">
        <v>0</v>
      </c>
      <c r="V3777" t="s">
        <v>103</v>
      </c>
    </row>
    <row r="3778" spans="1:22" x14ac:dyDescent="0.2">
      <c r="A3778" s="1">
        <v>31025</v>
      </c>
      <c r="B3778">
        <v>1984</v>
      </c>
      <c r="C3778">
        <f>_xlfn.MAXIFS(Table1[ScheduleWeekWritten],Table1[ScheduleSeason],Table1[[#This Row],[ScheduleSeason]])</f>
        <v>16</v>
      </c>
      <c r="D3778">
        <v>15</v>
      </c>
      <c r="E3778" cm="1">
        <f t="array" ref="E3778">_xlfn.XLOOKUP(Table1[[#This Row],[ScheduleWeekWritten]],Table3[Game],100+Table3[Increase],Table1[[#This Row],[ScheduleWeekWritten]])</f>
        <v>15</v>
      </c>
      <c r="F3778" t="b">
        <v>0</v>
      </c>
      <c r="G3778" t="s">
        <v>42</v>
      </c>
      <c r="H3778">
        <v>34</v>
      </c>
      <c r="I3778">
        <v>7</v>
      </c>
      <c r="J3778" t="s">
        <v>128</v>
      </c>
      <c r="K3778" t="s">
        <v>132</v>
      </c>
      <c r="L3778" t="str">
        <f>_xlfn.XLOOKUP(Table1[[#This Row],[TeamFavoriteID]],Table2[team_id],Table2[team_name],_xlfn.XLOOKUP(Table1[[#This Row],[TeamFavoriteID]],Table2[team_id_pfr],Table2[team_name],"Even"))</f>
        <v>Seattle Seahawks</v>
      </c>
      <c r="M3778">
        <v>-4.5</v>
      </c>
      <c r="N3778">
        <f>IF(Table1[[#This Row],[TeamFavorite]]=Table1[[#This Row],[TeamHome]],Table1[[#This Row],[ScoreAway]]-Table1[[#This Row],[ScoreHome]],Table1[[#This Row],[ScoreHome]]-Table1[[#This Row],[ScoreAway]])</f>
        <v>27</v>
      </c>
      <c r="O3778">
        <f>IF(Table1[[#This Row],[SpreadActual]]&lt;Table1[[#This Row],[SpreadFavorite]],1,0)</f>
        <v>0</v>
      </c>
      <c r="P3778">
        <v>38</v>
      </c>
      <c r="Q3778" t="s">
        <v>117</v>
      </c>
      <c r="R3778" t="b">
        <v>0</v>
      </c>
      <c r="S3778">
        <v>46</v>
      </c>
      <c r="T3778">
        <v>10</v>
      </c>
      <c r="U3778">
        <v>78</v>
      </c>
    </row>
    <row r="3779" spans="1:22" x14ac:dyDescent="0.2">
      <c r="A3779" s="1">
        <v>31025</v>
      </c>
      <c r="B3779">
        <v>1984</v>
      </c>
      <c r="C3779">
        <f>_xlfn.MAXIFS(Table1[ScheduleWeekWritten],Table1[ScheduleSeason],Table1[[#This Row],[ScheduleSeason]])</f>
        <v>16</v>
      </c>
      <c r="D3779">
        <v>15</v>
      </c>
      <c r="E3779" cm="1">
        <f t="array" ref="E3779">_xlfn.XLOOKUP(Table1[[#This Row],[ScheduleWeekWritten]],Table3[Game],100+Table3[Increase],Table1[[#This Row],[ScheduleWeekWritten]])</f>
        <v>15</v>
      </c>
      <c r="F3779" t="b">
        <v>0</v>
      </c>
      <c r="G3779" t="s">
        <v>39</v>
      </c>
      <c r="H3779">
        <v>27</v>
      </c>
      <c r="I3779">
        <v>16</v>
      </c>
      <c r="J3779" t="s">
        <v>23</v>
      </c>
      <c r="K3779" t="s">
        <v>40</v>
      </c>
      <c r="L3779" t="str">
        <f>_xlfn.XLOOKUP(Table1[[#This Row],[TeamFavoriteID]],Table2[team_id],Table2[team_name],_xlfn.XLOOKUP(Table1[[#This Row],[TeamFavoriteID]],Table2[team_id_pfr],Table2[team_name],"Even"))</f>
        <v>Los Angeles Rams</v>
      </c>
      <c r="M3779">
        <v>-11.5</v>
      </c>
      <c r="N3779">
        <f>IF(Table1[[#This Row],[TeamFavorite]]=Table1[[#This Row],[TeamHome]],Table1[[#This Row],[ScoreAway]]-Table1[[#This Row],[ScoreHome]],Table1[[#This Row],[ScoreHome]]-Table1[[#This Row],[ScoreAway]])</f>
        <v>-11</v>
      </c>
      <c r="O3779">
        <f>IF(Table1[[#This Row],[SpreadActual]]&lt;Table1[[#This Row],[SpreadFavorite]],1,0)</f>
        <v>0</v>
      </c>
      <c r="P3779">
        <v>43</v>
      </c>
      <c r="Q3779" t="s">
        <v>135</v>
      </c>
      <c r="R3779" t="b">
        <v>0</v>
      </c>
      <c r="S3779">
        <v>58</v>
      </c>
      <c r="T3779">
        <v>7</v>
      </c>
      <c r="U3779">
        <v>73</v>
      </c>
    </row>
    <row r="3780" spans="1:22" x14ac:dyDescent="0.2">
      <c r="A3780" s="1">
        <v>31025</v>
      </c>
      <c r="B3780">
        <v>1984</v>
      </c>
      <c r="C3780">
        <f>_xlfn.MAXIFS(Table1[ScheduleWeekWritten],Table1[ScheduleSeason],Table1[[#This Row],[ScheduleSeason]])</f>
        <v>16</v>
      </c>
      <c r="D3780">
        <v>15</v>
      </c>
      <c r="E3780" cm="1">
        <f t="array" ref="E3780">_xlfn.XLOOKUP(Table1[[#This Row],[ScheduleWeekWritten]],Table3[Game],100+Table3[Increase],Table1[[#This Row],[ScheduleWeekWritten]])</f>
        <v>15</v>
      </c>
      <c r="F3780" t="b">
        <v>0</v>
      </c>
      <c r="G3780" t="s">
        <v>95</v>
      </c>
      <c r="H3780">
        <v>21</v>
      </c>
      <c r="I3780">
        <v>24</v>
      </c>
      <c r="J3780" t="s">
        <v>101</v>
      </c>
      <c r="K3780" t="s">
        <v>104</v>
      </c>
      <c r="L3780" t="str">
        <f>_xlfn.XLOOKUP(Table1[[#This Row],[TeamFavoriteID]],Table2[team_id],Table2[team_name],_xlfn.XLOOKUP(Table1[[#This Row],[TeamFavoriteID]],Table2[team_id_pfr],Table2[team_name],"Even"))</f>
        <v>Cincinnati Bengals</v>
      </c>
      <c r="M3780">
        <v>-3</v>
      </c>
      <c r="N3780">
        <f>IF(Table1[[#This Row],[TeamFavorite]]=Table1[[#This Row],[TeamHome]],Table1[[#This Row],[ScoreAway]]-Table1[[#This Row],[ScoreHome]],Table1[[#This Row],[ScoreHome]]-Table1[[#This Row],[ScoreAway]])</f>
        <v>-3</v>
      </c>
      <c r="O3780">
        <f>IF(Table1[[#This Row],[SpreadActual]]&lt;Table1[[#This Row],[SpreadFavorite]],1,0)</f>
        <v>0</v>
      </c>
      <c r="P3780">
        <v>40</v>
      </c>
      <c r="Q3780" t="s">
        <v>124</v>
      </c>
      <c r="R3780" t="b">
        <v>0</v>
      </c>
      <c r="S3780">
        <v>72</v>
      </c>
      <c r="T3780">
        <v>0</v>
      </c>
      <c r="V3780" t="s">
        <v>103</v>
      </c>
    </row>
    <row r="3781" spans="1:22" x14ac:dyDescent="0.2">
      <c r="A3781" s="1">
        <v>31025</v>
      </c>
      <c r="B3781">
        <v>1984</v>
      </c>
      <c r="C3781">
        <f>_xlfn.MAXIFS(Table1[ScheduleWeekWritten],Table1[ScheduleSeason],Table1[[#This Row],[ScheduleSeason]])</f>
        <v>16</v>
      </c>
      <c r="D3781">
        <v>15</v>
      </c>
      <c r="E3781" cm="1">
        <f t="array" ref="E3781">_xlfn.XLOOKUP(Table1[[#This Row],[ScheduleWeekWritten]],Table3[Game],100+Table3[Increase],Table1[[#This Row],[ScheduleWeekWritten]])</f>
        <v>15</v>
      </c>
      <c r="F3781" t="b">
        <v>0</v>
      </c>
      <c r="G3781" t="s">
        <v>58</v>
      </c>
      <c r="H3781">
        <v>27</v>
      </c>
      <c r="I3781">
        <v>17</v>
      </c>
      <c r="J3781" t="s">
        <v>115</v>
      </c>
      <c r="K3781" t="s">
        <v>70</v>
      </c>
      <c r="L3781" t="str">
        <f>_xlfn.XLOOKUP(Table1[[#This Row],[TeamFavoriteID]],Table2[team_id],Table2[team_name],_xlfn.XLOOKUP(Table1[[#This Row],[TeamFavoriteID]],Table2[team_id_pfr],Table2[team_name],"Even"))</f>
        <v>Boston Patriots</v>
      </c>
      <c r="M3781">
        <v>-3.5</v>
      </c>
      <c r="N3781">
        <f>IF(Table1[[#This Row],[TeamFavorite]]=Table1[[#This Row],[TeamHome]],Table1[[#This Row],[ScoreAway]]-Table1[[#This Row],[ScoreHome]],Table1[[#This Row],[ScoreHome]]-Table1[[#This Row],[ScoreAway]])</f>
        <v>10</v>
      </c>
      <c r="O3781">
        <f>IF(Table1[[#This Row],[SpreadActual]]&lt;Table1[[#This Row],[SpreadFavorite]],1,0)</f>
        <v>0</v>
      </c>
      <c r="P3781">
        <v>36.5</v>
      </c>
      <c r="Q3781" t="s">
        <v>112</v>
      </c>
      <c r="R3781" t="b">
        <v>0</v>
      </c>
      <c r="S3781">
        <v>35</v>
      </c>
      <c r="T3781">
        <v>5</v>
      </c>
      <c r="U3781">
        <v>59</v>
      </c>
    </row>
    <row r="3782" spans="1:22" x14ac:dyDescent="0.2">
      <c r="A3782" s="1">
        <v>31025</v>
      </c>
      <c r="B3782">
        <v>1984</v>
      </c>
      <c r="C3782">
        <f>_xlfn.MAXIFS(Table1[ScheduleWeekWritten],Table1[ScheduleSeason],Table1[[#This Row],[ScheduleSeason]])</f>
        <v>16</v>
      </c>
      <c r="D3782">
        <v>15</v>
      </c>
      <c r="E3782" cm="1">
        <f t="array" ref="E3782">_xlfn.XLOOKUP(Table1[[#This Row],[ScheduleWeekWritten]],Table3[Game],100+Table3[Increase],Table1[[#This Row],[ScheduleWeekWritten]])</f>
        <v>15</v>
      </c>
      <c r="F3782" t="b">
        <v>0</v>
      </c>
      <c r="G3782" t="s">
        <v>49</v>
      </c>
      <c r="H3782">
        <v>23</v>
      </c>
      <c r="I3782">
        <v>20</v>
      </c>
      <c r="J3782" t="s">
        <v>62</v>
      </c>
      <c r="K3782" t="s">
        <v>51</v>
      </c>
      <c r="L3782" t="str">
        <f>_xlfn.XLOOKUP(Table1[[#This Row],[TeamFavoriteID]],Table2[team_id],Table2[team_name],_xlfn.XLOOKUP(Table1[[#This Row],[TeamFavoriteID]],Table2[team_id_pfr],Table2[team_name],"Even"))</f>
        <v>Pittsburgh Steelers</v>
      </c>
      <c r="M3782">
        <v>-9</v>
      </c>
      <c r="N3782">
        <f>IF(Table1[[#This Row],[TeamFavorite]]=Table1[[#This Row],[TeamHome]],Table1[[#This Row],[ScoreAway]]-Table1[[#This Row],[ScoreHome]],Table1[[#This Row],[ScoreHome]]-Table1[[#This Row],[ScoreAway]])</f>
        <v>-3</v>
      </c>
      <c r="O3782">
        <f>IF(Table1[[#This Row],[SpreadActual]]&lt;Table1[[#This Row],[SpreadFavorite]],1,0)</f>
        <v>0</v>
      </c>
      <c r="P3782">
        <v>38</v>
      </c>
      <c r="Q3782" t="s">
        <v>113</v>
      </c>
      <c r="R3782" t="b">
        <v>0</v>
      </c>
      <c r="S3782">
        <v>31</v>
      </c>
      <c r="T3782">
        <v>6</v>
      </c>
      <c r="U3782">
        <v>79</v>
      </c>
    </row>
    <row r="3783" spans="1:22" x14ac:dyDescent="0.2">
      <c r="A3783" s="1">
        <v>31025</v>
      </c>
      <c r="B3783">
        <v>1984</v>
      </c>
      <c r="C3783">
        <f>_xlfn.MAXIFS(Table1[ScheduleWeekWritten],Table1[ScheduleSeason],Table1[[#This Row],[ScheduleSeason]])</f>
        <v>16</v>
      </c>
      <c r="D3783">
        <v>15</v>
      </c>
      <c r="E3783" cm="1">
        <f t="array" ref="E3783">_xlfn.XLOOKUP(Table1[[#This Row],[ScheduleWeekWritten]],Table3[Game],100+Table3[Increase],Table1[[#This Row],[ScheduleWeekWritten]])</f>
        <v>15</v>
      </c>
      <c r="F3783" t="b">
        <v>0</v>
      </c>
      <c r="G3783" t="s">
        <v>57</v>
      </c>
      <c r="H3783">
        <v>31</v>
      </c>
      <c r="I3783">
        <v>21</v>
      </c>
      <c r="J3783" t="s">
        <v>50</v>
      </c>
      <c r="K3783" t="s">
        <v>59</v>
      </c>
      <c r="L3783" t="str">
        <f>_xlfn.XLOOKUP(Table1[[#This Row],[TeamFavoriteID]],Table2[team_id],Table2[team_name],_xlfn.XLOOKUP(Table1[[#This Row],[TeamFavoriteID]],Table2[team_id_pfr],Table2[team_name],"Even"))</f>
        <v>Arizona Cardinals</v>
      </c>
      <c r="M3783">
        <v>-3</v>
      </c>
      <c r="N3783">
        <f>IF(Table1[[#This Row],[TeamFavorite]]=Table1[[#This Row],[TeamHome]],Table1[[#This Row],[ScoreAway]]-Table1[[#This Row],[ScoreHome]],Table1[[#This Row],[ScoreHome]]-Table1[[#This Row],[ScoreAway]])</f>
        <v>10</v>
      </c>
      <c r="O3783">
        <f>IF(Table1[[#This Row],[SpreadActual]]&lt;Table1[[#This Row],[SpreadFavorite]],1,0)</f>
        <v>0</v>
      </c>
      <c r="P3783">
        <v>40.5</v>
      </c>
      <c r="Q3783" t="s">
        <v>60</v>
      </c>
      <c r="R3783" t="b">
        <v>0</v>
      </c>
      <c r="S3783">
        <v>41</v>
      </c>
      <c r="T3783">
        <v>12</v>
      </c>
      <c r="U3783">
        <v>77</v>
      </c>
    </row>
    <row r="3784" spans="1:22" x14ac:dyDescent="0.2">
      <c r="A3784" s="1">
        <v>31025</v>
      </c>
      <c r="B3784">
        <v>1984</v>
      </c>
      <c r="C3784">
        <f>_xlfn.MAXIFS(Table1[ScheduleWeekWritten],Table1[ScheduleSeason],Table1[[#This Row],[ScheduleSeason]])</f>
        <v>16</v>
      </c>
      <c r="D3784">
        <v>15</v>
      </c>
      <c r="E3784" cm="1">
        <f t="array" ref="E3784">_xlfn.XLOOKUP(Table1[[#This Row],[ScheduleWeekWritten]],Table3[Game],100+Table3[Increase],Table1[[#This Row],[ScheduleWeekWritten]])</f>
        <v>15</v>
      </c>
      <c r="F3784" t="b">
        <v>0</v>
      </c>
      <c r="G3784" t="s">
        <v>127</v>
      </c>
      <c r="H3784">
        <v>23</v>
      </c>
      <c r="I3784">
        <v>6</v>
      </c>
      <c r="J3784" t="s">
        <v>38</v>
      </c>
      <c r="K3784" t="s">
        <v>133</v>
      </c>
      <c r="L3784" t="str">
        <f>_xlfn.XLOOKUP(Table1[[#This Row],[TeamFavoriteID]],Table2[team_id],Table2[team_name],_xlfn.XLOOKUP(Table1[[#This Row],[TeamFavoriteID]],Table2[team_id_pfr],Table2[team_name],"Even"))</f>
        <v>Tampa Bay Buccaneers</v>
      </c>
      <c r="M3784">
        <v>-7.5</v>
      </c>
      <c r="N3784">
        <f>IF(Table1[[#This Row],[TeamFavorite]]=Table1[[#This Row],[TeamHome]],Table1[[#This Row],[ScoreAway]]-Table1[[#This Row],[ScoreHome]],Table1[[#This Row],[ScoreHome]]-Table1[[#This Row],[ScoreAway]])</f>
        <v>-17</v>
      </c>
      <c r="O3784">
        <f>IF(Table1[[#This Row],[SpreadActual]]&lt;Table1[[#This Row],[SpreadFavorite]],1,0)</f>
        <v>1</v>
      </c>
      <c r="P3784">
        <v>44</v>
      </c>
      <c r="Q3784" t="s">
        <v>130</v>
      </c>
      <c r="R3784" t="b">
        <v>0</v>
      </c>
      <c r="S3784">
        <v>50</v>
      </c>
      <c r="T3784">
        <v>6</v>
      </c>
      <c r="U3784">
        <v>69</v>
      </c>
    </row>
    <row r="3785" spans="1:22" x14ac:dyDescent="0.2">
      <c r="A3785" s="1">
        <v>31026</v>
      </c>
      <c r="B3785">
        <v>1984</v>
      </c>
      <c r="C3785">
        <f>_xlfn.MAXIFS(Table1[ScheduleWeekWritten],Table1[ScheduleSeason],Table1[[#This Row],[ScheduleSeason]])</f>
        <v>16</v>
      </c>
      <c r="D3785">
        <v>15</v>
      </c>
      <c r="E3785" cm="1">
        <f t="array" ref="E3785">_xlfn.XLOOKUP(Table1[[#This Row],[ScheduleWeekWritten]],Table3[Game],100+Table3[Increase],Table1[[#This Row],[ScheduleWeekWritten]])</f>
        <v>15</v>
      </c>
      <c r="F3785" t="b">
        <v>0</v>
      </c>
      <c r="G3785" t="s">
        <v>45</v>
      </c>
      <c r="H3785">
        <v>3</v>
      </c>
      <c r="I3785">
        <v>24</v>
      </c>
      <c r="J3785" t="s">
        <v>138</v>
      </c>
      <c r="K3785" t="s">
        <v>21</v>
      </c>
      <c r="L3785" t="str">
        <f>_xlfn.XLOOKUP(Table1[[#This Row],[TeamFavoriteID]],Table2[team_id],Table2[team_name],_xlfn.XLOOKUP(Table1[[#This Row],[TeamFavoriteID]],Table2[team_id_pfr],Table2[team_name],"Even"))</f>
        <v>Las Vegas Raiders</v>
      </c>
      <c r="M3785">
        <v>-6.5</v>
      </c>
      <c r="N3785">
        <f>IF(Table1[[#This Row],[TeamFavorite]]=Table1[[#This Row],[TeamHome]],Table1[[#This Row],[ScoreAway]]-Table1[[#This Row],[ScoreHome]],Table1[[#This Row],[ScoreHome]]-Table1[[#This Row],[ScoreAway]])</f>
        <v>-21</v>
      </c>
      <c r="O3785">
        <f>IF(Table1[[#This Row],[SpreadActual]]&lt;Table1[[#This Row],[SpreadFavorite]],1,0)</f>
        <v>1</v>
      </c>
      <c r="P3785">
        <v>45</v>
      </c>
      <c r="Q3785" t="s">
        <v>125</v>
      </c>
      <c r="R3785" t="b">
        <v>0</v>
      </c>
      <c r="S3785">
        <v>72</v>
      </c>
      <c r="T3785">
        <v>0</v>
      </c>
      <c r="V3785" t="s">
        <v>103</v>
      </c>
    </row>
    <row r="3786" spans="1:22" x14ac:dyDescent="0.2">
      <c r="A3786" s="1">
        <v>31030</v>
      </c>
      <c r="B3786">
        <v>1984</v>
      </c>
      <c r="C3786">
        <f>_xlfn.MAXIFS(Table1[ScheduleWeekWritten],Table1[ScheduleSeason],Table1[[#This Row],[ScheduleSeason]])</f>
        <v>16</v>
      </c>
      <c r="D3786">
        <v>16</v>
      </c>
      <c r="E3786" cm="1">
        <f t="array" ref="E3786">_xlfn.XLOOKUP(Table1[[#This Row],[ScheduleWeekWritten]],Table3[Game],100+Table3[Increase],Table1[[#This Row],[ScheduleWeekWritten]])</f>
        <v>16</v>
      </c>
      <c r="F3786" t="b">
        <v>0</v>
      </c>
      <c r="G3786" t="s">
        <v>53</v>
      </c>
      <c r="H3786">
        <v>19</v>
      </c>
      <c r="I3786">
        <v>16</v>
      </c>
      <c r="J3786" t="s">
        <v>39</v>
      </c>
      <c r="K3786" t="s">
        <v>87</v>
      </c>
      <c r="L3786" t="str">
        <f>_xlfn.XLOOKUP(Table1[[#This Row],[TeamFavoriteID]],Table2[team_id],Table2[team_name],_xlfn.XLOOKUP(Table1[[#This Row],[TeamFavoriteID]],Table2[team_id_pfr],Table2[team_name],"Even"))</f>
        <v>San Francisco 49ers</v>
      </c>
      <c r="M3786">
        <v>-6</v>
      </c>
      <c r="N3786">
        <f>IF(Table1[[#This Row],[TeamFavorite]]=Table1[[#This Row],[TeamHome]],Table1[[#This Row],[ScoreAway]]-Table1[[#This Row],[ScoreHome]],Table1[[#This Row],[ScoreHome]]-Table1[[#This Row],[ScoreAway]])</f>
        <v>-3</v>
      </c>
      <c r="O3786">
        <f>IF(Table1[[#This Row],[SpreadActual]]&lt;Table1[[#This Row],[SpreadFavorite]],1,0)</f>
        <v>0</v>
      </c>
      <c r="P3786">
        <v>44</v>
      </c>
      <c r="Q3786" t="s">
        <v>118</v>
      </c>
      <c r="R3786" t="b">
        <v>0</v>
      </c>
      <c r="S3786">
        <v>51</v>
      </c>
      <c r="T3786">
        <v>13</v>
      </c>
      <c r="U3786">
        <v>46</v>
      </c>
    </row>
    <row r="3787" spans="1:22" x14ac:dyDescent="0.2">
      <c r="A3787" s="1">
        <v>31031</v>
      </c>
      <c r="B3787">
        <v>1984</v>
      </c>
      <c r="C3787">
        <f>_xlfn.MAXIFS(Table1[ScheduleWeekWritten],Table1[ScheduleSeason],Table1[[#This Row],[ScheduleSeason]])</f>
        <v>16</v>
      </c>
      <c r="D3787">
        <v>16</v>
      </c>
      <c r="E3787" cm="1">
        <f t="array" ref="E3787">_xlfn.XLOOKUP(Table1[[#This Row],[ScheduleWeekWritten]],Table3[Game],100+Table3[Increase],Table1[[#This Row],[ScheduleWeekWritten]])</f>
        <v>16</v>
      </c>
      <c r="F3787" t="b">
        <v>0</v>
      </c>
      <c r="G3787" t="s">
        <v>50</v>
      </c>
      <c r="H3787">
        <v>3</v>
      </c>
      <c r="I3787">
        <v>10</v>
      </c>
      <c r="J3787" t="s">
        <v>95</v>
      </c>
      <c r="K3787" t="s">
        <v>90</v>
      </c>
      <c r="L3787" t="str">
        <f>_xlfn.XLOOKUP(Table1[[#This Row],[TeamFavoriteID]],Table2[team_id],Table2[team_name],_xlfn.XLOOKUP(Table1[[#This Row],[TeamFavoriteID]],Table2[team_id_pfr],Table2[team_name],"Even"))</f>
        <v>New York Giants</v>
      </c>
      <c r="M3787">
        <v>-10</v>
      </c>
      <c r="N3787">
        <f>IF(Table1[[#This Row],[TeamFavorite]]=Table1[[#This Row],[TeamHome]],Table1[[#This Row],[ScoreAway]]-Table1[[#This Row],[ScoreHome]],Table1[[#This Row],[ScoreHome]]-Table1[[#This Row],[ScoreAway]])</f>
        <v>7</v>
      </c>
      <c r="O3787">
        <f>IF(Table1[[#This Row],[SpreadActual]]&lt;Table1[[#This Row],[SpreadFavorite]],1,0)</f>
        <v>0</v>
      </c>
      <c r="P3787">
        <v>38.5</v>
      </c>
      <c r="Q3787" t="s">
        <v>126</v>
      </c>
      <c r="R3787" t="b">
        <v>0</v>
      </c>
      <c r="S3787">
        <v>38</v>
      </c>
      <c r="T3787">
        <v>15</v>
      </c>
      <c r="U3787">
        <v>88</v>
      </c>
    </row>
    <row r="3788" spans="1:22" x14ac:dyDescent="0.2">
      <c r="A3788" s="1">
        <v>31031</v>
      </c>
      <c r="B3788">
        <v>1984</v>
      </c>
      <c r="C3788">
        <f>_xlfn.MAXIFS(Table1[ScheduleWeekWritten],Table1[ScheduleSeason],Table1[[#This Row],[ScheduleSeason]])</f>
        <v>16</v>
      </c>
      <c r="D3788">
        <v>16</v>
      </c>
      <c r="E3788" cm="1">
        <f t="array" ref="E3788">_xlfn.XLOOKUP(Table1[[#This Row],[ScheduleWeekWritten]],Table3[Game],100+Table3[Increase],Table1[[#This Row],[ScheduleWeekWritten]])</f>
        <v>16</v>
      </c>
      <c r="F3788" t="b">
        <v>0</v>
      </c>
      <c r="G3788" t="s">
        <v>128</v>
      </c>
      <c r="H3788">
        <v>14</v>
      </c>
      <c r="I3788">
        <v>31</v>
      </c>
      <c r="J3788" t="s">
        <v>24</v>
      </c>
      <c r="K3788" t="s">
        <v>132</v>
      </c>
      <c r="L3788" t="str">
        <f>_xlfn.XLOOKUP(Table1[[#This Row],[TeamFavoriteID]],Table2[team_id],Table2[team_name],_xlfn.XLOOKUP(Table1[[#This Row],[TeamFavoriteID]],Table2[team_id_pfr],Table2[team_name],"Even"))</f>
        <v>Seattle Seahawks</v>
      </c>
      <c r="M3788">
        <v>-4</v>
      </c>
      <c r="N3788">
        <f>IF(Table1[[#This Row],[TeamFavorite]]=Table1[[#This Row],[TeamHome]],Table1[[#This Row],[ScoreAway]]-Table1[[#This Row],[ScoreHome]],Table1[[#This Row],[ScoreHome]]-Table1[[#This Row],[ScoreAway]])</f>
        <v>17</v>
      </c>
      <c r="O3788">
        <f>IF(Table1[[#This Row],[SpreadActual]]&lt;Table1[[#This Row],[SpreadFavorite]],1,0)</f>
        <v>0</v>
      </c>
      <c r="P3788">
        <v>42</v>
      </c>
      <c r="Q3788" t="s">
        <v>129</v>
      </c>
      <c r="R3788" t="b">
        <v>0</v>
      </c>
      <c r="S3788">
        <v>72</v>
      </c>
      <c r="T3788">
        <v>0</v>
      </c>
      <c r="V3788" t="s">
        <v>103</v>
      </c>
    </row>
    <row r="3789" spans="1:22" x14ac:dyDescent="0.2">
      <c r="A3789" s="1">
        <v>31032</v>
      </c>
      <c r="B3789">
        <v>1984</v>
      </c>
      <c r="C3789">
        <f>_xlfn.MAXIFS(Table1[ScheduleWeekWritten],Table1[ScheduleSeason],Table1[[#This Row],[ScheduleSeason]])</f>
        <v>16</v>
      </c>
      <c r="D3789">
        <v>16</v>
      </c>
      <c r="E3789" cm="1">
        <f t="array" ref="E3789">_xlfn.XLOOKUP(Table1[[#This Row],[ScheduleWeekWritten]],Table3[Game],100+Table3[Increase],Table1[[#This Row],[ScheduleWeekWritten]])</f>
        <v>16</v>
      </c>
      <c r="F3789" t="b">
        <v>0</v>
      </c>
      <c r="G3789" t="s">
        <v>38</v>
      </c>
      <c r="H3789">
        <v>26</v>
      </c>
      <c r="I3789">
        <v>10</v>
      </c>
      <c r="J3789" t="s">
        <v>58</v>
      </c>
      <c r="K3789" t="s">
        <v>77</v>
      </c>
      <c r="L3789" t="str">
        <f>_xlfn.XLOOKUP(Table1[[#This Row],[TeamFavoriteID]],Table2[team_id],Table2[team_name],_xlfn.XLOOKUP(Table1[[#This Row],[TeamFavoriteID]],Table2[team_id_pfr],Table2[team_name],"Even"))</f>
        <v>Philadelphia Eagles</v>
      </c>
      <c r="M3789">
        <v>-3</v>
      </c>
      <c r="N3789">
        <f>IF(Table1[[#This Row],[TeamFavorite]]=Table1[[#This Row],[TeamHome]],Table1[[#This Row],[ScoreAway]]-Table1[[#This Row],[ScoreHome]],Table1[[#This Row],[ScoreHome]]-Table1[[#This Row],[ScoreAway]])</f>
        <v>16</v>
      </c>
      <c r="O3789">
        <f>IF(Table1[[#This Row],[SpreadActual]]&lt;Table1[[#This Row],[SpreadFavorite]],1,0)</f>
        <v>0</v>
      </c>
      <c r="P3789">
        <v>37</v>
      </c>
      <c r="Q3789" t="s">
        <v>41</v>
      </c>
      <c r="R3789" t="b">
        <v>0</v>
      </c>
      <c r="S3789">
        <v>58</v>
      </c>
      <c r="T3789">
        <v>7</v>
      </c>
      <c r="U3789">
        <v>68</v>
      </c>
    </row>
    <row r="3790" spans="1:22" x14ac:dyDescent="0.2">
      <c r="A3790" s="1">
        <v>31032</v>
      </c>
      <c r="B3790">
        <v>1984</v>
      </c>
      <c r="C3790">
        <f>_xlfn.MAXIFS(Table1[ScheduleWeekWritten],Table1[ScheduleSeason],Table1[[#This Row],[ScheduleSeason]])</f>
        <v>16</v>
      </c>
      <c r="D3790">
        <v>16</v>
      </c>
      <c r="E3790" cm="1">
        <f t="array" ref="E3790">_xlfn.XLOOKUP(Table1[[#This Row],[ScheduleWeekWritten]],Table3[Game],100+Table3[Increase],Table1[[#This Row],[ScheduleWeekWritten]])</f>
        <v>16</v>
      </c>
      <c r="F3790" t="b">
        <v>0</v>
      </c>
      <c r="G3790" t="s">
        <v>101</v>
      </c>
      <c r="H3790">
        <v>52</v>
      </c>
      <c r="I3790">
        <v>21</v>
      </c>
      <c r="J3790" t="s">
        <v>28</v>
      </c>
      <c r="K3790" t="s">
        <v>104</v>
      </c>
      <c r="L3790" t="str">
        <f>_xlfn.XLOOKUP(Table1[[#This Row],[TeamFavoriteID]],Table2[team_id],Table2[team_name],_xlfn.XLOOKUP(Table1[[#This Row],[TeamFavoriteID]],Table2[team_id_pfr],Table2[team_name],"Even"))</f>
        <v>Cincinnati Bengals</v>
      </c>
      <c r="M3790">
        <v>-13.5</v>
      </c>
      <c r="N3790">
        <f>IF(Table1[[#This Row],[TeamFavorite]]=Table1[[#This Row],[TeamHome]],Table1[[#This Row],[ScoreAway]]-Table1[[#This Row],[ScoreHome]],Table1[[#This Row],[ScoreHome]]-Table1[[#This Row],[ScoreAway]])</f>
        <v>-31</v>
      </c>
      <c r="O3790">
        <f>IF(Table1[[#This Row],[SpreadActual]]&lt;Table1[[#This Row],[SpreadFavorite]],1,0)</f>
        <v>1</v>
      </c>
      <c r="P3790">
        <v>38.5</v>
      </c>
      <c r="Q3790" t="s">
        <v>111</v>
      </c>
      <c r="R3790" t="b">
        <v>0</v>
      </c>
      <c r="S3790">
        <v>59</v>
      </c>
      <c r="T3790">
        <v>15</v>
      </c>
      <c r="U3790">
        <v>76</v>
      </c>
    </row>
    <row r="3791" spans="1:22" x14ac:dyDescent="0.2">
      <c r="A3791" s="1">
        <v>31032</v>
      </c>
      <c r="B3791">
        <v>1984</v>
      </c>
      <c r="C3791">
        <f>_xlfn.MAXIFS(Table1[ScheduleWeekWritten],Table1[ScheduleSeason],Table1[[#This Row],[ScheduleSeason]])</f>
        <v>16</v>
      </c>
      <c r="D3791">
        <v>16</v>
      </c>
      <c r="E3791" cm="1">
        <f t="array" ref="E3791">_xlfn.XLOOKUP(Table1[[#This Row],[ScheduleWeekWritten]],Table3[Game],100+Table3[Increase],Table1[[#This Row],[ScheduleWeekWritten]])</f>
        <v>16</v>
      </c>
      <c r="F3791" t="b">
        <v>0</v>
      </c>
      <c r="G3791" t="s">
        <v>45</v>
      </c>
      <c r="H3791">
        <v>13</v>
      </c>
      <c r="I3791">
        <v>30</v>
      </c>
      <c r="J3791" t="s">
        <v>46</v>
      </c>
      <c r="K3791" t="s">
        <v>79</v>
      </c>
      <c r="L3791" t="str">
        <f>_xlfn.XLOOKUP(Table1[[#This Row],[TeamFavoriteID]],Table2[team_id],Table2[team_name],_xlfn.XLOOKUP(Table1[[#This Row],[TeamFavoriteID]],Table2[team_id_pfr],Table2[team_name],"Even"))</f>
        <v>Detroit Lions</v>
      </c>
      <c r="M3791">
        <v>-2</v>
      </c>
      <c r="N3791">
        <f>IF(Table1[[#This Row],[TeamFavorite]]=Table1[[#This Row],[TeamHome]],Table1[[#This Row],[ScoreAway]]-Table1[[#This Row],[ScoreHome]],Table1[[#This Row],[ScoreHome]]-Table1[[#This Row],[ScoreAway]])</f>
        <v>17</v>
      </c>
      <c r="O3791">
        <f>IF(Table1[[#This Row],[SpreadActual]]&lt;Table1[[#This Row],[SpreadFavorite]],1,0)</f>
        <v>0</v>
      </c>
      <c r="P3791">
        <v>35.5</v>
      </c>
      <c r="Q3791" t="s">
        <v>125</v>
      </c>
      <c r="R3791" t="b">
        <v>0</v>
      </c>
      <c r="S3791">
        <v>72</v>
      </c>
      <c r="T3791">
        <v>0</v>
      </c>
      <c r="V3791" t="s">
        <v>103</v>
      </c>
    </row>
    <row r="3792" spans="1:22" x14ac:dyDescent="0.2">
      <c r="A3792" s="1">
        <v>31032</v>
      </c>
      <c r="B3792">
        <v>1984</v>
      </c>
      <c r="C3792">
        <f>_xlfn.MAXIFS(Table1[ScheduleWeekWritten],Table1[ScheduleSeason],Table1[[#This Row],[ScheduleSeason]])</f>
        <v>16</v>
      </c>
      <c r="D3792">
        <v>16</v>
      </c>
      <c r="E3792" cm="1">
        <f t="array" ref="E3792">_xlfn.XLOOKUP(Table1[[#This Row],[ScheduleWeekWritten]],Table3[Game],100+Table3[Increase],Table1[[#This Row],[ScheduleWeekWritten]])</f>
        <v>16</v>
      </c>
      <c r="F3792" t="b">
        <v>0</v>
      </c>
      <c r="G3792" t="s">
        <v>23</v>
      </c>
      <c r="H3792">
        <v>20</v>
      </c>
      <c r="I3792">
        <v>27</v>
      </c>
      <c r="J3792" t="s">
        <v>62</v>
      </c>
      <c r="K3792" t="s">
        <v>25</v>
      </c>
      <c r="L3792" t="str">
        <f>_xlfn.XLOOKUP(Table1[[#This Row],[TeamFavoriteID]],Table2[team_id],Table2[team_name],_xlfn.XLOOKUP(Table1[[#This Row],[TeamFavoriteID]],Table2[team_id_pfr],Table2[team_name],"Even"))</f>
        <v>Houston Oilers</v>
      </c>
      <c r="M3792">
        <v>-2</v>
      </c>
      <c r="N3792">
        <f>IF(Table1[[#This Row],[TeamFavorite]]=Table1[[#This Row],[TeamHome]],Table1[[#This Row],[ScoreAway]]-Table1[[#This Row],[ScoreHome]],Table1[[#This Row],[ScoreHome]]-Table1[[#This Row],[ScoreAway]])</f>
        <v>7</v>
      </c>
      <c r="O3792">
        <f>IF(Table1[[#This Row],[SpreadActual]]&lt;Table1[[#This Row],[SpreadFavorite]],1,0)</f>
        <v>0</v>
      </c>
      <c r="P3792">
        <v>39</v>
      </c>
      <c r="Q3792" t="s">
        <v>102</v>
      </c>
      <c r="R3792" t="b">
        <v>0</v>
      </c>
      <c r="S3792">
        <v>72</v>
      </c>
      <c r="T3792">
        <v>0</v>
      </c>
      <c r="V3792" t="s">
        <v>103</v>
      </c>
    </row>
    <row r="3793" spans="1:22" x14ac:dyDescent="0.2">
      <c r="A3793" s="1">
        <v>31032</v>
      </c>
      <c r="B3793">
        <v>1984</v>
      </c>
      <c r="C3793">
        <f>_xlfn.MAXIFS(Table1[ScheduleWeekWritten],Table1[ScheduleSeason],Table1[[#This Row],[ScheduleSeason]])</f>
        <v>16</v>
      </c>
      <c r="D3793">
        <v>16</v>
      </c>
      <c r="E3793" cm="1">
        <f t="array" ref="E3793">_xlfn.XLOOKUP(Table1[[#This Row],[ScheduleWeekWritten]],Table3[Game],100+Table3[Increase],Table1[[#This Row],[ScheduleWeekWritten]])</f>
        <v>16</v>
      </c>
      <c r="F3793" t="b">
        <v>0</v>
      </c>
      <c r="G3793" t="s">
        <v>138</v>
      </c>
      <c r="H3793">
        <v>7</v>
      </c>
      <c r="I3793">
        <v>13</v>
      </c>
      <c r="J3793" t="s">
        <v>49</v>
      </c>
      <c r="K3793" t="s">
        <v>21</v>
      </c>
      <c r="L3793" t="str">
        <f>_xlfn.XLOOKUP(Table1[[#This Row],[TeamFavoriteID]],Table2[team_id],Table2[team_name],_xlfn.XLOOKUP(Table1[[#This Row],[TeamFavoriteID]],Table2[team_id_pfr],Table2[team_name],"Even"))</f>
        <v>Las Vegas Raiders</v>
      </c>
      <c r="M3793">
        <v>-6.5</v>
      </c>
      <c r="N3793">
        <f>IF(Table1[[#This Row],[TeamFavorite]]=Table1[[#This Row],[TeamHome]],Table1[[#This Row],[ScoreAway]]-Table1[[#This Row],[ScoreHome]],Table1[[#This Row],[ScoreHome]]-Table1[[#This Row],[ScoreAway]])</f>
        <v>-6</v>
      </c>
      <c r="O3793">
        <f>IF(Table1[[#This Row],[SpreadActual]]&lt;Table1[[#This Row],[SpreadFavorite]],1,0)</f>
        <v>0</v>
      </c>
      <c r="P3793">
        <v>41</v>
      </c>
      <c r="Q3793" t="s">
        <v>65</v>
      </c>
      <c r="R3793" t="b">
        <v>0</v>
      </c>
      <c r="S3793">
        <v>53</v>
      </c>
      <c r="T3793">
        <v>16</v>
      </c>
      <c r="U3793">
        <v>63</v>
      </c>
    </row>
    <row r="3794" spans="1:22" x14ac:dyDescent="0.2">
      <c r="A3794" s="1">
        <v>31032</v>
      </c>
      <c r="B3794">
        <v>1984</v>
      </c>
      <c r="C3794">
        <f>_xlfn.MAXIFS(Table1[ScheduleWeekWritten],Table1[ScheduleSeason],Table1[[#This Row],[ScheduleSeason]])</f>
        <v>16</v>
      </c>
      <c r="D3794">
        <v>16</v>
      </c>
      <c r="E3794" cm="1">
        <f t="array" ref="E3794">_xlfn.XLOOKUP(Table1[[#This Row],[ScheduleWeekWritten]],Table3[Game],100+Table3[Increase],Table1[[#This Row],[ScheduleWeekWritten]])</f>
        <v>16</v>
      </c>
      <c r="F3794" t="b">
        <v>0</v>
      </c>
      <c r="G3794" t="s">
        <v>54</v>
      </c>
      <c r="H3794">
        <v>14</v>
      </c>
      <c r="I3794">
        <v>38</v>
      </c>
      <c r="J3794" t="s">
        <v>33</v>
      </c>
      <c r="K3794" t="s">
        <v>35</v>
      </c>
      <c r="L3794" t="str">
        <f>_xlfn.XLOOKUP(Table1[[#This Row],[TeamFavoriteID]],Table2[team_id],Table2[team_name],_xlfn.XLOOKUP(Table1[[#This Row],[TeamFavoriteID]],Table2[team_id_pfr],Table2[team_name],"Even"))</f>
        <v>Green Bay Packers</v>
      </c>
      <c r="M3794">
        <v>-7.5</v>
      </c>
      <c r="N3794">
        <f>IF(Table1[[#This Row],[TeamFavorite]]=Table1[[#This Row],[TeamHome]],Table1[[#This Row],[ScoreAway]]-Table1[[#This Row],[ScoreHome]],Table1[[#This Row],[ScoreHome]]-Table1[[#This Row],[ScoreAway]])</f>
        <v>-24</v>
      </c>
      <c r="O3794">
        <f>IF(Table1[[#This Row],[SpreadActual]]&lt;Table1[[#This Row],[SpreadFavorite]],1,0)</f>
        <v>1</v>
      </c>
      <c r="P3794">
        <v>45</v>
      </c>
      <c r="Q3794" t="s">
        <v>137</v>
      </c>
      <c r="R3794" t="b">
        <v>0</v>
      </c>
      <c r="S3794">
        <v>72</v>
      </c>
      <c r="T3794">
        <v>0</v>
      </c>
      <c r="V3794" t="s">
        <v>103</v>
      </c>
    </row>
    <row r="3795" spans="1:22" x14ac:dyDescent="0.2">
      <c r="A3795" s="1">
        <v>31032</v>
      </c>
      <c r="B3795">
        <v>1984</v>
      </c>
      <c r="C3795">
        <f>_xlfn.MAXIFS(Table1[ScheduleWeekWritten],Table1[ScheduleSeason],Table1[[#This Row],[ScheduleSeason]])</f>
        <v>16</v>
      </c>
      <c r="D3795">
        <v>16</v>
      </c>
      <c r="E3795" cm="1">
        <f t="array" ref="E3795">_xlfn.XLOOKUP(Table1[[#This Row],[ScheduleWeekWritten]],Table3[Game],100+Table3[Increase],Table1[[#This Row],[ScheduleWeekWritten]])</f>
        <v>16</v>
      </c>
      <c r="F3795" t="b">
        <v>0</v>
      </c>
      <c r="G3795" t="s">
        <v>115</v>
      </c>
      <c r="H3795">
        <v>16</v>
      </c>
      <c r="I3795">
        <v>10</v>
      </c>
      <c r="J3795" t="s">
        <v>140</v>
      </c>
      <c r="K3795" t="s">
        <v>70</v>
      </c>
      <c r="L3795" t="str">
        <f>_xlfn.XLOOKUP(Table1[[#This Row],[TeamFavoriteID]],Table2[team_id],Table2[team_name],_xlfn.XLOOKUP(Table1[[#This Row],[TeamFavoriteID]],Table2[team_id_pfr],Table2[team_name],"Even"))</f>
        <v>Boston Patriots</v>
      </c>
      <c r="M3795">
        <v>-11</v>
      </c>
      <c r="N3795">
        <f>IF(Table1[[#This Row],[TeamFavorite]]=Table1[[#This Row],[TeamHome]],Table1[[#This Row],[ScoreAway]]-Table1[[#This Row],[ScoreHome]],Table1[[#This Row],[ScoreHome]]-Table1[[#This Row],[ScoreAway]])</f>
        <v>6</v>
      </c>
      <c r="O3795">
        <f>IF(Table1[[#This Row],[SpreadActual]]&lt;Table1[[#This Row],[SpreadFavorite]],1,0)</f>
        <v>0</v>
      </c>
      <c r="P3795">
        <v>41</v>
      </c>
      <c r="Q3795" t="s">
        <v>116</v>
      </c>
      <c r="R3795" t="b">
        <v>0</v>
      </c>
      <c r="S3795">
        <v>32</v>
      </c>
      <c r="T3795">
        <v>8</v>
      </c>
      <c r="U3795">
        <v>86</v>
      </c>
    </row>
    <row r="3796" spans="1:22" x14ac:dyDescent="0.2">
      <c r="A3796" s="1">
        <v>31032</v>
      </c>
      <c r="B3796">
        <v>1984</v>
      </c>
      <c r="C3796">
        <f>_xlfn.MAXIFS(Table1[ScheduleWeekWritten],Table1[ScheduleSeason],Table1[[#This Row],[ScheduleSeason]])</f>
        <v>16</v>
      </c>
      <c r="D3796">
        <v>16</v>
      </c>
      <c r="E3796" cm="1">
        <f t="array" ref="E3796">_xlfn.XLOOKUP(Table1[[#This Row],[ScheduleWeekWritten]],Table3[Game],100+Table3[Increase],Table1[[#This Row],[ScheduleWeekWritten]])</f>
        <v>16</v>
      </c>
      <c r="F3796" t="b">
        <v>0</v>
      </c>
      <c r="G3796" t="s">
        <v>27</v>
      </c>
      <c r="H3796">
        <v>21</v>
      </c>
      <c r="I3796">
        <v>42</v>
      </c>
      <c r="J3796" t="s">
        <v>42</v>
      </c>
      <c r="K3796" t="s">
        <v>29</v>
      </c>
      <c r="L3796" t="str">
        <f>_xlfn.XLOOKUP(Table1[[#This Row],[TeamFavoriteID]],Table2[team_id],Table2[team_name],_xlfn.XLOOKUP(Table1[[#This Row],[TeamFavoriteID]],Table2[team_id_pfr],Table2[team_name],"Even"))</f>
        <v>Los Angeles Chargers</v>
      </c>
      <c r="M3796">
        <v>-2</v>
      </c>
      <c r="N3796">
        <f>IF(Table1[[#This Row],[TeamFavorite]]=Table1[[#This Row],[TeamHome]],Table1[[#This Row],[ScoreAway]]-Table1[[#This Row],[ScoreHome]],Table1[[#This Row],[ScoreHome]]-Table1[[#This Row],[ScoreAway]])</f>
        <v>-21</v>
      </c>
      <c r="O3796">
        <f>IF(Table1[[#This Row],[SpreadActual]]&lt;Table1[[#This Row],[SpreadFavorite]],1,0)</f>
        <v>1</v>
      </c>
      <c r="P3796">
        <v>43</v>
      </c>
      <c r="Q3796" t="s">
        <v>94</v>
      </c>
      <c r="R3796" t="b">
        <v>0</v>
      </c>
      <c r="S3796">
        <v>56</v>
      </c>
      <c r="T3796">
        <v>16</v>
      </c>
      <c r="U3796">
        <v>75</v>
      </c>
    </row>
    <row r="3797" spans="1:22" x14ac:dyDescent="0.2">
      <c r="A3797" s="1">
        <v>31032</v>
      </c>
      <c r="B3797">
        <v>1984</v>
      </c>
      <c r="C3797">
        <f>_xlfn.MAXIFS(Table1[ScheduleWeekWritten],Table1[ScheduleSeason],Table1[[#This Row],[ScheduleSeason]])</f>
        <v>16</v>
      </c>
      <c r="D3797">
        <v>16</v>
      </c>
      <c r="E3797" cm="1">
        <f t="array" ref="E3797">_xlfn.XLOOKUP(Table1[[#This Row],[ScheduleWeekWritten]],Table3[Game],100+Table3[Increase],Table1[[#This Row],[ScheduleWeekWritten]])</f>
        <v>16</v>
      </c>
      <c r="F3797" t="b">
        <v>0</v>
      </c>
      <c r="G3797" t="s">
        <v>127</v>
      </c>
      <c r="H3797">
        <v>41</v>
      </c>
      <c r="I3797">
        <v>21</v>
      </c>
      <c r="J3797" t="s">
        <v>31</v>
      </c>
      <c r="K3797" t="s">
        <v>133</v>
      </c>
      <c r="L3797" t="str">
        <f>_xlfn.XLOOKUP(Table1[[#This Row],[TeamFavoriteID]],Table2[team_id],Table2[team_name],_xlfn.XLOOKUP(Table1[[#This Row],[TeamFavoriteID]],Table2[team_id_pfr],Table2[team_name],"Even"))</f>
        <v>Tampa Bay Buccaneers</v>
      </c>
      <c r="M3797">
        <v>-4</v>
      </c>
      <c r="N3797">
        <f>IF(Table1[[#This Row],[TeamFavorite]]=Table1[[#This Row],[TeamHome]],Table1[[#This Row],[ScoreAway]]-Table1[[#This Row],[ScoreHome]],Table1[[#This Row],[ScoreHome]]-Table1[[#This Row],[ScoreAway]])</f>
        <v>-20</v>
      </c>
      <c r="O3797">
        <f>IF(Table1[[#This Row],[SpreadActual]]&lt;Table1[[#This Row],[SpreadFavorite]],1,0)</f>
        <v>1</v>
      </c>
      <c r="P3797">
        <v>43</v>
      </c>
      <c r="Q3797" t="s">
        <v>130</v>
      </c>
      <c r="R3797" t="b">
        <v>0</v>
      </c>
      <c r="S3797">
        <v>69</v>
      </c>
      <c r="T3797">
        <v>7</v>
      </c>
      <c r="U3797">
        <v>68</v>
      </c>
    </row>
    <row r="3798" spans="1:22" x14ac:dyDescent="0.2">
      <c r="A3798" s="1">
        <v>31032</v>
      </c>
      <c r="B3798">
        <v>1984</v>
      </c>
      <c r="C3798">
        <f>_xlfn.MAXIFS(Table1[ScheduleWeekWritten],Table1[ScheduleSeason],Table1[[#This Row],[ScheduleSeason]])</f>
        <v>16</v>
      </c>
      <c r="D3798">
        <v>16</v>
      </c>
      <c r="E3798" cm="1">
        <f t="array" ref="E3798">_xlfn.XLOOKUP(Table1[[#This Row],[ScheduleWeekWritten]],Table3[Game],100+Table3[Increase],Table1[[#This Row],[ScheduleWeekWritten]])</f>
        <v>16</v>
      </c>
      <c r="F3798" t="b">
        <v>0</v>
      </c>
      <c r="G3798" t="s">
        <v>61</v>
      </c>
      <c r="H3798">
        <v>29</v>
      </c>
      <c r="I3798">
        <v>27</v>
      </c>
      <c r="J3798" t="s">
        <v>57</v>
      </c>
      <c r="K3798" t="s">
        <v>85</v>
      </c>
      <c r="L3798" t="str">
        <f>_xlfn.XLOOKUP(Table1[[#This Row],[TeamFavoriteID]],Table2[team_id],Table2[team_name],_xlfn.XLOOKUP(Table1[[#This Row],[TeamFavoriteID]],Table2[team_id_pfr],Table2[team_name],"Even"))</f>
        <v>Washington Commanders</v>
      </c>
      <c r="M3798">
        <v>-6</v>
      </c>
      <c r="N3798">
        <f>IF(Table1[[#This Row],[TeamFavorite]]=Table1[[#This Row],[TeamHome]],Table1[[#This Row],[ScoreAway]]-Table1[[#This Row],[ScoreHome]],Table1[[#This Row],[ScoreHome]]-Table1[[#This Row],[ScoreAway]])</f>
        <v>2</v>
      </c>
      <c r="O3798">
        <f>IF(Table1[[#This Row],[SpreadActual]]&lt;Table1[[#This Row],[SpreadFavorite]],1,0)</f>
        <v>0</v>
      </c>
      <c r="P3798">
        <v>46.5</v>
      </c>
      <c r="Q3798" t="s">
        <v>64</v>
      </c>
      <c r="R3798" t="b">
        <v>0</v>
      </c>
      <c r="S3798">
        <v>45</v>
      </c>
      <c r="T3798">
        <v>10</v>
      </c>
      <c r="U3798">
        <v>93</v>
      </c>
    </row>
    <row r="3799" spans="1:22" x14ac:dyDescent="0.2">
      <c r="A3799" s="1">
        <v>31033</v>
      </c>
      <c r="B3799">
        <v>1984</v>
      </c>
      <c r="C3799">
        <f>_xlfn.MAXIFS(Table1[ScheduleWeekWritten],Table1[ScheduleSeason],Table1[[#This Row],[ScheduleSeason]])</f>
        <v>16</v>
      </c>
      <c r="D3799">
        <v>16</v>
      </c>
      <c r="E3799" cm="1">
        <f t="array" ref="E3799">_xlfn.XLOOKUP(Table1[[#This Row],[ScheduleWeekWritten]],Table3[Game],100+Table3[Increase],Table1[[#This Row],[ScheduleWeekWritten]])</f>
        <v>16</v>
      </c>
      <c r="F3799" t="b">
        <v>0</v>
      </c>
      <c r="G3799" t="s">
        <v>19</v>
      </c>
      <c r="H3799">
        <v>28</v>
      </c>
      <c r="I3799">
        <v>21</v>
      </c>
      <c r="J3799" t="s">
        <v>67</v>
      </c>
      <c r="K3799" t="s">
        <v>91</v>
      </c>
      <c r="L3799" t="str">
        <f>_xlfn.XLOOKUP(Table1[[#This Row],[TeamFavoriteID]],Table2[team_id],Table2[team_name],_xlfn.XLOOKUP(Table1[[#This Row],[TeamFavoriteID]],Table2[team_id_pfr],Table2[team_name],"Even"))</f>
        <v>Miami Dolphins</v>
      </c>
      <c r="M3799">
        <v>-6.5</v>
      </c>
      <c r="N3799">
        <f>IF(Table1[[#This Row],[TeamFavorite]]=Table1[[#This Row],[TeamHome]],Table1[[#This Row],[ScoreAway]]-Table1[[#This Row],[ScoreHome]],Table1[[#This Row],[ScoreHome]]-Table1[[#This Row],[ScoreAway]])</f>
        <v>-7</v>
      </c>
      <c r="O3799">
        <f>IF(Table1[[#This Row],[SpreadActual]]&lt;Table1[[#This Row],[SpreadFavorite]],1,0)</f>
        <v>1</v>
      </c>
      <c r="P3799">
        <v>47</v>
      </c>
      <c r="Q3799" t="s">
        <v>22</v>
      </c>
      <c r="R3799" t="b">
        <v>0</v>
      </c>
      <c r="S3799">
        <v>73</v>
      </c>
      <c r="T3799">
        <v>16</v>
      </c>
      <c r="U3799">
        <v>68</v>
      </c>
    </row>
    <row r="3800" spans="1:22" x14ac:dyDescent="0.2">
      <c r="A3800" s="1">
        <v>31038</v>
      </c>
      <c r="B3800">
        <v>1984</v>
      </c>
      <c r="C3800">
        <f>_xlfn.MAXIFS(Table1[ScheduleWeekWritten],Table1[ScheduleSeason],Table1[[#This Row],[ScheduleSeason]])</f>
        <v>16</v>
      </c>
      <c r="D3800" t="s">
        <v>134</v>
      </c>
      <c r="E3800" cm="1">
        <f t="array" ref="E3800">_xlfn.XLOOKUP(Table1[[#This Row],[ScheduleWeekWritten]],Table3[Game],100+Table3[Increase],Table1[[#This Row],[ScheduleWeekWritten]])</f>
        <v>101</v>
      </c>
      <c r="F3800" t="b">
        <v>1</v>
      </c>
      <c r="G3800" t="s">
        <v>128</v>
      </c>
      <c r="H3800">
        <v>13</v>
      </c>
      <c r="I3800">
        <v>7</v>
      </c>
      <c r="J3800" t="s">
        <v>138</v>
      </c>
      <c r="K3800" t="s">
        <v>21</v>
      </c>
      <c r="L3800" t="str">
        <f>_xlfn.XLOOKUP(Table1[[#This Row],[TeamFavoriteID]],Table2[team_id],Table2[team_name],_xlfn.XLOOKUP(Table1[[#This Row],[TeamFavoriteID]],Table2[team_id_pfr],Table2[team_name],"Even"))</f>
        <v>Las Vegas Raiders</v>
      </c>
      <c r="M3800">
        <v>-1.5</v>
      </c>
      <c r="N3800">
        <f>IF(Table1[[#This Row],[TeamFavorite]]=Table1[[#This Row],[TeamHome]],Table1[[#This Row],[ScoreAway]]-Table1[[#This Row],[ScoreHome]],Table1[[#This Row],[ScoreHome]]-Table1[[#This Row],[ScoreAway]])</f>
        <v>6</v>
      </c>
      <c r="O3800">
        <f>IF(Table1[[#This Row],[SpreadActual]]&lt;Table1[[#This Row],[SpreadFavorite]],1,0)</f>
        <v>0</v>
      </c>
      <c r="P3800" t="s">
        <v>136</v>
      </c>
      <c r="Q3800" t="s">
        <v>129</v>
      </c>
      <c r="R3800" t="b">
        <v>0</v>
      </c>
      <c r="S3800">
        <v>72</v>
      </c>
      <c r="T3800">
        <v>0</v>
      </c>
      <c r="V3800" t="s">
        <v>103</v>
      </c>
    </row>
    <row r="3801" spans="1:22" x14ac:dyDescent="0.2">
      <c r="A3801" s="1">
        <v>31039</v>
      </c>
      <c r="B3801">
        <v>1984</v>
      </c>
      <c r="C3801">
        <f>_xlfn.MAXIFS(Table1[ScheduleWeekWritten],Table1[ScheduleSeason],Table1[[#This Row],[ScheduleSeason]])</f>
        <v>16</v>
      </c>
      <c r="D3801" t="s">
        <v>134</v>
      </c>
      <c r="E3801" cm="1">
        <f t="array" ref="E3801">_xlfn.XLOOKUP(Table1[[#This Row],[ScheduleWeekWritten]],Table3[Game],100+Table3[Increase],Table1[[#This Row],[ScheduleWeekWritten]])</f>
        <v>101</v>
      </c>
      <c r="F3801" t="b">
        <v>1</v>
      </c>
      <c r="G3801" t="s">
        <v>39</v>
      </c>
      <c r="H3801">
        <v>13</v>
      </c>
      <c r="I3801">
        <v>16</v>
      </c>
      <c r="J3801" t="s">
        <v>50</v>
      </c>
      <c r="K3801" t="s">
        <v>40</v>
      </c>
      <c r="L3801" t="str">
        <f>_xlfn.XLOOKUP(Table1[[#This Row],[TeamFavoriteID]],Table2[team_id],Table2[team_name],_xlfn.XLOOKUP(Table1[[#This Row],[TeamFavoriteID]],Table2[team_id_pfr],Table2[team_name],"Even"))</f>
        <v>Los Angeles Rams</v>
      </c>
      <c r="M3801">
        <v>-4.5</v>
      </c>
      <c r="N3801">
        <f>IF(Table1[[#This Row],[TeamFavorite]]=Table1[[#This Row],[TeamHome]],Table1[[#This Row],[ScoreAway]]-Table1[[#This Row],[ScoreHome]],Table1[[#This Row],[ScoreHome]]-Table1[[#This Row],[ScoreAway]])</f>
        <v>3</v>
      </c>
      <c r="O3801">
        <f>IF(Table1[[#This Row],[SpreadActual]]&lt;Table1[[#This Row],[SpreadFavorite]],1,0)</f>
        <v>0</v>
      </c>
      <c r="P3801" t="s">
        <v>136</v>
      </c>
      <c r="Q3801" t="s">
        <v>135</v>
      </c>
      <c r="R3801" t="b">
        <v>0</v>
      </c>
    </row>
    <row r="3802" spans="1:22" x14ac:dyDescent="0.2">
      <c r="A3802" s="1">
        <v>31045</v>
      </c>
      <c r="B3802">
        <v>1984</v>
      </c>
      <c r="C3802">
        <f>_xlfn.MAXIFS(Table1[ScheduleWeekWritten],Table1[ScheduleSeason],Table1[[#This Row],[ScheduleSeason]])</f>
        <v>16</v>
      </c>
      <c r="D3802" t="s">
        <v>99</v>
      </c>
      <c r="E3802" cm="1">
        <f t="array" ref="E3802">_xlfn.XLOOKUP(Table1[[#This Row],[ScheduleWeekWritten]],Table3[Game],100+Table3[Increase],Table1[[#This Row],[ScheduleWeekWritten]])</f>
        <v>102</v>
      </c>
      <c r="F3802" t="b">
        <v>1</v>
      </c>
      <c r="G3802" t="s">
        <v>19</v>
      </c>
      <c r="H3802">
        <v>31</v>
      </c>
      <c r="I3802">
        <v>10</v>
      </c>
      <c r="J3802" t="s">
        <v>128</v>
      </c>
      <c r="K3802" t="s">
        <v>91</v>
      </c>
      <c r="L3802" t="str">
        <f>_xlfn.XLOOKUP(Table1[[#This Row],[TeamFavoriteID]],Table2[team_id],Table2[team_name],_xlfn.XLOOKUP(Table1[[#This Row],[TeamFavoriteID]],Table2[team_id_pfr],Table2[team_name],"Even"))</f>
        <v>Miami Dolphins</v>
      </c>
      <c r="M3802">
        <v>-5.5</v>
      </c>
      <c r="N3802">
        <f>IF(Table1[[#This Row],[TeamFavorite]]=Table1[[#This Row],[TeamHome]],Table1[[#This Row],[ScoreAway]]-Table1[[#This Row],[ScoreHome]],Table1[[#This Row],[ScoreHome]]-Table1[[#This Row],[ScoreAway]])</f>
        <v>-21</v>
      </c>
      <c r="O3802">
        <f>IF(Table1[[#This Row],[SpreadActual]]&lt;Table1[[#This Row],[SpreadFavorite]],1,0)</f>
        <v>1</v>
      </c>
      <c r="P3802" t="s">
        <v>136</v>
      </c>
      <c r="Q3802" t="s">
        <v>22</v>
      </c>
      <c r="R3802" t="b">
        <v>0</v>
      </c>
    </row>
    <row r="3803" spans="1:22" x14ac:dyDescent="0.2">
      <c r="A3803" s="1">
        <v>31045</v>
      </c>
      <c r="B3803">
        <v>1984</v>
      </c>
      <c r="C3803">
        <f>_xlfn.MAXIFS(Table1[ScheduleWeekWritten],Table1[ScheduleSeason],Table1[[#This Row],[ScheduleSeason]])</f>
        <v>16</v>
      </c>
      <c r="D3803" t="s">
        <v>99</v>
      </c>
      <c r="E3803" cm="1">
        <f t="array" ref="E3803">_xlfn.XLOOKUP(Table1[[#This Row],[ScheduleWeekWritten]],Table3[Game],100+Table3[Increase],Table1[[#This Row],[ScheduleWeekWritten]])</f>
        <v>102</v>
      </c>
      <c r="F3803" t="b">
        <v>1</v>
      </c>
      <c r="G3803" t="s">
        <v>53</v>
      </c>
      <c r="H3803">
        <v>21</v>
      </c>
      <c r="I3803">
        <v>10</v>
      </c>
      <c r="J3803" t="s">
        <v>50</v>
      </c>
      <c r="K3803" t="s">
        <v>87</v>
      </c>
      <c r="L3803" t="str">
        <f>_xlfn.XLOOKUP(Table1[[#This Row],[TeamFavoriteID]],Table2[team_id],Table2[team_name],_xlfn.XLOOKUP(Table1[[#This Row],[TeamFavoriteID]],Table2[team_id_pfr],Table2[team_name],"Even"))</f>
        <v>San Francisco 49ers</v>
      </c>
      <c r="M3803">
        <v>-12</v>
      </c>
      <c r="N3803">
        <f>IF(Table1[[#This Row],[TeamFavorite]]=Table1[[#This Row],[TeamHome]],Table1[[#This Row],[ScoreAway]]-Table1[[#This Row],[ScoreHome]],Table1[[#This Row],[ScoreHome]]-Table1[[#This Row],[ScoreAway]])</f>
        <v>-11</v>
      </c>
      <c r="O3803">
        <f>IF(Table1[[#This Row],[SpreadActual]]&lt;Table1[[#This Row],[SpreadFavorite]],1,0)</f>
        <v>0</v>
      </c>
      <c r="P3803" t="s">
        <v>136</v>
      </c>
      <c r="Q3803" t="s">
        <v>118</v>
      </c>
      <c r="R3803" t="b">
        <v>0</v>
      </c>
    </row>
    <row r="3804" spans="1:22" x14ac:dyDescent="0.2">
      <c r="A3804" s="1">
        <v>31046</v>
      </c>
      <c r="B3804">
        <v>1984</v>
      </c>
      <c r="C3804">
        <f>_xlfn.MAXIFS(Table1[ScheduleWeekWritten],Table1[ScheduleSeason],Table1[[#This Row],[ScheduleSeason]])</f>
        <v>16</v>
      </c>
      <c r="D3804" t="s">
        <v>99</v>
      </c>
      <c r="E3804" cm="1">
        <f t="array" ref="E3804">_xlfn.XLOOKUP(Table1[[#This Row],[ScheduleWeekWritten]],Table3[Game],100+Table3[Increase],Table1[[#This Row],[ScheduleWeekWritten]])</f>
        <v>102</v>
      </c>
      <c r="F3804" t="b">
        <v>1</v>
      </c>
      <c r="G3804" t="s">
        <v>24</v>
      </c>
      <c r="H3804">
        <v>17</v>
      </c>
      <c r="I3804">
        <v>24</v>
      </c>
      <c r="J3804" t="s">
        <v>49</v>
      </c>
      <c r="K3804" t="s">
        <v>88</v>
      </c>
      <c r="L3804" t="str">
        <f>_xlfn.XLOOKUP(Table1[[#This Row],[TeamFavoriteID]],Table2[team_id],Table2[team_name],_xlfn.XLOOKUP(Table1[[#This Row],[TeamFavoriteID]],Table2[team_id_pfr],Table2[team_name],"Even"))</f>
        <v>Denver Broncos</v>
      </c>
      <c r="M3804">
        <v>-4.5</v>
      </c>
      <c r="N3804">
        <f>IF(Table1[[#This Row],[TeamFavorite]]=Table1[[#This Row],[TeamHome]],Table1[[#This Row],[ScoreAway]]-Table1[[#This Row],[ScoreHome]],Table1[[#This Row],[ScoreHome]]-Table1[[#This Row],[ScoreAway]])</f>
        <v>7</v>
      </c>
      <c r="O3804">
        <f>IF(Table1[[#This Row],[SpreadActual]]&lt;Table1[[#This Row],[SpreadFavorite]],1,0)</f>
        <v>0</v>
      </c>
      <c r="P3804" t="s">
        <v>136</v>
      </c>
      <c r="Q3804" t="s">
        <v>71</v>
      </c>
      <c r="R3804" t="b">
        <v>0</v>
      </c>
    </row>
    <row r="3805" spans="1:22" x14ac:dyDescent="0.2">
      <c r="A3805" s="1">
        <v>31046</v>
      </c>
      <c r="B3805">
        <v>1984</v>
      </c>
      <c r="C3805">
        <f>_xlfn.MAXIFS(Table1[ScheduleWeekWritten],Table1[ScheduleSeason],Table1[[#This Row],[ScheduleSeason]])</f>
        <v>16</v>
      </c>
      <c r="D3805" t="s">
        <v>99</v>
      </c>
      <c r="E3805" cm="1">
        <f t="array" ref="E3805">_xlfn.XLOOKUP(Table1[[#This Row],[ScheduleWeekWritten]],Table3[Game],100+Table3[Increase],Table1[[#This Row],[ScheduleWeekWritten]])</f>
        <v>102</v>
      </c>
      <c r="F3805" t="b">
        <v>1</v>
      </c>
      <c r="G3805" t="s">
        <v>61</v>
      </c>
      <c r="H3805">
        <v>19</v>
      </c>
      <c r="I3805">
        <v>23</v>
      </c>
      <c r="J3805" t="s">
        <v>46</v>
      </c>
      <c r="K3805" t="s">
        <v>85</v>
      </c>
      <c r="L3805" t="str">
        <f>_xlfn.XLOOKUP(Table1[[#This Row],[TeamFavoriteID]],Table2[team_id],Table2[team_name],_xlfn.XLOOKUP(Table1[[#This Row],[TeamFavoriteID]],Table2[team_id_pfr],Table2[team_name],"Even"))</f>
        <v>Washington Commanders</v>
      </c>
      <c r="M3805">
        <v>-9</v>
      </c>
      <c r="N3805">
        <f>IF(Table1[[#This Row],[TeamFavorite]]=Table1[[#This Row],[TeamHome]],Table1[[#This Row],[ScoreAway]]-Table1[[#This Row],[ScoreHome]],Table1[[#This Row],[ScoreHome]]-Table1[[#This Row],[ScoreAway]])</f>
        <v>-4</v>
      </c>
      <c r="O3805">
        <f>IF(Table1[[#This Row],[SpreadActual]]&lt;Table1[[#This Row],[SpreadFavorite]],1,0)</f>
        <v>0</v>
      </c>
      <c r="P3805" t="s">
        <v>136</v>
      </c>
      <c r="Q3805" t="s">
        <v>64</v>
      </c>
      <c r="R3805" t="b">
        <v>0</v>
      </c>
    </row>
    <row r="3806" spans="1:22" x14ac:dyDescent="0.2">
      <c r="A3806" s="1">
        <v>31053</v>
      </c>
      <c r="B3806">
        <v>1984</v>
      </c>
      <c r="C3806">
        <f>_xlfn.MAXIFS(Table1[ScheduleWeekWritten],Table1[ScheduleSeason],Table1[[#This Row],[ScheduleSeason]])</f>
        <v>16</v>
      </c>
      <c r="D3806" t="s">
        <v>92</v>
      </c>
      <c r="E3806" cm="1">
        <f t="array" ref="E3806">_xlfn.XLOOKUP(Table1[[#This Row],[ScheduleWeekWritten]],Table3[Game],100+Table3[Increase],Table1[[#This Row],[ScheduleWeekWritten]])</f>
        <v>103</v>
      </c>
      <c r="F3806" t="b">
        <v>1</v>
      </c>
      <c r="G3806" t="s">
        <v>19</v>
      </c>
      <c r="H3806">
        <v>45</v>
      </c>
      <c r="I3806">
        <v>28</v>
      </c>
      <c r="J3806" t="s">
        <v>49</v>
      </c>
      <c r="K3806" t="s">
        <v>91</v>
      </c>
      <c r="L3806" t="str">
        <f>_xlfn.XLOOKUP(Table1[[#This Row],[TeamFavoriteID]],Table2[team_id],Table2[team_name],_xlfn.XLOOKUP(Table1[[#This Row],[TeamFavoriteID]],Table2[team_id_pfr],Table2[team_name],"Even"))</f>
        <v>Miami Dolphins</v>
      </c>
      <c r="M3806">
        <v>-10</v>
      </c>
      <c r="N3806">
        <f>IF(Table1[[#This Row],[TeamFavorite]]=Table1[[#This Row],[TeamHome]],Table1[[#This Row],[ScoreAway]]-Table1[[#This Row],[ScoreHome]],Table1[[#This Row],[ScoreHome]]-Table1[[#This Row],[ScoreAway]])</f>
        <v>-17</v>
      </c>
      <c r="O3806">
        <f>IF(Table1[[#This Row],[SpreadActual]]&lt;Table1[[#This Row],[SpreadFavorite]],1,0)</f>
        <v>1</v>
      </c>
      <c r="P3806" t="s">
        <v>136</v>
      </c>
      <c r="Q3806" t="s">
        <v>22</v>
      </c>
      <c r="R3806" t="b">
        <v>0</v>
      </c>
    </row>
    <row r="3807" spans="1:22" x14ac:dyDescent="0.2">
      <c r="A3807" s="1">
        <v>31053</v>
      </c>
      <c r="B3807">
        <v>1984</v>
      </c>
      <c r="C3807">
        <f>_xlfn.MAXIFS(Table1[ScheduleWeekWritten],Table1[ScheduleSeason],Table1[[#This Row],[ScheduleSeason]])</f>
        <v>16</v>
      </c>
      <c r="D3807" t="s">
        <v>92</v>
      </c>
      <c r="E3807" cm="1">
        <f t="array" ref="E3807">_xlfn.XLOOKUP(Table1[[#This Row],[ScheduleWeekWritten]],Table3[Game],100+Table3[Increase],Table1[[#This Row],[ScheduleWeekWritten]])</f>
        <v>103</v>
      </c>
      <c r="F3807" t="b">
        <v>1</v>
      </c>
      <c r="G3807" t="s">
        <v>53</v>
      </c>
      <c r="H3807">
        <v>23</v>
      </c>
      <c r="I3807">
        <v>0</v>
      </c>
      <c r="J3807" t="s">
        <v>46</v>
      </c>
      <c r="K3807" t="s">
        <v>87</v>
      </c>
      <c r="L3807" t="str">
        <f>_xlfn.XLOOKUP(Table1[[#This Row],[TeamFavoriteID]],Table2[team_id],Table2[team_name],_xlfn.XLOOKUP(Table1[[#This Row],[TeamFavoriteID]],Table2[team_id_pfr],Table2[team_name],"Even"))</f>
        <v>San Francisco 49ers</v>
      </c>
      <c r="M3807">
        <v>-10</v>
      </c>
      <c r="N3807">
        <f>IF(Table1[[#This Row],[TeamFavorite]]=Table1[[#This Row],[TeamHome]],Table1[[#This Row],[ScoreAway]]-Table1[[#This Row],[ScoreHome]],Table1[[#This Row],[ScoreHome]]-Table1[[#This Row],[ScoreAway]])</f>
        <v>-23</v>
      </c>
      <c r="O3807">
        <f>IF(Table1[[#This Row],[SpreadActual]]&lt;Table1[[#This Row],[SpreadFavorite]],1,0)</f>
        <v>1</v>
      </c>
      <c r="P3807" t="s">
        <v>136</v>
      </c>
      <c r="Q3807" t="s">
        <v>118</v>
      </c>
      <c r="R3807" t="b">
        <v>0</v>
      </c>
    </row>
    <row r="3808" spans="1:22" x14ac:dyDescent="0.2">
      <c r="A3808" s="1">
        <v>31067</v>
      </c>
      <c r="B3808">
        <v>1984</v>
      </c>
      <c r="C3808">
        <f>_xlfn.MAXIFS(Table1[ScheduleWeekWritten],Table1[ScheduleSeason],Table1[[#This Row],[ScheduleSeason]])</f>
        <v>16</v>
      </c>
      <c r="D3808" t="s">
        <v>93</v>
      </c>
      <c r="E3808" cm="1">
        <f t="array" ref="E3808">_xlfn.XLOOKUP(Table1[[#This Row],[ScheduleWeekWritten]],Table3[Game],100+Table3[Increase],Table1[[#This Row],[ScheduleWeekWritten]])</f>
        <v>104</v>
      </c>
      <c r="F3808" t="b">
        <v>1</v>
      </c>
      <c r="G3808" t="s">
        <v>53</v>
      </c>
      <c r="H3808">
        <v>38</v>
      </c>
      <c r="I3808">
        <v>16</v>
      </c>
      <c r="J3808" t="s">
        <v>19</v>
      </c>
      <c r="K3808" t="s">
        <v>87</v>
      </c>
      <c r="L3808" t="str">
        <f>_xlfn.XLOOKUP(Table1[[#This Row],[TeamFavoriteID]],Table2[team_id],Table2[team_name],_xlfn.XLOOKUP(Table1[[#This Row],[TeamFavoriteID]],Table2[team_id_pfr],Table2[team_name],"Even"))</f>
        <v>San Francisco 49ers</v>
      </c>
      <c r="M3808">
        <v>-3.5</v>
      </c>
      <c r="N3808">
        <f>IF(Table1[[#This Row],[TeamFavorite]]=Table1[[#This Row],[TeamHome]],Table1[[#This Row],[ScoreAway]]-Table1[[#This Row],[ScoreHome]],Table1[[#This Row],[ScoreHome]]-Table1[[#This Row],[ScoreAway]])</f>
        <v>-22</v>
      </c>
      <c r="O3808">
        <f>IF(Table1[[#This Row],[SpreadActual]]&lt;Table1[[#This Row],[SpreadFavorite]],1,0)</f>
        <v>1</v>
      </c>
      <c r="P3808">
        <v>53.5</v>
      </c>
      <c r="Q3808" t="s">
        <v>142</v>
      </c>
      <c r="R3808" t="b">
        <v>1</v>
      </c>
      <c r="S3808">
        <v>53</v>
      </c>
    </row>
    <row r="3809" spans="1:22" x14ac:dyDescent="0.2">
      <c r="A3809" s="1">
        <v>31298</v>
      </c>
      <c r="B3809">
        <v>1985</v>
      </c>
      <c r="C3809">
        <f>_xlfn.MAXIFS(Table1[ScheduleWeekWritten],Table1[ScheduleSeason],Table1[[#This Row],[ScheduleSeason]])</f>
        <v>16</v>
      </c>
      <c r="D3809">
        <v>1</v>
      </c>
      <c r="E3809" cm="1">
        <f t="array" ref="E3809">_xlfn.XLOOKUP(Table1[[#This Row],[ScheduleWeekWritten]],Table3[Game],100+Table3[Increase],Table1[[#This Row],[ScheduleWeekWritten]])</f>
        <v>1</v>
      </c>
      <c r="F3809" t="b">
        <v>0</v>
      </c>
      <c r="G3809" t="s">
        <v>38</v>
      </c>
      <c r="H3809">
        <v>27</v>
      </c>
      <c r="I3809">
        <v>28</v>
      </c>
      <c r="J3809" t="s">
        <v>45</v>
      </c>
      <c r="K3809" t="s">
        <v>109</v>
      </c>
      <c r="L3809" t="str">
        <f>_xlfn.XLOOKUP(Table1[[#This Row],[TeamFavoriteID]],Table2[team_id],Table2[team_name],_xlfn.XLOOKUP(Table1[[#This Row],[TeamFavoriteID]],Table2[team_id_pfr],Table2[team_name],"Even"))</f>
        <v>Atlanta Falcons</v>
      </c>
      <c r="M3809">
        <v>-3</v>
      </c>
      <c r="N3809">
        <f>IF(Table1[[#This Row],[TeamFavorite]]=Table1[[#This Row],[TeamHome]],Table1[[#This Row],[ScoreAway]]-Table1[[#This Row],[ScoreHome]],Table1[[#This Row],[ScoreHome]]-Table1[[#This Row],[ScoreAway]])</f>
        <v>1</v>
      </c>
      <c r="O3809">
        <f>IF(Table1[[#This Row],[SpreadActual]]&lt;Table1[[#This Row],[SpreadFavorite]],1,0)</f>
        <v>0</v>
      </c>
      <c r="P3809">
        <v>41.5</v>
      </c>
      <c r="Q3809" t="s">
        <v>41</v>
      </c>
      <c r="R3809" t="b">
        <v>0</v>
      </c>
      <c r="S3809">
        <v>79</v>
      </c>
      <c r="T3809">
        <v>7</v>
      </c>
      <c r="U3809">
        <v>67</v>
      </c>
    </row>
    <row r="3810" spans="1:22" x14ac:dyDescent="0.2">
      <c r="A3810" s="1">
        <v>31298</v>
      </c>
      <c r="B3810">
        <v>1985</v>
      </c>
      <c r="C3810">
        <f>_xlfn.MAXIFS(Table1[ScheduleWeekWritten],Table1[ScheduleSeason],Table1[[#This Row],[ScheduleSeason]])</f>
        <v>16</v>
      </c>
      <c r="D3810">
        <v>1</v>
      </c>
      <c r="E3810" cm="1">
        <f t="array" ref="E3810">_xlfn.XLOOKUP(Table1[[#This Row],[ScheduleWeekWritten]],Table3[Game],100+Table3[Increase],Table1[[#This Row],[ScheduleWeekWritten]])</f>
        <v>1</v>
      </c>
      <c r="F3810" t="b">
        <v>0</v>
      </c>
      <c r="G3810" t="s">
        <v>28</v>
      </c>
      <c r="H3810">
        <v>9</v>
      </c>
      <c r="I3810">
        <v>14</v>
      </c>
      <c r="J3810" t="s">
        <v>27</v>
      </c>
      <c r="K3810" t="s">
        <v>29</v>
      </c>
      <c r="L3810" t="str">
        <f>_xlfn.XLOOKUP(Table1[[#This Row],[TeamFavoriteID]],Table2[team_id],Table2[team_name],_xlfn.XLOOKUP(Table1[[#This Row],[TeamFavoriteID]],Table2[team_id_pfr],Table2[team_name],"Even"))</f>
        <v>Los Angeles Chargers</v>
      </c>
      <c r="M3810">
        <v>-5</v>
      </c>
      <c r="N3810">
        <f>IF(Table1[[#This Row],[TeamFavorite]]=Table1[[#This Row],[TeamHome]],Table1[[#This Row],[ScoreAway]]-Table1[[#This Row],[ScoreHome]],Table1[[#This Row],[ScoreHome]]-Table1[[#This Row],[ScoreAway]])</f>
        <v>-5</v>
      </c>
      <c r="O3810">
        <f>IF(Table1[[#This Row],[SpreadActual]]&lt;Table1[[#This Row],[SpreadFavorite]],1,0)</f>
        <v>0</v>
      </c>
      <c r="P3810">
        <v>46</v>
      </c>
      <c r="Q3810" t="s">
        <v>123</v>
      </c>
      <c r="R3810" t="b">
        <v>0</v>
      </c>
      <c r="S3810">
        <v>76</v>
      </c>
      <c r="T3810">
        <v>11</v>
      </c>
      <c r="U3810">
        <v>83</v>
      </c>
    </row>
    <row r="3811" spans="1:22" x14ac:dyDescent="0.2">
      <c r="A3811" s="1">
        <v>31298</v>
      </c>
      <c r="B3811">
        <v>1985</v>
      </c>
      <c r="C3811">
        <f>_xlfn.MAXIFS(Table1[ScheduleWeekWritten],Table1[ScheduleSeason],Table1[[#This Row],[ScheduleSeason]])</f>
        <v>16</v>
      </c>
      <c r="D3811">
        <v>1</v>
      </c>
      <c r="E3811" cm="1">
        <f t="array" ref="E3811">_xlfn.XLOOKUP(Table1[[#This Row],[ScheduleWeekWritten]],Table3[Game],100+Table3[Increase],Table1[[#This Row],[ScheduleWeekWritten]])</f>
        <v>1</v>
      </c>
      <c r="F3811" t="b">
        <v>0</v>
      </c>
      <c r="G3811" t="s">
        <v>46</v>
      </c>
      <c r="H3811">
        <v>38</v>
      </c>
      <c r="I3811">
        <v>28</v>
      </c>
      <c r="J3811" t="s">
        <v>127</v>
      </c>
      <c r="K3811" t="s">
        <v>47</v>
      </c>
      <c r="L3811" t="str">
        <f>_xlfn.XLOOKUP(Table1[[#This Row],[TeamFavoriteID]],Table2[team_id],Table2[team_name],_xlfn.XLOOKUP(Table1[[#This Row],[TeamFavoriteID]],Table2[team_id_pfr],Table2[team_name],"Even"))</f>
        <v>Chicago Bears</v>
      </c>
      <c r="M3811">
        <v>-7.5</v>
      </c>
      <c r="N3811">
        <f>IF(Table1[[#This Row],[TeamFavorite]]=Table1[[#This Row],[TeamHome]],Table1[[#This Row],[ScoreAway]]-Table1[[#This Row],[ScoreHome]],Table1[[#This Row],[ScoreHome]]-Table1[[#This Row],[ScoreAway]])</f>
        <v>-10</v>
      </c>
      <c r="O3811">
        <f>IF(Table1[[#This Row],[SpreadActual]]&lt;Table1[[#This Row],[SpreadFavorite]],1,0)</f>
        <v>1</v>
      </c>
      <c r="P3811">
        <v>39</v>
      </c>
      <c r="Q3811" t="s">
        <v>114</v>
      </c>
      <c r="R3811" t="b">
        <v>0</v>
      </c>
      <c r="S3811">
        <v>81</v>
      </c>
      <c r="T3811">
        <v>10</v>
      </c>
      <c r="U3811">
        <v>79</v>
      </c>
    </row>
    <row r="3812" spans="1:22" x14ac:dyDescent="0.2">
      <c r="A3812" s="1">
        <v>31298</v>
      </c>
      <c r="B3812">
        <v>1985</v>
      </c>
      <c r="C3812">
        <f>_xlfn.MAXIFS(Table1[ScheduleWeekWritten],Table1[ScheduleSeason],Table1[[#This Row],[ScheduleSeason]])</f>
        <v>16</v>
      </c>
      <c r="D3812">
        <v>1</v>
      </c>
      <c r="E3812" cm="1">
        <f t="array" ref="E3812">_xlfn.XLOOKUP(Table1[[#This Row],[ScheduleWeekWritten]],Table3[Game],100+Table3[Increase],Table1[[#This Row],[ScheduleWeekWritten]])</f>
        <v>1</v>
      </c>
      <c r="F3812" t="b">
        <v>0</v>
      </c>
      <c r="G3812" t="s">
        <v>101</v>
      </c>
      <c r="H3812">
        <v>24</v>
      </c>
      <c r="I3812">
        <v>28</v>
      </c>
      <c r="J3812" t="s">
        <v>128</v>
      </c>
      <c r="K3812" t="s">
        <v>132</v>
      </c>
      <c r="L3812" t="str">
        <f>_xlfn.XLOOKUP(Table1[[#This Row],[TeamFavoriteID]],Table2[team_id],Table2[team_name],_xlfn.XLOOKUP(Table1[[#This Row],[TeamFavoriteID]],Table2[team_id_pfr],Table2[team_name],"Even"))</f>
        <v>Seattle Seahawks</v>
      </c>
      <c r="M3812">
        <v>-3</v>
      </c>
      <c r="N3812">
        <f>IF(Table1[[#This Row],[TeamFavorite]]=Table1[[#This Row],[TeamHome]],Table1[[#This Row],[ScoreAway]]-Table1[[#This Row],[ScoreHome]],Table1[[#This Row],[ScoreHome]]-Table1[[#This Row],[ScoreAway]])</f>
        <v>-4</v>
      </c>
      <c r="O3812">
        <f>IF(Table1[[#This Row],[SpreadActual]]&lt;Table1[[#This Row],[SpreadFavorite]],1,0)</f>
        <v>1</v>
      </c>
      <c r="P3812">
        <v>41</v>
      </c>
      <c r="Q3812" t="s">
        <v>111</v>
      </c>
      <c r="R3812" t="b">
        <v>0</v>
      </c>
      <c r="S3812">
        <v>79</v>
      </c>
      <c r="T3812">
        <v>8</v>
      </c>
      <c r="U3812">
        <v>71</v>
      </c>
    </row>
    <row r="3813" spans="1:22" x14ac:dyDescent="0.2">
      <c r="A3813" s="1">
        <v>31298</v>
      </c>
      <c r="B3813">
        <v>1985</v>
      </c>
      <c r="C3813">
        <f>_xlfn.MAXIFS(Table1[ScheduleWeekWritten],Table1[ScheduleSeason],Table1[[#This Row],[ScheduleSeason]])</f>
        <v>16</v>
      </c>
      <c r="D3813">
        <v>1</v>
      </c>
      <c r="E3813" cm="1">
        <f t="array" ref="E3813">_xlfn.XLOOKUP(Table1[[#This Row],[ScheduleWeekWritten]],Table3[Game],100+Table3[Increase],Table1[[#This Row],[ScheduleWeekWritten]])</f>
        <v>1</v>
      </c>
      <c r="F3813" t="b">
        <v>0</v>
      </c>
      <c r="G3813" t="s">
        <v>62</v>
      </c>
      <c r="H3813">
        <v>24</v>
      </c>
      <c r="I3813">
        <v>27</v>
      </c>
      <c r="J3813" t="s">
        <v>57</v>
      </c>
      <c r="K3813" t="s">
        <v>59</v>
      </c>
      <c r="L3813" t="str">
        <f>_xlfn.XLOOKUP(Table1[[#This Row],[TeamFavoriteID]],Table2[team_id],Table2[team_name],_xlfn.XLOOKUP(Table1[[#This Row],[TeamFavoriteID]],Table2[team_id_pfr],Table2[team_name],"Even"))</f>
        <v>Arizona Cardinals</v>
      </c>
      <c r="M3813">
        <v>-2.5</v>
      </c>
      <c r="N3813">
        <f>IF(Table1[[#This Row],[TeamFavorite]]=Table1[[#This Row],[TeamHome]],Table1[[#This Row],[ScoreAway]]-Table1[[#This Row],[ScoreHome]],Table1[[#This Row],[ScoreHome]]-Table1[[#This Row],[ScoreAway]])</f>
        <v>-3</v>
      </c>
      <c r="O3813">
        <f>IF(Table1[[#This Row],[SpreadActual]]&lt;Table1[[#This Row],[SpreadFavorite]],1,0)</f>
        <v>1</v>
      </c>
      <c r="P3813">
        <v>40.5</v>
      </c>
      <c r="Q3813" t="s">
        <v>66</v>
      </c>
      <c r="R3813" t="b">
        <v>0</v>
      </c>
      <c r="S3813">
        <v>77</v>
      </c>
      <c r="T3813">
        <v>10</v>
      </c>
      <c r="U3813">
        <v>80</v>
      </c>
    </row>
    <row r="3814" spans="1:22" x14ac:dyDescent="0.2">
      <c r="A3814" s="1">
        <v>31298</v>
      </c>
      <c r="B3814">
        <v>1985</v>
      </c>
      <c r="C3814">
        <f>_xlfn.MAXIFS(Table1[ScheduleWeekWritten],Table1[ScheduleSeason],Table1[[#This Row],[ScheduleSeason]])</f>
        <v>16</v>
      </c>
      <c r="D3814">
        <v>1</v>
      </c>
      <c r="E3814" cm="1">
        <f t="array" ref="E3814">_xlfn.XLOOKUP(Table1[[#This Row],[ScheduleWeekWritten]],Table3[Game],100+Table3[Increase],Table1[[#This Row],[ScheduleWeekWritten]])</f>
        <v>1</v>
      </c>
      <c r="F3814" t="b">
        <v>0</v>
      </c>
      <c r="G3814" t="s">
        <v>23</v>
      </c>
      <c r="H3814">
        <v>26</v>
      </c>
      <c r="I3814">
        <v>23</v>
      </c>
      <c r="J3814" t="s">
        <v>19</v>
      </c>
      <c r="K3814" t="s">
        <v>91</v>
      </c>
      <c r="L3814" t="str">
        <f>_xlfn.XLOOKUP(Table1[[#This Row],[TeamFavoriteID]],Table2[team_id],Table2[team_name],_xlfn.XLOOKUP(Table1[[#This Row],[TeamFavoriteID]],Table2[team_id_pfr],Table2[team_name],"Even"))</f>
        <v>Miami Dolphins</v>
      </c>
      <c r="M3814">
        <v>-7.5</v>
      </c>
      <c r="N3814">
        <f>IF(Table1[[#This Row],[TeamFavorite]]=Table1[[#This Row],[TeamHome]],Table1[[#This Row],[ScoreAway]]-Table1[[#This Row],[ScoreHome]],Table1[[#This Row],[ScoreHome]]-Table1[[#This Row],[ScoreAway]])</f>
        <v>3</v>
      </c>
      <c r="O3814">
        <f>IF(Table1[[#This Row],[SpreadActual]]&lt;Table1[[#This Row],[SpreadFavorite]],1,0)</f>
        <v>0</v>
      </c>
      <c r="P3814">
        <v>45.5</v>
      </c>
      <c r="Q3814" t="s">
        <v>102</v>
      </c>
      <c r="R3814" t="b">
        <v>0</v>
      </c>
      <c r="S3814">
        <v>72</v>
      </c>
      <c r="T3814">
        <v>0</v>
      </c>
      <c r="V3814" t="s">
        <v>103</v>
      </c>
    </row>
    <row r="3815" spans="1:22" x14ac:dyDescent="0.2">
      <c r="A3815" s="1">
        <v>31298</v>
      </c>
      <c r="B3815">
        <v>1985</v>
      </c>
      <c r="C3815">
        <f>_xlfn.MAXIFS(Table1[ScheduleWeekWritten],Table1[ScheduleSeason],Table1[[#This Row],[ScheduleSeason]])</f>
        <v>16</v>
      </c>
      <c r="D3815">
        <v>1</v>
      </c>
      <c r="E3815" cm="1">
        <f t="array" ref="E3815">_xlfn.XLOOKUP(Table1[[#This Row],[ScheduleWeekWritten]],Table3[Game],100+Table3[Increase],Table1[[#This Row],[ScheduleWeekWritten]])</f>
        <v>1</v>
      </c>
      <c r="F3815" t="b">
        <v>0</v>
      </c>
      <c r="G3815" t="s">
        <v>138</v>
      </c>
      <c r="H3815">
        <v>31</v>
      </c>
      <c r="I3815">
        <v>0</v>
      </c>
      <c r="J3815" t="s">
        <v>31</v>
      </c>
      <c r="K3815" t="s">
        <v>21</v>
      </c>
      <c r="L3815" t="str">
        <f>_xlfn.XLOOKUP(Table1[[#This Row],[TeamFavoriteID]],Table2[team_id],Table2[team_name],_xlfn.XLOOKUP(Table1[[#This Row],[TeamFavoriteID]],Table2[team_id_pfr],Table2[team_name],"Even"))</f>
        <v>Las Vegas Raiders</v>
      </c>
      <c r="M3815">
        <v>-9</v>
      </c>
      <c r="N3815">
        <f>IF(Table1[[#This Row],[TeamFavorite]]=Table1[[#This Row],[TeamHome]],Table1[[#This Row],[ScoreAway]]-Table1[[#This Row],[ScoreHome]],Table1[[#This Row],[ScoreHome]]-Table1[[#This Row],[ScoreAway]])</f>
        <v>31</v>
      </c>
      <c r="O3815">
        <f>IF(Table1[[#This Row],[SpreadActual]]&lt;Table1[[#This Row],[SpreadFavorite]],1,0)</f>
        <v>0</v>
      </c>
      <c r="P3815">
        <v>40</v>
      </c>
      <c r="Q3815" t="s">
        <v>65</v>
      </c>
      <c r="R3815" t="b">
        <v>0</v>
      </c>
      <c r="S3815">
        <v>69</v>
      </c>
      <c r="T3815">
        <v>12</v>
      </c>
      <c r="U3815">
        <v>62</v>
      </c>
    </row>
    <row r="3816" spans="1:22" x14ac:dyDescent="0.2">
      <c r="A3816" s="1">
        <v>31298</v>
      </c>
      <c r="B3816">
        <v>1985</v>
      </c>
      <c r="C3816">
        <f>_xlfn.MAXIFS(Table1[ScheduleWeekWritten],Table1[ScheduleSeason],Table1[[#This Row],[ScheduleSeason]])</f>
        <v>16</v>
      </c>
      <c r="D3816">
        <v>1</v>
      </c>
      <c r="E3816" cm="1">
        <f t="array" ref="E3816">_xlfn.XLOOKUP(Table1[[#This Row],[ScheduleWeekWritten]],Table3[Game],100+Table3[Increase],Table1[[#This Row],[ScheduleWeekWritten]])</f>
        <v>1</v>
      </c>
      <c r="F3816" t="b">
        <v>0</v>
      </c>
      <c r="G3816" t="s">
        <v>39</v>
      </c>
      <c r="H3816">
        <v>20</v>
      </c>
      <c r="I3816">
        <v>16</v>
      </c>
      <c r="J3816" t="s">
        <v>24</v>
      </c>
      <c r="K3816" t="s">
        <v>89</v>
      </c>
      <c r="L3816" t="str">
        <f>_xlfn.XLOOKUP(Table1[[#This Row],[TeamFavoriteID]],Table2[team_id],Table2[team_name],_xlfn.XLOOKUP(Table1[[#This Row],[TeamFavoriteID]],Table2[team_id_pfr],Table2[team_name],"Even"))</f>
        <v>Even</v>
      </c>
      <c r="M3816">
        <v>0</v>
      </c>
      <c r="N3816">
        <f>IF(Table1[[#This Row],[TeamFavorite]]=Table1[[#This Row],[TeamHome]],Table1[[#This Row],[ScoreAway]]-Table1[[#This Row],[ScoreHome]],Table1[[#This Row],[ScoreHome]]-Table1[[#This Row],[ScoreAway]])</f>
        <v>4</v>
      </c>
      <c r="O3816">
        <f>IF(Table1[[#This Row],[SpreadActual]]&lt;Table1[[#This Row],[SpreadFavorite]],1,0)</f>
        <v>0</v>
      </c>
      <c r="P3816">
        <v>38</v>
      </c>
      <c r="Q3816" t="s">
        <v>135</v>
      </c>
      <c r="R3816" t="b">
        <v>0</v>
      </c>
      <c r="S3816">
        <v>69</v>
      </c>
      <c r="T3816">
        <v>12</v>
      </c>
      <c r="U3816">
        <v>62</v>
      </c>
    </row>
    <row r="3817" spans="1:22" x14ac:dyDescent="0.2">
      <c r="A3817" s="1">
        <v>31298</v>
      </c>
      <c r="B3817">
        <v>1985</v>
      </c>
      <c r="C3817">
        <f>_xlfn.MAXIFS(Table1[ScheduleWeekWritten],Table1[ScheduleSeason],Table1[[#This Row],[ScheduleSeason]])</f>
        <v>16</v>
      </c>
      <c r="D3817">
        <v>1</v>
      </c>
      <c r="E3817" cm="1">
        <f t="array" ref="E3817">_xlfn.XLOOKUP(Table1[[#This Row],[ScheduleWeekWritten]],Table3[Game],100+Table3[Increase],Table1[[#This Row],[ScheduleWeekWritten]])</f>
        <v>1</v>
      </c>
      <c r="F3817" t="b">
        <v>0</v>
      </c>
      <c r="G3817" t="s">
        <v>54</v>
      </c>
      <c r="H3817">
        <v>28</v>
      </c>
      <c r="I3817">
        <v>21</v>
      </c>
      <c r="J3817" t="s">
        <v>53</v>
      </c>
      <c r="K3817" t="s">
        <v>87</v>
      </c>
      <c r="L3817" t="str">
        <f>_xlfn.XLOOKUP(Table1[[#This Row],[TeamFavoriteID]],Table2[team_id],Table2[team_name],_xlfn.XLOOKUP(Table1[[#This Row],[TeamFavoriteID]],Table2[team_id_pfr],Table2[team_name],"Even"))</f>
        <v>San Francisco 49ers</v>
      </c>
      <c r="M3817">
        <v>-11</v>
      </c>
      <c r="N3817">
        <f>IF(Table1[[#This Row],[TeamFavorite]]=Table1[[#This Row],[TeamHome]],Table1[[#This Row],[ScoreAway]]-Table1[[#This Row],[ScoreHome]],Table1[[#This Row],[ScoreHome]]-Table1[[#This Row],[ScoreAway]])</f>
        <v>7</v>
      </c>
      <c r="O3817">
        <f>IF(Table1[[#This Row],[SpreadActual]]&lt;Table1[[#This Row],[SpreadFavorite]],1,0)</f>
        <v>0</v>
      </c>
      <c r="P3817">
        <v>46</v>
      </c>
      <c r="Q3817" t="s">
        <v>137</v>
      </c>
      <c r="R3817" t="b">
        <v>0</v>
      </c>
      <c r="S3817">
        <v>72</v>
      </c>
      <c r="T3817">
        <v>0</v>
      </c>
      <c r="V3817" t="s">
        <v>103</v>
      </c>
    </row>
    <row r="3818" spans="1:22" x14ac:dyDescent="0.2">
      <c r="A3818" s="1">
        <v>31298</v>
      </c>
      <c r="B3818">
        <v>1985</v>
      </c>
      <c r="C3818">
        <f>_xlfn.MAXIFS(Table1[ScheduleWeekWritten],Table1[ScheduleSeason],Table1[[#This Row],[ScheduleSeason]])</f>
        <v>16</v>
      </c>
      <c r="D3818">
        <v>1</v>
      </c>
      <c r="E3818" cm="1">
        <f t="array" ref="E3818">_xlfn.XLOOKUP(Table1[[#This Row],[ScheduleWeekWritten]],Table3[Game],100+Table3[Increase],Table1[[#This Row],[ScheduleWeekWritten]])</f>
        <v>1</v>
      </c>
      <c r="F3818" t="b">
        <v>0</v>
      </c>
      <c r="G3818" t="s">
        <v>115</v>
      </c>
      <c r="H3818">
        <v>26</v>
      </c>
      <c r="I3818">
        <v>20</v>
      </c>
      <c r="J3818" t="s">
        <v>33</v>
      </c>
      <c r="K3818" t="s">
        <v>70</v>
      </c>
      <c r="L3818" t="str">
        <f>_xlfn.XLOOKUP(Table1[[#This Row],[TeamFavoriteID]],Table2[team_id],Table2[team_name],_xlfn.XLOOKUP(Table1[[#This Row],[TeamFavoriteID]],Table2[team_id_pfr],Table2[team_name],"Even"))</f>
        <v>Boston Patriots</v>
      </c>
      <c r="M3818">
        <v>-4</v>
      </c>
      <c r="N3818">
        <f>IF(Table1[[#This Row],[TeamFavorite]]=Table1[[#This Row],[TeamHome]],Table1[[#This Row],[ScoreAway]]-Table1[[#This Row],[ScoreHome]],Table1[[#This Row],[ScoreHome]]-Table1[[#This Row],[ScoreAway]])</f>
        <v>6</v>
      </c>
      <c r="O3818">
        <f>IF(Table1[[#This Row],[SpreadActual]]&lt;Table1[[#This Row],[SpreadFavorite]],1,0)</f>
        <v>0</v>
      </c>
      <c r="P3818">
        <v>45</v>
      </c>
      <c r="Q3818" t="s">
        <v>116</v>
      </c>
      <c r="R3818" t="b">
        <v>0</v>
      </c>
      <c r="S3818">
        <v>74</v>
      </c>
      <c r="T3818">
        <v>10</v>
      </c>
      <c r="U3818">
        <v>74</v>
      </c>
    </row>
    <row r="3819" spans="1:22" x14ac:dyDescent="0.2">
      <c r="A3819" s="1">
        <v>31298</v>
      </c>
      <c r="B3819">
        <v>1985</v>
      </c>
      <c r="C3819">
        <f>_xlfn.MAXIFS(Table1[ScheduleWeekWritten],Table1[ScheduleSeason],Table1[[#This Row],[ScheduleSeason]])</f>
        <v>16</v>
      </c>
      <c r="D3819">
        <v>1</v>
      </c>
      <c r="E3819" cm="1">
        <f t="array" ref="E3819">_xlfn.XLOOKUP(Table1[[#This Row],[ScheduleWeekWritten]],Table3[Game],100+Table3[Increase],Table1[[#This Row],[ScheduleWeekWritten]])</f>
        <v>1</v>
      </c>
      <c r="F3819" t="b">
        <v>0</v>
      </c>
      <c r="G3819" t="s">
        <v>95</v>
      </c>
      <c r="H3819">
        <v>27</v>
      </c>
      <c r="I3819">
        <v>47</v>
      </c>
      <c r="J3819" t="s">
        <v>42</v>
      </c>
      <c r="K3819" t="s">
        <v>89</v>
      </c>
      <c r="L3819" t="str">
        <f>_xlfn.XLOOKUP(Table1[[#This Row],[TeamFavoriteID]],Table2[team_id],Table2[team_name],_xlfn.XLOOKUP(Table1[[#This Row],[TeamFavoriteID]],Table2[team_id_pfr],Table2[team_name],"Even"))</f>
        <v>Even</v>
      </c>
      <c r="M3819">
        <v>0</v>
      </c>
      <c r="N3819">
        <f>IF(Table1[[#This Row],[TeamFavorite]]=Table1[[#This Row],[TeamHome]],Table1[[#This Row],[ScoreAway]]-Table1[[#This Row],[ScoreHome]],Table1[[#This Row],[ScoreHome]]-Table1[[#This Row],[ScoreAway]])</f>
        <v>-20</v>
      </c>
      <c r="O3819">
        <f>IF(Table1[[#This Row],[SpreadActual]]&lt;Table1[[#This Row],[SpreadFavorite]],1,0)</f>
        <v>1</v>
      </c>
      <c r="P3819">
        <v>43</v>
      </c>
      <c r="Q3819" t="s">
        <v>124</v>
      </c>
      <c r="R3819" t="b">
        <v>0</v>
      </c>
      <c r="S3819">
        <v>72</v>
      </c>
      <c r="T3819">
        <v>0</v>
      </c>
      <c r="V3819" t="s">
        <v>103</v>
      </c>
    </row>
    <row r="3820" spans="1:22" x14ac:dyDescent="0.2">
      <c r="A3820" s="1">
        <v>31298</v>
      </c>
      <c r="B3820">
        <v>1985</v>
      </c>
      <c r="C3820">
        <f>_xlfn.MAXIFS(Table1[ScheduleWeekWritten],Table1[ScheduleSeason],Table1[[#This Row],[ScheduleSeason]])</f>
        <v>16</v>
      </c>
      <c r="D3820">
        <v>1</v>
      </c>
      <c r="E3820" cm="1">
        <f t="array" ref="E3820">_xlfn.XLOOKUP(Table1[[#This Row],[ScheduleWeekWritten]],Table3[Game],100+Table3[Increase],Table1[[#This Row],[ScheduleWeekWritten]])</f>
        <v>1</v>
      </c>
      <c r="F3820" t="b">
        <v>0</v>
      </c>
      <c r="G3820" t="s">
        <v>50</v>
      </c>
      <c r="H3820">
        <v>21</v>
      </c>
      <c r="I3820">
        <v>0</v>
      </c>
      <c r="J3820" t="s">
        <v>58</v>
      </c>
      <c r="K3820" t="s">
        <v>90</v>
      </c>
      <c r="L3820" t="str">
        <f>_xlfn.XLOOKUP(Table1[[#This Row],[TeamFavoriteID]],Table2[team_id],Table2[team_name],_xlfn.XLOOKUP(Table1[[#This Row],[TeamFavoriteID]],Table2[team_id_pfr],Table2[team_name],"Even"))</f>
        <v>New York Giants</v>
      </c>
      <c r="M3820">
        <v>-6</v>
      </c>
      <c r="N3820">
        <f>IF(Table1[[#This Row],[TeamFavorite]]=Table1[[#This Row],[TeamHome]],Table1[[#This Row],[ScoreAway]]-Table1[[#This Row],[ScoreHome]],Table1[[#This Row],[ScoreHome]]-Table1[[#This Row],[ScoreAway]])</f>
        <v>-21</v>
      </c>
      <c r="O3820">
        <f>IF(Table1[[#This Row],[SpreadActual]]&lt;Table1[[#This Row],[SpreadFavorite]],1,0)</f>
        <v>1</v>
      </c>
      <c r="P3820">
        <v>38.5</v>
      </c>
      <c r="Q3820" t="s">
        <v>126</v>
      </c>
      <c r="R3820" t="b">
        <v>0</v>
      </c>
      <c r="S3820">
        <v>78</v>
      </c>
      <c r="T3820">
        <v>11</v>
      </c>
      <c r="U3820">
        <v>82</v>
      </c>
    </row>
    <row r="3821" spans="1:22" x14ac:dyDescent="0.2">
      <c r="A3821" s="1">
        <v>31298</v>
      </c>
      <c r="B3821">
        <v>1985</v>
      </c>
      <c r="C3821">
        <f>_xlfn.MAXIFS(Table1[ScheduleWeekWritten],Table1[ScheduleSeason],Table1[[#This Row],[ScheduleSeason]])</f>
        <v>16</v>
      </c>
      <c r="D3821">
        <v>1</v>
      </c>
      <c r="E3821" cm="1">
        <f t="array" ref="E3821">_xlfn.XLOOKUP(Table1[[#This Row],[ScheduleWeekWritten]],Table3[Game],100+Table3[Increase],Table1[[#This Row],[ScheduleWeekWritten]])</f>
        <v>1</v>
      </c>
      <c r="F3821" t="b">
        <v>0</v>
      </c>
      <c r="G3821" t="s">
        <v>49</v>
      </c>
      <c r="H3821">
        <v>45</v>
      </c>
      <c r="I3821">
        <v>3</v>
      </c>
      <c r="J3821" t="s">
        <v>140</v>
      </c>
      <c r="K3821" t="s">
        <v>51</v>
      </c>
      <c r="L3821" t="str">
        <f>_xlfn.XLOOKUP(Table1[[#This Row],[TeamFavoriteID]],Table2[team_id],Table2[team_name],_xlfn.XLOOKUP(Table1[[#This Row],[TeamFavoriteID]],Table2[team_id_pfr],Table2[team_name],"Even"))</f>
        <v>Pittsburgh Steelers</v>
      </c>
      <c r="M3821">
        <v>-10</v>
      </c>
      <c r="N3821">
        <f>IF(Table1[[#This Row],[TeamFavorite]]=Table1[[#This Row],[TeamHome]],Table1[[#This Row],[ScoreAway]]-Table1[[#This Row],[ScoreHome]],Table1[[#This Row],[ScoreHome]]-Table1[[#This Row],[ScoreAway]])</f>
        <v>-42</v>
      </c>
      <c r="O3821">
        <f>IF(Table1[[#This Row],[SpreadActual]]&lt;Table1[[#This Row],[SpreadFavorite]],1,0)</f>
        <v>1</v>
      </c>
      <c r="P3821">
        <v>40.5</v>
      </c>
      <c r="Q3821" t="s">
        <v>113</v>
      </c>
      <c r="R3821" t="b">
        <v>0</v>
      </c>
      <c r="S3821">
        <v>79</v>
      </c>
      <c r="T3821">
        <v>9</v>
      </c>
      <c r="U3821">
        <v>66</v>
      </c>
    </row>
    <row r="3822" spans="1:22" x14ac:dyDescent="0.2">
      <c r="A3822" s="1">
        <v>31299</v>
      </c>
      <c r="B3822">
        <v>1985</v>
      </c>
      <c r="C3822">
        <f>_xlfn.MAXIFS(Table1[ScheduleWeekWritten],Table1[ScheduleSeason],Table1[[#This Row],[ScheduleSeason]])</f>
        <v>16</v>
      </c>
      <c r="D3822">
        <v>1</v>
      </c>
      <c r="E3822" cm="1">
        <f t="array" ref="E3822">_xlfn.XLOOKUP(Table1[[#This Row],[ScheduleWeekWritten]],Table3[Game],100+Table3[Increase],Table1[[#This Row],[ScheduleWeekWritten]])</f>
        <v>1</v>
      </c>
      <c r="F3822" t="b">
        <v>0</v>
      </c>
      <c r="G3822" t="s">
        <v>67</v>
      </c>
      <c r="H3822">
        <v>44</v>
      </c>
      <c r="I3822">
        <v>14</v>
      </c>
      <c r="J3822" t="s">
        <v>61</v>
      </c>
      <c r="K3822" t="s">
        <v>85</v>
      </c>
      <c r="L3822" t="str">
        <f>_xlfn.XLOOKUP(Table1[[#This Row],[TeamFavoriteID]],Table2[team_id],Table2[team_name],_xlfn.XLOOKUP(Table1[[#This Row],[TeamFavoriteID]],Table2[team_id_pfr],Table2[team_name],"Even"))</f>
        <v>Washington Commanders</v>
      </c>
      <c r="M3822">
        <v>-1</v>
      </c>
      <c r="N3822">
        <f>IF(Table1[[#This Row],[TeamFavorite]]=Table1[[#This Row],[TeamHome]],Table1[[#This Row],[ScoreAway]]-Table1[[#This Row],[ScoreHome]],Table1[[#This Row],[ScoreHome]]-Table1[[#This Row],[ScoreAway]])</f>
        <v>30</v>
      </c>
      <c r="O3822">
        <f>IF(Table1[[#This Row],[SpreadActual]]&lt;Table1[[#This Row],[SpreadFavorite]],1,0)</f>
        <v>0</v>
      </c>
      <c r="P3822">
        <v>43</v>
      </c>
      <c r="Q3822" t="s">
        <v>119</v>
      </c>
      <c r="R3822" t="b">
        <v>0</v>
      </c>
      <c r="S3822">
        <v>88</v>
      </c>
      <c r="T3822">
        <v>10</v>
      </c>
      <c r="U3822">
        <v>44</v>
      </c>
    </row>
    <row r="3823" spans="1:22" x14ac:dyDescent="0.2">
      <c r="A3823" s="1">
        <v>31302</v>
      </c>
      <c r="B3823">
        <v>1985</v>
      </c>
      <c r="C3823">
        <f>_xlfn.MAXIFS(Table1[ScheduleWeekWritten],Table1[ScheduleSeason],Table1[[#This Row],[ScheduleSeason]])</f>
        <v>16</v>
      </c>
      <c r="D3823">
        <v>2</v>
      </c>
      <c r="E3823" cm="1">
        <f t="array" ref="E3823">_xlfn.XLOOKUP(Table1[[#This Row],[ScheduleWeekWritten]],Table3[Game],100+Table3[Increase],Table1[[#This Row],[ScheduleWeekWritten]])</f>
        <v>2</v>
      </c>
      <c r="F3823" t="b">
        <v>0</v>
      </c>
      <c r="G3823" t="s">
        <v>42</v>
      </c>
      <c r="H3823">
        <v>36</v>
      </c>
      <c r="I3823">
        <v>20</v>
      </c>
      <c r="J3823" t="s">
        <v>138</v>
      </c>
      <c r="K3823" t="s">
        <v>21</v>
      </c>
      <c r="L3823" t="str">
        <f>_xlfn.XLOOKUP(Table1[[#This Row],[TeamFavoriteID]],Table2[team_id],Table2[team_name],_xlfn.XLOOKUP(Table1[[#This Row],[TeamFavoriteID]],Table2[team_id_pfr],Table2[team_name],"Even"))</f>
        <v>Las Vegas Raiders</v>
      </c>
      <c r="M3823">
        <v>-1.5</v>
      </c>
      <c r="N3823">
        <f>IF(Table1[[#This Row],[TeamFavorite]]=Table1[[#This Row],[TeamHome]],Table1[[#This Row],[ScoreAway]]-Table1[[#This Row],[ScoreHome]],Table1[[#This Row],[ScoreHome]]-Table1[[#This Row],[ScoreAway]])</f>
        <v>16</v>
      </c>
      <c r="O3823">
        <f>IF(Table1[[#This Row],[SpreadActual]]&lt;Table1[[#This Row],[SpreadFavorite]],1,0)</f>
        <v>0</v>
      </c>
      <c r="P3823">
        <v>45</v>
      </c>
      <c r="Q3823" t="s">
        <v>117</v>
      </c>
      <c r="R3823" t="b">
        <v>0</v>
      </c>
      <c r="S3823">
        <v>66</v>
      </c>
      <c r="T3823">
        <v>12</v>
      </c>
      <c r="U3823">
        <v>73</v>
      </c>
    </row>
    <row r="3824" spans="1:22" x14ac:dyDescent="0.2">
      <c r="A3824" s="1">
        <v>31305</v>
      </c>
      <c r="B3824">
        <v>1985</v>
      </c>
      <c r="C3824">
        <f>_xlfn.MAXIFS(Table1[ScheduleWeekWritten],Table1[ScheduleSeason],Table1[[#This Row],[ScheduleSeason]])</f>
        <v>16</v>
      </c>
      <c r="D3824">
        <v>2</v>
      </c>
      <c r="E3824" cm="1">
        <f t="array" ref="E3824">_xlfn.XLOOKUP(Table1[[#This Row],[ScheduleWeekWritten]],Table3[Game],100+Table3[Increase],Table1[[#This Row],[ScheduleWeekWritten]])</f>
        <v>2</v>
      </c>
      <c r="F3824" t="b">
        <v>0</v>
      </c>
      <c r="G3824" t="s">
        <v>46</v>
      </c>
      <c r="H3824">
        <v>20</v>
      </c>
      <c r="I3824">
        <v>7</v>
      </c>
      <c r="J3824" t="s">
        <v>115</v>
      </c>
      <c r="K3824" t="s">
        <v>47</v>
      </c>
      <c r="L3824" t="str">
        <f>_xlfn.XLOOKUP(Table1[[#This Row],[TeamFavoriteID]],Table2[team_id],Table2[team_name],_xlfn.XLOOKUP(Table1[[#This Row],[TeamFavoriteID]],Table2[team_id_pfr],Table2[team_name],"Even"))</f>
        <v>Chicago Bears</v>
      </c>
      <c r="M3824">
        <v>-4.5</v>
      </c>
      <c r="N3824">
        <f>IF(Table1[[#This Row],[TeamFavorite]]=Table1[[#This Row],[TeamHome]],Table1[[#This Row],[ScoreAway]]-Table1[[#This Row],[ScoreHome]],Table1[[#This Row],[ScoreHome]]-Table1[[#This Row],[ScoreAway]])</f>
        <v>-13</v>
      </c>
      <c r="O3824">
        <f>IF(Table1[[#This Row],[SpreadActual]]&lt;Table1[[#This Row],[SpreadFavorite]],1,0)</f>
        <v>1</v>
      </c>
      <c r="P3824">
        <v>44</v>
      </c>
      <c r="Q3824" t="s">
        <v>114</v>
      </c>
      <c r="R3824" t="b">
        <v>0</v>
      </c>
      <c r="S3824">
        <v>55</v>
      </c>
      <c r="T3824">
        <v>5</v>
      </c>
      <c r="U3824">
        <v>62</v>
      </c>
    </row>
    <row r="3825" spans="1:22" x14ac:dyDescent="0.2">
      <c r="A3825" s="1">
        <v>31305</v>
      </c>
      <c r="B3825">
        <v>1985</v>
      </c>
      <c r="C3825">
        <f>_xlfn.MAXIFS(Table1[ScheduleWeekWritten],Table1[ScheduleSeason],Table1[[#This Row],[ScheduleSeason]])</f>
        <v>16</v>
      </c>
      <c r="D3825">
        <v>2</v>
      </c>
      <c r="E3825" cm="1">
        <f t="array" ref="E3825">_xlfn.XLOOKUP(Table1[[#This Row],[ScheduleWeekWritten]],Table3[Game],100+Table3[Increase],Table1[[#This Row],[ScheduleWeekWritten]])</f>
        <v>2</v>
      </c>
      <c r="F3825" t="b">
        <v>0</v>
      </c>
      <c r="G3825" t="s">
        <v>24</v>
      </c>
      <c r="H3825">
        <v>34</v>
      </c>
      <c r="I3825">
        <v>23</v>
      </c>
      <c r="J3825" t="s">
        <v>95</v>
      </c>
      <c r="K3825" t="s">
        <v>88</v>
      </c>
      <c r="L3825" t="str">
        <f>_xlfn.XLOOKUP(Table1[[#This Row],[TeamFavoriteID]],Table2[team_id],Table2[team_name],_xlfn.XLOOKUP(Table1[[#This Row],[TeamFavoriteID]],Table2[team_id_pfr],Table2[team_name],"Even"))</f>
        <v>Denver Broncos</v>
      </c>
      <c r="M3825">
        <v>-10</v>
      </c>
      <c r="N3825">
        <f>IF(Table1[[#This Row],[TeamFavorite]]=Table1[[#This Row],[TeamHome]],Table1[[#This Row],[ScoreAway]]-Table1[[#This Row],[ScoreHome]],Table1[[#This Row],[ScoreHome]]-Table1[[#This Row],[ScoreAway]])</f>
        <v>-11</v>
      </c>
      <c r="O3825">
        <f>IF(Table1[[#This Row],[SpreadActual]]&lt;Table1[[#This Row],[SpreadFavorite]],1,0)</f>
        <v>1</v>
      </c>
      <c r="P3825">
        <v>40</v>
      </c>
      <c r="Q3825" t="s">
        <v>71</v>
      </c>
      <c r="R3825" t="b">
        <v>0</v>
      </c>
      <c r="S3825">
        <v>69</v>
      </c>
      <c r="T3825">
        <v>12</v>
      </c>
      <c r="U3825">
        <v>45</v>
      </c>
    </row>
    <row r="3826" spans="1:22" x14ac:dyDescent="0.2">
      <c r="A3826" s="1">
        <v>31305</v>
      </c>
      <c r="B3826">
        <v>1985</v>
      </c>
      <c r="C3826">
        <f>_xlfn.MAXIFS(Table1[ScheduleWeekWritten],Table1[ScheduleSeason],Table1[[#This Row],[ScheduleSeason]])</f>
        <v>16</v>
      </c>
      <c r="D3826">
        <v>2</v>
      </c>
      <c r="E3826" cm="1">
        <f t="array" ref="E3826">_xlfn.XLOOKUP(Table1[[#This Row],[ScheduleWeekWritten]],Table3[Game],100+Table3[Increase],Table1[[#This Row],[ScheduleWeekWritten]])</f>
        <v>2</v>
      </c>
      <c r="F3826" t="b">
        <v>0</v>
      </c>
      <c r="G3826" t="s">
        <v>45</v>
      </c>
      <c r="H3826">
        <v>26</v>
      </c>
      <c r="I3826">
        <v>21</v>
      </c>
      <c r="J3826" t="s">
        <v>67</v>
      </c>
      <c r="K3826" t="s">
        <v>68</v>
      </c>
      <c r="L3826" t="str">
        <f>_xlfn.XLOOKUP(Table1[[#This Row],[TeamFavoriteID]],Table2[team_id],Table2[team_name],_xlfn.XLOOKUP(Table1[[#This Row],[TeamFavoriteID]],Table2[team_id_pfr],Table2[team_name],"Even"))</f>
        <v>Dallas Cowboys</v>
      </c>
      <c r="M3826">
        <v>-5</v>
      </c>
      <c r="N3826">
        <f>IF(Table1[[#This Row],[TeamFavorite]]=Table1[[#This Row],[TeamHome]],Table1[[#This Row],[ScoreAway]]-Table1[[#This Row],[ScoreHome]],Table1[[#This Row],[ScoreHome]]-Table1[[#This Row],[ScoreAway]])</f>
        <v>5</v>
      </c>
      <c r="O3826">
        <f>IF(Table1[[#This Row],[SpreadActual]]&lt;Table1[[#This Row],[SpreadFavorite]],1,0)</f>
        <v>0</v>
      </c>
      <c r="P3826">
        <v>45</v>
      </c>
      <c r="Q3826" t="s">
        <v>125</v>
      </c>
      <c r="R3826" t="b">
        <v>0</v>
      </c>
      <c r="S3826">
        <v>72</v>
      </c>
      <c r="T3826">
        <v>0</v>
      </c>
      <c r="V3826" t="s">
        <v>103</v>
      </c>
    </row>
    <row r="3827" spans="1:22" x14ac:dyDescent="0.2">
      <c r="A3827" s="1">
        <v>31305</v>
      </c>
      <c r="B3827">
        <v>1985</v>
      </c>
      <c r="C3827">
        <f>_xlfn.MAXIFS(Table1[ScheduleWeekWritten],Table1[ScheduleSeason],Table1[[#This Row],[ScheduleSeason]])</f>
        <v>16</v>
      </c>
      <c r="D3827">
        <v>2</v>
      </c>
      <c r="E3827" cm="1">
        <f t="array" ref="E3827">_xlfn.XLOOKUP(Table1[[#This Row],[ScheduleWeekWritten]],Table3[Game],100+Table3[Increase],Table1[[#This Row],[ScheduleWeekWritten]])</f>
        <v>2</v>
      </c>
      <c r="F3827" t="b">
        <v>0</v>
      </c>
      <c r="G3827" t="s">
        <v>33</v>
      </c>
      <c r="H3827">
        <v>23</v>
      </c>
      <c r="I3827">
        <v>20</v>
      </c>
      <c r="J3827" t="s">
        <v>50</v>
      </c>
      <c r="K3827" t="s">
        <v>89</v>
      </c>
      <c r="L3827" t="str">
        <f>_xlfn.XLOOKUP(Table1[[#This Row],[TeamFavoriteID]],Table2[team_id],Table2[team_name],_xlfn.XLOOKUP(Table1[[#This Row],[TeamFavoriteID]],Table2[team_id_pfr],Table2[team_name],"Even"))</f>
        <v>Even</v>
      </c>
      <c r="M3827">
        <v>0</v>
      </c>
      <c r="N3827">
        <f>IF(Table1[[#This Row],[TeamFavorite]]=Table1[[#This Row],[TeamHome]],Table1[[#This Row],[ScoreAway]]-Table1[[#This Row],[ScoreHome]],Table1[[#This Row],[ScoreHome]]-Table1[[#This Row],[ScoreAway]])</f>
        <v>3</v>
      </c>
      <c r="O3827">
        <f>IF(Table1[[#This Row],[SpreadActual]]&lt;Table1[[#This Row],[SpreadFavorite]],1,0)</f>
        <v>0</v>
      </c>
      <c r="P3827">
        <v>42</v>
      </c>
      <c r="Q3827" t="s">
        <v>82</v>
      </c>
      <c r="R3827" t="b">
        <v>0</v>
      </c>
      <c r="S3827">
        <v>56</v>
      </c>
      <c r="T3827">
        <v>8</v>
      </c>
      <c r="U3827">
        <v>66</v>
      </c>
    </row>
    <row r="3828" spans="1:22" x14ac:dyDescent="0.2">
      <c r="A3828" s="1">
        <v>31305</v>
      </c>
      <c r="B3828">
        <v>1985</v>
      </c>
      <c r="C3828">
        <f>_xlfn.MAXIFS(Table1[ScheduleWeekWritten],Table1[ScheduleSeason],Table1[[#This Row],[ScheduleSeason]])</f>
        <v>16</v>
      </c>
      <c r="D3828">
        <v>2</v>
      </c>
      <c r="E3828" cm="1">
        <f t="array" ref="E3828">_xlfn.XLOOKUP(Table1[[#This Row],[ScheduleWeekWritten]],Table3[Game],100+Table3[Increase],Table1[[#This Row],[ScheduleWeekWritten]])</f>
        <v>2</v>
      </c>
      <c r="F3828" t="b">
        <v>0</v>
      </c>
      <c r="G3828" t="s">
        <v>19</v>
      </c>
      <c r="H3828">
        <v>30</v>
      </c>
      <c r="I3828">
        <v>13</v>
      </c>
      <c r="J3828" t="s">
        <v>140</v>
      </c>
      <c r="K3828" t="s">
        <v>91</v>
      </c>
      <c r="L3828" t="str">
        <f>_xlfn.XLOOKUP(Table1[[#This Row],[TeamFavoriteID]],Table2[team_id],Table2[team_name],_xlfn.XLOOKUP(Table1[[#This Row],[TeamFavoriteID]],Table2[team_id_pfr],Table2[team_name],"Even"))</f>
        <v>Miami Dolphins</v>
      </c>
      <c r="M3828">
        <v>-17</v>
      </c>
      <c r="N3828">
        <f>IF(Table1[[#This Row],[TeamFavorite]]=Table1[[#This Row],[TeamHome]],Table1[[#This Row],[ScoreAway]]-Table1[[#This Row],[ScoreHome]],Table1[[#This Row],[ScoreHome]]-Table1[[#This Row],[ScoreAway]])</f>
        <v>-17</v>
      </c>
      <c r="O3828">
        <f>IF(Table1[[#This Row],[SpreadActual]]&lt;Table1[[#This Row],[SpreadFavorite]],1,0)</f>
        <v>0</v>
      </c>
      <c r="P3828">
        <v>45</v>
      </c>
      <c r="Q3828" t="s">
        <v>22</v>
      </c>
      <c r="R3828" t="b">
        <v>0</v>
      </c>
      <c r="S3828">
        <v>81</v>
      </c>
      <c r="T3828">
        <v>23</v>
      </c>
      <c r="U3828">
        <v>72</v>
      </c>
    </row>
    <row r="3829" spans="1:22" x14ac:dyDescent="0.2">
      <c r="A3829" s="1">
        <v>31305</v>
      </c>
      <c r="B3829">
        <v>1985</v>
      </c>
      <c r="C3829">
        <f>_xlfn.MAXIFS(Table1[ScheduleWeekWritten],Table1[ScheduleSeason],Table1[[#This Row],[ScheduleSeason]])</f>
        <v>16</v>
      </c>
      <c r="D3829">
        <v>2</v>
      </c>
      <c r="E3829" cm="1">
        <f t="array" ref="E3829">_xlfn.XLOOKUP(Table1[[#This Row],[ScheduleWeekWritten]],Table3[Game],100+Table3[Increase],Table1[[#This Row],[ScheduleWeekWritten]])</f>
        <v>2</v>
      </c>
      <c r="F3829" t="b">
        <v>0</v>
      </c>
      <c r="G3829" t="s">
        <v>31</v>
      </c>
      <c r="H3829">
        <v>42</v>
      </c>
      <c r="I3829">
        <v>3</v>
      </c>
      <c r="J3829" t="s">
        <v>28</v>
      </c>
      <c r="K3829" t="s">
        <v>32</v>
      </c>
      <c r="L3829" t="str">
        <f>_xlfn.XLOOKUP(Table1[[#This Row],[TeamFavoriteID]],Table2[team_id],Table2[team_name],_xlfn.XLOOKUP(Table1[[#This Row],[TeamFavoriteID]],Table2[team_id_pfr],Table2[team_name],"Even"))</f>
        <v>New York Jets</v>
      </c>
      <c r="M3829">
        <v>-3.5</v>
      </c>
      <c r="N3829">
        <f>IF(Table1[[#This Row],[TeamFavorite]]=Table1[[#This Row],[TeamHome]],Table1[[#This Row],[ScoreAway]]-Table1[[#This Row],[ScoreHome]],Table1[[#This Row],[ScoreHome]]-Table1[[#This Row],[ScoreAway]])</f>
        <v>-39</v>
      </c>
      <c r="O3829">
        <f>IF(Table1[[#This Row],[SpreadActual]]&lt;Table1[[#This Row],[SpreadFavorite]],1,0)</f>
        <v>1</v>
      </c>
      <c r="P3829">
        <v>40</v>
      </c>
      <c r="Q3829" t="s">
        <v>126</v>
      </c>
      <c r="R3829" t="b">
        <v>0</v>
      </c>
      <c r="S3829">
        <v>65</v>
      </c>
      <c r="T3829">
        <v>10</v>
      </c>
      <c r="U3829">
        <v>50</v>
      </c>
    </row>
    <row r="3830" spans="1:22" x14ac:dyDescent="0.2">
      <c r="A3830" s="1">
        <v>31305</v>
      </c>
      <c r="B3830">
        <v>1985</v>
      </c>
      <c r="C3830">
        <f>_xlfn.MAXIFS(Table1[ScheduleWeekWritten],Table1[ScheduleSeason],Table1[[#This Row],[ScheduleSeason]])</f>
        <v>16</v>
      </c>
      <c r="D3830">
        <v>2</v>
      </c>
      <c r="E3830" cm="1">
        <f t="array" ref="E3830">_xlfn.XLOOKUP(Table1[[#This Row],[ScheduleWeekWritten]],Table3[Game],100+Table3[Increase],Table1[[#This Row],[ScheduleWeekWritten]])</f>
        <v>2</v>
      </c>
      <c r="F3830" t="b">
        <v>0</v>
      </c>
      <c r="G3830" t="s">
        <v>58</v>
      </c>
      <c r="H3830">
        <v>6</v>
      </c>
      <c r="I3830">
        <v>17</v>
      </c>
      <c r="J3830" t="s">
        <v>39</v>
      </c>
      <c r="K3830" t="s">
        <v>40</v>
      </c>
      <c r="L3830" t="str">
        <f>_xlfn.XLOOKUP(Table1[[#This Row],[TeamFavoriteID]],Table2[team_id],Table2[team_name],_xlfn.XLOOKUP(Table1[[#This Row],[TeamFavoriteID]],Table2[team_id_pfr],Table2[team_name],"Even"))</f>
        <v>Los Angeles Rams</v>
      </c>
      <c r="M3830">
        <v>-5</v>
      </c>
      <c r="N3830">
        <f>IF(Table1[[#This Row],[TeamFavorite]]=Table1[[#This Row],[TeamHome]],Table1[[#This Row],[ScoreAway]]-Table1[[#This Row],[ScoreHome]],Table1[[#This Row],[ScoreHome]]-Table1[[#This Row],[ScoreAway]])</f>
        <v>-11</v>
      </c>
      <c r="O3830">
        <f>IF(Table1[[#This Row],[SpreadActual]]&lt;Table1[[#This Row],[SpreadFavorite]],1,0)</f>
        <v>1</v>
      </c>
      <c r="P3830">
        <v>37</v>
      </c>
      <c r="Q3830" t="s">
        <v>112</v>
      </c>
      <c r="R3830" t="b">
        <v>0</v>
      </c>
      <c r="S3830">
        <v>60</v>
      </c>
      <c r="T3830">
        <v>8</v>
      </c>
      <c r="U3830">
        <v>51</v>
      </c>
    </row>
    <row r="3831" spans="1:22" x14ac:dyDescent="0.2">
      <c r="A3831" s="1">
        <v>31305</v>
      </c>
      <c r="B3831">
        <v>1985</v>
      </c>
      <c r="C3831">
        <f>_xlfn.MAXIFS(Table1[ScheduleWeekWritten],Table1[ScheduleSeason],Table1[[#This Row],[ScheduleSeason]])</f>
        <v>16</v>
      </c>
      <c r="D3831">
        <v>2</v>
      </c>
      <c r="E3831" cm="1">
        <f t="array" ref="E3831">_xlfn.XLOOKUP(Table1[[#This Row],[ScheduleWeekWritten]],Table3[Game],100+Table3[Increase],Table1[[#This Row],[ScheduleWeekWritten]])</f>
        <v>2</v>
      </c>
      <c r="F3831" t="b">
        <v>0</v>
      </c>
      <c r="G3831" t="s">
        <v>27</v>
      </c>
      <c r="H3831">
        <v>35</v>
      </c>
      <c r="I3831">
        <v>49</v>
      </c>
      <c r="J3831" t="s">
        <v>128</v>
      </c>
      <c r="K3831" t="s">
        <v>132</v>
      </c>
      <c r="L3831" t="str">
        <f>_xlfn.XLOOKUP(Table1[[#This Row],[TeamFavoriteID]],Table2[team_id],Table2[team_name],_xlfn.XLOOKUP(Table1[[#This Row],[TeamFavoriteID]],Table2[team_id_pfr],Table2[team_name],"Even"))</f>
        <v>Seattle Seahawks</v>
      </c>
      <c r="M3831">
        <v>-4</v>
      </c>
      <c r="N3831">
        <f>IF(Table1[[#This Row],[TeamFavorite]]=Table1[[#This Row],[TeamHome]],Table1[[#This Row],[ScoreAway]]-Table1[[#This Row],[ScoreHome]],Table1[[#This Row],[ScoreHome]]-Table1[[#This Row],[ScoreAway]])</f>
        <v>-14</v>
      </c>
      <c r="O3831">
        <f>IF(Table1[[#This Row],[SpreadActual]]&lt;Table1[[#This Row],[SpreadFavorite]],1,0)</f>
        <v>1</v>
      </c>
      <c r="P3831">
        <v>46</v>
      </c>
      <c r="Q3831" t="s">
        <v>94</v>
      </c>
      <c r="R3831" t="b">
        <v>0</v>
      </c>
      <c r="S3831">
        <v>70</v>
      </c>
      <c r="T3831">
        <v>8</v>
      </c>
      <c r="U3831">
        <v>73</v>
      </c>
    </row>
    <row r="3832" spans="1:22" x14ac:dyDescent="0.2">
      <c r="A3832" s="1">
        <v>31305</v>
      </c>
      <c r="B3832">
        <v>1985</v>
      </c>
      <c r="C3832">
        <f>_xlfn.MAXIFS(Table1[ScheduleWeekWritten],Table1[ScheduleSeason],Table1[[#This Row],[ScheduleSeason]])</f>
        <v>16</v>
      </c>
      <c r="D3832">
        <v>2</v>
      </c>
      <c r="E3832" cm="1">
        <f t="array" ref="E3832">_xlfn.XLOOKUP(Table1[[#This Row],[ScheduleWeekWritten]],Table3[Game],100+Table3[Increase],Table1[[#This Row],[ScheduleWeekWritten]])</f>
        <v>2</v>
      </c>
      <c r="F3832" t="b">
        <v>0</v>
      </c>
      <c r="G3832" t="s">
        <v>53</v>
      </c>
      <c r="H3832">
        <v>35</v>
      </c>
      <c r="I3832">
        <v>16</v>
      </c>
      <c r="J3832" t="s">
        <v>38</v>
      </c>
      <c r="K3832" t="s">
        <v>87</v>
      </c>
      <c r="L3832" t="str">
        <f>_xlfn.XLOOKUP(Table1[[#This Row],[TeamFavoriteID]],Table2[team_id],Table2[team_name],_xlfn.XLOOKUP(Table1[[#This Row],[TeamFavoriteID]],Table2[team_id_pfr],Table2[team_name],"Even"))</f>
        <v>San Francisco 49ers</v>
      </c>
      <c r="M3832">
        <v>-14</v>
      </c>
      <c r="N3832">
        <f>IF(Table1[[#This Row],[TeamFavorite]]=Table1[[#This Row],[TeamHome]],Table1[[#This Row],[ScoreAway]]-Table1[[#This Row],[ScoreHome]],Table1[[#This Row],[ScoreHome]]-Table1[[#This Row],[ScoreAway]])</f>
        <v>-19</v>
      </c>
      <c r="O3832">
        <f>IF(Table1[[#This Row],[SpreadActual]]&lt;Table1[[#This Row],[SpreadFavorite]],1,0)</f>
        <v>1</v>
      </c>
      <c r="P3832">
        <v>45</v>
      </c>
      <c r="Q3832" t="s">
        <v>118</v>
      </c>
      <c r="R3832" t="b">
        <v>0</v>
      </c>
      <c r="S3832">
        <v>62</v>
      </c>
      <c r="T3832">
        <v>17</v>
      </c>
      <c r="U3832">
        <v>72</v>
      </c>
    </row>
    <row r="3833" spans="1:22" x14ac:dyDescent="0.2">
      <c r="A3833" s="1">
        <v>31305</v>
      </c>
      <c r="B3833">
        <v>1985</v>
      </c>
      <c r="C3833">
        <f>_xlfn.MAXIFS(Table1[ScheduleWeekWritten],Table1[ScheduleSeason],Table1[[#This Row],[ScheduleSeason]])</f>
        <v>16</v>
      </c>
      <c r="D3833">
        <v>2</v>
      </c>
      <c r="E3833" cm="1">
        <f t="array" ref="E3833">_xlfn.XLOOKUP(Table1[[#This Row],[ScheduleWeekWritten]],Table3[Game],100+Table3[Increase],Table1[[#This Row],[ScheduleWeekWritten]])</f>
        <v>2</v>
      </c>
      <c r="F3833" t="b">
        <v>0</v>
      </c>
      <c r="G3833" t="s">
        <v>57</v>
      </c>
      <c r="H3833">
        <v>41</v>
      </c>
      <c r="I3833">
        <v>27</v>
      </c>
      <c r="J3833" t="s">
        <v>101</v>
      </c>
      <c r="K3833" t="s">
        <v>59</v>
      </c>
      <c r="L3833" t="str">
        <f>_xlfn.XLOOKUP(Table1[[#This Row],[TeamFavoriteID]],Table2[team_id],Table2[team_name],_xlfn.XLOOKUP(Table1[[#This Row],[TeamFavoriteID]],Table2[team_id_pfr],Table2[team_name],"Even"))</f>
        <v>Arizona Cardinals</v>
      </c>
      <c r="M3833">
        <v>-4</v>
      </c>
      <c r="N3833">
        <f>IF(Table1[[#This Row],[TeamFavorite]]=Table1[[#This Row],[TeamHome]],Table1[[#This Row],[ScoreAway]]-Table1[[#This Row],[ScoreHome]],Table1[[#This Row],[ScoreHome]]-Table1[[#This Row],[ScoreAway]])</f>
        <v>14</v>
      </c>
      <c r="O3833">
        <f>IF(Table1[[#This Row],[SpreadActual]]&lt;Table1[[#This Row],[SpreadFavorite]],1,0)</f>
        <v>0</v>
      </c>
      <c r="P3833">
        <v>49</v>
      </c>
      <c r="Q3833" t="s">
        <v>60</v>
      </c>
      <c r="R3833" t="b">
        <v>0</v>
      </c>
      <c r="S3833">
        <v>66</v>
      </c>
      <c r="T3833">
        <v>8</v>
      </c>
      <c r="U3833">
        <v>52</v>
      </c>
    </row>
    <row r="3834" spans="1:22" x14ac:dyDescent="0.2">
      <c r="A3834" s="1">
        <v>31305</v>
      </c>
      <c r="B3834">
        <v>1985</v>
      </c>
      <c r="C3834">
        <f>_xlfn.MAXIFS(Table1[ScheduleWeekWritten],Table1[ScheduleSeason],Table1[[#This Row],[ScheduleSeason]])</f>
        <v>16</v>
      </c>
      <c r="D3834">
        <v>2</v>
      </c>
      <c r="E3834" cm="1">
        <f t="array" ref="E3834">_xlfn.XLOOKUP(Table1[[#This Row],[ScheduleWeekWritten]],Table3[Game],100+Table3[Increase],Table1[[#This Row],[ScheduleWeekWritten]])</f>
        <v>2</v>
      </c>
      <c r="F3834" t="b">
        <v>0</v>
      </c>
      <c r="G3834" t="s">
        <v>127</v>
      </c>
      <c r="H3834">
        <v>16</v>
      </c>
      <c r="I3834">
        <v>31</v>
      </c>
      <c r="J3834" t="s">
        <v>54</v>
      </c>
      <c r="K3834" t="s">
        <v>133</v>
      </c>
      <c r="L3834" t="str">
        <f>_xlfn.XLOOKUP(Table1[[#This Row],[TeamFavoriteID]],Table2[team_id],Table2[team_name],_xlfn.XLOOKUP(Table1[[#This Row],[TeamFavoriteID]],Table2[team_id_pfr],Table2[team_name],"Even"))</f>
        <v>Tampa Bay Buccaneers</v>
      </c>
      <c r="M3834">
        <v>-3</v>
      </c>
      <c r="N3834">
        <f>IF(Table1[[#This Row],[TeamFavorite]]=Table1[[#This Row],[TeamHome]],Table1[[#This Row],[ScoreAway]]-Table1[[#This Row],[ScoreHome]],Table1[[#This Row],[ScoreHome]]-Table1[[#This Row],[ScoreAway]])</f>
        <v>15</v>
      </c>
      <c r="O3834">
        <f>IF(Table1[[#This Row],[SpreadActual]]&lt;Table1[[#This Row],[SpreadFavorite]],1,0)</f>
        <v>0</v>
      </c>
      <c r="P3834">
        <v>45</v>
      </c>
      <c r="Q3834" t="s">
        <v>130</v>
      </c>
      <c r="R3834" t="b">
        <v>0</v>
      </c>
      <c r="S3834">
        <v>76</v>
      </c>
      <c r="T3834">
        <v>15</v>
      </c>
      <c r="U3834">
        <v>68</v>
      </c>
    </row>
    <row r="3835" spans="1:22" x14ac:dyDescent="0.2">
      <c r="A3835" s="1">
        <v>31305</v>
      </c>
      <c r="B3835">
        <v>1985</v>
      </c>
      <c r="C3835">
        <f>_xlfn.MAXIFS(Table1[ScheduleWeekWritten],Table1[ScheduleSeason],Table1[[#This Row],[ScheduleSeason]])</f>
        <v>16</v>
      </c>
      <c r="D3835">
        <v>2</v>
      </c>
      <c r="E3835" cm="1">
        <f t="array" ref="E3835">_xlfn.XLOOKUP(Table1[[#This Row],[ScheduleWeekWritten]],Table3[Game],100+Table3[Increase],Table1[[#This Row],[ScheduleWeekWritten]])</f>
        <v>2</v>
      </c>
      <c r="F3835" t="b">
        <v>0</v>
      </c>
      <c r="G3835" t="s">
        <v>61</v>
      </c>
      <c r="H3835">
        <v>16</v>
      </c>
      <c r="I3835">
        <v>13</v>
      </c>
      <c r="J3835" t="s">
        <v>23</v>
      </c>
      <c r="K3835" t="s">
        <v>85</v>
      </c>
      <c r="L3835" t="str">
        <f>_xlfn.XLOOKUP(Table1[[#This Row],[TeamFavoriteID]],Table2[team_id],Table2[team_name],_xlfn.XLOOKUP(Table1[[#This Row],[TeamFavoriteID]],Table2[team_id_pfr],Table2[team_name],"Even"))</f>
        <v>Washington Commanders</v>
      </c>
      <c r="M3835">
        <v>-10</v>
      </c>
      <c r="N3835">
        <f>IF(Table1[[#This Row],[TeamFavorite]]=Table1[[#This Row],[TeamHome]],Table1[[#This Row],[ScoreAway]]-Table1[[#This Row],[ScoreHome]],Table1[[#This Row],[ScoreHome]]-Table1[[#This Row],[ScoreAway]])</f>
        <v>3</v>
      </c>
      <c r="O3835">
        <f>IF(Table1[[#This Row],[SpreadActual]]&lt;Table1[[#This Row],[SpreadFavorite]],1,0)</f>
        <v>0</v>
      </c>
      <c r="P3835">
        <v>46.5</v>
      </c>
      <c r="Q3835" t="s">
        <v>64</v>
      </c>
      <c r="R3835" t="b">
        <v>0</v>
      </c>
      <c r="S3835">
        <v>62</v>
      </c>
      <c r="T3835">
        <v>8</v>
      </c>
      <c r="U3835">
        <v>52</v>
      </c>
    </row>
    <row r="3836" spans="1:22" x14ac:dyDescent="0.2">
      <c r="A3836" s="1">
        <v>31306</v>
      </c>
      <c r="B3836">
        <v>1985</v>
      </c>
      <c r="C3836">
        <f>_xlfn.MAXIFS(Table1[ScheduleWeekWritten],Table1[ScheduleSeason],Table1[[#This Row],[ScheduleSeason]])</f>
        <v>16</v>
      </c>
      <c r="D3836">
        <v>2</v>
      </c>
      <c r="E3836" cm="1">
        <f t="array" ref="E3836">_xlfn.XLOOKUP(Table1[[#This Row],[ScheduleWeekWritten]],Table3[Game],100+Table3[Increase],Table1[[#This Row],[ScheduleWeekWritten]])</f>
        <v>2</v>
      </c>
      <c r="F3836" t="b">
        <v>0</v>
      </c>
      <c r="G3836" t="s">
        <v>62</v>
      </c>
      <c r="H3836">
        <v>17</v>
      </c>
      <c r="I3836">
        <v>7</v>
      </c>
      <c r="J3836" t="s">
        <v>49</v>
      </c>
      <c r="K3836" t="s">
        <v>51</v>
      </c>
      <c r="L3836" t="str">
        <f>_xlfn.XLOOKUP(Table1[[#This Row],[TeamFavoriteID]],Table2[team_id],Table2[team_name],_xlfn.XLOOKUP(Table1[[#This Row],[TeamFavoriteID]],Table2[team_id_pfr],Table2[team_name],"Even"))</f>
        <v>Pittsburgh Steelers</v>
      </c>
      <c r="M3836">
        <v>-1.5</v>
      </c>
      <c r="N3836">
        <f>IF(Table1[[#This Row],[TeamFavorite]]=Table1[[#This Row],[TeamHome]],Table1[[#This Row],[ScoreAway]]-Table1[[#This Row],[ScoreHome]],Table1[[#This Row],[ScoreHome]]-Table1[[#This Row],[ScoreAway]])</f>
        <v>10</v>
      </c>
      <c r="O3836">
        <f>IF(Table1[[#This Row],[SpreadActual]]&lt;Table1[[#This Row],[SpreadFavorite]],1,0)</f>
        <v>0</v>
      </c>
      <c r="P3836">
        <v>41</v>
      </c>
      <c r="Q3836" t="s">
        <v>66</v>
      </c>
      <c r="R3836" t="b">
        <v>0</v>
      </c>
      <c r="S3836">
        <v>57</v>
      </c>
      <c r="T3836">
        <v>4</v>
      </c>
      <c r="U3836">
        <v>65</v>
      </c>
    </row>
    <row r="3837" spans="1:22" x14ac:dyDescent="0.2">
      <c r="A3837" s="1">
        <v>31309</v>
      </c>
      <c r="B3837">
        <v>1985</v>
      </c>
      <c r="C3837">
        <f>_xlfn.MAXIFS(Table1[ScheduleWeekWritten],Table1[ScheduleSeason],Table1[[#This Row],[ScheduleSeason]])</f>
        <v>16</v>
      </c>
      <c r="D3837">
        <v>3</v>
      </c>
      <c r="E3837" cm="1">
        <f t="array" ref="E3837">_xlfn.XLOOKUP(Table1[[#This Row],[ScheduleWeekWritten]],Table3[Game],100+Table3[Increase],Table1[[#This Row],[ScheduleWeekWritten]])</f>
        <v>3</v>
      </c>
      <c r="F3837" t="b">
        <v>0</v>
      </c>
      <c r="G3837" t="s">
        <v>54</v>
      </c>
      <c r="H3837">
        <v>24</v>
      </c>
      <c r="I3837">
        <v>33</v>
      </c>
      <c r="J3837" t="s">
        <v>46</v>
      </c>
      <c r="K3837" t="s">
        <v>47</v>
      </c>
      <c r="L3837" t="str">
        <f>_xlfn.XLOOKUP(Table1[[#This Row],[TeamFavoriteID]],Table2[team_id],Table2[team_name],_xlfn.XLOOKUP(Table1[[#This Row],[TeamFavoriteID]],Table2[team_id_pfr],Table2[team_name],"Even"))</f>
        <v>Chicago Bears</v>
      </c>
      <c r="M3837">
        <v>-3.5</v>
      </c>
      <c r="N3837">
        <f>IF(Table1[[#This Row],[TeamFavorite]]=Table1[[#This Row],[TeamHome]],Table1[[#This Row],[ScoreAway]]-Table1[[#This Row],[ScoreHome]],Table1[[#This Row],[ScoreHome]]-Table1[[#This Row],[ScoreAway]])</f>
        <v>-9</v>
      </c>
      <c r="O3837">
        <f>IF(Table1[[#This Row],[SpreadActual]]&lt;Table1[[#This Row],[SpreadFavorite]],1,0)</f>
        <v>1</v>
      </c>
      <c r="P3837">
        <v>43</v>
      </c>
      <c r="Q3837" t="s">
        <v>137</v>
      </c>
      <c r="R3837" t="b">
        <v>0</v>
      </c>
      <c r="S3837">
        <v>72</v>
      </c>
      <c r="T3837">
        <v>0</v>
      </c>
      <c r="V3837" t="s">
        <v>103</v>
      </c>
    </row>
    <row r="3838" spans="1:22" x14ac:dyDescent="0.2">
      <c r="A3838" s="1">
        <v>31312</v>
      </c>
      <c r="B3838">
        <v>1985</v>
      </c>
      <c r="C3838">
        <f>_xlfn.MAXIFS(Table1[ScheduleWeekWritten],Table1[ScheduleSeason],Table1[[#This Row],[ScheduleSeason]])</f>
        <v>16</v>
      </c>
      <c r="D3838">
        <v>3</v>
      </c>
      <c r="E3838" cm="1">
        <f t="array" ref="E3838">_xlfn.XLOOKUP(Table1[[#This Row],[ScheduleWeekWritten]],Table3[Game],100+Table3[Increase],Table1[[#This Row],[ScheduleWeekWritten]])</f>
        <v>3</v>
      </c>
      <c r="F3838" t="b">
        <v>0</v>
      </c>
      <c r="G3838" t="s">
        <v>38</v>
      </c>
      <c r="H3838">
        <v>28</v>
      </c>
      <c r="I3838">
        <v>44</v>
      </c>
      <c r="J3838" t="s">
        <v>24</v>
      </c>
      <c r="K3838" t="s">
        <v>88</v>
      </c>
      <c r="L3838" t="str">
        <f>_xlfn.XLOOKUP(Table1[[#This Row],[TeamFavoriteID]],Table2[team_id],Table2[team_name],_xlfn.XLOOKUP(Table1[[#This Row],[TeamFavoriteID]],Table2[team_id_pfr],Table2[team_name],"Even"))</f>
        <v>Denver Broncos</v>
      </c>
      <c r="M3838">
        <v>-5.5</v>
      </c>
      <c r="N3838">
        <f>IF(Table1[[#This Row],[TeamFavorite]]=Table1[[#This Row],[TeamHome]],Table1[[#This Row],[ScoreAway]]-Table1[[#This Row],[ScoreHome]],Table1[[#This Row],[ScoreHome]]-Table1[[#This Row],[ScoreAway]])</f>
        <v>-16</v>
      </c>
      <c r="O3838">
        <f>IF(Table1[[#This Row],[SpreadActual]]&lt;Table1[[#This Row],[SpreadFavorite]],1,0)</f>
        <v>1</v>
      </c>
      <c r="P3838">
        <v>43</v>
      </c>
      <c r="Q3838" t="s">
        <v>41</v>
      </c>
      <c r="R3838" t="b">
        <v>0</v>
      </c>
      <c r="S3838">
        <v>73</v>
      </c>
      <c r="T3838">
        <v>8</v>
      </c>
      <c r="U3838">
        <v>64</v>
      </c>
    </row>
    <row r="3839" spans="1:22" x14ac:dyDescent="0.2">
      <c r="A3839" s="1">
        <v>31312</v>
      </c>
      <c r="B3839">
        <v>1985</v>
      </c>
      <c r="C3839">
        <f>_xlfn.MAXIFS(Table1[ScheduleWeekWritten],Table1[ScheduleSeason],Table1[[#This Row],[ScheduleSeason]])</f>
        <v>16</v>
      </c>
      <c r="D3839">
        <v>3</v>
      </c>
      <c r="E3839" cm="1">
        <f t="array" ref="E3839">_xlfn.XLOOKUP(Table1[[#This Row],[ScheduleWeekWritten]],Table3[Game],100+Table3[Increase],Table1[[#This Row],[ScheduleWeekWritten]])</f>
        <v>3</v>
      </c>
      <c r="F3839" t="b">
        <v>0</v>
      </c>
      <c r="G3839" t="s">
        <v>28</v>
      </c>
      <c r="H3839">
        <v>14</v>
      </c>
      <c r="I3839">
        <v>17</v>
      </c>
      <c r="J3839" t="s">
        <v>115</v>
      </c>
      <c r="K3839" t="s">
        <v>70</v>
      </c>
      <c r="L3839" t="str">
        <f>_xlfn.XLOOKUP(Table1[[#This Row],[TeamFavoriteID]],Table2[team_id],Table2[team_name],_xlfn.XLOOKUP(Table1[[#This Row],[TeamFavoriteID]],Table2[team_id_pfr],Table2[team_name],"Even"))</f>
        <v>Boston Patriots</v>
      </c>
      <c r="M3839">
        <v>-6.5</v>
      </c>
      <c r="N3839">
        <f>IF(Table1[[#This Row],[TeamFavorite]]=Table1[[#This Row],[TeamHome]],Table1[[#This Row],[ScoreAway]]-Table1[[#This Row],[ScoreHome]],Table1[[#This Row],[ScoreHome]]-Table1[[#This Row],[ScoreAway]])</f>
        <v>-3</v>
      </c>
      <c r="O3839">
        <f>IF(Table1[[#This Row],[SpreadActual]]&lt;Table1[[#This Row],[SpreadFavorite]],1,0)</f>
        <v>0</v>
      </c>
      <c r="P3839">
        <v>42</v>
      </c>
      <c r="Q3839" t="s">
        <v>123</v>
      </c>
      <c r="R3839" t="b">
        <v>0</v>
      </c>
      <c r="S3839">
        <v>65</v>
      </c>
      <c r="T3839">
        <v>7</v>
      </c>
      <c r="U3839">
        <v>76</v>
      </c>
    </row>
    <row r="3840" spans="1:22" x14ac:dyDescent="0.2">
      <c r="A3840" s="1">
        <v>31312</v>
      </c>
      <c r="B3840">
        <v>1985</v>
      </c>
      <c r="C3840">
        <f>_xlfn.MAXIFS(Table1[ScheduleWeekWritten],Table1[ScheduleSeason],Table1[[#This Row],[ScheduleSeason]])</f>
        <v>16</v>
      </c>
      <c r="D3840">
        <v>3</v>
      </c>
      <c r="E3840" cm="1">
        <f t="array" ref="E3840">_xlfn.XLOOKUP(Table1[[#This Row],[ScheduleWeekWritten]],Table3[Game],100+Table3[Increase],Table1[[#This Row],[ScheduleWeekWritten]])</f>
        <v>3</v>
      </c>
      <c r="F3840" t="b">
        <v>0</v>
      </c>
      <c r="G3840" t="s">
        <v>101</v>
      </c>
      <c r="H3840">
        <v>41</v>
      </c>
      <c r="I3840">
        <v>44</v>
      </c>
      <c r="J3840" t="s">
        <v>27</v>
      </c>
      <c r="K3840" t="s">
        <v>104</v>
      </c>
      <c r="L3840" t="str">
        <f>_xlfn.XLOOKUP(Table1[[#This Row],[TeamFavoriteID]],Table2[team_id],Table2[team_name],_xlfn.XLOOKUP(Table1[[#This Row],[TeamFavoriteID]],Table2[team_id_pfr],Table2[team_name],"Even"))</f>
        <v>Cincinnati Bengals</v>
      </c>
      <c r="M3840">
        <v>-4.5</v>
      </c>
      <c r="N3840">
        <f>IF(Table1[[#This Row],[TeamFavorite]]=Table1[[#This Row],[TeamHome]],Table1[[#This Row],[ScoreAway]]-Table1[[#This Row],[ScoreHome]],Table1[[#This Row],[ScoreHome]]-Table1[[#This Row],[ScoreAway]])</f>
        <v>3</v>
      </c>
      <c r="O3840">
        <f>IF(Table1[[#This Row],[SpreadActual]]&lt;Table1[[#This Row],[SpreadFavorite]],1,0)</f>
        <v>0</v>
      </c>
      <c r="P3840">
        <v>50</v>
      </c>
      <c r="Q3840" t="s">
        <v>111</v>
      </c>
      <c r="R3840" t="b">
        <v>0</v>
      </c>
      <c r="S3840">
        <v>71</v>
      </c>
      <c r="T3840">
        <v>9</v>
      </c>
      <c r="U3840">
        <v>56</v>
      </c>
    </row>
    <row r="3841" spans="1:22" x14ac:dyDescent="0.2">
      <c r="A3841" s="1">
        <v>31312</v>
      </c>
      <c r="B3841">
        <v>1985</v>
      </c>
      <c r="C3841">
        <f>_xlfn.MAXIFS(Table1[ScheduleWeekWritten],Table1[ScheduleSeason],Table1[[#This Row],[ScheduleSeason]])</f>
        <v>16</v>
      </c>
      <c r="D3841">
        <v>3</v>
      </c>
      <c r="E3841" cm="1">
        <f t="array" ref="E3841">_xlfn.XLOOKUP(Table1[[#This Row],[ScheduleWeekWritten]],Table3[Game],100+Table3[Increase],Table1[[#This Row],[ScheduleWeekWritten]])</f>
        <v>3</v>
      </c>
      <c r="F3841" t="b">
        <v>0</v>
      </c>
      <c r="G3841" t="s">
        <v>67</v>
      </c>
      <c r="H3841">
        <v>20</v>
      </c>
      <c r="I3841">
        <v>7</v>
      </c>
      <c r="J3841" t="s">
        <v>62</v>
      </c>
      <c r="K3841" t="s">
        <v>68</v>
      </c>
      <c r="L3841" t="str">
        <f>_xlfn.XLOOKUP(Table1[[#This Row],[TeamFavoriteID]],Table2[team_id],Table2[team_name],_xlfn.XLOOKUP(Table1[[#This Row],[TeamFavoriteID]],Table2[team_id_pfr],Table2[team_name],"Even"))</f>
        <v>Dallas Cowboys</v>
      </c>
      <c r="M3841">
        <v>-7.5</v>
      </c>
      <c r="N3841">
        <f>IF(Table1[[#This Row],[TeamFavorite]]=Table1[[#This Row],[TeamHome]],Table1[[#This Row],[ScoreAway]]-Table1[[#This Row],[ScoreHome]],Table1[[#This Row],[ScoreHome]]-Table1[[#This Row],[ScoreAway]])</f>
        <v>-13</v>
      </c>
      <c r="O3841">
        <f>IF(Table1[[#This Row],[SpreadActual]]&lt;Table1[[#This Row],[SpreadFavorite]],1,0)</f>
        <v>1</v>
      </c>
      <c r="P3841">
        <v>40</v>
      </c>
      <c r="Q3841" t="s">
        <v>119</v>
      </c>
      <c r="R3841" t="b">
        <v>0</v>
      </c>
      <c r="S3841">
        <v>80</v>
      </c>
      <c r="T3841">
        <v>17</v>
      </c>
      <c r="U3841">
        <v>55</v>
      </c>
    </row>
    <row r="3842" spans="1:22" x14ac:dyDescent="0.2">
      <c r="A3842" s="1">
        <v>31312</v>
      </c>
      <c r="B3842">
        <v>1985</v>
      </c>
      <c r="C3842">
        <f>_xlfn.MAXIFS(Table1[ScheduleWeekWritten],Table1[ScheduleSeason],Table1[[#This Row],[ScheduleSeason]])</f>
        <v>16</v>
      </c>
      <c r="D3842">
        <v>3</v>
      </c>
      <c r="E3842" cm="1">
        <f t="array" ref="E3842">_xlfn.XLOOKUP(Table1[[#This Row],[ScheduleWeekWritten]],Table3[Game],100+Table3[Increase],Table1[[#This Row],[ScheduleWeekWritten]])</f>
        <v>3</v>
      </c>
      <c r="F3842" t="b">
        <v>0</v>
      </c>
      <c r="G3842" t="s">
        <v>33</v>
      </c>
      <c r="H3842">
        <v>3</v>
      </c>
      <c r="I3842">
        <v>24</v>
      </c>
      <c r="J3842" t="s">
        <v>31</v>
      </c>
      <c r="K3842" t="s">
        <v>35</v>
      </c>
      <c r="L3842" t="str">
        <f>_xlfn.XLOOKUP(Table1[[#This Row],[TeamFavoriteID]],Table2[team_id],Table2[team_name],_xlfn.XLOOKUP(Table1[[#This Row],[TeamFavoriteID]],Table2[team_id_pfr],Table2[team_name],"Even"))</f>
        <v>Green Bay Packers</v>
      </c>
      <c r="M3842">
        <v>-4.5</v>
      </c>
      <c r="N3842">
        <f>IF(Table1[[#This Row],[TeamFavorite]]=Table1[[#This Row],[TeamHome]],Table1[[#This Row],[ScoreAway]]-Table1[[#This Row],[ScoreHome]],Table1[[#This Row],[ScoreHome]]-Table1[[#This Row],[ScoreAway]])</f>
        <v>21</v>
      </c>
      <c r="O3842">
        <f>IF(Table1[[#This Row],[SpreadActual]]&lt;Table1[[#This Row],[SpreadFavorite]],1,0)</f>
        <v>0</v>
      </c>
      <c r="P3842">
        <v>41</v>
      </c>
      <c r="Q3842" t="s">
        <v>36</v>
      </c>
      <c r="R3842" t="b">
        <v>0</v>
      </c>
      <c r="S3842">
        <v>64</v>
      </c>
      <c r="T3842">
        <v>13</v>
      </c>
      <c r="U3842">
        <v>95</v>
      </c>
    </row>
    <row r="3843" spans="1:22" x14ac:dyDescent="0.2">
      <c r="A3843" s="1">
        <v>31312</v>
      </c>
      <c r="B3843">
        <v>1985</v>
      </c>
      <c r="C3843">
        <f>_xlfn.MAXIFS(Table1[ScheduleWeekWritten],Table1[ScheduleSeason],Table1[[#This Row],[ScheduleSeason]])</f>
        <v>16</v>
      </c>
      <c r="D3843">
        <v>3</v>
      </c>
      <c r="E3843" cm="1">
        <f t="array" ref="E3843">_xlfn.XLOOKUP(Table1[[#This Row],[ScheduleWeekWritten]],Table3[Game],100+Table3[Increase],Table1[[#This Row],[ScheduleWeekWritten]])</f>
        <v>3</v>
      </c>
      <c r="F3843" t="b">
        <v>0</v>
      </c>
      <c r="G3843" t="s">
        <v>140</v>
      </c>
      <c r="H3843">
        <v>14</v>
      </c>
      <c r="I3843">
        <v>6</v>
      </c>
      <c r="J3843" t="s">
        <v>45</v>
      </c>
      <c r="K3843" t="s">
        <v>79</v>
      </c>
      <c r="L3843" t="str">
        <f>_xlfn.XLOOKUP(Table1[[#This Row],[TeamFavoriteID]],Table2[team_id],Table2[team_name],_xlfn.XLOOKUP(Table1[[#This Row],[TeamFavoriteID]],Table2[team_id_pfr],Table2[team_name],"Even"))</f>
        <v>Detroit Lions</v>
      </c>
      <c r="M3843">
        <v>-5</v>
      </c>
      <c r="N3843">
        <f>IF(Table1[[#This Row],[TeamFavorite]]=Table1[[#This Row],[TeamHome]],Table1[[#This Row],[ScoreAway]]-Table1[[#This Row],[ScoreHome]],Table1[[#This Row],[ScoreHome]]-Table1[[#This Row],[ScoreAway]])</f>
        <v>8</v>
      </c>
      <c r="O3843">
        <f>IF(Table1[[#This Row],[SpreadActual]]&lt;Table1[[#This Row],[SpreadFavorite]],1,0)</f>
        <v>0</v>
      </c>
      <c r="P3843">
        <v>43</v>
      </c>
      <c r="Q3843" t="s">
        <v>141</v>
      </c>
      <c r="R3843" t="b">
        <v>0</v>
      </c>
      <c r="S3843">
        <v>72</v>
      </c>
      <c r="T3843">
        <v>0</v>
      </c>
      <c r="V3843" t="s">
        <v>103</v>
      </c>
    </row>
    <row r="3844" spans="1:22" x14ac:dyDescent="0.2">
      <c r="A3844" s="1">
        <v>31312</v>
      </c>
      <c r="B3844">
        <v>1985</v>
      </c>
      <c r="C3844">
        <f>_xlfn.MAXIFS(Table1[ScheduleWeekWritten],Table1[ScheduleSeason],Table1[[#This Row],[ScheduleSeason]])</f>
        <v>16</v>
      </c>
      <c r="D3844">
        <v>3</v>
      </c>
      <c r="E3844" cm="1">
        <f t="array" ref="E3844">_xlfn.XLOOKUP(Table1[[#This Row],[ScheduleWeekWritten]],Table3[Game],100+Table3[Increase],Table1[[#This Row],[ScheduleWeekWritten]])</f>
        <v>3</v>
      </c>
      <c r="F3844" t="b">
        <v>0</v>
      </c>
      <c r="G3844" t="s">
        <v>138</v>
      </c>
      <c r="H3844">
        <v>10</v>
      </c>
      <c r="I3844">
        <v>34</v>
      </c>
      <c r="J3844" t="s">
        <v>53</v>
      </c>
      <c r="K3844" t="s">
        <v>87</v>
      </c>
      <c r="L3844" t="str">
        <f>_xlfn.XLOOKUP(Table1[[#This Row],[TeamFavoriteID]],Table2[team_id],Table2[team_name],_xlfn.XLOOKUP(Table1[[#This Row],[TeamFavoriteID]],Table2[team_id_pfr],Table2[team_name],"Even"))</f>
        <v>San Francisco 49ers</v>
      </c>
      <c r="M3844">
        <v>-3</v>
      </c>
      <c r="N3844">
        <f>IF(Table1[[#This Row],[TeamFavorite]]=Table1[[#This Row],[TeamHome]],Table1[[#This Row],[ScoreAway]]-Table1[[#This Row],[ScoreHome]],Table1[[#This Row],[ScoreHome]]-Table1[[#This Row],[ScoreAway]])</f>
        <v>-24</v>
      </c>
      <c r="O3844">
        <f>IF(Table1[[#This Row],[SpreadActual]]&lt;Table1[[#This Row],[SpreadFavorite]],1,0)</f>
        <v>1</v>
      </c>
      <c r="P3844">
        <v>47</v>
      </c>
      <c r="Q3844" t="s">
        <v>65</v>
      </c>
      <c r="R3844" t="b">
        <v>0</v>
      </c>
      <c r="S3844">
        <v>68</v>
      </c>
      <c r="T3844">
        <v>9</v>
      </c>
      <c r="U3844">
        <v>66</v>
      </c>
    </row>
    <row r="3845" spans="1:22" x14ac:dyDescent="0.2">
      <c r="A3845" s="1">
        <v>31312</v>
      </c>
      <c r="B3845">
        <v>1985</v>
      </c>
      <c r="C3845">
        <f>_xlfn.MAXIFS(Table1[ScheduleWeekWritten],Table1[ScheduleSeason],Table1[[#This Row],[ScheduleSeason]])</f>
        <v>16</v>
      </c>
      <c r="D3845">
        <v>3</v>
      </c>
      <c r="E3845" cm="1">
        <f t="array" ref="E3845">_xlfn.XLOOKUP(Table1[[#This Row],[ScheduleWeekWritten]],Table3[Game],100+Table3[Increase],Table1[[#This Row],[ScheduleWeekWritten]])</f>
        <v>3</v>
      </c>
      <c r="F3845" t="b">
        <v>0</v>
      </c>
      <c r="G3845" t="s">
        <v>19</v>
      </c>
      <c r="H3845">
        <v>31</v>
      </c>
      <c r="I3845">
        <v>0</v>
      </c>
      <c r="J3845" t="s">
        <v>42</v>
      </c>
      <c r="K3845" t="s">
        <v>91</v>
      </c>
      <c r="L3845" t="str">
        <f>_xlfn.XLOOKUP(Table1[[#This Row],[TeamFavoriteID]],Table2[team_id],Table2[team_name],_xlfn.XLOOKUP(Table1[[#This Row],[TeamFavoriteID]],Table2[team_id_pfr],Table2[team_name],"Even"))</f>
        <v>Miami Dolphins</v>
      </c>
      <c r="M3845">
        <v>-4</v>
      </c>
      <c r="N3845">
        <f>IF(Table1[[#This Row],[TeamFavorite]]=Table1[[#This Row],[TeamHome]],Table1[[#This Row],[ScoreAway]]-Table1[[#This Row],[ScoreHome]],Table1[[#This Row],[ScoreHome]]-Table1[[#This Row],[ScoreAway]])</f>
        <v>-31</v>
      </c>
      <c r="O3845">
        <f>IF(Table1[[#This Row],[SpreadActual]]&lt;Table1[[#This Row],[SpreadFavorite]],1,0)</f>
        <v>1</v>
      </c>
      <c r="P3845">
        <v>45</v>
      </c>
      <c r="Q3845" t="s">
        <v>22</v>
      </c>
      <c r="R3845" t="b">
        <v>0</v>
      </c>
      <c r="S3845">
        <v>82</v>
      </c>
      <c r="T3845">
        <v>9</v>
      </c>
      <c r="U3845">
        <v>75</v>
      </c>
    </row>
    <row r="3846" spans="1:22" x14ac:dyDescent="0.2">
      <c r="A3846" s="1">
        <v>31312</v>
      </c>
      <c r="B3846">
        <v>1985</v>
      </c>
      <c r="C3846">
        <f>_xlfn.MAXIFS(Table1[ScheduleWeekWritten],Table1[ScheduleSeason],Table1[[#This Row],[ScheduleSeason]])</f>
        <v>16</v>
      </c>
      <c r="D3846">
        <v>3</v>
      </c>
      <c r="E3846" cm="1">
        <f t="array" ref="E3846">_xlfn.XLOOKUP(Table1[[#This Row],[ScheduleWeekWritten]],Table3[Game],100+Table3[Increase],Table1[[#This Row],[ScheduleWeekWritten]])</f>
        <v>3</v>
      </c>
      <c r="F3846" t="b">
        <v>0</v>
      </c>
      <c r="G3846" t="s">
        <v>95</v>
      </c>
      <c r="H3846">
        <v>20</v>
      </c>
      <c r="I3846">
        <v>13</v>
      </c>
      <c r="J3846" t="s">
        <v>127</v>
      </c>
      <c r="K3846" t="s">
        <v>98</v>
      </c>
      <c r="L3846" t="str">
        <f>_xlfn.XLOOKUP(Table1[[#This Row],[TeamFavoriteID]],Table2[team_id],Table2[team_name],_xlfn.XLOOKUP(Table1[[#This Row],[TeamFavoriteID]],Table2[team_id_pfr],Table2[team_name],"Even"))</f>
        <v>New Orleans Saints</v>
      </c>
      <c r="M3846">
        <v>-2.5</v>
      </c>
      <c r="N3846">
        <f>IF(Table1[[#This Row],[TeamFavorite]]=Table1[[#This Row],[TeamHome]],Table1[[#This Row],[ScoreAway]]-Table1[[#This Row],[ScoreHome]],Table1[[#This Row],[ScoreHome]]-Table1[[#This Row],[ScoreAway]])</f>
        <v>-7</v>
      </c>
      <c r="O3846">
        <f>IF(Table1[[#This Row],[SpreadActual]]&lt;Table1[[#This Row],[SpreadFavorite]],1,0)</f>
        <v>1</v>
      </c>
      <c r="P3846">
        <v>43</v>
      </c>
      <c r="Q3846" t="s">
        <v>124</v>
      </c>
      <c r="R3846" t="b">
        <v>0</v>
      </c>
      <c r="S3846">
        <v>72</v>
      </c>
      <c r="T3846">
        <v>0</v>
      </c>
      <c r="V3846" t="s">
        <v>103</v>
      </c>
    </row>
    <row r="3847" spans="1:22" x14ac:dyDescent="0.2">
      <c r="A3847" s="1">
        <v>31312</v>
      </c>
      <c r="B3847">
        <v>1985</v>
      </c>
      <c r="C3847">
        <f>_xlfn.MAXIFS(Table1[ScheduleWeekWritten],Table1[ScheduleSeason],Table1[[#This Row],[ScheduleSeason]])</f>
        <v>16</v>
      </c>
      <c r="D3847">
        <v>3</v>
      </c>
      <c r="E3847" cm="1">
        <f t="array" ref="E3847">_xlfn.XLOOKUP(Table1[[#This Row],[ScheduleWeekWritten]],Table3[Game],100+Table3[Increase],Table1[[#This Row],[ScheduleWeekWritten]])</f>
        <v>3</v>
      </c>
      <c r="F3847" t="b">
        <v>0</v>
      </c>
      <c r="G3847" t="s">
        <v>50</v>
      </c>
      <c r="H3847">
        <v>27</v>
      </c>
      <c r="I3847">
        <v>17</v>
      </c>
      <c r="J3847" t="s">
        <v>57</v>
      </c>
      <c r="K3847" t="s">
        <v>90</v>
      </c>
      <c r="L3847" t="str">
        <f>_xlfn.XLOOKUP(Table1[[#This Row],[TeamFavoriteID]],Table2[team_id],Table2[team_name],_xlfn.XLOOKUP(Table1[[#This Row],[TeamFavoriteID]],Table2[team_id_pfr],Table2[team_name],"Even"))</f>
        <v>New York Giants</v>
      </c>
      <c r="M3847">
        <v>-1.5</v>
      </c>
      <c r="N3847">
        <f>IF(Table1[[#This Row],[TeamFavorite]]=Table1[[#This Row],[TeamHome]],Table1[[#This Row],[ScoreAway]]-Table1[[#This Row],[ScoreHome]],Table1[[#This Row],[ScoreHome]]-Table1[[#This Row],[ScoreAway]])</f>
        <v>-10</v>
      </c>
      <c r="O3847">
        <f>IF(Table1[[#This Row],[SpreadActual]]&lt;Table1[[#This Row],[SpreadFavorite]],1,0)</f>
        <v>1</v>
      </c>
      <c r="P3847">
        <v>40</v>
      </c>
      <c r="Q3847" t="s">
        <v>126</v>
      </c>
      <c r="R3847" t="b">
        <v>0</v>
      </c>
      <c r="S3847">
        <v>72</v>
      </c>
      <c r="T3847">
        <v>13</v>
      </c>
      <c r="U3847">
        <v>76</v>
      </c>
    </row>
    <row r="3848" spans="1:22" x14ac:dyDescent="0.2">
      <c r="A3848" s="1">
        <v>31312</v>
      </c>
      <c r="B3848">
        <v>1985</v>
      </c>
      <c r="C3848">
        <f>_xlfn.MAXIFS(Table1[ScheduleWeekWritten],Table1[ScheduleSeason],Table1[[#This Row],[ScheduleSeason]])</f>
        <v>16</v>
      </c>
      <c r="D3848">
        <v>3</v>
      </c>
      <c r="E3848" cm="1">
        <f t="array" ref="E3848">_xlfn.XLOOKUP(Table1[[#This Row],[ScheduleWeekWritten]],Table3[Game],100+Table3[Increase],Table1[[#This Row],[ScheduleWeekWritten]])</f>
        <v>3</v>
      </c>
      <c r="F3848" t="b">
        <v>0</v>
      </c>
      <c r="G3848" t="s">
        <v>49</v>
      </c>
      <c r="H3848">
        <v>20</v>
      </c>
      <c r="I3848">
        <v>0</v>
      </c>
      <c r="J3848" t="s">
        <v>23</v>
      </c>
      <c r="K3848" t="s">
        <v>51</v>
      </c>
      <c r="L3848" t="str">
        <f>_xlfn.XLOOKUP(Table1[[#This Row],[TeamFavoriteID]],Table2[team_id],Table2[team_name],_xlfn.XLOOKUP(Table1[[#This Row],[TeamFavoriteID]],Table2[team_id_pfr],Table2[team_name],"Even"))</f>
        <v>Pittsburgh Steelers</v>
      </c>
      <c r="M3848">
        <v>-6</v>
      </c>
      <c r="N3848">
        <f>IF(Table1[[#This Row],[TeamFavorite]]=Table1[[#This Row],[TeamHome]],Table1[[#This Row],[ScoreAway]]-Table1[[#This Row],[ScoreHome]],Table1[[#This Row],[ScoreHome]]-Table1[[#This Row],[ScoreAway]])</f>
        <v>-20</v>
      </c>
      <c r="O3848">
        <f>IF(Table1[[#This Row],[SpreadActual]]&lt;Table1[[#This Row],[SpreadFavorite]],1,0)</f>
        <v>1</v>
      </c>
      <c r="P3848">
        <v>43</v>
      </c>
      <c r="Q3848" t="s">
        <v>113</v>
      </c>
      <c r="R3848" t="b">
        <v>0</v>
      </c>
      <c r="S3848">
        <v>69</v>
      </c>
      <c r="T3848">
        <v>4</v>
      </c>
      <c r="U3848">
        <v>65</v>
      </c>
    </row>
    <row r="3849" spans="1:22" x14ac:dyDescent="0.2">
      <c r="A3849" s="1">
        <v>31312</v>
      </c>
      <c r="B3849">
        <v>1985</v>
      </c>
      <c r="C3849">
        <f>_xlfn.MAXIFS(Table1[ScheduleWeekWritten],Table1[ScheduleSeason],Table1[[#This Row],[ScheduleSeason]])</f>
        <v>16</v>
      </c>
      <c r="D3849">
        <v>3</v>
      </c>
      <c r="E3849" cm="1">
        <f t="array" ref="E3849">_xlfn.XLOOKUP(Table1[[#This Row],[ScheduleWeekWritten]],Table3[Game],100+Table3[Increase],Table1[[#This Row],[ScheduleWeekWritten]])</f>
        <v>3</v>
      </c>
      <c r="F3849" t="b">
        <v>0</v>
      </c>
      <c r="G3849" t="s">
        <v>61</v>
      </c>
      <c r="H3849">
        <v>6</v>
      </c>
      <c r="I3849">
        <v>19</v>
      </c>
      <c r="J3849" t="s">
        <v>58</v>
      </c>
      <c r="K3849" t="s">
        <v>85</v>
      </c>
      <c r="L3849" t="str">
        <f>_xlfn.XLOOKUP(Table1[[#This Row],[TeamFavoriteID]],Table2[team_id],Table2[team_name],_xlfn.XLOOKUP(Table1[[#This Row],[TeamFavoriteID]],Table2[team_id_pfr],Table2[team_name],"Even"))</f>
        <v>Washington Commanders</v>
      </c>
      <c r="M3849">
        <v>-14</v>
      </c>
      <c r="N3849">
        <f>IF(Table1[[#This Row],[TeamFavorite]]=Table1[[#This Row],[TeamHome]],Table1[[#This Row],[ScoreAway]]-Table1[[#This Row],[ScoreHome]],Table1[[#This Row],[ScoreHome]]-Table1[[#This Row],[ScoreAway]])</f>
        <v>-13</v>
      </c>
      <c r="O3849">
        <f>IF(Table1[[#This Row],[SpreadActual]]&lt;Table1[[#This Row],[SpreadFavorite]],1,0)</f>
        <v>0</v>
      </c>
      <c r="P3849">
        <v>42</v>
      </c>
      <c r="Q3849" t="s">
        <v>64</v>
      </c>
      <c r="R3849" t="b">
        <v>0</v>
      </c>
      <c r="S3849">
        <v>70</v>
      </c>
      <c r="T3849">
        <v>9</v>
      </c>
      <c r="U3849">
        <v>82</v>
      </c>
    </row>
    <row r="3850" spans="1:22" x14ac:dyDescent="0.2">
      <c r="A3850" s="1">
        <v>31313</v>
      </c>
      <c r="B3850">
        <v>1985</v>
      </c>
      <c r="C3850">
        <f>_xlfn.MAXIFS(Table1[ScheduleWeekWritten],Table1[ScheduleSeason],Table1[[#This Row],[ScheduleSeason]])</f>
        <v>16</v>
      </c>
      <c r="D3850">
        <v>3</v>
      </c>
      <c r="E3850" cm="1">
        <f t="array" ref="E3850">_xlfn.XLOOKUP(Table1[[#This Row],[ScheduleWeekWritten]],Table3[Game],100+Table3[Increase],Table1[[#This Row],[ScheduleWeekWritten]])</f>
        <v>3</v>
      </c>
      <c r="F3850" t="b">
        <v>0</v>
      </c>
      <c r="G3850" t="s">
        <v>128</v>
      </c>
      <c r="H3850">
        <v>24</v>
      </c>
      <c r="I3850">
        <v>35</v>
      </c>
      <c r="J3850" t="s">
        <v>39</v>
      </c>
      <c r="K3850" t="s">
        <v>132</v>
      </c>
      <c r="L3850" t="str">
        <f>_xlfn.XLOOKUP(Table1[[#This Row],[TeamFavoriteID]],Table2[team_id],Table2[team_name],_xlfn.XLOOKUP(Table1[[#This Row],[TeamFavoriteID]],Table2[team_id_pfr],Table2[team_name],"Even"))</f>
        <v>Seattle Seahawks</v>
      </c>
      <c r="M3850">
        <v>-6.5</v>
      </c>
      <c r="N3850">
        <f>IF(Table1[[#This Row],[TeamFavorite]]=Table1[[#This Row],[TeamHome]],Table1[[#This Row],[ScoreAway]]-Table1[[#This Row],[ScoreHome]],Table1[[#This Row],[ScoreHome]]-Table1[[#This Row],[ScoreAway]])</f>
        <v>11</v>
      </c>
      <c r="O3850">
        <f>IF(Table1[[#This Row],[SpreadActual]]&lt;Table1[[#This Row],[SpreadFavorite]],1,0)</f>
        <v>0</v>
      </c>
      <c r="P3850">
        <v>44</v>
      </c>
      <c r="Q3850" t="s">
        <v>129</v>
      </c>
      <c r="R3850" t="b">
        <v>0</v>
      </c>
      <c r="S3850">
        <v>72</v>
      </c>
      <c r="T3850">
        <v>0</v>
      </c>
      <c r="V3850" t="s">
        <v>103</v>
      </c>
    </row>
    <row r="3851" spans="1:22" x14ac:dyDescent="0.2">
      <c r="A3851" s="1">
        <v>31319</v>
      </c>
      <c r="B3851">
        <v>1985</v>
      </c>
      <c r="C3851">
        <f>_xlfn.MAXIFS(Table1[ScheduleWeekWritten],Table1[ScheduleSeason],Table1[[#This Row],[ScheduleSeason]])</f>
        <v>16</v>
      </c>
      <c r="D3851">
        <v>4</v>
      </c>
      <c r="E3851" cm="1">
        <f t="array" ref="E3851">_xlfn.XLOOKUP(Table1[[#This Row],[ScheduleWeekWritten]],Table3[Game],100+Table3[Increase],Table1[[#This Row],[ScheduleWeekWritten]])</f>
        <v>4</v>
      </c>
      <c r="F3851" t="b">
        <v>0</v>
      </c>
      <c r="G3851" t="s">
        <v>28</v>
      </c>
      <c r="H3851">
        <v>20</v>
      </c>
      <c r="I3851">
        <v>27</v>
      </c>
      <c r="J3851" t="s">
        <v>54</v>
      </c>
      <c r="K3851" t="s">
        <v>55</v>
      </c>
      <c r="L3851" t="str">
        <f>_xlfn.XLOOKUP(Table1[[#This Row],[TeamFavoriteID]],Table2[team_id],Table2[team_name],_xlfn.XLOOKUP(Table1[[#This Row],[TeamFavoriteID]],Table2[team_id_pfr],Table2[team_name],"Even"))</f>
        <v>Minnesota Vikings</v>
      </c>
      <c r="M3851">
        <v>-3</v>
      </c>
      <c r="N3851">
        <f>IF(Table1[[#This Row],[TeamFavorite]]=Table1[[#This Row],[TeamHome]],Table1[[#This Row],[ScoreAway]]-Table1[[#This Row],[ScoreHome]],Table1[[#This Row],[ScoreHome]]-Table1[[#This Row],[ScoreAway]])</f>
        <v>-7</v>
      </c>
      <c r="O3851">
        <f>IF(Table1[[#This Row],[SpreadActual]]&lt;Table1[[#This Row],[SpreadFavorite]],1,0)</f>
        <v>1</v>
      </c>
      <c r="P3851">
        <v>41</v>
      </c>
      <c r="Q3851" t="s">
        <v>123</v>
      </c>
      <c r="R3851" t="b">
        <v>0</v>
      </c>
      <c r="S3851">
        <v>60</v>
      </c>
      <c r="T3851">
        <v>9</v>
      </c>
      <c r="U3851">
        <v>63</v>
      </c>
    </row>
    <row r="3852" spans="1:22" x14ac:dyDescent="0.2">
      <c r="A3852" s="1">
        <v>31319</v>
      </c>
      <c r="B3852">
        <v>1985</v>
      </c>
      <c r="C3852">
        <f>_xlfn.MAXIFS(Table1[ScheduleWeekWritten],Table1[ScheduleSeason],Table1[[#This Row],[ScheduleSeason]])</f>
        <v>16</v>
      </c>
      <c r="D3852">
        <v>4</v>
      </c>
      <c r="E3852" cm="1">
        <f t="array" ref="E3852">_xlfn.XLOOKUP(Table1[[#This Row],[ScheduleWeekWritten]],Table3[Game],100+Table3[Increase],Table1[[#This Row],[ScheduleWeekWritten]])</f>
        <v>4</v>
      </c>
      <c r="F3852" t="b">
        <v>0</v>
      </c>
      <c r="G3852" t="s">
        <v>46</v>
      </c>
      <c r="H3852">
        <v>45</v>
      </c>
      <c r="I3852">
        <v>10</v>
      </c>
      <c r="J3852" t="s">
        <v>61</v>
      </c>
      <c r="K3852" t="s">
        <v>47</v>
      </c>
      <c r="L3852" t="str">
        <f>_xlfn.XLOOKUP(Table1[[#This Row],[TeamFavoriteID]],Table2[team_id],Table2[team_name],_xlfn.XLOOKUP(Table1[[#This Row],[TeamFavoriteID]],Table2[team_id_pfr],Table2[team_name],"Even"))</f>
        <v>Chicago Bears</v>
      </c>
      <c r="M3852">
        <v>-6</v>
      </c>
      <c r="N3852">
        <f>IF(Table1[[#This Row],[TeamFavorite]]=Table1[[#This Row],[TeamHome]],Table1[[#This Row],[ScoreAway]]-Table1[[#This Row],[ScoreHome]],Table1[[#This Row],[ScoreHome]]-Table1[[#This Row],[ScoreAway]])</f>
        <v>-35</v>
      </c>
      <c r="O3852">
        <f>IF(Table1[[#This Row],[SpreadActual]]&lt;Table1[[#This Row],[SpreadFavorite]],1,0)</f>
        <v>1</v>
      </c>
      <c r="P3852">
        <v>41.5</v>
      </c>
      <c r="Q3852" t="s">
        <v>114</v>
      </c>
      <c r="R3852" t="b">
        <v>0</v>
      </c>
      <c r="S3852">
        <v>63</v>
      </c>
      <c r="T3852">
        <v>11</v>
      </c>
      <c r="U3852">
        <v>52</v>
      </c>
    </row>
    <row r="3853" spans="1:22" x14ac:dyDescent="0.2">
      <c r="A3853" s="1">
        <v>31319</v>
      </c>
      <c r="B3853">
        <v>1985</v>
      </c>
      <c r="C3853">
        <f>_xlfn.MAXIFS(Table1[ScheduleWeekWritten],Table1[ScheduleSeason],Table1[[#This Row],[ScheduleSeason]])</f>
        <v>16</v>
      </c>
      <c r="D3853">
        <v>4</v>
      </c>
      <c r="E3853" cm="1">
        <f t="array" ref="E3853">_xlfn.XLOOKUP(Table1[[#This Row],[ScheduleWeekWritten]],Table3[Game],100+Table3[Increase],Table1[[#This Row],[ScheduleWeekWritten]])</f>
        <v>4</v>
      </c>
      <c r="F3853" t="b">
        <v>0</v>
      </c>
      <c r="G3853" t="s">
        <v>24</v>
      </c>
      <c r="H3853">
        <v>26</v>
      </c>
      <c r="I3853">
        <v>30</v>
      </c>
      <c r="J3853" t="s">
        <v>19</v>
      </c>
      <c r="K3853" t="s">
        <v>91</v>
      </c>
      <c r="L3853" t="str">
        <f>_xlfn.XLOOKUP(Table1[[#This Row],[TeamFavoriteID]],Table2[team_id],Table2[team_name],_xlfn.XLOOKUP(Table1[[#This Row],[TeamFavoriteID]],Table2[team_id_pfr],Table2[team_name],"Even"))</f>
        <v>Miami Dolphins</v>
      </c>
      <c r="M3853">
        <v>-1</v>
      </c>
      <c r="N3853">
        <f>IF(Table1[[#This Row],[TeamFavorite]]=Table1[[#This Row],[TeamHome]],Table1[[#This Row],[ScoreAway]]-Table1[[#This Row],[ScoreHome]],Table1[[#This Row],[ScoreHome]]-Table1[[#This Row],[ScoreAway]])</f>
        <v>-4</v>
      </c>
      <c r="O3853">
        <f>IF(Table1[[#This Row],[SpreadActual]]&lt;Table1[[#This Row],[SpreadFavorite]],1,0)</f>
        <v>1</v>
      </c>
      <c r="P3853">
        <v>47</v>
      </c>
      <c r="Q3853" t="s">
        <v>71</v>
      </c>
      <c r="R3853" t="b">
        <v>0</v>
      </c>
      <c r="S3853">
        <v>23</v>
      </c>
      <c r="T3853">
        <v>6</v>
      </c>
      <c r="U3853">
        <v>80</v>
      </c>
    </row>
    <row r="3854" spans="1:22" x14ac:dyDescent="0.2">
      <c r="A3854" s="1">
        <v>31319</v>
      </c>
      <c r="B3854">
        <v>1985</v>
      </c>
      <c r="C3854">
        <f>_xlfn.MAXIFS(Table1[ScheduleWeekWritten],Table1[ScheduleSeason],Table1[[#This Row],[ScheduleSeason]])</f>
        <v>16</v>
      </c>
      <c r="D3854">
        <v>4</v>
      </c>
      <c r="E3854" cm="1">
        <f t="array" ref="E3854">_xlfn.XLOOKUP(Table1[[#This Row],[ScheduleWeekWritten]],Table3[Game],100+Table3[Increase],Table1[[#This Row],[ScheduleWeekWritten]])</f>
        <v>4</v>
      </c>
      <c r="F3854" t="b">
        <v>0</v>
      </c>
      <c r="G3854" t="s">
        <v>45</v>
      </c>
      <c r="H3854">
        <v>30</v>
      </c>
      <c r="I3854">
        <v>9</v>
      </c>
      <c r="J3854" t="s">
        <v>127</v>
      </c>
      <c r="K3854" t="s">
        <v>79</v>
      </c>
      <c r="L3854" t="str">
        <f>_xlfn.XLOOKUP(Table1[[#This Row],[TeamFavoriteID]],Table2[team_id],Table2[team_name],_xlfn.XLOOKUP(Table1[[#This Row],[TeamFavoriteID]],Table2[team_id_pfr],Table2[team_name],"Even"))</f>
        <v>Detroit Lions</v>
      </c>
      <c r="M3854">
        <v>-4</v>
      </c>
      <c r="N3854">
        <f>IF(Table1[[#This Row],[TeamFavorite]]=Table1[[#This Row],[TeamHome]],Table1[[#This Row],[ScoreAway]]-Table1[[#This Row],[ScoreHome]],Table1[[#This Row],[ScoreHome]]-Table1[[#This Row],[ScoreAway]])</f>
        <v>-21</v>
      </c>
      <c r="O3854">
        <f>IF(Table1[[#This Row],[SpreadActual]]&lt;Table1[[#This Row],[SpreadFavorite]],1,0)</f>
        <v>1</v>
      </c>
      <c r="P3854">
        <v>42</v>
      </c>
      <c r="Q3854" t="s">
        <v>125</v>
      </c>
      <c r="R3854" t="b">
        <v>0</v>
      </c>
      <c r="S3854">
        <v>72</v>
      </c>
      <c r="T3854">
        <v>0</v>
      </c>
      <c r="V3854" t="s">
        <v>103</v>
      </c>
    </row>
    <row r="3855" spans="1:22" x14ac:dyDescent="0.2">
      <c r="A3855" s="1">
        <v>31319</v>
      </c>
      <c r="B3855">
        <v>1985</v>
      </c>
      <c r="C3855">
        <f>_xlfn.MAXIFS(Table1[ScheduleWeekWritten],Table1[ScheduleSeason],Table1[[#This Row],[ScheduleSeason]])</f>
        <v>16</v>
      </c>
      <c r="D3855">
        <v>4</v>
      </c>
      <c r="E3855" cm="1">
        <f t="array" ref="E3855">_xlfn.XLOOKUP(Table1[[#This Row],[ScheduleWeekWritten]],Table3[Game],100+Table3[Increase],Table1[[#This Row],[ScheduleWeekWritten]])</f>
        <v>4</v>
      </c>
      <c r="F3855" t="b">
        <v>0</v>
      </c>
      <c r="G3855" t="s">
        <v>23</v>
      </c>
      <c r="H3855">
        <v>10</v>
      </c>
      <c r="I3855">
        <v>17</v>
      </c>
      <c r="J3855" t="s">
        <v>67</v>
      </c>
      <c r="K3855" t="s">
        <v>68</v>
      </c>
      <c r="L3855" t="str">
        <f>_xlfn.XLOOKUP(Table1[[#This Row],[TeamFavoriteID]],Table2[team_id],Table2[team_name],_xlfn.XLOOKUP(Table1[[#This Row],[TeamFavoriteID]],Table2[team_id_pfr],Table2[team_name],"Even"))</f>
        <v>Dallas Cowboys</v>
      </c>
      <c r="M3855">
        <v>-5</v>
      </c>
      <c r="N3855">
        <f>IF(Table1[[#This Row],[TeamFavorite]]=Table1[[#This Row],[TeamHome]],Table1[[#This Row],[ScoreAway]]-Table1[[#This Row],[ScoreHome]],Table1[[#This Row],[ScoreHome]]-Table1[[#This Row],[ScoreAway]])</f>
        <v>-7</v>
      </c>
      <c r="O3855">
        <f>IF(Table1[[#This Row],[SpreadActual]]&lt;Table1[[#This Row],[SpreadFavorite]],1,0)</f>
        <v>1</v>
      </c>
      <c r="P3855">
        <v>41</v>
      </c>
      <c r="Q3855" t="s">
        <v>102</v>
      </c>
      <c r="R3855" t="b">
        <v>0</v>
      </c>
      <c r="S3855">
        <v>72</v>
      </c>
      <c r="T3855">
        <v>0</v>
      </c>
      <c r="V3855" t="s">
        <v>103</v>
      </c>
    </row>
    <row r="3856" spans="1:22" x14ac:dyDescent="0.2">
      <c r="A3856" s="1">
        <v>31319</v>
      </c>
      <c r="B3856">
        <v>1985</v>
      </c>
      <c r="C3856">
        <f>_xlfn.MAXIFS(Table1[ScheduleWeekWritten],Table1[ScheduleSeason],Table1[[#This Row],[ScheduleSeason]])</f>
        <v>16</v>
      </c>
      <c r="D3856">
        <v>4</v>
      </c>
      <c r="E3856" cm="1">
        <f t="array" ref="E3856">_xlfn.XLOOKUP(Table1[[#This Row],[ScheduleWeekWritten]],Table3[Game],100+Table3[Increase],Table1[[#This Row],[ScheduleWeekWritten]])</f>
        <v>4</v>
      </c>
      <c r="F3856" t="b">
        <v>0</v>
      </c>
      <c r="G3856" t="s">
        <v>42</v>
      </c>
      <c r="H3856">
        <v>28</v>
      </c>
      <c r="I3856">
        <v>7</v>
      </c>
      <c r="J3856" t="s">
        <v>128</v>
      </c>
      <c r="K3856" t="s">
        <v>132</v>
      </c>
      <c r="L3856" t="str">
        <f>_xlfn.XLOOKUP(Table1[[#This Row],[TeamFavoriteID]],Table2[team_id],Table2[team_name],_xlfn.XLOOKUP(Table1[[#This Row],[TeamFavoriteID]],Table2[team_id_pfr],Table2[team_name],"Even"))</f>
        <v>Seattle Seahawks</v>
      </c>
      <c r="M3856">
        <v>-2</v>
      </c>
      <c r="N3856">
        <f>IF(Table1[[#This Row],[TeamFavorite]]=Table1[[#This Row],[TeamHome]],Table1[[#This Row],[ScoreAway]]-Table1[[#This Row],[ScoreHome]],Table1[[#This Row],[ScoreHome]]-Table1[[#This Row],[ScoreAway]])</f>
        <v>21</v>
      </c>
      <c r="O3856">
        <f>IF(Table1[[#This Row],[SpreadActual]]&lt;Table1[[#This Row],[SpreadFavorite]],1,0)</f>
        <v>0</v>
      </c>
      <c r="P3856">
        <v>47</v>
      </c>
      <c r="Q3856" t="s">
        <v>117</v>
      </c>
      <c r="R3856" t="b">
        <v>0</v>
      </c>
      <c r="S3856">
        <v>48</v>
      </c>
      <c r="T3856">
        <v>12</v>
      </c>
      <c r="U3856">
        <v>94</v>
      </c>
    </row>
    <row r="3857" spans="1:22" x14ac:dyDescent="0.2">
      <c r="A3857" s="1">
        <v>31319</v>
      </c>
      <c r="B3857">
        <v>1985</v>
      </c>
      <c r="C3857">
        <f>_xlfn.MAXIFS(Table1[ScheduleWeekWritten],Table1[ScheduleSeason],Table1[[#This Row],[ScheduleSeason]])</f>
        <v>16</v>
      </c>
      <c r="D3857">
        <v>4</v>
      </c>
      <c r="E3857" cm="1">
        <f t="array" ref="E3857">_xlfn.XLOOKUP(Table1[[#This Row],[ScheduleWeekWritten]],Table3[Game],100+Table3[Increase],Table1[[#This Row],[ScheduleWeekWritten]])</f>
        <v>4</v>
      </c>
      <c r="F3857" t="b">
        <v>0</v>
      </c>
      <c r="G3857" t="s">
        <v>39</v>
      </c>
      <c r="H3857">
        <v>17</v>
      </c>
      <c r="I3857">
        <v>6</v>
      </c>
      <c r="J3857" t="s">
        <v>38</v>
      </c>
      <c r="K3857" t="s">
        <v>40</v>
      </c>
      <c r="L3857" t="str">
        <f>_xlfn.XLOOKUP(Table1[[#This Row],[TeamFavoriteID]],Table2[team_id],Table2[team_name],_xlfn.XLOOKUP(Table1[[#This Row],[TeamFavoriteID]],Table2[team_id_pfr],Table2[team_name],"Even"))</f>
        <v>Los Angeles Rams</v>
      </c>
      <c r="M3857">
        <v>-10</v>
      </c>
      <c r="N3857">
        <f>IF(Table1[[#This Row],[TeamFavorite]]=Table1[[#This Row],[TeamHome]],Table1[[#This Row],[ScoreAway]]-Table1[[#This Row],[ScoreHome]],Table1[[#This Row],[ScoreHome]]-Table1[[#This Row],[ScoreAway]])</f>
        <v>-11</v>
      </c>
      <c r="O3857">
        <f>IF(Table1[[#This Row],[SpreadActual]]&lt;Table1[[#This Row],[SpreadFavorite]],1,0)</f>
        <v>1</v>
      </c>
      <c r="P3857">
        <v>45</v>
      </c>
      <c r="Q3857" t="s">
        <v>135</v>
      </c>
      <c r="R3857" t="b">
        <v>0</v>
      </c>
      <c r="S3857">
        <v>67</v>
      </c>
      <c r="T3857">
        <v>8</v>
      </c>
      <c r="U3857">
        <v>70</v>
      </c>
    </row>
    <row r="3858" spans="1:22" x14ac:dyDescent="0.2">
      <c r="A3858" s="1">
        <v>31319</v>
      </c>
      <c r="B3858">
        <v>1985</v>
      </c>
      <c r="C3858">
        <f>_xlfn.MAXIFS(Table1[ScheduleWeekWritten],Table1[ScheduleSeason],Table1[[#This Row],[ScheduleSeason]])</f>
        <v>16</v>
      </c>
      <c r="D3858">
        <v>4</v>
      </c>
      <c r="E3858" cm="1">
        <f t="array" ref="E3858">_xlfn.XLOOKUP(Table1[[#This Row],[ScheduleWeekWritten]],Table3[Game],100+Table3[Increase],Table1[[#This Row],[ScheduleWeekWritten]])</f>
        <v>4</v>
      </c>
      <c r="F3858" t="b">
        <v>0</v>
      </c>
      <c r="G3858" t="s">
        <v>115</v>
      </c>
      <c r="H3858">
        <v>20</v>
      </c>
      <c r="I3858">
        <v>35</v>
      </c>
      <c r="J3858" t="s">
        <v>138</v>
      </c>
      <c r="K3858" t="s">
        <v>70</v>
      </c>
      <c r="L3858" t="str">
        <f>_xlfn.XLOOKUP(Table1[[#This Row],[TeamFavoriteID]],Table2[team_id],Table2[team_name],_xlfn.XLOOKUP(Table1[[#This Row],[TeamFavoriteID]],Table2[team_id_pfr],Table2[team_name],"Even"))</f>
        <v>Boston Patriots</v>
      </c>
      <c r="M3858">
        <v>-1</v>
      </c>
      <c r="N3858">
        <f>IF(Table1[[#This Row],[TeamFavorite]]=Table1[[#This Row],[TeamHome]],Table1[[#This Row],[ScoreAway]]-Table1[[#This Row],[ScoreHome]],Table1[[#This Row],[ScoreHome]]-Table1[[#This Row],[ScoreAway]])</f>
        <v>-15</v>
      </c>
      <c r="O3858">
        <f>IF(Table1[[#This Row],[SpreadActual]]&lt;Table1[[#This Row],[SpreadFavorite]],1,0)</f>
        <v>1</v>
      </c>
      <c r="P3858">
        <v>44</v>
      </c>
      <c r="Q3858" t="s">
        <v>116</v>
      </c>
      <c r="R3858" t="b">
        <v>0</v>
      </c>
      <c r="S3858">
        <v>61</v>
      </c>
      <c r="T3858">
        <v>9</v>
      </c>
      <c r="U3858">
        <v>66</v>
      </c>
    </row>
    <row r="3859" spans="1:22" x14ac:dyDescent="0.2">
      <c r="A3859" s="1">
        <v>31319</v>
      </c>
      <c r="B3859">
        <v>1985</v>
      </c>
      <c r="C3859">
        <f>_xlfn.MAXIFS(Table1[ScheduleWeekWritten],Table1[ScheduleSeason],Table1[[#This Row],[ScheduleSeason]])</f>
        <v>16</v>
      </c>
      <c r="D3859">
        <v>4</v>
      </c>
      <c r="E3859" cm="1">
        <f t="array" ref="E3859">_xlfn.XLOOKUP(Table1[[#This Row],[ScheduleWeekWritten]],Table3[Game],100+Table3[Increase],Table1[[#This Row],[ScheduleWeekWritten]])</f>
        <v>4</v>
      </c>
      <c r="F3859" t="b">
        <v>0</v>
      </c>
      <c r="G3859" t="s">
        <v>31</v>
      </c>
      <c r="H3859">
        <v>25</v>
      </c>
      <c r="I3859">
        <v>20</v>
      </c>
      <c r="J3859" t="s">
        <v>140</v>
      </c>
      <c r="K3859" t="s">
        <v>32</v>
      </c>
      <c r="L3859" t="str">
        <f>_xlfn.XLOOKUP(Table1[[#This Row],[TeamFavoriteID]],Table2[team_id],Table2[team_name],_xlfn.XLOOKUP(Table1[[#This Row],[TeamFavoriteID]],Table2[team_id_pfr],Table2[team_name],"Even"))</f>
        <v>New York Jets</v>
      </c>
      <c r="M3859">
        <v>-10</v>
      </c>
      <c r="N3859">
        <f>IF(Table1[[#This Row],[TeamFavorite]]=Table1[[#This Row],[TeamHome]],Table1[[#This Row],[ScoreAway]]-Table1[[#This Row],[ScoreHome]],Table1[[#This Row],[ScoreHome]]-Table1[[#This Row],[ScoreAway]])</f>
        <v>-5</v>
      </c>
      <c r="O3859">
        <f>IF(Table1[[#This Row],[SpreadActual]]&lt;Table1[[#This Row],[SpreadFavorite]],1,0)</f>
        <v>0</v>
      </c>
      <c r="P3859">
        <v>39</v>
      </c>
      <c r="Q3859" t="s">
        <v>126</v>
      </c>
      <c r="R3859" t="b">
        <v>0</v>
      </c>
      <c r="S3859">
        <v>66</v>
      </c>
      <c r="T3859">
        <v>8</v>
      </c>
      <c r="U3859">
        <v>57</v>
      </c>
    </row>
    <row r="3860" spans="1:22" x14ac:dyDescent="0.2">
      <c r="A3860" s="1">
        <v>31319</v>
      </c>
      <c r="B3860">
        <v>1985</v>
      </c>
      <c r="C3860">
        <f>_xlfn.MAXIFS(Table1[ScheduleWeekWritten],Table1[ScheduleSeason],Table1[[#This Row],[ScheduleSeason]])</f>
        <v>16</v>
      </c>
      <c r="D3860">
        <v>4</v>
      </c>
      <c r="E3860" cm="1">
        <f t="array" ref="E3860">_xlfn.XLOOKUP(Table1[[#This Row],[ScheduleWeekWritten]],Table3[Game],100+Table3[Increase],Table1[[#This Row],[ScheduleWeekWritten]])</f>
        <v>4</v>
      </c>
      <c r="F3860" t="b">
        <v>0</v>
      </c>
      <c r="G3860" t="s">
        <v>58</v>
      </c>
      <c r="H3860">
        <v>10</v>
      </c>
      <c r="I3860">
        <v>16</v>
      </c>
      <c r="J3860" t="s">
        <v>50</v>
      </c>
      <c r="K3860" t="s">
        <v>90</v>
      </c>
      <c r="L3860" t="str">
        <f>_xlfn.XLOOKUP(Table1[[#This Row],[TeamFavoriteID]],Table2[team_id],Table2[team_name],_xlfn.XLOOKUP(Table1[[#This Row],[TeamFavoriteID]],Table2[team_id_pfr],Table2[team_name],"Even"))</f>
        <v>New York Giants</v>
      </c>
      <c r="M3860">
        <v>-5</v>
      </c>
      <c r="N3860">
        <f>IF(Table1[[#This Row],[TeamFavorite]]=Table1[[#This Row],[TeamHome]],Table1[[#This Row],[ScoreAway]]-Table1[[#This Row],[ScoreHome]],Table1[[#This Row],[ScoreHome]]-Table1[[#This Row],[ScoreAway]])</f>
        <v>-6</v>
      </c>
      <c r="O3860">
        <f>IF(Table1[[#This Row],[SpreadActual]]&lt;Table1[[#This Row],[SpreadFavorite]],1,0)</f>
        <v>1</v>
      </c>
      <c r="P3860">
        <v>35</v>
      </c>
      <c r="Q3860" t="s">
        <v>112</v>
      </c>
      <c r="R3860" t="b">
        <v>0</v>
      </c>
      <c r="S3860">
        <v>61</v>
      </c>
      <c r="T3860">
        <v>5</v>
      </c>
      <c r="U3860">
        <v>65</v>
      </c>
    </row>
    <row r="3861" spans="1:22" x14ac:dyDescent="0.2">
      <c r="A3861" s="1">
        <v>31319</v>
      </c>
      <c r="B3861">
        <v>1985</v>
      </c>
      <c r="C3861">
        <f>_xlfn.MAXIFS(Table1[ScheduleWeekWritten],Table1[ScheduleSeason],Table1[[#This Row],[ScheduleSeason]])</f>
        <v>16</v>
      </c>
      <c r="D3861">
        <v>4</v>
      </c>
      <c r="E3861" cm="1">
        <f t="array" ref="E3861">_xlfn.XLOOKUP(Table1[[#This Row],[ScheduleWeekWritten]],Table3[Game],100+Table3[Increase],Table1[[#This Row],[ScheduleWeekWritten]])</f>
        <v>4</v>
      </c>
      <c r="F3861" t="b">
        <v>0</v>
      </c>
      <c r="G3861" t="s">
        <v>27</v>
      </c>
      <c r="H3861">
        <v>7</v>
      </c>
      <c r="I3861">
        <v>21</v>
      </c>
      <c r="J3861" t="s">
        <v>62</v>
      </c>
      <c r="K3861" t="s">
        <v>29</v>
      </c>
      <c r="L3861" t="str">
        <f>_xlfn.XLOOKUP(Table1[[#This Row],[TeamFavoriteID]],Table2[team_id],Table2[team_name],_xlfn.XLOOKUP(Table1[[#This Row],[TeamFavoriteID]],Table2[team_id_pfr],Table2[team_name],"Even"))</f>
        <v>Los Angeles Chargers</v>
      </c>
      <c r="M3861">
        <v>-4</v>
      </c>
      <c r="N3861">
        <f>IF(Table1[[#This Row],[TeamFavorite]]=Table1[[#This Row],[TeamHome]],Table1[[#This Row],[ScoreAway]]-Table1[[#This Row],[ScoreHome]],Table1[[#This Row],[ScoreHome]]-Table1[[#This Row],[ScoreAway]])</f>
        <v>-14</v>
      </c>
      <c r="O3861">
        <f>IF(Table1[[#This Row],[SpreadActual]]&lt;Table1[[#This Row],[SpreadFavorite]],1,0)</f>
        <v>1</v>
      </c>
      <c r="P3861">
        <v>48</v>
      </c>
      <c r="Q3861" t="s">
        <v>94</v>
      </c>
      <c r="R3861" t="b">
        <v>0</v>
      </c>
      <c r="S3861">
        <v>69</v>
      </c>
      <c r="T3861">
        <v>9</v>
      </c>
      <c r="U3861">
        <v>72</v>
      </c>
    </row>
    <row r="3862" spans="1:22" x14ac:dyDescent="0.2">
      <c r="A3862" s="1">
        <v>31319</v>
      </c>
      <c r="B3862">
        <v>1985</v>
      </c>
      <c r="C3862">
        <f>_xlfn.MAXIFS(Table1[ScheduleWeekWritten],Table1[ScheduleSeason],Table1[[#This Row],[ScheduleSeason]])</f>
        <v>16</v>
      </c>
      <c r="D3862">
        <v>4</v>
      </c>
      <c r="E3862" cm="1">
        <f t="array" ref="E3862">_xlfn.XLOOKUP(Table1[[#This Row],[ScheduleWeekWritten]],Table3[Game],100+Table3[Increase],Table1[[#This Row],[ScheduleWeekWritten]])</f>
        <v>4</v>
      </c>
      <c r="F3862" t="b">
        <v>0</v>
      </c>
      <c r="G3862" t="s">
        <v>53</v>
      </c>
      <c r="H3862">
        <v>17</v>
      </c>
      <c r="I3862">
        <v>20</v>
      </c>
      <c r="J3862" t="s">
        <v>95</v>
      </c>
      <c r="K3862" t="s">
        <v>87</v>
      </c>
      <c r="L3862" t="str">
        <f>_xlfn.XLOOKUP(Table1[[#This Row],[TeamFavoriteID]],Table2[team_id],Table2[team_name],_xlfn.XLOOKUP(Table1[[#This Row],[TeamFavoriteID]],Table2[team_id_pfr],Table2[team_name],"Even"))</f>
        <v>San Francisco 49ers</v>
      </c>
      <c r="M3862">
        <v>-16</v>
      </c>
      <c r="N3862">
        <f>IF(Table1[[#This Row],[TeamFavorite]]=Table1[[#This Row],[TeamHome]],Table1[[#This Row],[ScoreAway]]-Table1[[#This Row],[ScoreHome]],Table1[[#This Row],[ScoreHome]]-Table1[[#This Row],[ScoreAway]])</f>
        <v>3</v>
      </c>
      <c r="O3862">
        <f>IF(Table1[[#This Row],[SpreadActual]]&lt;Table1[[#This Row],[SpreadFavorite]],1,0)</f>
        <v>0</v>
      </c>
      <c r="P3862">
        <v>45</v>
      </c>
      <c r="Q3862" t="s">
        <v>118</v>
      </c>
      <c r="R3862" t="b">
        <v>0</v>
      </c>
      <c r="S3862">
        <v>57</v>
      </c>
      <c r="T3862">
        <v>14</v>
      </c>
      <c r="U3862">
        <v>75</v>
      </c>
    </row>
    <row r="3863" spans="1:22" x14ac:dyDescent="0.2">
      <c r="A3863" s="1">
        <v>31319</v>
      </c>
      <c r="B3863">
        <v>1985</v>
      </c>
      <c r="C3863">
        <f>_xlfn.MAXIFS(Table1[ScheduleWeekWritten],Table1[ScheduleSeason],Table1[[#This Row],[ScheduleSeason]])</f>
        <v>16</v>
      </c>
      <c r="D3863">
        <v>4</v>
      </c>
      <c r="E3863" cm="1">
        <f t="array" ref="E3863">_xlfn.XLOOKUP(Table1[[#This Row],[ScheduleWeekWritten]],Table3[Game],100+Table3[Increase],Table1[[#This Row],[ScheduleWeekWritten]])</f>
        <v>4</v>
      </c>
      <c r="F3863" t="b">
        <v>0</v>
      </c>
      <c r="G3863" t="s">
        <v>57</v>
      </c>
      <c r="H3863">
        <v>43</v>
      </c>
      <c r="I3863">
        <v>28</v>
      </c>
      <c r="J3863" t="s">
        <v>33</v>
      </c>
      <c r="K3863" t="s">
        <v>59</v>
      </c>
      <c r="L3863" t="str">
        <f>_xlfn.XLOOKUP(Table1[[#This Row],[TeamFavoriteID]],Table2[team_id],Table2[team_name],_xlfn.XLOOKUP(Table1[[#This Row],[TeamFavoriteID]],Table2[team_id_pfr],Table2[team_name],"Even"))</f>
        <v>Arizona Cardinals</v>
      </c>
      <c r="M3863">
        <v>-7.5</v>
      </c>
      <c r="N3863">
        <f>IF(Table1[[#This Row],[TeamFavorite]]=Table1[[#This Row],[TeamHome]],Table1[[#This Row],[ScoreAway]]-Table1[[#This Row],[ScoreHome]],Table1[[#This Row],[ScoreHome]]-Table1[[#This Row],[ScoreAway]])</f>
        <v>15</v>
      </c>
      <c r="O3863">
        <f>IF(Table1[[#This Row],[SpreadActual]]&lt;Table1[[#This Row],[SpreadFavorite]],1,0)</f>
        <v>0</v>
      </c>
      <c r="P3863">
        <v>48</v>
      </c>
      <c r="Q3863" t="s">
        <v>60</v>
      </c>
      <c r="R3863" t="b">
        <v>0</v>
      </c>
      <c r="S3863">
        <v>65</v>
      </c>
      <c r="T3863">
        <v>13</v>
      </c>
      <c r="U3863">
        <v>57</v>
      </c>
    </row>
    <row r="3864" spans="1:22" x14ac:dyDescent="0.2">
      <c r="A3864" s="1">
        <v>31320</v>
      </c>
      <c r="B3864">
        <v>1985</v>
      </c>
      <c r="C3864">
        <f>_xlfn.MAXIFS(Table1[ScheduleWeekWritten],Table1[ScheduleSeason],Table1[[#This Row],[ScheduleSeason]])</f>
        <v>16</v>
      </c>
      <c r="D3864">
        <v>4</v>
      </c>
      <c r="E3864" cm="1">
        <f t="array" ref="E3864">_xlfn.XLOOKUP(Table1[[#This Row],[ScheduleWeekWritten]],Table3[Game],100+Table3[Increase],Table1[[#This Row],[ScheduleWeekWritten]])</f>
        <v>4</v>
      </c>
      <c r="F3864" t="b">
        <v>0</v>
      </c>
      <c r="G3864" t="s">
        <v>49</v>
      </c>
      <c r="H3864">
        <v>24</v>
      </c>
      <c r="I3864">
        <v>37</v>
      </c>
      <c r="J3864" t="s">
        <v>101</v>
      </c>
      <c r="K3864" t="s">
        <v>51</v>
      </c>
      <c r="L3864" t="str">
        <f>_xlfn.XLOOKUP(Table1[[#This Row],[TeamFavoriteID]],Table2[team_id],Table2[team_name],_xlfn.XLOOKUP(Table1[[#This Row],[TeamFavoriteID]],Table2[team_id_pfr],Table2[team_name],"Even"))</f>
        <v>Pittsburgh Steelers</v>
      </c>
      <c r="M3864">
        <v>-6</v>
      </c>
      <c r="N3864">
        <f>IF(Table1[[#This Row],[TeamFavorite]]=Table1[[#This Row],[TeamHome]],Table1[[#This Row],[ScoreAway]]-Table1[[#This Row],[ScoreHome]],Table1[[#This Row],[ScoreHome]]-Table1[[#This Row],[ScoreAway]])</f>
        <v>13</v>
      </c>
      <c r="O3864">
        <f>IF(Table1[[#This Row],[SpreadActual]]&lt;Table1[[#This Row],[SpreadFavorite]],1,0)</f>
        <v>0</v>
      </c>
      <c r="P3864">
        <v>45.5</v>
      </c>
      <c r="Q3864" t="s">
        <v>113</v>
      </c>
      <c r="R3864" t="b">
        <v>0</v>
      </c>
      <c r="S3864">
        <v>62</v>
      </c>
      <c r="T3864">
        <v>7</v>
      </c>
      <c r="U3864">
        <v>58</v>
      </c>
    </row>
    <row r="3865" spans="1:22" x14ac:dyDescent="0.2">
      <c r="A3865" s="1">
        <v>31326</v>
      </c>
      <c r="B3865">
        <v>1985</v>
      </c>
      <c r="C3865">
        <f>_xlfn.MAXIFS(Table1[ScheduleWeekWritten],Table1[ScheduleSeason],Table1[[#This Row],[ScheduleSeason]])</f>
        <v>16</v>
      </c>
      <c r="D3865">
        <v>5</v>
      </c>
      <c r="E3865" cm="1">
        <f t="array" ref="E3865">_xlfn.XLOOKUP(Table1[[#This Row],[ScheduleWeekWritten]],Table3[Game],100+Table3[Increase],Table1[[#This Row],[ScheduleWeekWritten]])</f>
        <v>5</v>
      </c>
      <c r="F3865" t="b">
        <v>0</v>
      </c>
      <c r="G3865" t="s">
        <v>38</v>
      </c>
      <c r="H3865">
        <v>17</v>
      </c>
      <c r="I3865">
        <v>38</v>
      </c>
      <c r="J3865" t="s">
        <v>53</v>
      </c>
      <c r="K3865" t="s">
        <v>87</v>
      </c>
      <c r="L3865" t="str">
        <f>_xlfn.XLOOKUP(Table1[[#This Row],[TeamFavoriteID]],Table2[team_id],Table2[team_name],_xlfn.XLOOKUP(Table1[[#This Row],[TeamFavoriteID]],Table2[team_id_pfr],Table2[team_name],"Even"))</f>
        <v>San Francisco 49ers</v>
      </c>
      <c r="M3865">
        <v>-11</v>
      </c>
      <c r="N3865">
        <f>IF(Table1[[#This Row],[TeamFavorite]]=Table1[[#This Row],[TeamHome]],Table1[[#This Row],[ScoreAway]]-Table1[[#This Row],[ScoreHome]],Table1[[#This Row],[ScoreHome]]-Table1[[#This Row],[ScoreAway]])</f>
        <v>-21</v>
      </c>
      <c r="O3865">
        <f>IF(Table1[[#This Row],[SpreadActual]]&lt;Table1[[#This Row],[SpreadFavorite]],1,0)</f>
        <v>1</v>
      </c>
      <c r="P3865">
        <v>47</v>
      </c>
      <c r="Q3865" t="s">
        <v>41</v>
      </c>
      <c r="R3865" t="b">
        <v>0</v>
      </c>
      <c r="S3865">
        <v>56</v>
      </c>
      <c r="T3865">
        <v>11</v>
      </c>
      <c r="U3865">
        <v>58</v>
      </c>
    </row>
    <row r="3866" spans="1:22" x14ac:dyDescent="0.2">
      <c r="A3866" s="1">
        <v>31326</v>
      </c>
      <c r="B3866">
        <v>1985</v>
      </c>
      <c r="C3866">
        <f>_xlfn.MAXIFS(Table1[ScheduleWeekWritten],Table1[ScheduleSeason],Table1[[#This Row],[ScheduleSeason]])</f>
        <v>16</v>
      </c>
      <c r="D3866">
        <v>5</v>
      </c>
      <c r="E3866" cm="1">
        <f t="array" ref="E3866">_xlfn.XLOOKUP(Table1[[#This Row],[ScheduleWeekWritten]],Table3[Game],100+Table3[Increase],Table1[[#This Row],[ScheduleWeekWritten]])</f>
        <v>5</v>
      </c>
      <c r="F3866" t="b">
        <v>0</v>
      </c>
      <c r="G3866" t="s">
        <v>101</v>
      </c>
      <c r="H3866">
        <v>20</v>
      </c>
      <c r="I3866">
        <v>29</v>
      </c>
      <c r="J3866" t="s">
        <v>31</v>
      </c>
      <c r="K3866" t="s">
        <v>104</v>
      </c>
      <c r="L3866" t="str">
        <f>_xlfn.XLOOKUP(Table1[[#This Row],[TeamFavoriteID]],Table2[team_id],Table2[team_name],_xlfn.XLOOKUP(Table1[[#This Row],[TeamFavoriteID]],Table2[team_id_pfr],Table2[team_name],"Even"))</f>
        <v>Cincinnati Bengals</v>
      </c>
      <c r="M3866">
        <v>-3</v>
      </c>
      <c r="N3866">
        <f>IF(Table1[[#This Row],[TeamFavorite]]=Table1[[#This Row],[TeamHome]],Table1[[#This Row],[ScoreAway]]-Table1[[#This Row],[ScoreHome]],Table1[[#This Row],[ScoreHome]]-Table1[[#This Row],[ScoreAway]])</f>
        <v>9</v>
      </c>
      <c r="O3866">
        <f>IF(Table1[[#This Row],[SpreadActual]]&lt;Table1[[#This Row],[SpreadFavorite]],1,0)</f>
        <v>0</v>
      </c>
      <c r="P3866">
        <v>50</v>
      </c>
      <c r="Q3866" t="s">
        <v>111</v>
      </c>
      <c r="R3866" t="b">
        <v>0</v>
      </c>
      <c r="S3866">
        <v>47</v>
      </c>
      <c r="T3866">
        <v>11</v>
      </c>
      <c r="U3866">
        <v>68</v>
      </c>
    </row>
    <row r="3867" spans="1:22" x14ac:dyDescent="0.2">
      <c r="A3867" s="1">
        <v>31326</v>
      </c>
      <c r="B3867">
        <v>1985</v>
      </c>
      <c r="C3867">
        <f>_xlfn.MAXIFS(Table1[ScheduleWeekWritten],Table1[ScheduleSeason],Table1[[#This Row],[ScheduleSeason]])</f>
        <v>16</v>
      </c>
      <c r="D3867">
        <v>5</v>
      </c>
      <c r="E3867" cm="1">
        <f t="array" ref="E3867">_xlfn.XLOOKUP(Table1[[#This Row],[ScheduleWeekWritten]],Table3[Game],100+Table3[Increase],Table1[[#This Row],[ScheduleWeekWritten]])</f>
        <v>5</v>
      </c>
      <c r="F3867" t="b">
        <v>0</v>
      </c>
      <c r="G3867" t="s">
        <v>62</v>
      </c>
      <c r="H3867">
        <v>24</v>
      </c>
      <c r="I3867">
        <v>20</v>
      </c>
      <c r="J3867" t="s">
        <v>115</v>
      </c>
      <c r="K3867" t="s">
        <v>63</v>
      </c>
      <c r="L3867" t="str">
        <f>_xlfn.XLOOKUP(Table1[[#This Row],[TeamFavoriteID]],Table2[team_id],Table2[team_name],_xlfn.XLOOKUP(Table1[[#This Row],[TeamFavoriteID]],Table2[team_id_pfr],Table2[team_name],"Even"))</f>
        <v>Cleveland Browns</v>
      </c>
      <c r="M3867">
        <v>-3.5</v>
      </c>
      <c r="N3867">
        <f>IF(Table1[[#This Row],[TeamFavorite]]=Table1[[#This Row],[TeamHome]],Table1[[#This Row],[ScoreAway]]-Table1[[#This Row],[ScoreHome]],Table1[[#This Row],[ScoreHome]]-Table1[[#This Row],[ScoreAway]])</f>
        <v>-4</v>
      </c>
      <c r="O3867">
        <f>IF(Table1[[#This Row],[SpreadActual]]&lt;Table1[[#This Row],[SpreadFavorite]],1,0)</f>
        <v>1</v>
      </c>
      <c r="P3867">
        <v>37</v>
      </c>
      <c r="Q3867" t="s">
        <v>66</v>
      </c>
      <c r="R3867" t="b">
        <v>0</v>
      </c>
      <c r="S3867">
        <v>46</v>
      </c>
      <c r="T3867">
        <v>14</v>
      </c>
      <c r="U3867">
        <v>74</v>
      </c>
    </row>
    <row r="3868" spans="1:22" x14ac:dyDescent="0.2">
      <c r="A3868" s="1">
        <v>31326</v>
      </c>
      <c r="B3868">
        <v>1985</v>
      </c>
      <c r="C3868">
        <f>_xlfn.MAXIFS(Table1[ScheduleWeekWritten],Table1[ScheduleSeason],Table1[[#This Row],[ScheduleSeason]])</f>
        <v>16</v>
      </c>
      <c r="D3868">
        <v>5</v>
      </c>
      <c r="E3868" cm="1">
        <f t="array" ref="E3868">_xlfn.XLOOKUP(Table1[[#This Row],[ScheduleWeekWritten]],Table3[Game],100+Table3[Increase],Table1[[#This Row],[ScheduleWeekWritten]])</f>
        <v>5</v>
      </c>
      <c r="F3868" t="b">
        <v>0</v>
      </c>
      <c r="G3868" t="s">
        <v>24</v>
      </c>
      <c r="H3868">
        <v>31</v>
      </c>
      <c r="I3868">
        <v>20</v>
      </c>
      <c r="J3868" t="s">
        <v>23</v>
      </c>
      <c r="K3868" t="s">
        <v>88</v>
      </c>
      <c r="L3868" t="str">
        <f>_xlfn.XLOOKUP(Table1[[#This Row],[TeamFavoriteID]],Table2[team_id],Table2[team_name],_xlfn.XLOOKUP(Table1[[#This Row],[TeamFavoriteID]],Table2[team_id_pfr],Table2[team_name],"Even"))</f>
        <v>Denver Broncos</v>
      </c>
      <c r="M3868">
        <v>-8</v>
      </c>
      <c r="N3868">
        <f>IF(Table1[[#This Row],[TeamFavorite]]=Table1[[#This Row],[TeamHome]],Table1[[#This Row],[ScoreAway]]-Table1[[#This Row],[ScoreHome]],Table1[[#This Row],[ScoreHome]]-Table1[[#This Row],[ScoreAway]])</f>
        <v>-11</v>
      </c>
      <c r="O3868">
        <f>IF(Table1[[#This Row],[SpreadActual]]&lt;Table1[[#This Row],[SpreadFavorite]],1,0)</f>
        <v>1</v>
      </c>
      <c r="P3868">
        <v>43.5</v>
      </c>
      <c r="Q3868" t="s">
        <v>71</v>
      </c>
      <c r="R3868" t="b">
        <v>0</v>
      </c>
      <c r="S3868">
        <v>57</v>
      </c>
      <c r="T3868">
        <v>7</v>
      </c>
      <c r="U3868">
        <v>29</v>
      </c>
    </row>
    <row r="3869" spans="1:22" x14ac:dyDescent="0.2">
      <c r="A3869" s="1">
        <v>31326</v>
      </c>
      <c r="B3869">
        <v>1985</v>
      </c>
      <c r="C3869">
        <f>_xlfn.MAXIFS(Table1[ScheduleWeekWritten],Table1[ScheduleSeason],Table1[[#This Row],[ScheduleSeason]])</f>
        <v>16</v>
      </c>
      <c r="D3869">
        <v>5</v>
      </c>
      <c r="E3869" cm="1">
        <f t="array" ref="E3869">_xlfn.XLOOKUP(Table1[[#This Row],[ScheduleWeekWritten]],Table3[Game],100+Table3[Increase],Table1[[#This Row],[ScheduleWeekWritten]])</f>
        <v>5</v>
      </c>
      <c r="F3869" t="b">
        <v>0</v>
      </c>
      <c r="G3869" t="s">
        <v>33</v>
      </c>
      <c r="H3869">
        <v>43</v>
      </c>
      <c r="I3869">
        <v>10</v>
      </c>
      <c r="J3869" t="s">
        <v>45</v>
      </c>
      <c r="K3869" t="s">
        <v>35</v>
      </c>
      <c r="L3869" t="str">
        <f>_xlfn.XLOOKUP(Table1[[#This Row],[TeamFavoriteID]],Table2[team_id],Table2[team_name],_xlfn.XLOOKUP(Table1[[#This Row],[TeamFavoriteID]],Table2[team_id_pfr],Table2[team_name],"Even"))</f>
        <v>Green Bay Packers</v>
      </c>
      <c r="M3869">
        <v>-3.5</v>
      </c>
      <c r="N3869">
        <f>IF(Table1[[#This Row],[TeamFavorite]]=Table1[[#This Row],[TeamHome]],Table1[[#This Row],[ScoreAway]]-Table1[[#This Row],[ScoreHome]],Table1[[#This Row],[ScoreHome]]-Table1[[#This Row],[ScoreAway]])</f>
        <v>-33</v>
      </c>
      <c r="O3869">
        <f>IF(Table1[[#This Row],[SpreadActual]]&lt;Table1[[#This Row],[SpreadFavorite]],1,0)</f>
        <v>1</v>
      </c>
      <c r="P3869">
        <v>46.5</v>
      </c>
      <c r="Q3869" t="s">
        <v>82</v>
      </c>
      <c r="R3869" t="b">
        <v>0</v>
      </c>
      <c r="S3869">
        <v>44</v>
      </c>
      <c r="T3869">
        <v>11</v>
      </c>
      <c r="U3869">
        <v>71</v>
      </c>
    </row>
    <row r="3870" spans="1:22" x14ac:dyDescent="0.2">
      <c r="A3870" s="1">
        <v>31326</v>
      </c>
      <c r="B3870">
        <v>1985</v>
      </c>
      <c r="C3870">
        <f>_xlfn.MAXIFS(Table1[ScheduleWeekWritten],Table1[ScheduleSeason],Table1[[#This Row],[ScheduleSeason]])</f>
        <v>16</v>
      </c>
      <c r="D3870">
        <v>5</v>
      </c>
      <c r="E3870" cm="1">
        <f t="array" ref="E3870">_xlfn.XLOOKUP(Table1[[#This Row],[ScheduleWeekWritten]],Table3[Game],100+Table3[Increase],Table1[[#This Row],[ScheduleWeekWritten]])</f>
        <v>5</v>
      </c>
      <c r="F3870" t="b">
        <v>0</v>
      </c>
      <c r="G3870" t="s">
        <v>140</v>
      </c>
      <c r="H3870">
        <v>49</v>
      </c>
      <c r="I3870">
        <v>17</v>
      </c>
      <c r="J3870" t="s">
        <v>28</v>
      </c>
      <c r="K3870" t="s">
        <v>72</v>
      </c>
      <c r="L3870" t="str">
        <f>_xlfn.XLOOKUP(Table1[[#This Row],[TeamFavoriteID]],Table2[team_id],Table2[team_name],_xlfn.XLOOKUP(Table1[[#This Row],[TeamFavoriteID]],Table2[team_id_pfr],Table2[team_name],"Even"))</f>
        <v>Baltimore Colts</v>
      </c>
      <c r="M3870">
        <v>-3.5</v>
      </c>
      <c r="N3870">
        <f>IF(Table1[[#This Row],[TeamFavorite]]=Table1[[#This Row],[TeamHome]],Table1[[#This Row],[ScoreAway]]-Table1[[#This Row],[ScoreHome]],Table1[[#This Row],[ScoreHome]]-Table1[[#This Row],[ScoreAway]])</f>
        <v>32</v>
      </c>
      <c r="O3870">
        <f>IF(Table1[[#This Row],[SpreadActual]]&lt;Table1[[#This Row],[SpreadFavorite]],1,0)</f>
        <v>0</v>
      </c>
      <c r="P3870">
        <v>38.5</v>
      </c>
      <c r="Q3870" t="s">
        <v>141</v>
      </c>
      <c r="R3870" t="b">
        <v>0</v>
      </c>
      <c r="S3870">
        <v>72</v>
      </c>
      <c r="T3870">
        <v>0</v>
      </c>
      <c r="V3870" t="s">
        <v>103</v>
      </c>
    </row>
    <row r="3871" spans="1:22" x14ac:dyDescent="0.2">
      <c r="A3871" s="1">
        <v>31326</v>
      </c>
      <c r="B3871">
        <v>1985</v>
      </c>
      <c r="C3871">
        <f>_xlfn.MAXIFS(Table1[ScheduleWeekWritten],Table1[ScheduleSeason],Table1[[#This Row],[ScheduleSeason]])</f>
        <v>16</v>
      </c>
      <c r="D3871">
        <v>5</v>
      </c>
      <c r="E3871" cm="1">
        <f t="array" ref="E3871">_xlfn.XLOOKUP(Table1[[#This Row],[ScheduleWeekWritten]],Table3[Game],100+Table3[Increase],Table1[[#This Row],[ScheduleWeekWritten]])</f>
        <v>5</v>
      </c>
      <c r="F3871" t="b">
        <v>0</v>
      </c>
      <c r="G3871" t="s">
        <v>138</v>
      </c>
      <c r="H3871">
        <v>19</v>
      </c>
      <c r="I3871">
        <v>10</v>
      </c>
      <c r="J3871" t="s">
        <v>42</v>
      </c>
      <c r="K3871" t="s">
        <v>21</v>
      </c>
      <c r="L3871" t="str">
        <f>_xlfn.XLOOKUP(Table1[[#This Row],[TeamFavoriteID]],Table2[team_id],Table2[team_name],_xlfn.XLOOKUP(Table1[[#This Row],[TeamFavoriteID]],Table2[team_id_pfr],Table2[team_name],"Even"))</f>
        <v>Las Vegas Raiders</v>
      </c>
      <c r="M3871">
        <v>-3</v>
      </c>
      <c r="N3871">
        <f>IF(Table1[[#This Row],[TeamFavorite]]=Table1[[#This Row],[TeamHome]],Table1[[#This Row],[ScoreAway]]-Table1[[#This Row],[ScoreHome]],Table1[[#This Row],[ScoreHome]]-Table1[[#This Row],[ScoreAway]])</f>
        <v>9</v>
      </c>
      <c r="O3871">
        <f>IF(Table1[[#This Row],[SpreadActual]]&lt;Table1[[#This Row],[SpreadFavorite]],1,0)</f>
        <v>0</v>
      </c>
      <c r="P3871">
        <v>41.5</v>
      </c>
      <c r="Q3871" t="s">
        <v>65</v>
      </c>
      <c r="R3871" t="b">
        <v>0</v>
      </c>
      <c r="S3871">
        <v>72</v>
      </c>
      <c r="T3871">
        <v>14</v>
      </c>
      <c r="U3871">
        <v>59</v>
      </c>
    </row>
    <row r="3872" spans="1:22" x14ac:dyDescent="0.2">
      <c r="A3872" s="1">
        <v>31326</v>
      </c>
      <c r="B3872">
        <v>1985</v>
      </c>
      <c r="C3872">
        <f>_xlfn.MAXIFS(Table1[ScheduleWeekWritten],Table1[ScheduleSeason],Table1[[#This Row],[ScheduleSeason]])</f>
        <v>16</v>
      </c>
      <c r="D3872">
        <v>5</v>
      </c>
      <c r="E3872" cm="1">
        <f t="array" ref="E3872">_xlfn.XLOOKUP(Table1[[#This Row],[ScheduleWeekWritten]],Table3[Game],100+Table3[Increase],Table1[[#This Row],[ScheduleWeekWritten]])</f>
        <v>5</v>
      </c>
      <c r="F3872" t="b">
        <v>0</v>
      </c>
      <c r="G3872" t="s">
        <v>39</v>
      </c>
      <c r="H3872">
        <v>13</v>
      </c>
      <c r="I3872">
        <v>10</v>
      </c>
      <c r="J3872" t="s">
        <v>54</v>
      </c>
      <c r="K3872" t="s">
        <v>40</v>
      </c>
      <c r="L3872" t="str">
        <f>_xlfn.XLOOKUP(Table1[[#This Row],[TeamFavoriteID]],Table2[team_id],Table2[team_name],_xlfn.XLOOKUP(Table1[[#This Row],[TeamFavoriteID]],Table2[team_id_pfr],Table2[team_name],"Even"))</f>
        <v>Los Angeles Rams</v>
      </c>
      <c r="M3872">
        <v>-6.5</v>
      </c>
      <c r="N3872">
        <f>IF(Table1[[#This Row],[TeamFavorite]]=Table1[[#This Row],[TeamHome]],Table1[[#This Row],[ScoreAway]]-Table1[[#This Row],[ScoreHome]],Table1[[#This Row],[ScoreHome]]-Table1[[#This Row],[ScoreAway]])</f>
        <v>-3</v>
      </c>
      <c r="O3872">
        <f>IF(Table1[[#This Row],[SpreadActual]]&lt;Table1[[#This Row],[SpreadFavorite]],1,0)</f>
        <v>0</v>
      </c>
      <c r="P3872">
        <v>41</v>
      </c>
      <c r="Q3872" t="s">
        <v>135</v>
      </c>
      <c r="R3872" t="b">
        <v>0</v>
      </c>
      <c r="S3872">
        <v>72</v>
      </c>
      <c r="T3872">
        <v>14</v>
      </c>
      <c r="U3872">
        <v>59</v>
      </c>
    </row>
    <row r="3873" spans="1:22" x14ac:dyDescent="0.2">
      <c r="A3873" s="1">
        <v>31326</v>
      </c>
      <c r="B3873">
        <v>1985</v>
      </c>
      <c r="C3873">
        <f>_xlfn.MAXIFS(Table1[ScheduleWeekWritten],Table1[ScheduleSeason],Table1[[#This Row],[ScheduleSeason]])</f>
        <v>16</v>
      </c>
      <c r="D3873">
        <v>5</v>
      </c>
      <c r="E3873" cm="1">
        <f t="array" ref="E3873">_xlfn.XLOOKUP(Table1[[#This Row],[ScheduleWeekWritten]],Table3[Game],100+Table3[Increase],Table1[[#This Row],[ScheduleWeekWritten]])</f>
        <v>5</v>
      </c>
      <c r="F3873" t="b">
        <v>0</v>
      </c>
      <c r="G3873" t="s">
        <v>19</v>
      </c>
      <c r="H3873">
        <v>24</v>
      </c>
      <c r="I3873">
        <v>20</v>
      </c>
      <c r="J3873" t="s">
        <v>49</v>
      </c>
      <c r="K3873" t="s">
        <v>91</v>
      </c>
      <c r="L3873" t="str">
        <f>_xlfn.XLOOKUP(Table1[[#This Row],[TeamFavoriteID]],Table2[team_id],Table2[team_name],_xlfn.XLOOKUP(Table1[[#This Row],[TeamFavoriteID]],Table2[team_id_pfr],Table2[team_name],"Even"))</f>
        <v>Miami Dolphins</v>
      </c>
      <c r="M3873">
        <v>-7</v>
      </c>
      <c r="N3873">
        <f>IF(Table1[[#This Row],[TeamFavorite]]=Table1[[#This Row],[TeamHome]],Table1[[#This Row],[ScoreAway]]-Table1[[#This Row],[ScoreHome]],Table1[[#This Row],[ScoreHome]]-Table1[[#This Row],[ScoreAway]])</f>
        <v>-4</v>
      </c>
      <c r="O3873">
        <f>IF(Table1[[#This Row],[SpreadActual]]&lt;Table1[[#This Row],[SpreadFavorite]],1,0)</f>
        <v>0</v>
      </c>
      <c r="P3873">
        <v>47.5</v>
      </c>
      <c r="Q3873" t="s">
        <v>22</v>
      </c>
      <c r="R3873" t="b">
        <v>0</v>
      </c>
      <c r="S3873">
        <v>80</v>
      </c>
      <c r="T3873">
        <v>9</v>
      </c>
      <c r="U3873">
        <v>78</v>
      </c>
    </row>
    <row r="3874" spans="1:22" x14ac:dyDescent="0.2">
      <c r="A3874" s="1">
        <v>31326</v>
      </c>
      <c r="B3874">
        <v>1985</v>
      </c>
      <c r="C3874">
        <f>_xlfn.MAXIFS(Table1[ScheduleWeekWritten],Table1[ScheduleSeason],Table1[[#This Row],[ScheduleSeason]])</f>
        <v>16</v>
      </c>
      <c r="D3874">
        <v>5</v>
      </c>
      <c r="E3874" cm="1">
        <f t="array" ref="E3874">_xlfn.XLOOKUP(Table1[[#This Row],[ScheduleWeekWritten]],Table3[Game],100+Table3[Increase],Table1[[#This Row],[ScheduleWeekWritten]])</f>
        <v>5</v>
      </c>
      <c r="F3874" t="b">
        <v>0</v>
      </c>
      <c r="G3874" t="s">
        <v>95</v>
      </c>
      <c r="H3874">
        <v>23</v>
      </c>
      <c r="I3874">
        <v>21</v>
      </c>
      <c r="J3874" t="s">
        <v>58</v>
      </c>
      <c r="K3874" t="s">
        <v>98</v>
      </c>
      <c r="L3874" t="str">
        <f>_xlfn.XLOOKUP(Table1[[#This Row],[TeamFavoriteID]],Table2[team_id],Table2[team_name],_xlfn.XLOOKUP(Table1[[#This Row],[TeamFavoriteID]],Table2[team_id_pfr],Table2[team_name],"Even"))</f>
        <v>New Orleans Saints</v>
      </c>
      <c r="M3874">
        <v>-3.5</v>
      </c>
      <c r="N3874">
        <f>IF(Table1[[#This Row],[TeamFavorite]]=Table1[[#This Row],[TeamHome]],Table1[[#This Row],[ScoreAway]]-Table1[[#This Row],[ScoreHome]],Table1[[#This Row],[ScoreHome]]-Table1[[#This Row],[ScoreAway]])</f>
        <v>-2</v>
      </c>
      <c r="O3874">
        <f>IF(Table1[[#This Row],[SpreadActual]]&lt;Table1[[#This Row],[SpreadFavorite]],1,0)</f>
        <v>0</v>
      </c>
      <c r="P3874">
        <v>36</v>
      </c>
      <c r="Q3874" t="s">
        <v>124</v>
      </c>
      <c r="R3874" t="b">
        <v>0</v>
      </c>
      <c r="S3874">
        <v>72</v>
      </c>
      <c r="T3874">
        <v>0</v>
      </c>
      <c r="V3874" t="s">
        <v>103</v>
      </c>
    </row>
    <row r="3875" spans="1:22" x14ac:dyDescent="0.2">
      <c r="A3875" s="1">
        <v>31326</v>
      </c>
      <c r="B3875">
        <v>1985</v>
      </c>
      <c r="C3875">
        <f>_xlfn.MAXIFS(Table1[ScheduleWeekWritten],Table1[ScheduleSeason],Table1[[#This Row],[ScheduleSeason]])</f>
        <v>16</v>
      </c>
      <c r="D3875">
        <v>5</v>
      </c>
      <c r="E3875" cm="1">
        <f t="array" ref="E3875">_xlfn.XLOOKUP(Table1[[#This Row],[ScheduleWeekWritten]],Table3[Game],100+Table3[Increase],Table1[[#This Row],[ScheduleWeekWritten]])</f>
        <v>5</v>
      </c>
      <c r="F3875" t="b">
        <v>0</v>
      </c>
      <c r="G3875" t="s">
        <v>50</v>
      </c>
      <c r="H3875">
        <v>29</v>
      </c>
      <c r="I3875">
        <v>30</v>
      </c>
      <c r="J3875" t="s">
        <v>67</v>
      </c>
      <c r="K3875" t="s">
        <v>90</v>
      </c>
      <c r="L3875" t="str">
        <f>_xlfn.XLOOKUP(Table1[[#This Row],[TeamFavoriteID]],Table2[team_id],Table2[team_name],_xlfn.XLOOKUP(Table1[[#This Row],[TeamFavoriteID]],Table2[team_id_pfr],Table2[team_name],"Even"))</f>
        <v>New York Giants</v>
      </c>
      <c r="M3875">
        <v>-2.5</v>
      </c>
      <c r="N3875">
        <f>IF(Table1[[#This Row],[TeamFavorite]]=Table1[[#This Row],[TeamHome]],Table1[[#This Row],[ScoreAway]]-Table1[[#This Row],[ScoreHome]],Table1[[#This Row],[ScoreHome]]-Table1[[#This Row],[ScoreAway]])</f>
        <v>1</v>
      </c>
      <c r="O3875">
        <f>IF(Table1[[#This Row],[SpreadActual]]&lt;Table1[[#This Row],[SpreadFavorite]],1,0)</f>
        <v>0</v>
      </c>
      <c r="P3875">
        <v>38</v>
      </c>
      <c r="Q3875" t="s">
        <v>126</v>
      </c>
      <c r="R3875" t="b">
        <v>0</v>
      </c>
      <c r="S3875">
        <v>59</v>
      </c>
      <c r="T3875">
        <v>16</v>
      </c>
      <c r="U3875">
        <v>56</v>
      </c>
    </row>
    <row r="3876" spans="1:22" x14ac:dyDescent="0.2">
      <c r="A3876" s="1">
        <v>31326</v>
      </c>
      <c r="B3876">
        <v>1985</v>
      </c>
      <c r="C3876">
        <f>_xlfn.MAXIFS(Table1[ScheduleWeekWritten],Table1[ScheduleSeason],Table1[[#This Row],[ScheduleSeason]])</f>
        <v>16</v>
      </c>
      <c r="D3876">
        <v>5</v>
      </c>
      <c r="E3876" cm="1">
        <f t="array" ref="E3876">_xlfn.XLOOKUP(Table1[[#This Row],[ScheduleWeekWritten]],Table3[Game],100+Table3[Increase],Table1[[#This Row],[ScheduleWeekWritten]])</f>
        <v>5</v>
      </c>
      <c r="F3876" t="b">
        <v>0</v>
      </c>
      <c r="G3876" t="s">
        <v>128</v>
      </c>
      <c r="H3876">
        <v>26</v>
      </c>
      <c r="I3876">
        <v>21</v>
      </c>
      <c r="J3876" t="s">
        <v>27</v>
      </c>
      <c r="K3876" t="s">
        <v>132</v>
      </c>
      <c r="L3876" t="str">
        <f>_xlfn.XLOOKUP(Table1[[#This Row],[TeamFavoriteID]],Table2[team_id],Table2[team_name],_xlfn.XLOOKUP(Table1[[#This Row],[TeamFavoriteID]],Table2[team_id_pfr],Table2[team_name],"Even"))</f>
        <v>Seattle Seahawks</v>
      </c>
      <c r="M3876">
        <v>-12</v>
      </c>
      <c r="N3876">
        <f>IF(Table1[[#This Row],[TeamFavorite]]=Table1[[#This Row],[TeamHome]],Table1[[#This Row],[ScoreAway]]-Table1[[#This Row],[ScoreHome]],Table1[[#This Row],[ScoreHome]]-Table1[[#This Row],[ScoreAway]])</f>
        <v>-5</v>
      </c>
      <c r="O3876">
        <f>IF(Table1[[#This Row],[SpreadActual]]&lt;Table1[[#This Row],[SpreadFavorite]],1,0)</f>
        <v>0</v>
      </c>
      <c r="P3876">
        <v>46.5</v>
      </c>
      <c r="Q3876" t="s">
        <v>129</v>
      </c>
      <c r="R3876" t="b">
        <v>0</v>
      </c>
      <c r="S3876">
        <v>72</v>
      </c>
      <c r="T3876">
        <v>0</v>
      </c>
      <c r="V3876" t="s">
        <v>103</v>
      </c>
    </row>
    <row r="3877" spans="1:22" x14ac:dyDescent="0.2">
      <c r="A3877" s="1">
        <v>31326</v>
      </c>
      <c r="B3877">
        <v>1985</v>
      </c>
      <c r="C3877">
        <f>_xlfn.MAXIFS(Table1[ScheduleWeekWritten],Table1[ScheduleSeason],Table1[[#This Row],[ScheduleSeason]])</f>
        <v>16</v>
      </c>
      <c r="D3877">
        <v>5</v>
      </c>
      <c r="E3877" cm="1">
        <f t="array" ref="E3877">_xlfn.XLOOKUP(Table1[[#This Row],[ScheduleWeekWritten]],Table3[Game],100+Table3[Increase],Table1[[#This Row],[ScheduleWeekWritten]])</f>
        <v>5</v>
      </c>
      <c r="F3877" t="b">
        <v>0</v>
      </c>
      <c r="G3877" t="s">
        <v>127</v>
      </c>
      <c r="H3877">
        <v>19</v>
      </c>
      <c r="I3877">
        <v>27</v>
      </c>
      <c r="J3877" t="s">
        <v>46</v>
      </c>
      <c r="K3877" t="s">
        <v>47</v>
      </c>
      <c r="L3877" t="str">
        <f>_xlfn.XLOOKUP(Table1[[#This Row],[TeamFavoriteID]],Table2[team_id],Table2[team_name],_xlfn.XLOOKUP(Table1[[#This Row],[TeamFavoriteID]],Table2[team_id_pfr],Table2[team_name],"Even"))</f>
        <v>Chicago Bears</v>
      </c>
      <c r="M3877">
        <v>-8</v>
      </c>
      <c r="N3877">
        <f>IF(Table1[[#This Row],[TeamFavorite]]=Table1[[#This Row],[TeamHome]],Table1[[#This Row],[ScoreAway]]-Table1[[#This Row],[ScoreHome]],Table1[[#This Row],[ScoreHome]]-Table1[[#This Row],[ScoreAway]])</f>
        <v>-8</v>
      </c>
      <c r="O3877">
        <f>IF(Table1[[#This Row],[SpreadActual]]&lt;Table1[[#This Row],[SpreadFavorite]],1,0)</f>
        <v>0</v>
      </c>
      <c r="P3877">
        <v>42</v>
      </c>
      <c r="Q3877" t="s">
        <v>130</v>
      </c>
      <c r="R3877" t="b">
        <v>0</v>
      </c>
      <c r="S3877">
        <v>73</v>
      </c>
      <c r="T3877">
        <v>9</v>
      </c>
      <c r="U3877">
        <v>71</v>
      </c>
    </row>
    <row r="3878" spans="1:22" x14ac:dyDescent="0.2">
      <c r="A3878" s="1">
        <v>31327</v>
      </c>
      <c r="B3878">
        <v>1985</v>
      </c>
      <c r="C3878">
        <f>_xlfn.MAXIFS(Table1[ScheduleWeekWritten],Table1[ScheduleSeason],Table1[[#This Row],[ScheduleSeason]])</f>
        <v>16</v>
      </c>
      <c r="D3878">
        <v>5</v>
      </c>
      <c r="E3878" cm="1">
        <f t="array" ref="E3878">_xlfn.XLOOKUP(Table1[[#This Row],[ScheduleWeekWritten]],Table3[Game],100+Table3[Increase],Table1[[#This Row],[ScheduleWeekWritten]])</f>
        <v>5</v>
      </c>
      <c r="F3878" t="b">
        <v>0</v>
      </c>
      <c r="G3878" t="s">
        <v>61</v>
      </c>
      <c r="H3878">
        <v>27</v>
      </c>
      <c r="I3878">
        <v>10</v>
      </c>
      <c r="J3878" t="s">
        <v>57</v>
      </c>
      <c r="K3878" t="s">
        <v>59</v>
      </c>
      <c r="L3878" t="str">
        <f>_xlfn.XLOOKUP(Table1[[#This Row],[TeamFavoriteID]],Table2[team_id],Table2[team_name],_xlfn.XLOOKUP(Table1[[#This Row],[TeamFavoriteID]],Table2[team_id_pfr],Table2[team_name],"Even"))</f>
        <v>Arizona Cardinals</v>
      </c>
      <c r="M3878">
        <v>-2</v>
      </c>
      <c r="N3878">
        <f>IF(Table1[[#This Row],[TeamFavorite]]=Table1[[#This Row],[TeamHome]],Table1[[#This Row],[ScoreAway]]-Table1[[#This Row],[ScoreHome]],Table1[[#This Row],[ScoreHome]]-Table1[[#This Row],[ScoreAway]])</f>
        <v>17</v>
      </c>
      <c r="O3878">
        <f>IF(Table1[[#This Row],[SpreadActual]]&lt;Table1[[#This Row],[SpreadFavorite]],1,0)</f>
        <v>0</v>
      </c>
      <c r="P3878">
        <v>47</v>
      </c>
      <c r="Q3878" t="s">
        <v>64</v>
      </c>
      <c r="R3878" t="b">
        <v>0</v>
      </c>
      <c r="S3878">
        <v>57</v>
      </c>
      <c r="T3878">
        <v>7</v>
      </c>
      <c r="U3878">
        <v>51</v>
      </c>
    </row>
    <row r="3879" spans="1:22" x14ac:dyDescent="0.2">
      <c r="A3879" s="1">
        <v>31333</v>
      </c>
      <c r="B3879">
        <v>1985</v>
      </c>
      <c r="C3879">
        <f>_xlfn.MAXIFS(Table1[ScheduleWeekWritten],Table1[ScheduleSeason],Table1[[#This Row],[ScheduleSeason]])</f>
        <v>16</v>
      </c>
      <c r="D3879">
        <v>6</v>
      </c>
      <c r="E3879" cm="1">
        <f t="array" ref="E3879">_xlfn.XLOOKUP(Table1[[#This Row],[ScheduleWeekWritten]],Table3[Game],100+Table3[Increase],Table1[[#This Row],[ScheduleWeekWritten]])</f>
        <v>6</v>
      </c>
      <c r="F3879" t="b">
        <v>0</v>
      </c>
      <c r="G3879" t="s">
        <v>101</v>
      </c>
      <c r="H3879">
        <v>35</v>
      </c>
      <c r="I3879">
        <v>30</v>
      </c>
      <c r="J3879" t="s">
        <v>50</v>
      </c>
      <c r="K3879" t="s">
        <v>90</v>
      </c>
      <c r="L3879" t="str">
        <f>_xlfn.XLOOKUP(Table1[[#This Row],[TeamFavoriteID]],Table2[team_id],Table2[team_name],_xlfn.XLOOKUP(Table1[[#This Row],[TeamFavoriteID]],Table2[team_id_pfr],Table2[team_name],"Even"))</f>
        <v>New York Giants</v>
      </c>
      <c r="M3879">
        <v>-2</v>
      </c>
      <c r="N3879">
        <f>IF(Table1[[#This Row],[TeamFavorite]]=Table1[[#This Row],[TeamHome]],Table1[[#This Row],[ScoreAway]]-Table1[[#This Row],[ScoreHome]],Table1[[#This Row],[ScoreHome]]-Table1[[#This Row],[ScoreAway]])</f>
        <v>5</v>
      </c>
      <c r="O3879">
        <f>IF(Table1[[#This Row],[SpreadActual]]&lt;Table1[[#This Row],[SpreadFavorite]],1,0)</f>
        <v>0</v>
      </c>
      <c r="P3879">
        <v>49</v>
      </c>
      <c r="Q3879" t="s">
        <v>111</v>
      </c>
      <c r="R3879" t="b">
        <v>0</v>
      </c>
      <c r="S3879">
        <v>72</v>
      </c>
      <c r="T3879">
        <v>11</v>
      </c>
      <c r="U3879">
        <v>75</v>
      </c>
    </row>
    <row r="3880" spans="1:22" x14ac:dyDescent="0.2">
      <c r="A3880" s="1">
        <v>31333</v>
      </c>
      <c r="B3880">
        <v>1985</v>
      </c>
      <c r="C3880">
        <f>_xlfn.MAXIFS(Table1[ScheduleWeekWritten],Table1[ScheduleSeason],Table1[[#This Row],[ScheduleSeason]])</f>
        <v>16</v>
      </c>
      <c r="D3880">
        <v>6</v>
      </c>
      <c r="E3880" cm="1">
        <f t="array" ref="E3880">_xlfn.XLOOKUP(Table1[[#This Row],[ScheduleWeekWritten]],Table3[Game],100+Table3[Increase],Table1[[#This Row],[ScheduleWeekWritten]])</f>
        <v>6</v>
      </c>
      <c r="F3880" t="b">
        <v>0</v>
      </c>
      <c r="G3880" t="s">
        <v>67</v>
      </c>
      <c r="H3880">
        <v>27</v>
      </c>
      <c r="I3880">
        <v>13</v>
      </c>
      <c r="J3880" t="s">
        <v>49</v>
      </c>
      <c r="K3880" t="s">
        <v>68</v>
      </c>
      <c r="L3880" t="str">
        <f>_xlfn.XLOOKUP(Table1[[#This Row],[TeamFavoriteID]],Table2[team_id],Table2[team_name],_xlfn.XLOOKUP(Table1[[#This Row],[TeamFavoriteID]],Table2[team_id_pfr],Table2[team_name],"Even"))</f>
        <v>Dallas Cowboys</v>
      </c>
      <c r="M3880">
        <v>-5</v>
      </c>
      <c r="N3880">
        <f>IF(Table1[[#This Row],[TeamFavorite]]=Table1[[#This Row],[TeamHome]],Table1[[#This Row],[ScoreAway]]-Table1[[#This Row],[ScoreHome]],Table1[[#This Row],[ScoreHome]]-Table1[[#This Row],[ScoreAway]])</f>
        <v>-14</v>
      </c>
      <c r="O3880">
        <f>IF(Table1[[#This Row],[SpreadActual]]&lt;Table1[[#This Row],[SpreadFavorite]],1,0)</f>
        <v>1</v>
      </c>
      <c r="P3880">
        <v>43</v>
      </c>
      <c r="Q3880" t="s">
        <v>119</v>
      </c>
      <c r="R3880" t="b">
        <v>0</v>
      </c>
      <c r="S3880">
        <v>79</v>
      </c>
      <c r="T3880">
        <v>15</v>
      </c>
      <c r="U3880">
        <v>68</v>
      </c>
    </row>
    <row r="3881" spans="1:22" x14ac:dyDescent="0.2">
      <c r="A3881" s="1">
        <v>31333</v>
      </c>
      <c r="B3881">
        <v>1985</v>
      </c>
      <c r="C3881">
        <f>_xlfn.MAXIFS(Table1[ScheduleWeekWritten],Table1[ScheduleSeason],Table1[[#This Row],[ScheduleSeason]])</f>
        <v>16</v>
      </c>
      <c r="D3881">
        <v>6</v>
      </c>
      <c r="E3881" cm="1">
        <f t="array" ref="E3881">_xlfn.XLOOKUP(Table1[[#This Row],[ScheduleWeekWritten]],Table3[Game],100+Table3[Increase],Table1[[#This Row],[ScheduleWeekWritten]])</f>
        <v>6</v>
      </c>
      <c r="F3881" t="b">
        <v>0</v>
      </c>
      <c r="G3881" t="s">
        <v>33</v>
      </c>
      <c r="H3881">
        <v>20</v>
      </c>
      <c r="I3881">
        <v>17</v>
      </c>
      <c r="J3881" t="s">
        <v>54</v>
      </c>
      <c r="K3881" t="s">
        <v>35</v>
      </c>
      <c r="L3881" t="str">
        <f>_xlfn.XLOOKUP(Table1[[#This Row],[TeamFavoriteID]],Table2[team_id],Table2[team_name],_xlfn.XLOOKUP(Table1[[#This Row],[TeamFavoriteID]],Table2[team_id_pfr],Table2[team_name],"Even"))</f>
        <v>Green Bay Packers</v>
      </c>
      <c r="M3881">
        <v>-3.5</v>
      </c>
      <c r="N3881">
        <f>IF(Table1[[#This Row],[TeamFavorite]]=Table1[[#This Row],[TeamHome]],Table1[[#This Row],[ScoreAway]]-Table1[[#This Row],[ScoreHome]],Table1[[#This Row],[ScoreHome]]-Table1[[#This Row],[ScoreAway]])</f>
        <v>-3</v>
      </c>
      <c r="O3881">
        <f>IF(Table1[[#This Row],[SpreadActual]]&lt;Table1[[#This Row],[SpreadFavorite]],1,0)</f>
        <v>0</v>
      </c>
      <c r="P3881">
        <v>48</v>
      </c>
      <c r="Q3881" t="s">
        <v>36</v>
      </c>
      <c r="R3881" t="b">
        <v>0</v>
      </c>
      <c r="S3881">
        <v>57</v>
      </c>
      <c r="T3881">
        <v>10</v>
      </c>
      <c r="U3881">
        <v>78</v>
      </c>
    </row>
    <row r="3882" spans="1:22" x14ac:dyDescent="0.2">
      <c r="A3882" s="1">
        <v>31333</v>
      </c>
      <c r="B3882">
        <v>1985</v>
      </c>
      <c r="C3882">
        <f>_xlfn.MAXIFS(Table1[ScheduleWeekWritten],Table1[ScheduleSeason],Table1[[#This Row],[ScheduleSeason]])</f>
        <v>16</v>
      </c>
      <c r="D3882">
        <v>6</v>
      </c>
      <c r="E3882" cm="1">
        <f t="array" ref="E3882">_xlfn.XLOOKUP(Table1[[#This Row],[ScheduleWeekWritten]],Table3[Game],100+Table3[Increase],Table1[[#This Row],[ScheduleWeekWritten]])</f>
        <v>6</v>
      </c>
      <c r="F3882" t="b">
        <v>0</v>
      </c>
      <c r="G3882" t="s">
        <v>23</v>
      </c>
      <c r="H3882">
        <v>6</v>
      </c>
      <c r="I3882">
        <v>21</v>
      </c>
      <c r="J3882" t="s">
        <v>62</v>
      </c>
      <c r="K3882" t="s">
        <v>63</v>
      </c>
      <c r="L3882" t="str">
        <f>_xlfn.XLOOKUP(Table1[[#This Row],[TeamFavoriteID]],Table2[team_id],Table2[team_name],_xlfn.XLOOKUP(Table1[[#This Row],[TeamFavoriteID]],Table2[team_id_pfr],Table2[team_name],"Even"))</f>
        <v>Cleveland Browns</v>
      </c>
      <c r="M3882">
        <v>-2.5</v>
      </c>
      <c r="N3882">
        <f>IF(Table1[[#This Row],[TeamFavorite]]=Table1[[#This Row],[TeamHome]],Table1[[#This Row],[ScoreAway]]-Table1[[#This Row],[ScoreHome]],Table1[[#This Row],[ScoreHome]]-Table1[[#This Row],[ScoreAway]])</f>
        <v>-15</v>
      </c>
      <c r="O3882">
        <f>IF(Table1[[#This Row],[SpreadActual]]&lt;Table1[[#This Row],[SpreadFavorite]],1,0)</f>
        <v>1</v>
      </c>
      <c r="P3882">
        <v>37</v>
      </c>
      <c r="Q3882" t="s">
        <v>102</v>
      </c>
      <c r="R3882" t="b">
        <v>0</v>
      </c>
      <c r="S3882">
        <v>72</v>
      </c>
      <c r="T3882">
        <v>0</v>
      </c>
      <c r="V3882" t="s">
        <v>103</v>
      </c>
    </row>
    <row r="3883" spans="1:22" x14ac:dyDescent="0.2">
      <c r="A3883" s="1">
        <v>31333</v>
      </c>
      <c r="B3883">
        <v>1985</v>
      </c>
      <c r="C3883">
        <f>_xlfn.MAXIFS(Table1[ScheduleWeekWritten],Table1[ScheduleSeason],Table1[[#This Row],[ScheduleSeason]])</f>
        <v>16</v>
      </c>
      <c r="D3883">
        <v>6</v>
      </c>
      <c r="E3883" cm="1">
        <f t="array" ref="E3883">_xlfn.XLOOKUP(Table1[[#This Row],[ScheduleWeekWritten]],Table3[Game],100+Table3[Increase],Table1[[#This Row],[ScheduleWeekWritten]])</f>
        <v>6</v>
      </c>
      <c r="F3883" t="b">
        <v>0</v>
      </c>
      <c r="G3883" t="s">
        <v>140</v>
      </c>
      <c r="H3883">
        <v>10</v>
      </c>
      <c r="I3883">
        <v>15</v>
      </c>
      <c r="J3883" t="s">
        <v>24</v>
      </c>
      <c r="K3883" t="s">
        <v>88</v>
      </c>
      <c r="L3883" t="str">
        <f>_xlfn.XLOOKUP(Table1[[#This Row],[TeamFavoriteID]],Table2[team_id],Table2[team_name],_xlfn.XLOOKUP(Table1[[#This Row],[TeamFavoriteID]],Table2[team_id_pfr],Table2[team_name],"Even"))</f>
        <v>Denver Broncos</v>
      </c>
      <c r="M3883">
        <v>-6</v>
      </c>
      <c r="N3883">
        <f>IF(Table1[[#This Row],[TeamFavorite]]=Table1[[#This Row],[TeamHome]],Table1[[#This Row],[ScoreAway]]-Table1[[#This Row],[ScoreHome]],Table1[[#This Row],[ScoreHome]]-Table1[[#This Row],[ScoreAway]])</f>
        <v>-5</v>
      </c>
      <c r="O3883">
        <f>IF(Table1[[#This Row],[SpreadActual]]&lt;Table1[[#This Row],[SpreadFavorite]],1,0)</f>
        <v>0</v>
      </c>
      <c r="P3883">
        <v>47.5</v>
      </c>
      <c r="Q3883" t="s">
        <v>141</v>
      </c>
      <c r="R3883" t="b">
        <v>0</v>
      </c>
      <c r="S3883">
        <v>72</v>
      </c>
      <c r="T3883">
        <v>0</v>
      </c>
      <c r="V3883" t="s">
        <v>103</v>
      </c>
    </row>
    <row r="3884" spans="1:22" x14ac:dyDescent="0.2">
      <c r="A3884" s="1">
        <v>31333</v>
      </c>
      <c r="B3884">
        <v>1985</v>
      </c>
      <c r="C3884">
        <f>_xlfn.MAXIFS(Table1[ScheduleWeekWritten],Table1[ScheduleSeason],Table1[[#This Row],[ScheduleSeason]])</f>
        <v>16</v>
      </c>
      <c r="D3884">
        <v>6</v>
      </c>
      <c r="E3884" cm="1">
        <f t="array" ref="E3884">_xlfn.XLOOKUP(Table1[[#This Row],[ScheduleWeekWritten]],Table3[Game],100+Table3[Increase],Table1[[#This Row],[ScheduleWeekWritten]])</f>
        <v>6</v>
      </c>
      <c r="F3884" t="b">
        <v>0</v>
      </c>
      <c r="G3884" t="s">
        <v>138</v>
      </c>
      <c r="H3884">
        <v>23</v>
      </c>
      <c r="I3884">
        <v>13</v>
      </c>
      <c r="J3884" t="s">
        <v>95</v>
      </c>
      <c r="K3884" t="s">
        <v>21</v>
      </c>
      <c r="L3884" t="str">
        <f>_xlfn.XLOOKUP(Table1[[#This Row],[TeamFavoriteID]],Table2[team_id],Table2[team_name],_xlfn.XLOOKUP(Table1[[#This Row],[TeamFavoriteID]],Table2[team_id_pfr],Table2[team_name],"Even"))</f>
        <v>Las Vegas Raiders</v>
      </c>
      <c r="M3884">
        <v>-9</v>
      </c>
      <c r="N3884">
        <f>IF(Table1[[#This Row],[TeamFavorite]]=Table1[[#This Row],[TeamHome]],Table1[[#This Row],[ScoreAway]]-Table1[[#This Row],[ScoreHome]],Table1[[#This Row],[ScoreHome]]-Table1[[#This Row],[ScoreAway]])</f>
        <v>10</v>
      </c>
      <c r="O3884">
        <f>IF(Table1[[#This Row],[SpreadActual]]&lt;Table1[[#This Row],[SpreadFavorite]],1,0)</f>
        <v>0</v>
      </c>
      <c r="P3884">
        <v>40</v>
      </c>
      <c r="Q3884" t="s">
        <v>65</v>
      </c>
      <c r="R3884" t="b">
        <v>0</v>
      </c>
      <c r="S3884">
        <v>63</v>
      </c>
      <c r="T3884">
        <v>8</v>
      </c>
      <c r="U3884">
        <v>67</v>
      </c>
    </row>
    <row r="3885" spans="1:22" x14ac:dyDescent="0.2">
      <c r="A3885" s="1">
        <v>31333</v>
      </c>
      <c r="B3885">
        <v>1985</v>
      </c>
      <c r="C3885">
        <f>_xlfn.MAXIFS(Table1[ScheduleWeekWritten],Table1[ScheduleSeason],Table1[[#This Row],[ScheduleSeason]])</f>
        <v>16</v>
      </c>
      <c r="D3885">
        <v>6</v>
      </c>
      <c r="E3885" cm="1">
        <f t="array" ref="E3885">_xlfn.XLOOKUP(Table1[[#This Row],[ScheduleWeekWritten]],Table3[Game],100+Table3[Increase],Table1[[#This Row],[ScheduleWeekWritten]])</f>
        <v>6</v>
      </c>
      <c r="F3885" t="b">
        <v>0</v>
      </c>
      <c r="G3885" t="s">
        <v>115</v>
      </c>
      <c r="H3885">
        <v>14</v>
      </c>
      <c r="I3885">
        <v>3</v>
      </c>
      <c r="J3885" t="s">
        <v>28</v>
      </c>
      <c r="K3885" t="s">
        <v>70</v>
      </c>
      <c r="L3885" t="str">
        <f>_xlfn.XLOOKUP(Table1[[#This Row],[TeamFavoriteID]],Table2[team_id],Table2[team_name],_xlfn.XLOOKUP(Table1[[#This Row],[TeamFavoriteID]],Table2[team_id_pfr],Table2[team_name],"Even"))</f>
        <v>Boston Patriots</v>
      </c>
      <c r="M3885">
        <v>-10</v>
      </c>
      <c r="N3885">
        <f>IF(Table1[[#This Row],[TeamFavorite]]=Table1[[#This Row],[TeamHome]],Table1[[#This Row],[ScoreAway]]-Table1[[#This Row],[ScoreHome]],Table1[[#This Row],[ScoreHome]]-Table1[[#This Row],[ScoreAway]])</f>
        <v>11</v>
      </c>
      <c r="O3885">
        <f>IF(Table1[[#This Row],[SpreadActual]]&lt;Table1[[#This Row],[SpreadFavorite]],1,0)</f>
        <v>0</v>
      </c>
      <c r="P3885">
        <v>44</v>
      </c>
      <c r="Q3885" t="s">
        <v>116</v>
      </c>
      <c r="R3885" t="b">
        <v>0</v>
      </c>
      <c r="S3885">
        <v>50</v>
      </c>
      <c r="T3885">
        <v>12</v>
      </c>
      <c r="U3885">
        <v>81</v>
      </c>
    </row>
    <row r="3886" spans="1:22" x14ac:dyDescent="0.2">
      <c r="A3886" s="1">
        <v>31333</v>
      </c>
      <c r="B3886">
        <v>1985</v>
      </c>
      <c r="C3886">
        <f>_xlfn.MAXIFS(Table1[ScheduleWeekWritten],Table1[ScheduleSeason],Table1[[#This Row],[ScheduleSeason]])</f>
        <v>16</v>
      </c>
      <c r="D3886">
        <v>6</v>
      </c>
      <c r="E3886" cm="1">
        <f t="array" ref="E3886">_xlfn.XLOOKUP(Table1[[#This Row],[ScheduleWeekWritten]],Table3[Game],100+Table3[Increase],Table1[[#This Row],[ScheduleWeekWritten]])</f>
        <v>6</v>
      </c>
      <c r="F3886" t="b">
        <v>0</v>
      </c>
      <c r="G3886" t="s">
        <v>58</v>
      </c>
      <c r="H3886">
        <v>30</v>
      </c>
      <c r="I3886">
        <v>7</v>
      </c>
      <c r="J3886" t="s">
        <v>57</v>
      </c>
      <c r="K3886" t="s">
        <v>59</v>
      </c>
      <c r="L3886" t="str">
        <f>_xlfn.XLOOKUP(Table1[[#This Row],[TeamFavoriteID]],Table2[team_id],Table2[team_name],_xlfn.XLOOKUP(Table1[[#This Row],[TeamFavoriteID]],Table2[team_id_pfr],Table2[team_name],"Even"))</f>
        <v>Arizona Cardinals</v>
      </c>
      <c r="M3886">
        <v>-3.5</v>
      </c>
      <c r="N3886">
        <f>IF(Table1[[#This Row],[TeamFavorite]]=Table1[[#This Row],[TeamHome]],Table1[[#This Row],[ScoreAway]]-Table1[[#This Row],[ScoreHome]],Table1[[#This Row],[ScoreHome]]-Table1[[#This Row],[ScoreAway]])</f>
        <v>23</v>
      </c>
      <c r="O3886">
        <f>IF(Table1[[#This Row],[SpreadActual]]&lt;Table1[[#This Row],[SpreadFavorite]],1,0)</f>
        <v>0</v>
      </c>
      <c r="P3886">
        <v>41.5</v>
      </c>
      <c r="Q3886" t="s">
        <v>112</v>
      </c>
      <c r="R3886" t="b">
        <v>0</v>
      </c>
      <c r="S3886">
        <v>60</v>
      </c>
      <c r="T3886">
        <v>10</v>
      </c>
      <c r="U3886">
        <v>74</v>
      </c>
    </row>
    <row r="3887" spans="1:22" x14ac:dyDescent="0.2">
      <c r="A3887" s="1">
        <v>31333</v>
      </c>
      <c r="B3887">
        <v>1985</v>
      </c>
      <c r="C3887">
        <f>_xlfn.MAXIFS(Table1[ScheduleWeekWritten],Table1[ScheduleSeason],Table1[[#This Row],[ScheduleSeason]])</f>
        <v>16</v>
      </c>
      <c r="D3887">
        <v>6</v>
      </c>
      <c r="E3887" cm="1">
        <f t="array" ref="E3887">_xlfn.XLOOKUP(Table1[[#This Row],[ScheduleWeekWritten]],Table3[Game],100+Table3[Increase],Table1[[#This Row],[ScheduleWeekWritten]])</f>
        <v>6</v>
      </c>
      <c r="F3887" t="b">
        <v>0</v>
      </c>
      <c r="G3887" t="s">
        <v>27</v>
      </c>
      <c r="H3887">
        <v>31</v>
      </c>
      <c r="I3887">
        <v>20</v>
      </c>
      <c r="J3887" t="s">
        <v>42</v>
      </c>
      <c r="K3887" t="s">
        <v>75</v>
      </c>
      <c r="L3887" t="str">
        <f>_xlfn.XLOOKUP(Table1[[#This Row],[TeamFavoriteID]],Table2[team_id],Table2[team_name],_xlfn.XLOOKUP(Table1[[#This Row],[TeamFavoriteID]],Table2[team_id_pfr],Table2[team_name],"Even"))</f>
        <v>Kansas City Chiefs</v>
      </c>
      <c r="M3887">
        <v>-3.5</v>
      </c>
      <c r="N3887">
        <f>IF(Table1[[#This Row],[TeamFavorite]]=Table1[[#This Row],[TeamHome]],Table1[[#This Row],[ScoreAway]]-Table1[[#This Row],[ScoreHome]],Table1[[#This Row],[ScoreHome]]-Table1[[#This Row],[ScoreAway]])</f>
        <v>11</v>
      </c>
      <c r="O3887">
        <f>IF(Table1[[#This Row],[SpreadActual]]&lt;Table1[[#This Row],[SpreadFavorite]],1,0)</f>
        <v>0</v>
      </c>
      <c r="P3887">
        <v>46</v>
      </c>
      <c r="Q3887" t="s">
        <v>94</v>
      </c>
      <c r="R3887" t="b">
        <v>0</v>
      </c>
      <c r="S3887">
        <v>64</v>
      </c>
      <c r="T3887">
        <v>7</v>
      </c>
      <c r="U3887">
        <v>72</v>
      </c>
    </row>
    <row r="3888" spans="1:22" x14ac:dyDescent="0.2">
      <c r="A3888" s="1">
        <v>31333</v>
      </c>
      <c r="B3888">
        <v>1985</v>
      </c>
      <c r="C3888">
        <f>_xlfn.MAXIFS(Table1[ScheduleWeekWritten],Table1[ScheduleSeason],Table1[[#This Row],[ScheduleSeason]])</f>
        <v>16</v>
      </c>
      <c r="D3888">
        <v>6</v>
      </c>
      <c r="E3888" cm="1">
        <f t="array" ref="E3888">_xlfn.XLOOKUP(Table1[[#This Row],[ScheduleWeekWritten]],Table3[Game],100+Table3[Increase],Table1[[#This Row],[ScheduleWeekWritten]])</f>
        <v>6</v>
      </c>
      <c r="F3888" t="b">
        <v>0</v>
      </c>
      <c r="G3888" t="s">
        <v>53</v>
      </c>
      <c r="H3888">
        <v>10</v>
      </c>
      <c r="I3888">
        <v>26</v>
      </c>
      <c r="J3888" t="s">
        <v>46</v>
      </c>
      <c r="K3888" t="s">
        <v>87</v>
      </c>
      <c r="L3888" t="str">
        <f>_xlfn.XLOOKUP(Table1[[#This Row],[TeamFavoriteID]],Table2[team_id],Table2[team_name],_xlfn.XLOOKUP(Table1[[#This Row],[TeamFavoriteID]],Table2[team_id_pfr],Table2[team_name],"Even"))</f>
        <v>San Francisco 49ers</v>
      </c>
      <c r="M3888">
        <v>-4</v>
      </c>
      <c r="N3888">
        <f>IF(Table1[[#This Row],[TeamFavorite]]=Table1[[#This Row],[TeamHome]],Table1[[#This Row],[ScoreAway]]-Table1[[#This Row],[ScoreHome]],Table1[[#This Row],[ScoreHome]]-Table1[[#This Row],[ScoreAway]])</f>
        <v>16</v>
      </c>
      <c r="O3888">
        <f>IF(Table1[[#This Row],[SpreadActual]]&lt;Table1[[#This Row],[SpreadFavorite]],1,0)</f>
        <v>0</v>
      </c>
      <c r="P3888">
        <v>44.5</v>
      </c>
      <c r="Q3888" t="s">
        <v>118</v>
      </c>
      <c r="R3888" t="b">
        <v>0</v>
      </c>
      <c r="S3888">
        <v>58</v>
      </c>
      <c r="T3888">
        <v>11</v>
      </c>
      <c r="U3888">
        <v>64</v>
      </c>
    </row>
    <row r="3889" spans="1:22" x14ac:dyDescent="0.2">
      <c r="A3889" s="1">
        <v>31333</v>
      </c>
      <c r="B3889">
        <v>1985</v>
      </c>
      <c r="C3889">
        <f>_xlfn.MAXIFS(Table1[ScheduleWeekWritten],Table1[ScheduleSeason],Table1[[#This Row],[ScheduleSeason]])</f>
        <v>16</v>
      </c>
      <c r="D3889">
        <v>6</v>
      </c>
      <c r="E3889" cm="1">
        <f t="array" ref="E3889">_xlfn.XLOOKUP(Table1[[#This Row],[ScheduleWeekWritten]],Table3[Game],100+Table3[Increase],Table1[[#This Row],[ScheduleWeekWritten]])</f>
        <v>6</v>
      </c>
      <c r="F3889" t="b">
        <v>0</v>
      </c>
      <c r="G3889" t="s">
        <v>128</v>
      </c>
      <c r="H3889">
        <v>30</v>
      </c>
      <c r="I3889">
        <v>26</v>
      </c>
      <c r="J3889" t="s">
        <v>38</v>
      </c>
      <c r="K3889" t="s">
        <v>132</v>
      </c>
      <c r="L3889" t="str">
        <f>_xlfn.XLOOKUP(Table1[[#This Row],[TeamFavoriteID]],Table2[team_id],Table2[team_name],_xlfn.XLOOKUP(Table1[[#This Row],[TeamFavoriteID]],Table2[team_id_pfr],Table2[team_name],"Even"))</f>
        <v>Seattle Seahawks</v>
      </c>
      <c r="M3889">
        <v>-14.5</v>
      </c>
      <c r="N3889">
        <f>IF(Table1[[#This Row],[TeamFavorite]]=Table1[[#This Row],[TeamHome]],Table1[[#This Row],[ScoreAway]]-Table1[[#This Row],[ScoreHome]],Table1[[#This Row],[ScoreHome]]-Table1[[#This Row],[ScoreAway]])</f>
        <v>-4</v>
      </c>
      <c r="O3889">
        <f>IF(Table1[[#This Row],[SpreadActual]]&lt;Table1[[#This Row],[SpreadFavorite]],1,0)</f>
        <v>0</v>
      </c>
      <c r="P3889">
        <v>48.5</v>
      </c>
      <c r="Q3889" t="s">
        <v>129</v>
      </c>
      <c r="R3889" t="b">
        <v>0</v>
      </c>
      <c r="S3889">
        <v>72</v>
      </c>
      <c r="T3889">
        <v>0</v>
      </c>
      <c r="V3889" t="s">
        <v>103</v>
      </c>
    </row>
    <row r="3890" spans="1:22" x14ac:dyDescent="0.2">
      <c r="A3890" s="1">
        <v>31333</v>
      </c>
      <c r="B3890">
        <v>1985</v>
      </c>
      <c r="C3890">
        <f>_xlfn.MAXIFS(Table1[ScheduleWeekWritten],Table1[ScheduleSeason],Table1[[#This Row],[ScheduleSeason]])</f>
        <v>16</v>
      </c>
      <c r="D3890">
        <v>6</v>
      </c>
      <c r="E3890" cm="1">
        <f t="array" ref="E3890">_xlfn.XLOOKUP(Table1[[#This Row],[ScheduleWeekWritten]],Table3[Game],100+Table3[Increase],Table1[[#This Row],[ScheduleWeekWritten]])</f>
        <v>6</v>
      </c>
      <c r="F3890" t="b">
        <v>0</v>
      </c>
      <c r="G3890" t="s">
        <v>127</v>
      </c>
      <c r="H3890">
        <v>27</v>
      </c>
      <c r="I3890">
        <v>31</v>
      </c>
      <c r="J3890" t="s">
        <v>39</v>
      </c>
      <c r="K3890" t="s">
        <v>40</v>
      </c>
      <c r="L3890" t="str">
        <f>_xlfn.XLOOKUP(Table1[[#This Row],[TeamFavoriteID]],Table2[team_id],Table2[team_name],_xlfn.XLOOKUP(Table1[[#This Row],[TeamFavoriteID]],Table2[team_id_pfr],Table2[team_name],"Even"))</f>
        <v>Los Angeles Rams</v>
      </c>
      <c r="M3890">
        <v>-6.5</v>
      </c>
      <c r="N3890">
        <f>IF(Table1[[#This Row],[TeamFavorite]]=Table1[[#This Row],[TeamHome]],Table1[[#This Row],[ScoreAway]]-Table1[[#This Row],[ScoreHome]],Table1[[#This Row],[ScoreHome]]-Table1[[#This Row],[ScoreAway]])</f>
        <v>-4</v>
      </c>
      <c r="O3890">
        <f>IF(Table1[[#This Row],[SpreadActual]]&lt;Table1[[#This Row],[SpreadFavorite]],1,0)</f>
        <v>0</v>
      </c>
      <c r="P3890">
        <v>39</v>
      </c>
      <c r="Q3890" t="s">
        <v>130</v>
      </c>
      <c r="R3890" t="b">
        <v>0</v>
      </c>
      <c r="S3890">
        <v>78</v>
      </c>
      <c r="T3890">
        <v>6</v>
      </c>
      <c r="U3890">
        <v>75</v>
      </c>
    </row>
    <row r="3891" spans="1:22" x14ac:dyDescent="0.2">
      <c r="A3891" s="1">
        <v>31333</v>
      </c>
      <c r="B3891">
        <v>1985</v>
      </c>
      <c r="C3891">
        <f>_xlfn.MAXIFS(Table1[ScheduleWeekWritten],Table1[ScheduleSeason],Table1[[#This Row],[ScheduleSeason]])</f>
        <v>16</v>
      </c>
      <c r="D3891">
        <v>6</v>
      </c>
      <c r="E3891" cm="1">
        <f t="array" ref="E3891">_xlfn.XLOOKUP(Table1[[#This Row],[ScheduleWeekWritten]],Table3[Game],100+Table3[Increase],Table1[[#This Row],[ScheduleWeekWritten]])</f>
        <v>6</v>
      </c>
      <c r="F3891" t="b">
        <v>0</v>
      </c>
      <c r="G3891" t="s">
        <v>61</v>
      </c>
      <c r="H3891">
        <v>24</v>
      </c>
      <c r="I3891">
        <v>3</v>
      </c>
      <c r="J3891" t="s">
        <v>45</v>
      </c>
      <c r="K3891" t="s">
        <v>85</v>
      </c>
      <c r="L3891" t="str">
        <f>_xlfn.XLOOKUP(Table1[[#This Row],[TeamFavoriteID]],Table2[team_id],Table2[team_name],_xlfn.XLOOKUP(Table1[[#This Row],[TeamFavoriteID]],Table2[team_id_pfr],Table2[team_name],"Even"))</f>
        <v>Washington Commanders</v>
      </c>
      <c r="M3891">
        <v>-9.5</v>
      </c>
      <c r="N3891">
        <f>IF(Table1[[#This Row],[TeamFavorite]]=Table1[[#This Row],[TeamHome]],Table1[[#This Row],[ScoreAway]]-Table1[[#This Row],[ScoreHome]],Table1[[#This Row],[ScoreHome]]-Table1[[#This Row],[ScoreAway]])</f>
        <v>21</v>
      </c>
      <c r="O3891">
        <f>IF(Table1[[#This Row],[SpreadActual]]&lt;Table1[[#This Row],[SpreadFavorite]],1,0)</f>
        <v>0</v>
      </c>
      <c r="P3891">
        <v>43</v>
      </c>
      <c r="Q3891" t="s">
        <v>64</v>
      </c>
      <c r="R3891" t="b">
        <v>0</v>
      </c>
      <c r="S3891">
        <v>63</v>
      </c>
      <c r="T3891">
        <v>11</v>
      </c>
      <c r="U3891">
        <v>74</v>
      </c>
    </row>
    <row r="3892" spans="1:22" x14ac:dyDescent="0.2">
      <c r="A3892" s="1">
        <v>31334</v>
      </c>
      <c r="B3892">
        <v>1985</v>
      </c>
      <c r="C3892">
        <f>_xlfn.MAXIFS(Table1[ScheduleWeekWritten],Table1[ScheduleSeason],Table1[[#This Row],[ScheduleSeason]])</f>
        <v>16</v>
      </c>
      <c r="D3892">
        <v>6</v>
      </c>
      <c r="E3892" cm="1">
        <f t="array" ref="E3892">_xlfn.XLOOKUP(Table1[[#This Row],[ScheduleWeekWritten]],Table3[Game],100+Table3[Increase],Table1[[#This Row],[ScheduleWeekWritten]])</f>
        <v>6</v>
      </c>
      <c r="F3892" t="b">
        <v>0</v>
      </c>
      <c r="G3892" t="s">
        <v>31</v>
      </c>
      <c r="H3892">
        <v>23</v>
      </c>
      <c r="I3892">
        <v>7</v>
      </c>
      <c r="J3892" t="s">
        <v>19</v>
      </c>
      <c r="K3892" t="s">
        <v>91</v>
      </c>
      <c r="L3892" t="str">
        <f>_xlfn.XLOOKUP(Table1[[#This Row],[TeamFavoriteID]],Table2[team_id],Table2[team_name],_xlfn.XLOOKUP(Table1[[#This Row],[TeamFavoriteID]],Table2[team_id_pfr],Table2[team_name],"Even"))</f>
        <v>Miami Dolphins</v>
      </c>
      <c r="M3892">
        <v>-4</v>
      </c>
      <c r="N3892">
        <f>IF(Table1[[#This Row],[TeamFavorite]]=Table1[[#This Row],[TeamHome]],Table1[[#This Row],[ScoreAway]]-Table1[[#This Row],[ScoreHome]],Table1[[#This Row],[ScoreHome]]-Table1[[#This Row],[ScoreAway]])</f>
        <v>16</v>
      </c>
      <c r="O3892">
        <f>IF(Table1[[#This Row],[SpreadActual]]&lt;Table1[[#This Row],[SpreadFavorite]],1,0)</f>
        <v>0</v>
      </c>
      <c r="P3892">
        <v>48</v>
      </c>
      <c r="Q3892" t="s">
        <v>126</v>
      </c>
      <c r="R3892" t="b">
        <v>0</v>
      </c>
      <c r="S3892">
        <v>65</v>
      </c>
      <c r="T3892">
        <v>9</v>
      </c>
      <c r="U3892">
        <v>82</v>
      </c>
    </row>
    <row r="3893" spans="1:22" x14ac:dyDescent="0.2">
      <c r="A3893" s="1">
        <v>31340</v>
      </c>
      <c r="B3893">
        <v>1985</v>
      </c>
      <c r="C3893">
        <f>_xlfn.MAXIFS(Table1[ScheduleWeekWritten],Table1[ScheduleSeason],Table1[[#This Row],[ScheduleSeason]])</f>
        <v>16</v>
      </c>
      <c r="D3893">
        <v>7</v>
      </c>
      <c r="E3893" cm="1">
        <f t="array" ref="E3893">_xlfn.XLOOKUP(Table1[[#This Row],[ScheduleWeekWritten]],Table3[Game],100+Table3[Increase],Table1[[#This Row],[ScheduleWeekWritten]])</f>
        <v>7</v>
      </c>
      <c r="F3893" t="b">
        <v>0</v>
      </c>
      <c r="G3893" t="s">
        <v>38</v>
      </c>
      <c r="H3893">
        <v>31</v>
      </c>
      <c r="I3893">
        <v>24</v>
      </c>
      <c r="J3893" t="s">
        <v>95</v>
      </c>
      <c r="K3893" t="s">
        <v>89</v>
      </c>
      <c r="L3893" t="str">
        <f>_xlfn.XLOOKUP(Table1[[#This Row],[TeamFavoriteID]],Table2[team_id],Table2[team_name],_xlfn.XLOOKUP(Table1[[#This Row],[TeamFavoriteID]],Table2[team_id_pfr],Table2[team_name],"Even"))</f>
        <v>Even</v>
      </c>
      <c r="M3893">
        <v>0</v>
      </c>
      <c r="N3893">
        <f>IF(Table1[[#This Row],[TeamFavorite]]=Table1[[#This Row],[TeamHome]],Table1[[#This Row],[ScoreAway]]-Table1[[#This Row],[ScoreHome]],Table1[[#This Row],[ScoreHome]]-Table1[[#This Row],[ScoreAway]])</f>
        <v>7</v>
      </c>
      <c r="O3893">
        <f>IF(Table1[[#This Row],[SpreadActual]]&lt;Table1[[#This Row],[SpreadFavorite]],1,0)</f>
        <v>0</v>
      </c>
      <c r="P3893">
        <v>45</v>
      </c>
      <c r="Q3893" t="s">
        <v>41</v>
      </c>
      <c r="R3893" t="b">
        <v>0</v>
      </c>
      <c r="S3893">
        <v>72</v>
      </c>
      <c r="T3893">
        <v>6</v>
      </c>
      <c r="U3893">
        <v>70</v>
      </c>
    </row>
    <row r="3894" spans="1:22" x14ac:dyDescent="0.2">
      <c r="A3894" s="1">
        <v>31340</v>
      </c>
      <c r="B3894">
        <v>1985</v>
      </c>
      <c r="C3894">
        <f>_xlfn.MAXIFS(Table1[ScheduleWeekWritten],Table1[ScheduleSeason],Table1[[#This Row],[ScheduleSeason]])</f>
        <v>16</v>
      </c>
      <c r="D3894">
        <v>7</v>
      </c>
      <c r="E3894" cm="1">
        <f t="array" ref="E3894">_xlfn.XLOOKUP(Table1[[#This Row],[ScheduleWeekWritten]],Table3[Game],100+Table3[Increase],Table1[[#This Row],[ScheduleWeekWritten]])</f>
        <v>7</v>
      </c>
      <c r="F3894" t="b">
        <v>0</v>
      </c>
      <c r="G3894" t="s">
        <v>28</v>
      </c>
      <c r="H3894">
        <v>21</v>
      </c>
      <c r="I3894">
        <v>9</v>
      </c>
      <c r="J3894" t="s">
        <v>140</v>
      </c>
      <c r="K3894" t="s">
        <v>89</v>
      </c>
      <c r="L3894" t="str">
        <f>_xlfn.XLOOKUP(Table1[[#This Row],[TeamFavoriteID]],Table2[team_id],Table2[team_name],_xlfn.XLOOKUP(Table1[[#This Row],[TeamFavoriteID]],Table2[team_id_pfr],Table2[team_name],"Even"))</f>
        <v>Even</v>
      </c>
      <c r="M3894">
        <v>0</v>
      </c>
      <c r="N3894">
        <f>IF(Table1[[#This Row],[TeamFavorite]]=Table1[[#This Row],[TeamHome]],Table1[[#This Row],[ScoreAway]]-Table1[[#This Row],[ScoreHome]],Table1[[#This Row],[ScoreHome]]-Table1[[#This Row],[ScoreAway]])</f>
        <v>12</v>
      </c>
      <c r="O3894">
        <f>IF(Table1[[#This Row],[SpreadActual]]&lt;Table1[[#This Row],[SpreadFavorite]],1,0)</f>
        <v>0</v>
      </c>
      <c r="P3894">
        <v>40</v>
      </c>
      <c r="Q3894" t="s">
        <v>123</v>
      </c>
      <c r="R3894" t="b">
        <v>0</v>
      </c>
      <c r="S3894">
        <v>47</v>
      </c>
      <c r="T3894">
        <v>8</v>
      </c>
      <c r="U3894">
        <v>76</v>
      </c>
    </row>
    <row r="3895" spans="1:22" x14ac:dyDescent="0.2">
      <c r="A3895" s="1">
        <v>31340</v>
      </c>
      <c r="B3895">
        <v>1985</v>
      </c>
      <c r="C3895">
        <f>_xlfn.MAXIFS(Table1[ScheduleWeekWritten],Table1[ScheduleSeason],Table1[[#This Row],[ScheduleSeason]])</f>
        <v>16</v>
      </c>
      <c r="D3895">
        <v>7</v>
      </c>
      <c r="E3895" cm="1">
        <f t="array" ref="E3895">_xlfn.XLOOKUP(Table1[[#This Row],[ScheduleWeekWritten]],Table3[Game],100+Table3[Increase],Table1[[#This Row],[ScheduleWeekWritten]])</f>
        <v>7</v>
      </c>
      <c r="F3895" t="b">
        <v>0</v>
      </c>
      <c r="G3895" t="s">
        <v>62</v>
      </c>
      <c r="H3895">
        <v>20</v>
      </c>
      <c r="I3895">
        <v>21</v>
      </c>
      <c r="J3895" t="s">
        <v>138</v>
      </c>
      <c r="K3895" t="s">
        <v>21</v>
      </c>
      <c r="L3895" t="str">
        <f>_xlfn.XLOOKUP(Table1[[#This Row],[TeamFavoriteID]],Table2[team_id],Table2[team_name],_xlfn.XLOOKUP(Table1[[#This Row],[TeamFavoriteID]],Table2[team_id_pfr],Table2[team_name],"Even"))</f>
        <v>Las Vegas Raiders</v>
      </c>
      <c r="M3895">
        <v>-2.5</v>
      </c>
      <c r="N3895">
        <f>IF(Table1[[#This Row],[TeamFavorite]]=Table1[[#This Row],[TeamHome]],Table1[[#This Row],[ScoreAway]]-Table1[[#This Row],[ScoreHome]],Table1[[#This Row],[ScoreHome]]-Table1[[#This Row],[ScoreAway]])</f>
        <v>-1</v>
      </c>
      <c r="O3895">
        <f>IF(Table1[[#This Row],[SpreadActual]]&lt;Table1[[#This Row],[SpreadFavorite]],1,0)</f>
        <v>0</v>
      </c>
      <c r="P3895">
        <v>37.5</v>
      </c>
      <c r="Q3895" t="s">
        <v>66</v>
      </c>
      <c r="R3895" t="b">
        <v>0</v>
      </c>
      <c r="S3895">
        <v>54</v>
      </c>
      <c r="T3895">
        <v>12</v>
      </c>
      <c r="U3895">
        <v>73</v>
      </c>
    </row>
    <row r="3896" spans="1:22" x14ac:dyDescent="0.2">
      <c r="A3896" s="1">
        <v>31340</v>
      </c>
      <c r="B3896">
        <v>1985</v>
      </c>
      <c r="C3896">
        <f>_xlfn.MAXIFS(Table1[ScheduleWeekWritten],Table1[ScheduleSeason],Table1[[#This Row],[ScheduleSeason]])</f>
        <v>16</v>
      </c>
      <c r="D3896">
        <v>7</v>
      </c>
      <c r="E3896" cm="1">
        <f t="array" ref="E3896">_xlfn.XLOOKUP(Table1[[#This Row],[ScheduleWeekWritten]],Table3[Game],100+Table3[Increase],Table1[[#This Row],[ScheduleWeekWritten]])</f>
        <v>7</v>
      </c>
      <c r="F3896" t="b">
        <v>0</v>
      </c>
      <c r="G3896" t="s">
        <v>24</v>
      </c>
      <c r="H3896">
        <v>13</v>
      </c>
      <c r="I3896">
        <v>10</v>
      </c>
      <c r="J3896" t="s">
        <v>128</v>
      </c>
      <c r="K3896" t="s">
        <v>88</v>
      </c>
      <c r="L3896" t="str">
        <f>_xlfn.XLOOKUP(Table1[[#This Row],[TeamFavoriteID]],Table2[team_id],Table2[team_name],_xlfn.XLOOKUP(Table1[[#This Row],[TeamFavoriteID]],Table2[team_id_pfr],Table2[team_name],"Even"))</f>
        <v>Denver Broncos</v>
      </c>
      <c r="M3896">
        <v>-3.5</v>
      </c>
      <c r="N3896">
        <f>IF(Table1[[#This Row],[TeamFavorite]]=Table1[[#This Row],[TeamHome]],Table1[[#This Row],[ScoreAway]]-Table1[[#This Row],[ScoreHome]],Table1[[#This Row],[ScoreHome]]-Table1[[#This Row],[ScoreAway]])</f>
        <v>-3</v>
      </c>
      <c r="O3896">
        <f>IF(Table1[[#This Row],[SpreadActual]]&lt;Table1[[#This Row],[SpreadFavorite]],1,0)</f>
        <v>0</v>
      </c>
      <c r="P3896">
        <v>48</v>
      </c>
      <c r="Q3896" t="s">
        <v>71</v>
      </c>
      <c r="R3896" t="b">
        <v>0</v>
      </c>
      <c r="S3896">
        <v>50</v>
      </c>
      <c r="T3896">
        <v>6</v>
      </c>
      <c r="U3896">
        <v>42</v>
      </c>
    </row>
    <row r="3897" spans="1:22" x14ac:dyDescent="0.2">
      <c r="A3897" s="1">
        <v>31340</v>
      </c>
      <c r="B3897">
        <v>1985</v>
      </c>
      <c r="C3897">
        <f>_xlfn.MAXIFS(Table1[ScheduleWeekWritten],Table1[ScheduleSeason],Table1[[#This Row],[ScheduleSeason]])</f>
        <v>16</v>
      </c>
      <c r="D3897">
        <v>7</v>
      </c>
      <c r="E3897" cm="1">
        <f t="array" ref="E3897">_xlfn.XLOOKUP(Table1[[#This Row],[ScheduleWeekWritten]],Table3[Game],100+Table3[Increase],Table1[[#This Row],[ScheduleWeekWritten]])</f>
        <v>7</v>
      </c>
      <c r="F3897" t="b">
        <v>0</v>
      </c>
      <c r="G3897" t="s">
        <v>45</v>
      </c>
      <c r="H3897">
        <v>23</v>
      </c>
      <c r="I3897">
        <v>21</v>
      </c>
      <c r="J3897" t="s">
        <v>53</v>
      </c>
      <c r="K3897" t="s">
        <v>87</v>
      </c>
      <c r="L3897" t="str">
        <f>_xlfn.XLOOKUP(Table1[[#This Row],[TeamFavoriteID]],Table2[team_id],Table2[team_name],_xlfn.XLOOKUP(Table1[[#This Row],[TeamFavoriteID]],Table2[team_id_pfr],Table2[team_name],"Even"))</f>
        <v>San Francisco 49ers</v>
      </c>
      <c r="M3897">
        <v>-10.5</v>
      </c>
      <c r="N3897">
        <f>IF(Table1[[#This Row],[TeamFavorite]]=Table1[[#This Row],[TeamHome]],Table1[[#This Row],[ScoreAway]]-Table1[[#This Row],[ScoreHome]],Table1[[#This Row],[ScoreHome]]-Table1[[#This Row],[ScoreAway]])</f>
        <v>2</v>
      </c>
      <c r="O3897">
        <f>IF(Table1[[#This Row],[SpreadActual]]&lt;Table1[[#This Row],[SpreadFavorite]],1,0)</f>
        <v>0</v>
      </c>
      <c r="P3897">
        <v>46.5</v>
      </c>
      <c r="Q3897" t="s">
        <v>125</v>
      </c>
      <c r="R3897" t="b">
        <v>0</v>
      </c>
      <c r="S3897">
        <v>72</v>
      </c>
      <c r="T3897">
        <v>0</v>
      </c>
      <c r="V3897" t="s">
        <v>103</v>
      </c>
    </row>
    <row r="3898" spans="1:22" x14ac:dyDescent="0.2">
      <c r="A3898" s="1">
        <v>31340</v>
      </c>
      <c r="B3898">
        <v>1985</v>
      </c>
      <c r="C3898">
        <f>_xlfn.MAXIFS(Table1[ScheduleWeekWritten],Table1[ScheduleSeason],Table1[[#This Row],[ScheduleSeason]])</f>
        <v>16</v>
      </c>
      <c r="D3898">
        <v>7</v>
      </c>
      <c r="E3898" cm="1">
        <f t="array" ref="E3898">_xlfn.XLOOKUP(Table1[[#This Row],[ScheduleWeekWritten]],Table3[Game],100+Table3[Increase],Table1[[#This Row],[ScheduleWeekWritten]])</f>
        <v>7</v>
      </c>
      <c r="F3898" t="b">
        <v>0</v>
      </c>
      <c r="G3898" t="s">
        <v>23</v>
      </c>
      <c r="H3898">
        <v>44</v>
      </c>
      <c r="I3898">
        <v>27</v>
      </c>
      <c r="J3898" t="s">
        <v>101</v>
      </c>
      <c r="K3898" t="s">
        <v>104</v>
      </c>
      <c r="L3898" t="str">
        <f>_xlfn.XLOOKUP(Table1[[#This Row],[TeamFavoriteID]],Table2[team_id],Table2[team_name],_xlfn.XLOOKUP(Table1[[#This Row],[TeamFavoriteID]],Table2[team_id_pfr],Table2[team_name],"Even"))</f>
        <v>Cincinnati Bengals</v>
      </c>
      <c r="M3898">
        <v>-4</v>
      </c>
      <c r="N3898">
        <f>IF(Table1[[#This Row],[TeamFavorite]]=Table1[[#This Row],[TeamHome]],Table1[[#This Row],[ScoreAway]]-Table1[[#This Row],[ScoreHome]],Table1[[#This Row],[ScoreHome]]-Table1[[#This Row],[ScoreAway]])</f>
        <v>17</v>
      </c>
      <c r="O3898">
        <f>IF(Table1[[#This Row],[SpreadActual]]&lt;Table1[[#This Row],[SpreadFavorite]],1,0)</f>
        <v>0</v>
      </c>
      <c r="P3898">
        <v>45.5</v>
      </c>
      <c r="Q3898" t="s">
        <v>102</v>
      </c>
      <c r="R3898" t="b">
        <v>0</v>
      </c>
      <c r="S3898">
        <v>72</v>
      </c>
      <c r="T3898">
        <v>0</v>
      </c>
      <c r="V3898" t="s">
        <v>103</v>
      </c>
    </row>
    <row r="3899" spans="1:22" x14ac:dyDescent="0.2">
      <c r="A3899" s="1">
        <v>31340</v>
      </c>
      <c r="B3899">
        <v>1985</v>
      </c>
      <c r="C3899">
        <f>_xlfn.MAXIFS(Table1[ScheduleWeekWritten],Table1[ScheduleSeason],Table1[[#This Row],[ScheduleSeason]])</f>
        <v>16</v>
      </c>
      <c r="D3899">
        <v>7</v>
      </c>
      <c r="E3899" cm="1">
        <f t="array" ref="E3899">_xlfn.XLOOKUP(Table1[[#This Row],[ScheduleWeekWritten]],Table3[Game],100+Table3[Increase],Table1[[#This Row],[ScheduleWeekWritten]])</f>
        <v>7</v>
      </c>
      <c r="F3899" t="b">
        <v>0</v>
      </c>
      <c r="G3899" t="s">
        <v>42</v>
      </c>
      <c r="H3899">
        <v>0</v>
      </c>
      <c r="I3899">
        <v>16</v>
      </c>
      <c r="J3899" t="s">
        <v>39</v>
      </c>
      <c r="K3899" t="s">
        <v>89</v>
      </c>
      <c r="L3899" t="str">
        <f>_xlfn.XLOOKUP(Table1[[#This Row],[TeamFavoriteID]],Table2[team_id],Table2[team_name],_xlfn.XLOOKUP(Table1[[#This Row],[TeamFavoriteID]],Table2[team_id_pfr],Table2[team_name],"Even"))</f>
        <v>Even</v>
      </c>
      <c r="M3899">
        <v>0</v>
      </c>
      <c r="N3899">
        <f>IF(Table1[[#This Row],[TeamFavorite]]=Table1[[#This Row],[TeamHome]],Table1[[#This Row],[ScoreAway]]-Table1[[#This Row],[ScoreHome]],Table1[[#This Row],[ScoreHome]]-Table1[[#This Row],[ScoreAway]])</f>
        <v>-16</v>
      </c>
      <c r="O3899">
        <f>IF(Table1[[#This Row],[SpreadActual]]&lt;Table1[[#This Row],[SpreadFavorite]],1,0)</f>
        <v>1</v>
      </c>
      <c r="P3899">
        <v>41</v>
      </c>
      <c r="Q3899" t="s">
        <v>117</v>
      </c>
      <c r="R3899" t="b">
        <v>0</v>
      </c>
      <c r="S3899">
        <v>56</v>
      </c>
      <c r="T3899">
        <v>5</v>
      </c>
      <c r="U3899">
        <v>92</v>
      </c>
    </row>
    <row r="3900" spans="1:22" x14ac:dyDescent="0.2">
      <c r="A3900" s="1">
        <v>31340</v>
      </c>
      <c r="B3900">
        <v>1985</v>
      </c>
      <c r="C3900">
        <f>_xlfn.MAXIFS(Table1[ScheduleWeekWritten],Table1[ScheduleSeason],Table1[[#This Row],[ScheduleSeason]])</f>
        <v>16</v>
      </c>
      <c r="D3900">
        <v>7</v>
      </c>
      <c r="E3900" cm="1">
        <f t="array" ref="E3900">_xlfn.XLOOKUP(Table1[[#This Row],[ScheduleWeekWritten]],Table3[Game],100+Table3[Increase],Table1[[#This Row],[ScheduleWeekWritten]])</f>
        <v>7</v>
      </c>
      <c r="F3900" t="b">
        <v>0</v>
      </c>
      <c r="G3900" t="s">
        <v>19</v>
      </c>
      <c r="H3900">
        <v>41</v>
      </c>
      <c r="I3900">
        <v>38</v>
      </c>
      <c r="J3900" t="s">
        <v>127</v>
      </c>
      <c r="K3900" t="s">
        <v>91</v>
      </c>
      <c r="L3900" t="str">
        <f>_xlfn.XLOOKUP(Table1[[#This Row],[TeamFavoriteID]],Table2[team_id],Table2[team_name],_xlfn.XLOOKUP(Table1[[#This Row],[TeamFavoriteID]],Table2[team_id_pfr],Table2[team_name],"Even"))</f>
        <v>Miami Dolphins</v>
      </c>
      <c r="M3900">
        <v>-13</v>
      </c>
      <c r="N3900">
        <f>IF(Table1[[#This Row],[TeamFavorite]]=Table1[[#This Row],[TeamHome]],Table1[[#This Row],[ScoreAway]]-Table1[[#This Row],[ScoreHome]],Table1[[#This Row],[ScoreHome]]-Table1[[#This Row],[ScoreAway]])</f>
        <v>-3</v>
      </c>
      <c r="O3900">
        <f>IF(Table1[[#This Row],[SpreadActual]]&lt;Table1[[#This Row],[SpreadFavorite]],1,0)</f>
        <v>0</v>
      </c>
      <c r="P3900">
        <v>46</v>
      </c>
      <c r="Q3900" t="s">
        <v>22</v>
      </c>
      <c r="R3900" t="b">
        <v>0</v>
      </c>
      <c r="S3900">
        <v>78</v>
      </c>
      <c r="T3900">
        <v>12</v>
      </c>
      <c r="U3900">
        <v>77</v>
      </c>
    </row>
    <row r="3901" spans="1:22" x14ac:dyDescent="0.2">
      <c r="A3901" s="1">
        <v>31340</v>
      </c>
      <c r="B3901">
        <v>1985</v>
      </c>
      <c r="C3901">
        <f>_xlfn.MAXIFS(Table1[ScheduleWeekWritten],Table1[ScheduleSeason],Table1[[#This Row],[ScheduleSeason]])</f>
        <v>16</v>
      </c>
      <c r="D3901">
        <v>7</v>
      </c>
      <c r="E3901" cm="1">
        <f t="array" ref="E3901">_xlfn.XLOOKUP(Table1[[#This Row],[ScheduleWeekWritten]],Table3[Game],100+Table3[Increase],Table1[[#This Row],[ScheduleWeekWritten]])</f>
        <v>7</v>
      </c>
      <c r="F3901" t="b">
        <v>0</v>
      </c>
      <c r="G3901" t="s">
        <v>54</v>
      </c>
      <c r="H3901">
        <v>21</v>
      </c>
      <c r="I3901">
        <v>17</v>
      </c>
      <c r="J3901" t="s">
        <v>27</v>
      </c>
      <c r="K3901" t="s">
        <v>55</v>
      </c>
      <c r="L3901" t="str">
        <f>_xlfn.XLOOKUP(Table1[[#This Row],[TeamFavoriteID]],Table2[team_id],Table2[team_name],_xlfn.XLOOKUP(Table1[[#This Row],[TeamFavoriteID]],Table2[team_id_pfr],Table2[team_name],"Even"))</f>
        <v>Minnesota Vikings</v>
      </c>
      <c r="M3901">
        <v>-3.5</v>
      </c>
      <c r="N3901">
        <f>IF(Table1[[#This Row],[TeamFavorite]]=Table1[[#This Row],[TeamHome]],Table1[[#This Row],[ScoreAway]]-Table1[[#This Row],[ScoreHome]],Table1[[#This Row],[ScoreHome]]-Table1[[#This Row],[ScoreAway]])</f>
        <v>-4</v>
      </c>
      <c r="O3901">
        <f>IF(Table1[[#This Row],[SpreadActual]]&lt;Table1[[#This Row],[SpreadFavorite]],1,0)</f>
        <v>1</v>
      </c>
      <c r="P3901">
        <v>49.5</v>
      </c>
      <c r="Q3901" t="s">
        <v>137</v>
      </c>
      <c r="R3901" t="b">
        <v>0</v>
      </c>
      <c r="S3901">
        <v>72</v>
      </c>
      <c r="T3901">
        <v>0</v>
      </c>
      <c r="V3901" t="s">
        <v>103</v>
      </c>
    </row>
    <row r="3902" spans="1:22" x14ac:dyDescent="0.2">
      <c r="A3902" s="1">
        <v>31340</v>
      </c>
      <c r="B3902">
        <v>1985</v>
      </c>
      <c r="C3902">
        <f>_xlfn.MAXIFS(Table1[ScheduleWeekWritten],Table1[ScheduleSeason],Table1[[#This Row],[ScheduleSeason]])</f>
        <v>16</v>
      </c>
      <c r="D3902">
        <v>7</v>
      </c>
      <c r="E3902" cm="1">
        <f t="array" ref="E3902">_xlfn.XLOOKUP(Table1[[#This Row],[ScheduleWeekWritten]],Table3[Game],100+Table3[Increase],Table1[[#This Row],[ScheduleWeekWritten]])</f>
        <v>7</v>
      </c>
      <c r="F3902" t="b">
        <v>0</v>
      </c>
      <c r="G3902" t="s">
        <v>115</v>
      </c>
      <c r="H3902">
        <v>20</v>
      </c>
      <c r="I3902">
        <v>13</v>
      </c>
      <c r="J3902" t="s">
        <v>31</v>
      </c>
      <c r="K3902" t="s">
        <v>32</v>
      </c>
      <c r="L3902" t="str">
        <f>_xlfn.XLOOKUP(Table1[[#This Row],[TeamFavoriteID]],Table2[team_id],Table2[team_name],_xlfn.XLOOKUP(Table1[[#This Row],[TeamFavoriteID]],Table2[team_id_pfr],Table2[team_name],"Even"))</f>
        <v>New York Jets</v>
      </c>
      <c r="M3902">
        <v>-2.5</v>
      </c>
      <c r="N3902">
        <f>IF(Table1[[#This Row],[TeamFavorite]]=Table1[[#This Row],[TeamHome]],Table1[[#This Row],[ScoreAway]]-Table1[[#This Row],[ScoreHome]],Table1[[#This Row],[ScoreHome]]-Table1[[#This Row],[ScoreAway]])</f>
        <v>7</v>
      </c>
      <c r="O3902">
        <f>IF(Table1[[#This Row],[SpreadActual]]&lt;Table1[[#This Row],[SpreadFavorite]],1,0)</f>
        <v>0</v>
      </c>
      <c r="P3902">
        <v>42</v>
      </c>
      <c r="Q3902" t="s">
        <v>116</v>
      </c>
      <c r="R3902" t="b">
        <v>0</v>
      </c>
      <c r="S3902">
        <v>54</v>
      </c>
      <c r="T3902">
        <v>12</v>
      </c>
      <c r="U3902">
        <v>60</v>
      </c>
    </row>
    <row r="3903" spans="1:22" x14ac:dyDescent="0.2">
      <c r="A3903" s="1">
        <v>31340</v>
      </c>
      <c r="B3903">
        <v>1985</v>
      </c>
      <c r="C3903">
        <f>_xlfn.MAXIFS(Table1[ScheduleWeekWritten],Table1[ScheduleSeason],Table1[[#This Row],[ScheduleSeason]])</f>
        <v>16</v>
      </c>
      <c r="D3903">
        <v>7</v>
      </c>
      <c r="E3903" cm="1">
        <f t="array" ref="E3903">_xlfn.XLOOKUP(Table1[[#This Row],[ScheduleWeekWritten]],Table3[Game],100+Table3[Increase],Table1[[#This Row],[ScheduleWeekWritten]])</f>
        <v>7</v>
      </c>
      <c r="F3903" t="b">
        <v>0</v>
      </c>
      <c r="G3903" t="s">
        <v>50</v>
      </c>
      <c r="H3903">
        <v>17</v>
      </c>
      <c r="I3903">
        <v>3</v>
      </c>
      <c r="J3903" t="s">
        <v>61</v>
      </c>
      <c r="K3903" t="s">
        <v>90</v>
      </c>
      <c r="L3903" t="str">
        <f>_xlfn.XLOOKUP(Table1[[#This Row],[TeamFavoriteID]],Table2[team_id],Table2[team_name],_xlfn.XLOOKUP(Table1[[#This Row],[TeamFavoriteID]],Table2[team_id_pfr],Table2[team_name],"Even"))</f>
        <v>New York Giants</v>
      </c>
      <c r="M3903">
        <v>-3</v>
      </c>
      <c r="N3903">
        <f>IF(Table1[[#This Row],[TeamFavorite]]=Table1[[#This Row],[TeamHome]],Table1[[#This Row],[ScoreAway]]-Table1[[#This Row],[ScoreHome]],Table1[[#This Row],[ScoreHome]]-Table1[[#This Row],[ScoreAway]])</f>
        <v>-14</v>
      </c>
      <c r="O3903">
        <f>IF(Table1[[#This Row],[SpreadActual]]&lt;Table1[[#This Row],[SpreadFavorite]],1,0)</f>
        <v>1</v>
      </c>
      <c r="P3903">
        <v>42</v>
      </c>
      <c r="Q3903" t="s">
        <v>126</v>
      </c>
      <c r="R3903" t="b">
        <v>0</v>
      </c>
      <c r="S3903">
        <v>60</v>
      </c>
      <c r="T3903">
        <v>14</v>
      </c>
      <c r="U3903">
        <v>58</v>
      </c>
    </row>
    <row r="3904" spans="1:22" x14ac:dyDescent="0.2">
      <c r="A3904" s="1">
        <v>31340</v>
      </c>
      <c r="B3904">
        <v>1985</v>
      </c>
      <c r="C3904">
        <f>_xlfn.MAXIFS(Table1[ScheduleWeekWritten],Table1[ScheduleSeason],Table1[[#This Row],[ScheduleSeason]])</f>
        <v>16</v>
      </c>
      <c r="D3904">
        <v>7</v>
      </c>
      <c r="E3904" cm="1">
        <f t="array" ref="E3904">_xlfn.XLOOKUP(Table1[[#This Row],[ScheduleWeekWritten]],Table3[Game],100+Table3[Increase],Table1[[#This Row],[ScheduleWeekWritten]])</f>
        <v>7</v>
      </c>
      <c r="F3904" t="b">
        <v>0</v>
      </c>
      <c r="G3904" t="s">
        <v>58</v>
      </c>
      <c r="H3904">
        <v>16</v>
      </c>
      <c r="I3904">
        <v>14</v>
      </c>
      <c r="J3904" t="s">
        <v>67</v>
      </c>
      <c r="K3904" t="s">
        <v>68</v>
      </c>
      <c r="L3904" t="str">
        <f>_xlfn.XLOOKUP(Table1[[#This Row],[TeamFavoriteID]],Table2[team_id],Table2[team_name],_xlfn.XLOOKUP(Table1[[#This Row],[TeamFavoriteID]],Table2[team_id_pfr],Table2[team_name],"Even"))</f>
        <v>Dallas Cowboys</v>
      </c>
      <c r="M3904">
        <v>-4</v>
      </c>
      <c r="N3904">
        <f>IF(Table1[[#This Row],[TeamFavorite]]=Table1[[#This Row],[TeamHome]],Table1[[#This Row],[ScoreAway]]-Table1[[#This Row],[ScoreHome]],Table1[[#This Row],[ScoreHome]]-Table1[[#This Row],[ScoreAway]])</f>
        <v>2</v>
      </c>
      <c r="O3904">
        <f>IF(Table1[[#This Row],[SpreadActual]]&lt;Table1[[#This Row],[SpreadFavorite]],1,0)</f>
        <v>0</v>
      </c>
      <c r="P3904">
        <v>48</v>
      </c>
      <c r="Q3904" t="s">
        <v>112</v>
      </c>
      <c r="R3904" t="b">
        <v>0</v>
      </c>
      <c r="S3904">
        <v>63</v>
      </c>
      <c r="T3904">
        <v>12</v>
      </c>
      <c r="U3904">
        <v>62</v>
      </c>
    </row>
    <row r="3905" spans="1:22" x14ac:dyDescent="0.2">
      <c r="A3905" s="1">
        <v>31340</v>
      </c>
      <c r="B3905">
        <v>1985</v>
      </c>
      <c r="C3905">
        <f>_xlfn.MAXIFS(Table1[ScheduleWeekWritten],Table1[ScheduleSeason],Table1[[#This Row],[ScheduleSeason]])</f>
        <v>16</v>
      </c>
      <c r="D3905">
        <v>7</v>
      </c>
      <c r="E3905" cm="1">
        <f t="array" ref="E3905">_xlfn.XLOOKUP(Table1[[#This Row],[ScheduleWeekWritten]],Table3[Game],100+Table3[Increase],Table1[[#This Row],[ScheduleWeekWritten]])</f>
        <v>7</v>
      </c>
      <c r="F3905" t="b">
        <v>0</v>
      </c>
      <c r="G3905" t="s">
        <v>49</v>
      </c>
      <c r="H3905">
        <v>23</v>
      </c>
      <c r="I3905">
        <v>10</v>
      </c>
      <c r="J3905" t="s">
        <v>57</v>
      </c>
      <c r="K3905" t="s">
        <v>51</v>
      </c>
      <c r="L3905" t="str">
        <f>_xlfn.XLOOKUP(Table1[[#This Row],[TeamFavoriteID]],Table2[team_id],Table2[team_name],_xlfn.XLOOKUP(Table1[[#This Row],[TeamFavoriteID]],Table2[team_id_pfr],Table2[team_name],"Even"))</f>
        <v>Pittsburgh Steelers</v>
      </c>
      <c r="M3905">
        <v>-4</v>
      </c>
      <c r="N3905">
        <f>IF(Table1[[#This Row],[TeamFavorite]]=Table1[[#This Row],[TeamHome]],Table1[[#This Row],[ScoreAway]]-Table1[[#This Row],[ScoreHome]],Table1[[#This Row],[ScoreHome]]-Table1[[#This Row],[ScoreAway]])</f>
        <v>-13</v>
      </c>
      <c r="O3905">
        <f>IF(Table1[[#This Row],[SpreadActual]]&lt;Table1[[#This Row],[SpreadFavorite]],1,0)</f>
        <v>1</v>
      </c>
      <c r="P3905">
        <v>44</v>
      </c>
      <c r="Q3905" t="s">
        <v>113</v>
      </c>
      <c r="R3905" t="b">
        <v>0</v>
      </c>
      <c r="S3905">
        <v>56</v>
      </c>
      <c r="T3905">
        <v>10</v>
      </c>
      <c r="U3905">
        <v>78</v>
      </c>
    </row>
    <row r="3906" spans="1:22" x14ac:dyDescent="0.2">
      <c r="A3906" s="1">
        <v>31341</v>
      </c>
      <c r="B3906">
        <v>1985</v>
      </c>
      <c r="C3906">
        <f>_xlfn.MAXIFS(Table1[ScheduleWeekWritten],Table1[ScheduleSeason],Table1[[#This Row],[ScheduleSeason]])</f>
        <v>16</v>
      </c>
      <c r="D3906">
        <v>7</v>
      </c>
      <c r="E3906" cm="1">
        <f t="array" ref="E3906">_xlfn.XLOOKUP(Table1[[#This Row],[ScheduleWeekWritten]],Table3[Game],100+Table3[Increase],Table1[[#This Row],[ScheduleWeekWritten]])</f>
        <v>7</v>
      </c>
      <c r="F3906" t="b">
        <v>0</v>
      </c>
      <c r="G3906" t="s">
        <v>46</v>
      </c>
      <c r="H3906">
        <v>23</v>
      </c>
      <c r="I3906">
        <v>7</v>
      </c>
      <c r="J3906" t="s">
        <v>33</v>
      </c>
      <c r="K3906" t="s">
        <v>47</v>
      </c>
      <c r="L3906" t="str">
        <f>_xlfn.XLOOKUP(Table1[[#This Row],[TeamFavoriteID]],Table2[team_id],Table2[team_name],_xlfn.XLOOKUP(Table1[[#This Row],[TeamFavoriteID]],Table2[team_id_pfr],Table2[team_name],"Even"))</f>
        <v>Chicago Bears</v>
      </c>
      <c r="M3906">
        <v>-10</v>
      </c>
      <c r="N3906">
        <f>IF(Table1[[#This Row],[TeamFavorite]]=Table1[[#This Row],[TeamHome]],Table1[[#This Row],[ScoreAway]]-Table1[[#This Row],[ScoreHome]],Table1[[#This Row],[ScoreHome]]-Table1[[#This Row],[ScoreAway]])</f>
        <v>-16</v>
      </c>
      <c r="O3906">
        <f>IF(Table1[[#This Row],[SpreadActual]]&lt;Table1[[#This Row],[SpreadFavorite]],1,0)</f>
        <v>1</v>
      </c>
      <c r="P3906">
        <v>44</v>
      </c>
      <c r="Q3906" t="s">
        <v>114</v>
      </c>
      <c r="R3906" t="b">
        <v>0</v>
      </c>
      <c r="S3906">
        <v>54</v>
      </c>
      <c r="T3906">
        <v>10</v>
      </c>
      <c r="U3906">
        <v>80</v>
      </c>
    </row>
    <row r="3907" spans="1:22" x14ac:dyDescent="0.2">
      <c r="A3907" s="1">
        <v>31347</v>
      </c>
      <c r="B3907">
        <v>1985</v>
      </c>
      <c r="C3907">
        <f>_xlfn.MAXIFS(Table1[ScheduleWeekWritten],Table1[ScheduleSeason],Table1[[#This Row],[ScheduleSeason]])</f>
        <v>16</v>
      </c>
      <c r="D3907">
        <v>8</v>
      </c>
      <c r="E3907" cm="1">
        <f t="array" ref="E3907">_xlfn.XLOOKUP(Table1[[#This Row],[ScheduleWeekWritten]],Table3[Game],100+Table3[Increase],Table1[[#This Row],[ScheduleWeekWritten]])</f>
        <v>8</v>
      </c>
      <c r="F3907" t="b">
        <v>0</v>
      </c>
      <c r="G3907" t="s">
        <v>46</v>
      </c>
      <c r="H3907">
        <v>27</v>
      </c>
      <c r="I3907">
        <v>9</v>
      </c>
      <c r="J3907" t="s">
        <v>54</v>
      </c>
      <c r="K3907" t="s">
        <v>47</v>
      </c>
      <c r="L3907" t="str">
        <f>_xlfn.XLOOKUP(Table1[[#This Row],[TeamFavoriteID]],Table2[team_id],Table2[team_name],_xlfn.XLOOKUP(Table1[[#This Row],[TeamFavoriteID]],Table2[team_id_pfr],Table2[team_name],"Even"))</f>
        <v>Chicago Bears</v>
      </c>
      <c r="M3907">
        <v>-7.5</v>
      </c>
      <c r="N3907">
        <f>IF(Table1[[#This Row],[TeamFavorite]]=Table1[[#This Row],[TeamHome]],Table1[[#This Row],[ScoreAway]]-Table1[[#This Row],[ScoreHome]],Table1[[#This Row],[ScoreHome]]-Table1[[#This Row],[ScoreAway]])</f>
        <v>-18</v>
      </c>
      <c r="O3907">
        <f>IF(Table1[[#This Row],[SpreadActual]]&lt;Table1[[#This Row],[SpreadFavorite]],1,0)</f>
        <v>1</v>
      </c>
      <c r="P3907">
        <v>43</v>
      </c>
      <c r="Q3907" t="s">
        <v>114</v>
      </c>
      <c r="R3907" t="b">
        <v>0</v>
      </c>
      <c r="S3907">
        <v>57</v>
      </c>
      <c r="T3907">
        <v>11</v>
      </c>
      <c r="U3907">
        <v>48</v>
      </c>
    </row>
    <row r="3908" spans="1:22" x14ac:dyDescent="0.2">
      <c r="A3908" s="1">
        <v>31347</v>
      </c>
      <c r="B3908">
        <v>1985</v>
      </c>
      <c r="C3908">
        <f>_xlfn.MAXIFS(Table1[ScheduleWeekWritten],Table1[ScheduleSeason],Table1[[#This Row],[ScheduleSeason]])</f>
        <v>16</v>
      </c>
      <c r="D3908">
        <v>8</v>
      </c>
      <c r="E3908" cm="1">
        <f t="array" ref="E3908">_xlfn.XLOOKUP(Table1[[#This Row],[ScheduleWeekWritten]],Table3[Game],100+Table3[Increase],Table1[[#This Row],[ScheduleWeekWritten]])</f>
        <v>8</v>
      </c>
      <c r="F3908" t="b">
        <v>0</v>
      </c>
      <c r="G3908" t="s">
        <v>101</v>
      </c>
      <c r="H3908">
        <v>26</v>
      </c>
      <c r="I3908">
        <v>21</v>
      </c>
      <c r="J3908" t="s">
        <v>49</v>
      </c>
      <c r="K3908" t="s">
        <v>51</v>
      </c>
      <c r="L3908" t="str">
        <f>_xlfn.XLOOKUP(Table1[[#This Row],[TeamFavoriteID]],Table2[team_id],Table2[team_name],_xlfn.XLOOKUP(Table1[[#This Row],[TeamFavoriteID]],Table2[team_id_pfr],Table2[team_name],"Even"))</f>
        <v>Pittsburgh Steelers</v>
      </c>
      <c r="M3908">
        <v>-1.5</v>
      </c>
      <c r="N3908">
        <f>IF(Table1[[#This Row],[TeamFavorite]]=Table1[[#This Row],[TeamHome]],Table1[[#This Row],[ScoreAway]]-Table1[[#This Row],[ScoreHome]],Table1[[#This Row],[ScoreHome]]-Table1[[#This Row],[ScoreAway]])</f>
        <v>5</v>
      </c>
      <c r="O3908">
        <f>IF(Table1[[#This Row],[SpreadActual]]&lt;Table1[[#This Row],[SpreadFavorite]],1,0)</f>
        <v>0</v>
      </c>
      <c r="P3908">
        <v>48</v>
      </c>
      <c r="Q3908" t="s">
        <v>111</v>
      </c>
      <c r="R3908" t="b">
        <v>0</v>
      </c>
      <c r="S3908">
        <v>59</v>
      </c>
      <c r="T3908">
        <v>4</v>
      </c>
      <c r="U3908">
        <v>56</v>
      </c>
    </row>
    <row r="3909" spans="1:22" x14ac:dyDescent="0.2">
      <c r="A3909" s="1">
        <v>31347</v>
      </c>
      <c r="B3909">
        <v>1985</v>
      </c>
      <c r="C3909">
        <f>_xlfn.MAXIFS(Table1[ScheduleWeekWritten],Table1[ScheduleSeason],Table1[[#This Row],[ScheduleSeason]])</f>
        <v>16</v>
      </c>
      <c r="D3909">
        <v>8</v>
      </c>
      <c r="E3909" cm="1">
        <f t="array" ref="E3909">_xlfn.XLOOKUP(Table1[[#This Row],[ScheduleWeekWritten]],Table3[Game],100+Table3[Increase],Table1[[#This Row],[ScheduleWeekWritten]])</f>
        <v>8</v>
      </c>
      <c r="F3909" t="b">
        <v>0</v>
      </c>
      <c r="G3909" t="s">
        <v>62</v>
      </c>
      <c r="H3909">
        <v>7</v>
      </c>
      <c r="I3909">
        <v>14</v>
      </c>
      <c r="J3909" t="s">
        <v>61</v>
      </c>
      <c r="K3909" t="s">
        <v>63</v>
      </c>
      <c r="L3909" t="str">
        <f>_xlfn.XLOOKUP(Table1[[#This Row],[TeamFavoriteID]],Table2[team_id],Table2[team_name],_xlfn.XLOOKUP(Table1[[#This Row],[TeamFavoriteID]],Table2[team_id_pfr],Table2[team_name],"Even"))</f>
        <v>Cleveland Browns</v>
      </c>
      <c r="M3909">
        <v>-2.5</v>
      </c>
      <c r="N3909">
        <f>IF(Table1[[#This Row],[TeamFavorite]]=Table1[[#This Row],[TeamHome]],Table1[[#This Row],[ScoreAway]]-Table1[[#This Row],[ScoreHome]],Table1[[#This Row],[ScoreHome]]-Table1[[#This Row],[ScoreAway]])</f>
        <v>7</v>
      </c>
      <c r="O3909">
        <f>IF(Table1[[#This Row],[SpreadActual]]&lt;Table1[[#This Row],[SpreadFavorite]],1,0)</f>
        <v>0</v>
      </c>
      <c r="P3909">
        <v>35.5</v>
      </c>
      <c r="Q3909" t="s">
        <v>66</v>
      </c>
      <c r="R3909" t="b">
        <v>0</v>
      </c>
      <c r="S3909">
        <v>53</v>
      </c>
      <c r="T3909">
        <v>8</v>
      </c>
      <c r="U3909">
        <v>50</v>
      </c>
    </row>
    <row r="3910" spans="1:22" x14ac:dyDescent="0.2">
      <c r="A3910" s="1">
        <v>31347</v>
      </c>
      <c r="B3910">
        <v>1985</v>
      </c>
      <c r="C3910">
        <f>_xlfn.MAXIFS(Table1[ScheduleWeekWritten],Table1[ScheduleSeason],Table1[[#This Row],[ScheduleSeason]])</f>
        <v>16</v>
      </c>
      <c r="D3910">
        <v>8</v>
      </c>
      <c r="E3910" cm="1">
        <f t="array" ref="E3910">_xlfn.XLOOKUP(Table1[[#This Row],[ScheduleWeekWritten]],Table3[Game],100+Table3[Increase],Table1[[#This Row],[ScheduleWeekWritten]])</f>
        <v>8</v>
      </c>
      <c r="F3910" t="b">
        <v>0</v>
      </c>
      <c r="G3910" t="s">
        <v>67</v>
      </c>
      <c r="H3910">
        <v>24</v>
      </c>
      <c r="I3910">
        <v>10</v>
      </c>
      <c r="J3910" t="s">
        <v>38</v>
      </c>
      <c r="K3910" t="s">
        <v>68</v>
      </c>
      <c r="L3910" t="str">
        <f>_xlfn.XLOOKUP(Table1[[#This Row],[TeamFavoriteID]],Table2[team_id],Table2[team_name],_xlfn.XLOOKUP(Table1[[#This Row],[TeamFavoriteID]],Table2[team_id_pfr],Table2[team_name],"Even"))</f>
        <v>Dallas Cowboys</v>
      </c>
      <c r="M3910">
        <v>-13</v>
      </c>
      <c r="N3910">
        <f>IF(Table1[[#This Row],[TeamFavorite]]=Table1[[#This Row],[TeamHome]],Table1[[#This Row],[ScoreAway]]-Table1[[#This Row],[ScoreHome]],Table1[[#This Row],[ScoreHome]]-Table1[[#This Row],[ScoreAway]])</f>
        <v>-14</v>
      </c>
      <c r="O3910">
        <f>IF(Table1[[#This Row],[SpreadActual]]&lt;Table1[[#This Row],[SpreadFavorite]],1,0)</f>
        <v>1</v>
      </c>
      <c r="P3910">
        <v>45.5</v>
      </c>
      <c r="Q3910" t="s">
        <v>119</v>
      </c>
      <c r="R3910" t="b">
        <v>0</v>
      </c>
      <c r="S3910">
        <v>64</v>
      </c>
      <c r="T3910">
        <v>11</v>
      </c>
      <c r="U3910">
        <v>67</v>
      </c>
    </row>
    <row r="3911" spans="1:22" x14ac:dyDescent="0.2">
      <c r="A3911" s="1">
        <v>31347</v>
      </c>
      <c r="B3911">
        <v>1985</v>
      </c>
      <c r="C3911">
        <f>_xlfn.MAXIFS(Table1[ScheduleWeekWritten],Table1[ScheduleSeason],Table1[[#This Row],[ScheduleSeason]])</f>
        <v>16</v>
      </c>
      <c r="D3911">
        <v>8</v>
      </c>
      <c r="E3911" cm="1">
        <f t="array" ref="E3911">_xlfn.XLOOKUP(Table1[[#This Row],[ScheduleWeekWritten]],Table3[Game],100+Table3[Increase],Table1[[#This Row],[ScheduleWeekWritten]])</f>
        <v>8</v>
      </c>
      <c r="F3911" t="b">
        <v>0</v>
      </c>
      <c r="G3911" t="s">
        <v>45</v>
      </c>
      <c r="H3911">
        <v>31</v>
      </c>
      <c r="I3911">
        <v>21</v>
      </c>
      <c r="J3911" t="s">
        <v>19</v>
      </c>
      <c r="K3911" t="s">
        <v>91</v>
      </c>
      <c r="L3911" t="str">
        <f>_xlfn.XLOOKUP(Table1[[#This Row],[TeamFavoriteID]],Table2[team_id],Table2[team_name],_xlfn.XLOOKUP(Table1[[#This Row],[TeamFavoriteID]],Table2[team_id_pfr],Table2[team_name],"Even"))</f>
        <v>Miami Dolphins</v>
      </c>
      <c r="M3911">
        <v>-6.5</v>
      </c>
      <c r="N3911">
        <f>IF(Table1[[#This Row],[TeamFavorite]]=Table1[[#This Row],[TeamHome]],Table1[[#This Row],[ScoreAway]]-Table1[[#This Row],[ScoreHome]],Table1[[#This Row],[ScoreHome]]-Table1[[#This Row],[ScoreAway]])</f>
        <v>10</v>
      </c>
      <c r="O3911">
        <f>IF(Table1[[#This Row],[SpreadActual]]&lt;Table1[[#This Row],[SpreadFavorite]],1,0)</f>
        <v>0</v>
      </c>
      <c r="P3911">
        <v>47</v>
      </c>
      <c r="Q3911" t="s">
        <v>125</v>
      </c>
      <c r="R3911" t="b">
        <v>0</v>
      </c>
      <c r="S3911">
        <v>72</v>
      </c>
      <c r="T3911">
        <v>0</v>
      </c>
      <c r="V3911" t="s">
        <v>103</v>
      </c>
    </row>
    <row r="3912" spans="1:22" x14ac:dyDescent="0.2">
      <c r="A3912" s="1">
        <v>31347</v>
      </c>
      <c r="B3912">
        <v>1985</v>
      </c>
      <c r="C3912">
        <f>_xlfn.MAXIFS(Table1[ScheduleWeekWritten],Table1[ScheduleSeason],Table1[[#This Row],[ScheduleSeason]])</f>
        <v>16</v>
      </c>
      <c r="D3912">
        <v>8</v>
      </c>
      <c r="E3912" cm="1">
        <f t="array" ref="E3912">_xlfn.XLOOKUP(Table1[[#This Row],[ScheduleWeekWritten]],Table3[Game],100+Table3[Increase],Table1[[#This Row],[ScheduleWeekWritten]])</f>
        <v>8</v>
      </c>
      <c r="F3912" t="b">
        <v>0</v>
      </c>
      <c r="G3912" t="s">
        <v>140</v>
      </c>
      <c r="H3912">
        <v>37</v>
      </c>
      <c r="I3912">
        <v>10</v>
      </c>
      <c r="J3912" t="s">
        <v>33</v>
      </c>
      <c r="K3912" t="s">
        <v>35</v>
      </c>
      <c r="L3912" t="str">
        <f>_xlfn.XLOOKUP(Table1[[#This Row],[TeamFavoriteID]],Table2[team_id],Table2[team_name],_xlfn.XLOOKUP(Table1[[#This Row],[TeamFavoriteID]],Table2[team_id_pfr],Table2[team_name],"Even"))</f>
        <v>Green Bay Packers</v>
      </c>
      <c r="M3912">
        <v>-2</v>
      </c>
      <c r="N3912">
        <f>IF(Table1[[#This Row],[TeamFavorite]]=Table1[[#This Row],[TeamHome]],Table1[[#This Row],[ScoreAway]]-Table1[[#This Row],[ScoreHome]],Table1[[#This Row],[ScoreHome]]-Table1[[#This Row],[ScoreAway]])</f>
        <v>27</v>
      </c>
      <c r="O3912">
        <f>IF(Table1[[#This Row],[SpreadActual]]&lt;Table1[[#This Row],[SpreadFavorite]],1,0)</f>
        <v>0</v>
      </c>
      <c r="P3912">
        <v>42</v>
      </c>
      <c r="Q3912" t="s">
        <v>141</v>
      </c>
      <c r="R3912" t="b">
        <v>0</v>
      </c>
      <c r="S3912">
        <v>72</v>
      </c>
      <c r="T3912">
        <v>0</v>
      </c>
      <c r="V3912" t="s">
        <v>103</v>
      </c>
    </row>
    <row r="3913" spans="1:22" x14ac:dyDescent="0.2">
      <c r="A3913" s="1">
        <v>31347</v>
      </c>
      <c r="B3913">
        <v>1985</v>
      </c>
      <c r="C3913">
        <f>_xlfn.MAXIFS(Table1[ScheduleWeekWritten],Table1[ScheduleSeason],Table1[[#This Row],[ScheduleSeason]])</f>
        <v>16</v>
      </c>
      <c r="D3913">
        <v>8</v>
      </c>
      <c r="E3913" cm="1">
        <f t="array" ref="E3913">_xlfn.XLOOKUP(Table1[[#This Row],[ScheduleWeekWritten]],Table3[Game],100+Table3[Increase],Table1[[#This Row],[ScheduleWeekWritten]])</f>
        <v>8</v>
      </c>
      <c r="F3913" t="b">
        <v>0</v>
      </c>
      <c r="G3913" t="s">
        <v>42</v>
      </c>
      <c r="H3913">
        <v>10</v>
      </c>
      <c r="I3913">
        <v>30</v>
      </c>
      <c r="J3913" t="s">
        <v>24</v>
      </c>
      <c r="K3913" t="s">
        <v>88</v>
      </c>
      <c r="L3913" t="str">
        <f>_xlfn.XLOOKUP(Table1[[#This Row],[TeamFavoriteID]],Table2[team_id],Table2[team_name],_xlfn.XLOOKUP(Table1[[#This Row],[TeamFavoriteID]],Table2[team_id_pfr],Table2[team_name],"Even"))</f>
        <v>Denver Broncos</v>
      </c>
      <c r="M3913">
        <v>-1</v>
      </c>
      <c r="N3913">
        <f>IF(Table1[[#This Row],[TeamFavorite]]=Table1[[#This Row],[TeamHome]],Table1[[#This Row],[ScoreAway]]-Table1[[#This Row],[ScoreHome]],Table1[[#This Row],[ScoreHome]]-Table1[[#This Row],[ScoreAway]])</f>
        <v>-20</v>
      </c>
      <c r="O3913">
        <f>IF(Table1[[#This Row],[SpreadActual]]&lt;Table1[[#This Row],[SpreadFavorite]],1,0)</f>
        <v>1</v>
      </c>
      <c r="P3913">
        <v>41</v>
      </c>
      <c r="Q3913" t="s">
        <v>117</v>
      </c>
      <c r="R3913" t="b">
        <v>0</v>
      </c>
      <c r="S3913">
        <v>62</v>
      </c>
      <c r="T3913">
        <v>8</v>
      </c>
      <c r="U3913">
        <v>78</v>
      </c>
    </row>
    <row r="3914" spans="1:22" x14ac:dyDescent="0.2">
      <c r="A3914" s="1">
        <v>31347</v>
      </c>
      <c r="B3914">
        <v>1985</v>
      </c>
      <c r="C3914">
        <f>_xlfn.MAXIFS(Table1[ScheduleWeekWritten],Table1[ScheduleSeason],Table1[[#This Row],[ScheduleSeason]])</f>
        <v>16</v>
      </c>
      <c r="D3914">
        <v>8</v>
      </c>
      <c r="E3914" cm="1">
        <f t="array" ref="E3914">_xlfn.XLOOKUP(Table1[[#This Row],[ScheduleWeekWritten]],Table3[Game],100+Table3[Increase],Table1[[#This Row],[ScheduleWeekWritten]])</f>
        <v>8</v>
      </c>
      <c r="F3914" t="b">
        <v>0</v>
      </c>
      <c r="G3914" t="s">
        <v>39</v>
      </c>
      <c r="H3914">
        <v>14</v>
      </c>
      <c r="I3914">
        <v>28</v>
      </c>
      <c r="J3914" t="s">
        <v>53</v>
      </c>
      <c r="K3914" t="s">
        <v>87</v>
      </c>
      <c r="L3914" t="str">
        <f>_xlfn.XLOOKUP(Table1[[#This Row],[TeamFavoriteID]],Table2[team_id],Table2[team_name],_xlfn.XLOOKUP(Table1[[#This Row],[TeamFavoriteID]],Table2[team_id_pfr],Table2[team_name],"Even"))</f>
        <v>San Francisco 49ers</v>
      </c>
      <c r="M3914">
        <v>-1</v>
      </c>
      <c r="N3914">
        <f>IF(Table1[[#This Row],[TeamFavorite]]=Table1[[#This Row],[TeamHome]],Table1[[#This Row],[ScoreAway]]-Table1[[#This Row],[ScoreHome]],Table1[[#This Row],[ScoreHome]]-Table1[[#This Row],[ScoreAway]])</f>
        <v>-14</v>
      </c>
      <c r="O3914">
        <f>IF(Table1[[#This Row],[SpreadActual]]&lt;Table1[[#This Row],[SpreadFavorite]],1,0)</f>
        <v>1</v>
      </c>
      <c r="P3914">
        <v>38.5</v>
      </c>
      <c r="Q3914" t="s">
        <v>135</v>
      </c>
      <c r="R3914" t="b">
        <v>0</v>
      </c>
      <c r="S3914">
        <v>64</v>
      </c>
      <c r="T3914">
        <v>8</v>
      </c>
      <c r="U3914">
        <v>82</v>
      </c>
    </row>
    <row r="3915" spans="1:22" x14ac:dyDescent="0.2">
      <c r="A3915" s="1">
        <v>31347</v>
      </c>
      <c r="B3915">
        <v>1985</v>
      </c>
      <c r="C3915">
        <f>_xlfn.MAXIFS(Table1[ScheduleWeekWritten],Table1[ScheduleSeason],Table1[[#This Row],[ScheduleSeason]])</f>
        <v>16</v>
      </c>
      <c r="D3915">
        <v>8</v>
      </c>
      <c r="E3915" cm="1">
        <f t="array" ref="E3915">_xlfn.XLOOKUP(Table1[[#This Row],[ScheduleWeekWritten]],Table3[Game],100+Table3[Increase],Table1[[#This Row],[ScheduleWeekWritten]])</f>
        <v>8</v>
      </c>
      <c r="F3915" t="b">
        <v>0</v>
      </c>
      <c r="G3915" t="s">
        <v>95</v>
      </c>
      <c r="H3915">
        <v>13</v>
      </c>
      <c r="I3915">
        <v>21</v>
      </c>
      <c r="J3915" t="s">
        <v>50</v>
      </c>
      <c r="K3915" t="s">
        <v>90</v>
      </c>
      <c r="L3915" t="str">
        <f>_xlfn.XLOOKUP(Table1[[#This Row],[TeamFavoriteID]],Table2[team_id],Table2[team_name],_xlfn.XLOOKUP(Table1[[#This Row],[TeamFavoriteID]],Table2[team_id_pfr],Table2[team_name],"Even"))</f>
        <v>New York Giants</v>
      </c>
      <c r="M3915">
        <v>-4</v>
      </c>
      <c r="N3915">
        <f>IF(Table1[[#This Row],[TeamFavorite]]=Table1[[#This Row],[TeamHome]],Table1[[#This Row],[ScoreAway]]-Table1[[#This Row],[ScoreHome]],Table1[[#This Row],[ScoreHome]]-Table1[[#This Row],[ScoreAway]])</f>
        <v>-8</v>
      </c>
      <c r="O3915">
        <f>IF(Table1[[#This Row],[SpreadActual]]&lt;Table1[[#This Row],[SpreadFavorite]],1,0)</f>
        <v>1</v>
      </c>
      <c r="P3915">
        <v>42</v>
      </c>
      <c r="Q3915" t="s">
        <v>124</v>
      </c>
      <c r="R3915" t="b">
        <v>0</v>
      </c>
      <c r="S3915">
        <v>72</v>
      </c>
      <c r="T3915">
        <v>0</v>
      </c>
      <c r="V3915" t="s">
        <v>103</v>
      </c>
    </row>
    <row r="3916" spans="1:22" x14ac:dyDescent="0.2">
      <c r="A3916" s="1">
        <v>31347</v>
      </c>
      <c r="B3916">
        <v>1985</v>
      </c>
      <c r="C3916">
        <f>_xlfn.MAXIFS(Table1[ScheduleWeekWritten],Table1[ScheduleSeason],Table1[[#This Row],[ScheduleSeason]])</f>
        <v>16</v>
      </c>
      <c r="D3916">
        <v>8</v>
      </c>
      <c r="E3916" cm="1">
        <f t="array" ref="E3916">_xlfn.XLOOKUP(Table1[[#This Row],[ScheduleWeekWritten]],Table3[Game],100+Table3[Increase],Table1[[#This Row],[ScheduleWeekWritten]])</f>
        <v>8</v>
      </c>
      <c r="F3916" t="b">
        <v>0</v>
      </c>
      <c r="G3916" t="s">
        <v>31</v>
      </c>
      <c r="H3916">
        <v>17</v>
      </c>
      <c r="I3916">
        <v>14</v>
      </c>
      <c r="J3916" t="s">
        <v>128</v>
      </c>
      <c r="K3916" t="s">
        <v>32</v>
      </c>
      <c r="L3916" t="str">
        <f>_xlfn.XLOOKUP(Table1[[#This Row],[TeamFavoriteID]],Table2[team_id],Table2[team_name],_xlfn.XLOOKUP(Table1[[#This Row],[TeamFavoriteID]],Table2[team_id_pfr],Table2[team_name],"Even"))</f>
        <v>New York Jets</v>
      </c>
      <c r="M3916">
        <v>-3</v>
      </c>
      <c r="N3916">
        <f>IF(Table1[[#This Row],[TeamFavorite]]=Table1[[#This Row],[TeamHome]],Table1[[#This Row],[ScoreAway]]-Table1[[#This Row],[ScoreHome]],Table1[[#This Row],[ScoreHome]]-Table1[[#This Row],[ScoreAway]])</f>
        <v>-3</v>
      </c>
      <c r="O3916">
        <f>IF(Table1[[#This Row],[SpreadActual]]&lt;Table1[[#This Row],[SpreadFavorite]],1,0)</f>
        <v>0</v>
      </c>
      <c r="P3916">
        <v>41</v>
      </c>
      <c r="Q3916" t="s">
        <v>126</v>
      </c>
      <c r="R3916" t="b">
        <v>0</v>
      </c>
      <c r="S3916">
        <v>61</v>
      </c>
      <c r="T3916">
        <v>14</v>
      </c>
      <c r="U3916">
        <v>38</v>
      </c>
    </row>
    <row r="3917" spans="1:22" x14ac:dyDescent="0.2">
      <c r="A3917" s="1">
        <v>31347</v>
      </c>
      <c r="B3917">
        <v>1985</v>
      </c>
      <c r="C3917">
        <f>_xlfn.MAXIFS(Table1[ScheduleWeekWritten],Table1[ScheduleSeason],Table1[[#This Row],[ScheduleSeason]])</f>
        <v>16</v>
      </c>
      <c r="D3917">
        <v>8</v>
      </c>
      <c r="E3917" cm="1">
        <f t="array" ref="E3917">_xlfn.XLOOKUP(Table1[[#This Row],[ScheduleWeekWritten]],Table3[Game],100+Table3[Increase],Table1[[#This Row],[ScheduleWeekWritten]])</f>
        <v>8</v>
      </c>
      <c r="F3917" t="b">
        <v>0</v>
      </c>
      <c r="G3917" t="s">
        <v>58</v>
      </c>
      <c r="H3917">
        <v>21</v>
      </c>
      <c r="I3917">
        <v>17</v>
      </c>
      <c r="J3917" t="s">
        <v>28</v>
      </c>
      <c r="K3917" t="s">
        <v>77</v>
      </c>
      <c r="L3917" t="str">
        <f>_xlfn.XLOOKUP(Table1[[#This Row],[TeamFavoriteID]],Table2[team_id],Table2[team_name],_xlfn.XLOOKUP(Table1[[#This Row],[TeamFavoriteID]],Table2[team_id_pfr],Table2[team_name],"Even"))</f>
        <v>Philadelphia Eagles</v>
      </c>
      <c r="M3917">
        <v>-9</v>
      </c>
      <c r="N3917">
        <f>IF(Table1[[#This Row],[TeamFavorite]]=Table1[[#This Row],[TeamHome]],Table1[[#This Row],[ScoreAway]]-Table1[[#This Row],[ScoreHome]],Table1[[#This Row],[ScoreHome]]-Table1[[#This Row],[ScoreAway]])</f>
        <v>-4</v>
      </c>
      <c r="O3917">
        <f>IF(Table1[[#This Row],[SpreadActual]]&lt;Table1[[#This Row],[SpreadFavorite]],1,0)</f>
        <v>0</v>
      </c>
      <c r="P3917">
        <v>36.5</v>
      </c>
      <c r="Q3917" t="s">
        <v>112</v>
      </c>
      <c r="R3917" t="b">
        <v>0</v>
      </c>
      <c r="S3917">
        <v>55</v>
      </c>
      <c r="T3917">
        <v>11</v>
      </c>
      <c r="U3917">
        <v>68</v>
      </c>
    </row>
    <row r="3918" spans="1:22" x14ac:dyDescent="0.2">
      <c r="A3918" s="1">
        <v>31347</v>
      </c>
      <c r="B3918">
        <v>1985</v>
      </c>
      <c r="C3918">
        <f>_xlfn.MAXIFS(Table1[ScheduleWeekWritten],Table1[ScheduleSeason],Table1[[#This Row],[ScheduleSeason]])</f>
        <v>16</v>
      </c>
      <c r="D3918">
        <v>8</v>
      </c>
      <c r="E3918" cm="1">
        <f t="array" ref="E3918">_xlfn.XLOOKUP(Table1[[#This Row],[ScheduleWeekWritten]],Table3[Game],100+Table3[Increase],Table1[[#This Row],[ScheduleWeekWritten]])</f>
        <v>8</v>
      </c>
      <c r="F3918" t="b">
        <v>0</v>
      </c>
      <c r="G3918" t="s">
        <v>57</v>
      </c>
      <c r="H3918">
        <v>10</v>
      </c>
      <c r="I3918">
        <v>20</v>
      </c>
      <c r="J3918" t="s">
        <v>23</v>
      </c>
      <c r="K3918" t="s">
        <v>59</v>
      </c>
      <c r="L3918" t="str">
        <f>_xlfn.XLOOKUP(Table1[[#This Row],[TeamFavoriteID]],Table2[team_id],Table2[team_name],_xlfn.XLOOKUP(Table1[[#This Row],[TeamFavoriteID]],Table2[team_id_pfr],Table2[team_name],"Even"))</f>
        <v>Arizona Cardinals</v>
      </c>
      <c r="M3918">
        <v>-7</v>
      </c>
      <c r="N3918">
        <f>IF(Table1[[#This Row],[TeamFavorite]]=Table1[[#This Row],[TeamHome]],Table1[[#This Row],[ScoreAway]]-Table1[[#This Row],[ScoreHome]],Table1[[#This Row],[ScoreHome]]-Table1[[#This Row],[ScoreAway]])</f>
        <v>-10</v>
      </c>
      <c r="O3918">
        <f>IF(Table1[[#This Row],[SpreadActual]]&lt;Table1[[#This Row],[SpreadFavorite]],1,0)</f>
        <v>1</v>
      </c>
      <c r="P3918">
        <v>45.5</v>
      </c>
      <c r="Q3918" t="s">
        <v>60</v>
      </c>
      <c r="R3918" t="b">
        <v>0</v>
      </c>
      <c r="S3918">
        <v>61</v>
      </c>
      <c r="T3918">
        <v>5</v>
      </c>
      <c r="U3918">
        <v>41</v>
      </c>
    </row>
    <row r="3919" spans="1:22" x14ac:dyDescent="0.2">
      <c r="A3919" s="1">
        <v>31347</v>
      </c>
      <c r="B3919">
        <v>1985</v>
      </c>
      <c r="C3919">
        <f>_xlfn.MAXIFS(Table1[ScheduleWeekWritten],Table1[ScheduleSeason],Table1[[#This Row],[ScheduleSeason]])</f>
        <v>16</v>
      </c>
      <c r="D3919">
        <v>8</v>
      </c>
      <c r="E3919" cm="1">
        <f t="array" ref="E3919">_xlfn.XLOOKUP(Table1[[#This Row],[ScheduleWeekWritten]],Table3[Game],100+Table3[Increase],Table1[[#This Row],[ScheduleWeekWritten]])</f>
        <v>8</v>
      </c>
      <c r="F3919" t="b">
        <v>0</v>
      </c>
      <c r="G3919" t="s">
        <v>127</v>
      </c>
      <c r="H3919">
        <v>14</v>
      </c>
      <c r="I3919">
        <v>32</v>
      </c>
      <c r="J3919" t="s">
        <v>115</v>
      </c>
      <c r="K3919" t="s">
        <v>70</v>
      </c>
      <c r="L3919" t="str">
        <f>_xlfn.XLOOKUP(Table1[[#This Row],[TeamFavoriteID]],Table2[team_id],Table2[team_name],_xlfn.XLOOKUP(Table1[[#This Row],[TeamFavoriteID]],Table2[team_id_pfr],Table2[team_name],"Even"))</f>
        <v>Boston Patriots</v>
      </c>
      <c r="M3919">
        <v>-2</v>
      </c>
      <c r="N3919">
        <f>IF(Table1[[#This Row],[TeamFavorite]]=Table1[[#This Row],[TeamHome]],Table1[[#This Row],[ScoreAway]]-Table1[[#This Row],[ScoreHome]],Table1[[#This Row],[ScoreHome]]-Table1[[#This Row],[ScoreAway]])</f>
        <v>-18</v>
      </c>
      <c r="O3919">
        <f>IF(Table1[[#This Row],[SpreadActual]]&lt;Table1[[#This Row],[SpreadFavorite]],1,0)</f>
        <v>1</v>
      </c>
      <c r="P3919">
        <v>46.5</v>
      </c>
      <c r="Q3919" t="s">
        <v>130</v>
      </c>
      <c r="R3919" t="b">
        <v>0</v>
      </c>
      <c r="S3919">
        <v>77</v>
      </c>
      <c r="T3919">
        <v>11</v>
      </c>
      <c r="U3919">
        <v>84</v>
      </c>
    </row>
    <row r="3920" spans="1:22" x14ac:dyDescent="0.2">
      <c r="A3920" s="1">
        <v>31348</v>
      </c>
      <c r="B3920">
        <v>1985</v>
      </c>
      <c r="C3920">
        <f>_xlfn.MAXIFS(Table1[ScheduleWeekWritten],Table1[ScheduleSeason],Table1[[#This Row],[ScheduleSeason]])</f>
        <v>16</v>
      </c>
      <c r="D3920">
        <v>8</v>
      </c>
      <c r="E3920" cm="1">
        <f t="array" ref="E3920">_xlfn.XLOOKUP(Table1[[#This Row],[ScheduleWeekWritten]],Table3[Game],100+Table3[Increase],Table1[[#This Row],[ScheduleWeekWritten]])</f>
        <v>8</v>
      </c>
      <c r="F3920" t="b">
        <v>0</v>
      </c>
      <c r="G3920" t="s">
        <v>138</v>
      </c>
      <c r="H3920">
        <v>34</v>
      </c>
      <c r="I3920">
        <v>21</v>
      </c>
      <c r="J3920" t="s">
        <v>27</v>
      </c>
      <c r="K3920" t="s">
        <v>21</v>
      </c>
      <c r="L3920" t="str">
        <f>_xlfn.XLOOKUP(Table1[[#This Row],[TeamFavoriteID]],Table2[team_id],Table2[team_name],_xlfn.XLOOKUP(Table1[[#This Row],[TeamFavoriteID]],Table2[team_id_pfr],Table2[team_name],"Even"))</f>
        <v>Las Vegas Raiders</v>
      </c>
      <c r="M3920">
        <v>-6.5</v>
      </c>
      <c r="N3920">
        <f>IF(Table1[[#This Row],[TeamFavorite]]=Table1[[#This Row],[TeamHome]],Table1[[#This Row],[ScoreAway]]-Table1[[#This Row],[ScoreHome]],Table1[[#This Row],[ScoreHome]]-Table1[[#This Row],[ScoreAway]])</f>
        <v>13</v>
      </c>
      <c r="O3920">
        <f>IF(Table1[[#This Row],[SpreadActual]]&lt;Table1[[#This Row],[SpreadFavorite]],1,0)</f>
        <v>0</v>
      </c>
      <c r="P3920">
        <v>48</v>
      </c>
      <c r="Q3920" t="s">
        <v>65</v>
      </c>
      <c r="R3920" t="b">
        <v>0</v>
      </c>
      <c r="S3920">
        <v>65</v>
      </c>
      <c r="T3920">
        <v>9</v>
      </c>
      <c r="U3920">
        <v>73</v>
      </c>
    </row>
    <row r="3921" spans="1:22" x14ac:dyDescent="0.2">
      <c r="A3921" s="1">
        <v>31354</v>
      </c>
      <c r="B3921">
        <v>1985</v>
      </c>
      <c r="C3921">
        <f>_xlfn.MAXIFS(Table1[ScheduleWeekWritten],Table1[ScheduleSeason],Table1[[#This Row],[ScheduleSeason]])</f>
        <v>16</v>
      </c>
      <c r="D3921">
        <v>9</v>
      </c>
      <c r="E3921" cm="1">
        <f t="array" ref="E3921">_xlfn.XLOOKUP(Table1[[#This Row],[ScheduleWeekWritten]],Table3[Game],100+Table3[Increase],Table1[[#This Row],[ScheduleWeekWritten]])</f>
        <v>9</v>
      </c>
      <c r="F3921" t="b">
        <v>0</v>
      </c>
      <c r="G3921" t="s">
        <v>38</v>
      </c>
      <c r="H3921">
        <v>10</v>
      </c>
      <c r="I3921">
        <v>44</v>
      </c>
      <c r="J3921" t="s">
        <v>61</v>
      </c>
      <c r="K3921" t="s">
        <v>85</v>
      </c>
      <c r="L3921" t="str">
        <f>_xlfn.XLOOKUP(Table1[[#This Row],[TeamFavoriteID]],Table2[team_id],Table2[team_name],_xlfn.XLOOKUP(Table1[[#This Row],[TeamFavoriteID]],Table2[team_id_pfr],Table2[team_name],"Even"))</f>
        <v>Washington Commanders</v>
      </c>
      <c r="M3921">
        <v>-6</v>
      </c>
      <c r="N3921">
        <f>IF(Table1[[#This Row],[TeamFavorite]]=Table1[[#This Row],[TeamHome]],Table1[[#This Row],[ScoreAway]]-Table1[[#This Row],[ScoreHome]],Table1[[#This Row],[ScoreHome]]-Table1[[#This Row],[ScoreAway]])</f>
        <v>-34</v>
      </c>
      <c r="O3921">
        <f>IF(Table1[[#This Row],[SpreadActual]]&lt;Table1[[#This Row],[SpreadFavorite]],1,0)</f>
        <v>1</v>
      </c>
      <c r="P3921">
        <v>42</v>
      </c>
      <c r="Q3921" t="s">
        <v>41</v>
      </c>
      <c r="R3921" t="b">
        <v>0</v>
      </c>
      <c r="S3921">
        <v>58</v>
      </c>
      <c r="T3921">
        <v>7</v>
      </c>
      <c r="U3921">
        <v>92</v>
      </c>
    </row>
    <row r="3922" spans="1:22" x14ac:dyDescent="0.2">
      <c r="A3922" s="1">
        <v>31354</v>
      </c>
      <c r="B3922">
        <v>1985</v>
      </c>
      <c r="C3922">
        <f>_xlfn.MAXIFS(Table1[ScheduleWeekWritten],Table1[ScheduleSeason],Table1[[#This Row],[ScheduleSeason]])</f>
        <v>16</v>
      </c>
      <c r="D3922">
        <v>9</v>
      </c>
      <c r="E3922" cm="1">
        <f t="array" ref="E3922">_xlfn.XLOOKUP(Table1[[#This Row],[ScheduleWeekWritten]],Table3[Game],100+Table3[Increase],Table1[[#This Row],[ScheduleWeekWritten]])</f>
        <v>9</v>
      </c>
      <c r="F3922" t="b">
        <v>0</v>
      </c>
      <c r="G3922" t="s">
        <v>28</v>
      </c>
      <c r="H3922">
        <v>17</v>
      </c>
      <c r="I3922">
        <v>23</v>
      </c>
      <c r="J3922" t="s">
        <v>101</v>
      </c>
      <c r="K3922" t="s">
        <v>104</v>
      </c>
      <c r="L3922" t="str">
        <f>_xlfn.XLOOKUP(Table1[[#This Row],[TeamFavoriteID]],Table2[team_id],Table2[team_name],_xlfn.XLOOKUP(Table1[[#This Row],[TeamFavoriteID]],Table2[team_id_pfr],Table2[team_name],"Even"))</f>
        <v>Cincinnati Bengals</v>
      </c>
      <c r="M3922">
        <v>-3.5</v>
      </c>
      <c r="N3922">
        <f>IF(Table1[[#This Row],[TeamFavorite]]=Table1[[#This Row],[TeamHome]],Table1[[#This Row],[ScoreAway]]-Table1[[#This Row],[ScoreHome]],Table1[[#This Row],[ScoreHome]]-Table1[[#This Row],[ScoreAway]])</f>
        <v>-6</v>
      </c>
      <c r="O3922">
        <f>IF(Table1[[#This Row],[SpreadActual]]&lt;Table1[[#This Row],[SpreadFavorite]],1,0)</f>
        <v>1</v>
      </c>
      <c r="P3922">
        <v>46</v>
      </c>
      <c r="Q3922" t="s">
        <v>123</v>
      </c>
      <c r="R3922" t="b">
        <v>0</v>
      </c>
      <c r="S3922">
        <v>50</v>
      </c>
      <c r="T3922">
        <v>11</v>
      </c>
      <c r="U3922">
        <v>92</v>
      </c>
    </row>
    <row r="3923" spans="1:22" x14ac:dyDescent="0.2">
      <c r="A3923" s="1">
        <v>31354</v>
      </c>
      <c r="B3923">
        <v>1985</v>
      </c>
      <c r="C3923">
        <f>_xlfn.MAXIFS(Table1[ScheduleWeekWritten],Table1[ScheduleSeason],Table1[[#This Row],[ScheduleSeason]])</f>
        <v>16</v>
      </c>
      <c r="D3923">
        <v>9</v>
      </c>
      <c r="E3923" cm="1">
        <f t="array" ref="E3923">_xlfn.XLOOKUP(Table1[[#This Row],[ScheduleWeekWritten]],Table3[Game],100+Table3[Increase],Table1[[#This Row],[ScheduleWeekWritten]])</f>
        <v>9</v>
      </c>
      <c r="F3923" t="b">
        <v>0</v>
      </c>
      <c r="G3923" t="s">
        <v>33</v>
      </c>
      <c r="H3923">
        <v>10</v>
      </c>
      <c r="I3923">
        <v>16</v>
      </c>
      <c r="J3923" t="s">
        <v>46</v>
      </c>
      <c r="K3923" t="s">
        <v>47</v>
      </c>
      <c r="L3923" t="str">
        <f>_xlfn.XLOOKUP(Table1[[#This Row],[TeamFavoriteID]],Table2[team_id],Table2[team_name],_xlfn.XLOOKUP(Table1[[#This Row],[TeamFavoriteID]],Table2[team_id_pfr],Table2[team_name],"Even"))</f>
        <v>Chicago Bears</v>
      </c>
      <c r="M3923">
        <v>-9</v>
      </c>
      <c r="N3923">
        <f>IF(Table1[[#This Row],[TeamFavorite]]=Table1[[#This Row],[TeamHome]],Table1[[#This Row],[ScoreAway]]-Table1[[#This Row],[ScoreHome]],Table1[[#This Row],[ScoreHome]]-Table1[[#This Row],[ScoreAway]])</f>
        <v>-6</v>
      </c>
      <c r="O3923">
        <f>IF(Table1[[#This Row],[SpreadActual]]&lt;Table1[[#This Row],[SpreadFavorite]],1,0)</f>
        <v>0</v>
      </c>
      <c r="P3923">
        <v>41.5</v>
      </c>
      <c r="Q3923" t="s">
        <v>82</v>
      </c>
      <c r="R3923" t="b">
        <v>0</v>
      </c>
      <c r="S3923">
        <v>42</v>
      </c>
      <c r="T3923">
        <v>11</v>
      </c>
      <c r="U3923">
        <v>80</v>
      </c>
    </row>
    <row r="3924" spans="1:22" x14ac:dyDescent="0.2">
      <c r="A3924" s="1">
        <v>31354</v>
      </c>
      <c r="B3924">
        <v>1985</v>
      </c>
      <c r="C3924">
        <f>_xlfn.MAXIFS(Table1[ScheduleWeekWritten],Table1[ScheduleSeason],Table1[[#This Row],[ScheduleSeason]])</f>
        <v>16</v>
      </c>
      <c r="D3924">
        <v>9</v>
      </c>
      <c r="E3924" cm="1">
        <f t="array" ref="E3924">_xlfn.XLOOKUP(Table1[[#This Row],[ScheduleWeekWritten]],Table3[Game],100+Table3[Increase],Table1[[#This Row],[ScheduleWeekWritten]])</f>
        <v>9</v>
      </c>
      <c r="F3924" t="b">
        <v>0</v>
      </c>
      <c r="G3924" t="s">
        <v>23</v>
      </c>
      <c r="H3924">
        <v>23</v>
      </c>
      <c r="I3924">
        <v>20</v>
      </c>
      <c r="J3924" t="s">
        <v>42</v>
      </c>
      <c r="K3924" t="s">
        <v>25</v>
      </c>
      <c r="L3924" t="str">
        <f>_xlfn.XLOOKUP(Table1[[#This Row],[TeamFavoriteID]],Table2[team_id],Table2[team_name],_xlfn.XLOOKUP(Table1[[#This Row],[TeamFavoriteID]],Table2[team_id_pfr],Table2[team_name],"Even"))</f>
        <v>Houston Oilers</v>
      </c>
      <c r="M3924">
        <v>-1</v>
      </c>
      <c r="N3924">
        <f>IF(Table1[[#This Row],[TeamFavorite]]=Table1[[#This Row],[TeamHome]],Table1[[#This Row],[ScoreAway]]-Table1[[#This Row],[ScoreHome]],Table1[[#This Row],[ScoreHome]]-Table1[[#This Row],[ScoreAway]])</f>
        <v>-3</v>
      </c>
      <c r="O3924">
        <f>IF(Table1[[#This Row],[SpreadActual]]&lt;Table1[[#This Row],[SpreadFavorite]],1,0)</f>
        <v>1</v>
      </c>
      <c r="P3924">
        <v>39</v>
      </c>
      <c r="Q3924" t="s">
        <v>102</v>
      </c>
      <c r="R3924" t="b">
        <v>0</v>
      </c>
      <c r="S3924">
        <v>72</v>
      </c>
      <c r="T3924">
        <v>0</v>
      </c>
      <c r="V3924" t="s">
        <v>103</v>
      </c>
    </row>
    <row r="3925" spans="1:22" x14ac:dyDescent="0.2">
      <c r="A3925" s="1">
        <v>31354</v>
      </c>
      <c r="B3925">
        <v>1985</v>
      </c>
      <c r="C3925">
        <f>_xlfn.MAXIFS(Table1[ScheduleWeekWritten],Table1[ScheduleSeason],Table1[[#This Row],[ScheduleSeason]])</f>
        <v>16</v>
      </c>
      <c r="D3925">
        <v>9</v>
      </c>
      <c r="E3925" cm="1">
        <f t="array" ref="E3925">_xlfn.XLOOKUP(Table1[[#This Row],[ScheduleWeekWritten]],Table3[Game],100+Table3[Increase],Table1[[#This Row],[ScheduleWeekWritten]])</f>
        <v>9</v>
      </c>
      <c r="F3925" t="b">
        <v>0</v>
      </c>
      <c r="G3925" t="s">
        <v>140</v>
      </c>
      <c r="H3925">
        <v>17</v>
      </c>
      <c r="I3925">
        <v>35</v>
      </c>
      <c r="J3925" t="s">
        <v>31</v>
      </c>
      <c r="K3925" t="s">
        <v>32</v>
      </c>
      <c r="L3925" t="str">
        <f>_xlfn.XLOOKUP(Table1[[#This Row],[TeamFavoriteID]],Table2[team_id],Table2[team_name],_xlfn.XLOOKUP(Table1[[#This Row],[TeamFavoriteID]],Table2[team_id_pfr],Table2[team_name],"Even"))</f>
        <v>New York Jets</v>
      </c>
      <c r="M3925">
        <v>-3.5</v>
      </c>
      <c r="N3925">
        <f>IF(Table1[[#This Row],[TeamFavorite]]=Table1[[#This Row],[TeamHome]],Table1[[#This Row],[ScoreAway]]-Table1[[#This Row],[ScoreHome]],Table1[[#This Row],[ScoreHome]]-Table1[[#This Row],[ScoreAway]])</f>
        <v>-18</v>
      </c>
      <c r="O3925">
        <f>IF(Table1[[#This Row],[SpreadActual]]&lt;Table1[[#This Row],[SpreadFavorite]],1,0)</f>
        <v>1</v>
      </c>
      <c r="P3925">
        <v>39</v>
      </c>
      <c r="Q3925" t="s">
        <v>141</v>
      </c>
      <c r="R3925" t="b">
        <v>0</v>
      </c>
      <c r="S3925">
        <v>72</v>
      </c>
      <c r="T3925">
        <v>0</v>
      </c>
      <c r="V3925" t="s">
        <v>103</v>
      </c>
    </row>
    <row r="3926" spans="1:22" x14ac:dyDescent="0.2">
      <c r="A3926" s="1">
        <v>31354</v>
      </c>
      <c r="B3926">
        <v>1985</v>
      </c>
      <c r="C3926">
        <f>_xlfn.MAXIFS(Table1[ScheduleWeekWritten],Table1[ScheduleSeason],Table1[[#This Row],[ScheduleSeason]])</f>
        <v>16</v>
      </c>
      <c r="D3926">
        <v>9</v>
      </c>
      <c r="E3926" cm="1">
        <f t="array" ref="E3926">_xlfn.XLOOKUP(Table1[[#This Row],[ScheduleWeekWritten]],Table3[Game],100+Table3[Increase],Table1[[#This Row],[ScheduleWeekWritten]])</f>
        <v>9</v>
      </c>
      <c r="F3926" t="b">
        <v>0</v>
      </c>
      <c r="G3926" t="s">
        <v>39</v>
      </c>
      <c r="H3926">
        <v>28</v>
      </c>
      <c r="I3926">
        <v>10</v>
      </c>
      <c r="J3926" t="s">
        <v>95</v>
      </c>
      <c r="K3926" t="s">
        <v>40</v>
      </c>
      <c r="L3926" t="str">
        <f>_xlfn.XLOOKUP(Table1[[#This Row],[TeamFavoriteID]],Table2[team_id],Table2[team_name],_xlfn.XLOOKUP(Table1[[#This Row],[TeamFavoriteID]],Table2[team_id_pfr],Table2[team_name],"Even"))</f>
        <v>Los Angeles Rams</v>
      </c>
      <c r="M3926">
        <v>-7.5</v>
      </c>
      <c r="N3926">
        <f>IF(Table1[[#This Row],[TeamFavorite]]=Table1[[#This Row],[TeamHome]],Table1[[#This Row],[ScoreAway]]-Table1[[#This Row],[ScoreHome]],Table1[[#This Row],[ScoreHome]]-Table1[[#This Row],[ScoreAway]])</f>
        <v>-18</v>
      </c>
      <c r="O3926">
        <f>IF(Table1[[#This Row],[SpreadActual]]&lt;Table1[[#This Row],[SpreadFavorite]],1,0)</f>
        <v>1</v>
      </c>
      <c r="P3926">
        <v>37</v>
      </c>
      <c r="Q3926" t="s">
        <v>135</v>
      </c>
      <c r="R3926" t="b">
        <v>0</v>
      </c>
      <c r="S3926">
        <v>67</v>
      </c>
      <c r="T3926">
        <v>9</v>
      </c>
      <c r="U3926">
        <v>53</v>
      </c>
    </row>
    <row r="3927" spans="1:22" x14ac:dyDescent="0.2">
      <c r="A3927" s="1">
        <v>31354</v>
      </c>
      <c r="B3927">
        <v>1985</v>
      </c>
      <c r="C3927">
        <f>_xlfn.MAXIFS(Table1[ScheduleWeekWritten],Table1[ScheduleSeason],Table1[[#This Row],[ScheduleSeason]])</f>
        <v>16</v>
      </c>
      <c r="D3927">
        <v>9</v>
      </c>
      <c r="E3927" cm="1">
        <f t="array" ref="E3927">_xlfn.XLOOKUP(Table1[[#This Row],[ScheduleWeekWritten]],Table3[Game],100+Table3[Increase],Table1[[#This Row],[ScheduleWeekWritten]])</f>
        <v>9</v>
      </c>
      <c r="F3927" t="b">
        <v>0</v>
      </c>
      <c r="G3927" t="s">
        <v>54</v>
      </c>
      <c r="H3927">
        <v>16</v>
      </c>
      <c r="I3927">
        <v>13</v>
      </c>
      <c r="J3927" t="s">
        <v>45</v>
      </c>
      <c r="K3927" t="s">
        <v>55</v>
      </c>
      <c r="L3927" t="str">
        <f>_xlfn.XLOOKUP(Table1[[#This Row],[TeamFavoriteID]],Table2[team_id],Table2[team_name],_xlfn.XLOOKUP(Table1[[#This Row],[TeamFavoriteID]],Table2[team_id_pfr],Table2[team_name],"Even"))</f>
        <v>Minnesota Vikings</v>
      </c>
      <c r="M3927">
        <v>-3.5</v>
      </c>
      <c r="N3927">
        <f>IF(Table1[[#This Row],[TeamFavorite]]=Table1[[#This Row],[TeamHome]],Table1[[#This Row],[ScoreAway]]-Table1[[#This Row],[ScoreHome]],Table1[[#This Row],[ScoreHome]]-Table1[[#This Row],[ScoreAway]])</f>
        <v>-3</v>
      </c>
      <c r="O3927">
        <f>IF(Table1[[#This Row],[SpreadActual]]&lt;Table1[[#This Row],[SpreadFavorite]],1,0)</f>
        <v>0</v>
      </c>
      <c r="P3927">
        <v>43</v>
      </c>
      <c r="Q3927" t="s">
        <v>137</v>
      </c>
      <c r="R3927" t="b">
        <v>0</v>
      </c>
      <c r="S3927">
        <v>72</v>
      </c>
      <c r="T3927">
        <v>0</v>
      </c>
      <c r="V3927" t="s">
        <v>103</v>
      </c>
    </row>
    <row r="3928" spans="1:22" x14ac:dyDescent="0.2">
      <c r="A3928" s="1">
        <v>31354</v>
      </c>
      <c r="B3928">
        <v>1985</v>
      </c>
      <c r="C3928">
        <f>_xlfn.MAXIFS(Table1[ScheduleWeekWritten],Table1[ScheduleSeason],Table1[[#This Row],[ScheduleSeason]])</f>
        <v>16</v>
      </c>
      <c r="D3928">
        <v>9</v>
      </c>
      <c r="E3928" cm="1">
        <f t="array" ref="E3928">_xlfn.XLOOKUP(Table1[[#This Row],[ScheduleWeekWritten]],Table3[Game],100+Table3[Increase],Table1[[#This Row],[ScheduleWeekWritten]])</f>
        <v>9</v>
      </c>
      <c r="F3928" t="b">
        <v>0</v>
      </c>
      <c r="G3928" t="s">
        <v>115</v>
      </c>
      <c r="H3928">
        <v>17</v>
      </c>
      <c r="I3928">
        <v>13</v>
      </c>
      <c r="J3928" t="s">
        <v>19</v>
      </c>
      <c r="K3928" t="s">
        <v>89</v>
      </c>
      <c r="L3928" t="str">
        <f>_xlfn.XLOOKUP(Table1[[#This Row],[TeamFavoriteID]],Table2[team_id],Table2[team_name],_xlfn.XLOOKUP(Table1[[#This Row],[TeamFavoriteID]],Table2[team_id_pfr],Table2[team_name],"Even"))</f>
        <v>Even</v>
      </c>
      <c r="M3928">
        <v>0</v>
      </c>
      <c r="N3928">
        <f>IF(Table1[[#This Row],[TeamFavorite]]=Table1[[#This Row],[TeamHome]],Table1[[#This Row],[ScoreAway]]-Table1[[#This Row],[ScoreHome]],Table1[[#This Row],[ScoreHome]]-Table1[[#This Row],[ScoreAway]])</f>
        <v>4</v>
      </c>
      <c r="O3928">
        <f>IF(Table1[[#This Row],[SpreadActual]]&lt;Table1[[#This Row],[SpreadFavorite]],1,0)</f>
        <v>0</v>
      </c>
      <c r="P3928">
        <v>46.5</v>
      </c>
      <c r="Q3928" t="s">
        <v>116</v>
      </c>
      <c r="R3928" t="b">
        <v>0</v>
      </c>
      <c r="S3928">
        <v>48</v>
      </c>
      <c r="T3928">
        <v>17</v>
      </c>
      <c r="U3928">
        <v>87</v>
      </c>
    </row>
    <row r="3929" spans="1:22" x14ac:dyDescent="0.2">
      <c r="A3929" s="1">
        <v>31354</v>
      </c>
      <c r="B3929">
        <v>1985</v>
      </c>
      <c r="C3929">
        <f>_xlfn.MAXIFS(Table1[ScheduleWeekWritten],Table1[ScheduleSeason],Table1[[#This Row],[ScheduleSeason]])</f>
        <v>16</v>
      </c>
      <c r="D3929">
        <v>9</v>
      </c>
      <c r="E3929" cm="1">
        <f t="array" ref="E3929">_xlfn.XLOOKUP(Table1[[#This Row],[ScheduleWeekWritten]],Table3[Game],100+Table3[Increase],Table1[[#This Row],[ScheduleWeekWritten]])</f>
        <v>9</v>
      </c>
      <c r="F3929" t="b">
        <v>0</v>
      </c>
      <c r="G3929" t="s">
        <v>50</v>
      </c>
      <c r="H3929">
        <v>22</v>
      </c>
      <c r="I3929">
        <v>20</v>
      </c>
      <c r="J3929" t="s">
        <v>127</v>
      </c>
      <c r="K3929" t="s">
        <v>90</v>
      </c>
      <c r="L3929" t="str">
        <f>_xlfn.XLOOKUP(Table1[[#This Row],[TeamFavoriteID]],Table2[team_id],Table2[team_name],_xlfn.XLOOKUP(Table1[[#This Row],[TeamFavoriteID]],Table2[team_id_pfr],Table2[team_name],"Even"))</f>
        <v>New York Giants</v>
      </c>
      <c r="M3929">
        <v>-12</v>
      </c>
      <c r="N3929">
        <f>IF(Table1[[#This Row],[TeamFavorite]]=Table1[[#This Row],[TeamHome]],Table1[[#This Row],[ScoreAway]]-Table1[[#This Row],[ScoreHome]],Table1[[#This Row],[ScoreHome]]-Table1[[#This Row],[ScoreAway]])</f>
        <v>-2</v>
      </c>
      <c r="O3929">
        <f>IF(Table1[[#This Row],[SpreadActual]]&lt;Table1[[#This Row],[SpreadFavorite]],1,0)</f>
        <v>0</v>
      </c>
      <c r="P3929">
        <v>46</v>
      </c>
      <c r="Q3929" t="s">
        <v>126</v>
      </c>
      <c r="R3929" t="b">
        <v>0</v>
      </c>
      <c r="S3929">
        <v>53</v>
      </c>
      <c r="T3929">
        <v>21</v>
      </c>
      <c r="U3929">
        <v>73</v>
      </c>
    </row>
    <row r="3930" spans="1:22" x14ac:dyDescent="0.2">
      <c r="A3930" s="1">
        <v>31354</v>
      </c>
      <c r="B3930">
        <v>1985</v>
      </c>
      <c r="C3930">
        <f>_xlfn.MAXIFS(Table1[ScheduleWeekWritten],Table1[ScheduleSeason],Table1[[#This Row],[ScheduleSeason]])</f>
        <v>16</v>
      </c>
      <c r="D3930">
        <v>9</v>
      </c>
      <c r="E3930" cm="1">
        <f t="array" ref="E3930">_xlfn.XLOOKUP(Table1[[#This Row],[ScheduleWeekWritten]],Table3[Game],100+Table3[Increase],Table1[[#This Row],[ScheduleWeekWritten]])</f>
        <v>9</v>
      </c>
      <c r="F3930" t="b">
        <v>0</v>
      </c>
      <c r="G3930" t="s">
        <v>49</v>
      </c>
      <c r="H3930">
        <v>10</v>
      </c>
      <c r="I3930">
        <v>9</v>
      </c>
      <c r="J3930" t="s">
        <v>62</v>
      </c>
      <c r="K3930" t="s">
        <v>51</v>
      </c>
      <c r="L3930" t="str">
        <f>_xlfn.XLOOKUP(Table1[[#This Row],[TeamFavoriteID]],Table2[team_id],Table2[team_name],_xlfn.XLOOKUP(Table1[[#This Row],[TeamFavoriteID]],Table2[team_id_pfr],Table2[team_name],"Even"))</f>
        <v>Pittsburgh Steelers</v>
      </c>
      <c r="M3930">
        <v>-4</v>
      </c>
      <c r="N3930">
        <f>IF(Table1[[#This Row],[TeamFavorite]]=Table1[[#This Row],[TeamHome]],Table1[[#This Row],[ScoreAway]]-Table1[[#This Row],[ScoreHome]],Table1[[#This Row],[ScoreHome]]-Table1[[#This Row],[ScoreAway]])</f>
        <v>-1</v>
      </c>
      <c r="O3930">
        <f>IF(Table1[[#This Row],[SpreadActual]]&lt;Table1[[#This Row],[SpreadFavorite]],1,0)</f>
        <v>0</v>
      </c>
      <c r="P3930">
        <v>36.5</v>
      </c>
      <c r="Q3930" t="s">
        <v>113</v>
      </c>
      <c r="R3930" t="b">
        <v>0</v>
      </c>
      <c r="S3930">
        <v>50</v>
      </c>
      <c r="T3930">
        <v>9</v>
      </c>
      <c r="U3930">
        <v>87</v>
      </c>
    </row>
    <row r="3931" spans="1:22" x14ac:dyDescent="0.2">
      <c r="A3931" s="1">
        <v>31354</v>
      </c>
      <c r="B3931">
        <v>1985</v>
      </c>
      <c r="C3931">
        <f>_xlfn.MAXIFS(Table1[ScheduleWeekWritten],Table1[ScheduleSeason],Table1[[#This Row],[ScheduleSeason]])</f>
        <v>16</v>
      </c>
      <c r="D3931">
        <v>9</v>
      </c>
      <c r="E3931" cm="1">
        <f t="array" ref="E3931">_xlfn.XLOOKUP(Table1[[#This Row],[ScheduleWeekWritten]],Table3[Game],100+Table3[Increase],Table1[[#This Row],[ScheduleWeekWritten]])</f>
        <v>9</v>
      </c>
      <c r="F3931" t="b">
        <v>0</v>
      </c>
      <c r="G3931" t="s">
        <v>27</v>
      </c>
      <c r="H3931">
        <v>30</v>
      </c>
      <c r="I3931">
        <v>10</v>
      </c>
      <c r="J3931" t="s">
        <v>24</v>
      </c>
      <c r="K3931" t="s">
        <v>88</v>
      </c>
      <c r="L3931" t="str">
        <f>_xlfn.XLOOKUP(Table1[[#This Row],[TeamFavoriteID]],Table2[team_id],Table2[team_name],_xlfn.XLOOKUP(Table1[[#This Row],[TeamFavoriteID]],Table2[team_id_pfr],Table2[team_name],"Even"))</f>
        <v>Denver Broncos</v>
      </c>
      <c r="M3931">
        <v>-2</v>
      </c>
      <c r="N3931">
        <f>IF(Table1[[#This Row],[TeamFavorite]]=Table1[[#This Row],[TeamHome]],Table1[[#This Row],[ScoreAway]]-Table1[[#This Row],[ScoreHome]],Table1[[#This Row],[ScoreHome]]-Table1[[#This Row],[ScoreAway]])</f>
        <v>20</v>
      </c>
      <c r="O3931">
        <f>IF(Table1[[#This Row],[SpreadActual]]&lt;Table1[[#This Row],[SpreadFavorite]],1,0)</f>
        <v>0</v>
      </c>
      <c r="P3931">
        <v>49</v>
      </c>
      <c r="Q3931" t="s">
        <v>94</v>
      </c>
      <c r="R3931" t="b">
        <v>0</v>
      </c>
      <c r="S3931">
        <v>65</v>
      </c>
      <c r="T3931">
        <v>6</v>
      </c>
      <c r="U3931">
        <v>58</v>
      </c>
    </row>
    <row r="3932" spans="1:22" x14ac:dyDescent="0.2">
      <c r="A3932" s="1">
        <v>31354</v>
      </c>
      <c r="B3932">
        <v>1985</v>
      </c>
      <c r="C3932">
        <f>_xlfn.MAXIFS(Table1[ScheduleWeekWritten],Table1[ScheduleSeason],Table1[[#This Row],[ScheduleSeason]])</f>
        <v>16</v>
      </c>
      <c r="D3932">
        <v>9</v>
      </c>
      <c r="E3932" cm="1">
        <f t="array" ref="E3932">_xlfn.XLOOKUP(Table1[[#This Row],[ScheduleWeekWritten]],Table3[Game],100+Table3[Increase],Table1[[#This Row],[ScheduleWeekWritten]])</f>
        <v>9</v>
      </c>
      <c r="F3932" t="b">
        <v>0</v>
      </c>
      <c r="G3932" t="s">
        <v>53</v>
      </c>
      <c r="H3932">
        <v>24</v>
      </c>
      <c r="I3932">
        <v>13</v>
      </c>
      <c r="J3932" t="s">
        <v>58</v>
      </c>
      <c r="K3932" t="s">
        <v>87</v>
      </c>
      <c r="L3932" t="str">
        <f>_xlfn.XLOOKUP(Table1[[#This Row],[TeamFavoriteID]],Table2[team_id],Table2[team_name],_xlfn.XLOOKUP(Table1[[#This Row],[TeamFavoriteID]],Table2[team_id_pfr],Table2[team_name],"Even"))</f>
        <v>San Francisco 49ers</v>
      </c>
      <c r="M3932">
        <v>-9</v>
      </c>
      <c r="N3932">
        <f>IF(Table1[[#This Row],[TeamFavorite]]=Table1[[#This Row],[TeamHome]],Table1[[#This Row],[ScoreAway]]-Table1[[#This Row],[ScoreHome]],Table1[[#This Row],[ScoreHome]]-Table1[[#This Row],[ScoreAway]])</f>
        <v>-11</v>
      </c>
      <c r="O3932">
        <f>IF(Table1[[#This Row],[SpreadActual]]&lt;Table1[[#This Row],[SpreadFavorite]],1,0)</f>
        <v>1</v>
      </c>
      <c r="P3932">
        <v>38</v>
      </c>
      <c r="Q3932" t="s">
        <v>118</v>
      </c>
      <c r="R3932" t="b">
        <v>0</v>
      </c>
      <c r="S3932">
        <v>58</v>
      </c>
      <c r="T3932">
        <v>10</v>
      </c>
      <c r="U3932">
        <v>78</v>
      </c>
    </row>
    <row r="3933" spans="1:22" x14ac:dyDescent="0.2">
      <c r="A3933" s="1">
        <v>31354</v>
      </c>
      <c r="B3933">
        <v>1985</v>
      </c>
      <c r="C3933">
        <f>_xlfn.MAXIFS(Table1[ScheduleWeekWritten],Table1[ScheduleSeason],Table1[[#This Row],[ScheduleSeason]])</f>
        <v>16</v>
      </c>
      <c r="D3933">
        <v>9</v>
      </c>
      <c r="E3933" cm="1">
        <f t="array" ref="E3933">_xlfn.XLOOKUP(Table1[[#This Row],[ScheduleWeekWritten]],Table3[Game],100+Table3[Increase],Table1[[#This Row],[ScheduleWeekWritten]])</f>
        <v>9</v>
      </c>
      <c r="F3933" t="b">
        <v>0</v>
      </c>
      <c r="G3933" t="s">
        <v>128</v>
      </c>
      <c r="H3933">
        <v>33</v>
      </c>
      <c r="I3933">
        <v>3</v>
      </c>
      <c r="J3933" t="s">
        <v>138</v>
      </c>
      <c r="K3933" t="s">
        <v>132</v>
      </c>
      <c r="L3933" t="str">
        <f>_xlfn.XLOOKUP(Table1[[#This Row],[TeamFavoriteID]],Table2[team_id],Table2[team_name],_xlfn.XLOOKUP(Table1[[#This Row],[TeamFavoriteID]],Table2[team_id_pfr],Table2[team_name],"Even"))</f>
        <v>Seattle Seahawks</v>
      </c>
      <c r="M3933">
        <v>-1</v>
      </c>
      <c r="N3933">
        <f>IF(Table1[[#This Row],[TeamFavorite]]=Table1[[#This Row],[TeamHome]],Table1[[#This Row],[ScoreAway]]-Table1[[#This Row],[ScoreHome]],Table1[[#This Row],[ScoreHome]]-Table1[[#This Row],[ScoreAway]])</f>
        <v>-30</v>
      </c>
      <c r="O3933">
        <f>IF(Table1[[#This Row],[SpreadActual]]&lt;Table1[[#This Row],[SpreadFavorite]],1,0)</f>
        <v>1</v>
      </c>
      <c r="P3933">
        <v>42.5</v>
      </c>
      <c r="Q3933" t="s">
        <v>129</v>
      </c>
      <c r="R3933" t="b">
        <v>0</v>
      </c>
      <c r="S3933">
        <v>72</v>
      </c>
      <c r="T3933">
        <v>0</v>
      </c>
      <c r="V3933" t="s">
        <v>103</v>
      </c>
    </row>
    <row r="3934" spans="1:22" x14ac:dyDescent="0.2">
      <c r="A3934" s="1">
        <v>31355</v>
      </c>
      <c r="B3934">
        <v>1985</v>
      </c>
      <c r="C3934">
        <f>_xlfn.MAXIFS(Table1[ScheduleWeekWritten],Table1[ScheduleSeason],Table1[[#This Row],[ScheduleSeason]])</f>
        <v>16</v>
      </c>
      <c r="D3934">
        <v>9</v>
      </c>
      <c r="E3934" cm="1">
        <f t="array" ref="E3934">_xlfn.XLOOKUP(Table1[[#This Row],[ScheduleWeekWritten]],Table3[Game],100+Table3[Increase],Table1[[#This Row],[ScheduleWeekWritten]])</f>
        <v>9</v>
      </c>
      <c r="F3934" t="b">
        <v>0</v>
      </c>
      <c r="G3934" t="s">
        <v>57</v>
      </c>
      <c r="H3934">
        <v>21</v>
      </c>
      <c r="I3934">
        <v>10</v>
      </c>
      <c r="J3934" t="s">
        <v>67</v>
      </c>
      <c r="K3934" t="s">
        <v>68</v>
      </c>
      <c r="L3934" t="str">
        <f>_xlfn.XLOOKUP(Table1[[#This Row],[TeamFavoriteID]],Table2[team_id],Table2[team_name],_xlfn.XLOOKUP(Table1[[#This Row],[TeamFavoriteID]],Table2[team_id_pfr],Table2[team_name],"Even"))</f>
        <v>Dallas Cowboys</v>
      </c>
      <c r="M3934">
        <v>-3.5</v>
      </c>
      <c r="N3934">
        <f>IF(Table1[[#This Row],[TeamFavorite]]=Table1[[#This Row],[TeamHome]],Table1[[#This Row],[ScoreAway]]-Table1[[#This Row],[ScoreHome]],Table1[[#This Row],[ScoreHome]]-Table1[[#This Row],[ScoreAway]])</f>
        <v>11</v>
      </c>
      <c r="O3934">
        <f>IF(Table1[[#This Row],[SpreadActual]]&lt;Table1[[#This Row],[SpreadFavorite]],1,0)</f>
        <v>0</v>
      </c>
      <c r="P3934">
        <v>43</v>
      </c>
      <c r="Q3934" t="s">
        <v>60</v>
      </c>
      <c r="R3934" t="b">
        <v>0</v>
      </c>
      <c r="S3934">
        <v>42</v>
      </c>
      <c r="T3934">
        <v>12</v>
      </c>
      <c r="U3934">
        <v>74</v>
      </c>
    </row>
    <row r="3935" spans="1:22" x14ac:dyDescent="0.2">
      <c r="A3935" s="1">
        <v>31361</v>
      </c>
      <c r="B3935">
        <v>1985</v>
      </c>
      <c r="C3935">
        <f>_xlfn.MAXIFS(Table1[ScheduleWeekWritten],Table1[ScheduleSeason],Table1[[#This Row],[ScheduleSeason]])</f>
        <v>16</v>
      </c>
      <c r="D3935">
        <v>10</v>
      </c>
      <c r="E3935" cm="1">
        <f t="array" ref="E3935">_xlfn.XLOOKUP(Table1[[#This Row],[ScheduleWeekWritten]],Table3[Game],100+Table3[Increase],Table1[[#This Row],[ScheduleWeekWritten]])</f>
        <v>10</v>
      </c>
      <c r="F3935" t="b">
        <v>0</v>
      </c>
      <c r="G3935" t="s">
        <v>28</v>
      </c>
      <c r="H3935">
        <v>20</v>
      </c>
      <c r="I3935">
        <v>0</v>
      </c>
      <c r="J3935" t="s">
        <v>23</v>
      </c>
      <c r="K3935" t="s">
        <v>25</v>
      </c>
      <c r="L3935" t="str">
        <f>_xlfn.XLOOKUP(Table1[[#This Row],[TeamFavoriteID]],Table2[team_id],Table2[team_name],_xlfn.XLOOKUP(Table1[[#This Row],[TeamFavoriteID]],Table2[team_id_pfr],Table2[team_name],"Even"))</f>
        <v>Houston Oilers</v>
      </c>
      <c r="M3935">
        <v>-2.5</v>
      </c>
      <c r="N3935">
        <f>IF(Table1[[#This Row],[TeamFavorite]]=Table1[[#This Row],[TeamHome]],Table1[[#This Row],[ScoreAway]]-Table1[[#This Row],[ScoreHome]],Table1[[#This Row],[ScoreHome]]-Table1[[#This Row],[ScoreAway]])</f>
        <v>20</v>
      </c>
      <c r="O3935">
        <f>IF(Table1[[#This Row],[SpreadActual]]&lt;Table1[[#This Row],[SpreadFavorite]],1,0)</f>
        <v>0</v>
      </c>
      <c r="P3935">
        <v>37.5</v>
      </c>
      <c r="Q3935" t="s">
        <v>123</v>
      </c>
      <c r="R3935" t="b">
        <v>0</v>
      </c>
      <c r="S3935">
        <v>45</v>
      </c>
      <c r="T3935">
        <v>14</v>
      </c>
      <c r="U3935">
        <v>96</v>
      </c>
    </row>
    <row r="3936" spans="1:22" x14ac:dyDescent="0.2">
      <c r="A3936" s="1">
        <v>31361</v>
      </c>
      <c r="B3936">
        <v>1985</v>
      </c>
      <c r="C3936">
        <f>_xlfn.MAXIFS(Table1[ScheduleWeekWritten],Table1[ScheduleSeason],Table1[[#This Row],[ScheduleSeason]])</f>
        <v>16</v>
      </c>
      <c r="D3936">
        <v>10</v>
      </c>
      <c r="E3936" cm="1">
        <f t="array" ref="E3936">_xlfn.XLOOKUP(Table1[[#This Row],[ScheduleWeekWritten]],Table3[Game],100+Table3[Increase],Table1[[#This Row],[ScheduleWeekWritten]])</f>
        <v>10</v>
      </c>
      <c r="F3936" t="b">
        <v>0</v>
      </c>
      <c r="G3936" t="s">
        <v>46</v>
      </c>
      <c r="H3936">
        <v>24</v>
      </c>
      <c r="I3936">
        <v>3</v>
      </c>
      <c r="J3936" t="s">
        <v>45</v>
      </c>
      <c r="K3936" t="s">
        <v>47</v>
      </c>
      <c r="L3936" t="str">
        <f>_xlfn.XLOOKUP(Table1[[#This Row],[TeamFavoriteID]],Table2[team_id],Table2[team_name],_xlfn.XLOOKUP(Table1[[#This Row],[TeamFavoriteID]],Table2[team_id_pfr],Table2[team_name],"Even"))</f>
        <v>Chicago Bears</v>
      </c>
      <c r="M3936">
        <v>-9.5</v>
      </c>
      <c r="N3936">
        <f>IF(Table1[[#This Row],[TeamFavorite]]=Table1[[#This Row],[TeamHome]],Table1[[#This Row],[ScoreAway]]-Table1[[#This Row],[ScoreHome]],Table1[[#This Row],[ScoreHome]]-Table1[[#This Row],[ScoreAway]])</f>
        <v>-21</v>
      </c>
      <c r="O3936">
        <f>IF(Table1[[#This Row],[SpreadActual]]&lt;Table1[[#This Row],[SpreadFavorite]],1,0)</f>
        <v>1</v>
      </c>
      <c r="P3936">
        <v>39.5</v>
      </c>
      <c r="Q3936" t="s">
        <v>114</v>
      </c>
      <c r="R3936" t="b">
        <v>0</v>
      </c>
      <c r="S3936">
        <v>39</v>
      </c>
      <c r="T3936">
        <v>18</v>
      </c>
      <c r="U3936">
        <v>85</v>
      </c>
    </row>
    <row r="3937" spans="1:22" x14ac:dyDescent="0.2">
      <c r="A3937" s="1">
        <v>31361</v>
      </c>
      <c r="B3937">
        <v>1985</v>
      </c>
      <c r="C3937">
        <f>_xlfn.MAXIFS(Table1[ScheduleWeekWritten],Table1[ScheduleSeason],Table1[[#This Row],[ScheduleSeason]])</f>
        <v>16</v>
      </c>
      <c r="D3937">
        <v>10</v>
      </c>
      <c r="E3937" cm="1">
        <f t="array" ref="E3937">_xlfn.XLOOKUP(Table1[[#This Row],[ScheduleWeekWritten]],Table3[Game],100+Table3[Increase],Table1[[#This Row],[ScheduleWeekWritten]])</f>
        <v>10</v>
      </c>
      <c r="F3937" t="b">
        <v>0</v>
      </c>
      <c r="G3937" t="s">
        <v>101</v>
      </c>
      <c r="H3937">
        <v>27</v>
      </c>
      <c r="I3937">
        <v>10</v>
      </c>
      <c r="J3937" t="s">
        <v>62</v>
      </c>
      <c r="K3937" t="s">
        <v>104</v>
      </c>
      <c r="L3937" t="str">
        <f>_xlfn.XLOOKUP(Table1[[#This Row],[TeamFavoriteID]],Table2[team_id],Table2[team_name],_xlfn.XLOOKUP(Table1[[#This Row],[TeamFavoriteID]],Table2[team_id_pfr],Table2[team_name],"Even"))</f>
        <v>Cincinnati Bengals</v>
      </c>
      <c r="M3937">
        <v>-3</v>
      </c>
      <c r="N3937">
        <f>IF(Table1[[#This Row],[TeamFavorite]]=Table1[[#This Row],[TeamHome]],Table1[[#This Row],[ScoreAway]]-Table1[[#This Row],[ScoreHome]],Table1[[#This Row],[ScoreHome]]-Table1[[#This Row],[ScoreAway]])</f>
        <v>-17</v>
      </c>
      <c r="O3937">
        <f>IF(Table1[[#This Row],[SpreadActual]]&lt;Table1[[#This Row],[SpreadFavorite]],1,0)</f>
        <v>1</v>
      </c>
      <c r="P3937">
        <v>43</v>
      </c>
      <c r="Q3937" t="s">
        <v>111</v>
      </c>
      <c r="R3937" t="b">
        <v>0</v>
      </c>
      <c r="S3937">
        <v>61</v>
      </c>
      <c r="T3937">
        <v>19</v>
      </c>
      <c r="U3937">
        <v>60</v>
      </c>
    </row>
    <row r="3938" spans="1:22" x14ac:dyDescent="0.2">
      <c r="A3938" s="1">
        <v>31361</v>
      </c>
      <c r="B3938">
        <v>1985</v>
      </c>
      <c r="C3938">
        <f>_xlfn.MAXIFS(Table1[ScheduleWeekWritten],Table1[ScheduleSeason],Table1[[#This Row],[ScheduleSeason]])</f>
        <v>16</v>
      </c>
      <c r="D3938">
        <v>10</v>
      </c>
      <c r="E3938" cm="1">
        <f t="array" ref="E3938">_xlfn.XLOOKUP(Table1[[#This Row],[ScheduleWeekWritten]],Table3[Game],100+Table3[Increase],Table1[[#This Row],[ScheduleWeekWritten]])</f>
        <v>10</v>
      </c>
      <c r="F3938" t="b">
        <v>0</v>
      </c>
      <c r="G3938" t="s">
        <v>42</v>
      </c>
      <c r="H3938">
        <v>28</v>
      </c>
      <c r="I3938">
        <v>36</v>
      </c>
      <c r="J3938" t="s">
        <v>49</v>
      </c>
      <c r="K3938" t="s">
        <v>75</v>
      </c>
      <c r="L3938" t="str">
        <f>_xlfn.XLOOKUP(Table1[[#This Row],[TeamFavoriteID]],Table2[team_id],Table2[team_name],_xlfn.XLOOKUP(Table1[[#This Row],[TeamFavoriteID]],Table2[team_id_pfr],Table2[team_name],"Even"))</f>
        <v>Kansas City Chiefs</v>
      </c>
      <c r="M3938">
        <v>-1.5</v>
      </c>
      <c r="N3938">
        <f>IF(Table1[[#This Row],[TeamFavorite]]=Table1[[#This Row],[TeamHome]],Table1[[#This Row],[ScoreAway]]-Table1[[#This Row],[ScoreHome]],Table1[[#This Row],[ScoreHome]]-Table1[[#This Row],[ScoreAway]])</f>
        <v>8</v>
      </c>
      <c r="O3938">
        <f>IF(Table1[[#This Row],[SpreadActual]]&lt;Table1[[#This Row],[SpreadFavorite]],1,0)</f>
        <v>0</v>
      </c>
      <c r="P3938">
        <v>38.5</v>
      </c>
      <c r="Q3938" t="s">
        <v>117</v>
      </c>
      <c r="R3938" t="b">
        <v>0</v>
      </c>
      <c r="S3938">
        <v>36</v>
      </c>
      <c r="T3938">
        <v>13</v>
      </c>
      <c r="U3938">
        <v>94</v>
      </c>
    </row>
    <row r="3939" spans="1:22" x14ac:dyDescent="0.2">
      <c r="A3939" s="1">
        <v>31361</v>
      </c>
      <c r="B3939">
        <v>1985</v>
      </c>
      <c r="C3939">
        <f>_xlfn.MAXIFS(Table1[ScheduleWeekWritten],Table1[ScheduleSeason],Table1[[#This Row],[ScheduleSeason]])</f>
        <v>16</v>
      </c>
      <c r="D3939">
        <v>10</v>
      </c>
      <c r="E3939" cm="1">
        <f t="array" ref="E3939">_xlfn.XLOOKUP(Table1[[#This Row],[ScheduleWeekWritten]],Table3[Game],100+Table3[Increase],Table1[[#This Row],[ScheduleWeekWritten]])</f>
        <v>10</v>
      </c>
      <c r="F3939" t="b">
        <v>0</v>
      </c>
      <c r="G3939" t="s">
        <v>19</v>
      </c>
      <c r="H3939">
        <v>21</v>
      </c>
      <c r="I3939">
        <v>17</v>
      </c>
      <c r="J3939" t="s">
        <v>31</v>
      </c>
      <c r="K3939" t="s">
        <v>91</v>
      </c>
      <c r="L3939" t="str">
        <f>_xlfn.XLOOKUP(Table1[[#This Row],[TeamFavoriteID]],Table2[team_id],Table2[team_name],_xlfn.XLOOKUP(Table1[[#This Row],[TeamFavoriteID]],Table2[team_id_pfr],Table2[team_name],"Even"))</f>
        <v>Miami Dolphins</v>
      </c>
      <c r="M3939">
        <v>-3.5</v>
      </c>
      <c r="N3939">
        <f>IF(Table1[[#This Row],[TeamFavorite]]=Table1[[#This Row],[TeamHome]],Table1[[#This Row],[ScoreAway]]-Table1[[#This Row],[ScoreHome]],Table1[[#This Row],[ScoreHome]]-Table1[[#This Row],[ScoreAway]])</f>
        <v>-4</v>
      </c>
      <c r="O3939">
        <f>IF(Table1[[#This Row],[SpreadActual]]&lt;Table1[[#This Row],[SpreadFavorite]],1,0)</f>
        <v>1</v>
      </c>
      <c r="P3939">
        <v>43.5</v>
      </c>
      <c r="Q3939" t="s">
        <v>22</v>
      </c>
      <c r="R3939" t="b">
        <v>0</v>
      </c>
      <c r="S3939">
        <v>76</v>
      </c>
      <c r="T3939">
        <v>10</v>
      </c>
      <c r="U3939">
        <v>72</v>
      </c>
    </row>
    <row r="3940" spans="1:22" x14ac:dyDescent="0.2">
      <c r="A3940" s="1">
        <v>31361</v>
      </c>
      <c r="B3940">
        <v>1985</v>
      </c>
      <c r="C3940">
        <f>_xlfn.MAXIFS(Table1[ScheduleWeekWritten],Table1[ScheduleSeason],Table1[[#This Row],[ScheduleSeason]])</f>
        <v>16</v>
      </c>
      <c r="D3940">
        <v>10</v>
      </c>
      <c r="E3940" cm="1">
        <f t="array" ref="E3940">_xlfn.XLOOKUP(Table1[[#This Row],[ScheduleWeekWritten]],Table3[Game],100+Table3[Increase],Table1[[#This Row],[ScheduleWeekWritten]])</f>
        <v>10</v>
      </c>
      <c r="F3940" t="b">
        <v>0</v>
      </c>
      <c r="G3940" t="s">
        <v>54</v>
      </c>
      <c r="H3940">
        <v>17</v>
      </c>
      <c r="I3940">
        <v>27</v>
      </c>
      <c r="J3940" t="s">
        <v>33</v>
      </c>
      <c r="K3940" t="s">
        <v>55</v>
      </c>
      <c r="L3940" t="str">
        <f>_xlfn.XLOOKUP(Table1[[#This Row],[TeamFavoriteID]],Table2[team_id],Table2[team_name],_xlfn.XLOOKUP(Table1[[#This Row],[TeamFavoriteID]],Table2[team_id_pfr],Table2[team_name],"Even"))</f>
        <v>Minnesota Vikings</v>
      </c>
      <c r="M3940">
        <v>-5.5</v>
      </c>
      <c r="N3940">
        <f>IF(Table1[[#This Row],[TeamFavorite]]=Table1[[#This Row],[TeamHome]],Table1[[#This Row],[ScoreAway]]-Table1[[#This Row],[ScoreHome]],Table1[[#This Row],[ScoreHome]]-Table1[[#This Row],[ScoreAway]])</f>
        <v>10</v>
      </c>
      <c r="O3940">
        <f>IF(Table1[[#This Row],[SpreadActual]]&lt;Table1[[#This Row],[SpreadFavorite]],1,0)</f>
        <v>0</v>
      </c>
      <c r="P3940">
        <v>41.5</v>
      </c>
      <c r="Q3940" t="s">
        <v>137</v>
      </c>
      <c r="R3940" t="b">
        <v>0</v>
      </c>
      <c r="S3940">
        <v>72</v>
      </c>
      <c r="T3940">
        <v>0</v>
      </c>
      <c r="V3940" t="s">
        <v>103</v>
      </c>
    </row>
    <row r="3941" spans="1:22" x14ac:dyDescent="0.2">
      <c r="A3941" s="1">
        <v>31361</v>
      </c>
      <c r="B3941">
        <v>1985</v>
      </c>
      <c r="C3941">
        <f>_xlfn.MAXIFS(Table1[ScheduleWeekWritten],Table1[ScheduleSeason],Table1[[#This Row],[ScheduleSeason]])</f>
        <v>16</v>
      </c>
      <c r="D3941">
        <v>10</v>
      </c>
      <c r="E3941" cm="1">
        <f t="array" ref="E3941">_xlfn.XLOOKUP(Table1[[#This Row],[ScheduleWeekWritten]],Table3[Game],100+Table3[Increase],Table1[[#This Row],[ScheduleWeekWritten]])</f>
        <v>10</v>
      </c>
      <c r="F3941" t="b">
        <v>0</v>
      </c>
      <c r="G3941" t="s">
        <v>115</v>
      </c>
      <c r="H3941">
        <v>34</v>
      </c>
      <c r="I3941">
        <v>15</v>
      </c>
      <c r="J3941" t="s">
        <v>140</v>
      </c>
      <c r="K3941" t="s">
        <v>70</v>
      </c>
      <c r="L3941" t="str">
        <f>_xlfn.XLOOKUP(Table1[[#This Row],[TeamFavoriteID]],Table2[team_id],Table2[team_name],_xlfn.XLOOKUP(Table1[[#This Row],[TeamFavoriteID]],Table2[team_id_pfr],Table2[team_name],"Even"))</f>
        <v>Boston Patriots</v>
      </c>
      <c r="M3941">
        <v>-9.5</v>
      </c>
      <c r="N3941">
        <f>IF(Table1[[#This Row],[TeamFavorite]]=Table1[[#This Row],[TeamHome]],Table1[[#This Row],[ScoreAway]]-Table1[[#This Row],[ScoreHome]],Table1[[#This Row],[ScoreHome]]-Table1[[#This Row],[ScoreAway]])</f>
        <v>19</v>
      </c>
      <c r="O3941">
        <f>IF(Table1[[#This Row],[SpreadActual]]&lt;Table1[[#This Row],[SpreadFavorite]],1,0)</f>
        <v>0</v>
      </c>
      <c r="P3941">
        <v>39.5</v>
      </c>
      <c r="Q3941" t="s">
        <v>116</v>
      </c>
      <c r="R3941" t="b">
        <v>0</v>
      </c>
      <c r="S3941">
        <v>61</v>
      </c>
      <c r="T3941">
        <v>18</v>
      </c>
      <c r="U3941">
        <v>66</v>
      </c>
    </row>
    <row r="3942" spans="1:22" x14ac:dyDescent="0.2">
      <c r="A3942" s="1">
        <v>31361</v>
      </c>
      <c r="B3942">
        <v>1985</v>
      </c>
      <c r="C3942">
        <f>_xlfn.MAXIFS(Table1[ScheduleWeekWritten],Table1[ScheduleSeason],Table1[[#This Row],[ScheduleSeason]])</f>
        <v>16</v>
      </c>
      <c r="D3942">
        <v>10</v>
      </c>
      <c r="E3942" cm="1">
        <f t="array" ref="E3942">_xlfn.XLOOKUP(Table1[[#This Row],[ScheduleWeekWritten]],Table3[Game],100+Table3[Increase],Table1[[#This Row],[ScheduleWeekWritten]])</f>
        <v>10</v>
      </c>
      <c r="F3942" t="b">
        <v>0</v>
      </c>
      <c r="G3942" t="s">
        <v>95</v>
      </c>
      <c r="H3942">
        <v>3</v>
      </c>
      <c r="I3942">
        <v>27</v>
      </c>
      <c r="J3942" t="s">
        <v>128</v>
      </c>
      <c r="K3942" t="s">
        <v>132</v>
      </c>
      <c r="L3942" t="str">
        <f>_xlfn.XLOOKUP(Table1[[#This Row],[TeamFavoriteID]],Table2[team_id],Table2[team_name],_xlfn.XLOOKUP(Table1[[#This Row],[TeamFavoriteID]],Table2[team_id_pfr],Table2[team_name],"Even"))</f>
        <v>Seattle Seahawks</v>
      </c>
      <c r="M3942">
        <v>-6.5</v>
      </c>
      <c r="N3942">
        <f>IF(Table1[[#This Row],[TeamFavorite]]=Table1[[#This Row],[TeamHome]],Table1[[#This Row],[ScoreAway]]-Table1[[#This Row],[ScoreHome]],Table1[[#This Row],[ScoreHome]]-Table1[[#This Row],[ScoreAway]])</f>
        <v>-24</v>
      </c>
      <c r="O3942">
        <f>IF(Table1[[#This Row],[SpreadActual]]&lt;Table1[[#This Row],[SpreadFavorite]],1,0)</f>
        <v>1</v>
      </c>
      <c r="P3942">
        <v>41.5</v>
      </c>
      <c r="Q3942" t="s">
        <v>124</v>
      </c>
      <c r="R3942" t="b">
        <v>0</v>
      </c>
      <c r="S3942">
        <v>72</v>
      </c>
      <c r="T3942">
        <v>0</v>
      </c>
      <c r="V3942" t="s">
        <v>103</v>
      </c>
    </row>
    <row r="3943" spans="1:22" x14ac:dyDescent="0.2">
      <c r="A3943" s="1">
        <v>31361</v>
      </c>
      <c r="B3943">
        <v>1985</v>
      </c>
      <c r="C3943">
        <f>_xlfn.MAXIFS(Table1[ScheduleWeekWritten],Table1[ScheduleSeason],Table1[[#This Row],[ScheduleSeason]])</f>
        <v>16</v>
      </c>
      <c r="D3943">
        <v>10</v>
      </c>
      <c r="E3943" cm="1">
        <f t="array" ref="E3943">_xlfn.XLOOKUP(Table1[[#This Row],[ScheduleWeekWritten]],Table3[Game],100+Table3[Increase],Table1[[#This Row],[ScheduleWeekWritten]])</f>
        <v>10</v>
      </c>
      <c r="F3943" t="b">
        <v>0</v>
      </c>
      <c r="G3943" t="s">
        <v>50</v>
      </c>
      <c r="H3943">
        <v>24</v>
      </c>
      <c r="I3943">
        <v>19</v>
      </c>
      <c r="J3943" t="s">
        <v>39</v>
      </c>
      <c r="K3943" t="s">
        <v>90</v>
      </c>
      <c r="L3943" t="str">
        <f>_xlfn.XLOOKUP(Table1[[#This Row],[TeamFavoriteID]],Table2[team_id],Table2[team_name],_xlfn.XLOOKUP(Table1[[#This Row],[TeamFavoriteID]],Table2[team_id_pfr],Table2[team_name],"Even"))</f>
        <v>New York Giants</v>
      </c>
      <c r="M3943">
        <v>-4.5</v>
      </c>
      <c r="N3943">
        <f>IF(Table1[[#This Row],[TeamFavorite]]=Table1[[#This Row],[TeamHome]],Table1[[#This Row],[ScoreAway]]-Table1[[#This Row],[ScoreHome]],Table1[[#This Row],[ScoreHome]]-Table1[[#This Row],[ScoreAway]])</f>
        <v>-5</v>
      </c>
      <c r="O3943">
        <f>IF(Table1[[#This Row],[SpreadActual]]&lt;Table1[[#This Row],[SpreadFavorite]],1,0)</f>
        <v>1</v>
      </c>
      <c r="P3943">
        <v>38.5</v>
      </c>
      <c r="Q3943" t="s">
        <v>126</v>
      </c>
      <c r="R3943" t="b">
        <v>0</v>
      </c>
      <c r="S3943">
        <v>63</v>
      </c>
      <c r="T3943">
        <v>18</v>
      </c>
      <c r="U3943">
        <v>56</v>
      </c>
    </row>
    <row r="3944" spans="1:22" x14ac:dyDescent="0.2">
      <c r="A3944" s="1">
        <v>31361</v>
      </c>
      <c r="B3944">
        <v>1985</v>
      </c>
      <c r="C3944">
        <f>_xlfn.MAXIFS(Table1[ScheduleWeekWritten],Table1[ScheduleSeason],Table1[[#This Row],[ScheduleSeason]])</f>
        <v>16</v>
      </c>
      <c r="D3944">
        <v>10</v>
      </c>
      <c r="E3944" cm="1">
        <f t="array" ref="E3944">_xlfn.XLOOKUP(Table1[[#This Row],[ScheduleWeekWritten]],Table3[Game],100+Table3[Increase],Table1[[#This Row],[ScheduleWeekWritten]])</f>
        <v>10</v>
      </c>
      <c r="F3944" t="b">
        <v>0</v>
      </c>
      <c r="G3944" t="s">
        <v>58</v>
      </c>
      <c r="H3944">
        <v>23</v>
      </c>
      <c r="I3944">
        <v>17</v>
      </c>
      <c r="J3944" t="s">
        <v>38</v>
      </c>
      <c r="K3944" t="s">
        <v>77</v>
      </c>
      <c r="L3944" t="str">
        <f>_xlfn.XLOOKUP(Table1[[#This Row],[TeamFavoriteID]],Table2[team_id],Table2[team_name],_xlfn.XLOOKUP(Table1[[#This Row],[TeamFavoriteID]],Table2[team_id_pfr],Table2[team_name],"Even"))</f>
        <v>Philadelphia Eagles</v>
      </c>
      <c r="M3944">
        <v>-8.5</v>
      </c>
      <c r="N3944">
        <f>IF(Table1[[#This Row],[TeamFavorite]]=Table1[[#This Row],[TeamHome]],Table1[[#This Row],[ScoreAway]]-Table1[[#This Row],[ScoreHome]],Table1[[#This Row],[ScoreHome]]-Table1[[#This Row],[ScoreAway]])</f>
        <v>-6</v>
      </c>
      <c r="O3944">
        <f>IF(Table1[[#This Row],[SpreadActual]]&lt;Table1[[#This Row],[SpreadFavorite]],1,0)</f>
        <v>0</v>
      </c>
      <c r="P3944">
        <v>39.5</v>
      </c>
      <c r="Q3944" t="s">
        <v>112</v>
      </c>
      <c r="R3944" t="b">
        <v>0</v>
      </c>
      <c r="S3944">
        <v>61</v>
      </c>
      <c r="T3944">
        <v>16</v>
      </c>
      <c r="U3944">
        <v>64</v>
      </c>
    </row>
    <row r="3945" spans="1:22" x14ac:dyDescent="0.2">
      <c r="A3945" s="1">
        <v>31361</v>
      </c>
      <c r="B3945">
        <v>1985</v>
      </c>
      <c r="C3945">
        <f>_xlfn.MAXIFS(Table1[ScheduleWeekWritten],Table1[ScheduleSeason],Table1[[#This Row],[ScheduleSeason]])</f>
        <v>16</v>
      </c>
      <c r="D3945">
        <v>10</v>
      </c>
      <c r="E3945" cm="1">
        <f t="array" ref="E3945">_xlfn.XLOOKUP(Table1[[#This Row],[ScheduleWeekWritten]],Table3[Game],100+Table3[Increase],Table1[[#This Row],[ScheduleWeekWritten]])</f>
        <v>10</v>
      </c>
      <c r="F3945" t="b">
        <v>0</v>
      </c>
      <c r="G3945" t="s">
        <v>27</v>
      </c>
      <c r="H3945">
        <v>40</v>
      </c>
      <c r="I3945">
        <v>34</v>
      </c>
      <c r="J3945" t="s">
        <v>138</v>
      </c>
      <c r="K3945" t="s">
        <v>21</v>
      </c>
      <c r="L3945" t="str">
        <f>_xlfn.XLOOKUP(Table1[[#This Row],[TeamFavoriteID]],Table2[team_id],Table2[team_name],_xlfn.XLOOKUP(Table1[[#This Row],[TeamFavoriteID]],Table2[team_id_pfr],Table2[team_name],"Even"))</f>
        <v>Las Vegas Raiders</v>
      </c>
      <c r="M3945">
        <v>-2.5</v>
      </c>
      <c r="N3945">
        <f>IF(Table1[[#This Row],[TeamFavorite]]=Table1[[#This Row],[TeamHome]],Table1[[#This Row],[ScoreAway]]-Table1[[#This Row],[ScoreHome]],Table1[[#This Row],[ScoreHome]]-Table1[[#This Row],[ScoreAway]])</f>
        <v>6</v>
      </c>
      <c r="O3945">
        <f>IF(Table1[[#This Row],[SpreadActual]]&lt;Table1[[#This Row],[SpreadFavorite]],1,0)</f>
        <v>0</v>
      </c>
      <c r="P3945">
        <v>47</v>
      </c>
      <c r="Q3945" t="s">
        <v>94</v>
      </c>
      <c r="R3945" t="b">
        <v>0</v>
      </c>
      <c r="S3945">
        <v>61</v>
      </c>
      <c r="T3945">
        <v>10</v>
      </c>
      <c r="U3945">
        <v>56</v>
      </c>
    </row>
    <row r="3946" spans="1:22" x14ac:dyDescent="0.2">
      <c r="A3946" s="1">
        <v>31361</v>
      </c>
      <c r="B3946">
        <v>1985</v>
      </c>
      <c r="C3946">
        <f>_xlfn.MAXIFS(Table1[ScheduleWeekWritten],Table1[ScheduleSeason],Table1[[#This Row],[ScheduleSeason]])</f>
        <v>16</v>
      </c>
      <c r="D3946">
        <v>10</v>
      </c>
      <c r="E3946" cm="1">
        <f t="array" ref="E3946">_xlfn.XLOOKUP(Table1[[#This Row],[ScheduleWeekWritten]],Table3[Game],100+Table3[Increase],Table1[[#This Row],[ScheduleWeekWritten]])</f>
        <v>10</v>
      </c>
      <c r="F3946" t="b">
        <v>0</v>
      </c>
      <c r="G3946" t="s">
        <v>127</v>
      </c>
      <c r="H3946">
        <v>16</v>
      </c>
      <c r="I3946">
        <v>0</v>
      </c>
      <c r="J3946" t="s">
        <v>57</v>
      </c>
      <c r="K3946" t="s">
        <v>59</v>
      </c>
      <c r="L3946" t="str">
        <f>_xlfn.XLOOKUP(Table1[[#This Row],[TeamFavoriteID]],Table2[team_id],Table2[team_name],_xlfn.XLOOKUP(Table1[[#This Row],[TeamFavoriteID]],Table2[team_id_pfr],Table2[team_name],"Even"))</f>
        <v>Arizona Cardinals</v>
      </c>
      <c r="M3946">
        <v>-2.5</v>
      </c>
      <c r="N3946">
        <f>IF(Table1[[#This Row],[TeamFavorite]]=Table1[[#This Row],[TeamHome]],Table1[[#This Row],[ScoreAway]]-Table1[[#This Row],[ScoreHome]],Table1[[#This Row],[ScoreHome]]-Table1[[#This Row],[ScoreAway]])</f>
        <v>16</v>
      </c>
      <c r="O3946">
        <f>IF(Table1[[#This Row],[SpreadActual]]&lt;Table1[[#This Row],[SpreadFavorite]],1,0)</f>
        <v>0</v>
      </c>
      <c r="P3946">
        <v>47.5</v>
      </c>
      <c r="Q3946" t="s">
        <v>130</v>
      </c>
      <c r="R3946" t="b">
        <v>0</v>
      </c>
      <c r="S3946">
        <v>70</v>
      </c>
      <c r="T3946">
        <v>8</v>
      </c>
      <c r="U3946">
        <v>79</v>
      </c>
    </row>
    <row r="3947" spans="1:22" x14ac:dyDescent="0.2">
      <c r="A3947" s="1">
        <v>31361</v>
      </c>
      <c r="B3947">
        <v>1985</v>
      </c>
      <c r="C3947">
        <f>_xlfn.MAXIFS(Table1[ScheduleWeekWritten],Table1[ScheduleSeason],Table1[[#This Row],[ScheduleSeason]])</f>
        <v>16</v>
      </c>
      <c r="D3947">
        <v>10</v>
      </c>
      <c r="E3947" cm="1">
        <f t="array" ref="E3947">_xlfn.XLOOKUP(Table1[[#This Row],[ScheduleWeekWritten]],Table3[Game],100+Table3[Increase],Table1[[#This Row],[ScheduleWeekWritten]])</f>
        <v>10</v>
      </c>
      <c r="F3947" t="b">
        <v>0</v>
      </c>
      <c r="G3947" t="s">
        <v>61</v>
      </c>
      <c r="H3947">
        <v>7</v>
      </c>
      <c r="I3947">
        <v>13</v>
      </c>
      <c r="J3947" t="s">
        <v>67</v>
      </c>
      <c r="K3947" t="s">
        <v>85</v>
      </c>
      <c r="L3947" t="str">
        <f>_xlfn.XLOOKUP(Table1[[#This Row],[TeamFavoriteID]],Table2[team_id],Table2[team_name],_xlfn.XLOOKUP(Table1[[#This Row],[TeamFavoriteID]],Table2[team_id_pfr],Table2[team_name],"Even"))</f>
        <v>Washington Commanders</v>
      </c>
      <c r="M3947">
        <v>-3</v>
      </c>
      <c r="N3947">
        <f>IF(Table1[[#This Row],[TeamFavorite]]=Table1[[#This Row],[TeamHome]],Table1[[#This Row],[ScoreAway]]-Table1[[#This Row],[ScoreHome]],Table1[[#This Row],[ScoreHome]]-Table1[[#This Row],[ScoreAway]])</f>
        <v>-6</v>
      </c>
      <c r="O3947">
        <f>IF(Table1[[#This Row],[SpreadActual]]&lt;Table1[[#This Row],[SpreadFavorite]],1,0)</f>
        <v>1</v>
      </c>
      <c r="P3947">
        <v>40</v>
      </c>
      <c r="Q3947" t="s">
        <v>64</v>
      </c>
      <c r="R3947" t="b">
        <v>0</v>
      </c>
      <c r="S3947">
        <v>60</v>
      </c>
      <c r="T3947">
        <v>17</v>
      </c>
      <c r="U3947">
        <v>60</v>
      </c>
    </row>
    <row r="3948" spans="1:22" x14ac:dyDescent="0.2">
      <c r="A3948" s="1">
        <v>31362</v>
      </c>
      <c r="B3948">
        <v>1985</v>
      </c>
      <c r="C3948">
        <f>_xlfn.MAXIFS(Table1[ScheduleWeekWritten],Table1[ScheduleSeason],Table1[[#This Row],[ScheduleSeason]])</f>
        <v>16</v>
      </c>
      <c r="D3948">
        <v>10</v>
      </c>
      <c r="E3948" cm="1">
        <f t="array" ref="E3948">_xlfn.XLOOKUP(Table1[[#This Row],[ScheduleWeekWritten]],Table3[Game],100+Table3[Increase],Table1[[#This Row],[ScheduleWeekWritten]])</f>
        <v>10</v>
      </c>
      <c r="F3948" t="b">
        <v>0</v>
      </c>
      <c r="G3948" t="s">
        <v>24</v>
      </c>
      <c r="H3948">
        <v>17</v>
      </c>
      <c r="I3948">
        <v>16</v>
      </c>
      <c r="J3948" t="s">
        <v>53</v>
      </c>
      <c r="K3948" t="s">
        <v>87</v>
      </c>
      <c r="L3948" t="str">
        <f>_xlfn.XLOOKUP(Table1[[#This Row],[TeamFavoriteID]],Table2[team_id],Table2[team_name],_xlfn.XLOOKUP(Table1[[#This Row],[TeamFavoriteID]],Table2[team_id_pfr],Table2[team_name],"Even"))</f>
        <v>San Francisco 49ers</v>
      </c>
      <c r="M3948">
        <v>-2.5</v>
      </c>
      <c r="N3948">
        <f>IF(Table1[[#This Row],[TeamFavorite]]=Table1[[#This Row],[TeamHome]],Table1[[#This Row],[ScoreAway]]-Table1[[#This Row],[ScoreHome]],Table1[[#This Row],[ScoreHome]]-Table1[[#This Row],[ScoreAway]])</f>
        <v>1</v>
      </c>
      <c r="O3948">
        <f>IF(Table1[[#This Row],[SpreadActual]]&lt;Table1[[#This Row],[SpreadFavorite]],1,0)</f>
        <v>0</v>
      </c>
      <c r="P3948">
        <v>40</v>
      </c>
      <c r="Q3948" t="s">
        <v>71</v>
      </c>
      <c r="R3948" t="b">
        <v>0</v>
      </c>
      <c r="S3948">
        <v>17</v>
      </c>
      <c r="T3948">
        <v>5</v>
      </c>
      <c r="U3948">
        <v>84</v>
      </c>
    </row>
    <row r="3949" spans="1:22" x14ac:dyDescent="0.2">
      <c r="A3949" s="1">
        <v>31368</v>
      </c>
      <c r="B3949">
        <v>1985</v>
      </c>
      <c r="C3949">
        <f>_xlfn.MAXIFS(Table1[ScheduleWeekWritten],Table1[ScheduleSeason],Table1[[#This Row],[ScheduleSeason]])</f>
        <v>16</v>
      </c>
      <c r="D3949">
        <v>11</v>
      </c>
      <c r="E3949" cm="1">
        <f t="array" ref="E3949">_xlfn.XLOOKUP(Table1[[#This Row],[ScheduleWeekWritten]],Table3[Game],100+Table3[Increase],Table1[[#This Row],[ScheduleWeekWritten]])</f>
        <v>11</v>
      </c>
      <c r="F3949" t="b">
        <v>0</v>
      </c>
      <c r="G3949" t="s">
        <v>38</v>
      </c>
      <c r="H3949">
        <v>30</v>
      </c>
      <c r="I3949">
        <v>14</v>
      </c>
      <c r="J3949" t="s">
        <v>39</v>
      </c>
      <c r="K3949" t="s">
        <v>40</v>
      </c>
      <c r="L3949" t="str">
        <f>_xlfn.XLOOKUP(Table1[[#This Row],[TeamFavoriteID]],Table2[team_id],Table2[team_name],_xlfn.XLOOKUP(Table1[[#This Row],[TeamFavoriteID]],Table2[team_id_pfr],Table2[team_name],"Even"))</f>
        <v>Los Angeles Rams</v>
      </c>
      <c r="M3949">
        <v>-6</v>
      </c>
      <c r="N3949">
        <f>IF(Table1[[#This Row],[TeamFavorite]]=Table1[[#This Row],[TeamHome]],Table1[[#This Row],[ScoreAway]]-Table1[[#This Row],[ScoreHome]],Table1[[#This Row],[ScoreHome]]-Table1[[#This Row],[ScoreAway]])</f>
        <v>16</v>
      </c>
      <c r="O3949">
        <f>IF(Table1[[#This Row],[SpreadActual]]&lt;Table1[[#This Row],[SpreadFavorite]],1,0)</f>
        <v>0</v>
      </c>
      <c r="P3949">
        <v>40.5</v>
      </c>
      <c r="Q3949" t="s">
        <v>41</v>
      </c>
      <c r="R3949" t="b">
        <v>0</v>
      </c>
      <c r="S3949">
        <v>70</v>
      </c>
      <c r="T3949">
        <v>7</v>
      </c>
      <c r="U3949">
        <v>69</v>
      </c>
    </row>
    <row r="3950" spans="1:22" x14ac:dyDescent="0.2">
      <c r="A3950" s="1">
        <v>31368</v>
      </c>
      <c r="B3950">
        <v>1985</v>
      </c>
      <c r="C3950">
        <f>_xlfn.MAXIFS(Table1[ScheduleWeekWritten],Table1[ScheduleSeason],Table1[[#This Row],[ScheduleSeason]])</f>
        <v>16</v>
      </c>
      <c r="D3950">
        <v>11</v>
      </c>
      <c r="E3950" cm="1">
        <f t="array" ref="E3950">_xlfn.XLOOKUP(Table1[[#This Row],[ScheduleWeekWritten]],Table3[Game],100+Table3[Increase],Table1[[#This Row],[ScheduleWeekWritten]])</f>
        <v>11</v>
      </c>
      <c r="F3950" t="b">
        <v>0</v>
      </c>
      <c r="G3950" t="s">
        <v>62</v>
      </c>
      <c r="H3950">
        <v>17</v>
      </c>
      <c r="I3950">
        <v>7</v>
      </c>
      <c r="J3950" t="s">
        <v>28</v>
      </c>
      <c r="K3950" t="s">
        <v>63</v>
      </c>
      <c r="L3950" t="str">
        <f>_xlfn.XLOOKUP(Table1[[#This Row],[TeamFavoriteID]],Table2[team_id],Table2[team_name],_xlfn.XLOOKUP(Table1[[#This Row],[TeamFavoriteID]],Table2[team_id_pfr],Table2[team_name],"Even"))</f>
        <v>Cleveland Browns</v>
      </c>
      <c r="M3950">
        <v>-8</v>
      </c>
      <c r="N3950">
        <f>IF(Table1[[#This Row],[TeamFavorite]]=Table1[[#This Row],[TeamHome]],Table1[[#This Row],[ScoreAway]]-Table1[[#This Row],[ScoreHome]],Table1[[#This Row],[ScoreHome]]-Table1[[#This Row],[ScoreAway]])</f>
        <v>-10</v>
      </c>
      <c r="O3950">
        <f>IF(Table1[[#This Row],[SpreadActual]]&lt;Table1[[#This Row],[SpreadFavorite]],1,0)</f>
        <v>1</v>
      </c>
      <c r="P3950">
        <v>35</v>
      </c>
      <c r="Q3950" t="s">
        <v>66</v>
      </c>
      <c r="R3950" t="b">
        <v>0</v>
      </c>
      <c r="S3950">
        <v>45</v>
      </c>
      <c r="T3950">
        <v>16</v>
      </c>
      <c r="U3950">
        <v>69</v>
      </c>
    </row>
    <row r="3951" spans="1:22" x14ac:dyDescent="0.2">
      <c r="A3951" s="1">
        <v>31368</v>
      </c>
      <c r="B3951">
        <v>1985</v>
      </c>
      <c r="C3951">
        <f>_xlfn.MAXIFS(Table1[ScheduleWeekWritten],Table1[ScheduleSeason],Table1[[#This Row],[ScheduleSeason]])</f>
        <v>16</v>
      </c>
      <c r="D3951">
        <v>11</v>
      </c>
      <c r="E3951" cm="1">
        <f t="array" ref="E3951">_xlfn.XLOOKUP(Table1[[#This Row],[ScheduleWeekWritten]],Table3[Game],100+Table3[Increase],Table1[[#This Row],[ScheduleWeekWritten]])</f>
        <v>11</v>
      </c>
      <c r="F3951" t="b">
        <v>0</v>
      </c>
      <c r="G3951" t="s">
        <v>67</v>
      </c>
      <c r="H3951">
        <v>0</v>
      </c>
      <c r="I3951">
        <v>44</v>
      </c>
      <c r="J3951" t="s">
        <v>46</v>
      </c>
      <c r="K3951" t="s">
        <v>89</v>
      </c>
      <c r="L3951" t="str">
        <f>_xlfn.XLOOKUP(Table1[[#This Row],[TeamFavoriteID]],Table2[team_id],Table2[team_name],_xlfn.XLOOKUP(Table1[[#This Row],[TeamFavoriteID]],Table2[team_id_pfr],Table2[team_name],"Even"))</f>
        <v>Even</v>
      </c>
      <c r="M3951">
        <v>0</v>
      </c>
      <c r="N3951">
        <f>IF(Table1[[#This Row],[TeamFavorite]]=Table1[[#This Row],[TeamHome]],Table1[[#This Row],[ScoreAway]]-Table1[[#This Row],[ScoreHome]],Table1[[#This Row],[ScoreHome]]-Table1[[#This Row],[ScoreAway]])</f>
        <v>-44</v>
      </c>
      <c r="O3951">
        <f>IF(Table1[[#This Row],[SpreadActual]]&lt;Table1[[#This Row],[SpreadFavorite]],1,0)</f>
        <v>1</v>
      </c>
      <c r="P3951">
        <v>35.5</v>
      </c>
      <c r="Q3951" t="s">
        <v>119</v>
      </c>
      <c r="R3951" t="b">
        <v>0</v>
      </c>
      <c r="S3951">
        <v>57</v>
      </c>
      <c r="T3951">
        <v>10</v>
      </c>
      <c r="U3951">
        <v>83</v>
      </c>
    </row>
    <row r="3952" spans="1:22" x14ac:dyDescent="0.2">
      <c r="A3952" s="1">
        <v>31368</v>
      </c>
      <c r="B3952">
        <v>1985</v>
      </c>
      <c r="C3952">
        <f>_xlfn.MAXIFS(Table1[ScheduleWeekWritten],Table1[ScheduleSeason],Table1[[#This Row],[ScheduleSeason]])</f>
        <v>16</v>
      </c>
      <c r="D3952">
        <v>11</v>
      </c>
      <c r="E3952" cm="1">
        <f t="array" ref="E3952">_xlfn.XLOOKUP(Table1[[#This Row],[ScheduleWeekWritten]],Table3[Game],100+Table3[Increase],Table1[[#This Row],[ScheduleWeekWritten]])</f>
        <v>11</v>
      </c>
      <c r="F3952" t="b">
        <v>0</v>
      </c>
      <c r="G3952" t="s">
        <v>24</v>
      </c>
      <c r="H3952">
        <v>30</v>
      </c>
      <c r="I3952">
        <v>24</v>
      </c>
      <c r="J3952" t="s">
        <v>27</v>
      </c>
      <c r="K3952" t="s">
        <v>88</v>
      </c>
      <c r="L3952" t="str">
        <f>_xlfn.XLOOKUP(Table1[[#This Row],[TeamFavoriteID]],Table2[team_id],Table2[team_name],_xlfn.XLOOKUP(Table1[[#This Row],[TeamFavoriteID]],Table2[team_id_pfr],Table2[team_name],"Even"))</f>
        <v>Denver Broncos</v>
      </c>
      <c r="M3952">
        <v>-4</v>
      </c>
      <c r="N3952">
        <f>IF(Table1[[#This Row],[TeamFavorite]]=Table1[[#This Row],[TeamHome]],Table1[[#This Row],[ScoreAway]]-Table1[[#This Row],[ScoreHome]],Table1[[#This Row],[ScoreHome]]-Table1[[#This Row],[ScoreAway]])</f>
        <v>-6</v>
      </c>
      <c r="O3952">
        <f>IF(Table1[[#This Row],[SpreadActual]]&lt;Table1[[#This Row],[SpreadFavorite]],1,0)</f>
        <v>1</v>
      </c>
      <c r="P3952">
        <v>47.5</v>
      </c>
      <c r="Q3952" t="s">
        <v>71</v>
      </c>
      <c r="R3952" t="b">
        <v>0</v>
      </c>
      <c r="S3952">
        <v>32</v>
      </c>
      <c r="T3952">
        <v>7</v>
      </c>
      <c r="U3952">
        <v>66</v>
      </c>
    </row>
    <row r="3953" spans="1:22" x14ac:dyDescent="0.2">
      <c r="A3953" s="1">
        <v>31368</v>
      </c>
      <c r="B3953">
        <v>1985</v>
      </c>
      <c r="C3953">
        <f>_xlfn.MAXIFS(Table1[ScheduleWeekWritten],Table1[ScheduleSeason],Table1[[#This Row],[ScheduleSeason]])</f>
        <v>16</v>
      </c>
      <c r="D3953">
        <v>11</v>
      </c>
      <c r="E3953" cm="1">
        <f t="array" ref="E3953">_xlfn.XLOOKUP(Table1[[#This Row],[ScheduleWeekWritten]],Table3[Game],100+Table3[Increase],Table1[[#This Row],[ScheduleWeekWritten]])</f>
        <v>11</v>
      </c>
      <c r="F3953" t="b">
        <v>0</v>
      </c>
      <c r="G3953" t="s">
        <v>45</v>
      </c>
      <c r="H3953">
        <v>41</v>
      </c>
      <c r="I3953">
        <v>21</v>
      </c>
      <c r="J3953" t="s">
        <v>54</v>
      </c>
      <c r="K3953" t="s">
        <v>79</v>
      </c>
      <c r="L3953" t="str">
        <f>_xlfn.XLOOKUP(Table1[[#This Row],[TeamFavoriteID]],Table2[team_id],Table2[team_name],_xlfn.XLOOKUP(Table1[[#This Row],[TeamFavoriteID]],Table2[team_id_pfr],Table2[team_name],"Even"))</f>
        <v>Detroit Lions</v>
      </c>
      <c r="M3953">
        <v>-3</v>
      </c>
      <c r="N3953">
        <f>IF(Table1[[#This Row],[TeamFavorite]]=Table1[[#This Row],[TeamHome]],Table1[[#This Row],[ScoreAway]]-Table1[[#This Row],[ScoreHome]],Table1[[#This Row],[ScoreHome]]-Table1[[#This Row],[ScoreAway]])</f>
        <v>-20</v>
      </c>
      <c r="O3953">
        <f>IF(Table1[[#This Row],[SpreadActual]]&lt;Table1[[#This Row],[SpreadFavorite]],1,0)</f>
        <v>1</v>
      </c>
      <c r="P3953">
        <v>38.5</v>
      </c>
      <c r="Q3953" t="s">
        <v>125</v>
      </c>
      <c r="R3953" t="b">
        <v>0</v>
      </c>
      <c r="S3953">
        <v>72</v>
      </c>
      <c r="T3953">
        <v>0</v>
      </c>
      <c r="V3953" t="s">
        <v>103</v>
      </c>
    </row>
    <row r="3954" spans="1:22" x14ac:dyDescent="0.2">
      <c r="A3954" s="1">
        <v>31368</v>
      </c>
      <c r="B3954">
        <v>1985</v>
      </c>
      <c r="C3954">
        <f>_xlfn.MAXIFS(Table1[ScheduleWeekWritten],Table1[ScheduleSeason],Table1[[#This Row],[ScheduleSeason]])</f>
        <v>16</v>
      </c>
      <c r="D3954">
        <v>11</v>
      </c>
      <c r="E3954" cm="1">
        <f t="array" ref="E3954">_xlfn.XLOOKUP(Table1[[#This Row],[ScheduleWeekWritten]],Table3[Game],100+Table3[Increase],Table1[[#This Row],[ScheduleWeekWritten]])</f>
        <v>11</v>
      </c>
      <c r="F3954" t="b">
        <v>0</v>
      </c>
      <c r="G3954" t="s">
        <v>33</v>
      </c>
      <c r="H3954">
        <v>38</v>
      </c>
      <c r="I3954">
        <v>14</v>
      </c>
      <c r="J3954" t="s">
        <v>95</v>
      </c>
      <c r="K3954" t="s">
        <v>35</v>
      </c>
      <c r="L3954" t="str">
        <f>_xlfn.XLOOKUP(Table1[[#This Row],[TeamFavoriteID]],Table2[team_id],Table2[team_name],_xlfn.XLOOKUP(Table1[[#This Row],[TeamFavoriteID]],Table2[team_id_pfr],Table2[team_name],"Even"))</f>
        <v>Green Bay Packers</v>
      </c>
      <c r="M3954">
        <v>-8</v>
      </c>
      <c r="N3954">
        <f>IF(Table1[[#This Row],[TeamFavorite]]=Table1[[#This Row],[TeamHome]],Table1[[#This Row],[ScoreAway]]-Table1[[#This Row],[ScoreHome]],Table1[[#This Row],[ScoreHome]]-Table1[[#This Row],[ScoreAway]])</f>
        <v>-24</v>
      </c>
      <c r="O3954">
        <f>IF(Table1[[#This Row],[SpreadActual]]&lt;Table1[[#This Row],[SpreadFavorite]],1,0)</f>
        <v>1</v>
      </c>
      <c r="P3954">
        <v>41</v>
      </c>
      <c r="Q3954" t="s">
        <v>36</v>
      </c>
      <c r="R3954" t="b">
        <v>0</v>
      </c>
      <c r="S3954">
        <v>40</v>
      </c>
      <c r="T3954">
        <v>17</v>
      </c>
      <c r="U3954">
        <v>76</v>
      </c>
    </row>
    <row r="3955" spans="1:22" x14ac:dyDescent="0.2">
      <c r="A3955" s="1">
        <v>31368</v>
      </c>
      <c r="B3955">
        <v>1985</v>
      </c>
      <c r="C3955">
        <f>_xlfn.MAXIFS(Table1[ScheduleWeekWritten],Table1[ScheduleSeason],Table1[[#This Row],[ScheduleSeason]])</f>
        <v>16</v>
      </c>
      <c r="D3955">
        <v>11</v>
      </c>
      <c r="E3955" cm="1">
        <f t="array" ref="E3955">_xlfn.XLOOKUP(Table1[[#This Row],[ScheduleWeekWritten]],Table3[Game],100+Table3[Increase],Table1[[#This Row],[ScheduleWeekWritten]])</f>
        <v>11</v>
      </c>
      <c r="F3955" t="b">
        <v>0</v>
      </c>
      <c r="G3955" t="s">
        <v>23</v>
      </c>
      <c r="H3955">
        <v>7</v>
      </c>
      <c r="I3955">
        <v>30</v>
      </c>
      <c r="J3955" t="s">
        <v>49</v>
      </c>
      <c r="K3955" t="s">
        <v>51</v>
      </c>
      <c r="L3955" t="str">
        <f>_xlfn.XLOOKUP(Table1[[#This Row],[TeamFavoriteID]],Table2[team_id],Table2[team_name],_xlfn.XLOOKUP(Table1[[#This Row],[TeamFavoriteID]],Table2[team_id_pfr],Table2[team_name],"Even"))</f>
        <v>Pittsburgh Steelers</v>
      </c>
      <c r="M3955">
        <v>-3</v>
      </c>
      <c r="N3955">
        <f>IF(Table1[[#This Row],[TeamFavorite]]=Table1[[#This Row],[TeamHome]],Table1[[#This Row],[ScoreAway]]-Table1[[#This Row],[ScoreHome]],Table1[[#This Row],[ScoreHome]]-Table1[[#This Row],[ScoreAway]])</f>
        <v>-23</v>
      </c>
      <c r="O3955">
        <f>IF(Table1[[#This Row],[SpreadActual]]&lt;Table1[[#This Row],[SpreadFavorite]],1,0)</f>
        <v>1</v>
      </c>
      <c r="P3955">
        <v>37.5</v>
      </c>
      <c r="Q3955" t="s">
        <v>102</v>
      </c>
      <c r="R3955" t="b">
        <v>0</v>
      </c>
      <c r="S3955">
        <v>72</v>
      </c>
      <c r="T3955">
        <v>0</v>
      </c>
      <c r="V3955" t="s">
        <v>103</v>
      </c>
    </row>
    <row r="3956" spans="1:22" x14ac:dyDescent="0.2">
      <c r="A3956" s="1">
        <v>31368</v>
      </c>
      <c r="B3956">
        <v>1985</v>
      </c>
      <c r="C3956">
        <f>_xlfn.MAXIFS(Table1[ScheduleWeekWritten],Table1[ScheduleSeason],Table1[[#This Row],[ScheduleSeason]])</f>
        <v>16</v>
      </c>
      <c r="D3956">
        <v>11</v>
      </c>
      <c r="E3956" cm="1">
        <f t="array" ref="E3956">_xlfn.XLOOKUP(Table1[[#This Row],[ScheduleWeekWritten]],Table3[Game],100+Table3[Increase],Table1[[#This Row],[ScheduleWeekWritten]])</f>
        <v>11</v>
      </c>
      <c r="F3956" t="b">
        <v>0</v>
      </c>
      <c r="G3956" t="s">
        <v>140</v>
      </c>
      <c r="H3956">
        <v>20</v>
      </c>
      <c r="I3956">
        <v>34</v>
      </c>
      <c r="J3956" t="s">
        <v>19</v>
      </c>
      <c r="K3956" t="s">
        <v>91</v>
      </c>
      <c r="L3956" t="str">
        <f>_xlfn.XLOOKUP(Table1[[#This Row],[TeamFavoriteID]],Table2[team_id],Table2[team_name],_xlfn.XLOOKUP(Table1[[#This Row],[TeamFavoriteID]],Table2[team_id_pfr],Table2[team_name],"Even"))</f>
        <v>Miami Dolphins</v>
      </c>
      <c r="M3956">
        <v>-7.5</v>
      </c>
      <c r="N3956">
        <f>IF(Table1[[#This Row],[TeamFavorite]]=Table1[[#This Row],[TeamHome]],Table1[[#This Row],[ScoreAway]]-Table1[[#This Row],[ScoreHome]],Table1[[#This Row],[ScoreHome]]-Table1[[#This Row],[ScoreAway]])</f>
        <v>-14</v>
      </c>
      <c r="O3956">
        <f>IF(Table1[[#This Row],[SpreadActual]]&lt;Table1[[#This Row],[SpreadFavorite]],1,0)</f>
        <v>1</v>
      </c>
      <c r="P3956">
        <v>47</v>
      </c>
      <c r="Q3956" t="s">
        <v>141</v>
      </c>
      <c r="R3956" t="b">
        <v>0</v>
      </c>
      <c r="S3956">
        <v>72</v>
      </c>
      <c r="T3956">
        <v>0</v>
      </c>
      <c r="V3956" t="s">
        <v>103</v>
      </c>
    </row>
    <row r="3957" spans="1:22" x14ac:dyDescent="0.2">
      <c r="A3957" s="1">
        <v>31368</v>
      </c>
      <c r="B3957">
        <v>1985</v>
      </c>
      <c r="C3957">
        <f>_xlfn.MAXIFS(Table1[ScheduleWeekWritten],Table1[ScheduleSeason],Table1[[#This Row],[ScheduleSeason]])</f>
        <v>16</v>
      </c>
      <c r="D3957">
        <v>11</v>
      </c>
      <c r="E3957" cm="1">
        <f t="array" ref="E3957">_xlfn.XLOOKUP(Table1[[#This Row],[ScheduleWeekWritten]],Table3[Game],100+Table3[Increase],Table1[[#This Row],[ScheduleWeekWritten]])</f>
        <v>11</v>
      </c>
      <c r="F3957" t="b">
        <v>0</v>
      </c>
      <c r="G3957" t="s">
        <v>138</v>
      </c>
      <c r="H3957">
        <v>13</v>
      </c>
      <c r="I3957">
        <v>6</v>
      </c>
      <c r="J3957" t="s">
        <v>101</v>
      </c>
      <c r="K3957" t="s">
        <v>21</v>
      </c>
      <c r="L3957" t="str">
        <f>_xlfn.XLOOKUP(Table1[[#This Row],[TeamFavoriteID]],Table2[team_id],Table2[team_name],_xlfn.XLOOKUP(Table1[[#This Row],[TeamFavoriteID]],Table2[team_id_pfr],Table2[team_name],"Even"))</f>
        <v>Las Vegas Raiders</v>
      </c>
      <c r="M3957">
        <v>-6</v>
      </c>
      <c r="N3957">
        <f>IF(Table1[[#This Row],[TeamFavorite]]=Table1[[#This Row],[TeamHome]],Table1[[#This Row],[ScoreAway]]-Table1[[#This Row],[ScoreHome]],Table1[[#This Row],[ScoreHome]]-Table1[[#This Row],[ScoreAway]])</f>
        <v>7</v>
      </c>
      <c r="O3957">
        <f>IF(Table1[[#This Row],[SpreadActual]]&lt;Table1[[#This Row],[SpreadFavorite]],1,0)</f>
        <v>0</v>
      </c>
      <c r="P3957">
        <v>47.5</v>
      </c>
      <c r="Q3957" t="s">
        <v>65</v>
      </c>
      <c r="R3957" t="b">
        <v>0</v>
      </c>
      <c r="S3957">
        <v>60</v>
      </c>
      <c r="T3957">
        <v>13</v>
      </c>
      <c r="U3957">
        <v>62</v>
      </c>
    </row>
    <row r="3958" spans="1:22" x14ac:dyDescent="0.2">
      <c r="A3958" s="1">
        <v>31368</v>
      </c>
      <c r="B3958">
        <v>1985</v>
      </c>
      <c r="C3958">
        <f>_xlfn.MAXIFS(Table1[ScheduleWeekWritten],Table1[ScheduleSeason],Table1[[#This Row],[ScheduleSeason]])</f>
        <v>16</v>
      </c>
      <c r="D3958">
        <v>11</v>
      </c>
      <c r="E3958" cm="1">
        <f t="array" ref="E3958">_xlfn.XLOOKUP(Table1[[#This Row],[ScheduleWeekWritten]],Table3[Game],100+Table3[Increase],Table1[[#This Row],[ScheduleWeekWritten]])</f>
        <v>11</v>
      </c>
      <c r="F3958" t="b">
        <v>0</v>
      </c>
      <c r="G3958" t="s">
        <v>31</v>
      </c>
      <c r="H3958">
        <v>62</v>
      </c>
      <c r="I3958">
        <v>28</v>
      </c>
      <c r="J3958" t="s">
        <v>127</v>
      </c>
      <c r="K3958" t="s">
        <v>32</v>
      </c>
      <c r="L3958" t="str">
        <f>_xlfn.XLOOKUP(Table1[[#This Row],[TeamFavoriteID]],Table2[team_id],Table2[team_name],_xlfn.XLOOKUP(Table1[[#This Row],[TeamFavoriteID]],Table2[team_id_pfr],Table2[team_name],"Even"))</f>
        <v>New York Jets</v>
      </c>
      <c r="M3958">
        <v>-9.5</v>
      </c>
      <c r="N3958">
        <f>IF(Table1[[#This Row],[TeamFavorite]]=Table1[[#This Row],[TeamHome]],Table1[[#This Row],[ScoreAway]]-Table1[[#This Row],[ScoreHome]],Table1[[#This Row],[ScoreHome]]-Table1[[#This Row],[ScoreAway]])</f>
        <v>-34</v>
      </c>
      <c r="O3958">
        <f>IF(Table1[[#This Row],[SpreadActual]]&lt;Table1[[#This Row],[SpreadFavorite]],1,0)</f>
        <v>1</v>
      </c>
      <c r="P3958">
        <v>42</v>
      </c>
      <c r="Q3958" t="s">
        <v>126</v>
      </c>
      <c r="R3958" t="b">
        <v>0</v>
      </c>
      <c r="S3958">
        <v>54</v>
      </c>
      <c r="T3958">
        <v>16</v>
      </c>
      <c r="U3958">
        <v>74</v>
      </c>
    </row>
    <row r="3959" spans="1:22" x14ac:dyDescent="0.2">
      <c r="A3959" s="1">
        <v>31368</v>
      </c>
      <c r="B3959">
        <v>1985</v>
      </c>
      <c r="C3959">
        <f>_xlfn.MAXIFS(Table1[ScheduleWeekWritten],Table1[ScheduleSeason],Table1[[#This Row],[ScheduleSeason]])</f>
        <v>16</v>
      </c>
      <c r="D3959">
        <v>11</v>
      </c>
      <c r="E3959" cm="1">
        <f t="array" ref="E3959">_xlfn.XLOOKUP(Table1[[#This Row],[ScheduleWeekWritten]],Table3[Game],100+Table3[Increase],Table1[[#This Row],[ScheduleWeekWritten]])</f>
        <v>11</v>
      </c>
      <c r="F3959" t="b">
        <v>0</v>
      </c>
      <c r="G3959" t="s">
        <v>53</v>
      </c>
      <c r="H3959">
        <v>31</v>
      </c>
      <c r="I3959">
        <v>3</v>
      </c>
      <c r="J3959" t="s">
        <v>42</v>
      </c>
      <c r="K3959" t="s">
        <v>87</v>
      </c>
      <c r="L3959" t="str">
        <f>_xlfn.XLOOKUP(Table1[[#This Row],[TeamFavoriteID]],Table2[team_id],Table2[team_name],_xlfn.XLOOKUP(Table1[[#This Row],[TeamFavoriteID]],Table2[team_id_pfr],Table2[team_name],"Even"))</f>
        <v>San Francisco 49ers</v>
      </c>
      <c r="M3959">
        <v>-13</v>
      </c>
      <c r="N3959">
        <f>IF(Table1[[#This Row],[TeamFavorite]]=Table1[[#This Row],[TeamHome]],Table1[[#This Row],[ScoreAway]]-Table1[[#This Row],[ScoreHome]],Table1[[#This Row],[ScoreHome]]-Table1[[#This Row],[ScoreAway]])</f>
        <v>-28</v>
      </c>
      <c r="O3959">
        <f>IF(Table1[[#This Row],[SpreadActual]]&lt;Table1[[#This Row],[SpreadFavorite]],1,0)</f>
        <v>1</v>
      </c>
      <c r="P3959">
        <v>42.5</v>
      </c>
      <c r="Q3959" t="s">
        <v>118</v>
      </c>
      <c r="R3959" t="b">
        <v>0</v>
      </c>
      <c r="S3959">
        <v>51</v>
      </c>
      <c r="T3959">
        <v>18</v>
      </c>
      <c r="U3959">
        <v>73</v>
      </c>
    </row>
    <row r="3960" spans="1:22" x14ac:dyDescent="0.2">
      <c r="A3960" s="1">
        <v>31368</v>
      </c>
      <c r="B3960">
        <v>1985</v>
      </c>
      <c r="C3960">
        <f>_xlfn.MAXIFS(Table1[ScheduleWeekWritten],Table1[ScheduleSeason],Table1[[#This Row],[ScheduleSeason]])</f>
        <v>16</v>
      </c>
      <c r="D3960">
        <v>11</v>
      </c>
      <c r="E3960" cm="1">
        <f t="array" ref="E3960">_xlfn.XLOOKUP(Table1[[#This Row],[ScheduleWeekWritten]],Table3[Game],100+Table3[Increase],Table1[[#This Row],[ScheduleWeekWritten]])</f>
        <v>11</v>
      </c>
      <c r="F3960" t="b">
        <v>0</v>
      </c>
      <c r="G3960" t="s">
        <v>128</v>
      </c>
      <c r="H3960">
        <v>13</v>
      </c>
      <c r="I3960">
        <v>20</v>
      </c>
      <c r="J3960" t="s">
        <v>115</v>
      </c>
      <c r="K3960" t="s">
        <v>132</v>
      </c>
      <c r="L3960" t="str">
        <f>_xlfn.XLOOKUP(Table1[[#This Row],[TeamFavoriteID]],Table2[team_id],Table2[team_name],_xlfn.XLOOKUP(Table1[[#This Row],[TeamFavoriteID]],Table2[team_id_pfr],Table2[team_name],"Even"))</f>
        <v>Seattle Seahawks</v>
      </c>
      <c r="M3960">
        <v>-3.5</v>
      </c>
      <c r="N3960">
        <f>IF(Table1[[#This Row],[TeamFavorite]]=Table1[[#This Row],[TeamHome]],Table1[[#This Row],[ScoreAway]]-Table1[[#This Row],[ScoreHome]],Table1[[#This Row],[ScoreHome]]-Table1[[#This Row],[ScoreAway]])</f>
        <v>7</v>
      </c>
      <c r="O3960">
        <f>IF(Table1[[#This Row],[SpreadActual]]&lt;Table1[[#This Row],[SpreadFavorite]],1,0)</f>
        <v>0</v>
      </c>
      <c r="P3960">
        <v>41</v>
      </c>
      <c r="Q3960" t="s">
        <v>129</v>
      </c>
      <c r="R3960" t="b">
        <v>0</v>
      </c>
      <c r="S3960">
        <v>72</v>
      </c>
      <c r="T3960">
        <v>0</v>
      </c>
      <c r="V3960" t="s">
        <v>103</v>
      </c>
    </row>
    <row r="3961" spans="1:22" x14ac:dyDescent="0.2">
      <c r="A3961" s="1">
        <v>31368</v>
      </c>
      <c r="B3961">
        <v>1985</v>
      </c>
      <c r="C3961">
        <f>_xlfn.MAXIFS(Table1[ScheduleWeekWritten],Table1[ScheduleSeason],Table1[[#This Row],[ScheduleSeason]])</f>
        <v>16</v>
      </c>
      <c r="D3961">
        <v>11</v>
      </c>
      <c r="E3961" cm="1">
        <f t="array" ref="E3961">_xlfn.XLOOKUP(Table1[[#This Row],[ScheduleWeekWritten]],Table3[Game],100+Table3[Increase],Table1[[#This Row],[ScheduleWeekWritten]])</f>
        <v>11</v>
      </c>
      <c r="F3961" t="b">
        <v>0</v>
      </c>
      <c r="G3961" t="s">
        <v>57</v>
      </c>
      <c r="H3961">
        <v>14</v>
      </c>
      <c r="I3961">
        <v>24</v>
      </c>
      <c r="J3961" t="s">
        <v>58</v>
      </c>
      <c r="K3961" t="s">
        <v>59</v>
      </c>
      <c r="L3961" t="str">
        <f>_xlfn.XLOOKUP(Table1[[#This Row],[TeamFavoriteID]],Table2[team_id],Table2[team_name],_xlfn.XLOOKUP(Table1[[#This Row],[TeamFavoriteID]],Table2[team_id_pfr],Table2[team_name],"Even"))</f>
        <v>Arizona Cardinals</v>
      </c>
      <c r="M3961">
        <v>-2.5</v>
      </c>
      <c r="N3961">
        <f>IF(Table1[[#This Row],[TeamFavorite]]=Table1[[#This Row],[TeamHome]],Table1[[#This Row],[ScoreAway]]-Table1[[#This Row],[ScoreHome]],Table1[[#This Row],[ScoreHome]]-Table1[[#This Row],[ScoreAway]])</f>
        <v>-10</v>
      </c>
      <c r="O3961">
        <f>IF(Table1[[#This Row],[SpreadActual]]&lt;Table1[[#This Row],[SpreadFavorite]],1,0)</f>
        <v>1</v>
      </c>
      <c r="P3961">
        <v>38</v>
      </c>
      <c r="Q3961" t="s">
        <v>60</v>
      </c>
      <c r="R3961" t="b">
        <v>0</v>
      </c>
      <c r="S3961">
        <v>48</v>
      </c>
      <c r="T3961">
        <v>9</v>
      </c>
      <c r="U3961">
        <v>72</v>
      </c>
    </row>
    <row r="3962" spans="1:22" x14ac:dyDescent="0.2">
      <c r="A3962" s="1">
        <v>31369</v>
      </c>
      <c r="B3962">
        <v>1985</v>
      </c>
      <c r="C3962">
        <f>_xlfn.MAXIFS(Table1[ScheduleWeekWritten],Table1[ScheduleSeason],Table1[[#This Row],[ScheduleSeason]])</f>
        <v>16</v>
      </c>
      <c r="D3962">
        <v>11</v>
      </c>
      <c r="E3962" cm="1">
        <f t="array" ref="E3962">_xlfn.XLOOKUP(Table1[[#This Row],[ScheduleWeekWritten]],Table3[Game],100+Table3[Increase],Table1[[#This Row],[ScheduleWeekWritten]])</f>
        <v>11</v>
      </c>
      <c r="F3962" t="b">
        <v>0</v>
      </c>
      <c r="G3962" t="s">
        <v>61</v>
      </c>
      <c r="H3962">
        <v>23</v>
      </c>
      <c r="I3962">
        <v>21</v>
      </c>
      <c r="J3962" t="s">
        <v>50</v>
      </c>
      <c r="K3962" t="s">
        <v>85</v>
      </c>
      <c r="L3962" t="str">
        <f>_xlfn.XLOOKUP(Table1[[#This Row],[TeamFavoriteID]],Table2[team_id],Table2[team_name],_xlfn.XLOOKUP(Table1[[#This Row],[TeamFavoriteID]],Table2[team_id_pfr],Table2[team_name],"Even"))</f>
        <v>Washington Commanders</v>
      </c>
      <c r="M3962">
        <v>-2</v>
      </c>
      <c r="N3962">
        <f>IF(Table1[[#This Row],[TeamFavorite]]=Table1[[#This Row],[TeamHome]],Table1[[#This Row],[ScoreAway]]-Table1[[#This Row],[ScoreHome]],Table1[[#This Row],[ScoreHome]]-Table1[[#This Row],[ScoreAway]])</f>
        <v>2</v>
      </c>
      <c r="O3962">
        <f>IF(Table1[[#This Row],[SpreadActual]]&lt;Table1[[#This Row],[SpreadFavorite]],1,0)</f>
        <v>0</v>
      </c>
      <c r="P3962">
        <v>37</v>
      </c>
      <c r="Q3962" t="s">
        <v>64</v>
      </c>
      <c r="R3962" t="b">
        <v>0</v>
      </c>
      <c r="S3962">
        <v>52</v>
      </c>
      <c r="T3962">
        <v>6</v>
      </c>
      <c r="U3962">
        <v>82</v>
      </c>
    </row>
    <row r="3963" spans="1:22" x14ac:dyDescent="0.2">
      <c r="A3963" s="1">
        <v>31375</v>
      </c>
      <c r="B3963">
        <v>1985</v>
      </c>
      <c r="C3963">
        <f>_xlfn.MAXIFS(Table1[ScheduleWeekWritten],Table1[ScheduleSeason],Table1[[#This Row],[ScheduleSeason]])</f>
        <v>16</v>
      </c>
      <c r="D3963">
        <v>12</v>
      </c>
      <c r="E3963" cm="1">
        <f t="array" ref="E3963">_xlfn.XLOOKUP(Table1[[#This Row],[ScheduleWeekWritten]],Table3[Game],100+Table3[Increase],Table1[[#This Row],[ScheduleWeekWritten]])</f>
        <v>12</v>
      </c>
      <c r="F3963" t="b">
        <v>0</v>
      </c>
      <c r="G3963" t="s">
        <v>28</v>
      </c>
      <c r="H3963">
        <v>14</v>
      </c>
      <c r="I3963">
        <v>23</v>
      </c>
      <c r="J3963" t="s">
        <v>19</v>
      </c>
      <c r="K3963" t="s">
        <v>91</v>
      </c>
      <c r="L3963" t="str">
        <f>_xlfn.XLOOKUP(Table1[[#This Row],[TeamFavoriteID]],Table2[team_id],Table2[team_name],_xlfn.XLOOKUP(Table1[[#This Row],[TeamFavoriteID]],Table2[team_id_pfr],Table2[team_name],"Even"))</f>
        <v>Miami Dolphins</v>
      </c>
      <c r="M3963">
        <v>-8.5</v>
      </c>
      <c r="N3963">
        <f>IF(Table1[[#This Row],[TeamFavorite]]=Table1[[#This Row],[TeamHome]],Table1[[#This Row],[ScoreAway]]-Table1[[#This Row],[ScoreHome]],Table1[[#This Row],[ScoreHome]]-Table1[[#This Row],[ScoreAway]])</f>
        <v>-9</v>
      </c>
      <c r="O3963">
        <f>IF(Table1[[#This Row],[SpreadActual]]&lt;Table1[[#This Row],[SpreadFavorite]],1,0)</f>
        <v>1</v>
      </c>
      <c r="P3963">
        <v>41.5</v>
      </c>
      <c r="Q3963" t="s">
        <v>123</v>
      </c>
      <c r="R3963" t="b">
        <v>0</v>
      </c>
      <c r="S3963">
        <v>36</v>
      </c>
      <c r="T3963">
        <v>17</v>
      </c>
      <c r="U3963">
        <v>69</v>
      </c>
    </row>
    <row r="3964" spans="1:22" x14ac:dyDescent="0.2">
      <c r="A3964" s="1">
        <v>31375</v>
      </c>
      <c r="B3964">
        <v>1985</v>
      </c>
      <c r="C3964">
        <f>_xlfn.MAXIFS(Table1[ScheduleWeekWritten],Table1[ScheduleSeason],Table1[[#This Row],[ScheduleSeason]])</f>
        <v>16</v>
      </c>
      <c r="D3964">
        <v>12</v>
      </c>
      <c r="E3964" cm="1">
        <f t="array" ref="E3964">_xlfn.XLOOKUP(Table1[[#This Row],[ScheduleWeekWritten]],Table3[Game],100+Table3[Increase],Table1[[#This Row],[ScheduleWeekWritten]])</f>
        <v>12</v>
      </c>
      <c r="F3964" t="b">
        <v>0</v>
      </c>
      <c r="G3964" t="s">
        <v>46</v>
      </c>
      <c r="H3964">
        <v>36</v>
      </c>
      <c r="I3964">
        <v>0</v>
      </c>
      <c r="J3964" t="s">
        <v>38</v>
      </c>
      <c r="K3964" t="s">
        <v>47</v>
      </c>
      <c r="L3964" t="str">
        <f>_xlfn.XLOOKUP(Table1[[#This Row],[TeamFavoriteID]],Table2[team_id],Table2[team_name],_xlfn.XLOOKUP(Table1[[#This Row],[TeamFavoriteID]],Table2[team_id_pfr],Table2[team_name],"Even"))</f>
        <v>Chicago Bears</v>
      </c>
      <c r="M3964">
        <v>-16</v>
      </c>
      <c r="N3964">
        <f>IF(Table1[[#This Row],[TeamFavorite]]=Table1[[#This Row],[TeamHome]],Table1[[#This Row],[ScoreAway]]-Table1[[#This Row],[ScoreHome]],Table1[[#This Row],[ScoreHome]]-Table1[[#This Row],[ScoreAway]])</f>
        <v>-36</v>
      </c>
      <c r="O3964">
        <f>IF(Table1[[#This Row],[SpreadActual]]&lt;Table1[[#This Row],[SpreadFavorite]],1,0)</f>
        <v>1</v>
      </c>
      <c r="P3964">
        <v>40.5</v>
      </c>
      <c r="Q3964" t="s">
        <v>114</v>
      </c>
      <c r="R3964" t="b">
        <v>0</v>
      </c>
      <c r="S3964">
        <v>20</v>
      </c>
      <c r="T3964">
        <v>11</v>
      </c>
      <c r="U3964">
        <v>57</v>
      </c>
    </row>
    <row r="3965" spans="1:22" x14ac:dyDescent="0.2">
      <c r="A3965" s="1">
        <v>31375</v>
      </c>
      <c r="B3965">
        <v>1985</v>
      </c>
      <c r="C3965">
        <f>_xlfn.MAXIFS(Table1[ScheduleWeekWritten],Table1[ScheduleSeason],Table1[[#This Row],[ScheduleSeason]])</f>
        <v>16</v>
      </c>
      <c r="D3965">
        <v>12</v>
      </c>
      <c r="E3965" cm="1">
        <f t="array" ref="E3965">_xlfn.XLOOKUP(Table1[[#This Row],[ScheduleWeekWritten]],Table3[Game],100+Table3[Increase],Table1[[#This Row],[ScheduleWeekWritten]])</f>
        <v>12</v>
      </c>
      <c r="F3965" t="b">
        <v>0</v>
      </c>
      <c r="G3965" t="s">
        <v>62</v>
      </c>
      <c r="H3965">
        <v>24</v>
      </c>
      <c r="I3965">
        <v>6</v>
      </c>
      <c r="J3965" t="s">
        <v>101</v>
      </c>
      <c r="K3965" t="s">
        <v>63</v>
      </c>
      <c r="L3965" t="str">
        <f>_xlfn.XLOOKUP(Table1[[#This Row],[TeamFavoriteID]],Table2[team_id],Table2[team_name],_xlfn.XLOOKUP(Table1[[#This Row],[TeamFavoriteID]],Table2[team_id_pfr],Table2[team_name],"Even"))</f>
        <v>Cleveland Browns</v>
      </c>
      <c r="M3965">
        <v>-3</v>
      </c>
      <c r="N3965">
        <f>IF(Table1[[#This Row],[TeamFavorite]]=Table1[[#This Row],[TeamHome]],Table1[[#This Row],[ScoreAway]]-Table1[[#This Row],[ScoreHome]],Table1[[#This Row],[ScoreHome]]-Table1[[#This Row],[ScoreAway]])</f>
        <v>-18</v>
      </c>
      <c r="O3965">
        <f>IF(Table1[[#This Row],[SpreadActual]]&lt;Table1[[#This Row],[SpreadFavorite]],1,0)</f>
        <v>1</v>
      </c>
      <c r="P3965">
        <v>37</v>
      </c>
      <c r="Q3965" t="s">
        <v>66</v>
      </c>
      <c r="R3965" t="b">
        <v>0</v>
      </c>
      <c r="S3965">
        <v>36</v>
      </c>
      <c r="T3965">
        <v>11</v>
      </c>
      <c r="U3965">
        <v>71</v>
      </c>
    </row>
    <row r="3966" spans="1:22" x14ac:dyDescent="0.2">
      <c r="A3966" s="1">
        <v>31375</v>
      </c>
      <c r="B3966">
        <v>1985</v>
      </c>
      <c r="C3966">
        <f>_xlfn.MAXIFS(Table1[ScheduleWeekWritten],Table1[ScheduleSeason],Table1[[#This Row],[ScheduleSeason]])</f>
        <v>16</v>
      </c>
      <c r="D3966">
        <v>12</v>
      </c>
      <c r="E3966" cm="1">
        <f t="array" ref="E3966">_xlfn.XLOOKUP(Table1[[#This Row],[ScheduleWeekWritten]],Table3[Game],100+Table3[Increase],Table1[[#This Row],[ScheduleWeekWritten]])</f>
        <v>12</v>
      </c>
      <c r="F3966" t="b">
        <v>0</v>
      </c>
      <c r="G3966" t="s">
        <v>67</v>
      </c>
      <c r="H3966">
        <v>34</v>
      </c>
      <c r="I3966">
        <v>17</v>
      </c>
      <c r="J3966" t="s">
        <v>58</v>
      </c>
      <c r="K3966" t="s">
        <v>68</v>
      </c>
      <c r="L3966" t="str">
        <f>_xlfn.XLOOKUP(Table1[[#This Row],[TeamFavoriteID]],Table2[team_id],Table2[team_name],_xlfn.XLOOKUP(Table1[[#This Row],[TeamFavoriteID]],Table2[team_id_pfr],Table2[team_name],"Even"))</f>
        <v>Dallas Cowboys</v>
      </c>
      <c r="M3966">
        <v>-7</v>
      </c>
      <c r="N3966">
        <f>IF(Table1[[#This Row],[TeamFavorite]]=Table1[[#This Row],[TeamHome]],Table1[[#This Row],[ScoreAway]]-Table1[[#This Row],[ScoreHome]],Table1[[#This Row],[ScoreHome]]-Table1[[#This Row],[ScoreAway]])</f>
        <v>-17</v>
      </c>
      <c r="O3966">
        <f>IF(Table1[[#This Row],[SpreadActual]]&lt;Table1[[#This Row],[SpreadFavorite]],1,0)</f>
        <v>1</v>
      </c>
      <c r="P3966">
        <v>37</v>
      </c>
      <c r="Q3966" t="s">
        <v>119</v>
      </c>
      <c r="R3966" t="b">
        <v>0</v>
      </c>
      <c r="S3966">
        <v>52</v>
      </c>
      <c r="T3966">
        <v>11</v>
      </c>
      <c r="U3966">
        <v>86</v>
      </c>
    </row>
    <row r="3967" spans="1:22" x14ac:dyDescent="0.2">
      <c r="A3967" s="1">
        <v>31375</v>
      </c>
      <c r="B3967">
        <v>1985</v>
      </c>
      <c r="C3967">
        <f>_xlfn.MAXIFS(Table1[ScheduleWeekWritten],Table1[ScheduleSeason],Table1[[#This Row],[ScheduleSeason]])</f>
        <v>16</v>
      </c>
      <c r="D3967">
        <v>12</v>
      </c>
      <c r="E3967" cm="1">
        <f t="array" ref="E3967">_xlfn.XLOOKUP(Table1[[#This Row],[ScheduleWeekWritten]],Table3[Game],100+Table3[Increase],Table1[[#This Row],[ScheduleWeekWritten]])</f>
        <v>12</v>
      </c>
      <c r="F3967" t="b">
        <v>0</v>
      </c>
      <c r="G3967" t="s">
        <v>23</v>
      </c>
      <c r="H3967">
        <v>37</v>
      </c>
      <c r="I3967">
        <v>35</v>
      </c>
      <c r="J3967" t="s">
        <v>27</v>
      </c>
      <c r="K3967" t="s">
        <v>29</v>
      </c>
      <c r="L3967" t="str">
        <f>_xlfn.XLOOKUP(Table1[[#This Row],[TeamFavoriteID]],Table2[team_id],Table2[team_name],_xlfn.XLOOKUP(Table1[[#This Row],[TeamFavoriteID]],Table2[team_id_pfr],Table2[team_name],"Even"))</f>
        <v>Los Angeles Chargers</v>
      </c>
      <c r="M3967">
        <v>-6</v>
      </c>
      <c r="N3967">
        <f>IF(Table1[[#This Row],[TeamFavorite]]=Table1[[#This Row],[TeamHome]],Table1[[#This Row],[ScoreAway]]-Table1[[#This Row],[ScoreHome]],Table1[[#This Row],[ScoreHome]]-Table1[[#This Row],[ScoreAway]])</f>
        <v>2</v>
      </c>
      <c r="O3967">
        <f>IF(Table1[[#This Row],[SpreadActual]]&lt;Table1[[#This Row],[SpreadFavorite]],1,0)</f>
        <v>0</v>
      </c>
      <c r="P3967">
        <v>45</v>
      </c>
      <c r="Q3967" t="s">
        <v>102</v>
      </c>
      <c r="R3967" t="b">
        <v>0</v>
      </c>
      <c r="S3967">
        <v>72</v>
      </c>
      <c r="T3967">
        <v>0</v>
      </c>
      <c r="V3967" t="s">
        <v>103</v>
      </c>
    </row>
    <row r="3968" spans="1:22" x14ac:dyDescent="0.2">
      <c r="A3968" s="1">
        <v>31375</v>
      </c>
      <c r="B3968">
        <v>1985</v>
      </c>
      <c r="C3968">
        <f>_xlfn.MAXIFS(Table1[ScheduleWeekWritten],Table1[ScheduleSeason],Table1[[#This Row],[ScheduleSeason]])</f>
        <v>16</v>
      </c>
      <c r="D3968">
        <v>12</v>
      </c>
      <c r="E3968" cm="1">
        <f t="array" ref="E3968">_xlfn.XLOOKUP(Table1[[#This Row],[ScheduleWeekWritten]],Table3[Game],100+Table3[Increase],Table1[[#This Row],[ScheduleWeekWritten]])</f>
        <v>12</v>
      </c>
      <c r="F3968" t="b">
        <v>0</v>
      </c>
      <c r="G3968" t="s">
        <v>42</v>
      </c>
      <c r="H3968">
        <v>20</v>
      </c>
      <c r="I3968">
        <v>7</v>
      </c>
      <c r="J3968" t="s">
        <v>140</v>
      </c>
      <c r="K3968" t="s">
        <v>75</v>
      </c>
      <c r="L3968" t="str">
        <f>_xlfn.XLOOKUP(Table1[[#This Row],[TeamFavoriteID]],Table2[team_id],Table2[team_name],_xlfn.XLOOKUP(Table1[[#This Row],[TeamFavoriteID]],Table2[team_id_pfr],Table2[team_name],"Even"))</f>
        <v>Kansas City Chiefs</v>
      </c>
      <c r="M3968">
        <v>-4</v>
      </c>
      <c r="N3968">
        <f>IF(Table1[[#This Row],[TeamFavorite]]=Table1[[#This Row],[TeamHome]],Table1[[#This Row],[ScoreAway]]-Table1[[#This Row],[ScoreHome]],Table1[[#This Row],[ScoreHome]]-Table1[[#This Row],[ScoreAway]])</f>
        <v>-13</v>
      </c>
      <c r="O3968">
        <f>IF(Table1[[#This Row],[SpreadActual]]&lt;Table1[[#This Row],[SpreadFavorite]],1,0)</f>
        <v>1</v>
      </c>
      <c r="P3968">
        <v>41</v>
      </c>
      <c r="Q3968" t="s">
        <v>117</v>
      </c>
      <c r="R3968" t="b">
        <v>0</v>
      </c>
      <c r="S3968">
        <v>22</v>
      </c>
      <c r="T3968">
        <v>14</v>
      </c>
      <c r="U3968">
        <v>72</v>
      </c>
    </row>
    <row r="3969" spans="1:22" x14ac:dyDescent="0.2">
      <c r="A3969" s="1">
        <v>31375</v>
      </c>
      <c r="B3969">
        <v>1985</v>
      </c>
      <c r="C3969">
        <f>_xlfn.MAXIFS(Table1[ScheduleWeekWritten],Table1[ScheduleSeason],Table1[[#This Row],[ScheduleSeason]])</f>
        <v>16</v>
      </c>
      <c r="D3969">
        <v>12</v>
      </c>
      <c r="E3969" cm="1">
        <f t="array" ref="E3969">_xlfn.XLOOKUP(Table1[[#This Row],[ScheduleWeekWritten]],Table3[Game],100+Table3[Increase],Table1[[#This Row],[ScheduleWeekWritten]])</f>
        <v>12</v>
      </c>
      <c r="F3969" t="b">
        <v>0</v>
      </c>
      <c r="G3969" t="s">
        <v>138</v>
      </c>
      <c r="H3969">
        <v>31</v>
      </c>
      <c r="I3969">
        <v>28</v>
      </c>
      <c r="J3969" t="s">
        <v>24</v>
      </c>
      <c r="K3969" t="s">
        <v>21</v>
      </c>
      <c r="L3969" t="str">
        <f>_xlfn.XLOOKUP(Table1[[#This Row],[TeamFavoriteID]],Table2[team_id],Table2[team_name],_xlfn.XLOOKUP(Table1[[#This Row],[TeamFavoriteID]],Table2[team_id_pfr],Table2[team_name],"Even"))</f>
        <v>Las Vegas Raiders</v>
      </c>
      <c r="M3969">
        <v>-4.5</v>
      </c>
      <c r="N3969">
        <f>IF(Table1[[#This Row],[TeamFavorite]]=Table1[[#This Row],[TeamHome]],Table1[[#This Row],[ScoreAway]]-Table1[[#This Row],[ScoreHome]],Table1[[#This Row],[ScoreHome]]-Table1[[#This Row],[ScoreAway]])</f>
        <v>3</v>
      </c>
      <c r="O3969">
        <f>IF(Table1[[#This Row],[SpreadActual]]&lt;Table1[[#This Row],[SpreadFavorite]],1,0)</f>
        <v>0</v>
      </c>
      <c r="P3969">
        <v>39</v>
      </c>
      <c r="Q3969" t="s">
        <v>65</v>
      </c>
      <c r="R3969" t="b">
        <v>0</v>
      </c>
      <c r="S3969">
        <v>56</v>
      </c>
      <c r="T3969">
        <v>11</v>
      </c>
      <c r="U3969">
        <v>76</v>
      </c>
    </row>
    <row r="3970" spans="1:22" x14ac:dyDescent="0.2">
      <c r="A3970" s="1">
        <v>31375</v>
      </c>
      <c r="B3970">
        <v>1985</v>
      </c>
      <c r="C3970">
        <f>_xlfn.MAXIFS(Table1[ScheduleWeekWritten],Table1[ScheduleSeason],Table1[[#This Row],[ScheduleSeason]])</f>
        <v>16</v>
      </c>
      <c r="D3970">
        <v>12</v>
      </c>
      <c r="E3970" cm="1">
        <f t="array" ref="E3970">_xlfn.XLOOKUP(Table1[[#This Row],[ScheduleWeekWritten]],Table3[Game],100+Table3[Increase],Table1[[#This Row],[ScheduleWeekWritten]])</f>
        <v>12</v>
      </c>
      <c r="F3970" t="b">
        <v>0</v>
      </c>
      <c r="G3970" t="s">
        <v>39</v>
      </c>
      <c r="H3970">
        <v>34</v>
      </c>
      <c r="I3970">
        <v>17</v>
      </c>
      <c r="J3970" t="s">
        <v>33</v>
      </c>
      <c r="K3970" t="s">
        <v>40</v>
      </c>
      <c r="L3970" t="str">
        <f>_xlfn.XLOOKUP(Table1[[#This Row],[TeamFavoriteID]],Table2[team_id],Table2[team_name],_xlfn.XLOOKUP(Table1[[#This Row],[TeamFavoriteID]],Table2[team_id_pfr],Table2[team_name],"Even"))</f>
        <v>Los Angeles Rams</v>
      </c>
      <c r="M3970">
        <v>-6</v>
      </c>
      <c r="N3970">
        <f>IF(Table1[[#This Row],[TeamFavorite]]=Table1[[#This Row],[TeamHome]],Table1[[#This Row],[ScoreAway]]-Table1[[#This Row],[ScoreHome]],Table1[[#This Row],[ScoreHome]]-Table1[[#This Row],[ScoreAway]])</f>
        <v>-17</v>
      </c>
      <c r="O3970">
        <f>IF(Table1[[#This Row],[SpreadActual]]&lt;Table1[[#This Row],[SpreadFavorite]],1,0)</f>
        <v>1</v>
      </c>
      <c r="P3970">
        <v>39</v>
      </c>
      <c r="Q3970" t="s">
        <v>135</v>
      </c>
      <c r="R3970" t="b">
        <v>0</v>
      </c>
      <c r="S3970">
        <v>56</v>
      </c>
      <c r="T3970">
        <v>11</v>
      </c>
      <c r="U3970">
        <v>76</v>
      </c>
    </row>
    <row r="3971" spans="1:22" x14ac:dyDescent="0.2">
      <c r="A3971" s="1">
        <v>31375</v>
      </c>
      <c r="B3971">
        <v>1985</v>
      </c>
      <c r="C3971">
        <f>_xlfn.MAXIFS(Table1[ScheduleWeekWritten],Table1[ScheduleSeason],Table1[[#This Row],[ScheduleSeason]])</f>
        <v>16</v>
      </c>
      <c r="D3971">
        <v>12</v>
      </c>
      <c r="E3971" cm="1">
        <f t="array" ref="E3971">_xlfn.XLOOKUP(Table1[[#This Row],[ScheduleWeekWritten]],Table3[Game],100+Table3[Increase],Table1[[#This Row],[ScheduleWeekWritten]])</f>
        <v>12</v>
      </c>
      <c r="F3971" t="b">
        <v>0</v>
      </c>
      <c r="G3971" t="s">
        <v>54</v>
      </c>
      <c r="H3971">
        <v>23</v>
      </c>
      <c r="I3971">
        <v>30</v>
      </c>
      <c r="J3971" t="s">
        <v>95</v>
      </c>
      <c r="K3971" t="s">
        <v>55</v>
      </c>
      <c r="L3971" t="str">
        <f>_xlfn.XLOOKUP(Table1[[#This Row],[TeamFavoriteID]],Table2[team_id],Table2[team_name],_xlfn.XLOOKUP(Table1[[#This Row],[TeamFavoriteID]],Table2[team_id_pfr],Table2[team_name],"Even"))</f>
        <v>Minnesota Vikings</v>
      </c>
      <c r="M3971">
        <v>-7</v>
      </c>
      <c r="N3971">
        <f>IF(Table1[[#This Row],[TeamFavorite]]=Table1[[#This Row],[TeamHome]],Table1[[#This Row],[ScoreAway]]-Table1[[#This Row],[ScoreHome]],Table1[[#This Row],[ScoreHome]]-Table1[[#This Row],[ScoreAway]])</f>
        <v>7</v>
      </c>
      <c r="O3971">
        <f>IF(Table1[[#This Row],[SpreadActual]]&lt;Table1[[#This Row],[SpreadFavorite]],1,0)</f>
        <v>0</v>
      </c>
      <c r="P3971">
        <v>42</v>
      </c>
      <c r="Q3971" t="s">
        <v>137</v>
      </c>
      <c r="R3971" t="b">
        <v>0</v>
      </c>
      <c r="S3971">
        <v>72</v>
      </c>
      <c r="T3971">
        <v>0</v>
      </c>
      <c r="V3971" t="s">
        <v>103</v>
      </c>
    </row>
    <row r="3972" spans="1:22" x14ac:dyDescent="0.2">
      <c r="A3972" s="1">
        <v>31375</v>
      </c>
      <c r="B3972">
        <v>1985</v>
      </c>
      <c r="C3972">
        <f>_xlfn.MAXIFS(Table1[ScheduleWeekWritten],Table1[ScheduleSeason],Table1[[#This Row],[ScheduleSeason]])</f>
        <v>16</v>
      </c>
      <c r="D3972">
        <v>12</v>
      </c>
      <c r="E3972" cm="1">
        <f t="array" ref="E3972">_xlfn.XLOOKUP(Table1[[#This Row],[ScheduleWeekWritten]],Table3[Game],100+Table3[Increase],Table1[[#This Row],[ScheduleWeekWritten]])</f>
        <v>12</v>
      </c>
      <c r="F3972" t="b">
        <v>0</v>
      </c>
      <c r="G3972" t="s">
        <v>31</v>
      </c>
      <c r="H3972">
        <v>16</v>
      </c>
      <c r="I3972">
        <v>13</v>
      </c>
      <c r="J3972" t="s">
        <v>115</v>
      </c>
      <c r="K3972" t="s">
        <v>32</v>
      </c>
      <c r="L3972" t="str">
        <f>_xlfn.XLOOKUP(Table1[[#This Row],[TeamFavoriteID]],Table2[team_id],Table2[team_name],_xlfn.XLOOKUP(Table1[[#This Row],[TeamFavoriteID]],Table2[team_id_pfr],Table2[team_name],"Even"))</f>
        <v>New York Jets</v>
      </c>
      <c r="M3972">
        <v>-3.5</v>
      </c>
      <c r="N3972">
        <f>IF(Table1[[#This Row],[TeamFavorite]]=Table1[[#This Row],[TeamHome]],Table1[[#This Row],[ScoreAway]]-Table1[[#This Row],[ScoreHome]],Table1[[#This Row],[ScoreHome]]-Table1[[#This Row],[ScoreAway]])</f>
        <v>-3</v>
      </c>
      <c r="O3972">
        <f>IF(Table1[[#This Row],[SpreadActual]]&lt;Table1[[#This Row],[SpreadFavorite]],1,0)</f>
        <v>0</v>
      </c>
      <c r="P3972">
        <v>39</v>
      </c>
      <c r="Q3972" t="s">
        <v>126</v>
      </c>
      <c r="R3972" t="b">
        <v>0</v>
      </c>
      <c r="S3972">
        <v>46</v>
      </c>
      <c r="T3972">
        <v>16</v>
      </c>
      <c r="U3972">
        <v>55</v>
      </c>
    </row>
    <row r="3973" spans="1:22" x14ac:dyDescent="0.2">
      <c r="A3973" s="1">
        <v>31375</v>
      </c>
      <c r="B3973">
        <v>1985</v>
      </c>
      <c r="C3973">
        <f>_xlfn.MAXIFS(Table1[ScheduleWeekWritten],Table1[ScheduleSeason],Table1[[#This Row],[ScheduleSeason]])</f>
        <v>16</v>
      </c>
      <c r="D3973">
        <v>12</v>
      </c>
      <c r="E3973" cm="1">
        <f t="array" ref="E3973">_xlfn.XLOOKUP(Table1[[#This Row],[ScheduleWeekWritten]],Table3[Game],100+Table3[Increase],Table1[[#This Row],[ScheduleWeekWritten]])</f>
        <v>12</v>
      </c>
      <c r="F3973" t="b">
        <v>0</v>
      </c>
      <c r="G3973" t="s">
        <v>49</v>
      </c>
      <c r="H3973">
        <v>23</v>
      </c>
      <c r="I3973">
        <v>30</v>
      </c>
      <c r="J3973" t="s">
        <v>61</v>
      </c>
      <c r="K3973" t="s">
        <v>51</v>
      </c>
      <c r="L3973" t="str">
        <f>_xlfn.XLOOKUP(Table1[[#This Row],[TeamFavoriteID]],Table2[team_id],Table2[team_name],_xlfn.XLOOKUP(Table1[[#This Row],[TeamFavoriteID]],Table2[team_id_pfr],Table2[team_name],"Even"))</f>
        <v>Pittsburgh Steelers</v>
      </c>
      <c r="M3973">
        <v>-5.5</v>
      </c>
      <c r="N3973">
        <f>IF(Table1[[#This Row],[TeamFavorite]]=Table1[[#This Row],[TeamHome]],Table1[[#This Row],[ScoreAway]]-Table1[[#This Row],[ScoreHome]],Table1[[#This Row],[ScoreHome]]-Table1[[#This Row],[ScoreAway]])</f>
        <v>7</v>
      </c>
      <c r="O3973">
        <f>IF(Table1[[#This Row],[SpreadActual]]&lt;Table1[[#This Row],[SpreadFavorite]],1,0)</f>
        <v>0</v>
      </c>
      <c r="P3973">
        <v>36.5</v>
      </c>
      <c r="Q3973" t="s">
        <v>113</v>
      </c>
      <c r="R3973" t="b">
        <v>0</v>
      </c>
      <c r="S3973">
        <v>38</v>
      </c>
      <c r="T3973">
        <v>8</v>
      </c>
      <c r="U3973">
        <v>59</v>
      </c>
    </row>
    <row r="3974" spans="1:22" x14ac:dyDescent="0.2">
      <c r="A3974" s="1">
        <v>31375</v>
      </c>
      <c r="B3974">
        <v>1985</v>
      </c>
      <c r="C3974">
        <f>_xlfn.MAXIFS(Table1[ScheduleWeekWritten],Table1[ScheduleSeason],Table1[[#This Row],[ScheduleSeason]])</f>
        <v>16</v>
      </c>
      <c r="D3974">
        <v>12</v>
      </c>
      <c r="E3974" cm="1">
        <f t="array" ref="E3974">_xlfn.XLOOKUP(Table1[[#This Row],[ScheduleWeekWritten]],Table3[Game],100+Table3[Increase],Table1[[#This Row],[ScheduleWeekWritten]])</f>
        <v>12</v>
      </c>
      <c r="F3974" t="b">
        <v>0</v>
      </c>
      <c r="G3974" t="s">
        <v>57</v>
      </c>
      <c r="H3974">
        <v>3</v>
      </c>
      <c r="I3974">
        <v>34</v>
      </c>
      <c r="J3974" t="s">
        <v>50</v>
      </c>
      <c r="K3974" t="s">
        <v>90</v>
      </c>
      <c r="L3974" t="str">
        <f>_xlfn.XLOOKUP(Table1[[#This Row],[TeamFavoriteID]],Table2[team_id],Table2[team_name],_xlfn.XLOOKUP(Table1[[#This Row],[TeamFavoriteID]],Table2[team_id_pfr],Table2[team_name],"Even"))</f>
        <v>New York Giants</v>
      </c>
      <c r="M3974">
        <v>-4</v>
      </c>
      <c r="N3974">
        <f>IF(Table1[[#This Row],[TeamFavorite]]=Table1[[#This Row],[TeamHome]],Table1[[#This Row],[ScoreAway]]-Table1[[#This Row],[ScoreHome]],Table1[[#This Row],[ScoreHome]]-Table1[[#This Row],[ScoreAway]])</f>
        <v>-31</v>
      </c>
      <c r="O3974">
        <f>IF(Table1[[#This Row],[SpreadActual]]&lt;Table1[[#This Row],[SpreadFavorite]],1,0)</f>
        <v>1</v>
      </c>
      <c r="P3974">
        <v>41</v>
      </c>
      <c r="Q3974" t="s">
        <v>60</v>
      </c>
      <c r="R3974" t="b">
        <v>0</v>
      </c>
      <c r="S3974">
        <v>30</v>
      </c>
      <c r="T3974">
        <v>12</v>
      </c>
      <c r="U3974">
        <v>78</v>
      </c>
    </row>
    <row r="3975" spans="1:22" x14ac:dyDescent="0.2">
      <c r="A3975" s="1">
        <v>31375</v>
      </c>
      <c r="B3975">
        <v>1985</v>
      </c>
      <c r="C3975">
        <f>_xlfn.MAXIFS(Table1[ScheduleWeekWritten],Table1[ScheduleSeason],Table1[[#This Row],[ScheduleSeason]])</f>
        <v>16</v>
      </c>
      <c r="D3975">
        <v>12</v>
      </c>
      <c r="E3975" cm="1">
        <f t="array" ref="E3975">_xlfn.XLOOKUP(Table1[[#This Row],[ScheduleWeekWritten]],Table3[Game],100+Table3[Increase],Table1[[#This Row],[ScheduleWeekWritten]])</f>
        <v>12</v>
      </c>
      <c r="F3975" t="b">
        <v>0</v>
      </c>
      <c r="G3975" t="s">
        <v>127</v>
      </c>
      <c r="H3975">
        <v>19</v>
      </c>
      <c r="I3975">
        <v>16</v>
      </c>
      <c r="J3975" t="s">
        <v>45</v>
      </c>
      <c r="K3975" t="s">
        <v>79</v>
      </c>
      <c r="L3975" t="str">
        <f>_xlfn.XLOOKUP(Table1[[#This Row],[TeamFavoriteID]],Table2[team_id],Table2[team_name],_xlfn.XLOOKUP(Table1[[#This Row],[TeamFavoriteID]],Table2[team_id_pfr],Table2[team_name],"Even"))</f>
        <v>Detroit Lions</v>
      </c>
      <c r="M3975">
        <v>-1</v>
      </c>
      <c r="N3975">
        <f>IF(Table1[[#This Row],[TeamFavorite]]=Table1[[#This Row],[TeamHome]],Table1[[#This Row],[ScoreAway]]-Table1[[#This Row],[ScoreHome]],Table1[[#This Row],[ScoreHome]]-Table1[[#This Row],[ScoreAway]])</f>
        <v>3</v>
      </c>
      <c r="O3975">
        <f>IF(Table1[[#This Row],[SpreadActual]]&lt;Table1[[#This Row],[SpreadFavorite]],1,0)</f>
        <v>0</v>
      </c>
      <c r="P3975">
        <v>45</v>
      </c>
      <c r="Q3975" t="s">
        <v>130</v>
      </c>
      <c r="R3975" t="b">
        <v>0</v>
      </c>
      <c r="S3975">
        <v>74</v>
      </c>
      <c r="T3975">
        <v>8</v>
      </c>
      <c r="U3975">
        <v>80</v>
      </c>
    </row>
    <row r="3976" spans="1:22" x14ac:dyDescent="0.2">
      <c r="A3976" s="1">
        <v>31376</v>
      </c>
      <c r="B3976">
        <v>1985</v>
      </c>
      <c r="C3976">
        <f>_xlfn.MAXIFS(Table1[ScheduleWeekWritten],Table1[ScheduleSeason],Table1[[#This Row],[ScheduleSeason]])</f>
        <v>16</v>
      </c>
      <c r="D3976">
        <v>12</v>
      </c>
      <c r="E3976" cm="1">
        <f t="array" ref="E3976">_xlfn.XLOOKUP(Table1[[#This Row],[ScheduleWeekWritten]],Table3[Game],100+Table3[Increase],Table1[[#This Row],[ScheduleWeekWritten]])</f>
        <v>12</v>
      </c>
      <c r="F3976" t="b">
        <v>0</v>
      </c>
      <c r="G3976" t="s">
        <v>53</v>
      </c>
      <c r="H3976">
        <v>19</v>
      </c>
      <c r="I3976">
        <v>6</v>
      </c>
      <c r="J3976" t="s">
        <v>128</v>
      </c>
      <c r="K3976" t="s">
        <v>87</v>
      </c>
      <c r="L3976" t="str">
        <f>_xlfn.XLOOKUP(Table1[[#This Row],[TeamFavoriteID]],Table2[team_id],Table2[team_name],_xlfn.XLOOKUP(Table1[[#This Row],[TeamFavoriteID]],Table2[team_id_pfr],Table2[team_name],"Even"))</f>
        <v>San Francisco 49ers</v>
      </c>
      <c r="M3976">
        <v>-6</v>
      </c>
      <c r="N3976">
        <f>IF(Table1[[#This Row],[TeamFavorite]]=Table1[[#This Row],[TeamHome]],Table1[[#This Row],[ScoreAway]]-Table1[[#This Row],[ScoreHome]],Table1[[#This Row],[ScoreHome]]-Table1[[#This Row],[ScoreAway]])</f>
        <v>-13</v>
      </c>
      <c r="O3976">
        <f>IF(Table1[[#This Row],[SpreadActual]]&lt;Table1[[#This Row],[SpreadFavorite]],1,0)</f>
        <v>1</v>
      </c>
      <c r="P3976">
        <v>43</v>
      </c>
      <c r="Q3976" t="s">
        <v>118</v>
      </c>
      <c r="R3976" t="b">
        <v>0</v>
      </c>
      <c r="S3976">
        <v>53</v>
      </c>
      <c r="T3976">
        <v>10</v>
      </c>
      <c r="U3976">
        <v>94</v>
      </c>
    </row>
    <row r="3977" spans="1:22" x14ac:dyDescent="0.2">
      <c r="A3977" s="1">
        <v>31379</v>
      </c>
      <c r="B3977">
        <v>1985</v>
      </c>
      <c r="C3977">
        <f>_xlfn.MAXIFS(Table1[ScheduleWeekWritten],Table1[ScheduleSeason],Table1[[#This Row],[ScheduleSeason]])</f>
        <v>16</v>
      </c>
      <c r="D3977">
        <v>13</v>
      </c>
      <c r="E3977" cm="1">
        <f t="array" ref="E3977">_xlfn.XLOOKUP(Table1[[#This Row],[ScheduleWeekWritten]],Table3[Game],100+Table3[Increase],Table1[[#This Row],[ScheduleWeekWritten]])</f>
        <v>13</v>
      </c>
      <c r="F3977" t="b">
        <v>0</v>
      </c>
      <c r="G3977" t="s">
        <v>67</v>
      </c>
      <c r="H3977">
        <v>35</v>
      </c>
      <c r="I3977">
        <v>17</v>
      </c>
      <c r="J3977" t="s">
        <v>57</v>
      </c>
      <c r="K3977" t="s">
        <v>68</v>
      </c>
      <c r="L3977" t="str">
        <f>_xlfn.XLOOKUP(Table1[[#This Row],[TeamFavoriteID]],Table2[team_id],Table2[team_name],_xlfn.XLOOKUP(Table1[[#This Row],[TeamFavoriteID]],Table2[team_id_pfr],Table2[team_name],"Even"))</f>
        <v>Dallas Cowboys</v>
      </c>
      <c r="M3977">
        <v>-13</v>
      </c>
      <c r="N3977">
        <f>IF(Table1[[#This Row],[TeamFavorite]]=Table1[[#This Row],[TeamHome]],Table1[[#This Row],[ScoreAway]]-Table1[[#This Row],[ScoreHome]],Table1[[#This Row],[ScoreHome]]-Table1[[#This Row],[ScoreAway]])</f>
        <v>-18</v>
      </c>
      <c r="O3977">
        <f>IF(Table1[[#This Row],[SpreadActual]]&lt;Table1[[#This Row],[SpreadFavorite]],1,0)</f>
        <v>1</v>
      </c>
      <c r="P3977">
        <v>40</v>
      </c>
      <c r="Q3977" t="s">
        <v>119</v>
      </c>
      <c r="R3977" t="b">
        <v>0</v>
      </c>
      <c r="S3977">
        <v>36</v>
      </c>
      <c r="T3977">
        <v>12</v>
      </c>
      <c r="U3977">
        <v>80</v>
      </c>
    </row>
    <row r="3978" spans="1:22" x14ac:dyDescent="0.2">
      <c r="A3978" s="1">
        <v>31379</v>
      </c>
      <c r="B3978">
        <v>1985</v>
      </c>
      <c r="C3978">
        <f>_xlfn.MAXIFS(Table1[ScheduleWeekWritten],Table1[ScheduleSeason],Table1[[#This Row],[ScheduleSeason]])</f>
        <v>16</v>
      </c>
      <c r="D3978">
        <v>13</v>
      </c>
      <c r="E3978" cm="1">
        <f t="array" ref="E3978">_xlfn.XLOOKUP(Table1[[#This Row],[ScheduleWeekWritten]],Table3[Game],100+Table3[Increase],Table1[[#This Row],[ScheduleWeekWritten]])</f>
        <v>13</v>
      </c>
      <c r="F3978" t="b">
        <v>0</v>
      </c>
      <c r="G3978" t="s">
        <v>45</v>
      </c>
      <c r="H3978">
        <v>31</v>
      </c>
      <c r="I3978">
        <v>20</v>
      </c>
      <c r="J3978" t="s">
        <v>31</v>
      </c>
      <c r="K3978" t="s">
        <v>32</v>
      </c>
      <c r="L3978" t="str">
        <f>_xlfn.XLOOKUP(Table1[[#This Row],[TeamFavoriteID]],Table2[team_id],Table2[team_name],_xlfn.XLOOKUP(Table1[[#This Row],[TeamFavoriteID]],Table2[team_id_pfr],Table2[team_name],"Even"))</f>
        <v>New York Jets</v>
      </c>
      <c r="M3978">
        <v>-3.5</v>
      </c>
      <c r="N3978">
        <f>IF(Table1[[#This Row],[TeamFavorite]]=Table1[[#This Row],[TeamHome]],Table1[[#This Row],[ScoreAway]]-Table1[[#This Row],[ScoreHome]],Table1[[#This Row],[ScoreHome]]-Table1[[#This Row],[ScoreAway]])</f>
        <v>11</v>
      </c>
      <c r="O3978">
        <f>IF(Table1[[#This Row],[SpreadActual]]&lt;Table1[[#This Row],[SpreadFavorite]],1,0)</f>
        <v>0</v>
      </c>
      <c r="P3978">
        <v>42.5</v>
      </c>
      <c r="Q3978" t="s">
        <v>125</v>
      </c>
      <c r="R3978" t="b">
        <v>0</v>
      </c>
      <c r="S3978">
        <v>72</v>
      </c>
      <c r="T3978">
        <v>0</v>
      </c>
      <c r="V3978" t="s">
        <v>103</v>
      </c>
    </row>
    <row r="3979" spans="1:22" x14ac:dyDescent="0.2">
      <c r="A3979" s="1">
        <v>31382</v>
      </c>
      <c r="B3979">
        <v>1985</v>
      </c>
      <c r="C3979">
        <f>_xlfn.MAXIFS(Table1[ScheduleWeekWritten],Table1[ScheduleSeason],Table1[[#This Row],[ScheduleSeason]])</f>
        <v>16</v>
      </c>
      <c r="D3979">
        <v>13</v>
      </c>
      <c r="E3979" cm="1">
        <f t="array" ref="E3979">_xlfn.XLOOKUP(Table1[[#This Row],[ScheduleWeekWritten]],Table3[Game],100+Table3[Increase],Table1[[#This Row],[ScheduleWeekWritten]])</f>
        <v>13</v>
      </c>
      <c r="F3979" t="b">
        <v>0</v>
      </c>
      <c r="G3979" t="s">
        <v>38</v>
      </c>
      <c r="H3979">
        <v>24</v>
      </c>
      <c r="I3979">
        <v>34</v>
      </c>
      <c r="J3979" t="s">
        <v>138</v>
      </c>
      <c r="K3979" t="s">
        <v>21</v>
      </c>
      <c r="L3979" t="str">
        <f>_xlfn.XLOOKUP(Table1[[#This Row],[TeamFavoriteID]],Table2[team_id],Table2[team_name],_xlfn.XLOOKUP(Table1[[#This Row],[TeamFavoriteID]],Table2[team_id_pfr],Table2[team_name],"Even"))</f>
        <v>Las Vegas Raiders</v>
      </c>
      <c r="M3979">
        <v>-7</v>
      </c>
      <c r="N3979">
        <f>IF(Table1[[#This Row],[TeamFavorite]]=Table1[[#This Row],[TeamHome]],Table1[[#This Row],[ScoreAway]]-Table1[[#This Row],[ScoreHome]],Table1[[#This Row],[ScoreHome]]-Table1[[#This Row],[ScoreAway]])</f>
        <v>-10</v>
      </c>
      <c r="O3979">
        <f>IF(Table1[[#This Row],[SpreadActual]]&lt;Table1[[#This Row],[SpreadFavorite]],1,0)</f>
        <v>1</v>
      </c>
      <c r="P3979">
        <v>43.5</v>
      </c>
      <c r="Q3979" t="s">
        <v>41</v>
      </c>
      <c r="R3979" t="b">
        <v>0</v>
      </c>
      <c r="S3979">
        <v>57</v>
      </c>
      <c r="T3979">
        <v>13</v>
      </c>
      <c r="U3979">
        <v>98</v>
      </c>
    </row>
    <row r="3980" spans="1:22" x14ac:dyDescent="0.2">
      <c r="A3980" s="1">
        <v>31382</v>
      </c>
      <c r="B3980">
        <v>1985</v>
      </c>
      <c r="C3980">
        <f>_xlfn.MAXIFS(Table1[ScheduleWeekWritten],Table1[ScheduleSeason],Table1[[#This Row],[ScheduleSeason]])</f>
        <v>16</v>
      </c>
      <c r="D3980">
        <v>13</v>
      </c>
      <c r="E3980" cm="1">
        <f t="array" ref="E3980">_xlfn.XLOOKUP(Table1[[#This Row],[ScheduleWeekWritten]],Table3[Game],100+Table3[Increase],Table1[[#This Row],[ScheduleWeekWritten]])</f>
        <v>13</v>
      </c>
      <c r="F3980" t="b">
        <v>0</v>
      </c>
      <c r="G3980" t="s">
        <v>101</v>
      </c>
      <c r="H3980">
        <v>45</v>
      </c>
      <c r="I3980">
        <v>27</v>
      </c>
      <c r="J3980" t="s">
        <v>23</v>
      </c>
      <c r="K3980" t="s">
        <v>104</v>
      </c>
      <c r="L3980" t="str">
        <f>_xlfn.XLOOKUP(Table1[[#This Row],[TeamFavoriteID]],Table2[team_id],Table2[team_name],_xlfn.XLOOKUP(Table1[[#This Row],[TeamFavoriteID]],Table2[team_id_pfr],Table2[team_name],"Even"))</f>
        <v>Cincinnati Bengals</v>
      </c>
      <c r="M3980">
        <v>-7.5</v>
      </c>
      <c r="N3980">
        <f>IF(Table1[[#This Row],[TeamFavorite]]=Table1[[#This Row],[TeamHome]],Table1[[#This Row],[ScoreAway]]-Table1[[#This Row],[ScoreHome]],Table1[[#This Row],[ScoreHome]]-Table1[[#This Row],[ScoreAway]])</f>
        <v>-18</v>
      </c>
      <c r="O3980">
        <f>IF(Table1[[#This Row],[SpreadActual]]&lt;Table1[[#This Row],[SpreadFavorite]],1,0)</f>
        <v>1</v>
      </c>
      <c r="P3980">
        <v>43</v>
      </c>
      <c r="Q3980" t="s">
        <v>111</v>
      </c>
      <c r="R3980" t="b">
        <v>0</v>
      </c>
      <c r="S3980">
        <v>48</v>
      </c>
      <c r="T3980">
        <v>17</v>
      </c>
      <c r="U3980">
        <v>93</v>
      </c>
    </row>
    <row r="3981" spans="1:22" x14ac:dyDescent="0.2">
      <c r="A3981" s="1">
        <v>31382</v>
      </c>
      <c r="B3981">
        <v>1985</v>
      </c>
      <c r="C3981">
        <f>_xlfn.MAXIFS(Table1[ScheduleWeekWritten],Table1[ScheduleSeason],Table1[[#This Row],[ScheduleSeason]])</f>
        <v>16</v>
      </c>
      <c r="D3981">
        <v>13</v>
      </c>
      <c r="E3981" cm="1">
        <f t="array" ref="E3981">_xlfn.XLOOKUP(Table1[[#This Row],[ScheduleWeekWritten]],Table3[Game],100+Table3[Increase],Table1[[#This Row],[ScheduleWeekWritten]])</f>
        <v>13</v>
      </c>
      <c r="F3981" t="b">
        <v>0</v>
      </c>
      <c r="G3981" t="s">
        <v>33</v>
      </c>
      <c r="H3981">
        <v>21</v>
      </c>
      <c r="I3981">
        <v>0</v>
      </c>
      <c r="J3981" t="s">
        <v>127</v>
      </c>
      <c r="K3981" t="s">
        <v>35</v>
      </c>
      <c r="L3981" t="str">
        <f>_xlfn.XLOOKUP(Table1[[#This Row],[TeamFavoriteID]],Table2[team_id],Table2[team_name],_xlfn.XLOOKUP(Table1[[#This Row],[TeamFavoriteID]],Table2[team_id_pfr],Table2[team_name],"Even"))</f>
        <v>Green Bay Packers</v>
      </c>
      <c r="M3981">
        <v>-6.5</v>
      </c>
      <c r="N3981">
        <f>IF(Table1[[#This Row],[TeamFavorite]]=Table1[[#This Row],[TeamHome]],Table1[[#This Row],[ScoreAway]]-Table1[[#This Row],[ScoreHome]],Table1[[#This Row],[ScoreHome]]-Table1[[#This Row],[ScoreAway]])</f>
        <v>-21</v>
      </c>
      <c r="O3981">
        <f>IF(Table1[[#This Row],[SpreadActual]]&lt;Table1[[#This Row],[SpreadFavorite]],1,0)</f>
        <v>1</v>
      </c>
      <c r="P3981">
        <v>44.5</v>
      </c>
      <c r="Q3981" t="s">
        <v>82</v>
      </c>
      <c r="R3981" t="b">
        <v>0</v>
      </c>
      <c r="S3981">
        <v>28</v>
      </c>
      <c r="T3981">
        <v>21</v>
      </c>
      <c r="U3981">
        <v>96</v>
      </c>
      <c r="V3981" t="s">
        <v>120</v>
      </c>
    </row>
    <row r="3982" spans="1:22" x14ac:dyDescent="0.2">
      <c r="A3982" s="1">
        <v>31382</v>
      </c>
      <c r="B3982">
        <v>1985</v>
      </c>
      <c r="C3982">
        <f>_xlfn.MAXIFS(Table1[ScheduleWeekWritten],Table1[ScheduleSeason],Table1[[#This Row],[ScheduleSeason]])</f>
        <v>16</v>
      </c>
      <c r="D3982">
        <v>13</v>
      </c>
      <c r="E3982" cm="1">
        <f t="array" ref="E3982">_xlfn.XLOOKUP(Table1[[#This Row],[ScheduleWeekWritten]],Table3[Game],100+Table3[Increase],Table1[[#This Row],[ScheduleWeekWritten]])</f>
        <v>13</v>
      </c>
      <c r="F3982" t="b">
        <v>0</v>
      </c>
      <c r="G3982" t="s">
        <v>140</v>
      </c>
      <c r="H3982">
        <v>31</v>
      </c>
      <c r="I3982">
        <v>38</v>
      </c>
      <c r="J3982" t="s">
        <v>115</v>
      </c>
      <c r="K3982" t="s">
        <v>70</v>
      </c>
      <c r="L3982" t="str">
        <f>_xlfn.XLOOKUP(Table1[[#This Row],[TeamFavoriteID]],Table2[team_id],Table2[team_name],_xlfn.XLOOKUP(Table1[[#This Row],[TeamFavoriteID]],Table2[team_id_pfr],Table2[team_name],"Even"))</f>
        <v>Boston Patriots</v>
      </c>
      <c r="M3982">
        <v>-7</v>
      </c>
      <c r="N3982">
        <f>IF(Table1[[#This Row],[TeamFavorite]]=Table1[[#This Row],[TeamHome]],Table1[[#This Row],[ScoreAway]]-Table1[[#This Row],[ScoreHome]],Table1[[#This Row],[ScoreHome]]-Table1[[#This Row],[ScoreAway]])</f>
        <v>-7</v>
      </c>
      <c r="O3982">
        <f>IF(Table1[[#This Row],[SpreadActual]]&lt;Table1[[#This Row],[SpreadFavorite]],1,0)</f>
        <v>0</v>
      </c>
      <c r="P3982">
        <v>39</v>
      </c>
      <c r="Q3982" t="s">
        <v>141</v>
      </c>
      <c r="R3982" t="b">
        <v>0</v>
      </c>
      <c r="S3982">
        <v>72</v>
      </c>
      <c r="T3982">
        <v>0</v>
      </c>
      <c r="V3982" t="s">
        <v>103</v>
      </c>
    </row>
    <row r="3983" spans="1:22" x14ac:dyDescent="0.2">
      <c r="A3983" s="1">
        <v>31382</v>
      </c>
      <c r="B3983">
        <v>1985</v>
      </c>
      <c r="C3983">
        <f>_xlfn.MAXIFS(Table1[ScheduleWeekWritten],Table1[ScheduleSeason],Table1[[#This Row],[ScheduleSeason]])</f>
        <v>16</v>
      </c>
      <c r="D3983">
        <v>13</v>
      </c>
      <c r="E3983" cm="1">
        <f t="array" ref="E3983">_xlfn.XLOOKUP(Table1[[#This Row],[ScheduleWeekWritten]],Table3[Game],100+Table3[Increase],Table1[[#This Row],[ScheduleWeekWritten]])</f>
        <v>13</v>
      </c>
      <c r="F3983" t="b">
        <v>0</v>
      </c>
      <c r="G3983" t="s">
        <v>95</v>
      </c>
      <c r="H3983">
        <v>29</v>
      </c>
      <c r="I3983">
        <v>3</v>
      </c>
      <c r="J3983" t="s">
        <v>39</v>
      </c>
      <c r="K3983" t="s">
        <v>40</v>
      </c>
      <c r="L3983" t="str">
        <f>_xlfn.XLOOKUP(Table1[[#This Row],[TeamFavoriteID]],Table2[team_id],Table2[team_name],_xlfn.XLOOKUP(Table1[[#This Row],[TeamFavoriteID]],Table2[team_id_pfr],Table2[team_name],"Even"))</f>
        <v>Los Angeles Rams</v>
      </c>
      <c r="M3983">
        <v>-5.5</v>
      </c>
      <c r="N3983">
        <f>IF(Table1[[#This Row],[TeamFavorite]]=Table1[[#This Row],[TeamHome]],Table1[[#This Row],[ScoreAway]]-Table1[[#This Row],[ScoreHome]],Table1[[#This Row],[ScoreHome]]-Table1[[#This Row],[ScoreAway]])</f>
        <v>26</v>
      </c>
      <c r="O3983">
        <f>IF(Table1[[#This Row],[SpreadActual]]&lt;Table1[[#This Row],[SpreadFavorite]],1,0)</f>
        <v>0</v>
      </c>
      <c r="P3983">
        <v>40</v>
      </c>
      <c r="Q3983" t="s">
        <v>124</v>
      </c>
      <c r="R3983" t="b">
        <v>0</v>
      </c>
      <c r="S3983">
        <v>72</v>
      </c>
      <c r="T3983">
        <v>0</v>
      </c>
      <c r="V3983" t="s">
        <v>103</v>
      </c>
    </row>
    <row r="3984" spans="1:22" x14ac:dyDescent="0.2">
      <c r="A3984" s="1">
        <v>31382</v>
      </c>
      <c r="B3984">
        <v>1985</v>
      </c>
      <c r="C3984">
        <f>_xlfn.MAXIFS(Table1[ScheduleWeekWritten],Table1[ScheduleSeason],Table1[[#This Row],[ScheduleSeason]])</f>
        <v>16</v>
      </c>
      <c r="D3984">
        <v>13</v>
      </c>
      <c r="E3984" cm="1">
        <f t="array" ref="E3984">_xlfn.XLOOKUP(Table1[[#This Row],[ScheduleWeekWritten]],Table3[Game],100+Table3[Increase],Table1[[#This Row],[ScheduleWeekWritten]])</f>
        <v>13</v>
      </c>
      <c r="F3984" t="b">
        <v>0</v>
      </c>
      <c r="G3984" t="s">
        <v>50</v>
      </c>
      <c r="H3984">
        <v>33</v>
      </c>
      <c r="I3984">
        <v>35</v>
      </c>
      <c r="J3984" t="s">
        <v>62</v>
      </c>
      <c r="K3984" t="s">
        <v>90</v>
      </c>
      <c r="L3984" t="str">
        <f>_xlfn.XLOOKUP(Table1[[#This Row],[TeamFavoriteID]],Table2[team_id],Table2[team_name],_xlfn.XLOOKUP(Table1[[#This Row],[TeamFavoriteID]],Table2[team_id_pfr],Table2[team_name],"Even"))</f>
        <v>New York Giants</v>
      </c>
      <c r="M3984">
        <v>-6</v>
      </c>
      <c r="N3984">
        <f>IF(Table1[[#This Row],[TeamFavorite]]=Table1[[#This Row],[TeamHome]],Table1[[#This Row],[ScoreAway]]-Table1[[#This Row],[ScoreHome]],Table1[[#This Row],[ScoreHome]]-Table1[[#This Row],[ScoreAway]])</f>
        <v>2</v>
      </c>
      <c r="O3984">
        <f>IF(Table1[[#This Row],[SpreadActual]]&lt;Table1[[#This Row],[SpreadFavorite]],1,0)</f>
        <v>0</v>
      </c>
      <c r="P3984">
        <v>36</v>
      </c>
      <c r="Q3984" t="s">
        <v>126</v>
      </c>
      <c r="R3984" t="b">
        <v>0</v>
      </c>
      <c r="S3984">
        <v>43</v>
      </c>
      <c r="T3984">
        <v>20</v>
      </c>
      <c r="U3984">
        <v>90</v>
      </c>
    </row>
    <row r="3985" spans="1:22" x14ac:dyDescent="0.2">
      <c r="A3985" s="1">
        <v>31382</v>
      </c>
      <c r="B3985">
        <v>1985</v>
      </c>
      <c r="C3985">
        <f>_xlfn.MAXIFS(Table1[ScheduleWeekWritten],Table1[ScheduleSeason],Table1[[#This Row],[ScheduleSeason]])</f>
        <v>16</v>
      </c>
      <c r="D3985">
        <v>13</v>
      </c>
      <c r="E3985" cm="1">
        <f t="array" ref="E3985">_xlfn.XLOOKUP(Table1[[#This Row],[ScheduleWeekWritten]],Table3[Game],100+Table3[Increase],Table1[[#This Row],[ScheduleWeekWritten]])</f>
        <v>13</v>
      </c>
      <c r="F3985" t="b">
        <v>0</v>
      </c>
      <c r="G3985" t="s">
        <v>58</v>
      </c>
      <c r="H3985">
        <v>23</v>
      </c>
      <c r="I3985">
        <v>28</v>
      </c>
      <c r="J3985" t="s">
        <v>54</v>
      </c>
      <c r="K3985" t="s">
        <v>77</v>
      </c>
      <c r="L3985" t="str">
        <f>_xlfn.XLOOKUP(Table1[[#This Row],[TeamFavoriteID]],Table2[team_id],Table2[team_name],_xlfn.XLOOKUP(Table1[[#This Row],[TeamFavoriteID]],Table2[team_id_pfr],Table2[team_name],"Even"))</f>
        <v>Philadelphia Eagles</v>
      </c>
      <c r="M3985">
        <v>-6.5</v>
      </c>
      <c r="N3985">
        <f>IF(Table1[[#This Row],[TeamFavorite]]=Table1[[#This Row],[TeamHome]],Table1[[#This Row],[ScoreAway]]-Table1[[#This Row],[ScoreHome]],Table1[[#This Row],[ScoreHome]]-Table1[[#This Row],[ScoreAway]])</f>
        <v>5</v>
      </c>
      <c r="O3985">
        <f>IF(Table1[[#This Row],[SpreadActual]]&lt;Table1[[#This Row],[SpreadFavorite]],1,0)</f>
        <v>0</v>
      </c>
      <c r="P3985">
        <v>37.5</v>
      </c>
      <c r="Q3985" t="s">
        <v>112</v>
      </c>
      <c r="R3985" t="b">
        <v>0</v>
      </c>
      <c r="S3985">
        <v>44</v>
      </c>
      <c r="T3985">
        <v>15</v>
      </c>
      <c r="U3985">
        <v>94</v>
      </c>
    </row>
    <row r="3986" spans="1:22" x14ac:dyDescent="0.2">
      <c r="A3986" s="1">
        <v>31382</v>
      </c>
      <c r="B3986">
        <v>1985</v>
      </c>
      <c r="C3986">
        <f>_xlfn.MAXIFS(Table1[ScheduleWeekWritten],Table1[ScheduleSeason],Table1[[#This Row],[ScheduleSeason]])</f>
        <v>16</v>
      </c>
      <c r="D3986">
        <v>13</v>
      </c>
      <c r="E3986" cm="1">
        <f t="array" ref="E3986">_xlfn.XLOOKUP(Table1[[#This Row],[ScheduleWeekWritten]],Table3[Game],100+Table3[Increase],Table1[[#This Row],[ScheduleWeekWritten]])</f>
        <v>13</v>
      </c>
      <c r="F3986" t="b">
        <v>0</v>
      </c>
      <c r="G3986" t="s">
        <v>49</v>
      </c>
      <c r="H3986">
        <v>23</v>
      </c>
      <c r="I3986">
        <v>31</v>
      </c>
      <c r="J3986" t="s">
        <v>24</v>
      </c>
      <c r="K3986" t="s">
        <v>89</v>
      </c>
      <c r="L3986" t="str">
        <f>_xlfn.XLOOKUP(Table1[[#This Row],[TeamFavoriteID]],Table2[team_id],Table2[team_name],_xlfn.XLOOKUP(Table1[[#This Row],[TeamFavoriteID]],Table2[team_id_pfr],Table2[team_name],"Even"))</f>
        <v>Even</v>
      </c>
      <c r="M3986">
        <v>0</v>
      </c>
      <c r="N3986">
        <f>IF(Table1[[#This Row],[TeamFavorite]]=Table1[[#This Row],[TeamHome]],Table1[[#This Row],[ScoreAway]]-Table1[[#This Row],[ScoreHome]],Table1[[#This Row],[ScoreHome]]-Table1[[#This Row],[ScoreAway]])</f>
        <v>-8</v>
      </c>
      <c r="O3986">
        <f>IF(Table1[[#This Row],[SpreadActual]]&lt;Table1[[#This Row],[SpreadFavorite]],1,0)</f>
        <v>1</v>
      </c>
      <c r="P3986">
        <v>41</v>
      </c>
      <c r="Q3986" t="s">
        <v>113</v>
      </c>
      <c r="R3986" t="b">
        <v>0</v>
      </c>
      <c r="S3986">
        <v>52</v>
      </c>
      <c r="T3986">
        <v>12</v>
      </c>
      <c r="U3986">
        <v>70</v>
      </c>
    </row>
    <row r="3987" spans="1:22" x14ac:dyDescent="0.2">
      <c r="A3987" s="1">
        <v>31382</v>
      </c>
      <c r="B3987">
        <v>1985</v>
      </c>
      <c r="C3987">
        <f>_xlfn.MAXIFS(Table1[ScheduleWeekWritten],Table1[ScheduleSeason],Table1[[#This Row],[ScheduleSeason]])</f>
        <v>16</v>
      </c>
      <c r="D3987">
        <v>13</v>
      </c>
      <c r="E3987" cm="1">
        <f t="array" ref="E3987">_xlfn.XLOOKUP(Table1[[#This Row],[ScheduleWeekWritten]],Table3[Game],100+Table3[Increase],Table1[[#This Row],[ScheduleWeekWritten]])</f>
        <v>13</v>
      </c>
      <c r="F3987" t="b">
        <v>0</v>
      </c>
      <c r="G3987" t="s">
        <v>27</v>
      </c>
      <c r="H3987">
        <v>40</v>
      </c>
      <c r="I3987">
        <v>7</v>
      </c>
      <c r="J3987" t="s">
        <v>28</v>
      </c>
      <c r="K3987" t="s">
        <v>29</v>
      </c>
      <c r="L3987" t="str">
        <f>_xlfn.XLOOKUP(Table1[[#This Row],[TeamFavoriteID]],Table2[team_id],Table2[team_name],_xlfn.XLOOKUP(Table1[[#This Row],[TeamFavoriteID]],Table2[team_id_pfr],Table2[team_name],"Even"))</f>
        <v>Los Angeles Chargers</v>
      </c>
      <c r="M3987">
        <v>-10</v>
      </c>
      <c r="N3987">
        <f>IF(Table1[[#This Row],[TeamFavorite]]=Table1[[#This Row],[TeamHome]],Table1[[#This Row],[ScoreAway]]-Table1[[#This Row],[ScoreHome]],Table1[[#This Row],[ScoreHome]]-Table1[[#This Row],[ScoreAway]])</f>
        <v>33</v>
      </c>
      <c r="O3987">
        <f>IF(Table1[[#This Row],[SpreadActual]]&lt;Table1[[#This Row],[SpreadFavorite]],1,0)</f>
        <v>0</v>
      </c>
      <c r="P3987">
        <v>44.5</v>
      </c>
      <c r="Q3987" t="s">
        <v>94</v>
      </c>
      <c r="R3987" t="b">
        <v>0</v>
      </c>
      <c r="S3987">
        <v>55</v>
      </c>
      <c r="T3987">
        <v>6</v>
      </c>
      <c r="U3987">
        <v>73</v>
      </c>
    </row>
    <row r="3988" spans="1:22" x14ac:dyDescent="0.2">
      <c r="A3988" s="1">
        <v>31382</v>
      </c>
      <c r="B3988">
        <v>1985</v>
      </c>
      <c r="C3988">
        <f>_xlfn.MAXIFS(Table1[ScheduleWeekWritten],Table1[ScheduleSeason],Table1[[#This Row],[ScheduleSeason]])</f>
        <v>16</v>
      </c>
      <c r="D3988">
        <v>13</v>
      </c>
      <c r="E3988" cm="1">
        <f t="array" ref="E3988">_xlfn.XLOOKUP(Table1[[#This Row],[ScheduleWeekWritten]],Table3[Game],100+Table3[Increase],Table1[[#This Row],[ScheduleWeekWritten]])</f>
        <v>13</v>
      </c>
      <c r="F3988" t="b">
        <v>0</v>
      </c>
      <c r="G3988" t="s">
        <v>128</v>
      </c>
      <c r="H3988">
        <v>24</v>
      </c>
      <c r="I3988">
        <v>6</v>
      </c>
      <c r="J3988" t="s">
        <v>42</v>
      </c>
      <c r="K3988" t="s">
        <v>132</v>
      </c>
      <c r="L3988" t="str">
        <f>_xlfn.XLOOKUP(Table1[[#This Row],[TeamFavoriteID]],Table2[team_id],Table2[team_name],_xlfn.XLOOKUP(Table1[[#This Row],[TeamFavoriteID]],Table2[team_id_pfr],Table2[team_name],"Even"))</f>
        <v>Seattle Seahawks</v>
      </c>
      <c r="M3988">
        <v>-8</v>
      </c>
      <c r="N3988">
        <f>IF(Table1[[#This Row],[TeamFavorite]]=Table1[[#This Row],[TeamHome]],Table1[[#This Row],[ScoreAway]]-Table1[[#This Row],[ScoreHome]],Table1[[#This Row],[ScoreHome]]-Table1[[#This Row],[ScoreAway]])</f>
        <v>-18</v>
      </c>
      <c r="O3988">
        <f>IF(Table1[[#This Row],[SpreadActual]]&lt;Table1[[#This Row],[SpreadFavorite]],1,0)</f>
        <v>1</v>
      </c>
      <c r="P3988">
        <v>40.5</v>
      </c>
      <c r="Q3988" t="s">
        <v>129</v>
      </c>
      <c r="R3988" t="b">
        <v>0</v>
      </c>
      <c r="S3988">
        <v>72</v>
      </c>
      <c r="T3988">
        <v>0</v>
      </c>
      <c r="V3988" t="s">
        <v>103</v>
      </c>
    </row>
    <row r="3989" spans="1:22" x14ac:dyDescent="0.2">
      <c r="A3989" s="1">
        <v>31382</v>
      </c>
      <c r="B3989">
        <v>1985</v>
      </c>
      <c r="C3989">
        <f>_xlfn.MAXIFS(Table1[ScheduleWeekWritten],Table1[ScheduleSeason],Table1[[#This Row],[ScheduleSeason]])</f>
        <v>16</v>
      </c>
      <c r="D3989">
        <v>13</v>
      </c>
      <c r="E3989" cm="1">
        <f t="array" ref="E3989">_xlfn.XLOOKUP(Table1[[#This Row],[ScheduleWeekWritten]],Table3[Game],100+Table3[Increase],Table1[[#This Row],[ScheduleWeekWritten]])</f>
        <v>13</v>
      </c>
      <c r="F3989" t="b">
        <v>0</v>
      </c>
      <c r="G3989" t="s">
        <v>61</v>
      </c>
      <c r="H3989">
        <v>8</v>
      </c>
      <c r="I3989">
        <v>35</v>
      </c>
      <c r="J3989" t="s">
        <v>53</v>
      </c>
      <c r="K3989" t="s">
        <v>87</v>
      </c>
      <c r="L3989" t="str">
        <f>_xlfn.XLOOKUP(Table1[[#This Row],[TeamFavoriteID]],Table2[team_id],Table2[team_name],_xlfn.XLOOKUP(Table1[[#This Row],[TeamFavoriteID]],Table2[team_id_pfr],Table2[team_name],"Even"))</f>
        <v>San Francisco 49ers</v>
      </c>
      <c r="M3989">
        <v>-3.5</v>
      </c>
      <c r="N3989">
        <f>IF(Table1[[#This Row],[TeamFavorite]]=Table1[[#This Row],[TeamHome]],Table1[[#This Row],[ScoreAway]]-Table1[[#This Row],[ScoreHome]],Table1[[#This Row],[ScoreHome]]-Table1[[#This Row],[ScoreAway]])</f>
        <v>-27</v>
      </c>
      <c r="O3989">
        <f>IF(Table1[[#This Row],[SpreadActual]]&lt;Table1[[#This Row],[SpreadFavorite]],1,0)</f>
        <v>1</v>
      </c>
      <c r="P3989">
        <v>40</v>
      </c>
      <c r="Q3989" t="s">
        <v>64</v>
      </c>
      <c r="R3989" t="b">
        <v>0</v>
      </c>
      <c r="S3989">
        <v>46</v>
      </c>
      <c r="T3989">
        <v>12</v>
      </c>
      <c r="U3989">
        <v>97</v>
      </c>
    </row>
    <row r="3990" spans="1:22" x14ac:dyDescent="0.2">
      <c r="A3990" s="1">
        <v>31383</v>
      </c>
      <c r="B3990">
        <v>1985</v>
      </c>
      <c r="C3990">
        <f>_xlfn.MAXIFS(Table1[ScheduleWeekWritten],Table1[ScheduleSeason],Table1[[#This Row],[ScheduleSeason]])</f>
        <v>16</v>
      </c>
      <c r="D3990">
        <v>13</v>
      </c>
      <c r="E3990" cm="1">
        <f t="array" ref="E3990">_xlfn.XLOOKUP(Table1[[#This Row],[ScheduleWeekWritten]],Table3[Game],100+Table3[Increase],Table1[[#This Row],[ScheduleWeekWritten]])</f>
        <v>13</v>
      </c>
      <c r="F3990" t="b">
        <v>0</v>
      </c>
      <c r="G3990" t="s">
        <v>19</v>
      </c>
      <c r="H3990">
        <v>38</v>
      </c>
      <c r="I3990">
        <v>24</v>
      </c>
      <c r="J3990" t="s">
        <v>46</v>
      </c>
      <c r="K3990" t="s">
        <v>47</v>
      </c>
      <c r="L3990" t="str">
        <f>_xlfn.XLOOKUP(Table1[[#This Row],[TeamFavoriteID]],Table2[team_id],Table2[team_name],_xlfn.XLOOKUP(Table1[[#This Row],[TeamFavoriteID]],Table2[team_id_pfr],Table2[team_name],"Even"))</f>
        <v>Chicago Bears</v>
      </c>
      <c r="M3990">
        <v>-2</v>
      </c>
      <c r="N3990">
        <f>IF(Table1[[#This Row],[TeamFavorite]]=Table1[[#This Row],[TeamHome]],Table1[[#This Row],[ScoreAway]]-Table1[[#This Row],[ScoreHome]],Table1[[#This Row],[ScoreHome]]-Table1[[#This Row],[ScoreAway]])</f>
        <v>14</v>
      </c>
      <c r="O3990">
        <f>IF(Table1[[#This Row],[SpreadActual]]&lt;Table1[[#This Row],[SpreadFavorite]],1,0)</f>
        <v>0</v>
      </c>
      <c r="P3990">
        <v>43</v>
      </c>
      <c r="Q3990" t="s">
        <v>22</v>
      </c>
      <c r="R3990" t="b">
        <v>0</v>
      </c>
      <c r="S3990">
        <v>76</v>
      </c>
      <c r="T3990">
        <v>8</v>
      </c>
      <c r="U3990">
        <v>75</v>
      </c>
    </row>
    <row r="3991" spans="1:22" x14ac:dyDescent="0.2">
      <c r="A3991" s="1">
        <v>31389</v>
      </c>
      <c r="B3991">
        <v>1985</v>
      </c>
      <c r="C3991">
        <f>_xlfn.MAXIFS(Table1[ScheduleWeekWritten],Table1[ScheduleSeason],Table1[[#This Row],[ScheduleSeason]])</f>
        <v>16</v>
      </c>
      <c r="D3991">
        <v>14</v>
      </c>
      <c r="E3991" cm="1">
        <f t="array" ref="E3991">_xlfn.XLOOKUP(Table1[[#This Row],[ScheduleWeekWritten]],Table3[Game],100+Table3[Increase],Table1[[#This Row],[ScheduleWeekWritten]])</f>
        <v>14</v>
      </c>
      <c r="F3991" t="b">
        <v>0</v>
      </c>
      <c r="G3991" t="s">
        <v>28</v>
      </c>
      <c r="H3991">
        <v>7</v>
      </c>
      <c r="I3991">
        <v>27</v>
      </c>
      <c r="J3991" t="s">
        <v>31</v>
      </c>
      <c r="K3991" t="s">
        <v>32</v>
      </c>
      <c r="L3991" t="str">
        <f>_xlfn.XLOOKUP(Table1[[#This Row],[TeamFavoriteID]],Table2[team_id],Table2[team_name],_xlfn.XLOOKUP(Table1[[#This Row],[TeamFavoriteID]],Table2[team_id_pfr],Table2[team_name],"Even"))</f>
        <v>New York Jets</v>
      </c>
      <c r="M3991">
        <v>-9</v>
      </c>
      <c r="N3991">
        <f>IF(Table1[[#This Row],[TeamFavorite]]=Table1[[#This Row],[TeamHome]],Table1[[#This Row],[ScoreAway]]-Table1[[#This Row],[ScoreHome]],Table1[[#This Row],[ScoreHome]]-Table1[[#This Row],[ScoreAway]])</f>
        <v>-20</v>
      </c>
      <c r="O3991">
        <f>IF(Table1[[#This Row],[SpreadActual]]&lt;Table1[[#This Row],[SpreadFavorite]],1,0)</f>
        <v>1</v>
      </c>
      <c r="P3991">
        <v>36.5</v>
      </c>
      <c r="Q3991" t="s">
        <v>123</v>
      </c>
      <c r="R3991" t="b">
        <v>0</v>
      </c>
      <c r="S3991">
        <v>34</v>
      </c>
      <c r="T3991">
        <v>15</v>
      </c>
      <c r="U3991">
        <v>85</v>
      </c>
    </row>
    <row r="3992" spans="1:22" x14ac:dyDescent="0.2">
      <c r="A3992" s="1">
        <v>31389</v>
      </c>
      <c r="B3992">
        <v>1985</v>
      </c>
      <c r="C3992">
        <f>_xlfn.MAXIFS(Table1[ScheduleWeekWritten],Table1[ScheduleSeason],Table1[[#This Row],[ScheduleSeason]])</f>
        <v>16</v>
      </c>
      <c r="D3992">
        <v>14</v>
      </c>
      <c r="E3992" cm="1">
        <f t="array" ref="E3992">_xlfn.XLOOKUP(Table1[[#This Row],[ScheduleWeekWritten]],Table3[Game],100+Table3[Increase],Table1[[#This Row],[ScheduleWeekWritten]])</f>
        <v>14</v>
      </c>
      <c r="F3992" t="b">
        <v>0</v>
      </c>
      <c r="G3992" t="s">
        <v>46</v>
      </c>
      <c r="H3992">
        <v>17</v>
      </c>
      <c r="I3992">
        <v>10</v>
      </c>
      <c r="J3992" t="s">
        <v>140</v>
      </c>
      <c r="K3992" t="s">
        <v>47</v>
      </c>
      <c r="L3992" t="str">
        <f>_xlfn.XLOOKUP(Table1[[#This Row],[TeamFavoriteID]],Table2[team_id],Table2[team_name],_xlfn.XLOOKUP(Table1[[#This Row],[TeamFavoriteID]],Table2[team_id_pfr],Table2[team_name],"Even"))</f>
        <v>Chicago Bears</v>
      </c>
      <c r="M3992">
        <v>-19.5</v>
      </c>
      <c r="N3992">
        <f>IF(Table1[[#This Row],[TeamFavorite]]=Table1[[#This Row],[TeamHome]],Table1[[#This Row],[ScoreAway]]-Table1[[#This Row],[ScoreHome]],Table1[[#This Row],[ScoreHome]]-Table1[[#This Row],[ScoreAway]])</f>
        <v>-7</v>
      </c>
      <c r="O3992">
        <f>IF(Table1[[#This Row],[SpreadActual]]&lt;Table1[[#This Row],[SpreadFavorite]],1,0)</f>
        <v>0</v>
      </c>
      <c r="P3992">
        <v>42</v>
      </c>
      <c r="Q3992" t="s">
        <v>114</v>
      </c>
      <c r="R3992" t="b">
        <v>0</v>
      </c>
      <c r="S3992">
        <v>31</v>
      </c>
      <c r="T3992">
        <v>8</v>
      </c>
      <c r="U3992">
        <v>86</v>
      </c>
    </row>
    <row r="3993" spans="1:22" x14ac:dyDescent="0.2">
      <c r="A3993" s="1">
        <v>31389</v>
      </c>
      <c r="B3993">
        <v>1985</v>
      </c>
      <c r="C3993">
        <f>_xlfn.MAXIFS(Table1[ScheduleWeekWritten],Table1[ScheduleSeason],Table1[[#This Row],[ScheduleSeason]])</f>
        <v>16</v>
      </c>
      <c r="D3993">
        <v>14</v>
      </c>
      <c r="E3993" cm="1">
        <f t="array" ref="E3993">_xlfn.XLOOKUP(Table1[[#This Row],[ScheduleWeekWritten]],Table3[Game],100+Table3[Increase],Table1[[#This Row],[ScheduleWeekWritten]])</f>
        <v>14</v>
      </c>
      <c r="F3993" t="b">
        <v>0</v>
      </c>
      <c r="G3993" t="s">
        <v>101</v>
      </c>
      <c r="H3993">
        <v>50</v>
      </c>
      <c r="I3993">
        <v>24</v>
      </c>
      <c r="J3993" t="s">
        <v>67</v>
      </c>
      <c r="K3993" t="s">
        <v>68</v>
      </c>
      <c r="L3993" t="str">
        <f>_xlfn.XLOOKUP(Table1[[#This Row],[TeamFavoriteID]],Table2[team_id],Table2[team_name],_xlfn.XLOOKUP(Table1[[#This Row],[TeamFavoriteID]],Table2[team_id_pfr],Table2[team_name],"Even"))</f>
        <v>Dallas Cowboys</v>
      </c>
      <c r="M3993">
        <v>-3</v>
      </c>
      <c r="N3993">
        <f>IF(Table1[[#This Row],[TeamFavorite]]=Table1[[#This Row],[TeamHome]],Table1[[#This Row],[ScoreAway]]-Table1[[#This Row],[ScoreHome]],Table1[[#This Row],[ScoreHome]]-Table1[[#This Row],[ScoreAway]])</f>
        <v>26</v>
      </c>
      <c r="O3993">
        <f>IF(Table1[[#This Row],[SpreadActual]]&lt;Table1[[#This Row],[SpreadFavorite]],1,0)</f>
        <v>0</v>
      </c>
      <c r="P3993">
        <v>45</v>
      </c>
      <c r="Q3993" t="s">
        <v>111</v>
      </c>
      <c r="R3993" t="b">
        <v>0</v>
      </c>
      <c r="S3993">
        <v>34</v>
      </c>
      <c r="T3993">
        <v>7</v>
      </c>
      <c r="U3993">
        <v>82</v>
      </c>
    </row>
    <row r="3994" spans="1:22" x14ac:dyDescent="0.2">
      <c r="A3994" s="1">
        <v>31389</v>
      </c>
      <c r="B3994">
        <v>1985</v>
      </c>
      <c r="C3994">
        <f>_xlfn.MAXIFS(Table1[ScheduleWeekWritten],Table1[ScheduleSeason],Table1[[#This Row],[ScheduleSeason]])</f>
        <v>16</v>
      </c>
      <c r="D3994">
        <v>14</v>
      </c>
      <c r="E3994" cm="1">
        <f t="array" ref="E3994">_xlfn.XLOOKUP(Table1[[#This Row],[ScheduleWeekWritten]],Table3[Game],100+Table3[Increase],Table1[[#This Row],[ScheduleWeekWritten]])</f>
        <v>14</v>
      </c>
      <c r="F3994" t="b">
        <v>0</v>
      </c>
      <c r="G3994" t="s">
        <v>24</v>
      </c>
      <c r="H3994">
        <v>14</v>
      </c>
      <c r="I3994">
        <v>17</v>
      </c>
      <c r="J3994" t="s">
        <v>138</v>
      </c>
      <c r="K3994" t="s">
        <v>88</v>
      </c>
      <c r="L3994" t="str">
        <f>_xlfn.XLOOKUP(Table1[[#This Row],[TeamFavoriteID]],Table2[team_id],Table2[team_name],_xlfn.XLOOKUP(Table1[[#This Row],[TeamFavoriteID]],Table2[team_id_pfr],Table2[team_name],"Even"))</f>
        <v>Denver Broncos</v>
      </c>
      <c r="M3994">
        <v>-3</v>
      </c>
      <c r="N3994">
        <f>IF(Table1[[#This Row],[TeamFavorite]]=Table1[[#This Row],[TeamHome]],Table1[[#This Row],[ScoreAway]]-Table1[[#This Row],[ScoreHome]],Table1[[#This Row],[ScoreHome]]-Table1[[#This Row],[ScoreAway]])</f>
        <v>3</v>
      </c>
      <c r="O3994">
        <f>IF(Table1[[#This Row],[SpreadActual]]&lt;Table1[[#This Row],[SpreadFavorite]],1,0)</f>
        <v>0</v>
      </c>
      <c r="P3994">
        <v>40.5</v>
      </c>
      <c r="Q3994" t="s">
        <v>71</v>
      </c>
      <c r="R3994" t="b">
        <v>0</v>
      </c>
      <c r="S3994">
        <v>31</v>
      </c>
      <c r="T3994">
        <v>9</v>
      </c>
      <c r="U3994">
        <v>63</v>
      </c>
    </row>
    <row r="3995" spans="1:22" x14ac:dyDescent="0.2">
      <c r="A3995" s="1">
        <v>31389</v>
      </c>
      <c r="B3995">
        <v>1985</v>
      </c>
      <c r="C3995">
        <f>_xlfn.MAXIFS(Table1[ScheduleWeekWritten],Table1[ScheduleSeason],Table1[[#This Row],[ScheduleSeason]])</f>
        <v>16</v>
      </c>
      <c r="D3995">
        <v>14</v>
      </c>
      <c r="E3995" cm="1">
        <f t="array" ref="E3995">_xlfn.XLOOKUP(Table1[[#This Row],[ScheduleWeekWritten]],Table3[Game],100+Table3[Increase],Table1[[#This Row],[ScheduleWeekWritten]])</f>
        <v>14</v>
      </c>
      <c r="F3995" t="b">
        <v>0</v>
      </c>
      <c r="G3995" t="s">
        <v>33</v>
      </c>
      <c r="H3995">
        <v>24</v>
      </c>
      <c r="I3995">
        <v>34</v>
      </c>
      <c r="J3995" t="s">
        <v>19</v>
      </c>
      <c r="K3995" t="s">
        <v>91</v>
      </c>
      <c r="L3995" t="str">
        <f>_xlfn.XLOOKUP(Table1[[#This Row],[TeamFavoriteID]],Table2[team_id],Table2[team_name],_xlfn.XLOOKUP(Table1[[#This Row],[TeamFavoriteID]],Table2[team_id_pfr],Table2[team_name],"Even"))</f>
        <v>Miami Dolphins</v>
      </c>
      <c r="M3995">
        <v>-4</v>
      </c>
      <c r="N3995">
        <f>IF(Table1[[#This Row],[TeamFavorite]]=Table1[[#This Row],[TeamHome]],Table1[[#This Row],[ScoreAway]]-Table1[[#This Row],[ScoreHome]],Table1[[#This Row],[ScoreHome]]-Table1[[#This Row],[ScoreAway]])</f>
        <v>-10</v>
      </c>
      <c r="O3995">
        <f>IF(Table1[[#This Row],[SpreadActual]]&lt;Table1[[#This Row],[SpreadFavorite]],1,0)</f>
        <v>1</v>
      </c>
      <c r="P3995">
        <v>43</v>
      </c>
      <c r="Q3995" t="s">
        <v>82</v>
      </c>
      <c r="R3995" t="b">
        <v>0</v>
      </c>
      <c r="S3995">
        <v>18</v>
      </c>
      <c r="T3995">
        <v>5</v>
      </c>
      <c r="U3995">
        <v>91</v>
      </c>
    </row>
    <row r="3996" spans="1:22" x14ac:dyDescent="0.2">
      <c r="A3996" s="1">
        <v>31389</v>
      </c>
      <c r="B3996">
        <v>1985</v>
      </c>
      <c r="C3996">
        <f>_xlfn.MAXIFS(Table1[ScheduleWeekWritten],Table1[ScheduleSeason],Table1[[#This Row],[ScheduleSeason]])</f>
        <v>16</v>
      </c>
      <c r="D3996">
        <v>14</v>
      </c>
      <c r="E3996" cm="1">
        <f t="array" ref="E3996">_xlfn.XLOOKUP(Table1[[#This Row],[ScheduleWeekWritten]],Table3[Game],100+Table3[Increase],Table1[[#This Row],[ScheduleWeekWritten]])</f>
        <v>14</v>
      </c>
      <c r="F3996" t="b">
        <v>0</v>
      </c>
      <c r="G3996" t="s">
        <v>23</v>
      </c>
      <c r="H3996">
        <v>14</v>
      </c>
      <c r="I3996">
        <v>35</v>
      </c>
      <c r="J3996" t="s">
        <v>50</v>
      </c>
      <c r="K3996" t="s">
        <v>90</v>
      </c>
      <c r="L3996" t="str">
        <f>_xlfn.XLOOKUP(Table1[[#This Row],[TeamFavoriteID]],Table2[team_id],Table2[team_name],_xlfn.XLOOKUP(Table1[[#This Row],[TeamFavoriteID]],Table2[team_id_pfr],Table2[team_name],"Even"))</f>
        <v>New York Giants</v>
      </c>
      <c r="M3996">
        <v>-7</v>
      </c>
      <c r="N3996">
        <f>IF(Table1[[#This Row],[TeamFavorite]]=Table1[[#This Row],[TeamHome]],Table1[[#This Row],[ScoreAway]]-Table1[[#This Row],[ScoreHome]],Table1[[#This Row],[ScoreHome]]-Table1[[#This Row],[ScoreAway]])</f>
        <v>-21</v>
      </c>
      <c r="O3996">
        <f>IF(Table1[[#This Row],[SpreadActual]]&lt;Table1[[#This Row],[SpreadFavorite]],1,0)</f>
        <v>1</v>
      </c>
      <c r="P3996">
        <v>41</v>
      </c>
      <c r="Q3996" t="s">
        <v>102</v>
      </c>
      <c r="R3996" t="b">
        <v>0</v>
      </c>
      <c r="S3996">
        <v>72</v>
      </c>
      <c r="T3996">
        <v>0</v>
      </c>
      <c r="V3996" t="s">
        <v>103</v>
      </c>
    </row>
    <row r="3997" spans="1:22" x14ac:dyDescent="0.2">
      <c r="A3997" s="1">
        <v>31389</v>
      </c>
      <c r="B3997">
        <v>1985</v>
      </c>
      <c r="C3997">
        <f>_xlfn.MAXIFS(Table1[ScheduleWeekWritten],Table1[ScheduleSeason],Table1[[#This Row],[ScheduleSeason]])</f>
        <v>16</v>
      </c>
      <c r="D3997">
        <v>14</v>
      </c>
      <c r="E3997" cm="1">
        <f t="array" ref="E3997">_xlfn.XLOOKUP(Table1[[#This Row],[ScheduleWeekWritten]],Table3[Game],100+Table3[Increase],Table1[[#This Row],[ScheduleWeekWritten]])</f>
        <v>14</v>
      </c>
      <c r="F3997" t="b">
        <v>0</v>
      </c>
      <c r="G3997" t="s">
        <v>42</v>
      </c>
      <c r="H3997">
        <v>38</v>
      </c>
      <c r="I3997">
        <v>10</v>
      </c>
      <c r="J3997" t="s">
        <v>38</v>
      </c>
      <c r="K3997" t="s">
        <v>75</v>
      </c>
      <c r="L3997" t="str">
        <f>_xlfn.XLOOKUP(Table1[[#This Row],[TeamFavoriteID]],Table2[team_id],Table2[team_name],_xlfn.XLOOKUP(Table1[[#This Row],[TeamFavoriteID]],Table2[team_id_pfr],Table2[team_name],"Even"))</f>
        <v>Kansas City Chiefs</v>
      </c>
      <c r="M3997">
        <v>-3.5</v>
      </c>
      <c r="N3997">
        <f>IF(Table1[[#This Row],[TeamFavorite]]=Table1[[#This Row],[TeamHome]],Table1[[#This Row],[ScoreAway]]-Table1[[#This Row],[ScoreHome]],Table1[[#This Row],[ScoreHome]]-Table1[[#This Row],[ScoreAway]])</f>
        <v>-28</v>
      </c>
      <c r="O3997">
        <f>IF(Table1[[#This Row],[SpreadActual]]&lt;Table1[[#This Row],[SpreadFavorite]],1,0)</f>
        <v>1</v>
      </c>
      <c r="P3997">
        <v>43</v>
      </c>
      <c r="Q3997" t="s">
        <v>117</v>
      </c>
      <c r="R3997" t="b">
        <v>0</v>
      </c>
      <c r="S3997">
        <v>36</v>
      </c>
      <c r="T3997">
        <v>6</v>
      </c>
      <c r="U3997">
        <v>81</v>
      </c>
    </row>
    <row r="3998" spans="1:22" x14ac:dyDescent="0.2">
      <c r="A3998" s="1">
        <v>31389</v>
      </c>
      <c r="B3998">
        <v>1985</v>
      </c>
      <c r="C3998">
        <f>_xlfn.MAXIFS(Table1[ScheduleWeekWritten],Table1[ScheduleSeason],Table1[[#This Row],[ScheduleSeason]])</f>
        <v>16</v>
      </c>
      <c r="D3998">
        <v>14</v>
      </c>
      <c r="E3998" cm="1">
        <f t="array" ref="E3998">_xlfn.XLOOKUP(Table1[[#This Row],[ScheduleWeekWritten]],Table3[Game],100+Table3[Increase],Table1[[#This Row],[ScheduleWeekWritten]])</f>
        <v>14</v>
      </c>
      <c r="F3998" t="b">
        <v>0</v>
      </c>
      <c r="G3998" t="s">
        <v>54</v>
      </c>
      <c r="H3998">
        <v>26</v>
      </c>
      <c r="I3998">
        <v>7</v>
      </c>
      <c r="J3998" t="s">
        <v>127</v>
      </c>
      <c r="K3998" t="s">
        <v>55</v>
      </c>
      <c r="L3998" t="str">
        <f>_xlfn.XLOOKUP(Table1[[#This Row],[TeamFavoriteID]],Table2[team_id],Table2[team_name],_xlfn.XLOOKUP(Table1[[#This Row],[TeamFavoriteID]],Table2[team_id_pfr],Table2[team_name],"Even"))</f>
        <v>Minnesota Vikings</v>
      </c>
      <c r="M3998">
        <v>-6.5</v>
      </c>
      <c r="N3998">
        <f>IF(Table1[[#This Row],[TeamFavorite]]=Table1[[#This Row],[TeamHome]],Table1[[#This Row],[ScoreAway]]-Table1[[#This Row],[ScoreHome]],Table1[[#This Row],[ScoreHome]]-Table1[[#This Row],[ScoreAway]])</f>
        <v>-19</v>
      </c>
      <c r="O3998">
        <f>IF(Table1[[#This Row],[SpreadActual]]&lt;Table1[[#This Row],[SpreadFavorite]],1,0)</f>
        <v>1</v>
      </c>
      <c r="P3998">
        <v>45</v>
      </c>
      <c r="Q3998" t="s">
        <v>137</v>
      </c>
      <c r="R3998" t="b">
        <v>0</v>
      </c>
      <c r="S3998">
        <v>72</v>
      </c>
      <c r="T3998">
        <v>0</v>
      </c>
      <c r="V3998" t="s">
        <v>103</v>
      </c>
    </row>
    <row r="3999" spans="1:22" x14ac:dyDescent="0.2">
      <c r="A3999" s="1">
        <v>31389</v>
      </c>
      <c r="B3999">
        <v>1985</v>
      </c>
      <c r="C3999">
        <f>_xlfn.MAXIFS(Table1[ScheduleWeekWritten],Table1[ScheduleSeason],Table1[[#This Row],[ScheduleSeason]])</f>
        <v>16</v>
      </c>
      <c r="D3999">
        <v>14</v>
      </c>
      <c r="E3999" cm="1">
        <f t="array" ref="E3999">_xlfn.XLOOKUP(Table1[[#This Row],[ScheduleWeekWritten]],Table3[Game],100+Table3[Increase],Table1[[#This Row],[ScheduleWeekWritten]])</f>
        <v>14</v>
      </c>
      <c r="F3999" t="b">
        <v>0</v>
      </c>
      <c r="G3999" t="s">
        <v>115</v>
      </c>
      <c r="H3999">
        <v>23</v>
      </c>
      <c r="I3999">
        <v>6</v>
      </c>
      <c r="J3999" t="s">
        <v>45</v>
      </c>
      <c r="K3999" t="s">
        <v>70</v>
      </c>
      <c r="L3999" t="str">
        <f>_xlfn.XLOOKUP(Table1[[#This Row],[TeamFavoriteID]],Table2[team_id],Table2[team_name],_xlfn.XLOOKUP(Table1[[#This Row],[TeamFavoriteID]],Table2[team_id_pfr],Table2[team_name],"Even"))</f>
        <v>Boston Patriots</v>
      </c>
      <c r="M3999">
        <v>-8</v>
      </c>
      <c r="N3999">
        <f>IF(Table1[[#This Row],[TeamFavorite]]=Table1[[#This Row],[TeamHome]],Table1[[#This Row],[ScoreAway]]-Table1[[#This Row],[ScoreHome]],Table1[[#This Row],[ScoreHome]]-Table1[[#This Row],[ScoreAway]])</f>
        <v>17</v>
      </c>
      <c r="O3999">
        <f>IF(Table1[[#This Row],[SpreadActual]]&lt;Table1[[#This Row],[SpreadFavorite]],1,0)</f>
        <v>0</v>
      </c>
      <c r="P3999">
        <v>40</v>
      </c>
      <c r="Q3999" t="s">
        <v>116</v>
      </c>
      <c r="R3999" t="b">
        <v>0</v>
      </c>
      <c r="S3999">
        <v>38</v>
      </c>
      <c r="T3999">
        <v>14</v>
      </c>
      <c r="U3999">
        <v>62</v>
      </c>
    </row>
    <row r="4000" spans="1:22" x14ac:dyDescent="0.2">
      <c r="A4000" s="1">
        <v>31389</v>
      </c>
      <c r="B4000">
        <v>1985</v>
      </c>
      <c r="C4000">
        <f>_xlfn.MAXIFS(Table1[ScheduleWeekWritten],Table1[ScheduleSeason],Table1[[#This Row],[ScheduleSeason]])</f>
        <v>16</v>
      </c>
      <c r="D4000">
        <v>14</v>
      </c>
      <c r="E4000" cm="1">
        <f t="array" ref="E4000">_xlfn.XLOOKUP(Table1[[#This Row],[ScheduleWeekWritten]],Table3[Game],100+Table3[Increase],Table1[[#This Row],[ScheduleWeekWritten]])</f>
        <v>14</v>
      </c>
      <c r="F4000" t="b">
        <v>0</v>
      </c>
      <c r="G4000" t="s">
        <v>58</v>
      </c>
      <c r="H4000">
        <v>12</v>
      </c>
      <c r="I4000">
        <v>17</v>
      </c>
      <c r="J4000" t="s">
        <v>61</v>
      </c>
      <c r="K4000" t="s">
        <v>85</v>
      </c>
      <c r="L4000" t="str">
        <f>_xlfn.XLOOKUP(Table1[[#This Row],[TeamFavoriteID]],Table2[team_id],Table2[team_name],_xlfn.XLOOKUP(Table1[[#This Row],[TeamFavoriteID]],Table2[team_id_pfr],Table2[team_name],"Even"))</f>
        <v>Washington Commanders</v>
      </c>
      <c r="M4000">
        <v>-1</v>
      </c>
      <c r="N4000">
        <f>IF(Table1[[#This Row],[TeamFavorite]]=Table1[[#This Row],[TeamHome]],Table1[[#This Row],[ScoreAway]]-Table1[[#This Row],[ScoreHome]],Table1[[#This Row],[ScoreHome]]-Table1[[#This Row],[ScoreAway]])</f>
        <v>-5</v>
      </c>
      <c r="O4000">
        <f>IF(Table1[[#This Row],[SpreadActual]]&lt;Table1[[#This Row],[SpreadFavorite]],1,0)</f>
        <v>1</v>
      </c>
      <c r="P4000">
        <v>37.5</v>
      </c>
      <c r="Q4000" t="s">
        <v>112</v>
      </c>
      <c r="R4000" t="b">
        <v>0</v>
      </c>
      <c r="S4000">
        <v>39</v>
      </c>
      <c r="T4000">
        <v>9</v>
      </c>
      <c r="U4000">
        <v>67</v>
      </c>
    </row>
    <row r="4001" spans="1:22" x14ac:dyDescent="0.2">
      <c r="A4001" s="1">
        <v>31389</v>
      </c>
      <c r="B4001">
        <v>1985</v>
      </c>
      <c r="C4001">
        <f>_xlfn.MAXIFS(Table1[ScheduleWeekWritten],Table1[ScheduleSeason],Table1[[#This Row],[ScheduleSeason]])</f>
        <v>16</v>
      </c>
      <c r="D4001">
        <v>14</v>
      </c>
      <c r="E4001" cm="1">
        <f t="array" ref="E4001">_xlfn.XLOOKUP(Table1[[#This Row],[ScheduleWeekWritten]],Table3[Game],100+Table3[Increase],Table1[[#This Row],[ScheduleWeekWritten]])</f>
        <v>14</v>
      </c>
      <c r="F4001" t="b">
        <v>0</v>
      </c>
      <c r="G4001" t="s">
        <v>27</v>
      </c>
      <c r="H4001">
        <v>54</v>
      </c>
      <c r="I4001">
        <v>44</v>
      </c>
      <c r="J4001" t="s">
        <v>49</v>
      </c>
      <c r="K4001" t="s">
        <v>29</v>
      </c>
      <c r="L4001" t="str">
        <f>_xlfn.XLOOKUP(Table1[[#This Row],[TeamFavoriteID]],Table2[team_id],Table2[team_name],_xlfn.XLOOKUP(Table1[[#This Row],[TeamFavoriteID]],Table2[team_id_pfr],Table2[team_name],"Even"))</f>
        <v>Los Angeles Chargers</v>
      </c>
      <c r="M4001">
        <v>-5</v>
      </c>
      <c r="N4001">
        <f>IF(Table1[[#This Row],[TeamFavorite]]=Table1[[#This Row],[TeamHome]],Table1[[#This Row],[ScoreAway]]-Table1[[#This Row],[ScoreHome]],Table1[[#This Row],[ScoreHome]]-Table1[[#This Row],[ScoreAway]])</f>
        <v>10</v>
      </c>
      <c r="O4001">
        <f>IF(Table1[[#This Row],[SpreadActual]]&lt;Table1[[#This Row],[SpreadFavorite]],1,0)</f>
        <v>0</v>
      </c>
      <c r="P4001">
        <v>49</v>
      </c>
      <c r="Q4001" t="s">
        <v>94</v>
      </c>
      <c r="R4001" t="b">
        <v>0</v>
      </c>
      <c r="S4001">
        <v>56</v>
      </c>
      <c r="T4001">
        <v>7</v>
      </c>
      <c r="U4001">
        <v>85</v>
      </c>
    </row>
    <row r="4002" spans="1:22" x14ac:dyDescent="0.2">
      <c r="A4002" s="1">
        <v>31389</v>
      </c>
      <c r="B4002">
        <v>1985</v>
      </c>
      <c r="C4002">
        <f>_xlfn.MAXIFS(Table1[ScheduleWeekWritten],Table1[ScheduleSeason],Table1[[#This Row],[ScheduleSeason]])</f>
        <v>16</v>
      </c>
      <c r="D4002">
        <v>14</v>
      </c>
      <c r="E4002" cm="1">
        <f t="array" ref="E4002">_xlfn.XLOOKUP(Table1[[#This Row],[ScheduleWeekWritten]],Table3[Game],100+Table3[Increase],Table1[[#This Row],[ScheduleWeekWritten]])</f>
        <v>14</v>
      </c>
      <c r="F4002" t="b">
        <v>0</v>
      </c>
      <c r="G4002" t="s">
        <v>128</v>
      </c>
      <c r="H4002">
        <v>31</v>
      </c>
      <c r="I4002">
        <v>13</v>
      </c>
      <c r="J4002" t="s">
        <v>62</v>
      </c>
      <c r="K4002" t="s">
        <v>132</v>
      </c>
      <c r="L4002" t="str">
        <f>_xlfn.XLOOKUP(Table1[[#This Row],[TeamFavoriteID]],Table2[team_id],Table2[team_name],_xlfn.XLOOKUP(Table1[[#This Row],[TeamFavoriteID]],Table2[team_id_pfr],Table2[team_name],"Even"))</f>
        <v>Seattle Seahawks</v>
      </c>
      <c r="M4002">
        <v>-4.5</v>
      </c>
      <c r="N4002">
        <f>IF(Table1[[#This Row],[TeamFavorite]]=Table1[[#This Row],[TeamHome]],Table1[[#This Row],[ScoreAway]]-Table1[[#This Row],[ScoreHome]],Table1[[#This Row],[ScoreHome]]-Table1[[#This Row],[ScoreAway]])</f>
        <v>-18</v>
      </c>
      <c r="O4002">
        <f>IF(Table1[[#This Row],[SpreadActual]]&lt;Table1[[#This Row],[SpreadFavorite]],1,0)</f>
        <v>1</v>
      </c>
      <c r="P4002">
        <v>37</v>
      </c>
      <c r="Q4002" t="s">
        <v>129</v>
      </c>
      <c r="R4002" t="b">
        <v>0</v>
      </c>
      <c r="S4002">
        <v>72</v>
      </c>
      <c r="T4002">
        <v>0</v>
      </c>
      <c r="V4002" t="s">
        <v>103</v>
      </c>
    </row>
    <row r="4003" spans="1:22" x14ac:dyDescent="0.2">
      <c r="A4003" s="1">
        <v>31389</v>
      </c>
      <c r="B4003">
        <v>1985</v>
      </c>
      <c r="C4003">
        <f>_xlfn.MAXIFS(Table1[ScheduleWeekWritten],Table1[ScheduleSeason],Table1[[#This Row],[ScheduleSeason]])</f>
        <v>16</v>
      </c>
      <c r="D4003">
        <v>14</v>
      </c>
      <c r="E4003" cm="1">
        <f t="array" ref="E4003">_xlfn.XLOOKUP(Table1[[#This Row],[ScheduleWeekWritten]],Table3[Game],100+Table3[Increase],Table1[[#This Row],[ScheduleWeekWritten]])</f>
        <v>14</v>
      </c>
      <c r="F4003" t="b">
        <v>0</v>
      </c>
      <c r="G4003" t="s">
        <v>57</v>
      </c>
      <c r="H4003">
        <v>28</v>
      </c>
      <c r="I4003">
        <v>16</v>
      </c>
      <c r="J4003" t="s">
        <v>95</v>
      </c>
      <c r="K4003" t="s">
        <v>59</v>
      </c>
      <c r="L4003" t="str">
        <f>_xlfn.XLOOKUP(Table1[[#This Row],[TeamFavoriteID]],Table2[team_id],Table2[team_name],_xlfn.XLOOKUP(Table1[[#This Row],[TeamFavoriteID]],Table2[team_id_pfr],Table2[team_name],"Even"))</f>
        <v>Arizona Cardinals</v>
      </c>
      <c r="M4003">
        <v>-3</v>
      </c>
      <c r="N4003">
        <f>IF(Table1[[#This Row],[TeamFavorite]]=Table1[[#This Row],[TeamHome]],Table1[[#This Row],[ScoreAway]]-Table1[[#This Row],[ScoreHome]],Table1[[#This Row],[ScoreHome]]-Table1[[#This Row],[ScoreAway]])</f>
        <v>12</v>
      </c>
      <c r="O4003">
        <f>IF(Table1[[#This Row],[SpreadActual]]&lt;Table1[[#This Row],[SpreadFavorite]],1,0)</f>
        <v>0</v>
      </c>
      <c r="P4003">
        <v>41</v>
      </c>
      <c r="Q4003" t="s">
        <v>60</v>
      </c>
      <c r="R4003" t="b">
        <v>0</v>
      </c>
      <c r="S4003">
        <v>41</v>
      </c>
      <c r="T4003">
        <v>7</v>
      </c>
      <c r="U4003">
        <v>67</v>
      </c>
    </row>
    <row r="4004" spans="1:22" x14ac:dyDescent="0.2">
      <c r="A4004" s="1">
        <v>31390</v>
      </c>
      <c r="B4004">
        <v>1985</v>
      </c>
      <c r="C4004">
        <f>_xlfn.MAXIFS(Table1[ScheduleWeekWritten],Table1[ScheduleSeason],Table1[[#This Row],[ScheduleSeason]])</f>
        <v>16</v>
      </c>
      <c r="D4004">
        <v>14</v>
      </c>
      <c r="E4004" cm="1">
        <f t="array" ref="E4004">_xlfn.XLOOKUP(Table1[[#This Row],[ScheduleWeekWritten]],Table3[Game],100+Table3[Increase],Table1[[#This Row],[ScheduleWeekWritten]])</f>
        <v>14</v>
      </c>
      <c r="F4004" t="b">
        <v>0</v>
      </c>
      <c r="G4004" t="s">
        <v>53</v>
      </c>
      <c r="H4004">
        <v>20</v>
      </c>
      <c r="I4004">
        <v>27</v>
      </c>
      <c r="J4004" t="s">
        <v>39</v>
      </c>
      <c r="K4004" t="s">
        <v>87</v>
      </c>
      <c r="L4004" t="str">
        <f>_xlfn.XLOOKUP(Table1[[#This Row],[TeamFavoriteID]],Table2[team_id],Table2[team_name],_xlfn.XLOOKUP(Table1[[#This Row],[TeamFavoriteID]],Table2[team_id_pfr],Table2[team_name],"Even"))</f>
        <v>San Francisco 49ers</v>
      </c>
      <c r="M4004">
        <v>-9</v>
      </c>
      <c r="N4004">
        <f>IF(Table1[[#This Row],[TeamFavorite]]=Table1[[#This Row],[TeamHome]],Table1[[#This Row],[ScoreAway]]-Table1[[#This Row],[ScoreHome]],Table1[[#This Row],[ScoreHome]]-Table1[[#This Row],[ScoreAway]])</f>
        <v>7</v>
      </c>
      <c r="O4004">
        <f>IF(Table1[[#This Row],[SpreadActual]]&lt;Table1[[#This Row],[SpreadFavorite]],1,0)</f>
        <v>0</v>
      </c>
      <c r="P4004">
        <v>40</v>
      </c>
      <c r="Q4004" t="s">
        <v>118</v>
      </c>
      <c r="R4004" t="b">
        <v>0</v>
      </c>
      <c r="S4004">
        <v>48</v>
      </c>
      <c r="T4004">
        <v>11</v>
      </c>
      <c r="U4004">
        <v>76</v>
      </c>
    </row>
    <row r="4005" spans="1:22" x14ac:dyDescent="0.2">
      <c r="A4005" s="1">
        <v>31395</v>
      </c>
      <c r="B4005">
        <v>1985</v>
      </c>
      <c r="C4005">
        <f>_xlfn.MAXIFS(Table1[ScheduleWeekWritten],Table1[ScheduleSeason],Table1[[#This Row],[ScheduleSeason]])</f>
        <v>16</v>
      </c>
      <c r="D4005">
        <v>15</v>
      </c>
      <c r="E4005" cm="1">
        <f t="array" ref="E4005">_xlfn.XLOOKUP(Table1[[#This Row],[ScheduleWeekWritten]],Table3[Game],100+Table3[Increase],Table1[[#This Row],[ScheduleWeekWritten]])</f>
        <v>15</v>
      </c>
      <c r="F4005" t="b">
        <v>0</v>
      </c>
      <c r="G4005" t="s">
        <v>24</v>
      </c>
      <c r="H4005">
        <v>14</v>
      </c>
      <c r="I4005">
        <v>13</v>
      </c>
      <c r="J4005" t="s">
        <v>42</v>
      </c>
      <c r="K4005" t="s">
        <v>88</v>
      </c>
      <c r="L4005" t="str">
        <f>_xlfn.XLOOKUP(Table1[[#This Row],[TeamFavoriteID]],Table2[team_id],Table2[team_name],_xlfn.XLOOKUP(Table1[[#This Row],[TeamFavoriteID]],Table2[team_id_pfr],Table2[team_name],"Even"))</f>
        <v>Denver Broncos</v>
      </c>
      <c r="M4005">
        <v>-10.5</v>
      </c>
      <c r="N4005">
        <f>IF(Table1[[#This Row],[TeamFavorite]]=Table1[[#This Row],[TeamHome]],Table1[[#This Row],[ScoreAway]]-Table1[[#This Row],[ScoreHome]],Table1[[#This Row],[ScoreHome]]-Table1[[#This Row],[ScoreAway]])</f>
        <v>-1</v>
      </c>
      <c r="O4005">
        <f>IF(Table1[[#This Row],[SpreadActual]]&lt;Table1[[#This Row],[SpreadFavorite]],1,0)</f>
        <v>0</v>
      </c>
      <c r="P4005">
        <v>43</v>
      </c>
      <c r="Q4005" t="s">
        <v>71</v>
      </c>
      <c r="R4005" t="b">
        <v>0</v>
      </c>
      <c r="S4005">
        <v>27</v>
      </c>
      <c r="T4005">
        <v>10</v>
      </c>
      <c r="U4005">
        <v>44</v>
      </c>
    </row>
    <row r="4006" spans="1:22" x14ac:dyDescent="0.2">
      <c r="A4006" s="1">
        <v>31395</v>
      </c>
      <c r="B4006">
        <v>1985</v>
      </c>
      <c r="C4006">
        <f>_xlfn.MAXIFS(Table1[ScheduleWeekWritten],Table1[ScheduleSeason],Table1[[#This Row],[ScheduleSeason]])</f>
        <v>16</v>
      </c>
      <c r="D4006">
        <v>15</v>
      </c>
      <c r="E4006" cm="1">
        <f t="array" ref="E4006">_xlfn.XLOOKUP(Table1[[#This Row],[ScheduleWeekWritten]],Table3[Game],100+Table3[Increase],Table1[[#This Row],[ScheduleWeekWritten]])</f>
        <v>15</v>
      </c>
      <c r="F4006" t="b">
        <v>0</v>
      </c>
      <c r="G4006" t="s">
        <v>31</v>
      </c>
      <c r="H4006">
        <v>6</v>
      </c>
      <c r="I4006">
        <v>19</v>
      </c>
      <c r="J4006" t="s">
        <v>46</v>
      </c>
      <c r="K4006" t="s">
        <v>47</v>
      </c>
      <c r="L4006" t="str">
        <f>_xlfn.XLOOKUP(Table1[[#This Row],[TeamFavoriteID]],Table2[team_id],Table2[team_name],_xlfn.XLOOKUP(Table1[[#This Row],[TeamFavoriteID]],Table2[team_id_pfr],Table2[team_name],"Even"))</f>
        <v>Chicago Bears</v>
      </c>
      <c r="M4006">
        <v>-2.5</v>
      </c>
      <c r="N4006">
        <f>IF(Table1[[#This Row],[TeamFavorite]]=Table1[[#This Row],[TeamHome]],Table1[[#This Row],[ScoreAway]]-Table1[[#This Row],[ScoreHome]],Table1[[#This Row],[ScoreHome]]-Table1[[#This Row],[ScoreAway]])</f>
        <v>-13</v>
      </c>
      <c r="O4006">
        <f>IF(Table1[[#This Row],[SpreadActual]]&lt;Table1[[#This Row],[SpreadFavorite]],1,0)</f>
        <v>1</v>
      </c>
      <c r="P4006">
        <v>38.5</v>
      </c>
      <c r="Q4006" t="s">
        <v>126</v>
      </c>
      <c r="R4006" t="b">
        <v>0</v>
      </c>
      <c r="S4006">
        <v>36</v>
      </c>
      <c r="T4006">
        <v>22</v>
      </c>
      <c r="U4006">
        <v>65</v>
      </c>
    </row>
    <row r="4007" spans="1:22" x14ac:dyDescent="0.2">
      <c r="A4007" s="1">
        <v>31396</v>
      </c>
      <c r="B4007">
        <v>1985</v>
      </c>
      <c r="C4007">
        <f>_xlfn.MAXIFS(Table1[ScheduleWeekWritten],Table1[ScheduleSeason],Table1[[#This Row],[ScheduleSeason]])</f>
        <v>16</v>
      </c>
      <c r="D4007">
        <v>15</v>
      </c>
      <c r="E4007" cm="1">
        <f t="array" ref="E4007">_xlfn.XLOOKUP(Table1[[#This Row],[ScheduleWeekWritten]],Table3[Game],100+Table3[Increase],Table1[[#This Row],[ScheduleWeekWritten]])</f>
        <v>15</v>
      </c>
      <c r="F4007" t="b">
        <v>0</v>
      </c>
      <c r="G4007" t="s">
        <v>38</v>
      </c>
      <c r="H4007">
        <v>14</v>
      </c>
      <c r="I4007">
        <v>13</v>
      </c>
      <c r="J4007" t="s">
        <v>54</v>
      </c>
      <c r="K4007" t="s">
        <v>55</v>
      </c>
      <c r="L4007" t="str">
        <f>_xlfn.XLOOKUP(Table1[[#This Row],[TeamFavoriteID]],Table2[team_id],Table2[team_name],_xlfn.XLOOKUP(Table1[[#This Row],[TeamFavoriteID]],Table2[team_id_pfr],Table2[team_name],"Even"))</f>
        <v>Minnesota Vikings</v>
      </c>
      <c r="M4007">
        <v>-2</v>
      </c>
      <c r="N4007">
        <f>IF(Table1[[#This Row],[TeamFavorite]]=Table1[[#This Row],[TeamHome]],Table1[[#This Row],[ScoreAway]]-Table1[[#This Row],[ScoreHome]],Table1[[#This Row],[ScoreHome]]-Table1[[#This Row],[ScoreAway]])</f>
        <v>1</v>
      </c>
      <c r="O4007">
        <f>IF(Table1[[#This Row],[SpreadActual]]&lt;Table1[[#This Row],[SpreadFavorite]],1,0)</f>
        <v>0</v>
      </c>
      <c r="P4007">
        <v>46</v>
      </c>
      <c r="Q4007" t="s">
        <v>41</v>
      </c>
      <c r="R4007" t="b">
        <v>0</v>
      </c>
      <c r="S4007">
        <v>27</v>
      </c>
      <c r="T4007">
        <v>10</v>
      </c>
      <c r="U4007">
        <v>47</v>
      </c>
    </row>
    <row r="4008" spans="1:22" x14ac:dyDescent="0.2">
      <c r="A4008" s="1">
        <v>31396</v>
      </c>
      <c r="B4008">
        <v>1985</v>
      </c>
      <c r="C4008">
        <f>_xlfn.MAXIFS(Table1[ScheduleWeekWritten],Table1[ScheduleSeason],Table1[[#This Row],[ScheduleSeason]])</f>
        <v>16</v>
      </c>
      <c r="D4008">
        <v>15</v>
      </c>
      <c r="E4008" cm="1">
        <f t="array" ref="E4008">_xlfn.XLOOKUP(Table1[[#This Row],[ScheduleWeekWritten]],Table3[Game],100+Table3[Increase],Table1[[#This Row],[ScheduleWeekWritten]])</f>
        <v>15</v>
      </c>
      <c r="F4008" t="b">
        <v>0</v>
      </c>
      <c r="G4008" t="s">
        <v>62</v>
      </c>
      <c r="H4008">
        <v>28</v>
      </c>
      <c r="I4008">
        <v>21</v>
      </c>
      <c r="J4008" t="s">
        <v>23</v>
      </c>
      <c r="K4008" t="s">
        <v>63</v>
      </c>
      <c r="L4008" t="str">
        <f>_xlfn.XLOOKUP(Table1[[#This Row],[TeamFavoriteID]],Table2[team_id],Table2[team_name],_xlfn.XLOOKUP(Table1[[#This Row],[TeamFavoriteID]],Table2[team_id_pfr],Table2[team_name],"Even"))</f>
        <v>Cleveland Browns</v>
      </c>
      <c r="M4008">
        <v>-10</v>
      </c>
      <c r="N4008">
        <f>IF(Table1[[#This Row],[TeamFavorite]]=Table1[[#This Row],[TeamHome]],Table1[[#This Row],[ScoreAway]]-Table1[[#This Row],[ScoreHome]],Table1[[#This Row],[ScoreHome]]-Table1[[#This Row],[ScoreAway]])</f>
        <v>-7</v>
      </c>
      <c r="O4008">
        <f>IF(Table1[[#This Row],[SpreadActual]]&lt;Table1[[#This Row],[SpreadFavorite]],1,0)</f>
        <v>0</v>
      </c>
      <c r="P4008">
        <v>36.5</v>
      </c>
      <c r="Q4008" t="s">
        <v>66</v>
      </c>
      <c r="R4008" t="b">
        <v>0</v>
      </c>
      <c r="S4008">
        <v>16</v>
      </c>
      <c r="T4008">
        <v>20</v>
      </c>
      <c r="U4008">
        <v>72</v>
      </c>
    </row>
    <row r="4009" spans="1:22" x14ac:dyDescent="0.2">
      <c r="A4009" s="1">
        <v>31396</v>
      </c>
      <c r="B4009">
        <v>1985</v>
      </c>
      <c r="C4009">
        <f>_xlfn.MAXIFS(Table1[ScheduleWeekWritten],Table1[ScheduleSeason],Table1[[#This Row],[ScheduleSeason]])</f>
        <v>16</v>
      </c>
      <c r="D4009">
        <v>15</v>
      </c>
      <c r="E4009" cm="1">
        <f t="array" ref="E4009">_xlfn.XLOOKUP(Table1[[#This Row],[ScheduleWeekWritten]],Table3[Game],100+Table3[Increase],Table1[[#This Row],[ScheduleWeekWritten]])</f>
        <v>15</v>
      </c>
      <c r="F4009" t="b">
        <v>0</v>
      </c>
      <c r="G4009" t="s">
        <v>67</v>
      </c>
      <c r="H4009">
        <v>28</v>
      </c>
      <c r="I4009">
        <v>21</v>
      </c>
      <c r="J4009" t="s">
        <v>50</v>
      </c>
      <c r="K4009" t="s">
        <v>68</v>
      </c>
      <c r="L4009" t="str">
        <f>_xlfn.XLOOKUP(Table1[[#This Row],[TeamFavoriteID]],Table2[team_id],Table2[team_name],_xlfn.XLOOKUP(Table1[[#This Row],[TeamFavoriteID]],Table2[team_id_pfr],Table2[team_name],"Even"))</f>
        <v>Dallas Cowboys</v>
      </c>
      <c r="M4009">
        <v>-3</v>
      </c>
      <c r="N4009">
        <f>IF(Table1[[#This Row],[TeamFavorite]]=Table1[[#This Row],[TeamHome]],Table1[[#This Row],[ScoreAway]]-Table1[[#This Row],[ScoreHome]],Table1[[#This Row],[ScoreHome]]-Table1[[#This Row],[ScoreAway]])</f>
        <v>-7</v>
      </c>
      <c r="O4009">
        <f>IF(Table1[[#This Row],[SpreadActual]]&lt;Table1[[#This Row],[SpreadFavorite]],1,0)</f>
        <v>1</v>
      </c>
      <c r="P4009">
        <v>42.5</v>
      </c>
      <c r="Q4009" t="s">
        <v>119</v>
      </c>
      <c r="R4009" t="b">
        <v>0</v>
      </c>
      <c r="S4009">
        <v>36</v>
      </c>
      <c r="T4009">
        <v>11</v>
      </c>
      <c r="U4009">
        <v>59</v>
      </c>
    </row>
    <row r="4010" spans="1:22" x14ac:dyDescent="0.2">
      <c r="A4010" s="1">
        <v>31396</v>
      </c>
      <c r="B4010">
        <v>1985</v>
      </c>
      <c r="C4010">
        <f>_xlfn.MAXIFS(Table1[ScheduleWeekWritten],Table1[ScheduleSeason],Table1[[#This Row],[ScheduleSeason]])</f>
        <v>16</v>
      </c>
      <c r="D4010">
        <v>15</v>
      </c>
      <c r="E4010" cm="1">
        <f t="array" ref="E4010">_xlfn.XLOOKUP(Table1[[#This Row],[ScheduleWeekWritten]],Table3[Game],100+Table3[Increase],Table1[[#This Row],[ScheduleWeekWritten]])</f>
        <v>15</v>
      </c>
      <c r="F4010" t="b">
        <v>0</v>
      </c>
      <c r="G4010" t="s">
        <v>45</v>
      </c>
      <c r="H4010">
        <v>23</v>
      </c>
      <c r="I4010">
        <v>26</v>
      </c>
      <c r="J4010" t="s">
        <v>33</v>
      </c>
      <c r="K4010" t="s">
        <v>79</v>
      </c>
      <c r="L4010" t="str">
        <f>_xlfn.XLOOKUP(Table1[[#This Row],[TeamFavoriteID]],Table2[team_id],Table2[team_name],_xlfn.XLOOKUP(Table1[[#This Row],[TeamFavoriteID]],Table2[team_id_pfr],Table2[team_name],"Even"))</f>
        <v>Detroit Lions</v>
      </c>
      <c r="M4010">
        <v>-6</v>
      </c>
      <c r="N4010">
        <f>IF(Table1[[#This Row],[TeamFavorite]]=Table1[[#This Row],[TeamHome]],Table1[[#This Row],[ScoreAway]]-Table1[[#This Row],[ScoreHome]],Table1[[#This Row],[ScoreHome]]-Table1[[#This Row],[ScoreAway]])</f>
        <v>3</v>
      </c>
      <c r="O4010">
        <f>IF(Table1[[#This Row],[SpreadActual]]&lt;Table1[[#This Row],[SpreadFavorite]],1,0)</f>
        <v>0</v>
      </c>
      <c r="P4010">
        <v>46.5</v>
      </c>
      <c r="Q4010" t="s">
        <v>125</v>
      </c>
      <c r="R4010" t="b">
        <v>0</v>
      </c>
      <c r="S4010">
        <v>72</v>
      </c>
      <c r="T4010">
        <v>0</v>
      </c>
      <c r="V4010" t="s">
        <v>103</v>
      </c>
    </row>
    <row r="4011" spans="1:22" x14ac:dyDescent="0.2">
      <c r="A4011" s="1">
        <v>31396</v>
      </c>
      <c r="B4011">
        <v>1985</v>
      </c>
      <c r="C4011">
        <f>_xlfn.MAXIFS(Table1[ScheduleWeekWritten],Table1[ScheduleSeason],Table1[[#This Row],[ScheduleSeason]])</f>
        <v>16</v>
      </c>
      <c r="D4011">
        <v>15</v>
      </c>
      <c r="E4011" cm="1">
        <f t="array" ref="E4011">_xlfn.XLOOKUP(Table1[[#This Row],[ScheduleWeekWritten]],Table3[Game],100+Table3[Increase],Table1[[#This Row],[ScheduleWeekWritten]])</f>
        <v>15</v>
      </c>
      <c r="F4011" t="b">
        <v>0</v>
      </c>
      <c r="G4011" t="s">
        <v>138</v>
      </c>
      <c r="H4011">
        <v>13</v>
      </c>
      <c r="I4011">
        <v>3</v>
      </c>
      <c r="J4011" t="s">
        <v>128</v>
      </c>
      <c r="K4011" t="s">
        <v>21</v>
      </c>
      <c r="L4011" t="str">
        <f>_xlfn.XLOOKUP(Table1[[#This Row],[TeamFavoriteID]],Table2[team_id],Table2[team_name],_xlfn.XLOOKUP(Table1[[#This Row],[TeamFavoriteID]],Table2[team_id_pfr],Table2[team_name],"Even"))</f>
        <v>Las Vegas Raiders</v>
      </c>
      <c r="M4011">
        <v>-4.5</v>
      </c>
      <c r="N4011">
        <f>IF(Table1[[#This Row],[TeamFavorite]]=Table1[[#This Row],[TeamHome]],Table1[[#This Row],[ScoreAway]]-Table1[[#This Row],[ScoreHome]],Table1[[#This Row],[ScoreHome]]-Table1[[#This Row],[ScoreAway]])</f>
        <v>10</v>
      </c>
      <c r="O4011">
        <f>IF(Table1[[#This Row],[SpreadActual]]&lt;Table1[[#This Row],[SpreadFavorite]],1,0)</f>
        <v>0</v>
      </c>
      <c r="P4011">
        <v>42</v>
      </c>
      <c r="Q4011" t="s">
        <v>65</v>
      </c>
      <c r="R4011" t="b">
        <v>0</v>
      </c>
      <c r="S4011">
        <v>57</v>
      </c>
      <c r="T4011">
        <v>7</v>
      </c>
      <c r="U4011">
        <v>36</v>
      </c>
    </row>
    <row r="4012" spans="1:22" x14ac:dyDescent="0.2">
      <c r="A4012" s="1">
        <v>31396</v>
      </c>
      <c r="B4012">
        <v>1985</v>
      </c>
      <c r="C4012">
        <f>_xlfn.MAXIFS(Table1[ScheduleWeekWritten],Table1[ScheduleSeason],Table1[[#This Row],[ScheduleSeason]])</f>
        <v>16</v>
      </c>
      <c r="D4012">
        <v>15</v>
      </c>
      <c r="E4012" cm="1">
        <f t="array" ref="E4012">_xlfn.XLOOKUP(Table1[[#This Row],[ScheduleWeekWritten]],Table3[Game],100+Table3[Increase],Table1[[#This Row],[ScheduleWeekWritten]])</f>
        <v>15</v>
      </c>
      <c r="F4012" t="b">
        <v>0</v>
      </c>
      <c r="G4012" t="s">
        <v>39</v>
      </c>
      <c r="H4012">
        <v>46</v>
      </c>
      <c r="I4012">
        <v>14</v>
      </c>
      <c r="J4012" t="s">
        <v>57</v>
      </c>
      <c r="K4012" t="s">
        <v>40</v>
      </c>
      <c r="L4012" t="str">
        <f>_xlfn.XLOOKUP(Table1[[#This Row],[TeamFavoriteID]],Table2[team_id],Table2[team_name],_xlfn.XLOOKUP(Table1[[#This Row],[TeamFavoriteID]],Table2[team_id_pfr],Table2[team_name],"Even"))</f>
        <v>Los Angeles Rams</v>
      </c>
      <c r="M4012">
        <v>-8.5</v>
      </c>
      <c r="N4012">
        <f>IF(Table1[[#This Row],[TeamFavorite]]=Table1[[#This Row],[TeamHome]],Table1[[#This Row],[ScoreAway]]-Table1[[#This Row],[ScoreHome]],Table1[[#This Row],[ScoreHome]]-Table1[[#This Row],[ScoreAway]])</f>
        <v>-32</v>
      </c>
      <c r="O4012">
        <f>IF(Table1[[#This Row],[SpreadActual]]&lt;Table1[[#This Row],[SpreadFavorite]],1,0)</f>
        <v>1</v>
      </c>
      <c r="P4012">
        <v>39.5</v>
      </c>
      <c r="Q4012" t="s">
        <v>135</v>
      </c>
      <c r="R4012" t="b">
        <v>0</v>
      </c>
      <c r="S4012">
        <v>57</v>
      </c>
      <c r="T4012">
        <v>7</v>
      </c>
      <c r="U4012">
        <v>36</v>
      </c>
    </row>
    <row r="4013" spans="1:22" x14ac:dyDescent="0.2">
      <c r="A4013" s="1">
        <v>31396</v>
      </c>
      <c r="B4013">
        <v>1985</v>
      </c>
      <c r="C4013">
        <f>_xlfn.MAXIFS(Table1[ScheduleWeekWritten],Table1[ScheduleSeason],Table1[[#This Row],[ScheduleSeason]])</f>
        <v>16</v>
      </c>
      <c r="D4013">
        <v>15</v>
      </c>
      <c r="E4013" cm="1">
        <f t="array" ref="E4013">_xlfn.XLOOKUP(Table1[[#This Row],[ScheduleWeekWritten]],Table3[Game],100+Table3[Increase],Table1[[#This Row],[ScheduleWeekWritten]])</f>
        <v>15</v>
      </c>
      <c r="F4013" t="b">
        <v>0</v>
      </c>
      <c r="G4013" t="s">
        <v>95</v>
      </c>
      <c r="H4013">
        <v>19</v>
      </c>
      <c r="I4013">
        <v>31</v>
      </c>
      <c r="J4013" t="s">
        <v>53</v>
      </c>
      <c r="K4013" t="s">
        <v>87</v>
      </c>
      <c r="L4013" t="str">
        <f>_xlfn.XLOOKUP(Table1[[#This Row],[TeamFavoriteID]],Table2[team_id],Table2[team_name],_xlfn.XLOOKUP(Table1[[#This Row],[TeamFavoriteID]],Table2[team_id_pfr],Table2[team_name],"Even"))</f>
        <v>San Francisco 49ers</v>
      </c>
      <c r="M4013">
        <v>-10</v>
      </c>
      <c r="N4013">
        <f>IF(Table1[[#This Row],[TeamFavorite]]=Table1[[#This Row],[TeamHome]],Table1[[#This Row],[ScoreAway]]-Table1[[#This Row],[ScoreHome]],Table1[[#This Row],[ScoreHome]]-Table1[[#This Row],[ScoreAway]])</f>
        <v>-12</v>
      </c>
      <c r="O4013">
        <f>IF(Table1[[#This Row],[SpreadActual]]&lt;Table1[[#This Row],[SpreadFavorite]],1,0)</f>
        <v>1</v>
      </c>
      <c r="P4013">
        <v>43</v>
      </c>
      <c r="Q4013" t="s">
        <v>124</v>
      </c>
      <c r="R4013" t="b">
        <v>0</v>
      </c>
      <c r="S4013">
        <v>72</v>
      </c>
      <c r="T4013">
        <v>0</v>
      </c>
      <c r="V4013" t="s">
        <v>103</v>
      </c>
    </row>
    <row r="4014" spans="1:22" x14ac:dyDescent="0.2">
      <c r="A4014" s="1">
        <v>31396</v>
      </c>
      <c r="B4014">
        <v>1985</v>
      </c>
      <c r="C4014">
        <f>_xlfn.MAXIFS(Table1[ScheduleWeekWritten],Table1[ScheduleSeason],Table1[[#This Row],[ScheduleSeason]])</f>
        <v>16</v>
      </c>
      <c r="D4014">
        <v>15</v>
      </c>
      <c r="E4014" cm="1">
        <f t="array" ref="E4014">_xlfn.XLOOKUP(Table1[[#This Row],[ScheduleWeekWritten]],Table3[Game],100+Table3[Increase],Table1[[#This Row],[ScheduleWeekWritten]])</f>
        <v>15</v>
      </c>
      <c r="F4014" t="b">
        <v>0</v>
      </c>
      <c r="G4014" t="s">
        <v>49</v>
      </c>
      <c r="H4014">
        <v>30</v>
      </c>
      <c r="I4014">
        <v>24</v>
      </c>
      <c r="J4014" t="s">
        <v>28</v>
      </c>
      <c r="K4014" t="s">
        <v>51</v>
      </c>
      <c r="L4014" t="str">
        <f>_xlfn.XLOOKUP(Table1[[#This Row],[TeamFavoriteID]],Table2[team_id],Table2[team_name],_xlfn.XLOOKUP(Table1[[#This Row],[TeamFavoriteID]],Table2[team_id_pfr],Table2[team_name],"Even"))</f>
        <v>Pittsburgh Steelers</v>
      </c>
      <c r="M4014">
        <v>-10</v>
      </c>
      <c r="N4014">
        <f>IF(Table1[[#This Row],[TeamFavorite]]=Table1[[#This Row],[TeamHome]],Table1[[#This Row],[ScoreAway]]-Table1[[#This Row],[ScoreHome]],Table1[[#This Row],[ScoreHome]]-Table1[[#This Row],[ScoreAway]])</f>
        <v>-6</v>
      </c>
      <c r="O4014">
        <f>IF(Table1[[#This Row],[SpreadActual]]&lt;Table1[[#This Row],[SpreadFavorite]],1,0)</f>
        <v>0</v>
      </c>
      <c r="P4014">
        <v>38</v>
      </c>
      <c r="Q4014" t="s">
        <v>113</v>
      </c>
      <c r="R4014" t="b">
        <v>0</v>
      </c>
      <c r="S4014">
        <v>17</v>
      </c>
      <c r="T4014">
        <v>14</v>
      </c>
      <c r="U4014">
        <v>64</v>
      </c>
    </row>
    <row r="4015" spans="1:22" x14ac:dyDescent="0.2">
      <c r="A4015" s="1">
        <v>31396</v>
      </c>
      <c r="B4015">
        <v>1985</v>
      </c>
      <c r="C4015">
        <f>_xlfn.MAXIFS(Table1[ScheduleWeekWritten],Table1[ScheduleSeason],Table1[[#This Row],[ScheduleSeason]])</f>
        <v>16</v>
      </c>
      <c r="D4015">
        <v>15</v>
      </c>
      <c r="E4015" cm="1">
        <f t="array" ref="E4015">_xlfn.XLOOKUP(Table1[[#This Row],[ScheduleWeekWritten]],Table3[Game],100+Table3[Increase],Table1[[#This Row],[ScheduleWeekWritten]])</f>
        <v>15</v>
      </c>
      <c r="F4015" t="b">
        <v>0</v>
      </c>
      <c r="G4015" t="s">
        <v>27</v>
      </c>
      <c r="H4015">
        <v>20</v>
      </c>
      <c r="I4015">
        <v>14</v>
      </c>
      <c r="J4015" t="s">
        <v>58</v>
      </c>
      <c r="K4015" t="s">
        <v>29</v>
      </c>
      <c r="L4015" t="str">
        <f>_xlfn.XLOOKUP(Table1[[#This Row],[TeamFavoriteID]],Table2[team_id],Table2[team_name],_xlfn.XLOOKUP(Table1[[#This Row],[TeamFavoriteID]],Table2[team_id_pfr],Table2[team_name],"Even"))</f>
        <v>Los Angeles Chargers</v>
      </c>
      <c r="M4015">
        <v>-7</v>
      </c>
      <c r="N4015">
        <f>IF(Table1[[#This Row],[TeamFavorite]]=Table1[[#This Row],[TeamHome]],Table1[[#This Row],[ScoreAway]]-Table1[[#This Row],[ScoreHome]],Table1[[#This Row],[ScoreHome]]-Table1[[#This Row],[ScoreAway]])</f>
        <v>6</v>
      </c>
      <c r="O4015">
        <f>IF(Table1[[#This Row],[SpreadActual]]&lt;Table1[[#This Row],[SpreadFavorite]],1,0)</f>
        <v>0</v>
      </c>
      <c r="P4015">
        <v>50</v>
      </c>
      <c r="Q4015" t="s">
        <v>94</v>
      </c>
      <c r="R4015" t="b">
        <v>0</v>
      </c>
      <c r="S4015">
        <v>55</v>
      </c>
      <c r="T4015">
        <v>7</v>
      </c>
      <c r="U4015">
        <v>51</v>
      </c>
    </row>
    <row r="4016" spans="1:22" x14ac:dyDescent="0.2">
      <c r="A4016" s="1">
        <v>31396</v>
      </c>
      <c r="B4016">
        <v>1985</v>
      </c>
      <c r="C4016">
        <f>_xlfn.MAXIFS(Table1[ScheduleWeekWritten],Table1[ScheduleSeason],Table1[[#This Row],[ScheduleSeason]])</f>
        <v>16</v>
      </c>
      <c r="D4016">
        <v>15</v>
      </c>
      <c r="E4016" cm="1">
        <f t="array" ref="E4016">_xlfn.XLOOKUP(Table1[[#This Row],[ScheduleWeekWritten]],Table3[Game],100+Table3[Increase],Table1[[#This Row],[ScheduleWeekWritten]])</f>
        <v>15</v>
      </c>
      <c r="F4016" t="b">
        <v>0</v>
      </c>
      <c r="G4016" t="s">
        <v>127</v>
      </c>
      <c r="H4016">
        <v>23</v>
      </c>
      <c r="I4016">
        <v>31</v>
      </c>
      <c r="J4016" t="s">
        <v>140</v>
      </c>
      <c r="K4016" t="s">
        <v>133</v>
      </c>
      <c r="L4016" t="str">
        <f>_xlfn.XLOOKUP(Table1[[#This Row],[TeamFavoriteID]],Table2[team_id],Table2[team_name],_xlfn.XLOOKUP(Table1[[#This Row],[TeamFavoriteID]],Table2[team_id_pfr],Table2[team_name],"Even"))</f>
        <v>Tampa Bay Buccaneers</v>
      </c>
      <c r="M4016">
        <v>-3.5</v>
      </c>
      <c r="N4016">
        <f>IF(Table1[[#This Row],[TeamFavorite]]=Table1[[#This Row],[TeamHome]],Table1[[#This Row],[ScoreAway]]-Table1[[#This Row],[ScoreHome]],Table1[[#This Row],[ScoreHome]]-Table1[[#This Row],[ScoreAway]])</f>
        <v>8</v>
      </c>
      <c r="O4016">
        <f>IF(Table1[[#This Row],[SpreadActual]]&lt;Table1[[#This Row],[SpreadFavorite]],1,0)</f>
        <v>0</v>
      </c>
      <c r="P4016">
        <v>44</v>
      </c>
      <c r="Q4016" t="s">
        <v>130</v>
      </c>
      <c r="R4016" t="b">
        <v>0</v>
      </c>
      <c r="S4016">
        <v>46</v>
      </c>
      <c r="T4016">
        <v>10</v>
      </c>
      <c r="U4016">
        <v>60</v>
      </c>
    </row>
    <row r="4017" spans="1:22" x14ac:dyDescent="0.2">
      <c r="A4017" s="1">
        <v>31396</v>
      </c>
      <c r="B4017">
        <v>1985</v>
      </c>
      <c r="C4017">
        <f>_xlfn.MAXIFS(Table1[ScheduleWeekWritten],Table1[ScheduleSeason],Table1[[#This Row],[ScheduleSeason]])</f>
        <v>16</v>
      </c>
      <c r="D4017">
        <v>15</v>
      </c>
      <c r="E4017" cm="1">
        <f t="array" ref="E4017">_xlfn.XLOOKUP(Table1[[#This Row],[ScheduleWeekWritten]],Table3[Game],100+Table3[Increase],Table1[[#This Row],[ScheduleWeekWritten]])</f>
        <v>15</v>
      </c>
      <c r="F4017" t="b">
        <v>0</v>
      </c>
      <c r="G4017" t="s">
        <v>61</v>
      </c>
      <c r="H4017">
        <v>27</v>
      </c>
      <c r="I4017">
        <v>24</v>
      </c>
      <c r="J4017" t="s">
        <v>101</v>
      </c>
      <c r="K4017" t="s">
        <v>85</v>
      </c>
      <c r="L4017" t="str">
        <f>_xlfn.XLOOKUP(Table1[[#This Row],[TeamFavoriteID]],Table2[team_id],Table2[team_name],_xlfn.XLOOKUP(Table1[[#This Row],[TeamFavoriteID]],Table2[team_id_pfr],Table2[team_name],"Even"))</f>
        <v>Washington Commanders</v>
      </c>
      <c r="M4017">
        <v>-2</v>
      </c>
      <c r="N4017">
        <f>IF(Table1[[#This Row],[TeamFavorite]]=Table1[[#This Row],[TeamHome]],Table1[[#This Row],[ScoreAway]]-Table1[[#This Row],[ScoreHome]],Table1[[#This Row],[ScoreHome]]-Table1[[#This Row],[ScoreAway]])</f>
        <v>3</v>
      </c>
      <c r="O4017">
        <f>IF(Table1[[#This Row],[SpreadActual]]&lt;Table1[[#This Row],[SpreadFavorite]],1,0)</f>
        <v>0</v>
      </c>
      <c r="P4017">
        <v>43</v>
      </c>
      <c r="Q4017" t="s">
        <v>64</v>
      </c>
      <c r="R4017" t="b">
        <v>0</v>
      </c>
      <c r="S4017">
        <v>28</v>
      </c>
      <c r="T4017">
        <v>12</v>
      </c>
      <c r="U4017">
        <v>46</v>
      </c>
    </row>
    <row r="4018" spans="1:22" x14ac:dyDescent="0.2">
      <c r="A4018" s="1">
        <v>31397</v>
      </c>
      <c r="B4018">
        <v>1985</v>
      </c>
      <c r="C4018">
        <f>_xlfn.MAXIFS(Table1[ScheduleWeekWritten],Table1[ScheduleSeason],Table1[[#This Row],[ScheduleSeason]])</f>
        <v>16</v>
      </c>
      <c r="D4018">
        <v>15</v>
      </c>
      <c r="E4018" cm="1">
        <f t="array" ref="E4018">_xlfn.XLOOKUP(Table1[[#This Row],[ScheduleWeekWritten]],Table3[Game],100+Table3[Increase],Table1[[#This Row],[ScheduleWeekWritten]])</f>
        <v>15</v>
      </c>
      <c r="F4018" t="b">
        <v>0</v>
      </c>
      <c r="G4018" t="s">
        <v>19</v>
      </c>
      <c r="H4018">
        <v>30</v>
      </c>
      <c r="I4018">
        <v>27</v>
      </c>
      <c r="J4018" t="s">
        <v>115</v>
      </c>
      <c r="K4018" t="s">
        <v>91</v>
      </c>
      <c r="L4018" t="str">
        <f>_xlfn.XLOOKUP(Table1[[#This Row],[TeamFavoriteID]],Table2[team_id],Table2[team_name],_xlfn.XLOOKUP(Table1[[#This Row],[TeamFavoriteID]],Table2[team_id_pfr],Table2[team_name],"Even"))</f>
        <v>Miami Dolphins</v>
      </c>
      <c r="M4018">
        <v>-5</v>
      </c>
      <c r="N4018">
        <f>IF(Table1[[#This Row],[TeamFavorite]]=Table1[[#This Row],[TeamHome]],Table1[[#This Row],[ScoreAway]]-Table1[[#This Row],[ScoreHome]],Table1[[#This Row],[ScoreHome]]-Table1[[#This Row],[ScoreAway]])</f>
        <v>-3</v>
      </c>
      <c r="O4018">
        <f>IF(Table1[[#This Row],[SpreadActual]]&lt;Table1[[#This Row],[SpreadFavorite]],1,0)</f>
        <v>0</v>
      </c>
      <c r="P4018">
        <v>44</v>
      </c>
      <c r="Q4018" t="s">
        <v>22</v>
      </c>
      <c r="R4018" t="b">
        <v>0</v>
      </c>
      <c r="S4018">
        <v>65</v>
      </c>
      <c r="T4018">
        <v>8</v>
      </c>
      <c r="U4018">
        <v>75</v>
      </c>
    </row>
    <row r="4019" spans="1:22" x14ac:dyDescent="0.2">
      <c r="A4019" s="1">
        <v>31401</v>
      </c>
      <c r="B4019">
        <v>1985</v>
      </c>
      <c r="C4019">
        <f>_xlfn.MAXIFS(Table1[ScheduleWeekWritten],Table1[ScheduleSeason],Table1[[#This Row],[ScheduleSeason]])</f>
        <v>16</v>
      </c>
      <c r="D4019">
        <v>16</v>
      </c>
      <c r="E4019" cm="1">
        <f t="array" ref="E4019">_xlfn.XLOOKUP(Table1[[#This Row],[ScheduleWeekWritten]],Table3[Game],100+Table3[Increase],Table1[[#This Row],[ScheduleWeekWritten]])</f>
        <v>16</v>
      </c>
      <c r="F4019" t="b">
        <v>0</v>
      </c>
      <c r="G4019" t="s">
        <v>128</v>
      </c>
      <c r="H4019">
        <v>24</v>
      </c>
      <c r="I4019">
        <v>27</v>
      </c>
      <c r="J4019" t="s">
        <v>24</v>
      </c>
      <c r="K4019" t="s">
        <v>89</v>
      </c>
      <c r="L4019" t="str">
        <f>_xlfn.XLOOKUP(Table1[[#This Row],[TeamFavoriteID]],Table2[team_id],Table2[team_name],_xlfn.XLOOKUP(Table1[[#This Row],[TeamFavoriteID]],Table2[team_id_pfr],Table2[team_name],"Even"))</f>
        <v>Even</v>
      </c>
      <c r="M4019">
        <v>0</v>
      </c>
      <c r="N4019">
        <f>IF(Table1[[#This Row],[TeamFavorite]]=Table1[[#This Row],[TeamHome]],Table1[[#This Row],[ScoreAway]]-Table1[[#This Row],[ScoreHome]],Table1[[#This Row],[ScoreHome]]-Table1[[#This Row],[ScoreAway]])</f>
        <v>-3</v>
      </c>
      <c r="O4019">
        <f>IF(Table1[[#This Row],[SpreadActual]]&lt;Table1[[#This Row],[SpreadFavorite]],1,0)</f>
        <v>1</v>
      </c>
      <c r="P4019">
        <v>43</v>
      </c>
      <c r="Q4019" t="s">
        <v>129</v>
      </c>
      <c r="R4019" t="b">
        <v>0</v>
      </c>
      <c r="S4019">
        <v>72</v>
      </c>
      <c r="T4019">
        <v>0</v>
      </c>
      <c r="V4019" t="s">
        <v>103</v>
      </c>
    </row>
    <row r="4020" spans="1:22" x14ac:dyDescent="0.2">
      <c r="A4020" s="1">
        <v>31402</v>
      </c>
      <c r="B4020">
        <v>1985</v>
      </c>
      <c r="C4020">
        <f>_xlfn.MAXIFS(Table1[ScheduleWeekWritten],Table1[ScheduleSeason],Table1[[#This Row],[ScheduleSeason]])</f>
        <v>16</v>
      </c>
      <c r="D4020">
        <v>16</v>
      </c>
      <c r="E4020" cm="1">
        <f t="array" ref="E4020">_xlfn.XLOOKUP(Table1[[#This Row],[ScheduleWeekWritten]],Table3[Game],100+Table3[Increase],Table1[[#This Row],[ScheduleWeekWritten]])</f>
        <v>16</v>
      </c>
      <c r="F4020" t="b">
        <v>0</v>
      </c>
      <c r="G4020" t="s">
        <v>50</v>
      </c>
      <c r="H4020">
        <v>28</v>
      </c>
      <c r="I4020">
        <v>10</v>
      </c>
      <c r="J4020" t="s">
        <v>49</v>
      </c>
      <c r="K4020" t="s">
        <v>90</v>
      </c>
      <c r="L4020" t="str">
        <f>_xlfn.XLOOKUP(Table1[[#This Row],[TeamFavoriteID]],Table2[team_id],Table2[team_name],_xlfn.XLOOKUP(Table1[[#This Row],[TeamFavoriteID]],Table2[team_id_pfr],Table2[team_name],"Even"))</f>
        <v>New York Giants</v>
      </c>
      <c r="M4020">
        <v>-9</v>
      </c>
      <c r="N4020">
        <f>IF(Table1[[#This Row],[TeamFavorite]]=Table1[[#This Row],[TeamHome]],Table1[[#This Row],[ScoreAway]]-Table1[[#This Row],[ScoreHome]],Table1[[#This Row],[ScoreHome]]-Table1[[#This Row],[ScoreAway]])</f>
        <v>-18</v>
      </c>
      <c r="O4020">
        <f>IF(Table1[[#This Row],[SpreadActual]]&lt;Table1[[#This Row],[SpreadFavorite]],1,0)</f>
        <v>1</v>
      </c>
      <c r="P4020">
        <v>38</v>
      </c>
      <c r="Q4020" t="s">
        <v>126</v>
      </c>
      <c r="R4020" t="b">
        <v>0</v>
      </c>
      <c r="S4020">
        <v>27</v>
      </c>
      <c r="T4020">
        <v>15</v>
      </c>
      <c r="U4020">
        <v>71</v>
      </c>
    </row>
    <row r="4021" spans="1:22" x14ac:dyDescent="0.2">
      <c r="A4021" s="1">
        <v>31402</v>
      </c>
      <c r="B4021">
        <v>1985</v>
      </c>
      <c r="C4021">
        <f>_xlfn.MAXIFS(Table1[ScheduleWeekWritten],Table1[ScheduleSeason],Table1[[#This Row],[ScheduleSeason]])</f>
        <v>16</v>
      </c>
      <c r="D4021">
        <v>16</v>
      </c>
      <c r="E4021" cm="1">
        <f t="array" ref="E4021">_xlfn.XLOOKUP(Table1[[#This Row],[ScheduleWeekWritten]],Table3[Game],100+Table3[Increase],Table1[[#This Row],[ScheduleWeekWritten]])</f>
        <v>16</v>
      </c>
      <c r="F4021" t="b">
        <v>0</v>
      </c>
      <c r="G4021" t="s">
        <v>57</v>
      </c>
      <c r="H4021">
        <v>16</v>
      </c>
      <c r="I4021">
        <v>27</v>
      </c>
      <c r="J4021" t="s">
        <v>61</v>
      </c>
      <c r="K4021" t="s">
        <v>85</v>
      </c>
      <c r="L4021" t="str">
        <f>_xlfn.XLOOKUP(Table1[[#This Row],[TeamFavoriteID]],Table2[team_id],Table2[team_name],_xlfn.XLOOKUP(Table1[[#This Row],[TeamFavoriteID]],Table2[team_id_pfr],Table2[team_name],"Even"))</f>
        <v>Washington Commanders</v>
      </c>
      <c r="M4021">
        <v>-6</v>
      </c>
      <c r="N4021">
        <f>IF(Table1[[#This Row],[TeamFavorite]]=Table1[[#This Row],[TeamHome]],Table1[[#This Row],[ScoreAway]]-Table1[[#This Row],[ScoreHome]],Table1[[#This Row],[ScoreHome]]-Table1[[#This Row],[ScoreAway]])</f>
        <v>-11</v>
      </c>
      <c r="O4021">
        <f>IF(Table1[[#This Row],[SpreadActual]]&lt;Table1[[#This Row],[SpreadFavorite]],1,0)</f>
        <v>1</v>
      </c>
      <c r="P4021">
        <v>41</v>
      </c>
      <c r="Q4021" t="s">
        <v>60</v>
      </c>
      <c r="R4021" t="b">
        <v>0</v>
      </c>
      <c r="S4021">
        <v>12</v>
      </c>
      <c r="T4021">
        <v>7</v>
      </c>
      <c r="U4021">
        <v>80</v>
      </c>
    </row>
    <row r="4022" spans="1:22" x14ac:dyDescent="0.2">
      <c r="A4022" s="1">
        <v>31403</v>
      </c>
      <c r="B4022">
        <v>1985</v>
      </c>
      <c r="C4022">
        <f>_xlfn.MAXIFS(Table1[ScheduleWeekWritten],Table1[ScheduleSeason],Table1[[#This Row],[ScheduleSeason]])</f>
        <v>16</v>
      </c>
      <c r="D4022">
        <v>16</v>
      </c>
      <c r="E4022" cm="1">
        <f t="array" ref="E4022">_xlfn.XLOOKUP(Table1[[#This Row],[ScheduleWeekWritten]],Table3[Game],100+Table3[Increase],Table1[[#This Row],[ScheduleWeekWritten]])</f>
        <v>16</v>
      </c>
      <c r="F4022" t="b">
        <v>0</v>
      </c>
      <c r="G4022" t="s">
        <v>45</v>
      </c>
      <c r="H4022">
        <v>17</v>
      </c>
      <c r="I4022">
        <v>37</v>
      </c>
      <c r="J4022" t="s">
        <v>46</v>
      </c>
      <c r="K4022" t="s">
        <v>47</v>
      </c>
      <c r="L4022" t="str">
        <f>_xlfn.XLOOKUP(Table1[[#This Row],[TeamFavoriteID]],Table2[team_id],Table2[team_name],_xlfn.XLOOKUP(Table1[[#This Row],[TeamFavoriteID]],Table2[team_id_pfr],Table2[team_name],"Even"))</f>
        <v>Chicago Bears</v>
      </c>
      <c r="M4022">
        <v>-6.5</v>
      </c>
      <c r="N4022">
        <f>IF(Table1[[#This Row],[TeamFavorite]]=Table1[[#This Row],[TeamHome]],Table1[[#This Row],[ScoreAway]]-Table1[[#This Row],[ScoreHome]],Table1[[#This Row],[ScoreHome]]-Table1[[#This Row],[ScoreAway]])</f>
        <v>-20</v>
      </c>
      <c r="O4022">
        <f>IF(Table1[[#This Row],[SpreadActual]]&lt;Table1[[#This Row],[SpreadFavorite]],1,0)</f>
        <v>1</v>
      </c>
      <c r="P4022">
        <v>40</v>
      </c>
      <c r="Q4022" t="s">
        <v>125</v>
      </c>
      <c r="R4022" t="b">
        <v>0</v>
      </c>
      <c r="S4022">
        <v>72</v>
      </c>
      <c r="T4022">
        <v>0</v>
      </c>
      <c r="V4022" t="s">
        <v>103</v>
      </c>
    </row>
    <row r="4023" spans="1:22" x14ac:dyDescent="0.2">
      <c r="A4023" s="1">
        <v>31403</v>
      </c>
      <c r="B4023">
        <v>1985</v>
      </c>
      <c r="C4023">
        <f>_xlfn.MAXIFS(Table1[ScheduleWeekWritten],Table1[ScheduleSeason],Table1[[#This Row],[ScheduleSeason]])</f>
        <v>16</v>
      </c>
      <c r="D4023">
        <v>16</v>
      </c>
      <c r="E4023" cm="1">
        <f t="array" ref="E4023">_xlfn.XLOOKUP(Table1[[#This Row],[ScheduleWeekWritten]],Table3[Game],100+Table3[Increase],Table1[[#This Row],[ScheduleWeekWritten]])</f>
        <v>16</v>
      </c>
      <c r="F4023" t="b">
        <v>0</v>
      </c>
      <c r="G4023" t="s">
        <v>140</v>
      </c>
      <c r="H4023">
        <v>34</v>
      </c>
      <c r="I4023">
        <v>16</v>
      </c>
      <c r="J4023" t="s">
        <v>23</v>
      </c>
      <c r="K4023" t="s">
        <v>72</v>
      </c>
      <c r="L4023" t="str">
        <f>_xlfn.XLOOKUP(Table1[[#This Row],[TeamFavoriteID]],Table2[team_id],Table2[team_name],_xlfn.XLOOKUP(Table1[[#This Row],[TeamFavoriteID]],Table2[team_id_pfr],Table2[team_name],"Even"))</f>
        <v>Baltimore Colts</v>
      </c>
      <c r="M4023">
        <v>-5.5</v>
      </c>
      <c r="N4023">
        <f>IF(Table1[[#This Row],[TeamFavorite]]=Table1[[#This Row],[TeamHome]],Table1[[#This Row],[ScoreAway]]-Table1[[#This Row],[ScoreHome]],Table1[[#This Row],[ScoreHome]]-Table1[[#This Row],[ScoreAway]])</f>
        <v>18</v>
      </c>
      <c r="O4023">
        <f>IF(Table1[[#This Row],[SpreadActual]]&lt;Table1[[#This Row],[SpreadFavorite]],1,0)</f>
        <v>0</v>
      </c>
      <c r="P4023">
        <v>40</v>
      </c>
      <c r="Q4023" t="s">
        <v>141</v>
      </c>
      <c r="R4023" t="b">
        <v>0</v>
      </c>
      <c r="S4023">
        <v>72</v>
      </c>
      <c r="T4023">
        <v>0</v>
      </c>
      <c r="V4023" t="s">
        <v>103</v>
      </c>
    </row>
    <row r="4024" spans="1:22" x14ac:dyDescent="0.2">
      <c r="A4024" s="1">
        <v>31403</v>
      </c>
      <c r="B4024">
        <v>1985</v>
      </c>
      <c r="C4024">
        <f>_xlfn.MAXIFS(Table1[ScheduleWeekWritten],Table1[ScheduleSeason],Table1[[#This Row],[ScheduleSeason]])</f>
        <v>16</v>
      </c>
      <c r="D4024">
        <v>16</v>
      </c>
      <c r="E4024" cm="1">
        <f t="array" ref="E4024">_xlfn.XLOOKUP(Table1[[#This Row],[ScheduleWeekWritten]],Table3[Game],100+Table3[Increase],Table1[[#This Row],[ScheduleWeekWritten]])</f>
        <v>16</v>
      </c>
      <c r="F4024" t="b">
        <v>0</v>
      </c>
      <c r="G4024" t="s">
        <v>42</v>
      </c>
      <c r="H4024">
        <v>38</v>
      </c>
      <c r="I4024">
        <v>34</v>
      </c>
      <c r="J4024" t="s">
        <v>27</v>
      </c>
      <c r="K4024" t="s">
        <v>75</v>
      </c>
      <c r="L4024" t="str">
        <f>_xlfn.XLOOKUP(Table1[[#This Row],[TeamFavoriteID]],Table2[team_id],Table2[team_name],_xlfn.XLOOKUP(Table1[[#This Row],[TeamFavoriteID]],Table2[team_id_pfr],Table2[team_name],"Even"))</f>
        <v>Kansas City Chiefs</v>
      </c>
      <c r="M4024">
        <v>-2</v>
      </c>
      <c r="N4024">
        <f>IF(Table1[[#This Row],[TeamFavorite]]=Table1[[#This Row],[TeamHome]],Table1[[#This Row],[ScoreAway]]-Table1[[#This Row],[ScoreHome]],Table1[[#This Row],[ScoreHome]]-Table1[[#This Row],[ScoreAway]])</f>
        <v>-4</v>
      </c>
      <c r="O4024">
        <f>IF(Table1[[#This Row],[SpreadActual]]&lt;Table1[[#This Row],[SpreadFavorite]],1,0)</f>
        <v>1</v>
      </c>
      <c r="P4024">
        <v>46</v>
      </c>
      <c r="Q4024" t="s">
        <v>117</v>
      </c>
      <c r="R4024" t="b">
        <v>0</v>
      </c>
      <c r="S4024">
        <v>35</v>
      </c>
      <c r="T4024">
        <v>17</v>
      </c>
      <c r="U4024">
        <v>77</v>
      </c>
    </row>
    <row r="4025" spans="1:22" x14ac:dyDescent="0.2">
      <c r="A4025" s="1">
        <v>31403</v>
      </c>
      <c r="B4025">
        <v>1985</v>
      </c>
      <c r="C4025">
        <f>_xlfn.MAXIFS(Table1[ScheduleWeekWritten],Table1[ScheduleSeason],Table1[[#This Row],[ScheduleSeason]])</f>
        <v>16</v>
      </c>
      <c r="D4025">
        <v>16</v>
      </c>
      <c r="E4025" cm="1">
        <f t="array" ref="E4025">_xlfn.XLOOKUP(Table1[[#This Row],[ScheduleWeekWritten]],Table3[Game],100+Table3[Increase],Table1[[#This Row],[ScheduleWeekWritten]])</f>
        <v>16</v>
      </c>
      <c r="F4025" t="b">
        <v>0</v>
      </c>
      <c r="G4025" t="s">
        <v>19</v>
      </c>
      <c r="H4025">
        <v>28</v>
      </c>
      <c r="I4025">
        <v>0</v>
      </c>
      <c r="J4025" t="s">
        <v>28</v>
      </c>
      <c r="K4025" t="s">
        <v>91</v>
      </c>
      <c r="L4025" t="str">
        <f>_xlfn.XLOOKUP(Table1[[#This Row],[TeamFavoriteID]],Table2[team_id],Table2[team_name],_xlfn.XLOOKUP(Table1[[#This Row],[TeamFavoriteID]],Table2[team_id_pfr],Table2[team_name],"Even"))</f>
        <v>Miami Dolphins</v>
      </c>
      <c r="M4025">
        <v>-17.5</v>
      </c>
      <c r="N4025">
        <f>IF(Table1[[#This Row],[TeamFavorite]]=Table1[[#This Row],[TeamHome]],Table1[[#This Row],[ScoreAway]]-Table1[[#This Row],[ScoreHome]],Table1[[#This Row],[ScoreHome]]-Table1[[#This Row],[ScoreAway]])</f>
        <v>-28</v>
      </c>
      <c r="O4025">
        <f>IF(Table1[[#This Row],[SpreadActual]]&lt;Table1[[#This Row],[SpreadFavorite]],1,0)</f>
        <v>1</v>
      </c>
      <c r="P4025">
        <v>41</v>
      </c>
      <c r="Q4025" t="s">
        <v>22</v>
      </c>
      <c r="R4025" t="b">
        <v>0</v>
      </c>
      <c r="S4025">
        <v>54</v>
      </c>
      <c r="T4025">
        <v>12</v>
      </c>
      <c r="U4025">
        <v>52</v>
      </c>
    </row>
    <row r="4026" spans="1:22" x14ac:dyDescent="0.2">
      <c r="A4026" s="1">
        <v>31403</v>
      </c>
      <c r="B4026">
        <v>1985</v>
      </c>
      <c r="C4026">
        <f>_xlfn.MAXIFS(Table1[ScheduleWeekWritten],Table1[ScheduleSeason],Table1[[#This Row],[ScheduleSeason]])</f>
        <v>16</v>
      </c>
      <c r="D4026">
        <v>16</v>
      </c>
      <c r="E4026" cm="1">
        <f t="array" ref="E4026">_xlfn.XLOOKUP(Table1[[#This Row],[ScheduleWeekWritten]],Table3[Game],100+Table3[Increase],Table1[[#This Row],[ScheduleWeekWritten]])</f>
        <v>16</v>
      </c>
      <c r="F4026" t="b">
        <v>0</v>
      </c>
      <c r="G4026" t="s">
        <v>54</v>
      </c>
      <c r="H4026">
        <v>35</v>
      </c>
      <c r="I4026">
        <v>37</v>
      </c>
      <c r="J4026" t="s">
        <v>58</v>
      </c>
      <c r="K4026" t="s">
        <v>55</v>
      </c>
      <c r="L4026" t="str">
        <f>_xlfn.XLOOKUP(Table1[[#This Row],[TeamFavoriteID]],Table2[team_id],Table2[team_name],_xlfn.XLOOKUP(Table1[[#This Row],[TeamFavoriteID]],Table2[team_id_pfr],Table2[team_name],"Even"))</f>
        <v>Minnesota Vikings</v>
      </c>
      <c r="M4026">
        <v>-2</v>
      </c>
      <c r="N4026">
        <f>IF(Table1[[#This Row],[TeamFavorite]]=Table1[[#This Row],[TeamHome]],Table1[[#This Row],[ScoreAway]]-Table1[[#This Row],[ScoreHome]],Table1[[#This Row],[ScoreHome]]-Table1[[#This Row],[ScoreAway]])</f>
        <v>2</v>
      </c>
      <c r="O4026">
        <f>IF(Table1[[#This Row],[SpreadActual]]&lt;Table1[[#This Row],[SpreadFavorite]],1,0)</f>
        <v>0</v>
      </c>
      <c r="P4026">
        <v>39</v>
      </c>
      <c r="Q4026" t="s">
        <v>137</v>
      </c>
      <c r="R4026" t="b">
        <v>0</v>
      </c>
      <c r="S4026">
        <v>72</v>
      </c>
      <c r="T4026">
        <v>0</v>
      </c>
      <c r="V4026" t="s">
        <v>103</v>
      </c>
    </row>
    <row r="4027" spans="1:22" x14ac:dyDescent="0.2">
      <c r="A4027" s="1">
        <v>31403</v>
      </c>
      <c r="B4027">
        <v>1985</v>
      </c>
      <c r="C4027">
        <f>_xlfn.MAXIFS(Table1[ScheduleWeekWritten],Table1[ScheduleSeason],Table1[[#This Row],[ScheduleSeason]])</f>
        <v>16</v>
      </c>
      <c r="D4027">
        <v>16</v>
      </c>
      <c r="E4027" cm="1">
        <f t="array" ref="E4027">_xlfn.XLOOKUP(Table1[[#This Row],[ScheduleWeekWritten]],Table3[Game],100+Table3[Increase],Table1[[#This Row],[ScheduleWeekWritten]])</f>
        <v>16</v>
      </c>
      <c r="F4027" t="b">
        <v>0</v>
      </c>
      <c r="G4027" t="s">
        <v>115</v>
      </c>
      <c r="H4027">
        <v>34</v>
      </c>
      <c r="I4027">
        <v>23</v>
      </c>
      <c r="J4027" t="s">
        <v>101</v>
      </c>
      <c r="K4027" t="s">
        <v>70</v>
      </c>
      <c r="L4027" t="str">
        <f>_xlfn.XLOOKUP(Table1[[#This Row],[TeamFavoriteID]],Table2[team_id],Table2[team_name],_xlfn.XLOOKUP(Table1[[#This Row],[TeamFavoriteID]],Table2[team_id_pfr],Table2[team_name],"Even"))</f>
        <v>Boston Patriots</v>
      </c>
      <c r="M4027">
        <v>-7</v>
      </c>
      <c r="N4027">
        <f>IF(Table1[[#This Row],[TeamFavorite]]=Table1[[#This Row],[TeamHome]],Table1[[#This Row],[ScoreAway]]-Table1[[#This Row],[ScoreHome]],Table1[[#This Row],[ScoreHome]]-Table1[[#This Row],[ScoreAway]])</f>
        <v>11</v>
      </c>
      <c r="O4027">
        <f>IF(Table1[[#This Row],[SpreadActual]]&lt;Table1[[#This Row],[SpreadFavorite]],1,0)</f>
        <v>0</v>
      </c>
      <c r="P4027">
        <v>44</v>
      </c>
      <c r="Q4027" t="s">
        <v>116</v>
      </c>
      <c r="R4027" t="b">
        <v>0</v>
      </c>
      <c r="S4027">
        <v>24</v>
      </c>
      <c r="T4027">
        <v>12</v>
      </c>
      <c r="U4027">
        <v>60</v>
      </c>
    </row>
    <row r="4028" spans="1:22" x14ac:dyDescent="0.2">
      <c r="A4028" s="1">
        <v>31403</v>
      </c>
      <c r="B4028">
        <v>1985</v>
      </c>
      <c r="C4028">
        <f>_xlfn.MAXIFS(Table1[ScheduleWeekWritten],Table1[ScheduleSeason],Table1[[#This Row],[ScheduleSeason]])</f>
        <v>16</v>
      </c>
      <c r="D4028">
        <v>16</v>
      </c>
      <c r="E4028" cm="1">
        <f t="array" ref="E4028">_xlfn.XLOOKUP(Table1[[#This Row],[ScheduleWeekWritten]],Table3[Game],100+Table3[Increase],Table1[[#This Row],[ScheduleWeekWritten]])</f>
        <v>16</v>
      </c>
      <c r="F4028" t="b">
        <v>0</v>
      </c>
      <c r="G4028" t="s">
        <v>95</v>
      </c>
      <c r="H4028">
        <v>10</v>
      </c>
      <c r="I4028">
        <v>16</v>
      </c>
      <c r="J4028" t="s">
        <v>38</v>
      </c>
      <c r="K4028" t="s">
        <v>98</v>
      </c>
      <c r="L4028" t="str">
        <f>_xlfn.XLOOKUP(Table1[[#This Row],[TeamFavoriteID]],Table2[team_id],Table2[team_name],_xlfn.XLOOKUP(Table1[[#This Row],[TeamFavoriteID]],Table2[team_id_pfr],Table2[team_name],"Even"))</f>
        <v>New Orleans Saints</v>
      </c>
      <c r="M4028">
        <v>-6</v>
      </c>
      <c r="N4028">
        <f>IF(Table1[[#This Row],[TeamFavorite]]=Table1[[#This Row],[TeamHome]],Table1[[#This Row],[ScoreAway]]-Table1[[#This Row],[ScoreHome]],Table1[[#This Row],[ScoreHome]]-Table1[[#This Row],[ScoreAway]])</f>
        <v>6</v>
      </c>
      <c r="O4028">
        <f>IF(Table1[[#This Row],[SpreadActual]]&lt;Table1[[#This Row],[SpreadFavorite]],1,0)</f>
        <v>0</v>
      </c>
      <c r="P4028">
        <v>44</v>
      </c>
      <c r="Q4028" t="s">
        <v>124</v>
      </c>
      <c r="R4028" t="b">
        <v>0</v>
      </c>
      <c r="S4028">
        <v>72</v>
      </c>
      <c r="T4028">
        <v>0</v>
      </c>
      <c r="V4028" t="s">
        <v>103</v>
      </c>
    </row>
    <row r="4029" spans="1:22" x14ac:dyDescent="0.2">
      <c r="A4029" s="1">
        <v>31403</v>
      </c>
      <c r="B4029">
        <v>1985</v>
      </c>
      <c r="C4029">
        <f>_xlfn.MAXIFS(Table1[ScheduleWeekWritten],Table1[ScheduleSeason],Table1[[#This Row],[ScheduleSeason]])</f>
        <v>16</v>
      </c>
      <c r="D4029">
        <v>16</v>
      </c>
      <c r="E4029" cm="1">
        <f t="array" ref="E4029">_xlfn.XLOOKUP(Table1[[#This Row],[ScheduleWeekWritten]],Table3[Game],100+Table3[Increase],Table1[[#This Row],[ScheduleWeekWritten]])</f>
        <v>16</v>
      </c>
      <c r="F4029" t="b">
        <v>0</v>
      </c>
      <c r="G4029" t="s">
        <v>31</v>
      </c>
      <c r="H4029">
        <v>37</v>
      </c>
      <c r="I4029">
        <v>10</v>
      </c>
      <c r="J4029" t="s">
        <v>62</v>
      </c>
      <c r="K4029" t="s">
        <v>32</v>
      </c>
      <c r="L4029" t="str">
        <f>_xlfn.XLOOKUP(Table1[[#This Row],[TeamFavoriteID]],Table2[team_id],Table2[team_name],_xlfn.XLOOKUP(Table1[[#This Row],[TeamFavoriteID]],Table2[team_id_pfr],Table2[team_name],"Even"))</f>
        <v>New York Jets</v>
      </c>
      <c r="M4029">
        <v>-7.5</v>
      </c>
      <c r="N4029">
        <f>IF(Table1[[#This Row],[TeamFavorite]]=Table1[[#This Row],[TeamHome]],Table1[[#This Row],[ScoreAway]]-Table1[[#This Row],[ScoreHome]],Table1[[#This Row],[ScoreHome]]-Table1[[#This Row],[ScoreAway]])</f>
        <v>-27</v>
      </c>
      <c r="O4029">
        <f>IF(Table1[[#This Row],[SpreadActual]]&lt;Table1[[#This Row],[SpreadFavorite]],1,0)</f>
        <v>1</v>
      </c>
      <c r="P4029">
        <v>37</v>
      </c>
      <c r="Q4029" t="s">
        <v>126</v>
      </c>
      <c r="R4029" t="b">
        <v>0</v>
      </c>
      <c r="S4029">
        <v>24</v>
      </c>
      <c r="T4029">
        <v>14</v>
      </c>
      <c r="U4029">
        <v>52</v>
      </c>
    </row>
    <row r="4030" spans="1:22" x14ac:dyDescent="0.2">
      <c r="A4030" s="1">
        <v>31403</v>
      </c>
      <c r="B4030">
        <v>1985</v>
      </c>
      <c r="C4030">
        <f>_xlfn.MAXIFS(Table1[ScheduleWeekWritten],Table1[ScheduleSeason],Table1[[#This Row],[ScheduleSeason]])</f>
        <v>16</v>
      </c>
      <c r="D4030">
        <v>16</v>
      </c>
      <c r="E4030" cm="1">
        <f t="array" ref="E4030">_xlfn.XLOOKUP(Table1[[#This Row],[ScheduleWeekWritten]],Table3[Game],100+Table3[Increase],Table1[[#This Row],[ScheduleWeekWritten]])</f>
        <v>16</v>
      </c>
      <c r="F4030" t="b">
        <v>0</v>
      </c>
      <c r="G4030" t="s">
        <v>53</v>
      </c>
      <c r="H4030">
        <v>31</v>
      </c>
      <c r="I4030">
        <v>16</v>
      </c>
      <c r="J4030" t="s">
        <v>67</v>
      </c>
      <c r="K4030" t="s">
        <v>87</v>
      </c>
      <c r="L4030" t="str">
        <f>_xlfn.XLOOKUP(Table1[[#This Row],[TeamFavoriteID]],Table2[team_id],Table2[team_name],_xlfn.XLOOKUP(Table1[[#This Row],[TeamFavoriteID]],Table2[team_id_pfr],Table2[team_name],"Even"))</f>
        <v>San Francisco 49ers</v>
      </c>
      <c r="M4030">
        <v>-9</v>
      </c>
      <c r="N4030">
        <f>IF(Table1[[#This Row],[TeamFavorite]]=Table1[[#This Row],[TeamHome]],Table1[[#This Row],[ScoreAway]]-Table1[[#This Row],[ScoreHome]],Table1[[#This Row],[ScoreHome]]-Table1[[#This Row],[ScoreAway]])</f>
        <v>-15</v>
      </c>
      <c r="O4030">
        <f>IF(Table1[[#This Row],[SpreadActual]]&lt;Table1[[#This Row],[SpreadFavorite]],1,0)</f>
        <v>1</v>
      </c>
      <c r="P4030">
        <v>44</v>
      </c>
      <c r="Q4030" t="s">
        <v>118</v>
      </c>
      <c r="R4030" t="b">
        <v>0</v>
      </c>
      <c r="S4030">
        <v>45</v>
      </c>
      <c r="T4030">
        <v>7</v>
      </c>
      <c r="U4030">
        <v>87</v>
      </c>
    </row>
    <row r="4031" spans="1:22" x14ac:dyDescent="0.2">
      <c r="A4031" s="1">
        <v>31403</v>
      </c>
      <c r="B4031">
        <v>1985</v>
      </c>
      <c r="C4031">
        <f>_xlfn.MAXIFS(Table1[ScheduleWeekWritten],Table1[ScheduleSeason],Table1[[#This Row],[ScheduleSeason]])</f>
        <v>16</v>
      </c>
      <c r="D4031">
        <v>16</v>
      </c>
      <c r="E4031" cm="1">
        <f t="array" ref="E4031">_xlfn.XLOOKUP(Table1[[#This Row],[ScheduleWeekWritten]],Table3[Game],100+Table3[Increase],Table1[[#This Row],[ScheduleWeekWritten]])</f>
        <v>16</v>
      </c>
      <c r="F4031" t="b">
        <v>0</v>
      </c>
      <c r="G4031" t="s">
        <v>127</v>
      </c>
      <c r="H4031">
        <v>17</v>
      </c>
      <c r="I4031">
        <v>20</v>
      </c>
      <c r="J4031" t="s">
        <v>33</v>
      </c>
      <c r="K4031" t="s">
        <v>35</v>
      </c>
      <c r="L4031" t="str">
        <f>_xlfn.XLOOKUP(Table1[[#This Row],[TeamFavoriteID]],Table2[team_id],Table2[team_name],_xlfn.XLOOKUP(Table1[[#This Row],[TeamFavoriteID]],Table2[team_id_pfr],Table2[team_name],"Even"))</f>
        <v>Green Bay Packers</v>
      </c>
      <c r="M4031">
        <v>-2.5</v>
      </c>
      <c r="N4031">
        <f>IF(Table1[[#This Row],[TeamFavorite]]=Table1[[#This Row],[TeamHome]],Table1[[#This Row],[ScoreAway]]-Table1[[#This Row],[ScoreHome]],Table1[[#This Row],[ScoreHome]]-Table1[[#This Row],[ScoreAway]])</f>
        <v>-3</v>
      </c>
      <c r="O4031">
        <f>IF(Table1[[#This Row],[SpreadActual]]&lt;Table1[[#This Row],[SpreadFavorite]],1,0)</f>
        <v>1</v>
      </c>
      <c r="P4031">
        <v>44</v>
      </c>
      <c r="Q4031" t="s">
        <v>130</v>
      </c>
      <c r="R4031" t="b">
        <v>0</v>
      </c>
      <c r="S4031">
        <v>46</v>
      </c>
      <c r="T4031">
        <v>8</v>
      </c>
      <c r="U4031">
        <v>60</v>
      </c>
    </row>
    <row r="4032" spans="1:22" x14ac:dyDescent="0.2">
      <c r="A4032" s="1">
        <v>31404</v>
      </c>
      <c r="B4032">
        <v>1985</v>
      </c>
      <c r="C4032">
        <f>_xlfn.MAXIFS(Table1[ScheduleWeekWritten],Table1[ScheduleSeason],Table1[[#This Row],[ScheduleSeason]])</f>
        <v>16</v>
      </c>
      <c r="D4032">
        <v>16</v>
      </c>
      <c r="E4032" cm="1">
        <f t="array" ref="E4032">_xlfn.XLOOKUP(Table1[[#This Row],[ScheduleWeekWritten]],Table3[Game],100+Table3[Increase],Table1[[#This Row],[ScheduleWeekWritten]])</f>
        <v>16</v>
      </c>
      <c r="F4032" t="b">
        <v>0</v>
      </c>
      <c r="G4032" t="s">
        <v>39</v>
      </c>
      <c r="H4032">
        <v>6</v>
      </c>
      <c r="I4032">
        <v>16</v>
      </c>
      <c r="J4032" t="s">
        <v>138</v>
      </c>
      <c r="K4032" t="s">
        <v>21</v>
      </c>
      <c r="L4032" t="str">
        <f>_xlfn.XLOOKUP(Table1[[#This Row],[TeamFavoriteID]],Table2[team_id],Table2[team_name],_xlfn.XLOOKUP(Table1[[#This Row],[TeamFavoriteID]],Table2[team_id_pfr],Table2[team_name],"Even"))</f>
        <v>Las Vegas Raiders</v>
      </c>
      <c r="M4032">
        <v>-1</v>
      </c>
      <c r="N4032">
        <f>IF(Table1[[#This Row],[TeamFavorite]]=Table1[[#This Row],[TeamHome]],Table1[[#This Row],[ScoreAway]]-Table1[[#This Row],[ScoreHome]],Table1[[#This Row],[ScoreHome]]-Table1[[#This Row],[ScoreAway]])</f>
        <v>-10</v>
      </c>
      <c r="O4032">
        <f>IF(Table1[[#This Row],[SpreadActual]]&lt;Table1[[#This Row],[SpreadFavorite]],1,0)</f>
        <v>1</v>
      </c>
      <c r="P4032">
        <v>40</v>
      </c>
      <c r="Q4032" t="s">
        <v>135</v>
      </c>
      <c r="R4032" t="b">
        <v>0</v>
      </c>
      <c r="S4032">
        <v>59</v>
      </c>
      <c r="T4032">
        <v>5</v>
      </c>
      <c r="U4032">
        <v>55</v>
      </c>
    </row>
    <row r="4033" spans="1:22" x14ac:dyDescent="0.2">
      <c r="A4033" s="1">
        <v>31409</v>
      </c>
      <c r="B4033">
        <v>1985</v>
      </c>
      <c r="C4033">
        <f>_xlfn.MAXIFS(Table1[ScheduleWeekWritten],Table1[ScheduleSeason],Table1[[#This Row],[ScheduleSeason]])</f>
        <v>16</v>
      </c>
      <c r="D4033" t="s">
        <v>134</v>
      </c>
      <c r="E4033" cm="1">
        <f t="array" ref="E4033">_xlfn.XLOOKUP(Table1[[#This Row],[ScheduleWeekWritten]],Table3[Game],100+Table3[Increase],Table1[[#This Row],[ScheduleWeekWritten]])</f>
        <v>101</v>
      </c>
      <c r="F4033" t="b">
        <v>1</v>
      </c>
      <c r="G4033" t="s">
        <v>31</v>
      </c>
      <c r="H4033">
        <v>14</v>
      </c>
      <c r="I4033">
        <v>26</v>
      </c>
      <c r="J4033" t="s">
        <v>115</v>
      </c>
      <c r="K4033" t="s">
        <v>32</v>
      </c>
      <c r="L4033" t="str">
        <f>_xlfn.XLOOKUP(Table1[[#This Row],[TeamFavoriteID]],Table2[team_id],Table2[team_name],_xlfn.XLOOKUP(Table1[[#This Row],[TeamFavoriteID]],Table2[team_id_pfr],Table2[team_name],"Even"))</f>
        <v>New York Jets</v>
      </c>
      <c r="M4033">
        <v>-3</v>
      </c>
      <c r="N4033">
        <f>IF(Table1[[#This Row],[TeamFavorite]]=Table1[[#This Row],[TeamHome]],Table1[[#This Row],[ScoreAway]]-Table1[[#This Row],[ScoreHome]],Table1[[#This Row],[ScoreHome]]-Table1[[#This Row],[ScoreAway]])</f>
        <v>12</v>
      </c>
      <c r="O4033">
        <f>IF(Table1[[#This Row],[SpreadActual]]&lt;Table1[[#This Row],[SpreadFavorite]],1,0)</f>
        <v>0</v>
      </c>
      <c r="P4033" t="s">
        <v>136</v>
      </c>
      <c r="Q4033" t="s">
        <v>126</v>
      </c>
      <c r="R4033" t="b">
        <v>0</v>
      </c>
    </row>
    <row r="4034" spans="1:22" x14ac:dyDescent="0.2">
      <c r="A4034" s="1">
        <v>31410</v>
      </c>
      <c r="B4034">
        <v>1985</v>
      </c>
      <c r="C4034">
        <f>_xlfn.MAXIFS(Table1[ScheduleWeekWritten],Table1[ScheduleSeason],Table1[[#This Row],[ScheduleSeason]])</f>
        <v>16</v>
      </c>
      <c r="D4034" t="s">
        <v>134</v>
      </c>
      <c r="E4034" cm="1">
        <f t="array" ref="E4034">_xlfn.XLOOKUP(Table1[[#This Row],[ScheduleWeekWritten]],Table3[Game],100+Table3[Increase],Table1[[#This Row],[ScheduleWeekWritten]])</f>
        <v>101</v>
      </c>
      <c r="F4034" t="b">
        <v>1</v>
      </c>
      <c r="G4034" t="s">
        <v>50</v>
      </c>
      <c r="H4034">
        <v>17</v>
      </c>
      <c r="I4034">
        <v>3</v>
      </c>
      <c r="J4034" t="s">
        <v>53</v>
      </c>
      <c r="K4034" t="s">
        <v>87</v>
      </c>
      <c r="L4034" t="str">
        <f>_xlfn.XLOOKUP(Table1[[#This Row],[TeamFavoriteID]],Table2[team_id],Table2[team_name],_xlfn.XLOOKUP(Table1[[#This Row],[TeamFavoriteID]],Table2[team_id_pfr],Table2[team_name],"Even"))</f>
        <v>San Francisco 49ers</v>
      </c>
      <c r="M4034">
        <v>-3</v>
      </c>
      <c r="N4034">
        <f>IF(Table1[[#This Row],[TeamFavorite]]=Table1[[#This Row],[TeamHome]],Table1[[#This Row],[ScoreAway]]-Table1[[#This Row],[ScoreHome]],Table1[[#This Row],[ScoreHome]]-Table1[[#This Row],[ScoreAway]])</f>
        <v>14</v>
      </c>
      <c r="O4034">
        <f>IF(Table1[[#This Row],[SpreadActual]]&lt;Table1[[#This Row],[SpreadFavorite]],1,0)</f>
        <v>0</v>
      </c>
      <c r="P4034" t="s">
        <v>136</v>
      </c>
      <c r="Q4034" t="s">
        <v>126</v>
      </c>
      <c r="R4034" t="b">
        <v>0</v>
      </c>
    </row>
    <row r="4035" spans="1:22" x14ac:dyDescent="0.2">
      <c r="A4035" s="1">
        <v>31416</v>
      </c>
      <c r="B4035">
        <v>1985</v>
      </c>
      <c r="C4035">
        <f>_xlfn.MAXIFS(Table1[ScheduleWeekWritten],Table1[ScheduleSeason],Table1[[#This Row],[ScheduleSeason]])</f>
        <v>16</v>
      </c>
      <c r="D4035" t="s">
        <v>99</v>
      </c>
      <c r="E4035" cm="1">
        <f t="array" ref="E4035">_xlfn.XLOOKUP(Table1[[#This Row],[ScheduleWeekWritten]],Table3[Game],100+Table3[Increase],Table1[[#This Row],[ScheduleWeekWritten]])</f>
        <v>102</v>
      </c>
      <c r="F4035" t="b">
        <v>1</v>
      </c>
      <c r="G4035" t="s">
        <v>39</v>
      </c>
      <c r="H4035">
        <v>20</v>
      </c>
      <c r="I4035">
        <v>0</v>
      </c>
      <c r="J4035" t="s">
        <v>67</v>
      </c>
      <c r="K4035" t="s">
        <v>40</v>
      </c>
      <c r="L4035" t="str">
        <f>_xlfn.XLOOKUP(Table1[[#This Row],[TeamFavoriteID]],Table2[team_id],Table2[team_name],_xlfn.XLOOKUP(Table1[[#This Row],[TeamFavoriteID]],Table2[team_id_pfr],Table2[team_name],"Even"))</f>
        <v>Los Angeles Rams</v>
      </c>
      <c r="M4035">
        <v>-2</v>
      </c>
      <c r="N4035">
        <f>IF(Table1[[#This Row],[TeamFavorite]]=Table1[[#This Row],[TeamHome]],Table1[[#This Row],[ScoreAway]]-Table1[[#This Row],[ScoreHome]],Table1[[#This Row],[ScoreHome]]-Table1[[#This Row],[ScoreAway]])</f>
        <v>-20</v>
      </c>
      <c r="O4035">
        <f>IF(Table1[[#This Row],[SpreadActual]]&lt;Table1[[#This Row],[SpreadFavorite]],1,0)</f>
        <v>1</v>
      </c>
      <c r="P4035" t="s">
        <v>136</v>
      </c>
      <c r="Q4035" t="s">
        <v>135</v>
      </c>
      <c r="R4035" t="b">
        <v>0</v>
      </c>
    </row>
    <row r="4036" spans="1:22" x14ac:dyDescent="0.2">
      <c r="A4036" s="1">
        <v>31416</v>
      </c>
      <c r="B4036">
        <v>1985</v>
      </c>
      <c r="C4036">
        <f>_xlfn.MAXIFS(Table1[ScheduleWeekWritten],Table1[ScheduleSeason],Table1[[#This Row],[ScheduleSeason]])</f>
        <v>16</v>
      </c>
      <c r="D4036" t="s">
        <v>99</v>
      </c>
      <c r="E4036" cm="1">
        <f t="array" ref="E4036">_xlfn.XLOOKUP(Table1[[#This Row],[ScheduleWeekWritten]],Table3[Game],100+Table3[Increase],Table1[[#This Row],[ScheduleWeekWritten]])</f>
        <v>102</v>
      </c>
      <c r="F4036" t="b">
        <v>1</v>
      </c>
      <c r="G4036" t="s">
        <v>19</v>
      </c>
      <c r="H4036">
        <v>24</v>
      </c>
      <c r="I4036">
        <v>21</v>
      </c>
      <c r="J4036" t="s">
        <v>62</v>
      </c>
      <c r="K4036" t="s">
        <v>91</v>
      </c>
      <c r="L4036" t="str">
        <f>_xlfn.XLOOKUP(Table1[[#This Row],[TeamFavoriteID]],Table2[team_id],Table2[team_name],_xlfn.XLOOKUP(Table1[[#This Row],[TeamFavoriteID]],Table2[team_id_pfr],Table2[team_name],"Even"))</f>
        <v>Miami Dolphins</v>
      </c>
      <c r="M4036">
        <v>-10.5</v>
      </c>
      <c r="N4036">
        <f>IF(Table1[[#This Row],[TeamFavorite]]=Table1[[#This Row],[TeamHome]],Table1[[#This Row],[ScoreAway]]-Table1[[#This Row],[ScoreHome]],Table1[[#This Row],[ScoreHome]]-Table1[[#This Row],[ScoreAway]])</f>
        <v>-3</v>
      </c>
      <c r="O4036">
        <f>IF(Table1[[#This Row],[SpreadActual]]&lt;Table1[[#This Row],[SpreadFavorite]],1,0)</f>
        <v>0</v>
      </c>
      <c r="P4036" t="s">
        <v>136</v>
      </c>
      <c r="Q4036" t="s">
        <v>22</v>
      </c>
      <c r="R4036" t="b">
        <v>0</v>
      </c>
    </row>
    <row r="4037" spans="1:22" x14ac:dyDescent="0.2">
      <c r="A4037" s="1">
        <v>31417</v>
      </c>
      <c r="B4037">
        <v>1985</v>
      </c>
      <c r="C4037">
        <f>_xlfn.MAXIFS(Table1[ScheduleWeekWritten],Table1[ScheduleSeason],Table1[[#This Row],[ScheduleSeason]])</f>
        <v>16</v>
      </c>
      <c r="D4037" t="s">
        <v>99</v>
      </c>
      <c r="E4037" cm="1">
        <f t="array" ref="E4037">_xlfn.XLOOKUP(Table1[[#This Row],[ScheduleWeekWritten]],Table3[Game],100+Table3[Increase],Table1[[#This Row],[ScheduleWeekWritten]])</f>
        <v>102</v>
      </c>
      <c r="F4037" t="b">
        <v>1</v>
      </c>
      <c r="G4037" t="s">
        <v>46</v>
      </c>
      <c r="H4037">
        <v>21</v>
      </c>
      <c r="I4037">
        <v>0</v>
      </c>
      <c r="J4037" t="s">
        <v>50</v>
      </c>
      <c r="K4037" t="s">
        <v>47</v>
      </c>
      <c r="L4037" t="str">
        <f>_xlfn.XLOOKUP(Table1[[#This Row],[TeamFavoriteID]],Table2[team_id],Table2[team_name],_xlfn.XLOOKUP(Table1[[#This Row],[TeamFavoriteID]],Table2[team_id_pfr],Table2[team_name],"Even"))</f>
        <v>Chicago Bears</v>
      </c>
      <c r="M4037">
        <v>-9</v>
      </c>
      <c r="N4037">
        <f>IF(Table1[[#This Row],[TeamFavorite]]=Table1[[#This Row],[TeamHome]],Table1[[#This Row],[ScoreAway]]-Table1[[#This Row],[ScoreHome]],Table1[[#This Row],[ScoreHome]]-Table1[[#This Row],[ScoreAway]])</f>
        <v>-21</v>
      </c>
      <c r="O4037">
        <f>IF(Table1[[#This Row],[SpreadActual]]&lt;Table1[[#This Row],[SpreadFavorite]],1,0)</f>
        <v>1</v>
      </c>
      <c r="P4037" t="s">
        <v>136</v>
      </c>
      <c r="Q4037" t="s">
        <v>114</v>
      </c>
      <c r="R4037" t="b">
        <v>0</v>
      </c>
    </row>
    <row r="4038" spans="1:22" x14ac:dyDescent="0.2">
      <c r="A4038" s="1">
        <v>31417</v>
      </c>
      <c r="B4038">
        <v>1985</v>
      </c>
      <c r="C4038">
        <f>_xlfn.MAXIFS(Table1[ScheduleWeekWritten],Table1[ScheduleSeason],Table1[[#This Row],[ScheduleSeason]])</f>
        <v>16</v>
      </c>
      <c r="D4038" t="s">
        <v>99</v>
      </c>
      <c r="E4038" cm="1">
        <f t="array" ref="E4038">_xlfn.XLOOKUP(Table1[[#This Row],[ScheduleWeekWritten]],Table3[Game],100+Table3[Increase],Table1[[#This Row],[ScheduleWeekWritten]])</f>
        <v>102</v>
      </c>
      <c r="F4038" t="b">
        <v>1</v>
      </c>
      <c r="G4038" t="s">
        <v>138</v>
      </c>
      <c r="H4038">
        <v>20</v>
      </c>
      <c r="I4038">
        <v>27</v>
      </c>
      <c r="J4038" t="s">
        <v>115</v>
      </c>
      <c r="K4038" t="s">
        <v>21</v>
      </c>
      <c r="L4038" t="str">
        <f>_xlfn.XLOOKUP(Table1[[#This Row],[TeamFavoriteID]],Table2[team_id],Table2[team_name],_xlfn.XLOOKUP(Table1[[#This Row],[TeamFavoriteID]],Table2[team_id_pfr],Table2[team_name],"Even"))</f>
        <v>Las Vegas Raiders</v>
      </c>
      <c r="M4038">
        <v>-5.5</v>
      </c>
      <c r="N4038">
        <f>IF(Table1[[#This Row],[TeamFavorite]]=Table1[[#This Row],[TeamHome]],Table1[[#This Row],[ScoreAway]]-Table1[[#This Row],[ScoreHome]],Table1[[#This Row],[ScoreHome]]-Table1[[#This Row],[ScoreAway]])</f>
        <v>-7</v>
      </c>
      <c r="O4038">
        <f>IF(Table1[[#This Row],[SpreadActual]]&lt;Table1[[#This Row],[SpreadFavorite]],1,0)</f>
        <v>1</v>
      </c>
      <c r="P4038" t="s">
        <v>136</v>
      </c>
      <c r="Q4038" t="s">
        <v>65</v>
      </c>
      <c r="R4038" t="b">
        <v>0</v>
      </c>
    </row>
    <row r="4039" spans="1:22" x14ac:dyDescent="0.2">
      <c r="A4039" s="1">
        <v>31424</v>
      </c>
      <c r="B4039">
        <v>1985</v>
      </c>
      <c r="C4039">
        <f>_xlfn.MAXIFS(Table1[ScheduleWeekWritten],Table1[ScheduleSeason],Table1[[#This Row],[ScheduleSeason]])</f>
        <v>16</v>
      </c>
      <c r="D4039" t="s">
        <v>92</v>
      </c>
      <c r="E4039" cm="1">
        <f t="array" ref="E4039">_xlfn.XLOOKUP(Table1[[#This Row],[ScheduleWeekWritten]],Table3[Game],100+Table3[Increase],Table1[[#This Row],[ScheduleWeekWritten]])</f>
        <v>103</v>
      </c>
      <c r="F4039" t="b">
        <v>1</v>
      </c>
      <c r="G4039" t="s">
        <v>46</v>
      </c>
      <c r="H4039">
        <v>24</v>
      </c>
      <c r="I4039">
        <v>0</v>
      </c>
      <c r="J4039" t="s">
        <v>39</v>
      </c>
      <c r="K4039" t="s">
        <v>47</v>
      </c>
      <c r="L4039" t="str">
        <f>_xlfn.XLOOKUP(Table1[[#This Row],[TeamFavoriteID]],Table2[team_id],Table2[team_name],_xlfn.XLOOKUP(Table1[[#This Row],[TeamFavoriteID]],Table2[team_id_pfr],Table2[team_name],"Even"))</f>
        <v>Chicago Bears</v>
      </c>
      <c r="M4039">
        <v>-10.5</v>
      </c>
      <c r="N4039">
        <f>IF(Table1[[#This Row],[TeamFavorite]]=Table1[[#This Row],[TeamHome]],Table1[[#This Row],[ScoreAway]]-Table1[[#This Row],[ScoreHome]],Table1[[#This Row],[ScoreHome]]-Table1[[#This Row],[ScoreAway]])</f>
        <v>-24</v>
      </c>
      <c r="O4039">
        <f>IF(Table1[[#This Row],[SpreadActual]]&lt;Table1[[#This Row],[SpreadFavorite]],1,0)</f>
        <v>1</v>
      </c>
      <c r="P4039" t="s">
        <v>136</v>
      </c>
      <c r="Q4039" t="s">
        <v>114</v>
      </c>
      <c r="R4039" t="b">
        <v>0</v>
      </c>
    </row>
    <row r="4040" spans="1:22" x14ac:dyDescent="0.2">
      <c r="A4040" s="1">
        <v>31424</v>
      </c>
      <c r="B4040">
        <v>1985</v>
      </c>
      <c r="C4040">
        <f>_xlfn.MAXIFS(Table1[ScheduleWeekWritten],Table1[ScheduleSeason],Table1[[#This Row],[ScheduleSeason]])</f>
        <v>16</v>
      </c>
      <c r="D4040" t="s">
        <v>92</v>
      </c>
      <c r="E4040" cm="1">
        <f t="array" ref="E4040">_xlfn.XLOOKUP(Table1[[#This Row],[ScheduleWeekWritten]],Table3[Game],100+Table3[Increase],Table1[[#This Row],[ScheduleWeekWritten]])</f>
        <v>103</v>
      </c>
      <c r="F4040" t="b">
        <v>1</v>
      </c>
      <c r="G4040" t="s">
        <v>19</v>
      </c>
      <c r="H4040">
        <v>14</v>
      </c>
      <c r="I4040">
        <v>31</v>
      </c>
      <c r="J4040" t="s">
        <v>115</v>
      </c>
      <c r="K4040" t="s">
        <v>91</v>
      </c>
      <c r="L4040" t="str">
        <f>_xlfn.XLOOKUP(Table1[[#This Row],[TeamFavoriteID]],Table2[team_id],Table2[team_name],_xlfn.XLOOKUP(Table1[[#This Row],[TeamFavoriteID]],Table2[team_id_pfr],Table2[team_name],"Even"))</f>
        <v>Miami Dolphins</v>
      </c>
      <c r="M4040">
        <v>-5.5</v>
      </c>
      <c r="N4040">
        <f>IF(Table1[[#This Row],[TeamFavorite]]=Table1[[#This Row],[TeamHome]],Table1[[#This Row],[ScoreAway]]-Table1[[#This Row],[ScoreHome]],Table1[[#This Row],[ScoreHome]]-Table1[[#This Row],[ScoreAway]])</f>
        <v>17</v>
      </c>
      <c r="O4040">
        <f>IF(Table1[[#This Row],[SpreadActual]]&lt;Table1[[#This Row],[SpreadFavorite]],1,0)</f>
        <v>0</v>
      </c>
      <c r="P4040" t="s">
        <v>136</v>
      </c>
      <c r="Q4040" t="s">
        <v>22</v>
      </c>
      <c r="R4040" t="b">
        <v>0</v>
      </c>
    </row>
    <row r="4041" spans="1:22" x14ac:dyDescent="0.2">
      <c r="A4041" s="1">
        <v>31438</v>
      </c>
      <c r="B4041">
        <v>1985</v>
      </c>
      <c r="C4041">
        <f>_xlfn.MAXIFS(Table1[ScheduleWeekWritten],Table1[ScheduleSeason],Table1[[#This Row],[ScheduleSeason]])</f>
        <v>16</v>
      </c>
      <c r="D4041" t="s">
        <v>93</v>
      </c>
      <c r="E4041" cm="1">
        <f t="array" ref="E4041">_xlfn.XLOOKUP(Table1[[#This Row],[ScheduleWeekWritten]],Table3[Game],100+Table3[Increase],Table1[[#This Row],[ScheduleWeekWritten]])</f>
        <v>104</v>
      </c>
      <c r="F4041" t="b">
        <v>1</v>
      </c>
      <c r="G4041" t="s">
        <v>46</v>
      </c>
      <c r="H4041">
        <v>46</v>
      </c>
      <c r="I4041">
        <v>10</v>
      </c>
      <c r="J4041" t="s">
        <v>115</v>
      </c>
      <c r="K4041" t="s">
        <v>47</v>
      </c>
      <c r="L4041" t="str">
        <f>_xlfn.XLOOKUP(Table1[[#This Row],[TeamFavoriteID]],Table2[team_id],Table2[team_name],_xlfn.XLOOKUP(Table1[[#This Row],[TeamFavoriteID]],Table2[team_id_pfr],Table2[team_name],"Even"))</f>
        <v>Chicago Bears</v>
      </c>
      <c r="M4041">
        <v>-10</v>
      </c>
      <c r="N4041">
        <f>IF(Table1[[#This Row],[TeamFavorite]]=Table1[[#This Row],[TeamHome]],Table1[[#This Row],[ScoreAway]]-Table1[[#This Row],[ScoreHome]],Table1[[#This Row],[ScoreHome]]-Table1[[#This Row],[ScoreAway]])</f>
        <v>-36</v>
      </c>
      <c r="O4041">
        <f>IF(Table1[[#This Row],[SpreadActual]]&lt;Table1[[#This Row],[SpreadFavorite]],1,0)</f>
        <v>1</v>
      </c>
      <c r="P4041">
        <v>37.5</v>
      </c>
      <c r="Q4041" t="s">
        <v>124</v>
      </c>
      <c r="R4041" t="b">
        <v>1</v>
      </c>
      <c r="S4041">
        <v>72</v>
      </c>
      <c r="T4041">
        <v>0</v>
      </c>
      <c r="V4041" t="s">
        <v>103</v>
      </c>
    </row>
    <row r="4042" spans="1:22" x14ac:dyDescent="0.2">
      <c r="A4042" s="1">
        <v>31662</v>
      </c>
      <c r="B4042">
        <v>1986</v>
      </c>
      <c r="C4042">
        <f>_xlfn.MAXIFS(Table1[ScheduleWeekWritten],Table1[ScheduleSeason],Table1[[#This Row],[ScheduleSeason]])</f>
        <v>16</v>
      </c>
      <c r="D4042">
        <v>1</v>
      </c>
      <c r="E4042" cm="1">
        <f t="array" ref="E4042">_xlfn.XLOOKUP(Table1[[#This Row],[ScheduleWeekWritten]],Table3[Game],100+Table3[Increase],Table1[[#This Row],[ScheduleWeekWritten]])</f>
        <v>1</v>
      </c>
      <c r="F4042" t="b">
        <v>0</v>
      </c>
      <c r="G4042" t="s">
        <v>28</v>
      </c>
      <c r="H4042">
        <v>24</v>
      </c>
      <c r="I4042">
        <v>28</v>
      </c>
      <c r="J4042" t="s">
        <v>31</v>
      </c>
      <c r="K4042" t="s">
        <v>32</v>
      </c>
      <c r="L4042" t="str">
        <f>_xlfn.XLOOKUP(Table1[[#This Row],[TeamFavoriteID]],Table2[team_id],Table2[team_name],_xlfn.XLOOKUP(Table1[[#This Row],[TeamFavoriteID]],Table2[team_id_pfr],Table2[team_name],"Even"))</f>
        <v>New York Jets</v>
      </c>
      <c r="M4042">
        <v>-6</v>
      </c>
      <c r="N4042">
        <f>IF(Table1[[#This Row],[TeamFavorite]]=Table1[[#This Row],[TeamHome]],Table1[[#This Row],[ScoreAway]]-Table1[[#This Row],[ScoreHome]],Table1[[#This Row],[ScoreHome]]-Table1[[#This Row],[ScoreAway]])</f>
        <v>-4</v>
      </c>
      <c r="O4042">
        <f>IF(Table1[[#This Row],[SpreadActual]]&lt;Table1[[#This Row],[SpreadFavorite]],1,0)</f>
        <v>0</v>
      </c>
      <c r="P4042">
        <v>40</v>
      </c>
      <c r="Q4042" t="s">
        <v>123</v>
      </c>
      <c r="R4042" t="b">
        <v>0</v>
      </c>
      <c r="S4042">
        <v>56</v>
      </c>
      <c r="T4042">
        <v>12</v>
      </c>
      <c r="U4042">
        <v>61</v>
      </c>
    </row>
    <row r="4043" spans="1:22" x14ac:dyDescent="0.2">
      <c r="A4043" s="1">
        <v>31662</v>
      </c>
      <c r="B4043">
        <v>1986</v>
      </c>
      <c r="C4043">
        <f>_xlfn.MAXIFS(Table1[ScheduleWeekWritten],Table1[ScheduleSeason],Table1[[#This Row],[ScheduleSeason]])</f>
        <v>16</v>
      </c>
      <c r="D4043">
        <v>1</v>
      </c>
      <c r="E4043" cm="1">
        <f t="array" ref="E4043">_xlfn.XLOOKUP(Table1[[#This Row],[ScheduleWeekWritten]],Table3[Game],100+Table3[Increase],Table1[[#This Row],[ScheduleWeekWritten]])</f>
        <v>1</v>
      </c>
      <c r="F4043" t="b">
        <v>0</v>
      </c>
      <c r="G4043" t="s">
        <v>46</v>
      </c>
      <c r="H4043">
        <v>41</v>
      </c>
      <c r="I4043">
        <v>31</v>
      </c>
      <c r="J4043" t="s">
        <v>62</v>
      </c>
      <c r="K4043" t="s">
        <v>47</v>
      </c>
      <c r="L4043" t="str">
        <f>_xlfn.XLOOKUP(Table1[[#This Row],[TeamFavoriteID]],Table2[team_id],Table2[team_name],_xlfn.XLOOKUP(Table1[[#This Row],[TeamFavoriteID]],Table2[team_id_pfr],Table2[team_name],"Even"))</f>
        <v>Chicago Bears</v>
      </c>
      <c r="M4043">
        <v>-10.5</v>
      </c>
      <c r="N4043">
        <f>IF(Table1[[#This Row],[TeamFavorite]]=Table1[[#This Row],[TeamHome]],Table1[[#This Row],[ScoreAway]]-Table1[[#This Row],[ScoreHome]],Table1[[#This Row],[ScoreHome]]-Table1[[#This Row],[ScoreAway]])</f>
        <v>-10</v>
      </c>
      <c r="O4043">
        <f>IF(Table1[[#This Row],[SpreadActual]]&lt;Table1[[#This Row],[SpreadFavorite]],1,0)</f>
        <v>0</v>
      </c>
      <c r="P4043">
        <v>38</v>
      </c>
      <c r="Q4043" t="s">
        <v>114</v>
      </c>
      <c r="R4043" t="b">
        <v>0</v>
      </c>
      <c r="S4043">
        <v>55</v>
      </c>
      <c r="T4043">
        <v>9</v>
      </c>
      <c r="U4043">
        <v>56</v>
      </c>
    </row>
    <row r="4044" spans="1:22" x14ac:dyDescent="0.2">
      <c r="A4044" s="1">
        <v>31662</v>
      </c>
      <c r="B4044">
        <v>1986</v>
      </c>
      <c r="C4044">
        <f>_xlfn.MAXIFS(Table1[ScheduleWeekWritten],Table1[ScheduleSeason],Table1[[#This Row],[ScheduleSeason]])</f>
        <v>16</v>
      </c>
      <c r="D4044">
        <v>1</v>
      </c>
      <c r="E4044" cm="1">
        <f t="array" ref="E4044">_xlfn.XLOOKUP(Table1[[#This Row],[ScheduleWeekWritten]],Table3[Game],100+Table3[Increase],Table1[[#This Row],[ScheduleWeekWritten]])</f>
        <v>1</v>
      </c>
      <c r="F4044" t="b">
        <v>0</v>
      </c>
      <c r="G4044" t="s">
        <v>24</v>
      </c>
      <c r="H4044">
        <v>38</v>
      </c>
      <c r="I4044">
        <v>36</v>
      </c>
      <c r="J4044" t="s">
        <v>138</v>
      </c>
      <c r="K4044" t="s">
        <v>88</v>
      </c>
      <c r="L4044" t="str">
        <f>_xlfn.XLOOKUP(Table1[[#This Row],[TeamFavoriteID]],Table2[team_id],Table2[team_name],_xlfn.XLOOKUP(Table1[[#This Row],[TeamFavoriteID]],Table2[team_id_pfr],Table2[team_name],"Even"))</f>
        <v>Denver Broncos</v>
      </c>
      <c r="M4044">
        <v>-3</v>
      </c>
      <c r="N4044">
        <f>IF(Table1[[#This Row],[TeamFavorite]]=Table1[[#This Row],[TeamHome]],Table1[[#This Row],[ScoreAway]]-Table1[[#This Row],[ScoreHome]],Table1[[#This Row],[ScoreHome]]-Table1[[#This Row],[ScoreAway]])</f>
        <v>-2</v>
      </c>
      <c r="O4044">
        <f>IF(Table1[[#This Row],[SpreadActual]]&lt;Table1[[#This Row],[SpreadFavorite]],1,0)</f>
        <v>0</v>
      </c>
      <c r="P4044">
        <v>38.5</v>
      </c>
      <c r="Q4044" t="s">
        <v>71</v>
      </c>
      <c r="R4044" t="b">
        <v>0</v>
      </c>
      <c r="S4044">
        <v>49</v>
      </c>
      <c r="T4044">
        <v>9</v>
      </c>
      <c r="U4044">
        <v>81</v>
      </c>
    </row>
    <row r="4045" spans="1:22" x14ac:dyDescent="0.2">
      <c r="A4045" s="1">
        <v>31662</v>
      </c>
      <c r="B4045">
        <v>1986</v>
      </c>
      <c r="C4045">
        <f>_xlfn.MAXIFS(Table1[ScheduleWeekWritten],Table1[ScheduleSeason],Table1[[#This Row],[ScheduleSeason]])</f>
        <v>16</v>
      </c>
      <c r="D4045">
        <v>1</v>
      </c>
      <c r="E4045" cm="1">
        <f t="array" ref="E4045">_xlfn.XLOOKUP(Table1[[#This Row],[ScheduleWeekWritten]],Table3[Game],100+Table3[Increase],Table1[[#This Row],[ScheduleWeekWritten]])</f>
        <v>1</v>
      </c>
      <c r="F4045" t="b">
        <v>0</v>
      </c>
      <c r="G4045" t="s">
        <v>33</v>
      </c>
      <c r="H4045">
        <v>3</v>
      </c>
      <c r="I4045">
        <v>31</v>
      </c>
      <c r="J4045" t="s">
        <v>23</v>
      </c>
      <c r="K4045" t="s">
        <v>35</v>
      </c>
      <c r="L4045" t="str">
        <f>_xlfn.XLOOKUP(Table1[[#This Row],[TeamFavoriteID]],Table2[team_id],Table2[team_name],_xlfn.XLOOKUP(Table1[[#This Row],[TeamFavoriteID]],Table2[team_id_pfr],Table2[team_name],"Even"))</f>
        <v>Green Bay Packers</v>
      </c>
      <c r="M4045">
        <v>-4</v>
      </c>
      <c r="N4045">
        <f>IF(Table1[[#This Row],[TeamFavorite]]=Table1[[#This Row],[TeamHome]],Table1[[#This Row],[ScoreAway]]-Table1[[#This Row],[ScoreHome]],Table1[[#This Row],[ScoreHome]]-Table1[[#This Row],[ScoreAway]])</f>
        <v>28</v>
      </c>
      <c r="O4045">
        <f>IF(Table1[[#This Row],[SpreadActual]]&lt;Table1[[#This Row],[SpreadFavorite]],1,0)</f>
        <v>0</v>
      </c>
      <c r="P4045">
        <v>41.5</v>
      </c>
      <c r="Q4045" t="s">
        <v>82</v>
      </c>
      <c r="R4045" t="b">
        <v>0</v>
      </c>
      <c r="S4045">
        <v>48</v>
      </c>
      <c r="T4045">
        <v>7</v>
      </c>
      <c r="U4045">
        <v>64</v>
      </c>
    </row>
    <row r="4046" spans="1:22" x14ac:dyDescent="0.2">
      <c r="A4046" s="1">
        <v>31662</v>
      </c>
      <c r="B4046">
        <v>1986</v>
      </c>
      <c r="C4046">
        <f>_xlfn.MAXIFS(Table1[ScheduleWeekWritten],Table1[ScheduleSeason],Table1[[#This Row],[ScheduleSeason]])</f>
        <v>16</v>
      </c>
      <c r="D4046">
        <v>1</v>
      </c>
      <c r="E4046" cm="1">
        <f t="array" ref="E4046">_xlfn.XLOOKUP(Table1[[#This Row],[ScheduleWeekWritten]],Table3[Game],100+Table3[Increase],Table1[[#This Row],[ScheduleWeekWritten]])</f>
        <v>1</v>
      </c>
      <c r="F4046" t="b">
        <v>0</v>
      </c>
      <c r="G4046" t="s">
        <v>42</v>
      </c>
      <c r="H4046">
        <v>24</v>
      </c>
      <c r="I4046">
        <v>14</v>
      </c>
      <c r="J4046" t="s">
        <v>101</v>
      </c>
      <c r="K4046" t="s">
        <v>104</v>
      </c>
      <c r="L4046" t="str">
        <f>_xlfn.XLOOKUP(Table1[[#This Row],[TeamFavoriteID]],Table2[team_id],Table2[team_name],_xlfn.XLOOKUP(Table1[[#This Row],[TeamFavoriteID]],Table2[team_id_pfr],Table2[team_name],"Even"))</f>
        <v>Cincinnati Bengals</v>
      </c>
      <c r="M4046">
        <v>-1</v>
      </c>
      <c r="N4046">
        <f>IF(Table1[[#This Row],[TeamFavorite]]=Table1[[#This Row],[TeamHome]],Table1[[#This Row],[ScoreAway]]-Table1[[#This Row],[ScoreHome]],Table1[[#This Row],[ScoreHome]]-Table1[[#This Row],[ScoreAway]])</f>
        <v>10</v>
      </c>
      <c r="O4046">
        <f>IF(Table1[[#This Row],[SpreadActual]]&lt;Table1[[#This Row],[SpreadFavorite]],1,0)</f>
        <v>0</v>
      </c>
      <c r="P4046">
        <v>47</v>
      </c>
      <c r="Q4046" t="s">
        <v>117</v>
      </c>
      <c r="R4046" t="b">
        <v>0</v>
      </c>
      <c r="S4046">
        <v>56</v>
      </c>
      <c r="T4046">
        <v>11</v>
      </c>
      <c r="U4046">
        <v>75</v>
      </c>
    </row>
    <row r="4047" spans="1:22" x14ac:dyDescent="0.2">
      <c r="A4047" s="1">
        <v>31662</v>
      </c>
      <c r="B4047">
        <v>1986</v>
      </c>
      <c r="C4047">
        <f>_xlfn.MAXIFS(Table1[ScheduleWeekWritten],Table1[ScheduleSeason],Table1[[#This Row],[ScheduleSeason]])</f>
        <v>16</v>
      </c>
      <c r="D4047">
        <v>1</v>
      </c>
      <c r="E4047" cm="1">
        <f t="array" ref="E4047">_xlfn.XLOOKUP(Table1[[#This Row],[ScheduleWeekWritten]],Table3[Game],100+Table3[Increase],Table1[[#This Row],[ScheduleWeekWritten]])</f>
        <v>1</v>
      </c>
      <c r="F4047" t="b">
        <v>0</v>
      </c>
      <c r="G4047" t="s">
        <v>54</v>
      </c>
      <c r="H4047">
        <v>10</v>
      </c>
      <c r="I4047">
        <v>13</v>
      </c>
      <c r="J4047" t="s">
        <v>45</v>
      </c>
      <c r="K4047" t="s">
        <v>55</v>
      </c>
      <c r="L4047" t="str">
        <f>_xlfn.XLOOKUP(Table1[[#This Row],[TeamFavoriteID]],Table2[team_id],Table2[team_name],_xlfn.XLOOKUP(Table1[[#This Row],[TeamFavoriteID]],Table2[team_id_pfr],Table2[team_name],"Even"))</f>
        <v>Minnesota Vikings</v>
      </c>
      <c r="M4047">
        <v>-3.5</v>
      </c>
      <c r="N4047">
        <f>IF(Table1[[#This Row],[TeamFavorite]]=Table1[[#This Row],[TeamHome]],Table1[[#This Row],[ScoreAway]]-Table1[[#This Row],[ScoreHome]],Table1[[#This Row],[ScoreHome]]-Table1[[#This Row],[ScoreAway]])</f>
        <v>3</v>
      </c>
      <c r="O4047">
        <f>IF(Table1[[#This Row],[SpreadActual]]&lt;Table1[[#This Row],[SpreadFavorite]],1,0)</f>
        <v>0</v>
      </c>
      <c r="P4047">
        <v>42.5</v>
      </c>
      <c r="Q4047" t="s">
        <v>137</v>
      </c>
      <c r="R4047" t="b">
        <v>0</v>
      </c>
      <c r="S4047">
        <v>72</v>
      </c>
      <c r="T4047">
        <v>0</v>
      </c>
      <c r="V4047" t="s">
        <v>103</v>
      </c>
    </row>
    <row r="4048" spans="1:22" x14ac:dyDescent="0.2">
      <c r="A4048" s="1">
        <v>31662</v>
      </c>
      <c r="B4048">
        <v>1986</v>
      </c>
      <c r="C4048">
        <f>_xlfn.MAXIFS(Table1[ScheduleWeekWritten],Table1[ScheduleSeason],Table1[[#This Row],[ScheduleSeason]])</f>
        <v>16</v>
      </c>
      <c r="D4048">
        <v>1</v>
      </c>
      <c r="E4048" cm="1">
        <f t="array" ref="E4048">_xlfn.XLOOKUP(Table1[[#This Row],[ScheduleWeekWritten]],Table3[Game],100+Table3[Increase],Table1[[#This Row],[ScheduleWeekWritten]])</f>
        <v>1</v>
      </c>
      <c r="F4048" t="b">
        <v>0</v>
      </c>
      <c r="G4048" t="s">
        <v>115</v>
      </c>
      <c r="H4048">
        <v>33</v>
      </c>
      <c r="I4048">
        <v>3</v>
      </c>
      <c r="J4048" t="s">
        <v>140</v>
      </c>
      <c r="K4048" t="s">
        <v>70</v>
      </c>
      <c r="L4048" t="str">
        <f>_xlfn.XLOOKUP(Table1[[#This Row],[TeamFavoriteID]],Table2[team_id],Table2[team_name],_xlfn.XLOOKUP(Table1[[#This Row],[TeamFavoriteID]],Table2[team_id_pfr],Table2[team_name],"Even"))</f>
        <v>Boston Patriots</v>
      </c>
      <c r="M4048">
        <v>-9.5</v>
      </c>
      <c r="N4048">
        <f>IF(Table1[[#This Row],[TeamFavorite]]=Table1[[#This Row],[TeamHome]],Table1[[#This Row],[ScoreAway]]-Table1[[#This Row],[ScoreHome]],Table1[[#This Row],[ScoreHome]]-Table1[[#This Row],[ScoreAway]])</f>
        <v>30</v>
      </c>
      <c r="O4048">
        <f>IF(Table1[[#This Row],[SpreadActual]]&lt;Table1[[#This Row],[SpreadFavorite]],1,0)</f>
        <v>0</v>
      </c>
      <c r="P4048">
        <v>42</v>
      </c>
      <c r="Q4048" t="s">
        <v>116</v>
      </c>
      <c r="R4048" t="b">
        <v>0</v>
      </c>
      <c r="S4048">
        <v>65</v>
      </c>
      <c r="T4048">
        <v>13</v>
      </c>
      <c r="U4048">
        <v>54</v>
      </c>
    </row>
    <row r="4049" spans="1:22" x14ac:dyDescent="0.2">
      <c r="A4049" s="1">
        <v>31662</v>
      </c>
      <c r="B4049">
        <v>1986</v>
      </c>
      <c r="C4049">
        <f>_xlfn.MAXIFS(Table1[ScheduleWeekWritten],Table1[ScheduleSeason],Table1[[#This Row],[ScheduleSeason]])</f>
        <v>16</v>
      </c>
      <c r="D4049">
        <v>1</v>
      </c>
      <c r="E4049" cm="1">
        <f t="array" ref="E4049">_xlfn.XLOOKUP(Table1[[#This Row],[ScheduleWeekWritten]],Table3[Game],100+Table3[Increase],Table1[[#This Row],[ScheduleWeekWritten]])</f>
        <v>1</v>
      </c>
      <c r="F4049" t="b">
        <v>0</v>
      </c>
      <c r="G4049" t="s">
        <v>95</v>
      </c>
      <c r="H4049">
        <v>10</v>
      </c>
      <c r="I4049">
        <v>31</v>
      </c>
      <c r="J4049" t="s">
        <v>38</v>
      </c>
      <c r="K4049" t="s">
        <v>98</v>
      </c>
      <c r="L4049" t="str">
        <f>_xlfn.XLOOKUP(Table1[[#This Row],[TeamFavoriteID]],Table2[team_id],Table2[team_name],_xlfn.XLOOKUP(Table1[[#This Row],[TeamFavoriteID]],Table2[team_id_pfr],Table2[team_name],"Even"))</f>
        <v>New Orleans Saints</v>
      </c>
      <c r="M4049">
        <v>-3.5</v>
      </c>
      <c r="N4049">
        <f>IF(Table1[[#This Row],[TeamFavorite]]=Table1[[#This Row],[TeamHome]],Table1[[#This Row],[ScoreAway]]-Table1[[#This Row],[ScoreHome]],Table1[[#This Row],[ScoreHome]]-Table1[[#This Row],[ScoreAway]])</f>
        <v>21</v>
      </c>
      <c r="O4049">
        <f>IF(Table1[[#This Row],[SpreadActual]]&lt;Table1[[#This Row],[SpreadFavorite]],1,0)</f>
        <v>0</v>
      </c>
      <c r="P4049">
        <v>41</v>
      </c>
      <c r="Q4049" t="s">
        <v>124</v>
      </c>
      <c r="R4049" t="b">
        <v>0</v>
      </c>
      <c r="S4049">
        <v>72</v>
      </c>
      <c r="T4049">
        <v>0</v>
      </c>
      <c r="V4049" t="s">
        <v>103</v>
      </c>
    </row>
    <row r="4050" spans="1:22" x14ac:dyDescent="0.2">
      <c r="A4050" s="1">
        <v>31662</v>
      </c>
      <c r="B4050">
        <v>1986</v>
      </c>
      <c r="C4050">
        <f>_xlfn.MAXIFS(Table1[ScheduleWeekWritten],Table1[ScheduleSeason],Table1[[#This Row],[ScheduleSeason]])</f>
        <v>16</v>
      </c>
      <c r="D4050">
        <v>1</v>
      </c>
      <c r="E4050" cm="1">
        <f t="array" ref="E4050">_xlfn.XLOOKUP(Table1[[#This Row],[ScheduleWeekWritten]],Table3[Game],100+Table3[Increase],Table1[[#This Row],[ScheduleWeekWritten]])</f>
        <v>1</v>
      </c>
      <c r="F4050" t="b">
        <v>0</v>
      </c>
      <c r="G4050" t="s">
        <v>27</v>
      </c>
      <c r="H4050">
        <v>50</v>
      </c>
      <c r="I4050">
        <v>28</v>
      </c>
      <c r="J4050" t="s">
        <v>19</v>
      </c>
      <c r="K4050" t="s">
        <v>91</v>
      </c>
      <c r="L4050" t="str">
        <f>_xlfn.XLOOKUP(Table1[[#This Row],[TeamFavoriteID]],Table2[team_id],Table2[team_name],_xlfn.XLOOKUP(Table1[[#This Row],[TeamFavoriteID]],Table2[team_id_pfr],Table2[team_name],"Even"))</f>
        <v>Miami Dolphins</v>
      </c>
      <c r="M4050">
        <v>-1</v>
      </c>
      <c r="N4050">
        <f>IF(Table1[[#This Row],[TeamFavorite]]=Table1[[#This Row],[TeamHome]],Table1[[#This Row],[ScoreAway]]-Table1[[#This Row],[ScoreHome]],Table1[[#This Row],[ScoreHome]]-Table1[[#This Row],[ScoreAway]])</f>
        <v>22</v>
      </c>
      <c r="O4050">
        <f>IF(Table1[[#This Row],[SpreadActual]]&lt;Table1[[#This Row],[SpreadFavorite]],1,0)</f>
        <v>0</v>
      </c>
      <c r="P4050">
        <v>56</v>
      </c>
      <c r="Q4050" t="s">
        <v>94</v>
      </c>
      <c r="R4050" t="b">
        <v>0</v>
      </c>
      <c r="S4050">
        <v>68</v>
      </c>
      <c r="T4050">
        <v>9</v>
      </c>
      <c r="U4050">
        <v>82</v>
      </c>
    </row>
    <row r="4051" spans="1:22" x14ac:dyDescent="0.2">
      <c r="A4051" s="1">
        <v>31662</v>
      </c>
      <c r="B4051">
        <v>1986</v>
      </c>
      <c r="C4051">
        <f>_xlfn.MAXIFS(Table1[ScheduleWeekWritten],Table1[ScheduleSeason],Table1[[#This Row],[ScheduleSeason]])</f>
        <v>16</v>
      </c>
      <c r="D4051">
        <v>1</v>
      </c>
      <c r="E4051" cm="1">
        <f t="array" ref="E4051">_xlfn.XLOOKUP(Table1[[#This Row],[ScheduleWeekWritten]],Table3[Game],100+Table3[Increase],Table1[[#This Row],[ScheduleWeekWritten]])</f>
        <v>1</v>
      </c>
      <c r="F4051" t="b">
        <v>0</v>
      </c>
      <c r="G4051" t="s">
        <v>128</v>
      </c>
      <c r="H4051">
        <v>30</v>
      </c>
      <c r="I4051">
        <v>0</v>
      </c>
      <c r="J4051" t="s">
        <v>49</v>
      </c>
      <c r="K4051" t="s">
        <v>132</v>
      </c>
      <c r="L4051" t="str">
        <f>_xlfn.XLOOKUP(Table1[[#This Row],[TeamFavoriteID]],Table2[team_id],Table2[team_name],_xlfn.XLOOKUP(Table1[[#This Row],[TeamFavoriteID]],Table2[team_id_pfr],Table2[team_name],"Even"))</f>
        <v>Seattle Seahawks</v>
      </c>
      <c r="M4051">
        <v>-6</v>
      </c>
      <c r="N4051">
        <f>IF(Table1[[#This Row],[TeamFavorite]]=Table1[[#This Row],[TeamHome]],Table1[[#This Row],[ScoreAway]]-Table1[[#This Row],[ScoreHome]],Table1[[#This Row],[ScoreHome]]-Table1[[#This Row],[ScoreAway]])</f>
        <v>-30</v>
      </c>
      <c r="O4051">
        <f>IF(Table1[[#This Row],[SpreadActual]]&lt;Table1[[#This Row],[SpreadFavorite]],1,0)</f>
        <v>1</v>
      </c>
      <c r="P4051">
        <v>42</v>
      </c>
      <c r="Q4051" t="s">
        <v>129</v>
      </c>
      <c r="R4051" t="b">
        <v>0</v>
      </c>
      <c r="S4051">
        <v>72</v>
      </c>
      <c r="T4051">
        <v>0</v>
      </c>
      <c r="V4051" t="s">
        <v>103</v>
      </c>
    </row>
    <row r="4052" spans="1:22" x14ac:dyDescent="0.2">
      <c r="A4052" s="1">
        <v>31662</v>
      </c>
      <c r="B4052">
        <v>1986</v>
      </c>
      <c r="C4052">
        <f>_xlfn.MAXIFS(Table1[ScheduleWeekWritten],Table1[ScheduleSeason],Table1[[#This Row],[ScheduleSeason]])</f>
        <v>16</v>
      </c>
      <c r="D4052">
        <v>1</v>
      </c>
      <c r="E4052" cm="1">
        <f t="array" ref="E4052">_xlfn.XLOOKUP(Table1[[#This Row],[ScheduleWeekWritten]],Table3[Game],100+Table3[Increase],Table1[[#This Row],[ScheduleWeekWritten]])</f>
        <v>1</v>
      </c>
      <c r="F4052" t="b">
        <v>0</v>
      </c>
      <c r="G4052" t="s">
        <v>57</v>
      </c>
      <c r="H4052">
        <v>10</v>
      </c>
      <c r="I4052">
        <v>16</v>
      </c>
      <c r="J4052" t="s">
        <v>39</v>
      </c>
      <c r="K4052" t="s">
        <v>40</v>
      </c>
      <c r="L4052" t="str">
        <f>_xlfn.XLOOKUP(Table1[[#This Row],[TeamFavoriteID]],Table2[team_id],Table2[team_name],_xlfn.XLOOKUP(Table1[[#This Row],[TeamFavoriteID]],Table2[team_id_pfr],Table2[team_name],"Even"))</f>
        <v>Los Angeles Rams</v>
      </c>
      <c r="M4052">
        <v>-2.5</v>
      </c>
      <c r="N4052">
        <f>IF(Table1[[#This Row],[TeamFavorite]]=Table1[[#This Row],[TeamHome]],Table1[[#This Row],[ScoreAway]]-Table1[[#This Row],[ScoreHome]],Table1[[#This Row],[ScoreHome]]-Table1[[#This Row],[ScoreAway]])</f>
        <v>-6</v>
      </c>
      <c r="O4052">
        <f>IF(Table1[[#This Row],[SpreadActual]]&lt;Table1[[#This Row],[SpreadFavorite]],1,0)</f>
        <v>1</v>
      </c>
      <c r="P4052">
        <v>41</v>
      </c>
      <c r="Q4052" t="s">
        <v>60</v>
      </c>
      <c r="R4052" t="b">
        <v>0</v>
      </c>
      <c r="S4052">
        <v>60</v>
      </c>
      <c r="T4052">
        <v>6</v>
      </c>
      <c r="U4052">
        <v>72</v>
      </c>
    </row>
    <row r="4053" spans="1:22" x14ac:dyDescent="0.2">
      <c r="A4053" s="1">
        <v>31662</v>
      </c>
      <c r="B4053">
        <v>1986</v>
      </c>
      <c r="C4053">
        <f>_xlfn.MAXIFS(Table1[ScheduleWeekWritten],Table1[ScheduleSeason],Table1[[#This Row],[ScheduleSeason]])</f>
        <v>16</v>
      </c>
      <c r="D4053">
        <v>1</v>
      </c>
      <c r="E4053" cm="1">
        <f t="array" ref="E4053">_xlfn.XLOOKUP(Table1[[#This Row],[ScheduleWeekWritten]],Table3[Game],100+Table3[Increase],Table1[[#This Row],[ScheduleWeekWritten]])</f>
        <v>1</v>
      </c>
      <c r="F4053" t="b">
        <v>0</v>
      </c>
      <c r="G4053" t="s">
        <v>127</v>
      </c>
      <c r="H4053">
        <v>7</v>
      </c>
      <c r="I4053">
        <v>31</v>
      </c>
      <c r="J4053" t="s">
        <v>53</v>
      </c>
      <c r="K4053" t="s">
        <v>87</v>
      </c>
      <c r="L4053" t="str">
        <f>_xlfn.XLOOKUP(Table1[[#This Row],[TeamFavoriteID]],Table2[team_id],Table2[team_name],_xlfn.XLOOKUP(Table1[[#This Row],[TeamFavoriteID]],Table2[team_id_pfr],Table2[team_name],"Even"))</f>
        <v>San Francisco 49ers</v>
      </c>
      <c r="M4053">
        <v>-9</v>
      </c>
      <c r="N4053">
        <f>IF(Table1[[#This Row],[TeamFavorite]]=Table1[[#This Row],[TeamHome]],Table1[[#This Row],[ScoreAway]]-Table1[[#This Row],[ScoreHome]],Table1[[#This Row],[ScoreHome]]-Table1[[#This Row],[ScoreAway]])</f>
        <v>-24</v>
      </c>
      <c r="O4053">
        <f>IF(Table1[[#This Row],[SpreadActual]]&lt;Table1[[#This Row],[SpreadFavorite]],1,0)</f>
        <v>1</v>
      </c>
      <c r="P4053">
        <v>43</v>
      </c>
      <c r="Q4053" t="s">
        <v>130</v>
      </c>
      <c r="R4053" t="b">
        <v>0</v>
      </c>
      <c r="S4053">
        <v>82</v>
      </c>
      <c r="T4053">
        <v>5</v>
      </c>
      <c r="U4053">
        <v>81</v>
      </c>
    </row>
    <row r="4054" spans="1:22" x14ac:dyDescent="0.2">
      <c r="A4054" s="1">
        <v>31662</v>
      </c>
      <c r="B4054">
        <v>1986</v>
      </c>
      <c r="C4054">
        <f>_xlfn.MAXIFS(Table1[ScheduleWeekWritten],Table1[ScheduleSeason],Table1[[#This Row],[ScheduleSeason]])</f>
        <v>16</v>
      </c>
      <c r="D4054">
        <v>1</v>
      </c>
      <c r="E4054" cm="1">
        <f t="array" ref="E4054">_xlfn.XLOOKUP(Table1[[#This Row],[ScheduleWeekWritten]],Table3[Game],100+Table3[Increase],Table1[[#This Row],[ScheduleWeekWritten]])</f>
        <v>1</v>
      </c>
      <c r="F4054" t="b">
        <v>0</v>
      </c>
      <c r="G4054" t="s">
        <v>61</v>
      </c>
      <c r="H4054">
        <v>41</v>
      </c>
      <c r="I4054">
        <v>14</v>
      </c>
      <c r="J4054" t="s">
        <v>58</v>
      </c>
      <c r="K4054" t="s">
        <v>85</v>
      </c>
      <c r="L4054" t="str">
        <f>_xlfn.XLOOKUP(Table1[[#This Row],[TeamFavoriteID]],Table2[team_id],Table2[team_name],_xlfn.XLOOKUP(Table1[[#This Row],[TeamFavoriteID]],Table2[team_id_pfr],Table2[team_name],"Even"))</f>
        <v>Washington Commanders</v>
      </c>
      <c r="M4054">
        <v>-5.5</v>
      </c>
      <c r="N4054">
        <f>IF(Table1[[#This Row],[TeamFavorite]]=Table1[[#This Row],[TeamHome]],Table1[[#This Row],[ScoreAway]]-Table1[[#This Row],[ScoreHome]],Table1[[#This Row],[ScoreHome]]-Table1[[#This Row],[ScoreAway]])</f>
        <v>27</v>
      </c>
      <c r="O4054">
        <f>IF(Table1[[#This Row],[SpreadActual]]&lt;Table1[[#This Row],[SpreadFavorite]],1,0)</f>
        <v>0</v>
      </c>
      <c r="P4054">
        <v>39</v>
      </c>
      <c r="Q4054" t="s">
        <v>64</v>
      </c>
      <c r="R4054" t="b">
        <v>0</v>
      </c>
      <c r="S4054">
        <v>69</v>
      </c>
      <c r="T4054">
        <v>9</v>
      </c>
      <c r="U4054">
        <v>62</v>
      </c>
    </row>
    <row r="4055" spans="1:22" x14ac:dyDescent="0.2">
      <c r="A4055" s="1">
        <v>31663</v>
      </c>
      <c r="B4055">
        <v>1986</v>
      </c>
      <c r="C4055">
        <f>_xlfn.MAXIFS(Table1[ScheduleWeekWritten],Table1[ScheduleSeason],Table1[[#This Row],[ScheduleSeason]])</f>
        <v>16</v>
      </c>
      <c r="D4055">
        <v>1</v>
      </c>
      <c r="E4055" cm="1">
        <f t="array" ref="E4055">_xlfn.XLOOKUP(Table1[[#This Row],[ScheduleWeekWritten]],Table3[Game],100+Table3[Increase],Table1[[#This Row],[ScheduleWeekWritten]])</f>
        <v>1</v>
      </c>
      <c r="F4055" t="b">
        <v>0</v>
      </c>
      <c r="G4055" t="s">
        <v>67</v>
      </c>
      <c r="H4055">
        <v>31</v>
      </c>
      <c r="I4055">
        <v>28</v>
      </c>
      <c r="J4055" t="s">
        <v>50</v>
      </c>
      <c r="K4055" t="s">
        <v>90</v>
      </c>
      <c r="L4055" t="str">
        <f>_xlfn.XLOOKUP(Table1[[#This Row],[TeamFavoriteID]],Table2[team_id],Table2[team_name],_xlfn.XLOOKUP(Table1[[#This Row],[TeamFavoriteID]],Table2[team_id_pfr],Table2[team_name],"Even"))</f>
        <v>New York Giants</v>
      </c>
      <c r="M4055">
        <v>-1.5</v>
      </c>
      <c r="N4055">
        <f>IF(Table1[[#This Row],[TeamFavorite]]=Table1[[#This Row],[TeamHome]],Table1[[#This Row],[ScoreAway]]-Table1[[#This Row],[ScoreHome]],Table1[[#This Row],[ScoreHome]]-Table1[[#This Row],[ScoreAway]])</f>
        <v>3</v>
      </c>
      <c r="O4055">
        <f>IF(Table1[[#This Row],[SpreadActual]]&lt;Table1[[#This Row],[SpreadFavorite]],1,0)</f>
        <v>0</v>
      </c>
      <c r="P4055">
        <v>41</v>
      </c>
      <c r="Q4055" t="s">
        <v>119</v>
      </c>
      <c r="R4055" t="b">
        <v>0</v>
      </c>
      <c r="S4055">
        <v>71</v>
      </c>
      <c r="T4055">
        <v>11</v>
      </c>
      <c r="U4055">
        <v>71</v>
      </c>
    </row>
    <row r="4056" spans="1:22" x14ac:dyDescent="0.2">
      <c r="A4056" s="1">
        <v>31666</v>
      </c>
      <c r="B4056">
        <v>1986</v>
      </c>
      <c r="C4056">
        <f>_xlfn.MAXIFS(Table1[ScheduleWeekWritten],Table1[ScheduleSeason],Table1[[#This Row],[ScheduleSeason]])</f>
        <v>16</v>
      </c>
      <c r="D4056">
        <v>2</v>
      </c>
      <c r="E4056" cm="1">
        <f t="array" ref="E4056">_xlfn.XLOOKUP(Table1[[#This Row],[ScheduleWeekWritten]],Table3[Game],100+Table3[Increase],Table1[[#This Row],[ScheduleWeekWritten]])</f>
        <v>2</v>
      </c>
      <c r="F4056" t="b">
        <v>0</v>
      </c>
      <c r="G4056" t="s">
        <v>31</v>
      </c>
      <c r="H4056">
        <v>6</v>
      </c>
      <c r="I4056">
        <v>20</v>
      </c>
      <c r="J4056" t="s">
        <v>115</v>
      </c>
      <c r="K4056" t="s">
        <v>32</v>
      </c>
      <c r="L4056" t="str">
        <f>_xlfn.XLOOKUP(Table1[[#This Row],[TeamFavoriteID]],Table2[team_id],Table2[team_name],_xlfn.XLOOKUP(Table1[[#This Row],[TeamFavoriteID]],Table2[team_id_pfr],Table2[team_name],"Even"))</f>
        <v>New York Jets</v>
      </c>
      <c r="M4056">
        <v>-1.5</v>
      </c>
      <c r="N4056">
        <f>IF(Table1[[#This Row],[TeamFavorite]]=Table1[[#This Row],[TeamHome]],Table1[[#This Row],[ScoreAway]]-Table1[[#This Row],[ScoreHome]],Table1[[#This Row],[ScoreHome]]-Table1[[#This Row],[ScoreAway]])</f>
        <v>14</v>
      </c>
      <c r="O4056">
        <f>IF(Table1[[#This Row],[SpreadActual]]&lt;Table1[[#This Row],[SpreadFavorite]],1,0)</f>
        <v>0</v>
      </c>
      <c r="P4056">
        <v>42</v>
      </c>
      <c r="Q4056" t="s">
        <v>126</v>
      </c>
      <c r="R4056" t="b">
        <v>0</v>
      </c>
      <c r="S4056">
        <v>74</v>
      </c>
      <c r="T4056">
        <v>19</v>
      </c>
      <c r="U4056">
        <v>73</v>
      </c>
    </row>
    <row r="4057" spans="1:22" x14ac:dyDescent="0.2">
      <c r="A4057" s="1">
        <v>31669</v>
      </c>
      <c r="B4057">
        <v>1986</v>
      </c>
      <c r="C4057">
        <f>_xlfn.MAXIFS(Table1[ScheduleWeekWritten],Table1[ScheduleSeason],Table1[[#This Row],[ScheduleSeason]])</f>
        <v>16</v>
      </c>
      <c r="D4057">
        <v>2</v>
      </c>
      <c r="E4057" cm="1">
        <f t="array" ref="E4057">_xlfn.XLOOKUP(Table1[[#This Row],[ScheduleWeekWritten]],Table3[Game],100+Table3[Increase],Table1[[#This Row],[ScheduleWeekWritten]])</f>
        <v>2</v>
      </c>
      <c r="F4057" t="b">
        <v>0</v>
      </c>
      <c r="G4057" t="s">
        <v>38</v>
      </c>
      <c r="H4057">
        <v>33</v>
      </c>
      <c r="I4057">
        <v>13</v>
      </c>
      <c r="J4057" t="s">
        <v>57</v>
      </c>
      <c r="K4057" t="s">
        <v>109</v>
      </c>
      <c r="L4057" t="str">
        <f>_xlfn.XLOOKUP(Table1[[#This Row],[TeamFavoriteID]],Table2[team_id],Table2[team_name],_xlfn.XLOOKUP(Table1[[#This Row],[TeamFavoriteID]],Table2[team_id_pfr],Table2[team_name],"Even"))</f>
        <v>Atlanta Falcons</v>
      </c>
      <c r="M4057">
        <v>-2.5</v>
      </c>
      <c r="N4057">
        <f>IF(Table1[[#This Row],[TeamFavorite]]=Table1[[#This Row],[TeamHome]],Table1[[#This Row],[ScoreAway]]-Table1[[#This Row],[ScoreHome]],Table1[[#This Row],[ScoreHome]]-Table1[[#This Row],[ScoreAway]])</f>
        <v>-20</v>
      </c>
      <c r="O4057">
        <f>IF(Table1[[#This Row],[SpreadActual]]&lt;Table1[[#This Row],[SpreadFavorite]],1,0)</f>
        <v>1</v>
      </c>
      <c r="P4057">
        <v>42</v>
      </c>
      <c r="Q4057" t="s">
        <v>41</v>
      </c>
      <c r="R4057" t="b">
        <v>0</v>
      </c>
      <c r="S4057">
        <v>72</v>
      </c>
      <c r="T4057">
        <v>10</v>
      </c>
      <c r="U4057">
        <v>69</v>
      </c>
    </row>
    <row r="4058" spans="1:22" x14ac:dyDescent="0.2">
      <c r="A4058" s="1">
        <v>31669</v>
      </c>
      <c r="B4058">
        <v>1986</v>
      </c>
      <c r="C4058">
        <f>_xlfn.MAXIFS(Table1[ScheduleWeekWritten],Table1[ScheduleSeason],Table1[[#This Row],[ScheduleSeason]])</f>
        <v>16</v>
      </c>
      <c r="D4058">
        <v>2</v>
      </c>
      <c r="E4058" cm="1">
        <f t="array" ref="E4058">_xlfn.XLOOKUP(Table1[[#This Row],[ScheduleWeekWritten]],Table3[Game],100+Table3[Increase],Table1[[#This Row],[ScheduleWeekWritten]])</f>
        <v>2</v>
      </c>
      <c r="F4058" t="b">
        <v>0</v>
      </c>
      <c r="G4058" t="s">
        <v>46</v>
      </c>
      <c r="H4058">
        <v>13</v>
      </c>
      <c r="I4058">
        <v>10</v>
      </c>
      <c r="J4058" t="s">
        <v>58</v>
      </c>
      <c r="K4058" t="s">
        <v>47</v>
      </c>
      <c r="L4058" t="str">
        <f>_xlfn.XLOOKUP(Table1[[#This Row],[TeamFavoriteID]],Table2[team_id],Table2[team_name],_xlfn.XLOOKUP(Table1[[#This Row],[TeamFavoriteID]],Table2[team_id_pfr],Table2[team_name],"Even"))</f>
        <v>Chicago Bears</v>
      </c>
      <c r="M4058">
        <v>-15.5</v>
      </c>
      <c r="N4058">
        <f>IF(Table1[[#This Row],[TeamFavorite]]=Table1[[#This Row],[TeamHome]],Table1[[#This Row],[ScoreAway]]-Table1[[#This Row],[ScoreHome]],Table1[[#This Row],[ScoreHome]]-Table1[[#This Row],[ScoreAway]])</f>
        <v>-3</v>
      </c>
      <c r="O4058">
        <f>IF(Table1[[#This Row],[SpreadActual]]&lt;Table1[[#This Row],[SpreadFavorite]],1,0)</f>
        <v>0</v>
      </c>
      <c r="P4058">
        <v>38</v>
      </c>
      <c r="Q4058" t="s">
        <v>114</v>
      </c>
      <c r="R4058" t="b">
        <v>0</v>
      </c>
      <c r="S4058">
        <v>61</v>
      </c>
      <c r="T4058">
        <v>12</v>
      </c>
      <c r="U4058">
        <v>70</v>
      </c>
    </row>
    <row r="4059" spans="1:22" x14ac:dyDescent="0.2">
      <c r="A4059" s="1">
        <v>31669</v>
      </c>
      <c r="B4059">
        <v>1986</v>
      </c>
      <c r="C4059">
        <f>_xlfn.MAXIFS(Table1[ScheduleWeekWritten],Table1[ScheduleSeason],Table1[[#This Row],[ScheduleSeason]])</f>
        <v>16</v>
      </c>
      <c r="D4059">
        <v>2</v>
      </c>
      <c r="E4059" cm="1">
        <f t="array" ref="E4059">_xlfn.XLOOKUP(Table1[[#This Row],[ScheduleWeekWritten]],Table3[Game],100+Table3[Increase],Table1[[#This Row],[ScheduleWeekWritten]])</f>
        <v>2</v>
      </c>
      <c r="F4059" t="b">
        <v>0</v>
      </c>
      <c r="G4059" t="s">
        <v>101</v>
      </c>
      <c r="H4059">
        <v>36</v>
      </c>
      <c r="I4059">
        <v>33</v>
      </c>
      <c r="J4059" t="s">
        <v>28</v>
      </c>
      <c r="K4059" t="s">
        <v>104</v>
      </c>
      <c r="L4059" t="str">
        <f>_xlfn.XLOOKUP(Table1[[#This Row],[TeamFavoriteID]],Table2[team_id],Table2[team_name],_xlfn.XLOOKUP(Table1[[#This Row],[TeamFavoriteID]],Table2[team_id_pfr],Table2[team_name],"Even"))</f>
        <v>Cincinnati Bengals</v>
      </c>
      <c r="M4059">
        <v>-6.5</v>
      </c>
      <c r="N4059">
        <f>IF(Table1[[#This Row],[TeamFavorite]]=Table1[[#This Row],[TeamHome]],Table1[[#This Row],[ScoreAway]]-Table1[[#This Row],[ScoreHome]],Table1[[#This Row],[ScoreHome]]-Table1[[#This Row],[ScoreAway]])</f>
        <v>-3</v>
      </c>
      <c r="O4059">
        <f>IF(Table1[[#This Row],[SpreadActual]]&lt;Table1[[#This Row],[SpreadFavorite]],1,0)</f>
        <v>0</v>
      </c>
      <c r="P4059">
        <v>44</v>
      </c>
      <c r="Q4059" t="s">
        <v>111</v>
      </c>
      <c r="R4059" t="b">
        <v>0</v>
      </c>
      <c r="S4059">
        <v>65</v>
      </c>
      <c r="T4059">
        <v>4</v>
      </c>
      <c r="U4059">
        <v>62</v>
      </c>
    </row>
    <row r="4060" spans="1:22" x14ac:dyDescent="0.2">
      <c r="A4060" s="1">
        <v>31669</v>
      </c>
      <c r="B4060">
        <v>1986</v>
      </c>
      <c r="C4060">
        <f>_xlfn.MAXIFS(Table1[ScheduleWeekWritten],Table1[ScheduleSeason],Table1[[#This Row],[ScheduleSeason]])</f>
        <v>16</v>
      </c>
      <c r="D4060">
        <v>2</v>
      </c>
      <c r="E4060" cm="1">
        <f t="array" ref="E4060">_xlfn.XLOOKUP(Table1[[#This Row],[ScheduleWeekWritten]],Table3[Game],100+Table3[Increase],Table1[[#This Row],[ScheduleWeekWritten]])</f>
        <v>2</v>
      </c>
      <c r="F4060" t="b">
        <v>0</v>
      </c>
      <c r="G4060" t="s">
        <v>45</v>
      </c>
      <c r="H4060">
        <v>7</v>
      </c>
      <c r="I4060">
        <v>31</v>
      </c>
      <c r="J4060" t="s">
        <v>67</v>
      </c>
      <c r="K4060" t="s">
        <v>68</v>
      </c>
      <c r="L4060" t="str">
        <f>_xlfn.XLOOKUP(Table1[[#This Row],[TeamFavoriteID]],Table2[team_id],Table2[team_name],_xlfn.XLOOKUP(Table1[[#This Row],[TeamFavoriteID]],Table2[team_id_pfr],Table2[team_name],"Even"))</f>
        <v>Dallas Cowboys</v>
      </c>
      <c r="M4060">
        <v>-2.5</v>
      </c>
      <c r="N4060">
        <f>IF(Table1[[#This Row],[TeamFavorite]]=Table1[[#This Row],[TeamHome]],Table1[[#This Row],[ScoreAway]]-Table1[[#This Row],[ScoreHome]],Table1[[#This Row],[ScoreHome]]-Table1[[#This Row],[ScoreAway]])</f>
        <v>-24</v>
      </c>
      <c r="O4060">
        <f>IF(Table1[[#This Row],[SpreadActual]]&lt;Table1[[#This Row],[SpreadFavorite]],1,0)</f>
        <v>1</v>
      </c>
      <c r="P4060">
        <v>42</v>
      </c>
      <c r="Q4060" t="s">
        <v>125</v>
      </c>
      <c r="R4060" t="b">
        <v>0</v>
      </c>
      <c r="S4060">
        <v>72</v>
      </c>
      <c r="T4060">
        <v>0</v>
      </c>
      <c r="V4060" t="s">
        <v>103</v>
      </c>
    </row>
    <row r="4061" spans="1:22" x14ac:dyDescent="0.2">
      <c r="A4061" s="1">
        <v>31669</v>
      </c>
      <c r="B4061">
        <v>1986</v>
      </c>
      <c r="C4061">
        <f>_xlfn.MAXIFS(Table1[ScheduleWeekWritten],Table1[ScheduleSeason],Table1[[#This Row],[ScheduleSeason]])</f>
        <v>16</v>
      </c>
      <c r="D4061">
        <v>2</v>
      </c>
      <c r="E4061" cm="1">
        <f t="array" ref="E4061">_xlfn.XLOOKUP(Table1[[#This Row],[ScheduleWeekWritten]],Table3[Game],100+Table3[Increase],Table1[[#This Row],[ScheduleWeekWritten]])</f>
        <v>2</v>
      </c>
      <c r="F4061" t="b">
        <v>0</v>
      </c>
      <c r="G4061" t="s">
        <v>23</v>
      </c>
      <c r="H4061">
        <v>20</v>
      </c>
      <c r="I4061">
        <v>23</v>
      </c>
      <c r="J4061" t="s">
        <v>62</v>
      </c>
      <c r="K4061" t="s">
        <v>25</v>
      </c>
      <c r="L4061" t="str">
        <f>_xlfn.XLOOKUP(Table1[[#This Row],[TeamFavoriteID]],Table2[team_id],Table2[team_name],_xlfn.XLOOKUP(Table1[[#This Row],[TeamFavoriteID]],Table2[team_id_pfr],Table2[team_name],"Even"))</f>
        <v>Houston Oilers</v>
      </c>
      <c r="M4061">
        <v>-1.5</v>
      </c>
      <c r="N4061">
        <f>IF(Table1[[#This Row],[TeamFavorite]]=Table1[[#This Row],[TeamHome]],Table1[[#This Row],[ScoreAway]]-Table1[[#This Row],[ScoreHome]],Table1[[#This Row],[ScoreHome]]-Table1[[#This Row],[ScoreAway]])</f>
        <v>3</v>
      </c>
      <c r="O4061">
        <f>IF(Table1[[#This Row],[SpreadActual]]&lt;Table1[[#This Row],[SpreadFavorite]],1,0)</f>
        <v>0</v>
      </c>
      <c r="P4061">
        <v>40</v>
      </c>
      <c r="Q4061" t="s">
        <v>102</v>
      </c>
      <c r="R4061" t="b">
        <v>0</v>
      </c>
      <c r="S4061">
        <v>72</v>
      </c>
      <c r="T4061">
        <v>0</v>
      </c>
      <c r="V4061" t="s">
        <v>103</v>
      </c>
    </row>
    <row r="4062" spans="1:22" x14ac:dyDescent="0.2">
      <c r="A4062" s="1">
        <v>31669</v>
      </c>
      <c r="B4062">
        <v>1986</v>
      </c>
      <c r="C4062">
        <f>_xlfn.MAXIFS(Table1[ScheduleWeekWritten],Table1[ScheduleSeason],Table1[[#This Row],[ScheduleSeason]])</f>
        <v>16</v>
      </c>
      <c r="D4062">
        <v>2</v>
      </c>
      <c r="E4062" cm="1">
        <f t="array" ref="E4062">_xlfn.XLOOKUP(Table1[[#This Row],[ScheduleWeekWritten]],Table3[Game],100+Table3[Increase],Table1[[#This Row],[ScheduleWeekWritten]])</f>
        <v>2</v>
      </c>
      <c r="F4062" t="b">
        <v>0</v>
      </c>
      <c r="G4062" t="s">
        <v>39</v>
      </c>
      <c r="H4062">
        <v>16</v>
      </c>
      <c r="I4062">
        <v>13</v>
      </c>
      <c r="J4062" t="s">
        <v>53</v>
      </c>
      <c r="K4062" t="s">
        <v>87</v>
      </c>
      <c r="L4062" t="str">
        <f>_xlfn.XLOOKUP(Table1[[#This Row],[TeamFavoriteID]],Table2[team_id],Table2[team_name],_xlfn.XLOOKUP(Table1[[#This Row],[TeamFavoriteID]],Table2[team_id_pfr],Table2[team_name],"Even"))</f>
        <v>San Francisco 49ers</v>
      </c>
      <c r="M4062">
        <v>-2.5</v>
      </c>
      <c r="N4062">
        <f>IF(Table1[[#This Row],[TeamFavorite]]=Table1[[#This Row],[TeamHome]],Table1[[#This Row],[ScoreAway]]-Table1[[#This Row],[ScoreHome]],Table1[[#This Row],[ScoreHome]]-Table1[[#This Row],[ScoreAway]])</f>
        <v>3</v>
      </c>
      <c r="O4062">
        <f>IF(Table1[[#This Row],[SpreadActual]]&lt;Table1[[#This Row],[SpreadFavorite]],1,0)</f>
        <v>0</v>
      </c>
      <c r="P4062">
        <v>41</v>
      </c>
      <c r="Q4062" t="s">
        <v>135</v>
      </c>
      <c r="R4062" t="b">
        <v>0</v>
      </c>
      <c r="S4062">
        <v>66</v>
      </c>
      <c r="T4062">
        <v>10</v>
      </c>
      <c r="U4062">
        <v>66</v>
      </c>
    </row>
    <row r="4063" spans="1:22" x14ac:dyDescent="0.2">
      <c r="A4063" s="1">
        <v>31669</v>
      </c>
      <c r="B4063">
        <v>1986</v>
      </c>
      <c r="C4063">
        <f>_xlfn.MAXIFS(Table1[ScheduleWeekWritten],Table1[ScheduleSeason],Table1[[#This Row],[ScheduleSeason]])</f>
        <v>16</v>
      </c>
      <c r="D4063">
        <v>2</v>
      </c>
      <c r="E4063" cm="1">
        <f t="array" ref="E4063">_xlfn.XLOOKUP(Table1[[#This Row],[ScheduleWeekWritten]],Table3[Game],100+Table3[Increase],Table1[[#This Row],[ScheduleWeekWritten]])</f>
        <v>2</v>
      </c>
      <c r="F4063" t="b">
        <v>0</v>
      </c>
      <c r="G4063" t="s">
        <v>19</v>
      </c>
      <c r="H4063">
        <v>30</v>
      </c>
      <c r="I4063">
        <v>10</v>
      </c>
      <c r="J4063" t="s">
        <v>140</v>
      </c>
      <c r="K4063" t="s">
        <v>91</v>
      </c>
      <c r="L4063" t="str">
        <f>_xlfn.XLOOKUP(Table1[[#This Row],[TeamFavoriteID]],Table2[team_id],Table2[team_name],_xlfn.XLOOKUP(Table1[[#This Row],[TeamFavoriteID]],Table2[team_id_pfr],Table2[team_name],"Even"))</f>
        <v>Miami Dolphins</v>
      </c>
      <c r="M4063">
        <v>-14</v>
      </c>
      <c r="N4063">
        <f>IF(Table1[[#This Row],[TeamFavorite]]=Table1[[#This Row],[TeamHome]],Table1[[#This Row],[ScoreAway]]-Table1[[#This Row],[ScoreHome]],Table1[[#This Row],[ScoreHome]]-Table1[[#This Row],[ScoreAway]])</f>
        <v>-20</v>
      </c>
      <c r="O4063">
        <f>IF(Table1[[#This Row],[SpreadActual]]&lt;Table1[[#This Row],[SpreadFavorite]],1,0)</f>
        <v>1</v>
      </c>
      <c r="P4063">
        <v>43</v>
      </c>
      <c r="Q4063" t="s">
        <v>22</v>
      </c>
      <c r="R4063" t="b">
        <v>0</v>
      </c>
      <c r="S4063">
        <v>83</v>
      </c>
      <c r="T4063">
        <v>11</v>
      </c>
      <c r="U4063">
        <v>66</v>
      </c>
    </row>
    <row r="4064" spans="1:22" x14ac:dyDescent="0.2">
      <c r="A4064" s="1">
        <v>31669</v>
      </c>
      <c r="B4064">
        <v>1986</v>
      </c>
      <c r="C4064">
        <f>_xlfn.MAXIFS(Table1[ScheduleWeekWritten],Table1[ScheduleSeason],Table1[[#This Row],[ScheduleSeason]])</f>
        <v>16</v>
      </c>
      <c r="D4064">
        <v>2</v>
      </c>
      <c r="E4064" cm="1">
        <f t="array" ref="E4064">_xlfn.XLOOKUP(Table1[[#This Row],[ScheduleWeekWritten]],Table3[Game],100+Table3[Increase],Table1[[#This Row],[ScheduleWeekWritten]])</f>
        <v>2</v>
      </c>
      <c r="F4064" t="b">
        <v>0</v>
      </c>
      <c r="G4064" t="s">
        <v>95</v>
      </c>
      <c r="H4064">
        <v>24</v>
      </c>
      <c r="I4064">
        <v>10</v>
      </c>
      <c r="J4064" t="s">
        <v>33</v>
      </c>
      <c r="K4064" t="s">
        <v>98</v>
      </c>
      <c r="L4064" t="str">
        <f>_xlfn.XLOOKUP(Table1[[#This Row],[TeamFavoriteID]],Table2[team_id],Table2[team_name],_xlfn.XLOOKUP(Table1[[#This Row],[TeamFavoriteID]],Table2[team_id_pfr],Table2[team_name],"Even"))</f>
        <v>New Orleans Saints</v>
      </c>
      <c r="M4064">
        <v>-2.5</v>
      </c>
      <c r="N4064">
        <f>IF(Table1[[#This Row],[TeamFavorite]]=Table1[[#This Row],[TeamHome]],Table1[[#This Row],[ScoreAway]]-Table1[[#This Row],[ScoreHome]],Table1[[#This Row],[ScoreHome]]-Table1[[#This Row],[ScoreAway]])</f>
        <v>-14</v>
      </c>
      <c r="O4064">
        <f>IF(Table1[[#This Row],[SpreadActual]]&lt;Table1[[#This Row],[SpreadFavorite]],1,0)</f>
        <v>1</v>
      </c>
      <c r="P4064">
        <v>40</v>
      </c>
      <c r="Q4064" t="s">
        <v>124</v>
      </c>
      <c r="R4064" t="b">
        <v>0</v>
      </c>
      <c r="S4064">
        <v>72</v>
      </c>
      <c r="T4064">
        <v>0</v>
      </c>
      <c r="V4064" t="s">
        <v>103</v>
      </c>
    </row>
    <row r="4065" spans="1:22" x14ac:dyDescent="0.2">
      <c r="A4065" s="1">
        <v>31669</v>
      </c>
      <c r="B4065">
        <v>1986</v>
      </c>
      <c r="C4065">
        <f>_xlfn.MAXIFS(Table1[ScheduleWeekWritten],Table1[ScheduleSeason],Table1[[#This Row],[ScheduleSeason]])</f>
        <v>16</v>
      </c>
      <c r="D4065">
        <v>2</v>
      </c>
      <c r="E4065" cm="1">
        <f t="array" ref="E4065">_xlfn.XLOOKUP(Table1[[#This Row],[ScheduleWeekWritten]],Table3[Game],100+Table3[Increase],Table1[[#This Row],[ScheduleWeekWritten]])</f>
        <v>2</v>
      </c>
      <c r="F4065" t="b">
        <v>0</v>
      </c>
      <c r="G4065" t="s">
        <v>50</v>
      </c>
      <c r="H4065">
        <v>20</v>
      </c>
      <c r="I4065">
        <v>7</v>
      </c>
      <c r="J4065" t="s">
        <v>27</v>
      </c>
      <c r="K4065" t="s">
        <v>90</v>
      </c>
      <c r="L4065" t="str">
        <f>_xlfn.XLOOKUP(Table1[[#This Row],[TeamFavoriteID]],Table2[team_id],Table2[team_name],_xlfn.XLOOKUP(Table1[[#This Row],[TeamFavoriteID]],Table2[team_id_pfr],Table2[team_name],"Even"))</f>
        <v>New York Giants</v>
      </c>
      <c r="M4065">
        <v>-3.5</v>
      </c>
      <c r="N4065">
        <f>IF(Table1[[#This Row],[TeamFavorite]]=Table1[[#This Row],[TeamHome]],Table1[[#This Row],[ScoreAway]]-Table1[[#This Row],[ScoreHome]],Table1[[#This Row],[ScoreHome]]-Table1[[#This Row],[ScoreAway]])</f>
        <v>-13</v>
      </c>
      <c r="O4065">
        <f>IF(Table1[[#This Row],[SpreadActual]]&lt;Table1[[#This Row],[SpreadFavorite]],1,0)</f>
        <v>1</v>
      </c>
      <c r="P4065">
        <v>50</v>
      </c>
      <c r="Q4065" t="s">
        <v>126</v>
      </c>
      <c r="R4065" t="b">
        <v>0</v>
      </c>
      <c r="S4065">
        <v>65</v>
      </c>
      <c r="T4065">
        <v>17</v>
      </c>
      <c r="U4065">
        <v>52</v>
      </c>
    </row>
    <row r="4066" spans="1:22" x14ac:dyDescent="0.2">
      <c r="A4066" s="1">
        <v>31669</v>
      </c>
      <c r="B4066">
        <v>1986</v>
      </c>
      <c r="C4066">
        <f>_xlfn.MAXIFS(Table1[ScheduleWeekWritten],Table1[ScheduleSeason],Table1[[#This Row],[ScheduleSeason]])</f>
        <v>16</v>
      </c>
      <c r="D4066">
        <v>2</v>
      </c>
      <c r="E4066" cm="1">
        <f t="array" ref="E4066">_xlfn.XLOOKUP(Table1[[#This Row],[ScheduleWeekWritten]],Table3[Game],100+Table3[Increase],Table1[[#This Row],[ScheduleWeekWritten]])</f>
        <v>2</v>
      </c>
      <c r="F4066" t="b">
        <v>0</v>
      </c>
      <c r="G4066" t="s">
        <v>128</v>
      </c>
      <c r="H4066">
        <v>23</v>
      </c>
      <c r="I4066">
        <v>17</v>
      </c>
      <c r="J4066" t="s">
        <v>42</v>
      </c>
      <c r="K4066" t="s">
        <v>132</v>
      </c>
      <c r="L4066" t="str">
        <f>_xlfn.XLOOKUP(Table1[[#This Row],[TeamFavoriteID]],Table2[team_id],Table2[team_name],_xlfn.XLOOKUP(Table1[[#This Row],[TeamFavoriteID]],Table2[team_id_pfr],Table2[team_name],"Even"))</f>
        <v>Seattle Seahawks</v>
      </c>
      <c r="M4066">
        <v>-5</v>
      </c>
      <c r="N4066">
        <f>IF(Table1[[#This Row],[TeamFavorite]]=Table1[[#This Row],[TeamHome]],Table1[[#This Row],[ScoreAway]]-Table1[[#This Row],[ScoreHome]],Table1[[#This Row],[ScoreHome]]-Table1[[#This Row],[ScoreAway]])</f>
        <v>-6</v>
      </c>
      <c r="O4066">
        <f>IF(Table1[[#This Row],[SpreadActual]]&lt;Table1[[#This Row],[SpreadFavorite]],1,0)</f>
        <v>1</v>
      </c>
      <c r="P4066">
        <v>43</v>
      </c>
      <c r="Q4066" t="s">
        <v>129</v>
      </c>
      <c r="R4066" t="b">
        <v>0</v>
      </c>
      <c r="S4066">
        <v>72</v>
      </c>
      <c r="T4066">
        <v>0</v>
      </c>
      <c r="V4066" t="s">
        <v>103</v>
      </c>
    </row>
    <row r="4067" spans="1:22" x14ac:dyDescent="0.2">
      <c r="A4067" s="1">
        <v>31669</v>
      </c>
      <c r="B4067">
        <v>1986</v>
      </c>
      <c r="C4067">
        <f>_xlfn.MAXIFS(Table1[ScheduleWeekWritten],Table1[ScheduleSeason],Table1[[#This Row],[ScheduleSeason]])</f>
        <v>16</v>
      </c>
      <c r="D4067">
        <v>2</v>
      </c>
      <c r="E4067" cm="1">
        <f t="array" ref="E4067">_xlfn.XLOOKUP(Table1[[#This Row],[ScheduleWeekWritten]],Table3[Game],100+Table3[Increase],Table1[[#This Row],[ScheduleWeekWritten]])</f>
        <v>2</v>
      </c>
      <c r="F4067" t="b">
        <v>0</v>
      </c>
      <c r="G4067" t="s">
        <v>127</v>
      </c>
      <c r="H4067">
        <v>10</v>
      </c>
      <c r="I4067">
        <v>23</v>
      </c>
      <c r="J4067" t="s">
        <v>54</v>
      </c>
      <c r="K4067" t="s">
        <v>55</v>
      </c>
      <c r="L4067" t="str">
        <f>_xlfn.XLOOKUP(Table1[[#This Row],[TeamFavoriteID]],Table2[team_id],Table2[team_name],_xlfn.XLOOKUP(Table1[[#This Row],[TeamFavoriteID]],Table2[team_id_pfr],Table2[team_name],"Even"))</f>
        <v>Minnesota Vikings</v>
      </c>
      <c r="M4067">
        <v>-1.5</v>
      </c>
      <c r="N4067">
        <f>IF(Table1[[#This Row],[TeamFavorite]]=Table1[[#This Row],[TeamHome]],Table1[[#This Row],[ScoreAway]]-Table1[[#This Row],[ScoreHome]],Table1[[#This Row],[ScoreHome]]-Table1[[#This Row],[ScoreAway]])</f>
        <v>-13</v>
      </c>
      <c r="O4067">
        <f>IF(Table1[[#This Row],[SpreadActual]]&lt;Table1[[#This Row],[SpreadFavorite]],1,0)</f>
        <v>1</v>
      </c>
      <c r="P4067">
        <v>42</v>
      </c>
      <c r="Q4067" t="s">
        <v>130</v>
      </c>
      <c r="R4067" t="b">
        <v>0</v>
      </c>
      <c r="S4067">
        <v>82</v>
      </c>
      <c r="T4067">
        <v>6</v>
      </c>
      <c r="U4067">
        <v>78</v>
      </c>
    </row>
    <row r="4068" spans="1:22" x14ac:dyDescent="0.2">
      <c r="A4068" s="1">
        <v>31669</v>
      </c>
      <c r="B4068">
        <v>1986</v>
      </c>
      <c r="C4068">
        <f>_xlfn.MAXIFS(Table1[ScheduleWeekWritten],Table1[ScheduleSeason],Table1[[#This Row],[ScheduleSeason]])</f>
        <v>16</v>
      </c>
      <c r="D4068">
        <v>2</v>
      </c>
      <c r="E4068" cm="1">
        <f t="array" ref="E4068">_xlfn.XLOOKUP(Table1[[#This Row],[ScheduleWeekWritten]],Table3[Game],100+Table3[Increase],Table1[[#This Row],[ScheduleWeekWritten]])</f>
        <v>2</v>
      </c>
      <c r="F4068" t="b">
        <v>0</v>
      </c>
      <c r="G4068" t="s">
        <v>61</v>
      </c>
      <c r="H4068">
        <v>10</v>
      </c>
      <c r="I4068">
        <v>6</v>
      </c>
      <c r="J4068" t="s">
        <v>138</v>
      </c>
      <c r="K4068" t="s">
        <v>85</v>
      </c>
      <c r="L4068" t="str">
        <f>_xlfn.XLOOKUP(Table1[[#This Row],[TeamFavoriteID]],Table2[team_id],Table2[team_name],_xlfn.XLOOKUP(Table1[[#This Row],[TeamFavoriteID]],Table2[team_id_pfr],Table2[team_name],"Even"))</f>
        <v>Washington Commanders</v>
      </c>
      <c r="M4068">
        <v>-2</v>
      </c>
      <c r="N4068">
        <f>IF(Table1[[#This Row],[TeamFavorite]]=Table1[[#This Row],[TeamHome]],Table1[[#This Row],[ScoreAway]]-Table1[[#This Row],[ScoreHome]],Table1[[#This Row],[ScoreHome]]-Table1[[#This Row],[ScoreAway]])</f>
        <v>4</v>
      </c>
      <c r="O4068">
        <f>IF(Table1[[#This Row],[SpreadActual]]&lt;Table1[[#This Row],[SpreadFavorite]],1,0)</f>
        <v>0</v>
      </c>
      <c r="P4068">
        <v>40</v>
      </c>
      <c r="Q4068" t="s">
        <v>64</v>
      </c>
      <c r="R4068" t="b">
        <v>0</v>
      </c>
      <c r="S4068">
        <v>69</v>
      </c>
      <c r="T4068">
        <v>8</v>
      </c>
      <c r="U4068">
        <v>57</v>
      </c>
    </row>
    <row r="4069" spans="1:22" x14ac:dyDescent="0.2">
      <c r="A4069" s="1">
        <v>31670</v>
      </c>
      <c r="B4069">
        <v>1986</v>
      </c>
      <c r="C4069">
        <f>_xlfn.MAXIFS(Table1[ScheduleWeekWritten],Table1[ScheduleSeason],Table1[[#This Row],[ScheduleSeason]])</f>
        <v>16</v>
      </c>
      <c r="D4069">
        <v>2</v>
      </c>
      <c r="E4069" cm="1">
        <f t="array" ref="E4069">_xlfn.XLOOKUP(Table1[[#This Row],[ScheduleWeekWritten]],Table3[Game],100+Table3[Increase],Table1[[#This Row],[ScheduleWeekWritten]])</f>
        <v>2</v>
      </c>
      <c r="F4069" t="b">
        <v>0</v>
      </c>
      <c r="G4069" t="s">
        <v>49</v>
      </c>
      <c r="H4069">
        <v>10</v>
      </c>
      <c r="I4069">
        <v>21</v>
      </c>
      <c r="J4069" t="s">
        <v>24</v>
      </c>
      <c r="K4069" t="s">
        <v>88</v>
      </c>
      <c r="L4069" t="str">
        <f>_xlfn.XLOOKUP(Table1[[#This Row],[TeamFavoriteID]],Table2[team_id],Table2[team_name],_xlfn.XLOOKUP(Table1[[#This Row],[TeamFavoriteID]],Table2[team_id_pfr],Table2[team_name],"Even"))</f>
        <v>Denver Broncos</v>
      </c>
      <c r="M4069">
        <v>-5.5</v>
      </c>
      <c r="N4069">
        <f>IF(Table1[[#This Row],[TeamFavorite]]=Table1[[#This Row],[TeamHome]],Table1[[#This Row],[ScoreAway]]-Table1[[#This Row],[ScoreHome]],Table1[[#This Row],[ScoreHome]]-Table1[[#This Row],[ScoreAway]])</f>
        <v>-11</v>
      </c>
      <c r="O4069">
        <f>IF(Table1[[#This Row],[SpreadActual]]&lt;Table1[[#This Row],[SpreadFavorite]],1,0)</f>
        <v>1</v>
      </c>
      <c r="P4069">
        <v>40</v>
      </c>
      <c r="Q4069" t="s">
        <v>113</v>
      </c>
      <c r="R4069" t="b">
        <v>0</v>
      </c>
      <c r="S4069">
        <v>64</v>
      </c>
      <c r="T4069">
        <v>7</v>
      </c>
      <c r="U4069">
        <v>55</v>
      </c>
    </row>
    <row r="4070" spans="1:22" x14ac:dyDescent="0.2">
      <c r="A4070" s="1">
        <v>31673</v>
      </c>
      <c r="B4070">
        <v>1986</v>
      </c>
      <c r="C4070">
        <f>_xlfn.MAXIFS(Table1[ScheduleWeekWritten],Table1[ScheduleSeason],Table1[[#This Row],[ScheduleSeason]])</f>
        <v>16</v>
      </c>
      <c r="D4070">
        <v>3</v>
      </c>
      <c r="E4070" cm="1">
        <f t="array" ref="E4070">_xlfn.XLOOKUP(Table1[[#This Row],[ScheduleWeekWritten]],Table3[Game],100+Table3[Increase],Table1[[#This Row],[ScheduleWeekWritten]])</f>
        <v>3</v>
      </c>
      <c r="F4070" t="b">
        <v>0</v>
      </c>
      <c r="G4070" t="s">
        <v>62</v>
      </c>
      <c r="H4070">
        <v>13</v>
      </c>
      <c r="I4070">
        <v>30</v>
      </c>
      <c r="J4070" t="s">
        <v>101</v>
      </c>
      <c r="K4070" t="s">
        <v>63</v>
      </c>
      <c r="L4070" t="str">
        <f>_xlfn.XLOOKUP(Table1[[#This Row],[TeamFavoriteID]],Table2[team_id],Table2[team_name],_xlfn.XLOOKUP(Table1[[#This Row],[TeamFavoriteID]],Table2[team_id_pfr],Table2[team_name],"Even"))</f>
        <v>Cleveland Browns</v>
      </c>
      <c r="M4070">
        <v>-5</v>
      </c>
      <c r="N4070">
        <f>IF(Table1[[#This Row],[TeamFavorite]]=Table1[[#This Row],[TeamHome]],Table1[[#This Row],[ScoreAway]]-Table1[[#This Row],[ScoreHome]],Table1[[#This Row],[ScoreHome]]-Table1[[#This Row],[ScoreAway]])</f>
        <v>17</v>
      </c>
      <c r="O4070">
        <f>IF(Table1[[#This Row],[SpreadActual]]&lt;Table1[[#This Row],[SpreadFavorite]],1,0)</f>
        <v>0</v>
      </c>
      <c r="P4070">
        <v>46</v>
      </c>
      <c r="Q4070" t="s">
        <v>66</v>
      </c>
      <c r="R4070" t="b">
        <v>0</v>
      </c>
      <c r="S4070">
        <v>62</v>
      </c>
      <c r="T4070">
        <v>11</v>
      </c>
      <c r="U4070">
        <v>71</v>
      </c>
    </row>
    <row r="4071" spans="1:22" x14ac:dyDescent="0.2">
      <c r="A4071" s="1">
        <v>31676</v>
      </c>
      <c r="B4071">
        <v>1986</v>
      </c>
      <c r="C4071">
        <f>_xlfn.MAXIFS(Table1[ScheduleWeekWritten],Table1[ScheduleSeason],Table1[[#This Row],[ScheduleSeason]])</f>
        <v>16</v>
      </c>
      <c r="D4071">
        <v>3</v>
      </c>
      <c r="E4071" cm="1">
        <f t="array" ref="E4071">_xlfn.XLOOKUP(Table1[[#This Row],[ScheduleWeekWritten]],Table3[Game],100+Table3[Increase],Table1[[#This Row],[ScheduleWeekWritten]])</f>
        <v>3</v>
      </c>
      <c r="F4071" t="b">
        <v>0</v>
      </c>
      <c r="G4071" t="s">
        <v>28</v>
      </c>
      <c r="H4071">
        <v>17</v>
      </c>
      <c r="I4071">
        <v>10</v>
      </c>
      <c r="J4071" t="s">
        <v>57</v>
      </c>
      <c r="K4071" t="s">
        <v>43</v>
      </c>
      <c r="L4071" t="str">
        <f>_xlfn.XLOOKUP(Table1[[#This Row],[TeamFavoriteID]],Table2[team_id],Table2[team_name],_xlfn.XLOOKUP(Table1[[#This Row],[TeamFavoriteID]],Table2[team_id_pfr],Table2[team_name],"Even"))</f>
        <v>Buffalo Bills</v>
      </c>
      <c r="M4071">
        <v>-3</v>
      </c>
      <c r="N4071">
        <f>IF(Table1[[#This Row],[TeamFavorite]]=Table1[[#This Row],[TeamHome]],Table1[[#This Row],[ScoreAway]]-Table1[[#This Row],[ScoreHome]],Table1[[#This Row],[ScoreHome]]-Table1[[#This Row],[ScoreAway]])</f>
        <v>-7</v>
      </c>
      <c r="O4071">
        <f>IF(Table1[[#This Row],[SpreadActual]]&lt;Table1[[#This Row],[SpreadFavorite]],1,0)</f>
        <v>1</v>
      </c>
      <c r="P4071">
        <v>41</v>
      </c>
      <c r="Q4071" t="s">
        <v>123</v>
      </c>
      <c r="R4071" t="b">
        <v>0</v>
      </c>
      <c r="S4071">
        <v>57</v>
      </c>
      <c r="T4071">
        <v>8</v>
      </c>
      <c r="U4071">
        <v>89</v>
      </c>
    </row>
    <row r="4072" spans="1:22" x14ac:dyDescent="0.2">
      <c r="A4072" s="1">
        <v>31676</v>
      </c>
      <c r="B4072">
        <v>1986</v>
      </c>
      <c r="C4072">
        <f>_xlfn.MAXIFS(Table1[ScheduleWeekWritten],Table1[ScheduleSeason],Table1[[#This Row],[ScheduleSeason]])</f>
        <v>16</v>
      </c>
      <c r="D4072">
        <v>3</v>
      </c>
      <c r="E4072" cm="1">
        <f t="array" ref="E4072">_xlfn.XLOOKUP(Table1[[#This Row],[ScheduleWeekWritten]],Table3[Game],100+Table3[Increase],Table1[[#This Row],[ScheduleWeekWritten]])</f>
        <v>3</v>
      </c>
      <c r="F4072" t="b">
        <v>0</v>
      </c>
      <c r="G4072" t="s">
        <v>67</v>
      </c>
      <c r="H4072">
        <v>35</v>
      </c>
      <c r="I4072">
        <v>37</v>
      </c>
      <c r="J4072" t="s">
        <v>38</v>
      </c>
      <c r="K4072" t="s">
        <v>68</v>
      </c>
      <c r="L4072" t="str">
        <f>_xlfn.XLOOKUP(Table1[[#This Row],[TeamFavoriteID]],Table2[team_id],Table2[team_name],_xlfn.XLOOKUP(Table1[[#This Row],[TeamFavoriteID]],Table2[team_id_pfr],Table2[team_name],"Even"))</f>
        <v>Dallas Cowboys</v>
      </c>
      <c r="M4072">
        <v>-7.5</v>
      </c>
      <c r="N4072">
        <f>IF(Table1[[#This Row],[TeamFavorite]]=Table1[[#This Row],[TeamHome]],Table1[[#This Row],[ScoreAway]]-Table1[[#This Row],[ScoreHome]],Table1[[#This Row],[ScoreHome]]-Table1[[#This Row],[ScoreAway]])</f>
        <v>2</v>
      </c>
      <c r="O4072">
        <f>IF(Table1[[#This Row],[SpreadActual]]&lt;Table1[[#This Row],[SpreadFavorite]],1,0)</f>
        <v>0</v>
      </c>
      <c r="P4072">
        <v>42</v>
      </c>
      <c r="Q4072" t="s">
        <v>119</v>
      </c>
      <c r="R4072" t="b">
        <v>0</v>
      </c>
      <c r="S4072">
        <v>80</v>
      </c>
      <c r="T4072">
        <v>13</v>
      </c>
      <c r="U4072">
        <v>71</v>
      </c>
    </row>
    <row r="4073" spans="1:22" x14ac:dyDescent="0.2">
      <c r="A4073" s="1">
        <v>31676</v>
      </c>
      <c r="B4073">
        <v>1986</v>
      </c>
      <c r="C4073">
        <f>_xlfn.MAXIFS(Table1[ScheduleWeekWritten],Table1[ScheduleSeason],Table1[[#This Row],[ScheduleSeason]])</f>
        <v>16</v>
      </c>
      <c r="D4073">
        <v>3</v>
      </c>
      <c r="E4073" cm="1">
        <f t="array" ref="E4073">_xlfn.XLOOKUP(Table1[[#This Row],[ScheduleWeekWritten]],Table3[Game],100+Table3[Increase],Table1[[#This Row],[ScheduleWeekWritten]])</f>
        <v>3</v>
      </c>
      <c r="F4073" t="b">
        <v>0</v>
      </c>
      <c r="G4073" t="s">
        <v>45</v>
      </c>
      <c r="H4073">
        <v>20</v>
      </c>
      <c r="I4073">
        <v>24</v>
      </c>
      <c r="J4073" t="s">
        <v>127</v>
      </c>
      <c r="K4073" t="s">
        <v>79</v>
      </c>
      <c r="L4073" t="str">
        <f>_xlfn.XLOOKUP(Table1[[#This Row],[TeamFavoriteID]],Table2[team_id],Table2[team_name],_xlfn.XLOOKUP(Table1[[#This Row],[TeamFavoriteID]],Table2[team_id_pfr],Table2[team_name],"Even"))</f>
        <v>Detroit Lions</v>
      </c>
      <c r="M4073">
        <v>-9</v>
      </c>
      <c r="N4073">
        <f>IF(Table1[[#This Row],[TeamFavorite]]=Table1[[#This Row],[TeamHome]],Table1[[#This Row],[ScoreAway]]-Table1[[#This Row],[ScoreHome]],Table1[[#This Row],[ScoreHome]]-Table1[[#This Row],[ScoreAway]])</f>
        <v>4</v>
      </c>
      <c r="O4073">
        <f>IF(Table1[[#This Row],[SpreadActual]]&lt;Table1[[#This Row],[SpreadFavorite]],1,0)</f>
        <v>0</v>
      </c>
      <c r="P4073">
        <v>42</v>
      </c>
      <c r="Q4073" t="s">
        <v>125</v>
      </c>
      <c r="R4073" t="b">
        <v>0</v>
      </c>
      <c r="S4073">
        <v>72</v>
      </c>
      <c r="T4073">
        <v>0</v>
      </c>
      <c r="V4073" t="s">
        <v>103</v>
      </c>
    </row>
    <row r="4074" spans="1:22" x14ac:dyDescent="0.2">
      <c r="A4074" s="1">
        <v>31676</v>
      </c>
      <c r="B4074">
        <v>1986</v>
      </c>
      <c r="C4074">
        <f>_xlfn.MAXIFS(Table1[ScheduleWeekWritten],Table1[ScheduleSeason],Table1[[#This Row],[ScheduleSeason]])</f>
        <v>16</v>
      </c>
      <c r="D4074">
        <v>3</v>
      </c>
      <c r="E4074" cm="1">
        <f t="array" ref="E4074">_xlfn.XLOOKUP(Table1[[#This Row],[ScheduleWeekWritten]],Table3[Game],100+Table3[Increase],Table1[[#This Row],[ScheduleWeekWritten]])</f>
        <v>3</v>
      </c>
      <c r="F4074" t="b">
        <v>0</v>
      </c>
      <c r="G4074" t="s">
        <v>140</v>
      </c>
      <c r="H4074">
        <v>7</v>
      </c>
      <c r="I4074">
        <v>24</v>
      </c>
      <c r="J4074" t="s">
        <v>39</v>
      </c>
      <c r="K4074" t="s">
        <v>40</v>
      </c>
      <c r="L4074" t="str">
        <f>_xlfn.XLOOKUP(Table1[[#This Row],[TeamFavoriteID]],Table2[team_id],Table2[team_name],_xlfn.XLOOKUP(Table1[[#This Row],[TeamFavoriteID]],Table2[team_id_pfr],Table2[team_name],"Even"))</f>
        <v>Los Angeles Rams</v>
      </c>
      <c r="M4074">
        <v>-7.5</v>
      </c>
      <c r="N4074">
        <f>IF(Table1[[#This Row],[TeamFavorite]]=Table1[[#This Row],[TeamHome]],Table1[[#This Row],[ScoreAway]]-Table1[[#This Row],[ScoreHome]],Table1[[#This Row],[ScoreHome]]-Table1[[#This Row],[ScoreAway]])</f>
        <v>-17</v>
      </c>
      <c r="O4074">
        <f>IF(Table1[[#This Row],[SpreadActual]]&lt;Table1[[#This Row],[SpreadFavorite]],1,0)</f>
        <v>1</v>
      </c>
      <c r="P4074">
        <v>40</v>
      </c>
      <c r="Q4074" t="s">
        <v>141</v>
      </c>
      <c r="R4074" t="b">
        <v>0</v>
      </c>
      <c r="S4074">
        <v>72</v>
      </c>
      <c r="T4074">
        <v>0</v>
      </c>
      <c r="V4074" t="s">
        <v>103</v>
      </c>
    </row>
    <row r="4075" spans="1:22" x14ac:dyDescent="0.2">
      <c r="A4075" s="1">
        <v>31676</v>
      </c>
      <c r="B4075">
        <v>1986</v>
      </c>
      <c r="C4075">
        <f>_xlfn.MAXIFS(Table1[ScheduleWeekWritten],Table1[ScheduleSeason],Table1[[#This Row],[ScheduleSeason]])</f>
        <v>16</v>
      </c>
      <c r="D4075">
        <v>3</v>
      </c>
      <c r="E4075" cm="1">
        <f t="array" ref="E4075">_xlfn.XLOOKUP(Table1[[#This Row],[ScheduleWeekWritten]],Table3[Game],100+Table3[Increase],Table1[[#This Row],[ScheduleWeekWritten]])</f>
        <v>3</v>
      </c>
      <c r="F4075" t="b">
        <v>0</v>
      </c>
      <c r="G4075" t="s">
        <v>42</v>
      </c>
      <c r="H4075">
        <v>27</v>
      </c>
      <c r="I4075">
        <v>13</v>
      </c>
      <c r="J4075" t="s">
        <v>23</v>
      </c>
      <c r="K4075" t="s">
        <v>75</v>
      </c>
      <c r="L4075" t="str">
        <f>_xlfn.XLOOKUP(Table1[[#This Row],[TeamFavoriteID]],Table2[team_id],Table2[team_name],_xlfn.XLOOKUP(Table1[[#This Row],[TeamFavoriteID]],Table2[team_id_pfr],Table2[team_name],"Even"))</f>
        <v>Kansas City Chiefs</v>
      </c>
      <c r="M4075">
        <v>-3.5</v>
      </c>
      <c r="N4075">
        <f>IF(Table1[[#This Row],[TeamFavorite]]=Table1[[#This Row],[TeamHome]],Table1[[#This Row],[ScoreAway]]-Table1[[#This Row],[ScoreHome]],Table1[[#This Row],[ScoreHome]]-Table1[[#This Row],[ScoreAway]])</f>
        <v>-14</v>
      </c>
      <c r="O4075">
        <f>IF(Table1[[#This Row],[SpreadActual]]&lt;Table1[[#This Row],[SpreadFavorite]],1,0)</f>
        <v>1</v>
      </c>
      <c r="P4075">
        <v>42</v>
      </c>
      <c r="Q4075" t="s">
        <v>117</v>
      </c>
      <c r="R4075" t="b">
        <v>0</v>
      </c>
      <c r="S4075">
        <v>79</v>
      </c>
      <c r="T4075">
        <v>15</v>
      </c>
      <c r="U4075">
        <v>73</v>
      </c>
    </row>
    <row r="4076" spans="1:22" x14ac:dyDescent="0.2">
      <c r="A4076" s="1">
        <v>31676</v>
      </c>
      <c r="B4076">
        <v>1986</v>
      </c>
      <c r="C4076">
        <f>_xlfn.MAXIFS(Table1[ScheduleWeekWritten],Table1[ScheduleSeason],Table1[[#This Row],[ScheduleSeason]])</f>
        <v>16</v>
      </c>
      <c r="D4076">
        <v>3</v>
      </c>
      <c r="E4076" cm="1">
        <f t="array" ref="E4076">_xlfn.XLOOKUP(Table1[[#This Row],[ScheduleWeekWritten]],Table3[Game],100+Table3[Increase],Table1[[#This Row],[ScheduleWeekWritten]])</f>
        <v>3</v>
      </c>
      <c r="F4076" t="b">
        <v>0</v>
      </c>
      <c r="G4076" t="s">
        <v>138</v>
      </c>
      <c r="H4076">
        <v>9</v>
      </c>
      <c r="I4076">
        <v>14</v>
      </c>
      <c r="J4076" t="s">
        <v>50</v>
      </c>
      <c r="K4076" t="s">
        <v>21</v>
      </c>
      <c r="L4076" t="str">
        <f>_xlfn.XLOOKUP(Table1[[#This Row],[TeamFavoriteID]],Table2[team_id],Table2[team_name],_xlfn.XLOOKUP(Table1[[#This Row],[TeamFavoriteID]],Table2[team_id_pfr],Table2[team_name],"Even"))</f>
        <v>Las Vegas Raiders</v>
      </c>
      <c r="M4076">
        <v>-3.5</v>
      </c>
      <c r="N4076">
        <f>IF(Table1[[#This Row],[TeamFavorite]]=Table1[[#This Row],[TeamHome]],Table1[[#This Row],[ScoreAway]]-Table1[[#This Row],[ScoreHome]],Table1[[#This Row],[ScoreHome]]-Table1[[#This Row],[ScoreAway]])</f>
        <v>-5</v>
      </c>
      <c r="O4076">
        <f>IF(Table1[[#This Row],[SpreadActual]]&lt;Table1[[#This Row],[SpreadFavorite]],1,0)</f>
        <v>1</v>
      </c>
      <c r="P4076">
        <v>42</v>
      </c>
      <c r="Q4076" t="s">
        <v>65</v>
      </c>
      <c r="R4076" t="b">
        <v>0</v>
      </c>
      <c r="S4076">
        <v>63</v>
      </c>
      <c r="T4076">
        <v>11</v>
      </c>
      <c r="U4076">
        <v>76</v>
      </c>
    </row>
    <row r="4077" spans="1:22" x14ac:dyDescent="0.2">
      <c r="A4077" s="1">
        <v>31676</v>
      </c>
      <c r="B4077">
        <v>1986</v>
      </c>
      <c r="C4077">
        <f>_xlfn.MAXIFS(Table1[ScheduleWeekWritten],Table1[ScheduleSeason],Table1[[#This Row],[ScheduleSeason]])</f>
        <v>16</v>
      </c>
      <c r="D4077">
        <v>3</v>
      </c>
      <c r="E4077" cm="1">
        <f t="array" ref="E4077">_xlfn.XLOOKUP(Table1[[#This Row],[ScheduleWeekWritten]],Table3[Game],100+Table3[Increase],Table1[[#This Row],[ScheduleWeekWritten]])</f>
        <v>3</v>
      </c>
      <c r="F4077" t="b">
        <v>0</v>
      </c>
      <c r="G4077" t="s">
        <v>54</v>
      </c>
      <c r="H4077">
        <v>31</v>
      </c>
      <c r="I4077">
        <v>7</v>
      </c>
      <c r="J4077" t="s">
        <v>49</v>
      </c>
      <c r="K4077" t="s">
        <v>55</v>
      </c>
      <c r="L4077" t="str">
        <f>_xlfn.XLOOKUP(Table1[[#This Row],[TeamFavoriteID]],Table2[team_id],Table2[team_name],_xlfn.XLOOKUP(Table1[[#This Row],[TeamFavoriteID]],Table2[team_id_pfr],Table2[team_name],"Even"))</f>
        <v>Minnesota Vikings</v>
      </c>
      <c r="M4077">
        <v>-5</v>
      </c>
      <c r="N4077">
        <f>IF(Table1[[#This Row],[TeamFavorite]]=Table1[[#This Row],[TeamHome]],Table1[[#This Row],[ScoreAway]]-Table1[[#This Row],[ScoreHome]],Table1[[#This Row],[ScoreHome]]-Table1[[#This Row],[ScoreAway]])</f>
        <v>-24</v>
      </c>
      <c r="O4077">
        <f>IF(Table1[[#This Row],[SpreadActual]]&lt;Table1[[#This Row],[SpreadFavorite]],1,0)</f>
        <v>1</v>
      </c>
      <c r="P4077">
        <v>40</v>
      </c>
      <c r="Q4077" t="s">
        <v>137</v>
      </c>
      <c r="R4077" t="b">
        <v>0</v>
      </c>
      <c r="S4077">
        <v>72</v>
      </c>
      <c r="T4077">
        <v>0</v>
      </c>
      <c r="V4077" t="s">
        <v>103</v>
      </c>
    </row>
    <row r="4078" spans="1:22" x14ac:dyDescent="0.2">
      <c r="A4078" s="1">
        <v>31676</v>
      </c>
      <c r="B4078">
        <v>1986</v>
      </c>
      <c r="C4078">
        <f>_xlfn.MAXIFS(Table1[ScheduleWeekWritten],Table1[ScheduleSeason],Table1[[#This Row],[ScheduleSeason]])</f>
        <v>16</v>
      </c>
      <c r="D4078">
        <v>3</v>
      </c>
      <c r="E4078" cm="1">
        <f t="array" ref="E4078">_xlfn.XLOOKUP(Table1[[#This Row],[ScheduleWeekWritten]],Table3[Game],100+Table3[Increase],Table1[[#This Row],[ScheduleWeekWritten]])</f>
        <v>3</v>
      </c>
      <c r="F4078" t="b">
        <v>0</v>
      </c>
      <c r="G4078" t="s">
        <v>115</v>
      </c>
      <c r="H4078">
        <v>31</v>
      </c>
      <c r="I4078">
        <v>38</v>
      </c>
      <c r="J4078" t="s">
        <v>128</v>
      </c>
      <c r="K4078" t="s">
        <v>70</v>
      </c>
      <c r="L4078" t="str">
        <f>_xlfn.XLOOKUP(Table1[[#This Row],[TeamFavoriteID]],Table2[team_id],Table2[team_name],_xlfn.XLOOKUP(Table1[[#This Row],[TeamFavoriteID]],Table2[team_id_pfr],Table2[team_name],"Even"))</f>
        <v>Boston Patriots</v>
      </c>
      <c r="M4078">
        <v>-6</v>
      </c>
      <c r="N4078">
        <f>IF(Table1[[#This Row],[TeamFavorite]]=Table1[[#This Row],[TeamHome]],Table1[[#This Row],[ScoreAway]]-Table1[[#This Row],[ScoreHome]],Table1[[#This Row],[ScoreHome]]-Table1[[#This Row],[ScoreAway]])</f>
        <v>-7</v>
      </c>
      <c r="O4078">
        <f>IF(Table1[[#This Row],[SpreadActual]]&lt;Table1[[#This Row],[SpreadFavorite]],1,0)</f>
        <v>1</v>
      </c>
      <c r="P4078">
        <v>43</v>
      </c>
      <c r="Q4078" t="s">
        <v>116</v>
      </c>
      <c r="R4078" t="b">
        <v>0</v>
      </c>
      <c r="S4078">
        <v>56</v>
      </c>
      <c r="T4078">
        <v>13</v>
      </c>
      <c r="U4078">
        <v>94</v>
      </c>
    </row>
    <row r="4079" spans="1:22" x14ac:dyDescent="0.2">
      <c r="A4079" s="1">
        <v>31676</v>
      </c>
      <c r="B4079">
        <v>1986</v>
      </c>
      <c r="C4079">
        <f>_xlfn.MAXIFS(Table1[ScheduleWeekWritten],Table1[ScheduleSeason],Table1[[#This Row],[ScheduleSeason]])</f>
        <v>16</v>
      </c>
      <c r="D4079">
        <v>3</v>
      </c>
      <c r="E4079" cm="1">
        <f t="array" ref="E4079">_xlfn.XLOOKUP(Table1[[#This Row],[ScheduleWeekWritten]],Table3[Game],100+Table3[Increase],Table1[[#This Row],[ScheduleWeekWritten]])</f>
        <v>3</v>
      </c>
      <c r="F4079" t="b">
        <v>0</v>
      </c>
      <c r="G4079" t="s">
        <v>31</v>
      </c>
      <c r="H4079">
        <v>51</v>
      </c>
      <c r="I4079">
        <v>45</v>
      </c>
      <c r="J4079" t="s">
        <v>19</v>
      </c>
      <c r="K4079" t="s">
        <v>91</v>
      </c>
      <c r="L4079" t="str">
        <f>_xlfn.XLOOKUP(Table1[[#This Row],[TeamFavoriteID]],Table2[team_id],Table2[team_name],_xlfn.XLOOKUP(Table1[[#This Row],[TeamFavoriteID]],Table2[team_id_pfr],Table2[team_name],"Even"))</f>
        <v>Miami Dolphins</v>
      </c>
      <c r="M4079">
        <v>-2</v>
      </c>
      <c r="N4079">
        <f>IF(Table1[[#This Row],[TeamFavorite]]=Table1[[#This Row],[TeamHome]],Table1[[#This Row],[ScoreAway]]-Table1[[#This Row],[ScoreHome]],Table1[[#This Row],[ScoreHome]]-Table1[[#This Row],[ScoreAway]])</f>
        <v>6</v>
      </c>
      <c r="O4079">
        <f>IF(Table1[[#This Row],[SpreadActual]]&lt;Table1[[#This Row],[SpreadFavorite]],1,0)</f>
        <v>0</v>
      </c>
      <c r="P4079">
        <v>44</v>
      </c>
      <c r="Q4079" t="s">
        <v>126</v>
      </c>
      <c r="R4079" t="b">
        <v>0</v>
      </c>
      <c r="S4079">
        <v>69</v>
      </c>
      <c r="T4079">
        <v>11</v>
      </c>
      <c r="U4079">
        <v>78</v>
      </c>
    </row>
    <row r="4080" spans="1:22" x14ac:dyDescent="0.2">
      <c r="A4080" s="1">
        <v>31676</v>
      </c>
      <c r="B4080">
        <v>1986</v>
      </c>
      <c r="C4080">
        <f>_xlfn.MAXIFS(Table1[ScheduleWeekWritten],Table1[ScheduleSeason],Table1[[#This Row],[ScheduleSeason]])</f>
        <v>16</v>
      </c>
      <c r="D4080">
        <v>3</v>
      </c>
      <c r="E4080" cm="1">
        <f t="array" ref="E4080">_xlfn.XLOOKUP(Table1[[#This Row],[ScheduleWeekWritten]],Table3[Game],100+Table3[Increase],Table1[[#This Row],[ScheduleWeekWritten]])</f>
        <v>3</v>
      </c>
      <c r="F4080" t="b">
        <v>0</v>
      </c>
      <c r="G4080" t="s">
        <v>58</v>
      </c>
      <c r="H4080">
        <v>7</v>
      </c>
      <c r="I4080">
        <v>33</v>
      </c>
      <c r="J4080" t="s">
        <v>24</v>
      </c>
      <c r="K4080" t="s">
        <v>88</v>
      </c>
      <c r="L4080" t="str">
        <f>_xlfn.XLOOKUP(Table1[[#This Row],[TeamFavoriteID]],Table2[team_id],Table2[team_name],_xlfn.XLOOKUP(Table1[[#This Row],[TeamFavoriteID]],Table2[team_id_pfr],Table2[team_name],"Even"))</f>
        <v>Denver Broncos</v>
      </c>
      <c r="M4080">
        <v>-3.5</v>
      </c>
      <c r="N4080">
        <f>IF(Table1[[#This Row],[TeamFavorite]]=Table1[[#This Row],[TeamHome]],Table1[[#This Row],[ScoreAway]]-Table1[[#This Row],[ScoreHome]],Table1[[#This Row],[ScoreHome]]-Table1[[#This Row],[ScoreAway]])</f>
        <v>-26</v>
      </c>
      <c r="O4080">
        <f>IF(Table1[[#This Row],[SpreadActual]]&lt;Table1[[#This Row],[SpreadFavorite]],1,0)</f>
        <v>1</v>
      </c>
      <c r="P4080">
        <v>40</v>
      </c>
      <c r="Q4080" t="s">
        <v>112</v>
      </c>
      <c r="R4080" t="b">
        <v>0</v>
      </c>
      <c r="S4080">
        <v>71</v>
      </c>
      <c r="T4080">
        <v>9</v>
      </c>
      <c r="U4080">
        <v>78</v>
      </c>
    </row>
    <row r="4081" spans="1:22" x14ac:dyDescent="0.2">
      <c r="A4081" s="1">
        <v>31676</v>
      </c>
      <c r="B4081">
        <v>1986</v>
      </c>
      <c r="C4081">
        <f>_xlfn.MAXIFS(Table1[ScheduleWeekWritten],Table1[ScheduleSeason],Table1[[#This Row],[ScheduleSeason]])</f>
        <v>16</v>
      </c>
      <c r="D4081">
        <v>3</v>
      </c>
      <c r="E4081" cm="1">
        <f t="array" ref="E4081">_xlfn.XLOOKUP(Table1[[#This Row],[ScheduleWeekWritten]],Table3[Game],100+Table3[Increase],Table1[[#This Row],[ScheduleWeekWritten]])</f>
        <v>3</v>
      </c>
      <c r="F4081" t="b">
        <v>0</v>
      </c>
      <c r="G4081" t="s">
        <v>27</v>
      </c>
      <c r="H4081">
        <v>27</v>
      </c>
      <c r="I4081">
        <v>30</v>
      </c>
      <c r="J4081" t="s">
        <v>61</v>
      </c>
      <c r="K4081" t="s">
        <v>29</v>
      </c>
      <c r="L4081" t="str">
        <f>_xlfn.XLOOKUP(Table1[[#This Row],[TeamFavoriteID]],Table2[team_id],Table2[team_name],_xlfn.XLOOKUP(Table1[[#This Row],[TeamFavoriteID]],Table2[team_id_pfr],Table2[team_name],"Even"))</f>
        <v>Los Angeles Chargers</v>
      </c>
      <c r="M4081">
        <v>-3</v>
      </c>
      <c r="N4081">
        <f>IF(Table1[[#This Row],[TeamFavorite]]=Table1[[#This Row],[TeamHome]],Table1[[#This Row],[ScoreAway]]-Table1[[#This Row],[ScoreHome]],Table1[[#This Row],[ScoreHome]]-Table1[[#This Row],[ScoreAway]])</f>
        <v>-3</v>
      </c>
      <c r="O4081">
        <f>IF(Table1[[#This Row],[SpreadActual]]&lt;Table1[[#This Row],[SpreadFavorite]],1,0)</f>
        <v>0</v>
      </c>
      <c r="P4081">
        <v>48</v>
      </c>
      <c r="Q4081" t="s">
        <v>94</v>
      </c>
      <c r="R4081" t="b">
        <v>0</v>
      </c>
      <c r="S4081">
        <v>64</v>
      </c>
      <c r="T4081">
        <v>8</v>
      </c>
      <c r="U4081">
        <v>72</v>
      </c>
    </row>
    <row r="4082" spans="1:22" x14ac:dyDescent="0.2">
      <c r="A4082" s="1">
        <v>31676</v>
      </c>
      <c r="B4082">
        <v>1986</v>
      </c>
      <c r="C4082">
        <f>_xlfn.MAXIFS(Table1[ScheduleWeekWritten],Table1[ScheduleSeason],Table1[[#This Row],[ScheduleSeason]])</f>
        <v>16</v>
      </c>
      <c r="D4082">
        <v>3</v>
      </c>
      <c r="E4082" cm="1">
        <f t="array" ref="E4082">_xlfn.XLOOKUP(Table1[[#This Row],[ScheduleWeekWritten]],Table3[Game],100+Table3[Increase],Table1[[#This Row],[ScheduleWeekWritten]])</f>
        <v>3</v>
      </c>
      <c r="F4082" t="b">
        <v>0</v>
      </c>
      <c r="G4082" t="s">
        <v>53</v>
      </c>
      <c r="H4082">
        <v>26</v>
      </c>
      <c r="I4082">
        <v>17</v>
      </c>
      <c r="J4082" t="s">
        <v>95</v>
      </c>
      <c r="K4082" t="s">
        <v>87</v>
      </c>
      <c r="L4082" t="str">
        <f>_xlfn.XLOOKUP(Table1[[#This Row],[TeamFavoriteID]],Table2[team_id],Table2[team_name],_xlfn.XLOOKUP(Table1[[#This Row],[TeamFavoriteID]],Table2[team_id_pfr],Table2[team_name],"Even"))</f>
        <v>San Francisco 49ers</v>
      </c>
      <c r="M4082">
        <v>-11</v>
      </c>
      <c r="N4082">
        <f>IF(Table1[[#This Row],[TeamFavorite]]=Table1[[#This Row],[TeamHome]],Table1[[#This Row],[ScoreAway]]-Table1[[#This Row],[ScoreHome]],Table1[[#This Row],[ScoreHome]]-Table1[[#This Row],[ScoreAway]])</f>
        <v>-9</v>
      </c>
      <c r="O4082">
        <f>IF(Table1[[#This Row],[SpreadActual]]&lt;Table1[[#This Row],[SpreadFavorite]],1,0)</f>
        <v>0</v>
      </c>
      <c r="P4082">
        <v>41</v>
      </c>
      <c r="Q4082" t="s">
        <v>118</v>
      </c>
      <c r="R4082" t="b">
        <v>0</v>
      </c>
      <c r="S4082">
        <v>60</v>
      </c>
      <c r="T4082">
        <v>14</v>
      </c>
      <c r="U4082">
        <v>76</v>
      </c>
    </row>
    <row r="4083" spans="1:22" x14ac:dyDescent="0.2">
      <c r="A4083" s="1">
        <v>31677</v>
      </c>
      <c r="B4083">
        <v>1986</v>
      </c>
      <c r="C4083">
        <f>_xlfn.MAXIFS(Table1[ScheduleWeekWritten],Table1[ScheduleSeason],Table1[[#This Row],[ScheduleSeason]])</f>
        <v>16</v>
      </c>
      <c r="D4083">
        <v>3</v>
      </c>
      <c r="E4083" cm="1">
        <f t="array" ref="E4083">_xlfn.XLOOKUP(Table1[[#This Row],[ScheduleWeekWritten]],Table3[Game],100+Table3[Increase],Table1[[#This Row],[ScheduleWeekWritten]])</f>
        <v>3</v>
      </c>
      <c r="F4083" t="b">
        <v>0</v>
      </c>
      <c r="G4083" t="s">
        <v>33</v>
      </c>
      <c r="H4083">
        <v>12</v>
      </c>
      <c r="I4083">
        <v>25</v>
      </c>
      <c r="J4083" t="s">
        <v>46</v>
      </c>
      <c r="K4083" t="s">
        <v>47</v>
      </c>
      <c r="L4083" t="str">
        <f>_xlfn.XLOOKUP(Table1[[#This Row],[TeamFavoriteID]],Table2[team_id],Table2[team_name],_xlfn.XLOOKUP(Table1[[#This Row],[TeamFavoriteID]],Table2[team_id_pfr],Table2[team_name],"Even"))</f>
        <v>Chicago Bears</v>
      </c>
      <c r="M4083">
        <v>-11</v>
      </c>
      <c r="N4083">
        <f>IF(Table1[[#This Row],[TeamFavorite]]=Table1[[#This Row],[TeamHome]],Table1[[#This Row],[ScoreAway]]-Table1[[#This Row],[ScoreHome]],Table1[[#This Row],[ScoreHome]]-Table1[[#This Row],[ScoreAway]])</f>
        <v>-13</v>
      </c>
      <c r="O4083">
        <f>IF(Table1[[#This Row],[SpreadActual]]&lt;Table1[[#This Row],[SpreadFavorite]],1,0)</f>
        <v>1</v>
      </c>
      <c r="P4083">
        <v>39.5</v>
      </c>
      <c r="Q4083" t="s">
        <v>82</v>
      </c>
      <c r="R4083" t="b">
        <v>0</v>
      </c>
      <c r="S4083">
        <v>65</v>
      </c>
      <c r="T4083">
        <v>14</v>
      </c>
      <c r="U4083">
        <v>93</v>
      </c>
    </row>
    <row r="4084" spans="1:22" x14ac:dyDescent="0.2">
      <c r="A4084" s="1">
        <v>31683</v>
      </c>
      <c r="B4084">
        <v>1986</v>
      </c>
      <c r="C4084">
        <f>_xlfn.MAXIFS(Table1[ScheduleWeekWritten],Table1[ScheduleSeason],Table1[[#This Row],[ScheduleSeason]])</f>
        <v>16</v>
      </c>
      <c r="D4084">
        <v>4</v>
      </c>
      <c r="E4084" cm="1">
        <f t="array" ref="E4084">_xlfn.XLOOKUP(Table1[[#This Row],[ScheduleWeekWritten]],Table3[Game],100+Table3[Increase],Table1[[#This Row],[ScheduleWeekWritten]])</f>
        <v>4</v>
      </c>
      <c r="F4084" t="b">
        <v>0</v>
      </c>
      <c r="G4084" t="s">
        <v>28</v>
      </c>
      <c r="H4084">
        <v>17</v>
      </c>
      <c r="I4084">
        <v>20</v>
      </c>
      <c r="J4084" t="s">
        <v>42</v>
      </c>
      <c r="K4084" t="s">
        <v>43</v>
      </c>
      <c r="L4084" t="str">
        <f>_xlfn.XLOOKUP(Table1[[#This Row],[TeamFavoriteID]],Table2[team_id],Table2[team_name],_xlfn.XLOOKUP(Table1[[#This Row],[TeamFavoriteID]],Table2[team_id_pfr],Table2[team_name],"Even"))</f>
        <v>Buffalo Bills</v>
      </c>
      <c r="M4084">
        <v>-2</v>
      </c>
      <c r="N4084">
        <f>IF(Table1[[#This Row],[TeamFavorite]]=Table1[[#This Row],[TeamHome]],Table1[[#This Row],[ScoreAway]]-Table1[[#This Row],[ScoreHome]],Table1[[#This Row],[ScoreHome]]-Table1[[#This Row],[ScoreAway]])</f>
        <v>3</v>
      </c>
      <c r="O4084">
        <f>IF(Table1[[#This Row],[SpreadActual]]&lt;Table1[[#This Row],[SpreadFavorite]],1,0)</f>
        <v>0</v>
      </c>
      <c r="P4084">
        <v>41</v>
      </c>
      <c r="Q4084" t="s">
        <v>123</v>
      </c>
      <c r="R4084" t="b">
        <v>0</v>
      </c>
      <c r="S4084">
        <v>64</v>
      </c>
      <c r="T4084">
        <v>8</v>
      </c>
      <c r="U4084">
        <v>87</v>
      </c>
    </row>
    <row r="4085" spans="1:22" x14ac:dyDescent="0.2">
      <c r="A4085" s="1">
        <v>31683</v>
      </c>
      <c r="B4085">
        <v>1986</v>
      </c>
      <c r="C4085">
        <f>_xlfn.MAXIFS(Table1[ScheduleWeekWritten],Table1[ScheduleSeason],Table1[[#This Row],[ScheduleSeason]])</f>
        <v>16</v>
      </c>
      <c r="D4085">
        <v>4</v>
      </c>
      <c r="E4085" cm="1">
        <f t="array" ref="E4085">_xlfn.XLOOKUP(Table1[[#This Row],[ScheduleWeekWritten]],Table3[Game],100+Table3[Increase],Table1[[#This Row],[ScheduleWeekWritten]])</f>
        <v>4</v>
      </c>
      <c r="F4085" t="b">
        <v>0</v>
      </c>
      <c r="G4085" t="s">
        <v>101</v>
      </c>
      <c r="H4085">
        <v>7</v>
      </c>
      <c r="I4085">
        <v>44</v>
      </c>
      <c r="J4085" t="s">
        <v>46</v>
      </c>
      <c r="K4085" t="s">
        <v>47</v>
      </c>
      <c r="L4085" t="str">
        <f>_xlfn.XLOOKUP(Table1[[#This Row],[TeamFavoriteID]],Table2[team_id],Table2[team_name],_xlfn.XLOOKUP(Table1[[#This Row],[TeamFavoriteID]],Table2[team_id_pfr],Table2[team_name],"Even"))</f>
        <v>Chicago Bears</v>
      </c>
      <c r="M4085">
        <v>-4.5</v>
      </c>
      <c r="N4085">
        <f>IF(Table1[[#This Row],[TeamFavorite]]=Table1[[#This Row],[TeamHome]],Table1[[#This Row],[ScoreAway]]-Table1[[#This Row],[ScoreHome]],Table1[[#This Row],[ScoreHome]]-Table1[[#This Row],[ScoreAway]])</f>
        <v>-37</v>
      </c>
      <c r="O4085">
        <f>IF(Table1[[#This Row],[SpreadActual]]&lt;Table1[[#This Row],[SpreadFavorite]],1,0)</f>
        <v>1</v>
      </c>
      <c r="P4085">
        <v>47</v>
      </c>
      <c r="Q4085" t="s">
        <v>111</v>
      </c>
      <c r="R4085" t="b">
        <v>0</v>
      </c>
      <c r="S4085">
        <v>75</v>
      </c>
      <c r="T4085">
        <v>6</v>
      </c>
      <c r="U4085">
        <v>80</v>
      </c>
    </row>
    <row r="4086" spans="1:22" x14ac:dyDescent="0.2">
      <c r="A4086" s="1">
        <v>31683</v>
      </c>
      <c r="B4086">
        <v>1986</v>
      </c>
      <c r="C4086">
        <f>_xlfn.MAXIFS(Table1[ScheduleWeekWritten],Table1[ScheduleSeason],Table1[[#This Row],[ScheduleSeason]])</f>
        <v>16</v>
      </c>
      <c r="D4086">
        <v>4</v>
      </c>
      <c r="E4086" cm="1">
        <f t="array" ref="E4086">_xlfn.XLOOKUP(Table1[[#This Row],[ScheduleWeekWritten]],Table3[Game],100+Table3[Increase],Table1[[#This Row],[ScheduleWeekWritten]])</f>
        <v>4</v>
      </c>
      <c r="F4086" t="b">
        <v>0</v>
      </c>
      <c r="G4086" t="s">
        <v>62</v>
      </c>
      <c r="H4086">
        <v>24</v>
      </c>
      <c r="I4086">
        <v>21</v>
      </c>
      <c r="J4086" t="s">
        <v>45</v>
      </c>
      <c r="K4086" t="s">
        <v>63</v>
      </c>
      <c r="L4086" t="str">
        <f>_xlfn.XLOOKUP(Table1[[#This Row],[TeamFavoriteID]],Table2[team_id],Table2[team_name],_xlfn.XLOOKUP(Table1[[#This Row],[TeamFavoriteID]],Table2[team_id_pfr],Table2[team_name],"Even"))</f>
        <v>Cleveland Browns</v>
      </c>
      <c r="M4086">
        <v>-8.5</v>
      </c>
      <c r="N4086">
        <f>IF(Table1[[#This Row],[TeamFavorite]]=Table1[[#This Row],[TeamHome]],Table1[[#This Row],[ScoreAway]]-Table1[[#This Row],[ScoreHome]],Table1[[#This Row],[ScoreHome]]-Table1[[#This Row],[ScoreAway]])</f>
        <v>-3</v>
      </c>
      <c r="O4086">
        <f>IF(Table1[[#This Row],[SpreadActual]]&lt;Table1[[#This Row],[SpreadFavorite]],1,0)</f>
        <v>0</v>
      </c>
      <c r="P4086">
        <v>41.5</v>
      </c>
      <c r="Q4086" t="s">
        <v>66</v>
      </c>
      <c r="R4086" t="b">
        <v>0</v>
      </c>
      <c r="S4086">
        <v>72</v>
      </c>
      <c r="T4086">
        <v>10</v>
      </c>
      <c r="U4086">
        <v>85</v>
      </c>
    </row>
    <row r="4087" spans="1:22" x14ac:dyDescent="0.2">
      <c r="A4087" s="1">
        <v>31683</v>
      </c>
      <c r="B4087">
        <v>1986</v>
      </c>
      <c r="C4087">
        <f>_xlfn.MAXIFS(Table1[ScheduleWeekWritten],Table1[ScheduleSeason],Table1[[#This Row],[ScheduleSeason]])</f>
        <v>16</v>
      </c>
      <c r="D4087">
        <v>4</v>
      </c>
      <c r="E4087" cm="1">
        <f t="array" ref="E4087">_xlfn.XLOOKUP(Table1[[#This Row],[ScheduleWeekWritten]],Table3[Game],100+Table3[Increase],Table1[[#This Row],[ScheduleWeekWritten]])</f>
        <v>4</v>
      </c>
      <c r="F4087" t="b">
        <v>0</v>
      </c>
      <c r="G4087" t="s">
        <v>24</v>
      </c>
      <c r="H4087">
        <v>27</v>
      </c>
      <c r="I4087">
        <v>20</v>
      </c>
      <c r="J4087" t="s">
        <v>115</v>
      </c>
      <c r="K4087" t="s">
        <v>88</v>
      </c>
      <c r="L4087" t="str">
        <f>_xlfn.XLOOKUP(Table1[[#This Row],[TeamFavoriteID]],Table2[team_id],Table2[team_name],_xlfn.XLOOKUP(Table1[[#This Row],[TeamFavoriteID]],Table2[team_id_pfr],Table2[team_name],"Even"))</f>
        <v>Denver Broncos</v>
      </c>
      <c r="M4087">
        <v>-3</v>
      </c>
      <c r="N4087">
        <f>IF(Table1[[#This Row],[TeamFavorite]]=Table1[[#This Row],[TeamHome]],Table1[[#This Row],[ScoreAway]]-Table1[[#This Row],[ScoreHome]],Table1[[#This Row],[ScoreHome]]-Table1[[#This Row],[ScoreAway]])</f>
        <v>-7</v>
      </c>
      <c r="O4087">
        <f>IF(Table1[[#This Row],[SpreadActual]]&lt;Table1[[#This Row],[SpreadFavorite]],1,0)</f>
        <v>1</v>
      </c>
      <c r="P4087">
        <v>43.5</v>
      </c>
      <c r="Q4087" t="s">
        <v>71</v>
      </c>
      <c r="R4087" t="b">
        <v>0</v>
      </c>
      <c r="S4087">
        <v>55</v>
      </c>
      <c r="T4087">
        <v>8</v>
      </c>
      <c r="U4087">
        <v>41</v>
      </c>
    </row>
    <row r="4088" spans="1:22" x14ac:dyDescent="0.2">
      <c r="A4088" s="1">
        <v>31683</v>
      </c>
      <c r="B4088">
        <v>1986</v>
      </c>
      <c r="C4088">
        <f>_xlfn.MAXIFS(Table1[ScheduleWeekWritten],Table1[ScheduleSeason],Table1[[#This Row],[ScheduleSeason]])</f>
        <v>16</v>
      </c>
      <c r="D4088">
        <v>4</v>
      </c>
      <c r="E4088" cm="1">
        <f t="array" ref="E4088">_xlfn.XLOOKUP(Table1[[#This Row],[ScheduleWeekWritten]],Table3[Game],100+Table3[Increase],Table1[[#This Row],[ScheduleWeekWritten]])</f>
        <v>4</v>
      </c>
      <c r="F4088" t="b">
        <v>0</v>
      </c>
      <c r="G4088" t="s">
        <v>23</v>
      </c>
      <c r="H4088">
        <v>16</v>
      </c>
      <c r="I4088">
        <v>22</v>
      </c>
      <c r="J4088" t="s">
        <v>49</v>
      </c>
      <c r="K4088" t="s">
        <v>25</v>
      </c>
      <c r="L4088" t="str">
        <f>_xlfn.XLOOKUP(Table1[[#This Row],[TeamFavoriteID]],Table2[team_id],Table2[team_name],_xlfn.XLOOKUP(Table1[[#This Row],[TeamFavoriteID]],Table2[team_id_pfr],Table2[team_name],"Even"))</f>
        <v>Houston Oilers</v>
      </c>
      <c r="M4088">
        <v>-6.5</v>
      </c>
      <c r="N4088">
        <f>IF(Table1[[#This Row],[TeamFavorite]]=Table1[[#This Row],[TeamHome]],Table1[[#This Row],[ScoreAway]]-Table1[[#This Row],[ScoreHome]],Table1[[#This Row],[ScoreHome]]-Table1[[#This Row],[ScoreAway]])</f>
        <v>6</v>
      </c>
      <c r="O4088">
        <f>IF(Table1[[#This Row],[SpreadActual]]&lt;Table1[[#This Row],[SpreadFavorite]],1,0)</f>
        <v>0</v>
      </c>
      <c r="P4088">
        <v>39</v>
      </c>
      <c r="Q4088" t="s">
        <v>102</v>
      </c>
      <c r="R4088" t="b">
        <v>0</v>
      </c>
      <c r="S4088">
        <v>72</v>
      </c>
      <c r="T4088">
        <v>0</v>
      </c>
      <c r="V4088" t="s">
        <v>103</v>
      </c>
    </row>
    <row r="4089" spans="1:22" x14ac:dyDescent="0.2">
      <c r="A4089" s="1">
        <v>31683</v>
      </c>
      <c r="B4089">
        <v>1986</v>
      </c>
      <c r="C4089">
        <f>_xlfn.MAXIFS(Table1[ScheduleWeekWritten],Table1[ScheduleSeason],Table1[[#This Row],[ScheduleSeason]])</f>
        <v>16</v>
      </c>
      <c r="D4089">
        <v>4</v>
      </c>
      <c r="E4089" cm="1">
        <f t="array" ref="E4089">_xlfn.XLOOKUP(Table1[[#This Row],[ScheduleWeekWritten]],Table3[Game],100+Table3[Increase],Table1[[#This Row],[ScheduleWeekWritten]])</f>
        <v>4</v>
      </c>
      <c r="F4089" t="b">
        <v>0</v>
      </c>
      <c r="G4089" t="s">
        <v>140</v>
      </c>
      <c r="H4089">
        <v>7</v>
      </c>
      <c r="I4089">
        <v>26</v>
      </c>
      <c r="J4089" t="s">
        <v>31</v>
      </c>
      <c r="K4089" t="s">
        <v>32</v>
      </c>
      <c r="L4089" t="str">
        <f>_xlfn.XLOOKUP(Table1[[#This Row],[TeamFavoriteID]],Table2[team_id],Table2[team_name],_xlfn.XLOOKUP(Table1[[#This Row],[TeamFavoriteID]],Table2[team_id_pfr],Table2[team_name],"Even"))</f>
        <v>New York Jets</v>
      </c>
      <c r="M4089">
        <v>-9.5</v>
      </c>
      <c r="N4089">
        <f>IF(Table1[[#This Row],[TeamFavorite]]=Table1[[#This Row],[TeamHome]],Table1[[#This Row],[ScoreAway]]-Table1[[#This Row],[ScoreHome]],Table1[[#This Row],[ScoreHome]]-Table1[[#This Row],[ScoreAway]])</f>
        <v>-19</v>
      </c>
      <c r="O4089">
        <f>IF(Table1[[#This Row],[SpreadActual]]&lt;Table1[[#This Row],[SpreadFavorite]],1,0)</f>
        <v>1</v>
      </c>
      <c r="P4089">
        <v>44</v>
      </c>
      <c r="Q4089" t="s">
        <v>141</v>
      </c>
      <c r="R4089" t="b">
        <v>0</v>
      </c>
      <c r="S4089">
        <v>72</v>
      </c>
      <c r="T4089">
        <v>0</v>
      </c>
      <c r="V4089" t="s">
        <v>103</v>
      </c>
    </row>
    <row r="4090" spans="1:22" x14ac:dyDescent="0.2">
      <c r="A4090" s="1">
        <v>31683</v>
      </c>
      <c r="B4090">
        <v>1986</v>
      </c>
      <c r="C4090">
        <f>_xlfn.MAXIFS(Table1[ScheduleWeekWritten],Table1[ScheduleSeason],Table1[[#This Row],[ScheduleSeason]])</f>
        <v>16</v>
      </c>
      <c r="D4090">
        <v>4</v>
      </c>
      <c r="E4090" cm="1">
        <f t="array" ref="E4090">_xlfn.XLOOKUP(Table1[[#This Row],[ScheduleWeekWritten]],Table3[Game],100+Table3[Increase],Table1[[#This Row],[ScheduleWeekWritten]])</f>
        <v>4</v>
      </c>
      <c r="F4090" t="b">
        <v>0</v>
      </c>
      <c r="G4090" t="s">
        <v>138</v>
      </c>
      <c r="H4090">
        <v>17</v>
      </c>
      <c r="I4090">
        <v>13</v>
      </c>
      <c r="J4090" t="s">
        <v>27</v>
      </c>
      <c r="K4090" t="s">
        <v>21</v>
      </c>
      <c r="L4090" t="str">
        <f>_xlfn.XLOOKUP(Table1[[#This Row],[TeamFavoriteID]],Table2[team_id],Table2[team_name],_xlfn.XLOOKUP(Table1[[#This Row],[TeamFavoriteID]],Table2[team_id_pfr],Table2[team_name],"Even"))</f>
        <v>Las Vegas Raiders</v>
      </c>
      <c r="M4090">
        <v>-3</v>
      </c>
      <c r="N4090">
        <f>IF(Table1[[#This Row],[TeamFavorite]]=Table1[[#This Row],[TeamHome]],Table1[[#This Row],[ScoreAway]]-Table1[[#This Row],[ScoreHome]],Table1[[#This Row],[ScoreHome]]-Table1[[#This Row],[ScoreAway]])</f>
        <v>4</v>
      </c>
      <c r="O4090">
        <f>IF(Table1[[#This Row],[SpreadActual]]&lt;Table1[[#This Row],[SpreadFavorite]],1,0)</f>
        <v>0</v>
      </c>
      <c r="P4090">
        <v>51.5</v>
      </c>
      <c r="Q4090" t="s">
        <v>65</v>
      </c>
      <c r="R4090" t="b">
        <v>0</v>
      </c>
      <c r="S4090">
        <v>62</v>
      </c>
      <c r="T4090">
        <v>9</v>
      </c>
      <c r="U4090">
        <v>75</v>
      </c>
    </row>
    <row r="4091" spans="1:22" x14ac:dyDescent="0.2">
      <c r="A4091" s="1">
        <v>31683</v>
      </c>
      <c r="B4091">
        <v>1986</v>
      </c>
      <c r="C4091">
        <f>_xlfn.MAXIFS(Table1[ScheduleWeekWritten],Table1[ScheduleSeason],Table1[[#This Row],[ScheduleSeason]])</f>
        <v>16</v>
      </c>
      <c r="D4091">
        <v>4</v>
      </c>
      <c r="E4091" cm="1">
        <f t="array" ref="E4091">_xlfn.XLOOKUP(Table1[[#This Row],[ScheduleWeekWritten]],Table3[Game],100+Table3[Increase],Table1[[#This Row],[ScheduleWeekWritten]])</f>
        <v>4</v>
      </c>
      <c r="F4091" t="b">
        <v>0</v>
      </c>
      <c r="G4091" t="s">
        <v>19</v>
      </c>
      <c r="H4091">
        <v>16</v>
      </c>
      <c r="I4091">
        <v>31</v>
      </c>
      <c r="J4091" t="s">
        <v>53</v>
      </c>
      <c r="K4091" t="s">
        <v>91</v>
      </c>
      <c r="L4091" t="str">
        <f>_xlfn.XLOOKUP(Table1[[#This Row],[TeamFavoriteID]],Table2[team_id],Table2[team_name],_xlfn.XLOOKUP(Table1[[#This Row],[TeamFavoriteID]],Table2[team_id_pfr],Table2[team_name],"Even"))</f>
        <v>Miami Dolphins</v>
      </c>
      <c r="M4091">
        <v>-3</v>
      </c>
      <c r="N4091">
        <f>IF(Table1[[#This Row],[TeamFavorite]]=Table1[[#This Row],[TeamHome]],Table1[[#This Row],[ScoreAway]]-Table1[[#This Row],[ScoreHome]],Table1[[#This Row],[ScoreHome]]-Table1[[#This Row],[ScoreAway]])</f>
        <v>15</v>
      </c>
      <c r="O4091">
        <f>IF(Table1[[#This Row],[SpreadActual]]&lt;Table1[[#This Row],[SpreadFavorite]],1,0)</f>
        <v>0</v>
      </c>
      <c r="P4091">
        <v>50.5</v>
      </c>
      <c r="Q4091" t="s">
        <v>22</v>
      </c>
      <c r="R4091" t="b">
        <v>0</v>
      </c>
      <c r="S4091">
        <v>83</v>
      </c>
      <c r="T4091">
        <v>10</v>
      </c>
      <c r="U4091">
        <v>71</v>
      </c>
    </row>
    <row r="4092" spans="1:22" x14ac:dyDescent="0.2">
      <c r="A4092" s="1">
        <v>31683</v>
      </c>
      <c r="B4092">
        <v>1986</v>
      </c>
      <c r="C4092">
        <f>_xlfn.MAXIFS(Table1[ScheduleWeekWritten],Table1[ScheduleSeason],Table1[[#This Row],[ScheduleSeason]])</f>
        <v>16</v>
      </c>
      <c r="D4092">
        <v>4</v>
      </c>
      <c r="E4092" cm="1">
        <f t="array" ref="E4092">_xlfn.XLOOKUP(Table1[[#This Row],[ScheduleWeekWritten]],Table3[Game],100+Table3[Increase],Table1[[#This Row],[ScheduleWeekWritten]])</f>
        <v>4</v>
      </c>
      <c r="F4092" t="b">
        <v>0</v>
      </c>
      <c r="G4092" t="s">
        <v>54</v>
      </c>
      <c r="H4092">
        <v>42</v>
      </c>
      <c r="I4092">
        <v>7</v>
      </c>
      <c r="J4092" t="s">
        <v>33</v>
      </c>
      <c r="K4092" t="s">
        <v>55</v>
      </c>
      <c r="L4092" t="str">
        <f>_xlfn.XLOOKUP(Table1[[#This Row],[TeamFavoriteID]],Table2[team_id],Table2[team_name],_xlfn.XLOOKUP(Table1[[#This Row],[TeamFavoriteID]],Table2[team_id_pfr],Table2[team_name],"Even"))</f>
        <v>Minnesota Vikings</v>
      </c>
      <c r="M4092">
        <v>-6</v>
      </c>
      <c r="N4092">
        <f>IF(Table1[[#This Row],[TeamFavorite]]=Table1[[#This Row],[TeamHome]],Table1[[#This Row],[ScoreAway]]-Table1[[#This Row],[ScoreHome]],Table1[[#This Row],[ScoreHome]]-Table1[[#This Row],[ScoreAway]])</f>
        <v>-35</v>
      </c>
      <c r="O4092">
        <f>IF(Table1[[#This Row],[SpreadActual]]&lt;Table1[[#This Row],[SpreadFavorite]],1,0)</f>
        <v>1</v>
      </c>
      <c r="P4092">
        <v>39</v>
      </c>
      <c r="Q4092" t="s">
        <v>137</v>
      </c>
      <c r="R4092" t="b">
        <v>0</v>
      </c>
      <c r="S4092">
        <v>72</v>
      </c>
      <c r="T4092">
        <v>0</v>
      </c>
      <c r="V4092" t="s">
        <v>103</v>
      </c>
    </row>
    <row r="4093" spans="1:22" x14ac:dyDescent="0.2">
      <c r="A4093" s="1">
        <v>31683</v>
      </c>
      <c r="B4093">
        <v>1986</v>
      </c>
      <c r="C4093">
        <f>_xlfn.MAXIFS(Table1[ScheduleWeekWritten],Table1[ScheduleSeason],Table1[[#This Row],[ScheduleSeason]])</f>
        <v>16</v>
      </c>
      <c r="D4093">
        <v>4</v>
      </c>
      <c r="E4093" cm="1">
        <f t="array" ref="E4093">_xlfn.XLOOKUP(Table1[[#This Row],[ScheduleWeekWritten]],Table3[Game],100+Table3[Increase],Table1[[#This Row],[ScheduleWeekWritten]])</f>
        <v>4</v>
      </c>
      <c r="F4093" t="b">
        <v>0</v>
      </c>
      <c r="G4093" t="s">
        <v>50</v>
      </c>
      <c r="H4093">
        <v>20</v>
      </c>
      <c r="I4093">
        <v>17</v>
      </c>
      <c r="J4093" t="s">
        <v>95</v>
      </c>
      <c r="K4093" t="s">
        <v>90</v>
      </c>
      <c r="L4093" t="str">
        <f>_xlfn.XLOOKUP(Table1[[#This Row],[TeamFavoriteID]],Table2[team_id],Table2[team_name],_xlfn.XLOOKUP(Table1[[#This Row],[TeamFavoriteID]],Table2[team_id_pfr],Table2[team_name],"Even"))</f>
        <v>New York Giants</v>
      </c>
      <c r="M4093">
        <v>-10.5</v>
      </c>
      <c r="N4093">
        <f>IF(Table1[[#This Row],[TeamFavorite]]=Table1[[#This Row],[TeamHome]],Table1[[#This Row],[ScoreAway]]-Table1[[#This Row],[ScoreHome]],Table1[[#This Row],[ScoreHome]]-Table1[[#This Row],[ScoreAway]])</f>
        <v>-3</v>
      </c>
      <c r="O4093">
        <f>IF(Table1[[#This Row],[SpreadActual]]&lt;Table1[[#This Row],[SpreadFavorite]],1,0)</f>
        <v>0</v>
      </c>
      <c r="P4093">
        <v>40</v>
      </c>
      <c r="Q4093" t="s">
        <v>126</v>
      </c>
      <c r="R4093" t="b">
        <v>0</v>
      </c>
      <c r="S4093">
        <v>62</v>
      </c>
      <c r="T4093">
        <v>9</v>
      </c>
      <c r="U4093">
        <v>67</v>
      </c>
    </row>
    <row r="4094" spans="1:22" x14ac:dyDescent="0.2">
      <c r="A4094" s="1">
        <v>31683</v>
      </c>
      <c r="B4094">
        <v>1986</v>
      </c>
      <c r="C4094">
        <f>_xlfn.MAXIFS(Table1[ScheduleWeekWritten],Table1[ScheduleSeason],Table1[[#This Row],[ScheduleSeason]])</f>
        <v>16</v>
      </c>
      <c r="D4094">
        <v>4</v>
      </c>
      <c r="E4094" cm="1">
        <f t="array" ref="E4094">_xlfn.XLOOKUP(Table1[[#This Row],[ScheduleWeekWritten]],Table3[Game],100+Table3[Increase],Table1[[#This Row],[ScheduleWeekWritten]])</f>
        <v>4</v>
      </c>
      <c r="F4094" t="b">
        <v>0</v>
      </c>
      <c r="G4094" t="s">
        <v>58</v>
      </c>
      <c r="H4094">
        <v>34</v>
      </c>
      <c r="I4094">
        <v>20</v>
      </c>
      <c r="J4094" t="s">
        <v>39</v>
      </c>
      <c r="K4094" t="s">
        <v>40</v>
      </c>
      <c r="L4094" t="str">
        <f>_xlfn.XLOOKUP(Table1[[#This Row],[TeamFavoriteID]],Table2[team_id],Table2[team_name],_xlfn.XLOOKUP(Table1[[#This Row],[TeamFavoriteID]],Table2[team_id_pfr],Table2[team_name],"Even"))</f>
        <v>Los Angeles Rams</v>
      </c>
      <c r="M4094">
        <v>-6</v>
      </c>
      <c r="N4094">
        <f>IF(Table1[[#This Row],[TeamFavorite]]=Table1[[#This Row],[TeamHome]],Table1[[#This Row],[ScoreAway]]-Table1[[#This Row],[ScoreHome]],Table1[[#This Row],[ScoreHome]]-Table1[[#This Row],[ScoreAway]])</f>
        <v>14</v>
      </c>
      <c r="O4094">
        <f>IF(Table1[[#This Row],[SpreadActual]]&lt;Table1[[#This Row],[SpreadFavorite]],1,0)</f>
        <v>0</v>
      </c>
      <c r="P4094">
        <v>37</v>
      </c>
      <c r="Q4094" t="s">
        <v>112</v>
      </c>
      <c r="R4094" t="b">
        <v>0</v>
      </c>
      <c r="S4094">
        <v>63</v>
      </c>
      <c r="T4094">
        <v>18</v>
      </c>
      <c r="U4094">
        <v>78</v>
      </c>
    </row>
    <row r="4095" spans="1:22" x14ac:dyDescent="0.2">
      <c r="A4095" s="1">
        <v>31683</v>
      </c>
      <c r="B4095">
        <v>1986</v>
      </c>
      <c r="C4095">
        <f>_xlfn.MAXIFS(Table1[ScheduleWeekWritten],Table1[ScheduleSeason],Table1[[#This Row],[ScheduleSeason]])</f>
        <v>16</v>
      </c>
      <c r="D4095">
        <v>4</v>
      </c>
      <c r="E4095" cm="1">
        <f t="array" ref="E4095">_xlfn.XLOOKUP(Table1[[#This Row],[ScheduleWeekWritten]],Table3[Game],100+Table3[Increase],Table1[[#This Row],[ScheduleWeekWritten]])</f>
        <v>4</v>
      </c>
      <c r="F4095" t="b">
        <v>0</v>
      </c>
      <c r="G4095" t="s">
        <v>127</v>
      </c>
      <c r="H4095">
        <v>20</v>
      </c>
      <c r="I4095">
        <v>23</v>
      </c>
      <c r="J4095" t="s">
        <v>38</v>
      </c>
      <c r="K4095" t="s">
        <v>109</v>
      </c>
      <c r="L4095" t="str">
        <f>_xlfn.XLOOKUP(Table1[[#This Row],[TeamFavoriteID]],Table2[team_id],Table2[team_name],_xlfn.XLOOKUP(Table1[[#This Row],[TeamFavoriteID]],Table2[team_id_pfr],Table2[team_name],"Even"))</f>
        <v>Atlanta Falcons</v>
      </c>
      <c r="M4095">
        <v>-6</v>
      </c>
      <c r="N4095">
        <f>IF(Table1[[#This Row],[TeamFavorite]]=Table1[[#This Row],[TeamHome]],Table1[[#This Row],[ScoreAway]]-Table1[[#This Row],[ScoreHome]],Table1[[#This Row],[ScoreHome]]-Table1[[#This Row],[ScoreAway]])</f>
        <v>-3</v>
      </c>
      <c r="O4095">
        <f>IF(Table1[[#This Row],[SpreadActual]]&lt;Table1[[#This Row],[SpreadFavorite]],1,0)</f>
        <v>0</v>
      </c>
      <c r="P4095">
        <v>45</v>
      </c>
      <c r="Q4095" t="s">
        <v>130</v>
      </c>
      <c r="R4095" t="b">
        <v>0</v>
      </c>
      <c r="S4095">
        <v>83</v>
      </c>
      <c r="T4095">
        <v>6</v>
      </c>
      <c r="U4095">
        <v>68</v>
      </c>
    </row>
    <row r="4096" spans="1:22" x14ac:dyDescent="0.2">
      <c r="A4096" s="1">
        <v>31683</v>
      </c>
      <c r="B4096">
        <v>1986</v>
      </c>
      <c r="C4096">
        <f>_xlfn.MAXIFS(Table1[ScheduleWeekWritten],Table1[ScheduleSeason],Table1[[#This Row],[ScheduleSeason]])</f>
        <v>16</v>
      </c>
      <c r="D4096">
        <v>4</v>
      </c>
      <c r="E4096" cm="1">
        <f t="array" ref="E4096">_xlfn.XLOOKUP(Table1[[#This Row],[ScheduleWeekWritten]],Table3[Game],100+Table3[Increase],Table1[[#This Row],[ScheduleWeekWritten]])</f>
        <v>4</v>
      </c>
      <c r="F4096" t="b">
        <v>0</v>
      </c>
      <c r="G4096" t="s">
        <v>61</v>
      </c>
      <c r="H4096">
        <v>19</v>
      </c>
      <c r="I4096">
        <v>14</v>
      </c>
      <c r="J4096" t="s">
        <v>128</v>
      </c>
      <c r="K4096" t="s">
        <v>85</v>
      </c>
      <c r="L4096" t="str">
        <f>_xlfn.XLOOKUP(Table1[[#This Row],[TeamFavoriteID]],Table2[team_id],Table2[team_name],_xlfn.XLOOKUP(Table1[[#This Row],[TeamFavoriteID]],Table2[team_id_pfr],Table2[team_name],"Even"))</f>
        <v>Washington Commanders</v>
      </c>
      <c r="M4096">
        <v>-4</v>
      </c>
      <c r="N4096">
        <f>IF(Table1[[#This Row],[TeamFavorite]]=Table1[[#This Row],[TeamHome]],Table1[[#This Row],[ScoreAway]]-Table1[[#This Row],[ScoreHome]],Table1[[#This Row],[ScoreHome]]-Table1[[#This Row],[ScoreAway]])</f>
        <v>5</v>
      </c>
      <c r="O4096">
        <f>IF(Table1[[#This Row],[SpreadActual]]&lt;Table1[[#This Row],[SpreadFavorite]],1,0)</f>
        <v>0</v>
      </c>
      <c r="P4096">
        <v>43.5</v>
      </c>
      <c r="Q4096" t="s">
        <v>64</v>
      </c>
      <c r="R4096" t="b">
        <v>0</v>
      </c>
      <c r="S4096">
        <v>66</v>
      </c>
      <c r="T4096">
        <v>10</v>
      </c>
      <c r="U4096">
        <v>90</v>
      </c>
    </row>
    <row r="4097" spans="1:22" x14ac:dyDescent="0.2">
      <c r="A4097" s="1">
        <v>31684</v>
      </c>
      <c r="B4097">
        <v>1986</v>
      </c>
      <c r="C4097">
        <f>_xlfn.MAXIFS(Table1[ScheduleWeekWritten],Table1[ScheduleSeason],Table1[[#This Row],[ScheduleSeason]])</f>
        <v>16</v>
      </c>
      <c r="D4097">
        <v>4</v>
      </c>
      <c r="E4097" cm="1">
        <f t="array" ref="E4097">_xlfn.XLOOKUP(Table1[[#This Row],[ScheduleWeekWritten]],Table3[Game],100+Table3[Increase],Table1[[#This Row],[ScheduleWeekWritten]])</f>
        <v>4</v>
      </c>
      <c r="F4097" t="b">
        <v>0</v>
      </c>
      <c r="G4097" t="s">
        <v>57</v>
      </c>
      <c r="H4097">
        <v>7</v>
      </c>
      <c r="I4097">
        <v>31</v>
      </c>
      <c r="J4097" t="s">
        <v>67</v>
      </c>
      <c r="K4097" t="s">
        <v>68</v>
      </c>
      <c r="L4097" t="str">
        <f>_xlfn.XLOOKUP(Table1[[#This Row],[TeamFavoriteID]],Table2[team_id],Table2[team_name],_xlfn.XLOOKUP(Table1[[#This Row],[TeamFavoriteID]],Table2[team_id_pfr],Table2[team_name],"Even"))</f>
        <v>Dallas Cowboys</v>
      </c>
      <c r="M4097">
        <v>-7</v>
      </c>
      <c r="N4097">
        <f>IF(Table1[[#This Row],[TeamFavorite]]=Table1[[#This Row],[TeamHome]],Table1[[#This Row],[ScoreAway]]-Table1[[#This Row],[ScoreHome]],Table1[[#This Row],[ScoreHome]]-Table1[[#This Row],[ScoreAway]])</f>
        <v>-24</v>
      </c>
      <c r="O4097">
        <f>IF(Table1[[#This Row],[SpreadActual]]&lt;Table1[[#This Row],[SpreadFavorite]],1,0)</f>
        <v>1</v>
      </c>
      <c r="P4097">
        <v>45</v>
      </c>
      <c r="Q4097" t="s">
        <v>60</v>
      </c>
      <c r="R4097" t="b">
        <v>0</v>
      </c>
      <c r="S4097">
        <v>79</v>
      </c>
      <c r="T4097">
        <v>12</v>
      </c>
      <c r="U4097">
        <v>74</v>
      </c>
    </row>
    <row r="4098" spans="1:22" x14ac:dyDescent="0.2">
      <c r="A4098" s="1">
        <v>31690</v>
      </c>
      <c r="B4098">
        <v>1986</v>
      </c>
      <c r="C4098">
        <f>_xlfn.MAXIFS(Table1[ScheduleWeekWritten],Table1[ScheduleSeason],Table1[[#This Row],[ScheduleSeason]])</f>
        <v>16</v>
      </c>
      <c r="D4098">
        <v>5</v>
      </c>
      <c r="E4098" cm="1">
        <f t="array" ref="E4098">_xlfn.XLOOKUP(Table1[[#This Row],[ScheduleWeekWritten]],Table3[Game],100+Table3[Increase],Table1[[#This Row],[ScheduleWeekWritten]])</f>
        <v>5</v>
      </c>
      <c r="F4098" t="b">
        <v>0</v>
      </c>
      <c r="G4098" t="s">
        <v>38</v>
      </c>
      <c r="H4098">
        <v>0</v>
      </c>
      <c r="I4098">
        <v>16</v>
      </c>
      <c r="J4098" t="s">
        <v>58</v>
      </c>
      <c r="K4098" t="s">
        <v>109</v>
      </c>
      <c r="L4098" t="str">
        <f>_xlfn.XLOOKUP(Table1[[#This Row],[TeamFavoriteID]],Table2[team_id],Table2[team_name],_xlfn.XLOOKUP(Table1[[#This Row],[TeamFavoriteID]],Table2[team_id_pfr],Table2[team_name],"Even"))</f>
        <v>Atlanta Falcons</v>
      </c>
      <c r="M4098">
        <v>-6</v>
      </c>
      <c r="N4098">
        <f>IF(Table1[[#This Row],[TeamFavorite]]=Table1[[#This Row],[TeamHome]],Table1[[#This Row],[ScoreAway]]-Table1[[#This Row],[ScoreHome]],Table1[[#This Row],[ScoreHome]]-Table1[[#This Row],[ScoreAway]])</f>
        <v>16</v>
      </c>
      <c r="O4098">
        <f>IF(Table1[[#This Row],[SpreadActual]]&lt;Table1[[#This Row],[SpreadFavorite]],1,0)</f>
        <v>0</v>
      </c>
      <c r="P4098">
        <v>43.5</v>
      </c>
      <c r="Q4098" t="s">
        <v>41</v>
      </c>
      <c r="R4098" t="b">
        <v>0</v>
      </c>
      <c r="S4098">
        <v>77</v>
      </c>
      <c r="T4098">
        <v>10</v>
      </c>
      <c r="U4098">
        <v>71</v>
      </c>
    </row>
    <row r="4099" spans="1:22" x14ac:dyDescent="0.2">
      <c r="A4099" s="1">
        <v>31690</v>
      </c>
      <c r="B4099">
        <v>1986</v>
      </c>
      <c r="C4099">
        <f>_xlfn.MAXIFS(Table1[ScheduleWeekWritten],Table1[ScheduleSeason],Table1[[#This Row],[ScheduleSeason]])</f>
        <v>16</v>
      </c>
      <c r="D4099">
        <v>5</v>
      </c>
      <c r="E4099" cm="1">
        <f t="array" ref="E4099">_xlfn.XLOOKUP(Table1[[#This Row],[ScheduleWeekWritten]],Table3[Game],100+Table3[Increase],Table1[[#This Row],[ScheduleWeekWritten]])</f>
        <v>5</v>
      </c>
      <c r="F4099" t="b">
        <v>0</v>
      </c>
      <c r="G4099" t="s">
        <v>46</v>
      </c>
      <c r="H4099">
        <v>23</v>
      </c>
      <c r="I4099">
        <v>0</v>
      </c>
      <c r="J4099" t="s">
        <v>54</v>
      </c>
      <c r="K4099" t="s">
        <v>47</v>
      </c>
      <c r="L4099" t="str">
        <f>_xlfn.XLOOKUP(Table1[[#This Row],[TeamFavoriteID]],Table2[team_id],Table2[team_name],_xlfn.XLOOKUP(Table1[[#This Row],[TeamFavoriteID]],Table2[team_id_pfr],Table2[team_name],"Even"))</f>
        <v>Chicago Bears</v>
      </c>
      <c r="M4099">
        <v>-12.5</v>
      </c>
      <c r="N4099">
        <f>IF(Table1[[#This Row],[TeamFavorite]]=Table1[[#This Row],[TeamHome]],Table1[[#This Row],[ScoreAway]]-Table1[[#This Row],[ScoreHome]],Table1[[#This Row],[ScoreHome]]-Table1[[#This Row],[ScoreAway]])</f>
        <v>-23</v>
      </c>
      <c r="O4099">
        <f>IF(Table1[[#This Row],[SpreadActual]]&lt;Table1[[#This Row],[SpreadFavorite]],1,0)</f>
        <v>1</v>
      </c>
      <c r="P4099">
        <v>43.5</v>
      </c>
      <c r="Q4099" t="s">
        <v>114</v>
      </c>
      <c r="R4099" t="b">
        <v>0</v>
      </c>
      <c r="S4099">
        <v>52</v>
      </c>
      <c r="T4099">
        <v>10</v>
      </c>
      <c r="U4099">
        <v>76</v>
      </c>
    </row>
    <row r="4100" spans="1:22" x14ac:dyDescent="0.2">
      <c r="A4100" s="1">
        <v>31690</v>
      </c>
      <c r="B4100">
        <v>1986</v>
      </c>
      <c r="C4100">
        <f>_xlfn.MAXIFS(Table1[ScheduleWeekWritten],Table1[ScheduleSeason],Table1[[#This Row],[ScheduleSeason]])</f>
        <v>16</v>
      </c>
      <c r="D4100">
        <v>5</v>
      </c>
      <c r="E4100" cm="1">
        <f t="array" ref="E4100">_xlfn.XLOOKUP(Table1[[#This Row],[ScheduleWeekWritten]],Table3[Game],100+Table3[Increase],Table1[[#This Row],[ScheduleWeekWritten]])</f>
        <v>5</v>
      </c>
      <c r="F4100" t="b">
        <v>0</v>
      </c>
      <c r="G4100" t="s">
        <v>24</v>
      </c>
      <c r="H4100">
        <v>29</v>
      </c>
      <c r="I4100">
        <v>14</v>
      </c>
      <c r="J4100" t="s">
        <v>67</v>
      </c>
      <c r="K4100" t="s">
        <v>88</v>
      </c>
      <c r="L4100" t="str">
        <f>_xlfn.XLOOKUP(Table1[[#This Row],[TeamFavoriteID]],Table2[team_id],Table2[team_name],_xlfn.XLOOKUP(Table1[[#This Row],[TeamFavoriteID]],Table2[team_id_pfr],Table2[team_name],"Even"))</f>
        <v>Denver Broncos</v>
      </c>
      <c r="M4100">
        <v>-5</v>
      </c>
      <c r="N4100">
        <f>IF(Table1[[#This Row],[TeamFavorite]]=Table1[[#This Row],[TeamHome]],Table1[[#This Row],[ScoreAway]]-Table1[[#This Row],[ScoreHome]],Table1[[#This Row],[ScoreHome]]-Table1[[#This Row],[ScoreAway]])</f>
        <v>-15</v>
      </c>
      <c r="O4100">
        <f>IF(Table1[[#This Row],[SpreadActual]]&lt;Table1[[#This Row],[SpreadFavorite]],1,0)</f>
        <v>1</v>
      </c>
      <c r="P4100">
        <v>43</v>
      </c>
      <c r="Q4100" t="s">
        <v>71</v>
      </c>
      <c r="R4100" t="b">
        <v>0</v>
      </c>
      <c r="S4100">
        <v>49</v>
      </c>
      <c r="T4100">
        <v>8</v>
      </c>
      <c r="U4100">
        <v>55</v>
      </c>
    </row>
    <row r="4101" spans="1:22" x14ac:dyDescent="0.2">
      <c r="A4101" s="1">
        <v>31690</v>
      </c>
      <c r="B4101">
        <v>1986</v>
      </c>
      <c r="C4101">
        <f>_xlfn.MAXIFS(Table1[ScheduleWeekWritten],Table1[ScheduleSeason],Table1[[#This Row],[ScheduleSeason]])</f>
        <v>16</v>
      </c>
      <c r="D4101">
        <v>5</v>
      </c>
      <c r="E4101" cm="1">
        <f t="array" ref="E4101">_xlfn.XLOOKUP(Table1[[#This Row],[ScheduleWeekWritten]],Table3[Game],100+Table3[Increase],Table1[[#This Row],[ScheduleWeekWritten]])</f>
        <v>5</v>
      </c>
      <c r="F4101" t="b">
        <v>0</v>
      </c>
      <c r="G4101" t="s">
        <v>45</v>
      </c>
      <c r="H4101">
        <v>24</v>
      </c>
      <c r="I4101">
        <v>13</v>
      </c>
      <c r="J4101" t="s">
        <v>23</v>
      </c>
      <c r="K4101" t="s">
        <v>79</v>
      </c>
      <c r="L4101" t="str">
        <f>_xlfn.XLOOKUP(Table1[[#This Row],[TeamFavoriteID]],Table2[team_id],Table2[team_name],_xlfn.XLOOKUP(Table1[[#This Row],[TeamFavoriteID]],Table2[team_id_pfr],Table2[team_name],"Even"))</f>
        <v>Detroit Lions</v>
      </c>
      <c r="M4101">
        <v>-3</v>
      </c>
      <c r="N4101">
        <f>IF(Table1[[#This Row],[TeamFavorite]]=Table1[[#This Row],[TeamHome]],Table1[[#This Row],[ScoreAway]]-Table1[[#This Row],[ScoreHome]],Table1[[#This Row],[ScoreHome]]-Table1[[#This Row],[ScoreAway]])</f>
        <v>-11</v>
      </c>
      <c r="O4101">
        <f>IF(Table1[[#This Row],[SpreadActual]]&lt;Table1[[#This Row],[SpreadFavorite]],1,0)</f>
        <v>1</v>
      </c>
      <c r="P4101">
        <v>41</v>
      </c>
      <c r="Q4101" t="s">
        <v>125</v>
      </c>
      <c r="R4101" t="b">
        <v>0</v>
      </c>
      <c r="S4101">
        <v>72</v>
      </c>
      <c r="T4101">
        <v>0</v>
      </c>
      <c r="V4101" t="s">
        <v>103</v>
      </c>
    </row>
    <row r="4102" spans="1:22" x14ac:dyDescent="0.2">
      <c r="A4102" s="1">
        <v>31690</v>
      </c>
      <c r="B4102">
        <v>1986</v>
      </c>
      <c r="C4102">
        <f>_xlfn.MAXIFS(Table1[ScheduleWeekWritten],Table1[ScheduleSeason],Table1[[#This Row],[ScheduleSeason]])</f>
        <v>16</v>
      </c>
      <c r="D4102">
        <v>5</v>
      </c>
      <c r="E4102" cm="1">
        <f t="array" ref="E4102">_xlfn.XLOOKUP(Table1[[#This Row],[ScheduleWeekWritten]],Table3[Game],100+Table3[Increase],Table1[[#This Row],[ScheduleWeekWritten]])</f>
        <v>5</v>
      </c>
      <c r="F4102" t="b">
        <v>0</v>
      </c>
      <c r="G4102" t="s">
        <v>33</v>
      </c>
      <c r="H4102">
        <v>28</v>
      </c>
      <c r="I4102">
        <v>34</v>
      </c>
      <c r="J4102" t="s">
        <v>101</v>
      </c>
      <c r="K4102" t="s">
        <v>104</v>
      </c>
      <c r="L4102" t="str">
        <f>_xlfn.XLOOKUP(Table1[[#This Row],[TeamFavoriteID]],Table2[team_id],Table2[team_name],_xlfn.XLOOKUP(Table1[[#This Row],[TeamFavoriteID]],Table2[team_id_pfr],Table2[team_name],"Even"))</f>
        <v>Cincinnati Bengals</v>
      </c>
      <c r="M4102">
        <v>-7</v>
      </c>
      <c r="N4102">
        <f>IF(Table1[[#This Row],[TeamFavorite]]=Table1[[#This Row],[TeamHome]],Table1[[#This Row],[ScoreAway]]-Table1[[#This Row],[ScoreHome]],Table1[[#This Row],[ScoreHome]]-Table1[[#This Row],[ScoreAway]])</f>
        <v>-6</v>
      </c>
      <c r="O4102">
        <f>IF(Table1[[#This Row],[SpreadActual]]&lt;Table1[[#This Row],[SpreadFavorite]],1,0)</f>
        <v>0</v>
      </c>
      <c r="P4102">
        <v>45</v>
      </c>
      <c r="Q4102" t="s">
        <v>36</v>
      </c>
      <c r="R4102" t="b">
        <v>0</v>
      </c>
      <c r="S4102">
        <v>50</v>
      </c>
      <c r="T4102">
        <v>15</v>
      </c>
      <c r="U4102">
        <v>76</v>
      </c>
    </row>
    <row r="4103" spans="1:22" x14ac:dyDescent="0.2">
      <c r="A4103" s="1">
        <v>31690</v>
      </c>
      <c r="B4103">
        <v>1986</v>
      </c>
      <c r="C4103">
        <f>_xlfn.MAXIFS(Table1[ScheduleWeekWritten],Table1[ScheduleSeason],Table1[[#This Row],[ScheduleSeason]])</f>
        <v>16</v>
      </c>
      <c r="D4103">
        <v>5</v>
      </c>
      <c r="E4103" cm="1">
        <f t="array" ref="E4103">_xlfn.XLOOKUP(Table1[[#This Row],[ScheduleWeekWritten]],Table3[Game],100+Table3[Increase],Table1[[#This Row],[ScheduleWeekWritten]])</f>
        <v>5</v>
      </c>
      <c r="F4103" t="b">
        <v>0</v>
      </c>
      <c r="G4103" t="s">
        <v>42</v>
      </c>
      <c r="H4103">
        <v>17</v>
      </c>
      <c r="I4103">
        <v>24</v>
      </c>
      <c r="J4103" t="s">
        <v>138</v>
      </c>
      <c r="K4103" t="s">
        <v>21</v>
      </c>
      <c r="L4103" t="str">
        <f>_xlfn.XLOOKUP(Table1[[#This Row],[TeamFavoriteID]],Table2[team_id],Table2[team_name],_xlfn.XLOOKUP(Table1[[#This Row],[TeamFavoriteID]],Table2[team_id_pfr],Table2[team_name],"Even"))</f>
        <v>Las Vegas Raiders</v>
      </c>
      <c r="M4103">
        <v>-1</v>
      </c>
      <c r="N4103">
        <f>IF(Table1[[#This Row],[TeamFavorite]]=Table1[[#This Row],[TeamHome]],Table1[[#This Row],[ScoreAway]]-Table1[[#This Row],[ScoreHome]],Table1[[#This Row],[ScoreHome]]-Table1[[#This Row],[ScoreAway]])</f>
        <v>-7</v>
      </c>
      <c r="O4103">
        <f>IF(Table1[[#This Row],[SpreadActual]]&lt;Table1[[#This Row],[SpreadFavorite]],1,0)</f>
        <v>1</v>
      </c>
      <c r="P4103">
        <v>37.5</v>
      </c>
      <c r="Q4103" t="s">
        <v>117</v>
      </c>
      <c r="R4103" t="b">
        <v>0</v>
      </c>
      <c r="S4103">
        <v>57</v>
      </c>
      <c r="T4103">
        <v>8</v>
      </c>
      <c r="U4103">
        <v>76</v>
      </c>
    </row>
    <row r="4104" spans="1:22" x14ac:dyDescent="0.2">
      <c r="A4104" s="1">
        <v>31690</v>
      </c>
      <c r="B4104">
        <v>1986</v>
      </c>
      <c r="C4104">
        <f>_xlfn.MAXIFS(Table1[ScheduleWeekWritten],Table1[ScheduleSeason],Table1[[#This Row],[ScheduleSeason]])</f>
        <v>16</v>
      </c>
      <c r="D4104">
        <v>5</v>
      </c>
      <c r="E4104" cm="1">
        <f t="array" ref="E4104">_xlfn.XLOOKUP(Table1[[#This Row],[ScheduleWeekWritten]],Table3[Game],100+Table3[Increase],Table1[[#This Row],[ScheduleWeekWritten]])</f>
        <v>5</v>
      </c>
      <c r="F4104" t="b">
        <v>0</v>
      </c>
      <c r="G4104" t="s">
        <v>39</v>
      </c>
      <c r="H4104">
        <v>26</v>
      </c>
      <c r="I4104">
        <v>20</v>
      </c>
      <c r="J4104" t="s">
        <v>127</v>
      </c>
      <c r="K4104" t="s">
        <v>40</v>
      </c>
      <c r="L4104" t="str">
        <f>_xlfn.XLOOKUP(Table1[[#This Row],[TeamFavoriteID]],Table2[team_id],Table2[team_name],_xlfn.XLOOKUP(Table1[[#This Row],[TeamFavoriteID]],Table2[team_id_pfr],Table2[team_name],"Even"))</f>
        <v>Los Angeles Rams</v>
      </c>
      <c r="M4104">
        <v>-11</v>
      </c>
      <c r="N4104">
        <f>IF(Table1[[#This Row],[TeamFavorite]]=Table1[[#This Row],[TeamHome]],Table1[[#This Row],[ScoreAway]]-Table1[[#This Row],[ScoreHome]],Table1[[#This Row],[ScoreHome]]-Table1[[#This Row],[ScoreAway]])</f>
        <v>-6</v>
      </c>
      <c r="O4104">
        <f>IF(Table1[[#This Row],[SpreadActual]]&lt;Table1[[#This Row],[SpreadFavorite]],1,0)</f>
        <v>0</v>
      </c>
      <c r="P4104">
        <v>37.5</v>
      </c>
      <c r="Q4104" t="s">
        <v>135</v>
      </c>
      <c r="R4104" t="b">
        <v>0</v>
      </c>
      <c r="S4104">
        <v>75</v>
      </c>
      <c r="T4104">
        <v>9</v>
      </c>
      <c r="U4104">
        <v>30</v>
      </c>
    </row>
    <row r="4105" spans="1:22" x14ac:dyDescent="0.2">
      <c r="A4105" s="1">
        <v>31690</v>
      </c>
      <c r="B4105">
        <v>1986</v>
      </c>
      <c r="C4105">
        <f>_xlfn.MAXIFS(Table1[ScheduleWeekWritten],Table1[ScheduleSeason],Table1[[#This Row],[ScheduleSeason]])</f>
        <v>16</v>
      </c>
      <c r="D4105">
        <v>5</v>
      </c>
      <c r="E4105" cm="1">
        <f t="array" ref="E4105">_xlfn.XLOOKUP(Table1[[#This Row],[ScheduleWeekWritten]],Table3[Game],100+Table3[Increase],Table1[[#This Row],[ScheduleWeekWritten]])</f>
        <v>5</v>
      </c>
      <c r="F4105" t="b">
        <v>0</v>
      </c>
      <c r="G4105" t="s">
        <v>115</v>
      </c>
      <c r="H4105">
        <v>34</v>
      </c>
      <c r="I4105">
        <v>7</v>
      </c>
      <c r="J4105" t="s">
        <v>19</v>
      </c>
      <c r="K4105" t="s">
        <v>70</v>
      </c>
      <c r="L4105" t="str">
        <f>_xlfn.XLOOKUP(Table1[[#This Row],[TeamFavoriteID]],Table2[team_id],Table2[team_name],_xlfn.XLOOKUP(Table1[[#This Row],[TeamFavoriteID]],Table2[team_id_pfr],Table2[team_name],"Even"))</f>
        <v>Boston Patriots</v>
      </c>
      <c r="M4105">
        <v>-6</v>
      </c>
      <c r="N4105">
        <f>IF(Table1[[#This Row],[TeamFavorite]]=Table1[[#This Row],[TeamHome]],Table1[[#This Row],[ScoreAway]]-Table1[[#This Row],[ScoreHome]],Table1[[#This Row],[ScoreHome]]-Table1[[#This Row],[ScoreAway]])</f>
        <v>27</v>
      </c>
      <c r="O4105">
        <f>IF(Table1[[#This Row],[SpreadActual]]&lt;Table1[[#This Row],[SpreadFavorite]],1,0)</f>
        <v>0</v>
      </c>
      <c r="P4105">
        <v>48</v>
      </c>
      <c r="Q4105" t="s">
        <v>116</v>
      </c>
      <c r="R4105" t="b">
        <v>0</v>
      </c>
      <c r="S4105">
        <v>58</v>
      </c>
      <c r="T4105">
        <v>14</v>
      </c>
      <c r="U4105">
        <v>74</v>
      </c>
    </row>
    <row r="4106" spans="1:22" x14ac:dyDescent="0.2">
      <c r="A4106" s="1">
        <v>31690</v>
      </c>
      <c r="B4106">
        <v>1986</v>
      </c>
      <c r="C4106">
        <f>_xlfn.MAXIFS(Table1[ScheduleWeekWritten],Table1[ScheduleSeason],Table1[[#This Row],[ScheduleSeason]])</f>
        <v>16</v>
      </c>
      <c r="D4106">
        <v>5</v>
      </c>
      <c r="E4106" cm="1">
        <f t="array" ref="E4106">_xlfn.XLOOKUP(Table1[[#This Row],[ScheduleWeekWritten]],Table3[Game],100+Table3[Increase],Table1[[#This Row],[ScheduleWeekWritten]])</f>
        <v>5</v>
      </c>
      <c r="F4106" t="b">
        <v>0</v>
      </c>
      <c r="G4106" t="s">
        <v>95</v>
      </c>
      <c r="H4106">
        <v>6</v>
      </c>
      <c r="I4106">
        <v>14</v>
      </c>
      <c r="J4106" t="s">
        <v>61</v>
      </c>
      <c r="K4106" t="s">
        <v>85</v>
      </c>
      <c r="L4106" t="str">
        <f>_xlfn.XLOOKUP(Table1[[#This Row],[TeamFavoriteID]],Table2[team_id],Table2[team_name],_xlfn.XLOOKUP(Table1[[#This Row],[TeamFavoriteID]],Table2[team_id_pfr],Table2[team_name],"Even"))</f>
        <v>Washington Commanders</v>
      </c>
      <c r="M4106">
        <v>-7</v>
      </c>
      <c r="N4106">
        <f>IF(Table1[[#This Row],[TeamFavorite]]=Table1[[#This Row],[TeamHome]],Table1[[#This Row],[ScoreAway]]-Table1[[#This Row],[ScoreHome]],Table1[[#This Row],[ScoreHome]]-Table1[[#This Row],[ScoreAway]])</f>
        <v>-8</v>
      </c>
      <c r="O4106">
        <f>IF(Table1[[#This Row],[SpreadActual]]&lt;Table1[[#This Row],[SpreadFavorite]],1,0)</f>
        <v>1</v>
      </c>
      <c r="P4106">
        <v>41</v>
      </c>
      <c r="Q4106" t="s">
        <v>124</v>
      </c>
      <c r="R4106" t="b">
        <v>0</v>
      </c>
      <c r="S4106">
        <v>72</v>
      </c>
      <c r="T4106">
        <v>0</v>
      </c>
      <c r="V4106" t="s">
        <v>103</v>
      </c>
    </row>
    <row r="4107" spans="1:22" x14ac:dyDescent="0.2">
      <c r="A4107" s="1">
        <v>31690</v>
      </c>
      <c r="B4107">
        <v>1986</v>
      </c>
      <c r="C4107">
        <f>_xlfn.MAXIFS(Table1[ScheduleWeekWritten],Table1[ScheduleSeason],Table1[[#This Row],[ScheduleSeason]])</f>
        <v>16</v>
      </c>
      <c r="D4107">
        <v>5</v>
      </c>
      <c r="E4107" cm="1">
        <f t="array" ref="E4107">_xlfn.XLOOKUP(Table1[[#This Row],[ScheduleWeekWritten]],Table3[Game],100+Table3[Increase],Table1[[#This Row],[ScheduleWeekWritten]])</f>
        <v>5</v>
      </c>
      <c r="F4107" t="b">
        <v>0</v>
      </c>
      <c r="G4107" t="s">
        <v>31</v>
      </c>
      <c r="H4107">
        <v>14</v>
      </c>
      <c r="I4107">
        <v>13</v>
      </c>
      <c r="J4107" t="s">
        <v>28</v>
      </c>
      <c r="K4107" t="s">
        <v>32</v>
      </c>
      <c r="L4107" t="str">
        <f>_xlfn.XLOOKUP(Table1[[#This Row],[TeamFavoriteID]],Table2[team_id],Table2[team_name],_xlfn.XLOOKUP(Table1[[#This Row],[TeamFavoriteID]],Table2[team_id_pfr],Table2[team_name],"Even"))</f>
        <v>New York Jets</v>
      </c>
      <c r="M4107">
        <v>-7.5</v>
      </c>
      <c r="N4107">
        <f>IF(Table1[[#This Row],[TeamFavorite]]=Table1[[#This Row],[TeamHome]],Table1[[#This Row],[ScoreAway]]-Table1[[#This Row],[ScoreHome]],Table1[[#This Row],[ScoreHome]]-Table1[[#This Row],[ScoreAway]])</f>
        <v>-1</v>
      </c>
      <c r="O4107">
        <f>IF(Table1[[#This Row],[SpreadActual]]&lt;Table1[[#This Row],[SpreadFavorite]],1,0)</f>
        <v>0</v>
      </c>
      <c r="P4107">
        <v>45.5</v>
      </c>
      <c r="Q4107" t="s">
        <v>126</v>
      </c>
      <c r="R4107" t="b">
        <v>0</v>
      </c>
      <c r="S4107">
        <v>68</v>
      </c>
      <c r="T4107">
        <v>18</v>
      </c>
      <c r="U4107">
        <v>66</v>
      </c>
    </row>
    <row r="4108" spans="1:22" x14ac:dyDescent="0.2">
      <c r="A4108" s="1">
        <v>31690</v>
      </c>
      <c r="B4108">
        <v>1986</v>
      </c>
      <c r="C4108">
        <f>_xlfn.MAXIFS(Table1[ScheduleWeekWritten],Table1[ScheduleSeason],Table1[[#This Row],[ScheduleSeason]])</f>
        <v>16</v>
      </c>
      <c r="D4108">
        <v>5</v>
      </c>
      <c r="E4108" cm="1">
        <f t="array" ref="E4108">_xlfn.XLOOKUP(Table1[[#This Row],[ScheduleWeekWritten]],Table3[Game],100+Table3[Increase],Table1[[#This Row],[ScheduleWeekWritten]])</f>
        <v>5</v>
      </c>
      <c r="F4108" t="b">
        <v>0</v>
      </c>
      <c r="G4108" t="s">
        <v>49</v>
      </c>
      <c r="H4108">
        <v>24</v>
      </c>
      <c r="I4108">
        <v>27</v>
      </c>
      <c r="J4108" t="s">
        <v>62</v>
      </c>
      <c r="K4108" t="s">
        <v>63</v>
      </c>
      <c r="L4108" t="str">
        <f>_xlfn.XLOOKUP(Table1[[#This Row],[TeamFavoriteID]],Table2[team_id],Table2[team_name],_xlfn.XLOOKUP(Table1[[#This Row],[TeamFavoriteID]],Table2[team_id_pfr],Table2[team_name],"Even"))</f>
        <v>Cleveland Browns</v>
      </c>
      <c r="M4108">
        <v>-3</v>
      </c>
      <c r="N4108">
        <f>IF(Table1[[#This Row],[TeamFavorite]]=Table1[[#This Row],[TeamHome]],Table1[[#This Row],[ScoreAway]]-Table1[[#This Row],[ScoreHome]],Table1[[#This Row],[ScoreHome]]-Table1[[#This Row],[ScoreAway]])</f>
        <v>-3</v>
      </c>
      <c r="O4108">
        <f>IF(Table1[[#This Row],[SpreadActual]]&lt;Table1[[#This Row],[SpreadFavorite]],1,0)</f>
        <v>0</v>
      </c>
      <c r="P4108">
        <v>38.5</v>
      </c>
      <c r="Q4108" t="s">
        <v>113</v>
      </c>
      <c r="R4108" t="b">
        <v>0</v>
      </c>
      <c r="S4108">
        <v>61</v>
      </c>
      <c r="T4108">
        <v>17</v>
      </c>
      <c r="U4108">
        <v>67</v>
      </c>
    </row>
    <row r="4109" spans="1:22" x14ac:dyDescent="0.2">
      <c r="A4109" s="1">
        <v>31690</v>
      </c>
      <c r="B4109">
        <v>1986</v>
      </c>
      <c r="C4109">
        <f>_xlfn.MAXIFS(Table1[ScheduleWeekWritten],Table1[ScheduleSeason],Table1[[#This Row],[ScheduleSeason]])</f>
        <v>16</v>
      </c>
      <c r="D4109">
        <v>5</v>
      </c>
      <c r="E4109" cm="1">
        <f t="array" ref="E4109">_xlfn.XLOOKUP(Table1[[#This Row],[ScheduleWeekWritten]],Table3[Game],100+Table3[Increase],Table1[[#This Row],[ScheduleWeekWritten]])</f>
        <v>5</v>
      </c>
      <c r="F4109" t="b">
        <v>0</v>
      </c>
      <c r="G4109" t="s">
        <v>53</v>
      </c>
      <c r="H4109">
        <v>35</v>
      </c>
      <c r="I4109">
        <v>14</v>
      </c>
      <c r="J4109" t="s">
        <v>140</v>
      </c>
      <c r="K4109" t="s">
        <v>87</v>
      </c>
      <c r="L4109" t="str">
        <f>_xlfn.XLOOKUP(Table1[[#This Row],[TeamFavoriteID]],Table2[team_id],Table2[team_name],_xlfn.XLOOKUP(Table1[[#This Row],[TeamFavoriteID]],Table2[team_id_pfr],Table2[team_name],"Even"))</f>
        <v>San Francisco 49ers</v>
      </c>
      <c r="M4109">
        <v>-17.5</v>
      </c>
      <c r="N4109">
        <f>IF(Table1[[#This Row],[TeamFavorite]]=Table1[[#This Row],[TeamHome]],Table1[[#This Row],[ScoreAway]]-Table1[[#This Row],[ScoreHome]],Table1[[#This Row],[ScoreHome]]-Table1[[#This Row],[ScoreAway]])</f>
        <v>-21</v>
      </c>
      <c r="O4109">
        <f>IF(Table1[[#This Row],[SpreadActual]]&lt;Table1[[#This Row],[SpreadFavorite]],1,0)</f>
        <v>1</v>
      </c>
      <c r="P4109">
        <v>40</v>
      </c>
      <c r="Q4109" t="s">
        <v>118</v>
      </c>
      <c r="R4109" t="b">
        <v>0</v>
      </c>
      <c r="S4109">
        <v>67</v>
      </c>
      <c r="T4109">
        <v>11</v>
      </c>
      <c r="U4109">
        <v>48</v>
      </c>
    </row>
    <row r="4110" spans="1:22" x14ac:dyDescent="0.2">
      <c r="A4110" s="1">
        <v>31690</v>
      </c>
      <c r="B4110">
        <v>1986</v>
      </c>
      <c r="C4110">
        <f>_xlfn.MAXIFS(Table1[ScheduleWeekWritten],Table1[ScheduleSeason],Table1[[#This Row],[ScheduleSeason]])</f>
        <v>16</v>
      </c>
      <c r="D4110">
        <v>5</v>
      </c>
      <c r="E4110" cm="1">
        <f t="array" ref="E4110">_xlfn.XLOOKUP(Table1[[#This Row],[ScheduleWeekWritten]],Table3[Game],100+Table3[Increase],Table1[[#This Row],[ScheduleWeekWritten]])</f>
        <v>5</v>
      </c>
      <c r="F4110" t="b">
        <v>0</v>
      </c>
      <c r="G4110" t="s">
        <v>57</v>
      </c>
      <c r="H4110">
        <v>6</v>
      </c>
      <c r="I4110">
        <v>13</v>
      </c>
      <c r="J4110" t="s">
        <v>50</v>
      </c>
      <c r="K4110" t="s">
        <v>90</v>
      </c>
      <c r="L4110" t="str">
        <f>_xlfn.XLOOKUP(Table1[[#This Row],[TeamFavoriteID]],Table2[team_id],Table2[team_name],_xlfn.XLOOKUP(Table1[[#This Row],[TeamFavoriteID]],Table2[team_id_pfr],Table2[team_name],"Even"))</f>
        <v>New York Giants</v>
      </c>
      <c r="M4110">
        <v>-7.5</v>
      </c>
      <c r="N4110">
        <f>IF(Table1[[#This Row],[TeamFavorite]]=Table1[[#This Row],[TeamHome]],Table1[[#This Row],[ScoreAway]]-Table1[[#This Row],[ScoreHome]],Table1[[#This Row],[ScoreHome]]-Table1[[#This Row],[ScoreAway]])</f>
        <v>-7</v>
      </c>
      <c r="O4110">
        <f>IF(Table1[[#This Row],[SpreadActual]]&lt;Table1[[#This Row],[SpreadFavorite]],1,0)</f>
        <v>0</v>
      </c>
      <c r="P4110">
        <v>39</v>
      </c>
      <c r="Q4110" t="s">
        <v>60</v>
      </c>
      <c r="R4110" t="b">
        <v>0</v>
      </c>
      <c r="S4110">
        <v>60</v>
      </c>
      <c r="T4110">
        <v>11</v>
      </c>
      <c r="U4110">
        <v>70</v>
      </c>
    </row>
    <row r="4111" spans="1:22" x14ac:dyDescent="0.2">
      <c r="A4111" s="1">
        <v>31691</v>
      </c>
      <c r="B4111">
        <v>1986</v>
      </c>
      <c r="C4111">
        <f>_xlfn.MAXIFS(Table1[ScheduleWeekWritten],Table1[ScheduleSeason],Table1[[#This Row],[ScheduleSeason]])</f>
        <v>16</v>
      </c>
      <c r="D4111">
        <v>5</v>
      </c>
      <c r="E4111" cm="1">
        <f t="array" ref="E4111">_xlfn.XLOOKUP(Table1[[#This Row],[ScheduleWeekWritten]],Table3[Game],100+Table3[Increase],Table1[[#This Row],[ScheduleWeekWritten]])</f>
        <v>5</v>
      </c>
      <c r="F4111" t="b">
        <v>0</v>
      </c>
      <c r="G4111" t="s">
        <v>128</v>
      </c>
      <c r="H4111">
        <v>33</v>
      </c>
      <c r="I4111">
        <v>7</v>
      </c>
      <c r="J4111" t="s">
        <v>27</v>
      </c>
      <c r="K4111" t="s">
        <v>132</v>
      </c>
      <c r="L4111" t="str">
        <f>_xlfn.XLOOKUP(Table1[[#This Row],[TeamFavoriteID]],Table2[team_id],Table2[team_name],_xlfn.XLOOKUP(Table1[[#This Row],[TeamFavoriteID]],Table2[team_id_pfr],Table2[team_name],"Even"))</f>
        <v>Seattle Seahawks</v>
      </c>
      <c r="M4111">
        <v>-6</v>
      </c>
      <c r="N4111">
        <f>IF(Table1[[#This Row],[TeamFavorite]]=Table1[[#This Row],[TeamHome]],Table1[[#This Row],[ScoreAway]]-Table1[[#This Row],[ScoreHome]],Table1[[#This Row],[ScoreHome]]-Table1[[#This Row],[ScoreAway]])</f>
        <v>-26</v>
      </c>
      <c r="O4111">
        <f>IF(Table1[[#This Row],[SpreadActual]]&lt;Table1[[#This Row],[SpreadFavorite]],1,0)</f>
        <v>1</v>
      </c>
      <c r="P4111">
        <v>49</v>
      </c>
      <c r="Q4111" t="s">
        <v>129</v>
      </c>
      <c r="R4111" t="b">
        <v>0</v>
      </c>
      <c r="S4111">
        <v>72</v>
      </c>
      <c r="T4111">
        <v>0</v>
      </c>
      <c r="V4111" t="s">
        <v>103</v>
      </c>
    </row>
    <row r="4112" spans="1:22" x14ac:dyDescent="0.2">
      <c r="A4112" s="1">
        <v>31697</v>
      </c>
      <c r="B4112">
        <v>1986</v>
      </c>
      <c r="C4112">
        <f>_xlfn.MAXIFS(Table1[ScheduleWeekWritten],Table1[ScheduleSeason],Table1[[#This Row],[ScheduleSeason]])</f>
        <v>16</v>
      </c>
      <c r="D4112">
        <v>6</v>
      </c>
      <c r="E4112" cm="1">
        <f t="array" ref="E4112">_xlfn.XLOOKUP(Table1[[#This Row],[ScheduleWeekWritten]],Table3[Game],100+Table3[Increase],Table1[[#This Row],[ScheduleWeekWritten]])</f>
        <v>6</v>
      </c>
      <c r="F4112" t="b">
        <v>0</v>
      </c>
      <c r="G4112" t="s">
        <v>38</v>
      </c>
      <c r="H4112">
        <v>26</v>
      </c>
      <c r="I4112">
        <v>14</v>
      </c>
      <c r="J4112" t="s">
        <v>39</v>
      </c>
      <c r="K4112" t="s">
        <v>89</v>
      </c>
      <c r="L4112" t="str">
        <f>_xlfn.XLOOKUP(Table1[[#This Row],[TeamFavoriteID]],Table2[team_id],Table2[team_name],_xlfn.XLOOKUP(Table1[[#This Row],[TeamFavoriteID]],Table2[team_id_pfr],Table2[team_name],"Even"))</f>
        <v>Even</v>
      </c>
      <c r="M4112">
        <v>0</v>
      </c>
      <c r="N4112">
        <f>IF(Table1[[#This Row],[TeamFavorite]]=Table1[[#This Row],[TeamHome]],Table1[[#This Row],[ScoreAway]]-Table1[[#This Row],[ScoreHome]],Table1[[#This Row],[ScoreHome]]-Table1[[#This Row],[ScoreAway]])</f>
        <v>12</v>
      </c>
      <c r="O4112">
        <f>IF(Table1[[#This Row],[SpreadActual]]&lt;Table1[[#This Row],[SpreadFavorite]],1,0)</f>
        <v>0</v>
      </c>
      <c r="P4112">
        <v>40</v>
      </c>
      <c r="Q4112" t="s">
        <v>41</v>
      </c>
      <c r="R4112" t="b">
        <v>0</v>
      </c>
      <c r="S4112">
        <v>56</v>
      </c>
      <c r="T4112">
        <v>14</v>
      </c>
      <c r="U4112">
        <v>99</v>
      </c>
    </row>
    <row r="4113" spans="1:22" x14ac:dyDescent="0.2">
      <c r="A4113" s="1">
        <v>31697</v>
      </c>
      <c r="B4113">
        <v>1986</v>
      </c>
      <c r="C4113">
        <f>_xlfn.MAXIFS(Table1[ScheduleWeekWritten],Table1[ScheduleSeason],Table1[[#This Row],[ScheduleSeason]])</f>
        <v>16</v>
      </c>
      <c r="D4113">
        <v>6</v>
      </c>
      <c r="E4113" cm="1">
        <f t="array" ref="E4113">_xlfn.XLOOKUP(Table1[[#This Row],[ScheduleWeekWritten]],Table3[Game],100+Table3[Increase],Table1[[#This Row],[ScheduleWeekWritten]])</f>
        <v>6</v>
      </c>
      <c r="F4113" t="b">
        <v>0</v>
      </c>
      <c r="G4113" t="s">
        <v>62</v>
      </c>
      <c r="H4113">
        <v>20</v>
      </c>
      <c r="I4113">
        <v>7</v>
      </c>
      <c r="J4113" t="s">
        <v>42</v>
      </c>
      <c r="K4113" t="s">
        <v>63</v>
      </c>
      <c r="L4113" t="str">
        <f>_xlfn.XLOOKUP(Table1[[#This Row],[TeamFavoriteID]],Table2[team_id],Table2[team_name],_xlfn.XLOOKUP(Table1[[#This Row],[TeamFavoriteID]],Table2[team_id_pfr],Table2[team_name],"Even"))</f>
        <v>Cleveland Browns</v>
      </c>
      <c r="M4113">
        <v>-4.5</v>
      </c>
      <c r="N4113">
        <f>IF(Table1[[#This Row],[TeamFavorite]]=Table1[[#This Row],[TeamHome]],Table1[[#This Row],[ScoreAway]]-Table1[[#This Row],[ScoreHome]],Table1[[#This Row],[ScoreHome]]-Table1[[#This Row],[ScoreAway]])</f>
        <v>-13</v>
      </c>
      <c r="O4113">
        <f>IF(Table1[[#This Row],[SpreadActual]]&lt;Table1[[#This Row],[SpreadFavorite]],1,0)</f>
        <v>1</v>
      </c>
      <c r="P4113">
        <v>40</v>
      </c>
      <c r="Q4113" t="s">
        <v>66</v>
      </c>
      <c r="R4113" t="b">
        <v>0</v>
      </c>
      <c r="S4113">
        <v>60</v>
      </c>
      <c r="T4113">
        <v>17</v>
      </c>
      <c r="U4113">
        <v>66</v>
      </c>
    </row>
    <row r="4114" spans="1:22" x14ac:dyDescent="0.2">
      <c r="A4114" s="1">
        <v>31697</v>
      </c>
      <c r="B4114">
        <v>1986</v>
      </c>
      <c r="C4114">
        <f>_xlfn.MAXIFS(Table1[ScheduleWeekWritten],Table1[ScheduleSeason],Table1[[#This Row],[ScheduleSeason]])</f>
        <v>16</v>
      </c>
      <c r="D4114">
        <v>6</v>
      </c>
      <c r="E4114" cm="1">
        <f t="array" ref="E4114">_xlfn.XLOOKUP(Table1[[#This Row],[ScheduleWeekWritten]],Table3[Game],100+Table3[Increase],Table1[[#This Row],[ScheduleWeekWritten]])</f>
        <v>6</v>
      </c>
      <c r="F4114" t="b">
        <v>0</v>
      </c>
      <c r="G4114" t="s">
        <v>67</v>
      </c>
      <c r="H4114">
        <v>30</v>
      </c>
      <c r="I4114">
        <v>6</v>
      </c>
      <c r="J4114" t="s">
        <v>61</v>
      </c>
      <c r="K4114" t="s">
        <v>89</v>
      </c>
      <c r="L4114" t="str">
        <f>_xlfn.XLOOKUP(Table1[[#This Row],[TeamFavoriteID]],Table2[team_id],Table2[team_name],_xlfn.XLOOKUP(Table1[[#This Row],[TeamFavoriteID]],Table2[team_id_pfr],Table2[team_name],"Even"))</f>
        <v>Even</v>
      </c>
      <c r="M4114">
        <v>0</v>
      </c>
      <c r="N4114">
        <f>IF(Table1[[#This Row],[TeamFavorite]]=Table1[[#This Row],[TeamHome]],Table1[[#This Row],[ScoreAway]]-Table1[[#This Row],[ScoreHome]],Table1[[#This Row],[ScoreHome]]-Table1[[#This Row],[ScoreAway]])</f>
        <v>24</v>
      </c>
      <c r="O4114">
        <f>IF(Table1[[#This Row],[SpreadActual]]&lt;Table1[[#This Row],[SpreadFavorite]],1,0)</f>
        <v>0</v>
      </c>
      <c r="P4114">
        <v>42</v>
      </c>
      <c r="Q4114" t="s">
        <v>119</v>
      </c>
      <c r="R4114" t="b">
        <v>0</v>
      </c>
      <c r="S4114">
        <v>54</v>
      </c>
      <c r="T4114">
        <v>19</v>
      </c>
      <c r="U4114">
        <v>74</v>
      </c>
    </row>
    <row r="4115" spans="1:22" x14ac:dyDescent="0.2">
      <c r="A4115" s="1">
        <v>31697</v>
      </c>
      <c r="B4115">
        <v>1986</v>
      </c>
      <c r="C4115">
        <f>_xlfn.MAXIFS(Table1[ScheduleWeekWritten],Table1[ScheduleSeason],Table1[[#This Row],[ScheduleSeason]])</f>
        <v>16</v>
      </c>
      <c r="D4115">
        <v>6</v>
      </c>
      <c r="E4115" cm="1">
        <f t="array" ref="E4115">_xlfn.XLOOKUP(Table1[[#This Row],[ScheduleWeekWritten]],Table3[Game],100+Table3[Increase],Table1[[#This Row],[ScheduleWeekWritten]])</f>
        <v>6</v>
      </c>
      <c r="F4115" t="b">
        <v>0</v>
      </c>
      <c r="G4115" t="s">
        <v>33</v>
      </c>
      <c r="H4115">
        <v>14</v>
      </c>
      <c r="I4115">
        <v>21</v>
      </c>
      <c r="J4115" t="s">
        <v>45</v>
      </c>
      <c r="K4115" t="s">
        <v>79</v>
      </c>
      <c r="L4115" t="str">
        <f>_xlfn.XLOOKUP(Table1[[#This Row],[TeamFavoriteID]],Table2[team_id],Table2[team_name],_xlfn.XLOOKUP(Table1[[#This Row],[TeamFavoriteID]],Table2[team_id_pfr],Table2[team_name],"Even"))</f>
        <v>Detroit Lions</v>
      </c>
      <c r="M4115">
        <v>-2.5</v>
      </c>
      <c r="N4115">
        <f>IF(Table1[[#This Row],[TeamFavorite]]=Table1[[#This Row],[TeamHome]],Table1[[#This Row],[ScoreAway]]-Table1[[#This Row],[ScoreHome]],Table1[[#This Row],[ScoreHome]]-Table1[[#This Row],[ScoreAway]])</f>
        <v>-7</v>
      </c>
      <c r="O4115">
        <f>IF(Table1[[#This Row],[SpreadActual]]&lt;Table1[[#This Row],[SpreadFavorite]],1,0)</f>
        <v>1</v>
      </c>
      <c r="P4115">
        <v>39.5</v>
      </c>
      <c r="Q4115" t="s">
        <v>82</v>
      </c>
      <c r="R4115" t="b">
        <v>0</v>
      </c>
      <c r="S4115">
        <v>55</v>
      </c>
      <c r="T4115">
        <v>13</v>
      </c>
      <c r="U4115">
        <v>93</v>
      </c>
    </row>
    <row r="4116" spans="1:22" x14ac:dyDescent="0.2">
      <c r="A4116" s="1">
        <v>31697</v>
      </c>
      <c r="B4116">
        <v>1986</v>
      </c>
      <c r="C4116">
        <f>_xlfn.MAXIFS(Table1[ScheduleWeekWritten],Table1[ScheduleSeason],Table1[[#This Row],[ScheduleSeason]])</f>
        <v>16</v>
      </c>
      <c r="D4116">
        <v>6</v>
      </c>
      <c r="E4116" cm="1">
        <f t="array" ref="E4116">_xlfn.XLOOKUP(Table1[[#This Row],[ScheduleWeekWritten]],Table3[Game],100+Table3[Increase],Table1[[#This Row],[ScheduleWeekWritten]])</f>
        <v>6</v>
      </c>
      <c r="F4116" t="b">
        <v>0</v>
      </c>
      <c r="G4116" t="s">
        <v>23</v>
      </c>
      <c r="H4116">
        <v>7</v>
      </c>
      <c r="I4116">
        <v>20</v>
      </c>
      <c r="J4116" t="s">
        <v>46</v>
      </c>
      <c r="K4116" t="s">
        <v>47</v>
      </c>
      <c r="L4116" t="str">
        <f>_xlfn.XLOOKUP(Table1[[#This Row],[TeamFavoriteID]],Table2[team_id],Table2[team_name],_xlfn.XLOOKUP(Table1[[#This Row],[TeamFavoriteID]],Table2[team_id_pfr],Table2[team_name],"Even"))</f>
        <v>Chicago Bears</v>
      </c>
      <c r="M4116">
        <v>-13.5</v>
      </c>
      <c r="N4116">
        <f>IF(Table1[[#This Row],[TeamFavorite]]=Table1[[#This Row],[TeamHome]],Table1[[#This Row],[ScoreAway]]-Table1[[#This Row],[ScoreHome]],Table1[[#This Row],[ScoreHome]]-Table1[[#This Row],[ScoreAway]])</f>
        <v>-13</v>
      </c>
      <c r="O4116">
        <f>IF(Table1[[#This Row],[SpreadActual]]&lt;Table1[[#This Row],[SpreadFavorite]],1,0)</f>
        <v>0</v>
      </c>
      <c r="P4116">
        <v>41</v>
      </c>
      <c r="Q4116" t="s">
        <v>102</v>
      </c>
      <c r="R4116" t="b">
        <v>0</v>
      </c>
      <c r="S4116">
        <v>72</v>
      </c>
      <c r="T4116">
        <v>0</v>
      </c>
      <c r="V4116" t="s">
        <v>103</v>
      </c>
    </row>
    <row r="4117" spans="1:22" x14ac:dyDescent="0.2">
      <c r="A4117" s="1">
        <v>31697</v>
      </c>
      <c r="B4117">
        <v>1986</v>
      </c>
      <c r="C4117">
        <f>_xlfn.MAXIFS(Table1[ScheduleWeekWritten],Table1[ScheduleSeason],Table1[[#This Row],[ScheduleSeason]])</f>
        <v>16</v>
      </c>
      <c r="D4117">
        <v>6</v>
      </c>
      <c r="E4117" cm="1">
        <f t="array" ref="E4117">_xlfn.XLOOKUP(Table1[[#This Row],[ScheduleWeekWritten]],Table3[Game],100+Table3[Increase],Table1[[#This Row],[ScheduleWeekWritten]])</f>
        <v>6</v>
      </c>
      <c r="F4117" t="b">
        <v>0</v>
      </c>
      <c r="G4117" t="s">
        <v>140</v>
      </c>
      <c r="H4117">
        <v>14</v>
      </c>
      <c r="I4117">
        <v>17</v>
      </c>
      <c r="J4117" t="s">
        <v>95</v>
      </c>
      <c r="K4117" t="s">
        <v>98</v>
      </c>
      <c r="L4117" t="str">
        <f>_xlfn.XLOOKUP(Table1[[#This Row],[TeamFavoriteID]],Table2[team_id],Table2[team_name],_xlfn.XLOOKUP(Table1[[#This Row],[TeamFavoriteID]],Table2[team_id_pfr],Table2[team_name],"Even"))</f>
        <v>New Orleans Saints</v>
      </c>
      <c r="M4117">
        <v>-4</v>
      </c>
      <c r="N4117">
        <f>IF(Table1[[#This Row],[TeamFavorite]]=Table1[[#This Row],[TeamHome]],Table1[[#This Row],[ScoreAway]]-Table1[[#This Row],[ScoreHome]],Table1[[#This Row],[ScoreHome]]-Table1[[#This Row],[ScoreAway]])</f>
        <v>-3</v>
      </c>
      <c r="O4117">
        <f>IF(Table1[[#This Row],[SpreadActual]]&lt;Table1[[#This Row],[SpreadFavorite]],1,0)</f>
        <v>0</v>
      </c>
      <c r="P4117">
        <v>37.5</v>
      </c>
      <c r="Q4117" t="s">
        <v>141</v>
      </c>
      <c r="R4117" t="b">
        <v>0</v>
      </c>
      <c r="S4117">
        <v>72</v>
      </c>
      <c r="T4117">
        <v>0</v>
      </c>
      <c r="V4117" t="s">
        <v>103</v>
      </c>
    </row>
    <row r="4118" spans="1:22" x14ac:dyDescent="0.2">
      <c r="A4118" s="1">
        <v>31697</v>
      </c>
      <c r="B4118">
        <v>1986</v>
      </c>
      <c r="C4118">
        <f>_xlfn.MAXIFS(Table1[ScheduleWeekWritten],Table1[ScheduleSeason],Table1[[#This Row],[ScheduleSeason]])</f>
        <v>16</v>
      </c>
      <c r="D4118">
        <v>6</v>
      </c>
      <c r="E4118" cm="1">
        <f t="array" ref="E4118">_xlfn.XLOOKUP(Table1[[#This Row],[ScheduleWeekWritten]],Table3[Game],100+Table3[Increase],Table1[[#This Row],[ScheduleWeekWritten]])</f>
        <v>6</v>
      </c>
      <c r="F4118" t="b">
        <v>0</v>
      </c>
      <c r="G4118" t="s">
        <v>138</v>
      </c>
      <c r="H4118">
        <v>14</v>
      </c>
      <c r="I4118">
        <v>10</v>
      </c>
      <c r="J4118" t="s">
        <v>128</v>
      </c>
      <c r="K4118" t="s">
        <v>21</v>
      </c>
      <c r="L4118" t="str">
        <f>_xlfn.XLOOKUP(Table1[[#This Row],[TeamFavoriteID]],Table2[team_id],Table2[team_name],_xlfn.XLOOKUP(Table1[[#This Row],[TeamFavoriteID]],Table2[team_id_pfr],Table2[team_name],"Even"))</f>
        <v>Las Vegas Raiders</v>
      </c>
      <c r="M4118">
        <v>-3.5</v>
      </c>
      <c r="N4118">
        <f>IF(Table1[[#This Row],[TeamFavorite]]=Table1[[#This Row],[TeamHome]],Table1[[#This Row],[ScoreAway]]-Table1[[#This Row],[ScoreHome]],Table1[[#This Row],[ScoreHome]]-Table1[[#This Row],[ScoreAway]])</f>
        <v>4</v>
      </c>
      <c r="O4118">
        <f>IF(Table1[[#This Row],[SpreadActual]]&lt;Table1[[#This Row],[SpreadFavorite]],1,0)</f>
        <v>0</v>
      </c>
      <c r="P4118">
        <v>39.5</v>
      </c>
      <c r="Q4118" t="s">
        <v>65</v>
      </c>
      <c r="R4118" t="b">
        <v>0</v>
      </c>
      <c r="S4118">
        <v>66</v>
      </c>
      <c r="T4118">
        <v>10</v>
      </c>
      <c r="U4118">
        <v>71</v>
      </c>
    </row>
    <row r="4119" spans="1:22" x14ac:dyDescent="0.2">
      <c r="A4119" s="1">
        <v>31697</v>
      </c>
      <c r="B4119">
        <v>1986</v>
      </c>
      <c r="C4119">
        <f>_xlfn.MAXIFS(Table1[ScheduleWeekWritten],Table1[ScheduleSeason],Table1[[#This Row],[ScheduleSeason]])</f>
        <v>16</v>
      </c>
      <c r="D4119">
        <v>6</v>
      </c>
      <c r="E4119" cm="1">
        <f t="array" ref="E4119">_xlfn.XLOOKUP(Table1[[#This Row],[ScheduleWeekWritten]],Table3[Game],100+Table3[Increase],Table1[[#This Row],[ScheduleWeekWritten]])</f>
        <v>6</v>
      </c>
      <c r="F4119" t="b">
        <v>0</v>
      </c>
      <c r="G4119" t="s">
        <v>19</v>
      </c>
      <c r="H4119">
        <v>27</v>
      </c>
      <c r="I4119">
        <v>14</v>
      </c>
      <c r="J4119" t="s">
        <v>28</v>
      </c>
      <c r="K4119" t="s">
        <v>91</v>
      </c>
      <c r="L4119" t="str">
        <f>_xlfn.XLOOKUP(Table1[[#This Row],[TeamFavoriteID]],Table2[team_id],Table2[team_name],_xlfn.XLOOKUP(Table1[[#This Row],[TeamFavoriteID]],Table2[team_id_pfr],Table2[team_name],"Even"))</f>
        <v>Miami Dolphins</v>
      </c>
      <c r="M4119">
        <v>-6.5</v>
      </c>
      <c r="N4119">
        <f>IF(Table1[[#This Row],[TeamFavorite]]=Table1[[#This Row],[TeamHome]],Table1[[#This Row],[ScoreAway]]-Table1[[#This Row],[ScoreHome]],Table1[[#This Row],[ScoreHome]]-Table1[[#This Row],[ScoreAway]])</f>
        <v>-13</v>
      </c>
      <c r="O4119">
        <f>IF(Table1[[#This Row],[SpreadActual]]&lt;Table1[[#This Row],[SpreadFavorite]],1,0)</f>
        <v>1</v>
      </c>
      <c r="P4119">
        <v>49</v>
      </c>
      <c r="Q4119" t="s">
        <v>22</v>
      </c>
      <c r="R4119" t="b">
        <v>0</v>
      </c>
      <c r="S4119">
        <v>83</v>
      </c>
      <c r="T4119">
        <v>10</v>
      </c>
      <c r="U4119">
        <v>72</v>
      </c>
    </row>
    <row r="4120" spans="1:22" x14ac:dyDescent="0.2">
      <c r="A4120" s="1">
        <v>31697</v>
      </c>
      <c r="B4120">
        <v>1986</v>
      </c>
      <c r="C4120">
        <f>_xlfn.MAXIFS(Table1[ScheduleWeekWritten],Table1[ScheduleSeason],Table1[[#This Row],[ScheduleSeason]])</f>
        <v>16</v>
      </c>
      <c r="D4120">
        <v>6</v>
      </c>
      <c r="E4120" cm="1">
        <f t="array" ref="E4120">_xlfn.XLOOKUP(Table1[[#This Row],[ScheduleWeekWritten]],Table3[Game],100+Table3[Increase],Table1[[#This Row],[ScheduleWeekWritten]])</f>
        <v>6</v>
      </c>
      <c r="F4120" t="b">
        <v>0</v>
      </c>
      <c r="G4120" t="s">
        <v>115</v>
      </c>
      <c r="H4120">
        <v>24</v>
      </c>
      <c r="I4120">
        <v>31</v>
      </c>
      <c r="J4120" t="s">
        <v>31</v>
      </c>
      <c r="K4120" t="s">
        <v>70</v>
      </c>
      <c r="L4120" t="str">
        <f>_xlfn.XLOOKUP(Table1[[#This Row],[TeamFavoriteID]],Table2[team_id],Table2[team_name],_xlfn.XLOOKUP(Table1[[#This Row],[TeamFavoriteID]],Table2[team_id_pfr],Table2[team_name],"Even"))</f>
        <v>Boston Patriots</v>
      </c>
      <c r="M4120">
        <v>-7</v>
      </c>
      <c r="N4120">
        <f>IF(Table1[[#This Row],[TeamFavorite]]=Table1[[#This Row],[TeamHome]],Table1[[#This Row],[ScoreAway]]-Table1[[#This Row],[ScoreHome]],Table1[[#This Row],[ScoreHome]]-Table1[[#This Row],[ScoreAway]])</f>
        <v>-7</v>
      </c>
      <c r="O4120">
        <f>IF(Table1[[#This Row],[SpreadActual]]&lt;Table1[[#This Row],[SpreadFavorite]],1,0)</f>
        <v>0</v>
      </c>
      <c r="P4120">
        <v>40.5</v>
      </c>
      <c r="Q4120" t="s">
        <v>116</v>
      </c>
      <c r="R4120" t="b">
        <v>0</v>
      </c>
      <c r="S4120">
        <v>50</v>
      </c>
      <c r="T4120">
        <v>9</v>
      </c>
      <c r="U4120">
        <v>80</v>
      </c>
    </row>
    <row r="4121" spans="1:22" x14ac:dyDescent="0.2">
      <c r="A4121" s="1">
        <v>31697</v>
      </c>
      <c r="B4121">
        <v>1986</v>
      </c>
      <c r="C4121">
        <f>_xlfn.MAXIFS(Table1[ScheduleWeekWritten],Table1[ScheduleSeason],Table1[[#This Row],[ScheduleSeason]])</f>
        <v>16</v>
      </c>
      <c r="D4121">
        <v>6</v>
      </c>
      <c r="E4121" cm="1">
        <f t="array" ref="E4121">_xlfn.XLOOKUP(Table1[[#This Row],[ScheduleWeekWritten]],Table3[Game],100+Table3[Increase],Table1[[#This Row],[ScheduleWeekWritten]])</f>
        <v>6</v>
      </c>
      <c r="F4121" t="b">
        <v>0</v>
      </c>
      <c r="G4121" t="s">
        <v>50</v>
      </c>
      <c r="H4121">
        <v>35</v>
      </c>
      <c r="I4121">
        <v>3</v>
      </c>
      <c r="J4121" t="s">
        <v>58</v>
      </c>
      <c r="K4121" t="s">
        <v>90</v>
      </c>
      <c r="L4121" t="str">
        <f>_xlfn.XLOOKUP(Table1[[#This Row],[TeamFavoriteID]],Table2[team_id],Table2[team_name],_xlfn.XLOOKUP(Table1[[#This Row],[TeamFavoriteID]],Table2[team_id_pfr],Table2[team_name],"Even"))</f>
        <v>New York Giants</v>
      </c>
      <c r="M4121">
        <v>-7</v>
      </c>
      <c r="N4121">
        <f>IF(Table1[[#This Row],[TeamFavorite]]=Table1[[#This Row],[TeamHome]],Table1[[#This Row],[ScoreAway]]-Table1[[#This Row],[ScoreHome]],Table1[[#This Row],[ScoreHome]]-Table1[[#This Row],[ScoreAway]])</f>
        <v>-32</v>
      </c>
      <c r="O4121">
        <f>IF(Table1[[#This Row],[SpreadActual]]&lt;Table1[[#This Row],[SpreadFavorite]],1,0)</f>
        <v>1</v>
      </c>
      <c r="P4121">
        <v>38</v>
      </c>
      <c r="Q4121" t="s">
        <v>126</v>
      </c>
      <c r="R4121" t="b">
        <v>0</v>
      </c>
      <c r="S4121">
        <v>55</v>
      </c>
      <c r="T4121">
        <v>12</v>
      </c>
      <c r="U4121">
        <v>78</v>
      </c>
    </row>
    <row r="4122" spans="1:22" x14ac:dyDescent="0.2">
      <c r="A4122" s="1">
        <v>31697</v>
      </c>
      <c r="B4122">
        <v>1986</v>
      </c>
      <c r="C4122">
        <f>_xlfn.MAXIFS(Table1[ScheduleWeekWritten],Table1[ScheduleSeason],Table1[[#This Row],[ScheduleSeason]])</f>
        <v>16</v>
      </c>
      <c r="D4122">
        <v>6</v>
      </c>
      <c r="E4122" cm="1">
        <f t="array" ref="E4122">_xlfn.XLOOKUP(Table1[[#This Row],[ScheduleWeekWritten]],Table3[Game],100+Table3[Increase],Table1[[#This Row],[ScheduleWeekWritten]])</f>
        <v>6</v>
      </c>
      <c r="F4122" t="b">
        <v>0</v>
      </c>
      <c r="G4122" t="s">
        <v>27</v>
      </c>
      <c r="H4122">
        <v>14</v>
      </c>
      <c r="I4122">
        <v>31</v>
      </c>
      <c r="J4122" t="s">
        <v>24</v>
      </c>
      <c r="K4122" t="s">
        <v>88</v>
      </c>
      <c r="L4122" t="str">
        <f>_xlfn.XLOOKUP(Table1[[#This Row],[TeamFavoriteID]],Table2[team_id],Table2[team_name],_xlfn.XLOOKUP(Table1[[#This Row],[TeamFavoriteID]],Table2[team_id_pfr],Table2[team_name],"Even"))</f>
        <v>Denver Broncos</v>
      </c>
      <c r="M4122">
        <v>-5.5</v>
      </c>
      <c r="N4122">
        <f>IF(Table1[[#This Row],[TeamFavorite]]=Table1[[#This Row],[TeamHome]],Table1[[#This Row],[ScoreAway]]-Table1[[#This Row],[ScoreHome]],Table1[[#This Row],[ScoreHome]]-Table1[[#This Row],[ScoreAway]])</f>
        <v>-17</v>
      </c>
      <c r="O4122">
        <f>IF(Table1[[#This Row],[SpreadActual]]&lt;Table1[[#This Row],[SpreadFavorite]],1,0)</f>
        <v>1</v>
      </c>
      <c r="P4122">
        <v>42.5</v>
      </c>
      <c r="Q4122" t="s">
        <v>94</v>
      </c>
      <c r="R4122" t="b">
        <v>0</v>
      </c>
      <c r="S4122">
        <v>66</v>
      </c>
      <c r="T4122">
        <v>10</v>
      </c>
      <c r="U4122">
        <v>74</v>
      </c>
    </row>
    <row r="4123" spans="1:22" x14ac:dyDescent="0.2">
      <c r="A4123" s="1">
        <v>31697</v>
      </c>
      <c r="B4123">
        <v>1986</v>
      </c>
      <c r="C4123">
        <f>_xlfn.MAXIFS(Table1[ScheduleWeekWritten],Table1[ScheduleSeason],Table1[[#This Row],[ScheduleSeason]])</f>
        <v>16</v>
      </c>
      <c r="D4123">
        <v>6</v>
      </c>
      <c r="E4123" cm="1">
        <f t="array" ref="E4123">_xlfn.XLOOKUP(Table1[[#This Row],[ScheduleWeekWritten]],Table3[Game],100+Table3[Increase],Table1[[#This Row],[ScheduleWeekWritten]])</f>
        <v>6</v>
      </c>
      <c r="F4123" t="b">
        <v>0</v>
      </c>
      <c r="G4123" t="s">
        <v>53</v>
      </c>
      <c r="H4123">
        <v>24</v>
      </c>
      <c r="I4123">
        <v>27</v>
      </c>
      <c r="J4123" t="s">
        <v>54</v>
      </c>
      <c r="K4123" t="s">
        <v>87</v>
      </c>
      <c r="L4123" t="str">
        <f>_xlfn.XLOOKUP(Table1[[#This Row],[TeamFavoriteID]],Table2[team_id],Table2[team_name],_xlfn.XLOOKUP(Table1[[#This Row],[TeamFavoriteID]],Table2[team_id_pfr],Table2[team_name],"Even"))</f>
        <v>San Francisco 49ers</v>
      </c>
      <c r="M4123">
        <v>-9.5</v>
      </c>
      <c r="N4123">
        <f>IF(Table1[[#This Row],[TeamFavorite]]=Table1[[#This Row],[TeamHome]],Table1[[#This Row],[ScoreAway]]-Table1[[#This Row],[ScoreHome]],Table1[[#This Row],[ScoreHome]]-Table1[[#This Row],[ScoreAway]])</f>
        <v>3</v>
      </c>
      <c r="O4123">
        <f>IF(Table1[[#This Row],[SpreadActual]]&lt;Table1[[#This Row],[SpreadFavorite]],1,0)</f>
        <v>0</v>
      </c>
      <c r="P4123">
        <v>41.5</v>
      </c>
      <c r="Q4123" t="s">
        <v>118</v>
      </c>
      <c r="R4123" t="b">
        <v>0</v>
      </c>
      <c r="S4123">
        <v>57</v>
      </c>
      <c r="T4123">
        <v>12</v>
      </c>
      <c r="U4123">
        <v>77</v>
      </c>
    </row>
    <row r="4124" spans="1:22" x14ac:dyDescent="0.2">
      <c r="A4124" s="1">
        <v>31697</v>
      </c>
      <c r="B4124">
        <v>1986</v>
      </c>
      <c r="C4124">
        <f>_xlfn.MAXIFS(Table1[ScheduleWeekWritten],Table1[ScheduleSeason],Table1[[#This Row],[ScheduleSeason]])</f>
        <v>16</v>
      </c>
      <c r="D4124">
        <v>6</v>
      </c>
      <c r="E4124" cm="1">
        <f t="array" ref="E4124">_xlfn.XLOOKUP(Table1[[#This Row],[ScheduleWeekWritten]],Table3[Game],100+Table3[Increase],Table1[[#This Row],[ScheduleWeekWritten]])</f>
        <v>6</v>
      </c>
      <c r="F4124" t="b">
        <v>0</v>
      </c>
      <c r="G4124" t="s">
        <v>127</v>
      </c>
      <c r="H4124">
        <v>19</v>
      </c>
      <c r="I4124">
        <v>30</v>
      </c>
      <c r="J4124" t="s">
        <v>57</v>
      </c>
      <c r="K4124" t="s">
        <v>133</v>
      </c>
      <c r="L4124" t="str">
        <f>_xlfn.XLOOKUP(Table1[[#This Row],[TeamFavoriteID]],Table2[team_id],Table2[team_name],_xlfn.XLOOKUP(Table1[[#This Row],[TeamFavoriteID]],Table2[team_id_pfr],Table2[team_name],"Even"))</f>
        <v>Tampa Bay Buccaneers</v>
      </c>
      <c r="M4124">
        <v>-3</v>
      </c>
      <c r="N4124">
        <f>IF(Table1[[#This Row],[TeamFavorite]]=Table1[[#This Row],[TeamHome]],Table1[[#This Row],[ScoreAway]]-Table1[[#This Row],[ScoreHome]],Table1[[#This Row],[ScoreHome]]-Table1[[#This Row],[ScoreAway]])</f>
        <v>11</v>
      </c>
      <c r="O4124">
        <f>IF(Table1[[#This Row],[SpreadActual]]&lt;Table1[[#This Row],[SpreadFavorite]],1,0)</f>
        <v>0</v>
      </c>
      <c r="P4124">
        <v>38</v>
      </c>
      <c r="Q4124" t="s">
        <v>130</v>
      </c>
      <c r="R4124" t="b">
        <v>0</v>
      </c>
      <c r="S4124">
        <v>80</v>
      </c>
      <c r="T4124">
        <v>4</v>
      </c>
      <c r="U4124">
        <v>79</v>
      </c>
    </row>
    <row r="4125" spans="1:22" x14ac:dyDescent="0.2">
      <c r="A4125" s="1">
        <v>31698</v>
      </c>
      <c r="B4125">
        <v>1986</v>
      </c>
      <c r="C4125">
        <f>_xlfn.MAXIFS(Table1[ScheduleWeekWritten],Table1[ScheduleSeason],Table1[[#This Row],[ScheduleSeason]])</f>
        <v>16</v>
      </c>
      <c r="D4125">
        <v>6</v>
      </c>
      <c r="E4125" cm="1">
        <f t="array" ref="E4125">_xlfn.XLOOKUP(Table1[[#This Row],[ScheduleWeekWritten]],Table3[Game],100+Table3[Increase],Table1[[#This Row],[ScheduleWeekWritten]])</f>
        <v>6</v>
      </c>
      <c r="F4125" t="b">
        <v>0</v>
      </c>
      <c r="G4125" t="s">
        <v>101</v>
      </c>
      <c r="H4125">
        <v>24</v>
      </c>
      <c r="I4125">
        <v>22</v>
      </c>
      <c r="J4125" t="s">
        <v>49</v>
      </c>
      <c r="K4125" t="s">
        <v>104</v>
      </c>
      <c r="L4125" t="str">
        <f>_xlfn.XLOOKUP(Table1[[#This Row],[TeamFavoriteID]],Table2[team_id],Table2[team_name],_xlfn.XLOOKUP(Table1[[#This Row],[TeamFavoriteID]],Table2[team_id_pfr],Table2[team_name],"Even"))</f>
        <v>Cincinnati Bengals</v>
      </c>
      <c r="M4125">
        <v>-7.5</v>
      </c>
      <c r="N4125">
        <f>IF(Table1[[#This Row],[TeamFavorite]]=Table1[[#This Row],[TeamHome]],Table1[[#This Row],[ScoreAway]]-Table1[[#This Row],[ScoreHome]],Table1[[#This Row],[ScoreHome]]-Table1[[#This Row],[ScoreAway]])</f>
        <v>-2</v>
      </c>
      <c r="O4125">
        <f>IF(Table1[[#This Row],[SpreadActual]]&lt;Table1[[#This Row],[SpreadFavorite]],1,0)</f>
        <v>0</v>
      </c>
      <c r="P4125">
        <v>47</v>
      </c>
      <c r="Q4125" t="s">
        <v>111</v>
      </c>
      <c r="R4125" t="b">
        <v>0</v>
      </c>
      <c r="S4125">
        <v>59</v>
      </c>
      <c r="T4125">
        <v>10</v>
      </c>
      <c r="U4125">
        <v>92</v>
      </c>
    </row>
    <row r="4126" spans="1:22" x14ac:dyDescent="0.2">
      <c r="A4126" s="1">
        <v>31704</v>
      </c>
      <c r="B4126">
        <v>1986</v>
      </c>
      <c r="C4126">
        <f>_xlfn.MAXIFS(Table1[ScheduleWeekWritten],Table1[ScheduleSeason],Table1[[#This Row],[ScheduleSeason]])</f>
        <v>16</v>
      </c>
      <c r="D4126">
        <v>7</v>
      </c>
      <c r="E4126" cm="1">
        <f t="array" ref="E4126">_xlfn.XLOOKUP(Table1[[#This Row],[ScheduleWeekWritten]],Table3[Game],100+Table3[Increase],Table1[[#This Row],[ScheduleWeekWritten]])</f>
        <v>7</v>
      </c>
      <c r="F4126" t="b">
        <v>0</v>
      </c>
      <c r="G4126" t="s">
        <v>38</v>
      </c>
      <c r="H4126">
        <v>10</v>
      </c>
      <c r="I4126">
        <v>10</v>
      </c>
      <c r="J4126" t="s">
        <v>53</v>
      </c>
      <c r="K4126" t="s">
        <v>87</v>
      </c>
      <c r="L4126" t="str">
        <f>_xlfn.XLOOKUP(Table1[[#This Row],[TeamFavoriteID]],Table2[team_id],Table2[team_name],_xlfn.XLOOKUP(Table1[[#This Row],[TeamFavoriteID]],Table2[team_id_pfr],Table2[team_name],"Even"))</f>
        <v>San Francisco 49ers</v>
      </c>
      <c r="M4126">
        <v>-3</v>
      </c>
      <c r="N4126">
        <f>IF(Table1[[#This Row],[TeamFavorite]]=Table1[[#This Row],[TeamHome]],Table1[[#This Row],[ScoreAway]]-Table1[[#This Row],[ScoreHome]],Table1[[#This Row],[ScoreHome]]-Table1[[#This Row],[ScoreAway]])</f>
        <v>0</v>
      </c>
      <c r="O4126">
        <f>IF(Table1[[#This Row],[SpreadActual]]&lt;Table1[[#This Row],[SpreadFavorite]],1,0)</f>
        <v>0</v>
      </c>
      <c r="P4126">
        <v>43</v>
      </c>
      <c r="Q4126" t="s">
        <v>41</v>
      </c>
      <c r="R4126" t="b">
        <v>0</v>
      </c>
      <c r="S4126">
        <v>56</v>
      </c>
      <c r="T4126">
        <v>11</v>
      </c>
      <c r="U4126">
        <v>60</v>
      </c>
    </row>
    <row r="4127" spans="1:22" x14ac:dyDescent="0.2">
      <c r="A4127" s="1">
        <v>31704</v>
      </c>
      <c r="B4127">
        <v>1986</v>
      </c>
      <c r="C4127">
        <f>_xlfn.MAXIFS(Table1[ScheduleWeekWritten],Table1[ScheduleSeason],Table1[[#This Row],[ScheduleSeason]])</f>
        <v>16</v>
      </c>
      <c r="D4127">
        <v>7</v>
      </c>
      <c r="E4127" cm="1">
        <f t="array" ref="E4127">_xlfn.XLOOKUP(Table1[[#This Row],[ScheduleWeekWritten]],Table3[Game],100+Table3[Increase],Table1[[#This Row],[ScheduleWeekWritten]])</f>
        <v>7</v>
      </c>
      <c r="F4127" t="b">
        <v>0</v>
      </c>
      <c r="G4127" t="s">
        <v>28</v>
      </c>
      <c r="H4127">
        <v>24</v>
      </c>
      <c r="I4127">
        <v>13</v>
      </c>
      <c r="J4127" t="s">
        <v>140</v>
      </c>
      <c r="K4127" t="s">
        <v>43</v>
      </c>
      <c r="L4127" t="str">
        <f>_xlfn.XLOOKUP(Table1[[#This Row],[TeamFavoriteID]],Table2[team_id],Table2[team_name],_xlfn.XLOOKUP(Table1[[#This Row],[TeamFavoriteID]],Table2[team_id_pfr],Table2[team_name],"Even"))</f>
        <v>Buffalo Bills</v>
      </c>
      <c r="M4127">
        <v>-10.5</v>
      </c>
      <c r="N4127">
        <f>IF(Table1[[#This Row],[TeamFavorite]]=Table1[[#This Row],[TeamHome]],Table1[[#This Row],[ScoreAway]]-Table1[[#This Row],[ScoreHome]],Table1[[#This Row],[ScoreHome]]-Table1[[#This Row],[ScoreAway]])</f>
        <v>-11</v>
      </c>
      <c r="O4127">
        <f>IF(Table1[[#This Row],[SpreadActual]]&lt;Table1[[#This Row],[SpreadFavorite]],1,0)</f>
        <v>1</v>
      </c>
      <c r="P4127">
        <v>41</v>
      </c>
      <c r="Q4127" t="s">
        <v>123</v>
      </c>
      <c r="R4127" t="b">
        <v>0</v>
      </c>
      <c r="S4127">
        <v>42</v>
      </c>
      <c r="T4127">
        <v>9</v>
      </c>
      <c r="U4127">
        <v>73</v>
      </c>
    </row>
    <row r="4128" spans="1:22" x14ac:dyDescent="0.2">
      <c r="A4128" s="1">
        <v>31704</v>
      </c>
      <c r="B4128">
        <v>1986</v>
      </c>
      <c r="C4128">
        <f>_xlfn.MAXIFS(Table1[ScheduleWeekWritten],Table1[ScheduleSeason],Table1[[#This Row],[ScheduleSeason]])</f>
        <v>16</v>
      </c>
      <c r="D4128">
        <v>7</v>
      </c>
      <c r="E4128" cm="1">
        <f t="array" ref="E4128">_xlfn.XLOOKUP(Table1[[#This Row],[ScheduleWeekWritten]],Table3[Game],100+Table3[Increase],Table1[[#This Row],[ScheduleWeekWritten]])</f>
        <v>7</v>
      </c>
      <c r="F4128" t="b">
        <v>0</v>
      </c>
      <c r="G4128" t="s">
        <v>101</v>
      </c>
      <c r="H4128">
        <v>31</v>
      </c>
      <c r="I4128">
        <v>28</v>
      </c>
      <c r="J4128" t="s">
        <v>23</v>
      </c>
      <c r="K4128" t="s">
        <v>104</v>
      </c>
      <c r="L4128" t="str">
        <f>_xlfn.XLOOKUP(Table1[[#This Row],[TeamFavoriteID]],Table2[team_id],Table2[team_name],_xlfn.XLOOKUP(Table1[[#This Row],[TeamFavoriteID]],Table2[team_id_pfr],Table2[team_name],"Even"))</f>
        <v>Cincinnati Bengals</v>
      </c>
      <c r="M4128">
        <v>-6.5</v>
      </c>
      <c r="N4128">
        <f>IF(Table1[[#This Row],[TeamFavorite]]=Table1[[#This Row],[TeamHome]],Table1[[#This Row],[ScoreAway]]-Table1[[#This Row],[ScoreHome]],Table1[[#This Row],[ScoreHome]]-Table1[[#This Row],[ScoreAway]])</f>
        <v>-3</v>
      </c>
      <c r="O4128">
        <f>IF(Table1[[#This Row],[SpreadActual]]&lt;Table1[[#This Row],[SpreadFavorite]],1,0)</f>
        <v>0</v>
      </c>
      <c r="P4128">
        <v>45.5</v>
      </c>
      <c r="Q4128" t="s">
        <v>111</v>
      </c>
      <c r="R4128" t="b">
        <v>0</v>
      </c>
      <c r="S4128">
        <v>47</v>
      </c>
      <c r="T4128">
        <v>7</v>
      </c>
      <c r="U4128">
        <v>66</v>
      </c>
    </row>
    <row r="4129" spans="1:22" x14ac:dyDescent="0.2">
      <c r="A4129" s="1">
        <v>31704</v>
      </c>
      <c r="B4129">
        <v>1986</v>
      </c>
      <c r="C4129">
        <f>_xlfn.MAXIFS(Table1[ScheduleWeekWritten],Table1[ScheduleSeason],Table1[[#This Row],[ScheduleSeason]])</f>
        <v>16</v>
      </c>
      <c r="D4129">
        <v>7</v>
      </c>
      <c r="E4129" cm="1">
        <f t="array" ref="E4129">_xlfn.XLOOKUP(Table1[[#This Row],[ScheduleWeekWritten]],Table3[Game],100+Table3[Increase],Table1[[#This Row],[ScheduleWeekWritten]])</f>
        <v>7</v>
      </c>
      <c r="F4129" t="b">
        <v>0</v>
      </c>
      <c r="G4129" t="s">
        <v>62</v>
      </c>
      <c r="H4129">
        <v>14</v>
      </c>
      <c r="I4129">
        <v>17</v>
      </c>
      <c r="J4129" t="s">
        <v>33</v>
      </c>
      <c r="K4129" t="s">
        <v>63</v>
      </c>
      <c r="L4129" t="str">
        <f>_xlfn.XLOOKUP(Table1[[#This Row],[TeamFavoriteID]],Table2[team_id],Table2[team_name],_xlfn.XLOOKUP(Table1[[#This Row],[TeamFavoriteID]],Table2[team_id_pfr],Table2[team_name],"Even"))</f>
        <v>Cleveland Browns</v>
      </c>
      <c r="M4129">
        <v>-13</v>
      </c>
      <c r="N4129">
        <f>IF(Table1[[#This Row],[TeamFavorite]]=Table1[[#This Row],[TeamHome]],Table1[[#This Row],[ScoreAway]]-Table1[[#This Row],[ScoreHome]],Table1[[#This Row],[ScoreHome]]-Table1[[#This Row],[ScoreAway]])</f>
        <v>3</v>
      </c>
      <c r="O4129">
        <f>IF(Table1[[#This Row],[SpreadActual]]&lt;Table1[[#This Row],[SpreadFavorite]],1,0)</f>
        <v>0</v>
      </c>
      <c r="P4129">
        <v>41.5</v>
      </c>
      <c r="Q4129" t="s">
        <v>66</v>
      </c>
      <c r="R4129" t="b">
        <v>0</v>
      </c>
      <c r="S4129">
        <v>43</v>
      </c>
      <c r="T4129">
        <v>6</v>
      </c>
      <c r="U4129">
        <v>76</v>
      </c>
    </row>
    <row r="4130" spans="1:22" x14ac:dyDescent="0.2">
      <c r="A4130" s="1">
        <v>31704</v>
      </c>
      <c r="B4130">
        <v>1986</v>
      </c>
      <c r="C4130">
        <f>_xlfn.MAXIFS(Table1[ScheduleWeekWritten],Table1[ScheduleSeason],Table1[[#This Row],[ScheduleSeason]])</f>
        <v>16</v>
      </c>
      <c r="D4130">
        <v>7</v>
      </c>
      <c r="E4130" cm="1">
        <f t="array" ref="E4130">_xlfn.XLOOKUP(Table1[[#This Row],[ScheduleWeekWritten]],Table3[Game],100+Table3[Increase],Table1[[#This Row],[ScheduleWeekWritten]])</f>
        <v>7</v>
      </c>
      <c r="F4130" t="b">
        <v>0</v>
      </c>
      <c r="G4130" t="s">
        <v>42</v>
      </c>
      <c r="H4130">
        <v>42</v>
      </c>
      <c r="I4130">
        <v>41</v>
      </c>
      <c r="J4130" t="s">
        <v>27</v>
      </c>
      <c r="K4130" t="s">
        <v>75</v>
      </c>
      <c r="L4130" t="str">
        <f>_xlfn.XLOOKUP(Table1[[#This Row],[TeamFavoriteID]],Table2[team_id],Table2[team_name],_xlfn.XLOOKUP(Table1[[#This Row],[TeamFavoriteID]],Table2[team_id_pfr],Table2[team_name],"Even"))</f>
        <v>Kansas City Chiefs</v>
      </c>
      <c r="M4130">
        <v>-5.5</v>
      </c>
      <c r="N4130">
        <f>IF(Table1[[#This Row],[TeamFavorite]]=Table1[[#This Row],[TeamHome]],Table1[[#This Row],[ScoreAway]]-Table1[[#This Row],[ScoreHome]],Table1[[#This Row],[ScoreHome]]-Table1[[#This Row],[ScoreAway]])</f>
        <v>-1</v>
      </c>
      <c r="O4130">
        <f>IF(Table1[[#This Row],[SpreadActual]]&lt;Table1[[#This Row],[SpreadFavorite]],1,0)</f>
        <v>0</v>
      </c>
      <c r="P4130">
        <v>45</v>
      </c>
      <c r="Q4130" t="s">
        <v>117</v>
      </c>
      <c r="R4130" t="b">
        <v>0</v>
      </c>
      <c r="S4130">
        <v>60</v>
      </c>
      <c r="T4130">
        <v>7</v>
      </c>
      <c r="U4130">
        <v>74</v>
      </c>
    </row>
    <row r="4131" spans="1:22" x14ac:dyDescent="0.2">
      <c r="A4131" s="1">
        <v>31704</v>
      </c>
      <c r="B4131">
        <v>1986</v>
      </c>
      <c r="C4131">
        <f>_xlfn.MAXIFS(Table1[ScheduleWeekWritten],Table1[ScheduleSeason],Table1[[#This Row],[ScheduleSeason]])</f>
        <v>16</v>
      </c>
      <c r="D4131">
        <v>7</v>
      </c>
      <c r="E4131" cm="1">
        <f t="array" ref="E4131">_xlfn.XLOOKUP(Table1[[#This Row],[ScheduleWeekWritten]],Table3[Game],100+Table3[Increase],Table1[[#This Row],[ScheduleWeekWritten]])</f>
        <v>7</v>
      </c>
      <c r="F4131" t="b">
        <v>0</v>
      </c>
      <c r="G4131" t="s">
        <v>39</v>
      </c>
      <c r="H4131">
        <v>14</v>
      </c>
      <c r="I4131">
        <v>10</v>
      </c>
      <c r="J4131" t="s">
        <v>45</v>
      </c>
      <c r="K4131" t="s">
        <v>40</v>
      </c>
      <c r="L4131" t="str">
        <f>_xlfn.XLOOKUP(Table1[[#This Row],[TeamFavoriteID]],Table2[team_id],Table2[team_name],_xlfn.XLOOKUP(Table1[[#This Row],[TeamFavoriteID]],Table2[team_id_pfr],Table2[team_name],"Even"))</f>
        <v>Los Angeles Rams</v>
      </c>
      <c r="M4131">
        <v>-7</v>
      </c>
      <c r="N4131">
        <f>IF(Table1[[#This Row],[TeamFavorite]]=Table1[[#This Row],[TeamHome]],Table1[[#This Row],[ScoreAway]]-Table1[[#This Row],[ScoreHome]],Table1[[#This Row],[ScoreHome]]-Table1[[#This Row],[ScoreAway]])</f>
        <v>-4</v>
      </c>
      <c r="O4131">
        <f>IF(Table1[[#This Row],[SpreadActual]]&lt;Table1[[#This Row],[SpreadFavorite]],1,0)</f>
        <v>0</v>
      </c>
      <c r="P4131">
        <v>37.5</v>
      </c>
      <c r="Q4131" t="s">
        <v>135</v>
      </c>
      <c r="R4131" t="b">
        <v>0</v>
      </c>
      <c r="S4131">
        <v>63</v>
      </c>
      <c r="T4131">
        <v>9</v>
      </c>
      <c r="U4131">
        <v>61</v>
      </c>
    </row>
    <row r="4132" spans="1:22" x14ac:dyDescent="0.2">
      <c r="A4132" s="1">
        <v>31704</v>
      </c>
      <c r="B4132">
        <v>1986</v>
      </c>
      <c r="C4132">
        <f>_xlfn.MAXIFS(Table1[ScheduleWeekWritten],Table1[ScheduleSeason],Table1[[#This Row],[ScheduleSeason]])</f>
        <v>16</v>
      </c>
      <c r="D4132">
        <v>7</v>
      </c>
      <c r="E4132" cm="1">
        <f t="array" ref="E4132">_xlfn.XLOOKUP(Table1[[#This Row],[ScheduleWeekWritten]],Table3[Game],100+Table3[Increase],Table1[[#This Row],[ScheduleWeekWritten]])</f>
        <v>7</v>
      </c>
      <c r="F4132" t="b">
        <v>0</v>
      </c>
      <c r="G4132" t="s">
        <v>19</v>
      </c>
      <c r="H4132">
        <v>28</v>
      </c>
      <c r="I4132">
        <v>30</v>
      </c>
      <c r="J4132" t="s">
        <v>138</v>
      </c>
      <c r="K4132" t="s">
        <v>21</v>
      </c>
      <c r="L4132" t="str">
        <f>_xlfn.XLOOKUP(Table1[[#This Row],[TeamFavoriteID]],Table2[team_id],Table2[team_name],_xlfn.XLOOKUP(Table1[[#This Row],[TeamFavoriteID]],Table2[team_id_pfr],Table2[team_name],"Even"))</f>
        <v>Las Vegas Raiders</v>
      </c>
      <c r="M4132">
        <v>-1</v>
      </c>
      <c r="N4132">
        <f>IF(Table1[[#This Row],[TeamFavorite]]=Table1[[#This Row],[TeamHome]],Table1[[#This Row],[ScoreAway]]-Table1[[#This Row],[ScoreHome]],Table1[[#This Row],[ScoreHome]]-Table1[[#This Row],[ScoreAway]])</f>
        <v>-2</v>
      </c>
      <c r="O4132">
        <f>IF(Table1[[#This Row],[SpreadActual]]&lt;Table1[[#This Row],[SpreadFavorite]],1,0)</f>
        <v>1</v>
      </c>
      <c r="P4132">
        <v>44</v>
      </c>
      <c r="Q4132" t="s">
        <v>22</v>
      </c>
      <c r="R4132" t="b">
        <v>0</v>
      </c>
      <c r="S4132">
        <v>74</v>
      </c>
      <c r="T4132">
        <v>15</v>
      </c>
      <c r="U4132">
        <v>79</v>
      </c>
    </row>
    <row r="4133" spans="1:22" x14ac:dyDescent="0.2">
      <c r="A4133" s="1">
        <v>31704</v>
      </c>
      <c r="B4133">
        <v>1986</v>
      </c>
      <c r="C4133">
        <f>_xlfn.MAXIFS(Table1[ScheduleWeekWritten],Table1[ScheduleSeason],Table1[[#This Row],[ScheduleSeason]])</f>
        <v>16</v>
      </c>
      <c r="D4133">
        <v>7</v>
      </c>
      <c r="E4133" cm="1">
        <f t="array" ref="E4133">_xlfn.XLOOKUP(Table1[[#This Row],[ScheduleWeekWritten]],Table3[Game],100+Table3[Increase],Table1[[#This Row],[ScheduleWeekWritten]])</f>
        <v>7</v>
      </c>
      <c r="F4133" t="b">
        <v>0</v>
      </c>
      <c r="G4133" t="s">
        <v>54</v>
      </c>
      <c r="H4133">
        <v>23</v>
      </c>
      <c r="I4133">
        <v>7</v>
      </c>
      <c r="J4133" t="s">
        <v>46</v>
      </c>
      <c r="K4133" t="s">
        <v>47</v>
      </c>
      <c r="L4133" t="str">
        <f>_xlfn.XLOOKUP(Table1[[#This Row],[TeamFavoriteID]],Table2[team_id],Table2[team_name],_xlfn.XLOOKUP(Table1[[#This Row],[TeamFavoriteID]],Table2[team_id_pfr],Table2[team_name],"Even"))</f>
        <v>Chicago Bears</v>
      </c>
      <c r="M4133">
        <v>-9</v>
      </c>
      <c r="N4133">
        <f>IF(Table1[[#This Row],[TeamFavorite]]=Table1[[#This Row],[TeamHome]],Table1[[#This Row],[ScoreAway]]-Table1[[#This Row],[ScoreHome]],Table1[[#This Row],[ScoreHome]]-Table1[[#This Row],[ScoreAway]])</f>
        <v>16</v>
      </c>
      <c r="O4133">
        <f>IF(Table1[[#This Row],[SpreadActual]]&lt;Table1[[#This Row],[SpreadFavorite]],1,0)</f>
        <v>0</v>
      </c>
      <c r="P4133">
        <v>38.5</v>
      </c>
      <c r="Q4133" t="s">
        <v>137</v>
      </c>
      <c r="R4133" t="b">
        <v>0</v>
      </c>
      <c r="S4133">
        <v>72</v>
      </c>
      <c r="T4133">
        <v>0</v>
      </c>
      <c r="V4133" t="s">
        <v>103</v>
      </c>
    </row>
    <row r="4134" spans="1:22" x14ac:dyDescent="0.2">
      <c r="A4134" s="1">
        <v>31704</v>
      </c>
      <c r="B4134">
        <v>1986</v>
      </c>
      <c r="C4134">
        <f>_xlfn.MAXIFS(Table1[ScheduleWeekWritten],Table1[ScheduleSeason],Table1[[#This Row],[ScheduleSeason]])</f>
        <v>16</v>
      </c>
      <c r="D4134">
        <v>7</v>
      </c>
      <c r="E4134" cm="1">
        <f t="array" ref="E4134">_xlfn.XLOOKUP(Table1[[#This Row],[ScheduleWeekWritten]],Table3[Game],100+Table3[Increase],Table1[[#This Row],[ScheduleWeekWritten]])</f>
        <v>7</v>
      </c>
      <c r="F4134" t="b">
        <v>0</v>
      </c>
      <c r="G4134" t="s">
        <v>95</v>
      </c>
      <c r="H4134">
        <v>38</v>
      </c>
      <c r="I4134">
        <v>7</v>
      </c>
      <c r="J4134" t="s">
        <v>127</v>
      </c>
      <c r="K4134" t="s">
        <v>98</v>
      </c>
      <c r="L4134" t="str">
        <f>_xlfn.XLOOKUP(Table1[[#This Row],[TeamFavoriteID]],Table2[team_id],Table2[team_name],_xlfn.XLOOKUP(Table1[[#This Row],[TeamFavoriteID]],Table2[team_id_pfr],Table2[team_name],"Even"))</f>
        <v>New Orleans Saints</v>
      </c>
      <c r="M4134">
        <v>-5</v>
      </c>
      <c r="N4134">
        <f>IF(Table1[[#This Row],[TeamFavorite]]=Table1[[#This Row],[TeamHome]],Table1[[#This Row],[ScoreAway]]-Table1[[#This Row],[ScoreHome]],Table1[[#This Row],[ScoreHome]]-Table1[[#This Row],[ScoreAway]])</f>
        <v>-31</v>
      </c>
      <c r="O4134">
        <f>IF(Table1[[#This Row],[SpreadActual]]&lt;Table1[[#This Row],[SpreadFavorite]],1,0)</f>
        <v>1</v>
      </c>
      <c r="P4134">
        <v>39</v>
      </c>
      <c r="Q4134" t="s">
        <v>124</v>
      </c>
      <c r="R4134" t="b">
        <v>0</v>
      </c>
      <c r="S4134">
        <v>72</v>
      </c>
      <c r="T4134">
        <v>0</v>
      </c>
      <c r="V4134" t="s">
        <v>103</v>
      </c>
    </row>
    <row r="4135" spans="1:22" x14ac:dyDescent="0.2">
      <c r="A4135" s="1">
        <v>31704</v>
      </c>
      <c r="B4135">
        <v>1986</v>
      </c>
      <c r="C4135">
        <f>_xlfn.MAXIFS(Table1[ScheduleWeekWritten],Table1[ScheduleSeason],Table1[[#This Row],[ScheduleSeason]])</f>
        <v>16</v>
      </c>
      <c r="D4135">
        <v>7</v>
      </c>
      <c r="E4135" cm="1">
        <f t="array" ref="E4135">_xlfn.XLOOKUP(Table1[[#This Row],[ScheduleWeekWritten]],Table3[Game],100+Table3[Increase],Table1[[#This Row],[ScheduleWeekWritten]])</f>
        <v>7</v>
      </c>
      <c r="F4135" t="b">
        <v>0</v>
      </c>
      <c r="G4135" t="s">
        <v>58</v>
      </c>
      <c r="H4135">
        <v>14</v>
      </c>
      <c r="I4135">
        <v>17</v>
      </c>
      <c r="J4135" t="s">
        <v>67</v>
      </c>
      <c r="K4135" t="s">
        <v>68</v>
      </c>
      <c r="L4135" t="str">
        <f>_xlfn.XLOOKUP(Table1[[#This Row],[TeamFavoriteID]],Table2[team_id],Table2[team_name],_xlfn.XLOOKUP(Table1[[#This Row],[TeamFavoriteID]],Table2[team_id_pfr],Table2[team_name],"Even"))</f>
        <v>Dallas Cowboys</v>
      </c>
      <c r="M4135">
        <v>-5.5</v>
      </c>
      <c r="N4135">
        <f>IF(Table1[[#This Row],[TeamFavorite]]=Table1[[#This Row],[TeamHome]],Table1[[#This Row],[ScoreAway]]-Table1[[#This Row],[ScoreHome]],Table1[[#This Row],[ScoreHome]]-Table1[[#This Row],[ScoreAway]])</f>
        <v>-3</v>
      </c>
      <c r="O4135">
        <f>IF(Table1[[#This Row],[SpreadActual]]&lt;Table1[[#This Row],[SpreadFavorite]],1,0)</f>
        <v>0</v>
      </c>
      <c r="P4135">
        <v>40</v>
      </c>
      <c r="Q4135" t="s">
        <v>112</v>
      </c>
      <c r="R4135" t="b">
        <v>0</v>
      </c>
      <c r="S4135">
        <v>49</v>
      </c>
      <c r="T4135">
        <v>8</v>
      </c>
      <c r="U4135">
        <v>55</v>
      </c>
    </row>
    <row r="4136" spans="1:22" x14ac:dyDescent="0.2">
      <c r="A4136" s="1">
        <v>31704</v>
      </c>
      <c r="B4136">
        <v>1986</v>
      </c>
      <c r="C4136">
        <f>_xlfn.MAXIFS(Table1[ScheduleWeekWritten],Table1[ScheduleSeason],Table1[[#This Row],[ScheduleSeason]])</f>
        <v>16</v>
      </c>
      <c r="D4136">
        <v>7</v>
      </c>
      <c r="E4136" cm="1">
        <f t="array" ref="E4136">_xlfn.XLOOKUP(Table1[[#This Row],[ScheduleWeekWritten]],Table3[Game],100+Table3[Increase],Table1[[#This Row],[ScheduleWeekWritten]])</f>
        <v>7</v>
      </c>
      <c r="F4136" t="b">
        <v>0</v>
      </c>
      <c r="G4136" t="s">
        <v>49</v>
      </c>
      <c r="H4136">
        <v>0</v>
      </c>
      <c r="I4136">
        <v>34</v>
      </c>
      <c r="J4136" t="s">
        <v>115</v>
      </c>
      <c r="K4136" t="s">
        <v>70</v>
      </c>
      <c r="L4136" t="str">
        <f>_xlfn.XLOOKUP(Table1[[#This Row],[TeamFavoriteID]],Table2[team_id],Table2[team_name],_xlfn.XLOOKUP(Table1[[#This Row],[TeamFavoriteID]],Table2[team_id_pfr],Table2[team_name],"Even"))</f>
        <v>Boston Patriots</v>
      </c>
      <c r="M4136">
        <v>-7</v>
      </c>
      <c r="N4136">
        <f>IF(Table1[[#This Row],[TeamFavorite]]=Table1[[#This Row],[TeamHome]],Table1[[#This Row],[ScoreAway]]-Table1[[#This Row],[ScoreHome]],Table1[[#This Row],[ScoreHome]]-Table1[[#This Row],[ScoreAway]])</f>
        <v>-34</v>
      </c>
      <c r="O4136">
        <f>IF(Table1[[#This Row],[SpreadActual]]&lt;Table1[[#This Row],[SpreadFavorite]],1,0)</f>
        <v>1</v>
      </c>
      <c r="P4136">
        <v>41</v>
      </c>
      <c r="Q4136" t="s">
        <v>113</v>
      </c>
      <c r="R4136" t="b">
        <v>0</v>
      </c>
      <c r="S4136">
        <v>43</v>
      </c>
      <c r="T4136">
        <v>4</v>
      </c>
      <c r="U4136">
        <v>58</v>
      </c>
    </row>
    <row r="4137" spans="1:22" x14ac:dyDescent="0.2">
      <c r="A4137" s="1">
        <v>31704</v>
      </c>
      <c r="B4137">
        <v>1986</v>
      </c>
      <c r="C4137">
        <f>_xlfn.MAXIFS(Table1[ScheduleWeekWritten],Table1[ScheduleSeason],Table1[[#This Row],[ScheduleSeason]])</f>
        <v>16</v>
      </c>
      <c r="D4137">
        <v>7</v>
      </c>
      <c r="E4137" cm="1">
        <f t="array" ref="E4137">_xlfn.XLOOKUP(Table1[[#This Row],[ScheduleWeekWritten]],Table3[Game],100+Table3[Increase],Table1[[#This Row],[ScheduleWeekWritten]])</f>
        <v>7</v>
      </c>
      <c r="F4137" t="b">
        <v>0</v>
      </c>
      <c r="G4137" t="s">
        <v>128</v>
      </c>
      <c r="H4137">
        <v>17</v>
      </c>
      <c r="I4137">
        <v>12</v>
      </c>
      <c r="J4137" t="s">
        <v>50</v>
      </c>
      <c r="K4137" t="s">
        <v>132</v>
      </c>
      <c r="L4137" t="str">
        <f>_xlfn.XLOOKUP(Table1[[#This Row],[TeamFavoriteID]],Table2[team_id],Table2[team_name],_xlfn.XLOOKUP(Table1[[#This Row],[TeamFavoriteID]],Table2[team_id_pfr],Table2[team_name],"Even"))</f>
        <v>Seattle Seahawks</v>
      </c>
      <c r="M4137">
        <v>-3</v>
      </c>
      <c r="N4137">
        <f>IF(Table1[[#This Row],[TeamFavorite]]=Table1[[#This Row],[TeamHome]],Table1[[#This Row],[ScoreAway]]-Table1[[#This Row],[ScoreHome]],Table1[[#This Row],[ScoreHome]]-Table1[[#This Row],[ScoreAway]])</f>
        <v>-5</v>
      </c>
      <c r="O4137">
        <f>IF(Table1[[#This Row],[SpreadActual]]&lt;Table1[[#This Row],[SpreadFavorite]],1,0)</f>
        <v>1</v>
      </c>
      <c r="P4137">
        <v>39</v>
      </c>
      <c r="Q4137" t="s">
        <v>129</v>
      </c>
      <c r="R4137" t="b">
        <v>0</v>
      </c>
      <c r="S4137">
        <v>72</v>
      </c>
      <c r="T4137">
        <v>0</v>
      </c>
      <c r="V4137" t="s">
        <v>103</v>
      </c>
    </row>
    <row r="4138" spans="1:22" x14ac:dyDescent="0.2">
      <c r="A4138" s="1">
        <v>31704</v>
      </c>
      <c r="B4138">
        <v>1986</v>
      </c>
      <c r="C4138">
        <f>_xlfn.MAXIFS(Table1[ScheduleWeekWritten],Table1[ScheduleSeason],Table1[[#This Row],[ScheduleSeason]])</f>
        <v>16</v>
      </c>
      <c r="D4138">
        <v>7</v>
      </c>
      <c r="E4138" cm="1">
        <f t="array" ref="E4138">_xlfn.XLOOKUP(Table1[[#This Row],[ScheduleWeekWritten]],Table3[Game],100+Table3[Increase],Table1[[#This Row],[ScheduleWeekWritten]])</f>
        <v>7</v>
      </c>
      <c r="F4138" t="b">
        <v>0</v>
      </c>
      <c r="G4138" t="s">
        <v>61</v>
      </c>
      <c r="H4138">
        <v>28</v>
      </c>
      <c r="I4138">
        <v>21</v>
      </c>
      <c r="J4138" t="s">
        <v>57</v>
      </c>
      <c r="K4138" t="s">
        <v>85</v>
      </c>
      <c r="L4138" t="str">
        <f>_xlfn.XLOOKUP(Table1[[#This Row],[TeamFavoriteID]],Table2[team_id],Table2[team_name],_xlfn.XLOOKUP(Table1[[#This Row],[TeamFavoriteID]],Table2[team_id_pfr],Table2[team_name],"Even"))</f>
        <v>Washington Commanders</v>
      </c>
      <c r="M4138">
        <v>-13</v>
      </c>
      <c r="N4138">
        <f>IF(Table1[[#This Row],[TeamFavorite]]=Table1[[#This Row],[TeamHome]],Table1[[#This Row],[ScoreAway]]-Table1[[#This Row],[ScoreHome]],Table1[[#This Row],[ScoreHome]]-Table1[[#This Row],[ScoreAway]])</f>
        <v>7</v>
      </c>
      <c r="O4138">
        <f>IF(Table1[[#This Row],[SpreadActual]]&lt;Table1[[#This Row],[SpreadFavorite]],1,0)</f>
        <v>0</v>
      </c>
      <c r="P4138">
        <v>38.5</v>
      </c>
      <c r="Q4138" t="s">
        <v>64</v>
      </c>
      <c r="R4138" t="b">
        <v>0</v>
      </c>
      <c r="S4138">
        <v>51</v>
      </c>
      <c r="T4138">
        <v>10</v>
      </c>
      <c r="U4138">
        <v>52</v>
      </c>
    </row>
    <row r="4139" spans="1:22" x14ac:dyDescent="0.2">
      <c r="A4139" s="1">
        <v>31705</v>
      </c>
      <c r="B4139">
        <v>1986</v>
      </c>
      <c r="C4139">
        <f>_xlfn.MAXIFS(Table1[ScheduleWeekWritten],Table1[ScheduleSeason],Table1[[#This Row],[ScheduleSeason]])</f>
        <v>16</v>
      </c>
      <c r="D4139">
        <v>7</v>
      </c>
      <c r="E4139" cm="1">
        <f t="array" ref="E4139">_xlfn.XLOOKUP(Table1[[#This Row],[ScheduleWeekWritten]],Table3[Game],100+Table3[Increase],Table1[[#This Row],[ScheduleWeekWritten]])</f>
        <v>7</v>
      </c>
      <c r="F4139" t="b">
        <v>0</v>
      </c>
      <c r="G4139" t="s">
        <v>31</v>
      </c>
      <c r="H4139">
        <v>22</v>
      </c>
      <c r="I4139">
        <v>10</v>
      </c>
      <c r="J4139" t="s">
        <v>24</v>
      </c>
      <c r="K4139" t="s">
        <v>88</v>
      </c>
      <c r="L4139" t="str">
        <f>_xlfn.XLOOKUP(Table1[[#This Row],[TeamFavoriteID]],Table2[team_id],Table2[team_name],_xlfn.XLOOKUP(Table1[[#This Row],[TeamFavoriteID]],Table2[team_id_pfr],Table2[team_name],"Even"))</f>
        <v>Denver Broncos</v>
      </c>
      <c r="M4139">
        <v>-3.5</v>
      </c>
      <c r="N4139">
        <f>IF(Table1[[#This Row],[TeamFavorite]]=Table1[[#This Row],[TeamHome]],Table1[[#This Row],[ScoreAway]]-Table1[[#This Row],[ScoreHome]],Table1[[#This Row],[ScoreHome]]-Table1[[#This Row],[ScoreAway]])</f>
        <v>12</v>
      </c>
      <c r="O4139">
        <f>IF(Table1[[#This Row],[SpreadActual]]&lt;Table1[[#This Row],[SpreadFavorite]],1,0)</f>
        <v>0</v>
      </c>
      <c r="P4139">
        <v>47</v>
      </c>
      <c r="Q4139" t="s">
        <v>126</v>
      </c>
      <c r="R4139" t="b">
        <v>0</v>
      </c>
      <c r="S4139">
        <v>56</v>
      </c>
      <c r="T4139">
        <v>10</v>
      </c>
      <c r="U4139">
        <v>51</v>
      </c>
    </row>
    <row r="4140" spans="1:22" x14ac:dyDescent="0.2">
      <c r="A4140" s="1">
        <v>31711</v>
      </c>
      <c r="B4140">
        <v>1986</v>
      </c>
      <c r="C4140">
        <f>_xlfn.MAXIFS(Table1[ScheduleWeekWritten],Table1[ScheduleSeason],Table1[[#This Row],[ScheduleSeason]])</f>
        <v>16</v>
      </c>
      <c r="D4140">
        <v>8</v>
      </c>
      <c r="E4140" cm="1">
        <f t="array" ref="E4140">_xlfn.XLOOKUP(Table1[[#This Row],[ScheduleWeekWritten]],Table3[Game],100+Table3[Increase],Table1[[#This Row],[ScheduleWeekWritten]])</f>
        <v>8</v>
      </c>
      <c r="F4140" t="b">
        <v>0</v>
      </c>
      <c r="G4140" t="s">
        <v>28</v>
      </c>
      <c r="H4140">
        <v>3</v>
      </c>
      <c r="I4140">
        <v>23</v>
      </c>
      <c r="J4140" t="s">
        <v>115</v>
      </c>
      <c r="K4140" t="s">
        <v>70</v>
      </c>
      <c r="L4140" t="str">
        <f>_xlfn.XLOOKUP(Table1[[#This Row],[TeamFavoriteID]],Table2[team_id],Table2[team_name],_xlfn.XLOOKUP(Table1[[#This Row],[TeamFavoriteID]],Table2[team_id_pfr],Table2[team_name],"Even"))</f>
        <v>Boston Patriots</v>
      </c>
      <c r="M4140">
        <v>-7</v>
      </c>
      <c r="N4140">
        <f>IF(Table1[[#This Row],[TeamFavorite]]=Table1[[#This Row],[TeamHome]],Table1[[#This Row],[ScoreAway]]-Table1[[#This Row],[ScoreHome]],Table1[[#This Row],[ScoreHome]]-Table1[[#This Row],[ScoreAway]])</f>
        <v>-20</v>
      </c>
      <c r="O4140">
        <f>IF(Table1[[#This Row],[SpreadActual]]&lt;Table1[[#This Row],[SpreadFavorite]],1,0)</f>
        <v>1</v>
      </c>
      <c r="P4140">
        <v>41</v>
      </c>
      <c r="Q4140" t="s">
        <v>123</v>
      </c>
      <c r="R4140" t="b">
        <v>0</v>
      </c>
      <c r="S4140">
        <v>51</v>
      </c>
      <c r="T4140">
        <v>7</v>
      </c>
      <c r="U4140">
        <v>86</v>
      </c>
    </row>
    <row r="4141" spans="1:22" x14ac:dyDescent="0.2">
      <c r="A4141" s="1">
        <v>31711</v>
      </c>
      <c r="B4141">
        <v>1986</v>
      </c>
      <c r="C4141">
        <f>_xlfn.MAXIFS(Table1[ScheduleWeekWritten],Table1[ScheduleSeason],Table1[[#This Row],[ScheduleSeason]])</f>
        <v>16</v>
      </c>
      <c r="D4141">
        <v>8</v>
      </c>
      <c r="E4141" cm="1">
        <f t="array" ref="E4141">_xlfn.XLOOKUP(Table1[[#This Row],[ScheduleWeekWritten]],Table3[Game],100+Table3[Increase],Table1[[#This Row],[ScheduleWeekWritten]])</f>
        <v>8</v>
      </c>
      <c r="F4141" t="b">
        <v>0</v>
      </c>
      <c r="G4141" t="s">
        <v>46</v>
      </c>
      <c r="H4141">
        <v>13</v>
      </c>
      <c r="I4141">
        <v>7</v>
      </c>
      <c r="J4141" t="s">
        <v>45</v>
      </c>
      <c r="K4141" t="s">
        <v>47</v>
      </c>
      <c r="L4141" t="str">
        <f>_xlfn.XLOOKUP(Table1[[#This Row],[TeamFavoriteID]],Table2[team_id],Table2[team_name],_xlfn.XLOOKUP(Table1[[#This Row],[TeamFavoriteID]],Table2[team_id_pfr],Table2[team_name],"Even"))</f>
        <v>Chicago Bears</v>
      </c>
      <c r="M4141">
        <v>-14.5</v>
      </c>
      <c r="N4141">
        <f>IF(Table1[[#This Row],[TeamFavorite]]=Table1[[#This Row],[TeamHome]],Table1[[#This Row],[ScoreAway]]-Table1[[#This Row],[ScoreHome]],Table1[[#This Row],[ScoreHome]]-Table1[[#This Row],[ScoreAway]])</f>
        <v>-6</v>
      </c>
      <c r="O4141">
        <f>IF(Table1[[#This Row],[SpreadActual]]&lt;Table1[[#This Row],[SpreadFavorite]],1,0)</f>
        <v>0</v>
      </c>
      <c r="P4141">
        <v>39</v>
      </c>
      <c r="Q4141" t="s">
        <v>114</v>
      </c>
      <c r="R4141" t="b">
        <v>0</v>
      </c>
      <c r="S4141">
        <v>55</v>
      </c>
      <c r="T4141">
        <v>12</v>
      </c>
      <c r="U4141">
        <v>90</v>
      </c>
    </row>
    <row r="4142" spans="1:22" x14ac:dyDescent="0.2">
      <c r="A4142" s="1">
        <v>31711</v>
      </c>
      <c r="B4142">
        <v>1986</v>
      </c>
      <c r="C4142">
        <f>_xlfn.MAXIFS(Table1[ScheduleWeekWritten],Table1[ScheduleSeason],Table1[[#This Row],[ScheduleSeason]])</f>
        <v>16</v>
      </c>
      <c r="D4142">
        <v>8</v>
      </c>
      <c r="E4142" cm="1">
        <f t="array" ref="E4142">_xlfn.XLOOKUP(Table1[[#This Row],[ScheduleWeekWritten]],Table3[Game],100+Table3[Increase],Table1[[#This Row],[ScheduleWeekWritten]])</f>
        <v>8</v>
      </c>
      <c r="F4142" t="b">
        <v>0</v>
      </c>
      <c r="G4142" t="s">
        <v>67</v>
      </c>
      <c r="H4142">
        <v>37</v>
      </c>
      <c r="I4142">
        <v>6</v>
      </c>
      <c r="J4142" t="s">
        <v>57</v>
      </c>
      <c r="K4142" t="s">
        <v>68</v>
      </c>
      <c r="L4142" t="str">
        <f>_xlfn.XLOOKUP(Table1[[#This Row],[TeamFavoriteID]],Table2[team_id],Table2[team_name],_xlfn.XLOOKUP(Table1[[#This Row],[TeamFavoriteID]],Table2[team_id_pfr],Table2[team_name],"Even"))</f>
        <v>Dallas Cowboys</v>
      </c>
      <c r="M4142">
        <v>-11</v>
      </c>
      <c r="N4142">
        <f>IF(Table1[[#This Row],[TeamFavorite]]=Table1[[#This Row],[TeamHome]],Table1[[#This Row],[ScoreAway]]-Table1[[#This Row],[ScoreHome]],Table1[[#This Row],[ScoreHome]]-Table1[[#This Row],[ScoreAway]])</f>
        <v>-31</v>
      </c>
      <c r="O4142">
        <f>IF(Table1[[#This Row],[SpreadActual]]&lt;Table1[[#This Row],[SpreadFavorite]],1,0)</f>
        <v>1</v>
      </c>
      <c r="P4142">
        <v>41</v>
      </c>
      <c r="Q4142" t="s">
        <v>119</v>
      </c>
      <c r="R4142" t="b">
        <v>0</v>
      </c>
      <c r="S4142">
        <v>60</v>
      </c>
      <c r="T4142">
        <v>10</v>
      </c>
      <c r="U4142">
        <v>66</v>
      </c>
    </row>
    <row r="4143" spans="1:22" x14ac:dyDescent="0.2">
      <c r="A4143" s="1">
        <v>31711</v>
      </c>
      <c r="B4143">
        <v>1986</v>
      </c>
      <c r="C4143">
        <f>_xlfn.MAXIFS(Table1[ScheduleWeekWritten],Table1[ScheduleSeason],Table1[[#This Row],[ScheduleSeason]])</f>
        <v>16</v>
      </c>
      <c r="D4143">
        <v>8</v>
      </c>
      <c r="E4143" cm="1">
        <f t="array" ref="E4143">_xlfn.XLOOKUP(Table1[[#This Row],[ScheduleWeekWritten]],Table3[Game],100+Table3[Increase],Table1[[#This Row],[ScheduleWeekWritten]])</f>
        <v>8</v>
      </c>
      <c r="F4143" t="b">
        <v>0</v>
      </c>
      <c r="G4143" t="s">
        <v>24</v>
      </c>
      <c r="H4143">
        <v>20</v>
      </c>
      <c r="I4143">
        <v>13</v>
      </c>
      <c r="J4143" t="s">
        <v>128</v>
      </c>
      <c r="K4143" t="s">
        <v>88</v>
      </c>
      <c r="L4143" t="str">
        <f>_xlfn.XLOOKUP(Table1[[#This Row],[TeamFavoriteID]],Table2[team_id],Table2[team_name],_xlfn.XLOOKUP(Table1[[#This Row],[TeamFavoriteID]],Table2[team_id_pfr],Table2[team_name],"Even"))</f>
        <v>Denver Broncos</v>
      </c>
      <c r="M4143">
        <v>-5.5</v>
      </c>
      <c r="N4143">
        <f>IF(Table1[[#This Row],[TeamFavorite]]=Table1[[#This Row],[TeamHome]],Table1[[#This Row],[ScoreAway]]-Table1[[#This Row],[ScoreHome]],Table1[[#This Row],[ScoreHome]]-Table1[[#This Row],[ScoreAway]])</f>
        <v>-7</v>
      </c>
      <c r="O4143">
        <f>IF(Table1[[#This Row],[SpreadActual]]&lt;Table1[[#This Row],[SpreadFavorite]],1,0)</f>
        <v>1</v>
      </c>
      <c r="P4143">
        <v>41</v>
      </c>
      <c r="Q4143" t="s">
        <v>71</v>
      </c>
      <c r="R4143" t="b">
        <v>0</v>
      </c>
      <c r="S4143">
        <v>50</v>
      </c>
      <c r="T4143">
        <v>9</v>
      </c>
      <c r="U4143">
        <v>44</v>
      </c>
    </row>
    <row r="4144" spans="1:22" x14ac:dyDescent="0.2">
      <c r="A4144" s="1">
        <v>31711</v>
      </c>
      <c r="B4144">
        <v>1986</v>
      </c>
      <c r="C4144">
        <f>_xlfn.MAXIFS(Table1[ScheduleWeekWritten],Table1[ScheduleSeason],Table1[[#This Row],[ScheduleSeason]])</f>
        <v>16</v>
      </c>
      <c r="D4144">
        <v>8</v>
      </c>
      <c r="E4144" cm="1">
        <f t="array" ref="E4144">_xlfn.XLOOKUP(Table1[[#This Row],[ScheduleWeekWritten]],Table3[Game],100+Table3[Increase],Table1[[#This Row],[ScheduleWeekWritten]])</f>
        <v>8</v>
      </c>
      <c r="F4144" t="b">
        <v>0</v>
      </c>
      <c r="G4144" t="s">
        <v>33</v>
      </c>
      <c r="H4144">
        <v>17</v>
      </c>
      <c r="I4144">
        <v>31</v>
      </c>
      <c r="J4144" t="s">
        <v>53</v>
      </c>
      <c r="K4144" t="s">
        <v>87</v>
      </c>
      <c r="L4144" t="str">
        <f>_xlfn.XLOOKUP(Table1[[#This Row],[TeamFavoriteID]],Table2[team_id],Table2[team_name],_xlfn.XLOOKUP(Table1[[#This Row],[TeamFavoriteID]],Table2[team_id_pfr],Table2[team_name],"Even"))</f>
        <v>San Francisco 49ers</v>
      </c>
      <c r="M4144">
        <v>-9</v>
      </c>
      <c r="N4144">
        <f>IF(Table1[[#This Row],[TeamFavorite]]=Table1[[#This Row],[TeamHome]],Table1[[#This Row],[ScoreAway]]-Table1[[#This Row],[ScoreHome]],Table1[[#This Row],[ScoreHome]]-Table1[[#This Row],[ScoreAway]])</f>
        <v>-14</v>
      </c>
      <c r="O4144">
        <f>IF(Table1[[#This Row],[SpreadActual]]&lt;Table1[[#This Row],[SpreadFavorite]],1,0)</f>
        <v>1</v>
      </c>
      <c r="P4144">
        <v>39</v>
      </c>
      <c r="Q4144" t="s">
        <v>36</v>
      </c>
      <c r="R4144" t="b">
        <v>0</v>
      </c>
      <c r="S4144">
        <v>52</v>
      </c>
      <c r="T4144">
        <v>15</v>
      </c>
      <c r="U4144">
        <v>96</v>
      </c>
    </row>
    <row r="4145" spans="1:22" x14ac:dyDescent="0.2">
      <c r="A4145" s="1">
        <v>31711</v>
      </c>
      <c r="B4145">
        <v>1986</v>
      </c>
      <c r="C4145">
        <f>_xlfn.MAXIFS(Table1[ScheduleWeekWritten],Table1[ScheduleSeason],Table1[[#This Row],[ScheduleSeason]])</f>
        <v>16</v>
      </c>
      <c r="D4145">
        <v>8</v>
      </c>
      <c r="E4145" cm="1">
        <f t="array" ref="E4145">_xlfn.XLOOKUP(Table1[[#This Row],[ScheduleWeekWritten]],Table3[Game],100+Table3[Increase],Table1[[#This Row],[ScheduleWeekWritten]])</f>
        <v>8</v>
      </c>
      <c r="F4145" t="b">
        <v>0</v>
      </c>
      <c r="G4145" t="s">
        <v>23</v>
      </c>
      <c r="H4145">
        <v>17</v>
      </c>
      <c r="I4145">
        <v>28</v>
      </c>
      <c r="J4145" t="s">
        <v>138</v>
      </c>
      <c r="K4145" t="s">
        <v>21</v>
      </c>
      <c r="L4145" t="str">
        <f>_xlfn.XLOOKUP(Table1[[#This Row],[TeamFavoriteID]],Table2[team_id],Table2[team_name],_xlfn.XLOOKUP(Table1[[#This Row],[TeamFavoriteID]],Table2[team_id_pfr],Table2[team_name],"Even"))</f>
        <v>Las Vegas Raiders</v>
      </c>
      <c r="M4145">
        <v>-6.5</v>
      </c>
      <c r="N4145">
        <f>IF(Table1[[#This Row],[TeamFavorite]]=Table1[[#This Row],[TeamHome]],Table1[[#This Row],[ScoreAway]]-Table1[[#This Row],[ScoreHome]],Table1[[#This Row],[ScoreHome]]-Table1[[#This Row],[ScoreAway]])</f>
        <v>-11</v>
      </c>
      <c r="O4145">
        <f>IF(Table1[[#This Row],[SpreadActual]]&lt;Table1[[#This Row],[SpreadFavorite]],1,0)</f>
        <v>1</v>
      </c>
      <c r="P4145">
        <v>39</v>
      </c>
      <c r="Q4145" t="s">
        <v>102</v>
      </c>
      <c r="R4145" t="b">
        <v>0</v>
      </c>
      <c r="S4145">
        <v>72</v>
      </c>
      <c r="T4145">
        <v>0</v>
      </c>
      <c r="V4145" t="s">
        <v>103</v>
      </c>
    </row>
    <row r="4146" spans="1:22" x14ac:dyDescent="0.2">
      <c r="A4146" s="1">
        <v>31711</v>
      </c>
      <c r="B4146">
        <v>1986</v>
      </c>
      <c r="C4146">
        <f>_xlfn.MAXIFS(Table1[ScheduleWeekWritten],Table1[ScheduleSeason],Table1[[#This Row],[ScheduleSeason]])</f>
        <v>16</v>
      </c>
      <c r="D4146">
        <v>8</v>
      </c>
      <c r="E4146" cm="1">
        <f t="array" ref="E4146">_xlfn.XLOOKUP(Table1[[#This Row],[ScheduleWeekWritten]],Table3[Game],100+Table3[Increase],Table1[[#This Row],[ScheduleWeekWritten]])</f>
        <v>8</v>
      </c>
      <c r="F4146" t="b">
        <v>0</v>
      </c>
      <c r="G4146" t="s">
        <v>140</v>
      </c>
      <c r="H4146">
        <v>13</v>
      </c>
      <c r="I4146">
        <v>17</v>
      </c>
      <c r="J4146" t="s">
        <v>19</v>
      </c>
      <c r="K4146" t="s">
        <v>91</v>
      </c>
      <c r="L4146" t="str">
        <f>_xlfn.XLOOKUP(Table1[[#This Row],[TeamFavoriteID]],Table2[team_id],Table2[team_name],_xlfn.XLOOKUP(Table1[[#This Row],[TeamFavoriteID]],Table2[team_id_pfr],Table2[team_name],"Even"))</f>
        <v>Miami Dolphins</v>
      </c>
      <c r="M4146">
        <v>-9</v>
      </c>
      <c r="N4146">
        <f>IF(Table1[[#This Row],[TeamFavorite]]=Table1[[#This Row],[TeamHome]],Table1[[#This Row],[ScoreAway]]-Table1[[#This Row],[ScoreHome]],Table1[[#This Row],[ScoreHome]]-Table1[[#This Row],[ScoreAway]])</f>
        <v>-4</v>
      </c>
      <c r="O4146">
        <f>IF(Table1[[#This Row],[SpreadActual]]&lt;Table1[[#This Row],[SpreadFavorite]],1,0)</f>
        <v>0</v>
      </c>
      <c r="P4146">
        <v>45</v>
      </c>
      <c r="Q4146" t="s">
        <v>141</v>
      </c>
      <c r="R4146" t="b">
        <v>0</v>
      </c>
      <c r="S4146">
        <v>72</v>
      </c>
      <c r="T4146">
        <v>0</v>
      </c>
      <c r="V4146" t="s">
        <v>103</v>
      </c>
    </row>
    <row r="4147" spans="1:22" x14ac:dyDescent="0.2">
      <c r="A4147" s="1">
        <v>31711</v>
      </c>
      <c r="B4147">
        <v>1986</v>
      </c>
      <c r="C4147">
        <f>_xlfn.MAXIFS(Table1[ScheduleWeekWritten],Table1[ScheduleSeason],Table1[[#This Row],[ScheduleSeason]])</f>
        <v>16</v>
      </c>
      <c r="D4147">
        <v>8</v>
      </c>
      <c r="E4147" cm="1">
        <f t="array" ref="E4147">_xlfn.XLOOKUP(Table1[[#This Row],[ScheduleWeekWritten]],Table3[Game],100+Table3[Increase],Table1[[#This Row],[ScheduleWeekWritten]])</f>
        <v>8</v>
      </c>
      <c r="F4147" t="b">
        <v>0</v>
      </c>
      <c r="G4147" t="s">
        <v>42</v>
      </c>
      <c r="H4147">
        <v>27</v>
      </c>
      <c r="I4147">
        <v>20</v>
      </c>
      <c r="J4147" t="s">
        <v>127</v>
      </c>
      <c r="K4147" t="s">
        <v>75</v>
      </c>
      <c r="L4147" t="str">
        <f>_xlfn.XLOOKUP(Table1[[#This Row],[TeamFavoriteID]],Table2[team_id],Table2[team_name],_xlfn.XLOOKUP(Table1[[#This Row],[TeamFavoriteID]],Table2[team_id_pfr],Table2[team_name],"Even"))</f>
        <v>Kansas City Chiefs</v>
      </c>
      <c r="M4147">
        <v>-9.5</v>
      </c>
      <c r="N4147">
        <f>IF(Table1[[#This Row],[TeamFavorite]]=Table1[[#This Row],[TeamHome]],Table1[[#This Row],[ScoreAway]]-Table1[[#This Row],[ScoreHome]],Table1[[#This Row],[ScoreHome]]-Table1[[#This Row],[ScoreAway]])</f>
        <v>-7</v>
      </c>
      <c r="O4147">
        <f>IF(Table1[[#This Row],[SpreadActual]]&lt;Table1[[#This Row],[SpreadFavorite]],1,0)</f>
        <v>0</v>
      </c>
      <c r="P4147">
        <v>42</v>
      </c>
      <c r="Q4147" t="s">
        <v>117</v>
      </c>
      <c r="R4147" t="b">
        <v>0</v>
      </c>
      <c r="S4147">
        <v>51</v>
      </c>
      <c r="T4147">
        <v>14</v>
      </c>
      <c r="U4147">
        <v>87</v>
      </c>
    </row>
    <row r="4148" spans="1:22" x14ac:dyDescent="0.2">
      <c r="A4148" s="1">
        <v>31711</v>
      </c>
      <c r="B4148">
        <v>1986</v>
      </c>
      <c r="C4148">
        <f>_xlfn.MAXIFS(Table1[ScheduleWeekWritten],Table1[ScheduleSeason],Table1[[#This Row],[ScheduleSeason]])</f>
        <v>16</v>
      </c>
      <c r="D4148">
        <v>8</v>
      </c>
      <c r="E4148" cm="1">
        <f t="array" ref="E4148">_xlfn.XLOOKUP(Table1[[#This Row],[ScheduleWeekWritten]],Table3[Game],100+Table3[Increase],Table1[[#This Row],[ScheduleWeekWritten]])</f>
        <v>8</v>
      </c>
      <c r="F4148" t="b">
        <v>0</v>
      </c>
      <c r="G4148" t="s">
        <v>39</v>
      </c>
      <c r="H4148">
        <v>14</v>
      </c>
      <c r="I4148">
        <v>7</v>
      </c>
      <c r="J4148" t="s">
        <v>38</v>
      </c>
      <c r="K4148" t="s">
        <v>40</v>
      </c>
      <c r="L4148" t="str">
        <f>_xlfn.XLOOKUP(Table1[[#This Row],[TeamFavoriteID]],Table2[team_id],Table2[team_name],_xlfn.XLOOKUP(Table1[[#This Row],[TeamFavoriteID]],Table2[team_id_pfr],Table2[team_name],"Even"))</f>
        <v>Los Angeles Rams</v>
      </c>
      <c r="M4148">
        <v>-3</v>
      </c>
      <c r="N4148">
        <f>IF(Table1[[#This Row],[TeamFavorite]]=Table1[[#This Row],[TeamHome]],Table1[[#This Row],[ScoreAway]]-Table1[[#This Row],[ScoreHome]],Table1[[#This Row],[ScoreHome]]-Table1[[#This Row],[ScoreAway]])</f>
        <v>-7</v>
      </c>
      <c r="O4148">
        <f>IF(Table1[[#This Row],[SpreadActual]]&lt;Table1[[#This Row],[SpreadFavorite]],1,0)</f>
        <v>1</v>
      </c>
      <c r="P4148">
        <v>38</v>
      </c>
      <c r="Q4148" t="s">
        <v>135</v>
      </c>
      <c r="R4148" t="b">
        <v>0</v>
      </c>
      <c r="S4148">
        <v>68</v>
      </c>
      <c r="T4148">
        <v>7</v>
      </c>
      <c r="U4148">
        <v>63</v>
      </c>
    </row>
    <row r="4149" spans="1:22" x14ac:dyDescent="0.2">
      <c r="A4149" s="1">
        <v>31711</v>
      </c>
      <c r="B4149">
        <v>1986</v>
      </c>
      <c r="C4149">
        <f>_xlfn.MAXIFS(Table1[ScheduleWeekWritten],Table1[ScheduleSeason],Table1[[#This Row],[ScheduleSeason]])</f>
        <v>16</v>
      </c>
      <c r="D4149">
        <v>8</v>
      </c>
      <c r="E4149" cm="1">
        <f t="array" ref="E4149">_xlfn.XLOOKUP(Table1[[#This Row],[ScheduleWeekWritten]],Table3[Game],100+Table3[Increase],Table1[[#This Row],[ScheduleWeekWritten]])</f>
        <v>8</v>
      </c>
      <c r="F4149" t="b">
        <v>0</v>
      </c>
      <c r="G4149" t="s">
        <v>54</v>
      </c>
      <c r="H4149">
        <v>20</v>
      </c>
      <c r="I4149">
        <v>23</v>
      </c>
      <c r="J4149" t="s">
        <v>62</v>
      </c>
      <c r="K4149" t="s">
        <v>55</v>
      </c>
      <c r="L4149" t="str">
        <f>_xlfn.XLOOKUP(Table1[[#This Row],[TeamFavoriteID]],Table2[team_id],Table2[team_name],_xlfn.XLOOKUP(Table1[[#This Row],[TeamFavoriteID]],Table2[team_id_pfr],Table2[team_name],"Even"))</f>
        <v>Minnesota Vikings</v>
      </c>
      <c r="M4149">
        <v>-4</v>
      </c>
      <c r="N4149">
        <f>IF(Table1[[#This Row],[TeamFavorite]]=Table1[[#This Row],[TeamHome]],Table1[[#This Row],[ScoreAway]]-Table1[[#This Row],[ScoreHome]],Table1[[#This Row],[ScoreHome]]-Table1[[#This Row],[ScoreAway]])</f>
        <v>3</v>
      </c>
      <c r="O4149">
        <f>IF(Table1[[#This Row],[SpreadActual]]&lt;Table1[[#This Row],[SpreadFavorite]],1,0)</f>
        <v>0</v>
      </c>
      <c r="P4149">
        <v>39</v>
      </c>
      <c r="Q4149" t="s">
        <v>137</v>
      </c>
      <c r="R4149" t="b">
        <v>0</v>
      </c>
      <c r="S4149">
        <v>72</v>
      </c>
      <c r="T4149">
        <v>0</v>
      </c>
      <c r="V4149" t="s">
        <v>103</v>
      </c>
    </row>
    <row r="4150" spans="1:22" x14ac:dyDescent="0.2">
      <c r="A4150" s="1">
        <v>31711</v>
      </c>
      <c r="B4150">
        <v>1986</v>
      </c>
      <c r="C4150">
        <f>_xlfn.MAXIFS(Table1[ScheduleWeekWritten],Table1[ScheduleSeason],Table1[[#This Row],[ScheduleSeason]])</f>
        <v>16</v>
      </c>
      <c r="D4150">
        <v>8</v>
      </c>
      <c r="E4150" cm="1">
        <f t="array" ref="E4150">_xlfn.XLOOKUP(Table1[[#This Row],[ScheduleWeekWritten]],Table3[Game],100+Table3[Increase],Table1[[#This Row],[ScheduleWeekWritten]])</f>
        <v>8</v>
      </c>
      <c r="F4150" t="b">
        <v>0</v>
      </c>
      <c r="G4150" t="s">
        <v>31</v>
      </c>
      <c r="H4150">
        <v>28</v>
      </c>
      <c r="I4150">
        <v>23</v>
      </c>
      <c r="J4150" t="s">
        <v>95</v>
      </c>
      <c r="K4150" t="s">
        <v>32</v>
      </c>
      <c r="L4150" t="str">
        <f>_xlfn.XLOOKUP(Table1[[#This Row],[TeamFavoriteID]],Table2[team_id],Table2[team_name],_xlfn.XLOOKUP(Table1[[#This Row],[TeamFavoriteID]],Table2[team_id_pfr],Table2[team_name],"Even"))</f>
        <v>New York Jets</v>
      </c>
      <c r="M4150">
        <v>-9</v>
      </c>
      <c r="N4150">
        <f>IF(Table1[[#This Row],[TeamFavorite]]=Table1[[#This Row],[TeamHome]],Table1[[#This Row],[ScoreAway]]-Table1[[#This Row],[ScoreHome]],Table1[[#This Row],[ScoreHome]]-Table1[[#This Row],[ScoreAway]])</f>
        <v>-5</v>
      </c>
      <c r="O4150">
        <f>IF(Table1[[#This Row],[SpreadActual]]&lt;Table1[[#This Row],[SpreadFavorite]],1,0)</f>
        <v>0</v>
      </c>
      <c r="P4150">
        <v>41</v>
      </c>
      <c r="Q4150" t="s">
        <v>126</v>
      </c>
      <c r="R4150" t="b">
        <v>0</v>
      </c>
      <c r="S4150">
        <v>53</v>
      </c>
      <c r="T4150">
        <v>11</v>
      </c>
      <c r="U4150">
        <v>82</v>
      </c>
    </row>
    <row r="4151" spans="1:22" x14ac:dyDescent="0.2">
      <c r="A4151" s="1">
        <v>31711</v>
      </c>
      <c r="B4151">
        <v>1986</v>
      </c>
      <c r="C4151">
        <f>_xlfn.MAXIFS(Table1[ScheduleWeekWritten],Table1[ScheduleSeason],Table1[[#This Row],[ScheduleSeason]])</f>
        <v>16</v>
      </c>
      <c r="D4151">
        <v>8</v>
      </c>
      <c r="E4151" cm="1">
        <f t="array" ref="E4151">_xlfn.XLOOKUP(Table1[[#This Row],[ScheduleWeekWritten]],Table3[Game],100+Table3[Increase],Table1[[#This Row],[ScheduleWeekWritten]])</f>
        <v>8</v>
      </c>
      <c r="F4151" t="b">
        <v>0</v>
      </c>
      <c r="G4151" t="s">
        <v>58</v>
      </c>
      <c r="H4151">
        <v>23</v>
      </c>
      <c r="I4151">
        <v>7</v>
      </c>
      <c r="J4151" t="s">
        <v>27</v>
      </c>
      <c r="K4151" t="s">
        <v>77</v>
      </c>
      <c r="L4151" t="str">
        <f>_xlfn.XLOOKUP(Table1[[#This Row],[TeamFavoriteID]],Table2[team_id],Table2[team_name],_xlfn.XLOOKUP(Table1[[#This Row],[TeamFavoriteID]],Table2[team_id_pfr],Table2[team_name],"Even"))</f>
        <v>Philadelphia Eagles</v>
      </c>
      <c r="M4151">
        <v>-4</v>
      </c>
      <c r="N4151">
        <f>IF(Table1[[#This Row],[TeamFavorite]]=Table1[[#This Row],[TeamHome]],Table1[[#This Row],[ScoreAway]]-Table1[[#This Row],[ScoreHome]],Table1[[#This Row],[ScoreHome]]-Table1[[#This Row],[ScoreAway]])</f>
        <v>-16</v>
      </c>
      <c r="O4151">
        <f>IF(Table1[[#This Row],[SpreadActual]]&lt;Table1[[#This Row],[SpreadFavorite]],1,0)</f>
        <v>1</v>
      </c>
      <c r="P4151">
        <v>43.5</v>
      </c>
      <c r="Q4151" t="s">
        <v>112</v>
      </c>
      <c r="R4151" t="b">
        <v>0</v>
      </c>
      <c r="S4151">
        <v>56</v>
      </c>
      <c r="T4151">
        <v>9</v>
      </c>
      <c r="U4151">
        <v>92</v>
      </c>
    </row>
    <row r="4152" spans="1:22" x14ac:dyDescent="0.2">
      <c r="A4152" s="1">
        <v>31711</v>
      </c>
      <c r="B4152">
        <v>1986</v>
      </c>
      <c r="C4152">
        <f>_xlfn.MAXIFS(Table1[ScheduleWeekWritten],Table1[ScheduleSeason],Table1[[#This Row],[ScheduleSeason]])</f>
        <v>16</v>
      </c>
      <c r="D4152">
        <v>8</v>
      </c>
      <c r="E4152" cm="1">
        <f t="array" ref="E4152">_xlfn.XLOOKUP(Table1[[#This Row],[ScheduleWeekWritten]],Table3[Game],100+Table3[Increase],Table1[[#This Row],[ScheduleWeekWritten]])</f>
        <v>8</v>
      </c>
      <c r="F4152" t="b">
        <v>0</v>
      </c>
      <c r="G4152" t="s">
        <v>49</v>
      </c>
      <c r="H4152">
        <v>30</v>
      </c>
      <c r="I4152">
        <v>9</v>
      </c>
      <c r="J4152" t="s">
        <v>101</v>
      </c>
      <c r="K4152" t="s">
        <v>104</v>
      </c>
      <c r="L4152" t="str">
        <f>_xlfn.XLOOKUP(Table1[[#This Row],[TeamFavoriteID]],Table2[team_id],Table2[team_name],_xlfn.XLOOKUP(Table1[[#This Row],[TeamFavoriteID]],Table2[team_id_pfr],Table2[team_name],"Even"))</f>
        <v>Cincinnati Bengals</v>
      </c>
      <c r="M4152">
        <v>-4.5</v>
      </c>
      <c r="N4152">
        <f>IF(Table1[[#This Row],[TeamFavorite]]=Table1[[#This Row],[TeamHome]],Table1[[#This Row],[ScoreAway]]-Table1[[#This Row],[ScoreHome]],Table1[[#This Row],[ScoreHome]]-Table1[[#This Row],[ScoreAway]])</f>
        <v>21</v>
      </c>
      <c r="O4152">
        <f>IF(Table1[[#This Row],[SpreadActual]]&lt;Table1[[#This Row],[SpreadFavorite]],1,0)</f>
        <v>0</v>
      </c>
      <c r="P4152">
        <v>41</v>
      </c>
      <c r="Q4152" t="s">
        <v>113</v>
      </c>
      <c r="R4152" t="b">
        <v>0</v>
      </c>
      <c r="S4152">
        <v>55</v>
      </c>
      <c r="T4152">
        <v>8</v>
      </c>
      <c r="U4152">
        <v>81</v>
      </c>
    </row>
    <row r="4153" spans="1:22" x14ac:dyDescent="0.2">
      <c r="A4153" s="1">
        <v>31712</v>
      </c>
      <c r="B4153">
        <v>1986</v>
      </c>
      <c r="C4153">
        <f>_xlfn.MAXIFS(Table1[ScheduleWeekWritten],Table1[ScheduleSeason],Table1[[#This Row],[ScheduleSeason]])</f>
        <v>16</v>
      </c>
      <c r="D4153">
        <v>8</v>
      </c>
      <c r="E4153" cm="1">
        <f t="array" ref="E4153">_xlfn.XLOOKUP(Table1[[#This Row],[ScheduleWeekWritten]],Table3[Game],100+Table3[Increase],Table1[[#This Row],[ScheduleWeekWritten]])</f>
        <v>8</v>
      </c>
      <c r="F4153" t="b">
        <v>0</v>
      </c>
      <c r="G4153" t="s">
        <v>50</v>
      </c>
      <c r="H4153">
        <v>27</v>
      </c>
      <c r="I4153">
        <v>20</v>
      </c>
      <c r="J4153" t="s">
        <v>61</v>
      </c>
      <c r="K4153" t="s">
        <v>90</v>
      </c>
      <c r="L4153" t="str">
        <f>_xlfn.XLOOKUP(Table1[[#This Row],[TeamFavoriteID]],Table2[team_id],Table2[team_name],_xlfn.XLOOKUP(Table1[[#This Row],[TeamFavoriteID]],Table2[team_id_pfr],Table2[team_name],"Even"))</f>
        <v>New York Giants</v>
      </c>
      <c r="M4153">
        <v>-3.5</v>
      </c>
      <c r="N4153">
        <f>IF(Table1[[#This Row],[TeamFavorite]]=Table1[[#This Row],[TeamHome]],Table1[[#This Row],[ScoreAway]]-Table1[[#This Row],[ScoreHome]],Table1[[#This Row],[ScoreHome]]-Table1[[#This Row],[ScoreAway]])</f>
        <v>-7</v>
      </c>
      <c r="O4153">
        <f>IF(Table1[[#This Row],[SpreadActual]]&lt;Table1[[#This Row],[SpreadFavorite]],1,0)</f>
        <v>1</v>
      </c>
      <c r="P4153">
        <v>38</v>
      </c>
      <c r="Q4153" t="s">
        <v>126</v>
      </c>
      <c r="R4153" t="b">
        <v>0</v>
      </c>
      <c r="S4153">
        <v>52</v>
      </c>
      <c r="T4153">
        <v>14</v>
      </c>
      <c r="U4153">
        <v>97</v>
      </c>
    </row>
    <row r="4154" spans="1:22" x14ac:dyDescent="0.2">
      <c r="A4154" s="1">
        <v>31718</v>
      </c>
      <c r="B4154">
        <v>1986</v>
      </c>
      <c r="C4154">
        <f>_xlfn.MAXIFS(Table1[ScheduleWeekWritten],Table1[ScheduleSeason],Table1[[#This Row],[ScheduleSeason]])</f>
        <v>16</v>
      </c>
      <c r="D4154">
        <v>9</v>
      </c>
      <c r="E4154" cm="1">
        <f t="array" ref="E4154">_xlfn.XLOOKUP(Table1[[#This Row],[ScheduleWeekWritten]],Table3[Game],100+Table3[Increase],Table1[[#This Row],[ScheduleWeekWritten]])</f>
        <v>9</v>
      </c>
      <c r="F4154" t="b">
        <v>0</v>
      </c>
      <c r="G4154" t="s">
        <v>45</v>
      </c>
      <c r="H4154">
        <v>17</v>
      </c>
      <c r="I4154">
        <v>24</v>
      </c>
      <c r="J4154" t="s">
        <v>101</v>
      </c>
      <c r="K4154" t="s">
        <v>79</v>
      </c>
      <c r="L4154" t="str">
        <f>_xlfn.XLOOKUP(Table1[[#This Row],[TeamFavoriteID]],Table2[team_id],Table2[team_name],_xlfn.XLOOKUP(Table1[[#This Row],[TeamFavoriteID]],Table2[team_id_pfr],Table2[team_name],"Even"))</f>
        <v>Detroit Lions</v>
      </c>
      <c r="M4154">
        <v>-2.5</v>
      </c>
      <c r="N4154">
        <f>IF(Table1[[#This Row],[TeamFavorite]]=Table1[[#This Row],[TeamHome]],Table1[[#This Row],[ScoreAway]]-Table1[[#This Row],[ScoreHome]],Table1[[#This Row],[ScoreHome]]-Table1[[#This Row],[ScoreAway]])</f>
        <v>7</v>
      </c>
      <c r="O4154">
        <f>IF(Table1[[#This Row],[SpreadActual]]&lt;Table1[[#This Row],[SpreadFavorite]],1,0)</f>
        <v>0</v>
      </c>
      <c r="P4154">
        <v>44</v>
      </c>
      <c r="Q4154" t="s">
        <v>125</v>
      </c>
      <c r="R4154" t="b">
        <v>0</v>
      </c>
      <c r="S4154">
        <v>72</v>
      </c>
      <c r="T4154">
        <v>0</v>
      </c>
      <c r="V4154" t="s">
        <v>103</v>
      </c>
    </row>
    <row r="4155" spans="1:22" x14ac:dyDescent="0.2">
      <c r="A4155" s="1">
        <v>31718</v>
      </c>
      <c r="B4155">
        <v>1986</v>
      </c>
      <c r="C4155">
        <f>_xlfn.MAXIFS(Table1[ScheduleWeekWritten],Table1[ScheduleSeason],Table1[[#This Row],[ScheduleSeason]])</f>
        <v>16</v>
      </c>
      <c r="D4155">
        <v>9</v>
      </c>
      <c r="E4155" cm="1">
        <f t="array" ref="E4155">_xlfn.XLOOKUP(Table1[[#This Row],[ScheduleWeekWritten]],Table3[Game],100+Table3[Increase],Table1[[#This Row],[ScheduleWeekWritten]])</f>
        <v>9</v>
      </c>
      <c r="F4155" t="b">
        <v>0</v>
      </c>
      <c r="G4155" t="s">
        <v>140</v>
      </c>
      <c r="H4155">
        <v>9</v>
      </c>
      <c r="I4155">
        <v>24</v>
      </c>
      <c r="J4155" t="s">
        <v>62</v>
      </c>
      <c r="K4155" t="s">
        <v>63</v>
      </c>
      <c r="L4155" t="str">
        <f>_xlfn.XLOOKUP(Table1[[#This Row],[TeamFavoriteID]],Table2[team_id],Table2[team_name],_xlfn.XLOOKUP(Table1[[#This Row],[TeamFavoriteID]],Table2[team_id_pfr],Table2[team_name],"Even"))</f>
        <v>Cleveland Browns</v>
      </c>
      <c r="M4155">
        <v>-6.5</v>
      </c>
      <c r="N4155">
        <f>IF(Table1[[#This Row],[TeamFavorite]]=Table1[[#This Row],[TeamHome]],Table1[[#This Row],[ScoreAway]]-Table1[[#This Row],[ScoreHome]],Table1[[#This Row],[ScoreHome]]-Table1[[#This Row],[ScoreAway]])</f>
        <v>-15</v>
      </c>
      <c r="O4155">
        <f>IF(Table1[[#This Row],[SpreadActual]]&lt;Table1[[#This Row],[SpreadFavorite]],1,0)</f>
        <v>1</v>
      </c>
      <c r="P4155">
        <v>39.5</v>
      </c>
      <c r="Q4155" t="s">
        <v>141</v>
      </c>
      <c r="R4155" t="b">
        <v>0</v>
      </c>
      <c r="S4155">
        <v>72</v>
      </c>
      <c r="T4155">
        <v>0</v>
      </c>
      <c r="V4155" t="s">
        <v>103</v>
      </c>
    </row>
    <row r="4156" spans="1:22" x14ac:dyDescent="0.2">
      <c r="A4156" s="1">
        <v>31718</v>
      </c>
      <c r="B4156">
        <v>1986</v>
      </c>
      <c r="C4156">
        <f>_xlfn.MAXIFS(Table1[ScheduleWeekWritten],Table1[ScheduleSeason],Table1[[#This Row],[ScheduleSeason]])</f>
        <v>16</v>
      </c>
      <c r="D4156">
        <v>9</v>
      </c>
      <c r="E4156" cm="1">
        <f t="array" ref="E4156">_xlfn.XLOOKUP(Table1[[#This Row],[ScheduleWeekWritten]],Table3[Game],100+Table3[Increase],Table1[[#This Row],[ScheduleWeekWritten]])</f>
        <v>9</v>
      </c>
      <c r="F4156" t="b">
        <v>0</v>
      </c>
      <c r="G4156" t="s">
        <v>138</v>
      </c>
      <c r="H4156">
        <v>10</v>
      </c>
      <c r="I4156">
        <v>21</v>
      </c>
      <c r="J4156" t="s">
        <v>24</v>
      </c>
      <c r="K4156" t="s">
        <v>21</v>
      </c>
      <c r="L4156" t="str">
        <f>_xlfn.XLOOKUP(Table1[[#This Row],[TeamFavoriteID]],Table2[team_id],Table2[team_name],_xlfn.XLOOKUP(Table1[[#This Row],[TeamFavoriteID]],Table2[team_id_pfr],Table2[team_name],"Even"))</f>
        <v>Las Vegas Raiders</v>
      </c>
      <c r="M4156">
        <v>-3.5</v>
      </c>
      <c r="N4156">
        <f>IF(Table1[[#This Row],[TeamFavorite]]=Table1[[#This Row],[TeamHome]],Table1[[#This Row],[ScoreAway]]-Table1[[#This Row],[ScoreHome]],Table1[[#This Row],[ScoreHome]]-Table1[[#This Row],[ScoreAway]])</f>
        <v>-11</v>
      </c>
      <c r="O4156">
        <f>IF(Table1[[#This Row],[SpreadActual]]&lt;Table1[[#This Row],[SpreadFavorite]],1,0)</f>
        <v>1</v>
      </c>
      <c r="P4156">
        <v>40</v>
      </c>
      <c r="Q4156" t="s">
        <v>65</v>
      </c>
      <c r="R4156" t="b">
        <v>0</v>
      </c>
      <c r="S4156">
        <v>72</v>
      </c>
      <c r="T4156">
        <v>12</v>
      </c>
      <c r="U4156">
        <v>20</v>
      </c>
    </row>
    <row r="4157" spans="1:22" x14ac:dyDescent="0.2">
      <c r="A4157" s="1">
        <v>31718</v>
      </c>
      <c r="B4157">
        <v>1986</v>
      </c>
      <c r="C4157">
        <f>_xlfn.MAXIFS(Table1[ScheduleWeekWritten],Table1[ScheduleSeason],Table1[[#This Row],[ScheduleSeason]])</f>
        <v>16</v>
      </c>
      <c r="D4157">
        <v>9</v>
      </c>
      <c r="E4157" cm="1">
        <f t="array" ref="E4157">_xlfn.XLOOKUP(Table1[[#This Row],[ScheduleWeekWritten]],Table3[Game],100+Table3[Increase],Table1[[#This Row],[ScheduleWeekWritten]])</f>
        <v>9</v>
      </c>
      <c r="F4157" t="b">
        <v>0</v>
      </c>
      <c r="G4157" t="s">
        <v>19</v>
      </c>
      <c r="H4157">
        <v>28</v>
      </c>
      <c r="I4157">
        <v>7</v>
      </c>
      <c r="J4157" t="s">
        <v>23</v>
      </c>
      <c r="K4157" t="s">
        <v>91</v>
      </c>
      <c r="L4157" t="str">
        <f>_xlfn.XLOOKUP(Table1[[#This Row],[TeamFavoriteID]],Table2[team_id],Table2[team_name],_xlfn.XLOOKUP(Table1[[#This Row],[TeamFavoriteID]],Table2[team_id_pfr],Table2[team_name],"Even"))</f>
        <v>Miami Dolphins</v>
      </c>
      <c r="M4157">
        <v>-7.5</v>
      </c>
      <c r="N4157">
        <f>IF(Table1[[#This Row],[TeamFavorite]]=Table1[[#This Row],[TeamHome]],Table1[[#This Row],[ScoreAway]]-Table1[[#This Row],[ScoreHome]],Table1[[#This Row],[ScoreHome]]-Table1[[#This Row],[ScoreAway]])</f>
        <v>-21</v>
      </c>
      <c r="O4157">
        <f>IF(Table1[[#This Row],[SpreadActual]]&lt;Table1[[#This Row],[SpreadFavorite]],1,0)</f>
        <v>1</v>
      </c>
      <c r="P4157">
        <v>46</v>
      </c>
      <c r="Q4157" t="s">
        <v>22</v>
      </c>
      <c r="R4157" t="b">
        <v>0</v>
      </c>
      <c r="S4157">
        <v>80</v>
      </c>
      <c r="T4157">
        <v>9</v>
      </c>
      <c r="U4157">
        <v>75</v>
      </c>
    </row>
    <row r="4158" spans="1:22" x14ac:dyDescent="0.2">
      <c r="A4158" s="1">
        <v>31718</v>
      </c>
      <c r="B4158">
        <v>1986</v>
      </c>
      <c r="C4158">
        <f>_xlfn.MAXIFS(Table1[ScheduleWeekWritten],Table1[ScheduleSeason],Table1[[#This Row],[ScheduleSeason]])</f>
        <v>16</v>
      </c>
      <c r="D4158">
        <v>9</v>
      </c>
      <c r="E4158" cm="1">
        <f t="array" ref="E4158">_xlfn.XLOOKUP(Table1[[#This Row],[ScheduleWeekWritten]],Table3[Game],100+Table3[Increase],Table1[[#This Row],[ScheduleWeekWritten]])</f>
        <v>9</v>
      </c>
      <c r="F4158" t="b">
        <v>0</v>
      </c>
      <c r="G4158" t="s">
        <v>115</v>
      </c>
      <c r="H4158">
        <v>25</v>
      </c>
      <c r="I4158">
        <v>17</v>
      </c>
      <c r="J4158" t="s">
        <v>38</v>
      </c>
      <c r="K4158" t="s">
        <v>70</v>
      </c>
      <c r="L4158" t="str">
        <f>_xlfn.XLOOKUP(Table1[[#This Row],[TeamFavoriteID]],Table2[team_id],Table2[team_name],_xlfn.XLOOKUP(Table1[[#This Row],[TeamFavoriteID]],Table2[team_id_pfr],Table2[team_name],"Even"))</f>
        <v>Boston Patriots</v>
      </c>
      <c r="M4158">
        <v>-9</v>
      </c>
      <c r="N4158">
        <f>IF(Table1[[#This Row],[TeamFavorite]]=Table1[[#This Row],[TeamHome]],Table1[[#This Row],[ScoreAway]]-Table1[[#This Row],[ScoreHome]],Table1[[#This Row],[ScoreHome]]-Table1[[#This Row],[ScoreAway]])</f>
        <v>8</v>
      </c>
      <c r="O4158">
        <f>IF(Table1[[#This Row],[SpreadActual]]&lt;Table1[[#This Row],[SpreadFavorite]],1,0)</f>
        <v>0</v>
      </c>
      <c r="P4158">
        <v>38</v>
      </c>
      <c r="Q4158" t="s">
        <v>116</v>
      </c>
      <c r="R4158" t="b">
        <v>0</v>
      </c>
      <c r="S4158">
        <v>56</v>
      </c>
      <c r="T4158">
        <v>18</v>
      </c>
      <c r="U4158">
        <v>80</v>
      </c>
    </row>
    <row r="4159" spans="1:22" x14ac:dyDescent="0.2">
      <c r="A4159" s="1">
        <v>31718</v>
      </c>
      <c r="B4159">
        <v>1986</v>
      </c>
      <c r="C4159">
        <f>_xlfn.MAXIFS(Table1[ScheduleWeekWritten],Table1[ScheduleSeason],Table1[[#This Row],[ScheduleSeason]])</f>
        <v>16</v>
      </c>
      <c r="D4159">
        <v>9</v>
      </c>
      <c r="E4159" cm="1">
        <f t="array" ref="E4159">_xlfn.XLOOKUP(Table1[[#This Row],[ScheduleWeekWritten]],Table3[Game],100+Table3[Increase],Table1[[#This Row],[ScheduleWeekWritten]])</f>
        <v>9</v>
      </c>
      <c r="F4159" t="b">
        <v>0</v>
      </c>
      <c r="G4159" t="s">
        <v>95</v>
      </c>
      <c r="H4159">
        <v>23</v>
      </c>
      <c r="I4159">
        <v>10</v>
      </c>
      <c r="J4159" t="s">
        <v>53</v>
      </c>
      <c r="K4159" t="s">
        <v>87</v>
      </c>
      <c r="L4159" t="str">
        <f>_xlfn.XLOOKUP(Table1[[#This Row],[TeamFavoriteID]],Table2[team_id],Table2[team_name],_xlfn.XLOOKUP(Table1[[#This Row],[TeamFavoriteID]],Table2[team_id_pfr],Table2[team_name],"Even"))</f>
        <v>San Francisco 49ers</v>
      </c>
      <c r="M4159">
        <v>-5.5</v>
      </c>
      <c r="N4159">
        <f>IF(Table1[[#This Row],[TeamFavorite]]=Table1[[#This Row],[TeamHome]],Table1[[#This Row],[ScoreAway]]-Table1[[#This Row],[ScoreHome]],Table1[[#This Row],[ScoreHome]]-Table1[[#This Row],[ScoreAway]])</f>
        <v>13</v>
      </c>
      <c r="O4159">
        <f>IF(Table1[[#This Row],[SpreadActual]]&lt;Table1[[#This Row],[SpreadFavorite]],1,0)</f>
        <v>0</v>
      </c>
      <c r="P4159">
        <v>39</v>
      </c>
      <c r="Q4159" t="s">
        <v>124</v>
      </c>
      <c r="R4159" t="b">
        <v>0</v>
      </c>
      <c r="S4159">
        <v>72</v>
      </c>
      <c r="T4159">
        <v>0</v>
      </c>
      <c r="V4159" t="s">
        <v>103</v>
      </c>
    </row>
    <row r="4160" spans="1:22" x14ac:dyDescent="0.2">
      <c r="A4160" s="1">
        <v>31718</v>
      </c>
      <c r="B4160">
        <v>1986</v>
      </c>
      <c r="C4160">
        <f>_xlfn.MAXIFS(Table1[ScheduleWeekWritten],Table1[ScheduleSeason],Table1[[#This Row],[ScheduleSeason]])</f>
        <v>16</v>
      </c>
      <c r="D4160">
        <v>9</v>
      </c>
      <c r="E4160" cm="1">
        <f t="array" ref="E4160">_xlfn.XLOOKUP(Table1[[#This Row],[ScheduleWeekWritten]],Table3[Game],100+Table3[Increase],Table1[[#This Row],[ScheduleWeekWritten]])</f>
        <v>9</v>
      </c>
      <c r="F4160" t="b">
        <v>0</v>
      </c>
      <c r="G4160" t="s">
        <v>50</v>
      </c>
      <c r="H4160">
        <v>17</v>
      </c>
      <c r="I4160">
        <v>14</v>
      </c>
      <c r="J4160" t="s">
        <v>67</v>
      </c>
      <c r="K4160" t="s">
        <v>90</v>
      </c>
      <c r="L4160" t="str">
        <f>_xlfn.XLOOKUP(Table1[[#This Row],[TeamFavoriteID]],Table2[team_id],Table2[team_name],_xlfn.XLOOKUP(Table1[[#This Row],[TeamFavoriteID]],Table2[team_id_pfr],Table2[team_name],"Even"))</f>
        <v>New York Giants</v>
      </c>
      <c r="M4160">
        <v>-3</v>
      </c>
      <c r="N4160">
        <f>IF(Table1[[#This Row],[TeamFavorite]]=Table1[[#This Row],[TeamHome]],Table1[[#This Row],[ScoreAway]]-Table1[[#This Row],[ScoreHome]],Table1[[#This Row],[ScoreHome]]-Table1[[#This Row],[ScoreAway]])</f>
        <v>-3</v>
      </c>
      <c r="O4160">
        <f>IF(Table1[[#This Row],[SpreadActual]]&lt;Table1[[#This Row],[SpreadFavorite]],1,0)</f>
        <v>0</v>
      </c>
      <c r="P4160">
        <v>41</v>
      </c>
      <c r="Q4160" t="s">
        <v>126</v>
      </c>
      <c r="R4160" t="b">
        <v>0</v>
      </c>
      <c r="S4160">
        <v>59</v>
      </c>
      <c r="T4160">
        <v>14</v>
      </c>
      <c r="U4160">
        <v>83</v>
      </c>
    </row>
    <row r="4161" spans="1:22" x14ac:dyDescent="0.2">
      <c r="A4161" s="1">
        <v>31718</v>
      </c>
      <c r="B4161">
        <v>1986</v>
      </c>
      <c r="C4161">
        <f>_xlfn.MAXIFS(Table1[ScheduleWeekWritten],Table1[ScheduleSeason],Table1[[#This Row],[ScheduleSeason]])</f>
        <v>16</v>
      </c>
      <c r="D4161">
        <v>9</v>
      </c>
      <c r="E4161" cm="1">
        <f t="array" ref="E4161">_xlfn.XLOOKUP(Table1[[#This Row],[ScheduleWeekWritten]],Table3[Game],100+Table3[Increase],Table1[[#This Row],[ScheduleWeekWritten]])</f>
        <v>9</v>
      </c>
      <c r="F4161" t="b">
        <v>0</v>
      </c>
      <c r="G4161" t="s">
        <v>49</v>
      </c>
      <c r="H4161">
        <v>27</v>
      </c>
      <c r="I4161">
        <v>3</v>
      </c>
      <c r="J4161" t="s">
        <v>33</v>
      </c>
      <c r="K4161" t="s">
        <v>51</v>
      </c>
      <c r="L4161" t="str">
        <f>_xlfn.XLOOKUP(Table1[[#This Row],[TeamFavoriteID]],Table2[team_id],Table2[team_name],_xlfn.XLOOKUP(Table1[[#This Row],[TeamFavoriteID]],Table2[team_id_pfr],Table2[team_name],"Even"))</f>
        <v>Pittsburgh Steelers</v>
      </c>
      <c r="M4161">
        <v>-5</v>
      </c>
      <c r="N4161">
        <f>IF(Table1[[#This Row],[TeamFavorite]]=Table1[[#This Row],[TeamHome]],Table1[[#This Row],[ScoreAway]]-Table1[[#This Row],[ScoreHome]],Table1[[#This Row],[ScoreHome]]-Table1[[#This Row],[ScoreAway]])</f>
        <v>-24</v>
      </c>
      <c r="O4161">
        <f>IF(Table1[[#This Row],[SpreadActual]]&lt;Table1[[#This Row],[SpreadFavorite]],1,0)</f>
        <v>1</v>
      </c>
      <c r="P4161">
        <v>38</v>
      </c>
      <c r="Q4161" t="s">
        <v>113</v>
      </c>
      <c r="R4161" t="b">
        <v>0</v>
      </c>
      <c r="S4161">
        <v>52</v>
      </c>
      <c r="T4161">
        <v>9</v>
      </c>
      <c r="U4161">
        <v>70</v>
      </c>
    </row>
    <row r="4162" spans="1:22" x14ac:dyDescent="0.2">
      <c r="A4162" s="1">
        <v>31718</v>
      </c>
      <c r="B4162">
        <v>1986</v>
      </c>
      <c r="C4162">
        <f>_xlfn.MAXIFS(Table1[ScheduleWeekWritten],Table1[ScheduleSeason],Table1[[#This Row],[ScheduleSeason]])</f>
        <v>16</v>
      </c>
      <c r="D4162">
        <v>9</v>
      </c>
      <c r="E4162" cm="1">
        <f t="array" ref="E4162">_xlfn.XLOOKUP(Table1[[#This Row],[ScheduleWeekWritten]],Table3[Game],100+Table3[Increase],Table1[[#This Row],[ScheduleWeekWritten]])</f>
        <v>9</v>
      </c>
      <c r="F4162" t="b">
        <v>0</v>
      </c>
      <c r="G4162" t="s">
        <v>27</v>
      </c>
      <c r="H4162">
        <v>23</v>
      </c>
      <c r="I4162">
        <v>24</v>
      </c>
      <c r="J4162" t="s">
        <v>42</v>
      </c>
      <c r="K4162" t="s">
        <v>29</v>
      </c>
      <c r="L4162" t="str">
        <f>_xlfn.XLOOKUP(Table1[[#This Row],[TeamFavoriteID]],Table2[team_id],Table2[team_name],_xlfn.XLOOKUP(Table1[[#This Row],[TeamFavoriteID]],Table2[team_id_pfr],Table2[team_name],"Even"))</f>
        <v>Los Angeles Chargers</v>
      </c>
      <c r="M4162">
        <v>-2</v>
      </c>
      <c r="N4162">
        <f>IF(Table1[[#This Row],[TeamFavorite]]=Table1[[#This Row],[TeamHome]],Table1[[#This Row],[ScoreAway]]-Table1[[#This Row],[ScoreHome]],Table1[[#This Row],[ScoreHome]]-Table1[[#This Row],[ScoreAway]])</f>
        <v>-1</v>
      </c>
      <c r="O4162">
        <f>IF(Table1[[#This Row],[SpreadActual]]&lt;Table1[[#This Row],[SpreadFavorite]],1,0)</f>
        <v>0</v>
      </c>
      <c r="P4162">
        <v>41.5</v>
      </c>
      <c r="Q4162" t="s">
        <v>94</v>
      </c>
      <c r="R4162" t="b">
        <v>0</v>
      </c>
      <c r="S4162">
        <v>65</v>
      </c>
      <c r="T4162">
        <v>9</v>
      </c>
      <c r="U4162">
        <v>59</v>
      </c>
    </row>
    <row r="4163" spans="1:22" x14ac:dyDescent="0.2">
      <c r="A4163" s="1">
        <v>31718</v>
      </c>
      <c r="B4163">
        <v>1986</v>
      </c>
      <c r="C4163">
        <f>_xlfn.MAXIFS(Table1[ScheduleWeekWritten],Table1[ScheduleSeason],Table1[[#This Row],[ScheduleSeason]])</f>
        <v>16</v>
      </c>
      <c r="D4163">
        <v>9</v>
      </c>
      <c r="E4163" cm="1">
        <f t="array" ref="E4163">_xlfn.XLOOKUP(Table1[[#This Row],[ScheduleWeekWritten]],Table3[Game],100+Table3[Increase],Table1[[#This Row],[ScheduleWeekWritten]])</f>
        <v>9</v>
      </c>
      <c r="F4163" t="b">
        <v>0</v>
      </c>
      <c r="G4163" t="s">
        <v>128</v>
      </c>
      <c r="H4163">
        <v>7</v>
      </c>
      <c r="I4163">
        <v>38</v>
      </c>
      <c r="J4163" t="s">
        <v>31</v>
      </c>
      <c r="K4163" t="s">
        <v>132</v>
      </c>
      <c r="L4163" t="str">
        <f>_xlfn.XLOOKUP(Table1[[#This Row],[TeamFavoriteID]],Table2[team_id],Table2[team_name],_xlfn.XLOOKUP(Table1[[#This Row],[TeamFavoriteID]],Table2[team_id_pfr],Table2[team_name],"Even"))</f>
        <v>Seattle Seahawks</v>
      </c>
      <c r="M4163">
        <v>-4</v>
      </c>
      <c r="N4163">
        <f>IF(Table1[[#This Row],[TeamFavorite]]=Table1[[#This Row],[TeamHome]],Table1[[#This Row],[ScoreAway]]-Table1[[#This Row],[ScoreHome]],Table1[[#This Row],[ScoreHome]]-Table1[[#This Row],[ScoreAway]])</f>
        <v>31</v>
      </c>
      <c r="O4163">
        <f>IF(Table1[[#This Row],[SpreadActual]]&lt;Table1[[#This Row],[SpreadFavorite]],1,0)</f>
        <v>0</v>
      </c>
      <c r="P4163">
        <v>42</v>
      </c>
      <c r="Q4163" t="s">
        <v>129</v>
      </c>
      <c r="R4163" t="b">
        <v>0</v>
      </c>
      <c r="S4163">
        <v>72</v>
      </c>
      <c r="T4163">
        <v>0</v>
      </c>
      <c r="V4163" t="s">
        <v>103</v>
      </c>
    </row>
    <row r="4164" spans="1:22" x14ac:dyDescent="0.2">
      <c r="A4164" s="1">
        <v>31718</v>
      </c>
      <c r="B4164">
        <v>1986</v>
      </c>
      <c r="C4164">
        <f>_xlfn.MAXIFS(Table1[ScheduleWeekWritten],Table1[ScheduleSeason],Table1[[#This Row],[ScheduleSeason]])</f>
        <v>16</v>
      </c>
      <c r="D4164">
        <v>9</v>
      </c>
      <c r="E4164" cm="1">
        <f t="array" ref="E4164">_xlfn.XLOOKUP(Table1[[#This Row],[ScheduleWeekWritten]],Table3[Game],100+Table3[Increase],Table1[[#This Row],[ScheduleWeekWritten]])</f>
        <v>9</v>
      </c>
      <c r="F4164" t="b">
        <v>0</v>
      </c>
      <c r="G4164" t="s">
        <v>57</v>
      </c>
      <c r="H4164">
        <v>13</v>
      </c>
      <c r="I4164">
        <v>10</v>
      </c>
      <c r="J4164" t="s">
        <v>58</v>
      </c>
      <c r="K4164" t="s">
        <v>77</v>
      </c>
      <c r="L4164" t="str">
        <f>_xlfn.XLOOKUP(Table1[[#This Row],[TeamFavoriteID]],Table2[team_id],Table2[team_name],_xlfn.XLOOKUP(Table1[[#This Row],[TeamFavoriteID]],Table2[team_id_pfr],Table2[team_name],"Even"))</f>
        <v>Philadelphia Eagles</v>
      </c>
      <c r="M4164">
        <v>-2.5</v>
      </c>
      <c r="N4164">
        <f>IF(Table1[[#This Row],[TeamFavorite]]=Table1[[#This Row],[TeamHome]],Table1[[#This Row],[ScoreAway]]-Table1[[#This Row],[ScoreHome]],Table1[[#This Row],[ScoreHome]]-Table1[[#This Row],[ScoreAway]])</f>
        <v>3</v>
      </c>
      <c r="O4164">
        <f>IF(Table1[[#This Row],[SpreadActual]]&lt;Table1[[#This Row],[SpreadFavorite]],1,0)</f>
        <v>0</v>
      </c>
      <c r="P4164">
        <v>37</v>
      </c>
      <c r="Q4164" t="s">
        <v>60</v>
      </c>
      <c r="R4164" t="b">
        <v>0</v>
      </c>
      <c r="S4164">
        <v>46</v>
      </c>
      <c r="T4164">
        <v>11</v>
      </c>
      <c r="U4164">
        <v>79</v>
      </c>
    </row>
    <row r="4165" spans="1:22" x14ac:dyDescent="0.2">
      <c r="A4165" s="1">
        <v>31718</v>
      </c>
      <c r="B4165">
        <v>1986</v>
      </c>
      <c r="C4165">
        <f>_xlfn.MAXIFS(Table1[ScheduleWeekWritten],Table1[ScheduleSeason],Table1[[#This Row],[ScheduleSeason]])</f>
        <v>16</v>
      </c>
      <c r="D4165">
        <v>9</v>
      </c>
      <c r="E4165" cm="1">
        <f t="array" ref="E4165">_xlfn.XLOOKUP(Table1[[#This Row],[ScheduleWeekWritten]],Table3[Game],100+Table3[Increase],Table1[[#This Row],[ScheduleWeekWritten]])</f>
        <v>9</v>
      </c>
      <c r="F4165" t="b">
        <v>0</v>
      </c>
      <c r="G4165" t="s">
        <v>127</v>
      </c>
      <c r="H4165">
        <v>34</v>
      </c>
      <c r="I4165">
        <v>28</v>
      </c>
      <c r="J4165" t="s">
        <v>28</v>
      </c>
      <c r="K4165" t="s">
        <v>89</v>
      </c>
      <c r="L4165" t="str">
        <f>_xlfn.XLOOKUP(Table1[[#This Row],[TeamFavoriteID]],Table2[team_id],Table2[team_name],_xlfn.XLOOKUP(Table1[[#This Row],[TeamFavoriteID]],Table2[team_id_pfr],Table2[team_name],"Even"))</f>
        <v>Even</v>
      </c>
      <c r="M4165">
        <v>0</v>
      </c>
      <c r="N4165">
        <f>IF(Table1[[#This Row],[TeamFavorite]]=Table1[[#This Row],[TeamHome]],Table1[[#This Row],[ScoreAway]]-Table1[[#This Row],[ScoreHome]],Table1[[#This Row],[ScoreHome]]-Table1[[#This Row],[ScoreAway]])</f>
        <v>6</v>
      </c>
      <c r="O4165">
        <f>IF(Table1[[#This Row],[SpreadActual]]&lt;Table1[[#This Row],[SpreadFavorite]],1,0)</f>
        <v>0</v>
      </c>
      <c r="P4165">
        <v>41</v>
      </c>
      <c r="Q4165" t="s">
        <v>130</v>
      </c>
      <c r="R4165" t="b">
        <v>0</v>
      </c>
      <c r="S4165">
        <v>73</v>
      </c>
      <c r="T4165">
        <v>8</v>
      </c>
      <c r="U4165">
        <v>89</v>
      </c>
    </row>
    <row r="4166" spans="1:22" x14ac:dyDescent="0.2">
      <c r="A4166" s="1">
        <v>31718</v>
      </c>
      <c r="B4166">
        <v>1986</v>
      </c>
      <c r="C4166">
        <f>_xlfn.MAXIFS(Table1[ScheduleWeekWritten],Table1[ScheduleSeason],Table1[[#This Row],[ScheduleSeason]])</f>
        <v>16</v>
      </c>
      <c r="D4166">
        <v>9</v>
      </c>
      <c r="E4166" cm="1">
        <f t="array" ref="E4166">_xlfn.XLOOKUP(Table1[[#This Row],[ScheduleWeekWritten]],Table3[Game],100+Table3[Increase],Table1[[#This Row],[ScheduleWeekWritten]])</f>
        <v>9</v>
      </c>
      <c r="F4166" t="b">
        <v>0</v>
      </c>
      <c r="G4166" t="s">
        <v>61</v>
      </c>
      <c r="H4166">
        <v>44</v>
      </c>
      <c r="I4166">
        <v>38</v>
      </c>
      <c r="J4166" t="s">
        <v>54</v>
      </c>
      <c r="K4166" t="s">
        <v>85</v>
      </c>
      <c r="L4166" t="str">
        <f>_xlfn.XLOOKUP(Table1[[#This Row],[TeamFavoriteID]],Table2[team_id],Table2[team_name],_xlfn.XLOOKUP(Table1[[#This Row],[TeamFavoriteID]],Table2[team_id_pfr],Table2[team_name],"Even"))</f>
        <v>Washington Commanders</v>
      </c>
      <c r="M4166">
        <v>-7</v>
      </c>
      <c r="N4166">
        <f>IF(Table1[[#This Row],[TeamFavorite]]=Table1[[#This Row],[TeamHome]],Table1[[#This Row],[ScoreAway]]-Table1[[#This Row],[ScoreHome]],Table1[[#This Row],[ScoreHome]]-Table1[[#This Row],[ScoreAway]])</f>
        <v>6</v>
      </c>
      <c r="O4166">
        <f>IF(Table1[[#This Row],[SpreadActual]]&lt;Table1[[#This Row],[SpreadFavorite]],1,0)</f>
        <v>0</v>
      </c>
      <c r="P4166">
        <v>40</v>
      </c>
      <c r="Q4166" t="s">
        <v>64</v>
      </c>
      <c r="R4166" t="b">
        <v>0</v>
      </c>
      <c r="S4166">
        <v>58</v>
      </c>
      <c r="T4166">
        <v>10</v>
      </c>
      <c r="U4166">
        <v>88</v>
      </c>
    </row>
    <row r="4167" spans="1:22" x14ac:dyDescent="0.2">
      <c r="A4167" s="1">
        <v>31719</v>
      </c>
      <c r="B4167">
        <v>1986</v>
      </c>
      <c r="C4167">
        <f>_xlfn.MAXIFS(Table1[ScheduleWeekWritten],Table1[ScheduleSeason],Table1[[#This Row],[ScheduleSeason]])</f>
        <v>16</v>
      </c>
      <c r="D4167">
        <v>9</v>
      </c>
      <c r="E4167" cm="1">
        <f t="array" ref="E4167">_xlfn.XLOOKUP(Table1[[#This Row],[ScheduleWeekWritten]],Table3[Game],100+Table3[Increase],Table1[[#This Row],[ScheduleWeekWritten]])</f>
        <v>9</v>
      </c>
      <c r="F4167" t="b">
        <v>0</v>
      </c>
      <c r="G4167" t="s">
        <v>46</v>
      </c>
      <c r="H4167">
        <v>17</v>
      </c>
      <c r="I4167">
        <v>20</v>
      </c>
      <c r="J4167" t="s">
        <v>39</v>
      </c>
      <c r="K4167" t="s">
        <v>47</v>
      </c>
      <c r="L4167" t="str">
        <f>_xlfn.XLOOKUP(Table1[[#This Row],[TeamFavoriteID]],Table2[team_id],Table2[team_name],_xlfn.XLOOKUP(Table1[[#This Row],[TeamFavoriteID]],Table2[team_id_pfr],Table2[team_name],"Even"))</f>
        <v>Chicago Bears</v>
      </c>
      <c r="M4167">
        <v>-8</v>
      </c>
      <c r="N4167">
        <f>IF(Table1[[#This Row],[TeamFavorite]]=Table1[[#This Row],[TeamHome]],Table1[[#This Row],[ScoreAway]]-Table1[[#This Row],[ScoreHome]],Table1[[#This Row],[ScoreHome]]-Table1[[#This Row],[ScoreAway]])</f>
        <v>3</v>
      </c>
      <c r="O4167">
        <f>IF(Table1[[#This Row],[SpreadActual]]&lt;Table1[[#This Row],[SpreadFavorite]],1,0)</f>
        <v>0</v>
      </c>
      <c r="P4167">
        <v>35</v>
      </c>
      <c r="Q4167" t="s">
        <v>114</v>
      </c>
      <c r="R4167" t="b">
        <v>0</v>
      </c>
      <c r="S4167">
        <v>36</v>
      </c>
      <c r="T4167">
        <v>11</v>
      </c>
      <c r="U4167">
        <v>72</v>
      </c>
    </row>
    <row r="4168" spans="1:22" x14ac:dyDescent="0.2">
      <c r="A4168" s="1">
        <v>31725</v>
      </c>
      <c r="B4168">
        <v>1986</v>
      </c>
      <c r="C4168">
        <f>_xlfn.MAXIFS(Table1[ScheduleWeekWritten],Table1[ScheduleSeason],Table1[[#This Row],[ScheduleSeason]])</f>
        <v>16</v>
      </c>
      <c r="D4168">
        <v>10</v>
      </c>
      <c r="E4168" cm="1">
        <f t="array" ref="E4168">_xlfn.XLOOKUP(Table1[[#This Row],[ScheduleWeekWritten]],Table3[Game],100+Table3[Increase],Table1[[#This Row],[ScheduleWeekWritten]])</f>
        <v>10</v>
      </c>
      <c r="F4168" t="b">
        <v>0</v>
      </c>
      <c r="G4168" t="s">
        <v>38</v>
      </c>
      <c r="H4168">
        <v>14</v>
      </c>
      <c r="I4168">
        <v>28</v>
      </c>
      <c r="J4168" t="s">
        <v>31</v>
      </c>
      <c r="K4168" t="s">
        <v>32</v>
      </c>
      <c r="L4168" t="str">
        <f>_xlfn.XLOOKUP(Table1[[#This Row],[TeamFavoriteID]],Table2[team_id],Table2[team_name],_xlfn.XLOOKUP(Table1[[#This Row],[TeamFavoriteID]],Table2[team_id_pfr],Table2[team_name],"Even"))</f>
        <v>New York Jets</v>
      </c>
      <c r="M4168">
        <v>-3</v>
      </c>
      <c r="N4168">
        <f>IF(Table1[[#This Row],[TeamFavorite]]=Table1[[#This Row],[TeamHome]],Table1[[#This Row],[ScoreAway]]-Table1[[#This Row],[ScoreHome]],Table1[[#This Row],[ScoreHome]]-Table1[[#This Row],[ScoreAway]])</f>
        <v>-14</v>
      </c>
      <c r="O4168">
        <f>IF(Table1[[#This Row],[SpreadActual]]&lt;Table1[[#This Row],[SpreadFavorite]],1,0)</f>
        <v>1</v>
      </c>
      <c r="P4168">
        <v>42.5</v>
      </c>
      <c r="Q4168" t="s">
        <v>41</v>
      </c>
      <c r="R4168" t="b">
        <v>0</v>
      </c>
      <c r="S4168">
        <v>70</v>
      </c>
      <c r="T4168">
        <v>11</v>
      </c>
      <c r="U4168">
        <v>83</v>
      </c>
    </row>
    <row r="4169" spans="1:22" x14ac:dyDescent="0.2">
      <c r="A4169" s="1">
        <v>31725</v>
      </c>
      <c r="B4169">
        <v>1986</v>
      </c>
      <c r="C4169">
        <f>_xlfn.MAXIFS(Table1[ScheduleWeekWritten],Table1[ScheduleSeason],Table1[[#This Row],[ScheduleSeason]])</f>
        <v>16</v>
      </c>
      <c r="D4169">
        <v>10</v>
      </c>
      <c r="E4169" cm="1">
        <f t="array" ref="E4169">_xlfn.XLOOKUP(Table1[[#This Row],[ScheduleWeekWritten]],Table3[Game],100+Table3[Increase],Table1[[#This Row],[ScheduleWeekWritten]])</f>
        <v>10</v>
      </c>
      <c r="F4169" t="b">
        <v>0</v>
      </c>
      <c r="G4169" t="s">
        <v>28</v>
      </c>
      <c r="H4169">
        <v>16</v>
      </c>
      <c r="I4169">
        <v>12</v>
      </c>
      <c r="J4169" t="s">
        <v>49</v>
      </c>
      <c r="K4169" t="s">
        <v>43</v>
      </c>
      <c r="L4169" t="str">
        <f>_xlfn.XLOOKUP(Table1[[#This Row],[TeamFavoriteID]],Table2[team_id],Table2[team_name],_xlfn.XLOOKUP(Table1[[#This Row],[TeamFavoriteID]],Table2[team_id_pfr],Table2[team_name],"Even"))</f>
        <v>Buffalo Bills</v>
      </c>
      <c r="M4169">
        <v>-1</v>
      </c>
      <c r="N4169">
        <f>IF(Table1[[#This Row],[TeamFavorite]]=Table1[[#This Row],[TeamHome]],Table1[[#This Row],[ScoreAway]]-Table1[[#This Row],[ScoreHome]],Table1[[#This Row],[ScoreHome]]-Table1[[#This Row],[ScoreAway]])</f>
        <v>-4</v>
      </c>
      <c r="O4169">
        <f>IF(Table1[[#This Row],[SpreadActual]]&lt;Table1[[#This Row],[SpreadFavorite]],1,0)</f>
        <v>1</v>
      </c>
      <c r="P4169">
        <v>39</v>
      </c>
      <c r="Q4169" t="s">
        <v>123</v>
      </c>
      <c r="R4169" t="b">
        <v>0</v>
      </c>
      <c r="S4169">
        <v>55</v>
      </c>
      <c r="T4169">
        <v>27</v>
      </c>
      <c r="U4169">
        <v>72</v>
      </c>
    </row>
    <row r="4170" spans="1:22" x14ac:dyDescent="0.2">
      <c r="A4170" s="1">
        <v>31725</v>
      </c>
      <c r="B4170">
        <v>1986</v>
      </c>
      <c r="C4170">
        <f>_xlfn.MAXIFS(Table1[ScheduleWeekWritten],Table1[ScheduleSeason],Table1[[#This Row],[ScheduleSeason]])</f>
        <v>16</v>
      </c>
      <c r="D4170">
        <v>10</v>
      </c>
      <c r="E4170" cm="1">
        <f t="array" ref="E4170">_xlfn.XLOOKUP(Table1[[#This Row],[ScheduleWeekWritten]],Table3[Game],100+Table3[Increase],Table1[[#This Row],[ScheduleWeekWritten]])</f>
        <v>10</v>
      </c>
      <c r="F4170" t="b">
        <v>0</v>
      </c>
      <c r="G4170" t="s">
        <v>67</v>
      </c>
      <c r="H4170">
        <v>13</v>
      </c>
      <c r="I4170">
        <v>17</v>
      </c>
      <c r="J4170" t="s">
        <v>138</v>
      </c>
      <c r="K4170" t="s">
        <v>68</v>
      </c>
      <c r="L4170" t="str">
        <f>_xlfn.XLOOKUP(Table1[[#This Row],[TeamFavoriteID]],Table2[team_id],Table2[team_name],_xlfn.XLOOKUP(Table1[[#This Row],[TeamFavoriteID]],Table2[team_id_pfr],Table2[team_name],"Even"))</f>
        <v>Dallas Cowboys</v>
      </c>
      <c r="M4170">
        <v>-3</v>
      </c>
      <c r="N4170">
        <f>IF(Table1[[#This Row],[TeamFavorite]]=Table1[[#This Row],[TeamHome]],Table1[[#This Row],[ScoreAway]]-Table1[[#This Row],[ScoreHome]],Table1[[#This Row],[ScoreHome]]-Table1[[#This Row],[ScoreAway]])</f>
        <v>4</v>
      </c>
      <c r="O4170">
        <f>IF(Table1[[#This Row],[SpreadActual]]&lt;Table1[[#This Row],[SpreadFavorite]],1,0)</f>
        <v>0</v>
      </c>
      <c r="P4170">
        <v>40</v>
      </c>
      <c r="Q4170" t="s">
        <v>119</v>
      </c>
      <c r="R4170" t="b">
        <v>0</v>
      </c>
      <c r="S4170">
        <v>56</v>
      </c>
      <c r="T4170">
        <v>13</v>
      </c>
      <c r="U4170">
        <v>68</v>
      </c>
    </row>
    <row r="4171" spans="1:22" x14ac:dyDescent="0.2">
      <c r="A4171" s="1">
        <v>31725</v>
      </c>
      <c r="B4171">
        <v>1986</v>
      </c>
      <c r="C4171">
        <f>_xlfn.MAXIFS(Table1[ScheduleWeekWritten],Table1[ScheduleSeason],Table1[[#This Row],[ScheduleSeason]])</f>
        <v>16</v>
      </c>
      <c r="D4171">
        <v>10</v>
      </c>
      <c r="E4171" cm="1">
        <f t="array" ref="E4171">_xlfn.XLOOKUP(Table1[[#This Row],[ScheduleWeekWritten]],Table3[Game],100+Table3[Increase],Table1[[#This Row],[ScheduleWeekWritten]])</f>
        <v>10</v>
      </c>
      <c r="F4171" t="b">
        <v>0</v>
      </c>
      <c r="G4171" t="s">
        <v>24</v>
      </c>
      <c r="H4171">
        <v>3</v>
      </c>
      <c r="I4171">
        <v>9</v>
      </c>
      <c r="J4171" t="s">
        <v>27</v>
      </c>
      <c r="K4171" t="s">
        <v>88</v>
      </c>
      <c r="L4171" t="str">
        <f>_xlfn.XLOOKUP(Table1[[#This Row],[TeamFavoriteID]],Table2[team_id],Table2[team_name],_xlfn.XLOOKUP(Table1[[#This Row],[TeamFavoriteID]],Table2[team_id_pfr],Table2[team_name],"Even"))</f>
        <v>Denver Broncos</v>
      </c>
      <c r="M4171">
        <v>-13.5</v>
      </c>
      <c r="N4171">
        <f>IF(Table1[[#This Row],[TeamFavorite]]=Table1[[#This Row],[TeamHome]],Table1[[#This Row],[ScoreAway]]-Table1[[#This Row],[ScoreHome]],Table1[[#This Row],[ScoreHome]]-Table1[[#This Row],[ScoreAway]])</f>
        <v>6</v>
      </c>
      <c r="O4171">
        <f>IF(Table1[[#This Row],[SpreadActual]]&lt;Table1[[#This Row],[SpreadFavorite]],1,0)</f>
        <v>0</v>
      </c>
      <c r="P4171">
        <v>42</v>
      </c>
      <c r="Q4171" t="s">
        <v>71</v>
      </c>
      <c r="R4171" t="b">
        <v>0</v>
      </c>
      <c r="S4171">
        <v>31</v>
      </c>
      <c r="T4171">
        <v>8</v>
      </c>
      <c r="U4171">
        <v>48</v>
      </c>
    </row>
    <row r="4172" spans="1:22" x14ac:dyDescent="0.2">
      <c r="A4172" s="1">
        <v>31725</v>
      </c>
      <c r="B4172">
        <v>1986</v>
      </c>
      <c r="C4172">
        <f>_xlfn.MAXIFS(Table1[ScheduleWeekWritten],Table1[ScheduleSeason],Table1[[#This Row],[ScheduleSeason]])</f>
        <v>16</v>
      </c>
      <c r="D4172">
        <v>10</v>
      </c>
      <c r="E4172" cm="1">
        <f t="array" ref="E4172">_xlfn.XLOOKUP(Table1[[#This Row],[ScheduleWeekWritten]],Table3[Game],100+Table3[Increase],Table1[[#This Row],[ScheduleWeekWritten]])</f>
        <v>10</v>
      </c>
      <c r="F4172" t="b">
        <v>0</v>
      </c>
      <c r="G4172" t="s">
        <v>45</v>
      </c>
      <c r="H4172">
        <v>10</v>
      </c>
      <c r="I4172">
        <v>24</v>
      </c>
      <c r="J4172" t="s">
        <v>54</v>
      </c>
      <c r="K4172" t="s">
        <v>55</v>
      </c>
      <c r="L4172" t="str">
        <f>_xlfn.XLOOKUP(Table1[[#This Row],[TeamFavoriteID]],Table2[team_id],Table2[team_name],_xlfn.XLOOKUP(Table1[[#This Row],[TeamFavoriteID]],Table2[team_id_pfr],Table2[team_name],"Even"))</f>
        <v>Minnesota Vikings</v>
      </c>
      <c r="M4172">
        <v>-3</v>
      </c>
      <c r="N4172">
        <f>IF(Table1[[#This Row],[TeamFavorite]]=Table1[[#This Row],[TeamHome]],Table1[[#This Row],[ScoreAway]]-Table1[[#This Row],[ScoreHome]],Table1[[#This Row],[ScoreHome]]-Table1[[#This Row],[ScoreAway]])</f>
        <v>-14</v>
      </c>
      <c r="O4172">
        <f>IF(Table1[[#This Row],[SpreadActual]]&lt;Table1[[#This Row],[SpreadFavorite]],1,0)</f>
        <v>1</v>
      </c>
      <c r="P4172">
        <v>41</v>
      </c>
      <c r="Q4172" t="s">
        <v>125</v>
      </c>
      <c r="R4172" t="b">
        <v>0</v>
      </c>
      <c r="S4172">
        <v>72</v>
      </c>
      <c r="T4172">
        <v>0</v>
      </c>
      <c r="V4172" t="s">
        <v>103</v>
      </c>
    </row>
    <row r="4173" spans="1:22" x14ac:dyDescent="0.2">
      <c r="A4173" s="1">
        <v>31725</v>
      </c>
      <c r="B4173">
        <v>1986</v>
      </c>
      <c r="C4173">
        <f>_xlfn.MAXIFS(Table1[ScheduleWeekWritten],Table1[ScheduleSeason],Table1[[#This Row],[ScheduleSeason]])</f>
        <v>16</v>
      </c>
      <c r="D4173">
        <v>10</v>
      </c>
      <c r="E4173" cm="1">
        <f t="array" ref="E4173">_xlfn.XLOOKUP(Table1[[#This Row],[ScheduleWeekWritten]],Table3[Game],100+Table3[Increase],Table1[[#This Row],[ScheduleWeekWritten]])</f>
        <v>10</v>
      </c>
      <c r="F4173" t="b">
        <v>0</v>
      </c>
      <c r="G4173" t="s">
        <v>33</v>
      </c>
      <c r="H4173">
        <v>7</v>
      </c>
      <c r="I4173">
        <v>16</v>
      </c>
      <c r="J4173" t="s">
        <v>61</v>
      </c>
      <c r="K4173" t="s">
        <v>85</v>
      </c>
      <c r="L4173" t="str">
        <f>_xlfn.XLOOKUP(Table1[[#This Row],[TeamFavoriteID]],Table2[team_id],Table2[team_name],_xlfn.XLOOKUP(Table1[[#This Row],[TeamFavoriteID]],Table2[team_id_pfr],Table2[team_name],"Even"))</f>
        <v>Washington Commanders</v>
      </c>
      <c r="M4173">
        <v>-9.5</v>
      </c>
      <c r="N4173">
        <f>IF(Table1[[#This Row],[TeamFavorite]]=Table1[[#This Row],[TeamHome]],Table1[[#This Row],[ScoreAway]]-Table1[[#This Row],[ScoreHome]],Table1[[#This Row],[ScoreHome]]-Table1[[#This Row],[ScoreAway]])</f>
        <v>-9</v>
      </c>
      <c r="O4173">
        <f>IF(Table1[[#This Row],[SpreadActual]]&lt;Table1[[#This Row],[SpreadFavorite]],1,0)</f>
        <v>0</v>
      </c>
      <c r="P4173">
        <v>39.5</v>
      </c>
      <c r="Q4173" t="s">
        <v>82</v>
      </c>
      <c r="R4173" t="b">
        <v>0</v>
      </c>
      <c r="S4173">
        <v>30</v>
      </c>
      <c r="T4173">
        <v>24</v>
      </c>
      <c r="U4173">
        <v>51</v>
      </c>
    </row>
    <row r="4174" spans="1:22" x14ac:dyDescent="0.2">
      <c r="A4174" s="1">
        <v>31725</v>
      </c>
      <c r="B4174">
        <v>1986</v>
      </c>
      <c r="C4174">
        <f>_xlfn.MAXIFS(Table1[ScheduleWeekWritten],Table1[ScheduleSeason],Table1[[#This Row],[ScheduleSeason]])</f>
        <v>16</v>
      </c>
      <c r="D4174">
        <v>10</v>
      </c>
      <c r="E4174" cm="1">
        <f t="array" ref="E4174">_xlfn.XLOOKUP(Table1[[#This Row],[ScheduleWeekWritten]],Table3[Game],100+Table3[Increase],Table1[[#This Row],[ScheduleWeekWritten]])</f>
        <v>10</v>
      </c>
      <c r="F4174" t="b">
        <v>0</v>
      </c>
      <c r="G4174" t="s">
        <v>23</v>
      </c>
      <c r="H4174">
        <v>32</v>
      </c>
      <c r="I4174">
        <v>28</v>
      </c>
      <c r="J4174" t="s">
        <v>101</v>
      </c>
      <c r="K4174" t="s">
        <v>104</v>
      </c>
      <c r="L4174" t="str">
        <f>_xlfn.XLOOKUP(Table1[[#This Row],[TeamFavoriteID]],Table2[team_id],Table2[team_name],_xlfn.XLOOKUP(Table1[[#This Row],[TeamFavoriteID]],Table2[team_id_pfr],Table2[team_name],"Even"))</f>
        <v>Cincinnati Bengals</v>
      </c>
      <c r="M4174">
        <v>-4</v>
      </c>
      <c r="N4174">
        <f>IF(Table1[[#This Row],[TeamFavorite]]=Table1[[#This Row],[TeamHome]],Table1[[#This Row],[ScoreAway]]-Table1[[#This Row],[ScoreHome]],Table1[[#This Row],[ScoreHome]]-Table1[[#This Row],[ScoreAway]])</f>
        <v>4</v>
      </c>
      <c r="O4174">
        <f>IF(Table1[[#This Row],[SpreadActual]]&lt;Table1[[#This Row],[SpreadFavorite]],1,0)</f>
        <v>0</v>
      </c>
      <c r="P4174">
        <v>45.5</v>
      </c>
      <c r="Q4174" t="s">
        <v>102</v>
      </c>
      <c r="R4174" t="b">
        <v>0</v>
      </c>
      <c r="S4174">
        <v>72</v>
      </c>
      <c r="T4174">
        <v>0</v>
      </c>
      <c r="V4174" t="s">
        <v>103</v>
      </c>
    </row>
    <row r="4175" spans="1:22" x14ac:dyDescent="0.2">
      <c r="A4175" s="1">
        <v>31725</v>
      </c>
      <c r="B4175">
        <v>1986</v>
      </c>
      <c r="C4175">
        <f>_xlfn.MAXIFS(Table1[ScheduleWeekWritten],Table1[ScheduleSeason],Table1[[#This Row],[ScheduleSeason]])</f>
        <v>16</v>
      </c>
      <c r="D4175">
        <v>10</v>
      </c>
      <c r="E4175" cm="1">
        <f t="array" ref="E4175">_xlfn.XLOOKUP(Table1[[#This Row],[ScheduleWeekWritten]],Table3[Game],100+Table3[Increase],Table1[[#This Row],[ScheduleWeekWritten]])</f>
        <v>10</v>
      </c>
      <c r="F4175" t="b">
        <v>0</v>
      </c>
      <c r="G4175" t="s">
        <v>140</v>
      </c>
      <c r="H4175">
        <v>21</v>
      </c>
      <c r="I4175">
        <v>30</v>
      </c>
      <c r="J4175" t="s">
        <v>115</v>
      </c>
      <c r="K4175" t="s">
        <v>70</v>
      </c>
      <c r="L4175" t="str">
        <f>_xlfn.XLOOKUP(Table1[[#This Row],[TeamFavoriteID]],Table2[team_id],Table2[team_name],_xlfn.XLOOKUP(Table1[[#This Row],[TeamFavoriteID]],Table2[team_id_pfr],Table2[team_name],"Even"))</f>
        <v>Boston Patriots</v>
      </c>
      <c r="M4175">
        <v>-13</v>
      </c>
      <c r="N4175">
        <f>IF(Table1[[#This Row],[TeamFavorite]]=Table1[[#This Row],[TeamHome]],Table1[[#This Row],[ScoreAway]]-Table1[[#This Row],[ScoreHome]],Table1[[#This Row],[ScoreHome]]-Table1[[#This Row],[ScoreAway]])</f>
        <v>-9</v>
      </c>
      <c r="O4175">
        <f>IF(Table1[[#This Row],[SpreadActual]]&lt;Table1[[#This Row],[SpreadFavorite]],1,0)</f>
        <v>0</v>
      </c>
      <c r="P4175">
        <v>39</v>
      </c>
      <c r="Q4175" t="s">
        <v>141</v>
      </c>
      <c r="R4175" t="b">
        <v>0</v>
      </c>
      <c r="S4175">
        <v>72</v>
      </c>
      <c r="T4175">
        <v>0</v>
      </c>
      <c r="V4175" t="s">
        <v>103</v>
      </c>
    </row>
    <row r="4176" spans="1:22" x14ac:dyDescent="0.2">
      <c r="A4176" s="1">
        <v>31725</v>
      </c>
      <c r="B4176">
        <v>1986</v>
      </c>
      <c r="C4176">
        <f>_xlfn.MAXIFS(Table1[ScheduleWeekWritten],Table1[ScheduleSeason],Table1[[#This Row],[ScheduleSeason]])</f>
        <v>16</v>
      </c>
      <c r="D4176">
        <v>10</v>
      </c>
      <c r="E4176" cm="1">
        <f t="array" ref="E4176">_xlfn.XLOOKUP(Table1[[#This Row],[ScheduleWeekWritten]],Table3[Game],100+Table3[Increase],Table1[[#This Row],[ScheduleWeekWritten]])</f>
        <v>10</v>
      </c>
      <c r="F4176" t="b">
        <v>0</v>
      </c>
      <c r="G4176" t="s">
        <v>42</v>
      </c>
      <c r="H4176">
        <v>27</v>
      </c>
      <c r="I4176">
        <v>7</v>
      </c>
      <c r="J4176" t="s">
        <v>128</v>
      </c>
      <c r="K4176" t="s">
        <v>75</v>
      </c>
      <c r="L4176" t="str">
        <f>_xlfn.XLOOKUP(Table1[[#This Row],[TeamFavoriteID]],Table2[team_id],Table2[team_name],_xlfn.XLOOKUP(Table1[[#This Row],[TeamFavoriteID]],Table2[team_id_pfr],Table2[team_name],"Even"))</f>
        <v>Kansas City Chiefs</v>
      </c>
      <c r="M4176">
        <v>-1</v>
      </c>
      <c r="N4176">
        <f>IF(Table1[[#This Row],[TeamFavorite]]=Table1[[#This Row],[TeamHome]],Table1[[#This Row],[ScoreAway]]-Table1[[#This Row],[ScoreHome]],Table1[[#This Row],[ScoreHome]]-Table1[[#This Row],[ScoreAway]])</f>
        <v>-20</v>
      </c>
      <c r="O4176">
        <f>IF(Table1[[#This Row],[SpreadActual]]&lt;Table1[[#This Row],[SpreadFavorite]],1,0)</f>
        <v>1</v>
      </c>
      <c r="P4176">
        <v>40</v>
      </c>
      <c r="Q4176" t="s">
        <v>117</v>
      </c>
      <c r="R4176" t="b">
        <v>0</v>
      </c>
      <c r="S4176">
        <v>39</v>
      </c>
      <c r="T4176">
        <v>8</v>
      </c>
      <c r="U4176">
        <v>56</v>
      </c>
    </row>
    <row r="4177" spans="1:22" x14ac:dyDescent="0.2">
      <c r="A4177" s="1">
        <v>31725</v>
      </c>
      <c r="B4177">
        <v>1986</v>
      </c>
      <c r="C4177">
        <f>_xlfn.MAXIFS(Table1[ScheduleWeekWritten],Table1[ScheduleSeason],Table1[[#This Row],[ScheduleSeason]])</f>
        <v>16</v>
      </c>
      <c r="D4177">
        <v>10</v>
      </c>
      <c r="E4177" cm="1">
        <f t="array" ref="E4177">_xlfn.XLOOKUP(Table1[[#This Row],[ScheduleWeekWritten]],Table3[Game],100+Table3[Increase],Table1[[#This Row],[ScheduleWeekWritten]])</f>
        <v>10</v>
      </c>
      <c r="F4177" t="b">
        <v>0</v>
      </c>
      <c r="G4177" t="s">
        <v>95</v>
      </c>
      <c r="H4177">
        <v>6</v>
      </c>
      <c r="I4177">
        <v>0</v>
      </c>
      <c r="J4177" t="s">
        <v>39</v>
      </c>
      <c r="K4177" t="s">
        <v>40</v>
      </c>
      <c r="L4177" t="str">
        <f>_xlfn.XLOOKUP(Table1[[#This Row],[TeamFavoriteID]],Table2[team_id],Table2[team_name],_xlfn.XLOOKUP(Table1[[#This Row],[TeamFavoriteID]],Table2[team_id_pfr],Table2[team_name],"Even"))</f>
        <v>Los Angeles Rams</v>
      </c>
      <c r="M4177">
        <v>-2.5</v>
      </c>
      <c r="N4177">
        <f>IF(Table1[[#This Row],[TeamFavorite]]=Table1[[#This Row],[TeamHome]],Table1[[#This Row],[ScoreAway]]-Table1[[#This Row],[ScoreHome]],Table1[[#This Row],[ScoreHome]]-Table1[[#This Row],[ScoreAway]])</f>
        <v>6</v>
      </c>
      <c r="O4177">
        <f>IF(Table1[[#This Row],[SpreadActual]]&lt;Table1[[#This Row],[SpreadFavorite]],1,0)</f>
        <v>0</v>
      </c>
      <c r="P4177">
        <v>36.5</v>
      </c>
      <c r="Q4177" t="s">
        <v>124</v>
      </c>
      <c r="R4177" t="b">
        <v>0</v>
      </c>
      <c r="S4177">
        <v>72</v>
      </c>
      <c r="T4177">
        <v>0</v>
      </c>
      <c r="V4177" t="s">
        <v>103</v>
      </c>
    </row>
    <row r="4178" spans="1:22" x14ac:dyDescent="0.2">
      <c r="A4178" s="1">
        <v>31725</v>
      </c>
      <c r="B4178">
        <v>1986</v>
      </c>
      <c r="C4178">
        <f>_xlfn.MAXIFS(Table1[ScheduleWeekWritten],Table1[ScheduleSeason],Table1[[#This Row],[ScheduleSeason]])</f>
        <v>16</v>
      </c>
      <c r="D4178">
        <v>10</v>
      </c>
      <c r="E4178" cm="1">
        <f t="array" ref="E4178">_xlfn.XLOOKUP(Table1[[#This Row],[ScheduleWeekWritten]],Table3[Game],100+Table3[Increase],Table1[[#This Row],[ScheduleWeekWritten]])</f>
        <v>10</v>
      </c>
      <c r="F4178" t="b">
        <v>0</v>
      </c>
      <c r="G4178" t="s">
        <v>58</v>
      </c>
      <c r="H4178">
        <v>14</v>
      </c>
      <c r="I4178">
        <v>17</v>
      </c>
      <c r="J4178" t="s">
        <v>50</v>
      </c>
      <c r="K4178" t="s">
        <v>90</v>
      </c>
      <c r="L4178" t="str">
        <f>_xlfn.XLOOKUP(Table1[[#This Row],[TeamFavoriteID]],Table2[team_id],Table2[team_name],_xlfn.XLOOKUP(Table1[[#This Row],[TeamFavoriteID]],Table2[team_id_pfr],Table2[team_name],"Even"))</f>
        <v>New York Giants</v>
      </c>
      <c r="M4178">
        <v>-3.5</v>
      </c>
      <c r="N4178">
        <f>IF(Table1[[#This Row],[TeamFavorite]]=Table1[[#This Row],[TeamHome]],Table1[[#This Row],[ScoreAway]]-Table1[[#This Row],[ScoreHome]],Table1[[#This Row],[ScoreHome]]-Table1[[#This Row],[ScoreAway]])</f>
        <v>-3</v>
      </c>
      <c r="O4178">
        <f>IF(Table1[[#This Row],[SpreadActual]]&lt;Table1[[#This Row],[SpreadFavorite]],1,0)</f>
        <v>0</v>
      </c>
      <c r="P4178">
        <v>34</v>
      </c>
      <c r="Q4178" t="s">
        <v>112</v>
      </c>
      <c r="R4178" t="b">
        <v>0</v>
      </c>
      <c r="S4178">
        <v>64</v>
      </c>
      <c r="T4178">
        <v>12</v>
      </c>
      <c r="U4178">
        <v>93</v>
      </c>
    </row>
    <row r="4179" spans="1:22" x14ac:dyDescent="0.2">
      <c r="A4179" s="1">
        <v>31725</v>
      </c>
      <c r="B4179">
        <v>1986</v>
      </c>
      <c r="C4179">
        <f>_xlfn.MAXIFS(Table1[ScheduleWeekWritten],Table1[ScheduleSeason],Table1[[#This Row],[ScheduleSeason]])</f>
        <v>16</v>
      </c>
      <c r="D4179">
        <v>10</v>
      </c>
      <c r="E4179" cm="1">
        <f t="array" ref="E4179">_xlfn.XLOOKUP(Table1[[#This Row],[ScheduleWeekWritten]],Table3[Game],100+Table3[Increase],Table1[[#This Row],[ScheduleWeekWritten]])</f>
        <v>10</v>
      </c>
      <c r="F4179" t="b">
        <v>0</v>
      </c>
      <c r="G4179" t="s">
        <v>53</v>
      </c>
      <c r="H4179">
        <v>43</v>
      </c>
      <c r="I4179">
        <v>17</v>
      </c>
      <c r="J4179" t="s">
        <v>57</v>
      </c>
      <c r="K4179" t="s">
        <v>87</v>
      </c>
      <c r="L4179" t="str">
        <f>_xlfn.XLOOKUP(Table1[[#This Row],[TeamFavoriteID]],Table2[team_id],Table2[team_name],_xlfn.XLOOKUP(Table1[[#This Row],[TeamFavoriteID]],Table2[team_id_pfr],Table2[team_name],"Even"))</f>
        <v>San Francisco 49ers</v>
      </c>
      <c r="M4179">
        <v>-11</v>
      </c>
      <c r="N4179">
        <f>IF(Table1[[#This Row],[TeamFavorite]]=Table1[[#This Row],[TeamHome]],Table1[[#This Row],[ScoreAway]]-Table1[[#This Row],[ScoreHome]],Table1[[#This Row],[ScoreHome]]-Table1[[#This Row],[ScoreAway]])</f>
        <v>-26</v>
      </c>
      <c r="O4179">
        <f>IF(Table1[[#This Row],[SpreadActual]]&lt;Table1[[#This Row],[SpreadFavorite]],1,0)</f>
        <v>1</v>
      </c>
      <c r="P4179">
        <v>40</v>
      </c>
      <c r="Q4179" t="s">
        <v>118</v>
      </c>
      <c r="R4179" t="b">
        <v>0</v>
      </c>
      <c r="S4179">
        <v>54</v>
      </c>
      <c r="T4179">
        <v>12</v>
      </c>
      <c r="U4179">
        <v>76</v>
      </c>
    </row>
    <row r="4180" spans="1:22" x14ac:dyDescent="0.2">
      <c r="A4180" s="1">
        <v>31725</v>
      </c>
      <c r="B4180">
        <v>1986</v>
      </c>
      <c r="C4180">
        <f>_xlfn.MAXIFS(Table1[ScheduleWeekWritten],Table1[ScheduleSeason],Table1[[#This Row],[ScheduleSeason]])</f>
        <v>16</v>
      </c>
      <c r="D4180">
        <v>10</v>
      </c>
      <c r="E4180" cm="1">
        <f t="array" ref="E4180">_xlfn.XLOOKUP(Table1[[#This Row],[ScheduleWeekWritten]],Table3[Game],100+Table3[Increase],Table1[[#This Row],[ScheduleWeekWritten]])</f>
        <v>10</v>
      </c>
      <c r="F4180" t="b">
        <v>0</v>
      </c>
      <c r="G4180" t="s">
        <v>127</v>
      </c>
      <c r="H4180">
        <v>3</v>
      </c>
      <c r="I4180">
        <v>23</v>
      </c>
      <c r="J4180" t="s">
        <v>46</v>
      </c>
      <c r="K4180" t="s">
        <v>47</v>
      </c>
      <c r="L4180" t="str">
        <f>_xlfn.XLOOKUP(Table1[[#This Row],[TeamFavoriteID]],Table2[team_id],Table2[team_name],_xlfn.XLOOKUP(Table1[[#This Row],[TeamFavoriteID]],Table2[team_id_pfr],Table2[team_name],"Even"))</f>
        <v>Chicago Bears</v>
      </c>
      <c r="M4180">
        <v>-10.5</v>
      </c>
      <c r="N4180">
        <f>IF(Table1[[#This Row],[TeamFavorite]]=Table1[[#This Row],[TeamHome]],Table1[[#This Row],[ScoreAway]]-Table1[[#This Row],[ScoreHome]],Table1[[#This Row],[ScoreHome]]-Table1[[#This Row],[ScoreAway]])</f>
        <v>-20</v>
      </c>
      <c r="O4180">
        <f>IF(Table1[[#This Row],[SpreadActual]]&lt;Table1[[#This Row],[SpreadFavorite]],1,0)</f>
        <v>1</v>
      </c>
      <c r="P4180">
        <v>38</v>
      </c>
      <c r="Q4180" t="s">
        <v>130</v>
      </c>
      <c r="R4180" t="b">
        <v>0</v>
      </c>
      <c r="S4180">
        <v>77</v>
      </c>
      <c r="T4180">
        <v>8</v>
      </c>
      <c r="U4180">
        <v>79</v>
      </c>
    </row>
    <row r="4181" spans="1:22" x14ac:dyDescent="0.2">
      <c r="A4181" s="1">
        <v>31726</v>
      </c>
      <c r="B4181">
        <v>1986</v>
      </c>
      <c r="C4181">
        <f>_xlfn.MAXIFS(Table1[ScheduleWeekWritten],Table1[ScheduleSeason],Table1[[#This Row],[ScheduleSeason]])</f>
        <v>16</v>
      </c>
      <c r="D4181">
        <v>10</v>
      </c>
      <c r="E4181" cm="1">
        <f t="array" ref="E4181">_xlfn.XLOOKUP(Table1[[#This Row],[ScheduleWeekWritten]],Table3[Game],100+Table3[Increase],Table1[[#This Row],[ScheduleWeekWritten]])</f>
        <v>10</v>
      </c>
      <c r="F4181" t="b">
        <v>0</v>
      </c>
      <c r="G4181" t="s">
        <v>62</v>
      </c>
      <c r="H4181">
        <v>26</v>
      </c>
      <c r="I4181">
        <v>16</v>
      </c>
      <c r="J4181" t="s">
        <v>19</v>
      </c>
      <c r="K4181" t="s">
        <v>63</v>
      </c>
      <c r="L4181" t="str">
        <f>_xlfn.XLOOKUP(Table1[[#This Row],[TeamFavoriteID]],Table2[team_id],Table2[team_name],_xlfn.XLOOKUP(Table1[[#This Row],[TeamFavoriteID]],Table2[team_id_pfr],Table2[team_name],"Even"))</f>
        <v>Cleveland Browns</v>
      </c>
      <c r="M4181">
        <v>-3</v>
      </c>
      <c r="N4181">
        <f>IF(Table1[[#This Row],[TeamFavorite]]=Table1[[#This Row],[TeamHome]],Table1[[#This Row],[ScoreAway]]-Table1[[#This Row],[ScoreHome]],Table1[[#This Row],[ScoreHome]]-Table1[[#This Row],[ScoreAway]])</f>
        <v>-10</v>
      </c>
      <c r="O4181">
        <f>IF(Table1[[#This Row],[SpreadActual]]&lt;Table1[[#This Row],[SpreadFavorite]],1,0)</f>
        <v>1</v>
      </c>
      <c r="P4181">
        <v>45</v>
      </c>
      <c r="Q4181" t="s">
        <v>66</v>
      </c>
      <c r="R4181" t="b">
        <v>0</v>
      </c>
      <c r="S4181">
        <v>38</v>
      </c>
      <c r="T4181">
        <v>11</v>
      </c>
      <c r="U4181">
        <v>57</v>
      </c>
    </row>
    <row r="4182" spans="1:22" x14ac:dyDescent="0.2">
      <c r="A4182" s="1">
        <v>31732</v>
      </c>
      <c r="B4182">
        <v>1986</v>
      </c>
      <c r="C4182">
        <f>_xlfn.MAXIFS(Table1[ScheduleWeekWritten],Table1[ScheduleSeason],Table1[[#This Row],[ScheduleSeason]])</f>
        <v>16</v>
      </c>
      <c r="D4182">
        <v>11</v>
      </c>
      <c r="E4182" cm="1">
        <f t="array" ref="E4182">_xlfn.XLOOKUP(Table1[[#This Row],[ScheduleWeekWritten]],Table3[Game],100+Table3[Increase],Table1[[#This Row],[ScheduleWeekWritten]])</f>
        <v>11</v>
      </c>
      <c r="F4182" t="b">
        <v>0</v>
      </c>
      <c r="G4182" t="s">
        <v>38</v>
      </c>
      <c r="H4182">
        <v>10</v>
      </c>
      <c r="I4182">
        <v>13</v>
      </c>
      <c r="J4182" t="s">
        <v>46</v>
      </c>
      <c r="K4182" t="s">
        <v>47</v>
      </c>
      <c r="L4182" t="str">
        <f>_xlfn.XLOOKUP(Table1[[#This Row],[TeamFavoriteID]],Table2[team_id],Table2[team_name],_xlfn.XLOOKUP(Table1[[#This Row],[TeamFavoriteID]],Table2[team_id_pfr],Table2[team_name],"Even"))</f>
        <v>Chicago Bears</v>
      </c>
      <c r="M4182">
        <v>-7</v>
      </c>
      <c r="N4182">
        <f>IF(Table1[[#This Row],[TeamFavorite]]=Table1[[#This Row],[TeamHome]],Table1[[#This Row],[ScoreAway]]-Table1[[#This Row],[ScoreHome]],Table1[[#This Row],[ScoreHome]]-Table1[[#This Row],[ScoreAway]])</f>
        <v>-3</v>
      </c>
      <c r="O4182">
        <f>IF(Table1[[#This Row],[SpreadActual]]&lt;Table1[[#This Row],[SpreadFavorite]],1,0)</f>
        <v>0</v>
      </c>
      <c r="P4182">
        <v>36.5</v>
      </c>
      <c r="Q4182" t="s">
        <v>41</v>
      </c>
      <c r="R4182" t="b">
        <v>0</v>
      </c>
      <c r="S4182">
        <v>55</v>
      </c>
      <c r="T4182">
        <v>9</v>
      </c>
      <c r="U4182">
        <v>86</v>
      </c>
    </row>
    <row r="4183" spans="1:22" x14ac:dyDescent="0.2">
      <c r="A4183" s="1">
        <v>31732</v>
      </c>
      <c r="B4183">
        <v>1986</v>
      </c>
      <c r="C4183">
        <f>_xlfn.MAXIFS(Table1[ScheduleWeekWritten],Table1[ScheduleSeason],Table1[[#This Row],[ScheduleSeason]])</f>
        <v>16</v>
      </c>
      <c r="D4183">
        <v>11</v>
      </c>
      <c r="E4183" cm="1">
        <f t="array" ref="E4183">_xlfn.XLOOKUP(Table1[[#This Row],[ScheduleWeekWritten]],Table3[Game],100+Table3[Increase],Table1[[#This Row],[ScheduleWeekWritten]])</f>
        <v>11</v>
      </c>
      <c r="F4183" t="b">
        <v>0</v>
      </c>
      <c r="G4183" t="s">
        <v>28</v>
      </c>
      <c r="H4183">
        <v>24</v>
      </c>
      <c r="I4183">
        <v>34</v>
      </c>
      <c r="J4183" t="s">
        <v>19</v>
      </c>
      <c r="K4183" t="s">
        <v>91</v>
      </c>
      <c r="L4183" t="str">
        <f>_xlfn.XLOOKUP(Table1[[#This Row],[TeamFavoriteID]],Table2[team_id],Table2[team_name],_xlfn.XLOOKUP(Table1[[#This Row],[TeamFavoriteID]],Table2[team_id_pfr],Table2[team_name],"Even"))</f>
        <v>Miami Dolphins</v>
      </c>
      <c r="M4183">
        <v>-1.5</v>
      </c>
      <c r="N4183">
        <f>IF(Table1[[#This Row],[TeamFavorite]]=Table1[[#This Row],[TeamHome]],Table1[[#This Row],[ScoreAway]]-Table1[[#This Row],[ScoreHome]],Table1[[#This Row],[ScoreHome]]-Table1[[#This Row],[ScoreAway]])</f>
        <v>-10</v>
      </c>
      <c r="O4183">
        <f>IF(Table1[[#This Row],[SpreadActual]]&lt;Table1[[#This Row],[SpreadFavorite]],1,0)</f>
        <v>1</v>
      </c>
      <c r="P4183">
        <v>43.5</v>
      </c>
      <c r="Q4183" t="s">
        <v>123</v>
      </c>
      <c r="R4183" t="b">
        <v>0</v>
      </c>
      <c r="S4183">
        <v>36</v>
      </c>
      <c r="T4183">
        <v>10</v>
      </c>
      <c r="U4183">
        <v>84</v>
      </c>
    </row>
    <row r="4184" spans="1:22" x14ac:dyDescent="0.2">
      <c r="A4184" s="1">
        <v>31732</v>
      </c>
      <c r="B4184">
        <v>1986</v>
      </c>
      <c r="C4184">
        <f>_xlfn.MAXIFS(Table1[ScheduleWeekWritten],Table1[ScheduleSeason],Table1[[#This Row],[ScheduleSeason]])</f>
        <v>16</v>
      </c>
      <c r="D4184">
        <v>11</v>
      </c>
      <c r="E4184" cm="1">
        <f t="array" ref="E4184">_xlfn.XLOOKUP(Table1[[#This Row],[ScheduleWeekWritten]],Table3[Game],100+Table3[Increase],Table1[[#This Row],[ScheduleWeekWritten]])</f>
        <v>11</v>
      </c>
      <c r="F4184" t="b">
        <v>0</v>
      </c>
      <c r="G4184" t="s">
        <v>101</v>
      </c>
      <c r="H4184">
        <v>34</v>
      </c>
      <c r="I4184">
        <v>7</v>
      </c>
      <c r="J4184" t="s">
        <v>128</v>
      </c>
      <c r="K4184" t="s">
        <v>104</v>
      </c>
      <c r="L4184" t="str">
        <f>_xlfn.XLOOKUP(Table1[[#This Row],[TeamFavoriteID]],Table2[team_id],Table2[team_name],_xlfn.XLOOKUP(Table1[[#This Row],[TeamFavoriteID]],Table2[team_id_pfr],Table2[team_name],"Even"))</f>
        <v>Cincinnati Bengals</v>
      </c>
      <c r="M4184">
        <v>-3</v>
      </c>
      <c r="N4184">
        <f>IF(Table1[[#This Row],[TeamFavorite]]=Table1[[#This Row],[TeamHome]],Table1[[#This Row],[ScoreAway]]-Table1[[#This Row],[ScoreHome]],Table1[[#This Row],[ScoreHome]]-Table1[[#This Row],[ScoreAway]])</f>
        <v>-27</v>
      </c>
      <c r="O4184">
        <f>IF(Table1[[#This Row],[SpreadActual]]&lt;Table1[[#This Row],[SpreadFavorite]],1,0)</f>
        <v>1</v>
      </c>
      <c r="P4184">
        <v>44</v>
      </c>
      <c r="Q4184" t="s">
        <v>111</v>
      </c>
      <c r="R4184" t="b">
        <v>0</v>
      </c>
      <c r="S4184">
        <v>41</v>
      </c>
      <c r="T4184">
        <v>10</v>
      </c>
      <c r="U4184">
        <v>85</v>
      </c>
    </row>
    <row r="4185" spans="1:22" x14ac:dyDescent="0.2">
      <c r="A4185" s="1">
        <v>31732</v>
      </c>
      <c r="B4185">
        <v>1986</v>
      </c>
      <c r="C4185">
        <f>_xlfn.MAXIFS(Table1[ScheduleWeekWritten],Table1[ScheduleSeason],Table1[[#This Row],[ScheduleSeason]])</f>
        <v>16</v>
      </c>
      <c r="D4185">
        <v>11</v>
      </c>
      <c r="E4185" cm="1">
        <f t="array" ref="E4185">_xlfn.XLOOKUP(Table1[[#This Row],[ScheduleWeekWritten]],Table3[Game],100+Table3[Increase],Table1[[#This Row],[ScheduleWeekWritten]])</f>
        <v>11</v>
      </c>
      <c r="F4185" t="b">
        <v>0</v>
      </c>
      <c r="G4185" t="s">
        <v>24</v>
      </c>
      <c r="H4185">
        <v>38</v>
      </c>
      <c r="I4185">
        <v>17</v>
      </c>
      <c r="J4185" t="s">
        <v>42</v>
      </c>
      <c r="K4185" t="s">
        <v>88</v>
      </c>
      <c r="L4185" t="str">
        <f>_xlfn.XLOOKUP(Table1[[#This Row],[TeamFavoriteID]],Table2[team_id],Table2[team_name],_xlfn.XLOOKUP(Table1[[#This Row],[TeamFavoriteID]],Table2[team_id_pfr],Table2[team_name],"Even"))</f>
        <v>Denver Broncos</v>
      </c>
      <c r="M4185">
        <v>-8</v>
      </c>
      <c r="N4185">
        <f>IF(Table1[[#This Row],[TeamFavorite]]=Table1[[#This Row],[TeamHome]],Table1[[#This Row],[ScoreAway]]-Table1[[#This Row],[ScoreHome]],Table1[[#This Row],[ScoreHome]]-Table1[[#This Row],[ScoreAway]])</f>
        <v>-21</v>
      </c>
      <c r="O4185">
        <f>IF(Table1[[#This Row],[SpreadActual]]&lt;Table1[[#This Row],[SpreadFavorite]],1,0)</f>
        <v>1</v>
      </c>
      <c r="P4185">
        <v>38.5</v>
      </c>
      <c r="Q4185" t="s">
        <v>71</v>
      </c>
      <c r="R4185" t="b">
        <v>0</v>
      </c>
      <c r="S4185">
        <v>50</v>
      </c>
      <c r="T4185">
        <v>11</v>
      </c>
      <c r="U4185">
        <v>29</v>
      </c>
    </row>
    <row r="4186" spans="1:22" x14ac:dyDescent="0.2">
      <c r="A4186" s="1">
        <v>31732</v>
      </c>
      <c r="B4186">
        <v>1986</v>
      </c>
      <c r="C4186">
        <f>_xlfn.MAXIFS(Table1[ScheduleWeekWritten],Table1[ScheduleSeason],Table1[[#This Row],[ScheduleSeason]])</f>
        <v>16</v>
      </c>
      <c r="D4186">
        <v>11</v>
      </c>
      <c r="E4186" cm="1">
        <f t="array" ref="E4186">_xlfn.XLOOKUP(Table1[[#This Row],[ScheduleWeekWritten]],Table3[Game],100+Table3[Increase],Table1[[#This Row],[ScheduleWeekWritten]])</f>
        <v>11</v>
      </c>
      <c r="F4186" t="b">
        <v>0</v>
      </c>
      <c r="G4186" t="s">
        <v>33</v>
      </c>
      <c r="H4186">
        <v>31</v>
      </c>
      <c r="I4186">
        <v>7</v>
      </c>
      <c r="J4186" t="s">
        <v>127</v>
      </c>
      <c r="K4186" t="s">
        <v>35</v>
      </c>
      <c r="L4186" t="str">
        <f>_xlfn.XLOOKUP(Table1[[#This Row],[TeamFavoriteID]],Table2[team_id],Table2[team_name],_xlfn.XLOOKUP(Table1[[#This Row],[TeamFavoriteID]],Table2[team_id_pfr],Table2[team_name],"Even"))</f>
        <v>Green Bay Packers</v>
      </c>
      <c r="M4186">
        <v>-4</v>
      </c>
      <c r="N4186">
        <f>IF(Table1[[#This Row],[TeamFavorite]]=Table1[[#This Row],[TeamHome]],Table1[[#This Row],[ScoreAway]]-Table1[[#This Row],[ScoreHome]],Table1[[#This Row],[ScoreHome]]-Table1[[#This Row],[ScoreAway]])</f>
        <v>-24</v>
      </c>
      <c r="O4186">
        <f>IF(Table1[[#This Row],[SpreadActual]]&lt;Table1[[#This Row],[SpreadFavorite]],1,0)</f>
        <v>1</v>
      </c>
      <c r="P4186">
        <v>38.5</v>
      </c>
      <c r="Q4186" t="s">
        <v>36</v>
      </c>
      <c r="R4186" t="b">
        <v>0</v>
      </c>
      <c r="S4186">
        <v>36</v>
      </c>
      <c r="T4186">
        <v>11</v>
      </c>
      <c r="U4186">
        <v>66</v>
      </c>
    </row>
    <row r="4187" spans="1:22" x14ac:dyDescent="0.2">
      <c r="A4187" s="1">
        <v>31732</v>
      </c>
      <c r="B4187">
        <v>1986</v>
      </c>
      <c r="C4187">
        <f>_xlfn.MAXIFS(Table1[ScheduleWeekWritten],Table1[ScheduleSeason],Table1[[#This Row],[ScheduleSeason]])</f>
        <v>16</v>
      </c>
      <c r="D4187">
        <v>11</v>
      </c>
      <c r="E4187" cm="1">
        <f t="array" ref="E4187">_xlfn.XLOOKUP(Table1[[#This Row],[ScheduleWeekWritten]],Table3[Game],100+Table3[Increase],Table1[[#This Row],[ScheduleWeekWritten]])</f>
        <v>11</v>
      </c>
      <c r="F4187" t="b">
        <v>0</v>
      </c>
      <c r="G4187" t="s">
        <v>138</v>
      </c>
      <c r="H4187">
        <v>27</v>
      </c>
      <c r="I4187">
        <v>14</v>
      </c>
      <c r="J4187" t="s">
        <v>62</v>
      </c>
      <c r="K4187" t="s">
        <v>21</v>
      </c>
      <c r="L4187" t="str">
        <f>_xlfn.XLOOKUP(Table1[[#This Row],[TeamFavoriteID]],Table2[team_id],Table2[team_name],_xlfn.XLOOKUP(Table1[[#This Row],[TeamFavoriteID]],Table2[team_id_pfr],Table2[team_name],"Even"))</f>
        <v>Las Vegas Raiders</v>
      </c>
      <c r="M4187">
        <v>-6.5</v>
      </c>
      <c r="N4187">
        <f>IF(Table1[[#This Row],[TeamFavorite]]=Table1[[#This Row],[TeamHome]],Table1[[#This Row],[ScoreAway]]-Table1[[#This Row],[ScoreHome]],Table1[[#This Row],[ScoreHome]]-Table1[[#This Row],[ScoreAway]])</f>
        <v>13</v>
      </c>
      <c r="O4187">
        <f>IF(Table1[[#This Row],[SpreadActual]]&lt;Table1[[#This Row],[SpreadFavorite]],1,0)</f>
        <v>0</v>
      </c>
      <c r="P4187">
        <v>39</v>
      </c>
      <c r="Q4187" t="s">
        <v>65</v>
      </c>
      <c r="R4187" t="b">
        <v>0</v>
      </c>
      <c r="S4187">
        <v>66</v>
      </c>
      <c r="T4187">
        <v>6</v>
      </c>
      <c r="U4187">
        <v>65</v>
      </c>
    </row>
    <row r="4188" spans="1:22" x14ac:dyDescent="0.2">
      <c r="A4188" s="1">
        <v>31732</v>
      </c>
      <c r="B4188">
        <v>1986</v>
      </c>
      <c r="C4188">
        <f>_xlfn.MAXIFS(Table1[ScheduleWeekWritten],Table1[ScheduleSeason],Table1[[#This Row],[ScheduleSeason]])</f>
        <v>16</v>
      </c>
      <c r="D4188">
        <v>11</v>
      </c>
      <c r="E4188" cm="1">
        <f t="array" ref="E4188">_xlfn.XLOOKUP(Table1[[#This Row],[ScheduleWeekWritten]],Table3[Game],100+Table3[Increase],Table1[[#This Row],[ScheduleWeekWritten]])</f>
        <v>11</v>
      </c>
      <c r="F4188" t="b">
        <v>0</v>
      </c>
      <c r="G4188" t="s">
        <v>39</v>
      </c>
      <c r="H4188">
        <v>28</v>
      </c>
      <c r="I4188">
        <v>30</v>
      </c>
      <c r="J4188" t="s">
        <v>115</v>
      </c>
      <c r="K4188" t="s">
        <v>70</v>
      </c>
      <c r="L4188" t="str">
        <f>_xlfn.XLOOKUP(Table1[[#This Row],[TeamFavoriteID]],Table2[team_id],Table2[team_name],_xlfn.XLOOKUP(Table1[[#This Row],[TeamFavoriteID]],Table2[team_id_pfr],Table2[team_name],"Even"))</f>
        <v>Boston Patriots</v>
      </c>
      <c r="M4188">
        <v>-2.5</v>
      </c>
      <c r="N4188">
        <f>IF(Table1[[#This Row],[TeamFavorite]]=Table1[[#This Row],[TeamHome]],Table1[[#This Row],[ScoreAway]]-Table1[[#This Row],[ScoreHome]],Table1[[#This Row],[ScoreHome]]-Table1[[#This Row],[ScoreAway]])</f>
        <v>-2</v>
      </c>
      <c r="O4188">
        <f>IF(Table1[[#This Row],[SpreadActual]]&lt;Table1[[#This Row],[SpreadFavorite]],1,0)</f>
        <v>0</v>
      </c>
      <c r="P4188">
        <v>37.5</v>
      </c>
      <c r="Q4188" t="s">
        <v>135</v>
      </c>
      <c r="R4188" t="b">
        <v>0</v>
      </c>
      <c r="S4188">
        <v>66</v>
      </c>
      <c r="T4188">
        <v>6</v>
      </c>
      <c r="U4188">
        <v>65</v>
      </c>
    </row>
    <row r="4189" spans="1:22" x14ac:dyDescent="0.2">
      <c r="A4189" s="1">
        <v>31732</v>
      </c>
      <c r="B4189">
        <v>1986</v>
      </c>
      <c r="C4189">
        <f>_xlfn.MAXIFS(Table1[ScheduleWeekWritten],Table1[ScheduleSeason],Table1[[#This Row],[ScheduleSeason]])</f>
        <v>16</v>
      </c>
      <c r="D4189">
        <v>11</v>
      </c>
      <c r="E4189" cm="1">
        <f t="array" ref="E4189">_xlfn.XLOOKUP(Table1[[#This Row],[ScheduleWeekWritten]],Table3[Game],100+Table3[Increase],Table1[[#This Row],[ScheduleWeekWritten]])</f>
        <v>11</v>
      </c>
      <c r="F4189" t="b">
        <v>0</v>
      </c>
      <c r="G4189" t="s">
        <v>54</v>
      </c>
      <c r="H4189">
        <v>20</v>
      </c>
      <c r="I4189">
        <v>22</v>
      </c>
      <c r="J4189" t="s">
        <v>50</v>
      </c>
      <c r="K4189" t="s">
        <v>90</v>
      </c>
      <c r="L4189" t="str">
        <f>_xlfn.XLOOKUP(Table1[[#This Row],[TeamFavoriteID]],Table2[team_id],Table2[team_name],_xlfn.XLOOKUP(Table1[[#This Row],[TeamFavoriteID]],Table2[team_id_pfr],Table2[team_name],"Even"))</f>
        <v>New York Giants</v>
      </c>
      <c r="M4189">
        <v>-1.5</v>
      </c>
      <c r="N4189">
        <f>IF(Table1[[#This Row],[TeamFavorite]]=Table1[[#This Row],[TeamHome]],Table1[[#This Row],[ScoreAway]]-Table1[[#This Row],[ScoreHome]],Table1[[#This Row],[ScoreHome]]-Table1[[#This Row],[ScoreAway]])</f>
        <v>-2</v>
      </c>
      <c r="O4189">
        <f>IF(Table1[[#This Row],[SpreadActual]]&lt;Table1[[#This Row],[SpreadFavorite]],1,0)</f>
        <v>1</v>
      </c>
      <c r="P4189">
        <v>38.5</v>
      </c>
      <c r="Q4189" t="s">
        <v>137</v>
      </c>
      <c r="R4189" t="b">
        <v>0</v>
      </c>
      <c r="S4189">
        <v>72</v>
      </c>
      <c r="T4189">
        <v>0</v>
      </c>
      <c r="V4189" t="s">
        <v>103</v>
      </c>
    </row>
    <row r="4190" spans="1:22" x14ac:dyDescent="0.2">
      <c r="A4190" s="1">
        <v>31732</v>
      </c>
      <c r="B4190">
        <v>1986</v>
      </c>
      <c r="C4190">
        <f>_xlfn.MAXIFS(Table1[ScheduleWeekWritten],Table1[ScheduleSeason],Table1[[#This Row],[ScheduleSeason]])</f>
        <v>16</v>
      </c>
      <c r="D4190">
        <v>11</v>
      </c>
      <c r="E4190" cm="1">
        <f t="array" ref="E4190">_xlfn.XLOOKUP(Table1[[#This Row],[ScheduleWeekWritten]],Table3[Game],100+Table3[Increase],Table1[[#This Row],[ScheduleWeekWritten]])</f>
        <v>11</v>
      </c>
      <c r="F4190" t="b">
        <v>0</v>
      </c>
      <c r="G4190" t="s">
        <v>31</v>
      </c>
      <c r="H4190">
        <v>31</v>
      </c>
      <c r="I4190">
        <v>16</v>
      </c>
      <c r="J4190" t="s">
        <v>140</v>
      </c>
      <c r="K4190" t="s">
        <v>32</v>
      </c>
      <c r="L4190" t="str">
        <f>_xlfn.XLOOKUP(Table1[[#This Row],[TeamFavoriteID]],Table2[team_id],Table2[team_name],_xlfn.XLOOKUP(Table1[[#This Row],[TeamFavoriteID]],Table2[team_id_pfr],Table2[team_name],"Even"))</f>
        <v>New York Jets</v>
      </c>
      <c r="M4190">
        <v>-16</v>
      </c>
      <c r="N4190">
        <f>IF(Table1[[#This Row],[TeamFavorite]]=Table1[[#This Row],[TeamHome]],Table1[[#This Row],[ScoreAway]]-Table1[[#This Row],[ScoreHome]],Table1[[#This Row],[ScoreHome]]-Table1[[#This Row],[ScoreAway]])</f>
        <v>-15</v>
      </c>
      <c r="O4190">
        <f>IF(Table1[[#This Row],[SpreadActual]]&lt;Table1[[#This Row],[SpreadFavorite]],1,0)</f>
        <v>0</v>
      </c>
      <c r="P4190">
        <v>42.5</v>
      </c>
      <c r="Q4190" t="s">
        <v>126</v>
      </c>
      <c r="R4190" t="b">
        <v>0</v>
      </c>
      <c r="S4190">
        <v>46</v>
      </c>
      <c r="T4190">
        <v>8</v>
      </c>
      <c r="U4190">
        <v>59</v>
      </c>
    </row>
    <row r="4191" spans="1:22" x14ac:dyDescent="0.2">
      <c r="A4191" s="1">
        <v>31732</v>
      </c>
      <c r="B4191">
        <v>1986</v>
      </c>
      <c r="C4191">
        <f>_xlfn.MAXIFS(Table1[ScheduleWeekWritten],Table1[ScheduleSeason],Table1[[#This Row],[ScheduleSeason]])</f>
        <v>16</v>
      </c>
      <c r="D4191">
        <v>11</v>
      </c>
      <c r="E4191" cm="1">
        <f t="array" ref="E4191">_xlfn.XLOOKUP(Table1[[#This Row],[ScheduleWeekWritten]],Table3[Game],100+Table3[Increase],Table1[[#This Row],[ScheduleWeekWritten]])</f>
        <v>11</v>
      </c>
      <c r="F4191" t="b">
        <v>0</v>
      </c>
      <c r="G4191" t="s">
        <v>58</v>
      </c>
      <c r="H4191">
        <v>11</v>
      </c>
      <c r="I4191">
        <v>13</v>
      </c>
      <c r="J4191" t="s">
        <v>45</v>
      </c>
      <c r="K4191" t="s">
        <v>77</v>
      </c>
      <c r="L4191" t="str">
        <f>_xlfn.XLOOKUP(Table1[[#This Row],[TeamFavoriteID]],Table2[team_id],Table2[team_name],_xlfn.XLOOKUP(Table1[[#This Row],[TeamFavoriteID]],Table2[team_id_pfr],Table2[team_name],"Even"))</f>
        <v>Philadelphia Eagles</v>
      </c>
      <c r="M4191">
        <v>-3.5</v>
      </c>
      <c r="N4191">
        <f>IF(Table1[[#This Row],[TeamFavorite]]=Table1[[#This Row],[TeamHome]],Table1[[#This Row],[ScoreAway]]-Table1[[#This Row],[ScoreHome]],Table1[[#This Row],[ScoreHome]]-Table1[[#This Row],[ScoreAway]])</f>
        <v>2</v>
      </c>
      <c r="O4191">
        <f>IF(Table1[[#This Row],[SpreadActual]]&lt;Table1[[#This Row],[SpreadFavorite]],1,0)</f>
        <v>0</v>
      </c>
      <c r="P4191">
        <v>35</v>
      </c>
      <c r="Q4191" t="s">
        <v>112</v>
      </c>
      <c r="R4191" t="b">
        <v>0</v>
      </c>
      <c r="S4191">
        <v>45</v>
      </c>
      <c r="T4191">
        <v>7</v>
      </c>
      <c r="U4191">
        <v>65</v>
      </c>
    </row>
    <row r="4192" spans="1:22" x14ac:dyDescent="0.2">
      <c r="A4192" s="1">
        <v>31732</v>
      </c>
      <c r="B4192">
        <v>1986</v>
      </c>
      <c r="C4192">
        <f>_xlfn.MAXIFS(Table1[ScheduleWeekWritten],Table1[ScheduleSeason],Table1[[#This Row],[ScheduleSeason]])</f>
        <v>16</v>
      </c>
      <c r="D4192">
        <v>11</v>
      </c>
      <c r="E4192" cm="1">
        <f t="array" ref="E4192">_xlfn.XLOOKUP(Table1[[#This Row],[ScheduleWeekWritten]],Table3[Game],100+Table3[Increase],Table1[[#This Row],[ScheduleWeekWritten]])</f>
        <v>11</v>
      </c>
      <c r="F4192" t="b">
        <v>0</v>
      </c>
      <c r="G4192" t="s">
        <v>49</v>
      </c>
      <c r="H4192">
        <v>21</v>
      </c>
      <c r="I4192">
        <v>10</v>
      </c>
      <c r="J4192" t="s">
        <v>23</v>
      </c>
      <c r="K4192" t="s">
        <v>51</v>
      </c>
      <c r="L4192" t="str">
        <f>_xlfn.XLOOKUP(Table1[[#This Row],[TeamFavoriteID]],Table2[team_id],Table2[team_name],_xlfn.XLOOKUP(Table1[[#This Row],[TeamFavoriteID]],Table2[team_id_pfr],Table2[team_name],"Even"))</f>
        <v>Pittsburgh Steelers</v>
      </c>
      <c r="M4192">
        <v>-4.5</v>
      </c>
      <c r="N4192">
        <f>IF(Table1[[#This Row],[TeamFavorite]]=Table1[[#This Row],[TeamHome]],Table1[[#This Row],[ScoreAway]]-Table1[[#This Row],[ScoreHome]],Table1[[#This Row],[ScoreHome]]-Table1[[#This Row],[ScoreAway]])</f>
        <v>-11</v>
      </c>
      <c r="O4192">
        <f>IF(Table1[[#This Row],[SpreadActual]]&lt;Table1[[#This Row],[SpreadFavorite]],1,0)</f>
        <v>1</v>
      </c>
      <c r="P4192">
        <v>38.5</v>
      </c>
      <c r="Q4192" t="s">
        <v>113</v>
      </c>
      <c r="R4192" t="b">
        <v>0</v>
      </c>
      <c r="S4192">
        <v>39</v>
      </c>
      <c r="T4192">
        <v>8</v>
      </c>
      <c r="U4192">
        <v>77</v>
      </c>
    </row>
    <row r="4193" spans="1:22" x14ac:dyDescent="0.2">
      <c r="A4193" s="1">
        <v>31732</v>
      </c>
      <c r="B4193">
        <v>1986</v>
      </c>
      <c r="C4193">
        <f>_xlfn.MAXIFS(Table1[ScheduleWeekWritten],Table1[ScheduleSeason],Table1[[#This Row],[ScheduleSeason]])</f>
        <v>16</v>
      </c>
      <c r="D4193">
        <v>11</v>
      </c>
      <c r="E4193" cm="1">
        <f t="array" ref="E4193">_xlfn.XLOOKUP(Table1[[#This Row],[ScheduleWeekWritten]],Table3[Game],100+Table3[Increase],Table1[[#This Row],[ScheduleWeekWritten]])</f>
        <v>11</v>
      </c>
      <c r="F4193" t="b">
        <v>0</v>
      </c>
      <c r="G4193" t="s">
        <v>27</v>
      </c>
      <c r="H4193">
        <v>21</v>
      </c>
      <c r="I4193">
        <v>24</v>
      </c>
      <c r="J4193" t="s">
        <v>67</v>
      </c>
      <c r="K4193" t="s">
        <v>68</v>
      </c>
      <c r="L4193" t="str">
        <f>_xlfn.XLOOKUP(Table1[[#This Row],[TeamFavoriteID]],Table2[team_id],Table2[team_name],_xlfn.XLOOKUP(Table1[[#This Row],[TeamFavoriteID]],Table2[team_id_pfr],Table2[team_name],"Even"))</f>
        <v>Dallas Cowboys</v>
      </c>
      <c r="M4193">
        <v>-6</v>
      </c>
      <c r="N4193">
        <f>IF(Table1[[#This Row],[TeamFavorite]]=Table1[[#This Row],[TeamHome]],Table1[[#This Row],[ScoreAway]]-Table1[[#This Row],[ScoreHome]],Table1[[#This Row],[ScoreHome]]-Table1[[#This Row],[ScoreAway]])</f>
        <v>-3</v>
      </c>
      <c r="O4193">
        <f>IF(Table1[[#This Row],[SpreadActual]]&lt;Table1[[#This Row],[SpreadFavorite]],1,0)</f>
        <v>0</v>
      </c>
      <c r="P4193">
        <v>43</v>
      </c>
      <c r="Q4193" t="s">
        <v>94</v>
      </c>
      <c r="R4193" t="b">
        <v>0</v>
      </c>
      <c r="S4193">
        <v>65</v>
      </c>
      <c r="T4193">
        <v>7</v>
      </c>
      <c r="U4193">
        <v>65</v>
      </c>
    </row>
    <row r="4194" spans="1:22" x14ac:dyDescent="0.2">
      <c r="A4194" s="1">
        <v>31732</v>
      </c>
      <c r="B4194">
        <v>1986</v>
      </c>
      <c r="C4194">
        <f>_xlfn.MAXIFS(Table1[ScheduleWeekWritten],Table1[ScheduleSeason],Table1[[#This Row],[ScheduleSeason]])</f>
        <v>16</v>
      </c>
      <c r="D4194">
        <v>11</v>
      </c>
      <c r="E4194" cm="1">
        <f t="array" ref="E4194">_xlfn.XLOOKUP(Table1[[#This Row],[ScheduleWeekWritten]],Table3[Game],100+Table3[Increase],Table1[[#This Row],[ScheduleWeekWritten]])</f>
        <v>11</v>
      </c>
      <c r="F4194" t="b">
        <v>0</v>
      </c>
      <c r="G4194" t="s">
        <v>57</v>
      </c>
      <c r="H4194">
        <v>7</v>
      </c>
      <c r="I4194">
        <v>16</v>
      </c>
      <c r="J4194" t="s">
        <v>95</v>
      </c>
      <c r="K4194" t="s">
        <v>98</v>
      </c>
      <c r="L4194" t="str">
        <f>_xlfn.XLOOKUP(Table1[[#This Row],[TeamFavoriteID]],Table2[team_id],Table2[team_name],_xlfn.XLOOKUP(Table1[[#This Row],[TeamFavoriteID]],Table2[team_id_pfr],Table2[team_name],"Even"))</f>
        <v>New Orleans Saints</v>
      </c>
      <c r="M4194">
        <v>-3</v>
      </c>
      <c r="N4194">
        <f>IF(Table1[[#This Row],[TeamFavorite]]=Table1[[#This Row],[TeamHome]],Table1[[#This Row],[ScoreAway]]-Table1[[#This Row],[ScoreHome]],Table1[[#This Row],[ScoreHome]]-Table1[[#This Row],[ScoreAway]])</f>
        <v>-9</v>
      </c>
      <c r="O4194">
        <f>IF(Table1[[#This Row],[SpreadActual]]&lt;Table1[[#This Row],[SpreadFavorite]],1,0)</f>
        <v>1</v>
      </c>
      <c r="P4194">
        <v>37.5</v>
      </c>
      <c r="Q4194" t="s">
        <v>60</v>
      </c>
      <c r="R4194" t="b">
        <v>0</v>
      </c>
      <c r="S4194">
        <v>41</v>
      </c>
      <c r="T4194">
        <v>7</v>
      </c>
      <c r="U4194">
        <v>74</v>
      </c>
    </row>
    <row r="4195" spans="1:22" x14ac:dyDescent="0.2">
      <c r="A4195" s="1">
        <v>31733</v>
      </c>
      <c r="B4195">
        <v>1986</v>
      </c>
      <c r="C4195">
        <f>_xlfn.MAXIFS(Table1[ScheduleWeekWritten],Table1[ScheduleSeason],Table1[[#This Row],[ScheduleSeason]])</f>
        <v>16</v>
      </c>
      <c r="D4195">
        <v>11</v>
      </c>
      <c r="E4195" cm="1">
        <f t="array" ref="E4195">_xlfn.XLOOKUP(Table1[[#This Row],[ScheduleWeekWritten]],Table3[Game],100+Table3[Increase],Table1[[#This Row],[ScheduleWeekWritten]])</f>
        <v>11</v>
      </c>
      <c r="F4195" t="b">
        <v>0</v>
      </c>
      <c r="G4195" t="s">
        <v>61</v>
      </c>
      <c r="H4195">
        <v>14</v>
      </c>
      <c r="I4195">
        <v>6</v>
      </c>
      <c r="J4195" t="s">
        <v>53</v>
      </c>
      <c r="K4195" t="s">
        <v>85</v>
      </c>
      <c r="L4195" t="str">
        <f>_xlfn.XLOOKUP(Table1[[#This Row],[TeamFavoriteID]],Table2[team_id],Table2[team_name],_xlfn.XLOOKUP(Table1[[#This Row],[TeamFavoriteID]],Table2[team_id_pfr],Table2[team_name],"Even"))</f>
        <v>Washington Commanders</v>
      </c>
      <c r="M4195">
        <v>-2</v>
      </c>
      <c r="N4195">
        <f>IF(Table1[[#This Row],[TeamFavorite]]=Table1[[#This Row],[TeamHome]],Table1[[#This Row],[ScoreAway]]-Table1[[#This Row],[ScoreHome]],Table1[[#This Row],[ScoreHome]]-Table1[[#This Row],[ScoreAway]])</f>
        <v>8</v>
      </c>
      <c r="O4195">
        <f>IF(Table1[[#This Row],[SpreadActual]]&lt;Table1[[#This Row],[SpreadFavorite]],1,0)</f>
        <v>0</v>
      </c>
      <c r="P4195">
        <v>43.5</v>
      </c>
      <c r="Q4195" t="s">
        <v>64</v>
      </c>
      <c r="R4195" t="b">
        <v>0</v>
      </c>
      <c r="S4195">
        <v>48</v>
      </c>
      <c r="T4195">
        <v>8</v>
      </c>
      <c r="U4195">
        <v>65</v>
      </c>
    </row>
    <row r="4196" spans="1:22" x14ac:dyDescent="0.2">
      <c r="A4196" s="1">
        <v>31736</v>
      </c>
      <c r="B4196">
        <v>1986</v>
      </c>
      <c r="C4196">
        <f>_xlfn.MAXIFS(Table1[ScheduleWeekWritten],Table1[ScheduleSeason],Table1[[#This Row],[ScheduleSeason]])</f>
        <v>16</v>
      </c>
      <c r="D4196">
        <v>12</v>
      </c>
      <c r="E4196" cm="1">
        <f t="array" ref="E4196">_xlfn.XLOOKUP(Table1[[#This Row],[ScheduleWeekWritten]],Table3[Game],100+Table3[Increase],Table1[[#This Row],[ScheduleWeekWritten]])</f>
        <v>12</v>
      </c>
      <c r="F4196" t="b">
        <v>0</v>
      </c>
      <c r="G4196" t="s">
        <v>27</v>
      </c>
      <c r="H4196">
        <v>31</v>
      </c>
      <c r="I4196">
        <v>37</v>
      </c>
      <c r="J4196" t="s">
        <v>138</v>
      </c>
      <c r="K4196" t="s">
        <v>21</v>
      </c>
      <c r="L4196" t="str">
        <f>_xlfn.XLOOKUP(Table1[[#This Row],[TeamFavoriteID]],Table2[team_id],Table2[team_name],_xlfn.XLOOKUP(Table1[[#This Row],[TeamFavoriteID]],Table2[team_id_pfr],Table2[team_name],"Even"))</f>
        <v>Las Vegas Raiders</v>
      </c>
      <c r="M4196">
        <v>-6.5</v>
      </c>
      <c r="N4196">
        <f>IF(Table1[[#This Row],[TeamFavorite]]=Table1[[#This Row],[TeamHome]],Table1[[#This Row],[ScoreAway]]-Table1[[#This Row],[ScoreHome]],Table1[[#This Row],[ScoreHome]]-Table1[[#This Row],[ScoreAway]])</f>
        <v>-6</v>
      </c>
      <c r="O4196">
        <f>IF(Table1[[#This Row],[SpreadActual]]&lt;Table1[[#This Row],[SpreadFavorite]],1,0)</f>
        <v>0</v>
      </c>
      <c r="P4196">
        <v>44</v>
      </c>
      <c r="Q4196" t="s">
        <v>94</v>
      </c>
      <c r="R4196" t="b">
        <v>0</v>
      </c>
      <c r="S4196">
        <v>60</v>
      </c>
      <c r="T4196">
        <v>8</v>
      </c>
      <c r="U4196">
        <v>88</v>
      </c>
    </row>
    <row r="4197" spans="1:22" x14ac:dyDescent="0.2">
      <c r="A4197" s="1">
        <v>31739</v>
      </c>
      <c r="B4197">
        <v>1986</v>
      </c>
      <c r="C4197">
        <f>_xlfn.MAXIFS(Table1[ScheduleWeekWritten],Table1[ScheduleSeason],Table1[[#This Row],[ScheduleSeason]])</f>
        <v>16</v>
      </c>
      <c r="D4197">
        <v>12</v>
      </c>
      <c r="E4197" cm="1">
        <f t="array" ref="E4197">_xlfn.XLOOKUP(Table1[[#This Row],[ScheduleWeekWritten]],Table3[Game],100+Table3[Increase],Table1[[#This Row],[ScheduleWeekWritten]])</f>
        <v>12</v>
      </c>
      <c r="F4197" t="b">
        <v>0</v>
      </c>
      <c r="G4197" t="s">
        <v>46</v>
      </c>
      <c r="H4197">
        <v>12</v>
      </c>
      <c r="I4197">
        <v>10</v>
      </c>
      <c r="J4197" t="s">
        <v>33</v>
      </c>
      <c r="K4197" t="s">
        <v>47</v>
      </c>
      <c r="L4197" t="str">
        <f>_xlfn.XLOOKUP(Table1[[#This Row],[TeamFavoriteID]],Table2[team_id],Table2[team_name],_xlfn.XLOOKUP(Table1[[#This Row],[TeamFavoriteID]],Table2[team_id_pfr],Table2[team_name],"Even"))</f>
        <v>Chicago Bears</v>
      </c>
      <c r="M4197">
        <v>-14</v>
      </c>
      <c r="N4197">
        <f>IF(Table1[[#This Row],[TeamFavorite]]=Table1[[#This Row],[TeamHome]],Table1[[#This Row],[ScoreAway]]-Table1[[#This Row],[ScoreHome]],Table1[[#This Row],[ScoreHome]]-Table1[[#This Row],[ScoreAway]])</f>
        <v>-2</v>
      </c>
      <c r="O4197">
        <f>IF(Table1[[#This Row],[SpreadActual]]&lt;Table1[[#This Row],[SpreadFavorite]],1,0)</f>
        <v>0</v>
      </c>
      <c r="P4197">
        <v>37</v>
      </c>
      <c r="Q4197" t="s">
        <v>114</v>
      </c>
      <c r="R4197" t="b">
        <v>0</v>
      </c>
      <c r="S4197">
        <v>41</v>
      </c>
      <c r="T4197">
        <v>13</v>
      </c>
      <c r="U4197">
        <v>72</v>
      </c>
    </row>
    <row r="4198" spans="1:22" x14ac:dyDescent="0.2">
      <c r="A4198" s="1">
        <v>31739</v>
      </c>
      <c r="B4198">
        <v>1986</v>
      </c>
      <c r="C4198">
        <f>_xlfn.MAXIFS(Table1[ScheduleWeekWritten],Table1[ScheduleSeason],Table1[[#This Row],[ScheduleSeason]])</f>
        <v>16</v>
      </c>
      <c r="D4198">
        <v>12</v>
      </c>
      <c r="E4198" cm="1">
        <f t="array" ref="E4198">_xlfn.XLOOKUP(Table1[[#This Row],[ScheduleWeekWritten]],Table3[Game],100+Table3[Increase],Table1[[#This Row],[ScheduleWeekWritten]])</f>
        <v>12</v>
      </c>
      <c r="F4198" t="b">
        <v>0</v>
      </c>
      <c r="G4198" t="s">
        <v>101</v>
      </c>
      <c r="H4198">
        <v>24</v>
      </c>
      <c r="I4198">
        <v>20</v>
      </c>
      <c r="J4198" t="s">
        <v>54</v>
      </c>
      <c r="K4198" t="s">
        <v>104</v>
      </c>
      <c r="L4198" t="str">
        <f>_xlfn.XLOOKUP(Table1[[#This Row],[TeamFavoriteID]],Table2[team_id],Table2[team_name],_xlfn.XLOOKUP(Table1[[#This Row],[TeamFavoriteID]],Table2[team_id_pfr],Table2[team_name],"Even"))</f>
        <v>Cincinnati Bengals</v>
      </c>
      <c r="M4198">
        <v>-3</v>
      </c>
      <c r="N4198">
        <f>IF(Table1[[#This Row],[TeamFavorite]]=Table1[[#This Row],[TeamHome]],Table1[[#This Row],[ScoreAway]]-Table1[[#This Row],[ScoreHome]],Table1[[#This Row],[ScoreHome]]-Table1[[#This Row],[ScoreAway]])</f>
        <v>-4</v>
      </c>
      <c r="O4198">
        <f>IF(Table1[[#This Row],[SpreadActual]]&lt;Table1[[#This Row],[SpreadFavorite]],1,0)</f>
        <v>1</v>
      </c>
      <c r="P4198">
        <v>45</v>
      </c>
      <c r="Q4198" t="s">
        <v>111</v>
      </c>
      <c r="R4198" t="b">
        <v>0</v>
      </c>
      <c r="S4198">
        <v>46</v>
      </c>
      <c r="T4198">
        <v>11</v>
      </c>
      <c r="U4198">
        <v>81</v>
      </c>
    </row>
    <row r="4199" spans="1:22" x14ac:dyDescent="0.2">
      <c r="A4199" s="1">
        <v>31739</v>
      </c>
      <c r="B4199">
        <v>1986</v>
      </c>
      <c r="C4199">
        <f>_xlfn.MAXIFS(Table1[ScheduleWeekWritten],Table1[ScheduleSeason],Table1[[#This Row],[ScheduleSeason]])</f>
        <v>16</v>
      </c>
      <c r="D4199">
        <v>12</v>
      </c>
      <c r="E4199" cm="1">
        <f t="array" ref="E4199">_xlfn.XLOOKUP(Table1[[#This Row],[ScheduleWeekWritten]],Table3[Game],100+Table3[Increase],Table1[[#This Row],[ScheduleWeekWritten]])</f>
        <v>12</v>
      </c>
      <c r="F4199" t="b">
        <v>0</v>
      </c>
      <c r="G4199" t="s">
        <v>62</v>
      </c>
      <c r="H4199">
        <v>37</v>
      </c>
      <c r="I4199">
        <v>31</v>
      </c>
      <c r="J4199" t="s">
        <v>49</v>
      </c>
      <c r="K4199" t="s">
        <v>63</v>
      </c>
      <c r="L4199" t="str">
        <f>_xlfn.XLOOKUP(Table1[[#This Row],[TeamFavoriteID]],Table2[team_id],Table2[team_name],_xlfn.XLOOKUP(Table1[[#This Row],[TeamFavoriteID]],Table2[team_id_pfr],Table2[team_name],"Even"))</f>
        <v>Cleveland Browns</v>
      </c>
      <c r="M4199">
        <v>-6.5</v>
      </c>
      <c r="N4199">
        <f>IF(Table1[[#This Row],[TeamFavorite]]=Table1[[#This Row],[TeamHome]],Table1[[#This Row],[ScoreAway]]-Table1[[#This Row],[ScoreHome]],Table1[[#This Row],[ScoreHome]]-Table1[[#This Row],[ScoreAway]])</f>
        <v>-6</v>
      </c>
      <c r="O4199">
        <f>IF(Table1[[#This Row],[SpreadActual]]&lt;Table1[[#This Row],[SpreadFavorite]],1,0)</f>
        <v>0</v>
      </c>
      <c r="P4199">
        <v>37</v>
      </c>
      <c r="Q4199" t="s">
        <v>66</v>
      </c>
      <c r="R4199" t="b">
        <v>0</v>
      </c>
      <c r="S4199">
        <v>40</v>
      </c>
      <c r="T4199">
        <v>13</v>
      </c>
      <c r="U4199">
        <v>79</v>
      </c>
    </row>
    <row r="4200" spans="1:22" x14ac:dyDescent="0.2">
      <c r="A4200" s="1">
        <v>31739</v>
      </c>
      <c r="B4200">
        <v>1986</v>
      </c>
      <c r="C4200">
        <f>_xlfn.MAXIFS(Table1[ScheduleWeekWritten],Table1[ScheduleSeason],Table1[[#This Row],[ScheduleSeason]])</f>
        <v>16</v>
      </c>
      <c r="D4200">
        <v>12</v>
      </c>
      <c r="E4200" cm="1">
        <f t="array" ref="E4200">_xlfn.XLOOKUP(Table1[[#This Row],[ScheduleWeekWritten]],Table3[Game],100+Table3[Increase],Table1[[#This Row],[ScheduleWeekWritten]])</f>
        <v>12</v>
      </c>
      <c r="F4200" t="b">
        <v>0</v>
      </c>
      <c r="G4200" t="s">
        <v>23</v>
      </c>
      <c r="H4200">
        <v>31</v>
      </c>
      <c r="I4200">
        <v>17</v>
      </c>
      <c r="J4200" t="s">
        <v>140</v>
      </c>
      <c r="K4200" t="s">
        <v>25</v>
      </c>
      <c r="L4200" t="str">
        <f>_xlfn.XLOOKUP(Table1[[#This Row],[TeamFavoriteID]],Table2[team_id],Table2[team_name],_xlfn.XLOOKUP(Table1[[#This Row],[TeamFavoriteID]],Table2[team_id_pfr],Table2[team_name],"Even"))</f>
        <v>Houston Oilers</v>
      </c>
      <c r="M4200">
        <v>-7</v>
      </c>
      <c r="N4200">
        <f>IF(Table1[[#This Row],[TeamFavorite]]=Table1[[#This Row],[TeamHome]],Table1[[#This Row],[ScoreAway]]-Table1[[#This Row],[ScoreHome]],Table1[[#This Row],[ScoreHome]]-Table1[[#This Row],[ScoreAway]])</f>
        <v>-14</v>
      </c>
      <c r="O4200">
        <f>IF(Table1[[#This Row],[SpreadActual]]&lt;Table1[[#This Row],[SpreadFavorite]],1,0)</f>
        <v>1</v>
      </c>
      <c r="P4200">
        <v>41</v>
      </c>
      <c r="Q4200" t="s">
        <v>102</v>
      </c>
      <c r="R4200" t="b">
        <v>0</v>
      </c>
      <c r="S4200">
        <v>72</v>
      </c>
      <c r="T4200">
        <v>0</v>
      </c>
      <c r="V4200" t="s">
        <v>103</v>
      </c>
    </row>
    <row r="4201" spans="1:22" x14ac:dyDescent="0.2">
      <c r="A4201" s="1">
        <v>31739</v>
      </c>
      <c r="B4201">
        <v>1986</v>
      </c>
      <c r="C4201">
        <f>_xlfn.MAXIFS(Table1[ScheduleWeekWritten],Table1[ScheduleSeason],Table1[[#This Row],[ScheduleSeason]])</f>
        <v>16</v>
      </c>
      <c r="D4201">
        <v>12</v>
      </c>
      <c r="E4201" cm="1">
        <f t="array" ref="E4201">_xlfn.XLOOKUP(Table1[[#This Row],[ScheduleWeekWritten]],Table3[Game],100+Table3[Increase],Table1[[#This Row],[ScheduleWeekWritten]])</f>
        <v>12</v>
      </c>
      <c r="F4201" t="b">
        <v>0</v>
      </c>
      <c r="G4201" t="s">
        <v>39</v>
      </c>
      <c r="H4201">
        <v>26</v>
      </c>
      <c r="I4201">
        <v>13</v>
      </c>
      <c r="J4201" t="s">
        <v>95</v>
      </c>
      <c r="K4201" t="s">
        <v>40</v>
      </c>
      <c r="L4201" t="str">
        <f>_xlfn.XLOOKUP(Table1[[#This Row],[TeamFavoriteID]],Table2[team_id],Table2[team_name],_xlfn.XLOOKUP(Table1[[#This Row],[TeamFavoriteID]],Table2[team_id_pfr],Table2[team_name],"Even"))</f>
        <v>Los Angeles Rams</v>
      </c>
      <c r="M4201">
        <v>-6.5</v>
      </c>
      <c r="N4201">
        <f>IF(Table1[[#This Row],[TeamFavorite]]=Table1[[#This Row],[TeamHome]],Table1[[#This Row],[ScoreAway]]-Table1[[#This Row],[ScoreHome]],Table1[[#This Row],[ScoreHome]]-Table1[[#This Row],[ScoreAway]])</f>
        <v>-13</v>
      </c>
      <c r="O4201">
        <f>IF(Table1[[#This Row],[SpreadActual]]&lt;Table1[[#This Row],[SpreadFavorite]],1,0)</f>
        <v>1</v>
      </c>
      <c r="P4201">
        <v>37.5</v>
      </c>
      <c r="Q4201" t="s">
        <v>135</v>
      </c>
      <c r="R4201" t="b">
        <v>0</v>
      </c>
      <c r="S4201">
        <v>67</v>
      </c>
      <c r="T4201">
        <v>14</v>
      </c>
      <c r="U4201">
        <v>30</v>
      </c>
    </row>
    <row r="4202" spans="1:22" x14ac:dyDescent="0.2">
      <c r="A4202" s="1">
        <v>31739</v>
      </c>
      <c r="B4202">
        <v>1986</v>
      </c>
      <c r="C4202">
        <f>_xlfn.MAXIFS(Table1[ScheduleWeekWritten],Table1[ScheduleSeason],Table1[[#This Row],[ScheduleSeason]])</f>
        <v>16</v>
      </c>
      <c r="D4202">
        <v>12</v>
      </c>
      <c r="E4202" cm="1">
        <f t="array" ref="E4202">_xlfn.XLOOKUP(Table1[[#This Row],[ScheduleWeekWritten]],Table3[Game],100+Table3[Increase],Table1[[#This Row],[ScheduleWeekWritten]])</f>
        <v>12</v>
      </c>
      <c r="F4202" t="b">
        <v>0</v>
      </c>
      <c r="G4202" t="s">
        <v>115</v>
      </c>
      <c r="H4202">
        <v>22</v>
      </c>
      <c r="I4202">
        <v>19</v>
      </c>
      <c r="J4202" t="s">
        <v>28</v>
      </c>
      <c r="K4202" t="s">
        <v>70</v>
      </c>
      <c r="L4202" t="str">
        <f>_xlfn.XLOOKUP(Table1[[#This Row],[TeamFavoriteID]],Table2[team_id],Table2[team_name],_xlfn.XLOOKUP(Table1[[#This Row],[TeamFavoriteID]],Table2[team_id_pfr],Table2[team_name],"Even"))</f>
        <v>Boston Patriots</v>
      </c>
      <c r="M4202">
        <v>-13</v>
      </c>
      <c r="N4202">
        <f>IF(Table1[[#This Row],[TeamFavorite]]=Table1[[#This Row],[TeamHome]],Table1[[#This Row],[ScoreAway]]-Table1[[#This Row],[ScoreHome]],Table1[[#This Row],[ScoreHome]]-Table1[[#This Row],[ScoreAway]])</f>
        <v>3</v>
      </c>
      <c r="O4202">
        <f>IF(Table1[[#This Row],[SpreadActual]]&lt;Table1[[#This Row],[SpreadFavorite]],1,0)</f>
        <v>0</v>
      </c>
      <c r="P4202">
        <v>43</v>
      </c>
      <c r="Q4202" t="s">
        <v>116</v>
      </c>
      <c r="R4202" t="b">
        <v>0</v>
      </c>
      <c r="S4202">
        <v>37</v>
      </c>
      <c r="T4202">
        <v>12</v>
      </c>
      <c r="U4202">
        <v>65</v>
      </c>
    </row>
    <row r="4203" spans="1:22" x14ac:dyDescent="0.2">
      <c r="A4203" s="1">
        <v>31739</v>
      </c>
      <c r="B4203">
        <v>1986</v>
      </c>
      <c r="C4203">
        <f>_xlfn.MAXIFS(Table1[ScheduleWeekWritten],Table1[ScheduleSeason],Table1[[#This Row],[ScheduleSeason]])</f>
        <v>16</v>
      </c>
      <c r="D4203">
        <v>12</v>
      </c>
      <c r="E4203" cm="1">
        <f t="array" ref="E4203">_xlfn.XLOOKUP(Table1[[#This Row],[ScheduleWeekWritten]],Table3[Game],100+Table3[Increase],Table1[[#This Row],[ScheduleWeekWritten]])</f>
        <v>12</v>
      </c>
      <c r="F4203" t="b">
        <v>0</v>
      </c>
      <c r="G4203" t="s">
        <v>50</v>
      </c>
      <c r="H4203">
        <v>19</v>
      </c>
      <c r="I4203">
        <v>16</v>
      </c>
      <c r="J4203" t="s">
        <v>24</v>
      </c>
      <c r="K4203" t="s">
        <v>90</v>
      </c>
      <c r="L4203" t="str">
        <f>_xlfn.XLOOKUP(Table1[[#This Row],[TeamFavoriteID]],Table2[team_id],Table2[team_name],_xlfn.XLOOKUP(Table1[[#This Row],[TeamFavoriteID]],Table2[team_id_pfr],Table2[team_name],"Even"))</f>
        <v>New York Giants</v>
      </c>
      <c r="M4203">
        <v>-3</v>
      </c>
      <c r="N4203">
        <f>IF(Table1[[#This Row],[TeamFavorite]]=Table1[[#This Row],[TeamHome]],Table1[[#This Row],[ScoreAway]]-Table1[[#This Row],[ScoreHome]],Table1[[#This Row],[ScoreHome]]-Table1[[#This Row],[ScoreAway]])</f>
        <v>-3</v>
      </c>
      <c r="O4203">
        <f>IF(Table1[[#This Row],[SpreadActual]]&lt;Table1[[#This Row],[SpreadFavorite]],1,0)</f>
        <v>0</v>
      </c>
      <c r="P4203">
        <v>38</v>
      </c>
      <c r="Q4203" t="s">
        <v>126</v>
      </c>
      <c r="R4203" t="b">
        <v>0</v>
      </c>
      <c r="S4203">
        <v>43</v>
      </c>
      <c r="T4203">
        <v>10</v>
      </c>
      <c r="U4203">
        <v>70</v>
      </c>
    </row>
    <row r="4204" spans="1:22" x14ac:dyDescent="0.2">
      <c r="A4204" s="1">
        <v>31739</v>
      </c>
      <c r="B4204">
        <v>1986</v>
      </c>
      <c r="C4204">
        <f>_xlfn.MAXIFS(Table1[ScheduleWeekWritten],Table1[ScheduleSeason],Table1[[#This Row],[ScheduleSeason]])</f>
        <v>16</v>
      </c>
      <c r="D4204">
        <v>12</v>
      </c>
      <c r="E4204" cm="1">
        <f t="array" ref="E4204">_xlfn.XLOOKUP(Table1[[#This Row],[ScheduleWeekWritten]],Table3[Game],100+Table3[Increase],Table1[[#This Row],[ScheduleWeekWritten]])</f>
        <v>12</v>
      </c>
      <c r="F4204" t="b">
        <v>0</v>
      </c>
      <c r="G4204" t="s">
        <v>53</v>
      </c>
      <c r="H4204">
        <v>20</v>
      </c>
      <c r="I4204">
        <v>0</v>
      </c>
      <c r="J4204" t="s">
        <v>38</v>
      </c>
      <c r="K4204" t="s">
        <v>87</v>
      </c>
      <c r="L4204" t="str">
        <f>_xlfn.XLOOKUP(Table1[[#This Row],[TeamFavoriteID]],Table2[team_id],Table2[team_name],_xlfn.XLOOKUP(Table1[[#This Row],[TeamFavoriteID]],Table2[team_id_pfr],Table2[team_name],"Even"))</f>
        <v>San Francisco 49ers</v>
      </c>
      <c r="M4204">
        <v>-10</v>
      </c>
      <c r="N4204">
        <f>IF(Table1[[#This Row],[TeamFavorite]]=Table1[[#This Row],[TeamHome]],Table1[[#This Row],[ScoreAway]]-Table1[[#This Row],[ScoreHome]],Table1[[#This Row],[ScoreHome]]-Table1[[#This Row],[ScoreAway]])</f>
        <v>-20</v>
      </c>
      <c r="O4204">
        <f>IF(Table1[[#This Row],[SpreadActual]]&lt;Table1[[#This Row],[SpreadFavorite]],1,0)</f>
        <v>1</v>
      </c>
      <c r="P4204">
        <v>41.5</v>
      </c>
      <c r="Q4204" t="s">
        <v>118</v>
      </c>
      <c r="R4204" t="b">
        <v>0</v>
      </c>
      <c r="S4204">
        <v>55</v>
      </c>
      <c r="T4204">
        <v>13</v>
      </c>
      <c r="U4204">
        <v>80</v>
      </c>
    </row>
    <row r="4205" spans="1:22" x14ac:dyDescent="0.2">
      <c r="A4205" s="1">
        <v>31739</v>
      </c>
      <c r="B4205">
        <v>1986</v>
      </c>
      <c r="C4205">
        <f>_xlfn.MAXIFS(Table1[ScheduleWeekWritten],Table1[ScheduleSeason],Table1[[#This Row],[ScheduleSeason]])</f>
        <v>16</v>
      </c>
      <c r="D4205">
        <v>12</v>
      </c>
      <c r="E4205" cm="1">
        <f t="array" ref="E4205">_xlfn.XLOOKUP(Table1[[#This Row],[ScheduleWeekWritten]],Table3[Game],100+Table3[Increase],Table1[[#This Row],[ScheduleWeekWritten]])</f>
        <v>12</v>
      </c>
      <c r="F4205" t="b">
        <v>0</v>
      </c>
      <c r="G4205" t="s">
        <v>128</v>
      </c>
      <c r="H4205">
        <v>24</v>
      </c>
      <c r="I4205">
        <v>20</v>
      </c>
      <c r="J4205" t="s">
        <v>58</v>
      </c>
      <c r="K4205" t="s">
        <v>132</v>
      </c>
      <c r="L4205" t="str">
        <f>_xlfn.XLOOKUP(Table1[[#This Row],[TeamFavoriteID]],Table2[team_id],Table2[team_name],_xlfn.XLOOKUP(Table1[[#This Row],[TeamFavoriteID]],Table2[team_id_pfr],Table2[team_name],"Even"))</f>
        <v>Seattle Seahawks</v>
      </c>
      <c r="M4205">
        <v>-6</v>
      </c>
      <c r="N4205">
        <f>IF(Table1[[#This Row],[TeamFavorite]]=Table1[[#This Row],[TeamHome]],Table1[[#This Row],[ScoreAway]]-Table1[[#This Row],[ScoreHome]],Table1[[#This Row],[ScoreHome]]-Table1[[#This Row],[ScoreAway]])</f>
        <v>-4</v>
      </c>
      <c r="O4205">
        <f>IF(Table1[[#This Row],[SpreadActual]]&lt;Table1[[#This Row],[SpreadFavorite]],1,0)</f>
        <v>0</v>
      </c>
      <c r="P4205">
        <v>37.5</v>
      </c>
      <c r="Q4205" t="s">
        <v>129</v>
      </c>
      <c r="R4205" t="b">
        <v>0</v>
      </c>
      <c r="S4205">
        <v>72</v>
      </c>
      <c r="T4205">
        <v>0</v>
      </c>
      <c r="V4205" t="s">
        <v>103</v>
      </c>
    </row>
    <row r="4206" spans="1:22" x14ac:dyDescent="0.2">
      <c r="A4206" s="1">
        <v>31739</v>
      </c>
      <c r="B4206">
        <v>1986</v>
      </c>
      <c r="C4206">
        <f>_xlfn.MAXIFS(Table1[ScheduleWeekWritten],Table1[ScheduleSeason],Table1[[#This Row],[ScheduleSeason]])</f>
        <v>16</v>
      </c>
      <c r="D4206">
        <v>12</v>
      </c>
      <c r="E4206" cm="1">
        <f t="array" ref="E4206">_xlfn.XLOOKUP(Table1[[#This Row],[ScheduleWeekWritten]],Table3[Game],100+Table3[Increase],Table1[[#This Row],[ScheduleWeekWritten]])</f>
        <v>12</v>
      </c>
      <c r="F4206" t="b">
        <v>0</v>
      </c>
      <c r="G4206" t="s">
        <v>57</v>
      </c>
      <c r="H4206">
        <v>23</v>
      </c>
      <c r="I4206">
        <v>14</v>
      </c>
      <c r="J4206" t="s">
        <v>42</v>
      </c>
      <c r="K4206" t="s">
        <v>75</v>
      </c>
      <c r="L4206" t="str">
        <f>_xlfn.XLOOKUP(Table1[[#This Row],[TeamFavoriteID]],Table2[team_id],Table2[team_name],_xlfn.XLOOKUP(Table1[[#This Row],[TeamFavoriteID]],Table2[team_id_pfr],Table2[team_name],"Even"))</f>
        <v>Kansas City Chiefs</v>
      </c>
      <c r="M4206">
        <v>-3.5</v>
      </c>
      <c r="N4206">
        <f>IF(Table1[[#This Row],[TeamFavorite]]=Table1[[#This Row],[TeamHome]],Table1[[#This Row],[ScoreAway]]-Table1[[#This Row],[ScoreHome]],Table1[[#This Row],[ScoreHome]]-Table1[[#This Row],[ScoreAway]])</f>
        <v>9</v>
      </c>
      <c r="O4206">
        <f>IF(Table1[[#This Row],[SpreadActual]]&lt;Table1[[#This Row],[SpreadFavorite]],1,0)</f>
        <v>0</v>
      </c>
      <c r="P4206">
        <v>39.5</v>
      </c>
      <c r="Q4206" t="s">
        <v>60</v>
      </c>
      <c r="R4206" t="b">
        <v>0</v>
      </c>
      <c r="S4206">
        <v>46</v>
      </c>
      <c r="T4206">
        <v>14</v>
      </c>
      <c r="U4206">
        <v>73</v>
      </c>
    </row>
    <row r="4207" spans="1:22" x14ac:dyDescent="0.2">
      <c r="A4207" s="1">
        <v>31739</v>
      </c>
      <c r="B4207">
        <v>1986</v>
      </c>
      <c r="C4207">
        <f>_xlfn.MAXIFS(Table1[ScheduleWeekWritten],Table1[ScheduleSeason],Table1[[#This Row],[ScheduleSeason]])</f>
        <v>16</v>
      </c>
      <c r="D4207">
        <v>12</v>
      </c>
      <c r="E4207" cm="1">
        <f t="array" ref="E4207">_xlfn.XLOOKUP(Table1[[#This Row],[ScheduleWeekWritten]],Table3[Game],100+Table3[Increase],Table1[[#This Row],[ScheduleWeekWritten]])</f>
        <v>12</v>
      </c>
      <c r="F4207" t="b">
        <v>0</v>
      </c>
      <c r="G4207" t="s">
        <v>127</v>
      </c>
      <c r="H4207">
        <v>17</v>
      </c>
      <c r="I4207">
        <v>38</v>
      </c>
      <c r="J4207" t="s">
        <v>45</v>
      </c>
      <c r="K4207" t="s">
        <v>79</v>
      </c>
      <c r="L4207" t="str">
        <f>_xlfn.XLOOKUP(Table1[[#This Row],[TeamFavoriteID]],Table2[team_id],Table2[team_name],_xlfn.XLOOKUP(Table1[[#This Row],[TeamFavoriteID]],Table2[team_id_pfr],Table2[team_name],"Even"))</f>
        <v>Detroit Lions</v>
      </c>
      <c r="M4207">
        <v>-3.5</v>
      </c>
      <c r="N4207">
        <f>IF(Table1[[#This Row],[TeamFavorite]]=Table1[[#This Row],[TeamHome]],Table1[[#This Row],[ScoreAway]]-Table1[[#This Row],[ScoreHome]],Table1[[#This Row],[ScoreHome]]-Table1[[#This Row],[ScoreAway]])</f>
        <v>-21</v>
      </c>
      <c r="O4207">
        <f>IF(Table1[[#This Row],[SpreadActual]]&lt;Table1[[#This Row],[SpreadFavorite]],1,0)</f>
        <v>1</v>
      </c>
      <c r="P4207">
        <v>38</v>
      </c>
      <c r="Q4207" t="s">
        <v>130</v>
      </c>
      <c r="R4207" t="b">
        <v>0</v>
      </c>
      <c r="S4207">
        <v>72</v>
      </c>
      <c r="T4207">
        <v>8</v>
      </c>
      <c r="U4207">
        <v>72</v>
      </c>
    </row>
    <row r="4208" spans="1:22" x14ac:dyDescent="0.2">
      <c r="A4208" s="1">
        <v>31739</v>
      </c>
      <c r="B4208">
        <v>1986</v>
      </c>
      <c r="C4208">
        <f>_xlfn.MAXIFS(Table1[ScheduleWeekWritten],Table1[ScheduleSeason],Table1[[#This Row],[ScheduleSeason]])</f>
        <v>16</v>
      </c>
      <c r="D4208">
        <v>12</v>
      </c>
      <c r="E4208" cm="1">
        <f t="array" ref="E4208">_xlfn.XLOOKUP(Table1[[#This Row],[ScheduleWeekWritten]],Table3[Game],100+Table3[Increase],Table1[[#This Row],[ScheduleWeekWritten]])</f>
        <v>12</v>
      </c>
      <c r="F4208" t="b">
        <v>0</v>
      </c>
      <c r="G4208" t="s">
        <v>61</v>
      </c>
      <c r="H4208">
        <v>41</v>
      </c>
      <c r="I4208">
        <v>14</v>
      </c>
      <c r="J4208" t="s">
        <v>67</v>
      </c>
      <c r="K4208" t="s">
        <v>85</v>
      </c>
      <c r="L4208" t="str">
        <f>_xlfn.XLOOKUP(Table1[[#This Row],[TeamFavoriteID]],Table2[team_id],Table2[team_name],_xlfn.XLOOKUP(Table1[[#This Row],[TeamFavoriteID]],Table2[team_id_pfr],Table2[team_name],"Even"))</f>
        <v>Washington Commanders</v>
      </c>
      <c r="M4208">
        <v>-3</v>
      </c>
      <c r="N4208">
        <f>IF(Table1[[#This Row],[TeamFavorite]]=Table1[[#This Row],[TeamHome]],Table1[[#This Row],[ScoreAway]]-Table1[[#This Row],[ScoreHome]],Table1[[#This Row],[ScoreHome]]-Table1[[#This Row],[ScoreAway]])</f>
        <v>27</v>
      </c>
      <c r="O4208">
        <f>IF(Table1[[#This Row],[SpreadActual]]&lt;Table1[[#This Row],[SpreadFavorite]],1,0)</f>
        <v>0</v>
      </c>
      <c r="P4208">
        <v>41.5</v>
      </c>
      <c r="Q4208" t="s">
        <v>64</v>
      </c>
      <c r="R4208" t="b">
        <v>0</v>
      </c>
      <c r="S4208">
        <v>42</v>
      </c>
      <c r="T4208">
        <v>7</v>
      </c>
      <c r="U4208">
        <v>79</v>
      </c>
    </row>
    <row r="4209" spans="1:22" x14ac:dyDescent="0.2">
      <c r="A4209" s="1">
        <v>31740</v>
      </c>
      <c r="B4209">
        <v>1986</v>
      </c>
      <c r="C4209">
        <f>_xlfn.MAXIFS(Table1[ScheduleWeekWritten],Table1[ScheduleSeason],Table1[[#This Row],[ScheduleSeason]])</f>
        <v>16</v>
      </c>
      <c r="D4209">
        <v>12</v>
      </c>
      <c r="E4209" cm="1">
        <f t="array" ref="E4209">_xlfn.XLOOKUP(Table1[[#This Row],[ScheduleWeekWritten]],Table3[Game],100+Table3[Increase],Table1[[#This Row],[ScheduleWeekWritten]])</f>
        <v>12</v>
      </c>
      <c r="F4209" t="b">
        <v>0</v>
      </c>
      <c r="G4209" t="s">
        <v>19</v>
      </c>
      <c r="H4209">
        <v>45</v>
      </c>
      <c r="I4209">
        <v>3</v>
      </c>
      <c r="J4209" t="s">
        <v>31</v>
      </c>
      <c r="K4209" t="s">
        <v>32</v>
      </c>
      <c r="L4209" t="str">
        <f>_xlfn.XLOOKUP(Table1[[#This Row],[TeamFavoriteID]],Table2[team_id],Table2[team_name],_xlfn.XLOOKUP(Table1[[#This Row],[TeamFavoriteID]],Table2[team_id_pfr],Table2[team_name],"Even"))</f>
        <v>New York Jets</v>
      </c>
      <c r="M4209">
        <v>-2</v>
      </c>
      <c r="N4209">
        <f>IF(Table1[[#This Row],[TeamFavorite]]=Table1[[#This Row],[TeamHome]],Table1[[#This Row],[ScoreAway]]-Table1[[#This Row],[ScoreHome]],Table1[[#This Row],[ScoreHome]]-Table1[[#This Row],[ScoreAway]])</f>
        <v>42</v>
      </c>
      <c r="O4209">
        <f>IF(Table1[[#This Row],[SpreadActual]]&lt;Table1[[#This Row],[SpreadFavorite]],1,0)</f>
        <v>0</v>
      </c>
      <c r="P4209">
        <v>53</v>
      </c>
      <c r="Q4209" t="s">
        <v>22</v>
      </c>
      <c r="R4209" t="b">
        <v>0</v>
      </c>
      <c r="S4209">
        <v>81</v>
      </c>
      <c r="T4209">
        <v>16</v>
      </c>
      <c r="U4209">
        <v>73</v>
      </c>
    </row>
    <row r="4210" spans="1:22" x14ac:dyDescent="0.2">
      <c r="A4210" s="1">
        <v>31743</v>
      </c>
      <c r="B4210">
        <v>1986</v>
      </c>
      <c r="C4210">
        <f>_xlfn.MAXIFS(Table1[ScheduleWeekWritten],Table1[ScheduleSeason],Table1[[#This Row],[ScheduleSeason]])</f>
        <v>16</v>
      </c>
      <c r="D4210">
        <v>13</v>
      </c>
      <c r="E4210" cm="1">
        <f t="array" ref="E4210">_xlfn.XLOOKUP(Table1[[#This Row],[ScheduleWeekWritten]],Table3[Game],100+Table3[Increase],Table1[[#This Row],[ScheduleWeekWritten]])</f>
        <v>13</v>
      </c>
      <c r="F4210" t="b">
        <v>0</v>
      </c>
      <c r="G4210" t="s">
        <v>67</v>
      </c>
      <c r="H4210">
        <v>14</v>
      </c>
      <c r="I4210">
        <v>31</v>
      </c>
      <c r="J4210" t="s">
        <v>128</v>
      </c>
      <c r="K4210" t="s">
        <v>68</v>
      </c>
      <c r="L4210" t="str">
        <f>_xlfn.XLOOKUP(Table1[[#This Row],[TeamFavoriteID]],Table2[team_id],Table2[team_name],_xlfn.XLOOKUP(Table1[[#This Row],[TeamFavoriteID]],Table2[team_id_pfr],Table2[team_name],"Even"))</f>
        <v>Dallas Cowboys</v>
      </c>
      <c r="M4210">
        <v>-7.5</v>
      </c>
      <c r="N4210">
        <f>IF(Table1[[#This Row],[TeamFavorite]]=Table1[[#This Row],[TeamHome]],Table1[[#This Row],[ScoreAway]]-Table1[[#This Row],[ScoreHome]],Table1[[#This Row],[ScoreHome]]-Table1[[#This Row],[ScoreAway]])</f>
        <v>17</v>
      </c>
      <c r="O4210">
        <f>IF(Table1[[#This Row],[SpreadActual]]&lt;Table1[[#This Row],[SpreadFavorite]],1,0)</f>
        <v>0</v>
      </c>
      <c r="P4210">
        <v>42</v>
      </c>
      <c r="Q4210" t="s">
        <v>119</v>
      </c>
      <c r="R4210" t="b">
        <v>0</v>
      </c>
      <c r="S4210">
        <v>43</v>
      </c>
      <c r="T4210">
        <v>10</v>
      </c>
      <c r="U4210">
        <v>75</v>
      </c>
    </row>
    <row r="4211" spans="1:22" x14ac:dyDescent="0.2">
      <c r="A4211" s="1">
        <v>31743</v>
      </c>
      <c r="B4211">
        <v>1986</v>
      </c>
      <c r="C4211">
        <f>_xlfn.MAXIFS(Table1[ScheduleWeekWritten],Table1[ScheduleSeason],Table1[[#This Row],[ScheduleSeason]])</f>
        <v>16</v>
      </c>
      <c r="D4211">
        <v>13</v>
      </c>
      <c r="E4211" cm="1">
        <f t="array" ref="E4211">_xlfn.XLOOKUP(Table1[[#This Row],[ScheduleWeekWritten]],Table3[Game],100+Table3[Increase],Table1[[#This Row],[ScheduleWeekWritten]])</f>
        <v>13</v>
      </c>
      <c r="F4211" t="b">
        <v>0</v>
      </c>
      <c r="G4211" t="s">
        <v>45</v>
      </c>
      <c r="H4211">
        <v>40</v>
      </c>
      <c r="I4211">
        <v>44</v>
      </c>
      <c r="J4211" t="s">
        <v>33</v>
      </c>
      <c r="K4211" t="s">
        <v>79</v>
      </c>
      <c r="L4211" t="str">
        <f>_xlfn.XLOOKUP(Table1[[#This Row],[TeamFavoriteID]],Table2[team_id],Table2[team_name],_xlfn.XLOOKUP(Table1[[#This Row],[TeamFavoriteID]],Table2[team_id_pfr],Table2[team_name],"Even"))</f>
        <v>Detroit Lions</v>
      </c>
      <c r="M4211">
        <v>-5</v>
      </c>
      <c r="N4211">
        <f>IF(Table1[[#This Row],[TeamFavorite]]=Table1[[#This Row],[TeamHome]],Table1[[#This Row],[ScoreAway]]-Table1[[#This Row],[ScoreHome]],Table1[[#This Row],[ScoreHome]]-Table1[[#This Row],[ScoreAway]])</f>
        <v>4</v>
      </c>
      <c r="O4211">
        <f>IF(Table1[[#This Row],[SpreadActual]]&lt;Table1[[#This Row],[SpreadFavorite]],1,0)</f>
        <v>0</v>
      </c>
      <c r="P4211">
        <v>40</v>
      </c>
      <c r="Q4211" t="s">
        <v>125</v>
      </c>
      <c r="R4211" t="b">
        <v>0</v>
      </c>
      <c r="S4211">
        <v>72</v>
      </c>
      <c r="T4211">
        <v>0</v>
      </c>
      <c r="V4211" t="s">
        <v>103</v>
      </c>
    </row>
    <row r="4212" spans="1:22" x14ac:dyDescent="0.2">
      <c r="A4212" s="1">
        <v>31746</v>
      </c>
      <c r="B4212">
        <v>1986</v>
      </c>
      <c r="C4212">
        <f>_xlfn.MAXIFS(Table1[ScheduleWeekWritten],Table1[ScheduleSeason],Table1[[#This Row],[ScheduleSeason]])</f>
        <v>16</v>
      </c>
      <c r="D4212">
        <v>13</v>
      </c>
      <c r="E4212" cm="1">
        <f t="array" ref="E4212">_xlfn.XLOOKUP(Table1[[#This Row],[ScheduleWeekWritten]],Table3[Game],100+Table3[Increase],Table1[[#This Row],[ScheduleWeekWritten]])</f>
        <v>13</v>
      </c>
      <c r="F4212" t="b">
        <v>0</v>
      </c>
      <c r="G4212" t="s">
        <v>46</v>
      </c>
      <c r="H4212">
        <v>13</v>
      </c>
      <c r="I4212">
        <v>10</v>
      </c>
      <c r="J4212" t="s">
        <v>49</v>
      </c>
      <c r="K4212" t="s">
        <v>47</v>
      </c>
      <c r="L4212" t="str">
        <f>_xlfn.XLOOKUP(Table1[[#This Row],[TeamFavoriteID]],Table2[team_id],Table2[team_name],_xlfn.XLOOKUP(Table1[[#This Row],[TeamFavoriteID]],Table2[team_id_pfr],Table2[team_name],"Even"))</f>
        <v>Chicago Bears</v>
      </c>
      <c r="M4212">
        <v>-10</v>
      </c>
      <c r="N4212">
        <f>IF(Table1[[#This Row],[TeamFavorite]]=Table1[[#This Row],[TeamHome]],Table1[[#This Row],[ScoreAway]]-Table1[[#This Row],[ScoreHome]],Table1[[#This Row],[ScoreHome]]-Table1[[#This Row],[ScoreAway]])</f>
        <v>-3</v>
      </c>
      <c r="O4212">
        <f>IF(Table1[[#This Row],[SpreadActual]]&lt;Table1[[#This Row],[SpreadFavorite]],1,0)</f>
        <v>0</v>
      </c>
      <c r="P4212">
        <v>36</v>
      </c>
      <c r="Q4212" t="s">
        <v>114</v>
      </c>
      <c r="R4212" t="b">
        <v>0</v>
      </c>
      <c r="S4212">
        <v>40</v>
      </c>
      <c r="T4212">
        <v>18</v>
      </c>
      <c r="U4212">
        <v>78</v>
      </c>
    </row>
    <row r="4213" spans="1:22" x14ac:dyDescent="0.2">
      <c r="A4213" s="1">
        <v>31746</v>
      </c>
      <c r="B4213">
        <v>1986</v>
      </c>
      <c r="C4213">
        <f>_xlfn.MAXIFS(Table1[ScheduleWeekWritten],Table1[ScheduleSeason],Table1[[#This Row],[ScheduleSeason]])</f>
        <v>16</v>
      </c>
      <c r="D4213">
        <v>13</v>
      </c>
      <c r="E4213" cm="1">
        <f t="array" ref="E4213">_xlfn.XLOOKUP(Table1[[#This Row],[ScheduleWeekWritten]],Table3[Game],100+Table3[Increase],Table1[[#This Row],[ScheduleWeekWritten]])</f>
        <v>13</v>
      </c>
      <c r="F4213" t="b">
        <v>0</v>
      </c>
      <c r="G4213" t="s">
        <v>62</v>
      </c>
      <c r="H4213">
        <v>13</v>
      </c>
      <c r="I4213">
        <v>10</v>
      </c>
      <c r="J4213" t="s">
        <v>23</v>
      </c>
      <c r="K4213" t="s">
        <v>63</v>
      </c>
      <c r="L4213" t="str">
        <f>_xlfn.XLOOKUP(Table1[[#This Row],[TeamFavoriteID]],Table2[team_id],Table2[team_name],_xlfn.XLOOKUP(Table1[[#This Row],[TeamFavoriteID]],Table2[team_id_pfr],Table2[team_name],"Even"))</f>
        <v>Cleveland Browns</v>
      </c>
      <c r="M4213">
        <v>-7</v>
      </c>
      <c r="N4213">
        <f>IF(Table1[[#This Row],[TeamFavorite]]=Table1[[#This Row],[TeamHome]],Table1[[#This Row],[ScoreAway]]-Table1[[#This Row],[ScoreHome]],Table1[[#This Row],[ScoreHome]]-Table1[[#This Row],[ScoreAway]])</f>
        <v>-3</v>
      </c>
      <c r="O4213">
        <f>IF(Table1[[#This Row],[SpreadActual]]&lt;Table1[[#This Row],[SpreadFavorite]],1,0)</f>
        <v>0</v>
      </c>
      <c r="P4213">
        <v>41</v>
      </c>
      <c r="Q4213" t="s">
        <v>66</v>
      </c>
      <c r="R4213" t="b">
        <v>0</v>
      </c>
      <c r="S4213">
        <v>38</v>
      </c>
      <c r="T4213">
        <v>12</v>
      </c>
      <c r="U4213">
        <v>77</v>
      </c>
    </row>
    <row r="4214" spans="1:22" x14ac:dyDescent="0.2">
      <c r="A4214" s="1">
        <v>31746</v>
      </c>
      <c r="B4214">
        <v>1986</v>
      </c>
      <c r="C4214">
        <f>_xlfn.MAXIFS(Table1[ScheduleWeekWritten],Table1[ScheduleSeason],Table1[[#This Row],[ScheduleSeason]])</f>
        <v>16</v>
      </c>
      <c r="D4214">
        <v>13</v>
      </c>
      <c r="E4214" cm="1">
        <f t="array" ref="E4214">_xlfn.XLOOKUP(Table1[[#This Row],[ScheduleWeekWritten]],Table3[Game],100+Table3[Increase],Table1[[#This Row],[ScheduleWeekWritten]])</f>
        <v>13</v>
      </c>
      <c r="F4214" t="b">
        <v>0</v>
      </c>
      <c r="G4214" t="s">
        <v>24</v>
      </c>
      <c r="H4214">
        <v>34</v>
      </c>
      <c r="I4214">
        <v>28</v>
      </c>
      <c r="J4214" t="s">
        <v>101</v>
      </c>
      <c r="K4214" t="s">
        <v>88</v>
      </c>
      <c r="L4214" t="str">
        <f>_xlfn.XLOOKUP(Table1[[#This Row],[TeamFavoriteID]],Table2[team_id],Table2[team_name],_xlfn.XLOOKUP(Table1[[#This Row],[TeamFavoriteID]],Table2[team_id_pfr],Table2[team_name],"Even"))</f>
        <v>Denver Broncos</v>
      </c>
      <c r="M4214">
        <v>-7.5</v>
      </c>
      <c r="N4214">
        <f>IF(Table1[[#This Row],[TeamFavorite]]=Table1[[#This Row],[TeamHome]],Table1[[#This Row],[ScoreAway]]-Table1[[#This Row],[ScoreHome]],Table1[[#This Row],[ScoreHome]]-Table1[[#This Row],[ScoreAway]])</f>
        <v>-6</v>
      </c>
      <c r="O4214">
        <f>IF(Table1[[#This Row],[SpreadActual]]&lt;Table1[[#This Row],[SpreadFavorite]],1,0)</f>
        <v>0</v>
      </c>
      <c r="P4214">
        <v>45</v>
      </c>
      <c r="Q4214" t="s">
        <v>71</v>
      </c>
      <c r="R4214" t="b">
        <v>0</v>
      </c>
      <c r="S4214">
        <v>34</v>
      </c>
      <c r="T4214">
        <v>15</v>
      </c>
      <c r="U4214">
        <v>72</v>
      </c>
    </row>
    <row r="4215" spans="1:22" x14ac:dyDescent="0.2">
      <c r="A4215" s="1">
        <v>31746</v>
      </c>
      <c r="B4215">
        <v>1986</v>
      </c>
      <c r="C4215">
        <f>_xlfn.MAXIFS(Table1[ScheduleWeekWritten],Table1[ScheduleSeason],Table1[[#This Row],[ScheduleSeason]])</f>
        <v>16</v>
      </c>
      <c r="D4215">
        <v>13</v>
      </c>
      <c r="E4215" cm="1">
        <f t="array" ref="E4215">_xlfn.XLOOKUP(Table1[[#This Row],[ScheduleWeekWritten]],Table3[Game],100+Table3[Increase],Table1[[#This Row],[ScheduleWeekWritten]])</f>
        <v>13</v>
      </c>
      <c r="F4215" t="b">
        <v>0</v>
      </c>
      <c r="G4215" t="s">
        <v>140</v>
      </c>
      <c r="H4215">
        <v>3</v>
      </c>
      <c r="I4215">
        <v>17</v>
      </c>
      <c r="J4215" t="s">
        <v>27</v>
      </c>
      <c r="K4215" t="s">
        <v>29</v>
      </c>
      <c r="L4215" t="str">
        <f>_xlfn.XLOOKUP(Table1[[#This Row],[TeamFavoriteID]],Table2[team_id],Table2[team_name],_xlfn.XLOOKUP(Table1[[#This Row],[TeamFavoriteID]],Table2[team_id_pfr],Table2[team_name],"Even"))</f>
        <v>Los Angeles Chargers</v>
      </c>
      <c r="M4215">
        <v>-6.5</v>
      </c>
      <c r="N4215">
        <f>IF(Table1[[#This Row],[TeamFavorite]]=Table1[[#This Row],[TeamHome]],Table1[[#This Row],[ScoreAway]]-Table1[[#This Row],[ScoreHome]],Table1[[#This Row],[ScoreHome]]-Table1[[#This Row],[ScoreAway]])</f>
        <v>-14</v>
      </c>
      <c r="O4215">
        <f>IF(Table1[[#This Row],[SpreadActual]]&lt;Table1[[#This Row],[SpreadFavorite]],1,0)</f>
        <v>1</v>
      </c>
      <c r="P4215">
        <v>43</v>
      </c>
      <c r="Q4215" t="s">
        <v>141</v>
      </c>
      <c r="R4215" t="b">
        <v>0</v>
      </c>
      <c r="S4215">
        <v>72</v>
      </c>
      <c r="T4215">
        <v>0</v>
      </c>
      <c r="V4215" t="s">
        <v>103</v>
      </c>
    </row>
    <row r="4216" spans="1:22" x14ac:dyDescent="0.2">
      <c r="A4216" s="1">
        <v>31746</v>
      </c>
      <c r="B4216">
        <v>1986</v>
      </c>
      <c r="C4216">
        <f>_xlfn.MAXIFS(Table1[ScheduleWeekWritten],Table1[ScheduleSeason],Table1[[#This Row],[ScheduleSeason]])</f>
        <v>16</v>
      </c>
      <c r="D4216">
        <v>13</v>
      </c>
      <c r="E4216" cm="1">
        <f t="array" ref="E4216">_xlfn.XLOOKUP(Table1[[#This Row],[ScheduleWeekWritten]],Table3[Game],100+Table3[Increase],Table1[[#This Row],[ScheduleWeekWritten]])</f>
        <v>13</v>
      </c>
      <c r="F4216" t="b">
        <v>0</v>
      </c>
      <c r="G4216" t="s">
        <v>42</v>
      </c>
      <c r="H4216">
        <v>14</v>
      </c>
      <c r="I4216">
        <v>17</v>
      </c>
      <c r="J4216" t="s">
        <v>28</v>
      </c>
      <c r="K4216" t="s">
        <v>75</v>
      </c>
      <c r="L4216" t="str">
        <f>_xlfn.XLOOKUP(Table1[[#This Row],[TeamFavoriteID]],Table2[team_id],Table2[team_name],_xlfn.XLOOKUP(Table1[[#This Row],[TeamFavoriteID]],Table2[team_id_pfr],Table2[team_name],"Even"))</f>
        <v>Kansas City Chiefs</v>
      </c>
      <c r="M4216">
        <v>-6.5</v>
      </c>
      <c r="N4216">
        <f>IF(Table1[[#This Row],[TeamFavorite]]=Table1[[#This Row],[TeamHome]],Table1[[#This Row],[ScoreAway]]-Table1[[#This Row],[ScoreHome]],Table1[[#This Row],[ScoreHome]]-Table1[[#This Row],[ScoreAway]])</f>
        <v>3</v>
      </c>
      <c r="O4216">
        <f>IF(Table1[[#This Row],[SpreadActual]]&lt;Table1[[#This Row],[SpreadFavorite]],1,0)</f>
        <v>0</v>
      </c>
      <c r="P4216">
        <v>41.5</v>
      </c>
      <c r="Q4216" t="s">
        <v>117</v>
      </c>
      <c r="R4216" t="b">
        <v>0</v>
      </c>
      <c r="S4216">
        <v>42</v>
      </c>
      <c r="T4216">
        <v>14</v>
      </c>
      <c r="U4216">
        <v>77</v>
      </c>
    </row>
    <row r="4217" spans="1:22" x14ac:dyDescent="0.2">
      <c r="A4217" s="1">
        <v>31746</v>
      </c>
      <c r="B4217">
        <v>1986</v>
      </c>
      <c r="C4217">
        <f>_xlfn.MAXIFS(Table1[ScheduleWeekWritten],Table1[ScheduleSeason],Table1[[#This Row],[ScheduleSeason]])</f>
        <v>16</v>
      </c>
      <c r="D4217">
        <v>13</v>
      </c>
      <c r="E4217" cm="1">
        <f t="array" ref="E4217">_xlfn.XLOOKUP(Table1[[#This Row],[ScheduleWeekWritten]],Table3[Game],100+Table3[Increase],Table1[[#This Row],[ScheduleWeekWritten]])</f>
        <v>13</v>
      </c>
      <c r="F4217" t="b">
        <v>0</v>
      </c>
      <c r="G4217" t="s">
        <v>138</v>
      </c>
      <c r="H4217">
        <v>27</v>
      </c>
      <c r="I4217">
        <v>33</v>
      </c>
      <c r="J4217" t="s">
        <v>58</v>
      </c>
      <c r="K4217" t="s">
        <v>21</v>
      </c>
      <c r="L4217" t="str">
        <f>_xlfn.XLOOKUP(Table1[[#This Row],[TeamFavoriteID]],Table2[team_id],Table2[team_name],_xlfn.XLOOKUP(Table1[[#This Row],[TeamFavoriteID]],Table2[team_id_pfr],Table2[team_name],"Even"))</f>
        <v>Las Vegas Raiders</v>
      </c>
      <c r="M4217">
        <v>-11</v>
      </c>
      <c r="N4217">
        <f>IF(Table1[[#This Row],[TeamFavorite]]=Table1[[#This Row],[TeamHome]],Table1[[#This Row],[ScoreAway]]-Table1[[#This Row],[ScoreHome]],Table1[[#This Row],[ScoreHome]]-Table1[[#This Row],[ScoreAway]])</f>
        <v>-6</v>
      </c>
      <c r="O4217">
        <f>IF(Table1[[#This Row],[SpreadActual]]&lt;Table1[[#This Row],[SpreadFavorite]],1,0)</f>
        <v>0</v>
      </c>
      <c r="P4217">
        <v>37</v>
      </c>
      <c r="Q4217" t="s">
        <v>65</v>
      </c>
      <c r="R4217" t="b">
        <v>0</v>
      </c>
      <c r="S4217">
        <v>61</v>
      </c>
      <c r="T4217">
        <v>5</v>
      </c>
      <c r="U4217">
        <v>54</v>
      </c>
    </row>
    <row r="4218" spans="1:22" x14ac:dyDescent="0.2">
      <c r="A4218" s="1">
        <v>31746</v>
      </c>
      <c r="B4218">
        <v>1986</v>
      </c>
      <c r="C4218">
        <f>_xlfn.MAXIFS(Table1[ScheduleWeekWritten],Table1[ScheduleSeason],Table1[[#This Row],[ScheduleSeason]])</f>
        <v>16</v>
      </c>
      <c r="D4218">
        <v>13</v>
      </c>
      <c r="E4218" cm="1">
        <f t="array" ref="E4218">_xlfn.XLOOKUP(Table1[[#This Row],[ScheduleWeekWritten]],Table3[Game],100+Table3[Increase],Table1[[#This Row],[ScheduleWeekWritten]])</f>
        <v>13</v>
      </c>
      <c r="F4218" t="b">
        <v>0</v>
      </c>
      <c r="G4218" t="s">
        <v>19</v>
      </c>
      <c r="H4218">
        <v>14</v>
      </c>
      <c r="I4218">
        <v>20</v>
      </c>
      <c r="J4218" t="s">
        <v>38</v>
      </c>
      <c r="K4218" t="s">
        <v>91</v>
      </c>
      <c r="L4218" t="str">
        <f>_xlfn.XLOOKUP(Table1[[#This Row],[TeamFavoriteID]],Table2[team_id],Table2[team_name],_xlfn.XLOOKUP(Table1[[#This Row],[TeamFavoriteID]],Table2[team_id_pfr],Table2[team_name],"Even"))</f>
        <v>Miami Dolphins</v>
      </c>
      <c r="M4218">
        <v>-8.5</v>
      </c>
      <c r="N4218">
        <f>IF(Table1[[#This Row],[TeamFavorite]]=Table1[[#This Row],[TeamHome]],Table1[[#This Row],[ScoreAway]]-Table1[[#This Row],[ScoreHome]],Table1[[#This Row],[ScoreHome]]-Table1[[#This Row],[ScoreAway]])</f>
        <v>6</v>
      </c>
      <c r="O4218">
        <f>IF(Table1[[#This Row],[SpreadActual]]&lt;Table1[[#This Row],[SpreadFavorite]],1,0)</f>
        <v>0</v>
      </c>
      <c r="P4218">
        <v>44.5</v>
      </c>
      <c r="Q4218" t="s">
        <v>22</v>
      </c>
      <c r="R4218" t="b">
        <v>0</v>
      </c>
      <c r="S4218">
        <v>78</v>
      </c>
      <c r="T4218">
        <v>11</v>
      </c>
      <c r="U4218">
        <v>85</v>
      </c>
    </row>
    <row r="4219" spans="1:22" x14ac:dyDescent="0.2">
      <c r="A4219" s="1">
        <v>31746</v>
      </c>
      <c r="B4219">
        <v>1986</v>
      </c>
      <c r="C4219">
        <f>_xlfn.MAXIFS(Table1[ScheduleWeekWritten],Table1[ScheduleSeason],Table1[[#This Row],[ScheduleSeason]])</f>
        <v>16</v>
      </c>
      <c r="D4219">
        <v>13</v>
      </c>
      <c r="E4219" cm="1">
        <f t="array" ref="E4219">_xlfn.XLOOKUP(Table1[[#This Row],[ScheduleWeekWritten]],Table3[Game],100+Table3[Increase],Table1[[#This Row],[ScheduleWeekWritten]])</f>
        <v>13</v>
      </c>
      <c r="F4219" t="b">
        <v>0</v>
      </c>
      <c r="G4219" t="s">
        <v>54</v>
      </c>
      <c r="H4219">
        <v>45</v>
      </c>
      <c r="I4219">
        <v>13</v>
      </c>
      <c r="J4219" t="s">
        <v>127</v>
      </c>
      <c r="K4219" t="s">
        <v>55</v>
      </c>
      <c r="L4219" t="str">
        <f>_xlfn.XLOOKUP(Table1[[#This Row],[TeamFavoriteID]],Table2[team_id],Table2[team_name],_xlfn.XLOOKUP(Table1[[#This Row],[TeamFavoriteID]],Table2[team_id_pfr],Table2[team_name],"Even"))</f>
        <v>Minnesota Vikings</v>
      </c>
      <c r="M4219">
        <v>-13</v>
      </c>
      <c r="N4219">
        <f>IF(Table1[[#This Row],[TeamFavorite]]=Table1[[#This Row],[TeamHome]],Table1[[#This Row],[ScoreAway]]-Table1[[#This Row],[ScoreHome]],Table1[[#This Row],[ScoreHome]]-Table1[[#This Row],[ScoreAway]])</f>
        <v>-32</v>
      </c>
      <c r="O4219">
        <f>IF(Table1[[#This Row],[SpreadActual]]&lt;Table1[[#This Row],[SpreadFavorite]],1,0)</f>
        <v>1</v>
      </c>
      <c r="P4219">
        <v>45</v>
      </c>
      <c r="Q4219" t="s">
        <v>137</v>
      </c>
      <c r="R4219" t="b">
        <v>0</v>
      </c>
      <c r="S4219">
        <v>72</v>
      </c>
      <c r="T4219">
        <v>0</v>
      </c>
      <c r="V4219" t="s">
        <v>103</v>
      </c>
    </row>
    <row r="4220" spans="1:22" x14ac:dyDescent="0.2">
      <c r="A4220" s="1">
        <v>31746</v>
      </c>
      <c r="B4220">
        <v>1986</v>
      </c>
      <c r="C4220">
        <f>_xlfn.MAXIFS(Table1[ScheduleWeekWritten],Table1[ScheduleSeason],Table1[[#This Row],[ScheduleSeason]])</f>
        <v>16</v>
      </c>
      <c r="D4220">
        <v>13</v>
      </c>
      <c r="E4220" cm="1">
        <f t="array" ref="E4220">_xlfn.XLOOKUP(Table1[[#This Row],[ScheduleWeekWritten]],Table3[Game],100+Table3[Increase],Table1[[#This Row],[ScheduleWeekWritten]])</f>
        <v>13</v>
      </c>
      <c r="F4220" t="b">
        <v>0</v>
      </c>
      <c r="G4220" t="s">
        <v>95</v>
      </c>
      <c r="H4220">
        <v>20</v>
      </c>
      <c r="I4220">
        <v>21</v>
      </c>
      <c r="J4220" t="s">
        <v>115</v>
      </c>
      <c r="K4220" t="s">
        <v>70</v>
      </c>
      <c r="L4220" t="str">
        <f>_xlfn.XLOOKUP(Table1[[#This Row],[TeamFavoriteID]],Table2[team_id],Table2[team_name],_xlfn.XLOOKUP(Table1[[#This Row],[TeamFavoriteID]],Table2[team_id_pfr],Table2[team_name],"Even"))</f>
        <v>Boston Patriots</v>
      </c>
      <c r="M4220">
        <v>-3</v>
      </c>
      <c r="N4220">
        <f>IF(Table1[[#This Row],[TeamFavorite]]=Table1[[#This Row],[TeamHome]],Table1[[#This Row],[ScoreAway]]-Table1[[#This Row],[ScoreHome]],Table1[[#This Row],[ScoreHome]]-Table1[[#This Row],[ScoreAway]])</f>
        <v>-1</v>
      </c>
      <c r="O4220">
        <f>IF(Table1[[#This Row],[SpreadActual]]&lt;Table1[[#This Row],[SpreadFavorite]],1,0)</f>
        <v>0</v>
      </c>
      <c r="P4220">
        <v>37</v>
      </c>
      <c r="Q4220" t="s">
        <v>124</v>
      </c>
      <c r="R4220" t="b">
        <v>0</v>
      </c>
      <c r="S4220">
        <v>72</v>
      </c>
      <c r="T4220">
        <v>0</v>
      </c>
      <c r="V4220" t="s">
        <v>103</v>
      </c>
    </row>
    <row r="4221" spans="1:22" x14ac:dyDescent="0.2">
      <c r="A4221" s="1">
        <v>31746</v>
      </c>
      <c r="B4221">
        <v>1986</v>
      </c>
      <c r="C4221">
        <f>_xlfn.MAXIFS(Table1[ScheduleWeekWritten],Table1[ScheduleSeason],Table1[[#This Row],[ScheduleSeason]])</f>
        <v>16</v>
      </c>
      <c r="D4221">
        <v>13</v>
      </c>
      <c r="E4221" cm="1">
        <f t="array" ref="E4221">_xlfn.XLOOKUP(Table1[[#This Row],[ScheduleWeekWritten]],Table3[Game],100+Table3[Increase],Table1[[#This Row],[ScheduleWeekWritten]])</f>
        <v>13</v>
      </c>
      <c r="F4221" t="b">
        <v>0</v>
      </c>
      <c r="G4221" t="s">
        <v>31</v>
      </c>
      <c r="H4221">
        <v>3</v>
      </c>
      <c r="I4221">
        <v>17</v>
      </c>
      <c r="J4221" t="s">
        <v>39</v>
      </c>
      <c r="K4221" t="s">
        <v>32</v>
      </c>
      <c r="L4221" t="str">
        <f>_xlfn.XLOOKUP(Table1[[#This Row],[TeamFavoriteID]],Table2[team_id],Table2[team_name],_xlfn.XLOOKUP(Table1[[#This Row],[TeamFavoriteID]],Table2[team_id_pfr],Table2[team_name],"Even"))</f>
        <v>New York Jets</v>
      </c>
      <c r="M4221">
        <v>-2</v>
      </c>
      <c r="N4221">
        <f>IF(Table1[[#This Row],[TeamFavorite]]=Table1[[#This Row],[TeamHome]],Table1[[#This Row],[ScoreAway]]-Table1[[#This Row],[ScoreHome]],Table1[[#This Row],[ScoreHome]]-Table1[[#This Row],[ScoreAway]])</f>
        <v>14</v>
      </c>
      <c r="O4221">
        <f>IF(Table1[[#This Row],[SpreadActual]]&lt;Table1[[#This Row],[SpreadFavorite]],1,0)</f>
        <v>0</v>
      </c>
      <c r="P4221">
        <v>41</v>
      </c>
      <c r="Q4221" t="s">
        <v>126</v>
      </c>
      <c r="R4221" t="b">
        <v>0</v>
      </c>
      <c r="S4221">
        <v>43</v>
      </c>
      <c r="T4221">
        <v>15</v>
      </c>
      <c r="U4221">
        <v>53</v>
      </c>
    </row>
    <row r="4222" spans="1:22" x14ac:dyDescent="0.2">
      <c r="A4222" s="1">
        <v>31746</v>
      </c>
      <c r="B4222">
        <v>1986</v>
      </c>
      <c r="C4222">
        <f>_xlfn.MAXIFS(Table1[ScheduleWeekWritten],Table1[ScheduleSeason],Table1[[#This Row],[ScheduleSeason]])</f>
        <v>16</v>
      </c>
      <c r="D4222">
        <v>13</v>
      </c>
      <c r="E4222" cm="1">
        <f t="array" ref="E4222">_xlfn.XLOOKUP(Table1[[#This Row],[ScheduleWeekWritten]],Table3[Game],100+Table3[Increase],Table1[[#This Row],[ScheduleWeekWritten]])</f>
        <v>13</v>
      </c>
      <c r="F4222" t="b">
        <v>0</v>
      </c>
      <c r="G4222" t="s">
        <v>57</v>
      </c>
      <c r="H4222">
        <v>17</v>
      </c>
      <c r="I4222">
        <v>20</v>
      </c>
      <c r="J4222" t="s">
        <v>61</v>
      </c>
      <c r="K4222" t="s">
        <v>85</v>
      </c>
      <c r="L4222" t="str">
        <f>_xlfn.XLOOKUP(Table1[[#This Row],[TeamFavoriteID]],Table2[team_id],Table2[team_name],_xlfn.XLOOKUP(Table1[[#This Row],[TeamFavoriteID]],Table2[team_id_pfr],Table2[team_name],"Even"))</f>
        <v>Washington Commanders</v>
      </c>
      <c r="M4222">
        <v>-7.5</v>
      </c>
      <c r="N4222">
        <f>IF(Table1[[#This Row],[TeamFavorite]]=Table1[[#This Row],[TeamHome]],Table1[[#This Row],[ScoreAway]]-Table1[[#This Row],[ScoreHome]],Table1[[#This Row],[ScoreHome]]-Table1[[#This Row],[ScoreAway]])</f>
        <v>-3</v>
      </c>
      <c r="O4222">
        <f>IF(Table1[[#This Row],[SpreadActual]]&lt;Table1[[#This Row],[SpreadFavorite]],1,0)</f>
        <v>0</v>
      </c>
      <c r="P4222">
        <v>39</v>
      </c>
      <c r="Q4222" t="s">
        <v>60</v>
      </c>
      <c r="R4222" t="b">
        <v>0</v>
      </c>
      <c r="S4222">
        <v>36</v>
      </c>
      <c r="T4222">
        <v>10</v>
      </c>
      <c r="U4222">
        <v>96</v>
      </c>
    </row>
    <row r="4223" spans="1:22" x14ac:dyDescent="0.2">
      <c r="A4223" s="1">
        <v>31747</v>
      </c>
      <c r="B4223">
        <v>1986</v>
      </c>
      <c r="C4223">
        <f>_xlfn.MAXIFS(Table1[ScheduleWeekWritten],Table1[ScheduleSeason],Table1[[#This Row],[ScheduleSeason]])</f>
        <v>16</v>
      </c>
      <c r="D4223">
        <v>13</v>
      </c>
      <c r="E4223" cm="1">
        <f t="array" ref="E4223">_xlfn.XLOOKUP(Table1[[#This Row],[ScheduleWeekWritten]],Table3[Game],100+Table3[Increase],Table1[[#This Row],[ScheduleWeekWritten]])</f>
        <v>13</v>
      </c>
      <c r="F4223" t="b">
        <v>0</v>
      </c>
      <c r="G4223" t="s">
        <v>53</v>
      </c>
      <c r="H4223">
        <v>17</v>
      </c>
      <c r="I4223">
        <v>21</v>
      </c>
      <c r="J4223" t="s">
        <v>50</v>
      </c>
      <c r="K4223" t="s">
        <v>87</v>
      </c>
      <c r="L4223" t="str">
        <f>_xlfn.XLOOKUP(Table1[[#This Row],[TeamFavoriteID]],Table2[team_id],Table2[team_name],_xlfn.XLOOKUP(Table1[[#This Row],[TeamFavoriteID]],Table2[team_id_pfr],Table2[team_name],"Even"))</f>
        <v>San Francisco 49ers</v>
      </c>
      <c r="M4223">
        <v>-3</v>
      </c>
      <c r="N4223">
        <f>IF(Table1[[#This Row],[TeamFavorite]]=Table1[[#This Row],[TeamHome]],Table1[[#This Row],[ScoreAway]]-Table1[[#This Row],[ScoreHome]],Table1[[#This Row],[ScoreHome]]-Table1[[#This Row],[ScoreAway]])</f>
        <v>4</v>
      </c>
      <c r="O4223">
        <f>IF(Table1[[#This Row],[SpreadActual]]&lt;Table1[[#This Row],[SpreadFavorite]],1,0)</f>
        <v>0</v>
      </c>
      <c r="P4223">
        <v>40</v>
      </c>
      <c r="Q4223" t="s">
        <v>118</v>
      </c>
      <c r="R4223" t="b">
        <v>0</v>
      </c>
      <c r="S4223">
        <v>51</v>
      </c>
      <c r="T4223">
        <v>8</v>
      </c>
      <c r="U4223">
        <v>69</v>
      </c>
    </row>
    <row r="4224" spans="1:22" x14ac:dyDescent="0.2">
      <c r="A4224" s="1">
        <v>31753</v>
      </c>
      <c r="B4224">
        <v>1986</v>
      </c>
      <c r="C4224">
        <f>_xlfn.MAXIFS(Table1[ScheduleWeekWritten],Table1[ScheduleSeason],Table1[[#This Row],[ScheduleSeason]])</f>
        <v>16</v>
      </c>
      <c r="D4224">
        <v>14</v>
      </c>
      <c r="E4224" cm="1">
        <f t="array" ref="E4224">_xlfn.XLOOKUP(Table1[[#This Row],[ScheduleWeekWritten]],Table3[Game],100+Table3[Increase],Table1[[#This Row],[ScheduleWeekWritten]])</f>
        <v>14</v>
      </c>
      <c r="F4224" t="b">
        <v>0</v>
      </c>
      <c r="G4224" t="s">
        <v>38</v>
      </c>
      <c r="H4224">
        <v>23</v>
      </c>
      <c r="I4224">
        <v>28</v>
      </c>
      <c r="J4224" t="s">
        <v>140</v>
      </c>
      <c r="K4224" t="s">
        <v>109</v>
      </c>
      <c r="L4224" t="str">
        <f>_xlfn.XLOOKUP(Table1[[#This Row],[TeamFavoriteID]],Table2[team_id],Table2[team_name],_xlfn.XLOOKUP(Table1[[#This Row],[TeamFavoriteID]],Table2[team_id_pfr],Table2[team_name],"Even"))</f>
        <v>Atlanta Falcons</v>
      </c>
      <c r="M4224">
        <v>-11</v>
      </c>
      <c r="N4224">
        <f>IF(Table1[[#This Row],[TeamFavorite]]=Table1[[#This Row],[TeamHome]],Table1[[#This Row],[ScoreAway]]-Table1[[#This Row],[ScoreHome]],Table1[[#This Row],[ScoreHome]]-Table1[[#This Row],[ScoreAway]])</f>
        <v>5</v>
      </c>
      <c r="O4224">
        <f>IF(Table1[[#This Row],[SpreadActual]]&lt;Table1[[#This Row],[SpreadFavorite]],1,0)</f>
        <v>0</v>
      </c>
      <c r="P4224">
        <v>37</v>
      </c>
      <c r="Q4224" t="s">
        <v>41</v>
      </c>
      <c r="R4224" t="b">
        <v>0</v>
      </c>
      <c r="S4224">
        <v>42</v>
      </c>
      <c r="T4224">
        <v>8</v>
      </c>
      <c r="U4224">
        <v>52</v>
      </c>
    </row>
    <row r="4225" spans="1:22" x14ac:dyDescent="0.2">
      <c r="A4225" s="1">
        <v>31753</v>
      </c>
      <c r="B4225">
        <v>1986</v>
      </c>
      <c r="C4225">
        <f>_xlfn.MAXIFS(Table1[ScheduleWeekWritten],Table1[ScheduleSeason],Table1[[#This Row],[ScheduleSeason]])</f>
        <v>16</v>
      </c>
      <c r="D4225">
        <v>14</v>
      </c>
      <c r="E4225" cm="1">
        <f t="array" ref="E4225">_xlfn.XLOOKUP(Table1[[#This Row],[ScheduleWeekWritten]],Table3[Game],100+Table3[Increase],Table1[[#This Row],[ScheduleWeekWritten]])</f>
        <v>14</v>
      </c>
      <c r="F4225" t="b">
        <v>0</v>
      </c>
      <c r="G4225" t="s">
        <v>28</v>
      </c>
      <c r="H4225">
        <v>17</v>
      </c>
      <c r="I4225">
        <v>21</v>
      </c>
      <c r="J4225" t="s">
        <v>62</v>
      </c>
      <c r="K4225" t="s">
        <v>63</v>
      </c>
      <c r="L4225" t="str">
        <f>_xlfn.XLOOKUP(Table1[[#This Row],[TeamFavoriteID]],Table2[team_id],Table2[team_name],_xlfn.XLOOKUP(Table1[[#This Row],[TeamFavoriteID]],Table2[team_id_pfr],Table2[team_name],"Even"))</f>
        <v>Cleveland Browns</v>
      </c>
      <c r="M4225">
        <v>-3</v>
      </c>
      <c r="N4225">
        <f>IF(Table1[[#This Row],[TeamFavorite]]=Table1[[#This Row],[TeamHome]],Table1[[#This Row],[ScoreAway]]-Table1[[#This Row],[ScoreHome]],Table1[[#This Row],[ScoreHome]]-Table1[[#This Row],[ScoreAway]])</f>
        <v>-4</v>
      </c>
      <c r="O4225">
        <f>IF(Table1[[#This Row],[SpreadActual]]&lt;Table1[[#This Row],[SpreadFavorite]],1,0)</f>
        <v>1</v>
      </c>
      <c r="P4225">
        <v>37</v>
      </c>
      <c r="Q4225" t="s">
        <v>123</v>
      </c>
      <c r="R4225" t="b">
        <v>0</v>
      </c>
      <c r="S4225">
        <v>33</v>
      </c>
      <c r="T4225">
        <v>16</v>
      </c>
      <c r="U4225">
        <v>90</v>
      </c>
    </row>
    <row r="4226" spans="1:22" x14ac:dyDescent="0.2">
      <c r="A4226" s="1">
        <v>31753</v>
      </c>
      <c r="B4226">
        <v>1986</v>
      </c>
      <c r="C4226">
        <f>_xlfn.MAXIFS(Table1[ScheduleWeekWritten],Table1[ScheduleSeason],Table1[[#This Row],[ScheduleSeason]])</f>
        <v>16</v>
      </c>
      <c r="D4226">
        <v>14</v>
      </c>
      <c r="E4226" cm="1">
        <f t="array" ref="E4226">_xlfn.XLOOKUP(Table1[[#This Row],[ScheduleWeekWritten]],Table3[Game],100+Table3[Increase],Table1[[#This Row],[ScheduleWeekWritten]])</f>
        <v>14</v>
      </c>
      <c r="F4226" t="b">
        <v>0</v>
      </c>
      <c r="G4226" t="s">
        <v>46</v>
      </c>
      <c r="H4226">
        <v>48</v>
      </c>
      <c r="I4226">
        <v>14</v>
      </c>
      <c r="J4226" t="s">
        <v>127</v>
      </c>
      <c r="K4226" t="s">
        <v>47</v>
      </c>
      <c r="L4226" t="str">
        <f>_xlfn.XLOOKUP(Table1[[#This Row],[TeamFavoriteID]],Table2[team_id],Table2[team_name],_xlfn.XLOOKUP(Table1[[#This Row],[TeamFavoriteID]],Table2[team_id_pfr],Table2[team_name],"Even"))</f>
        <v>Chicago Bears</v>
      </c>
      <c r="M4226">
        <v>-17</v>
      </c>
      <c r="N4226">
        <f>IF(Table1[[#This Row],[TeamFavorite]]=Table1[[#This Row],[TeamHome]],Table1[[#This Row],[ScoreAway]]-Table1[[#This Row],[ScoreHome]],Table1[[#This Row],[ScoreHome]]-Table1[[#This Row],[ScoreAway]])</f>
        <v>-34</v>
      </c>
      <c r="O4226">
        <f>IF(Table1[[#This Row],[SpreadActual]]&lt;Table1[[#This Row],[SpreadFavorite]],1,0)</f>
        <v>1</v>
      </c>
      <c r="P4226">
        <v>35</v>
      </c>
      <c r="Q4226" t="s">
        <v>114</v>
      </c>
      <c r="R4226" t="b">
        <v>0</v>
      </c>
      <c r="S4226">
        <v>36</v>
      </c>
      <c r="T4226">
        <v>8</v>
      </c>
      <c r="U4226">
        <v>92</v>
      </c>
    </row>
    <row r="4227" spans="1:22" x14ac:dyDescent="0.2">
      <c r="A4227" s="1">
        <v>31753</v>
      </c>
      <c r="B4227">
        <v>1986</v>
      </c>
      <c r="C4227">
        <f>_xlfn.MAXIFS(Table1[ScheduleWeekWritten],Table1[ScheduleSeason],Table1[[#This Row],[ScheduleSeason]])</f>
        <v>16</v>
      </c>
      <c r="D4227">
        <v>14</v>
      </c>
      <c r="E4227" cm="1">
        <f t="array" ref="E4227">_xlfn.XLOOKUP(Table1[[#This Row],[ScheduleWeekWritten]],Table3[Game],100+Table3[Increase],Table1[[#This Row],[ScheduleWeekWritten]])</f>
        <v>14</v>
      </c>
      <c r="F4227" t="b">
        <v>0</v>
      </c>
      <c r="G4227" t="s">
        <v>33</v>
      </c>
      <c r="H4227">
        <v>6</v>
      </c>
      <c r="I4227">
        <v>32</v>
      </c>
      <c r="J4227" t="s">
        <v>54</v>
      </c>
      <c r="K4227" t="s">
        <v>55</v>
      </c>
      <c r="L4227" t="str">
        <f>_xlfn.XLOOKUP(Table1[[#This Row],[TeamFavoriteID]],Table2[team_id],Table2[team_name],_xlfn.XLOOKUP(Table1[[#This Row],[TeamFavoriteID]],Table2[team_id_pfr],Table2[team_name],"Even"))</f>
        <v>Minnesota Vikings</v>
      </c>
      <c r="M4227">
        <v>-3</v>
      </c>
      <c r="N4227">
        <f>IF(Table1[[#This Row],[TeamFavorite]]=Table1[[#This Row],[TeamHome]],Table1[[#This Row],[ScoreAway]]-Table1[[#This Row],[ScoreHome]],Table1[[#This Row],[ScoreHome]]-Table1[[#This Row],[ScoreAway]])</f>
        <v>-26</v>
      </c>
      <c r="O4227">
        <f>IF(Table1[[#This Row],[SpreadActual]]&lt;Table1[[#This Row],[SpreadFavorite]],1,0)</f>
        <v>1</v>
      </c>
      <c r="P4227">
        <v>40</v>
      </c>
      <c r="Q4227" t="s">
        <v>82</v>
      </c>
      <c r="R4227" t="b">
        <v>0</v>
      </c>
      <c r="S4227">
        <v>28</v>
      </c>
      <c r="T4227">
        <v>6</v>
      </c>
      <c r="U4227">
        <v>83</v>
      </c>
    </row>
    <row r="4228" spans="1:22" x14ac:dyDescent="0.2">
      <c r="A4228" s="1">
        <v>31753</v>
      </c>
      <c r="B4228">
        <v>1986</v>
      </c>
      <c r="C4228">
        <f>_xlfn.MAXIFS(Table1[ScheduleWeekWritten],Table1[ScheduleSeason],Table1[[#This Row],[ScheduleSeason]])</f>
        <v>16</v>
      </c>
      <c r="D4228">
        <v>14</v>
      </c>
      <c r="E4228" cm="1">
        <f t="array" ref="E4228">_xlfn.XLOOKUP(Table1[[#This Row],[ScheduleWeekWritten]],Table3[Game],100+Table3[Increase],Table1[[#This Row],[ScheduleWeekWritten]])</f>
        <v>14</v>
      </c>
      <c r="F4228" t="b">
        <v>0</v>
      </c>
      <c r="G4228" t="s">
        <v>42</v>
      </c>
      <c r="H4228">
        <v>37</v>
      </c>
      <c r="I4228">
        <v>10</v>
      </c>
      <c r="J4228" t="s">
        <v>24</v>
      </c>
      <c r="K4228" t="s">
        <v>88</v>
      </c>
      <c r="L4228" t="str">
        <f>_xlfn.XLOOKUP(Table1[[#This Row],[TeamFavoriteID]],Table2[team_id],Table2[team_name],_xlfn.XLOOKUP(Table1[[#This Row],[TeamFavoriteID]],Table2[team_id_pfr],Table2[team_name],"Even"))</f>
        <v>Denver Broncos</v>
      </c>
      <c r="M4228">
        <v>-5.5</v>
      </c>
      <c r="N4228">
        <f>IF(Table1[[#This Row],[TeamFavorite]]=Table1[[#This Row],[TeamHome]],Table1[[#This Row],[ScoreAway]]-Table1[[#This Row],[ScoreHome]],Table1[[#This Row],[ScoreHome]]-Table1[[#This Row],[ScoreAway]])</f>
        <v>27</v>
      </c>
      <c r="O4228">
        <f>IF(Table1[[#This Row],[SpreadActual]]&lt;Table1[[#This Row],[SpreadFavorite]],1,0)</f>
        <v>0</v>
      </c>
      <c r="P4228">
        <v>38</v>
      </c>
      <c r="Q4228" t="s">
        <v>117</v>
      </c>
      <c r="R4228" t="b">
        <v>0</v>
      </c>
      <c r="S4228">
        <v>44</v>
      </c>
      <c r="T4228">
        <v>10</v>
      </c>
      <c r="U4228">
        <v>81</v>
      </c>
    </row>
    <row r="4229" spans="1:22" x14ac:dyDescent="0.2">
      <c r="A4229" s="1">
        <v>31753</v>
      </c>
      <c r="B4229">
        <v>1986</v>
      </c>
      <c r="C4229">
        <f>_xlfn.MAXIFS(Table1[ScheduleWeekWritten],Table1[ScheduleSeason],Table1[[#This Row],[ScheduleSeason]])</f>
        <v>16</v>
      </c>
      <c r="D4229">
        <v>14</v>
      </c>
      <c r="E4229" cm="1">
        <f t="array" ref="E4229">_xlfn.XLOOKUP(Table1[[#This Row],[ScheduleWeekWritten]],Table3[Game],100+Table3[Increase],Table1[[#This Row],[ScheduleWeekWritten]])</f>
        <v>14</v>
      </c>
      <c r="F4229" t="b">
        <v>0</v>
      </c>
      <c r="G4229" t="s">
        <v>39</v>
      </c>
      <c r="H4229">
        <v>29</v>
      </c>
      <c r="I4229">
        <v>10</v>
      </c>
      <c r="J4229" t="s">
        <v>67</v>
      </c>
      <c r="K4229" t="s">
        <v>40</v>
      </c>
      <c r="L4229" t="str">
        <f>_xlfn.XLOOKUP(Table1[[#This Row],[TeamFavoriteID]],Table2[team_id],Table2[team_name],_xlfn.XLOOKUP(Table1[[#This Row],[TeamFavoriteID]],Table2[team_id_pfr],Table2[team_name],"Even"))</f>
        <v>Los Angeles Rams</v>
      </c>
      <c r="M4229">
        <v>-5</v>
      </c>
      <c r="N4229">
        <f>IF(Table1[[#This Row],[TeamFavorite]]=Table1[[#This Row],[TeamHome]],Table1[[#This Row],[ScoreAway]]-Table1[[#This Row],[ScoreHome]],Table1[[#This Row],[ScoreHome]]-Table1[[#This Row],[ScoreAway]])</f>
        <v>-19</v>
      </c>
      <c r="O4229">
        <f>IF(Table1[[#This Row],[SpreadActual]]&lt;Table1[[#This Row],[SpreadFavorite]],1,0)</f>
        <v>1</v>
      </c>
      <c r="P4229">
        <v>39</v>
      </c>
      <c r="Q4229" t="s">
        <v>135</v>
      </c>
      <c r="R4229" t="b">
        <v>0</v>
      </c>
      <c r="S4229">
        <v>57</v>
      </c>
      <c r="T4229">
        <v>8</v>
      </c>
      <c r="U4229">
        <v>71</v>
      </c>
    </row>
    <row r="4230" spans="1:22" x14ac:dyDescent="0.2">
      <c r="A4230" s="1">
        <v>31753</v>
      </c>
      <c r="B4230">
        <v>1986</v>
      </c>
      <c r="C4230">
        <f>_xlfn.MAXIFS(Table1[ScheduleWeekWritten],Table1[ScheduleSeason],Table1[[#This Row],[ScheduleSeason]])</f>
        <v>16</v>
      </c>
      <c r="D4230">
        <v>14</v>
      </c>
      <c r="E4230" cm="1">
        <f t="array" ref="E4230">_xlfn.XLOOKUP(Table1[[#This Row],[ScheduleWeekWritten]],Table3[Game],100+Table3[Increase],Table1[[#This Row],[ScheduleWeekWritten]])</f>
        <v>14</v>
      </c>
      <c r="F4230" t="b">
        <v>0</v>
      </c>
      <c r="G4230" t="s">
        <v>115</v>
      </c>
      <c r="H4230">
        <v>7</v>
      </c>
      <c r="I4230">
        <v>31</v>
      </c>
      <c r="J4230" t="s">
        <v>101</v>
      </c>
      <c r="K4230" t="s">
        <v>70</v>
      </c>
      <c r="L4230" t="str">
        <f>_xlfn.XLOOKUP(Table1[[#This Row],[TeamFavoriteID]],Table2[team_id],Table2[team_name],_xlfn.XLOOKUP(Table1[[#This Row],[TeamFavoriteID]],Table2[team_id_pfr],Table2[team_name],"Even"))</f>
        <v>Boston Patriots</v>
      </c>
      <c r="M4230">
        <v>-4.5</v>
      </c>
      <c r="N4230">
        <f>IF(Table1[[#This Row],[TeamFavorite]]=Table1[[#This Row],[TeamHome]],Table1[[#This Row],[ScoreAway]]-Table1[[#This Row],[ScoreHome]],Table1[[#This Row],[ScoreHome]]-Table1[[#This Row],[ScoreAway]])</f>
        <v>-24</v>
      </c>
      <c r="O4230">
        <f>IF(Table1[[#This Row],[SpreadActual]]&lt;Table1[[#This Row],[SpreadFavorite]],1,0)</f>
        <v>1</v>
      </c>
      <c r="P4230">
        <v>46</v>
      </c>
      <c r="Q4230" t="s">
        <v>116</v>
      </c>
      <c r="R4230" t="b">
        <v>0</v>
      </c>
      <c r="S4230">
        <v>37</v>
      </c>
      <c r="T4230">
        <v>14</v>
      </c>
      <c r="U4230">
        <v>51</v>
      </c>
    </row>
    <row r="4231" spans="1:22" x14ac:dyDescent="0.2">
      <c r="A4231" s="1">
        <v>31753</v>
      </c>
      <c r="B4231">
        <v>1986</v>
      </c>
      <c r="C4231">
        <f>_xlfn.MAXIFS(Table1[ScheduleWeekWritten],Table1[ScheduleSeason],Table1[[#This Row],[ScheduleSeason]])</f>
        <v>16</v>
      </c>
      <c r="D4231">
        <v>14</v>
      </c>
      <c r="E4231" cm="1">
        <f t="array" ref="E4231">_xlfn.XLOOKUP(Table1[[#This Row],[ScheduleWeekWritten]],Table3[Game],100+Table3[Increase],Table1[[#This Row],[ScheduleWeekWritten]])</f>
        <v>14</v>
      </c>
      <c r="F4231" t="b">
        <v>0</v>
      </c>
      <c r="G4231" t="s">
        <v>95</v>
      </c>
      <c r="H4231">
        <v>27</v>
      </c>
      <c r="I4231">
        <v>31</v>
      </c>
      <c r="J4231" t="s">
        <v>19</v>
      </c>
      <c r="K4231" t="s">
        <v>98</v>
      </c>
      <c r="L4231" t="str">
        <f>_xlfn.XLOOKUP(Table1[[#This Row],[TeamFavoriteID]],Table2[team_id],Table2[team_name],_xlfn.XLOOKUP(Table1[[#This Row],[TeamFavoriteID]],Table2[team_id_pfr],Table2[team_name],"Even"))</f>
        <v>New Orleans Saints</v>
      </c>
      <c r="M4231">
        <v>-3.5</v>
      </c>
      <c r="N4231">
        <f>IF(Table1[[#This Row],[TeamFavorite]]=Table1[[#This Row],[TeamHome]],Table1[[#This Row],[ScoreAway]]-Table1[[#This Row],[ScoreHome]],Table1[[#This Row],[ScoreHome]]-Table1[[#This Row],[ScoreAway]])</f>
        <v>4</v>
      </c>
      <c r="O4231">
        <f>IF(Table1[[#This Row],[SpreadActual]]&lt;Table1[[#This Row],[SpreadFavorite]],1,0)</f>
        <v>0</v>
      </c>
      <c r="P4231">
        <v>41</v>
      </c>
      <c r="Q4231" t="s">
        <v>124</v>
      </c>
      <c r="R4231" t="b">
        <v>0</v>
      </c>
      <c r="S4231">
        <v>72</v>
      </c>
      <c r="T4231">
        <v>0</v>
      </c>
      <c r="V4231" t="s">
        <v>103</v>
      </c>
    </row>
    <row r="4232" spans="1:22" x14ac:dyDescent="0.2">
      <c r="A4232" s="1">
        <v>31753</v>
      </c>
      <c r="B4232">
        <v>1986</v>
      </c>
      <c r="C4232">
        <f>_xlfn.MAXIFS(Table1[ScheduleWeekWritten],Table1[ScheduleSeason],Table1[[#This Row],[ScheduleSeason]])</f>
        <v>16</v>
      </c>
      <c r="D4232">
        <v>14</v>
      </c>
      <c r="E4232" cm="1">
        <f t="array" ref="E4232">_xlfn.XLOOKUP(Table1[[#This Row],[ScheduleWeekWritten]],Table3[Game],100+Table3[Increase],Table1[[#This Row],[ScheduleWeekWritten]])</f>
        <v>14</v>
      </c>
      <c r="F4232" t="b">
        <v>0</v>
      </c>
      <c r="G4232" t="s">
        <v>58</v>
      </c>
      <c r="H4232">
        <v>10</v>
      </c>
      <c r="I4232">
        <v>10</v>
      </c>
      <c r="J4232" t="s">
        <v>57</v>
      </c>
      <c r="K4232" t="s">
        <v>77</v>
      </c>
      <c r="L4232" t="str">
        <f>_xlfn.XLOOKUP(Table1[[#This Row],[TeamFavoriteID]],Table2[team_id],Table2[team_name],_xlfn.XLOOKUP(Table1[[#This Row],[TeamFavoriteID]],Table2[team_id_pfr],Table2[team_name],"Even"))</f>
        <v>Philadelphia Eagles</v>
      </c>
      <c r="M4232">
        <v>-4.5</v>
      </c>
      <c r="N4232">
        <f>IF(Table1[[#This Row],[TeamFavorite]]=Table1[[#This Row],[TeamHome]],Table1[[#This Row],[ScoreAway]]-Table1[[#This Row],[ScoreHome]],Table1[[#This Row],[ScoreHome]]-Table1[[#This Row],[ScoreAway]])</f>
        <v>0</v>
      </c>
      <c r="O4232">
        <f>IF(Table1[[#This Row],[SpreadActual]]&lt;Table1[[#This Row],[SpreadFavorite]],1,0)</f>
        <v>0</v>
      </c>
      <c r="P4232">
        <v>36</v>
      </c>
      <c r="Q4232" t="s">
        <v>112</v>
      </c>
      <c r="R4232" t="b">
        <v>0</v>
      </c>
      <c r="S4232">
        <v>37</v>
      </c>
      <c r="T4232">
        <v>8</v>
      </c>
      <c r="U4232">
        <v>72</v>
      </c>
    </row>
    <row r="4233" spans="1:22" x14ac:dyDescent="0.2">
      <c r="A4233" s="1">
        <v>31753</v>
      </c>
      <c r="B4233">
        <v>1986</v>
      </c>
      <c r="C4233">
        <f>_xlfn.MAXIFS(Table1[ScheduleWeekWritten],Table1[ScheduleSeason],Table1[[#This Row],[ScheduleSeason]])</f>
        <v>16</v>
      </c>
      <c r="D4233">
        <v>14</v>
      </c>
      <c r="E4233" cm="1">
        <f t="array" ref="E4233">_xlfn.XLOOKUP(Table1[[#This Row],[ScheduleWeekWritten]],Table3[Game],100+Table3[Increase],Table1[[#This Row],[ScheduleWeekWritten]])</f>
        <v>14</v>
      </c>
      <c r="F4233" t="b">
        <v>0</v>
      </c>
      <c r="G4233" t="s">
        <v>49</v>
      </c>
      <c r="H4233">
        <v>27</v>
      </c>
      <c r="I4233">
        <v>17</v>
      </c>
      <c r="J4233" t="s">
        <v>45</v>
      </c>
      <c r="K4233" t="s">
        <v>51</v>
      </c>
      <c r="L4233" t="str">
        <f>_xlfn.XLOOKUP(Table1[[#This Row],[TeamFavoriteID]],Table2[team_id],Table2[team_name],_xlfn.XLOOKUP(Table1[[#This Row],[TeamFavoriteID]],Table2[team_id_pfr],Table2[team_name],"Even"))</f>
        <v>Pittsburgh Steelers</v>
      </c>
      <c r="M4233">
        <v>-4.5</v>
      </c>
      <c r="N4233">
        <f>IF(Table1[[#This Row],[TeamFavorite]]=Table1[[#This Row],[TeamHome]],Table1[[#This Row],[ScoreAway]]-Table1[[#This Row],[ScoreHome]],Table1[[#This Row],[ScoreHome]]-Table1[[#This Row],[ScoreAway]])</f>
        <v>-10</v>
      </c>
      <c r="O4233">
        <f>IF(Table1[[#This Row],[SpreadActual]]&lt;Table1[[#This Row],[SpreadFavorite]],1,0)</f>
        <v>1</v>
      </c>
      <c r="P4233">
        <v>36</v>
      </c>
      <c r="Q4233" t="s">
        <v>113</v>
      </c>
      <c r="R4233" t="b">
        <v>0</v>
      </c>
      <c r="S4233">
        <v>40</v>
      </c>
      <c r="T4233">
        <v>9</v>
      </c>
      <c r="U4233">
        <v>48</v>
      </c>
    </row>
    <row r="4234" spans="1:22" x14ac:dyDescent="0.2">
      <c r="A4234" s="1">
        <v>31753</v>
      </c>
      <c r="B4234">
        <v>1986</v>
      </c>
      <c r="C4234">
        <f>_xlfn.MAXIFS(Table1[ScheduleWeekWritten],Table1[ScheduleSeason],Table1[[#This Row],[ScheduleSeason]])</f>
        <v>16</v>
      </c>
      <c r="D4234">
        <v>14</v>
      </c>
      <c r="E4234" cm="1">
        <f t="array" ref="E4234">_xlfn.XLOOKUP(Table1[[#This Row],[ScheduleWeekWritten]],Table3[Game],100+Table3[Increase],Table1[[#This Row],[ScheduleWeekWritten]])</f>
        <v>14</v>
      </c>
      <c r="F4234" t="b">
        <v>0</v>
      </c>
      <c r="G4234" t="s">
        <v>27</v>
      </c>
      <c r="H4234">
        <v>27</v>
      </c>
      <c r="I4234">
        <v>0</v>
      </c>
      <c r="J4234" t="s">
        <v>23</v>
      </c>
      <c r="K4234" t="s">
        <v>29</v>
      </c>
      <c r="L4234" t="str">
        <f>_xlfn.XLOOKUP(Table1[[#This Row],[TeamFavoriteID]],Table2[team_id],Table2[team_name],_xlfn.XLOOKUP(Table1[[#This Row],[TeamFavoriteID]],Table2[team_id_pfr],Table2[team_name],"Even"))</f>
        <v>Los Angeles Chargers</v>
      </c>
      <c r="M4234">
        <v>-7</v>
      </c>
      <c r="N4234">
        <f>IF(Table1[[#This Row],[TeamFavorite]]=Table1[[#This Row],[TeamHome]],Table1[[#This Row],[ScoreAway]]-Table1[[#This Row],[ScoreHome]],Table1[[#This Row],[ScoreHome]]-Table1[[#This Row],[ScoreAway]])</f>
        <v>27</v>
      </c>
      <c r="O4234">
        <f>IF(Table1[[#This Row],[SpreadActual]]&lt;Table1[[#This Row],[SpreadFavorite]],1,0)</f>
        <v>0</v>
      </c>
      <c r="P4234">
        <v>43</v>
      </c>
      <c r="Q4234" t="s">
        <v>94</v>
      </c>
      <c r="R4234" t="b">
        <v>0</v>
      </c>
      <c r="S4234">
        <v>58</v>
      </c>
      <c r="T4234">
        <v>8</v>
      </c>
      <c r="U4234">
        <v>81</v>
      </c>
    </row>
    <row r="4235" spans="1:22" x14ac:dyDescent="0.2">
      <c r="A4235" s="1">
        <v>31753</v>
      </c>
      <c r="B4235">
        <v>1986</v>
      </c>
      <c r="C4235">
        <f>_xlfn.MAXIFS(Table1[ScheduleWeekWritten],Table1[ScheduleSeason],Table1[[#This Row],[ScheduleSeason]])</f>
        <v>16</v>
      </c>
      <c r="D4235">
        <v>14</v>
      </c>
      <c r="E4235" cm="1">
        <f t="array" ref="E4235">_xlfn.XLOOKUP(Table1[[#This Row],[ScheduleWeekWritten]],Table3[Game],100+Table3[Increase],Table1[[#This Row],[ScheduleWeekWritten]])</f>
        <v>14</v>
      </c>
      <c r="F4235" t="b">
        <v>0</v>
      </c>
      <c r="G4235" t="s">
        <v>53</v>
      </c>
      <c r="H4235">
        <v>24</v>
      </c>
      <c r="I4235">
        <v>10</v>
      </c>
      <c r="J4235" t="s">
        <v>31</v>
      </c>
      <c r="K4235" t="s">
        <v>87</v>
      </c>
      <c r="L4235" t="str">
        <f>_xlfn.XLOOKUP(Table1[[#This Row],[TeamFavoriteID]],Table2[team_id],Table2[team_name],_xlfn.XLOOKUP(Table1[[#This Row],[TeamFavoriteID]],Table2[team_id_pfr],Table2[team_name],"Even"))</f>
        <v>San Francisco 49ers</v>
      </c>
      <c r="M4235">
        <v>-6</v>
      </c>
      <c r="N4235">
        <f>IF(Table1[[#This Row],[TeamFavorite]]=Table1[[#This Row],[TeamHome]],Table1[[#This Row],[ScoreAway]]-Table1[[#This Row],[ScoreHome]],Table1[[#This Row],[ScoreHome]]-Table1[[#This Row],[ScoreAway]])</f>
        <v>-14</v>
      </c>
      <c r="O4235">
        <f>IF(Table1[[#This Row],[SpreadActual]]&lt;Table1[[#This Row],[SpreadFavorite]],1,0)</f>
        <v>1</v>
      </c>
      <c r="P4235">
        <v>43</v>
      </c>
      <c r="Q4235" t="s">
        <v>118</v>
      </c>
      <c r="R4235" t="b">
        <v>0</v>
      </c>
      <c r="S4235">
        <v>53</v>
      </c>
      <c r="T4235">
        <v>10</v>
      </c>
      <c r="U4235">
        <v>72</v>
      </c>
    </row>
    <row r="4236" spans="1:22" x14ac:dyDescent="0.2">
      <c r="A4236" s="1">
        <v>31753</v>
      </c>
      <c r="B4236">
        <v>1986</v>
      </c>
      <c r="C4236">
        <f>_xlfn.MAXIFS(Table1[ScheduleWeekWritten],Table1[ScheduleSeason],Table1[[#This Row],[ScheduleSeason]])</f>
        <v>16</v>
      </c>
      <c r="D4236">
        <v>14</v>
      </c>
      <c r="E4236" cm="1">
        <f t="array" ref="E4236">_xlfn.XLOOKUP(Table1[[#This Row],[ScheduleWeekWritten]],Table3[Game],100+Table3[Increase],Table1[[#This Row],[ScheduleWeekWritten]])</f>
        <v>14</v>
      </c>
      <c r="F4236" t="b">
        <v>0</v>
      </c>
      <c r="G4236" t="s">
        <v>61</v>
      </c>
      <c r="H4236">
        <v>14</v>
      </c>
      <c r="I4236">
        <v>24</v>
      </c>
      <c r="J4236" t="s">
        <v>50</v>
      </c>
      <c r="K4236" t="s">
        <v>85</v>
      </c>
      <c r="L4236" t="str">
        <f>_xlfn.XLOOKUP(Table1[[#This Row],[TeamFavoriteID]],Table2[team_id],Table2[team_name],_xlfn.XLOOKUP(Table1[[#This Row],[TeamFavoriteID]],Table2[team_id_pfr],Table2[team_name],"Even"))</f>
        <v>Washington Commanders</v>
      </c>
      <c r="M4236">
        <v>-3.5</v>
      </c>
      <c r="N4236">
        <f>IF(Table1[[#This Row],[TeamFavorite]]=Table1[[#This Row],[TeamHome]],Table1[[#This Row],[ScoreAway]]-Table1[[#This Row],[ScoreHome]],Table1[[#This Row],[ScoreHome]]-Table1[[#This Row],[ScoreAway]])</f>
        <v>-10</v>
      </c>
      <c r="O4236">
        <f>IF(Table1[[#This Row],[SpreadActual]]&lt;Table1[[#This Row],[SpreadFavorite]],1,0)</f>
        <v>1</v>
      </c>
      <c r="P4236">
        <v>38</v>
      </c>
      <c r="Q4236" t="s">
        <v>64</v>
      </c>
      <c r="R4236" t="b">
        <v>0</v>
      </c>
      <c r="S4236">
        <v>38</v>
      </c>
      <c r="T4236">
        <v>8</v>
      </c>
      <c r="U4236">
        <v>69</v>
      </c>
    </row>
    <row r="4237" spans="1:22" x14ac:dyDescent="0.2">
      <c r="A4237" s="1">
        <v>31754</v>
      </c>
      <c r="B4237">
        <v>1986</v>
      </c>
      <c r="C4237">
        <f>_xlfn.MAXIFS(Table1[ScheduleWeekWritten],Table1[ScheduleSeason],Table1[[#This Row],[ScheduleSeason]])</f>
        <v>16</v>
      </c>
      <c r="D4237">
        <v>14</v>
      </c>
      <c r="E4237" cm="1">
        <f t="array" ref="E4237">_xlfn.XLOOKUP(Table1[[#This Row],[ScheduleWeekWritten]],Table3[Game],100+Table3[Increase],Table1[[#This Row],[ScheduleWeekWritten]])</f>
        <v>14</v>
      </c>
      <c r="F4237" t="b">
        <v>0</v>
      </c>
      <c r="G4237" t="s">
        <v>128</v>
      </c>
      <c r="H4237">
        <v>37</v>
      </c>
      <c r="I4237">
        <v>0</v>
      </c>
      <c r="J4237" t="s">
        <v>138</v>
      </c>
      <c r="K4237" t="s">
        <v>21</v>
      </c>
      <c r="L4237" t="str">
        <f>_xlfn.XLOOKUP(Table1[[#This Row],[TeamFavoriteID]],Table2[team_id],Table2[team_name],_xlfn.XLOOKUP(Table1[[#This Row],[TeamFavoriteID]],Table2[team_id_pfr],Table2[team_name],"Even"))</f>
        <v>Las Vegas Raiders</v>
      </c>
      <c r="M4237">
        <v>-2.5</v>
      </c>
      <c r="N4237">
        <f>IF(Table1[[#This Row],[TeamFavorite]]=Table1[[#This Row],[TeamHome]],Table1[[#This Row],[ScoreAway]]-Table1[[#This Row],[ScoreHome]],Table1[[#This Row],[ScoreHome]]-Table1[[#This Row],[ScoreAway]])</f>
        <v>37</v>
      </c>
      <c r="O4237">
        <f>IF(Table1[[#This Row],[SpreadActual]]&lt;Table1[[#This Row],[SpreadFavorite]],1,0)</f>
        <v>0</v>
      </c>
      <c r="P4237">
        <v>41</v>
      </c>
      <c r="Q4237" t="s">
        <v>129</v>
      </c>
      <c r="R4237" t="b">
        <v>0</v>
      </c>
      <c r="S4237">
        <v>72</v>
      </c>
      <c r="T4237">
        <v>0</v>
      </c>
      <c r="V4237" t="s">
        <v>103</v>
      </c>
    </row>
    <row r="4238" spans="1:22" x14ac:dyDescent="0.2">
      <c r="A4238" s="1">
        <v>31759</v>
      </c>
      <c r="B4238">
        <v>1986</v>
      </c>
      <c r="C4238">
        <f>_xlfn.MAXIFS(Table1[ScheduleWeekWritten],Table1[ScheduleSeason],Table1[[#This Row],[ScheduleSeason]])</f>
        <v>16</v>
      </c>
      <c r="D4238">
        <v>15</v>
      </c>
      <c r="E4238" cm="1">
        <f t="array" ref="E4238">_xlfn.XLOOKUP(Table1[[#This Row],[ScheduleWeekWritten]],Table3[Game],100+Table3[Increase],Table1[[#This Row],[ScheduleWeekWritten]])</f>
        <v>15</v>
      </c>
      <c r="F4238" t="b">
        <v>0</v>
      </c>
      <c r="G4238" t="s">
        <v>24</v>
      </c>
      <c r="H4238">
        <v>31</v>
      </c>
      <c r="I4238">
        <v>30</v>
      </c>
      <c r="J4238" t="s">
        <v>61</v>
      </c>
      <c r="K4238" t="s">
        <v>88</v>
      </c>
      <c r="L4238" t="str">
        <f>_xlfn.XLOOKUP(Table1[[#This Row],[TeamFavoriteID]],Table2[team_id],Table2[team_name],_xlfn.XLOOKUP(Table1[[#This Row],[TeamFavoriteID]],Table2[team_id_pfr],Table2[team_name],"Even"))</f>
        <v>Denver Broncos</v>
      </c>
      <c r="M4238">
        <v>-3.5</v>
      </c>
      <c r="N4238">
        <f>IF(Table1[[#This Row],[TeamFavorite]]=Table1[[#This Row],[TeamHome]],Table1[[#This Row],[ScoreAway]]-Table1[[#This Row],[ScoreHome]],Table1[[#This Row],[ScoreHome]]-Table1[[#This Row],[ScoreAway]])</f>
        <v>-1</v>
      </c>
      <c r="O4238">
        <f>IF(Table1[[#This Row],[SpreadActual]]&lt;Table1[[#This Row],[SpreadFavorite]],1,0)</f>
        <v>0</v>
      </c>
      <c r="P4238">
        <v>39</v>
      </c>
      <c r="Q4238" t="s">
        <v>71</v>
      </c>
      <c r="R4238" t="b">
        <v>0</v>
      </c>
      <c r="S4238">
        <v>29</v>
      </c>
      <c r="T4238">
        <v>6</v>
      </c>
      <c r="U4238">
        <v>58</v>
      </c>
    </row>
    <row r="4239" spans="1:22" x14ac:dyDescent="0.2">
      <c r="A4239" s="1">
        <v>31759</v>
      </c>
      <c r="B4239">
        <v>1986</v>
      </c>
      <c r="C4239">
        <f>_xlfn.MAXIFS(Table1[ScheduleWeekWritten],Table1[ScheduleSeason],Table1[[#This Row],[ScheduleSeason]])</f>
        <v>16</v>
      </c>
      <c r="D4239">
        <v>15</v>
      </c>
      <c r="E4239" cm="1">
        <f t="array" ref="E4239">_xlfn.XLOOKUP(Table1[[#This Row],[ScheduleWeekWritten]],Table3[Game],100+Table3[Increase],Table1[[#This Row],[ScheduleWeekWritten]])</f>
        <v>15</v>
      </c>
      <c r="F4239" t="b">
        <v>0</v>
      </c>
      <c r="G4239" t="s">
        <v>31</v>
      </c>
      <c r="H4239">
        <v>24</v>
      </c>
      <c r="I4239">
        <v>45</v>
      </c>
      <c r="J4239" t="s">
        <v>49</v>
      </c>
      <c r="K4239" t="s">
        <v>32</v>
      </c>
      <c r="L4239" t="str">
        <f>_xlfn.XLOOKUP(Table1[[#This Row],[TeamFavoriteID]],Table2[team_id],Table2[team_name],_xlfn.XLOOKUP(Table1[[#This Row],[TeamFavoriteID]],Table2[team_id_pfr],Table2[team_name],"Even"))</f>
        <v>New York Jets</v>
      </c>
      <c r="M4239">
        <v>-6.5</v>
      </c>
      <c r="N4239">
        <f>IF(Table1[[#This Row],[TeamFavorite]]=Table1[[#This Row],[TeamHome]],Table1[[#This Row],[ScoreAway]]-Table1[[#This Row],[ScoreHome]],Table1[[#This Row],[ScoreHome]]-Table1[[#This Row],[ScoreAway]])</f>
        <v>21</v>
      </c>
      <c r="O4239">
        <f>IF(Table1[[#This Row],[SpreadActual]]&lt;Table1[[#This Row],[SpreadFavorite]],1,0)</f>
        <v>0</v>
      </c>
      <c r="P4239">
        <v>38</v>
      </c>
      <c r="Q4239" t="s">
        <v>126</v>
      </c>
      <c r="R4239" t="b">
        <v>0</v>
      </c>
      <c r="S4239">
        <v>32</v>
      </c>
      <c r="T4239">
        <v>22</v>
      </c>
      <c r="U4239">
        <v>51</v>
      </c>
    </row>
    <row r="4240" spans="1:22" x14ac:dyDescent="0.2">
      <c r="A4240" s="1">
        <v>31760</v>
      </c>
      <c r="B4240">
        <v>1986</v>
      </c>
      <c r="C4240">
        <f>_xlfn.MAXIFS(Table1[ScheduleWeekWritten],Table1[ScheduleSeason],Table1[[#This Row],[ScheduleSeason]])</f>
        <v>16</v>
      </c>
      <c r="D4240">
        <v>15</v>
      </c>
      <c r="E4240" cm="1">
        <f t="array" ref="E4240">_xlfn.XLOOKUP(Table1[[#This Row],[ScheduleWeekWritten]],Table3[Game],100+Table3[Increase],Table1[[#This Row],[ScheduleWeekWritten]])</f>
        <v>15</v>
      </c>
      <c r="F4240" t="b">
        <v>0</v>
      </c>
      <c r="G4240" t="s">
        <v>38</v>
      </c>
      <c r="H4240">
        <v>9</v>
      </c>
      <c r="I4240">
        <v>14</v>
      </c>
      <c r="J4240" t="s">
        <v>95</v>
      </c>
      <c r="K4240" t="s">
        <v>98</v>
      </c>
      <c r="L4240" t="str">
        <f>_xlfn.XLOOKUP(Table1[[#This Row],[TeamFavoriteID]],Table2[team_id],Table2[team_name],_xlfn.XLOOKUP(Table1[[#This Row],[TeamFavoriteID]],Table2[team_id_pfr],Table2[team_name],"Even"))</f>
        <v>New Orleans Saints</v>
      </c>
      <c r="M4240">
        <v>-1</v>
      </c>
      <c r="N4240">
        <f>IF(Table1[[#This Row],[TeamFavorite]]=Table1[[#This Row],[TeamHome]],Table1[[#This Row],[ScoreAway]]-Table1[[#This Row],[ScoreHome]],Table1[[#This Row],[ScoreHome]]-Table1[[#This Row],[ScoreAway]])</f>
        <v>-5</v>
      </c>
      <c r="O4240">
        <f>IF(Table1[[#This Row],[SpreadActual]]&lt;Table1[[#This Row],[SpreadFavorite]],1,0)</f>
        <v>1</v>
      </c>
      <c r="P4240">
        <v>39</v>
      </c>
      <c r="Q4240" t="s">
        <v>41</v>
      </c>
      <c r="R4240" t="b">
        <v>0</v>
      </c>
      <c r="S4240">
        <v>36</v>
      </c>
      <c r="T4240">
        <v>12</v>
      </c>
      <c r="U4240">
        <v>54</v>
      </c>
    </row>
    <row r="4241" spans="1:22" x14ac:dyDescent="0.2">
      <c r="A4241" s="1">
        <v>31760</v>
      </c>
      <c r="B4241">
        <v>1986</v>
      </c>
      <c r="C4241">
        <f>_xlfn.MAXIFS(Table1[ScheduleWeekWritten],Table1[ScheduleSeason],Table1[[#This Row],[ScheduleSeason]])</f>
        <v>16</v>
      </c>
      <c r="D4241">
        <v>15</v>
      </c>
      <c r="E4241" cm="1">
        <f t="array" ref="E4241">_xlfn.XLOOKUP(Table1[[#This Row],[ScheduleWeekWritten]],Table3[Game],100+Table3[Increase],Table1[[#This Row],[ScheduleWeekWritten]])</f>
        <v>15</v>
      </c>
      <c r="F4241" t="b">
        <v>0</v>
      </c>
      <c r="G4241" t="s">
        <v>101</v>
      </c>
      <c r="H4241">
        <v>3</v>
      </c>
      <c r="I4241">
        <v>34</v>
      </c>
      <c r="J4241" t="s">
        <v>62</v>
      </c>
      <c r="K4241" t="s">
        <v>104</v>
      </c>
      <c r="L4241" t="str">
        <f>_xlfn.XLOOKUP(Table1[[#This Row],[TeamFavoriteID]],Table2[team_id],Table2[team_name],_xlfn.XLOOKUP(Table1[[#This Row],[TeamFavoriteID]],Table2[team_id_pfr],Table2[team_name],"Even"))</f>
        <v>Cincinnati Bengals</v>
      </c>
      <c r="M4241">
        <v>-3</v>
      </c>
      <c r="N4241">
        <f>IF(Table1[[#This Row],[TeamFavorite]]=Table1[[#This Row],[TeamHome]],Table1[[#This Row],[ScoreAway]]-Table1[[#This Row],[ScoreHome]],Table1[[#This Row],[ScoreHome]]-Table1[[#This Row],[ScoreAway]])</f>
        <v>31</v>
      </c>
      <c r="O4241">
        <f>IF(Table1[[#This Row],[SpreadActual]]&lt;Table1[[#This Row],[SpreadFavorite]],1,0)</f>
        <v>0</v>
      </c>
      <c r="P4241">
        <v>42</v>
      </c>
      <c r="Q4241" t="s">
        <v>111</v>
      </c>
      <c r="R4241" t="b">
        <v>0</v>
      </c>
      <c r="S4241">
        <v>27</v>
      </c>
      <c r="T4241">
        <v>12</v>
      </c>
      <c r="U4241">
        <v>53</v>
      </c>
    </row>
    <row r="4242" spans="1:22" x14ac:dyDescent="0.2">
      <c r="A4242" s="1">
        <v>31760</v>
      </c>
      <c r="B4242">
        <v>1986</v>
      </c>
      <c r="C4242">
        <f>_xlfn.MAXIFS(Table1[ScheduleWeekWritten],Table1[ScheduleSeason],Table1[[#This Row],[ScheduleSeason]])</f>
        <v>16</v>
      </c>
      <c r="D4242">
        <v>15</v>
      </c>
      <c r="E4242" cm="1">
        <f t="array" ref="E4242">_xlfn.XLOOKUP(Table1[[#This Row],[ScheduleWeekWritten]],Table3[Game],100+Table3[Increase],Table1[[#This Row],[ScheduleWeekWritten]])</f>
        <v>15</v>
      </c>
      <c r="F4242" t="b">
        <v>0</v>
      </c>
      <c r="G4242" t="s">
        <v>67</v>
      </c>
      <c r="H4242">
        <v>21</v>
      </c>
      <c r="I4242">
        <v>23</v>
      </c>
      <c r="J4242" t="s">
        <v>58</v>
      </c>
      <c r="K4242" t="s">
        <v>68</v>
      </c>
      <c r="L4242" t="str">
        <f>_xlfn.XLOOKUP(Table1[[#This Row],[TeamFavoriteID]],Table2[team_id],Table2[team_name],_xlfn.XLOOKUP(Table1[[#This Row],[TeamFavoriteID]],Table2[team_id_pfr],Table2[team_name],"Even"))</f>
        <v>Dallas Cowboys</v>
      </c>
      <c r="M4242">
        <v>-6.5</v>
      </c>
      <c r="N4242">
        <f>IF(Table1[[#This Row],[TeamFavorite]]=Table1[[#This Row],[TeamHome]],Table1[[#This Row],[ScoreAway]]-Table1[[#This Row],[ScoreHome]],Table1[[#This Row],[ScoreHome]]-Table1[[#This Row],[ScoreAway]])</f>
        <v>2</v>
      </c>
      <c r="O4242">
        <f>IF(Table1[[#This Row],[SpreadActual]]&lt;Table1[[#This Row],[SpreadFavorite]],1,0)</f>
        <v>0</v>
      </c>
      <c r="P4242">
        <v>37</v>
      </c>
      <c r="Q4242" t="s">
        <v>119</v>
      </c>
      <c r="R4242" t="b">
        <v>0</v>
      </c>
      <c r="S4242">
        <v>44</v>
      </c>
      <c r="T4242">
        <v>8</v>
      </c>
      <c r="U4242">
        <v>82</v>
      </c>
    </row>
    <row r="4243" spans="1:22" x14ac:dyDescent="0.2">
      <c r="A4243" s="1">
        <v>31760</v>
      </c>
      <c r="B4243">
        <v>1986</v>
      </c>
      <c r="C4243">
        <f>_xlfn.MAXIFS(Table1[ScheduleWeekWritten],Table1[ScheduleSeason],Table1[[#This Row],[ScheduleSeason]])</f>
        <v>16</v>
      </c>
      <c r="D4243">
        <v>15</v>
      </c>
      <c r="E4243" cm="1">
        <f t="array" ref="E4243">_xlfn.XLOOKUP(Table1[[#This Row],[ScheduleWeekWritten]],Table3[Game],100+Table3[Increase],Table1[[#This Row],[ScheduleWeekWritten]])</f>
        <v>15</v>
      </c>
      <c r="F4243" t="b">
        <v>0</v>
      </c>
      <c r="G4243" t="s">
        <v>23</v>
      </c>
      <c r="H4243">
        <v>23</v>
      </c>
      <c r="I4243">
        <v>10</v>
      </c>
      <c r="J4243" t="s">
        <v>54</v>
      </c>
      <c r="K4243" t="s">
        <v>55</v>
      </c>
      <c r="L4243" t="str">
        <f>_xlfn.XLOOKUP(Table1[[#This Row],[TeamFavoriteID]],Table2[team_id],Table2[team_name],_xlfn.XLOOKUP(Table1[[#This Row],[TeamFavoriteID]],Table2[team_id_pfr],Table2[team_name],"Even"))</f>
        <v>Minnesota Vikings</v>
      </c>
      <c r="M4243">
        <v>-7</v>
      </c>
      <c r="N4243">
        <f>IF(Table1[[#This Row],[TeamFavorite]]=Table1[[#This Row],[TeamHome]],Table1[[#This Row],[ScoreAway]]-Table1[[#This Row],[ScoreHome]],Table1[[#This Row],[ScoreHome]]-Table1[[#This Row],[ScoreAway]])</f>
        <v>13</v>
      </c>
      <c r="O4243">
        <f>IF(Table1[[#This Row],[SpreadActual]]&lt;Table1[[#This Row],[SpreadFavorite]],1,0)</f>
        <v>0</v>
      </c>
      <c r="P4243">
        <v>41</v>
      </c>
      <c r="Q4243" t="s">
        <v>102</v>
      </c>
      <c r="R4243" t="b">
        <v>0</v>
      </c>
      <c r="S4243">
        <v>72</v>
      </c>
      <c r="T4243">
        <v>0</v>
      </c>
      <c r="V4243" t="s">
        <v>103</v>
      </c>
    </row>
    <row r="4244" spans="1:22" x14ac:dyDescent="0.2">
      <c r="A4244" s="1">
        <v>31760</v>
      </c>
      <c r="B4244">
        <v>1986</v>
      </c>
      <c r="C4244">
        <f>_xlfn.MAXIFS(Table1[ScheduleWeekWritten],Table1[ScheduleSeason],Table1[[#This Row],[ScheduleSeason]])</f>
        <v>16</v>
      </c>
      <c r="D4244">
        <v>15</v>
      </c>
      <c r="E4244" cm="1">
        <f t="array" ref="E4244">_xlfn.XLOOKUP(Table1[[#This Row],[ScheduleWeekWritten]],Table3[Game],100+Table3[Increase],Table1[[#This Row],[ScheduleWeekWritten]])</f>
        <v>15</v>
      </c>
      <c r="F4244" t="b">
        <v>0</v>
      </c>
      <c r="G4244" t="s">
        <v>140</v>
      </c>
      <c r="H4244">
        <v>24</v>
      </c>
      <c r="I4244">
        <v>14</v>
      </c>
      <c r="J4244" t="s">
        <v>28</v>
      </c>
      <c r="K4244" t="s">
        <v>43</v>
      </c>
      <c r="L4244" t="str">
        <f>_xlfn.XLOOKUP(Table1[[#This Row],[TeamFavoriteID]],Table2[team_id],Table2[team_name],_xlfn.XLOOKUP(Table1[[#This Row],[TeamFavoriteID]],Table2[team_id_pfr],Table2[team_name],"Even"))</f>
        <v>Buffalo Bills</v>
      </c>
      <c r="M4244">
        <v>-4</v>
      </c>
      <c r="N4244">
        <f>IF(Table1[[#This Row],[TeamFavorite]]=Table1[[#This Row],[TeamHome]],Table1[[#This Row],[ScoreAway]]-Table1[[#This Row],[ScoreHome]],Table1[[#This Row],[ScoreHome]]-Table1[[#This Row],[ScoreAway]])</f>
        <v>10</v>
      </c>
      <c r="O4244">
        <f>IF(Table1[[#This Row],[SpreadActual]]&lt;Table1[[#This Row],[SpreadFavorite]],1,0)</f>
        <v>0</v>
      </c>
      <c r="P4244">
        <v>38</v>
      </c>
      <c r="Q4244" t="s">
        <v>141</v>
      </c>
      <c r="R4244" t="b">
        <v>0</v>
      </c>
      <c r="S4244">
        <v>72</v>
      </c>
      <c r="T4244">
        <v>0</v>
      </c>
      <c r="V4244" t="s">
        <v>103</v>
      </c>
    </row>
    <row r="4245" spans="1:22" x14ac:dyDescent="0.2">
      <c r="A4245" s="1">
        <v>31760</v>
      </c>
      <c r="B4245">
        <v>1986</v>
      </c>
      <c r="C4245">
        <f>_xlfn.MAXIFS(Table1[ScheduleWeekWritten],Table1[ScheduleSeason],Table1[[#This Row],[ScheduleSeason]])</f>
        <v>16</v>
      </c>
      <c r="D4245">
        <v>15</v>
      </c>
      <c r="E4245" cm="1">
        <f t="array" ref="E4245">_xlfn.XLOOKUP(Table1[[#This Row],[ScheduleWeekWritten]],Table3[Game],100+Table3[Increase],Table1[[#This Row],[ScheduleWeekWritten]])</f>
        <v>15</v>
      </c>
      <c r="F4245" t="b">
        <v>0</v>
      </c>
      <c r="G4245" t="s">
        <v>138</v>
      </c>
      <c r="H4245">
        <v>17</v>
      </c>
      <c r="I4245">
        <v>20</v>
      </c>
      <c r="J4245" t="s">
        <v>42</v>
      </c>
      <c r="K4245" t="s">
        <v>21</v>
      </c>
      <c r="L4245" t="str">
        <f>_xlfn.XLOOKUP(Table1[[#This Row],[TeamFavoriteID]],Table2[team_id],Table2[team_name],_xlfn.XLOOKUP(Table1[[#This Row],[TeamFavoriteID]],Table2[team_id_pfr],Table2[team_name],"Even"))</f>
        <v>Las Vegas Raiders</v>
      </c>
      <c r="M4245">
        <v>-6.5</v>
      </c>
      <c r="N4245">
        <f>IF(Table1[[#This Row],[TeamFavorite]]=Table1[[#This Row],[TeamHome]],Table1[[#This Row],[ScoreAway]]-Table1[[#This Row],[ScoreHome]],Table1[[#This Row],[ScoreHome]]-Table1[[#This Row],[ScoreAway]])</f>
        <v>-3</v>
      </c>
      <c r="O4245">
        <f>IF(Table1[[#This Row],[SpreadActual]]&lt;Table1[[#This Row],[SpreadFavorite]],1,0)</f>
        <v>0</v>
      </c>
      <c r="P4245">
        <v>41</v>
      </c>
      <c r="Q4245" t="s">
        <v>65</v>
      </c>
      <c r="R4245" t="b">
        <v>0</v>
      </c>
      <c r="S4245">
        <v>56</v>
      </c>
      <c r="T4245">
        <v>6</v>
      </c>
      <c r="U4245">
        <v>66</v>
      </c>
    </row>
    <row r="4246" spans="1:22" x14ac:dyDescent="0.2">
      <c r="A4246" s="1">
        <v>31760</v>
      </c>
      <c r="B4246">
        <v>1986</v>
      </c>
      <c r="C4246">
        <f>_xlfn.MAXIFS(Table1[ScheduleWeekWritten],Table1[ScheduleSeason],Table1[[#This Row],[ScheduleSeason]])</f>
        <v>16</v>
      </c>
      <c r="D4246">
        <v>15</v>
      </c>
      <c r="E4246" cm="1">
        <f t="array" ref="E4246">_xlfn.XLOOKUP(Table1[[#This Row],[ScheduleWeekWritten]],Table3[Game],100+Table3[Increase],Table1[[#This Row],[ScheduleWeekWritten]])</f>
        <v>15</v>
      </c>
      <c r="F4246" t="b">
        <v>0</v>
      </c>
      <c r="G4246" t="s">
        <v>39</v>
      </c>
      <c r="H4246">
        <v>31</v>
      </c>
      <c r="I4246">
        <v>37</v>
      </c>
      <c r="J4246" t="s">
        <v>19</v>
      </c>
      <c r="K4246" t="s">
        <v>40</v>
      </c>
      <c r="L4246" t="str">
        <f>_xlfn.XLOOKUP(Table1[[#This Row],[TeamFavoriteID]],Table2[team_id],Table2[team_name],_xlfn.XLOOKUP(Table1[[#This Row],[TeamFavoriteID]],Table2[team_id_pfr],Table2[team_name],"Even"))</f>
        <v>Los Angeles Rams</v>
      </c>
      <c r="M4246">
        <v>-6.5</v>
      </c>
      <c r="N4246">
        <f>IF(Table1[[#This Row],[TeamFavorite]]=Table1[[#This Row],[TeamHome]],Table1[[#This Row],[ScoreAway]]-Table1[[#This Row],[ScoreHome]],Table1[[#This Row],[ScoreHome]]-Table1[[#This Row],[ScoreAway]])</f>
        <v>6</v>
      </c>
      <c r="O4246">
        <f>IF(Table1[[#This Row],[SpreadActual]]&lt;Table1[[#This Row],[SpreadFavorite]],1,0)</f>
        <v>0</v>
      </c>
      <c r="P4246">
        <v>44</v>
      </c>
      <c r="Q4246" t="s">
        <v>135</v>
      </c>
      <c r="R4246" t="b">
        <v>0</v>
      </c>
      <c r="S4246">
        <v>56</v>
      </c>
      <c r="T4246">
        <v>6</v>
      </c>
      <c r="U4246">
        <v>66</v>
      </c>
    </row>
    <row r="4247" spans="1:22" x14ac:dyDescent="0.2">
      <c r="A4247" s="1">
        <v>31760</v>
      </c>
      <c r="B4247">
        <v>1986</v>
      </c>
      <c r="C4247">
        <f>_xlfn.MAXIFS(Table1[ScheduleWeekWritten],Table1[ScheduleSeason],Table1[[#This Row],[ScheduleSeason]])</f>
        <v>16</v>
      </c>
      <c r="D4247">
        <v>15</v>
      </c>
      <c r="E4247" cm="1">
        <f t="array" ref="E4247">_xlfn.XLOOKUP(Table1[[#This Row],[ScheduleWeekWritten]],Table3[Game],100+Table3[Increase],Table1[[#This Row],[ScheduleWeekWritten]])</f>
        <v>15</v>
      </c>
      <c r="F4247" t="b">
        <v>0</v>
      </c>
      <c r="G4247" t="s">
        <v>115</v>
      </c>
      <c r="H4247">
        <v>24</v>
      </c>
      <c r="I4247">
        <v>29</v>
      </c>
      <c r="J4247" t="s">
        <v>53</v>
      </c>
      <c r="K4247" t="s">
        <v>87</v>
      </c>
      <c r="L4247" t="str">
        <f>_xlfn.XLOOKUP(Table1[[#This Row],[TeamFavoriteID]],Table2[team_id],Table2[team_name],_xlfn.XLOOKUP(Table1[[#This Row],[TeamFavoriteID]],Table2[team_id_pfr],Table2[team_name],"Even"))</f>
        <v>San Francisco 49ers</v>
      </c>
      <c r="M4247">
        <v>-2.5</v>
      </c>
      <c r="N4247">
        <f>IF(Table1[[#This Row],[TeamFavorite]]=Table1[[#This Row],[TeamHome]],Table1[[#This Row],[ScoreAway]]-Table1[[#This Row],[ScoreHome]],Table1[[#This Row],[ScoreHome]]-Table1[[#This Row],[ScoreAway]])</f>
        <v>-5</v>
      </c>
      <c r="O4247">
        <f>IF(Table1[[#This Row],[SpreadActual]]&lt;Table1[[#This Row],[SpreadFavorite]],1,0)</f>
        <v>1</v>
      </c>
      <c r="P4247">
        <v>41</v>
      </c>
      <c r="Q4247" t="s">
        <v>116</v>
      </c>
      <c r="R4247" t="b">
        <v>0</v>
      </c>
      <c r="S4247">
        <v>23</v>
      </c>
      <c r="T4247">
        <v>16</v>
      </c>
      <c r="U4247">
        <v>44</v>
      </c>
    </row>
    <row r="4248" spans="1:22" x14ac:dyDescent="0.2">
      <c r="A4248" s="1">
        <v>31760</v>
      </c>
      <c r="B4248">
        <v>1986</v>
      </c>
      <c r="C4248">
        <f>_xlfn.MAXIFS(Table1[ScheduleWeekWritten],Table1[ScheduleSeason],Table1[[#This Row],[ScheduleSeason]])</f>
        <v>16</v>
      </c>
      <c r="D4248">
        <v>15</v>
      </c>
      <c r="E4248" cm="1">
        <f t="array" ref="E4248">_xlfn.XLOOKUP(Table1[[#This Row],[ScheduleWeekWritten]],Table3[Game],100+Table3[Increase],Table1[[#This Row],[ScheduleWeekWritten]])</f>
        <v>15</v>
      </c>
      <c r="F4248" t="b">
        <v>0</v>
      </c>
      <c r="G4248" t="s">
        <v>50</v>
      </c>
      <c r="H4248">
        <v>27</v>
      </c>
      <c r="I4248">
        <v>7</v>
      </c>
      <c r="J4248" t="s">
        <v>57</v>
      </c>
      <c r="K4248" t="s">
        <v>90</v>
      </c>
      <c r="L4248" t="str">
        <f>_xlfn.XLOOKUP(Table1[[#This Row],[TeamFavoriteID]],Table2[team_id],Table2[team_name],_xlfn.XLOOKUP(Table1[[#This Row],[TeamFavoriteID]],Table2[team_id_pfr],Table2[team_name],"Even"))</f>
        <v>New York Giants</v>
      </c>
      <c r="M4248">
        <v>-10.5</v>
      </c>
      <c r="N4248">
        <f>IF(Table1[[#This Row],[TeamFavorite]]=Table1[[#This Row],[TeamHome]],Table1[[#This Row],[ScoreAway]]-Table1[[#This Row],[ScoreHome]],Table1[[#This Row],[ScoreHome]]-Table1[[#This Row],[ScoreAway]])</f>
        <v>-20</v>
      </c>
      <c r="O4248">
        <f>IF(Table1[[#This Row],[SpreadActual]]&lt;Table1[[#This Row],[SpreadFavorite]],1,0)</f>
        <v>1</v>
      </c>
      <c r="P4248">
        <v>37</v>
      </c>
      <c r="Q4248" t="s">
        <v>126</v>
      </c>
      <c r="R4248" t="b">
        <v>0</v>
      </c>
      <c r="S4248">
        <v>26</v>
      </c>
      <c r="T4248">
        <v>14</v>
      </c>
      <c r="U4248">
        <v>46</v>
      </c>
    </row>
    <row r="4249" spans="1:22" x14ac:dyDescent="0.2">
      <c r="A4249" s="1">
        <v>31760</v>
      </c>
      <c r="B4249">
        <v>1986</v>
      </c>
      <c r="C4249">
        <f>_xlfn.MAXIFS(Table1[ScheduleWeekWritten],Table1[ScheduleSeason],Table1[[#This Row],[ScheduleSeason]])</f>
        <v>16</v>
      </c>
      <c r="D4249">
        <v>15</v>
      </c>
      <c r="E4249" cm="1">
        <f t="array" ref="E4249">_xlfn.XLOOKUP(Table1[[#This Row],[ScheduleWeekWritten]],Table3[Game],100+Table3[Increase],Table1[[#This Row],[ScheduleWeekWritten]])</f>
        <v>15</v>
      </c>
      <c r="F4249" t="b">
        <v>0</v>
      </c>
      <c r="G4249" t="s">
        <v>27</v>
      </c>
      <c r="H4249">
        <v>24</v>
      </c>
      <c r="I4249">
        <v>34</v>
      </c>
      <c r="J4249" t="s">
        <v>128</v>
      </c>
      <c r="K4249" t="s">
        <v>29</v>
      </c>
      <c r="L4249" t="str">
        <f>_xlfn.XLOOKUP(Table1[[#This Row],[TeamFavoriteID]],Table2[team_id],Table2[team_name],_xlfn.XLOOKUP(Table1[[#This Row],[TeamFavoriteID]],Table2[team_id_pfr],Table2[team_name],"Even"))</f>
        <v>Los Angeles Chargers</v>
      </c>
      <c r="M4249">
        <v>-2.5</v>
      </c>
      <c r="N4249">
        <f>IF(Table1[[#This Row],[TeamFavorite]]=Table1[[#This Row],[TeamHome]],Table1[[#This Row],[ScoreAway]]-Table1[[#This Row],[ScoreHome]],Table1[[#This Row],[ScoreHome]]-Table1[[#This Row],[ScoreAway]])</f>
        <v>-10</v>
      </c>
      <c r="O4249">
        <f>IF(Table1[[#This Row],[SpreadActual]]&lt;Table1[[#This Row],[SpreadFavorite]],1,0)</f>
        <v>1</v>
      </c>
      <c r="P4249">
        <v>43</v>
      </c>
      <c r="Q4249" t="s">
        <v>94</v>
      </c>
      <c r="R4249" t="b">
        <v>0</v>
      </c>
      <c r="S4249">
        <v>57</v>
      </c>
      <c r="T4249">
        <v>6</v>
      </c>
      <c r="U4249">
        <v>71</v>
      </c>
    </row>
    <row r="4250" spans="1:22" x14ac:dyDescent="0.2">
      <c r="A4250" s="1">
        <v>31760</v>
      </c>
      <c r="B4250">
        <v>1986</v>
      </c>
      <c r="C4250">
        <f>_xlfn.MAXIFS(Table1[ScheduleWeekWritten],Table1[ScheduleSeason],Table1[[#This Row],[ScheduleSeason]])</f>
        <v>16</v>
      </c>
      <c r="D4250">
        <v>15</v>
      </c>
      <c r="E4250" cm="1">
        <f t="array" ref="E4250">_xlfn.XLOOKUP(Table1[[#This Row],[ScheduleWeekWritten]],Table3[Game],100+Table3[Increase],Table1[[#This Row],[ScheduleWeekWritten]])</f>
        <v>15</v>
      </c>
      <c r="F4250" t="b">
        <v>0</v>
      </c>
      <c r="G4250" t="s">
        <v>127</v>
      </c>
      <c r="H4250">
        <v>7</v>
      </c>
      <c r="I4250">
        <v>21</v>
      </c>
      <c r="J4250" t="s">
        <v>33</v>
      </c>
      <c r="K4250" t="s">
        <v>35</v>
      </c>
      <c r="L4250" t="str">
        <f>_xlfn.XLOOKUP(Table1[[#This Row],[TeamFavoriteID]],Table2[team_id],Table2[team_name],_xlfn.XLOOKUP(Table1[[#This Row],[TeamFavoriteID]],Table2[team_id_pfr],Table2[team_name],"Even"))</f>
        <v>Green Bay Packers</v>
      </c>
      <c r="M4250">
        <v>-4</v>
      </c>
      <c r="N4250">
        <f>IF(Table1[[#This Row],[TeamFavorite]]=Table1[[#This Row],[TeamHome]],Table1[[#This Row],[ScoreAway]]-Table1[[#This Row],[ScoreHome]],Table1[[#This Row],[ScoreHome]]-Table1[[#This Row],[ScoreAway]])</f>
        <v>-14</v>
      </c>
      <c r="O4250">
        <f>IF(Table1[[#This Row],[SpreadActual]]&lt;Table1[[#This Row],[SpreadFavorite]],1,0)</f>
        <v>1</v>
      </c>
      <c r="P4250">
        <v>44</v>
      </c>
      <c r="Q4250" t="s">
        <v>130</v>
      </c>
      <c r="R4250" t="b">
        <v>0</v>
      </c>
      <c r="S4250">
        <v>62</v>
      </c>
      <c r="T4250">
        <v>11</v>
      </c>
      <c r="U4250">
        <v>72</v>
      </c>
    </row>
    <row r="4251" spans="1:22" x14ac:dyDescent="0.2">
      <c r="A4251" s="1">
        <v>31761</v>
      </c>
      <c r="B4251">
        <v>1986</v>
      </c>
      <c r="C4251">
        <f>_xlfn.MAXIFS(Table1[ScheduleWeekWritten],Table1[ScheduleSeason],Table1[[#This Row],[ScheduleSeason]])</f>
        <v>16</v>
      </c>
      <c r="D4251">
        <v>15</v>
      </c>
      <c r="E4251" cm="1">
        <f t="array" ref="E4251">_xlfn.XLOOKUP(Table1[[#This Row],[ScheduleWeekWritten]],Table3[Game],100+Table3[Increase],Table1[[#This Row],[ScheduleWeekWritten]])</f>
        <v>15</v>
      </c>
      <c r="F4251" t="b">
        <v>0</v>
      </c>
      <c r="G4251" t="s">
        <v>45</v>
      </c>
      <c r="H4251">
        <v>13</v>
      </c>
      <c r="I4251">
        <v>16</v>
      </c>
      <c r="J4251" t="s">
        <v>46</v>
      </c>
      <c r="K4251" t="s">
        <v>47</v>
      </c>
      <c r="L4251" t="str">
        <f>_xlfn.XLOOKUP(Table1[[#This Row],[TeamFavoriteID]],Table2[team_id],Table2[team_name],_xlfn.XLOOKUP(Table1[[#This Row],[TeamFavoriteID]],Table2[team_id_pfr],Table2[team_name],"Even"))</f>
        <v>Chicago Bears</v>
      </c>
      <c r="M4251">
        <v>-9.5</v>
      </c>
      <c r="N4251">
        <f>IF(Table1[[#This Row],[TeamFavorite]]=Table1[[#This Row],[TeamHome]],Table1[[#This Row],[ScoreAway]]-Table1[[#This Row],[ScoreHome]],Table1[[#This Row],[ScoreHome]]-Table1[[#This Row],[ScoreAway]])</f>
        <v>-3</v>
      </c>
      <c r="O4251">
        <f>IF(Table1[[#This Row],[SpreadActual]]&lt;Table1[[#This Row],[SpreadFavorite]],1,0)</f>
        <v>0</v>
      </c>
      <c r="P4251">
        <v>38</v>
      </c>
      <c r="Q4251" t="s">
        <v>125</v>
      </c>
      <c r="R4251" t="b">
        <v>0</v>
      </c>
      <c r="S4251">
        <v>72</v>
      </c>
      <c r="T4251">
        <v>0</v>
      </c>
      <c r="V4251" t="s">
        <v>103</v>
      </c>
    </row>
    <row r="4252" spans="1:22" x14ac:dyDescent="0.2">
      <c r="A4252" s="1">
        <v>31765</v>
      </c>
      <c r="B4252">
        <v>1986</v>
      </c>
      <c r="C4252">
        <f>_xlfn.MAXIFS(Table1[ScheduleWeekWritten],Table1[ScheduleSeason],Table1[[#This Row],[ScheduleSeason]])</f>
        <v>16</v>
      </c>
      <c r="D4252">
        <v>16</v>
      </c>
      <c r="E4252" cm="1">
        <f t="array" ref="E4252">_xlfn.XLOOKUP(Table1[[#This Row],[ScheduleWeekWritten]],Table3[Game],100+Table3[Increase],Table1[[#This Row],[ScheduleWeekWritten]])</f>
        <v>16</v>
      </c>
      <c r="F4252" t="b">
        <v>0</v>
      </c>
      <c r="G4252" t="s">
        <v>53</v>
      </c>
      <c r="H4252">
        <v>24</v>
      </c>
      <c r="I4252">
        <v>14</v>
      </c>
      <c r="J4252" t="s">
        <v>39</v>
      </c>
      <c r="K4252" t="s">
        <v>87</v>
      </c>
      <c r="L4252" t="str">
        <f>_xlfn.XLOOKUP(Table1[[#This Row],[TeamFavoriteID]],Table2[team_id],Table2[team_name],_xlfn.XLOOKUP(Table1[[#This Row],[TeamFavoriteID]],Table2[team_id_pfr],Table2[team_name],"Even"))</f>
        <v>San Francisco 49ers</v>
      </c>
      <c r="M4252">
        <v>-4.5</v>
      </c>
      <c r="N4252">
        <f>IF(Table1[[#This Row],[TeamFavorite]]=Table1[[#This Row],[TeamHome]],Table1[[#This Row],[ScoreAway]]-Table1[[#This Row],[ScoreHome]],Table1[[#This Row],[ScoreHome]]-Table1[[#This Row],[ScoreAway]])</f>
        <v>-10</v>
      </c>
      <c r="O4252">
        <f>IF(Table1[[#This Row],[SpreadActual]]&lt;Table1[[#This Row],[SpreadFavorite]],1,0)</f>
        <v>1</v>
      </c>
      <c r="P4252">
        <v>40</v>
      </c>
      <c r="Q4252" t="s">
        <v>118</v>
      </c>
      <c r="R4252" t="b">
        <v>0</v>
      </c>
      <c r="S4252">
        <v>50</v>
      </c>
      <c r="T4252">
        <v>10</v>
      </c>
      <c r="U4252">
        <v>89</v>
      </c>
    </row>
    <row r="4253" spans="1:22" x14ac:dyDescent="0.2">
      <c r="A4253" s="1">
        <v>31766</v>
      </c>
      <c r="B4253">
        <v>1986</v>
      </c>
      <c r="C4253">
        <f>_xlfn.MAXIFS(Table1[ScheduleWeekWritten],Table1[ScheduleSeason],Table1[[#This Row],[ScheduleSeason]])</f>
        <v>16</v>
      </c>
      <c r="D4253">
        <v>16</v>
      </c>
      <c r="E4253" cm="1">
        <f t="array" ref="E4253">_xlfn.XLOOKUP(Table1[[#This Row],[ScheduleWeekWritten]],Table3[Game],100+Table3[Increase],Table1[[#This Row],[ScheduleWeekWritten]])</f>
        <v>16</v>
      </c>
      <c r="F4253" t="b">
        <v>0</v>
      </c>
      <c r="G4253" t="s">
        <v>50</v>
      </c>
      <c r="H4253">
        <v>55</v>
      </c>
      <c r="I4253">
        <v>24</v>
      </c>
      <c r="J4253" t="s">
        <v>33</v>
      </c>
      <c r="K4253" t="s">
        <v>90</v>
      </c>
      <c r="L4253" t="str">
        <f>_xlfn.XLOOKUP(Table1[[#This Row],[TeamFavoriteID]],Table2[team_id],Table2[team_name],_xlfn.XLOOKUP(Table1[[#This Row],[TeamFavoriteID]],Table2[team_id_pfr],Table2[team_name],"Even"))</f>
        <v>New York Giants</v>
      </c>
      <c r="M4253">
        <v>-12</v>
      </c>
      <c r="N4253">
        <f>IF(Table1[[#This Row],[TeamFavorite]]=Table1[[#This Row],[TeamHome]],Table1[[#This Row],[ScoreAway]]-Table1[[#This Row],[ScoreHome]],Table1[[#This Row],[ScoreHome]]-Table1[[#This Row],[ScoreAway]])</f>
        <v>-31</v>
      </c>
      <c r="O4253">
        <f>IF(Table1[[#This Row],[SpreadActual]]&lt;Table1[[#This Row],[SpreadFavorite]],1,0)</f>
        <v>1</v>
      </c>
      <c r="P4253">
        <v>36</v>
      </c>
      <c r="Q4253" t="s">
        <v>126</v>
      </c>
      <c r="R4253" t="b">
        <v>0</v>
      </c>
      <c r="S4253">
        <v>39</v>
      </c>
      <c r="T4253">
        <v>13</v>
      </c>
      <c r="U4253">
        <v>63</v>
      </c>
    </row>
    <row r="4254" spans="1:22" x14ac:dyDescent="0.2">
      <c r="A4254" s="1">
        <v>31766</v>
      </c>
      <c r="B4254">
        <v>1986</v>
      </c>
      <c r="C4254">
        <f>_xlfn.MAXIFS(Table1[ScheduleWeekWritten],Table1[ScheduleSeason],Table1[[#This Row],[ScheduleSeason]])</f>
        <v>16</v>
      </c>
      <c r="D4254">
        <v>16</v>
      </c>
      <c r="E4254" cm="1">
        <f t="array" ref="E4254">_xlfn.XLOOKUP(Table1[[#This Row],[ScheduleWeekWritten]],Table3[Game],100+Table3[Increase],Table1[[#This Row],[ScheduleWeekWritten]])</f>
        <v>16</v>
      </c>
      <c r="F4254" t="b">
        <v>0</v>
      </c>
      <c r="G4254" t="s">
        <v>128</v>
      </c>
      <c r="H4254">
        <v>41</v>
      </c>
      <c r="I4254">
        <v>16</v>
      </c>
      <c r="J4254" t="s">
        <v>24</v>
      </c>
      <c r="K4254" t="s">
        <v>132</v>
      </c>
      <c r="L4254" t="str">
        <f>_xlfn.XLOOKUP(Table1[[#This Row],[TeamFavoriteID]],Table2[team_id],Table2[team_name],_xlfn.XLOOKUP(Table1[[#This Row],[TeamFavoriteID]],Table2[team_id_pfr],Table2[team_name],"Even"))</f>
        <v>Seattle Seahawks</v>
      </c>
      <c r="M4254">
        <v>-3.5</v>
      </c>
      <c r="N4254">
        <f>IF(Table1[[#This Row],[TeamFavorite]]=Table1[[#This Row],[TeamHome]],Table1[[#This Row],[ScoreAway]]-Table1[[#This Row],[ScoreHome]],Table1[[#This Row],[ScoreHome]]-Table1[[#This Row],[ScoreAway]])</f>
        <v>-25</v>
      </c>
      <c r="O4254">
        <f>IF(Table1[[#This Row],[SpreadActual]]&lt;Table1[[#This Row],[SpreadFavorite]],1,0)</f>
        <v>1</v>
      </c>
      <c r="P4254">
        <v>44</v>
      </c>
      <c r="Q4254" t="s">
        <v>129</v>
      </c>
      <c r="R4254" t="b">
        <v>0</v>
      </c>
      <c r="S4254">
        <v>72</v>
      </c>
      <c r="T4254">
        <v>0</v>
      </c>
      <c r="V4254" t="s">
        <v>103</v>
      </c>
    </row>
    <row r="4255" spans="1:22" x14ac:dyDescent="0.2">
      <c r="A4255" s="1">
        <v>31767</v>
      </c>
      <c r="B4255">
        <v>1986</v>
      </c>
      <c r="C4255">
        <f>_xlfn.MAXIFS(Table1[ScheduleWeekWritten],Table1[ScheduleSeason],Table1[[#This Row],[ScheduleSeason]])</f>
        <v>16</v>
      </c>
      <c r="D4255">
        <v>16</v>
      </c>
      <c r="E4255" cm="1">
        <f t="array" ref="E4255">_xlfn.XLOOKUP(Table1[[#This Row],[ScheduleWeekWritten]],Table3[Game],100+Table3[Increase],Table1[[#This Row],[ScheduleWeekWritten]])</f>
        <v>16</v>
      </c>
      <c r="F4255" t="b">
        <v>0</v>
      </c>
      <c r="G4255" t="s">
        <v>101</v>
      </c>
      <c r="H4255">
        <v>52</v>
      </c>
      <c r="I4255">
        <v>21</v>
      </c>
      <c r="J4255" t="s">
        <v>31</v>
      </c>
      <c r="K4255" t="s">
        <v>104</v>
      </c>
      <c r="L4255" t="str">
        <f>_xlfn.XLOOKUP(Table1[[#This Row],[TeamFavoriteID]],Table2[team_id],Table2[team_name],_xlfn.XLOOKUP(Table1[[#This Row],[TeamFavoriteID]],Table2[team_id_pfr],Table2[team_name],"Even"))</f>
        <v>Cincinnati Bengals</v>
      </c>
      <c r="M4255">
        <v>-7</v>
      </c>
      <c r="N4255">
        <f>IF(Table1[[#This Row],[TeamFavorite]]=Table1[[#This Row],[TeamHome]],Table1[[#This Row],[ScoreAway]]-Table1[[#This Row],[ScoreHome]],Table1[[#This Row],[ScoreHome]]-Table1[[#This Row],[ScoreAway]])</f>
        <v>-31</v>
      </c>
      <c r="O4255">
        <f>IF(Table1[[#This Row],[SpreadActual]]&lt;Table1[[#This Row],[SpreadFavorite]],1,0)</f>
        <v>1</v>
      </c>
      <c r="P4255">
        <v>46</v>
      </c>
      <c r="Q4255" t="s">
        <v>111</v>
      </c>
      <c r="R4255" t="b">
        <v>0</v>
      </c>
      <c r="S4255">
        <v>28</v>
      </c>
      <c r="T4255">
        <v>4</v>
      </c>
      <c r="U4255">
        <v>78</v>
      </c>
    </row>
    <row r="4256" spans="1:22" x14ac:dyDescent="0.2">
      <c r="A4256" s="1">
        <v>31767</v>
      </c>
      <c r="B4256">
        <v>1986</v>
      </c>
      <c r="C4256">
        <f>_xlfn.MAXIFS(Table1[ScheduleWeekWritten],Table1[ScheduleSeason],Table1[[#This Row],[ScheduleSeason]])</f>
        <v>16</v>
      </c>
      <c r="D4256">
        <v>16</v>
      </c>
      <c r="E4256" cm="1">
        <f t="array" ref="E4256">_xlfn.XLOOKUP(Table1[[#This Row],[ScheduleWeekWritten]],Table3[Game],100+Table3[Increase],Table1[[#This Row],[ScheduleWeekWritten]])</f>
        <v>16</v>
      </c>
      <c r="F4256" t="b">
        <v>0</v>
      </c>
      <c r="G4256" t="s">
        <v>62</v>
      </c>
      <c r="H4256">
        <v>47</v>
      </c>
      <c r="I4256">
        <v>17</v>
      </c>
      <c r="J4256" t="s">
        <v>27</v>
      </c>
      <c r="K4256" t="s">
        <v>63</v>
      </c>
      <c r="L4256" t="str">
        <f>_xlfn.XLOOKUP(Table1[[#This Row],[TeamFavoriteID]],Table2[team_id],Table2[team_name],_xlfn.XLOOKUP(Table1[[#This Row],[TeamFavoriteID]],Table2[team_id_pfr],Table2[team_name],"Even"))</f>
        <v>Cleveland Browns</v>
      </c>
      <c r="M4256">
        <v>-6.5</v>
      </c>
      <c r="N4256">
        <f>IF(Table1[[#This Row],[TeamFavorite]]=Table1[[#This Row],[TeamHome]],Table1[[#This Row],[ScoreAway]]-Table1[[#This Row],[ScoreHome]],Table1[[#This Row],[ScoreHome]]-Table1[[#This Row],[ScoreAway]])</f>
        <v>-30</v>
      </c>
      <c r="O4256">
        <f>IF(Table1[[#This Row],[SpreadActual]]&lt;Table1[[#This Row],[SpreadFavorite]],1,0)</f>
        <v>1</v>
      </c>
      <c r="P4256">
        <v>42</v>
      </c>
      <c r="Q4256" t="s">
        <v>66</v>
      </c>
      <c r="R4256" t="b">
        <v>0</v>
      </c>
      <c r="S4256">
        <v>34</v>
      </c>
      <c r="T4256">
        <v>7</v>
      </c>
      <c r="U4256">
        <v>67</v>
      </c>
    </row>
    <row r="4257" spans="1:22" x14ac:dyDescent="0.2">
      <c r="A4257" s="1">
        <v>31767</v>
      </c>
      <c r="B4257">
        <v>1986</v>
      </c>
      <c r="C4257">
        <f>_xlfn.MAXIFS(Table1[ScheduleWeekWritten],Table1[ScheduleSeason],Table1[[#This Row],[ScheduleSeason]])</f>
        <v>16</v>
      </c>
      <c r="D4257">
        <v>16</v>
      </c>
      <c r="E4257" cm="1">
        <f t="array" ref="E4257">_xlfn.XLOOKUP(Table1[[#This Row],[ScheduleWeekWritten]],Table3[Game],100+Table3[Increase],Table1[[#This Row],[ScheduleWeekWritten]])</f>
        <v>16</v>
      </c>
      <c r="F4257" t="b">
        <v>0</v>
      </c>
      <c r="G4257" t="s">
        <v>67</v>
      </c>
      <c r="H4257">
        <v>10</v>
      </c>
      <c r="I4257">
        <v>24</v>
      </c>
      <c r="J4257" t="s">
        <v>46</v>
      </c>
      <c r="K4257" t="s">
        <v>47</v>
      </c>
      <c r="L4257" t="str">
        <f>_xlfn.XLOOKUP(Table1[[#This Row],[TeamFavoriteID]],Table2[team_id],Table2[team_name],_xlfn.XLOOKUP(Table1[[#This Row],[TeamFavoriteID]],Table2[team_id_pfr],Table2[team_name],"Even"))</f>
        <v>Chicago Bears</v>
      </c>
      <c r="M4257">
        <v>-3</v>
      </c>
      <c r="N4257">
        <f>IF(Table1[[#This Row],[TeamFavorite]]=Table1[[#This Row],[TeamHome]],Table1[[#This Row],[ScoreAway]]-Table1[[#This Row],[ScoreHome]],Table1[[#This Row],[ScoreHome]]-Table1[[#This Row],[ScoreAway]])</f>
        <v>-14</v>
      </c>
      <c r="O4257">
        <f>IF(Table1[[#This Row],[SpreadActual]]&lt;Table1[[#This Row],[SpreadFavorite]],1,0)</f>
        <v>1</v>
      </c>
      <c r="P4257">
        <v>35</v>
      </c>
      <c r="Q4257" t="s">
        <v>119</v>
      </c>
      <c r="R4257" t="b">
        <v>0</v>
      </c>
      <c r="S4257">
        <v>47</v>
      </c>
      <c r="T4257">
        <v>8</v>
      </c>
      <c r="U4257">
        <v>81</v>
      </c>
    </row>
    <row r="4258" spans="1:22" x14ac:dyDescent="0.2">
      <c r="A4258" s="1">
        <v>31767</v>
      </c>
      <c r="B4258">
        <v>1986</v>
      </c>
      <c r="C4258">
        <f>_xlfn.MAXIFS(Table1[ScheduleWeekWritten],Table1[ScheduleSeason],Table1[[#This Row],[ScheduleSeason]])</f>
        <v>16</v>
      </c>
      <c r="D4258">
        <v>16</v>
      </c>
      <c r="E4258" cm="1">
        <f t="array" ref="E4258">_xlfn.XLOOKUP(Table1[[#This Row],[ScheduleWeekWritten]],Table3[Game],100+Table3[Increase],Table1[[#This Row],[ScheduleWeekWritten]])</f>
        <v>16</v>
      </c>
      <c r="F4258" t="b">
        <v>0</v>
      </c>
      <c r="G4258" t="s">
        <v>45</v>
      </c>
      <c r="H4258">
        <v>6</v>
      </c>
      <c r="I4258">
        <v>20</v>
      </c>
      <c r="J4258" t="s">
        <v>38</v>
      </c>
      <c r="K4258" t="s">
        <v>79</v>
      </c>
      <c r="L4258" t="str">
        <f>_xlfn.XLOOKUP(Table1[[#This Row],[TeamFavoriteID]],Table2[team_id],Table2[team_name],_xlfn.XLOOKUP(Table1[[#This Row],[TeamFavoriteID]],Table2[team_id_pfr],Table2[team_name],"Even"))</f>
        <v>Detroit Lions</v>
      </c>
      <c r="M4258">
        <v>-3</v>
      </c>
      <c r="N4258">
        <f>IF(Table1[[#This Row],[TeamFavorite]]=Table1[[#This Row],[TeamHome]],Table1[[#This Row],[ScoreAway]]-Table1[[#This Row],[ScoreHome]],Table1[[#This Row],[ScoreHome]]-Table1[[#This Row],[ScoreAway]])</f>
        <v>14</v>
      </c>
      <c r="O4258">
        <f>IF(Table1[[#This Row],[SpreadActual]]&lt;Table1[[#This Row],[SpreadFavorite]],1,0)</f>
        <v>0</v>
      </c>
      <c r="P4258">
        <v>39</v>
      </c>
      <c r="Q4258" t="s">
        <v>125</v>
      </c>
      <c r="R4258" t="b">
        <v>0</v>
      </c>
      <c r="S4258">
        <v>72</v>
      </c>
      <c r="T4258">
        <v>0</v>
      </c>
      <c r="V4258" t="s">
        <v>103</v>
      </c>
    </row>
    <row r="4259" spans="1:22" x14ac:dyDescent="0.2">
      <c r="A4259" s="1">
        <v>31767</v>
      </c>
      <c r="B4259">
        <v>1986</v>
      </c>
      <c r="C4259">
        <f>_xlfn.MAXIFS(Table1[ScheduleWeekWritten],Table1[ScheduleSeason],Table1[[#This Row],[ScheduleSeason]])</f>
        <v>16</v>
      </c>
      <c r="D4259">
        <v>16</v>
      </c>
      <c r="E4259" cm="1">
        <f t="array" ref="E4259">_xlfn.XLOOKUP(Table1[[#This Row],[ScheduleWeekWritten]],Table3[Game],100+Table3[Increase],Table1[[#This Row],[ScheduleWeekWritten]])</f>
        <v>16</v>
      </c>
      <c r="F4259" t="b">
        <v>0</v>
      </c>
      <c r="G4259" t="s">
        <v>23</v>
      </c>
      <c r="H4259">
        <v>16</v>
      </c>
      <c r="I4259">
        <v>7</v>
      </c>
      <c r="J4259" t="s">
        <v>28</v>
      </c>
      <c r="K4259" t="s">
        <v>25</v>
      </c>
      <c r="L4259" t="str">
        <f>_xlfn.XLOOKUP(Table1[[#This Row],[TeamFavoriteID]],Table2[team_id],Table2[team_name],_xlfn.XLOOKUP(Table1[[#This Row],[TeamFavoriteID]],Table2[team_id_pfr],Table2[team_name],"Even"))</f>
        <v>Houston Oilers</v>
      </c>
      <c r="M4259">
        <v>-3</v>
      </c>
      <c r="N4259">
        <f>IF(Table1[[#This Row],[TeamFavorite]]=Table1[[#This Row],[TeamHome]],Table1[[#This Row],[ScoreAway]]-Table1[[#This Row],[ScoreHome]],Table1[[#This Row],[ScoreHome]]-Table1[[#This Row],[ScoreAway]])</f>
        <v>-9</v>
      </c>
      <c r="O4259">
        <f>IF(Table1[[#This Row],[SpreadActual]]&lt;Table1[[#This Row],[SpreadFavorite]],1,0)</f>
        <v>1</v>
      </c>
      <c r="P4259">
        <v>40</v>
      </c>
      <c r="Q4259" t="s">
        <v>102</v>
      </c>
      <c r="R4259" t="b">
        <v>0</v>
      </c>
      <c r="S4259">
        <v>72</v>
      </c>
      <c r="T4259">
        <v>0</v>
      </c>
      <c r="V4259" t="s">
        <v>103</v>
      </c>
    </row>
    <row r="4260" spans="1:22" x14ac:dyDescent="0.2">
      <c r="A4260" s="1">
        <v>31767</v>
      </c>
      <c r="B4260">
        <v>1986</v>
      </c>
      <c r="C4260">
        <f>_xlfn.MAXIFS(Table1[ScheduleWeekWritten],Table1[ScheduleSeason],Table1[[#This Row],[ScheduleSeason]])</f>
        <v>16</v>
      </c>
      <c r="D4260">
        <v>16</v>
      </c>
      <c r="E4260" cm="1">
        <f t="array" ref="E4260">_xlfn.XLOOKUP(Table1[[#This Row],[ScheduleWeekWritten]],Table3[Game],100+Table3[Increase],Table1[[#This Row],[ScheduleWeekWritten]])</f>
        <v>16</v>
      </c>
      <c r="F4260" t="b">
        <v>0</v>
      </c>
      <c r="G4260" t="s">
        <v>138</v>
      </c>
      <c r="H4260">
        <v>24</v>
      </c>
      <c r="I4260">
        <v>30</v>
      </c>
      <c r="J4260" t="s">
        <v>140</v>
      </c>
      <c r="K4260" t="s">
        <v>21</v>
      </c>
      <c r="L4260" t="str">
        <f>_xlfn.XLOOKUP(Table1[[#This Row],[TeamFavoriteID]],Table2[team_id],Table2[team_name],_xlfn.XLOOKUP(Table1[[#This Row],[TeamFavoriteID]],Table2[team_id_pfr],Table2[team_name],"Even"))</f>
        <v>Las Vegas Raiders</v>
      </c>
      <c r="M4260">
        <v>-9</v>
      </c>
      <c r="N4260">
        <f>IF(Table1[[#This Row],[TeamFavorite]]=Table1[[#This Row],[TeamHome]],Table1[[#This Row],[ScoreAway]]-Table1[[#This Row],[ScoreHome]],Table1[[#This Row],[ScoreHome]]-Table1[[#This Row],[ScoreAway]])</f>
        <v>-6</v>
      </c>
      <c r="O4260">
        <f>IF(Table1[[#This Row],[SpreadActual]]&lt;Table1[[#This Row],[SpreadFavorite]],1,0)</f>
        <v>0</v>
      </c>
      <c r="P4260">
        <v>40</v>
      </c>
      <c r="Q4260" t="s">
        <v>65</v>
      </c>
      <c r="R4260" t="b">
        <v>0</v>
      </c>
      <c r="S4260">
        <v>57</v>
      </c>
      <c r="T4260">
        <v>8</v>
      </c>
      <c r="U4260">
        <v>66</v>
      </c>
    </row>
    <row r="4261" spans="1:22" x14ac:dyDescent="0.2">
      <c r="A4261" s="1">
        <v>31767</v>
      </c>
      <c r="B4261">
        <v>1986</v>
      </c>
      <c r="C4261">
        <f>_xlfn.MAXIFS(Table1[ScheduleWeekWritten],Table1[ScheduleSeason],Table1[[#This Row],[ScheduleSeason]])</f>
        <v>16</v>
      </c>
      <c r="D4261">
        <v>16</v>
      </c>
      <c r="E4261" cm="1">
        <f t="array" ref="E4261">_xlfn.XLOOKUP(Table1[[#This Row],[ScheduleWeekWritten]],Table3[Game],100+Table3[Increase],Table1[[#This Row],[ScheduleWeekWritten]])</f>
        <v>16</v>
      </c>
      <c r="F4261" t="b">
        <v>0</v>
      </c>
      <c r="G4261" t="s">
        <v>54</v>
      </c>
      <c r="H4261">
        <v>33</v>
      </c>
      <c r="I4261">
        <v>17</v>
      </c>
      <c r="J4261" t="s">
        <v>95</v>
      </c>
      <c r="K4261" t="s">
        <v>55</v>
      </c>
      <c r="L4261" t="str">
        <f>_xlfn.XLOOKUP(Table1[[#This Row],[TeamFavoriteID]],Table2[team_id],Table2[team_name],_xlfn.XLOOKUP(Table1[[#This Row],[TeamFavoriteID]],Table2[team_id_pfr],Table2[team_name],"Even"))</f>
        <v>Minnesota Vikings</v>
      </c>
      <c r="M4261">
        <v>-3</v>
      </c>
      <c r="N4261">
        <f>IF(Table1[[#This Row],[TeamFavorite]]=Table1[[#This Row],[TeamHome]],Table1[[#This Row],[ScoreAway]]-Table1[[#This Row],[ScoreHome]],Table1[[#This Row],[ScoreHome]]-Table1[[#This Row],[ScoreAway]])</f>
        <v>-16</v>
      </c>
      <c r="O4261">
        <f>IF(Table1[[#This Row],[SpreadActual]]&lt;Table1[[#This Row],[SpreadFavorite]],1,0)</f>
        <v>1</v>
      </c>
      <c r="P4261">
        <v>41</v>
      </c>
      <c r="Q4261" t="s">
        <v>137</v>
      </c>
      <c r="R4261" t="b">
        <v>0</v>
      </c>
      <c r="S4261">
        <v>72</v>
      </c>
      <c r="T4261">
        <v>0</v>
      </c>
      <c r="V4261" t="s">
        <v>103</v>
      </c>
    </row>
    <row r="4262" spans="1:22" x14ac:dyDescent="0.2">
      <c r="A4262" s="1">
        <v>31767</v>
      </c>
      <c r="B4262">
        <v>1986</v>
      </c>
      <c r="C4262">
        <f>_xlfn.MAXIFS(Table1[ScheduleWeekWritten],Table1[ScheduleSeason],Table1[[#This Row],[ScheduleSeason]])</f>
        <v>16</v>
      </c>
      <c r="D4262">
        <v>16</v>
      </c>
      <c r="E4262" cm="1">
        <f t="array" ref="E4262">_xlfn.XLOOKUP(Table1[[#This Row],[ScheduleWeekWritten]],Table3[Game],100+Table3[Increase],Table1[[#This Row],[ScheduleWeekWritten]])</f>
        <v>16</v>
      </c>
      <c r="F4262" t="b">
        <v>0</v>
      </c>
      <c r="G4262" t="s">
        <v>58</v>
      </c>
      <c r="H4262">
        <v>14</v>
      </c>
      <c r="I4262">
        <v>21</v>
      </c>
      <c r="J4262" t="s">
        <v>61</v>
      </c>
      <c r="K4262" t="s">
        <v>85</v>
      </c>
      <c r="L4262" t="str">
        <f>_xlfn.XLOOKUP(Table1[[#This Row],[TeamFavoriteID]],Table2[team_id],Table2[team_name],_xlfn.XLOOKUP(Table1[[#This Row],[TeamFavoriteID]],Table2[team_id_pfr],Table2[team_name],"Even"))</f>
        <v>Washington Commanders</v>
      </c>
      <c r="M4262">
        <v>-4</v>
      </c>
      <c r="N4262">
        <f>IF(Table1[[#This Row],[TeamFavorite]]=Table1[[#This Row],[TeamHome]],Table1[[#This Row],[ScoreAway]]-Table1[[#This Row],[ScoreHome]],Table1[[#This Row],[ScoreHome]]-Table1[[#This Row],[ScoreAway]])</f>
        <v>-7</v>
      </c>
      <c r="O4262">
        <f>IF(Table1[[#This Row],[SpreadActual]]&lt;Table1[[#This Row],[SpreadFavorite]],1,0)</f>
        <v>1</v>
      </c>
      <c r="P4262">
        <v>38</v>
      </c>
      <c r="Q4262" t="s">
        <v>112</v>
      </c>
      <c r="R4262" t="b">
        <v>0</v>
      </c>
      <c r="S4262">
        <v>38</v>
      </c>
      <c r="T4262">
        <v>10</v>
      </c>
      <c r="U4262">
        <v>60</v>
      </c>
    </row>
    <row r="4263" spans="1:22" x14ac:dyDescent="0.2">
      <c r="A4263" s="1">
        <v>31767</v>
      </c>
      <c r="B4263">
        <v>1986</v>
      </c>
      <c r="C4263">
        <f>_xlfn.MAXIFS(Table1[ScheduleWeekWritten],Table1[ScheduleSeason],Table1[[#This Row],[ScheduleSeason]])</f>
        <v>16</v>
      </c>
      <c r="D4263">
        <v>16</v>
      </c>
      <c r="E4263" cm="1">
        <f t="array" ref="E4263">_xlfn.XLOOKUP(Table1[[#This Row],[ScheduleWeekWritten]],Table3[Game],100+Table3[Increase],Table1[[#This Row],[ScheduleWeekWritten]])</f>
        <v>16</v>
      </c>
      <c r="F4263" t="b">
        <v>0</v>
      </c>
      <c r="G4263" t="s">
        <v>49</v>
      </c>
      <c r="H4263">
        <v>19</v>
      </c>
      <c r="I4263">
        <v>24</v>
      </c>
      <c r="J4263" t="s">
        <v>42</v>
      </c>
      <c r="K4263" t="s">
        <v>51</v>
      </c>
      <c r="L4263" t="str">
        <f>_xlfn.XLOOKUP(Table1[[#This Row],[TeamFavoriteID]],Table2[team_id],Table2[team_name],_xlfn.XLOOKUP(Table1[[#This Row],[TeamFavoriteID]],Table2[team_id_pfr],Table2[team_name],"Even"))</f>
        <v>Pittsburgh Steelers</v>
      </c>
      <c r="M4263">
        <v>-2</v>
      </c>
      <c r="N4263">
        <f>IF(Table1[[#This Row],[TeamFavorite]]=Table1[[#This Row],[TeamHome]],Table1[[#This Row],[ScoreAway]]-Table1[[#This Row],[ScoreHome]],Table1[[#This Row],[ScoreHome]]-Table1[[#This Row],[ScoreAway]])</f>
        <v>5</v>
      </c>
      <c r="O4263">
        <f>IF(Table1[[#This Row],[SpreadActual]]&lt;Table1[[#This Row],[SpreadFavorite]],1,0)</f>
        <v>0</v>
      </c>
      <c r="P4263">
        <v>38.5</v>
      </c>
      <c r="Q4263" t="s">
        <v>113</v>
      </c>
      <c r="R4263" t="b">
        <v>0</v>
      </c>
      <c r="S4263">
        <v>32</v>
      </c>
      <c r="T4263">
        <v>7</v>
      </c>
      <c r="U4263">
        <v>63</v>
      </c>
    </row>
    <row r="4264" spans="1:22" x14ac:dyDescent="0.2">
      <c r="A4264" s="1">
        <v>31767</v>
      </c>
      <c r="B4264">
        <v>1986</v>
      </c>
      <c r="C4264">
        <f>_xlfn.MAXIFS(Table1[ScheduleWeekWritten],Table1[ScheduleSeason],Table1[[#This Row],[ScheduleSeason]])</f>
        <v>16</v>
      </c>
      <c r="D4264">
        <v>16</v>
      </c>
      <c r="E4264" cm="1">
        <f t="array" ref="E4264">_xlfn.XLOOKUP(Table1[[#This Row],[ScheduleWeekWritten]],Table3[Game],100+Table3[Increase],Table1[[#This Row],[ScheduleWeekWritten]])</f>
        <v>16</v>
      </c>
      <c r="F4264" t="b">
        <v>0</v>
      </c>
      <c r="G4264" t="s">
        <v>57</v>
      </c>
      <c r="H4264">
        <v>21</v>
      </c>
      <c r="I4264">
        <v>17</v>
      </c>
      <c r="J4264" t="s">
        <v>127</v>
      </c>
      <c r="K4264" t="s">
        <v>59</v>
      </c>
      <c r="L4264" t="str">
        <f>_xlfn.XLOOKUP(Table1[[#This Row],[TeamFavoriteID]],Table2[team_id],Table2[team_name],_xlfn.XLOOKUP(Table1[[#This Row],[TeamFavoriteID]],Table2[team_id_pfr],Table2[team_name],"Even"))</f>
        <v>Arizona Cardinals</v>
      </c>
      <c r="M4264">
        <v>-12.5</v>
      </c>
      <c r="N4264">
        <f>IF(Table1[[#This Row],[TeamFavorite]]=Table1[[#This Row],[TeamHome]],Table1[[#This Row],[ScoreAway]]-Table1[[#This Row],[ScoreHome]],Table1[[#This Row],[ScoreHome]]-Table1[[#This Row],[ScoreAway]])</f>
        <v>4</v>
      </c>
      <c r="O4264">
        <f>IF(Table1[[#This Row],[SpreadActual]]&lt;Table1[[#This Row],[SpreadFavorite]],1,0)</f>
        <v>0</v>
      </c>
      <c r="P4264">
        <v>41</v>
      </c>
      <c r="Q4264" t="s">
        <v>60</v>
      </c>
      <c r="R4264" t="b">
        <v>0</v>
      </c>
      <c r="S4264">
        <v>37</v>
      </c>
      <c r="T4264">
        <v>4</v>
      </c>
      <c r="U4264">
        <v>79</v>
      </c>
    </row>
    <row r="4265" spans="1:22" x14ac:dyDescent="0.2">
      <c r="A4265" s="1">
        <v>31768</v>
      </c>
      <c r="B4265">
        <v>1986</v>
      </c>
      <c r="C4265">
        <f>_xlfn.MAXIFS(Table1[ScheduleWeekWritten],Table1[ScheduleSeason],Table1[[#This Row],[ScheduleSeason]])</f>
        <v>16</v>
      </c>
      <c r="D4265">
        <v>16</v>
      </c>
      <c r="E4265" cm="1">
        <f t="array" ref="E4265">_xlfn.XLOOKUP(Table1[[#This Row],[ScheduleWeekWritten]],Table3[Game],100+Table3[Increase],Table1[[#This Row],[ScheduleWeekWritten]])</f>
        <v>16</v>
      </c>
      <c r="F4265" t="b">
        <v>0</v>
      </c>
      <c r="G4265" t="s">
        <v>19</v>
      </c>
      <c r="H4265">
        <v>27</v>
      </c>
      <c r="I4265">
        <v>34</v>
      </c>
      <c r="J4265" t="s">
        <v>115</v>
      </c>
      <c r="K4265" t="s">
        <v>91</v>
      </c>
      <c r="L4265" t="str">
        <f>_xlfn.XLOOKUP(Table1[[#This Row],[TeamFavoriteID]],Table2[team_id],Table2[team_name],_xlfn.XLOOKUP(Table1[[#This Row],[TeamFavoriteID]],Table2[team_id_pfr],Table2[team_name],"Even"))</f>
        <v>Miami Dolphins</v>
      </c>
      <c r="M4265">
        <v>-3.5</v>
      </c>
      <c r="N4265">
        <f>IF(Table1[[#This Row],[TeamFavorite]]=Table1[[#This Row],[TeamHome]],Table1[[#This Row],[ScoreAway]]-Table1[[#This Row],[ScoreHome]],Table1[[#This Row],[ScoreHome]]-Table1[[#This Row],[ScoreAway]])</f>
        <v>7</v>
      </c>
      <c r="O4265">
        <f>IF(Table1[[#This Row],[SpreadActual]]&lt;Table1[[#This Row],[SpreadFavorite]],1,0)</f>
        <v>0</v>
      </c>
      <c r="P4265">
        <v>48</v>
      </c>
      <c r="Q4265" t="s">
        <v>22</v>
      </c>
      <c r="R4265" t="b">
        <v>0</v>
      </c>
      <c r="S4265">
        <v>70</v>
      </c>
      <c r="T4265">
        <v>11</v>
      </c>
      <c r="U4265">
        <v>68</v>
      </c>
    </row>
    <row r="4266" spans="1:22" x14ac:dyDescent="0.2">
      <c r="A4266" s="1">
        <v>31774</v>
      </c>
      <c r="B4266">
        <v>1986</v>
      </c>
      <c r="C4266">
        <f>_xlfn.MAXIFS(Table1[ScheduleWeekWritten],Table1[ScheduleSeason],Table1[[#This Row],[ScheduleSeason]])</f>
        <v>16</v>
      </c>
      <c r="D4266" t="s">
        <v>134</v>
      </c>
      <c r="E4266" cm="1">
        <f t="array" ref="E4266">_xlfn.XLOOKUP(Table1[[#This Row],[ScheduleWeekWritten]],Table3[Game],100+Table3[Increase],Table1[[#This Row],[ScheduleWeekWritten]])</f>
        <v>101</v>
      </c>
      <c r="F4266" t="b">
        <v>1</v>
      </c>
      <c r="G4266" t="s">
        <v>31</v>
      </c>
      <c r="H4266">
        <v>35</v>
      </c>
      <c r="I4266">
        <v>15</v>
      </c>
      <c r="J4266" t="s">
        <v>42</v>
      </c>
      <c r="K4266" t="s">
        <v>32</v>
      </c>
      <c r="L4266" t="str">
        <f>_xlfn.XLOOKUP(Table1[[#This Row],[TeamFavoriteID]],Table2[team_id],Table2[team_name],_xlfn.XLOOKUP(Table1[[#This Row],[TeamFavoriteID]],Table2[team_id_pfr],Table2[team_name],"Even"))</f>
        <v>New York Jets</v>
      </c>
      <c r="M4266">
        <v>-3</v>
      </c>
      <c r="N4266">
        <f>IF(Table1[[#This Row],[TeamFavorite]]=Table1[[#This Row],[TeamHome]],Table1[[#This Row],[ScoreAway]]-Table1[[#This Row],[ScoreHome]],Table1[[#This Row],[ScoreHome]]-Table1[[#This Row],[ScoreAway]])</f>
        <v>-20</v>
      </c>
      <c r="O4266">
        <f>IF(Table1[[#This Row],[SpreadActual]]&lt;Table1[[#This Row],[SpreadFavorite]],1,0)</f>
        <v>1</v>
      </c>
      <c r="P4266">
        <v>39</v>
      </c>
      <c r="Q4266" t="s">
        <v>126</v>
      </c>
      <c r="R4266" t="b">
        <v>0</v>
      </c>
    </row>
    <row r="4267" spans="1:22" x14ac:dyDescent="0.2">
      <c r="A4267" s="1">
        <v>31774</v>
      </c>
      <c r="B4267">
        <v>1986</v>
      </c>
      <c r="C4267">
        <f>_xlfn.MAXIFS(Table1[ScheduleWeekWritten],Table1[ScheduleSeason],Table1[[#This Row],[ScheduleSeason]])</f>
        <v>16</v>
      </c>
      <c r="D4267" t="s">
        <v>134</v>
      </c>
      <c r="E4267" cm="1">
        <f t="array" ref="E4267">_xlfn.XLOOKUP(Table1[[#This Row],[ScheduleWeekWritten]],Table3[Game],100+Table3[Increase],Table1[[#This Row],[ScheduleWeekWritten]])</f>
        <v>101</v>
      </c>
      <c r="F4267" t="b">
        <v>1</v>
      </c>
      <c r="G4267" t="s">
        <v>61</v>
      </c>
      <c r="H4267">
        <v>19</v>
      </c>
      <c r="I4267">
        <v>7</v>
      </c>
      <c r="J4267" t="s">
        <v>39</v>
      </c>
      <c r="K4267" t="s">
        <v>85</v>
      </c>
      <c r="L4267" t="str">
        <f>_xlfn.XLOOKUP(Table1[[#This Row],[TeamFavoriteID]],Table2[team_id],Table2[team_name],_xlfn.XLOOKUP(Table1[[#This Row],[TeamFavoriteID]],Table2[team_id_pfr],Table2[team_name],"Even"))</f>
        <v>Washington Commanders</v>
      </c>
      <c r="M4267">
        <v>-4.5</v>
      </c>
      <c r="N4267">
        <f>IF(Table1[[#This Row],[TeamFavorite]]=Table1[[#This Row],[TeamHome]],Table1[[#This Row],[ScoreAway]]-Table1[[#This Row],[ScoreHome]],Table1[[#This Row],[ScoreHome]]-Table1[[#This Row],[ScoreAway]])</f>
        <v>12</v>
      </c>
      <c r="O4267">
        <f>IF(Table1[[#This Row],[SpreadActual]]&lt;Table1[[#This Row],[SpreadFavorite]],1,0)</f>
        <v>0</v>
      </c>
      <c r="P4267">
        <v>40</v>
      </c>
      <c r="Q4267" t="s">
        <v>64</v>
      </c>
      <c r="R4267" t="b">
        <v>0</v>
      </c>
    </row>
    <row r="4268" spans="1:22" x14ac:dyDescent="0.2">
      <c r="A4268" s="1">
        <v>31780</v>
      </c>
      <c r="B4268">
        <v>1986</v>
      </c>
      <c r="C4268">
        <f>_xlfn.MAXIFS(Table1[ScheduleWeekWritten],Table1[ScheduleSeason],Table1[[#This Row],[ScheduleSeason]])</f>
        <v>16</v>
      </c>
      <c r="D4268" t="s">
        <v>99</v>
      </c>
      <c r="E4268" cm="1">
        <f t="array" ref="E4268">_xlfn.XLOOKUP(Table1[[#This Row],[ScheduleWeekWritten]],Table3[Game],100+Table3[Increase],Table1[[#This Row],[ScheduleWeekWritten]])</f>
        <v>102</v>
      </c>
      <c r="F4268" t="b">
        <v>1</v>
      </c>
      <c r="G4268" t="s">
        <v>46</v>
      </c>
      <c r="H4268">
        <v>13</v>
      </c>
      <c r="I4268">
        <v>27</v>
      </c>
      <c r="J4268" t="s">
        <v>61</v>
      </c>
      <c r="K4268" t="s">
        <v>47</v>
      </c>
      <c r="L4268" t="str">
        <f>_xlfn.XLOOKUP(Table1[[#This Row],[TeamFavoriteID]],Table2[team_id],Table2[team_name],_xlfn.XLOOKUP(Table1[[#This Row],[TeamFavoriteID]],Table2[team_id_pfr],Table2[team_name],"Even"))</f>
        <v>Chicago Bears</v>
      </c>
      <c r="M4268">
        <v>-7</v>
      </c>
      <c r="N4268">
        <f>IF(Table1[[#This Row],[TeamFavorite]]=Table1[[#This Row],[TeamHome]],Table1[[#This Row],[ScoreAway]]-Table1[[#This Row],[ScoreHome]],Table1[[#This Row],[ScoreHome]]-Table1[[#This Row],[ScoreAway]])</f>
        <v>14</v>
      </c>
      <c r="O4268">
        <f>IF(Table1[[#This Row],[SpreadActual]]&lt;Table1[[#This Row],[SpreadFavorite]],1,0)</f>
        <v>0</v>
      </c>
      <c r="P4268">
        <v>34</v>
      </c>
      <c r="Q4268" t="s">
        <v>114</v>
      </c>
      <c r="R4268" t="b">
        <v>0</v>
      </c>
    </row>
    <row r="4269" spans="1:22" x14ac:dyDescent="0.2">
      <c r="A4269" s="1">
        <v>31780</v>
      </c>
      <c r="B4269">
        <v>1986</v>
      </c>
      <c r="C4269">
        <f>_xlfn.MAXIFS(Table1[ScheduleWeekWritten],Table1[ScheduleSeason],Table1[[#This Row],[ScheduleSeason]])</f>
        <v>16</v>
      </c>
      <c r="D4269" t="s">
        <v>99</v>
      </c>
      <c r="E4269" cm="1">
        <f t="array" ref="E4269">_xlfn.XLOOKUP(Table1[[#This Row],[ScheduleWeekWritten]],Table3[Game],100+Table3[Increase],Table1[[#This Row],[ScheduleWeekWritten]])</f>
        <v>102</v>
      </c>
      <c r="F4269" t="b">
        <v>1</v>
      </c>
      <c r="G4269" t="s">
        <v>62</v>
      </c>
      <c r="H4269">
        <v>23</v>
      </c>
      <c r="I4269">
        <v>20</v>
      </c>
      <c r="J4269" t="s">
        <v>31</v>
      </c>
      <c r="K4269" t="s">
        <v>63</v>
      </c>
      <c r="L4269" t="str">
        <f>_xlfn.XLOOKUP(Table1[[#This Row],[TeamFavoriteID]],Table2[team_id],Table2[team_name],_xlfn.XLOOKUP(Table1[[#This Row],[TeamFavoriteID]],Table2[team_id_pfr],Table2[team_name],"Even"))</f>
        <v>Cleveland Browns</v>
      </c>
      <c r="M4269">
        <v>-7</v>
      </c>
      <c r="N4269">
        <f>IF(Table1[[#This Row],[TeamFavorite]]=Table1[[#This Row],[TeamHome]],Table1[[#This Row],[ScoreAway]]-Table1[[#This Row],[ScoreHome]],Table1[[#This Row],[ScoreHome]]-Table1[[#This Row],[ScoreAway]])</f>
        <v>-3</v>
      </c>
      <c r="O4269">
        <f>IF(Table1[[#This Row],[SpreadActual]]&lt;Table1[[#This Row],[SpreadFavorite]],1,0)</f>
        <v>0</v>
      </c>
      <c r="P4269">
        <v>41</v>
      </c>
      <c r="Q4269" t="s">
        <v>66</v>
      </c>
      <c r="R4269" t="b">
        <v>0</v>
      </c>
    </row>
    <row r="4270" spans="1:22" x14ac:dyDescent="0.2">
      <c r="A4270" s="1">
        <v>31781</v>
      </c>
      <c r="B4270">
        <v>1986</v>
      </c>
      <c r="C4270">
        <f>_xlfn.MAXIFS(Table1[ScheduleWeekWritten],Table1[ScheduleSeason],Table1[[#This Row],[ScheduleSeason]])</f>
        <v>16</v>
      </c>
      <c r="D4270" t="s">
        <v>99</v>
      </c>
      <c r="E4270" cm="1">
        <f t="array" ref="E4270">_xlfn.XLOOKUP(Table1[[#This Row],[ScheduleWeekWritten]],Table3[Game],100+Table3[Increase],Table1[[#This Row],[ScheduleWeekWritten]])</f>
        <v>102</v>
      </c>
      <c r="F4270" t="b">
        <v>1</v>
      </c>
      <c r="G4270" t="s">
        <v>24</v>
      </c>
      <c r="H4270">
        <v>22</v>
      </c>
      <c r="I4270">
        <v>17</v>
      </c>
      <c r="J4270" t="s">
        <v>115</v>
      </c>
      <c r="K4270" t="s">
        <v>88</v>
      </c>
      <c r="L4270" t="str">
        <f>_xlfn.XLOOKUP(Table1[[#This Row],[TeamFavoriteID]],Table2[team_id],Table2[team_name],_xlfn.XLOOKUP(Table1[[#This Row],[TeamFavoriteID]],Table2[team_id_pfr],Table2[team_name],"Even"))</f>
        <v>Denver Broncos</v>
      </c>
      <c r="M4270">
        <v>-4</v>
      </c>
      <c r="N4270">
        <f>IF(Table1[[#This Row],[TeamFavorite]]=Table1[[#This Row],[TeamHome]],Table1[[#This Row],[ScoreAway]]-Table1[[#This Row],[ScoreHome]],Table1[[#This Row],[ScoreHome]]-Table1[[#This Row],[ScoreAway]])</f>
        <v>-5</v>
      </c>
      <c r="O4270">
        <f>IF(Table1[[#This Row],[SpreadActual]]&lt;Table1[[#This Row],[SpreadFavorite]],1,0)</f>
        <v>1</v>
      </c>
      <c r="P4270">
        <v>43</v>
      </c>
      <c r="Q4270" t="s">
        <v>71</v>
      </c>
      <c r="R4270" t="b">
        <v>0</v>
      </c>
    </row>
    <row r="4271" spans="1:22" x14ac:dyDescent="0.2">
      <c r="A4271" s="1">
        <v>31781</v>
      </c>
      <c r="B4271">
        <v>1986</v>
      </c>
      <c r="C4271">
        <f>_xlfn.MAXIFS(Table1[ScheduleWeekWritten],Table1[ScheduleSeason],Table1[[#This Row],[ScheduleSeason]])</f>
        <v>16</v>
      </c>
      <c r="D4271" t="s">
        <v>99</v>
      </c>
      <c r="E4271" cm="1">
        <f t="array" ref="E4271">_xlfn.XLOOKUP(Table1[[#This Row],[ScheduleWeekWritten]],Table3[Game],100+Table3[Increase],Table1[[#This Row],[ScheduleWeekWritten]])</f>
        <v>102</v>
      </c>
      <c r="F4271" t="b">
        <v>1</v>
      </c>
      <c r="G4271" t="s">
        <v>50</v>
      </c>
      <c r="H4271">
        <v>49</v>
      </c>
      <c r="I4271">
        <v>3</v>
      </c>
      <c r="J4271" t="s">
        <v>53</v>
      </c>
      <c r="K4271" t="s">
        <v>90</v>
      </c>
      <c r="L4271" t="str">
        <f>_xlfn.XLOOKUP(Table1[[#This Row],[TeamFavoriteID]],Table2[team_id],Table2[team_name],_xlfn.XLOOKUP(Table1[[#This Row],[TeamFavoriteID]],Table2[team_id_pfr],Table2[team_name],"Even"))</f>
        <v>New York Giants</v>
      </c>
      <c r="M4271">
        <v>-3</v>
      </c>
      <c r="N4271">
        <f>IF(Table1[[#This Row],[TeamFavorite]]=Table1[[#This Row],[TeamHome]],Table1[[#This Row],[ScoreAway]]-Table1[[#This Row],[ScoreHome]],Table1[[#This Row],[ScoreHome]]-Table1[[#This Row],[ScoreAway]])</f>
        <v>-46</v>
      </c>
      <c r="O4271">
        <f>IF(Table1[[#This Row],[SpreadActual]]&lt;Table1[[#This Row],[SpreadFavorite]],1,0)</f>
        <v>1</v>
      </c>
      <c r="P4271">
        <v>39</v>
      </c>
      <c r="Q4271" t="s">
        <v>126</v>
      </c>
      <c r="R4271" t="b">
        <v>0</v>
      </c>
    </row>
    <row r="4272" spans="1:22" x14ac:dyDescent="0.2">
      <c r="A4272" s="1">
        <v>31788</v>
      </c>
      <c r="B4272">
        <v>1986</v>
      </c>
      <c r="C4272">
        <f>_xlfn.MAXIFS(Table1[ScheduleWeekWritten],Table1[ScheduleSeason],Table1[[#This Row],[ScheduleSeason]])</f>
        <v>16</v>
      </c>
      <c r="D4272" t="s">
        <v>92</v>
      </c>
      <c r="E4272" cm="1">
        <f t="array" ref="E4272">_xlfn.XLOOKUP(Table1[[#This Row],[ScheduleWeekWritten]],Table3[Game],100+Table3[Increase],Table1[[#This Row],[ScheduleWeekWritten]])</f>
        <v>103</v>
      </c>
      <c r="F4272" t="b">
        <v>1</v>
      </c>
      <c r="G4272" t="s">
        <v>62</v>
      </c>
      <c r="H4272">
        <v>20</v>
      </c>
      <c r="I4272">
        <v>23</v>
      </c>
      <c r="J4272" t="s">
        <v>24</v>
      </c>
      <c r="K4272" t="s">
        <v>63</v>
      </c>
      <c r="L4272" t="str">
        <f>_xlfn.XLOOKUP(Table1[[#This Row],[TeamFavoriteID]],Table2[team_id],Table2[team_name],_xlfn.XLOOKUP(Table1[[#This Row],[TeamFavoriteID]],Table2[team_id_pfr],Table2[team_name],"Even"))</f>
        <v>Cleveland Browns</v>
      </c>
      <c r="M4272">
        <v>-3</v>
      </c>
      <c r="N4272">
        <f>IF(Table1[[#This Row],[TeamFavorite]]=Table1[[#This Row],[TeamHome]],Table1[[#This Row],[ScoreAway]]-Table1[[#This Row],[ScoreHome]],Table1[[#This Row],[ScoreHome]]-Table1[[#This Row],[ScoreAway]])</f>
        <v>3</v>
      </c>
      <c r="O4272">
        <f>IF(Table1[[#This Row],[SpreadActual]]&lt;Table1[[#This Row],[SpreadFavorite]],1,0)</f>
        <v>0</v>
      </c>
      <c r="P4272">
        <v>38</v>
      </c>
      <c r="Q4272" t="s">
        <v>66</v>
      </c>
      <c r="R4272" t="b">
        <v>0</v>
      </c>
    </row>
    <row r="4273" spans="1:22" x14ac:dyDescent="0.2">
      <c r="A4273" s="1">
        <v>31788</v>
      </c>
      <c r="B4273">
        <v>1986</v>
      </c>
      <c r="C4273">
        <f>_xlfn.MAXIFS(Table1[ScheduleWeekWritten],Table1[ScheduleSeason],Table1[[#This Row],[ScheduleSeason]])</f>
        <v>16</v>
      </c>
      <c r="D4273" t="s">
        <v>92</v>
      </c>
      <c r="E4273" cm="1">
        <f t="array" ref="E4273">_xlfn.XLOOKUP(Table1[[#This Row],[ScheduleWeekWritten]],Table3[Game],100+Table3[Increase],Table1[[#This Row],[ScheduleWeekWritten]])</f>
        <v>103</v>
      </c>
      <c r="F4273" t="b">
        <v>1</v>
      </c>
      <c r="G4273" t="s">
        <v>50</v>
      </c>
      <c r="H4273">
        <v>17</v>
      </c>
      <c r="I4273">
        <v>0</v>
      </c>
      <c r="J4273" t="s">
        <v>61</v>
      </c>
      <c r="K4273" t="s">
        <v>90</v>
      </c>
      <c r="L4273" t="str">
        <f>_xlfn.XLOOKUP(Table1[[#This Row],[TeamFavoriteID]],Table2[team_id],Table2[team_name],_xlfn.XLOOKUP(Table1[[#This Row],[TeamFavoriteID]],Table2[team_id_pfr],Table2[team_name],"Even"))</f>
        <v>New York Giants</v>
      </c>
      <c r="M4273">
        <v>-7</v>
      </c>
      <c r="N4273">
        <f>IF(Table1[[#This Row],[TeamFavorite]]=Table1[[#This Row],[TeamHome]],Table1[[#This Row],[ScoreAway]]-Table1[[#This Row],[ScoreHome]],Table1[[#This Row],[ScoreHome]]-Table1[[#This Row],[ScoreAway]])</f>
        <v>-17</v>
      </c>
      <c r="O4273">
        <f>IF(Table1[[#This Row],[SpreadActual]]&lt;Table1[[#This Row],[SpreadFavorite]],1,0)</f>
        <v>1</v>
      </c>
      <c r="P4273">
        <v>38</v>
      </c>
      <c r="Q4273" t="s">
        <v>126</v>
      </c>
      <c r="R4273" t="b">
        <v>0</v>
      </c>
    </row>
    <row r="4274" spans="1:22" x14ac:dyDescent="0.2">
      <c r="A4274" s="1">
        <v>31802</v>
      </c>
      <c r="B4274">
        <v>1986</v>
      </c>
      <c r="C4274">
        <f>_xlfn.MAXIFS(Table1[ScheduleWeekWritten],Table1[ScheduleSeason],Table1[[#This Row],[ScheduleSeason]])</f>
        <v>16</v>
      </c>
      <c r="D4274" t="s">
        <v>93</v>
      </c>
      <c r="E4274" cm="1">
        <f t="array" ref="E4274">_xlfn.XLOOKUP(Table1[[#This Row],[ScheduleWeekWritten]],Table3[Game],100+Table3[Increase],Table1[[#This Row],[ScheduleWeekWritten]])</f>
        <v>104</v>
      </c>
      <c r="F4274" t="b">
        <v>1</v>
      </c>
      <c r="G4274" t="s">
        <v>50</v>
      </c>
      <c r="H4274">
        <v>39</v>
      </c>
      <c r="I4274">
        <v>20</v>
      </c>
      <c r="J4274" t="s">
        <v>24</v>
      </c>
      <c r="K4274" t="s">
        <v>90</v>
      </c>
      <c r="L4274" t="str">
        <f>_xlfn.XLOOKUP(Table1[[#This Row],[TeamFavoriteID]],Table2[team_id],Table2[team_name],_xlfn.XLOOKUP(Table1[[#This Row],[TeamFavoriteID]],Table2[team_id_pfr],Table2[team_name],"Even"))</f>
        <v>New York Giants</v>
      </c>
      <c r="M4274">
        <v>-9.5</v>
      </c>
      <c r="N4274">
        <f>IF(Table1[[#This Row],[TeamFavorite]]=Table1[[#This Row],[TeamHome]],Table1[[#This Row],[ScoreAway]]-Table1[[#This Row],[ScoreHome]],Table1[[#This Row],[ScoreHome]]-Table1[[#This Row],[ScoreAway]])</f>
        <v>-19</v>
      </c>
      <c r="O4274">
        <f>IF(Table1[[#This Row],[SpreadActual]]&lt;Table1[[#This Row],[SpreadFavorite]],1,0)</f>
        <v>1</v>
      </c>
      <c r="P4274">
        <v>40</v>
      </c>
      <c r="Q4274" t="s">
        <v>131</v>
      </c>
      <c r="R4274" t="b">
        <v>1</v>
      </c>
      <c r="S4274">
        <v>76</v>
      </c>
    </row>
    <row r="4275" spans="1:22" x14ac:dyDescent="0.2">
      <c r="A4275" s="1">
        <v>32033</v>
      </c>
      <c r="B4275">
        <v>1987</v>
      </c>
      <c r="C4275">
        <f>_xlfn.MAXIFS(Table1[ScheduleWeekWritten],Table1[ScheduleSeason],Table1[[#This Row],[ScheduleSeason]])</f>
        <v>16</v>
      </c>
      <c r="D4275">
        <v>1</v>
      </c>
      <c r="E4275" cm="1">
        <f t="array" ref="E4275">_xlfn.XLOOKUP(Table1[[#This Row],[ScheduleWeekWritten]],Table3[Game],100+Table3[Increase],Table1[[#This Row],[ScheduleWeekWritten]])</f>
        <v>1</v>
      </c>
      <c r="F4275" t="b">
        <v>0</v>
      </c>
      <c r="G4275" t="s">
        <v>28</v>
      </c>
      <c r="H4275">
        <v>28</v>
      </c>
      <c r="I4275">
        <v>31</v>
      </c>
      <c r="J4275" t="s">
        <v>31</v>
      </c>
      <c r="K4275" t="s">
        <v>32</v>
      </c>
      <c r="L4275" t="str">
        <f>_xlfn.XLOOKUP(Table1[[#This Row],[TeamFavoriteID]],Table2[team_id],Table2[team_name],_xlfn.XLOOKUP(Table1[[#This Row],[TeamFavoriteID]],Table2[team_id_pfr],Table2[team_name],"Even"))</f>
        <v>New York Jets</v>
      </c>
      <c r="M4275">
        <v>-1.5</v>
      </c>
      <c r="N4275">
        <f>IF(Table1[[#This Row],[TeamFavorite]]=Table1[[#This Row],[TeamHome]],Table1[[#This Row],[ScoreAway]]-Table1[[#This Row],[ScoreHome]],Table1[[#This Row],[ScoreHome]]-Table1[[#This Row],[ScoreAway]])</f>
        <v>-3</v>
      </c>
      <c r="O4275">
        <f>IF(Table1[[#This Row],[SpreadActual]]&lt;Table1[[#This Row],[SpreadFavorite]],1,0)</f>
        <v>1</v>
      </c>
      <c r="P4275">
        <v>44</v>
      </c>
      <c r="Q4275" t="s">
        <v>123</v>
      </c>
      <c r="R4275" t="b">
        <v>0</v>
      </c>
      <c r="S4275">
        <v>70</v>
      </c>
      <c r="T4275">
        <v>9</v>
      </c>
      <c r="U4275">
        <v>87</v>
      </c>
    </row>
    <row r="4276" spans="1:22" x14ac:dyDescent="0.2">
      <c r="A4276" s="1">
        <v>32033</v>
      </c>
      <c r="B4276">
        <v>1987</v>
      </c>
      <c r="C4276">
        <f>_xlfn.MAXIFS(Table1[ScheduleWeekWritten],Table1[ScheduleSeason],Table1[[#This Row],[ScheduleSeason]])</f>
        <v>16</v>
      </c>
      <c r="D4276">
        <v>1</v>
      </c>
      <c r="E4276" cm="1">
        <f t="array" ref="E4276">_xlfn.XLOOKUP(Table1[[#This Row],[ScheduleWeekWritten]],Table3[Game],100+Table3[Increase],Table1[[#This Row],[ScheduleWeekWritten]])</f>
        <v>1</v>
      </c>
      <c r="F4276" t="b">
        <v>0</v>
      </c>
      <c r="G4276" t="s">
        <v>24</v>
      </c>
      <c r="H4276">
        <v>40</v>
      </c>
      <c r="I4276">
        <v>17</v>
      </c>
      <c r="J4276" t="s">
        <v>128</v>
      </c>
      <c r="K4276" t="s">
        <v>88</v>
      </c>
      <c r="L4276" t="str">
        <f>_xlfn.XLOOKUP(Table1[[#This Row],[TeamFavoriteID]],Table2[team_id],Table2[team_name],_xlfn.XLOOKUP(Table1[[#This Row],[TeamFavoriteID]],Table2[team_id_pfr],Table2[team_name],"Even"))</f>
        <v>Denver Broncos</v>
      </c>
      <c r="M4276">
        <v>-3</v>
      </c>
      <c r="N4276">
        <f>IF(Table1[[#This Row],[TeamFavorite]]=Table1[[#This Row],[TeamHome]],Table1[[#This Row],[ScoreAway]]-Table1[[#This Row],[ScoreHome]],Table1[[#This Row],[ScoreHome]]-Table1[[#This Row],[ScoreAway]])</f>
        <v>-23</v>
      </c>
      <c r="O4276">
        <f>IF(Table1[[#This Row],[SpreadActual]]&lt;Table1[[#This Row],[SpreadFavorite]],1,0)</f>
        <v>1</v>
      </c>
      <c r="P4276">
        <v>43.5</v>
      </c>
      <c r="Q4276" t="s">
        <v>71</v>
      </c>
      <c r="R4276" t="b">
        <v>0</v>
      </c>
      <c r="S4276">
        <v>69</v>
      </c>
      <c r="T4276">
        <v>10</v>
      </c>
      <c r="U4276">
        <v>34</v>
      </c>
    </row>
    <row r="4277" spans="1:22" x14ac:dyDescent="0.2">
      <c r="A4277" s="1">
        <v>32033</v>
      </c>
      <c r="B4277">
        <v>1987</v>
      </c>
      <c r="C4277">
        <f>_xlfn.MAXIFS(Table1[ScheduleWeekWritten],Table1[ScheduleSeason],Table1[[#This Row],[ScheduleSeason]])</f>
        <v>16</v>
      </c>
      <c r="D4277">
        <v>1</v>
      </c>
      <c r="E4277" cm="1">
        <f t="array" ref="E4277">_xlfn.XLOOKUP(Table1[[#This Row],[ScheduleWeekWritten]],Table3[Game],100+Table3[Increase],Table1[[#This Row],[ScheduleWeekWritten]])</f>
        <v>1</v>
      </c>
      <c r="F4277" t="b">
        <v>0</v>
      </c>
      <c r="G4277" t="s">
        <v>33</v>
      </c>
      <c r="H4277">
        <v>0</v>
      </c>
      <c r="I4277">
        <v>20</v>
      </c>
      <c r="J4277" t="s">
        <v>138</v>
      </c>
      <c r="K4277" t="s">
        <v>21</v>
      </c>
      <c r="L4277" t="str">
        <f>_xlfn.XLOOKUP(Table1[[#This Row],[TeamFavoriteID]],Table2[team_id],Table2[team_name],_xlfn.XLOOKUP(Table1[[#This Row],[TeamFavoriteID]],Table2[team_id_pfr],Table2[team_name],"Even"))</f>
        <v>Las Vegas Raiders</v>
      </c>
      <c r="M4277">
        <v>-5</v>
      </c>
      <c r="N4277">
        <f>IF(Table1[[#This Row],[TeamFavorite]]=Table1[[#This Row],[TeamHome]],Table1[[#This Row],[ScoreAway]]-Table1[[#This Row],[ScoreHome]],Table1[[#This Row],[ScoreHome]]-Table1[[#This Row],[ScoreAway]])</f>
        <v>-20</v>
      </c>
      <c r="O4277">
        <f>IF(Table1[[#This Row],[SpreadActual]]&lt;Table1[[#This Row],[SpreadFavorite]],1,0)</f>
        <v>1</v>
      </c>
      <c r="P4277">
        <v>38</v>
      </c>
      <c r="Q4277" t="s">
        <v>82</v>
      </c>
      <c r="R4277" t="b">
        <v>0</v>
      </c>
      <c r="S4277">
        <v>56</v>
      </c>
      <c r="T4277">
        <v>9</v>
      </c>
      <c r="U4277">
        <v>78</v>
      </c>
    </row>
    <row r="4278" spans="1:22" x14ac:dyDescent="0.2">
      <c r="A4278" s="1">
        <v>32033</v>
      </c>
      <c r="B4278">
        <v>1987</v>
      </c>
      <c r="C4278">
        <f>_xlfn.MAXIFS(Table1[ScheduleWeekWritten],Table1[ScheduleSeason],Table1[[#This Row],[ScheduleSeason]])</f>
        <v>16</v>
      </c>
      <c r="D4278">
        <v>1</v>
      </c>
      <c r="E4278" cm="1">
        <f t="array" ref="E4278">_xlfn.XLOOKUP(Table1[[#This Row],[ScheduleWeekWritten]],Table3[Game],100+Table3[Increase],Table1[[#This Row],[ScheduleWeekWritten]])</f>
        <v>1</v>
      </c>
      <c r="F4278" t="b">
        <v>0</v>
      </c>
      <c r="G4278" t="s">
        <v>23</v>
      </c>
      <c r="H4278">
        <v>20</v>
      </c>
      <c r="I4278">
        <v>16</v>
      </c>
      <c r="J4278" t="s">
        <v>39</v>
      </c>
      <c r="K4278" t="s">
        <v>40</v>
      </c>
      <c r="L4278" t="str">
        <f>_xlfn.XLOOKUP(Table1[[#This Row],[TeamFavoriteID]],Table2[team_id],Table2[team_name],_xlfn.XLOOKUP(Table1[[#This Row],[TeamFavoriteID]],Table2[team_id_pfr],Table2[team_name],"Even"))</f>
        <v>Los Angeles Rams</v>
      </c>
      <c r="M4278">
        <v>-5</v>
      </c>
      <c r="N4278">
        <f>IF(Table1[[#This Row],[TeamFavorite]]=Table1[[#This Row],[TeamHome]],Table1[[#This Row],[ScoreAway]]-Table1[[#This Row],[ScoreHome]],Table1[[#This Row],[ScoreHome]]-Table1[[#This Row],[ScoreAway]])</f>
        <v>4</v>
      </c>
      <c r="O4278">
        <f>IF(Table1[[#This Row],[SpreadActual]]&lt;Table1[[#This Row],[SpreadFavorite]],1,0)</f>
        <v>0</v>
      </c>
      <c r="P4278">
        <v>37</v>
      </c>
      <c r="Q4278" t="s">
        <v>102</v>
      </c>
      <c r="R4278" t="b">
        <v>0</v>
      </c>
      <c r="S4278">
        <v>72</v>
      </c>
      <c r="T4278">
        <v>0</v>
      </c>
      <c r="V4278" t="s">
        <v>103</v>
      </c>
    </row>
    <row r="4279" spans="1:22" x14ac:dyDescent="0.2">
      <c r="A4279" s="1">
        <v>32033</v>
      </c>
      <c r="B4279">
        <v>1987</v>
      </c>
      <c r="C4279">
        <f>_xlfn.MAXIFS(Table1[ScheduleWeekWritten],Table1[ScheduleSeason],Table1[[#This Row],[ScheduleSeason]])</f>
        <v>16</v>
      </c>
      <c r="D4279">
        <v>1</v>
      </c>
      <c r="E4279" cm="1">
        <f t="array" ref="E4279">_xlfn.XLOOKUP(Table1[[#This Row],[ScheduleWeekWritten]],Table3[Game],100+Table3[Increase],Table1[[#This Row],[ScheduleWeekWritten]])</f>
        <v>1</v>
      </c>
      <c r="F4279" t="b">
        <v>0</v>
      </c>
      <c r="G4279" t="s">
        <v>140</v>
      </c>
      <c r="H4279">
        <v>21</v>
      </c>
      <c r="I4279">
        <v>23</v>
      </c>
      <c r="J4279" t="s">
        <v>101</v>
      </c>
      <c r="K4279" t="s">
        <v>104</v>
      </c>
      <c r="L4279" t="str">
        <f>_xlfn.XLOOKUP(Table1[[#This Row],[TeamFavoriteID]],Table2[team_id],Table2[team_name],_xlfn.XLOOKUP(Table1[[#This Row],[TeamFavoriteID]],Table2[team_id_pfr],Table2[team_name],"Even"))</f>
        <v>Cincinnati Bengals</v>
      </c>
      <c r="M4279">
        <v>-5.5</v>
      </c>
      <c r="N4279">
        <f>IF(Table1[[#This Row],[TeamFavorite]]=Table1[[#This Row],[TeamHome]],Table1[[#This Row],[ScoreAway]]-Table1[[#This Row],[ScoreHome]],Table1[[#This Row],[ScoreHome]]-Table1[[#This Row],[ScoreAway]])</f>
        <v>-2</v>
      </c>
      <c r="O4279">
        <f>IF(Table1[[#This Row],[SpreadActual]]&lt;Table1[[#This Row],[SpreadFavorite]],1,0)</f>
        <v>0</v>
      </c>
      <c r="P4279">
        <v>44</v>
      </c>
      <c r="Q4279" t="s">
        <v>141</v>
      </c>
      <c r="R4279" t="b">
        <v>0</v>
      </c>
      <c r="S4279">
        <v>72</v>
      </c>
      <c r="T4279">
        <v>0</v>
      </c>
      <c r="V4279" t="s">
        <v>103</v>
      </c>
    </row>
    <row r="4280" spans="1:22" x14ac:dyDescent="0.2">
      <c r="A4280" s="1">
        <v>32033</v>
      </c>
      <c r="B4280">
        <v>1987</v>
      </c>
      <c r="C4280">
        <f>_xlfn.MAXIFS(Table1[ScheduleWeekWritten],Table1[ScheduleSeason],Table1[[#This Row],[ScheduleSeason]])</f>
        <v>16</v>
      </c>
      <c r="D4280">
        <v>1</v>
      </c>
      <c r="E4280" cm="1">
        <f t="array" ref="E4280">_xlfn.XLOOKUP(Table1[[#This Row],[ScheduleWeekWritten]],Table3[Game],100+Table3[Increase],Table1[[#This Row],[ScheduleWeekWritten]])</f>
        <v>1</v>
      </c>
      <c r="F4280" t="b">
        <v>0</v>
      </c>
      <c r="G4280" t="s">
        <v>42</v>
      </c>
      <c r="H4280">
        <v>20</v>
      </c>
      <c r="I4280">
        <v>13</v>
      </c>
      <c r="J4280" t="s">
        <v>27</v>
      </c>
      <c r="K4280" t="s">
        <v>75</v>
      </c>
      <c r="L4280" t="str">
        <f>_xlfn.XLOOKUP(Table1[[#This Row],[TeamFavoriteID]],Table2[team_id],Table2[team_name],_xlfn.XLOOKUP(Table1[[#This Row],[TeamFavoriteID]],Table2[team_id_pfr],Table2[team_name],"Even"))</f>
        <v>Kansas City Chiefs</v>
      </c>
      <c r="M4280">
        <v>-3</v>
      </c>
      <c r="N4280">
        <f>IF(Table1[[#This Row],[TeamFavorite]]=Table1[[#This Row],[TeamHome]],Table1[[#This Row],[ScoreAway]]-Table1[[#This Row],[ScoreHome]],Table1[[#This Row],[ScoreHome]]-Table1[[#This Row],[ScoreAway]])</f>
        <v>-7</v>
      </c>
      <c r="O4280">
        <f>IF(Table1[[#This Row],[SpreadActual]]&lt;Table1[[#This Row],[SpreadFavorite]],1,0)</f>
        <v>1</v>
      </c>
      <c r="P4280">
        <v>45</v>
      </c>
      <c r="Q4280" t="s">
        <v>117</v>
      </c>
      <c r="R4280" t="b">
        <v>0</v>
      </c>
      <c r="S4280">
        <v>65</v>
      </c>
      <c r="T4280">
        <v>9</v>
      </c>
      <c r="U4280">
        <v>70</v>
      </c>
    </row>
    <row r="4281" spans="1:22" x14ac:dyDescent="0.2">
      <c r="A4281" s="1">
        <v>32033</v>
      </c>
      <c r="B4281">
        <v>1987</v>
      </c>
      <c r="C4281">
        <f>_xlfn.MAXIFS(Table1[ScheduleWeekWritten],Table1[ScheduleSeason],Table1[[#This Row],[ScheduleSeason]])</f>
        <v>16</v>
      </c>
      <c r="D4281">
        <v>1</v>
      </c>
      <c r="E4281" cm="1">
        <f t="array" ref="E4281">_xlfn.XLOOKUP(Table1[[#This Row],[ScheduleWeekWritten]],Table3[Game],100+Table3[Increase],Table1[[#This Row],[ScheduleWeekWritten]])</f>
        <v>1</v>
      </c>
      <c r="F4281" t="b">
        <v>0</v>
      </c>
      <c r="G4281" t="s">
        <v>54</v>
      </c>
      <c r="H4281">
        <v>34</v>
      </c>
      <c r="I4281">
        <v>19</v>
      </c>
      <c r="J4281" t="s">
        <v>45</v>
      </c>
      <c r="K4281" t="s">
        <v>55</v>
      </c>
      <c r="L4281" t="str">
        <f>_xlfn.XLOOKUP(Table1[[#This Row],[TeamFavoriteID]],Table2[team_id],Table2[team_name],_xlfn.XLOOKUP(Table1[[#This Row],[TeamFavoriteID]],Table2[team_id_pfr],Table2[team_name],"Even"))</f>
        <v>Minnesota Vikings</v>
      </c>
      <c r="M4281">
        <v>-6.5</v>
      </c>
      <c r="N4281">
        <f>IF(Table1[[#This Row],[TeamFavorite]]=Table1[[#This Row],[TeamHome]],Table1[[#This Row],[ScoreAway]]-Table1[[#This Row],[ScoreHome]],Table1[[#This Row],[ScoreHome]]-Table1[[#This Row],[ScoreAway]])</f>
        <v>-15</v>
      </c>
      <c r="O4281">
        <f>IF(Table1[[#This Row],[SpreadActual]]&lt;Table1[[#This Row],[SpreadFavorite]],1,0)</f>
        <v>1</v>
      </c>
      <c r="P4281">
        <v>41</v>
      </c>
      <c r="Q4281" t="s">
        <v>137</v>
      </c>
      <c r="R4281" t="b">
        <v>0</v>
      </c>
      <c r="S4281">
        <v>72</v>
      </c>
      <c r="T4281">
        <v>0</v>
      </c>
      <c r="V4281" t="s">
        <v>103</v>
      </c>
    </row>
    <row r="4282" spans="1:22" x14ac:dyDescent="0.2">
      <c r="A4282" s="1">
        <v>32033</v>
      </c>
      <c r="B4282">
        <v>1987</v>
      </c>
      <c r="C4282">
        <f>_xlfn.MAXIFS(Table1[ScheduleWeekWritten],Table1[ScheduleSeason],Table1[[#This Row],[ScheduleSeason]])</f>
        <v>16</v>
      </c>
      <c r="D4282">
        <v>1</v>
      </c>
      <c r="E4282" cm="1">
        <f t="array" ref="E4282">_xlfn.XLOOKUP(Table1[[#This Row],[ScheduleWeekWritten]],Table3[Game],100+Table3[Increase],Table1[[#This Row],[ScheduleWeekWritten]])</f>
        <v>1</v>
      </c>
      <c r="F4282" t="b">
        <v>0</v>
      </c>
      <c r="G4282" t="s">
        <v>115</v>
      </c>
      <c r="H4282">
        <v>28</v>
      </c>
      <c r="I4282">
        <v>21</v>
      </c>
      <c r="J4282" t="s">
        <v>19</v>
      </c>
      <c r="K4282" t="s">
        <v>70</v>
      </c>
      <c r="L4282" t="str">
        <f>_xlfn.XLOOKUP(Table1[[#This Row],[TeamFavoriteID]],Table2[team_id],Table2[team_name],_xlfn.XLOOKUP(Table1[[#This Row],[TeamFavoriteID]],Table2[team_id_pfr],Table2[team_name],"Even"))</f>
        <v>Boston Patriots</v>
      </c>
      <c r="M4282">
        <v>-6</v>
      </c>
      <c r="N4282">
        <f>IF(Table1[[#This Row],[TeamFavorite]]=Table1[[#This Row],[TeamHome]],Table1[[#This Row],[ScoreAway]]-Table1[[#This Row],[ScoreHome]],Table1[[#This Row],[ScoreHome]]-Table1[[#This Row],[ScoreAway]])</f>
        <v>7</v>
      </c>
      <c r="O4282">
        <f>IF(Table1[[#This Row],[SpreadActual]]&lt;Table1[[#This Row],[SpreadFavorite]],1,0)</f>
        <v>0</v>
      </c>
      <c r="P4282">
        <v>47</v>
      </c>
      <c r="Q4282" t="s">
        <v>116</v>
      </c>
      <c r="R4282" t="b">
        <v>0</v>
      </c>
      <c r="S4282">
        <v>61</v>
      </c>
      <c r="T4282">
        <v>10</v>
      </c>
      <c r="U4282">
        <v>97</v>
      </c>
    </row>
    <row r="4283" spans="1:22" x14ac:dyDescent="0.2">
      <c r="A4283" s="1">
        <v>32033</v>
      </c>
      <c r="B4283">
        <v>1987</v>
      </c>
      <c r="C4283">
        <f>_xlfn.MAXIFS(Table1[ScheduleWeekWritten],Table1[ScheduleSeason],Table1[[#This Row],[ScheduleSeason]])</f>
        <v>16</v>
      </c>
      <c r="D4283">
        <v>1</v>
      </c>
      <c r="E4283" cm="1">
        <f t="array" ref="E4283">_xlfn.XLOOKUP(Table1[[#This Row],[ScheduleWeekWritten]],Table3[Game],100+Table3[Increase],Table1[[#This Row],[ScheduleWeekWritten]])</f>
        <v>1</v>
      </c>
      <c r="F4283" t="b">
        <v>0</v>
      </c>
      <c r="G4283" t="s">
        <v>95</v>
      </c>
      <c r="H4283">
        <v>28</v>
      </c>
      <c r="I4283">
        <v>21</v>
      </c>
      <c r="J4283" t="s">
        <v>62</v>
      </c>
      <c r="K4283" t="s">
        <v>63</v>
      </c>
      <c r="L4283" t="str">
        <f>_xlfn.XLOOKUP(Table1[[#This Row],[TeamFavoriteID]],Table2[team_id],Table2[team_name],_xlfn.XLOOKUP(Table1[[#This Row],[TeamFavoriteID]],Table2[team_id_pfr],Table2[team_name],"Even"))</f>
        <v>Cleveland Browns</v>
      </c>
      <c r="M4283">
        <v>-2.5</v>
      </c>
      <c r="N4283">
        <f>IF(Table1[[#This Row],[TeamFavorite]]=Table1[[#This Row],[TeamHome]],Table1[[#This Row],[ScoreAway]]-Table1[[#This Row],[ScoreHome]],Table1[[#This Row],[ScoreHome]]-Table1[[#This Row],[ScoreAway]])</f>
        <v>7</v>
      </c>
      <c r="O4283">
        <f>IF(Table1[[#This Row],[SpreadActual]]&lt;Table1[[#This Row],[SpreadFavorite]],1,0)</f>
        <v>0</v>
      </c>
      <c r="P4283">
        <v>40</v>
      </c>
      <c r="Q4283" t="s">
        <v>124</v>
      </c>
      <c r="R4283" t="b">
        <v>0</v>
      </c>
      <c r="S4283">
        <v>72</v>
      </c>
      <c r="T4283">
        <v>0</v>
      </c>
      <c r="V4283" t="s">
        <v>103</v>
      </c>
    </row>
    <row r="4284" spans="1:22" x14ac:dyDescent="0.2">
      <c r="A4284" s="1">
        <v>32033</v>
      </c>
      <c r="B4284">
        <v>1987</v>
      </c>
      <c r="C4284">
        <f>_xlfn.MAXIFS(Table1[ScheduleWeekWritten],Table1[ScheduleSeason],Table1[[#This Row],[ScheduleSeason]])</f>
        <v>16</v>
      </c>
      <c r="D4284">
        <v>1</v>
      </c>
      <c r="E4284" cm="1">
        <f t="array" ref="E4284">_xlfn.XLOOKUP(Table1[[#This Row],[ScheduleWeekWritten]],Table3[Game],100+Table3[Increase],Table1[[#This Row],[ScheduleWeekWritten]])</f>
        <v>1</v>
      </c>
      <c r="F4284" t="b">
        <v>0</v>
      </c>
      <c r="G4284" t="s">
        <v>49</v>
      </c>
      <c r="H4284">
        <v>30</v>
      </c>
      <c r="I4284">
        <v>17</v>
      </c>
      <c r="J4284" t="s">
        <v>53</v>
      </c>
      <c r="K4284" t="s">
        <v>87</v>
      </c>
      <c r="L4284" t="str">
        <f>_xlfn.XLOOKUP(Table1[[#This Row],[TeamFavoriteID]],Table2[team_id],Table2[team_name],_xlfn.XLOOKUP(Table1[[#This Row],[TeamFavoriteID]],Table2[team_id_pfr],Table2[team_name],"Even"))</f>
        <v>San Francisco 49ers</v>
      </c>
      <c r="M4284">
        <v>-5.5</v>
      </c>
      <c r="N4284">
        <f>IF(Table1[[#This Row],[TeamFavorite]]=Table1[[#This Row],[TeamHome]],Table1[[#This Row],[ScoreAway]]-Table1[[#This Row],[ScoreHome]],Table1[[#This Row],[ScoreHome]]-Table1[[#This Row],[ScoreAway]])</f>
        <v>13</v>
      </c>
      <c r="O4284">
        <f>IF(Table1[[#This Row],[SpreadActual]]&lt;Table1[[#This Row],[SpreadFavorite]],1,0)</f>
        <v>0</v>
      </c>
      <c r="P4284">
        <v>40</v>
      </c>
      <c r="Q4284" t="s">
        <v>113</v>
      </c>
      <c r="R4284" t="b">
        <v>0</v>
      </c>
      <c r="S4284">
        <v>71</v>
      </c>
      <c r="T4284">
        <v>5</v>
      </c>
      <c r="U4284">
        <v>85</v>
      </c>
    </row>
    <row r="4285" spans="1:22" x14ac:dyDescent="0.2">
      <c r="A4285" s="1">
        <v>32033</v>
      </c>
      <c r="B4285">
        <v>1987</v>
      </c>
      <c r="C4285">
        <f>_xlfn.MAXIFS(Table1[ScheduleWeekWritten],Table1[ScheduleSeason],Table1[[#This Row],[ScheduleSeason]])</f>
        <v>16</v>
      </c>
      <c r="D4285">
        <v>1</v>
      </c>
      <c r="E4285" cm="1">
        <f t="array" ref="E4285">_xlfn.XLOOKUP(Table1[[#This Row],[ScheduleWeekWritten]],Table3[Game],100+Table3[Increase],Table1[[#This Row],[ScheduleWeekWritten]])</f>
        <v>1</v>
      </c>
      <c r="F4285" t="b">
        <v>0</v>
      </c>
      <c r="G4285" t="s">
        <v>57</v>
      </c>
      <c r="H4285">
        <v>24</v>
      </c>
      <c r="I4285">
        <v>13</v>
      </c>
      <c r="J4285" t="s">
        <v>67</v>
      </c>
      <c r="K4285" t="s">
        <v>89</v>
      </c>
      <c r="L4285" t="str">
        <f>_xlfn.XLOOKUP(Table1[[#This Row],[TeamFavoriteID]],Table2[team_id],Table2[team_name],_xlfn.XLOOKUP(Table1[[#This Row],[TeamFavoriteID]],Table2[team_id_pfr],Table2[team_name],"Even"))</f>
        <v>Even</v>
      </c>
      <c r="M4285">
        <v>0</v>
      </c>
      <c r="N4285">
        <f>IF(Table1[[#This Row],[TeamFavorite]]=Table1[[#This Row],[TeamHome]],Table1[[#This Row],[ScoreAway]]-Table1[[#This Row],[ScoreHome]],Table1[[#This Row],[ScoreHome]]-Table1[[#This Row],[ScoreAway]])</f>
        <v>11</v>
      </c>
      <c r="O4285">
        <f>IF(Table1[[#This Row],[SpreadActual]]&lt;Table1[[#This Row],[SpreadFavorite]],1,0)</f>
        <v>0</v>
      </c>
      <c r="P4285">
        <v>38</v>
      </c>
      <c r="Q4285" t="s">
        <v>60</v>
      </c>
      <c r="R4285" t="b">
        <v>0</v>
      </c>
      <c r="S4285">
        <v>72</v>
      </c>
      <c r="T4285">
        <v>6</v>
      </c>
      <c r="U4285">
        <v>52</v>
      </c>
    </row>
    <row r="4286" spans="1:22" x14ac:dyDescent="0.2">
      <c r="A4286" s="1">
        <v>32033</v>
      </c>
      <c r="B4286">
        <v>1987</v>
      </c>
      <c r="C4286">
        <f>_xlfn.MAXIFS(Table1[ScheduleWeekWritten],Table1[ScheduleSeason],Table1[[#This Row],[ScheduleSeason]])</f>
        <v>16</v>
      </c>
      <c r="D4286">
        <v>1</v>
      </c>
      <c r="E4286" cm="1">
        <f t="array" ref="E4286">_xlfn.XLOOKUP(Table1[[#This Row],[ScheduleWeekWritten]],Table3[Game],100+Table3[Increase],Table1[[#This Row],[ScheduleWeekWritten]])</f>
        <v>1</v>
      </c>
      <c r="F4286" t="b">
        <v>0</v>
      </c>
      <c r="G4286" t="s">
        <v>127</v>
      </c>
      <c r="H4286">
        <v>48</v>
      </c>
      <c r="I4286">
        <v>10</v>
      </c>
      <c r="J4286" t="s">
        <v>38</v>
      </c>
      <c r="K4286" t="s">
        <v>109</v>
      </c>
      <c r="L4286" t="str">
        <f>_xlfn.XLOOKUP(Table1[[#This Row],[TeamFavoriteID]],Table2[team_id],Table2[team_name],_xlfn.XLOOKUP(Table1[[#This Row],[TeamFavoriteID]],Table2[team_id_pfr],Table2[team_name],"Even"))</f>
        <v>Atlanta Falcons</v>
      </c>
      <c r="M4286">
        <v>-2</v>
      </c>
      <c r="N4286">
        <f>IF(Table1[[#This Row],[TeamFavorite]]=Table1[[#This Row],[TeamHome]],Table1[[#This Row],[ScoreAway]]-Table1[[#This Row],[ScoreHome]],Table1[[#This Row],[ScoreHome]]-Table1[[#This Row],[ScoreAway]])</f>
        <v>38</v>
      </c>
      <c r="O4286">
        <f>IF(Table1[[#This Row],[SpreadActual]]&lt;Table1[[#This Row],[SpreadFavorite]],1,0)</f>
        <v>0</v>
      </c>
      <c r="P4286">
        <v>40.5</v>
      </c>
      <c r="Q4286" t="s">
        <v>130</v>
      </c>
      <c r="R4286" t="b">
        <v>0</v>
      </c>
      <c r="S4286">
        <v>79</v>
      </c>
      <c r="T4286">
        <v>8</v>
      </c>
      <c r="U4286">
        <v>88</v>
      </c>
    </row>
    <row r="4287" spans="1:22" x14ac:dyDescent="0.2">
      <c r="A4287" s="1">
        <v>32033</v>
      </c>
      <c r="B4287">
        <v>1987</v>
      </c>
      <c r="C4287">
        <f>_xlfn.MAXIFS(Table1[ScheduleWeekWritten],Table1[ScheduleSeason],Table1[[#This Row],[ScheduleSeason]])</f>
        <v>16</v>
      </c>
      <c r="D4287">
        <v>1</v>
      </c>
      <c r="E4287" cm="1">
        <f t="array" ref="E4287">_xlfn.XLOOKUP(Table1[[#This Row],[ScheduleWeekWritten]],Table3[Game],100+Table3[Increase],Table1[[#This Row],[ScheduleWeekWritten]])</f>
        <v>1</v>
      </c>
      <c r="F4287" t="b">
        <v>0</v>
      </c>
      <c r="G4287" t="s">
        <v>61</v>
      </c>
      <c r="H4287">
        <v>34</v>
      </c>
      <c r="I4287">
        <v>24</v>
      </c>
      <c r="J4287" t="s">
        <v>58</v>
      </c>
      <c r="K4287" t="s">
        <v>85</v>
      </c>
      <c r="L4287" t="str">
        <f>_xlfn.XLOOKUP(Table1[[#This Row],[TeamFavoriteID]],Table2[team_id],Table2[team_name],_xlfn.XLOOKUP(Table1[[#This Row],[TeamFavoriteID]],Table2[team_id_pfr],Table2[team_name],"Even"))</f>
        <v>Washington Commanders</v>
      </c>
      <c r="M4287">
        <v>-10</v>
      </c>
      <c r="N4287">
        <f>IF(Table1[[#This Row],[TeamFavorite]]=Table1[[#This Row],[TeamHome]],Table1[[#This Row],[ScoreAway]]-Table1[[#This Row],[ScoreHome]],Table1[[#This Row],[ScoreHome]]-Table1[[#This Row],[ScoreAway]])</f>
        <v>10</v>
      </c>
      <c r="O4287">
        <f>IF(Table1[[#This Row],[SpreadActual]]&lt;Table1[[#This Row],[SpreadFavorite]],1,0)</f>
        <v>0</v>
      </c>
      <c r="P4287">
        <v>38</v>
      </c>
      <c r="Q4287" t="s">
        <v>64</v>
      </c>
      <c r="R4287" t="b">
        <v>0</v>
      </c>
      <c r="S4287">
        <v>74</v>
      </c>
      <c r="T4287">
        <v>11</v>
      </c>
      <c r="U4287">
        <v>92</v>
      </c>
    </row>
    <row r="4288" spans="1:22" x14ac:dyDescent="0.2">
      <c r="A4288" s="1">
        <v>32034</v>
      </c>
      <c r="B4288">
        <v>1987</v>
      </c>
      <c r="C4288">
        <f>_xlfn.MAXIFS(Table1[ScheduleWeekWritten],Table1[ScheduleSeason],Table1[[#This Row],[ScheduleSeason]])</f>
        <v>16</v>
      </c>
      <c r="D4288">
        <v>1</v>
      </c>
      <c r="E4288" cm="1">
        <f t="array" ref="E4288">_xlfn.XLOOKUP(Table1[[#This Row],[ScheduleWeekWritten]],Table3[Game],100+Table3[Increase],Table1[[#This Row],[ScheduleWeekWritten]])</f>
        <v>1</v>
      </c>
      <c r="F4288" t="b">
        <v>0</v>
      </c>
      <c r="G4288" t="s">
        <v>46</v>
      </c>
      <c r="H4288">
        <v>34</v>
      </c>
      <c r="I4288">
        <v>19</v>
      </c>
      <c r="J4288" t="s">
        <v>50</v>
      </c>
      <c r="K4288" t="s">
        <v>47</v>
      </c>
      <c r="L4288" t="str">
        <f>_xlfn.XLOOKUP(Table1[[#This Row],[TeamFavoriteID]],Table2[team_id],Table2[team_name],_xlfn.XLOOKUP(Table1[[#This Row],[TeamFavoriteID]],Table2[team_id_pfr],Table2[team_name],"Even"))</f>
        <v>Chicago Bears</v>
      </c>
      <c r="M4288">
        <v>-1.5</v>
      </c>
      <c r="N4288">
        <f>IF(Table1[[#This Row],[TeamFavorite]]=Table1[[#This Row],[TeamHome]],Table1[[#This Row],[ScoreAway]]-Table1[[#This Row],[ScoreHome]],Table1[[#This Row],[ScoreHome]]-Table1[[#This Row],[ScoreAway]])</f>
        <v>-15</v>
      </c>
      <c r="O4288">
        <f>IF(Table1[[#This Row],[SpreadActual]]&lt;Table1[[#This Row],[SpreadFavorite]],1,0)</f>
        <v>1</v>
      </c>
      <c r="P4288">
        <v>35.5</v>
      </c>
      <c r="Q4288" t="s">
        <v>114</v>
      </c>
      <c r="R4288" t="b">
        <v>0</v>
      </c>
      <c r="S4288">
        <v>62</v>
      </c>
      <c r="T4288">
        <v>6</v>
      </c>
      <c r="U4288">
        <v>70</v>
      </c>
    </row>
    <row r="4289" spans="1:22" x14ac:dyDescent="0.2">
      <c r="A4289" s="1">
        <v>32040</v>
      </c>
      <c r="B4289">
        <v>1987</v>
      </c>
      <c r="C4289">
        <f>_xlfn.MAXIFS(Table1[ScheduleWeekWritten],Table1[ScheduleSeason],Table1[[#This Row],[ScheduleSeason]])</f>
        <v>16</v>
      </c>
      <c r="D4289">
        <v>2</v>
      </c>
      <c r="E4289" cm="1">
        <f t="array" ref="E4289">_xlfn.XLOOKUP(Table1[[#This Row],[ScheduleWeekWritten]],Table3[Game],100+Table3[Increase],Table1[[#This Row],[ScheduleWeekWritten]])</f>
        <v>2</v>
      </c>
      <c r="F4289" t="b">
        <v>0</v>
      </c>
      <c r="G4289" t="s">
        <v>38</v>
      </c>
      <c r="H4289">
        <v>21</v>
      </c>
      <c r="I4289">
        <v>20</v>
      </c>
      <c r="J4289" t="s">
        <v>61</v>
      </c>
      <c r="K4289" t="s">
        <v>85</v>
      </c>
      <c r="L4289" t="str">
        <f>_xlfn.XLOOKUP(Table1[[#This Row],[TeamFavoriteID]],Table2[team_id],Table2[team_name],_xlfn.XLOOKUP(Table1[[#This Row],[TeamFavoriteID]],Table2[team_id_pfr],Table2[team_name],"Even"))</f>
        <v>Washington Commanders</v>
      </c>
      <c r="M4289">
        <v>-6.5</v>
      </c>
      <c r="N4289">
        <f>IF(Table1[[#This Row],[TeamFavorite]]=Table1[[#This Row],[TeamHome]],Table1[[#This Row],[ScoreAway]]-Table1[[#This Row],[ScoreHome]],Table1[[#This Row],[ScoreHome]]-Table1[[#This Row],[ScoreAway]])</f>
        <v>1</v>
      </c>
      <c r="O4289">
        <f>IF(Table1[[#This Row],[SpreadActual]]&lt;Table1[[#This Row],[SpreadFavorite]],1,0)</f>
        <v>0</v>
      </c>
      <c r="P4289">
        <v>41.5</v>
      </c>
      <c r="Q4289" t="s">
        <v>41</v>
      </c>
      <c r="R4289" t="b">
        <v>0</v>
      </c>
      <c r="S4289">
        <v>70</v>
      </c>
      <c r="T4289">
        <v>10</v>
      </c>
      <c r="U4289">
        <v>67</v>
      </c>
    </row>
    <row r="4290" spans="1:22" x14ac:dyDescent="0.2">
      <c r="A4290" s="1">
        <v>32040</v>
      </c>
      <c r="B4290">
        <v>1987</v>
      </c>
      <c r="C4290">
        <f>_xlfn.MAXIFS(Table1[ScheduleWeekWritten],Table1[ScheduleSeason],Table1[[#This Row],[ScheduleSeason]])</f>
        <v>16</v>
      </c>
      <c r="D4290">
        <v>2</v>
      </c>
      <c r="E4290" cm="1">
        <f t="array" ref="E4290">_xlfn.XLOOKUP(Table1[[#This Row],[ScheduleWeekWritten]],Table3[Game],100+Table3[Increase],Table1[[#This Row],[ScheduleWeekWritten]])</f>
        <v>2</v>
      </c>
      <c r="F4290" t="b">
        <v>0</v>
      </c>
      <c r="G4290" t="s">
        <v>28</v>
      </c>
      <c r="H4290">
        <v>34</v>
      </c>
      <c r="I4290">
        <v>30</v>
      </c>
      <c r="J4290" t="s">
        <v>23</v>
      </c>
      <c r="K4290" t="s">
        <v>43</v>
      </c>
      <c r="L4290" t="str">
        <f>_xlfn.XLOOKUP(Table1[[#This Row],[TeamFavoriteID]],Table2[team_id],Table2[team_name],_xlfn.XLOOKUP(Table1[[#This Row],[TeamFavoriteID]],Table2[team_id_pfr],Table2[team_name],"Even"))</f>
        <v>Buffalo Bills</v>
      </c>
      <c r="M4290">
        <v>-3.5</v>
      </c>
      <c r="N4290">
        <f>IF(Table1[[#This Row],[TeamFavorite]]=Table1[[#This Row],[TeamHome]],Table1[[#This Row],[ScoreAway]]-Table1[[#This Row],[ScoreHome]],Table1[[#This Row],[ScoreHome]]-Table1[[#This Row],[ScoreAway]])</f>
        <v>-4</v>
      </c>
      <c r="O4290">
        <f>IF(Table1[[#This Row],[SpreadActual]]&lt;Table1[[#This Row],[SpreadFavorite]],1,0)</f>
        <v>1</v>
      </c>
      <c r="P4290">
        <v>41</v>
      </c>
      <c r="Q4290" t="s">
        <v>123</v>
      </c>
      <c r="R4290" t="b">
        <v>0</v>
      </c>
      <c r="S4290">
        <v>62</v>
      </c>
      <c r="T4290">
        <v>8</v>
      </c>
      <c r="U4290">
        <v>90</v>
      </c>
    </row>
    <row r="4291" spans="1:22" x14ac:dyDescent="0.2">
      <c r="A4291" s="1">
        <v>32040</v>
      </c>
      <c r="B4291">
        <v>1987</v>
      </c>
      <c r="C4291">
        <f>_xlfn.MAXIFS(Table1[ScheduleWeekWritten],Table1[ScheduleSeason],Table1[[#This Row],[ScheduleSeason]])</f>
        <v>16</v>
      </c>
      <c r="D4291">
        <v>2</v>
      </c>
      <c r="E4291" cm="1">
        <f t="array" ref="E4291">_xlfn.XLOOKUP(Table1[[#This Row],[ScheduleWeekWritten]],Table3[Game],100+Table3[Increase],Table1[[#This Row],[ScheduleWeekWritten]])</f>
        <v>2</v>
      </c>
      <c r="F4291" t="b">
        <v>0</v>
      </c>
      <c r="G4291" t="s">
        <v>46</v>
      </c>
      <c r="H4291">
        <v>20</v>
      </c>
      <c r="I4291">
        <v>3</v>
      </c>
      <c r="J4291" t="s">
        <v>127</v>
      </c>
      <c r="K4291" t="s">
        <v>47</v>
      </c>
      <c r="L4291" t="str">
        <f>_xlfn.XLOOKUP(Table1[[#This Row],[TeamFavoriteID]],Table2[team_id],Table2[team_name],_xlfn.XLOOKUP(Table1[[#This Row],[TeamFavoriteID]],Table2[team_id_pfr],Table2[team_name],"Even"))</f>
        <v>Chicago Bears</v>
      </c>
      <c r="M4291">
        <v>-14</v>
      </c>
      <c r="N4291">
        <f>IF(Table1[[#This Row],[TeamFavorite]]=Table1[[#This Row],[TeamHome]],Table1[[#This Row],[ScoreAway]]-Table1[[#This Row],[ScoreHome]],Table1[[#This Row],[ScoreHome]]-Table1[[#This Row],[ScoreAway]])</f>
        <v>-17</v>
      </c>
      <c r="O4291">
        <f>IF(Table1[[#This Row],[SpreadActual]]&lt;Table1[[#This Row],[SpreadFavorite]],1,0)</f>
        <v>1</v>
      </c>
      <c r="P4291">
        <v>39</v>
      </c>
      <c r="Q4291" t="s">
        <v>114</v>
      </c>
      <c r="R4291" t="b">
        <v>0</v>
      </c>
      <c r="S4291">
        <v>56</v>
      </c>
      <c r="T4291">
        <v>10</v>
      </c>
      <c r="U4291">
        <v>82</v>
      </c>
    </row>
    <row r="4292" spans="1:22" x14ac:dyDescent="0.2">
      <c r="A4292" s="1">
        <v>32040</v>
      </c>
      <c r="B4292">
        <v>1987</v>
      </c>
      <c r="C4292">
        <f>_xlfn.MAXIFS(Table1[ScheduleWeekWritten],Table1[ScheduleSeason],Table1[[#This Row],[ScheduleSeason]])</f>
        <v>16</v>
      </c>
      <c r="D4292">
        <v>2</v>
      </c>
      <c r="E4292" cm="1">
        <f t="array" ref="E4292">_xlfn.XLOOKUP(Table1[[#This Row],[ScheduleWeekWritten]],Table3[Game],100+Table3[Increase],Table1[[#This Row],[ScheduleWeekWritten]])</f>
        <v>2</v>
      </c>
      <c r="F4292" t="b">
        <v>0</v>
      </c>
      <c r="G4292" t="s">
        <v>101</v>
      </c>
      <c r="H4292">
        <v>26</v>
      </c>
      <c r="I4292">
        <v>27</v>
      </c>
      <c r="J4292" t="s">
        <v>53</v>
      </c>
      <c r="K4292" t="s">
        <v>89</v>
      </c>
      <c r="L4292" t="str">
        <f>_xlfn.XLOOKUP(Table1[[#This Row],[TeamFavoriteID]],Table2[team_id],Table2[team_name],_xlfn.XLOOKUP(Table1[[#This Row],[TeamFavoriteID]],Table2[team_id_pfr],Table2[team_name],"Even"))</f>
        <v>Even</v>
      </c>
      <c r="M4292">
        <v>0</v>
      </c>
      <c r="N4292">
        <f>IF(Table1[[#This Row],[TeamFavorite]]=Table1[[#This Row],[TeamHome]],Table1[[#This Row],[ScoreAway]]-Table1[[#This Row],[ScoreHome]],Table1[[#This Row],[ScoreHome]]-Table1[[#This Row],[ScoreAway]])</f>
        <v>-1</v>
      </c>
      <c r="O4292">
        <f>IF(Table1[[#This Row],[SpreadActual]]&lt;Table1[[#This Row],[SpreadFavorite]],1,0)</f>
        <v>1</v>
      </c>
      <c r="P4292">
        <v>47</v>
      </c>
      <c r="Q4292" t="s">
        <v>111</v>
      </c>
      <c r="R4292" t="b">
        <v>0</v>
      </c>
      <c r="S4292">
        <v>62</v>
      </c>
      <c r="T4292">
        <v>9</v>
      </c>
      <c r="U4292">
        <v>60</v>
      </c>
    </row>
    <row r="4293" spans="1:22" x14ac:dyDescent="0.2">
      <c r="A4293" s="1">
        <v>32040</v>
      </c>
      <c r="B4293">
        <v>1987</v>
      </c>
      <c r="C4293">
        <f>_xlfn.MAXIFS(Table1[ScheduleWeekWritten],Table1[ScheduleSeason],Table1[[#This Row],[ScheduleSeason]])</f>
        <v>16</v>
      </c>
      <c r="D4293">
        <v>2</v>
      </c>
      <c r="E4293" cm="1">
        <f t="array" ref="E4293">_xlfn.XLOOKUP(Table1[[#This Row],[ScheduleWeekWritten]],Table3[Game],100+Table3[Increase],Table1[[#This Row],[ScheduleWeekWritten]])</f>
        <v>2</v>
      </c>
      <c r="F4293" t="b">
        <v>0</v>
      </c>
      <c r="G4293" t="s">
        <v>62</v>
      </c>
      <c r="H4293">
        <v>34</v>
      </c>
      <c r="I4293">
        <v>10</v>
      </c>
      <c r="J4293" t="s">
        <v>49</v>
      </c>
      <c r="K4293" t="s">
        <v>63</v>
      </c>
      <c r="L4293" t="str">
        <f>_xlfn.XLOOKUP(Table1[[#This Row],[TeamFavoriteID]],Table2[team_id],Table2[team_name],_xlfn.XLOOKUP(Table1[[#This Row],[TeamFavoriteID]],Table2[team_id_pfr],Table2[team_name],"Even"))</f>
        <v>Cleveland Browns</v>
      </c>
      <c r="M4293">
        <v>-7</v>
      </c>
      <c r="N4293">
        <f>IF(Table1[[#This Row],[TeamFavorite]]=Table1[[#This Row],[TeamHome]],Table1[[#This Row],[ScoreAway]]-Table1[[#This Row],[ScoreHome]],Table1[[#This Row],[ScoreHome]]-Table1[[#This Row],[ScoreAway]])</f>
        <v>-24</v>
      </c>
      <c r="O4293">
        <f>IF(Table1[[#This Row],[SpreadActual]]&lt;Table1[[#This Row],[SpreadFavorite]],1,0)</f>
        <v>1</v>
      </c>
      <c r="P4293">
        <v>42</v>
      </c>
      <c r="Q4293" t="s">
        <v>66</v>
      </c>
      <c r="R4293" t="b">
        <v>0</v>
      </c>
      <c r="S4293">
        <v>62</v>
      </c>
      <c r="T4293">
        <v>7</v>
      </c>
      <c r="U4293">
        <v>74</v>
      </c>
    </row>
    <row r="4294" spans="1:22" x14ac:dyDescent="0.2">
      <c r="A4294" s="1">
        <v>32040</v>
      </c>
      <c r="B4294">
        <v>1987</v>
      </c>
      <c r="C4294">
        <f>_xlfn.MAXIFS(Table1[ScheduleWeekWritten],Table1[ScheduleSeason],Table1[[#This Row],[ScheduleSeason]])</f>
        <v>16</v>
      </c>
      <c r="D4294">
        <v>2</v>
      </c>
      <c r="E4294" cm="1">
        <f t="array" ref="E4294">_xlfn.XLOOKUP(Table1[[#This Row],[ScheduleWeekWritten]],Table3[Game],100+Table3[Increase],Table1[[#This Row],[ScheduleWeekWritten]])</f>
        <v>2</v>
      </c>
      <c r="F4294" t="b">
        <v>0</v>
      </c>
      <c r="G4294" t="s">
        <v>33</v>
      </c>
      <c r="H4294">
        <v>17</v>
      </c>
      <c r="I4294">
        <v>17</v>
      </c>
      <c r="J4294" t="s">
        <v>24</v>
      </c>
      <c r="K4294" t="s">
        <v>88</v>
      </c>
      <c r="L4294" t="str">
        <f>_xlfn.XLOOKUP(Table1[[#This Row],[TeamFavoriteID]],Table2[team_id],Table2[team_name],_xlfn.XLOOKUP(Table1[[#This Row],[TeamFavoriteID]],Table2[team_id_pfr],Table2[team_name],"Even"))</f>
        <v>Denver Broncos</v>
      </c>
      <c r="M4294">
        <v>-9.5</v>
      </c>
      <c r="N4294">
        <f>IF(Table1[[#This Row],[TeamFavorite]]=Table1[[#This Row],[TeamHome]],Table1[[#This Row],[ScoreAway]]-Table1[[#This Row],[ScoreHome]],Table1[[#This Row],[ScoreHome]]-Table1[[#This Row],[ScoreAway]])</f>
        <v>0</v>
      </c>
      <c r="O4294">
        <f>IF(Table1[[#This Row],[SpreadActual]]&lt;Table1[[#This Row],[SpreadFavorite]],1,0)</f>
        <v>0</v>
      </c>
      <c r="P4294">
        <v>42</v>
      </c>
      <c r="Q4294" t="s">
        <v>36</v>
      </c>
      <c r="R4294" t="b">
        <v>0</v>
      </c>
      <c r="S4294">
        <v>55</v>
      </c>
      <c r="T4294">
        <v>9</v>
      </c>
      <c r="U4294">
        <v>89</v>
      </c>
    </row>
    <row r="4295" spans="1:22" x14ac:dyDescent="0.2">
      <c r="A4295" s="1">
        <v>32040</v>
      </c>
      <c r="B4295">
        <v>1987</v>
      </c>
      <c r="C4295">
        <f>_xlfn.MAXIFS(Table1[ScheduleWeekWritten],Table1[ScheduleSeason],Table1[[#This Row],[ScheduleSeason]])</f>
        <v>16</v>
      </c>
      <c r="D4295">
        <v>2</v>
      </c>
      <c r="E4295" cm="1">
        <f t="array" ref="E4295">_xlfn.XLOOKUP(Table1[[#This Row],[ScheduleWeekWritten]],Table3[Game],100+Table3[Increase],Table1[[#This Row],[ScheduleWeekWritten]])</f>
        <v>2</v>
      </c>
      <c r="F4295" t="b">
        <v>0</v>
      </c>
      <c r="G4295" t="s">
        <v>140</v>
      </c>
      <c r="H4295">
        <v>10</v>
      </c>
      <c r="I4295">
        <v>23</v>
      </c>
      <c r="J4295" t="s">
        <v>19</v>
      </c>
      <c r="K4295" t="s">
        <v>91</v>
      </c>
      <c r="L4295" t="str">
        <f>_xlfn.XLOOKUP(Table1[[#This Row],[TeamFavoriteID]],Table2[team_id],Table2[team_name],_xlfn.XLOOKUP(Table1[[#This Row],[TeamFavoriteID]],Table2[team_id_pfr],Table2[team_name],"Even"))</f>
        <v>Miami Dolphins</v>
      </c>
      <c r="M4295">
        <v>-5</v>
      </c>
      <c r="N4295">
        <f>IF(Table1[[#This Row],[TeamFavorite]]=Table1[[#This Row],[TeamHome]],Table1[[#This Row],[ScoreAway]]-Table1[[#This Row],[ScoreHome]],Table1[[#This Row],[ScoreHome]]-Table1[[#This Row],[ScoreAway]])</f>
        <v>-13</v>
      </c>
      <c r="O4295">
        <f>IF(Table1[[#This Row],[SpreadActual]]&lt;Table1[[#This Row],[SpreadFavorite]],1,0)</f>
        <v>1</v>
      </c>
      <c r="P4295">
        <v>46.5</v>
      </c>
      <c r="Q4295" t="s">
        <v>141</v>
      </c>
      <c r="R4295" t="b">
        <v>0</v>
      </c>
      <c r="S4295">
        <v>72</v>
      </c>
      <c r="T4295">
        <v>0</v>
      </c>
      <c r="V4295" t="s">
        <v>103</v>
      </c>
    </row>
    <row r="4296" spans="1:22" x14ac:dyDescent="0.2">
      <c r="A4296" s="1">
        <v>32040</v>
      </c>
      <c r="B4296">
        <v>1987</v>
      </c>
      <c r="C4296">
        <f>_xlfn.MAXIFS(Table1[ScheduleWeekWritten],Table1[ScheduleSeason],Table1[[#This Row],[ScheduleSeason]])</f>
        <v>16</v>
      </c>
      <c r="D4296">
        <v>2</v>
      </c>
      <c r="E4296" cm="1">
        <f t="array" ref="E4296">_xlfn.XLOOKUP(Table1[[#This Row],[ScheduleWeekWritten]],Table3[Game],100+Table3[Increase],Table1[[#This Row],[ScheduleWeekWritten]])</f>
        <v>2</v>
      </c>
      <c r="F4296" t="b">
        <v>0</v>
      </c>
      <c r="G4296" t="s">
        <v>138</v>
      </c>
      <c r="H4296">
        <v>27</v>
      </c>
      <c r="I4296">
        <v>7</v>
      </c>
      <c r="J4296" t="s">
        <v>45</v>
      </c>
      <c r="K4296" t="s">
        <v>21</v>
      </c>
      <c r="L4296" t="str">
        <f>_xlfn.XLOOKUP(Table1[[#This Row],[TeamFavoriteID]],Table2[team_id],Table2[team_name],_xlfn.XLOOKUP(Table1[[#This Row],[TeamFavoriteID]],Table2[team_id_pfr],Table2[team_name],"Even"))</f>
        <v>Las Vegas Raiders</v>
      </c>
      <c r="M4296">
        <v>-7.5</v>
      </c>
      <c r="N4296">
        <f>IF(Table1[[#This Row],[TeamFavorite]]=Table1[[#This Row],[TeamHome]],Table1[[#This Row],[ScoreAway]]-Table1[[#This Row],[ScoreHome]],Table1[[#This Row],[ScoreHome]]-Table1[[#This Row],[ScoreAway]])</f>
        <v>20</v>
      </c>
      <c r="O4296">
        <f>IF(Table1[[#This Row],[SpreadActual]]&lt;Table1[[#This Row],[SpreadFavorite]],1,0)</f>
        <v>0</v>
      </c>
      <c r="P4296">
        <v>36.5</v>
      </c>
      <c r="Q4296" t="s">
        <v>65</v>
      </c>
      <c r="R4296" t="b">
        <v>0</v>
      </c>
      <c r="S4296">
        <v>66</v>
      </c>
      <c r="T4296">
        <v>8</v>
      </c>
      <c r="U4296">
        <v>87</v>
      </c>
    </row>
    <row r="4297" spans="1:22" x14ac:dyDescent="0.2">
      <c r="A4297" s="1">
        <v>32040</v>
      </c>
      <c r="B4297">
        <v>1987</v>
      </c>
      <c r="C4297">
        <f>_xlfn.MAXIFS(Table1[ScheduleWeekWritten],Table1[ScheduleSeason],Table1[[#This Row],[ScheduleSeason]])</f>
        <v>16</v>
      </c>
      <c r="D4297">
        <v>2</v>
      </c>
      <c r="E4297" cm="1">
        <f t="array" ref="E4297">_xlfn.XLOOKUP(Table1[[#This Row],[ScheduleWeekWritten]],Table3[Game],100+Table3[Increase],Table1[[#This Row],[ScheduleWeekWritten]])</f>
        <v>2</v>
      </c>
      <c r="F4297" t="b">
        <v>0</v>
      </c>
      <c r="G4297" t="s">
        <v>39</v>
      </c>
      <c r="H4297">
        <v>16</v>
      </c>
      <c r="I4297">
        <v>21</v>
      </c>
      <c r="J4297" t="s">
        <v>54</v>
      </c>
      <c r="K4297" t="s">
        <v>40</v>
      </c>
      <c r="L4297" t="str">
        <f>_xlfn.XLOOKUP(Table1[[#This Row],[TeamFavoriteID]],Table2[team_id],Table2[team_name],_xlfn.XLOOKUP(Table1[[#This Row],[TeamFavoriteID]],Table2[team_id_pfr],Table2[team_name],"Even"))</f>
        <v>Los Angeles Rams</v>
      </c>
      <c r="M4297">
        <v>-4.5</v>
      </c>
      <c r="N4297">
        <f>IF(Table1[[#This Row],[TeamFavorite]]=Table1[[#This Row],[TeamHome]],Table1[[#This Row],[ScoreAway]]-Table1[[#This Row],[ScoreHome]],Table1[[#This Row],[ScoreHome]]-Table1[[#This Row],[ScoreAway]])</f>
        <v>5</v>
      </c>
      <c r="O4297">
        <f>IF(Table1[[#This Row],[SpreadActual]]&lt;Table1[[#This Row],[SpreadFavorite]],1,0)</f>
        <v>0</v>
      </c>
      <c r="P4297">
        <v>41.5</v>
      </c>
      <c r="Q4297" t="s">
        <v>135</v>
      </c>
      <c r="R4297" t="b">
        <v>0</v>
      </c>
      <c r="S4297">
        <v>66</v>
      </c>
      <c r="T4297">
        <v>8</v>
      </c>
      <c r="U4297">
        <v>87</v>
      </c>
    </row>
    <row r="4298" spans="1:22" x14ac:dyDescent="0.2">
      <c r="A4298" s="1">
        <v>32040</v>
      </c>
      <c r="B4298">
        <v>1987</v>
      </c>
      <c r="C4298">
        <f>_xlfn.MAXIFS(Table1[ScheduleWeekWritten],Table1[ScheduleSeason],Table1[[#This Row],[ScheduleSeason]])</f>
        <v>16</v>
      </c>
      <c r="D4298">
        <v>2</v>
      </c>
      <c r="E4298" cm="1">
        <f t="array" ref="E4298">_xlfn.XLOOKUP(Table1[[#This Row],[ScheduleWeekWritten]],Table3[Game],100+Table3[Increase],Table1[[#This Row],[ScheduleWeekWritten]])</f>
        <v>2</v>
      </c>
      <c r="F4298" t="b">
        <v>0</v>
      </c>
      <c r="G4298" t="s">
        <v>50</v>
      </c>
      <c r="H4298">
        <v>14</v>
      </c>
      <c r="I4298">
        <v>16</v>
      </c>
      <c r="J4298" t="s">
        <v>67</v>
      </c>
      <c r="K4298" t="s">
        <v>90</v>
      </c>
      <c r="L4298" t="str">
        <f>_xlfn.XLOOKUP(Table1[[#This Row],[TeamFavoriteID]],Table2[team_id],Table2[team_name],_xlfn.XLOOKUP(Table1[[#This Row],[TeamFavoriteID]],Table2[team_id_pfr],Table2[team_name],"Even"))</f>
        <v>New York Giants</v>
      </c>
      <c r="M4298">
        <v>-12</v>
      </c>
      <c r="N4298">
        <f>IF(Table1[[#This Row],[TeamFavorite]]=Table1[[#This Row],[TeamHome]],Table1[[#This Row],[ScoreAway]]-Table1[[#This Row],[ScoreHome]],Table1[[#This Row],[ScoreHome]]-Table1[[#This Row],[ScoreAway]])</f>
        <v>2</v>
      </c>
      <c r="O4298">
        <f>IF(Table1[[#This Row],[SpreadActual]]&lt;Table1[[#This Row],[SpreadFavorite]],1,0)</f>
        <v>0</v>
      </c>
      <c r="P4298">
        <v>39.5</v>
      </c>
      <c r="Q4298" t="s">
        <v>126</v>
      </c>
      <c r="R4298" t="b">
        <v>0</v>
      </c>
      <c r="S4298">
        <v>60</v>
      </c>
      <c r="T4298">
        <v>16</v>
      </c>
      <c r="U4298">
        <v>90</v>
      </c>
    </row>
    <row r="4299" spans="1:22" x14ac:dyDescent="0.2">
      <c r="A4299" s="1">
        <v>32040</v>
      </c>
      <c r="B4299">
        <v>1987</v>
      </c>
      <c r="C4299">
        <f>_xlfn.MAXIFS(Table1[ScheduleWeekWritten],Table1[ScheduleSeason],Table1[[#This Row],[ScheduleSeason]])</f>
        <v>16</v>
      </c>
      <c r="D4299">
        <v>2</v>
      </c>
      <c r="E4299" cm="1">
        <f t="array" ref="E4299">_xlfn.XLOOKUP(Table1[[#This Row],[ScheduleWeekWritten]],Table3[Game],100+Table3[Increase],Table1[[#This Row],[ScheduleWeekWritten]])</f>
        <v>2</v>
      </c>
      <c r="F4299" t="b">
        <v>0</v>
      </c>
      <c r="G4299" t="s">
        <v>58</v>
      </c>
      <c r="H4299">
        <v>27</v>
      </c>
      <c r="I4299">
        <v>17</v>
      </c>
      <c r="J4299" t="s">
        <v>95</v>
      </c>
      <c r="K4299" t="s">
        <v>98</v>
      </c>
      <c r="L4299" t="str">
        <f>_xlfn.XLOOKUP(Table1[[#This Row],[TeamFavoriteID]],Table2[team_id],Table2[team_name],_xlfn.XLOOKUP(Table1[[#This Row],[TeamFavoriteID]],Table2[team_id_pfr],Table2[team_name],"Even"))</f>
        <v>New Orleans Saints</v>
      </c>
      <c r="M4299">
        <v>-1</v>
      </c>
      <c r="N4299">
        <f>IF(Table1[[#This Row],[TeamFavorite]]=Table1[[#This Row],[TeamHome]],Table1[[#This Row],[ScoreAway]]-Table1[[#This Row],[ScoreHome]],Table1[[#This Row],[ScoreHome]]-Table1[[#This Row],[ScoreAway]])</f>
        <v>10</v>
      </c>
      <c r="O4299">
        <f>IF(Table1[[#This Row],[SpreadActual]]&lt;Table1[[#This Row],[SpreadFavorite]],1,0)</f>
        <v>0</v>
      </c>
      <c r="P4299">
        <v>37</v>
      </c>
      <c r="Q4299" t="s">
        <v>112</v>
      </c>
      <c r="R4299" t="b">
        <v>0</v>
      </c>
      <c r="S4299">
        <v>62</v>
      </c>
      <c r="T4299">
        <v>12</v>
      </c>
      <c r="U4299">
        <v>85</v>
      </c>
    </row>
    <row r="4300" spans="1:22" x14ac:dyDescent="0.2">
      <c r="A4300" s="1">
        <v>32040</v>
      </c>
      <c r="B4300">
        <v>1987</v>
      </c>
      <c r="C4300">
        <f>_xlfn.MAXIFS(Table1[ScheduleWeekWritten],Table1[ScheduleSeason],Table1[[#This Row],[ScheduleSeason]])</f>
        <v>16</v>
      </c>
      <c r="D4300">
        <v>2</v>
      </c>
      <c r="E4300" cm="1">
        <f t="array" ref="E4300">_xlfn.XLOOKUP(Table1[[#This Row],[ScheduleWeekWritten]],Table3[Game],100+Table3[Increase],Table1[[#This Row],[ScheduleWeekWritten]])</f>
        <v>2</v>
      </c>
      <c r="F4300" t="b">
        <v>0</v>
      </c>
      <c r="G4300" t="s">
        <v>27</v>
      </c>
      <c r="H4300">
        <v>28</v>
      </c>
      <c r="I4300">
        <v>24</v>
      </c>
      <c r="J4300" t="s">
        <v>57</v>
      </c>
      <c r="K4300" t="s">
        <v>29</v>
      </c>
      <c r="L4300" t="str">
        <f>_xlfn.XLOOKUP(Table1[[#This Row],[TeamFavoriteID]],Table2[team_id],Table2[team_name],_xlfn.XLOOKUP(Table1[[#This Row],[TeamFavoriteID]],Table2[team_id_pfr],Table2[team_name],"Even"))</f>
        <v>Los Angeles Chargers</v>
      </c>
      <c r="M4300">
        <v>-5.5</v>
      </c>
      <c r="N4300">
        <f>IF(Table1[[#This Row],[TeamFavorite]]=Table1[[#This Row],[TeamHome]],Table1[[#This Row],[ScoreAway]]-Table1[[#This Row],[ScoreHome]],Table1[[#This Row],[ScoreHome]]-Table1[[#This Row],[ScoreAway]])</f>
        <v>4</v>
      </c>
      <c r="O4300">
        <f>IF(Table1[[#This Row],[SpreadActual]]&lt;Table1[[#This Row],[SpreadFavorite]],1,0)</f>
        <v>0</v>
      </c>
      <c r="P4300">
        <v>45</v>
      </c>
      <c r="Q4300" t="s">
        <v>94</v>
      </c>
      <c r="R4300" t="b">
        <v>0</v>
      </c>
      <c r="S4300">
        <v>68</v>
      </c>
      <c r="T4300">
        <v>10</v>
      </c>
      <c r="U4300">
        <v>82</v>
      </c>
    </row>
    <row r="4301" spans="1:22" x14ac:dyDescent="0.2">
      <c r="A4301" s="1">
        <v>32040</v>
      </c>
      <c r="B4301">
        <v>1987</v>
      </c>
      <c r="C4301">
        <f>_xlfn.MAXIFS(Table1[ScheduleWeekWritten],Table1[ScheduleSeason],Table1[[#This Row],[ScheduleSeason]])</f>
        <v>16</v>
      </c>
      <c r="D4301">
        <v>2</v>
      </c>
      <c r="E4301" cm="1">
        <f t="array" ref="E4301">_xlfn.XLOOKUP(Table1[[#This Row],[ScheduleWeekWritten]],Table3[Game],100+Table3[Increase],Table1[[#This Row],[ScheduleWeekWritten]])</f>
        <v>2</v>
      </c>
      <c r="F4301" t="b">
        <v>0</v>
      </c>
      <c r="G4301" t="s">
        <v>128</v>
      </c>
      <c r="H4301">
        <v>43</v>
      </c>
      <c r="I4301">
        <v>14</v>
      </c>
      <c r="J4301" t="s">
        <v>42</v>
      </c>
      <c r="K4301" t="s">
        <v>132</v>
      </c>
      <c r="L4301" t="str">
        <f>_xlfn.XLOOKUP(Table1[[#This Row],[TeamFavoriteID]],Table2[team_id],Table2[team_name],_xlfn.XLOOKUP(Table1[[#This Row],[TeamFavoriteID]],Table2[team_id_pfr],Table2[team_name],"Even"))</f>
        <v>Seattle Seahawks</v>
      </c>
      <c r="M4301">
        <v>-7</v>
      </c>
      <c r="N4301">
        <f>IF(Table1[[#This Row],[TeamFavorite]]=Table1[[#This Row],[TeamHome]],Table1[[#This Row],[ScoreAway]]-Table1[[#This Row],[ScoreHome]],Table1[[#This Row],[ScoreHome]]-Table1[[#This Row],[ScoreAway]])</f>
        <v>-29</v>
      </c>
      <c r="O4301">
        <f>IF(Table1[[#This Row],[SpreadActual]]&lt;Table1[[#This Row],[SpreadFavorite]],1,0)</f>
        <v>1</v>
      </c>
      <c r="P4301">
        <v>41</v>
      </c>
      <c r="Q4301" t="s">
        <v>129</v>
      </c>
      <c r="R4301" t="b">
        <v>0</v>
      </c>
      <c r="S4301">
        <v>72</v>
      </c>
      <c r="T4301">
        <v>0</v>
      </c>
      <c r="V4301" t="s">
        <v>103</v>
      </c>
    </row>
    <row r="4302" spans="1:22" x14ac:dyDescent="0.2">
      <c r="A4302" s="1">
        <v>32041</v>
      </c>
      <c r="B4302">
        <v>1987</v>
      </c>
      <c r="C4302">
        <f>_xlfn.MAXIFS(Table1[ScheduleWeekWritten],Table1[ScheduleSeason],Table1[[#This Row],[ScheduleSeason]])</f>
        <v>16</v>
      </c>
      <c r="D4302">
        <v>2</v>
      </c>
      <c r="E4302" cm="1">
        <f t="array" ref="E4302">_xlfn.XLOOKUP(Table1[[#This Row],[ScheduleWeekWritten]],Table3[Game],100+Table3[Increase],Table1[[#This Row],[ScheduleWeekWritten]])</f>
        <v>2</v>
      </c>
      <c r="F4302" t="b">
        <v>0</v>
      </c>
      <c r="G4302" t="s">
        <v>31</v>
      </c>
      <c r="H4302">
        <v>43</v>
      </c>
      <c r="I4302">
        <v>24</v>
      </c>
      <c r="J4302" t="s">
        <v>115</v>
      </c>
      <c r="K4302" t="s">
        <v>70</v>
      </c>
      <c r="L4302" t="str">
        <f>_xlfn.XLOOKUP(Table1[[#This Row],[TeamFavoriteID]],Table2[team_id],Table2[team_name],_xlfn.XLOOKUP(Table1[[#This Row],[TeamFavoriteID]],Table2[team_id_pfr],Table2[team_name],"Even"))</f>
        <v>Boston Patriots</v>
      </c>
      <c r="M4302">
        <v>-2</v>
      </c>
      <c r="N4302">
        <f>IF(Table1[[#This Row],[TeamFavorite]]=Table1[[#This Row],[TeamHome]],Table1[[#This Row],[ScoreAway]]-Table1[[#This Row],[ScoreHome]],Table1[[#This Row],[ScoreHome]]-Table1[[#This Row],[ScoreAway]])</f>
        <v>19</v>
      </c>
      <c r="O4302">
        <f>IF(Table1[[#This Row],[SpreadActual]]&lt;Table1[[#This Row],[SpreadFavorite]],1,0)</f>
        <v>0</v>
      </c>
      <c r="P4302">
        <v>44</v>
      </c>
      <c r="Q4302" t="s">
        <v>126</v>
      </c>
      <c r="R4302" t="b">
        <v>0</v>
      </c>
      <c r="S4302">
        <v>62</v>
      </c>
      <c r="T4302">
        <v>10</v>
      </c>
      <c r="U4302">
        <v>80</v>
      </c>
    </row>
    <row r="4303" spans="1:22" x14ac:dyDescent="0.2">
      <c r="A4303" s="1">
        <v>32075</v>
      </c>
      <c r="B4303">
        <v>1987</v>
      </c>
      <c r="C4303">
        <f>_xlfn.MAXIFS(Table1[ScheduleWeekWritten],Table1[ScheduleSeason],Table1[[#This Row],[ScheduleSeason]])</f>
        <v>16</v>
      </c>
      <c r="D4303">
        <v>7</v>
      </c>
      <c r="E4303" cm="1">
        <f t="array" ref="E4303">_xlfn.XLOOKUP(Table1[[#This Row],[ScheduleWeekWritten]],Table3[Game],100+Table3[Increase],Table1[[#This Row],[ScheduleWeekWritten]])</f>
        <v>7</v>
      </c>
      <c r="F4303" t="b">
        <v>0</v>
      </c>
      <c r="G4303" t="s">
        <v>45</v>
      </c>
      <c r="H4303">
        <v>33</v>
      </c>
      <c r="I4303">
        <v>34</v>
      </c>
      <c r="J4303" t="s">
        <v>33</v>
      </c>
      <c r="K4303" t="s">
        <v>79</v>
      </c>
      <c r="L4303" t="str">
        <f>_xlfn.XLOOKUP(Table1[[#This Row],[TeamFavoriteID]],Table2[team_id],Table2[team_name],_xlfn.XLOOKUP(Table1[[#This Row],[TeamFavoriteID]],Table2[team_id_pfr],Table2[team_name],"Even"))</f>
        <v>Detroit Lions</v>
      </c>
      <c r="M4303">
        <v>-5</v>
      </c>
      <c r="N4303">
        <f>IF(Table1[[#This Row],[TeamFavorite]]=Table1[[#This Row],[TeamHome]],Table1[[#This Row],[ScoreAway]]-Table1[[#This Row],[ScoreHome]],Table1[[#This Row],[ScoreHome]]-Table1[[#This Row],[ScoreAway]])</f>
        <v>1</v>
      </c>
      <c r="O4303">
        <f>IF(Table1[[#This Row],[SpreadActual]]&lt;Table1[[#This Row],[SpreadFavorite]],1,0)</f>
        <v>0</v>
      </c>
      <c r="P4303">
        <v>39</v>
      </c>
      <c r="Q4303" t="s">
        <v>125</v>
      </c>
      <c r="R4303" t="b">
        <v>0</v>
      </c>
      <c r="S4303">
        <v>72</v>
      </c>
      <c r="T4303">
        <v>0</v>
      </c>
      <c r="V4303" t="s">
        <v>103</v>
      </c>
    </row>
    <row r="4304" spans="1:22" x14ac:dyDescent="0.2">
      <c r="A4304" s="1">
        <v>32075</v>
      </c>
      <c r="B4304">
        <v>1987</v>
      </c>
      <c r="C4304">
        <f>_xlfn.MAXIFS(Table1[ScheduleWeekWritten],Table1[ScheduleSeason],Table1[[#This Row],[ScheduleSeason]])</f>
        <v>16</v>
      </c>
      <c r="D4304">
        <v>7</v>
      </c>
      <c r="E4304" cm="1">
        <f t="array" ref="E4304">_xlfn.XLOOKUP(Table1[[#This Row],[ScheduleWeekWritten]],Table3[Game],100+Table3[Increase],Table1[[#This Row],[ScheduleWeekWritten]])</f>
        <v>7</v>
      </c>
      <c r="F4304" t="b">
        <v>0</v>
      </c>
      <c r="G4304" t="s">
        <v>23</v>
      </c>
      <c r="H4304">
        <v>37</v>
      </c>
      <c r="I4304">
        <v>33</v>
      </c>
      <c r="J4304" t="s">
        <v>38</v>
      </c>
      <c r="K4304" t="s">
        <v>25</v>
      </c>
      <c r="L4304" t="str">
        <f>_xlfn.XLOOKUP(Table1[[#This Row],[TeamFavoriteID]],Table2[team_id],Table2[team_name],_xlfn.XLOOKUP(Table1[[#This Row],[TeamFavoriteID]],Table2[team_id_pfr],Table2[team_name],"Even"))</f>
        <v>Houston Oilers</v>
      </c>
      <c r="M4304">
        <v>-4</v>
      </c>
      <c r="N4304">
        <f>IF(Table1[[#This Row],[TeamFavorite]]=Table1[[#This Row],[TeamHome]],Table1[[#This Row],[ScoreAway]]-Table1[[#This Row],[ScoreHome]],Table1[[#This Row],[ScoreHome]]-Table1[[#This Row],[ScoreAway]])</f>
        <v>-4</v>
      </c>
      <c r="O4304">
        <f>IF(Table1[[#This Row],[SpreadActual]]&lt;Table1[[#This Row],[SpreadFavorite]],1,0)</f>
        <v>0</v>
      </c>
      <c r="P4304">
        <v>41</v>
      </c>
      <c r="Q4304" t="s">
        <v>102</v>
      </c>
      <c r="R4304" t="b">
        <v>0</v>
      </c>
      <c r="S4304">
        <v>72</v>
      </c>
      <c r="T4304">
        <v>0</v>
      </c>
      <c r="V4304" t="s">
        <v>103</v>
      </c>
    </row>
    <row r="4305" spans="1:22" x14ac:dyDescent="0.2">
      <c r="A4305" s="1">
        <v>32075</v>
      </c>
      <c r="B4305">
        <v>1987</v>
      </c>
      <c r="C4305">
        <f>_xlfn.MAXIFS(Table1[ScheduleWeekWritten],Table1[ScheduleSeason],Table1[[#This Row],[ScheduleSeason]])</f>
        <v>16</v>
      </c>
      <c r="D4305">
        <v>7</v>
      </c>
      <c r="E4305" cm="1">
        <f t="array" ref="E4305">_xlfn.XLOOKUP(Table1[[#This Row],[ScheduleWeekWritten]],Table3[Game],100+Table3[Increase],Table1[[#This Row],[ScheduleWeekWritten]])</f>
        <v>7</v>
      </c>
      <c r="F4305" t="b">
        <v>0</v>
      </c>
      <c r="G4305" t="s">
        <v>140</v>
      </c>
      <c r="H4305">
        <v>30</v>
      </c>
      <c r="I4305">
        <v>16</v>
      </c>
      <c r="J4305" t="s">
        <v>115</v>
      </c>
      <c r="K4305" t="s">
        <v>70</v>
      </c>
      <c r="L4305" t="str">
        <f>_xlfn.XLOOKUP(Table1[[#This Row],[TeamFavoriteID]],Table2[team_id],Table2[team_name],_xlfn.XLOOKUP(Table1[[#This Row],[TeamFavoriteID]],Table2[team_id_pfr],Table2[team_name],"Even"))</f>
        <v>Boston Patriots</v>
      </c>
      <c r="M4305">
        <v>-6.5</v>
      </c>
      <c r="N4305">
        <f>IF(Table1[[#This Row],[TeamFavorite]]=Table1[[#This Row],[TeamHome]],Table1[[#This Row],[ScoreAway]]-Table1[[#This Row],[ScoreHome]],Table1[[#This Row],[ScoreHome]]-Table1[[#This Row],[ScoreAway]])</f>
        <v>14</v>
      </c>
      <c r="O4305">
        <f>IF(Table1[[#This Row],[SpreadActual]]&lt;Table1[[#This Row],[SpreadFavorite]],1,0)</f>
        <v>0</v>
      </c>
      <c r="P4305">
        <v>43</v>
      </c>
      <c r="Q4305" t="s">
        <v>141</v>
      </c>
      <c r="R4305" t="b">
        <v>0</v>
      </c>
      <c r="S4305">
        <v>72</v>
      </c>
      <c r="T4305">
        <v>0</v>
      </c>
      <c r="V4305" t="s">
        <v>103</v>
      </c>
    </row>
    <row r="4306" spans="1:22" x14ac:dyDescent="0.2">
      <c r="A4306" s="1">
        <v>32075</v>
      </c>
      <c r="B4306">
        <v>1987</v>
      </c>
      <c r="C4306">
        <f>_xlfn.MAXIFS(Table1[ScheduleWeekWritten],Table1[ScheduleSeason],Table1[[#This Row],[ScheduleSeason]])</f>
        <v>16</v>
      </c>
      <c r="D4306">
        <v>7</v>
      </c>
      <c r="E4306" cm="1">
        <f t="array" ref="E4306">_xlfn.XLOOKUP(Table1[[#This Row],[ScheduleWeekWritten]],Table3[Game],100+Table3[Increase],Table1[[#This Row],[ScheduleWeekWritten]])</f>
        <v>7</v>
      </c>
      <c r="F4306" t="b">
        <v>0</v>
      </c>
      <c r="G4306" t="s">
        <v>138</v>
      </c>
      <c r="H4306">
        <v>13</v>
      </c>
      <c r="I4306">
        <v>35</v>
      </c>
      <c r="J4306" t="s">
        <v>128</v>
      </c>
      <c r="K4306" t="s">
        <v>21</v>
      </c>
      <c r="L4306" t="str">
        <f>_xlfn.XLOOKUP(Table1[[#This Row],[TeamFavoriteID]],Table2[team_id],Table2[team_name],_xlfn.XLOOKUP(Table1[[#This Row],[TeamFavoriteID]],Table2[team_id_pfr],Table2[team_name],"Even"))</f>
        <v>Las Vegas Raiders</v>
      </c>
      <c r="M4306">
        <v>-2.5</v>
      </c>
      <c r="N4306">
        <f>IF(Table1[[#This Row],[TeamFavorite]]=Table1[[#This Row],[TeamHome]],Table1[[#This Row],[ScoreAway]]-Table1[[#This Row],[ScoreHome]],Table1[[#This Row],[ScoreHome]]-Table1[[#This Row],[ScoreAway]])</f>
        <v>-22</v>
      </c>
      <c r="O4306">
        <f>IF(Table1[[#This Row],[SpreadActual]]&lt;Table1[[#This Row],[SpreadFavorite]],1,0)</f>
        <v>1</v>
      </c>
      <c r="P4306">
        <v>40</v>
      </c>
      <c r="Q4306" t="s">
        <v>65</v>
      </c>
      <c r="R4306" t="b">
        <v>0</v>
      </c>
      <c r="S4306">
        <v>67</v>
      </c>
      <c r="T4306">
        <v>7</v>
      </c>
      <c r="U4306">
        <v>76</v>
      </c>
    </row>
    <row r="4307" spans="1:22" x14ac:dyDescent="0.2">
      <c r="A4307" s="1">
        <v>32075</v>
      </c>
      <c r="B4307">
        <v>1987</v>
      </c>
      <c r="C4307">
        <f>_xlfn.MAXIFS(Table1[ScheduleWeekWritten],Table1[ScheduleSeason],Table1[[#This Row],[ScheduleSeason]])</f>
        <v>16</v>
      </c>
      <c r="D4307">
        <v>7</v>
      </c>
      <c r="E4307" cm="1">
        <f t="array" ref="E4307">_xlfn.XLOOKUP(Table1[[#This Row],[ScheduleWeekWritten]],Table3[Game],100+Table3[Increase],Table1[[#This Row],[ScheduleWeekWritten]])</f>
        <v>7</v>
      </c>
      <c r="F4307" t="b">
        <v>0</v>
      </c>
      <c r="G4307" t="s">
        <v>19</v>
      </c>
      <c r="H4307">
        <v>31</v>
      </c>
      <c r="I4307">
        <v>34</v>
      </c>
      <c r="J4307" t="s">
        <v>28</v>
      </c>
      <c r="K4307" t="s">
        <v>91</v>
      </c>
      <c r="L4307" t="str">
        <f>_xlfn.XLOOKUP(Table1[[#This Row],[TeamFavoriteID]],Table2[team_id],Table2[team_name],_xlfn.XLOOKUP(Table1[[#This Row],[TeamFavoriteID]],Table2[team_id_pfr],Table2[team_name],"Even"))</f>
        <v>Miami Dolphins</v>
      </c>
      <c r="M4307">
        <v>-9.5</v>
      </c>
      <c r="N4307">
        <f>IF(Table1[[#This Row],[TeamFavorite]]=Table1[[#This Row],[TeamHome]],Table1[[#This Row],[ScoreAway]]-Table1[[#This Row],[ScoreHome]],Table1[[#This Row],[ScoreHome]]-Table1[[#This Row],[ScoreAway]])</f>
        <v>3</v>
      </c>
      <c r="O4307">
        <f>IF(Table1[[#This Row],[SpreadActual]]&lt;Table1[[#This Row],[SpreadFavorite]],1,0)</f>
        <v>0</v>
      </c>
      <c r="P4307">
        <v>48.5</v>
      </c>
      <c r="Q4307" t="s">
        <v>143</v>
      </c>
      <c r="R4307" t="b">
        <v>0</v>
      </c>
      <c r="S4307">
        <v>78</v>
      </c>
      <c r="T4307">
        <v>10</v>
      </c>
      <c r="U4307">
        <v>67</v>
      </c>
    </row>
    <row r="4308" spans="1:22" x14ac:dyDescent="0.2">
      <c r="A4308" s="1">
        <v>32075</v>
      </c>
      <c r="B4308">
        <v>1987</v>
      </c>
      <c r="C4308">
        <f>_xlfn.MAXIFS(Table1[ScheduleWeekWritten],Table1[ScheduleSeason],Table1[[#This Row],[ScheduleSeason]])</f>
        <v>16</v>
      </c>
      <c r="D4308">
        <v>7</v>
      </c>
      <c r="E4308" cm="1">
        <f t="array" ref="E4308">_xlfn.XLOOKUP(Table1[[#This Row],[ScheduleWeekWritten]],Table3[Game],100+Table3[Increase],Table1[[#This Row],[ScheduleWeekWritten]])</f>
        <v>7</v>
      </c>
      <c r="F4308" t="b">
        <v>0</v>
      </c>
      <c r="G4308" t="s">
        <v>95</v>
      </c>
      <c r="H4308">
        <v>22</v>
      </c>
      <c r="I4308">
        <v>24</v>
      </c>
      <c r="J4308" t="s">
        <v>53</v>
      </c>
      <c r="K4308" t="s">
        <v>87</v>
      </c>
      <c r="L4308" t="str">
        <f>_xlfn.XLOOKUP(Table1[[#This Row],[TeamFavoriteID]],Table2[team_id],Table2[team_name],_xlfn.XLOOKUP(Table1[[#This Row],[TeamFavoriteID]],Table2[team_id_pfr],Table2[team_name],"Even"))</f>
        <v>San Francisco 49ers</v>
      </c>
      <c r="M4308">
        <v>-3</v>
      </c>
      <c r="N4308">
        <f>IF(Table1[[#This Row],[TeamFavorite]]=Table1[[#This Row],[TeamHome]],Table1[[#This Row],[ScoreAway]]-Table1[[#This Row],[ScoreHome]],Table1[[#This Row],[ScoreHome]]-Table1[[#This Row],[ScoreAway]])</f>
        <v>-2</v>
      </c>
      <c r="O4308">
        <f>IF(Table1[[#This Row],[SpreadActual]]&lt;Table1[[#This Row],[SpreadFavorite]],1,0)</f>
        <v>0</v>
      </c>
      <c r="P4308">
        <v>42</v>
      </c>
      <c r="Q4308" t="s">
        <v>124</v>
      </c>
      <c r="R4308" t="b">
        <v>0</v>
      </c>
      <c r="S4308">
        <v>72</v>
      </c>
      <c r="T4308">
        <v>0</v>
      </c>
      <c r="V4308" t="s">
        <v>103</v>
      </c>
    </row>
    <row r="4309" spans="1:22" x14ac:dyDescent="0.2">
      <c r="A4309" s="1">
        <v>32075</v>
      </c>
      <c r="B4309">
        <v>1987</v>
      </c>
      <c r="C4309">
        <f>_xlfn.MAXIFS(Table1[ScheduleWeekWritten],Table1[ScheduleSeason],Table1[[#This Row],[ScheduleSeason]])</f>
        <v>16</v>
      </c>
      <c r="D4309">
        <v>7</v>
      </c>
      <c r="E4309" cm="1">
        <f t="array" ref="E4309">_xlfn.XLOOKUP(Table1[[#This Row],[ScheduleWeekWritten]],Table3[Game],100+Table3[Increase],Table1[[#This Row],[ScheduleWeekWritten]])</f>
        <v>7</v>
      </c>
      <c r="F4309" t="b">
        <v>0</v>
      </c>
      <c r="G4309" t="s">
        <v>50</v>
      </c>
      <c r="H4309">
        <v>30</v>
      </c>
      <c r="I4309">
        <v>7</v>
      </c>
      <c r="J4309" t="s">
        <v>57</v>
      </c>
      <c r="K4309" t="s">
        <v>90</v>
      </c>
      <c r="L4309" t="str">
        <f>_xlfn.XLOOKUP(Table1[[#This Row],[TeamFavoriteID]],Table2[team_id],Table2[team_name],_xlfn.XLOOKUP(Table1[[#This Row],[TeamFavoriteID]],Table2[team_id_pfr],Table2[team_name],"Even"))</f>
        <v>New York Giants</v>
      </c>
      <c r="M4309">
        <v>-10</v>
      </c>
      <c r="N4309">
        <f>IF(Table1[[#This Row],[TeamFavorite]]=Table1[[#This Row],[TeamHome]],Table1[[#This Row],[ScoreAway]]-Table1[[#This Row],[ScoreHome]],Table1[[#This Row],[ScoreHome]]-Table1[[#This Row],[ScoreAway]])</f>
        <v>-23</v>
      </c>
      <c r="O4309">
        <f>IF(Table1[[#This Row],[SpreadActual]]&lt;Table1[[#This Row],[SpreadFavorite]],1,0)</f>
        <v>1</v>
      </c>
      <c r="P4309">
        <v>40</v>
      </c>
      <c r="Q4309" t="s">
        <v>126</v>
      </c>
      <c r="R4309" t="b">
        <v>0</v>
      </c>
      <c r="S4309">
        <v>56</v>
      </c>
      <c r="T4309">
        <v>19</v>
      </c>
      <c r="U4309">
        <v>59</v>
      </c>
    </row>
    <row r="4310" spans="1:22" x14ac:dyDescent="0.2">
      <c r="A4310" s="1">
        <v>32075</v>
      </c>
      <c r="B4310">
        <v>1987</v>
      </c>
      <c r="C4310">
        <f>_xlfn.MAXIFS(Table1[ScheduleWeekWritten],Table1[ScheduleSeason],Table1[[#This Row],[ScheduleSeason]])</f>
        <v>16</v>
      </c>
      <c r="D4310">
        <v>7</v>
      </c>
      <c r="E4310" cm="1">
        <f t="array" ref="E4310">_xlfn.XLOOKUP(Table1[[#This Row],[ScheduleWeekWritten]],Table3[Game],100+Table3[Increase],Table1[[#This Row],[ScheduleWeekWritten]])</f>
        <v>7</v>
      </c>
      <c r="F4310" t="b">
        <v>0</v>
      </c>
      <c r="G4310" t="s">
        <v>58</v>
      </c>
      <c r="H4310">
        <v>37</v>
      </c>
      <c r="I4310">
        <v>20</v>
      </c>
      <c r="J4310" t="s">
        <v>67</v>
      </c>
      <c r="K4310" t="s">
        <v>77</v>
      </c>
      <c r="L4310" t="str">
        <f>_xlfn.XLOOKUP(Table1[[#This Row],[TeamFavoriteID]],Table2[team_id],Table2[team_name],_xlfn.XLOOKUP(Table1[[#This Row],[TeamFavoriteID]],Table2[team_id_pfr],Table2[team_name],"Even"))</f>
        <v>Philadelphia Eagles</v>
      </c>
      <c r="M4310">
        <v>-2</v>
      </c>
      <c r="N4310">
        <f>IF(Table1[[#This Row],[TeamFavorite]]=Table1[[#This Row],[TeamHome]],Table1[[#This Row],[ScoreAway]]-Table1[[#This Row],[ScoreHome]],Table1[[#This Row],[ScoreHome]]-Table1[[#This Row],[ScoreAway]])</f>
        <v>-17</v>
      </c>
      <c r="O4310">
        <f>IF(Table1[[#This Row],[SpreadActual]]&lt;Table1[[#This Row],[SpreadFavorite]],1,0)</f>
        <v>1</v>
      </c>
      <c r="P4310">
        <v>37.5</v>
      </c>
      <c r="Q4310" t="s">
        <v>112</v>
      </c>
      <c r="R4310" t="b">
        <v>0</v>
      </c>
      <c r="S4310">
        <v>56</v>
      </c>
      <c r="T4310">
        <v>15</v>
      </c>
      <c r="U4310">
        <v>53</v>
      </c>
    </row>
    <row r="4311" spans="1:22" x14ac:dyDescent="0.2">
      <c r="A4311" s="1">
        <v>32075</v>
      </c>
      <c r="B4311">
        <v>1987</v>
      </c>
      <c r="C4311">
        <f>_xlfn.MAXIFS(Table1[ScheduleWeekWritten],Table1[ScheduleSeason],Table1[[#This Row],[ScheduleSeason]])</f>
        <v>16</v>
      </c>
      <c r="D4311">
        <v>7</v>
      </c>
      <c r="E4311" cm="1">
        <f t="array" ref="E4311">_xlfn.XLOOKUP(Table1[[#This Row],[ScheduleWeekWritten]],Table3[Game],100+Table3[Increase],Table1[[#This Row],[ScheduleWeekWritten]])</f>
        <v>7</v>
      </c>
      <c r="F4311" t="b">
        <v>0</v>
      </c>
      <c r="G4311" t="s">
        <v>49</v>
      </c>
      <c r="H4311">
        <v>23</v>
      </c>
      <c r="I4311">
        <v>20</v>
      </c>
      <c r="J4311" t="s">
        <v>101</v>
      </c>
      <c r="K4311" t="s">
        <v>51</v>
      </c>
      <c r="L4311" t="str">
        <f>_xlfn.XLOOKUP(Table1[[#This Row],[TeamFavoriteID]],Table2[team_id],Table2[team_name],_xlfn.XLOOKUP(Table1[[#This Row],[TeamFavoriteID]],Table2[team_id_pfr],Table2[team_name],"Even"))</f>
        <v>Pittsburgh Steelers</v>
      </c>
      <c r="M4311">
        <v>-2.5</v>
      </c>
      <c r="N4311">
        <f>IF(Table1[[#This Row],[TeamFavorite]]=Table1[[#This Row],[TeamHome]],Table1[[#This Row],[ScoreAway]]-Table1[[#This Row],[ScoreHome]],Table1[[#This Row],[ScoreHome]]-Table1[[#This Row],[ScoreAway]])</f>
        <v>-3</v>
      </c>
      <c r="O4311">
        <f>IF(Table1[[#This Row],[SpreadActual]]&lt;Table1[[#This Row],[SpreadFavorite]],1,0)</f>
        <v>1</v>
      </c>
      <c r="P4311">
        <v>45</v>
      </c>
      <c r="Q4311" t="s">
        <v>113</v>
      </c>
      <c r="R4311" t="b">
        <v>0</v>
      </c>
      <c r="S4311">
        <v>43</v>
      </c>
      <c r="T4311">
        <v>15</v>
      </c>
      <c r="U4311">
        <v>73</v>
      </c>
    </row>
    <row r="4312" spans="1:22" x14ac:dyDescent="0.2">
      <c r="A4312" s="1">
        <v>32075</v>
      </c>
      <c r="B4312">
        <v>1987</v>
      </c>
      <c r="C4312">
        <f>_xlfn.MAXIFS(Table1[ScheduleWeekWritten],Table1[ScheduleSeason],Table1[[#This Row],[ScheduleSeason]])</f>
        <v>16</v>
      </c>
      <c r="D4312">
        <v>7</v>
      </c>
      <c r="E4312" cm="1">
        <f t="array" ref="E4312">_xlfn.XLOOKUP(Table1[[#This Row],[ScheduleWeekWritten]],Table3[Game],100+Table3[Increase],Table1[[#This Row],[ScheduleWeekWritten]])</f>
        <v>7</v>
      </c>
      <c r="F4312" t="b">
        <v>0</v>
      </c>
      <c r="G4312" t="s">
        <v>27</v>
      </c>
      <c r="H4312">
        <v>42</v>
      </c>
      <c r="I4312">
        <v>21</v>
      </c>
      <c r="J4312" t="s">
        <v>42</v>
      </c>
      <c r="K4312" t="s">
        <v>29</v>
      </c>
      <c r="L4312" t="str">
        <f>_xlfn.XLOOKUP(Table1[[#This Row],[TeamFavoriteID]],Table2[team_id],Table2[team_name],_xlfn.XLOOKUP(Table1[[#This Row],[TeamFavoriteID]],Table2[team_id_pfr],Table2[team_name],"Even"))</f>
        <v>Los Angeles Chargers</v>
      </c>
      <c r="M4312">
        <v>-4</v>
      </c>
      <c r="N4312">
        <f>IF(Table1[[#This Row],[TeamFavorite]]=Table1[[#This Row],[TeamHome]],Table1[[#This Row],[ScoreAway]]-Table1[[#This Row],[ScoreHome]],Table1[[#This Row],[ScoreHome]]-Table1[[#This Row],[ScoreAway]])</f>
        <v>21</v>
      </c>
      <c r="O4312">
        <f>IF(Table1[[#This Row],[SpreadActual]]&lt;Table1[[#This Row],[SpreadFavorite]],1,0)</f>
        <v>0</v>
      </c>
      <c r="P4312">
        <v>44</v>
      </c>
      <c r="Q4312" t="s">
        <v>94</v>
      </c>
      <c r="R4312" t="b">
        <v>0</v>
      </c>
      <c r="S4312">
        <v>68</v>
      </c>
      <c r="T4312">
        <v>7</v>
      </c>
      <c r="U4312">
        <v>76</v>
      </c>
    </row>
    <row r="4313" spans="1:22" x14ac:dyDescent="0.2">
      <c r="A4313" s="1">
        <v>32075</v>
      </c>
      <c r="B4313">
        <v>1987</v>
      </c>
      <c r="C4313">
        <f>_xlfn.MAXIFS(Table1[ScheduleWeekWritten],Table1[ScheduleSeason],Table1[[#This Row],[ScheduleSeason]])</f>
        <v>16</v>
      </c>
      <c r="D4313">
        <v>7</v>
      </c>
      <c r="E4313" cm="1">
        <f t="array" ref="E4313">_xlfn.XLOOKUP(Table1[[#This Row],[ScheduleWeekWritten]],Table3[Game],100+Table3[Increase],Table1[[#This Row],[ScheduleWeekWritten]])</f>
        <v>7</v>
      </c>
      <c r="F4313" t="b">
        <v>0</v>
      </c>
      <c r="G4313" t="s">
        <v>127</v>
      </c>
      <c r="H4313">
        <v>26</v>
      </c>
      <c r="I4313">
        <v>27</v>
      </c>
      <c r="J4313" t="s">
        <v>46</v>
      </c>
      <c r="K4313" t="s">
        <v>47</v>
      </c>
      <c r="L4313" t="str">
        <f>_xlfn.XLOOKUP(Table1[[#This Row],[TeamFavoriteID]],Table2[team_id],Table2[team_name],_xlfn.XLOOKUP(Table1[[#This Row],[TeamFavoriteID]],Table2[team_id_pfr],Table2[team_name],"Even"))</f>
        <v>Chicago Bears</v>
      </c>
      <c r="M4313">
        <v>-10</v>
      </c>
      <c r="N4313">
        <f>IF(Table1[[#This Row],[TeamFavorite]]=Table1[[#This Row],[TeamHome]],Table1[[#This Row],[ScoreAway]]-Table1[[#This Row],[ScoreHome]],Table1[[#This Row],[ScoreHome]]-Table1[[#This Row],[ScoreAway]])</f>
        <v>-1</v>
      </c>
      <c r="O4313">
        <f>IF(Table1[[#This Row],[SpreadActual]]&lt;Table1[[#This Row],[SpreadFavorite]],1,0)</f>
        <v>0</v>
      </c>
      <c r="P4313">
        <v>38</v>
      </c>
      <c r="Q4313" t="s">
        <v>130</v>
      </c>
      <c r="R4313" t="b">
        <v>0</v>
      </c>
      <c r="S4313">
        <v>72</v>
      </c>
      <c r="T4313">
        <v>8</v>
      </c>
      <c r="U4313">
        <v>73</v>
      </c>
    </row>
    <row r="4314" spans="1:22" x14ac:dyDescent="0.2">
      <c r="A4314" s="1">
        <v>32075</v>
      </c>
      <c r="B4314">
        <v>1987</v>
      </c>
      <c r="C4314">
        <f>_xlfn.MAXIFS(Table1[ScheduleWeekWritten],Table1[ScheduleSeason],Table1[[#This Row],[ScheduleSeason]])</f>
        <v>16</v>
      </c>
      <c r="D4314">
        <v>7</v>
      </c>
      <c r="E4314" cm="1">
        <f t="array" ref="E4314">_xlfn.XLOOKUP(Table1[[#This Row],[ScheduleWeekWritten]],Table3[Game],100+Table3[Increase],Table1[[#This Row],[ScheduleWeekWritten]])</f>
        <v>7</v>
      </c>
      <c r="F4314" t="b">
        <v>0</v>
      </c>
      <c r="G4314" t="s">
        <v>61</v>
      </c>
      <c r="H4314">
        <v>17</v>
      </c>
      <c r="I4314">
        <v>16</v>
      </c>
      <c r="J4314" t="s">
        <v>31</v>
      </c>
      <c r="K4314" t="s">
        <v>85</v>
      </c>
      <c r="L4314" t="str">
        <f>_xlfn.XLOOKUP(Table1[[#This Row],[TeamFavoriteID]],Table2[team_id],Table2[team_name],_xlfn.XLOOKUP(Table1[[#This Row],[TeamFavoriteID]],Table2[team_id_pfr],Table2[team_name],"Even"))</f>
        <v>Washington Commanders</v>
      </c>
      <c r="M4314">
        <v>-7</v>
      </c>
      <c r="N4314">
        <f>IF(Table1[[#This Row],[TeamFavorite]]=Table1[[#This Row],[TeamHome]],Table1[[#This Row],[ScoreAway]]-Table1[[#This Row],[ScoreHome]],Table1[[#This Row],[ScoreHome]]-Table1[[#This Row],[ScoreAway]])</f>
        <v>1</v>
      </c>
      <c r="O4314">
        <f>IF(Table1[[#This Row],[SpreadActual]]&lt;Table1[[#This Row],[SpreadFavorite]],1,0)</f>
        <v>0</v>
      </c>
      <c r="P4314">
        <v>45</v>
      </c>
      <c r="Q4314" t="s">
        <v>64</v>
      </c>
      <c r="R4314" t="b">
        <v>0</v>
      </c>
      <c r="S4314">
        <v>56</v>
      </c>
      <c r="T4314">
        <v>16</v>
      </c>
      <c r="U4314">
        <v>53</v>
      </c>
    </row>
    <row r="4315" spans="1:22" x14ac:dyDescent="0.2">
      <c r="A4315" s="1">
        <v>32076</v>
      </c>
      <c r="B4315">
        <v>1987</v>
      </c>
      <c r="C4315">
        <f>_xlfn.MAXIFS(Table1[ScheduleWeekWritten],Table1[ScheduleSeason],Table1[[#This Row],[ScheduleSeason]])</f>
        <v>16</v>
      </c>
      <c r="D4315">
        <v>7</v>
      </c>
      <c r="E4315" cm="1">
        <f t="array" ref="E4315">_xlfn.XLOOKUP(Table1[[#This Row],[ScheduleWeekWritten]],Table3[Game],100+Table3[Increase],Table1[[#This Row],[ScheduleWeekWritten]])</f>
        <v>7</v>
      </c>
      <c r="F4315" t="b">
        <v>0</v>
      </c>
      <c r="G4315" t="s">
        <v>62</v>
      </c>
      <c r="H4315">
        <v>30</v>
      </c>
      <c r="I4315">
        <v>17</v>
      </c>
      <c r="J4315" t="s">
        <v>39</v>
      </c>
      <c r="K4315" t="s">
        <v>63</v>
      </c>
      <c r="L4315" t="str">
        <f>_xlfn.XLOOKUP(Table1[[#This Row],[TeamFavoriteID]],Table2[team_id],Table2[team_name],_xlfn.XLOOKUP(Table1[[#This Row],[TeamFavoriteID]],Table2[team_id_pfr],Table2[team_name],"Even"))</f>
        <v>Cleveland Browns</v>
      </c>
      <c r="M4315">
        <v>-5.5</v>
      </c>
      <c r="N4315">
        <f>IF(Table1[[#This Row],[TeamFavorite]]=Table1[[#This Row],[TeamHome]],Table1[[#This Row],[ScoreAway]]-Table1[[#This Row],[ScoreHome]],Table1[[#This Row],[ScoreHome]]-Table1[[#This Row],[ScoreAway]])</f>
        <v>-13</v>
      </c>
      <c r="O4315">
        <f>IF(Table1[[#This Row],[SpreadActual]]&lt;Table1[[#This Row],[SpreadFavorite]],1,0)</f>
        <v>1</v>
      </c>
      <c r="P4315">
        <v>42</v>
      </c>
      <c r="Q4315" t="s">
        <v>66</v>
      </c>
      <c r="R4315" t="b">
        <v>0</v>
      </c>
      <c r="S4315">
        <v>40</v>
      </c>
      <c r="T4315">
        <v>7</v>
      </c>
      <c r="U4315">
        <v>67</v>
      </c>
    </row>
    <row r="4316" spans="1:22" x14ac:dyDescent="0.2">
      <c r="A4316" s="1">
        <v>32076</v>
      </c>
      <c r="B4316">
        <v>1987</v>
      </c>
      <c r="C4316">
        <f>_xlfn.MAXIFS(Table1[ScheduleWeekWritten],Table1[ScheduleSeason],Table1[[#This Row],[ScheduleSeason]])</f>
        <v>16</v>
      </c>
      <c r="D4316">
        <v>7</v>
      </c>
      <c r="E4316" cm="1">
        <f t="array" ref="E4316">_xlfn.XLOOKUP(Table1[[#This Row],[ScheduleWeekWritten]],Table3[Game],100+Table3[Increase],Table1[[#This Row],[ScheduleWeekWritten]])</f>
        <v>7</v>
      </c>
      <c r="F4316" t="b">
        <v>0</v>
      </c>
      <c r="G4316" t="s">
        <v>54</v>
      </c>
      <c r="H4316">
        <v>34</v>
      </c>
      <c r="I4316">
        <v>27</v>
      </c>
      <c r="J4316" t="s">
        <v>24</v>
      </c>
      <c r="K4316" t="s">
        <v>55</v>
      </c>
      <c r="L4316" t="str">
        <f>_xlfn.XLOOKUP(Table1[[#This Row],[TeamFavoriteID]],Table2[team_id],Table2[team_name],_xlfn.XLOOKUP(Table1[[#This Row],[TeamFavoriteID]],Table2[team_id_pfr],Table2[team_name],"Even"))</f>
        <v>Minnesota Vikings</v>
      </c>
      <c r="M4316">
        <v>-1.5</v>
      </c>
      <c r="N4316">
        <f>IF(Table1[[#This Row],[TeamFavorite]]=Table1[[#This Row],[TeamHome]],Table1[[#This Row],[ScoreAway]]-Table1[[#This Row],[ScoreHome]],Table1[[#This Row],[ScoreHome]]-Table1[[#This Row],[ScoreAway]])</f>
        <v>-7</v>
      </c>
      <c r="O4316">
        <f>IF(Table1[[#This Row],[SpreadActual]]&lt;Table1[[#This Row],[SpreadFavorite]],1,0)</f>
        <v>1</v>
      </c>
      <c r="P4316">
        <v>47</v>
      </c>
      <c r="Q4316" t="s">
        <v>137</v>
      </c>
      <c r="R4316" t="b">
        <v>0</v>
      </c>
      <c r="S4316">
        <v>72</v>
      </c>
      <c r="T4316">
        <v>0</v>
      </c>
      <c r="V4316" t="s">
        <v>103</v>
      </c>
    </row>
    <row r="4317" spans="1:22" x14ac:dyDescent="0.2">
      <c r="A4317" s="1">
        <v>32082</v>
      </c>
      <c r="B4317">
        <v>1987</v>
      </c>
      <c r="C4317">
        <f>_xlfn.MAXIFS(Table1[ScheduleWeekWritten],Table1[ScheduleSeason],Table1[[#This Row],[ScheduleSeason]])</f>
        <v>16</v>
      </c>
      <c r="D4317">
        <v>8</v>
      </c>
      <c r="E4317" cm="1">
        <f t="array" ref="E4317">_xlfn.XLOOKUP(Table1[[#This Row],[ScheduleWeekWritten]],Table3[Game],100+Table3[Increase],Table1[[#This Row],[ScheduleWeekWritten]])</f>
        <v>8</v>
      </c>
      <c r="F4317" t="b">
        <v>0</v>
      </c>
      <c r="G4317" t="s">
        <v>38</v>
      </c>
      <c r="H4317">
        <v>0</v>
      </c>
      <c r="I4317">
        <v>38</v>
      </c>
      <c r="J4317" t="s">
        <v>95</v>
      </c>
      <c r="K4317" t="s">
        <v>98</v>
      </c>
      <c r="L4317" t="str">
        <f>_xlfn.XLOOKUP(Table1[[#This Row],[TeamFavoriteID]],Table2[team_id],Table2[team_name],_xlfn.XLOOKUP(Table1[[#This Row],[TeamFavoriteID]],Table2[team_id_pfr],Table2[team_name],"Even"))</f>
        <v>New Orleans Saints</v>
      </c>
      <c r="M4317">
        <v>-2</v>
      </c>
      <c r="N4317">
        <f>IF(Table1[[#This Row],[TeamFavorite]]=Table1[[#This Row],[TeamHome]],Table1[[#This Row],[ScoreAway]]-Table1[[#This Row],[ScoreHome]],Table1[[#This Row],[ScoreHome]]-Table1[[#This Row],[ScoreAway]])</f>
        <v>-38</v>
      </c>
      <c r="O4317">
        <f>IF(Table1[[#This Row],[SpreadActual]]&lt;Table1[[#This Row],[SpreadFavorite]],1,0)</f>
        <v>1</v>
      </c>
      <c r="P4317">
        <v>41</v>
      </c>
      <c r="Q4317" t="s">
        <v>41</v>
      </c>
      <c r="R4317" t="b">
        <v>0</v>
      </c>
      <c r="S4317">
        <v>66</v>
      </c>
      <c r="T4317">
        <v>8</v>
      </c>
      <c r="U4317">
        <v>54</v>
      </c>
    </row>
    <row r="4318" spans="1:22" x14ac:dyDescent="0.2">
      <c r="A4318" s="1">
        <v>32082</v>
      </c>
      <c r="B4318">
        <v>1987</v>
      </c>
      <c r="C4318">
        <f>_xlfn.MAXIFS(Table1[ScheduleWeekWritten],Table1[ScheduleSeason],Table1[[#This Row],[ScheduleSeason]])</f>
        <v>16</v>
      </c>
      <c r="D4318">
        <v>8</v>
      </c>
      <c r="E4318" cm="1">
        <f t="array" ref="E4318">_xlfn.XLOOKUP(Table1[[#This Row],[ScheduleWeekWritten]],Table3[Game],100+Table3[Increase],Table1[[#This Row],[ScheduleWeekWritten]])</f>
        <v>8</v>
      </c>
      <c r="F4318" t="b">
        <v>0</v>
      </c>
      <c r="G4318" t="s">
        <v>28</v>
      </c>
      <c r="H4318">
        <v>7</v>
      </c>
      <c r="I4318">
        <v>27</v>
      </c>
      <c r="J4318" t="s">
        <v>61</v>
      </c>
      <c r="K4318" t="s">
        <v>85</v>
      </c>
      <c r="L4318" t="str">
        <f>_xlfn.XLOOKUP(Table1[[#This Row],[TeamFavoriteID]],Table2[team_id],Table2[team_name],_xlfn.XLOOKUP(Table1[[#This Row],[TeamFavoriteID]],Table2[team_id_pfr],Table2[team_name],"Even"))</f>
        <v>Washington Commanders</v>
      </c>
      <c r="M4318">
        <v>-3.5</v>
      </c>
      <c r="N4318">
        <f>IF(Table1[[#This Row],[TeamFavorite]]=Table1[[#This Row],[TeamHome]],Table1[[#This Row],[ScoreAway]]-Table1[[#This Row],[ScoreHome]],Table1[[#This Row],[ScoreHome]]-Table1[[#This Row],[ScoreAway]])</f>
        <v>-20</v>
      </c>
      <c r="O4318">
        <f>IF(Table1[[#This Row],[SpreadActual]]&lt;Table1[[#This Row],[SpreadFavorite]],1,0)</f>
        <v>1</v>
      </c>
      <c r="P4318">
        <v>45</v>
      </c>
      <c r="Q4318" t="s">
        <v>123</v>
      </c>
      <c r="R4318" t="b">
        <v>0</v>
      </c>
      <c r="S4318">
        <v>44</v>
      </c>
      <c r="T4318">
        <v>7</v>
      </c>
      <c r="U4318">
        <v>74</v>
      </c>
    </row>
    <row r="4319" spans="1:22" x14ac:dyDescent="0.2">
      <c r="A4319" s="1">
        <v>32082</v>
      </c>
      <c r="B4319">
        <v>1987</v>
      </c>
      <c r="C4319">
        <f>_xlfn.MAXIFS(Table1[ScheduleWeekWritten],Table1[ScheduleSeason],Table1[[#This Row],[ScheduleSeason]])</f>
        <v>16</v>
      </c>
      <c r="D4319">
        <v>8</v>
      </c>
      <c r="E4319" cm="1">
        <f t="array" ref="E4319">_xlfn.XLOOKUP(Table1[[#This Row],[ScheduleWeekWritten]],Table3[Game],100+Table3[Increase],Table1[[#This Row],[ScheduleWeekWritten]])</f>
        <v>8</v>
      </c>
      <c r="F4319" t="b">
        <v>0</v>
      </c>
      <c r="G4319" t="s">
        <v>46</v>
      </c>
      <c r="H4319">
        <v>31</v>
      </c>
      <c r="I4319">
        <v>28</v>
      </c>
      <c r="J4319" t="s">
        <v>42</v>
      </c>
      <c r="K4319" t="s">
        <v>47</v>
      </c>
      <c r="L4319" t="str">
        <f>_xlfn.XLOOKUP(Table1[[#This Row],[TeamFavoriteID]],Table2[team_id],Table2[team_name],_xlfn.XLOOKUP(Table1[[#This Row],[TeamFavoriteID]],Table2[team_id_pfr],Table2[team_name],"Even"))</f>
        <v>Chicago Bears</v>
      </c>
      <c r="M4319">
        <v>-14.5</v>
      </c>
      <c r="N4319">
        <f>IF(Table1[[#This Row],[TeamFavorite]]=Table1[[#This Row],[TeamHome]],Table1[[#This Row],[ScoreAway]]-Table1[[#This Row],[ScoreHome]],Table1[[#This Row],[ScoreHome]]-Table1[[#This Row],[ScoreAway]])</f>
        <v>-3</v>
      </c>
      <c r="O4319">
        <f>IF(Table1[[#This Row],[SpreadActual]]&lt;Table1[[#This Row],[SpreadFavorite]],1,0)</f>
        <v>0</v>
      </c>
      <c r="P4319">
        <v>40</v>
      </c>
      <c r="Q4319" t="s">
        <v>114</v>
      </c>
      <c r="R4319" t="b">
        <v>0</v>
      </c>
      <c r="S4319">
        <v>56</v>
      </c>
      <c r="T4319">
        <v>8</v>
      </c>
      <c r="U4319">
        <v>93</v>
      </c>
    </row>
    <row r="4320" spans="1:22" x14ac:dyDescent="0.2">
      <c r="A4320" s="1">
        <v>32082</v>
      </c>
      <c r="B4320">
        <v>1987</v>
      </c>
      <c r="C4320">
        <f>_xlfn.MAXIFS(Table1[ScheduleWeekWritten],Table1[ScheduleSeason],Table1[[#This Row],[ScheduleSeason]])</f>
        <v>16</v>
      </c>
      <c r="D4320">
        <v>8</v>
      </c>
      <c r="E4320" cm="1">
        <f t="array" ref="E4320">_xlfn.XLOOKUP(Table1[[#This Row],[ScheduleWeekWritten]],Table3[Game],100+Table3[Increase],Table1[[#This Row],[ScheduleWeekWritten]])</f>
        <v>8</v>
      </c>
      <c r="F4320" t="b">
        <v>0</v>
      </c>
      <c r="G4320" t="s">
        <v>101</v>
      </c>
      <c r="H4320">
        <v>29</v>
      </c>
      <c r="I4320">
        <v>31</v>
      </c>
      <c r="J4320" t="s">
        <v>23</v>
      </c>
      <c r="K4320" t="s">
        <v>104</v>
      </c>
      <c r="L4320" t="str">
        <f>_xlfn.XLOOKUP(Table1[[#This Row],[TeamFavoriteID]],Table2[team_id],Table2[team_name],_xlfn.XLOOKUP(Table1[[#This Row],[TeamFavoriteID]],Table2[team_id_pfr],Table2[team_name],"Even"))</f>
        <v>Cincinnati Bengals</v>
      </c>
      <c r="M4320">
        <v>-6.5</v>
      </c>
      <c r="N4320">
        <f>IF(Table1[[#This Row],[TeamFavorite]]=Table1[[#This Row],[TeamHome]],Table1[[#This Row],[ScoreAway]]-Table1[[#This Row],[ScoreHome]],Table1[[#This Row],[ScoreHome]]-Table1[[#This Row],[ScoreAway]])</f>
        <v>2</v>
      </c>
      <c r="O4320">
        <f>IF(Table1[[#This Row],[SpreadActual]]&lt;Table1[[#This Row],[SpreadFavorite]],1,0)</f>
        <v>0</v>
      </c>
      <c r="P4320">
        <v>48.5</v>
      </c>
      <c r="Q4320" t="s">
        <v>111</v>
      </c>
      <c r="R4320" t="b">
        <v>0</v>
      </c>
      <c r="S4320">
        <v>63</v>
      </c>
      <c r="T4320">
        <v>5</v>
      </c>
      <c r="U4320">
        <v>59</v>
      </c>
    </row>
    <row r="4321" spans="1:22" x14ac:dyDescent="0.2">
      <c r="A4321" s="1">
        <v>32082</v>
      </c>
      <c r="B4321">
        <v>1987</v>
      </c>
      <c r="C4321">
        <f>_xlfn.MAXIFS(Table1[ScheduleWeekWritten],Table1[ScheduleSeason],Table1[[#This Row],[ScheduleSeason]])</f>
        <v>16</v>
      </c>
      <c r="D4321">
        <v>8</v>
      </c>
      <c r="E4321" cm="1">
        <f t="array" ref="E4321">_xlfn.XLOOKUP(Table1[[#This Row],[ScheduleWeekWritten]],Table3[Game],100+Table3[Increase],Table1[[#This Row],[ScheduleWeekWritten]])</f>
        <v>8</v>
      </c>
      <c r="F4321" t="b">
        <v>0</v>
      </c>
      <c r="G4321" t="s">
        <v>24</v>
      </c>
      <c r="H4321">
        <v>34</v>
      </c>
      <c r="I4321">
        <v>0</v>
      </c>
      <c r="J4321" t="s">
        <v>45</v>
      </c>
      <c r="K4321" t="s">
        <v>88</v>
      </c>
      <c r="L4321" t="str">
        <f>_xlfn.XLOOKUP(Table1[[#This Row],[TeamFavoriteID]],Table2[team_id],Table2[team_name],_xlfn.XLOOKUP(Table1[[#This Row],[TeamFavoriteID]],Table2[team_id_pfr],Table2[team_name],"Even"))</f>
        <v>Denver Broncos</v>
      </c>
      <c r="M4321">
        <v>-10.5</v>
      </c>
      <c r="N4321">
        <f>IF(Table1[[#This Row],[TeamFavorite]]=Table1[[#This Row],[TeamHome]],Table1[[#This Row],[ScoreAway]]-Table1[[#This Row],[ScoreHome]],Table1[[#This Row],[ScoreHome]]-Table1[[#This Row],[ScoreAway]])</f>
        <v>-34</v>
      </c>
      <c r="O4321">
        <f>IF(Table1[[#This Row],[SpreadActual]]&lt;Table1[[#This Row],[SpreadFavorite]],1,0)</f>
        <v>1</v>
      </c>
      <c r="P4321">
        <v>46</v>
      </c>
      <c r="Q4321" t="s">
        <v>71</v>
      </c>
      <c r="R4321" t="b">
        <v>0</v>
      </c>
      <c r="S4321">
        <v>53</v>
      </c>
      <c r="T4321">
        <v>6</v>
      </c>
      <c r="U4321">
        <v>71</v>
      </c>
    </row>
    <row r="4322" spans="1:22" x14ac:dyDescent="0.2">
      <c r="A4322" s="1">
        <v>32082</v>
      </c>
      <c r="B4322">
        <v>1987</v>
      </c>
      <c r="C4322">
        <f>_xlfn.MAXIFS(Table1[ScheduleWeekWritten],Table1[ScheduleSeason],Table1[[#This Row],[ScheduleSeason]])</f>
        <v>16</v>
      </c>
      <c r="D4322">
        <v>8</v>
      </c>
      <c r="E4322" cm="1">
        <f t="array" ref="E4322">_xlfn.XLOOKUP(Table1[[#This Row],[ScheduleWeekWritten]],Table3[Game],100+Table3[Increase],Table1[[#This Row],[ScheduleWeekWritten]])</f>
        <v>8</v>
      </c>
      <c r="F4322" t="b">
        <v>0</v>
      </c>
      <c r="G4322" t="s">
        <v>33</v>
      </c>
      <c r="H4322">
        <v>17</v>
      </c>
      <c r="I4322">
        <v>23</v>
      </c>
      <c r="J4322" t="s">
        <v>127</v>
      </c>
      <c r="K4322" t="s">
        <v>35</v>
      </c>
      <c r="L4322" t="str">
        <f>_xlfn.XLOOKUP(Table1[[#This Row],[TeamFavoriteID]],Table2[team_id],Table2[team_name],_xlfn.XLOOKUP(Table1[[#This Row],[TeamFavoriteID]],Table2[team_id_pfr],Table2[team_name],"Even"))</f>
        <v>Green Bay Packers</v>
      </c>
      <c r="M4322">
        <v>-2</v>
      </c>
      <c r="N4322">
        <f>IF(Table1[[#This Row],[TeamFavorite]]=Table1[[#This Row],[TeamHome]],Table1[[#This Row],[ScoreAway]]-Table1[[#This Row],[ScoreHome]],Table1[[#This Row],[ScoreHome]]-Table1[[#This Row],[ScoreAway]])</f>
        <v>6</v>
      </c>
      <c r="O4322">
        <f>IF(Table1[[#This Row],[SpreadActual]]&lt;Table1[[#This Row],[SpreadFavorite]],1,0)</f>
        <v>0</v>
      </c>
      <c r="P4322">
        <v>42.5</v>
      </c>
      <c r="Q4322" t="s">
        <v>36</v>
      </c>
      <c r="R4322" t="b">
        <v>0</v>
      </c>
      <c r="S4322">
        <v>51</v>
      </c>
      <c r="T4322">
        <v>9</v>
      </c>
      <c r="U4322">
        <v>98</v>
      </c>
    </row>
    <row r="4323" spans="1:22" x14ac:dyDescent="0.2">
      <c r="A4323" s="1">
        <v>32082</v>
      </c>
      <c r="B4323">
        <v>1987</v>
      </c>
      <c r="C4323">
        <f>_xlfn.MAXIFS(Table1[ScheduleWeekWritten],Table1[ScheduleSeason],Table1[[#This Row],[ScheduleSeason]])</f>
        <v>16</v>
      </c>
      <c r="D4323">
        <v>8</v>
      </c>
      <c r="E4323" cm="1">
        <f t="array" ref="E4323">_xlfn.XLOOKUP(Table1[[#This Row],[ScheduleWeekWritten]],Table3[Game],100+Table3[Increase],Table1[[#This Row],[ScheduleWeekWritten]])</f>
        <v>8</v>
      </c>
      <c r="F4323" t="b">
        <v>0</v>
      </c>
      <c r="G4323" t="s">
        <v>39</v>
      </c>
      <c r="H4323">
        <v>10</v>
      </c>
      <c r="I4323">
        <v>31</v>
      </c>
      <c r="J4323" t="s">
        <v>53</v>
      </c>
      <c r="K4323" t="s">
        <v>87</v>
      </c>
      <c r="L4323" t="str">
        <f>_xlfn.XLOOKUP(Table1[[#This Row],[TeamFavoriteID]],Table2[team_id],Table2[team_name],_xlfn.XLOOKUP(Table1[[#This Row],[TeamFavoriteID]],Table2[team_id_pfr],Table2[team_name],"Even"))</f>
        <v>San Francisco 49ers</v>
      </c>
      <c r="M4323">
        <v>-4.5</v>
      </c>
      <c r="N4323">
        <f>IF(Table1[[#This Row],[TeamFavorite]]=Table1[[#This Row],[TeamHome]],Table1[[#This Row],[ScoreAway]]-Table1[[#This Row],[ScoreHome]],Table1[[#This Row],[ScoreHome]]-Table1[[#This Row],[ScoreAway]])</f>
        <v>-21</v>
      </c>
      <c r="O4323">
        <f>IF(Table1[[#This Row],[SpreadActual]]&lt;Table1[[#This Row],[SpreadFavorite]],1,0)</f>
        <v>1</v>
      </c>
      <c r="P4323">
        <v>41.5</v>
      </c>
      <c r="Q4323" t="s">
        <v>135</v>
      </c>
      <c r="R4323" t="b">
        <v>0</v>
      </c>
      <c r="S4323">
        <v>64</v>
      </c>
      <c r="T4323">
        <v>8</v>
      </c>
      <c r="U4323">
        <v>91</v>
      </c>
    </row>
    <row r="4324" spans="1:22" x14ac:dyDescent="0.2">
      <c r="A4324" s="1">
        <v>32082</v>
      </c>
      <c r="B4324">
        <v>1987</v>
      </c>
      <c r="C4324">
        <f>_xlfn.MAXIFS(Table1[ScheduleWeekWritten],Table1[ScheduleSeason],Table1[[#This Row],[ScheduleSeason]])</f>
        <v>16</v>
      </c>
      <c r="D4324">
        <v>8</v>
      </c>
      <c r="E4324" cm="1">
        <f t="array" ref="E4324">_xlfn.XLOOKUP(Table1[[#This Row],[ScheduleWeekWritten]],Table3[Game],100+Table3[Increase],Table1[[#This Row],[ScheduleWeekWritten]])</f>
        <v>8</v>
      </c>
      <c r="F4324" t="b">
        <v>0</v>
      </c>
      <c r="G4324" t="s">
        <v>19</v>
      </c>
      <c r="H4324">
        <v>35</v>
      </c>
      <c r="I4324">
        <v>24</v>
      </c>
      <c r="J4324" t="s">
        <v>49</v>
      </c>
      <c r="K4324" t="s">
        <v>91</v>
      </c>
      <c r="L4324" t="str">
        <f>_xlfn.XLOOKUP(Table1[[#This Row],[TeamFavoriteID]],Table2[team_id],Table2[team_name],_xlfn.XLOOKUP(Table1[[#This Row],[TeamFavoriteID]],Table2[team_id_pfr],Table2[team_name],"Even"))</f>
        <v>Miami Dolphins</v>
      </c>
      <c r="M4324">
        <v>-6.5</v>
      </c>
      <c r="N4324">
        <f>IF(Table1[[#This Row],[TeamFavorite]]=Table1[[#This Row],[TeamHome]],Table1[[#This Row],[ScoreAway]]-Table1[[#This Row],[ScoreHome]],Table1[[#This Row],[ScoreHome]]-Table1[[#This Row],[ScoreAway]])</f>
        <v>-11</v>
      </c>
      <c r="O4324">
        <f>IF(Table1[[#This Row],[SpreadActual]]&lt;Table1[[#This Row],[SpreadFavorite]],1,0)</f>
        <v>1</v>
      </c>
      <c r="P4324">
        <v>45</v>
      </c>
      <c r="Q4324" t="s">
        <v>143</v>
      </c>
      <c r="R4324" t="b">
        <v>0</v>
      </c>
      <c r="S4324">
        <v>77</v>
      </c>
      <c r="T4324">
        <v>20</v>
      </c>
      <c r="U4324">
        <v>85</v>
      </c>
    </row>
    <row r="4325" spans="1:22" x14ac:dyDescent="0.2">
      <c r="A4325" s="1">
        <v>32082</v>
      </c>
      <c r="B4325">
        <v>1987</v>
      </c>
      <c r="C4325">
        <f>_xlfn.MAXIFS(Table1[ScheduleWeekWritten],Table1[ScheduleSeason],Table1[[#This Row],[ScheduleSeason]])</f>
        <v>16</v>
      </c>
      <c r="D4325">
        <v>8</v>
      </c>
      <c r="E4325" cm="1">
        <f t="array" ref="E4325">_xlfn.XLOOKUP(Table1[[#This Row],[ScheduleWeekWritten]],Table3[Game],100+Table3[Increase],Table1[[#This Row],[ScheduleWeekWritten]])</f>
        <v>8</v>
      </c>
      <c r="F4325" t="b">
        <v>0</v>
      </c>
      <c r="G4325" t="s">
        <v>115</v>
      </c>
      <c r="H4325">
        <v>26</v>
      </c>
      <c r="I4325">
        <v>23</v>
      </c>
      <c r="J4325" t="s">
        <v>138</v>
      </c>
      <c r="K4325" t="s">
        <v>70</v>
      </c>
      <c r="L4325" t="str">
        <f>_xlfn.XLOOKUP(Table1[[#This Row],[TeamFavoriteID]],Table2[team_id],Table2[team_name],_xlfn.XLOOKUP(Table1[[#This Row],[TeamFavoriteID]],Table2[team_id_pfr],Table2[team_name],"Even"))</f>
        <v>Boston Patriots</v>
      </c>
      <c r="M4325">
        <v>-3.5</v>
      </c>
      <c r="N4325">
        <f>IF(Table1[[#This Row],[TeamFavorite]]=Table1[[#This Row],[TeamHome]],Table1[[#This Row],[ScoreAway]]-Table1[[#This Row],[ScoreHome]],Table1[[#This Row],[ScoreHome]]-Table1[[#This Row],[ScoreAway]])</f>
        <v>3</v>
      </c>
      <c r="O4325">
        <f>IF(Table1[[#This Row],[SpreadActual]]&lt;Table1[[#This Row],[SpreadFavorite]],1,0)</f>
        <v>0</v>
      </c>
      <c r="P4325">
        <v>42</v>
      </c>
      <c r="Q4325" t="s">
        <v>116</v>
      </c>
      <c r="R4325" t="b">
        <v>0</v>
      </c>
      <c r="S4325">
        <v>47</v>
      </c>
      <c r="T4325">
        <v>9</v>
      </c>
      <c r="U4325">
        <v>57</v>
      </c>
    </row>
    <row r="4326" spans="1:22" x14ac:dyDescent="0.2">
      <c r="A4326" s="1">
        <v>32082</v>
      </c>
      <c r="B4326">
        <v>1987</v>
      </c>
      <c r="C4326">
        <f>_xlfn.MAXIFS(Table1[ScheduleWeekWritten],Table1[ScheduleSeason],Table1[[#This Row],[ScheduleSeason]])</f>
        <v>16</v>
      </c>
      <c r="D4326">
        <v>8</v>
      </c>
      <c r="E4326" cm="1">
        <f t="array" ref="E4326">_xlfn.XLOOKUP(Table1[[#This Row],[ScheduleWeekWritten]],Table3[Game],100+Table3[Increase],Table1[[#This Row],[ScheduleWeekWritten]])</f>
        <v>8</v>
      </c>
      <c r="F4326" t="b">
        <v>0</v>
      </c>
      <c r="G4326" t="s">
        <v>31</v>
      </c>
      <c r="H4326">
        <v>14</v>
      </c>
      <c r="I4326">
        <v>19</v>
      </c>
      <c r="J4326" t="s">
        <v>140</v>
      </c>
      <c r="K4326" t="s">
        <v>32</v>
      </c>
      <c r="L4326" t="str">
        <f>_xlfn.XLOOKUP(Table1[[#This Row],[TeamFavoriteID]],Table2[team_id],Table2[team_name],_xlfn.XLOOKUP(Table1[[#This Row],[TeamFavoriteID]],Table2[team_id_pfr],Table2[team_name],"Even"))</f>
        <v>New York Jets</v>
      </c>
      <c r="M4326">
        <v>-7</v>
      </c>
      <c r="N4326">
        <f>IF(Table1[[#This Row],[TeamFavorite]]=Table1[[#This Row],[TeamHome]],Table1[[#This Row],[ScoreAway]]-Table1[[#This Row],[ScoreHome]],Table1[[#This Row],[ScoreHome]]-Table1[[#This Row],[ScoreAway]])</f>
        <v>5</v>
      </c>
      <c r="O4326">
        <f>IF(Table1[[#This Row],[SpreadActual]]&lt;Table1[[#This Row],[SpreadFavorite]],1,0)</f>
        <v>0</v>
      </c>
      <c r="P4326">
        <v>44</v>
      </c>
      <c r="Q4326" t="s">
        <v>126</v>
      </c>
      <c r="R4326" t="b">
        <v>0</v>
      </c>
      <c r="S4326">
        <v>53</v>
      </c>
      <c r="T4326">
        <v>9</v>
      </c>
      <c r="U4326">
        <v>62</v>
      </c>
    </row>
    <row r="4327" spans="1:22" x14ac:dyDescent="0.2">
      <c r="A4327" s="1">
        <v>32082</v>
      </c>
      <c r="B4327">
        <v>1987</v>
      </c>
      <c r="C4327">
        <f>_xlfn.MAXIFS(Table1[ScheduleWeekWritten],Table1[ScheduleSeason],Table1[[#This Row],[ScheduleSeason]])</f>
        <v>16</v>
      </c>
      <c r="D4327">
        <v>8</v>
      </c>
      <c r="E4327" cm="1">
        <f t="array" ref="E4327">_xlfn.XLOOKUP(Table1[[#This Row],[ScheduleWeekWritten]],Table3[Game],100+Table3[Increase],Table1[[#This Row],[ScheduleWeekWritten]])</f>
        <v>8</v>
      </c>
      <c r="F4327" t="b">
        <v>0</v>
      </c>
      <c r="G4327" t="s">
        <v>27</v>
      </c>
      <c r="H4327">
        <v>27</v>
      </c>
      <c r="I4327">
        <v>24</v>
      </c>
      <c r="J4327" t="s">
        <v>62</v>
      </c>
      <c r="K4327" t="s">
        <v>29</v>
      </c>
      <c r="L4327" t="str">
        <f>_xlfn.XLOOKUP(Table1[[#This Row],[TeamFavoriteID]],Table2[team_id],Table2[team_name],_xlfn.XLOOKUP(Table1[[#This Row],[TeamFavoriteID]],Table2[team_id_pfr],Table2[team_name],"Even"))</f>
        <v>Los Angeles Chargers</v>
      </c>
      <c r="M4327">
        <v>-1</v>
      </c>
      <c r="N4327">
        <f>IF(Table1[[#This Row],[TeamFavorite]]=Table1[[#This Row],[TeamHome]],Table1[[#This Row],[ScoreAway]]-Table1[[#This Row],[ScoreHome]],Table1[[#This Row],[ScoreHome]]-Table1[[#This Row],[ScoreAway]])</f>
        <v>3</v>
      </c>
      <c r="O4327">
        <f>IF(Table1[[#This Row],[SpreadActual]]&lt;Table1[[#This Row],[SpreadFavorite]],1,0)</f>
        <v>0</v>
      </c>
      <c r="P4327">
        <v>48</v>
      </c>
      <c r="Q4327" t="s">
        <v>94</v>
      </c>
      <c r="R4327" t="b">
        <v>0</v>
      </c>
      <c r="S4327">
        <v>66</v>
      </c>
      <c r="T4327">
        <v>12</v>
      </c>
      <c r="U4327">
        <v>84</v>
      </c>
    </row>
    <row r="4328" spans="1:22" x14ac:dyDescent="0.2">
      <c r="A4328" s="1">
        <v>32082</v>
      </c>
      <c r="B4328">
        <v>1987</v>
      </c>
      <c r="C4328">
        <f>_xlfn.MAXIFS(Table1[ScheduleWeekWritten],Table1[ScheduleSeason],Table1[[#This Row],[ScheduleSeason]])</f>
        <v>16</v>
      </c>
      <c r="D4328">
        <v>8</v>
      </c>
      <c r="E4328" cm="1">
        <f t="array" ref="E4328">_xlfn.XLOOKUP(Table1[[#This Row],[ScheduleWeekWritten]],Table3[Game],100+Table3[Increase],Table1[[#This Row],[ScheduleWeekWritten]])</f>
        <v>8</v>
      </c>
      <c r="F4328" t="b">
        <v>0</v>
      </c>
      <c r="G4328" t="s">
        <v>128</v>
      </c>
      <c r="H4328">
        <v>28</v>
      </c>
      <c r="I4328">
        <v>17</v>
      </c>
      <c r="J4328" t="s">
        <v>54</v>
      </c>
      <c r="K4328" t="s">
        <v>132</v>
      </c>
      <c r="L4328" t="str">
        <f>_xlfn.XLOOKUP(Table1[[#This Row],[TeamFavoriteID]],Table2[team_id],Table2[team_name],_xlfn.XLOOKUP(Table1[[#This Row],[TeamFavoriteID]],Table2[team_id_pfr],Table2[team_name],"Even"))</f>
        <v>Seattle Seahawks</v>
      </c>
      <c r="M4328">
        <v>-6.5</v>
      </c>
      <c r="N4328">
        <f>IF(Table1[[#This Row],[TeamFavorite]]=Table1[[#This Row],[TeamHome]],Table1[[#This Row],[ScoreAway]]-Table1[[#This Row],[ScoreHome]],Table1[[#This Row],[ScoreHome]]-Table1[[#This Row],[ScoreAway]])</f>
        <v>-11</v>
      </c>
      <c r="O4328">
        <f>IF(Table1[[#This Row],[SpreadActual]]&lt;Table1[[#This Row],[SpreadFavorite]],1,0)</f>
        <v>1</v>
      </c>
      <c r="P4328">
        <v>47</v>
      </c>
      <c r="Q4328" t="s">
        <v>129</v>
      </c>
      <c r="R4328" t="b">
        <v>0</v>
      </c>
      <c r="S4328">
        <v>72</v>
      </c>
      <c r="T4328">
        <v>0</v>
      </c>
      <c r="V4328" t="s">
        <v>103</v>
      </c>
    </row>
    <row r="4329" spans="1:22" x14ac:dyDescent="0.2">
      <c r="A4329" s="1">
        <v>32082</v>
      </c>
      <c r="B4329">
        <v>1987</v>
      </c>
      <c r="C4329">
        <f>_xlfn.MAXIFS(Table1[ScheduleWeekWritten],Table1[ScheduleSeason],Table1[[#This Row],[ScheduleSeason]])</f>
        <v>16</v>
      </c>
      <c r="D4329">
        <v>8</v>
      </c>
      <c r="E4329" cm="1">
        <f t="array" ref="E4329">_xlfn.XLOOKUP(Table1[[#This Row],[ScheduleWeekWritten]],Table3[Game],100+Table3[Increase],Table1[[#This Row],[ScheduleWeekWritten]])</f>
        <v>8</v>
      </c>
      <c r="F4329" t="b">
        <v>0</v>
      </c>
      <c r="G4329" t="s">
        <v>57</v>
      </c>
      <c r="H4329">
        <v>23</v>
      </c>
      <c r="I4329">
        <v>28</v>
      </c>
      <c r="J4329" t="s">
        <v>58</v>
      </c>
      <c r="K4329" t="s">
        <v>59</v>
      </c>
      <c r="L4329" t="str">
        <f>_xlfn.XLOOKUP(Table1[[#This Row],[TeamFavoriteID]],Table2[team_id],Table2[team_name],_xlfn.XLOOKUP(Table1[[#This Row],[TeamFavoriteID]],Table2[team_id_pfr],Table2[team_name],"Even"))</f>
        <v>Arizona Cardinals</v>
      </c>
      <c r="M4329">
        <v>-2.5</v>
      </c>
      <c r="N4329">
        <f>IF(Table1[[#This Row],[TeamFavorite]]=Table1[[#This Row],[TeamHome]],Table1[[#This Row],[ScoreAway]]-Table1[[#This Row],[ScoreHome]],Table1[[#This Row],[ScoreHome]]-Table1[[#This Row],[ScoreAway]])</f>
        <v>-5</v>
      </c>
      <c r="O4329">
        <f>IF(Table1[[#This Row],[SpreadActual]]&lt;Table1[[#This Row],[SpreadFavorite]],1,0)</f>
        <v>1</v>
      </c>
      <c r="P4329">
        <v>42</v>
      </c>
      <c r="Q4329" t="s">
        <v>60</v>
      </c>
      <c r="R4329" t="b">
        <v>0</v>
      </c>
      <c r="S4329">
        <v>68</v>
      </c>
      <c r="T4329">
        <v>10</v>
      </c>
      <c r="U4329">
        <v>60</v>
      </c>
    </row>
    <row r="4330" spans="1:22" x14ac:dyDescent="0.2">
      <c r="A4330" s="1">
        <v>32083</v>
      </c>
      <c r="B4330">
        <v>1987</v>
      </c>
      <c r="C4330">
        <f>_xlfn.MAXIFS(Table1[ScheduleWeekWritten],Table1[ScheduleSeason],Table1[[#This Row],[ScheduleSeason]])</f>
        <v>16</v>
      </c>
      <c r="D4330">
        <v>8</v>
      </c>
      <c r="E4330" cm="1">
        <f t="array" ref="E4330">_xlfn.XLOOKUP(Table1[[#This Row],[ScheduleWeekWritten]],Table3[Game],100+Table3[Increase],Table1[[#This Row],[ScheduleWeekWritten]])</f>
        <v>8</v>
      </c>
      <c r="F4330" t="b">
        <v>0</v>
      </c>
      <c r="G4330" t="s">
        <v>67</v>
      </c>
      <c r="H4330">
        <v>33</v>
      </c>
      <c r="I4330">
        <v>24</v>
      </c>
      <c r="J4330" t="s">
        <v>50</v>
      </c>
      <c r="K4330" t="s">
        <v>90</v>
      </c>
      <c r="L4330" t="str">
        <f>_xlfn.XLOOKUP(Table1[[#This Row],[TeamFavoriteID]],Table2[team_id],Table2[team_name],_xlfn.XLOOKUP(Table1[[#This Row],[TeamFavoriteID]],Table2[team_id_pfr],Table2[team_name],"Even"))</f>
        <v>New York Giants</v>
      </c>
      <c r="M4330">
        <v>-7</v>
      </c>
      <c r="N4330">
        <f>IF(Table1[[#This Row],[TeamFavorite]]=Table1[[#This Row],[TeamHome]],Table1[[#This Row],[ScoreAway]]-Table1[[#This Row],[ScoreHome]],Table1[[#This Row],[ScoreHome]]-Table1[[#This Row],[ScoreAway]])</f>
        <v>9</v>
      </c>
      <c r="O4330">
        <f>IF(Table1[[#This Row],[SpreadActual]]&lt;Table1[[#This Row],[SpreadFavorite]],1,0)</f>
        <v>0</v>
      </c>
      <c r="P4330">
        <v>40</v>
      </c>
      <c r="Q4330" t="s">
        <v>119</v>
      </c>
      <c r="R4330" t="b">
        <v>0</v>
      </c>
      <c r="S4330">
        <v>69</v>
      </c>
      <c r="T4330">
        <v>14</v>
      </c>
      <c r="U4330">
        <v>62</v>
      </c>
    </row>
    <row r="4331" spans="1:22" x14ac:dyDescent="0.2">
      <c r="A4331" s="1">
        <v>32089</v>
      </c>
      <c r="B4331">
        <v>1987</v>
      </c>
      <c r="C4331">
        <f>_xlfn.MAXIFS(Table1[ScheduleWeekWritten],Table1[ScheduleSeason],Table1[[#This Row],[ScheduleSeason]])</f>
        <v>16</v>
      </c>
      <c r="D4331">
        <v>9</v>
      </c>
      <c r="E4331" cm="1">
        <f t="array" ref="E4331">_xlfn.XLOOKUP(Table1[[#This Row],[ScheduleWeekWritten]],Table3[Game],100+Table3[Increase],Table1[[#This Row],[ScheduleWeekWritten]])</f>
        <v>9</v>
      </c>
      <c r="F4331" t="b">
        <v>0</v>
      </c>
      <c r="G4331" t="s">
        <v>28</v>
      </c>
      <c r="H4331">
        <v>21</v>
      </c>
      <c r="I4331">
        <v>14</v>
      </c>
      <c r="J4331" t="s">
        <v>24</v>
      </c>
      <c r="K4331" t="s">
        <v>88</v>
      </c>
      <c r="L4331" t="str">
        <f>_xlfn.XLOOKUP(Table1[[#This Row],[TeamFavoriteID]],Table2[team_id],Table2[team_name],_xlfn.XLOOKUP(Table1[[#This Row],[TeamFavoriteID]],Table2[team_id_pfr],Table2[team_name],"Even"))</f>
        <v>Denver Broncos</v>
      </c>
      <c r="M4331">
        <v>-5</v>
      </c>
      <c r="N4331">
        <f>IF(Table1[[#This Row],[TeamFavorite]]=Table1[[#This Row],[TeamHome]],Table1[[#This Row],[ScoreAway]]-Table1[[#This Row],[ScoreHome]],Table1[[#This Row],[ScoreHome]]-Table1[[#This Row],[ScoreAway]])</f>
        <v>7</v>
      </c>
      <c r="O4331">
        <f>IF(Table1[[#This Row],[SpreadActual]]&lt;Table1[[#This Row],[SpreadFavorite]],1,0)</f>
        <v>0</v>
      </c>
      <c r="P4331">
        <v>45</v>
      </c>
      <c r="Q4331" t="s">
        <v>123</v>
      </c>
      <c r="R4331" t="b">
        <v>0</v>
      </c>
      <c r="S4331">
        <v>50</v>
      </c>
      <c r="T4331">
        <v>17</v>
      </c>
      <c r="U4331">
        <v>68</v>
      </c>
    </row>
    <row r="4332" spans="1:22" x14ac:dyDescent="0.2">
      <c r="A4332" s="1">
        <v>32089</v>
      </c>
      <c r="B4332">
        <v>1987</v>
      </c>
      <c r="C4332">
        <f>_xlfn.MAXIFS(Table1[ScheduleWeekWritten],Table1[ScheduleSeason],Table1[[#This Row],[ScheduleSeason]])</f>
        <v>16</v>
      </c>
      <c r="D4332">
        <v>9</v>
      </c>
      <c r="E4332" cm="1">
        <f t="array" ref="E4332">_xlfn.XLOOKUP(Table1[[#This Row],[ScheduleWeekWritten]],Table3[Game],100+Table3[Increase],Table1[[#This Row],[ScheduleWeekWritten]])</f>
        <v>9</v>
      </c>
      <c r="F4332" t="b">
        <v>0</v>
      </c>
      <c r="G4332" t="s">
        <v>101</v>
      </c>
      <c r="H4332">
        <v>14</v>
      </c>
      <c r="I4332">
        <v>20</v>
      </c>
      <c r="J4332" t="s">
        <v>19</v>
      </c>
      <c r="K4332" t="s">
        <v>104</v>
      </c>
      <c r="L4332" t="str">
        <f>_xlfn.XLOOKUP(Table1[[#This Row],[TeamFavoriteID]],Table2[team_id],Table2[team_name],_xlfn.XLOOKUP(Table1[[#This Row],[TeamFavoriteID]],Table2[team_id_pfr],Table2[team_name],"Even"))</f>
        <v>Cincinnati Bengals</v>
      </c>
      <c r="M4332">
        <v>-2</v>
      </c>
      <c r="N4332">
        <f>IF(Table1[[#This Row],[TeamFavorite]]=Table1[[#This Row],[TeamHome]],Table1[[#This Row],[ScoreAway]]-Table1[[#This Row],[ScoreHome]],Table1[[#This Row],[ScoreHome]]-Table1[[#This Row],[ScoreAway]])</f>
        <v>6</v>
      </c>
      <c r="O4332">
        <f>IF(Table1[[#This Row],[SpreadActual]]&lt;Table1[[#This Row],[SpreadFavorite]],1,0)</f>
        <v>0</v>
      </c>
      <c r="P4332">
        <v>55</v>
      </c>
      <c r="Q4332" t="s">
        <v>111</v>
      </c>
      <c r="R4332" t="b">
        <v>0</v>
      </c>
      <c r="S4332">
        <v>58</v>
      </c>
      <c r="T4332">
        <v>13</v>
      </c>
      <c r="U4332">
        <v>33</v>
      </c>
    </row>
    <row r="4333" spans="1:22" x14ac:dyDescent="0.2">
      <c r="A4333" s="1">
        <v>32089</v>
      </c>
      <c r="B4333">
        <v>1987</v>
      </c>
      <c r="C4333">
        <f>_xlfn.MAXIFS(Table1[ScheduleWeekWritten],Table1[ScheduleSeason],Table1[[#This Row],[ScheduleSeason]])</f>
        <v>16</v>
      </c>
      <c r="D4333">
        <v>9</v>
      </c>
      <c r="E4333" cm="1">
        <f t="array" ref="E4333">_xlfn.XLOOKUP(Table1[[#This Row],[ScheduleWeekWritten]],Table3[Game],100+Table3[Increase],Table1[[#This Row],[ScheduleWeekWritten]])</f>
        <v>9</v>
      </c>
      <c r="F4333" t="b">
        <v>0</v>
      </c>
      <c r="G4333" t="s">
        <v>62</v>
      </c>
      <c r="H4333">
        <v>38</v>
      </c>
      <c r="I4333">
        <v>3</v>
      </c>
      <c r="J4333" t="s">
        <v>38</v>
      </c>
      <c r="K4333" t="s">
        <v>63</v>
      </c>
      <c r="L4333" t="str">
        <f>_xlfn.XLOOKUP(Table1[[#This Row],[TeamFavoriteID]],Table2[team_id],Table2[team_name],_xlfn.XLOOKUP(Table1[[#This Row],[TeamFavoriteID]],Table2[team_id_pfr],Table2[team_name],"Even"))</f>
        <v>Cleveland Browns</v>
      </c>
      <c r="M4333">
        <v>-13</v>
      </c>
      <c r="N4333">
        <f>IF(Table1[[#This Row],[TeamFavorite]]=Table1[[#This Row],[TeamHome]],Table1[[#This Row],[ScoreAway]]-Table1[[#This Row],[ScoreHome]],Table1[[#This Row],[ScoreHome]]-Table1[[#This Row],[ScoreAway]])</f>
        <v>-35</v>
      </c>
      <c r="O4333">
        <f>IF(Table1[[#This Row],[SpreadActual]]&lt;Table1[[#This Row],[SpreadFavorite]],1,0)</f>
        <v>1</v>
      </c>
      <c r="P4333">
        <v>44</v>
      </c>
      <c r="Q4333" t="s">
        <v>66</v>
      </c>
      <c r="R4333" t="b">
        <v>0</v>
      </c>
      <c r="S4333">
        <v>54</v>
      </c>
      <c r="T4333">
        <v>13</v>
      </c>
      <c r="U4333">
        <v>48</v>
      </c>
    </row>
    <row r="4334" spans="1:22" x14ac:dyDescent="0.2">
      <c r="A4334" s="1">
        <v>32089</v>
      </c>
      <c r="B4334">
        <v>1987</v>
      </c>
      <c r="C4334">
        <f>_xlfn.MAXIFS(Table1[ScheduleWeekWritten],Table1[ScheduleSeason],Table1[[#This Row],[ScheduleSeason]])</f>
        <v>16</v>
      </c>
      <c r="D4334">
        <v>9</v>
      </c>
      <c r="E4334" cm="1">
        <f t="array" ref="E4334">_xlfn.XLOOKUP(Table1[[#This Row],[ScheduleWeekWritten]],Table3[Game],100+Table3[Increase],Table1[[#This Row],[ScheduleWeekWritten]])</f>
        <v>9</v>
      </c>
      <c r="F4334" t="b">
        <v>0</v>
      </c>
      <c r="G4334" t="s">
        <v>45</v>
      </c>
      <c r="H4334">
        <v>27</v>
      </c>
      <c r="I4334">
        <v>17</v>
      </c>
      <c r="J4334" t="s">
        <v>67</v>
      </c>
      <c r="K4334" t="s">
        <v>68</v>
      </c>
      <c r="L4334" t="str">
        <f>_xlfn.XLOOKUP(Table1[[#This Row],[TeamFavoriteID]],Table2[team_id],Table2[team_name],_xlfn.XLOOKUP(Table1[[#This Row],[TeamFavoriteID]],Table2[team_id_pfr],Table2[team_name],"Even"))</f>
        <v>Dallas Cowboys</v>
      </c>
      <c r="M4334">
        <v>-5</v>
      </c>
      <c r="N4334">
        <f>IF(Table1[[#This Row],[TeamFavorite]]=Table1[[#This Row],[TeamHome]],Table1[[#This Row],[ScoreAway]]-Table1[[#This Row],[ScoreHome]],Table1[[#This Row],[ScoreHome]]-Table1[[#This Row],[ScoreAway]])</f>
        <v>10</v>
      </c>
      <c r="O4334">
        <f>IF(Table1[[#This Row],[SpreadActual]]&lt;Table1[[#This Row],[SpreadFavorite]],1,0)</f>
        <v>0</v>
      </c>
      <c r="P4334">
        <v>43</v>
      </c>
      <c r="Q4334" t="s">
        <v>125</v>
      </c>
      <c r="R4334" t="b">
        <v>0</v>
      </c>
      <c r="S4334">
        <v>72</v>
      </c>
      <c r="T4334">
        <v>0</v>
      </c>
      <c r="V4334" t="s">
        <v>103</v>
      </c>
    </row>
    <row r="4335" spans="1:22" x14ac:dyDescent="0.2">
      <c r="A4335" s="1">
        <v>32089</v>
      </c>
      <c r="B4335">
        <v>1987</v>
      </c>
      <c r="C4335">
        <f>_xlfn.MAXIFS(Table1[ScheduleWeekWritten],Table1[ScheduleSeason],Table1[[#This Row],[ScheduleSeason]])</f>
        <v>16</v>
      </c>
      <c r="D4335">
        <v>9</v>
      </c>
      <c r="E4335" cm="1">
        <f t="array" ref="E4335">_xlfn.XLOOKUP(Table1[[#This Row],[ScheduleWeekWritten]],Table3[Game],100+Table3[Increase],Table1[[#This Row],[ScheduleWeekWritten]])</f>
        <v>9</v>
      </c>
      <c r="F4335" t="b">
        <v>0</v>
      </c>
      <c r="G4335" t="s">
        <v>33</v>
      </c>
      <c r="H4335">
        <v>24</v>
      </c>
      <c r="I4335">
        <v>26</v>
      </c>
      <c r="J4335" t="s">
        <v>46</v>
      </c>
      <c r="K4335" t="s">
        <v>47</v>
      </c>
      <c r="L4335" t="str">
        <f>_xlfn.XLOOKUP(Table1[[#This Row],[TeamFavoriteID]],Table2[team_id],Table2[team_name],_xlfn.XLOOKUP(Table1[[#This Row],[TeamFavoriteID]],Table2[team_id_pfr],Table2[team_name],"Even"))</f>
        <v>Chicago Bears</v>
      </c>
      <c r="M4335">
        <v>-10</v>
      </c>
      <c r="N4335">
        <f>IF(Table1[[#This Row],[TeamFavorite]]=Table1[[#This Row],[TeamHome]],Table1[[#This Row],[ScoreAway]]-Table1[[#This Row],[ScoreHome]],Table1[[#This Row],[ScoreHome]]-Table1[[#This Row],[ScoreAway]])</f>
        <v>-2</v>
      </c>
      <c r="O4335">
        <f>IF(Table1[[#This Row],[SpreadActual]]&lt;Table1[[#This Row],[SpreadFavorite]],1,0)</f>
        <v>0</v>
      </c>
      <c r="P4335">
        <v>39</v>
      </c>
      <c r="Q4335" t="s">
        <v>82</v>
      </c>
      <c r="R4335" t="b">
        <v>0</v>
      </c>
      <c r="S4335">
        <v>44</v>
      </c>
      <c r="T4335">
        <v>10</v>
      </c>
      <c r="U4335">
        <v>88</v>
      </c>
    </row>
    <row r="4336" spans="1:22" x14ac:dyDescent="0.2">
      <c r="A4336" s="1">
        <v>32089</v>
      </c>
      <c r="B4336">
        <v>1987</v>
      </c>
      <c r="C4336">
        <f>_xlfn.MAXIFS(Table1[ScheduleWeekWritten],Table1[ScheduleSeason],Table1[[#This Row],[ScheduleSeason]])</f>
        <v>16</v>
      </c>
      <c r="D4336">
        <v>9</v>
      </c>
      <c r="E4336" cm="1">
        <f t="array" ref="E4336">_xlfn.XLOOKUP(Table1[[#This Row],[ScheduleWeekWritten]],Table3[Game],100+Table3[Increase],Table1[[#This Row],[ScheduleWeekWritten]])</f>
        <v>9</v>
      </c>
      <c r="F4336" t="b">
        <v>0</v>
      </c>
      <c r="G4336" t="s">
        <v>140</v>
      </c>
      <c r="H4336">
        <v>13</v>
      </c>
      <c r="I4336">
        <v>16</v>
      </c>
      <c r="J4336" t="s">
        <v>27</v>
      </c>
      <c r="K4336" t="s">
        <v>89</v>
      </c>
      <c r="L4336" t="str">
        <f>_xlfn.XLOOKUP(Table1[[#This Row],[TeamFavoriteID]],Table2[team_id],Table2[team_name],_xlfn.XLOOKUP(Table1[[#This Row],[TeamFavoriteID]],Table2[team_id_pfr],Table2[team_name],"Even"))</f>
        <v>Even</v>
      </c>
      <c r="M4336">
        <v>0</v>
      </c>
      <c r="N4336">
        <f>IF(Table1[[#This Row],[TeamFavorite]]=Table1[[#This Row],[TeamHome]],Table1[[#This Row],[ScoreAway]]-Table1[[#This Row],[ScoreHome]],Table1[[#This Row],[ScoreHome]]-Table1[[#This Row],[ScoreAway]])</f>
        <v>-3</v>
      </c>
      <c r="O4336">
        <f>IF(Table1[[#This Row],[SpreadActual]]&lt;Table1[[#This Row],[SpreadFavorite]],1,0)</f>
        <v>1</v>
      </c>
      <c r="P4336">
        <v>45</v>
      </c>
      <c r="Q4336" t="s">
        <v>141</v>
      </c>
      <c r="R4336" t="b">
        <v>0</v>
      </c>
      <c r="S4336">
        <v>72</v>
      </c>
      <c r="T4336">
        <v>0</v>
      </c>
      <c r="V4336" t="s">
        <v>103</v>
      </c>
    </row>
    <row r="4337" spans="1:22" x14ac:dyDescent="0.2">
      <c r="A4337" s="1">
        <v>32089</v>
      </c>
      <c r="B4337">
        <v>1987</v>
      </c>
      <c r="C4337">
        <f>_xlfn.MAXIFS(Table1[ScheduleWeekWritten],Table1[ScheduleSeason],Table1[[#This Row],[ScheduleSeason]])</f>
        <v>16</v>
      </c>
      <c r="D4337">
        <v>9</v>
      </c>
      <c r="E4337" cm="1">
        <f t="array" ref="E4337">_xlfn.XLOOKUP(Table1[[#This Row],[ScheduleWeekWritten]],Table3[Game],100+Table3[Increase],Table1[[#This Row],[ScheduleWeekWritten]])</f>
        <v>9</v>
      </c>
      <c r="F4337" t="b">
        <v>0</v>
      </c>
      <c r="G4337" t="s">
        <v>42</v>
      </c>
      <c r="H4337">
        <v>16</v>
      </c>
      <c r="I4337">
        <v>17</v>
      </c>
      <c r="J4337" t="s">
        <v>49</v>
      </c>
      <c r="K4337" t="s">
        <v>75</v>
      </c>
      <c r="L4337" t="str">
        <f>_xlfn.XLOOKUP(Table1[[#This Row],[TeamFavoriteID]],Table2[team_id],Table2[team_name],_xlfn.XLOOKUP(Table1[[#This Row],[TeamFavoriteID]],Table2[team_id_pfr],Table2[team_name],"Even"))</f>
        <v>Kansas City Chiefs</v>
      </c>
      <c r="M4337">
        <v>-4</v>
      </c>
      <c r="N4337">
        <f>IF(Table1[[#This Row],[TeamFavorite]]=Table1[[#This Row],[TeamHome]],Table1[[#This Row],[ScoreAway]]-Table1[[#This Row],[ScoreHome]],Table1[[#This Row],[ScoreHome]]-Table1[[#This Row],[ScoreAway]])</f>
        <v>1</v>
      </c>
      <c r="O4337">
        <f>IF(Table1[[#This Row],[SpreadActual]]&lt;Table1[[#This Row],[SpreadFavorite]],1,0)</f>
        <v>0</v>
      </c>
      <c r="P4337">
        <v>42</v>
      </c>
      <c r="Q4337" t="s">
        <v>117</v>
      </c>
      <c r="R4337" t="b">
        <v>0</v>
      </c>
      <c r="S4337">
        <v>56</v>
      </c>
      <c r="T4337">
        <v>13</v>
      </c>
      <c r="U4337">
        <v>62</v>
      </c>
    </row>
    <row r="4338" spans="1:22" x14ac:dyDescent="0.2">
      <c r="A4338" s="1">
        <v>32089</v>
      </c>
      <c r="B4338">
        <v>1987</v>
      </c>
      <c r="C4338">
        <f>_xlfn.MAXIFS(Table1[ScheduleWeekWritten],Table1[ScheduleSeason],Table1[[#This Row],[ScheduleSeason]])</f>
        <v>16</v>
      </c>
      <c r="D4338">
        <v>9</v>
      </c>
      <c r="E4338" cm="1">
        <f t="array" ref="E4338">_xlfn.XLOOKUP(Table1[[#This Row],[ScheduleWeekWritten]],Table3[Game],100+Table3[Increase],Table1[[#This Row],[ScheduleWeekWritten]])</f>
        <v>9</v>
      </c>
      <c r="F4338" t="b">
        <v>0</v>
      </c>
      <c r="G4338" t="s">
        <v>39</v>
      </c>
      <c r="H4338">
        <v>14</v>
      </c>
      <c r="I4338">
        <v>31</v>
      </c>
      <c r="J4338" t="s">
        <v>95</v>
      </c>
      <c r="K4338" t="s">
        <v>98</v>
      </c>
      <c r="L4338" t="str">
        <f>_xlfn.XLOOKUP(Table1[[#This Row],[TeamFavoriteID]],Table2[team_id],Table2[team_name],_xlfn.XLOOKUP(Table1[[#This Row],[TeamFavoriteID]],Table2[team_id_pfr],Table2[team_name],"Even"))</f>
        <v>New Orleans Saints</v>
      </c>
      <c r="M4338">
        <v>-3.5</v>
      </c>
      <c r="N4338">
        <f>IF(Table1[[#This Row],[TeamFavorite]]=Table1[[#This Row],[TeamHome]],Table1[[#This Row],[ScoreAway]]-Table1[[#This Row],[ScoreHome]],Table1[[#This Row],[ScoreHome]]-Table1[[#This Row],[ScoreAway]])</f>
        <v>-17</v>
      </c>
      <c r="O4338">
        <f>IF(Table1[[#This Row],[SpreadActual]]&lt;Table1[[#This Row],[SpreadFavorite]],1,0)</f>
        <v>1</v>
      </c>
      <c r="P4338">
        <v>40</v>
      </c>
      <c r="Q4338" t="s">
        <v>135</v>
      </c>
      <c r="R4338" t="b">
        <v>0</v>
      </c>
      <c r="S4338">
        <v>61</v>
      </c>
      <c r="T4338">
        <v>7</v>
      </c>
      <c r="U4338">
        <v>87</v>
      </c>
    </row>
    <row r="4339" spans="1:22" x14ac:dyDescent="0.2">
      <c r="A4339" s="1">
        <v>32089</v>
      </c>
      <c r="B4339">
        <v>1987</v>
      </c>
      <c r="C4339">
        <f>_xlfn.MAXIFS(Table1[ScheduleWeekWritten],Table1[ScheduleSeason],Table1[[#This Row],[ScheduleSeason]])</f>
        <v>16</v>
      </c>
      <c r="D4339">
        <v>9</v>
      </c>
      <c r="E4339" cm="1">
        <f t="array" ref="E4339">_xlfn.XLOOKUP(Table1[[#This Row],[ScheduleWeekWritten]],Table3[Game],100+Table3[Increase],Table1[[#This Row],[ScheduleWeekWritten]])</f>
        <v>9</v>
      </c>
      <c r="F4339" t="b">
        <v>0</v>
      </c>
      <c r="G4339" t="s">
        <v>54</v>
      </c>
      <c r="H4339">
        <v>31</v>
      </c>
      <c r="I4339">
        <v>20</v>
      </c>
      <c r="J4339" t="s">
        <v>138</v>
      </c>
      <c r="K4339" t="s">
        <v>55</v>
      </c>
      <c r="L4339" t="str">
        <f>_xlfn.XLOOKUP(Table1[[#This Row],[TeamFavoriteID]],Table2[team_id],Table2[team_name],_xlfn.XLOOKUP(Table1[[#This Row],[TeamFavoriteID]],Table2[team_id_pfr],Table2[team_name],"Even"))</f>
        <v>Minnesota Vikings</v>
      </c>
      <c r="M4339">
        <v>-4</v>
      </c>
      <c r="N4339">
        <f>IF(Table1[[#This Row],[TeamFavorite]]=Table1[[#This Row],[TeamHome]],Table1[[#This Row],[ScoreAway]]-Table1[[#This Row],[ScoreHome]],Table1[[#This Row],[ScoreHome]]-Table1[[#This Row],[ScoreAway]])</f>
        <v>-11</v>
      </c>
      <c r="O4339">
        <f>IF(Table1[[#This Row],[SpreadActual]]&lt;Table1[[#This Row],[SpreadFavorite]],1,0)</f>
        <v>1</v>
      </c>
      <c r="P4339">
        <v>44.5</v>
      </c>
      <c r="Q4339" t="s">
        <v>137</v>
      </c>
      <c r="R4339" t="b">
        <v>0</v>
      </c>
      <c r="S4339">
        <v>72</v>
      </c>
      <c r="T4339">
        <v>0</v>
      </c>
      <c r="V4339" t="s">
        <v>103</v>
      </c>
    </row>
    <row r="4340" spans="1:22" x14ac:dyDescent="0.2">
      <c r="A4340" s="1">
        <v>32089</v>
      </c>
      <c r="B4340">
        <v>1987</v>
      </c>
      <c r="C4340">
        <f>_xlfn.MAXIFS(Table1[ScheduleWeekWritten],Table1[ScheduleSeason],Table1[[#This Row],[ScheduleSeason]])</f>
        <v>16</v>
      </c>
      <c r="D4340">
        <v>9</v>
      </c>
      <c r="E4340" cm="1">
        <f t="array" ref="E4340">_xlfn.XLOOKUP(Table1[[#This Row],[ScheduleWeekWritten]],Table3[Game],100+Table3[Increase],Table1[[#This Row],[ScheduleWeekWritten]])</f>
        <v>9</v>
      </c>
      <c r="F4340" t="b">
        <v>0</v>
      </c>
      <c r="G4340" t="s">
        <v>50</v>
      </c>
      <c r="H4340">
        <v>17</v>
      </c>
      <c r="I4340">
        <v>10</v>
      </c>
      <c r="J4340" t="s">
        <v>115</v>
      </c>
      <c r="K4340" t="s">
        <v>90</v>
      </c>
      <c r="L4340" t="str">
        <f>_xlfn.XLOOKUP(Table1[[#This Row],[TeamFavoriteID]],Table2[team_id],Table2[team_name],_xlfn.XLOOKUP(Table1[[#This Row],[TeamFavoriteID]],Table2[team_id_pfr],Table2[team_name],"Even"))</f>
        <v>New York Giants</v>
      </c>
      <c r="M4340">
        <v>-4.5</v>
      </c>
      <c r="N4340">
        <f>IF(Table1[[#This Row],[TeamFavorite]]=Table1[[#This Row],[TeamHome]],Table1[[#This Row],[ScoreAway]]-Table1[[#This Row],[ScoreHome]],Table1[[#This Row],[ScoreHome]]-Table1[[#This Row],[ScoreAway]])</f>
        <v>-7</v>
      </c>
      <c r="O4340">
        <f>IF(Table1[[#This Row],[SpreadActual]]&lt;Table1[[#This Row],[SpreadFavorite]],1,0)</f>
        <v>1</v>
      </c>
      <c r="P4340">
        <v>41.5</v>
      </c>
      <c r="Q4340" t="s">
        <v>126</v>
      </c>
      <c r="R4340" t="b">
        <v>0</v>
      </c>
      <c r="S4340">
        <v>55</v>
      </c>
      <c r="T4340">
        <v>12</v>
      </c>
      <c r="U4340">
        <v>40</v>
      </c>
    </row>
    <row r="4341" spans="1:22" x14ac:dyDescent="0.2">
      <c r="A4341" s="1">
        <v>32089</v>
      </c>
      <c r="B4341">
        <v>1987</v>
      </c>
      <c r="C4341">
        <f>_xlfn.MAXIFS(Table1[ScheduleWeekWritten],Table1[ScheduleSeason],Table1[[#This Row],[ScheduleSeason]])</f>
        <v>16</v>
      </c>
      <c r="D4341">
        <v>9</v>
      </c>
      <c r="E4341" cm="1">
        <f t="array" ref="E4341">_xlfn.XLOOKUP(Table1[[#This Row],[ScheduleWeekWritten]],Table3[Game],100+Table3[Increase],Table1[[#This Row],[ScheduleWeekWritten]])</f>
        <v>9</v>
      </c>
      <c r="F4341" t="b">
        <v>0</v>
      </c>
      <c r="G4341" t="s">
        <v>58</v>
      </c>
      <c r="H4341">
        <v>31</v>
      </c>
      <c r="I4341">
        <v>27</v>
      </c>
      <c r="J4341" t="s">
        <v>61</v>
      </c>
      <c r="K4341" t="s">
        <v>85</v>
      </c>
      <c r="L4341" t="str">
        <f>_xlfn.XLOOKUP(Table1[[#This Row],[TeamFavoriteID]],Table2[team_id],Table2[team_name],_xlfn.XLOOKUP(Table1[[#This Row],[TeamFavoriteID]],Table2[team_id_pfr],Table2[team_name],"Even"))</f>
        <v>Washington Commanders</v>
      </c>
      <c r="M4341">
        <v>-4</v>
      </c>
      <c r="N4341">
        <f>IF(Table1[[#This Row],[TeamFavorite]]=Table1[[#This Row],[TeamHome]],Table1[[#This Row],[ScoreAway]]-Table1[[#This Row],[ScoreHome]],Table1[[#This Row],[ScoreHome]]-Table1[[#This Row],[ScoreAway]])</f>
        <v>4</v>
      </c>
      <c r="O4341">
        <f>IF(Table1[[#This Row],[SpreadActual]]&lt;Table1[[#This Row],[SpreadFavorite]],1,0)</f>
        <v>0</v>
      </c>
      <c r="P4341">
        <v>41</v>
      </c>
      <c r="Q4341" t="s">
        <v>112</v>
      </c>
      <c r="R4341" t="b">
        <v>0</v>
      </c>
      <c r="S4341">
        <v>52</v>
      </c>
      <c r="T4341">
        <v>10</v>
      </c>
      <c r="U4341">
        <v>43</v>
      </c>
    </row>
    <row r="4342" spans="1:22" x14ac:dyDescent="0.2">
      <c r="A4342" s="1">
        <v>32089</v>
      </c>
      <c r="B4342">
        <v>1987</v>
      </c>
      <c r="C4342">
        <f>_xlfn.MAXIFS(Table1[ScheduleWeekWritten],Table1[ScheduleSeason],Table1[[#This Row],[ScheduleSeason]])</f>
        <v>16</v>
      </c>
      <c r="D4342">
        <v>9</v>
      </c>
      <c r="E4342" cm="1">
        <f t="array" ref="E4342">_xlfn.XLOOKUP(Table1[[#This Row],[ScheduleWeekWritten]],Table3[Game],100+Table3[Increase],Table1[[#This Row],[ScheduleWeekWritten]])</f>
        <v>9</v>
      </c>
      <c r="F4342" t="b">
        <v>0</v>
      </c>
      <c r="G4342" t="s">
        <v>53</v>
      </c>
      <c r="H4342">
        <v>27</v>
      </c>
      <c r="I4342">
        <v>20</v>
      </c>
      <c r="J4342" t="s">
        <v>23</v>
      </c>
      <c r="K4342" t="s">
        <v>87</v>
      </c>
      <c r="L4342" t="str">
        <f>_xlfn.XLOOKUP(Table1[[#This Row],[TeamFavoriteID]],Table2[team_id],Table2[team_name],_xlfn.XLOOKUP(Table1[[#This Row],[TeamFavoriteID]],Table2[team_id_pfr],Table2[team_name],"Even"))</f>
        <v>San Francisco 49ers</v>
      </c>
      <c r="M4342">
        <v>-10</v>
      </c>
      <c r="N4342">
        <f>IF(Table1[[#This Row],[TeamFavorite]]=Table1[[#This Row],[TeamHome]],Table1[[#This Row],[ScoreAway]]-Table1[[#This Row],[ScoreHome]],Table1[[#This Row],[ScoreHome]]-Table1[[#This Row],[ScoreAway]])</f>
        <v>-7</v>
      </c>
      <c r="O4342">
        <f>IF(Table1[[#This Row],[SpreadActual]]&lt;Table1[[#This Row],[SpreadFavorite]],1,0)</f>
        <v>0</v>
      </c>
      <c r="P4342">
        <v>44.5</v>
      </c>
      <c r="Q4342" t="s">
        <v>118</v>
      </c>
      <c r="R4342" t="b">
        <v>0</v>
      </c>
      <c r="S4342">
        <v>59</v>
      </c>
      <c r="T4342">
        <v>8</v>
      </c>
      <c r="U4342">
        <v>71</v>
      </c>
    </row>
    <row r="4343" spans="1:22" x14ac:dyDescent="0.2">
      <c r="A4343" s="1">
        <v>32089</v>
      </c>
      <c r="B4343">
        <v>1987</v>
      </c>
      <c r="C4343">
        <f>_xlfn.MAXIFS(Table1[ScheduleWeekWritten],Table1[ScheduleSeason],Table1[[#This Row],[ScheduleSeason]])</f>
        <v>16</v>
      </c>
      <c r="D4343">
        <v>9</v>
      </c>
      <c r="E4343" cm="1">
        <f t="array" ref="E4343">_xlfn.XLOOKUP(Table1[[#This Row],[ScheduleWeekWritten]],Table3[Game],100+Table3[Increase],Table1[[#This Row],[ScheduleWeekWritten]])</f>
        <v>9</v>
      </c>
      <c r="F4343" t="b">
        <v>0</v>
      </c>
      <c r="G4343" t="s">
        <v>57</v>
      </c>
      <c r="H4343">
        <v>31</v>
      </c>
      <c r="I4343">
        <v>28</v>
      </c>
      <c r="J4343" t="s">
        <v>127</v>
      </c>
      <c r="K4343" t="s">
        <v>59</v>
      </c>
      <c r="L4343" t="str">
        <f>_xlfn.XLOOKUP(Table1[[#This Row],[TeamFavoriteID]],Table2[team_id],Table2[team_name],_xlfn.XLOOKUP(Table1[[#This Row],[TeamFavoriteID]],Table2[team_id_pfr],Table2[team_name],"Even"))</f>
        <v>Arizona Cardinals</v>
      </c>
      <c r="M4343">
        <v>-2.5</v>
      </c>
      <c r="N4343">
        <f>IF(Table1[[#This Row],[TeamFavorite]]=Table1[[#This Row],[TeamHome]],Table1[[#This Row],[ScoreAway]]-Table1[[#This Row],[ScoreHome]],Table1[[#This Row],[ScoreHome]]-Table1[[#This Row],[ScoreAway]])</f>
        <v>3</v>
      </c>
      <c r="O4343">
        <f>IF(Table1[[#This Row],[SpreadActual]]&lt;Table1[[#This Row],[SpreadFavorite]],1,0)</f>
        <v>0</v>
      </c>
      <c r="P4343">
        <v>44</v>
      </c>
      <c r="Q4343" t="s">
        <v>60</v>
      </c>
      <c r="R4343" t="b">
        <v>0</v>
      </c>
      <c r="S4343">
        <v>58</v>
      </c>
      <c r="T4343">
        <v>9</v>
      </c>
      <c r="U4343">
        <v>53</v>
      </c>
    </row>
    <row r="4344" spans="1:22" x14ac:dyDescent="0.2">
      <c r="A4344" s="1">
        <v>32090</v>
      </c>
      <c r="B4344">
        <v>1987</v>
      </c>
      <c r="C4344">
        <f>_xlfn.MAXIFS(Table1[ScheduleWeekWritten],Table1[ScheduleSeason],Table1[[#This Row],[ScheduleSeason]])</f>
        <v>16</v>
      </c>
      <c r="D4344">
        <v>9</v>
      </c>
      <c r="E4344" cm="1">
        <f t="array" ref="E4344">_xlfn.XLOOKUP(Table1[[#This Row],[ScheduleWeekWritten]],Table3[Game],100+Table3[Increase],Table1[[#This Row],[ScheduleWeekWritten]])</f>
        <v>9</v>
      </c>
      <c r="F4344" t="b">
        <v>0</v>
      </c>
      <c r="G4344" t="s">
        <v>31</v>
      </c>
      <c r="H4344">
        <v>30</v>
      </c>
      <c r="I4344">
        <v>14</v>
      </c>
      <c r="J4344" t="s">
        <v>128</v>
      </c>
      <c r="K4344" t="s">
        <v>132</v>
      </c>
      <c r="L4344" t="str">
        <f>_xlfn.XLOOKUP(Table1[[#This Row],[TeamFavoriteID]],Table2[team_id],Table2[team_name],_xlfn.XLOOKUP(Table1[[#This Row],[TeamFavoriteID]],Table2[team_id_pfr],Table2[team_name],"Even"))</f>
        <v>Seattle Seahawks</v>
      </c>
      <c r="M4344">
        <v>-3.5</v>
      </c>
      <c r="N4344">
        <f>IF(Table1[[#This Row],[TeamFavorite]]=Table1[[#This Row],[TeamHome]],Table1[[#This Row],[ScoreAway]]-Table1[[#This Row],[ScoreHome]],Table1[[#This Row],[ScoreHome]]-Table1[[#This Row],[ScoreAway]])</f>
        <v>16</v>
      </c>
      <c r="O4344">
        <f>IF(Table1[[#This Row],[SpreadActual]]&lt;Table1[[#This Row],[SpreadFavorite]],1,0)</f>
        <v>0</v>
      </c>
      <c r="P4344">
        <v>46</v>
      </c>
      <c r="Q4344" t="s">
        <v>126</v>
      </c>
      <c r="R4344" t="b">
        <v>0</v>
      </c>
      <c r="S4344">
        <v>62</v>
      </c>
      <c r="T4344">
        <v>17</v>
      </c>
      <c r="U4344">
        <v>55</v>
      </c>
    </row>
    <row r="4345" spans="1:22" x14ac:dyDescent="0.2">
      <c r="A4345" s="1">
        <v>32096</v>
      </c>
      <c r="B4345">
        <v>1987</v>
      </c>
      <c r="C4345">
        <f>_xlfn.MAXIFS(Table1[ScheduleWeekWritten],Table1[ScheduleSeason],Table1[[#This Row],[ScheduleSeason]])</f>
        <v>16</v>
      </c>
      <c r="D4345">
        <v>10</v>
      </c>
      <c r="E4345" cm="1">
        <f t="array" ref="E4345">_xlfn.XLOOKUP(Table1[[#This Row],[ScheduleWeekWritten]],Table3[Game],100+Table3[Increase],Table1[[#This Row],[ScheduleWeekWritten]])</f>
        <v>10</v>
      </c>
      <c r="F4345" t="b">
        <v>0</v>
      </c>
      <c r="G4345" t="s">
        <v>38</v>
      </c>
      <c r="H4345">
        <v>10</v>
      </c>
      <c r="I4345">
        <v>16</v>
      </c>
      <c r="J4345" t="s">
        <v>101</v>
      </c>
      <c r="K4345" t="s">
        <v>104</v>
      </c>
      <c r="L4345" t="str">
        <f>_xlfn.XLOOKUP(Table1[[#This Row],[TeamFavoriteID]],Table2[team_id],Table2[team_name],_xlfn.XLOOKUP(Table1[[#This Row],[TeamFavoriteID]],Table2[team_id_pfr],Table2[team_name],"Even"))</f>
        <v>Cincinnati Bengals</v>
      </c>
      <c r="M4345">
        <v>-5.5</v>
      </c>
      <c r="N4345">
        <f>IF(Table1[[#This Row],[TeamFavorite]]=Table1[[#This Row],[TeamHome]],Table1[[#This Row],[ScoreAway]]-Table1[[#This Row],[ScoreHome]],Table1[[#This Row],[ScoreHome]]-Table1[[#This Row],[ScoreAway]])</f>
        <v>-6</v>
      </c>
      <c r="O4345">
        <f>IF(Table1[[#This Row],[SpreadActual]]&lt;Table1[[#This Row],[SpreadFavorite]],1,0)</f>
        <v>1</v>
      </c>
      <c r="P4345">
        <v>44.5</v>
      </c>
      <c r="Q4345" t="s">
        <v>41</v>
      </c>
      <c r="R4345" t="b">
        <v>0</v>
      </c>
      <c r="S4345">
        <v>57</v>
      </c>
      <c r="T4345">
        <v>9</v>
      </c>
      <c r="U4345">
        <v>32</v>
      </c>
    </row>
    <row r="4346" spans="1:22" x14ac:dyDescent="0.2">
      <c r="A4346" s="1">
        <v>32096</v>
      </c>
      <c r="B4346">
        <v>1987</v>
      </c>
      <c r="C4346">
        <f>_xlfn.MAXIFS(Table1[ScheduleWeekWritten],Table1[ScheduleSeason],Table1[[#This Row],[ScheduleSeason]])</f>
        <v>16</v>
      </c>
      <c r="D4346">
        <v>10</v>
      </c>
      <c r="E4346" cm="1">
        <f t="array" ref="E4346">_xlfn.XLOOKUP(Table1[[#This Row],[ScheduleWeekWritten]],Table3[Game],100+Table3[Increase],Table1[[#This Row],[ScheduleWeekWritten]])</f>
        <v>10</v>
      </c>
      <c r="F4346" t="b">
        <v>0</v>
      </c>
      <c r="G4346" t="s">
        <v>62</v>
      </c>
      <c r="H4346">
        <v>27</v>
      </c>
      <c r="I4346">
        <v>21</v>
      </c>
      <c r="J4346" t="s">
        <v>28</v>
      </c>
      <c r="K4346" t="s">
        <v>63</v>
      </c>
      <c r="L4346" t="str">
        <f>_xlfn.XLOOKUP(Table1[[#This Row],[TeamFavoriteID]],Table2[team_id],Table2[team_name],_xlfn.XLOOKUP(Table1[[#This Row],[TeamFavoriteID]],Table2[team_id_pfr],Table2[team_name],"Even"))</f>
        <v>Cleveland Browns</v>
      </c>
      <c r="M4346">
        <v>-7.5</v>
      </c>
      <c r="N4346">
        <f>IF(Table1[[#This Row],[TeamFavorite]]=Table1[[#This Row],[TeamHome]],Table1[[#This Row],[ScoreAway]]-Table1[[#This Row],[ScoreHome]],Table1[[#This Row],[ScoreHome]]-Table1[[#This Row],[ScoreAway]])</f>
        <v>-6</v>
      </c>
      <c r="O4346">
        <f>IF(Table1[[#This Row],[SpreadActual]]&lt;Table1[[#This Row],[SpreadFavorite]],1,0)</f>
        <v>0</v>
      </c>
      <c r="P4346">
        <v>45</v>
      </c>
      <c r="Q4346" t="s">
        <v>66</v>
      </c>
      <c r="R4346" t="b">
        <v>0</v>
      </c>
      <c r="S4346">
        <v>48</v>
      </c>
      <c r="T4346">
        <v>7</v>
      </c>
      <c r="U4346">
        <v>67</v>
      </c>
    </row>
    <row r="4347" spans="1:22" x14ac:dyDescent="0.2">
      <c r="A4347" s="1">
        <v>32096</v>
      </c>
      <c r="B4347">
        <v>1987</v>
      </c>
      <c r="C4347">
        <f>_xlfn.MAXIFS(Table1[ScheduleWeekWritten],Table1[ScheduleSeason],Table1[[#This Row],[ScheduleSeason]])</f>
        <v>16</v>
      </c>
      <c r="D4347">
        <v>10</v>
      </c>
      <c r="E4347" cm="1">
        <f t="array" ref="E4347">_xlfn.XLOOKUP(Table1[[#This Row],[ScheduleWeekWritten]],Table3[Game],100+Table3[Increase],Table1[[#This Row],[ScheduleWeekWritten]])</f>
        <v>10</v>
      </c>
      <c r="F4347" t="b">
        <v>0</v>
      </c>
      <c r="G4347" t="s">
        <v>42</v>
      </c>
      <c r="H4347">
        <v>9</v>
      </c>
      <c r="I4347">
        <v>16</v>
      </c>
      <c r="J4347" t="s">
        <v>31</v>
      </c>
      <c r="K4347" t="s">
        <v>75</v>
      </c>
      <c r="L4347" t="str">
        <f>_xlfn.XLOOKUP(Table1[[#This Row],[TeamFavoriteID]],Table2[team_id],Table2[team_name],_xlfn.XLOOKUP(Table1[[#This Row],[TeamFavoriteID]],Table2[team_id_pfr],Table2[team_name],"Even"))</f>
        <v>Kansas City Chiefs</v>
      </c>
      <c r="M4347">
        <v>-3</v>
      </c>
      <c r="N4347">
        <f>IF(Table1[[#This Row],[TeamFavorite]]=Table1[[#This Row],[TeamHome]],Table1[[#This Row],[ScoreAway]]-Table1[[#This Row],[ScoreHome]],Table1[[#This Row],[ScoreHome]]-Table1[[#This Row],[ScoreAway]])</f>
        <v>7</v>
      </c>
      <c r="O4347">
        <f>IF(Table1[[#This Row],[SpreadActual]]&lt;Table1[[#This Row],[SpreadFavorite]],1,0)</f>
        <v>0</v>
      </c>
      <c r="P4347">
        <v>44</v>
      </c>
      <c r="Q4347" t="s">
        <v>117</v>
      </c>
      <c r="R4347" t="b">
        <v>0</v>
      </c>
      <c r="S4347">
        <v>57</v>
      </c>
      <c r="T4347">
        <v>16</v>
      </c>
      <c r="U4347">
        <v>70</v>
      </c>
    </row>
    <row r="4348" spans="1:22" x14ac:dyDescent="0.2">
      <c r="A4348" s="1">
        <v>32096</v>
      </c>
      <c r="B4348">
        <v>1987</v>
      </c>
      <c r="C4348">
        <f>_xlfn.MAXIFS(Table1[ScheduleWeekWritten],Table1[ScheduleSeason],Table1[[#This Row],[ScheduleSeason]])</f>
        <v>16</v>
      </c>
      <c r="D4348">
        <v>10</v>
      </c>
      <c r="E4348" cm="1">
        <f t="array" ref="E4348">_xlfn.XLOOKUP(Table1[[#This Row],[ScheduleWeekWritten]],Table3[Game],100+Table3[Increase],Table1[[#This Row],[ScheduleWeekWritten]])</f>
        <v>10</v>
      </c>
      <c r="F4348" t="b">
        <v>0</v>
      </c>
      <c r="G4348" t="s">
        <v>19</v>
      </c>
      <c r="H4348">
        <v>21</v>
      </c>
      <c r="I4348">
        <v>40</v>
      </c>
      <c r="J4348" t="s">
        <v>140</v>
      </c>
      <c r="K4348" t="s">
        <v>91</v>
      </c>
      <c r="L4348" t="str">
        <f>_xlfn.XLOOKUP(Table1[[#This Row],[TeamFavoriteID]],Table2[team_id],Table2[team_name],_xlfn.XLOOKUP(Table1[[#This Row],[TeamFavoriteID]],Table2[team_id_pfr],Table2[team_name],"Even"))</f>
        <v>Miami Dolphins</v>
      </c>
      <c r="M4348">
        <v>-7</v>
      </c>
      <c r="N4348">
        <f>IF(Table1[[#This Row],[TeamFavorite]]=Table1[[#This Row],[TeamHome]],Table1[[#This Row],[ScoreAway]]-Table1[[#This Row],[ScoreHome]],Table1[[#This Row],[ScoreHome]]-Table1[[#This Row],[ScoreAway]])</f>
        <v>19</v>
      </c>
      <c r="O4348">
        <f>IF(Table1[[#This Row],[SpreadActual]]&lt;Table1[[#This Row],[SpreadFavorite]],1,0)</f>
        <v>0</v>
      </c>
      <c r="P4348">
        <v>46</v>
      </c>
      <c r="Q4348" t="s">
        <v>143</v>
      </c>
      <c r="R4348" t="b">
        <v>0</v>
      </c>
      <c r="S4348">
        <v>77</v>
      </c>
      <c r="T4348">
        <v>14</v>
      </c>
      <c r="U4348">
        <v>76</v>
      </c>
    </row>
    <row r="4349" spans="1:22" x14ac:dyDescent="0.2">
      <c r="A4349" s="1">
        <v>32096</v>
      </c>
      <c r="B4349">
        <v>1987</v>
      </c>
      <c r="C4349">
        <f>_xlfn.MAXIFS(Table1[ScheduleWeekWritten],Table1[ScheduleSeason],Table1[[#This Row],[ScheduleSeason]])</f>
        <v>16</v>
      </c>
      <c r="D4349">
        <v>10</v>
      </c>
      <c r="E4349" cm="1">
        <f t="array" ref="E4349">_xlfn.XLOOKUP(Table1[[#This Row],[ScheduleWeekWritten]],Table3[Game],100+Table3[Increase],Table1[[#This Row],[ScheduleWeekWritten]])</f>
        <v>10</v>
      </c>
      <c r="F4349" t="b">
        <v>0</v>
      </c>
      <c r="G4349" t="s">
        <v>54</v>
      </c>
      <c r="H4349">
        <v>23</v>
      </c>
      <c r="I4349">
        <v>17</v>
      </c>
      <c r="J4349" t="s">
        <v>127</v>
      </c>
      <c r="K4349" t="s">
        <v>55</v>
      </c>
      <c r="L4349" t="str">
        <f>_xlfn.XLOOKUP(Table1[[#This Row],[TeamFavoriteID]],Table2[team_id],Table2[team_name],_xlfn.XLOOKUP(Table1[[#This Row],[TeamFavoriteID]],Table2[team_id_pfr],Table2[team_name],"Even"))</f>
        <v>Minnesota Vikings</v>
      </c>
      <c r="M4349">
        <v>-9</v>
      </c>
      <c r="N4349">
        <f>IF(Table1[[#This Row],[TeamFavorite]]=Table1[[#This Row],[TeamHome]],Table1[[#This Row],[ScoreAway]]-Table1[[#This Row],[ScoreHome]],Table1[[#This Row],[ScoreHome]]-Table1[[#This Row],[ScoreAway]])</f>
        <v>-6</v>
      </c>
      <c r="O4349">
        <f>IF(Table1[[#This Row],[SpreadActual]]&lt;Table1[[#This Row],[SpreadFavorite]],1,0)</f>
        <v>0</v>
      </c>
      <c r="P4349">
        <v>47.5</v>
      </c>
      <c r="Q4349" t="s">
        <v>137</v>
      </c>
      <c r="R4349" t="b">
        <v>0</v>
      </c>
      <c r="S4349">
        <v>72</v>
      </c>
      <c r="T4349">
        <v>0</v>
      </c>
      <c r="V4349" t="s">
        <v>103</v>
      </c>
    </row>
    <row r="4350" spans="1:22" x14ac:dyDescent="0.2">
      <c r="A4350" s="1">
        <v>32096</v>
      </c>
      <c r="B4350">
        <v>1987</v>
      </c>
      <c r="C4350">
        <f>_xlfn.MAXIFS(Table1[ScheduleWeekWritten],Table1[ScheduleSeason],Table1[[#This Row],[ScheduleSeason]])</f>
        <v>16</v>
      </c>
      <c r="D4350">
        <v>10</v>
      </c>
      <c r="E4350" cm="1">
        <f t="array" ref="E4350">_xlfn.XLOOKUP(Table1[[#This Row],[ScheduleWeekWritten]],Table3[Game],100+Table3[Increase],Table1[[#This Row],[ScheduleWeekWritten]])</f>
        <v>10</v>
      </c>
      <c r="F4350" t="b">
        <v>0</v>
      </c>
      <c r="G4350" t="s">
        <v>115</v>
      </c>
      <c r="H4350">
        <v>17</v>
      </c>
      <c r="I4350">
        <v>23</v>
      </c>
      <c r="J4350" t="s">
        <v>67</v>
      </c>
      <c r="K4350" t="s">
        <v>70</v>
      </c>
      <c r="L4350" t="str">
        <f>_xlfn.XLOOKUP(Table1[[#This Row],[TeamFavoriteID]],Table2[team_id],Table2[team_name],_xlfn.XLOOKUP(Table1[[#This Row],[TeamFavoriteID]],Table2[team_id_pfr],Table2[team_name],"Even"))</f>
        <v>Boston Patriots</v>
      </c>
      <c r="M4350">
        <v>-3.5</v>
      </c>
      <c r="N4350">
        <f>IF(Table1[[#This Row],[TeamFavorite]]=Table1[[#This Row],[TeamHome]],Table1[[#This Row],[ScoreAway]]-Table1[[#This Row],[ScoreHome]],Table1[[#This Row],[ScoreHome]]-Table1[[#This Row],[ScoreAway]])</f>
        <v>-6</v>
      </c>
      <c r="O4350">
        <f>IF(Table1[[#This Row],[SpreadActual]]&lt;Table1[[#This Row],[SpreadFavorite]],1,0)</f>
        <v>1</v>
      </c>
      <c r="P4350">
        <v>43.5</v>
      </c>
      <c r="Q4350" t="s">
        <v>116</v>
      </c>
      <c r="R4350" t="b">
        <v>0</v>
      </c>
      <c r="S4350">
        <v>44</v>
      </c>
      <c r="T4350">
        <v>12</v>
      </c>
      <c r="U4350">
        <v>59</v>
      </c>
    </row>
    <row r="4351" spans="1:22" x14ac:dyDescent="0.2">
      <c r="A4351" s="1">
        <v>32096</v>
      </c>
      <c r="B4351">
        <v>1987</v>
      </c>
      <c r="C4351">
        <f>_xlfn.MAXIFS(Table1[ScheduleWeekWritten],Table1[ScheduleSeason],Table1[[#This Row],[ScheduleSeason]])</f>
        <v>16</v>
      </c>
      <c r="D4351">
        <v>10</v>
      </c>
      <c r="E4351" cm="1">
        <f t="array" ref="E4351">_xlfn.XLOOKUP(Table1[[#This Row],[ScheduleWeekWritten]],Table3[Game],100+Table3[Increase],Table1[[#This Row],[ScheduleWeekWritten]])</f>
        <v>10</v>
      </c>
      <c r="F4351" t="b">
        <v>0</v>
      </c>
      <c r="G4351" t="s">
        <v>58</v>
      </c>
      <c r="H4351">
        <v>17</v>
      </c>
      <c r="I4351">
        <v>20</v>
      </c>
      <c r="J4351" t="s">
        <v>50</v>
      </c>
      <c r="K4351" t="s">
        <v>90</v>
      </c>
      <c r="L4351" t="str">
        <f>_xlfn.XLOOKUP(Table1[[#This Row],[TeamFavoriteID]],Table2[team_id],Table2[team_name],_xlfn.XLOOKUP(Table1[[#This Row],[TeamFavoriteID]],Table2[team_id_pfr],Table2[team_name],"Even"))</f>
        <v>New York Giants</v>
      </c>
      <c r="M4351">
        <v>-1.5</v>
      </c>
      <c r="N4351">
        <f>IF(Table1[[#This Row],[TeamFavorite]]=Table1[[#This Row],[TeamHome]],Table1[[#This Row],[ScoreAway]]-Table1[[#This Row],[ScoreHome]],Table1[[#This Row],[ScoreHome]]-Table1[[#This Row],[ScoreAway]])</f>
        <v>-3</v>
      </c>
      <c r="O4351">
        <f>IF(Table1[[#This Row],[SpreadActual]]&lt;Table1[[#This Row],[SpreadFavorite]],1,0)</f>
        <v>1</v>
      </c>
      <c r="P4351">
        <v>40</v>
      </c>
      <c r="Q4351" t="s">
        <v>112</v>
      </c>
      <c r="R4351" t="b">
        <v>0</v>
      </c>
      <c r="S4351">
        <v>50</v>
      </c>
      <c r="T4351">
        <v>8</v>
      </c>
      <c r="U4351">
        <v>55</v>
      </c>
    </row>
    <row r="4352" spans="1:22" x14ac:dyDescent="0.2">
      <c r="A4352" s="1">
        <v>32096</v>
      </c>
      <c r="B4352">
        <v>1987</v>
      </c>
      <c r="C4352">
        <f>_xlfn.MAXIFS(Table1[ScheduleWeekWritten],Table1[ScheduleSeason],Table1[[#This Row],[ScheduleSeason]])</f>
        <v>16</v>
      </c>
      <c r="D4352">
        <v>10</v>
      </c>
      <c r="E4352" cm="1">
        <f t="array" ref="E4352">_xlfn.XLOOKUP(Table1[[#This Row],[ScheduleWeekWritten]],Table3[Game],100+Table3[Increase],Table1[[#This Row],[ScheduleWeekWritten]])</f>
        <v>10</v>
      </c>
      <c r="F4352" t="b">
        <v>0</v>
      </c>
      <c r="G4352" t="s">
        <v>49</v>
      </c>
      <c r="H4352">
        <v>3</v>
      </c>
      <c r="I4352">
        <v>23</v>
      </c>
      <c r="J4352" t="s">
        <v>23</v>
      </c>
      <c r="K4352" t="s">
        <v>51</v>
      </c>
      <c r="L4352" t="str">
        <f>_xlfn.XLOOKUP(Table1[[#This Row],[TeamFavoriteID]],Table2[team_id],Table2[team_name],_xlfn.XLOOKUP(Table1[[#This Row],[TeamFavoriteID]],Table2[team_id_pfr],Table2[team_name],"Even"))</f>
        <v>Pittsburgh Steelers</v>
      </c>
      <c r="M4352">
        <v>-3.5</v>
      </c>
      <c r="N4352">
        <f>IF(Table1[[#This Row],[TeamFavorite]]=Table1[[#This Row],[TeamHome]],Table1[[#This Row],[ScoreAway]]-Table1[[#This Row],[ScoreHome]],Table1[[#This Row],[ScoreHome]]-Table1[[#This Row],[ScoreAway]])</f>
        <v>20</v>
      </c>
      <c r="O4352">
        <f>IF(Table1[[#This Row],[SpreadActual]]&lt;Table1[[#This Row],[SpreadFavorite]],1,0)</f>
        <v>0</v>
      </c>
      <c r="P4352">
        <v>44</v>
      </c>
      <c r="Q4352" t="s">
        <v>113</v>
      </c>
      <c r="R4352" t="b">
        <v>0</v>
      </c>
      <c r="S4352">
        <v>48</v>
      </c>
      <c r="T4352">
        <v>5</v>
      </c>
      <c r="U4352">
        <v>59</v>
      </c>
    </row>
    <row r="4353" spans="1:22" x14ac:dyDescent="0.2">
      <c r="A4353" s="1">
        <v>32096</v>
      </c>
      <c r="B4353">
        <v>1987</v>
      </c>
      <c r="C4353">
        <f>_xlfn.MAXIFS(Table1[ScheduleWeekWritten],Table1[ScheduleSeason],Table1[[#This Row],[ScheduleSeason]])</f>
        <v>16</v>
      </c>
      <c r="D4353">
        <v>10</v>
      </c>
      <c r="E4353" cm="1">
        <f t="array" ref="E4353">_xlfn.XLOOKUP(Table1[[#This Row],[ScheduleWeekWritten]],Table3[Game],100+Table3[Increase],Table1[[#This Row],[ScheduleWeekWritten]])</f>
        <v>10</v>
      </c>
      <c r="F4353" t="b">
        <v>0</v>
      </c>
      <c r="G4353" t="s">
        <v>27</v>
      </c>
      <c r="H4353">
        <v>16</v>
      </c>
      <c r="I4353">
        <v>14</v>
      </c>
      <c r="J4353" t="s">
        <v>138</v>
      </c>
      <c r="K4353" t="s">
        <v>29</v>
      </c>
      <c r="L4353" t="str">
        <f>_xlfn.XLOOKUP(Table1[[#This Row],[TeamFavoriteID]],Table2[team_id],Table2[team_name],_xlfn.XLOOKUP(Table1[[#This Row],[TeamFavoriteID]],Table2[team_id_pfr],Table2[team_name],"Even"))</f>
        <v>Los Angeles Chargers</v>
      </c>
      <c r="M4353">
        <v>-4</v>
      </c>
      <c r="N4353">
        <f>IF(Table1[[#This Row],[TeamFavorite]]=Table1[[#This Row],[TeamHome]],Table1[[#This Row],[ScoreAway]]-Table1[[#This Row],[ScoreHome]],Table1[[#This Row],[ScoreHome]]-Table1[[#This Row],[ScoreAway]])</f>
        <v>2</v>
      </c>
      <c r="O4353">
        <f>IF(Table1[[#This Row],[SpreadActual]]&lt;Table1[[#This Row],[SpreadFavorite]],1,0)</f>
        <v>0</v>
      </c>
      <c r="P4353">
        <v>43</v>
      </c>
      <c r="Q4353" t="s">
        <v>94</v>
      </c>
      <c r="R4353" t="b">
        <v>0</v>
      </c>
      <c r="S4353">
        <v>60</v>
      </c>
      <c r="T4353">
        <v>8</v>
      </c>
      <c r="U4353">
        <v>71</v>
      </c>
    </row>
    <row r="4354" spans="1:22" x14ac:dyDescent="0.2">
      <c r="A4354" s="1">
        <v>32096</v>
      </c>
      <c r="B4354">
        <v>1987</v>
      </c>
      <c r="C4354">
        <f>_xlfn.MAXIFS(Table1[ScheduleWeekWritten],Table1[ScheduleSeason],Table1[[#This Row],[ScheduleSeason]])</f>
        <v>16</v>
      </c>
      <c r="D4354">
        <v>10</v>
      </c>
      <c r="E4354" cm="1">
        <f t="array" ref="E4354">_xlfn.XLOOKUP(Table1[[#This Row],[ScheduleWeekWritten]],Table3[Game],100+Table3[Increase],Table1[[#This Row],[ScheduleWeekWritten]])</f>
        <v>10</v>
      </c>
      <c r="F4354" t="b">
        <v>0</v>
      </c>
      <c r="G4354" t="s">
        <v>53</v>
      </c>
      <c r="H4354">
        <v>24</v>
      </c>
      <c r="I4354">
        <v>26</v>
      </c>
      <c r="J4354" t="s">
        <v>95</v>
      </c>
      <c r="K4354" t="s">
        <v>87</v>
      </c>
      <c r="L4354" t="str">
        <f>_xlfn.XLOOKUP(Table1[[#This Row],[TeamFavoriteID]],Table2[team_id],Table2[team_name],_xlfn.XLOOKUP(Table1[[#This Row],[TeamFavoriteID]],Table2[team_id_pfr],Table2[team_name],"Even"))</f>
        <v>San Francisco 49ers</v>
      </c>
      <c r="M4354">
        <v>-4</v>
      </c>
      <c r="N4354">
        <f>IF(Table1[[#This Row],[TeamFavorite]]=Table1[[#This Row],[TeamHome]],Table1[[#This Row],[ScoreAway]]-Table1[[#This Row],[ScoreHome]],Table1[[#This Row],[ScoreHome]]-Table1[[#This Row],[ScoreAway]])</f>
        <v>2</v>
      </c>
      <c r="O4354">
        <f>IF(Table1[[#This Row],[SpreadActual]]&lt;Table1[[#This Row],[SpreadFavorite]],1,0)</f>
        <v>0</v>
      </c>
      <c r="P4354">
        <v>42</v>
      </c>
      <c r="Q4354" t="s">
        <v>118</v>
      </c>
      <c r="R4354" t="b">
        <v>0</v>
      </c>
      <c r="S4354">
        <v>54</v>
      </c>
      <c r="T4354">
        <v>10</v>
      </c>
      <c r="U4354">
        <v>67</v>
      </c>
    </row>
    <row r="4355" spans="1:22" x14ac:dyDescent="0.2">
      <c r="A4355" s="1">
        <v>32096</v>
      </c>
      <c r="B4355">
        <v>1987</v>
      </c>
      <c r="C4355">
        <f>_xlfn.MAXIFS(Table1[ScheduleWeekWritten],Table1[ScheduleSeason],Table1[[#This Row],[ScheduleSeason]])</f>
        <v>16</v>
      </c>
      <c r="D4355">
        <v>10</v>
      </c>
      <c r="E4355" cm="1">
        <f t="array" ref="E4355">_xlfn.XLOOKUP(Table1[[#This Row],[ScheduleWeekWritten]],Table3[Game],100+Table3[Increase],Table1[[#This Row],[ScheduleWeekWritten]])</f>
        <v>10</v>
      </c>
      <c r="F4355" t="b">
        <v>0</v>
      </c>
      <c r="G4355" t="s">
        <v>128</v>
      </c>
      <c r="H4355">
        <v>24</v>
      </c>
      <c r="I4355">
        <v>13</v>
      </c>
      <c r="J4355" t="s">
        <v>33</v>
      </c>
      <c r="K4355" t="s">
        <v>132</v>
      </c>
      <c r="L4355" t="str">
        <f>_xlfn.XLOOKUP(Table1[[#This Row],[TeamFavoriteID]],Table2[team_id],Table2[team_name],_xlfn.XLOOKUP(Table1[[#This Row],[TeamFavoriteID]],Table2[team_id_pfr],Table2[team_name],"Even"))</f>
        <v>Seattle Seahawks</v>
      </c>
      <c r="M4355">
        <v>-13</v>
      </c>
      <c r="N4355">
        <f>IF(Table1[[#This Row],[TeamFavorite]]=Table1[[#This Row],[TeamHome]],Table1[[#This Row],[ScoreAway]]-Table1[[#This Row],[ScoreHome]],Table1[[#This Row],[ScoreHome]]-Table1[[#This Row],[ScoreAway]])</f>
        <v>-11</v>
      </c>
      <c r="O4355">
        <f>IF(Table1[[#This Row],[SpreadActual]]&lt;Table1[[#This Row],[SpreadFavorite]],1,0)</f>
        <v>0</v>
      </c>
      <c r="P4355">
        <v>46</v>
      </c>
      <c r="Q4355" t="s">
        <v>129</v>
      </c>
      <c r="R4355" t="b">
        <v>0</v>
      </c>
      <c r="S4355">
        <v>72</v>
      </c>
      <c r="T4355">
        <v>0</v>
      </c>
      <c r="V4355" t="s">
        <v>103</v>
      </c>
    </row>
    <row r="4356" spans="1:22" x14ac:dyDescent="0.2">
      <c r="A4356" s="1">
        <v>32096</v>
      </c>
      <c r="B4356">
        <v>1987</v>
      </c>
      <c r="C4356">
        <f>_xlfn.MAXIFS(Table1[ScheduleWeekWritten],Table1[ScheduleSeason],Table1[[#This Row],[ScheduleSeason]])</f>
        <v>16</v>
      </c>
      <c r="D4356">
        <v>10</v>
      </c>
      <c r="E4356" cm="1">
        <f t="array" ref="E4356">_xlfn.XLOOKUP(Table1[[#This Row],[ScheduleWeekWritten]],Table3[Game],100+Table3[Increase],Table1[[#This Row],[ScheduleWeekWritten]])</f>
        <v>10</v>
      </c>
      <c r="F4356" t="b">
        <v>0</v>
      </c>
      <c r="G4356" t="s">
        <v>57</v>
      </c>
      <c r="H4356">
        <v>24</v>
      </c>
      <c r="I4356">
        <v>27</v>
      </c>
      <c r="J4356" t="s">
        <v>39</v>
      </c>
      <c r="K4356" t="s">
        <v>59</v>
      </c>
      <c r="L4356" t="str">
        <f>_xlfn.XLOOKUP(Table1[[#This Row],[TeamFavoriteID]],Table2[team_id],Table2[team_name],_xlfn.XLOOKUP(Table1[[#This Row],[TeamFavoriteID]],Table2[team_id_pfr],Table2[team_name],"Even"))</f>
        <v>Arizona Cardinals</v>
      </c>
      <c r="M4356">
        <v>-5</v>
      </c>
      <c r="N4356">
        <f>IF(Table1[[#This Row],[TeamFavorite]]=Table1[[#This Row],[TeamHome]],Table1[[#This Row],[ScoreAway]]-Table1[[#This Row],[ScoreHome]],Table1[[#This Row],[ScoreHome]]-Table1[[#This Row],[ScoreAway]])</f>
        <v>-3</v>
      </c>
      <c r="O4356">
        <f>IF(Table1[[#This Row],[SpreadActual]]&lt;Table1[[#This Row],[SpreadFavorite]],1,0)</f>
        <v>0</v>
      </c>
      <c r="P4356">
        <v>42</v>
      </c>
      <c r="Q4356" t="s">
        <v>60</v>
      </c>
      <c r="R4356" t="b">
        <v>0</v>
      </c>
      <c r="S4356">
        <v>55</v>
      </c>
      <c r="T4356">
        <v>16</v>
      </c>
      <c r="U4356">
        <v>52</v>
      </c>
    </row>
    <row r="4357" spans="1:22" x14ac:dyDescent="0.2">
      <c r="A4357" s="1">
        <v>32096</v>
      </c>
      <c r="B4357">
        <v>1987</v>
      </c>
      <c r="C4357">
        <f>_xlfn.MAXIFS(Table1[ScheduleWeekWritten],Table1[ScheduleSeason],Table1[[#This Row],[ScheduleSeason]])</f>
        <v>16</v>
      </c>
      <c r="D4357">
        <v>10</v>
      </c>
      <c r="E4357" cm="1">
        <f t="array" ref="E4357">_xlfn.XLOOKUP(Table1[[#This Row],[ScheduleWeekWritten]],Table3[Game],100+Table3[Increase],Table1[[#This Row],[ScheduleWeekWritten]])</f>
        <v>10</v>
      </c>
      <c r="F4357" t="b">
        <v>0</v>
      </c>
      <c r="G4357" t="s">
        <v>61</v>
      </c>
      <c r="H4357">
        <v>20</v>
      </c>
      <c r="I4357">
        <v>13</v>
      </c>
      <c r="J4357" t="s">
        <v>45</v>
      </c>
      <c r="K4357" t="s">
        <v>85</v>
      </c>
      <c r="L4357" t="str">
        <f>_xlfn.XLOOKUP(Table1[[#This Row],[TeamFavoriteID]],Table2[team_id],Table2[team_name],_xlfn.XLOOKUP(Table1[[#This Row],[TeamFavoriteID]],Table2[team_id_pfr],Table2[team_name],"Even"))</f>
        <v>Washington Commanders</v>
      </c>
      <c r="M4357">
        <v>-13.5</v>
      </c>
      <c r="N4357">
        <f>IF(Table1[[#This Row],[TeamFavorite]]=Table1[[#This Row],[TeamHome]],Table1[[#This Row],[ScoreAway]]-Table1[[#This Row],[ScoreHome]],Table1[[#This Row],[ScoreHome]]-Table1[[#This Row],[ScoreAway]])</f>
        <v>7</v>
      </c>
      <c r="O4357">
        <f>IF(Table1[[#This Row],[SpreadActual]]&lt;Table1[[#This Row],[SpreadFavorite]],1,0)</f>
        <v>0</v>
      </c>
      <c r="P4357">
        <v>43</v>
      </c>
      <c r="Q4357" t="s">
        <v>64</v>
      </c>
      <c r="R4357" t="b">
        <v>0</v>
      </c>
      <c r="S4357">
        <v>49</v>
      </c>
      <c r="T4357">
        <v>6</v>
      </c>
      <c r="U4357">
        <v>76</v>
      </c>
    </row>
    <row r="4358" spans="1:22" x14ac:dyDescent="0.2">
      <c r="A4358" s="1">
        <v>32097</v>
      </c>
      <c r="B4358">
        <v>1987</v>
      </c>
      <c r="C4358">
        <f>_xlfn.MAXIFS(Table1[ScheduleWeekWritten],Table1[ScheduleSeason],Table1[[#This Row],[ScheduleSeason]])</f>
        <v>16</v>
      </c>
      <c r="D4358">
        <v>10</v>
      </c>
      <c r="E4358" cm="1">
        <f t="array" ref="E4358">_xlfn.XLOOKUP(Table1[[#This Row],[ScheduleWeekWritten]],Table3[Game],100+Table3[Increase],Table1[[#This Row],[ScheduleWeekWritten]])</f>
        <v>10</v>
      </c>
      <c r="F4358" t="b">
        <v>0</v>
      </c>
      <c r="G4358" t="s">
        <v>24</v>
      </c>
      <c r="H4358">
        <v>31</v>
      </c>
      <c r="I4358">
        <v>29</v>
      </c>
      <c r="J4358" t="s">
        <v>46</v>
      </c>
      <c r="K4358" t="s">
        <v>88</v>
      </c>
      <c r="L4358" t="str">
        <f>_xlfn.XLOOKUP(Table1[[#This Row],[TeamFavoriteID]],Table2[team_id],Table2[team_name],_xlfn.XLOOKUP(Table1[[#This Row],[TeamFavoriteID]],Table2[team_id_pfr],Table2[team_name],"Even"))</f>
        <v>Denver Broncos</v>
      </c>
      <c r="M4358">
        <v>-2</v>
      </c>
      <c r="N4358">
        <f>IF(Table1[[#This Row],[TeamFavorite]]=Table1[[#This Row],[TeamHome]],Table1[[#This Row],[ScoreAway]]-Table1[[#This Row],[ScoreHome]],Table1[[#This Row],[ScoreHome]]-Table1[[#This Row],[ScoreAway]])</f>
        <v>-2</v>
      </c>
      <c r="O4358">
        <f>IF(Table1[[#This Row],[SpreadActual]]&lt;Table1[[#This Row],[SpreadFavorite]],1,0)</f>
        <v>0</v>
      </c>
      <c r="P4358">
        <v>42.5</v>
      </c>
      <c r="Q4358" t="s">
        <v>71</v>
      </c>
      <c r="R4358" t="b">
        <v>0</v>
      </c>
      <c r="S4358">
        <v>25</v>
      </c>
      <c r="T4358">
        <v>9</v>
      </c>
      <c r="U4358">
        <v>75</v>
      </c>
    </row>
    <row r="4359" spans="1:22" x14ac:dyDescent="0.2">
      <c r="A4359" s="1">
        <v>32103</v>
      </c>
      <c r="B4359">
        <v>1987</v>
      </c>
      <c r="C4359">
        <f>_xlfn.MAXIFS(Table1[ScheduleWeekWritten],Table1[ScheduleSeason],Table1[[#This Row],[ScheduleSeason]])</f>
        <v>16</v>
      </c>
      <c r="D4359">
        <v>11</v>
      </c>
      <c r="E4359" cm="1">
        <f t="array" ref="E4359">_xlfn.XLOOKUP(Table1[[#This Row],[ScheduleWeekWritten]],Table3[Game],100+Table3[Increase],Table1[[#This Row],[ScheduleWeekWritten]])</f>
        <v>11</v>
      </c>
      <c r="F4359" t="b">
        <v>0</v>
      </c>
      <c r="G4359" t="s">
        <v>46</v>
      </c>
      <c r="H4359">
        <v>30</v>
      </c>
      <c r="I4359">
        <v>10</v>
      </c>
      <c r="J4359" t="s">
        <v>45</v>
      </c>
      <c r="K4359" t="s">
        <v>47</v>
      </c>
      <c r="L4359" t="str">
        <f>_xlfn.XLOOKUP(Table1[[#This Row],[TeamFavoriteID]],Table2[team_id],Table2[team_name],_xlfn.XLOOKUP(Table1[[#This Row],[TeamFavoriteID]],Table2[team_id_pfr],Table2[team_name],"Even"))</f>
        <v>Chicago Bears</v>
      </c>
      <c r="M4359">
        <v>-12</v>
      </c>
      <c r="N4359">
        <f>IF(Table1[[#This Row],[TeamFavorite]]=Table1[[#This Row],[TeamHome]],Table1[[#This Row],[ScoreAway]]-Table1[[#This Row],[ScoreHome]],Table1[[#This Row],[ScoreHome]]-Table1[[#This Row],[ScoreAway]])</f>
        <v>-20</v>
      </c>
      <c r="O4359">
        <f>IF(Table1[[#This Row],[SpreadActual]]&lt;Table1[[#This Row],[SpreadFavorite]],1,0)</f>
        <v>1</v>
      </c>
      <c r="P4359">
        <v>41.5</v>
      </c>
      <c r="Q4359" t="s">
        <v>114</v>
      </c>
      <c r="R4359" t="b">
        <v>0</v>
      </c>
      <c r="S4359">
        <v>37</v>
      </c>
      <c r="T4359">
        <v>13</v>
      </c>
      <c r="U4359">
        <v>47</v>
      </c>
    </row>
    <row r="4360" spans="1:22" x14ac:dyDescent="0.2">
      <c r="A4360" s="1">
        <v>32103</v>
      </c>
      <c r="B4360">
        <v>1987</v>
      </c>
      <c r="C4360">
        <f>_xlfn.MAXIFS(Table1[ScheduleWeekWritten],Table1[ScheduleSeason],Table1[[#This Row],[ScheduleSeason]])</f>
        <v>16</v>
      </c>
      <c r="D4360">
        <v>11</v>
      </c>
      <c r="E4360" cm="1">
        <f t="array" ref="E4360">_xlfn.XLOOKUP(Table1[[#This Row],[ScheduleWeekWritten]],Table3[Game],100+Table3[Increase],Table1[[#This Row],[ScheduleWeekWritten]])</f>
        <v>11</v>
      </c>
      <c r="F4360" t="b">
        <v>0</v>
      </c>
      <c r="G4360" t="s">
        <v>101</v>
      </c>
      <c r="H4360">
        <v>16</v>
      </c>
      <c r="I4360">
        <v>30</v>
      </c>
      <c r="J4360" t="s">
        <v>49</v>
      </c>
      <c r="K4360" t="s">
        <v>104</v>
      </c>
      <c r="L4360" t="str">
        <f>_xlfn.XLOOKUP(Table1[[#This Row],[TeamFavoriteID]],Table2[team_id],Table2[team_name],_xlfn.XLOOKUP(Table1[[#This Row],[TeamFavoriteID]],Table2[team_id_pfr],Table2[team_name],"Even"))</f>
        <v>Cincinnati Bengals</v>
      </c>
      <c r="M4360">
        <v>-6</v>
      </c>
      <c r="N4360">
        <f>IF(Table1[[#This Row],[TeamFavorite]]=Table1[[#This Row],[TeamHome]],Table1[[#This Row],[ScoreAway]]-Table1[[#This Row],[ScoreHome]],Table1[[#This Row],[ScoreHome]]-Table1[[#This Row],[ScoreAway]])</f>
        <v>14</v>
      </c>
      <c r="O4360">
        <f>IF(Table1[[#This Row],[SpreadActual]]&lt;Table1[[#This Row],[SpreadFavorite]],1,0)</f>
        <v>0</v>
      </c>
      <c r="P4360">
        <v>42</v>
      </c>
      <c r="Q4360" t="s">
        <v>111</v>
      </c>
      <c r="R4360" t="b">
        <v>0</v>
      </c>
      <c r="S4360">
        <v>32</v>
      </c>
      <c r="T4360">
        <v>9</v>
      </c>
      <c r="U4360">
        <v>43</v>
      </c>
    </row>
    <row r="4361" spans="1:22" x14ac:dyDescent="0.2">
      <c r="A4361" s="1">
        <v>32103</v>
      </c>
      <c r="B4361">
        <v>1987</v>
      </c>
      <c r="C4361">
        <f>_xlfn.MAXIFS(Table1[ScheduleWeekWritten],Table1[ScheduleSeason],Table1[[#This Row],[ScheduleSeason]])</f>
        <v>16</v>
      </c>
      <c r="D4361">
        <v>11</v>
      </c>
      <c r="E4361" cm="1">
        <f t="array" ref="E4361">_xlfn.XLOOKUP(Table1[[#This Row],[ScheduleWeekWritten]],Table3[Game],100+Table3[Increase],Table1[[#This Row],[ScheduleWeekWritten]])</f>
        <v>11</v>
      </c>
      <c r="F4361" t="b">
        <v>0</v>
      </c>
      <c r="G4361" t="s">
        <v>67</v>
      </c>
      <c r="H4361">
        <v>14</v>
      </c>
      <c r="I4361">
        <v>20</v>
      </c>
      <c r="J4361" t="s">
        <v>19</v>
      </c>
      <c r="K4361" t="s">
        <v>68</v>
      </c>
      <c r="L4361" t="str">
        <f>_xlfn.XLOOKUP(Table1[[#This Row],[TeamFavoriteID]],Table2[team_id],Table2[team_name],_xlfn.XLOOKUP(Table1[[#This Row],[TeamFavoriteID]],Table2[team_id_pfr],Table2[team_name],"Even"))</f>
        <v>Dallas Cowboys</v>
      </c>
      <c r="M4361">
        <v>-2</v>
      </c>
      <c r="N4361">
        <f>IF(Table1[[#This Row],[TeamFavorite]]=Table1[[#This Row],[TeamHome]],Table1[[#This Row],[ScoreAway]]-Table1[[#This Row],[ScoreHome]],Table1[[#This Row],[ScoreHome]]-Table1[[#This Row],[ScoreAway]])</f>
        <v>6</v>
      </c>
      <c r="O4361">
        <f>IF(Table1[[#This Row],[SpreadActual]]&lt;Table1[[#This Row],[SpreadFavorite]],1,0)</f>
        <v>0</v>
      </c>
      <c r="P4361">
        <v>48</v>
      </c>
      <c r="Q4361" t="s">
        <v>119</v>
      </c>
      <c r="R4361" t="b">
        <v>0</v>
      </c>
      <c r="S4361">
        <v>59</v>
      </c>
      <c r="T4361">
        <v>17</v>
      </c>
      <c r="U4361">
        <v>72</v>
      </c>
    </row>
    <row r="4362" spans="1:22" x14ac:dyDescent="0.2">
      <c r="A4362" s="1">
        <v>32103</v>
      </c>
      <c r="B4362">
        <v>1987</v>
      </c>
      <c r="C4362">
        <f>_xlfn.MAXIFS(Table1[ScheduleWeekWritten],Table1[ScheduleSeason],Table1[[#This Row],[ScheduleSeason]])</f>
        <v>16</v>
      </c>
      <c r="D4362">
        <v>11</v>
      </c>
      <c r="E4362" cm="1">
        <f t="array" ref="E4362">_xlfn.XLOOKUP(Table1[[#This Row],[ScheduleWeekWritten]],Table3[Game],100+Table3[Increase],Table1[[#This Row],[ScheduleWeekWritten]])</f>
        <v>11</v>
      </c>
      <c r="F4362" t="b">
        <v>0</v>
      </c>
      <c r="G4362" t="s">
        <v>23</v>
      </c>
      <c r="H4362">
        <v>7</v>
      </c>
      <c r="I4362">
        <v>40</v>
      </c>
      <c r="J4362" t="s">
        <v>62</v>
      </c>
      <c r="K4362" t="s">
        <v>63</v>
      </c>
      <c r="L4362" t="str">
        <f>_xlfn.XLOOKUP(Table1[[#This Row],[TeamFavoriteID]],Table2[team_id],Table2[team_name],_xlfn.XLOOKUP(Table1[[#This Row],[TeamFavoriteID]],Table2[team_id_pfr],Table2[team_name],"Even"))</f>
        <v>Cleveland Browns</v>
      </c>
      <c r="M4362">
        <v>-2</v>
      </c>
      <c r="N4362">
        <f>IF(Table1[[#This Row],[TeamFavorite]]=Table1[[#This Row],[TeamHome]],Table1[[#This Row],[ScoreAway]]-Table1[[#This Row],[ScoreHome]],Table1[[#This Row],[ScoreHome]]-Table1[[#This Row],[ScoreAway]])</f>
        <v>-33</v>
      </c>
      <c r="O4362">
        <f>IF(Table1[[#This Row],[SpreadActual]]&lt;Table1[[#This Row],[SpreadFavorite]],1,0)</f>
        <v>1</v>
      </c>
      <c r="P4362">
        <v>47</v>
      </c>
      <c r="Q4362" t="s">
        <v>102</v>
      </c>
      <c r="R4362" t="b">
        <v>0</v>
      </c>
      <c r="S4362">
        <v>72</v>
      </c>
      <c r="T4362">
        <v>0</v>
      </c>
      <c r="V4362" t="s">
        <v>103</v>
      </c>
    </row>
    <row r="4363" spans="1:22" x14ac:dyDescent="0.2">
      <c r="A4363" s="1">
        <v>32103</v>
      </c>
      <c r="B4363">
        <v>1987</v>
      </c>
      <c r="C4363">
        <f>_xlfn.MAXIFS(Table1[ScheduleWeekWritten],Table1[ScheduleSeason],Table1[[#This Row],[ScheduleSeason]])</f>
        <v>16</v>
      </c>
      <c r="D4363">
        <v>11</v>
      </c>
      <c r="E4363" cm="1">
        <f t="array" ref="E4363">_xlfn.XLOOKUP(Table1[[#This Row],[ScheduleWeekWritten]],Table3[Game],100+Table3[Increase],Table1[[#This Row],[ScheduleWeekWritten]])</f>
        <v>11</v>
      </c>
      <c r="F4363" t="b">
        <v>0</v>
      </c>
      <c r="G4363" t="s">
        <v>42</v>
      </c>
      <c r="H4363">
        <v>3</v>
      </c>
      <c r="I4363">
        <v>23</v>
      </c>
      <c r="J4363" t="s">
        <v>33</v>
      </c>
      <c r="K4363" t="s">
        <v>75</v>
      </c>
      <c r="L4363" t="str">
        <f>_xlfn.XLOOKUP(Table1[[#This Row],[TeamFavoriteID]],Table2[team_id],Table2[team_name],_xlfn.XLOOKUP(Table1[[#This Row],[TeamFavoriteID]],Table2[team_id_pfr],Table2[team_name],"Even"))</f>
        <v>Kansas City Chiefs</v>
      </c>
      <c r="M4363">
        <v>-4</v>
      </c>
      <c r="N4363">
        <f>IF(Table1[[#This Row],[TeamFavorite]]=Table1[[#This Row],[TeamHome]],Table1[[#This Row],[ScoreAway]]-Table1[[#This Row],[ScoreHome]],Table1[[#This Row],[ScoreHome]]-Table1[[#This Row],[ScoreAway]])</f>
        <v>20</v>
      </c>
      <c r="O4363">
        <f>IF(Table1[[#This Row],[SpreadActual]]&lt;Table1[[#This Row],[SpreadFavorite]],1,0)</f>
        <v>0</v>
      </c>
      <c r="P4363">
        <v>41.5</v>
      </c>
      <c r="Q4363" t="s">
        <v>117</v>
      </c>
      <c r="R4363" t="b">
        <v>0</v>
      </c>
      <c r="S4363">
        <v>51</v>
      </c>
      <c r="T4363">
        <v>21</v>
      </c>
      <c r="U4363">
        <v>64</v>
      </c>
    </row>
    <row r="4364" spans="1:22" x14ac:dyDescent="0.2">
      <c r="A4364" s="1">
        <v>32103</v>
      </c>
      <c r="B4364">
        <v>1987</v>
      </c>
      <c r="C4364">
        <f>_xlfn.MAXIFS(Table1[ScheduleWeekWritten],Table1[ScheduleSeason],Table1[[#This Row],[ScheduleSeason]])</f>
        <v>16</v>
      </c>
      <c r="D4364">
        <v>11</v>
      </c>
      <c r="E4364" cm="1">
        <f t="array" ref="E4364">_xlfn.XLOOKUP(Table1[[#This Row],[ScheduleWeekWritten]],Table3[Game],100+Table3[Increase],Table1[[#This Row],[ScheduleWeekWritten]])</f>
        <v>11</v>
      </c>
      <c r="F4364" t="b">
        <v>0</v>
      </c>
      <c r="G4364" t="s">
        <v>138</v>
      </c>
      <c r="H4364">
        <v>17</v>
      </c>
      <c r="I4364">
        <v>23</v>
      </c>
      <c r="J4364" t="s">
        <v>24</v>
      </c>
      <c r="K4364" t="s">
        <v>88</v>
      </c>
      <c r="L4364" t="str">
        <f>_xlfn.XLOOKUP(Table1[[#This Row],[TeamFavoriteID]],Table2[team_id],Table2[team_name],_xlfn.XLOOKUP(Table1[[#This Row],[TeamFavoriteID]],Table2[team_id_pfr],Table2[team_name],"Even"))</f>
        <v>Denver Broncos</v>
      </c>
      <c r="M4364">
        <v>-1</v>
      </c>
      <c r="N4364">
        <f>IF(Table1[[#This Row],[TeamFavorite]]=Table1[[#This Row],[TeamHome]],Table1[[#This Row],[ScoreAway]]-Table1[[#This Row],[ScoreHome]],Table1[[#This Row],[ScoreHome]]-Table1[[#This Row],[ScoreAway]])</f>
        <v>-6</v>
      </c>
      <c r="O4364">
        <f>IF(Table1[[#This Row],[SpreadActual]]&lt;Table1[[#This Row],[SpreadFavorite]],1,0)</f>
        <v>1</v>
      </c>
      <c r="P4364">
        <v>43</v>
      </c>
      <c r="Q4364" t="s">
        <v>65</v>
      </c>
      <c r="R4364" t="b">
        <v>0</v>
      </c>
      <c r="S4364">
        <v>59</v>
      </c>
      <c r="T4364">
        <v>8</v>
      </c>
      <c r="U4364">
        <v>59</v>
      </c>
    </row>
    <row r="4365" spans="1:22" x14ac:dyDescent="0.2">
      <c r="A4365" s="1">
        <v>32103</v>
      </c>
      <c r="B4365">
        <v>1987</v>
      </c>
      <c r="C4365">
        <f>_xlfn.MAXIFS(Table1[ScheduleWeekWritten],Table1[ScheduleSeason],Table1[[#This Row],[ScheduleSeason]])</f>
        <v>16</v>
      </c>
      <c r="D4365">
        <v>11</v>
      </c>
      <c r="E4365" cm="1">
        <f t="array" ref="E4365">_xlfn.XLOOKUP(Table1[[#This Row],[ScheduleWeekWritten]],Table3[Game],100+Table3[Increase],Table1[[#This Row],[ScheduleWeekWritten]])</f>
        <v>11</v>
      </c>
      <c r="F4365" t="b">
        <v>0</v>
      </c>
      <c r="G4365" t="s">
        <v>54</v>
      </c>
      <c r="H4365">
        <v>24</v>
      </c>
      <c r="I4365">
        <v>13</v>
      </c>
      <c r="J4365" t="s">
        <v>38</v>
      </c>
      <c r="K4365" t="s">
        <v>55</v>
      </c>
      <c r="L4365" t="str">
        <f>_xlfn.XLOOKUP(Table1[[#This Row],[TeamFavoriteID]],Table2[team_id],Table2[team_name],_xlfn.XLOOKUP(Table1[[#This Row],[TeamFavoriteID]],Table2[team_id_pfr],Table2[team_name],"Even"))</f>
        <v>Minnesota Vikings</v>
      </c>
      <c r="M4365">
        <v>-14</v>
      </c>
      <c r="N4365">
        <f>IF(Table1[[#This Row],[TeamFavorite]]=Table1[[#This Row],[TeamHome]],Table1[[#This Row],[ScoreAway]]-Table1[[#This Row],[ScoreHome]],Table1[[#This Row],[ScoreHome]]-Table1[[#This Row],[ScoreAway]])</f>
        <v>-11</v>
      </c>
      <c r="O4365">
        <f>IF(Table1[[#This Row],[SpreadActual]]&lt;Table1[[#This Row],[SpreadFavorite]],1,0)</f>
        <v>0</v>
      </c>
      <c r="P4365">
        <v>44.5</v>
      </c>
      <c r="Q4365" t="s">
        <v>137</v>
      </c>
      <c r="R4365" t="b">
        <v>0</v>
      </c>
      <c r="S4365">
        <v>72</v>
      </c>
      <c r="T4365">
        <v>0</v>
      </c>
      <c r="V4365" t="s">
        <v>103</v>
      </c>
    </row>
    <row r="4366" spans="1:22" x14ac:dyDescent="0.2">
      <c r="A4366" s="1">
        <v>32103</v>
      </c>
      <c r="B4366">
        <v>1987</v>
      </c>
      <c r="C4366">
        <f>_xlfn.MAXIFS(Table1[ScheduleWeekWritten],Table1[ScheduleSeason],Table1[[#This Row],[ScheduleSeason]])</f>
        <v>16</v>
      </c>
      <c r="D4366">
        <v>11</v>
      </c>
      <c r="E4366" cm="1">
        <f t="array" ref="E4366">_xlfn.XLOOKUP(Table1[[#This Row],[ScheduleWeekWritten]],Table3[Game],100+Table3[Increase],Table1[[#This Row],[ScheduleWeekWritten]])</f>
        <v>11</v>
      </c>
      <c r="F4366" t="b">
        <v>0</v>
      </c>
      <c r="G4366" t="s">
        <v>115</v>
      </c>
      <c r="H4366">
        <v>24</v>
      </c>
      <c r="I4366">
        <v>0</v>
      </c>
      <c r="J4366" t="s">
        <v>140</v>
      </c>
      <c r="K4366" t="s">
        <v>70</v>
      </c>
      <c r="L4366" t="str">
        <f>_xlfn.XLOOKUP(Table1[[#This Row],[TeamFavoriteID]],Table2[team_id],Table2[team_name],_xlfn.XLOOKUP(Table1[[#This Row],[TeamFavoriteID]],Table2[team_id_pfr],Table2[team_name],"Even"))</f>
        <v>Boston Patriots</v>
      </c>
      <c r="M4366">
        <v>-1</v>
      </c>
      <c r="N4366">
        <f>IF(Table1[[#This Row],[TeamFavorite]]=Table1[[#This Row],[TeamHome]],Table1[[#This Row],[ScoreAway]]-Table1[[#This Row],[ScoreHome]],Table1[[#This Row],[ScoreHome]]-Table1[[#This Row],[ScoreAway]])</f>
        <v>24</v>
      </c>
      <c r="O4366">
        <f>IF(Table1[[#This Row],[SpreadActual]]&lt;Table1[[#This Row],[SpreadFavorite]],1,0)</f>
        <v>0</v>
      </c>
      <c r="P4366">
        <v>39</v>
      </c>
      <c r="Q4366" t="s">
        <v>116</v>
      </c>
      <c r="R4366" t="b">
        <v>0</v>
      </c>
      <c r="S4366">
        <v>24</v>
      </c>
      <c r="T4366">
        <v>22</v>
      </c>
      <c r="U4366">
        <v>44</v>
      </c>
    </row>
    <row r="4367" spans="1:22" x14ac:dyDescent="0.2">
      <c r="A4367" s="1">
        <v>32103</v>
      </c>
      <c r="B4367">
        <v>1987</v>
      </c>
      <c r="C4367">
        <f>_xlfn.MAXIFS(Table1[ScheduleWeekWritten],Table1[ScheduleSeason],Table1[[#This Row],[ScheduleSeason]])</f>
        <v>16</v>
      </c>
      <c r="D4367">
        <v>11</v>
      </c>
      <c r="E4367" cm="1">
        <f t="array" ref="E4367">_xlfn.XLOOKUP(Table1[[#This Row],[ScheduleWeekWritten]],Table3[Game],100+Table3[Increase],Table1[[#This Row],[ScheduleWeekWritten]])</f>
        <v>11</v>
      </c>
      <c r="F4367" t="b">
        <v>0</v>
      </c>
      <c r="G4367" t="s">
        <v>95</v>
      </c>
      <c r="H4367">
        <v>23</v>
      </c>
      <c r="I4367">
        <v>14</v>
      </c>
      <c r="J4367" t="s">
        <v>50</v>
      </c>
      <c r="K4367" t="s">
        <v>98</v>
      </c>
      <c r="L4367" t="str">
        <f>_xlfn.XLOOKUP(Table1[[#This Row],[TeamFavoriteID]],Table2[team_id],Table2[team_name],_xlfn.XLOOKUP(Table1[[#This Row],[TeamFavoriteID]],Table2[team_id_pfr],Table2[team_name],"Even"))</f>
        <v>New Orleans Saints</v>
      </c>
      <c r="M4367">
        <v>-2.5</v>
      </c>
      <c r="N4367">
        <f>IF(Table1[[#This Row],[TeamFavorite]]=Table1[[#This Row],[TeamHome]],Table1[[#This Row],[ScoreAway]]-Table1[[#This Row],[ScoreHome]],Table1[[#This Row],[ScoreHome]]-Table1[[#This Row],[ScoreAway]])</f>
        <v>-9</v>
      </c>
      <c r="O4367">
        <f>IF(Table1[[#This Row],[SpreadActual]]&lt;Table1[[#This Row],[SpreadFavorite]],1,0)</f>
        <v>1</v>
      </c>
      <c r="P4367">
        <v>41</v>
      </c>
      <c r="Q4367" t="s">
        <v>124</v>
      </c>
      <c r="R4367" t="b">
        <v>0</v>
      </c>
      <c r="S4367">
        <v>72</v>
      </c>
      <c r="T4367">
        <v>0</v>
      </c>
      <c r="V4367" t="s">
        <v>103</v>
      </c>
    </row>
    <row r="4368" spans="1:22" x14ac:dyDescent="0.2">
      <c r="A4368" s="1">
        <v>32103</v>
      </c>
      <c r="B4368">
        <v>1987</v>
      </c>
      <c r="C4368">
        <f>_xlfn.MAXIFS(Table1[ScheduleWeekWritten],Table1[ScheduleSeason],Table1[[#This Row],[ScheduleSeason]])</f>
        <v>16</v>
      </c>
      <c r="D4368">
        <v>11</v>
      </c>
      <c r="E4368" cm="1">
        <f t="array" ref="E4368">_xlfn.XLOOKUP(Table1[[#This Row],[ScheduleWeekWritten]],Table3[Game],100+Table3[Increase],Table1[[#This Row],[ScheduleWeekWritten]])</f>
        <v>11</v>
      </c>
      <c r="F4368" t="b">
        <v>0</v>
      </c>
      <c r="G4368" t="s">
        <v>31</v>
      </c>
      <c r="H4368">
        <v>14</v>
      </c>
      <c r="I4368">
        <v>17</v>
      </c>
      <c r="J4368" t="s">
        <v>28</v>
      </c>
      <c r="K4368" t="s">
        <v>32</v>
      </c>
      <c r="L4368" t="str">
        <f>_xlfn.XLOOKUP(Table1[[#This Row],[TeamFavoriteID]],Table2[team_id],Table2[team_name],_xlfn.XLOOKUP(Table1[[#This Row],[TeamFavoriteID]],Table2[team_id_pfr],Table2[team_name],"Even"))</f>
        <v>New York Jets</v>
      </c>
      <c r="M4368">
        <v>-3.5</v>
      </c>
      <c r="N4368">
        <f>IF(Table1[[#This Row],[TeamFavorite]]=Table1[[#This Row],[TeamHome]],Table1[[#This Row],[ScoreAway]]-Table1[[#This Row],[ScoreHome]],Table1[[#This Row],[ScoreHome]]-Table1[[#This Row],[ScoreAway]])</f>
        <v>3</v>
      </c>
      <c r="O4368">
        <f>IF(Table1[[#This Row],[SpreadActual]]&lt;Table1[[#This Row],[SpreadFavorite]],1,0)</f>
        <v>0</v>
      </c>
      <c r="P4368">
        <v>42.5</v>
      </c>
      <c r="Q4368" t="s">
        <v>126</v>
      </c>
      <c r="R4368" t="b">
        <v>0</v>
      </c>
      <c r="S4368">
        <v>27</v>
      </c>
      <c r="T4368">
        <v>26</v>
      </c>
      <c r="U4368">
        <v>45</v>
      </c>
    </row>
    <row r="4369" spans="1:22" x14ac:dyDescent="0.2">
      <c r="A4369" s="1">
        <v>32103</v>
      </c>
      <c r="B4369">
        <v>1987</v>
      </c>
      <c r="C4369">
        <f>_xlfn.MAXIFS(Table1[ScheduleWeekWritten],Table1[ScheduleSeason],Table1[[#This Row],[ScheduleSeason]])</f>
        <v>16</v>
      </c>
      <c r="D4369">
        <v>11</v>
      </c>
      <c r="E4369" cm="1">
        <f t="array" ref="E4369">_xlfn.XLOOKUP(Table1[[#This Row],[ScheduleWeekWritten]],Table3[Game],100+Table3[Increase],Table1[[#This Row],[ScheduleWeekWritten]])</f>
        <v>11</v>
      </c>
      <c r="F4369" t="b">
        <v>0</v>
      </c>
      <c r="G4369" t="s">
        <v>58</v>
      </c>
      <c r="H4369">
        <v>19</v>
      </c>
      <c r="I4369">
        <v>31</v>
      </c>
      <c r="J4369" t="s">
        <v>57</v>
      </c>
      <c r="K4369" t="s">
        <v>77</v>
      </c>
      <c r="L4369" t="str">
        <f>_xlfn.XLOOKUP(Table1[[#This Row],[TeamFavoriteID]],Table2[team_id],Table2[team_name],_xlfn.XLOOKUP(Table1[[#This Row],[TeamFavoriteID]],Table2[team_id_pfr],Table2[team_name],"Even"))</f>
        <v>Philadelphia Eagles</v>
      </c>
      <c r="M4369">
        <v>-6.5</v>
      </c>
      <c r="N4369">
        <f>IF(Table1[[#This Row],[TeamFavorite]]=Table1[[#This Row],[TeamHome]],Table1[[#This Row],[ScoreAway]]-Table1[[#This Row],[ScoreHome]],Table1[[#This Row],[ScoreHome]]-Table1[[#This Row],[ScoreAway]])</f>
        <v>12</v>
      </c>
      <c r="O4369">
        <f>IF(Table1[[#This Row],[SpreadActual]]&lt;Table1[[#This Row],[SpreadFavorite]],1,0)</f>
        <v>0</v>
      </c>
      <c r="P4369">
        <v>43</v>
      </c>
      <c r="Q4369" t="s">
        <v>112</v>
      </c>
      <c r="R4369" t="b">
        <v>0</v>
      </c>
      <c r="S4369">
        <v>26</v>
      </c>
      <c r="T4369">
        <v>19</v>
      </c>
      <c r="U4369">
        <v>37</v>
      </c>
    </row>
    <row r="4370" spans="1:22" x14ac:dyDescent="0.2">
      <c r="A4370" s="1">
        <v>32103</v>
      </c>
      <c r="B4370">
        <v>1987</v>
      </c>
      <c r="C4370">
        <f>_xlfn.MAXIFS(Table1[ScheduleWeekWritten],Table1[ScheduleSeason],Table1[[#This Row],[ScheduleSeason]])</f>
        <v>16</v>
      </c>
      <c r="D4370">
        <v>11</v>
      </c>
      <c r="E4370" cm="1">
        <f t="array" ref="E4370">_xlfn.XLOOKUP(Table1[[#This Row],[ScheduleWeekWritten]],Table3[Game],100+Table3[Increase],Table1[[#This Row],[ScheduleWeekWritten]])</f>
        <v>11</v>
      </c>
      <c r="F4370" t="b">
        <v>0</v>
      </c>
      <c r="G4370" t="s">
        <v>128</v>
      </c>
      <c r="H4370">
        <v>34</v>
      </c>
      <c r="I4370">
        <v>3</v>
      </c>
      <c r="J4370" t="s">
        <v>27</v>
      </c>
      <c r="K4370" t="s">
        <v>132</v>
      </c>
      <c r="L4370" t="str">
        <f>_xlfn.XLOOKUP(Table1[[#This Row],[TeamFavoriteID]],Table2[team_id],Table2[team_name],_xlfn.XLOOKUP(Table1[[#This Row],[TeamFavoriteID]],Table2[team_id_pfr],Table2[team_name],"Even"))</f>
        <v>Seattle Seahawks</v>
      </c>
      <c r="M4370">
        <v>-8</v>
      </c>
      <c r="N4370">
        <f>IF(Table1[[#This Row],[TeamFavorite]]=Table1[[#This Row],[TeamHome]],Table1[[#This Row],[ScoreAway]]-Table1[[#This Row],[ScoreHome]],Table1[[#This Row],[ScoreHome]]-Table1[[#This Row],[ScoreAway]])</f>
        <v>-31</v>
      </c>
      <c r="O4370">
        <f>IF(Table1[[#This Row],[SpreadActual]]&lt;Table1[[#This Row],[SpreadFavorite]],1,0)</f>
        <v>1</v>
      </c>
      <c r="P4370">
        <v>44.5</v>
      </c>
      <c r="Q4370" t="s">
        <v>129</v>
      </c>
      <c r="R4370" t="b">
        <v>0</v>
      </c>
      <c r="S4370">
        <v>72</v>
      </c>
      <c r="T4370">
        <v>0</v>
      </c>
      <c r="V4370" t="s">
        <v>103</v>
      </c>
    </row>
    <row r="4371" spans="1:22" x14ac:dyDescent="0.2">
      <c r="A4371" s="1">
        <v>32103</v>
      </c>
      <c r="B4371">
        <v>1987</v>
      </c>
      <c r="C4371">
        <f>_xlfn.MAXIFS(Table1[ScheduleWeekWritten],Table1[ScheduleSeason],Table1[[#This Row],[ScheduleSeason]])</f>
        <v>16</v>
      </c>
      <c r="D4371">
        <v>11</v>
      </c>
      <c r="E4371" cm="1">
        <f t="array" ref="E4371">_xlfn.XLOOKUP(Table1[[#This Row],[ScheduleWeekWritten]],Table3[Game],100+Table3[Increase],Table1[[#This Row],[ScheduleWeekWritten]])</f>
        <v>11</v>
      </c>
      <c r="F4371" t="b">
        <v>0</v>
      </c>
      <c r="G4371" t="s">
        <v>127</v>
      </c>
      <c r="H4371">
        <v>10</v>
      </c>
      <c r="I4371">
        <v>24</v>
      </c>
      <c r="J4371" t="s">
        <v>53</v>
      </c>
      <c r="K4371" t="s">
        <v>87</v>
      </c>
      <c r="L4371" t="str">
        <f>_xlfn.XLOOKUP(Table1[[#This Row],[TeamFavoriteID]],Table2[team_id],Table2[team_name],_xlfn.XLOOKUP(Table1[[#This Row],[TeamFavoriteID]],Table2[team_id_pfr],Table2[team_name],"Even"))</f>
        <v>San Francisco 49ers</v>
      </c>
      <c r="M4371">
        <v>-6</v>
      </c>
      <c r="N4371">
        <f>IF(Table1[[#This Row],[TeamFavorite]]=Table1[[#This Row],[TeamHome]],Table1[[#This Row],[ScoreAway]]-Table1[[#This Row],[ScoreHome]],Table1[[#This Row],[ScoreHome]]-Table1[[#This Row],[ScoreAway]])</f>
        <v>-14</v>
      </c>
      <c r="O4371">
        <f>IF(Table1[[#This Row],[SpreadActual]]&lt;Table1[[#This Row],[SpreadFavorite]],1,0)</f>
        <v>1</v>
      </c>
      <c r="P4371">
        <v>47</v>
      </c>
      <c r="Q4371" t="s">
        <v>130</v>
      </c>
      <c r="R4371" t="b">
        <v>0</v>
      </c>
      <c r="S4371">
        <v>55</v>
      </c>
      <c r="T4371">
        <v>9</v>
      </c>
      <c r="U4371">
        <v>58</v>
      </c>
    </row>
    <row r="4372" spans="1:22" x14ac:dyDescent="0.2">
      <c r="A4372" s="1">
        <v>32104</v>
      </c>
      <c r="B4372">
        <v>1987</v>
      </c>
      <c r="C4372">
        <f>_xlfn.MAXIFS(Table1[ScheduleWeekWritten],Table1[ScheduleSeason],Table1[[#This Row],[ScheduleSeason]])</f>
        <v>16</v>
      </c>
      <c r="D4372">
        <v>11</v>
      </c>
      <c r="E4372" cm="1">
        <f t="array" ref="E4372">_xlfn.XLOOKUP(Table1[[#This Row],[ScheduleWeekWritten]],Table3[Game],100+Table3[Increase],Table1[[#This Row],[ScheduleWeekWritten]])</f>
        <v>11</v>
      </c>
      <c r="F4372" t="b">
        <v>0</v>
      </c>
      <c r="G4372" t="s">
        <v>61</v>
      </c>
      <c r="H4372">
        <v>26</v>
      </c>
      <c r="I4372">
        <v>30</v>
      </c>
      <c r="J4372" t="s">
        <v>39</v>
      </c>
      <c r="K4372" t="s">
        <v>85</v>
      </c>
      <c r="L4372" t="str">
        <f>_xlfn.XLOOKUP(Table1[[#This Row],[TeamFavoriteID]],Table2[team_id],Table2[team_name],_xlfn.XLOOKUP(Table1[[#This Row],[TeamFavoriteID]],Table2[team_id_pfr],Table2[team_name],"Even"))</f>
        <v>Washington Commanders</v>
      </c>
      <c r="M4372">
        <v>-10</v>
      </c>
      <c r="N4372">
        <f>IF(Table1[[#This Row],[TeamFavorite]]=Table1[[#This Row],[TeamHome]],Table1[[#This Row],[ScoreAway]]-Table1[[#This Row],[ScoreHome]],Table1[[#This Row],[ScoreHome]]-Table1[[#This Row],[ScoreAway]])</f>
        <v>-4</v>
      </c>
      <c r="O4372">
        <f>IF(Table1[[#This Row],[SpreadActual]]&lt;Table1[[#This Row],[SpreadFavorite]],1,0)</f>
        <v>0</v>
      </c>
      <c r="P4372">
        <v>41</v>
      </c>
      <c r="Q4372" t="s">
        <v>64</v>
      </c>
      <c r="R4372" t="b">
        <v>0</v>
      </c>
      <c r="S4372">
        <v>38</v>
      </c>
      <c r="T4372">
        <v>8</v>
      </c>
      <c r="U4372">
        <v>52</v>
      </c>
    </row>
    <row r="4373" spans="1:22" x14ac:dyDescent="0.2">
      <c r="A4373" s="1">
        <v>32107</v>
      </c>
      <c r="B4373">
        <v>1987</v>
      </c>
      <c r="C4373">
        <f>_xlfn.MAXIFS(Table1[ScheduleWeekWritten],Table1[ScheduleSeason],Table1[[#This Row],[ScheduleSeason]])</f>
        <v>16</v>
      </c>
      <c r="D4373">
        <v>12</v>
      </c>
      <c r="E4373" cm="1">
        <f t="array" ref="E4373">_xlfn.XLOOKUP(Table1[[#This Row],[ScheduleWeekWritten]],Table3[Game],100+Table3[Increase],Table1[[#This Row],[ScheduleWeekWritten]])</f>
        <v>12</v>
      </c>
      <c r="F4373" t="b">
        <v>0</v>
      </c>
      <c r="G4373" t="s">
        <v>67</v>
      </c>
      <c r="H4373">
        <v>38</v>
      </c>
      <c r="I4373">
        <v>44</v>
      </c>
      <c r="J4373" t="s">
        <v>54</v>
      </c>
      <c r="K4373" t="s">
        <v>55</v>
      </c>
      <c r="L4373" t="str">
        <f>_xlfn.XLOOKUP(Table1[[#This Row],[TeamFavoriteID]],Table2[team_id],Table2[team_name],_xlfn.XLOOKUP(Table1[[#This Row],[TeamFavoriteID]],Table2[team_id_pfr],Table2[team_name],"Even"))</f>
        <v>Minnesota Vikings</v>
      </c>
      <c r="M4373">
        <v>-1</v>
      </c>
      <c r="N4373">
        <f>IF(Table1[[#This Row],[TeamFavorite]]=Table1[[#This Row],[TeamHome]],Table1[[#This Row],[ScoreAway]]-Table1[[#This Row],[ScoreHome]],Table1[[#This Row],[ScoreHome]]-Table1[[#This Row],[ScoreAway]])</f>
        <v>-6</v>
      </c>
      <c r="O4373">
        <f>IF(Table1[[#This Row],[SpreadActual]]&lt;Table1[[#This Row],[SpreadFavorite]],1,0)</f>
        <v>1</v>
      </c>
      <c r="P4373">
        <v>44</v>
      </c>
      <c r="Q4373" t="s">
        <v>119</v>
      </c>
      <c r="R4373" t="b">
        <v>0</v>
      </c>
      <c r="S4373">
        <v>48</v>
      </c>
      <c r="T4373">
        <v>11</v>
      </c>
      <c r="U4373">
        <v>86</v>
      </c>
    </row>
    <row r="4374" spans="1:22" x14ac:dyDescent="0.2">
      <c r="A4374" s="1">
        <v>32107</v>
      </c>
      <c r="B4374">
        <v>1987</v>
      </c>
      <c r="C4374">
        <f>_xlfn.MAXIFS(Table1[ScheduleWeekWritten],Table1[ScheduleSeason],Table1[[#This Row],[ScheduleSeason]])</f>
        <v>16</v>
      </c>
      <c r="D4374">
        <v>12</v>
      </c>
      <c r="E4374" cm="1">
        <f t="array" ref="E4374">_xlfn.XLOOKUP(Table1[[#This Row],[ScheduleWeekWritten]],Table3[Game],100+Table3[Increase],Table1[[#This Row],[ScheduleWeekWritten]])</f>
        <v>12</v>
      </c>
      <c r="F4374" t="b">
        <v>0</v>
      </c>
      <c r="G4374" t="s">
        <v>45</v>
      </c>
      <c r="H4374">
        <v>20</v>
      </c>
      <c r="I4374">
        <v>27</v>
      </c>
      <c r="J4374" t="s">
        <v>42</v>
      </c>
      <c r="K4374" t="s">
        <v>79</v>
      </c>
      <c r="L4374" t="str">
        <f>_xlfn.XLOOKUP(Table1[[#This Row],[TeamFavoriteID]],Table2[team_id],Table2[team_name],_xlfn.XLOOKUP(Table1[[#This Row],[TeamFavoriteID]],Table2[team_id_pfr],Table2[team_name],"Even"))</f>
        <v>Detroit Lions</v>
      </c>
      <c r="M4374">
        <v>-5</v>
      </c>
      <c r="N4374">
        <f>IF(Table1[[#This Row],[TeamFavorite]]=Table1[[#This Row],[TeamHome]],Table1[[#This Row],[ScoreAway]]-Table1[[#This Row],[ScoreHome]],Table1[[#This Row],[ScoreHome]]-Table1[[#This Row],[ScoreAway]])</f>
        <v>7</v>
      </c>
      <c r="O4374">
        <f>IF(Table1[[#This Row],[SpreadActual]]&lt;Table1[[#This Row],[SpreadFavorite]],1,0)</f>
        <v>0</v>
      </c>
      <c r="P4374">
        <v>42</v>
      </c>
      <c r="Q4374" t="s">
        <v>125</v>
      </c>
      <c r="R4374" t="b">
        <v>0</v>
      </c>
      <c r="S4374">
        <v>72</v>
      </c>
      <c r="T4374">
        <v>0</v>
      </c>
      <c r="V4374" t="s">
        <v>103</v>
      </c>
    </row>
    <row r="4375" spans="1:22" x14ac:dyDescent="0.2">
      <c r="A4375" s="1">
        <v>32110</v>
      </c>
      <c r="B4375">
        <v>1987</v>
      </c>
      <c r="C4375">
        <f>_xlfn.MAXIFS(Table1[ScheduleWeekWritten],Table1[ScheduleSeason],Table1[[#This Row],[ScheduleSeason]])</f>
        <v>16</v>
      </c>
      <c r="D4375">
        <v>12</v>
      </c>
      <c r="E4375" cm="1">
        <f t="array" ref="E4375">_xlfn.XLOOKUP(Table1[[#This Row],[ScheduleWeekWritten]],Table3[Game],100+Table3[Increase],Table1[[#This Row],[ScheduleWeekWritten]])</f>
        <v>12</v>
      </c>
      <c r="F4375" t="b">
        <v>0</v>
      </c>
      <c r="G4375" t="s">
        <v>38</v>
      </c>
      <c r="H4375">
        <v>21</v>
      </c>
      <c r="I4375">
        <v>34</v>
      </c>
      <c r="J4375" t="s">
        <v>57</v>
      </c>
      <c r="K4375" t="s">
        <v>59</v>
      </c>
      <c r="L4375" t="str">
        <f>_xlfn.XLOOKUP(Table1[[#This Row],[TeamFavoriteID]],Table2[team_id],Table2[team_name],_xlfn.XLOOKUP(Table1[[#This Row],[TeamFavoriteID]],Table2[team_id_pfr],Table2[team_name],"Even"))</f>
        <v>Arizona Cardinals</v>
      </c>
      <c r="M4375">
        <v>-2.5</v>
      </c>
      <c r="N4375">
        <f>IF(Table1[[#This Row],[TeamFavorite]]=Table1[[#This Row],[TeamHome]],Table1[[#This Row],[ScoreAway]]-Table1[[#This Row],[ScoreHome]],Table1[[#This Row],[ScoreHome]]-Table1[[#This Row],[ScoreAway]])</f>
        <v>-13</v>
      </c>
      <c r="O4375">
        <f>IF(Table1[[#This Row],[SpreadActual]]&lt;Table1[[#This Row],[SpreadFavorite]],1,0)</f>
        <v>1</v>
      </c>
      <c r="P4375">
        <v>44.5</v>
      </c>
      <c r="Q4375" t="s">
        <v>41</v>
      </c>
      <c r="R4375" t="b">
        <v>0</v>
      </c>
      <c r="S4375">
        <v>51</v>
      </c>
      <c r="T4375">
        <v>9</v>
      </c>
      <c r="U4375">
        <v>83</v>
      </c>
    </row>
    <row r="4376" spans="1:22" x14ac:dyDescent="0.2">
      <c r="A4376" s="1">
        <v>32110</v>
      </c>
      <c r="B4376">
        <v>1987</v>
      </c>
      <c r="C4376">
        <f>_xlfn.MAXIFS(Table1[ScheduleWeekWritten],Table1[ScheduleSeason],Table1[[#This Row],[ScheduleSeason]])</f>
        <v>16</v>
      </c>
      <c r="D4376">
        <v>12</v>
      </c>
      <c r="E4376" cm="1">
        <f t="array" ref="E4376">_xlfn.XLOOKUP(Table1[[#This Row],[ScheduleWeekWritten]],Table3[Game],100+Table3[Increase],Table1[[#This Row],[ScheduleWeekWritten]])</f>
        <v>12</v>
      </c>
      <c r="F4376" t="b">
        <v>0</v>
      </c>
      <c r="G4376" t="s">
        <v>28</v>
      </c>
      <c r="H4376">
        <v>27</v>
      </c>
      <c r="I4376">
        <v>0</v>
      </c>
      <c r="J4376" t="s">
        <v>19</v>
      </c>
      <c r="K4376" t="s">
        <v>91</v>
      </c>
      <c r="L4376" t="str">
        <f>_xlfn.XLOOKUP(Table1[[#This Row],[TeamFavoriteID]],Table2[team_id],Table2[team_name],_xlfn.XLOOKUP(Table1[[#This Row],[TeamFavoriteID]],Table2[team_id_pfr],Table2[team_name],"Even"))</f>
        <v>Miami Dolphins</v>
      </c>
      <c r="M4376">
        <v>-1.5</v>
      </c>
      <c r="N4376">
        <f>IF(Table1[[#This Row],[TeamFavorite]]=Table1[[#This Row],[TeamHome]],Table1[[#This Row],[ScoreAway]]-Table1[[#This Row],[ScoreHome]],Table1[[#This Row],[ScoreHome]]-Table1[[#This Row],[ScoreAway]])</f>
        <v>27</v>
      </c>
      <c r="O4376">
        <f>IF(Table1[[#This Row],[SpreadActual]]&lt;Table1[[#This Row],[SpreadFavorite]],1,0)</f>
        <v>0</v>
      </c>
      <c r="P4376">
        <v>46</v>
      </c>
      <c r="Q4376" t="s">
        <v>123</v>
      </c>
      <c r="R4376" t="b">
        <v>0</v>
      </c>
      <c r="S4376">
        <v>48</v>
      </c>
      <c r="T4376">
        <v>9</v>
      </c>
      <c r="U4376">
        <v>88</v>
      </c>
    </row>
    <row r="4377" spans="1:22" x14ac:dyDescent="0.2">
      <c r="A4377" s="1">
        <v>32110</v>
      </c>
      <c r="B4377">
        <v>1987</v>
      </c>
      <c r="C4377">
        <f>_xlfn.MAXIFS(Table1[ScheduleWeekWritten],Table1[ScheduleSeason],Table1[[#This Row],[ScheduleSeason]])</f>
        <v>16</v>
      </c>
      <c r="D4377">
        <v>12</v>
      </c>
      <c r="E4377" cm="1">
        <f t="array" ref="E4377">_xlfn.XLOOKUP(Table1[[#This Row],[ScheduleWeekWritten]],Table3[Game],100+Table3[Increase],Table1[[#This Row],[ScheduleWeekWritten]])</f>
        <v>12</v>
      </c>
      <c r="F4377" t="b">
        <v>0</v>
      </c>
      <c r="G4377" t="s">
        <v>46</v>
      </c>
      <c r="H4377">
        <v>23</v>
      </c>
      <c r="I4377">
        <v>10</v>
      </c>
      <c r="J4377" t="s">
        <v>33</v>
      </c>
      <c r="K4377" t="s">
        <v>47</v>
      </c>
      <c r="L4377" t="str">
        <f>_xlfn.XLOOKUP(Table1[[#This Row],[TeamFavoriteID]],Table2[team_id],Table2[team_name],_xlfn.XLOOKUP(Table1[[#This Row],[TeamFavoriteID]],Table2[team_id_pfr],Table2[team_name],"Even"))</f>
        <v>Chicago Bears</v>
      </c>
      <c r="M4377">
        <v>-12</v>
      </c>
      <c r="N4377">
        <f>IF(Table1[[#This Row],[TeamFavorite]]=Table1[[#This Row],[TeamHome]],Table1[[#This Row],[ScoreAway]]-Table1[[#This Row],[ScoreHome]],Table1[[#This Row],[ScoreHome]]-Table1[[#This Row],[ScoreAway]])</f>
        <v>-13</v>
      </c>
      <c r="O4377">
        <f>IF(Table1[[#This Row],[SpreadActual]]&lt;Table1[[#This Row],[SpreadFavorite]],1,0)</f>
        <v>1</v>
      </c>
      <c r="P4377">
        <v>40.5</v>
      </c>
      <c r="Q4377" t="s">
        <v>114</v>
      </c>
      <c r="R4377" t="b">
        <v>0</v>
      </c>
      <c r="S4377">
        <v>42</v>
      </c>
      <c r="T4377">
        <v>11</v>
      </c>
      <c r="U4377">
        <v>90</v>
      </c>
    </row>
    <row r="4378" spans="1:22" x14ac:dyDescent="0.2">
      <c r="A4378" s="1">
        <v>32110</v>
      </c>
      <c r="B4378">
        <v>1987</v>
      </c>
      <c r="C4378">
        <f>_xlfn.MAXIFS(Table1[ScheduleWeekWritten],Table1[ScheduleSeason],Table1[[#This Row],[ScheduleSeason]])</f>
        <v>16</v>
      </c>
      <c r="D4378">
        <v>12</v>
      </c>
      <c r="E4378" cm="1">
        <f t="array" ref="E4378">_xlfn.XLOOKUP(Table1[[#This Row],[ScheduleWeekWritten]],Table3[Game],100+Table3[Increase],Table1[[#This Row],[ScheduleWeekWritten]])</f>
        <v>12</v>
      </c>
      <c r="F4378" t="b">
        <v>0</v>
      </c>
      <c r="G4378" t="s">
        <v>140</v>
      </c>
      <c r="H4378">
        <v>51</v>
      </c>
      <c r="I4378">
        <v>27</v>
      </c>
      <c r="J4378" t="s">
        <v>23</v>
      </c>
      <c r="K4378" t="s">
        <v>72</v>
      </c>
      <c r="L4378" t="str">
        <f>_xlfn.XLOOKUP(Table1[[#This Row],[TeamFavoriteID]],Table2[team_id],Table2[team_name],_xlfn.XLOOKUP(Table1[[#This Row],[TeamFavoriteID]],Table2[team_id_pfr],Table2[team_name],"Even"))</f>
        <v>Baltimore Colts</v>
      </c>
      <c r="M4378">
        <v>-3.5</v>
      </c>
      <c r="N4378">
        <f>IF(Table1[[#This Row],[TeamFavorite]]=Table1[[#This Row],[TeamHome]],Table1[[#This Row],[ScoreAway]]-Table1[[#This Row],[ScoreHome]],Table1[[#This Row],[ScoreHome]]-Table1[[#This Row],[ScoreAway]])</f>
        <v>24</v>
      </c>
      <c r="O4378">
        <f>IF(Table1[[#This Row],[SpreadActual]]&lt;Table1[[#This Row],[SpreadFavorite]],1,0)</f>
        <v>0</v>
      </c>
      <c r="P4378">
        <v>42</v>
      </c>
      <c r="Q4378" t="s">
        <v>141</v>
      </c>
      <c r="R4378" t="b">
        <v>0</v>
      </c>
      <c r="S4378">
        <v>72</v>
      </c>
      <c r="T4378">
        <v>0</v>
      </c>
      <c r="V4378" t="s">
        <v>103</v>
      </c>
    </row>
    <row r="4379" spans="1:22" x14ac:dyDescent="0.2">
      <c r="A4379" s="1">
        <v>32110</v>
      </c>
      <c r="B4379">
        <v>1987</v>
      </c>
      <c r="C4379">
        <f>_xlfn.MAXIFS(Table1[ScheduleWeekWritten],Table1[ScheduleSeason],Table1[[#This Row],[ScheduleSeason]])</f>
        <v>16</v>
      </c>
      <c r="D4379">
        <v>12</v>
      </c>
      <c r="E4379" cm="1">
        <f t="array" ref="E4379">_xlfn.XLOOKUP(Table1[[#This Row],[ScheduleWeekWritten]],Table3[Game],100+Table3[Increase],Table1[[#This Row],[ScheduleWeekWritten]])</f>
        <v>12</v>
      </c>
      <c r="F4379" t="b">
        <v>0</v>
      </c>
      <c r="G4379" t="s">
        <v>39</v>
      </c>
      <c r="H4379">
        <v>35</v>
      </c>
      <c r="I4379">
        <v>3</v>
      </c>
      <c r="J4379" t="s">
        <v>127</v>
      </c>
      <c r="K4379" t="s">
        <v>40</v>
      </c>
      <c r="L4379" t="str">
        <f>_xlfn.XLOOKUP(Table1[[#This Row],[TeamFavoriteID]],Table2[team_id],Table2[team_name],_xlfn.XLOOKUP(Table1[[#This Row],[TeamFavoriteID]],Table2[team_id_pfr],Table2[team_name],"Even"))</f>
        <v>Los Angeles Rams</v>
      </c>
      <c r="M4379">
        <v>-4.5</v>
      </c>
      <c r="N4379">
        <f>IF(Table1[[#This Row],[TeamFavorite]]=Table1[[#This Row],[TeamHome]],Table1[[#This Row],[ScoreAway]]-Table1[[#This Row],[ScoreHome]],Table1[[#This Row],[ScoreHome]]-Table1[[#This Row],[ScoreAway]])</f>
        <v>-32</v>
      </c>
      <c r="O4379">
        <f>IF(Table1[[#This Row],[SpreadActual]]&lt;Table1[[#This Row],[SpreadFavorite]],1,0)</f>
        <v>1</v>
      </c>
      <c r="P4379">
        <v>43</v>
      </c>
      <c r="Q4379" t="s">
        <v>135</v>
      </c>
      <c r="R4379" t="b">
        <v>0</v>
      </c>
      <c r="S4379">
        <v>56</v>
      </c>
      <c r="T4379">
        <v>9</v>
      </c>
      <c r="U4379">
        <v>68</v>
      </c>
    </row>
    <row r="4380" spans="1:22" x14ac:dyDescent="0.2">
      <c r="A4380" s="1">
        <v>32110</v>
      </c>
      <c r="B4380">
        <v>1987</v>
      </c>
      <c r="C4380">
        <f>_xlfn.MAXIFS(Table1[ScheduleWeekWritten],Table1[ScheduleSeason],Table1[[#This Row],[ScheduleSeason]])</f>
        <v>16</v>
      </c>
      <c r="D4380">
        <v>12</v>
      </c>
      <c r="E4380" cm="1">
        <f t="array" ref="E4380">_xlfn.XLOOKUP(Table1[[#This Row],[ScheduleWeekWritten]],Table3[Game],100+Table3[Increase],Table1[[#This Row],[ScheduleWeekWritten]])</f>
        <v>12</v>
      </c>
      <c r="F4380" t="b">
        <v>0</v>
      </c>
      <c r="G4380" t="s">
        <v>115</v>
      </c>
      <c r="H4380">
        <v>31</v>
      </c>
      <c r="I4380">
        <v>34</v>
      </c>
      <c r="J4380" t="s">
        <v>58</v>
      </c>
      <c r="K4380" t="s">
        <v>70</v>
      </c>
      <c r="L4380" t="str">
        <f>_xlfn.XLOOKUP(Table1[[#This Row],[TeamFavoriteID]],Table2[team_id],Table2[team_name],_xlfn.XLOOKUP(Table1[[#This Row],[TeamFavoriteID]],Table2[team_id_pfr],Table2[team_name],"Even"))</f>
        <v>Boston Patriots</v>
      </c>
      <c r="M4380">
        <v>-3.5</v>
      </c>
      <c r="N4380">
        <f>IF(Table1[[#This Row],[TeamFavorite]]=Table1[[#This Row],[TeamHome]],Table1[[#This Row],[ScoreAway]]-Table1[[#This Row],[ScoreHome]],Table1[[#This Row],[ScoreHome]]-Table1[[#This Row],[ScoreAway]])</f>
        <v>-3</v>
      </c>
      <c r="O4380">
        <f>IF(Table1[[#This Row],[SpreadActual]]&lt;Table1[[#This Row],[SpreadFavorite]],1,0)</f>
        <v>0</v>
      </c>
      <c r="P4380">
        <v>41</v>
      </c>
      <c r="Q4380" t="s">
        <v>116</v>
      </c>
      <c r="R4380" t="b">
        <v>0</v>
      </c>
      <c r="S4380">
        <v>38</v>
      </c>
      <c r="T4380">
        <v>11</v>
      </c>
      <c r="U4380">
        <v>87</v>
      </c>
    </row>
    <row r="4381" spans="1:22" x14ac:dyDescent="0.2">
      <c r="A4381" s="1">
        <v>32110</v>
      </c>
      <c r="B4381">
        <v>1987</v>
      </c>
      <c r="C4381">
        <f>_xlfn.MAXIFS(Table1[ScheduleWeekWritten],Table1[ScheduleSeason],Table1[[#This Row],[ScheduleSeason]])</f>
        <v>16</v>
      </c>
      <c r="D4381">
        <v>12</v>
      </c>
      <c r="E4381" cm="1">
        <f t="array" ref="E4381">_xlfn.XLOOKUP(Table1[[#This Row],[ScheduleWeekWritten]],Table3[Game],100+Table3[Increase],Table1[[#This Row],[ScheduleWeekWritten]])</f>
        <v>12</v>
      </c>
      <c r="F4381" t="b">
        <v>0</v>
      </c>
      <c r="G4381" t="s">
        <v>31</v>
      </c>
      <c r="H4381">
        <v>27</v>
      </c>
      <c r="I4381">
        <v>20</v>
      </c>
      <c r="J4381" t="s">
        <v>101</v>
      </c>
      <c r="K4381" t="s">
        <v>32</v>
      </c>
      <c r="L4381" t="str">
        <f>_xlfn.XLOOKUP(Table1[[#This Row],[TeamFavoriteID]],Table2[team_id],Table2[team_name],_xlfn.XLOOKUP(Table1[[#This Row],[TeamFavoriteID]],Table2[team_id_pfr],Table2[team_name],"Even"))</f>
        <v>New York Jets</v>
      </c>
      <c r="M4381">
        <v>-4</v>
      </c>
      <c r="N4381">
        <f>IF(Table1[[#This Row],[TeamFavorite]]=Table1[[#This Row],[TeamHome]],Table1[[#This Row],[ScoreAway]]-Table1[[#This Row],[ScoreHome]],Table1[[#This Row],[ScoreHome]]-Table1[[#This Row],[ScoreAway]])</f>
        <v>-7</v>
      </c>
      <c r="O4381">
        <f>IF(Table1[[#This Row],[SpreadActual]]&lt;Table1[[#This Row],[SpreadFavorite]],1,0)</f>
        <v>1</v>
      </c>
      <c r="P4381">
        <v>42</v>
      </c>
      <c r="Q4381" t="s">
        <v>126</v>
      </c>
      <c r="R4381" t="b">
        <v>0</v>
      </c>
      <c r="S4381">
        <v>45</v>
      </c>
      <c r="T4381">
        <v>18</v>
      </c>
      <c r="U4381">
        <v>85</v>
      </c>
    </row>
    <row r="4382" spans="1:22" x14ac:dyDescent="0.2">
      <c r="A4382" s="1">
        <v>32110</v>
      </c>
      <c r="B4382">
        <v>1987</v>
      </c>
      <c r="C4382">
        <f>_xlfn.MAXIFS(Table1[ScheduleWeekWritten],Table1[ScheduleSeason],Table1[[#This Row],[ScheduleSeason]])</f>
        <v>16</v>
      </c>
      <c r="D4382">
        <v>12</v>
      </c>
      <c r="E4382" cm="1">
        <f t="array" ref="E4382">_xlfn.XLOOKUP(Table1[[#This Row],[ScheduleWeekWritten]],Table3[Game],100+Table3[Increase],Table1[[#This Row],[ScheduleWeekWritten]])</f>
        <v>12</v>
      </c>
      <c r="F4382" t="b">
        <v>0</v>
      </c>
      <c r="G4382" t="s">
        <v>49</v>
      </c>
      <c r="H4382">
        <v>16</v>
      </c>
      <c r="I4382">
        <v>20</v>
      </c>
      <c r="J4382" t="s">
        <v>95</v>
      </c>
      <c r="K4382" t="s">
        <v>98</v>
      </c>
      <c r="L4382" t="str">
        <f>_xlfn.XLOOKUP(Table1[[#This Row],[TeamFavoriteID]],Table2[team_id],Table2[team_name],_xlfn.XLOOKUP(Table1[[#This Row],[TeamFavoriteID]],Table2[team_id_pfr],Table2[team_name],"Even"))</f>
        <v>New Orleans Saints</v>
      </c>
      <c r="M4382">
        <v>-2.5</v>
      </c>
      <c r="N4382">
        <f>IF(Table1[[#This Row],[TeamFavorite]]=Table1[[#This Row],[TeamHome]],Table1[[#This Row],[ScoreAway]]-Table1[[#This Row],[ScoreHome]],Table1[[#This Row],[ScoreHome]]-Table1[[#This Row],[ScoreAway]])</f>
        <v>-4</v>
      </c>
      <c r="O4382">
        <f>IF(Table1[[#This Row],[SpreadActual]]&lt;Table1[[#This Row],[SpreadFavorite]],1,0)</f>
        <v>1</v>
      </c>
      <c r="P4382">
        <v>40</v>
      </c>
      <c r="Q4382" t="s">
        <v>113</v>
      </c>
      <c r="R4382" t="b">
        <v>0</v>
      </c>
      <c r="S4382">
        <v>47</v>
      </c>
      <c r="T4382">
        <v>12</v>
      </c>
      <c r="U4382">
        <v>95</v>
      </c>
    </row>
    <row r="4383" spans="1:22" x14ac:dyDescent="0.2">
      <c r="A4383" s="1">
        <v>32110</v>
      </c>
      <c r="B4383">
        <v>1987</v>
      </c>
      <c r="C4383">
        <f>_xlfn.MAXIFS(Table1[ScheduleWeekWritten],Table1[ScheduleSeason],Table1[[#This Row],[ScheduleSeason]])</f>
        <v>16</v>
      </c>
      <c r="D4383">
        <v>12</v>
      </c>
      <c r="E4383" cm="1">
        <f t="array" ref="E4383">_xlfn.XLOOKUP(Table1[[#This Row],[ScheduleWeekWritten]],Table3[Game],100+Table3[Increase],Table1[[#This Row],[ScheduleWeekWritten]])</f>
        <v>12</v>
      </c>
      <c r="F4383" t="b">
        <v>0</v>
      </c>
      <c r="G4383" t="s">
        <v>27</v>
      </c>
      <c r="H4383">
        <v>17</v>
      </c>
      <c r="I4383">
        <v>31</v>
      </c>
      <c r="J4383" t="s">
        <v>24</v>
      </c>
      <c r="K4383" t="s">
        <v>88</v>
      </c>
      <c r="L4383" t="str">
        <f>_xlfn.XLOOKUP(Table1[[#This Row],[TeamFavoriteID]],Table2[team_id],Table2[team_name],_xlfn.XLOOKUP(Table1[[#This Row],[TeamFavoriteID]],Table2[team_id_pfr],Table2[team_name],"Even"))</f>
        <v>Denver Broncos</v>
      </c>
      <c r="M4383">
        <v>-1</v>
      </c>
      <c r="N4383">
        <f>IF(Table1[[#This Row],[TeamFavorite]]=Table1[[#This Row],[TeamHome]],Table1[[#This Row],[ScoreAway]]-Table1[[#This Row],[ScoreHome]],Table1[[#This Row],[ScoreHome]]-Table1[[#This Row],[ScoreAway]])</f>
        <v>-14</v>
      </c>
      <c r="O4383">
        <f>IF(Table1[[#This Row],[SpreadActual]]&lt;Table1[[#This Row],[SpreadFavorite]],1,0)</f>
        <v>1</v>
      </c>
      <c r="P4383">
        <v>45.5</v>
      </c>
      <c r="Q4383" t="s">
        <v>94</v>
      </c>
      <c r="R4383" t="b">
        <v>0</v>
      </c>
      <c r="S4383">
        <v>60</v>
      </c>
      <c r="T4383">
        <v>9</v>
      </c>
      <c r="U4383">
        <v>67</v>
      </c>
    </row>
    <row r="4384" spans="1:22" x14ac:dyDescent="0.2">
      <c r="A4384" s="1">
        <v>32110</v>
      </c>
      <c r="B4384">
        <v>1987</v>
      </c>
      <c r="C4384">
        <f>_xlfn.MAXIFS(Table1[ScheduleWeekWritten],Table1[ScheduleSeason],Table1[[#This Row],[ScheduleSeason]])</f>
        <v>16</v>
      </c>
      <c r="D4384">
        <v>12</v>
      </c>
      <c r="E4384" cm="1">
        <f t="array" ref="E4384">_xlfn.XLOOKUP(Table1[[#This Row],[ScheduleWeekWritten]],Table3[Game],100+Table3[Increase],Table1[[#This Row],[ScheduleWeekWritten]])</f>
        <v>12</v>
      </c>
      <c r="F4384" t="b">
        <v>0</v>
      </c>
      <c r="G4384" t="s">
        <v>53</v>
      </c>
      <c r="H4384">
        <v>38</v>
      </c>
      <c r="I4384">
        <v>24</v>
      </c>
      <c r="J4384" t="s">
        <v>62</v>
      </c>
      <c r="K4384" t="s">
        <v>87</v>
      </c>
      <c r="L4384" t="str">
        <f>_xlfn.XLOOKUP(Table1[[#This Row],[TeamFavoriteID]],Table2[team_id],Table2[team_name],_xlfn.XLOOKUP(Table1[[#This Row],[TeamFavoriteID]],Table2[team_id_pfr],Table2[team_name],"Even"))</f>
        <v>San Francisco 49ers</v>
      </c>
      <c r="M4384">
        <v>-3</v>
      </c>
      <c r="N4384">
        <f>IF(Table1[[#This Row],[TeamFavorite]]=Table1[[#This Row],[TeamHome]],Table1[[#This Row],[ScoreAway]]-Table1[[#This Row],[ScoreHome]],Table1[[#This Row],[ScoreHome]]-Table1[[#This Row],[ScoreAway]])</f>
        <v>-14</v>
      </c>
      <c r="O4384">
        <f>IF(Table1[[#This Row],[SpreadActual]]&lt;Table1[[#This Row],[SpreadFavorite]],1,0)</f>
        <v>1</v>
      </c>
      <c r="P4384">
        <v>46.5</v>
      </c>
      <c r="Q4384" t="s">
        <v>118</v>
      </c>
      <c r="R4384" t="b">
        <v>0</v>
      </c>
      <c r="S4384">
        <v>54</v>
      </c>
      <c r="T4384">
        <v>10</v>
      </c>
      <c r="U4384">
        <v>74</v>
      </c>
    </row>
    <row r="4385" spans="1:22" x14ac:dyDescent="0.2">
      <c r="A4385" s="1">
        <v>32110</v>
      </c>
      <c r="B4385">
        <v>1987</v>
      </c>
      <c r="C4385">
        <f>_xlfn.MAXIFS(Table1[ScheduleWeekWritten],Table1[ScheduleSeason],Table1[[#This Row],[ScheduleSeason]])</f>
        <v>16</v>
      </c>
      <c r="D4385">
        <v>12</v>
      </c>
      <c r="E4385" cm="1">
        <f t="array" ref="E4385">_xlfn.XLOOKUP(Table1[[#This Row],[ScheduleWeekWritten]],Table3[Game],100+Table3[Increase],Table1[[#This Row],[ScheduleWeekWritten]])</f>
        <v>12</v>
      </c>
      <c r="F4385" t="b">
        <v>0</v>
      </c>
      <c r="G4385" t="s">
        <v>61</v>
      </c>
      <c r="H4385">
        <v>23</v>
      </c>
      <c r="I4385">
        <v>19</v>
      </c>
      <c r="J4385" t="s">
        <v>50</v>
      </c>
      <c r="K4385" t="s">
        <v>85</v>
      </c>
      <c r="L4385" t="str">
        <f>_xlfn.XLOOKUP(Table1[[#This Row],[TeamFavoriteID]],Table2[team_id],Table2[team_name],_xlfn.XLOOKUP(Table1[[#This Row],[TeamFavoriteID]],Table2[team_id_pfr],Table2[team_name],"Even"))</f>
        <v>Washington Commanders</v>
      </c>
      <c r="M4385">
        <v>-3.5</v>
      </c>
      <c r="N4385">
        <f>IF(Table1[[#This Row],[TeamFavorite]]=Table1[[#This Row],[TeamHome]],Table1[[#This Row],[ScoreAway]]-Table1[[#This Row],[ScoreHome]],Table1[[#This Row],[ScoreHome]]-Table1[[#This Row],[ScoreAway]])</f>
        <v>4</v>
      </c>
      <c r="O4385">
        <f>IF(Table1[[#This Row],[SpreadActual]]&lt;Table1[[#This Row],[SpreadFavorite]],1,0)</f>
        <v>0</v>
      </c>
      <c r="P4385">
        <v>39.5</v>
      </c>
      <c r="Q4385" t="s">
        <v>64</v>
      </c>
      <c r="R4385" t="b">
        <v>0</v>
      </c>
      <c r="S4385">
        <v>52</v>
      </c>
      <c r="T4385">
        <v>11</v>
      </c>
      <c r="U4385">
        <v>98</v>
      </c>
    </row>
    <row r="4386" spans="1:22" x14ac:dyDescent="0.2">
      <c r="A4386" s="1">
        <v>32111</v>
      </c>
      <c r="B4386">
        <v>1987</v>
      </c>
      <c r="C4386">
        <f>_xlfn.MAXIFS(Table1[ScheduleWeekWritten],Table1[ScheduleSeason],Table1[[#This Row],[ScheduleSeason]])</f>
        <v>16</v>
      </c>
      <c r="D4386">
        <v>12</v>
      </c>
      <c r="E4386" cm="1">
        <f t="array" ref="E4386">_xlfn.XLOOKUP(Table1[[#This Row],[ScheduleWeekWritten]],Table3[Game],100+Table3[Increase],Table1[[#This Row],[ScheduleWeekWritten]])</f>
        <v>12</v>
      </c>
      <c r="F4386" t="b">
        <v>0</v>
      </c>
      <c r="G4386" t="s">
        <v>128</v>
      </c>
      <c r="H4386">
        <v>14</v>
      </c>
      <c r="I4386">
        <v>37</v>
      </c>
      <c r="J4386" t="s">
        <v>138</v>
      </c>
      <c r="K4386" t="s">
        <v>132</v>
      </c>
      <c r="L4386" t="str">
        <f>_xlfn.XLOOKUP(Table1[[#This Row],[TeamFavoriteID]],Table2[team_id],Table2[team_name],_xlfn.XLOOKUP(Table1[[#This Row],[TeamFavoriteID]],Table2[team_id_pfr],Table2[team_name],"Even"))</f>
        <v>Seattle Seahawks</v>
      </c>
      <c r="M4386">
        <v>-9</v>
      </c>
      <c r="N4386">
        <f>IF(Table1[[#This Row],[TeamFavorite]]=Table1[[#This Row],[TeamHome]],Table1[[#This Row],[ScoreAway]]-Table1[[#This Row],[ScoreHome]],Table1[[#This Row],[ScoreHome]]-Table1[[#This Row],[ScoreAway]])</f>
        <v>23</v>
      </c>
      <c r="O4386">
        <f>IF(Table1[[#This Row],[SpreadActual]]&lt;Table1[[#This Row],[SpreadFavorite]],1,0)</f>
        <v>0</v>
      </c>
      <c r="P4386">
        <v>44</v>
      </c>
      <c r="Q4386" t="s">
        <v>129</v>
      </c>
      <c r="R4386" t="b">
        <v>0</v>
      </c>
      <c r="S4386">
        <v>72</v>
      </c>
      <c r="T4386">
        <v>0</v>
      </c>
      <c r="V4386" t="s">
        <v>103</v>
      </c>
    </row>
    <row r="4387" spans="1:22" x14ac:dyDescent="0.2">
      <c r="A4387" s="1">
        <v>32117</v>
      </c>
      <c r="B4387">
        <v>1987</v>
      </c>
      <c r="C4387">
        <f>_xlfn.MAXIFS(Table1[ScheduleWeekWritten],Table1[ScheduleSeason],Table1[[#This Row],[ScheduleSeason]])</f>
        <v>16</v>
      </c>
      <c r="D4387">
        <v>13</v>
      </c>
      <c r="E4387" cm="1">
        <f t="array" ref="E4387">_xlfn.XLOOKUP(Table1[[#This Row],[ScheduleWeekWritten]],Table3[Game],100+Table3[Increase],Table1[[#This Row],[ScheduleWeekWritten]])</f>
        <v>13</v>
      </c>
      <c r="F4387" t="b">
        <v>0</v>
      </c>
      <c r="G4387" t="s">
        <v>101</v>
      </c>
      <c r="H4387">
        <v>30</v>
      </c>
      <c r="I4387">
        <v>27</v>
      </c>
      <c r="J4387" t="s">
        <v>42</v>
      </c>
      <c r="K4387" t="s">
        <v>104</v>
      </c>
      <c r="L4387" t="str">
        <f>_xlfn.XLOOKUP(Table1[[#This Row],[TeamFavoriteID]],Table2[team_id],Table2[team_name],_xlfn.XLOOKUP(Table1[[#This Row],[TeamFavoriteID]],Table2[team_id_pfr],Table2[team_name],"Even"))</f>
        <v>Cincinnati Bengals</v>
      </c>
      <c r="M4387">
        <v>-4.5</v>
      </c>
      <c r="N4387">
        <f>IF(Table1[[#This Row],[TeamFavorite]]=Table1[[#This Row],[TeamHome]],Table1[[#This Row],[ScoreAway]]-Table1[[#This Row],[ScoreHome]],Table1[[#This Row],[ScoreHome]]-Table1[[#This Row],[ScoreAway]])</f>
        <v>-3</v>
      </c>
      <c r="O4387">
        <f>IF(Table1[[#This Row],[SpreadActual]]&lt;Table1[[#This Row],[SpreadFavorite]],1,0)</f>
        <v>0</v>
      </c>
      <c r="P4387">
        <v>44.5</v>
      </c>
      <c r="Q4387" t="s">
        <v>111</v>
      </c>
      <c r="R4387" t="b">
        <v>0</v>
      </c>
      <c r="S4387">
        <v>29</v>
      </c>
      <c r="T4387">
        <v>6</v>
      </c>
      <c r="U4387">
        <v>74</v>
      </c>
    </row>
    <row r="4388" spans="1:22" x14ac:dyDescent="0.2">
      <c r="A4388" s="1">
        <v>32117</v>
      </c>
      <c r="B4388">
        <v>1987</v>
      </c>
      <c r="C4388">
        <f>_xlfn.MAXIFS(Table1[ScheduleWeekWritten],Table1[ScheduleSeason],Table1[[#This Row],[ScheduleSeason]])</f>
        <v>16</v>
      </c>
      <c r="D4388">
        <v>13</v>
      </c>
      <c r="E4388" cm="1">
        <f t="array" ref="E4388">_xlfn.XLOOKUP(Table1[[#This Row],[ScheduleWeekWritten]],Table3[Game],100+Table3[Increase],Table1[[#This Row],[ScheduleWeekWritten]])</f>
        <v>13</v>
      </c>
      <c r="F4388" t="b">
        <v>0</v>
      </c>
      <c r="G4388" t="s">
        <v>62</v>
      </c>
      <c r="H4388">
        <v>7</v>
      </c>
      <c r="I4388">
        <v>9</v>
      </c>
      <c r="J4388" t="s">
        <v>140</v>
      </c>
      <c r="K4388" t="s">
        <v>63</v>
      </c>
      <c r="L4388" t="str">
        <f>_xlfn.XLOOKUP(Table1[[#This Row],[TeamFavoriteID]],Table2[team_id],Table2[team_name],_xlfn.XLOOKUP(Table1[[#This Row],[TeamFavoriteID]],Table2[team_id_pfr],Table2[team_name],"Even"))</f>
        <v>Cleveland Browns</v>
      </c>
      <c r="M4388">
        <v>-8</v>
      </c>
      <c r="N4388">
        <f>IF(Table1[[#This Row],[TeamFavorite]]=Table1[[#This Row],[TeamHome]],Table1[[#This Row],[ScoreAway]]-Table1[[#This Row],[ScoreHome]],Table1[[#This Row],[ScoreHome]]-Table1[[#This Row],[ScoreAway]])</f>
        <v>2</v>
      </c>
      <c r="O4388">
        <f>IF(Table1[[#This Row],[SpreadActual]]&lt;Table1[[#This Row],[SpreadFavorite]],1,0)</f>
        <v>0</v>
      </c>
      <c r="P4388">
        <v>42</v>
      </c>
      <c r="Q4388" t="s">
        <v>66</v>
      </c>
      <c r="R4388" t="b">
        <v>0</v>
      </c>
      <c r="S4388">
        <v>32</v>
      </c>
      <c r="T4388">
        <v>7</v>
      </c>
      <c r="U4388">
        <v>74</v>
      </c>
    </row>
    <row r="4389" spans="1:22" x14ac:dyDescent="0.2">
      <c r="A4389" s="1">
        <v>32117</v>
      </c>
      <c r="B4389">
        <v>1987</v>
      </c>
      <c r="C4389">
        <f>_xlfn.MAXIFS(Table1[ScheduleWeekWritten],Table1[ScheduleSeason],Table1[[#This Row],[ScheduleSeason]])</f>
        <v>16</v>
      </c>
      <c r="D4389">
        <v>13</v>
      </c>
      <c r="E4389" cm="1">
        <f t="array" ref="E4389">_xlfn.XLOOKUP(Table1[[#This Row],[ScheduleWeekWritten]],Table3[Game],100+Table3[Increase],Table1[[#This Row],[ScheduleWeekWritten]])</f>
        <v>13</v>
      </c>
      <c r="F4389" t="b">
        <v>0</v>
      </c>
      <c r="G4389" t="s">
        <v>67</v>
      </c>
      <c r="H4389">
        <v>10</v>
      </c>
      <c r="I4389">
        <v>21</v>
      </c>
      <c r="J4389" t="s">
        <v>38</v>
      </c>
      <c r="K4389" t="s">
        <v>68</v>
      </c>
      <c r="L4389" t="str">
        <f>_xlfn.XLOOKUP(Table1[[#This Row],[TeamFavoriteID]],Table2[team_id],Table2[team_name],_xlfn.XLOOKUP(Table1[[#This Row],[TeamFavoriteID]],Table2[team_id_pfr],Table2[team_name],"Even"))</f>
        <v>Dallas Cowboys</v>
      </c>
      <c r="M4389">
        <v>-9.5</v>
      </c>
      <c r="N4389">
        <f>IF(Table1[[#This Row],[TeamFavorite]]=Table1[[#This Row],[TeamHome]],Table1[[#This Row],[ScoreAway]]-Table1[[#This Row],[ScoreHome]],Table1[[#This Row],[ScoreHome]]-Table1[[#This Row],[ScoreAway]])</f>
        <v>11</v>
      </c>
      <c r="O4389">
        <f>IF(Table1[[#This Row],[SpreadActual]]&lt;Table1[[#This Row],[SpreadFavorite]],1,0)</f>
        <v>0</v>
      </c>
      <c r="P4389">
        <v>44</v>
      </c>
      <c r="Q4389" t="s">
        <v>119</v>
      </c>
      <c r="R4389" t="b">
        <v>0</v>
      </c>
      <c r="S4389">
        <v>65</v>
      </c>
      <c r="T4389">
        <v>15</v>
      </c>
      <c r="U4389">
        <v>86</v>
      </c>
    </row>
    <row r="4390" spans="1:22" x14ac:dyDescent="0.2">
      <c r="A4390" s="1">
        <v>32117</v>
      </c>
      <c r="B4390">
        <v>1987</v>
      </c>
      <c r="C4390">
        <f>_xlfn.MAXIFS(Table1[ScheduleWeekWritten],Table1[ScheduleSeason],Table1[[#This Row],[ScheduleSeason]])</f>
        <v>16</v>
      </c>
      <c r="D4390">
        <v>13</v>
      </c>
      <c r="E4390" cm="1">
        <f t="array" ref="E4390">_xlfn.XLOOKUP(Table1[[#This Row],[ScheduleWeekWritten]],Table3[Game],100+Table3[Increase],Table1[[#This Row],[ScheduleWeekWritten]])</f>
        <v>13</v>
      </c>
      <c r="F4390" t="b">
        <v>0</v>
      </c>
      <c r="G4390" t="s">
        <v>24</v>
      </c>
      <c r="H4390">
        <v>31</v>
      </c>
      <c r="I4390">
        <v>20</v>
      </c>
      <c r="J4390" t="s">
        <v>115</v>
      </c>
      <c r="K4390" t="s">
        <v>88</v>
      </c>
      <c r="L4390" t="str">
        <f>_xlfn.XLOOKUP(Table1[[#This Row],[TeamFavoriteID]],Table2[team_id],Table2[team_name],_xlfn.XLOOKUP(Table1[[#This Row],[TeamFavoriteID]],Table2[team_id_pfr],Table2[team_name],"Even"))</f>
        <v>Denver Broncos</v>
      </c>
      <c r="M4390">
        <v>-8</v>
      </c>
      <c r="N4390">
        <f>IF(Table1[[#This Row],[TeamFavorite]]=Table1[[#This Row],[TeamHome]],Table1[[#This Row],[ScoreAway]]-Table1[[#This Row],[ScoreHome]],Table1[[#This Row],[ScoreHome]]-Table1[[#This Row],[ScoreAway]])</f>
        <v>-11</v>
      </c>
      <c r="O4390">
        <f>IF(Table1[[#This Row],[SpreadActual]]&lt;Table1[[#This Row],[SpreadFavorite]],1,0)</f>
        <v>1</v>
      </c>
      <c r="P4390">
        <v>45.5</v>
      </c>
      <c r="Q4390" t="s">
        <v>71</v>
      </c>
      <c r="R4390" t="b">
        <v>0</v>
      </c>
      <c r="S4390">
        <v>45</v>
      </c>
      <c r="T4390">
        <v>9</v>
      </c>
      <c r="U4390">
        <v>60</v>
      </c>
    </row>
    <row r="4391" spans="1:22" x14ac:dyDescent="0.2">
      <c r="A4391" s="1">
        <v>32117</v>
      </c>
      <c r="B4391">
        <v>1987</v>
      </c>
      <c r="C4391">
        <f>_xlfn.MAXIFS(Table1[ScheduleWeekWritten],Table1[ScheduleSeason],Table1[[#This Row],[ScheduleSeason]])</f>
        <v>16</v>
      </c>
      <c r="D4391">
        <v>13</v>
      </c>
      <c r="E4391" cm="1">
        <f t="array" ref="E4391">_xlfn.XLOOKUP(Table1[[#This Row],[ScheduleWeekWritten]],Table3[Game],100+Table3[Increase],Table1[[#This Row],[ScheduleWeekWritten]])</f>
        <v>13</v>
      </c>
      <c r="F4391" t="b">
        <v>0</v>
      </c>
      <c r="G4391" t="s">
        <v>45</v>
      </c>
      <c r="H4391">
        <v>16</v>
      </c>
      <c r="I4391">
        <v>37</v>
      </c>
      <c r="J4391" t="s">
        <v>39</v>
      </c>
      <c r="K4391" t="s">
        <v>40</v>
      </c>
      <c r="L4391" t="str">
        <f>_xlfn.XLOOKUP(Table1[[#This Row],[TeamFavoriteID]],Table2[team_id],Table2[team_name],_xlfn.XLOOKUP(Table1[[#This Row],[TeamFavoriteID]],Table2[team_id_pfr],Table2[team_name],"Even"))</f>
        <v>Los Angeles Rams</v>
      </c>
      <c r="M4391">
        <v>-3.5</v>
      </c>
      <c r="N4391">
        <f>IF(Table1[[#This Row],[TeamFavorite]]=Table1[[#This Row],[TeamHome]],Table1[[#This Row],[ScoreAway]]-Table1[[#This Row],[ScoreHome]],Table1[[#This Row],[ScoreHome]]-Table1[[#This Row],[ScoreAway]])</f>
        <v>-21</v>
      </c>
      <c r="O4391">
        <f>IF(Table1[[#This Row],[SpreadActual]]&lt;Table1[[#This Row],[SpreadFavorite]],1,0)</f>
        <v>1</v>
      </c>
      <c r="P4391">
        <v>44</v>
      </c>
      <c r="Q4391" t="s">
        <v>125</v>
      </c>
      <c r="R4391" t="b">
        <v>0</v>
      </c>
      <c r="S4391">
        <v>72</v>
      </c>
      <c r="T4391">
        <v>0</v>
      </c>
      <c r="V4391" t="s">
        <v>103</v>
      </c>
    </row>
    <row r="4392" spans="1:22" x14ac:dyDescent="0.2">
      <c r="A4392" s="1">
        <v>32117</v>
      </c>
      <c r="B4392">
        <v>1987</v>
      </c>
      <c r="C4392">
        <f>_xlfn.MAXIFS(Table1[ScheduleWeekWritten],Table1[ScheduleSeason],Table1[[#This Row],[ScheduleSeason]])</f>
        <v>16</v>
      </c>
      <c r="D4392">
        <v>13</v>
      </c>
      <c r="E4392" cm="1">
        <f t="array" ref="E4392">_xlfn.XLOOKUP(Table1[[#This Row],[ScheduleWeekWritten]],Table3[Game],100+Table3[Increase],Table1[[#This Row],[ScheduleWeekWritten]])</f>
        <v>13</v>
      </c>
      <c r="F4392" t="b">
        <v>0</v>
      </c>
      <c r="G4392" t="s">
        <v>33</v>
      </c>
      <c r="H4392">
        <v>12</v>
      </c>
      <c r="I4392">
        <v>23</v>
      </c>
      <c r="J4392" t="s">
        <v>53</v>
      </c>
      <c r="K4392" t="s">
        <v>87</v>
      </c>
      <c r="L4392" t="str">
        <f>_xlfn.XLOOKUP(Table1[[#This Row],[TeamFavoriteID]],Table2[team_id],Table2[team_name],_xlfn.XLOOKUP(Table1[[#This Row],[TeamFavoriteID]],Table2[team_id_pfr],Table2[team_name],"Even"))</f>
        <v>San Francisco 49ers</v>
      </c>
      <c r="M4392">
        <v>-6.5</v>
      </c>
      <c r="N4392">
        <f>IF(Table1[[#This Row],[TeamFavorite]]=Table1[[#This Row],[TeamHome]],Table1[[#This Row],[ScoreAway]]-Table1[[#This Row],[ScoreHome]],Table1[[#This Row],[ScoreHome]]-Table1[[#This Row],[ScoreAway]])</f>
        <v>-11</v>
      </c>
      <c r="O4392">
        <f>IF(Table1[[#This Row],[SpreadActual]]&lt;Table1[[#This Row],[SpreadFavorite]],1,0)</f>
        <v>1</v>
      </c>
      <c r="P4392">
        <v>41</v>
      </c>
      <c r="Q4392" t="s">
        <v>82</v>
      </c>
      <c r="R4392" t="b">
        <v>0</v>
      </c>
      <c r="S4392">
        <v>27</v>
      </c>
      <c r="T4392">
        <v>5</v>
      </c>
      <c r="U4392">
        <v>91</v>
      </c>
    </row>
    <row r="4393" spans="1:22" x14ac:dyDescent="0.2">
      <c r="A4393" s="1">
        <v>32117</v>
      </c>
      <c r="B4393">
        <v>1987</v>
      </c>
      <c r="C4393">
        <f>_xlfn.MAXIFS(Table1[ScheduleWeekWritten],Table1[ScheduleSeason],Table1[[#This Row],[ScheduleSeason]])</f>
        <v>16</v>
      </c>
      <c r="D4393">
        <v>13</v>
      </c>
      <c r="E4393" cm="1">
        <f t="array" ref="E4393">_xlfn.XLOOKUP(Table1[[#This Row],[ScheduleWeekWritten]],Table3[Game],100+Table3[Increase],Table1[[#This Row],[ScheduleWeekWritten]])</f>
        <v>13</v>
      </c>
      <c r="F4393" t="b">
        <v>0</v>
      </c>
      <c r="G4393" t="s">
        <v>23</v>
      </c>
      <c r="H4393">
        <v>33</v>
      </c>
      <c r="I4393">
        <v>18</v>
      </c>
      <c r="J4393" t="s">
        <v>27</v>
      </c>
      <c r="K4393" t="s">
        <v>29</v>
      </c>
      <c r="L4393" t="str">
        <f>_xlfn.XLOOKUP(Table1[[#This Row],[TeamFavoriteID]],Table2[team_id],Table2[team_name],_xlfn.XLOOKUP(Table1[[#This Row],[TeamFavoriteID]],Table2[team_id_pfr],Table2[team_name],"Even"))</f>
        <v>Los Angeles Chargers</v>
      </c>
      <c r="M4393">
        <v>-2.5</v>
      </c>
      <c r="N4393">
        <f>IF(Table1[[#This Row],[TeamFavorite]]=Table1[[#This Row],[TeamHome]],Table1[[#This Row],[ScoreAway]]-Table1[[#This Row],[ScoreHome]],Table1[[#This Row],[ScoreHome]]-Table1[[#This Row],[ScoreAway]])</f>
        <v>15</v>
      </c>
      <c r="O4393">
        <f>IF(Table1[[#This Row],[SpreadActual]]&lt;Table1[[#This Row],[SpreadFavorite]],1,0)</f>
        <v>0</v>
      </c>
      <c r="P4393">
        <v>46.5</v>
      </c>
      <c r="Q4393" t="s">
        <v>102</v>
      </c>
      <c r="R4393" t="b">
        <v>0</v>
      </c>
      <c r="S4393">
        <v>72</v>
      </c>
      <c r="T4393">
        <v>0</v>
      </c>
      <c r="V4393" t="s">
        <v>103</v>
      </c>
    </row>
    <row r="4394" spans="1:22" x14ac:dyDescent="0.2">
      <c r="A4394" s="1">
        <v>32117</v>
      </c>
      <c r="B4394">
        <v>1987</v>
      </c>
      <c r="C4394">
        <f>_xlfn.MAXIFS(Table1[ScheduleWeekWritten],Table1[ScheduleSeason],Table1[[#This Row],[ScheduleSeason]])</f>
        <v>16</v>
      </c>
      <c r="D4394">
        <v>13</v>
      </c>
      <c r="E4394" cm="1">
        <f t="array" ref="E4394">_xlfn.XLOOKUP(Table1[[#This Row],[ScheduleWeekWritten]],Table3[Game],100+Table3[Increase],Table1[[#This Row],[ScheduleWeekWritten]])</f>
        <v>13</v>
      </c>
      <c r="F4394" t="b">
        <v>0</v>
      </c>
      <c r="G4394" t="s">
        <v>138</v>
      </c>
      <c r="H4394">
        <v>34</v>
      </c>
      <c r="I4394">
        <v>21</v>
      </c>
      <c r="J4394" t="s">
        <v>28</v>
      </c>
      <c r="K4394" t="s">
        <v>21</v>
      </c>
      <c r="L4394" t="str">
        <f>_xlfn.XLOOKUP(Table1[[#This Row],[TeamFavoriteID]],Table2[team_id],Table2[team_name],_xlfn.XLOOKUP(Table1[[#This Row],[TeamFavoriteID]],Table2[team_id_pfr],Table2[team_name],"Even"))</f>
        <v>Las Vegas Raiders</v>
      </c>
      <c r="M4394">
        <v>-3.5</v>
      </c>
      <c r="N4394">
        <f>IF(Table1[[#This Row],[TeamFavorite]]=Table1[[#This Row],[TeamHome]],Table1[[#This Row],[ScoreAway]]-Table1[[#This Row],[ScoreHome]],Table1[[#This Row],[ScoreHome]]-Table1[[#This Row],[ScoreAway]])</f>
        <v>13</v>
      </c>
      <c r="O4394">
        <f>IF(Table1[[#This Row],[SpreadActual]]&lt;Table1[[#This Row],[SpreadFavorite]],1,0)</f>
        <v>0</v>
      </c>
      <c r="P4394">
        <v>42</v>
      </c>
      <c r="Q4394" t="s">
        <v>65</v>
      </c>
      <c r="R4394" t="b">
        <v>0</v>
      </c>
      <c r="S4394">
        <v>58</v>
      </c>
      <c r="T4394">
        <v>7</v>
      </c>
      <c r="U4394">
        <v>79</v>
      </c>
    </row>
    <row r="4395" spans="1:22" x14ac:dyDescent="0.2">
      <c r="A4395" s="1">
        <v>32117</v>
      </c>
      <c r="B4395">
        <v>1987</v>
      </c>
      <c r="C4395">
        <f>_xlfn.MAXIFS(Table1[ScheduleWeekWritten],Table1[ScheduleSeason],Table1[[#This Row],[ScheduleSeason]])</f>
        <v>16</v>
      </c>
      <c r="D4395">
        <v>13</v>
      </c>
      <c r="E4395" cm="1">
        <f t="array" ref="E4395">_xlfn.XLOOKUP(Table1[[#This Row],[ScheduleWeekWritten]],Table3[Game],100+Table3[Increase],Table1[[#This Row],[ScheduleWeekWritten]])</f>
        <v>13</v>
      </c>
      <c r="F4395" t="b">
        <v>0</v>
      </c>
      <c r="G4395" t="s">
        <v>54</v>
      </c>
      <c r="H4395">
        <v>24</v>
      </c>
      <c r="I4395">
        <v>30</v>
      </c>
      <c r="J4395" t="s">
        <v>46</v>
      </c>
      <c r="K4395" t="s">
        <v>55</v>
      </c>
      <c r="L4395" t="str">
        <f>_xlfn.XLOOKUP(Table1[[#This Row],[TeamFavoriteID]],Table2[team_id],Table2[team_name],_xlfn.XLOOKUP(Table1[[#This Row],[TeamFavoriteID]],Table2[team_id_pfr],Table2[team_name],"Even"))</f>
        <v>Minnesota Vikings</v>
      </c>
      <c r="M4395">
        <v>-1.5</v>
      </c>
      <c r="N4395">
        <f>IF(Table1[[#This Row],[TeamFavorite]]=Table1[[#This Row],[TeamHome]],Table1[[#This Row],[ScoreAway]]-Table1[[#This Row],[ScoreHome]],Table1[[#This Row],[ScoreHome]]-Table1[[#This Row],[ScoreAway]])</f>
        <v>6</v>
      </c>
      <c r="O4395">
        <f>IF(Table1[[#This Row],[SpreadActual]]&lt;Table1[[#This Row],[SpreadFavorite]],1,0)</f>
        <v>0</v>
      </c>
      <c r="P4395">
        <v>46</v>
      </c>
      <c r="Q4395" t="s">
        <v>137</v>
      </c>
      <c r="R4395" t="b">
        <v>0</v>
      </c>
      <c r="S4395">
        <v>72</v>
      </c>
      <c r="T4395">
        <v>0</v>
      </c>
      <c r="V4395" t="s">
        <v>103</v>
      </c>
    </row>
    <row r="4396" spans="1:22" x14ac:dyDescent="0.2">
      <c r="A4396" s="1">
        <v>32117</v>
      </c>
      <c r="B4396">
        <v>1987</v>
      </c>
      <c r="C4396">
        <f>_xlfn.MAXIFS(Table1[ScheduleWeekWritten],Table1[ScheduleSeason],Table1[[#This Row],[ScheduleSeason]])</f>
        <v>16</v>
      </c>
      <c r="D4396">
        <v>13</v>
      </c>
      <c r="E4396" cm="1">
        <f t="array" ref="E4396">_xlfn.XLOOKUP(Table1[[#This Row],[ScheduleWeekWritten]],Table3[Game],100+Table3[Increase],Table1[[#This Row],[ScheduleWeekWritten]])</f>
        <v>13</v>
      </c>
      <c r="F4396" t="b">
        <v>0</v>
      </c>
      <c r="G4396" t="s">
        <v>95</v>
      </c>
      <c r="H4396">
        <v>44</v>
      </c>
      <c r="I4396">
        <v>34</v>
      </c>
      <c r="J4396" t="s">
        <v>127</v>
      </c>
      <c r="K4396" t="s">
        <v>98</v>
      </c>
      <c r="L4396" t="str">
        <f>_xlfn.XLOOKUP(Table1[[#This Row],[TeamFavoriteID]],Table2[team_id],Table2[team_name],_xlfn.XLOOKUP(Table1[[#This Row],[TeamFavoriteID]],Table2[team_id_pfr],Table2[team_name],"Even"))</f>
        <v>New Orleans Saints</v>
      </c>
      <c r="M4396">
        <v>-10.5</v>
      </c>
      <c r="N4396">
        <f>IF(Table1[[#This Row],[TeamFavorite]]=Table1[[#This Row],[TeamHome]],Table1[[#This Row],[ScoreAway]]-Table1[[#This Row],[ScoreHome]],Table1[[#This Row],[ScoreHome]]-Table1[[#This Row],[ScoreAway]])</f>
        <v>-10</v>
      </c>
      <c r="O4396">
        <f>IF(Table1[[#This Row],[SpreadActual]]&lt;Table1[[#This Row],[SpreadFavorite]],1,0)</f>
        <v>0</v>
      </c>
      <c r="P4396">
        <v>44</v>
      </c>
      <c r="Q4396" t="s">
        <v>124</v>
      </c>
      <c r="R4396" t="b">
        <v>0</v>
      </c>
      <c r="S4396">
        <v>72</v>
      </c>
      <c r="T4396">
        <v>0</v>
      </c>
      <c r="V4396" t="s">
        <v>103</v>
      </c>
    </row>
    <row r="4397" spans="1:22" x14ac:dyDescent="0.2">
      <c r="A4397" s="1">
        <v>32117</v>
      </c>
      <c r="B4397">
        <v>1987</v>
      </c>
      <c r="C4397">
        <f>_xlfn.MAXIFS(Table1[ScheduleWeekWritten],Table1[ScheduleSeason],Table1[[#This Row],[ScheduleSeason]])</f>
        <v>16</v>
      </c>
      <c r="D4397">
        <v>13</v>
      </c>
      <c r="E4397" cm="1">
        <f t="array" ref="E4397">_xlfn.XLOOKUP(Table1[[#This Row],[ScheduleWeekWritten]],Table3[Game],100+Table3[Increase],Table1[[#This Row],[ScheduleWeekWritten]])</f>
        <v>13</v>
      </c>
      <c r="F4397" t="b">
        <v>0</v>
      </c>
      <c r="G4397" t="s">
        <v>50</v>
      </c>
      <c r="H4397">
        <v>23</v>
      </c>
      <c r="I4397">
        <v>20</v>
      </c>
      <c r="J4397" t="s">
        <v>58</v>
      </c>
      <c r="K4397" t="s">
        <v>90</v>
      </c>
      <c r="L4397" t="str">
        <f>_xlfn.XLOOKUP(Table1[[#This Row],[TeamFavoriteID]],Table2[team_id],Table2[team_name],_xlfn.XLOOKUP(Table1[[#This Row],[TeamFavoriteID]],Table2[team_id_pfr],Table2[team_name],"Even"))</f>
        <v>New York Giants</v>
      </c>
      <c r="M4397">
        <v>-5</v>
      </c>
      <c r="N4397">
        <f>IF(Table1[[#This Row],[TeamFavorite]]=Table1[[#This Row],[TeamHome]],Table1[[#This Row],[ScoreAway]]-Table1[[#This Row],[ScoreHome]],Table1[[#This Row],[ScoreHome]]-Table1[[#This Row],[ScoreAway]])</f>
        <v>-3</v>
      </c>
      <c r="O4397">
        <f>IF(Table1[[#This Row],[SpreadActual]]&lt;Table1[[#This Row],[SpreadFavorite]],1,0)</f>
        <v>0</v>
      </c>
      <c r="P4397">
        <v>41</v>
      </c>
      <c r="Q4397" t="s">
        <v>126</v>
      </c>
      <c r="R4397" t="b">
        <v>0</v>
      </c>
      <c r="S4397">
        <v>38</v>
      </c>
      <c r="T4397">
        <v>22</v>
      </c>
      <c r="U4397">
        <v>55</v>
      </c>
    </row>
    <row r="4398" spans="1:22" x14ac:dyDescent="0.2">
      <c r="A4398" s="1">
        <v>32117</v>
      </c>
      <c r="B4398">
        <v>1987</v>
      </c>
      <c r="C4398">
        <f>_xlfn.MAXIFS(Table1[ScheduleWeekWritten],Table1[ScheduleSeason],Table1[[#This Row],[ScheduleSeason]])</f>
        <v>16</v>
      </c>
      <c r="D4398">
        <v>13</v>
      </c>
      <c r="E4398" cm="1">
        <f t="array" ref="E4398">_xlfn.XLOOKUP(Table1[[#This Row],[ScheduleWeekWritten]],Table3[Game],100+Table3[Increase],Table1[[#This Row],[ScheduleWeekWritten]])</f>
        <v>13</v>
      </c>
      <c r="F4398" t="b">
        <v>0</v>
      </c>
      <c r="G4398" t="s">
        <v>49</v>
      </c>
      <c r="H4398">
        <v>13</v>
      </c>
      <c r="I4398">
        <v>9</v>
      </c>
      <c r="J4398" t="s">
        <v>128</v>
      </c>
      <c r="K4398" t="s">
        <v>132</v>
      </c>
      <c r="L4398" t="str">
        <f>_xlfn.XLOOKUP(Table1[[#This Row],[TeamFavoriteID]],Table2[team_id],Table2[team_name],_xlfn.XLOOKUP(Table1[[#This Row],[TeamFavoriteID]],Table2[team_id_pfr],Table2[team_name],"Even"))</f>
        <v>Seattle Seahawks</v>
      </c>
      <c r="M4398">
        <v>-3.5</v>
      </c>
      <c r="N4398">
        <f>IF(Table1[[#This Row],[TeamFavorite]]=Table1[[#This Row],[TeamHome]],Table1[[#This Row],[ScoreAway]]-Table1[[#This Row],[ScoreHome]],Table1[[#This Row],[ScoreHome]]-Table1[[#This Row],[ScoreAway]])</f>
        <v>4</v>
      </c>
      <c r="O4398">
        <f>IF(Table1[[#This Row],[SpreadActual]]&lt;Table1[[#This Row],[SpreadFavorite]],1,0)</f>
        <v>0</v>
      </c>
      <c r="P4398">
        <v>41</v>
      </c>
      <c r="Q4398" t="s">
        <v>113</v>
      </c>
      <c r="R4398" t="b">
        <v>0</v>
      </c>
      <c r="S4398">
        <v>31</v>
      </c>
      <c r="T4398">
        <v>12</v>
      </c>
      <c r="U4398">
        <v>80</v>
      </c>
    </row>
    <row r="4399" spans="1:22" x14ac:dyDescent="0.2">
      <c r="A4399" s="1">
        <v>32117</v>
      </c>
      <c r="B4399">
        <v>1987</v>
      </c>
      <c r="C4399">
        <f>_xlfn.MAXIFS(Table1[ScheduleWeekWritten],Table1[ScheduleSeason],Table1[[#This Row],[ScheduleSeason]])</f>
        <v>16</v>
      </c>
      <c r="D4399">
        <v>13</v>
      </c>
      <c r="E4399" cm="1">
        <f t="array" ref="E4399">_xlfn.XLOOKUP(Table1[[#This Row],[ScheduleWeekWritten]],Table3[Game],100+Table3[Increase],Table1[[#This Row],[ScheduleWeekWritten]])</f>
        <v>13</v>
      </c>
      <c r="F4399" t="b">
        <v>0</v>
      </c>
      <c r="G4399" t="s">
        <v>57</v>
      </c>
      <c r="H4399">
        <v>17</v>
      </c>
      <c r="I4399">
        <v>34</v>
      </c>
      <c r="J4399" t="s">
        <v>61</v>
      </c>
      <c r="K4399" t="s">
        <v>85</v>
      </c>
      <c r="L4399" t="str">
        <f>_xlfn.XLOOKUP(Table1[[#This Row],[TeamFavoriteID]],Table2[team_id],Table2[team_name],_xlfn.XLOOKUP(Table1[[#This Row],[TeamFavoriteID]],Table2[team_id_pfr],Table2[team_name],"Even"))</f>
        <v>Washington Commanders</v>
      </c>
      <c r="M4399">
        <v>-3.5</v>
      </c>
      <c r="N4399">
        <f>IF(Table1[[#This Row],[TeamFavorite]]=Table1[[#This Row],[TeamHome]],Table1[[#This Row],[ScoreAway]]-Table1[[#This Row],[ScoreHome]],Table1[[#This Row],[ScoreHome]]-Table1[[#This Row],[ScoreAway]])</f>
        <v>-17</v>
      </c>
      <c r="O4399">
        <f>IF(Table1[[#This Row],[SpreadActual]]&lt;Table1[[#This Row],[SpreadFavorite]],1,0)</f>
        <v>1</v>
      </c>
      <c r="P4399">
        <v>45</v>
      </c>
      <c r="Q4399" t="s">
        <v>60</v>
      </c>
      <c r="R4399" t="b">
        <v>0</v>
      </c>
      <c r="S4399">
        <v>39</v>
      </c>
      <c r="T4399">
        <v>18</v>
      </c>
      <c r="U4399">
        <v>70</v>
      </c>
    </row>
    <row r="4400" spans="1:22" x14ac:dyDescent="0.2">
      <c r="A4400" s="1">
        <v>32118</v>
      </c>
      <c r="B4400">
        <v>1987</v>
      </c>
      <c r="C4400">
        <f>_xlfn.MAXIFS(Table1[ScheduleWeekWritten],Table1[ScheduleSeason],Table1[[#This Row],[ScheduleSeason]])</f>
        <v>16</v>
      </c>
      <c r="D4400">
        <v>13</v>
      </c>
      <c r="E4400" cm="1">
        <f t="array" ref="E4400">_xlfn.XLOOKUP(Table1[[#This Row],[ScheduleWeekWritten]],Table3[Game],100+Table3[Increase],Table1[[#This Row],[ScheduleWeekWritten]])</f>
        <v>13</v>
      </c>
      <c r="F4400" t="b">
        <v>0</v>
      </c>
      <c r="G4400" t="s">
        <v>19</v>
      </c>
      <c r="H4400">
        <v>37</v>
      </c>
      <c r="I4400">
        <v>28</v>
      </c>
      <c r="J4400" t="s">
        <v>31</v>
      </c>
      <c r="K4400" t="s">
        <v>91</v>
      </c>
      <c r="L4400" t="str">
        <f>_xlfn.XLOOKUP(Table1[[#This Row],[TeamFavoriteID]],Table2[team_id],Table2[team_name],_xlfn.XLOOKUP(Table1[[#This Row],[TeamFavoriteID]],Table2[team_id_pfr],Table2[team_name],"Even"))</f>
        <v>Miami Dolphins</v>
      </c>
      <c r="M4400">
        <v>-3.5</v>
      </c>
      <c r="N4400">
        <f>IF(Table1[[#This Row],[TeamFavorite]]=Table1[[#This Row],[TeamHome]],Table1[[#This Row],[ScoreAway]]-Table1[[#This Row],[ScoreHome]],Table1[[#This Row],[ScoreHome]]-Table1[[#This Row],[ScoreAway]])</f>
        <v>-9</v>
      </c>
      <c r="O4400">
        <f>IF(Table1[[#This Row],[SpreadActual]]&lt;Table1[[#This Row],[SpreadFavorite]],1,0)</f>
        <v>1</v>
      </c>
      <c r="P4400">
        <v>45</v>
      </c>
      <c r="Q4400" t="s">
        <v>143</v>
      </c>
      <c r="R4400" t="b">
        <v>0</v>
      </c>
      <c r="S4400">
        <v>72</v>
      </c>
      <c r="T4400">
        <v>13</v>
      </c>
      <c r="U4400">
        <v>57</v>
      </c>
    </row>
    <row r="4401" spans="1:22" x14ac:dyDescent="0.2">
      <c r="A4401" s="1">
        <v>32124</v>
      </c>
      <c r="B4401">
        <v>1987</v>
      </c>
      <c r="C4401">
        <f>_xlfn.MAXIFS(Table1[ScheduleWeekWritten],Table1[ScheduleSeason],Table1[[#This Row],[ScheduleSeason]])</f>
        <v>16</v>
      </c>
      <c r="D4401">
        <v>14</v>
      </c>
      <c r="E4401" cm="1">
        <f t="array" ref="E4401">_xlfn.XLOOKUP(Table1[[#This Row],[ScheduleWeekWritten]],Table3[Game],100+Table3[Increase],Table1[[#This Row],[ScheduleWeekWritten]])</f>
        <v>14</v>
      </c>
      <c r="F4401" t="b">
        <v>0</v>
      </c>
      <c r="G4401" t="s">
        <v>62</v>
      </c>
      <c r="H4401">
        <v>38</v>
      </c>
      <c r="I4401">
        <v>24</v>
      </c>
      <c r="J4401" t="s">
        <v>101</v>
      </c>
      <c r="K4401" t="s">
        <v>63</v>
      </c>
      <c r="L4401" t="str">
        <f>_xlfn.XLOOKUP(Table1[[#This Row],[TeamFavoriteID]],Table2[team_id],Table2[team_name],_xlfn.XLOOKUP(Table1[[#This Row],[TeamFavoriteID]],Table2[team_id_pfr],Table2[team_name],"Even"))</f>
        <v>Cleveland Browns</v>
      </c>
      <c r="M4401">
        <v>-7.5</v>
      </c>
      <c r="N4401">
        <f>IF(Table1[[#This Row],[TeamFavorite]]=Table1[[#This Row],[TeamHome]],Table1[[#This Row],[ScoreAway]]-Table1[[#This Row],[ScoreHome]],Table1[[#This Row],[ScoreHome]]-Table1[[#This Row],[ScoreAway]])</f>
        <v>-14</v>
      </c>
      <c r="O4401">
        <f>IF(Table1[[#This Row],[SpreadActual]]&lt;Table1[[#This Row],[SpreadFavorite]],1,0)</f>
        <v>1</v>
      </c>
      <c r="P4401">
        <v>40.5</v>
      </c>
      <c r="Q4401" t="s">
        <v>66</v>
      </c>
      <c r="R4401" t="b">
        <v>0</v>
      </c>
      <c r="S4401">
        <v>34</v>
      </c>
      <c r="T4401">
        <v>13</v>
      </c>
      <c r="U4401">
        <v>67</v>
      </c>
    </row>
    <row r="4402" spans="1:22" x14ac:dyDescent="0.2">
      <c r="A4402" s="1">
        <v>32124</v>
      </c>
      <c r="B4402">
        <v>1987</v>
      </c>
      <c r="C4402">
        <f>_xlfn.MAXIFS(Table1[ScheduleWeekWritten],Table1[ScheduleSeason],Table1[[#This Row],[ScheduleSeason]])</f>
        <v>16</v>
      </c>
      <c r="D4402">
        <v>14</v>
      </c>
      <c r="E4402" cm="1">
        <f t="array" ref="E4402">_xlfn.XLOOKUP(Table1[[#This Row],[ScheduleWeekWritten]],Table3[Game],100+Table3[Increase],Table1[[#This Row],[ScheduleWeekWritten]])</f>
        <v>14</v>
      </c>
      <c r="F4402" t="b">
        <v>0</v>
      </c>
      <c r="G4402" t="s">
        <v>33</v>
      </c>
      <c r="H4402">
        <v>16</v>
      </c>
      <c r="I4402">
        <v>10</v>
      </c>
      <c r="J4402" t="s">
        <v>54</v>
      </c>
      <c r="K4402" t="s">
        <v>55</v>
      </c>
      <c r="L4402" t="str">
        <f>_xlfn.XLOOKUP(Table1[[#This Row],[TeamFavoriteID]],Table2[team_id],Table2[team_name],_xlfn.XLOOKUP(Table1[[#This Row],[TeamFavoriteID]],Table2[team_id_pfr],Table2[team_name],"Even"))</f>
        <v>Minnesota Vikings</v>
      </c>
      <c r="M4402">
        <v>-4</v>
      </c>
      <c r="N4402">
        <f>IF(Table1[[#This Row],[TeamFavorite]]=Table1[[#This Row],[TeamHome]],Table1[[#This Row],[ScoreAway]]-Table1[[#This Row],[ScoreHome]],Table1[[#This Row],[ScoreHome]]-Table1[[#This Row],[ScoreAway]])</f>
        <v>6</v>
      </c>
      <c r="O4402">
        <f>IF(Table1[[#This Row],[SpreadActual]]&lt;Table1[[#This Row],[SpreadFavorite]],1,0)</f>
        <v>0</v>
      </c>
      <c r="P4402">
        <v>37.5</v>
      </c>
      <c r="Q4402" t="s">
        <v>36</v>
      </c>
      <c r="R4402" t="b">
        <v>0</v>
      </c>
      <c r="S4402">
        <v>33</v>
      </c>
      <c r="T4402">
        <v>17</v>
      </c>
      <c r="U4402">
        <v>68</v>
      </c>
    </row>
    <row r="4403" spans="1:22" x14ac:dyDescent="0.2">
      <c r="A4403" s="1">
        <v>32124</v>
      </c>
      <c r="B4403">
        <v>1987</v>
      </c>
      <c r="C4403">
        <f>_xlfn.MAXIFS(Table1[ScheduleWeekWritten],Table1[ScheduleSeason],Table1[[#This Row],[ScheduleSeason]])</f>
        <v>16</v>
      </c>
      <c r="D4403">
        <v>14</v>
      </c>
      <c r="E4403" cm="1">
        <f t="array" ref="E4403">_xlfn.XLOOKUP(Table1[[#This Row],[ScheduleWeekWritten]],Table3[Game],100+Table3[Increase],Table1[[#This Row],[ScheduleWeekWritten]])</f>
        <v>14</v>
      </c>
      <c r="F4403" t="b">
        <v>0</v>
      </c>
      <c r="G4403" t="s">
        <v>140</v>
      </c>
      <c r="H4403">
        <v>3</v>
      </c>
      <c r="I4403">
        <v>27</v>
      </c>
      <c r="J4403" t="s">
        <v>28</v>
      </c>
      <c r="K4403" t="s">
        <v>72</v>
      </c>
      <c r="L4403" t="str">
        <f>_xlfn.XLOOKUP(Table1[[#This Row],[TeamFavoriteID]],Table2[team_id],Table2[team_name],_xlfn.XLOOKUP(Table1[[#This Row],[TeamFavoriteID]],Table2[team_id_pfr],Table2[team_name],"Even"))</f>
        <v>Baltimore Colts</v>
      </c>
      <c r="M4403">
        <v>-3.5</v>
      </c>
      <c r="N4403">
        <f>IF(Table1[[#This Row],[TeamFavorite]]=Table1[[#This Row],[TeamHome]],Table1[[#This Row],[ScoreAway]]-Table1[[#This Row],[ScoreHome]],Table1[[#This Row],[ScoreHome]]-Table1[[#This Row],[ScoreAway]])</f>
        <v>-24</v>
      </c>
      <c r="O4403">
        <f>IF(Table1[[#This Row],[SpreadActual]]&lt;Table1[[#This Row],[SpreadFavorite]],1,0)</f>
        <v>1</v>
      </c>
      <c r="P4403">
        <v>44.5</v>
      </c>
      <c r="Q4403" t="s">
        <v>141</v>
      </c>
      <c r="R4403" t="b">
        <v>0</v>
      </c>
      <c r="S4403">
        <v>72</v>
      </c>
      <c r="T4403">
        <v>0</v>
      </c>
      <c r="V4403" t="s">
        <v>103</v>
      </c>
    </row>
    <row r="4404" spans="1:22" x14ac:dyDescent="0.2">
      <c r="A4404" s="1">
        <v>32124</v>
      </c>
      <c r="B4404">
        <v>1987</v>
      </c>
      <c r="C4404">
        <f>_xlfn.MAXIFS(Table1[ScheduleWeekWritten],Table1[ScheduleSeason],Table1[[#This Row],[ScheduleSeason]])</f>
        <v>16</v>
      </c>
      <c r="D4404">
        <v>14</v>
      </c>
      <c r="E4404" cm="1">
        <f t="array" ref="E4404">_xlfn.XLOOKUP(Table1[[#This Row],[ScheduleWeekWritten]],Table3[Game],100+Table3[Increase],Table1[[#This Row],[ScheduleWeekWritten]])</f>
        <v>14</v>
      </c>
      <c r="F4404" t="b">
        <v>0</v>
      </c>
      <c r="G4404" t="s">
        <v>42</v>
      </c>
      <c r="H4404">
        <v>16</v>
      </c>
      <c r="I4404">
        <v>10</v>
      </c>
      <c r="J4404" t="s">
        <v>138</v>
      </c>
      <c r="K4404" t="s">
        <v>21</v>
      </c>
      <c r="L4404" t="str">
        <f>_xlfn.XLOOKUP(Table1[[#This Row],[TeamFavoriteID]],Table2[team_id],Table2[team_name],_xlfn.XLOOKUP(Table1[[#This Row],[TeamFavoriteID]],Table2[team_id_pfr],Table2[team_name],"Even"))</f>
        <v>Las Vegas Raiders</v>
      </c>
      <c r="M4404">
        <v>-5.5</v>
      </c>
      <c r="N4404">
        <f>IF(Table1[[#This Row],[TeamFavorite]]=Table1[[#This Row],[TeamHome]],Table1[[#This Row],[ScoreAway]]-Table1[[#This Row],[ScoreHome]],Table1[[#This Row],[ScoreHome]]-Table1[[#This Row],[ScoreAway]])</f>
        <v>6</v>
      </c>
      <c r="O4404">
        <f>IF(Table1[[#This Row],[SpreadActual]]&lt;Table1[[#This Row],[SpreadFavorite]],1,0)</f>
        <v>0</v>
      </c>
      <c r="P4404">
        <v>40</v>
      </c>
      <c r="Q4404" t="s">
        <v>117</v>
      </c>
      <c r="R4404" t="b">
        <v>0</v>
      </c>
      <c r="S4404">
        <v>32</v>
      </c>
      <c r="T4404">
        <v>8</v>
      </c>
      <c r="U4404">
        <v>68</v>
      </c>
    </row>
    <row r="4405" spans="1:22" x14ac:dyDescent="0.2">
      <c r="A4405" s="1">
        <v>32124</v>
      </c>
      <c r="B4405">
        <v>1987</v>
      </c>
      <c r="C4405">
        <f>_xlfn.MAXIFS(Table1[ScheduleWeekWritten],Table1[ScheduleSeason],Table1[[#This Row],[ScheduleSeason]])</f>
        <v>16</v>
      </c>
      <c r="D4405">
        <v>14</v>
      </c>
      <c r="E4405" cm="1">
        <f t="array" ref="E4405">_xlfn.XLOOKUP(Table1[[#This Row],[ScheduleWeekWritten]],Table3[Game],100+Table3[Increase],Table1[[#This Row],[ScheduleWeekWritten]])</f>
        <v>14</v>
      </c>
      <c r="F4405" t="b">
        <v>0</v>
      </c>
      <c r="G4405" t="s">
        <v>39</v>
      </c>
      <c r="H4405">
        <v>33</v>
      </c>
      <c r="I4405">
        <v>0</v>
      </c>
      <c r="J4405" t="s">
        <v>38</v>
      </c>
      <c r="K4405" t="s">
        <v>40</v>
      </c>
      <c r="L4405" t="str">
        <f>_xlfn.XLOOKUP(Table1[[#This Row],[TeamFavoriteID]],Table2[team_id],Table2[team_name],_xlfn.XLOOKUP(Table1[[#This Row],[TeamFavoriteID]],Table2[team_id_pfr],Table2[team_name],"Even"))</f>
        <v>Los Angeles Rams</v>
      </c>
      <c r="M4405">
        <v>-10</v>
      </c>
      <c r="N4405">
        <f>IF(Table1[[#This Row],[TeamFavorite]]=Table1[[#This Row],[TeamHome]],Table1[[#This Row],[ScoreAway]]-Table1[[#This Row],[ScoreHome]],Table1[[#This Row],[ScoreHome]]-Table1[[#This Row],[ScoreAway]])</f>
        <v>-33</v>
      </c>
      <c r="O4405">
        <f>IF(Table1[[#This Row],[SpreadActual]]&lt;Table1[[#This Row],[SpreadFavorite]],1,0)</f>
        <v>1</v>
      </c>
      <c r="P4405">
        <v>41.5</v>
      </c>
      <c r="Q4405" t="s">
        <v>135</v>
      </c>
      <c r="R4405" t="b">
        <v>0</v>
      </c>
      <c r="S4405">
        <v>54</v>
      </c>
      <c r="T4405">
        <v>17</v>
      </c>
      <c r="U4405">
        <v>16</v>
      </c>
    </row>
    <row r="4406" spans="1:22" x14ac:dyDescent="0.2">
      <c r="A4406" s="1">
        <v>32124</v>
      </c>
      <c r="B4406">
        <v>1987</v>
      </c>
      <c r="C4406">
        <f>_xlfn.MAXIFS(Table1[ScheduleWeekWritten],Table1[ScheduleSeason],Table1[[#This Row],[ScheduleSeason]])</f>
        <v>16</v>
      </c>
      <c r="D4406">
        <v>14</v>
      </c>
      <c r="E4406" cm="1">
        <f t="array" ref="E4406">_xlfn.XLOOKUP(Table1[[#This Row],[ScheduleWeekWritten]],Table3[Game],100+Table3[Increase],Table1[[#This Row],[ScheduleWeekWritten]])</f>
        <v>14</v>
      </c>
      <c r="F4406" t="b">
        <v>0</v>
      </c>
      <c r="G4406" t="s">
        <v>115</v>
      </c>
      <c r="H4406">
        <v>42</v>
      </c>
      <c r="I4406">
        <v>20</v>
      </c>
      <c r="J4406" t="s">
        <v>31</v>
      </c>
      <c r="K4406" t="s">
        <v>70</v>
      </c>
      <c r="L4406" t="str">
        <f>_xlfn.XLOOKUP(Table1[[#This Row],[TeamFavoriteID]],Table2[team_id],Table2[team_name],_xlfn.XLOOKUP(Table1[[#This Row],[TeamFavoriteID]],Table2[team_id_pfr],Table2[team_name],"Even"))</f>
        <v>Boston Patriots</v>
      </c>
      <c r="M4406">
        <v>-4</v>
      </c>
      <c r="N4406">
        <f>IF(Table1[[#This Row],[TeamFavorite]]=Table1[[#This Row],[TeamHome]],Table1[[#This Row],[ScoreAway]]-Table1[[#This Row],[ScoreHome]],Table1[[#This Row],[ScoreHome]]-Table1[[#This Row],[ScoreAway]])</f>
        <v>22</v>
      </c>
      <c r="O4406">
        <f>IF(Table1[[#This Row],[SpreadActual]]&lt;Table1[[#This Row],[SpreadFavorite]],1,0)</f>
        <v>0</v>
      </c>
      <c r="P4406">
        <v>45</v>
      </c>
      <c r="Q4406" t="s">
        <v>116</v>
      </c>
      <c r="R4406" t="b">
        <v>0</v>
      </c>
      <c r="S4406">
        <v>40</v>
      </c>
      <c r="T4406">
        <v>14</v>
      </c>
      <c r="U4406">
        <v>76</v>
      </c>
    </row>
    <row r="4407" spans="1:22" x14ac:dyDescent="0.2">
      <c r="A4407" s="1">
        <v>32124</v>
      </c>
      <c r="B4407">
        <v>1987</v>
      </c>
      <c r="C4407">
        <f>_xlfn.MAXIFS(Table1[ScheduleWeekWritten],Table1[ScheduleSeason],Table1[[#This Row],[ScheduleSeason]])</f>
        <v>16</v>
      </c>
      <c r="D4407">
        <v>14</v>
      </c>
      <c r="E4407" cm="1">
        <f t="array" ref="E4407">_xlfn.XLOOKUP(Table1[[#This Row],[ScheduleWeekWritten]],Table3[Game],100+Table3[Increase],Table1[[#This Row],[ScheduleWeekWritten]])</f>
        <v>14</v>
      </c>
      <c r="F4407" t="b">
        <v>0</v>
      </c>
      <c r="G4407" t="s">
        <v>95</v>
      </c>
      <c r="H4407">
        <v>24</v>
      </c>
      <c r="I4407">
        <v>10</v>
      </c>
      <c r="J4407" t="s">
        <v>23</v>
      </c>
      <c r="K4407" t="s">
        <v>98</v>
      </c>
      <c r="L4407" t="str">
        <f>_xlfn.XLOOKUP(Table1[[#This Row],[TeamFavoriteID]],Table2[team_id],Table2[team_name],_xlfn.XLOOKUP(Table1[[#This Row],[TeamFavoriteID]],Table2[team_id_pfr],Table2[team_name],"Even"))</f>
        <v>New Orleans Saints</v>
      </c>
      <c r="M4407">
        <v>-7.5</v>
      </c>
      <c r="N4407">
        <f>IF(Table1[[#This Row],[TeamFavorite]]=Table1[[#This Row],[TeamHome]],Table1[[#This Row],[ScoreAway]]-Table1[[#This Row],[ScoreHome]],Table1[[#This Row],[ScoreHome]]-Table1[[#This Row],[ScoreAway]])</f>
        <v>-14</v>
      </c>
      <c r="O4407">
        <f>IF(Table1[[#This Row],[SpreadActual]]&lt;Table1[[#This Row],[SpreadFavorite]],1,0)</f>
        <v>1</v>
      </c>
      <c r="P4407">
        <v>46.5</v>
      </c>
      <c r="Q4407" t="s">
        <v>124</v>
      </c>
      <c r="R4407" t="b">
        <v>0</v>
      </c>
      <c r="S4407">
        <v>72</v>
      </c>
      <c r="T4407">
        <v>0</v>
      </c>
      <c r="V4407" t="s">
        <v>103</v>
      </c>
    </row>
    <row r="4408" spans="1:22" x14ac:dyDescent="0.2">
      <c r="A4408" s="1">
        <v>32124</v>
      </c>
      <c r="B4408">
        <v>1987</v>
      </c>
      <c r="C4408">
        <f>_xlfn.MAXIFS(Table1[ScheduleWeekWritten],Table1[ScheduleSeason],Table1[[#This Row],[ScheduleSeason]])</f>
        <v>16</v>
      </c>
      <c r="D4408">
        <v>14</v>
      </c>
      <c r="E4408" cm="1">
        <f t="array" ref="E4408">_xlfn.XLOOKUP(Table1[[#This Row],[ScheduleWeekWritten]],Table3[Game],100+Table3[Increase],Table1[[#This Row],[ScheduleWeekWritten]])</f>
        <v>14</v>
      </c>
      <c r="F4408" t="b">
        <v>0</v>
      </c>
      <c r="G4408" t="s">
        <v>58</v>
      </c>
      <c r="H4408">
        <v>10</v>
      </c>
      <c r="I4408">
        <v>28</v>
      </c>
      <c r="J4408" t="s">
        <v>19</v>
      </c>
      <c r="K4408" t="s">
        <v>77</v>
      </c>
      <c r="L4408" t="str">
        <f>_xlfn.XLOOKUP(Table1[[#This Row],[TeamFavoriteID]],Table2[team_id],Table2[team_name],_xlfn.XLOOKUP(Table1[[#This Row],[TeamFavoriteID]],Table2[team_id_pfr],Table2[team_name],"Even"))</f>
        <v>Philadelphia Eagles</v>
      </c>
      <c r="M4408">
        <v>-1.5</v>
      </c>
      <c r="N4408">
        <f>IF(Table1[[#This Row],[TeamFavorite]]=Table1[[#This Row],[TeamHome]],Table1[[#This Row],[ScoreAway]]-Table1[[#This Row],[ScoreHome]],Table1[[#This Row],[ScoreHome]]-Table1[[#This Row],[ScoreAway]])</f>
        <v>18</v>
      </c>
      <c r="O4408">
        <f>IF(Table1[[#This Row],[SpreadActual]]&lt;Table1[[#This Row],[SpreadFavorite]],1,0)</f>
        <v>0</v>
      </c>
      <c r="P4408">
        <v>44</v>
      </c>
      <c r="Q4408" t="s">
        <v>112</v>
      </c>
      <c r="R4408" t="b">
        <v>0</v>
      </c>
      <c r="S4408">
        <v>43</v>
      </c>
      <c r="T4408">
        <v>15</v>
      </c>
      <c r="U4408">
        <v>54</v>
      </c>
    </row>
    <row r="4409" spans="1:22" x14ac:dyDescent="0.2">
      <c r="A4409" s="1">
        <v>32124</v>
      </c>
      <c r="B4409">
        <v>1987</v>
      </c>
      <c r="C4409">
        <f>_xlfn.MAXIFS(Table1[ScheduleWeekWritten],Table1[ScheduleSeason],Table1[[#This Row],[ScheduleSeason]])</f>
        <v>16</v>
      </c>
      <c r="D4409">
        <v>14</v>
      </c>
      <c r="E4409" cm="1">
        <f t="array" ref="E4409">_xlfn.XLOOKUP(Table1[[#This Row],[ScheduleWeekWritten]],Table3[Game],100+Table3[Increase],Table1[[#This Row],[ScheduleWeekWritten]])</f>
        <v>14</v>
      </c>
      <c r="F4409" t="b">
        <v>0</v>
      </c>
      <c r="G4409" t="s">
        <v>27</v>
      </c>
      <c r="H4409">
        <v>16</v>
      </c>
      <c r="I4409">
        <v>20</v>
      </c>
      <c r="J4409" t="s">
        <v>49</v>
      </c>
      <c r="K4409" t="s">
        <v>29</v>
      </c>
      <c r="L4409" t="str">
        <f>_xlfn.XLOOKUP(Table1[[#This Row],[TeamFavoriteID]],Table2[team_id],Table2[team_name],_xlfn.XLOOKUP(Table1[[#This Row],[TeamFavoriteID]],Table2[team_id_pfr],Table2[team_name],"Even"))</f>
        <v>Los Angeles Chargers</v>
      </c>
      <c r="M4409">
        <v>-3</v>
      </c>
      <c r="N4409">
        <f>IF(Table1[[#This Row],[TeamFavorite]]=Table1[[#This Row],[TeamHome]],Table1[[#This Row],[ScoreAway]]-Table1[[#This Row],[ScoreHome]],Table1[[#This Row],[ScoreHome]]-Table1[[#This Row],[ScoreAway]])</f>
        <v>-4</v>
      </c>
      <c r="O4409">
        <f>IF(Table1[[#This Row],[SpreadActual]]&lt;Table1[[#This Row],[SpreadFavorite]],1,0)</f>
        <v>1</v>
      </c>
      <c r="P4409">
        <v>45</v>
      </c>
      <c r="Q4409" t="s">
        <v>94</v>
      </c>
      <c r="R4409" t="b">
        <v>0</v>
      </c>
      <c r="S4409">
        <v>53</v>
      </c>
      <c r="T4409">
        <v>17</v>
      </c>
      <c r="U4409">
        <v>38</v>
      </c>
    </row>
    <row r="4410" spans="1:22" x14ac:dyDescent="0.2">
      <c r="A4410" s="1">
        <v>32124</v>
      </c>
      <c r="B4410">
        <v>1987</v>
      </c>
      <c r="C4410">
        <f>_xlfn.MAXIFS(Table1[ScheduleWeekWritten],Table1[ScheduleSeason],Table1[[#This Row],[ScheduleSeason]])</f>
        <v>16</v>
      </c>
      <c r="D4410">
        <v>14</v>
      </c>
      <c r="E4410" cm="1">
        <f t="array" ref="E4410">_xlfn.XLOOKUP(Table1[[#This Row],[ScheduleWeekWritten]],Table3[Game],100+Table3[Increase],Table1[[#This Row],[ScheduleWeekWritten]])</f>
        <v>14</v>
      </c>
      <c r="F4410" t="b">
        <v>0</v>
      </c>
      <c r="G4410" t="s">
        <v>128</v>
      </c>
      <c r="H4410">
        <v>28</v>
      </c>
      <c r="I4410">
        <v>21</v>
      </c>
      <c r="J4410" t="s">
        <v>24</v>
      </c>
      <c r="K4410" t="s">
        <v>132</v>
      </c>
      <c r="L4410" t="str">
        <f>_xlfn.XLOOKUP(Table1[[#This Row],[TeamFavoriteID]],Table2[team_id],Table2[team_name],_xlfn.XLOOKUP(Table1[[#This Row],[TeamFavoriteID]],Table2[team_id_pfr],Table2[team_name],"Even"))</f>
        <v>Seattle Seahawks</v>
      </c>
      <c r="M4410">
        <v>-3.5</v>
      </c>
      <c r="N4410">
        <f>IF(Table1[[#This Row],[TeamFavorite]]=Table1[[#This Row],[TeamHome]],Table1[[#This Row],[ScoreAway]]-Table1[[#This Row],[ScoreHome]],Table1[[#This Row],[ScoreHome]]-Table1[[#This Row],[ScoreAway]])</f>
        <v>-7</v>
      </c>
      <c r="O4410">
        <f>IF(Table1[[#This Row],[SpreadActual]]&lt;Table1[[#This Row],[SpreadFavorite]],1,0)</f>
        <v>1</v>
      </c>
      <c r="P4410">
        <v>47.5</v>
      </c>
      <c r="Q4410" t="s">
        <v>129</v>
      </c>
      <c r="R4410" t="b">
        <v>0</v>
      </c>
      <c r="S4410">
        <v>72</v>
      </c>
      <c r="T4410">
        <v>0</v>
      </c>
      <c r="V4410" t="s">
        <v>103</v>
      </c>
    </row>
    <row r="4411" spans="1:22" x14ac:dyDescent="0.2">
      <c r="A4411" s="1">
        <v>32124</v>
      </c>
      <c r="B4411">
        <v>1987</v>
      </c>
      <c r="C4411">
        <f>_xlfn.MAXIFS(Table1[ScheduleWeekWritten],Table1[ScheduleSeason],Table1[[#This Row],[ScheduleSeason]])</f>
        <v>16</v>
      </c>
      <c r="D4411">
        <v>14</v>
      </c>
      <c r="E4411" cm="1">
        <f t="array" ref="E4411">_xlfn.XLOOKUP(Table1[[#This Row],[ScheduleWeekWritten]],Table3[Game],100+Table3[Increase],Table1[[#This Row],[ScheduleWeekWritten]])</f>
        <v>14</v>
      </c>
      <c r="F4411" t="b">
        <v>0</v>
      </c>
      <c r="G4411" t="s">
        <v>57</v>
      </c>
      <c r="H4411">
        <v>27</v>
      </c>
      <c r="I4411">
        <v>24</v>
      </c>
      <c r="J4411" t="s">
        <v>50</v>
      </c>
      <c r="K4411" t="s">
        <v>90</v>
      </c>
      <c r="L4411" t="str">
        <f>_xlfn.XLOOKUP(Table1[[#This Row],[TeamFavoriteID]],Table2[team_id],Table2[team_name],_xlfn.XLOOKUP(Table1[[#This Row],[TeamFavoriteID]],Table2[team_id_pfr],Table2[team_name],"Even"))</f>
        <v>New York Giants</v>
      </c>
      <c r="M4411">
        <v>-3</v>
      </c>
      <c r="N4411">
        <f>IF(Table1[[#This Row],[TeamFavorite]]=Table1[[#This Row],[TeamHome]],Table1[[#This Row],[ScoreAway]]-Table1[[#This Row],[ScoreHome]],Table1[[#This Row],[ScoreHome]]-Table1[[#This Row],[ScoreAway]])</f>
        <v>3</v>
      </c>
      <c r="O4411">
        <f>IF(Table1[[#This Row],[SpreadActual]]&lt;Table1[[#This Row],[SpreadFavorite]],1,0)</f>
        <v>0</v>
      </c>
      <c r="P4411">
        <v>41</v>
      </c>
      <c r="Q4411" t="s">
        <v>60</v>
      </c>
      <c r="R4411" t="b">
        <v>0</v>
      </c>
      <c r="S4411">
        <v>34</v>
      </c>
      <c r="T4411">
        <v>9</v>
      </c>
      <c r="U4411">
        <v>66</v>
      </c>
    </row>
    <row r="4412" spans="1:22" x14ac:dyDescent="0.2">
      <c r="A4412" s="1">
        <v>32124</v>
      </c>
      <c r="B4412">
        <v>1987</v>
      </c>
      <c r="C4412">
        <f>_xlfn.MAXIFS(Table1[ScheduleWeekWritten],Table1[ScheduleSeason],Table1[[#This Row],[ScheduleSeason]])</f>
        <v>16</v>
      </c>
      <c r="D4412">
        <v>14</v>
      </c>
      <c r="E4412" cm="1">
        <f t="array" ref="E4412">_xlfn.XLOOKUP(Table1[[#This Row],[ScheduleWeekWritten]],Table3[Game],100+Table3[Increase],Table1[[#This Row],[ScheduleWeekWritten]])</f>
        <v>14</v>
      </c>
      <c r="F4412" t="b">
        <v>0</v>
      </c>
      <c r="G4412" t="s">
        <v>127</v>
      </c>
      <c r="H4412">
        <v>10</v>
      </c>
      <c r="I4412">
        <v>20</v>
      </c>
      <c r="J4412" t="s">
        <v>45</v>
      </c>
      <c r="K4412" t="s">
        <v>133</v>
      </c>
      <c r="L4412" t="str">
        <f>_xlfn.XLOOKUP(Table1[[#This Row],[TeamFavoriteID]],Table2[team_id],Table2[team_name],_xlfn.XLOOKUP(Table1[[#This Row],[TeamFavoriteID]],Table2[team_id_pfr],Table2[team_name],"Even"))</f>
        <v>Tampa Bay Buccaneers</v>
      </c>
      <c r="M4412">
        <v>-6</v>
      </c>
      <c r="N4412">
        <f>IF(Table1[[#This Row],[TeamFavorite]]=Table1[[#This Row],[TeamHome]],Table1[[#This Row],[ScoreAway]]-Table1[[#This Row],[ScoreHome]],Table1[[#This Row],[ScoreHome]]-Table1[[#This Row],[ScoreAway]])</f>
        <v>10</v>
      </c>
      <c r="O4412">
        <f>IF(Table1[[#This Row],[SpreadActual]]&lt;Table1[[#This Row],[SpreadFavorite]],1,0)</f>
        <v>0</v>
      </c>
      <c r="P4412">
        <v>47.5</v>
      </c>
      <c r="Q4412" t="s">
        <v>130</v>
      </c>
      <c r="R4412" t="b">
        <v>0</v>
      </c>
      <c r="S4412">
        <v>66</v>
      </c>
      <c r="T4412">
        <v>6</v>
      </c>
      <c r="U4412">
        <v>82</v>
      </c>
    </row>
    <row r="4413" spans="1:22" x14ac:dyDescent="0.2">
      <c r="A4413" s="1">
        <v>32124</v>
      </c>
      <c r="B4413">
        <v>1987</v>
      </c>
      <c r="C4413">
        <f>_xlfn.MAXIFS(Table1[ScheduleWeekWritten],Table1[ScheduleSeason],Table1[[#This Row],[ScheduleSeason]])</f>
        <v>16</v>
      </c>
      <c r="D4413">
        <v>14</v>
      </c>
      <c r="E4413" cm="1">
        <f t="array" ref="E4413">_xlfn.XLOOKUP(Table1[[#This Row],[ScheduleWeekWritten]],Table3[Game],100+Table3[Increase],Table1[[#This Row],[ScheduleWeekWritten]])</f>
        <v>14</v>
      </c>
      <c r="F4413" t="b">
        <v>0</v>
      </c>
      <c r="G4413" t="s">
        <v>61</v>
      </c>
      <c r="H4413">
        <v>24</v>
      </c>
      <c r="I4413">
        <v>20</v>
      </c>
      <c r="J4413" t="s">
        <v>67</v>
      </c>
      <c r="K4413" t="s">
        <v>85</v>
      </c>
      <c r="L4413" t="str">
        <f>_xlfn.XLOOKUP(Table1[[#This Row],[TeamFavoriteID]],Table2[team_id],Table2[team_name],_xlfn.XLOOKUP(Table1[[#This Row],[TeamFavoriteID]],Table2[team_id_pfr],Table2[team_name],"Even"))</f>
        <v>Washington Commanders</v>
      </c>
      <c r="M4413">
        <v>-9.5</v>
      </c>
      <c r="N4413">
        <f>IF(Table1[[#This Row],[TeamFavorite]]=Table1[[#This Row],[TeamHome]],Table1[[#This Row],[ScoreAway]]-Table1[[#This Row],[ScoreHome]],Table1[[#This Row],[ScoreHome]]-Table1[[#This Row],[ScoreAway]])</f>
        <v>4</v>
      </c>
      <c r="O4413">
        <f>IF(Table1[[#This Row],[SpreadActual]]&lt;Table1[[#This Row],[SpreadFavorite]],1,0)</f>
        <v>0</v>
      </c>
      <c r="P4413">
        <v>42</v>
      </c>
      <c r="Q4413" t="s">
        <v>64</v>
      </c>
      <c r="R4413" t="b">
        <v>0</v>
      </c>
      <c r="S4413">
        <v>46</v>
      </c>
      <c r="T4413">
        <v>12</v>
      </c>
      <c r="U4413">
        <v>44</v>
      </c>
    </row>
    <row r="4414" spans="1:22" x14ac:dyDescent="0.2">
      <c r="A4414" s="1">
        <v>32125</v>
      </c>
      <c r="B4414">
        <v>1987</v>
      </c>
      <c r="C4414">
        <f>_xlfn.MAXIFS(Table1[ScheduleWeekWritten],Table1[ScheduleSeason],Table1[[#This Row],[ScheduleSeason]])</f>
        <v>16</v>
      </c>
      <c r="D4414">
        <v>14</v>
      </c>
      <c r="E4414" cm="1">
        <f t="array" ref="E4414">_xlfn.XLOOKUP(Table1[[#This Row],[ScheduleWeekWritten]],Table3[Game],100+Table3[Increase],Table1[[#This Row],[ScheduleWeekWritten]])</f>
        <v>14</v>
      </c>
      <c r="F4414" t="b">
        <v>0</v>
      </c>
      <c r="G4414" t="s">
        <v>53</v>
      </c>
      <c r="H4414">
        <v>41</v>
      </c>
      <c r="I4414">
        <v>0</v>
      </c>
      <c r="J4414" t="s">
        <v>46</v>
      </c>
      <c r="K4414" t="s">
        <v>87</v>
      </c>
      <c r="L4414" t="str">
        <f>_xlfn.XLOOKUP(Table1[[#This Row],[TeamFavoriteID]],Table2[team_id],Table2[team_name],_xlfn.XLOOKUP(Table1[[#This Row],[TeamFavoriteID]],Table2[team_id_pfr],Table2[team_name],"Even"))</f>
        <v>San Francisco 49ers</v>
      </c>
      <c r="M4414">
        <v>-5.5</v>
      </c>
      <c r="N4414">
        <f>IF(Table1[[#This Row],[TeamFavorite]]=Table1[[#This Row],[TeamHome]],Table1[[#This Row],[ScoreAway]]-Table1[[#This Row],[ScoreHome]],Table1[[#This Row],[ScoreHome]]-Table1[[#This Row],[ScoreAway]])</f>
        <v>-41</v>
      </c>
      <c r="O4414">
        <f>IF(Table1[[#This Row],[SpreadActual]]&lt;Table1[[#This Row],[SpreadFavorite]],1,0)</f>
        <v>1</v>
      </c>
      <c r="P4414">
        <v>45.5</v>
      </c>
      <c r="Q4414" t="s">
        <v>118</v>
      </c>
      <c r="R4414" t="b">
        <v>0</v>
      </c>
      <c r="S4414">
        <v>47</v>
      </c>
      <c r="T4414">
        <v>15</v>
      </c>
      <c r="U4414">
        <v>42</v>
      </c>
    </row>
    <row r="4415" spans="1:22" x14ac:dyDescent="0.2">
      <c r="A4415" s="1">
        <v>32130</v>
      </c>
      <c r="B4415">
        <v>1987</v>
      </c>
      <c r="C4415">
        <f>_xlfn.MAXIFS(Table1[ScheduleWeekWritten],Table1[ScheduleSeason],Table1[[#This Row],[ScheduleSeason]])</f>
        <v>16</v>
      </c>
      <c r="D4415">
        <v>15</v>
      </c>
      <c r="E4415" cm="1">
        <f t="array" ref="E4415">_xlfn.XLOOKUP(Table1[[#This Row],[ScheduleWeekWritten]],Table3[Game],100+Table3[Increase],Table1[[#This Row],[ScheduleWeekWritten]])</f>
        <v>15</v>
      </c>
      <c r="F4415" t="b">
        <v>0</v>
      </c>
      <c r="G4415" t="s">
        <v>24</v>
      </c>
      <c r="H4415">
        <v>20</v>
      </c>
      <c r="I4415">
        <v>17</v>
      </c>
      <c r="J4415" t="s">
        <v>42</v>
      </c>
      <c r="K4415" t="s">
        <v>88</v>
      </c>
      <c r="L4415" t="str">
        <f>_xlfn.XLOOKUP(Table1[[#This Row],[TeamFavoriteID]],Table2[team_id],Table2[team_name],_xlfn.XLOOKUP(Table1[[#This Row],[TeamFavoriteID]],Table2[team_id_pfr],Table2[team_name],"Even"))</f>
        <v>Denver Broncos</v>
      </c>
      <c r="M4415">
        <v>-9.5</v>
      </c>
      <c r="N4415">
        <f>IF(Table1[[#This Row],[TeamFavorite]]=Table1[[#This Row],[TeamHome]],Table1[[#This Row],[ScoreAway]]-Table1[[#This Row],[ScoreHome]],Table1[[#This Row],[ScoreHome]]-Table1[[#This Row],[ScoreAway]])</f>
        <v>-3</v>
      </c>
      <c r="O4415">
        <f>IF(Table1[[#This Row],[SpreadActual]]&lt;Table1[[#This Row],[SpreadFavorite]],1,0)</f>
        <v>0</v>
      </c>
      <c r="P4415">
        <v>44</v>
      </c>
      <c r="Q4415" t="s">
        <v>71</v>
      </c>
      <c r="R4415" t="b">
        <v>0</v>
      </c>
      <c r="S4415">
        <v>26</v>
      </c>
      <c r="T4415">
        <v>6</v>
      </c>
      <c r="U4415">
        <v>77</v>
      </c>
    </row>
    <row r="4416" spans="1:22" x14ac:dyDescent="0.2">
      <c r="A4416" s="1">
        <v>32130</v>
      </c>
      <c r="B4416">
        <v>1987</v>
      </c>
      <c r="C4416">
        <f>_xlfn.MAXIFS(Table1[ScheduleWeekWritten],Table1[ScheduleSeason],Table1[[#This Row],[ScheduleSeason]])</f>
        <v>16</v>
      </c>
      <c r="D4416">
        <v>15</v>
      </c>
      <c r="E4416" cm="1">
        <f t="array" ref="E4416">_xlfn.XLOOKUP(Table1[[#This Row],[ScheduleWeekWritten]],Table3[Game],100+Table3[Increase],Table1[[#This Row],[ScheduleWeekWritten]])</f>
        <v>15</v>
      </c>
      <c r="F4416" t="b">
        <v>0</v>
      </c>
      <c r="G4416" t="s">
        <v>50</v>
      </c>
      <c r="H4416">
        <v>20</v>
      </c>
      <c r="I4416">
        <v>10</v>
      </c>
      <c r="J4416" t="s">
        <v>33</v>
      </c>
      <c r="K4416" t="s">
        <v>90</v>
      </c>
      <c r="L4416" t="str">
        <f>_xlfn.XLOOKUP(Table1[[#This Row],[TeamFavoriteID]],Table2[team_id],Table2[team_name],_xlfn.XLOOKUP(Table1[[#This Row],[TeamFavoriteID]],Table2[team_id_pfr],Table2[team_name],"Even"))</f>
        <v>New York Giants</v>
      </c>
      <c r="M4416">
        <v>-7</v>
      </c>
      <c r="N4416">
        <f>IF(Table1[[#This Row],[TeamFavorite]]=Table1[[#This Row],[TeamHome]],Table1[[#This Row],[ScoreAway]]-Table1[[#This Row],[ScoreHome]],Table1[[#This Row],[ScoreHome]]-Table1[[#This Row],[ScoreAway]])</f>
        <v>-10</v>
      </c>
      <c r="O4416">
        <f>IF(Table1[[#This Row],[SpreadActual]]&lt;Table1[[#This Row],[SpreadFavorite]],1,0)</f>
        <v>1</v>
      </c>
      <c r="P4416">
        <v>39</v>
      </c>
      <c r="Q4416" t="s">
        <v>126</v>
      </c>
      <c r="R4416" t="b">
        <v>0</v>
      </c>
      <c r="S4416">
        <v>37</v>
      </c>
      <c r="T4416">
        <v>12</v>
      </c>
      <c r="U4416">
        <v>57</v>
      </c>
    </row>
    <row r="4417" spans="1:22" x14ac:dyDescent="0.2">
      <c r="A4417" s="1">
        <v>32131</v>
      </c>
      <c r="B4417">
        <v>1987</v>
      </c>
      <c r="C4417">
        <f>_xlfn.MAXIFS(Table1[ScheduleWeekWritten],Table1[ScheduleSeason],Table1[[#This Row],[ScheduleSeason]])</f>
        <v>16</v>
      </c>
      <c r="D4417">
        <v>15</v>
      </c>
      <c r="E4417" cm="1">
        <f t="array" ref="E4417">_xlfn.XLOOKUP(Table1[[#This Row],[ScheduleWeekWritten]],Table3[Game],100+Table3[Increase],Table1[[#This Row],[ScheduleWeekWritten]])</f>
        <v>15</v>
      </c>
      <c r="F4417" t="b">
        <v>0</v>
      </c>
      <c r="G4417" t="s">
        <v>28</v>
      </c>
      <c r="H4417">
        <v>7</v>
      </c>
      <c r="I4417">
        <v>13</v>
      </c>
      <c r="J4417" t="s">
        <v>115</v>
      </c>
      <c r="K4417" t="s">
        <v>43</v>
      </c>
      <c r="L4417" t="str">
        <f>_xlfn.XLOOKUP(Table1[[#This Row],[TeamFavoriteID]],Table2[team_id],Table2[team_name],_xlfn.XLOOKUP(Table1[[#This Row],[TeamFavoriteID]],Table2[team_id_pfr],Table2[team_name],"Even"))</f>
        <v>Buffalo Bills</v>
      </c>
      <c r="M4417">
        <v>-4</v>
      </c>
      <c r="N4417">
        <f>IF(Table1[[#This Row],[TeamFavorite]]=Table1[[#This Row],[TeamHome]],Table1[[#This Row],[ScoreAway]]-Table1[[#This Row],[ScoreHome]],Table1[[#This Row],[ScoreHome]]-Table1[[#This Row],[ScoreAway]])</f>
        <v>6</v>
      </c>
      <c r="O4417">
        <f>IF(Table1[[#This Row],[SpreadActual]]&lt;Table1[[#This Row],[SpreadFavorite]],1,0)</f>
        <v>0</v>
      </c>
      <c r="P4417">
        <v>41</v>
      </c>
      <c r="Q4417" t="s">
        <v>123</v>
      </c>
      <c r="R4417" t="b">
        <v>0</v>
      </c>
      <c r="S4417">
        <v>40</v>
      </c>
      <c r="T4417">
        <v>22</v>
      </c>
      <c r="U4417">
        <v>84</v>
      </c>
    </row>
    <row r="4418" spans="1:22" x14ac:dyDescent="0.2">
      <c r="A4418" s="1">
        <v>32131</v>
      </c>
      <c r="B4418">
        <v>1987</v>
      </c>
      <c r="C4418">
        <f>_xlfn.MAXIFS(Table1[ScheduleWeekWritten],Table1[ScheduleSeason],Table1[[#This Row],[ScheduleSeason]])</f>
        <v>16</v>
      </c>
      <c r="D4418">
        <v>15</v>
      </c>
      <c r="E4418" cm="1">
        <f t="array" ref="E4418">_xlfn.XLOOKUP(Table1[[#This Row],[ScheduleWeekWritten]],Table3[Game],100+Table3[Increase],Table1[[#This Row],[ScheduleWeekWritten]])</f>
        <v>15</v>
      </c>
      <c r="F4418" t="b">
        <v>0</v>
      </c>
      <c r="G4418" t="s">
        <v>46</v>
      </c>
      <c r="H4418">
        <v>21</v>
      </c>
      <c r="I4418">
        <v>34</v>
      </c>
      <c r="J4418" t="s">
        <v>128</v>
      </c>
      <c r="K4418" t="s">
        <v>47</v>
      </c>
      <c r="L4418" t="str">
        <f>_xlfn.XLOOKUP(Table1[[#This Row],[TeamFavoriteID]],Table2[team_id],Table2[team_name],_xlfn.XLOOKUP(Table1[[#This Row],[TeamFavoriteID]],Table2[team_id_pfr],Table2[team_name],"Even"))</f>
        <v>Chicago Bears</v>
      </c>
      <c r="M4418">
        <v>-3.5</v>
      </c>
      <c r="N4418">
        <f>IF(Table1[[#This Row],[TeamFavorite]]=Table1[[#This Row],[TeamHome]],Table1[[#This Row],[ScoreAway]]-Table1[[#This Row],[ScoreHome]],Table1[[#This Row],[ScoreHome]]-Table1[[#This Row],[ScoreAway]])</f>
        <v>13</v>
      </c>
      <c r="O4418">
        <f>IF(Table1[[#This Row],[SpreadActual]]&lt;Table1[[#This Row],[SpreadFavorite]],1,0)</f>
        <v>0</v>
      </c>
      <c r="P4418">
        <v>37</v>
      </c>
      <c r="Q4418" t="s">
        <v>114</v>
      </c>
      <c r="R4418" t="b">
        <v>0</v>
      </c>
      <c r="S4418">
        <v>36</v>
      </c>
      <c r="T4418">
        <v>17</v>
      </c>
      <c r="U4418">
        <v>82</v>
      </c>
    </row>
    <row r="4419" spans="1:22" x14ac:dyDescent="0.2">
      <c r="A4419" s="1">
        <v>32131</v>
      </c>
      <c r="B4419">
        <v>1987</v>
      </c>
      <c r="C4419">
        <f>_xlfn.MAXIFS(Table1[ScheduleWeekWritten],Table1[ScheduleSeason],Table1[[#This Row],[ScheduleSeason]])</f>
        <v>16</v>
      </c>
      <c r="D4419">
        <v>15</v>
      </c>
      <c r="E4419" cm="1">
        <f t="array" ref="E4419">_xlfn.XLOOKUP(Table1[[#This Row],[ScheduleWeekWritten]],Table3[Game],100+Table3[Increase],Table1[[#This Row],[ScheduleWeekWritten]])</f>
        <v>15</v>
      </c>
      <c r="F4419" t="b">
        <v>0</v>
      </c>
      <c r="G4419" t="s">
        <v>101</v>
      </c>
      <c r="H4419">
        <v>24</v>
      </c>
      <c r="I4419">
        <v>41</v>
      </c>
      <c r="J4419" t="s">
        <v>95</v>
      </c>
      <c r="K4419" t="s">
        <v>98</v>
      </c>
      <c r="L4419" t="str">
        <f>_xlfn.XLOOKUP(Table1[[#This Row],[TeamFavoriteID]],Table2[team_id],Table2[team_name],_xlfn.XLOOKUP(Table1[[#This Row],[TeamFavoriteID]],Table2[team_id_pfr],Table2[team_name],"Even"))</f>
        <v>New Orleans Saints</v>
      </c>
      <c r="M4419">
        <v>-3</v>
      </c>
      <c r="N4419">
        <f>IF(Table1[[#This Row],[TeamFavorite]]=Table1[[#This Row],[TeamHome]],Table1[[#This Row],[ScoreAway]]-Table1[[#This Row],[ScoreHome]],Table1[[#This Row],[ScoreHome]]-Table1[[#This Row],[ScoreAway]])</f>
        <v>-17</v>
      </c>
      <c r="O4419">
        <f>IF(Table1[[#This Row],[SpreadActual]]&lt;Table1[[#This Row],[SpreadFavorite]],1,0)</f>
        <v>1</v>
      </c>
      <c r="P4419">
        <v>45</v>
      </c>
      <c r="Q4419" t="s">
        <v>111</v>
      </c>
      <c r="R4419" t="b">
        <v>0</v>
      </c>
      <c r="S4419">
        <v>46</v>
      </c>
      <c r="T4419">
        <v>20</v>
      </c>
      <c r="U4419">
        <v>72</v>
      </c>
    </row>
    <row r="4420" spans="1:22" x14ac:dyDescent="0.2">
      <c r="A4420" s="1">
        <v>32131</v>
      </c>
      <c r="B4420">
        <v>1987</v>
      </c>
      <c r="C4420">
        <f>_xlfn.MAXIFS(Table1[ScheduleWeekWritten],Table1[ScheduleSeason],Table1[[#This Row],[ScheduleSeason]])</f>
        <v>16</v>
      </c>
      <c r="D4420">
        <v>15</v>
      </c>
      <c r="E4420" cm="1">
        <f t="array" ref="E4420">_xlfn.XLOOKUP(Table1[[#This Row],[ScheduleWeekWritten]],Table3[Game],100+Table3[Increase],Table1[[#This Row],[ScheduleWeekWritten]])</f>
        <v>15</v>
      </c>
      <c r="F4420" t="b">
        <v>0</v>
      </c>
      <c r="G4420" t="s">
        <v>45</v>
      </c>
      <c r="H4420">
        <v>14</v>
      </c>
      <c r="I4420">
        <v>17</v>
      </c>
      <c r="J4420" t="s">
        <v>54</v>
      </c>
      <c r="K4420" t="s">
        <v>55</v>
      </c>
      <c r="L4420" t="str">
        <f>_xlfn.XLOOKUP(Table1[[#This Row],[TeamFavoriteID]],Table2[team_id],Table2[team_name],_xlfn.XLOOKUP(Table1[[#This Row],[TeamFavoriteID]],Table2[team_id_pfr],Table2[team_name],"Even"))</f>
        <v>Minnesota Vikings</v>
      </c>
      <c r="M4420">
        <v>-6</v>
      </c>
      <c r="N4420">
        <f>IF(Table1[[#This Row],[TeamFavorite]]=Table1[[#This Row],[TeamHome]],Table1[[#This Row],[ScoreAway]]-Table1[[#This Row],[ScoreHome]],Table1[[#This Row],[ScoreHome]]-Table1[[#This Row],[ScoreAway]])</f>
        <v>-3</v>
      </c>
      <c r="O4420">
        <f>IF(Table1[[#This Row],[SpreadActual]]&lt;Table1[[#This Row],[SpreadFavorite]],1,0)</f>
        <v>0</v>
      </c>
      <c r="P4420">
        <v>46</v>
      </c>
      <c r="Q4420" t="s">
        <v>125</v>
      </c>
      <c r="R4420" t="b">
        <v>0</v>
      </c>
      <c r="S4420">
        <v>72</v>
      </c>
      <c r="T4420">
        <v>0</v>
      </c>
      <c r="V4420" t="s">
        <v>103</v>
      </c>
    </row>
    <row r="4421" spans="1:22" x14ac:dyDescent="0.2">
      <c r="A4421" s="1">
        <v>32131</v>
      </c>
      <c r="B4421">
        <v>1987</v>
      </c>
      <c r="C4421">
        <f>_xlfn.MAXIFS(Table1[ScheduleWeekWritten],Table1[ScheduleSeason],Table1[[#This Row],[ScheduleSeason]])</f>
        <v>16</v>
      </c>
      <c r="D4421">
        <v>15</v>
      </c>
      <c r="E4421" cm="1">
        <f t="array" ref="E4421">_xlfn.XLOOKUP(Table1[[#This Row],[ScheduleWeekWritten]],Table3[Game],100+Table3[Increase],Table1[[#This Row],[ScheduleWeekWritten]])</f>
        <v>15</v>
      </c>
      <c r="F4421" t="b">
        <v>0</v>
      </c>
      <c r="G4421" t="s">
        <v>23</v>
      </c>
      <c r="H4421">
        <v>24</v>
      </c>
      <c r="I4421">
        <v>16</v>
      </c>
      <c r="J4421" t="s">
        <v>49</v>
      </c>
      <c r="K4421" t="s">
        <v>89</v>
      </c>
      <c r="L4421" t="str">
        <f>_xlfn.XLOOKUP(Table1[[#This Row],[TeamFavoriteID]],Table2[team_id],Table2[team_name],_xlfn.XLOOKUP(Table1[[#This Row],[TeamFavoriteID]],Table2[team_id_pfr],Table2[team_name],"Even"))</f>
        <v>Even</v>
      </c>
      <c r="M4421">
        <v>0</v>
      </c>
      <c r="N4421">
        <f>IF(Table1[[#This Row],[TeamFavorite]]=Table1[[#This Row],[TeamHome]],Table1[[#This Row],[ScoreAway]]-Table1[[#This Row],[ScoreHome]],Table1[[#This Row],[ScoreHome]]-Table1[[#This Row],[ScoreAway]])</f>
        <v>8</v>
      </c>
      <c r="O4421">
        <f>IF(Table1[[#This Row],[SpreadActual]]&lt;Table1[[#This Row],[SpreadFavorite]],1,0)</f>
        <v>0</v>
      </c>
      <c r="P4421">
        <v>43</v>
      </c>
      <c r="Q4421" t="s">
        <v>102</v>
      </c>
      <c r="R4421" t="b">
        <v>0</v>
      </c>
      <c r="S4421">
        <v>72</v>
      </c>
      <c r="T4421">
        <v>0</v>
      </c>
      <c r="V4421" t="s">
        <v>103</v>
      </c>
    </row>
    <row r="4422" spans="1:22" x14ac:dyDescent="0.2">
      <c r="A4422" s="1">
        <v>32131</v>
      </c>
      <c r="B4422">
        <v>1987</v>
      </c>
      <c r="C4422">
        <f>_xlfn.MAXIFS(Table1[ScheduleWeekWritten],Table1[ScheduleSeason],Table1[[#This Row],[ScheduleSeason]])</f>
        <v>16</v>
      </c>
      <c r="D4422">
        <v>15</v>
      </c>
      <c r="E4422" cm="1">
        <f t="array" ref="E4422">_xlfn.XLOOKUP(Table1[[#This Row],[ScheduleWeekWritten]],Table3[Game],100+Table3[Increase],Table1[[#This Row],[ScheduleWeekWritten]])</f>
        <v>15</v>
      </c>
      <c r="F4422" t="b">
        <v>0</v>
      </c>
      <c r="G4422" t="s">
        <v>138</v>
      </c>
      <c r="H4422">
        <v>17</v>
      </c>
      <c r="I4422">
        <v>24</v>
      </c>
      <c r="J4422" t="s">
        <v>62</v>
      </c>
      <c r="K4422" t="s">
        <v>21</v>
      </c>
      <c r="L4422" t="str">
        <f>_xlfn.XLOOKUP(Table1[[#This Row],[TeamFavoriteID]],Table2[team_id],Table2[team_name],_xlfn.XLOOKUP(Table1[[#This Row],[TeamFavoriteID]],Table2[team_id_pfr],Table2[team_name],"Even"))</f>
        <v>Las Vegas Raiders</v>
      </c>
      <c r="M4422">
        <v>-2.5</v>
      </c>
      <c r="N4422">
        <f>IF(Table1[[#This Row],[TeamFavorite]]=Table1[[#This Row],[TeamHome]],Table1[[#This Row],[ScoreAway]]-Table1[[#This Row],[ScoreHome]],Table1[[#This Row],[ScoreHome]]-Table1[[#This Row],[ScoreAway]])</f>
        <v>-7</v>
      </c>
      <c r="O4422">
        <f>IF(Table1[[#This Row],[SpreadActual]]&lt;Table1[[#This Row],[SpreadFavorite]],1,0)</f>
        <v>1</v>
      </c>
      <c r="P4422">
        <v>43</v>
      </c>
      <c r="Q4422" t="s">
        <v>65</v>
      </c>
      <c r="R4422" t="b">
        <v>0</v>
      </c>
      <c r="S4422">
        <v>54</v>
      </c>
      <c r="T4422">
        <v>6</v>
      </c>
      <c r="U4422">
        <v>59</v>
      </c>
    </row>
    <row r="4423" spans="1:22" x14ac:dyDescent="0.2">
      <c r="A4423" s="1">
        <v>32131</v>
      </c>
      <c r="B4423">
        <v>1987</v>
      </c>
      <c r="C4423">
        <f>_xlfn.MAXIFS(Table1[ScheduleWeekWritten],Table1[ScheduleSeason],Table1[[#This Row],[ScheduleSeason]])</f>
        <v>16</v>
      </c>
      <c r="D4423">
        <v>15</v>
      </c>
      <c r="E4423" cm="1">
        <f t="array" ref="E4423">_xlfn.XLOOKUP(Table1[[#This Row],[ScheduleWeekWritten]],Table3[Game],100+Table3[Increase],Table1[[#This Row],[ScheduleWeekWritten]])</f>
        <v>15</v>
      </c>
      <c r="F4423" t="b">
        <v>0</v>
      </c>
      <c r="G4423" t="s">
        <v>19</v>
      </c>
      <c r="H4423">
        <v>23</v>
      </c>
      <c r="I4423">
        <v>21</v>
      </c>
      <c r="J4423" t="s">
        <v>61</v>
      </c>
      <c r="K4423" t="s">
        <v>91</v>
      </c>
      <c r="L4423" t="str">
        <f>_xlfn.XLOOKUP(Table1[[#This Row],[TeamFavoriteID]],Table2[team_id],Table2[team_name],_xlfn.XLOOKUP(Table1[[#This Row],[TeamFavoriteID]],Table2[team_id_pfr],Table2[team_name],"Even"))</f>
        <v>Miami Dolphins</v>
      </c>
      <c r="M4423">
        <v>-3</v>
      </c>
      <c r="N4423">
        <f>IF(Table1[[#This Row],[TeamFavorite]]=Table1[[#This Row],[TeamHome]],Table1[[#This Row],[ScoreAway]]-Table1[[#This Row],[ScoreHome]],Table1[[#This Row],[ScoreHome]]-Table1[[#This Row],[ScoreAway]])</f>
        <v>-2</v>
      </c>
      <c r="O4423">
        <f>IF(Table1[[#This Row],[SpreadActual]]&lt;Table1[[#This Row],[SpreadFavorite]],1,0)</f>
        <v>0</v>
      </c>
      <c r="P4423">
        <v>49</v>
      </c>
      <c r="Q4423" t="s">
        <v>143</v>
      </c>
      <c r="R4423" t="b">
        <v>0</v>
      </c>
      <c r="S4423">
        <v>74</v>
      </c>
      <c r="T4423">
        <v>15</v>
      </c>
      <c r="U4423">
        <v>69</v>
      </c>
    </row>
    <row r="4424" spans="1:22" x14ac:dyDescent="0.2">
      <c r="A4424" s="1">
        <v>32131</v>
      </c>
      <c r="B4424">
        <v>1987</v>
      </c>
      <c r="C4424">
        <f>_xlfn.MAXIFS(Table1[ScheduleWeekWritten],Table1[ScheduleSeason],Table1[[#This Row],[ScheduleSeason]])</f>
        <v>16</v>
      </c>
      <c r="D4424">
        <v>15</v>
      </c>
      <c r="E4424" cm="1">
        <f t="array" ref="E4424">_xlfn.XLOOKUP(Table1[[#This Row],[ScheduleWeekWritten]],Table3[Game],100+Table3[Increase],Table1[[#This Row],[ScheduleWeekWritten]])</f>
        <v>15</v>
      </c>
      <c r="F4424" t="b">
        <v>0</v>
      </c>
      <c r="G4424" t="s">
        <v>31</v>
      </c>
      <c r="H4424">
        <v>27</v>
      </c>
      <c r="I4424">
        <v>38</v>
      </c>
      <c r="J4424" t="s">
        <v>58</v>
      </c>
      <c r="K4424" t="s">
        <v>32</v>
      </c>
      <c r="L4424" t="str">
        <f>_xlfn.XLOOKUP(Table1[[#This Row],[TeamFavoriteID]],Table2[team_id],Table2[team_name],_xlfn.XLOOKUP(Table1[[#This Row],[TeamFavoriteID]],Table2[team_id_pfr],Table2[team_name],"Even"))</f>
        <v>New York Jets</v>
      </c>
      <c r="M4424">
        <v>-2</v>
      </c>
      <c r="N4424">
        <f>IF(Table1[[#This Row],[TeamFavorite]]=Table1[[#This Row],[TeamHome]],Table1[[#This Row],[ScoreAway]]-Table1[[#This Row],[ScoreHome]],Table1[[#This Row],[ScoreHome]]-Table1[[#This Row],[ScoreAway]])</f>
        <v>11</v>
      </c>
      <c r="O4424">
        <f>IF(Table1[[#This Row],[SpreadActual]]&lt;Table1[[#This Row],[SpreadFavorite]],1,0)</f>
        <v>0</v>
      </c>
      <c r="P4424">
        <v>42</v>
      </c>
      <c r="Q4424" t="s">
        <v>126</v>
      </c>
      <c r="R4424" t="b">
        <v>0</v>
      </c>
      <c r="S4424">
        <v>42</v>
      </c>
      <c r="T4424">
        <v>11</v>
      </c>
      <c r="U4424">
        <v>79</v>
      </c>
    </row>
    <row r="4425" spans="1:22" x14ac:dyDescent="0.2">
      <c r="A4425" s="1">
        <v>32131</v>
      </c>
      <c r="B4425">
        <v>1987</v>
      </c>
      <c r="C4425">
        <f>_xlfn.MAXIFS(Table1[ScheduleWeekWritten],Table1[ScheduleSeason],Table1[[#This Row],[ScheduleSeason]])</f>
        <v>16</v>
      </c>
      <c r="D4425">
        <v>15</v>
      </c>
      <c r="E4425" cm="1">
        <f t="array" ref="E4425">_xlfn.XLOOKUP(Table1[[#This Row],[ScheduleWeekWritten]],Table3[Game],100+Table3[Increase],Table1[[#This Row],[ScheduleWeekWritten]])</f>
        <v>15</v>
      </c>
      <c r="F4425" t="b">
        <v>0</v>
      </c>
      <c r="G4425" t="s">
        <v>27</v>
      </c>
      <c r="H4425">
        <v>7</v>
      </c>
      <c r="I4425">
        <v>20</v>
      </c>
      <c r="J4425" t="s">
        <v>140</v>
      </c>
      <c r="K4425" t="s">
        <v>29</v>
      </c>
      <c r="L4425" t="str">
        <f>_xlfn.XLOOKUP(Table1[[#This Row],[TeamFavoriteID]],Table2[team_id],Table2[team_name],_xlfn.XLOOKUP(Table1[[#This Row],[TeamFavoriteID]],Table2[team_id_pfr],Table2[team_name],"Even"))</f>
        <v>Los Angeles Chargers</v>
      </c>
      <c r="M4425">
        <v>-3.5</v>
      </c>
      <c r="N4425">
        <f>IF(Table1[[#This Row],[TeamFavorite]]=Table1[[#This Row],[TeamHome]],Table1[[#This Row],[ScoreAway]]-Table1[[#This Row],[ScoreHome]],Table1[[#This Row],[ScoreHome]]-Table1[[#This Row],[ScoreAway]])</f>
        <v>-13</v>
      </c>
      <c r="O4425">
        <f>IF(Table1[[#This Row],[SpreadActual]]&lt;Table1[[#This Row],[SpreadFavorite]],1,0)</f>
        <v>1</v>
      </c>
      <c r="P4425">
        <v>42</v>
      </c>
      <c r="Q4425" t="s">
        <v>94</v>
      </c>
      <c r="R4425" t="b">
        <v>0</v>
      </c>
      <c r="S4425">
        <v>53</v>
      </c>
      <c r="T4425">
        <v>7</v>
      </c>
      <c r="U4425">
        <v>80</v>
      </c>
    </row>
    <row r="4426" spans="1:22" x14ac:dyDescent="0.2">
      <c r="A4426" s="1">
        <v>32131</v>
      </c>
      <c r="B4426">
        <v>1987</v>
      </c>
      <c r="C4426">
        <f>_xlfn.MAXIFS(Table1[ScheduleWeekWritten],Table1[ScheduleSeason],Table1[[#This Row],[ScheduleSeason]])</f>
        <v>16</v>
      </c>
      <c r="D4426">
        <v>15</v>
      </c>
      <c r="E4426" cm="1">
        <f t="array" ref="E4426">_xlfn.XLOOKUP(Table1[[#This Row],[ScheduleWeekWritten]],Table3[Game],100+Table3[Increase],Table1[[#This Row],[ScheduleWeekWritten]])</f>
        <v>15</v>
      </c>
      <c r="F4426" t="b">
        <v>0</v>
      </c>
      <c r="G4426" t="s">
        <v>53</v>
      </c>
      <c r="H4426">
        <v>35</v>
      </c>
      <c r="I4426">
        <v>7</v>
      </c>
      <c r="J4426" t="s">
        <v>38</v>
      </c>
      <c r="K4426" t="s">
        <v>87</v>
      </c>
      <c r="L4426" t="str">
        <f>_xlfn.XLOOKUP(Table1[[#This Row],[TeamFavoriteID]],Table2[team_id],Table2[team_name],_xlfn.XLOOKUP(Table1[[#This Row],[TeamFavoriteID]],Table2[team_id_pfr],Table2[team_name],"Even"))</f>
        <v>San Francisco 49ers</v>
      </c>
      <c r="M4426">
        <v>-16</v>
      </c>
      <c r="N4426">
        <f>IF(Table1[[#This Row],[TeamFavorite]]=Table1[[#This Row],[TeamHome]],Table1[[#This Row],[ScoreAway]]-Table1[[#This Row],[ScoreHome]],Table1[[#This Row],[ScoreHome]]-Table1[[#This Row],[ScoreAway]])</f>
        <v>-28</v>
      </c>
      <c r="O4426">
        <f>IF(Table1[[#This Row],[SpreadActual]]&lt;Table1[[#This Row],[SpreadFavorite]],1,0)</f>
        <v>1</v>
      </c>
      <c r="P4426">
        <v>42</v>
      </c>
      <c r="Q4426" t="s">
        <v>118</v>
      </c>
      <c r="R4426" t="b">
        <v>0</v>
      </c>
      <c r="S4426">
        <v>47</v>
      </c>
      <c r="T4426">
        <v>6</v>
      </c>
      <c r="U4426">
        <v>82</v>
      </c>
    </row>
    <row r="4427" spans="1:22" x14ac:dyDescent="0.2">
      <c r="A4427" s="1">
        <v>32131</v>
      </c>
      <c r="B4427">
        <v>1987</v>
      </c>
      <c r="C4427">
        <f>_xlfn.MAXIFS(Table1[ScheduleWeekWritten],Table1[ScheduleSeason],Table1[[#This Row],[ScheduleSeason]])</f>
        <v>16</v>
      </c>
      <c r="D4427">
        <v>15</v>
      </c>
      <c r="E4427" cm="1">
        <f t="array" ref="E4427">_xlfn.XLOOKUP(Table1[[#This Row],[ScheduleWeekWritten]],Table3[Game],100+Table3[Increase],Table1[[#This Row],[ScheduleWeekWritten]])</f>
        <v>15</v>
      </c>
      <c r="F4427" t="b">
        <v>0</v>
      </c>
      <c r="G4427" t="s">
        <v>127</v>
      </c>
      <c r="H4427">
        <v>14</v>
      </c>
      <c r="I4427">
        <v>31</v>
      </c>
      <c r="J4427" t="s">
        <v>57</v>
      </c>
      <c r="K4427" t="s">
        <v>59</v>
      </c>
      <c r="L4427" t="str">
        <f>_xlfn.XLOOKUP(Table1[[#This Row],[TeamFavoriteID]],Table2[team_id],Table2[team_name],_xlfn.XLOOKUP(Table1[[#This Row],[TeamFavoriteID]],Table2[team_id_pfr],Table2[team_name],"Even"))</f>
        <v>Arizona Cardinals</v>
      </c>
      <c r="M4427">
        <v>-3</v>
      </c>
      <c r="N4427">
        <f>IF(Table1[[#This Row],[TeamFavorite]]=Table1[[#This Row],[TeamHome]],Table1[[#This Row],[ScoreAway]]-Table1[[#This Row],[ScoreHome]],Table1[[#This Row],[ScoreHome]]-Table1[[#This Row],[ScoreAway]])</f>
        <v>-17</v>
      </c>
      <c r="O4427">
        <f>IF(Table1[[#This Row],[SpreadActual]]&lt;Table1[[#This Row],[SpreadFavorite]],1,0)</f>
        <v>1</v>
      </c>
      <c r="P4427">
        <v>45</v>
      </c>
      <c r="Q4427" t="s">
        <v>130</v>
      </c>
      <c r="R4427" t="b">
        <v>0</v>
      </c>
      <c r="S4427">
        <v>68</v>
      </c>
      <c r="T4427">
        <v>9</v>
      </c>
      <c r="U4427">
        <v>73</v>
      </c>
    </row>
    <row r="4428" spans="1:22" x14ac:dyDescent="0.2">
      <c r="A4428" s="1">
        <v>32132</v>
      </c>
      <c r="B4428">
        <v>1987</v>
      </c>
      <c r="C4428">
        <f>_xlfn.MAXIFS(Table1[ScheduleWeekWritten],Table1[ScheduleSeason],Table1[[#This Row],[ScheduleSeason]])</f>
        <v>16</v>
      </c>
      <c r="D4428">
        <v>15</v>
      </c>
      <c r="E4428" cm="1">
        <f t="array" ref="E4428">_xlfn.XLOOKUP(Table1[[#This Row],[ScheduleWeekWritten]],Table3[Game],100+Table3[Increase],Table1[[#This Row],[ScheduleWeekWritten]])</f>
        <v>15</v>
      </c>
      <c r="F4428" t="b">
        <v>0</v>
      </c>
      <c r="G4428" t="s">
        <v>39</v>
      </c>
      <c r="H4428">
        <v>21</v>
      </c>
      <c r="I4428">
        <v>29</v>
      </c>
      <c r="J4428" t="s">
        <v>67</v>
      </c>
      <c r="K4428" t="s">
        <v>40</v>
      </c>
      <c r="L4428" t="str">
        <f>_xlfn.XLOOKUP(Table1[[#This Row],[TeamFavoriteID]],Table2[team_id],Table2[team_name],_xlfn.XLOOKUP(Table1[[#This Row],[TeamFavoriteID]],Table2[team_id_pfr],Table2[team_name],"Even"))</f>
        <v>Los Angeles Rams</v>
      </c>
      <c r="M4428">
        <v>-7</v>
      </c>
      <c r="N4428">
        <f>IF(Table1[[#This Row],[TeamFavorite]]=Table1[[#This Row],[TeamHome]],Table1[[#This Row],[ScoreAway]]-Table1[[#This Row],[ScoreHome]],Table1[[#This Row],[ScoreHome]]-Table1[[#This Row],[ScoreAway]])</f>
        <v>8</v>
      </c>
      <c r="O4428">
        <f>IF(Table1[[#This Row],[SpreadActual]]&lt;Table1[[#This Row],[SpreadFavorite]],1,0)</f>
        <v>0</v>
      </c>
      <c r="P4428">
        <v>44</v>
      </c>
      <c r="Q4428" t="s">
        <v>135</v>
      </c>
      <c r="R4428" t="b">
        <v>0</v>
      </c>
      <c r="S4428">
        <v>54</v>
      </c>
      <c r="T4428">
        <v>8</v>
      </c>
      <c r="U4428">
        <v>60</v>
      </c>
    </row>
    <row r="4429" spans="1:22" x14ac:dyDescent="0.2">
      <c r="A4429" s="1">
        <v>32137</v>
      </c>
      <c r="B4429">
        <v>1987</v>
      </c>
      <c r="C4429">
        <f>_xlfn.MAXIFS(Table1[ScheduleWeekWritten],Table1[ScheduleSeason],Table1[[#This Row],[ScheduleSeason]])</f>
        <v>16</v>
      </c>
      <c r="D4429">
        <v>16</v>
      </c>
      <c r="E4429" cm="1">
        <f t="array" ref="E4429">_xlfn.XLOOKUP(Table1[[#This Row],[ScheduleWeekWritten]],Table3[Game],100+Table3[Increase],Table1[[#This Row],[ScheduleWeekWritten]])</f>
        <v>16</v>
      </c>
      <c r="F4429" t="b">
        <v>0</v>
      </c>
      <c r="G4429" t="s">
        <v>54</v>
      </c>
      <c r="H4429">
        <v>24</v>
      </c>
      <c r="I4429">
        <v>27</v>
      </c>
      <c r="J4429" t="s">
        <v>61</v>
      </c>
      <c r="K4429" t="s">
        <v>55</v>
      </c>
      <c r="L4429" t="str">
        <f>_xlfn.XLOOKUP(Table1[[#This Row],[TeamFavoriteID]],Table2[team_id],Table2[team_name],_xlfn.XLOOKUP(Table1[[#This Row],[TeamFavoriteID]],Table2[team_id_pfr],Table2[team_name],"Even"))</f>
        <v>Minnesota Vikings</v>
      </c>
      <c r="M4429">
        <v>-2.5</v>
      </c>
      <c r="N4429">
        <f>IF(Table1[[#This Row],[TeamFavorite]]=Table1[[#This Row],[TeamHome]],Table1[[#This Row],[ScoreAway]]-Table1[[#This Row],[ScoreHome]],Table1[[#This Row],[ScoreHome]]-Table1[[#This Row],[ScoreAway]])</f>
        <v>3</v>
      </c>
      <c r="O4429">
        <f>IF(Table1[[#This Row],[SpreadActual]]&lt;Table1[[#This Row],[SpreadFavorite]],1,0)</f>
        <v>0</v>
      </c>
      <c r="P4429">
        <v>46</v>
      </c>
      <c r="Q4429" t="s">
        <v>137</v>
      </c>
      <c r="R4429" t="b">
        <v>0</v>
      </c>
      <c r="S4429">
        <v>72</v>
      </c>
      <c r="T4429">
        <v>0</v>
      </c>
      <c r="V4429" t="s">
        <v>103</v>
      </c>
    </row>
    <row r="4430" spans="1:22" x14ac:dyDescent="0.2">
      <c r="A4430" s="1">
        <v>32137</v>
      </c>
      <c r="B4430">
        <v>1987</v>
      </c>
      <c r="C4430">
        <f>_xlfn.MAXIFS(Table1[ScheduleWeekWritten],Table1[ScheduleSeason],Table1[[#This Row],[ScheduleSeason]])</f>
        <v>16</v>
      </c>
      <c r="D4430">
        <v>16</v>
      </c>
      <c r="E4430" cm="1">
        <f t="array" ref="E4430">_xlfn.XLOOKUP(Table1[[#This Row],[ScheduleWeekWritten]],Table3[Game],100+Table3[Increase],Table1[[#This Row],[ScheduleWeekWritten]])</f>
        <v>16</v>
      </c>
      <c r="F4430" t="b">
        <v>0</v>
      </c>
      <c r="G4430" t="s">
        <v>49</v>
      </c>
      <c r="H4430">
        <v>13</v>
      </c>
      <c r="I4430">
        <v>19</v>
      </c>
      <c r="J4430" t="s">
        <v>62</v>
      </c>
      <c r="K4430" t="s">
        <v>63</v>
      </c>
      <c r="L4430" t="str">
        <f>_xlfn.XLOOKUP(Table1[[#This Row],[TeamFavoriteID]],Table2[team_id],Table2[team_name],_xlfn.XLOOKUP(Table1[[#This Row],[TeamFavoriteID]],Table2[team_id_pfr],Table2[team_name],"Even"))</f>
        <v>Cleveland Browns</v>
      </c>
      <c r="M4430">
        <v>-3</v>
      </c>
      <c r="N4430">
        <f>IF(Table1[[#This Row],[TeamFavorite]]=Table1[[#This Row],[TeamHome]],Table1[[#This Row],[ScoreAway]]-Table1[[#This Row],[ScoreHome]],Table1[[#This Row],[ScoreHome]]-Table1[[#This Row],[ScoreAway]])</f>
        <v>-6</v>
      </c>
      <c r="O4430">
        <f>IF(Table1[[#This Row],[SpreadActual]]&lt;Table1[[#This Row],[SpreadFavorite]],1,0)</f>
        <v>1</v>
      </c>
      <c r="P4430">
        <v>40</v>
      </c>
      <c r="Q4430" t="s">
        <v>113</v>
      </c>
      <c r="R4430" t="b">
        <v>0</v>
      </c>
      <c r="S4430">
        <v>36</v>
      </c>
      <c r="T4430">
        <v>9</v>
      </c>
      <c r="U4430">
        <v>85</v>
      </c>
    </row>
    <row r="4431" spans="1:22" x14ac:dyDescent="0.2">
      <c r="A4431" s="1">
        <v>32138</v>
      </c>
      <c r="B4431">
        <v>1987</v>
      </c>
      <c r="C4431">
        <f>_xlfn.MAXIFS(Table1[ScheduleWeekWritten],Table1[ScheduleSeason],Table1[[#This Row],[ScheduleSeason]])</f>
        <v>16</v>
      </c>
      <c r="D4431">
        <v>16</v>
      </c>
      <c r="E4431" cm="1">
        <f t="array" ref="E4431">_xlfn.XLOOKUP(Table1[[#This Row],[ScheduleWeekWritten]],Table3[Game],100+Table3[Increase],Table1[[#This Row],[ScheduleWeekWritten]])</f>
        <v>16</v>
      </c>
      <c r="F4431" t="b">
        <v>0</v>
      </c>
      <c r="G4431" t="s">
        <v>38</v>
      </c>
      <c r="H4431">
        <v>13</v>
      </c>
      <c r="I4431">
        <v>30</v>
      </c>
      <c r="J4431" t="s">
        <v>45</v>
      </c>
      <c r="K4431" t="s">
        <v>79</v>
      </c>
      <c r="L4431" t="str">
        <f>_xlfn.XLOOKUP(Table1[[#This Row],[TeamFavoriteID]],Table2[team_id],Table2[team_name],_xlfn.XLOOKUP(Table1[[#This Row],[TeamFavoriteID]],Table2[team_id_pfr],Table2[team_name],"Even"))</f>
        <v>Detroit Lions</v>
      </c>
      <c r="M4431">
        <v>-1</v>
      </c>
      <c r="N4431">
        <f>IF(Table1[[#This Row],[TeamFavorite]]=Table1[[#This Row],[TeamHome]],Table1[[#This Row],[ScoreAway]]-Table1[[#This Row],[ScoreHome]],Table1[[#This Row],[ScoreHome]]-Table1[[#This Row],[ScoreAway]])</f>
        <v>-17</v>
      </c>
      <c r="O4431">
        <f>IF(Table1[[#This Row],[SpreadActual]]&lt;Table1[[#This Row],[SpreadFavorite]],1,0)</f>
        <v>1</v>
      </c>
      <c r="P4431">
        <v>42</v>
      </c>
      <c r="Q4431" t="s">
        <v>41</v>
      </c>
      <c r="R4431" t="b">
        <v>0</v>
      </c>
      <c r="S4431">
        <v>60</v>
      </c>
      <c r="T4431">
        <v>8</v>
      </c>
      <c r="U4431">
        <v>98</v>
      </c>
    </row>
    <row r="4432" spans="1:22" x14ac:dyDescent="0.2">
      <c r="A4432" s="1">
        <v>32138</v>
      </c>
      <c r="B4432">
        <v>1987</v>
      </c>
      <c r="C4432">
        <f>_xlfn.MAXIFS(Table1[ScheduleWeekWritten],Table1[ScheduleSeason],Table1[[#This Row],[ScheduleSeason]])</f>
        <v>16</v>
      </c>
      <c r="D4432">
        <v>16</v>
      </c>
      <c r="E4432" cm="1">
        <f t="array" ref="E4432">_xlfn.XLOOKUP(Table1[[#This Row],[ScheduleWeekWritten]],Table3[Game],100+Table3[Increase],Table1[[#This Row],[ScheduleWeekWritten]])</f>
        <v>16</v>
      </c>
      <c r="F4432" t="b">
        <v>0</v>
      </c>
      <c r="G4432" t="s">
        <v>67</v>
      </c>
      <c r="H4432">
        <v>21</v>
      </c>
      <c r="I4432">
        <v>16</v>
      </c>
      <c r="J4432" t="s">
        <v>57</v>
      </c>
      <c r="K4432" t="s">
        <v>59</v>
      </c>
      <c r="L4432" t="str">
        <f>_xlfn.XLOOKUP(Table1[[#This Row],[TeamFavoriteID]],Table2[team_id],Table2[team_name],_xlfn.XLOOKUP(Table1[[#This Row],[TeamFavoriteID]],Table2[team_id_pfr],Table2[team_name],"Even"))</f>
        <v>Arizona Cardinals</v>
      </c>
      <c r="M4432">
        <v>-2.5</v>
      </c>
      <c r="N4432">
        <f>IF(Table1[[#This Row],[TeamFavorite]]=Table1[[#This Row],[TeamHome]],Table1[[#This Row],[ScoreAway]]-Table1[[#This Row],[ScoreHome]],Table1[[#This Row],[ScoreHome]]-Table1[[#This Row],[ScoreAway]])</f>
        <v>5</v>
      </c>
      <c r="O4432">
        <f>IF(Table1[[#This Row],[SpreadActual]]&lt;Table1[[#This Row],[SpreadFavorite]],1,0)</f>
        <v>0</v>
      </c>
      <c r="P4432">
        <v>46</v>
      </c>
      <c r="Q4432" t="s">
        <v>119</v>
      </c>
      <c r="R4432" t="b">
        <v>0</v>
      </c>
      <c r="S4432">
        <v>35</v>
      </c>
      <c r="T4432">
        <v>17</v>
      </c>
      <c r="U4432">
        <v>69</v>
      </c>
    </row>
    <row r="4433" spans="1:22" x14ac:dyDescent="0.2">
      <c r="A4433" s="1">
        <v>32138</v>
      </c>
      <c r="B4433">
        <v>1987</v>
      </c>
      <c r="C4433">
        <f>_xlfn.MAXIFS(Table1[ScheduleWeekWritten],Table1[ScheduleSeason],Table1[[#This Row],[ScheduleSeason]])</f>
        <v>16</v>
      </c>
      <c r="D4433">
        <v>16</v>
      </c>
      <c r="E4433" cm="1">
        <f t="array" ref="E4433">_xlfn.XLOOKUP(Table1[[#This Row],[ScheduleWeekWritten]],Table3[Game],100+Table3[Increase],Table1[[#This Row],[ScheduleWeekWritten]])</f>
        <v>16</v>
      </c>
      <c r="F4433" t="b">
        <v>0</v>
      </c>
      <c r="G4433" t="s">
        <v>24</v>
      </c>
      <c r="H4433">
        <v>24</v>
      </c>
      <c r="I4433">
        <v>0</v>
      </c>
      <c r="J4433" t="s">
        <v>27</v>
      </c>
      <c r="K4433" t="s">
        <v>88</v>
      </c>
      <c r="L4433" t="str">
        <f>_xlfn.XLOOKUP(Table1[[#This Row],[TeamFavoriteID]],Table2[team_id],Table2[team_name],_xlfn.XLOOKUP(Table1[[#This Row],[TeamFavoriteID]],Table2[team_id_pfr],Table2[team_name],"Even"))</f>
        <v>Denver Broncos</v>
      </c>
      <c r="M4433">
        <v>-11</v>
      </c>
      <c r="N4433">
        <f>IF(Table1[[#This Row],[TeamFavorite]]=Table1[[#This Row],[TeamHome]],Table1[[#This Row],[ScoreAway]]-Table1[[#This Row],[ScoreHome]],Table1[[#This Row],[ScoreHome]]-Table1[[#This Row],[ScoreAway]])</f>
        <v>-24</v>
      </c>
      <c r="O4433">
        <f>IF(Table1[[#This Row],[SpreadActual]]&lt;Table1[[#This Row],[SpreadFavorite]],1,0)</f>
        <v>1</v>
      </c>
      <c r="P4433">
        <v>39</v>
      </c>
      <c r="Q4433" t="s">
        <v>71</v>
      </c>
      <c r="R4433" t="b">
        <v>0</v>
      </c>
      <c r="S4433">
        <v>18</v>
      </c>
      <c r="T4433">
        <v>16</v>
      </c>
      <c r="U4433">
        <v>91</v>
      </c>
    </row>
    <row r="4434" spans="1:22" x14ac:dyDescent="0.2">
      <c r="A4434" s="1">
        <v>32138</v>
      </c>
      <c r="B4434">
        <v>1987</v>
      </c>
      <c r="C4434">
        <f>_xlfn.MAXIFS(Table1[ScheduleWeekWritten],Table1[ScheduleSeason],Table1[[#This Row],[ScheduleSeason]])</f>
        <v>16</v>
      </c>
      <c r="D4434">
        <v>16</v>
      </c>
      <c r="E4434" cm="1">
        <f t="array" ref="E4434">_xlfn.XLOOKUP(Table1[[#This Row],[ScheduleWeekWritten]],Table3[Game],100+Table3[Increase],Table1[[#This Row],[ScheduleWeekWritten]])</f>
        <v>16</v>
      </c>
      <c r="F4434" t="b">
        <v>0</v>
      </c>
      <c r="G4434" t="s">
        <v>23</v>
      </c>
      <c r="H4434">
        <v>21</v>
      </c>
      <c r="I4434">
        <v>17</v>
      </c>
      <c r="J4434" t="s">
        <v>101</v>
      </c>
      <c r="K4434" t="s">
        <v>25</v>
      </c>
      <c r="L4434" t="str">
        <f>_xlfn.XLOOKUP(Table1[[#This Row],[TeamFavoriteID]],Table2[team_id],Table2[team_name],_xlfn.XLOOKUP(Table1[[#This Row],[TeamFavoriteID]],Table2[team_id_pfr],Table2[team_name],"Even"))</f>
        <v>Houston Oilers</v>
      </c>
      <c r="M4434">
        <v>-6.5</v>
      </c>
      <c r="N4434">
        <f>IF(Table1[[#This Row],[TeamFavorite]]=Table1[[#This Row],[TeamHome]],Table1[[#This Row],[ScoreAway]]-Table1[[#This Row],[ScoreHome]],Table1[[#This Row],[ScoreHome]]-Table1[[#This Row],[ScoreAway]])</f>
        <v>-4</v>
      </c>
      <c r="O4434">
        <f>IF(Table1[[#This Row],[SpreadActual]]&lt;Table1[[#This Row],[SpreadFavorite]],1,0)</f>
        <v>0</v>
      </c>
      <c r="P4434">
        <v>49</v>
      </c>
      <c r="Q4434" t="s">
        <v>102</v>
      </c>
      <c r="R4434" t="b">
        <v>0</v>
      </c>
      <c r="S4434">
        <v>72</v>
      </c>
      <c r="T4434">
        <v>0</v>
      </c>
      <c r="V4434" t="s">
        <v>103</v>
      </c>
    </row>
    <row r="4435" spans="1:22" x14ac:dyDescent="0.2">
      <c r="A4435" s="1">
        <v>32138</v>
      </c>
      <c r="B4435">
        <v>1987</v>
      </c>
      <c r="C4435">
        <f>_xlfn.MAXIFS(Table1[ScheduleWeekWritten],Table1[ScheduleSeason],Table1[[#This Row],[ScheduleSeason]])</f>
        <v>16</v>
      </c>
      <c r="D4435">
        <v>16</v>
      </c>
      <c r="E4435" cm="1">
        <f t="array" ref="E4435">_xlfn.XLOOKUP(Table1[[#This Row],[ScheduleWeekWritten]],Table3[Game],100+Table3[Increase],Table1[[#This Row],[ScheduleWeekWritten]])</f>
        <v>16</v>
      </c>
      <c r="F4435" t="b">
        <v>0</v>
      </c>
      <c r="G4435" t="s">
        <v>140</v>
      </c>
      <c r="H4435">
        <v>24</v>
      </c>
      <c r="I4435">
        <v>6</v>
      </c>
      <c r="J4435" t="s">
        <v>127</v>
      </c>
      <c r="K4435" t="s">
        <v>72</v>
      </c>
      <c r="L4435" t="str">
        <f>_xlfn.XLOOKUP(Table1[[#This Row],[TeamFavoriteID]],Table2[team_id],Table2[team_name],_xlfn.XLOOKUP(Table1[[#This Row],[TeamFavoriteID]],Table2[team_id_pfr],Table2[team_name],"Even"))</f>
        <v>Baltimore Colts</v>
      </c>
      <c r="M4435">
        <v>-10.5</v>
      </c>
      <c r="N4435">
        <f>IF(Table1[[#This Row],[TeamFavorite]]=Table1[[#This Row],[TeamHome]],Table1[[#This Row],[ScoreAway]]-Table1[[#This Row],[ScoreHome]],Table1[[#This Row],[ScoreHome]]-Table1[[#This Row],[ScoreAway]])</f>
        <v>18</v>
      </c>
      <c r="O4435">
        <f>IF(Table1[[#This Row],[SpreadActual]]&lt;Table1[[#This Row],[SpreadFavorite]],1,0)</f>
        <v>0</v>
      </c>
      <c r="P4435">
        <v>42</v>
      </c>
      <c r="Q4435" t="s">
        <v>141</v>
      </c>
      <c r="R4435" t="b">
        <v>0</v>
      </c>
      <c r="S4435">
        <v>72</v>
      </c>
      <c r="T4435">
        <v>0</v>
      </c>
      <c r="V4435" t="s">
        <v>103</v>
      </c>
    </row>
    <row r="4436" spans="1:22" x14ac:dyDescent="0.2">
      <c r="A4436" s="1">
        <v>32138</v>
      </c>
      <c r="B4436">
        <v>1987</v>
      </c>
      <c r="C4436">
        <f>_xlfn.MAXIFS(Table1[ScheduleWeekWritten],Table1[ScheduleSeason],Table1[[#This Row],[ScheduleSeason]])</f>
        <v>16</v>
      </c>
      <c r="D4436">
        <v>16</v>
      </c>
      <c r="E4436" cm="1">
        <f t="array" ref="E4436">_xlfn.XLOOKUP(Table1[[#This Row],[ScheduleWeekWritten]],Table3[Game],100+Table3[Increase],Table1[[#This Row],[ScheduleWeekWritten]])</f>
        <v>16</v>
      </c>
      <c r="F4436" t="b">
        <v>0</v>
      </c>
      <c r="G4436" t="s">
        <v>42</v>
      </c>
      <c r="H4436">
        <v>41</v>
      </c>
      <c r="I4436">
        <v>20</v>
      </c>
      <c r="J4436" t="s">
        <v>128</v>
      </c>
      <c r="K4436" t="s">
        <v>132</v>
      </c>
      <c r="L4436" t="str">
        <f>_xlfn.XLOOKUP(Table1[[#This Row],[TeamFavoriteID]],Table2[team_id],Table2[team_name],_xlfn.XLOOKUP(Table1[[#This Row],[TeamFavoriteID]],Table2[team_id_pfr],Table2[team_name],"Even"))</f>
        <v>Seattle Seahawks</v>
      </c>
      <c r="M4436">
        <v>-6</v>
      </c>
      <c r="N4436">
        <f>IF(Table1[[#This Row],[TeamFavorite]]=Table1[[#This Row],[TeamHome]],Table1[[#This Row],[ScoreAway]]-Table1[[#This Row],[ScoreHome]],Table1[[#This Row],[ScoreHome]]-Table1[[#This Row],[ScoreAway]])</f>
        <v>21</v>
      </c>
      <c r="O4436">
        <f>IF(Table1[[#This Row],[SpreadActual]]&lt;Table1[[#This Row],[SpreadFavorite]],1,0)</f>
        <v>0</v>
      </c>
      <c r="P4436">
        <v>42</v>
      </c>
      <c r="Q4436" t="s">
        <v>117</v>
      </c>
      <c r="R4436" t="b">
        <v>0</v>
      </c>
      <c r="S4436">
        <v>32</v>
      </c>
      <c r="T4436">
        <v>12</v>
      </c>
      <c r="U4436">
        <v>95</v>
      </c>
    </row>
    <row r="4437" spans="1:22" x14ac:dyDescent="0.2">
      <c r="A4437" s="1">
        <v>32138</v>
      </c>
      <c r="B4437">
        <v>1987</v>
      </c>
      <c r="C4437">
        <f>_xlfn.MAXIFS(Table1[ScheduleWeekWritten],Table1[ScheduleSeason],Table1[[#This Row],[ScheduleSeason]])</f>
        <v>16</v>
      </c>
      <c r="D4437">
        <v>16</v>
      </c>
      <c r="E4437" cm="1">
        <f t="array" ref="E4437">_xlfn.XLOOKUP(Table1[[#This Row],[ScheduleWeekWritten]],Table3[Game],100+Table3[Increase],Table1[[#This Row],[ScheduleWeekWritten]])</f>
        <v>16</v>
      </c>
      <c r="F4437" t="b">
        <v>0</v>
      </c>
      <c r="G4437" t="s">
        <v>138</v>
      </c>
      <c r="H4437">
        <v>3</v>
      </c>
      <c r="I4437">
        <v>6</v>
      </c>
      <c r="J4437" t="s">
        <v>46</v>
      </c>
      <c r="K4437" t="s">
        <v>47</v>
      </c>
      <c r="L4437" t="str">
        <f>_xlfn.XLOOKUP(Table1[[#This Row],[TeamFavoriteID]],Table2[team_id],Table2[team_name],_xlfn.XLOOKUP(Table1[[#This Row],[TeamFavoriteID]],Table2[team_id_pfr],Table2[team_name],"Even"))</f>
        <v>Chicago Bears</v>
      </c>
      <c r="M4437">
        <v>-1</v>
      </c>
      <c r="N4437">
        <f>IF(Table1[[#This Row],[TeamFavorite]]=Table1[[#This Row],[TeamHome]],Table1[[#This Row],[ScoreAway]]-Table1[[#This Row],[ScoreHome]],Table1[[#This Row],[ScoreHome]]-Table1[[#This Row],[ScoreAway]])</f>
        <v>-3</v>
      </c>
      <c r="O4437">
        <f>IF(Table1[[#This Row],[SpreadActual]]&lt;Table1[[#This Row],[SpreadFavorite]],1,0)</f>
        <v>1</v>
      </c>
      <c r="P4437">
        <v>40</v>
      </c>
      <c r="Q4437" t="s">
        <v>65</v>
      </c>
      <c r="R4437" t="b">
        <v>0</v>
      </c>
      <c r="S4437">
        <v>47</v>
      </c>
      <c r="T4437">
        <v>6</v>
      </c>
      <c r="U4437">
        <v>51</v>
      </c>
    </row>
    <row r="4438" spans="1:22" x14ac:dyDescent="0.2">
      <c r="A4438" s="1">
        <v>32138</v>
      </c>
      <c r="B4438">
        <v>1987</v>
      </c>
      <c r="C4438">
        <f>_xlfn.MAXIFS(Table1[ScheduleWeekWritten],Table1[ScheduleSeason],Table1[[#This Row],[ScheduleSeason]])</f>
        <v>16</v>
      </c>
      <c r="D4438">
        <v>16</v>
      </c>
      <c r="E4438" cm="1">
        <f t="array" ref="E4438">_xlfn.XLOOKUP(Table1[[#This Row],[ScheduleWeekWritten]],Table3[Game],100+Table3[Increase],Table1[[#This Row],[ScheduleWeekWritten]])</f>
        <v>16</v>
      </c>
      <c r="F4438" t="b">
        <v>0</v>
      </c>
      <c r="G4438" t="s">
        <v>95</v>
      </c>
      <c r="H4438">
        <v>33</v>
      </c>
      <c r="I4438">
        <v>24</v>
      </c>
      <c r="J4438" t="s">
        <v>33</v>
      </c>
      <c r="K4438" t="s">
        <v>98</v>
      </c>
      <c r="L4438" t="str">
        <f>_xlfn.XLOOKUP(Table1[[#This Row],[TeamFavoriteID]],Table2[team_id],Table2[team_name],_xlfn.XLOOKUP(Table1[[#This Row],[TeamFavoriteID]],Table2[team_id_pfr],Table2[team_name],"Even"))</f>
        <v>New Orleans Saints</v>
      </c>
      <c r="M4438">
        <v>-10.5</v>
      </c>
      <c r="N4438">
        <f>IF(Table1[[#This Row],[TeamFavorite]]=Table1[[#This Row],[TeamHome]],Table1[[#This Row],[ScoreAway]]-Table1[[#This Row],[ScoreHome]],Table1[[#This Row],[ScoreHome]]-Table1[[#This Row],[ScoreAway]])</f>
        <v>-9</v>
      </c>
      <c r="O4438">
        <f>IF(Table1[[#This Row],[SpreadActual]]&lt;Table1[[#This Row],[SpreadFavorite]],1,0)</f>
        <v>0</v>
      </c>
      <c r="P4438">
        <v>42</v>
      </c>
      <c r="Q4438" t="s">
        <v>124</v>
      </c>
      <c r="R4438" t="b">
        <v>0</v>
      </c>
      <c r="S4438">
        <v>72</v>
      </c>
      <c r="T4438">
        <v>0</v>
      </c>
      <c r="V4438" t="s">
        <v>103</v>
      </c>
    </row>
    <row r="4439" spans="1:22" x14ac:dyDescent="0.2">
      <c r="A4439" s="1">
        <v>32138</v>
      </c>
      <c r="B4439">
        <v>1987</v>
      </c>
      <c r="C4439">
        <f>_xlfn.MAXIFS(Table1[ScheduleWeekWritten],Table1[ScheduleSeason],Table1[[#This Row],[ScheduleSeason]])</f>
        <v>16</v>
      </c>
      <c r="D4439">
        <v>16</v>
      </c>
      <c r="E4439" cm="1">
        <f t="array" ref="E4439">_xlfn.XLOOKUP(Table1[[#This Row],[ScheduleWeekWritten]],Table3[Game],100+Table3[Increase],Table1[[#This Row],[ScheduleWeekWritten]])</f>
        <v>16</v>
      </c>
      <c r="F4439" t="b">
        <v>0</v>
      </c>
      <c r="G4439" t="s">
        <v>50</v>
      </c>
      <c r="H4439">
        <v>20</v>
      </c>
      <c r="I4439">
        <v>7</v>
      </c>
      <c r="J4439" t="s">
        <v>31</v>
      </c>
      <c r="K4439" t="s">
        <v>90</v>
      </c>
      <c r="L4439" t="str">
        <f>_xlfn.XLOOKUP(Table1[[#This Row],[TeamFavoriteID]],Table2[team_id],Table2[team_name],_xlfn.XLOOKUP(Table1[[#This Row],[TeamFavoriteID]],Table2[team_id_pfr],Table2[team_name],"Even"))</f>
        <v>New York Giants</v>
      </c>
      <c r="M4439">
        <v>-8</v>
      </c>
      <c r="N4439">
        <f>IF(Table1[[#This Row],[TeamFavorite]]=Table1[[#This Row],[TeamHome]],Table1[[#This Row],[ScoreAway]]-Table1[[#This Row],[ScoreHome]],Table1[[#This Row],[ScoreHome]]-Table1[[#This Row],[ScoreAway]])</f>
        <v>-13</v>
      </c>
      <c r="O4439">
        <f>IF(Table1[[#This Row],[SpreadActual]]&lt;Table1[[#This Row],[SpreadFavorite]],1,0)</f>
        <v>1</v>
      </c>
      <c r="P4439">
        <v>43</v>
      </c>
      <c r="Q4439" t="s">
        <v>126</v>
      </c>
      <c r="R4439" t="b">
        <v>0</v>
      </c>
      <c r="S4439">
        <v>35</v>
      </c>
      <c r="T4439">
        <v>11</v>
      </c>
      <c r="U4439">
        <v>61</v>
      </c>
    </row>
    <row r="4440" spans="1:22" x14ac:dyDescent="0.2">
      <c r="A4440" s="1">
        <v>32138</v>
      </c>
      <c r="B4440">
        <v>1987</v>
      </c>
      <c r="C4440">
        <f>_xlfn.MAXIFS(Table1[ScheduleWeekWritten],Table1[ScheduleSeason],Table1[[#This Row],[ScheduleSeason]])</f>
        <v>16</v>
      </c>
      <c r="D4440">
        <v>16</v>
      </c>
      <c r="E4440" cm="1">
        <f t="array" ref="E4440">_xlfn.XLOOKUP(Table1[[#This Row],[ScheduleWeekWritten]],Table3[Game],100+Table3[Increase],Table1[[#This Row],[ScheduleWeekWritten]])</f>
        <v>16</v>
      </c>
      <c r="F4440" t="b">
        <v>0</v>
      </c>
      <c r="G4440" t="s">
        <v>58</v>
      </c>
      <c r="H4440">
        <v>17</v>
      </c>
      <c r="I4440">
        <v>7</v>
      </c>
      <c r="J4440" t="s">
        <v>28</v>
      </c>
      <c r="K4440" t="s">
        <v>77</v>
      </c>
      <c r="L4440" t="str">
        <f>_xlfn.XLOOKUP(Table1[[#This Row],[TeamFavoriteID]],Table2[team_id],Table2[team_name],_xlfn.XLOOKUP(Table1[[#This Row],[TeamFavoriteID]],Table2[team_id_pfr],Table2[team_name],"Even"))</f>
        <v>Philadelphia Eagles</v>
      </c>
      <c r="M4440">
        <v>-2.5</v>
      </c>
      <c r="N4440">
        <f>IF(Table1[[#This Row],[TeamFavorite]]=Table1[[#This Row],[TeamHome]],Table1[[#This Row],[ScoreAway]]-Table1[[#This Row],[ScoreHome]],Table1[[#This Row],[ScoreHome]]-Table1[[#This Row],[ScoreAway]])</f>
        <v>-10</v>
      </c>
      <c r="O4440">
        <f>IF(Table1[[#This Row],[SpreadActual]]&lt;Table1[[#This Row],[SpreadFavorite]],1,0)</f>
        <v>1</v>
      </c>
      <c r="P4440">
        <v>45</v>
      </c>
      <c r="Q4440" t="s">
        <v>112</v>
      </c>
      <c r="R4440" t="b">
        <v>0</v>
      </c>
      <c r="S4440">
        <v>35</v>
      </c>
      <c r="T4440">
        <v>10</v>
      </c>
      <c r="U4440">
        <v>63</v>
      </c>
    </row>
    <row r="4441" spans="1:22" x14ac:dyDescent="0.2">
      <c r="A4441" s="1">
        <v>32138</v>
      </c>
      <c r="B4441">
        <v>1987</v>
      </c>
      <c r="C4441">
        <f>_xlfn.MAXIFS(Table1[ScheduleWeekWritten],Table1[ScheduleSeason],Table1[[#This Row],[ScheduleSeason]])</f>
        <v>16</v>
      </c>
      <c r="D4441">
        <v>16</v>
      </c>
      <c r="E4441" cm="1">
        <f t="array" ref="E4441">_xlfn.XLOOKUP(Table1[[#This Row],[ScheduleWeekWritten]],Table3[Game],100+Table3[Increase],Table1[[#This Row],[ScheduleWeekWritten]])</f>
        <v>16</v>
      </c>
      <c r="F4441" t="b">
        <v>0</v>
      </c>
      <c r="G4441" t="s">
        <v>53</v>
      </c>
      <c r="H4441">
        <v>48</v>
      </c>
      <c r="I4441">
        <v>0</v>
      </c>
      <c r="J4441" t="s">
        <v>39</v>
      </c>
      <c r="K4441" t="s">
        <v>87</v>
      </c>
      <c r="L4441" t="str">
        <f>_xlfn.XLOOKUP(Table1[[#This Row],[TeamFavoriteID]],Table2[team_id],Table2[team_name],_xlfn.XLOOKUP(Table1[[#This Row],[TeamFavoriteID]],Table2[team_id_pfr],Table2[team_name],"Even"))</f>
        <v>San Francisco 49ers</v>
      </c>
      <c r="M4441">
        <v>-9.5</v>
      </c>
      <c r="N4441">
        <f>IF(Table1[[#This Row],[TeamFavorite]]=Table1[[#This Row],[TeamHome]],Table1[[#This Row],[ScoreAway]]-Table1[[#This Row],[ScoreHome]],Table1[[#This Row],[ScoreHome]]-Table1[[#This Row],[ScoreAway]])</f>
        <v>-48</v>
      </c>
      <c r="O4441">
        <f>IF(Table1[[#This Row],[SpreadActual]]&lt;Table1[[#This Row],[SpreadFavorite]],1,0)</f>
        <v>1</v>
      </c>
      <c r="P4441">
        <v>43</v>
      </c>
      <c r="Q4441" t="s">
        <v>118</v>
      </c>
      <c r="R4441" t="b">
        <v>0</v>
      </c>
      <c r="S4441">
        <v>47</v>
      </c>
      <c r="T4441">
        <v>7</v>
      </c>
      <c r="U4441">
        <v>75</v>
      </c>
    </row>
    <row r="4442" spans="1:22" x14ac:dyDescent="0.2">
      <c r="A4442" s="1">
        <v>32139</v>
      </c>
      <c r="B4442">
        <v>1987</v>
      </c>
      <c r="C4442">
        <f>_xlfn.MAXIFS(Table1[ScheduleWeekWritten],Table1[ScheduleSeason],Table1[[#This Row],[ScheduleSeason]])</f>
        <v>16</v>
      </c>
      <c r="D4442">
        <v>16</v>
      </c>
      <c r="E4442" cm="1">
        <f t="array" ref="E4442">_xlfn.XLOOKUP(Table1[[#This Row],[ScheduleWeekWritten]],Table3[Game],100+Table3[Increase],Table1[[#This Row],[ScheduleWeekWritten]])</f>
        <v>16</v>
      </c>
      <c r="F4442" t="b">
        <v>0</v>
      </c>
      <c r="G4442" t="s">
        <v>19</v>
      </c>
      <c r="H4442">
        <v>10</v>
      </c>
      <c r="I4442">
        <v>24</v>
      </c>
      <c r="J4442" t="s">
        <v>115</v>
      </c>
      <c r="K4442" t="s">
        <v>91</v>
      </c>
      <c r="L4442" t="str">
        <f>_xlfn.XLOOKUP(Table1[[#This Row],[TeamFavoriteID]],Table2[team_id],Table2[team_name],_xlfn.XLOOKUP(Table1[[#This Row],[TeamFavoriteID]],Table2[team_id_pfr],Table2[team_name],"Even"))</f>
        <v>Miami Dolphins</v>
      </c>
      <c r="M4442">
        <v>-5.5</v>
      </c>
      <c r="N4442">
        <f>IF(Table1[[#This Row],[TeamFavorite]]=Table1[[#This Row],[TeamHome]],Table1[[#This Row],[ScoreAway]]-Table1[[#This Row],[ScoreHome]],Table1[[#This Row],[ScoreHome]]-Table1[[#This Row],[ScoreAway]])</f>
        <v>14</v>
      </c>
      <c r="O4442">
        <f>IF(Table1[[#This Row],[SpreadActual]]&lt;Table1[[#This Row],[SpreadFavorite]],1,0)</f>
        <v>0</v>
      </c>
      <c r="P4442">
        <v>49</v>
      </c>
      <c r="Q4442" t="s">
        <v>143</v>
      </c>
      <c r="R4442" t="b">
        <v>0</v>
      </c>
      <c r="S4442">
        <v>75</v>
      </c>
      <c r="T4442">
        <v>8</v>
      </c>
      <c r="U4442">
        <v>73</v>
      </c>
    </row>
    <row r="4443" spans="1:22" x14ac:dyDescent="0.2">
      <c r="A4443" s="1">
        <v>32145</v>
      </c>
      <c r="B4443">
        <v>1987</v>
      </c>
      <c r="C4443">
        <f>_xlfn.MAXIFS(Table1[ScheduleWeekWritten],Table1[ScheduleSeason],Table1[[#This Row],[ScheduleSeason]])</f>
        <v>16</v>
      </c>
      <c r="D4443" t="s">
        <v>134</v>
      </c>
      <c r="E4443" cm="1">
        <f t="array" ref="E4443">_xlfn.XLOOKUP(Table1[[#This Row],[ScheduleWeekWritten]],Table3[Game],100+Table3[Increase],Table1[[#This Row],[ScheduleWeekWritten]])</f>
        <v>101</v>
      </c>
      <c r="F4443" t="b">
        <v>1</v>
      </c>
      <c r="G4443" t="s">
        <v>23</v>
      </c>
      <c r="H4443">
        <v>23</v>
      </c>
      <c r="I4443">
        <v>20</v>
      </c>
      <c r="J4443" t="s">
        <v>128</v>
      </c>
      <c r="K4443" t="s">
        <v>132</v>
      </c>
      <c r="L4443" t="str">
        <f>_xlfn.XLOOKUP(Table1[[#This Row],[TeamFavoriteID]],Table2[team_id],Table2[team_name],_xlfn.XLOOKUP(Table1[[#This Row],[TeamFavoriteID]],Table2[team_id_pfr],Table2[team_name],"Even"))</f>
        <v>Seattle Seahawks</v>
      </c>
      <c r="M4443">
        <v>-2.5</v>
      </c>
      <c r="N4443">
        <f>IF(Table1[[#This Row],[TeamFavorite]]=Table1[[#This Row],[TeamHome]],Table1[[#This Row],[ScoreAway]]-Table1[[#This Row],[ScoreHome]],Table1[[#This Row],[ScoreHome]]-Table1[[#This Row],[ScoreAway]])</f>
        <v>3</v>
      </c>
      <c r="O4443">
        <f>IF(Table1[[#This Row],[SpreadActual]]&lt;Table1[[#This Row],[SpreadFavorite]],1,0)</f>
        <v>0</v>
      </c>
      <c r="P4443">
        <v>45</v>
      </c>
      <c r="Q4443" t="s">
        <v>102</v>
      </c>
      <c r="R4443" t="b">
        <v>0</v>
      </c>
      <c r="S4443">
        <v>72</v>
      </c>
      <c r="T4443">
        <v>0</v>
      </c>
      <c r="V4443" t="s">
        <v>103</v>
      </c>
    </row>
    <row r="4444" spans="1:22" x14ac:dyDescent="0.2">
      <c r="A4444" s="1">
        <v>32145</v>
      </c>
      <c r="B4444">
        <v>1987</v>
      </c>
      <c r="C4444">
        <f>_xlfn.MAXIFS(Table1[ScheduleWeekWritten],Table1[ScheduleSeason],Table1[[#This Row],[ScheduleSeason]])</f>
        <v>16</v>
      </c>
      <c r="D4444" t="s">
        <v>134</v>
      </c>
      <c r="E4444" cm="1">
        <f t="array" ref="E4444">_xlfn.XLOOKUP(Table1[[#This Row],[ScheduleWeekWritten]],Table3[Game],100+Table3[Increase],Table1[[#This Row],[ScheduleWeekWritten]])</f>
        <v>101</v>
      </c>
      <c r="F4444" t="b">
        <v>1</v>
      </c>
      <c r="G4444" t="s">
        <v>95</v>
      </c>
      <c r="H4444">
        <v>10</v>
      </c>
      <c r="I4444">
        <v>44</v>
      </c>
      <c r="J4444" t="s">
        <v>54</v>
      </c>
      <c r="K4444" t="s">
        <v>98</v>
      </c>
      <c r="L4444" t="str">
        <f>_xlfn.XLOOKUP(Table1[[#This Row],[TeamFavoriteID]],Table2[team_id],Table2[team_name],_xlfn.XLOOKUP(Table1[[#This Row],[TeamFavoriteID]],Table2[team_id_pfr],Table2[team_name],"Even"))</f>
        <v>New Orleans Saints</v>
      </c>
      <c r="M4444">
        <v>-6.5</v>
      </c>
      <c r="N4444">
        <f>IF(Table1[[#This Row],[TeamFavorite]]=Table1[[#This Row],[TeamHome]],Table1[[#This Row],[ScoreAway]]-Table1[[#This Row],[ScoreHome]],Table1[[#This Row],[ScoreHome]]-Table1[[#This Row],[ScoreAway]])</f>
        <v>34</v>
      </c>
      <c r="O4444">
        <f>IF(Table1[[#This Row],[SpreadActual]]&lt;Table1[[#This Row],[SpreadFavorite]],1,0)</f>
        <v>0</v>
      </c>
      <c r="P4444">
        <v>46</v>
      </c>
      <c r="Q4444" t="s">
        <v>124</v>
      </c>
      <c r="R4444" t="b">
        <v>0</v>
      </c>
      <c r="S4444">
        <v>72</v>
      </c>
      <c r="T4444">
        <v>0</v>
      </c>
      <c r="V4444" t="s">
        <v>103</v>
      </c>
    </row>
    <row r="4445" spans="1:22" x14ac:dyDescent="0.2">
      <c r="A4445" s="1">
        <v>32151</v>
      </c>
      <c r="B4445">
        <v>1987</v>
      </c>
      <c r="C4445">
        <f>_xlfn.MAXIFS(Table1[ScheduleWeekWritten],Table1[ScheduleSeason],Table1[[#This Row],[ScheduleSeason]])</f>
        <v>16</v>
      </c>
      <c r="D4445" t="s">
        <v>99</v>
      </c>
      <c r="E4445" cm="1">
        <f t="array" ref="E4445">_xlfn.XLOOKUP(Table1[[#This Row],[ScheduleWeekWritten]],Table3[Game],100+Table3[Increase],Table1[[#This Row],[ScheduleWeekWritten]])</f>
        <v>102</v>
      </c>
      <c r="F4445" t="b">
        <v>1</v>
      </c>
      <c r="G4445" t="s">
        <v>62</v>
      </c>
      <c r="H4445">
        <v>38</v>
      </c>
      <c r="I4445">
        <v>21</v>
      </c>
      <c r="J4445" t="s">
        <v>140</v>
      </c>
      <c r="K4445" t="s">
        <v>63</v>
      </c>
      <c r="L4445" t="str">
        <f>_xlfn.XLOOKUP(Table1[[#This Row],[TeamFavoriteID]],Table2[team_id],Table2[team_name],_xlfn.XLOOKUP(Table1[[#This Row],[TeamFavoriteID]],Table2[team_id_pfr],Table2[team_name],"Even"))</f>
        <v>Cleveland Browns</v>
      </c>
      <c r="M4445">
        <v>-8</v>
      </c>
      <c r="N4445">
        <f>IF(Table1[[#This Row],[TeamFavorite]]=Table1[[#This Row],[TeamHome]],Table1[[#This Row],[ScoreAway]]-Table1[[#This Row],[ScoreHome]],Table1[[#This Row],[ScoreHome]]-Table1[[#This Row],[ScoreAway]])</f>
        <v>-17</v>
      </c>
      <c r="O4445">
        <f>IF(Table1[[#This Row],[SpreadActual]]&lt;Table1[[#This Row],[SpreadFavorite]],1,0)</f>
        <v>1</v>
      </c>
      <c r="P4445">
        <v>37</v>
      </c>
      <c r="Q4445" t="s">
        <v>66</v>
      </c>
      <c r="R4445" t="b">
        <v>0</v>
      </c>
    </row>
    <row r="4446" spans="1:22" x14ac:dyDescent="0.2">
      <c r="A4446" s="1">
        <v>32151</v>
      </c>
      <c r="B4446">
        <v>1987</v>
      </c>
      <c r="C4446">
        <f>_xlfn.MAXIFS(Table1[ScheduleWeekWritten],Table1[ScheduleSeason],Table1[[#This Row],[ScheduleSeason]])</f>
        <v>16</v>
      </c>
      <c r="D4446" t="s">
        <v>99</v>
      </c>
      <c r="E4446" cm="1">
        <f t="array" ref="E4446">_xlfn.XLOOKUP(Table1[[#This Row],[ScheduleWeekWritten]],Table3[Game],100+Table3[Increase],Table1[[#This Row],[ScheduleWeekWritten]])</f>
        <v>102</v>
      </c>
      <c r="F4446" t="b">
        <v>1</v>
      </c>
      <c r="G4446" t="s">
        <v>53</v>
      </c>
      <c r="H4446">
        <v>24</v>
      </c>
      <c r="I4446">
        <v>36</v>
      </c>
      <c r="J4446" t="s">
        <v>54</v>
      </c>
      <c r="K4446" t="s">
        <v>87</v>
      </c>
      <c r="L4446" t="str">
        <f>_xlfn.XLOOKUP(Table1[[#This Row],[TeamFavoriteID]],Table2[team_id],Table2[team_name],_xlfn.XLOOKUP(Table1[[#This Row],[TeamFavoriteID]],Table2[team_id_pfr],Table2[team_name],"Even"))</f>
        <v>San Francisco 49ers</v>
      </c>
      <c r="M4446">
        <v>-11</v>
      </c>
      <c r="N4446">
        <f>IF(Table1[[#This Row],[TeamFavorite]]=Table1[[#This Row],[TeamHome]],Table1[[#This Row],[ScoreAway]]-Table1[[#This Row],[ScoreHome]],Table1[[#This Row],[ScoreHome]]-Table1[[#This Row],[ScoreAway]])</f>
        <v>12</v>
      </c>
      <c r="O4446">
        <f>IF(Table1[[#This Row],[SpreadActual]]&lt;Table1[[#This Row],[SpreadFavorite]],1,0)</f>
        <v>0</v>
      </c>
      <c r="P4446">
        <v>47</v>
      </c>
      <c r="Q4446" t="s">
        <v>118</v>
      </c>
      <c r="R4446" t="b">
        <v>0</v>
      </c>
    </row>
    <row r="4447" spans="1:22" x14ac:dyDescent="0.2">
      <c r="A4447" s="1">
        <v>32152</v>
      </c>
      <c r="B4447">
        <v>1987</v>
      </c>
      <c r="C4447">
        <f>_xlfn.MAXIFS(Table1[ScheduleWeekWritten],Table1[ScheduleSeason],Table1[[#This Row],[ScheduleSeason]])</f>
        <v>16</v>
      </c>
      <c r="D4447" t="s">
        <v>99</v>
      </c>
      <c r="E4447" cm="1">
        <f t="array" ref="E4447">_xlfn.XLOOKUP(Table1[[#This Row],[ScheduleWeekWritten]],Table3[Game],100+Table3[Increase],Table1[[#This Row],[ScheduleWeekWritten]])</f>
        <v>102</v>
      </c>
      <c r="F4447" t="b">
        <v>1</v>
      </c>
      <c r="G4447" t="s">
        <v>46</v>
      </c>
      <c r="H4447">
        <v>17</v>
      </c>
      <c r="I4447">
        <v>21</v>
      </c>
      <c r="J4447" t="s">
        <v>61</v>
      </c>
      <c r="K4447" t="s">
        <v>47</v>
      </c>
      <c r="L4447" t="str">
        <f>_xlfn.XLOOKUP(Table1[[#This Row],[TeamFavoriteID]],Table2[team_id],Table2[team_name],_xlfn.XLOOKUP(Table1[[#This Row],[TeamFavoriteID]],Table2[team_id_pfr],Table2[team_name],"Even"))</f>
        <v>Chicago Bears</v>
      </c>
      <c r="M4447">
        <v>-4.5</v>
      </c>
      <c r="N4447">
        <f>IF(Table1[[#This Row],[TeamFavorite]]=Table1[[#This Row],[TeamHome]],Table1[[#This Row],[ScoreAway]]-Table1[[#This Row],[ScoreHome]],Table1[[#This Row],[ScoreHome]]-Table1[[#This Row],[ScoreAway]])</f>
        <v>4</v>
      </c>
      <c r="O4447">
        <f>IF(Table1[[#This Row],[SpreadActual]]&lt;Table1[[#This Row],[SpreadFavorite]],1,0)</f>
        <v>0</v>
      </c>
      <c r="P4447">
        <v>38</v>
      </c>
      <c r="Q4447" t="s">
        <v>114</v>
      </c>
      <c r="R4447" t="b">
        <v>0</v>
      </c>
    </row>
    <row r="4448" spans="1:22" x14ac:dyDescent="0.2">
      <c r="A4448" s="1">
        <v>32152</v>
      </c>
      <c r="B4448">
        <v>1987</v>
      </c>
      <c r="C4448">
        <f>_xlfn.MAXIFS(Table1[ScheduleWeekWritten],Table1[ScheduleSeason],Table1[[#This Row],[ScheduleSeason]])</f>
        <v>16</v>
      </c>
      <c r="D4448" t="s">
        <v>99</v>
      </c>
      <c r="E4448" cm="1">
        <f t="array" ref="E4448">_xlfn.XLOOKUP(Table1[[#This Row],[ScheduleWeekWritten]],Table3[Game],100+Table3[Increase],Table1[[#This Row],[ScheduleWeekWritten]])</f>
        <v>102</v>
      </c>
      <c r="F4448" t="b">
        <v>1</v>
      </c>
      <c r="G4448" t="s">
        <v>24</v>
      </c>
      <c r="H4448">
        <v>34</v>
      </c>
      <c r="I4448">
        <v>10</v>
      </c>
      <c r="J4448" t="s">
        <v>23</v>
      </c>
      <c r="K4448" t="s">
        <v>88</v>
      </c>
      <c r="L4448" t="str">
        <f>_xlfn.XLOOKUP(Table1[[#This Row],[TeamFavoriteID]],Table2[team_id],Table2[team_name],_xlfn.XLOOKUP(Table1[[#This Row],[TeamFavoriteID]],Table2[team_id_pfr],Table2[team_name],"Even"))</f>
        <v>Denver Broncos</v>
      </c>
      <c r="M4448">
        <v>-10</v>
      </c>
      <c r="N4448">
        <f>IF(Table1[[#This Row],[TeamFavorite]]=Table1[[#This Row],[TeamHome]],Table1[[#This Row],[ScoreAway]]-Table1[[#This Row],[ScoreHome]],Table1[[#This Row],[ScoreHome]]-Table1[[#This Row],[ScoreAway]])</f>
        <v>-24</v>
      </c>
      <c r="O4448">
        <f>IF(Table1[[#This Row],[SpreadActual]]&lt;Table1[[#This Row],[SpreadFavorite]],1,0)</f>
        <v>1</v>
      </c>
      <c r="P4448">
        <v>46</v>
      </c>
      <c r="Q4448" t="s">
        <v>71</v>
      </c>
      <c r="R4448" t="b">
        <v>0</v>
      </c>
    </row>
    <row r="4449" spans="1:22" x14ac:dyDescent="0.2">
      <c r="A4449" s="1">
        <v>32159</v>
      </c>
      <c r="B4449">
        <v>1987</v>
      </c>
      <c r="C4449">
        <f>_xlfn.MAXIFS(Table1[ScheduleWeekWritten],Table1[ScheduleSeason],Table1[[#This Row],[ScheduleSeason]])</f>
        <v>16</v>
      </c>
      <c r="D4449" t="s">
        <v>92</v>
      </c>
      <c r="E4449" cm="1">
        <f t="array" ref="E4449">_xlfn.XLOOKUP(Table1[[#This Row],[ScheduleWeekWritten]],Table3[Game],100+Table3[Increase],Table1[[#This Row],[ScheduleWeekWritten]])</f>
        <v>103</v>
      </c>
      <c r="F4449" t="b">
        <v>1</v>
      </c>
      <c r="G4449" t="s">
        <v>24</v>
      </c>
      <c r="H4449">
        <v>38</v>
      </c>
      <c r="I4449">
        <v>33</v>
      </c>
      <c r="J4449" t="s">
        <v>62</v>
      </c>
      <c r="K4449" t="s">
        <v>88</v>
      </c>
      <c r="L4449" t="str">
        <f>_xlfn.XLOOKUP(Table1[[#This Row],[TeamFavoriteID]],Table2[team_id],Table2[team_name],_xlfn.XLOOKUP(Table1[[#This Row],[TeamFavoriteID]],Table2[team_id_pfr],Table2[team_name],"Even"))</f>
        <v>Denver Broncos</v>
      </c>
      <c r="M4449">
        <v>-3</v>
      </c>
      <c r="N4449">
        <f>IF(Table1[[#This Row],[TeamFavorite]]=Table1[[#This Row],[TeamHome]],Table1[[#This Row],[ScoreAway]]-Table1[[#This Row],[ScoreHome]],Table1[[#This Row],[ScoreHome]]-Table1[[#This Row],[ScoreAway]])</f>
        <v>-5</v>
      </c>
      <c r="O4449">
        <f>IF(Table1[[#This Row],[SpreadActual]]&lt;Table1[[#This Row],[SpreadFavorite]],1,0)</f>
        <v>1</v>
      </c>
      <c r="P4449">
        <v>45</v>
      </c>
      <c r="Q4449" t="s">
        <v>71</v>
      </c>
      <c r="R4449" t="b">
        <v>0</v>
      </c>
    </row>
    <row r="4450" spans="1:22" x14ac:dyDescent="0.2">
      <c r="A4450" s="1">
        <v>32159</v>
      </c>
      <c r="B4450">
        <v>1987</v>
      </c>
      <c r="C4450">
        <f>_xlfn.MAXIFS(Table1[ScheduleWeekWritten],Table1[ScheduleSeason],Table1[[#This Row],[ScheduleSeason]])</f>
        <v>16</v>
      </c>
      <c r="D4450" t="s">
        <v>92</v>
      </c>
      <c r="E4450" cm="1">
        <f t="array" ref="E4450">_xlfn.XLOOKUP(Table1[[#This Row],[ScheduleWeekWritten]],Table3[Game],100+Table3[Increase],Table1[[#This Row],[ScheduleWeekWritten]])</f>
        <v>103</v>
      </c>
      <c r="F4450" t="b">
        <v>1</v>
      </c>
      <c r="G4450" t="s">
        <v>61</v>
      </c>
      <c r="H4450">
        <v>17</v>
      </c>
      <c r="I4450">
        <v>10</v>
      </c>
      <c r="J4450" t="s">
        <v>54</v>
      </c>
      <c r="K4450" t="s">
        <v>85</v>
      </c>
      <c r="L4450" t="str">
        <f>_xlfn.XLOOKUP(Table1[[#This Row],[TeamFavoriteID]],Table2[team_id],Table2[team_name],_xlfn.XLOOKUP(Table1[[#This Row],[TeamFavoriteID]],Table2[team_id_pfr],Table2[team_name],"Even"))</f>
        <v>Washington Commanders</v>
      </c>
      <c r="M4450">
        <v>-3</v>
      </c>
      <c r="N4450">
        <f>IF(Table1[[#This Row],[TeamFavorite]]=Table1[[#This Row],[TeamHome]],Table1[[#This Row],[ScoreAway]]-Table1[[#This Row],[ScoreHome]],Table1[[#This Row],[ScoreHome]]-Table1[[#This Row],[ScoreAway]])</f>
        <v>7</v>
      </c>
      <c r="O4450">
        <f>IF(Table1[[#This Row],[SpreadActual]]&lt;Table1[[#This Row],[SpreadFavorite]],1,0)</f>
        <v>0</v>
      </c>
      <c r="P4450">
        <v>45</v>
      </c>
      <c r="Q4450" t="s">
        <v>64</v>
      </c>
      <c r="R4450" t="b">
        <v>0</v>
      </c>
    </row>
    <row r="4451" spans="1:22" x14ac:dyDescent="0.2">
      <c r="A4451" s="1">
        <v>32173</v>
      </c>
      <c r="B4451">
        <v>1987</v>
      </c>
      <c r="C4451">
        <f>_xlfn.MAXIFS(Table1[ScheduleWeekWritten],Table1[ScheduleSeason],Table1[[#This Row],[ScheduleSeason]])</f>
        <v>16</v>
      </c>
      <c r="D4451" t="s">
        <v>93</v>
      </c>
      <c r="E4451" cm="1">
        <f t="array" ref="E4451">_xlfn.XLOOKUP(Table1[[#This Row],[ScheduleWeekWritten]],Table3[Game],100+Table3[Increase],Table1[[#This Row],[ScheduleWeekWritten]])</f>
        <v>104</v>
      </c>
      <c r="F4451" t="b">
        <v>1</v>
      </c>
      <c r="G4451" t="s">
        <v>24</v>
      </c>
      <c r="H4451">
        <v>10</v>
      </c>
      <c r="I4451">
        <v>42</v>
      </c>
      <c r="J4451" t="s">
        <v>61</v>
      </c>
      <c r="K4451" t="s">
        <v>88</v>
      </c>
      <c r="L4451" t="str">
        <f>_xlfn.XLOOKUP(Table1[[#This Row],[TeamFavoriteID]],Table2[team_id],Table2[team_name],_xlfn.XLOOKUP(Table1[[#This Row],[TeamFavoriteID]],Table2[team_id_pfr],Table2[team_name],"Even"))</f>
        <v>Denver Broncos</v>
      </c>
      <c r="M4451">
        <v>-3</v>
      </c>
      <c r="N4451">
        <f>IF(Table1[[#This Row],[TeamFavorite]]=Table1[[#This Row],[TeamHome]],Table1[[#This Row],[ScoreAway]]-Table1[[#This Row],[ScoreHome]],Table1[[#This Row],[ScoreHome]]-Table1[[#This Row],[ScoreAway]])</f>
        <v>32</v>
      </c>
      <c r="O4451">
        <f>IF(Table1[[#This Row],[SpreadActual]]&lt;Table1[[#This Row],[SpreadFavorite]],1,0)</f>
        <v>0</v>
      </c>
      <c r="P4451">
        <v>47</v>
      </c>
      <c r="Q4451" t="s">
        <v>144</v>
      </c>
      <c r="R4451" t="b">
        <v>1</v>
      </c>
      <c r="S4451">
        <v>61</v>
      </c>
      <c r="T4451">
        <v>10</v>
      </c>
    </row>
    <row r="4452" spans="1:22" x14ac:dyDescent="0.2">
      <c r="A4452" s="1">
        <v>32390</v>
      </c>
      <c r="B4452">
        <v>1988</v>
      </c>
      <c r="C4452">
        <f>_xlfn.MAXIFS(Table1[ScheduleWeekWritten],Table1[ScheduleSeason],Table1[[#This Row],[ScheduleSeason]])</f>
        <v>16</v>
      </c>
      <c r="D4452">
        <v>1</v>
      </c>
      <c r="E4452" cm="1">
        <f t="array" ref="E4452">_xlfn.XLOOKUP(Table1[[#This Row],[ScheduleWeekWritten]],Table3[Game],100+Table3[Increase],Table1[[#This Row],[ScheduleWeekWritten]])</f>
        <v>1</v>
      </c>
      <c r="F4452" t="b">
        <v>0</v>
      </c>
      <c r="G4452" t="s">
        <v>28</v>
      </c>
      <c r="H4452">
        <v>13</v>
      </c>
      <c r="I4452">
        <v>10</v>
      </c>
      <c r="J4452" t="s">
        <v>54</v>
      </c>
      <c r="K4452" t="s">
        <v>55</v>
      </c>
      <c r="L4452" t="str">
        <f>_xlfn.XLOOKUP(Table1[[#This Row],[TeamFavoriteID]],Table2[team_id],Table2[team_name],_xlfn.XLOOKUP(Table1[[#This Row],[TeamFavoriteID]],Table2[team_id_pfr],Table2[team_name],"Even"))</f>
        <v>Minnesota Vikings</v>
      </c>
      <c r="M4452">
        <v>-2.5</v>
      </c>
      <c r="N4452">
        <f>IF(Table1[[#This Row],[TeamFavorite]]=Table1[[#This Row],[TeamHome]],Table1[[#This Row],[ScoreAway]]-Table1[[#This Row],[ScoreHome]],Table1[[#This Row],[ScoreHome]]-Table1[[#This Row],[ScoreAway]])</f>
        <v>3</v>
      </c>
      <c r="O4452">
        <f>IF(Table1[[#This Row],[SpreadActual]]&lt;Table1[[#This Row],[SpreadFavorite]],1,0)</f>
        <v>0</v>
      </c>
      <c r="P4452">
        <v>44</v>
      </c>
      <c r="Q4452" t="s">
        <v>123</v>
      </c>
      <c r="R4452" t="b">
        <v>0</v>
      </c>
      <c r="S4452">
        <v>68</v>
      </c>
      <c r="T4452">
        <v>11</v>
      </c>
      <c r="U4452">
        <v>85</v>
      </c>
    </row>
    <row r="4453" spans="1:22" x14ac:dyDescent="0.2">
      <c r="A4453" s="1">
        <v>32390</v>
      </c>
      <c r="B4453">
        <v>1988</v>
      </c>
      <c r="C4453">
        <f>_xlfn.MAXIFS(Table1[ScheduleWeekWritten],Table1[ScheduleSeason],Table1[[#This Row],[ScheduleSeason]])</f>
        <v>16</v>
      </c>
      <c r="D4453">
        <v>1</v>
      </c>
      <c r="E4453" cm="1">
        <f t="array" ref="E4453">_xlfn.XLOOKUP(Table1[[#This Row],[ScheduleWeekWritten]],Table3[Game],100+Table3[Increase],Table1[[#This Row],[ScheduleWeekWritten]])</f>
        <v>1</v>
      </c>
      <c r="F4453" t="b">
        <v>0</v>
      </c>
      <c r="G4453" t="s">
        <v>46</v>
      </c>
      <c r="H4453">
        <v>34</v>
      </c>
      <c r="I4453">
        <v>7</v>
      </c>
      <c r="J4453" t="s">
        <v>19</v>
      </c>
      <c r="K4453" t="s">
        <v>47</v>
      </c>
      <c r="L4453" t="str">
        <f>_xlfn.XLOOKUP(Table1[[#This Row],[TeamFavoriteID]],Table2[team_id],Table2[team_name],_xlfn.XLOOKUP(Table1[[#This Row],[TeamFavoriteID]],Table2[team_id_pfr],Table2[team_name],"Even"))</f>
        <v>Chicago Bears</v>
      </c>
      <c r="M4453">
        <v>-3.5</v>
      </c>
      <c r="N4453">
        <f>IF(Table1[[#This Row],[TeamFavorite]]=Table1[[#This Row],[TeamHome]],Table1[[#This Row],[ScoreAway]]-Table1[[#This Row],[ScoreHome]],Table1[[#This Row],[ScoreHome]]-Table1[[#This Row],[ScoreAway]])</f>
        <v>-27</v>
      </c>
      <c r="O4453">
        <f>IF(Table1[[#This Row],[SpreadActual]]&lt;Table1[[#This Row],[SpreadFavorite]],1,0)</f>
        <v>1</v>
      </c>
      <c r="P4453">
        <v>46</v>
      </c>
      <c r="Q4453" t="s">
        <v>114</v>
      </c>
      <c r="R4453" t="b">
        <v>0</v>
      </c>
      <c r="S4453">
        <v>66</v>
      </c>
      <c r="T4453">
        <v>16</v>
      </c>
      <c r="U4453">
        <v>68</v>
      </c>
    </row>
    <row r="4454" spans="1:22" x14ac:dyDescent="0.2">
      <c r="A4454" s="1">
        <v>32390</v>
      </c>
      <c r="B4454">
        <v>1988</v>
      </c>
      <c r="C4454">
        <f>_xlfn.MAXIFS(Table1[ScheduleWeekWritten],Table1[ScheduleSeason],Table1[[#This Row],[ScheduleSeason]])</f>
        <v>16</v>
      </c>
      <c r="D4454">
        <v>1</v>
      </c>
      <c r="E4454" cm="1">
        <f t="array" ref="E4454">_xlfn.XLOOKUP(Table1[[#This Row],[ScheduleWeekWritten]],Table3[Game],100+Table3[Increase],Table1[[#This Row],[ScheduleWeekWritten]])</f>
        <v>1</v>
      </c>
      <c r="F4454" t="b">
        <v>0</v>
      </c>
      <c r="G4454" t="s">
        <v>101</v>
      </c>
      <c r="H4454">
        <v>21</v>
      </c>
      <c r="I4454">
        <v>14</v>
      </c>
      <c r="J4454" t="s">
        <v>145</v>
      </c>
      <c r="K4454" t="s">
        <v>104</v>
      </c>
      <c r="L4454" t="str">
        <f>_xlfn.XLOOKUP(Table1[[#This Row],[TeamFavoriteID]],Table2[team_id],Table2[team_name],_xlfn.XLOOKUP(Table1[[#This Row],[TeamFavoriteID]],Table2[team_id_pfr],Table2[team_name],"Even"))</f>
        <v>Cincinnati Bengals</v>
      </c>
      <c r="M4454">
        <v>-5.5</v>
      </c>
      <c r="N4454">
        <f>IF(Table1[[#This Row],[TeamFavorite]]=Table1[[#This Row],[TeamHome]],Table1[[#This Row],[ScoreAway]]-Table1[[#This Row],[ScoreHome]],Table1[[#This Row],[ScoreHome]]-Table1[[#This Row],[ScoreAway]])</f>
        <v>-7</v>
      </c>
      <c r="O4454">
        <f>IF(Table1[[#This Row],[SpreadActual]]&lt;Table1[[#This Row],[SpreadFavorite]],1,0)</f>
        <v>1</v>
      </c>
      <c r="P4454">
        <v>47</v>
      </c>
      <c r="Q4454" t="s">
        <v>111</v>
      </c>
      <c r="R4454" t="b">
        <v>0</v>
      </c>
      <c r="S4454">
        <v>68</v>
      </c>
      <c r="T4454">
        <v>10</v>
      </c>
      <c r="U4454">
        <v>79</v>
      </c>
    </row>
    <row r="4455" spans="1:22" x14ac:dyDescent="0.2">
      <c r="A4455" s="1">
        <v>32390</v>
      </c>
      <c r="B4455">
        <v>1988</v>
      </c>
      <c r="C4455">
        <f>_xlfn.MAXIFS(Table1[ScheduleWeekWritten],Table1[ScheduleSeason],Table1[[#This Row],[ScheduleSeason]])</f>
        <v>16</v>
      </c>
      <c r="D4455">
        <v>1</v>
      </c>
      <c r="E4455" cm="1">
        <f t="array" ref="E4455">_xlfn.XLOOKUP(Table1[[#This Row],[ScheduleWeekWritten]],Table3[Game],100+Table3[Increase],Table1[[#This Row],[ScheduleWeekWritten]])</f>
        <v>1</v>
      </c>
      <c r="F4455" t="b">
        <v>0</v>
      </c>
      <c r="G4455" t="s">
        <v>24</v>
      </c>
      <c r="H4455">
        <v>14</v>
      </c>
      <c r="I4455">
        <v>21</v>
      </c>
      <c r="J4455" t="s">
        <v>128</v>
      </c>
      <c r="K4455" t="s">
        <v>88</v>
      </c>
      <c r="L4455" t="str">
        <f>_xlfn.XLOOKUP(Table1[[#This Row],[TeamFavoriteID]],Table2[team_id],Table2[team_name],_xlfn.XLOOKUP(Table1[[#This Row],[TeamFavoriteID]],Table2[team_id_pfr],Table2[team_name],"Even"))</f>
        <v>Denver Broncos</v>
      </c>
      <c r="M4455">
        <v>-4</v>
      </c>
      <c r="N4455">
        <f>IF(Table1[[#This Row],[TeamFavorite]]=Table1[[#This Row],[TeamHome]],Table1[[#This Row],[ScoreAway]]-Table1[[#This Row],[ScoreHome]],Table1[[#This Row],[ScoreHome]]-Table1[[#This Row],[ScoreAway]])</f>
        <v>7</v>
      </c>
      <c r="O4455">
        <f>IF(Table1[[#This Row],[SpreadActual]]&lt;Table1[[#This Row],[SpreadFavorite]],1,0)</f>
        <v>0</v>
      </c>
      <c r="P4455">
        <v>46</v>
      </c>
      <c r="Q4455" t="s">
        <v>71</v>
      </c>
      <c r="R4455" t="b">
        <v>0</v>
      </c>
      <c r="S4455">
        <v>62</v>
      </c>
      <c r="T4455">
        <v>9</v>
      </c>
      <c r="U4455">
        <v>38</v>
      </c>
    </row>
    <row r="4456" spans="1:22" x14ac:dyDescent="0.2">
      <c r="A4456" s="1">
        <v>32390</v>
      </c>
      <c r="B4456">
        <v>1988</v>
      </c>
      <c r="C4456">
        <f>_xlfn.MAXIFS(Table1[ScheduleWeekWritten],Table1[ScheduleSeason],Table1[[#This Row],[ScheduleSeason]])</f>
        <v>16</v>
      </c>
      <c r="D4456">
        <v>1</v>
      </c>
      <c r="E4456" cm="1">
        <f t="array" ref="E4456">_xlfn.XLOOKUP(Table1[[#This Row],[ScheduleWeekWritten]],Table3[Game],100+Table3[Increase],Table1[[#This Row],[ScheduleWeekWritten]])</f>
        <v>1</v>
      </c>
      <c r="F4456" t="b">
        <v>0</v>
      </c>
      <c r="G4456" t="s">
        <v>45</v>
      </c>
      <c r="H4456">
        <v>31</v>
      </c>
      <c r="I4456">
        <v>17</v>
      </c>
      <c r="J4456" t="s">
        <v>38</v>
      </c>
      <c r="K4456" t="s">
        <v>79</v>
      </c>
      <c r="L4456" t="str">
        <f>_xlfn.XLOOKUP(Table1[[#This Row],[TeamFavoriteID]],Table2[team_id],Table2[team_name],_xlfn.XLOOKUP(Table1[[#This Row],[TeamFavoriteID]],Table2[team_id_pfr],Table2[team_name],"Even"))</f>
        <v>Detroit Lions</v>
      </c>
      <c r="M4456">
        <v>-4</v>
      </c>
      <c r="N4456">
        <f>IF(Table1[[#This Row],[TeamFavorite]]=Table1[[#This Row],[TeamHome]],Table1[[#This Row],[ScoreAway]]-Table1[[#This Row],[ScoreHome]],Table1[[#This Row],[ScoreHome]]-Table1[[#This Row],[ScoreAway]])</f>
        <v>-14</v>
      </c>
      <c r="O4456">
        <f>IF(Table1[[#This Row],[SpreadActual]]&lt;Table1[[#This Row],[SpreadFavorite]],1,0)</f>
        <v>1</v>
      </c>
      <c r="P4456">
        <v>43</v>
      </c>
      <c r="Q4456" t="s">
        <v>125</v>
      </c>
      <c r="R4456" t="b">
        <v>0</v>
      </c>
      <c r="S4456">
        <v>72</v>
      </c>
      <c r="T4456">
        <v>0</v>
      </c>
      <c r="V4456" t="s">
        <v>103</v>
      </c>
    </row>
    <row r="4457" spans="1:22" x14ac:dyDescent="0.2">
      <c r="A4457" s="1">
        <v>32390</v>
      </c>
      <c r="B4457">
        <v>1988</v>
      </c>
      <c r="C4457">
        <f>_xlfn.MAXIFS(Table1[ScheduleWeekWritten],Table1[ScheduleSeason],Table1[[#This Row],[ScheduleSeason]])</f>
        <v>16</v>
      </c>
      <c r="D4457">
        <v>1</v>
      </c>
      <c r="E4457" cm="1">
        <f t="array" ref="E4457">_xlfn.XLOOKUP(Table1[[#This Row],[ScheduleWeekWritten]],Table3[Game],100+Table3[Increase],Table1[[#This Row],[ScheduleWeekWritten]])</f>
        <v>1</v>
      </c>
      <c r="F4457" t="b">
        <v>0</v>
      </c>
      <c r="G4457" t="s">
        <v>33</v>
      </c>
      <c r="H4457">
        <v>7</v>
      </c>
      <c r="I4457">
        <v>34</v>
      </c>
      <c r="J4457" t="s">
        <v>39</v>
      </c>
      <c r="K4457" t="s">
        <v>40</v>
      </c>
      <c r="L4457" t="str">
        <f>_xlfn.XLOOKUP(Table1[[#This Row],[TeamFavoriteID]],Table2[team_id],Table2[team_name],_xlfn.XLOOKUP(Table1[[#This Row],[TeamFavoriteID]],Table2[team_id_pfr],Table2[team_name],"Even"))</f>
        <v>Los Angeles Rams</v>
      </c>
      <c r="M4457">
        <v>-3</v>
      </c>
      <c r="N4457">
        <f>IF(Table1[[#This Row],[TeamFavorite]]=Table1[[#This Row],[TeamHome]],Table1[[#This Row],[ScoreAway]]-Table1[[#This Row],[ScoreHome]],Table1[[#This Row],[ScoreHome]]-Table1[[#This Row],[ScoreAway]])</f>
        <v>-27</v>
      </c>
      <c r="O4457">
        <f>IF(Table1[[#This Row],[SpreadActual]]&lt;Table1[[#This Row],[SpreadFavorite]],1,0)</f>
        <v>1</v>
      </c>
      <c r="P4457">
        <v>43</v>
      </c>
      <c r="Q4457" t="s">
        <v>82</v>
      </c>
      <c r="R4457" t="b">
        <v>0</v>
      </c>
      <c r="S4457">
        <v>62</v>
      </c>
      <c r="T4457">
        <v>15</v>
      </c>
      <c r="U4457">
        <v>91</v>
      </c>
    </row>
    <row r="4458" spans="1:22" x14ac:dyDescent="0.2">
      <c r="A4458" s="1">
        <v>32390</v>
      </c>
      <c r="B4458">
        <v>1988</v>
      </c>
      <c r="C4458">
        <f>_xlfn.MAXIFS(Table1[ScheduleWeekWritten],Table1[ScheduleSeason],Table1[[#This Row],[ScheduleSeason]])</f>
        <v>16</v>
      </c>
      <c r="D4458">
        <v>1</v>
      </c>
      <c r="E4458" cm="1">
        <f t="array" ref="E4458">_xlfn.XLOOKUP(Table1[[#This Row],[ScheduleWeekWritten]],Table3[Game],100+Table3[Increase],Table1[[#This Row],[ScheduleWeekWritten]])</f>
        <v>1</v>
      </c>
      <c r="F4458" t="b">
        <v>0</v>
      </c>
      <c r="G4458" t="s">
        <v>140</v>
      </c>
      <c r="H4458">
        <v>14</v>
      </c>
      <c r="I4458">
        <v>17</v>
      </c>
      <c r="J4458" t="s">
        <v>23</v>
      </c>
      <c r="K4458" t="s">
        <v>72</v>
      </c>
      <c r="L4458" t="str">
        <f>_xlfn.XLOOKUP(Table1[[#This Row],[TeamFavoriteID]],Table2[team_id],Table2[team_name],_xlfn.XLOOKUP(Table1[[#This Row],[TeamFavoriteID]],Table2[team_id_pfr],Table2[team_name],"Even"))</f>
        <v>Baltimore Colts</v>
      </c>
      <c r="M4458">
        <v>-3</v>
      </c>
      <c r="N4458">
        <f>IF(Table1[[#This Row],[TeamFavorite]]=Table1[[#This Row],[TeamHome]],Table1[[#This Row],[ScoreAway]]-Table1[[#This Row],[ScoreHome]],Table1[[#This Row],[ScoreHome]]-Table1[[#This Row],[ScoreAway]])</f>
        <v>-3</v>
      </c>
      <c r="O4458">
        <f>IF(Table1[[#This Row],[SpreadActual]]&lt;Table1[[#This Row],[SpreadFavorite]],1,0)</f>
        <v>0</v>
      </c>
      <c r="P4458">
        <v>41</v>
      </c>
      <c r="Q4458" t="s">
        <v>141</v>
      </c>
      <c r="R4458" t="b">
        <v>0</v>
      </c>
      <c r="S4458">
        <v>72</v>
      </c>
      <c r="T4458">
        <v>0</v>
      </c>
      <c r="V4458" t="s">
        <v>103</v>
      </c>
    </row>
    <row r="4459" spans="1:22" x14ac:dyDescent="0.2">
      <c r="A4459" s="1">
        <v>32390</v>
      </c>
      <c r="B4459">
        <v>1988</v>
      </c>
      <c r="C4459">
        <f>_xlfn.MAXIFS(Table1[ScheduleWeekWritten],Table1[ScheduleSeason],Table1[[#This Row],[ScheduleSeason]])</f>
        <v>16</v>
      </c>
      <c r="D4459">
        <v>1</v>
      </c>
      <c r="E4459" cm="1">
        <f t="array" ref="E4459">_xlfn.XLOOKUP(Table1[[#This Row],[ScheduleWeekWritten]],Table3[Game],100+Table3[Increase],Table1[[#This Row],[ScheduleWeekWritten]])</f>
        <v>1</v>
      </c>
      <c r="F4459" t="b">
        <v>0</v>
      </c>
      <c r="G4459" t="s">
        <v>42</v>
      </c>
      <c r="H4459">
        <v>3</v>
      </c>
      <c r="I4459">
        <v>6</v>
      </c>
      <c r="J4459" t="s">
        <v>62</v>
      </c>
      <c r="K4459" t="s">
        <v>63</v>
      </c>
      <c r="L4459" t="str">
        <f>_xlfn.XLOOKUP(Table1[[#This Row],[TeamFavoriteID]],Table2[team_id],Table2[team_name],_xlfn.XLOOKUP(Table1[[#This Row],[TeamFavoriteID]],Table2[team_id_pfr],Table2[team_name],"Even"))</f>
        <v>Cleveland Browns</v>
      </c>
      <c r="M4459">
        <v>-3.5</v>
      </c>
      <c r="N4459">
        <f>IF(Table1[[#This Row],[TeamFavorite]]=Table1[[#This Row],[TeamHome]],Table1[[#This Row],[ScoreAway]]-Table1[[#This Row],[ScoreHome]],Table1[[#This Row],[ScoreHome]]-Table1[[#This Row],[ScoreAway]])</f>
        <v>-3</v>
      </c>
      <c r="O4459">
        <f>IF(Table1[[#This Row],[SpreadActual]]&lt;Table1[[#This Row],[SpreadFavorite]],1,0)</f>
        <v>0</v>
      </c>
      <c r="P4459">
        <v>42</v>
      </c>
      <c r="Q4459" t="s">
        <v>117</v>
      </c>
      <c r="R4459" t="b">
        <v>0</v>
      </c>
      <c r="S4459">
        <v>65</v>
      </c>
      <c r="T4459">
        <v>13</v>
      </c>
      <c r="U4459">
        <v>64</v>
      </c>
    </row>
    <row r="4460" spans="1:22" x14ac:dyDescent="0.2">
      <c r="A4460" s="1">
        <v>32390</v>
      </c>
      <c r="B4460">
        <v>1988</v>
      </c>
      <c r="C4460">
        <f>_xlfn.MAXIFS(Table1[ScheduleWeekWritten],Table1[ScheduleSeason],Table1[[#This Row],[ScheduleSeason]])</f>
        <v>16</v>
      </c>
      <c r="D4460">
        <v>1</v>
      </c>
      <c r="E4460" cm="1">
        <f t="array" ref="E4460">_xlfn.XLOOKUP(Table1[[#This Row],[ScheduleWeekWritten]],Table3[Game],100+Table3[Increase],Table1[[#This Row],[ScheduleWeekWritten]])</f>
        <v>1</v>
      </c>
      <c r="F4460" t="b">
        <v>0</v>
      </c>
      <c r="G4460" t="s">
        <v>138</v>
      </c>
      <c r="H4460">
        <v>24</v>
      </c>
      <c r="I4460">
        <v>13</v>
      </c>
      <c r="J4460" t="s">
        <v>27</v>
      </c>
      <c r="K4460" t="s">
        <v>21</v>
      </c>
      <c r="L4460" t="str">
        <f>_xlfn.XLOOKUP(Table1[[#This Row],[TeamFavoriteID]],Table2[team_id],Table2[team_name],_xlfn.XLOOKUP(Table1[[#This Row],[TeamFavoriteID]],Table2[team_id_pfr],Table2[team_name],"Even"))</f>
        <v>Las Vegas Raiders</v>
      </c>
      <c r="M4460">
        <v>-6</v>
      </c>
      <c r="N4460">
        <f>IF(Table1[[#This Row],[TeamFavorite]]=Table1[[#This Row],[TeamHome]],Table1[[#This Row],[ScoreAway]]-Table1[[#This Row],[ScoreHome]],Table1[[#This Row],[ScoreHome]]-Table1[[#This Row],[ScoreAway]])</f>
        <v>11</v>
      </c>
      <c r="O4460">
        <f>IF(Table1[[#This Row],[SpreadActual]]&lt;Table1[[#This Row],[SpreadFavorite]],1,0)</f>
        <v>0</v>
      </c>
      <c r="P4460">
        <v>41</v>
      </c>
      <c r="Q4460" t="s">
        <v>65</v>
      </c>
      <c r="R4460" t="b">
        <v>0</v>
      </c>
      <c r="S4460">
        <v>82</v>
      </c>
      <c r="T4460">
        <v>8</v>
      </c>
      <c r="U4460">
        <v>45</v>
      </c>
    </row>
    <row r="4461" spans="1:22" x14ac:dyDescent="0.2">
      <c r="A4461" s="1">
        <v>32390</v>
      </c>
      <c r="B4461">
        <v>1988</v>
      </c>
      <c r="C4461">
        <f>_xlfn.MAXIFS(Table1[ScheduleWeekWritten],Table1[ScheduleSeason],Table1[[#This Row],[ScheduleSeason]])</f>
        <v>16</v>
      </c>
      <c r="D4461">
        <v>1</v>
      </c>
      <c r="E4461" cm="1">
        <f t="array" ref="E4461">_xlfn.XLOOKUP(Table1[[#This Row],[ScheduleWeekWritten]],Table3[Game],100+Table3[Increase],Table1[[#This Row],[ScheduleWeekWritten]])</f>
        <v>1</v>
      </c>
      <c r="F4461" t="b">
        <v>0</v>
      </c>
      <c r="G4461" t="s">
        <v>115</v>
      </c>
      <c r="H4461">
        <v>28</v>
      </c>
      <c r="I4461">
        <v>3</v>
      </c>
      <c r="J4461" t="s">
        <v>31</v>
      </c>
      <c r="K4461" t="s">
        <v>70</v>
      </c>
      <c r="L4461" t="str">
        <f>_xlfn.XLOOKUP(Table1[[#This Row],[TeamFavoriteID]],Table2[team_id],Table2[team_name],_xlfn.XLOOKUP(Table1[[#This Row],[TeamFavoriteID]],Table2[team_id_pfr],Table2[team_name],"Even"))</f>
        <v>Boston Patriots</v>
      </c>
      <c r="M4461">
        <v>-6</v>
      </c>
      <c r="N4461">
        <f>IF(Table1[[#This Row],[TeamFavorite]]=Table1[[#This Row],[TeamHome]],Table1[[#This Row],[ScoreAway]]-Table1[[#This Row],[ScoreHome]],Table1[[#This Row],[ScoreHome]]-Table1[[#This Row],[ScoreAway]])</f>
        <v>25</v>
      </c>
      <c r="O4461">
        <f>IF(Table1[[#This Row],[SpreadActual]]&lt;Table1[[#This Row],[SpreadFavorite]],1,0)</f>
        <v>0</v>
      </c>
      <c r="P4461">
        <v>45</v>
      </c>
      <c r="Q4461" t="s">
        <v>116</v>
      </c>
      <c r="R4461" t="b">
        <v>0</v>
      </c>
      <c r="S4461">
        <v>63</v>
      </c>
      <c r="T4461">
        <v>14</v>
      </c>
      <c r="U4461">
        <v>96</v>
      </c>
    </row>
    <row r="4462" spans="1:22" x14ac:dyDescent="0.2">
      <c r="A4462" s="1">
        <v>32390</v>
      </c>
      <c r="B4462">
        <v>1988</v>
      </c>
      <c r="C4462">
        <f>_xlfn.MAXIFS(Table1[ScheduleWeekWritten],Table1[ScheduleSeason],Table1[[#This Row],[ScheduleSeason]])</f>
        <v>16</v>
      </c>
      <c r="D4462">
        <v>1</v>
      </c>
      <c r="E4462" cm="1">
        <f t="array" ref="E4462">_xlfn.XLOOKUP(Table1[[#This Row],[ScheduleWeekWritten]],Table3[Game],100+Table3[Increase],Table1[[#This Row],[ScheduleWeekWritten]])</f>
        <v>1</v>
      </c>
      <c r="F4462" t="b">
        <v>0</v>
      </c>
      <c r="G4462" t="s">
        <v>95</v>
      </c>
      <c r="H4462">
        <v>33</v>
      </c>
      <c r="I4462">
        <v>34</v>
      </c>
      <c r="J4462" t="s">
        <v>53</v>
      </c>
      <c r="K4462" t="s">
        <v>89</v>
      </c>
      <c r="L4462" t="str">
        <f>_xlfn.XLOOKUP(Table1[[#This Row],[TeamFavoriteID]],Table2[team_id],Table2[team_name],_xlfn.XLOOKUP(Table1[[#This Row],[TeamFavoriteID]],Table2[team_id_pfr],Table2[team_name],"Even"))</f>
        <v>Even</v>
      </c>
      <c r="M4462">
        <v>0</v>
      </c>
      <c r="N4462">
        <f>IF(Table1[[#This Row],[TeamFavorite]]=Table1[[#This Row],[TeamHome]],Table1[[#This Row],[ScoreAway]]-Table1[[#This Row],[ScoreHome]],Table1[[#This Row],[ScoreHome]]-Table1[[#This Row],[ScoreAway]])</f>
        <v>-1</v>
      </c>
      <c r="O4462">
        <f>IF(Table1[[#This Row],[SpreadActual]]&lt;Table1[[#This Row],[SpreadFavorite]],1,0)</f>
        <v>1</v>
      </c>
      <c r="P4462">
        <v>43</v>
      </c>
      <c r="Q4462" t="s">
        <v>124</v>
      </c>
      <c r="R4462" t="b">
        <v>0</v>
      </c>
      <c r="S4462">
        <v>72</v>
      </c>
      <c r="T4462">
        <v>0</v>
      </c>
      <c r="V4462" t="s">
        <v>103</v>
      </c>
    </row>
    <row r="4463" spans="1:22" x14ac:dyDescent="0.2">
      <c r="A4463" s="1">
        <v>32390</v>
      </c>
      <c r="B4463">
        <v>1988</v>
      </c>
      <c r="C4463">
        <f>_xlfn.MAXIFS(Table1[ScheduleWeekWritten],Table1[ScheduleSeason],Table1[[#This Row],[ScheduleSeason]])</f>
        <v>16</v>
      </c>
      <c r="D4463">
        <v>1</v>
      </c>
      <c r="E4463" cm="1">
        <f t="array" ref="E4463">_xlfn.XLOOKUP(Table1[[#This Row],[ScheduleWeekWritten]],Table3[Game],100+Table3[Increase],Table1[[#This Row],[ScheduleWeekWritten]])</f>
        <v>1</v>
      </c>
      <c r="F4463" t="b">
        <v>0</v>
      </c>
      <c r="G4463" t="s">
        <v>49</v>
      </c>
      <c r="H4463">
        <v>24</v>
      </c>
      <c r="I4463">
        <v>21</v>
      </c>
      <c r="J4463" t="s">
        <v>67</v>
      </c>
      <c r="K4463" t="s">
        <v>51</v>
      </c>
      <c r="L4463" t="str">
        <f>_xlfn.XLOOKUP(Table1[[#This Row],[TeamFavoriteID]],Table2[team_id],Table2[team_name],_xlfn.XLOOKUP(Table1[[#This Row],[TeamFavoriteID]],Table2[team_id_pfr],Table2[team_name],"Even"))</f>
        <v>Pittsburgh Steelers</v>
      </c>
      <c r="M4463">
        <v>-3</v>
      </c>
      <c r="N4463">
        <f>IF(Table1[[#This Row],[TeamFavorite]]=Table1[[#This Row],[TeamHome]],Table1[[#This Row],[ScoreAway]]-Table1[[#This Row],[ScoreHome]],Table1[[#This Row],[ScoreHome]]-Table1[[#This Row],[ScoreAway]])</f>
        <v>-3</v>
      </c>
      <c r="O4463">
        <f>IF(Table1[[#This Row],[SpreadActual]]&lt;Table1[[#This Row],[SpreadFavorite]],1,0)</f>
        <v>0</v>
      </c>
      <c r="P4463">
        <v>41</v>
      </c>
      <c r="Q4463" t="s">
        <v>113</v>
      </c>
      <c r="R4463" t="b">
        <v>0</v>
      </c>
      <c r="S4463">
        <v>69</v>
      </c>
      <c r="T4463">
        <v>12</v>
      </c>
      <c r="U4463">
        <v>87</v>
      </c>
    </row>
    <row r="4464" spans="1:22" x14ac:dyDescent="0.2">
      <c r="A4464" s="1">
        <v>32390</v>
      </c>
      <c r="B4464">
        <v>1988</v>
      </c>
      <c r="C4464">
        <f>_xlfn.MAXIFS(Table1[ScheduleWeekWritten],Table1[ScheduleSeason],Table1[[#This Row],[ScheduleSeason]])</f>
        <v>16</v>
      </c>
      <c r="D4464">
        <v>1</v>
      </c>
      <c r="E4464" cm="1">
        <f t="array" ref="E4464">_xlfn.XLOOKUP(Table1[[#This Row],[ScheduleWeekWritten]],Table3[Game],100+Table3[Increase],Table1[[#This Row],[ScheduleWeekWritten]])</f>
        <v>1</v>
      </c>
      <c r="F4464" t="b">
        <v>0</v>
      </c>
      <c r="G4464" t="s">
        <v>127</v>
      </c>
      <c r="H4464">
        <v>14</v>
      </c>
      <c r="I4464">
        <v>41</v>
      </c>
      <c r="J4464" t="s">
        <v>58</v>
      </c>
      <c r="K4464" t="s">
        <v>77</v>
      </c>
      <c r="L4464" t="str">
        <f>_xlfn.XLOOKUP(Table1[[#This Row],[TeamFavoriteID]],Table2[team_id],Table2[team_name],_xlfn.XLOOKUP(Table1[[#This Row],[TeamFavoriteID]],Table2[team_id_pfr],Table2[team_name],"Even"))</f>
        <v>Philadelphia Eagles</v>
      </c>
      <c r="M4464">
        <v>-6.5</v>
      </c>
      <c r="N4464">
        <f>IF(Table1[[#This Row],[TeamFavorite]]=Table1[[#This Row],[TeamHome]],Table1[[#This Row],[ScoreAway]]-Table1[[#This Row],[ScoreHome]],Table1[[#This Row],[ScoreHome]]-Table1[[#This Row],[ScoreAway]])</f>
        <v>-27</v>
      </c>
      <c r="O4464">
        <f>IF(Table1[[#This Row],[SpreadActual]]&lt;Table1[[#This Row],[SpreadFavorite]],1,0)</f>
        <v>1</v>
      </c>
      <c r="P4464">
        <v>43</v>
      </c>
      <c r="Q4464" t="s">
        <v>130</v>
      </c>
      <c r="R4464" t="b">
        <v>0</v>
      </c>
      <c r="S4464">
        <v>82</v>
      </c>
      <c r="T4464">
        <v>9</v>
      </c>
      <c r="U4464">
        <v>80</v>
      </c>
    </row>
    <row r="4465" spans="1:22" x14ac:dyDescent="0.2">
      <c r="A4465" s="1">
        <v>32391</v>
      </c>
      <c r="B4465">
        <v>1988</v>
      </c>
      <c r="C4465">
        <f>_xlfn.MAXIFS(Table1[ScheduleWeekWritten],Table1[ScheduleSeason],Table1[[#This Row],[ScheduleSeason]])</f>
        <v>16</v>
      </c>
      <c r="D4465">
        <v>1</v>
      </c>
      <c r="E4465" cm="1">
        <f t="array" ref="E4465">_xlfn.XLOOKUP(Table1[[#This Row],[ScheduleWeekWritten]],Table3[Game],100+Table3[Increase],Table1[[#This Row],[ScheduleWeekWritten]])</f>
        <v>1</v>
      </c>
      <c r="F4465" t="b">
        <v>0</v>
      </c>
      <c r="G4465" t="s">
        <v>50</v>
      </c>
      <c r="H4465">
        <v>27</v>
      </c>
      <c r="I4465">
        <v>20</v>
      </c>
      <c r="J4465" t="s">
        <v>61</v>
      </c>
      <c r="K4465" t="s">
        <v>90</v>
      </c>
      <c r="L4465" t="str">
        <f>_xlfn.XLOOKUP(Table1[[#This Row],[TeamFavoriteID]],Table2[team_id],Table2[team_name],_xlfn.XLOOKUP(Table1[[#This Row],[TeamFavoriteID]],Table2[team_id_pfr],Table2[team_name],"Even"))</f>
        <v>New York Giants</v>
      </c>
      <c r="M4465">
        <v>-2</v>
      </c>
      <c r="N4465">
        <f>IF(Table1[[#This Row],[TeamFavorite]]=Table1[[#This Row],[TeamHome]],Table1[[#This Row],[ScoreAway]]-Table1[[#This Row],[ScoreHome]],Table1[[#This Row],[ScoreHome]]-Table1[[#This Row],[ScoreAway]])</f>
        <v>-7</v>
      </c>
      <c r="O4465">
        <f>IF(Table1[[#This Row],[SpreadActual]]&lt;Table1[[#This Row],[SpreadFavorite]],1,0)</f>
        <v>1</v>
      </c>
      <c r="P4465">
        <v>42</v>
      </c>
      <c r="Q4465" t="s">
        <v>126</v>
      </c>
      <c r="R4465" t="b">
        <v>0</v>
      </c>
      <c r="S4465">
        <v>72</v>
      </c>
      <c r="T4465">
        <v>17</v>
      </c>
      <c r="U4465">
        <v>74</v>
      </c>
    </row>
    <row r="4466" spans="1:22" x14ac:dyDescent="0.2">
      <c r="A4466" s="1">
        <v>32397</v>
      </c>
      <c r="B4466">
        <v>1988</v>
      </c>
      <c r="C4466">
        <f>_xlfn.MAXIFS(Table1[ScheduleWeekWritten],Table1[ScheduleSeason],Table1[[#This Row],[ScheduleSeason]])</f>
        <v>16</v>
      </c>
      <c r="D4466">
        <v>2</v>
      </c>
      <c r="E4466" cm="1">
        <f t="array" ref="E4466">_xlfn.XLOOKUP(Table1[[#This Row],[ScheduleWeekWritten]],Table3[Game],100+Table3[Increase],Table1[[#This Row],[ScheduleWeekWritten]])</f>
        <v>2</v>
      </c>
      <c r="F4466" t="b">
        <v>0</v>
      </c>
      <c r="G4466" t="s">
        <v>38</v>
      </c>
      <c r="H4466">
        <v>21</v>
      </c>
      <c r="I4466">
        <v>29</v>
      </c>
      <c r="J4466" t="s">
        <v>95</v>
      </c>
      <c r="K4466" t="s">
        <v>98</v>
      </c>
      <c r="L4466" t="str">
        <f>_xlfn.XLOOKUP(Table1[[#This Row],[TeamFavoriteID]],Table2[team_id],Table2[team_name],_xlfn.XLOOKUP(Table1[[#This Row],[TeamFavoriteID]],Table2[team_id_pfr],Table2[team_name],"Even"))</f>
        <v>New Orleans Saints</v>
      </c>
      <c r="M4466">
        <v>-8.5</v>
      </c>
      <c r="N4466">
        <f>IF(Table1[[#This Row],[TeamFavorite]]=Table1[[#This Row],[TeamHome]],Table1[[#This Row],[ScoreAway]]-Table1[[#This Row],[ScoreHome]],Table1[[#This Row],[ScoreHome]]-Table1[[#This Row],[ScoreAway]])</f>
        <v>-8</v>
      </c>
      <c r="O4466">
        <f>IF(Table1[[#This Row],[SpreadActual]]&lt;Table1[[#This Row],[SpreadFavorite]],1,0)</f>
        <v>0</v>
      </c>
      <c r="P4466">
        <v>43</v>
      </c>
      <c r="Q4466" t="s">
        <v>41</v>
      </c>
      <c r="R4466" t="b">
        <v>0</v>
      </c>
      <c r="S4466">
        <v>75</v>
      </c>
      <c r="T4466">
        <v>10</v>
      </c>
      <c r="U4466">
        <v>86</v>
      </c>
    </row>
    <row r="4467" spans="1:22" x14ac:dyDescent="0.2">
      <c r="A4467" s="1">
        <v>32397</v>
      </c>
      <c r="B4467">
        <v>1988</v>
      </c>
      <c r="C4467">
        <f>_xlfn.MAXIFS(Table1[ScheduleWeekWritten],Table1[ScheduleSeason],Table1[[#This Row],[ScheduleSeason]])</f>
        <v>16</v>
      </c>
      <c r="D4467">
        <v>2</v>
      </c>
      <c r="E4467" cm="1">
        <f t="array" ref="E4467">_xlfn.XLOOKUP(Table1[[#This Row],[ScheduleWeekWritten]],Table3[Game],100+Table3[Increase],Table1[[#This Row],[ScheduleWeekWritten]])</f>
        <v>2</v>
      </c>
      <c r="F4467" t="b">
        <v>0</v>
      </c>
      <c r="G4467" t="s">
        <v>28</v>
      </c>
      <c r="H4467">
        <v>9</v>
      </c>
      <c r="I4467">
        <v>6</v>
      </c>
      <c r="J4467" t="s">
        <v>19</v>
      </c>
      <c r="K4467" t="s">
        <v>43</v>
      </c>
      <c r="L4467" t="str">
        <f>_xlfn.XLOOKUP(Table1[[#This Row],[TeamFavoriteID]],Table2[team_id],Table2[team_name],_xlfn.XLOOKUP(Table1[[#This Row],[TeamFavoriteID]],Table2[team_id_pfr],Table2[team_name],"Even"))</f>
        <v>Buffalo Bills</v>
      </c>
      <c r="M4467">
        <v>-3</v>
      </c>
      <c r="N4467">
        <f>IF(Table1[[#This Row],[TeamFavorite]]=Table1[[#This Row],[TeamHome]],Table1[[#This Row],[ScoreAway]]-Table1[[#This Row],[ScoreHome]],Table1[[#This Row],[ScoreHome]]-Table1[[#This Row],[ScoreAway]])</f>
        <v>-3</v>
      </c>
      <c r="O4467">
        <f>IF(Table1[[#This Row],[SpreadActual]]&lt;Table1[[#This Row],[SpreadFavorite]],1,0)</f>
        <v>0</v>
      </c>
      <c r="P4467">
        <v>44</v>
      </c>
      <c r="Q4467" t="s">
        <v>123</v>
      </c>
      <c r="R4467" t="b">
        <v>0</v>
      </c>
      <c r="S4467">
        <v>60</v>
      </c>
      <c r="T4467">
        <v>9</v>
      </c>
      <c r="U4467">
        <v>64</v>
      </c>
    </row>
    <row r="4468" spans="1:22" x14ac:dyDescent="0.2">
      <c r="A4468" s="1">
        <v>32397</v>
      </c>
      <c r="B4468">
        <v>1988</v>
      </c>
      <c r="C4468">
        <f>_xlfn.MAXIFS(Table1[ScheduleWeekWritten],Table1[ScheduleSeason],Table1[[#This Row],[ScheduleSeason]])</f>
        <v>16</v>
      </c>
      <c r="D4468">
        <v>2</v>
      </c>
      <c r="E4468" cm="1">
        <f t="array" ref="E4468">_xlfn.XLOOKUP(Table1[[#This Row],[ScheduleWeekWritten]],Table3[Game],100+Table3[Increase],Table1[[#This Row],[ScheduleWeekWritten]])</f>
        <v>2</v>
      </c>
      <c r="F4468" t="b">
        <v>0</v>
      </c>
      <c r="G4468" t="s">
        <v>62</v>
      </c>
      <c r="H4468">
        <v>3</v>
      </c>
      <c r="I4468">
        <v>23</v>
      </c>
      <c r="J4468" t="s">
        <v>31</v>
      </c>
      <c r="K4468" t="s">
        <v>63</v>
      </c>
      <c r="L4468" t="str">
        <f>_xlfn.XLOOKUP(Table1[[#This Row],[TeamFavoriteID]],Table2[team_id],Table2[team_name],_xlfn.XLOOKUP(Table1[[#This Row],[TeamFavoriteID]],Table2[team_id_pfr],Table2[team_name],"Even"))</f>
        <v>Cleveland Browns</v>
      </c>
      <c r="M4468">
        <v>-9.5</v>
      </c>
      <c r="N4468">
        <f>IF(Table1[[#This Row],[TeamFavorite]]=Table1[[#This Row],[TeamHome]],Table1[[#This Row],[ScoreAway]]-Table1[[#This Row],[ScoreHome]],Table1[[#This Row],[ScoreHome]]-Table1[[#This Row],[ScoreAway]])</f>
        <v>20</v>
      </c>
      <c r="O4468">
        <f>IF(Table1[[#This Row],[SpreadActual]]&lt;Table1[[#This Row],[SpreadFavorite]],1,0)</f>
        <v>0</v>
      </c>
      <c r="P4468">
        <v>40</v>
      </c>
      <c r="Q4468" t="s">
        <v>66</v>
      </c>
      <c r="R4468" t="b">
        <v>0</v>
      </c>
      <c r="S4468">
        <v>65</v>
      </c>
      <c r="T4468">
        <v>5</v>
      </c>
      <c r="U4468">
        <v>69</v>
      </c>
    </row>
    <row r="4469" spans="1:22" x14ac:dyDescent="0.2">
      <c r="A4469" s="1">
        <v>32397</v>
      </c>
      <c r="B4469">
        <v>1988</v>
      </c>
      <c r="C4469">
        <f>_xlfn.MAXIFS(Table1[ScheduleWeekWritten],Table1[ScheduleSeason],Table1[[#This Row],[ScheduleSeason]])</f>
        <v>16</v>
      </c>
      <c r="D4469">
        <v>2</v>
      </c>
      <c r="E4469" cm="1">
        <f t="array" ref="E4469">_xlfn.XLOOKUP(Table1[[#This Row],[ScheduleWeekWritten]],Table3[Game],100+Table3[Increase],Table1[[#This Row],[ScheduleWeekWritten]])</f>
        <v>2</v>
      </c>
      <c r="F4469" t="b">
        <v>0</v>
      </c>
      <c r="G4469" t="s">
        <v>24</v>
      </c>
      <c r="H4469">
        <v>34</v>
      </c>
      <c r="I4469">
        <v>3</v>
      </c>
      <c r="J4469" t="s">
        <v>27</v>
      </c>
      <c r="K4469" t="s">
        <v>88</v>
      </c>
      <c r="L4469" t="str">
        <f>_xlfn.XLOOKUP(Table1[[#This Row],[TeamFavoriteID]],Table2[team_id],Table2[team_name],_xlfn.XLOOKUP(Table1[[#This Row],[TeamFavoriteID]],Table2[team_id_pfr],Table2[team_name],"Even"))</f>
        <v>Denver Broncos</v>
      </c>
      <c r="M4469">
        <v>-12</v>
      </c>
      <c r="N4469">
        <f>IF(Table1[[#This Row],[TeamFavorite]]=Table1[[#This Row],[TeamHome]],Table1[[#This Row],[ScoreAway]]-Table1[[#This Row],[ScoreHome]],Table1[[#This Row],[ScoreHome]]-Table1[[#This Row],[ScoreAway]])</f>
        <v>-31</v>
      </c>
      <c r="O4469">
        <f>IF(Table1[[#This Row],[SpreadActual]]&lt;Table1[[#This Row],[SpreadFavorite]],1,0)</f>
        <v>1</v>
      </c>
      <c r="P4469">
        <v>43</v>
      </c>
      <c r="Q4469" t="s">
        <v>71</v>
      </c>
      <c r="R4469" t="b">
        <v>0</v>
      </c>
      <c r="S4469">
        <v>69</v>
      </c>
      <c r="T4469">
        <v>13</v>
      </c>
      <c r="U4469">
        <v>43</v>
      </c>
    </row>
    <row r="4470" spans="1:22" x14ac:dyDescent="0.2">
      <c r="A4470" s="1">
        <v>32397</v>
      </c>
      <c r="B4470">
        <v>1988</v>
      </c>
      <c r="C4470">
        <f>_xlfn.MAXIFS(Table1[ScheduleWeekWritten],Table1[ScheduleSeason],Table1[[#This Row],[ScheduleSeason]])</f>
        <v>16</v>
      </c>
      <c r="D4470">
        <v>2</v>
      </c>
      <c r="E4470" cm="1">
        <f t="array" ref="E4470">_xlfn.XLOOKUP(Table1[[#This Row],[ScheduleWeekWritten]],Table3[Game],100+Table3[Increase],Table1[[#This Row],[ScheduleWeekWritten]])</f>
        <v>2</v>
      </c>
      <c r="F4470" t="b">
        <v>0</v>
      </c>
      <c r="G4470" t="s">
        <v>33</v>
      </c>
      <c r="H4470">
        <v>10</v>
      </c>
      <c r="I4470">
        <v>13</v>
      </c>
      <c r="J4470" t="s">
        <v>127</v>
      </c>
      <c r="K4470" t="s">
        <v>35</v>
      </c>
      <c r="L4470" t="str">
        <f>_xlfn.XLOOKUP(Table1[[#This Row],[TeamFavoriteID]],Table2[team_id],Table2[team_name],_xlfn.XLOOKUP(Table1[[#This Row],[TeamFavoriteID]],Table2[team_id_pfr],Table2[team_name],"Even"))</f>
        <v>Green Bay Packers</v>
      </c>
      <c r="M4470">
        <v>-6.5</v>
      </c>
      <c r="N4470">
        <f>IF(Table1[[#This Row],[TeamFavorite]]=Table1[[#This Row],[TeamHome]],Table1[[#This Row],[ScoreAway]]-Table1[[#This Row],[ScoreHome]],Table1[[#This Row],[ScoreHome]]-Table1[[#This Row],[ScoreAway]])</f>
        <v>3</v>
      </c>
      <c r="O4470">
        <f>IF(Table1[[#This Row],[SpreadActual]]&lt;Table1[[#This Row],[SpreadFavorite]],1,0)</f>
        <v>0</v>
      </c>
      <c r="P4470">
        <v>42</v>
      </c>
      <c r="Q4470" t="s">
        <v>82</v>
      </c>
      <c r="R4470" t="b">
        <v>0</v>
      </c>
      <c r="S4470">
        <v>63</v>
      </c>
      <c r="T4470">
        <v>9</v>
      </c>
      <c r="U4470">
        <v>62</v>
      </c>
    </row>
    <row r="4471" spans="1:22" x14ac:dyDescent="0.2">
      <c r="A4471" s="1">
        <v>32397</v>
      </c>
      <c r="B4471">
        <v>1988</v>
      </c>
      <c r="C4471">
        <f>_xlfn.MAXIFS(Table1[ScheduleWeekWritten],Table1[ScheduleSeason],Table1[[#This Row],[ScheduleSeason]])</f>
        <v>16</v>
      </c>
      <c r="D4471">
        <v>2</v>
      </c>
      <c r="E4471" cm="1">
        <f t="array" ref="E4471">_xlfn.XLOOKUP(Table1[[#This Row],[ScheduleWeekWritten]],Table3[Game],100+Table3[Increase],Table1[[#This Row],[ScheduleWeekWritten]])</f>
        <v>2</v>
      </c>
      <c r="F4471" t="b">
        <v>0</v>
      </c>
      <c r="G4471" t="s">
        <v>23</v>
      </c>
      <c r="H4471">
        <v>38</v>
      </c>
      <c r="I4471">
        <v>35</v>
      </c>
      <c r="J4471" t="s">
        <v>138</v>
      </c>
      <c r="K4471" t="s">
        <v>25</v>
      </c>
      <c r="L4471" t="str">
        <f>_xlfn.XLOOKUP(Table1[[#This Row],[TeamFavoriteID]],Table2[team_id],Table2[team_name],_xlfn.XLOOKUP(Table1[[#This Row],[TeamFavoriteID]],Table2[team_id_pfr],Table2[team_name],"Even"))</f>
        <v>Houston Oilers</v>
      </c>
      <c r="M4471">
        <v>-2.5</v>
      </c>
      <c r="N4471">
        <f>IF(Table1[[#This Row],[TeamFavorite]]=Table1[[#This Row],[TeamHome]],Table1[[#This Row],[ScoreAway]]-Table1[[#This Row],[ScoreHome]],Table1[[#This Row],[ScoreHome]]-Table1[[#This Row],[ScoreAway]])</f>
        <v>-3</v>
      </c>
      <c r="O4471">
        <f>IF(Table1[[#This Row],[SpreadActual]]&lt;Table1[[#This Row],[SpreadFavorite]],1,0)</f>
        <v>1</v>
      </c>
      <c r="P4471">
        <v>40</v>
      </c>
      <c r="Q4471" t="s">
        <v>102</v>
      </c>
      <c r="R4471" t="b">
        <v>0</v>
      </c>
      <c r="S4471">
        <v>72</v>
      </c>
      <c r="T4471">
        <v>0</v>
      </c>
      <c r="V4471" t="s">
        <v>103</v>
      </c>
    </row>
    <row r="4472" spans="1:22" x14ac:dyDescent="0.2">
      <c r="A4472" s="1">
        <v>32397</v>
      </c>
      <c r="B4472">
        <v>1988</v>
      </c>
      <c r="C4472">
        <f>_xlfn.MAXIFS(Table1[ScheduleWeekWritten],Table1[ScheduleSeason],Table1[[#This Row],[ScheduleSeason]])</f>
        <v>16</v>
      </c>
      <c r="D4472">
        <v>2</v>
      </c>
      <c r="E4472" cm="1">
        <f t="array" ref="E4472">_xlfn.XLOOKUP(Table1[[#This Row],[ScheduleWeekWritten]],Table3[Game],100+Table3[Increase],Table1[[#This Row],[ScheduleWeekWritten]])</f>
        <v>2</v>
      </c>
      <c r="F4472" t="b">
        <v>0</v>
      </c>
      <c r="G4472" t="s">
        <v>140</v>
      </c>
      <c r="H4472">
        <v>13</v>
      </c>
      <c r="I4472">
        <v>17</v>
      </c>
      <c r="J4472" t="s">
        <v>46</v>
      </c>
      <c r="K4472" t="s">
        <v>47</v>
      </c>
      <c r="L4472" t="str">
        <f>_xlfn.XLOOKUP(Table1[[#This Row],[TeamFavoriteID]],Table2[team_id],Table2[team_name],_xlfn.XLOOKUP(Table1[[#This Row],[TeamFavoriteID]],Table2[team_id_pfr],Table2[team_name],"Even"))</f>
        <v>Chicago Bears</v>
      </c>
      <c r="M4472">
        <v>-1.5</v>
      </c>
      <c r="N4472">
        <f>IF(Table1[[#This Row],[TeamFavorite]]=Table1[[#This Row],[TeamHome]],Table1[[#This Row],[ScoreAway]]-Table1[[#This Row],[ScoreHome]],Table1[[#This Row],[ScoreHome]]-Table1[[#This Row],[ScoreAway]])</f>
        <v>-4</v>
      </c>
      <c r="O4472">
        <f>IF(Table1[[#This Row],[SpreadActual]]&lt;Table1[[#This Row],[SpreadFavorite]],1,0)</f>
        <v>1</v>
      </c>
      <c r="P4472">
        <v>42</v>
      </c>
      <c r="Q4472" t="s">
        <v>141</v>
      </c>
      <c r="R4472" t="b">
        <v>0</v>
      </c>
      <c r="S4472">
        <v>72</v>
      </c>
      <c r="T4472">
        <v>0</v>
      </c>
      <c r="V4472" t="s">
        <v>103</v>
      </c>
    </row>
    <row r="4473" spans="1:22" x14ac:dyDescent="0.2">
      <c r="A4473" s="1">
        <v>32397</v>
      </c>
      <c r="B4473">
        <v>1988</v>
      </c>
      <c r="C4473">
        <f>_xlfn.MAXIFS(Table1[ScheduleWeekWritten],Table1[ScheduleSeason],Table1[[#This Row],[ScheduleSeason]])</f>
        <v>16</v>
      </c>
      <c r="D4473">
        <v>2</v>
      </c>
      <c r="E4473" cm="1">
        <f t="array" ref="E4473">_xlfn.XLOOKUP(Table1[[#This Row],[ScheduleWeekWritten]],Table3[Game],100+Table3[Increase],Table1[[#This Row],[ScheduleWeekWritten]])</f>
        <v>2</v>
      </c>
      <c r="F4473" t="b">
        <v>0</v>
      </c>
      <c r="G4473" t="s">
        <v>39</v>
      </c>
      <c r="H4473">
        <v>17</v>
      </c>
      <c r="I4473">
        <v>10</v>
      </c>
      <c r="J4473" t="s">
        <v>45</v>
      </c>
      <c r="K4473" t="s">
        <v>40</v>
      </c>
      <c r="L4473" t="str">
        <f>_xlfn.XLOOKUP(Table1[[#This Row],[TeamFavoriteID]],Table2[team_id],Table2[team_name],_xlfn.XLOOKUP(Table1[[#This Row],[TeamFavoriteID]],Table2[team_id_pfr],Table2[team_name],"Even"))</f>
        <v>Los Angeles Rams</v>
      </c>
      <c r="M4473">
        <v>-10</v>
      </c>
      <c r="N4473">
        <f>IF(Table1[[#This Row],[TeamFavorite]]=Table1[[#This Row],[TeamHome]],Table1[[#This Row],[ScoreAway]]-Table1[[#This Row],[ScoreHome]],Table1[[#This Row],[ScoreHome]]-Table1[[#This Row],[ScoreAway]])</f>
        <v>-7</v>
      </c>
      <c r="O4473">
        <f>IF(Table1[[#This Row],[SpreadActual]]&lt;Table1[[#This Row],[SpreadFavorite]],1,0)</f>
        <v>0</v>
      </c>
      <c r="P4473">
        <v>43</v>
      </c>
      <c r="Q4473" t="s">
        <v>135</v>
      </c>
      <c r="R4473" t="b">
        <v>0</v>
      </c>
      <c r="S4473">
        <v>64</v>
      </c>
      <c r="T4473">
        <v>9</v>
      </c>
      <c r="U4473">
        <v>78</v>
      </c>
    </row>
    <row r="4474" spans="1:22" x14ac:dyDescent="0.2">
      <c r="A4474" s="1">
        <v>32397</v>
      </c>
      <c r="B4474">
        <v>1988</v>
      </c>
      <c r="C4474">
        <f>_xlfn.MAXIFS(Table1[ScheduleWeekWritten],Table1[ScheduleSeason],Table1[[#This Row],[ScheduleSeason]])</f>
        <v>16</v>
      </c>
      <c r="D4474">
        <v>2</v>
      </c>
      <c r="E4474" cm="1">
        <f t="array" ref="E4474">_xlfn.XLOOKUP(Table1[[#This Row],[ScheduleWeekWritten]],Table3[Game],100+Table3[Increase],Table1[[#This Row],[ScheduleWeekWritten]])</f>
        <v>2</v>
      </c>
      <c r="F4474" t="b">
        <v>0</v>
      </c>
      <c r="G4474" t="s">
        <v>54</v>
      </c>
      <c r="H4474">
        <v>36</v>
      </c>
      <c r="I4474">
        <v>6</v>
      </c>
      <c r="J4474" t="s">
        <v>115</v>
      </c>
      <c r="K4474" t="s">
        <v>55</v>
      </c>
      <c r="L4474" t="str">
        <f>_xlfn.XLOOKUP(Table1[[#This Row],[TeamFavoriteID]],Table2[team_id],Table2[team_name],_xlfn.XLOOKUP(Table1[[#This Row],[TeamFavoriteID]],Table2[team_id_pfr],Table2[team_name],"Even"))</f>
        <v>Minnesota Vikings</v>
      </c>
      <c r="M4474">
        <v>-6.5</v>
      </c>
      <c r="N4474">
        <f>IF(Table1[[#This Row],[TeamFavorite]]=Table1[[#This Row],[TeamHome]],Table1[[#This Row],[ScoreAway]]-Table1[[#This Row],[ScoreHome]],Table1[[#This Row],[ScoreHome]]-Table1[[#This Row],[ScoreAway]])</f>
        <v>-30</v>
      </c>
      <c r="O4474">
        <f>IF(Table1[[#This Row],[SpreadActual]]&lt;Table1[[#This Row],[SpreadFavorite]],1,0)</f>
        <v>1</v>
      </c>
      <c r="P4474">
        <v>45</v>
      </c>
      <c r="Q4474" t="s">
        <v>137</v>
      </c>
      <c r="R4474" t="b">
        <v>0</v>
      </c>
      <c r="S4474">
        <v>72</v>
      </c>
      <c r="T4474">
        <v>0</v>
      </c>
      <c r="V4474" t="s">
        <v>103</v>
      </c>
    </row>
    <row r="4475" spans="1:22" x14ac:dyDescent="0.2">
      <c r="A4475" s="1">
        <v>32397</v>
      </c>
      <c r="B4475">
        <v>1988</v>
      </c>
      <c r="C4475">
        <f>_xlfn.MAXIFS(Table1[ScheduleWeekWritten],Table1[ScheduleSeason],Table1[[#This Row],[ScheduleSeason]])</f>
        <v>16</v>
      </c>
      <c r="D4475">
        <v>2</v>
      </c>
      <c r="E4475" cm="1">
        <f t="array" ref="E4475">_xlfn.XLOOKUP(Table1[[#This Row],[ScheduleWeekWritten]],Table3[Game],100+Table3[Increase],Table1[[#This Row],[ScheduleWeekWritten]])</f>
        <v>2</v>
      </c>
      <c r="F4475" t="b">
        <v>0</v>
      </c>
      <c r="G4475" t="s">
        <v>50</v>
      </c>
      <c r="H4475">
        <v>17</v>
      </c>
      <c r="I4475">
        <v>20</v>
      </c>
      <c r="J4475" t="s">
        <v>53</v>
      </c>
      <c r="K4475" t="s">
        <v>90</v>
      </c>
      <c r="L4475" t="str">
        <f>_xlfn.XLOOKUP(Table1[[#This Row],[TeamFavoriteID]],Table2[team_id],Table2[team_name],_xlfn.XLOOKUP(Table1[[#This Row],[TeamFavoriteID]],Table2[team_id_pfr],Table2[team_name],"Even"))</f>
        <v>New York Giants</v>
      </c>
      <c r="M4475">
        <v>-2</v>
      </c>
      <c r="N4475">
        <f>IF(Table1[[#This Row],[TeamFavorite]]=Table1[[#This Row],[TeamHome]],Table1[[#This Row],[ScoreAway]]-Table1[[#This Row],[ScoreHome]],Table1[[#This Row],[ScoreHome]]-Table1[[#This Row],[ScoreAway]])</f>
        <v>3</v>
      </c>
      <c r="O4475">
        <f>IF(Table1[[#This Row],[SpreadActual]]&lt;Table1[[#This Row],[SpreadFavorite]],1,0)</f>
        <v>0</v>
      </c>
      <c r="P4475">
        <v>44</v>
      </c>
      <c r="Q4475" t="s">
        <v>126</v>
      </c>
      <c r="R4475" t="b">
        <v>0</v>
      </c>
      <c r="S4475">
        <v>69</v>
      </c>
      <c r="T4475">
        <v>15</v>
      </c>
      <c r="U4475">
        <v>51</v>
      </c>
    </row>
    <row r="4476" spans="1:22" x14ac:dyDescent="0.2">
      <c r="A4476" s="1">
        <v>32397</v>
      </c>
      <c r="B4476">
        <v>1988</v>
      </c>
      <c r="C4476">
        <f>_xlfn.MAXIFS(Table1[ScheduleWeekWritten],Table1[ScheduleSeason],Table1[[#This Row],[ScheduleSeason]])</f>
        <v>16</v>
      </c>
      <c r="D4476">
        <v>2</v>
      </c>
      <c r="E4476" cm="1">
        <f t="array" ref="E4476">_xlfn.XLOOKUP(Table1[[#This Row],[ScheduleWeekWritten]],Table3[Game],100+Table3[Increase],Table1[[#This Row],[ScheduleWeekWritten]])</f>
        <v>2</v>
      </c>
      <c r="F4476" t="b">
        <v>0</v>
      </c>
      <c r="G4476" t="s">
        <v>58</v>
      </c>
      <c r="H4476">
        <v>24</v>
      </c>
      <c r="I4476">
        <v>28</v>
      </c>
      <c r="J4476" t="s">
        <v>101</v>
      </c>
      <c r="K4476" t="s">
        <v>77</v>
      </c>
      <c r="L4476" t="str">
        <f>_xlfn.XLOOKUP(Table1[[#This Row],[TeamFavoriteID]],Table2[team_id],Table2[team_name],_xlfn.XLOOKUP(Table1[[#This Row],[TeamFavoriteID]],Table2[team_id_pfr],Table2[team_name],"Even"))</f>
        <v>Philadelphia Eagles</v>
      </c>
      <c r="M4476">
        <v>-5</v>
      </c>
      <c r="N4476">
        <f>IF(Table1[[#This Row],[TeamFavorite]]=Table1[[#This Row],[TeamHome]],Table1[[#This Row],[ScoreAway]]-Table1[[#This Row],[ScoreHome]],Table1[[#This Row],[ScoreHome]]-Table1[[#This Row],[ScoreAway]])</f>
        <v>4</v>
      </c>
      <c r="O4476">
        <f>IF(Table1[[#This Row],[SpreadActual]]&lt;Table1[[#This Row],[SpreadFavorite]],1,0)</f>
        <v>0</v>
      </c>
      <c r="P4476">
        <v>47</v>
      </c>
      <c r="Q4476" t="s">
        <v>112</v>
      </c>
      <c r="R4476" t="b">
        <v>0</v>
      </c>
      <c r="S4476">
        <v>66</v>
      </c>
      <c r="T4476">
        <v>9</v>
      </c>
      <c r="U4476">
        <v>59</v>
      </c>
    </row>
    <row r="4477" spans="1:22" x14ac:dyDescent="0.2">
      <c r="A4477" s="1">
        <v>32397</v>
      </c>
      <c r="B4477">
        <v>1988</v>
      </c>
      <c r="C4477">
        <f>_xlfn.MAXIFS(Table1[ScheduleWeekWritten],Table1[ScheduleSeason],Table1[[#This Row],[ScheduleSeason]])</f>
        <v>16</v>
      </c>
      <c r="D4477">
        <v>2</v>
      </c>
      <c r="E4477" cm="1">
        <f t="array" ref="E4477">_xlfn.XLOOKUP(Table1[[#This Row],[ScheduleWeekWritten]],Table3[Game],100+Table3[Increase],Table1[[#This Row],[ScheduleWeekWritten]])</f>
        <v>2</v>
      </c>
      <c r="F4477" t="b">
        <v>0</v>
      </c>
      <c r="G4477" t="s">
        <v>128</v>
      </c>
      <c r="H4477">
        <v>31</v>
      </c>
      <c r="I4477">
        <v>10</v>
      </c>
      <c r="J4477" t="s">
        <v>42</v>
      </c>
      <c r="K4477" t="s">
        <v>132</v>
      </c>
      <c r="L4477" t="str">
        <f>_xlfn.XLOOKUP(Table1[[#This Row],[TeamFavoriteID]],Table2[team_id],Table2[team_name],_xlfn.XLOOKUP(Table1[[#This Row],[TeamFavoriteID]],Table2[team_id_pfr],Table2[team_name],"Even"))</f>
        <v>Seattle Seahawks</v>
      </c>
      <c r="M4477">
        <v>-8</v>
      </c>
      <c r="N4477">
        <f>IF(Table1[[#This Row],[TeamFavorite]]=Table1[[#This Row],[TeamHome]],Table1[[#This Row],[ScoreAway]]-Table1[[#This Row],[ScoreHome]],Table1[[#This Row],[ScoreHome]]-Table1[[#This Row],[ScoreAway]])</f>
        <v>-21</v>
      </c>
      <c r="O4477">
        <f>IF(Table1[[#This Row],[SpreadActual]]&lt;Table1[[#This Row],[SpreadFavorite]],1,0)</f>
        <v>1</v>
      </c>
      <c r="P4477">
        <v>43</v>
      </c>
      <c r="Q4477" t="s">
        <v>129</v>
      </c>
      <c r="R4477" t="b">
        <v>0</v>
      </c>
      <c r="S4477">
        <v>72</v>
      </c>
      <c r="T4477">
        <v>0</v>
      </c>
      <c r="V4477" t="s">
        <v>103</v>
      </c>
    </row>
    <row r="4478" spans="1:22" x14ac:dyDescent="0.2">
      <c r="A4478" s="1">
        <v>32397</v>
      </c>
      <c r="B4478">
        <v>1988</v>
      </c>
      <c r="C4478">
        <f>_xlfn.MAXIFS(Table1[ScheduleWeekWritten],Table1[ScheduleSeason],Table1[[#This Row],[ScheduleSeason]])</f>
        <v>16</v>
      </c>
      <c r="D4478">
        <v>2</v>
      </c>
      <c r="E4478" cm="1">
        <f t="array" ref="E4478">_xlfn.XLOOKUP(Table1[[#This Row],[ScheduleWeekWritten]],Table3[Game],100+Table3[Increase],Table1[[#This Row],[ScheduleWeekWritten]])</f>
        <v>2</v>
      </c>
      <c r="F4478" t="b">
        <v>0</v>
      </c>
      <c r="G4478" t="s">
        <v>61</v>
      </c>
      <c r="H4478">
        <v>30</v>
      </c>
      <c r="I4478">
        <v>29</v>
      </c>
      <c r="J4478" t="s">
        <v>49</v>
      </c>
      <c r="K4478" t="s">
        <v>85</v>
      </c>
      <c r="L4478" t="str">
        <f>_xlfn.XLOOKUP(Table1[[#This Row],[TeamFavoriteID]],Table2[team_id],Table2[team_name],_xlfn.XLOOKUP(Table1[[#This Row],[TeamFavoriteID]],Table2[team_id_pfr],Table2[team_name],"Even"))</f>
        <v>Washington Commanders</v>
      </c>
      <c r="M4478">
        <v>-7.5</v>
      </c>
      <c r="N4478">
        <f>IF(Table1[[#This Row],[TeamFavorite]]=Table1[[#This Row],[TeamHome]],Table1[[#This Row],[ScoreAway]]-Table1[[#This Row],[ScoreHome]],Table1[[#This Row],[ScoreHome]]-Table1[[#This Row],[ScoreAway]])</f>
        <v>1</v>
      </c>
      <c r="O4478">
        <f>IF(Table1[[#This Row],[SpreadActual]]&lt;Table1[[#This Row],[SpreadFavorite]],1,0)</f>
        <v>0</v>
      </c>
      <c r="P4478">
        <v>43</v>
      </c>
      <c r="Q4478" t="s">
        <v>64</v>
      </c>
      <c r="R4478" t="b">
        <v>0</v>
      </c>
      <c r="S4478">
        <v>73</v>
      </c>
      <c r="T4478">
        <v>9</v>
      </c>
      <c r="U4478">
        <v>61</v>
      </c>
    </row>
    <row r="4479" spans="1:22" x14ac:dyDescent="0.2">
      <c r="A4479" s="1">
        <v>32398</v>
      </c>
      <c r="B4479">
        <v>1988</v>
      </c>
      <c r="C4479">
        <f>_xlfn.MAXIFS(Table1[ScheduleWeekWritten],Table1[ScheduleSeason],Table1[[#This Row],[ScheduleSeason]])</f>
        <v>16</v>
      </c>
      <c r="D4479">
        <v>2</v>
      </c>
      <c r="E4479" cm="1">
        <f t="array" ref="E4479">_xlfn.XLOOKUP(Table1[[#This Row],[ScheduleWeekWritten]],Table3[Game],100+Table3[Increase],Table1[[#This Row],[ScheduleWeekWritten]])</f>
        <v>2</v>
      </c>
      <c r="F4479" t="b">
        <v>0</v>
      </c>
      <c r="G4479" t="s">
        <v>145</v>
      </c>
      <c r="H4479">
        <v>14</v>
      </c>
      <c r="I4479">
        <v>17</v>
      </c>
      <c r="J4479" t="s">
        <v>67</v>
      </c>
      <c r="K4479" t="s">
        <v>59</v>
      </c>
      <c r="L4479" t="str">
        <f>_xlfn.XLOOKUP(Table1[[#This Row],[TeamFavoriteID]],Table2[team_id],Table2[team_name],_xlfn.XLOOKUP(Table1[[#This Row],[TeamFavoriteID]],Table2[team_id_pfr],Table2[team_name],"Even"))</f>
        <v>Arizona Cardinals</v>
      </c>
      <c r="M4479">
        <v>-2.5</v>
      </c>
      <c r="N4479">
        <f>IF(Table1[[#This Row],[TeamFavorite]]=Table1[[#This Row],[TeamHome]],Table1[[#This Row],[ScoreAway]]-Table1[[#This Row],[ScoreHome]],Table1[[#This Row],[ScoreHome]]-Table1[[#This Row],[ScoreAway]])</f>
        <v>-3</v>
      </c>
      <c r="O4479">
        <f>IF(Table1[[#This Row],[SpreadActual]]&lt;Table1[[#This Row],[SpreadFavorite]],1,0)</f>
        <v>1</v>
      </c>
      <c r="P4479">
        <v>45</v>
      </c>
      <c r="Q4479" t="s">
        <v>146</v>
      </c>
      <c r="R4479" t="b">
        <v>0</v>
      </c>
      <c r="S4479">
        <v>89</v>
      </c>
      <c r="T4479">
        <v>10</v>
      </c>
      <c r="U4479">
        <v>25</v>
      </c>
    </row>
    <row r="4480" spans="1:22" x14ac:dyDescent="0.2">
      <c r="A4480" s="1">
        <v>32404</v>
      </c>
      <c r="B4480">
        <v>1988</v>
      </c>
      <c r="C4480">
        <f>_xlfn.MAXIFS(Table1[ScheduleWeekWritten],Table1[ScheduleSeason],Table1[[#This Row],[ScheduleSeason]])</f>
        <v>16</v>
      </c>
      <c r="D4480">
        <v>3</v>
      </c>
      <c r="E4480" cm="1">
        <f t="array" ref="E4480">_xlfn.XLOOKUP(Table1[[#This Row],[ScheduleWeekWritten]],Table3[Game],100+Table3[Increase],Table1[[#This Row],[ScheduleWeekWritten]])</f>
        <v>3</v>
      </c>
      <c r="F4480" t="b">
        <v>0</v>
      </c>
      <c r="G4480" t="s">
        <v>46</v>
      </c>
      <c r="H4480">
        <v>7</v>
      </c>
      <c r="I4480">
        <v>31</v>
      </c>
      <c r="J4480" t="s">
        <v>54</v>
      </c>
      <c r="K4480" t="s">
        <v>47</v>
      </c>
      <c r="L4480" t="str">
        <f>_xlfn.XLOOKUP(Table1[[#This Row],[TeamFavoriteID]],Table2[team_id],Table2[team_name],_xlfn.XLOOKUP(Table1[[#This Row],[TeamFavoriteID]],Table2[team_id_pfr],Table2[team_name],"Even"))</f>
        <v>Chicago Bears</v>
      </c>
      <c r="M4480">
        <v>-3</v>
      </c>
      <c r="N4480">
        <f>IF(Table1[[#This Row],[TeamFavorite]]=Table1[[#This Row],[TeamHome]],Table1[[#This Row],[ScoreAway]]-Table1[[#This Row],[ScoreHome]],Table1[[#This Row],[ScoreHome]]-Table1[[#This Row],[ScoreAway]])</f>
        <v>24</v>
      </c>
      <c r="O4480">
        <f>IF(Table1[[#This Row],[SpreadActual]]&lt;Table1[[#This Row],[SpreadFavorite]],1,0)</f>
        <v>0</v>
      </c>
      <c r="P4480">
        <v>42</v>
      </c>
      <c r="Q4480" t="s">
        <v>114</v>
      </c>
      <c r="R4480" t="b">
        <v>0</v>
      </c>
      <c r="S4480">
        <v>76</v>
      </c>
      <c r="T4480">
        <v>9</v>
      </c>
      <c r="U4480">
        <v>66</v>
      </c>
    </row>
    <row r="4481" spans="1:22" x14ac:dyDescent="0.2">
      <c r="A4481" s="1">
        <v>32404</v>
      </c>
      <c r="B4481">
        <v>1988</v>
      </c>
      <c r="C4481">
        <f>_xlfn.MAXIFS(Table1[ScheduleWeekWritten],Table1[ScheduleSeason],Table1[[#This Row],[ScheduleSeason]])</f>
        <v>16</v>
      </c>
      <c r="D4481">
        <v>3</v>
      </c>
      <c r="E4481" cm="1">
        <f t="array" ref="E4481">_xlfn.XLOOKUP(Table1[[#This Row],[ScheduleWeekWritten]],Table3[Game],100+Table3[Increase],Table1[[#This Row],[ScheduleWeekWritten]])</f>
        <v>3</v>
      </c>
      <c r="F4481" t="b">
        <v>0</v>
      </c>
      <c r="G4481" t="s">
        <v>67</v>
      </c>
      <c r="H4481">
        <v>10</v>
      </c>
      <c r="I4481">
        <v>12</v>
      </c>
      <c r="J4481" t="s">
        <v>50</v>
      </c>
      <c r="K4481" t="s">
        <v>90</v>
      </c>
      <c r="L4481" t="str">
        <f>_xlfn.XLOOKUP(Table1[[#This Row],[TeamFavoriteID]],Table2[team_id],Table2[team_name],_xlfn.XLOOKUP(Table1[[#This Row],[TeamFavoriteID]],Table2[team_id_pfr],Table2[team_name],"Even"))</f>
        <v>New York Giants</v>
      </c>
      <c r="M4481">
        <v>-3</v>
      </c>
      <c r="N4481">
        <f>IF(Table1[[#This Row],[TeamFavorite]]=Table1[[#This Row],[TeamHome]],Table1[[#This Row],[ScoreAway]]-Table1[[#This Row],[ScoreHome]],Table1[[#This Row],[ScoreHome]]-Table1[[#This Row],[ScoreAway]])</f>
        <v>-2</v>
      </c>
      <c r="O4481">
        <f>IF(Table1[[#This Row],[SpreadActual]]&lt;Table1[[#This Row],[SpreadFavorite]],1,0)</f>
        <v>0</v>
      </c>
      <c r="P4481">
        <v>42</v>
      </c>
      <c r="Q4481" t="s">
        <v>119</v>
      </c>
      <c r="R4481" t="b">
        <v>0</v>
      </c>
      <c r="S4481">
        <v>82</v>
      </c>
      <c r="T4481">
        <v>16</v>
      </c>
      <c r="U4481">
        <v>71</v>
      </c>
    </row>
    <row r="4482" spans="1:22" x14ac:dyDescent="0.2">
      <c r="A4482" s="1">
        <v>32404</v>
      </c>
      <c r="B4482">
        <v>1988</v>
      </c>
      <c r="C4482">
        <f>_xlfn.MAXIFS(Table1[ScheduleWeekWritten],Table1[ScheduleSeason],Table1[[#This Row],[ScheduleSeason]])</f>
        <v>16</v>
      </c>
      <c r="D4482">
        <v>3</v>
      </c>
      <c r="E4482" cm="1">
        <f t="array" ref="E4482">_xlfn.XLOOKUP(Table1[[#This Row],[ScheduleWeekWritten]],Table3[Game],100+Table3[Increase],Table1[[#This Row],[ScheduleWeekWritten]])</f>
        <v>3</v>
      </c>
      <c r="F4482" t="b">
        <v>0</v>
      </c>
      <c r="G4482" t="s">
        <v>45</v>
      </c>
      <c r="H4482">
        <v>14</v>
      </c>
      <c r="I4482">
        <v>22</v>
      </c>
      <c r="J4482" t="s">
        <v>95</v>
      </c>
      <c r="K4482" t="s">
        <v>98</v>
      </c>
      <c r="L4482" t="str">
        <f>_xlfn.XLOOKUP(Table1[[#This Row],[TeamFavoriteID]],Table2[team_id],Table2[team_name],_xlfn.XLOOKUP(Table1[[#This Row],[TeamFavoriteID]],Table2[team_id_pfr],Table2[team_name],"Even"))</f>
        <v>New Orleans Saints</v>
      </c>
      <c r="M4482">
        <v>-5.5</v>
      </c>
      <c r="N4482">
        <f>IF(Table1[[#This Row],[TeamFavorite]]=Table1[[#This Row],[TeamHome]],Table1[[#This Row],[ScoreAway]]-Table1[[#This Row],[ScoreHome]],Table1[[#This Row],[ScoreHome]]-Table1[[#This Row],[ScoreAway]])</f>
        <v>-8</v>
      </c>
      <c r="O4482">
        <f>IF(Table1[[#This Row],[SpreadActual]]&lt;Table1[[#This Row],[SpreadFavorite]],1,0)</f>
        <v>1</v>
      </c>
      <c r="P4482">
        <v>44</v>
      </c>
      <c r="Q4482" t="s">
        <v>125</v>
      </c>
      <c r="R4482" t="b">
        <v>0</v>
      </c>
      <c r="S4482">
        <v>72</v>
      </c>
      <c r="T4482">
        <v>0</v>
      </c>
      <c r="V4482" t="s">
        <v>103</v>
      </c>
    </row>
    <row r="4483" spans="1:22" x14ac:dyDescent="0.2">
      <c r="A4483" s="1">
        <v>32404</v>
      </c>
      <c r="B4483">
        <v>1988</v>
      </c>
      <c r="C4483">
        <f>_xlfn.MAXIFS(Table1[ScheduleWeekWritten],Table1[ScheduleSeason],Table1[[#This Row],[ScheduleSeason]])</f>
        <v>16</v>
      </c>
      <c r="D4483">
        <v>3</v>
      </c>
      <c r="E4483" cm="1">
        <f t="array" ref="E4483">_xlfn.XLOOKUP(Table1[[#This Row],[ScheduleWeekWritten]],Table3[Game],100+Table3[Increase],Table1[[#This Row],[ScheduleWeekWritten]])</f>
        <v>3</v>
      </c>
      <c r="F4483" t="b">
        <v>0</v>
      </c>
      <c r="G4483" t="s">
        <v>42</v>
      </c>
      <c r="H4483">
        <v>20</v>
      </c>
      <c r="I4483">
        <v>13</v>
      </c>
      <c r="J4483" t="s">
        <v>24</v>
      </c>
      <c r="K4483" t="s">
        <v>88</v>
      </c>
      <c r="L4483" t="str">
        <f>_xlfn.XLOOKUP(Table1[[#This Row],[TeamFavoriteID]],Table2[team_id],Table2[team_name],_xlfn.XLOOKUP(Table1[[#This Row],[TeamFavoriteID]],Table2[team_id_pfr],Table2[team_name],"Even"))</f>
        <v>Denver Broncos</v>
      </c>
      <c r="M4483">
        <v>-5</v>
      </c>
      <c r="N4483">
        <f>IF(Table1[[#This Row],[TeamFavorite]]=Table1[[#This Row],[TeamHome]],Table1[[#This Row],[ScoreAway]]-Table1[[#This Row],[ScoreHome]],Table1[[#This Row],[ScoreHome]]-Table1[[#This Row],[ScoreAway]])</f>
        <v>7</v>
      </c>
      <c r="O4483">
        <f>IF(Table1[[#This Row],[SpreadActual]]&lt;Table1[[#This Row],[SpreadFavorite]],1,0)</f>
        <v>0</v>
      </c>
      <c r="P4483">
        <v>43</v>
      </c>
      <c r="Q4483" t="s">
        <v>117</v>
      </c>
      <c r="R4483" t="b">
        <v>0</v>
      </c>
      <c r="S4483">
        <v>76</v>
      </c>
      <c r="T4483">
        <v>17</v>
      </c>
      <c r="U4483">
        <v>86</v>
      </c>
    </row>
    <row r="4484" spans="1:22" x14ac:dyDescent="0.2">
      <c r="A4484" s="1">
        <v>32404</v>
      </c>
      <c r="B4484">
        <v>1988</v>
      </c>
      <c r="C4484">
        <f>_xlfn.MAXIFS(Table1[ScheduleWeekWritten],Table1[ScheduleSeason],Table1[[#This Row],[ScheduleSeason]])</f>
        <v>16</v>
      </c>
      <c r="D4484">
        <v>3</v>
      </c>
      <c r="E4484" cm="1">
        <f t="array" ref="E4484">_xlfn.XLOOKUP(Table1[[#This Row],[ScheduleWeekWritten]],Table3[Game],100+Table3[Increase],Table1[[#This Row],[ScheduleWeekWritten]])</f>
        <v>3</v>
      </c>
      <c r="F4484" t="b">
        <v>0</v>
      </c>
      <c r="G4484" t="s">
        <v>138</v>
      </c>
      <c r="H4484">
        <v>17</v>
      </c>
      <c r="I4484">
        <v>22</v>
      </c>
      <c r="J4484" t="s">
        <v>39</v>
      </c>
      <c r="K4484" t="s">
        <v>40</v>
      </c>
      <c r="L4484" t="str">
        <f>_xlfn.XLOOKUP(Table1[[#This Row],[TeamFavoriteID]],Table2[team_id],Table2[team_name],_xlfn.XLOOKUP(Table1[[#This Row],[TeamFavoriteID]],Table2[team_id_pfr],Table2[team_name],"Even"))</f>
        <v>Los Angeles Rams</v>
      </c>
      <c r="M4484">
        <v>-1</v>
      </c>
      <c r="N4484">
        <f>IF(Table1[[#This Row],[TeamFavorite]]=Table1[[#This Row],[TeamHome]],Table1[[#This Row],[ScoreAway]]-Table1[[#This Row],[ScoreHome]],Table1[[#This Row],[ScoreHome]]-Table1[[#This Row],[ScoreAway]])</f>
        <v>-5</v>
      </c>
      <c r="O4484">
        <f>IF(Table1[[#This Row],[SpreadActual]]&lt;Table1[[#This Row],[SpreadFavorite]],1,0)</f>
        <v>1</v>
      </c>
      <c r="P4484">
        <v>41</v>
      </c>
      <c r="Q4484" t="s">
        <v>65</v>
      </c>
      <c r="R4484" t="b">
        <v>0</v>
      </c>
      <c r="S4484">
        <v>65</v>
      </c>
      <c r="T4484">
        <v>8</v>
      </c>
      <c r="U4484">
        <v>74</v>
      </c>
    </row>
    <row r="4485" spans="1:22" x14ac:dyDescent="0.2">
      <c r="A4485" s="1">
        <v>32404</v>
      </c>
      <c r="B4485">
        <v>1988</v>
      </c>
      <c r="C4485">
        <f>_xlfn.MAXIFS(Table1[ScheduleWeekWritten],Table1[ScheduleSeason],Table1[[#This Row],[ScheduleSeason]])</f>
        <v>16</v>
      </c>
      <c r="D4485">
        <v>3</v>
      </c>
      <c r="E4485" cm="1">
        <f t="array" ref="E4485">_xlfn.XLOOKUP(Table1[[#This Row],[ScheduleWeekWritten]],Table3[Game],100+Table3[Increase],Table1[[#This Row],[ScheduleWeekWritten]])</f>
        <v>3</v>
      </c>
      <c r="F4485" t="b">
        <v>0</v>
      </c>
      <c r="G4485" t="s">
        <v>19</v>
      </c>
      <c r="H4485">
        <v>24</v>
      </c>
      <c r="I4485">
        <v>17</v>
      </c>
      <c r="J4485" t="s">
        <v>33</v>
      </c>
      <c r="K4485" t="s">
        <v>91</v>
      </c>
      <c r="L4485" t="str">
        <f>_xlfn.XLOOKUP(Table1[[#This Row],[TeamFavoriteID]],Table2[team_id],Table2[team_name],_xlfn.XLOOKUP(Table1[[#This Row],[TeamFavoriteID]],Table2[team_id_pfr],Table2[team_name],"Even"))</f>
        <v>Miami Dolphins</v>
      </c>
      <c r="M4485">
        <v>-10</v>
      </c>
      <c r="N4485">
        <f>IF(Table1[[#This Row],[TeamFavorite]]=Table1[[#This Row],[TeamHome]],Table1[[#This Row],[ScoreAway]]-Table1[[#This Row],[ScoreHome]],Table1[[#This Row],[ScoreHome]]-Table1[[#This Row],[ScoreAway]])</f>
        <v>-7</v>
      </c>
      <c r="O4485">
        <f>IF(Table1[[#This Row],[SpreadActual]]&lt;Table1[[#This Row],[SpreadFavorite]],1,0)</f>
        <v>0</v>
      </c>
      <c r="P4485">
        <v>43</v>
      </c>
      <c r="Q4485" t="s">
        <v>143</v>
      </c>
      <c r="R4485" t="b">
        <v>0</v>
      </c>
      <c r="S4485">
        <v>84</v>
      </c>
      <c r="T4485">
        <v>12</v>
      </c>
      <c r="U4485">
        <v>72</v>
      </c>
    </row>
    <row r="4486" spans="1:22" x14ac:dyDescent="0.2">
      <c r="A4486" s="1">
        <v>32404</v>
      </c>
      <c r="B4486">
        <v>1988</v>
      </c>
      <c r="C4486">
        <f>_xlfn.MAXIFS(Table1[ScheduleWeekWritten],Table1[ScheduleSeason],Table1[[#This Row],[ScheduleSeason]])</f>
        <v>16</v>
      </c>
      <c r="D4486">
        <v>3</v>
      </c>
      <c r="E4486" cm="1">
        <f t="array" ref="E4486">_xlfn.XLOOKUP(Table1[[#This Row],[ScheduleWeekWritten]],Table3[Game],100+Table3[Increase],Table1[[#This Row],[ScheduleWeekWritten]])</f>
        <v>3</v>
      </c>
      <c r="F4486" t="b">
        <v>0</v>
      </c>
      <c r="G4486" t="s">
        <v>115</v>
      </c>
      <c r="H4486">
        <v>14</v>
      </c>
      <c r="I4486">
        <v>16</v>
      </c>
      <c r="J4486" t="s">
        <v>28</v>
      </c>
      <c r="K4486" t="s">
        <v>70</v>
      </c>
      <c r="L4486" t="str">
        <f>_xlfn.XLOOKUP(Table1[[#This Row],[TeamFavoriteID]],Table2[team_id],Table2[team_name],_xlfn.XLOOKUP(Table1[[#This Row],[TeamFavoriteID]],Table2[team_id_pfr],Table2[team_name],"Even"))</f>
        <v>Boston Patriots</v>
      </c>
      <c r="M4486">
        <v>-2.5</v>
      </c>
      <c r="N4486">
        <f>IF(Table1[[#This Row],[TeamFavorite]]=Table1[[#This Row],[TeamHome]],Table1[[#This Row],[ScoreAway]]-Table1[[#This Row],[ScoreHome]],Table1[[#This Row],[ScoreHome]]-Table1[[#This Row],[ScoreAway]])</f>
        <v>-2</v>
      </c>
      <c r="O4486">
        <f>IF(Table1[[#This Row],[SpreadActual]]&lt;Table1[[#This Row],[SpreadFavorite]],1,0)</f>
        <v>0</v>
      </c>
      <c r="P4486">
        <v>38</v>
      </c>
      <c r="Q4486" t="s">
        <v>116</v>
      </c>
      <c r="R4486" t="b">
        <v>0</v>
      </c>
      <c r="S4486">
        <v>67</v>
      </c>
      <c r="T4486">
        <v>14</v>
      </c>
      <c r="U4486">
        <v>75</v>
      </c>
    </row>
    <row r="4487" spans="1:22" x14ac:dyDescent="0.2">
      <c r="A4487" s="1">
        <v>32404</v>
      </c>
      <c r="B4487">
        <v>1988</v>
      </c>
      <c r="C4487">
        <f>_xlfn.MAXIFS(Table1[ScheduleWeekWritten],Table1[ScheduleSeason],Table1[[#This Row],[ScheduleSeason]])</f>
        <v>16</v>
      </c>
      <c r="D4487">
        <v>3</v>
      </c>
      <c r="E4487" cm="1">
        <f t="array" ref="E4487">_xlfn.XLOOKUP(Table1[[#This Row],[ScheduleWeekWritten]],Table3[Game],100+Table3[Increase],Table1[[#This Row],[ScheduleWeekWritten]])</f>
        <v>3</v>
      </c>
      <c r="F4487" t="b">
        <v>0</v>
      </c>
      <c r="G4487" t="s">
        <v>31</v>
      </c>
      <c r="H4487">
        <v>45</v>
      </c>
      <c r="I4487">
        <v>3</v>
      </c>
      <c r="J4487" t="s">
        <v>23</v>
      </c>
      <c r="K4487" t="s">
        <v>25</v>
      </c>
      <c r="L4487" t="str">
        <f>_xlfn.XLOOKUP(Table1[[#This Row],[TeamFavoriteID]],Table2[team_id],Table2[team_name],_xlfn.XLOOKUP(Table1[[#This Row],[TeamFavoriteID]],Table2[team_id_pfr],Table2[team_name],"Even"))</f>
        <v>Houston Oilers</v>
      </c>
      <c r="M4487">
        <v>-2</v>
      </c>
      <c r="N4487">
        <f>IF(Table1[[#This Row],[TeamFavorite]]=Table1[[#This Row],[TeamHome]],Table1[[#This Row],[ScoreAway]]-Table1[[#This Row],[ScoreHome]],Table1[[#This Row],[ScoreHome]]-Table1[[#This Row],[ScoreAway]])</f>
        <v>42</v>
      </c>
      <c r="O4487">
        <f>IF(Table1[[#This Row],[SpreadActual]]&lt;Table1[[#This Row],[SpreadFavorite]],1,0)</f>
        <v>0</v>
      </c>
      <c r="P4487">
        <v>41</v>
      </c>
      <c r="Q4487" t="s">
        <v>126</v>
      </c>
      <c r="R4487" t="b">
        <v>0</v>
      </c>
      <c r="S4487">
        <v>67</v>
      </c>
      <c r="T4487">
        <v>12</v>
      </c>
      <c r="U4487">
        <v>78</v>
      </c>
    </row>
    <row r="4488" spans="1:22" x14ac:dyDescent="0.2">
      <c r="A4488" s="1">
        <v>32404</v>
      </c>
      <c r="B4488">
        <v>1988</v>
      </c>
      <c r="C4488">
        <f>_xlfn.MAXIFS(Table1[ScheduleWeekWritten],Table1[ScheduleSeason],Table1[[#This Row],[ScheduleSeason]])</f>
        <v>16</v>
      </c>
      <c r="D4488">
        <v>3</v>
      </c>
      <c r="E4488" cm="1">
        <f t="array" ref="E4488">_xlfn.XLOOKUP(Table1[[#This Row],[ScheduleWeekWritten]],Table3[Game],100+Table3[Increase],Table1[[#This Row],[ScheduleWeekWritten]])</f>
        <v>3</v>
      </c>
      <c r="F4488" t="b">
        <v>0</v>
      </c>
      <c r="G4488" t="s">
        <v>49</v>
      </c>
      <c r="H4488">
        <v>12</v>
      </c>
      <c r="I4488">
        <v>17</v>
      </c>
      <c r="J4488" t="s">
        <v>101</v>
      </c>
      <c r="K4488" t="s">
        <v>51</v>
      </c>
      <c r="L4488" t="str">
        <f>_xlfn.XLOOKUP(Table1[[#This Row],[TeamFavoriteID]],Table2[team_id],Table2[team_name],_xlfn.XLOOKUP(Table1[[#This Row],[TeamFavoriteID]],Table2[team_id_pfr],Table2[team_name],"Even"))</f>
        <v>Pittsburgh Steelers</v>
      </c>
      <c r="M4488">
        <v>-2.5</v>
      </c>
      <c r="N4488">
        <f>IF(Table1[[#This Row],[TeamFavorite]]=Table1[[#This Row],[TeamHome]],Table1[[#This Row],[ScoreAway]]-Table1[[#This Row],[ScoreHome]],Table1[[#This Row],[ScoreHome]]-Table1[[#This Row],[ScoreAway]])</f>
        <v>5</v>
      </c>
      <c r="O4488">
        <f>IF(Table1[[#This Row],[SpreadActual]]&lt;Table1[[#This Row],[SpreadFavorite]],1,0)</f>
        <v>0</v>
      </c>
      <c r="P4488">
        <v>47</v>
      </c>
      <c r="Q4488" t="s">
        <v>113</v>
      </c>
      <c r="R4488" t="b">
        <v>0</v>
      </c>
      <c r="S4488">
        <v>67</v>
      </c>
      <c r="T4488">
        <v>10</v>
      </c>
      <c r="U4488">
        <v>95</v>
      </c>
    </row>
    <row r="4489" spans="1:22" x14ac:dyDescent="0.2">
      <c r="A4489" s="1">
        <v>32404</v>
      </c>
      <c r="B4489">
        <v>1988</v>
      </c>
      <c r="C4489">
        <f>_xlfn.MAXIFS(Table1[ScheduleWeekWritten],Table1[ScheduleSeason],Table1[[#This Row],[ScheduleSeason]])</f>
        <v>16</v>
      </c>
      <c r="D4489">
        <v>3</v>
      </c>
      <c r="E4489" cm="1">
        <f t="array" ref="E4489">_xlfn.XLOOKUP(Table1[[#This Row],[ScheduleWeekWritten]],Table3[Game],100+Table3[Increase],Table1[[#This Row],[ScheduleWeekWritten]])</f>
        <v>3</v>
      </c>
      <c r="F4489" t="b">
        <v>0</v>
      </c>
      <c r="G4489" t="s">
        <v>27</v>
      </c>
      <c r="H4489">
        <v>17</v>
      </c>
      <c r="I4489">
        <v>6</v>
      </c>
      <c r="J4489" t="s">
        <v>128</v>
      </c>
      <c r="K4489" t="s">
        <v>132</v>
      </c>
      <c r="L4489" t="str">
        <f>_xlfn.XLOOKUP(Table1[[#This Row],[TeamFavoriteID]],Table2[team_id],Table2[team_name],_xlfn.XLOOKUP(Table1[[#This Row],[TeamFavoriteID]],Table2[team_id_pfr],Table2[team_name],"Even"))</f>
        <v>Seattle Seahawks</v>
      </c>
      <c r="M4489">
        <v>-8</v>
      </c>
      <c r="N4489">
        <f>IF(Table1[[#This Row],[TeamFavorite]]=Table1[[#This Row],[TeamHome]],Table1[[#This Row],[ScoreAway]]-Table1[[#This Row],[ScoreHome]],Table1[[#This Row],[ScoreHome]]-Table1[[#This Row],[ScoreAway]])</f>
        <v>11</v>
      </c>
      <c r="O4489">
        <f>IF(Table1[[#This Row],[SpreadActual]]&lt;Table1[[#This Row],[SpreadFavorite]],1,0)</f>
        <v>0</v>
      </c>
      <c r="P4489">
        <v>42</v>
      </c>
      <c r="Q4489" t="s">
        <v>94</v>
      </c>
      <c r="R4489" t="b">
        <v>0</v>
      </c>
      <c r="S4489">
        <v>66</v>
      </c>
      <c r="T4489">
        <v>7</v>
      </c>
      <c r="U4489">
        <v>74</v>
      </c>
    </row>
    <row r="4490" spans="1:22" x14ac:dyDescent="0.2">
      <c r="A4490" s="1">
        <v>32404</v>
      </c>
      <c r="B4490">
        <v>1988</v>
      </c>
      <c r="C4490">
        <f>_xlfn.MAXIFS(Table1[ScheduleWeekWritten],Table1[ScheduleSeason],Table1[[#This Row],[ScheduleSeason]])</f>
        <v>16</v>
      </c>
      <c r="D4490">
        <v>3</v>
      </c>
      <c r="E4490" cm="1">
        <f t="array" ref="E4490">_xlfn.XLOOKUP(Table1[[#This Row],[ScheduleWeekWritten]],Table3[Game],100+Table3[Increase],Table1[[#This Row],[ScheduleWeekWritten]])</f>
        <v>3</v>
      </c>
      <c r="F4490" t="b">
        <v>0</v>
      </c>
      <c r="G4490" t="s">
        <v>53</v>
      </c>
      <c r="H4490">
        <v>17</v>
      </c>
      <c r="I4490">
        <v>34</v>
      </c>
      <c r="J4490" t="s">
        <v>38</v>
      </c>
      <c r="K4490" t="s">
        <v>87</v>
      </c>
      <c r="L4490" t="str">
        <f>_xlfn.XLOOKUP(Table1[[#This Row],[TeamFavoriteID]],Table2[team_id],Table2[team_name],_xlfn.XLOOKUP(Table1[[#This Row],[TeamFavoriteID]],Table2[team_id_pfr],Table2[team_name],"Even"))</f>
        <v>San Francisco 49ers</v>
      </c>
      <c r="M4490">
        <v>-14</v>
      </c>
      <c r="N4490">
        <f>IF(Table1[[#This Row],[TeamFavorite]]=Table1[[#This Row],[TeamHome]],Table1[[#This Row],[ScoreAway]]-Table1[[#This Row],[ScoreHome]],Table1[[#This Row],[ScoreHome]]-Table1[[#This Row],[ScoreAway]])</f>
        <v>17</v>
      </c>
      <c r="O4490">
        <f>IF(Table1[[#This Row],[SpreadActual]]&lt;Table1[[#This Row],[SpreadFavorite]],1,0)</f>
        <v>0</v>
      </c>
      <c r="P4490">
        <v>44</v>
      </c>
      <c r="Q4490" t="s">
        <v>118</v>
      </c>
      <c r="R4490" t="b">
        <v>0</v>
      </c>
      <c r="S4490">
        <v>65</v>
      </c>
      <c r="T4490">
        <v>12</v>
      </c>
      <c r="U4490">
        <v>48</v>
      </c>
    </row>
    <row r="4491" spans="1:22" x14ac:dyDescent="0.2">
      <c r="A4491" s="1">
        <v>32404</v>
      </c>
      <c r="B4491">
        <v>1988</v>
      </c>
      <c r="C4491">
        <f>_xlfn.MAXIFS(Table1[ScheduleWeekWritten],Table1[ScheduleSeason],Table1[[#This Row],[ScheduleSeason]])</f>
        <v>16</v>
      </c>
      <c r="D4491">
        <v>3</v>
      </c>
      <c r="E4491" cm="1">
        <f t="array" ref="E4491">_xlfn.XLOOKUP(Table1[[#This Row],[ScheduleWeekWritten]],Table3[Game],100+Table3[Increase],Table1[[#This Row],[ScheduleWeekWritten]])</f>
        <v>3</v>
      </c>
      <c r="F4491" t="b">
        <v>0</v>
      </c>
      <c r="G4491" t="s">
        <v>127</v>
      </c>
      <c r="H4491">
        <v>24</v>
      </c>
      <c r="I4491">
        <v>30</v>
      </c>
      <c r="J4491" t="s">
        <v>145</v>
      </c>
      <c r="K4491" t="s">
        <v>59</v>
      </c>
      <c r="L4491" t="str">
        <f>_xlfn.XLOOKUP(Table1[[#This Row],[TeamFavoriteID]],Table2[team_id],Table2[team_name],_xlfn.XLOOKUP(Table1[[#This Row],[TeamFavoriteID]],Table2[team_id_pfr],Table2[team_name],"Even"))</f>
        <v>Arizona Cardinals</v>
      </c>
      <c r="M4491">
        <v>-3</v>
      </c>
      <c r="N4491">
        <f>IF(Table1[[#This Row],[TeamFavorite]]=Table1[[#This Row],[TeamHome]],Table1[[#This Row],[ScoreAway]]-Table1[[#This Row],[ScoreHome]],Table1[[#This Row],[ScoreHome]]-Table1[[#This Row],[ScoreAway]])</f>
        <v>-6</v>
      </c>
      <c r="O4491">
        <f>IF(Table1[[#This Row],[SpreadActual]]&lt;Table1[[#This Row],[SpreadFavorite]],1,0)</f>
        <v>1</v>
      </c>
      <c r="P4491">
        <v>42</v>
      </c>
      <c r="Q4491" t="s">
        <v>130</v>
      </c>
      <c r="R4491" t="b">
        <v>0</v>
      </c>
      <c r="S4491">
        <v>81</v>
      </c>
      <c r="T4491">
        <v>6</v>
      </c>
      <c r="U4491">
        <v>78</v>
      </c>
    </row>
    <row r="4492" spans="1:22" x14ac:dyDescent="0.2">
      <c r="A4492" s="1">
        <v>32404</v>
      </c>
      <c r="B4492">
        <v>1988</v>
      </c>
      <c r="C4492">
        <f>_xlfn.MAXIFS(Table1[ScheduleWeekWritten],Table1[ScheduleSeason],Table1[[#This Row],[ScheduleSeason]])</f>
        <v>16</v>
      </c>
      <c r="D4492">
        <v>3</v>
      </c>
      <c r="E4492" cm="1">
        <f t="array" ref="E4492">_xlfn.XLOOKUP(Table1[[#This Row],[ScheduleWeekWritten]],Table3[Game],100+Table3[Increase],Table1[[#This Row],[ScheduleWeekWritten]])</f>
        <v>3</v>
      </c>
      <c r="F4492" t="b">
        <v>0</v>
      </c>
      <c r="G4492" t="s">
        <v>61</v>
      </c>
      <c r="H4492">
        <v>17</v>
      </c>
      <c r="I4492">
        <v>10</v>
      </c>
      <c r="J4492" t="s">
        <v>58</v>
      </c>
      <c r="K4492" t="s">
        <v>85</v>
      </c>
      <c r="L4492" t="str">
        <f>_xlfn.XLOOKUP(Table1[[#This Row],[TeamFavoriteID]],Table2[team_id],Table2[team_name],_xlfn.XLOOKUP(Table1[[#This Row],[TeamFavoriteID]],Table2[team_id_pfr],Table2[team_name],"Even"))</f>
        <v>Washington Commanders</v>
      </c>
      <c r="M4492">
        <v>-5</v>
      </c>
      <c r="N4492">
        <f>IF(Table1[[#This Row],[TeamFavorite]]=Table1[[#This Row],[TeamHome]],Table1[[#This Row],[ScoreAway]]-Table1[[#This Row],[ScoreHome]],Table1[[#This Row],[ScoreHome]]-Table1[[#This Row],[ScoreAway]])</f>
        <v>7</v>
      </c>
      <c r="O4492">
        <f>IF(Table1[[#This Row],[SpreadActual]]&lt;Table1[[#This Row],[SpreadFavorite]],1,0)</f>
        <v>0</v>
      </c>
      <c r="P4492">
        <v>47</v>
      </c>
      <c r="Q4492" t="s">
        <v>64</v>
      </c>
      <c r="R4492" t="b">
        <v>0</v>
      </c>
      <c r="S4492">
        <v>69</v>
      </c>
      <c r="T4492">
        <v>10</v>
      </c>
      <c r="U4492">
        <v>87</v>
      </c>
    </row>
    <row r="4493" spans="1:22" x14ac:dyDescent="0.2">
      <c r="A4493" s="1">
        <v>32405</v>
      </c>
      <c r="B4493">
        <v>1988</v>
      </c>
      <c r="C4493">
        <f>_xlfn.MAXIFS(Table1[ScheduleWeekWritten],Table1[ScheduleSeason],Table1[[#This Row],[ScheduleSeason]])</f>
        <v>16</v>
      </c>
      <c r="D4493">
        <v>3</v>
      </c>
      <c r="E4493" cm="1">
        <f t="array" ref="E4493">_xlfn.XLOOKUP(Table1[[#This Row],[ScheduleWeekWritten]],Table3[Game],100+Table3[Increase],Table1[[#This Row],[ScheduleWeekWritten]])</f>
        <v>3</v>
      </c>
      <c r="F4493" t="b">
        <v>0</v>
      </c>
      <c r="G4493" t="s">
        <v>62</v>
      </c>
      <c r="H4493">
        <v>23</v>
      </c>
      <c r="I4493">
        <v>17</v>
      </c>
      <c r="J4493" t="s">
        <v>140</v>
      </c>
      <c r="K4493" t="s">
        <v>63</v>
      </c>
      <c r="L4493" t="str">
        <f>_xlfn.XLOOKUP(Table1[[#This Row],[TeamFavoriteID]],Table2[team_id],Table2[team_name],_xlfn.XLOOKUP(Table1[[#This Row],[TeamFavoriteID]],Table2[team_id_pfr],Table2[team_name],"Even"))</f>
        <v>Cleveland Browns</v>
      </c>
      <c r="M4493">
        <v>-2</v>
      </c>
      <c r="N4493">
        <f>IF(Table1[[#This Row],[TeamFavorite]]=Table1[[#This Row],[TeamHome]],Table1[[#This Row],[ScoreAway]]-Table1[[#This Row],[ScoreHome]],Table1[[#This Row],[ScoreHome]]-Table1[[#This Row],[ScoreAway]])</f>
        <v>-6</v>
      </c>
      <c r="O4493">
        <f>IF(Table1[[#This Row],[SpreadActual]]&lt;Table1[[#This Row],[SpreadFavorite]],1,0)</f>
        <v>1</v>
      </c>
      <c r="P4493">
        <v>37</v>
      </c>
      <c r="Q4493" t="s">
        <v>66</v>
      </c>
      <c r="R4493" t="b">
        <v>0</v>
      </c>
      <c r="S4493">
        <v>72</v>
      </c>
      <c r="T4493">
        <v>13</v>
      </c>
      <c r="U4493">
        <v>86</v>
      </c>
    </row>
    <row r="4494" spans="1:22" x14ac:dyDescent="0.2">
      <c r="A4494" s="1">
        <v>32411</v>
      </c>
      <c r="B4494">
        <v>1988</v>
      </c>
      <c r="C4494">
        <f>_xlfn.MAXIFS(Table1[ScheduleWeekWritten],Table1[ScheduleSeason],Table1[[#This Row],[ScheduleSeason]])</f>
        <v>16</v>
      </c>
      <c r="D4494">
        <v>4</v>
      </c>
      <c r="E4494" cm="1">
        <f t="array" ref="E4494">_xlfn.XLOOKUP(Table1[[#This Row],[ScheduleWeekWritten]],Table3[Game],100+Table3[Increase],Table1[[#This Row],[ScheduleWeekWritten]])</f>
        <v>4</v>
      </c>
      <c r="F4494" t="b">
        <v>0</v>
      </c>
      <c r="G4494" t="s">
        <v>28</v>
      </c>
      <c r="H4494">
        <v>36</v>
      </c>
      <c r="I4494">
        <v>28</v>
      </c>
      <c r="J4494" t="s">
        <v>49</v>
      </c>
      <c r="K4494" t="s">
        <v>43</v>
      </c>
      <c r="L4494" t="str">
        <f>_xlfn.XLOOKUP(Table1[[#This Row],[TeamFavoriteID]],Table2[team_id],Table2[team_name],_xlfn.XLOOKUP(Table1[[#This Row],[TeamFavoriteID]],Table2[team_id_pfr],Table2[team_name],"Even"))</f>
        <v>Buffalo Bills</v>
      </c>
      <c r="M4494">
        <v>-4</v>
      </c>
      <c r="N4494">
        <f>IF(Table1[[#This Row],[TeamFavorite]]=Table1[[#This Row],[TeamHome]],Table1[[#This Row],[ScoreAway]]-Table1[[#This Row],[ScoreHome]],Table1[[#This Row],[ScoreHome]]-Table1[[#This Row],[ScoreAway]])</f>
        <v>-8</v>
      </c>
      <c r="O4494">
        <f>IF(Table1[[#This Row],[SpreadActual]]&lt;Table1[[#This Row],[SpreadFavorite]],1,0)</f>
        <v>1</v>
      </c>
      <c r="P4494">
        <v>38</v>
      </c>
      <c r="Q4494" t="s">
        <v>123</v>
      </c>
      <c r="R4494" t="b">
        <v>0</v>
      </c>
      <c r="S4494">
        <v>57</v>
      </c>
      <c r="T4494">
        <v>7</v>
      </c>
      <c r="U4494">
        <v>62</v>
      </c>
    </row>
    <row r="4495" spans="1:22" x14ac:dyDescent="0.2">
      <c r="A4495" s="1">
        <v>32411</v>
      </c>
      <c r="B4495">
        <v>1988</v>
      </c>
      <c r="C4495">
        <f>_xlfn.MAXIFS(Table1[ScheduleWeekWritten],Table1[ScheduleSeason],Table1[[#This Row],[ScheduleSeason]])</f>
        <v>16</v>
      </c>
      <c r="D4495">
        <v>4</v>
      </c>
      <c r="E4495" cm="1">
        <f t="array" ref="E4495">_xlfn.XLOOKUP(Table1[[#This Row],[ScheduleWeekWritten]],Table3[Game],100+Table3[Increase],Table1[[#This Row],[ScheduleWeekWritten]])</f>
        <v>4</v>
      </c>
      <c r="F4495" t="b">
        <v>0</v>
      </c>
      <c r="G4495" t="s">
        <v>101</v>
      </c>
      <c r="H4495">
        <v>24</v>
      </c>
      <c r="I4495">
        <v>17</v>
      </c>
      <c r="J4495" t="s">
        <v>62</v>
      </c>
      <c r="K4495" t="s">
        <v>104</v>
      </c>
      <c r="L4495" t="str">
        <f>_xlfn.XLOOKUP(Table1[[#This Row],[TeamFavoriteID]],Table2[team_id],Table2[team_name],_xlfn.XLOOKUP(Table1[[#This Row],[TeamFavoriteID]],Table2[team_id_pfr],Table2[team_name],"Even"))</f>
        <v>Cincinnati Bengals</v>
      </c>
      <c r="M4495">
        <v>-3.5</v>
      </c>
      <c r="N4495">
        <f>IF(Table1[[#This Row],[TeamFavorite]]=Table1[[#This Row],[TeamHome]],Table1[[#This Row],[ScoreAway]]-Table1[[#This Row],[ScoreHome]],Table1[[#This Row],[ScoreHome]]-Table1[[#This Row],[ScoreAway]])</f>
        <v>-7</v>
      </c>
      <c r="O4495">
        <f>IF(Table1[[#This Row],[SpreadActual]]&lt;Table1[[#This Row],[SpreadFavorite]],1,0)</f>
        <v>1</v>
      </c>
      <c r="P4495">
        <v>41</v>
      </c>
      <c r="Q4495" t="s">
        <v>111</v>
      </c>
      <c r="R4495" t="b">
        <v>0</v>
      </c>
      <c r="S4495">
        <v>61</v>
      </c>
      <c r="T4495">
        <v>9</v>
      </c>
      <c r="U4495">
        <v>71</v>
      </c>
    </row>
    <row r="4496" spans="1:22" x14ac:dyDescent="0.2">
      <c r="A4496" s="1">
        <v>32411</v>
      </c>
      <c r="B4496">
        <v>1988</v>
      </c>
      <c r="C4496">
        <f>_xlfn.MAXIFS(Table1[ScheduleWeekWritten],Table1[ScheduleSeason],Table1[[#This Row],[ScheduleSeason]])</f>
        <v>16</v>
      </c>
      <c r="D4496">
        <v>4</v>
      </c>
      <c r="E4496" cm="1">
        <f t="array" ref="E4496">_xlfn.XLOOKUP(Table1[[#This Row],[ScheduleWeekWritten]],Table3[Game],100+Table3[Increase],Table1[[#This Row],[ScheduleWeekWritten]])</f>
        <v>4</v>
      </c>
      <c r="F4496" t="b">
        <v>0</v>
      </c>
      <c r="G4496" t="s">
        <v>67</v>
      </c>
      <c r="H4496">
        <v>26</v>
      </c>
      <c r="I4496">
        <v>20</v>
      </c>
      <c r="J4496" t="s">
        <v>38</v>
      </c>
      <c r="K4496" t="s">
        <v>68</v>
      </c>
      <c r="L4496" t="str">
        <f>_xlfn.XLOOKUP(Table1[[#This Row],[TeamFavoriteID]],Table2[team_id],Table2[team_name],_xlfn.XLOOKUP(Table1[[#This Row],[TeamFavoriteID]],Table2[team_id_pfr],Table2[team_name],"Even"))</f>
        <v>Dallas Cowboys</v>
      </c>
      <c r="M4496">
        <v>-6</v>
      </c>
      <c r="N4496">
        <f>IF(Table1[[#This Row],[TeamFavorite]]=Table1[[#This Row],[TeamHome]],Table1[[#This Row],[ScoreAway]]-Table1[[#This Row],[ScoreHome]],Table1[[#This Row],[ScoreHome]]-Table1[[#This Row],[ScoreAway]])</f>
        <v>-6</v>
      </c>
      <c r="O4496">
        <f>IF(Table1[[#This Row],[SpreadActual]]&lt;Table1[[#This Row],[SpreadFavorite]],1,0)</f>
        <v>0</v>
      </c>
      <c r="P4496">
        <v>42</v>
      </c>
      <c r="Q4496" t="s">
        <v>119</v>
      </c>
      <c r="R4496" t="b">
        <v>0</v>
      </c>
      <c r="S4496">
        <v>69</v>
      </c>
      <c r="T4496">
        <v>10</v>
      </c>
      <c r="U4496">
        <v>70</v>
      </c>
    </row>
    <row r="4497" spans="1:22" x14ac:dyDescent="0.2">
      <c r="A4497" s="1">
        <v>32411</v>
      </c>
      <c r="B4497">
        <v>1988</v>
      </c>
      <c r="C4497">
        <f>_xlfn.MAXIFS(Table1[ScheduleWeekWritten],Table1[ScheduleSeason],Table1[[#This Row],[ScheduleSeason]])</f>
        <v>16</v>
      </c>
      <c r="D4497">
        <v>4</v>
      </c>
      <c r="E4497" cm="1">
        <f t="array" ref="E4497">_xlfn.XLOOKUP(Table1[[#This Row],[ScheduleWeekWritten]],Table3[Game],100+Table3[Increase],Table1[[#This Row],[ScheduleWeekWritten]])</f>
        <v>4</v>
      </c>
      <c r="F4497" t="b">
        <v>0</v>
      </c>
      <c r="G4497" t="s">
        <v>45</v>
      </c>
      <c r="H4497">
        <v>10</v>
      </c>
      <c r="I4497">
        <v>17</v>
      </c>
      <c r="J4497" t="s">
        <v>31</v>
      </c>
      <c r="K4497" t="s">
        <v>32</v>
      </c>
      <c r="L4497" t="str">
        <f>_xlfn.XLOOKUP(Table1[[#This Row],[TeamFavoriteID]],Table2[team_id],Table2[team_name],_xlfn.XLOOKUP(Table1[[#This Row],[TeamFavoriteID]],Table2[team_id_pfr],Table2[team_name],"Even"))</f>
        <v>New York Jets</v>
      </c>
      <c r="M4497">
        <v>-2</v>
      </c>
      <c r="N4497">
        <f>IF(Table1[[#This Row],[TeamFavorite]]=Table1[[#This Row],[TeamHome]],Table1[[#This Row],[ScoreAway]]-Table1[[#This Row],[ScoreHome]],Table1[[#This Row],[ScoreHome]]-Table1[[#This Row],[ScoreAway]])</f>
        <v>-7</v>
      </c>
      <c r="O4497">
        <f>IF(Table1[[#This Row],[SpreadActual]]&lt;Table1[[#This Row],[SpreadFavorite]],1,0)</f>
        <v>1</v>
      </c>
      <c r="P4497">
        <v>40</v>
      </c>
      <c r="Q4497" t="s">
        <v>125</v>
      </c>
      <c r="R4497" t="b">
        <v>0</v>
      </c>
      <c r="S4497">
        <v>72</v>
      </c>
      <c r="T4497">
        <v>0</v>
      </c>
      <c r="V4497" t="s">
        <v>103</v>
      </c>
    </row>
    <row r="4498" spans="1:22" x14ac:dyDescent="0.2">
      <c r="A4498" s="1">
        <v>32411</v>
      </c>
      <c r="B4498">
        <v>1988</v>
      </c>
      <c r="C4498">
        <f>_xlfn.MAXIFS(Table1[ScheduleWeekWritten],Table1[ScheduleSeason],Table1[[#This Row],[ScheduleSeason]])</f>
        <v>16</v>
      </c>
      <c r="D4498">
        <v>4</v>
      </c>
      <c r="E4498" cm="1">
        <f t="array" ref="E4498">_xlfn.XLOOKUP(Table1[[#This Row],[ScheduleWeekWritten]],Table3[Game],100+Table3[Increase],Table1[[#This Row],[ScheduleWeekWritten]])</f>
        <v>4</v>
      </c>
      <c r="F4498" t="b">
        <v>0</v>
      </c>
      <c r="G4498" t="s">
        <v>33</v>
      </c>
      <c r="H4498">
        <v>6</v>
      </c>
      <c r="I4498">
        <v>24</v>
      </c>
      <c r="J4498" t="s">
        <v>46</v>
      </c>
      <c r="K4498" t="s">
        <v>47</v>
      </c>
      <c r="L4498" t="str">
        <f>_xlfn.XLOOKUP(Table1[[#This Row],[TeamFavoriteID]],Table2[team_id],Table2[team_name],_xlfn.XLOOKUP(Table1[[#This Row],[TeamFavoriteID]],Table2[team_id_pfr],Table2[team_name],"Even"))</f>
        <v>Chicago Bears</v>
      </c>
      <c r="M4498">
        <v>-6</v>
      </c>
      <c r="N4498">
        <f>IF(Table1[[#This Row],[TeamFavorite]]=Table1[[#This Row],[TeamHome]],Table1[[#This Row],[ScoreAway]]-Table1[[#This Row],[ScoreHome]],Table1[[#This Row],[ScoreHome]]-Table1[[#This Row],[ScoreAway]])</f>
        <v>-18</v>
      </c>
      <c r="O4498">
        <f>IF(Table1[[#This Row],[SpreadActual]]&lt;Table1[[#This Row],[SpreadFavorite]],1,0)</f>
        <v>1</v>
      </c>
      <c r="P4498">
        <v>38</v>
      </c>
      <c r="Q4498" t="s">
        <v>82</v>
      </c>
      <c r="R4498" t="b">
        <v>0</v>
      </c>
      <c r="S4498">
        <v>58</v>
      </c>
      <c r="T4498">
        <v>10</v>
      </c>
      <c r="U4498">
        <v>65</v>
      </c>
    </row>
    <row r="4499" spans="1:22" x14ac:dyDescent="0.2">
      <c r="A4499" s="1">
        <v>32411</v>
      </c>
      <c r="B4499">
        <v>1988</v>
      </c>
      <c r="C4499">
        <f>_xlfn.MAXIFS(Table1[ScheduleWeekWritten],Table1[ScheduleSeason],Table1[[#This Row],[ScheduleSeason]])</f>
        <v>16</v>
      </c>
      <c r="D4499">
        <v>4</v>
      </c>
      <c r="E4499" cm="1">
        <f t="array" ref="E4499">_xlfn.XLOOKUP(Table1[[#This Row],[ScheduleWeekWritten]],Table3[Game],100+Table3[Increase],Table1[[#This Row],[ScheduleWeekWritten]])</f>
        <v>4</v>
      </c>
      <c r="F4499" t="b">
        <v>0</v>
      </c>
      <c r="G4499" t="s">
        <v>23</v>
      </c>
      <c r="H4499">
        <v>31</v>
      </c>
      <c r="I4499">
        <v>6</v>
      </c>
      <c r="J4499" t="s">
        <v>115</v>
      </c>
      <c r="K4499" t="s">
        <v>25</v>
      </c>
      <c r="L4499" t="str">
        <f>_xlfn.XLOOKUP(Table1[[#This Row],[TeamFavoriteID]],Table2[team_id],Table2[team_name],_xlfn.XLOOKUP(Table1[[#This Row],[TeamFavoriteID]],Table2[team_id_pfr],Table2[team_name],"Even"))</f>
        <v>Houston Oilers</v>
      </c>
      <c r="M4499">
        <v>-3.5</v>
      </c>
      <c r="N4499">
        <f>IF(Table1[[#This Row],[TeamFavorite]]=Table1[[#This Row],[TeamHome]],Table1[[#This Row],[ScoreAway]]-Table1[[#This Row],[ScoreHome]],Table1[[#This Row],[ScoreHome]]-Table1[[#This Row],[ScoreAway]])</f>
        <v>-25</v>
      </c>
      <c r="O4499">
        <f>IF(Table1[[#This Row],[SpreadActual]]&lt;Table1[[#This Row],[SpreadFavorite]],1,0)</f>
        <v>1</v>
      </c>
      <c r="P4499">
        <v>41</v>
      </c>
      <c r="Q4499" t="s">
        <v>102</v>
      </c>
      <c r="R4499" t="b">
        <v>0</v>
      </c>
      <c r="S4499">
        <v>72</v>
      </c>
      <c r="T4499">
        <v>0</v>
      </c>
      <c r="V4499" t="s">
        <v>103</v>
      </c>
    </row>
    <row r="4500" spans="1:22" x14ac:dyDescent="0.2">
      <c r="A4500" s="1">
        <v>32411</v>
      </c>
      <c r="B4500">
        <v>1988</v>
      </c>
      <c r="C4500">
        <f>_xlfn.MAXIFS(Table1[ScheduleWeekWritten],Table1[ScheduleSeason],Table1[[#This Row],[ScheduleSeason]])</f>
        <v>16</v>
      </c>
      <c r="D4500">
        <v>4</v>
      </c>
      <c r="E4500" cm="1">
        <f t="array" ref="E4500">_xlfn.XLOOKUP(Table1[[#This Row],[ScheduleWeekWritten]],Table3[Game],100+Table3[Increase],Table1[[#This Row],[ScheduleWeekWritten]])</f>
        <v>4</v>
      </c>
      <c r="F4500" t="b">
        <v>0</v>
      </c>
      <c r="G4500" t="s">
        <v>140</v>
      </c>
      <c r="H4500">
        <v>15</v>
      </c>
      <c r="I4500">
        <v>13</v>
      </c>
      <c r="J4500" t="s">
        <v>19</v>
      </c>
      <c r="K4500" t="s">
        <v>72</v>
      </c>
      <c r="L4500" t="str">
        <f>_xlfn.XLOOKUP(Table1[[#This Row],[TeamFavoriteID]],Table2[team_id],Table2[team_name],_xlfn.XLOOKUP(Table1[[#This Row],[TeamFavoriteID]],Table2[team_id_pfr],Table2[team_name],"Even"))</f>
        <v>Baltimore Colts</v>
      </c>
      <c r="M4500">
        <v>-2.5</v>
      </c>
      <c r="N4500">
        <f>IF(Table1[[#This Row],[TeamFavorite]]=Table1[[#This Row],[TeamHome]],Table1[[#This Row],[ScoreAway]]-Table1[[#This Row],[ScoreHome]],Table1[[#This Row],[ScoreHome]]-Table1[[#This Row],[ScoreAway]])</f>
        <v>2</v>
      </c>
      <c r="O4500">
        <f>IF(Table1[[#This Row],[SpreadActual]]&lt;Table1[[#This Row],[SpreadFavorite]],1,0)</f>
        <v>0</v>
      </c>
      <c r="P4500">
        <v>42</v>
      </c>
      <c r="Q4500" t="s">
        <v>141</v>
      </c>
      <c r="R4500" t="b">
        <v>0</v>
      </c>
      <c r="S4500">
        <v>72</v>
      </c>
      <c r="T4500">
        <v>0</v>
      </c>
      <c r="V4500" t="s">
        <v>103</v>
      </c>
    </row>
    <row r="4501" spans="1:22" x14ac:dyDescent="0.2">
      <c r="A4501" s="1">
        <v>32411</v>
      </c>
      <c r="B4501">
        <v>1988</v>
      </c>
      <c r="C4501">
        <f>_xlfn.MAXIFS(Table1[ScheduleWeekWritten],Table1[ScheduleSeason],Table1[[#This Row],[ScheduleSeason]])</f>
        <v>16</v>
      </c>
      <c r="D4501">
        <v>4</v>
      </c>
      <c r="E4501" cm="1">
        <f t="array" ref="E4501">_xlfn.XLOOKUP(Table1[[#This Row],[ScheduleWeekWritten]],Table3[Game],100+Table3[Increase],Table1[[#This Row],[ScheduleWeekWritten]])</f>
        <v>4</v>
      </c>
      <c r="F4501" t="b">
        <v>0</v>
      </c>
      <c r="G4501" t="s">
        <v>42</v>
      </c>
      <c r="H4501">
        <v>23</v>
      </c>
      <c r="I4501">
        <v>24</v>
      </c>
      <c r="J4501" t="s">
        <v>27</v>
      </c>
      <c r="K4501" t="s">
        <v>75</v>
      </c>
      <c r="L4501" t="str">
        <f>_xlfn.XLOOKUP(Table1[[#This Row],[TeamFavoriteID]],Table2[team_id],Table2[team_name],_xlfn.XLOOKUP(Table1[[#This Row],[TeamFavoriteID]],Table2[team_id_pfr],Table2[team_name],"Even"))</f>
        <v>Kansas City Chiefs</v>
      </c>
      <c r="M4501">
        <v>-6</v>
      </c>
      <c r="N4501">
        <f>IF(Table1[[#This Row],[TeamFavorite]]=Table1[[#This Row],[TeamHome]],Table1[[#This Row],[ScoreAway]]-Table1[[#This Row],[ScoreHome]],Table1[[#This Row],[ScoreHome]]-Table1[[#This Row],[ScoreAway]])</f>
        <v>1</v>
      </c>
      <c r="O4501">
        <f>IF(Table1[[#This Row],[SpreadActual]]&lt;Table1[[#This Row],[SpreadFavorite]],1,0)</f>
        <v>0</v>
      </c>
      <c r="P4501">
        <v>38</v>
      </c>
      <c r="Q4501" t="s">
        <v>117</v>
      </c>
      <c r="R4501" t="b">
        <v>0</v>
      </c>
      <c r="S4501">
        <v>64</v>
      </c>
      <c r="T4501">
        <v>8</v>
      </c>
      <c r="U4501">
        <v>63</v>
      </c>
    </row>
    <row r="4502" spans="1:22" x14ac:dyDescent="0.2">
      <c r="A4502" s="1">
        <v>32411</v>
      </c>
      <c r="B4502">
        <v>1988</v>
      </c>
      <c r="C4502">
        <f>_xlfn.MAXIFS(Table1[ScheduleWeekWritten],Table1[ScheduleSeason],Table1[[#This Row],[ScheduleSeason]])</f>
        <v>16</v>
      </c>
      <c r="D4502">
        <v>4</v>
      </c>
      <c r="E4502" cm="1">
        <f t="array" ref="E4502">_xlfn.XLOOKUP(Table1[[#This Row],[ScheduleWeekWritten]],Table3[Game],100+Table3[Increase],Table1[[#This Row],[ScheduleWeekWritten]])</f>
        <v>4</v>
      </c>
      <c r="F4502" t="b">
        <v>0</v>
      </c>
      <c r="G4502" t="s">
        <v>54</v>
      </c>
      <c r="H4502">
        <v>23</v>
      </c>
      <c r="I4502">
        <v>21</v>
      </c>
      <c r="J4502" t="s">
        <v>58</v>
      </c>
      <c r="K4502" t="s">
        <v>55</v>
      </c>
      <c r="L4502" t="str">
        <f>_xlfn.XLOOKUP(Table1[[#This Row],[TeamFavoriteID]],Table2[team_id],Table2[team_name],_xlfn.XLOOKUP(Table1[[#This Row],[TeamFavoriteID]],Table2[team_id_pfr],Table2[team_name],"Even"))</f>
        <v>Minnesota Vikings</v>
      </c>
      <c r="M4502">
        <v>-6</v>
      </c>
      <c r="N4502">
        <f>IF(Table1[[#This Row],[TeamFavorite]]=Table1[[#This Row],[TeamHome]],Table1[[#This Row],[ScoreAway]]-Table1[[#This Row],[ScoreHome]],Table1[[#This Row],[ScoreHome]]-Table1[[#This Row],[ScoreAway]])</f>
        <v>-2</v>
      </c>
      <c r="O4502">
        <f>IF(Table1[[#This Row],[SpreadActual]]&lt;Table1[[#This Row],[SpreadFavorite]],1,0)</f>
        <v>0</v>
      </c>
      <c r="P4502">
        <v>45</v>
      </c>
      <c r="Q4502" t="s">
        <v>137</v>
      </c>
      <c r="R4502" t="b">
        <v>0</v>
      </c>
      <c r="S4502">
        <v>72</v>
      </c>
      <c r="T4502">
        <v>0</v>
      </c>
      <c r="V4502" t="s">
        <v>103</v>
      </c>
    </row>
    <row r="4503" spans="1:22" x14ac:dyDescent="0.2">
      <c r="A4503" s="1">
        <v>32411</v>
      </c>
      <c r="B4503">
        <v>1988</v>
      </c>
      <c r="C4503">
        <f>_xlfn.MAXIFS(Table1[ScheduleWeekWritten],Table1[ScheduleSeason],Table1[[#This Row],[ScheduleSeason]])</f>
        <v>16</v>
      </c>
      <c r="D4503">
        <v>4</v>
      </c>
      <c r="E4503" cm="1">
        <f t="array" ref="E4503">_xlfn.XLOOKUP(Table1[[#This Row],[ScheduleWeekWritten]],Table3[Game],100+Table3[Increase],Table1[[#This Row],[ScheduleWeekWritten]])</f>
        <v>4</v>
      </c>
      <c r="F4503" t="b">
        <v>0</v>
      </c>
      <c r="G4503" t="s">
        <v>95</v>
      </c>
      <c r="H4503">
        <v>13</v>
      </c>
      <c r="I4503">
        <v>9</v>
      </c>
      <c r="J4503" t="s">
        <v>127</v>
      </c>
      <c r="K4503" t="s">
        <v>98</v>
      </c>
      <c r="L4503" t="str">
        <f>_xlfn.XLOOKUP(Table1[[#This Row],[TeamFavoriteID]],Table2[team_id],Table2[team_name],_xlfn.XLOOKUP(Table1[[#This Row],[TeamFavoriteID]],Table2[team_id_pfr],Table2[team_name],"Even"))</f>
        <v>New Orleans Saints</v>
      </c>
      <c r="M4503">
        <v>-13.5</v>
      </c>
      <c r="N4503">
        <f>IF(Table1[[#This Row],[TeamFavorite]]=Table1[[#This Row],[TeamHome]],Table1[[#This Row],[ScoreAway]]-Table1[[#This Row],[ScoreHome]],Table1[[#This Row],[ScoreHome]]-Table1[[#This Row],[ScoreAway]])</f>
        <v>-4</v>
      </c>
      <c r="O4503">
        <f>IF(Table1[[#This Row],[SpreadActual]]&lt;Table1[[#This Row],[SpreadFavorite]],1,0)</f>
        <v>0</v>
      </c>
      <c r="P4503">
        <v>44</v>
      </c>
      <c r="Q4503" t="s">
        <v>124</v>
      </c>
      <c r="R4503" t="b">
        <v>0</v>
      </c>
      <c r="S4503">
        <v>72</v>
      </c>
      <c r="T4503">
        <v>0</v>
      </c>
      <c r="V4503" t="s">
        <v>103</v>
      </c>
    </row>
    <row r="4504" spans="1:22" x14ac:dyDescent="0.2">
      <c r="A4504" s="1">
        <v>32411</v>
      </c>
      <c r="B4504">
        <v>1988</v>
      </c>
      <c r="C4504">
        <f>_xlfn.MAXIFS(Table1[ScheduleWeekWritten],Table1[ScheduleSeason],Table1[[#This Row],[ScheduleSeason]])</f>
        <v>16</v>
      </c>
      <c r="D4504">
        <v>4</v>
      </c>
      <c r="E4504" cm="1">
        <f t="array" ref="E4504">_xlfn.XLOOKUP(Table1[[#This Row],[ScheduleWeekWritten]],Table3[Game],100+Table3[Increase],Table1[[#This Row],[ScheduleWeekWritten]])</f>
        <v>4</v>
      </c>
      <c r="F4504" t="b">
        <v>0</v>
      </c>
      <c r="G4504" t="s">
        <v>50</v>
      </c>
      <c r="H4504">
        <v>31</v>
      </c>
      <c r="I4504">
        <v>45</v>
      </c>
      <c r="J4504" t="s">
        <v>39</v>
      </c>
      <c r="K4504" t="s">
        <v>90</v>
      </c>
      <c r="L4504" t="str">
        <f>_xlfn.XLOOKUP(Table1[[#This Row],[TeamFavoriteID]],Table2[team_id],Table2[team_name],_xlfn.XLOOKUP(Table1[[#This Row],[TeamFavoriteID]],Table2[team_id_pfr],Table2[team_name],"Even"))</f>
        <v>New York Giants</v>
      </c>
      <c r="M4504">
        <v>-3.5</v>
      </c>
      <c r="N4504">
        <f>IF(Table1[[#This Row],[TeamFavorite]]=Table1[[#This Row],[TeamHome]],Table1[[#This Row],[ScoreAway]]-Table1[[#This Row],[ScoreHome]],Table1[[#This Row],[ScoreHome]]-Table1[[#This Row],[ScoreAway]])</f>
        <v>14</v>
      </c>
      <c r="O4504">
        <f>IF(Table1[[#This Row],[SpreadActual]]&lt;Table1[[#This Row],[SpreadFavorite]],1,0)</f>
        <v>0</v>
      </c>
      <c r="P4504">
        <v>39</v>
      </c>
      <c r="Q4504" t="s">
        <v>126</v>
      </c>
      <c r="R4504" t="b">
        <v>0</v>
      </c>
      <c r="S4504">
        <v>64</v>
      </c>
      <c r="T4504">
        <v>11</v>
      </c>
      <c r="U4504">
        <v>63</v>
      </c>
    </row>
    <row r="4505" spans="1:22" x14ac:dyDescent="0.2">
      <c r="A4505" s="1">
        <v>32411</v>
      </c>
      <c r="B4505">
        <v>1988</v>
      </c>
      <c r="C4505">
        <f>_xlfn.MAXIFS(Table1[ScheduleWeekWritten],Table1[ScheduleSeason],Table1[[#This Row],[ScheduleSeason]])</f>
        <v>16</v>
      </c>
      <c r="D4505">
        <v>4</v>
      </c>
      <c r="E4505" cm="1">
        <f t="array" ref="E4505">_xlfn.XLOOKUP(Table1[[#This Row],[ScheduleWeekWritten]],Table3[Game],100+Table3[Increase],Table1[[#This Row],[ScheduleWeekWritten]])</f>
        <v>4</v>
      </c>
      <c r="F4505" t="b">
        <v>0</v>
      </c>
      <c r="G4505" t="s">
        <v>145</v>
      </c>
      <c r="H4505">
        <v>30</v>
      </c>
      <c r="I4505">
        <v>21</v>
      </c>
      <c r="J4505" t="s">
        <v>61</v>
      </c>
      <c r="K4505" t="s">
        <v>85</v>
      </c>
      <c r="L4505" t="str">
        <f>_xlfn.XLOOKUP(Table1[[#This Row],[TeamFavoriteID]],Table2[team_id],Table2[team_name],_xlfn.XLOOKUP(Table1[[#This Row],[TeamFavoriteID]],Table2[team_id_pfr],Table2[team_name],"Even"))</f>
        <v>Washington Commanders</v>
      </c>
      <c r="M4505">
        <v>-3.5</v>
      </c>
      <c r="N4505">
        <f>IF(Table1[[#This Row],[TeamFavorite]]=Table1[[#This Row],[TeamHome]],Table1[[#This Row],[ScoreAway]]-Table1[[#This Row],[ScoreHome]],Table1[[#This Row],[ScoreHome]]-Table1[[#This Row],[ScoreAway]])</f>
        <v>9</v>
      </c>
      <c r="O4505">
        <f>IF(Table1[[#This Row],[SpreadActual]]&lt;Table1[[#This Row],[SpreadFavorite]],1,0)</f>
        <v>0</v>
      </c>
      <c r="P4505">
        <v>41</v>
      </c>
      <c r="Q4505" t="s">
        <v>146</v>
      </c>
      <c r="R4505" t="b">
        <v>0</v>
      </c>
      <c r="S4505">
        <v>84</v>
      </c>
      <c r="T4505">
        <v>7</v>
      </c>
      <c r="U4505">
        <v>27</v>
      </c>
    </row>
    <row r="4506" spans="1:22" x14ac:dyDescent="0.2">
      <c r="A4506" s="1">
        <v>32411</v>
      </c>
      <c r="B4506">
        <v>1988</v>
      </c>
      <c r="C4506">
        <f>_xlfn.MAXIFS(Table1[ScheduleWeekWritten],Table1[ScheduleSeason],Table1[[#This Row],[ScheduleSeason]])</f>
        <v>16</v>
      </c>
      <c r="D4506">
        <v>4</v>
      </c>
      <c r="E4506" cm="1">
        <f t="array" ref="E4506">_xlfn.XLOOKUP(Table1[[#This Row],[ScheduleWeekWritten]],Table3[Game],100+Table3[Increase],Table1[[#This Row],[ScheduleWeekWritten]])</f>
        <v>4</v>
      </c>
      <c r="F4506" t="b">
        <v>0</v>
      </c>
      <c r="G4506" t="s">
        <v>128</v>
      </c>
      <c r="H4506">
        <v>7</v>
      </c>
      <c r="I4506">
        <v>38</v>
      </c>
      <c r="J4506" t="s">
        <v>53</v>
      </c>
      <c r="K4506" t="s">
        <v>87</v>
      </c>
      <c r="L4506" t="str">
        <f>_xlfn.XLOOKUP(Table1[[#This Row],[TeamFavoriteID]],Table2[team_id],Table2[team_name],_xlfn.XLOOKUP(Table1[[#This Row],[TeamFavoriteID]],Table2[team_id_pfr],Table2[team_name],"Even"))</f>
        <v>San Francisco 49ers</v>
      </c>
      <c r="M4506">
        <v>-1.5</v>
      </c>
      <c r="N4506">
        <f>IF(Table1[[#This Row],[TeamFavorite]]=Table1[[#This Row],[TeamHome]],Table1[[#This Row],[ScoreAway]]-Table1[[#This Row],[ScoreHome]],Table1[[#This Row],[ScoreHome]]-Table1[[#This Row],[ScoreAway]])</f>
        <v>-31</v>
      </c>
      <c r="O4506">
        <f>IF(Table1[[#This Row],[SpreadActual]]&lt;Table1[[#This Row],[SpreadFavorite]],1,0)</f>
        <v>1</v>
      </c>
      <c r="P4506">
        <v>42</v>
      </c>
      <c r="Q4506" t="s">
        <v>129</v>
      </c>
      <c r="R4506" t="b">
        <v>0</v>
      </c>
      <c r="S4506">
        <v>72</v>
      </c>
      <c r="T4506">
        <v>0</v>
      </c>
      <c r="V4506" t="s">
        <v>103</v>
      </c>
    </row>
    <row r="4507" spans="1:22" x14ac:dyDescent="0.2">
      <c r="A4507" s="1">
        <v>32412</v>
      </c>
      <c r="B4507">
        <v>1988</v>
      </c>
      <c r="C4507">
        <f>_xlfn.MAXIFS(Table1[ScheduleWeekWritten],Table1[ScheduleSeason],Table1[[#This Row],[ScheduleSeason]])</f>
        <v>16</v>
      </c>
      <c r="D4507">
        <v>4</v>
      </c>
      <c r="E4507" cm="1">
        <f t="array" ref="E4507">_xlfn.XLOOKUP(Table1[[#This Row],[ScheduleWeekWritten]],Table3[Game],100+Table3[Increase],Table1[[#This Row],[ScheduleWeekWritten]])</f>
        <v>4</v>
      </c>
      <c r="F4507" t="b">
        <v>0</v>
      </c>
      <c r="G4507" t="s">
        <v>24</v>
      </c>
      <c r="H4507">
        <v>27</v>
      </c>
      <c r="I4507">
        <v>30</v>
      </c>
      <c r="J4507" t="s">
        <v>138</v>
      </c>
      <c r="K4507" t="s">
        <v>88</v>
      </c>
      <c r="L4507" t="str">
        <f>_xlfn.XLOOKUP(Table1[[#This Row],[TeamFavoriteID]],Table2[team_id],Table2[team_name],_xlfn.XLOOKUP(Table1[[#This Row],[TeamFavoriteID]],Table2[team_id_pfr],Table2[team_name],"Even"))</f>
        <v>Denver Broncos</v>
      </c>
      <c r="M4507">
        <v>-6.5</v>
      </c>
      <c r="N4507">
        <f>IF(Table1[[#This Row],[TeamFavorite]]=Table1[[#This Row],[TeamHome]],Table1[[#This Row],[ScoreAway]]-Table1[[#This Row],[ScoreHome]],Table1[[#This Row],[ScoreHome]]-Table1[[#This Row],[ScoreAway]])</f>
        <v>3</v>
      </c>
      <c r="O4507">
        <f>IF(Table1[[#This Row],[SpreadActual]]&lt;Table1[[#This Row],[SpreadFavorite]],1,0)</f>
        <v>0</v>
      </c>
      <c r="P4507">
        <v>43</v>
      </c>
      <c r="Q4507" t="s">
        <v>71</v>
      </c>
      <c r="R4507" t="b">
        <v>0</v>
      </c>
      <c r="S4507">
        <v>66</v>
      </c>
      <c r="T4507">
        <v>8</v>
      </c>
      <c r="U4507">
        <v>28</v>
      </c>
    </row>
    <row r="4508" spans="1:22" x14ac:dyDescent="0.2">
      <c r="A4508" s="1">
        <v>32418</v>
      </c>
      <c r="B4508">
        <v>1988</v>
      </c>
      <c r="C4508">
        <f>_xlfn.MAXIFS(Table1[ScheduleWeekWritten],Table1[ScheduleSeason],Table1[[#This Row],[ScheduleSeason]])</f>
        <v>16</v>
      </c>
      <c r="D4508">
        <v>5</v>
      </c>
      <c r="E4508" cm="1">
        <f t="array" ref="E4508">_xlfn.XLOOKUP(Table1[[#This Row],[ScheduleWeekWritten]],Table3[Game],100+Table3[Increase],Table1[[#This Row],[ScheduleWeekWritten]])</f>
        <v>5</v>
      </c>
      <c r="F4508" t="b">
        <v>0</v>
      </c>
      <c r="G4508" t="s">
        <v>38</v>
      </c>
      <c r="H4508">
        <v>20</v>
      </c>
      <c r="I4508">
        <v>31</v>
      </c>
      <c r="J4508" t="s">
        <v>128</v>
      </c>
      <c r="K4508" t="s">
        <v>132</v>
      </c>
      <c r="L4508" t="str">
        <f>_xlfn.XLOOKUP(Table1[[#This Row],[TeamFavoriteID]],Table2[team_id],Table2[team_name],_xlfn.XLOOKUP(Table1[[#This Row],[TeamFavoriteID]],Table2[team_id_pfr],Table2[team_name],"Even"))</f>
        <v>Seattle Seahawks</v>
      </c>
      <c r="M4508">
        <v>-4</v>
      </c>
      <c r="N4508">
        <f>IF(Table1[[#This Row],[TeamFavorite]]=Table1[[#This Row],[TeamHome]],Table1[[#This Row],[ScoreAway]]-Table1[[#This Row],[ScoreHome]],Table1[[#This Row],[ScoreHome]]-Table1[[#This Row],[ScoreAway]])</f>
        <v>-11</v>
      </c>
      <c r="O4508">
        <f>IF(Table1[[#This Row],[SpreadActual]]&lt;Table1[[#This Row],[SpreadFavorite]],1,0)</f>
        <v>1</v>
      </c>
      <c r="P4508">
        <v>39</v>
      </c>
      <c r="Q4508" t="s">
        <v>41</v>
      </c>
      <c r="R4508" t="b">
        <v>0</v>
      </c>
      <c r="S4508">
        <v>70</v>
      </c>
      <c r="T4508">
        <v>9</v>
      </c>
      <c r="U4508">
        <v>87</v>
      </c>
    </row>
    <row r="4509" spans="1:22" x14ac:dyDescent="0.2">
      <c r="A4509" s="1">
        <v>32418</v>
      </c>
      <c r="B4509">
        <v>1988</v>
      </c>
      <c r="C4509">
        <f>_xlfn.MAXIFS(Table1[ScheduleWeekWritten],Table1[ScheduleSeason],Table1[[#This Row],[ScheduleSeason]])</f>
        <v>16</v>
      </c>
      <c r="D4509">
        <v>5</v>
      </c>
      <c r="E4509" cm="1">
        <f t="array" ref="E4509">_xlfn.XLOOKUP(Table1[[#This Row],[ScheduleWeekWritten]],Table3[Game],100+Table3[Increase],Table1[[#This Row],[ScheduleWeekWritten]])</f>
        <v>5</v>
      </c>
      <c r="F4509" t="b">
        <v>0</v>
      </c>
      <c r="G4509" t="s">
        <v>46</v>
      </c>
      <c r="H4509">
        <v>24</v>
      </c>
      <c r="I4509">
        <v>3</v>
      </c>
      <c r="J4509" t="s">
        <v>28</v>
      </c>
      <c r="K4509" t="s">
        <v>47</v>
      </c>
      <c r="L4509" t="str">
        <f>_xlfn.XLOOKUP(Table1[[#This Row],[TeamFavoriteID]],Table2[team_id],Table2[team_name],_xlfn.XLOOKUP(Table1[[#This Row],[TeamFavoriteID]],Table2[team_id_pfr],Table2[team_name],"Even"))</f>
        <v>Chicago Bears</v>
      </c>
      <c r="M4509">
        <v>-4</v>
      </c>
      <c r="N4509">
        <f>IF(Table1[[#This Row],[TeamFavorite]]=Table1[[#This Row],[TeamHome]],Table1[[#This Row],[ScoreAway]]-Table1[[#This Row],[ScoreHome]],Table1[[#This Row],[ScoreHome]]-Table1[[#This Row],[ScoreAway]])</f>
        <v>-21</v>
      </c>
      <c r="O4509">
        <f>IF(Table1[[#This Row],[SpreadActual]]&lt;Table1[[#This Row],[SpreadFavorite]],1,0)</f>
        <v>1</v>
      </c>
      <c r="P4509">
        <v>37</v>
      </c>
      <c r="Q4509" t="s">
        <v>114</v>
      </c>
      <c r="R4509" t="b">
        <v>0</v>
      </c>
      <c r="S4509">
        <v>59</v>
      </c>
      <c r="T4509">
        <v>11</v>
      </c>
      <c r="U4509">
        <v>76</v>
      </c>
    </row>
    <row r="4510" spans="1:22" x14ac:dyDescent="0.2">
      <c r="A4510" s="1">
        <v>32418</v>
      </c>
      <c r="B4510">
        <v>1988</v>
      </c>
      <c r="C4510">
        <f>_xlfn.MAXIFS(Table1[ScheduleWeekWritten],Table1[ScheduleSeason],Table1[[#This Row],[ScheduleSeason]])</f>
        <v>16</v>
      </c>
      <c r="D4510">
        <v>5</v>
      </c>
      <c r="E4510" cm="1">
        <f t="array" ref="E4510">_xlfn.XLOOKUP(Table1[[#This Row],[ScheduleWeekWritten]],Table3[Game],100+Table3[Increase],Table1[[#This Row],[ScheduleWeekWritten]])</f>
        <v>5</v>
      </c>
      <c r="F4510" t="b">
        <v>0</v>
      </c>
      <c r="G4510" t="s">
        <v>138</v>
      </c>
      <c r="H4510">
        <v>21</v>
      </c>
      <c r="I4510">
        <v>45</v>
      </c>
      <c r="J4510" t="s">
        <v>101</v>
      </c>
      <c r="K4510" t="s">
        <v>21</v>
      </c>
      <c r="L4510" t="str">
        <f>_xlfn.XLOOKUP(Table1[[#This Row],[TeamFavoriteID]],Table2[team_id],Table2[team_name],_xlfn.XLOOKUP(Table1[[#This Row],[TeamFavoriteID]],Table2[team_id_pfr],Table2[team_name],"Even"))</f>
        <v>Las Vegas Raiders</v>
      </c>
      <c r="M4510">
        <v>-1.5</v>
      </c>
      <c r="N4510">
        <f>IF(Table1[[#This Row],[TeamFavorite]]=Table1[[#This Row],[TeamHome]],Table1[[#This Row],[ScoreAway]]-Table1[[#This Row],[ScoreHome]],Table1[[#This Row],[ScoreHome]]-Table1[[#This Row],[ScoreAway]])</f>
        <v>-24</v>
      </c>
      <c r="O4510">
        <f>IF(Table1[[#This Row],[SpreadActual]]&lt;Table1[[#This Row],[SpreadFavorite]],1,0)</f>
        <v>1</v>
      </c>
      <c r="P4510">
        <v>44</v>
      </c>
      <c r="Q4510" t="s">
        <v>65</v>
      </c>
      <c r="R4510" t="b">
        <v>0</v>
      </c>
      <c r="S4510">
        <v>64</v>
      </c>
      <c r="T4510">
        <v>10</v>
      </c>
      <c r="U4510">
        <v>82</v>
      </c>
    </row>
    <row r="4511" spans="1:22" x14ac:dyDescent="0.2">
      <c r="A4511" s="1">
        <v>32418</v>
      </c>
      <c r="B4511">
        <v>1988</v>
      </c>
      <c r="C4511">
        <f>_xlfn.MAXIFS(Table1[ScheduleWeekWritten],Table1[ScheduleSeason],Table1[[#This Row],[ScheduleSeason]])</f>
        <v>16</v>
      </c>
      <c r="D4511">
        <v>5</v>
      </c>
      <c r="E4511" cm="1">
        <f t="array" ref="E4511">_xlfn.XLOOKUP(Table1[[#This Row],[ScheduleWeekWritten]],Table3[Game],100+Table3[Increase],Table1[[#This Row],[ScheduleWeekWritten]])</f>
        <v>5</v>
      </c>
      <c r="F4511" t="b">
        <v>0</v>
      </c>
      <c r="G4511" t="s">
        <v>39</v>
      </c>
      <c r="H4511">
        <v>27</v>
      </c>
      <c r="I4511">
        <v>41</v>
      </c>
      <c r="J4511" t="s">
        <v>145</v>
      </c>
      <c r="K4511" t="s">
        <v>40</v>
      </c>
      <c r="L4511" t="str">
        <f>_xlfn.XLOOKUP(Table1[[#This Row],[TeamFavoriteID]],Table2[team_id],Table2[team_name],_xlfn.XLOOKUP(Table1[[#This Row],[TeamFavoriteID]],Table2[team_id_pfr],Table2[team_name],"Even"))</f>
        <v>Los Angeles Rams</v>
      </c>
      <c r="M4511">
        <v>-7.5</v>
      </c>
      <c r="N4511">
        <f>IF(Table1[[#This Row],[TeamFavorite]]=Table1[[#This Row],[TeamHome]],Table1[[#This Row],[ScoreAway]]-Table1[[#This Row],[ScoreHome]],Table1[[#This Row],[ScoreHome]]-Table1[[#This Row],[ScoreAway]])</f>
        <v>14</v>
      </c>
      <c r="O4511">
        <f>IF(Table1[[#This Row],[SpreadActual]]&lt;Table1[[#This Row],[SpreadFavorite]],1,0)</f>
        <v>0</v>
      </c>
      <c r="P4511">
        <v>42</v>
      </c>
      <c r="Q4511" t="s">
        <v>135</v>
      </c>
      <c r="R4511" t="b">
        <v>0</v>
      </c>
      <c r="S4511">
        <v>64</v>
      </c>
      <c r="T4511">
        <v>10</v>
      </c>
      <c r="U4511">
        <v>82</v>
      </c>
    </row>
    <row r="4512" spans="1:22" x14ac:dyDescent="0.2">
      <c r="A4512" s="1">
        <v>32418</v>
      </c>
      <c r="B4512">
        <v>1988</v>
      </c>
      <c r="C4512">
        <f>_xlfn.MAXIFS(Table1[ScheduleWeekWritten],Table1[ScheduleSeason],Table1[[#This Row],[ScheduleSeason]])</f>
        <v>16</v>
      </c>
      <c r="D4512">
        <v>5</v>
      </c>
      <c r="E4512" cm="1">
        <f t="array" ref="E4512">_xlfn.XLOOKUP(Table1[[#This Row],[ScheduleWeekWritten]],Table3[Game],100+Table3[Increase],Table1[[#This Row],[ScheduleWeekWritten]])</f>
        <v>5</v>
      </c>
      <c r="F4512" t="b">
        <v>0</v>
      </c>
      <c r="G4512" t="s">
        <v>19</v>
      </c>
      <c r="H4512">
        <v>24</v>
      </c>
      <c r="I4512">
        <v>7</v>
      </c>
      <c r="J4512" t="s">
        <v>54</v>
      </c>
      <c r="K4512" t="s">
        <v>55</v>
      </c>
      <c r="L4512" t="str">
        <f>_xlfn.XLOOKUP(Table1[[#This Row],[TeamFavoriteID]],Table2[team_id],Table2[team_name],_xlfn.XLOOKUP(Table1[[#This Row],[TeamFavoriteID]],Table2[team_id_pfr],Table2[team_name],"Even"))</f>
        <v>Minnesota Vikings</v>
      </c>
      <c r="M4512">
        <v>-3</v>
      </c>
      <c r="N4512">
        <f>IF(Table1[[#This Row],[TeamFavorite]]=Table1[[#This Row],[TeamHome]],Table1[[#This Row],[ScoreAway]]-Table1[[#This Row],[ScoreHome]],Table1[[#This Row],[ScoreHome]]-Table1[[#This Row],[ScoreAway]])</f>
        <v>17</v>
      </c>
      <c r="O4512">
        <f>IF(Table1[[#This Row],[SpreadActual]]&lt;Table1[[#This Row],[SpreadFavorite]],1,0)</f>
        <v>0</v>
      </c>
      <c r="P4512">
        <v>42</v>
      </c>
      <c r="Q4512" t="s">
        <v>143</v>
      </c>
      <c r="R4512" t="b">
        <v>0</v>
      </c>
      <c r="S4512">
        <v>82</v>
      </c>
      <c r="T4512">
        <v>14</v>
      </c>
      <c r="U4512">
        <v>76</v>
      </c>
    </row>
    <row r="4513" spans="1:22" x14ac:dyDescent="0.2">
      <c r="A4513" s="1">
        <v>32418</v>
      </c>
      <c r="B4513">
        <v>1988</v>
      </c>
      <c r="C4513">
        <f>_xlfn.MAXIFS(Table1[ScheduleWeekWritten],Table1[ScheduleSeason],Table1[[#This Row],[ScheduleSeason]])</f>
        <v>16</v>
      </c>
      <c r="D4513">
        <v>5</v>
      </c>
      <c r="E4513" cm="1">
        <f t="array" ref="E4513">_xlfn.XLOOKUP(Table1[[#This Row],[ScheduleWeekWritten]],Table3[Game],100+Table3[Increase],Table1[[#This Row],[ScheduleWeekWritten]])</f>
        <v>5</v>
      </c>
      <c r="F4513" t="b">
        <v>0</v>
      </c>
      <c r="G4513" t="s">
        <v>115</v>
      </c>
      <c r="H4513">
        <v>21</v>
      </c>
      <c r="I4513">
        <v>17</v>
      </c>
      <c r="J4513" t="s">
        <v>140</v>
      </c>
      <c r="K4513" t="s">
        <v>70</v>
      </c>
      <c r="L4513" t="str">
        <f>_xlfn.XLOOKUP(Table1[[#This Row],[TeamFavoriteID]],Table2[team_id],Table2[team_name],_xlfn.XLOOKUP(Table1[[#This Row],[TeamFavoriteID]],Table2[team_id_pfr],Table2[team_name],"Even"))</f>
        <v>Boston Patriots</v>
      </c>
      <c r="M4513">
        <v>-2</v>
      </c>
      <c r="N4513">
        <f>IF(Table1[[#This Row],[TeamFavorite]]=Table1[[#This Row],[TeamHome]],Table1[[#This Row],[ScoreAway]]-Table1[[#This Row],[ScoreHome]],Table1[[#This Row],[ScoreHome]]-Table1[[#This Row],[ScoreAway]])</f>
        <v>4</v>
      </c>
      <c r="O4513">
        <f>IF(Table1[[#This Row],[SpreadActual]]&lt;Table1[[#This Row],[SpreadFavorite]],1,0)</f>
        <v>0</v>
      </c>
      <c r="P4513">
        <v>37</v>
      </c>
      <c r="Q4513" t="s">
        <v>116</v>
      </c>
      <c r="R4513" t="b">
        <v>0</v>
      </c>
      <c r="S4513">
        <v>68</v>
      </c>
      <c r="T4513">
        <v>19</v>
      </c>
      <c r="U4513">
        <v>74</v>
      </c>
    </row>
    <row r="4514" spans="1:22" x14ac:dyDescent="0.2">
      <c r="A4514" s="1">
        <v>32418</v>
      </c>
      <c r="B4514">
        <v>1988</v>
      </c>
      <c r="C4514">
        <f>_xlfn.MAXIFS(Table1[ScheduleWeekWritten],Table1[ScheduleSeason],Table1[[#This Row],[ScheduleSeason]])</f>
        <v>16</v>
      </c>
      <c r="D4514">
        <v>5</v>
      </c>
      <c r="E4514" cm="1">
        <f t="array" ref="E4514">_xlfn.XLOOKUP(Table1[[#This Row],[ScheduleWeekWritten]],Table3[Game],100+Table3[Increase],Table1[[#This Row],[ScheduleWeekWritten]])</f>
        <v>5</v>
      </c>
      <c r="F4514" t="b">
        <v>0</v>
      </c>
      <c r="G4514" t="s">
        <v>31</v>
      </c>
      <c r="H4514">
        <v>17</v>
      </c>
      <c r="I4514">
        <v>17</v>
      </c>
      <c r="J4514" t="s">
        <v>42</v>
      </c>
      <c r="K4514" t="s">
        <v>32</v>
      </c>
      <c r="L4514" t="str">
        <f>_xlfn.XLOOKUP(Table1[[#This Row],[TeamFavoriteID]],Table2[team_id],Table2[team_name],_xlfn.XLOOKUP(Table1[[#This Row],[TeamFavoriteID]],Table2[team_id_pfr],Table2[team_name],"Even"))</f>
        <v>New York Jets</v>
      </c>
      <c r="M4514">
        <v>-5.5</v>
      </c>
      <c r="N4514">
        <f>IF(Table1[[#This Row],[TeamFavorite]]=Table1[[#This Row],[TeamHome]],Table1[[#This Row],[ScoreAway]]-Table1[[#This Row],[ScoreHome]],Table1[[#This Row],[ScoreHome]]-Table1[[#This Row],[ScoreAway]])</f>
        <v>0</v>
      </c>
      <c r="O4514">
        <f>IF(Table1[[#This Row],[SpreadActual]]&lt;Table1[[#This Row],[SpreadFavorite]],1,0)</f>
        <v>0</v>
      </c>
      <c r="P4514">
        <v>39</v>
      </c>
      <c r="Q4514" t="s">
        <v>126</v>
      </c>
      <c r="R4514" t="b">
        <v>0</v>
      </c>
      <c r="S4514">
        <v>70</v>
      </c>
      <c r="T4514">
        <v>14</v>
      </c>
      <c r="U4514">
        <v>73</v>
      </c>
    </row>
    <row r="4515" spans="1:22" x14ac:dyDescent="0.2">
      <c r="A4515" s="1">
        <v>32418</v>
      </c>
      <c r="B4515">
        <v>1988</v>
      </c>
      <c r="C4515">
        <f>_xlfn.MAXIFS(Table1[ScheduleWeekWritten],Table1[ScheduleSeason],Table1[[#This Row],[ScheduleSeason]])</f>
        <v>16</v>
      </c>
      <c r="D4515">
        <v>5</v>
      </c>
      <c r="E4515" cm="1">
        <f t="array" ref="E4515">_xlfn.XLOOKUP(Table1[[#This Row],[ScheduleWeekWritten]],Table3[Game],100+Table3[Increase],Table1[[#This Row],[ScheduleWeekWritten]])</f>
        <v>5</v>
      </c>
      <c r="F4515" t="b">
        <v>0</v>
      </c>
      <c r="G4515" t="s">
        <v>58</v>
      </c>
      <c r="H4515">
        <v>32</v>
      </c>
      <c r="I4515">
        <v>23</v>
      </c>
      <c r="J4515" t="s">
        <v>23</v>
      </c>
      <c r="K4515" t="s">
        <v>77</v>
      </c>
      <c r="L4515" t="str">
        <f>_xlfn.XLOOKUP(Table1[[#This Row],[TeamFavoriteID]],Table2[team_id],Table2[team_name],_xlfn.XLOOKUP(Table1[[#This Row],[TeamFavoriteID]],Table2[team_id_pfr],Table2[team_name],"Even"))</f>
        <v>Philadelphia Eagles</v>
      </c>
      <c r="M4515">
        <v>-4</v>
      </c>
      <c r="N4515">
        <f>IF(Table1[[#This Row],[TeamFavorite]]=Table1[[#This Row],[TeamHome]],Table1[[#This Row],[ScoreAway]]-Table1[[#This Row],[ScoreHome]],Table1[[#This Row],[ScoreHome]]-Table1[[#This Row],[ScoreAway]])</f>
        <v>-9</v>
      </c>
      <c r="O4515">
        <f>IF(Table1[[#This Row],[SpreadActual]]&lt;Table1[[#This Row],[SpreadFavorite]],1,0)</f>
        <v>1</v>
      </c>
      <c r="P4515">
        <v>44</v>
      </c>
      <c r="Q4515" t="s">
        <v>112</v>
      </c>
      <c r="R4515" t="b">
        <v>0</v>
      </c>
      <c r="S4515">
        <v>68</v>
      </c>
      <c r="T4515">
        <v>13</v>
      </c>
      <c r="U4515">
        <v>80</v>
      </c>
    </row>
    <row r="4516" spans="1:22" x14ac:dyDescent="0.2">
      <c r="A4516" s="1">
        <v>32418</v>
      </c>
      <c r="B4516">
        <v>1988</v>
      </c>
      <c r="C4516">
        <f>_xlfn.MAXIFS(Table1[ScheduleWeekWritten],Table1[ScheduleSeason],Table1[[#This Row],[ScheduleSeason]])</f>
        <v>16</v>
      </c>
      <c r="D4516">
        <v>5</v>
      </c>
      <c r="E4516" cm="1">
        <f t="array" ref="E4516">_xlfn.XLOOKUP(Table1[[#This Row],[ScheduleWeekWritten]],Table3[Game],100+Table3[Increase],Table1[[#This Row],[ScheduleWeekWritten]])</f>
        <v>5</v>
      </c>
      <c r="F4516" t="b">
        <v>0</v>
      </c>
      <c r="G4516" t="s">
        <v>49</v>
      </c>
      <c r="H4516">
        <v>9</v>
      </c>
      <c r="I4516">
        <v>23</v>
      </c>
      <c r="J4516" t="s">
        <v>62</v>
      </c>
      <c r="K4516" t="s">
        <v>51</v>
      </c>
      <c r="L4516" t="str">
        <f>_xlfn.XLOOKUP(Table1[[#This Row],[TeamFavoriteID]],Table2[team_id],Table2[team_name],_xlfn.XLOOKUP(Table1[[#This Row],[TeamFavoriteID]],Table2[team_id_pfr],Table2[team_name],"Even"))</f>
        <v>Pittsburgh Steelers</v>
      </c>
      <c r="M4516">
        <v>-2.5</v>
      </c>
      <c r="N4516">
        <f>IF(Table1[[#This Row],[TeamFavorite]]=Table1[[#This Row],[TeamHome]],Table1[[#This Row],[ScoreAway]]-Table1[[#This Row],[ScoreHome]],Table1[[#This Row],[ScoreHome]]-Table1[[#This Row],[ScoreAway]])</f>
        <v>14</v>
      </c>
      <c r="O4516">
        <f>IF(Table1[[#This Row],[SpreadActual]]&lt;Table1[[#This Row],[SpreadFavorite]],1,0)</f>
        <v>0</v>
      </c>
      <c r="P4516">
        <v>40</v>
      </c>
      <c r="Q4516" t="s">
        <v>113</v>
      </c>
      <c r="R4516" t="b">
        <v>0</v>
      </c>
      <c r="S4516">
        <v>68</v>
      </c>
      <c r="T4516">
        <v>15</v>
      </c>
      <c r="U4516">
        <v>79</v>
      </c>
    </row>
    <row r="4517" spans="1:22" x14ac:dyDescent="0.2">
      <c r="A4517" s="1">
        <v>32418</v>
      </c>
      <c r="B4517">
        <v>1988</v>
      </c>
      <c r="C4517">
        <f>_xlfn.MAXIFS(Table1[ScheduleWeekWritten],Table1[ScheduleSeason],Table1[[#This Row],[ScheduleSeason]])</f>
        <v>16</v>
      </c>
      <c r="D4517">
        <v>5</v>
      </c>
      <c r="E4517" cm="1">
        <f t="array" ref="E4517">_xlfn.XLOOKUP(Table1[[#This Row],[ScheduleWeekWritten]],Table3[Game],100+Table3[Increase],Table1[[#This Row],[ScheduleWeekWritten]])</f>
        <v>5</v>
      </c>
      <c r="F4517" t="b">
        <v>0</v>
      </c>
      <c r="G4517" t="s">
        <v>27</v>
      </c>
      <c r="H4517">
        <v>0</v>
      </c>
      <c r="I4517">
        <v>12</v>
      </c>
      <c r="J4517" t="s">
        <v>24</v>
      </c>
      <c r="K4517" t="s">
        <v>88</v>
      </c>
      <c r="L4517" t="str">
        <f>_xlfn.XLOOKUP(Table1[[#This Row],[TeamFavoriteID]],Table2[team_id],Table2[team_name],_xlfn.XLOOKUP(Table1[[#This Row],[TeamFavoriteID]],Table2[team_id_pfr],Table2[team_name],"Even"))</f>
        <v>Denver Broncos</v>
      </c>
      <c r="M4517">
        <v>-4</v>
      </c>
      <c r="N4517">
        <f>IF(Table1[[#This Row],[TeamFavorite]]=Table1[[#This Row],[TeamHome]],Table1[[#This Row],[ScoreAway]]-Table1[[#This Row],[ScoreHome]],Table1[[#This Row],[ScoreHome]]-Table1[[#This Row],[ScoreAway]])</f>
        <v>-12</v>
      </c>
      <c r="O4517">
        <f>IF(Table1[[#This Row],[SpreadActual]]&lt;Table1[[#This Row],[SpreadFavorite]],1,0)</f>
        <v>1</v>
      </c>
      <c r="P4517">
        <v>41</v>
      </c>
      <c r="Q4517" t="s">
        <v>94</v>
      </c>
      <c r="R4517" t="b">
        <v>0</v>
      </c>
      <c r="S4517">
        <v>66</v>
      </c>
      <c r="T4517">
        <v>9</v>
      </c>
      <c r="U4517">
        <v>83</v>
      </c>
    </row>
    <row r="4518" spans="1:22" x14ac:dyDescent="0.2">
      <c r="A4518" s="1">
        <v>32418</v>
      </c>
      <c r="B4518">
        <v>1988</v>
      </c>
      <c r="C4518">
        <f>_xlfn.MAXIFS(Table1[ScheduleWeekWritten],Table1[ScheduleSeason],Table1[[#This Row],[ScheduleSeason]])</f>
        <v>16</v>
      </c>
      <c r="D4518">
        <v>5</v>
      </c>
      <c r="E4518" cm="1">
        <f t="array" ref="E4518">_xlfn.XLOOKUP(Table1[[#This Row],[ScheduleWeekWritten]],Table3[Game],100+Table3[Increase],Table1[[#This Row],[ScheduleWeekWritten]])</f>
        <v>5</v>
      </c>
      <c r="F4518" t="b">
        <v>0</v>
      </c>
      <c r="G4518" t="s">
        <v>53</v>
      </c>
      <c r="H4518">
        <v>20</v>
      </c>
      <c r="I4518">
        <v>13</v>
      </c>
      <c r="J4518" t="s">
        <v>45</v>
      </c>
      <c r="K4518" t="s">
        <v>87</v>
      </c>
      <c r="L4518" t="str">
        <f>_xlfn.XLOOKUP(Table1[[#This Row],[TeamFavoriteID]],Table2[team_id],Table2[team_name],_xlfn.XLOOKUP(Table1[[#This Row],[TeamFavoriteID]],Table2[team_id_pfr],Table2[team_name],"Even"))</f>
        <v>San Francisco 49ers</v>
      </c>
      <c r="M4518">
        <v>-13.5</v>
      </c>
      <c r="N4518">
        <f>IF(Table1[[#This Row],[TeamFavorite]]=Table1[[#This Row],[TeamHome]],Table1[[#This Row],[ScoreAway]]-Table1[[#This Row],[ScoreHome]],Table1[[#This Row],[ScoreHome]]-Table1[[#This Row],[ScoreAway]])</f>
        <v>-7</v>
      </c>
      <c r="O4518">
        <f>IF(Table1[[#This Row],[SpreadActual]]&lt;Table1[[#This Row],[SpreadFavorite]],1,0)</f>
        <v>0</v>
      </c>
      <c r="P4518">
        <v>43</v>
      </c>
      <c r="Q4518" t="s">
        <v>118</v>
      </c>
      <c r="R4518" t="b">
        <v>0</v>
      </c>
      <c r="S4518">
        <v>60</v>
      </c>
      <c r="T4518">
        <v>12</v>
      </c>
      <c r="U4518">
        <v>75</v>
      </c>
    </row>
    <row r="4519" spans="1:22" x14ac:dyDescent="0.2">
      <c r="A4519" s="1">
        <v>32418</v>
      </c>
      <c r="B4519">
        <v>1988</v>
      </c>
      <c r="C4519">
        <f>_xlfn.MAXIFS(Table1[ScheduleWeekWritten],Table1[ScheduleSeason],Table1[[#This Row],[ScheduleSeason]])</f>
        <v>16</v>
      </c>
      <c r="D4519">
        <v>5</v>
      </c>
      <c r="E4519" cm="1">
        <f t="array" ref="E4519">_xlfn.XLOOKUP(Table1[[#This Row],[ScheduleWeekWritten]],Table3[Game],100+Table3[Increase],Table1[[#This Row],[ScheduleWeekWritten]])</f>
        <v>5</v>
      </c>
      <c r="F4519" t="b">
        <v>0</v>
      </c>
      <c r="G4519" t="s">
        <v>127</v>
      </c>
      <c r="H4519">
        <v>27</v>
      </c>
      <c r="I4519">
        <v>24</v>
      </c>
      <c r="J4519" t="s">
        <v>33</v>
      </c>
      <c r="K4519" t="s">
        <v>133</v>
      </c>
      <c r="L4519" t="str">
        <f>_xlfn.XLOOKUP(Table1[[#This Row],[TeamFavoriteID]],Table2[team_id],Table2[team_name],_xlfn.XLOOKUP(Table1[[#This Row],[TeamFavoriteID]],Table2[team_id_pfr],Table2[team_name],"Even"))</f>
        <v>Tampa Bay Buccaneers</v>
      </c>
      <c r="M4519">
        <v>-2.5</v>
      </c>
      <c r="N4519">
        <f>IF(Table1[[#This Row],[TeamFavorite]]=Table1[[#This Row],[TeamHome]],Table1[[#This Row],[ScoreAway]]-Table1[[#This Row],[ScoreHome]],Table1[[#This Row],[ScoreHome]]-Table1[[#This Row],[ScoreAway]])</f>
        <v>-3</v>
      </c>
      <c r="O4519">
        <f>IF(Table1[[#This Row],[SpreadActual]]&lt;Table1[[#This Row],[SpreadFavorite]],1,0)</f>
        <v>1</v>
      </c>
      <c r="P4519">
        <v>39</v>
      </c>
      <c r="Q4519" t="s">
        <v>130</v>
      </c>
      <c r="R4519" t="b">
        <v>0</v>
      </c>
      <c r="S4519">
        <v>80</v>
      </c>
      <c r="T4519">
        <v>8</v>
      </c>
      <c r="U4519">
        <v>68</v>
      </c>
    </row>
    <row r="4520" spans="1:22" x14ac:dyDescent="0.2">
      <c r="A4520" s="1">
        <v>32418</v>
      </c>
      <c r="B4520">
        <v>1988</v>
      </c>
      <c r="C4520">
        <f>_xlfn.MAXIFS(Table1[ScheduleWeekWritten],Table1[ScheduleSeason],Table1[[#This Row],[ScheduleSeason]])</f>
        <v>16</v>
      </c>
      <c r="D4520">
        <v>5</v>
      </c>
      <c r="E4520" cm="1">
        <f t="array" ref="E4520">_xlfn.XLOOKUP(Table1[[#This Row],[ScheduleWeekWritten]],Table3[Game],100+Table3[Increase],Table1[[#This Row],[ScheduleWeekWritten]])</f>
        <v>5</v>
      </c>
      <c r="F4520" t="b">
        <v>0</v>
      </c>
      <c r="G4520" t="s">
        <v>61</v>
      </c>
      <c r="H4520">
        <v>23</v>
      </c>
      <c r="I4520">
        <v>24</v>
      </c>
      <c r="J4520" t="s">
        <v>50</v>
      </c>
      <c r="K4520" t="s">
        <v>85</v>
      </c>
      <c r="L4520" t="str">
        <f>_xlfn.XLOOKUP(Table1[[#This Row],[TeamFavoriteID]],Table2[team_id],Table2[team_name],_xlfn.XLOOKUP(Table1[[#This Row],[TeamFavoriteID]],Table2[team_id_pfr],Table2[team_name],"Even"))</f>
        <v>Washington Commanders</v>
      </c>
      <c r="M4520">
        <v>-3.5</v>
      </c>
      <c r="N4520">
        <f>IF(Table1[[#This Row],[TeamFavorite]]=Table1[[#This Row],[TeamHome]],Table1[[#This Row],[ScoreAway]]-Table1[[#This Row],[ScoreHome]],Table1[[#This Row],[ScoreHome]]-Table1[[#This Row],[ScoreAway]])</f>
        <v>-1</v>
      </c>
      <c r="O4520">
        <f>IF(Table1[[#This Row],[SpreadActual]]&lt;Table1[[#This Row],[SpreadFavorite]],1,0)</f>
        <v>0</v>
      </c>
      <c r="P4520">
        <v>41</v>
      </c>
      <c r="Q4520" t="s">
        <v>64</v>
      </c>
      <c r="R4520" t="b">
        <v>0</v>
      </c>
      <c r="S4520">
        <v>69</v>
      </c>
      <c r="T4520">
        <v>16</v>
      </c>
      <c r="U4520">
        <v>84</v>
      </c>
    </row>
    <row r="4521" spans="1:22" x14ac:dyDescent="0.2">
      <c r="A4521" s="1">
        <v>32419</v>
      </c>
      <c r="B4521">
        <v>1988</v>
      </c>
      <c r="C4521">
        <f>_xlfn.MAXIFS(Table1[ScheduleWeekWritten],Table1[ScheduleSeason],Table1[[#This Row],[ScheduleSeason]])</f>
        <v>16</v>
      </c>
      <c r="D4521">
        <v>5</v>
      </c>
      <c r="E4521" cm="1">
        <f t="array" ref="E4521">_xlfn.XLOOKUP(Table1[[#This Row],[ScheduleWeekWritten]],Table3[Game],100+Table3[Increase],Table1[[#This Row],[ScheduleWeekWritten]])</f>
        <v>5</v>
      </c>
      <c r="F4521" t="b">
        <v>0</v>
      </c>
      <c r="G4521" t="s">
        <v>95</v>
      </c>
      <c r="H4521">
        <v>20</v>
      </c>
      <c r="I4521">
        <v>17</v>
      </c>
      <c r="J4521" t="s">
        <v>67</v>
      </c>
      <c r="K4521" t="s">
        <v>98</v>
      </c>
      <c r="L4521" t="str">
        <f>_xlfn.XLOOKUP(Table1[[#This Row],[TeamFavoriteID]],Table2[team_id],Table2[team_name],_xlfn.XLOOKUP(Table1[[#This Row],[TeamFavoriteID]],Table2[team_id_pfr],Table2[team_name],"Even"))</f>
        <v>New Orleans Saints</v>
      </c>
      <c r="M4521">
        <v>-6.5</v>
      </c>
      <c r="N4521">
        <f>IF(Table1[[#This Row],[TeamFavorite]]=Table1[[#This Row],[TeamHome]],Table1[[#This Row],[ScoreAway]]-Table1[[#This Row],[ScoreHome]],Table1[[#This Row],[ScoreHome]]-Table1[[#This Row],[ScoreAway]])</f>
        <v>-3</v>
      </c>
      <c r="O4521">
        <f>IF(Table1[[#This Row],[SpreadActual]]&lt;Table1[[#This Row],[SpreadFavorite]],1,0)</f>
        <v>0</v>
      </c>
      <c r="P4521">
        <v>43</v>
      </c>
      <c r="Q4521" t="s">
        <v>124</v>
      </c>
      <c r="R4521" t="b">
        <v>0</v>
      </c>
      <c r="S4521">
        <v>72</v>
      </c>
      <c r="T4521">
        <v>0</v>
      </c>
      <c r="V4521" t="s">
        <v>103</v>
      </c>
    </row>
    <row r="4522" spans="1:22" x14ac:dyDescent="0.2">
      <c r="A4522" s="1">
        <v>32425</v>
      </c>
      <c r="B4522">
        <v>1988</v>
      </c>
      <c r="C4522">
        <f>_xlfn.MAXIFS(Table1[ScheduleWeekWritten],Table1[ScheduleSeason],Table1[[#This Row],[ScheduleSeason]])</f>
        <v>16</v>
      </c>
      <c r="D4522">
        <v>6</v>
      </c>
      <c r="E4522" cm="1">
        <f t="array" ref="E4522">_xlfn.XLOOKUP(Table1[[#This Row],[ScheduleWeekWritten]],Table3[Game],100+Table3[Increase],Table1[[#This Row],[ScheduleWeekWritten]])</f>
        <v>6</v>
      </c>
      <c r="F4522" t="b">
        <v>0</v>
      </c>
      <c r="G4522" t="s">
        <v>38</v>
      </c>
      <c r="H4522">
        <v>0</v>
      </c>
      <c r="I4522">
        <v>33</v>
      </c>
      <c r="J4522" t="s">
        <v>39</v>
      </c>
      <c r="K4522" t="s">
        <v>40</v>
      </c>
      <c r="L4522" t="str">
        <f>_xlfn.XLOOKUP(Table1[[#This Row],[TeamFavoriteID]],Table2[team_id],Table2[team_name],_xlfn.XLOOKUP(Table1[[#This Row],[TeamFavoriteID]],Table2[team_id_pfr],Table2[team_name],"Even"))</f>
        <v>Los Angeles Rams</v>
      </c>
      <c r="M4522">
        <v>-6.5</v>
      </c>
      <c r="N4522">
        <f>IF(Table1[[#This Row],[TeamFavorite]]=Table1[[#This Row],[TeamHome]],Table1[[#This Row],[ScoreAway]]-Table1[[#This Row],[ScoreHome]],Table1[[#This Row],[ScoreHome]]-Table1[[#This Row],[ScoreAway]])</f>
        <v>-33</v>
      </c>
      <c r="O4522">
        <f>IF(Table1[[#This Row],[SpreadActual]]&lt;Table1[[#This Row],[SpreadFavorite]],1,0)</f>
        <v>1</v>
      </c>
      <c r="P4522">
        <v>44</v>
      </c>
      <c r="Q4522" t="s">
        <v>41</v>
      </c>
      <c r="R4522" t="b">
        <v>0</v>
      </c>
      <c r="S4522">
        <v>56</v>
      </c>
      <c r="T4522">
        <v>6</v>
      </c>
      <c r="U4522">
        <v>55</v>
      </c>
    </row>
    <row r="4523" spans="1:22" x14ac:dyDescent="0.2">
      <c r="A4523" s="1">
        <v>32425</v>
      </c>
      <c r="B4523">
        <v>1988</v>
      </c>
      <c r="C4523">
        <f>_xlfn.MAXIFS(Table1[ScheduleWeekWritten],Table1[ScheduleSeason],Table1[[#This Row],[ScheduleSeason]])</f>
        <v>16</v>
      </c>
      <c r="D4523">
        <v>6</v>
      </c>
      <c r="E4523" cm="1">
        <f t="array" ref="E4523">_xlfn.XLOOKUP(Table1[[#This Row],[ScheduleWeekWritten]],Table3[Game],100+Table3[Increase],Table1[[#This Row],[ScheduleWeekWritten]])</f>
        <v>6</v>
      </c>
      <c r="F4523" t="b">
        <v>0</v>
      </c>
      <c r="G4523" t="s">
        <v>28</v>
      </c>
      <c r="H4523">
        <v>34</v>
      </c>
      <c r="I4523">
        <v>23</v>
      </c>
      <c r="J4523" t="s">
        <v>140</v>
      </c>
      <c r="K4523" t="s">
        <v>43</v>
      </c>
      <c r="L4523" t="str">
        <f>_xlfn.XLOOKUP(Table1[[#This Row],[TeamFavoriteID]],Table2[team_id],Table2[team_name],_xlfn.XLOOKUP(Table1[[#This Row],[TeamFavoriteID]],Table2[team_id_pfr],Table2[team_name],"Even"))</f>
        <v>Buffalo Bills</v>
      </c>
      <c r="M4523">
        <v>-4.5</v>
      </c>
      <c r="N4523">
        <f>IF(Table1[[#This Row],[TeamFavorite]]=Table1[[#This Row],[TeamHome]],Table1[[#This Row],[ScoreAway]]-Table1[[#This Row],[ScoreHome]],Table1[[#This Row],[ScoreHome]]-Table1[[#This Row],[ScoreAway]])</f>
        <v>-11</v>
      </c>
      <c r="O4523">
        <f>IF(Table1[[#This Row],[SpreadActual]]&lt;Table1[[#This Row],[SpreadFavorite]],1,0)</f>
        <v>1</v>
      </c>
      <c r="P4523">
        <v>36</v>
      </c>
      <c r="Q4523" t="s">
        <v>123</v>
      </c>
      <c r="R4523" t="b">
        <v>0</v>
      </c>
      <c r="S4523">
        <v>42</v>
      </c>
      <c r="T4523">
        <v>7</v>
      </c>
      <c r="U4523">
        <v>85</v>
      </c>
    </row>
    <row r="4524" spans="1:22" x14ac:dyDescent="0.2">
      <c r="A4524" s="1">
        <v>32425</v>
      </c>
      <c r="B4524">
        <v>1988</v>
      </c>
      <c r="C4524">
        <f>_xlfn.MAXIFS(Table1[ScheduleWeekWritten],Table1[ScheduleSeason],Table1[[#This Row],[ScheduleSeason]])</f>
        <v>16</v>
      </c>
      <c r="D4524">
        <v>6</v>
      </c>
      <c r="E4524" cm="1">
        <f t="array" ref="E4524">_xlfn.XLOOKUP(Table1[[#This Row],[ScheduleWeekWritten]],Table3[Game],100+Table3[Increase],Table1[[#This Row],[ScheduleWeekWritten]])</f>
        <v>6</v>
      </c>
      <c r="F4524" t="b">
        <v>0</v>
      </c>
      <c r="G4524" t="s">
        <v>101</v>
      </c>
      <c r="H4524">
        <v>36</v>
      </c>
      <c r="I4524">
        <v>19</v>
      </c>
      <c r="J4524" t="s">
        <v>31</v>
      </c>
      <c r="K4524" t="s">
        <v>104</v>
      </c>
      <c r="L4524" t="str">
        <f>_xlfn.XLOOKUP(Table1[[#This Row],[TeamFavoriteID]],Table2[team_id],Table2[team_name],_xlfn.XLOOKUP(Table1[[#This Row],[TeamFavoriteID]],Table2[team_id_pfr],Table2[team_name],"Even"))</f>
        <v>Cincinnati Bengals</v>
      </c>
      <c r="M4524">
        <v>-6</v>
      </c>
      <c r="N4524">
        <f>IF(Table1[[#This Row],[TeamFavorite]]=Table1[[#This Row],[TeamHome]],Table1[[#This Row],[ScoreAway]]-Table1[[#This Row],[ScoreHome]],Table1[[#This Row],[ScoreHome]]-Table1[[#This Row],[ScoreAway]])</f>
        <v>-17</v>
      </c>
      <c r="O4524">
        <f>IF(Table1[[#This Row],[SpreadActual]]&lt;Table1[[#This Row],[SpreadFavorite]],1,0)</f>
        <v>1</v>
      </c>
      <c r="P4524">
        <v>43</v>
      </c>
      <c r="Q4524" t="s">
        <v>111</v>
      </c>
      <c r="R4524" t="b">
        <v>0</v>
      </c>
      <c r="S4524">
        <v>51</v>
      </c>
      <c r="T4524">
        <v>9</v>
      </c>
      <c r="U4524">
        <v>56</v>
      </c>
    </row>
    <row r="4525" spans="1:22" x14ac:dyDescent="0.2">
      <c r="A4525" s="1">
        <v>32425</v>
      </c>
      <c r="B4525">
        <v>1988</v>
      </c>
      <c r="C4525">
        <f>_xlfn.MAXIFS(Table1[ScheduleWeekWritten],Table1[ScheduleSeason],Table1[[#This Row],[ScheduleSeason]])</f>
        <v>16</v>
      </c>
      <c r="D4525">
        <v>6</v>
      </c>
      <c r="E4525" cm="1">
        <f t="array" ref="E4525">_xlfn.XLOOKUP(Table1[[#This Row],[ScheduleWeekWritten]],Table3[Game],100+Table3[Increase],Table1[[#This Row],[ScheduleWeekWritten]])</f>
        <v>6</v>
      </c>
      <c r="F4525" t="b">
        <v>0</v>
      </c>
      <c r="G4525" t="s">
        <v>62</v>
      </c>
      <c r="H4525">
        <v>10</v>
      </c>
      <c r="I4525">
        <v>16</v>
      </c>
      <c r="J4525" t="s">
        <v>128</v>
      </c>
      <c r="K4525" t="s">
        <v>63</v>
      </c>
      <c r="L4525" t="str">
        <f>_xlfn.XLOOKUP(Table1[[#This Row],[TeamFavoriteID]],Table2[team_id],Table2[team_name],_xlfn.XLOOKUP(Table1[[#This Row],[TeamFavoriteID]],Table2[team_id_pfr],Table2[team_name],"Even"))</f>
        <v>Cleveland Browns</v>
      </c>
      <c r="M4525">
        <v>-3.5</v>
      </c>
      <c r="N4525">
        <f>IF(Table1[[#This Row],[TeamFavorite]]=Table1[[#This Row],[TeamHome]],Table1[[#This Row],[ScoreAway]]-Table1[[#This Row],[ScoreHome]],Table1[[#This Row],[ScoreHome]]-Table1[[#This Row],[ScoreAway]])</f>
        <v>6</v>
      </c>
      <c r="O4525">
        <f>IF(Table1[[#This Row],[SpreadActual]]&lt;Table1[[#This Row],[SpreadFavorite]],1,0)</f>
        <v>0</v>
      </c>
      <c r="P4525">
        <v>38</v>
      </c>
      <c r="Q4525" t="s">
        <v>66</v>
      </c>
      <c r="R4525" t="b">
        <v>0</v>
      </c>
      <c r="S4525">
        <v>50</v>
      </c>
      <c r="T4525">
        <v>9</v>
      </c>
      <c r="U4525">
        <v>65</v>
      </c>
    </row>
    <row r="4526" spans="1:22" x14ac:dyDescent="0.2">
      <c r="A4526" s="1">
        <v>32425</v>
      </c>
      <c r="B4526">
        <v>1988</v>
      </c>
      <c r="C4526">
        <f>_xlfn.MAXIFS(Table1[ScheduleWeekWritten],Table1[ScheduleSeason],Table1[[#This Row],[ScheduleSeason]])</f>
        <v>16</v>
      </c>
      <c r="D4526">
        <v>6</v>
      </c>
      <c r="E4526" cm="1">
        <f t="array" ref="E4526">_xlfn.XLOOKUP(Table1[[#This Row],[ScheduleWeekWritten]],Table3[Game],100+Table3[Increase],Table1[[#This Row],[ScheduleWeekWritten]])</f>
        <v>6</v>
      </c>
      <c r="F4526" t="b">
        <v>0</v>
      </c>
      <c r="G4526" t="s">
        <v>67</v>
      </c>
      <c r="H4526">
        <v>17</v>
      </c>
      <c r="I4526">
        <v>35</v>
      </c>
      <c r="J4526" t="s">
        <v>61</v>
      </c>
      <c r="K4526" t="s">
        <v>85</v>
      </c>
      <c r="L4526" t="str">
        <f>_xlfn.XLOOKUP(Table1[[#This Row],[TeamFavoriteID]],Table2[team_id],Table2[team_name],_xlfn.XLOOKUP(Table1[[#This Row],[TeamFavoriteID]],Table2[team_id_pfr],Table2[team_name],"Even"))</f>
        <v>Washington Commanders</v>
      </c>
      <c r="M4526">
        <v>-1.5</v>
      </c>
      <c r="N4526">
        <f>IF(Table1[[#This Row],[TeamFavorite]]=Table1[[#This Row],[TeamHome]],Table1[[#This Row],[ScoreAway]]-Table1[[#This Row],[ScoreHome]],Table1[[#This Row],[ScoreHome]]-Table1[[#This Row],[ScoreAway]])</f>
        <v>-18</v>
      </c>
      <c r="O4526">
        <f>IF(Table1[[#This Row],[SpreadActual]]&lt;Table1[[#This Row],[SpreadFavorite]],1,0)</f>
        <v>1</v>
      </c>
      <c r="P4526">
        <v>42</v>
      </c>
      <c r="Q4526" t="s">
        <v>119</v>
      </c>
      <c r="R4526" t="b">
        <v>0</v>
      </c>
      <c r="S4526">
        <v>63</v>
      </c>
      <c r="T4526">
        <v>11</v>
      </c>
      <c r="U4526">
        <v>82</v>
      </c>
    </row>
    <row r="4527" spans="1:22" x14ac:dyDescent="0.2">
      <c r="A4527" s="1">
        <v>32425</v>
      </c>
      <c r="B4527">
        <v>1988</v>
      </c>
      <c r="C4527">
        <f>_xlfn.MAXIFS(Table1[ScheduleWeekWritten],Table1[ScheduleSeason],Table1[[#This Row],[ScheduleSeason]])</f>
        <v>16</v>
      </c>
      <c r="D4527">
        <v>6</v>
      </c>
      <c r="E4527" cm="1">
        <f t="array" ref="E4527">_xlfn.XLOOKUP(Table1[[#This Row],[ScheduleWeekWritten]],Table3[Game],100+Table3[Increase],Table1[[#This Row],[ScheduleWeekWritten]])</f>
        <v>6</v>
      </c>
      <c r="F4527" t="b">
        <v>0</v>
      </c>
      <c r="G4527" t="s">
        <v>45</v>
      </c>
      <c r="H4527">
        <v>7</v>
      </c>
      <c r="I4527">
        <v>24</v>
      </c>
      <c r="J4527" t="s">
        <v>46</v>
      </c>
      <c r="K4527" t="s">
        <v>47</v>
      </c>
      <c r="L4527" t="str">
        <f>_xlfn.XLOOKUP(Table1[[#This Row],[TeamFavoriteID]],Table2[team_id],Table2[team_name],_xlfn.XLOOKUP(Table1[[#This Row],[TeamFavoriteID]],Table2[team_id_pfr],Table2[team_name],"Even"))</f>
        <v>Chicago Bears</v>
      </c>
      <c r="M4527">
        <v>-7</v>
      </c>
      <c r="N4527">
        <f>IF(Table1[[#This Row],[TeamFavorite]]=Table1[[#This Row],[TeamHome]],Table1[[#This Row],[ScoreAway]]-Table1[[#This Row],[ScoreHome]],Table1[[#This Row],[ScoreHome]]-Table1[[#This Row],[ScoreAway]])</f>
        <v>-17</v>
      </c>
      <c r="O4527">
        <f>IF(Table1[[#This Row],[SpreadActual]]&lt;Table1[[#This Row],[SpreadFavorite]],1,0)</f>
        <v>1</v>
      </c>
      <c r="P4527">
        <v>37</v>
      </c>
      <c r="Q4527" t="s">
        <v>125</v>
      </c>
      <c r="R4527" t="b">
        <v>0</v>
      </c>
      <c r="S4527">
        <v>72</v>
      </c>
      <c r="T4527">
        <v>0</v>
      </c>
      <c r="V4527" t="s">
        <v>103</v>
      </c>
    </row>
    <row r="4528" spans="1:22" x14ac:dyDescent="0.2">
      <c r="A4528" s="1">
        <v>32425</v>
      </c>
      <c r="B4528">
        <v>1988</v>
      </c>
      <c r="C4528">
        <f>_xlfn.MAXIFS(Table1[ScheduleWeekWritten],Table1[ScheduleSeason],Table1[[#This Row],[ScheduleSeason]])</f>
        <v>16</v>
      </c>
      <c r="D4528">
        <v>6</v>
      </c>
      <c r="E4528" cm="1">
        <f t="array" ref="E4528">_xlfn.XLOOKUP(Table1[[#This Row],[ScheduleWeekWritten]],Table3[Game],100+Table3[Increase],Table1[[#This Row],[ScheduleWeekWritten]])</f>
        <v>6</v>
      </c>
      <c r="F4528" t="b">
        <v>0</v>
      </c>
      <c r="G4528" t="s">
        <v>33</v>
      </c>
      <c r="H4528">
        <v>45</v>
      </c>
      <c r="I4528">
        <v>3</v>
      </c>
      <c r="J4528" t="s">
        <v>115</v>
      </c>
      <c r="K4528" t="s">
        <v>70</v>
      </c>
      <c r="L4528" t="str">
        <f>_xlfn.XLOOKUP(Table1[[#This Row],[TeamFavoriteID]],Table2[team_id],Table2[team_name],_xlfn.XLOOKUP(Table1[[#This Row],[TeamFavoriteID]],Table2[team_id_pfr],Table2[team_name],"Even"))</f>
        <v>Boston Patriots</v>
      </c>
      <c r="M4528">
        <v>-2.5</v>
      </c>
      <c r="N4528">
        <f>IF(Table1[[#This Row],[TeamFavorite]]=Table1[[#This Row],[TeamHome]],Table1[[#This Row],[ScoreAway]]-Table1[[#This Row],[ScoreHome]],Table1[[#This Row],[ScoreHome]]-Table1[[#This Row],[ScoreAway]])</f>
        <v>42</v>
      </c>
      <c r="O4528">
        <f>IF(Table1[[#This Row],[SpreadActual]]&lt;Table1[[#This Row],[SpreadFavorite]],1,0)</f>
        <v>0</v>
      </c>
      <c r="P4528">
        <v>38</v>
      </c>
      <c r="Q4528" t="s">
        <v>36</v>
      </c>
      <c r="R4528" t="b">
        <v>0</v>
      </c>
      <c r="S4528">
        <v>53</v>
      </c>
      <c r="T4528">
        <v>7</v>
      </c>
      <c r="U4528">
        <v>77</v>
      </c>
    </row>
    <row r="4529" spans="1:22" x14ac:dyDescent="0.2">
      <c r="A4529" s="1">
        <v>32425</v>
      </c>
      <c r="B4529">
        <v>1988</v>
      </c>
      <c r="C4529">
        <f>_xlfn.MAXIFS(Table1[ScheduleWeekWritten],Table1[ScheduleSeason],Table1[[#This Row],[ScheduleSeason]])</f>
        <v>16</v>
      </c>
      <c r="D4529">
        <v>6</v>
      </c>
      <c r="E4529" cm="1">
        <f t="array" ref="E4529">_xlfn.XLOOKUP(Table1[[#This Row],[ScheduleWeekWritten]],Table3[Game],100+Table3[Increase],Table1[[#This Row],[ScheduleWeekWritten]])</f>
        <v>6</v>
      </c>
      <c r="F4529" t="b">
        <v>0</v>
      </c>
      <c r="G4529" t="s">
        <v>23</v>
      </c>
      <c r="H4529">
        <v>7</v>
      </c>
      <c r="I4529">
        <v>6</v>
      </c>
      <c r="J4529" t="s">
        <v>42</v>
      </c>
      <c r="K4529" t="s">
        <v>25</v>
      </c>
      <c r="L4529" t="str">
        <f>_xlfn.XLOOKUP(Table1[[#This Row],[TeamFavoriteID]],Table2[team_id],Table2[team_name],_xlfn.XLOOKUP(Table1[[#This Row],[TeamFavoriteID]],Table2[team_id_pfr],Table2[team_name],"Even"))</f>
        <v>Houston Oilers</v>
      </c>
      <c r="M4529">
        <v>-5</v>
      </c>
      <c r="N4529">
        <f>IF(Table1[[#This Row],[TeamFavorite]]=Table1[[#This Row],[TeamHome]],Table1[[#This Row],[ScoreAway]]-Table1[[#This Row],[ScoreHome]],Table1[[#This Row],[ScoreHome]]-Table1[[#This Row],[ScoreAway]])</f>
        <v>-1</v>
      </c>
      <c r="O4529">
        <f>IF(Table1[[#This Row],[SpreadActual]]&lt;Table1[[#This Row],[SpreadFavorite]],1,0)</f>
        <v>0</v>
      </c>
      <c r="P4529">
        <v>42</v>
      </c>
      <c r="Q4529" t="s">
        <v>102</v>
      </c>
      <c r="R4529" t="b">
        <v>0</v>
      </c>
      <c r="S4529">
        <v>72</v>
      </c>
      <c r="T4529">
        <v>0</v>
      </c>
      <c r="V4529" t="s">
        <v>103</v>
      </c>
    </row>
    <row r="4530" spans="1:22" x14ac:dyDescent="0.2">
      <c r="A4530" s="1">
        <v>32425</v>
      </c>
      <c r="B4530">
        <v>1988</v>
      </c>
      <c r="C4530">
        <f>_xlfn.MAXIFS(Table1[ScheduleWeekWritten],Table1[ScheduleSeason],Table1[[#This Row],[ScheduleSeason]])</f>
        <v>16</v>
      </c>
      <c r="D4530">
        <v>6</v>
      </c>
      <c r="E4530" cm="1">
        <f t="array" ref="E4530">_xlfn.XLOOKUP(Table1[[#This Row],[ScheduleWeekWritten]],Table3[Game],100+Table3[Increase],Table1[[#This Row],[ScheduleWeekWritten]])</f>
        <v>6</v>
      </c>
      <c r="F4530" t="b">
        <v>0</v>
      </c>
      <c r="G4530" t="s">
        <v>138</v>
      </c>
      <c r="H4530">
        <v>14</v>
      </c>
      <c r="I4530">
        <v>24</v>
      </c>
      <c r="J4530" t="s">
        <v>19</v>
      </c>
      <c r="K4530" t="s">
        <v>21</v>
      </c>
      <c r="L4530" t="str">
        <f>_xlfn.XLOOKUP(Table1[[#This Row],[TeamFavoriteID]],Table2[team_id],Table2[team_name],_xlfn.XLOOKUP(Table1[[#This Row],[TeamFavoriteID]],Table2[team_id_pfr],Table2[team_name],"Even"))</f>
        <v>Las Vegas Raiders</v>
      </c>
      <c r="M4530">
        <v>-2.5</v>
      </c>
      <c r="N4530">
        <f>IF(Table1[[#This Row],[TeamFavorite]]=Table1[[#This Row],[TeamHome]],Table1[[#This Row],[ScoreAway]]-Table1[[#This Row],[ScoreHome]],Table1[[#This Row],[ScoreHome]]-Table1[[#This Row],[ScoreAway]])</f>
        <v>-10</v>
      </c>
      <c r="O4530">
        <f>IF(Table1[[#This Row],[SpreadActual]]&lt;Table1[[#This Row],[SpreadFavorite]],1,0)</f>
        <v>1</v>
      </c>
      <c r="P4530">
        <v>45</v>
      </c>
      <c r="Q4530" t="s">
        <v>65</v>
      </c>
      <c r="R4530" t="b">
        <v>0</v>
      </c>
      <c r="S4530">
        <v>74</v>
      </c>
      <c r="T4530">
        <v>10</v>
      </c>
      <c r="U4530">
        <v>47</v>
      </c>
    </row>
    <row r="4531" spans="1:22" x14ac:dyDescent="0.2">
      <c r="A4531" s="1">
        <v>32425</v>
      </c>
      <c r="B4531">
        <v>1988</v>
      </c>
      <c r="C4531">
        <f>_xlfn.MAXIFS(Table1[ScheduleWeekWritten],Table1[ScheduleSeason],Table1[[#This Row],[ScheduleSeason]])</f>
        <v>16</v>
      </c>
      <c r="D4531">
        <v>6</v>
      </c>
      <c r="E4531" cm="1">
        <f t="array" ref="E4531">_xlfn.XLOOKUP(Table1[[#This Row],[ScheduleWeekWritten]],Table3[Game],100+Table3[Increase],Table1[[#This Row],[ScheduleWeekWritten]])</f>
        <v>6</v>
      </c>
      <c r="F4531" t="b">
        <v>0</v>
      </c>
      <c r="G4531" t="s">
        <v>54</v>
      </c>
      <c r="H4531">
        <v>14</v>
      </c>
      <c r="I4531">
        <v>13</v>
      </c>
      <c r="J4531" t="s">
        <v>127</v>
      </c>
      <c r="K4531" t="s">
        <v>55</v>
      </c>
      <c r="L4531" t="str">
        <f>_xlfn.XLOOKUP(Table1[[#This Row],[TeamFavoriteID]],Table2[team_id],Table2[team_name],_xlfn.XLOOKUP(Table1[[#This Row],[TeamFavoriteID]],Table2[team_id_pfr],Table2[team_name],"Even"))</f>
        <v>Minnesota Vikings</v>
      </c>
      <c r="M4531">
        <v>-13</v>
      </c>
      <c r="N4531">
        <f>IF(Table1[[#This Row],[TeamFavorite]]=Table1[[#This Row],[TeamHome]],Table1[[#This Row],[ScoreAway]]-Table1[[#This Row],[ScoreHome]],Table1[[#This Row],[ScoreHome]]-Table1[[#This Row],[ScoreAway]])</f>
        <v>-1</v>
      </c>
      <c r="O4531">
        <f>IF(Table1[[#This Row],[SpreadActual]]&lt;Table1[[#This Row],[SpreadFavorite]],1,0)</f>
        <v>0</v>
      </c>
      <c r="P4531">
        <v>43</v>
      </c>
      <c r="Q4531" t="s">
        <v>137</v>
      </c>
      <c r="R4531" t="b">
        <v>0</v>
      </c>
      <c r="S4531">
        <v>72</v>
      </c>
      <c r="T4531">
        <v>0</v>
      </c>
      <c r="V4531" t="s">
        <v>103</v>
      </c>
    </row>
    <row r="4532" spans="1:22" x14ac:dyDescent="0.2">
      <c r="A4532" s="1">
        <v>32425</v>
      </c>
      <c r="B4532">
        <v>1988</v>
      </c>
      <c r="C4532">
        <f>_xlfn.MAXIFS(Table1[ScheduleWeekWritten],Table1[ScheduleSeason],Table1[[#This Row],[ScheduleSeason]])</f>
        <v>16</v>
      </c>
      <c r="D4532">
        <v>6</v>
      </c>
      <c r="E4532" cm="1">
        <f t="array" ref="E4532">_xlfn.XLOOKUP(Table1[[#This Row],[ScheduleWeekWritten]],Table3[Game],100+Table3[Increase],Table1[[#This Row],[ScheduleWeekWritten]])</f>
        <v>6</v>
      </c>
      <c r="F4532" t="b">
        <v>0</v>
      </c>
      <c r="G4532" t="s">
        <v>145</v>
      </c>
      <c r="H4532">
        <v>31</v>
      </c>
      <c r="I4532">
        <v>14</v>
      </c>
      <c r="J4532" t="s">
        <v>49</v>
      </c>
      <c r="K4532" t="s">
        <v>59</v>
      </c>
      <c r="L4532" t="str">
        <f>_xlfn.XLOOKUP(Table1[[#This Row],[TeamFavoriteID]],Table2[team_id],Table2[team_name],_xlfn.XLOOKUP(Table1[[#This Row],[TeamFavoriteID]],Table2[team_id_pfr],Table2[team_name],"Even"))</f>
        <v>Arizona Cardinals</v>
      </c>
      <c r="M4532">
        <v>-6</v>
      </c>
      <c r="N4532">
        <f>IF(Table1[[#This Row],[TeamFavorite]]=Table1[[#This Row],[TeamHome]],Table1[[#This Row],[ScoreAway]]-Table1[[#This Row],[ScoreHome]],Table1[[#This Row],[ScoreHome]]-Table1[[#This Row],[ScoreAway]])</f>
        <v>17</v>
      </c>
      <c r="O4532">
        <f>IF(Table1[[#This Row],[SpreadActual]]&lt;Table1[[#This Row],[SpreadFavorite]],1,0)</f>
        <v>0</v>
      </c>
      <c r="P4532">
        <v>44</v>
      </c>
      <c r="Q4532" t="s">
        <v>146</v>
      </c>
      <c r="R4532" t="b">
        <v>0</v>
      </c>
      <c r="S4532">
        <v>84</v>
      </c>
      <c r="T4532">
        <v>5</v>
      </c>
      <c r="U4532">
        <v>19</v>
      </c>
    </row>
    <row r="4533" spans="1:22" x14ac:dyDescent="0.2">
      <c r="A4533" s="1">
        <v>32425</v>
      </c>
      <c r="B4533">
        <v>1988</v>
      </c>
      <c r="C4533">
        <f>_xlfn.MAXIFS(Table1[ScheduleWeekWritten],Table1[ScheduleSeason],Table1[[#This Row],[ScheduleSeason]])</f>
        <v>16</v>
      </c>
      <c r="D4533">
        <v>6</v>
      </c>
      <c r="E4533" cm="1">
        <f t="array" ref="E4533">_xlfn.XLOOKUP(Table1[[#This Row],[ScheduleWeekWritten]],Table3[Game],100+Table3[Increase],Table1[[#This Row],[ScheduleWeekWritten]])</f>
        <v>6</v>
      </c>
      <c r="F4533" t="b">
        <v>0</v>
      </c>
      <c r="G4533" t="s">
        <v>27</v>
      </c>
      <c r="H4533">
        <v>17</v>
      </c>
      <c r="I4533">
        <v>23</v>
      </c>
      <c r="J4533" t="s">
        <v>95</v>
      </c>
      <c r="K4533" t="s">
        <v>98</v>
      </c>
      <c r="L4533" t="str">
        <f>_xlfn.XLOOKUP(Table1[[#This Row],[TeamFavoriteID]],Table2[team_id],Table2[team_name],_xlfn.XLOOKUP(Table1[[#This Row],[TeamFavoriteID]],Table2[team_id_pfr],Table2[team_name],"Even"))</f>
        <v>New Orleans Saints</v>
      </c>
      <c r="M4533">
        <v>-4.5</v>
      </c>
      <c r="N4533">
        <f>IF(Table1[[#This Row],[TeamFavorite]]=Table1[[#This Row],[TeamHome]],Table1[[#This Row],[ScoreAway]]-Table1[[#This Row],[ScoreHome]],Table1[[#This Row],[ScoreHome]]-Table1[[#This Row],[ScoreAway]])</f>
        <v>-6</v>
      </c>
      <c r="O4533">
        <f>IF(Table1[[#This Row],[SpreadActual]]&lt;Table1[[#This Row],[SpreadFavorite]],1,0)</f>
        <v>1</v>
      </c>
      <c r="P4533">
        <v>39</v>
      </c>
      <c r="Q4533" t="s">
        <v>94</v>
      </c>
      <c r="R4533" t="b">
        <v>0</v>
      </c>
      <c r="S4533">
        <v>72</v>
      </c>
      <c r="T4533">
        <v>8</v>
      </c>
      <c r="U4533">
        <v>51</v>
      </c>
    </row>
    <row r="4534" spans="1:22" x14ac:dyDescent="0.2">
      <c r="A4534" s="1">
        <v>32425</v>
      </c>
      <c r="B4534">
        <v>1988</v>
      </c>
      <c r="C4534">
        <f>_xlfn.MAXIFS(Table1[ScheduleWeekWritten],Table1[ScheduleSeason],Table1[[#This Row],[ScheduleSeason]])</f>
        <v>16</v>
      </c>
      <c r="D4534">
        <v>6</v>
      </c>
      <c r="E4534" cm="1">
        <f t="array" ref="E4534">_xlfn.XLOOKUP(Table1[[#This Row],[ScheduleWeekWritten]],Table3[Game],100+Table3[Increase],Table1[[#This Row],[ScheduleWeekWritten]])</f>
        <v>6</v>
      </c>
      <c r="F4534" t="b">
        <v>0</v>
      </c>
      <c r="G4534" t="s">
        <v>53</v>
      </c>
      <c r="H4534">
        <v>13</v>
      </c>
      <c r="I4534">
        <v>16</v>
      </c>
      <c r="J4534" t="s">
        <v>24</v>
      </c>
      <c r="K4534" t="s">
        <v>87</v>
      </c>
      <c r="L4534" t="str">
        <f>_xlfn.XLOOKUP(Table1[[#This Row],[TeamFavoriteID]],Table2[team_id],Table2[team_name],_xlfn.XLOOKUP(Table1[[#This Row],[TeamFavoriteID]],Table2[team_id_pfr],Table2[team_name],"Even"))</f>
        <v>San Francisco 49ers</v>
      </c>
      <c r="M4534">
        <v>-6</v>
      </c>
      <c r="N4534">
        <f>IF(Table1[[#This Row],[TeamFavorite]]=Table1[[#This Row],[TeamHome]],Table1[[#This Row],[ScoreAway]]-Table1[[#This Row],[ScoreHome]],Table1[[#This Row],[ScoreHome]]-Table1[[#This Row],[ScoreAway]])</f>
        <v>3</v>
      </c>
      <c r="O4534">
        <f>IF(Table1[[#This Row],[SpreadActual]]&lt;Table1[[#This Row],[SpreadFavorite]],1,0)</f>
        <v>0</v>
      </c>
      <c r="P4534">
        <v>43</v>
      </c>
      <c r="Q4534" t="s">
        <v>118</v>
      </c>
      <c r="R4534" t="b">
        <v>0</v>
      </c>
      <c r="S4534">
        <v>62</v>
      </c>
      <c r="T4534">
        <v>16</v>
      </c>
      <c r="U4534">
        <v>74</v>
      </c>
    </row>
    <row r="4535" spans="1:22" x14ac:dyDescent="0.2">
      <c r="A4535" s="1">
        <v>32426</v>
      </c>
      <c r="B4535">
        <v>1988</v>
      </c>
      <c r="C4535">
        <f>_xlfn.MAXIFS(Table1[ScheduleWeekWritten],Table1[ScheduleSeason],Table1[[#This Row],[ScheduleSeason]])</f>
        <v>16</v>
      </c>
      <c r="D4535">
        <v>6</v>
      </c>
      <c r="E4535" cm="1">
        <f t="array" ref="E4535">_xlfn.XLOOKUP(Table1[[#This Row],[ScheduleWeekWritten]],Table3[Game],100+Table3[Increase],Table1[[#This Row],[ScheduleWeekWritten]])</f>
        <v>6</v>
      </c>
      <c r="F4535" t="b">
        <v>0</v>
      </c>
      <c r="G4535" t="s">
        <v>58</v>
      </c>
      <c r="H4535">
        <v>24</v>
      </c>
      <c r="I4535">
        <v>13</v>
      </c>
      <c r="J4535" t="s">
        <v>50</v>
      </c>
      <c r="K4535" t="s">
        <v>77</v>
      </c>
      <c r="L4535" t="str">
        <f>_xlfn.XLOOKUP(Table1[[#This Row],[TeamFavoriteID]],Table2[team_id],Table2[team_name],_xlfn.XLOOKUP(Table1[[#This Row],[TeamFavoriteID]],Table2[team_id_pfr],Table2[team_name],"Even"))</f>
        <v>Philadelphia Eagles</v>
      </c>
      <c r="M4535">
        <v>-2</v>
      </c>
      <c r="N4535">
        <f>IF(Table1[[#This Row],[TeamFavorite]]=Table1[[#This Row],[TeamHome]],Table1[[#This Row],[ScoreAway]]-Table1[[#This Row],[ScoreHome]],Table1[[#This Row],[ScoreHome]]-Table1[[#This Row],[ScoreAway]])</f>
        <v>-11</v>
      </c>
      <c r="O4535">
        <f>IF(Table1[[#This Row],[SpreadActual]]&lt;Table1[[#This Row],[SpreadFavorite]],1,0)</f>
        <v>1</v>
      </c>
      <c r="P4535">
        <v>44</v>
      </c>
      <c r="Q4535" t="s">
        <v>112</v>
      </c>
      <c r="R4535" t="b">
        <v>0</v>
      </c>
      <c r="S4535">
        <v>55</v>
      </c>
      <c r="T4535">
        <v>12</v>
      </c>
      <c r="U4535">
        <v>66</v>
      </c>
    </row>
    <row r="4536" spans="1:22" x14ac:dyDescent="0.2">
      <c r="A4536" s="1">
        <v>32432</v>
      </c>
      <c r="B4536">
        <v>1988</v>
      </c>
      <c r="C4536">
        <f>_xlfn.MAXIFS(Table1[ScheduleWeekWritten],Table1[ScheduleSeason],Table1[[#This Row],[ScheduleSeason]])</f>
        <v>16</v>
      </c>
      <c r="D4536">
        <v>7</v>
      </c>
      <c r="E4536" cm="1">
        <f t="array" ref="E4536">_xlfn.XLOOKUP(Table1[[#This Row],[ScheduleWeekWritten]],Table3[Game],100+Table3[Increase],Table1[[#This Row],[ScheduleWeekWritten]])</f>
        <v>7</v>
      </c>
      <c r="F4536" t="b">
        <v>0</v>
      </c>
      <c r="G4536" t="s">
        <v>46</v>
      </c>
      <c r="H4536">
        <v>17</v>
      </c>
      <c r="I4536">
        <v>7</v>
      </c>
      <c r="J4536" t="s">
        <v>67</v>
      </c>
      <c r="K4536" t="s">
        <v>47</v>
      </c>
      <c r="L4536" t="str">
        <f>_xlfn.XLOOKUP(Table1[[#This Row],[TeamFavoriteID]],Table2[team_id],Table2[team_name],_xlfn.XLOOKUP(Table1[[#This Row],[TeamFavoriteID]],Table2[team_id_pfr],Table2[team_name],"Even"))</f>
        <v>Chicago Bears</v>
      </c>
      <c r="M4536">
        <v>-7</v>
      </c>
      <c r="N4536">
        <f>IF(Table1[[#This Row],[TeamFavorite]]=Table1[[#This Row],[TeamHome]],Table1[[#This Row],[ScoreAway]]-Table1[[#This Row],[ScoreHome]],Table1[[#This Row],[ScoreHome]]-Table1[[#This Row],[ScoreAway]])</f>
        <v>-10</v>
      </c>
      <c r="O4536">
        <f>IF(Table1[[#This Row],[SpreadActual]]&lt;Table1[[#This Row],[SpreadFavorite]],1,0)</f>
        <v>1</v>
      </c>
      <c r="P4536">
        <v>38</v>
      </c>
      <c r="Q4536" t="s">
        <v>114</v>
      </c>
      <c r="R4536" t="b">
        <v>0</v>
      </c>
      <c r="S4536">
        <v>63</v>
      </c>
      <c r="T4536">
        <v>20</v>
      </c>
      <c r="U4536">
        <v>68</v>
      </c>
    </row>
    <row r="4537" spans="1:22" x14ac:dyDescent="0.2">
      <c r="A4537" s="1">
        <v>32432</v>
      </c>
      <c r="B4537">
        <v>1988</v>
      </c>
      <c r="C4537">
        <f>_xlfn.MAXIFS(Table1[ScheduleWeekWritten],Table1[ScheduleSeason],Table1[[#This Row],[ScheduleSeason]])</f>
        <v>16</v>
      </c>
      <c r="D4537">
        <v>7</v>
      </c>
      <c r="E4537" cm="1">
        <f t="array" ref="E4537">_xlfn.XLOOKUP(Table1[[#This Row],[ScheduleWeekWritten]],Table3[Game],100+Table3[Increase],Table1[[#This Row],[ScheduleWeekWritten]])</f>
        <v>7</v>
      </c>
      <c r="F4537" t="b">
        <v>0</v>
      </c>
      <c r="G4537" t="s">
        <v>62</v>
      </c>
      <c r="H4537">
        <v>19</v>
      </c>
      <c r="I4537">
        <v>3</v>
      </c>
      <c r="J4537" t="s">
        <v>58</v>
      </c>
      <c r="K4537" t="s">
        <v>89</v>
      </c>
      <c r="L4537" t="str">
        <f>_xlfn.XLOOKUP(Table1[[#This Row],[TeamFavoriteID]],Table2[team_id],Table2[team_name],_xlfn.XLOOKUP(Table1[[#This Row],[TeamFavoriteID]],Table2[team_id_pfr],Table2[team_name],"Even"))</f>
        <v>Even</v>
      </c>
      <c r="M4537">
        <v>0</v>
      </c>
      <c r="N4537">
        <f>IF(Table1[[#This Row],[TeamFavorite]]=Table1[[#This Row],[TeamHome]],Table1[[#This Row],[ScoreAway]]-Table1[[#This Row],[ScoreHome]],Table1[[#This Row],[ScoreHome]]-Table1[[#This Row],[ScoreAway]])</f>
        <v>16</v>
      </c>
      <c r="O4537">
        <f>IF(Table1[[#This Row],[SpreadActual]]&lt;Table1[[#This Row],[SpreadFavorite]],1,0)</f>
        <v>0</v>
      </c>
      <c r="P4537">
        <v>38</v>
      </c>
      <c r="Q4537" t="s">
        <v>66</v>
      </c>
      <c r="R4537" t="b">
        <v>0</v>
      </c>
      <c r="S4537">
        <v>61</v>
      </c>
      <c r="T4537">
        <v>17</v>
      </c>
      <c r="U4537">
        <v>48</v>
      </c>
    </row>
    <row r="4538" spans="1:22" x14ac:dyDescent="0.2">
      <c r="A4538" s="1">
        <v>32432</v>
      </c>
      <c r="B4538">
        <v>1988</v>
      </c>
      <c r="C4538">
        <f>_xlfn.MAXIFS(Table1[ScheduleWeekWritten],Table1[ScheduleSeason],Table1[[#This Row],[ScheduleSeason]])</f>
        <v>16</v>
      </c>
      <c r="D4538">
        <v>7</v>
      </c>
      <c r="E4538" cm="1">
        <f t="array" ref="E4538">_xlfn.XLOOKUP(Table1[[#This Row],[ScheduleWeekWritten]],Table3[Game],100+Table3[Increase],Table1[[#This Row],[ScheduleWeekWritten]])</f>
        <v>7</v>
      </c>
      <c r="F4538" t="b">
        <v>0</v>
      </c>
      <c r="G4538" t="s">
        <v>24</v>
      </c>
      <c r="H4538">
        <v>30</v>
      </c>
      <c r="I4538">
        <v>14</v>
      </c>
      <c r="J4538" t="s">
        <v>38</v>
      </c>
      <c r="K4538" t="s">
        <v>88</v>
      </c>
      <c r="L4538" t="str">
        <f>_xlfn.XLOOKUP(Table1[[#This Row],[TeamFavoriteID]],Table2[team_id],Table2[team_name],_xlfn.XLOOKUP(Table1[[#This Row],[TeamFavoriteID]],Table2[team_id_pfr],Table2[team_name],"Even"))</f>
        <v>Denver Broncos</v>
      </c>
      <c r="M4538">
        <v>-13</v>
      </c>
      <c r="N4538">
        <f>IF(Table1[[#This Row],[TeamFavorite]]=Table1[[#This Row],[TeamHome]],Table1[[#This Row],[ScoreAway]]-Table1[[#This Row],[ScoreHome]],Table1[[#This Row],[ScoreHome]]-Table1[[#This Row],[ScoreAway]])</f>
        <v>-16</v>
      </c>
      <c r="O4538">
        <f>IF(Table1[[#This Row],[SpreadActual]]&lt;Table1[[#This Row],[SpreadFavorite]],1,0)</f>
        <v>1</v>
      </c>
      <c r="P4538">
        <v>42</v>
      </c>
      <c r="Q4538" t="s">
        <v>71</v>
      </c>
      <c r="R4538" t="b">
        <v>0</v>
      </c>
      <c r="S4538">
        <v>61</v>
      </c>
      <c r="T4538">
        <v>15</v>
      </c>
      <c r="U4538">
        <v>33</v>
      </c>
    </row>
    <row r="4539" spans="1:22" x14ac:dyDescent="0.2">
      <c r="A4539" s="1">
        <v>32432</v>
      </c>
      <c r="B4539">
        <v>1988</v>
      </c>
      <c r="C4539">
        <f>_xlfn.MAXIFS(Table1[ScheduleWeekWritten],Table1[ScheduleSeason],Table1[[#This Row],[ScheduleSeason]])</f>
        <v>16</v>
      </c>
      <c r="D4539">
        <v>7</v>
      </c>
      <c r="E4539" cm="1">
        <f t="array" ref="E4539">_xlfn.XLOOKUP(Table1[[#This Row],[ScheduleWeekWritten]],Table3[Game],100+Table3[Increase],Table1[[#This Row],[ScheduleWeekWritten]])</f>
        <v>7</v>
      </c>
      <c r="F4539" t="b">
        <v>0</v>
      </c>
      <c r="G4539" t="s">
        <v>140</v>
      </c>
      <c r="H4539">
        <v>35</v>
      </c>
      <c r="I4539">
        <v>31</v>
      </c>
      <c r="J4539" t="s">
        <v>127</v>
      </c>
      <c r="K4539" t="s">
        <v>72</v>
      </c>
      <c r="L4539" t="str">
        <f>_xlfn.XLOOKUP(Table1[[#This Row],[TeamFavoriteID]],Table2[team_id],Table2[team_name],_xlfn.XLOOKUP(Table1[[#This Row],[TeamFavoriteID]],Table2[team_id_pfr],Table2[team_name],"Even"))</f>
        <v>Baltimore Colts</v>
      </c>
      <c r="M4539">
        <v>-6</v>
      </c>
      <c r="N4539">
        <f>IF(Table1[[#This Row],[TeamFavorite]]=Table1[[#This Row],[TeamHome]],Table1[[#This Row],[ScoreAway]]-Table1[[#This Row],[ScoreHome]],Table1[[#This Row],[ScoreHome]]-Table1[[#This Row],[ScoreAway]])</f>
        <v>4</v>
      </c>
      <c r="O4539">
        <f>IF(Table1[[#This Row],[SpreadActual]]&lt;Table1[[#This Row],[SpreadFavorite]],1,0)</f>
        <v>0</v>
      </c>
      <c r="P4539">
        <v>38</v>
      </c>
      <c r="Q4539" t="s">
        <v>141</v>
      </c>
      <c r="R4539" t="b">
        <v>0</v>
      </c>
      <c r="S4539">
        <v>72</v>
      </c>
      <c r="T4539">
        <v>0</v>
      </c>
      <c r="V4539" t="s">
        <v>103</v>
      </c>
    </row>
    <row r="4540" spans="1:22" x14ac:dyDescent="0.2">
      <c r="A4540" s="1">
        <v>32432</v>
      </c>
      <c r="B4540">
        <v>1988</v>
      </c>
      <c r="C4540">
        <f>_xlfn.MAXIFS(Table1[ScheduleWeekWritten],Table1[ScheduleSeason],Table1[[#This Row],[ScheduleSeason]])</f>
        <v>16</v>
      </c>
      <c r="D4540">
        <v>7</v>
      </c>
      <c r="E4540" cm="1">
        <f t="array" ref="E4540">_xlfn.XLOOKUP(Table1[[#This Row],[ScheduleWeekWritten]],Table3[Game],100+Table3[Increase],Table1[[#This Row],[ScheduleWeekWritten]])</f>
        <v>7</v>
      </c>
      <c r="F4540" t="b">
        <v>0</v>
      </c>
      <c r="G4540" t="s">
        <v>42</v>
      </c>
      <c r="H4540">
        <v>17</v>
      </c>
      <c r="I4540">
        <v>27</v>
      </c>
      <c r="J4540" t="s">
        <v>138</v>
      </c>
      <c r="K4540" t="s">
        <v>75</v>
      </c>
      <c r="L4540" t="str">
        <f>_xlfn.XLOOKUP(Table1[[#This Row],[TeamFavoriteID]],Table2[team_id],Table2[team_name],_xlfn.XLOOKUP(Table1[[#This Row],[TeamFavoriteID]],Table2[team_id_pfr],Table2[team_name],"Even"))</f>
        <v>Kansas City Chiefs</v>
      </c>
      <c r="M4540">
        <v>-3</v>
      </c>
      <c r="N4540">
        <f>IF(Table1[[#This Row],[TeamFavorite]]=Table1[[#This Row],[TeamHome]],Table1[[#This Row],[ScoreAway]]-Table1[[#This Row],[ScoreHome]],Table1[[#This Row],[ScoreHome]]-Table1[[#This Row],[ScoreAway]])</f>
        <v>10</v>
      </c>
      <c r="O4540">
        <f>IF(Table1[[#This Row],[SpreadActual]]&lt;Table1[[#This Row],[SpreadFavorite]],1,0)</f>
        <v>0</v>
      </c>
      <c r="P4540">
        <v>40</v>
      </c>
      <c r="Q4540" t="s">
        <v>117</v>
      </c>
      <c r="R4540" t="b">
        <v>0</v>
      </c>
      <c r="S4540">
        <v>64</v>
      </c>
      <c r="T4540">
        <v>9</v>
      </c>
      <c r="U4540">
        <v>64</v>
      </c>
    </row>
    <row r="4541" spans="1:22" x14ac:dyDescent="0.2">
      <c r="A4541" s="1">
        <v>32432</v>
      </c>
      <c r="B4541">
        <v>1988</v>
      </c>
      <c r="C4541">
        <f>_xlfn.MAXIFS(Table1[ScheduleWeekWritten],Table1[ScheduleSeason],Table1[[#This Row],[ScheduleSeason]])</f>
        <v>16</v>
      </c>
      <c r="D4541">
        <v>7</v>
      </c>
      <c r="E4541" cm="1">
        <f t="array" ref="E4541">_xlfn.XLOOKUP(Table1[[#This Row],[ScheduleWeekWritten]],Table3[Game],100+Table3[Increase],Table1[[#This Row],[ScheduleWeekWritten]])</f>
        <v>7</v>
      </c>
      <c r="F4541" t="b">
        <v>0</v>
      </c>
      <c r="G4541" t="s">
        <v>39</v>
      </c>
      <c r="H4541">
        <v>21</v>
      </c>
      <c r="I4541">
        <v>24</v>
      </c>
      <c r="J4541" t="s">
        <v>53</v>
      </c>
      <c r="K4541" t="s">
        <v>89</v>
      </c>
      <c r="L4541" t="str">
        <f>_xlfn.XLOOKUP(Table1[[#This Row],[TeamFavoriteID]],Table2[team_id],Table2[team_name],_xlfn.XLOOKUP(Table1[[#This Row],[TeamFavoriteID]],Table2[team_id_pfr],Table2[team_name],"Even"))</f>
        <v>Even</v>
      </c>
      <c r="M4541">
        <v>0</v>
      </c>
      <c r="N4541">
        <f>IF(Table1[[#This Row],[TeamFavorite]]=Table1[[#This Row],[TeamHome]],Table1[[#This Row],[ScoreAway]]-Table1[[#This Row],[ScoreHome]],Table1[[#This Row],[ScoreHome]]-Table1[[#This Row],[ScoreAway]])</f>
        <v>-3</v>
      </c>
      <c r="O4541">
        <f>IF(Table1[[#This Row],[SpreadActual]]&lt;Table1[[#This Row],[SpreadFavorite]],1,0)</f>
        <v>1</v>
      </c>
      <c r="P4541">
        <v>43</v>
      </c>
      <c r="Q4541" t="s">
        <v>135</v>
      </c>
      <c r="R4541" t="b">
        <v>0</v>
      </c>
      <c r="S4541">
        <v>66</v>
      </c>
      <c r="T4541">
        <v>6</v>
      </c>
      <c r="U4541">
        <v>82</v>
      </c>
    </row>
    <row r="4542" spans="1:22" x14ac:dyDescent="0.2">
      <c r="A4542" s="1">
        <v>32432</v>
      </c>
      <c r="B4542">
        <v>1988</v>
      </c>
      <c r="C4542">
        <f>_xlfn.MAXIFS(Table1[ScheduleWeekWritten],Table1[ScheduleSeason],Table1[[#This Row],[ScheduleSeason]])</f>
        <v>16</v>
      </c>
      <c r="D4542">
        <v>7</v>
      </c>
      <c r="E4542" cm="1">
        <f t="array" ref="E4542">_xlfn.XLOOKUP(Table1[[#This Row],[ScheduleWeekWritten]],Table3[Game],100+Table3[Increase],Table1[[#This Row],[ScheduleWeekWritten]])</f>
        <v>7</v>
      </c>
      <c r="F4542" t="b">
        <v>0</v>
      </c>
      <c r="G4542" t="s">
        <v>19</v>
      </c>
      <c r="H4542">
        <v>31</v>
      </c>
      <c r="I4542">
        <v>28</v>
      </c>
      <c r="J4542" t="s">
        <v>27</v>
      </c>
      <c r="K4542" t="s">
        <v>91</v>
      </c>
      <c r="L4542" t="str">
        <f>_xlfn.XLOOKUP(Table1[[#This Row],[TeamFavoriteID]],Table2[team_id],Table2[team_name],_xlfn.XLOOKUP(Table1[[#This Row],[TeamFavoriteID]],Table2[team_id_pfr],Table2[team_name],"Even"))</f>
        <v>Miami Dolphins</v>
      </c>
      <c r="M4542">
        <v>-9.5</v>
      </c>
      <c r="N4542">
        <f>IF(Table1[[#This Row],[TeamFavorite]]=Table1[[#This Row],[TeamHome]],Table1[[#This Row],[ScoreAway]]-Table1[[#This Row],[ScoreHome]],Table1[[#This Row],[ScoreHome]]-Table1[[#This Row],[ScoreAway]])</f>
        <v>-3</v>
      </c>
      <c r="O4542">
        <f>IF(Table1[[#This Row],[SpreadActual]]&lt;Table1[[#This Row],[SpreadFavorite]],1,0)</f>
        <v>0</v>
      </c>
      <c r="P4542">
        <v>40</v>
      </c>
      <c r="Q4542" t="s">
        <v>143</v>
      </c>
      <c r="R4542" t="b">
        <v>0</v>
      </c>
      <c r="S4542">
        <v>78</v>
      </c>
      <c r="T4542">
        <v>14</v>
      </c>
      <c r="U4542">
        <v>63</v>
      </c>
    </row>
    <row r="4543" spans="1:22" x14ac:dyDescent="0.2">
      <c r="A4543" s="1">
        <v>32432</v>
      </c>
      <c r="B4543">
        <v>1988</v>
      </c>
      <c r="C4543">
        <f>_xlfn.MAXIFS(Table1[ScheduleWeekWritten],Table1[ScheduleSeason],Table1[[#This Row],[ScheduleSeason]])</f>
        <v>16</v>
      </c>
      <c r="D4543">
        <v>7</v>
      </c>
      <c r="E4543" cm="1">
        <f t="array" ref="E4543">_xlfn.XLOOKUP(Table1[[#This Row],[ScheduleWeekWritten]],Table3[Game],100+Table3[Increase],Table1[[#This Row],[ScheduleWeekWritten]])</f>
        <v>7</v>
      </c>
      <c r="F4543" t="b">
        <v>0</v>
      </c>
      <c r="G4543" t="s">
        <v>54</v>
      </c>
      <c r="H4543">
        <v>14</v>
      </c>
      <c r="I4543">
        <v>34</v>
      </c>
      <c r="J4543" t="s">
        <v>33</v>
      </c>
      <c r="K4543" t="s">
        <v>55</v>
      </c>
      <c r="L4543" t="str">
        <f>_xlfn.XLOOKUP(Table1[[#This Row],[TeamFavoriteID]],Table2[team_id],Table2[team_name],_xlfn.XLOOKUP(Table1[[#This Row],[TeamFavoriteID]],Table2[team_id_pfr],Table2[team_name],"Even"))</f>
        <v>Minnesota Vikings</v>
      </c>
      <c r="M4543">
        <v>-10</v>
      </c>
      <c r="N4543">
        <f>IF(Table1[[#This Row],[TeamFavorite]]=Table1[[#This Row],[TeamHome]],Table1[[#This Row],[ScoreAway]]-Table1[[#This Row],[ScoreHome]],Table1[[#This Row],[ScoreHome]]-Table1[[#This Row],[ScoreAway]])</f>
        <v>20</v>
      </c>
      <c r="O4543">
        <f>IF(Table1[[#This Row],[SpreadActual]]&lt;Table1[[#This Row],[SpreadFavorite]],1,0)</f>
        <v>0</v>
      </c>
      <c r="P4543">
        <v>41</v>
      </c>
      <c r="Q4543" t="s">
        <v>137</v>
      </c>
      <c r="R4543" t="b">
        <v>0</v>
      </c>
      <c r="S4543">
        <v>72</v>
      </c>
      <c r="T4543">
        <v>0</v>
      </c>
      <c r="V4543" t="s">
        <v>103</v>
      </c>
    </row>
    <row r="4544" spans="1:22" x14ac:dyDescent="0.2">
      <c r="A4544" s="1">
        <v>32432</v>
      </c>
      <c r="B4544">
        <v>1988</v>
      </c>
      <c r="C4544">
        <f>_xlfn.MAXIFS(Table1[ScheduleWeekWritten],Table1[ScheduleSeason],Table1[[#This Row],[ScheduleSeason]])</f>
        <v>16</v>
      </c>
      <c r="D4544">
        <v>7</v>
      </c>
      <c r="E4544" cm="1">
        <f t="array" ref="E4544">_xlfn.XLOOKUP(Table1[[#This Row],[ScheduleWeekWritten]],Table3[Game],100+Table3[Increase],Table1[[#This Row],[ScheduleWeekWritten]])</f>
        <v>7</v>
      </c>
      <c r="F4544" t="b">
        <v>0</v>
      </c>
      <c r="G4544" t="s">
        <v>115</v>
      </c>
      <c r="H4544">
        <v>27</v>
      </c>
      <c r="I4544">
        <v>21</v>
      </c>
      <c r="J4544" t="s">
        <v>101</v>
      </c>
      <c r="K4544" t="s">
        <v>104</v>
      </c>
      <c r="L4544" t="str">
        <f>_xlfn.XLOOKUP(Table1[[#This Row],[TeamFavoriteID]],Table2[team_id],Table2[team_name],_xlfn.XLOOKUP(Table1[[#This Row],[TeamFavoriteID]],Table2[team_id_pfr],Table2[team_name],"Even"))</f>
        <v>Cincinnati Bengals</v>
      </c>
      <c r="M4544">
        <v>-5</v>
      </c>
      <c r="N4544">
        <f>IF(Table1[[#This Row],[TeamFavorite]]=Table1[[#This Row],[TeamHome]],Table1[[#This Row],[ScoreAway]]-Table1[[#This Row],[ScoreHome]],Table1[[#This Row],[ScoreHome]]-Table1[[#This Row],[ScoreAway]])</f>
        <v>6</v>
      </c>
      <c r="O4544">
        <f>IF(Table1[[#This Row],[SpreadActual]]&lt;Table1[[#This Row],[SpreadFavorite]],1,0)</f>
        <v>0</v>
      </c>
      <c r="P4544">
        <v>43</v>
      </c>
      <c r="Q4544" t="s">
        <v>116</v>
      </c>
      <c r="R4544" t="b">
        <v>0</v>
      </c>
      <c r="S4544">
        <v>52</v>
      </c>
      <c r="T4544">
        <v>10</v>
      </c>
      <c r="U4544">
        <v>92</v>
      </c>
    </row>
    <row r="4545" spans="1:22" x14ac:dyDescent="0.2">
      <c r="A4545" s="1">
        <v>32432</v>
      </c>
      <c r="B4545">
        <v>1988</v>
      </c>
      <c r="C4545">
        <f>_xlfn.MAXIFS(Table1[ScheduleWeekWritten],Table1[ScheduleSeason],Table1[[#This Row],[ScheduleSeason]])</f>
        <v>16</v>
      </c>
      <c r="D4545">
        <v>7</v>
      </c>
      <c r="E4545" cm="1">
        <f t="array" ref="E4545">_xlfn.XLOOKUP(Table1[[#This Row],[ScheduleWeekWritten]],Table3[Game],100+Table3[Increase],Table1[[#This Row],[ScheduleWeekWritten]])</f>
        <v>7</v>
      </c>
      <c r="F4545" t="b">
        <v>0</v>
      </c>
      <c r="G4545" t="s">
        <v>50</v>
      </c>
      <c r="H4545">
        <v>30</v>
      </c>
      <c r="I4545">
        <v>10</v>
      </c>
      <c r="J4545" t="s">
        <v>45</v>
      </c>
      <c r="K4545" t="s">
        <v>90</v>
      </c>
      <c r="L4545" t="str">
        <f>_xlfn.XLOOKUP(Table1[[#This Row],[TeamFavoriteID]],Table2[team_id],Table2[team_name],_xlfn.XLOOKUP(Table1[[#This Row],[TeamFavoriteID]],Table2[team_id_pfr],Table2[team_name],"Even"))</f>
        <v>New York Giants</v>
      </c>
      <c r="M4545">
        <v>-11</v>
      </c>
      <c r="N4545">
        <f>IF(Table1[[#This Row],[TeamFavorite]]=Table1[[#This Row],[TeamHome]],Table1[[#This Row],[ScoreAway]]-Table1[[#This Row],[ScoreHome]],Table1[[#This Row],[ScoreHome]]-Table1[[#This Row],[ScoreAway]])</f>
        <v>-20</v>
      </c>
      <c r="O4545">
        <f>IF(Table1[[#This Row],[SpreadActual]]&lt;Table1[[#This Row],[SpreadFavorite]],1,0)</f>
        <v>1</v>
      </c>
      <c r="P4545">
        <v>39</v>
      </c>
      <c r="Q4545" t="s">
        <v>126</v>
      </c>
      <c r="R4545" t="b">
        <v>0</v>
      </c>
      <c r="S4545">
        <v>59</v>
      </c>
      <c r="T4545">
        <v>10</v>
      </c>
      <c r="U4545">
        <v>70</v>
      </c>
    </row>
    <row r="4546" spans="1:22" x14ac:dyDescent="0.2">
      <c r="A4546" s="1">
        <v>32432</v>
      </c>
      <c r="B4546">
        <v>1988</v>
      </c>
      <c r="C4546">
        <f>_xlfn.MAXIFS(Table1[ScheduleWeekWritten],Table1[ScheduleSeason],Table1[[#This Row],[ScheduleSeason]])</f>
        <v>16</v>
      </c>
      <c r="D4546">
        <v>7</v>
      </c>
      <c r="E4546" cm="1">
        <f t="array" ref="E4546">_xlfn.XLOOKUP(Table1[[#This Row],[ScheduleWeekWritten]],Table3[Game],100+Table3[Increase],Table1[[#This Row],[ScheduleWeekWritten]])</f>
        <v>7</v>
      </c>
      <c r="F4546" t="b">
        <v>0</v>
      </c>
      <c r="G4546" t="s">
        <v>49</v>
      </c>
      <c r="H4546">
        <v>14</v>
      </c>
      <c r="I4546">
        <v>34</v>
      </c>
      <c r="J4546" t="s">
        <v>23</v>
      </c>
      <c r="K4546" t="s">
        <v>51</v>
      </c>
      <c r="L4546" t="str">
        <f>_xlfn.XLOOKUP(Table1[[#This Row],[TeamFavoriteID]],Table2[team_id],Table2[team_name],_xlfn.XLOOKUP(Table1[[#This Row],[TeamFavoriteID]],Table2[team_id_pfr],Table2[team_name],"Even"))</f>
        <v>Pittsburgh Steelers</v>
      </c>
      <c r="M4546">
        <v>-1</v>
      </c>
      <c r="N4546">
        <f>IF(Table1[[#This Row],[TeamFavorite]]=Table1[[#This Row],[TeamHome]],Table1[[#This Row],[ScoreAway]]-Table1[[#This Row],[ScoreHome]],Table1[[#This Row],[ScoreHome]]-Table1[[#This Row],[ScoreAway]])</f>
        <v>20</v>
      </c>
      <c r="O4546">
        <f>IF(Table1[[#This Row],[SpreadActual]]&lt;Table1[[#This Row],[SpreadFavorite]],1,0)</f>
        <v>0</v>
      </c>
      <c r="P4546">
        <v>38</v>
      </c>
      <c r="Q4546" t="s">
        <v>113</v>
      </c>
      <c r="R4546" t="b">
        <v>0</v>
      </c>
      <c r="S4546">
        <v>59</v>
      </c>
      <c r="T4546">
        <v>11</v>
      </c>
      <c r="U4546">
        <v>46</v>
      </c>
    </row>
    <row r="4547" spans="1:22" x14ac:dyDescent="0.2">
      <c r="A4547" s="1">
        <v>32432</v>
      </c>
      <c r="B4547">
        <v>1988</v>
      </c>
      <c r="C4547">
        <f>_xlfn.MAXIFS(Table1[ScheduleWeekWritten],Table1[ScheduleSeason],Table1[[#This Row],[ScheduleSeason]])</f>
        <v>16</v>
      </c>
      <c r="D4547">
        <v>7</v>
      </c>
      <c r="E4547" cm="1">
        <f t="array" ref="E4547">_xlfn.XLOOKUP(Table1[[#This Row],[ScheduleWeekWritten]],Table3[Game],100+Table3[Increase],Table1[[#This Row],[ScheduleWeekWritten]])</f>
        <v>7</v>
      </c>
      <c r="F4547" t="b">
        <v>0</v>
      </c>
      <c r="G4547" t="s">
        <v>128</v>
      </c>
      <c r="H4547">
        <v>19</v>
      </c>
      <c r="I4547">
        <v>20</v>
      </c>
      <c r="J4547" t="s">
        <v>95</v>
      </c>
      <c r="K4547" t="s">
        <v>132</v>
      </c>
      <c r="L4547" t="str">
        <f>_xlfn.XLOOKUP(Table1[[#This Row],[TeamFavoriteID]],Table2[team_id],Table2[team_name],_xlfn.XLOOKUP(Table1[[#This Row],[TeamFavoriteID]],Table2[team_id_pfr],Table2[team_name],"Even"))</f>
        <v>Seattle Seahawks</v>
      </c>
      <c r="M4547">
        <v>-2.5</v>
      </c>
      <c r="N4547">
        <f>IF(Table1[[#This Row],[TeamFavorite]]=Table1[[#This Row],[TeamHome]],Table1[[#This Row],[ScoreAway]]-Table1[[#This Row],[ScoreHome]],Table1[[#This Row],[ScoreHome]]-Table1[[#This Row],[ScoreAway]])</f>
        <v>1</v>
      </c>
      <c r="O4547">
        <f>IF(Table1[[#This Row],[SpreadActual]]&lt;Table1[[#This Row],[SpreadFavorite]],1,0)</f>
        <v>0</v>
      </c>
      <c r="P4547">
        <v>40</v>
      </c>
      <c r="Q4547" t="s">
        <v>129</v>
      </c>
      <c r="R4547" t="b">
        <v>0</v>
      </c>
      <c r="S4547">
        <v>72</v>
      </c>
      <c r="T4547">
        <v>0</v>
      </c>
      <c r="V4547" t="s">
        <v>103</v>
      </c>
    </row>
    <row r="4548" spans="1:22" x14ac:dyDescent="0.2">
      <c r="A4548" s="1">
        <v>32432</v>
      </c>
      <c r="B4548">
        <v>1988</v>
      </c>
      <c r="C4548">
        <f>_xlfn.MAXIFS(Table1[ScheduleWeekWritten],Table1[ScheduleSeason],Table1[[#This Row],[ScheduleSeason]])</f>
        <v>16</v>
      </c>
      <c r="D4548">
        <v>7</v>
      </c>
      <c r="E4548" cm="1">
        <f t="array" ref="E4548">_xlfn.XLOOKUP(Table1[[#This Row],[ScheduleWeekWritten]],Table3[Game],100+Table3[Increase],Table1[[#This Row],[ScheduleWeekWritten]])</f>
        <v>7</v>
      </c>
      <c r="F4548" t="b">
        <v>0</v>
      </c>
      <c r="G4548" t="s">
        <v>61</v>
      </c>
      <c r="H4548">
        <v>33</v>
      </c>
      <c r="I4548">
        <v>17</v>
      </c>
      <c r="J4548" t="s">
        <v>145</v>
      </c>
      <c r="K4548" t="s">
        <v>85</v>
      </c>
      <c r="L4548" t="str">
        <f>_xlfn.XLOOKUP(Table1[[#This Row],[TeamFavoriteID]],Table2[team_id],Table2[team_name],_xlfn.XLOOKUP(Table1[[#This Row],[TeamFavoriteID]],Table2[team_id_pfr],Table2[team_name],"Even"))</f>
        <v>Washington Commanders</v>
      </c>
      <c r="M4548">
        <v>-6.5</v>
      </c>
      <c r="N4548">
        <f>IF(Table1[[#This Row],[TeamFavorite]]=Table1[[#This Row],[TeamHome]],Table1[[#This Row],[ScoreAway]]-Table1[[#This Row],[ScoreHome]],Table1[[#This Row],[ScoreHome]]-Table1[[#This Row],[ScoreAway]])</f>
        <v>16</v>
      </c>
      <c r="O4548">
        <f>IF(Table1[[#This Row],[SpreadActual]]&lt;Table1[[#This Row],[SpreadFavorite]],1,0)</f>
        <v>0</v>
      </c>
      <c r="P4548">
        <v>46</v>
      </c>
      <c r="Q4548" t="s">
        <v>64</v>
      </c>
      <c r="R4548" t="b">
        <v>0</v>
      </c>
      <c r="S4548">
        <v>61</v>
      </c>
      <c r="T4548">
        <v>9</v>
      </c>
      <c r="U4548">
        <v>57</v>
      </c>
    </row>
    <row r="4549" spans="1:22" x14ac:dyDescent="0.2">
      <c r="A4549" s="1">
        <v>32433</v>
      </c>
      <c r="B4549">
        <v>1988</v>
      </c>
      <c r="C4549">
        <f>_xlfn.MAXIFS(Table1[ScheduleWeekWritten],Table1[ScheduleSeason],Table1[[#This Row],[ScheduleSeason]])</f>
        <v>16</v>
      </c>
      <c r="D4549">
        <v>7</v>
      </c>
      <c r="E4549" cm="1">
        <f t="array" ref="E4549">_xlfn.XLOOKUP(Table1[[#This Row],[ScheduleWeekWritten]],Table3[Game],100+Table3[Increase],Table1[[#This Row],[ScheduleWeekWritten]])</f>
        <v>7</v>
      </c>
      <c r="F4549" t="b">
        <v>0</v>
      </c>
      <c r="G4549" t="s">
        <v>31</v>
      </c>
      <c r="H4549">
        <v>14</v>
      </c>
      <c r="I4549">
        <v>37</v>
      </c>
      <c r="J4549" t="s">
        <v>28</v>
      </c>
      <c r="K4549" t="s">
        <v>32</v>
      </c>
      <c r="L4549" t="str">
        <f>_xlfn.XLOOKUP(Table1[[#This Row],[TeamFavoriteID]],Table2[team_id],Table2[team_name],_xlfn.XLOOKUP(Table1[[#This Row],[TeamFavoriteID]],Table2[team_id_pfr],Table2[team_name],"Even"))</f>
        <v>New York Jets</v>
      </c>
      <c r="M4549">
        <v>-2</v>
      </c>
      <c r="N4549">
        <f>IF(Table1[[#This Row],[TeamFavorite]]=Table1[[#This Row],[TeamHome]],Table1[[#This Row],[ScoreAway]]-Table1[[#This Row],[ScoreHome]],Table1[[#This Row],[ScoreHome]]-Table1[[#This Row],[ScoreAway]])</f>
        <v>23</v>
      </c>
      <c r="O4549">
        <f>IF(Table1[[#This Row],[SpreadActual]]&lt;Table1[[#This Row],[SpreadFavorite]],1,0)</f>
        <v>0</v>
      </c>
      <c r="P4549">
        <v>40</v>
      </c>
      <c r="Q4549" t="s">
        <v>126</v>
      </c>
      <c r="R4549" t="b">
        <v>0</v>
      </c>
      <c r="S4549">
        <v>63</v>
      </c>
      <c r="T4549">
        <v>13</v>
      </c>
      <c r="U4549">
        <v>81</v>
      </c>
    </row>
    <row r="4550" spans="1:22" x14ac:dyDescent="0.2">
      <c r="A4550" s="1">
        <v>32439</v>
      </c>
      <c r="B4550">
        <v>1988</v>
      </c>
      <c r="C4550">
        <f>_xlfn.MAXIFS(Table1[ScheduleWeekWritten],Table1[ScheduleSeason],Table1[[#This Row],[ScheduleSeason]])</f>
        <v>16</v>
      </c>
      <c r="D4550">
        <v>8</v>
      </c>
      <c r="E4550" cm="1">
        <f t="array" ref="E4550">_xlfn.XLOOKUP(Table1[[#This Row],[ScheduleWeekWritten]],Table3[Game],100+Table3[Increase],Table1[[#This Row],[ScheduleWeekWritten]])</f>
        <v>8</v>
      </c>
      <c r="F4550" t="b">
        <v>0</v>
      </c>
      <c r="G4550" t="s">
        <v>38</v>
      </c>
      <c r="H4550">
        <v>16</v>
      </c>
      <c r="I4550">
        <v>23</v>
      </c>
      <c r="J4550" t="s">
        <v>50</v>
      </c>
      <c r="K4550" t="s">
        <v>90</v>
      </c>
      <c r="L4550" t="str">
        <f>_xlfn.XLOOKUP(Table1[[#This Row],[TeamFavoriteID]],Table2[team_id],Table2[team_name],_xlfn.XLOOKUP(Table1[[#This Row],[TeamFavoriteID]],Table2[team_id_pfr],Table2[team_name],"Even"))</f>
        <v>New York Giants</v>
      </c>
      <c r="M4550">
        <v>-7.5</v>
      </c>
      <c r="N4550">
        <f>IF(Table1[[#This Row],[TeamFavorite]]=Table1[[#This Row],[TeamHome]],Table1[[#This Row],[ScoreAway]]-Table1[[#This Row],[ScoreHome]],Table1[[#This Row],[ScoreHome]]-Table1[[#This Row],[ScoreAway]])</f>
        <v>-7</v>
      </c>
      <c r="O4550">
        <f>IF(Table1[[#This Row],[SpreadActual]]&lt;Table1[[#This Row],[SpreadFavorite]],1,0)</f>
        <v>0</v>
      </c>
      <c r="P4550">
        <v>43</v>
      </c>
      <c r="Q4550" t="s">
        <v>41</v>
      </c>
      <c r="R4550" t="b">
        <v>0</v>
      </c>
      <c r="S4550">
        <v>54</v>
      </c>
      <c r="T4550">
        <v>8</v>
      </c>
      <c r="U4550">
        <v>51</v>
      </c>
    </row>
    <row r="4551" spans="1:22" x14ac:dyDescent="0.2">
      <c r="A4551" s="1">
        <v>32439</v>
      </c>
      <c r="B4551">
        <v>1988</v>
      </c>
      <c r="C4551">
        <f>_xlfn.MAXIFS(Table1[ScheduleWeekWritten],Table1[ScheduleSeason],Table1[[#This Row],[ScheduleSeason]])</f>
        <v>16</v>
      </c>
      <c r="D4551">
        <v>8</v>
      </c>
      <c r="E4551" cm="1">
        <f t="array" ref="E4551">_xlfn.XLOOKUP(Table1[[#This Row],[ScheduleWeekWritten]],Table3[Game],100+Table3[Increase],Table1[[#This Row],[ScheduleWeekWritten]])</f>
        <v>8</v>
      </c>
      <c r="F4551" t="b">
        <v>0</v>
      </c>
      <c r="G4551" t="s">
        <v>28</v>
      </c>
      <c r="H4551">
        <v>23</v>
      </c>
      <c r="I4551">
        <v>20</v>
      </c>
      <c r="J4551" t="s">
        <v>115</v>
      </c>
      <c r="K4551" t="s">
        <v>43</v>
      </c>
      <c r="L4551" t="str">
        <f>_xlfn.XLOOKUP(Table1[[#This Row],[TeamFavoriteID]],Table2[team_id],Table2[team_name],_xlfn.XLOOKUP(Table1[[#This Row],[TeamFavoriteID]],Table2[team_id_pfr],Table2[team_name],"Even"))</f>
        <v>Buffalo Bills</v>
      </c>
      <c r="M4551">
        <v>-6.5</v>
      </c>
      <c r="N4551">
        <f>IF(Table1[[#This Row],[TeamFavorite]]=Table1[[#This Row],[TeamHome]],Table1[[#This Row],[ScoreAway]]-Table1[[#This Row],[ScoreHome]],Table1[[#This Row],[ScoreHome]]-Table1[[#This Row],[ScoreAway]])</f>
        <v>-3</v>
      </c>
      <c r="O4551">
        <f>IF(Table1[[#This Row],[SpreadActual]]&lt;Table1[[#This Row],[SpreadFavorite]],1,0)</f>
        <v>0</v>
      </c>
      <c r="P4551">
        <v>40</v>
      </c>
      <c r="Q4551" t="s">
        <v>123</v>
      </c>
      <c r="R4551" t="b">
        <v>0</v>
      </c>
      <c r="S4551">
        <v>43</v>
      </c>
      <c r="T4551">
        <v>12</v>
      </c>
      <c r="U4551">
        <v>81</v>
      </c>
    </row>
    <row r="4552" spans="1:22" x14ac:dyDescent="0.2">
      <c r="A4552" s="1">
        <v>32439</v>
      </c>
      <c r="B4552">
        <v>1988</v>
      </c>
      <c r="C4552">
        <f>_xlfn.MAXIFS(Table1[ScheduleWeekWritten],Table1[ScheduleSeason],Table1[[#This Row],[ScheduleSeason]])</f>
        <v>16</v>
      </c>
      <c r="D4552">
        <v>8</v>
      </c>
      <c r="E4552" cm="1">
        <f t="array" ref="E4552">_xlfn.XLOOKUP(Table1[[#This Row],[ScheduleWeekWritten]],Table3[Game],100+Table3[Increase],Table1[[#This Row],[ScheduleWeekWritten]])</f>
        <v>8</v>
      </c>
      <c r="F4552" t="b">
        <v>0</v>
      </c>
      <c r="G4552" t="s">
        <v>101</v>
      </c>
      <c r="H4552">
        <v>44</v>
      </c>
      <c r="I4552">
        <v>21</v>
      </c>
      <c r="J4552" t="s">
        <v>23</v>
      </c>
      <c r="K4552" t="s">
        <v>104</v>
      </c>
      <c r="L4552" t="str">
        <f>_xlfn.XLOOKUP(Table1[[#This Row],[TeamFavoriteID]],Table2[team_id],Table2[team_name],_xlfn.XLOOKUP(Table1[[#This Row],[TeamFavoriteID]],Table2[team_id_pfr],Table2[team_name],"Even"))</f>
        <v>Cincinnati Bengals</v>
      </c>
      <c r="M4552">
        <v>-5</v>
      </c>
      <c r="N4552">
        <f>IF(Table1[[#This Row],[TeamFavorite]]=Table1[[#This Row],[TeamHome]],Table1[[#This Row],[ScoreAway]]-Table1[[#This Row],[ScoreHome]],Table1[[#This Row],[ScoreHome]]-Table1[[#This Row],[ScoreAway]])</f>
        <v>-23</v>
      </c>
      <c r="O4552">
        <f>IF(Table1[[#This Row],[SpreadActual]]&lt;Table1[[#This Row],[SpreadFavorite]],1,0)</f>
        <v>1</v>
      </c>
      <c r="P4552">
        <v>46</v>
      </c>
      <c r="Q4552" t="s">
        <v>111</v>
      </c>
      <c r="R4552" t="b">
        <v>0</v>
      </c>
      <c r="S4552">
        <v>42</v>
      </c>
      <c r="T4552">
        <v>13</v>
      </c>
      <c r="U4552">
        <v>84</v>
      </c>
    </row>
    <row r="4553" spans="1:22" x14ac:dyDescent="0.2">
      <c r="A4553" s="1">
        <v>32439</v>
      </c>
      <c r="B4553">
        <v>1988</v>
      </c>
      <c r="C4553">
        <f>_xlfn.MAXIFS(Table1[ScheduleWeekWritten],Table1[ScheduleSeason],Table1[[#This Row],[ScheduleSeason]])</f>
        <v>16</v>
      </c>
      <c r="D4553">
        <v>8</v>
      </c>
      <c r="E4553" cm="1">
        <f t="array" ref="E4553">_xlfn.XLOOKUP(Table1[[#This Row],[ScheduleWeekWritten]],Table3[Game],100+Table3[Increase],Table1[[#This Row],[ScheduleWeekWritten]])</f>
        <v>8</v>
      </c>
      <c r="F4553" t="b">
        <v>0</v>
      </c>
      <c r="G4553" t="s">
        <v>33</v>
      </c>
      <c r="H4553">
        <v>17</v>
      </c>
      <c r="I4553">
        <v>20</v>
      </c>
      <c r="J4553" t="s">
        <v>61</v>
      </c>
      <c r="K4553" t="s">
        <v>85</v>
      </c>
      <c r="L4553" t="str">
        <f>_xlfn.XLOOKUP(Table1[[#This Row],[TeamFavoriteID]],Table2[team_id],Table2[team_name],_xlfn.XLOOKUP(Table1[[#This Row],[TeamFavoriteID]],Table2[team_id_pfr],Table2[team_name],"Even"))</f>
        <v>Washington Commanders</v>
      </c>
      <c r="M4553">
        <v>-5</v>
      </c>
      <c r="N4553">
        <f>IF(Table1[[#This Row],[TeamFavorite]]=Table1[[#This Row],[TeamHome]],Table1[[#This Row],[ScoreAway]]-Table1[[#This Row],[ScoreHome]],Table1[[#This Row],[ScoreHome]]-Table1[[#This Row],[ScoreAway]])</f>
        <v>-3</v>
      </c>
      <c r="O4553">
        <f>IF(Table1[[#This Row],[SpreadActual]]&lt;Table1[[#This Row],[SpreadFavorite]],1,0)</f>
        <v>0</v>
      </c>
      <c r="P4553">
        <v>44</v>
      </c>
      <c r="Q4553" t="s">
        <v>36</v>
      </c>
      <c r="R4553" t="b">
        <v>0</v>
      </c>
      <c r="S4553">
        <v>43</v>
      </c>
      <c r="T4553">
        <v>14</v>
      </c>
      <c r="U4553">
        <v>80</v>
      </c>
    </row>
    <row r="4554" spans="1:22" x14ac:dyDescent="0.2">
      <c r="A4554" s="1">
        <v>32439</v>
      </c>
      <c r="B4554">
        <v>1988</v>
      </c>
      <c r="C4554">
        <f>_xlfn.MAXIFS(Table1[ScheduleWeekWritten],Table1[ScheduleSeason],Table1[[#This Row],[ScheduleSeason]])</f>
        <v>16</v>
      </c>
      <c r="D4554">
        <v>8</v>
      </c>
      <c r="E4554" cm="1">
        <f t="array" ref="E4554">_xlfn.XLOOKUP(Table1[[#This Row],[ScheduleWeekWritten]],Table3[Game],100+Table3[Increase],Table1[[#This Row],[ScheduleWeekWritten]])</f>
        <v>8</v>
      </c>
      <c r="F4554" t="b">
        <v>0</v>
      </c>
      <c r="G4554" t="s">
        <v>42</v>
      </c>
      <c r="H4554">
        <v>6</v>
      </c>
      <c r="I4554">
        <v>7</v>
      </c>
      <c r="J4554" t="s">
        <v>45</v>
      </c>
      <c r="K4554" t="s">
        <v>75</v>
      </c>
      <c r="L4554" t="str">
        <f>_xlfn.XLOOKUP(Table1[[#This Row],[TeamFavoriteID]],Table2[team_id],Table2[team_name],_xlfn.XLOOKUP(Table1[[#This Row],[TeamFavoriteID]],Table2[team_id_pfr],Table2[team_name],"Even"))</f>
        <v>Kansas City Chiefs</v>
      </c>
      <c r="M4554">
        <v>-6.5</v>
      </c>
      <c r="N4554">
        <f>IF(Table1[[#This Row],[TeamFavorite]]=Table1[[#This Row],[TeamHome]],Table1[[#This Row],[ScoreAway]]-Table1[[#This Row],[ScoreHome]],Table1[[#This Row],[ScoreHome]]-Table1[[#This Row],[ScoreAway]])</f>
        <v>1</v>
      </c>
      <c r="O4554">
        <f>IF(Table1[[#This Row],[SpreadActual]]&lt;Table1[[#This Row],[SpreadFavorite]],1,0)</f>
        <v>0</v>
      </c>
      <c r="P4554">
        <v>37</v>
      </c>
      <c r="Q4554" t="s">
        <v>117</v>
      </c>
      <c r="R4554" t="b">
        <v>0</v>
      </c>
      <c r="S4554">
        <v>58</v>
      </c>
      <c r="T4554">
        <v>20</v>
      </c>
      <c r="U4554">
        <v>47</v>
      </c>
    </row>
    <row r="4555" spans="1:22" x14ac:dyDescent="0.2">
      <c r="A4555" s="1">
        <v>32439</v>
      </c>
      <c r="B4555">
        <v>1988</v>
      </c>
      <c r="C4555">
        <f>_xlfn.MAXIFS(Table1[ScheduleWeekWritten],Table1[ScheduleSeason],Table1[[#This Row],[ScheduleSeason]])</f>
        <v>16</v>
      </c>
      <c r="D4555">
        <v>8</v>
      </c>
      <c r="E4555" cm="1">
        <f t="array" ref="E4555">_xlfn.XLOOKUP(Table1[[#This Row],[ScheduleWeekWritten]],Table3[Game],100+Table3[Increase],Table1[[#This Row],[ScheduleWeekWritten]])</f>
        <v>8</v>
      </c>
      <c r="F4555" t="b">
        <v>0</v>
      </c>
      <c r="G4555" t="s">
        <v>39</v>
      </c>
      <c r="H4555">
        <v>31</v>
      </c>
      <c r="I4555">
        <v>10</v>
      </c>
      <c r="J4555" t="s">
        <v>128</v>
      </c>
      <c r="K4555" t="s">
        <v>40</v>
      </c>
      <c r="L4555" t="str">
        <f>_xlfn.XLOOKUP(Table1[[#This Row],[TeamFavoriteID]],Table2[team_id],Table2[team_name],_xlfn.XLOOKUP(Table1[[#This Row],[TeamFavoriteID]],Table2[team_id_pfr],Table2[team_name],"Even"))</f>
        <v>Los Angeles Rams</v>
      </c>
      <c r="M4555">
        <v>-4.5</v>
      </c>
      <c r="N4555">
        <f>IF(Table1[[#This Row],[TeamFavorite]]=Table1[[#This Row],[TeamHome]],Table1[[#This Row],[ScoreAway]]-Table1[[#This Row],[ScoreHome]],Table1[[#This Row],[ScoreHome]]-Table1[[#This Row],[ScoreAway]])</f>
        <v>-21</v>
      </c>
      <c r="O4555">
        <f>IF(Table1[[#This Row],[SpreadActual]]&lt;Table1[[#This Row],[SpreadFavorite]],1,0)</f>
        <v>1</v>
      </c>
      <c r="P4555">
        <v>41</v>
      </c>
      <c r="Q4555" t="s">
        <v>135</v>
      </c>
      <c r="R4555" t="b">
        <v>0</v>
      </c>
      <c r="S4555">
        <v>64</v>
      </c>
      <c r="T4555">
        <v>6</v>
      </c>
      <c r="U4555">
        <v>83</v>
      </c>
    </row>
    <row r="4556" spans="1:22" x14ac:dyDescent="0.2">
      <c r="A4556" s="1">
        <v>32439</v>
      </c>
      <c r="B4556">
        <v>1988</v>
      </c>
      <c r="C4556">
        <f>_xlfn.MAXIFS(Table1[ScheduleWeekWritten],Table1[ScheduleSeason],Table1[[#This Row],[ScheduleSeason]])</f>
        <v>16</v>
      </c>
      <c r="D4556">
        <v>8</v>
      </c>
      <c r="E4556" cm="1">
        <f t="array" ref="E4556">_xlfn.XLOOKUP(Table1[[#This Row],[ScheduleWeekWritten]],Table3[Game],100+Table3[Increase],Table1[[#This Row],[ScheduleWeekWritten]])</f>
        <v>8</v>
      </c>
      <c r="F4556" t="b">
        <v>0</v>
      </c>
      <c r="G4556" t="s">
        <v>19</v>
      </c>
      <c r="H4556">
        <v>30</v>
      </c>
      <c r="I4556">
        <v>44</v>
      </c>
      <c r="J4556" t="s">
        <v>31</v>
      </c>
      <c r="K4556" t="s">
        <v>91</v>
      </c>
      <c r="L4556" t="str">
        <f>_xlfn.XLOOKUP(Table1[[#This Row],[TeamFavoriteID]],Table2[team_id],Table2[team_name],_xlfn.XLOOKUP(Table1[[#This Row],[TeamFavoriteID]],Table2[team_id_pfr],Table2[team_name],"Even"))</f>
        <v>Miami Dolphins</v>
      </c>
      <c r="M4556">
        <v>-6.5</v>
      </c>
      <c r="N4556">
        <f>IF(Table1[[#This Row],[TeamFavorite]]=Table1[[#This Row],[TeamHome]],Table1[[#This Row],[ScoreAway]]-Table1[[#This Row],[ScoreHome]],Table1[[#This Row],[ScoreHome]]-Table1[[#This Row],[ScoreAway]])</f>
        <v>14</v>
      </c>
      <c r="O4556">
        <f>IF(Table1[[#This Row],[SpreadActual]]&lt;Table1[[#This Row],[SpreadFavorite]],1,0)</f>
        <v>0</v>
      </c>
      <c r="P4556">
        <v>43</v>
      </c>
      <c r="Q4556" t="s">
        <v>143</v>
      </c>
      <c r="R4556" t="b">
        <v>0</v>
      </c>
      <c r="S4556">
        <v>77</v>
      </c>
      <c r="T4556">
        <v>11</v>
      </c>
      <c r="U4556">
        <v>71</v>
      </c>
    </row>
    <row r="4557" spans="1:22" x14ac:dyDescent="0.2">
      <c r="A4557" s="1">
        <v>32439</v>
      </c>
      <c r="B4557">
        <v>1988</v>
      </c>
      <c r="C4557">
        <f>_xlfn.MAXIFS(Table1[ScheduleWeekWritten],Table1[ScheduleSeason],Table1[[#This Row],[ScheduleSeason]])</f>
        <v>16</v>
      </c>
      <c r="D4557">
        <v>8</v>
      </c>
      <c r="E4557" cm="1">
        <f t="array" ref="E4557">_xlfn.XLOOKUP(Table1[[#This Row],[ScheduleWeekWritten]],Table3[Game],100+Table3[Increase],Table1[[#This Row],[ScheduleWeekWritten]])</f>
        <v>8</v>
      </c>
      <c r="F4557" t="b">
        <v>0</v>
      </c>
      <c r="G4557" t="s">
        <v>95</v>
      </c>
      <c r="H4557">
        <v>20</v>
      </c>
      <c r="I4557">
        <v>6</v>
      </c>
      <c r="J4557" t="s">
        <v>138</v>
      </c>
      <c r="K4557" t="s">
        <v>98</v>
      </c>
      <c r="L4557" t="str">
        <f>_xlfn.XLOOKUP(Table1[[#This Row],[TeamFavoriteID]],Table2[team_id],Table2[team_name],_xlfn.XLOOKUP(Table1[[#This Row],[TeamFavoriteID]],Table2[team_id_pfr],Table2[team_name],"Even"))</f>
        <v>New Orleans Saints</v>
      </c>
      <c r="M4557">
        <v>-5</v>
      </c>
      <c r="N4557">
        <f>IF(Table1[[#This Row],[TeamFavorite]]=Table1[[#This Row],[TeamHome]],Table1[[#This Row],[ScoreAway]]-Table1[[#This Row],[ScoreHome]],Table1[[#This Row],[ScoreHome]]-Table1[[#This Row],[ScoreAway]])</f>
        <v>-14</v>
      </c>
      <c r="O4557">
        <f>IF(Table1[[#This Row],[SpreadActual]]&lt;Table1[[#This Row],[SpreadFavorite]],1,0)</f>
        <v>1</v>
      </c>
      <c r="P4557">
        <v>42</v>
      </c>
      <c r="Q4557" t="s">
        <v>124</v>
      </c>
      <c r="R4557" t="b">
        <v>0</v>
      </c>
      <c r="S4557">
        <v>72</v>
      </c>
      <c r="T4557">
        <v>0</v>
      </c>
      <c r="V4557" t="s">
        <v>103</v>
      </c>
    </row>
    <row r="4558" spans="1:22" x14ac:dyDescent="0.2">
      <c r="A4558" s="1">
        <v>32439</v>
      </c>
      <c r="B4558">
        <v>1988</v>
      </c>
      <c r="C4558">
        <f>_xlfn.MAXIFS(Table1[ScheduleWeekWritten],Table1[ScheduleSeason],Table1[[#This Row],[ScheduleSeason]])</f>
        <v>16</v>
      </c>
      <c r="D4558">
        <v>8</v>
      </c>
      <c r="E4558" cm="1">
        <f t="array" ref="E4558">_xlfn.XLOOKUP(Table1[[#This Row],[ScheduleWeekWritten]],Table3[Game],100+Table3[Increase],Table1[[#This Row],[ScheduleWeekWritten]])</f>
        <v>8</v>
      </c>
      <c r="F4558" t="b">
        <v>0</v>
      </c>
      <c r="G4558" t="s">
        <v>58</v>
      </c>
      <c r="H4558">
        <v>24</v>
      </c>
      <c r="I4558">
        <v>23</v>
      </c>
      <c r="J4558" t="s">
        <v>67</v>
      </c>
      <c r="K4558" t="s">
        <v>77</v>
      </c>
      <c r="L4558" t="str">
        <f>_xlfn.XLOOKUP(Table1[[#This Row],[TeamFavoriteID]],Table2[team_id],Table2[team_name],_xlfn.XLOOKUP(Table1[[#This Row],[TeamFavoriteID]],Table2[team_id_pfr],Table2[team_name],"Even"))</f>
        <v>Philadelphia Eagles</v>
      </c>
      <c r="M4558">
        <v>-5.5</v>
      </c>
      <c r="N4558">
        <f>IF(Table1[[#This Row],[TeamFavorite]]=Table1[[#This Row],[TeamHome]],Table1[[#This Row],[ScoreAway]]-Table1[[#This Row],[ScoreHome]],Table1[[#This Row],[ScoreHome]]-Table1[[#This Row],[ScoreAway]])</f>
        <v>-1</v>
      </c>
      <c r="O4558">
        <f>IF(Table1[[#This Row],[SpreadActual]]&lt;Table1[[#This Row],[SpreadFavorite]],1,0)</f>
        <v>0</v>
      </c>
      <c r="P4558">
        <v>41</v>
      </c>
      <c r="Q4558" t="s">
        <v>112</v>
      </c>
      <c r="R4558" t="b">
        <v>0</v>
      </c>
      <c r="S4558">
        <v>50</v>
      </c>
      <c r="T4558">
        <v>14</v>
      </c>
      <c r="U4558">
        <v>68</v>
      </c>
    </row>
    <row r="4559" spans="1:22" x14ac:dyDescent="0.2">
      <c r="A4559" s="1">
        <v>32439</v>
      </c>
      <c r="B4559">
        <v>1988</v>
      </c>
      <c r="C4559">
        <f>_xlfn.MAXIFS(Table1[ScheduleWeekWritten],Table1[ScheduleSeason],Table1[[#This Row],[ScheduleSeason]])</f>
        <v>16</v>
      </c>
      <c r="D4559">
        <v>8</v>
      </c>
      <c r="E4559" cm="1">
        <f t="array" ref="E4559">_xlfn.XLOOKUP(Table1[[#This Row],[ScheduleWeekWritten]],Table3[Game],100+Table3[Increase],Table1[[#This Row],[ScheduleWeekWritten]])</f>
        <v>8</v>
      </c>
      <c r="F4559" t="b">
        <v>0</v>
      </c>
      <c r="G4559" t="s">
        <v>145</v>
      </c>
      <c r="H4559">
        <v>21</v>
      </c>
      <c r="I4559">
        <v>29</v>
      </c>
      <c r="J4559" t="s">
        <v>62</v>
      </c>
      <c r="K4559" t="s">
        <v>63</v>
      </c>
      <c r="L4559" t="str">
        <f>_xlfn.XLOOKUP(Table1[[#This Row],[TeamFavoriteID]],Table2[team_id],Table2[team_name],_xlfn.XLOOKUP(Table1[[#This Row],[TeamFavoriteID]],Table2[team_id_pfr],Table2[team_name],"Even"))</f>
        <v>Cleveland Browns</v>
      </c>
      <c r="M4559">
        <v>-1</v>
      </c>
      <c r="N4559">
        <f>IF(Table1[[#This Row],[TeamFavorite]]=Table1[[#This Row],[TeamHome]],Table1[[#This Row],[ScoreAway]]-Table1[[#This Row],[ScoreHome]],Table1[[#This Row],[ScoreHome]]-Table1[[#This Row],[ScoreAway]])</f>
        <v>-8</v>
      </c>
      <c r="O4559">
        <f>IF(Table1[[#This Row],[SpreadActual]]&lt;Table1[[#This Row],[SpreadFavorite]],1,0)</f>
        <v>1</v>
      </c>
      <c r="P4559">
        <v>41</v>
      </c>
      <c r="Q4559" t="s">
        <v>146</v>
      </c>
      <c r="R4559" t="b">
        <v>0</v>
      </c>
      <c r="S4559">
        <v>80</v>
      </c>
      <c r="T4559">
        <v>7</v>
      </c>
      <c r="U4559">
        <v>46</v>
      </c>
    </row>
    <row r="4560" spans="1:22" x14ac:dyDescent="0.2">
      <c r="A4560" s="1">
        <v>32439</v>
      </c>
      <c r="B4560">
        <v>1988</v>
      </c>
      <c r="C4560">
        <f>_xlfn.MAXIFS(Table1[ScheduleWeekWritten],Table1[ScheduleSeason],Table1[[#This Row],[ScheduleSeason]])</f>
        <v>16</v>
      </c>
      <c r="D4560">
        <v>8</v>
      </c>
      <c r="E4560" cm="1">
        <f t="array" ref="E4560">_xlfn.XLOOKUP(Table1[[#This Row],[ScheduleWeekWritten]],Table3[Game],100+Table3[Increase],Table1[[#This Row],[ScheduleWeekWritten]])</f>
        <v>8</v>
      </c>
      <c r="F4560" t="b">
        <v>0</v>
      </c>
      <c r="G4560" t="s">
        <v>49</v>
      </c>
      <c r="H4560">
        <v>39</v>
      </c>
      <c r="I4560">
        <v>21</v>
      </c>
      <c r="J4560" t="s">
        <v>24</v>
      </c>
      <c r="K4560" t="s">
        <v>88</v>
      </c>
      <c r="L4560" t="str">
        <f>_xlfn.XLOOKUP(Table1[[#This Row],[TeamFavoriteID]],Table2[team_id],Table2[team_name],_xlfn.XLOOKUP(Table1[[#This Row],[TeamFavoriteID]],Table2[team_id_pfr],Table2[team_name],"Even"))</f>
        <v>Denver Broncos</v>
      </c>
      <c r="M4560">
        <v>-4</v>
      </c>
      <c r="N4560">
        <f>IF(Table1[[#This Row],[TeamFavorite]]=Table1[[#This Row],[TeamHome]],Table1[[#This Row],[ScoreAway]]-Table1[[#This Row],[ScoreHome]],Table1[[#This Row],[ScoreHome]]-Table1[[#This Row],[ScoreAway]])</f>
        <v>18</v>
      </c>
      <c r="O4560">
        <f>IF(Table1[[#This Row],[SpreadActual]]&lt;Table1[[#This Row],[SpreadFavorite]],1,0)</f>
        <v>0</v>
      </c>
      <c r="P4560">
        <v>41</v>
      </c>
      <c r="Q4560" t="s">
        <v>113</v>
      </c>
      <c r="R4560" t="b">
        <v>0</v>
      </c>
      <c r="S4560">
        <v>43</v>
      </c>
      <c r="T4560">
        <v>13</v>
      </c>
      <c r="U4560">
        <v>81</v>
      </c>
    </row>
    <row r="4561" spans="1:22" x14ac:dyDescent="0.2">
      <c r="A4561" s="1">
        <v>32439</v>
      </c>
      <c r="B4561">
        <v>1988</v>
      </c>
      <c r="C4561">
        <f>_xlfn.MAXIFS(Table1[ScheduleWeekWritten],Table1[ScheduleSeason],Table1[[#This Row],[ScheduleSeason]])</f>
        <v>16</v>
      </c>
      <c r="D4561">
        <v>8</v>
      </c>
      <c r="E4561" cm="1">
        <f t="array" ref="E4561">_xlfn.XLOOKUP(Table1[[#This Row],[ScheduleWeekWritten]],Table3[Game],100+Table3[Increase],Table1[[#This Row],[ScheduleWeekWritten]])</f>
        <v>8</v>
      </c>
      <c r="F4561" t="b">
        <v>0</v>
      </c>
      <c r="G4561" t="s">
        <v>27</v>
      </c>
      <c r="H4561">
        <v>0</v>
      </c>
      <c r="I4561">
        <v>16</v>
      </c>
      <c r="J4561" t="s">
        <v>140</v>
      </c>
      <c r="K4561" t="s">
        <v>89</v>
      </c>
      <c r="L4561" t="str">
        <f>_xlfn.XLOOKUP(Table1[[#This Row],[TeamFavoriteID]],Table2[team_id],Table2[team_name],_xlfn.XLOOKUP(Table1[[#This Row],[TeamFavoriteID]],Table2[team_id_pfr],Table2[team_name],"Even"))</f>
        <v>Even</v>
      </c>
      <c r="M4561">
        <v>0</v>
      </c>
      <c r="N4561">
        <f>IF(Table1[[#This Row],[TeamFavorite]]=Table1[[#This Row],[TeamHome]],Table1[[#This Row],[ScoreAway]]-Table1[[#This Row],[ScoreHome]],Table1[[#This Row],[ScoreHome]]-Table1[[#This Row],[ScoreAway]])</f>
        <v>-16</v>
      </c>
      <c r="O4561">
        <f>IF(Table1[[#This Row],[SpreadActual]]&lt;Table1[[#This Row],[SpreadFavorite]],1,0)</f>
        <v>1</v>
      </c>
      <c r="P4561">
        <v>39</v>
      </c>
      <c r="Q4561" t="s">
        <v>94</v>
      </c>
      <c r="R4561" t="b">
        <v>0</v>
      </c>
      <c r="S4561">
        <v>63</v>
      </c>
      <c r="T4561">
        <v>7</v>
      </c>
      <c r="U4561">
        <v>89</v>
      </c>
    </row>
    <row r="4562" spans="1:22" x14ac:dyDescent="0.2">
      <c r="A4562" s="1">
        <v>32439</v>
      </c>
      <c r="B4562">
        <v>1988</v>
      </c>
      <c r="C4562">
        <f>_xlfn.MAXIFS(Table1[ScheduleWeekWritten],Table1[ScheduleSeason],Table1[[#This Row],[ScheduleSeason]])</f>
        <v>16</v>
      </c>
      <c r="D4562">
        <v>8</v>
      </c>
      <c r="E4562" cm="1">
        <f t="array" ref="E4562">_xlfn.XLOOKUP(Table1[[#This Row],[ScheduleWeekWritten]],Table3[Game],100+Table3[Increase],Table1[[#This Row],[ScheduleWeekWritten]])</f>
        <v>8</v>
      </c>
      <c r="F4562" t="b">
        <v>0</v>
      </c>
      <c r="G4562" t="s">
        <v>127</v>
      </c>
      <c r="H4562">
        <v>20</v>
      </c>
      <c r="I4562">
        <v>49</v>
      </c>
      <c r="J4562" t="s">
        <v>54</v>
      </c>
      <c r="K4562" t="s">
        <v>55</v>
      </c>
      <c r="L4562" t="str">
        <f>_xlfn.XLOOKUP(Table1[[#This Row],[TeamFavoriteID]],Table2[team_id],Table2[team_name],_xlfn.XLOOKUP(Table1[[#This Row],[TeamFavoriteID]],Table2[team_id_pfr],Table2[team_name],"Even"))</f>
        <v>Minnesota Vikings</v>
      </c>
      <c r="M4562">
        <v>-3.5</v>
      </c>
      <c r="N4562">
        <f>IF(Table1[[#This Row],[TeamFavorite]]=Table1[[#This Row],[TeamHome]],Table1[[#This Row],[ScoreAway]]-Table1[[#This Row],[ScoreHome]],Table1[[#This Row],[ScoreHome]]-Table1[[#This Row],[ScoreAway]])</f>
        <v>-29</v>
      </c>
      <c r="O4562">
        <f>IF(Table1[[#This Row],[SpreadActual]]&lt;Table1[[#This Row],[SpreadFavorite]],1,0)</f>
        <v>1</v>
      </c>
      <c r="P4562">
        <v>42</v>
      </c>
      <c r="Q4562" t="s">
        <v>130</v>
      </c>
      <c r="R4562" t="b">
        <v>0</v>
      </c>
      <c r="S4562">
        <v>65</v>
      </c>
      <c r="T4562">
        <v>6</v>
      </c>
      <c r="U4562">
        <v>60</v>
      </c>
    </row>
    <row r="4563" spans="1:22" x14ac:dyDescent="0.2">
      <c r="A4563" s="1">
        <v>32440</v>
      </c>
      <c r="B4563">
        <v>1988</v>
      </c>
      <c r="C4563">
        <f>_xlfn.MAXIFS(Table1[ScheduleWeekWritten],Table1[ScheduleSeason],Table1[[#This Row],[ScheduleSeason]])</f>
        <v>16</v>
      </c>
      <c r="D4563">
        <v>8</v>
      </c>
      <c r="E4563" cm="1">
        <f t="array" ref="E4563">_xlfn.XLOOKUP(Table1[[#This Row],[ScheduleWeekWritten]],Table3[Game],100+Table3[Increase],Table1[[#This Row],[ScheduleWeekWritten]])</f>
        <v>8</v>
      </c>
      <c r="F4563" t="b">
        <v>0</v>
      </c>
      <c r="G4563" t="s">
        <v>46</v>
      </c>
      <c r="H4563">
        <v>10</v>
      </c>
      <c r="I4563">
        <v>9</v>
      </c>
      <c r="J4563" t="s">
        <v>53</v>
      </c>
      <c r="K4563" t="s">
        <v>47</v>
      </c>
      <c r="L4563" t="str">
        <f>_xlfn.XLOOKUP(Table1[[#This Row],[TeamFavoriteID]],Table2[team_id],Table2[team_name],_xlfn.XLOOKUP(Table1[[#This Row],[TeamFavoriteID]],Table2[team_id_pfr],Table2[team_name],"Even"))</f>
        <v>Chicago Bears</v>
      </c>
      <c r="M4563">
        <v>-2.5</v>
      </c>
      <c r="N4563">
        <f>IF(Table1[[#This Row],[TeamFavorite]]=Table1[[#This Row],[TeamHome]],Table1[[#This Row],[ScoreAway]]-Table1[[#This Row],[ScoreHome]],Table1[[#This Row],[ScoreHome]]-Table1[[#This Row],[ScoreAway]])</f>
        <v>-1</v>
      </c>
      <c r="O4563">
        <f>IF(Table1[[#This Row],[SpreadActual]]&lt;Table1[[#This Row],[SpreadFavorite]],1,0)</f>
        <v>0</v>
      </c>
      <c r="P4563">
        <v>39</v>
      </c>
      <c r="Q4563" t="s">
        <v>114</v>
      </c>
      <c r="R4563" t="b">
        <v>0</v>
      </c>
      <c r="S4563">
        <v>38</v>
      </c>
      <c r="T4563">
        <v>18</v>
      </c>
      <c r="U4563">
        <v>73</v>
      </c>
    </row>
    <row r="4564" spans="1:22" x14ac:dyDescent="0.2">
      <c r="A4564" s="1">
        <v>32446</v>
      </c>
      <c r="B4564">
        <v>1988</v>
      </c>
      <c r="C4564">
        <f>_xlfn.MAXIFS(Table1[ScheduleWeekWritten],Table1[ScheduleSeason],Table1[[#This Row],[ScheduleSeason]])</f>
        <v>16</v>
      </c>
      <c r="D4564">
        <v>9</v>
      </c>
      <c r="E4564" cm="1">
        <f t="array" ref="E4564">_xlfn.XLOOKUP(Table1[[#This Row],[ScheduleWeekWritten]],Table3[Game],100+Table3[Increase],Table1[[#This Row],[ScheduleWeekWritten]])</f>
        <v>9</v>
      </c>
      <c r="F4564" t="b">
        <v>0</v>
      </c>
      <c r="G4564" t="s">
        <v>28</v>
      </c>
      <c r="H4564">
        <v>28</v>
      </c>
      <c r="I4564">
        <v>0</v>
      </c>
      <c r="J4564" t="s">
        <v>33</v>
      </c>
      <c r="K4564" t="s">
        <v>43</v>
      </c>
      <c r="L4564" t="str">
        <f>_xlfn.XLOOKUP(Table1[[#This Row],[TeamFavoriteID]],Table2[team_id],Table2[team_name],_xlfn.XLOOKUP(Table1[[#This Row],[TeamFavoriteID]],Table2[team_id_pfr],Table2[team_name],"Even"))</f>
        <v>Buffalo Bills</v>
      </c>
      <c r="M4564">
        <v>-7</v>
      </c>
      <c r="N4564">
        <f>IF(Table1[[#This Row],[TeamFavorite]]=Table1[[#This Row],[TeamHome]],Table1[[#This Row],[ScoreAway]]-Table1[[#This Row],[ScoreHome]],Table1[[#This Row],[ScoreHome]]-Table1[[#This Row],[ScoreAway]])</f>
        <v>-28</v>
      </c>
      <c r="O4564">
        <f>IF(Table1[[#This Row],[SpreadActual]]&lt;Table1[[#This Row],[SpreadFavorite]],1,0)</f>
        <v>1</v>
      </c>
      <c r="P4564">
        <v>41</v>
      </c>
      <c r="Q4564" t="s">
        <v>123</v>
      </c>
      <c r="R4564" t="b">
        <v>0</v>
      </c>
      <c r="S4564">
        <v>36</v>
      </c>
      <c r="T4564">
        <v>15</v>
      </c>
      <c r="U4564">
        <v>58</v>
      </c>
    </row>
    <row r="4565" spans="1:22" x14ac:dyDescent="0.2">
      <c r="A4565" s="1">
        <v>32446</v>
      </c>
      <c r="B4565">
        <v>1988</v>
      </c>
      <c r="C4565">
        <f>_xlfn.MAXIFS(Table1[ScheduleWeekWritten],Table1[ScheduleSeason],Table1[[#This Row],[ScheduleSeason]])</f>
        <v>16</v>
      </c>
      <c r="D4565">
        <v>9</v>
      </c>
      <c r="E4565" cm="1">
        <f t="array" ref="E4565">_xlfn.XLOOKUP(Table1[[#This Row],[ScheduleWeekWritten]],Table3[Game],100+Table3[Increase],Table1[[#This Row],[ScheduleWeekWritten]])</f>
        <v>9</v>
      </c>
      <c r="F4565" t="b">
        <v>0</v>
      </c>
      <c r="G4565" t="s">
        <v>62</v>
      </c>
      <c r="H4565">
        <v>23</v>
      </c>
      <c r="I4565">
        <v>16</v>
      </c>
      <c r="J4565" t="s">
        <v>101</v>
      </c>
      <c r="K4565" t="s">
        <v>63</v>
      </c>
      <c r="L4565" t="str">
        <f>_xlfn.XLOOKUP(Table1[[#This Row],[TeamFavoriteID]],Table2[team_id],Table2[team_name],_xlfn.XLOOKUP(Table1[[#This Row],[TeamFavoriteID]],Table2[team_id_pfr],Table2[team_name],"Even"))</f>
        <v>Cleveland Browns</v>
      </c>
      <c r="M4565">
        <v>-3.5</v>
      </c>
      <c r="N4565">
        <f>IF(Table1[[#This Row],[TeamFavorite]]=Table1[[#This Row],[TeamHome]],Table1[[#This Row],[ScoreAway]]-Table1[[#This Row],[ScoreHome]],Table1[[#This Row],[ScoreHome]]-Table1[[#This Row],[ScoreAway]])</f>
        <v>-7</v>
      </c>
      <c r="O4565">
        <f>IF(Table1[[#This Row],[SpreadActual]]&lt;Table1[[#This Row],[SpreadFavorite]],1,0)</f>
        <v>1</v>
      </c>
      <c r="P4565">
        <v>43</v>
      </c>
      <c r="Q4565" t="s">
        <v>66</v>
      </c>
      <c r="R4565" t="b">
        <v>0</v>
      </c>
      <c r="S4565">
        <v>38</v>
      </c>
      <c r="T4565">
        <v>9</v>
      </c>
      <c r="U4565">
        <v>57</v>
      </c>
    </row>
    <row r="4566" spans="1:22" x14ac:dyDescent="0.2">
      <c r="A4566" s="1">
        <v>32446</v>
      </c>
      <c r="B4566">
        <v>1988</v>
      </c>
      <c r="C4566">
        <f>_xlfn.MAXIFS(Table1[ScheduleWeekWritten],Table1[ScheduleSeason],Table1[[#This Row],[ScheduleSeason]])</f>
        <v>16</v>
      </c>
      <c r="D4566">
        <v>9</v>
      </c>
      <c r="E4566" cm="1">
        <f t="array" ref="E4566">_xlfn.XLOOKUP(Table1[[#This Row],[ScheduleWeekWritten]],Table3[Game],100+Table3[Increase],Table1[[#This Row],[ScheduleWeekWritten]])</f>
        <v>9</v>
      </c>
      <c r="F4566" t="b">
        <v>0</v>
      </c>
      <c r="G4566" t="s">
        <v>67</v>
      </c>
      <c r="H4566">
        <v>10</v>
      </c>
      <c r="I4566">
        <v>16</v>
      </c>
      <c r="J4566" t="s">
        <v>145</v>
      </c>
      <c r="K4566" t="s">
        <v>68</v>
      </c>
      <c r="L4566" t="str">
        <f>_xlfn.XLOOKUP(Table1[[#This Row],[TeamFavoriteID]],Table2[team_id],Table2[team_name],_xlfn.XLOOKUP(Table1[[#This Row],[TeamFavoriteID]],Table2[team_id_pfr],Table2[team_name],"Even"))</f>
        <v>Dallas Cowboys</v>
      </c>
      <c r="M4566">
        <v>-3</v>
      </c>
      <c r="N4566">
        <f>IF(Table1[[#This Row],[TeamFavorite]]=Table1[[#This Row],[TeamHome]],Table1[[#This Row],[ScoreAway]]-Table1[[#This Row],[ScoreHome]],Table1[[#This Row],[ScoreHome]]-Table1[[#This Row],[ScoreAway]])</f>
        <v>6</v>
      </c>
      <c r="O4566">
        <f>IF(Table1[[#This Row],[SpreadActual]]&lt;Table1[[#This Row],[SpreadFavorite]],1,0)</f>
        <v>0</v>
      </c>
      <c r="P4566">
        <v>43</v>
      </c>
      <c r="Q4566" t="s">
        <v>119</v>
      </c>
      <c r="R4566" t="b">
        <v>0</v>
      </c>
      <c r="S4566">
        <v>57</v>
      </c>
      <c r="T4566">
        <v>10</v>
      </c>
      <c r="U4566">
        <v>95</v>
      </c>
    </row>
    <row r="4567" spans="1:22" x14ac:dyDescent="0.2">
      <c r="A4567" s="1">
        <v>32446</v>
      </c>
      <c r="B4567">
        <v>1988</v>
      </c>
      <c r="C4567">
        <f>_xlfn.MAXIFS(Table1[ScheduleWeekWritten],Table1[ScheduleSeason],Table1[[#This Row],[ScheduleSeason]])</f>
        <v>16</v>
      </c>
      <c r="D4567">
        <v>9</v>
      </c>
      <c r="E4567" cm="1">
        <f t="array" ref="E4567">_xlfn.XLOOKUP(Table1[[#This Row],[ScheduleWeekWritten]],Table3[Game],100+Table3[Increase],Table1[[#This Row],[ScheduleWeekWritten]])</f>
        <v>9</v>
      </c>
      <c r="F4567" t="b">
        <v>0</v>
      </c>
      <c r="G4567" t="s">
        <v>45</v>
      </c>
      <c r="H4567">
        <v>10</v>
      </c>
      <c r="I4567">
        <v>13</v>
      </c>
      <c r="J4567" t="s">
        <v>50</v>
      </c>
      <c r="K4567" t="s">
        <v>90</v>
      </c>
      <c r="L4567" t="str">
        <f>_xlfn.XLOOKUP(Table1[[#This Row],[TeamFavoriteID]],Table2[team_id],Table2[team_name],_xlfn.XLOOKUP(Table1[[#This Row],[TeamFavoriteID]],Table2[team_id_pfr],Table2[team_name],"Even"))</f>
        <v>New York Giants</v>
      </c>
      <c r="M4567">
        <v>-7</v>
      </c>
      <c r="N4567">
        <f>IF(Table1[[#This Row],[TeamFavorite]]=Table1[[#This Row],[TeamHome]],Table1[[#This Row],[ScoreAway]]-Table1[[#This Row],[ScoreHome]],Table1[[#This Row],[ScoreHome]]-Table1[[#This Row],[ScoreAway]])</f>
        <v>-3</v>
      </c>
      <c r="O4567">
        <f>IF(Table1[[#This Row],[SpreadActual]]&lt;Table1[[#This Row],[SpreadFavorite]],1,0)</f>
        <v>0</v>
      </c>
      <c r="P4567">
        <v>37</v>
      </c>
      <c r="Q4567" t="s">
        <v>125</v>
      </c>
      <c r="R4567" t="b">
        <v>0</v>
      </c>
      <c r="S4567">
        <v>72</v>
      </c>
      <c r="T4567">
        <v>0</v>
      </c>
      <c r="V4567" t="s">
        <v>103</v>
      </c>
    </row>
    <row r="4568" spans="1:22" x14ac:dyDescent="0.2">
      <c r="A4568" s="1">
        <v>32446</v>
      </c>
      <c r="B4568">
        <v>1988</v>
      </c>
      <c r="C4568">
        <f>_xlfn.MAXIFS(Table1[ScheduleWeekWritten],Table1[ScheduleSeason],Table1[[#This Row],[ScheduleSeason]])</f>
        <v>16</v>
      </c>
      <c r="D4568">
        <v>9</v>
      </c>
      <c r="E4568" cm="1">
        <f t="array" ref="E4568">_xlfn.XLOOKUP(Table1[[#This Row],[ScheduleWeekWritten]],Table3[Game],100+Table3[Increase],Table1[[#This Row],[ScheduleWeekWritten]])</f>
        <v>9</v>
      </c>
      <c r="F4568" t="b">
        <v>0</v>
      </c>
      <c r="G4568" t="s">
        <v>23</v>
      </c>
      <c r="H4568">
        <v>41</v>
      </c>
      <c r="I4568">
        <v>17</v>
      </c>
      <c r="J4568" t="s">
        <v>61</v>
      </c>
      <c r="K4568" t="s">
        <v>85</v>
      </c>
      <c r="L4568" t="str">
        <f>_xlfn.XLOOKUP(Table1[[#This Row],[TeamFavoriteID]],Table2[team_id],Table2[team_name],_xlfn.XLOOKUP(Table1[[#This Row],[TeamFavoriteID]],Table2[team_id_pfr],Table2[team_name],"Even"))</f>
        <v>Washington Commanders</v>
      </c>
      <c r="M4568">
        <v>-1</v>
      </c>
      <c r="N4568">
        <f>IF(Table1[[#This Row],[TeamFavorite]]=Table1[[#This Row],[TeamHome]],Table1[[#This Row],[ScoreAway]]-Table1[[#This Row],[ScoreHome]],Table1[[#This Row],[ScoreHome]]-Table1[[#This Row],[ScoreAway]])</f>
        <v>24</v>
      </c>
      <c r="O4568">
        <f>IF(Table1[[#This Row],[SpreadActual]]&lt;Table1[[#This Row],[SpreadFavorite]],1,0)</f>
        <v>0</v>
      </c>
      <c r="P4568">
        <v>47</v>
      </c>
      <c r="Q4568" t="s">
        <v>102</v>
      </c>
      <c r="R4568" t="b">
        <v>0</v>
      </c>
      <c r="S4568">
        <v>72</v>
      </c>
      <c r="T4568">
        <v>0</v>
      </c>
      <c r="V4568" t="s">
        <v>103</v>
      </c>
    </row>
    <row r="4569" spans="1:22" x14ac:dyDescent="0.2">
      <c r="A4569" s="1">
        <v>32446</v>
      </c>
      <c r="B4569">
        <v>1988</v>
      </c>
      <c r="C4569">
        <f>_xlfn.MAXIFS(Table1[ScheduleWeekWritten],Table1[ScheduleSeason],Table1[[#This Row],[ScheduleSeason]])</f>
        <v>16</v>
      </c>
      <c r="D4569">
        <v>9</v>
      </c>
      <c r="E4569" cm="1">
        <f t="array" ref="E4569">_xlfn.XLOOKUP(Table1[[#This Row],[ScheduleWeekWritten]],Table3[Game],100+Table3[Increase],Table1[[#This Row],[ScheduleWeekWritten]])</f>
        <v>9</v>
      </c>
      <c r="F4569" t="b">
        <v>0</v>
      </c>
      <c r="G4569" t="s">
        <v>138</v>
      </c>
      <c r="H4569">
        <v>17</v>
      </c>
      <c r="I4569">
        <v>10</v>
      </c>
      <c r="J4569" t="s">
        <v>42</v>
      </c>
      <c r="K4569" t="s">
        <v>21</v>
      </c>
      <c r="L4569" t="str">
        <f>_xlfn.XLOOKUP(Table1[[#This Row],[TeamFavoriteID]],Table2[team_id],Table2[team_name],_xlfn.XLOOKUP(Table1[[#This Row],[TeamFavoriteID]],Table2[team_id_pfr],Table2[team_name],"Even"))</f>
        <v>Las Vegas Raiders</v>
      </c>
      <c r="M4569">
        <v>-6.5</v>
      </c>
      <c r="N4569">
        <f>IF(Table1[[#This Row],[TeamFavorite]]=Table1[[#This Row],[TeamHome]],Table1[[#This Row],[ScoreAway]]-Table1[[#This Row],[ScoreHome]],Table1[[#This Row],[ScoreHome]]-Table1[[#This Row],[ScoreAway]])</f>
        <v>7</v>
      </c>
      <c r="O4569">
        <f>IF(Table1[[#This Row],[SpreadActual]]&lt;Table1[[#This Row],[SpreadFavorite]],1,0)</f>
        <v>0</v>
      </c>
      <c r="P4569">
        <v>40</v>
      </c>
      <c r="Q4569" t="s">
        <v>65</v>
      </c>
      <c r="R4569" t="b">
        <v>0</v>
      </c>
      <c r="S4569">
        <v>62</v>
      </c>
      <c r="T4569">
        <v>10</v>
      </c>
      <c r="U4569">
        <v>74</v>
      </c>
    </row>
    <row r="4570" spans="1:22" x14ac:dyDescent="0.2">
      <c r="A4570" s="1">
        <v>32446</v>
      </c>
      <c r="B4570">
        <v>1988</v>
      </c>
      <c r="C4570">
        <f>_xlfn.MAXIFS(Table1[ScheduleWeekWritten],Table1[ScheduleSeason],Table1[[#This Row],[ScheduleSeason]])</f>
        <v>16</v>
      </c>
      <c r="D4570">
        <v>9</v>
      </c>
      <c r="E4570" cm="1">
        <f t="array" ref="E4570">_xlfn.XLOOKUP(Table1[[#This Row],[ScheduleWeekWritten]],Table3[Game],100+Table3[Increase],Table1[[#This Row],[ScheduleWeekWritten]])</f>
        <v>9</v>
      </c>
      <c r="F4570" t="b">
        <v>0</v>
      </c>
      <c r="G4570" t="s">
        <v>115</v>
      </c>
      <c r="H4570">
        <v>30</v>
      </c>
      <c r="I4570">
        <v>7</v>
      </c>
      <c r="J4570" t="s">
        <v>46</v>
      </c>
      <c r="K4570" t="s">
        <v>47</v>
      </c>
      <c r="L4570" t="str">
        <f>_xlfn.XLOOKUP(Table1[[#This Row],[TeamFavoriteID]],Table2[team_id],Table2[team_name],_xlfn.XLOOKUP(Table1[[#This Row],[TeamFavoriteID]],Table2[team_id_pfr],Table2[team_name],"Even"))</f>
        <v>Chicago Bears</v>
      </c>
      <c r="M4570">
        <v>-5</v>
      </c>
      <c r="N4570">
        <f>IF(Table1[[#This Row],[TeamFavorite]]=Table1[[#This Row],[TeamHome]],Table1[[#This Row],[ScoreAway]]-Table1[[#This Row],[ScoreHome]],Table1[[#This Row],[ScoreHome]]-Table1[[#This Row],[ScoreAway]])</f>
        <v>23</v>
      </c>
      <c r="O4570">
        <f>IF(Table1[[#This Row],[SpreadActual]]&lt;Table1[[#This Row],[SpreadFavorite]],1,0)</f>
        <v>0</v>
      </c>
      <c r="P4570">
        <v>37</v>
      </c>
      <c r="Q4570" t="s">
        <v>116</v>
      </c>
      <c r="R4570" t="b">
        <v>0</v>
      </c>
      <c r="S4570">
        <v>43</v>
      </c>
      <c r="T4570">
        <v>13</v>
      </c>
      <c r="U4570">
        <v>44</v>
      </c>
    </row>
    <row r="4571" spans="1:22" x14ac:dyDescent="0.2">
      <c r="A4571" s="1">
        <v>32446</v>
      </c>
      <c r="B4571">
        <v>1988</v>
      </c>
      <c r="C4571">
        <f>_xlfn.MAXIFS(Table1[ScheduleWeekWritten],Table1[ScheduleSeason],Table1[[#This Row],[ScheduleSeason]])</f>
        <v>16</v>
      </c>
      <c r="D4571">
        <v>9</v>
      </c>
      <c r="E4571" cm="1">
        <f t="array" ref="E4571">_xlfn.XLOOKUP(Table1[[#This Row],[ScheduleWeekWritten]],Table3[Game],100+Table3[Increase],Table1[[#This Row],[ScheduleWeekWritten]])</f>
        <v>9</v>
      </c>
      <c r="F4571" t="b">
        <v>0</v>
      </c>
      <c r="G4571" t="s">
        <v>95</v>
      </c>
      <c r="H4571">
        <v>10</v>
      </c>
      <c r="I4571">
        <v>12</v>
      </c>
      <c r="J4571" t="s">
        <v>39</v>
      </c>
      <c r="K4571" t="s">
        <v>98</v>
      </c>
      <c r="L4571" t="str">
        <f>_xlfn.XLOOKUP(Table1[[#This Row],[TeamFavoriteID]],Table2[team_id],Table2[team_name],_xlfn.XLOOKUP(Table1[[#This Row],[TeamFavoriteID]],Table2[team_id_pfr],Table2[team_name],"Even"))</f>
        <v>New Orleans Saints</v>
      </c>
      <c r="M4571">
        <v>-2</v>
      </c>
      <c r="N4571">
        <f>IF(Table1[[#This Row],[TeamFavorite]]=Table1[[#This Row],[TeamHome]],Table1[[#This Row],[ScoreAway]]-Table1[[#This Row],[ScoreHome]],Table1[[#This Row],[ScoreHome]]-Table1[[#This Row],[ScoreAway]])</f>
        <v>2</v>
      </c>
      <c r="O4571">
        <f>IF(Table1[[#This Row],[SpreadActual]]&lt;Table1[[#This Row],[SpreadFavorite]],1,0)</f>
        <v>0</v>
      </c>
      <c r="P4571">
        <v>41</v>
      </c>
      <c r="Q4571" t="s">
        <v>124</v>
      </c>
      <c r="R4571" t="b">
        <v>0</v>
      </c>
      <c r="S4571">
        <v>72</v>
      </c>
      <c r="T4571">
        <v>0</v>
      </c>
      <c r="V4571" t="s">
        <v>103</v>
      </c>
    </row>
    <row r="4572" spans="1:22" x14ac:dyDescent="0.2">
      <c r="A4572" s="1">
        <v>32446</v>
      </c>
      <c r="B4572">
        <v>1988</v>
      </c>
      <c r="C4572">
        <f>_xlfn.MAXIFS(Table1[ScheduleWeekWritten],Table1[ScheduleSeason],Table1[[#This Row],[ScheduleSeason]])</f>
        <v>16</v>
      </c>
      <c r="D4572">
        <v>9</v>
      </c>
      <c r="E4572" cm="1">
        <f t="array" ref="E4572">_xlfn.XLOOKUP(Table1[[#This Row],[ScheduleWeekWritten]],Table3[Game],100+Table3[Increase],Table1[[#This Row],[ScheduleWeekWritten]])</f>
        <v>9</v>
      </c>
      <c r="F4572" t="b">
        <v>0</v>
      </c>
      <c r="G4572" t="s">
        <v>31</v>
      </c>
      <c r="H4572">
        <v>24</v>
      </c>
      <c r="I4572">
        <v>20</v>
      </c>
      <c r="J4572" t="s">
        <v>49</v>
      </c>
      <c r="K4572" t="s">
        <v>32</v>
      </c>
      <c r="L4572" t="str">
        <f>_xlfn.XLOOKUP(Table1[[#This Row],[TeamFavoriteID]],Table2[team_id],Table2[team_name],_xlfn.XLOOKUP(Table1[[#This Row],[TeamFavoriteID]],Table2[team_id_pfr],Table2[team_name],"Even"))</f>
        <v>New York Jets</v>
      </c>
      <c r="M4572">
        <v>-4.5</v>
      </c>
      <c r="N4572">
        <f>IF(Table1[[#This Row],[TeamFavorite]]=Table1[[#This Row],[TeamHome]],Table1[[#This Row],[ScoreAway]]-Table1[[#This Row],[ScoreHome]],Table1[[#This Row],[ScoreHome]]-Table1[[#This Row],[ScoreAway]])</f>
        <v>-4</v>
      </c>
      <c r="O4572">
        <f>IF(Table1[[#This Row],[SpreadActual]]&lt;Table1[[#This Row],[SpreadFavorite]],1,0)</f>
        <v>0</v>
      </c>
      <c r="P4572">
        <v>44</v>
      </c>
      <c r="Q4572" t="s">
        <v>126</v>
      </c>
      <c r="R4572" t="b">
        <v>0</v>
      </c>
      <c r="S4572">
        <v>46</v>
      </c>
      <c r="T4572">
        <v>14</v>
      </c>
      <c r="U4572">
        <v>40</v>
      </c>
    </row>
    <row r="4573" spans="1:22" x14ac:dyDescent="0.2">
      <c r="A4573" s="1">
        <v>32446</v>
      </c>
      <c r="B4573">
        <v>1988</v>
      </c>
      <c r="C4573">
        <f>_xlfn.MAXIFS(Table1[ScheduleWeekWritten],Table1[ScheduleSeason],Table1[[#This Row],[ScheduleSeason]])</f>
        <v>16</v>
      </c>
      <c r="D4573">
        <v>9</v>
      </c>
      <c r="E4573" cm="1">
        <f t="array" ref="E4573">_xlfn.XLOOKUP(Table1[[#This Row],[ScheduleWeekWritten]],Table3[Game],100+Table3[Increase],Table1[[#This Row],[ScheduleWeekWritten]])</f>
        <v>9</v>
      </c>
      <c r="F4573" t="b">
        <v>0</v>
      </c>
      <c r="G4573" t="s">
        <v>58</v>
      </c>
      <c r="H4573">
        <v>24</v>
      </c>
      <c r="I4573">
        <v>27</v>
      </c>
      <c r="J4573" t="s">
        <v>38</v>
      </c>
      <c r="K4573" t="s">
        <v>77</v>
      </c>
      <c r="L4573" t="str">
        <f>_xlfn.XLOOKUP(Table1[[#This Row],[TeamFavoriteID]],Table2[team_id],Table2[team_name],_xlfn.XLOOKUP(Table1[[#This Row],[TeamFavoriteID]],Table2[team_id_pfr],Table2[team_name],"Even"))</f>
        <v>Philadelphia Eagles</v>
      </c>
      <c r="M4573">
        <v>-10.5</v>
      </c>
      <c r="N4573">
        <f>IF(Table1[[#This Row],[TeamFavorite]]=Table1[[#This Row],[TeamHome]],Table1[[#This Row],[ScoreAway]]-Table1[[#This Row],[ScoreHome]],Table1[[#This Row],[ScoreHome]]-Table1[[#This Row],[ScoreAway]])</f>
        <v>3</v>
      </c>
      <c r="O4573">
        <f>IF(Table1[[#This Row],[SpreadActual]]&lt;Table1[[#This Row],[SpreadFavorite]],1,0)</f>
        <v>0</v>
      </c>
      <c r="P4573">
        <v>43</v>
      </c>
      <c r="Q4573" t="s">
        <v>112</v>
      </c>
      <c r="R4573" t="b">
        <v>0</v>
      </c>
      <c r="S4573">
        <v>43</v>
      </c>
      <c r="T4573">
        <v>10</v>
      </c>
      <c r="U4573">
        <v>50</v>
      </c>
    </row>
    <row r="4574" spans="1:22" x14ac:dyDescent="0.2">
      <c r="A4574" s="1">
        <v>32446</v>
      </c>
      <c r="B4574">
        <v>1988</v>
      </c>
      <c r="C4574">
        <f>_xlfn.MAXIFS(Table1[ScheduleWeekWritten],Table1[ScheduleSeason],Table1[[#This Row],[ScheduleSeason]])</f>
        <v>16</v>
      </c>
      <c r="D4574">
        <v>9</v>
      </c>
      <c r="E4574" cm="1">
        <f t="array" ref="E4574">_xlfn.XLOOKUP(Table1[[#This Row],[ScheduleWeekWritten]],Table3[Game],100+Table3[Increase],Table1[[#This Row],[ScheduleWeekWritten]])</f>
        <v>9</v>
      </c>
      <c r="F4574" t="b">
        <v>0</v>
      </c>
      <c r="G4574" t="s">
        <v>53</v>
      </c>
      <c r="H4574">
        <v>24</v>
      </c>
      <c r="I4574">
        <v>21</v>
      </c>
      <c r="J4574" t="s">
        <v>54</v>
      </c>
      <c r="K4574" t="s">
        <v>87</v>
      </c>
      <c r="L4574" t="str">
        <f>_xlfn.XLOOKUP(Table1[[#This Row],[TeamFavoriteID]],Table2[team_id],Table2[team_name],_xlfn.XLOOKUP(Table1[[#This Row],[TeamFavoriteID]],Table2[team_id_pfr],Table2[team_name],"Even"))</f>
        <v>San Francisco 49ers</v>
      </c>
      <c r="M4574">
        <v>-4</v>
      </c>
      <c r="N4574">
        <f>IF(Table1[[#This Row],[TeamFavorite]]=Table1[[#This Row],[TeamHome]],Table1[[#This Row],[ScoreAway]]-Table1[[#This Row],[ScoreHome]],Table1[[#This Row],[ScoreHome]]-Table1[[#This Row],[ScoreAway]])</f>
        <v>-3</v>
      </c>
      <c r="O4574">
        <f>IF(Table1[[#This Row],[SpreadActual]]&lt;Table1[[#This Row],[SpreadFavorite]],1,0)</f>
        <v>0</v>
      </c>
      <c r="P4574">
        <v>42</v>
      </c>
      <c r="Q4574" t="s">
        <v>118</v>
      </c>
      <c r="R4574" t="b">
        <v>0</v>
      </c>
      <c r="S4574">
        <v>56</v>
      </c>
      <c r="T4574">
        <v>9</v>
      </c>
      <c r="U4574">
        <v>76</v>
      </c>
    </row>
    <row r="4575" spans="1:22" x14ac:dyDescent="0.2">
      <c r="A4575" s="1">
        <v>32446</v>
      </c>
      <c r="B4575">
        <v>1988</v>
      </c>
      <c r="C4575">
        <f>_xlfn.MAXIFS(Table1[ScheduleWeekWritten],Table1[ScheduleSeason],Table1[[#This Row],[ScheduleSeason]])</f>
        <v>16</v>
      </c>
      <c r="D4575">
        <v>9</v>
      </c>
      <c r="E4575" cm="1">
        <f t="array" ref="E4575">_xlfn.XLOOKUP(Table1[[#This Row],[ScheduleWeekWritten]],Table3[Game],100+Table3[Increase],Table1[[#This Row],[ScheduleWeekWritten]])</f>
        <v>9</v>
      </c>
      <c r="F4575" t="b">
        <v>0</v>
      </c>
      <c r="G4575" t="s">
        <v>128</v>
      </c>
      <c r="H4575">
        <v>17</v>
      </c>
      <c r="I4575">
        <v>14</v>
      </c>
      <c r="J4575" t="s">
        <v>27</v>
      </c>
      <c r="K4575" t="s">
        <v>132</v>
      </c>
      <c r="L4575" t="str">
        <f>_xlfn.XLOOKUP(Table1[[#This Row],[TeamFavoriteID]],Table2[team_id],Table2[team_name],_xlfn.XLOOKUP(Table1[[#This Row],[TeamFavoriteID]],Table2[team_id_pfr],Table2[team_name],"Even"))</f>
        <v>Seattle Seahawks</v>
      </c>
      <c r="M4575">
        <v>-8</v>
      </c>
      <c r="N4575">
        <f>IF(Table1[[#This Row],[TeamFavorite]]=Table1[[#This Row],[TeamHome]],Table1[[#This Row],[ScoreAway]]-Table1[[#This Row],[ScoreHome]],Table1[[#This Row],[ScoreHome]]-Table1[[#This Row],[ScoreAway]])</f>
        <v>-3</v>
      </c>
      <c r="O4575">
        <f>IF(Table1[[#This Row],[SpreadActual]]&lt;Table1[[#This Row],[SpreadFavorite]],1,0)</f>
        <v>0</v>
      </c>
      <c r="P4575">
        <v>39</v>
      </c>
      <c r="Q4575" t="s">
        <v>129</v>
      </c>
      <c r="R4575" t="b">
        <v>0</v>
      </c>
      <c r="S4575">
        <v>72</v>
      </c>
      <c r="T4575">
        <v>0</v>
      </c>
      <c r="V4575" t="s">
        <v>103</v>
      </c>
    </row>
    <row r="4576" spans="1:22" x14ac:dyDescent="0.2">
      <c r="A4576" s="1">
        <v>32446</v>
      </c>
      <c r="B4576">
        <v>1988</v>
      </c>
      <c r="C4576">
        <f>_xlfn.MAXIFS(Table1[ScheduleWeekWritten],Table1[ScheduleSeason],Table1[[#This Row],[ScheduleSeason]])</f>
        <v>16</v>
      </c>
      <c r="D4576">
        <v>9</v>
      </c>
      <c r="E4576" cm="1">
        <f t="array" ref="E4576">_xlfn.XLOOKUP(Table1[[#This Row],[ScheduleWeekWritten]],Table3[Game],100+Table3[Increase],Table1[[#This Row],[ScheduleWeekWritten]])</f>
        <v>9</v>
      </c>
      <c r="F4576" t="b">
        <v>0</v>
      </c>
      <c r="G4576" t="s">
        <v>127</v>
      </c>
      <c r="H4576">
        <v>14</v>
      </c>
      <c r="I4576">
        <v>17</v>
      </c>
      <c r="J4576" t="s">
        <v>19</v>
      </c>
      <c r="K4576" t="s">
        <v>91</v>
      </c>
      <c r="L4576" t="str">
        <f>_xlfn.XLOOKUP(Table1[[#This Row],[TeamFavoriteID]],Table2[team_id],Table2[team_name],_xlfn.XLOOKUP(Table1[[#This Row],[TeamFavoriteID]],Table2[team_id_pfr],Table2[team_name],"Even"))</f>
        <v>Miami Dolphins</v>
      </c>
      <c r="M4576">
        <v>-4</v>
      </c>
      <c r="N4576">
        <f>IF(Table1[[#This Row],[TeamFavorite]]=Table1[[#This Row],[TeamHome]],Table1[[#This Row],[ScoreAway]]-Table1[[#This Row],[ScoreHome]],Table1[[#This Row],[ScoreHome]]-Table1[[#This Row],[ScoreAway]])</f>
        <v>-3</v>
      </c>
      <c r="O4576">
        <f>IF(Table1[[#This Row],[SpreadActual]]&lt;Table1[[#This Row],[SpreadFavorite]],1,0)</f>
        <v>0</v>
      </c>
      <c r="P4576">
        <v>46</v>
      </c>
      <c r="Q4576" t="s">
        <v>130</v>
      </c>
      <c r="R4576" t="b">
        <v>0</v>
      </c>
      <c r="S4576">
        <v>73</v>
      </c>
      <c r="T4576">
        <v>6</v>
      </c>
      <c r="U4576">
        <v>73</v>
      </c>
    </row>
    <row r="4577" spans="1:22" x14ac:dyDescent="0.2">
      <c r="A4577" s="1">
        <v>32447</v>
      </c>
      <c r="B4577">
        <v>1988</v>
      </c>
      <c r="C4577">
        <f>_xlfn.MAXIFS(Table1[ScheduleWeekWritten],Table1[ScheduleSeason],Table1[[#This Row],[ScheduleSeason]])</f>
        <v>16</v>
      </c>
      <c r="D4577">
        <v>9</v>
      </c>
      <c r="E4577" cm="1">
        <f t="array" ref="E4577">_xlfn.XLOOKUP(Table1[[#This Row],[ScheduleWeekWritten]],Table3[Game],100+Table3[Increase],Table1[[#This Row],[ScheduleWeekWritten]])</f>
        <v>9</v>
      </c>
      <c r="F4577" t="b">
        <v>0</v>
      </c>
      <c r="G4577" t="s">
        <v>140</v>
      </c>
      <c r="H4577">
        <v>55</v>
      </c>
      <c r="I4577">
        <v>23</v>
      </c>
      <c r="J4577" t="s">
        <v>24</v>
      </c>
      <c r="K4577" t="s">
        <v>72</v>
      </c>
      <c r="L4577" t="str">
        <f>_xlfn.XLOOKUP(Table1[[#This Row],[TeamFavoriteID]],Table2[team_id],Table2[team_name],_xlfn.XLOOKUP(Table1[[#This Row],[TeamFavoriteID]],Table2[team_id_pfr],Table2[team_name],"Even"))</f>
        <v>Baltimore Colts</v>
      </c>
      <c r="M4577">
        <v>-1</v>
      </c>
      <c r="N4577">
        <f>IF(Table1[[#This Row],[TeamFavorite]]=Table1[[#This Row],[TeamHome]],Table1[[#This Row],[ScoreAway]]-Table1[[#This Row],[ScoreHome]],Table1[[#This Row],[ScoreHome]]-Table1[[#This Row],[ScoreAway]])</f>
        <v>32</v>
      </c>
      <c r="O4577">
        <f>IF(Table1[[#This Row],[SpreadActual]]&lt;Table1[[#This Row],[SpreadFavorite]],1,0)</f>
        <v>0</v>
      </c>
      <c r="P4577">
        <v>40</v>
      </c>
      <c r="Q4577" t="s">
        <v>141</v>
      </c>
      <c r="R4577" t="b">
        <v>0</v>
      </c>
      <c r="S4577">
        <v>72</v>
      </c>
      <c r="T4577">
        <v>0</v>
      </c>
      <c r="V4577" t="s">
        <v>103</v>
      </c>
    </row>
    <row r="4578" spans="1:22" x14ac:dyDescent="0.2">
      <c r="A4578" s="1">
        <v>32453</v>
      </c>
      <c r="B4578">
        <v>1988</v>
      </c>
      <c r="C4578">
        <f>_xlfn.MAXIFS(Table1[ScheduleWeekWritten],Table1[ScheduleSeason],Table1[[#This Row],[ScheduleSeason]])</f>
        <v>16</v>
      </c>
      <c r="D4578">
        <v>10</v>
      </c>
      <c r="E4578" cm="1">
        <f t="array" ref="E4578">_xlfn.XLOOKUP(Table1[[#This Row],[ScheduleWeekWritten]],Table3[Game],100+Table3[Increase],Table1[[#This Row],[ScheduleWeekWritten]])</f>
        <v>10</v>
      </c>
      <c r="F4578" t="b">
        <v>0</v>
      </c>
      <c r="G4578" t="s">
        <v>38</v>
      </c>
      <c r="H4578">
        <v>20</v>
      </c>
      <c r="I4578">
        <v>0</v>
      </c>
      <c r="J4578" t="s">
        <v>33</v>
      </c>
      <c r="K4578" t="s">
        <v>109</v>
      </c>
      <c r="L4578" t="str">
        <f>_xlfn.XLOOKUP(Table1[[#This Row],[TeamFavoriteID]],Table2[team_id],Table2[team_name],_xlfn.XLOOKUP(Table1[[#This Row],[TeamFavoriteID]],Table2[team_id_pfr],Table2[team_name],"Even"))</f>
        <v>Atlanta Falcons</v>
      </c>
      <c r="M4578">
        <v>-3</v>
      </c>
      <c r="N4578">
        <f>IF(Table1[[#This Row],[TeamFavorite]]=Table1[[#This Row],[TeamHome]],Table1[[#This Row],[ScoreAway]]-Table1[[#This Row],[ScoreHome]],Table1[[#This Row],[ScoreHome]]-Table1[[#This Row],[ScoreAway]])</f>
        <v>-20</v>
      </c>
      <c r="O4578">
        <f>IF(Table1[[#This Row],[SpreadActual]]&lt;Table1[[#This Row],[SpreadFavorite]],1,0)</f>
        <v>1</v>
      </c>
      <c r="P4578">
        <v>42</v>
      </c>
      <c r="Q4578" t="s">
        <v>41</v>
      </c>
      <c r="R4578" t="b">
        <v>0</v>
      </c>
      <c r="S4578">
        <v>53</v>
      </c>
      <c r="T4578">
        <v>13</v>
      </c>
      <c r="U4578">
        <v>55</v>
      </c>
    </row>
    <row r="4579" spans="1:22" x14ac:dyDescent="0.2">
      <c r="A4579" s="1">
        <v>32453</v>
      </c>
      <c r="B4579">
        <v>1988</v>
      </c>
      <c r="C4579">
        <f>_xlfn.MAXIFS(Table1[ScheduleWeekWritten],Table1[ScheduleSeason],Table1[[#This Row],[ScheduleSeason]])</f>
        <v>16</v>
      </c>
      <c r="D4579">
        <v>10</v>
      </c>
      <c r="E4579" cm="1">
        <f t="array" ref="E4579">_xlfn.XLOOKUP(Table1[[#This Row],[ScheduleWeekWritten]],Table3[Game],100+Table3[Increase],Table1[[#This Row],[ScheduleWeekWritten]])</f>
        <v>10</v>
      </c>
      <c r="F4579" t="b">
        <v>0</v>
      </c>
      <c r="G4579" t="s">
        <v>46</v>
      </c>
      <c r="H4579">
        <v>28</v>
      </c>
      <c r="I4579">
        <v>10</v>
      </c>
      <c r="J4579" t="s">
        <v>127</v>
      </c>
      <c r="K4579" t="s">
        <v>47</v>
      </c>
      <c r="L4579" t="str">
        <f>_xlfn.XLOOKUP(Table1[[#This Row],[TeamFavoriteID]],Table2[team_id],Table2[team_name],_xlfn.XLOOKUP(Table1[[#This Row],[TeamFavoriteID]],Table2[team_id_pfr],Table2[team_name],"Even"))</f>
        <v>Chicago Bears</v>
      </c>
      <c r="M4579">
        <v>-9.5</v>
      </c>
      <c r="N4579">
        <f>IF(Table1[[#This Row],[TeamFavorite]]=Table1[[#This Row],[TeamHome]],Table1[[#This Row],[ScoreAway]]-Table1[[#This Row],[ScoreHome]],Table1[[#This Row],[ScoreHome]]-Table1[[#This Row],[ScoreAway]])</f>
        <v>-18</v>
      </c>
      <c r="O4579">
        <f>IF(Table1[[#This Row],[SpreadActual]]&lt;Table1[[#This Row],[SpreadFavorite]],1,0)</f>
        <v>1</v>
      </c>
      <c r="P4579">
        <v>36</v>
      </c>
      <c r="Q4579" t="s">
        <v>114</v>
      </c>
      <c r="R4579" t="b">
        <v>0</v>
      </c>
      <c r="S4579">
        <v>34</v>
      </c>
      <c r="T4579">
        <v>18</v>
      </c>
      <c r="U4579">
        <v>91</v>
      </c>
    </row>
    <row r="4580" spans="1:22" x14ac:dyDescent="0.2">
      <c r="A4580" s="1">
        <v>32453</v>
      </c>
      <c r="B4580">
        <v>1988</v>
      </c>
      <c r="C4580">
        <f>_xlfn.MAXIFS(Table1[ScheduleWeekWritten],Table1[ScheduleSeason],Table1[[#This Row],[ScheduleSeason]])</f>
        <v>16</v>
      </c>
      <c r="D4580">
        <v>10</v>
      </c>
      <c r="E4580" cm="1">
        <f t="array" ref="E4580">_xlfn.XLOOKUP(Table1[[#This Row],[ScheduleWeekWritten]],Table3[Game],100+Table3[Increase],Table1[[#This Row],[ScheduleWeekWritten]])</f>
        <v>10</v>
      </c>
      <c r="F4580" t="b">
        <v>0</v>
      </c>
      <c r="G4580" t="s">
        <v>101</v>
      </c>
      <c r="H4580">
        <v>42</v>
      </c>
      <c r="I4580">
        <v>7</v>
      </c>
      <c r="J4580" t="s">
        <v>49</v>
      </c>
      <c r="K4580" t="s">
        <v>104</v>
      </c>
      <c r="L4580" t="str">
        <f>_xlfn.XLOOKUP(Table1[[#This Row],[TeamFavoriteID]],Table2[team_id],Table2[team_name],_xlfn.XLOOKUP(Table1[[#This Row],[TeamFavoriteID]],Table2[team_id_pfr],Table2[team_name],"Even"))</f>
        <v>Cincinnati Bengals</v>
      </c>
      <c r="M4580">
        <v>-8</v>
      </c>
      <c r="N4580">
        <f>IF(Table1[[#This Row],[TeamFavorite]]=Table1[[#This Row],[TeamHome]],Table1[[#This Row],[ScoreAway]]-Table1[[#This Row],[ScoreHome]],Table1[[#This Row],[ScoreHome]]-Table1[[#This Row],[ScoreAway]])</f>
        <v>-35</v>
      </c>
      <c r="O4580">
        <f>IF(Table1[[#This Row],[SpreadActual]]&lt;Table1[[#This Row],[SpreadFavorite]],1,0)</f>
        <v>1</v>
      </c>
      <c r="P4580">
        <v>47</v>
      </c>
      <c r="Q4580" t="s">
        <v>111</v>
      </c>
      <c r="R4580" t="b">
        <v>0</v>
      </c>
      <c r="S4580">
        <v>37</v>
      </c>
      <c r="T4580">
        <v>18</v>
      </c>
      <c r="U4580">
        <v>84</v>
      </c>
    </row>
    <row r="4581" spans="1:22" x14ac:dyDescent="0.2">
      <c r="A4581" s="1">
        <v>32453</v>
      </c>
      <c r="B4581">
        <v>1988</v>
      </c>
      <c r="C4581">
        <f>_xlfn.MAXIFS(Table1[ScheduleWeekWritten],Table1[ScheduleSeason],Table1[[#This Row],[ScheduleSeason]])</f>
        <v>16</v>
      </c>
      <c r="D4581">
        <v>10</v>
      </c>
      <c r="E4581" cm="1">
        <f t="array" ref="E4581">_xlfn.XLOOKUP(Table1[[#This Row],[ScheduleWeekWritten]],Table3[Game],100+Table3[Increase],Table1[[#This Row],[ScheduleWeekWritten]])</f>
        <v>10</v>
      </c>
      <c r="F4581" t="b">
        <v>0</v>
      </c>
      <c r="G4581" t="s">
        <v>24</v>
      </c>
      <c r="H4581">
        <v>17</v>
      </c>
      <c r="I4581">
        <v>11</v>
      </c>
      <c r="J4581" t="s">
        <v>42</v>
      </c>
      <c r="K4581" t="s">
        <v>88</v>
      </c>
      <c r="L4581" t="str">
        <f>_xlfn.XLOOKUP(Table1[[#This Row],[TeamFavoriteID]],Table2[team_id],Table2[team_name],_xlfn.XLOOKUP(Table1[[#This Row],[TeamFavoriteID]],Table2[team_id_pfr],Table2[team_name],"Even"))</f>
        <v>Denver Broncos</v>
      </c>
      <c r="M4581">
        <v>-8</v>
      </c>
      <c r="N4581">
        <f>IF(Table1[[#This Row],[TeamFavorite]]=Table1[[#This Row],[TeamHome]],Table1[[#This Row],[ScoreAway]]-Table1[[#This Row],[ScoreHome]],Table1[[#This Row],[ScoreHome]]-Table1[[#This Row],[ScoreAway]])</f>
        <v>-6</v>
      </c>
      <c r="O4581">
        <f>IF(Table1[[#This Row],[SpreadActual]]&lt;Table1[[#This Row],[SpreadFavorite]],1,0)</f>
        <v>0</v>
      </c>
      <c r="P4581">
        <v>40</v>
      </c>
      <c r="Q4581" t="s">
        <v>71</v>
      </c>
      <c r="R4581" t="b">
        <v>0</v>
      </c>
      <c r="S4581">
        <v>47</v>
      </c>
      <c r="T4581">
        <v>8</v>
      </c>
      <c r="U4581">
        <v>39</v>
      </c>
    </row>
    <row r="4582" spans="1:22" x14ac:dyDescent="0.2">
      <c r="A4582" s="1">
        <v>32453</v>
      </c>
      <c r="B4582">
        <v>1988</v>
      </c>
      <c r="C4582">
        <f>_xlfn.MAXIFS(Table1[ScheduleWeekWritten],Table1[ScheduleSeason],Table1[[#This Row],[ScheduleSeason]])</f>
        <v>16</v>
      </c>
      <c r="D4582">
        <v>10</v>
      </c>
      <c r="E4582" cm="1">
        <f t="array" ref="E4582">_xlfn.XLOOKUP(Table1[[#This Row],[ScheduleWeekWritten]],Table3[Game],100+Table3[Increase],Table1[[#This Row],[ScheduleWeekWritten]])</f>
        <v>10</v>
      </c>
      <c r="F4582" t="b">
        <v>0</v>
      </c>
      <c r="G4582" t="s">
        <v>140</v>
      </c>
      <c r="H4582">
        <v>38</v>
      </c>
      <c r="I4582">
        <v>14</v>
      </c>
      <c r="J4582" t="s">
        <v>31</v>
      </c>
      <c r="K4582" t="s">
        <v>72</v>
      </c>
      <c r="L4582" t="str">
        <f>_xlfn.XLOOKUP(Table1[[#This Row],[TeamFavoriteID]],Table2[team_id],Table2[team_name],_xlfn.XLOOKUP(Table1[[#This Row],[TeamFavoriteID]],Table2[team_id_pfr],Table2[team_name],"Even"))</f>
        <v>Baltimore Colts</v>
      </c>
      <c r="M4582">
        <v>-4</v>
      </c>
      <c r="N4582">
        <f>IF(Table1[[#This Row],[TeamFavorite]]=Table1[[#This Row],[TeamHome]],Table1[[#This Row],[ScoreAway]]-Table1[[#This Row],[ScoreHome]],Table1[[#This Row],[ScoreHome]]-Table1[[#This Row],[ScoreAway]])</f>
        <v>24</v>
      </c>
      <c r="O4582">
        <f>IF(Table1[[#This Row],[SpreadActual]]&lt;Table1[[#This Row],[SpreadFavorite]],1,0)</f>
        <v>0</v>
      </c>
      <c r="P4582">
        <v>41</v>
      </c>
      <c r="Q4582" t="s">
        <v>141</v>
      </c>
      <c r="R4582" t="b">
        <v>0</v>
      </c>
      <c r="S4582">
        <v>72</v>
      </c>
      <c r="T4582">
        <v>0</v>
      </c>
      <c r="V4582" t="s">
        <v>103</v>
      </c>
    </row>
    <row r="4583" spans="1:22" x14ac:dyDescent="0.2">
      <c r="A4583" s="1">
        <v>32453</v>
      </c>
      <c r="B4583">
        <v>1988</v>
      </c>
      <c r="C4583">
        <f>_xlfn.MAXIFS(Table1[ScheduleWeekWritten],Table1[ScheduleSeason],Table1[[#This Row],[ScheduleSeason]])</f>
        <v>16</v>
      </c>
      <c r="D4583">
        <v>10</v>
      </c>
      <c r="E4583" cm="1">
        <f t="array" ref="E4583">_xlfn.XLOOKUP(Table1[[#This Row],[ScheduleWeekWritten]],Table3[Game],100+Table3[Increase],Table1[[#This Row],[ScheduleWeekWritten]])</f>
        <v>10</v>
      </c>
      <c r="F4583" t="b">
        <v>0</v>
      </c>
      <c r="G4583" t="s">
        <v>54</v>
      </c>
      <c r="H4583">
        <v>44</v>
      </c>
      <c r="I4583">
        <v>17</v>
      </c>
      <c r="J4583" t="s">
        <v>45</v>
      </c>
      <c r="K4583" t="s">
        <v>55</v>
      </c>
      <c r="L4583" t="str">
        <f>_xlfn.XLOOKUP(Table1[[#This Row],[TeamFavoriteID]],Table2[team_id],Table2[team_name],_xlfn.XLOOKUP(Table1[[#This Row],[TeamFavoriteID]],Table2[team_id_pfr],Table2[team_name],"Even"))</f>
        <v>Minnesota Vikings</v>
      </c>
      <c r="M4583">
        <v>-11</v>
      </c>
      <c r="N4583">
        <f>IF(Table1[[#This Row],[TeamFavorite]]=Table1[[#This Row],[TeamHome]],Table1[[#This Row],[ScoreAway]]-Table1[[#This Row],[ScoreHome]],Table1[[#This Row],[ScoreHome]]-Table1[[#This Row],[ScoreAway]])</f>
        <v>-27</v>
      </c>
      <c r="O4583">
        <f>IF(Table1[[#This Row],[SpreadActual]]&lt;Table1[[#This Row],[SpreadFavorite]],1,0)</f>
        <v>1</v>
      </c>
      <c r="P4583">
        <v>39</v>
      </c>
      <c r="Q4583" t="s">
        <v>137</v>
      </c>
      <c r="R4583" t="b">
        <v>0</v>
      </c>
      <c r="S4583">
        <v>72</v>
      </c>
      <c r="T4583">
        <v>0</v>
      </c>
      <c r="V4583" t="s">
        <v>103</v>
      </c>
    </row>
    <row r="4584" spans="1:22" x14ac:dyDescent="0.2">
      <c r="A4584" s="1">
        <v>32453</v>
      </c>
      <c r="B4584">
        <v>1988</v>
      </c>
      <c r="C4584">
        <f>_xlfn.MAXIFS(Table1[ScheduleWeekWritten],Table1[ScheduleSeason],Table1[[#This Row],[ScheduleSeason]])</f>
        <v>16</v>
      </c>
      <c r="D4584">
        <v>10</v>
      </c>
      <c r="E4584" cm="1">
        <f t="array" ref="E4584">_xlfn.XLOOKUP(Table1[[#This Row],[ScheduleWeekWritten]],Table3[Game],100+Table3[Increase],Table1[[#This Row],[ScheduleWeekWritten]])</f>
        <v>10</v>
      </c>
      <c r="F4584" t="b">
        <v>0</v>
      </c>
      <c r="G4584" t="s">
        <v>115</v>
      </c>
      <c r="H4584">
        <v>21</v>
      </c>
      <c r="I4584">
        <v>10</v>
      </c>
      <c r="J4584" t="s">
        <v>19</v>
      </c>
      <c r="K4584" t="s">
        <v>70</v>
      </c>
      <c r="L4584" t="str">
        <f>_xlfn.XLOOKUP(Table1[[#This Row],[TeamFavoriteID]],Table2[team_id],Table2[team_name],_xlfn.XLOOKUP(Table1[[#This Row],[TeamFavoriteID]],Table2[team_id_pfr],Table2[team_name],"Even"))</f>
        <v>Boston Patriots</v>
      </c>
      <c r="M4584">
        <v>-3.5</v>
      </c>
      <c r="N4584">
        <f>IF(Table1[[#This Row],[TeamFavorite]]=Table1[[#This Row],[TeamHome]],Table1[[#This Row],[ScoreAway]]-Table1[[#This Row],[ScoreHome]],Table1[[#This Row],[ScoreHome]]-Table1[[#This Row],[ScoreAway]])</f>
        <v>11</v>
      </c>
      <c r="O4584">
        <f>IF(Table1[[#This Row],[SpreadActual]]&lt;Table1[[#This Row],[SpreadFavorite]],1,0)</f>
        <v>0</v>
      </c>
      <c r="P4584">
        <v>41</v>
      </c>
      <c r="Q4584" t="s">
        <v>116</v>
      </c>
      <c r="R4584" t="b">
        <v>0</v>
      </c>
      <c r="S4584">
        <v>58</v>
      </c>
      <c r="T4584">
        <v>17</v>
      </c>
      <c r="U4584">
        <v>76</v>
      </c>
    </row>
    <row r="4585" spans="1:22" x14ac:dyDescent="0.2">
      <c r="A4585" s="1">
        <v>32453</v>
      </c>
      <c r="B4585">
        <v>1988</v>
      </c>
      <c r="C4585">
        <f>_xlfn.MAXIFS(Table1[ScheduleWeekWritten],Table1[ScheduleSeason],Table1[[#This Row],[ScheduleSeason]])</f>
        <v>16</v>
      </c>
      <c r="D4585">
        <v>10</v>
      </c>
      <c r="E4585" cm="1">
        <f t="array" ref="E4585">_xlfn.XLOOKUP(Table1[[#This Row],[ScheduleWeekWritten]],Table3[Game],100+Table3[Increase],Table1[[#This Row],[ScheduleWeekWritten]])</f>
        <v>10</v>
      </c>
      <c r="F4585" t="b">
        <v>0</v>
      </c>
      <c r="G4585" t="s">
        <v>50</v>
      </c>
      <c r="H4585">
        <v>29</v>
      </c>
      <c r="I4585">
        <v>21</v>
      </c>
      <c r="J4585" t="s">
        <v>67</v>
      </c>
      <c r="K4585" t="s">
        <v>90</v>
      </c>
      <c r="L4585" t="str">
        <f>_xlfn.XLOOKUP(Table1[[#This Row],[TeamFavoriteID]],Table2[team_id],Table2[team_name],_xlfn.XLOOKUP(Table1[[#This Row],[TeamFavoriteID]],Table2[team_id_pfr],Table2[team_name],"Even"))</f>
        <v>New York Giants</v>
      </c>
      <c r="M4585">
        <v>-6</v>
      </c>
      <c r="N4585">
        <f>IF(Table1[[#This Row],[TeamFavorite]]=Table1[[#This Row],[TeamHome]],Table1[[#This Row],[ScoreAway]]-Table1[[#This Row],[ScoreHome]],Table1[[#This Row],[ScoreHome]]-Table1[[#This Row],[ScoreAway]])</f>
        <v>-8</v>
      </c>
      <c r="O4585">
        <f>IF(Table1[[#This Row],[SpreadActual]]&lt;Table1[[#This Row],[SpreadFavorite]],1,0)</f>
        <v>1</v>
      </c>
      <c r="P4585">
        <v>37</v>
      </c>
      <c r="Q4585" t="s">
        <v>126</v>
      </c>
      <c r="R4585" t="b">
        <v>0</v>
      </c>
      <c r="S4585">
        <v>59</v>
      </c>
      <c r="T4585">
        <v>18</v>
      </c>
      <c r="U4585">
        <v>78</v>
      </c>
    </row>
    <row r="4586" spans="1:22" x14ac:dyDescent="0.2">
      <c r="A4586" s="1">
        <v>32453</v>
      </c>
      <c r="B4586">
        <v>1988</v>
      </c>
      <c r="C4586">
        <f>_xlfn.MAXIFS(Table1[ScheduleWeekWritten],Table1[ScheduleSeason],Table1[[#This Row],[ScheduleSeason]])</f>
        <v>16</v>
      </c>
      <c r="D4586">
        <v>10</v>
      </c>
      <c r="E4586" cm="1">
        <f t="array" ref="E4586">_xlfn.XLOOKUP(Table1[[#This Row],[ScheduleWeekWritten]],Table3[Game],100+Table3[Increase],Table1[[#This Row],[ScheduleWeekWritten]])</f>
        <v>10</v>
      </c>
      <c r="F4586" t="b">
        <v>0</v>
      </c>
      <c r="G4586" t="s">
        <v>58</v>
      </c>
      <c r="H4586">
        <v>30</v>
      </c>
      <c r="I4586">
        <v>24</v>
      </c>
      <c r="J4586" t="s">
        <v>39</v>
      </c>
      <c r="K4586" t="s">
        <v>40</v>
      </c>
      <c r="L4586" t="str">
        <f>_xlfn.XLOOKUP(Table1[[#This Row],[TeamFavoriteID]],Table2[team_id],Table2[team_name],_xlfn.XLOOKUP(Table1[[#This Row],[TeamFavoriteID]],Table2[team_id_pfr],Table2[team_name],"Even"))</f>
        <v>Los Angeles Rams</v>
      </c>
      <c r="M4586">
        <v>-1</v>
      </c>
      <c r="N4586">
        <f>IF(Table1[[#This Row],[TeamFavorite]]=Table1[[#This Row],[TeamHome]],Table1[[#This Row],[ScoreAway]]-Table1[[#This Row],[ScoreHome]],Table1[[#This Row],[ScoreHome]]-Table1[[#This Row],[ScoreAway]])</f>
        <v>6</v>
      </c>
      <c r="O4586">
        <f>IF(Table1[[#This Row],[SpreadActual]]&lt;Table1[[#This Row],[SpreadFavorite]],1,0)</f>
        <v>0</v>
      </c>
      <c r="P4586">
        <v>43</v>
      </c>
      <c r="Q4586" t="s">
        <v>112</v>
      </c>
      <c r="R4586" t="b">
        <v>0</v>
      </c>
      <c r="S4586">
        <v>58</v>
      </c>
      <c r="T4586">
        <v>16</v>
      </c>
      <c r="U4586">
        <v>69</v>
      </c>
    </row>
    <row r="4587" spans="1:22" x14ac:dyDescent="0.2">
      <c r="A4587" s="1">
        <v>32453</v>
      </c>
      <c r="B4587">
        <v>1988</v>
      </c>
      <c r="C4587">
        <f>_xlfn.MAXIFS(Table1[ScheduleWeekWritten],Table1[ScheduleSeason],Table1[[#This Row],[ScheduleSeason]])</f>
        <v>16</v>
      </c>
      <c r="D4587">
        <v>10</v>
      </c>
      <c r="E4587" cm="1">
        <f t="array" ref="E4587">_xlfn.XLOOKUP(Table1[[#This Row],[ScheduleWeekWritten]],Table3[Game],100+Table3[Increase],Table1[[#This Row],[ScheduleWeekWritten]])</f>
        <v>10</v>
      </c>
      <c r="F4587" t="b">
        <v>0</v>
      </c>
      <c r="G4587" t="s">
        <v>145</v>
      </c>
      <c r="H4587">
        <v>24</v>
      </c>
      <c r="I4587">
        <v>23</v>
      </c>
      <c r="J4587" t="s">
        <v>53</v>
      </c>
      <c r="K4587" t="s">
        <v>59</v>
      </c>
      <c r="L4587" t="str">
        <f>_xlfn.XLOOKUP(Table1[[#This Row],[TeamFavoriteID]],Table2[team_id],Table2[team_name],_xlfn.XLOOKUP(Table1[[#This Row],[TeamFavoriteID]],Table2[team_id_pfr],Table2[team_name],"Even"))</f>
        <v>Arizona Cardinals</v>
      </c>
      <c r="M4587">
        <v>-3</v>
      </c>
      <c r="N4587">
        <f>IF(Table1[[#This Row],[TeamFavorite]]=Table1[[#This Row],[TeamHome]],Table1[[#This Row],[ScoreAway]]-Table1[[#This Row],[ScoreHome]],Table1[[#This Row],[ScoreHome]]-Table1[[#This Row],[ScoreAway]])</f>
        <v>1</v>
      </c>
      <c r="O4587">
        <f>IF(Table1[[#This Row],[SpreadActual]]&lt;Table1[[#This Row],[SpreadFavorite]],1,0)</f>
        <v>0</v>
      </c>
      <c r="P4587">
        <v>44</v>
      </c>
      <c r="Q4587" t="s">
        <v>146</v>
      </c>
      <c r="R4587" t="b">
        <v>0</v>
      </c>
      <c r="S4587">
        <v>74</v>
      </c>
      <c r="T4587">
        <v>6</v>
      </c>
      <c r="U4587">
        <v>30</v>
      </c>
    </row>
    <row r="4588" spans="1:22" x14ac:dyDescent="0.2">
      <c r="A4588" s="1">
        <v>32453</v>
      </c>
      <c r="B4588">
        <v>1988</v>
      </c>
      <c r="C4588">
        <f>_xlfn.MAXIFS(Table1[ScheduleWeekWritten],Table1[ScheduleSeason],Table1[[#This Row],[ScheduleSeason]])</f>
        <v>16</v>
      </c>
      <c r="D4588">
        <v>10</v>
      </c>
      <c r="E4588" cm="1">
        <f t="array" ref="E4588">_xlfn.XLOOKUP(Table1[[#This Row],[ScheduleWeekWritten]],Table3[Game],100+Table3[Increase],Table1[[#This Row],[ScheduleWeekWritten]])</f>
        <v>10</v>
      </c>
      <c r="F4588" t="b">
        <v>0</v>
      </c>
      <c r="G4588" t="s">
        <v>27</v>
      </c>
      <c r="H4588">
        <v>3</v>
      </c>
      <c r="I4588">
        <v>13</v>
      </c>
      <c r="J4588" t="s">
        <v>138</v>
      </c>
      <c r="K4588" t="s">
        <v>21</v>
      </c>
      <c r="L4588" t="str">
        <f>_xlfn.XLOOKUP(Table1[[#This Row],[TeamFavoriteID]],Table2[team_id],Table2[team_name],_xlfn.XLOOKUP(Table1[[#This Row],[TeamFavoriteID]],Table2[team_id_pfr],Table2[team_name],"Even"))</f>
        <v>Las Vegas Raiders</v>
      </c>
      <c r="M4588">
        <v>-3</v>
      </c>
      <c r="N4588">
        <f>IF(Table1[[#This Row],[TeamFavorite]]=Table1[[#This Row],[TeamHome]],Table1[[#This Row],[ScoreAway]]-Table1[[#This Row],[ScoreHome]],Table1[[#This Row],[ScoreHome]]-Table1[[#This Row],[ScoreAway]])</f>
        <v>-10</v>
      </c>
      <c r="O4588">
        <f>IF(Table1[[#This Row],[SpreadActual]]&lt;Table1[[#This Row],[SpreadFavorite]],1,0)</f>
        <v>1</v>
      </c>
      <c r="P4588">
        <v>38</v>
      </c>
      <c r="Q4588" t="s">
        <v>94</v>
      </c>
      <c r="R4588" t="b">
        <v>0</v>
      </c>
      <c r="S4588">
        <v>61</v>
      </c>
      <c r="T4588">
        <v>7</v>
      </c>
      <c r="U4588">
        <v>89</v>
      </c>
    </row>
    <row r="4589" spans="1:22" x14ac:dyDescent="0.2">
      <c r="A4589" s="1">
        <v>32453</v>
      </c>
      <c r="B4589">
        <v>1988</v>
      </c>
      <c r="C4589">
        <f>_xlfn.MAXIFS(Table1[ScheduleWeekWritten],Table1[ScheduleSeason],Table1[[#This Row],[ScheduleSeason]])</f>
        <v>16</v>
      </c>
      <c r="D4589">
        <v>10</v>
      </c>
      <c r="E4589" cm="1">
        <f t="array" ref="E4589">_xlfn.XLOOKUP(Table1[[#This Row],[ScheduleWeekWritten]],Table3[Game],100+Table3[Increase],Table1[[#This Row],[ScheduleWeekWritten]])</f>
        <v>10</v>
      </c>
      <c r="F4589" t="b">
        <v>0</v>
      </c>
      <c r="G4589" t="s">
        <v>128</v>
      </c>
      <c r="H4589">
        <v>3</v>
      </c>
      <c r="I4589">
        <v>13</v>
      </c>
      <c r="J4589" t="s">
        <v>28</v>
      </c>
      <c r="K4589" t="s">
        <v>89</v>
      </c>
      <c r="L4589" t="str">
        <f>_xlfn.XLOOKUP(Table1[[#This Row],[TeamFavoriteID]],Table2[team_id],Table2[team_name],_xlfn.XLOOKUP(Table1[[#This Row],[TeamFavoriteID]],Table2[team_id_pfr],Table2[team_name],"Even"))</f>
        <v>Even</v>
      </c>
      <c r="M4589">
        <v>0</v>
      </c>
      <c r="N4589">
        <f>IF(Table1[[#This Row],[TeamFavorite]]=Table1[[#This Row],[TeamHome]],Table1[[#This Row],[ScoreAway]]-Table1[[#This Row],[ScoreHome]],Table1[[#This Row],[ScoreHome]]-Table1[[#This Row],[ScoreAway]])</f>
        <v>-10</v>
      </c>
      <c r="O4589">
        <f>IF(Table1[[#This Row],[SpreadActual]]&lt;Table1[[#This Row],[SpreadFavorite]],1,0)</f>
        <v>1</v>
      </c>
      <c r="P4589">
        <v>38</v>
      </c>
      <c r="Q4589" t="s">
        <v>129</v>
      </c>
      <c r="R4589" t="b">
        <v>0</v>
      </c>
      <c r="S4589">
        <v>72</v>
      </c>
      <c r="T4589">
        <v>0</v>
      </c>
      <c r="V4589" t="s">
        <v>103</v>
      </c>
    </row>
    <row r="4590" spans="1:22" x14ac:dyDescent="0.2">
      <c r="A4590" s="1">
        <v>32453</v>
      </c>
      <c r="B4590">
        <v>1988</v>
      </c>
      <c r="C4590">
        <f>_xlfn.MAXIFS(Table1[ScheduleWeekWritten],Table1[ScheduleSeason],Table1[[#This Row],[ScheduleSeason]])</f>
        <v>16</v>
      </c>
      <c r="D4590">
        <v>10</v>
      </c>
      <c r="E4590" cm="1">
        <f t="array" ref="E4590">_xlfn.XLOOKUP(Table1[[#This Row],[ScheduleWeekWritten]],Table3[Game],100+Table3[Increase],Table1[[#This Row],[ScheduleWeekWritten]])</f>
        <v>10</v>
      </c>
      <c r="F4590" t="b">
        <v>0</v>
      </c>
      <c r="G4590" t="s">
        <v>61</v>
      </c>
      <c r="H4590">
        <v>27</v>
      </c>
      <c r="I4590">
        <v>24</v>
      </c>
      <c r="J4590" t="s">
        <v>95</v>
      </c>
      <c r="K4590" t="s">
        <v>85</v>
      </c>
      <c r="L4590" t="str">
        <f>_xlfn.XLOOKUP(Table1[[#This Row],[TeamFavoriteID]],Table2[team_id],Table2[team_name],_xlfn.XLOOKUP(Table1[[#This Row],[TeamFavoriteID]],Table2[team_id_pfr],Table2[team_name],"Even"))</f>
        <v>Washington Commanders</v>
      </c>
      <c r="M4590">
        <v>-3.5</v>
      </c>
      <c r="N4590">
        <f>IF(Table1[[#This Row],[TeamFavorite]]=Table1[[#This Row],[TeamHome]],Table1[[#This Row],[ScoreAway]]-Table1[[#This Row],[ScoreHome]],Table1[[#This Row],[ScoreHome]]-Table1[[#This Row],[ScoreAway]])</f>
        <v>3</v>
      </c>
      <c r="O4590">
        <f>IF(Table1[[#This Row],[SpreadActual]]&lt;Table1[[#This Row],[SpreadFavorite]],1,0)</f>
        <v>0</v>
      </c>
      <c r="P4590">
        <v>42</v>
      </c>
      <c r="Q4590" t="s">
        <v>64</v>
      </c>
      <c r="R4590" t="b">
        <v>0</v>
      </c>
      <c r="S4590">
        <v>54</v>
      </c>
      <c r="T4590">
        <v>17</v>
      </c>
      <c r="U4590">
        <v>78</v>
      </c>
    </row>
    <row r="4591" spans="1:22" x14ac:dyDescent="0.2">
      <c r="A4591" s="1">
        <v>32454</v>
      </c>
      <c r="B4591">
        <v>1988</v>
      </c>
      <c r="C4591">
        <f>_xlfn.MAXIFS(Table1[ScheduleWeekWritten],Table1[ScheduleSeason],Table1[[#This Row],[ScheduleSeason]])</f>
        <v>16</v>
      </c>
      <c r="D4591">
        <v>10</v>
      </c>
      <c r="E4591" cm="1">
        <f t="array" ref="E4591">_xlfn.XLOOKUP(Table1[[#This Row],[ScheduleWeekWritten]],Table3[Game],100+Table3[Increase],Table1[[#This Row],[ScheduleWeekWritten]])</f>
        <v>10</v>
      </c>
      <c r="F4591" t="b">
        <v>0</v>
      </c>
      <c r="G4591" t="s">
        <v>23</v>
      </c>
      <c r="H4591">
        <v>24</v>
      </c>
      <c r="I4591">
        <v>17</v>
      </c>
      <c r="J4591" t="s">
        <v>62</v>
      </c>
      <c r="K4591" t="s">
        <v>89</v>
      </c>
      <c r="L4591" t="str">
        <f>_xlfn.XLOOKUP(Table1[[#This Row],[TeamFavoriteID]],Table2[team_id],Table2[team_name],_xlfn.XLOOKUP(Table1[[#This Row],[TeamFavoriteID]],Table2[team_id_pfr],Table2[team_name],"Even"))</f>
        <v>Even</v>
      </c>
      <c r="M4591">
        <v>0</v>
      </c>
      <c r="N4591">
        <f>IF(Table1[[#This Row],[TeamFavorite]]=Table1[[#This Row],[TeamHome]],Table1[[#This Row],[ScoreAway]]-Table1[[#This Row],[ScoreHome]],Table1[[#This Row],[ScoreHome]]-Table1[[#This Row],[ScoreAway]])</f>
        <v>7</v>
      </c>
      <c r="O4591">
        <f>IF(Table1[[#This Row],[SpreadActual]]&lt;Table1[[#This Row],[SpreadFavorite]],1,0)</f>
        <v>0</v>
      </c>
      <c r="P4591">
        <v>43</v>
      </c>
      <c r="Q4591" t="s">
        <v>102</v>
      </c>
      <c r="R4591" t="b">
        <v>0</v>
      </c>
      <c r="S4591">
        <v>72</v>
      </c>
      <c r="T4591">
        <v>0</v>
      </c>
      <c r="V4591" t="s">
        <v>103</v>
      </c>
    </row>
    <row r="4592" spans="1:22" x14ac:dyDescent="0.2">
      <c r="A4592" s="1">
        <v>32460</v>
      </c>
      <c r="B4592">
        <v>1988</v>
      </c>
      <c r="C4592">
        <f>_xlfn.MAXIFS(Table1[ScheduleWeekWritten],Table1[ScheduleSeason],Table1[[#This Row],[ScheduleSeason]])</f>
        <v>16</v>
      </c>
      <c r="D4592">
        <v>11</v>
      </c>
      <c r="E4592" cm="1">
        <f t="array" ref="E4592">_xlfn.XLOOKUP(Table1[[#This Row],[ScheduleWeekWritten]],Table3[Game],100+Table3[Increase],Table1[[#This Row],[ScheduleWeekWritten]])</f>
        <v>11</v>
      </c>
      <c r="F4592" t="b">
        <v>0</v>
      </c>
      <c r="G4592" t="s">
        <v>38</v>
      </c>
      <c r="H4592">
        <v>7</v>
      </c>
      <c r="I4592">
        <v>10</v>
      </c>
      <c r="J4592" t="s">
        <v>27</v>
      </c>
      <c r="K4592" t="s">
        <v>109</v>
      </c>
      <c r="L4592" t="str">
        <f>_xlfn.XLOOKUP(Table1[[#This Row],[TeamFavoriteID]],Table2[team_id],Table2[team_name],_xlfn.XLOOKUP(Table1[[#This Row],[TeamFavoriteID]],Table2[team_id_pfr],Table2[team_name],"Even"))</f>
        <v>Atlanta Falcons</v>
      </c>
      <c r="M4592">
        <v>-5.5</v>
      </c>
      <c r="N4592">
        <f>IF(Table1[[#This Row],[TeamFavorite]]=Table1[[#This Row],[TeamHome]],Table1[[#This Row],[ScoreAway]]-Table1[[#This Row],[ScoreHome]],Table1[[#This Row],[ScoreHome]]-Table1[[#This Row],[ScoreAway]])</f>
        <v>3</v>
      </c>
      <c r="O4592">
        <f>IF(Table1[[#This Row],[SpreadActual]]&lt;Table1[[#This Row],[SpreadFavorite]],1,0)</f>
        <v>0</v>
      </c>
      <c r="P4592">
        <v>37</v>
      </c>
      <c r="Q4592" t="s">
        <v>41</v>
      </c>
      <c r="R4592" t="b">
        <v>0</v>
      </c>
      <c r="S4592">
        <v>54</v>
      </c>
      <c r="T4592">
        <v>9</v>
      </c>
      <c r="U4592">
        <v>75</v>
      </c>
    </row>
    <row r="4593" spans="1:22" x14ac:dyDescent="0.2">
      <c r="A4593" s="1">
        <v>32460</v>
      </c>
      <c r="B4593">
        <v>1988</v>
      </c>
      <c r="C4593">
        <f>_xlfn.MAXIFS(Table1[ScheduleWeekWritten],Table1[ScheduleSeason],Table1[[#This Row],[ScheduleSeason]])</f>
        <v>16</v>
      </c>
      <c r="D4593">
        <v>11</v>
      </c>
      <c r="E4593" cm="1">
        <f t="array" ref="E4593">_xlfn.XLOOKUP(Table1[[#This Row],[ScheduleWeekWritten]],Table3[Game],100+Table3[Increase],Table1[[#This Row],[ScheduleWeekWritten]])</f>
        <v>11</v>
      </c>
      <c r="F4593" t="b">
        <v>0</v>
      </c>
      <c r="G4593" t="s">
        <v>67</v>
      </c>
      <c r="H4593">
        <v>3</v>
      </c>
      <c r="I4593">
        <v>43</v>
      </c>
      <c r="J4593" t="s">
        <v>54</v>
      </c>
      <c r="K4593" t="s">
        <v>55</v>
      </c>
      <c r="L4593" t="str">
        <f>_xlfn.XLOOKUP(Table1[[#This Row],[TeamFavoriteID]],Table2[team_id],Table2[team_name],_xlfn.XLOOKUP(Table1[[#This Row],[TeamFavoriteID]],Table2[team_id_pfr],Table2[team_name],"Even"))</f>
        <v>Minnesota Vikings</v>
      </c>
      <c r="M4593">
        <v>-4</v>
      </c>
      <c r="N4593">
        <f>IF(Table1[[#This Row],[TeamFavorite]]=Table1[[#This Row],[TeamHome]],Table1[[#This Row],[ScoreAway]]-Table1[[#This Row],[ScoreHome]],Table1[[#This Row],[ScoreHome]]-Table1[[#This Row],[ScoreAway]])</f>
        <v>-40</v>
      </c>
      <c r="O4593">
        <f>IF(Table1[[#This Row],[SpreadActual]]&lt;Table1[[#This Row],[SpreadFavorite]],1,0)</f>
        <v>1</v>
      </c>
      <c r="P4593">
        <v>43</v>
      </c>
      <c r="Q4593" t="s">
        <v>119</v>
      </c>
      <c r="R4593" t="b">
        <v>0</v>
      </c>
      <c r="S4593">
        <v>59</v>
      </c>
      <c r="T4593">
        <v>12</v>
      </c>
      <c r="U4593">
        <v>52</v>
      </c>
    </row>
    <row r="4594" spans="1:22" x14ac:dyDescent="0.2">
      <c r="A4594" s="1">
        <v>32460</v>
      </c>
      <c r="B4594">
        <v>1988</v>
      </c>
      <c r="C4594">
        <f>_xlfn.MAXIFS(Table1[ScheduleWeekWritten],Table1[ScheduleSeason],Table1[[#This Row],[ScheduleSeason]])</f>
        <v>16</v>
      </c>
      <c r="D4594">
        <v>11</v>
      </c>
      <c r="E4594" cm="1">
        <f t="array" ref="E4594">_xlfn.XLOOKUP(Table1[[#This Row],[ScheduleWeekWritten]],Table3[Game],100+Table3[Increase],Table1[[#This Row],[ScheduleWeekWritten]])</f>
        <v>11</v>
      </c>
      <c r="F4594" t="b">
        <v>0</v>
      </c>
      <c r="G4594" t="s">
        <v>24</v>
      </c>
      <c r="H4594">
        <v>30</v>
      </c>
      <c r="I4594">
        <v>7</v>
      </c>
      <c r="J4594" t="s">
        <v>62</v>
      </c>
      <c r="K4594" t="s">
        <v>63</v>
      </c>
      <c r="L4594" t="str">
        <f>_xlfn.XLOOKUP(Table1[[#This Row],[TeamFavoriteID]],Table2[team_id],Table2[team_name],_xlfn.XLOOKUP(Table1[[#This Row],[TeamFavoriteID]],Table2[team_id_pfr],Table2[team_name],"Even"))</f>
        <v>Cleveland Browns</v>
      </c>
      <c r="M4594">
        <v>-3</v>
      </c>
      <c r="N4594">
        <f>IF(Table1[[#This Row],[TeamFavorite]]=Table1[[#This Row],[TeamHome]],Table1[[#This Row],[ScoreAway]]-Table1[[#This Row],[ScoreHome]],Table1[[#This Row],[ScoreHome]]-Table1[[#This Row],[ScoreAway]])</f>
        <v>23</v>
      </c>
      <c r="O4594">
        <f>IF(Table1[[#This Row],[SpreadActual]]&lt;Table1[[#This Row],[SpreadFavorite]],1,0)</f>
        <v>0</v>
      </c>
      <c r="P4594">
        <v>39</v>
      </c>
      <c r="Q4594" t="s">
        <v>71</v>
      </c>
      <c r="R4594" t="b">
        <v>0</v>
      </c>
      <c r="S4594">
        <v>46</v>
      </c>
      <c r="T4594">
        <v>9</v>
      </c>
      <c r="U4594">
        <v>36</v>
      </c>
    </row>
    <row r="4595" spans="1:22" x14ac:dyDescent="0.2">
      <c r="A4595" s="1">
        <v>32460</v>
      </c>
      <c r="B4595">
        <v>1988</v>
      </c>
      <c r="C4595">
        <f>_xlfn.MAXIFS(Table1[ScheduleWeekWritten],Table1[ScheduleSeason],Table1[[#This Row],[ScheduleSeason]])</f>
        <v>16</v>
      </c>
      <c r="D4595">
        <v>11</v>
      </c>
      <c r="E4595" cm="1">
        <f t="array" ref="E4595">_xlfn.XLOOKUP(Table1[[#This Row],[ScheduleWeekWritten]],Table3[Game],100+Table3[Increase],Table1[[#This Row],[ScheduleWeekWritten]])</f>
        <v>11</v>
      </c>
      <c r="F4595" t="b">
        <v>0</v>
      </c>
      <c r="G4595" t="s">
        <v>45</v>
      </c>
      <c r="H4595">
        <v>20</v>
      </c>
      <c r="I4595">
        <v>23</v>
      </c>
      <c r="J4595" t="s">
        <v>127</v>
      </c>
      <c r="K4595" t="s">
        <v>79</v>
      </c>
      <c r="L4595" t="str">
        <f>_xlfn.XLOOKUP(Table1[[#This Row],[TeamFavoriteID]],Table2[team_id],Table2[team_name],_xlfn.XLOOKUP(Table1[[#This Row],[TeamFavoriteID]],Table2[team_id_pfr],Table2[team_name],"Even"))</f>
        <v>Detroit Lions</v>
      </c>
      <c r="M4595">
        <v>-2.5</v>
      </c>
      <c r="N4595">
        <f>IF(Table1[[#This Row],[TeamFavorite]]=Table1[[#This Row],[TeamHome]],Table1[[#This Row],[ScoreAway]]-Table1[[#This Row],[ScoreHome]],Table1[[#This Row],[ScoreHome]]-Table1[[#This Row],[ScoreAway]])</f>
        <v>3</v>
      </c>
      <c r="O4595">
        <f>IF(Table1[[#This Row],[SpreadActual]]&lt;Table1[[#This Row],[SpreadFavorite]],1,0)</f>
        <v>0</v>
      </c>
      <c r="P4595">
        <v>38</v>
      </c>
      <c r="Q4595" t="s">
        <v>125</v>
      </c>
      <c r="R4595" t="b">
        <v>0</v>
      </c>
      <c r="S4595">
        <v>72</v>
      </c>
      <c r="T4595">
        <v>0</v>
      </c>
      <c r="V4595" t="s">
        <v>103</v>
      </c>
    </row>
    <row r="4596" spans="1:22" x14ac:dyDescent="0.2">
      <c r="A4596" s="1">
        <v>32460</v>
      </c>
      <c r="B4596">
        <v>1988</v>
      </c>
      <c r="C4596">
        <f>_xlfn.MAXIFS(Table1[ScheduleWeekWritten],Table1[ScheduleSeason],Table1[[#This Row],[ScheduleSeason]])</f>
        <v>16</v>
      </c>
      <c r="D4596">
        <v>11</v>
      </c>
      <c r="E4596" cm="1">
        <f t="array" ref="E4596">_xlfn.XLOOKUP(Table1[[#This Row],[ScheduleWeekWritten]],Table3[Game],100+Table3[Increase],Table1[[#This Row],[ScheduleWeekWritten]])</f>
        <v>11</v>
      </c>
      <c r="F4596" t="b">
        <v>0</v>
      </c>
      <c r="G4596" t="s">
        <v>33</v>
      </c>
      <c r="H4596">
        <v>13</v>
      </c>
      <c r="I4596">
        <v>20</v>
      </c>
      <c r="J4596" t="s">
        <v>140</v>
      </c>
      <c r="K4596" t="s">
        <v>72</v>
      </c>
      <c r="L4596" t="str">
        <f>_xlfn.XLOOKUP(Table1[[#This Row],[TeamFavoriteID]],Table2[team_id],Table2[team_name],_xlfn.XLOOKUP(Table1[[#This Row],[TeamFavoriteID]],Table2[team_id_pfr],Table2[team_name],"Even"))</f>
        <v>Baltimore Colts</v>
      </c>
      <c r="M4596">
        <v>-5</v>
      </c>
      <c r="N4596">
        <f>IF(Table1[[#This Row],[TeamFavorite]]=Table1[[#This Row],[TeamHome]],Table1[[#This Row],[ScoreAway]]-Table1[[#This Row],[ScoreHome]],Table1[[#This Row],[ScoreHome]]-Table1[[#This Row],[ScoreAway]])</f>
        <v>-7</v>
      </c>
      <c r="O4596">
        <f>IF(Table1[[#This Row],[SpreadActual]]&lt;Table1[[#This Row],[SpreadFavorite]],1,0)</f>
        <v>1</v>
      </c>
      <c r="P4596">
        <v>38</v>
      </c>
      <c r="Q4596" t="s">
        <v>82</v>
      </c>
      <c r="R4596" t="b">
        <v>0</v>
      </c>
      <c r="S4596">
        <v>38</v>
      </c>
      <c r="T4596">
        <v>13</v>
      </c>
      <c r="U4596">
        <v>88</v>
      </c>
    </row>
    <row r="4597" spans="1:22" x14ac:dyDescent="0.2">
      <c r="A4597" s="1">
        <v>32460</v>
      </c>
      <c r="B4597">
        <v>1988</v>
      </c>
      <c r="C4597">
        <f>_xlfn.MAXIFS(Table1[ScheduleWeekWritten],Table1[ScheduleSeason],Table1[[#This Row],[ScheduleSeason]])</f>
        <v>16</v>
      </c>
      <c r="D4597">
        <v>11</v>
      </c>
      <c r="E4597" cm="1">
        <f t="array" ref="E4597">_xlfn.XLOOKUP(Table1[[#This Row],[ScheduleWeekWritten]],Table3[Game],100+Table3[Increase],Table1[[#This Row],[ScheduleWeekWritten]])</f>
        <v>11</v>
      </c>
      <c r="F4597" t="b">
        <v>0</v>
      </c>
      <c r="G4597" t="s">
        <v>42</v>
      </c>
      <c r="H4597">
        <v>31</v>
      </c>
      <c r="I4597">
        <v>28</v>
      </c>
      <c r="J4597" t="s">
        <v>101</v>
      </c>
      <c r="K4597" t="s">
        <v>104</v>
      </c>
      <c r="L4597" t="str">
        <f>_xlfn.XLOOKUP(Table1[[#This Row],[TeamFavoriteID]],Table2[team_id],Table2[team_name],_xlfn.XLOOKUP(Table1[[#This Row],[TeamFavoriteID]],Table2[team_id_pfr],Table2[team_name],"Even"))</f>
        <v>Cincinnati Bengals</v>
      </c>
      <c r="M4597">
        <v>-6.5</v>
      </c>
      <c r="N4597">
        <f>IF(Table1[[#This Row],[TeamFavorite]]=Table1[[#This Row],[TeamHome]],Table1[[#This Row],[ScoreAway]]-Table1[[#This Row],[ScoreHome]],Table1[[#This Row],[ScoreHome]]-Table1[[#This Row],[ScoreAway]])</f>
        <v>3</v>
      </c>
      <c r="O4597">
        <f>IF(Table1[[#This Row],[SpreadActual]]&lt;Table1[[#This Row],[SpreadFavorite]],1,0)</f>
        <v>0</v>
      </c>
      <c r="P4597">
        <v>40</v>
      </c>
      <c r="Q4597" t="s">
        <v>117</v>
      </c>
      <c r="R4597" t="b">
        <v>0</v>
      </c>
      <c r="S4597">
        <v>48</v>
      </c>
      <c r="T4597">
        <v>16</v>
      </c>
      <c r="U4597">
        <v>61</v>
      </c>
    </row>
    <row r="4598" spans="1:22" x14ac:dyDescent="0.2">
      <c r="A4598" s="1">
        <v>32460</v>
      </c>
      <c r="B4598">
        <v>1988</v>
      </c>
      <c r="C4598">
        <f>_xlfn.MAXIFS(Table1[ScheduleWeekWritten],Table1[ScheduleSeason],Table1[[#This Row],[ScheduleSeason]])</f>
        <v>16</v>
      </c>
      <c r="D4598">
        <v>11</v>
      </c>
      <c r="E4598" cm="1">
        <f t="array" ref="E4598">_xlfn.XLOOKUP(Table1[[#This Row],[ScheduleWeekWritten]],Table3[Game],100+Table3[Increase],Table1[[#This Row],[ScheduleWeekWritten]])</f>
        <v>11</v>
      </c>
      <c r="F4598" t="b">
        <v>0</v>
      </c>
      <c r="G4598" t="s">
        <v>39</v>
      </c>
      <c r="H4598">
        <v>10</v>
      </c>
      <c r="I4598">
        <v>14</v>
      </c>
      <c r="J4598" t="s">
        <v>95</v>
      </c>
      <c r="K4598" t="s">
        <v>40</v>
      </c>
      <c r="L4598" t="str">
        <f>_xlfn.XLOOKUP(Table1[[#This Row],[TeamFavoriteID]],Table2[team_id],Table2[team_name],_xlfn.XLOOKUP(Table1[[#This Row],[TeamFavoriteID]],Table2[team_id_pfr],Table2[team_name],"Even"))</f>
        <v>Los Angeles Rams</v>
      </c>
      <c r="M4598">
        <v>-3.5</v>
      </c>
      <c r="N4598">
        <f>IF(Table1[[#This Row],[TeamFavorite]]=Table1[[#This Row],[TeamHome]],Table1[[#This Row],[ScoreAway]]-Table1[[#This Row],[ScoreHome]],Table1[[#This Row],[ScoreHome]]-Table1[[#This Row],[ScoreAway]])</f>
        <v>4</v>
      </c>
      <c r="O4598">
        <f>IF(Table1[[#This Row],[SpreadActual]]&lt;Table1[[#This Row],[SpreadFavorite]],1,0)</f>
        <v>0</v>
      </c>
      <c r="P4598">
        <v>42</v>
      </c>
      <c r="Q4598" t="s">
        <v>135</v>
      </c>
      <c r="R4598" t="b">
        <v>0</v>
      </c>
      <c r="S4598">
        <v>61</v>
      </c>
      <c r="T4598">
        <v>6</v>
      </c>
      <c r="U4598">
        <v>82</v>
      </c>
    </row>
    <row r="4599" spans="1:22" x14ac:dyDescent="0.2">
      <c r="A4599" s="1">
        <v>32460</v>
      </c>
      <c r="B4599">
        <v>1988</v>
      </c>
      <c r="C4599">
        <f>_xlfn.MAXIFS(Table1[ScheduleWeekWritten],Table1[ScheduleSeason],Table1[[#This Row],[ScheduleSeason]])</f>
        <v>16</v>
      </c>
      <c r="D4599">
        <v>11</v>
      </c>
      <c r="E4599" cm="1">
        <f t="array" ref="E4599">_xlfn.XLOOKUP(Table1[[#This Row],[ScheduleWeekWritten]],Table3[Game],100+Table3[Increase],Table1[[#This Row],[ScheduleWeekWritten]])</f>
        <v>11</v>
      </c>
      <c r="F4599" t="b">
        <v>0</v>
      </c>
      <c r="G4599" t="s">
        <v>31</v>
      </c>
      <c r="H4599">
        <v>13</v>
      </c>
      <c r="I4599">
        <v>14</v>
      </c>
      <c r="J4599" t="s">
        <v>115</v>
      </c>
      <c r="K4599" t="s">
        <v>32</v>
      </c>
      <c r="L4599" t="str">
        <f>_xlfn.XLOOKUP(Table1[[#This Row],[TeamFavoriteID]],Table2[team_id],Table2[team_name],_xlfn.XLOOKUP(Table1[[#This Row],[TeamFavoriteID]],Table2[team_id_pfr],Table2[team_name],"Even"))</f>
        <v>New York Jets</v>
      </c>
      <c r="M4599">
        <v>-2</v>
      </c>
      <c r="N4599">
        <f>IF(Table1[[#This Row],[TeamFavorite]]=Table1[[#This Row],[TeamHome]],Table1[[#This Row],[ScoreAway]]-Table1[[#This Row],[ScoreHome]],Table1[[#This Row],[ScoreHome]]-Table1[[#This Row],[ScoreAway]])</f>
        <v>1</v>
      </c>
      <c r="O4599">
        <f>IF(Table1[[#This Row],[SpreadActual]]&lt;Table1[[#This Row],[SpreadFavorite]],1,0)</f>
        <v>0</v>
      </c>
      <c r="P4599">
        <v>41</v>
      </c>
      <c r="Q4599" t="s">
        <v>126</v>
      </c>
      <c r="R4599" t="b">
        <v>0</v>
      </c>
      <c r="S4599">
        <v>50</v>
      </c>
      <c r="T4599">
        <v>18</v>
      </c>
      <c r="U4599">
        <v>79</v>
      </c>
    </row>
    <row r="4600" spans="1:22" x14ac:dyDescent="0.2">
      <c r="A4600" s="1">
        <v>32460</v>
      </c>
      <c r="B4600">
        <v>1988</v>
      </c>
      <c r="C4600">
        <f>_xlfn.MAXIFS(Table1[ScheduleWeekWritten],Table1[ScheduleSeason],Table1[[#This Row],[ScheduleSeason]])</f>
        <v>16</v>
      </c>
      <c r="D4600">
        <v>11</v>
      </c>
      <c r="E4600" cm="1">
        <f t="array" ref="E4600">_xlfn.XLOOKUP(Table1[[#This Row],[ScheduleWeekWritten]],Table3[Game],100+Table3[Increase],Table1[[#This Row],[ScheduleWeekWritten]])</f>
        <v>11</v>
      </c>
      <c r="F4600" t="b">
        <v>0</v>
      </c>
      <c r="G4600" t="s">
        <v>145</v>
      </c>
      <c r="H4600">
        <v>24</v>
      </c>
      <c r="I4600">
        <v>17</v>
      </c>
      <c r="J4600" t="s">
        <v>50</v>
      </c>
      <c r="K4600" t="s">
        <v>59</v>
      </c>
      <c r="L4600" t="str">
        <f>_xlfn.XLOOKUP(Table1[[#This Row],[TeamFavoriteID]],Table2[team_id],Table2[team_name],_xlfn.XLOOKUP(Table1[[#This Row],[TeamFavoriteID]],Table2[team_id_pfr],Table2[team_name],"Even"))</f>
        <v>Arizona Cardinals</v>
      </c>
      <c r="M4600">
        <v>-2</v>
      </c>
      <c r="N4600">
        <f>IF(Table1[[#This Row],[TeamFavorite]]=Table1[[#This Row],[TeamHome]],Table1[[#This Row],[ScoreAway]]-Table1[[#This Row],[ScoreHome]],Table1[[#This Row],[ScoreHome]]-Table1[[#This Row],[ScoreAway]])</f>
        <v>7</v>
      </c>
      <c r="O4600">
        <f>IF(Table1[[#This Row],[SpreadActual]]&lt;Table1[[#This Row],[SpreadFavorite]],1,0)</f>
        <v>0</v>
      </c>
      <c r="P4600">
        <v>44</v>
      </c>
      <c r="Q4600" t="s">
        <v>146</v>
      </c>
      <c r="R4600" t="b">
        <v>0</v>
      </c>
      <c r="S4600">
        <v>68</v>
      </c>
      <c r="T4600">
        <v>6</v>
      </c>
      <c r="U4600">
        <v>35</v>
      </c>
    </row>
    <row r="4601" spans="1:22" x14ac:dyDescent="0.2">
      <c r="A4601" s="1">
        <v>32460</v>
      </c>
      <c r="B4601">
        <v>1988</v>
      </c>
      <c r="C4601">
        <f>_xlfn.MAXIFS(Table1[ScheduleWeekWritten],Table1[ScheduleSeason],Table1[[#This Row],[ScheduleSeason]])</f>
        <v>16</v>
      </c>
      <c r="D4601">
        <v>11</v>
      </c>
      <c r="E4601" cm="1">
        <f t="array" ref="E4601">_xlfn.XLOOKUP(Table1[[#This Row],[ScheduleWeekWritten]],Table3[Game],100+Table3[Increase],Table1[[#This Row],[ScheduleWeekWritten]])</f>
        <v>11</v>
      </c>
      <c r="F4601" t="b">
        <v>0</v>
      </c>
      <c r="G4601" t="s">
        <v>49</v>
      </c>
      <c r="H4601">
        <v>26</v>
      </c>
      <c r="I4601">
        <v>27</v>
      </c>
      <c r="J4601" t="s">
        <v>58</v>
      </c>
      <c r="K4601" t="s">
        <v>77</v>
      </c>
      <c r="L4601" t="str">
        <f>_xlfn.XLOOKUP(Table1[[#This Row],[TeamFavoriteID]],Table2[team_id],Table2[team_name],_xlfn.XLOOKUP(Table1[[#This Row],[TeamFavoriteID]],Table2[team_id_pfr],Table2[team_name],"Even"))</f>
        <v>Philadelphia Eagles</v>
      </c>
      <c r="M4601">
        <v>-3</v>
      </c>
      <c r="N4601">
        <f>IF(Table1[[#This Row],[TeamFavorite]]=Table1[[#This Row],[TeamHome]],Table1[[#This Row],[ScoreAway]]-Table1[[#This Row],[ScoreHome]],Table1[[#This Row],[ScoreHome]]-Table1[[#This Row],[ScoreAway]])</f>
        <v>-1</v>
      </c>
      <c r="O4601">
        <f>IF(Table1[[#This Row],[SpreadActual]]&lt;Table1[[#This Row],[SpreadFavorite]],1,0)</f>
        <v>0</v>
      </c>
      <c r="P4601">
        <v>45</v>
      </c>
      <c r="Q4601" t="s">
        <v>113</v>
      </c>
      <c r="R4601" t="b">
        <v>0</v>
      </c>
      <c r="S4601">
        <v>47</v>
      </c>
      <c r="T4601">
        <v>17</v>
      </c>
      <c r="U4601">
        <v>57</v>
      </c>
    </row>
    <row r="4602" spans="1:22" x14ac:dyDescent="0.2">
      <c r="A4602" s="1">
        <v>32460</v>
      </c>
      <c r="B4602">
        <v>1988</v>
      </c>
      <c r="C4602">
        <f>_xlfn.MAXIFS(Table1[ScheduleWeekWritten],Table1[ScheduleSeason],Table1[[#This Row],[ScheduleSeason]])</f>
        <v>16</v>
      </c>
      <c r="D4602">
        <v>11</v>
      </c>
      <c r="E4602" cm="1">
        <f t="array" ref="E4602">_xlfn.XLOOKUP(Table1[[#This Row],[ScheduleWeekWritten]],Table3[Game],100+Table3[Increase],Table1[[#This Row],[ScheduleWeekWritten]])</f>
        <v>11</v>
      </c>
      <c r="F4602" t="b">
        <v>0</v>
      </c>
      <c r="G4602" t="s">
        <v>53</v>
      </c>
      <c r="H4602">
        <v>3</v>
      </c>
      <c r="I4602">
        <v>9</v>
      </c>
      <c r="J4602" t="s">
        <v>138</v>
      </c>
      <c r="K4602" t="s">
        <v>87</v>
      </c>
      <c r="L4602" t="str">
        <f>_xlfn.XLOOKUP(Table1[[#This Row],[TeamFavoriteID]],Table2[team_id],Table2[team_name],_xlfn.XLOOKUP(Table1[[#This Row],[TeamFavoriteID]],Table2[team_id_pfr],Table2[team_name],"Even"))</f>
        <v>San Francisco 49ers</v>
      </c>
      <c r="M4602">
        <v>-6.5</v>
      </c>
      <c r="N4602">
        <f>IF(Table1[[#This Row],[TeamFavorite]]=Table1[[#This Row],[TeamHome]],Table1[[#This Row],[ScoreAway]]-Table1[[#This Row],[ScoreHome]],Table1[[#This Row],[ScoreHome]]-Table1[[#This Row],[ScoreAway]])</f>
        <v>6</v>
      </c>
      <c r="O4602">
        <f>IF(Table1[[#This Row],[SpreadActual]]&lt;Table1[[#This Row],[SpreadFavorite]],1,0)</f>
        <v>0</v>
      </c>
      <c r="P4602">
        <v>41</v>
      </c>
      <c r="Q4602" t="s">
        <v>118</v>
      </c>
      <c r="R4602" t="b">
        <v>0</v>
      </c>
      <c r="S4602">
        <v>57</v>
      </c>
      <c r="T4602">
        <v>20</v>
      </c>
      <c r="U4602">
        <v>78</v>
      </c>
    </row>
    <row r="4603" spans="1:22" x14ac:dyDescent="0.2">
      <c r="A4603" s="1">
        <v>32460</v>
      </c>
      <c r="B4603">
        <v>1988</v>
      </c>
      <c r="C4603">
        <f>_xlfn.MAXIFS(Table1[ScheduleWeekWritten],Table1[ScheduleSeason],Table1[[#This Row],[ScheduleSeason]])</f>
        <v>16</v>
      </c>
      <c r="D4603">
        <v>11</v>
      </c>
      <c r="E4603" cm="1">
        <f t="array" ref="E4603">_xlfn.XLOOKUP(Table1[[#This Row],[ScheduleWeekWritten]],Table3[Game],100+Table3[Increase],Table1[[#This Row],[ScheduleWeekWritten]])</f>
        <v>11</v>
      </c>
      <c r="F4603" t="b">
        <v>0</v>
      </c>
      <c r="G4603" t="s">
        <v>128</v>
      </c>
      <c r="H4603">
        <v>27</v>
      </c>
      <c r="I4603">
        <v>24</v>
      </c>
      <c r="J4603" t="s">
        <v>23</v>
      </c>
      <c r="K4603" t="s">
        <v>132</v>
      </c>
      <c r="L4603" t="str">
        <f>_xlfn.XLOOKUP(Table1[[#This Row],[TeamFavoriteID]],Table2[team_id],Table2[team_name],_xlfn.XLOOKUP(Table1[[#This Row],[TeamFavoriteID]],Table2[team_id_pfr],Table2[team_name],"Even"))</f>
        <v>Seattle Seahawks</v>
      </c>
      <c r="M4603">
        <v>-1.5</v>
      </c>
      <c r="N4603">
        <f>IF(Table1[[#This Row],[TeamFavorite]]=Table1[[#This Row],[TeamHome]],Table1[[#This Row],[ScoreAway]]-Table1[[#This Row],[ScoreHome]],Table1[[#This Row],[ScoreHome]]-Table1[[#This Row],[ScoreAway]])</f>
        <v>-3</v>
      </c>
      <c r="O4603">
        <f>IF(Table1[[#This Row],[SpreadActual]]&lt;Table1[[#This Row],[SpreadFavorite]],1,0)</f>
        <v>1</v>
      </c>
      <c r="P4603">
        <v>41</v>
      </c>
      <c r="Q4603" t="s">
        <v>129</v>
      </c>
      <c r="R4603" t="b">
        <v>0</v>
      </c>
      <c r="S4603">
        <v>72</v>
      </c>
      <c r="T4603">
        <v>0</v>
      </c>
      <c r="V4603" t="s">
        <v>103</v>
      </c>
    </row>
    <row r="4604" spans="1:22" x14ac:dyDescent="0.2">
      <c r="A4604" s="1">
        <v>32460</v>
      </c>
      <c r="B4604">
        <v>1988</v>
      </c>
      <c r="C4604">
        <f>_xlfn.MAXIFS(Table1[ScheduleWeekWritten],Table1[ScheduleSeason],Table1[[#This Row],[ScheduleSeason]])</f>
        <v>16</v>
      </c>
      <c r="D4604">
        <v>11</v>
      </c>
      <c r="E4604" cm="1">
        <f t="array" ref="E4604">_xlfn.XLOOKUP(Table1[[#This Row],[ScheduleWeekWritten]],Table3[Game],100+Table3[Increase],Table1[[#This Row],[ScheduleWeekWritten]])</f>
        <v>11</v>
      </c>
      <c r="F4604" t="b">
        <v>0</v>
      </c>
      <c r="G4604" t="s">
        <v>61</v>
      </c>
      <c r="H4604">
        <v>14</v>
      </c>
      <c r="I4604">
        <v>34</v>
      </c>
      <c r="J4604" t="s">
        <v>46</v>
      </c>
      <c r="K4604" t="s">
        <v>85</v>
      </c>
      <c r="L4604" t="str">
        <f>_xlfn.XLOOKUP(Table1[[#This Row],[TeamFavoriteID]],Table2[team_id],Table2[team_name],_xlfn.XLOOKUP(Table1[[#This Row],[TeamFavoriteID]],Table2[team_id_pfr],Table2[team_name],"Even"))</f>
        <v>Washington Commanders</v>
      </c>
      <c r="M4604">
        <v>-3.5</v>
      </c>
      <c r="N4604">
        <f>IF(Table1[[#This Row],[TeamFavorite]]=Table1[[#This Row],[TeamHome]],Table1[[#This Row],[ScoreAway]]-Table1[[#This Row],[ScoreHome]],Table1[[#This Row],[ScoreHome]]-Table1[[#This Row],[ScoreAway]])</f>
        <v>-20</v>
      </c>
      <c r="O4604">
        <f>IF(Table1[[#This Row],[SpreadActual]]&lt;Table1[[#This Row],[SpreadFavorite]],1,0)</f>
        <v>1</v>
      </c>
      <c r="P4604">
        <v>38</v>
      </c>
      <c r="Q4604" t="s">
        <v>64</v>
      </c>
      <c r="R4604" t="b">
        <v>0</v>
      </c>
      <c r="S4604">
        <v>50</v>
      </c>
      <c r="T4604">
        <v>11</v>
      </c>
      <c r="U4604">
        <v>80</v>
      </c>
    </row>
    <row r="4605" spans="1:22" x14ac:dyDescent="0.2">
      <c r="A4605" s="1">
        <v>32461</v>
      </c>
      <c r="B4605">
        <v>1988</v>
      </c>
      <c r="C4605">
        <f>_xlfn.MAXIFS(Table1[ScheduleWeekWritten],Table1[ScheduleSeason],Table1[[#This Row],[ScheduleSeason]])</f>
        <v>16</v>
      </c>
      <c r="D4605">
        <v>11</v>
      </c>
      <c r="E4605" cm="1">
        <f t="array" ref="E4605">_xlfn.XLOOKUP(Table1[[#This Row],[ScheduleWeekWritten]],Table3[Game],100+Table3[Increase],Table1[[#This Row],[ScheduleWeekWritten]])</f>
        <v>11</v>
      </c>
      <c r="F4605" t="b">
        <v>0</v>
      </c>
      <c r="G4605" t="s">
        <v>19</v>
      </c>
      <c r="H4605">
        <v>6</v>
      </c>
      <c r="I4605">
        <v>31</v>
      </c>
      <c r="J4605" t="s">
        <v>28</v>
      </c>
      <c r="K4605" t="s">
        <v>43</v>
      </c>
      <c r="L4605" t="str">
        <f>_xlfn.XLOOKUP(Table1[[#This Row],[TeamFavoriteID]],Table2[team_id],Table2[team_name],_xlfn.XLOOKUP(Table1[[#This Row],[TeamFavoriteID]],Table2[team_id_pfr],Table2[team_name],"Even"))</f>
        <v>Buffalo Bills</v>
      </c>
      <c r="M4605">
        <v>-1</v>
      </c>
      <c r="N4605">
        <f>IF(Table1[[#This Row],[TeamFavorite]]=Table1[[#This Row],[TeamHome]],Table1[[#This Row],[ScoreAway]]-Table1[[#This Row],[ScoreHome]],Table1[[#This Row],[ScoreHome]]-Table1[[#This Row],[ScoreAway]])</f>
        <v>-25</v>
      </c>
      <c r="O4605">
        <f>IF(Table1[[#This Row],[SpreadActual]]&lt;Table1[[#This Row],[SpreadFavorite]],1,0)</f>
        <v>1</v>
      </c>
      <c r="P4605">
        <v>41</v>
      </c>
      <c r="Q4605" t="s">
        <v>143</v>
      </c>
      <c r="R4605" t="b">
        <v>0</v>
      </c>
      <c r="S4605">
        <v>76</v>
      </c>
      <c r="T4605">
        <v>16</v>
      </c>
      <c r="U4605">
        <v>72</v>
      </c>
    </row>
    <row r="4606" spans="1:22" x14ac:dyDescent="0.2">
      <c r="A4606" s="1">
        <v>32467</v>
      </c>
      <c r="B4606">
        <v>1988</v>
      </c>
      <c r="C4606">
        <f>_xlfn.MAXIFS(Table1[ScheduleWeekWritten],Table1[ScheduleSeason],Table1[[#This Row],[ScheduleSeason]])</f>
        <v>16</v>
      </c>
      <c r="D4606">
        <v>12</v>
      </c>
      <c r="E4606" cm="1">
        <f t="array" ref="E4606">_xlfn.XLOOKUP(Table1[[#This Row],[ScheduleWeekWritten]],Table3[Game],100+Table3[Increase],Table1[[#This Row],[ScheduleWeekWritten]])</f>
        <v>12</v>
      </c>
      <c r="F4606" t="b">
        <v>0</v>
      </c>
      <c r="G4606" t="s">
        <v>28</v>
      </c>
      <c r="H4606">
        <v>9</v>
      </c>
      <c r="I4606">
        <v>6</v>
      </c>
      <c r="J4606" t="s">
        <v>31</v>
      </c>
      <c r="K4606" t="s">
        <v>43</v>
      </c>
      <c r="L4606" t="str">
        <f>_xlfn.XLOOKUP(Table1[[#This Row],[TeamFavoriteID]],Table2[team_id],Table2[team_name],_xlfn.XLOOKUP(Table1[[#This Row],[TeamFavoriteID]],Table2[team_id_pfr],Table2[team_name],"Even"))</f>
        <v>Buffalo Bills</v>
      </c>
      <c r="M4606">
        <v>-7</v>
      </c>
      <c r="N4606">
        <f>IF(Table1[[#This Row],[TeamFavorite]]=Table1[[#This Row],[TeamHome]],Table1[[#This Row],[ScoreAway]]-Table1[[#This Row],[ScoreHome]],Table1[[#This Row],[ScoreHome]]-Table1[[#This Row],[ScoreAway]])</f>
        <v>-3</v>
      </c>
      <c r="O4606">
        <f>IF(Table1[[#This Row],[SpreadActual]]&lt;Table1[[#This Row],[SpreadFavorite]],1,0)</f>
        <v>0</v>
      </c>
      <c r="P4606">
        <v>37</v>
      </c>
      <c r="Q4606" t="s">
        <v>123</v>
      </c>
      <c r="R4606" t="b">
        <v>0</v>
      </c>
      <c r="S4606">
        <v>43</v>
      </c>
      <c r="T4606">
        <v>10</v>
      </c>
      <c r="U4606">
        <v>87</v>
      </c>
    </row>
    <row r="4607" spans="1:22" x14ac:dyDescent="0.2">
      <c r="A4607" s="1">
        <v>32467</v>
      </c>
      <c r="B4607">
        <v>1988</v>
      </c>
      <c r="C4607">
        <f>_xlfn.MAXIFS(Table1[ScheduleWeekWritten],Table1[ScheduleSeason],Table1[[#This Row],[ScheduleSeason]])</f>
        <v>16</v>
      </c>
      <c r="D4607">
        <v>12</v>
      </c>
      <c r="E4607" cm="1">
        <f t="array" ref="E4607">_xlfn.XLOOKUP(Table1[[#This Row],[ScheduleWeekWritten]],Table3[Game],100+Table3[Increase],Table1[[#This Row],[ScheduleWeekWritten]])</f>
        <v>12</v>
      </c>
      <c r="F4607" t="b">
        <v>0</v>
      </c>
      <c r="G4607" t="s">
        <v>62</v>
      </c>
      <c r="H4607">
        <v>27</v>
      </c>
      <c r="I4607">
        <v>7</v>
      </c>
      <c r="J4607" t="s">
        <v>49</v>
      </c>
      <c r="K4607" t="s">
        <v>63</v>
      </c>
      <c r="L4607" t="str">
        <f>_xlfn.XLOOKUP(Table1[[#This Row],[TeamFavoriteID]],Table2[team_id],Table2[team_name],_xlfn.XLOOKUP(Table1[[#This Row],[TeamFavoriteID]],Table2[team_id_pfr],Table2[team_name],"Even"))</f>
        <v>Cleveland Browns</v>
      </c>
      <c r="M4607">
        <v>-8.5</v>
      </c>
      <c r="N4607">
        <f>IF(Table1[[#This Row],[TeamFavorite]]=Table1[[#This Row],[TeamHome]],Table1[[#This Row],[ScoreAway]]-Table1[[#This Row],[ScoreHome]],Table1[[#This Row],[ScoreHome]]-Table1[[#This Row],[ScoreAway]])</f>
        <v>-20</v>
      </c>
      <c r="O4607">
        <f>IF(Table1[[#This Row],[SpreadActual]]&lt;Table1[[#This Row],[SpreadFavorite]],1,0)</f>
        <v>1</v>
      </c>
      <c r="P4607">
        <v>39</v>
      </c>
      <c r="Q4607" t="s">
        <v>66</v>
      </c>
      <c r="R4607" t="b">
        <v>0</v>
      </c>
      <c r="S4607">
        <v>46</v>
      </c>
      <c r="T4607">
        <v>12</v>
      </c>
      <c r="U4607">
        <v>97</v>
      </c>
    </row>
    <row r="4608" spans="1:22" x14ac:dyDescent="0.2">
      <c r="A4608" s="1">
        <v>32467</v>
      </c>
      <c r="B4608">
        <v>1988</v>
      </c>
      <c r="C4608">
        <f>_xlfn.MAXIFS(Table1[ScheduleWeekWritten],Table1[ScheduleSeason],Table1[[#This Row],[ScheduleSeason]])</f>
        <v>16</v>
      </c>
      <c r="D4608">
        <v>12</v>
      </c>
      <c r="E4608" cm="1">
        <f t="array" ref="E4608">_xlfn.XLOOKUP(Table1[[#This Row],[ScheduleWeekWritten]],Table3[Game],100+Table3[Increase],Table1[[#This Row],[ScheduleWeekWritten]])</f>
        <v>12</v>
      </c>
      <c r="F4608" t="b">
        <v>0</v>
      </c>
      <c r="G4608" t="s">
        <v>67</v>
      </c>
      <c r="H4608">
        <v>24</v>
      </c>
      <c r="I4608">
        <v>38</v>
      </c>
      <c r="J4608" t="s">
        <v>101</v>
      </c>
      <c r="K4608" t="s">
        <v>104</v>
      </c>
      <c r="L4608" t="str">
        <f>_xlfn.XLOOKUP(Table1[[#This Row],[TeamFavoriteID]],Table2[team_id],Table2[team_name],_xlfn.XLOOKUP(Table1[[#This Row],[TeamFavoriteID]],Table2[team_id_pfr],Table2[team_name],"Even"))</f>
        <v>Cincinnati Bengals</v>
      </c>
      <c r="M4608">
        <v>-4.5</v>
      </c>
      <c r="N4608">
        <f>IF(Table1[[#This Row],[TeamFavorite]]=Table1[[#This Row],[TeamHome]],Table1[[#This Row],[ScoreAway]]-Table1[[#This Row],[ScoreHome]],Table1[[#This Row],[ScoreHome]]-Table1[[#This Row],[ScoreAway]])</f>
        <v>-14</v>
      </c>
      <c r="O4608">
        <f>IF(Table1[[#This Row],[SpreadActual]]&lt;Table1[[#This Row],[SpreadFavorite]],1,0)</f>
        <v>1</v>
      </c>
      <c r="P4608">
        <v>47</v>
      </c>
      <c r="Q4608" t="s">
        <v>119</v>
      </c>
      <c r="R4608" t="b">
        <v>0</v>
      </c>
      <c r="S4608">
        <v>45</v>
      </c>
      <c r="T4608">
        <v>21</v>
      </c>
      <c r="U4608">
        <v>67</v>
      </c>
    </row>
    <row r="4609" spans="1:22" x14ac:dyDescent="0.2">
      <c r="A4609" s="1">
        <v>32467</v>
      </c>
      <c r="B4609">
        <v>1988</v>
      </c>
      <c r="C4609">
        <f>_xlfn.MAXIFS(Table1[ScheduleWeekWritten],Table1[ScheduleSeason],Table1[[#This Row],[ScheduleSeason]])</f>
        <v>16</v>
      </c>
      <c r="D4609">
        <v>12</v>
      </c>
      <c r="E4609" cm="1">
        <f t="array" ref="E4609">_xlfn.XLOOKUP(Table1[[#This Row],[ScheduleWeekWritten]],Table3[Game],100+Table3[Increase],Table1[[#This Row],[ScheduleWeekWritten]])</f>
        <v>12</v>
      </c>
      <c r="F4609" t="b">
        <v>0</v>
      </c>
      <c r="G4609" t="s">
        <v>33</v>
      </c>
      <c r="H4609">
        <v>9</v>
      </c>
      <c r="I4609">
        <v>19</v>
      </c>
      <c r="J4609" t="s">
        <v>45</v>
      </c>
      <c r="K4609" t="s">
        <v>35</v>
      </c>
      <c r="L4609" t="str">
        <f>_xlfn.XLOOKUP(Table1[[#This Row],[TeamFavoriteID]],Table2[team_id],Table2[team_name],_xlfn.XLOOKUP(Table1[[#This Row],[TeamFavoriteID]],Table2[team_id_pfr],Table2[team_name],"Even"))</f>
        <v>Green Bay Packers</v>
      </c>
      <c r="M4609">
        <v>-4</v>
      </c>
      <c r="N4609">
        <f>IF(Table1[[#This Row],[TeamFavorite]]=Table1[[#This Row],[TeamHome]],Table1[[#This Row],[ScoreAway]]-Table1[[#This Row],[ScoreHome]],Table1[[#This Row],[ScoreHome]]-Table1[[#This Row],[ScoreAway]])</f>
        <v>10</v>
      </c>
      <c r="O4609">
        <f>IF(Table1[[#This Row],[SpreadActual]]&lt;Table1[[#This Row],[SpreadFavorite]],1,0)</f>
        <v>0</v>
      </c>
      <c r="P4609">
        <v>36</v>
      </c>
      <c r="Q4609" t="s">
        <v>36</v>
      </c>
      <c r="R4609" t="b">
        <v>0</v>
      </c>
      <c r="S4609">
        <v>38</v>
      </c>
      <c r="T4609">
        <v>13</v>
      </c>
      <c r="U4609">
        <v>82</v>
      </c>
    </row>
    <row r="4610" spans="1:22" x14ac:dyDescent="0.2">
      <c r="A4610" s="1">
        <v>32467</v>
      </c>
      <c r="B4610">
        <v>1988</v>
      </c>
      <c r="C4610">
        <f>_xlfn.MAXIFS(Table1[ScheduleWeekWritten],Table1[ScheduleSeason],Table1[[#This Row],[ScheduleSeason]])</f>
        <v>16</v>
      </c>
      <c r="D4610">
        <v>12</v>
      </c>
      <c r="E4610" cm="1">
        <f t="array" ref="E4610">_xlfn.XLOOKUP(Table1[[#This Row],[ScheduleWeekWritten]],Table3[Game],100+Table3[Increase],Table1[[#This Row],[ScheduleWeekWritten]])</f>
        <v>12</v>
      </c>
      <c r="F4610" t="b">
        <v>0</v>
      </c>
      <c r="G4610" t="s">
        <v>23</v>
      </c>
      <c r="H4610">
        <v>38</v>
      </c>
      <c r="I4610">
        <v>20</v>
      </c>
      <c r="J4610" t="s">
        <v>145</v>
      </c>
      <c r="K4610" t="s">
        <v>25</v>
      </c>
      <c r="L4610" t="str">
        <f>_xlfn.XLOOKUP(Table1[[#This Row],[TeamFavoriteID]],Table2[team_id],Table2[team_name],_xlfn.XLOOKUP(Table1[[#This Row],[TeamFavoriteID]],Table2[team_id_pfr],Table2[team_name],"Even"))</f>
        <v>Houston Oilers</v>
      </c>
      <c r="M4610">
        <v>-6</v>
      </c>
      <c r="N4610">
        <f>IF(Table1[[#This Row],[TeamFavorite]]=Table1[[#This Row],[TeamHome]],Table1[[#This Row],[ScoreAway]]-Table1[[#This Row],[ScoreHome]],Table1[[#This Row],[ScoreHome]]-Table1[[#This Row],[ScoreAway]])</f>
        <v>-18</v>
      </c>
      <c r="O4610">
        <f>IF(Table1[[#This Row],[SpreadActual]]&lt;Table1[[#This Row],[SpreadFavorite]],1,0)</f>
        <v>1</v>
      </c>
      <c r="P4610">
        <v>44</v>
      </c>
      <c r="Q4610" t="s">
        <v>102</v>
      </c>
      <c r="R4610" t="b">
        <v>0</v>
      </c>
      <c r="S4610">
        <v>72</v>
      </c>
      <c r="T4610">
        <v>0</v>
      </c>
      <c r="V4610" t="s">
        <v>103</v>
      </c>
    </row>
    <row r="4611" spans="1:22" x14ac:dyDescent="0.2">
      <c r="A4611" s="1">
        <v>32467</v>
      </c>
      <c r="B4611">
        <v>1988</v>
      </c>
      <c r="C4611">
        <f>_xlfn.MAXIFS(Table1[ScheduleWeekWritten],Table1[ScheduleSeason],Table1[[#This Row],[ScheduleSeason]])</f>
        <v>16</v>
      </c>
      <c r="D4611">
        <v>12</v>
      </c>
      <c r="E4611" cm="1">
        <f t="array" ref="E4611">_xlfn.XLOOKUP(Table1[[#This Row],[ScheduleWeekWritten]],Table3[Game],100+Table3[Increase],Table1[[#This Row],[ScheduleWeekWritten]])</f>
        <v>12</v>
      </c>
      <c r="F4611" t="b">
        <v>0</v>
      </c>
      <c r="G4611" t="s">
        <v>42</v>
      </c>
      <c r="H4611">
        <v>27</v>
      </c>
      <c r="I4611">
        <v>24</v>
      </c>
      <c r="J4611" t="s">
        <v>128</v>
      </c>
      <c r="K4611" t="s">
        <v>132</v>
      </c>
      <c r="L4611" t="str">
        <f>_xlfn.XLOOKUP(Table1[[#This Row],[TeamFavoriteID]],Table2[team_id],Table2[team_name],_xlfn.XLOOKUP(Table1[[#This Row],[TeamFavoriteID]],Table2[team_id_pfr],Table2[team_name],"Even"))</f>
        <v>Seattle Seahawks</v>
      </c>
      <c r="M4611">
        <v>-1.5</v>
      </c>
      <c r="N4611">
        <f>IF(Table1[[#This Row],[TeamFavorite]]=Table1[[#This Row],[TeamHome]],Table1[[#This Row],[ScoreAway]]-Table1[[#This Row],[ScoreHome]],Table1[[#This Row],[ScoreHome]]-Table1[[#This Row],[ScoreAway]])</f>
        <v>3</v>
      </c>
      <c r="O4611">
        <f>IF(Table1[[#This Row],[SpreadActual]]&lt;Table1[[#This Row],[SpreadFavorite]],1,0)</f>
        <v>0</v>
      </c>
      <c r="P4611">
        <v>38</v>
      </c>
      <c r="Q4611" t="s">
        <v>117</v>
      </c>
      <c r="R4611" t="b">
        <v>0</v>
      </c>
      <c r="S4611">
        <v>34</v>
      </c>
      <c r="T4611">
        <v>18</v>
      </c>
      <c r="U4611">
        <v>67</v>
      </c>
    </row>
    <row r="4612" spans="1:22" x14ac:dyDescent="0.2">
      <c r="A4612" s="1">
        <v>32467</v>
      </c>
      <c r="B4612">
        <v>1988</v>
      </c>
      <c r="C4612">
        <f>_xlfn.MAXIFS(Table1[ScheduleWeekWritten],Table1[ScheduleSeason],Table1[[#This Row],[ScheduleSeason]])</f>
        <v>16</v>
      </c>
      <c r="D4612">
        <v>12</v>
      </c>
      <c r="E4612" cm="1">
        <f t="array" ref="E4612">_xlfn.XLOOKUP(Table1[[#This Row],[ScheduleWeekWritten]],Table3[Game],100+Table3[Increase],Table1[[#This Row],[ScheduleWeekWritten]])</f>
        <v>12</v>
      </c>
      <c r="F4612" t="b">
        <v>0</v>
      </c>
      <c r="G4612" t="s">
        <v>138</v>
      </c>
      <c r="H4612">
        <v>6</v>
      </c>
      <c r="I4612">
        <v>12</v>
      </c>
      <c r="J4612" t="s">
        <v>38</v>
      </c>
      <c r="K4612" t="s">
        <v>21</v>
      </c>
      <c r="L4612" t="str">
        <f>_xlfn.XLOOKUP(Table1[[#This Row],[TeamFavoriteID]],Table2[team_id],Table2[team_name],_xlfn.XLOOKUP(Table1[[#This Row],[TeamFavoriteID]],Table2[team_id_pfr],Table2[team_name],"Even"))</f>
        <v>Las Vegas Raiders</v>
      </c>
      <c r="M4612">
        <v>-8</v>
      </c>
      <c r="N4612">
        <f>IF(Table1[[#This Row],[TeamFavorite]]=Table1[[#This Row],[TeamHome]],Table1[[#This Row],[ScoreAway]]-Table1[[#This Row],[ScoreHome]],Table1[[#This Row],[ScoreHome]]-Table1[[#This Row],[ScoreAway]])</f>
        <v>-6</v>
      </c>
      <c r="O4612">
        <f>IF(Table1[[#This Row],[SpreadActual]]&lt;Table1[[#This Row],[SpreadFavorite]],1,0)</f>
        <v>0</v>
      </c>
      <c r="P4612">
        <v>39</v>
      </c>
      <c r="Q4612" t="s">
        <v>65</v>
      </c>
      <c r="R4612" t="b">
        <v>0</v>
      </c>
      <c r="S4612">
        <v>55</v>
      </c>
      <c r="T4612">
        <v>6</v>
      </c>
      <c r="U4612">
        <v>62</v>
      </c>
    </row>
    <row r="4613" spans="1:22" x14ac:dyDescent="0.2">
      <c r="A4613" s="1">
        <v>32467</v>
      </c>
      <c r="B4613">
        <v>1988</v>
      </c>
      <c r="C4613">
        <f>_xlfn.MAXIFS(Table1[ScheduleWeekWritten],Table1[ScheduleSeason],Table1[[#This Row],[ScheduleSeason]])</f>
        <v>16</v>
      </c>
      <c r="D4613">
        <v>12</v>
      </c>
      <c r="E4613" cm="1">
        <f t="array" ref="E4613">_xlfn.XLOOKUP(Table1[[#This Row],[ScheduleWeekWritten]],Table3[Game],100+Table3[Increase],Table1[[#This Row],[ScheduleWeekWritten]])</f>
        <v>12</v>
      </c>
      <c r="F4613" t="b">
        <v>0</v>
      </c>
      <c r="G4613" t="s">
        <v>39</v>
      </c>
      <c r="H4613">
        <v>24</v>
      </c>
      <c r="I4613">
        <v>38</v>
      </c>
      <c r="J4613" t="s">
        <v>27</v>
      </c>
      <c r="K4613" t="s">
        <v>40</v>
      </c>
      <c r="L4613" t="str">
        <f>_xlfn.XLOOKUP(Table1[[#This Row],[TeamFavoriteID]],Table2[team_id],Table2[team_name],_xlfn.XLOOKUP(Table1[[#This Row],[TeamFavoriteID]],Table2[team_id_pfr],Table2[team_name],"Even"))</f>
        <v>Los Angeles Rams</v>
      </c>
      <c r="M4613">
        <v>-11</v>
      </c>
      <c r="N4613">
        <f>IF(Table1[[#This Row],[TeamFavorite]]=Table1[[#This Row],[TeamHome]],Table1[[#This Row],[ScoreAway]]-Table1[[#This Row],[ScoreHome]],Table1[[#This Row],[ScoreHome]]-Table1[[#This Row],[ScoreAway]])</f>
        <v>14</v>
      </c>
      <c r="O4613">
        <f>IF(Table1[[#This Row],[SpreadActual]]&lt;Table1[[#This Row],[SpreadFavorite]],1,0)</f>
        <v>0</v>
      </c>
      <c r="P4613">
        <v>38</v>
      </c>
      <c r="Q4613" t="s">
        <v>135</v>
      </c>
      <c r="R4613" t="b">
        <v>0</v>
      </c>
      <c r="S4613">
        <v>55</v>
      </c>
      <c r="T4613">
        <v>6</v>
      </c>
      <c r="U4613">
        <v>62</v>
      </c>
    </row>
    <row r="4614" spans="1:22" x14ac:dyDescent="0.2">
      <c r="A4614" s="1">
        <v>32467</v>
      </c>
      <c r="B4614">
        <v>1988</v>
      </c>
      <c r="C4614">
        <f>_xlfn.MAXIFS(Table1[ScheduleWeekWritten],Table1[ScheduleSeason],Table1[[#This Row],[ScheduleSeason]])</f>
        <v>16</v>
      </c>
      <c r="D4614">
        <v>12</v>
      </c>
      <c r="E4614" cm="1">
        <f t="array" ref="E4614">_xlfn.XLOOKUP(Table1[[#This Row],[ScheduleWeekWritten]],Table3[Game],100+Table3[Increase],Table1[[#This Row],[ScheduleWeekWritten]])</f>
        <v>12</v>
      </c>
      <c r="F4614" t="b">
        <v>0</v>
      </c>
      <c r="G4614" t="s">
        <v>19</v>
      </c>
      <c r="H4614">
        <v>3</v>
      </c>
      <c r="I4614">
        <v>6</v>
      </c>
      <c r="J4614" t="s">
        <v>115</v>
      </c>
      <c r="K4614" t="s">
        <v>91</v>
      </c>
      <c r="L4614" t="str">
        <f>_xlfn.XLOOKUP(Table1[[#This Row],[TeamFavoriteID]],Table2[team_id],Table2[team_name],_xlfn.XLOOKUP(Table1[[#This Row],[TeamFavoriteID]],Table2[team_id_pfr],Table2[team_name],"Even"))</f>
        <v>Miami Dolphins</v>
      </c>
      <c r="M4614">
        <v>-3</v>
      </c>
      <c r="N4614">
        <f>IF(Table1[[#This Row],[TeamFavorite]]=Table1[[#This Row],[TeamHome]],Table1[[#This Row],[ScoreAway]]-Table1[[#This Row],[ScoreHome]],Table1[[#This Row],[ScoreHome]]-Table1[[#This Row],[ScoreAway]])</f>
        <v>3</v>
      </c>
      <c r="O4614">
        <f>IF(Table1[[#This Row],[SpreadActual]]&lt;Table1[[#This Row],[SpreadFavorite]],1,0)</f>
        <v>0</v>
      </c>
      <c r="P4614">
        <v>41</v>
      </c>
      <c r="Q4614" t="s">
        <v>143</v>
      </c>
      <c r="R4614" t="b">
        <v>0</v>
      </c>
      <c r="S4614">
        <v>80</v>
      </c>
      <c r="T4614">
        <v>16</v>
      </c>
      <c r="U4614">
        <v>75</v>
      </c>
    </row>
    <row r="4615" spans="1:22" x14ac:dyDescent="0.2">
      <c r="A4615" s="1">
        <v>32467</v>
      </c>
      <c r="B4615">
        <v>1988</v>
      </c>
      <c r="C4615">
        <f>_xlfn.MAXIFS(Table1[ScheduleWeekWritten],Table1[ScheduleSeason],Table1[[#This Row],[ScheduleSeason]])</f>
        <v>16</v>
      </c>
      <c r="D4615">
        <v>12</v>
      </c>
      <c r="E4615" cm="1">
        <f t="array" ref="E4615">_xlfn.XLOOKUP(Table1[[#This Row],[ScheduleWeekWritten]],Table3[Game],100+Table3[Increase],Table1[[#This Row],[ScheduleWeekWritten]])</f>
        <v>12</v>
      </c>
      <c r="F4615" t="b">
        <v>0</v>
      </c>
      <c r="G4615" t="s">
        <v>54</v>
      </c>
      <c r="H4615">
        <v>12</v>
      </c>
      <c r="I4615">
        <v>3</v>
      </c>
      <c r="J4615" t="s">
        <v>140</v>
      </c>
      <c r="K4615" t="s">
        <v>55</v>
      </c>
      <c r="L4615" t="str">
        <f>_xlfn.XLOOKUP(Table1[[#This Row],[TeamFavoriteID]],Table2[team_id],Table2[team_name],_xlfn.XLOOKUP(Table1[[#This Row],[TeamFavoriteID]],Table2[team_id_pfr],Table2[team_name],"Even"))</f>
        <v>Minnesota Vikings</v>
      </c>
      <c r="M4615">
        <v>-4.5</v>
      </c>
      <c r="N4615">
        <f>IF(Table1[[#This Row],[TeamFavorite]]=Table1[[#This Row],[TeamHome]],Table1[[#This Row],[ScoreAway]]-Table1[[#This Row],[ScoreHome]],Table1[[#This Row],[ScoreHome]]-Table1[[#This Row],[ScoreAway]])</f>
        <v>-9</v>
      </c>
      <c r="O4615">
        <f>IF(Table1[[#This Row],[SpreadActual]]&lt;Table1[[#This Row],[SpreadFavorite]],1,0)</f>
        <v>1</v>
      </c>
      <c r="P4615">
        <v>45</v>
      </c>
      <c r="Q4615" t="s">
        <v>137</v>
      </c>
      <c r="R4615" t="b">
        <v>0</v>
      </c>
      <c r="S4615">
        <v>72</v>
      </c>
      <c r="T4615">
        <v>0</v>
      </c>
      <c r="V4615" t="s">
        <v>103</v>
      </c>
    </row>
    <row r="4616" spans="1:22" x14ac:dyDescent="0.2">
      <c r="A4616" s="1">
        <v>32467</v>
      </c>
      <c r="B4616">
        <v>1988</v>
      </c>
      <c r="C4616">
        <f>_xlfn.MAXIFS(Table1[ScheduleWeekWritten],Table1[ScheduleSeason],Table1[[#This Row],[ScheduleSeason]])</f>
        <v>16</v>
      </c>
      <c r="D4616">
        <v>12</v>
      </c>
      <c r="E4616" cm="1">
        <f t="array" ref="E4616">_xlfn.XLOOKUP(Table1[[#This Row],[ScheduleWeekWritten]],Table3[Game],100+Table3[Increase],Table1[[#This Row],[ScheduleWeekWritten]])</f>
        <v>12</v>
      </c>
      <c r="F4616" t="b">
        <v>0</v>
      </c>
      <c r="G4616" t="s">
        <v>95</v>
      </c>
      <c r="H4616">
        <v>42</v>
      </c>
      <c r="I4616">
        <v>0</v>
      </c>
      <c r="J4616" t="s">
        <v>24</v>
      </c>
      <c r="K4616" t="s">
        <v>98</v>
      </c>
      <c r="L4616" t="str">
        <f>_xlfn.XLOOKUP(Table1[[#This Row],[TeamFavoriteID]],Table2[team_id],Table2[team_name],_xlfn.XLOOKUP(Table1[[#This Row],[TeamFavoriteID]],Table2[team_id_pfr],Table2[team_name],"Even"))</f>
        <v>New Orleans Saints</v>
      </c>
      <c r="M4616">
        <v>-5</v>
      </c>
      <c r="N4616">
        <f>IF(Table1[[#This Row],[TeamFavorite]]=Table1[[#This Row],[TeamHome]],Table1[[#This Row],[ScoreAway]]-Table1[[#This Row],[ScoreHome]],Table1[[#This Row],[ScoreHome]]-Table1[[#This Row],[ScoreAway]])</f>
        <v>-42</v>
      </c>
      <c r="O4616">
        <f>IF(Table1[[#This Row],[SpreadActual]]&lt;Table1[[#This Row],[SpreadFavorite]],1,0)</f>
        <v>1</v>
      </c>
      <c r="P4616">
        <v>41</v>
      </c>
      <c r="Q4616" t="s">
        <v>124</v>
      </c>
      <c r="R4616" t="b">
        <v>0</v>
      </c>
      <c r="S4616">
        <v>72</v>
      </c>
      <c r="T4616">
        <v>0</v>
      </c>
      <c r="V4616" t="s">
        <v>103</v>
      </c>
    </row>
    <row r="4617" spans="1:22" x14ac:dyDescent="0.2">
      <c r="A4617" s="1">
        <v>32467</v>
      </c>
      <c r="B4617">
        <v>1988</v>
      </c>
      <c r="C4617">
        <f>_xlfn.MAXIFS(Table1[ScheduleWeekWritten],Table1[ScheduleSeason],Table1[[#This Row],[ScheduleSeason]])</f>
        <v>16</v>
      </c>
      <c r="D4617">
        <v>12</v>
      </c>
      <c r="E4617" cm="1">
        <f t="array" ref="E4617">_xlfn.XLOOKUP(Table1[[#This Row],[ScheduleWeekWritten]],Table3[Game],100+Table3[Increase],Table1[[#This Row],[ScheduleWeekWritten]])</f>
        <v>12</v>
      </c>
      <c r="F4617" t="b">
        <v>0</v>
      </c>
      <c r="G4617" t="s">
        <v>50</v>
      </c>
      <c r="H4617">
        <v>17</v>
      </c>
      <c r="I4617">
        <v>23</v>
      </c>
      <c r="J4617" t="s">
        <v>58</v>
      </c>
      <c r="K4617" t="s">
        <v>90</v>
      </c>
      <c r="L4617" t="str">
        <f>_xlfn.XLOOKUP(Table1[[#This Row],[TeamFavoriteID]],Table2[team_id],Table2[team_name],_xlfn.XLOOKUP(Table1[[#This Row],[TeamFavoriteID]],Table2[team_id_pfr],Table2[team_name],"Even"))</f>
        <v>New York Giants</v>
      </c>
      <c r="M4617">
        <v>-3.5</v>
      </c>
      <c r="N4617">
        <f>IF(Table1[[#This Row],[TeamFavorite]]=Table1[[#This Row],[TeamHome]],Table1[[#This Row],[ScoreAway]]-Table1[[#This Row],[ScoreHome]],Table1[[#This Row],[ScoreHome]]-Table1[[#This Row],[ScoreAway]])</f>
        <v>6</v>
      </c>
      <c r="O4617">
        <f>IF(Table1[[#This Row],[SpreadActual]]&lt;Table1[[#This Row],[SpreadFavorite]],1,0)</f>
        <v>0</v>
      </c>
      <c r="P4617">
        <v>41</v>
      </c>
      <c r="Q4617" t="s">
        <v>126</v>
      </c>
      <c r="R4617" t="b">
        <v>0</v>
      </c>
      <c r="S4617">
        <v>48</v>
      </c>
      <c r="T4617">
        <v>11</v>
      </c>
      <c r="U4617">
        <v>92</v>
      </c>
    </row>
    <row r="4618" spans="1:22" x14ac:dyDescent="0.2">
      <c r="A4618" s="1">
        <v>32467</v>
      </c>
      <c r="B4618">
        <v>1988</v>
      </c>
      <c r="C4618">
        <f>_xlfn.MAXIFS(Table1[ScheduleWeekWritten],Table1[ScheduleSeason],Table1[[#This Row],[ScheduleSeason]])</f>
        <v>16</v>
      </c>
      <c r="D4618">
        <v>12</v>
      </c>
      <c r="E4618" cm="1">
        <f t="array" ref="E4618">_xlfn.XLOOKUP(Table1[[#This Row],[ScheduleWeekWritten]],Table3[Game],100+Table3[Increase],Table1[[#This Row],[ScheduleWeekWritten]])</f>
        <v>12</v>
      </c>
      <c r="F4618" t="b">
        <v>0</v>
      </c>
      <c r="G4618" t="s">
        <v>127</v>
      </c>
      <c r="H4618">
        <v>15</v>
      </c>
      <c r="I4618">
        <v>27</v>
      </c>
      <c r="J4618" t="s">
        <v>46</v>
      </c>
      <c r="K4618" t="s">
        <v>47</v>
      </c>
      <c r="L4618" t="str">
        <f>_xlfn.XLOOKUP(Table1[[#This Row],[TeamFavoriteID]],Table2[team_id],Table2[team_name],_xlfn.XLOOKUP(Table1[[#This Row],[TeamFavoriteID]],Table2[team_id_pfr],Table2[team_name],"Even"))</f>
        <v>Chicago Bears</v>
      </c>
      <c r="M4618">
        <v>-7</v>
      </c>
      <c r="N4618">
        <f>IF(Table1[[#This Row],[TeamFavorite]]=Table1[[#This Row],[TeamHome]],Table1[[#This Row],[ScoreAway]]-Table1[[#This Row],[ScoreHome]],Table1[[#This Row],[ScoreHome]]-Table1[[#This Row],[ScoreAway]])</f>
        <v>-12</v>
      </c>
      <c r="O4618">
        <f>IF(Table1[[#This Row],[SpreadActual]]&lt;Table1[[#This Row],[SpreadFavorite]],1,0)</f>
        <v>1</v>
      </c>
      <c r="P4618">
        <v>38</v>
      </c>
      <c r="Q4618" t="s">
        <v>130</v>
      </c>
      <c r="R4618" t="b">
        <v>0</v>
      </c>
      <c r="S4618">
        <v>77</v>
      </c>
      <c r="T4618">
        <v>10</v>
      </c>
      <c r="U4618">
        <v>76</v>
      </c>
    </row>
    <row r="4619" spans="1:22" x14ac:dyDescent="0.2">
      <c r="A4619" s="1">
        <v>32468</v>
      </c>
      <c r="B4619">
        <v>1988</v>
      </c>
      <c r="C4619">
        <f>_xlfn.MAXIFS(Table1[ScheduleWeekWritten],Table1[ScheduleSeason],Table1[[#This Row],[ScheduleSeason]])</f>
        <v>16</v>
      </c>
      <c r="D4619">
        <v>12</v>
      </c>
      <c r="E4619" cm="1">
        <f t="array" ref="E4619">_xlfn.XLOOKUP(Table1[[#This Row],[ScheduleWeekWritten]],Table3[Game],100+Table3[Increase],Table1[[#This Row],[ScheduleWeekWritten]])</f>
        <v>12</v>
      </c>
      <c r="F4619" t="b">
        <v>0</v>
      </c>
      <c r="G4619" t="s">
        <v>53</v>
      </c>
      <c r="H4619">
        <v>37</v>
      </c>
      <c r="I4619">
        <v>21</v>
      </c>
      <c r="J4619" t="s">
        <v>61</v>
      </c>
      <c r="K4619" t="s">
        <v>87</v>
      </c>
      <c r="L4619" t="str">
        <f>_xlfn.XLOOKUP(Table1[[#This Row],[TeamFavoriteID]],Table2[team_id],Table2[team_name],_xlfn.XLOOKUP(Table1[[#This Row],[TeamFavoriteID]],Table2[team_id_pfr],Table2[team_name],"Even"))</f>
        <v>San Francisco 49ers</v>
      </c>
      <c r="M4619">
        <v>-3.5</v>
      </c>
      <c r="N4619">
        <f>IF(Table1[[#This Row],[TeamFavorite]]=Table1[[#This Row],[TeamHome]],Table1[[#This Row],[ScoreAway]]-Table1[[#This Row],[ScoreHome]],Table1[[#This Row],[ScoreHome]]-Table1[[#This Row],[ScoreAway]])</f>
        <v>-16</v>
      </c>
      <c r="O4619">
        <f>IF(Table1[[#This Row],[SpreadActual]]&lt;Table1[[#This Row],[SpreadFavorite]],1,0)</f>
        <v>1</v>
      </c>
      <c r="P4619">
        <v>43</v>
      </c>
      <c r="Q4619" t="s">
        <v>118</v>
      </c>
      <c r="R4619" t="b">
        <v>0</v>
      </c>
      <c r="S4619">
        <v>51</v>
      </c>
      <c r="T4619">
        <v>8</v>
      </c>
      <c r="U4619">
        <v>89</v>
      </c>
    </row>
    <row r="4620" spans="1:22" x14ac:dyDescent="0.2">
      <c r="A4620" s="1">
        <v>32471</v>
      </c>
      <c r="B4620">
        <v>1988</v>
      </c>
      <c r="C4620">
        <f>_xlfn.MAXIFS(Table1[ScheduleWeekWritten],Table1[ScheduleSeason],Table1[[#This Row],[ScheduleSeason]])</f>
        <v>16</v>
      </c>
      <c r="D4620">
        <v>13</v>
      </c>
      <c r="E4620" cm="1">
        <f t="array" ref="E4620">_xlfn.XLOOKUP(Table1[[#This Row],[ScheduleWeekWritten]],Table3[Game],100+Table3[Increase],Table1[[#This Row],[ScheduleWeekWritten]])</f>
        <v>13</v>
      </c>
      <c r="F4620" t="b">
        <v>0</v>
      </c>
      <c r="G4620" t="s">
        <v>67</v>
      </c>
      <c r="H4620">
        <v>17</v>
      </c>
      <c r="I4620">
        <v>25</v>
      </c>
      <c r="J4620" t="s">
        <v>23</v>
      </c>
      <c r="K4620" t="s">
        <v>25</v>
      </c>
      <c r="L4620" t="str">
        <f>_xlfn.XLOOKUP(Table1[[#This Row],[TeamFavoriteID]],Table2[team_id],Table2[team_name],_xlfn.XLOOKUP(Table1[[#This Row],[TeamFavoriteID]],Table2[team_id_pfr],Table2[team_name],"Even"))</f>
        <v>Houston Oilers</v>
      </c>
      <c r="M4620">
        <v>-5.5</v>
      </c>
      <c r="N4620">
        <f>IF(Table1[[#This Row],[TeamFavorite]]=Table1[[#This Row],[TeamHome]],Table1[[#This Row],[ScoreAway]]-Table1[[#This Row],[ScoreHome]],Table1[[#This Row],[ScoreHome]]-Table1[[#This Row],[ScoreAway]])</f>
        <v>-8</v>
      </c>
      <c r="O4620">
        <f>IF(Table1[[#This Row],[SpreadActual]]&lt;Table1[[#This Row],[SpreadFavorite]],1,0)</f>
        <v>1</v>
      </c>
      <c r="P4620">
        <v>47</v>
      </c>
      <c r="Q4620" t="s">
        <v>119</v>
      </c>
      <c r="R4620" t="b">
        <v>0</v>
      </c>
      <c r="S4620">
        <v>57</v>
      </c>
      <c r="T4620">
        <v>17</v>
      </c>
      <c r="U4620">
        <v>58</v>
      </c>
    </row>
    <row r="4621" spans="1:22" x14ac:dyDescent="0.2">
      <c r="A4621" s="1">
        <v>32471</v>
      </c>
      <c r="B4621">
        <v>1988</v>
      </c>
      <c r="C4621">
        <f>_xlfn.MAXIFS(Table1[ScheduleWeekWritten],Table1[ScheduleSeason],Table1[[#This Row],[ScheduleSeason]])</f>
        <v>16</v>
      </c>
      <c r="D4621">
        <v>13</v>
      </c>
      <c r="E4621" cm="1">
        <f t="array" ref="E4621">_xlfn.XLOOKUP(Table1[[#This Row],[ScheduleWeekWritten]],Table3[Game],100+Table3[Increase],Table1[[#This Row],[ScheduleWeekWritten]])</f>
        <v>13</v>
      </c>
      <c r="F4621" t="b">
        <v>0</v>
      </c>
      <c r="G4621" t="s">
        <v>45</v>
      </c>
      <c r="H4621">
        <v>0</v>
      </c>
      <c r="I4621">
        <v>23</v>
      </c>
      <c r="J4621" t="s">
        <v>54</v>
      </c>
      <c r="K4621" t="s">
        <v>55</v>
      </c>
      <c r="L4621" t="str">
        <f>_xlfn.XLOOKUP(Table1[[#This Row],[TeamFavoriteID]],Table2[team_id],Table2[team_name],_xlfn.XLOOKUP(Table1[[#This Row],[TeamFavoriteID]],Table2[team_id_pfr],Table2[team_name],"Even"))</f>
        <v>Minnesota Vikings</v>
      </c>
      <c r="M4621">
        <v>-6.5</v>
      </c>
      <c r="N4621">
        <f>IF(Table1[[#This Row],[TeamFavorite]]=Table1[[#This Row],[TeamHome]],Table1[[#This Row],[ScoreAway]]-Table1[[#This Row],[ScoreHome]],Table1[[#This Row],[ScoreHome]]-Table1[[#This Row],[ScoreAway]])</f>
        <v>-23</v>
      </c>
      <c r="O4621">
        <f>IF(Table1[[#This Row],[SpreadActual]]&lt;Table1[[#This Row],[SpreadFavorite]],1,0)</f>
        <v>1</v>
      </c>
      <c r="P4621">
        <v>38</v>
      </c>
      <c r="Q4621" t="s">
        <v>125</v>
      </c>
      <c r="R4621" t="b">
        <v>0</v>
      </c>
      <c r="S4621">
        <v>72</v>
      </c>
      <c r="T4621">
        <v>0</v>
      </c>
      <c r="V4621" t="s">
        <v>103</v>
      </c>
    </row>
    <row r="4622" spans="1:22" x14ac:dyDescent="0.2">
      <c r="A4622" s="1">
        <v>32474</v>
      </c>
      <c r="B4622">
        <v>1988</v>
      </c>
      <c r="C4622">
        <f>_xlfn.MAXIFS(Table1[ScheduleWeekWritten],Table1[ScheduleSeason],Table1[[#This Row],[ScheduleSeason]])</f>
        <v>16</v>
      </c>
      <c r="D4622">
        <v>13</v>
      </c>
      <c r="E4622" cm="1">
        <f t="array" ref="E4622">_xlfn.XLOOKUP(Table1[[#This Row],[ScheduleWeekWritten]],Table3[Game],100+Table3[Increase],Table1[[#This Row],[ScheduleWeekWritten]])</f>
        <v>13</v>
      </c>
      <c r="F4622" t="b">
        <v>0</v>
      </c>
      <c r="G4622" t="s">
        <v>38</v>
      </c>
      <c r="H4622">
        <v>17</v>
      </c>
      <c r="I4622">
        <v>10</v>
      </c>
      <c r="J4622" t="s">
        <v>127</v>
      </c>
      <c r="K4622" t="s">
        <v>109</v>
      </c>
      <c r="L4622" t="str">
        <f>_xlfn.XLOOKUP(Table1[[#This Row],[TeamFavoriteID]],Table2[team_id],Table2[team_name],_xlfn.XLOOKUP(Table1[[#This Row],[TeamFavoriteID]],Table2[team_id_pfr],Table2[team_name],"Even"))</f>
        <v>Atlanta Falcons</v>
      </c>
      <c r="M4622">
        <v>-4.5</v>
      </c>
      <c r="N4622">
        <f>IF(Table1[[#This Row],[TeamFavorite]]=Table1[[#This Row],[TeamHome]],Table1[[#This Row],[ScoreAway]]-Table1[[#This Row],[ScoreHome]],Table1[[#This Row],[ScoreHome]]-Table1[[#This Row],[ScoreAway]])</f>
        <v>-7</v>
      </c>
      <c r="O4622">
        <f>IF(Table1[[#This Row],[SpreadActual]]&lt;Table1[[#This Row],[SpreadFavorite]],1,0)</f>
        <v>1</v>
      </c>
      <c r="P4622">
        <v>40</v>
      </c>
      <c r="Q4622" t="s">
        <v>41</v>
      </c>
      <c r="R4622" t="b">
        <v>0</v>
      </c>
      <c r="S4622">
        <v>61</v>
      </c>
      <c r="T4622">
        <v>14</v>
      </c>
      <c r="U4622">
        <v>86</v>
      </c>
    </row>
    <row r="4623" spans="1:22" x14ac:dyDescent="0.2">
      <c r="A4623" s="1">
        <v>32474</v>
      </c>
      <c r="B4623">
        <v>1988</v>
      </c>
      <c r="C4623">
        <f>_xlfn.MAXIFS(Table1[ScheduleWeekWritten],Table1[ScheduleSeason],Table1[[#This Row],[ScheduleSeason]])</f>
        <v>16</v>
      </c>
      <c r="D4623">
        <v>13</v>
      </c>
      <c r="E4623" cm="1">
        <f t="array" ref="E4623">_xlfn.XLOOKUP(Table1[[#This Row],[ScheduleWeekWritten]],Table3[Game],100+Table3[Increase],Table1[[#This Row],[ScheduleWeekWritten]])</f>
        <v>13</v>
      </c>
      <c r="F4623" t="b">
        <v>0</v>
      </c>
      <c r="G4623" t="s">
        <v>46</v>
      </c>
      <c r="H4623">
        <v>16</v>
      </c>
      <c r="I4623">
        <v>0</v>
      </c>
      <c r="J4623" t="s">
        <v>33</v>
      </c>
      <c r="K4623" t="s">
        <v>47</v>
      </c>
      <c r="L4623" t="str">
        <f>_xlfn.XLOOKUP(Table1[[#This Row],[TeamFavoriteID]],Table2[team_id],Table2[team_name],_xlfn.XLOOKUP(Table1[[#This Row],[TeamFavoriteID]],Table2[team_id_pfr],Table2[team_name],"Even"))</f>
        <v>Chicago Bears</v>
      </c>
      <c r="M4623">
        <v>-13</v>
      </c>
      <c r="N4623">
        <f>IF(Table1[[#This Row],[TeamFavorite]]=Table1[[#This Row],[TeamHome]],Table1[[#This Row],[ScoreAway]]-Table1[[#This Row],[ScoreHome]],Table1[[#This Row],[ScoreHome]]-Table1[[#This Row],[ScoreAway]])</f>
        <v>-16</v>
      </c>
      <c r="O4623">
        <f>IF(Table1[[#This Row],[SpreadActual]]&lt;Table1[[#This Row],[SpreadFavorite]],1,0)</f>
        <v>1</v>
      </c>
      <c r="P4623">
        <v>34</v>
      </c>
      <c r="Q4623" t="s">
        <v>114</v>
      </c>
      <c r="R4623" t="b">
        <v>0</v>
      </c>
      <c r="S4623">
        <v>43</v>
      </c>
      <c r="T4623">
        <v>20</v>
      </c>
      <c r="U4623">
        <v>81</v>
      </c>
    </row>
    <row r="4624" spans="1:22" x14ac:dyDescent="0.2">
      <c r="A4624" s="1">
        <v>32474</v>
      </c>
      <c r="B4624">
        <v>1988</v>
      </c>
      <c r="C4624">
        <f>_xlfn.MAXIFS(Table1[ScheduleWeekWritten],Table1[ScheduleSeason],Table1[[#This Row],[ScheduleSeason]])</f>
        <v>16</v>
      </c>
      <c r="D4624">
        <v>13</v>
      </c>
      <c r="E4624" cm="1">
        <f t="array" ref="E4624">_xlfn.XLOOKUP(Table1[[#This Row],[ScheduleWeekWritten]],Table3[Game],100+Table3[Increase],Table1[[#This Row],[ScheduleWeekWritten]])</f>
        <v>13</v>
      </c>
      <c r="F4624" t="b">
        <v>0</v>
      </c>
      <c r="G4624" t="s">
        <v>101</v>
      </c>
      <c r="H4624">
        <v>35</v>
      </c>
      <c r="I4624">
        <v>21</v>
      </c>
      <c r="J4624" t="s">
        <v>28</v>
      </c>
      <c r="K4624" t="s">
        <v>104</v>
      </c>
      <c r="L4624" t="str">
        <f>_xlfn.XLOOKUP(Table1[[#This Row],[TeamFavoriteID]],Table2[team_id],Table2[team_name],_xlfn.XLOOKUP(Table1[[#This Row],[TeamFavoriteID]],Table2[team_id_pfr],Table2[team_name],"Even"))</f>
        <v>Cincinnati Bengals</v>
      </c>
      <c r="M4624">
        <v>-3.5</v>
      </c>
      <c r="N4624">
        <f>IF(Table1[[#This Row],[TeamFavorite]]=Table1[[#This Row],[TeamHome]],Table1[[#This Row],[ScoreAway]]-Table1[[#This Row],[ScoreHome]],Table1[[#This Row],[ScoreHome]]-Table1[[#This Row],[ScoreAway]])</f>
        <v>-14</v>
      </c>
      <c r="O4624">
        <f>IF(Table1[[#This Row],[SpreadActual]]&lt;Table1[[#This Row],[SpreadFavorite]],1,0)</f>
        <v>1</v>
      </c>
      <c r="P4624">
        <v>41</v>
      </c>
      <c r="Q4624" t="s">
        <v>111</v>
      </c>
      <c r="R4624" t="b">
        <v>0</v>
      </c>
      <c r="S4624">
        <v>54</v>
      </c>
      <c r="T4624">
        <v>19</v>
      </c>
      <c r="U4624">
        <v>82</v>
      </c>
    </row>
    <row r="4625" spans="1:22" x14ac:dyDescent="0.2">
      <c r="A4625" s="1">
        <v>32474</v>
      </c>
      <c r="B4625">
        <v>1988</v>
      </c>
      <c r="C4625">
        <f>_xlfn.MAXIFS(Table1[ScheduleWeekWritten],Table1[ScheduleSeason],Table1[[#This Row],[ScheduleSeason]])</f>
        <v>16</v>
      </c>
      <c r="D4625">
        <v>13</v>
      </c>
      <c r="E4625" cm="1">
        <f t="array" ref="E4625">_xlfn.XLOOKUP(Table1[[#This Row],[ScheduleWeekWritten]],Table3[Game],100+Table3[Increase],Table1[[#This Row],[ScheduleWeekWritten]])</f>
        <v>13</v>
      </c>
      <c r="F4625" t="b">
        <v>0</v>
      </c>
      <c r="G4625" t="s">
        <v>24</v>
      </c>
      <c r="H4625">
        <v>35</v>
      </c>
      <c r="I4625">
        <v>24</v>
      </c>
      <c r="J4625" t="s">
        <v>39</v>
      </c>
      <c r="K4625" t="s">
        <v>89</v>
      </c>
      <c r="L4625" t="str">
        <f>_xlfn.XLOOKUP(Table1[[#This Row],[TeamFavoriteID]],Table2[team_id],Table2[team_name],_xlfn.XLOOKUP(Table1[[#This Row],[TeamFavoriteID]],Table2[team_id_pfr],Table2[team_name],"Even"))</f>
        <v>Even</v>
      </c>
      <c r="M4625">
        <v>0</v>
      </c>
      <c r="N4625">
        <f>IF(Table1[[#This Row],[TeamFavorite]]=Table1[[#This Row],[TeamHome]],Table1[[#This Row],[ScoreAway]]-Table1[[#This Row],[ScoreHome]],Table1[[#This Row],[ScoreHome]]-Table1[[#This Row],[ScoreAway]])</f>
        <v>11</v>
      </c>
      <c r="O4625">
        <f>IF(Table1[[#This Row],[SpreadActual]]&lt;Table1[[#This Row],[SpreadFavorite]],1,0)</f>
        <v>0</v>
      </c>
      <c r="P4625">
        <v>39</v>
      </c>
      <c r="Q4625" t="s">
        <v>71</v>
      </c>
      <c r="R4625" t="b">
        <v>0</v>
      </c>
      <c r="S4625">
        <v>23</v>
      </c>
      <c r="T4625">
        <v>8</v>
      </c>
      <c r="U4625">
        <v>62</v>
      </c>
    </row>
    <row r="4626" spans="1:22" x14ac:dyDescent="0.2">
      <c r="A4626" s="1">
        <v>32474</v>
      </c>
      <c r="B4626">
        <v>1988</v>
      </c>
      <c r="C4626">
        <f>_xlfn.MAXIFS(Table1[ScheduleWeekWritten],Table1[ScheduleSeason],Table1[[#This Row],[ScheduleSeason]])</f>
        <v>16</v>
      </c>
      <c r="D4626">
        <v>13</v>
      </c>
      <c r="E4626" cm="1">
        <f t="array" ref="E4626">_xlfn.XLOOKUP(Table1[[#This Row],[ScheduleWeekWritten]],Table3[Game],100+Table3[Increase],Table1[[#This Row],[ScheduleWeekWritten]])</f>
        <v>13</v>
      </c>
      <c r="F4626" t="b">
        <v>0</v>
      </c>
      <c r="G4626" t="s">
        <v>140</v>
      </c>
      <c r="H4626">
        <v>24</v>
      </c>
      <c r="I4626">
        <v>21</v>
      </c>
      <c r="J4626" t="s">
        <v>115</v>
      </c>
      <c r="K4626" t="s">
        <v>72</v>
      </c>
      <c r="L4626" t="str">
        <f>_xlfn.XLOOKUP(Table1[[#This Row],[TeamFavoriteID]],Table2[team_id],Table2[team_name],_xlfn.XLOOKUP(Table1[[#This Row],[TeamFavoriteID]],Table2[team_id_pfr],Table2[team_name],"Even"))</f>
        <v>Baltimore Colts</v>
      </c>
      <c r="M4626">
        <v>-5.5</v>
      </c>
      <c r="N4626">
        <f>IF(Table1[[#This Row],[TeamFavorite]]=Table1[[#This Row],[TeamHome]],Table1[[#This Row],[ScoreAway]]-Table1[[#This Row],[ScoreHome]],Table1[[#This Row],[ScoreHome]]-Table1[[#This Row],[ScoreAway]])</f>
        <v>3</v>
      </c>
      <c r="O4626">
        <f>IF(Table1[[#This Row],[SpreadActual]]&lt;Table1[[#This Row],[SpreadFavorite]],1,0)</f>
        <v>0</v>
      </c>
      <c r="P4626">
        <v>37</v>
      </c>
      <c r="Q4626" t="s">
        <v>141</v>
      </c>
      <c r="R4626" t="b">
        <v>0</v>
      </c>
      <c r="S4626">
        <v>72</v>
      </c>
      <c r="T4626">
        <v>0</v>
      </c>
      <c r="V4626" t="s">
        <v>103</v>
      </c>
    </row>
    <row r="4627" spans="1:22" x14ac:dyDescent="0.2">
      <c r="A4627" s="1">
        <v>32474</v>
      </c>
      <c r="B4627">
        <v>1988</v>
      </c>
      <c r="C4627">
        <f>_xlfn.MAXIFS(Table1[ScheduleWeekWritten],Table1[ScheduleSeason],Table1[[#This Row],[ScheduleSeason]])</f>
        <v>16</v>
      </c>
      <c r="D4627">
        <v>13</v>
      </c>
      <c r="E4627" cm="1">
        <f t="array" ref="E4627">_xlfn.XLOOKUP(Table1[[#This Row],[ScheduleWeekWritten]],Table3[Game],100+Table3[Increase],Table1[[#This Row],[ScheduleWeekWritten]])</f>
        <v>13</v>
      </c>
      <c r="F4627" t="b">
        <v>0</v>
      </c>
      <c r="G4627" t="s">
        <v>95</v>
      </c>
      <c r="H4627">
        <v>12</v>
      </c>
      <c r="I4627">
        <v>13</v>
      </c>
      <c r="J4627" t="s">
        <v>50</v>
      </c>
      <c r="K4627" t="s">
        <v>98</v>
      </c>
      <c r="L4627" t="str">
        <f>_xlfn.XLOOKUP(Table1[[#This Row],[TeamFavoriteID]],Table2[team_id],Table2[team_name],_xlfn.XLOOKUP(Table1[[#This Row],[TeamFavoriteID]],Table2[team_id_pfr],Table2[team_name],"Even"))</f>
        <v>New Orleans Saints</v>
      </c>
      <c r="M4627">
        <v>-5.5</v>
      </c>
      <c r="N4627">
        <f>IF(Table1[[#This Row],[TeamFavorite]]=Table1[[#This Row],[TeamHome]],Table1[[#This Row],[ScoreAway]]-Table1[[#This Row],[ScoreHome]],Table1[[#This Row],[ScoreHome]]-Table1[[#This Row],[ScoreAway]])</f>
        <v>1</v>
      </c>
      <c r="O4627">
        <f>IF(Table1[[#This Row],[SpreadActual]]&lt;Table1[[#This Row],[SpreadFavorite]],1,0)</f>
        <v>0</v>
      </c>
      <c r="P4627">
        <v>38</v>
      </c>
      <c r="Q4627" t="s">
        <v>124</v>
      </c>
      <c r="R4627" t="b">
        <v>0</v>
      </c>
      <c r="S4627">
        <v>72</v>
      </c>
      <c r="T4627">
        <v>0</v>
      </c>
      <c r="V4627" t="s">
        <v>103</v>
      </c>
    </row>
    <row r="4628" spans="1:22" x14ac:dyDescent="0.2">
      <c r="A4628" s="1">
        <v>32474</v>
      </c>
      <c r="B4628">
        <v>1988</v>
      </c>
      <c r="C4628">
        <f>_xlfn.MAXIFS(Table1[ScheduleWeekWritten],Table1[ScheduleSeason],Table1[[#This Row],[ScheduleSeason]])</f>
        <v>16</v>
      </c>
      <c r="D4628">
        <v>13</v>
      </c>
      <c r="E4628" cm="1">
        <f t="array" ref="E4628">_xlfn.XLOOKUP(Table1[[#This Row],[ScheduleWeekWritten]],Table3[Game],100+Table3[Increase],Table1[[#This Row],[ScheduleWeekWritten]])</f>
        <v>13</v>
      </c>
      <c r="F4628" t="b">
        <v>0</v>
      </c>
      <c r="G4628" t="s">
        <v>31</v>
      </c>
      <c r="H4628">
        <v>38</v>
      </c>
      <c r="I4628">
        <v>34</v>
      </c>
      <c r="J4628" t="s">
        <v>19</v>
      </c>
      <c r="K4628" t="s">
        <v>32</v>
      </c>
      <c r="L4628" t="str">
        <f>_xlfn.XLOOKUP(Table1[[#This Row],[TeamFavoriteID]],Table2[team_id],Table2[team_name],_xlfn.XLOOKUP(Table1[[#This Row],[TeamFavoriteID]],Table2[team_id_pfr],Table2[team_name],"Even"))</f>
        <v>New York Jets</v>
      </c>
      <c r="M4628">
        <v>-2.5</v>
      </c>
      <c r="N4628">
        <f>IF(Table1[[#This Row],[TeamFavorite]]=Table1[[#This Row],[TeamHome]],Table1[[#This Row],[ScoreAway]]-Table1[[#This Row],[ScoreHome]],Table1[[#This Row],[ScoreHome]]-Table1[[#This Row],[ScoreAway]])</f>
        <v>-4</v>
      </c>
      <c r="O4628">
        <f>IF(Table1[[#This Row],[SpreadActual]]&lt;Table1[[#This Row],[SpreadFavorite]],1,0)</f>
        <v>1</v>
      </c>
      <c r="P4628">
        <v>38</v>
      </c>
      <c r="Q4628" t="s">
        <v>126</v>
      </c>
      <c r="R4628" t="b">
        <v>0</v>
      </c>
      <c r="S4628">
        <v>54</v>
      </c>
      <c r="T4628">
        <v>9</v>
      </c>
      <c r="U4628">
        <v>86</v>
      </c>
    </row>
    <row r="4629" spans="1:22" x14ac:dyDescent="0.2">
      <c r="A4629" s="1">
        <v>32474</v>
      </c>
      <c r="B4629">
        <v>1988</v>
      </c>
      <c r="C4629">
        <f>_xlfn.MAXIFS(Table1[ScheduleWeekWritten],Table1[ScheduleSeason],Table1[[#This Row],[ScheduleSeason]])</f>
        <v>16</v>
      </c>
      <c r="D4629">
        <v>13</v>
      </c>
      <c r="E4629" cm="1">
        <f t="array" ref="E4629">_xlfn.XLOOKUP(Table1[[#This Row],[ScheduleWeekWritten]],Table3[Game],100+Table3[Increase],Table1[[#This Row],[ScheduleWeekWritten]])</f>
        <v>13</v>
      </c>
      <c r="F4629" t="b">
        <v>0</v>
      </c>
      <c r="G4629" t="s">
        <v>58</v>
      </c>
      <c r="H4629">
        <v>31</v>
      </c>
      <c r="I4629">
        <v>21</v>
      </c>
      <c r="J4629" t="s">
        <v>145</v>
      </c>
      <c r="K4629" t="s">
        <v>77</v>
      </c>
      <c r="L4629" t="str">
        <f>_xlfn.XLOOKUP(Table1[[#This Row],[TeamFavoriteID]],Table2[team_id],Table2[team_name],_xlfn.XLOOKUP(Table1[[#This Row],[TeamFavoriteID]],Table2[team_id_pfr],Table2[team_name],"Even"))</f>
        <v>Philadelphia Eagles</v>
      </c>
      <c r="M4629">
        <v>-5.5</v>
      </c>
      <c r="N4629">
        <f>IF(Table1[[#This Row],[TeamFavorite]]=Table1[[#This Row],[TeamHome]],Table1[[#This Row],[ScoreAway]]-Table1[[#This Row],[ScoreHome]],Table1[[#This Row],[ScoreHome]]-Table1[[#This Row],[ScoreAway]])</f>
        <v>-10</v>
      </c>
      <c r="O4629">
        <f>IF(Table1[[#This Row],[SpreadActual]]&lt;Table1[[#This Row],[SpreadFavorite]],1,0)</f>
        <v>1</v>
      </c>
      <c r="P4629">
        <v>45</v>
      </c>
      <c r="Q4629" t="s">
        <v>112</v>
      </c>
      <c r="R4629" t="b">
        <v>0</v>
      </c>
      <c r="S4629">
        <v>55</v>
      </c>
      <c r="T4629">
        <v>11</v>
      </c>
      <c r="U4629">
        <v>88</v>
      </c>
    </row>
    <row r="4630" spans="1:22" x14ac:dyDescent="0.2">
      <c r="A4630" s="1">
        <v>32474</v>
      </c>
      <c r="B4630">
        <v>1988</v>
      </c>
      <c r="C4630">
        <f>_xlfn.MAXIFS(Table1[ScheduleWeekWritten],Table1[ScheduleSeason],Table1[[#This Row],[ScheduleSeason]])</f>
        <v>16</v>
      </c>
      <c r="D4630">
        <v>13</v>
      </c>
      <c r="E4630" cm="1">
        <f t="array" ref="E4630">_xlfn.XLOOKUP(Table1[[#This Row],[ScheduleWeekWritten]],Table3[Game],100+Table3[Increase],Table1[[#This Row],[ScheduleWeekWritten]])</f>
        <v>13</v>
      </c>
      <c r="F4630" t="b">
        <v>0</v>
      </c>
      <c r="G4630" t="s">
        <v>49</v>
      </c>
      <c r="H4630">
        <v>16</v>
      </c>
      <c r="I4630">
        <v>10</v>
      </c>
      <c r="J4630" t="s">
        <v>42</v>
      </c>
      <c r="K4630" t="s">
        <v>51</v>
      </c>
      <c r="L4630" t="str">
        <f>_xlfn.XLOOKUP(Table1[[#This Row],[TeamFavoriteID]],Table2[team_id],Table2[team_name],_xlfn.XLOOKUP(Table1[[#This Row],[TeamFavoriteID]],Table2[team_id_pfr],Table2[team_name],"Even"))</f>
        <v>Pittsburgh Steelers</v>
      </c>
      <c r="M4630">
        <v>-2</v>
      </c>
      <c r="N4630">
        <f>IF(Table1[[#This Row],[TeamFavorite]]=Table1[[#This Row],[TeamHome]],Table1[[#This Row],[ScoreAway]]-Table1[[#This Row],[ScoreHome]],Table1[[#This Row],[ScoreHome]]-Table1[[#This Row],[ScoreAway]])</f>
        <v>-6</v>
      </c>
      <c r="O4630">
        <f>IF(Table1[[#This Row],[SpreadActual]]&lt;Table1[[#This Row],[SpreadFavorite]],1,0)</f>
        <v>1</v>
      </c>
      <c r="P4630">
        <v>40</v>
      </c>
      <c r="Q4630" t="s">
        <v>113</v>
      </c>
      <c r="R4630" t="b">
        <v>0</v>
      </c>
      <c r="S4630">
        <v>59</v>
      </c>
      <c r="T4630">
        <v>18</v>
      </c>
      <c r="U4630">
        <v>56</v>
      </c>
    </row>
    <row r="4631" spans="1:22" x14ac:dyDescent="0.2">
      <c r="A4631" s="1">
        <v>32474</v>
      </c>
      <c r="B4631">
        <v>1988</v>
      </c>
      <c r="C4631">
        <f>_xlfn.MAXIFS(Table1[ScheduleWeekWritten],Table1[ScheduleSeason],Table1[[#This Row],[ScheduleSeason]])</f>
        <v>16</v>
      </c>
      <c r="D4631">
        <v>13</v>
      </c>
      <c r="E4631" cm="1">
        <f t="array" ref="E4631">_xlfn.XLOOKUP(Table1[[#This Row],[ScheduleWeekWritten]],Table3[Game],100+Table3[Increase],Table1[[#This Row],[ScheduleWeekWritten]])</f>
        <v>13</v>
      </c>
      <c r="F4631" t="b">
        <v>0</v>
      </c>
      <c r="G4631" t="s">
        <v>27</v>
      </c>
      <c r="H4631">
        <v>10</v>
      </c>
      <c r="I4631">
        <v>48</v>
      </c>
      <c r="J4631" t="s">
        <v>53</v>
      </c>
      <c r="K4631" t="s">
        <v>87</v>
      </c>
      <c r="L4631" t="str">
        <f>_xlfn.XLOOKUP(Table1[[#This Row],[TeamFavoriteID]],Table2[team_id],Table2[team_name],_xlfn.XLOOKUP(Table1[[#This Row],[TeamFavoriteID]],Table2[team_id_pfr],Table2[team_name],"Even"))</f>
        <v>San Francisco 49ers</v>
      </c>
      <c r="M4631">
        <v>-7</v>
      </c>
      <c r="N4631">
        <f>IF(Table1[[#This Row],[TeamFavorite]]=Table1[[#This Row],[TeamHome]],Table1[[#This Row],[ScoreAway]]-Table1[[#This Row],[ScoreHome]],Table1[[#This Row],[ScoreHome]]-Table1[[#This Row],[ScoreAway]])</f>
        <v>-38</v>
      </c>
      <c r="O4631">
        <f>IF(Table1[[#This Row],[SpreadActual]]&lt;Table1[[#This Row],[SpreadFavorite]],1,0)</f>
        <v>1</v>
      </c>
      <c r="P4631">
        <v>38</v>
      </c>
      <c r="Q4631" t="s">
        <v>94</v>
      </c>
      <c r="R4631" t="b">
        <v>0</v>
      </c>
      <c r="S4631">
        <v>57</v>
      </c>
      <c r="T4631">
        <v>6</v>
      </c>
      <c r="U4631">
        <v>77</v>
      </c>
    </row>
    <row r="4632" spans="1:22" x14ac:dyDescent="0.2">
      <c r="A4632" s="1">
        <v>32474</v>
      </c>
      <c r="B4632">
        <v>1988</v>
      </c>
      <c r="C4632">
        <f>_xlfn.MAXIFS(Table1[ScheduleWeekWritten],Table1[ScheduleSeason],Table1[[#This Row],[ScheduleSeason]])</f>
        <v>16</v>
      </c>
      <c r="D4632">
        <v>13</v>
      </c>
      <c r="E4632" cm="1">
        <f t="array" ref="E4632">_xlfn.XLOOKUP(Table1[[#This Row],[ScheduleWeekWritten]],Table3[Game],100+Table3[Increase],Table1[[#This Row],[ScheduleWeekWritten]])</f>
        <v>13</v>
      </c>
      <c r="F4632" t="b">
        <v>0</v>
      </c>
      <c r="G4632" t="s">
        <v>61</v>
      </c>
      <c r="H4632">
        <v>13</v>
      </c>
      <c r="I4632">
        <v>17</v>
      </c>
      <c r="J4632" t="s">
        <v>62</v>
      </c>
      <c r="K4632" t="s">
        <v>85</v>
      </c>
      <c r="L4632" t="str">
        <f>_xlfn.XLOOKUP(Table1[[#This Row],[TeamFavoriteID]],Table2[team_id],Table2[team_name],_xlfn.XLOOKUP(Table1[[#This Row],[TeamFavoriteID]],Table2[team_id_pfr],Table2[team_name],"Even"))</f>
        <v>Washington Commanders</v>
      </c>
      <c r="M4632">
        <v>-1</v>
      </c>
      <c r="N4632">
        <f>IF(Table1[[#This Row],[TeamFavorite]]=Table1[[#This Row],[TeamHome]],Table1[[#This Row],[ScoreAway]]-Table1[[#This Row],[ScoreHome]],Table1[[#This Row],[ScoreHome]]-Table1[[#This Row],[ScoreAway]])</f>
        <v>-4</v>
      </c>
      <c r="O4632">
        <f>IF(Table1[[#This Row],[SpreadActual]]&lt;Table1[[#This Row],[SpreadFavorite]],1,0)</f>
        <v>1</v>
      </c>
      <c r="P4632">
        <v>41</v>
      </c>
      <c r="Q4632" t="s">
        <v>64</v>
      </c>
      <c r="R4632" t="b">
        <v>0</v>
      </c>
      <c r="S4632">
        <v>61</v>
      </c>
      <c r="T4632">
        <v>15</v>
      </c>
      <c r="U4632">
        <v>83</v>
      </c>
    </row>
    <row r="4633" spans="1:22" x14ac:dyDescent="0.2">
      <c r="A4633" s="1">
        <v>32475</v>
      </c>
      <c r="B4633">
        <v>1988</v>
      </c>
      <c r="C4633">
        <f>_xlfn.MAXIFS(Table1[ScheduleWeekWritten],Table1[ScheduleSeason],Table1[[#This Row],[ScheduleSeason]])</f>
        <v>16</v>
      </c>
      <c r="D4633">
        <v>13</v>
      </c>
      <c r="E4633" cm="1">
        <f t="array" ref="E4633">_xlfn.XLOOKUP(Table1[[#This Row],[ScheduleWeekWritten]],Table3[Game],100+Table3[Increase],Table1[[#This Row],[ScheduleWeekWritten]])</f>
        <v>13</v>
      </c>
      <c r="F4633" t="b">
        <v>0</v>
      </c>
      <c r="G4633" t="s">
        <v>128</v>
      </c>
      <c r="H4633">
        <v>35</v>
      </c>
      <c r="I4633">
        <v>27</v>
      </c>
      <c r="J4633" t="s">
        <v>138</v>
      </c>
      <c r="K4633" t="s">
        <v>132</v>
      </c>
      <c r="L4633" t="str">
        <f>_xlfn.XLOOKUP(Table1[[#This Row],[TeamFavoriteID]],Table2[team_id],Table2[team_name],_xlfn.XLOOKUP(Table1[[#This Row],[TeamFavoriteID]],Table2[team_id_pfr],Table2[team_name],"Even"))</f>
        <v>Seattle Seahawks</v>
      </c>
      <c r="M4633">
        <v>-2.5</v>
      </c>
      <c r="N4633">
        <f>IF(Table1[[#This Row],[TeamFavorite]]=Table1[[#This Row],[TeamHome]],Table1[[#This Row],[ScoreAway]]-Table1[[#This Row],[ScoreHome]],Table1[[#This Row],[ScoreHome]]-Table1[[#This Row],[ScoreAway]])</f>
        <v>-8</v>
      </c>
      <c r="O4633">
        <f>IF(Table1[[#This Row],[SpreadActual]]&lt;Table1[[#This Row],[SpreadFavorite]],1,0)</f>
        <v>1</v>
      </c>
      <c r="P4633">
        <v>38</v>
      </c>
      <c r="Q4633" t="s">
        <v>129</v>
      </c>
      <c r="R4633" t="b">
        <v>0</v>
      </c>
      <c r="S4633">
        <v>72</v>
      </c>
      <c r="T4633">
        <v>0</v>
      </c>
      <c r="V4633" t="s">
        <v>103</v>
      </c>
    </row>
    <row r="4634" spans="1:22" x14ac:dyDescent="0.2">
      <c r="A4634" s="1">
        <v>32481</v>
      </c>
      <c r="B4634">
        <v>1988</v>
      </c>
      <c r="C4634">
        <f>_xlfn.MAXIFS(Table1[ScheduleWeekWritten],Table1[ScheduleSeason],Table1[[#This Row],[ScheduleSeason]])</f>
        <v>16</v>
      </c>
      <c r="D4634">
        <v>14</v>
      </c>
      <c r="E4634" cm="1">
        <f t="array" ref="E4634">_xlfn.XLOOKUP(Table1[[#This Row],[ScheduleWeekWritten]],Table3[Game],100+Table3[Increase],Table1[[#This Row],[ScheduleWeekWritten]])</f>
        <v>14</v>
      </c>
      <c r="F4634" t="b">
        <v>0</v>
      </c>
      <c r="G4634" t="s">
        <v>38</v>
      </c>
      <c r="H4634">
        <v>3</v>
      </c>
      <c r="I4634">
        <v>13</v>
      </c>
      <c r="J4634" t="s">
        <v>53</v>
      </c>
      <c r="K4634" t="s">
        <v>87</v>
      </c>
      <c r="L4634" t="str">
        <f>_xlfn.XLOOKUP(Table1[[#This Row],[TeamFavoriteID]],Table2[team_id],Table2[team_name],_xlfn.XLOOKUP(Table1[[#This Row],[TeamFavoriteID]],Table2[team_id_pfr],Table2[team_name],"Even"))</f>
        <v>San Francisco 49ers</v>
      </c>
      <c r="M4634">
        <v>-7</v>
      </c>
      <c r="N4634">
        <f>IF(Table1[[#This Row],[TeamFavorite]]=Table1[[#This Row],[TeamHome]],Table1[[#This Row],[ScoreAway]]-Table1[[#This Row],[ScoreHome]],Table1[[#This Row],[ScoreHome]]-Table1[[#This Row],[ScoreAway]])</f>
        <v>-10</v>
      </c>
      <c r="O4634">
        <f>IF(Table1[[#This Row],[SpreadActual]]&lt;Table1[[#This Row],[SpreadFavorite]],1,0)</f>
        <v>1</v>
      </c>
      <c r="P4634">
        <v>41</v>
      </c>
      <c r="Q4634" t="s">
        <v>41</v>
      </c>
      <c r="R4634" t="b">
        <v>0</v>
      </c>
      <c r="S4634">
        <v>49</v>
      </c>
      <c r="T4634">
        <v>8</v>
      </c>
      <c r="U4634">
        <v>56</v>
      </c>
    </row>
    <row r="4635" spans="1:22" x14ac:dyDescent="0.2">
      <c r="A4635" s="1">
        <v>32481</v>
      </c>
      <c r="B4635">
        <v>1988</v>
      </c>
      <c r="C4635">
        <f>_xlfn.MAXIFS(Table1[ScheduleWeekWritten],Table1[ScheduleSeason],Table1[[#This Row],[ScheduleSeason]])</f>
        <v>16</v>
      </c>
      <c r="D4635">
        <v>14</v>
      </c>
      <c r="E4635" cm="1">
        <f t="array" ref="E4635">_xlfn.XLOOKUP(Table1[[#This Row],[ScheduleWeekWritten]],Table3[Game],100+Table3[Increase],Table1[[#This Row],[ScheduleWeekWritten]])</f>
        <v>14</v>
      </c>
      <c r="F4635" t="b">
        <v>0</v>
      </c>
      <c r="G4635" t="s">
        <v>101</v>
      </c>
      <c r="H4635">
        <v>27</v>
      </c>
      <c r="I4635">
        <v>10</v>
      </c>
      <c r="J4635" t="s">
        <v>27</v>
      </c>
      <c r="K4635" t="s">
        <v>104</v>
      </c>
      <c r="L4635" t="str">
        <f>_xlfn.XLOOKUP(Table1[[#This Row],[TeamFavoriteID]],Table2[team_id],Table2[team_name],_xlfn.XLOOKUP(Table1[[#This Row],[TeamFavoriteID]],Table2[team_id_pfr],Table2[team_name],"Even"))</f>
        <v>Cincinnati Bengals</v>
      </c>
      <c r="M4635">
        <v>-13</v>
      </c>
      <c r="N4635">
        <f>IF(Table1[[#This Row],[TeamFavorite]]=Table1[[#This Row],[TeamHome]],Table1[[#This Row],[ScoreAway]]-Table1[[#This Row],[ScoreHome]],Table1[[#This Row],[ScoreHome]]-Table1[[#This Row],[ScoreAway]])</f>
        <v>-17</v>
      </c>
      <c r="O4635">
        <f>IF(Table1[[#This Row],[SpreadActual]]&lt;Table1[[#This Row],[SpreadFavorite]],1,0)</f>
        <v>1</v>
      </c>
      <c r="P4635">
        <v>44</v>
      </c>
      <c r="Q4635" t="s">
        <v>111</v>
      </c>
      <c r="R4635" t="b">
        <v>0</v>
      </c>
      <c r="S4635">
        <v>37</v>
      </c>
      <c r="T4635">
        <v>13</v>
      </c>
      <c r="U4635">
        <v>55</v>
      </c>
    </row>
    <row r="4636" spans="1:22" x14ac:dyDescent="0.2">
      <c r="A4636" s="1">
        <v>32481</v>
      </c>
      <c r="B4636">
        <v>1988</v>
      </c>
      <c r="C4636">
        <f>_xlfn.MAXIFS(Table1[ScheduleWeekWritten],Table1[ScheduleSeason],Table1[[#This Row],[ScheduleSeason]])</f>
        <v>16</v>
      </c>
      <c r="D4636">
        <v>14</v>
      </c>
      <c r="E4636" cm="1">
        <f t="array" ref="E4636">_xlfn.XLOOKUP(Table1[[#This Row],[ScheduleWeekWritten]],Table3[Game],100+Table3[Increase],Table1[[#This Row],[ScheduleWeekWritten]])</f>
        <v>14</v>
      </c>
      <c r="F4636" t="b">
        <v>0</v>
      </c>
      <c r="G4636" t="s">
        <v>62</v>
      </c>
      <c r="H4636">
        <v>24</v>
      </c>
      <c r="I4636">
        <v>21</v>
      </c>
      <c r="J4636" t="s">
        <v>67</v>
      </c>
      <c r="K4636" t="s">
        <v>63</v>
      </c>
      <c r="L4636" t="str">
        <f>_xlfn.XLOOKUP(Table1[[#This Row],[TeamFavoriteID]],Table2[team_id],Table2[team_name],_xlfn.XLOOKUP(Table1[[#This Row],[TeamFavoriteID]],Table2[team_id_pfr],Table2[team_name],"Even"))</f>
        <v>Cleveland Browns</v>
      </c>
      <c r="M4636">
        <v>-11</v>
      </c>
      <c r="N4636">
        <f>IF(Table1[[#This Row],[TeamFavorite]]=Table1[[#This Row],[TeamHome]],Table1[[#This Row],[ScoreAway]]-Table1[[#This Row],[ScoreHome]],Table1[[#This Row],[ScoreHome]]-Table1[[#This Row],[ScoreAway]])</f>
        <v>-3</v>
      </c>
      <c r="O4636">
        <f>IF(Table1[[#This Row],[SpreadActual]]&lt;Table1[[#This Row],[SpreadFavorite]],1,0)</f>
        <v>0</v>
      </c>
      <c r="P4636">
        <v>37</v>
      </c>
      <c r="Q4636" t="s">
        <v>66</v>
      </c>
      <c r="R4636" t="b">
        <v>0</v>
      </c>
      <c r="S4636">
        <v>35</v>
      </c>
      <c r="T4636">
        <v>16</v>
      </c>
      <c r="U4636">
        <v>58</v>
      </c>
    </row>
    <row r="4637" spans="1:22" x14ac:dyDescent="0.2">
      <c r="A4637" s="1">
        <v>32481</v>
      </c>
      <c r="B4637">
        <v>1988</v>
      </c>
      <c r="C4637">
        <f>_xlfn.MAXIFS(Table1[ScheduleWeekWritten],Table1[ScheduleSeason],Table1[[#This Row],[ScheduleSeason]])</f>
        <v>16</v>
      </c>
      <c r="D4637">
        <v>14</v>
      </c>
      <c r="E4637" cm="1">
        <f t="array" ref="E4637">_xlfn.XLOOKUP(Table1[[#This Row],[ScheduleWeekWritten]],Table3[Game],100+Table3[Increase],Table1[[#This Row],[ScheduleWeekWritten]])</f>
        <v>14</v>
      </c>
      <c r="F4637" t="b">
        <v>0</v>
      </c>
      <c r="G4637" t="s">
        <v>45</v>
      </c>
      <c r="H4637">
        <v>30</v>
      </c>
      <c r="I4637">
        <v>14</v>
      </c>
      <c r="J4637" t="s">
        <v>33</v>
      </c>
      <c r="K4637" t="s">
        <v>79</v>
      </c>
      <c r="L4637" t="str">
        <f>_xlfn.XLOOKUP(Table1[[#This Row],[TeamFavoriteID]],Table2[team_id],Table2[team_name],_xlfn.XLOOKUP(Table1[[#This Row],[TeamFavoriteID]],Table2[team_id_pfr],Table2[team_name],"Even"))</f>
        <v>Detroit Lions</v>
      </c>
      <c r="M4637">
        <v>-3.5</v>
      </c>
      <c r="N4637">
        <f>IF(Table1[[#This Row],[TeamFavorite]]=Table1[[#This Row],[TeamHome]],Table1[[#This Row],[ScoreAway]]-Table1[[#This Row],[ScoreHome]],Table1[[#This Row],[ScoreHome]]-Table1[[#This Row],[ScoreAway]])</f>
        <v>-16</v>
      </c>
      <c r="O4637">
        <f>IF(Table1[[#This Row],[SpreadActual]]&lt;Table1[[#This Row],[SpreadFavorite]],1,0)</f>
        <v>1</v>
      </c>
      <c r="P4637">
        <v>36</v>
      </c>
      <c r="Q4637" t="s">
        <v>125</v>
      </c>
      <c r="R4637" t="b">
        <v>0</v>
      </c>
      <c r="S4637">
        <v>72</v>
      </c>
      <c r="T4637">
        <v>0</v>
      </c>
      <c r="V4637" t="s">
        <v>103</v>
      </c>
    </row>
    <row r="4638" spans="1:22" x14ac:dyDescent="0.2">
      <c r="A4638" s="1">
        <v>32481</v>
      </c>
      <c r="B4638">
        <v>1988</v>
      </c>
      <c r="C4638">
        <f>_xlfn.MAXIFS(Table1[ScheduleWeekWritten],Table1[ScheduleSeason],Table1[[#This Row],[ScheduleSeason]])</f>
        <v>16</v>
      </c>
      <c r="D4638">
        <v>14</v>
      </c>
      <c r="E4638" cm="1">
        <f t="array" ref="E4638">_xlfn.XLOOKUP(Table1[[#This Row],[ScheduleWeekWritten]],Table3[Game],100+Table3[Increase],Table1[[#This Row],[ScheduleWeekWritten]])</f>
        <v>14</v>
      </c>
      <c r="F4638" t="b">
        <v>0</v>
      </c>
      <c r="G4638" t="s">
        <v>23</v>
      </c>
      <c r="H4638">
        <v>34</v>
      </c>
      <c r="I4638">
        <v>37</v>
      </c>
      <c r="J4638" t="s">
        <v>49</v>
      </c>
      <c r="K4638" t="s">
        <v>25</v>
      </c>
      <c r="L4638" t="str">
        <f>_xlfn.XLOOKUP(Table1[[#This Row],[TeamFavoriteID]],Table2[team_id],Table2[team_name],_xlfn.XLOOKUP(Table1[[#This Row],[TeamFavoriteID]],Table2[team_id_pfr],Table2[team_name],"Even"))</f>
        <v>Houston Oilers</v>
      </c>
      <c r="M4638">
        <v>-10</v>
      </c>
      <c r="N4638">
        <f>IF(Table1[[#This Row],[TeamFavorite]]=Table1[[#This Row],[TeamHome]],Table1[[#This Row],[ScoreAway]]-Table1[[#This Row],[ScoreHome]],Table1[[#This Row],[ScoreHome]]-Table1[[#This Row],[ScoreAway]])</f>
        <v>3</v>
      </c>
      <c r="O4638">
        <f>IF(Table1[[#This Row],[SpreadActual]]&lt;Table1[[#This Row],[SpreadFavorite]],1,0)</f>
        <v>0</v>
      </c>
      <c r="P4638">
        <v>46</v>
      </c>
      <c r="Q4638" t="s">
        <v>102</v>
      </c>
      <c r="R4638" t="b">
        <v>0</v>
      </c>
      <c r="S4638">
        <v>72</v>
      </c>
      <c r="T4638">
        <v>0</v>
      </c>
      <c r="V4638" t="s">
        <v>103</v>
      </c>
    </row>
    <row r="4639" spans="1:22" x14ac:dyDescent="0.2">
      <c r="A4639" s="1">
        <v>32481</v>
      </c>
      <c r="B4639">
        <v>1988</v>
      </c>
      <c r="C4639">
        <f>_xlfn.MAXIFS(Table1[ScheduleWeekWritten],Table1[ScheduleSeason],Table1[[#This Row],[ScheduleSeason]])</f>
        <v>16</v>
      </c>
      <c r="D4639">
        <v>14</v>
      </c>
      <c r="E4639" cm="1">
        <f t="array" ref="E4639">_xlfn.XLOOKUP(Table1[[#This Row],[ScheduleWeekWritten]],Table3[Game],100+Table3[Increase],Table1[[#This Row],[ScheduleWeekWritten]])</f>
        <v>14</v>
      </c>
      <c r="F4639" t="b">
        <v>0</v>
      </c>
      <c r="G4639" t="s">
        <v>42</v>
      </c>
      <c r="H4639">
        <v>38</v>
      </c>
      <c r="I4639">
        <v>34</v>
      </c>
      <c r="J4639" t="s">
        <v>31</v>
      </c>
      <c r="K4639" t="s">
        <v>75</v>
      </c>
      <c r="L4639" t="str">
        <f>_xlfn.XLOOKUP(Table1[[#This Row],[TeamFavoriteID]],Table2[team_id],Table2[team_name],_xlfn.XLOOKUP(Table1[[#This Row],[TeamFavoriteID]],Table2[team_id_pfr],Table2[team_name],"Even"))</f>
        <v>Kansas City Chiefs</v>
      </c>
      <c r="M4639">
        <v>-1</v>
      </c>
      <c r="N4639">
        <f>IF(Table1[[#This Row],[TeamFavorite]]=Table1[[#This Row],[TeamHome]],Table1[[#This Row],[ScoreAway]]-Table1[[#This Row],[ScoreHome]],Table1[[#This Row],[ScoreHome]]-Table1[[#This Row],[ScoreAway]])</f>
        <v>-4</v>
      </c>
      <c r="O4639">
        <f>IF(Table1[[#This Row],[SpreadActual]]&lt;Table1[[#This Row],[SpreadFavorite]],1,0)</f>
        <v>1</v>
      </c>
      <c r="P4639">
        <v>38</v>
      </c>
      <c r="Q4639" t="s">
        <v>117</v>
      </c>
      <c r="R4639" t="b">
        <v>0</v>
      </c>
      <c r="S4639">
        <v>35</v>
      </c>
      <c r="T4639">
        <v>11</v>
      </c>
      <c r="U4639">
        <v>72</v>
      </c>
    </row>
    <row r="4640" spans="1:22" x14ac:dyDescent="0.2">
      <c r="A4640" s="1">
        <v>32481</v>
      </c>
      <c r="B4640">
        <v>1988</v>
      </c>
      <c r="C4640">
        <f>_xlfn.MAXIFS(Table1[ScheduleWeekWritten],Table1[ScheduleSeason],Table1[[#This Row],[ScheduleSeason]])</f>
        <v>16</v>
      </c>
      <c r="D4640">
        <v>14</v>
      </c>
      <c r="E4640" cm="1">
        <f t="array" ref="E4640">_xlfn.XLOOKUP(Table1[[#This Row],[ScheduleWeekWritten]],Table3[Game],100+Table3[Increase],Table1[[#This Row],[ScheduleWeekWritten]])</f>
        <v>14</v>
      </c>
      <c r="F4640" t="b">
        <v>0</v>
      </c>
      <c r="G4640" t="s">
        <v>138</v>
      </c>
      <c r="H4640">
        <v>21</v>
      </c>
      <c r="I4640">
        <v>20</v>
      </c>
      <c r="J4640" t="s">
        <v>24</v>
      </c>
      <c r="K4640" t="s">
        <v>21</v>
      </c>
      <c r="L4640" t="str">
        <f>_xlfn.XLOOKUP(Table1[[#This Row],[TeamFavoriteID]],Table2[team_id],Table2[team_name],_xlfn.XLOOKUP(Table1[[#This Row],[TeamFavoriteID]],Table2[team_id_pfr],Table2[team_name],"Even"))</f>
        <v>Las Vegas Raiders</v>
      </c>
      <c r="M4640">
        <v>-2.5</v>
      </c>
      <c r="N4640">
        <f>IF(Table1[[#This Row],[TeamFavorite]]=Table1[[#This Row],[TeamHome]],Table1[[#This Row],[ScoreAway]]-Table1[[#This Row],[ScoreHome]],Table1[[#This Row],[ScoreHome]]-Table1[[#This Row],[ScoreAway]])</f>
        <v>1</v>
      </c>
      <c r="O4640">
        <f>IF(Table1[[#This Row],[SpreadActual]]&lt;Table1[[#This Row],[SpreadFavorite]],1,0)</f>
        <v>0</v>
      </c>
      <c r="P4640">
        <v>40</v>
      </c>
      <c r="Q4640" t="s">
        <v>65</v>
      </c>
      <c r="R4640" t="b">
        <v>0</v>
      </c>
      <c r="S4640">
        <v>63</v>
      </c>
      <c r="T4640">
        <v>6</v>
      </c>
      <c r="U4640">
        <v>37</v>
      </c>
    </row>
    <row r="4641" spans="1:22" x14ac:dyDescent="0.2">
      <c r="A4641" s="1">
        <v>32481</v>
      </c>
      <c r="B4641">
        <v>1988</v>
      </c>
      <c r="C4641">
        <f>_xlfn.MAXIFS(Table1[ScheduleWeekWritten],Table1[ScheduleSeason],Table1[[#This Row],[ScheduleSeason]])</f>
        <v>16</v>
      </c>
      <c r="D4641">
        <v>14</v>
      </c>
      <c r="E4641" cm="1">
        <f t="array" ref="E4641">_xlfn.XLOOKUP(Table1[[#This Row],[ScheduleWeekWritten]],Table3[Game],100+Table3[Increase],Table1[[#This Row],[ScheduleWeekWritten]])</f>
        <v>14</v>
      </c>
      <c r="F4641" t="b">
        <v>0</v>
      </c>
      <c r="G4641" t="s">
        <v>19</v>
      </c>
      <c r="H4641">
        <v>28</v>
      </c>
      <c r="I4641">
        <v>31</v>
      </c>
      <c r="J4641" t="s">
        <v>140</v>
      </c>
      <c r="K4641" t="s">
        <v>72</v>
      </c>
      <c r="L4641" t="str">
        <f>_xlfn.XLOOKUP(Table1[[#This Row],[TeamFavoriteID]],Table2[team_id],Table2[team_name],_xlfn.XLOOKUP(Table1[[#This Row],[TeamFavoriteID]],Table2[team_id_pfr],Table2[team_name],"Even"))</f>
        <v>Baltimore Colts</v>
      </c>
      <c r="M4641">
        <v>-1</v>
      </c>
      <c r="N4641">
        <f>IF(Table1[[#This Row],[TeamFavorite]]=Table1[[#This Row],[TeamHome]],Table1[[#This Row],[ScoreAway]]-Table1[[#This Row],[ScoreHome]],Table1[[#This Row],[ScoreHome]]-Table1[[#This Row],[ScoreAway]])</f>
        <v>-3</v>
      </c>
      <c r="O4641">
        <f>IF(Table1[[#This Row],[SpreadActual]]&lt;Table1[[#This Row],[SpreadFavorite]],1,0)</f>
        <v>1</v>
      </c>
      <c r="P4641">
        <v>42</v>
      </c>
      <c r="Q4641" t="s">
        <v>143</v>
      </c>
      <c r="R4641" t="b">
        <v>0</v>
      </c>
      <c r="S4641">
        <v>68</v>
      </c>
      <c r="T4641">
        <v>12</v>
      </c>
      <c r="U4641">
        <v>61</v>
      </c>
    </row>
    <row r="4642" spans="1:22" x14ac:dyDescent="0.2">
      <c r="A4642" s="1">
        <v>32481</v>
      </c>
      <c r="B4642">
        <v>1988</v>
      </c>
      <c r="C4642">
        <f>_xlfn.MAXIFS(Table1[ScheduleWeekWritten],Table1[ScheduleSeason],Table1[[#This Row],[ScheduleSeason]])</f>
        <v>16</v>
      </c>
      <c r="D4642">
        <v>14</v>
      </c>
      <c r="E4642" cm="1">
        <f t="array" ref="E4642">_xlfn.XLOOKUP(Table1[[#This Row],[ScheduleWeekWritten]],Table3[Game],100+Table3[Increase],Table1[[#This Row],[ScheduleWeekWritten]])</f>
        <v>14</v>
      </c>
      <c r="F4642" t="b">
        <v>0</v>
      </c>
      <c r="G4642" t="s">
        <v>54</v>
      </c>
      <c r="H4642">
        <v>45</v>
      </c>
      <c r="I4642">
        <v>3</v>
      </c>
      <c r="J4642" t="s">
        <v>95</v>
      </c>
      <c r="K4642" t="s">
        <v>55</v>
      </c>
      <c r="L4642" t="str">
        <f>_xlfn.XLOOKUP(Table1[[#This Row],[TeamFavoriteID]],Table2[team_id],Table2[team_name],_xlfn.XLOOKUP(Table1[[#This Row],[TeamFavoriteID]],Table2[team_id_pfr],Table2[team_name],"Even"))</f>
        <v>Minnesota Vikings</v>
      </c>
      <c r="M4642">
        <v>-4</v>
      </c>
      <c r="N4642">
        <f>IF(Table1[[#This Row],[TeamFavorite]]=Table1[[#This Row],[TeamHome]],Table1[[#This Row],[ScoreAway]]-Table1[[#This Row],[ScoreHome]],Table1[[#This Row],[ScoreHome]]-Table1[[#This Row],[ScoreAway]])</f>
        <v>-42</v>
      </c>
      <c r="O4642">
        <f>IF(Table1[[#This Row],[SpreadActual]]&lt;Table1[[#This Row],[SpreadFavorite]],1,0)</f>
        <v>1</v>
      </c>
      <c r="P4642">
        <v>39</v>
      </c>
      <c r="Q4642" t="s">
        <v>137</v>
      </c>
      <c r="R4642" t="b">
        <v>0</v>
      </c>
      <c r="S4642">
        <v>72</v>
      </c>
      <c r="T4642">
        <v>0</v>
      </c>
      <c r="V4642" t="s">
        <v>103</v>
      </c>
    </row>
    <row r="4643" spans="1:22" x14ac:dyDescent="0.2">
      <c r="A4643" s="1">
        <v>32481</v>
      </c>
      <c r="B4643">
        <v>1988</v>
      </c>
      <c r="C4643">
        <f>_xlfn.MAXIFS(Table1[ScheduleWeekWritten],Table1[ScheduleSeason],Table1[[#This Row],[ScheduleSeason]])</f>
        <v>16</v>
      </c>
      <c r="D4643">
        <v>14</v>
      </c>
      <c r="E4643" cm="1">
        <f t="array" ref="E4643">_xlfn.XLOOKUP(Table1[[#This Row],[ScheduleWeekWritten]],Table3[Game],100+Table3[Increase],Table1[[#This Row],[ScheduleWeekWritten]])</f>
        <v>14</v>
      </c>
      <c r="F4643" t="b">
        <v>0</v>
      </c>
      <c r="G4643" t="s">
        <v>115</v>
      </c>
      <c r="H4643">
        <v>13</v>
      </c>
      <c r="I4643">
        <v>7</v>
      </c>
      <c r="J4643" t="s">
        <v>128</v>
      </c>
      <c r="K4643" t="s">
        <v>70</v>
      </c>
      <c r="L4643" t="str">
        <f>_xlfn.XLOOKUP(Table1[[#This Row],[TeamFavoriteID]],Table2[team_id],Table2[team_name],_xlfn.XLOOKUP(Table1[[#This Row],[TeamFavoriteID]],Table2[team_id_pfr],Table2[team_name],"Even"))</f>
        <v>Boston Patriots</v>
      </c>
      <c r="M4643">
        <v>-3.5</v>
      </c>
      <c r="N4643">
        <f>IF(Table1[[#This Row],[TeamFavorite]]=Table1[[#This Row],[TeamHome]],Table1[[#This Row],[ScoreAway]]-Table1[[#This Row],[ScoreHome]],Table1[[#This Row],[ScoreHome]]-Table1[[#This Row],[ScoreAway]])</f>
        <v>6</v>
      </c>
      <c r="O4643">
        <f>IF(Table1[[#This Row],[SpreadActual]]&lt;Table1[[#This Row],[SpreadFavorite]],1,0)</f>
        <v>0</v>
      </c>
      <c r="P4643">
        <v>37</v>
      </c>
      <c r="Q4643" t="s">
        <v>116</v>
      </c>
      <c r="R4643" t="b">
        <v>0</v>
      </c>
      <c r="S4643">
        <v>39</v>
      </c>
      <c r="T4643">
        <v>23</v>
      </c>
      <c r="U4643">
        <v>39</v>
      </c>
    </row>
    <row r="4644" spans="1:22" x14ac:dyDescent="0.2">
      <c r="A4644" s="1">
        <v>32481</v>
      </c>
      <c r="B4644">
        <v>1988</v>
      </c>
      <c r="C4644">
        <f>_xlfn.MAXIFS(Table1[ScheduleWeekWritten],Table1[ScheduleSeason],Table1[[#This Row],[ScheduleSeason]])</f>
        <v>16</v>
      </c>
      <c r="D4644">
        <v>14</v>
      </c>
      <c r="E4644" cm="1">
        <f t="array" ref="E4644">_xlfn.XLOOKUP(Table1[[#This Row],[ScheduleWeekWritten]],Table3[Game],100+Table3[Increase],Table1[[#This Row],[ScheduleWeekWritten]])</f>
        <v>14</v>
      </c>
      <c r="F4644" t="b">
        <v>0</v>
      </c>
      <c r="G4644" t="s">
        <v>50</v>
      </c>
      <c r="H4644">
        <v>44</v>
      </c>
      <c r="I4644">
        <v>7</v>
      </c>
      <c r="J4644" t="s">
        <v>145</v>
      </c>
      <c r="K4644" t="s">
        <v>90</v>
      </c>
      <c r="L4644" t="str">
        <f>_xlfn.XLOOKUP(Table1[[#This Row],[TeamFavoriteID]],Table2[team_id],Table2[team_name],_xlfn.XLOOKUP(Table1[[#This Row],[TeamFavoriteID]],Table2[team_id_pfr],Table2[team_name],"Even"))</f>
        <v>New York Giants</v>
      </c>
      <c r="M4644">
        <v>-5.5</v>
      </c>
      <c r="N4644">
        <f>IF(Table1[[#This Row],[TeamFavorite]]=Table1[[#This Row],[TeamHome]],Table1[[#This Row],[ScoreAway]]-Table1[[#This Row],[ScoreHome]],Table1[[#This Row],[ScoreHome]]-Table1[[#This Row],[ScoreAway]])</f>
        <v>-37</v>
      </c>
      <c r="O4644">
        <f>IF(Table1[[#This Row],[SpreadActual]]&lt;Table1[[#This Row],[SpreadFavorite]],1,0)</f>
        <v>1</v>
      </c>
      <c r="P4644">
        <v>41</v>
      </c>
      <c r="Q4644" t="s">
        <v>126</v>
      </c>
      <c r="R4644" t="b">
        <v>0</v>
      </c>
      <c r="S4644">
        <v>42</v>
      </c>
      <c r="T4644">
        <v>24</v>
      </c>
      <c r="U4644">
        <v>40</v>
      </c>
    </row>
    <row r="4645" spans="1:22" x14ac:dyDescent="0.2">
      <c r="A4645" s="1">
        <v>32481</v>
      </c>
      <c r="B4645">
        <v>1988</v>
      </c>
      <c r="C4645">
        <f>_xlfn.MAXIFS(Table1[ScheduleWeekWritten],Table1[ScheduleSeason],Table1[[#This Row],[ScheduleSeason]])</f>
        <v>16</v>
      </c>
      <c r="D4645">
        <v>14</v>
      </c>
      <c r="E4645" cm="1">
        <f t="array" ref="E4645">_xlfn.XLOOKUP(Table1[[#This Row],[ScheduleWeekWritten]],Table3[Game],100+Table3[Increase],Table1[[#This Row],[ScheduleWeekWritten]])</f>
        <v>14</v>
      </c>
      <c r="F4645" t="b">
        <v>0</v>
      </c>
      <c r="G4645" t="s">
        <v>58</v>
      </c>
      <c r="H4645">
        <v>19</v>
      </c>
      <c r="I4645">
        <v>20</v>
      </c>
      <c r="J4645" t="s">
        <v>61</v>
      </c>
      <c r="K4645" t="s">
        <v>77</v>
      </c>
      <c r="L4645" t="str">
        <f>_xlfn.XLOOKUP(Table1[[#This Row],[TeamFavoriteID]],Table2[team_id],Table2[team_name],_xlfn.XLOOKUP(Table1[[#This Row],[TeamFavoriteID]],Table2[team_id_pfr],Table2[team_name],"Even"))</f>
        <v>Philadelphia Eagles</v>
      </c>
      <c r="M4645">
        <v>-3.5</v>
      </c>
      <c r="N4645">
        <f>IF(Table1[[#This Row],[TeamFavorite]]=Table1[[#This Row],[TeamHome]],Table1[[#This Row],[ScoreAway]]-Table1[[#This Row],[ScoreHome]],Table1[[#This Row],[ScoreHome]]-Table1[[#This Row],[ScoreAway]])</f>
        <v>1</v>
      </c>
      <c r="O4645">
        <f>IF(Table1[[#This Row],[SpreadActual]]&lt;Table1[[#This Row],[SpreadFavorite]],1,0)</f>
        <v>0</v>
      </c>
      <c r="P4645">
        <v>46</v>
      </c>
      <c r="Q4645" t="s">
        <v>112</v>
      </c>
      <c r="R4645" t="b">
        <v>0</v>
      </c>
      <c r="S4645">
        <v>41</v>
      </c>
      <c r="T4645">
        <v>17</v>
      </c>
      <c r="U4645">
        <v>39</v>
      </c>
    </row>
    <row r="4646" spans="1:22" x14ac:dyDescent="0.2">
      <c r="A4646" s="1">
        <v>32481</v>
      </c>
      <c r="B4646">
        <v>1988</v>
      </c>
      <c r="C4646">
        <f>_xlfn.MAXIFS(Table1[ScheduleWeekWritten],Table1[ScheduleSeason],Table1[[#This Row],[ScheduleSeason]])</f>
        <v>16</v>
      </c>
      <c r="D4646">
        <v>14</v>
      </c>
      <c r="E4646" cm="1">
        <f t="array" ref="E4646">_xlfn.XLOOKUP(Table1[[#This Row],[ScheduleWeekWritten]],Table3[Game],100+Table3[Increase],Table1[[#This Row],[ScheduleWeekWritten]])</f>
        <v>14</v>
      </c>
      <c r="F4646" t="b">
        <v>0</v>
      </c>
      <c r="G4646" t="s">
        <v>127</v>
      </c>
      <c r="H4646">
        <v>10</v>
      </c>
      <c r="I4646">
        <v>5</v>
      </c>
      <c r="J4646" t="s">
        <v>28</v>
      </c>
      <c r="K4646" t="s">
        <v>43</v>
      </c>
      <c r="L4646" t="str">
        <f>_xlfn.XLOOKUP(Table1[[#This Row],[TeamFavoriteID]],Table2[team_id],Table2[team_name],_xlfn.XLOOKUP(Table1[[#This Row],[TeamFavoriteID]],Table2[team_id_pfr],Table2[team_name],"Even"))</f>
        <v>Buffalo Bills</v>
      </c>
      <c r="M4646">
        <v>-7.5</v>
      </c>
      <c r="N4646">
        <f>IF(Table1[[#This Row],[TeamFavorite]]=Table1[[#This Row],[TeamHome]],Table1[[#This Row],[ScoreAway]]-Table1[[#This Row],[ScoreHome]],Table1[[#This Row],[ScoreHome]]-Table1[[#This Row],[ScoreAway]])</f>
        <v>5</v>
      </c>
      <c r="O4646">
        <f>IF(Table1[[#This Row],[SpreadActual]]&lt;Table1[[#This Row],[SpreadFavorite]],1,0)</f>
        <v>0</v>
      </c>
      <c r="P4646">
        <v>38</v>
      </c>
      <c r="Q4646" t="s">
        <v>130</v>
      </c>
      <c r="R4646" t="b">
        <v>0</v>
      </c>
      <c r="S4646">
        <v>56</v>
      </c>
      <c r="T4646">
        <v>9</v>
      </c>
      <c r="U4646">
        <v>60</v>
      </c>
    </row>
    <row r="4647" spans="1:22" x14ac:dyDescent="0.2">
      <c r="A4647" s="1">
        <v>32482</v>
      </c>
      <c r="B4647">
        <v>1988</v>
      </c>
      <c r="C4647">
        <f>_xlfn.MAXIFS(Table1[ScheduleWeekWritten],Table1[ScheduleSeason],Table1[[#This Row],[ScheduleSeason]])</f>
        <v>16</v>
      </c>
      <c r="D4647">
        <v>14</v>
      </c>
      <c r="E4647" cm="1">
        <f t="array" ref="E4647">_xlfn.XLOOKUP(Table1[[#This Row],[ScheduleWeekWritten]],Table3[Game],100+Table3[Increase],Table1[[#This Row],[ScheduleWeekWritten]])</f>
        <v>14</v>
      </c>
      <c r="F4647" t="b">
        <v>0</v>
      </c>
      <c r="G4647" t="s">
        <v>39</v>
      </c>
      <c r="H4647">
        <v>23</v>
      </c>
      <c r="I4647">
        <v>3</v>
      </c>
      <c r="J4647" t="s">
        <v>46</v>
      </c>
      <c r="K4647" t="s">
        <v>40</v>
      </c>
      <c r="L4647" t="str">
        <f>_xlfn.XLOOKUP(Table1[[#This Row],[TeamFavoriteID]],Table2[team_id],Table2[team_name],_xlfn.XLOOKUP(Table1[[#This Row],[TeamFavoriteID]],Table2[team_id_pfr],Table2[team_name],"Even"))</f>
        <v>Los Angeles Rams</v>
      </c>
      <c r="M4647">
        <v>-2.5</v>
      </c>
      <c r="N4647">
        <f>IF(Table1[[#This Row],[TeamFavorite]]=Table1[[#This Row],[TeamHome]],Table1[[#This Row],[ScoreAway]]-Table1[[#This Row],[ScoreHome]],Table1[[#This Row],[ScoreHome]]-Table1[[#This Row],[ScoreAway]])</f>
        <v>-20</v>
      </c>
      <c r="O4647">
        <f>IF(Table1[[#This Row],[SpreadActual]]&lt;Table1[[#This Row],[SpreadFavorite]],1,0)</f>
        <v>1</v>
      </c>
      <c r="P4647">
        <v>37</v>
      </c>
      <c r="Q4647" t="s">
        <v>135</v>
      </c>
      <c r="R4647" t="b">
        <v>0</v>
      </c>
      <c r="S4647">
        <v>64</v>
      </c>
      <c r="T4647">
        <v>7</v>
      </c>
      <c r="U4647">
        <v>35</v>
      </c>
    </row>
    <row r="4648" spans="1:22" x14ac:dyDescent="0.2">
      <c r="A4648" s="1">
        <v>32487</v>
      </c>
      <c r="B4648">
        <v>1988</v>
      </c>
      <c r="C4648">
        <f>_xlfn.MAXIFS(Table1[ScheduleWeekWritten],Table1[ScheduleSeason],Table1[[#This Row],[ScheduleSeason]])</f>
        <v>16</v>
      </c>
      <c r="D4648">
        <v>15</v>
      </c>
      <c r="E4648" cm="1">
        <f t="array" ref="E4648">_xlfn.XLOOKUP(Table1[[#This Row],[ScheduleWeekWritten]],Table3[Game],100+Table3[Increase],Table1[[#This Row],[ScheduleWeekWritten]])</f>
        <v>15</v>
      </c>
      <c r="F4648" t="b">
        <v>0</v>
      </c>
      <c r="G4648" t="s">
        <v>31</v>
      </c>
      <c r="H4648">
        <v>34</v>
      </c>
      <c r="I4648">
        <v>16</v>
      </c>
      <c r="J4648" t="s">
        <v>140</v>
      </c>
      <c r="K4648" t="s">
        <v>72</v>
      </c>
      <c r="L4648" t="str">
        <f>_xlfn.XLOOKUP(Table1[[#This Row],[TeamFavoriteID]],Table2[team_id],Table2[team_name],_xlfn.XLOOKUP(Table1[[#This Row],[TeamFavoriteID]],Table2[team_id_pfr],Table2[team_name],"Even"))</f>
        <v>Baltimore Colts</v>
      </c>
      <c r="M4648">
        <v>-3</v>
      </c>
      <c r="N4648">
        <f>IF(Table1[[#This Row],[TeamFavorite]]=Table1[[#This Row],[TeamHome]],Table1[[#This Row],[ScoreAway]]-Table1[[#This Row],[ScoreHome]],Table1[[#This Row],[ScoreHome]]-Table1[[#This Row],[ScoreAway]])</f>
        <v>18</v>
      </c>
      <c r="O4648">
        <f>IF(Table1[[#This Row],[SpreadActual]]&lt;Table1[[#This Row],[SpreadFavorite]],1,0)</f>
        <v>0</v>
      </c>
      <c r="P4648">
        <v>42</v>
      </c>
      <c r="Q4648" t="s">
        <v>126</v>
      </c>
      <c r="R4648" t="b">
        <v>0</v>
      </c>
      <c r="S4648">
        <v>31</v>
      </c>
      <c r="T4648">
        <v>14</v>
      </c>
      <c r="U4648">
        <v>46</v>
      </c>
    </row>
    <row r="4649" spans="1:22" x14ac:dyDescent="0.2">
      <c r="A4649" s="1">
        <v>32487</v>
      </c>
      <c r="B4649">
        <v>1988</v>
      </c>
      <c r="C4649">
        <f>_xlfn.MAXIFS(Table1[ScheduleWeekWritten],Table1[ScheduleSeason],Table1[[#This Row],[ScheduleSeason]])</f>
        <v>16</v>
      </c>
      <c r="D4649">
        <v>15</v>
      </c>
      <c r="E4649" cm="1">
        <f t="array" ref="E4649">_xlfn.XLOOKUP(Table1[[#This Row],[ScheduleWeekWritten]],Table3[Game],100+Table3[Increase],Table1[[#This Row],[ScheduleWeekWritten]])</f>
        <v>15</v>
      </c>
      <c r="F4649" t="b">
        <v>0</v>
      </c>
      <c r="G4649" t="s">
        <v>145</v>
      </c>
      <c r="H4649">
        <v>17</v>
      </c>
      <c r="I4649">
        <v>23</v>
      </c>
      <c r="J4649" t="s">
        <v>58</v>
      </c>
      <c r="K4649" t="s">
        <v>59</v>
      </c>
      <c r="L4649" t="str">
        <f>_xlfn.XLOOKUP(Table1[[#This Row],[TeamFavoriteID]],Table2[team_id],Table2[team_name],_xlfn.XLOOKUP(Table1[[#This Row],[TeamFavoriteID]],Table2[team_id_pfr],Table2[team_name],"Even"))</f>
        <v>Arizona Cardinals</v>
      </c>
      <c r="M4649">
        <v>-2</v>
      </c>
      <c r="N4649">
        <f>IF(Table1[[#This Row],[TeamFavorite]]=Table1[[#This Row],[TeamHome]],Table1[[#This Row],[ScoreAway]]-Table1[[#This Row],[ScoreHome]],Table1[[#This Row],[ScoreHome]]-Table1[[#This Row],[ScoreAway]])</f>
        <v>-6</v>
      </c>
      <c r="O4649">
        <f>IF(Table1[[#This Row],[SpreadActual]]&lt;Table1[[#This Row],[SpreadFavorite]],1,0)</f>
        <v>1</v>
      </c>
      <c r="P4649">
        <v>48</v>
      </c>
      <c r="Q4649" t="s">
        <v>146</v>
      </c>
      <c r="R4649" t="b">
        <v>0</v>
      </c>
      <c r="S4649">
        <v>58</v>
      </c>
      <c r="T4649">
        <v>9</v>
      </c>
      <c r="U4649">
        <v>54</v>
      </c>
    </row>
    <row r="4650" spans="1:22" x14ac:dyDescent="0.2">
      <c r="A4650" s="1">
        <v>32488</v>
      </c>
      <c r="B4650">
        <v>1988</v>
      </c>
      <c r="C4650">
        <f>_xlfn.MAXIFS(Table1[ScheduleWeekWritten],Table1[ScheduleSeason],Table1[[#This Row],[ScheduleSeason]])</f>
        <v>16</v>
      </c>
      <c r="D4650">
        <v>15</v>
      </c>
      <c r="E4650" cm="1">
        <f t="array" ref="E4650">_xlfn.XLOOKUP(Table1[[#This Row],[ScheduleWeekWritten]],Table3[Game],100+Table3[Increase],Table1[[#This Row],[ScheduleWeekWritten]])</f>
        <v>15</v>
      </c>
      <c r="F4650" t="b">
        <v>0</v>
      </c>
      <c r="G4650" t="s">
        <v>28</v>
      </c>
      <c r="H4650">
        <v>37</v>
      </c>
      <c r="I4650">
        <v>21</v>
      </c>
      <c r="J4650" t="s">
        <v>138</v>
      </c>
      <c r="K4650" t="s">
        <v>43</v>
      </c>
      <c r="L4650" t="str">
        <f>_xlfn.XLOOKUP(Table1[[#This Row],[TeamFavoriteID]],Table2[team_id],Table2[team_name],_xlfn.XLOOKUP(Table1[[#This Row],[TeamFavoriteID]],Table2[team_id_pfr],Table2[team_name],"Even"))</f>
        <v>Buffalo Bills</v>
      </c>
      <c r="M4650">
        <v>-7</v>
      </c>
      <c r="N4650">
        <f>IF(Table1[[#This Row],[TeamFavorite]]=Table1[[#This Row],[TeamHome]],Table1[[#This Row],[ScoreAway]]-Table1[[#This Row],[ScoreHome]],Table1[[#This Row],[ScoreHome]]-Table1[[#This Row],[ScoreAway]])</f>
        <v>-16</v>
      </c>
      <c r="O4650">
        <f>IF(Table1[[#This Row],[SpreadActual]]&lt;Table1[[#This Row],[SpreadFavorite]],1,0)</f>
        <v>1</v>
      </c>
      <c r="P4650">
        <v>34</v>
      </c>
      <c r="Q4650" t="s">
        <v>123</v>
      </c>
      <c r="R4650" t="b">
        <v>0</v>
      </c>
      <c r="S4650">
        <v>12</v>
      </c>
      <c r="T4650">
        <v>11</v>
      </c>
      <c r="U4650">
        <v>78</v>
      </c>
    </row>
    <row r="4651" spans="1:22" x14ac:dyDescent="0.2">
      <c r="A4651" s="1">
        <v>32488</v>
      </c>
      <c r="B4651">
        <v>1988</v>
      </c>
      <c r="C4651">
        <f>_xlfn.MAXIFS(Table1[ScheduleWeekWritten],Table1[ScheduleSeason],Table1[[#This Row],[ScheduleSeason]])</f>
        <v>16</v>
      </c>
      <c r="D4651">
        <v>15</v>
      </c>
      <c r="E4651" cm="1">
        <f t="array" ref="E4651">_xlfn.XLOOKUP(Table1[[#This Row],[ScheduleWeekWritten]],Table3[Game],100+Table3[Increase],Table1[[#This Row],[ScheduleWeekWritten]])</f>
        <v>15</v>
      </c>
      <c r="F4651" t="b">
        <v>0</v>
      </c>
      <c r="G4651" t="s">
        <v>46</v>
      </c>
      <c r="H4651">
        <v>13</v>
      </c>
      <c r="I4651">
        <v>12</v>
      </c>
      <c r="J4651" t="s">
        <v>45</v>
      </c>
      <c r="K4651" t="s">
        <v>47</v>
      </c>
      <c r="L4651" t="str">
        <f>_xlfn.XLOOKUP(Table1[[#This Row],[TeamFavoriteID]],Table2[team_id],Table2[team_name],_xlfn.XLOOKUP(Table1[[#This Row],[TeamFavoriteID]],Table2[team_id_pfr],Table2[team_name],"Even"))</f>
        <v>Chicago Bears</v>
      </c>
      <c r="M4651">
        <v>-10</v>
      </c>
      <c r="N4651">
        <f>IF(Table1[[#This Row],[TeamFavorite]]=Table1[[#This Row],[TeamHome]],Table1[[#This Row],[ScoreAway]]-Table1[[#This Row],[ScoreHome]],Table1[[#This Row],[ScoreHome]]-Table1[[#This Row],[ScoreAway]])</f>
        <v>-1</v>
      </c>
      <c r="O4651">
        <f>IF(Table1[[#This Row],[SpreadActual]]&lt;Table1[[#This Row],[SpreadFavorite]],1,0)</f>
        <v>0</v>
      </c>
      <c r="P4651">
        <v>33</v>
      </c>
      <c r="Q4651" t="s">
        <v>114</v>
      </c>
      <c r="R4651" t="b">
        <v>0</v>
      </c>
      <c r="S4651">
        <v>11</v>
      </c>
      <c r="T4651">
        <v>9</v>
      </c>
      <c r="U4651">
        <v>67</v>
      </c>
    </row>
    <row r="4652" spans="1:22" x14ac:dyDescent="0.2">
      <c r="A4652" s="1">
        <v>32488</v>
      </c>
      <c r="B4652">
        <v>1988</v>
      </c>
      <c r="C4652">
        <f>_xlfn.MAXIFS(Table1[ScheduleWeekWritten],Table1[ScheduleSeason],Table1[[#This Row],[ScheduleSeason]])</f>
        <v>16</v>
      </c>
      <c r="D4652">
        <v>15</v>
      </c>
      <c r="E4652" cm="1">
        <f t="array" ref="E4652">_xlfn.XLOOKUP(Table1[[#This Row],[ScheduleWeekWritten]],Table3[Game],100+Table3[Increase],Table1[[#This Row],[ScheduleWeekWritten]])</f>
        <v>15</v>
      </c>
      <c r="F4652" t="b">
        <v>0</v>
      </c>
      <c r="G4652" t="s">
        <v>33</v>
      </c>
      <c r="H4652">
        <v>18</v>
      </c>
      <c r="I4652">
        <v>6</v>
      </c>
      <c r="J4652" t="s">
        <v>54</v>
      </c>
      <c r="K4652" t="s">
        <v>55</v>
      </c>
      <c r="L4652" t="str">
        <f>_xlfn.XLOOKUP(Table1[[#This Row],[TeamFavoriteID]],Table2[team_id],Table2[team_name],_xlfn.XLOOKUP(Table1[[#This Row],[TeamFavoriteID]],Table2[team_id_pfr],Table2[team_name],"Even"))</f>
        <v>Minnesota Vikings</v>
      </c>
      <c r="M4652">
        <v>-10.5</v>
      </c>
      <c r="N4652">
        <f>IF(Table1[[#This Row],[TeamFavorite]]=Table1[[#This Row],[TeamHome]],Table1[[#This Row],[ScoreAway]]-Table1[[#This Row],[ScoreHome]],Table1[[#This Row],[ScoreHome]]-Table1[[#This Row],[ScoreAway]])</f>
        <v>12</v>
      </c>
      <c r="O4652">
        <f>IF(Table1[[#This Row],[SpreadActual]]&lt;Table1[[#This Row],[SpreadFavorite]],1,0)</f>
        <v>0</v>
      </c>
      <c r="P4652">
        <v>34</v>
      </c>
      <c r="Q4652" t="s">
        <v>82</v>
      </c>
      <c r="R4652" t="b">
        <v>0</v>
      </c>
      <c r="S4652">
        <v>6</v>
      </c>
      <c r="T4652">
        <v>9</v>
      </c>
      <c r="U4652">
        <v>65</v>
      </c>
    </row>
    <row r="4653" spans="1:22" x14ac:dyDescent="0.2">
      <c r="A4653" s="1">
        <v>32488</v>
      </c>
      <c r="B4653">
        <v>1988</v>
      </c>
      <c r="C4653">
        <f>_xlfn.MAXIFS(Table1[ScheduleWeekWritten],Table1[ScheduleSeason],Table1[[#This Row],[ScheduleSeason]])</f>
        <v>16</v>
      </c>
      <c r="D4653">
        <v>15</v>
      </c>
      <c r="E4653" cm="1">
        <f t="array" ref="E4653">_xlfn.XLOOKUP(Table1[[#This Row],[ScheduleWeekWritten]],Table3[Game],100+Table3[Increase],Table1[[#This Row],[ScheduleWeekWritten]])</f>
        <v>15</v>
      </c>
      <c r="F4653" t="b">
        <v>0</v>
      </c>
      <c r="G4653" t="s">
        <v>23</v>
      </c>
      <c r="H4653">
        <v>41</v>
      </c>
      <c r="I4653">
        <v>6</v>
      </c>
      <c r="J4653" t="s">
        <v>101</v>
      </c>
      <c r="K4653" t="s">
        <v>25</v>
      </c>
      <c r="L4653" t="str">
        <f>_xlfn.XLOOKUP(Table1[[#This Row],[TeamFavoriteID]],Table2[team_id],Table2[team_name],_xlfn.XLOOKUP(Table1[[#This Row],[TeamFavoriteID]],Table2[team_id_pfr],Table2[team_name],"Even"))</f>
        <v>Houston Oilers</v>
      </c>
      <c r="M4653">
        <v>-1.5</v>
      </c>
      <c r="N4653">
        <f>IF(Table1[[#This Row],[TeamFavorite]]=Table1[[#This Row],[TeamHome]],Table1[[#This Row],[ScoreAway]]-Table1[[#This Row],[ScoreHome]],Table1[[#This Row],[ScoreHome]]-Table1[[#This Row],[ScoreAway]])</f>
        <v>-35</v>
      </c>
      <c r="O4653">
        <f>IF(Table1[[#This Row],[SpreadActual]]&lt;Table1[[#This Row],[SpreadFavorite]],1,0)</f>
        <v>1</v>
      </c>
      <c r="P4653">
        <v>51</v>
      </c>
      <c r="Q4653" t="s">
        <v>102</v>
      </c>
      <c r="R4653" t="b">
        <v>0</v>
      </c>
      <c r="S4653">
        <v>72</v>
      </c>
      <c r="T4653">
        <v>0</v>
      </c>
      <c r="V4653" t="s">
        <v>103</v>
      </c>
    </row>
    <row r="4654" spans="1:22" x14ac:dyDescent="0.2">
      <c r="A4654" s="1">
        <v>32488</v>
      </c>
      <c r="B4654">
        <v>1988</v>
      </c>
      <c r="C4654">
        <f>_xlfn.MAXIFS(Table1[ScheduleWeekWritten],Table1[ScheduleSeason],Table1[[#This Row],[ScheduleSeason]])</f>
        <v>16</v>
      </c>
      <c r="D4654">
        <v>15</v>
      </c>
      <c r="E4654" cm="1">
        <f t="array" ref="E4654">_xlfn.XLOOKUP(Table1[[#This Row],[ScheduleWeekWritten]],Table3[Game],100+Table3[Increase],Table1[[#This Row],[ScheduleWeekWritten]])</f>
        <v>15</v>
      </c>
      <c r="F4654" t="b">
        <v>0</v>
      </c>
      <c r="G4654" t="s">
        <v>39</v>
      </c>
      <c r="H4654">
        <v>22</v>
      </c>
      <c r="I4654">
        <v>7</v>
      </c>
      <c r="J4654" t="s">
        <v>38</v>
      </c>
      <c r="K4654" t="s">
        <v>40</v>
      </c>
      <c r="L4654" t="str">
        <f>_xlfn.XLOOKUP(Table1[[#This Row],[TeamFavoriteID]],Table2[team_id],Table2[team_name],_xlfn.XLOOKUP(Table1[[#This Row],[TeamFavoriteID]],Table2[team_id_pfr],Table2[team_name],"Even"))</f>
        <v>Los Angeles Rams</v>
      </c>
      <c r="M4654">
        <v>-8</v>
      </c>
      <c r="N4654">
        <f>IF(Table1[[#This Row],[TeamFavorite]]=Table1[[#This Row],[TeamHome]],Table1[[#This Row],[ScoreAway]]-Table1[[#This Row],[ScoreHome]],Table1[[#This Row],[ScoreHome]]-Table1[[#This Row],[ScoreAway]])</f>
        <v>-15</v>
      </c>
      <c r="O4654">
        <f>IF(Table1[[#This Row],[SpreadActual]]&lt;Table1[[#This Row],[SpreadFavorite]],1,0)</f>
        <v>1</v>
      </c>
      <c r="P4654">
        <v>39</v>
      </c>
      <c r="Q4654" t="s">
        <v>135</v>
      </c>
      <c r="R4654" t="b">
        <v>0</v>
      </c>
      <c r="S4654">
        <v>58</v>
      </c>
      <c r="T4654">
        <v>6</v>
      </c>
      <c r="U4654">
        <v>50</v>
      </c>
    </row>
    <row r="4655" spans="1:22" x14ac:dyDescent="0.2">
      <c r="A4655" s="1">
        <v>32488</v>
      </c>
      <c r="B4655">
        <v>1988</v>
      </c>
      <c r="C4655">
        <f>_xlfn.MAXIFS(Table1[ScheduleWeekWritten],Table1[ScheduleSeason],Table1[[#This Row],[ScheduleSeason]])</f>
        <v>16</v>
      </c>
      <c r="D4655">
        <v>15</v>
      </c>
      <c r="E4655" cm="1">
        <f t="array" ref="E4655">_xlfn.XLOOKUP(Table1[[#This Row],[ScheduleWeekWritten]],Table3[Game],100+Table3[Increase],Table1[[#This Row],[ScheduleWeekWritten]])</f>
        <v>15</v>
      </c>
      <c r="F4655" t="b">
        <v>0</v>
      </c>
      <c r="G4655" t="s">
        <v>115</v>
      </c>
      <c r="H4655">
        <v>10</v>
      </c>
      <c r="I4655">
        <v>7</v>
      </c>
      <c r="J4655" t="s">
        <v>127</v>
      </c>
      <c r="K4655" t="s">
        <v>70</v>
      </c>
      <c r="L4655" t="str">
        <f>_xlfn.XLOOKUP(Table1[[#This Row],[TeamFavoriteID]],Table2[team_id],Table2[team_name],_xlfn.XLOOKUP(Table1[[#This Row],[TeamFavoriteID]],Table2[team_id_pfr],Table2[team_name],"Even"))</f>
        <v>Boston Patriots</v>
      </c>
      <c r="M4655">
        <v>-9</v>
      </c>
      <c r="N4655">
        <f>IF(Table1[[#This Row],[TeamFavorite]]=Table1[[#This Row],[TeamHome]],Table1[[#This Row],[ScoreAway]]-Table1[[#This Row],[ScoreHome]],Table1[[#This Row],[ScoreHome]]-Table1[[#This Row],[ScoreAway]])</f>
        <v>3</v>
      </c>
      <c r="O4655">
        <f>IF(Table1[[#This Row],[SpreadActual]]&lt;Table1[[#This Row],[SpreadFavorite]],1,0)</f>
        <v>0</v>
      </c>
      <c r="P4655">
        <v>35</v>
      </c>
      <c r="Q4655" t="s">
        <v>116</v>
      </c>
      <c r="R4655" t="b">
        <v>0</v>
      </c>
      <c r="S4655">
        <v>22</v>
      </c>
      <c r="T4655">
        <v>17</v>
      </c>
      <c r="U4655">
        <v>51</v>
      </c>
    </row>
    <row r="4656" spans="1:22" x14ac:dyDescent="0.2">
      <c r="A4656" s="1">
        <v>32488</v>
      </c>
      <c r="B4656">
        <v>1988</v>
      </c>
      <c r="C4656">
        <f>_xlfn.MAXIFS(Table1[ScheduleWeekWritten],Table1[ScheduleSeason],Table1[[#This Row],[ScheduleSeason]])</f>
        <v>16</v>
      </c>
      <c r="D4656">
        <v>15</v>
      </c>
      <c r="E4656" cm="1">
        <f t="array" ref="E4656">_xlfn.XLOOKUP(Table1[[#This Row],[ScheduleWeekWritten]],Table3[Game],100+Table3[Increase],Table1[[#This Row],[ScheduleWeekWritten]])</f>
        <v>15</v>
      </c>
      <c r="F4656" t="b">
        <v>0</v>
      </c>
      <c r="G4656" t="s">
        <v>50</v>
      </c>
      <c r="H4656">
        <v>28</v>
      </c>
      <c r="I4656">
        <v>12</v>
      </c>
      <c r="J4656" t="s">
        <v>42</v>
      </c>
      <c r="K4656" t="s">
        <v>90</v>
      </c>
      <c r="L4656" t="str">
        <f>_xlfn.XLOOKUP(Table1[[#This Row],[TeamFavoriteID]],Table2[team_id],Table2[team_name],_xlfn.XLOOKUP(Table1[[#This Row],[TeamFavoriteID]],Table2[team_id_pfr],Table2[team_name],"Even"))</f>
        <v>New York Giants</v>
      </c>
      <c r="M4656">
        <v>-9.5</v>
      </c>
      <c r="N4656">
        <f>IF(Table1[[#This Row],[TeamFavorite]]=Table1[[#This Row],[TeamHome]],Table1[[#This Row],[ScoreAway]]-Table1[[#This Row],[ScoreHome]],Table1[[#This Row],[ScoreHome]]-Table1[[#This Row],[ScoreAway]])</f>
        <v>-16</v>
      </c>
      <c r="O4656">
        <f>IF(Table1[[#This Row],[SpreadActual]]&lt;Table1[[#This Row],[SpreadFavorite]],1,0)</f>
        <v>1</v>
      </c>
      <c r="P4656">
        <v>38</v>
      </c>
      <c r="Q4656" t="s">
        <v>126</v>
      </c>
      <c r="R4656" t="b">
        <v>0</v>
      </c>
      <c r="S4656">
        <v>27</v>
      </c>
      <c r="T4656">
        <v>20</v>
      </c>
      <c r="U4656">
        <v>41</v>
      </c>
    </row>
    <row r="4657" spans="1:22" x14ac:dyDescent="0.2">
      <c r="A4657" s="1">
        <v>32488</v>
      </c>
      <c r="B4657">
        <v>1988</v>
      </c>
      <c r="C4657">
        <f>_xlfn.MAXIFS(Table1[ScheduleWeekWritten],Table1[ScheduleSeason],Table1[[#This Row],[ScheduleSeason]])</f>
        <v>16</v>
      </c>
      <c r="D4657">
        <v>15</v>
      </c>
      <c r="E4657" cm="1">
        <f t="array" ref="E4657">_xlfn.XLOOKUP(Table1[[#This Row],[ScheduleWeekWritten]],Table3[Game],100+Table3[Increase],Table1[[#This Row],[ScheduleWeekWritten]])</f>
        <v>15</v>
      </c>
      <c r="F4657" t="b">
        <v>0</v>
      </c>
      <c r="G4657" t="s">
        <v>27</v>
      </c>
      <c r="H4657">
        <v>20</v>
      </c>
      <c r="I4657">
        <v>14</v>
      </c>
      <c r="J4657" t="s">
        <v>49</v>
      </c>
      <c r="K4657" t="s">
        <v>29</v>
      </c>
      <c r="L4657" t="str">
        <f>_xlfn.XLOOKUP(Table1[[#This Row],[TeamFavoriteID]],Table2[team_id],Table2[team_name],_xlfn.XLOOKUP(Table1[[#This Row],[TeamFavoriteID]],Table2[team_id_pfr],Table2[team_name],"Even"))</f>
        <v>Los Angeles Chargers</v>
      </c>
      <c r="M4657">
        <v>-1</v>
      </c>
      <c r="N4657">
        <f>IF(Table1[[#This Row],[TeamFavorite]]=Table1[[#This Row],[TeamHome]],Table1[[#This Row],[ScoreAway]]-Table1[[#This Row],[ScoreHome]],Table1[[#This Row],[ScoreHome]]-Table1[[#This Row],[ScoreAway]])</f>
        <v>6</v>
      </c>
      <c r="O4657">
        <f>IF(Table1[[#This Row],[SpreadActual]]&lt;Table1[[#This Row],[SpreadFavorite]],1,0)</f>
        <v>0</v>
      </c>
      <c r="P4657">
        <v>40</v>
      </c>
      <c r="Q4657" t="s">
        <v>94</v>
      </c>
      <c r="R4657" t="b">
        <v>0</v>
      </c>
      <c r="S4657">
        <v>58</v>
      </c>
      <c r="T4657">
        <v>6</v>
      </c>
      <c r="U4657">
        <v>54</v>
      </c>
    </row>
    <row r="4658" spans="1:22" x14ac:dyDescent="0.2">
      <c r="A4658" s="1">
        <v>32488</v>
      </c>
      <c r="B4658">
        <v>1988</v>
      </c>
      <c r="C4658">
        <f>_xlfn.MAXIFS(Table1[ScheduleWeekWritten],Table1[ScheduleSeason],Table1[[#This Row],[ScheduleSeason]])</f>
        <v>16</v>
      </c>
      <c r="D4658">
        <v>15</v>
      </c>
      <c r="E4658" cm="1">
        <f t="array" ref="E4658">_xlfn.XLOOKUP(Table1[[#This Row],[ScheduleWeekWritten]],Table3[Game],100+Table3[Increase],Table1[[#This Row],[ScheduleWeekWritten]])</f>
        <v>15</v>
      </c>
      <c r="F4658" t="b">
        <v>0</v>
      </c>
      <c r="G4658" t="s">
        <v>53</v>
      </c>
      <c r="H4658">
        <v>30</v>
      </c>
      <c r="I4658">
        <v>17</v>
      </c>
      <c r="J4658" t="s">
        <v>95</v>
      </c>
      <c r="K4658" t="s">
        <v>87</v>
      </c>
      <c r="L4658" t="str">
        <f>_xlfn.XLOOKUP(Table1[[#This Row],[TeamFavoriteID]],Table2[team_id],Table2[team_name],_xlfn.XLOOKUP(Table1[[#This Row],[TeamFavoriteID]],Table2[team_id_pfr],Table2[team_name],"Even"))</f>
        <v>San Francisco 49ers</v>
      </c>
      <c r="M4658">
        <v>-6</v>
      </c>
      <c r="N4658">
        <f>IF(Table1[[#This Row],[TeamFavorite]]=Table1[[#This Row],[TeamHome]],Table1[[#This Row],[ScoreAway]]-Table1[[#This Row],[ScoreHome]],Table1[[#This Row],[ScoreHome]]-Table1[[#This Row],[ScoreAway]])</f>
        <v>-13</v>
      </c>
      <c r="O4658">
        <f>IF(Table1[[#This Row],[SpreadActual]]&lt;Table1[[#This Row],[SpreadFavorite]],1,0)</f>
        <v>1</v>
      </c>
      <c r="P4658">
        <v>41</v>
      </c>
      <c r="Q4658" t="s">
        <v>118</v>
      </c>
      <c r="R4658" t="b">
        <v>0</v>
      </c>
      <c r="S4658">
        <v>54</v>
      </c>
      <c r="T4658">
        <v>5</v>
      </c>
      <c r="U4658">
        <v>70</v>
      </c>
    </row>
    <row r="4659" spans="1:22" x14ac:dyDescent="0.2">
      <c r="A4659" s="1">
        <v>32488</v>
      </c>
      <c r="B4659">
        <v>1988</v>
      </c>
      <c r="C4659">
        <f>_xlfn.MAXIFS(Table1[ScheduleWeekWritten],Table1[ScheduleSeason],Table1[[#This Row],[ScheduleSeason]])</f>
        <v>16</v>
      </c>
      <c r="D4659">
        <v>15</v>
      </c>
      <c r="E4659" cm="1">
        <f t="array" ref="E4659">_xlfn.XLOOKUP(Table1[[#This Row],[ScheduleWeekWritten]],Table3[Game],100+Table3[Increase],Table1[[#This Row],[ScheduleWeekWritten]])</f>
        <v>15</v>
      </c>
      <c r="F4659" t="b">
        <v>0</v>
      </c>
      <c r="G4659" t="s">
        <v>128</v>
      </c>
      <c r="H4659">
        <v>42</v>
      </c>
      <c r="I4659">
        <v>14</v>
      </c>
      <c r="J4659" t="s">
        <v>24</v>
      </c>
      <c r="K4659" t="s">
        <v>132</v>
      </c>
      <c r="L4659" t="str">
        <f>_xlfn.XLOOKUP(Table1[[#This Row],[TeamFavoriteID]],Table2[team_id],Table2[team_name],_xlfn.XLOOKUP(Table1[[#This Row],[TeamFavoriteID]],Table2[team_id_pfr],Table2[team_name],"Even"))</f>
        <v>Seattle Seahawks</v>
      </c>
      <c r="M4659">
        <v>-3.5</v>
      </c>
      <c r="N4659">
        <f>IF(Table1[[#This Row],[TeamFavorite]]=Table1[[#This Row],[TeamHome]],Table1[[#This Row],[ScoreAway]]-Table1[[#This Row],[ScoreHome]],Table1[[#This Row],[ScoreHome]]-Table1[[#This Row],[ScoreAway]])</f>
        <v>-28</v>
      </c>
      <c r="O4659">
        <f>IF(Table1[[#This Row],[SpreadActual]]&lt;Table1[[#This Row],[SpreadFavorite]],1,0)</f>
        <v>1</v>
      </c>
      <c r="P4659">
        <v>44</v>
      </c>
      <c r="Q4659" t="s">
        <v>129</v>
      </c>
      <c r="R4659" t="b">
        <v>0</v>
      </c>
      <c r="S4659">
        <v>72</v>
      </c>
      <c r="T4659">
        <v>0</v>
      </c>
      <c r="V4659" t="s">
        <v>103</v>
      </c>
    </row>
    <row r="4660" spans="1:22" x14ac:dyDescent="0.2">
      <c r="A4660" s="1">
        <v>32488</v>
      </c>
      <c r="B4660">
        <v>1988</v>
      </c>
      <c r="C4660">
        <f>_xlfn.MAXIFS(Table1[ScheduleWeekWritten],Table1[ScheduleSeason],Table1[[#This Row],[ScheduleSeason]])</f>
        <v>16</v>
      </c>
      <c r="D4660">
        <v>15</v>
      </c>
      <c r="E4660" cm="1">
        <f t="array" ref="E4660">_xlfn.XLOOKUP(Table1[[#This Row],[ScheduleWeekWritten]],Table3[Game],100+Table3[Increase],Table1[[#This Row],[ScheduleWeekWritten]])</f>
        <v>15</v>
      </c>
      <c r="F4660" t="b">
        <v>0</v>
      </c>
      <c r="G4660" t="s">
        <v>61</v>
      </c>
      <c r="H4660">
        <v>17</v>
      </c>
      <c r="I4660">
        <v>24</v>
      </c>
      <c r="J4660" t="s">
        <v>67</v>
      </c>
      <c r="K4660" t="s">
        <v>85</v>
      </c>
      <c r="L4660" t="str">
        <f>_xlfn.XLOOKUP(Table1[[#This Row],[TeamFavoriteID]],Table2[team_id],Table2[team_name],_xlfn.XLOOKUP(Table1[[#This Row],[TeamFavoriteID]],Table2[team_id_pfr],Table2[team_name],"Even"))</f>
        <v>Washington Commanders</v>
      </c>
      <c r="M4660">
        <v>-7</v>
      </c>
      <c r="N4660">
        <f>IF(Table1[[#This Row],[TeamFavorite]]=Table1[[#This Row],[TeamHome]],Table1[[#This Row],[ScoreAway]]-Table1[[#This Row],[ScoreHome]],Table1[[#This Row],[ScoreHome]]-Table1[[#This Row],[ScoreAway]])</f>
        <v>-7</v>
      </c>
      <c r="O4660">
        <f>IF(Table1[[#This Row],[SpreadActual]]&lt;Table1[[#This Row],[SpreadFavorite]],1,0)</f>
        <v>0</v>
      </c>
      <c r="P4660">
        <v>42</v>
      </c>
      <c r="Q4660" t="s">
        <v>64</v>
      </c>
      <c r="R4660" t="b">
        <v>0</v>
      </c>
      <c r="S4660">
        <v>30</v>
      </c>
      <c r="T4660">
        <v>15</v>
      </c>
      <c r="U4660">
        <v>50</v>
      </c>
    </row>
    <row r="4661" spans="1:22" x14ac:dyDescent="0.2">
      <c r="A4661" s="1">
        <v>32489</v>
      </c>
      <c r="B4661">
        <v>1988</v>
      </c>
      <c r="C4661">
        <f>_xlfn.MAXIFS(Table1[ScheduleWeekWritten],Table1[ScheduleSeason],Table1[[#This Row],[ScheduleSeason]])</f>
        <v>16</v>
      </c>
      <c r="D4661">
        <v>15</v>
      </c>
      <c r="E4661" cm="1">
        <f t="array" ref="E4661">_xlfn.XLOOKUP(Table1[[#This Row],[ScheduleWeekWritten]],Table3[Game],100+Table3[Increase],Table1[[#This Row],[ScheduleWeekWritten]])</f>
        <v>15</v>
      </c>
      <c r="F4661" t="b">
        <v>0</v>
      </c>
      <c r="G4661" t="s">
        <v>19</v>
      </c>
      <c r="H4661">
        <v>38</v>
      </c>
      <c r="I4661">
        <v>31</v>
      </c>
      <c r="J4661" t="s">
        <v>62</v>
      </c>
      <c r="K4661" t="s">
        <v>63</v>
      </c>
      <c r="L4661" t="str">
        <f>_xlfn.XLOOKUP(Table1[[#This Row],[TeamFavoriteID]],Table2[team_id],Table2[team_name],_xlfn.XLOOKUP(Table1[[#This Row],[TeamFavoriteID]],Table2[team_id_pfr],Table2[team_name],"Even"))</f>
        <v>Cleveland Browns</v>
      </c>
      <c r="M4661">
        <v>-5</v>
      </c>
      <c r="N4661">
        <f>IF(Table1[[#This Row],[TeamFavorite]]=Table1[[#This Row],[TeamHome]],Table1[[#This Row],[ScoreAway]]-Table1[[#This Row],[ScoreHome]],Table1[[#This Row],[ScoreHome]]-Table1[[#This Row],[ScoreAway]])</f>
        <v>7</v>
      </c>
      <c r="O4661">
        <f>IF(Table1[[#This Row],[SpreadActual]]&lt;Table1[[#This Row],[SpreadFavorite]],1,0)</f>
        <v>0</v>
      </c>
      <c r="P4661">
        <v>44</v>
      </c>
      <c r="Q4661" t="s">
        <v>143</v>
      </c>
      <c r="R4661" t="b">
        <v>0</v>
      </c>
      <c r="S4661">
        <v>74</v>
      </c>
      <c r="T4661">
        <v>11</v>
      </c>
      <c r="U4661">
        <v>83</v>
      </c>
    </row>
    <row r="4662" spans="1:22" x14ac:dyDescent="0.2">
      <c r="A4662" s="1">
        <v>32494</v>
      </c>
      <c r="B4662">
        <v>1988</v>
      </c>
      <c r="C4662">
        <f>_xlfn.MAXIFS(Table1[ScheduleWeekWritten],Table1[ScheduleSeason],Table1[[#This Row],[ScheduleSeason]])</f>
        <v>16</v>
      </c>
      <c r="D4662">
        <v>16</v>
      </c>
      <c r="E4662" cm="1">
        <f t="array" ref="E4662">_xlfn.XLOOKUP(Table1[[#This Row],[ScheduleWeekWritten]],Table3[Game],100+Table3[Increase],Table1[[#This Row],[ScheduleWeekWritten]])</f>
        <v>16</v>
      </c>
      <c r="F4662" t="b">
        <v>0</v>
      </c>
      <c r="G4662" t="s">
        <v>101</v>
      </c>
      <c r="H4662">
        <v>20</v>
      </c>
      <c r="I4662">
        <v>17</v>
      </c>
      <c r="J4662" t="s">
        <v>61</v>
      </c>
      <c r="K4662" t="s">
        <v>104</v>
      </c>
      <c r="L4662" t="str">
        <f>_xlfn.XLOOKUP(Table1[[#This Row],[TeamFavoriteID]],Table2[team_id],Table2[team_name],_xlfn.XLOOKUP(Table1[[#This Row],[TeamFavoriteID]],Table2[team_id_pfr],Table2[team_name],"Even"))</f>
        <v>Cincinnati Bengals</v>
      </c>
      <c r="M4662">
        <v>-7.5</v>
      </c>
      <c r="N4662">
        <f>IF(Table1[[#This Row],[TeamFavorite]]=Table1[[#This Row],[TeamHome]],Table1[[#This Row],[ScoreAway]]-Table1[[#This Row],[ScoreHome]],Table1[[#This Row],[ScoreHome]]-Table1[[#This Row],[ScoreAway]])</f>
        <v>-3</v>
      </c>
      <c r="O4662">
        <f>IF(Table1[[#This Row],[SpreadActual]]&lt;Table1[[#This Row],[SpreadFavorite]],1,0)</f>
        <v>0</v>
      </c>
      <c r="P4662">
        <v>44</v>
      </c>
      <c r="Q4662" t="s">
        <v>111</v>
      </c>
      <c r="R4662" t="b">
        <v>0</v>
      </c>
      <c r="S4662">
        <v>23</v>
      </c>
      <c r="T4662">
        <v>16</v>
      </c>
      <c r="U4662">
        <v>65</v>
      </c>
    </row>
    <row r="4663" spans="1:22" x14ac:dyDescent="0.2">
      <c r="A4663" s="1">
        <v>32494</v>
      </c>
      <c r="B4663">
        <v>1988</v>
      </c>
      <c r="C4663">
        <f>_xlfn.MAXIFS(Table1[ScheduleWeekWritten],Table1[ScheduleSeason],Table1[[#This Row],[ScheduleSeason]])</f>
        <v>16</v>
      </c>
      <c r="D4663">
        <v>16</v>
      </c>
      <c r="E4663" cm="1">
        <f t="array" ref="E4663">_xlfn.XLOOKUP(Table1[[#This Row],[ScheduleWeekWritten]],Table3[Game],100+Table3[Increase],Table1[[#This Row],[ScheduleWeekWritten]])</f>
        <v>16</v>
      </c>
      <c r="F4663" t="b">
        <v>0</v>
      </c>
      <c r="G4663" t="s">
        <v>24</v>
      </c>
      <c r="H4663">
        <v>21</v>
      </c>
      <c r="I4663">
        <v>10</v>
      </c>
      <c r="J4663" t="s">
        <v>115</v>
      </c>
      <c r="K4663" t="s">
        <v>70</v>
      </c>
      <c r="L4663" t="str">
        <f>_xlfn.XLOOKUP(Table1[[#This Row],[TeamFavoriteID]],Table2[team_id],Table2[team_name],_xlfn.XLOOKUP(Table1[[#This Row],[TeamFavoriteID]],Table2[team_id_pfr],Table2[team_name],"Even"))</f>
        <v>Boston Patriots</v>
      </c>
      <c r="M4663">
        <v>-1</v>
      </c>
      <c r="N4663">
        <f>IF(Table1[[#This Row],[TeamFavorite]]=Table1[[#This Row],[TeamHome]],Table1[[#This Row],[ScoreAway]]-Table1[[#This Row],[ScoreHome]],Table1[[#This Row],[ScoreHome]]-Table1[[#This Row],[ScoreAway]])</f>
        <v>11</v>
      </c>
      <c r="O4663">
        <f>IF(Table1[[#This Row],[SpreadActual]]&lt;Table1[[#This Row],[SpreadFavorite]],1,0)</f>
        <v>0</v>
      </c>
      <c r="P4663">
        <v>39</v>
      </c>
      <c r="Q4663" t="s">
        <v>71</v>
      </c>
      <c r="R4663" t="b">
        <v>0</v>
      </c>
      <c r="S4663">
        <v>32</v>
      </c>
      <c r="T4663">
        <v>9</v>
      </c>
      <c r="U4663">
        <v>56</v>
      </c>
    </row>
    <row r="4664" spans="1:22" x14ac:dyDescent="0.2">
      <c r="A4664" s="1">
        <v>32495</v>
      </c>
      <c r="B4664">
        <v>1988</v>
      </c>
      <c r="C4664">
        <f>_xlfn.MAXIFS(Table1[ScheduleWeekWritten],Table1[ScheduleSeason],Table1[[#This Row],[ScheduleSeason]])</f>
        <v>16</v>
      </c>
      <c r="D4664">
        <v>16</v>
      </c>
      <c r="E4664" cm="1">
        <f t="array" ref="E4664">_xlfn.XLOOKUP(Table1[[#This Row],[ScheduleWeekWritten]],Table3[Game],100+Table3[Increase],Table1[[#This Row],[ScheduleWeekWritten]])</f>
        <v>16</v>
      </c>
      <c r="F4664" t="b">
        <v>0</v>
      </c>
      <c r="G4664" t="s">
        <v>62</v>
      </c>
      <c r="H4664">
        <v>28</v>
      </c>
      <c r="I4664">
        <v>23</v>
      </c>
      <c r="J4664" t="s">
        <v>23</v>
      </c>
      <c r="K4664" t="s">
        <v>63</v>
      </c>
      <c r="L4664" t="str">
        <f>_xlfn.XLOOKUP(Table1[[#This Row],[TeamFavoriteID]],Table2[team_id],Table2[team_name],_xlfn.XLOOKUP(Table1[[#This Row],[TeamFavoriteID]],Table2[team_id_pfr],Table2[team_name],"Even"))</f>
        <v>Cleveland Browns</v>
      </c>
      <c r="M4664">
        <v>-2</v>
      </c>
      <c r="N4664">
        <f>IF(Table1[[#This Row],[TeamFavorite]]=Table1[[#This Row],[TeamHome]],Table1[[#This Row],[ScoreAway]]-Table1[[#This Row],[ScoreHome]],Table1[[#This Row],[ScoreHome]]-Table1[[#This Row],[ScoreAway]])</f>
        <v>-5</v>
      </c>
      <c r="O4664">
        <f>IF(Table1[[#This Row],[SpreadActual]]&lt;Table1[[#This Row],[SpreadFavorite]],1,0)</f>
        <v>1</v>
      </c>
      <c r="P4664">
        <v>45</v>
      </c>
      <c r="Q4664" t="s">
        <v>66</v>
      </c>
      <c r="R4664" t="b">
        <v>0</v>
      </c>
      <c r="S4664">
        <v>20</v>
      </c>
      <c r="T4664">
        <v>13</v>
      </c>
      <c r="U4664">
        <v>83</v>
      </c>
    </row>
    <row r="4665" spans="1:22" x14ac:dyDescent="0.2">
      <c r="A4665" s="1">
        <v>32495</v>
      </c>
      <c r="B4665">
        <v>1988</v>
      </c>
      <c r="C4665">
        <f>_xlfn.MAXIFS(Table1[ScheduleWeekWritten],Table1[ScheduleSeason],Table1[[#This Row],[ScheduleSeason]])</f>
        <v>16</v>
      </c>
      <c r="D4665">
        <v>16</v>
      </c>
      <c r="E4665" cm="1">
        <f t="array" ref="E4665">_xlfn.XLOOKUP(Table1[[#This Row],[ScheduleWeekWritten]],Table3[Game],100+Table3[Increase],Table1[[#This Row],[ScheduleWeekWritten]])</f>
        <v>16</v>
      </c>
      <c r="F4665" t="b">
        <v>0</v>
      </c>
      <c r="G4665" t="s">
        <v>67</v>
      </c>
      <c r="H4665">
        <v>7</v>
      </c>
      <c r="I4665">
        <v>23</v>
      </c>
      <c r="J4665" t="s">
        <v>58</v>
      </c>
      <c r="K4665" t="s">
        <v>77</v>
      </c>
      <c r="L4665" t="str">
        <f>_xlfn.XLOOKUP(Table1[[#This Row],[TeamFavoriteID]],Table2[team_id],Table2[team_name],_xlfn.XLOOKUP(Table1[[#This Row],[TeamFavoriteID]],Table2[team_id_pfr],Table2[team_name],"Even"))</f>
        <v>Philadelphia Eagles</v>
      </c>
      <c r="M4665">
        <v>-2</v>
      </c>
      <c r="N4665">
        <f>IF(Table1[[#This Row],[TeamFavorite]]=Table1[[#This Row],[TeamHome]],Table1[[#This Row],[ScoreAway]]-Table1[[#This Row],[ScoreHome]],Table1[[#This Row],[ScoreHome]]-Table1[[#This Row],[ScoreAway]])</f>
        <v>-16</v>
      </c>
      <c r="O4665">
        <f>IF(Table1[[#This Row],[SpreadActual]]&lt;Table1[[#This Row],[SpreadFavorite]],1,0)</f>
        <v>1</v>
      </c>
      <c r="P4665">
        <v>45</v>
      </c>
      <c r="Q4665" t="s">
        <v>119</v>
      </c>
      <c r="R4665" t="b">
        <v>0</v>
      </c>
      <c r="S4665">
        <v>46</v>
      </c>
      <c r="T4665">
        <v>12</v>
      </c>
      <c r="U4665">
        <v>50</v>
      </c>
    </row>
    <row r="4666" spans="1:22" x14ac:dyDescent="0.2">
      <c r="A4666" s="1">
        <v>32495</v>
      </c>
      <c r="B4666">
        <v>1988</v>
      </c>
      <c r="C4666">
        <f>_xlfn.MAXIFS(Table1[ScheduleWeekWritten],Table1[ScheduleSeason],Table1[[#This Row],[ScheduleSeason]])</f>
        <v>16</v>
      </c>
      <c r="D4666">
        <v>16</v>
      </c>
      <c r="E4666" cm="1">
        <f t="array" ref="E4666">_xlfn.XLOOKUP(Table1[[#This Row],[ScheduleWeekWritten]],Table3[Game],100+Table3[Increase],Table1[[#This Row],[ScheduleWeekWritten]])</f>
        <v>16</v>
      </c>
      <c r="F4666" t="b">
        <v>0</v>
      </c>
      <c r="G4666" t="s">
        <v>140</v>
      </c>
      <c r="H4666">
        <v>17</v>
      </c>
      <c r="I4666">
        <v>14</v>
      </c>
      <c r="J4666" t="s">
        <v>28</v>
      </c>
      <c r="K4666" t="s">
        <v>43</v>
      </c>
      <c r="L4666" t="str">
        <f>_xlfn.XLOOKUP(Table1[[#This Row],[TeamFavoriteID]],Table2[team_id],Table2[team_name],_xlfn.XLOOKUP(Table1[[#This Row],[TeamFavoriteID]],Table2[team_id_pfr],Table2[team_name],"Even"))</f>
        <v>Buffalo Bills</v>
      </c>
      <c r="M4666">
        <v>-3</v>
      </c>
      <c r="N4666">
        <f>IF(Table1[[#This Row],[TeamFavorite]]=Table1[[#This Row],[TeamHome]],Table1[[#This Row],[ScoreAway]]-Table1[[#This Row],[ScoreHome]],Table1[[#This Row],[ScoreHome]]-Table1[[#This Row],[ScoreAway]])</f>
        <v>3</v>
      </c>
      <c r="O4666">
        <f>IF(Table1[[#This Row],[SpreadActual]]&lt;Table1[[#This Row],[SpreadFavorite]],1,0)</f>
        <v>0</v>
      </c>
      <c r="P4666">
        <v>39</v>
      </c>
      <c r="Q4666" t="s">
        <v>141</v>
      </c>
      <c r="R4666" t="b">
        <v>0</v>
      </c>
      <c r="S4666">
        <v>72</v>
      </c>
      <c r="T4666">
        <v>0</v>
      </c>
      <c r="V4666" t="s">
        <v>103</v>
      </c>
    </row>
    <row r="4667" spans="1:22" x14ac:dyDescent="0.2">
      <c r="A4667" s="1">
        <v>32495</v>
      </c>
      <c r="B4667">
        <v>1988</v>
      </c>
      <c r="C4667">
        <f>_xlfn.MAXIFS(Table1[ScheduleWeekWritten],Table1[ScheduleSeason],Table1[[#This Row],[ScheduleSeason]])</f>
        <v>16</v>
      </c>
      <c r="D4667">
        <v>16</v>
      </c>
      <c r="E4667" cm="1">
        <f t="array" ref="E4667">_xlfn.XLOOKUP(Table1[[#This Row],[ScheduleWeekWritten]],Table3[Game],100+Table3[Increase],Table1[[#This Row],[ScheduleWeekWritten]])</f>
        <v>16</v>
      </c>
      <c r="F4667" t="b">
        <v>0</v>
      </c>
      <c r="G4667" t="s">
        <v>138</v>
      </c>
      <c r="H4667">
        <v>37</v>
      </c>
      <c r="I4667">
        <v>43</v>
      </c>
      <c r="J4667" t="s">
        <v>128</v>
      </c>
      <c r="K4667" t="s">
        <v>21</v>
      </c>
      <c r="L4667" t="str">
        <f>_xlfn.XLOOKUP(Table1[[#This Row],[TeamFavoriteID]],Table2[team_id],Table2[team_name],_xlfn.XLOOKUP(Table1[[#This Row],[TeamFavoriteID]],Table2[team_id_pfr],Table2[team_name],"Even"))</f>
        <v>Las Vegas Raiders</v>
      </c>
      <c r="M4667">
        <v>-3</v>
      </c>
      <c r="N4667">
        <f>IF(Table1[[#This Row],[TeamFavorite]]=Table1[[#This Row],[TeamHome]],Table1[[#This Row],[ScoreAway]]-Table1[[#This Row],[ScoreHome]],Table1[[#This Row],[ScoreHome]]-Table1[[#This Row],[ScoreAway]])</f>
        <v>-6</v>
      </c>
      <c r="O4667">
        <f>IF(Table1[[#This Row],[SpreadActual]]&lt;Table1[[#This Row],[SpreadFavorite]],1,0)</f>
        <v>1</v>
      </c>
      <c r="P4667">
        <v>40</v>
      </c>
      <c r="Q4667" t="s">
        <v>65</v>
      </c>
      <c r="R4667" t="b">
        <v>0</v>
      </c>
      <c r="S4667">
        <v>54</v>
      </c>
      <c r="T4667">
        <v>8</v>
      </c>
      <c r="U4667">
        <v>77</v>
      </c>
    </row>
    <row r="4668" spans="1:22" x14ac:dyDescent="0.2">
      <c r="A4668" s="1">
        <v>32495</v>
      </c>
      <c r="B4668">
        <v>1988</v>
      </c>
      <c r="C4668">
        <f>_xlfn.MAXIFS(Table1[ScheduleWeekWritten],Table1[ScheduleSeason],Table1[[#This Row],[ScheduleSeason]])</f>
        <v>16</v>
      </c>
      <c r="D4668">
        <v>16</v>
      </c>
      <c r="E4668" cm="1">
        <f t="array" ref="E4668">_xlfn.XLOOKUP(Table1[[#This Row],[ScheduleWeekWritten]],Table3[Game],100+Table3[Increase],Table1[[#This Row],[ScheduleWeekWritten]])</f>
        <v>16</v>
      </c>
      <c r="F4668" t="b">
        <v>0</v>
      </c>
      <c r="G4668" t="s">
        <v>95</v>
      </c>
      <c r="H4668">
        <v>10</v>
      </c>
      <c r="I4668">
        <v>9</v>
      </c>
      <c r="J4668" t="s">
        <v>38</v>
      </c>
      <c r="K4668" t="s">
        <v>98</v>
      </c>
      <c r="L4668" t="str">
        <f>_xlfn.XLOOKUP(Table1[[#This Row],[TeamFavoriteID]],Table2[team_id],Table2[team_name],_xlfn.XLOOKUP(Table1[[#This Row],[TeamFavoriteID]],Table2[team_id_pfr],Table2[team_name],"Even"))</f>
        <v>New Orleans Saints</v>
      </c>
      <c r="M4668">
        <v>-8</v>
      </c>
      <c r="N4668">
        <f>IF(Table1[[#This Row],[TeamFavorite]]=Table1[[#This Row],[TeamHome]],Table1[[#This Row],[ScoreAway]]-Table1[[#This Row],[ScoreHome]],Table1[[#This Row],[ScoreHome]]-Table1[[#This Row],[ScoreAway]])</f>
        <v>-1</v>
      </c>
      <c r="O4668">
        <f>IF(Table1[[#This Row],[SpreadActual]]&lt;Table1[[#This Row],[SpreadFavorite]],1,0)</f>
        <v>0</v>
      </c>
      <c r="P4668">
        <v>40</v>
      </c>
      <c r="Q4668" t="s">
        <v>124</v>
      </c>
      <c r="R4668" t="b">
        <v>0</v>
      </c>
      <c r="S4668">
        <v>72</v>
      </c>
      <c r="T4668">
        <v>0</v>
      </c>
      <c r="V4668" t="s">
        <v>103</v>
      </c>
    </row>
    <row r="4669" spans="1:22" x14ac:dyDescent="0.2">
      <c r="A4669" s="1">
        <v>32495</v>
      </c>
      <c r="B4669">
        <v>1988</v>
      </c>
      <c r="C4669">
        <f>_xlfn.MAXIFS(Table1[ScheduleWeekWritten],Table1[ScheduleSeason],Table1[[#This Row],[ScheduleSeason]])</f>
        <v>16</v>
      </c>
      <c r="D4669">
        <v>16</v>
      </c>
      <c r="E4669" cm="1">
        <f t="array" ref="E4669">_xlfn.XLOOKUP(Table1[[#This Row],[ScheduleWeekWritten]],Table3[Game],100+Table3[Increase],Table1[[#This Row],[ScheduleWeekWritten]])</f>
        <v>16</v>
      </c>
      <c r="F4669" t="b">
        <v>0</v>
      </c>
      <c r="G4669" t="s">
        <v>31</v>
      </c>
      <c r="H4669">
        <v>27</v>
      </c>
      <c r="I4669">
        <v>21</v>
      </c>
      <c r="J4669" t="s">
        <v>50</v>
      </c>
      <c r="K4669" t="s">
        <v>90</v>
      </c>
      <c r="L4669" t="str">
        <f>_xlfn.XLOOKUP(Table1[[#This Row],[TeamFavoriteID]],Table2[team_id],Table2[team_name],_xlfn.XLOOKUP(Table1[[#This Row],[TeamFavoriteID]],Table2[team_id_pfr],Table2[team_name],"Even"))</f>
        <v>New York Giants</v>
      </c>
      <c r="M4669">
        <v>-6</v>
      </c>
      <c r="N4669">
        <f>IF(Table1[[#This Row],[TeamFavorite]]=Table1[[#This Row],[TeamHome]],Table1[[#This Row],[ScoreAway]]-Table1[[#This Row],[ScoreHome]],Table1[[#This Row],[ScoreHome]]-Table1[[#This Row],[ScoreAway]])</f>
        <v>6</v>
      </c>
      <c r="O4669">
        <f>IF(Table1[[#This Row],[SpreadActual]]&lt;Table1[[#This Row],[SpreadFavorite]],1,0)</f>
        <v>0</v>
      </c>
      <c r="P4669">
        <v>41</v>
      </c>
      <c r="Q4669" t="s">
        <v>126</v>
      </c>
      <c r="R4669" t="b">
        <v>0</v>
      </c>
      <c r="S4669">
        <v>25</v>
      </c>
      <c r="T4669">
        <v>15</v>
      </c>
      <c r="U4669">
        <v>42</v>
      </c>
    </row>
    <row r="4670" spans="1:22" x14ac:dyDescent="0.2">
      <c r="A4670" s="1">
        <v>32495</v>
      </c>
      <c r="B4670">
        <v>1988</v>
      </c>
      <c r="C4670">
        <f>_xlfn.MAXIFS(Table1[ScheduleWeekWritten],Table1[ScheduleSeason],Table1[[#This Row],[ScheduleSeason]])</f>
        <v>16</v>
      </c>
      <c r="D4670">
        <v>16</v>
      </c>
      <c r="E4670" cm="1">
        <f t="array" ref="E4670">_xlfn.XLOOKUP(Table1[[#This Row],[ScheduleWeekWritten]],Table3[Game],100+Table3[Increase],Table1[[#This Row],[ScheduleWeekWritten]])</f>
        <v>16</v>
      </c>
      <c r="F4670" t="b">
        <v>0</v>
      </c>
      <c r="G4670" t="s">
        <v>145</v>
      </c>
      <c r="H4670">
        <v>17</v>
      </c>
      <c r="I4670">
        <v>26</v>
      </c>
      <c r="J4670" t="s">
        <v>33</v>
      </c>
      <c r="K4670" t="s">
        <v>59</v>
      </c>
      <c r="L4670" t="str">
        <f>_xlfn.XLOOKUP(Table1[[#This Row],[TeamFavoriteID]],Table2[team_id],Table2[team_name],_xlfn.XLOOKUP(Table1[[#This Row],[TeamFavoriteID]],Table2[team_id_pfr],Table2[team_name],"Even"))</f>
        <v>Arizona Cardinals</v>
      </c>
      <c r="M4670">
        <v>-7</v>
      </c>
      <c r="N4670">
        <f>IF(Table1[[#This Row],[TeamFavorite]]=Table1[[#This Row],[TeamHome]],Table1[[#This Row],[ScoreAway]]-Table1[[#This Row],[ScoreHome]],Table1[[#This Row],[ScoreHome]]-Table1[[#This Row],[ScoreAway]])</f>
        <v>-9</v>
      </c>
      <c r="O4670">
        <f>IF(Table1[[#This Row],[SpreadActual]]&lt;Table1[[#This Row],[SpreadFavorite]],1,0)</f>
        <v>1</v>
      </c>
      <c r="P4670">
        <v>43</v>
      </c>
      <c r="Q4670" t="s">
        <v>146</v>
      </c>
      <c r="R4670" t="b">
        <v>0</v>
      </c>
      <c r="S4670">
        <v>60</v>
      </c>
      <c r="T4670">
        <v>7</v>
      </c>
      <c r="U4670">
        <v>48</v>
      </c>
    </row>
    <row r="4671" spans="1:22" x14ac:dyDescent="0.2">
      <c r="A4671" s="1">
        <v>32495</v>
      </c>
      <c r="B4671">
        <v>1988</v>
      </c>
      <c r="C4671">
        <f>_xlfn.MAXIFS(Table1[ScheduleWeekWritten],Table1[ScheduleSeason],Table1[[#This Row],[ScheduleSeason]])</f>
        <v>16</v>
      </c>
      <c r="D4671">
        <v>16</v>
      </c>
      <c r="E4671" cm="1">
        <f t="array" ref="E4671">_xlfn.XLOOKUP(Table1[[#This Row],[ScheduleWeekWritten]],Table3[Game],100+Table3[Increase],Table1[[#This Row],[ScheduleWeekWritten]])</f>
        <v>16</v>
      </c>
      <c r="F4671" t="b">
        <v>0</v>
      </c>
      <c r="G4671" t="s">
        <v>49</v>
      </c>
      <c r="H4671">
        <v>40</v>
      </c>
      <c r="I4671">
        <v>24</v>
      </c>
      <c r="J4671" t="s">
        <v>19</v>
      </c>
      <c r="K4671" t="s">
        <v>51</v>
      </c>
      <c r="L4671" t="str">
        <f>_xlfn.XLOOKUP(Table1[[#This Row],[TeamFavoriteID]],Table2[team_id],Table2[team_name],_xlfn.XLOOKUP(Table1[[#This Row],[TeamFavoriteID]],Table2[team_id_pfr],Table2[team_name],"Even"))</f>
        <v>Pittsburgh Steelers</v>
      </c>
      <c r="M4671">
        <v>-2</v>
      </c>
      <c r="N4671">
        <f>IF(Table1[[#This Row],[TeamFavorite]]=Table1[[#This Row],[TeamHome]],Table1[[#This Row],[ScoreAway]]-Table1[[#This Row],[ScoreHome]],Table1[[#This Row],[ScoreHome]]-Table1[[#This Row],[ScoreAway]])</f>
        <v>-16</v>
      </c>
      <c r="O4671">
        <f>IF(Table1[[#This Row],[SpreadActual]]&lt;Table1[[#This Row],[SpreadFavorite]],1,0)</f>
        <v>1</v>
      </c>
      <c r="P4671">
        <v>41</v>
      </c>
      <c r="Q4671" t="s">
        <v>113</v>
      </c>
      <c r="R4671" t="b">
        <v>0</v>
      </c>
      <c r="S4671">
        <v>19</v>
      </c>
      <c r="T4671">
        <v>16</v>
      </c>
      <c r="U4671">
        <v>95</v>
      </c>
    </row>
    <row r="4672" spans="1:22" x14ac:dyDescent="0.2">
      <c r="A4672" s="1">
        <v>32495</v>
      </c>
      <c r="B4672">
        <v>1988</v>
      </c>
      <c r="C4672">
        <f>_xlfn.MAXIFS(Table1[ScheduleWeekWritten],Table1[ScheduleSeason],Table1[[#This Row],[ScheduleSeason]])</f>
        <v>16</v>
      </c>
      <c r="D4672">
        <v>16</v>
      </c>
      <c r="E4672" cm="1">
        <f t="array" ref="E4672">_xlfn.XLOOKUP(Table1[[#This Row],[ScheduleWeekWritten]],Table3[Game],100+Table3[Increase],Table1[[#This Row],[ScheduleWeekWritten]])</f>
        <v>16</v>
      </c>
      <c r="F4672" t="b">
        <v>0</v>
      </c>
      <c r="G4672" t="s">
        <v>27</v>
      </c>
      <c r="H4672">
        <v>24</v>
      </c>
      <c r="I4672">
        <v>13</v>
      </c>
      <c r="J4672" t="s">
        <v>42</v>
      </c>
      <c r="K4672" t="s">
        <v>29</v>
      </c>
      <c r="L4672" t="str">
        <f>_xlfn.XLOOKUP(Table1[[#This Row],[TeamFavoriteID]],Table2[team_id],Table2[team_name],_xlfn.XLOOKUP(Table1[[#This Row],[TeamFavoriteID]],Table2[team_id_pfr],Table2[team_name],"Even"))</f>
        <v>Los Angeles Chargers</v>
      </c>
      <c r="M4672">
        <v>-1</v>
      </c>
      <c r="N4672">
        <f>IF(Table1[[#This Row],[TeamFavorite]]=Table1[[#This Row],[TeamHome]],Table1[[#This Row],[ScoreAway]]-Table1[[#This Row],[ScoreHome]],Table1[[#This Row],[ScoreHome]]-Table1[[#This Row],[ScoreAway]])</f>
        <v>11</v>
      </c>
      <c r="O4672">
        <f>IF(Table1[[#This Row],[SpreadActual]]&lt;Table1[[#This Row],[SpreadFavorite]],1,0)</f>
        <v>0</v>
      </c>
      <c r="P4672">
        <v>39</v>
      </c>
      <c r="Q4672" t="s">
        <v>94</v>
      </c>
      <c r="R4672" t="b">
        <v>0</v>
      </c>
      <c r="S4672">
        <v>54</v>
      </c>
      <c r="T4672">
        <v>7</v>
      </c>
      <c r="U4672">
        <v>76</v>
      </c>
    </row>
    <row r="4673" spans="1:22" x14ac:dyDescent="0.2">
      <c r="A4673" s="1">
        <v>32495</v>
      </c>
      <c r="B4673">
        <v>1988</v>
      </c>
      <c r="C4673">
        <f>_xlfn.MAXIFS(Table1[ScheduleWeekWritten],Table1[ScheduleSeason],Table1[[#This Row],[ScheduleSeason]])</f>
        <v>16</v>
      </c>
      <c r="D4673">
        <v>16</v>
      </c>
      <c r="E4673" cm="1">
        <f t="array" ref="E4673">_xlfn.XLOOKUP(Table1[[#This Row],[ScheduleWeekWritten]],Table3[Game],100+Table3[Increase],Table1[[#This Row],[ScheduleWeekWritten]])</f>
        <v>16</v>
      </c>
      <c r="F4673" t="b">
        <v>0</v>
      </c>
      <c r="G4673" t="s">
        <v>53</v>
      </c>
      <c r="H4673">
        <v>16</v>
      </c>
      <c r="I4673">
        <v>38</v>
      </c>
      <c r="J4673" t="s">
        <v>39</v>
      </c>
      <c r="K4673" t="s">
        <v>87</v>
      </c>
      <c r="L4673" t="str">
        <f>_xlfn.XLOOKUP(Table1[[#This Row],[TeamFavoriteID]],Table2[team_id],Table2[team_name],_xlfn.XLOOKUP(Table1[[#This Row],[TeamFavoriteID]],Table2[team_id_pfr],Table2[team_name],"Even"))</f>
        <v>San Francisco 49ers</v>
      </c>
      <c r="M4673">
        <v>-6</v>
      </c>
      <c r="N4673">
        <f>IF(Table1[[#This Row],[TeamFavorite]]=Table1[[#This Row],[TeamHome]],Table1[[#This Row],[ScoreAway]]-Table1[[#This Row],[ScoreHome]],Table1[[#This Row],[ScoreHome]]-Table1[[#This Row],[ScoreAway]])</f>
        <v>22</v>
      </c>
      <c r="O4673">
        <f>IF(Table1[[#This Row],[SpreadActual]]&lt;Table1[[#This Row],[SpreadFavorite]],1,0)</f>
        <v>0</v>
      </c>
      <c r="P4673">
        <v>40</v>
      </c>
      <c r="Q4673" t="s">
        <v>118</v>
      </c>
      <c r="R4673" t="b">
        <v>0</v>
      </c>
      <c r="S4673">
        <v>49</v>
      </c>
      <c r="T4673">
        <v>6</v>
      </c>
      <c r="U4673">
        <v>83</v>
      </c>
    </row>
    <row r="4674" spans="1:22" x14ac:dyDescent="0.2">
      <c r="A4674" s="1">
        <v>32495</v>
      </c>
      <c r="B4674">
        <v>1988</v>
      </c>
      <c r="C4674">
        <f>_xlfn.MAXIFS(Table1[ScheduleWeekWritten],Table1[ScheduleSeason],Table1[[#This Row],[ScheduleSeason]])</f>
        <v>16</v>
      </c>
      <c r="D4674">
        <v>16</v>
      </c>
      <c r="E4674" cm="1">
        <f t="array" ref="E4674">_xlfn.XLOOKUP(Table1[[#This Row],[ScheduleWeekWritten]],Table3[Game],100+Table3[Increase],Table1[[#This Row],[ScheduleWeekWritten]])</f>
        <v>16</v>
      </c>
      <c r="F4674" t="b">
        <v>0</v>
      </c>
      <c r="G4674" t="s">
        <v>127</v>
      </c>
      <c r="H4674">
        <v>21</v>
      </c>
      <c r="I4674">
        <v>10</v>
      </c>
      <c r="J4674" t="s">
        <v>45</v>
      </c>
      <c r="K4674" t="s">
        <v>133</v>
      </c>
      <c r="L4674" t="str">
        <f>_xlfn.XLOOKUP(Table1[[#This Row],[TeamFavoriteID]],Table2[team_id],Table2[team_name],_xlfn.XLOOKUP(Table1[[#This Row],[TeamFavoriteID]],Table2[team_id_pfr],Table2[team_name],"Even"))</f>
        <v>Tampa Bay Buccaneers</v>
      </c>
      <c r="M4674">
        <v>-3</v>
      </c>
      <c r="N4674">
        <f>IF(Table1[[#This Row],[TeamFavorite]]=Table1[[#This Row],[TeamHome]],Table1[[#This Row],[ScoreAway]]-Table1[[#This Row],[ScoreHome]],Table1[[#This Row],[ScoreHome]]-Table1[[#This Row],[ScoreAway]])</f>
        <v>-11</v>
      </c>
      <c r="O4674">
        <f>IF(Table1[[#This Row],[SpreadActual]]&lt;Table1[[#This Row],[SpreadFavorite]],1,0)</f>
        <v>1</v>
      </c>
      <c r="P4674">
        <v>37</v>
      </c>
      <c r="Q4674" t="s">
        <v>130</v>
      </c>
      <c r="R4674" t="b">
        <v>0</v>
      </c>
      <c r="S4674">
        <v>45</v>
      </c>
      <c r="T4674">
        <v>10</v>
      </c>
      <c r="U4674">
        <v>47</v>
      </c>
    </row>
    <row r="4675" spans="1:22" x14ac:dyDescent="0.2">
      <c r="A4675" s="1">
        <v>32496</v>
      </c>
      <c r="B4675">
        <v>1988</v>
      </c>
      <c r="C4675">
        <f>_xlfn.MAXIFS(Table1[ScheduleWeekWritten],Table1[ScheduleSeason],Table1[[#This Row],[ScheduleSeason]])</f>
        <v>16</v>
      </c>
      <c r="D4675">
        <v>16</v>
      </c>
      <c r="E4675" cm="1">
        <f t="array" ref="E4675">_xlfn.XLOOKUP(Table1[[#This Row],[ScheduleWeekWritten]],Table3[Game],100+Table3[Increase],Table1[[#This Row],[ScheduleWeekWritten]])</f>
        <v>16</v>
      </c>
      <c r="F4675" t="b">
        <v>0</v>
      </c>
      <c r="G4675" t="s">
        <v>54</v>
      </c>
      <c r="H4675">
        <v>28</v>
      </c>
      <c r="I4675">
        <v>27</v>
      </c>
      <c r="J4675" t="s">
        <v>46</v>
      </c>
      <c r="K4675" t="s">
        <v>55</v>
      </c>
      <c r="L4675" t="str">
        <f>_xlfn.XLOOKUP(Table1[[#This Row],[TeamFavoriteID]],Table2[team_id],Table2[team_name],_xlfn.XLOOKUP(Table1[[#This Row],[TeamFavoriteID]],Table2[team_id_pfr],Table2[team_name],"Even"))</f>
        <v>Minnesota Vikings</v>
      </c>
      <c r="M4675">
        <v>-7</v>
      </c>
      <c r="N4675">
        <f>IF(Table1[[#This Row],[TeamFavorite]]=Table1[[#This Row],[TeamHome]],Table1[[#This Row],[ScoreAway]]-Table1[[#This Row],[ScoreHome]],Table1[[#This Row],[ScoreHome]]-Table1[[#This Row],[ScoreAway]])</f>
        <v>-1</v>
      </c>
      <c r="O4675">
        <f>IF(Table1[[#This Row],[SpreadActual]]&lt;Table1[[#This Row],[SpreadFavorite]],1,0)</f>
        <v>0</v>
      </c>
      <c r="P4675">
        <v>39</v>
      </c>
      <c r="Q4675" t="s">
        <v>137</v>
      </c>
      <c r="R4675" t="b">
        <v>0</v>
      </c>
      <c r="S4675">
        <v>72</v>
      </c>
      <c r="T4675">
        <v>0</v>
      </c>
      <c r="V4675" t="s">
        <v>103</v>
      </c>
    </row>
    <row r="4676" spans="1:22" x14ac:dyDescent="0.2">
      <c r="A4676" s="1">
        <v>32501</v>
      </c>
      <c r="B4676">
        <v>1988</v>
      </c>
      <c r="C4676">
        <f>_xlfn.MAXIFS(Table1[ScheduleWeekWritten],Table1[ScheduleSeason],Table1[[#This Row],[ScheduleSeason]])</f>
        <v>16</v>
      </c>
      <c r="D4676" t="s">
        <v>134</v>
      </c>
      <c r="E4676" cm="1">
        <f t="array" ref="E4676">_xlfn.XLOOKUP(Table1[[#This Row],[ScheduleWeekWritten]],Table3[Game],100+Table3[Increase],Table1[[#This Row],[ScheduleWeekWritten]])</f>
        <v>101</v>
      </c>
      <c r="F4676" t="b">
        <v>1</v>
      </c>
      <c r="G4676" t="s">
        <v>62</v>
      </c>
      <c r="H4676">
        <v>23</v>
      </c>
      <c r="I4676">
        <v>24</v>
      </c>
      <c r="J4676" t="s">
        <v>23</v>
      </c>
      <c r="K4676" t="s">
        <v>63</v>
      </c>
      <c r="L4676" t="str">
        <f>_xlfn.XLOOKUP(Table1[[#This Row],[TeamFavoriteID]],Table2[team_id],Table2[team_name],_xlfn.XLOOKUP(Table1[[#This Row],[TeamFavoriteID]],Table2[team_id_pfr],Table2[team_name],"Even"))</f>
        <v>Cleveland Browns</v>
      </c>
      <c r="M4676">
        <v>-3</v>
      </c>
      <c r="N4676">
        <f>IF(Table1[[#This Row],[TeamFavorite]]=Table1[[#This Row],[TeamHome]],Table1[[#This Row],[ScoreAway]]-Table1[[#This Row],[ScoreHome]],Table1[[#This Row],[ScoreHome]]-Table1[[#This Row],[ScoreAway]])</f>
        <v>1</v>
      </c>
      <c r="O4676">
        <f>IF(Table1[[#This Row],[SpreadActual]]&lt;Table1[[#This Row],[SpreadFavorite]],1,0)</f>
        <v>0</v>
      </c>
      <c r="P4676">
        <v>38</v>
      </c>
      <c r="Q4676" t="s">
        <v>66</v>
      </c>
      <c r="R4676" t="b">
        <v>0</v>
      </c>
    </row>
    <row r="4677" spans="1:22" x14ac:dyDescent="0.2">
      <c r="A4677" s="1">
        <v>32503</v>
      </c>
      <c r="B4677">
        <v>1988</v>
      </c>
      <c r="C4677">
        <f>_xlfn.MAXIFS(Table1[ScheduleWeekWritten],Table1[ScheduleSeason],Table1[[#This Row],[ScheduleSeason]])</f>
        <v>16</v>
      </c>
      <c r="D4677" t="s">
        <v>134</v>
      </c>
      <c r="E4677" cm="1">
        <f t="array" ref="E4677">_xlfn.XLOOKUP(Table1[[#This Row],[ScheduleWeekWritten]],Table3[Game],100+Table3[Increase],Table1[[#This Row],[ScheduleWeekWritten]])</f>
        <v>101</v>
      </c>
      <c r="F4677" t="b">
        <v>1</v>
      </c>
      <c r="G4677" t="s">
        <v>54</v>
      </c>
      <c r="H4677">
        <v>28</v>
      </c>
      <c r="I4677">
        <v>17</v>
      </c>
      <c r="J4677" t="s">
        <v>39</v>
      </c>
      <c r="K4677" t="s">
        <v>55</v>
      </c>
      <c r="L4677" t="str">
        <f>_xlfn.XLOOKUP(Table1[[#This Row],[TeamFavoriteID]],Table2[team_id],Table2[team_name],_xlfn.XLOOKUP(Table1[[#This Row],[TeamFavoriteID]],Table2[team_id_pfr],Table2[team_name],"Even"))</f>
        <v>Minnesota Vikings</v>
      </c>
      <c r="M4677">
        <v>-5.5</v>
      </c>
      <c r="N4677">
        <f>IF(Table1[[#This Row],[TeamFavorite]]=Table1[[#This Row],[TeamHome]],Table1[[#This Row],[ScoreAway]]-Table1[[#This Row],[ScoreHome]],Table1[[#This Row],[ScoreHome]]-Table1[[#This Row],[ScoreAway]])</f>
        <v>-11</v>
      </c>
      <c r="O4677">
        <f>IF(Table1[[#This Row],[SpreadActual]]&lt;Table1[[#This Row],[SpreadFavorite]],1,0)</f>
        <v>1</v>
      </c>
      <c r="P4677">
        <v>42</v>
      </c>
      <c r="Q4677" t="s">
        <v>137</v>
      </c>
      <c r="R4677" t="b">
        <v>0</v>
      </c>
      <c r="S4677">
        <v>72</v>
      </c>
      <c r="T4677">
        <v>0</v>
      </c>
      <c r="V4677" t="s">
        <v>103</v>
      </c>
    </row>
    <row r="4678" spans="1:22" x14ac:dyDescent="0.2">
      <c r="A4678" s="1">
        <v>32508</v>
      </c>
      <c r="B4678">
        <v>1988</v>
      </c>
      <c r="C4678">
        <f>_xlfn.MAXIFS(Table1[ScheduleWeekWritten],Table1[ScheduleSeason],Table1[[#This Row],[ScheduleSeason]])</f>
        <v>16</v>
      </c>
      <c r="D4678" t="s">
        <v>99</v>
      </c>
      <c r="E4678" cm="1">
        <f t="array" ref="E4678">_xlfn.XLOOKUP(Table1[[#This Row],[ScheduleWeekWritten]],Table3[Game],100+Table3[Increase],Table1[[#This Row],[ScheduleWeekWritten]])</f>
        <v>102</v>
      </c>
      <c r="F4678" t="b">
        <v>1</v>
      </c>
      <c r="G4678" t="s">
        <v>46</v>
      </c>
      <c r="H4678">
        <v>20</v>
      </c>
      <c r="I4678">
        <v>12</v>
      </c>
      <c r="J4678" t="s">
        <v>58</v>
      </c>
      <c r="K4678" t="s">
        <v>47</v>
      </c>
      <c r="L4678" t="str">
        <f>_xlfn.XLOOKUP(Table1[[#This Row],[TeamFavoriteID]],Table2[team_id],Table2[team_name],_xlfn.XLOOKUP(Table1[[#This Row],[TeamFavoriteID]],Table2[team_id_pfr],Table2[team_name],"Even"))</f>
        <v>Chicago Bears</v>
      </c>
      <c r="M4678">
        <v>-5.5</v>
      </c>
      <c r="N4678">
        <f>IF(Table1[[#This Row],[TeamFavorite]]=Table1[[#This Row],[TeamHome]],Table1[[#This Row],[ScoreAway]]-Table1[[#This Row],[ScoreHome]],Table1[[#This Row],[ScoreHome]]-Table1[[#This Row],[ScoreAway]])</f>
        <v>-8</v>
      </c>
      <c r="O4678">
        <f>IF(Table1[[#This Row],[SpreadActual]]&lt;Table1[[#This Row],[SpreadFavorite]],1,0)</f>
        <v>1</v>
      </c>
      <c r="P4678">
        <v>38</v>
      </c>
      <c r="Q4678" t="s">
        <v>114</v>
      </c>
      <c r="R4678" t="b">
        <v>0</v>
      </c>
      <c r="V4678" t="s">
        <v>1</v>
      </c>
    </row>
    <row r="4679" spans="1:22" x14ac:dyDescent="0.2">
      <c r="A4679" s="1">
        <v>32508</v>
      </c>
      <c r="B4679">
        <v>1988</v>
      </c>
      <c r="C4679">
        <f>_xlfn.MAXIFS(Table1[ScheduleWeekWritten],Table1[ScheduleSeason],Table1[[#This Row],[ScheduleSeason]])</f>
        <v>16</v>
      </c>
      <c r="D4679" t="s">
        <v>99</v>
      </c>
      <c r="E4679" cm="1">
        <f t="array" ref="E4679">_xlfn.XLOOKUP(Table1[[#This Row],[ScheduleWeekWritten]],Table3[Game],100+Table3[Increase],Table1[[#This Row],[ScheduleWeekWritten]])</f>
        <v>102</v>
      </c>
      <c r="F4679" t="b">
        <v>1</v>
      </c>
      <c r="G4679" t="s">
        <v>101</v>
      </c>
      <c r="H4679">
        <v>21</v>
      </c>
      <c r="I4679">
        <v>13</v>
      </c>
      <c r="J4679" t="s">
        <v>128</v>
      </c>
      <c r="K4679" t="s">
        <v>104</v>
      </c>
      <c r="L4679" t="str">
        <f>_xlfn.XLOOKUP(Table1[[#This Row],[TeamFavoriteID]],Table2[team_id],Table2[team_name],_xlfn.XLOOKUP(Table1[[#This Row],[TeamFavoriteID]],Table2[team_id_pfr],Table2[team_name],"Even"))</f>
        <v>Cincinnati Bengals</v>
      </c>
      <c r="M4679">
        <v>-6.5</v>
      </c>
      <c r="N4679">
        <f>IF(Table1[[#This Row],[TeamFavorite]]=Table1[[#This Row],[TeamHome]],Table1[[#This Row],[ScoreAway]]-Table1[[#This Row],[ScoreHome]],Table1[[#This Row],[ScoreHome]]-Table1[[#This Row],[ScoreAway]])</f>
        <v>-8</v>
      </c>
      <c r="O4679">
        <f>IF(Table1[[#This Row],[SpreadActual]]&lt;Table1[[#This Row],[SpreadFavorite]],1,0)</f>
        <v>1</v>
      </c>
      <c r="P4679">
        <v>46</v>
      </c>
      <c r="Q4679" t="s">
        <v>111</v>
      </c>
      <c r="R4679" t="b">
        <v>0</v>
      </c>
    </row>
    <row r="4680" spans="1:22" x14ac:dyDescent="0.2">
      <c r="A4680" s="1">
        <v>32509</v>
      </c>
      <c r="B4680">
        <v>1988</v>
      </c>
      <c r="C4680">
        <f>_xlfn.MAXIFS(Table1[ScheduleWeekWritten],Table1[ScheduleSeason],Table1[[#This Row],[ScheduleSeason]])</f>
        <v>16</v>
      </c>
      <c r="D4680" t="s">
        <v>99</v>
      </c>
      <c r="E4680" cm="1">
        <f t="array" ref="E4680">_xlfn.XLOOKUP(Table1[[#This Row],[ScheduleWeekWritten]],Table3[Game],100+Table3[Increase],Table1[[#This Row],[ScheduleWeekWritten]])</f>
        <v>102</v>
      </c>
      <c r="F4680" t="b">
        <v>1</v>
      </c>
      <c r="G4680" t="s">
        <v>28</v>
      </c>
      <c r="H4680">
        <v>17</v>
      </c>
      <c r="I4680">
        <v>10</v>
      </c>
      <c r="J4680" t="s">
        <v>23</v>
      </c>
      <c r="K4680" t="s">
        <v>43</v>
      </c>
      <c r="L4680" t="str">
        <f>_xlfn.XLOOKUP(Table1[[#This Row],[TeamFavoriteID]],Table2[team_id],Table2[team_name],_xlfn.XLOOKUP(Table1[[#This Row],[TeamFavoriteID]],Table2[team_id_pfr],Table2[team_name],"Even"))</f>
        <v>Buffalo Bills</v>
      </c>
      <c r="M4680">
        <v>-3.5</v>
      </c>
      <c r="N4680">
        <f>IF(Table1[[#This Row],[TeamFavorite]]=Table1[[#This Row],[TeamHome]],Table1[[#This Row],[ScoreAway]]-Table1[[#This Row],[ScoreHome]],Table1[[#This Row],[ScoreHome]]-Table1[[#This Row],[ScoreAway]])</f>
        <v>-7</v>
      </c>
      <c r="O4680">
        <f>IF(Table1[[#This Row],[SpreadActual]]&lt;Table1[[#This Row],[SpreadFavorite]],1,0)</f>
        <v>1</v>
      </c>
      <c r="P4680">
        <v>37</v>
      </c>
      <c r="Q4680" t="s">
        <v>123</v>
      </c>
      <c r="R4680" t="b">
        <v>0</v>
      </c>
    </row>
    <row r="4681" spans="1:22" x14ac:dyDescent="0.2">
      <c r="A4681" s="1">
        <v>32509</v>
      </c>
      <c r="B4681">
        <v>1988</v>
      </c>
      <c r="C4681">
        <f>_xlfn.MAXIFS(Table1[ScheduleWeekWritten],Table1[ScheduleSeason],Table1[[#This Row],[ScheduleSeason]])</f>
        <v>16</v>
      </c>
      <c r="D4681" t="s">
        <v>99</v>
      </c>
      <c r="E4681" cm="1">
        <f t="array" ref="E4681">_xlfn.XLOOKUP(Table1[[#This Row],[ScheduleWeekWritten]],Table3[Game],100+Table3[Increase],Table1[[#This Row],[ScheduleWeekWritten]])</f>
        <v>102</v>
      </c>
      <c r="F4681" t="b">
        <v>1</v>
      </c>
      <c r="G4681" t="s">
        <v>53</v>
      </c>
      <c r="H4681">
        <v>34</v>
      </c>
      <c r="I4681">
        <v>9</v>
      </c>
      <c r="J4681" t="s">
        <v>54</v>
      </c>
      <c r="K4681" t="s">
        <v>87</v>
      </c>
      <c r="L4681" t="str">
        <f>_xlfn.XLOOKUP(Table1[[#This Row],[TeamFavoriteID]],Table2[team_id],Table2[team_name],_xlfn.XLOOKUP(Table1[[#This Row],[TeamFavoriteID]],Table2[team_id_pfr],Table2[team_name],"Even"))</f>
        <v>San Francisco 49ers</v>
      </c>
      <c r="M4681">
        <v>-3.5</v>
      </c>
      <c r="N4681">
        <f>IF(Table1[[#This Row],[TeamFavorite]]=Table1[[#This Row],[TeamHome]],Table1[[#This Row],[ScoreAway]]-Table1[[#This Row],[ScoreHome]],Table1[[#This Row],[ScoreHome]]-Table1[[#This Row],[ScoreAway]])</f>
        <v>-25</v>
      </c>
      <c r="O4681">
        <f>IF(Table1[[#This Row],[SpreadActual]]&lt;Table1[[#This Row],[SpreadFavorite]],1,0)</f>
        <v>1</v>
      </c>
      <c r="P4681">
        <v>44</v>
      </c>
      <c r="Q4681" t="s">
        <v>118</v>
      </c>
      <c r="R4681" t="b">
        <v>0</v>
      </c>
    </row>
    <row r="4682" spans="1:22" x14ac:dyDescent="0.2">
      <c r="A4682" s="1">
        <v>32516</v>
      </c>
      <c r="B4682">
        <v>1988</v>
      </c>
      <c r="C4682">
        <f>_xlfn.MAXIFS(Table1[ScheduleWeekWritten],Table1[ScheduleSeason],Table1[[#This Row],[ScheduleSeason]])</f>
        <v>16</v>
      </c>
      <c r="D4682" t="s">
        <v>92</v>
      </c>
      <c r="E4682" cm="1">
        <f t="array" ref="E4682">_xlfn.XLOOKUP(Table1[[#This Row],[ScheduleWeekWritten]],Table3[Game],100+Table3[Increase],Table1[[#This Row],[ScheduleWeekWritten]])</f>
        <v>103</v>
      </c>
      <c r="F4682" t="b">
        <v>1</v>
      </c>
      <c r="G4682" t="s">
        <v>46</v>
      </c>
      <c r="H4682">
        <v>3</v>
      </c>
      <c r="I4682">
        <v>28</v>
      </c>
      <c r="J4682" t="s">
        <v>53</v>
      </c>
      <c r="K4682" t="s">
        <v>87</v>
      </c>
      <c r="L4682" t="str">
        <f>_xlfn.XLOOKUP(Table1[[#This Row],[TeamFavoriteID]],Table2[team_id],Table2[team_name],_xlfn.XLOOKUP(Table1[[#This Row],[TeamFavoriteID]],Table2[team_id_pfr],Table2[team_name],"Even"))</f>
        <v>San Francisco 49ers</v>
      </c>
      <c r="M4682">
        <v>-2</v>
      </c>
      <c r="N4682">
        <f>IF(Table1[[#This Row],[TeamFavorite]]=Table1[[#This Row],[TeamHome]],Table1[[#This Row],[ScoreAway]]-Table1[[#This Row],[ScoreHome]],Table1[[#This Row],[ScoreHome]]-Table1[[#This Row],[ScoreAway]])</f>
        <v>-25</v>
      </c>
      <c r="O4682">
        <f>IF(Table1[[#This Row],[SpreadActual]]&lt;Table1[[#This Row],[SpreadFavorite]],1,0)</f>
        <v>1</v>
      </c>
      <c r="P4682">
        <v>35</v>
      </c>
      <c r="Q4682" t="s">
        <v>114</v>
      </c>
      <c r="R4682" t="b">
        <v>0</v>
      </c>
    </row>
    <row r="4683" spans="1:22" x14ac:dyDescent="0.2">
      <c r="A4683" s="1">
        <v>32516</v>
      </c>
      <c r="B4683">
        <v>1988</v>
      </c>
      <c r="C4683">
        <f>_xlfn.MAXIFS(Table1[ScheduleWeekWritten],Table1[ScheduleSeason],Table1[[#This Row],[ScheduleSeason]])</f>
        <v>16</v>
      </c>
      <c r="D4683" t="s">
        <v>92</v>
      </c>
      <c r="E4683" cm="1">
        <f t="array" ref="E4683">_xlfn.XLOOKUP(Table1[[#This Row],[ScheduleWeekWritten]],Table3[Game],100+Table3[Increase],Table1[[#This Row],[ScheduleWeekWritten]])</f>
        <v>103</v>
      </c>
      <c r="F4683" t="b">
        <v>1</v>
      </c>
      <c r="G4683" t="s">
        <v>101</v>
      </c>
      <c r="H4683">
        <v>21</v>
      </c>
      <c r="I4683">
        <v>10</v>
      </c>
      <c r="J4683" t="s">
        <v>28</v>
      </c>
      <c r="K4683" t="s">
        <v>104</v>
      </c>
      <c r="L4683" t="str">
        <f>_xlfn.XLOOKUP(Table1[[#This Row],[TeamFavoriteID]],Table2[team_id],Table2[team_name],_xlfn.XLOOKUP(Table1[[#This Row],[TeamFavoriteID]],Table2[team_id_pfr],Table2[team_name],"Even"))</f>
        <v>Cincinnati Bengals</v>
      </c>
      <c r="M4683">
        <v>-4</v>
      </c>
      <c r="N4683">
        <f>IF(Table1[[#This Row],[TeamFavorite]]=Table1[[#This Row],[TeamHome]],Table1[[#This Row],[ScoreAway]]-Table1[[#This Row],[ScoreHome]],Table1[[#This Row],[ScoreHome]]-Table1[[#This Row],[ScoreAway]])</f>
        <v>-11</v>
      </c>
      <c r="O4683">
        <f>IF(Table1[[#This Row],[SpreadActual]]&lt;Table1[[#This Row],[SpreadFavorite]],1,0)</f>
        <v>1</v>
      </c>
      <c r="P4683">
        <v>41</v>
      </c>
      <c r="Q4683" t="s">
        <v>111</v>
      </c>
      <c r="R4683" t="b">
        <v>0</v>
      </c>
    </row>
    <row r="4684" spans="1:22" x14ac:dyDescent="0.2">
      <c r="A4684" s="1">
        <v>32530</v>
      </c>
      <c r="B4684">
        <v>1988</v>
      </c>
      <c r="C4684">
        <f>_xlfn.MAXIFS(Table1[ScheduleWeekWritten],Table1[ScheduleSeason],Table1[[#This Row],[ScheduleSeason]])</f>
        <v>16</v>
      </c>
      <c r="D4684" t="s">
        <v>93</v>
      </c>
      <c r="E4684" cm="1">
        <f t="array" ref="E4684">_xlfn.XLOOKUP(Table1[[#This Row],[ScheduleWeekWritten]],Table3[Game],100+Table3[Increase],Table1[[#This Row],[ScheduleWeekWritten]])</f>
        <v>104</v>
      </c>
      <c r="F4684" t="b">
        <v>1</v>
      </c>
      <c r="G4684" t="s">
        <v>53</v>
      </c>
      <c r="H4684">
        <v>20</v>
      </c>
      <c r="I4684">
        <v>16</v>
      </c>
      <c r="J4684" t="s">
        <v>101</v>
      </c>
      <c r="K4684" t="s">
        <v>87</v>
      </c>
      <c r="L4684" t="str">
        <f>_xlfn.XLOOKUP(Table1[[#This Row],[TeamFavoriteID]],Table2[team_id],Table2[team_name],_xlfn.XLOOKUP(Table1[[#This Row],[TeamFavoriteID]],Table2[team_id_pfr],Table2[team_name],"Even"))</f>
        <v>San Francisco 49ers</v>
      </c>
      <c r="M4684">
        <v>-7</v>
      </c>
      <c r="N4684">
        <f>IF(Table1[[#This Row],[TeamFavorite]]=Table1[[#This Row],[TeamHome]],Table1[[#This Row],[ScoreAway]]-Table1[[#This Row],[ScoreHome]],Table1[[#This Row],[ScoreHome]]-Table1[[#This Row],[ScoreAway]])</f>
        <v>-4</v>
      </c>
      <c r="O4684">
        <f>IF(Table1[[#This Row],[SpreadActual]]&lt;Table1[[#This Row],[SpreadFavorite]],1,0)</f>
        <v>0</v>
      </c>
      <c r="P4684">
        <v>48</v>
      </c>
      <c r="Q4684" t="s">
        <v>147</v>
      </c>
      <c r="R4684" t="b">
        <v>1</v>
      </c>
      <c r="S4684">
        <v>76</v>
      </c>
      <c r="T4684">
        <v>25</v>
      </c>
    </row>
    <row r="4685" spans="1:22" x14ac:dyDescent="0.2">
      <c r="A4685" s="1">
        <v>32761</v>
      </c>
      <c r="B4685">
        <v>1989</v>
      </c>
      <c r="C4685">
        <f>_xlfn.MAXIFS(Table1[ScheduleWeekWritten],Table1[ScheduleSeason],Table1[[#This Row],[ScheduleSeason]])</f>
        <v>16</v>
      </c>
      <c r="D4685">
        <v>1</v>
      </c>
      <c r="E4685" cm="1">
        <f t="array" ref="E4685">_xlfn.XLOOKUP(Table1[[#This Row],[ScheduleWeekWritten]],Table3[Game],100+Table3[Increase],Table1[[#This Row],[ScheduleWeekWritten]])</f>
        <v>1</v>
      </c>
      <c r="F4685" t="b">
        <v>0</v>
      </c>
      <c r="G4685" t="s">
        <v>38</v>
      </c>
      <c r="H4685">
        <v>21</v>
      </c>
      <c r="I4685">
        <v>31</v>
      </c>
      <c r="J4685" t="s">
        <v>39</v>
      </c>
      <c r="K4685" t="s">
        <v>40</v>
      </c>
      <c r="L4685" t="str">
        <f>_xlfn.XLOOKUP(Table1[[#This Row],[TeamFavoriteID]],Table2[team_id],Table2[team_name],_xlfn.XLOOKUP(Table1[[#This Row],[TeamFavoriteID]],Table2[team_id_pfr],Table2[team_name],"Even"))</f>
        <v>Los Angeles Rams</v>
      </c>
      <c r="M4685">
        <v>-7</v>
      </c>
      <c r="N4685">
        <f>IF(Table1[[#This Row],[TeamFavorite]]=Table1[[#This Row],[TeamHome]],Table1[[#This Row],[ScoreAway]]-Table1[[#This Row],[ScoreHome]],Table1[[#This Row],[ScoreHome]]-Table1[[#This Row],[ScoreAway]])</f>
        <v>-10</v>
      </c>
      <c r="O4685">
        <f>IF(Table1[[#This Row],[SpreadActual]]&lt;Table1[[#This Row],[SpreadFavorite]],1,0)</f>
        <v>1</v>
      </c>
      <c r="P4685">
        <v>39</v>
      </c>
      <c r="Q4685" t="s">
        <v>41</v>
      </c>
      <c r="R4685" t="b">
        <v>0</v>
      </c>
      <c r="S4685">
        <v>80</v>
      </c>
      <c r="T4685">
        <v>9</v>
      </c>
      <c r="U4685">
        <v>66</v>
      </c>
    </row>
    <row r="4686" spans="1:22" x14ac:dyDescent="0.2">
      <c r="A4686" s="1">
        <v>32761</v>
      </c>
      <c r="B4686">
        <v>1989</v>
      </c>
      <c r="C4686">
        <f>_xlfn.MAXIFS(Table1[ScheduleWeekWritten],Table1[ScheduleSeason],Table1[[#This Row],[ScheduleSeason]])</f>
        <v>16</v>
      </c>
      <c r="D4686">
        <v>1</v>
      </c>
      <c r="E4686" cm="1">
        <f t="array" ref="E4686">_xlfn.XLOOKUP(Table1[[#This Row],[ScheduleWeekWritten]],Table3[Game],100+Table3[Increase],Table1[[#This Row],[ScheduleWeekWritten]])</f>
        <v>1</v>
      </c>
      <c r="F4686" t="b">
        <v>0</v>
      </c>
      <c r="G4686" t="s">
        <v>46</v>
      </c>
      <c r="H4686">
        <v>17</v>
      </c>
      <c r="I4686">
        <v>14</v>
      </c>
      <c r="J4686" t="s">
        <v>101</v>
      </c>
      <c r="K4686" t="s">
        <v>47</v>
      </c>
      <c r="L4686" t="str">
        <f>_xlfn.XLOOKUP(Table1[[#This Row],[TeamFavoriteID]],Table2[team_id],Table2[team_name],_xlfn.XLOOKUP(Table1[[#This Row],[TeamFavoriteID]],Table2[team_id_pfr],Table2[team_name],"Even"))</f>
        <v>Chicago Bears</v>
      </c>
      <c r="M4686">
        <v>-3.5</v>
      </c>
      <c r="N4686">
        <f>IF(Table1[[#This Row],[TeamFavorite]]=Table1[[#This Row],[TeamHome]],Table1[[#This Row],[ScoreAway]]-Table1[[#This Row],[ScoreHome]],Table1[[#This Row],[ScoreHome]]-Table1[[#This Row],[ScoreAway]])</f>
        <v>-3</v>
      </c>
      <c r="O4686">
        <f>IF(Table1[[#This Row],[SpreadActual]]&lt;Table1[[#This Row],[SpreadFavorite]],1,0)</f>
        <v>0</v>
      </c>
      <c r="P4686">
        <v>42</v>
      </c>
      <c r="Q4686" t="s">
        <v>114</v>
      </c>
      <c r="R4686" t="b">
        <v>0</v>
      </c>
      <c r="S4686">
        <v>64</v>
      </c>
      <c r="T4686">
        <v>12</v>
      </c>
      <c r="U4686">
        <v>75</v>
      </c>
    </row>
    <row r="4687" spans="1:22" x14ac:dyDescent="0.2">
      <c r="A4687" s="1">
        <v>32761</v>
      </c>
      <c r="B4687">
        <v>1989</v>
      </c>
      <c r="C4687">
        <f>_xlfn.MAXIFS(Table1[ScheduleWeekWritten],Table1[ScheduleSeason],Table1[[#This Row],[ScheduleSeason]])</f>
        <v>16</v>
      </c>
      <c r="D4687">
        <v>1</v>
      </c>
      <c r="E4687" cm="1">
        <f t="array" ref="E4687">_xlfn.XLOOKUP(Table1[[#This Row],[ScheduleWeekWritten]],Table3[Game],100+Table3[Increase],Table1[[#This Row],[ScheduleWeekWritten]])</f>
        <v>1</v>
      </c>
      <c r="F4687" t="b">
        <v>0</v>
      </c>
      <c r="G4687" t="s">
        <v>24</v>
      </c>
      <c r="H4687">
        <v>34</v>
      </c>
      <c r="I4687">
        <v>20</v>
      </c>
      <c r="J4687" t="s">
        <v>42</v>
      </c>
      <c r="K4687" t="s">
        <v>88</v>
      </c>
      <c r="L4687" t="str">
        <f>_xlfn.XLOOKUP(Table1[[#This Row],[TeamFavoriteID]],Table2[team_id],Table2[team_name],_xlfn.XLOOKUP(Table1[[#This Row],[TeamFavoriteID]],Table2[team_id_pfr],Table2[team_name],"Even"))</f>
        <v>Denver Broncos</v>
      </c>
      <c r="M4687">
        <v>-6</v>
      </c>
      <c r="N4687">
        <f>IF(Table1[[#This Row],[TeamFavorite]]=Table1[[#This Row],[TeamHome]],Table1[[#This Row],[ScoreAway]]-Table1[[#This Row],[ScoreHome]],Table1[[#This Row],[ScoreHome]]-Table1[[#This Row],[ScoreAway]])</f>
        <v>-14</v>
      </c>
      <c r="O4687">
        <f>IF(Table1[[#This Row],[SpreadActual]]&lt;Table1[[#This Row],[SpreadFavorite]],1,0)</f>
        <v>1</v>
      </c>
      <c r="P4687">
        <v>41</v>
      </c>
      <c r="Q4687" t="s">
        <v>71</v>
      </c>
      <c r="R4687" t="b">
        <v>0</v>
      </c>
      <c r="S4687">
        <v>54</v>
      </c>
      <c r="T4687">
        <v>11</v>
      </c>
      <c r="U4687">
        <v>82</v>
      </c>
    </row>
    <row r="4688" spans="1:22" x14ac:dyDescent="0.2">
      <c r="A4688" s="1">
        <v>32761</v>
      </c>
      <c r="B4688">
        <v>1989</v>
      </c>
      <c r="C4688">
        <f>_xlfn.MAXIFS(Table1[ScheduleWeekWritten],Table1[ScheduleSeason],Table1[[#This Row],[ScheduleSeason]])</f>
        <v>16</v>
      </c>
      <c r="D4688">
        <v>1</v>
      </c>
      <c r="E4688" cm="1">
        <f t="array" ref="E4688">_xlfn.XLOOKUP(Table1[[#This Row],[ScheduleWeekWritten]],Table3[Game],100+Table3[Increase],Table1[[#This Row],[ScheduleWeekWritten]])</f>
        <v>1</v>
      </c>
      <c r="F4688" t="b">
        <v>0</v>
      </c>
      <c r="G4688" t="s">
        <v>45</v>
      </c>
      <c r="H4688">
        <v>13</v>
      </c>
      <c r="I4688">
        <v>16</v>
      </c>
      <c r="J4688" t="s">
        <v>145</v>
      </c>
      <c r="K4688" t="s">
        <v>59</v>
      </c>
      <c r="L4688" t="str">
        <f>_xlfn.XLOOKUP(Table1[[#This Row],[TeamFavoriteID]],Table2[team_id],Table2[team_name],_xlfn.XLOOKUP(Table1[[#This Row],[TeamFavoriteID]],Table2[team_id_pfr],Table2[team_name],"Even"))</f>
        <v>Arizona Cardinals</v>
      </c>
      <c r="M4688">
        <v>-1.5</v>
      </c>
      <c r="N4688">
        <f>IF(Table1[[#This Row],[TeamFavorite]]=Table1[[#This Row],[TeamHome]],Table1[[#This Row],[ScoreAway]]-Table1[[#This Row],[ScoreHome]],Table1[[#This Row],[ScoreHome]]-Table1[[#This Row],[ScoreAway]])</f>
        <v>-3</v>
      </c>
      <c r="O4688">
        <f>IF(Table1[[#This Row],[SpreadActual]]&lt;Table1[[#This Row],[SpreadFavorite]],1,0)</f>
        <v>1</v>
      </c>
      <c r="P4688">
        <v>40</v>
      </c>
      <c r="Q4688" t="s">
        <v>125</v>
      </c>
      <c r="R4688" t="b">
        <v>0</v>
      </c>
      <c r="S4688">
        <v>72</v>
      </c>
      <c r="T4688">
        <v>0</v>
      </c>
      <c r="V4688" t="s">
        <v>103</v>
      </c>
    </row>
    <row r="4689" spans="1:22" x14ac:dyDescent="0.2">
      <c r="A4689" s="1">
        <v>32761</v>
      </c>
      <c r="B4689">
        <v>1989</v>
      </c>
      <c r="C4689">
        <f>_xlfn.MAXIFS(Table1[ScheduleWeekWritten],Table1[ScheduleSeason],Table1[[#This Row],[ScheduleSeason]])</f>
        <v>16</v>
      </c>
      <c r="D4689">
        <v>1</v>
      </c>
      <c r="E4689" cm="1">
        <f t="array" ref="E4689">_xlfn.XLOOKUP(Table1[[#This Row],[ScheduleWeekWritten]],Table3[Game],100+Table3[Increase],Table1[[#This Row],[ScheduleWeekWritten]])</f>
        <v>1</v>
      </c>
      <c r="F4689" t="b">
        <v>0</v>
      </c>
      <c r="G4689" t="s">
        <v>33</v>
      </c>
      <c r="H4689">
        <v>21</v>
      </c>
      <c r="I4689">
        <v>23</v>
      </c>
      <c r="J4689" t="s">
        <v>127</v>
      </c>
      <c r="K4689" t="s">
        <v>35</v>
      </c>
      <c r="L4689" t="str">
        <f>_xlfn.XLOOKUP(Table1[[#This Row],[TeamFavoriteID]],Table2[team_id],Table2[team_name],_xlfn.XLOOKUP(Table1[[#This Row],[TeamFavoriteID]],Table2[team_id_pfr],Table2[team_name],"Even"))</f>
        <v>Green Bay Packers</v>
      </c>
      <c r="M4689">
        <v>-3</v>
      </c>
      <c r="N4689">
        <f>IF(Table1[[#This Row],[TeamFavorite]]=Table1[[#This Row],[TeamHome]],Table1[[#This Row],[ScoreAway]]-Table1[[#This Row],[ScoreHome]],Table1[[#This Row],[ScoreHome]]-Table1[[#This Row],[ScoreAway]])</f>
        <v>2</v>
      </c>
      <c r="O4689">
        <f>IF(Table1[[#This Row],[SpreadActual]]&lt;Table1[[#This Row],[SpreadFavorite]],1,0)</f>
        <v>0</v>
      </c>
      <c r="P4689">
        <v>41</v>
      </c>
      <c r="Q4689" t="s">
        <v>82</v>
      </c>
      <c r="R4689" t="b">
        <v>0</v>
      </c>
      <c r="S4689">
        <v>60</v>
      </c>
      <c r="T4689">
        <v>6</v>
      </c>
      <c r="U4689">
        <v>68</v>
      </c>
    </row>
    <row r="4690" spans="1:22" x14ac:dyDescent="0.2">
      <c r="A4690" s="1">
        <v>32761</v>
      </c>
      <c r="B4690">
        <v>1989</v>
      </c>
      <c r="C4690">
        <f>_xlfn.MAXIFS(Table1[ScheduleWeekWritten],Table1[ScheduleSeason],Table1[[#This Row],[ScheduleSeason]])</f>
        <v>16</v>
      </c>
      <c r="D4690">
        <v>1</v>
      </c>
      <c r="E4690" cm="1">
        <f t="array" ref="E4690">_xlfn.XLOOKUP(Table1[[#This Row],[ScheduleWeekWritten]],Table3[Game],100+Table3[Increase],Table1[[#This Row],[ScheduleWeekWritten]])</f>
        <v>1</v>
      </c>
      <c r="F4690" t="b">
        <v>0</v>
      </c>
      <c r="G4690" t="s">
        <v>140</v>
      </c>
      <c r="H4690">
        <v>24</v>
      </c>
      <c r="I4690">
        <v>30</v>
      </c>
      <c r="J4690" t="s">
        <v>53</v>
      </c>
      <c r="K4690" t="s">
        <v>87</v>
      </c>
      <c r="L4690" t="str">
        <f>_xlfn.XLOOKUP(Table1[[#This Row],[TeamFavoriteID]],Table2[team_id],Table2[team_name],_xlfn.XLOOKUP(Table1[[#This Row],[TeamFavoriteID]],Table2[team_id_pfr],Table2[team_name],"Even"))</f>
        <v>San Francisco 49ers</v>
      </c>
      <c r="M4690">
        <v>-3</v>
      </c>
      <c r="N4690">
        <f>IF(Table1[[#This Row],[TeamFavorite]]=Table1[[#This Row],[TeamHome]],Table1[[#This Row],[ScoreAway]]-Table1[[#This Row],[ScoreHome]],Table1[[#This Row],[ScoreHome]]-Table1[[#This Row],[ScoreAway]])</f>
        <v>-6</v>
      </c>
      <c r="O4690">
        <f>IF(Table1[[#This Row],[SpreadActual]]&lt;Table1[[#This Row],[SpreadFavorite]],1,0)</f>
        <v>1</v>
      </c>
      <c r="P4690">
        <v>42.5</v>
      </c>
      <c r="Q4690" t="s">
        <v>141</v>
      </c>
      <c r="R4690" t="b">
        <v>0</v>
      </c>
      <c r="S4690">
        <v>72</v>
      </c>
      <c r="T4690">
        <v>0</v>
      </c>
      <c r="V4690" t="s">
        <v>103</v>
      </c>
    </row>
    <row r="4691" spans="1:22" x14ac:dyDescent="0.2">
      <c r="A4691" s="1">
        <v>32761</v>
      </c>
      <c r="B4691">
        <v>1989</v>
      </c>
      <c r="C4691">
        <f>_xlfn.MAXIFS(Table1[ScheduleWeekWritten],Table1[ScheduleSeason],Table1[[#This Row],[ScheduleSeason]])</f>
        <v>16</v>
      </c>
      <c r="D4691">
        <v>1</v>
      </c>
      <c r="E4691" cm="1">
        <f t="array" ref="E4691">_xlfn.XLOOKUP(Table1[[#This Row],[ScheduleWeekWritten]],Table3[Game],100+Table3[Increase],Table1[[#This Row],[ScheduleWeekWritten]])</f>
        <v>1</v>
      </c>
      <c r="F4691" t="b">
        <v>0</v>
      </c>
      <c r="G4691" t="s">
        <v>138</v>
      </c>
      <c r="H4691">
        <v>40</v>
      </c>
      <c r="I4691">
        <v>14</v>
      </c>
      <c r="J4691" t="s">
        <v>27</v>
      </c>
      <c r="K4691" t="s">
        <v>21</v>
      </c>
      <c r="L4691" t="str">
        <f>_xlfn.XLOOKUP(Table1[[#This Row],[TeamFavoriteID]],Table2[team_id],Table2[team_name],_xlfn.XLOOKUP(Table1[[#This Row],[TeamFavoriteID]],Table2[team_id_pfr],Table2[team_name],"Even"))</f>
        <v>Las Vegas Raiders</v>
      </c>
      <c r="M4691">
        <v>-3.5</v>
      </c>
      <c r="N4691">
        <f>IF(Table1[[#This Row],[TeamFavorite]]=Table1[[#This Row],[TeamHome]],Table1[[#This Row],[ScoreAway]]-Table1[[#This Row],[ScoreHome]],Table1[[#This Row],[ScoreHome]]-Table1[[#This Row],[ScoreAway]])</f>
        <v>26</v>
      </c>
      <c r="O4691">
        <f>IF(Table1[[#This Row],[SpreadActual]]&lt;Table1[[#This Row],[SpreadFavorite]],1,0)</f>
        <v>0</v>
      </c>
      <c r="P4691">
        <v>40</v>
      </c>
      <c r="Q4691" t="s">
        <v>65</v>
      </c>
      <c r="R4691" t="b">
        <v>0</v>
      </c>
      <c r="S4691">
        <v>65</v>
      </c>
      <c r="T4691">
        <v>10</v>
      </c>
      <c r="U4691">
        <v>80</v>
      </c>
    </row>
    <row r="4692" spans="1:22" x14ac:dyDescent="0.2">
      <c r="A4692" s="1">
        <v>32761</v>
      </c>
      <c r="B4692">
        <v>1989</v>
      </c>
      <c r="C4692">
        <f>_xlfn.MAXIFS(Table1[ScheduleWeekWritten],Table1[ScheduleSeason],Table1[[#This Row],[ScheduleSeason]])</f>
        <v>16</v>
      </c>
      <c r="D4692">
        <v>1</v>
      </c>
      <c r="E4692" cm="1">
        <f t="array" ref="E4692">_xlfn.XLOOKUP(Table1[[#This Row],[ScheduleWeekWritten]],Table3[Game],100+Table3[Increase],Table1[[#This Row],[ScheduleWeekWritten]])</f>
        <v>1</v>
      </c>
      <c r="F4692" t="b">
        <v>0</v>
      </c>
      <c r="G4692" t="s">
        <v>19</v>
      </c>
      <c r="H4692">
        <v>24</v>
      </c>
      <c r="I4692">
        <v>27</v>
      </c>
      <c r="J4692" t="s">
        <v>28</v>
      </c>
      <c r="K4692" t="s">
        <v>43</v>
      </c>
      <c r="L4692" t="str">
        <f>_xlfn.XLOOKUP(Table1[[#This Row],[TeamFavoriteID]],Table2[team_id],Table2[team_name],_xlfn.XLOOKUP(Table1[[#This Row],[TeamFavoriteID]],Table2[team_id_pfr],Table2[team_name],"Even"))</f>
        <v>Buffalo Bills</v>
      </c>
      <c r="M4692">
        <v>-4</v>
      </c>
      <c r="N4692">
        <f>IF(Table1[[#This Row],[TeamFavorite]]=Table1[[#This Row],[TeamHome]],Table1[[#This Row],[ScoreAway]]-Table1[[#This Row],[ScoreHome]],Table1[[#This Row],[ScoreHome]]-Table1[[#This Row],[ScoreAway]])</f>
        <v>-3</v>
      </c>
      <c r="O4692">
        <f>IF(Table1[[#This Row],[SpreadActual]]&lt;Table1[[#This Row],[SpreadFavorite]],1,0)</f>
        <v>0</v>
      </c>
      <c r="P4692">
        <v>39.5</v>
      </c>
      <c r="Q4692" t="s">
        <v>143</v>
      </c>
      <c r="R4692" t="b">
        <v>0</v>
      </c>
      <c r="S4692">
        <v>82</v>
      </c>
      <c r="T4692">
        <v>11</v>
      </c>
      <c r="U4692">
        <v>70</v>
      </c>
    </row>
    <row r="4693" spans="1:22" x14ac:dyDescent="0.2">
      <c r="A4693" s="1">
        <v>32761</v>
      </c>
      <c r="B4693">
        <v>1989</v>
      </c>
      <c r="C4693">
        <f>_xlfn.MAXIFS(Table1[ScheduleWeekWritten],Table1[ScheduleSeason],Table1[[#This Row],[ScheduleSeason]])</f>
        <v>16</v>
      </c>
      <c r="D4693">
        <v>1</v>
      </c>
      <c r="E4693" cm="1">
        <f t="array" ref="E4693">_xlfn.XLOOKUP(Table1[[#This Row],[ScheduleWeekWritten]],Table3[Game],100+Table3[Increase],Table1[[#This Row],[ScheduleWeekWritten]])</f>
        <v>1</v>
      </c>
      <c r="F4693" t="b">
        <v>0</v>
      </c>
      <c r="G4693" t="s">
        <v>54</v>
      </c>
      <c r="H4693">
        <v>38</v>
      </c>
      <c r="I4693">
        <v>7</v>
      </c>
      <c r="J4693" t="s">
        <v>23</v>
      </c>
      <c r="K4693" t="s">
        <v>55</v>
      </c>
      <c r="L4693" t="str">
        <f>_xlfn.XLOOKUP(Table1[[#This Row],[TeamFavoriteID]],Table2[team_id],Table2[team_name],_xlfn.XLOOKUP(Table1[[#This Row],[TeamFavoriteID]],Table2[team_id_pfr],Table2[team_name],"Even"))</f>
        <v>Minnesota Vikings</v>
      </c>
      <c r="M4693">
        <v>-5</v>
      </c>
      <c r="N4693">
        <f>IF(Table1[[#This Row],[TeamFavorite]]=Table1[[#This Row],[TeamHome]],Table1[[#This Row],[ScoreAway]]-Table1[[#This Row],[ScoreHome]],Table1[[#This Row],[ScoreHome]]-Table1[[#This Row],[ScoreAway]])</f>
        <v>-31</v>
      </c>
      <c r="O4693">
        <f>IF(Table1[[#This Row],[SpreadActual]]&lt;Table1[[#This Row],[SpreadFavorite]],1,0)</f>
        <v>1</v>
      </c>
      <c r="P4693">
        <v>45</v>
      </c>
      <c r="Q4693" t="s">
        <v>137</v>
      </c>
      <c r="R4693" t="b">
        <v>0</v>
      </c>
      <c r="S4693">
        <v>72</v>
      </c>
      <c r="T4693">
        <v>0</v>
      </c>
      <c r="V4693" t="s">
        <v>103</v>
      </c>
    </row>
    <row r="4694" spans="1:22" x14ac:dyDescent="0.2">
      <c r="A4694" s="1">
        <v>32761</v>
      </c>
      <c r="B4694">
        <v>1989</v>
      </c>
      <c r="C4694">
        <f>_xlfn.MAXIFS(Table1[ScheduleWeekWritten],Table1[ScheduleSeason],Table1[[#This Row],[ScheduleSeason]])</f>
        <v>16</v>
      </c>
      <c r="D4694">
        <v>1</v>
      </c>
      <c r="E4694" cm="1">
        <f t="array" ref="E4694">_xlfn.XLOOKUP(Table1[[#This Row],[ScheduleWeekWritten]],Table3[Game],100+Table3[Increase],Table1[[#This Row],[ScheduleWeekWritten]])</f>
        <v>1</v>
      </c>
      <c r="F4694" t="b">
        <v>0</v>
      </c>
      <c r="G4694" t="s">
        <v>95</v>
      </c>
      <c r="H4694">
        <v>28</v>
      </c>
      <c r="I4694">
        <v>0</v>
      </c>
      <c r="J4694" t="s">
        <v>67</v>
      </c>
      <c r="K4694" t="s">
        <v>98</v>
      </c>
      <c r="L4694" t="str">
        <f>_xlfn.XLOOKUP(Table1[[#This Row],[TeamFavoriteID]],Table2[team_id],Table2[team_name],_xlfn.XLOOKUP(Table1[[#This Row],[TeamFavoriteID]],Table2[team_id_pfr],Table2[team_name],"Even"))</f>
        <v>New Orleans Saints</v>
      </c>
      <c r="M4694">
        <v>-5</v>
      </c>
      <c r="N4694">
        <f>IF(Table1[[#This Row],[TeamFavorite]]=Table1[[#This Row],[TeamHome]],Table1[[#This Row],[ScoreAway]]-Table1[[#This Row],[ScoreHome]],Table1[[#This Row],[ScoreHome]]-Table1[[#This Row],[ScoreAway]])</f>
        <v>-28</v>
      </c>
      <c r="O4694">
        <f>IF(Table1[[#This Row],[SpreadActual]]&lt;Table1[[#This Row],[SpreadFavorite]],1,0)</f>
        <v>1</v>
      </c>
      <c r="P4694">
        <v>40.5</v>
      </c>
      <c r="Q4694" t="s">
        <v>124</v>
      </c>
      <c r="R4694" t="b">
        <v>0</v>
      </c>
      <c r="S4694">
        <v>72</v>
      </c>
      <c r="T4694">
        <v>0</v>
      </c>
      <c r="V4694" t="s">
        <v>103</v>
      </c>
    </row>
    <row r="4695" spans="1:22" x14ac:dyDescent="0.2">
      <c r="A4695" s="1">
        <v>32761</v>
      </c>
      <c r="B4695">
        <v>1989</v>
      </c>
      <c r="C4695">
        <f>_xlfn.MAXIFS(Table1[ScheduleWeekWritten],Table1[ScheduleSeason],Table1[[#This Row],[ScheduleSeason]])</f>
        <v>16</v>
      </c>
      <c r="D4695">
        <v>1</v>
      </c>
      <c r="E4695" cm="1">
        <f t="array" ref="E4695">_xlfn.XLOOKUP(Table1[[#This Row],[ScheduleWeekWritten]],Table3[Game],100+Table3[Increase],Table1[[#This Row],[ScheduleWeekWritten]])</f>
        <v>1</v>
      </c>
      <c r="F4695" t="b">
        <v>0</v>
      </c>
      <c r="G4695" t="s">
        <v>31</v>
      </c>
      <c r="H4695">
        <v>24</v>
      </c>
      <c r="I4695">
        <v>27</v>
      </c>
      <c r="J4695" t="s">
        <v>115</v>
      </c>
      <c r="K4695" t="s">
        <v>32</v>
      </c>
      <c r="L4695" t="str">
        <f>_xlfn.XLOOKUP(Table1[[#This Row],[TeamFavoriteID]],Table2[team_id],Table2[team_name],_xlfn.XLOOKUP(Table1[[#This Row],[TeamFavoriteID]],Table2[team_id_pfr],Table2[team_name],"Even"))</f>
        <v>New York Jets</v>
      </c>
      <c r="M4695">
        <v>-2.5</v>
      </c>
      <c r="N4695">
        <f>IF(Table1[[#This Row],[TeamFavorite]]=Table1[[#This Row],[TeamHome]],Table1[[#This Row],[ScoreAway]]-Table1[[#This Row],[ScoreHome]],Table1[[#This Row],[ScoreHome]]-Table1[[#This Row],[ScoreAway]])</f>
        <v>3</v>
      </c>
      <c r="O4695">
        <f>IF(Table1[[#This Row],[SpreadActual]]&lt;Table1[[#This Row],[SpreadFavorite]],1,0)</f>
        <v>0</v>
      </c>
      <c r="P4695">
        <v>41</v>
      </c>
      <c r="Q4695" t="s">
        <v>126</v>
      </c>
      <c r="R4695" t="b">
        <v>0</v>
      </c>
      <c r="S4695">
        <v>85</v>
      </c>
      <c r="T4695">
        <v>9</v>
      </c>
      <c r="U4695">
        <v>61</v>
      </c>
    </row>
    <row r="4696" spans="1:22" x14ac:dyDescent="0.2">
      <c r="A4696" s="1">
        <v>32761</v>
      </c>
      <c r="B4696">
        <v>1989</v>
      </c>
      <c r="C4696">
        <f>_xlfn.MAXIFS(Table1[ScheduleWeekWritten],Table1[ScheduleSeason],Table1[[#This Row],[ScheduleSeason]])</f>
        <v>16</v>
      </c>
      <c r="D4696">
        <v>1</v>
      </c>
      <c r="E4696" cm="1">
        <f t="array" ref="E4696">_xlfn.XLOOKUP(Table1[[#This Row],[ScheduleWeekWritten]],Table3[Game],100+Table3[Increase],Table1[[#This Row],[ScheduleWeekWritten]])</f>
        <v>1</v>
      </c>
      <c r="F4696" t="b">
        <v>0</v>
      </c>
      <c r="G4696" t="s">
        <v>58</v>
      </c>
      <c r="H4696">
        <v>31</v>
      </c>
      <c r="I4696">
        <v>7</v>
      </c>
      <c r="J4696" t="s">
        <v>128</v>
      </c>
      <c r="K4696" t="s">
        <v>77</v>
      </c>
      <c r="L4696" t="str">
        <f>_xlfn.XLOOKUP(Table1[[#This Row],[TeamFavoriteID]],Table2[team_id],Table2[team_name],_xlfn.XLOOKUP(Table1[[#This Row],[TeamFavoriteID]],Table2[team_id_pfr],Table2[team_name],"Even"))</f>
        <v>Philadelphia Eagles</v>
      </c>
      <c r="M4696">
        <v>-5</v>
      </c>
      <c r="N4696">
        <f>IF(Table1[[#This Row],[TeamFavorite]]=Table1[[#This Row],[TeamHome]],Table1[[#This Row],[ScoreAway]]-Table1[[#This Row],[ScoreHome]],Table1[[#This Row],[ScoreHome]]-Table1[[#This Row],[ScoreAway]])</f>
        <v>-24</v>
      </c>
      <c r="O4696">
        <f>IF(Table1[[#This Row],[SpreadActual]]&lt;Table1[[#This Row],[SpreadFavorite]],1,0)</f>
        <v>1</v>
      </c>
      <c r="P4696">
        <v>43</v>
      </c>
      <c r="Q4696" t="s">
        <v>112</v>
      </c>
      <c r="R4696" t="b">
        <v>0</v>
      </c>
      <c r="S4696">
        <v>80</v>
      </c>
      <c r="T4696">
        <v>8</v>
      </c>
      <c r="U4696">
        <v>73</v>
      </c>
    </row>
    <row r="4697" spans="1:22" x14ac:dyDescent="0.2">
      <c r="A4697" s="1">
        <v>32761</v>
      </c>
      <c r="B4697">
        <v>1989</v>
      </c>
      <c r="C4697">
        <f>_xlfn.MAXIFS(Table1[ScheduleWeekWritten],Table1[ScheduleSeason],Table1[[#This Row],[ScheduleSeason]])</f>
        <v>16</v>
      </c>
      <c r="D4697">
        <v>1</v>
      </c>
      <c r="E4697" cm="1">
        <f t="array" ref="E4697">_xlfn.XLOOKUP(Table1[[#This Row],[ScheduleWeekWritten]],Table3[Game],100+Table3[Increase],Table1[[#This Row],[ScheduleWeekWritten]])</f>
        <v>1</v>
      </c>
      <c r="F4697" t="b">
        <v>0</v>
      </c>
      <c r="G4697" t="s">
        <v>49</v>
      </c>
      <c r="H4697">
        <v>0</v>
      </c>
      <c r="I4697">
        <v>51</v>
      </c>
      <c r="J4697" t="s">
        <v>62</v>
      </c>
      <c r="K4697" t="s">
        <v>63</v>
      </c>
      <c r="L4697" t="str">
        <f>_xlfn.XLOOKUP(Table1[[#This Row],[TeamFavoriteID]],Table2[team_id],Table2[team_name],_xlfn.XLOOKUP(Table1[[#This Row],[TeamFavoriteID]],Table2[team_id_pfr],Table2[team_name],"Even"))</f>
        <v>Cleveland Browns</v>
      </c>
      <c r="M4697">
        <v>-2</v>
      </c>
      <c r="N4697">
        <f>IF(Table1[[#This Row],[TeamFavorite]]=Table1[[#This Row],[TeamHome]],Table1[[#This Row],[ScoreAway]]-Table1[[#This Row],[ScoreHome]],Table1[[#This Row],[ScoreHome]]-Table1[[#This Row],[ScoreAway]])</f>
        <v>-51</v>
      </c>
      <c r="O4697">
        <f>IF(Table1[[#This Row],[SpreadActual]]&lt;Table1[[#This Row],[SpreadFavorite]],1,0)</f>
        <v>1</v>
      </c>
      <c r="P4697">
        <v>43</v>
      </c>
      <c r="Q4697" t="s">
        <v>113</v>
      </c>
      <c r="R4697" t="b">
        <v>0</v>
      </c>
      <c r="S4697">
        <v>73</v>
      </c>
      <c r="T4697">
        <v>8</v>
      </c>
      <c r="U4697">
        <v>83</v>
      </c>
    </row>
    <row r="4698" spans="1:22" x14ac:dyDescent="0.2">
      <c r="A4698" s="1">
        <v>32762</v>
      </c>
      <c r="B4698">
        <v>1989</v>
      </c>
      <c r="C4698">
        <f>_xlfn.MAXIFS(Table1[ScheduleWeekWritten],Table1[ScheduleSeason],Table1[[#This Row],[ScheduleSeason]])</f>
        <v>16</v>
      </c>
      <c r="D4698">
        <v>1</v>
      </c>
      <c r="E4698" cm="1">
        <f t="array" ref="E4698">_xlfn.XLOOKUP(Table1[[#This Row],[ScheduleWeekWritten]],Table3[Game],100+Table3[Increase],Table1[[#This Row],[ScheduleWeekWritten]])</f>
        <v>1</v>
      </c>
      <c r="F4698" t="b">
        <v>0</v>
      </c>
      <c r="G4698" t="s">
        <v>61</v>
      </c>
      <c r="H4698">
        <v>24</v>
      </c>
      <c r="I4698">
        <v>27</v>
      </c>
      <c r="J4698" t="s">
        <v>50</v>
      </c>
      <c r="K4698" t="s">
        <v>85</v>
      </c>
      <c r="L4698" t="str">
        <f>_xlfn.XLOOKUP(Table1[[#This Row],[TeamFavoriteID]],Table2[team_id],Table2[team_name],_xlfn.XLOOKUP(Table1[[#This Row],[TeamFavoriteID]],Table2[team_id_pfr],Table2[team_name],"Even"))</f>
        <v>Washington Commanders</v>
      </c>
      <c r="M4698">
        <v>-4</v>
      </c>
      <c r="N4698">
        <f>IF(Table1[[#This Row],[TeamFavorite]]=Table1[[#This Row],[TeamHome]],Table1[[#This Row],[ScoreAway]]-Table1[[#This Row],[ScoreHome]],Table1[[#This Row],[ScoreHome]]-Table1[[#This Row],[ScoreAway]])</f>
        <v>-3</v>
      </c>
      <c r="O4698">
        <f>IF(Table1[[#This Row],[SpreadActual]]&lt;Table1[[#This Row],[SpreadFavorite]],1,0)</f>
        <v>0</v>
      </c>
      <c r="P4698">
        <v>42</v>
      </c>
      <c r="Q4698" t="s">
        <v>64</v>
      </c>
      <c r="R4698" t="b">
        <v>0</v>
      </c>
      <c r="S4698">
        <v>83</v>
      </c>
      <c r="T4698">
        <v>11</v>
      </c>
      <c r="U4698">
        <v>70</v>
      </c>
    </row>
    <row r="4699" spans="1:22" x14ac:dyDescent="0.2">
      <c r="A4699" s="1">
        <v>32768</v>
      </c>
      <c r="B4699">
        <v>1989</v>
      </c>
      <c r="C4699">
        <f>_xlfn.MAXIFS(Table1[ScheduleWeekWritten],Table1[ScheduleSeason],Table1[[#This Row],[ScheduleSeason]])</f>
        <v>16</v>
      </c>
      <c r="D4699">
        <v>2</v>
      </c>
      <c r="E4699" cm="1">
        <f t="array" ref="E4699">_xlfn.XLOOKUP(Table1[[#This Row],[ScheduleWeekWritten]],Table3[Game],100+Table3[Increase],Table1[[#This Row],[ScheduleWeekWritten]])</f>
        <v>2</v>
      </c>
      <c r="F4699" t="b">
        <v>0</v>
      </c>
      <c r="G4699" t="s">
        <v>38</v>
      </c>
      <c r="H4699">
        <v>27</v>
      </c>
      <c r="I4699">
        <v>21</v>
      </c>
      <c r="J4699" t="s">
        <v>67</v>
      </c>
      <c r="K4699" t="s">
        <v>109</v>
      </c>
      <c r="L4699" t="str">
        <f>_xlfn.XLOOKUP(Table1[[#This Row],[TeamFavoriteID]],Table2[team_id],Table2[team_name],_xlfn.XLOOKUP(Table1[[#This Row],[TeamFavoriteID]],Table2[team_id_pfr],Table2[team_name],"Even"))</f>
        <v>Atlanta Falcons</v>
      </c>
      <c r="M4699">
        <v>-2.5</v>
      </c>
      <c r="N4699">
        <f>IF(Table1[[#This Row],[TeamFavorite]]=Table1[[#This Row],[TeamHome]],Table1[[#This Row],[ScoreAway]]-Table1[[#This Row],[ScoreHome]],Table1[[#This Row],[ScoreHome]]-Table1[[#This Row],[ScoreAway]])</f>
        <v>-6</v>
      </c>
      <c r="O4699">
        <f>IF(Table1[[#This Row],[SpreadActual]]&lt;Table1[[#This Row],[SpreadFavorite]],1,0)</f>
        <v>1</v>
      </c>
      <c r="P4699">
        <v>40.5</v>
      </c>
      <c r="Q4699" t="s">
        <v>41</v>
      </c>
      <c r="R4699" t="b">
        <v>0</v>
      </c>
      <c r="S4699">
        <v>70</v>
      </c>
      <c r="T4699">
        <v>9</v>
      </c>
      <c r="U4699">
        <v>66</v>
      </c>
    </row>
    <row r="4700" spans="1:22" x14ac:dyDescent="0.2">
      <c r="A4700" s="1">
        <v>32768</v>
      </c>
      <c r="B4700">
        <v>1989</v>
      </c>
      <c r="C4700">
        <f>_xlfn.MAXIFS(Table1[ScheduleWeekWritten],Table1[ScheduleSeason],Table1[[#This Row],[ScheduleSeason]])</f>
        <v>16</v>
      </c>
      <c r="D4700">
        <v>2</v>
      </c>
      <c r="E4700" cm="1">
        <f t="array" ref="E4700">_xlfn.XLOOKUP(Table1[[#This Row],[ScheduleWeekWritten]],Table3[Game],100+Table3[Increase],Table1[[#This Row],[ScheduleWeekWritten]])</f>
        <v>2</v>
      </c>
      <c r="F4700" t="b">
        <v>0</v>
      </c>
      <c r="G4700" t="s">
        <v>46</v>
      </c>
      <c r="H4700">
        <v>38</v>
      </c>
      <c r="I4700">
        <v>7</v>
      </c>
      <c r="J4700" t="s">
        <v>54</v>
      </c>
      <c r="K4700" t="s">
        <v>55</v>
      </c>
      <c r="L4700" t="str">
        <f>_xlfn.XLOOKUP(Table1[[#This Row],[TeamFavoriteID]],Table2[team_id],Table2[team_name],_xlfn.XLOOKUP(Table1[[#This Row],[TeamFavoriteID]],Table2[team_id_pfr],Table2[team_name],"Even"))</f>
        <v>Minnesota Vikings</v>
      </c>
      <c r="M4700">
        <v>-1.5</v>
      </c>
      <c r="N4700">
        <f>IF(Table1[[#This Row],[TeamFavorite]]=Table1[[#This Row],[TeamHome]],Table1[[#This Row],[ScoreAway]]-Table1[[#This Row],[ScoreHome]],Table1[[#This Row],[ScoreHome]]-Table1[[#This Row],[ScoreAway]])</f>
        <v>31</v>
      </c>
      <c r="O4700">
        <f>IF(Table1[[#This Row],[SpreadActual]]&lt;Table1[[#This Row],[SpreadFavorite]],1,0)</f>
        <v>0</v>
      </c>
      <c r="P4700">
        <v>39</v>
      </c>
      <c r="Q4700" t="s">
        <v>114</v>
      </c>
      <c r="R4700" t="b">
        <v>0</v>
      </c>
      <c r="S4700">
        <v>62</v>
      </c>
      <c r="T4700">
        <v>4</v>
      </c>
      <c r="U4700">
        <v>69</v>
      </c>
    </row>
    <row r="4701" spans="1:22" x14ac:dyDescent="0.2">
      <c r="A4701" s="1">
        <v>32768</v>
      </c>
      <c r="B4701">
        <v>1989</v>
      </c>
      <c r="C4701">
        <f>_xlfn.MAXIFS(Table1[ScheduleWeekWritten],Table1[ScheduleSeason],Table1[[#This Row],[ScheduleSeason]])</f>
        <v>16</v>
      </c>
      <c r="D4701">
        <v>2</v>
      </c>
      <c r="E4701" cm="1">
        <f t="array" ref="E4701">_xlfn.XLOOKUP(Table1[[#This Row],[ScheduleWeekWritten]],Table3[Game],100+Table3[Increase],Table1[[#This Row],[ScheduleWeekWritten]])</f>
        <v>2</v>
      </c>
      <c r="F4701" t="b">
        <v>0</v>
      </c>
      <c r="G4701" t="s">
        <v>101</v>
      </c>
      <c r="H4701">
        <v>41</v>
      </c>
      <c r="I4701">
        <v>10</v>
      </c>
      <c r="J4701" t="s">
        <v>49</v>
      </c>
      <c r="K4701" t="s">
        <v>104</v>
      </c>
      <c r="L4701" t="str">
        <f>_xlfn.XLOOKUP(Table1[[#This Row],[TeamFavoriteID]],Table2[team_id],Table2[team_name],_xlfn.XLOOKUP(Table1[[#This Row],[TeamFavoriteID]],Table2[team_id_pfr],Table2[team_name],"Even"))</f>
        <v>Cincinnati Bengals</v>
      </c>
      <c r="M4701">
        <v>-10</v>
      </c>
      <c r="N4701">
        <f>IF(Table1[[#This Row],[TeamFavorite]]=Table1[[#This Row],[TeamHome]],Table1[[#This Row],[ScoreAway]]-Table1[[#This Row],[ScoreHome]],Table1[[#This Row],[ScoreHome]]-Table1[[#This Row],[ScoreAway]])</f>
        <v>-31</v>
      </c>
      <c r="O4701">
        <f>IF(Table1[[#This Row],[SpreadActual]]&lt;Table1[[#This Row],[SpreadFavorite]],1,0)</f>
        <v>1</v>
      </c>
      <c r="P4701">
        <v>44</v>
      </c>
      <c r="Q4701" t="s">
        <v>111</v>
      </c>
      <c r="R4701" t="b">
        <v>0</v>
      </c>
      <c r="S4701">
        <v>63</v>
      </c>
      <c r="T4701">
        <v>6</v>
      </c>
      <c r="U4701">
        <v>75</v>
      </c>
    </row>
    <row r="4702" spans="1:22" x14ac:dyDescent="0.2">
      <c r="A4702" s="1">
        <v>32768</v>
      </c>
      <c r="B4702">
        <v>1989</v>
      </c>
      <c r="C4702">
        <f>_xlfn.MAXIFS(Table1[ScheduleWeekWritten],Table1[ScheduleSeason],Table1[[#This Row],[ScheduleSeason]])</f>
        <v>16</v>
      </c>
      <c r="D4702">
        <v>2</v>
      </c>
      <c r="E4702" cm="1">
        <f t="array" ref="E4702">_xlfn.XLOOKUP(Table1[[#This Row],[ScheduleWeekWritten]],Table3[Game],100+Table3[Increase],Table1[[#This Row],[ScheduleWeekWritten]])</f>
        <v>2</v>
      </c>
      <c r="F4702" t="b">
        <v>0</v>
      </c>
      <c r="G4702" t="s">
        <v>62</v>
      </c>
      <c r="H4702">
        <v>38</v>
      </c>
      <c r="I4702">
        <v>24</v>
      </c>
      <c r="J4702" t="s">
        <v>31</v>
      </c>
      <c r="K4702" t="s">
        <v>63</v>
      </c>
      <c r="L4702" t="str">
        <f>_xlfn.XLOOKUP(Table1[[#This Row],[TeamFavoriteID]],Table2[team_id],Table2[team_name],_xlfn.XLOOKUP(Table1[[#This Row],[TeamFavoriteID]],Table2[team_id_pfr],Table2[team_name],"Even"))</f>
        <v>Cleveland Browns</v>
      </c>
      <c r="M4702">
        <v>-7.5</v>
      </c>
      <c r="N4702">
        <f>IF(Table1[[#This Row],[TeamFavorite]]=Table1[[#This Row],[TeamHome]],Table1[[#This Row],[ScoreAway]]-Table1[[#This Row],[ScoreHome]],Table1[[#This Row],[ScoreHome]]-Table1[[#This Row],[ScoreAway]])</f>
        <v>-14</v>
      </c>
      <c r="O4702">
        <f>IF(Table1[[#This Row],[SpreadActual]]&lt;Table1[[#This Row],[SpreadFavorite]],1,0)</f>
        <v>1</v>
      </c>
      <c r="P4702">
        <v>43</v>
      </c>
      <c r="Q4702" t="s">
        <v>66</v>
      </c>
      <c r="R4702" t="b">
        <v>0</v>
      </c>
      <c r="S4702">
        <v>62</v>
      </c>
      <c r="T4702">
        <v>11</v>
      </c>
      <c r="U4702">
        <v>84</v>
      </c>
    </row>
    <row r="4703" spans="1:22" x14ac:dyDescent="0.2">
      <c r="A4703" s="1">
        <v>32768</v>
      </c>
      <c r="B4703">
        <v>1989</v>
      </c>
      <c r="C4703">
        <f>_xlfn.MAXIFS(Table1[ScheduleWeekWritten],Table1[ScheduleSeason],Table1[[#This Row],[ScheduleSeason]])</f>
        <v>16</v>
      </c>
      <c r="D4703">
        <v>2</v>
      </c>
      <c r="E4703" cm="1">
        <f t="array" ref="E4703">_xlfn.XLOOKUP(Table1[[#This Row],[ScheduleWeekWritten]],Table3[Game],100+Table3[Increase],Table1[[#This Row],[ScheduleWeekWritten]])</f>
        <v>2</v>
      </c>
      <c r="F4703" t="b">
        <v>0</v>
      </c>
      <c r="G4703" t="s">
        <v>33</v>
      </c>
      <c r="H4703">
        <v>35</v>
      </c>
      <c r="I4703">
        <v>34</v>
      </c>
      <c r="J4703" t="s">
        <v>95</v>
      </c>
      <c r="K4703" t="s">
        <v>98</v>
      </c>
      <c r="L4703" t="str">
        <f>_xlfn.XLOOKUP(Table1[[#This Row],[TeamFavoriteID]],Table2[team_id],Table2[team_name],_xlfn.XLOOKUP(Table1[[#This Row],[TeamFavoriteID]],Table2[team_id_pfr],Table2[team_name],"Even"))</f>
        <v>New Orleans Saints</v>
      </c>
      <c r="M4703">
        <v>-4.5</v>
      </c>
      <c r="N4703">
        <f>IF(Table1[[#This Row],[TeamFavorite]]=Table1[[#This Row],[TeamHome]],Table1[[#This Row],[ScoreAway]]-Table1[[#This Row],[ScoreHome]],Table1[[#This Row],[ScoreHome]]-Table1[[#This Row],[ScoreAway]])</f>
        <v>1</v>
      </c>
      <c r="O4703">
        <f>IF(Table1[[#This Row],[SpreadActual]]&lt;Table1[[#This Row],[SpreadFavorite]],1,0)</f>
        <v>0</v>
      </c>
      <c r="P4703">
        <v>40</v>
      </c>
      <c r="Q4703" t="s">
        <v>82</v>
      </c>
      <c r="R4703" t="b">
        <v>0</v>
      </c>
      <c r="S4703">
        <v>60</v>
      </c>
      <c r="T4703">
        <v>7</v>
      </c>
      <c r="U4703">
        <v>66</v>
      </c>
    </row>
    <row r="4704" spans="1:22" x14ac:dyDescent="0.2">
      <c r="A4704" s="1">
        <v>32768</v>
      </c>
      <c r="B4704">
        <v>1989</v>
      </c>
      <c r="C4704">
        <f>_xlfn.MAXIFS(Table1[ScheduleWeekWritten],Table1[ScheduleSeason],Table1[[#This Row],[ScheduleSeason]])</f>
        <v>16</v>
      </c>
      <c r="D4704">
        <v>2</v>
      </c>
      <c r="E4704" cm="1">
        <f t="array" ref="E4704">_xlfn.XLOOKUP(Table1[[#This Row],[ScheduleWeekWritten]],Table3[Game],100+Table3[Increase],Table1[[#This Row],[ScheduleWeekWritten]])</f>
        <v>2</v>
      </c>
      <c r="F4704" t="b">
        <v>0</v>
      </c>
      <c r="G4704" t="s">
        <v>42</v>
      </c>
      <c r="H4704">
        <v>24</v>
      </c>
      <c r="I4704">
        <v>19</v>
      </c>
      <c r="J4704" t="s">
        <v>138</v>
      </c>
      <c r="K4704" t="s">
        <v>75</v>
      </c>
      <c r="L4704" t="str">
        <f>_xlfn.XLOOKUP(Table1[[#This Row],[TeamFavoriteID]],Table2[team_id],Table2[team_name],_xlfn.XLOOKUP(Table1[[#This Row],[TeamFavoriteID]],Table2[team_id_pfr],Table2[team_name],"Even"))</f>
        <v>Kansas City Chiefs</v>
      </c>
      <c r="M4704">
        <v>-2.5</v>
      </c>
      <c r="N4704">
        <f>IF(Table1[[#This Row],[TeamFavorite]]=Table1[[#This Row],[TeamHome]],Table1[[#This Row],[ScoreAway]]-Table1[[#This Row],[ScoreHome]],Table1[[#This Row],[ScoreHome]]-Table1[[#This Row],[ScoreAway]])</f>
        <v>-5</v>
      </c>
      <c r="O4704">
        <f>IF(Table1[[#This Row],[SpreadActual]]&lt;Table1[[#This Row],[SpreadFavorite]],1,0)</f>
        <v>1</v>
      </c>
      <c r="P4704">
        <v>42</v>
      </c>
      <c r="Q4704" t="s">
        <v>117</v>
      </c>
      <c r="R4704" t="b">
        <v>0</v>
      </c>
      <c r="S4704">
        <v>68</v>
      </c>
      <c r="T4704">
        <v>13</v>
      </c>
      <c r="U4704">
        <v>76</v>
      </c>
    </row>
    <row r="4705" spans="1:22" x14ac:dyDescent="0.2">
      <c r="A4705" s="1">
        <v>32768</v>
      </c>
      <c r="B4705">
        <v>1989</v>
      </c>
      <c r="C4705">
        <f>_xlfn.MAXIFS(Table1[ScheduleWeekWritten],Table1[ScheduleSeason],Table1[[#This Row],[ScheduleSeason]])</f>
        <v>16</v>
      </c>
      <c r="D4705">
        <v>2</v>
      </c>
      <c r="E4705" cm="1">
        <f t="array" ref="E4705">_xlfn.XLOOKUP(Table1[[#This Row],[ScheduleWeekWritten]],Table3[Game],100+Table3[Increase],Table1[[#This Row],[ScheduleWeekWritten]])</f>
        <v>2</v>
      </c>
      <c r="F4705" t="b">
        <v>0</v>
      </c>
      <c r="G4705" t="s">
        <v>39</v>
      </c>
      <c r="H4705">
        <v>31</v>
      </c>
      <c r="I4705">
        <v>17</v>
      </c>
      <c r="J4705" t="s">
        <v>140</v>
      </c>
      <c r="K4705" t="s">
        <v>40</v>
      </c>
      <c r="L4705" t="str">
        <f>_xlfn.XLOOKUP(Table1[[#This Row],[TeamFavoriteID]],Table2[team_id],Table2[team_name],_xlfn.XLOOKUP(Table1[[#This Row],[TeamFavoriteID]],Table2[team_id_pfr],Table2[team_name],"Even"))</f>
        <v>Los Angeles Rams</v>
      </c>
      <c r="M4705">
        <v>-6</v>
      </c>
      <c r="N4705">
        <f>IF(Table1[[#This Row],[TeamFavorite]]=Table1[[#This Row],[TeamHome]],Table1[[#This Row],[ScoreAway]]-Table1[[#This Row],[ScoreHome]],Table1[[#This Row],[ScoreHome]]-Table1[[#This Row],[ScoreAway]])</f>
        <v>-14</v>
      </c>
      <c r="O4705">
        <f>IF(Table1[[#This Row],[SpreadActual]]&lt;Table1[[#This Row],[SpreadFavorite]],1,0)</f>
        <v>1</v>
      </c>
      <c r="P4705">
        <v>43.5</v>
      </c>
      <c r="Q4705" t="s">
        <v>135</v>
      </c>
      <c r="R4705" t="b">
        <v>0</v>
      </c>
      <c r="S4705">
        <v>67</v>
      </c>
      <c r="T4705">
        <v>12</v>
      </c>
      <c r="U4705">
        <v>79</v>
      </c>
    </row>
    <row r="4706" spans="1:22" x14ac:dyDescent="0.2">
      <c r="A4706" s="1">
        <v>32768</v>
      </c>
      <c r="B4706">
        <v>1989</v>
      </c>
      <c r="C4706">
        <f>_xlfn.MAXIFS(Table1[ScheduleWeekWritten],Table1[ScheduleSeason],Table1[[#This Row],[ScheduleSeason]])</f>
        <v>16</v>
      </c>
      <c r="D4706">
        <v>2</v>
      </c>
      <c r="E4706" cm="1">
        <f t="array" ref="E4706">_xlfn.XLOOKUP(Table1[[#This Row],[ScheduleWeekWritten]],Table3[Game],100+Table3[Increase],Table1[[#This Row],[ScheduleWeekWritten]])</f>
        <v>2</v>
      </c>
      <c r="F4706" t="b">
        <v>0</v>
      </c>
      <c r="G4706" t="s">
        <v>115</v>
      </c>
      <c r="H4706">
        <v>10</v>
      </c>
      <c r="I4706">
        <v>24</v>
      </c>
      <c r="J4706" t="s">
        <v>19</v>
      </c>
      <c r="K4706" t="s">
        <v>70</v>
      </c>
      <c r="L4706" t="str">
        <f>_xlfn.XLOOKUP(Table1[[#This Row],[TeamFavoriteID]],Table2[team_id],Table2[team_name],_xlfn.XLOOKUP(Table1[[#This Row],[TeamFavoriteID]],Table2[team_id_pfr],Table2[team_name],"Even"))</f>
        <v>Boston Patriots</v>
      </c>
      <c r="M4706">
        <v>-6.5</v>
      </c>
      <c r="N4706">
        <f>IF(Table1[[#This Row],[TeamFavorite]]=Table1[[#This Row],[TeamHome]],Table1[[#This Row],[ScoreAway]]-Table1[[#This Row],[ScoreHome]],Table1[[#This Row],[ScoreHome]]-Table1[[#This Row],[ScoreAway]])</f>
        <v>-14</v>
      </c>
      <c r="O4706">
        <f>IF(Table1[[#This Row],[SpreadActual]]&lt;Table1[[#This Row],[SpreadFavorite]],1,0)</f>
        <v>1</v>
      </c>
      <c r="P4706">
        <v>43.5</v>
      </c>
      <c r="Q4706" t="s">
        <v>116</v>
      </c>
      <c r="R4706" t="b">
        <v>0</v>
      </c>
      <c r="S4706">
        <v>62</v>
      </c>
      <c r="T4706">
        <v>11</v>
      </c>
      <c r="U4706">
        <v>96</v>
      </c>
    </row>
    <row r="4707" spans="1:22" x14ac:dyDescent="0.2">
      <c r="A4707" s="1">
        <v>32768</v>
      </c>
      <c r="B4707">
        <v>1989</v>
      </c>
      <c r="C4707">
        <f>_xlfn.MAXIFS(Table1[ScheduleWeekWritten],Table1[ScheduleSeason],Table1[[#This Row],[ScheduleSeason]])</f>
        <v>16</v>
      </c>
      <c r="D4707">
        <v>2</v>
      </c>
      <c r="E4707" cm="1">
        <f t="array" ref="E4707">_xlfn.XLOOKUP(Table1[[#This Row],[ScheduleWeekWritten]],Table3[Game],100+Table3[Increase],Table1[[#This Row],[ScheduleWeekWritten]])</f>
        <v>2</v>
      </c>
      <c r="F4707" t="b">
        <v>0</v>
      </c>
      <c r="G4707" t="s">
        <v>50</v>
      </c>
      <c r="H4707">
        <v>24</v>
      </c>
      <c r="I4707">
        <v>14</v>
      </c>
      <c r="J4707" t="s">
        <v>45</v>
      </c>
      <c r="K4707" t="s">
        <v>90</v>
      </c>
      <c r="L4707" t="str">
        <f>_xlfn.XLOOKUP(Table1[[#This Row],[TeamFavoriteID]],Table2[team_id],Table2[team_name],_xlfn.XLOOKUP(Table1[[#This Row],[TeamFavoriteID]],Table2[team_id_pfr],Table2[team_name],"Even"))</f>
        <v>New York Giants</v>
      </c>
      <c r="M4707">
        <v>-10.5</v>
      </c>
      <c r="N4707">
        <f>IF(Table1[[#This Row],[TeamFavorite]]=Table1[[#This Row],[TeamHome]],Table1[[#This Row],[ScoreAway]]-Table1[[#This Row],[ScoreHome]],Table1[[#This Row],[ScoreHome]]-Table1[[#This Row],[ScoreAway]])</f>
        <v>-10</v>
      </c>
      <c r="O4707">
        <f>IF(Table1[[#This Row],[SpreadActual]]&lt;Table1[[#This Row],[SpreadFavorite]],1,0)</f>
        <v>0</v>
      </c>
      <c r="P4707">
        <v>39</v>
      </c>
      <c r="Q4707" t="s">
        <v>126</v>
      </c>
      <c r="R4707" t="b">
        <v>0</v>
      </c>
      <c r="S4707">
        <v>69</v>
      </c>
      <c r="T4707">
        <v>8</v>
      </c>
      <c r="U4707">
        <v>84</v>
      </c>
    </row>
    <row r="4708" spans="1:22" x14ac:dyDescent="0.2">
      <c r="A4708" s="1">
        <v>32768</v>
      </c>
      <c r="B4708">
        <v>1989</v>
      </c>
      <c r="C4708">
        <f>_xlfn.MAXIFS(Table1[ScheduleWeekWritten],Table1[ScheduleSeason],Table1[[#This Row],[ScheduleSeason]])</f>
        <v>16</v>
      </c>
      <c r="D4708">
        <v>2</v>
      </c>
      <c r="E4708" cm="1">
        <f t="array" ref="E4708">_xlfn.XLOOKUP(Table1[[#This Row],[ScheduleWeekWritten]],Table3[Game],100+Table3[Increase],Table1[[#This Row],[ScheduleWeekWritten]])</f>
        <v>2</v>
      </c>
      <c r="F4708" t="b">
        <v>0</v>
      </c>
      <c r="G4708" t="s">
        <v>27</v>
      </c>
      <c r="H4708">
        <v>27</v>
      </c>
      <c r="I4708">
        <v>34</v>
      </c>
      <c r="J4708" t="s">
        <v>23</v>
      </c>
      <c r="K4708" t="s">
        <v>25</v>
      </c>
      <c r="L4708" t="str">
        <f>_xlfn.XLOOKUP(Table1[[#This Row],[TeamFavoriteID]],Table2[team_id],Table2[team_name],_xlfn.XLOOKUP(Table1[[#This Row],[TeamFavoriteID]],Table2[team_id_pfr],Table2[team_name],"Even"))</f>
        <v>Houston Oilers</v>
      </c>
      <c r="M4708">
        <v>-4.5</v>
      </c>
      <c r="N4708">
        <f>IF(Table1[[#This Row],[TeamFavorite]]=Table1[[#This Row],[TeamHome]],Table1[[#This Row],[ScoreAway]]-Table1[[#This Row],[ScoreHome]],Table1[[#This Row],[ScoreHome]]-Table1[[#This Row],[ScoreAway]])</f>
        <v>-7</v>
      </c>
      <c r="O4708">
        <f>IF(Table1[[#This Row],[SpreadActual]]&lt;Table1[[#This Row],[SpreadFavorite]],1,0)</f>
        <v>1</v>
      </c>
      <c r="P4708">
        <v>43</v>
      </c>
      <c r="Q4708" t="s">
        <v>94</v>
      </c>
      <c r="R4708" t="b">
        <v>0</v>
      </c>
      <c r="S4708">
        <v>70</v>
      </c>
      <c r="T4708">
        <v>10</v>
      </c>
      <c r="U4708">
        <v>80</v>
      </c>
    </row>
    <row r="4709" spans="1:22" x14ac:dyDescent="0.2">
      <c r="A4709" s="1">
        <v>32768</v>
      </c>
      <c r="B4709">
        <v>1989</v>
      </c>
      <c r="C4709">
        <f>_xlfn.MAXIFS(Table1[ScheduleWeekWritten],Table1[ScheduleSeason],Table1[[#This Row],[ScheduleSeason]])</f>
        <v>16</v>
      </c>
      <c r="D4709">
        <v>2</v>
      </c>
      <c r="E4709" cm="1">
        <f t="array" ref="E4709">_xlfn.XLOOKUP(Table1[[#This Row],[ScheduleWeekWritten]],Table3[Game],100+Table3[Increase],Table1[[#This Row],[ScheduleWeekWritten]])</f>
        <v>2</v>
      </c>
      <c r="F4709" t="b">
        <v>0</v>
      </c>
      <c r="G4709" t="s">
        <v>128</v>
      </c>
      <c r="H4709">
        <v>24</v>
      </c>
      <c r="I4709">
        <v>34</v>
      </c>
      <c r="J4709" t="s">
        <v>145</v>
      </c>
      <c r="K4709" t="s">
        <v>132</v>
      </c>
      <c r="L4709" t="str">
        <f>_xlfn.XLOOKUP(Table1[[#This Row],[TeamFavoriteID]],Table2[team_id],Table2[team_name],_xlfn.XLOOKUP(Table1[[#This Row],[TeamFavoriteID]],Table2[team_id_pfr],Table2[team_name],"Even"))</f>
        <v>Seattle Seahawks</v>
      </c>
      <c r="M4709">
        <v>-7.5</v>
      </c>
      <c r="N4709">
        <f>IF(Table1[[#This Row],[TeamFavorite]]=Table1[[#This Row],[TeamHome]],Table1[[#This Row],[ScoreAway]]-Table1[[#This Row],[ScoreHome]],Table1[[#This Row],[ScoreHome]]-Table1[[#This Row],[ScoreAway]])</f>
        <v>10</v>
      </c>
      <c r="O4709">
        <f>IF(Table1[[#This Row],[SpreadActual]]&lt;Table1[[#This Row],[SpreadFavorite]],1,0)</f>
        <v>0</v>
      </c>
      <c r="P4709">
        <v>41</v>
      </c>
      <c r="Q4709" t="s">
        <v>129</v>
      </c>
      <c r="R4709" t="b">
        <v>0</v>
      </c>
      <c r="S4709">
        <v>72</v>
      </c>
      <c r="T4709">
        <v>0</v>
      </c>
      <c r="V4709" t="s">
        <v>103</v>
      </c>
    </row>
    <row r="4710" spans="1:22" x14ac:dyDescent="0.2">
      <c r="A4710" s="1">
        <v>32768</v>
      </c>
      <c r="B4710">
        <v>1989</v>
      </c>
      <c r="C4710">
        <f>_xlfn.MAXIFS(Table1[ScheduleWeekWritten],Table1[ScheduleSeason],Table1[[#This Row],[ScheduleSeason]])</f>
        <v>16</v>
      </c>
      <c r="D4710">
        <v>2</v>
      </c>
      <c r="E4710" cm="1">
        <f t="array" ref="E4710">_xlfn.XLOOKUP(Table1[[#This Row],[ScheduleWeekWritten]],Table3[Game],100+Table3[Increase],Table1[[#This Row],[ScheduleWeekWritten]])</f>
        <v>2</v>
      </c>
      <c r="F4710" t="b">
        <v>0</v>
      </c>
      <c r="G4710" t="s">
        <v>127</v>
      </c>
      <c r="H4710">
        <v>16</v>
      </c>
      <c r="I4710">
        <v>20</v>
      </c>
      <c r="J4710" t="s">
        <v>53</v>
      </c>
      <c r="K4710" t="s">
        <v>87</v>
      </c>
      <c r="L4710" t="str">
        <f>_xlfn.XLOOKUP(Table1[[#This Row],[TeamFavoriteID]],Table2[team_id],Table2[team_name],_xlfn.XLOOKUP(Table1[[#This Row],[TeamFavoriteID]],Table2[team_id_pfr],Table2[team_name],"Even"))</f>
        <v>San Francisco 49ers</v>
      </c>
      <c r="M4710">
        <v>-7</v>
      </c>
      <c r="N4710">
        <f>IF(Table1[[#This Row],[TeamFavorite]]=Table1[[#This Row],[TeamHome]],Table1[[#This Row],[ScoreAway]]-Table1[[#This Row],[ScoreHome]],Table1[[#This Row],[ScoreHome]]-Table1[[#This Row],[ScoreAway]])</f>
        <v>-4</v>
      </c>
      <c r="O4710">
        <f>IF(Table1[[#This Row],[SpreadActual]]&lt;Table1[[#This Row],[SpreadFavorite]],1,0)</f>
        <v>0</v>
      </c>
      <c r="P4710">
        <v>44</v>
      </c>
      <c r="Q4710" t="s">
        <v>130</v>
      </c>
      <c r="R4710" t="b">
        <v>0</v>
      </c>
      <c r="S4710">
        <v>82</v>
      </c>
      <c r="T4710">
        <v>6</v>
      </c>
      <c r="U4710">
        <v>74</v>
      </c>
    </row>
    <row r="4711" spans="1:22" x14ac:dyDescent="0.2">
      <c r="A4711" s="1">
        <v>32768</v>
      </c>
      <c r="B4711">
        <v>1989</v>
      </c>
      <c r="C4711">
        <f>_xlfn.MAXIFS(Table1[ScheduleWeekWritten],Table1[ScheduleSeason],Table1[[#This Row],[ScheduleSeason]])</f>
        <v>16</v>
      </c>
      <c r="D4711">
        <v>2</v>
      </c>
      <c r="E4711" cm="1">
        <f t="array" ref="E4711">_xlfn.XLOOKUP(Table1[[#This Row],[ScheduleWeekWritten]],Table3[Game],100+Table3[Increase],Table1[[#This Row],[ScheduleWeekWritten]])</f>
        <v>2</v>
      </c>
      <c r="F4711" t="b">
        <v>0</v>
      </c>
      <c r="G4711" t="s">
        <v>61</v>
      </c>
      <c r="H4711">
        <v>37</v>
      </c>
      <c r="I4711">
        <v>42</v>
      </c>
      <c r="J4711" t="s">
        <v>58</v>
      </c>
      <c r="K4711" t="s">
        <v>85</v>
      </c>
      <c r="L4711" t="str">
        <f>_xlfn.XLOOKUP(Table1[[#This Row],[TeamFavoriteID]],Table2[team_id],Table2[team_name],_xlfn.XLOOKUP(Table1[[#This Row],[TeamFavoriteID]],Table2[team_id_pfr],Table2[team_name],"Even"))</f>
        <v>Washington Commanders</v>
      </c>
      <c r="M4711">
        <v>-3</v>
      </c>
      <c r="N4711">
        <f>IF(Table1[[#This Row],[TeamFavorite]]=Table1[[#This Row],[TeamHome]],Table1[[#This Row],[ScoreAway]]-Table1[[#This Row],[ScoreHome]],Table1[[#This Row],[ScoreHome]]-Table1[[#This Row],[ScoreAway]])</f>
        <v>-5</v>
      </c>
      <c r="O4711">
        <f>IF(Table1[[#This Row],[SpreadActual]]&lt;Table1[[#This Row],[SpreadFavorite]],1,0)</f>
        <v>1</v>
      </c>
      <c r="P4711">
        <v>44</v>
      </c>
      <c r="Q4711" t="s">
        <v>64</v>
      </c>
      <c r="R4711" t="b">
        <v>0</v>
      </c>
      <c r="S4711">
        <v>72</v>
      </c>
      <c r="T4711">
        <v>11</v>
      </c>
      <c r="U4711">
        <v>78</v>
      </c>
    </row>
    <row r="4712" spans="1:22" x14ac:dyDescent="0.2">
      <c r="A4712" s="1">
        <v>32769</v>
      </c>
      <c r="B4712">
        <v>1989</v>
      </c>
      <c r="C4712">
        <f>_xlfn.MAXIFS(Table1[ScheduleWeekWritten],Table1[ScheduleSeason],Table1[[#This Row],[ScheduleSeason]])</f>
        <v>16</v>
      </c>
      <c r="D4712">
        <v>2</v>
      </c>
      <c r="E4712" cm="1">
        <f t="array" ref="E4712">_xlfn.XLOOKUP(Table1[[#This Row],[ScheduleWeekWritten]],Table3[Game],100+Table3[Increase],Table1[[#This Row],[ScheduleWeekWritten]])</f>
        <v>2</v>
      </c>
      <c r="F4712" t="b">
        <v>0</v>
      </c>
      <c r="G4712" t="s">
        <v>28</v>
      </c>
      <c r="H4712">
        <v>14</v>
      </c>
      <c r="I4712">
        <v>28</v>
      </c>
      <c r="J4712" t="s">
        <v>24</v>
      </c>
      <c r="K4712" t="s">
        <v>43</v>
      </c>
      <c r="L4712" t="str">
        <f>_xlfn.XLOOKUP(Table1[[#This Row],[TeamFavoriteID]],Table2[team_id],Table2[team_name],_xlfn.XLOOKUP(Table1[[#This Row],[TeamFavoriteID]],Table2[team_id_pfr],Table2[team_name],"Even"))</f>
        <v>Buffalo Bills</v>
      </c>
      <c r="M4712">
        <v>-6.5</v>
      </c>
      <c r="N4712">
        <f>IF(Table1[[#This Row],[TeamFavorite]]=Table1[[#This Row],[TeamHome]],Table1[[#This Row],[ScoreAway]]-Table1[[#This Row],[ScoreHome]],Table1[[#This Row],[ScoreHome]]-Table1[[#This Row],[ScoreAway]])</f>
        <v>14</v>
      </c>
      <c r="O4712">
        <f>IF(Table1[[#This Row],[SpreadActual]]&lt;Table1[[#This Row],[SpreadFavorite]],1,0)</f>
        <v>0</v>
      </c>
      <c r="P4712">
        <v>42</v>
      </c>
      <c r="Q4712" t="s">
        <v>123</v>
      </c>
      <c r="R4712" t="b">
        <v>0</v>
      </c>
      <c r="S4712">
        <v>57</v>
      </c>
      <c r="T4712">
        <v>6</v>
      </c>
      <c r="U4712">
        <v>79</v>
      </c>
    </row>
    <row r="4713" spans="1:22" x14ac:dyDescent="0.2">
      <c r="A4713" s="1">
        <v>32775</v>
      </c>
      <c r="B4713">
        <v>1989</v>
      </c>
      <c r="C4713">
        <f>_xlfn.MAXIFS(Table1[ScheduleWeekWritten],Table1[ScheduleSeason],Table1[[#This Row],[ScheduleSeason]])</f>
        <v>16</v>
      </c>
      <c r="D4713">
        <v>3</v>
      </c>
      <c r="E4713" cm="1">
        <f t="array" ref="E4713">_xlfn.XLOOKUP(Table1[[#This Row],[ScheduleWeekWritten]],Table3[Game],100+Table3[Increase],Table1[[#This Row],[ScheduleWeekWritten]])</f>
        <v>3</v>
      </c>
      <c r="F4713" t="b">
        <v>0</v>
      </c>
      <c r="G4713" t="s">
        <v>67</v>
      </c>
      <c r="H4713">
        <v>7</v>
      </c>
      <c r="I4713">
        <v>30</v>
      </c>
      <c r="J4713" t="s">
        <v>61</v>
      </c>
      <c r="K4713" t="s">
        <v>85</v>
      </c>
      <c r="L4713" t="str">
        <f>_xlfn.XLOOKUP(Table1[[#This Row],[TeamFavoriteID]],Table2[team_id],Table2[team_name],_xlfn.XLOOKUP(Table1[[#This Row],[TeamFavoriteID]],Table2[team_id_pfr],Table2[team_name],"Even"))</f>
        <v>Washington Commanders</v>
      </c>
      <c r="M4713">
        <v>-5.5</v>
      </c>
      <c r="N4713">
        <f>IF(Table1[[#This Row],[TeamFavorite]]=Table1[[#This Row],[TeamHome]],Table1[[#This Row],[ScoreAway]]-Table1[[#This Row],[ScoreHome]],Table1[[#This Row],[ScoreHome]]-Table1[[#This Row],[ScoreAway]])</f>
        <v>-23</v>
      </c>
      <c r="O4713">
        <f>IF(Table1[[#This Row],[SpreadActual]]&lt;Table1[[#This Row],[SpreadFavorite]],1,0)</f>
        <v>1</v>
      </c>
      <c r="P4713">
        <v>46</v>
      </c>
      <c r="Q4713" t="s">
        <v>119</v>
      </c>
      <c r="R4713" t="b">
        <v>0</v>
      </c>
      <c r="S4713">
        <v>59</v>
      </c>
      <c r="T4713">
        <v>13</v>
      </c>
      <c r="U4713">
        <v>42</v>
      </c>
    </row>
    <row r="4714" spans="1:22" x14ac:dyDescent="0.2">
      <c r="A4714" s="1">
        <v>32775</v>
      </c>
      <c r="B4714">
        <v>1989</v>
      </c>
      <c r="C4714">
        <f>_xlfn.MAXIFS(Table1[ScheduleWeekWritten],Table1[ScheduleSeason],Table1[[#This Row],[ScheduleSeason]])</f>
        <v>16</v>
      </c>
      <c r="D4714">
        <v>3</v>
      </c>
      <c r="E4714" cm="1">
        <f t="array" ref="E4714">_xlfn.XLOOKUP(Table1[[#This Row],[ScheduleWeekWritten]],Table3[Game],100+Table3[Increase],Table1[[#This Row],[ScheduleWeekWritten]])</f>
        <v>3</v>
      </c>
      <c r="F4714" t="b">
        <v>0</v>
      </c>
      <c r="G4714" t="s">
        <v>24</v>
      </c>
      <c r="H4714">
        <v>31</v>
      </c>
      <c r="I4714">
        <v>21</v>
      </c>
      <c r="J4714" t="s">
        <v>138</v>
      </c>
      <c r="K4714" t="s">
        <v>88</v>
      </c>
      <c r="L4714" t="str">
        <f>_xlfn.XLOOKUP(Table1[[#This Row],[TeamFavoriteID]],Table2[team_id],Table2[team_name],_xlfn.XLOOKUP(Table1[[#This Row],[TeamFavoriteID]],Table2[team_id_pfr],Table2[team_name],"Even"))</f>
        <v>Denver Broncos</v>
      </c>
      <c r="M4714">
        <v>-6</v>
      </c>
      <c r="N4714">
        <f>IF(Table1[[#This Row],[TeamFavorite]]=Table1[[#This Row],[TeamHome]],Table1[[#This Row],[ScoreAway]]-Table1[[#This Row],[ScoreHome]],Table1[[#This Row],[ScoreHome]]-Table1[[#This Row],[ScoreAway]])</f>
        <v>-10</v>
      </c>
      <c r="O4714">
        <f>IF(Table1[[#This Row],[SpreadActual]]&lt;Table1[[#This Row],[SpreadFavorite]],1,0)</f>
        <v>1</v>
      </c>
      <c r="P4714">
        <v>45</v>
      </c>
      <c r="Q4714" t="s">
        <v>71</v>
      </c>
      <c r="R4714" t="b">
        <v>0</v>
      </c>
      <c r="S4714">
        <v>62</v>
      </c>
      <c r="T4714">
        <v>11</v>
      </c>
      <c r="U4714">
        <v>43</v>
      </c>
    </row>
    <row r="4715" spans="1:22" x14ac:dyDescent="0.2">
      <c r="A4715" s="1">
        <v>32775</v>
      </c>
      <c r="B4715">
        <v>1989</v>
      </c>
      <c r="C4715">
        <f>_xlfn.MAXIFS(Table1[ScheduleWeekWritten],Table1[ScheduleSeason],Table1[[#This Row],[ScheduleSeason]])</f>
        <v>16</v>
      </c>
      <c r="D4715">
        <v>3</v>
      </c>
      <c r="E4715" cm="1">
        <f t="array" ref="E4715">_xlfn.XLOOKUP(Table1[[#This Row],[ScheduleWeekWritten]],Table3[Game],100+Table3[Increase],Table1[[#This Row],[ScheduleWeekWritten]])</f>
        <v>3</v>
      </c>
      <c r="F4715" t="b">
        <v>0</v>
      </c>
      <c r="G4715" t="s">
        <v>45</v>
      </c>
      <c r="H4715">
        <v>27</v>
      </c>
      <c r="I4715">
        <v>47</v>
      </c>
      <c r="J4715" t="s">
        <v>46</v>
      </c>
      <c r="K4715" t="s">
        <v>47</v>
      </c>
      <c r="L4715" t="str">
        <f>_xlfn.XLOOKUP(Table1[[#This Row],[TeamFavoriteID]],Table2[team_id],Table2[team_name],_xlfn.XLOOKUP(Table1[[#This Row],[TeamFavoriteID]],Table2[team_id_pfr],Table2[team_name],"Even"))</f>
        <v>Chicago Bears</v>
      </c>
      <c r="M4715">
        <v>-7</v>
      </c>
      <c r="N4715">
        <f>IF(Table1[[#This Row],[TeamFavorite]]=Table1[[#This Row],[TeamHome]],Table1[[#This Row],[ScoreAway]]-Table1[[#This Row],[ScoreHome]],Table1[[#This Row],[ScoreHome]]-Table1[[#This Row],[ScoreAway]])</f>
        <v>-20</v>
      </c>
      <c r="O4715">
        <f>IF(Table1[[#This Row],[SpreadActual]]&lt;Table1[[#This Row],[SpreadFavorite]],1,0)</f>
        <v>1</v>
      </c>
      <c r="P4715">
        <v>38</v>
      </c>
      <c r="Q4715" t="s">
        <v>125</v>
      </c>
      <c r="R4715" t="b">
        <v>0</v>
      </c>
      <c r="S4715">
        <v>72</v>
      </c>
      <c r="T4715">
        <v>0</v>
      </c>
      <c r="V4715" t="s">
        <v>103</v>
      </c>
    </row>
    <row r="4716" spans="1:22" x14ac:dyDescent="0.2">
      <c r="A4716" s="1">
        <v>32775</v>
      </c>
      <c r="B4716">
        <v>1989</v>
      </c>
      <c r="C4716">
        <f>_xlfn.MAXIFS(Table1[ScheduleWeekWritten],Table1[ScheduleSeason],Table1[[#This Row],[ScheduleSeason]])</f>
        <v>16</v>
      </c>
      <c r="D4716">
        <v>3</v>
      </c>
      <c r="E4716" cm="1">
        <f t="array" ref="E4716">_xlfn.XLOOKUP(Table1[[#This Row],[ScheduleWeekWritten]],Table3[Game],100+Table3[Increase],Table1[[#This Row],[ScheduleWeekWritten]])</f>
        <v>3</v>
      </c>
      <c r="F4716" t="b">
        <v>0</v>
      </c>
      <c r="G4716" t="s">
        <v>23</v>
      </c>
      <c r="H4716">
        <v>41</v>
      </c>
      <c r="I4716">
        <v>47</v>
      </c>
      <c r="J4716" t="s">
        <v>28</v>
      </c>
      <c r="K4716" t="s">
        <v>25</v>
      </c>
      <c r="L4716" t="str">
        <f>_xlfn.XLOOKUP(Table1[[#This Row],[TeamFavoriteID]],Table2[team_id],Table2[team_name],_xlfn.XLOOKUP(Table1[[#This Row],[TeamFavoriteID]],Table2[team_id_pfr],Table2[team_name],"Even"))</f>
        <v>Houston Oilers</v>
      </c>
      <c r="M4716">
        <v>-4</v>
      </c>
      <c r="N4716">
        <f>IF(Table1[[#This Row],[TeamFavorite]]=Table1[[#This Row],[TeamHome]],Table1[[#This Row],[ScoreAway]]-Table1[[#This Row],[ScoreHome]],Table1[[#This Row],[ScoreHome]]-Table1[[#This Row],[ScoreAway]])</f>
        <v>6</v>
      </c>
      <c r="O4716">
        <f>IF(Table1[[#This Row],[SpreadActual]]&lt;Table1[[#This Row],[SpreadFavorite]],1,0)</f>
        <v>0</v>
      </c>
      <c r="P4716">
        <v>44</v>
      </c>
      <c r="Q4716" t="s">
        <v>102</v>
      </c>
      <c r="R4716" t="b">
        <v>0</v>
      </c>
      <c r="S4716">
        <v>72</v>
      </c>
      <c r="T4716">
        <v>0</v>
      </c>
      <c r="V4716" t="s">
        <v>103</v>
      </c>
    </row>
    <row r="4717" spans="1:22" x14ac:dyDescent="0.2">
      <c r="A4717" s="1">
        <v>32775</v>
      </c>
      <c r="B4717">
        <v>1989</v>
      </c>
      <c r="C4717">
        <f>_xlfn.MAXIFS(Table1[ScheduleWeekWritten],Table1[ScheduleSeason],Table1[[#This Row],[ScheduleSeason]])</f>
        <v>16</v>
      </c>
      <c r="D4717">
        <v>3</v>
      </c>
      <c r="E4717" cm="1">
        <f t="array" ref="E4717">_xlfn.XLOOKUP(Table1[[#This Row],[ScheduleWeekWritten]],Table3[Game],100+Table3[Increase],Table1[[#This Row],[ScheduleWeekWritten]])</f>
        <v>3</v>
      </c>
      <c r="F4717" t="b">
        <v>0</v>
      </c>
      <c r="G4717" t="s">
        <v>140</v>
      </c>
      <c r="H4717">
        <v>13</v>
      </c>
      <c r="I4717">
        <v>9</v>
      </c>
      <c r="J4717" t="s">
        <v>38</v>
      </c>
      <c r="K4717" t="s">
        <v>72</v>
      </c>
      <c r="L4717" t="str">
        <f>_xlfn.XLOOKUP(Table1[[#This Row],[TeamFavoriteID]],Table2[team_id],Table2[team_name],_xlfn.XLOOKUP(Table1[[#This Row],[TeamFavoriteID]],Table2[team_id_pfr],Table2[team_name],"Even"))</f>
        <v>Baltimore Colts</v>
      </c>
      <c r="M4717">
        <v>-7.5</v>
      </c>
      <c r="N4717">
        <f>IF(Table1[[#This Row],[TeamFavorite]]=Table1[[#This Row],[TeamHome]],Table1[[#This Row],[ScoreAway]]-Table1[[#This Row],[ScoreHome]],Table1[[#This Row],[ScoreHome]]-Table1[[#This Row],[ScoreAway]])</f>
        <v>4</v>
      </c>
      <c r="O4717">
        <f>IF(Table1[[#This Row],[SpreadActual]]&lt;Table1[[#This Row],[SpreadFavorite]],1,0)</f>
        <v>0</v>
      </c>
      <c r="P4717">
        <v>45</v>
      </c>
      <c r="Q4717" t="s">
        <v>141</v>
      </c>
      <c r="R4717" t="b">
        <v>0</v>
      </c>
      <c r="S4717">
        <v>72</v>
      </c>
      <c r="T4717">
        <v>0</v>
      </c>
      <c r="V4717" t="s">
        <v>103</v>
      </c>
    </row>
    <row r="4718" spans="1:22" x14ac:dyDescent="0.2">
      <c r="A4718" s="1">
        <v>32775</v>
      </c>
      <c r="B4718">
        <v>1989</v>
      </c>
      <c r="C4718">
        <f>_xlfn.MAXIFS(Table1[ScheduleWeekWritten],Table1[ScheduleSeason],Table1[[#This Row],[ScheduleSeason]])</f>
        <v>16</v>
      </c>
      <c r="D4718">
        <v>3</v>
      </c>
      <c r="E4718" cm="1">
        <f t="array" ref="E4718">_xlfn.XLOOKUP(Table1[[#This Row],[ScheduleWeekWritten]],Table3[Game],100+Table3[Increase],Table1[[#This Row],[ScheduleWeekWritten]])</f>
        <v>3</v>
      </c>
      <c r="F4718" t="b">
        <v>0</v>
      </c>
      <c r="G4718" t="s">
        <v>39</v>
      </c>
      <c r="H4718">
        <v>41</v>
      </c>
      <c r="I4718">
        <v>38</v>
      </c>
      <c r="J4718" t="s">
        <v>33</v>
      </c>
      <c r="K4718" t="s">
        <v>40</v>
      </c>
      <c r="L4718" t="str">
        <f>_xlfn.XLOOKUP(Table1[[#This Row],[TeamFavoriteID]],Table2[team_id],Table2[team_name],_xlfn.XLOOKUP(Table1[[#This Row],[TeamFavoriteID]],Table2[team_id_pfr],Table2[team_name],"Even"))</f>
        <v>Los Angeles Rams</v>
      </c>
      <c r="M4718">
        <v>-9.5</v>
      </c>
      <c r="N4718">
        <f>IF(Table1[[#This Row],[TeamFavorite]]=Table1[[#This Row],[TeamHome]],Table1[[#This Row],[ScoreAway]]-Table1[[#This Row],[ScoreHome]],Table1[[#This Row],[ScoreHome]]-Table1[[#This Row],[ScoreAway]])</f>
        <v>-3</v>
      </c>
      <c r="O4718">
        <f>IF(Table1[[#This Row],[SpreadActual]]&lt;Table1[[#This Row],[SpreadFavorite]],1,0)</f>
        <v>0</v>
      </c>
      <c r="P4718">
        <v>45</v>
      </c>
      <c r="Q4718" t="s">
        <v>135</v>
      </c>
      <c r="R4718" t="b">
        <v>0</v>
      </c>
      <c r="S4718">
        <v>64</v>
      </c>
      <c r="T4718">
        <v>10</v>
      </c>
      <c r="U4718">
        <v>86</v>
      </c>
    </row>
    <row r="4719" spans="1:22" x14ac:dyDescent="0.2">
      <c r="A4719" s="1">
        <v>32775</v>
      </c>
      <c r="B4719">
        <v>1989</v>
      </c>
      <c r="C4719">
        <f>_xlfn.MAXIFS(Table1[ScheduleWeekWritten],Table1[ScheduleSeason],Table1[[#This Row],[ScheduleSeason]])</f>
        <v>16</v>
      </c>
      <c r="D4719">
        <v>3</v>
      </c>
      <c r="E4719" cm="1">
        <f t="array" ref="E4719">_xlfn.XLOOKUP(Table1[[#This Row],[ScheduleWeekWritten]],Table3[Game],100+Table3[Increase],Table1[[#This Row],[ScheduleWeekWritten]])</f>
        <v>3</v>
      </c>
      <c r="F4719" t="b">
        <v>0</v>
      </c>
      <c r="G4719" t="s">
        <v>19</v>
      </c>
      <c r="H4719">
        <v>33</v>
      </c>
      <c r="I4719">
        <v>40</v>
      </c>
      <c r="J4719" t="s">
        <v>31</v>
      </c>
      <c r="K4719" t="s">
        <v>91</v>
      </c>
      <c r="L4719" t="str">
        <f>_xlfn.XLOOKUP(Table1[[#This Row],[TeamFavoriteID]],Table2[team_id],Table2[team_name],_xlfn.XLOOKUP(Table1[[#This Row],[TeamFavoriteID]],Table2[team_id_pfr],Table2[team_name],"Even"))</f>
        <v>Miami Dolphins</v>
      </c>
      <c r="M4719">
        <v>-4</v>
      </c>
      <c r="N4719">
        <f>IF(Table1[[#This Row],[TeamFavorite]]=Table1[[#This Row],[TeamHome]],Table1[[#This Row],[ScoreAway]]-Table1[[#This Row],[ScoreHome]],Table1[[#This Row],[ScoreHome]]-Table1[[#This Row],[ScoreAway]])</f>
        <v>7</v>
      </c>
      <c r="O4719">
        <f>IF(Table1[[#This Row],[SpreadActual]]&lt;Table1[[#This Row],[SpreadFavorite]],1,0)</f>
        <v>0</v>
      </c>
      <c r="P4719">
        <v>47</v>
      </c>
      <c r="Q4719" t="s">
        <v>143</v>
      </c>
      <c r="R4719" t="b">
        <v>0</v>
      </c>
      <c r="S4719">
        <v>82</v>
      </c>
      <c r="T4719">
        <v>11</v>
      </c>
      <c r="U4719">
        <v>75</v>
      </c>
    </row>
    <row r="4720" spans="1:22" x14ac:dyDescent="0.2">
      <c r="A4720" s="1">
        <v>32775</v>
      </c>
      <c r="B4720">
        <v>1989</v>
      </c>
      <c r="C4720">
        <f>_xlfn.MAXIFS(Table1[ScheduleWeekWritten],Table1[ScheduleSeason],Table1[[#This Row],[ScheduleSeason]])</f>
        <v>16</v>
      </c>
      <c r="D4720">
        <v>3</v>
      </c>
      <c r="E4720" cm="1">
        <f t="array" ref="E4720">_xlfn.XLOOKUP(Table1[[#This Row],[ScheduleWeekWritten]],Table3[Game],100+Table3[Increase],Table1[[#This Row],[ScheduleWeekWritten]])</f>
        <v>3</v>
      </c>
      <c r="F4720" t="b">
        <v>0</v>
      </c>
      <c r="G4720" t="s">
        <v>115</v>
      </c>
      <c r="H4720">
        <v>3</v>
      </c>
      <c r="I4720">
        <v>24</v>
      </c>
      <c r="J4720" t="s">
        <v>128</v>
      </c>
      <c r="K4720" t="s">
        <v>70</v>
      </c>
      <c r="L4720" t="str">
        <f>_xlfn.XLOOKUP(Table1[[#This Row],[TeamFavoriteID]],Table2[team_id],Table2[team_name],_xlfn.XLOOKUP(Table1[[#This Row],[TeamFavoriteID]],Table2[team_id_pfr],Table2[team_name],"Even"))</f>
        <v>Boston Patriots</v>
      </c>
      <c r="M4720">
        <v>-3</v>
      </c>
      <c r="N4720">
        <f>IF(Table1[[#This Row],[TeamFavorite]]=Table1[[#This Row],[TeamHome]],Table1[[#This Row],[ScoreAway]]-Table1[[#This Row],[ScoreHome]],Table1[[#This Row],[ScoreHome]]-Table1[[#This Row],[ScoreAway]])</f>
        <v>-21</v>
      </c>
      <c r="O4720">
        <f>IF(Table1[[#This Row],[SpreadActual]]&lt;Table1[[#This Row],[SpreadFavorite]],1,0)</f>
        <v>1</v>
      </c>
      <c r="P4720">
        <v>41</v>
      </c>
      <c r="Q4720" t="s">
        <v>116</v>
      </c>
      <c r="R4720" t="b">
        <v>0</v>
      </c>
      <c r="S4720">
        <v>53</v>
      </c>
      <c r="T4720">
        <v>17</v>
      </c>
      <c r="U4720">
        <v>49</v>
      </c>
    </row>
    <row r="4721" spans="1:22" x14ac:dyDescent="0.2">
      <c r="A4721" s="1">
        <v>32775</v>
      </c>
      <c r="B4721">
        <v>1989</v>
      </c>
      <c r="C4721">
        <f>_xlfn.MAXIFS(Table1[ScheduleWeekWritten],Table1[ScheduleSeason],Table1[[#This Row],[ScheduleSeason]])</f>
        <v>16</v>
      </c>
      <c r="D4721">
        <v>3</v>
      </c>
      <c r="E4721" cm="1">
        <f t="array" ref="E4721">_xlfn.XLOOKUP(Table1[[#This Row],[ScheduleWeekWritten]],Table3[Game],100+Table3[Increase],Table1[[#This Row],[ScheduleWeekWritten]])</f>
        <v>3</v>
      </c>
      <c r="F4721" t="b">
        <v>0</v>
      </c>
      <c r="G4721" t="s">
        <v>50</v>
      </c>
      <c r="H4721">
        <v>35</v>
      </c>
      <c r="I4721">
        <v>7</v>
      </c>
      <c r="J4721" t="s">
        <v>145</v>
      </c>
      <c r="K4721" t="s">
        <v>90</v>
      </c>
      <c r="L4721" t="str">
        <f>_xlfn.XLOOKUP(Table1[[#This Row],[TeamFavoriteID]],Table2[team_id],Table2[team_name],_xlfn.XLOOKUP(Table1[[#This Row],[TeamFavoriteID]],Table2[team_id_pfr],Table2[team_name],"Even"))</f>
        <v>New York Giants</v>
      </c>
      <c r="M4721">
        <v>-7.5</v>
      </c>
      <c r="N4721">
        <f>IF(Table1[[#This Row],[TeamFavorite]]=Table1[[#This Row],[TeamHome]],Table1[[#This Row],[ScoreAway]]-Table1[[#This Row],[ScoreHome]],Table1[[#This Row],[ScoreHome]]-Table1[[#This Row],[ScoreAway]])</f>
        <v>-28</v>
      </c>
      <c r="O4721">
        <f>IF(Table1[[#This Row],[SpreadActual]]&lt;Table1[[#This Row],[SpreadFavorite]],1,0)</f>
        <v>1</v>
      </c>
      <c r="P4721">
        <v>42</v>
      </c>
      <c r="Q4721" t="s">
        <v>126</v>
      </c>
      <c r="R4721" t="b">
        <v>0</v>
      </c>
      <c r="S4721">
        <v>54</v>
      </c>
      <c r="T4721">
        <v>16</v>
      </c>
      <c r="U4721">
        <v>54</v>
      </c>
    </row>
    <row r="4722" spans="1:22" x14ac:dyDescent="0.2">
      <c r="A4722" s="1">
        <v>32775</v>
      </c>
      <c r="B4722">
        <v>1989</v>
      </c>
      <c r="C4722">
        <f>_xlfn.MAXIFS(Table1[ScheduleWeekWritten],Table1[ScheduleSeason],Table1[[#This Row],[ScheduleSeason]])</f>
        <v>16</v>
      </c>
      <c r="D4722">
        <v>3</v>
      </c>
      <c r="E4722" cm="1">
        <f t="array" ref="E4722">_xlfn.XLOOKUP(Table1[[#This Row],[ScheduleWeekWritten]],Table3[Game],100+Table3[Increase],Table1[[#This Row],[ScheduleWeekWritten]])</f>
        <v>3</v>
      </c>
      <c r="F4722" t="b">
        <v>0</v>
      </c>
      <c r="G4722" t="s">
        <v>58</v>
      </c>
      <c r="H4722">
        <v>28</v>
      </c>
      <c r="I4722">
        <v>38</v>
      </c>
      <c r="J4722" t="s">
        <v>53</v>
      </c>
      <c r="K4722" t="s">
        <v>77</v>
      </c>
      <c r="L4722" t="str">
        <f>_xlfn.XLOOKUP(Table1[[#This Row],[TeamFavoriteID]],Table2[team_id],Table2[team_name],_xlfn.XLOOKUP(Table1[[#This Row],[TeamFavoriteID]],Table2[team_id_pfr],Table2[team_name],"Even"))</f>
        <v>Philadelphia Eagles</v>
      </c>
      <c r="M4722">
        <v>-1.5</v>
      </c>
      <c r="N4722">
        <f>IF(Table1[[#This Row],[TeamFavorite]]=Table1[[#This Row],[TeamHome]],Table1[[#This Row],[ScoreAway]]-Table1[[#This Row],[ScoreHome]],Table1[[#This Row],[ScoreHome]]-Table1[[#This Row],[ScoreAway]])</f>
        <v>10</v>
      </c>
      <c r="O4722">
        <f>IF(Table1[[#This Row],[SpreadActual]]&lt;Table1[[#This Row],[SpreadFavorite]],1,0)</f>
        <v>0</v>
      </c>
      <c r="P4722">
        <v>46.5</v>
      </c>
      <c r="Q4722" t="s">
        <v>112</v>
      </c>
      <c r="R4722" t="b">
        <v>0</v>
      </c>
      <c r="S4722">
        <v>52</v>
      </c>
      <c r="T4722">
        <v>10</v>
      </c>
      <c r="U4722">
        <v>62</v>
      </c>
    </row>
    <row r="4723" spans="1:22" x14ac:dyDescent="0.2">
      <c r="A4723" s="1">
        <v>32775</v>
      </c>
      <c r="B4723">
        <v>1989</v>
      </c>
      <c r="C4723">
        <f>_xlfn.MAXIFS(Table1[ScheduleWeekWritten],Table1[ScheduleSeason],Table1[[#This Row],[ScheduleSeason]])</f>
        <v>16</v>
      </c>
      <c r="D4723">
        <v>3</v>
      </c>
      <c r="E4723" cm="1">
        <f t="array" ref="E4723">_xlfn.XLOOKUP(Table1[[#This Row],[ScheduleWeekWritten]],Table3[Game],100+Table3[Increase],Table1[[#This Row],[ScheduleWeekWritten]])</f>
        <v>3</v>
      </c>
      <c r="F4723" t="b">
        <v>0</v>
      </c>
      <c r="G4723" t="s">
        <v>49</v>
      </c>
      <c r="H4723">
        <v>27</v>
      </c>
      <c r="I4723">
        <v>14</v>
      </c>
      <c r="J4723" t="s">
        <v>54</v>
      </c>
      <c r="K4723" t="s">
        <v>55</v>
      </c>
      <c r="L4723" t="str">
        <f>_xlfn.XLOOKUP(Table1[[#This Row],[TeamFavoriteID]],Table2[team_id],Table2[team_name],_xlfn.XLOOKUP(Table1[[#This Row],[TeamFavoriteID]],Table2[team_id_pfr],Table2[team_name],"Even"))</f>
        <v>Minnesota Vikings</v>
      </c>
      <c r="M4723">
        <v>-9</v>
      </c>
      <c r="N4723">
        <f>IF(Table1[[#This Row],[TeamFavorite]]=Table1[[#This Row],[TeamHome]],Table1[[#This Row],[ScoreAway]]-Table1[[#This Row],[ScoreHome]],Table1[[#This Row],[ScoreHome]]-Table1[[#This Row],[ScoreAway]])</f>
        <v>13</v>
      </c>
      <c r="O4723">
        <f>IF(Table1[[#This Row],[SpreadActual]]&lt;Table1[[#This Row],[SpreadFavorite]],1,0)</f>
        <v>0</v>
      </c>
      <c r="P4723">
        <v>43</v>
      </c>
      <c r="Q4723" t="s">
        <v>113</v>
      </c>
      <c r="R4723" t="b">
        <v>0</v>
      </c>
      <c r="S4723">
        <v>48</v>
      </c>
      <c r="T4723">
        <v>7</v>
      </c>
      <c r="U4723">
        <v>67</v>
      </c>
    </row>
    <row r="4724" spans="1:22" x14ac:dyDescent="0.2">
      <c r="A4724" s="1">
        <v>32775</v>
      </c>
      <c r="B4724">
        <v>1989</v>
      </c>
      <c r="C4724">
        <f>_xlfn.MAXIFS(Table1[ScheduleWeekWritten],Table1[ScheduleSeason],Table1[[#This Row],[ScheduleSeason]])</f>
        <v>16</v>
      </c>
      <c r="D4724">
        <v>3</v>
      </c>
      <c r="E4724" cm="1">
        <f t="array" ref="E4724">_xlfn.XLOOKUP(Table1[[#This Row],[ScheduleWeekWritten]],Table3[Game],100+Table3[Increase],Table1[[#This Row],[ScheduleWeekWritten]])</f>
        <v>3</v>
      </c>
      <c r="F4724" t="b">
        <v>0</v>
      </c>
      <c r="G4724" t="s">
        <v>27</v>
      </c>
      <c r="H4724">
        <v>21</v>
      </c>
      <c r="I4724">
        <v>6</v>
      </c>
      <c r="J4724" t="s">
        <v>42</v>
      </c>
      <c r="K4724" t="s">
        <v>29</v>
      </c>
      <c r="L4724" t="str">
        <f>_xlfn.XLOOKUP(Table1[[#This Row],[TeamFavoriteID]],Table2[team_id],Table2[team_name],_xlfn.XLOOKUP(Table1[[#This Row],[TeamFavoriteID]],Table2[team_id_pfr],Table2[team_name],"Even"))</f>
        <v>Los Angeles Chargers</v>
      </c>
      <c r="M4724">
        <v>-2</v>
      </c>
      <c r="N4724">
        <f>IF(Table1[[#This Row],[TeamFavorite]]=Table1[[#This Row],[TeamHome]],Table1[[#This Row],[ScoreAway]]-Table1[[#This Row],[ScoreHome]],Table1[[#This Row],[ScoreHome]]-Table1[[#This Row],[ScoreAway]])</f>
        <v>15</v>
      </c>
      <c r="O4724">
        <f>IF(Table1[[#This Row],[SpreadActual]]&lt;Table1[[#This Row],[SpreadFavorite]],1,0)</f>
        <v>0</v>
      </c>
      <c r="P4724">
        <v>42.5</v>
      </c>
      <c r="Q4724" t="s">
        <v>94</v>
      </c>
      <c r="R4724" t="b">
        <v>0</v>
      </c>
      <c r="S4724">
        <v>67</v>
      </c>
      <c r="T4724">
        <v>10</v>
      </c>
      <c r="U4724">
        <v>85</v>
      </c>
    </row>
    <row r="4725" spans="1:22" x14ac:dyDescent="0.2">
      <c r="A4725" s="1">
        <v>32775</v>
      </c>
      <c r="B4725">
        <v>1989</v>
      </c>
      <c r="C4725">
        <f>_xlfn.MAXIFS(Table1[ScheduleWeekWritten],Table1[ScheduleSeason],Table1[[#This Row],[ScheduleSeason]])</f>
        <v>16</v>
      </c>
      <c r="D4725">
        <v>3</v>
      </c>
      <c r="E4725" cm="1">
        <f t="array" ref="E4725">_xlfn.XLOOKUP(Table1[[#This Row],[ScheduleWeekWritten]],Table3[Game],100+Table3[Increase],Table1[[#This Row],[ScheduleWeekWritten]])</f>
        <v>3</v>
      </c>
      <c r="F4725" t="b">
        <v>0</v>
      </c>
      <c r="G4725" t="s">
        <v>127</v>
      </c>
      <c r="H4725">
        <v>20</v>
      </c>
      <c r="I4725">
        <v>10</v>
      </c>
      <c r="J4725" t="s">
        <v>95</v>
      </c>
      <c r="K4725" t="s">
        <v>98</v>
      </c>
      <c r="L4725" t="str">
        <f>_xlfn.XLOOKUP(Table1[[#This Row],[TeamFavoriteID]],Table2[team_id],Table2[team_name],_xlfn.XLOOKUP(Table1[[#This Row],[TeamFavoriteID]],Table2[team_id_pfr],Table2[team_name],"Even"))</f>
        <v>New Orleans Saints</v>
      </c>
      <c r="M4725">
        <v>-2.5</v>
      </c>
      <c r="N4725">
        <f>IF(Table1[[#This Row],[TeamFavorite]]=Table1[[#This Row],[TeamHome]],Table1[[#This Row],[ScoreAway]]-Table1[[#This Row],[ScoreHome]],Table1[[#This Row],[ScoreHome]]-Table1[[#This Row],[ScoreAway]])</f>
        <v>10</v>
      </c>
      <c r="O4725">
        <f>IF(Table1[[#This Row],[SpreadActual]]&lt;Table1[[#This Row],[SpreadFavorite]],1,0)</f>
        <v>0</v>
      </c>
      <c r="P4725">
        <v>42</v>
      </c>
      <c r="Q4725" t="s">
        <v>130</v>
      </c>
      <c r="R4725" t="b">
        <v>0</v>
      </c>
      <c r="S4725">
        <v>77</v>
      </c>
      <c r="T4725">
        <v>8</v>
      </c>
      <c r="U4725">
        <v>86</v>
      </c>
    </row>
    <row r="4726" spans="1:22" x14ac:dyDescent="0.2">
      <c r="A4726" s="1">
        <v>32776</v>
      </c>
      <c r="B4726">
        <v>1989</v>
      </c>
      <c r="C4726">
        <f>_xlfn.MAXIFS(Table1[ScheduleWeekWritten],Table1[ScheduleSeason],Table1[[#This Row],[ScheduleSeason]])</f>
        <v>16</v>
      </c>
      <c r="D4726">
        <v>3</v>
      </c>
      <c r="E4726" cm="1">
        <f t="array" ref="E4726">_xlfn.XLOOKUP(Table1[[#This Row],[ScheduleWeekWritten]],Table3[Game],100+Table3[Increase],Table1[[#This Row],[ScheduleWeekWritten]])</f>
        <v>3</v>
      </c>
      <c r="F4726" t="b">
        <v>0</v>
      </c>
      <c r="G4726" t="s">
        <v>101</v>
      </c>
      <c r="H4726">
        <v>21</v>
      </c>
      <c r="I4726">
        <v>14</v>
      </c>
      <c r="J4726" t="s">
        <v>62</v>
      </c>
      <c r="K4726" t="s">
        <v>104</v>
      </c>
      <c r="L4726" t="str">
        <f>_xlfn.XLOOKUP(Table1[[#This Row],[TeamFavoriteID]],Table2[team_id],Table2[team_name],_xlfn.XLOOKUP(Table1[[#This Row],[TeamFavoriteID]],Table2[team_id_pfr],Table2[team_name],"Even"))</f>
        <v>Cincinnati Bengals</v>
      </c>
      <c r="M4726">
        <v>-4</v>
      </c>
      <c r="N4726">
        <f>IF(Table1[[#This Row],[TeamFavorite]]=Table1[[#This Row],[TeamHome]],Table1[[#This Row],[ScoreAway]]-Table1[[#This Row],[ScoreHome]],Table1[[#This Row],[ScoreHome]]-Table1[[#This Row],[ScoreAway]])</f>
        <v>-7</v>
      </c>
      <c r="O4726">
        <f>IF(Table1[[#This Row],[SpreadActual]]&lt;Table1[[#This Row],[SpreadFavorite]],1,0)</f>
        <v>1</v>
      </c>
      <c r="P4726">
        <v>45.5</v>
      </c>
      <c r="Q4726" t="s">
        <v>111</v>
      </c>
      <c r="R4726" t="b">
        <v>0</v>
      </c>
      <c r="S4726">
        <v>52</v>
      </c>
      <c r="T4726">
        <v>6</v>
      </c>
      <c r="U4726">
        <v>72</v>
      </c>
    </row>
    <row r="4727" spans="1:22" x14ac:dyDescent="0.2">
      <c r="A4727" s="1">
        <v>32782</v>
      </c>
      <c r="B4727">
        <v>1989</v>
      </c>
      <c r="C4727">
        <f>_xlfn.MAXIFS(Table1[ScheduleWeekWritten],Table1[ScheduleSeason],Table1[[#This Row],[ScheduleSeason]])</f>
        <v>16</v>
      </c>
      <c r="D4727">
        <v>4</v>
      </c>
      <c r="E4727" cm="1">
        <f t="array" ref="E4727">_xlfn.XLOOKUP(Table1[[#This Row],[ScheduleWeekWritten]],Table3[Game],100+Table3[Increase],Table1[[#This Row],[ScheduleWeekWritten]])</f>
        <v>4</v>
      </c>
      <c r="F4727" t="b">
        <v>0</v>
      </c>
      <c r="G4727" t="s">
        <v>28</v>
      </c>
      <c r="H4727">
        <v>31</v>
      </c>
      <c r="I4727">
        <v>10</v>
      </c>
      <c r="J4727" t="s">
        <v>115</v>
      </c>
      <c r="K4727" t="s">
        <v>43</v>
      </c>
      <c r="L4727" t="str">
        <f>_xlfn.XLOOKUP(Table1[[#This Row],[TeamFavoriteID]],Table2[team_id],Table2[team_name],_xlfn.XLOOKUP(Table1[[#This Row],[TeamFavoriteID]],Table2[team_id_pfr],Table2[team_name],"Even"))</f>
        <v>Buffalo Bills</v>
      </c>
      <c r="M4727">
        <v>-7</v>
      </c>
      <c r="N4727">
        <f>IF(Table1[[#This Row],[TeamFavorite]]=Table1[[#This Row],[TeamHome]],Table1[[#This Row],[ScoreAway]]-Table1[[#This Row],[ScoreHome]],Table1[[#This Row],[ScoreHome]]-Table1[[#This Row],[ScoreAway]])</f>
        <v>-21</v>
      </c>
      <c r="O4727">
        <f>IF(Table1[[#This Row],[SpreadActual]]&lt;Table1[[#This Row],[SpreadFavorite]],1,0)</f>
        <v>1</v>
      </c>
      <c r="P4727">
        <v>41</v>
      </c>
      <c r="Q4727" t="s">
        <v>123</v>
      </c>
      <c r="R4727" t="b">
        <v>0</v>
      </c>
      <c r="S4727">
        <v>60</v>
      </c>
      <c r="T4727">
        <v>10</v>
      </c>
      <c r="U4727">
        <v>68</v>
      </c>
    </row>
    <row r="4728" spans="1:22" x14ac:dyDescent="0.2">
      <c r="A4728" s="1">
        <v>32782</v>
      </c>
      <c r="B4728">
        <v>1989</v>
      </c>
      <c r="C4728">
        <f>_xlfn.MAXIFS(Table1[ScheduleWeekWritten],Table1[ScheduleSeason],Table1[[#This Row],[ScheduleSeason]])</f>
        <v>16</v>
      </c>
      <c r="D4728">
        <v>4</v>
      </c>
      <c r="E4728" cm="1">
        <f t="array" ref="E4728">_xlfn.XLOOKUP(Table1[[#This Row],[ScheduleWeekWritten]],Table3[Game],100+Table3[Increase],Table1[[#This Row],[ScheduleWeekWritten]])</f>
        <v>4</v>
      </c>
      <c r="F4728" t="b">
        <v>0</v>
      </c>
      <c r="G4728" t="s">
        <v>62</v>
      </c>
      <c r="H4728">
        <v>16</v>
      </c>
      <c r="I4728">
        <v>13</v>
      </c>
      <c r="J4728" t="s">
        <v>24</v>
      </c>
      <c r="K4728" t="s">
        <v>63</v>
      </c>
      <c r="L4728" t="str">
        <f>_xlfn.XLOOKUP(Table1[[#This Row],[TeamFavoriteID]],Table2[team_id],Table2[team_name],_xlfn.XLOOKUP(Table1[[#This Row],[TeamFavoriteID]],Table2[team_id_pfr],Table2[team_name],"Even"))</f>
        <v>Cleveland Browns</v>
      </c>
      <c r="M4728">
        <v>-4.5</v>
      </c>
      <c r="N4728">
        <f>IF(Table1[[#This Row],[TeamFavorite]]=Table1[[#This Row],[TeamHome]],Table1[[#This Row],[ScoreAway]]-Table1[[#This Row],[ScoreHome]],Table1[[#This Row],[ScoreHome]]-Table1[[#This Row],[ScoreAway]])</f>
        <v>-3</v>
      </c>
      <c r="O4728">
        <f>IF(Table1[[#This Row],[SpreadActual]]&lt;Table1[[#This Row],[SpreadFavorite]],1,0)</f>
        <v>0</v>
      </c>
      <c r="P4728">
        <v>45.5</v>
      </c>
      <c r="Q4728" t="s">
        <v>66</v>
      </c>
      <c r="R4728" t="b">
        <v>0</v>
      </c>
      <c r="S4728">
        <v>60</v>
      </c>
      <c r="T4728">
        <v>12</v>
      </c>
      <c r="U4728">
        <v>84</v>
      </c>
    </row>
    <row r="4729" spans="1:22" x14ac:dyDescent="0.2">
      <c r="A4729" s="1">
        <v>32782</v>
      </c>
      <c r="B4729">
        <v>1989</v>
      </c>
      <c r="C4729">
        <f>_xlfn.MAXIFS(Table1[ScheduleWeekWritten],Table1[ScheduleSeason],Table1[[#This Row],[ScheduleSeason]])</f>
        <v>16</v>
      </c>
      <c r="D4729">
        <v>4</v>
      </c>
      <c r="E4729" cm="1">
        <f t="array" ref="E4729">_xlfn.XLOOKUP(Table1[[#This Row],[ScheduleWeekWritten]],Table3[Game],100+Table3[Increase],Table1[[#This Row],[ScheduleWeekWritten]])</f>
        <v>4</v>
      </c>
      <c r="F4729" t="b">
        <v>0</v>
      </c>
      <c r="G4729" t="s">
        <v>67</v>
      </c>
      <c r="H4729">
        <v>13</v>
      </c>
      <c r="I4729">
        <v>30</v>
      </c>
      <c r="J4729" t="s">
        <v>50</v>
      </c>
      <c r="K4729" t="s">
        <v>90</v>
      </c>
      <c r="L4729" t="str">
        <f>_xlfn.XLOOKUP(Table1[[#This Row],[TeamFavoriteID]],Table2[team_id],Table2[team_name],_xlfn.XLOOKUP(Table1[[#This Row],[TeamFavoriteID]],Table2[team_id_pfr],Table2[team_name],"Even"))</f>
        <v>New York Giants</v>
      </c>
      <c r="M4729">
        <v>-7.5</v>
      </c>
      <c r="N4729">
        <f>IF(Table1[[#This Row],[TeamFavorite]]=Table1[[#This Row],[TeamHome]],Table1[[#This Row],[ScoreAway]]-Table1[[#This Row],[ScoreHome]],Table1[[#This Row],[ScoreHome]]-Table1[[#This Row],[ScoreAway]])</f>
        <v>-17</v>
      </c>
      <c r="O4729">
        <f>IF(Table1[[#This Row],[SpreadActual]]&lt;Table1[[#This Row],[SpreadFavorite]],1,0)</f>
        <v>1</v>
      </c>
      <c r="P4729">
        <v>42.5</v>
      </c>
      <c r="Q4729" t="s">
        <v>119</v>
      </c>
      <c r="R4729" t="b">
        <v>0</v>
      </c>
      <c r="S4729">
        <v>73</v>
      </c>
      <c r="T4729">
        <v>8</v>
      </c>
      <c r="U4729">
        <v>52</v>
      </c>
    </row>
    <row r="4730" spans="1:22" x14ac:dyDescent="0.2">
      <c r="A4730" s="1">
        <v>32782</v>
      </c>
      <c r="B4730">
        <v>1989</v>
      </c>
      <c r="C4730">
        <f>_xlfn.MAXIFS(Table1[ScheduleWeekWritten],Table1[ScheduleSeason],Table1[[#This Row],[ScheduleSeason]])</f>
        <v>16</v>
      </c>
      <c r="D4730">
        <v>4</v>
      </c>
      <c r="E4730" cm="1">
        <f t="array" ref="E4730">_xlfn.XLOOKUP(Table1[[#This Row],[ScheduleWeekWritten]],Table3[Game],100+Table3[Increase],Table1[[#This Row],[ScheduleWeekWritten]])</f>
        <v>4</v>
      </c>
      <c r="F4730" t="b">
        <v>0</v>
      </c>
      <c r="G4730" t="s">
        <v>45</v>
      </c>
      <c r="H4730">
        <v>3</v>
      </c>
      <c r="I4730">
        <v>23</v>
      </c>
      <c r="J4730" t="s">
        <v>49</v>
      </c>
      <c r="K4730" t="s">
        <v>79</v>
      </c>
      <c r="L4730" t="str">
        <f>_xlfn.XLOOKUP(Table1[[#This Row],[TeamFavoriteID]],Table2[team_id],Table2[team_name],_xlfn.XLOOKUP(Table1[[#This Row],[TeamFavoriteID]],Table2[team_id_pfr],Table2[team_name],"Even"))</f>
        <v>Detroit Lions</v>
      </c>
      <c r="M4730">
        <v>-2.5</v>
      </c>
      <c r="N4730">
        <f>IF(Table1[[#This Row],[TeamFavorite]]=Table1[[#This Row],[TeamHome]],Table1[[#This Row],[ScoreAway]]-Table1[[#This Row],[ScoreHome]],Table1[[#This Row],[ScoreHome]]-Table1[[#This Row],[ScoreAway]])</f>
        <v>20</v>
      </c>
      <c r="O4730">
        <f>IF(Table1[[#This Row],[SpreadActual]]&lt;Table1[[#This Row],[SpreadFavorite]],1,0)</f>
        <v>0</v>
      </c>
      <c r="P4730">
        <v>44</v>
      </c>
      <c r="Q4730" t="s">
        <v>125</v>
      </c>
      <c r="R4730" t="b">
        <v>0</v>
      </c>
      <c r="S4730">
        <v>72</v>
      </c>
      <c r="T4730">
        <v>0</v>
      </c>
      <c r="V4730" t="s">
        <v>103</v>
      </c>
    </row>
    <row r="4731" spans="1:22" x14ac:dyDescent="0.2">
      <c r="A4731" s="1">
        <v>32782</v>
      </c>
      <c r="B4731">
        <v>1989</v>
      </c>
      <c r="C4731">
        <f>_xlfn.MAXIFS(Table1[ScheduleWeekWritten],Table1[ScheduleSeason],Table1[[#This Row],[ScheduleSeason]])</f>
        <v>16</v>
      </c>
      <c r="D4731">
        <v>4</v>
      </c>
      <c r="E4731" cm="1">
        <f t="array" ref="E4731">_xlfn.XLOOKUP(Table1[[#This Row],[ScheduleWeekWritten]],Table3[Game],100+Table3[Increase],Table1[[#This Row],[ScheduleWeekWritten]])</f>
        <v>4</v>
      </c>
      <c r="F4731" t="b">
        <v>0</v>
      </c>
      <c r="G4731" t="s">
        <v>33</v>
      </c>
      <c r="H4731">
        <v>23</v>
      </c>
      <c r="I4731">
        <v>21</v>
      </c>
      <c r="J4731" t="s">
        <v>38</v>
      </c>
      <c r="K4731" t="s">
        <v>35</v>
      </c>
      <c r="L4731" t="str">
        <f>_xlfn.XLOOKUP(Table1[[#This Row],[TeamFavoriteID]],Table2[team_id],Table2[team_name],_xlfn.XLOOKUP(Table1[[#This Row],[TeamFavoriteID]],Table2[team_id_pfr],Table2[team_name],"Even"))</f>
        <v>Green Bay Packers</v>
      </c>
      <c r="M4731">
        <v>-7</v>
      </c>
      <c r="N4731">
        <f>IF(Table1[[#This Row],[TeamFavorite]]=Table1[[#This Row],[TeamHome]],Table1[[#This Row],[ScoreAway]]-Table1[[#This Row],[ScoreHome]],Table1[[#This Row],[ScoreHome]]-Table1[[#This Row],[ScoreAway]])</f>
        <v>-2</v>
      </c>
      <c r="O4731">
        <f>IF(Table1[[#This Row],[SpreadActual]]&lt;Table1[[#This Row],[SpreadFavorite]],1,0)</f>
        <v>0</v>
      </c>
      <c r="P4731">
        <v>44</v>
      </c>
      <c r="Q4731" t="s">
        <v>36</v>
      </c>
      <c r="R4731" t="b">
        <v>0</v>
      </c>
      <c r="S4731">
        <v>61</v>
      </c>
      <c r="T4731">
        <v>10</v>
      </c>
      <c r="U4731">
        <v>85</v>
      </c>
    </row>
    <row r="4732" spans="1:22" x14ac:dyDescent="0.2">
      <c r="A4732" s="1">
        <v>32782</v>
      </c>
      <c r="B4732">
        <v>1989</v>
      </c>
      <c r="C4732">
        <f>_xlfn.MAXIFS(Table1[ScheduleWeekWritten],Table1[ScheduleSeason],Table1[[#This Row],[ScheduleSeason]])</f>
        <v>16</v>
      </c>
      <c r="D4732">
        <v>4</v>
      </c>
      <c r="E4732" cm="1">
        <f t="array" ref="E4732">_xlfn.XLOOKUP(Table1[[#This Row],[ScheduleWeekWritten]],Table3[Game],100+Table3[Increase],Table1[[#This Row],[ScheduleWeekWritten]])</f>
        <v>4</v>
      </c>
      <c r="F4732" t="b">
        <v>0</v>
      </c>
      <c r="G4732" t="s">
        <v>23</v>
      </c>
      <c r="H4732">
        <v>39</v>
      </c>
      <c r="I4732">
        <v>7</v>
      </c>
      <c r="J4732" t="s">
        <v>19</v>
      </c>
      <c r="K4732" t="s">
        <v>25</v>
      </c>
      <c r="L4732" t="str">
        <f>_xlfn.XLOOKUP(Table1[[#This Row],[TeamFavoriteID]],Table2[team_id],Table2[team_name],_xlfn.XLOOKUP(Table1[[#This Row],[TeamFavoriteID]],Table2[team_id_pfr],Table2[team_name],"Even"))</f>
        <v>Houston Oilers</v>
      </c>
      <c r="M4732">
        <v>-7</v>
      </c>
      <c r="N4732">
        <f>IF(Table1[[#This Row],[TeamFavorite]]=Table1[[#This Row],[TeamHome]],Table1[[#This Row],[ScoreAway]]-Table1[[#This Row],[ScoreHome]],Table1[[#This Row],[ScoreHome]]-Table1[[#This Row],[ScoreAway]])</f>
        <v>-32</v>
      </c>
      <c r="O4732">
        <f>IF(Table1[[#This Row],[SpreadActual]]&lt;Table1[[#This Row],[SpreadFavorite]],1,0)</f>
        <v>1</v>
      </c>
      <c r="P4732">
        <v>51.5</v>
      </c>
      <c r="Q4732" t="s">
        <v>102</v>
      </c>
      <c r="R4732" t="b">
        <v>0</v>
      </c>
      <c r="S4732">
        <v>72</v>
      </c>
      <c r="T4732">
        <v>0</v>
      </c>
      <c r="V4732" t="s">
        <v>103</v>
      </c>
    </row>
    <row r="4733" spans="1:22" x14ac:dyDescent="0.2">
      <c r="A4733" s="1">
        <v>32782</v>
      </c>
      <c r="B4733">
        <v>1989</v>
      </c>
      <c r="C4733">
        <f>_xlfn.MAXIFS(Table1[ScheduleWeekWritten],Table1[ScheduleSeason],Table1[[#This Row],[ScheduleSeason]])</f>
        <v>16</v>
      </c>
      <c r="D4733">
        <v>4</v>
      </c>
      <c r="E4733" cm="1">
        <f t="array" ref="E4733">_xlfn.XLOOKUP(Table1[[#This Row],[ScheduleWeekWritten]],Table3[Game],100+Table3[Increase],Table1[[#This Row],[ScheduleWeekWritten]])</f>
        <v>4</v>
      </c>
      <c r="F4733" t="b">
        <v>0</v>
      </c>
      <c r="G4733" t="s">
        <v>42</v>
      </c>
      <c r="H4733">
        <v>17</v>
      </c>
      <c r="I4733">
        <v>21</v>
      </c>
      <c r="J4733" t="s">
        <v>101</v>
      </c>
      <c r="K4733" t="s">
        <v>104</v>
      </c>
      <c r="L4733" t="str">
        <f>_xlfn.XLOOKUP(Table1[[#This Row],[TeamFavoriteID]],Table2[team_id],Table2[team_name],_xlfn.XLOOKUP(Table1[[#This Row],[TeamFavoriteID]],Table2[team_id_pfr],Table2[team_name],"Even"))</f>
        <v>Cincinnati Bengals</v>
      </c>
      <c r="M4733">
        <v>-4</v>
      </c>
      <c r="N4733">
        <f>IF(Table1[[#This Row],[TeamFavorite]]=Table1[[#This Row],[TeamHome]],Table1[[#This Row],[ScoreAway]]-Table1[[#This Row],[ScoreHome]],Table1[[#This Row],[ScoreHome]]-Table1[[#This Row],[ScoreAway]])</f>
        <v>-4</v>
      </c>
      <c r="O4733">
        <f>IF(Table1[[#This Row],[SpreadActual]]&lt;Table1[[#This Row],[SpreadFavorite]],1,0)</f>
        <v>0</v>
      </c>
      <c r="P4733">
        <v>43.5</v>
      </c>
      <c r="Q4733" t="s">
        <v>117</v>
      </c>
      <c r="R4733" t="b">
        <v>0</v>
      </c>
      <c r="S4733">
        <v>68</v>
      </c>
      <c r="T4733">
        <v>15</v>
      </c>
      <c r="U4733">
        <v>64</v>
      </c>
    </row>
    <row r="4734" spans="1:22" x14ac:dyDescent="0.2">
      <c r="A4734" s="1">
        <v>32782</v>
      </c>
      <c r="B4734">
        <v>1989</v>
      </c>
      <c r="C4734">
        <f>_xlfn.MAXIFS(Table1[ScheduleWeekWritten],Table1[ScheduleSeason],Table1[[#This Row],[ScheduleSeason]])</f>
        <v>16</v>
      </c>
      <c r="D4734">
        <v>4</v>
      </c>
      <c r="E4734" cm="1">
        <f t="array" ref="E4734">_xlfn.XLOOKUP(Table1[[#This Row],[ScheduleWeekWritten]],Table3[Game],100+Table3[Increase],Table1[[#This Row],[ScheduleWeekWritten]])</f>
        <v>4</v>
      </c>
      <c r="F4734" t="b">
        <v>0</v>
      </c>
      <c r="G4734" t="s">
        <v>138</v>
      </c>
      <c r="H4734">
        <v>20</v>
      </c>
      <c r="I4734">
        <v>24</v>
      </c>
      <c r="J4734" t="s">
        <v>128</v>
      </c>
      <c r="K4734" t="s">
        <v>21</v>
      </c>
      <c r="L4734" t="str">
        <f>_xlfn.XLOOKUP(Table1[[#This Row],[TeamFavoriteID]],Table2[team_id],Table2[team_name],_xlfn.XLOOKUP(Table1[[#This Row],[TeamFavoriteID]],Table2[team_id_pfr],Table2[team_name],"Even"))</f>
        <v>Las Vegas Raiders</v>
      </c>
      <c r="M4734">
        <v>-2</v>
      </c>
      <c r="N4734">
        <f>IF(Table1[[#This Row],[TeamFavorite]]=Table1[[#This Row],[TeamHome]],Table1[[#This Row],[ScoreAway]]-Table1[[#This Row],[ScoreHome]],Table1[[#This Row],[ScoreHome]]-Table1[[#This Row],[ScoreAway]])</f>
        <v>-4</v>
      </c>
      <c r="O4734">
        <f>IF(Table1[[#This Row],[SpreadActual]]&lt;Table1[[#This Row],[SpreadFavorite]],1,0)</f>
        <v>1</v>
      </c>
      <c r="P4734">
        <v>44</v>
      </c>
      <c r="Q4734" t="s">
        <v>65</v>
      </c>
      <c r="R4734" t="b">
        <v>0</v>
      </c>
      <c r="S4734">
        <v>65</v>
      </c>
      <c r="T4734">
        <v>9</v>
      </c>
      <c r="U4734">
        <v>78</v>
      </c>
    </row>
    <row r="4735" spans="1:22" x14ac:dyDescent="0.2">
      <c r="A4735" s="1">
        <v>32782</v>
      </c>
      <c r="B4735">
        <v>1989</v>
      </c>
      <c r="C4735">
        <f>_xlfn.MAXIFS(Table1[ScheduleWeekWritten],Table1[ScheduleSeason],Table1[[#This Row],[ScheduleSeason]])</f>
        <v>16</v>
      </c>
      <c r="D4735">
        <v>4</v>
      </c>
      <c r="E4735" cm="1">
        <f t="array" ref="E4735">_xlfn.XLOOKUP(Table1[[#This Row],[ScheduleWeekWritten]],Table3[Game],100+Table3[Increase],Table1[[#This Row],[ScheduleWeekWritten]])</f>
        <v>4</v>
      </c>
      <c r="F4735" t="b">
        <v>0</v>
      </c>
      <c r="G4735" t="s">
        <v>54</v>
      </c>
      <c r="H4735">
        <v>17</v>
      </c>
      <c r="I4735">
        <v>3</v>
      </c>
      <c r="J4735" t="s">
        <v>127</v>
      </c>
      <c r="K4735" t="s">
        <v>55</v>
      </c>
      <c r="L4735" t="str">
        <f>_xlfn.XLOOKUP(Table1[[#This Row],[TeamFavoriteID]],Table2[team_id],Table2[team_name],_xlfn.XLOOKUP(Table1[[#This Row],[TeamFavoriteID]],Table2[team_id_pfr],Table2[team_name],"Even"))</f>
        <v>Minnesota Vikings</v>
      </c>
      <c r="M4735">
        <v>-8</v>
      </c>
      <c r="N4735">
        <f>IF(Table1[[#This Row],[TeamFavorite]]=Table1[[#This Row],[TeamHome]],Table1[[#This Row],[ScoreAway]]-Table1[[#This Row],[ScoreHome]],Table1[[#This Row],[ScoreHome]]-Table1[[#This Row],[ScoreAway]])</f>
        <v>-14</v>
      </c>
      <c r="O4735">
        <f>IF(Table1[[#This Row],[SpreadActual]]&lt;Table1[[#This Row],[SpreadFavorite]],1,0)</f>
        <v>1</v>
      </c>
      <c r="P4735">
        <v>44</v>
      </c>
      <c r="Q4735" t="s">
        <v>137</v>
      </c>
      <c r="R4735" t="b">
        <v>0</v>
      </c>
      <c r="S4735">
        <v>72</v>
      </c>
      <c r="T4735">
        <v>0</v>
      </c>
      <c r="V4735" t="s">
        <v>103</v>
      </c>
    </row>
    <row r="4736" spans="1:22" x14ac:dyDescent="0.2">
      <c r="A4736" s="1">
        <v>32782</v>
      </c>
      <c r="B4736">
        <v>1989</v>
      </c>
      <c r="C4736">
        <f>_xlfn.MAXIFS(Table1[ScheduleWeekWritten],Table1[ScheduleSeason],Table1[[#This Row],[ScheduleSeason]])</f>
        <v>16</v>
      </c>
      <c r="D4736">
        <v>4</v>
      </c>
      <c r="E4736" cm="1">
        <f t="array" ref="E4736">_xlfn.XLOOKUP(Table1[[#This Row],[ScheduleWeekWritten]],Table3[Game],100+Table3[Increase],Table1[[#This Row],[ScheduleWeekWritten]])</f>
        <v>4</v>
      </c>
      <c r="F4736" t="b">
        <v>0</v>
      </c>
      <c r="G4736" t="s">
        <v>95</v>
      </c>
      <c r="H4736">
        <v>14</v>
      </c>
      <c r="I4736">
        <v>16</v>
      </c>
      <c r="J4736" t="s">
        <v>61</v>
      </c>
      <c r="K4736" t="s">
        <v>85</v>
      </c>
      <c r="L4736" t="str">
        <f>_xlfn.XLOOKUP(Table1[[#This Row],[TeamFavoriteID]],Table2[team_id],Table2[team_name],_xlfn.XLOOKUP(Table1[[#This Row],[TeamFavoriteID]],Table2[team_id_pfr],Table2[team_name],"Even"))</f>
        <v>Washington Commanders</v>
      </c>
      <c r="M4736">
        <v>-2.5</v>
      </c>
      <c r="N4736">
        <f>IF(Table1[[#This Row],[TeamFavorite]]=Table1[[#This Row],[TeamHome]],Table1[[#This Row],[ScoreAway]]-Table1[[#This Row],[ScoreHome]],Table1[[#This Row],[ScoreHome]]-Table1[[#This Row],[ScoreAway]])</f>
        <v>-2</v>
      </c>
      <c r="O4736">
        <f>IF(Table1[[#This Row],[SpreadActual]]&lt;Table1[[#This Row],[SpreadFavorite]],1,0)</f>
        <v>0</v>
      </c>
      <c r="P4736">
        <v>44.5</v>
      </c>
      <c r="Q4736" t="s">
        <v>124</v>
      </c>
      <c r="R4736" t="b">
        <v>0</v>
      </c>
      <c r="S4736">
        <v>72</v>
      </c>
      <c r="T4736">
        <v>0</v>
      </c>
      <c r="V4736" t="s">
        <v>103</v>
      </c>
    </row>
    <row r="4737" spans="1:22" x14ac:dyDescent="0.2">
      <c r="A4737" s="1">
        <v>32782</v>
      </c>
      <c r="B4737">
        <v>1989</v>
      </c>
      <c r="C4737">
        <f>_xlfn.MAXIFS(Table1[ScheduleWeekWritten],Table1[ScheduleSeason],Table1[[#This Row],[ScheduleSeason]])</f>
        <v>16</v>
      </c>
      <c r="D4737">
        <v>4</v>
      </c>
      <c r="E4737" cm="1">
        <f t="array" ref="E4737">_xlfn.XLOOKUP(Table1[[#This Row],[ScheduleWeekWritten]],Table3[Game],100+Table3[Increase],Table1[[#This Row],[ScheduleWeekWritten]])</f>
        <v>4</v>
      </c>
      <c r="F4737" t="b">
        <v>0</v>
      </c>
      <c r="G4737" t="s">
        <v>31</v>
      </c>
      <c r="H4737">
        <v>10</v>
      </c>
      <c r="I4737">
        <v>17</v>
      </c>
      <c r="J4737" t="s">
        <v>140</v>
      </c>
      <c r="K4737" t="s">
        <v>32</v>
      </c>
      <c r="L4737" t="str">
        <f>_xlfn.XLOOKUP(Table1[[#This Row],[TeamFavoriteID]],Table2[team_id],Table2[team_name],_xlfn.XLOOKUP(Table1[[#This Row],[TeamFavoriteID]],Table2[team_id_pfr],Table2[team_name],"Even"))</f>
        <v>New York Jets</v>
      </c>
      <c r="M4737">
        <v>-3</v>
      </c>
      <c r="N4737">
        <f>IF(Table1[[#This Row],[TeamFavorite]]=Table1[[#This Row],[TeamHome]],Table1[[#This Row],[ScoreAway]]-Table1[[#This Row],[ScoreHome]],Table1[[#This Row],[ScoreHome]]-Table1[[#This Row],[ScoreAway]])</f>
        <v>7</v>
      </c>
      <c r="O4737">
        <f>IF(Table1[[#This Row],[SpreadActual]]&lt;Table1[[#This Row],[SpreadFavorite]],1,0)</f>
        <v>0</v>
      </c>
      <c r="P4737">
        <v>44</v>
      </c>
      <c r="Q4737" t="s">
        <v>126</v>
      </c>
      <c r="R4737" t="b">
        <v>0</v>
      </c>
      <c r="S4737">
        <v>63</v>
      </c>
      <c r="T4737">
        <v>9</v>
      </c>
      <c r="U4737">
        <v>67</v>
      </c>
    </row>
    <row r="4738" spans="1:22" x14ac:dyDescent="0.2">
      <c r="A4738" s="1">
        <v>32782</v>
      </c>
      <c r="B4738">
        <v>1989</v>
      </c>
      <c r="C4738">
        <f>_xlfn.MAXIFS(Table1[ScheduleWeekWritten],Table1[ScheduleSeason],Table1[[#This Row],[ScheduleSeason]])</f>
        <v>16</v>
      </c>
      <c r="D4738">
        <v>4</v>
      </c>
      <c r="E4738" cm="1">
        <f t="array" ref="E4738">_xlfn.XLOOKUP(Table1[[#This Row],[ScheduleWeekWritten]],Table3[Game],100+Table3[Increase],Table1[[#This Row],[ScheduleWeekWritten]])</f>
        <v>4</v>
      </c>
      <c r="F4738" t="b">
        <v>0</v>
      </c>
      <c r="G4738" t="s">
        <v>145</v>
      </c>
      <c r="H4738">
        <v>13</v>
      </c>
      <c r="I4738">
        <v>24</v>
      </c>
      <c r="J4738" t="s">
        <v>27</v>
      </c>
      <c r="K4738" t="s">
        <v>59</v>
      </c>
      <c r="L4738" t="str">
        <f>_xlfn.XLOOKUP(Table1[[#This Row],[TeamFavoriteID]],Table2[team_id],Table2[team_name],_xlfn.XLOOKUP(Table1[[#This Row],[TeamFavoriteID]],Table2[team_id_pfr],Table2[team_name],"Even"))</f>
        <v>Arizona Cardinals</v>
      </c>
      <c r="M4738">
        <v>-4.5</v>
      </c>
      <c r="N4738">
        <f>IF(Table1[[#This Row],[TeamFavorite]]=Table1[[#This Row],[TeamHome]],Table1[[#This Row],[ScoreAway]]-Table1[[#This Row],[ScoreHome]],Table1[[#This Row],[ScoreHome]]-Table1[[#This Row],[ScoreAway]])</f>
        <v>-11</v>
      </c>
      <c r="O4738">
        <f>IF(Table1[[#This Row],[SpreadActual]]&lt;Table1[[#This Row],[SpreadFavorite]],1,0)</f>
        <v>1</v>
      </c>
      <c r="P4738">
        <v>42.5</v>
      </c>
      <c r="Q4738" t="s">
        <v>146</v>
      </c>
      <c r="R4738" t="b">
        <v>0</v>
      </c>
      <c r="S4738">
        <v>86</v>
      </c>
      <c r="T4738">
        <v>7</v>
      </c>
      <c r="U4738">
        <v>21</v>
      </c>
    </row>
    <row r="4739" spans="1:22" x14ac:dyDescent="0.2">
      <c r="A4739" s="1">
        <v>32782</v>
      </c>
      <c r="B4739">
        <v>1989</v>
      </c>
      <c r="C4739">
        <f>_xlfn.MAXIFS(Table1[ScheduleWeekWritten],Table1[ScheduleSeason],Table1[[#This Row],[ScheduleSeason]])</f>
        <v>16</v>
      </c>
      <c r="D4739">
        <v>4</v>
      </c>
      <c r="E4739" cm="1">
        <f t="array" ref="E4739">_xlfn.XLOOKUP(Table1[[#This Row],[ScheduleWeekWritten]],Table3[Game],100+Table3[Increase],Table1[[#This Row],[ScheduleWeekWritten]])</f>
        <v>4</v>
      </c>
      <c r="F4739" t="b">
        <v>0</v>
      </c>
      <c r="G4739" t="s">
        <v>53</v>
      </c>
      <c r="H4739">
        <v>12</v>
      </c>
      <c r="I4739">
        <v>13</v>
      </c>
      <c r="J4739" t="s">
        <v>39</v>
      </c>
      <c r="K4739" t="s">
        <v>87</v>
      </c>
      <c r="L4739" t="str">
        <f>_xlfn.XLOOKUP(Table1[[#This Row],[TeamFavoriteID]],Table2[team_id],Table2[team_name],_xlfn.XLOOKUP(Table1[[#This Row],[TeamFavoriteID]],Table2[team_id_pfr],Table2[team_name],"Even"))</f>
        <v>San Francisco 49ers</v>
      </c>
      <c r="M4739">
        <v>-4</v>
      </c>
      <c r="N4739">
        <f>IF(Table1[[#This Row],[TeamFavorite]]=Table1[[#This Row],[TeamHome]],Table1[[#This Row],[ScoreAway]]-Table1[[#This Row],[ScoreHome]],Table1[[#This Row],[ScoreHome]]-Table1[[#This Row],[ScoreAway]])</f>
        <v>1</v>
      </c>
      <c r="O4739">
        <f>IF(Table1[[#This Row],[SpreadActual]]&lt;Table1[[#This Row],[SpreadFavorite]],1,0)</f>
        <v>0</v>
      </c>
      <c r="P4739">
        <v>46.5</v>
      </c>
      <c r="Q4739" t="s">
        <v>118</v>
      </c>
      <c r="R4739" t="b">
        <v>0</v>
      </c>
      <c r="S4739">
        <v>60</v>
      </c>
      <c r="T4739">
        <v>15</v>
      </c>
      <c r="U4739">
        <v>82</v>
      </c>
    </row>
    <row r="4740" spans="1:22" x14ac:dyDescent="0.2">
      <c r="A4740" s="1">
        <v>32783</v>
      </c>
      <c r="B4740">
        <v>1989</v>
      </c>
      <c r="C4740">
        <f>_xlfn.MAXIFS(Table1[ScheduleWeekWritten],Table1[ScheduleSeason],Table1[[#This Row],[ScheduleSeason]])</f>
        <v>16</v>
      </c>
      <c r="D4740">
        <v>4</v>
      </c>
      <c r="E4740" cm="1">
        <f t="array" ref="E4740">_xlfn.XLOOKUP(Table1[[#This Row],[ScheduleWeekWritten]],Table3[Game],100+Table3[Increase],Table1[[#This Row],[ScheduleWeekWritten]])</f>
        <v>4</v>
      </c>
      <c r="F4740" t="b">
        <v>0</v>
      </c>
      <c r="G4740" t="s">
        <v>46</v>
      </c>
      <c r="H4740">
        <v>27</v>
      </c>
      <c r="I4740">
        <v>13</v>
      </c>
      <c r="J4740" t="s">
        <v>58</v>
      </c>
      <c r="K4740" t="s">
        <v>47</v>
      </c>
      <c r="L4740" t="str">
        <f>_xlfn.XLOOKUP(Table1[[#This Row],[TeamFavoriteID]],Table2[team_id],Table2[team_name],_xlfn.XLOOKUP(Table1[[#This Row],[TeamFavoriteID]],Table2[team_id_pfr],Table2[team_name],"Even"))</f>
        <v>Chicago Bears</v>
      </c>
      <c r="M4740">
        <v>-3</v>
      </c>
      <c r="N4740">
        <f>IF(Table1[[#This Row],[TeamFavorite]]=Table1[[#This Row],[TeamHome]],Table1[[#This Row],[ScoreAway]]-Table1[[#This Row],[ScoreHome]],Table1[[#This Row],[ScoreHome]]-Table1[[#This Row],[ScoreAway]])</f>
        <v>-14</v>
      </c>
      <c r="O4740">
        <f>IF(Table1[[#This Row],[SpreadActual]]&lt;Table1[[#This Row],[SpreadFavorite]],1,0)</f>
        <v>1</v>
      </c>
      <c r="P4740">
        <v>45</v>
      </c>
      <c r="Q4740" t="s">
        <v>114</v>
      </c>
      <c r="R4740" t="b">
        <v>0</v>
      </c>
      <c r="S4740">
        <v>62</v>
      </c>
      <c r="T4740">
        <v>16</v>
      </c>
      <c r="U4740">
        <v>74</v>
      </c>
    </row>
    <row r="4741" spans="1:22" x14ac:dyDescent="0.2">
      <c r="A4741" s="1">
        <v>32789</v>
      </c>
      <c r="B4741">
        <v>1989</v>
      </c>
      <c r="C4741">
        <f>_xlfn.MAXIFS(Table1[ScheduleWeekWritten],Table1[ScheduleSeason],Table1[[#This Row],[ScheduleSeason]])</f>
        <v>16</v>
      </c>
      <c r="D4741">
        <v>5</v>
      </c>
      <c r="E4741" cm="1">
        <f t="array" ref="E4741">_xlfn.XLOOKUP(Table1[[#This Row],[ScheduleWeekWritten]],Table3[Game],100+Table3[Increase],Table1[[#This Row],[ScheduleWeekWritten]])</f>
        <v>5</v>
      </c>
      <c r="F4741" t="b">
        <v>0</v>
      </c>
      <c r="G4741" t="s">
        <v>24</v>
      </c>
      <c r="H4741">
        <v>16</v>
      </c>
      <c r="I4741">
        <v>10</v>
      </c>
      <c r="J4741" t="s">
        <v>27</v>
      </c>
      <c r="K4741" t="s">
        <v>88</v>
      </c>
      <c r="L4741" t="str">
        <f>_xlfn.XLOOKUP(Table1[[#This Row],[TeamFavoriteID]],Table2[team_id],Table2[team_name],_xlfn.XLOOKUP(Table1[[#This Row],[TeamFavoriteID]],Table2[team_id_pfr],Table2[team_name],"Even"))</f>
        <v>Denver Broncos</v>
      </c>
      <c r="M4741">
        <v>-7.5</v>
      </c>
      <c r="N4741">
        <f>IF(Table1[[#This Row],[TeamFavorite]]=Table1[[#This Row],[TeamHome]],Table1[[#This Row],[ScoreAway]]-Table1[[#This Row],[ScoreHome]],Table1[[#This Row],[ScoreHome]]-Table1[[#This Row],[ScoreAway]])</f>
        <v>-6</v>
      </c>
      <c r="O4741">
        <f>IF(Table1[[#This Row],[SpreadActual]]&lt;Table1[[#This Row],[SpreadFavorite]],1,0)</f>
        <v>0</v>
      </c>
      <c r="P4741">
        <v>42.5</v>
      </c>
      <c r="Q4741" t="s">
        <v>71</v>
      </c>
      <c r="R4741" t="b">
        <v>0</v>
      </c>
      <c r="S4741">
        <v>55</v>
      </c>
      <c r="T4741">
        <v>8</v>
      </c>
      <c r="U4741">
        <v>34</v>
      </c>
    </row>
    <row r="4742" spans="1:22" x14ac:dyDescent="0.2">
      <c r="A4742" s="1">
        <v>32789</v>
      </c>
      <c r="B4742">
        <v>1989</v>
      </c>
      <c r="C4742">
        <f>_xlfn.MAXIFS(Table1[ScheduleWeekWritten],Table1[ScheduleSeason],Table1[[#This Row],[ScheduleSeason]])</f>
        <v>16</v>
      </c>
      <c r="D4742">
        <v>5</v>
      </c>
      <c r="E4742" cm="1">
        <f t="array" ref="E4742">_xlfn.XLOOKUP(Table1[[#This Row],[ScheduleWeekWritten]],Table3[Game],100+Table3[Increase],Table1[[#This Row],[ScheduleWeekWritten]])</f>
        <v>5</v>
      </c>
      <c r="F4742" t="b">
        <v>0</v>
      </c>
      <c r="G4742" t="s">
        <v>33</v>
      </c>
      <c r="H4742">
        <v>31</v>
      </c>
      <c r="I4742">
        <v>13</v>
      </c>
      <c r="J4742" t="s">
        <v>67</v>
      </c>
      <c r="K4742" t="s">
        <v>35</v>
      </c>
      <c r="L4742" t="str">
        <f>_xlfn.XLOOKUP(Table1[[#This Row],[TeamFavoriteID]],Table2[team_id],Table2[team_name],_xlfn.XLOOKUP(Table1[[#This Row],[TeamFavoriteID]],Table2[team_id_pfr],Table2[team_name],"Even"))</f>
        <v>Green Bay Packers</v>
      </c>
      <c r="M4742">
        <v>-8.5</v>
      </c>
      <c r="N4742">
        <f>IF(Table1[[#This Row],[TeamFavorite]]=Table1[[#This Row],[TeamHome]],Table1[[#This Row],[ScoreAway]]-Table1[[#This Row],[ScoreHome]],Table1[[#This Row],[ScoreHome]]-Table1[[#This Row],[ScoreAway]])</f>
        <v>-18</v>
      </c>
      <c r="O4742">
        <f>IF(Table1[[#This Row],[SpreadActual]]&lt;Table1[[#This Row],[SpreadFavorite]],1,0)</f>
        <v>1</v>
      </c>
      <c r="P4742">
        <v>43.5</v>
      </c>
      <c r="Q4742" t="s">
        <v>82</v>
      </c>
      <c r="R4742" t="b">
        <v>0</v>
      </c>
      <c r="S4742">
        <v>39</v>
      </c>
      <c r="T4742">
        <v>8</v>
      </c>
      <c r="U4742">
        <v>57</v>
      </c>
    </row>
    <row r="4743" spans="1:22" x14ac:dyDescent="0.2">
      <c r="A4743" s="1">
        <v>32789</v>
      </c>
      <c r="B4743">
        <v>1989</v>
      </c>
      <c r="C4743">
        <f>_xlfn.MAXIFS(Table1[ScheduleWeekWritten],Table1[ScheduleSeason],Table1[[#This Row],[ScheduleSeason]])</f>
        <v>16</v>
      </c>
      <c r="D4743">
        <v>5</v>
      </c>
      <c r="E4743" cm="1">
        <f t="array" ref="E4743">_xlfn.XLOOKUP(Table1[[#This Row],[ScheduleWeekWritten]],Table3[Game],100+Table3[Increase],Table1[[#This Row],[ScheduleWeekWritten]])</f>
        <v>5</v>
      </c>
      <c r="F4743" t="b">
        <v>0</v>
      </c>
      <c r="G4743" t="s">
        <v>140</v>
      </c>
      <c r="H4743">
        <v>37</v>
      </c>
      <c r="I4743">
        <v>14</v>
      </c>
      <c r="J4743" t="s">
        <v>28</v>
      </c>
      <c r="K4743" t="s">
        <v>89</v>
      </c>
      <c r="L4743" t="str">
        <f>_xlfn.XLOOKUP(Table1[[#This Row],[TeamFavoriteID]],Table2[team_id],Table2[team_name],_xlfn.XLOOKUP(Table1[[#This Row],[TeamFavoriteID]],Table2[team_id_pfr],Table2[team_name],"Even"))</f>
        <v>Even</v>
      </c>
      <c r="M4743">
        <v>0</v>
      </c>
      <c r="N4743">
        <f>IF(Table1[[#This Row],[TeamFavorite]]=Table1[[#This Row],[TeamHome]],Table1[[#This Row],[ScoreAway]]-Table1[[#This Row],[ScoreHome]],Table1[[#This Row],[ScoreHome]]-Table1[[#This Row],[ScoreAway]])</f>
        <v>23</v>
      </c>
      <c r="O4743">
        <f>IF(Table1[[#This Row],[SpreadActual]]&lt;Table1[[#This Row],[SpreadFavorite]],1,0)</f>
        <v>0</v>
      </c>
      <c r="P4743">
        <v>40</v>
      </c>
      <c r="Q4743" t="s">
        <v>141</v>
      </c>
      <c r="R4743" t="b">
        <v>0</v>
      </c>
      <c r="S4743">
        <v>72</v>
      </c>
      <c r="T4743">
        <v>0</v>
      </c>
      <c r="V4743" t="s">
        <v>103</v>
      </c>
    </row>
    <row r="4744" spans="1:22" x14ac:dyDescent="0.2">
      <c r="A4744" s="1">
        <v>32789</v>
      </c>
      <c r="B4744">
        <v>1989</v>
      </c>
      <c r="C4744">
        <f>_xlfn.MAXIFS(Table1[ScheduleWeekWritten],Table1[ScheduleSeason],Table1[[#This Row],[ScheduleSeason]])</f>
        <v>16</v>
      </c>
      <c r="D4744">
        <v>5</v>
      </c>
      <c r="E4744" cm="1">
        <f t="array" ref="E4744">_xlfn.XLOOKUP(Table1[[#This Row],[ScheduleWeekWritten]],Table3[Game],100+Table3[Increase],Table1[[#This Row],[ScheduleWeekWritten]])</f>
        <v>5</v>
      </c>
      <c r="F4744" t="b">
        <v>0</v>
      </c>
      <c r="G4744" t="s">
        <v>39</v>
      </c>
      <c r="H4744">
        <v>26</v>
      </c>
      <c r="I4744">
        <v>14</v>
      </c>
      <c r="J4744" t="s">
        <v>38</v>
      </c>
      <c r="K4744" t="s">
        <v>40</v>
      </c>
      <c r="L4744" t="str">
        <f>_xlfn.XLOOKUP(Table1[[#This Row],[TeamFavoriteID]],Table2[team_id],Table2[team_name],_xlfn.XLOOKUP(Table1[[#This Row],[TeamFavoriteID]],Table2[team_id_pfr],Table2[team_name],"Even"))</f>
        <v>Los Angeles Rams</v>
      </c>
      <c r="M4744">
        <v>-10</v>
      </c>
      <c r="N4744">
        <f>IF(Table1[[#This Row],[TeamFavorite]]=Table1[[#This Row],[TeamHome]],Table1[[#This Row],[ScoreAway]]-Table1[[#This Row],[ScoreHome]],Table1[[#This Row],[ScoreHome]]-Table1[[#This Row],[ScoreAway]])</f>
        <v>-12</v>
      </c>
      <c r="O4744">
        <f>IF(Table1[[#This Row],[SpreadActual]]&lt;Table1[[#This Row],[SpreadFavorite]],1,0)</f>
        <v>1</v>
      </c>
      <c r="P4744">
        <v>44</v>
      </c>
      <c r="Q4744" t="s">
        <v>135</v>
      </c>
      <c r="R4744" t="b">
        <v>0</v>
      </c>
      <c r="S4744">
        <v>65</v>
      </c>
      <c r="T4744">
        <v>9</v>
      </c>
      <c r="U4744">
        <v>88</v>
      </c>
    </row>
    <row r="4745" spans="1:22" x14ac:dyDescent="0.2">
      <c r="A4745" s="1">
        <v>32789</v>
      </c>
      <c r="B4745">
        <v>1989</v>
      </c>
      <c r="C4745">
        <f>_xlfn.MAXIFS(Table1[ScheduleWeekWritten],Table1[ScheduleSeason],Table1[[#This Row],[ScheduleSeason]])</f>
        <v>16</v>
      </c>
      <c r="D4745">
        <v>5</v>
      </c>
      <c r="E4745" cm="1">
        <f t="array" ref="E4745">_xlfn.XLOOKUP(Table1[[#This Row],[ScheduleWeekWritten]],Table3[Game],100+Table3[Increase],Table1[[#This Row],[ScheduleWeekWritten]])</f>
        <v>5</v>
      </c>
      <c r="F4745" t="b">
        <v>0</v>
      </c>
      <c r="G4745" t="s">
        <v>19</v>
      </c>
      <c r="H4745">
        <v>13</v>
      </c>
      <c r="I4745">
        <v>10</v>
      </c>
      <c r="J4745" t="s">
        <v>62</v>
      </c>
      <c r="K4745" t="s">
        <v>63</v>
      </c>
      <c r="L4745" t="str">
        <f>_xlfn.XLOOKUP(Table1[[#This Row],[TeamFavoriteID]],Table2[team_id],Table2[team_name],_xlfn.XLOOKUP(Table1[[#This Row],[TeamFavoriteID]],Table2[team_id_pfr],Table2[team_name],"Even"))</f>
        <v>Cleveland Browns</v>
      </c>
      <c r="M4745">
        <v>-3.5</v>
      </c>
      <c r="N4745">
        <f>IF(Table1[[#This Row],[TeamFavorite]]=Table1[[#This Row],[TeamHome]],Table1[[#This Row],[ScoreAway]]-Table1[[#This Row],[ScoreHome]],Table1[[#This Row],[ScoreHome]]-Table1[[#This Row],[ScoreAway]])</f>
        <v>3</v>
      </c>
      <c r="O4745">
        <f>IF(Table1[[#This Row],[SpreadActual]]&lt;Table1[[#This Row],[SpreadFavorite]],1,0)</f>
        <v>0</v>
      </c>
      <c r="P4745">
        <v>46.5</v>
      </c>
      <c r="Q4745" t="s">
        <v>143</v>
      </c>
      <c r="R4745" t="b">
        <v>0</v>
      </c>
      <c r="S4745">
        <v>81</v>
      </c>
      <c r="T4745">
        <v>10</v>
      </c>
      <c r="U4745">
        <v>78</v>
      </c>
    </row>
    <row r="4746" spans="1:22" x14ac:dyDescent="0.2">
      <c r="A4746" s="1">
        <v>32789</v>
      </c>
      <c r="B4746">
        <v>1989</v>
      </c>
      <c r="C4746">
        <f>_xlfn.MAXIFS(Table1[ScheduleWeekWritten],Table1[ScheduleSeason],Table1[[#This Row],[ScheduleSeason]])</f>
        <v>16</v>
      </c>
      <c r="D4746">
        <v>5</v>
      </c>
      <c r="E4746" cm="1">
        <f t="array" ref="E4746">_xlfn.XLOOKUP(Table1[[#This Row],[ScheduleWeekWritten]],Table3[Game],100+Table3[Increase],Table1[[#This Row],[ScheduleWeekWritten]])</f>
        <v>5</v>
      </c>
      <c r="F4746" t="b">
        <v>0</v>
      </c>
      <c r="G4746" t="s">
        <v>54</v>
      </c>
      <c r="H4746">
        <v>24</v>
      </c>
      <c r="I4746">
        <v>17</v>
      </c>
      <c r="J4746" t="s">
        <v>45</v>
      </c>
      <c r="K4746" t="s">
        <v>55</v>
      </c>
      <c r="L4746" t="str">
        <f>_xlfn.XLOOKUP(Table1[[#This Row],[TeamFavoriteID]],Table2[team_id],Table2[team_name],_xlfn.XLOOKUP(Table1[[#This Row],[TeamFavoriteID]],Table2[team_id_pfr],Table2[team_name],"Even"))</f>
        <v>Minnesota Vikings</v>
      </c>
      <c r="M4746">
        <v>-12</v>
      </c>
      <c r="N4746">
        <f>IF(Table1[[#This Row],[TeamFavorite]]=Table1[[#This Row],[TeamHome]],Table1[[#This Row],[ScoreAway]]-Table1[[#This Row],[ScoreHome]],Table1[[#This Row],[ScoreHome]]-Table1[[#This Row],[ScoreAway]])</f>
        <v>-7</v>
      </c>
      <c r="O4746">
        <f>IF(Table1[[#This Row],[SpreadActual]]&lt;Table1[[#This Row],[SpreadFavorite]],1,0)</f>
        <v>0</v>
      </c>
      <c r="P4746">
        <v>42</v>
      </c>
      <c r="Q4746" t="s">
        <v>137</v>
      </c>
      <c r="R4746" t="b">
        <v>0</v>
      </c>
      <c r="S4746">
        <v>72</v>
      </c>
      <c r="T4746">
        <v>0</v>
      </c>
      <c r="V4746" t="s">
        <v>103</v>
      </c>
    </row>
    <row r="4747" spans="1:22" x14ac:dyDescent="0.2">
      <c r="A4747" s="1">
        <v>32789</v>
      </c>
      <c r="B4747">
        <v>1989</v>
      </c>
      <c r="C4747">
        <f>_xlfn.MAXIFS(Table1[ScheduleWeekWritten],Table1[ScheduleSeason],Table1[[#This Row],[ScheduleSeason]])</f>
        <v>16</v>
      </c>
      <c r="D4747">
        <v>5</v>
      </c>
      <c r="E4747" cm="1">
        <f t="array" ref="E4747">_xlfn.XLOOKUP(Table1[[#This Row],[ScheduleWeekWritten]],Table3[Game],100+Table3[Increase],Table1[[#This Row],[ScheduleWeekWritten]])</f>
        <v>5</v>
      </c>
      <c r="F4747" t="b">
        <v>0</v>
      </c>
      <c r="G4747" t="s">
        <v>115</v>
      </c>
      <c r="H4747">
        <v>23</v>
      </c>
      <c r="I4747">
        <v>13</v>
      </c>
      <c r="J4747" t="s">
        <v>23</v>
      </c>
      <c r="K4747" t="s">
        <v>25</v>
      </c>
      <c r="L4747" t="str">
        <f>_xlfn.XLOOKUP(Table1[[#This Row],[TeamFavoriteID]],Table2[team_id],Table2[team_name],_xlfn.XLOOKUP(Table1[[#This Row],[TeamFavoriteID]],Table2[team_id_pfr],Table2[team_name],"Even"))</f>
        <v>Houston Oilers</v>
      </c>
      <c r="M4747">
        <v>-5</v>
      </c>
      <c r="N4747">
        <f>IF(Table1[[#This Row],[TeamFavorite]]=Table1[[#This Row],[TeamHome]],Table1[[#This Row],[ScoreAway]]-Table1[[#This Row],[ScoreHome]],Table1[[#This Row],[ScoreHome]]-Table1[[#This Row],[ScoreAway]])</f>
        <v>10</v>
      </c>
      <c r="O4747">
        <f>IF(Table1[[#This Row],[SpreadActual]]&lt;Table1[[#This Row],[SpreadFavorite]],1,0)</f>
        <v>0</v>
      </c>
      <c r="P4747">
        <v>43.5</v>
      </c>
      <c r="Q4747" t="s">
        <v>116</v>
      </c>
      <c r="R4747" t="b">
        <v>0</v>
      </c>
      <c r="S4747">
        <v>51</v>
      </c>
      <c r="T4747">
        <v>15</v>
      </c>
      <c r="U4747">
        <v>54</v>
      </c>
    </row>
    <row r="4748" spans="1:22" x14ac:dyDescent="0.2">
      <c r="A4748" s="1">
        <v>32789</v>
      </c>
      <c r="B4748">
        <v>1989</v>
      </c>
      <c r="C4748">
        <f>_xlfn.MAXIFS(Table1[ScheduleWeekWritten],Table1[ScheduleSeason],Table1[[#This Row],[ScheduleSeason]])</f>
        <v>16</v>
      </c>
      <c r="D4748">
        <v>5</v>
      </c>
      <c r="E4748" cm="1">
        <f t="array" ref="E4748">_xlfn.XLOOKUP(Table1[[#This Row],[ScheduleWeekWritten]],Table3[Game],100+Table3[Increase],Table1[[#This Row],[ScheduleWeekWritten]])</f>
        <v>5</v>
      </c>
      <c r="F4748" t="b">
        <v>0</v>
      </c>
      <c r="G4748" t="s">
        <v>95</v>
      </c>
      <c r="H4748">
        <v>20</v>
      </c>
      <c r="I4748">
        <v>24</v>
      </c>
      <c r="J4748" t="s">
        <v>53</v>
      </c>
      <c r="K4748" t="s">
        <v>87</v>
      </c>
      <c r="L4748" t="str">
        <f>_xlfn.XLOOKUP(Table1[[#This Row],[TeamFavoriteID]],Table2[team_id],Table2[team_name],_xlfn.XLOOKUP(Table1[[#This Row],[TeamFavoriteID]],Table2[team_id_pfr],Table2[team_name],"Even"))</f>
        <v>San Francisco 49ers</v>
      </c>
      <c r="M4748">
        <v>-3.5</v>
      </c>
      <c r="N4748">
        <f>IF(Table1[[#This Row],[TeamFavorite]]=Table1[[#This Row],[TeamHome]],Table1[[#This Row],[ScoreAway]]-Table1[[#This Row],[ScoreHome]],Table1[[#This Row],[ScoreHome]]-Table1[[#This Row],[ScoreAway]])</f>
        <v>-4</v>
      </c>
      <c r="O4748">
        <f>IF(Table1[[#This Row],[SpreadActual]]&lt;Table1[[#This Row],[SpreadFavorite]],1,0)</f>
        <v>1</v>
      </c>
      <c r="P4748">
        <v>42</v>
      </c>
      <c r="Q4748" t="s">
        <v>124</v>
      </c>
      <c r="R4748" t="b">
        <v>0</v>
      </c>
      <c r="S4748">
        <v>72</v>
      </c>
      <c r="T4748">
        <v>0</v>
      </c>
      <c r="V4748" t="s">
        <v>103</v>
      </c>
    </row>
    <row r="4749" spans="1:22" x14ac:dyDescent="0.2">
      <c r="A4749" s="1">
        <v>32789</v>
      </c>
      <c r="B4749">
        <v>1989</v>
      </c>
      <c r="C4749">
        <f>_xlfn.MAXIFS(Table1[ScheduleWeekWritten],Table1[ScheduleSeason],Table1[[#This Row],[ScheduleSeason]])</f>
        <v>16</v>
      </c>
      <c r="D4749">
        <v>5</v>
      </c>
      <c r="E4749" cm="1">
        <f t="array" ref="E4749">_xlfn.XLOOKUP(Table1[[#This Row],[ScheduleWeekWritten]],Table3[Game],100+Table3[Increase],Table1[[#This Row],[ScheduleWeekWritten]])</f>
        <v>5</v>
      </c>
      <c r="F4749" t="b">
        <v>0</v>
      </c>
      <c r="G4749" t="s">
        <v>58</v>
      </c>
      <c r="H4749">
        <v>21</v>
      </c>
      <c r="I4749">
        <v>19</v>
      </c>
      <c r="J4749" t="s">
        <v>50</v>
      </c>
      <c r="K4749" t="s">
        <v>77</v>
      </c>
      <c r="L4749" t="str">
        <f>_xlfn.XLOOKUP(Table1[[#This Row],[TeamFavoriteID]],Table2[team_id],Table2[team_name],_xlfn.XLOOKUP(Table1[[#This Row],[TeamFavoriteID]],Table2[team_id_pfr],Table2[team_name],"Even"))</f>
        <v>Philadelphia Eagles</v>
      </c>
      <c r="M4749">
        <v>-2.5</v>
      </c>
      <c r="N4749">
        <f>IF(Table1[[#This Row],[TeamFavorite]]=Table1[[#This Row],[TeamHome]],Table1[[#This Row],[ScoreAway]]-Table1[[#This Row],[ScoreHome]],Table1[[#This Row],[ScoreHome]]-Table1[[#This Row],[ScoreAway]])</f>
        <v>-2</v>
      </c>
      <c r="O4749">
        <f>IF(Table1[[#This Row],[SpreadActual]]&lt;Table1[[#This Row],[SpreadFavorite]],1,0)</f>
        <v>0</v>
      </c>
      <c r="P4749">
        <v>44.5</v>
      </c>
      <c r="Q4749" t="s">
        <v>112</v>
      </c>
      <c r="R4749" t="b">
        <v>0</v>
      </c>
      <c r="S4749">
        <v>50</v>
      </c>
      <c r="T4749">
        <v>10</v>
      </c>
      <c r="U4749">
        <v>58</v>
      </c>
    </row>
    <row r="4750" spans="1:22" x14ac:dyDescent="0.2">
      <c r="A4750" s="1">
        <v>32789</v>
      </c>
      <c r="B4750">
        <v>1989</v>
      </c>
      <c r="C4750">
        <f>_xlfn.MAXIFS(Table1[ScheduleWeekWritten],Table1[ScheduleSeason],Table1[[#This Row],[ScheduleSeason]])</f>
        <v>16</v>
      </c>
      <c r="D4750">
        <v>5</v>
      </c>
      <c r="E4750" cm="1">
        <f t="array" ref="E4750">_xlfn.XLOOKUP(Table1[[#This Row],[ScheduleWeekWritten]],Table3[Game],100+Table3[Increase],Table1[[#This Row],[ScheduleWeekWritten]])</f>
        <v>5</v>
      </c>
      <c r="F4750" t="b">
        <v>0</v>
      </c>
      <c r="G4750" t="s">
        <v>49</v>
      </c>
      <c r="H4750">
        <v>16</v>
      </c>
      <c r="I4750">
        <v>26</v>
      </c>
      <c r="J4750" t="s">
        <v>101</v>
      </c>
      <c r="K4750" t="s">
        <v>104</v>
      </c>
      <c r="L4750" t="str">
        <f>_xlfn.XLOOKUP(Table1[[#This Row],[TeamFavoriteID]],Table2[team_id],Table2[team_name],_xlfn.XLOOKUP(Table1[[#This Row],[TeamFavoriteID]],Table2[team_id_pfr],Table2[team_name],"Even"))</f>
        <v>Cincinnati Bengals</v>
      </c>
      <c r="M4750">
        <v>-3.5</v>
      </c>
      <c r="N4750">
        <f>IF(Table1[[#This Row],[TeamFavorite]]=Table1[[#This Row],[TeamHome]],Table1[[#This Row],[ScoreAway]]-Table1[[#This Row],[ScoreHome]],Table1[[#This Row],[ScoreHome]]-Table1[[#This Row],[ScoreAway]])</f>
        <v>-10</v>
      </c>
      <c r="O4750">
        <f>IF(Table1[[#This Row],[SpreadActual]]&lt;Table1[[#This Row],[SpreadFavorite]],1,0)</f>
        <v>1</v>
      </c>
      <c r="P4750">
        <v>44</v>
      </c>
      <c r="Q4750" t="s">
        <v>113</v>
      </c>
      <c r="R4750" t="b">
        <v>0</v>
      </c>
      <c r="S4750">
        <v>41</v>
      </c>
      <c r="T4750">
        <v>9</v>
      </c>
      <c r="U4750">
        <v>80</v>
      </c>
    </row>
    <row r="4751" spans="1:22" x14ac:dyDescent="0.2">
      <c r="A4751" s="1">
        <v>32789</v>
      </c>
      <c r="B4751">
        <v>1989</v>
      </c>
      <c r="C4751">
        <f>_xlfn.MAXIFS(Table1[ScheduleWeekWritten],Table1[ScheduleSeason],Table1[[#This Row],[ScheduleSeason]])</f>
        <v>16</v>
      </c>
      <c r="D4751">
        <v>5</v>
      </c>
      <c r="E4751" cm="1">
        <f t="array" ref="E4751">_xlfn.XLOOKUP(Table1[[#This Row],[ScheduleWeekWritten]],Table3[Game],100+Table3[Increase],Table1[[#This Row],[ScheduleWeekWritten]])</f>
        <v>5</v>
      </c>
      <c r="F4751" t="b">
        <v>0</v>
      </c>
      <c r="G4751" t="s">
        <v>128</v>
      </c>
      <c r="H4751">
        <v>16</v>
      </c>
      <c r="I4751">
        <v>20</v>
      </c>
      <c r="J4751" t="s">
        <v>42</v>
      </c>
      <c r="K4751" t="s">
        <v>132</v>
      </c>
      <c r="L4751" t="str">
        <f>_xlfn.XLOOKUP(Table1[[#This Row],[TeamFavoriteID]],Table2[team_id],Table2[team_name],_xlfn.XLOOKUP(Table1[[#This Row],[TeamFavoriteID]],Table2[team_id_pfr],Table2[team_name],"Even"))</f>
        <v>Seattle Seahawks</v>
      </c>
      <c r="M4751">
        <v>-7</v>
      </c>
      <c r="N4751">
        <f>IF(Table1[[#This Row],[TeamFavorite]]=Table1[[#This Row],[TeamHome]],Table1[[#This Row],[ScoreAway]]-Table1[[#This Row],[ScoreHome]],Table1[[#This Row],[ScoreHome]]-Table1[[#This Row],[ScoreAway]])</f>
        <v>4</v>
      </c>
      <c r="O4751">
        <f>IF(Table1[[#This Row],[SpreadActual]]&lt;Table1[[#This Row],[SpreadFavorite]],1,0)</f>
        <v>0</v>
      </c>
      <c r="P4751">
        <v>42</v>
      </c>
      <c r="Q4751" t="s">
        <v>129</v>
      </c>
      <c r="R4751" t="b">
        <v>0</v>
      </c>
      <c r="S4751">
        <v>72</v>
      </c>
      <c r="T4751">
        <v>0</v>
      </c>
      <c r="V4751" t="s">
        <v>103</v>
      </c>
    </row>
    <row r="4752" spans="1:22" x14ac:dyDescent="0.2">
      <c r="A4752" s="1">
        <v>32789</v>
      </c>
      <c r="B4752">
        <v>1989</v>
      </c>
      <c r="C4752">
        <f>_xlfn.MAXIFS(Table1[ScheduleWeekWritten],Table1[ScheduleSeason],Table1[[#This Row],[ScheduleSeason]])</f>
        <v>16</v>
      </c>
      <c r="D4752">
        <v>5</v>
      </c>
      <c r="E4752" cm="1">
        <f t="array" ref="E4752">_xlfn.XLOOKUP(Table1[[#This Row],[ScheduleWeekWritten]],Table3[Game],100+Table3[Increase],Table1[[#This Row],[ScheduleWeekWritten]])</f>
        <v>5</v>
      </c>
      <c r="F4752" t="b">
        <v>0</v>
      </c>
      <c r="G4752" t="s">
        <v>127</v>
      </c>
      <c r="H4752">
        <v>42</v>
      </c>
      <c r="I4752">
        <v>35</v>
      </c>
      <c r="J4752" t="s">
        <v>46</v>
      </c>
      <c r="K4752" t="s">
        <v>47</v>
      </c>
      <c r="L4752" t="str">
        <f>_xlfn.XLOOKUP(Table1[[#This Row],[TeamFavoriteID]],Table2[team_id],Table2[team_name],_xlfn.XLOOKUP(Table1[[#This Row],[TeamFavoriteID]],Table2[team_id_pfr],Table2[team_name],"Even"))</f>
        <v>Chicago Bears</v>
      </c>
      <c r="M4752">
        <v>-5</v>
      </c>
      <c r="N4752">
        <f>IF(Table1[[#This Row],[TeamFavorite]]=Table1[[#This Row],[TeamHome]],Table1[[#This Row],[ScoreAway]]-Table1[[#This Row],[ScoreHome]],Table1[[#This Row],[ScoreHome]]-Table1[[#This Row],[ScoreAway]])</f>
        <v>7</v>
      </c>
      <c r="O4752">
        <f>IF(Table1[[#This Row],[SpreadActual]]&lt;Table1[[#This Row],[SpreadFavorite]],1,0)</f>
        <v>0</v>
      </c>
      <c r="P4752">
        <v>39</v>
      </c>
      <c r="Q4752" t="s">
        <v>130</v>
      </c>
      <c r="R4752" t="b">
        <v>0</v>
      </c>
      <c r="S4752">
        <v>80</v>
      </c>
      <c r="T4752">
        <v>9</v>
      </c>
      <c r="U4752">
        <v>79</v>
      </c>
    </row>
    <row r="4753" spans="1:22" x14ac:dyDescent="0.2">
      <c r="A4753" s="1">
        <v>32789</v>
      </c>
      <c r="B4753">
        <v>1989</v>
      </c>
      <c r="C4753">
        <f>_xlfn.MAXIFS(Table1[ScheduleWeekWritten],Table1[ScheduleSeason],Table1[[#This Row],[ScheduleSeason]])</f>
        <v>16</v>
      </c>
      <c r="D4753">
        <v>5</v>
      </c>
      <c r="E4753" cm="1">
        <f t="array" ref="E4753">_xlfn.XLOOKUP(Table1[[#This Row],[ScheduleWeekWritten]],Table3[Game],100+Table3[Increase],Table1[[#This Row],[ScheduleWeekWritten]])</f>
        <v>5</v>
      </c>
      <c r="F4753" t="b">
        <v>0</v>
      </c>
      <c r="G4753" t="s">
        <v>61</v>
      </c>
      <c r="H4753">
        <v>30</v>
      </c>
      <c r="I4753">
        <v>28</v>
      </c>
      <c r="J4753" t="s">
        <v>145</v>
      </c>
      <c r="K4753" t="s">
        <v>85</v>
      </c>
      <c r="L4753" t="str">
        <f>_xlfn.XLOOKUP(Table1[[#This Row],[TeamFavoriteID]],Table2[team_id],Table2[team_name],_xlfn.XLOOKUP(Table1[[#This Row],[TeamFavoriteID]],Table2[team_id_pfr],Table2[team_name],"Even"))</f>
        <v>Washington Commanders</v>
      </c>
      <c r="M4753">
        <v>-10</v>
      </c>
      <c r="N4753">
        <f>IF(Table1[[#This Row],[TeamFavorite]]=Table1[[#This Row],[TeamHome]],Table1[[#This Row],[ScoreAway]]-Table1[[#This Row],[ScoreHome]],Table1[[#This Row],[ScoreHome]]-Table1[[#This Row],[ScoreAway]])</f>
        <v>2</v>
      </c>
      <c r="O4753">
        <f>IF(Table1[[#This Row],[SpreadActual]]&lt;Table1[[#This Row],[SpreadFavorite]],1,0)</f>
        <v>0</v>
      </c>
      <c r="P4753">
        <v>45</v>
      </c>
      <c r="Q4753" t="s">
        <v>64</v>
      </c>
      <c r="R4753" t="b">
        <v>0</v>
      </c>
      <c r="S4753">
        <v>52</v>
      </c>
      <c r="T4753">
        <v>11</v>
      </c>
      <c r="U4753">
        <v>60</v>
      </c>
    </row>
    <row r="4754" spans="1:22" x14ac:dyDescent="0.2">
      <c r="A4754" s="1">
        <v>32790</v>
      </c>
      <c r="B4754">
        <v>1989</v>
      </c>
      <c r="C4754">
        <f>_xlfn.MAXIFS(Table1[ScheduleWeekWritten],Table1[ScheduleSeason],Table1[[#This Row],[ScheduleSeason]])</f>
        <v>16</v>
      </c>
      <c r="D4754">
        <v>5</v>
      </c>
      <c r="E4754" cm="1">
        <f t="array" ref="E4754">_xlfn.XLOOKUP(Table1[[#This Row],[ScheduleWeekWritten]],Table3[Game],100+Table3[Increase],Table1[[#This Row],[ScheduleWeekWritten]])</f>
        <v>5</v>
      </c>
      <c r="F4754" t="b">
        <v>0</v>
      </c>
      <c r="G4754" t="s">
        <v>31</v>
      </c>
      <c r="H4754">
        <v>7</v>
      </c>
      <c r="I4754">
        <v>14</v>
      </c>
      <c r="J4754" t="s">
        <v>138</v>
      </c>
      <c r="K4754" t="s">
        <v>32</v>
      </c>
      <c r="L4754" t="str">
        <f>_xlfn.XLOOKUP(Table1[[#This Row],[TeamFavoriteID]],Table2[team_id],Table2[team_name],_xlfn.XLOOKUP(Table1[[#This Row],[TeamFavoriteID]],Table2[team_id_pfr],Table2[team_name],"Even"))</f>
        <v>New York Jets</v>
      </c>
      <c r="M4754">
        <v>-3</v>
      </c>
      <c r="N4754">
        <f>IF(Table1[[#This Row],[TeamFavorite]]=Table1[[#This Row],[TeamHome]],Table1[[#This Row],[ScoreAway]]-Table1[[#This Row],[ScoreHome]],Table1[[#This Row],[ScoreHome]]-Table1[[#This Row],[ScoreAway]])</f>
        <v>7</v>
      </c>
      <c r="O4754">
        <f>IF(Table1[[#This Row],[SpreadActual]]&lt;Table1[[#This Row],[SpreadFavorite]],1,0)</f>
        <v>0</v>
      </c>
      <c r="P4754">
        <v>45</v>
      </c>
      <c r="Q4754" t="s">
        <v>126</v>
      </c>
      <c r="R4754" t="b">
        <v>0</v>
      </c>
      <c r="S4754">
        <v>49</v>
      </c>
      <c r="T4754">
        <v>15</v>
      </c>
      <c r="U4754">
        <v>51</v>
      </c>
    </row>
    <row r="4755" spans="1:22" x14ac:dyDescent="0.2">
      <c r="A4755" s="1">
        <v>32796</v>
      </c>
      <c r="B4755">
        <v>1989</v>
      </c>
      <c r="C4755">
        <f>_xlfn.MAXIFS(Table1[ScheduleWeekWritten],Table1[ScheduleSeason],Table1[[#This Row],[ScheduleSeason]])</f>
        <v>16</v>
      </c>
      <c r="D4755">
        <v>6</v>
      </c>
      <c r="E4755" cm="1">
        <f t="array" ref="E4755">_xlfn.XLOOKUP(Table1[[#This Row],[ScheduleWeekWritten]],Table3[Game],100+Table3[Increase],Table1[[#This Row],[ScheduleWeekWritten]])</f>
        <v>6</v>
      </c>
      <c r="F4755" t="b">
        <v>0</v>
      </c>
      <c r="G4755" t="s">
        <v>38</v>
      </c>
      <c r="H4755">
        <v>16</v>
      </c>
      <c r="I4755">
        <v>15</v>
      </c>
      <c r="J4755" t="s">
        <v>115</v>
      </c>
      <c r="K4755" t="s">
        <v>109</v>
      </c>
      <c r="L4755" t="str">
        <f>_xlfn.XLOOKUP(Table1[[#This Row],[TeamFavoriteID]],Table2[team_id],Table2[team_name],_xlfn.XLOOKUP(Table1[[#This Row],[TeamFavoriteID]],Table2[team_id_pfr],Table2[team_name],"Even"))</f>
        <v>Atlanta Falcons</v>
      </c>
      <c r="M4755">
        <v>-3</v>
      </c>
      <c r="N4755">
        <f>IF(Table1[[#This Row],[TeamFavorite]]=Table1[[#This Row],[TeamHome]],Table1[[#This Row],[ScoreAway]]-Table1[[#This Row],[ScoreHome]],Table1[[#This Row],[ScoreHome]]-Table1[[#This Row],[ScoreAway]])</f>
        <v>-1</v>
      </c>
      <c r="O4755">
        <f>IF(Table1[[#This Row],[SpreadActual]]&lt;Table1[[#This Row],[SpreadFavorite]],1,0)</f>
        <v>0</v>
      </c>
      <c r="P4755">
        <v>40</v>
      </c>
      <c r="Q4755" t="s">
        <v>41</v>
      </c>
      <c r="R4755" t="b">
        <v>0</v>
      </c>
      <c r="S4755">
        <v>70</v>
      </c>
      <c r="T4755">
        <v>8</v>
      </c>
      <c r="U4755">
        <v>70</v>
      </c>
    </row>
    <row r="4756" spans="1:22" x14ac:dyDescent="0.2">
      <c r="A4756" s="1">
        <v>32796</v>
      </c>
      <c r="B4756">
        <v>1989</v>
      </c>
      <c r="C4756">
        <f>_xlfn.MAXIFS(Table1[ScheduleWeekWritten],Table1[ScheduleSeason],Table1[[#This Row],[ScheduleSeason]])</f>
        <v>16</v>
      </c>
      <c r="D4756">
        <v>6</v>
      </c>
      <c r="E4756" cm="1">
        <f t="array" ref="E4756">_xlfn.XLOOKUP(Table1[[#This Row],[ScheduleWeekWritten]],Table3[Game],100+Table3[Increase],Table1[[#This Row],[ScheduleWeekWritten]])</f>
        <v>6</v>
      </c>
      <c r="F4756" t="b">
        <v>0</v>
      </c>
      <c r="G4756" t="s">
        <v>46</v>
      </c>
      <c r="H4756">
        <v>28</v>
      </c>
      <c r="I4756">
        <v>33</v>
      </c>
      <c r="J4756" t="s">
        <v>23</v>
      </c>
      <c r="K4756" t="s">
        <v>47</v>
      </c>
      <c r="L4756" t="str">
        <f>_xlfn.XLOOKUP(Table1[[#This Row],[TeamFavoriteID]],Table2[team_id],Table2[team_name],_xlfn.XLOOKUP(Table1[[#This Row],[TeamFavoriteID]],Table2[team_id_pfr],Table2[team_name],"Even"))</f>
        <v>Chicago Bears</v>
      </c>
      <c r="M4756">
        <v>-7</v>
      </c>
      <c r="N4756">
        <f>IF(Table1[[#This Row],[TeamFavorite]]=Table1[[#This Row],[TeamHome]],Table1[[#This Row],[ScoreAway]]-Table1[[#This Row],[ScoreHome]],Table1[[#This Row],[ScoreHome]]-Table1[[#This Row],[ScoreAway]])</f>
        <v>5</v>
      </c>
      <c r="O4756">
        <f>IF(Table1[[#This Row],[SpreadActual]]&lt;Table1[[#This Row],[SpreadFavorite]],1,0)</f>
        <v>0</v>
      </c>
      <c r="P4756">
        <v>44</v>
      </c>
      <c r="Q4756" t="s">
        <v>114</v>
      </c>
      <c r="R4756" t="b">
        <v>0</v>
      </c>
      <c r="S4756">
        <v>69</v>
      </c>
      <c r="T4756">
        <v>13</v>
      </c>
      <c r="U4756">
        <v>62</v>
      </c>
    </row>
    <row r="4757" spans="1:22" x14ac:dyDescent="0.2">
      <c r="A4757" s="1">
        <v>32796</v>
      </c>
      <c r="B4757">
        <v>1989</v>
      </c>
      <c r="C4757">
        <f>_xlfn.MAXIFS(Table1[ScheduleWeekWritten],Table1[ScheduleSeason],Table1[[#This Row],[ScheduleSeason]])</f>
        <v>16</v>
      </c>
      <c r="D4757">
        <v>6</v>
      </c>
      <c r="E4757" cm="1">
        <f t="array" ref="E4757">_xlfn.XLOOKUP(Table1[[#This Row],[ScheduleWeekWritten]],Table3[Game],100+Table3[Increase],Table1[[#This Row],[ScheduleWeekWritten]])</f>
        <v>6</v>
      </c>
      <c r="F4757" t="b">
        <v>0</v>
      </c>
      <c r="G4757" t="s">
        <v>101</v>
      </c>
      <c r="H4757">
        <v>13</v>
      </c>
      <c r="I4757">
        <v>20</v>
      </c>
      <c r="J4757" t="s">
        <v>19</v>
      </c>
      <c r="K4757" t="s">
        <v>104</v>
      </c>
      <c r="L4757" t="str">
        <f>_xlfn.XLOOKUP(Table1[[#This Row],[TeamFavoriteID]],Table2[team_id],Table2[team_name],_xlfn.XLOOKUP(Table1[[#This Row],[TeamFavoriteID]],Table2[team_id_pfr],Table2[team_name],"Even"))</f>
        <v>Cincinnati Bengals</v>
      </c>
      <c r="M4757">
        <v>-7.5</v>
      </c>
      <c r="N4757">
        <f>IF(Table1[[#This Row],[TeamFavorite]]=Table1[[#This Row],[TeamHome]],Table1[[#This Row],[ScoreAway]]-Table1[[#This Row],[ScoreHome]],Table1[[#This Row],[ScoreHome]]-Table1[[#This Row],[ScoreAway]])</f>
        <v>7</v>
      </c>
      <c r="O4757">
        <f>IF(Table1[[#This Row],[SpreadActual]]&lt;Table1[[#This Row],[SpreadFavorite]],1,0)</f>
        <v>0</v>
      </c>
      <c r="P4757">
        <v>45</v>
      </c>
      <c r="Q4757" t="s">
        <v>111</v>
      </c>
      <c r="R4757" t="b">
        <v>0</v>
      </c>
      <c r="S4757">
        <v>66</v>
      </c>
      <c r="T4757">
        <v>9</v>
      </c>
      <c r="U4757">
        <v>68</v>
      </c>
    </row>
    <row r="4758" spans="1:22" x14ac:dyDescent="0.2">
      <c r="A4758" s="1">
        <v>32796</v>
      </c>
      <c r="B4758">
        <v>1989</v>
      </c>
      <c r="C4758">
        <f>_xlfn.MAXIFS(Table1[ScheduleWeekWritten],Table1[ScheduleSeason],Table1[[#This Row],[ScheduleSeason]])</f>
        <v>16</v>
      </c>
      <c r="D4758">
        <v>6</v>
      </c>
      <c r="E4758" cm="1">
        <f t="array" ref="E4758">_xlfn.XLOOKUP(Table1[[#This Row],[ScheduleWeekWritten]],Table3[Game],100+Table3[Increase],Table1[[#This Row],[ScheduleWeekWritten]])</f>
        <v>6</v>
      </c>
      <c r="F4758" t="b">
        <v>0</v>
      </c>
      <c r="G4758" t="s">
        <v>62</v>
      </c>
      <c r="H4758">
        <v>7</v>
      </c>
      <c r="I4758">
        <v>17</v>
      </c>
      <c r="J4758" t="s">
        <v>49</v>
      </c>
      <c r="K4758" t="s">
        <v>63</v>
      </c>
      <c r="L4758" t="str">
        <f>_xlfn.XLOOKUP(Table1[[#This Row],[TeamFavoriteID]],Table2[team_id],Table2[team_name],_xlfn.XLOOKUP(Table1[[#This Row],[TeamFavoriteID]],Table2[team_id_pfr],Table2[team_name],"Even"))</f>
        <v>Cleveland Browns</v>
      </c>
      <c r="M4758">
        <v>-10</v>
      </c>
      <c r="N4758">
        <f>IF(Table1[[#This Row],[TeamFavorite]]=Table1[[#This Row],[TeamHome]],Table1[[#This Row],[ScoreAway]]-Table1[[#This Row],[ScoreHome]],Table1[[#This Row],[ScoreHome]]-Table1[[#This Row],[ScoreAway]])</f>
        <v>10</v>
      </c>
      <c r="O4758">
        <f>IF(Table1[[#This Row],[SpreadActual]]&lt;Table1[[#This Row],[SpreadFavorite]],1,0)</f>
        <v>0</v>
      </c>
      <c r="P4758">
        <v>40</v>
      </c>
      <c r="Q4758" t="s">
        <v>66</v>
      </c>
      <c r="R4758" t="b">
        <v>0</v>
      </c>
      <c r="S4758">
        <v>68</v>
      </c>
      <c r="T4758">
        <v>13</v>
      </c>
      <c r="U4758">
        <v>62</v>
      </c>
    </row>
    <row r="4759" spans="1:22" x14ac:dyDescent="0.2">
      <c r="A4759" s="1">
        <v>32796</v>
      </c>
      <c r="B4759">
        <v>1989</v>
      </c>
      <c r="C4759">
        <f>_xlfn.MAXIFS(Table1[ScheduleWeekWritten],Table1[ScheduleSeason],Table1[[#This Row],[ScheduleSeason]])</f>
        <v>16</v>
      </c>
      <c r="D4759">
        <v>6</v>
      </c>
      <c r="E4759" cm="1">
        <f t="array" ref="E4759">_xlfn.XLOOKUP(Table1[[#This Row],[ScheduleWeekWritten]],Table3[Game],100+Table3[Increase],Table1[[#This Row],[ScheduleWeekWritten]])</f>
        <v>6</v>
      </c>
      <c r="F4759" t="b">
        <v>0</v>
      </c>
      <c r="G4759" t="s">
        <v>67</v>
      </c>
      <c r="H4759">
        <v>14</v>
      </c>
      <c r="I4759">
        <v>31</v>
      </c>
      <c r="J4759" t="s">
        <v>53</v>
      </c>
      <c r="K4759" t="s">
        <v>87</v>
      </c>
      <c r="L4759" t="str">
        <f>_xlfn.XLOOKUP(Table1[[#This Row],[TeamFavoriteID]],Table2[team_id],Table2[team_name],_xlfn.XLOOKUP(Table1[[#This Row],[TeamFavoriteID]],Table2[team_id_pfr],Table2[team_name],"Even"))</f>
        <v>San Francisco 49ers</v>
      </c>
      <c r="M4759">
        <v>-14.5</v>
      </c>
      <c r="N4759">
        <f>IF(Table1[[#This Row],[TeamFavorite]]=Table1[[#This Row],[TeamHome]],Table1[[#This Row],[ScoreAway]]-Table1[[#This Row],[ScoreHome]],Table1[[#This Row],[ScoreHome]]-Table1[[#This Row],[ScoreAway]])</f>
        <v>-17</v>
      </c>
      <c r="O4759">
        <f>IF(Table1[[#This Row],[SpreadActual]]&lt;Table1[[#This Row],[SpreadFavorite]],1,0)</f>
        <v>1</v>
      </c>
      <c r="P4759">
        <v>43</v>
      </c>
      <c r="Q4759" t="s">
        <v>119</v>
      </c>
      <c r="R4759" t="b">
        <v>0</v>
      </c>
      <c r="S4759">
        <v>76</v>
      </c>
      <c r="T4759">
        <v>12</v>
      </c>
      <c r="U4759">
        <v>58</v>
      </c>
    </row>
    <row r="4760" spans="1:22" x14ac:dyDescent="0.2">
      <c r="A4760" s="1">
        <v>32796</v>
      </c>
      <c r="B4760">
        <v>1989</v>
      </c>
      <c r="C4760">
        <f>_xlfn.MAXIFS(Table1[ScheduleWeekWritten],Table1[ScheduleSeason],Table1[[#This Row],[ScheduleSeason]])</f>
        <v>16</v>
      </c>
      <c r="D4760">
        <v>6</v>
      </c>
      <c r="E4760" cm="1">
        <f t="array" ref="E4760">_xlfn.XLOOKUP(Table1[[#This Row],[ScheduleWeekWritten]],Table3[Game],100+Table3[Increase],Table1[[#This Row],[ScheduleWeekWritten]])</f>
        <v>6</v>
      </c>
      <c r="F4760" t="b">
        <v>0</v>
      </c>
      <c r="G4760" t="s">
        <v>24</v>
      </c>
      <c r="H4760">
        <v>14</v>
      </c>
      <c r="I4760">
        <v>3</v>
      </c>
      <c r="J4760" t="s">
        <v>140</v>
      </c>
      <c r="K4760" t="s">
        <v>88</v>
      </c>
      <c r="L4760" t="str">
        <f>_xlfn.XLOOKUP(Table1[[#This Row],[TeamFavoriteID]],Table2[team_id],Table2[team_name],_xlfn.XLOOKUP(Table1[[#This Row],[TeamFavoriteID]],Table2[team_id_pfr],Table2[team_name],"Even"))</f>
        <v>Denver Broncos</v>
      </c>
      <c r="M4760">
        <v>-3.5</v>
      </c>
      <c r="N4760">
        <f>IF(Table1[[#This Row],[TeamFavorite]]=Table1[[#This Row],[TeamHome]],Table1[[#This Row],[ScoreAway]]-Table1[[#This Row],[ScoreHome]],Table1[[#This Row],[ScoreHome]]-Table1[[#This Row],[ScoreAway]])</f>
        <v>-11</v>
      </c>
      <c r="O4760">
        <f>IF(Table1[[#This Row],[SpreadActual]]&lt;Table1[[#This Row],[SpreadFavorite]],1,0)</f>
        <v>1</v>
      </c>
      <c r="P4760">
        <v>41</v>
      </c>
      <c r="Q4760" t="s">
        <v>71</v>
      </c>
      <c r="R4760" t="b">
        <v>0</v>
      </c>
      <c r="S4760">
        <v>52</v>
      </c>
      <c r="T4760">
        <v>11</v>
      </c>
      <c r="U4760">
        <v>40</v>
      </c>
    </row>
    <row r="4761" spans="1:22" x14ac:dyDescent="0.2">
      <c r="A4761" s="1">
        <v>32796</v>
      </c>
      <c r="B4761">
        <v>1989</v>
      </c>
      <c r="C4761">
        <f>_xlfn.MAXIFS(Table1[ScheduleWeekWritten],Table1[ScheduleSeason],Table1[[#This Row],[ScheduleSeason]])</f>
        <v>16</v>
      </c>
      <c r="D4761">
        <v>6</v>
      </c>
      <c r="E4761" cm="1">
        <f t="array" ref="E4761">_xlfn.XLOOKUP(Table1[[#This Row],[ScheduleWeekWritten]],Table3[Game],100+Table3[Increase],Table1[[#This Row],[ScheduleWeekWritten]])</f>
        <v>6</v>
      </c>
      <c r="F4761" t="b">
        <v>0</v>
      </c>
      <c r="G4761" t="s">
        <v>138</v>
      </c>
      <c r="H4761">
        <v>20</v>
      </c>
      <c r="I4761">
        <v>14</v>
      </c>
      <c r="J4761" t="s">
        <v>42</v>
      </c>
      <c r="K4761" t="s">
        <v>21</v>
      </c>
      <c r="L4761" t="str">
        <f>_xlfn.XLOOKUP(Table1[[#This Row],[TeamFavoriteID]],Table2[team_id],Table2[team_name],_xlfn.XLOOKUP(Table1[[#This Row],[TeamFavoriteID]],Table2[team_id_pfr],Table2[team_name],"Even"))</f>
        <v>Las Vegas Raiders</v>
      </c>
      <c r="M4761">
        <v>-3.5</v>
      </c>
      <c r="N4761">
        <f>IF(Table1[[#This Row],[TeamFavorite]]=Table1[[#This Row],[TeamHome]],Table1[[#This Row],[ScoreAway]]-Table1[[#This Row],[ScoreHome]],Table1[[#This Row],[ScoreHome]]-Table1[[#This Row],[ScoreAway]])</f>
        <v>6</v>
      </c>
      <c r="O4761">
        <f>IF(Table1[[#This Row],[SpreadActual]]&lt;Table1[[#This Row],[SpreadFavorite]],1,0)</f>
        <v>0</v>
      </c>
      <c r="P4761">
        <v>42</v>
      </c>
      <c r="Q4761" t="s">
        <v>65</v>
      </c>
      <c r="R4761" t="b">
        <v>0</v>
      </c>
      <c r="S4761">
        <v>64</v>
      </c>
      <c r="T4761">
        <v>9</v>
      </c>
      <c r="U4761">
        <v>77</v>
      </c>
    </row>
    <row r="4762" spans="1:22" x14ac:dyDescent="0.2">
      <c r="A4762" s="1">
        <v>32796</v>
      </c>
      <c r="B4762">
        <v>1989</v>
      </c>
      <c r="C4762">
        <f>_xlfn.MAXIFS(Table1[ScheduleWeekWritten],Table1[ScheduleSeason],Table1[[#This Row],[ScheduleSeason]])</f>
        <v>16</v>
      </c>
      <c r="D4762">
        <v>6</v>
      </c>
      <c r="E4762" cm="1">
        <f t="array" ref="E4762">_xlfn.XLOOKUP(Table1[[#This Row],[ScheduleWeekWritten]],Table3[Game],100+Table3[Increase],Table1[[#This Row],[ScheduleWeekWritten]])</f>
        <v>6</v>
      </c>
      <c r="F4762" t="b">
        <v>0</v>
      </c>
      <c r="G4762" t="s">
        <v>54</v>
      </c>
      <c r="H4762">
        <v>26</v>
      </c>
      <c r="I4762">
        <v>14</v>
      </c>
      <c r="J4762" t="s">
        <v>33</v>
      </c>
      <c r="K4762" t="s">
        <v>55</v>
      </c>
      <c r="L4762" t="str">
        <f>_xlfn.XLOOKUP(Table1[[#This Row],[TeamFavoriteID]],Table2[team_id],Table2[team_name],_xlfn.XLOOKUP(Table1[[#This Row],[TeamFavoriteID]],Table2[team_id_pfr],Table2[team_name],"Even"))</f>
        <v>Minnesota Vikings</v>
      </c>
      <c r="M4762">
        <v>-6.5</v>
      </c>
      <c r="N4762">
        <f>IF(Table1[[#This Row],[TeamFavorite]]=Table1[[#This Row],[TeamHome]],Table1[[#This Row],[ScoreAway]]-Table1[[#This Row],[ScoreHome]],Table1[[#This Row],[ScoreHome]]-Table1[[#This Row],[ScoreAway]])</f>
        <v>-12</v>
      </c>
      <c r="O4762">
        <f>IF(Table1[[#This Row],[SpreadActual]]&lt;Table1[[#This Row],[SpreadFavorite]],1,0)</f>
        <v>1</v>
      </c>
      <c r="P4762">
        <v>45</v>
      </c>
      <c r="Q4762" t="s">
        <v>137</v>
      </c>
      <c r="R4762" t="b">
        <v>0</v>
      </c>
      <c r="S4762">
        <v>72</v>
      </c>
      <c r="T4762">
        <v>0</v>
      </c>
      <c r="V4762" t="s">
        <v>103</v>
      </c>
    </row>
    <row r="4763" spans="1:22" x14ac:dyDescent="0.2">
      <c r="A4763" s="1">
        <v>32796</v>
      </c>
      <c r="B4763">
        <v>1989</v>
      </c>
      <c r="C4763">
        <f>_xlfn.MAXIFS(Table1[ScheduleWeekWritten],Table1[ScheduleSeason],Table1[[#This Row],[ScheduleSeason]])</f>
        <v>16</v>
      </c>
      <c r="D4763">
        <v>6</v>
      </c>
      <c r="E4763" cm="1">
        <f t="array" ref="E4763">_xlfn.XLOOKUP(Table1[[#This Row],[ScheduleWeekWritten]],Table3[Game],100+Table3[Increase],Table1[[#This Row],[ScheduleWeekWritten]])</f>
        <v>6</v>
      </c>
      <c r="F4763" t="b">
        <v>0</v>
      </c>
      <c r="G4763" t="s">
        <v>95</v>
      </c>
      <c r="H4763">
        <v>29</v>
      </c>
      <c r="I4763">
        <v>14</v>
      </c>
      <c r="J4763" t="s">
        <v>31</v>
      </c>
      <c r="K4763" t="s">
        <v>98</v>
      </c>
      <c r="L4763" t="str">
        <f>_xlfn.XLOOKUP(Table1[[#This Row],[TeamFavoriteID]],Table2[team_id],Table2[team_name],_xlfn.XLOOKUP(Table1[[#This Row],[TeamFavoriteID]],Table2[team_id_pfr],Table2[team_name],"Even"))</f>
        <v>New Orleans Saints</v>
      </c>
      <c r="M4763">
        <v>-7.5</v>
      </c>
      <c r="N4763">
        <f>IF(Table1[[#This Row],[TeamFavorite]]=Table1[[#This Row],[TeamHome]],Table1[[#This Row],[ScoreAway]]-Table1[[#This Row],[ScoreHome]],Table1[[#This Row],[ScoreHome]]-Table1[[#This Row],[ScoreAway]])</f>
        <v>-15</v>
      </c>
      <c r="O4763">
        <f>IF(Table1[[#This Row],[SpreadActual]]&lt;Table1[[#This Row],[SpreadFavorite]],1,0)</f>
        <v>1</v>
      </c>
      <c r="P4763">
        <v>41</v>
      </c>
      <c r="Q4763" t="s">
        <v>124</v>
      </c>
      <c r="R4763" t="b">
        <v>0</v>
      </c>
      <c r="S4763">
        <v>72</v>
      </c>
      <c r="T4763">
        <v>0</v>
      </c>
      <c r="V4763" t="s">
        <v>103</v>
      </c>
    </row>
    <row r="4764" spans="1:22" x14ac:dyDescent="0.2">
      <c r="A4764" s="1">
        <v>32796</v>
      </c>
      <c r="B4764">
        <v>1989</v>
      </c>
      <c r="C4764">
        <f>_xlfn.MAXIFS(Table1[ScheduleWeekWritten],Table1[ScheduleSeason],Table1[[#This Row],[ScheduleSeason]])</f>
        <v>16</v>
      </c>
      <c r="D4764">
        <v>6</v>
      </c>
      <c r="E4764" cm="1">
        <f t="array" ref="E4764">_xlfn.XLOOKUP(Table1[[#This Row],[ScheduleWeekWritten]],Table3[Game],100+Table3[Increase],Table1[[#This Row],[ScheduleWeekWritten]])</f>
        <v>6</v>
      </c>
      <c r="F4764" t="b">
        <v>0</v>
      </c>
      <c r="G4764" t="s">
        <v>50</v>
      </c>
      <c r="H4764">
        <v>20</v>
      </c>
      <c r="I4764">
        <v>17</v>
      </c>
      <c r="J4764" t="s">
        <v>61</v>
      </c>
      <c r="K4764" t="s">
        <v>90</v>
      </c>
      <c r="L4764" t="str">
        <f>_xlfn.XLOOKUP(Table1[[#This Row],[TeamFavoriteID]],Table2[team_id],Table2[team_name],_xlfn.XLOOKUP(Table1[[#This Row],[TeamFavoriteID]],Table2[team_id_pfr],Table2[team_name],"Even"))</f>
        <v>New York Giants</v>
      </c>
      <c r="M4764">
        <v>-3</v>
      </c>
      <c r="N4764">
        <f>IF(Table1[[#This Row],[TeamFavorite]]=Table1[[#This Row],[TeamHome]],Table1[[#This Row],[ScoreAway]]-Table1[[#This Row],[ScoreHome]],Table1[[#This Row],[ScoreHome]]-Table1[[#This Row],[ScoreAway]])</f>
        <v>-3</v>
      </c>
      <c r="O4764">
        <f>IF(Table1[[#This Row],[SpreadActual]]&lt;Table1[[#This Row],[SpreadFavorite]],1,0)</f>
        <v>0</v>
      </c>
      <c r="P4764">
        <v>45</v>
      </c>
      <c r="Q4764" t="s">
        <v>126</v>
      </c>
      <c r="R4764" t="b">
        <v>0</v>
      </c>
      <c r="S4764">
        <v>62</v>
      </c>
      <c r="T4764">
        <v>13</v>
      </c>
      <c r="U4764">
        <v>81</v>
      </c>
    </row>
    <row r="4765" spans="1:22" x14ac:dyDescent="0.2">
      <c r="A4765" s="1">
        <v>32796</v>
      </c>
      <c r="B4765">
        <v>1989</v>
      </c>
      <c r="C4765">
        <f>_xlfn.MAXIFS(Table1[ScheduleWeekWritten],Table1[ScheduleSeason],Table1[[#This Row],[ScheduleSeason]])</f>
        <v>16</v>
      </c>
      <c r="D4765">
        <v>6</v>
      </c>
      <c r="E4765" cm="1">
        <f t="array" ref="E4765">_xlfn.XLOOKUP(Table1[[#This Row],[ScheduleWeekWritten]],Table3[Game],100+Table3[Increase],Table1[[#This Row],[ScheduleWeekWritten]])</f>
        <v>6</v>
      </c>
      <c r="F4765" t="b">
        <v>0</v>
      </c>
      <c r="G4765" t="s">
        <v>145</v>
      </c>
      <c r="H4765">
        <v>5</v>
      </c>
      <c r="I4765">
        <v>17</v>
      </c>
      <c r="J4765" t="s">
        <v>58</v>
      </c>
      <c r="K4765" t="s">
        <v>77</v>
      </c>
      <c r="L4765" t="str">
        <f>_xlfn.XLOOKUP(Table1[[#This Row],[TeamFavoriteID]],Table2[team_id],Table2[team_name],_xlfn.XLOOKUP(Table1[[#This Row],[TeamFavoriteID]],Table2[team_id_pfr],Table2[team_name],"Even"))</f>
        <v>Philadelphia Eagles</v>
      </c>
      <c r="M4765">
        <v>-4.5</v>
      </c>
      <c r="N4765">
        <f>IF(Table1[[#This Row],[TeamFavorite]]=Table1[[#This Row],[TeamHome]],Table1[[#This Row],[ScoreAway]]-Table1[[#This Row],[ScoreHome]],Table1[[#This Row],[ScoreHome]]-Table1[[#This Row],[ScoreAway]])</f>
        <v>-12</v>
      </c>
      <c r="O4765">
        <f>IF(Table1[[#This Row],[SpreadActual]]&lt;Table1[[#This Row],[SpreadFavorite]],1,0)</f>
        <v>1</v>
      </c>
      <c r="P4765">
        <v>46</v>
      </c>
      <c r="Q4765" t="s">
        <v>146</v>
      </c>
      <c r="R4765" t="b">
        <v>0</v>
      </c>
      <c r="S4765">
        <v>80</v>
      </c>
      <c r="T4765">
        <v>8</v>
      </c>
      <c r="U4765">
        <v>26</v>
      </c>
    </row>
    <row r="4766" spans="1:22" x14ac:dyDescent="0.2">
      <c r="A4766" s="1">
        <v>32796</v>
      </c>
      <c r="B4766">
        <v>1989</v>
      </c>
      <c r="C4766">
        <f>_xlfn.MAXIFS(Table1[ScheduleWeekWritten],Table1[ScheduleSeason],Table1[[#This Row],[ScheduleSeason]])</f>
        <v>16</v>
      </c>
      <c r="D4766">
        <v>6</v>
      </c>
      <c r="E4766" cm="1">
        <f t="array" ref="E4766">_xlfn.XLOOKUP(Table1[[#This Row],[ScheduleWeekWritten]],Table3[Game],100+Table3[Increase],Table1[[#This Row],[ScheduleWeekWritten]])</f>
        <v>6</v>
      </c>
      <c r="F4766" t="b">
        <v>0</v>
      </c>
      <c r="G4766" t="s">
        <v>27</v>
      </c>
      <c r="H4766">
        <v>16</v>
      </c>
      <c r="I4766">
        <v>17</v>
      </c>
      <c r="J4766" t="s">
        <v>128</v>
      </c>
      <c r="K4766" t="s">
        <v>29</v>
      </c>
      <c r="L4766" t="str">
        <f>_xlfn.XLOOKUP(Table1[[#This Row],[TeamFavoriteID]],Table2[team_id],Table2[team_name],_xlfn.XLOOKUP(Table1[[#This Row],[TeamFavoriteID]],Table2[team_id_pfr],Table2[team_name],"Even"))</f>
        <v>Los Angeles Chargers</v>
      </c>
      <c r="M4766">
        <v>-1</v>
      </c>
      <c r="N4766">
        <f>IF(Table1[[#This Row],[TeamFavorite]]=Table1[[#This Row],[TeamHome]],Table1[[#This Row],[ScoreAway]]-Table1[[#This Row],[ScoreHome]],Table1[[#This Row],[ScoreHome]]-Table1[[#This Row],[ScoreAway]])</f>
        <v>-1</v>
      </c>
      <c r="O4766">
        <f>IF(Table1[[#This Row],[SpreadActual]]&lt;Table1[[#This Row],[SpreadFavorite]],1,0)</f>
        <v>0</v>
      </c>
      <c r="P4766">
        <v>40</v>
      </c>
      <c r="Q4766" t="s">
        <v>94</v>
      </c>
      <c r="R4766" t="b">
        <v>0</v>
      </c>
      <c r="S4766">
        <v>66</v>
      </c>
      <c r="T4766">
        <v>8</v>
      </c>
      <c r="U4766">
        <v>67</v>
      </c>
    </row>
    <row r="4767" spans="1:22" x14ac:dyDescent="0.2">
      <c r="A4767" s="1">
        <v>32796</v>
      </c>
      <c r="B4767">
        <v>1989</v>
      </c>
      <c r="C4767">
        <f>_xlfn.MAXIFS(Table1[ScheduleWeekWritten],Table1[ScheduleSeason],Table1[[#This Row],[ScheduleSeason]])</f>
        <v>16</v>
      </c>
      <c r="D4767">
        <v>6</v>
      </c>
      <c r="E4767" cm="1">
        <f t="array" ref="E4767">_xlfn.XLOOKUP(Table1[[#This Row],[ScheduleWeekWritten]],Table3[Game],100+Table3[Increase],Table1[[#This Row],[ScheduleWeekWritten]])</f>
        <v>6</v>
      </c>
      <c r="F4767" t="b">
        <v>0</v>
      </c>
      <c r="G4767" t="s">
        <v>127</v>
      </c>
      <c r="H4767">
        <v>16</v>
      </c>
      <c r="I4767">
        <v>17</v>
      </c>
      <c r="J4767" t="s">
        <v>45</v>
      </c>
      <c r="K4767" t="s">
        <v>133</v>
      </c>
      <c r="L4767" t="str">
        <f>_xlfn.XLOOKUP(Table1[[#This Row],[TeamFavoriteID]],Table2[team_id],Table2[team_name],_xlfn.XLOOKUP(Table1[[#This Row],[TeamFavoriteID]],Table2[team_id_pfr],Table2[team_name],"Even"))</f>
        <v>Tampa Bay Buccaneers</v>
      </c>
      <c r="M4767">
        <v>-6.5</v>
      </c>
      <c r="N4767">
        <f>IF(Table1[[#This Row],[TeamFavorite]]=Table1[[#This Row],[TeamHome]],Table1[[#This Row],[ScoreAway]]-Table1[[#This Row],[ScoreHome]],Table1[[#This Row],[ScoreHome]]-Table1[[#This Row],[ScoreAway]])</f>
        <v>1</v>
      </c>
      <c r="O4767">
        <f>IF(Table1[[#This Row],[SpreadActual]]&lt;Table1[[#This Row],[SpreadFavorite]],1,0)</f>
        <v>0</v>
      </c>
      <c r="P4767">
        <v>40</v>
      </c>
      <c r="Q4767" t="s">
        <v>130</v>
      </c>
      <c r="R4767" t="b">
        <v>0</v>
      </c>
      <c r="S4767">
        <v>79</v>
      </c>
      <c r="T4767">
        <v>5</v>
      </c>
      <c r="U4767">
        <v>79</v>
      </c>
    </row>
    <row r="4768" spans="1:22" x14ac:dyDescent="0.2">
      <c r="A4768" s="1">
        <v>32797</v>
      </c>
      <c r="B4768">
        <v>1989</v>
      </c>
      <c r="C4768">
        <f>_xlfn.MAXIFS(Table1[ScheduleWeekWritten],Table1[ScheduleSeason],Table1[[#This Row],[ScheduleSeason]])</f>
        <v>16</v>
      </c>
      <c r="D4768">
        <v>6</v>
      </c>
      <c r="E4768" cm="1">
        <f t="array" ref="E4768">_xlfn.XLOOKUP(Table1[[#This Row],[ScheduleWeekWritten]],Table3[Game],100+Table3[Increase],Table1[[#This Row],[ScheduleWeekWritten]])</f>
        <v>6</v>
      </c>
      <c r="F4768" t="b">
        <v>0</v>
      </c>
      <c r="G4768" t="s">
        <v>28</v>
      </c>
      <c r="H4768">
        <v>23</v>
      </c>
      <c r="I4768">
        <v>20</v>
      </c>
      <c r="J4768" t="s">
        <v>39</v>
      </c>
      <c r="K4768" t="s">
        <v>40</v>
      </c>
      <c r="L4768" t="str">
        <f>_xlfn.XLOOKUP(Table1[[#This Row],[TeamFavoriteID]],Table2[team_id],Table2[team_name],_xlfn.XLOOKUP(Table1[[#This Row],[TeamFavoriteID]],Table2[team_id_pfr],Table2[team_name],"Even"))</f>
        <v>Los Angeles Rams</v>
      </c>
      <c r="M4768">
        <v>-3.5</v>
      </c>
      <c r="N4768">
        <f>IF(Table1[[#This Row],[TeamFavorite]]=Table1[[#This Row],[TeamHome]],Table1[[#This Row],[ScoreAway]]-Table1[[#This Row],[ScoreHome]],Table1[[#This Row],[ScoreHome]]-Table1[[#This Row],[ScoreAway]])</f>
        <v>3</v>
      </c>
      <c r="O4768">
        <f>IF(Table1[[#This Row],[SpreadActual]]&lt;Table1[[#This Row],[SpreadFavorite]],1,0)</f>
        <v>0</v>
      </c>
      <c r="P4768">
        <v>41.5</v>
      </c>
      <c r="Q4768" t="s">
        <v>123</v>
      </c>
      <c r="R4768" t="b">
        <v>0</v>
      </c>
      <c r="S4768">
        <v>66</v>
      </c>
      <c r="T4768">
        <v>16</v>
      </c>
      <c r="U4768">
        <v>66</v>
      </c>
    </row>
    <row r="4769" spans="1:22" x14ac:dyDescent="0.2">
      <c r="A4769" s="1">
        <v>32803</v>
      </c>
      <c r="B4769">
        <v>1989</v>
      </c>
      <c r="C4769">
        <f>_xlfn.MAXIFS(Table1[ScheduleWeekWritten],Table1[ScheduleSeason],Table1[[#This Row],[ScheduleSeason]])</f>
        <v>16</v>
      </c>
      <c r="D4769">
        <v>7</v>
      </c>
      <c r="E4769" cm="1">
        <f t="array" ref="E4769">_xlfn.XLOOKUP(Table1[[#This Row],[ScheduleWeekWritten]],Table3[Game],100+Table3[Increase],Table1[[#This Row],[ScheduleWeekWritten]])</f>
        <v>7</v>
      </c>
      <c r="F4769" t="b">
        <v>0</v>
      </c>
      <c r="G4769" t="s">
        <v>28</v>
      </c>
      <c r="H4769">
        <v>34</v>
      </c>
      <c r="I4769">
        <v>3</v>
      </c>
      <c r="J4769" t="s">
        <v>31</v>
      </c>
      <c r="K4769" t="s">
        <v>43</v>
      </c>
      <c r="L4769" t="str">
        <f>_xlfn.XLOOKUP(Table1[[#This Row],[TeamFavoriteID]],Table2[team_id],Table2[team_name],_xlfn.XLOOKUP(Table1[[#This Row],[TeamFavoriteID]],Table2[team_id_pfr],Table2[team_name],"Even"))</f>
        <v>Buffalo Bills</v>
      </c>
      <c r="M4769">
        <v>-6.5</v>
      </c>
      <c r="N4769">
        <f>IF(Table1[[#This Row],[TeamFavorite]]=Table1[[#This Row],[TeamHome]],Table1[[#This Row],[ScoreAway]]-Table1[[#This Row],[ScoreHome]],Table1[[#This Row],[ScoreHome]]-Table1[[#This Row],[ScoreAway]])</f>
        <v>-31</v>
      </c>
      <c r="O4769">
        <f>IF(Table1[[#This Row],[SpreadActual]]&lt;Table1[[#This Row],[SpreadFavorite]],1,0)</f>
        <v>1</v>
      </c>
      <c r="P4769">
        <v>39</v>
      </c>
      <c r="Q4769" t="s">
        <v>123</v>
      </c>
      <c r="R4769" t="b">
        <v>0</v>
      </c>
      <c r="S4769">
        <v>44</v>
      </c>
      <c r="T4769">
        <v>17</v>
      </c>
      <c r="U4769">
        <v>73</v>
      </c>
    </row>
    <row r="4770" spans="1:22" x14ac:dyDescent="0.2">
      <c r="A4770" s="1">
        <v>32803</v>
      </c>
      <c r="B4770">
        <v>1989</v>
      </c>
      <c r="C4770">
        <f>_xlfn.MAXIFS(Table1[ScheduleWeekWritten],Table1[ScheduleSeason],Table1[[#This Row],[ScheduleSeason]])</f>
        <v>16</v>
      </c>
      <c r="D4770">
        <v>7</v>
      </c>
      <c r="E4770" cm="1">
        <f t="array" ref="E4770">_xlfn.XLOOKUP(Table1[[#This Row],[ScheduleWeekWritten]],Table3[Game],100+Table3[Increase],Table1[[#This Row],[ScheduleWeekWritten]])</f>
        <v>7</v>
      </c>
      <c r="F4770" t="b">
        <v>0</v>
      </c>
      <c r="G4770" t="s">
        <v>101</v>
      </c>
      <c r="H4770">
        <v>12</v>
      </c>
      <c r="I4770">
        <v>23</v>
      </c>
      <c r="J4770" t="s">
        <v>140</v>
      </c>
      <c r="K4770" t="s">
        <v>104</v>
      </c>
      <c r="L4770" t="str">
        <f>_xlfn.XLOOKUP(Table1[[#This Row],[TeamFavoriteID]],Table2[team_id],Table2[team_name],_xlfn.XLOOKUP(Table1[[#This Row],[TeamFavoriteID]],Table2[team_id_pfr],Table2[team_name],"Even"))</f>
        <v>Cincinnati Bengals</v>
      </c>
      <c r="M4770">
        <v>-6.5</v>
      </c>
      <c r="N4770">
        <f>IF(Table1[[#This Row],[TeamFavorite]]=Table1[[#This Row],[TeamHome]],Table1[[#This Row],[ScoreAway]]-Table1[[#This Row],[ScoreHome]],Table1[[#This Row],[ScoreHome]]-Table1[[#This Row],[ScoreAway]])</f>
        <v>11</v>
      </c>
      <c r="O4770">
        <f>IF(Table1[[#This Row],[SpreadActual]]&lt;Table1[[#This Row],[SpreadFavorite]],1,0)</f>
        <v>0</v>
      </c>
      <c r="P4770">
        <v>40.5</v>
      </c>
      <c r="Q4770" t="s">
        <v>111</v>
      </c>
      <c r="R4770" t="b">
        <v>0</v>
      </c>
      <c r="S4770">
        <v>46</v>
      </c>
      <c r="T4770">
        <v>8</v>
      </c>
      <c r="U4770">
        <v>65</v>
      </c>
    </row>
    <row r="4771" spans="1:22" x14ac:dyDescent="0.2">
      <c r="A4771" s="1">
        <v>32803</v>
      </c>
      <c r="B4771">
        <v>1989</v>
      </c>
      <c r="C4771">
        <f>_xlfn.MAXIFS(Table1[ScheduleWeekWritten],Table1[ScheduleSeason],Table1[[#This Row],[ScheduleSeason]])</f>
        <v>16</v>
      </c>
      <c r="D4771">
        <v>7</v>
      </c>
      <c r="E4771" cm="1">
        <f t="array" ref="E4771">_xlfn.XLOOKUP(Table1[[#This Row],[ScheduleWeekWritten]],Table3[Game],100+Table3[Increase],Table1[[#This Row],[ScheduleWeekWritten]])</f>
        <v>7</v>
      </c>
      <c r="F4771" t="b">
        <v>0</v>
      </c>
      <c r="G4771" t="s">
        <v>45</v>
      </c>
      <c r="H4771">
        <v>7</v>
      </c>
      <c r="I4771">
        <v>20</v>
      </c>
      <c r="J4771" t="s">
        <v>54</v>
      </c>
      <c r="K4771" t="s">
        <v>55</v>
      </c>
      <c r="L4771" t="str">
        <f>_xlfn.XLOOKUP(Table1[[#This Row],[TeamFavoriteID]],Table2[team_id],Table2[team_name],_xlfn.XLOOKUP(Table1[[#This Row],[TeamFavoriteID]],Table2[team_id_pfr],Table2[team_name],"Even"))</f>
        <v>Minnesota Vikings</v>
      </c>
      <c r="M4771">
        <v>-7.5</v>
      </c>
      <c r="N4771">
        <f>IF(Table1[[#This Row],[TeamFavorite]]=Table1[[#This Row],[TeamHome]],Table1[[#This Row],[ScoreAway]]-Table1[[#This Row],[ScoreHome]],Table1[[#This Row],[ScoreHome]]-Table1[[#This Row],[ScoreAway]])</f>
        <v>-13</v>
      </c>
      <c r="O4771">
        <f>IF(Table1[[#This Row],[SpreadActual]]&lt;Table1[[#This Row],[SpreadFavorite]],1,0)</f>
        <v>1</v>
      </c>
      <c r="P4771">
        <v>40</v>
      </c>
      <c r="Q4771" t="s">
        <v>125</v>
      </c>
      <c r="R4771" t="b">
        <v>0</v>
      </c>
      <c r="S4771">
        <v>72</v>
      </c>
      <c r="T4771">
        <v>0</v>
      </c>
      <c r="V4771" t="s">
        <v>103</v>
      </c>
    </row>
    <row r="4772" spans="1:22" x14ac:dyDescent="0.2">
      <c r="A4772" s="1">
        <v>32803</v>
      </c>
      <c r="B4772">
        <v>1989</v>
      </c>
      <c r="C4772">
        <f>_xlfn.MAXIFS(Table1[ScheduleWeekWritten],Table1[ScheduleSeason],Table1[[#This Row],[ScheduleSeason]])</f>
        <v>16</v>
      </c>
      <c r="D4772">
        <v>7</v>
      </c>
      <c r="E4772" cm="1">
        <f t="array" ref="E4772">_xlfn.XLOOKUP(Table1[[#This Row],[ScheduleWeekWritten]],Table3[Game],100+Table3[Increase],Table1[[#This Row],[ScheduleWeekWritten]])</f>
        <v>7</v>
      </c>
      <c r="F4772" t="b">
        <v>0</v>
      </c>
      <c r="G4772" t="s">
        <v>23</v>
      </c>
      <c r="H4772">
        <v>27</v>
      </c>
      <c r="I4772">
        <v>0</v>
      </c>
      <c r="J4772" t="s">
        <v>49</v>
      </c>
      <c r="K4772" t="s">
        <v>25</v>
      </c>
      <c r="L4772" t="str">
        <f>_xlfn.XLOOKUP(Table1[[#This Row],[TeamFavoriteID]],Table2[team_id],Table2[team_name],_xlfn.XLOOKUP(Table1[[#This Row],[TeamFavoriteID]],Table2[team_id_pfr],Table2[team_name],"Even"))</f>
        <v>Houston Oilers</v>
      </c>
      <c r="M4772">
        <v>-9.5</v>
      </c>
      <c r="N4772">
        <f>IF(Table1[[#This Row],[TeamFavorite]]=Table1[[#This Row],[TeamHome]],Table1[[#This Row],[ScoreAway]]-Table1[[#This Row],[ScoreHome]],Table1[[#This Row],[ScoreHome]]-Table1[[#This Row],[ScoreAway]])</f>
        <v>-27</v>
      </c>
      <c r="O4772">
        <f>IF(Table1[[#This Row],[SpreadActual]]&lt;Table1[[#This Row],[SpreadFavorite]],1,0)</f>
        <v>1</v>
      </c>
      <c r="P4772">
        <v>44</v>
      </c>
      <c r="Q4772" t="s">
        <v>102</v>
      </c>
      <c r="R4772" t="b">
        <v>0</v>
      </c>
      <c r="S4772">
        <v>72</v>
      </c>
      <c r="T4772">
        <v>0</v>
      </c>
      <c r="V4772" t="s">
        <v>103</v>
      </c>
    </row>
    <row r="4773" spans="1:22" x14ac:dyDescent="0.2">
      <c r="A4773" s="1">
        <v>32803</v>
      </c>
      <c r="B4773">
        <v>1989</v>
      </c>
      <c r="C4773">
        <f>_xlfn.MAXIFS(Table1[ScheduleWeekWritten],Table1[ScheduleSeason],Table1[[#This Row],[ScheduleSeason]])</f>
        <v>16</v>
      </c>
      <c r="D4773">
        <v>7</v>
      </c>
      <c r="E4773" cm="1">
        <f t="array" ref="E4773">_xlfn.XLOOKUP(Table1[[#This Row],[ScheduleWeekWritten]],Table3[Game],100+Table3[Increase],Table1[[#This Row],[ScheduleWeekWritten]])</f>
        <v>7</v>
      </c>
      <c r="F4773" t="b">
        <v>0</v>
      </c>
      <c r="G4773" t="s">
        <v>42</v>
      </c>
      <c r="H4773">
        <v>36</v>
      </c>
      <c r="I4773">
        <v>28</v>
      </c>
      <c r="J4773" t="s">
        <v>67</v>
      </c>
      <c r="K4773" t="s">
        <v>75</v>
      </c>
      <c r="L4773" t="str">
        <f>_xlfn.XLOOKUP(Table1[[#This Row],[TeamFavoriteID]],Table2[team_id],Table2[team_name],_xlfn.XLOOKUP(Table1[[#This Row],[TeamFavoriteID]],Table2[team_id_pfr],Table2[team_name],"Even"))</f>
        <v>Kansas City Chiefs</v>
      </c>
      <c r="M4773">
        <v>-8.5</v>
      </c>
      <c r="N4773">
        <f>IF(Table1[[#This Row],[TeamFavorite]]=Table1[[#This Row],[TeamHome]],Table1[[#This Row],[ScoreAway]]-Table1[[#This Row],[ScoreHome]],Table1[[#This Row],[ScoreHome]]-Table1[[#This Row],[ScoreAway]])</f>
        <v>-8</v>
      </c>
      <c r="O4773">
        <f>IF(Table1[[#This Row],[SpreadActual]]&lt;Table1[[#This Row],[SpreadFavorite]],1,0)</f>
        <v>0</v>
      </c>
      <c r="P4773">
        <v>39</v>
      </c>
      <c r="Q4773" t="s">
        <v>117</v>
      </c>
      <c r="R4773" t="b">
        <v>0</v>
      </c>
      <c r="S4773">
        <v>56</v>
      </c>
      <c r="T4773">
        <v>9</v>
      </c>
      <c r="U4773">
        <v>57</v>
      </c>
    </row>
    <row r="4774" spans="1:22" x14ac:dyDescent="0.2">
      <c r="A4774" s="1">
        <v>32803</v>
      </c>
      <c r="B4774">
        <v>1989</v>
      </c>
      <c r="C4774">
        <f>_xlfn.MAXIFS(Table1[ScheduleWeekWritten],Table1[ScheduleSeason],Table1[[#This Row],[ScheduleSeason]])</f>
        <v>16</v>
      </c>
      <c r="D4774">
        <v>7</v>
      </c>
      <c r="E4774" cm="1">
        <f t="array" ref="E4774">_xlfn.XLOOKUP(Table1[[#This Row],[ScheduleWeekWritten]],Table3[Game],100+Table3[Increase],Table1[[#This Row],[ScheduleWeekWritten]])</f>
        <v>7</v>
      </c>
      <c r="F4774" t="b">
        <v>0</v>
      </c>
      <c r="G4774" t="s">
        <v>39</v>
      </c>
      <c r="H4774">
        <v>21</v>
      </c>
      <c r="I4774">
        <v>40</v>
      </c>
      <c r="J4774" t="s">
        <v>95</v>
      </c>
      <c r="K4774" t="s">
        <v>40</v>
      </c>
      <c r="L4774" t="str">
        <f>_xlfn.XLOOKUP(Table1[[#This Row],[TeamFavoriteID]],Table2[team_id],Table2[team_name],_xlfn.XLOOKUP(Table1[[#This Row],[TeamFavoriteID]],Table2[team_id_pfr],Table2[team_name],"Even"))</f>
        <v>Los Angeles Rams</v>
      </c>
      <c r="M4774">
        <v>-6</v>
      </c>
      <c r="N4774">
        <f>IF(Table1[[#This Row],[TeamFavorite]]=Table1[[#This Row],[TeamHome]],Table1[[#This Row],[ScoreAway]]-Table1[[#This Row],[ScoreHome]],Table1[[#This Row],[ScoreHome]]-Table1[[#This Row],[ScoreAway]])</f>
        <v>19</v>
      </c>
      <c r="O4774">
        <f>IF(Table1[[#This Row],[SpreadActual]]&lt;Table1[[#This Row],[SpreadFavorite]],1,0)</f>
        <v>0</v>
      </c>
      <c r="P4774">
        <v>43</v>
      </c>
      <c r="Q4774" t="s">
        <v>135</v>
      </c>
      <c r="R4774" t="b">
        <v>0</v>
      </c>
      <c r="S4774">
        <v>66</v>
      </c>
      <c r="T4774">
        <v>9</v>
      </c>
      <c r="U4774">
        <v>82</v>
      </c>
    </row>
    <row r="4775" spans="1:22" x14ac:dyDescent="0.2">
      <c r="A4775" s="1">
        <v>32803</v>
      </c>
      <c r="B4775">
        <v>1989</v>
      </c>
      <c r="C4775">
        <f>_xlfn.MAXIFS(Table1[ScheduleWeekWritten],Table1[ScheduleSeason],Table1[[#This Row],[ScheduleSeason]])</f>
        <v>16</v>
      </c>
      <c r="D4775">
        <v>7</v>
      </c>
      <c r="E4775" cm="1">
        <f t="array" ref="E4775">_xlfn.XLOOKUP(Table1[[#This Row],[ScheduleWeekWritten]],Table3[Game],100+Table3[Increase],Table1[[#This Row],[ScheduleWeekWritten]])</f>
        <v>7</v>
      </c>
      <c r="F4775" t="b">
        <v>0</v>
      </c>
      <c r="G4775" t="s">
        <v>19</v>
      </c>
      <c r="H4775">
        <v>23</v>
      </c>
      <c r="I4775">
        <v>20</v>
      </c>
      <c r="J4775" t="s">
        <v>33</v>
      </c>
      <c r="K4775" t="s">
        <v>91</v>
      </c>
      <c r="L4775" t="str">
        <f>_xlfn.XLOOKUP(Table1[[#This Row],[TeamFavoriteID]],Table2[team_id],Table2[team_name],_xlfn.XLOOKUP(Table1[[#This Row],[TeamFavoriteID]],Table2[team_id_pfr],Table2[team_name],"Even"))</f>
        <v>Miami Dolphins</v>
      </c>
      <c r="M4775">
        <v>-3.5</v>
      </c>
      <c r="N4775">
        <f>IF(Table1[[#This Row],[TeamFavorite]]=Table1[[#This Row],[TeamHome]],Table1[[#This Row],[ScoreAway]]-Table1[[#This Row],[ScoreHome]],Table1[[#This Row],[ScoreHome]]-Table1[[#This Row],[ScoreAway]])</f>
        <v>-3</v>
      </c>
      <c r="O4775">
        <f>IF(Table1[[#This Row],[SpreadActual]]&lt;Table1[[#This Row],[SpreadFavorite]],1,0)</f>
        <v>0</v>
      </c>
      <c r="P4775">
        <v>45.5</v>
      </c>
      <c r="Q4775" t="s">
        <v>143</v>
      </c>
      <c r="R4775" t="b">
        <v>0</v>
      </c>
      <c r="S4775">
        <v>69</v>
      </c>
      <c r="T4775">
        <v>15</v>
      </c>
      <c r="U4775">
        <v>65</v>
      </c>
    </row>
    <row r="4776" spans="1:22" x14ac:dyDescent="0.2">
      <c r="A4776" s="1">
        <v>32803</v>
      </c>
      <c r="B4776">
        <v>1989</v>
      </c>
      <c r="C4776">
        <f>_xlfn.MAXIFS(Table1[ScheduleWeekWritten],Table1[ScheduleSeason],Table1[[#This Row],[ScheduleSeason]])</f>
        <v>16</v>
      </c>
      <c r="D4776">
        <v>7</v>
      </c>
      <c r="E4776" cm="1">
        <f t="array" ref="E4776">_xlfn.XLOOKUP(Table1[[#This Row],[ScheduleWeekWritten]],Table3[Game],100+Table3[Increase],Table1[[#This Row],[ScheduleWeekWritten]])</f>
        <v>7</v>
      </c>
      <c r="F4776" t="b">
        <v>0</v>
      </c>
      <c r="G4776" t="s">
        <v>58</v>
      </c>
      <c r="H4776">
        <v>10</v>
      </c>
      <c r="I4776">
        <v>7</v>
      </c>
      <c r="J4776" t="s">
        <v>138</v>
      </c>
      <c r="K4776" t="s">
        <v>77</v>
      </c>
      <c r="L4776" t="str">
        <f>_xlfn.XLOOKUP(Table1[[#This Row],[TeamFavoriteID]],Table2[team_id],Table2[team_name],_xlfn.XLOOKUP(Table1[[#This Row],[TeamFavoriteID]],Table2[team_id_pfr],Table2[team_name],"Even"))</f>
        <v>Philadelphia Eagles</v>
      </c>
      <c r="M4776">
        <v>-6.5</v>
      </c>
      <c r="N4776">
        <f>IF(Table1[[#This Row],[TeamFavorite]]=Table1[[#This Row],[TeamHome]],Table1[[#This Row],[ScoreAway]]-Table1[[#This Row],[ScoreHome]],Table1[[#This Row],[ScoreHome]]-Table1[[#This Row],[ScoreAway]])</f>
        <v>-3</v>
      </c>
      <c r="O4776">
        <f>IF(Table1[[#This Row],[SpreadActual]]&lt;Table1[[#This Row],[SpreadFavorite]],1,0)</f>
        <v>0</v>
      </c>
      <c r="P4776">
        <v>44</v>
      </c>
      <c r="Q4776" t="s">
        <v>112</v>
      </c>
      <c r="R4776" t="b">
        <v>0</v>
      </c>
      <c r="S4776">
        <v>51</v>
      </c>
      <c r="T4776">
        <v>14</v>
      </c>
      <c r="U4776">
        <v>72</v>
      </c>
    </row>
    <row r="4777" spans="1:22" x14ac:dyDescent="0.2">
      <c r="A4777" s="1">
        <v>32803</v>
      </c>
      <c r="B4777">
        <v>1989</v>
      </c>
      <c r="C4777">
        <f>_xlfn.MAXIFS(Table1[ScheduleWeekWritten],Table1[ScheduleSeason],Table1[[#This Row],[ScheduleSeason]])</f>
        <v>16</v>
      </c>
      <c r="D4777">
        <v>7</v>
      </c>
      <c r="E4777" cm="1">
        <f t="array" ref="E4777">_xlfn.XLOOKUP(Table1[[#This Row],[ScheduleWeekWritten]],Table3[Game],100+Table3[Increase],Table1[[#This Row],[ScheduleWeekWritten]])</f>
        <v>7</v>
      </c>
      <c r="F4777" t="b">
        <v>0</v>
      </c>
      <c r="G4777" t="s">
        <v>145</v>
      </c>
      <c r="H4777">
        <v>34</v>
      </c>
      <c r="I4777">
        <v>20</v>
      </c>
      <c r="J4777" t="s">
        <v>38</v>
      </c>
      <c r="K4777" t="s">
        <v>59</v>
      </c>
      <c r="L4777" t="str">
        <f>_xlfn.XLOOKUP(Table1[[#This Row],[TeamFavoriteID]],Table2[team_id],Table2[team_name],_xlfn.XLOOKUP(Table1[[#This Row],[TeamFavoriteID]],Table2[team_id_pfr],Table2[team_name],"Even"))</f>
        <v>Arizona Cardinals</v>
      </c>
      <c r="M4777">
        <v>-2.5</v>
      </c>
      <c r="N4777">
        <f>IF(Table1[[#This Row],[TeamFavorite]]=Table1[[#This Row],[TeamHome]],Table1[[#This Row],[ScoreAway]]-Table1[[#This Row],[ScoreHome]],Table1[[#This Row],[ScoreHome]]-Table1[[#This Row],[ScoreAway]])</f>
        <v>14</v>
      </c>
      <c r="O4777">
        <f>IF(Table1[[#This Row],[SpreadActual]]&lt;Table1[[#This Row],[SpreadFavorite]],1,0)</f>
        <v>0</v>
      </c>
      <c r="P4777">
        <v>39</v>
      </c>
      <c r="Q4777" t="s">
        <v>146</v>
      </c>
      <c r="R4777" t="b">
        <v>0</v>
      </c>
      <c r="S4777">
        <v>70</v>
      </c>
      <c r="T4777">
        <v>8</v>
      </c>
      <c r="U4777">
        <v>74</v>
      </c>
    </row>
    <row r="4778" spans="1:22" x14ac:dyDescent="0.2">
      <c r="A4778" s="1">
        <v>32803</v>
      </c>
      <c r="B4778">
        <v>1989</v>
      </c>
      <c r="C4778">
        <f>_xlfn.MAXIFS(Table1[ScheduleWeekWritten],Table1[ScheduleSeason],Table1[[#This Row],[ScheduleSeason]])</f>
        <v>16</v>
      </c>
      <c r="D4778">
        <v>7</v>
      </c>
      <c r="E4778" cm="1">
        <f t="array" ref="E4778">_xlfn.XLOOKUP(Table1[[#This Row],[ScheduleWeekWritten]],Table3[Game],100+Table3[Increase],Table1[[#This Row],[ScheduleWeekWritten]])</f>
        <v>7</v>
      </c>
      <c r="F4778" t="b">
        <v>0</v>
      </c>
      <c r="G4778" t="s">
        <v>27</v>
      </c>
      <c r="H4778">
        <v>13</v>
      </c>
      <c r="I4778">
        <v>20</v>
      </c>
      <c r="J4778" t="s">
        <v>50</v>
      </c>
      <c r="K4778" t="s">
        <v>90</v>
      </c>
      <c r="L4778" t="str">
        <f>_xlfn.XLOOKUP(Table1[[#This Row],[TeamFavoriteID]],Table2[team_id],Table2[team_name],_xlfn.XLOOKUP(Table1[[#This Row],[TeamFavoriteID]],Table2[team_id_pfr],Table2[team_name],"Even"))</f>
        <v>New York Giants</v>
      </c>
      <c r="M4778">
        <v>-5</v>
      </c>
      <c r="N4778">
        <f>IF(Table1[[#This Row],[TeamFavorite]]=Table1[[#This Row],[TeamHome]],Table1[[#This Row],[ScoreAway]]-Table1[[#This Row],[ScoreHome]],Table1[[#This Row],[ScoreHome]]-Table1[[#This Row],[ScoreAway]])</f>
        <v>-7</v>
      </c>
      <c r="O4778">
        <f>IF(Table1[[#This Row],[SpreadActual]]&lt;Table1[[#This Row],[SpreadFavorite]],1,0)</f>
        <v>1</v>
      </c>
      <c r="P4778">
        <v>38.5</v>
      </c>
      <c r="Q4778" t="s">
        <v>94</v>
      </c>
      <c r="R4778" t="b">
        <v>0</v>
      </c>
      <c r="S4778">
        <v>68</v>
      </c>
      <c r="T4778">
        <v>8</v>
      </c>
      <c r="U4778">
        <v>80</v>
      </c>
    </row>
    <row r="4779" spans="1:22" x14ac:dyDescent="0.2">
      <c r="A4779" s="1">
        <v>32803</v>
      </c>
      <c r="B4779">
        <v>1989</v>
      </c>
      <c r="C4779">
        <f>_xlfn.MAXIFS(Table1[ScheduleWeekWritten],Table1[ScheduleSeason],Table1[[#This Row],[ScheduleSeason]])</f>
        <v>16</v>
      </c>
      <c r="D4779">
        <v>7</v>
      </c>
      <c r="E4779" cm="1">
        <f t="array" ref="E4779">_xlfn.XLOOKUP(Table1[[#This Row],[ScheduleWeekWritten]],Table3[Game],100+Table3[Increase],Table1[[#This Row],[ScheduleWeekWritten]])</f>
        <v>7</v>
      </c>
      <c r="F4779" t="b">
        <v>0</v>
      </c>
      <c r="G4779" t="s">
        <v>53</v>
      </c>
      <c r="H4779">
        <v>37</v>
      </c>
      <c r="I4779">
        <v>20</v>
      </c>
      <c r="J4779" t="s">
        <v>115</v>
      </c>
      <c r="K4779" t="s">
        <v>87</v>
      </c>
      <c r="L4779" t="str">
        <f>_xlfn.XLOOKUP(Table1[[#This Row],[TeamFavoriteID]],Table2[team_id],Table2[team_name],_xlfn.XLOOKUP(Table1[[#This Row],[TeamFavoriteID]],Table2[team_id_pfr],Table2[team_name],"Even"))</f>
        <v>San Francisco 49ers</v>
      </c>
      <c r="M4779">
        <v>-10.5</v>
      </c>
      <c r="N4779">
        <f>IF(Table1[[#This Row],[TeamFavorite]]=Table1[[#This Row],[TeamHome]],Table1[[#This Row],[ScoreAway]]-Table1[[#This Row],[ScoreHome]],Table1[[#This Row],[ScoreHome]]-Table1[[#This Row],[ScoreAway]])</f>
        <v>-17</v>
      </c>
      <c r="O4779">
        <f>IF(Table1[[#This Row],[SpreadActual]]&lt;Table1[[#This Row],[SpreadFavorite]],1,0)</f>
        <v>1</v>
      </c>
      <c r="P4779">
        <v>41</v>
      </c>
      <c r="Q4779" t="s">
        <v>118</v>
      </c>
      <c r="R4779" t="b">
        <v>0</v>
      </c>
      <c r="S4779">
        <v>63</v>
      </c>
      <c r="T4779">
        <v>16</v>
      </c>
      <c r="U4779">
        <v>76</v>
      </c>
    </row>
    <row r="4780" spans="1:22" x14ac:dyDescent="0.2">
      <c r="A4780" s="1">
        <v>32803</v>
      </c>
      <c r="B4780">
        <v>1989</v>
      </c>
      <c r="C4780">
        <f>_xlfn.MAXIFS(Table1[ScheduleWeekWritten],Table1[ScheduleSeason],Table1[[#This Row],[ScheduleSeason]])</f>
        <v>16</v>
      </c>
      <c r="D4780">
        <v>7</v>
      </c>
      <c r="E4780" cm="1">
        <f t="array" ref="E4780">_xlfn.XLOOKUP(Table1[[#This Row],[ScheduleWeekWritten]],Table3[Game],100+Table3[Increase],Table1[[#This Row],[ScheduleWeekWritten]])</f>
        <v>7</v>
      </c>
      <c r="F4780" t="b">
        <v>0</v>
      </c>
      <c r="G4780" t="s">
        <v>128</v>
      </c>
      <c r="H4780">
        <v>21</v>
      </c>
      <c r="I4780">
        <v>24</v>
      </c>
      <c r="J4780" t="s">
        <v>24</v>
      </c>
      <c r="K4780" t="s">
        <v>132</v>
      </c>
      <c r="L4780" t="str">
        <f>_xlfn.XLOOKUP(Table1[[#This Row],[TeamFavoriteID]],Table2[team_id],Table2[team_name],_xlfn.XLOOKUP(Table1[[#This Row],[TeamFavoriteID]],Table2[team_id_pfr],Table2[team_name],"Even"))</f>
        <v>Seattle Seahawks</v>
      </c>
      <c r="M4780">
        <v>-2</v>
      </c>
      <c r="N4780">
        <f>IF(Table1[[#This Row],[TeamFavorite]]=Table1[[#This Row],[TeamHome]],Table1[[#This Row],[ScoreAway]]-Table1[[#This Row],[ScoreHome]],Table1[[#This Row],[ScoreHome]]-Table1[[#This Row],[ScoreAway]])</f>
        <v>3</v>
      </c>
      <c r="O4780">
        <f>IF(Table1[[#This Row],[SpreadActual]]&lt;Table1[[#This Row],[SpreadFavorite]],1,0)</f>
        <v>0</v>
      </c>
      <c r="P4780">
        <v>40.5</v>
      </c>
      <c r="Q4780" t="s">
        <v>129</v>
      </c>
      <c r="R4780" t="b">
        <v>0</v>
      </c>
      <c r="S4780">
        <v>72</v>
      </c>
      <c r="T4780">
        <v>0</v>
      </c>
      <c r="V4780" t="s">
        <v>103</v>
      </c>
    </row>
    <row r="4781" spans="1:22" x14ac:dyDescent="0.2">
      <c r="A4781" s="1">
        <v>32803</v>
      </c>
      <c r="B4781">
        <v>1989</v>
      </c>
      <c r="C4781">
        <f>_xlfn.MAXIFS(Table1[ScheduleWeekWritten],Table1[ScheduleSeason],Table1[[#This Row],[ScheduleSeason]])</f>
        <v>16</v>
      </c>
      <c r="D4781">
        <v>7</v>
      </c>
      <c r="E4781" cm="1">
        <f t="array" ref="E4781">_xlfn.XLOOKUP(Table1[[#This Row],[ScheduleWeekWritten]],Table3[Game],100+Table3[Increase],Table1[[#This Row],[ScheduleWeekWritten]])</f>
        <v>7</v>
      </c>
      <c r="F4781" t="b">
        <v>0</v>
      </c>
      <c r="G4781" t="s">
        <v>61</v>
      </c>
      <c r="H4781">
        <v>32</v>
      </c>
      <c r="I4781">
        <v>28</v>
      </c>
      <c r="J4781" t="s">
        <v>127</v>
      </c>
      <c r="K4781" t="s">
        <v>85</v>
      </c>
      <c r="L4781" t="str">
        <f>_xlfn.XLOOKUP(Table1[[#This Row],[TeamFavoriteID]],Table2[team_id],Table2[team_name],_xlfn.XLOOKUP(Table1[[#This Row],[TeamFavoriteID]],Table2[team_id_pfr],Table2[team_name],"Even"))</f>
        <v>Washington Commanders</v>
      </c>
      <c r="M4781">
        <v>-7</v>
      </c>
      <c r="N4781">
        <f>IF(Table1[[#This Row],[TeamFavorite]]=Table1[[#This Row],[TeamHome]],Table1[[#This Row],[ScoreAway]]-Table1[[#This Row],[ScoreHome]],Table1[[#This Row],[ScoreHome]]-Table1[[#This Row],[ScoreAway]])</f>
        <v>4</v>
      </c>
      <c r="O4781">
        <f>IF(Table1[[#This Row],[SpreadActual]]&lt;Table1[[#This Row],[SpreadFavorite]],1,0)</f>
        <v>0</v>
      </c>
      <c r="P4781">
        <v>42.5</v>
      </c>
      <c r="Q4781" t="s">
        <v>64</v>
      </c>
      <c r="R4781" t="b">
        <v>0</v>
      </c>
      <c r="S4781">
        <v>55</v>
      </c>
      <c r="T4781">
        <v>15</v>
      </c>
      <c r="U4781">
        <v>45</v>
      </c>
    </row>
    <row r="4782" spans="1:22" x14ac:dyDescent="0.2">
      <c r="A4782" s="1">
        <v>32804</v>
      </c>
      <c r="B4782">
        <v>1989</v>
      </c>
      <c r="C4782">
        <f>_xlfn.MAXIFS(Table1[ScheduleWeekWritten],Table1[ScheduleSeason],Table1[[#This Row],[ScheduleSeason]])</f>
        <v>16</v>
      </c>
      <c r="D4782">
        <v>7</v>
      </c>
      <c r="E4782" cm="1">
        <f t="array" ref="E4782">_xlfn.XLOOKUP(Table1[[#This Row],[ScheduleWeekWritten]],Table3[Game],100+Table3[Increase],Table1[[#This Row],[ScheduleWeekWritten]])</f>
        <v>7</v>
      </c>
      <c r="F4782" t="b">
        <v>0</v>
      </c>
      <c r="G4782" t="s">
        <v>62</v>
      </c>
      <c r="H4782">
        <v>27</v>
      </c>
      <c r="I4782">
        <v>7</v>
      </c>
      <c r="J4782" t="s">
        <v>46</v>
      </c>
      <c r="K4782" t="s">
        <v>63</v>
      </c>
      <c r="L4782" t="str">
        <f>_xlfn.XLOOKUP(Table1[[#This Row],[TeamFavoriteID]],Table2[team_id],Table2[team_name],_xlfn.XLOOKUP(Table1[[#This Row],[TeamFavoriteID]],Table2[team_id_pfr],Table2[team_name],"Even"))</f>
        <v>Cleveland Browns</v>
      </c>
      <c r="M4782">
        <v>-1.5</v>
      </c>
      <c r="N4782">
        <f>IF(Table1[[#This Row],[TeamFavorite]]=Table1[[#This Row],[TeamHome]],Table1[[#This Row],[ScoreAway]]-Table1[[#This Row],[ScoreHome]],Table1[[#This Row],[ScoreHome]]-Table1[[#This Row],[ScoreAway]])</f>
        <v>-20</v>
      </c>
      <c r="O4782">
        <f>IF(Table1[[#This Row],[SpreadActual]]&lt;Table1[[#This Row],[SpreadFavorite]],1,0)</f>
        <v>1</v>
      </c>
      <c r="P4782">
        <v>41.5</v>
      </c>
      <c r="Q4782" t="s">
        <v>66</v>
      </c>
      <c r="R4782" t="b">
        <v>0</v>
      </c>
      <c r="S4782">
        <v>51</v>
      </c>
      <c r="T4782">
        <v>9</v>
      </c>
      <c r="U4782">
        <v>62</v>
      </c>
    </row>
    <row r="4783" spans="1:22" x14ac:dyDescent="0.2">
      <c r="A4783" s="1">
        <v>32810</v>
      </c>
      <c r="B4783">
        <v>1989</v>
      </c>
      <c r="C4783">
        <f>_xlfn.MAXIFS(Table1[ScheduleWeekWritten],Table1[ScheduleSeason],Table1[[#This Row],[ScheduleSeason]])</f>
        <v>16</v>
      </c>
      <c r="D4783">
        <v>8</v>
      </c>
      <c r="E4783" cm="1">
        <f t="array" ref="E4783">_xlfn.XLOOKUP(Table1[[#This Row],[ScheduleWeekWritten]],Table3[Game],100+Table3[Increase],Table1[[#This Row],[ScheduleWeekWritten]])</f>
        <v>8</v>
      </c>
      <c r="F4783" t="b">
        <v>0</v>
      </c>
      <c r="G4783" t="s">
        <v>28</v>
      </c>
      <c r="H4783">
        <v>31</v>
      </c>
      <c r="I4783">
        <v>17</v>
      </c>
      <c r="J4783" t="s">
        <v>19</v>
      </c>
      <c r="K4783" t="s">
        <v>43</v>
      </c>
      <c r="L4783" t="str">
        <f>_xlfn.XLOOKUP(Table1[[#This Row],[TeamFavoriteID]],Table2[team_id],Table2[team_name],_xlfn.XLOOKUP(Table1[[#This Row],[TeamFavoriteID]],Table2[team_id_pfr],Table2[team_name],"Even"))</f>
        <v>Buffalo Bills</v>
      </c>
      <c r="M4783">
        <v>-4</v>
      </c>
      <c r="N4783">
        <f>IF(Table1[[#This Row],[TeamFavorite]]=Table1[[#This Row],[TeamHome]],Table1[[#This Row],[ScoreAway]]-Table1[[#This Row],[ScoreHome]],Table1[[#This Row],[ScoreHome]]-Table1[[#This Row],[ScoreAway]])</f>
        <v>-14</v>
      </c>
      <c r="O4783">
        <f>IF(Table1[[#This Row],[SpreadActual]]&lt;Table1[[#This Row],[SpreadFavorite]],1,0)</f>
        <v>1</v>
      </c>
      <c r="P4783">
        <v>41</v>
      </c>
      <c r="Q4783" t="s">
        <v>123</v>
      </c>
      <c r="R4783" t="b">
        <v>0</v>
      </c>
      <c r="S4783">
        <v>56</v>
      </c>
      <c r="T4783">
        <v>6</v>
      </c>
      <c r="U4783">
        <v>55</v>
      </c>
    </row>
    <row r="4784" spans="1:22" x14ac:dyDescent="0.2">
      <c r="A4784" s="1">
        <v>32810</v>
      </c>
      <c r="B4784">
        <v>1989</v>
      </c>
      <c r="C4784">
        <f>_xlfn.MAXIFS(Table1[ScheduleWeekWritten],Table1[ScheduleSeason],Table1[[#This Row],[ScheduleSeason]])</f>
        <v>16</v>
      </c>
      <c r="D4784">
        <v>8</v>
      </c>
      <c r="E4784" cm="1">
        <f t="array" ref="E4784">_xlfn.XLOOKUP(Table1[[#This Row],[ScheduleWeekWritten]],Table3[Game],100+Table3[Increase],Table1[[#This Row],[ScheduleWeekWritten]])</f>
        <v>8</v>
      </c>
      <c r="F4784" t="b">
        <v>0</v>
      </c>
      <c r="G4784" t="s">
        <v>46</v>
      </c>
      <c r="H4784">
        <v>20</v>
      </c>
      <c r="I4784">
        <v>10</v>
      </c>
      <c r="J4784" t="s">
        <v>39</v>
      </c>
      <c r="K4784" t="s">
        <v>47</v>
      </c>
      <c r="L4784" t="str">
        <f>_xlfn.XLOOKUP(Table1[[#This Row],[TeamFavoriteID]],Table2[team_id],Table2[team_name],_xlfn.XLOOKUP(Table1[[#This Row],[TeamFavoriteID]],Table2[team_id_pfr],Table2[team_name],"Even"))</f>
        <v>Chicago Bears</v>
      </c>
      <c r="M4784">
        <v>-1</v>
      </c>
      <c r="N4784">
        <f>IF(Table1[[#This Row],[TeamFavorite]]=Table1[[#This Row],[TeamHome]],Table1[[#This Row],[ScoreAway]]-Table1[[#This Row],[ScoreHome]],Table1[[#This Row],[ScoreHome]]-Table1[[#This Row],[ScoreAway]])</f>
        <v>-10</v>
      </c>
      <c r="O4784">
        <f>IF(Table1[[#This Row],[SpreadActual]]&lt;Table1[[#This Row],[SpreadFavorite]],1,0)</f>
        <v>1</v>
      </c>
      <c r="P4784">
        <v>43.5</v>
      </c>
      <c r="Q4784" t="s">
        <v>114</v>
      </c>
      <c r="R4784" t="b">
        <v>0</v>
      </c>
      <c r="S4784">
        <v>63</v>
      </c>
      <c r="T4784">
        <v>11</v>
      </c>
      <c r="U4784">
        <v>52</v>
      </c>
    </row>
    <row r="4785" spans="1:22" x14ac:dyDescent="0.2">
      <c r="A4785" s="1">
        <v>32810</v>
      </c>
      <c r="B4785">
        <v>1989</v>
      </c>
      <c r="C4785">
        <f>_xlfn.MAXIFS(Table1[ScheduleWeekWritten],Table1[ScheduleSeason],Table1[[#This Row],[ScheduleSeason]])</f>
        <v>16</v>
      </c>
      <c r="D4785">
        <v>8</v>
      </c>
      <c r="E4785" cm="1">
        <f t="array" ref="E4785">_xlfn.XLOOKUP(Table1[[#This Row],[ScheduleWeekWritten]],Table3[Game],100+Table3[Increase],Table1[[#This Row],[ScheduleWeekWritten]])</f>
        <v>8</v>
      </c>
      <c r="F4785" t="b">
        <v>0</v>
      </c>
      <c r="G4785" t="s">
        <v>101</v>
      </c>
      <c r="H4785">
        <v>56</v>
      </c>
      <c r="I4785">
        <v>23</v>
      </c>
      <c r="J4785" t="s">
        <v>127</v>
      </c>
      <c r="K4785" t="s">
        <v>104</v>
      </c>
      <c r="L4785" t="str">
        <f>_xlfn.XLOOKUP(Table1[[#This Row],[TeamFavoriteID]],Table2[team_id],Table2[team_name],_xlfn.XLOOKUP(Table1[[#This Row],[TeamFavoriteID]],Table2[team_id_pfr],Table2[team_name],"Even"))</f>
        <v>Cincinnati Bengals</v>
      </c>
      <c r="M4785">
        <v>-6.5</v>
      </c>
      <c r="N4785">
        <f>IF(Table1[[#This Row],[TeamFavorite]]=Table1[[#This Row],[TeamHome]],Table1[[#This Row],[ScoreAway]]-Table1[[#This Row],[ScoreHome]],Table1[[#This Row],[ScoreHome]]-Table1[[#This Row],[ScoreAway]])</f>
        <v>-33</v>
      </c>
      <c r="O4785">
        <f>IF(Table1[[#This Row],[SpreadActual]]&lt;Table1[[#This Row],[SpreadFavorite]],1,0)</f>
        <v>1</v>
      </c>
      <c r="P4785">
        <v>41</v>
      </c>
      <c r="Q4785" t="s">
        <v>111</v>
      </c>
      <c r="R4785" t="b">
        <v>0</v>
      </c>
      <c r="S4785">
        <v>59</v>
      </c>
      <c r="T4785">
        <v>5</v>
      </c>
      <c r="U4785">
        <v>49</v>
      </c>
    </row>
    <row r="4786" spans="1:22" x14ac:dyDescent="0.2">
      <c r="A4786" s="1">
        <v>32810</v>
      </c>
      <c r="B4786">
        <v>1989</v>
      </c>
      <c r="C4786">
        <f>_xlfn.MAXIFS(Table1[ScheduleWeekWritten],Table1[ScheduleSeason],Table1[[#This Row],[ScheduleSeason]])</f>
        <v>16</v>
      </c>
      <c r="D4786">
        <v>8</v>
      </c>
      <c r="E4786" cm="1">
        <f t="array" ref="E4786">_xlfn.XLOOKUP(Table1[[#This Row],[ScheduleWeekWritten]],Table3[Game],100+Table3[Increase],Table1[[#This Row],[ScheduleWeekWritten]])</f>
        <v>8</v>
      </c>
      <c r="F4786" t="b">
        <v>0</v>
      </c>
      <c r="G4786" t="s">
        <v>62</v>
      </c>
      <c r="H4786">
        <v>28</v>
      </c>
      <c r="I4786">
        <v>17</v>
      </c>
      <c r="J4786" t="s">
        <v>23</v>
      </c>
      <c r="K4786" t="s">
        <v>63</v>
      </c>
      <c r="L4786" t="str">
        <f>_xlfn.XLOOKUP(Table1[[#This Row],[TeamFavoriteID]],Table2[team_id],Table2[team_name],_xlfn.XLOOKUP(Table1[[#This Row],[TeamFavoriteID]],Table2[team_id_pfr],Table2[team_name],"Even"))</f>
        <v>Cleveland Browns</v>
      </c>
      <c r="M4786">
        <v>-2.5</v>
      </c>
      <c r="N4786">
        <f>IF(Table1[[#This Row],[TeamFavorite]]=Table1[[#This Row],[TeamHome]],Table1[[#This Row],[ScoreAway]]-Table1[[#This Row],[ScoreHome]],Table1[[#This Row],[ScoreHome]]-Table1[[#This Row],[ScoreAway]])</f>
        <v>-11</v>
      </c>
      <c r="O4786">
        <f>IF(Table1[[#This Row],[SpreadActual]]&lt;Table1[[#This Row],[SpreadFavorite]],1,0)</f>
        <v>1</v>
      </c>
      <c r="P4786">
        <v>42</v>
      </c>
      <c r="Q4786" t="s">
        <v>66</v>
      </c>
      <c r="R4786" t="b">
        <v>0</v>
      </c>
      <c r="S4786">
        <v>55</v>
      </c>
      <c r="T4786">
        <v>7</v>
      </c>
      <c r="U4786">
        <v>59</v>
      </c>
    </row>
    <row r="4787" spans="1:22" x14ac:dyDescent="0.2">
      <c r="A4787" s="1">
        <v>32810</v>
      </c>
      <c r="B4787">
        <v>1989</v>
      </c>
      <c r="C4787">
        <f>_xlfn.MAXIFS(Table1[ScheduleWeekWritten],Table1[ScheduleSeason],Table1[[#This Row],[ScheduleSeason]])</f>
        <v>16</v>
      </c>
      <c r="D4787">
        <v>8</v>
      </c>
      <c r="E4787" cm="1">
        <f t="array" ref="E4787">_xlfn.XLOOKUP(Table1[[#This Row],[ScheduleWeekWritten]],Table3[Game],100+Table3[Increase],Table1[[#This Row],[ScheduleWeekWritten]])</f>
        <v>8</v>
      </c>
      <c r="F4787" t="b">
        <v>0</v>
      </c>
      <c r="G4787" t="s">
        <v>67</v>
      </c>
      <c r="H4787">
        <v>10</v>
      </c>
      <c r="I4787">
        <v>19</v>
      </c>
      <c r="J4787" t="s">
        <v>145</v>
      </c>
      <c r="K4787" t="s">
        <v>59</v>
      </c>
      <c r="L4787" t="str">
        <f>_xlfn.XLOOKUP(Table1[[#This Row],[TeamFavoriteID]],Table2[team_id],Table2[team_name],_xlfn.XLOOKUP(Table1[[#This Row],[TeamFavoriteID]],Table2[team_id_pfr],Table2[team_name],"Even"))</f>
        <v>Arizona Cardinals</v>
      </c>
      <c r="M4787">
        <v>-3.5</v>
      </c>
      <c r="N4787">
        <f>IF(Table1[[#This Row],[TeamFavorite]]=Table1[[#This Row],[TeamHome]],Table1[[#This Row],[ScoreAway]]-Table1[[#This Row],[ScoreHome]],Table1[[#This Row],[ScoreHome]]-Table1[[#This Row],[ScoreAway]])</f>
        <v>-9</v>
      </c>
      <c r="O4787">
        <f>IF(Table1[[#This Row],[SpreadActual]]&lt;Table1[[#This Row],[SpreadFavorite]],1,0)</f>
        <v>1</v>
      </c>
      <c r="P4787">
        <v>43</v>
      </c>
      <c r="Q4787" t="s">
        <v>119</v>
      </c>
      <c r="R4787" t="b">
        <v>0</v>
      </c>
      <c r="S4787">
        <v>71</v>
      </c>
      <c r="T4787">
        <v>15</v>
      </c>
      <c r="U4787">
        <v>71</v>
      </c>
    </row>
    <row r="4788" spans="1:22" x14ac:dyDescent="0.2">
      <c r="A4788" s="1">
        <v>32810</v>
      </c>
      <c r="B4788">
        <v>1989</v>
      </c>
      <c r="C4788">
        <f>_xlfn.MAXIFS(Table1[ScheduleWeekWritten],Table1[ScheduleSeason],Table1[[#This Row],[ScheduleSeason]])</f>
        <v>16</v>
      </c>
      <c r="D4788">
        <v>8</v>
      </c>
      <c r="E4788" cm="1">
        <f t="array" ref="E4788">_xlfn.XLOOKUP(Table1[[#This Row],[ScheduleWeekWritten]],Table3[Game],100+Table3[Increase],Table1[[#This Row],[ScheduleWeekWritten]])</f>
        <v>8</v>
      </c>
      <c r="F4788" t="b">
        <v>0</v>
      </c>
      <c r="G4788" t="s">
        <v>24</v>
      </c>
      <c r="H4788">
        <v>24</v>
      </c>
      <c r="I4788">
        <v>28</v>
      </c>
      <c r="J4788" t="s">
        <v>58</v>
      </c>
      <c r="K4788" t="s">
        <v>88</v>
      </c>
      <c r="L4788" t="str">
        <f>_xlfn.XLOOKUP(Table1[[#This Row],[TeamFavoriteID]],Table2[team_id],Table2[team_name],_xlfn.XLOOKUP(Table1[[#This Row],[TeamFavoriteID]],Table2[team_id_pfr],Table2[team_name],"Even"))</f>
        <v>Denver Broncos</v>
      </c>
      <c r="M4788">
        <v>-3</v>
      </c>
      <c r="N4788">
        <f>IF(Table1[[#This Row],[TeamFavorite]]=Table1[[#This Row],[TeamHome]],Table1[[#This Row],[ScoreAway]]-Table1[[#This Row],[ScoreHome]],Table1[[#This Row],[ScoreHome]]-Table1[[#This Row],[ScoreAway]])</f>
        <v>4</v>
      </c>
      <c r="O4788">
        <f>IF(Table1[[#This Row],[SpreadActual]]&lt;Table1[[#This Row],[SpreadFavorite]],1,0)</f>
        <v>0</v>
      </c>
      <c r="P4788">
        <v>40</v>
      </c>
      <c r="Q4788" t="s">
        <v>71</v>
      </c>
      <c r="R4788" t="b">
        <v>0</v>
      </c>
      <c r="S4788">
        <v>39</v>
      </c>
      <c r="T4788">
        <v>14</v>
      </c>
      <c r="U4788">
        <v>38</v>
      </c>
    </row>
    <row r="4789" spans="1:22" x14ac:dyDescent="0.2">
      <c r="A4789" s="1">
        <v>32810</v>
      </c>
      <c r="B4789">
        <v>1989</v>
      </c>
      <c r="C4789">
        <f>_xlfn.MAXIFS(Table1[ScheduleWeekWritten],Table1[ScheduleSeason],Table1[[#This Row],[ScheduleSeason]])</f>
        <v>16</v>
      </c>
      <c r="D4789">
        <v>8</v>
      </c>
      <c r="E4789" cm="1">
        <f t="array" ref="E4789">_xlfn.XLOOKUP(Table1[[#This Row],[ScheduleWeekWritten]],Table3[Game],100+Table3[Increase],Table1[[#This Row],[ScheduleWeekWritten]])</f>
        <v>8</v>
      </c>
      <c r="F4789" t="b">
        <v>0</v>
      </c>
      <c r="G4789" t="s">
        <v>33</v>
      </c>
      <c r="H4789">
        <v>23</v>
      </c>
      <c r="I4789">
        <v>20</v>
      </c>
      <c r="J4789" t="s">
        <v>45</v>
      </c>
      <c r="K4789" t="s">
        <v>35</v>
      </c>
      <c r="L4789" t="str">
        <f>_xlfn.XLOOKUP(Table1[[#This Row],[TeamFavoriteID]],Table2[team_id],Table2[team_name],_xlfn.XLOOKUP(Table1[[#This Row],[TeamFavoriteID]],Table2[team_id_pfr],Table2[team_name],"Even"))</f>
        <v>Green Bay Packers</v>
      </c>
      <c r="M4789">
        <v>-6</v>
      </c>
      <c r="N4789">
        <f>IF(Table1[[#This Row],[TeamFavorite]]=Table1[[#This Row],[TeamHome]],Table1[[#This Row],[ScoreAway]]-Table1[[#This Row],[ScoreHome]],Table1[[#This Row],[ScoreHome]]-Table1[[#This Row],[ScoreAway]])</f>
        <v>-3</v>
      </c>
      <c r="O4789">
        <f>IF(Table1[[#This Row],[SpreadActual]]&lt;Table1[[#This Row],[SpreadFavorite]],1,0)</f>
        <v>0</v>
      </c>
      <c r="P4789">
        <v>42</v>
      </c>
      <c r="Q4789" t="s">
        <v>36</v>
      </c>
      <c r="R4789" t="b">
        <v>0</v>
      </c>
      <c r="S4789">
        <v>61</v>
      </c>
      <c r="T4789">
        <v>13</v>
      </c>
      <c r="U4789">
        <v>54</v>
      </c>
    </row>
    <row r="4790" spans="1:22" x14ac:dyDescent="0.2">
      <c r="A4790" s="1">
        <v>32810</v>
      </c>
      <c r="B4790">
        <v>1989</v>
      </c>
      <c r="C4790">
        <f>_xlfn.MAXIFS(Table1[ScheduleWeekWritten],Table1[ScheduleSeason],Table1[[#This Row],[ScheduleSeason]])</f>
        <v>16</v>
      </c>
      <c r="D4790">
        <v>8</v>
      </c>
      <c r="E4790" cm="1">
        <f t="array" ref="E4790">_xlfn.XLOOKUP(Table1[[#This Row],[ScheduleWeekWritten]],Table3[Game],100+Table3[Increase],Table1[[#This Row],[ScheduleWeekWritten]])</f>
        <v>8</v>
      </c>
      <c r="F4790" t="b">
        <v>0</v>
      </c>
      <c r="G4790" t="s">
        <v>140</v>
      </c>
      <c r="H4790">
        <v>20</v>
      </c>
      <c r="I4790">
        <v>23</v>
      </c>
      <c r="J4790" t="s">
        <v>115</v>
      </c>
      <c r="K4790" t="s">
        <v>72</v>
      </c>
      <c r="L4790" t="str">
        <f>_xlfn.XLOOKUP(Table1[[#This Row],[TeamFavoriteID]],Table2[team_id],Table2[team_name],_xlfn.XLOOKUP(Table1[[#This Row],[TeamFavoriteID]],Table2[team_id_pfr],Table2[team_name],"Even"))</f>
        <v>Baltimore Colts</v>
      </c>
      <c r="M4790">
        <v>-6.5</v>
      </c>
      <c r="N4790">
        <f>IF(Table1[[#This Row],[TeamFavorite]]=Table1[[#This Row],[TeamHome]],Table1[[#This Row],[ScoreAway]]-Table1[[#This Row],[ScoreHome]],Table1[[#This Row],[ScoreHome]]-Table1[[#This Row],[ScoreAway]])</f>
        <v>-3</v>
      </c>
      <c r="O4790">
        <f>IF(Table1[[#This Row],[SpreadActual]]&lt;Table1[[#This Row],[SpreadFavorite]],1,0)</f>
        <v>0</v>
      </c>
      <c r="P4790">
        <v>39</v>
      </c>
      <c r="Q4790" t="s">
        <v>141</v>
      </c>
      <c r="R4790" t="b">
        <v>0</v>
      </c>
      <c r="S4790">
        <v>72</v>
      </c>
      <c r="T4790">
        <v>0</v>
      </c>
      <c r="V4790" t="s">
        <v>103</v>
      </c>
    </row>
    <row r="4791" spans="1:22" x14ac:dyDescent="0.2">
      <c r="A4791" s="1">
        <v>32810</v>
      </c>
      <c r="B4791">
        <v>1989</v>
      </c>
      <c r="C4791">
        <f>_xlfn.MAXIFS(Table1[ScheduleWeekWritten],Table1[ScheduleSeason],Table1[[#This Row],[ScheduleSeason]])</f>
        <v>16</v>
      </c>
      <c r="D4791">
        <v>8</v>
      </c>
      <c r="E4791" cm="1">
        <f t="array" ref="E4791">_xlfn.XLOOKUP(Table1[[#This Row],[ScheduleWeekWritten]],Table3[Game],100+Table3[Increase],Table1[[#This Row],[ScheduleWeekWritten]])</f>
        <v>8</v>
      </c>
      <c r="F4791" t="b">
        <v>0</v>
      </c>
      <c r="G4791" t="s">
        <v>138</v>
      </c>
      <c r="H4791">
        <v>37</v>
      </c>
      <c r="I4791">
        <v>24</v>
      </c>
      <c r="J4791" t="s">
        <v>61</v>
      </c>
      <c r="K4791" t="s">
        <v>85</v>
      </c>
      <c r="L4791" t="str">
        <f>_xlfn.XLOOKUP(Table1[[#This Row],[TeamFavoriteID]],Table2[team_id],Table2[team_name],_xlfn.XLOOKUP(Table1[[#This Row],[TeamFavoriteID]],Table2[team_id_pfr],Table2[team_name],"Even"))</f>
        <v>Washington Commanders</v>
      </c>
      <c r="M4791">
        <v>-2</v>
      </c>
      <c r="N4791">
        <f>IF(Table1[[#This Row],[TeamFavorite]]=Table1[[#This Row],[TeamHome]],Table1[[#This Row],[ScoreAway]]-Table1[[#This Row],[ScoreHome]],Table1[[#This Row],[ScoreHome]]-Table1[[#This Row],[ScoreAway]])</f>
        <v>13</v>
      </c>
      <c r="O4791">
        <f>IF(Table1[[#This Row],[SpreadActual]]&lt;Table1[[#This Row],[SpreadFavorite]],1,0)</f>
        <v>0</v>
      </c>
      <c r="P4791">
        <v>42</v>
      </c>
      <c r="Q4791" t="s">
        <v>65</v>
      </c>
      <c r="R4791" t="b">
        <v>0</v>
      </c>
      <c r="S4791">
        <v>63</v>
      </c>
      <c r="T4791">
        <v>8</v>
      </c>
      <c r="U4791">
        <v>47</v>
      </c>
    </row>
    <row r="4792" spans="1:22" x14ac:dyDescent="0.2">
      <c r="A4792" s="1">
        <v>32810</v>
      </c>
      <c r="B4792">
        <v>1989</v>
      </c>
      <c r="C4792">
        <f>_xlfn.MAXIFS(Table1[ScheduleWeekWritten],Table1[ScheduleSeason],Table1[[#This Row],[ScheduleSeason]])</f>
        <v>16</v>
      </c>
      <c r="D4792">
        <v>8</v>
      </c>
      <c r="E4792" cm="1">
        <f t="array" ref="E4792">_xlfn.XLOOKUP(Table1[[#This Row],[ScheduleWeekWritten]],Table3[Game],100+Table3[Increase],Table1[[#This Row],[ScheduleWeekWritten]])</f>
        <v>8</v>
      </c>
      <c r="F4792" t="b">
        <v>0</v>
      </c>
      <c r="G4792" t="s">
        <v>95</v>
      </c>
      <c r="H4792">
        <v>20</v>
      </c>
      <c r="I4792">
        <v>13</v>
      </c>
      <c r="J4792" t="s">
        <v>38</v>
      </c>
      <c r="K4792" t="s">
        <v>98</v>
      </c>
      <c r="L4792" t="str">
        <f>_xlfn.XLOOKUP(Table1[[#This Row],[TeamFavoriteID]],Table2[team_id],Table2[team_name],_xlfn.XLOOKUP(Table1[[#This Row],[TeamFavoriteID]],Table2[team_id_pfr],Table2[team_name],"Even"))</f>
        <v>New Orleans Saints</v>
      </c>
      <c r="M4792">
        <v>-7.5</v>
      </c>
      <c r="N4792">
        <f>IF(Table1[[#This Row],[TeamFavorite]]=Table1[[#This Row],[TeamHome]],Table1[[#This Row],[ScoreAway]]-Table1[[#This Row],[ScoreHome]],Table1[[#This Row],[ScoreHome]]-Table1[[#This Row],[ScoreAway]])</f>
        <v>-7</v>
      </c>
      <c r="O4792">
        <f>IF(Table1[[#This Row],[SpreadActual]]&lt;Table1[[#This Row],[SpreadFavorite]],1,0)</f>
        <v>0</v>
      </c>
      <c r="P4792">
        <v>42</v>
      </c>
      <c r="Q4792" t="s">
        <v>124</v>
      </c>
      <c r="R4792" t="b">
        <v>0</v>
      </c>
      <c r="S4792">
        <v>72</v>
      </c>
      <c r="T4792">
        <v>0</v>
      </c>
      <c r="V4792" t="s">
        <v>103</v>
      </c>
    </row>
    <row r="4793" spans="1:22" x14ac:dyDescent="0.2">
      <c r="A4793" s="1">
        <v>32810</v>
      </c>
      <c r="B4793">
        <v>1989</v>
      </c>
      <c r="C4793">
        <f>_xlfn.MAXIFS(Table1[ScheduleWeekWritten],Table1[ScheduleSeason],Table1[[#This Row],[ScheduleSeason]])</f>
        <v>16</v>
      </c>
      <c r="D4793">
        <v>8</v>
      </c>
      <c r="E4793" cm="1">
        <f t="array" ref="E4793">_xlfn.XLOOKUP(Table1[[#This Row],[ScheduleWeekWritten]],Table3[Game],100+Table3[Increase],Table1[[#This Row],[ScheduleWeekWritten]])</f>
        <v>8</v>
      </c>
      <c r="F4793" t="b">
        <v>0</v>
      </c>
      <c r="G4793" t="s">
        <v>31</v>
      </c>
      <c r="H4793">
        <v>10</v>
      </c>
      <c r="I4793">
        <v>23</v>
      </c>
      <c r="J4793" t="s">
        <v>53</v>
      </c>
      <c r="K4793" t="s">
        <v>87</v>
      </c>
      <c r="L4793" t="str">
        <f>_xlfn.XLOOKUP(Table1[[#This Row],[TeamFavoriteID]],Table2[team_id],Table2[team_name],_xlfn.XLOOKUP(Table1[[#This Row],[TeamFavoriteID]],Table2[team_id_pfr],Table2[team_name],"Even"))</f>
        <v>San Francisco 49ers</v>
      </c>
      <c r="M4793">
        <v>-9</v>
      </c>
      <c r="N4793">
        <f>IF(Table1[[#This Row],[TeamFavorite]]=Table1[[#This Row],[TeamHome]],Table1[[#This Row],[ScoreAway]]-Table1[[#This Row],[ScoreHome]],Table1[[#This Row],[ScoreHome]]-Table1[[#This Row],[ScoreAway]])</f>
        <v>-13</v>
      </c>
      <c r="O4793">
        <f>IF(Table1[[#This Row],[SpreadActual]]&lt;Table1[[#This Row],[SpreadFavorite]],1,0)</f>
        <v>1</v>
      </c>
      <c r="P4793">
        <v>42</v>
      </c>
      <c r="Q4793" t="s">
        <v>126</v>
      </c>
      <c r="R4793" t="b">
        <v>0</v>
      </c>
      <c r="S4793">
        <v>64</v>
      </c>
      <c r="T4793">
        <v>6</v>
      </c>
      <c r="U4793">
        <v>77</v>
      </c>
    </row>
    <row r="4794" spans="1:22" x14ac:dyDescent="0.2">
      <c r="A4794" s="1">
        <v>32810</v>
      </c>
      <c r="B4794">
        <v>1989</v>
      </c>
      <c r="C4794">
        <f>_xlfn.MAXIFS(Table1[ScheduleWeekWritten],Table1[ScheduleSeason],Table1[[#This Row],[ScheduleSeason]])</f>
        <v>16</v>
      </c>
      <c r="D4794">
        <v>8</v>
      </c>
      <c r="E4794" cm="1">
        <f t="array" ref="E4794">_xlfn.XLOOKUP(Table1[[#This Row],[ScheduleWeekWritten]],Table3[Game],100+Table3[Increase],Table1[[#This Row],[ScheduleWeekWritten]])</f>
        <v>8</v>
      </c>
      <c r="F4794" t="b">
        <v>0</v>
      </c>
      <c r="G4794" t="s">
        <v>49</v>
      </c>
      <c r="H4794">
        <v>23</v>
      </c>
      <c r="I4794">
        <v>17</v>
      </c>
      <c r="J4794" t="s">
        <v>42</v>
      </c>
      <c r="K4794" t="s">
        <v>51</v>
      </c>
      <c r="L4794" t="str">
        <f>_xlfn.XLOOKUP(Table1[[#This Row],[TeamFavoriteID]],Table2[team_id],Table2[team_name],_xlfn.XLOOKUP(Table1[[#This Row],[TeamFavoriteID]],Table2[team_id_pfr],Table2[team_name],"Even"))</f>
        <v>Pittsburgh Steelers</v>
      </c>
      <c r="M4794">
        <v>-2.5</v>
      </c>
      <c r="N4794">
        <f>IF(Table1[[#This Row],[TeamFavorite]]=Table1[[#This Row],[TeamHome]],Table1[[#This Row],[ScoreAway]]-Table1[[#This Row],[ScoreHome]],Table1[[#This Row],[ScoreHome]]-Table1[[#This Row],[ScoreAway]])</f>
        <v>-6</v>
      </c>
      <c r="O4794">
        <f>IF(Table1[[#This Row],[SpreadActual]]&lt;Table1[[#This Row],[SpreadFavorite]],1,0)</f>
        <v>1</v>
      </c>
      <c r="P4794">
        <v>39</v>
      </c>
      <c r="Q4794" t="s">
        <v>113</v>
      </c>
      <c r="R4794" t="b">
        <v>0</v>
      </c>
      <c r="S4794">
        <v>56</v>
      </c>
      <c r="T4794">
        <v>4</v>
      </c>
      <c r="U4794">
        <v>58</v>
      </c>
    </row>
    <row r="4795" spans="1:22" x14ac:dyDescent="0.2">
      <c r="A4795" s="1">
        <v>32810</v>
      </c>
      <c r="B4795">
        <v>1989</v>
      </c>
      <c r="C4795">
        <f>_xlfn.MAXIFS(Table1[ScheduleWeekWritten],Table1[ScheduleSeason],Table1[[#This Row],[ScheduleSeason]])</f>
        <v>16</v>
      </c>
      <c r="D4795">
        <v>8</v>
      </c>
      <c r="E4795" cm="1">
        <f t="array" ref="E4795">_xlfn.XLOOKUP(Table1[[#This Row],[ScheduleWeekWritten]],Table3[Game],100+Table3[Increase],Table1[[#This Row],[ScheduleWeekWritten]])</f>
        <v>8</v>
      </c>
      <c r="F4795" t="b">
        <v>0</v>
      </c>
      <c r="G4795" t="s">
        <v>128</v>
      </c>
      <c r="H4795">
        <v>10</v>
      </c>
      <c r="I4795">
        <v>7</v>
      </c>
      <c r="J4795" t="s">
        <v>27</v>
      </c>
      <c r="K4795" t="s">
        <v>132</v>
      </c>
      <c r="L4795" t="str">
        <f>_xlfn.XLOOKUP(Table1[[#This Row],[TeamFavoriteID]],Table2[team_id],Table2[team_name],_xlfn.XLOOKUP(Table1[[#This Row],[TeamFavoriteID]],Table2[team_id_pfr],Table2[team_name],"Even"))</f>
        <v>Seattle Seahawks</v>
      </c>
      <c r="M4795">
        <v>-6.5</v>
      </c>
      <c r="N4795">
        <f>IF(Table1[[#This Row],[TeamFavorite]]=Table1[[#This Row],[TeamHome]],Table1[[#This Row],[ScoreAway]]-Table1[[#This Row],[ScoreHome]],Table1[[#This Row],[ScoreHome]]-Table1[[#This Row],[ScoreAway]])</f>
        <v>-3</v>
      </c>
      <c r="O4795">
        <f>IF(Table1[[#This Row],[SpreadActual]]&lt;Table1[[#This Row],[SpreadFavorite]],1,0)</f>
        <v>0</v>
      </c>
      <c r="P4795">
        <v>38.5</v>
      </c>
      <c r="Q4795" t="s">
        <v>129</v>
      </c>
      <c r="R4795" t="b">
        <v>0</v>
      </c>
      <c r="S4795">
        <v>72</v>
      </c>
      <c r="T4795">
        <v>0</v>
      </c>
      <c r="V4795" t="s">
        <v>103</v>
      </c>
    </row>
    <row r="4796" spans="1:22" x14ac:dyDescent="0.2">
      <c r="A4796" s="1">
        <v>32811</v>
      </c>
      <c r="B4796">
        <v>1989</v>
      </c>
      <c r="C4796">
        <f>_xlfn.MAXIFS(Table1[ScheduleWeekWritten],Table1[ScheduleSeason],Table1[[#This Row],[ScheduleSeason]])</f>
        <v>16</v>
      </c>
      <c r="D4796">
        <v>8</v>
      </c>
      <c r="E4796" cm="1">
        <f t="array" ref="E4796">_xlfn.XLOOKUP(Table1[[#This Row],[ScheduleWeekWritten]],Table3[Game],100+Table3[Increase],Table1[[#This Row],[ScheduleWeekWritten]])</f>
        <v>8</v>
      </c>
      <c r="F4796" t="b">
        <v>0</v>
      </c>
      <c r="G4796" t="s">
        <v>50</v>
      </c>
      <c r="H4796">
        <v>24</v>
      </c>
      <c r="I4796">
        <v>14</v>
      </c>
      <c r="J4796" t="s">
        <v>54</v>
      </c>
      <c r="K4796" t="s">
        <v>90</v>
      </c>
      <c r="L4796" t="str">
        <f>_xlfn.XLOOKUP(Table1[[#This Row],[TeamFavoriteID]],Table2[team_id],Table2[team_name],_xlfn.XLOOKUP(Table1[[#This Row],[TeamFavoriteID]],Table2[team_id_pfr],Table2[team_name],"Even"))</f>
        <v>New York Giants</v>
      </c>
      <c r="M4796">
        <v>-2</v>
      </c>
      <c r="N4796">
        <f>IF(Table1[[#This Row],[TeamFavorite]]=Table1[[#This Row],[TeamHome]],Table1[[#This Row],[ScoreAway]]-Table1[[#This Row],[ScoreHome]],Table1[[#This Row],[ScoreHome]]-Table1[[#This Row],[ScoreAway]])</f>
        <v>-10</v>
      </c>
      <c r="O4796">
        <f>IF(Table1[[#This Row],[SpreadActual]]&lt;Table1[[#This Row],[SpreadFavorite]],1,0)</f>
        <v>1</v>
      </c>
      <c r="P4796">
        <v>39.5</v>
      </c>
      <c r="Q4796" t="s">
        <v>126</v>
      </c>
      <c r="R4796" t="b">
        <v>0</v>
      </c>
      <c r="S4796">
        <v>63</v>
      </c>
      <c r="T4796">
        <v>7</v>
      </c>
      <c r="U4796">
        <v>72</v>
      </c>
    </row>
    <row r="4797" spans="1:22" x14ac:dyDescent="0.2">
      <c r="A4797" s="1">
        <v>32817</v>
      </c>
      <c r="B4797">
        <v>1989</v>
      </c>
      <c r="C4797">
        <f>_xlfn.MAXIFS(Table1[ScheduleWeekWritten],Table1[ScheduleSeason],Table1[[#This Row],[ScheduleSeason]])</f>
        <v>16</v>
      </c>
      <c r="D4797">
        <v>9</v>
      </c>
      <c r="E4797" cm="1">
        <f t="array" ref="E4797">_xlfn.XLOOKUP(Table1[[#This Row],[ScheduleWeekWritten]],Table3[Game],100+Table3[Increase],Table1[[#This Row],[ScheduleWeekWritten]])</f>
        <v>9</v>
      </c>
      <c r="F4797" t="b">
        <v>0</v>
      </c>
      <c r="G4797" t="s">
        <v>38</v>
      </c>
      <c r="H4797">
        <v>30</v>
      </c>
      <c r="I4797">
        <v>28</v>
      </c>
      <c r="J4797" t="s">
        <v>28</v>
      </c>
      <c r="K4797" t="s">
        <v>43</v>
      </c>
      <c r="L4797" t="str">
        <f>_xlfn.XLOOKUP(Table1[[#This Row],[TeamFavoriteID]],Table2[team_id],Table2[team_name],_xlfn.XLOOKUP(Table1[[#This Row],[TeamFavoriteID]],Table2[team_id_pfr],Table2[team_name],"Even"))</f>
        <v>Buffalo Bills</v>
      </c>
      <c r="M4797">
        <v>-3</v>
      </c>
      <c r="N4797">
        <f>IF(Table1[[#This Row],[TeamFavorite]]=Table1[[#This Row],[TeamHome]],Table1[[#This Row],[ScoreAway]]-Table1[[#This Row],[ScoreHome]],Table1[[#This Row],[ScoreHome]]-Table1[[#This Row],[ScoreAway]])</f>
        <v>2</v>
      </c>
      <c r="O4797">
        <f>IF(Table1[[#This Row],[SpreadActual]]&lt;Table1[[#This Row],[SpreadFavorite]],1,0)</f>
        <v>0</v>
      </c>
      <c r="P4797">
        <v>40</v>
      </c>
      <c r="Q4797" t="s">
        <v>41</v>
      </c>
      <c r="R4797" t="b">
        <v>0</v>
      </c>
      <c r="S4797">
        <v>56</v>
      </c>
      <c r="T4797">
        <v>7</v>
      </c>
      <c r="U4797">
        <v>51</v>
      </c>
    </row>
    <row r="4798" spans="1:22" x14ac:dyDescent="0.2">
      <c r="A4798" s="1">
        <v>32817</v>
      </c>
      <c r="B4798">
        <v>1989</v>
      </c>
      <c r="C4798">
        <f>_xlfn.MAXIFS(Table1[ScheduleWeekWritten],Table1[ScheduleSeason],Table1[[#This Row],[ScheduleSeason]])</f>
        <v>16</v>
      </c>
      <c r="D4798">
        <v>9</v>
      </c>
      <c r="E4798" cm="1">
        <f t="array" ref="E4798">_xlfn.XLOOKUP(Table1[[#This Row],[ScheduleWeekWritten]],Table3[Game],100+Table3[Increase],Table1[[#This Row],[ScheduleWeekWritten]])</f>
        <v>9</v>
      </c>
      <c r="F4798" t="b">
        <v>0</v>
      </c>
      <c r="G4798" t="s">
        <v>24</v>
      </c>
      <c r="H4798">
        <v>34</v>
      </c>
      <c r="I4798">
        <v>7</v>
      </c>
      <c r="J4798" t="s">
        <v>49</v>
      </c>
      <c r="K4798" t="s">
        <v>88</v>
      </c>
      <c r="L4798" t="str">
        <f>_xlfn.XLOOKUP(Table1[[#This Row],[TeamFavoriteID]],Table2[team_id],Table2[team_name],_xlfn.XLOOKUP(Table1[[#This Row],[TeamFavoriteID]],Table2[team_id_pfr],Table2[team_name],"Even"))</f>
        <v>Denver Broncos</v>
      </c>
      <c r="M4798">
        <v>-7.5</v>
      </c>
      <c r="N4798">
        <f>IF(Table1[[#This Row],[TeamFavorite]]=Table1[[#This Row],[TeamHome]],Table1[[#This Row],[ScoreAway]]-Table1[[#This Row],[ScoreHome]],Table1[[#This Row],[ScoreHome]]-Table1[[#This Row],[ScoreAway]])</f>
        <v>-27</v>
      </c>
      <c r="O4798">
        <f>IF(Table1[[#This Row],[SpreadActual]]&lt;Table1[[#This Row],[SpreadFavorite]],1,0)</f>
        <v>1</v>
      </c>
      <c r="P4798">
        <v>41</v>
      </c>
      <c r="Q4798" t="s">
        <v>71</v>
      </c>
      <c r="R4798" t="b">
        <v>0</v>
      </c>
      <c r="S4798">
        <v>48</v>
      </c>
      <c r="T4798">
        <v>17</v>
      </c>
      <c r="U4798">
        <v>46</v>
      </c>
    </row>
    <row r="4799" spans="1:22" x14ac:dyDescent="0.2">
      <c r="A4799" s="1">
        <v>32817</v>
      </c>
      <c r="B4799">
        <v>1989</v>
      </c>
      <c r="C4799">
        <f>_xlfn.MAXIFS(Table1[ScheduleWeekWritten],Table1[ScheduleSeason],Table1[[#This Row],[ScheduleSeason]])</f>
        <v>16</v>
      </c>
      <c r="D4799">
        <v>9</v>
      </c>
      <c r="E4799" cm="1">
        <f t="array" ref="E4799">_xlfn.XLOOKUP(Table1[[#This Row],[ScheduleWeekWritten]],Table3[Game],100+Table3[Increase],Table1[[#This Row],[ScheduleWeekWritten]])</f>
        <v>9</v>
      </c>
      <c r="F4799" t="b">
        <v>0</v>
      </c>
      <c r="G4799" t="s">
        <v>33</v>
      </c>
      <c r="H4799">
        <v>14</v>
      </c>
      <c r="I4799">
        <v>13</v>
      </c>
      <c r="J4799" t="s">
        <v>46</v>
      </c>
      <c r="K4799" t="s">
        <v>47</v>
      </c>
      <c r="L4799" t="str">
        <f>_xlfn.XLOOKUP(Table1[[#This Row],[TeamFavoriteID]],Table2[team_id],Table2[team_name],_xlfn.XLOOKUP(Table1[[#This Row],[TeamFavoriteID]],Table2[team_id_pfr],Table2[team_name],"Even"))</f>
        <v>Chicago Bears</v>
      </c>
      <c r="M4799">
        <v>-3</v>
      </c>
      <c r="N4799">
        <f>IF(Table1[[#This Row],[TeamFavorite]]=Table1[[#This Row],[TeamHome]],Table1[[#This Row],[ScoreAway]]-Table1[[#This Row],[ScoreHome]],Table1[[#This Row],[ScoreHome]]-Table1[[#This Row],[ScoreAway]])</f>
        <v>1</v>
      </c>
      <c r="O4799">
        <f>IF(Table1[[#This Row],[SpreadActual]]&lt;Table1[[#This Row],[SpreadFavorite]],1,0)</f>
        <v>0</v>
      </c>
      <c r="P4799">
        <v>41.5</v>
      </c>
      <c r="Q4799" t="s">
        <v>82</v>
      </c>
      <c r="R4799" t="b">
        <v>0</v>
      </c>
      <c r="S4799">
        <v>47</v>
      </c>
      <c r="T4799">
        <v>14</v>
      </c>
      <c r="U4799">
        <v>76</v>
      </c>
    </row>
    <row r="4800" spans="1:22" x14ac:dyDescent="0.2">
      <c r="A4800" s="1">
        <v>32817</v>
      </c>
      <c r="B4800">
        <v>1989</v>
      </c>
      <c r="C4800">
        <f>_xlfn.MAXIFS(Table1[ScheduleWeekWritten],Table1[ScheduleSeason],Table1[[#This Row],[ScheduleSeason]])</f>
        <v>16</v>
      </c>
      <c r="D4800">
        <v>9</v>
      </c>
      <c r="E4800" cm="1">
        <f t="array" ref="E4800">_xlfn.XLOOKUP(Table1[[#This Row],[ScheduleWeekWritten]],Table3[Game],100+Table3[Increase],Table1[[#This Row],[ScheduleWeekWritten]])</f>
        <v>9</v>
      </c>
      <c r="F4800" t="b">
        <v>0</v>
      </c>
      <c r="G4800" t="s">
        <v>23</v>
      </c>
      <c r="H4800">
        <v>35</v>
      </c>
      <c r="I4800">
        <v>31</v>
      </c>
      <c r="J4800" t="s">
        <v>45</v>
      </c>
      <c r="K4800" t="s">
        <v>25</v>
      </c>
      <c r="L4800" t="str">
        <f>_xlfn.XLOOKUP(Table1[[#This Row],[TeamFavoriteID]],Table2[team_id],Table2[team_name],_xlfn.XLOOKUP(Table1[[#This Row],[TeamFavoriteID]],Table2[team_id_pfr],Table2[team_name],"Even"))</f>
        <v>Houston Oilers</v>
      </c>
      <c r="M4800">
        <v>-10</v>
      </c>
      <c r="N4800">
        <f>IF(Table1[[#This Row],[TeamFavorite]]=Table1[[#This Row],[TeamHome]],Table1[[#This Row],[ScoreAway]]-Table1[[#This Row],[ScoreHome]],Table1[[#This Row],[ScoreHome]]-Table1[[#This Row],[ScoreAway]])</f>
        <v>-4</v>
      </c>
      <c r="O4800">
        <f>IF(Table1[[#This Row],[SpreadActual]]&lt;Table1[[#This Row],[SpreadFavorite]],1,0)</f>
        <v>0</v>
      </c>
      <c r="P4800">
        <v>44</v>
      </c>
      <c r="Q4800" t="s">
        <v>102</v>
      </c>
      <c r="R4800" t="b">
        <v>0</v>
      </c>
      <c r="S4800">
        <v>72</v>
      </c>
      <c r="T4800">
        <v>0</v>
      </c>
      <c r="V4800" t="s">
        <v>103</v>
      </c>
    </row>
    <row r="4801" spans="1:22" x14ac:dyDescent="0.2">
      <c r="A4801" s="1">
        <v>32817</v>
      </c>
      <c r="B4801">
        <v>1989</v>
      </c>
      <c r="C4801">
        <f>_xlfn.MAXIFS(Table1[ScheduleWeekWritten],Table1[ScheduleSeason],Table1[[#This Row],[ScheduleSeason]])</f>
        <v>16</v>
      </c>
      <c r="D4801">
        <v>9</v>
      </c>
      <c r="E4801" cm="1">
        <f t="array" ref="E4801">_xlfn.XLOOKUP(Table1[[#This Row],[ScheduleWeekWritten]],Table3[Game],100+Table3[Increase],Table1[[#This Row],[ScheduleWeekWritten]])</f>
        <v>9</v>
      </c>
      <c r="F4801" t="b">
        <v>0</v>
      </c>
      <c r="G4801" t="s">
        <v>42</v>
      </c>
      <c r="H4801">
        <v>20</v>
      </c>
      <c r="I4801">
        <v>10</v>
      </c>
      <c r="J4801" t="s">
        <v>128</v>
      </c>
      <c r="K4801" t="s">
        <v>75</v>
      </c>
      <c r="L4801" t="str">
        <f>_xlfn.XLOOKUP(Table1[[#This Row],[TeamFavoriteID]],Table2[team_id],Table2[team_name],_xlfn.XLOOKUP(Table1[[#This Row],[TeamFavoriteID]],Table2[team_id_pfr],Table2[team_name],"Even"))</f>
        <v>Kansas City Chiefs</v>
      </c>
      <c r="M4801">
        <v>-2.5</v>
      </c>
      <c r="N4801">
        <f>IF(Table1[[#This Row],[TeamFavorite]]=Table1[[#This Row],[TeamHome]],Table1[[#This Row],[ScoreAway]]-Table1[[#This Row],[ScoreHome]],Table1[[#This Row],[ScoreHome]]-Table1[[#This Row],[ScoreAway]])</f>
        <v>-10</v>
      </c>
      <c r="O4801">
        <f>IF(Table1[[#This Row],[SpreadActual]]&lt;Table1[[#This Row],[SpreadFavorite]],1,0)</f>
        <v>1</v>
      </c>
      <c r="P4801">
        <v>39</v>
      </c>
      <c r="Q4801" t="s">
        <v>117</v>
      </c>
      <c r="R4801" t="b">
        <v>0</v>
      </c>
      <c r="S4801">
        <v>57</v>
      </c>
      <c r="T4801">
        <v>19</v>
      </c>
      <c r="U4801">
        <v>69</v>
      </c>
    </row>
    <row r="4802" spans="1:22" x14ac:dyDescent="0.2">
      <c r="A4802" s="1">
        <v>32817</v>
      </c>
      <c r="B4802">
        <v>1989</v>
      </c>
      <c r="C4802">
        <f>_xlfn.MAXIFS(Table1[ScheduleWeekWritten],Table1[ScheduleSeason],Table1[[#This Row],[ScheduleSeason]])</f>
        <v>16</v>
      </c>
      <c r="D4802">
        <v>9</v>
      </c>
      <c r="E4802" cm="1">
        <f t="array" ref="E4802">_xlfn.XLOOKUP(Table1[[#This Row],[ScheduleWeekWritten]],Table3[Game],100+Table3[Increase],Table1[[#This Row],[ScheduleWeekWritten]])</f>
        <v>9</v>
      </c>
      <c r="F4802" t="b">
        <v>0</v>
      </c>
      <c r="G4802" t="s">
        <v>138</v>
      </c>
      <c r="H4802">
        <v>28</v>
      </c>
      <c r="I4802">
        <v>7</v>
      </c>
      <c r="J4802" t="s">
        <v>101</v>
      </c>
      <c r="K4802" t="s">
        <v>104</v>
      </c>
      <c r="L4802" t="str">
        <f>_xlfn.XLOOKUP(Table1[[#This Row],[TeamFavoriteID]],Table2[team_id],Table2[team_name],_xlfn.XLOOKUP(Table1[[#This Row],[TeamFavoriteID]],Table2[team_id_pfr],Table2[team_name],"Even"))</f>
        <v>Cincinnati Bengals</v>
      </c>
      <c r="M4802">
        <v>-2</v>
      </c>
      <c r="N4802">
        <f>IF(Table1[[#This Row],[TeamFavorite]]=Table1[[#This Row],[TeamHome]],Table1[[#This Row],[ScoreAway]]-Table1[[#This Row],[ScoreHome]],Table1[[#This Row],[ScoreHome]]-Table1[[#This Row],[ScoreAway]])</f>
        <v>21</v>
      </c>
      <c r="O4802">
        <f>IF(Table1[[#This Row],[SpreadActual]]&lt;Table1[[#This Row],[SpreadFavorite]],1,0)</f>
        <v>0</v>
      </c>
      <c r="P4802">
        <v>42.5</v>
      </c>
      <c r="Q4802" t="s">
        <v>65</v>
      </c>
      <c r="R4802" t="b">
        <v>0</v>
      </c>
      <c r="S4802">
        <v>63</v>
      </c>
      <c r="T4802">
        <v>10</v>
      </c>
      <c r="U4802">
        <v>78</v>
      </c>
    </row>
    <row r="4803" spans="1:22" x14ac:dyDescent="0.2">
      <c r="A4803" s="1">
        <v>32817</v>
      </c>
      <c r="B4803">
        <v>1989</v>
      </c>
      <c r="C4803">
        <f>_xlfn.MAXIFS(Table1[ScheduleWeekWritten],Table1[ScheduleSeason],Table1[[#This Row],[ScheduleSeason]])</f>
        <v>16</v>
      </c>
      <c r="D4803">
        <v>9</v>
      </c>
      <c r="E4803" cm="1">
        <f t="array" ref="E4803">_xlfn.XLOOKUP(Table1[[#This Row],[ScheduleWeekWritten]],Table3[Game],100+Table3[Increase],Table1[[#This Row],[ScheduleWeekWritten]])</f>
        <v>9</v>
      </c>
      <c r="F4803" t="b">
        <v>0</v>
      </c>
      <c r="G4803" t="s">
        <v>19</v>
      </c>
      <c r="H4803">
        <v>19</v>
      </c>
      <c r="I4803">
        <v>13</v>
      </c>
      <c r="J4803" t="s">
        <v>140</v>
      </c>
      <c r="K4803" t="s">
        <v>91</v>
      </c>
      <c r="L4803" t="str">
        <f>_xlfn.XLOOKUP(Table1[[#This Row],[TeamFavoriteID]],Table2[team_id],Table2[team_name],_xlfn.XLOOKUP(Table1[[#This Row],[TeamFavoriteID]],Table2[team_id_pfr],Table2[team_name],"Even"))</f>
        <v>Miami Dolphins</v>
      </c>
      <c r="M4803">
        <v>-3</v>
      </c>
      <c r="N4803">
        <f>IF(Table1[[#This Row],[TeamFavorite]]=Table1[[#This Row],[TeamHome]],Table1[[#This Row],[ScoreAway]]-Table1[[#This Row],[ScoreHome]],Table1[[#This Row],[ScoreHome]]-Table1[[#This Row],[ScoreAway]])</f>
        <v>-6</v>
      </c>
      <c r="O4803">
        <f>IF(Table1[[#This Row],[SpreadActual]]&lt;Table1[[#This Row],[SpreadFavorite]],1,0)</f>
        <v>1</v>
      </c>
      <c r="P4803">
        <v>43</v>
      </c>
      <c r="Q4803" t="s">
        <v>143</v>
      </c>
      <c r="R4803" t="b">
        <v>0</v>
      </c>
      <c r="S4803">
        <v>79</v>
      </c>
      <c r="T4803">
        <v>11</v>
      </c>
      <c r="U4803">
        <v>80</v>
      </c>
    </row>
    <row r="4804" spans="1:22" x14ac:dyDescent="0.2">
      <c r="A4804" s="1">
        <v>32817</v>
      </c>
      <c r="B4804">
        <v>1989</v>
      </c>
      <c r="C4804">
        <f>_xlfn.MAXIFS(Table1[ScheduleWeekWritten],Table1[ScheduleSeason],Table1[[#This Row],[ScheduleSeason]])</f>
        <v>16</v>
      </c>
      <c r="D4804">
        <v>9</v>
      </c>
      <c r="E4804" cm="1">
        <f t="array" ref="E4804">_xlfn.XLOOKUP(Table1[[#This Row],[ScheduleWeekWritten]],Table3[Game],100+Table3[Increase],Table1[[#This Row],[ScheduleWeekWritten]])</f>
        <v>9</v>
      </c>
      <c r="F4804" t="b">
        <v>0</v>
      </c>
      <c r="G4804" t="s">
        <v>54</v>
      </c>
      <c r="H4804">
        <v>23</v>
      </c>
      <c r="I4804">
        <v>21</v>
      </c>
      <c r="J4804" t="s">
        <v>39</v>
      </c>
      <c r="K4804" t="s">
        <v>55</v>
      </c>
      <c r="L4804" t="str">
        <f>_xlfn.XLOOKUP(Table1[[#This Row],[TeamFavoriteID]],Table2[team_id],Table2[team_name],_xlfn.XLOOKUP(Table1[[#This Row],[TeamFavoriteID]],Table2[team_id_pfr],Table2[team_name],"Even"))</f>
        <v>Minnesota Vikings</v>
      </c>
      <c r="M4804">
        <v>-4</v>
      </c>
      <c r="N4804">
        <f>IF(Table1[[#This Row],[TeamFavorite]]=Table1[[#This Row],[TeamHome]],Table1[[#This Row],[ScoreAway]]-Table1[[#This Row],[ScoreHome]],Table1[[#This Row],[ScoreHome]]-Table1[[#This Row],[ScoreAway]])</f>
        <v>-2</v>
      </c>
      <c r="O4804">
        <f>IF(Table1[[#This Row],[SpreadActual]]&lt;Table1[[#This Row],[SpreadFavorite]],1,0)</f>
        <v>0</v>
      </c>
      <c r="P4804">
        <v>42</v>
      </c>
      <c r="Q4804" t="s">
        <v>137</v>
      </c>
      <c r="R4804" t="b">
        <v>0</v>
      </c>
      <c r="S4804">
        <v>72</v>
      </c>
      <c r="T4804">
        <v>0</v>
      </c>
      <c r="V4804" t="s">
        <v>103</v>
      </c>
    </row>
    <row r="4805" spans="1:22" x14ac:dyDescent="0.2">
      <c r="A4805" s="1">
        <v>32817</v>
      </c>
      <c r="B4805">
        <v>1989</v>
      </c>
      <c r="C4805">
        <f>_xlfn.MAXIFS(Table1[ScheduleWeekWritten],Table1[ScheduleSeason],Table1[[#This Row],[ScheduleSeason]])</f>
        <v>16</v>
      </c>
      <c r="D4805">
        <v>9</v>
      </c>
      <c r="E4805" cm="1">
        <f t="array" ref="E4805">_xlfn.XLOOKUP(Table1[[#This Row],[ScheduleWeekWritten]],Table3[Game],100+Table3[Increase],Table1[[#This Row],[ScheduleWeekWritten]])</f>
        <v>9</v>
      </c>
      <c r="F4805" t="b">
        <v>0</v>
      </c>
      <c r="G4805" t="s">
        <v>115</v>
      </c>
      <c r="H4805">
        <v>26</v>
      </c>
      <c r="I4805">
        <v>27</v>
      </c>
      <c r="J4805" t="s">
        <v>31</v>
      </c>
      <c r="K4805" t="s">
        <v>70</v>
      </c>
      <c r="L4805" t="str">
        <f>_xlfn.XLOOKUP(Table1[[#This Row],[TeamFavoriteID]],Table2[team_id],Table2[team_name],_xlfn.XLOOKUP(Table1[[#This Row],[TeamFavoriteID]],Table2[team_id_pfr],Table2[team_name],"Even"))</f>
        <v>Boston Patriots</v>
      </c>
      <c r="M4805">
        <v>-7.5</v>
      </c>
      <c r="N4805">
        <f>IF(Table1[[#This Row],[TeamFavorite]]=Table1[[#This Row],[TeamHome]],Table1[[#This Row],[ScoreAway]]-Table1[[#This Row],[ScoreHome]],Table1[[#This Row],[ScoreHome]]-Table1[[#This Row],[ScoreAway]])</f>
        <v>-1</v>
      </c>
      <c r="O4805">
        <f>IF(Table1[[#This Row],[SpreadActual]]&lt;Table1[[#This Row],[SpreadFavorite]],1,0)</f>
        <v>0</v>
      </c>
      <c r="P4805">
        <v>39</v>
      </c>
      <c r="Q4805" t="s">
        <v>116</v>
      </c>
      <c r="R4805" t="b">
        <v>0</v>
      </c>
      <c r="S4805">
        <v>43</v>
      </c>
      <c r="T4805">
        <v>10</v>
      </c>
      <c r="U4805">
        <v>54</v>
      </c>
    </row>
    <row r="4806" spans="1:22" x14ac:dyDescent="0.2">
      <c r="A4806" s="1">
        <v>32817</v>
      </c>
      <c r="B4806">
        <v>1989</v>
      </c>
      <c r="C4806">
        <f>_xlfn.MAXIFS(Table1[ScheduleWeekWritten],Table1[ScheduleSeason],Table1[[#This Row],[ScheduleSeason]])</f>
        <v>16</v>
      </c>
      <c r="D4806">
        <v>9</v>
      </c>
      <c r="E4806" cm="1">
        <f t="array" ref="E4806">_xlfn.XLOOKUP(Table1[[#This Row],[ScheduleWeekWritten]],Table3[Game],100+Table3[Increase],Table1[[#This Row],[ScheduleWeekWritten]])</f>
        <v>9</v>
      </c>
      <c r="F4806" t="b">
        <v>0</v>
      </c>
      <c r="G4806" t="s">
        <v>145</v>
      </c>
      <c r="H4806">
        <v>13</v>
      </c>
      <c r="I4806">
        <v>20</v>
      </c>
      <c r="J4806" t="s">
        <v>50</v>
      </c>
      <c r="K4806" t="s">
        <v>90</v>
      </c>
      <c r="L4806" t="str">
        <f>_xlfn.XLOOKUP(Table1[[#This Row],[TeamFavoriteID]],Table2[team_id],Table2[team_name],_xlfn.XLOOKUP(Table1[[#This Row],[TeamFavoriteID]],Table2[team_id_pfr],Table2[team_name],"Even"))</f>
        <v>New York Giants</v>
      </c>
      <c r="M4806">
        <v>-3.5</v>
      </c>
      <c r="N4806">
        <f>IF(Table1[[#This Row],[TeamFavorite]]=Table1[[#This Row],[TeamHome]],Table1[[#This Row],[ScoreAway]]-Table1[[#This Row],[ScoreHome]],Table1[[#This Row],[ScoreHome]]-Table1[[#This Row],[ScoreAway]])</f>
        <v>-7</v>
      </c>
      <c r="O4806">
        <f>IF(Table1[[#This Row],[SpreadActual]]&lt;Table1[[#This Row],[SpreadFavorite]],1,0)</f>
        <v>1</v>
      </c>
      <c r="P4806">
        <v>39</v>
      </c>
      <c r="Q4806" t="s">
        <v>146</v>
      </c>
      <c r="R4806" t="b">
        <v>0</v>
      </c>
      <c r="S4806">
        <v>67</v>
      </c>
      <c r="T4806">
        <v>7</v>
      </c>
      <c r="U4806">
        <v>18</v>
      </c>
    </row>
    <row r="4807" spans="1:22" x14ac:dyDescent="0.2">
      <c r="A4807" s="1">
        <v>32817</v>
      </c>
      <c r="B4807">
        <v>1989</v>
      </c>
      <c r="C4807">
        <f>_xlfn.MAXIFS(Table1[ScheduleWeekWritten],Table1[ScheduleSeason],Table1[[#This Row],[ScheduleSeason]])</f>
        <v>16</v>
      </c>
      <c r="D4807">
        <v>9</v>
      </c>
      <c r="E4807" cm="1">
        <f t="array" ref="E4807">_xlfn.XLOOKUP(Table1[[#This Row],[ScheduleWeekWritten]],Table3[Game],100+Table3[Increase],Table1[[#This Row],[ScheduleWeekWritten]])</f>
        <v>9</v>
      </c>
      <c r="F4807" t="b">
        <v>0</v>
      </c>
      <c r="G4807" t="s">
        <v>27</v>
      </c>
      <c r="H4807">
        <v>20</v>
      </c>
      <c r="I4807">
        <v>17</v>
      </c>
      <c r="J4807" t="s">
        <v>58</v>
      </c>
      <c r="K4807" t="s">
        <v>77</v>
      </c>
      <c r="L4807" t="str">
        <f>_xlfn.XLOOKUP(Table1[[#This Row],[TeamFavoriteID]],Table2[team_id],Table2[team_name],_xlfn.XLOOKUP(Table1[[#This Row],[TeamFavoriteID]],Table2[team_id_pfr],Table2[team_name],"Even"))</f>
        <v>Philadelphia Eagles</v>
      </c>
      <c r="M4807">
        <v>-4.5</v>
      </c>
      <c r="N4807">
        <f>IF(Table1[[#This Row],[TeamFavorite]]=Table1[[#This Row],[TeamHome]],Table1[[#This Row],[ScoreAway]]-Table1[[#This Row],[ScoreHome]],Table1[[#This Row],[ScoreHome]]-Table1[[#This Row],[ScoreAway]])</f>
        <v>3</v>
      </c>
      <c r="O4807">
        <f>IF(Table1[[#This Row],[SpreadActual]]&lt;Table1[[#This Row],[SpreadFavorite]],1,0)</f>
        <v>0</v>
      </c>
      <c r="P4807">
        <v>39</v>
      </c>
      <c r="Q4807" t="s">
        <v>94</v>
      </c>
      <c r="R4807" t="b">
        <v>0</v>
      </c>
      <c r="S4807">
        <v>62</v>
      </c>
      <c r="T4807">
        <v>8</v>
      </c>
      <c r="U4807">
        <v>82</v>
      </c>
    </row>
    <row r="4808" spans="1:22" x14ac:dyDescent="0.2">
      <c r="A4808" s="1">
        <v>32817</v>
      </c>
      <c r="B4808">
        <v>1989</v>
      </c>
      <c r="C4808">
        <f>_xlfn.MAXIFS(Table1[ScheduleWeekWritten],Table1[ScheduleSeason],Table1[[#This Row],[ScheduleSeason]])</f>
        <v>16</v>
      </c>
      <c r="D4808">
        <v>9</v>
      </c>
      <c r="E4808" cm="1">
        <f t="array" ref="E4808">_xlfn.XLOOKUP(Table1[[#This Row],[ScheduleWeekWritten]],Table3[Game],100+Table3[Increase],Table1[[#This Row],[ScheduleWeekWritten]])</f>
        <v>9</v>
      </c>
      <c r="F4808" t="b">
        <v>0</v>
      </c>
      <c r="G4808" t="s">
        <v>127</v>
      </c>
      <c r="H4808">
        <v>31</v>
      </c>
      <c r="I4808">
        <v>42</v>
      </c>
      <c r="J4808" t="s">
        <v>62</v>
      </c>
      <c r="K4808" t="s">
        <v>63</v>
      </c>
      <c r="L4808" t="str">
        <f>_xlfn.XLOOKUP(Table1[[#This Row],[TeamFavoriteID]],Table2[team_id],Table2[team_name],_xlfn.XLOOKUP(Table1[[#This Row],[TeamFavoriteID]],Table2[team_id_pfr],Table2[team_name],"Even"))</f>
        <v>Cleveland Browns</v>
      </c>
      <c r="M4808">
        <v>-3</v>
      </c>
      <c r="N4808">
        <f>IF(Table1[[#This Row],[TeamFavorite]]=Table1[[#This Row],[TeamHome]],Table1[[#This Row],[ScoreAway]]-Table1[[#This Row],[ScoreHome]],Table1[[#This Row],[ScoreHome]]-Table1[[#This Row],[ScoreAway]])</f>
        <v>-11</v>
      </c>
      <c r="O4808">
        <f>IF(Table1[[#This Row],[SpreadActual]]&lt;Table1[[#This Row],[SpreadFavorite]],1,0)</f>
        <v>1</v>
      </c>
      <c r="P4808">
        <v>41</v>
      </c>
      <c r="Q4808" t="s">
        <v>130</v>
      </c>
      <c r="R4808" t="b">
        <v>0</v>
      </c>
      <c r="S4808">
        <v>71</v>
      </c>
      <c r="T4808">
        <v>6</v>
      </c>
      <c r="U4808">
        <v>71</v>
      </c>
    </row>
    <row r="4809" spans="1:22" x14ac:dyDescent="0.2">
      <c r="A4809" s="1">
        <v>32817</v>
      </c>
      <c r="B4809">
        <v>1989</v>
      </c>
      <c r="C4809">
        <f>_xlfn.MAXIFS(Table1[ScheduleWeekWritten],Table1[ScheduleSeason],Table1[[#This Row],[ScheduleSeason]])</f>
        <v>16</v>
      </c>
      <c r="D4809">
        <v>9</v>
      </c>
      <c r="E4809" cm="1">
        <f t="array" ref="E4809">_xlfn.XLOOKUP(Table1[[#This Row],[ScheduleWeekWritten]],Table3[Game],100+Table3[Increase],Table1[[#This Row],[ScheduleWeekWritten]])</f>
        <v>9</v>
      </c>
      <c r="F4809" t="b">
        <v>0</v>
      </c>
      <c r="G4809" t="s">
        <v>61</v>
      </c>
      <c r="H4809">
        <v>3</v>
      </c>
      <c r="I4809">
        <v>13</v>
      </c>
      <c r="J4809" t="s">
        <v>67</v>
      </c>
      <c r="K4809" t="s">
        <v>85</v>
      </c>
      <c r="L4809" t="str">
        <f>_xlfn.XLOOKUP(Table1[[#This Row],[TeamFavoriteID]],Table2[team_id],Table2[team_name],_xlfn.XLOOKUP(Table1[[#This Row],[TeamFavoriteID]],Table2[team_id_pfr],Table2[team_name],"Even"))</f>
        <v>Washington Commanders</v>
      </c>
      <c r="M4809">
        <v>-14</v>
      </c>
      <c r="N4809">
        <f>IF(Table1[[#This Row],[TeamFavorite]]=Table1[[#This Row],[TeamHome]],Table1[[#This Row],[ScoreAway]]-Table1[[#This Row],[ScoreHome]],Table1[[#This Row],[ScoreHome]]-Table1[[#This Row],[ScoreAway]])</f>
        <v>-10</v>
      </c>
      <c r="O4809">
        <f>IF(Table1[[#This Row],[SpreadActual]]&lt;Table1[[#This Row],[SpreadFavorite]],1,0)</f>
        <v>0</v>
      </c>
      <c r="P4809">
        <v>45.5</v>
      </c>
      <c r="Q4809" t="s">
        <v>64</v>
      </c>
      <c r="R4809" t="b">
        <v>0</v>
      </c>
      <c r="S4809">
        <v>49</v>
      </c>
      <c r="T4809">
        <v>9</v>
      </c>
      <c r="U4809">
        <v>76</v>
      </c>
    </row>
    <row r="4810" spans="1:22" x14ac:dyDescent="0.2">
      <c r="A4810" s="1">
        <v>32818</v>
      </c>
      <c r="B4810">
        <v>1989</v>
      </c>
      <c r="C4810">
        <f>_xlfn.MAXIFS(Table1[ScheduleWeekWritten],Table1[ScheduleSeason],Table1[[#This Row],[ScheduleSeason]])</f>
        <v>16</v>
      </c>
      <c r="D4810">
        <v>9</v>
      </c>
      <c r="E4810" cm="1">
        <f t="array" ref="E4810">_xlfn.XLOOKUP(Table1[[#This Row],[ScheduleWeekWritten]],Table3[Game],100+Table3[Increase],Table1[[#This Row],[ScheduleWeekWritten]])</f>
        <v>9</v>
      </c>
      <c r="F4810" t="b">
        <v>0</v>
      </c>
      <c r="G4810" t="s">
        <v>53</v>
      </c>
      <c r="H4810">
        <v>31</v>
      </c>
      <c r="I4810">
        <v>13</v>
      </c>
      <c r="J4810" t="s">
        <v>95</v>
      </c>
      <c r="K4810" t="s">
        <v>87</v>
      </c>
      <c r="L4810" t="str">
        <f>_xlfn.XLOOKUP(Table1[[#This Row],[TeamFavoriteID]],Table2[team_id],Table2[team_name],_xlfn.XLOOKUP(Table1[[#This Row],[TeamFavoriteID]],Table2[team_id_pfr],Table2[team_name],"Even"))</f>
        <v>San Francisco 49ers</v>
      </c>
      <c r="M4810">
        <v>-5</v>
      </c>
      <c r="N4810">
        <f>IF(Table1[[#This Row],[TeamFavorite]]=Table1[[#This Row],[TeamHome]],Table1[[#This Row],[ScoreAway]]-Table1[[#This Row],[ScoreHome]],Table1[[#This Row],[ScoreHome]]-Table1[[#This Row],[ScoreAway]])</f>
        <v>-18</v>
      </c>
      <c r="O4810">
        <f>IF(Table1[[#This Row],[SpreadActual]]&lt;Table1[[#This Row],[SpreadFavorite]],1,0)</f>
        <v>1</v>
      </c>
      <c r="P4810">
        <v>43.5</v>
      </c>
      <c r="Q4810" t="s">
        <v>118</v>
      </c>
      <c r="R4810" t="b">
        <v>0</v>
      </c>
      <c r="S4810">
        <v>53</v>
      </c>
      <c r="T4810">
        <v>11</v>
      </c>
      <c r="U4810">
        <v>83</v>
      </c>
    </row>
    <row r="4811" spans="1:22" x14ac:dyDescent="0.2">
      <c r="A4811" s="1">
        <v>32824</v>
      </c>
      <c r="B4811">
        <v>1989</v>
      </c>
      <c r="C4811">
        <f>_xlfn.MAXIFS(Table1[ScheduleWeekWritten],Table1[ScheduleSeason],Table1[[#This Row],[ScheduleSeason]])</f>
        <v>16</v>
      </c>
      <c r="D4811">
        <v>10</v>
      </c>
      <c r="E4811" cm="1">
        <f t="array" ref="E4811">_xlfn.XLOOKUP(Table1[[#This Row],[ScheduleWeekWritten]],Table3[Game],100+Table3[Increase],Table1[[#This Row],[ScheduleWeekWritten]])</f>
        <v>10</v>
      </c>
      <c r="F4811" t="b">
        <v>0</v>
      </c>
      <c r="G4811" t="s">
        <v>28</v>
      </c>
      <c r="H4811">
        <v>30</v>
      </c>
      <c r="I4811">
        <v>7</v>
      </c>
      <c r="J4811" t="s">
        <v>140</v>
      </c>
      <c r="K4811" t="s">
        <v>43</v>
      </c>
      <c r="L4811" t="str">
        <f>_xlfn.XLOOKUP(Table1[[#This Row],[TeamFavoriteID]],Table2[team_id],Table2[team_name],_xlfn.XLOOKUP(Table1[[#This Row],[TeamFavoriteID]],Table2[team_id_pfr],Table2[team_name],"Even"))</f>
        <v>Buffalo Bills</v>
      </c>
      <c r="M4811">
        <v>-6.5</v>
      </c>
      <c r="N4811">
        <f>IF(Table1[[#This Row],[TeamFavorite]]=Table1[[#This Row],[TeamHome]],Table1[[#This Row],[ScoreAway]]-Table1[[#This Row],[ScoreHome]],Table1[[#This Row],[ScoreHome]]-Table1[[#This Row],[ScoreAway]])</f>
        <v>-23</v>
      </c>
      <c r="O4811">
        <f>IF(Table1[[#This Row],[SpreadActual]]&lt;Table1[[#This Row],[SpreadFavorite]],1,0)</f>
        <v>1</v>
      </c>
      <c r="P4811">
        <v>40</v>
      </c>
      <c r="Q4811" t="s">
        <v>123</v>
      </c>
      <c r="R4811" t="b">
        <v>0</v>
      </c>
      <c r="S4811">
        <v>38</v>
      </c>
      <c r="T4811">
        <v>19</v>
      </c>
      <c r="U4811">
        <v>60</v>
      </c>
    </row>
    <row r="4812" spans="1:22" x14ac:dyDescent="0.2">
      <c r="A4812" s="1">
        <v>32824</v>
      </c>
      <c r="B4812">
        <v>1989</v>
      </c>
      <c r="C4812">
        <f>_xlfn.MAXIFS(Table1[ScheduleWeekWritten],Table1[ScheduleSeason],Table1[[#This Row],[ScheduleSeason]])</f>
        <v>16</v>
      </c>
      <c r="D4812">
        <v>10</v>
      </c>
      <c r="E4812" cm="1">
        <f t="array" ref="E4812">_xlfn.XLOOKUP(Table1[[#This Row],[ScheduleWeekWritten]],Table3[Game],100+Table3[Increase],Table1[[#This Row],[ScheduleWeekWritten]])</f>
        <v>10</v>
      </c>
      <c r="F4812" t="b">
        <v>0</v>
      </c>
      <c r="G4812" t="s">
        <v>45</v>
      </c>
      <c r="H4812">
        <v>31</v>
      </c>
      <c r="I4812">
        <v>22</v>
      </c>
      <c r="J4812" t="s">
        <v>33</v>
      </c>
      <c r="K4812" t="s">
        <v>35</v>
      </c>
      <c r="L4812" t="str">
        <f>_xlfn.XLOOKUP(Table1[[#This Row],[TeamFavoriteID]],Table2[team_id],Table2[team_name],_xlfn.XLOOKUP(Table1[[#This Row],[TeamFavoriteID]],Table2[team_id_pfr],Table2[team_name],"Even"))</f>
        <v>Green Bay Packers</v>
      </c>
      <c r="M4812">
        <v>-1.5</v>
      </c>
      <c r="N4812">
        <f>IF(Table1[[#This Row],[TeamFavorite]]=Table1[[#This Row],[TeamHome]],Table1[[#This Row],[ScoreAway]]-Table1[[#This Row],[ScoreHome]],Table1[[#This Row],[ScoreHome]]-Table1[[#This Row],[ScoreAway]])</f>
        <v>9</v>
      </c>
      <c r="O4812">
        <f>IF(Table1[[#This Row],[SpreadActual]]&lt;Table1[[#This Row],[SpreadFavorite]],1,0)</f>
        <v>0</v>
      </c>
      <c r="P4812">
        <v>43.5</v>
      </c>
      <c r="Q4812" t="s">
        <v>125</v>
      </c>
      <c r="R4812" t="b">
        <v>0</v>
      </c>
      <c r="S4812">
        <v>72</v>
      </c>
      <c r="T4812">
        <v>0</v>
      </c>
      <c r="V4812" t="s">
        <v>103</v>
      </c>
    </row>
    <row r="4813" spans="1:22" x14ac:dyDescent="0.2">
      <c r="A4813" s="1">
        <v>32824</v>
      </c>
      <c r="B4813">
        <v>1989</v>
      </c>
      <c r="C4813">
        <f>_xlfn.MAXIFS(Table1[ScheduleWeekWritten],Table1[ScheduleSeason],Table1[[#This Row],[ScheduleSeason]])</f>
        <v>16</v>
      </c>
      <c r="D4813">
        <v>10</v>
      </c>
      <c r="E4813" cm="1">
        <f t="array" ref="E4813">_xlfn.XLOOKUP(Table1[[#This Row],[ScheduleWeekWritten]],Table3[Game],100+Table3[Increase],Table1[[#This Row],[ScheduleWeekWritten]])</f>
        <v>10</v>
      </c>
      <c r="F4813" t="b">
        <v>0</v>
      </c>
      <c r="G4813" t="s">
        <v>42</v>
      </c>
      <c r="H4813">
        <v>13</v>
      </c>
      <c r="I4813">
        <v>16</v>
      </c>
      <c r="J4813" t="s">
        <v>24</v>
      </c>
      <c r="K4813" t="s">
        <v>89</v>
      </c>
      <c r="L4813" t="str">
        <f>_xlfn.XLOOKUP(Table1[[#This Row],[TeamFavoriteID]],Table2[team_id],Table2[team_name],_xlfn.XLOOKUP(Table1[[#This Row],[TeamFavoriteID]],Table2[team_id_pfr],Table2[team_name],"Even"))</f>
        <v>Even</v>
      </c>
      <c r="M4813">
        <v>0</v>
      </c>
      <c r="N4813">
        <f>IF(Table1[[#This Row],[TeamFavorite]]=Table1[[#This Row],[TeamHome]],Table1[[#This Row],[ScoreAway]]-Table1[[#This Row],[ScoreHome]],Table1[[#This Row],[ScoreHome]]-Table1[[#This Row],[ScoreAway]])</f>
        <v>-3</v>
      </c>
      <c r="O4813">
        <f>IF(Table1[[#This Row],[SpreadActual]]&lt;Table1[[#This Row],[SpreadFavorite]],1,0)</f>
        <v>1</v>
      </c>
      <c r="P4813">
        <v>39.5</v>
      </c>
      <c r="Q4813" t="s">
        <v>117</v>
      </c>
      <c r="R4813" t="b">
        <v>0</v>
      </c>
      <c r="S4813">
        <v>53</v>
      </c>
      <c r="T4813">
        <v>12</v>
      </c>
      <c r="U4813">
        <v>57</v>
      </c>
    </row>
    <row r="4814" spans="1:22" x14ac:dyDescent="0.2">
      <c r="A4814" s="1">
        <v>32824</v>
      </c>
      <c r="B4814">
        <v>1989</v>
      </c>
      <c r="C4814">
        <f>_xlfn.MAXIFS(Table1[ScheduleWeekWritten],Table1[ScheduleSeason],Table1[[#This Row],[ScheduleSeason]])</f>
        <v>16</v>
      </c>
      <c r="D4814">
        <v>10</v>
      </c>
      <c r="E4814" cm="1">
        <f t="array" ref="E4814">_xlfn.XLOOKUP(Table1[[#This Row],[ScheduleWeekWritten]],Table3[Game],100+Table3[Increase],Table1[[#This Row],[ScheduleWeekWritten]])</f>
        <v>10</v>
      </c>
      <c r="F4814" t="b">
        <v>0</v>
      </c>
      <c r="G4814" t="s">
        <v>39</v>
      </c>
      <c r="H4814">
        <v>31</v>
      </c>
      <c r="I4814">
        <v>10</v>
      </c>
      <c r="J4814" t="s">
        <v>50</v>
      </c>
      <c r="K4814" t="s">
        <v>40</v>
      </c>
      <c r="L4814" t="str">
        <f>_xlfn.XLOOKUP(Table1[[#This Row],[TeamFavoriteID]],Table2[team_id],Table2[team_name],_xlfn.XLOOKUP(Table1[[#This Row],[TeamFavoriteID]],Table2[team_id_pfr],Table2[team_name],"Even"))</f>
        <v>Los Angeles Rams</v>
      </c>
      <c r="M4814">
        <v>-2.5</v>
      </c>
      <c r="N4814">
        <f>IF(Table1[[#This Row],[TeamFavorite]]=Table1[[#This Row],[TeamHome]],Table1[[#This Row],[ScoreAway]]-Table1[[#This Row],[ScoreHome]],Table1[[#This Row],[ScoreHome]]-Table1[[#This Row],[ScoreAway]])</f>
        <v>-21</v>
      </c>
      <c r="O4814">
        <f>IF(Table1[[#This Row],[SpreadActual]]&lt;Table1[[#This Row],[SpreadFavorite]],1,0)</f>
        <v>1</v>
      </c>
      <c r="P4814">
        <v>40.5</v>
      </c>
      <c r="Q4814" t="s">
        <v>135</v>
      </c>
      <c r="R4814" t="b">
        <v>0</v>
      </c>
      <c r="S4814">
        <v>60</v>
      </c>
      <c r="T4814">
        <v>7</v>
      </c>
      <c r="U4814">
        <v>84</v>
      </c>
    </row>
    <row r="4815" spans="1:22" x14ac:dyDescent="0.2">
      <c r="A4815" s="1">
        <v>32824</v>
      </c>
      <c r="B4815">
        <v>1989</v>
      </c>
      <c r="C4815">
        <f>_xlfn.MAXIFS(Table1[ScheduleWeekWritten],Table1[ScheduleSeason],Table1[[#This Row],[ScheduleSeason]])</f>
        <v>16</v>
      </c>
      <c r="D4815">
        <v>10</v>
      </c>
      <c r="E4815" cm="1">
        <f t="array" ref="E4815">_xlfn.XLOOKUP(Table1[[#This Row],[ScheduleWeekWritten]],Table3[Game],100+Table3[Increase],Table1[[#This Row],[ScheduleWeekWritten]])</f>
        <v>10</v>
      </c>
      <c r="F4815" t="b">
        <v>0</v>
      </c>
      <c r="G4815" t="s">
        <v>115</v>
      </c>
      <c r="H4815">
        <v>24</v>
      </c>
      <c r="I4815">
        <v>28</v>
      </c>
      <c r="J4815" t="s">
        <v>95</v>
      </c>
      <c r="K4815" t="s">
        <v>98</v>
      </c>
      <c r="L4815" t="str">
        <f>_xlfn.XLOOKUP(Table1[[#This Row],[TeamFavoriteID]],Table2[team_id],Table2[team_name],_xlfn.XLOOKUP(Table1[[#This Row],[TeamFavoriteID]],Table2[team_id_pfr],Table2[team_name],"Even"))</f>
        <v>New Orleans Saints</v>
      </c>
      <c r="M4815">
        <v>-3</v>
      </c>
      <c r="N4815">
        <f>IF(Table1[[#This Row],[TeamFavorite]]=Table1[[#This Row],[TeamHome]],Table1[[#This Row],[ScoreAway]]-Table1[[#This Row],[ScoreHome]],Table1[[#This Row],[ScoreHome]]-Table1[[#This Row],[ScoreAway]])</f>
        <v>-4</v>
      </c>
      <c r="O4815">
        <f>IF(Table1[[#This Row],[SpreadActual]]&lt;Table1[[#This Row],[SpreadFavorite]],1,0)</f>
        <v>1</v>
      </c>
      <c r="P4815">
        <v>40</v>
      </c>
      <c r="Q4815" t="s">
        <v>116</v>
      </c>
      <c r="R4815" t="b">
        <v>0</v>
      </c>
      <c r="S4815">
        <v>47</v>
      </c>
      <c r="T4815">
        <v>22</v>
      </c>
      <c r="U4815">
        <v>44</v>
      </c>
    </row>
    <row r="4816" spans="1:22" x14ac:dyDescent="0.2">
      <c r="A4816" s="1">
        <v>32824</v>
      </c>
      <c r="B4816">
        <v>1989</v>
      </c>
      <c r="C4816">
        <f>_xlfn.MAXIFS(Table1[ScheduleWeekWritten],Table1[ScheduleSeason],Table1[[#This Row],[ScheduleSeason]])</f>
        <v>16</v>
      </c>
      <c r="D4816">
        <v>10</v>
      </c>
      <c r="E4816" cm="1">
        <f t="array" ref="E4816">_xlfn.XLOOKUP(Table1[[#This Row],[ScheduleWeekWritten]],Table3[Game],100+Table3[Increase],Table1[[#This Row],[ScheduleWeekWritten]])</f>
        <v>10</v>
      </c>
      <c r="F4816" t="b">
        <v>0</v>
      </c>
      <c r="G4816" t="s">
        <v>31</v>
      </c>
      <c r="H4816">
        <v>23</v>
      </c>
      <c r="I4816">
        <v>31</v>
      </c>
      <c r="J4816" t="s">
        <v>19</v>
      </c>
      <c r="K4816" t="s">
        <v>91</v>
      </c>
      <c r="L4816" t="str">
        <f>_xlfn.XLOOKUP(Table1[[#This Row],[TeamFavoriteID]],Table2[team_id],Table2[team_name],_xlfn.XLOOKUP(Table1[[#This Row],[TeamFavoriteID]],Table2[team_id_pfr],Table2[team_name],"Even"))</f>
        <v>Miami Dolphins</v>
      </c>
      <c r="M4816">
        <v>-3</v>
      </c>
      <c r="N4816">
        <f>IF(Table1[[#This Row],[TeamFavorite]]=Table1[[#This Row],[TeamHome]],Table1[[#This Row],[ScoreAway]]-Table1[[#This Row],[ScoreHome]],Table1[[#This Row],[ScoreHome]]-Table1[[#This Row],[ScoreAway]])</f>
        <v>-8</v>
      </c>
      <c r="O4816">
        <f>IF(Table1[[#This Row],[SpreadActual]]&lt;Table1[[#This Row],[SpreadFavorite]],1,0)</f>
        <v>1</v>
      </c>
      <c r="P4816">
        <v>44</v>
      </c>
      <c r="Q4816" t="s">
        <v>126</v>
      </c>
      <c r="R4816" t="b">
        <v>0</v>
      </c>
      <c r="S4816">
        <v>52</v>
      </c>
      <c r="T4816">
        <v>20</v>
      </c>
      <c r="U4816">
        <v>44</v>
      </c>
    </row>
    <row r="4817" spans="1:22" x14ac:dyDescent="0.2">
      <c r="A4817" s="1">
        <v>32824</v>
      </c>
      <c r="B4817">
        <v>1989</v>
      </c>
      <c r="C4817">
        <f>_xlfn.MAXIFS(Table1[ScheduleWeekWritten],Table1[ScheduleSeason],Table1[[#This Row],[ScheduleSeason]])</f>
        <v>16</v>
      </c>
      <c r="D4817">
        <v>10</v>
      </c>
      <c r="E4817" cm="1">
        <f t="array" ref="E4817">_xlfn.XLOOKUP(Table1[[#This Row],[ScheduleWeekWritten]],Table3[Game],100+Table3[Increase],Table1[[#This Row],[ScheduleWeekWritten]])</f>
        <v>10</v>
      </c>
      <c r="F4817" t="b">
        <v>0</v>
      </c>
      <c r="G4817" t="s">
        <v>58</v>
      </c>
      <c r="H4817">
        <v>3</v>
      </c>
      <c r="I4817">
        <v>10</v>
      </c>
      <c r="J4817" t="s">
        <v>61</v>
      </c>
      <c r="K4817" t="s">
        <v>77</v>
      </c>
      <c r="L4817" t="str">
        <f>_xlfn.XLOOKUP(Table1[[#This Row],[TeamFavoriteID]],Table2[team_id],Table2[team_name],_xlfn.XLOOKUP(Table1[[#This Row],[TeamFavoriteID]],Table2[team_id_pfr],Table2[team_name],"Even"))</f>
        <v>Philadelphia Eagles</v>
      </c>
      <c r="M4817">
        <v>-4.5</v>
      </c>
      <c r="N4817">
        <f>IF(Table1[[#This Row],[TeamFavorite]]=Table1[[#This Row],[TeamHome]],Table1[[#This Row],[ScoreAway]]-Table1[[#This Row],[ScoreHome]],Table1[[#This Row],[ScoreHome]]-Table1[[#This Row],[ScoreAway]])</f>
        <v>7</v>
      </c>
      <c r="O4817">
        <f>IF(Table1[[#This Row],[SpreadActual]]&lt;Table1[[#This Row],[SpreadFavorite]],1,0)</f>
        <v>0</v>
      </c>
      <c r="P4817">
        <v>43.5</v>
      </c>
      <c r="Q4817" t="s">
        <v>112</v>
      </c>
      <c r="R4817" t="b">
        <v>0</v>
      </c>
      <c r="S4817">
        <v>53</v>
      </c>
      <c r="T4817">
        <v>14</v>
      </c>
      <c r="U4817">
        <v>65</v>
      </c>
    </row>
    <row r="4818" spans="1:22" x14ac:dyDescent="0.2">
      <c r="A4818" s="1">
        <v>32824</v>
      </c>
      <c r="B4818">
        <v>1989</v>
      </c>
      <c r="C4818">
        <f>_xlfn.MAXIFS(Table1[ScheduleWeekWritten],Table1[ScheduleSeason],Table1[[#This Row],[ScheduleSeason]])</f>
        <v>16</v>
      </c>
      <c r="D4818">
        <v>10</v>
      </c>
      <c r="E4818" cm="1">
        <f t="array" ref="E4818">_xlfn.XLOOKUP(Table1[[#This Row],[ScheduleWeekWritten]],Table3[Game],100+Table3[Increase],Table1[[#This Row],[ScheduleWeekWritten]])</f>
        <v>10</v>
      </c>
      <c r="F4818" t="b">
        <v>0</v>
      </c>
      <c r="G4818" t="s">
        <v>145</v>
      </c>
      <c r="H4818">
        <v>24</v>
      </c>
      <c r="I4818">
        <v>20</v>
      </c>
      <c r="J4818" t="s">
        <v>67</v>
      </c>
      <c r="K4818" t="s">
        <v>59</v>
      </c>
      <c r="L4818" t="str">
        <f>_xlfn.XLOOKUP(Table1[[#This Row],[TeamFavoriteID]],Table2[team_id],Table2[team_name],_xlfn.XLOOKUP(Table1[[#This Row],[TeamFavoriteID]],Table2[team_id_pfr],Table2[team_name],"Even"))</f>
        <v>Arizona Cardinals</v>
      </c>
      <c r="M4818">
        <v>-6.5</v>
      </c>
      <c r="N4818">
        <f>IF(Table1[[#This Row],[TeamFavorite]]=Table1[[#This Row],[TeamHome]],Table1[[#This Row],[ScoreAway]]-Table1[[#This Row],[ScoreHome]],Table1[[#This Row],[ScoreHome]]-Table1[[#This Row],[ScoreAway]])</f>
        <v>4</v>
      </c>
      <c r="O4818">
        <f>IF(Table1[[#This Row],[SpreadActual]]&lt;Table1[[#This Row],[SpreadFavorite]],1,0)</f>
        <v>0</v>
      </c>
      <c r="P4818">
        <v>40</v>
      </c>
      <c r="Q4818" t="s">
        <v>146</v>
      </c>
      <c r="R4818" t="b">
        <v>0</v>
      </c>
      <c r="S4818">
        <v>70</v>
      </c>
      <c r="T4818">
        <v>6</v>
      </c>
      <c r="U4818">
        <v>23</v>
      </c>
    </row>
    <row r="4819" spans="1:22" x14ac:dyDescent="0.2">
      <c r="A4819" s="1">
        <v>32824</v>
      </c>
      <c r="B4819">
        <v>1989</v>
      </c>
      <c r="C4819">
        <f>_xlfn.MAXIFS(Table1[ScheduleWeekWritten],Table1[ScheduleSeason],Table1[[#This Row],[ScheduleSeason]])</f>
        <v>16</v>
      </c>
      <c r="D4819">
        <v>10</v>
      </c>
      <c r="E4819" cm="1">
        <f t="array" ref="E4819">_xlfn.XLOOKUP(Table1[[#This Row],[ScheduleWeekWritten]],Table3[Game],100+Table3[Increase],Table1[[#This Row],[ScheduleWeekWritten]])</f>
        <v>10</v>
      </c>
      <c r="F4819" t="b">
        <v>0</v>
      </c>
      <c r="G4819" t="s">
        <v>49</v>
      </c>
      <c r="H4819">
        <v>0</v>
      </c>
      <c r="I4819">
        <v>20</v>
      </c>
      <c r="J4819" t="s">
        <v>46</v>
      </c>
      <c r="K4819" t="s">
        <v>47</v>
      </c>
      <c r="L4819" t="str">
        <f>_xlfn.XLOOKUP(Table1[[#This Row],[TeamFavoriteID]],Table2[team_id],Table2[team_name],_xlfn.XLOOKUP(Table1[[#This Row],[TeamFavoriteID]],Table2[team_id_pfr],Table2[team_name],"Even"))</f>
        <v>Chicago Bears</v>
      </c>
      <c r="M4819">
        <v>-3.5</v>
      </c>
      <c r="N4819">
        <f>IF(Table1[[#This Row],[TeamFavorite]]=Table1[[#This Row],[TeamHome]],Table1[[#This Row],[ScoreAway]]-Table1[[#This Row],[ScoreHome]],Table1[[#This Row],[ScoreHome]]-Table1[[#This Row],[ScoreAway]])</f>
        <v>-20</v>
      </c>
      <c r="O4819">
        <f>IF(Table1[[#This Row],[SpreadActual]]&lt;Table1[[#This Row],[SpreadFavorite]],1,0)</f>
        <v>1</v>
      </c>
      <c r="P4819">
        <v>39</v>
      </c>
      <c r="Q4819" t="s">
        <v>113</v>
      </c>
      <c r="R4819" t="b">
        <v>0</v>
      </c>
      <c r="S4819">
        <v>44</v>
      </c>
      <c r="T4819">
        <v>12</v>
      </c>
      <c r="U4819">
        <v>50</v>
      </c>
    </row>
    <row r="4820" spans="1:22" x14ac:dyDescent="0.2">
      <c r="A4820" s="1">
        <v>32824</v>
      </c>
      <c r="B4820">
        <v>1989</v>
      </c>
      <c r="C4820">
        <f>_xlfn.MAXIFS(Table1[ScheduleWeekWritten],Table1[ScheduleSeason],Table1[[#This Row],[ScheduleSeason]])</f>
        <v>16</v>
      </c>
      <c r="D4820">
        <v>10</v>
      </c>
      <c r="E4820" cm="1">
        <f t="array" ref="E4820">_xlfn.XLOOKUP(Table1[[#This Row],[ScheduleWeekWritten]],Table3[Game],100+Table3[Increase],Table1[[#This Row],[ScheduleWeekWritten]])</f>
        <v>10</v>
      </c>
      <c r="F4820" t="b">
        <v>0</v>
      </c>
      <c r="G4820" t="s">
        <v>27</v>
      </c>
      <c r="H4820">
        <v>14</v>
      </c>
      <c r="I4820">
        <v>12</v>
      </c>
      <c r="J4820" t="s">
        <v>138</v>
      </c>
      <c r="K4820" t="s">
        <v>21</v>
      </c>
      <c r="L4820" t="str">
        <f>_xlfn.XLOOKUP(Table1[[#This Row],[TeamFavoriteID]],Table2[team_id],Table2[team_name],_xlfn.XLOOKUP(Table1[[#This Row],[TeamFavoriteID]],Table2[team_id_pfr],Table2[team_name],"Even"))</f>
        <v>Las Vegas Raiders</v>
      </c>
      <c r="M4820">
        <v>-2.5</v>
      </c>
      <c r="N4820">
        <f>IF(Table1[[#This Row],[TeamFavorite]]=Table1[[#This Row],[TeamHome]],Table1[[#This Row],[ScoreAway]]-Table1[[#This Row],[ScoreHome]],Table1[[#This Row],[ScoreHome]]-Table1[[#This Row],[ScoreAway]])</f>
        <v>2</v>
      </c>
      <c r="O4820">
        <f>IF(Table1[[#This Row],[SpreadActual]]&lt;Table1[[#This Row],[SpreadFavorite]],1,0)</f>
        <v>0</v>
      </c>
      <c r="P4820">
        <v>38</v>
      </c>
      <c r="Q4820" t="s">
        <v>94</v>
      </c>
      <c r="R4820" t="b">
        <v>0</v>
      </c>
      <c r="S4820">
        <v>64</v>
      </c>
      <c r="T4820">
        <v>9</v>
      </c>
      <c r="U4820">
        <v>80</v>
      </c>
    </row>
    <row r="4821" spans="1:22" x14ac:dyDescent="0.2">
      <c r="A4821" s="1">
        <v>32824</v>
      </c>
      <c r="B4821">
        <v>1989</v>
      </c>
      <c r="C4821">
        <f>_xlfn.MAXIFS(Table1[ScheduleWeekWritten],Table1[ScheduleSeason],Table1[[#This Row],[ScheduleSeason]])</f>
        <v>16</v>
      </c>
      <c r="D4821">
        <v>10</v>
      </c>
      <c r="E4821" cm="1">
        <f t="array" ref="E4821">_xlfn.XLOOKUP(Table1[[#This Row],[ScheduleWeekWritten]],Table3[Game],100+Table3[Increase],Table1[[#This Row],[ScheduleWeekWritten]])</f>
        <v>10</v>
      </c>
      <c r="F4821" t="b">
        <v>0</v>
      </c>
      <c r="G4821" t="s">
        <v>53</v>
      </c>
      <c r="H4821">
        <v>45</v>
      </c>
      <c r="I4821">
        <v>3</v>
      </c>
      <c r="J4821" t="s">
        <v>38</v>
      </c>
      <c r="K4821" t="s">
        <v>87</v>
      </c>
      <c r="L4821" t="str">
        <f>_xlfn.XLOOKUP(Table1[[#This Row],[TeamFavoriteID]],Table2[team_id],Table2[team_name],_xlfn.XLOOKUP(Table1[[#This Row],[TeamFavoriteID]],Table2[team_id_pfr],Table2[team_name],"Even"))</f>
        <v>San Francisco 49ers</v>
      </c>
      <c r="M4821">
        <v>-10</v>
      </c>
      <c r="N4821">
        <f>IF(Table1[[#This Row],[TeamFavorite]]=Table1[[#This Row],[TeamHome]],Table1[[#This Row],[ScoreAway]]-Table1[[#This Row],[ScoreHome]],Table1[[#This Row],[ScoreHome]]-Table1[[#This Row],[ScoreAway]])</f>
        <v>-42</v>
      </c>
      <c r="O4821">
        <f>IF(Table1[[#This Row],[SpreadActual]]&lt;Table1[[#This Row],[SpreadFavorite]],1,0)</f>
        <v>1</v>
      </c>
      <c r="P4821">
        <v>43</v>
      </c>
      <c r="Q4821" t="s">
        <v>118</v>
      </c>
      <c r="R4821" t="b">
        <v>0</v>
      </c>
      <c r="S4821">
        <v>55</v>
      </c>
      <c r="T4821">
        <v>14</v>
      </c>
      <c r="U4821">
        <v>87</v>
      </c>
    </row>
    <row r="4822" spans="1:22" x14ac:dyDescent="0.2">
      <c r="A4822" s="1">
        <v>32824</v>
      </c>
      <c r="B4822">
        <v>1989</v>
      </c>
      <c r="C4822">
        <f>_xlfn.MAXIFS(Table1[ScheduleWeekWritten],Table1[ScheduleSeason],Table1[[#This Row],[ScheduleSeason]])</f>
        <v>16</v>
      </c>
      <c r="D4822">
        <v>10</v>
      </c>
      <c r="E4822" cm="1">
        <f t="array" ref="E4822">_xlfn.XLOOKUP(Table1[[#This Row],[ScheduleWeekWritten]],Table3[Game],100+Table3[Increase],Table1[[#This Row],[ScheduleWeekWritten]])</f>
        <v>10</v>
      </c>
      <c r="F4822" t="b">
        <v>0</v>
      </c>
      <c r="G4822" t="s">
        <v>128</v>
      </c>
      <c r="H4822">
        <v>7</v>
      </c>
      <c r="I4822">
        <v>17</v>
      </c>
      <c r="J4822" t="s">
        <v>62</v>
      </c>
      <c r="K4822" t="s">
        <v>63</v>
      </c>
      <c r="L4822" t="str">
        <f>_xlfn.XLOOKUP(Table1[[#This Row],[TeamFavoriteID]],Table2[team_id],Table2[team_name],_xlfn.XLOOKUP(Table1[[#This Row],[TeamFavoriteID]],Table2[team_id_pfr],Table2[team_name],"Even"))</f>
        <v>Cleveland Browns</v>
      </c>
      <c r="M4822">
        <v>-2.5</v>
      </c>
      <c r="N4822">
        <f>IF(Table1[[#This Row],[TeamFavorite]]=Table1[[#This Row],[TeamHome]],Table1[[#This Row],[ScoreAway]]-Table1[[#This Row],[ScoreHome]],Table1[[#This Row],[ScoreHome]]-Table1[[#This Row],[ScoreAway]])</f>
        <v>-10</v>
      </c>
      <c r="O4822">
        <f>IF(Table1[[#This Row],[SpreadActual]]&lt;Table1[[#This Row],[SpreadFavorite]],1,0)</f>
        <v>1</v>
      </c>
      <c r="P4822">
        <v>39.5</v>
      </c>
      <c r="Q4822" t="s">
        <v>129</v>
      </c>
      <c r="R4822" t="b">
        <v>0</v>
      </c>
      <c r="S4822">
        <v>72</v>
      </c>
      <c r="T4822">
        <v>0</v>
      </c>
      <c r="V4822" t="s">
        <v>103</v>
      </c>
    </row>
    <row r="4823" spans="1:22" x14ac:dyDescent="0.2">
      <c r="A4823" s="1">
        <v>32824</v>
      </c>
      <c r="B4823">
        <v>1989</v>
      </c>
      <c r="C4823">
        <f>_xlfn.MAXIFS(Table1[ScheduleWeekWritten],Table1[ScheduleSeason],Table1[[#This Row],[ScheduleSeason]])</f>
        <v>16</v>
      </c>
      <c r="D4823">
        <v>10</v>
      </c>
      <c r="E4823" cm="1">
        <f t="array" ref="E4823">_xlfn.XLOOKUP(Table1[[#This Row],[ScheduleWeekWritten]],Table3[Game],100+Table3[Increase],Table1[[#This Row],[ScheduleWeekWritten]])</f>
        <v>10</v>
      </c>
      <c r="F4823" t="b">
        <v>0</v>
      </c>
      <c r="G4823" t="s">
        <v>127</v>
      </c>
      <c r="H4823">
        <v>10</v>
      </c>
      <c r="I4823">
        <v>24</v>
      </c>
      <c r="J4823" t="s">
        <v>54</v>
      </c>
      <c r="K4823" t="s">
        <v>55</v>
      </c>
      <c r="L4823" t="str">
        <f>_xlfn.XLOOKUP(Table1[[#This Row],[TeamFavoriteID]],Table2[team_id],Table2[team_name],_xlfn.XLOOKUP(Table1[[#This Row],[TeamFavoriteID]],Table2[team_id_pfr],Table2[team_name],"Even"))</f>
        <v>Minnesota Vikings</v>
      </c>
      <c r="M4823">
        <v>-5.5</v>
      </c>
      <c r="N4823">
        <f>IF(Table1[[#This Row],[TeamFavorite]]=Table1[[#This Row],[TeamHome]],Table1[[#This Row],[ScoreAway]]-Table1[[#This Row],[ScoreHome]],Table1[[#This Row],[ScoreHome]]-Table1[[#This Row],[ScoreAway]])</f>
        <v>-14</v>
      </c>
      <c r="O4823">
        <f>IF(Table1[[#This Row],[SpreadActual]]&lt;Table1[[#This Row],[SpreadFavorite]],1,0)</f>
        <v>1</v>
      </c>
      <c r="P4823">
        <v>43</v>
      </c>
      <c r="Q4823" t="s">
        <v>130</v>
      </c>
      <c r="R4823" t="b">
        <v>0</v>
      </c>
      <c r="S4823">
        <v>68</v>
      </c>
      <c r="T4823">
        <v>8</v>
      </c>
      <c r="U4823">
        <v>66</v>
      </c>
    </row>
    <row r="4824" spans="1:22" x14ac:dyDescent="0.2">
      <c r="A4824" s="1">
        <v>32825</v>
      </c>
      <c r="B4824">
        <v>1989</v>
      </c>
      <c r="C4824">
        <f>_xlfn.MAXIFS(Table1[ScheduleWeekWritten],Table1[ScheduleSeason],Table1[[#This Row],[ScheduleSeason]])</f>
        <v>16</v>
      </c>
      <c r="D4824">
        <v>10</v>
      </c>
      <c r="E4824" cm="1">
        <f t="array" ref="E4824">_xlfn.XLOOKUP(Table1[[#This Row],[ScheduleWeekWritten]],Table3[Game],100+Table3[Increase],Table1[[#This Row],[ScheduleWeekWritten]])</f>
        <v>10</v>
      </c>
      <c r="F4824" t="b">
        <v>0</v>
      </c>
      <c r="G4824" t="s">
        <v>23</v>
      </c>
      <c r="H4824">
        <v>26</v>
      </c>
      <c r="I4824">
        <v>24</v>
      </c>
      <c r="J4824" t="s">
        <v>101</v>
      </c>
      <c r="K4824" t="s">
        <v>25</v>
      </c>
      <c r="L4824" t="str">
        <f>_xlfn.XLOOKUP(Table1[[#This Row],[TeamFavoriteID]],Table2[team_id],Table2[team_name],_xlfn.XLOOKUP(Table1[[#This Row],[TeamFavoriteID]],Table2[team_id_pfr],Table2[team_name],"Even"))</f>
        <v>Houston Oilers</v>
      </c>
      <c r="M4824">
        <v>-5.5</v>
      </c>
      <c r="N4824">
        <f>IF(Table1[[#This Row],[TeamFavorite]]=Table1[[#This Row],[TeamHome]],Table1[[#This Row],[ScoreAway]]-Table1[[#This Row],[ScoreHome]],Table1[[#This Row],[ScoreHome]]-Table1[[#This Row],[ScoreAway]])</f>
        <v>-2</v>
      </c>
      <c r="O4824">
        <f>IF(Table1[[#This Row],[SpreadActual]]&lt;Table1[[#This Row],[SpreadFavorite]],1,0)</f>
        <v>0</v>
      </c>
      <c r="P4824">
        <v>44</v>
      </c>
      <c r="Q4824" t="s">
        <v>102</v>
      </c>
      <c r="R4824" t="b">
        <v>0</v>
      </c>
      <c r="S4824">
        <v>72</v>
      </c>
      <c r="T4824">
        <v>0</v>
      </c>
      <c r="V4824" t="s">
        <v>103</v>
      </c>
    </row>
    <row r="4825" spans="1:22" x14ac:dyDescent="0.2">
      <c r="A4825" s="1">
        <v>32831</v>
      </c>
      <c r="B4825">
        <v>1989</v>
      </c>
      <c r="C4825">
        <f>_xlfn.MAXIFS(Table1[ScheduleWeekWritten],Table1[ScheduleSeason],Table1[[#This Row],[ScheduleSeason]])</f>
        <v>16</v>
      </c>
      <c r="D4825">
        <v>11</v>
      </c>
      <c r="E4825" cm="1">
        <f t="array" ref="E4825">_xlfn.XLOOKUP(Table1[[#This Row],[ScheduleWeekWritten]],Table3[Game],100+Table3[Increase],Table1[[#This Row],[ScheduleWeekWritten]])</f>
        <v>11</v>
      </c>
      <c r="F4825" t="b">
        <v>0</v>
      </c>
      <c r="G4825" t="s">
        <v>38</v>
      </c>
      <c r="H4825">
        <v>17</v>
      </c>
      <c r="I4825">
        <v>26</v>
      </c>
      <c r="J4825" t="s">
        <v>95</v>
      </c>
      <c r="K4825" t="s">
        <v>98</v>
      </c>
      <c r="L4825" t="str">
        <f>_xlfn.XLOOKUP(Table1[[#This Row],[TeamFavoriteID]],Table2[team_id],Table2[team_name],_xlfn.XLOOKUP(Table1[[#This Row],[TeamFavoriteID]],Table2[team_id_pfr],Table2[team_name],"Even"))</f>
        <v>New Orleans Saints</v>
      </c>
      <c r="M4825">
        <v>-3</v>
      </c>
      <c r="N4825">
        <f>IF(Table1[[#This Row],[TeamFavorite]]=Table1[[#This Row],[TeamHome]],Table1[[#This Row],[ScoreAway]]-Table1[[#This Row],[ScoreHome]],Table1[[#This Row],[ScoreHome]]-Table1[[#This Row],[ScoreAway]])</f>
        <v>-9</v>
      </c>
      <c r="O4825">
        <f>IF(Table1[[#This Row],[SpreadActual]]&lt;Table1[[#This Row],[SpreadFavorite]],1,0)</f>
        <v>1</v>
      </c>
      <c r="P4825">
        <v>42</v>
      </c>
      <c r="Q4825" t="s">
        <v>41</v>
      </c>
      <c r="R4825" t="b">
        <v>0</v>
      </c>
      <c r="S4825">
        <v>49</v>
      </c>
      <c r="T4825">
        <v>8</v>
      </c>
      <c r="U4825">
        <v>48</v>
      </c>
    </row>
    <row r="4826" spans="1:22" x14ac:dyDescent="0.2">
      <c r="A4826" s="1">
        <v>32831</v>
      </c>
      <c r="B4826">
        <v>1989</v>
      </c>
      <c r="C4826">
        <f>_xlfn.MAXIFS(Table1[ScheduleWeekWritten],Table1[ScheduleSeason],Table1[[#This Row],[ScheduleSeason]])</f>
        <v>16</v>
      </c>
      <c r="D4826">
        <v>11</v>
      </c>
      <c r="E4826" cm="1">
        <f t="array" ref="E4826">_xlfn.XLOOKUP(Table1[[#This Row],[ScheduleWeekWritten]],Table3[Game],100+Table3[Increase],Table1[[#This Row],[ScheduleWeekWritten]])</f>
        <v>11</v>
      </c>
      <c r="F4826" t="b">
        <v>0</v>
      </c>
      <c r="G4826" t="s">
        <v>46</v>
      </c>
      <c r="H4826">
        <v>31</v>
      </c>
      <c r="I4826">
        <v>32</v>
      </c>
      <c r="J4826" t="s">
        <v>127</v>
      </c>
      <c r="K4826" t="s">
        <v>47</v>
      </c>
      <c r="L4826" t="str">
        <f>_xlfn.XLOOKUP(Table1[[#This Row],[TeamFavoriteID]],Table2[team_id],Table2[team_name],_xlfn.XLOOKUP(Table1[[#This Row],[TeamFavoriteID]],Table2[team_id_pfr],Table2[team_name],"Even"))</f>
        <v>Chicago Bears</v>
      </c>
      <c r="M4826">
        <v>-11</v>
      </c>
      <c r="N4826">
        <f>IF(Table1[[#This Row],[TeamFavorite]]=Table1[[#This Row],[TeamHome]],Table1[[#This Row],[ScoreAway]]-Table1[[#This Row],[ScoreHome]],Table1[[#This Row],[ScoreHome]]-Table1[[#This Row],[ScoreAway]])</f>
        <v>1</v>
      </c>
      <c r="O4826">
        <f>IF(Table1[[#This Row],[SpreadActual]]&lt;Table1[[#This Row],[SpreadFavorite]],1,0)</f>
        <v>0</v>
      </c>
      <c r="P4826">
        <v>40.5</v>
      </c>
      <c r="Q4826" t="s">
        <v>114</v>
      </c>
      <c r="R4826" t="b">
        <v>0</v>
      </c>
      <c r="S4826">
        <v>33</v>
      </c>
      <c r="T4826">
        <v>15</v>
      </c>
      <c r="U4826">
        <v>63</v>
      </c>
    </row>
    <row r="4827" spans="1:22" x14ac:dyDescent="0.2">
      <c r="A4827" s="1">
        <v>32831</v>
      </c>
      <c r="B4827">
        <v>1989</v>
      </c>
      <c r="C4827">
        <f>_xlfn.MAXIFS(Table1[ScheduleWeekWritten],Table1[ScheduleSeason],Table1[[#This Row],[ScheduleSeason]])</f>
        <v>16</v>
      </c>
      <c r="D4827">
        <v>11</v>
      </c>
      <c r="E4827" cm="1">
        <f t="array" ref="E4827">_xlfn.XLOOKUP(Table1[[#This Row],[ScheduleWeekWritten]],Table3[Game],100+Table3[Increase],Table1[[#This Row],[ScheduleWeekWritten]])</f>
        <v>11</v>
      </c>
      <c r="F4827" t="b">
        <v>0</v>
      </c>
      <c r="G4827" t="s">
        <v>101</v>
      </c>
      <c r="H4827">
        <v>42</v>
      </c>
      <c r="I4827">
        <v>7</v>
      </c>
      <c r="J4827" t="s">
        <v>45</v>
      </c>
      <c r="K4827" t="s">
        <v>104</v>
      </c>
      <c r="L4827" t="str">
        <f>_xlfn.XLOOKUP(Table1[[#This Row],[TeamFavoriteID]],Table2[team_id],Table2[team_name],_xlfn.XLOOKUP(Table1[[#This Row],[TeamFavoriteID]],Table2[team_id_pfr],Table2[team_name],"Even"))</f>
        <v>Cincinnati Bengals</v>
      </c>
      <c r="M4827">
        <v>-7.5</v>
      </c>
      <c r="N4827">
        <f>IF(Table1[[#This Row],[TeamFavorite]]=Table1[[#This Row],[TeamHome]],Table1[[#This Row],[ScoreAway]]-Table1[[#This Row],[ScoreHome]],Table1[[#This Row],[ScoreHome]]-Table1[[#This Row],[ScoreAway]])</f>
        <v>-35</v>
      </c>
      <c r="O4827">
        <f>IF(Table1[[#This Row],[SpreadActual]]&lt;Table1[[#This Row],[SpreadFavorite]],1,0)</f>
        <v>1</v>
      </c>
      <c r="P4827">
        <v>43.5</v>
      </c>
      <c r="Q4827" t="s">
        <v>111</v>
      </c>
      <c r="R4827" t="b">
        <v>0</v>
      </c>
      <c r="S4827">
        <v>33</v>
      </c>
      <c r="T4827">
        <v>12</v>
      </c>
      <c r="U4827">
        <v>55</v>
      </c>
    </row>
    <row r="4828" spans="1:22" x14ac:dyDescent="0.2">
      <c r="A4828" s="1">
        <v>32831</v>
      </c>
      <c r="B4828">
        <v>1989</v>
      </c>
      <c r="C4828">
        <f>_xlfn.MAXIFS(Table1[ScheduleWeekWritten],Table1[ScheduleSeason],Table1[[#This Row],[ScheduleSeason]])</f>
        <v>16</v>
      </c>
      <c r="D4828">
        <v>11</v>
      </c>
      <c r="E4828" cm="1">
        <f t="array" ref="E4828">_xlfn.XLOOKUP(Table1[[#This Row],[ScheduleWeekWritten]],Table3[Game],100+Table3[Increase],Table1[[#This Row],[ScheduleWeekWritten]])</f>
        <v>11</v>
      </c>
      <c r="F4828" t="b">
        <v>0</v>
      </c>
      <c r="G4828" t="s">
        <v>62</v>
      </c>
      <c r="H4828">
        <v>10</v>
      </c>
      <c r="I4828">
        <v>10</v>
      </c>
      <c r="J4828" t="s">
        <v>42</v>
      </c>
      <c r="K4828" t="s">
        <v>63</v>
      </c>
      <c r="L4828" t="str">
        <f>_xlfn.XLOOKUP(Table1[[#This Row],[TeamFavoriteID]],Table2[team_id],Table2[team_name],_xlfn.XLOOKUP(Table1[[#This Row],[TeamFavoriteID]],Table2[team_id_pfr],Table2[team_name],"Even"))</f>
        <v>Cleveland Browns</v>
      </c>
      <c r="M4828">
        <v>-7</v>
      </c>
      <c r="N4828">
        <f>IF(Table1[[#This Row],[TeamFavorite]]=Table1[[#This Row],[TeamHome]],Table1[[#This Row],[ScoreAway]]-Table1[[#This Row],[ScoreHome]],Table1[[#This Row],[ScoreHome]]-Table1[[#This Row],[ScoreAway]])</f>
        <v>0</v>
      </c>
      <c r="O4828">
        <f>IF(Table1[[#This Row],[SpreadActual]]&lt;Table1[[#This Row],[SpreadFavorite]],1,0)</f>
        <v>0</v>
      </c>
      <c r="P4828">
        <v>38</v>
      </c>
      <c r="Q4828" t="s">
        <v>66</v>
      </c>
      <c r="R4828" t="b">
        <v>0</v>
      </c>
      <c r="S4828">
        <v>30</v>
      </c>
      <c r="T4828">
        <v>14</v>
      </c>
      <c r="U4828">
        <v>64</v>
      </c>
    </row>
    <row r="4829" spans="1:22" x14ac:dyDescent="0.2">
      <c r="A4829" s="1">
        <v>32831</v>
      </c>
      <c r="B4829">
        <v>1989</v>
      </c>
      <c r="C4829">
        <f>_xlfn.MAXIFS(Table1[ScheduleWeekWritten],Table1[ScheduleSeason],Table1[[#This Row],[ScheduleSeason]])</f>
        <v>16</v>
      </c>
      <c r="D4829">
        <v>11</v>
      </c>
      <c r="E4829" cm="1">
        <f t="array" ref="E4829">_xlfn.XLOOKUP(Table1[[#This Row],[ScheduleWeekWritten]],Table3[Game],100+Table3[Increase],Table1[[#This Row],[ScheduleWeekWritten]])</f>
        <v>11</v>
      </c>
      <c r="F4829" t="b">
        <v>0</v>
      </c>
      <c r="G4829" t="s">
        <v>67</v>
      </c>
      <c r="H4829">
        <v>14</v>
      </c>
      <c r="I4829">
        <v>17</v>
      </c>
      <c r="J4829" t="s">
        <v>19</v>
      </c>
      <c r="K4829" t="s">
        <v>91</v>
      </c>
      <c r="L4829" t="str">
        <f>_xlfn.XLOOKUP(Table1[[#This Row],[TeamFavoriteID]],Table2[team_id],Table2[team_name],_xlfn.XLOOKUP(Table1[[#This Row],[TeamFavoriteID]],Table2[team_id_pfr],Table2[team_name],"Even"))</f>
        <v>Miami Dolphins</v>
      </c>
      <c r="M4829">
        <v>-7</v>
      </c>
      <c r="N4829">
        <f>IF(Table1[[#This Row],[TeamFavorite]]=Table1[[#This Row],[TeamHome]],Table1[[#This Row],[ScoreAway]]-Table1[[#This Row],[ScoreHome]],Table1[[#This Row],[ScoreHome]]-Table1[[#This Row],[ScoreAway]])</f>
        <v>-3</v>
      </c>
      <c r="O4829">
        <f>IF(Table1[[#This Row],[SpreadActual]]&lt;Table1[[#This Row],[SpreadFavorite]],1,0)</f>
        <v>0</v>
      </c>
      <c r="P4829">
        <v>44</v>
      </c>
      <c r="Q4829" t="s">
        <v>119</v>
      </c>
      <c r="R4829" t="b">
        <v>0</v>
      </c>
      <c r="S4829">
        <v>55</v>
      </c>
      <c r="T4829">
        <v>9</v>
      </c>
      <c r="U4829">
        <v>77</v>
      </c>
    </row>
    <row r="4830" spans="1:22" x14ac:dyDescent="0.2">
      <c r="A4830" s="1">
        <v>32831</v>
      </c>
      <c r="B4830">
        <v>1989</v>
      </c>
      <c r="C4830">
        <f>_xlfn.MAXIFS(Table1[ScheduleWeekWritten],Table1[ScheduleSeason],Table1[[#This Row],[ScheduleSeason]])</f>
        <v>16</v>
      </c>
      <c r="D4830">
        <v>11</v>
      </c>
      <c r="E4830" cm="1">
        <f t="array" ref="E4830">_xlfn.XLOOKUP(Table1[[#This Row],[ScheduleWeekWritten]],Table3[Game],100+Table3[Increase],Table1[[#This Row],[ScheduleWeekWritten]])</f>
        <v>11</v>
      </c>
      <c r="F4830" t="b">
        <v>0</v>
      </c>
      <c r="G4830" t="s">
        <v>23</v>
      </c>
      <c r="H4830">
        <v>23</v>
      </c>
      <c r="I4830">
        <v>7</v>
      </c>
      <c r="J4830" t="s">
        <v>138</v>
      </c>
      <c r="K4830" t="s">
        <v>25</v>
      </c>
      <c r="L4830" t="str">
        <f>_xlfn.XLOOKUP(Table1[[#This Row],[TeamFavoriteID]],Table2[team_id],Table2[team_name],_xlfn.XLOOKUP(Table1[[#This Row],[TeamFavoriteID]],Table2[team_id_pfr],Table2[team_name],"Even"))</f>
        <v>Houston Oilers</v>
      </c>
      <c r="M4830">
        <v>-5.5</v>
      </c>
      <c r="N4830">
        <f>IF(Table1[[#This Row],[TeamFavorite]]=Table1[[#This Row],[TeamHome]],Table1[[#This Row],[ScoreAway]]-Table1[[#This Row],[ScoreHome]],Table1[[#This Row],[ScoreHome]]-Table1[[#This Row],[ScoreAway]])</f>
        <v>-16</v>
      </c>
      <c r="O4830">
        <f>IF(Table1[[#This Row],[SpreadActual]]&lt;Table1[[#This Row],[SpreadFavorite]],1,0)</f>
        <v>1</v>
      </c>
      <c r="P4830">
        <v>44</v>
      </c>
      <c r="Q4830" t="s">
        <v>102</v>
      </c>
      <c r="R4830" t="b">
        <v>0</v>
      </c>
      <c r="S4830">
        <v>72</v>
      </c>
      <c r="T4830">
        <v>0</v>
      </c>
      <c r="V4830" t="s">
        <v>103</v>
      </c>
    </row>
    <row r="4831" spans="1:22" x14ac:dyDescent="0.2">
      <c r="A4831" s="1">
        <v>32831</v>
      </c>
      <c r="B4831">
        <v>1989</v>
      </c>
      <c r="C4831">
        <f>_xlfn.MAXIFS(Table1[ScheduleWeekWritten],Table1[ScheduleSeason],Table1[[#This Row],[ScheduleSeason]])</f>
        <v>16</v>
      </c>
      <c r="D4831">
        <v>11</v>
      </c>
      <c r="E4831" cm="1">
        <f t="array" ref="E4831">_xlfn.XLOOKUP(Table1[[#This Row],[ScheduleWeekWritten]],Table3[Game],100+Table3[Increase],Table1[[#This Row],[ScheduleWeekWritten]])</f>
        <v>11</v>
      </c>
      <c r="F4831" t="b">
        <v>0</v>
      </c>
      <c r="G4831" t="s">
        <v>140</v>
      </c>
      <c r="H4831">
        <v>27</v>
      </c>
      <c r="I4831">
        <v>10</v>
      </c>
      <c r="J4831" t="s">
        <v>31</v>
      </c>
      <c r="K4831" t="s">
        <v>72</v>
      </c>
      <c r="L4831" t="str">
        <f>_xlfn.XLOOKUP(Table1[[#This Row],[TeamFavoriteID]],Table2[team_id],Table2[team_name],_xlfn.XLOOKUP(Table1[[#This Row],[TeamFavoriteID]],Table2[team_id_pfr],Table2[team_name],"Even"))</f>
        <v>Baltimore Colts</v>
      </c>
      <c r="M4831">
        <v>-6</v>
      </c>
      <c r="N4831">
        <f>IF(Table1[[#This Row],[TeamFavorite]]=Table1[[#This Row],[TeamHome]],Table1[[#This Row],[ScoreAway]]-Table1[[#This Row],[ScoreHome]],Table1[[#This Row],[ScoreHome]]-Table1[[#This Row],[ScoreAway]])</f>
        <v>17</v>
      </c>
      <c r="O4831">
        <f>IF(Table1[[#This Row],[SpreadActual]]&lt;Table1[[#This Row],[SpreadFavorite]],1,0)</f>
        <v>0</v>
      </c>
      <c r="P4831">
        <v>41</v>
      </c>
      <c r="Q4831" t="s">
        <v>141</v>
      </c>
      <c r="R4831" t="b">
        <v>0</v>
      </c>
      <c r="S4831">
        <v>72</v>
      </c>
      <c r="T4831">
        <v>0</v>
      </c>
      <c r="V4831" t="s">
        <v>103</v>
      </c>
    </row>
    <row r="4832" spans="1:22" x14ac:dyDescent="0.2">
      <c r="A4832" s="1">
        <v>32831</v>
      </c>
      <c r="B4832">
        <v>1989</v>
      </c>
      <c r="C4832">
        <f>_xlfn.MAXIFS(Table1[ScheduleWeekWritten],Table1[ScheduleSeason],Table1[[#This Row],[ScheduleSeason]])</f>
        <v>16</v>
      </c>
      <c r="D4832">
        <v>11</v>
      </c>
      <c r="E4832" cm="1">
        <f t="array" ref="E4832">_xlfn.XLOOKUP(Table1[[#This Row],[ScheduleWeekWritten]],Table3[Game],100+Table3[Increase],Table1[[#This Row],[ScheduleWeekWritten]])</f>
        <v>11</v>
      </c>
      <c r="F4832" t="b">
        <v>0</v>
      </c>
      <c r="G4832" t="s">
        <v>39</v>
      </c>
      <c r="H4832">
        <v>37</v>
      </c>
      <c r="I4832">
        <v>14</v>
      </c>
      <c r="J4832" t="s">
        <v>145</v>
      </c>
      <c r="K4832" t="s">
        <v>40</v>
      </c>
      <c r="L4832" t="str">
        <f>_xlfn.XLOOKUP(Table1[[#This Row],[TeamFavoriteID]],Table2[team_id],Table2[team_name],_xlfn.XLOOKUP(Table1[[#This Row],[TeamFavoriteID]],Table2[team_id_pfr],Table2[team_name],"Even"))</f>
        <v>Los Angeles Rams</v>
      </c>
      <c r="M4832">
        <v>-10.5</v>
      </c>
      <c r="N4832">
        <f>IF(Table1[[#This Row],[TeamFavorite]]=Table1[[#This Row],[TeamHome]],Table1[[#This Row],[ScoreAway]]-Table1[[#This Row],[ScoreHome]],Table1[[#This Row],[ScoreHome]]-Table1[[#This Row],[ScoreAway]])</f>
        <v>-23</v>
      </c>
      <c r="O4832">
        <f>IF(Table1[[#This Row],[SpreadActual]]&lt;Table1[[#This Row],[SpreadFavorite]],1,0)</f>
        <v>1</v>
      </c>
      <c r="P4832">
        <v>43</v>
      </c>
      <c r="Q4832" t="s">
        <v>135</v>
      </c>
      <c r="R4832" t="b">
        <v>0</v>
      </c>
      <c r="S4832">
        <v>72</v>
      </c>
      <c r="T4832">
        <v>6</v>
      </c>
      <c r="U4832">
        <v>21</v>
      </c>
    </row>
    <row r="4833" spans="1:22" x14ac:dyDescent="0.2">
      <c r="A4833" s="1">
        <v>32831</v>
      </c>
      <c r="B4833">
        <v>1989</v>
      </c>
      <c r="C4833">
        <f>_xlfn.MAXIFS(Table1[ScheduleWeekWritten],Table1[ScheduleSeason],Table1[[#This Row],[ScheduleSeason]])</f>
        <v>16</v>
      </c>
      <c r="D4833">
        <v>11</v>
      </c>
      <c r="E4833" cm="1">
        <f t="array" ref="E4833">_xlfn.XLOOKUP(Table1[[#This Row],[ScheduleWeekWritten]],Table3[Game],100+Table3[Increase],Table1[[#This Row],[ScheduleWeekWritten]])</f>
        <v>11</v>
      </c>
      <c r="F4833" t="b">
        <v>0</v>
      </c>
      <c r="G4833" t="s">
        <v>115</v>
      </c>
      <c r="H4833">
        <v>33</v>
      </c>
      <c r="I4833">
        <v>24</v>
      </c>
      <c r="J4833" t="s">
        <v>28</v>
      </c>
      <c r="K4833" t="s">
        <v>43</v>
      </c>
      <c r="L4833" t="str">
        <f>_xlfn.XLOOKUP(Table1[[#This Row],[TeamFavoriteID]],Table2[team_id],Table2[team_name],_xlfn.XLOOKUP(Table1[[#This Row],[TeamFavoriteID]],Table2[team_id_pfr],Table2[team_name],"Even"))</f>
        <v>Buffalo Bills</v>
      </c>
      <c r="M4833">
        <v>-5.5</v>
      </c>
      <c r="N4833">
        <f>IF(Table1[[#This Row],[TeamFavorite]]=Table1[[#This Row],[TeamHome]],Table1[[#This Row],[ScoreAway]]-Table1[[#This Row],[ScoreHome]],Table1[[#This Row],[ScoreHome]]-Table1[[#This Row],[ScoreAway]])</f>
        <v>9</v>
      </c>
      <c r="O4833">
        <f>IF(Table1[[#This Row],[SpreadActual]]&lt;Table1[[#This Row],[SpreadFavorite]],1,0)</f>
        <v>0</v>
      </c>
      <c r="P4833">
        <v>42.5</v>
      </c>
      <c r="Q4833" t="s">
        <v>116</v>
      </c>
      <c r="R4833" t="b">
        <v>0</v>
      </c>
      <c r="S4833">
        <v>34</v>
      </c>
      <c r="T4833">
        <v>14</v>
      </c>
      <c r="U4833">
        <v>46</v>
      </c>
    </row>
    <row r="4834" spans="1:22" x14ac:dyDescent="0.2">
      <c r="A4834" s="1">
        <v>32831</v>
      </c>
      <c r="B4834">
        <v>1989</v>
      </c>
      <c r="C4834">
        <f>_xlfn.MAXIFS(Table1[ScheduleWeekWritten],Table1[ScheduleSeason],Table1[[#This Row],[ScheduleSeason]])</f>
        <v>16</v>
      </c>
      <c r="D4834">
        <v>11</v>
      </c>
      <c r="E4834" cm="1">
        <f t="array" ref="E4834">_xlfn.XLOOKUP(Table1[[#This Row],[ScheduleWeekWritten]],Table3[Game],100+Table3[Increase],Table1[[#This Row],[ScheduleWeekWritten]])</f>
        <v>11</v>
      </c>
      <c r="F4834" t="b">
        <v>0</v>
      </c>
      <c r="G4834" t="s">
        <v>50</v>
      </c>
      <c r="H4834">
        <v>15</v>
      </c>
      <c r="I4834">
        <v>3</v>
      </c>
      <c r="J4834" t="s">
        <v>128</v>
      </c>
      <c r="K4834" t="s">
        <v>90</v>
      </c>
      <c r="L4834" t="str">
        <f>_xlfn.XLOOKUP(Table1[[#This Row],[TeamFavoriteID]],Table2[team_id],Table2[team_name],_xlfn.XLOOKUP(Table1[[#This Row],[TeamFavoriteID]],Table2[team_id_pfr],Table2[team_name],"Even"))</f>
        <v>New York Giants</v>
      </c>
      <c r="M4834">
        <v>-10</v>
      </c>
      <c r="N4834">
        <f>IF(Table1[[#This Row],[TeamFavorite]]=Table1[[#This Row],[TeamHome]],Table1[[#This Row],[ScoreAway]]-Table1[[#This Row],[ScoreHome]],Table1[[#This Row],[ScoreHome]]-Table1[[#This Row],[ScoreAway]])</f>
        <v>-12</v>
      </c>
      <c r="O4834">
        <f>IF(Table1[[#This Row],[SpreadActual]]&lt;Table1[[#This Row],[SpreadFavorite]],1,0)</f>
        <v>1</v>
      </c>
      <c r="P4834">
        <v>37.5</v>
      </c>
      <c r="Q4834" t="s">
        <v>126</v>
      </c>
      <c r="R4834" t="b">
        <v>0</v>
      </c>
      <c r="S4834">
        <v>35</v>
      </c>
      <c r="T4834">
        <v>17</v>
      </c>
      <c r="U4834">
        <v>47</v>
      </c>
    </row>
    <row r="4835" spans="1:22" x14ac:dyDescent="0.2">
      <c r="A4835" s="1">
        <v>32831</v>
      </c>
      <c r="B4835">
        <v>1989</v>
      </c>
      <c r="C4835">
        <f>_xlfn.MAXIFS(Table1[ScheduleWeekWritten],Table1[ScheduleSeason],Table1[[#This Row],[ScheduleSeason]])</f>
        <v>16</v>
      </c>
      <c r="D4835">
        <v>11</v>
      </c>
      <c r="E4835" cm="1">
        <f t="array" ref="E4835">_xlfn.XLOOKUP(Table1[[#This Row],[ScheduleWeekWritten]],Table3[Game],100+Table3[Increase],Table1[[#This Row],[ScheduleWeekWritten]])</f>
        <v>11</v>
      </c>
      <c r="F4835" t="b">
        <v>0</v>
      </c>
      <c r="G4835" t="s">
        <v>58</v>
      </c>
      <c r="H4835">
        <v>10</v>
      </c>
      <c r="I4835">
        <v>9</v>
      </c>
      <c r="J4835" t="s">
        <v>54</v>
      </c>
      <c r="K4835" t="s">
        <v>55</v>
      </c>
      <c r="L4835" t="str">
        <f>_xlfn.XLOOKUP(Table1[[#This Row],[TeamFavoriteID]],Table2[team_id],Table2[team_name],_xlfn.XLOOKUP(Table1[[#This Row],[TeamFavoriteID]],Table2[team_id_pfr],Table2[team_name],"Even"))</f>
        <v>Minnesota Vikings</v>
      </c>
      <c r="M4835">
        <v>-1</v>
      </c>
      <c r="N4835">
        <f>IF(Table1[[#This Row],[TeamFavorite]]=Table1[[#This Row],[TeamHome]],Table1[[#This Row],[ScoreAway]]-Table1[[#This Row],[ScoreHome]],Table1[[#This Row],[ScoreHome]]-Table1[[#This Row],[ScoreAway]])</f>
        <v>1</v>
      </c>
      <c r="O4835">
        <f>IF(Table1[[#This Row],[SpreadActual]]&lt;Table1[[#This Row],[SpreadFavorite]],1,0)</f>
        <v>0</v>
      </c>
      <c r="P4835">
        <v>39</v>
      </c>
      <c r="Q4835" t="s">
        <v>112</v>
      </c>
      <c r="R4835" t="b">
        <v>0</v>
      </c>
      <c r="S4835">
        <v>33</v>
      </c>
      <c r="T4835">
        <v>12</v>
      </c>
      <c r="U4835">
        <v>69</v>
      </c>
    </row>
    <row r="4836" spans="1:22" x14ac:dyDescent="0.2">
      <c r="A4836" s="1">
        <v>32831</v>
      </c>
      <c r="B4836">
        <v>1989</v>
      </c>
      <c r="C4836">
        <f>_xlfn.MAXIFS(Table1[ScheduleWeekWritten],Table1[ScheduleSeason],Table1[[#This Row],[ScheduleSeason]])</f>
        <v>16</v>
      </c>
      <c r="D4836">
        <v>11</v>
      </c>
      <c r="E4836" cm="1">
        <f t="array" ref="E4836">_xlfn.XLOOKUP(Table1[[#This Row],[ScheduleWeekWritten]],Table3[Game],100+Table3[Increase],Table1[[#This Row],[ScheduleWeekWritten]])</f>
        <v>11</v>
      </c>
      <c r="F4836" t="b">
        <v>0</v>
      </c>
      <c r="G4836" t="s">
        <v>49</v>
      </c>
      <c r="H4836">
        <v>20</v>
      </c>
      <c r="I4836">
        <v>17</v>
      </c>
      <c r="J4836" t="s">
        <v>27</v>
      </c>
      <c r="K4836" t="s">
        <v>51</v>
      </c>
      <c r="L4836" t="str">
        <f>_xlfn.XLOOKUP(Table1[[#This Row],[TeamFavoriteID]],Table2[team_id],Table2[team_name],_xlfn.XLOOKUP(Table1[[#This Row],[TeamFavoriteID]],Table2[team_id_pfr],Table2[team_name],"Even"))</f>
        <v>Pittsburgh Steelers</v>
      </c>
      <c r="M4836">
        <v>-3</v>
      </c>
      <c r="N4836">
        <f>IF(Table1[[#This Row],[TeamFavorite]]=Table1[[#This Row],[TeamHome]],Table1[[#This Row],[ScoreAway]]-Table1[[#This Row],[ScoreHome]],Table1[[#This Row],[ScoreHome]]-Table1[[#This Row],[ScoreAway]])</f>
        <v>-3</v>
      </c>
      <c r="O4836">
        <f>IF(Table1[[#This Row],[SpreadActual]]&lt;Table1[[#This Row],[SpreadFavorite]],1,0)</f>
        <v>0</v>
      </c>
      <c r="P4836">
        <v>37</v>
      </c>
      <c r="Q4836" t="s">
        <v>113</v>
      </c>
      <c r="R4836" t="b">
        <v>0</v>
      </c>
      <c r="S4836">
        <v>28</v>
      </c>
      <c r="T4836">
        <v>12</v>
      </c>
      <c r="U4836">
        <v>60</v>
      </c>
    </row>
    <row r="4837" spans="1:22" x14ac:dyDescent="0.2">
      <c r="A4837" s="1">
        <v>32831</v>
      </c>
      <c r="B4837">
        <v>1989</v>
      </c>
      <c r="C4837">
        <f>_xlfn.MAXIFS(Table1[ScheduleWeekWritten],Table1[ScheduleSeason],Table1[[#This Row],[ScheduleSeason]])</f>
        <v>16</v>
      </c>
      <c r="D4837">
        <v>11</v>
      </c>
      <c r="E4837" cm="1">
        <f t="array" ref="E4837">_xlfn.XLOOKUP(Table1[[#This Row],[ScheduleWeekWritten]],Table3[Game],100+Table3[Increase],Table1[[#This Row],[ScheduleWeekWritten]])</f>
        <v>11</v>
      </c>
      <c r="F4837" t="b">
        <v>0</v>
      </c>
      <c r="G4837" t="s">
        <v>53</v>
      </c>
      <c r="H4837">
        <v>17</v>
      </c>
      <c r="I4837">
        <v>21</v>
      </c>
      <c r="J4837" t="s">
        <v>33</v>
      </c>
      <c r="K4837" t="s">
        <v>87</v>
      </c>
      <c r="L4837" t="str">
        <f>_xlfn.XLOOKUP(Table1[[#This Row],[TeamFavoriteID]],Table2[team_id],Table2[team_name],_xlfn.XLOOKUP(Table1[[#This Row],[TeamFavoriteID]],Table2[team_id_pfr],Table2[team_name],"Even"))</f>
        <v>San Francisco 49ers</v>
      </c>
      <c r="M4837">
        <v>-10.5</v>
      </c>
      <c r="N4837">
        <f>IF(Table1[[#This Row],[TeamFavorite]]=Table1[[#This Row],[TeamHome]],Table1[[#This Row],[ScoreAway]]-Table1[[#This Row],[ScoreHome]],Table1[[#This Row],[ScoreHome]]-Table1[[#This Row],[ScoreAway]])</f>
        <v>4</v>
      </c>
      <c r="O4837">
        <f>IF(Table1[[#This Row],[SpreadActual]]&lt;Table1[[#This Row],[SpreadFavorite]],1,0)</f>
        <v>0</v>
      </c>
      <c r="P4837">
        <v>46</v>
      </c>
      <c r="Q4837" t="s">
        <v>118</v>
      </c>
      <c r="R4837" t="b">
        <v>0</v>
      </c>
      <c r="S4837">
        <v>59</v>
      </c>
      <c r="T4837">
        <v>4</v>
      </c>
      <c r="U4837">
        <v>70</v>
      </c>
    </row>
    <row r="4838" spans="1:22" x14ac:dyDescent="0.2">
      <c r="A4838" s="1">
        <v>32832</v>
      </c>
      <c r="B4838">
        <v>1989</v>
      </c>
      <c r="C4838">
        <f>_xlfn.MAXIFS(Table1[ScheduleWeekWritten],Table1[ScheduleSeason],Table1[[#This Row],[ScheduleSeason]])</f>
        <v>16</v>
      </c>
      <c r="D4838">
        <v>11</v>
      </c>
      <c r="E4838" cm="1">
        <f t="array" ref="E4838">_xlfn.XLOOKUP(Table1[[#This Row],[ScheduleWeekWritten]],Table3[Game],100+Table3[Increase],Table1[[#This Row],[ScheduleWeekWritten]])</f>
        <v>11</v>
      </c>
      <c r="F4838" t="b">
        <v>0</v>
      </c>
      <c r="G4838" t="s">
        <v>61</v>
      </c>
      <c r="H4838">
        <v>10</v>
      </c>
      <c r="I4838">
        <v>14</v>
      </c>
      <c r="J4838" t="s">
        <v>24</v>
      </c>
      <c r="K4838" t="s">
        <v>85</v>
      </c>
      <c r="L4838" t="str">
        <f>_xlfn.XLOOKUP(Table1[[#This Row],[TeamFavoriteID]],Table2[team_id],Table2[team_name],_xlfn.XLOOKUP(Table1[[#This Row],[TeamFavoriteID]],Table2[team_id_pfr],Table2[team_name],"Even"))</f>
        <v>Washington Commanders</v>
      </c>
      <c r="M4838">
        <v>-1.5</v>
      </c>
      <c r="N4838">
        <f>IF(Table1[[#This Row],[TeamFavorite]]=Table1[[#This Row],[TeamHome]],Table1[[#This Row],[ScoreAway]]-Table1[[#This Row],[ScoreHome]],Table1[[#This Row],[ScoreHome]]-Table1[[#This Row],[ScoreAway]])</f>
        <v>-4</v>
      </c>
      <c r="O4838">
        <f>IF(Table1[[#This Row],[SpreadActual]]&lt;Table1[[#This Row],[SpreadFavorite]],1,0)</f>
        <v>1</v>
      </c>
      <c r="P4838">
        <v>42</v>
      </c>
      <c r="Q4838" t="s">
        <v>64</v>
      </c>
      <c r="R4838" t="b">
        <v>0</v>
      </c>
      <c r="S4838">
        <v>51</v>
      </c>
      <c r="T4838">
        <v>15</v>
      </c>
      <c r="U4838">
        <v>43</v>
      </c>
    </row>
    <row r="4839" spans="1:22" x14ac:dyDescent="0.2">
      <c r="A4839" s="1">
        <v>32835</v>
      </c>
      <c r="B4839">
        <v>1989</v>
      </c>
      <c r="C4839">
        <f>_xlfn.MAXIFS(Table1[ScheduleWeekWritten],Table1[ScheduleSeason],Table1[[#This Row],[ScheduleSeason]])</f>
        <v>16</v>
      </c>
      <c r="D4839">
        <v>12</v>
      </c>
      <c r="E4839" cm="1">
        <f t="array" ref="E4839">_xlfn.XLOOKUP(Table1[[#This Row],[ScheduleWeekWritten]],Table3[Game],100+Table3[Increase],Table1[[#This Row],[ScheduleWeekWritten]])</f>
        <v>12</v>
      </c>
      <c r="F4839" t="b">
        <v>0</v>
      </c>
      <c r="G4839" t="s">
        <v>67</v>
      </c>
      <c r="H4839">
        <v>0</v>
      </c>
      <c r="I4839">
        <v>27</v>
      </c>
      <c r="J4839" t="s">
        <v>58</v>
      </c>
      <c r="K4839" t="s">
        <v>77</v>
      </c>
      <c r="L4839" t="str">
        <f>_xlfn.XLOOKUP(Table1[[#This Row],[TeamFavoriteID]],Table2[team_id],Table2[team_name],_xlfn.XLOOKUP(Table1[[#This Row],[TeamFavoriteID]],Table2[team_id_pfr],Table2[team_name],"Even"))</f>
        <v>Philadelphia Eagles</v>
      </c>
      <c r="M4839">
        <v>-6</v>
      </c>
      <c r="N4839">
        <f>IF(Table1[[#This Row],[TeamFavorite]]=Table1[[#This Row],[TeamHome]],Table1[[#This Row],[ScoreAway]]-Table1[[#This Row],[ScoreHome]],Table1[[#This Row],[ScoreHome]]-Table1[[#This Row],[ScoreAway]])</f>
        <v>-27</v>
      </c>
      <c r="O4839">
        <f>IF(Table1[[#This Row],[SpreadActual]]&lt;Table1[[#This Row],[SpreadFavorite]],1,0)</f>
        <v>1</v>
      </c>
      <c r="P4839">
        <v>39</v>
      </c>
      <c r="Q4839" t="s">
        <v>119</v>
      </c>
      <c r="R4839" t="b">
        <v>0</v>
      </c>
      <c r="S4839">
        <v>42</v>
      </c>
      <c r="T4839">
        <v>14</v>
      </c>
      <c r="U4839">
        <v>50</v>
      </c>
    </row>
    <row r="4840" spans="1:22" x14ac:dyDescent="0.2">
      <c r="A4840" s="1">
        <v>32835</v>
      </c>
      <c r="B4840">
        <v>1989</v>
      </c>
      <c r="C4840">
        <f>_xlfn.MAXIFS(Table1[ScheduleWeekWritten],Table1[ScheduleSeason],Table1[[#This Row],[ScheduleSeason]])</f>
        <v>16</v>
      </c>
      <c r="D4840">
        <v>12</v>
      </c>
      <c r="E4840" cm="1">
        <f t="array" ref="E4840">_xlfn.XLOOKUP(Table1[[#This Row],[ScheduleWeekWritten]],Table3[Game],100+Table3[Increase],Table1[[#This Row],[ScheduleWeekWritten]])</f>
        <v>12</v>
      </c>
      <c r="F4840" t="b">
        <v>0</v>
      </c>
      <c r="G4840" t="s">
        <v>45</v>
      </c>
      <c r="H4840">
        <v>13</v>
      </c>
      <c r="I4840">
        <v>10</v>
      </c>
      <c r="J4840" t="s">
        <v>62</v>
      </c>
      <c r="K4840" t="s">
        <v>63</v>
      </c>
      <c r="L4840" t="str">
        <f>_xlfn.XLOOKUP(Table1[[#This Row],[TeamFavoriteID]],Table2[team_id],Table2[team_name],_xlfn.XLOOKUP(Table1[[#This Row],[TeamFavoriteID]],Table2[team_id_pfr],Table2[team_name],"Even"))</f>
        <v>Cleveland Browns</v>
      </c>
      <c r="M4840">
        <v>-7</v>
      </c>
      <c r="N4840">
        <f>IF(Table1[[#This Row],[TeamFavorite]]=Table1[[#This Row],[TeamHome]],Table1[[#This Row],[ScoreAway]]-Table1[[#This Row],[ScoreHome]],Table1[[#This Row],[ScoreHome]]-Table1[[#This Row],[ScoreAway]])</f>
        <v>3</v>
      </c>
      <c r="O4840">
        <f>IF(Table1[[#This Row],[SpreadActual]]&lt;Table1[[#This Row],[SpreadFavorite]],1,0)</f>
        <v>0</v>
      </c>
      <c r="P4840">
        <v>41</v>
      </c>
      <c r="Q4840" t="s">
        <v>125</v>
      </c>
      <c r="R4840" t="b">
        <v>0</v>
      </c>
      <c r="S4840">
        <v>72</v>
      </c>
      <c r="T4840">
        <v>0</v>
      </c>
      <c r="V4840" t="s">
        <v>103</v>
      </c>
    </row>
    <row r="4841" spans="1:22" x14ac:dyDescent="0.2">
      <c r="A4841" s="1">
        <v>32838</v>
      </c>
      <c r="B4841">
        <v>1989</v>
      </c>
      <c r="C4841">
        <f>_xlfn.MAXIFS(Table1[ScheduleWeekWritten],Table1[ScheduleSeason],Table1[[#This Row],[ScheduleSeason]])</f>
        <v>16</v>
      </c>
      <c r="D4841">
        <v>12</v>
      </c>
      <c r="E4841" cm="1">
        <f t="array" ref="E4841">_xlfn.XLOOKUP(Table1[[#This Row],[ScheduleWeekWritten]],Table3[Game],100+Table3[Increase],Table1[[#This Row],[ScheduleWeekWritten]])</f>
        <v>12</v>
      </c>
      <c r="F4841" t="b">
        <v>0</v>
      </c>
      <c r="G4841" t="s">
        <v>28</v>
      </c>
      <c r="H4841">
        <v>24</v>
      </c>
      <c r="I4841">
        <v>7</v>
      </c>
      <c r="J4841" t="s">
        <v>101</v>
      </c>
      <c r="K4841" t="s">
        <v>43</v>
      </c>
      <c r="L4841" t="str">
        <f>_xlfn.XLOOKUP(Table1[[#This Row],[TeamFavoriteID]],Table2[team_id],Table2[team_name],_xlfn.XLOOKUP(Table1[[#This Row],[TeamFavoriteID]],Table2[team_id_pfr],Table2[team_name],"Even"))</f>
        <v>Buffalo Bills</v>
      </c>
      <c r="M4841">
        <v>-3.5</v>
      </c>
      <c r="N4841">
        <f>IF(Table1[[#This Row],[TeamFavorite]]=Table1[[#This Row],[TeamHome]],Table1[[#This Row],[ScoreAway]]-Table1[[#This Row],[ScoreHome]],Table1[[#This Row],[ScoreHome]]-Table1[[#This Row],[ScoreAway]])</f>
        <v>-17</v>
      </c>
      <c r="O4841">
        <f>IF(Table1[[#This Row],[SpreadActual]]&lt;Table1[[#This Row],[SpreadFavorite]],1,0)</f>
        <v>1</v>
      </c>
      <c r="P4841">
        <v>41</v>
      </c>
      <c r="Q4841" t="s">
        <v>123</v>
      </c>
      <c r="R4841" t="b">
        <v>0</v>
      </c>
      <c r="S4841">
        <v>41</v>
      </c>
      <c r="T4841">
        <v>18</v>
      </c>
      <c r="U4841">
        <v>81</v>
      </c>
    </row>
    <row r="4842" spans="1:22" x14ac:dyDescent="0.2">
      <c r="A4842" s="1">
        <v>32838</v>
      </c>
      <c r="B4842">
        <v>1989</v>
      </c>
      <c r="C4842">
        <f>_xlfn.MAXIFS(Table1[ScheduleWeekWritten],Table1[ScheduleSeason],Table1[[#This Row],[ScheduleSeason]])</f>
        <v>16</v>
      </c>
      <c r="D4842">
        <v>12</v>
      </c>
      <c r="E4842" cm="1">
        <f t="array" ref="E4842">_xlfn.XLOOKUP(Table1[[#This Row],[ScheduleWeekWritten]],Table3[Game],100+Table3[Increase],Table1[[#This Row],[ScheduleWeekWritten]])</f>
        <v>12</v>
      </c>
      <c r="F4842" t="b">
        <v>0</v>
      </c>
      <c r="G4842" t="s">
        <v>24</v>
      </c>
      <c r="H4842">
        <v>41</v>
      </c>
      <c r="I4842">
        <v>14</v>
      </c>
      <c r="J4842" t="s">
        <v>128</v>
      </c>
      <c r="K4842" t="s">
        <v>88</v>
      </c>
      <c r="L4842" t="str">
        <f>_xlfn.XLOOKUP(Table1[[#This Row],[TeamFavoriteID]],Table2[team_id],Table2[team_name],_xlfn.XLOOKUP(Table1[[#This Row],[TeamFavoriteID]],Table2[team_id_pfr],Table2[team_name],"Even"))</f>
        <v>Denver Broncos</v>
      </c>
      <c r="M4842">
        <v>-9</v>
      </c>
      <c r="N4842">
        <f>IF(Table1[[#This Row],[TeamFavorite]]=Table1[[#This Row],[TeamHome]],Table1[[#This Row],[ScoreAway]]-Table1[[#This Row],[ScoreHome]],Table1[[#This Row],[ScoreHome]]-Table1[[#This Row],[ScoreAway]])</f>
        <v>-27</v>
      </c>
      <c r="O4842">
        <f>IF(Table1[[#This Row],[SpreadActual]]&lt;Table1[[#This Row],[SpreadFavorite]],1,0)</f>
        <v>1</v>
      </c>
      <c r="P4842">
        <v>37</v>
      </c>
      <c r="Q4842" t="s">
        <v>71</v>
      </c>
      <c r="R4842" t="b">
        <v>0</v>
      </c>
      <c r="S4842">
        <v>40</v>
      </c>
      <c r="T4842">
        <v>11</v>
      </c>
      <c r="U4842">
        <v>60</v>
      </c>
    </row>
    <row r="4843" spans="1:22" x14ac:dyDescent="0.2">
      <c r="A4843" s="1">
        <v>32838</v>
      </c>
      <c r="B4843">
        <v>1989</v>
      </c>
      <c r="C4843">
        <f>_xlfn.MAXIFS(Table1[ScheduleWeekWritten],Table1[ScheduleSeason],Table1[[#This Row],[ScheduleSeason]])</f>
        <v>16</v>
      </c>
      <c r="D4843">
        <v>12</v>
      </c>
      <c r="E4843" cm="1">
        <f t="array" ref="E4843">_xlfn.XLOOKUP(Table1[[#This Row],[ScheduleWeekWritten]],Table3[Game],100+Table3[Increase],Table1[[#This Row],[ScheduleWeekWritten]])</f>
        <v>12</v>
      </c>
      <c r="F4843" t="b">
        <v>0</v>
      </c>
      <c r="G4843" t="s">
        <v>33</v>
      </c>
      <c r="H4843">
        <v>20</v>
      </c>
      <c r="I4843">
        <v>19</v>
      </c>
      <c r="J4843" t="s">
        <v>54</v>
      </c>
      <c r="K4843" t="s">
        <v>55</v>
      </c>
      <c r="L4843" t="str">
        <f>_xlfn.XLOOKUP(Table1[[#This Row],[TeamFavoriteID]],Table2[team_id],Table2[team_name],_xlfn.XLOOKUP(Table1[[#This Row],[TeamFavoriteID]],Table2[team_id_pfr],Table2[team_name],"Even"))</f>
        <v>Minnesota Vikings</v>
      </c>
      <c r="M4843">
        <v>-3</v>
      </c>
      <c r="N4843">
        <f>IF(Table1[[#This Row],[TeamFavorite]]=Table1[[#This Row],[TeamHome]],Table1[[#This Row],[ScoreAway]]-Table1[[#This Row],[ScoreHome]],Table1[[#This Row],[ScoreHome]]-Table1[[#This Row],[ScoreAway]])</f>
        <v>1</v>
      </c>
      <c r="O4843">
        <f>IF(Table1[[#This Row],[SpreadActual]]&lt;Table1[[#This Row],[SpreadFavorite]],1,0)</f>
        <v>0</v>
      </c>
      <c r="P4843">
        <v>38</v>
      </c>
      <c r="Q4843" t="s">
        <v>36</v>
      </c>
      <c r="R4843" t="b">
        <v>0</v>
      </c>
      <c r="S4843">
        <v>36</v>
      </c>
      <c r="T4843">
        <v>9</v>
      </c>
      <c r="U4843">
        <v>71</v>
      </c>
    </row>
    <row r="4844" spans="1:22" x14ac:dyDescent="0.2">
      <c r="A4844" s="1">
        <v>32838</v>
      </c>
      <c r="B4844">
        <v>1989</v>
      </c>
      <c r="C4844">
        <f>_xlfn.MAXIFS(Table1[ScheduleWeekWritten],Table1[ScheduleSeason],Table1[[#This Row],[ScheduleSeason]])</f>
        <v>16</v>
      </c>
      <c r="D4844">
        <v>12</v>
      </c>
      <c r="E4844" cm="1">
        <f t="array" ref="E4844">_xlfn.XLOOKUP(Table1[[#This Row],[ScheduleWeekWritten]],Table3[Game],100+Table3[Increase],Table1[[#This Row],[ScheduleWeekWritten]])</f>
        <v>12</v>
      </c>
      <c r="F4844" t="b">
        <v>0</v>
      </c>
      <c r="G4844" t="s">
        <v>140</v>
      </c>
      <c r="H4844">
        <v>10</v>
      </c>
      <c r="I4844">
        <v>6</v>
      </c>
      <c r="J4844" t="s">
        <v>27</v>
      </c>
      <c r="K4844" t="s">
        <v>72</v>
      </c>
      <c r="L4844" t="str">
        <f>_xlfn.XLOOKUP(Table1[[#This Row],[TeamFavoriteID]],Table2[team_id],Table2[team_name],_xlfn.XLOOKUP(Table1[[#This Row],[TeamFavoriteID]],Table2[team_id_pfr],Table2[team_name],"Even"))</f>
        <v>Baltimore Colts</v>
      </c>
      <c r="M4844">
        <v>-5.5</v>
      </c>
      <c r="N4844">
        <f>IF(Table1[[#This Row],[TeamFavorite]]=Table1[[#This Row],[TeamHome]],Table1[[#This Row],[ScoreAway]]-Table1[[#This Row],[ScoreHome]],Table1[[#This Row],[ScoreHome]]-Table1[[#This Row],[ScoreAway]])</f>
        <v>4</v>
      </c>
      <c r="O4844">
        <f>IF(Table1[[#This Row],[SpreadActual]]&lt;Table1[[#This Row],[SpreadFavorite]],1,0)</f>
        <v>0</v>
      </c>
      <c r="P4844">
        <v>37</v>
      </c>
      <c r="Q4844" t="s">
        <v>141</v>
      </c>
      <c r="R4844" t="b">
        <v>0</v>
      </c>
      <c r="S4844">
        <v>72</v>
      </c>
      <c r="T4844">
        <v>0</v>
      </c>
      <c r="V4844" t="s">
        <v>103</v>
      </c>
    </row>
    <row r="4845" spans="1:22" x14ac:dyDescent="0.2">
      <c r="A4845" s="1">
        <v>32838</v>
      </c>
      <c r="B4845">
        <v>1989</v>
      </c>
      <c r="C4845">
        <f>_xlfn.MAXIFS(Table1[ScheduleWeekWritten],Table1[ScheduleSeason],Table1[[#This Row],[ScheduleSeason]])</f>
        <v>16</v>
      </c>
      <c r="D4845">
        <v>12</v>
      </c>
      <c r="E4845" cm="1">
        <f t="array" ref="E4845">_xlfn.XLOOKUP(Table1[[#This Row],[ScheduleWeekWritten]],Table3[Game],100+Table3[Increase],Table1[[#This Row],[ScheduleWeekWritten]])</f>
        <v>12</v>
      </c>
      <c r="F4845" t="b">
        <v>0</v>
      </c>
      <c r="G4845" t="s">
        <v>42</v>
      </c>
      <c r="H4845">
        <v>34</v>
      </c>
      <c r="I4845">
        <v>0</v>
      </c>
      <c r="J4845" t="s">
        <v>23</v>
      </c>
      <c r="K4845" t="s">
        <v>25</v>
      </c>
      <c r="L4845" t="str">
        <f>_xlfn.XLOOKUP(Table1[[#This Row],[TeamFavoriteID]],Table2[team_id],Table2[team_name],_xlfn.XLOOKUP(Table1[[#This Row],[TeamFavoriteID]],Table2[team_id_pfr],Table2[team_name],"Even"))</f>
        <v>Houston Oilers</v>
      </c>
      <c r="M4845">
        <v>-1.5</v>
      </c>
      <c r="N4845">
        <f>IF(Table1[[#This Row],[TeamFavorite]]=Table1[[#This Row],[TeamHome]],Table1[[#This Row],[ScoreAway]]-Table1[[#This Row],[ScoreHome]],Table1[[#This Row],[ScoreHome]]-Table1[[#This Row],[ScoreAway]])</f>
        <v>34</v>
      </c>
      <c r="O4845">
        <f>IF(Table1[[#This Row],[SpreadActual]]&lt;Table1[[#This Row],[SpreadFavorite]],1,0)</f>
        <v>0</v>
      </c>
      <c r="P4845">
        <v>39</v>
      </c>
      <c r="Q4845" t="s">
        <v>117</v>
      </c>
      <c r="R4845" t="b">
        <v>0</v>
      </c>
      <c r="S4845">
        <v>42</v>
      </c>
      <c r="T4845">
        <v>10</v>
      </c>
      <c r="U4845">
        <v>67</v>
      </c>
    </row>
    <row r="4846" spans="1:22" x14ac:dyDescent="0.2">
      <c r="A4846" s="1">
        <v>32838</v>
      </c>
      <c r="B4846">
        <v>1989</v>
      </c>
      <c r="C4846">
        <f>_xlfn.MAXIFS(Table1[ScheduleWeekWritten],Table1[ScheduleSeason],Table1[[#This Row],[ScheduleSeason]])</f>
        <v>16</v>
      </c>
      <c r="D4846">
        <v>12</v>
      </c>
      <c r="E4846" cm="1">
        <f t="array" ref="E4846">_xlfn.XLOOKUP(Table1[[#This Row],[ScheduleWeekWritten]],Table3[Game],100+Table3[Increase],Table1[[#This Row],[ScheduleWeekWritten]])</f>
        <v>12</v>
      </c>
      <c r="F4846" t="b">
        <v>0</v>
      </c>
      <c r="G4846" t="s">
        <v>138</v>
      </c>
      <c r="H4846">
        <v>24</v>
      </c>
      <c r="I4846">
        <v>21</v>
      </c>
      <c r="J4846" t="s">
        <v>115</v>
      </c>
      <c r="K4846" t="s">
        <v>21</v>
      </c>
      <c r="L4846" t="str">
        <f>_xlfn.XLOOKUP(Table1[[#This Row],[TeamFavoriteID]],Table2[team_id],Table2[team_name],_xlfn.XLOOKUP(Table1[[#This Row],[TeamFavoriteID]],Table2[team_id_pfr],Table2[team_name],"Even"))</f>
        <v>Las Vegas Raiders</v>
      </c>
      <c r="M4846">
        <v>-6.5</v>
      </c>
      <c r="N4846">
        <f>IF(Table1[[#This Row],[TeamFavorite]]=Table1[[#This Row],[TeamHome]],Table1[[#This Row],[ScoreAway]]-Table1[[#This Row],[ScoreHome]],Table1[[#This Row],[ScoreHome]]-Table1[[#This Row],[ScoreAway]])</f>
        <v>3</v>
      </c>
      <c r="O4846">
        <f>IF(Table1[[#This Row],[SpreadActual]]&lt;Table1[[#This Row],[SpreadFavorite]],1,0)</f>
        <v>0</v>
      </c>
      <c r="P4846">
        <v>42</v>
      </c>
      <c r="Q4846" t="s">
        <v>65</v>
      </c>
      <c r="R4846" t="b">
        <v>0</v>
      </c>
      <c r="S4846">
        <v>61</v>
      </c>
      <c r="T4846">
        <v>10</v>
      </c>
      <c r="U4846">
        <v>77</v>
      </c>
    </row>
    <row r="4847" spans="1:22" x14ac:dyDescent="0.2">
      <c r="A4847" s="1">
        <v>32838</v>
      </c>
      <c r="B4847">
        <v>1989</v>
      </c>
      <c r="C4847">
        <f>_xlfn.MAXIFS(Table1[ScheduleWeekWritten],Table1[ScheduleSeason],Table1[[#This Row],[ScheduleSeason]])</f>
        <v>16</v>
      </c>
      <c r="D4847">
        <v>12</v>
      </c>
      <c r="E4847" cm="1">
        <f t="array" ref="E4847">_xlfn.XLOOKUP(Table1[[#This Row],[ScheduleWeekWritten]],Table3[Game],100+Table3[Increase],Table1[[#This Row],[ScheduleWeekWritten]])</f>
        <v>12</v>
      </c>
      <c r="F4847" t="b">
        <v>0</v>
      </c>
      <c r="G4847" t="s">
        <v>19</v>
      </c>
      <c r="H4847">
        <v>14</v>
      </c>
      <c r="I4847">
        <v>34</v>
      </c>
      <c r="J4847" t="s">
        <v>49</v>
      </c>
      <c r="K4847" t="s">
        <v>91</v>
      </c>
      <c r="L4847" t="str">
        <f>_xlfn.XLOOKUP(Table1[[#This Row],[TeamFavoriteID]],Table2[team_id],Table2[team_name],_xlfn.XLOOKUP(Table1[[#This Row],[TeamFavoriteID]],Table2[team_id_pfr],Table2[team_name],"Even"))</f>
        <v>Miami Dolphins</v>
      </c>
      <c r="M4847">
        <v>-7.5</v>
      </c>
      <c r="N4847">
        <f>IF(Table1[[#This Row],[TeamFavorite]]=Table1[[#This Row],[TeamHome]],Table1[[#This Row],[ScoreAway]]-Table1[[#This Row],[ScoreHome]],Table1[[#This Row],[ScoreHome]]-Table1[[#This Row],[ScoreAway]])</f>
        <v>20</v>
      </c>
      <c r="O4847">
        <f>IF(Table1[[#This Row],[SpreadActual]]&lt;Table1[[#This Row],[SpreadFavorite]],1,0)</f>
        <v>0</v>
      </c>
      <c r="P4847">
        <v>41</v>
      </c>
      <c r="Q4847" t="s">
        <v>143</v>
      </c>
      <c r="R4847" t="b">
        <v>0</v>
      </c>
      <c r="S4847">
        <v>77</v>
      </c>
      <c r="T4847">
        <v>10</v>
      </c>
      <c r="U4847">
        <v>86</v>
      </c>
    </row>
    <row r="4848" spans="1:22" x14ac:dyDescent="0.2">
      <c r="A4848" s="1">
        <v>32838</v>
      </c>
      <c r="B4848">
        <v>1989</v>
      </c>
      <c r="C4848">
        <f>_xlfn.MAXIFS(Table1[ScheduleWeekWritten],Table1[ScheduleSeason],Table1[[#This Row],[ScheduleSeason]])</f>
        <v>16</v>
      </c>
      <c r="D4848">
        <v>12</v>
      </c>
      <c r="E4848" cm="1">
        <f t="array" ref="E4848">_xlfn.XLOOKUP(Table1[[#This Row],[ScheduleWeekWritten]],Table3[Game],100+Table3[Increase],Table1[[#This Row],[ScheduleWeekWritten]])</f>
        <v>12</v>
      </c>
      <c r="F4848" t="b">
        <v>0</v>
      </c>
      <c r="G4848" t="s">
        <v>95</v>
      </c>
      <c r="H4848">
        <v>17</v>
      </c>
      <c r="I4848">
        <v>20</v>
      </c>
      <c r="J4848" t="s">
        <v>39</v>
      </c>
      <c r="K4848" t="s">
        <v>89</v>
      </c>
      <c r="L4848" t="str">
        <f>_xlfn.XLOOKUP(Table1[[#This Row],[TeamFavoriteID]],Table2[team_id],Table2[team_name],_xlfn.XLOOKUP(Table1[[#This Row],[TeamFavoriteID]],Table2[team_id_pfr],Table2[team_name],"Even"))</f>
        <v>Even</v>
      </c>
      <c r="M4848">
        <v>0</v>
      </c>
      <c r="N4848">
        <f>IF(Table1[[#This Row],[TeamFavorite]]=Table1[[#This Row],[TeamHome]],Table1[[#This Row],[ScoreAway]]-Table1[[#This Row],[ScoreHome]],Table1[[#This Row],[ScoreHome]]-Table1[[#This Row],[ScoreAway]])</f>
        <v>-3</v>
      </c>
      <c r="O4848">
        <f>IF(Table1[[#This Row],[SpreadActual]]&lt;Table1[[#This Row],[SpreadFavorite]],1,0)</f>
        <v>1</v>
      </c>
      <c r="P4848">
        <v>43</v>
      </c>
      <c r="Q4848" t="s">
        <v>124</v>
      </c>
      <c r="R4848" t="b">
        <v>0</v>
      </c>
      <c r="S4848">
        <v>72</v>
      </c>
      <c r="T4848">
        <v>0</v>
      </c>
      <c r="V4848" t="s">
        <v>103</v>
      </c>
    </row>
    <row r="4849" spans="1:22" x14ac:dyDescent="0.2">
      <c r="A4849" s="1">
        <v>32838</v>
      </c>
      <c r="B4849">
        <v>1989</v>
      </c>
      <c r="C4849">
        <f>_xlfn.MAXIFS(Table1[ScheduleWeekWritten],Table1[ScheduleSeason],Table1[[#This Row],[ScheduleSeason]])</f>
        <v>16</v>
      </c>
      <c r="D4849">
        <v>12</v>
      </c>
      <c r="E4849" cm="1">
        <f t="array" ref="E4849">_xlfn.XLOOKUP(Table1[[#This Row],[ScheduleWeekWritten]],Table3[Game],100+Table3[Increase],Table1[[#This Row],[ScheduleWeekWritten]])</f>
        <v>12</v>
      </c>
      <c r="F4849" t="b">
        <v>0</v>
      </c>
      <c r="G4849" t="s">
        <v>31</v>
      </c>
      <c r="H4849">
        <v>27</v>
      </c>
      <c r="I4849">
        <v>7</v>
      </c>
      <c r="J4849" t="s">
        <v>38</v>
      </c>
      <c r="K4849" t="s">
        <v>32</v>
      </c>
      <c r="L4849" t="str">
        <f>_xlfn.XLOOKUP(Table1[[#This Row],[TeamFavoriteID]],Table2[team_id],Table2[team_name],_xlfn.XLOOKUP(Table1[[#This Row],[TeamFavoriteID]],Table2[team_id_pfr],Table2[team_name],"Even"))</f>
        <v>New York Jets</v>
      </c>
      <c r="M4849">
        <v>-2</v>
      </c>
      <c r="N4849">
        <f>IF(Table1[[#This Row],[TeamFavorite]]=Table1[[#This Row],[TeamHome]],Table1[[#This Row],[ScoreAway]]-Table1[[#This Row],[ScoreHome]],Table1[[#This Row],[ScoreHome]]-Table1[[#This Row],[ScoreAway]])</f>
        <v>-20</v>
      </c>
      <c r="O4849">
        <f>IF(Table1[[#This Row],[SpreadActual]]&lt;Table1[[#This Row],[SpreadFavorite]],1,0)</f>
        <v>1</v>
      </c>
      <c r="P4849">
        <v>42.5</v>
      </c>
      <c r="Q4849" t="s">
        <v>126</v>
      </c>
      <c r="R4849" t="b">
        <v>0</v>
      </c>
      <c r="S4849">
        <v>45</v>
      </c>
      <c r="T4849">
        <v>14</v>
      </c>
      <c r="U4849">
        <v>68</v>
      </c>
    </row>
    <row r="4850" spans="1:22" x14ac:dyDescent="0.2">
      <c r="A4850" s="1">
        <v>32838</v>
      </c>
      <c r="B4850">
        <v>1989</v>
      </c>
      <c r="C4850">
        <f>_xlfn.MAXIFS(Table1[ScheduleWeekWritten],Table1[ScheduleSeason],Table1[[#This Row],[ScheduleSeason]])</f>
        <v>16</v>
      </c>
      <c r="D4850">
        <v>12</v>
      </c>
      <c r="E4850" cm="1">
        <f t="array" ref="E4850">_xlfn.XLOOKUP(Table1[[#This Row],[ScheduleWeekWritten]],Table3[Game],100+Table3[Increase],Table1[[#This Row],[ScheduleWeekWritten]])</f>
        <v>12</v>
      </c>
      <c r="F4850" t="b">
        <v>0</v>
      </c>
      <c r="G4850" t="s">
        <v>145</v>
      </c>
      <c r="H4850">
        <v>13</v>
      </c>
      <c r="I4850">
        <v>14</v>
      </c>
      <c r="J4850" t="s">
        <v>127</v>
      </c>
      <c r="K4850" t="s">
        <v>59</v>
      </c>
      <c r="L4850" t="str">
        <f>_xlfn.XLOOKUP(Table1[[#This Row],[TeamFavoriteID]],Table2[team_id],Table2[team_name],_xlfn.XLOOKUP(Table1[[#This Row],[TeamFavoriteID]],Table2[team_id_pfr],Table2[team_name],"Even"))</f>
        <v>Arizona Cardinals</v>
      </c>
      <c r="M4850">
        <v>-1</v>
      </c>
      <c r="N4850">
        <f>IF(Table1[[#This Row],[TeamFavorite]]=Table1[[#This Row],[TeamHome]],Table1[[#This Row],[ScoreAway]]-Table1[[#This Row],[ScoreHome]],Table1[[#This Row],[ScoreHome]]-Table1[[#This Row],[ScoreAway]])</f>
        <v>-1</v>
      </c>
      <c r="O4850">
        <f>IF(Table1[[#This Row],[SpreadActual]]&lt;Table1[[#This Row],[SpreadFavorite]],1,0)</f>
        <v>0</v>
      </c>
      <c r="P4850">
        <v>43.5</v>
      </c>
      <c r="Q4850" t="s">
        <v>146</v>
      </c>
      <c r="R4850" t="b">
        <v>0</v>
      </c>
      <c r="S4850">
        <v>63</v>
      </c>
      <c r="T4850">
        <v>7</v>
      </c>
      <c r="U4850">
        <v>60</v>
      </c>
    </row>
    <row r="4851" spans="1:22" x14ac:dyDescent="0.2">
      <c r="A4851" s="1">
        <v>32838</v>
      </c>
      <c r="B4851">
        <v>1989</v>
      </c>
      <c r="C4851">
        <f>_xlfn.MAXIFS(Table1[ScheduleWeekWritten],Table1[ScheduleSeason],Table1[[#This Row],[ScheduleSeason]])</f>
        <v>16</v>
      </c>
      <c r="D4851">
        <v>12</v>
      </c>
      <c r="E4851" cm="1">
        <f t="array" ref="E4851">_xlfn.XLOOKUP(Table1[[#This Row],[ScheduleWeekWritten]],Table3[Game],100+Table3[Increase],Table1[[#This Row],[ScheduleWeekWritten]])</f>
        <v>12</v>
      </c>
      <c r="F4851" t="b">
        <v>0</v>
      </c>
      <c r="G4851" t="s">
        <v>61</v>
      </c>
      <c r="H4851">
        <v>38</v>
      </c>
      <c r="I4851">
        <v>14</v>
      </c>
      <c r="J4851" t="s">
        <v>46</v>
      </c>
      <c r="K4851" t="s">
        <v>47</v>
      </c>
      <c r="L4851" t="str">
        <f>_xlfn.XLOOKUP(Table1[[#This Row],[TeamFavoriteID]],Table2[team_id],Table2[team_name],_xlfn.XLOOKUP(Table1[[#This Row],[TeamFavoriteID]],Table2[team_id_pfr],Table2[team_name],"Even"))</f>
        <v>Chicago Bears</v>
      </c>
      <c r="M4851">
        <v>-1.5</v>
      </c>
      <c r="N4851">
        <f>IF(Table1[[#This Row],[TeamFavorite]]=Table1[[#This Row],[TeamHome]],Table1[[#This Row],[ScoreAway]]-Table1[[#This Row],[ScoreHome]],Table1[[#This Row],[ScoreHome]]-Table1[[#This Row],[ScoreAway]])</f>
        <v>24</v>
      </c>
      <c r="O4851">
        <f>IF(Table1[[#This Row],[SpreadActual]]&lt;Table1[[#This Row],[SpreadFavorite]],1,0)</f>
        <v>0</v>
      </c>
      <c r="P4851">
        <v>39.5</v>
      </c>
      <c r="Q4851" t="s">
        <v>64</v>
      </c>
      <c r="R4851" t="b">
        <v>0</v>
      </c>
      <c r="S4851">
        <v>48</v>
      </c>
      <c r="T4851">
        <v>11</v>
      </c>
      <c r="U4851">
        <v>66</v>
      </c>
    </row>
    <row r="4852" spans="1:22" x14ac:dyDescent="0.2">
      <c r="A4852" s="1">
        <v>32839</v>
      </c>
      <c r="B4852">
        <v>1989</v>
      </c>
      <c r="C4852">
        <f>_xlfn.MAXIFS(Table1[ScheduleWeekWritten],Table1[ScheduleSeason],Table1[[#This Row],[ScheduleSeason]])</f>
        <v>16</v>
      </c>
      <c r="D4852">
        <v>12</v>
      </c>
      <c r="E4852" cm="1">
        <f t="array" ref="E4852">_xlfn.XLOOKUP(Table1[[#This Row],[ScheduleWeekWritten]],Table3[Game],100+Table3[Increase],Table1[[#This Row],[ScheduleWeekWritten]])</f>
        <v>12</v>
      </c>
      <c r="F4852" t="b">
        <v>0</v>
      </c>
      <c r="G4852" t="s">
        <v>53</v>
      </c>
      <c r="H4852">
        <v>34</v>
      </c>
      <c r="I4852">
        <v>24</v>
      </c>
      <c r="J4852" t="s">
        <v>50</v>
      </c>
      <c r="K4852" t="s">
        <v>87</v>
      </c>
      <c r="L4852" t="str">
        <f>_xlfn.XLOOKUP(Table1[[#This Row],[TeamFavoriteID]],Table2[team_id],Table2[team_name],_xlfn.XLOOKUP(Table1[[#This Row],[TeamFavoriteID]],Table2[team_id_pfr],Table2[team_name],"Even"))</f>
        <v>San Francisco 49ers</v>
      </c>
      <c r="M4852">
        <v>-5.5</v>
      </c>
      <c r="N4852">
        <f>IF(Table1[[#This Row],[TeamFavorite]]=Table1[[#This Row],[TeamHome]],Table1[[#This Row],[ScoreAway]]-Table1[[#This Row],[ScoreHome]],Table1[[#This Row],[ScoreHome]]-Table1[[#This Row],[ScoreAway]])</f>
        <v>-10</v>
      </c>
      <c r="O4852">
        <f>IF(Table1[[#This Row],[SpreadActual]]&lt;Table1[[#This Row],[SpreadFavorite]],1,0)</f>
        <v>1</v>
      </c>
      <c r="P4852">
        <v>41</v>
      </c>
      <c r="Q4852" t="s">
        <v>118</v>
      </c>
      <c r="R4852" t="b">
        <v>0</v>
      </c>
      <c r="S4852">
        <v>51</v>
      </c>
      <c r="T4852">
        <v>12</v>
      </c>
      <c r="U4852">
        <v>70</v>
      </c>
    </row>
    <row r="4853" spans="1:22" x14ac:dyDescent="0.2">
      <c r="A4853" s="1">
        <v>32845</v>
      </c>
      <c r="B4853">
        <v>1989</v>
      </c>
      <c r="C4853">
        <f>_xlfn.MAXIFS(Table1[ScheduleWeekWritten],Table1[ScheduleSeason],Table1[[#This Row],[ScheduleSeason]])</f>
        <v>16</v>
      </c>
      <c r="D4853">
        <v>13</v>
      </c>
      <c r="E4853" cm="1">
        <f t="array" ref="E4853">_xlfn.XLOOKUP(Table1[[#This Row],[ScheduleWeekWritten]],Table3[Game],100+Table3[Increase],Table1[[#This Row],[ScheduleWeekWritten]])</f>
        <v>13</v>
      </c>
      <c r="F4853" t="b">
        <v>0</v>
      </c>
      <c r="G4853" t="s">
        <v>38</v>
      </c>
      <c r="H4853">
        <v>10</v>
      </c>
      <c r="I4853">
        <v>23</v>
      </c>
      <c r="J4853" t="s">
        <v>53</v>
      </c>
      <c r="K4853" t="s">
        <v>87</v>
      </c>
      <c r="L4853" t="str">
        <f>_xlfn.XLOOKUP(Table1[[#This Row],[TeamFavoriteID]],Table2[team_id],Table2[team_name],_xlfn.XLOOKUP(Table1[[#This Row],[TeamFavoriteID]],Table2[team_id_pfr],Table2[team_name],"Even"))</f>
        <v>San Francisco 49ers</v>
      </c>
      <c r="M4853">
        <v>-9.5</v>
      </c>
      <c r="N4853">
        <f>IF(Table1[[#This Row],[TeamFavorite]]=Table1[[#This Row],[TeamHome]],Table1[[#This Row],[ScoreAway]]-Table1[[#This Row],[ScoreHome]],Table1[[#This Row],[ScoreHome]]-Table1[[#This Row],[ScoreAway]])</f>
        <v>-13</v>
      </c>
      <c r="O4853">
        <f>IF(Table1[[#This Row],[SpreadActual]]&lt;Table1[[#This Row],[SpreadFavorite]],1,0)</f>
        <v>1</v>
      </c>
      <c r="P4853">
        <v>43</v>
      </c>
      <c r="Q4853" t="s">
        <v>41</v>
      </c>
      <c r="R4853" t="b">
        <v>0</v>
      </c>
      <c r="S4853">
        <v>39</v>
      </c>
      <c r="T4853">
        <v>19</v>
      </c>
      <c r="U4853">
        <v>38</v>
      </c>
    </row>
    <row r="4854" spans="1:22" x14ac:dyDescent="0.2">
      <c r="A4854" s="1">
        <v>32845</v>
      </c>
      <c r="B4854">
        <v>1989</v>
      </c>
      <c r="C4854">
        <f>_xlfn.MAXIFS(Table1[ScheduleWeekWritten],Table1[ScheduleSeason],Table1[[#This Row],[ScheduleSeason]])</f>
        <v>16</v>
      </c>
      <c r="D4854">
        <v>13</v>
      </c>
      <c r="E4854" cm="1">
        <f t="array" ref="E4854">_xlfn.XLOOKUP(Table1[[#This Row],[ScheduleWeekWritten]],Table3[Game],100+Table3[Increase],Table1[[#This Row],[ScheduleWeekWritten]])</f>
        <v>13</v>
      </c>
      <c r="F4854" t="b">
        <v>0</v>
      </c>
      <c r="G4854" t="s">
        <v>62</v>
      </c>
      <c r="H4854">
        <v>0</v>
      </c>
      <c r="I4854">
        <v>21</v>
      </c>
      <c r="J4854" t="s">
        <v>101</v>
      </c>
      <c r="K4854" t="s">
        <v>63</v>
      </c>
      <c r="L4854" t="str">
        <f>_xlfn.XLOOKUP(Table1[[#This Row],[TeamFavoriteID]],Table2[team_id],Table2[team_name],_xlfn.XLOOKUP(Table1[[#This Row],[TeamFavoriteID]],Table2[team_id_pfr],Table2[team_name],"Even"))</f>
        <v>Cleveland Browns</v>
      </c>
      <c r="M4854">
        <v>-4</v>
      </c>
      <c r="N4854">
        <f>IF(Table1[[#This Row],[TeamFavorite]]=Table1[[#This Row],[TeamHome]],Table1[[#This Row],[ScoreAway]]-Table1[[#This Row],[ScoreHome]],Table1[[#This Row],[ScoreHome]]-Table1[[#This Row],[ScoreAway]])</f>
        <v>21</v>
      </c>
      <c r="O4854">
        <f>IF(Table1[[#This Row],[SpreadActual]]&lt;Table1[[#This Row],[SpreadFavorite]],1,0)</f>
        <v>0</v>
      </c>
      <c r="P4854">
        <v>36</v>
      </c>
      <c r="Q4854" t="s">
        <v>66</v>
      </c>
      <c r="R4854" t="b">
        <v>0</v>
      </c>
      <c r="S4854">
        <v>24</v>
      </c>
      <c r="T4854">
        <v>17</v>
      </c>
      <c r="U4854">
        <v>69</v>
      </c>
    </row>
    <row r="4855" spans="1:22" x14ac:dyDescent="0.2">
      <c r="A4855" s="1">
        <v>32845</v>
      </c>
      <c r="B4855">
        <v>1989</v>
      </c>
      <c r="C4855">
        <f>_xlfn.MAXIFS(Table1[ScheduleWeekWritten],Table1[ScheduleSeason],Table1[[#This Row],[ScheduleSeason]])</f>
        <v>16</v>
      </c>
      <c r="D4855">
        <v>13</v>
      </c>
      <c r="E4855" cm="1">
        <f t="array" ref="E4855">_xlfn.XLOOKUP(Table1[[#This Row],[ScheduleWeekWritten]],Table3[Game],100+Table3[Increase],Table1[[#This Row],[ScheduleWeekWritten]])</f>
        <v>13</v>
      </c>
      <c r="F4855" t="b">
        <v>0</v>
      </c>
      <c r="G4855" t="s">
        <v>67</v>
      </c>
      <c r="H4855">
        <v>31</v>
      </c>
      <c r="I4855">
        <v>35</v>
      </c>
      <c r="J4855" t="s">
        <v>39</v>
      </c>
      <c r="K4855" t="s">
        <v>40</v>
      </c>
      <c r="L4855" t="str">
        <f>_xlfn.XLOOKUP(Table1[[#This Row],[TeamFavoriteID]],Table2[team_id],Table2[team_name],_xlfn.XLOOKUP(Table1[[#This Row],[TeamFavoriteID]],Table2[team_id_pfr],Table2[team_name],"Even"))</f>
        <v>Los Angeles Rams</v>
      </c>
      <c r="M4855">
        <v>-10</v>
      </c>
      <c r="N4855">
        <f>IF(Table1[[#This Row],[TeamFavorite]]=Table1[[#This Row],[TeamHome]],Table1[[#This Row],[ScoreAway]]-Table1[[#This Row],[ScoreHome]],Table1[[#This Row],[ScoreHome]]-Table1[[#This Row],[ScoreAway]])</f>
        <v>-4</v>
      </c>
      <c r="O4855">
        <f>IF(Table1[[#This Row],[SpreadActual]]&lt;Table1[[#This Row],[SpreadFavorite]],1,0)</f>
        <v>0</v>
      </c>
      <c r="P4855">
        <v>41.5</v>
      </c>
      <c r="Q4855" t="s">
        <v>119</v>
      </c>
      <c r="R4855" t="b">
        <v>0</v>
      </c>
      <c r="S4855">
        <v>44</v>
      </c>
      <c r="T4855">
        <v>13</v>
      </c>
      <c r="U4855">
        <v>31</v>
      </c>
    </row>
    <row r="4856" spans="1:22" x14ac:dyDescent="0.2">
      <c r="A4856" s="1">
        <v>32845</v>
      </c>
      <c r="B4856">
        <v>1989</v>
      </c>
      <c r="C4856">
        <f>_xlfn.MAXIFS(Table1[ScheduleWeekWritten],Table1[ScheduleSeason],Table1[[#This Row],[ScheduleSeason]])</f>
        <v>16</v>
      </c>
      <c r="D4856">
        <v>13</v>
      </c>
      <c r="E4856" cm="1">
        <f t="array" ref="E4856">_xlfn.XLOOKUP(Table1[[#This Row],[ScheduleWeekWritten]],Table3[Game],100+Table3[Increase],Table1[[#This Row],[ScheduleWeekWritten]])</f>
        <v>13</v>
      </c>
      <c r="F4856" t="b">
        <v>0</v>
      </c>
      <c r="G4856" t="s">
        <v>45</v>
      </c>
      <c r="H4856">
        <v>21</v>
      </c>
      <c r="I4856">
        <v>14</v>
      </c>
      <c r="J4856" t="s">
        <v>95</v>
      </c>
      <c r="K4856" t="s">
        <v>98</v>
      </c>
      <c r="L4856" t="str">
        <f>_xlfn.XLOOKUP(Table1[[#This Row],[TeamFavoriteID]],Table2[team_id],Table2[team_name],_xlfn.XLOOKUP(Table1[[#This Row],[TeamFavoriteID]],Table2[team_id_pfr],Table2[team_name],"Even"))</f>
        <v>New Orleans Saints</v>
      </c>
      <c r="M4856">
        <v>-4</v>
      </c>
      <c r="N4856">
        <f>IF(Table1[[#This Row],[TeamFavorite]]=Table1[[#This Row],[TeamHome]],Table1[[#This Row],[ScoreAway]]-Table1[[#This Row],[ScoreHome]],Table1[[#This Row],[ScoreHome]]-Table1[[#This Row],[ScoreAway]])</f>
        <v>7</v>
      </c>
      <c r="O4856">
        <f>IF(Table1[[#This Row],[SpreadActual]]&lt;Table1[[#This Row],[SpreadFavorite]],1,0)</f>
        <v>0</v>
      </c>
      <c r="P4856">
        <v>40</v>
      </c>
      <c r="Q4856" t="s">
        <v>125</v>
      </c>
      <c r="R4856" t="b">
        <v>0</v>
      </c>
      <c r="S4856">
        <v>72</v>
      </c>
      <c r="T4856">
        <v>0</v>
      </c>
      <c r="V4856" t="s">
        <v>103</v>
      </c>
    </row>
    <row r="4857" spans="1:22" x14ac:dyDescent="0.2">
      <c r="A4857" s="1">
        <v>32845</v>
      </c>
      <c r="B4857">
        <v>1989</v>
      </c>
      <c r="C4857">
        <f>_xlfn.MAXIFS(Table1[ScheduleWeekWritten],Table1[ScheduleSeason],Table1[[#This Row],[ScheduleSeason]])</f>
        <v>16</v>
      </c>
      <c r="D4857">
        <v>13</v>
      </c>
      <c r="E4857" cm="1">
        <f t="array" ref="E4857">_xlfn.XLOOKUP(Table1[[#This Row],[ScheduleWeekWritten]],Table3[Game],100+Table3[Increase],Table1[[#This Row],[ScheduleWeekWritten]])</f>
        <v>13</v>
      </c>
      <c r="F4857" t="b">
        <v>0</v>
      </c>
      <c r="G4857" t="s">
        <v>42</v>
      </c>
      <c r="H4857">
        <v>26</v>
      </c>
      <c r="I4857">
        <v>21</v>
      </c>
      <c r="J4857" t="s">
        <v>19</v>
      </c>
      <c r="K4857" t="s">
        <v>75</v>
      </c>
      <c r="L4857" t="str">
        <f>_xlfn.XLOOKUP(Table1[[#This Row],[TeamFavoriteID]],Table2[team_id],Table2[team_name],_xlfn.XLOOKUP(Table1[[#This Row],[TeamFavoriteID]],Table2[team_id_pfr],Table2[team_name],"Even"))</f>
        <v>Kansas City Chiefs</v>
      </c>
      <c r="M4857">
        <v>-4.5</v>
      </c>
      <c r="N4857">
        <f>IF(Table1[[#This Row],[TeamFavorite]]=Table1[[#This Row],[TeamHome]],Table1[[#This Row],[ScoreAway]]-Table1[[#This Row],[ScoreHome]],Table1[[#This Row],[ScoreHome]]-Table1[[#This Row],[ScoreAway]])</f>
        <v>-5</v>
      </c>
      <c r="O4857">
        <f>IF(Table1[[#This Row],[SpreadActual]]&lt;Table1[[#This Row],[SpreadFavorite]],1,0)</f>
        <v>1</v>
      </c>
      <c r="P4857">
        <v>36</v>
      </c>
      <c r="Q4857" t="s">
        <v>117</v>
      </c>
      <c r="R4857" t="b">
        <v>0</v>
      </c>
      <c r="S4857">
        <v>21</v>
      </c>
      <c r="T4857">
        <v>13</v>
      </c>
      <c r="U4857">
        <v>47</v>
      </c>
    </row>
    <row r="4858" spans="1:22" x14ac:dyDescent="0.2">
      <c r="A4858" s="1">
        <v>32845</v>
      </c>
      <c r="B4858">
        <v>1989</v>
      </c>
      <c r="C4858">
        <f>_xlfn.MAXIFS(Table1[ScheduleWeekWritten],Table1[ScheduleSeason],Table1[[#This Row],[ScheduleSeason]])</f>
        <v>16</v>
      </c>
      <c r="D4858">
        <v>13</v>
      </c>
      <c r="E4858" cm="1">
        <f t="array" ref="E4858">_xlfn.XLOOKUP(Table1[[#This Row],[ScheduleWeekWritten]],Table3[Game],100+Table3[Increase],Table1[[#This Row],[ScheduleWeekWritten]])</f>
        <v>13</v>
      </c>
      <c r="F4858" t="b">
        <v>0</v>
      </c>
      <c r="G4858" t="s">
        <v>138</v>
      </c>
      <c r="H4858">
        <v>16</v>
      </c>
      <c r="I4858">
        <v>13</v>
      </c>
      <c r="J4858" t="s">
        <v>24</v>
      </c>
      <c r="K4858" t="s">
        <v>21</v>
      </c>
      <c r="L4858" t="str">
        <f>_xlfn.XLOOKUP(Table1[[#This Row],[TeamFavoriteID]],Table2[team_id],Table2[team_name],_xlfn.XLOOKUP(Table1[[#This Row],[TeamFavoriteID]],Table2[team_id_pfr],Table2[team_name],"Even"))</f>
        <v>Las Vegas Raiders</v>
      </c>
      <c r="M4858">
        <v>-1.5</v>
      </c>
      <c r="N4858">
        <f>IF(Table1[[#This Row],[TeamFavorite]]=Table1[[#This Row],[TeamHome]],Table1[[#This Row],[ScoreAway]]-Table1[[#This Row],[ScoreHome]],Table1[[#This Row],[ScoreHome]]-Table1[[#This Row],[ScoreAway]])</f>
        <v>3</v>
      </c>
      <c r="O4858">
        <f>IF(Table1[[#This Row],[SpreadActual]]&lt;Table1[[#This Row],[SpreadFavorite]],1,0)</f>
        <v>0</v>
      </c>
      <c r="P4858">
        <v>40.5</v>
      </c>
      <c r="Q4858" t="s">
        <v>65</v>
      </c>
      <c r="R4858" t="b">
        <v>0</v>
      </c>
      <c r="S4858">
        <v>66</v>
      </c>
      <c r="T4858">
        <v>8</v>
      </c>
      <c r="U4858">
        <v>19</v>
      </c>
    </row>
    <row r="4859" spans="1:22" x14ac:dyDescent="0.2">
      <c r="A4859" s="1">
        <v>32845</v>
      </c>
      <c r="B4859">
        <v>1989</v>
      </c>
      <c r="C4859">
        <f>_xlfn.MAXIFS(Table1[ScheduleWeekWritten],Table1[ScheduleSeason],Table1[[#This Row],[ScheduleSeason]])</f>
        <v>16</v>
      </c>
      <c r="D4859">
        <v>13</v>
      </c>
      <c r="E4859" cm="1">
        <f t="array" ref="E4859">_xlfn.XLOOKUP(Table1[[#This Row],[ScheduleWeekWritten]],Table3[Game],100+Table3[Increase],Table1[[#This Row],[ScheduleWeekWritten]])</f>
        <v>13</v>
      </c>
      <c r="F4859" t="b">
        <v>0</v>
      </c>
      <c r="G4859" t="s">
        <v>54</v>
      </c>
      <c r="H4859">
        <v>27</v>
      </c>
      <c r="I4859">
        <v>16</v>
      </c>
      <c r="J4859" t="s">
        <v>46</v>
      </c>
      <c r="K4859" t="s">
        <v>55</v>
      </c>
      <c r="L4859" t="str">
        <f>_xlfn.XLOOKUP(Table1[[#This Row],[TeamFavoriteID]],Table2[team_id],Table2[team_name],_xlfn.XLOOKUP(Table1[[#This Row],[TeamFavoriteID]],Table2[team_id_pfr],Table2[team_name],"Even"))</f>
        <v>Minnesota Vikings</v>
      </c>
      <c r="M4859">
        <v>-6</v>
      </c>
      <c r="N4859">
        <f>IF(Table1[[#This Row],[TeamFavorite]]=Table1[[#This Row],[TeamHome]],Table1[[#This Row],[ScoreAway]]-Table1[[#This Row],[ScoreHome]],Table1[[#This Row],[ScoreHome]]-Table1[[#This Row],[ScoreAway]])</f>
        <v>-11</v>
      </c>
      <c r="O4859">
        <f>IF(Table1[[#This Row],[SpreadActual]]&lt;Table1[[#This Row],[SpreadFavorite]],1,0)</f>
        <v>1</v>
      </c>
      <c r="P4859">
        <v>39.5</v>
      </c>
      <c r="Q4859" t="s">
        <v>137</v>
      </c>
      <c r="R4859" t="b">
        <v>0</v>
      </c>
      <c r="S4859">
        <v>72</v>
      </c>
      <c r="T4859">
        <v>0</v>
      </c>
      <c r="V4859" t="s">
        <v>103</v>
      </c>
    </row>
    <row r="4860" spans="1:22" x14ac:dyDescent="0.2">
      <c r="A4860" s="1">
        <v>32845</v>
      </c>
      <c r="B4860">
        <v>1989</v>
      </c>
      <c r="C4860">
        <f>_xlfn.MAXIFS(Table1[ScheduleWeekWritten],Table1[ScheduleSeason],Table1[[#This Row],[ScheduleSeason]])</f>
        <v>16</v>
      </c>
      <c r="D4860">
        <v>13</v>
      </c>
      <c r="E4860" cm="1">
        <f t="array" ref="E4860">_xlfn.XLOOKUP(Table1[[#This Row],[ScheduleWeekWritten]],Table3[Game],100+Table3[Increase],Table1[[#This Row],[ScheduleWeekWritten]])</f>
        <v>13</v>
      </c>
      <c r="F4860" t="b">
        <v>0</v>
      </c>
      <c r="G4860" t="s">
        <v>115</v>
      </c>
      <c r="H4860">
        <v>22</v>
      </c>
      <c r="I4860">
        <v>16</v>
      </c>
      <c r="J4860" t="s">
        <v>140</v>
      </c>
      <c r="K4860" t="s">
        <v>70</v>
      </c>
      <c r="L4860" t="str">
        <f>_xlfn.XLOOKUP(Table1[[#This Row],[TeamFavoriteID]],Table2[team_id],Table2[team_name],_xlfn.XLOOKUP(Table1[[#This Row],[TeamFavoriteID]],Table2[team_id_pfr],Table2[team_name],"Even"))</f>
        <v>Boston Patriots</v>
      </c>
      <c r="M4860">
        <v>-1</v>
      </c>
      <c r="N4860">
        <f>IF(Table1[[#This Row],[TeamFavorite]]=Table1[[#This Row],[TeamHome]],Table1[[#This Row],[ScoreAway]]-Table1[[#This Row],[ScoreHome]],Table1[[#This Row],[ScoreHome]]-Table1[[#This Row],[ScoreAway]])</f>
        <v>6</v>
      </c>
      <c r="O4860">
        <f>IF(Table1[[#This Row],[SpreadActual]]&lt;Table1[[#This Row],[SpreadFavorite]],1,0)</f>
        <v>0</v>
      </c>
      <c r="P4860">
        <v>37</v>
      </c>
      <c r="Q4860" t="s">
        <v>116</v>
      </c>
      <c r="R4860" t="b">
        <v>0</v>
      </c>
      <c r="S4860">
        <v>30</v>
      </c>
      <c r="T4860">
        <v>17</v>
      </c>
      <c r="U4860">
        <v>70</v>
      </c>
    </row>
    <row r="4861" spans="1:22" x14ac:dyDescent="0.2">
      <c r="A4861" s="1">
        <v>32845</v>
      </c>
      <c r="B4861">
        <v>1989</v>
      </c>
      <c r="C4861">
        <f>_xlfn.MAXIFS(Table1[ScheduleWeekWritten],Table1[ScheduleSeason],Table1[[#This Row],[ScheduleSeason]])</f>
        <v>16</v>
      </c>
      <c r="D4861">
        <v>13</v>
      </c>
      <c r="E4861" cm="1">
        <f t="array" ref="E4861">_xlfn.XLOOKUP(Table1[[#This Row],[ScheduleWeekWritten]],Table3[Game],100+Table3[Increase],Table1[[#This Row],[ScheduleWeekWritten]])</f>
        <v>13</v>
      </c>
      <c r="F4861" t="b">
        <v>0</v>
      </c>
      <c r="G4861" t="s">
        <v>50</v>
      </c>
      <c r="H4861">
        <v>17</v>
      </c>
      <c r="I4861">
        <v>24</v>
      </c>
      <c r="J4861" t="s">
        <v>58</v>
      </c>
      <c r="K4861" t="s">
        <v>90</v>
      </c>
      <c r="L4861" t="str">
        <f>_xlfn.XLOOKUP(Table1[[#This Row],[TeamFavoriteID]],Table2[team_id],Table2[team_name],_xlfn.XLOOKUP(Table1[[#This Row],[TeamFavoriteID]],Table2[team_id_pfr],Table2[team_name],"Even"))</f>
        <v>New York Giants</v>
      </c>
      <c r="M4861">
        <v>-3</v>
      </c>
      <c r="N4861">
        <f>IF(Table1[[#This Row],[TeamFavorite]]=Table1[[#This Row],[TeamHome]],Table1[[#This Row],[ScoreAway]]-Table1[[#This Row],[ScoreHome]],Table1[[#This Row],[ScoreHome]]-Table1[[#This Row],[ScoreAway]])</f>
        <v>7</v>
      </c>
      <c r="O4861">
        <f>IF(Table1[[#This Row],[SpreadActual]]&lt;Table1[[#This Row],[SpreadFavorite]],1,0)</f>
        <v>0</v>
      </c>
      <c r="P4861">
        <v>36</v>
      </c>
      <c r="Q4861" t="s">
        <v>126</v>
      </c>
      <c r="R4861" t="b">
        <v>0</v>
      </c>
      <c r="S4861">
        <v>35</v>
      </c>
      <c r="T4861">
        <v>26</v>
      </c>
      <c r="U4861">
        <v>56</v>
      </c>
    </row>
    <row r="4862" spans="1:22" x14ac:dyDescent="0.2">
      <c r="A4862" s="1">
        <v>32845</v>
      </c>
      <c r="B4862">
        <v>1989</v>
      </c>
      <c r="C4862">
        <f>_xlfn.MAXIFS(Table1[ScheduleWeekWritten],Table1[ScheduleSeason],Table1[[#This Row],[ScheduleSeason]])</f>
        <v>16</v>
      </c>
      <c r="D4862">
        <v>13</v>
      </c>
      <c r="E4862" cm="1">
        <f t="array" ref="E4862">_xlfn.XLOOKUP(Table1[[#This Row],[ScheduleWeekWritten]],Table3[Game],100+Table3[Increase],Table1[[#This Row],[ScheduleWeekWritten]])</f>
        <v>13</v>
      </c>
      <c r="F4862" t="b">
        <v>0</v>
      </c>
      <c r="G4862" t="s">
        <v>145</v>
      </c>
      <c r="H4862">
        <v>10</v>
      </c>
      <c r="I4862">
        <v>29</v>
      </c>
      <c r="J4862" t="s">
        <v>61</v>
      </c>
      <c r="K4862" t="s">
        <v>85</v>
      </c>
      <c r="L4862" t="str">
        <f>_xlfn.XLOOKUP(Table1[[#This Row],[TeamFavoriteID]],Table2[team_id],Table2[team_name],_xlfn.XLOOKUP(Table1[[#This Row],[TeamFavoriteID]],Table2[team_id_pfr],Table2[team_name],"Even"))</f>
        <v>Washington Commanders</v>
      </c>
      <c r="M4862">
        <v>-5.5</v>
      </c>
      <c r="N4862">
        <f>IF(Table1[[#This Row],[TeamFavorite]]=Table1[[#This Row],[TeamHome]],Table1[[#This Row],[ScoreAway]]-Table1[[#This Row],[ScoreHome]],Table1[[#This Row],[ScoreHome]]-Table1[[#This Row],[ScoreAway]])</f>
        <v>-19</v>
      </c>
      <c r="O4862">
        <f>IF(Table1[[#This Row],[SpreadActual]]&lt;Table1[[#This Row],[SpreadFavorite]],1,0)</f>
        <v>1</v>
      </c>
      <c r="P4862">
        <v>41.5</v>
      </c>
      <c r="Q4862" t="s">
        <v>146</v>
      </c>
      <c r="R4862" t="b">
        <v>0</v>
      </c>
      <c r="S4862">
        <v>63</v>
      </c>
      <c r="T4862">
        <v>12</v>
      </c>
      <c r="U4862">
        <v>24</v>
      </c>
    </row>
    <row r="4863" spans="1:22" x14ac:dyDescent="0.2">
      <c r="A4863" s="1">
        <v>32845</v>
      </c>
      <c r="B4863">
        <v>1989</v>
      </c>
      <c r="C4863">
        <f>_xlfn.MAXIFS(Table1[ScheduleWeekWritten],Table1[ScheduleSeason],Table1[[#This Row],[ScheduleSeason]])</f>
        <v>16</v>
      </c>
      <c r="D4863">
        <v>13</v>
      </c>
      <c r="E4863" cm="1">
        <f t="array" ref="E4863">_xlfn.XLOOKUP(Table1[[#This Row],[ScheduleWeekWritten]],Table3[Game],100+Table3[Increase],Table1[[#This Row],[ScheduleWeekWritten]])</f>
        <v>13</v>
      </c>
      <c r="F4863" t="b">
        <v>0</v>
      </c>
      <c r="G4863" t="s">
        <v>49</v>
      </c>
      <c r="H4863">
        <v>16</v>
      </c>
      <c r="I4863">
        <v>23</v>
      </c>
      <c r="J4863" t="s">
        <v>23</v>
      </c>
      <c r="K4863" t="s">
        <v>25</v>
      </c>
      <c r="L4863" t="str">
        <f>_xlfn.XLOOKUP(Table1[[#This Row],[TeamFavoriteID]],Table2[team_id],Table2[team_name],_xlfn.XLOOKUP(Table1[[#This Row],[TeamFavoriteID]],Table2[team_id_pfr],Table2[team_name],"Even"))</f>
        <v>Houston Oilers</v>
      </c>
      <c r="M4863">
        <v>-3</v>
      </c>
      <c r="N4863">
        <f>IF(Table1[[#This Row],[TeamFavorite]]=Table1[[#This Row],[TeamHome]],Table1[[#This Row],[ScoreAway]]-Table1[[#This Row],[ScoreHome]],Table1[[#This Row],[ScoreHome]]-Table1[[#This Row],[ScoreAway]])</f>
        <v>-7</v>
      </c>
      <c r="O4863">
        <f>IF(Table1[[#This Row],[SpreadActual]]&lt;Table1[[#This Row],[SpreadFavorite]],1,0)</f>
        <v>1</v>
      </c>
      <c r="P4863">
        <v>37</v>
      </c>
      <c r="Q4863" t="s">
        <v>113</v>
      </c>
      <c r="R4863" t="b">
        <v>0</v>
      </c>
      <c r="S4863">
        <v>24</v>
      </c>
      <c r="T4863">
        <v>23</v>
      </c>
      <c r="U4863">
        <v>76</v>
      </c>
    </row>
    <row r="4864" spans="1:22" x14ac:dyDescent="0.2">
      <c r="A4864" s="1">
        <v>32845</v>
      </c>
      <c r="B4864">
        <v>1989</v>
      </c>
      <c r="C4864">
        <f>_xlfn.MAXIFS(Table1[ScheduleWeekWritten],Table1[ScheduleSeason],Table1[[#This Row],[ScheduleSeason]])</f>
        <v>16</v>
      </c>
      <c r="D4864">
        <v>13</v>
      </c>
      <c r="E4864" cm="1">
        <f t="array" ref="E4864">_xlfn.XLOOKUP(Table1[[#This Row],[ScheduleWeekWritten]],Table3[Game],100+Table3[Increase],Table1[[#This Row],[ScheduleWeekWritten]])</f>
        <v>13</v>
      </c>
      <c r="F4864" t="b">
        <v>0</v>
      </c>
      <c r="G4864" t="s">
        <v>27</v>
      </c>
      <c r="H4864">
        <v>17</v>
      </c>
      <c r="I4864">
        <v>20</v>
      </c>
      <c r="J4864" t="s">
        <v>31</v>
      </c>
      <c r="K4864" t="s">
        <v>29</v>
      </c>
      <c r="L4864" t="str">
        <f>_xlfn.XLOOKUP(Table1[[#This Row],[TeamFavoriteID]],Table2[team_id],Table2[team_name],_xlfn.XLOOKUP(Table1[[#This Row],[TeamFavoriteID]],Table2[team_id_pfr],Table2[team_name],"Even"))</f>
        <v>Los Angeles Chargers</v>
      </c>
      <c r="M4864">
        <v>-4</v>
      </c>
      <c r="N4864">
        <f>IF(Table1[[#This Row],[TeamFavorite]]=Table1[[#This Row],[TeamHome]],Table1[[#This Row],[ScoreAway]]-Table1[[#This Row],[ScoreHome]],Table1[[#This Row],[ScoreHome]]-Table1[[#This Row],[ScoreAway]])</f>
        <v>-3</v>
      </c>
      <c r="O4864">
        <f>IF(Table1[[#This Row],[SpreadActual]]&lt;Table1[[#This Row],[SpreadFavorite]],1,0)</f>
        <v>0</v>
      </c>
      <c r="P4864">
        <v>37</v>
      </c>
      <c r="Q4864" t="s">
        <v>94</v>
      </c>
      <c r="R4864" t="b">
        <v>0</v>
      </c>
      <c r="S4864">
        <v>65</v>
      </c>
      <c r="T4864">
        <v>9</v>
      </c>
      <c r="U4864">
        <v>19</v>
      </c>
    </row>
    <row r="4865" spans="1:22" x14ac:dyDescent="0.2">
      <c r="A4865" s="1">
        <v>32845</v>
      </c>
      <c r="B4865">
        <v>1989</v>
      </c>
      <c r="C4865">
        <f>_xlfn.MAXIFS(Table1[ScheduleWeekWritten],Table1[ScheduleSeason],Table1[[#This Row],[ScheduleSeason]])</f>
        <v>16</v>
      </c>
      <c r="D4865">
        <v>13</v>
      </c>
      <c r="E4865" cm="1">
        <f t="array" ref="E4865">_xlfn.XLOOKUP(Table1[[#This Row],[ScheduleWeekWritten]],Table3[Game],100+Table3[Increase],Table1[[#This Row],[ScheduleWeekWritten]])</f>
        <v>13</v>
      </c>
      <c r="F4865" t="b">
        <v>0</v>
      </c>
      <c r="G4865" t="s">
        <v>127</v>
      </c>
      <c r="H4865">
        <v>16</v>
      </c>
      <c r="I4865">
        <v>17</v>
      </c>
      <c r="J4865" t="s">
        <v>33</v>
      </c>
      <c r="K4865" t="s">
        <v>35</v>
      </c>
      <c r="L4865" t="str">
        <f>_xlfn.XLOOKUP(Table1[[#This Row],[TeamFavoriteID]],Table2[team_id],Table2[team_name],_xlfn.XLOOKUP(Table1[[#This Row],[TeamFavoriteID]],Table2[team_id_pfr],Table2[team_name],"Even"))</f>
        <v>Green Bay Packers</v>
      </c>
      <c r="M4865">
        <v>-2.5</v>
      </c>
      <c r="N4865">
        <f>IF(Table1[[#This Row],[TeamFavorite]]=Table1[[#This Row],[TeamHome]],Table1[[#This Row],[ScoreAway]]-Table1[[#This Row],[ScoreHome]],Table1[[#This Row],[ScoreHome]]-Table1[[#This Row],[ScoreAway]])</f>
        <v>-1</v>
      </c>
      <c r="O4865">
        <f>IF(Table1[[#This Row],[SpreadActual]]&lt;Table1[[#This Row],[SpreadFavorite]],1,0)</f>
        <v>0</v>
      </c>
      <c r="P4865">
        <v>44.5</v>
      </c>
      <c r="Q4865" t="s">
        <v>130</v>
      </c>
      <c r="R4865" t="b">
        <v>0</v>
      </c>
      <c r="S4865">
        <v>59</v>
      </c>
      <c r="T4865">
        <v>12</v>
      </c>
      <c r="U4865">
        <v>56</v>
      </c>
    </row>
    <row r="4866" spans="1:22" x14ac:dyDescent="0.2">
      <c r="A4866" s="1">
        <v>32846</v>
      </c>
      <c r="B4866">
        <v>1989</v>
      </c>
      <c r="C4866">
        <f>_xlfn.MAXIFS(Table1[ScheduleWeekWritten],Table1[ScheduleSeason],Table1[[#This Row],[ScheduleSeason]])</f>
        <v>16</v>
      </c>
      <c r="D4866">
        <v>13</v>
      </c>
      <c r="E4866" cm="1">
        <f t="array" ref="E4866">_xlfn.XLOOKUP(Table1[[#This Row],[ScheduleWeekWritten]],Table3[Game],100+Table3[Increase],Table1[[#This Row],[ScheduleWeekWritten]])</f>
        <v>13</v>
      </c>
      <c r="F4866" t="b">
        <v>0</v>
      </c>
      <c r="G4866" t="s">
        <v>128</v>
      </c>
      <c r="H4866">
        <v>17</v>
      </c>
      <c r="I4866">
        <v>16</v>
      </c>
      <c r="J4866" t="s">
        <v>28</v>
      </c>
      <c r="K4866" t="s">
        <v>43</v>
      </c>
      <c r="L4866" t="str">
        <f>_xlfn.XLOOKUP(Table1[[#This Row],[TeamFavoriteID]],Table2[team_id],Table2[team_name],_xlfn.XLOOKUP(Table1[[#This Row],[TeamFavoriteID]],Table2[team_id_pfr],Table2[team_name],"Even"))</f>
        <v>Buffalo Bills</v>
      </c>
      <c r="M4866">
        <v>-4.5</v>
      </c>
      <c r="N4866">
        <f>IF(Table1[[#This Row],[TeamFavorite]]=Table1[[#This Row],[TeamHome]],Table1[[#This Row],[ScoreAway]]-Table1[[#This Row],[ScoreHome]],Table1[[#This Row],[ScoreHome]]-Table1[[#This Row],[ScoreAway]])</f>
        <v>1</v>
      </c>
      <c r="O4866">
        <f>IF(Table1[[#This Row],[SpreadActual]]&lt;Table1[[#This Row],[SpreadFavorite]],1,0)</f>
        <v>0</v>
      </c>
      <c r="P4866">
        <v>38.5</v>
      </c>
      <c r="Q4866" t="s">
        <v>129</v>
      </c>
      <c r="R4866" t="b">
        <v>0</v>
      </c>
      <c r="S4866">
        <v>72</v>
      </c>
      <c r="T4866">
        <v>0</v>
      </c>
      <c r="V4866" t="s">
        <v>103</v>
      </c>
    </row>
    <row r="4867" spans="1:22" x14ac:dyDescent="0.2">
      <c r="A4867" s="1">
        <v>32852</v>
      </c>
      <c r="B4867">
        <v>1989</v>
      </c>
      <c r="C4867">
        <f>_xlfn.MAXIFS(Table1[ScheduleWeekWritten],Table1[ScheduleSeason],Table1[[#This Row],[ScheduleSeason]])</f>
        <v>16</v>
      </c>
      <c r="D4867">
        <v>14</v>
      </c>
      <c r="E4867" cm="1">
        <f t="array" ref="E4867">_xlfn.XLOOKUP(Table1[[#This Row],[ScheduleWeekWritten]],Table3[Game],100+Table3[Increase],Table1[[#This Row],[ScheduleWeekWritten]])</f>
        <v>14</v>
      </c>
      <c r="F4867" t="b">
        <v>0</v>
      </c>
      <c r="G4867" t="s">
        <v>28</v>
      </c>
      <c r="H4867">
        <v>19</v>
      </c>
      <c r="I4867">
        <v>22</v>
      </c>
      <c r="J4867" t="s">
        <v>95</v>
      </c>
      <c r="K4867" t="s">
        <v>43</v>
      </c>
      <c r="L4867" t="str">
        <f>_xlfn.XLOOKUP(Table1[[#This Row],[TeamFavoriteID]],Table2[team_id],Table2[team_name],_xlfn.XLOOKUP(Table1[[#This Row],[TeamFavoriteID]],Table2[team_id_pfr],Table2[team_name],"Even"))</f>
        <v>Buffalo Bills</v>
      </c>
      <c r="M4867">
        <v>-6.5</v>
      </c>
      <c r="N4867">
        <f>IF(Table1[[#This Row],[TeamFavorite]]=Table1[[#This Row],[TeamHome]],Table1[[#This Row],[ScoreAway]]-Table1[[#This Row],[ScoreHome]],Table1[[#This Row],[ScoreHome]]-Table1[[#This Row],[ScoreAway]])</f>
        <v>3</v>
      </c>
      <c r="O4867">
        <f>IF(Table1[[#This Row],[SpreadActual]]&lt;Table1[[#This Row],[SpreadFavorite]],1,0)</f>
        <v>0</v>
      </c>
      <c r="P4867">
        <v>36</v>
      </c>
      <c r="Q4867" t="s">
        <v>123</v>
      </c>
      <c r="R4867" t="b">
        <v>0</v>
      </c>
      <c r="S4867">
        <v>26</v>
      </c>
      <c r="T4867">
        <v>13</v>
      </c>
      <c r="U4867">
        <v>68</v>
      </c>
    </row>
    <row r="4868" spans="1:22" x14ac:dyDescent="0.2">
      <c r="A4868" s="1">
        <v>32852</v>
      </c>
      <c r="B4868">
        <v>1989</v>
      </c>
      <c r="C4868">
        <f>_xlfn.MAXIFS(Table1[ScheduleWeekWritten],Table1[ScheduleSeason],Table1[[#This Row],[ScheduleSeason]])</f>
        <v>16</v>
      </c>
      <c r="D4868">
        <v>14</v>
      </c>
      <c r="E4868" cm="1">
        <f t="array" ref="E4868">_xlfn.XLOOKUP(Table1[[#This Row],[ScheduleWeekWritten]],Table3[Game],100+Table3[Increase],Table1[[#This Row],[ScheduleWeekWritten]])</f>
        <v>14</v>
      </c>
      <c r="F4868" t="b">
        <v>0</v>
      </c>
      <c r="G4868" t="s">
        <v>46</v>
      </c>
      <c r="H4868">
        <v>17</v>
      </c>
      <c r="I4868">
        <v>27</v>
      </c>
      <c r="J4868" t="s">
        <v>45</v>
      </c>
      <c r="K4868" t="s">
        <v>47</v>
      </c>
      <c r="L4868" t="str">
        <f>_xlfn.XLOOKUP(Table1[[#This Row],[TeamFavoriteID]],Table2[team_id],Table2[team_name],_xlfn.XLOOKUP(Table1[[#This Row],[TeamFavoriteID]],Table2[team_id_pfr],Table2[team_name],"Even"))</f>
        <v>Chicago Bears</v>
      </c>
      <c r="M4868">
        <v>-6.5</v>
      </c>
      <c r="N4868">
        <f>IF(Table1[[#This Row],[TeamFavorite]]=Table1[[#This Row],[TeamHome]],Table1[[#This Row],[ScoreAway]]-Table1[[#This Row],[ScoreHome]],Table1[[#This Row],[ScoreHome]]-Table1[[#This Row],[ScoreAway]])</f>
        <v>10</v>
      </c>
      <c r="O4868">
        <f>IF(Table1[[#This Row],[SpreadActual]]&lt;Table1[[#This Row],[SpreadFavorite]],1,0)</f>
        <v>0</v>
      </c>
      <c r="P4868">
        <v>36</v>
      </c>
      <c r="Q4868" t="s">
        <v>114</v>
      </c>
      <c r="R4868" t="b">
        <v>0</v>
      </c>
      <c r="S4868">
        <v>32</v>
      </c>
      <c r="T4868">
        <v>11</v>
      </c>
      <c r="U4868">
        <v>66</v>
      </c>
    </row>
    <row r="4869" spans="1:22" x14ac:dyDescent="0.2">
      <c r="A4869" s="1">
        <v>32852</v>
      </c>
      <c r="B4869">
        <v>1989</v>
      </c>
      <c r="C4869">
        <f>_xlfn.MAXIFS(Table1[ScheduleWeekWritten],Table1[ScheduleSeason],Table1[[#This Row],[ScheduleSeason]])</f>
        <v>16</v>
      </c>
      <c r="D4869">
        <v>14</v>
      </c>
      <c r="E4869" cm="1">
        <f t="array" ref="E4869">_xlfn.XLOOKUP(Table1[[#This Row],[ScheduleWeekWritten]],Table3[Game],100+Table3[Increase],Table1[[#This Row],[ScheduleWeekWritten]])</f>
        <v>14</v>
      </c>
      <c r="F4869" t="b">
        <v>0</v>
      </c>
      <c r="G4869" t="s">
        <v>101</v>
      </c>
      <c r="H4869">
        <v>17</v>
      </c>
      <c r="I4869">
        <v>24</v>
      </c>
      <c r="J4869" t="s">
        <v>128</v>
      </c>
      <c r="K4869" t="s">
        <v>104</v>
      </c>
      <c r="L4869" t="str">
        <f>_xlfn.XLOOKUP(Table1[[#This Row],[TeamFavoriteID]],Table2[team_id],Table2[team_name],_xlfn.XLOOKUP(Table1[[#This Row],[TeamFavoriteID]],Table2[team_id_pfr],Table2[team_name],"Even"))</f>
        <v>Cincinnati Bengals</v>
      </c>
      <c r="M4869">
        <v>-10</v>
      </c>
      <c r="N4869">
        <f>IF(Table1[[#This Row],[TeamFavorite]]=Table1[[#This Row],[TeamHome]],Table1[[#This Row],[ScoreAway]]-Table1[[#This Row],[ScoreHome]],Table1[[#This Row],[ScoreHome]]-Table1[[#This Row],[ScoreAway]])</f>
        <v>7</v>
      </c>
      <c r="O4869">
        <f>IF(Table1[[#This Row],[SpreadActual]]&lt;Table1[[#This Row],[SpreadFavorite]],1,0)</f>
        <v>0</v>
      </c>
      <c r="P4869">
        <v>37</v>
      </c>
      <c r="Q4869" t="s">
        <v>111</v>
      </c>
      <c r="R4869" t="b">
        <v>0</v>
      </c>
      <c r="S4869">
        <v>28</v>
      </c>
      <c r="T4869">
        <v>11</v>
      </c>
      <c r="U4869">
        <v>89</v>
      </c>
    </row>
    <row r="4870" spans="1:22" x14ac:dyDescent="0.2">
      <c r="A4870" s="1">
        <v>32852</v>
      </c>
      <c r="B4870">
        <v>1989</v>
      </c>
      <c r="C4870">
        <f>_xlfn.MAXIFS(Table1[ScheduleWeekWritten],Table1[ScheduleSeason],Table1[[#This Row],[ScheduleSeason]])</f>
        <v>16</v>
      </c>
      <c r="D4870">
        <v>14</v>
      </c>
      <c r="E4870" cm="1">
        <f t="array" ref="E4870">_xlfn.XLOOKUP(Table1[[#This Row],[ScheduleWeekWritten]],Table3[Game],100+Table3[Increase],Table1[[#This Row],[ScheduleWeekWritten]])</f>
        <v>14</v>
      </c>
      <c r="F4870" t="b">
        <v>0</v>
      </c>
      <c r="G4870" t="s">
        <v>24</v>
      </c>
      <c r="H4870">
        <v>7</v>
      </c>
      <c r="I4870">
        <v>14</v>
      </c>
      <c r="J4870" t="s">
        <v>50</v>
      </c>
      <c r="K4870" t="s">
        <v>88</v>
      </c>
      <c r="L4870" t="str">
        <f>_xlfn.XLOOKUP(Table1[[#This Row],[TeamFavoriteID]],Table2[team_id],Table2[team_name],_xlfn.XLOOKUP(Table1[[#This Row],[TeamFavoriteID]],Table2[team_id_pfr],Table2[team_name],"Even"))</f>
        <v>Denver Broncos</v>
      </c>
      <c r="M4870">
        <v>-3</v>
      </c>
      <c r="N4870">
        <f>IF(Table1[[#This Row],[TeamFavorite]]=Table1[[#This Row],[TeamHome]],Table1[[#This Row],[ScoreAway]]-Table1[[#This Row],[ScoreHome]],Table1[[#This Row],[ScoreHome]]-Table1[[#This Row],[ScoreAway]])</f>
        <v>7</v>
      </c>
      <c r="O4870">
        <f>IF(Table1[[#This Row],[SpreadActual]]&lt;Table1[[#This Row],[SpreadFavorite]],1,0)</f>
        <v>0</v>
      </c>
      <c r="P4870">
        <v>35</v>
      </c>
      <c r="Q4870" t="s">
        <v>71</v>
      </c>
      <c r="R4870" t="b">
        <v>0</v>
      </c>
      <c r="S4870">
        <v>31</v>
      </c>
      <c r="T4870">
        <v>12</v>
      </c>
      <c r="U4870">
        <v>70</v>
      </c>
    </row>
    <row r="4871" spans="1:22" x14ac:dyDescent="0.2">
      <c r="A4871" s="1">
        <v>32852</v>
      </c>
      <c r="B4871">
        <v>1989</v>
      </c>
      <c r="C4871">
        <f>_xlfn.MAXIFS(Table1[ScheduleWeekWritten],Table1[ScheduleSeason],Table1[[#This Row],[ScheduleSeason]])</f>
        <v>16</v>
      </c>
      <c r="D4871">
        <v>14</v>
      </c>
      <c r="E4871" cm="1">
        <f t="array" ref="E4871">_xlfn.XLOOKUP(Table1[[#This Row],[ScheduleWeekWritten]],Table3[Game],100+Table3[Increase],Table1[[#This Row],[ScheduleWeekWritten]])</f>
        <v>14</v>
      </c>
      <c r="F4871" t="b">
        <v>0</v>
      </c>
      <c r="G4871" t="s">
        <v>33</v>
      </c>
      <c r="H4871">
        <v>3</v>
      </c>
      <c r="I4871">
        <v>21</v>
      </c>
      <c r="J4871" t="s">
        <v>42</v>
      </c>
      <c r="K4871" t="s">
        <v>35</v>
      </c>
      <c r="L4871" t="str">
        <f>_xlfn.XLOOKUP(Table1[[#This Row],[TeamFavoriteID]],Table2[team_id],Table2[team_name],_xlfn.XLOOKUP(Table1[[#This Row],[TeamFavoriteID]],Table2[team_id_pfr],Table2[team_name],"Even"))</f>
        <v>Green Bay Packers</v>
      </c>
      <c r="M4871">
        <v>-3</v>
      </c>
      <c r="N4871">
        <f>IF(Table1[[#This Row],[TeamFavorite]]=Table1[[#This Row],[TeamHome]],Table1[[#This Row],[ScoreAway]]-Table1[[#This Row],[ScoreHome]],Table1[[#This Row],[ScoreHome]]-Table1[[#This Row],[ScoreAway]])</f>
        <v>18</v>
      </c>
      <c r="O4871">
        <f>IF(Table1[[#This Row],[SpreadActual]]&lt;Table1[[#This Row],[SpreadFavorite]],1,0)</f>
        <v>0</v>
      </c>
      <c r="P4871">
        <v>36</v>
      </c>
      <c r="Q4871" t="s">
        <v>82</v>
      </c>
      <c r="R4871" t="b">
        <v>0</v>
      </c>
      <c r="S4871">
        <v>26</v>
      </c>
      <c r="T4871">
        <v>11</v>
      </c>
      <c r="U4871">
        <v>61</v>
      </c>
    </row>
    <row r="4872" spans="1:22" x14ac:dyDescent="0.2">
      <c r="A4872" s="1">
        <v>32852</v>
      </c>
      <c r="B4872">
        <v>1989</v>
      </c>
      <c r="C4872">
        <f>_xlfn.MAXIFS(Table1[ScheduleWeekWritten],Table1[ScheduleSeason],Table1[[#This Row],[ScheduleSeason]])</f>
        <v>16</v>
      </c>
      <c r="D4872">
        <v>14</v>
      </c>
      <c r="E4872" cm="1">
        <f t="array" ref="E4872">_xlfn.XLOOKUP(Table1[[#This Row],[ScheduleWeekWritten]],Table3[Game],100+Table3[Increase],Table1[[#This Row],[ScheduleWeekWritten]])</f>
        <v>14</v>
      </c>
      <c r="F4872" t="b">
        <v>0</v>
      </c>
      <c r="G4872" t="s">
        <v>23</v>
      </c>
      <c r="H4872">
        <v>20</v>
      </c>
      <c r="I4872">
        <v>17</v>
      </c>
      <c r="J4872" t="s">
        <v>127</v>
      </c>
      <c r="K4872" t="s">
        <v>25</v>
      </c>
      <c r="L4872" t="str">
        <f>_xlfn.XLOOKUP(Table1[[#This Row],[TeamFavoriteID]],Table2[team_id],Table2[team_name],_xlfn.XLOOKUP(Table1[[#This Row],[TeamFavoriteID]],Table2[team_id_pfr],Table2[team_name],"Even"))</f>
        <v>Houston Oilers</v>
      </c>
      <c r="M4872">
        <v>-8</v>
      </c>
      <c r="N4872">
        <f>IF(Table1[[#This Row],[TeamFavorite]]=Table1[[#This Row],[TeamHome]],Table1[[#This Row],[ScoreAway]]-Table1[[#This Row],[ScoreHome]],Table1[[#This Row],[ScoreHome]]-Table1[[#This Row],[ScoreAway]])</f>
        <v>-3</v>
      </c>
      <c r="O4872">
        <f>IF(Table1[[#This Row],[SpreadActual]]&lt;Table1[[#This Row],[SpreadFavorite]],1,0)</f>
        <v>0</v>
      </c>
      <c r="P4872">
        <v>44</v>
      </c>
      <c r="Q4872" t="s">
        <v>102</v>
      </c>
      <c r="R4872" t="b">
        <v>0</v>
      </c>
      <c r="S4872">
        <v>72</v>
      </c>
      <c r="T4872">
        <v>0</v>
      </c>
      <c r="V4872" t="s">
        <v>103</v>
      </c>
    </row>
    <row r="4873" spans="1:22" x14ac:dyDescent="0.2">
      <c r="A4873" s="1">
        <v>32852</v>
      </c>
      <c r="B4873">
        <v>1989</v>
      </c>
      <c r="C4873">
        <f>_xlfn.MAXIFS(Table1[ScheduleWeekWritten],Table1[ScheduleSeason],Table1[[#This Row],[ScheduleSeason]])</f>
        <v>16</v>
      </c>
      <c r="D4873">
        <v>14</v>
      </c>
      <c r="E4873" cm="1">
        <f t="array" ref="E4873">_xlfn.XLOOKUP(Table1[[#This Row],[ScheduleWeekWritten]],Table3[Game],100+Table3[Increase],Table1[[#This Row],[ScheduleWeekWritten]])</f>
        <v>14</v>
      </c>
      <c r="F4873" t="b">
        <v>0</v>
      </c>
      <c r="G4873" t="s">
        <v>140</v>
      </c>
      <c r="H4873">
        <v>23</v>
      </c>
      <c r="I4873">
        <v>17</v>
      </c>
      <c r="J4873" t="s">
        <v>62</v>
      </c>
      <c r="K4873" t="s">
        <v>63</v>
      </c>
      <c r="L4873" t="str">
        <f>_xlfn.XLOOKUP(Table1[[#This Row],[TeamFavoriteID]],Table2[team_id],Table2[team_name],_xlfn.XLOOKUP(Table1[[#This Row],[TeamFavoriteID]],Table2[team_id_pfr],Table2[team_name],"Even"))</f>
        <v>Cleveland Browns</v>
      </c>
      <c r="M4873">
        <v>-1.5</v>
      </c>
      <c r="N4873">
        <f>IF(Table1[[#This Row],[TeamFavorite]]=Table1[[#This Row],[TeamHome]],Table1[[#This Row],[ScoreAway]]-Table1[[#This Row],[ScoreHome]],Table1[[#This Row],[ScoreHome]]-Table1[[#This Row],[ScoreAway]])</f>
        <v>6</v>
      </c>
      <c r="O4873">
        <f>IF(Table1[[#This Row],[SpreadActual]]&lt;Table1[[#This Row],[SpreadFavorite]],1,0)</f>
        <v>0</v>
      </c>
      <c r="P4873">
        <v>37</v>
      </c>
      <c r="Q4873" t="s">
        <v>141</v>
      </c>
      <c r="R4873" t="b">
        <v>0</v>
      </c>
      <c r="S4873">
        <v>72</v>
      </c>
      <c r="T4873">
        <v>0</v>
      </c>
      <c r="V4873" t="s">
        <v>103</v>
      </c>
    </row>
    <row r="4874" spans="1:22" x14ac:dyDescent="0.2">
      <c r="A4874" s="1">
        <v>32852</v>
      </c>
      <c r="B4874">
        <v>1989</v>
      </c>
      <c r="C4874">
        <f>_xlfn.MAXIFS(Table1[ScheduleWeekWritten],Table1[ScheduleSeason],Table1[[#This Row],[ScheduleSeason]])</f>
        <v>16</v>
      </c>
      <c r="D4874">
        <v>14</v>
      </c>
      <c r="E4874" cm="1">
        <f t="array" ref="E4874">_xlfn.XLOOKUP(Table1[[#This Row],[ScheduleWeekWritten]],Table3[Game],100+Table3[Increase],Table1[[#This Row],[ScheduleWeekWritten]])</f>
        <v>14</v>
      </c>
      <c r="F4874" t="b">
        <v>0</v>
      </c>
      <c r="G4874" t="s">
        <v>138</v>
      </c>
      <c r="H4874">
        <v>16</v>
      </c>
      <c r="I4874">
        <v>14</v>
      </c>
      <c r="J4874" t="s">
        <v>145</v>
      </c>
      <c r="K4874" t="s">
        <v>21</v>
      </c>
      <c r="L4874" t="str">
        <f>_xlfn.XLOOKUP(Table1[[#This Row],[TeamFavoriteID]],Table2[team_id],Table2[team_name],_xlfn.XLOOKUP(Table1[[#This Row],[TeamFavoriteID]],Table2[team_id_pfr],Table2[team_name],"Even"))</f>
        <v>Las Vegas Raiders</v>
      </c>
      <c r="M4874">
        <v>-9.5</v>
      </c>
      <c r="N4874">
        <f>IF(Table1[[#This Row],[TeamFavorite]]=Table1[[#This Row],[TeamHome]],Table1[[#This Row],[ScoreAway]]-Table1[[#This Row],[ScoreHome]],Table1[[#This Row],[ScoreHome]]-Table1[[#This Row],[ScoreAway]])</f>
        <v>2</v>
      </c>
      <c r="O4874">
        <f>IF(Table1[[#This Row],[SpreadActual]]&lt;Table1[[#This Row],[SpreadFavorite]],1,0)</f>
        <v>0</v>
      </c>
      <c r="P4874">
        <v>40</v>
      </c>
      <c r="Q4874" t="s">
        <v>65</v>
      </c>
      <c r="R4874" t="b">
        <v>0</v>
      </c>
      <c r="S4874">
        <v>57</v>
      </c>
      <c r="T4874">
        <v>8</v>
      </c>
      <c r="U4874">
        <v>85</v>
      </c>
    </row>
    <row r="4875" spans="1:22" x14ac:dyDescent="0.2">
      <c r="A4875" s="1">
        <v>32852</v>
      </c>
      <c r="B4875">
        <v>1989</v>
      </c>
      <c r="C4875">
        <f>_xlfn.MAXIFS(Table1[ScheduleWeekWritten],Table1[ScheduleSeason],Table1[[#This Row],[ScheduleSeason]])</f>
        <v>16</v>
      </c>
      <c r="D4875">
        <v>14</v>
      </c>
      <c r="E4875" cm="1">
        <f t="array" ref="E4875">_xlfn.XLOOKUP(Table1[[#This Row],[ScheduleWeekWritten]],Table3[Game],100+Table3[Increase],Table1[[#This Row],[ScheduleWeekWritten]])</f>
        <v>14</v>
      </c>
      <c r="F4875" t="b">
        <v>0</v>
      </c>
      <c r="G4875" t="s">
        <v>19</v>
      </c>
      <c r="H4875">
        <v>31</v>
      </c>
      <c r="I4875">
        <v>10</v>
      </c>
      <c r="J4875" t="s">
        <v>115</v>
      </c>
      <c r="K4875" t="s">
        <v>91</v>
      </c>
      <c r="L4875" t="str">
        <f>_xlfn.XLOOKUP(Table1[[#This Row],[TeamFavoriteID]],Table2[team_id],Table2[team_name],_xlfn.XLOOKUP(Table1[[#This Row],[TeamFavoriteID]],Table2[team_id_pfr],Table2[team_name],"Even"))</f>
        <v>Miami Dolphins</v>
      </c>
      <c r="M4875">
        <v>-5</v>
      </c>
      <c r="N4875">
        <f>IF(Table1[[#This Row],[TeamFavorite]]=Table1[[#This Row],[TeamHome]],Table1[[#This Row],[ScoreAway]]-Table1[[#This Row],[ScoreHome]],Table1[[#This Row],[ScoreHome]]-Table1[[#This Row],[ScoreAway]])</f>
        <v>-21</v>
      </c>
      <c r="O4875">
        <f>IF(Table1[[#This Row],[SpreadActual]]&lt;Table1[[#This Row],[SpreadFavorite]],1,0)</f>
        <v>1</v>
      </c>
      <c r="P4875">
        <v>43</v>
      </c>
      <c r="Q4875" t="s">
        <v>143</v>
      </c>
      <c r="R4875" t="b">
        <v>0</v>
      </c>
      <c r="S4875">
        <v>60</v>
      </c>
      <c r="T4875">
        <v>12</v>
      </c>
      <c r="U4875">
        <v>73</v>
      </c>
    </row>
    <row r="4876" spans="1:22" x14ac:dyDescent="0.2">
      <c r="A4876" s="1">
        <v>32852</v>
      </c>
      <c r="B4876">
        <v>1989</v>
      </c>
      <c r="C4876">
        <f>_xlfn.MAXIFS(Table1[ScheduleWeekWritten],Table1[ScheduleSeason],Table1[[#This Row],[ScheduleSeason]])</f>
        <v>16</v>
      </c>
      <c r="D4876">
        <v>14</v>
      </c>
      <c r="E4876" cm="1">
        <f t="array" ref="E4876">_xlfn.XLOOKUP(Table1[[#This Row],[ScheduleWeekWritten]],Table3[Game],100+Table3[Increase],Table1[[#This Row],[ScheduleWeekWritten]])</f>
        <v>14</v>
      </c>
      <c r="F4876" t="b">
        <v>0</v>
      </c>
      <c r="G4876" t="s">
        <v>54</v>
      </c>
      <c r="H4876">
        <v>43</v>
      </c>
      <c r="I4876">
        <v>17</v>
      </c>
      <c r="J4876" t="s">
        <v>38</v>
      </c>
      <c r="K4876" t="s">
        <v>55</v>
      </c>
      <c r="L4876" t="str">
        <f>_xlfn.XLOOKUP(Table1[[#This Row],[TeamFavoriteID]],Table2[team_id],Table2[team_name],_xlfn.XLOOKUP(Table1[[#This Row],[TeamFavoriteID]],Table2[team_id_pfr],Table2[team_name],"Even"))</f>
        <v>Minnesota Vikings</v>
      </c>
      <c r="M4876">
        <v>-12.5</v>
      </c>
      <c r="N4876">
        <f>IF(Table1[[#This Row],[TeamFavorite]]=Table1[[#This Row],[TeamHome]],Table1[[#This Row],[ScoreAway]]-Table1[[#This Row],[ScoreHome]],Table1[[#This Row],[ScoreHome]]-Table1[[#This Row],[ScoreAway]])</f>
        <v>-26</v>
      </c>
      <c r="O4876">
        <f>IF(Table1[[#This Row],[SpreadActual]]&lt;Table1[[#This Row],[SpreadFavorite]],1,0)</f>
        <v>1</v>
      </c>
      <c r="P4876">
        <v>40</v>
      </c>
      <c r="Q4876" t="s">
        <v>137</v>
      </c>
      <c r="R4876" t="b">
        <v>0</v>
      </c>
      <c r="S4876">
        <v>72</v>
      </c>
      <c r="T4876">
        <v>0</v>
      </c>
      <c r="V4876" t="s">
        <v>103</v>
      </c>
    </row>
    <row r="4877" spans="1:22" x14ac:dyDescent="0.2">
      <c r="A4877" s="1">
        <v>32852</v>
      </c>
      <c r="B4877">
        <v>1989</v>
      </c>
      <c r="C4877">
        <f>_xlfn.MAXIFS(Table1[ScheduleWeekWritten],Table1[ScheduleSeason],Table1[[#This Row],[ScheduleSeason]])</f>
        <v>16</v>
      </c>
      <c r="D4877">
        <v>14</v>
      </c>
      <c r="E4877" cm="1">
        <f t="array" ref="E4877">_xlfn.XLOOKUP(Table1[[#This Row],[ScheduleWeekWritten]],Table3[Game],100+Table3[Increase],Table1[[#This Row],[ScheduleWeekWritten]])</f>
        <v>14</v>
      </c>
      <c r="F4877" t="b">
        <v>0</v>
      </c>
      <c r="G4877" t="s">
        <v>31</v>
      </c>
      <c r="H4877">
        <v>0</v>
      </c>
      <c r="I4877">
        <v>13</v>
      </c>
      <c r="J4877" t="s">
        <v>49</v>
      </c>
      <c r="K4877" t="s">
        <v>32</v>
      </c>
      <c r="L4877" t="str">
        <f>_xlfn.XLOOKUP(Table1[[#This Row],[TeamFavoriteID]],Table2[team_id],Table2[team_name],_xlfn.XLOOKUP(Table1[[#This Row],[TeamFavoriteID]],Table2[team_id_pfr],Table2[team_name],"Even"))</f>
        <v>New York Jets</v>
      </c>
      <c r="M4877">
        <v>-1</v>
      </c>
      <c r="N4877">
        <f>IF(Table1[[#This Row],[TeamFavorite]]=Table1[[#This Row],[TeamHome]],Table1[[#This Row],[ScoreAway]]-Table1[[#This Row],[ScoreHome]],Table1[[#This Row],[ScoreHome]]-Table1[[#This Row],[ScoreAway]])</f>
        <v>13</v>
      </c>
      <c r="O4877">
        <f>IF(Table1[[#This Row],[SpreadActual]]&lt;Table1[[#This Row],[SpreadFavorite]],1,0)</f>
        <v>0</v>
      </c>
      <c r="P4877">
        <v>38</v>
      </c>
      <c r="Q4877" t="s">
        <v>126</v>
      </c>
      <c r="R4877" t="b">
        <v>0</v>
      </c>
      <c r="S4877">
        <v>27</v>
      </c>
      <c r="T4877">
        <v>12</v>
      </c>
      <c r="U4877">
        <v>42</v>
      </c>
    </row>
    <row r="4878" spans="1:22" x14ac:dyDescent="0.2">
      <c r="A4878" s="1">
        <v>32852</v>
      </c>
      <c r="B4878">
        <v>1989</v>
      </c>
      <c r="C4878">
        <f>_xlfn.MAXIFS(Table1[ScheduleWeekWritten],Table1[ScheduleSeason],Table1[[#This Row],[ScheduleSeason]])</f>
        <v>16</v>
      </c>
      <c r="D4878">
        <v>14</v>
      </c>
      <c r="E4878" cm="1">
        <f t="array" ref="E4878">_xlfn.XLOOKUP(Table1[[#This Row],[ScheduleWeekWritten]],Table3[Game],100+Table3[Increase],Table1[[#This Row],[ScheduleWeekWritten]])</f>
        <v>14</v>
      </c>
      <c r="F4878" t="b">
        <v>0</v>
      </c>
      <c r="G4878" t="s">
        <v>58</v>
      </c>
      <c r="H4878">
        <v>20</v>
      </c>
      <c r="I4878">
        <v>10</v>
      </c>
      <c r="J4878" t="s">
        <v>67</v>
      </c>
      <c r="K4878" t="s">
        <v>77</v>
      </c>
      <c r="L4878" t="str">
        <f>_xlfn.XLOOKUP(Table1[[#This Row],[TeamFavoriteID]],Table2[team_id],Table2[team_name],_xlfn.XLOOKUP(Table1[[#This Row],[TeamFavoriteID]],Table2[team_id_pfr],Table2[team_name],"Even"))</f>
        <v>Philadelphia Eagles</v>
      </c>
      <c r="M4878">
        <v>-12</v>
      </c>
      <c r="N4878">
        <f>IF(Table1[[#This Row],[TeamFavorite]]=Table1[[#This Row],[TeamHome]],Table1[[#This Row],[ScoreAway]]-Table1[[#This Row],[ScoreHome]],Table1[[#This Row],[ScoreHome]]-Table1[[#This Row],[ScoreAway]])</f>
        <v>-10</v>
      </c>
      <c r="O4878">
        <f>IF(Table1[[#This Row],[SpreadActual]]&lt;Table1[[#This Row],[SpreadFavorite]],1,0)</f>
        <v>0</v>
      </c>
      <c r="P4878">
        <v>38</v>
      </c>
      <c r="Q4878" t="s">
        <v>112</v>
      </c>
      <c r="R4878" t="b">
        <v>0</v>
      </c>
      <c r="S4878">
        <v>24</v>
      </c>
      <c r="T4878">
        <v>9</v>
      </c>
      <c r="U4878">
        <v>56</v>
      </c>
    </row>
    <row r="4879" spans="1:22" x14ac:dyDescent="0.2">
      <c r="A4879" s="1">
        <v>32852</v>
      </c>
      <c r="B4879">
        <v>1989</v>
      </c>
      <c r="C4879">
        <f>_xlfn.MAXIFS(Table1[ScheduleWeekWritten],Table1[ScheduleSeason],Table1[[#This Row],[ScheduleSeason]])</f>
        <v>16</v>
      </c>
      <c r="D4879">
        <v>14</v>
      </c>
      <c r="E4879" cm="1">
        <f t="array" ref="E4879">_xlfn.XLOOKUP(Table1[[#This Row],[ScheduleWeekWritten]],Table3[Game],100+Table3[Increase],Table1[[#This Row],[ScheduleWeekWritten]])</f>
        <v>14</v>
      </c>
      <c r="F4879" t="b">
        <v>0</v>
      </c>
      <c r="G4879" t="s">
        <v>61</v>
      </c>
      <c r="H4879">
        <v>26</v>
      </c>
      <c r="I4879">
        <v>21</v>
      </c>
      <c r="J4879" t="s">
        <v>27</v>
      </c>
      <c r="K4879" t="s">
        <v>85</v>
      </c>
      <c r="L4879" t="str">
        <f>_xlfn.XLOOKUP(Table1[[#This Row],[TeamFavoriteID]],Table2[team_id],Table2[team_name],_xlfn.XLOOKUP(Table1[[#This Row],[TeamFavoriteID]],Table2[team_id_pfr],Table2[team_name],"Even"))</f>
        <v>Washington Commanders</v>
      </c>
      <c r="M4879">
        <v>-9.5</v>
      </c>
      <c r="N4879">
        <f>IF(Table1[[#This Row],[TeamFavorite]]=Table1[[#This Row],[TeamHome]],Table1[[#This Row],[ScoreAway]]-Table1[[#This Row],[ScoreHome]],Table1[[#This Row],[ScoreHome]]-Table1[[#This Row],[ScoreAway]])</f>
        <v>5</v>
      </c>
      <c r="O4879">
        <f>IF(Table1[[#This Row],[SpreadActual]]&lt;Table1[[#This Row],[SpreadFavorite]],1,0)</f>
        <v>0</v>
      </c>
      <c r="P4879">
        <v>37</v>
      </c>
      <c r="Q4879" t="s">
        <v>64</v>
      </c>
      <c r="R4879" t="b">
        <v>0</v>
      </c>
      <c r="S4879">
        <v>27</v>
      </c>
      <c r="T4879">
        <v>12</v>
      </c>
      <c r="U4879">
        <v>55</v>
      </c>
    </row>
    <row r="4880" spans="1:22" x14ac:dyDescent="0.2">
      <c r="A4880" s="1">
        <v>32853</v>
      </c>
      <c r="B4880">
        <v>1989</v>
      </c>
      <c r="C4880">
        <f>_xlfn.MAXIFS(Table1[ScheduleWeekWritten],Table1[ScheduleSeason],Table1[[#This Row],[ScheduleSeason]])</f>
        <v>16</v>
      </c>
      <c r="D4880">
        <v>14</v>
      </c>
      <c r="E4880" cm="1">
        <f t="array" ref="E4880">_xlfn.XLOOKUP(Table1[[#This Row],[ScheduleWeekWritten]],Table3[Game],100+Table3[Increase],Table1[[#This Row],[ScheduleWeekWritten]])</f>
        <v>14</v>
      </c>
      <c r="F4880" t="b">
        <v>0</v>
      </c>
      <c r="G4880" t="s">
        <v>39</v>
      </c>
      <c r="H4880">
        <v>27</v>
      </c>
      <c r="I4880">
        <v>30</v>
      </c>
      <c r="J4880" t="s">
        <v>53</v>
      </c>
      <c r="K4880" t="s">
        <v>87</v>
      </c>
      <c r="L4880" t="str">
        <f>_xlfn.XLOOKUP(Table1[[#This Row],[TeamFavoriteID]],Table2[team_id],Table2[team_name],_xlfn.XLOOKUP(Table1[[#This Row],[TeamFavoriteID]],Table2[team_id_pfr],Table2[team_name],"Even"))</f>
        <v>San Francisco 49ers</v>
      </c>
      <c r="M4880">
        <v>-2</v>
      </c>
      <c r="N4880">
        <f>IF(Table1[[#This Row],[TeamFavorite]]=Table1[[#This Row],[TeamHome]],Table1[[#This Row],[ScoreAway]]-Table1[[#This Row],[ScoreHome]],Table1[[#This Row],[ScoreHome]]-Table1[[#This Row],[ScoreAway]])</f>
        <v>-3</v>
      </c>
      <c r="O4880">
        <f>IF(Table1[[#This Row],[SpreadActual]]&lt;Table1[[#This Row],[SpreadFavorite]],1,0)</f>
        <v>1</v>
      </c>
      <c r="P4880">
        <v>45</v>
      </c>
      <c r="Q4880" t="s">
        <v>135</v>
      </c>
      <c r="R4880" t="b">
        <v>0</v>
      </c>
      <c r="S4880">
        <v>56</v>
      </c>
      <c r="T4880">
        <v>8</v>
      </c>
      <c r="U4880">
        <v>61</v>
      </c>
    </row>
    <row r="4881" spans="1:22" x14ac:dyDescent="0.2">
      <c r="A4881" s="1">
        <v>32858</v>
      </c>
      <c r="B4881">
        <v>1989</v>
      </c>
      <c r="C4881">
        <f>_xlfn.MAXIFS(Table1[ScheduleWeekWritten],Table1[ScheduleSeason],Table1[[#This Row],[ScheduleSeason]])</f>
        <v>16</v>
      </c>
      <c r="D4881">
        <v>15</v>
      </c>
      <c r="E4881" cm="1">
        <f t="array" ref="E4881">_xlfn.XLOOKUP(Table1[[#This Row],[ScheduleWeekWritten]],Table3[Game],100+Table3[Increase],Table1[[#This Row],[ScheduleWeekWritten]])</f>
        <v>15</v>
      </c>
      <c r="F4881" t="b">
        <v>0</v>
      </c>
      <c r="G4881" t="s">
        <v>50</v>
      </c>
      <c r="H4881">
        <v>15</v>
      </c>
      <c r="I4881">
        <v>0</v>
      </c>
      <c r="J4881" t="s">
        <v>67</v>
      </c>
      <c r="K4881" t="s">
        <v>90</v>
      </c>
      <c r="L4881" t="str">
        <f>_xlfn.XLOOKUP(Table1[[#This Row],[TeamFavoriteID]],Table2[team_id],Table2[team_name],_xlfn.XLOOKUP(Table1[[#This Row],[TeamFavoriteID]],Table2[team_id_pfr],Table2[team_name],"Even"))</f>
        <v>New York Giants</v>
      </c>
      <c r="M4881">
        <v>-12</v>
      </c>
      <c r="N4881">
        <f>IF(Table1[[#This Row],[TeamFavorite]]=Table1[[#This Row],[TeamHome]],Table1[[#This Row],[ScoreAway]]-Table1[[#This Row],[ScoreHome]],Table1[[#This Row],[ScoreHome]]-Table1[[#This Row],[ScoreAway]])</f>
        <v>-15</v>
      </c>
      <c r="O4881">
        <f>IF(Table1[[#This Row],[SpreadActual]]&lt;Table1[[#This Row],[SpreadFavorite]],1,0)</f>
        <v>1</v>
      </c>
      <c r="P4881">
        <v>35</v>
      </c>
      <c r="Q4881" t="s">
        <v>126</v>
      </c>
      <c r="R4881" t="b">
        <v>0</v>
      </c>
      <c r="S4881">
        <v>27</v>
      </c>
      <c r="T4881">
        <v>24</v>
      </c>
      <c r="U4881">
        <v>57</v>
      </c>
    </row>
    <row r="4882" spans="1:22" x14ac:dyDescent="0.2">
      <c r="A4882" s="1">
        <v>32858</v>
      </c>
      <c r="B4882">
        <v>1989</v>
      </c>
      <c r="C4882">
        <f>_xlfn.MAXIFS(Table1[ScheduleWeekWritten],Table1[ScheduleSeason],Table1[[#This Row],[ScheduleSeason]])</f>
        <v>16</v>
      </c>
      <c r="D4882">
        <v>15</v>
      </c>
      <c r="E4882" cm="1">
        <f t="array" ref="E4882">_xlfn.XLOOKUP(Table1[[#This Row],[ScheduleWeekWritten]],Table3[Game],100+Table3[Increase],Table1[[#This Row],[ScheduleWeekWritten]])</f>
        <v>15</v>
      </c>
      <c r="F4882" t="b">
        <v>0</v>
      </c>
      <c r="G4882" t="s">
        <v>145</v>
      </c>
      <c r="H4882">
        <v>0</v>
      </c>
      <c r="I4882">
        <v>37</v>
      </c>
      <c r="J4882" t="s">
        <v>24</v>
      </c>
      <c r="K4882" t="s">
        <v>88</v>
      </c>
      <c r="L4882" t="str">
        <f>_xlfn.XLOOKUP(Table1[[#This Row],[TeamFavoriteID]],Table2[team_id],Table2[team_name],_xlfn.XLOOKUP(Table1[[#This Row],[TeamFavoriteID]],Table2[team_id_pfr],Table2[team_name],"Even"))</f>
        <v>Denver Broncos</v>
      </c>
      <c r="M4882">
        <v>-7</v>
      </c>
      <c r="N4882">
        <f>IF(Table1[[#This Row],[TeamFavorite]]=Table1[[#This Row],[TeamHome]],Table1[[#This Row],[ScoreAway]]-Table1[[#This Row],[ScoreHome]],Table1[[#This Row],[ScoreHome]]-Table1[[#This Row],[ScoreAway]])</f>
        <v>-37</v>
      </c>
      <c r="O4882">
        <f>IF(Table1[[#This Row],[SpreadActual]]&lt;Table1[[#This Row],[SpreadFavorite]],1,0)</f>
        <v>1</v>
      </c>
      <c r="P4882">
        <v>38.5</v>
      </c>
      <c r="Q4882" t="s">
        <v>146</v>
      </c>
      <c r="R4882" t="b">
        <v>0</v>
      </c>
      <c r="S4882">
        <v>53</v>
      </c>
      <c r="T4882">
        <v>4</v>
      </c>
      <c r="U4882">
        <v>25</v>
      </c>
    </row>
    <row r="4883" spans="1:22" x14ac:dyDescent="0.2">
      <c r="A4883" s="1">
        <v>32859</v>
      </c>
      <c r="B4883">
        <v>1989</v>
      </c>
      <c r="C4883">
        <f>_xlfn.MAXIFS(Table1[ScheduleWeekWritten],Table1[ScheduleSeason],Table1[[#This Row],[ScheduleSeason]])</f>
        <v>16</v>
      </c>
      <c r="D4883">
        <v>15</v>
      </c>
      <c r="E4883" cm="1">
        <f t="array" ref="E4883">_xlfn.XLOOKUP(Table1[[#This Row],[ScheduleWeekWritten]],Table3[Game],100+Table3[Increase],Table1[[#This Row],[ScheduleWeekWritten]])</f>
        <v>15</v>
      </c>
      <c r="F4883" t="b">
        <v>0</v>
      </c>
      <c r="G4883" t="s">
        <v>38</v>
      </c>
      <c r="H4883">
        <v>30</v>
      </c>
      <c r="I4883">
        <v>31</v>
      </c>
      <c r="J4883" t="s">
        <v>61</v>
      </c>
      <c r="K4883" t="s">
        <v>85</v>
      </c>
      <c r="L4883" t="str">
        <f>_xlfn.XLOOKUP(Table1[[#This Row],[TeamFavoriteID]],Table2[team_id],Table2[team_name],_xlfn.XLOOKUP(Table1[[#This Row],[TeamFavoriteID]],Table2[team_id_pfr],Table2[team_name],"Even"))</f>
        <v>Washington Commanders</v>
      </c>
      <c r="M4883">
        <v>-7</v>
      </c>
      <c r="N4883">
        <f>IF(Table1[[#This Row],[TeamFavorite]]=Table1[[#This Row],[TeamHome]],Table1[[#This Row],[ScoreAway]]-Table1[[#This Row],[ScoreHome]],Table1[[#This Row],[ScoreHome]]-Table1[[#This Row],[ScoreAway]])</f>
        <v>-1</v>
      </c>
      <c r="O4883">
        <f>IF(Table1[[#This Row],[SpreadActual]]&lt;Table1[[#This Row],[SpreadFavorite]],1,0)</f>
        <v>0</v>
      </c>
      <c r="P4883">
        <v>42.5</v>
      </c>
      <c r="Q4883" t="s">
        <v>41</v>
      </c>
      <c r="R4883" t="b">
        <v>0</v>
      </c>
      <c r="S4883">
        <v>27</v>
      </c>
      <c r="T4883">
        <v>8</v>
      </c>
      <c r="U4883">
        <v>44</v>
      </c>
    </row>
    <row r="4884" spans="1:22" x14ac:dyDescent="0.2">
      <c r="A4884" s="1">
        <v>32859</v>
      </c>
      <c r="B4884">
        <v>1989</v>
      </c>
      <c r="C4884">
        <f>_xlfn.MAXIFS(Table1[ScheduleWeekWritten],Table1[ScheduleSeason],Table1[[#This Row],[ScheduleSeason]])</f>
        <v>16</v>
      </c>
      <c r="D4884">
        <v>15</v>
      </c>
      <c r="E4884" cm="1">
        <f t="array" ref="E4884">_xlfn.XLOOKUP(Table1[[#This Row],[ScheduleWeekWritten]],Table3[Game],100+Table3[Increase],Table1[[#This Row],[ScheduleWeekWritten]])</f>
        <v>15</v>
      </c>
      <c r="F4884" t="b">
        <v>0</v>
      </c>
      <c r="G4884" t="s">
        <v>46</v>
      </c>
      <c r="H4884">
        <v>28</v>
      </c>
      <c r="I4884">
        <v>40</v>
      </c>
      <c r="J4884" t="s">
        <v>33</v>
      </c>
      <c r="K4884" t="s">
        <v>47</v>
      </c>
      <c r="L4884" t="str">
        <f>_xlfn.XLOOKUP(Table1[[#This Row],[TeamFavoriteID]],Table2[team_id],Table2[team_name],_xlfn.XLOOKUP(Table1[[#This Row],[TeamFavoriteID]],Table2[team_id_pfr],Table2[team_name],"Even"))</f>
        <v>Chicago Bears</v>
      </c>
      <c r="M4884">
        <v>-2</v>
      </c>
      <c r="N4884">
        <f>IF(Table1[[#This Row],[TeamFavorite]]=Table1[[#This Row],[TeamHome]],Table1[[#This Row],[ScoreAway]]-Table1[[#This Row],[ScoreHome]],Table1[[#This Row],[ScoreHome]]-Table1[[#This Row],[ScoreAway]])</f>
        <v>12</v>
      </c>
      <c r="O4884">
        <f>IF(Table1[[#This Row],[SpreadActual]]&lt;Table1[[#This Row],[SpreadFavorite]],1,0)</f>
        <v>0</v>
      </c>
      <c r="P4884">
        <v>35</v>
      </c>
      <c r="Q4884" t="s">
        <v>114</v>
      </c>
      <c r="R4884" t="b">
        <v>0</v>
      </c>
      <c r="S4884">
        <v>8</v>
      </c>
      <c r="T4884">
        <v>11</v>
      </c>
      <c r="U4884">
        <v>73</v>
      </c>
    </row>
    <row r="4885" spans="1:22" x14ac:dyDescent="0.2">
      <c r="A4885" s="1">
        <v>32859</v>
      </c>
      <c r="B4885">
        <v>1989</v>
      </c>
      <c r="C4885">
        <f>_xlfn.MAXIFS(Table1[ScheduleWeekWritten],Table1[ScheduleSeason],Table1[[#This Row],[ScheduleSeason]])</f>
        <v>16</v>
      </c>
      <c r="D4885">
        <v>15</v>
      </c>
      <c r="E4885" cm="1">
        <f t="array" ref="E4885">_xlfn.XLOOKUP(Table1[[#This Row],[ScheduleWeekWritten]],Table3[Game],100+Table3[Increase],Table1[[#This Row],[ScheduleWeekWritten]])</f>
        <v>15</v>
      </c>
      <c r="F4885" t="b">
        <v>0</v>
      </c>
      <c r="G4885" t="s">
        <v>101</v>
      </c>
      <c r="H4885">
        <v>61</v>
      </c>
      <c r="I4885">
        <v>7</v>
      </c>
      <c r="J4885" t="s">
        <v>23</v>
      </c>
      <c r="K4885" t="s">
        <v>104</v>
      </c>
      <c r="L4885" t="str">
        <f>_xlfn.XLOOKUP(Table1[[#This Row],[TeamFavoriteID]],Table2[team_id],Table2[team_name],_xlfn.XLOOKUP(Table1[[#This Row],[TeamFavoriteID]],Table2[team_id_pfr],Table2[team_name],"Even"))</f>
        <v>Cincinnati Bengals</v>
      </c>
      <c r="M4885">
        <v>-3.5</v>
      </c>
      <c r="N4885">
        <f>IF(Table1[[#This Row],[TeamFavorite]]=Table1[[#This Row],[TeamHome]],Table1[[#This Row],[ScoreAway]]-Table1[[#This Row],[ScoreHome]],Table1[[#This Row],[ScoreHome]]-Table1[[#This Row],[ScoreAway]])</f>
        <v>-54</v>
      </c>
      <c r="O4885">
        <f>IF(Table1[[#This Row],[SpreadActual]]&lt;Table1[[#This Row],[SpreadFavorite]],1,0)</f>
        <v>1</v>
      </c>
      <c r="P4885">
        <v>40</v>
      </c>
      <c r="Q4885" t="s">
        <v>111</v>
      </c>
      <c r="R4885" t="b">
        <v>0</v>
      </c>
      <c r="S4885">
        <v>1</v>
      </c>
      <c r="T4885">
        <v>6</v>
      </c>
      <c r="U4885">
        <v>69</v>
      </c>
    </row>
    <row r="4886" spans="1:22" x14ac:dyDescent="0.2">
      <c r="A4886" s="1">
        <v>32859</v>
      </c>
      <c r="B4886">
        <v>1989</v>
      </c>
      <c r="C4886">
        <f>_xlfn.MAXIFS(Table1[ScheduleWeekWritten],Table1[ScheduleSeason],Table1[[#This Row],[ScheduleSeason]])</f>
        <v>16</v>
      </c>
      <c r="D4886">
        <v>15</v>
      </c>
      <c r="E4886" cm="1">
        <f t="array" ref="E4886">_xlfn.XLOOKUP(Table1[[#This Row],[ScheduleWeekWritten]],Table3[Game],100+Table3[Increase],Table1[[#This Row],[ScheduleWeekWritten]])</f>
        <v>15</v>
      </c>
      <c r="F4886" t="b">
        <v>0</v>
      </c>
      <c r="G4886" t="s">
        <v>62</v>
      </c>
      <c r="H4886">
        <v>23</v>
      </c>
      <c r="I4886">
        <v>17</v>
      </c>
      <c r="J4886" t="s">
        <v>54</v>
      </c>
      <c r="K4886" t="s">
        <v>55</v>
      </c>
      <c r="L4886" t="str">
        <f>_xlfn.XLOOKUP(Table1[[#This Row],[TeamFavoriteID]],Table2[team_id],Table2[team_name],_xlfn.XLOOKUP(Table1[[#This Row],[TeamFavoriteID]],Table2[team_id_pfr],Table2[team_name],"Even"))</f>
        <v>Minnesota Vikings</v>
      </c>
      <c r="M4886">
        <v>-1.5</v>
      </c>
      <c r="N4886">
        <f>IF(Table1[[#This Row],[TeamFavorite]]=Table1[[#This Row],[TeamHome]],Table1[[#This Row],[ScoreAway]]-Table1[[#This Row],[ScoreHome]],Table1[[#This Row],[ScoreHome]]-Table1[[#This Row],[ScoreAway]])</f>
        <v>6</v>
      </c>
      <c r="O4886">
        <f>IF(Table1[[#This Row],[SpreadActual]]&lt;Table1[[#This Row],[SpreadFavorite]],1,0)</f>
        <v>0</v>
      </c>
      <c r="P4886">
        <v>34</v>
      </c>
      <c r="Q4886" t="s">
        <v>66</v>
      </c>
      <c r="R4886" t="b">
        <v>0</v>
      </c>
      <c r="S4886">
        <v>2</v>
      </c>
      <c r="T4886">
        <v>12</v>
      </c>
      <c r="U4886">
        <v>71</v>
      </c>
    </row>
    <row r="4887" spans="1:22" x14ac:dyDescent="0.2">
      <c r="A4887" s="1">
        <v>32859</v>
      </c>
      <c r="B4887">
        <v>1989</v>
      </c>
      <c r="C4887">
        <f>_xlfn.MAXIFS(Table1[ScheduleWeekWritten],Table1[ScheduleSeason],Table1[[#This Row],[ScheduleSeason]])</f>
        <v>16</v>
      </c>
      <c r="D4887">
        <v>15</v>
      </c>
      <c r="E4887" cm="1">
        <f t="array" ref="E4887">_xlfn.XLOOKUP(Table1[[#This Row],[ScheduleWeekWritten]],Table3[Game],100+Table3[Increase],Table1[[#This Row],[ScheduleWeekWritten]])</f>
        <v>15</v>
      </c>
      <c r="F4887" t="b">
        <v>0</v>
      </c>
      <c r="G4887" t="s">
        <v>45</v>
      </c>
      <c r="H4887">
        <v>33</v>
      </c>
      <c r="I4887">
        <v>7</v>
      </c>
      <c r="J4887" t="s">
        <v>127</v>
      </c>
      <c r="K4887" t="s">
        <v>79</v>
      </c>
      <c r="L4887" t="str">
        <f>_xlfn.XLOOKUP(Table1[[#This Row],[TeamFavoriteID]],Table2[team_id],Table2[team_name],_xlfn.XLOOKUP(Table1[[#This Row],[TeamFavoriteID]],Table2[team_id_pfr],Table2[team_name],"Even"))</f>
        <v>Detroit Lions</v>
      </c>
      <c r="M4887">
        <v>-3</v>
      </c>
      <c r="N4887">
        <f>IF(Table1[[#This Row],[TeamFavorite]]=Table1[[#This Row],[TeamHome]],Table1[[#This Row],[ScoreAway]]-Table1[[#This Row],[ScoreHome]],Table1[[#This Row],[ScoreHome]]-Table1[[#This Row],[ScoreAway]])</f>
        <v>-26</v>
      </c>
      <c r="O4887">
        <f>IF(Table1[[#This Row],[SpreadActual]]&lt;Table1[[#This Row],[SpreadFavorite]],1,0)</f>
        <v>1</v>
      </c>
      <c r="P4887">
        <v>40.5</v>
      </c>
      <c r="Q4887" t="s">
        <v>125</v>
      </c>
      <c r="R4887" t="b">
        <v>0</v>
      </c>
      <c r="S4887">
        <v>72</v>
      </c>
      <c r="T4887">
        <v>0</v>
      </c>
      <c r="V4887" t="s">
        <v>103</v>
      </c>
    </row>
    <row r="4888" spans="1:22" x14ac:dyDescent="0.2">
      <c r="A4888" s="1">
        <v>32859</v>
      </c>
      <c r="B4888">
        <v>1989</v>
      </c>
      <c r="C4888">
        <f>_xlfn.MAXIFS(Table1[ScheduleWeekWritten],Table1[ScheduleSeason],Table1[[#This Row],[ScheduleSeason]])</f>
        <v>16</v>
      </c>
      <c r="D4888">
        <v>15</v>
      </c>
      <c r="E4888" cm="1">
        <f t="array" ref="E4888">_xlfn.XLOOKUP(Table1[[#This Row],[ScheduleWeekWritten]],Table3[Game],100+Table3[Increase],Table1[[#This Row],[ScheduleWeekWritten]])</f>
        <v>15</v>
      </c>
      <c r="F4888" t="b">
        <v>0</v>
      </c>
      <c r="G4888" t="s">
        <v>140</v>
      </c>
      <c r="H4888">
        <v>42</v>
      </c>
      <c r="I4888">
        <v>13</v>
      </c>
      <c r="J4888" t="s">
        <v>19</v>
      </c>
      <c r="K4888" t="s">
        <v>91</v>
      </c>
      <c r="L4888" t="str">
        <f>_xlfn.XLOOKUP(Table1[[#This Row],[TeamFavoriteID]],Table2[team_id],Table2[team_name],_xlfn.XLOOKUP(Table1[[#This Row],[TeamFavoriteID]],Table2[team_id_pfr],Table2[team_name],"Even"))</f>
        <v>Miami Dolphins</v>
      </c>
      <c r="M4888">
        <v>-1</v>
      </c>
      <c r="N4888">
        <f>IF(Table1[[#This Row],[TeamFavorite]]=Table1[[#This Row],[TeamHome]],Table1[[#This Row],[ScoreAway]]-Table1[[#This Row],[ScoreHome]],Table1[[#This Row],[ScoreHome]]-Table1[[#This Row],[ScoreAway]])</f>
        <v>29</v>
      </c>
      <c r="O4888">
        <f>IF(Table1[[#This Row],[SpreadActual]]&lt;Table1[[#This Row],[SpreadFavorite]],1,0)</f>
        <v>0</v>
      </c>
      <c r="P4888">
        <v>40.5</v>
      </c>
      <c r="Q4888" t="s">
        <v>141</v>
      </c>
      <c r="R4888" t="b">
        <v>0</v>
      </c>
      <c r="S4888">
        <v>72</v>
      </c>
      <c r="T4888">
        <v>0</v>
      </c>
      <c r="V4888" t="s">
        <v>103</v>
      </c>
    </row>
    <row r="4889" spans="1:22" x14ac:dyDescent="0.2">
      <c r="A4889" s="1">
        <v>32859</v>
      </c>
      <c r="B4889">
        <v>1989</v>
      </c>
      <c r="C4889">
        <f>_xlfn.MAXIFS(Table1[ScheduleWeekWritten],Table1[ScheduleSeason],Table1[[#This Row],[ScheduleSeason]])</f>
        <v>16</v>
      </c>
      <c r="D4889">
        <v>15</v>
      </c>
      <c r="E4889" cm="1">
        <f t="array" ref="E4889">_xlfn.XLOOKUP(Table1[[#This Row],[ScheduleWeekWritten]],Table3[Game],100+Table3[Increase],Table1[[#This Row],[ScheduleWeekWritten]])</f>
        <v>15</v>
      </c>
      <c r="F4889" t="b">
        <v>0</v>
      </c>
      <c r="G4889" t="s">
        <v>42</v>
      </c>
      <c r="H4889">
        <v>13</v>
      </c>
      <c r="I4889">
        <v>20</v>
      </c>
      <c r="J4889" t="s">
        <v>27</v>
      </c>
      <c r="K4889" t="s">
        <v>75</v>
      </c>
      <c r="L4889" t="str">
        <f>_xlfn.XLOOKUP(Table1[[#This Row],[TeamFavoriteID]],Table2[team_id],Table2[team_name],_xlfn.XLOOKUP(Table1[[#This Row],[TeamFavoriteID]],Table2[team_id_pfr],Table2[team_name],"Even"))</f>
        <v>Kansas City Chiefs</v>
      </c>
      <c r="M4889">
        <v>-8</v>
      </c>
      <c r="N4889">
        <f>IF(Table1[[#This Row],[TeamFavorite]]=Table1[[#This Row],[TeamHome]],Table1[[#This Row],[ScoreAway]]-Table1[[#This Row],[ScoreHome]],Table1[[#This Row],[ScoreHome]]-Table1[[#This Row],[ScoreAway]])</f>
        <v>7</v>
      </c>
      <c r="O4889">
        <f>IF(Table1[[#This Row],[SpreadActual]]&lt;Table1[[#This Row],[SpreadFavorite]],1,0)</f>
        <v>0</v>
      </c>
      <c r="P4889">
        <v>35</v>
      </c>
      <c r="Q4889" t="s">
        <v>117</v>
      </c>
      <c r="R4889" t="b">
        <v>0</v>
      </c>
      <c r="S4889">
        <v>11</v>
      </c>
      <c r="T4889">
        <v>11</v>
      </c>
      <c r="U4889">
        <v>67</v>
      </c>
    </row>
    <row r="4890" spans="1:22" x14ac:dyDescent="0.2">
      <c r="A4890" s="1">
        <v>32859</v>
      </c>
      <c r="B4890">
        <v>1989</v>
      </c>
      <c r="C4890">
        <f>_xlfn.MAXIFS(Table1[ScheduleWeekWritten],Table1[ScheduleSeason],Table1[[#This Row],[ScheduleSeason]])</f>
        <v>16</v>
      </c>
      <c r="D4890">
        <v>15</v>
      </c>
      <c r="E4890" cm="1">
        <f t="array" ref="E4890">_xlfn.XLOOKUP(Table1[[#This Row],[ScheduleWeekWritten]],Table3[Game],100+Table3[Increase],Table1[[#This Row],[ScheduleWeekWritten]])</f>
        <v>15</v>
      </c>
      <c r="F4890" t="b">
        <v>0</v>
      </c>
      <c r="G4890" t="s">
        <v>39</v>
      </c>
      <c r="H4890">
        <v>38</v>
      </c>
      <c r="I4890">
        <v>14</v>
      </c>
      <c r="J4890" t="s">
        <v>31</v>
      </c>
      <c r="K4890" t="s">
        <v>40</v>
      </c>
      <c r="L4890" t="str">
        <f>_xlfn.XLOOKUP(Table1[[#This Row],[TeamFavoriteID]],Table2[team_id],Table2[team_name],_xlfn.XLOOKUP(Table1[[#This Row],[TeamFavoriteID]],Table2[team_id_pfr],Table2[team_name],"Even"))</f>
        <v>Los Angeles Rams</v>
      </c>
      <c r="M4890">
        <v>-13</v>
      </c>
      <c r="N4890">
        <f>IF(Table1[[#This Row],[TeamFavorite]]=Table1[[#This Row],[TeamHome]],Table1[[#This Row],[ScoreAway]]-Table1[[#This Row],[ScoreHome]],Table1[[#This Row],[ScoreHome]]-Table1[[#This Row],[ScoreAway]])</f>
        <v>-24</v>
      </c>
      <c r="O4890">
        <f>IF(Table1[[#This Row],[SpreadActual]]&lt;Table1[[#This Row],[SpreadFavorite]],1,0)</f>
        <v>1</v>
      </c>
      <c r="P4890">
        <v>43</v>
      </c>
      <c r="Q4890" t="s">
        <v>135</v>
      </c>
      <c r="R4890" t="b">
        <v>0</v>
      </c>
      <c r="S4890">
        <v>55</v>
      </c>
      <c r="T4890">
        <v>7</v>
      </c>
      <c r="U4890">
        <v>76</v>
      </c>
    </row>
    <row r="4891" spans="1:22" x14ac:dyDescent="0.2">
      <c r="A4891" s="1">
        <v>32859</v>
      </c>
      <c r="B4891">
        <v>1989</v>
      </c>
      <c r="C4891">
        <f>_xlfn.MAXIFS(Table1[ScheduleWeekWritten],Table1[ScheduleSeason],Table1[[#This Row],[ScheduleSeason]])</f>
        <v>16</v>
      </c>
      <c r="D4891">
        <v>15</v>
      </c>
      <c r="E4891" cm="1">
        <f t="array" ref="E4891">_xlfn.XLOOKUP(Table1[[#This Row],[ScheduleWeekWritten]],Table3[Game],100+Table3[Increase],Table1[[#This Row],[ScheduleWeekWritten]])</f>
        <v>15</v>
      </c>
      <c r="F4891" t="b">
        <v>0</v>
      </c>
      <c r="G4891" t="s">
        <v>49</v>
      </c>
      <c r="H4891">
        <v>28</v>
      </c>
      <c r="I4891">
        <v>10</v>
      </c>
      <c r="J4891" t="s">
        <v>115</v>
      </c>
      <c r="K4891" t="s">
        <v>51</v>
      </c>
      <c r="L4891" t="str">
        <f>_xlfn.XLOOKUP(Table1[[#This Row],[TeamFavoriteID]],Table2[team_id],Table2[team_name],_xlfn.XLOOKUP(Table1[[#This Row],[TeamFavoriteID]],Table2[team_id_pfr],Table2[team_name],"Even"))</f>
        <v>Pittsburgh Steelers</v>
      </c>
      <c r="M4891">
        <v>-3</v>
      </c>
      <c r="N4891">
        <f>IF(Table1[[#This Row],[TeamFavorite]]=Table1[[#This Row],[TeamHome]],Table1[[#This Row],[ScoreAway]]-Table1[[#This Row],[ScoreHome]],Table1[[#This Row],[ScoreHome]]-Table1[[#This Row],[ScoreAway]])</f>
        <v>-18</v>
      </c>
      <c r="O4891">
        <f>IF(Table1[[#This Row],[SpreadActual]]&lt;Table1[[#This Row],[SpreadFavorite]],1,0)</f>
        <v>1</v>
      </c>
      <c r="P4891">
        <v>35</v>
      </c>
      <c r="Q4891" t="s">
        <v>113</v>
      </c>
      <c r="R4891" t="b">
        <v>0</v>
      </c>
      <c r="S4891">
        <v>3</v>
      </c>
      <c r="T4891">
        <v>10</v>
      </c>
      <c r="U4891">
        <v>74</v>
      </c>
    </row>
    <row r="4892" spans="1:22" x14ac:dyDescent="0.2">
      <c r="A4892" s="1">
        <v>32859</v>
      </c>
      <c r="B4892">
        <v>1989</v>
      </c>
      <c r="C4892">
        <f>_xlfn.MAXIFS(Table1[ScheduleWeekWritten],Table1[ScheduleSeason],Table1[[#This Row],[ScheduleSeason]])</f>
        <v>16</v>
      </c>
      <c r="D4892">
        <v>15</v>
      </c>
      <c r="E4892" cm="1">
        <f t="array" ref="E4892">_xlfn.XLOOKUP(Table1[[#This Row],[ScheduleWeekWritten]],Table3[Game],100+Table3[Increase],Table1[[#This Row],[ScheduleWeekWritten]])</f>
        <v>15</v>
      </c>
      <c r="F4892" t="b">
        <v>0</v>
      </c>
      <c r="G4892" t="s">
        <v>53</v>
      </c>
      <c r="H4892">
        <v>21</v>
      </c>
      <c r="I4892">
        <v>10</v>
      </c>
      <c r="J4892" t="s">
        <v>28</v>
      </c>
      <c r="K4892" t="s">
        <v>87</v>
      </c>
      <c r="L4892" t="str">
        <f>_xlfn.XLOOKUP(Table1[[#This Row],[TeamFavoriteID]],Table2[team_id],Table2[team_name],_xlfn.XLOOKUP(Table1[[#This Row],[TeamFavoriteID]],Table2[team_id_pfr],Table2[team_name],"Even"))</f>
        <v>San Francisco 49ers</v>
      </c>
      <c r="M4892">
        <v>-6</v>
      </c>
      <c r="N4892">
        <f>IF(Table1[[#This Row],[TeamFavorite]]=Table1[[#This Row],[TeamHome]],Table1[[#This Row],[ScoreAway]]-Table1[[#This Row],[ScoreHome]],Table1[[#This Row],[ScoreHome]]-Table1[[#This Row],[ScoreAway]])</f>
        <v>-11</v>
      </c>
      <c r="O4892">
        <f>IF(Table1[[#This Row],[SpreadActual]]&lt;Table1[[#This Row],[SpreadFavorite]],1,0)</f>
        <v>1</v>
      </c>
      <c r="P4892">
        <v>43</v>
      </c>
      <c r="Q4892" t="s">
        <v>118</v>
      </c>
      <c r="R4892" t="b">
        <v>0</v>
      </c>
      <c r="S4892">
        <v>47</v>
      </c>
      <c r="T4892">
        <v>8</v>
      </c>
      <c r="U4892">
        <v>80</v>
      </c>
    </row>
    <row r="4893" spans="1:22" x14ac:dyDescent="0.2">
      <c r="A4893" s="1">
        <v>32859</v>
      </c>
      <c r="B4893">
        <v>1989</v>
      </c>
      <c r="C4893">
        <f>_xlfn.MAXIFS(Table1[ScheduleWeekWritten],Table1[ScheduleSeason],Table1[[#This Row],[ScheduleSeason]])</f>
        <v>16</v>
      </c>
      <c r="D4893">
        <v>15</v>
      </c>
      <c r="E4893" cm="1">
        <f t="array" ref="E4893">_xlfn.XLOOKUP(Table1[[#This Row],[ScheduleWeekWritten]],Table3[Game],100+Table3[Increase],Table1[[#This Row],[ScheduleWeekWritten]])</f>
        <v>15</v>
      </c>
      <c r="F4893" t="b">
        <v>0</v>
      </c>
      <c r="G4893" t="s">
        <v>128</v>
      </c>
      <c r="H4893">
        <v>23</v>
      </c>
      <c r="I4893">
        <v>17</v>
      </c>
      <c r="J4893" t="s">
        <v>138</v>
      </c>
      <c r="K4893" t="s">
        <v>21</v>
      </c>
      <c r="L4893" t="str">
        <f>_xlfn.XLOOKUP(Table1[[#This Row],[TeamFavoriteID]],Table2[team_id],Table2[team_name],_xlfn.XLOOKUP(Table1[[#This Row],[TeamFavoriteID]],Table2[team_id_pfr],Table2[team_name],"Even"))</f>
        <v>Las Vegas Raiders</v>
      </c>
      <c r="M4893">
        <v>-1</v>
      </c>
      <c r="N4893">
        <f>IF(Table1[[#This Row],[TeamFavorite]]=Table1[[#This Row],[TeamHome]],Table1[[#This Row],[ScoreAway]]-Table1[[#This Row],[ScoreHome]],Table1[[#This Row],[ScoreHome]]-Table1[[#This Row],[ScoreAway]])</f>
        <v>6</v>
      </c>
      <c r="O4893">
        <f>IF(Table1[[#This Row],[SpreadActual]]&lt;Table1[[#This Row],[SpreadFavorite]],1,0)</f>
        <v>0</v>
      </c>
      <c r="P4893">
        <v>38</v>
      </c>
      <c r="Q4893" t="s">
        <v>129</v>
      </c>
      <c r="R4893" t="b">
        <v>0</v>
      </c>
      <c r="S4893">
        <v>72</v>
      </c>
      <c r="T4893">
        <v>0</v>
      </c>
      <c r="V4893" t="s">
        <v>103</v>
      </c>
    </row>
    <row r="4894" spans="1:22" x14ac:dyDescent="0.2">
      <c r="A4894" s="1">
        <v>32860</v>
      </c>
      <c r="B4894">
        <v>1989</v>
      </c>
      <c r="C4894">
        <f>_xlfn.MAXIFS(Table1[ScheduleWeekWritten],Table1[ScheduleSeason],Table1[[#This Row],[ScheduleSeason]])</f>
        <v>16</v>
      </c>
      <c r="D4894">
        <v>15</v>
      </c>
      <c r="E4894" cm="1">
        <f t="array" ref="E4894">_xlfn.XLOOKUP(Table1[[#This Row],[ScheduleWeekWritten]],Table3[Game],100+Table3[Increase],Table1[[#This Row],[ScheduleWeekWritten]])</f>
        <v>15</v>
      </c>
      <c r="F4894" t="b">
        <v>0</v>
      </c>
      <c r="G4894" t="s">
        <v>95</v>
      </c>
      <c r="H4894">
        <v>30</v>
      </c>
      <c r="I4894">
        <v>20</v>
      </c>
      <c r="J4894" t="s">
        <v>58</v>
      </c>
      <c r="K4894" t="s">
        <v>77</v>
      </c>
      <c r="L4894" t="str">
        <f>_xlfn.XLOOKUP(Table1[[#This Row],[TeamFavoriteID]],Table2[team_id],Table2[team_name],_xlfn.XLOOKUP(Table1[[#This Row],[TeamFavoriteID]],Table2[team_id_pfr],Table2[team_name],"Even"))</f>
        <v>Philadelphia Eagles</v>
      </c>
      <c r="M4894">
        <v>-1.5</v>
      </c>
      <c r="N4894">
        <f>IF(Table1[[#This Row],[TeamFavorite]]=Table1[[#This Row],[TeamHome]],Table1[[#This Row],[ScoreAway]]-Table1[[#This Row],[ScoreHome]],Table1[[#This Row],[ScoreHome]]-Table1[[#This Row],[ScoreAway]])</f>
        <v>10</v>
      </c>
      <c r="O4894">
        <f>IF(Table1[[#This Row],[SpreadActual]]&lt;Table1[[#This Row],[SpreadFavorite]],1,0)</f>
        <v>0</v>
      </c>
      <c r="P4894">
        <v>39</v>
      </c>
      <c r="Q4894" t="s">
        <v>124</v>
      </c>
      <c r="R4894" t="b">
        <v>0</v>
      </c>
      <c r="S4894">
        <v>72</v>
      </c>
      <c r="T4894">
        <v>0</v>
      </c>
      <c r="V4894" t="s">
        <v>103</v>
      </c>
    </row>
    <row r="4895" spans="1:22" x14ac:dyDescent="0.2">
      <c r="A4895" s="1">
        <v>32865</v>
      </c>
      <c r="B4895">
        <v>1989</v>
      </c>
      <c r="C4895">
        <f>_xlfn.MAXIFS(Table1[ScheduleWeekWritten],Table1[ScheduleSeason],Table1[[#This Row],[ScheduleSeason]])</f>
        <v>16</v>
      </c>
      <c r="D4895">
        <v>16</v>
      </c>
      <c r="E4895" cm="1">
        <f t="array" ref="E4895">_xlfn.XLOOKUP(Table1[[#This Row],[ScheduleWeekWritten]],Table3[Game],100+Table3[Increase],Table1[[#This Row],[ScheduleWeekWritten]])</f>
        <v>16</v>
      </c>
      <c r="F4895" t="b">
        <v>0</v>
      </c>
      <c r="G4895" t="s">
        <v>23</v>
      </c>
      <c r="H4895">
        <v>20</v>
      </c>
      <c r="I4895">
        <v>24</v>
      </c>
      <c r="J4895" t="s">
        <v>62</v>
      </c>
      <c r="K4895" t="s">
        <v>25</v>
      </c>
      <c r="L4895" t="str">
        <f>_xlfn.XLOOKUP(Table1[[#This Row],[TeamFavoriteID]],Table2[team_id],Table2[team_name],_xlfn.XLOOKUP(Table1[[#This Row],[TeamFavoriteID]],Table2[team_id_pfr],Table2[team_name],"Even"))</f>
        <v>Houston Oilers</v>
      </c>
      <c r="M4895">
        <v>-3.5</v>
      </c>
      <c r="N4895">
        <f>IF(Table1[[#This Row],[TeamFavorite]]=Table1[[#This Row],[TeamHome]],Table1[[#This Row],[ScoreAway]]-Table1[[#This Row],[ScoreHome]],Table1[[#This Row],[ScoreHome]]-Table1[[#This Row],[ScoreAway]])</f>
        <v>4</v>
      </c>
      <c r="O4895">
        <f>IF(Table1[[#This Row],[SpreadActual]]&lt;Table1[[#This Row],[SpreadFavorite]],1,0)</f>
        <v>0</v>
      </c>
      <c r="P4895">
        <v>43</v>
      </c>
      <c r="Q4895" t="s">
        <v>102</v>
      </c>
      <c r="R4895" t="b">
        <v>0</v>
      </c>
      <c r="S4895">
        <v>72</v>
      </c>
      <c r="T4895">
        <v>0</v>
      </c>
      <c r="V4895" t="s">
        <v>103</v>
      </c>
    </row>
    <row r="4896" spans="1:22" x14ac:dyDescent="0.2">
      <c r="A4896" s="1">
        <v>32865</v>
      </c>
      <c r="B4896">
        <v>1989</v>
      </c>
      <c r="C4896">
        <f>_xlfn.MAXIFS(Table1[ScheduleWeekWritten],Table1[ScheduleSeason],Table1[[#This Row],[ScheduleSeason]])</f>
        <v>16</v>
      </c>
      <c r="D4896">
        <v>16</v>
      </c>
      <c r="E4896" cm="1">
        <f t="array" ref="E4896">_xlfn.XLOOKUP(Table1[[#This Row],[ScheduleWeekWritten]],Table3[Game],100+Table3[Increase],Table1[[#This Row],[ScheduleWeekWritten]])</f>
        <v>16</v>
      </c>
      <c r="F4896" t="b">
        <v>0</v>
      </c>
      <c r="G4896" t="s">
        <v>31</v>
      </c>
      <c r="H4896">
        <v>0</v>
      </c>
      <c r="I4896">
        <v>37</v>
      </c>
      <c r="J4896" t="s">
        <v>28</v>
      </c>
      <c r="K4896" t="s">
        <v>43</v>
      </c>
      <c r="L4896" t="str">
        <f>_xlfn.XLOOKUP(Table1[[#This Row],[TeamFavoriteID]],Table2[team_id],Table2[team_name],_xlfn.XLOOKUP(Table1[[#This Row],[TeamFavoriteID]],Table2[team_id_pfr],Table2[team_name],"Even"))</f>
        <v>Buffalo Bills</v>
      </c>
      <c r="M4896">
        <v>-8</v>
      </c>
      <c r="N4896">
        <f>IF(Table1[[#This Row],[TeamFavorite]]=Table1[[#This Row],[TeamHome]],Table1[[#This Row],[ScoreAway]]-Table1[[#This Row],[ScoreHome]],Table1[[#This Row],[ScoreHome]]-Table1[[#This Row],[ScoreAway]])</f>
        <v>-37</v>
      </c>
      <c r="O4896">
        <f>IF(Table1[[#This Row],[SpreadActual]]&lt;Table1[[#This Row],[SpreadFavorite]],1,0)</f>
        <v>1</v>
      </c>
      <c r="P4896">
        <v>35</v>
      </c>
      <c r="Q4896" t="s">
        <v>126</v>
      </c>
      <c r="R4896" t="b">
        <v>0</v>
      </c>
      <c r="S4896">
        <v>12</v>
      </c>
      <c r="T4896">
        <v>18</v>
      </c>
      <c r="U4896">
        <v>52</v>
      </c>
    </row>
    <row r="4897" spans="1:22" x14ac:dyDescent="0.2">
      <c r="A4897" s="1">
        <v>32865</v>
      </c>
      <c r="B4897">
        <v>1989</v>
      </c>
      <c r="C4897">
        <f>_xlfn.MAXIFS(Table1[ScheduleWeekWritten],Table1[ScheduleSeason],Table1[[#This Row],[ScheduleSeason]])</f>
        <v>16</v>
      </c>
      <c r="D4897">
        <v>16</v>
      </c>
      <c r="E4897" cm="1">
        <f t="array" ref="E4897">_xlfn.XLOOKUP(Table1[[#This Row],[ScheduleWeekWritten]],Table3[Game],100+Table3[Increase],Table1[[#This Row],[ScheduleWeekWritten]])</f>
        <v>16</v>
      </c>
      <c r="F4897" t="b">
        <v>0</v>
      </c>
      <c r="G4897" t="s">
        <v>128</v>
      </c>
      <c r="H4897">
        <v>0</v>
      </c>
      <c r="I4897">
        <v>29</v>
      </c>
      <c r="J4897" t="s">
        <v>61</v>
      </c>
      <c r="K4897" t="s">
        <v>132</v>
      </c>
      <c r="L4897" t="str">
        <f>_xlfn.XLOOKUP(Table1[[#This Row],[TeamFavoriteID]],Table2[team_id],Table2[team_name],_xlfn.XLOOKUP(Table1[[#This Row],[TeamFavoriteID]],Table2[team_id_pfr],Table2[team_name],"Even"))</f>
        <v>Seattle Seahawks</v>
      </c>
      <c r="M4897">
        <v>-2</v>
      </c>
      <c r="N4897">
        <f>IF(Table1[[#This Row],[TeamFavorite]]=Table1[[#This Row],[TeamHome]],Table1[[#This Row],[ScoreAway]]-Table1[[#This Row],[ScoreHome]],Table1[[#This Row],[ScoreHome]]-Table1[[#This Row],[ScoreAway]])</f>
        <v>29</v>
      </c>
      <c r="O4897">
        <f>IF(Table1[[#This Row],[SpreadActual]]&lt;Table1[[#This Row],[SpreadFavorite]],1,0)</f>
        <v>0</v>
      </c>
      <c r="P4897">
        <v>43.5</v>
      </c>
      <c r="Q4897" t="s">
        <v>129</v>
      </c>
      <c r="R4897" t="b">
        <v>0</v>
      </c>
      <c r="S4897">
        <v>72</v>
      </c>
      <c r="T4897">
        <v>0</v>
      </c>
      <c r="V4897" t="s">
        <v>103</v>
      </c>
    </row>
    <row r="4898" spans="1:22" x14ac:dyDescent="0.2">
      <c r="A4898" s="1">
        <v>32866</v>
      </c>
      <c r="B4898">
        <v>1989</v>
      </c>
      <c r="C4898">
        <f>_xlfn.MAXIFS(Table1[ScheduleWeekWritten],Table1[ScheduleSeason],Table1[[#This Row],[ScheduleSeason]])</f>
        <v>16</v>
      </c>
      <c r="D4898">
        <v>16</v>
      </c>
      <c r="E4898" cm="1">
        <f t="array" ref="E4898">_xlfn.XLOOKUP(Table1[[#This Row],[ScheduleWeekWritten]],Table3[Game],100+Table3[Increase],Table1[[#This Row],[ScheduleWeekWritten]])</f>
        <v>16</v>
      </c>
      <c r="F4898" t="b">
        <v>0</v>
      </c>
      <c r="G4898" t="s">
        <v>38</v>
      </c>
      <c r="H4898">
        <v>24</v>
      </c>
      <c r="I4898">
        <v>31</v>
      </c>
      <c r="J4898" t="s">
        <v>45</v>
      </c>
      <c r="K4898" t="s">
        <v>79</v>
      </c>
      <c r="L4898" t="str">
        <f>_xlfn.XLOOKUP(Table1[[#This Row],[TeamFavoriteID]],Table2[team_id],Table2[team_name],_xlfn.XLOOKUP(Table1[[#This Row],[TeamFavoriteID]],Table2[team_id_pfr],Table2[team_name],"Even"))</f>
        <v>Detroit Lions</v>
      </c>
      <c r="M4898">
        <v>-3</v>
      </c>
      <c r="N4898">
        <f>IF(Table1[[#This Row],[TeamFavorite]]=Table1[[#This Row],[TeamHome]],Table1[[#This Row],[ScoreAway]]-Table1[[#This Row],[ScoreHome]],Table1[[#This Row],[ScoreHome]]-Table1[[#This Row],[ScoreAway]])</f>
        <v>-7</v>
      </c>
      <c r="O4898">
        <f>IF(Table1[[#This Row],[SpreadActual]]&lt;Table1[[#This Row],[SpreadFavorite]],1,0)</f>
        <v>1</v>
      </c>
      <c r="P4898">
        <v>41.5</v>
      </c>
      <c r="Q4898" t="s">
        <v>41</v>
      </c>
      <c r="R4898" t="b">
        <v>0</v>
      </c>
      <c r="S4898">
        <v>17</v>
      </c>
      <c r="T4898">
        <v>15</v>
      </c>
      <c r="U4898">
        <v>46</v>
      </c>
    </row>
    <row r="4899" spans="1:22" x14ac:dyDescent="0.2">
      <c r="A4899" s="1">
        <v>32866</v>
      </c>
      <c r="B4899">
        <v>1989</v>
      </c>
      <c r="C4899">
        <f>_xlfn.MAXIFS(Table1[ScheduleWeekWritten],Table1[ScheduleSeason],Table1[[#This Row],[ScheduleSeason]])</f>
        <v>16</v>
      </c>
      <c r="D4899">
        <v>16</v>
      </c>
      <c r="E4899" cm="1">
        <f t="array" ref="E4899">_xlfn.XLOOKUP(Table1[[#This Row],[ScheduleWeekWritten]],Table3[Game],100+Table3[Increase],Table1[[#This Row],[ScheduleWeekWritten]])</f>
        <v>16</v>
      </c>
      <c r="F4899" t="b">
        <v>0</v>
      </c>
      <c r="G4899" t="s">
        <v>67</v>
      </c>
      <c r="H4899">
        <v>10</v>
      </c>
      <c r="I4899">
        <v>20</v>
      </c>
      <c r="J4899" t="s">
        <v>33</v>
      </c>
      <c r="K4899" t="s">
        <v>35</v>
      </c>
      <c r="L4899" t="str">
        <f>_xlfn.XLOOKUP(Table1[[#This Row],[TeamFavoriteID]],Table2[team_id],Table2[team_name],_xlfn.XLOOKUP(Table1[[#This Row],[TeamFavoriteID]],Table2[team_id_pfr],Table2[team_name],"Even"))</f>
        <v>Green Bay Packers</v>
      </c>
      <c r="M4899">
        <v>-7</v>
      </c>
      <c r="N4899">
        <f>IF(Table1[[#This Row],[TeamFavorite]]=Table1[[#This Row],[TeamHome]],Table1[[#This Row],[ScoreAway]]-Table1[[#This Row],[ScoreHome]],Table1[[#This Row],[ScoreHome]]-Table1[[#This Row],[ScoreAway]])</f>
        <v>-10</v>
      </c>
      <c r="O4899">
        <f>IF(Table1[[#This Row],[SpreadActual]]&lt;Table1[[#This Row],[SpreadFavorite]],1,0)</f>
        <v>1</v>
      </c>
      <c r="P4899">
        <v>41</v>
      </c>
      <c r="Q4899" t="s">
        <v>119</v>
      </c>
      <c r="R4899" t="b">
        <v>0</v>
      </c>
      <c r="S4899">
        <v>23</v>
      </c>
      <c r="T4899">
        <v>11</v>
      </c>
      <c r="U4899">
        <v>32</v>
      </c>
    </row>
    <row r="4900" spans="1:22" x14ac:dyDescent="0.2">
      <c r="A4900" s="1">
        <v>32866</v>
      </c>
      <c r="B4900">
        <v>1989</v>
      </c>
      <c r="C4900">
        <f>_xlfn.MAXIFS(Table1[ScheduleWeekWritten],Table1[ScheduleSeason],Table1[[#This Row],[ScheduleSeason]])</f>
        <v>16</v>
      </c>
      <c r="D4900">
        <v>16</v>
      </c>
      <c r="E4900" cm="1">
        <f t="array" ref="E4900">_xlfn.XLOOKUP(Table1[[#This Row],[ScheduleWeekWritten]],Table3[Game],100+Table3[Increase],Table1[[#This Row],[ScheduleWeekWritten]])</f>
        <v>16</v>
      </c>
      <c r="F4900" t="b">
        <v>0</v>
      </c>
      <c r="G4900" t="s">
        <v>19</v>
      </c>
      <c r="H4900">
        <v>24</v>
      </c>
      <c r="I4900">
        <v>27</v>
      </c>
      <c r="J4900" t="s">
        <v>42</v>
      </c>
      <c r="K4900" t="s">
        <v>91</v>
      </c>
      <c r="L4900" t="str">
        <f>_xlfn.XLOOKUP(Table1[[#This Row],[TeamFavoriteID]],Table2[team_id],Table2[team_name],_xlfn.XLOOKUP(Table1[[#This Row],[TeamFavoriteID]],Table2[team_id_pfr],Table2[team_name],"Even"))</f>
        <v>Miami Dolphins</v>
      </c>
      <c r="M4900">
        <v>-3</v>
      </c>
      <c r="N4900">
        <f>IF(Table1[[#This Row],[TeamFavorite]]=Table1[[#This Row],[TeamHome]],Table1[[#This Row],[ScoreAway]]-Table1[[#This Row],[ScoreHome]],Table1[[#This Row],[ScoreHome]]-Table1[[#This Row],[ScoreAway]])</f>
        <v>3</v>
      </c>
      <c r="O4900">
        <f>IF(Table1[[#This Row],[SpreadActual]]&lt;Table1[[#This Row],[SpreadFavorite]],1,0)</f>
        <v>0</v>
      </c>
      <c r="P4900">
        <v>41</v>
      </c>
      <c r="Q4900" t="s">
        <v>143</v>
      </c>
      <c r="R4900" t="b">
        <v>0</v>
      </c>
      <c r="S4900">
        <v>38</v>
      </c>
      <c r="T4900">
        <v>20</v>
      </c>
      <c r="U4900">
        <v>62</v>
      </c>
    </row>
    <row r="4901" spans="1:22" x14ac:dyDescent="0.2">
      <c r="A4901" s="1">
        <v>32866</v>
      </c>
      <c r="B4901">
        <v>1989</v>
      </c>
      <c r="C4901">
        <f>_xlfn.MAXIFS(Table1[ScheduleWeekWritten],Table1[ScheduleSeason],Table1[[#This Row],[ScheduleSeason]])</f>
        <v>16</v>
      </c>
      <c r="D4901">
        <v>16</v>
      </c>
      <c r="E4901" cm="1">
        <f t="array" ref="E4901">_xlfn.XLOOKUP(Table1[[#This Row],[ScheduleWeekWritten]],Table3[Game],100+Table3[Increase],Table1[[#This Row],[ScheduleWeekWritten]])</f>
        <v>16</v>
      </c>
      <c r="F4901" t="b">
        <v>0</v>
      </c>
      <c r="G4901" t="s">
        <v>115</v>
      </c>
      <c r="H4901">
        <v>20</v>
      </c>
      <c r="I4901">
        <v>24</v>
      </c>
      <c r="J4901" t="s">
        <v>39</v>
      </c>
      <c r="K4901" t="s">
        <v>40</v>
      </c>
      <c r="L4901" t="str">
        <f>_xlfn.XLOOKUP(Table1[[#This Row],[TeamFavoriteID]],Table2[team_id],Table2[team_name],_xlfn.XLOOKUP(Table1[[#This Row],[TeamFavoriteID]],Table2[team_id_pfr],Table2[team_name],"Even"))</f>
        <v>Los Angeles Rams</v>
      </c>
      <c r="M4901">
        <v>-6.5</v>
      </c>
      <c r="N4901">
        <f>IF(Table1[[#This Row],[TeamFavorite]]=Table1[[#This Row],[TeamHome]],Table1[[#This Row],[ScoreAway]]-Table1[[#This Row],[ScoreHome]],Table1[[#This Row],[ScoreHome]]-Table1[[#This Row],[ScoreAway]])</f>
        <v>-4</v>
      </c>
      <c r="O4901">
        <f>IF(Table1[[#This Row],[SpreadActual]]&lt;Table1[[#This Row],[SpreadFavorite]],1,0)</f>
        <v>0</v>
      </c>
      <c r="P4901">
        <v>36</v>
      </c>
      <c r="Q4901" t="s">
        <v>116</v>
      </c>
      <c r="R4901" t="b">
        <v>0</v>
      </c>
      <c r="S4901">
        <v>12</v>
      </c>
      <c r="T4901">
        <v>15</v>
      </c>
      <c r="U4901">
        <v>48</v>
      </c>
    </row>
    <row r="4902" spans="1:22" x14ac:dyDescent="0.2">
      <c r="A4902" s="1">
        <v>32866</v>
      </c>
      <c r="B4902">
        <v>1989</v>
      </c>
      <c r="C4902">
        <f>_xlfn.MAXIFS(Table1[ScheduleWeekWritten],Table1[ScheduleSeason],Table1[[#This Row],[ScheduleSeason]])</f>
        <v>16</v>
      </c>
      <c r="D4902">
        <v>16</v>
      </c>
      <c r="E4902" cm="1">
        <f t="array" ref="E4902">_xlfn.XLOOKUP(Table1[[#This Row],[ScheduleWeekWritten]],Table3[Game],100+Table3[Increase],Table1[[#This Row],[ScheduleWeekWritten]])</f>
        <v>16</v>
      </c>
      <c r="F4902" t="b">
        <v>0</v>
      </c>
      <c r="G4902" t="s">
        <v>95</v>
      </c>
      <c r="H4902">
        <v>41</v>
      </c>
      <c r="I4902">
        <v>6</v>
      </c>
      <c r="J4902" t="s">
        <v>140</v>
      </c>
      <c r="K4902" t="s">
        <v>98</v>
      </c>
      <c r="L4902" t="str">
        <f>_xlfn.XLOOKUP(Table1[[#This Row],[TeamFavoriteID]],Table2[team_id],Table2[team_name],_xlfn.XLOOKUP(Table1[[#This Row],[TeamFavoriteID]],Table2[team_id_pfr],Table2[team_name],"Even"))</f>
        <v>New Orleans Saints</v>
      </c>
      <c r="M4902">
        <v>-2.5</v>
      </c>
      <c r="N4902">
        <f>IF(Table1[[#This Row],[TeamFavorite]]=Table1[[#This Row],[TeamHome]],Table1[[#This Row],[ScoreAway]]-Table1[[#This Row],[ScoreHome]],Table1[[#This Row],[ScoreHome]]-Table1[[#This Row],[ScoreAway]])</f>
        <v>-35</v>
      </c>
      <c r="O4902">
        <f>IF(Table1[[#This Row],[SpreadActual]]&lt;Table1[[#This Row],[SpreadFavorite]],1,0)</f>
        <v>1</v>
      </c>
      <c r="P4902">
        <v>39.5</v>
      </c>
      <c r="Q4902" t="s">
        <v>124</v>
      </c>
      <c r="R4902" t="b">
        <v>0</v>
      </c>
      <c r="S4902">
        <v>72</v>
      </c>
      <c r="T4902">
        <v>0</v>
      </c>
      <c r="V4902" t="s">
        <v>103</v>
      </c>
    </row>
    <row r="4903" spans="1:22" x14ac:dyDescent="0.2">
      <c r="A4903" s="1">
        <v>32866</v>
      </c>
      <c r="B4903">
        <v>1989</v>
      </c>
      <c r="C4903">
        <f>_xlfn.MAXIFS(Table1[ScheduleWeekWritten],Table1[ScheduleSeason],Table1[[#This Row],[ScheduleSeason]])</f>
        <v>16</v>
      </c>
      <c r="D4903">
        <v>16</v>
      </c>
      <c r="E4903" cm="1">
        <f t="array" ref="E4903">_xlfn.XLOOKUP(Table1[[#This Row],[ScheduleWeekWritten]],Table3[Game],100+Table3[Increase],Table1[[#This Row],[ScheduleWeekWritten]])</f>
        <v>16</v>
      </c>
      <c r="F4903" t="b">
        <v>0</v>
      </c>
      <c r="G4903" t="s">
        <v>50</v>
      </c>
      <c r="H4903">
        <v>34</v>
      </c>
      <c r="I4903">
        <v>17</v>
      </c>
      <c r="J4903" t="s">
        <v>138</v>
      </c>
      <c r="K4903" t="s">
        <v>90</v>
      </c>
      <c r="L4903" t="str">
        <f>_xlfn.XLOOKUP(Table1[[#This Row],[TeamFavoriteID]],Table2[team_id],Table2[team_name],_xlfn.XLOOKUP(Table1[[#This Row],[TeamFavoriteID]],Table2[team_id_pfr],Table2[team_name],"Even"))</f>
        <v>New York Giants</v>
      </c>
      <c r="M4903">
        <v>-7</v>
      </c>
      <c r="N4903">
        <f>IF(Table1[[#This Row],[TeamFavorite]]=Table1[[#This Row],[TeamHome]],Table1[[#This Row],[ScoreAway]]-Table1[[#This Row],[ScoreHome]],Table1[[#This Row],[ScoreHome]]-Table1[[#This Row],[ScoreAway]])</f>
        <v>-17</v>
      </c>
      <c r="O4903">
        <f>IF(Table1[[#This Row],[SpreadActual]]&lt;Table1[[#This Row],[SpreadFavorite]],1,0)</f>
        <v>1</v>
      </c>
      <c r="P4903">
        <v>34.5</v>
      </c>
      <c r="Q4903" t="s">
        <v>126</v>
      </c>
      <c r="R4903" t="b">
        <v>0</v>
      </c>
      <c r="S4903">
        <v>14</v>
      </c>
      <c r="T4903">
        <v>17</v>
      </c>
      <c r="U4903">
        <v>50</v>
      </c>
    </row>
    <row r="4904" spans="1:22" x14ac:dyDescent="0.2">
      <c r="A4904" s="1">
        <v>32866</v>
      </c>
      <c r="B4904">
        <v>1989</v>
      </c>
      <c r="C4904">
        <f>_xlfn.MAXIFS(Table1[ScheduleWeekWritten],Table1[ScheduleSeason],Table1[[#This Row],[ScheduleSeason]])</f>
        <v>16</v>
      </c>
      <c r="D4904">
        <v>16</v>
      </c>
      <c r="E4904" cm="1">
        <f t="array" ref="E4904">_xlfn.XLOOKUP(Table1[[#This Row],[ScheduleWeekWritten]],Table3[Game],100+Table3[Increase],Table1[[#This Row],[ScheduleWeekWritten]])</f>
        <v>16</v>
      </c>
      <c r="F4904" t="b">
        <v>0</v>
      </c>
      <c r="G4904" t="s">
        <v>58</v>
      </c>
      <c r="H4904">
        <v>31</v>
      </c>
      <c r="I4904">
        <v>14</v>
      </c>
      <c r="J4904" t="s">
        <v>145</v>
      </c>
      <c r="K4904" t="s">
        <v>77</v>
      </c>
      <c r="L4904" t="str">
        <f>_xlfn.XLOOKUP(Table1[[#This Row],[TeamFavoriteID]],Table2[team_id],Table2[team_name],_xlfn.XLOOKUP(Table1[[#This Row],[TeamFavoriteID]],Table2[team_id_pfr],Table2[team_name],"Even"))</f>
        <v>Philadelphia Eagles</v>
      </c>
      <c r="M4904">
        <v>-13.5</v>
      </c>
      <c r="N4904">
        <f>IF(Table1[[#This Row],[TeamFavorite]]=Table1[[#This Row],[TeamHome]],Table1[[#This Row],[ScoreAway]]-Table1[[#This Row],[ScoreHome]],Table1[[#This Row],[ScoreHome]]-Table1[[#This Row],[ScoreAway]])</f>
        <v>-17</v>
      </c>
      <c r="O4904">
        <f>IF(Table1[[#This Row],[SpreadActual]]&lt;Table1[[#This Row],[SpreadFavorite]],1,0)</f>
        <v>1</v>
      </c>
      <c r="P4904">
        <v>35</v>
      </c>
      <c r="Q4904" t="s">
        <v>112</v>
      </c>
      <c r="R4904" t="b">
        <v>0</v>
      </c>
      <c r="S4904">
        <v>14</v>
      </c>
      <c r="T4904">
        <v>12</v>
      </c>
      <c r="U4904">
        <v>54</v>
      </c>
    </row>
    <row r="4905" spans="1:22" x14ac:dyDescent="0.2">
      <c r="A4905" s="1">
        <v>32866</v>
      </c>
      <c r="B4905">
        <v>1989</v>
      </c>
      <c r="C4905">
        <f>_xlfn.MAXIFS(Table1[ScheduleWeekWritten],Table1[ScheduleSeason],Table1[[#This Row],[ScheduleSeason]])</f>
        <v>16</v>
      </c>
      <c r="D4905">
        <v>16</v>
      </c>
      <c r="E4905" cm="1">
        <f t="array" ref="E4905">_xlfn.XLOOKUP(Table1[[#This Row],[ScheduleWeekWritten]],Table3[Game],100+Table3[Increase],Table1[[#This Row],[ScheduleWeekWritten]])</f>
        <v>16</v>
      </c>
      <c r="F4905" t="b">
        <v>0</v>
      </c>
      <c r="G4905" t="s">
        <v>27</v>
      </c>
      <c r="H4905">
        <v>19</v>
      </c>
      <c r="I4905">
        <v>16</v>
      </c>
      <c r="J4905" t="s">
        <v>24</v>
      </c>
      <c r="K4905" t="s">
        <v>88</v>
      </c>
      <c r="L4905" t="str">
        <f>_xlfn.XLOOKUP(Table1[[#This Row],[TeamFavoriteID]],Table2[team_id],Table2[team_name],_xlfn.XLOOKUP(Table1[[#This Row],[TeamFavoriteID]],Table2[team_id_pfr],Table2[team_name],"Even"))</f>
        <v>Denver Broncos</v>
      </c>
      <c r="M4905">
        <v>-2.5</v>
      </c>
      <c r="N4905">
        <f>IF(Table1[[#This Row],[TeamFavorite]]=Table1[[#This Row],[TeamHome]],Table1[[#This Row],[ScoreAway]]-Table1[[#This Row],[ScoreHome]],Table1[[#This Row],[ScoreHome]]-Table1[[#This Row],[ScoreAway]])</f>
        <v>3</v>
      </c>
      <c r="O4905">
        <f>IF(Table1[[#This Row],[SpreadActual]]&lt;Table1[[#This Row],[SpreadFavorite]],1,0)</f>
        <v>0</v>
      </c>
      <c r="P4905">
        <v>36.5</v>
      </c>
      <c r="Q4905" t="s">
        <v>94</v>
      </c>
      <c r="R4905" t="b">
        <v>0</v>
      </c>
      <c r="S4905">
        <v>63</v>
      </c>
      <c r="T4905">
        <v>7</v>
      </c>
      <c r="U4905">
        <v>30</v>
      </c>
    </row>
    <row r="4906" spans="1:22" x14ac:dyDescent="0.2">
      <c r="A4906" s="1">
        <v>32866</v>
      </c>
      <c r="B4906">
        <v>1989</v>
      </c>
      <c r="C4906">
        <f>_xlfn.MAXIFS(Table1[ScheduleWeekWritten],Table1[ScheduleSeason],Table1[[#This Row],[ScheduleSeason]])</f>
        <v>16</v>
      </c>
      <c r="D4906">
        <v>16</v>
      </c>
      <c r="E4906" cm="1">
        <f t="array" ref="E4906">_xlfn.XLOOKUP(Table1[[#This Row],[ScheduleWeekWritten]],Table3[Game],100+Table3[Increase],Table1[[#This Row],[ScheduleWeekWritten]])</f>
        <v>16</v>
      </c>
      <c r="F4906" t="b">
        <v>0</v>
      </c>
      <c r="G4906" t="s">
        <v>53</v>
      </c>
      <c r="H4906">
        <v>26</v>
      </c>
      <c r="I4906">
        <v>0</v>
      </c>
      <c r="J4906" t="s">
        <v>46</v>
      </c>
      <c r="K4906" t="s">
        <v>87</v>
      </c>
      <c r="L4906" t="str">
        <f>_xlfn.XLOOKUP(Table1[[#This Row],[TeamFavoriteID]],Table2[team_id],Table2[team_name],_xlfn.XLOOKUP(Table1[[#This Row],[TeamFavoriteID]],Table2[team_id_pfr],Table2[team_name],"Even"))</f>
        <v>San Francisco 49ers</v>
      </c>
      <c r="M4906">
        <v>-9</v>
      </c>
      <c r="N4906">
        <f>IF(Table1[[#This Row],[TeamFavorite]]=Table1[[#This Row],[TeamHome]],Table1[[#This Row],[ScoreAway]]-Table1[[#This Row],[ScoreHome]],Table1[[#This Row],[ScoreHome]]-Table1[[#This Row],[ScoreAway]])</f>
        <v>-26</v>
      </c>
      <c r="O4906">
        <f>IF(Table1[[#This Row],[SpreadActual]]&lt;Table1[[#This Row],[SpreadFavorite]],1,0)</f>
        <v>1</v>
      </c>
      <c r="P4906">
        <v>43.5</v>
      </c>
      <c r="Q4906" t="s">
        <v>118</v>
      </c>
      <c r="R4906" t="b">
        <v>0</v>
      </c>
      <c r="S4906">
        <v>46</v>
      </c>
      <c r="T4906">
        <v>8</v>
      </c>
      <c r="U4906">
        <v>83</v>
      </c>
    </row>
    <row r="4907" spans="1:22" x14ac:dyDescent="0.2">
      <c r="A4907" s="1">
        <v>32866</v>
      </c>
      <c r="B4907">
        <v>1989</v>
      </c>
      <c r="C4907">
        <f>_xlfn.MAXIFS(Table1[ScheduleWeekWritten],Table1[ScheduleSeason],Table1[[#This Row],[ScheduleSeason]])</f>
        <v>16</v>
      </c>
      <c r="D4907">
        <v>16</v>
      </c>
      <c r="E4907" cm="1">
        <f t="array" ref="E4907">_xlfn.XLOOKUP(Table1[[#This Row],[ScheduleWeekWritten]],Table3[Game],100+Table3[Increase],Table1[[#This Row],[ScheduleWeekWritten]])</f>
        <v>16</v>
      </c>
      <c r="F4907" t="b">
        <v>0</v>
      </c>
      <c r="G4907" t="s">
        <v>127</v>
      </c>
      <c r="H4907">
        <v>22</v>
      </c>
      <c r="I4907">
        <v>31</v>
      </c>
      <c r="J4907" t="s">
        <v>49</v>
      </c>
      <c r="K4907" t="s">
        <v>51</v>
      </c>
      <c r="L4907" t="str">
        <f>_xlfn.XLOOKUP(Table1[[#This Row],[TeamFavoriteID]],Table2[team_id],Table2[team_name],_xlfn.XLOOKUP(Table1[[#This Row],[TeamFavoriteID]],Table2[team_id_pfr],Table2[team_name],"Even"))</f>
        <v>Pittsburgh Steelers</v>
      </c>
      <c r="M4907">
        <v>-3</v>
      </c>
      <c r="N4907">
        <f>IF(Table1[[#This Row],[TeamFavorite]]=Table1[[#This Row],[TeamHome]],Table1[[#This Row],[ScoreAway]]-Table1[[#This Row],[ScoreHome]],Table1[[#This Row],[ScoreHome]]-Table1[[#This Row],[ScoreAway]])</f>
        <v>-9</v>
      </c>
      <c r="O4907">
        <f>IF(Table1[[#This Row],[SpreadActual]]&lt;Table1[[#This Row],[SpreadFavorite]],1,0)</f>
        <v>1</v>
      </c>
      <c r="P4907">
        <v>40</v>
      </c>
      <c r="Q4907" t="s">
        <v>130</v>
      </c>
      <c r="R4907" t="b">
        <v>0</v>
      </c>
      <c r="S4907">
        <v>31</v>
      </c>
      <c r="T4907">
        <v>18</v>
      </c>
      <c r="U4907">
        <v>58</v>
      </c>
    </row>
    <row r="4908" spans="1:22" x14ac:dyDescent="0.2">
      <c r="A4908" s="1">
        <v>32867</v>
      </c>
      <c r="B4908">
        <v>1989</v>
      </c>
      <c r="C4908">
        <f>_xlfn.MAXIFS(Table1[ScheduleWeekWritten],Table1[ScheduleSeason],Table1[[#This Row],[ScheduleSeason]])</f>
        <v>16</v>
      </c>
      <c r="D4908">
        <v>16</v>
      </c>
      <c r="E4908" cm="1">
        <f t="array" ref="E4908">_xlfn.XLOOKUP(Table1[[#This Row],[ScheduleWeekWritten]],Table3[Game],100+Table3[Increase],Table1[[#This Row],[ScheduleWeekWritten]])</f>
        <v>16</v>
      </c>
      <c r="F4908" t="b">
        <v>0</v>
      </c>
      <c r="G4908" t="s">
        <v>54</v>
      </c>
      <c r="H4908">
        <v>29</v>
      </c>
      <c r="I4908">
        <v>21</v>
      </c>
      <c r="J4908" t="s">
        <v>101</v>
      </c>
      <c r="K4908" t="s">
        <v>55</v>
      </c>
      <c r="L4908" t="str">
        <f>_xlfn.XLOOKUP(Table1[[#This Row],[TeamFavoriteID]],Table2[team_id],Table2[team_name],_xlfn.XLOOKUP(Table1[[#This Row],[TeamFavoriteID]],Table2[team_id_pfr],Table2[team_name],"Even"))</f>
        <v>Minnesota Vikings</v>
      </c>
      <c r="M4908">
        <v>-5</v>
      </c>
      <c r="N4908">
        <f>IF(Table1[[#This Row],[TeamFavorite]]=Table1[[#This Row],[TeamHome]],Table1[[#This Row],[ScoreAway]]-Table1[[#This Row],[ScoreHome]],Table1[[#This Row],[ScoreHome]]-Table1[[#This Row],[ScoreAway]])</f>
        <v>-8</v>
      </c>
      <c r="O4908">
        <f>IF(Table1[[#This Row],[SpreadActual]]&lt;Table1[[#This Row],[SpreadFavorite]],1,0)</f>
        <v>1</v>
      </c>
      <c r="P4908">
        <v>43</v>
      </c>
      <c r="Q4908" t="s">
        <v>137</v>
      </c>
      <c r="R4908" t="b">
        <v>0</v>
      </c>
      <c r="S4908">
        <v>72</v>
      </c>
      <c r="T4908">
        <v>0</v>
      </c>
      <c r="V4908" t="s">
        <v>103</v>
      </c>
    </row>
    <row r="4909" spans="1:22" x14ac:dyDescent="0.2">
      <c r="A4909" s="1">
        <v>32873</v>
      </c>
      <c r="B4909">
        <v>1989</v>
      </c>
      <c r="C4909">
        <f>_xlfn.MAXIFS(Table1[ScheduleWeekWritten],Table1[ScheduleSeason],Table1[[#This Row],[ScheduleSeason]])</f>
        <v>16</v>
      </c>
      <c r="D4909" t="s">
        <v>134</v>
      </c>
      <c r="E4909" cm="1">
        <f t="array" ref="E4909">_xlfn.XLOOKUP(Table1[[#This Row],[ScheduleWeekWritten]],Table3[Game],100+Table3[Increase],Table1[[#This Row],[ScheduleWeekWritten]])</f>
        <v>101</v>
      </c>
      <c r="F4909" t="b">
        <v>1</v>
      </c>
      <c r="G4909" t="s">
        <v>23</v>
      </c>
      <c r="H4909">
        <v>23</v>
      </c>
      <c r="I4909">
        <v>26</v>
      </c>
      <c r="J4909" t="s">
        <v>49</v>
      </c>
      <c r="K4909" t="s">
        <v>25</v>
      </c>
      <c r="L4909" t="str">
        <f>_xlfn.XLOOKUP(Table1[[#This Row],[TeamFavoriteID]],Table2[team_id],Table2[team_name],_xlfn.XLOOKUP(Table1[[#This Row],[TeamFavoriteID]],Table2[team_id_pfr],Table2[team_name],"Even"))</f>
        <v>Houston Oilers</v>
      </c>
      <c r="M4909">
        <v>-7</v>
      </c>
      <c r="N4909">
        <f>IF(Table1[[#This Row],[TeamFavorite]]=Table1[[#This Row],[TeamHome]],Table1[[#This Row],[ScoreAway]]-Table1[[#This Row],[ScoreHome]],Table1[[#This Row],[ScoreHome]]-Table1[[#This Row],[ScoreAway]])</f>
        <v>3</v>
      </c>
      <c r="O4909">
        <f>IF(Table1[[#This Row],[SpreadActual]]&lt;Table1[[#This Row],[SpreadFavorite]],1,0)</f>
        <v>0</v>
      </c>
      <c r="P4909">
        <v>43</v>
      </c>
      <c r="Q4909" t="s">
        <v>102</v>
      </c>
      <c r="R4909" t="b">
        <v>0</v>
      </c>
      <c r="S4909">
        <v>72</v>
      </c>
      <c r="T4909">
        <v>0</v>
      </c>
      <c r="V4909" t="s">
        <v>103</v>
      </c>
    </row>
    <row r="4910" spans="1:22" x14ac:dyDescent="0.2">
      <c r="A4910" s="1">
        <v>32873</v>
      </c>
      <c r="B4910">
        <v>1989</v>
      </c>
      <c r="C4910">
        <f>_xlfn.MAXIFS(Table1[ScheduleWeekWritten],Table1[ScheduleSeason],Table1[[#This Row],[ScheduleSeason]])</f>
        <v>16</v>
      </c>
      <c r="D4910" t="s">
        <v>134</v>
      </c>
      <c r="E4910" cm="1">
        <f t="array" ref="E4910">_xlfn.XLOOKUP(Table1[[#This Row],[ScheduleWeekWritten]],Table3[Game],100+Table3[Increase],Table1[[#This Row],[ScheduleWeekWritten]])</f>
        <v>101</v>
      </c>
      <c r="F4910" t="b">
        <v>1</v>
      </c>
      <c r="G4910" t="s">
        <v>58</v>
      </c>
      <c r="H4910">
        <v>7</v>
      </c>
      <c r="I4910">
        <v>21</v>
      </c>
      <c r="J4910" t="s">
        <v>39</v>
      </c>
      <c r="K4910" t="s">
        <v>77</v>
      </c>
      <c r="L4910" t="str">
        <f>_xlfn.XLOOKUP(Table1[[#This Row],[TeamFavoriteID]],Table2[team_id],Table2[team_name],_xlfn.XLOOKUP(Table1[[#This Row],[TeamFavoriteID]],Table2[team_id_pfr],Table2[team_name],"Even"))</f>
        <v>Philadelphia Eagles</v>
      </c>
      <c r="M4910">
        <v>-3</v>
      </c>
      <c r="N4910">
        <f>IF(Table1[[#This Row],[TeamFavorite]]=Table1[[#This Row],[TeamHome]],Table1[[#This Row],[ScoreAway]]-Table1[[#This Row],[ScoreHome]],Table1[[#This Row],[ScoreHome]]-Table1[[#This Row],[ScoreAway]])</f>
        <v>14</v>
      </c>
      <c r="O4910">
        <f>IF(Table1[[#This Row],[SpreadActual]]&lt;Table1[[#This Row],[SpreadFavorite]],1,0)</f>
        <v>0</v>
      </c>
      <c r="P4910">
        <v>39</v>
      </c>
      <c r="Q4910" t="s">
        <v>112</v>
      </c>
      <c r="R4910" t="b">
        <v>0</v>
      </c>
    </row>
    <row r="4911" spans="1:22" x14ac:dyDescent="0.2">
      <c r="A4911" s="1">
        <v>32879</v>
      </c>
      <c r="B4911">
        <v>1989</v>
      </c>
      <c r="C4911">
        <f>_xlfn.MAXIFS(Table1[ScheduleWeekWritten],Table1[ScheduleSeason],Table1[[#This Row],[ScheduleSeason]])</f>
        <v>16</v>
      </c>
      <c r="D4911" t="s">
        <v>99</v>
      </c>
      <c r="E4911" cm="1">
        <f t="array" ref="E4911">_xlfn.XLOOKUP(Table1[[#This Row],[ScheduleWeekWritten]],Table3[Game],100+Table3[Increase],Table1[[#This Row],[ScheduleWeekWritten]])</f>
        <v>102</v>
      </c>
      <c r="F4911" t="b">
        <v>1</v>
      </c>
      <c r="G4911" t="s">
        <v>62</v>
      </c>
      <c r="H4911">
        <v>34</v>
      </c>
      <c r="I4911">
        <v>30</v>
      </c>
      <c r="J4911" t="s">
        <v>28</v>
      </c>
      <c r="K4911" t="s">
        <v>63</v>
      </c>
      <c r="L4911" t="str">
        <f>_xlfn.XLOOKUP(Table1[[#This Row],[TeamFavoriteID]],Table2[team_id],Table2[team_name],_xlfn.XLOOKUP(Table1[[#This Row],[TeamFavoriteID]],Table2[team_id_pfr],Table2[team_name],"Even"))</f>
        <v>Cleveland Browns</v>
      </c>
      <c r="M4911">
        <v>-3.5</v>
      </c>
      <c r="N4911">
        <f>IF(Table1[[#This Row],[TeamFavorite]]=Table1[[#This Row],[TeamHome]],Table1[[#This Row],[ScoreAway]]-Table1[[#This Row],[ScoreHome]],Table1[[#This Row],[ScoreHome]]-Table1[[#This Row],[ScoreAway]])</f>
        <v>-4</v>
      </c>
      <c r="O4911">
        <f>IF(Table1[[#This Row],[SpreadActual]]&lt;Table1[[#This Row],[SpreadFavorite]],1,0)</f>
        <v>1</v>
      </c>
      <c r="P4911">
        <v>36</v>
      </c>
      <c r="Q4911" t="s">
        <v>66</v>
      </c>
      <c r="R4911" t="b">
        <v>0</v>
      </c>
    </row>
    <row r="4912" spans="1:22" x14ac:dyDescent="0.2">
      <c r="A4912" s="1">
        <v>32879</v>
      </c>
      <c r="B4912">
        <v>1989</v>
      </c>
      <c r="C4912">
        <f>_xlfn.MAXIFS(Table1[ScheduleWeekWritten],Table1[ScheduleSeason],Table1[[#This Row],[ScheduleSeason]])</f>
        <v>16</v>
      </c>
      <c r="D4912" t="s">
        <v>99</v>
      </c>
      <c r="E4912" cm="1">
        <f t="array" ref="E4912">_xlfn.XLOOKUP(Table1[[#This Row],[ScheduleWeekWritten]],Table3[Game],100+Table3[Increase],Table1[[#This Row],[ScheduleWeekWritten]])</f>
        <v>102</v>
      </c>
      <c r="F4912" t="b">
        <v>1</v>
      </c>
      <c r="G4912" t="s">
        <v>53</v>
      </c>
      <c r="H4912">
        <v>41</v>
      </c>
      <c r="I4912">
        <v>13</v>
      </c>
      <c r="J4912" t="s">
        <v>54</v>
      </c>
      <c r="K4912" t="s">
        <v>87</v>
      </c>
      <c r="L4912" t="str">
        <f>_xlfn.XLOOKUP(Table1[[#This Row],[TeamFavoriteID]],Table2[team_id],Table2[team_name],_xlfn.XLOOKUP(Table1[[#This Row],[TeamFavoriteID]],Table2[team_id_pfr],Table2[team_name],"Even"))</f>
        <v>San Francisco 49ers</v>
      </c>
      <c r="M4912">
        <v>-7.5</v>
      </c>
      <c r="N4912">
        <f>IF(Table1[[#This Row],[TeamFavorite]]=Table1[[#This Row],[TeamHome]],Table1[[#This Row],[ScoreAway]]-Table1[[#This Row],[ScoreHome]],Table1[[#This Row],[ScoreHome]]-Table1[[#This Row],[ScoreAway]])</f>
        <v>-28</v>
      </c>
      <c r="O4912">
        <f>IF(Table1[[#This Row],[SpreadActual]]&lt;Table1[[#This Row],[SpreadFavorite]],1,0)</f>
        <v>1</v>
      </c>
      <c r="P4912">
        <v>44</v>
      </c>
      <c r="Q4912" t="s">
        <v>118</v>
      </c>
      <c r="R4912" t="b">
        <v>0</v>
      </c>
    </row>
    <row r="4913" spans="1:22" x14ac:dyDescent="0.2">
      <c r="A4913" s="1">
        <v>32880</v>
      </c>
      <c r="B4913">
        <v>1989</v>
      </c>
      <c r="C4913">
        <f>_xlfn.MAXIFS(Table1[ScheduleWeekWritten],Table1[ScheduleSeason],Table1[[#This Row],[ScheduleSeason]])</f>
        <v>16</v>
      </c>
      <c r="D4913" t="s">
        <v>99</v>
      </c>
      <c r="E4913" cm="1">
        <f t="array" ref="E4913">_xlfn.XLOOKUP(Table1[[#This Row],[ScheduleWeekWritten]],Table3[Game],100+Table3[Increase],Table1[[#This Row],[ScheduleWeekWritten]])</f>
        <v>102</v>
      </c>
      <c r="F4913" t="b">
        <v>1</v>
      </c>
      <c r="G4913" t="s">
        <v>24</v>
      </c>
      <c r="H4913">
        <v>24</v>
      </c>
      <c r="I4913">
        <v>23</v>
      </c>
      <c r="J4913" t="s">
        <v>49</v>
      </c>
      <c r="K4913" t="s">
        <v>88</v>
      </c>
      <c r="L4913" t="str">
        <f>_xlfn.XLOOKUP(Table1[[#This Row],[TeamFavoriteID]],Table2[team_id],Table2[team_name],_xlfn.XLOOKUP(Table1[[#This Row],[TeamFavoriteID]],Table2[team_id_pfr],Table2[team_name],"Even"))</f>
        <v>Denver Broncos</v>
      </c>
      <c r="M4913">
        <v>-10</v>
      </c>
      <c r="N4913">
        <f>IF(Table1[[#This Row],[TeamFavorite]]=Table1[[#This Row],[TeamHome]],Table1[[#This Row],[ScoreAway]]-Table1[[#This Row],[ScoreHome]],Table1[[#This Row],[ScoreHome]]-Table1[[#This Row],[ScoreAway]])</f>
        <v>-1</v>
      </c>
      <c r="O4913">
        <f>IF(Table1[[#This Row],[SpreadActual]]&lt;Table1[[#This Row],[SpreadFavorite]],1,0)</f>
        <v>0</v>
      </c>
      <c r="P4913">
        <v>38</v>
      </c>
      <c r="Q4913" t="s">
        <v>71</v>
      </c>
      <c r="R4913" t="b">
        <v>0</v>
      </c>
    </row>
    <row r="4914" spans="1:22" x14ac:dyDescent="0.2">
      <c r="A4914" s="1">
        <v>32880</v>
      </c>
      <c r="B4914">
        <v>1989</v>
      </c>
      <c r="C4914">
        <f>_xlfn.MAXIFS(Table1[ScheduleWeekWritten],Table1[ScheduleSeason],Table1[[#This Row],[ScheduleSeason]])</f>
        <v>16</v>
      </c>
      <c r="D4914" t="s">
        <v>99</v>
      </c>
      <c r="E4914" cm="1">
        <f t="array" ref="E4914">_xlfn.XLOOKUP(Table1[[#This Row],[ScheduleWeekWritten]],Table3[Game],100+Table3[Increase],Table1[[#This Row],[ScheduleWeekWritten]])</f>
        <v>102</v>
      </c>
      <c r="F4914" t="b">
        <v>1</v>
      </c>
      <c r="G4914" t="s">
        <v>50</v>
      </c>
      <c r="H4914">
        <v>13</v>
      </c>
      <c r="I4914">
        <v>19</v>
      </c>
      <c r="J4914" t="s">
        <v>39</v>
      </c>
      <c r="K4914" t="s">
        <v>90</v>
      </c>
      <c r="L4914" t="str">
        <f>_xlfn.XLOOKUP(Table1[[#This Row],[TeamFavoriteID]],Table2[team_id],Table2[team_name],_xlfn.XLOOKUP(Table1[[#This Row],[TeamFavoriteID]],Table2[team_id_pfr],Table2[team_name],"Even"))</f>
        <v>New York Giants</v>
      </c>
      <c r="M4914">
        <v>-3</v>
      </c>
      <c r="N4914">
        <f>IF(Table1[[#This Row],[TeamFavorite]]=Table1[[#This Row],[TeamHome]],Table1[[#This Row],[ScoreAway]]-Table1[[#This Row],[ScoreHome]],Table1[[#This Row],[ScoreHome]]-Table1[[#This Row],[ScoreAway]])</f>
        <v>6</v>
      </c>
      <c r="O4914">
        <f>IF(Table1[[#This Row],[SpreadActual]]&lt;Table1[[#This Row],[SpreadFavorite]],1,0)</f>
        <v>0</v>
      </c>
      <c r="P4914">
        <v>39</v>
      </c>
      <c r="Q4914" t="s">
        <v>126</v>
      </c>
      <c r="R4914" t="b">
        <v>0</v>
      </c>
    </row>
    <row r="4915" spans="1:22" x14ac:dyDescent="0.2">
      <c r="A4915" s="1">
        <v>32887</v>
      </c>
      <c r="B4915">
        <v>1989</v>
      </c>
      <c r="C4915">
        <f>_xlfn.MAXIFS(Table1[ScheduleWeekWritten],Table1[ScheduleSeason],Table1[[#This Row],[ScheduleSeason]])</f>
        <v>16</v>
      </c>
      <c r="D4915" t="s">
        <v>92</v>
      </c>
      <c r="E4915" cm="1">
        <f t="array" ref="E4915">_xlfn.XLOOKUP(Table1[[#This Row],[ScheduleWeekWritten]],Table3[Game],100+Table3[Increase],Table1[[#This Row],[ScheduleWeekWritten]])</f>
        <v>103</v>
      </c>
      <c r="F4915" t="b">
        <v>1</v>
      </c>
      <c r="G4915" t="s">
        <v>24</v>
      </c>
      <c r="H4915">
        <v>37</v>
      </c>
      <c r="I4915">
        <v>21</v>
      </c>
      <c r="J4915" t="s">
        <v>62</v>
      </c>
      <c r="K4915" t="s">
        <v>88</v>
      </c>
      <c r="L4915" t="str">
        <f>_xlfn.XLOOKUP(Table1[[#This Row],[TeamFavoriteID]],Table2[team_id],Table2[team_name],_xlfn.XLOOKUP(Table1[[#This Row],[TeamFavoriteID]],Table2[team_id_pfr],Table2[team_name],"Even"))</f>
        <v>Denver Broncos</v>
      </c>
      <c r="M4915">
        <v>-3.5</v>
      </c>
      <c r="N4915">
        <f>IF(Table1[[#This Row],[TeamFavorite]]=Table1[[#This Row],[TeamHome]],Table1[[#This Row],[ScoreAway]]-Table1[[#This Row],[ScoreHome]],Table1[[#This Row],[ScoreHome]]-Table1[[#This Row],[ScoreAway]])</f>
        <v>-16</v>
      </c>
      <c r="O4915">
        <f>IF(Table1[[#This Row],[SpreadActual]]&lt;Table1[[#This Row],[SpreadFavorite]],1,0)</f>
        <v>1</v>
      </c>
      <c r="P4915">
        <v>40</v>
      </c>
      <c r="Q4915" t="s">
        <v>71</v>
      </c>
      <c r="R4915" t="b">
        <v>0</v>
      </c>
    </row>
    <row r="4916" spans="1:22" x14ac:dyDescent="0.2">
      <c r="A4916" s="1">
        <v>32887</v>
      </c>
      <c r="B4916">
        <v>1989</v>
      </c>
      <c r="C4916">
        <f>_xlfn.MAXIFS(Table1[ScheduleWeekWritten],Table1[ScheduleSeason],Table1[[#This Row],[ScheduleSeason]])</f>
        <v>16</v>
      </c>
      <c r="D4916" t="s">
        <v>92</v>
      </c>
      <c r="E4916" cm="1">
        <f t="array" ref="E4916">_xlfn.XLOOKUP(Table1[[#This Row],[ScheduleWeekWritten]],Table3[Game],100+Table3[Increase],Table1[[#This Row],[ScheduleWeekWritten]])</f>
        <v>103</v>
      </c>
      <c r="F4916" t="b">
        <v>1</v>
      </c>
      <c r="G4916" t="s">
        <v>53</v>
      </c>
      <c r="H4916">
        <v>30</v>
      </c>
      <c r="I4916">
        <v>3</v>
      </c>
      <c r="J4916" t="s">
        <v>39</v>
      </c>
      <c r="K4916" t="s">
        <v>87</v>
      </c>
      <c r="L4916" t="str">
        <f>_xlfn.XLOOKUP(Table1[[#This Row],[TeamFavoriteID]],Table2[team_id],Table2[team_name],_xlfn.XLOOKUP(Table1[[#This Row],[TeamFavoriteID]],Table2[team_id_pfr],Table2[team_name],"Even"))</f>
        <v>San Francisco 49ers</v>
      </c>
      <c r="M4916">
        <v>-7</v>
      </c>
      <c r="N4916">
        <f>IF(Table1[[#This Row],[TeamFavorite]]=Table1[[#This Row],[TeamHome]],Table1[[#This Row],[ScoreAway]]-Table1[[#This Row],[ScoreHome]],Table1[[#This Row],[ScoreHome]]-Table1[[#This Row],[ScoreAway]])</f>
        <v>-27</v>
      </c>
      <c r="O4916">
        <f>IF(Table1[[#This Row],[SpreadActual]]&lt;Table1[[#This Row],[SpreadFavorite]],1,0)</f>
        <v>1</v>
      </c>
      <c r="P4916">
        <v>46</v>
      </c>
      <c r="Q4916" t="s">
        <v>118</v>
      </c>
      <c r="R4916" t="b">
        <v>0</v>
      </c>
    </row>
    <row r="4917" spans="1:22" x14ac:dyDescent="0.2">
      <c r="A4917" s="1">
        <v>32901</v>
      </c>
      <c r="B4917">
        <v>1989</v>
      </c>
      <c r="C4917">
        <f>_xlfn.MAXIFS(Table1[ScheduleWeekWritten],Table1[ScheduleSeason],Table1[[#This Row],[ScheduleSeason]])</f>
        <v>16</v>
      </c>
      <c r="D4917" t="s">
        <v>93</v>
      </c>
      <c r="E4917" cm="1">
        <f t="array" ref="E4917">_xlfn.XLOOKUP(Table1[[#This Row],[ScheduleWeekWritten]],Table3[Game],100+Table3[Increase],Table1[[#This Row],[ScheduleWeekWritten]])</f>
        <v>104</v>
      </c>
      <c r="F4917" t="b">
        <v>1</v>
      </c>
      <c r="G4917" t="s">
        <v>53</v>
      </c>
      <c r="H4917">
        <v>55</v>
      </c>
      <c r="I4917">
        <v>10</v>
      </c>
      <c r="J4917" t="s">
        <v>24</v>
      </c>
      <c r="K4917" t="s">
        <v>87</v>
      </c>
      <c r="L4917" t="str">
        <f>_xlfn.XLOOKUP(Table1[[#This Row],[TeamFavoriteID]],Table2[team_id],Table2[team_name],_xlfn.XLOOKUP(Table1[[#This Row],[TeamFavoriteID]],Table2[team_id_pfr],Table2[team_name],"Even"))</f>
        <v>San Francisco 49ers</v>
      </c>
      <c r="M4917">
        <v>-12</v>
      </c>
      <c r="N4917">
        <f>IF(Table1[[#This Row],[TeamFavorite]]=Table1[[#This Row],[TeamHome]],Table1[[#This Row],[ScoreAway]]-Table1[[#This Row],[ScoreHome]],Table1[[#This Row],[ScoreHome]]-Table1[[#This Row],[ScoreAway]])</f>
        <v>-45</v>
      </c>
      <c r="O4917">
        <f>IF(Table1[[#This Row],[SpreadActual]]&lt;Table1[[#This Row],[SpreadFavorite]],1,0)</f>
        <v>1</v>
      </c>
      <c r="P4917">
        <v>48</v>
      </c>
      <c r="Q4917" t="s">
        <v>124</v>
      </c>
      <c r="R4917" t="b">
        <v>1</v>
      </c>
      <c r="S4917">
        <v>72</v>
      </c>
      <c r="T4917">
        <v>0</v>
      </c>
      <c r="V4917" t="s">
        <v>103</v>
      </c>
    </row>
    <row r="4918" spans="1:22" x14ac:dyDescent="0.2">
      <c r="A4918" s="1">
        <v>33125</v>
      </c>
      <c r="B4918">
        <v>1990</v>
      </c>
      <c r="C4918">
        <f>_xlfn.MAXIFS(Table1[ScheduleWeekWritten],Table1[ScheduleSeason],Table1[[#This Row],[ScheduleSeason]])</f>
        <v>17</v>
      </c>
      <c r="D4918">
        <v>1</v>
      </c>
      <c r="E4918" cm="1">
        <f t="array" ref="E4918">_xlfn.XLOOKUP(Table1[[#This Row],[ScheduleWeekWritten]],Table3[Game],100+Table3[Increase],Table1[[#This Row],[ScheduleWeekWritten]])</f>
        <v>1</v>
      </c>
      <c r="F4918" t="b">
        <v>0</v>
      </c>
      <c r="G4918" t="s">
        <v>38</v>
      </c>
      <c r="H4918">
        <v>47</v>
      </c>
      <c r="I4918">
        <v>27</v>
      </c>
      <c r="J4918" t="s">
        <v>23</v>
      </c>
      <c r="K4918" t="s">
        <v>109</v>
      </c>
      <c r="L4918" t="str">
        <f>_xlfn.XLOOKUP(Table1[[#This Row],[TeamFavoriteID]],Table2[team_id],Table2[team_name],_xlfn.XLOOKUP(Table1[[#This Row],[TeamFavoriteID]],Table2[team_id_pfr],Table2[team_name],"Even"))</f>
        <v>Atlanta Falcons</v>
      </c>
      <c r="M4918">
        <v>-1</v>
      </c>
      <c r="N4918">
        <f>IF(Table1[[#This Row],[TeamFavorite]]=Table1[[#This Row],[TeamHome]],Table1[[#This Row],[ScoreAway]]-Table1[[#This Row],[ScoreHome]],Table1[[#This Row],[ScoreHome]]-Table1[[#This Row],[ScoreAway]])</f>
        <v>-20</v>
      </c>
      <c r="O4918">
        <f>IF(Table1[[#This Row],[SpreadActual]]&lt;Table1[[#This Row],[SpreadFavorite]],1,0)</f>
        <v>1</v>
      </c>
      <c r="P4918">
        <v>46</v>
      </c>
      <c r="Q4918" t="s">
        <v>41</v>
      </c>
      <c r="R4918" t="b">
        <v>0</v>
      </c>
      <c r="S4918">
        <v>79</v>
      </c>
      <c r="T4918">
        <v>10</v>
      </c>
      <c r="U4918">
        <v>70</v>
      </c>
    </row>
    <row r="4919" spans="1:22" x14ac:dyDescent="0.2">
      <c r="A4919" s="1">
        <v>33125</v>
      </c>
      <c r="B4919">
        <v>1990</v>
      </c>
      <c r="C4919">
        <f>_xlfn.MAXIFS(Table1[ScheduleWeekWritten],Table1[ScheduleSeason],Table1[[#This Row],[ScheduleSeason]])</f>
        <v>17</v>
      </c>
      <c r="D4919">
        <v>1</v>
      </c>
      <c r="E4919" cm="1">
        <f t="array" ref="E4919">_xlfn.XLOOKUP(Table1[[#This Row],[ScheduleWeekWritten]],Table3[Game],100+Table3[Increase],Table1[[#This Row],[ScheduleWeekWritten]])</f>
        <v>1</v>
      </c>
      <c r="F4919" t="b">
        <v>0</v>
      </c>
      <c r="G4919" t="s">
        <v>28</v>
      </c>
      <c r="H4919">
        <v>26</v>
      </c>
      <c r="I4919">
        <v>10</v>
      </c>
      <c r="J4919" t="s">
        <v>140</v>
      </c>
      <c r="K4919" t="s">
        <v>43</v>
      </c>
      <c r="L4919" t="str">
        <f>_xlfn.XLOOKUP(Table1[[#This Row],[TeamFavoriteID]],Table2[team_id],Table2[team_name],_xlfn.XLOOKUP(Table1[[#This Row],[TeamFavoriteID]],Table2[team_id_pfr],Table2[team_name],"Even"))</f>
        <v>Buffalo Bills</v>
      </c>
      <c r="M4919">
        <v>-7.5</v>
      </c>
      <c r="N4919">
        <f>IF(Table1[[#This Row],[TeamFavorite]]=Table1[[#This Row],[TeamHome]],Table1[[#This Row],[ScoreAway]]-Table1[[#This Row],[ScoreHome]],Table1[[#This Row],[ScoreHome]]-Table1[[#This Row],[ScoreAway]])</f>
        <v>-16</v>
      </c>
      <c r="O4919">
        <f>IF(Table1[[#This Row],[SpreadActual]]&lt;Table1[[#This Row],[SpreadFavorite]],1,0)</f>
        <v>1</v>
      </c>
      <c r="P4919">
        <v>37</v>
      </c>
      <c r="Q4919" t="s">
        <v>123</v>
      </c>
      <c r="R4919" t="b">
        <v>0</v>
      </c>
      <c r="S4919">
        <v>59</v>
      </c>
      <c r="T4919">
        <v>7</v>
      </c>
      <c r="U4919">
        <v>83</v>
      </c>
    </row>
    <row r="4920" spans="1:22" x14ac:dyDescent="0.2">
      <c r="A4920" s="1">
        <v>33125</v>
      </c>
      <c r="B4920">
        <v>1990</v>
      </c>
      <c r="C4920">
        <f>_xlfn.MAXIFS(Table1[ScheduleWeekWritten],Table1[ScheduleSeason],Table1[[#This Row],[ScheduleSeason]])</f>
        <v>17</v>
      </c>
      <c r="D4920">
        <v>1</v>
      </c>
      <c r="E4920" cm="1">
        <f t="array" ref="E4920">_xlfn.XLOOKUP(Table1[[#This Row],[ScheduleWeekWritten]],Table3[Game],100+Table3[Increase],Table1[[#This Row],[ScheduleWeekWritten]])</f>
        <v>1</v>
      </c>
      <c r="F4920" t="b">
        <v>0</v>
      </c>
      <c r="G4920" t="s">
        <v>46</v>
      </c>
      <c r="H4920">
        <v>17</v>
      </c>
      <c r="I4920">
        <v>0</v>
      </c>
      <c r="J4920" t="s">
        <v>128</v>
      </c>
      <c r="K4920" t="s">
        <v>47</v>
      </c>
      <c r="L4920" t="str">
        <f>_xlfn.XLOOKUP(Table1[[#This Row],[TeamFavoriteID]],Table2[team_id],Table2[team_name],_xlfn.XLOOKUP(Table1[[#This Row],[TeamFavoriteID]],Table2[team_id_pfr],Table2[team_name],"Even"))</f>
        <v>Chicago Bears</v>
      </c>
      <c r="M4920">
        <v>-6</v>
      </c>
      <c r="N4920">
        <f>IF(Table1[[#This Row],[TeamFavorite]]=Table1[[#This Row],[TeamHome]],Table1[[#This Row],[ScoreAway]]-Table1[[#This Row],[ScoreHome]],Table1[[#This Row],[ScoreHome]]-Table1[[#This Row],[ScoreAway]])</f>
        <v>-17</v>
      </c>
      <c r="O4920">
        <f>IF(Table1[[#This Row],[SpreadActual]]&lt;Table1[[#This Row],[SpreadFavorite]],1,0)</f>
        <v>1</v>
      </c>
      <c r="P4920">
        <v>37</v>
      </c>
      <c r="Q4920" t="s">
        <v>114</v>
      </c>
      <c r="R4920" t="b">
        <v>0</v>
      </c>
      <c r="S4920">
        <v>73</v>
      </c>
      <c r="T4920">
        <v>7</v>
      </c>
      <c r="U4920">
        <v>78</v>
      </c>
    </row>
    <row r="4921" spans="1:22" x14ac:dyDescent="0.2">
      <c r="A4921" s="1">
        <v>33125</v>
      </c>
      <c r="B4921">
        <v>1990</v>
      </c>
      <c r="C4921">
        <f>_xlfn.MAXIFS(Table1[ScheduleWeekWritten],Table1[ScheduleSeason],Table1[[#This Row],[ScheduleSeason]])</f>
        <v>17</v>
      </c>
      <c r="D4921">
        <v>1</v>
      </c>
      <c r="E4921" cm="1">
        <f t="array" ref="E4921">_xlfn.XLOOKUP(Table1[[#This Row],[ScheduleWeekWritten]],Table3[Game],100+Table3[Increase],Table1[[#This Row],[ScheduleWeekWritten]])</f>
        <v>1</v>
      </c>
      <c r="F4921" t="b">
        <v>0</v>
      </c>
      <c r="G4921" t="s">
        <v>101</v>
      </c>
      <c r="H4921">
        <v>25</v>
      </c>
      <c r="I4921">
        <v>20</v>
      </c>
      <c r="J4921" t="s">
        <v>31</v>
      </c>
      <c r="K4921" t="s">
        <v>104</v>
      </c>
      <c r="L4921" t="str">
        <f>_xlfn.XLOOKUP(Table1[[#This Row],[TeamFavoriteID]],Table2[team_id],Table2[team_name],_xlfn.XLOOKUP(Table1[[#This Row],[TeamFavoriteID]],Table2[team_id_pfr],Table2[team_name],"Even"))</f>
        <v>Cincinnati Bengals</v>
      </c>
      <c r="M4921">
        <v>-9</v>
      </c>
      <c r="N4921">
        <f>IF(Table1[[#This Row],[TeamFavorite]]=Table1[[#This Row],[TeamHome]],Table1[[#This Row],[ScoreAway]]-Table1[[#This Row],[ScoreHome]],Table1[[#This Row],[ScoreHome]]-Table1[[#This Row],[ScoreAway]])</f>
        <v>-5</v>
      </c>
      <c r="O4921">
        <f>IF(Table1[[#This Row],[SpreadActual]]&lt;Table1[[#This Row],[SpreadFavorite]],1,0)</f>
        <v>0</v>
      </c>
      <c r="P4921">
        <v>42</v>
      </c>
      <c r="Q4921" t="s">
        <v>111</v>
      </c>
      <c r="R4921" t="b">
        <v>0</v>
      </c>
      <c r="S4921">
        <v>72</v>
      </c>
      <c r="T4921">
        <v>9</v>
      </c>
      <c r="U4921">
        <v>91</v>
      </c>
    </row>
    <row r="4922" spans="1:22" x14ac:dyDescent="0.2">
      <c r="A4922" s="1">
        <v>33125</v>
      </c>
      <c r="B4922">
        <v>1990</v>
      </c>
      <c r="C4922">
        <f>_xlfn.MAXIFS(Table1[ScheduleWeekWritten],Table1[ScheduleSeason],Table1[[#This Row],[ScheduleSeason]])</f>
        <v>17</v>
      </c>
      <c r="D4922">
        <v>1</v>
      </c>
      <c r="E4922" cm="1">
        <f t="array" ref="E4922">_xlfn.XLOOKUP(Table1[[#This Row],[ScheduleWeekWritten]],Table3[Game],100+Table3[Increase],Table1[[#This Row],[ScheduleWeekWritten]])</f>
        <v>1</v>
      </c>
      <c r="F4922" t="b">
        <v>0</v>
      </c>
      <c r="G4922" t="s">
        <v>62</v>
      </c>
      <c r="H4922">
        <v>13</v>
      </c>
      <c r="I4922">
        <v>3</v>
      </c>
      <c r="J4922" t="s">
        <v>49</v>
      </c>
      <c r="K4922" t="s">
        <v>63</v>
      </c>
      <c r="L4922" t="str">
        <f>_xlfn.XLOOKUP(Table1[[#This Row],[TeamFavoriteID]],Table2[team_id],Table2[team_name],_xlfn.XLOOKUP(Table1[[#This Row],[TeamFavoriteID]],Table2[team_id_pfr],Table2[team_name],"Even"))</f>
        <v>Cleveland Browns</v>
      </c>
      <c r="M4922">
        <v>-3</v>
      </c>
      <c r="N4922">
        <f>IF(Table1[[#This Row],[TeamFavorite]]=Table1[[#This Row],[TeamHome]],Table1[[#This Row],[ScoreAway]]-Table1[[#This Row],[ScoreHome]],Table1[[#This Row],[ScoreHome]]-Table1[[#This Row],[ScoreAway]])</f>
        <v>-10</v>
      </c>
      <c r="O4922">
        <f>IF(Table1[[#This Row],[SpreadActual]]&lt;Table1[[#This Row],[SpreadFavorite]],1,0)</f>
        <v>1</v>
      </c>
      <c r="P4922">
        <v>37</v>
      </c>
      <c r="Q4922" t="s">
        <v>66</v>
      </c>
      <c r="R4922" t="b">
        <v>0</v>
      </c>
      <c r="S4922">
        <v>68</v>
      </c>
      <c r="T4922">
        <v>8</v>
      </c>
      <c r="U4922">
        <v>79</v>
      </c>
    </row>
    <row r="4923" spans="1:22" x14ac:dyDescent="0.2">
      <c r="A4923" s="1">
        <v>33125</v>
      </c>
      <c r="B4923">
        <v>1990</v>
      </c>
      <c r="C4923">
        <f>_xlfn.MAXIFS(Table1[ScheduleWeekWritten],Table1[ScheduleSeason],Table1[[#This Row],[ScheduleSeason]])</f>
        <v>17</v>
      </c>
      <c r="D4923">
        <v>1</v>
      </c>
      <c r="E4923" cm="1">
        <f t="array" ref="E4923">_xlfn.XLOOKUP(Table1[[#This Row],[ScheduleWeekWritten]],Table3[Game],100+Table3[Increase],Table1[[#This Row],[ScheduleWeekWritten]])</f>
        <v>1</v>
      </c>
      <c r="F4923" t="b">
        <v>0</v>
      </c>
      <c r="G4923" t="s">
        <v>67</v>
      </c>
      <c r="H4923">
        <v>17</v>
      </c>
      <c r="I4923">
        <v>14</v>
      </c>
      <c r="J4923" t="s">
        <v>27</v>
      </c>
      <c r="K4923" t="s">
        <v>29</v>
      </c>
      <c r="L4923" t="str">
        <f>_xlfn.XLOOKUP(Table1[[#This Row],[TeamFavoriteID]],Table2[team_id],Table2[team_name],_xlfn.XLOOKUP(Table1[[#This Row],[TeamFavoriteID]],Table2[team_id_pfr],Table2[team_name],"Even"))</f>
        <v>Los Angeles Chargers</v>
      </c>
      <c r="M4923">
        <v>-3</v>
      </c>
      <c r="N4923">
        <f>IF(Table1[[#This Row],[TeamFavorite]]=Table1[[#This Row],[TeamHome]],Table1[[#This Row],[ScoreAway]]-Table1[[#This Row],[ScoreHome]],Table1[[#This Row],[ScoreHome]]-Table1[[#This Row],[ScoreAway]])</f>
        <v>3</v>
      </c>
      <c r="O4923">
        <f>IF(Table1[[#This Row],[SpreadActual]]&lt;Table1[[#This Row],[SpreadFavorite]],1,0)</f>
        <v>0</v>
      </c>
      <c r="P4923">
        <v>37</v>
      </c>
      <c r="Q4923" t="s">
        <v>119</v>
      </c>
      <c r="R4923" t="b">
        <v>0</v>
      </c>
      <c r="S4923">
        <v>76</v>
      </c>
      <c r="T4923">
        <v>6</v>
      </c>
      <c r="U4923">
        <v>87</v>
      </c>
    </row>
    <row r="4924" spans="1:22" x14ac:dyDescent="0.2">
      <c r="A4924" s="1">
        <v>33125</v>
      </c>
      <c r="B4924">
        <v>1990</v>
      </c>
      <c r="C4924">
        <f>_xlfn.MAXIFS(Table1[ScheduleWeekWritten],Table1[ScheduleSeason],Table1[[#This Row],[ScheduleSeason]])</f>
        <v>17</v>
      </c>
      <c r="D4924">
        <v>1</v>
      </c>
      <c r="E4924" cm="1">
        <f t="array" ref="E4924">_xlfn.XLOOKUP(Table1[[#This Row],[ScheduleWeekWritten]],Table3[Game],100+Table3[Increase],Table1[[#This Row],[ScheduleWeekWritten]])</f>
        <v>1</v>
      </c>
      <c r="F4924" t="b">
        <v>0</v>
      </c>
      <c r="G4924" t="s">
        <v>45</v>
      </c>
      <c r="H4924">
        <v>21</v>
      </c>
      <c r="I4924">
        <v>38</v>
      </c>
      <c r="J4924" t="s">
        <v>127</v>
      </c>
      <c r="K4924" t="s">
        <v>79</v>
      </c>
      <c r="L4924" t="str">
        <f>_xlfn.XLOOKUP(Table1[[#This Row],[TeamFavoriteID]],Table2[team_id],Table2[team_name],_xlfn.XLOOKUP(Table1[[#This Row],[TeamFavoriteID]],Table2[team_id_pfr],Table2[team_name],"Even"))</f>
        <v>Detroit Lions</v>
      </c>
      <c r="M4924">
        <v>-6.5</v>
      </c>
      <c r="N4924">
        <f>IF(Table1[[#This Row],[TeamFavorite]]=Table1[[#This Row],[TeamHome]],Table1[[#This Row],[ScoreAway]]-Table1[[#This Row],[ScoreHome]],Table1[[#This Row],[ScoreHome]]-Table1[[#This Row],[ScoreAway]])</f>
        <v>17</v>
      </c>
      <c r="O4924">
        <f>IF(Table1[[#This Row],[SpreadActual]]&lt;Table1[[#This Row],[SpreadFavorite]],1,0)</f>
        <v>0</v>
      </c>
      <c r="P4924">
        <v>43</v>
      </c>
      <c r="Q4924" t="s">
        <v>125</v>
      </c>
      <c r="R4924" t="b">
        <v>0</v>
      </c>
      <c r="S4924">
        <v>72</v>
      </c>
      <c r="T4924">
        <v>0</v>
      </c>
      <c r="V4924" t="s">
        <v>103</v>
      </c>
    </row>
    <row r="4925" spans="1:22" x14ac:dyDescent="0.2">
      <c r="A4925" s="1">
        <v>33125</v>
      </c>
      <c r="B4925">
        <v>1990</v>
      </c>
      <c r="C4925">
        <f>_xlfn.MAXIFS(Table1[ScheduleWeekWritten],Table1[ScheduleSeason],Table1[[#This Row],[ScheduleSeason]])</f>
        <v>17</v>
      </c>
      <c r="D4925">
        <v>1</v>
      </c>
      <c r="E4925" cm="1">
        <f t="array" ref="E4925">_xlfn.XLOOKUP(Table1[[#This Row],[ScheduleWeekWritten]],Table3[Game],100+Table3[Increase],Table1[[#This Row],[ScheduleWeekWritten]])</f>
        <v>1</v>
      </c>
      <c r="F4925" t="b">
        <v>0</v>
      </c>
      <c r="G4925" t="s">
        <v>33</v>
      </c>
      <c r="H4925">
        <v>36</v>
      </c>
      <c r="I4925">
        <v>24</v>
      </c>
      <c r="J4925" t="s">
        <v>39</v>
      </c>
      <c r="K4925" t="s">
        <v>40</v>
      </c>
      <c r="L4925" t="str">
        <f>_xlfn.XLOOKUP(Table1[[#This Row],[TeamFavoriteID]],Table2[team_id],Table2[team_name],_xlfn.XLOOKUP(Table1[[#This Row],[TeamFavoriteID]],Table2[team_id_pfr],Table2[team_name],"Even"))</f>
        <v>Los Angeles Rams</v>
      </c>
      <c r="M4925">
        <v>-3.5</v>
      </c>
      <c r="N4925">
        <f>IF(Table1[[#This Row],[TeamFavorite]]=Table1[[#This Row],[TeamHome]],Table1[[#This Row],[ScoreAway]]-Table1[[#This Row],[ScoreHome]],Table1[[#This Row],[ScoreHome]]-Table1[[#This Row],[ScoreAway]])</f>
        <v>12</v>
      </c>
      <c r="O4925">
        <f>IF(Table1[[#This Row],[SpreadActual]]&lt;Table1[[#This Row],[SpreadFavorite]],1,0)</f>
        <v>0</v>
      </c>
      <c r="P4925">
        <v>43</v>
      </c>
      <c r="Q4925" t="s">
        <v>82</v>
      </c>
      <c r="R4925" t="b">
        <v>0</v>
      </c>
      <c r="S4925">
        <v>68</v>
      </c>
      <c r="T4925">
        <v>8</v>
      </c>
      <c r="U4925">
        <v>83</v>
      </c>
    </row>
    <row r="4926" spans="1:22" x14ac:dyDescent="0.2">
      <c r="A4926" s="1">
        <v>33125</v>
      </c>
      <c r="B4926">
        <v>1990</v>
      </c>
      <c r="C4926">
        <f>_xlfn.MAXIFS(Table1[ScheduleWeekWritten],Table1[ScheduleSeason],Table1[[#This Row],[ScheduleSeason]])</f>
        <v>17</v>
      </c>
      <c r="D4926">
        <v>1</v>
      </c>
      <c r="E4926" cm="1">
        <f t="array" ref="E4926">_xlfn.XLOOKUP(Table1[[#This Row],[ScheduleWeekWritten]],Table3[Game],100+Table3[Increase],Table1[[#This Row],[ScheduleWeekWritten]])</f>
        <v>1</v>
      </c>
      <c r="F4926" t="b">
        <v>0</v>
      </c>
      <c r="G4926" t="s">
        <v>42</v>
      </c>
      <c r="H4926">
        <v>24</v>
      </c>
      <c r="I4926">
        <v>21</v>
      </c>
      <c r="J4926" t="s">
        <v>54</v>
      </c>
      <c r="K4926" t="s">
        <v>55</v>
      </c>
      <c r="L4926" t="str">
        <f>_xlfn.XLOOKUP(Table1[[#This Row],[TeamFavoriteID]],Table2[team_id],Table2[team_name],_xlfn.XLOOKUP(Table1[[#This Row],[TeamFavoriteID]],Table2[team_id_pfr],Table2[team_name],"Even"))</f>
        <v>Minnesota Vikings</v>
      </c>
      <c r="M4926">
        <v>-1.5</v>
      </c>
      <c r="N4926">
        <f>IF(Table1[[#This Row],[TeamFavorite]]=Table1[[#This Row],[TeamHome]],Table1[[#This Row],[ScoreAway]]-Table1[[#This Row],[ScoreHome]],Table1[[#This Row],[ScoreHome]]-Table1[[#This Row],[ScoreAway]])</f>
        <v>3</v>
      </c>
      <c r="O4926">
        <f>IF(Table1[[#This Row],[SpreadActual]]&lt;Table1[[#This Row],[SpreadFavorite]],1,0)</f>
        <v>0</v>
      </c>
      <c r="P4926">
        <v>37</v>
      </c>
      <c r="Q4926" t="s">
        <v>117</v>
      </c>
      <c r="R4926" t="b">
        <v>0</v>
      </c>
      <c r="S4926">
        <v>78</v>
      </c>
      <c r="T4926">
        <v>6</v>
      </c>
      <c r="U4926">
        <v>71</v>
      </c>
    </row>
    <row r="4927" spans="1:22" x14ac:dyDescent="0.2">
      <c r="A4927" s="1">
        <v>33125</v>
      </c>
      <c r="B4927">
        <v>1990</v>
      </c>
      <c r="C4927">
        <f>_xlfn.MAXIFS(Table1[ScheduleWeekWritten],Table1[ScheduleSeason],Table1[[#This Row],[ScheduleSeason]])</f>
        <v>17</v>
      </c>
      <c r="D4927">
        <v>1</v>
      </c>
      <c r="E4927" cm="1">
        <f t="array" ref="E4927">_xlfn.XLOOKUP(Table1[[#This Row],[ScheduleWeekWritten]],Table3[Game],100+Table3[Increase],Table1[[#This Row],[ScheduleWeekWritten]])</f>
        <v>1</v>
      </c>
      <c r="F4927" t="b">
        <v>0</v>
      </c>
      <c r="G4927" t="s">
        <v>138</v>
      </c>
      <c r="H4927">
        <v>14</v>
      </c>
      <c r="I4927">
        <v>9</v>
      </c>
      <c r="J4927" t="s">
        <v>24</v>
      </c>
      <c r="K4927" t="s">
        <v>88</v>
      </c>
      <c r="L4927" t="str">
        <f>_xlfn.XLOOKUP(Table1[[#This Row],[TeamFavoriteID]],Table2[team_id],Table2[team_name],_xlfn.XLOOKUP(Table1[[#This Row],[TeamFavoriteID]],Table2[team_id_pfr],Table2[team_name],"Even"))</f>
        <v>Denver Broncos</v>
      </c>
      <c r="M4927">
        <v>-1.5</v>
      </c>
      <c r="N4927">
        <f>IF(Table1[[#This Row],[TeamFavorite]]=Table1[[#This Row],[TeamHome]],Table1[[#This Row],[ScoreAway]]-Table1[[#This Row],[ScoreHome]],Table1[[#This Row],[ScoreHome]]-Table1[[#This Row],[ScoreAway]])</f>
        <v>5</v>
      </c>
      <c r="O4927">
        <f>IF(Table1[[#This Row],[SpreadActual]]&lt;Table1[[#This Row],[SpreadFavorite]],1,0)</f>
        <v>0</v>
      </c>
      <c r="P4927">
        <v>39</v>
      </c>
      <c r="Q4927" t="s">
        <v>65</v>
      </c>
      <c r="R4927" t="b">
        <v>0</v>
      </c>
      <c r="S4927">
        <v>75</v>
      </c>
      <c r="T4927">
        <v>7</v>
      </c>
      <c r="U4927">
        <v>64</v>
      </c>
    </row>
    <row r="4928" spans="1:22" x14ac:dyDescent="0.2">
      <c r="A4928" s="1">
        <v>33125</v>
      </c>
      <c r="B4928">
        <v>1990</v>
      </c>
      <c r="C4928">
        <f>_xlfn.MAXIFS(Table1[ScheduleWeekWritten],Table1[ScheduleSeason],Table1[[#This Row],[ScheduleSeason]])</f>
        <v>17</v>
      </c>
      <c r="D4928">
        <v>1</v>
      </c>
      <c r="E4928" cm="1">
        <f t="array" ref="E4928">_xlfn.XLOOKUP(Table1[[#This Row],[ScheduleWeekWritten]],Table3[Game],100+Table3[Increase],Table1[[#This Row],[ScheduleWeekWritten]])</f>
        <v>1</v>
      </c>
      <c r="F4928" t="b">
        <v>0</v>
      </c>
      <c r="G4928" t="s">
        <v>115</v>
      </c>
      <c r="H4928">
        <v>24</v>
      </c>
      <c r="I4928">
        <v>27</v>
      </c>
      <c r="J4928" t="s">
        <v>19</v>
      </c>
      <c r="K4928" t="s">
        <v>91</v>
      </c>
      <c r="L4928" t="str">
        <f>_xlfn.XLOOKUP(Table1[[#This Row],[TeamFavoriteID]],Table2[team_id],Table2[team_name],_xlfn.XLOOKUP(Table1[[#This Row],[TeamFavoriteID]],Table2[team_id_pfr],Table2[team_name],"Even"))</f>
        <v>Miami Dolphins</v>
      </c>
      <c r="M4928">
        <v>-1.5</v>
      </c>
      <c r="N4928">
        <f>IF(Table1[[#This Row],[TeamFavorite]]=Table1[[#This Row],[TeamHome]],Table1[[#This Row],[ScoreAway]]-Table1[[#This Row],[ScoreHome]],Table1[[#This Row],[ScoreHome]]-Table1[[#This Row],[ScoreAway]])</f>
        <v>-3</v>
      </c>
      <c r="O4928">
        <f>IF(Table1[[#This Row],[SpreadActual]]&lt;Table1[[#This Row],[SpreadFavorite]],1,0)</f>
        <v>1</v>
      </c>
      <c r="P4928">
        <v>39</v>
      </c>
      <c r="Q4928" t="s">
        <v>116</v>
      </c>
      <c r="R4928" t="b">
        <v>0</v>
      </c>
      <c r="S4928">
        <v>58</v>
      </c>
      <c r="T4928">
        <v>13</v>
      </c>
      <c r="U4928">
        <v>65</v>
      </c>
    </row>
    <row r="4929" spans="1:22" x14ac:dyDescent="0.2">
      <c r="A4929" s="1">
        <v>33125</v>
      </c>
      <c r="B4929">
        <v>1990</v>
      </c>
      <c r="C4929">
        <f>_xlfn.MAXIFS(Table1[ScheduleWeekWritten],Table1[ScheduleSeason],Table1[[#This Row],[ScheduleSeason]])</f>
        <v>17</v>
      </c>
      <c r="D4929">
        <v>1</v>
      </c>
      <c r="E4929" cm="1">
        <f t="array" ref="E4929">_xlfn.XLOOKUP(Table1[[#This Row],[ScheduleWeekWritten]],Table3[Game],100+Table3[Increase],Table1[[#This Row],[ScheduleWeekWritten]])</f>
        <v>1</v>
      </c>
      <c r="F4929" t="b">
        <v>0</v>
      </c>
      <c r="G4929" t="s">
        <v>50</v>
      </c>
      <c r="H4929">
        <v>27</v>
      </c>
      <c r="I4929">
        <v>20</v>
      </c>
      <c r="J4929" t="s">
        <v>58</v>
      </c>
      <c r="K4929" t="s">
        <v>90</v>
      </c>
      <c r="L4929" t="str">
        <f>_xlfn.XLOOKUP(Table1[[#This Row],[TeamFavoriteID]],Table2[team_id],Table2[team_name],_xlfn.XLOOKUP(Table1[[#This Row],[TeamFavoriteID]],Table2[team_id_pfr],Table2[team_name],"Even"))</f>
        <v>New York Giants</v>
      </c>
      <c r="M4929">
        <v>-4</v>
      </c>
      <c r="N4929">
        <f>IF(Table1[[#This Row],[TeamFavorite]]=Table1[[#This Row],[TeamHome]],Table1[[#This Row],[ScoreAway]]-Table1[[#This Row],[ScoreHome]],Table1[[#This Row],[ScoreHome]]-Table1[[#This Row],[ScoreAway]])</f>
        <v>-7</v>
      </c>
      <c r="O4929">
        <f>IF(Table1[[#This Row],[SpreadActual]]&lt;Table1[[#This Row],[SpreadFavorite]],1,0)</f>
        <v>1</v>
      </c>
      <c r="P4929">
        <v>38</v>
      </c>
      <c r="Q4929" t="s">
        <v>126</v>
      </c>
      <c r="R4929" t="b">
        <v>0</v>
      </c>
      <c r="S4929">
        <v>64</v>
      </c>
      <c r="T4929">
        <v>6</v>
      </c>
      <c r="U4929">
        <v>61</v>
      </c>
    </row>
    <row r="4930" spans="1:22" x14ac:dyDescent="0.2">
      <c r="A4930" s="1">
        <v>33125</v>
      </c>
      <c r="B4930">
        <v>1990</v>
      </c>
      <c r="C4930">
        <f>_xlfn.MAXIFS(Table1[ScheduleWeekWritten],Table1[ScheduleSeason],Table1[[#This Row],[ScheduleSeason]])</f>
        <v>17</v>
      </c>
      <c r="D4930">
        <v>1</v>
      </c>
      <c r="E4930" cm="1">
        <f t="array" ref="E4930">_xlfn.XLOOKUP(Table1[[#This Row],[ScheduleWeekWritten]],Table3[Game],100+Table3[Increase],Table1[[#This Row],[ScheduleWeekWritten]])</f>
        <v>1</v>
      </c>
      <c r="F4930" t="b">
        <v>0</v>
      </c>
      <c r="G4930" t="s">
        <v>61</v>
      </c>
      <c r="H4930">
        <v>31</v>
      </c>
      <c r="I4930">
        <v>0</v>
      </c>
      <c r="J4930" t="s">
        <v>145</v>
      </c>
      <c r="K4930" t="s">
        <v>85</v>
      </c>
      <c r="L4930" t="str">
        <f>_xlfn.XLOOKUP(Table1[[#This Row],[TeamFavoriteID]],Table2[team_id],Table2[team_name],_xlfn.XLOOKUP(Table1[[#This Row],[TeamFavoriteID]],Table2[team_id_pfr],Table2[team_name],"Even"))</f>
        <v>Washington Commanders</v>
      </c>
      <c r="M4930">
        <v>-12</v>
      </c>
      <c r="N4930">
        <f>IF(Table1[[#This Row],[TeamFavorite]]=Table1[[#This Row],[TeamHome]],Table1[[#This Row],[ScoreAway]]-Table1[[#This Row],[ScoreHome]],Table1[[#This Row],[ScoreHome]]-Table1[[#This Row],[ScoreAway]])</f>
        <v>31</v>
      </c>
      <c r="O4930">
        <f>IF(Table1[[#This Row],[SpreadActual]]&lt;Table1[[#This Row],[SpreadFavorite]],1,0)</f>
        <v>0</v>
      </c>
      <c r="P4930">
        <v>43</v>
      </c>
      <c r="Q4930" t="s">
        <v>64</v>
      </c>
      <c r="R4930" t="b">
        <v>0</v>
      </c>
      <c r="S4930">
        <v>68</v>
      </c>
      <c r="T4930">
        <v>9</v>
      </c>
      <c r="U4930">
        <v>75</v>
      </c>
    </row>
    <row r="4931" spans="1:22" x14ac:dyDescent="0.2">
      <c r="A4931" s="1">
        <v>33126</v>
      </c>
      <c r="B4931">
        <v>1990</v>
      </c>
      <c r="C4931">
        <f>_xlfn.MAXIFS(Table1[ScheduleWeekWritten],Table1[ScheduleSeason],Table1[[#This Row],[ScheduleSeason]])</f>
        <v>17</v>
      </c>
      <c r="D4931">
        <v>1</v>
      </c>
      <c r="E4931" cm="1">
        <f t="array" ref="E4931">_xlfn.XLOOKUP(Table1[[#This Row],[ScheduleWeekWritten]],Table3[Game],100+Table3[Increase],Table1[[#This Row],[ScheduleWeekWritten]])</f>
        <v>1</v>
      </c>
      <c r="F4931" t="b">
        <v>0</v>
      </c>
      <c r="G4931" t="s">
        <v>95</v>
      </c>
      <c r="H4931">
        <v>12</v>
      </c>
      <c r="I4931">
        <v>13</v>
      </c>
      <c r="J4931" t="s">
        <v>53</v>
      </c>
      <c r="K4931" t="s">
        <v>87</v>
      </c>
      <c r="L4931" t="str">
        <f>_xlfn.XLOOKUP(Table1[[#This Row],[TeamFavoriteID]],Table2[team_id],Table2[team_name],_xlfn.XLOOKUP(Table1[[#This Row],[TeamFavoriteID]],Table2[team_id_pfr],Table2[team_name],"Even"))</f>
        <v>San Francisco 49ers</v>
      </c>
      <c r="M4931">
        <v>-4.5</v>
      </c>
      <c r="N4931">
        <f>IF(Table1[[#This Row],[TeamFavorite]]=Table1[[#This Row],[TeamHome]],Table1[[#This Row],[ScoreAway]]-Table1[[#This Row],[ScoreHome]],Table1[[#This Row],[ScoreHome]]-Table1[[#This Row],[ScoreAway]])</f>
        <v>-1</v>
      </c>
      <c r="O4931">
        <f>IF(Table1[[#This Row],[SpreadActual]]&lt;Table1[[#This Row],[SpreadFavorite]],1,0)</f>
        <v>0</v>
      </c>
      <c r="P4931">
        <v>44</v>
      </c>
      <c r="Q4931" t="s">
        <v>124</v>
      </c>
      <c r="R4931" t="b">
        <v>0</v>
      </c>
      <c r="S4931">
        <v>72</v>
      </c>
      <c r="T4931">
        <v>0</v>
      </c>
      <c r="V4931" t="s">
        <v>103</v>
      </c>
    </row>
    <row r="4932" spans="1:22" x14ac:dyDescent="0.2">
      <c r="A4932" s="1">
        <v>33132</v>
      </c>
      <c r="B4932">
        <v>1990</v>
      </c>
      <c r="C4932">
        <f>_xlfn.MAXIFS(Table1[ScheduleWeekWritten],Table1[ScheduleSeason],Table1[[#This Row],[ScheduleSeason]])</f>
        <v>17</v>
      </c>
      <c r="D4932">
        <v>2</v>
      </c>
      <c r="E4932" cm="1">
        <f t="array" ref="E4932">_xlfn.XLOOKUP(Table1[[#This Row],[ScheduleWeekWritten]],Table3[Game],100+Table3[Increase],Table1[[#This Row],[ScheduleWeekWritten]])</f>
        <v>2</v>
      </c>
      <c r="F4932" t="b">
        <v>0</v>
      </c>
      <c r="G4932" t="s">
        <v>67</v>
      </c>
      <c r="H4932">
        <v>7</v>
      </c>
      <c r="I4932">
        <v>28</v>
      </c>
      <c r="J4932" t="s">
        <v>50</v>
      </c>
      <c r="K4932" t="s">
        <v>90</v>
      </c>
      <c r="L4932" t="str">
        <f>_xlfn.XLOOKUP(Table1[[#This Row],[TeamFavoriteID]],Table2[team_id],Table2[team_name],_xlfn.XLOOKUP(Table1[[#This Row],[TeamFavoriteID]],Table2[team_id_pfr],Table2[team_name],"Even"))</f>
        <v>New York Giants</v>
      </c>
      <c r="M4932">
        <v>-7.5</v>
      </c>
      <c r="N4932">
        <f>IF(Table1[[#This Row],[TeamFavorite]]=Table1[[#This Row],[TeamHome]],Table1[[#This Row],[ScoreAway]]-Table1[[#This Row],[ScoreHome]],Table1[[#This Row],[ScoreHome]]-Table1[[#This Row],[ScoreAway]])</f>
        <v>-21</v>
      </c>
      <c r="O4932">
        <f>IF(Table1[[#This Row],[SpreadActual]]&lt;Table1[[#This Row],[SpreadFavorite]],1,0)</f>
        <v>1</v>
      </c>
      <c r="P4932">
        <v>37</v>
      </c>
      <c r="Q4932" t="s">
        <v>119</v>
      </c>
      <c r="R4932" t="b">
        <v>0</v>
      </c>
      <c r="S4932">
        <v>84</v>
      </c>
      <c r="T4932">
        <v>5</v>
      </c>
      <c r="U4932">
        <v>58</v>
      </c>
    </row>
    <row r="4933" spans="1:22" x14ac:dyDescent="0.2">
      <c r="A4933" s="1">
        <v>33132</v>
      </c>
      <c r="B4933">
        <v>1990</v>
      </c>
      <c r="C4933">
        <f>_xlfn.MAXIFS(Table1[ScheduleWeekWritten],Table1[ScheduleSeason],Table1[[#This Row],[ScheduleSeason]])</f>
        <v>17</v>
      </c>
      <c r="D4933">
        <v>2</v>
      </c>
      <c r="E4933" cm="1">
        <f t="array" ref="E4933">_xlfn.XLOOKUP(Table1[[#This Row],[ScheduleWeekWritten]],Table3[Game],100+Table3[Increase],Table1[[#This Row],[ScheduleWeekWritten]])</f>
        <v>2</v>
      </c>
      <c r="F4933" t="b">
        <v>0</v>
      </c>
      <c r="G4933" t="s">
        <v>45</v>
      </c>
      <c r="H4933">
        <v>21</v>
      </c>
      <c r="I4933">
        <v>14</v>
      </c>
      <c r="J4933" t="s">
        <v>38</v>
      </c>
      <c r="K4933" t="s">
        <v>79</v>
      </c>
      <c r="L4933" t="str">
        <f>_xlfn.XLOOKUP(Table1[[#This Row],[TeamFavoriteID]],Table2[team_id],Table2[team_name],_xlfn.XLOOKUP(Table1[[#This Row],[TeamFavoriteID]],Table2[team_id_pfr],Table2[team_name],"Even"))</f>
        <v>Detroit Lions</v>
      </c>
      <c r="M4933">
        <v>-3.5</v>
      </c>
      <c r="N4933">
        <f>IF(Table1[[#This Row],[TeamFavorite]]=Table1[[#This Row],[TeamHome]],Table1[[#This Row],[ScoreAway]]-Table1[[#This Row],[ScoreHome]],Table1[[#This Row],[ScoreHome]]-Table1[[#This Row],[ScoreAway]])</f>
        <v>-7</v>
      </c>
      <c r="O4933">
        <f>IF(Table1[[#This Row],[SpreadActual]]&lt;Table1[[#This Row],[SpreadFavorite]],1,0)</f>
        <v>1</v>
      </c>
      <c r="P4933">
        <v>50</v>
      </c>
      <c r="Q4933" t="s">
        <v>125</v>
      </c>
      <c r="R4933" t="b">
        <v>0</v>
      </c>
      <c r="S4933">
        <v>72</v>
      </c>
      <c r="T4933">
        <v>0</v>
      </c>
      <c r="V4933" t="s">
        <v>103</v>
      </c>
    </row>
    <row r="4934" spans="1:22" x14ac:dyDescent="0.2">
      <c r="A4934" s="1">
        <v>33132</v>
      </c>
      <c r="B4934">
        <v>1990</v>
      </c>
      <c r="C4934">
        <f>_xlfn.MAXIFS(Table1[ScheduleWeekWritten],Table1[ScheduleSeason],Table1[[#This Row],[ScheduleSeason]])</f>
        <v>17</v>
      </c>
      <c r="D4934">
        <v>2</v>
      </c>
      <c r="E4934" cm="1">
        <f t="array" ref="E4934">_xlfn.XLOOKUP(Table1[[#This Row],[ScheduleWeekWritten]],Table3[Game],100+Table3[Increase],Table1[[#This Row],[ScheduleWeekWritten]])</f>
        <v>2</v>
      </c>
      <c r="F4934" t="b">
        <v>0</v>
      </c>
      <c r="G4934" t="s">
        <v>33</v>
      </c>
      <c r="H4934">
        <v>13</v>
      </c>
      <c r="I4934">
        <v>31</v>
      </c>
      <c r="J4934" t="s">
        <v>46</v>
      </c>
      <c r="K4934" t="s">
        <v>35</v>
      </c>
      <c r="L4934" t="str">
        <f>_xlfn.XLOOKUP(Table1[[#This Row],[TeamFavoriteID]],Table2[team_id],Table2[team_name],_xlfn.XLOOKUP(Table1[[#This Row],[TeamFavoriteID]],Table2[team_id_pfr],Table2[team_name],"Even"))</f>
        <v>Green Bay Packers</v>
      </c>
      <c r="M4934">
        <v>-3</v>
      </c>
      <c r="N4934">
        <f>IF(Table1[[#This Row],[TeamFavorite]]=Table1[[#This Row],[TeamHome]],Table1[[#This Row],[ScoreAway]]-Table1[[#This Row],[ScoreHome]],Table1[[#This Row],[ScoreHome]]-Table1[[#This Row],[ScoreAway]])</f>
        <v>18</v>
      </c>
      <c r="O4934">
        <f>IF(Table1[[#This Row],[SpreadActual]]&lt;Table1[[#This Row],[SpreadFavorite]],1,0)</f>
        <v>0</v>
      </c>
      <c r="P4934">
        <v>38</v>
      </c>
      <c r="Q4934" t="s">
        <v>82</v>
      </c>
      <c r="R4934" t="b">
        <v>0</v>
      </c>
      <c r="S4934">
        <v>54</v>
      </c>
      <c r="T4934">
        <v>13</v>
      </c>
      <c r="U4934">
        <v>78</v>
      </c>
    </row>
    <row r="4935" spans="1:22" x14ac:dyDescent="0.2">
      <c r="A4935" s="1">
        <v>33132</v>
      </c>
      <c r="B4935">
        <v>1990</v>
      </c>
      <c r="C4935">
        <f>_xlfn.MAXIFS(Table1[ScheduleWeekWritten],Table1[ScheduleSeason],Table1[[#This Row],[ScheduleSeason]])</f>
        <v>17</v>
      </c>
      <c r="D4935">
        <v>2</v>
      </c>
      <c r="E4935" cm="1">
        <f t="array" ref="E4935">_xlfn.XLOOKUP(Table1[[#This Row],[ScheduleWeekWritten]],Table3[Game],100+Table3[Increase],Table1[[#This Row],[ScheduleWeekWritten]])</f>
        <v>2</v>
      </c>
      <c r="F4935" t="b">
        <v>0</v>
      </c>
      <c r="G4935" t="s">
        <v>140</v>
      </c>
      <c r="H4935">
        <v>14</v>
      </c>
      <c r="I4935">
        <v>16</v>
      </c>
      <c r="J4935" t="s">
        <v>115</v>
      </c>
      <c r="K4935" t="s">
        <v>72</v>
      </c>
      <c r="L4935" t="str">
        <f>_xlfn.XLOOKUP(Table1[[#This Row],[TeamFavoriteID]],Table2[team_id],Table2[team_name],_xlfn.XLOOKUP(Table1[[#This Row],[TeamFavoriteID]],Table2[team_id_pfr],Table2[team_name],"Even"))</f>
        <v>Baltimore Colts</v>
      </c>
      <c r="M4935">
        <v>-2.5</v>
      </c>
      <c r="N4935">
        <f>IF(Table1[[#This Row],[TeamFavorite]]=Table1[[#This Row],[TeamHome]],Table1[[#This Row],[ScoreAway]]-Table1[[#This Row],[ScoreHome]],Table1[[#This Row],[ScoreHome]]-Table1[[#This Row],[ScoreAway]])</f>
        <v>-2</v>
      </c>
      <c r="O4935">
        <f>IF(Table1[[#This Row],[SpreadActual]]&lt;Table1[[#This Row],[SpreadFavorite]],1,0)</f>
        <v>0</v>
      </c>
      <c r="P4935">
        <v>36</v>
      </c>
      <c r="Q4935" t="s">
        <v>141</v>
      </c>
      <c r="R4935" t="b">
        <v>0</v>
      </c>
      <c r="S4935">
        <v>72</v>
      </c>
      <c r="T4935">
        <v>0</v>
      </c>
      <c r="V4935" t="s">
        <v>103</v>
      </c>
    </row>
    <row r="4936" spans="1:22" x14ac:dyDescent="0.2">
      <c r="A4936" s="1">
        <v>33132</v>
      </c>
      <c r="B4936">
        <v>1990</v>
      </c>
      <c r="C4936">
        <f>_xlfn.MAXIFS(Table1[ScheduleWeekWritten],Table1[ScheduleSeason],Table1[[#This Row],[ScheduleSeason]])</f>
        <v>17</v>
      </c>
      <c r="D4936">
        <v>2</v>
      </c>
      <c r="E4936" cm="1">
        <f t="array" ref="E4936">_xlfn.XLOOKUP(Table1[[#This Row],[ScheduleWeekWritten]],Table3[Game],100+Table3[Increase],Table1[[#This Row],[ScheduleWeekWritten]])</f>
        <v>2</v>
      </c>
      <c r="F4936" t="b">
        <v>0</v>
      </c>
      <c r="G4936" t="s">
        <v>19</v>
      </c>
      <c r="H4936">
        <v>30</v>
      </c>
      <c r="I4936">
        <v>7</v>
      </c>
      <c r="J4936" t="s">
        <v>28</v>
      </c>
      <c r="K4936" t="s">
        <v>43</v>
      </c>
      <c r="L4936" t="str">
        <f>_xlfn.XLOOKUP(Table1[[#This Row],[TeamFavoriteID]],Table2[team_id],Table2[team_name],_xlfn.XLOOKUP(Table1[[#This Row],[TeamFavoriteID]],Table2[team_id_pfr],Table2[team_name],"Even"))</f>
        <v>Buffalo Bills</v>
      </c>
      <c r="M4936">
        <v>-2</v>
      </c>
      <c r="N4936">
        <f>IF(Table1[[#This Row],[TeamFavorite]]=Table1[[#This Row],[TeamHome]],Table1[[#This Row],[ScoreAway]]-Table1[[#This Row],[ScoreHome]],Table1[[#This Row],[ScoreHome]]-Table1[[#This Row],[ScoreAway]])</f>
        <v>23</v>
      </c>
      <c r="O4936">
        <f>IF(Table1[[#This Row],[SpreadActual]]&lt;Table1[[#This Row],[SpreadFavorite]],1,0)</f>
        <v>0</v>
      </c>
      <c r="P4936">
        <v>42</v>
      </c>
      <c r="Q4936" t="s">
        <v>143</v>
      </c>
      <c r="R4936" t="b">
        <v>0</v>
      </c>
      <c r="S4936">
        <v>82</v>
      </c>
      <c r="T4936">
        <v>7</v>
      </c>
      <c r="U4936">
        <v>76</v>
      </c>
    </row>
    <row r="4937" spans="1:22" x14ac:dyDescent="0.2">
      <c r="A4937" s="1">
        <v>33132</v>
      </c>
      <c r="B4937">
        <v>1990</v>
      </c>
      <c r="C4937">
        <f>_xlfn.MAXIFS(Table1[ScheduleWeekWritten],Table1[ScheduleSeason],Table1[[#This Row],[ScheduleSeason]])</f>
        <v>17</v>
      </c>
      <c r="D4937">
        <v>2</v>
      </c>
      <c r="E4937" cm="1">
        <f t="array" ref="E4937">_xlfn.XLOOKUP(Table1[[#This Row],[ScheduleWeekWritten]],Table3[Game],100+Table3[Increase],Table1[[#This Row],[ScheduleWeekWritten]])</f>
        <v>2</v>
      </c>
      <c r="F4937" t="b">
        <v>0</v>
      </c>
      <c r="G4937" t="s">
        <v>54</v>
      </c>
      <c r="H4937">
        <v>32</v>
      </c>
      <c r="I4937">
        <v>3</v>
      </c>
      <c r="J4937" t="s">
        <v>95</v>
      </c>
      <c r="K4937" t="s">
        <v>55</v>
      </c>
      <c r="L4937" t="str">
        <f>_xlfn.XLOOKUP(Table1[[#This Row],[TeamFavoriteID]],Table2[team_id],Table2[team_name],_xlfn.XLOOKUP(Table1[[#This Row],[TeamFavoriteID]],Table2[team_id_pfr],Table2[team_name],"Even"))</f>
        <v>Minnesota Vikings</v>
      </c>
      <c r="M4937">
        <v>-6</v>
      </c>
      <c r="N4937">
        <f>IF(Table1[[#This Row],[TeamFavorite]]=Table1[[#This Row],[TeamHome]],Table1[[#This Row],[ScoreAway]]-Table1[[#This Row],[ScoreHome]],Table1[[#This Row],[ScoreHome]]-Table1[[#This Row],[ScoreAway]])</f>
        <v>-29</v>
      </c>
      <c r="O4937">
        <f>IF(Table1[[#This Row],[SpreadActual]]&lt;Table1[[#This Row],[SpreadFavorite]],1,0)</f>
        <v>1</v>
      </c>
      <c r="P4937">
        <v>40</v>
      </c>
      <c r="Q4937" t="s">
        <v>137</v>
      </c>
      <c r="R4937" t="b">
        <v>0</v>
      </c>
      <c r="S4937">
        <v>72</v>
      </c>
      <c r="T4937">
        <v>0</v>
      </c>
      <c r="V4937" t="s">
        <v>103</v>
      </c>
    </row>
    <row r="4938" spans="1:22" x14ac:dyDescent="0.2">
      <c r="A4938" s="1">
        <v>33132</v>
      </c>
      <c r="B4938">
        <v>1990</v>
      </c>
      <c r="C4938">
        <f>_xlfn.MAXIFS(Table1[ScheduleWeekWritten],Table1[ScheduleSeason],Table1[[#This Row],[ScheduleSeason]])</f>
        <v>17</v>
      </c>
      <c r="D4938">
        <v>2</v>
      </c>
      <c r="E4938" cm="1">
        <f t="array" ref="E4938">_xlfn.XLOOKUP(Table1[[#This Row],[ScheduleWeekWritten]],Table3[Game],100+Table3[Increase],Table1[[#This Row],[ScheduleWeekWritten]])</f>
        <v>2</v>
      </c>
      <c r="F4938" t="b">
        <v>0</v>
      </c>
      <c r="G4938" t="s">
        <v>31</v>
      </c>
      <c r="H4938">
        <v>24</v>
      </c>
      <c r="I4938">
        <v>21</v>
      </c>
      <c r="J4938" t="s">
        <v>62</v>
      </c>
      <c r="K4938" t="s">
        <v>63</v>
      </c>
      <c r="L4938" t="str">
        <f>_xlfn.XLOOKUP(Table1[[#This Row],[TeamFavoriteID]],Table2[team_id],Table2[team_name],_xlfn.XLOOKUP(Table1[[#This Row],[TeamFavoriteID]],Table2[team_id_pfr],Table2[team_name],"Even"))</f>
        <v>Cleveland Browns</v>
      </c>
      <c r="M4938">
        <v>-2.5</v>
      </c>
      <c r="N4938">
        <f>IF(Table1[[#This Row],[TeamFavorite]]=Table1[[#This Row],[TeamHome]],Table1[[#This Row],[ScoreAway]]-Table1[[#This Row],[ScoreHome]],Table1[[#This Row],[ScoreHome]]-Table1[[#This Row],[ScoreAway]])</f>
        <v>3</v>
      </c>
      <c r="O4938">
        <f>IF(Table1[[#This Row],[SpreadActual]]&lt;Table1[[#This Row],[SpreadFavorite]],1,0)</f>
        <v>0</v>
      </c>
      <c r="P4938">
        <v>38</v>
      </c>
      <c r="Q4938" t="s">
        <v>126</v>
      </c>
      <c r="R4938" t="b">
        <v>0</v>
      </c>
      <c r="S4938">
        <v>67</v>
      </c>
      <c r="T4938">
        <v>12</v>
      </c>
      <c r="U4938">
        <v>57</v>
      </c>
    </row>
    <row r="4939" spans="1:22" x14ac:dyDescent="0.2">
      <c r="A4939" s="1">
        <v>33132</v>
      </c>
      <c r="B4939">
        <v>1990</v>
      </c>
      <c r="C4939">
        <f>_xlfn.MAXIFS(Table1[ScheduleWeekWritten],Table1[ScheduleSeason],Table1[[#This Row],[ScheduleSeason]])</f>
        <v>17</v>
      </c>
      <c r="D4939">
        <v>2</v>
      </c>
      <c r="E4939" cm="1">
        <f t="array" ref="E4939">_xlfn.XLOOKUP(Table1[[#This Row],[ScheduleWeekWritten]],Table3[Game],100+Table3[Increase],Table1[[#This Row],[ScheduleWeekWritten]])</f>
        <v>2</v>
      </c>
      <c r="F4939" t="b">
        <v>0</v>
      </c>
      <c r="G4939" t="s">
        <v>58</v>
      </c>
      <c r="H4939">
        <v>21</v>
      </c>
      <c r="I4939">
        <v>23</v>
      </c>
      <c r="J4939" t="s">
        <v>145</v>
      </c>
      <c r="K4939" t="s">
        <v>77</v>
      </c>
      <c r="L4939" t="str">
        <f>_xlfn.XLOOKUP(Table1[[#This Row],[TeamFavoriteID]],Table2[team_id],Table2[team_name],_xlfn.XLOOKUP(Table1[[#This Row],[TeamFavoriteID]],Table2[team_id_pfr],Table2[team_name],"Even"))</f>
        <v>Philadelphia Eagles</v>
      </c>
      <c r="M4939">
        <v>-13.5</v>
      </c>
      <c r="N4939">
        <f>IF(Table1[[#This Row],[TeamFavorite]]=Table1[[#This Row],[TeamHome]],Table1[[#This Row],[ScoreAway]]-Table1[[#This Row],[ScoreHome]],Table1[[#This Row],[ScoreHome]]-Table1[[#This Row],[ScoreAway]])</f>
        <v>2</v>
      </c>
      <c r="O4939">
        <f>IF(Table1[[#This Row],[SpreadActual]]&lt;Table1[[#This Row],[SpreadFavorite]],1,0)</f>
        <v>0</v>
      </c>
      <c r="P4939">
        <v>37</v>
      </c>
      <c r="Q4939" t="s">
        <v>112</v>
      </c>
      <c r="R4939" t="b">
        <v>0</v>
      </c>
      <c r="S4939">
        <v>64</v>
      </c>
      <c r="T4939">
        <v>9</v>
      </c>
      <c r="U4939">
        <v>68</v>
      </c>
    </row>
    <row r="4940" spans="1:22" x14ac:dyDescent="0.2">
      <c r="A4940" s="1">
        <v>33132</v>
      </c>
      <c r="B4940">
        <v>1990</v>
      </c>
      <c r="C4940">
        <f>_xlfn.MAXIFS(Table1[ScheduleWeekWritten],Table1[ScheduleSeason],Table1[[#This Row],[ScheduleSeason]])</f>
        <v>17</v>
      </c>
      <c r="D4940">
        <v>2</v>
      </c>
      <c r="E4940" cm="1">
        <f t="array" ref="E4940">_xlfn.XLOOKUP(Table1[[#This Row],[ScheduleWeekWritten]],Table3[Game],100+Table3[Increase],Table1[[#This Row],[ScheduleWeekWritten]])</f>
        <v>2</v>
      </c>
      <c r="F4940" t="b">
        <v>0</v>
      </c>
      <c r="G4940" t="s">
        <v>49</v>
      </c>
      <c r="H4940">
        <v>20</v>
      </c>
      <c r="I4940">
        <v>9</v>
      </c>
      <c r="J4940" t="s">
        <v>23</v>
      </c>
      <c r="K4940" t="s">
        <v>51</v>
      </c>
      <c r="L4940" t="str">
        <f>_xlfn.XLOOKUP(Table1[[#This Row],[TeamFavoriteID]],Table2[team_id],Table2[team_name],_xlfn.XLOOKUP(Table1[[#This Row],[TeamFavoriteID]],Table2[team_id_pfr],Table2[team_name],"Even"))</f>
        <v>Pittsburgh Steelers</v>
      </c>
      <c r="M4940">
        <v>-2.5</v>
      </c>
      <c r="N4940">
        <f>IF(Table1[[#This Row],[TeamFavorite]]=Table1[[#This Row],[TeamHome]],Table1[[#This Row],[ScoreAway]]-Table1[[#This Row],[ScoreHome]],Table1[[#This Row],[ScoreHome]]-Table1[[#This Row],[ScoreAway]])</f>
        <v>-11</v>
      </c>
      <c r="O4940">
        <f>IF(Table1[[#This Row],[SpreadActual]]&lt;Table1[[#This Row],[SpreadFavorite]],1,0)</f>
        <v>1</v>
      </c>
      <c r="P4940">
        <v>42</v>
      </c>
      <c r="Q4940" t="s">
        <v>113</v>
      </c>
      <c r="R4940" t="b">
        <v>0</v>
      </c>
      <c r="S4940">
        <v>57</v>
      </c>
      <c r="T4940">
        <v>12</v>
      </c>
      <c r="U4940">
        <v>86</v>
      </c>
    </row>
    <row r="4941" spans="1:22" x14ac:dyDescent="0.2">
      <c r="A4941" s="1">
        <v>33132</v>
      </c>
      <c r="B4941">
        <v>1990</v>
      </c>
      <c r="C4941">
        <f>_xlfn.MAXIFS(Table1[ScheduleWeekWritten],Table1[ScheduleSeason],Table1[[#This Row],[ScheduleSeason]])</f>
        <v>17</v>
      </c>
      <c r="D4941">
        <v>2</v>
      </c>
      <c r="E4941" cm="1">
        <f t="array" ref="E4941">_xlfn.XLOOKUP(Table1[[#This Row],[ScheduleWeekWritten]],Table3[Game],100+Table3[Increase],Table1[[#This Row],[ScheduleWeekWritten]])</f>
        <v>2</v>
      </c>
      <c r="F4941" t="b">
        <v>0</v>
      </c>
      <c r="G4941" t="s">
        <v>27</v>
      </c>
      <c r="H4941">
        <v>16</v>
      </c>
      <c r="I4941">
        <v>21</v>
      </c>
      <c r="J4941" t="s">
        <v>101</v>
      </c>
      <c r="K4941" t="s">
        <v>104</v>
      </c>
      <c r="L4941" t="str">
        <f>_xlfn.XLOOKUP(Table1[[#This Row],[TeamFavoriteID]],Table2[team_id],Table2[team_name],_xlfn.XLOOKUP(Table1[[#This Row],[TeamFavoriteID]],Table2[team_id_pfr],Table2[team_name],"Even"))</f>
        <v>Cincinnati Bengals</v>
      </c>
      <c r="M4941">
        <v>-3</v>
      </c>
      <c r="N4941">
        <f>IF(Table1[[#This Row],[TeamFavorite]]=Table1[[#This Row],[TeamHome]],Table1[[#This Row],[ScoreAway]]-Table1[[#This Row],[ScoreHome]],Table1[[#This Row],[ScoreHome]]-Table1[[#This Row],[ScoreAway]])</f>
        <v>-5</v>
      </c>
      <c r="O4941">
        <f>IF(Table1[[#This Row],[SpreadActual]]&lt;Table1[[#This Row],[SpreadFavorite]],1,0)</f>
        <v>1</v>
      </c>
      <c r="P4941">
        <v>39</v>
      </c>
      <c r="Q4941" t="s">
        <v>94</v>
      </c>
      <c r="R4941" t="b">
        <v>0</v>
      </c>
      <c r="S4941">
        <v>70</v>
      </c>
      <c r="T4941">
        <v>8</v>
      </c>
      <c r="U4941">
        <v>77</v>
      </c>
    </row>
    <row r="4942" spans="1:22" x14ac:dyDescent="0.2">
      <c r="A4942" s="1">
        <v>33132</v>
      </c>
      <c r="B4942">
        <v>1990</v>
      </c>
      <c r="C4942">
        <f>_xlfn.MAXIFS(Table1[ScheduleWeekWritten],Table1[ScheduleSeason],Table1[[#This Row],[ScheduleSeason]])</f>
        <v>17</v>
      </c>
      <c r="D4942">
        <v>2</v>
      </c>
      <c r="E4942" cm="1">
        <f t="array" ref="E4942">_xlfn.XLOOKUP(Table1[[#This Row],[ScheduleWeekWritten]],Table3[Game],100+Table3[Increase],Table1[[#This Row],[ScheduleWeekWritten]])</f>
        <v>2</v>
      </c>
      <c r="F4942" t="b">
        <v>0</v>
      </c>
      <c r="G4942" t="s">
        <v>53</v>
      </c>
      <c r="H4942">
        <v>26</v>
      </c>
      <c r="I4942">
        <v>13</v>
      </c>
      <c r="J4942" t="s">
        <v>61</v>
      </c>
      <c r="K4942" t="s">
        <v>87</v>
      </c>
      <c r="L4942" t="str">
        <f>_xlfn.XLOOKUP(Table1[[#This Row],[TeamFavoriteID]],Table2[team_id],Table2[team_name],_xlfn.XLOOKUP(Table1[[#This Row],[TeamFavoriteID]],Table2[team_id_pfr],Table2[team_name],"Even"))</f>
        <v>San Francisco 49ers</v>
      </c>
      <c r="M4942">
        <v>-5</v>
      </c>
      <c r="N4942">
        <f>IF(Table1[[#This Row],[TeamFavorite]]=Table1[[#This Row],[TeamHome]],Table1[[#This Row],[ScoreAway]]-Table1[[#This Row],[ScoreHome]],Table1[[#This Row],[ScoreHome]]-Table1[[#This Row],[ScoreAway]])</f>
        <v>-13</v>
      </c>
      <c r="O4942">
        <f>IF(Table1[[#This Row],[SpreadActual]]&lt;Table1[[#This Row],[SpreadFavorite]],1,0)</f>
        <v>1</v>
      </c>
      <c r="P4942">
        <v>44</v>
      </c>
      <c r="Q4942" t="s">
        <v>118</v>
      </c>
      <c r="R4942" t="b">
        <v>0</v>
      </c>
      <c r="S4942">
        <v>63</v>
      </c>
      <c r="T4942">
        <v>16</v>
      </c>
      <c r="U4942">
        <v>71</v>
      </c>
    </row>
    <row r="4943" spans="1:22" x14ac:dyDescent="0.2">
      <c r="A4943" s="1">
        <v>33132</v>
      </c>
      <c r="B4943">
        <v>1990</v>
      </c>
      <c r="C4943">
        <f>_xlfn.MAXIFS(Table1[ScheduleWeekWritten],Table1[ScheduleSeason],Table1[[#This Row],[ScheduleSeason]])</f>
        <v>17</v>
      </c>
      <c r="D4943">
        <v>2</v>
      </c>
      <c r="E4943" cm="1">
        <f t="array" ref="E4943">_xlfn.XLOOKUP(Table1[[#This Row],[ScheduleWeekWritten]],Table3[Game],100+Table3[Increase],Table1[[#This Row],[ScheduleWeekWritten]])</f>
        <v>2</v>
      </c>
      <c r="F4943" t="b">
        <v>0</v>
      </c>
      <c r="G4943" t="s">
        <v>128</v>
      </c>
      <c r="H4943">
        <v>13</v>
      </c>
      <c r="I4943">
        <v>17</v>
      </c>
      <c r="J4943" t="s">
        <v>138</v>
      </c>
      <c r="K4943" t="s">
        <v>21</v>
      </c>
      <c r="L4943" t="str">
        <f>_xlfn.XLOOKUP(Table1[[#This Row],[TeamFavoriteID]],Table2[team_id],Table2[team_name],_xlfn.XLOOKUP(Table1[[#This Row],[TeamFavoriteID]],Table2[team_id_pfr],Table2[team_name],"Even"))</f>
        <v>Las Vegas Raiders</v>
      </c>
      <c r="M4943">
        <v>-1</v>
      </c>
      <c r="N4943">
        <f>IF(Table1[[#This Row],[TeamFavorite]]=Table1[[#This Row],[TeamHome]],Table1[[#This Row],[ScoreAway]]-Table1[[#This Row],[ScoreHome]],Table1[[#This Row],[ScoreHome]]-Table1[[#This Row],[ScoreAway]])</f>
        <v>-4</v>
      </c>
      <c r="O4943">
        <f>IF(Table1[[#This Row],[SpreadActual]]&lt;Table1[[#This Row],[SpreadFavorite]],1,0)</f>
        <v>1</v>
      </c>
      <c r="P4943">
        <v>36</v>
      </c>
      <c r="Q4943" t="s">
        <v>129</v>
      </c>
      <c r="R4943" t="b">
        <v>0</v>
      </c>
      <c r="S4943">
        <v>72</v>
      </c>
      <c r="T4943">
        <v>0</v>
      </c>
      <c r="V4943" t="s">
        <v>103</v>
      </c>
    </row>
    <row r="4944" spans="1:22" x14ac:dyDescent="0.2">
      <c r="A4944" s="1">
        <v>33132</v>
      </c>
      <c r="B4944">
        <v>1990</v>
      </c>
      <c r="C4944">
        <f>_xlfn.MAXIFS(Table1[ScheduleWeekWritten],Table1[ScheduleSeason],Table1[[#This Row],[ScheduleSeason]])</f>
        <v>17</v>
      </c>
      <c r="D4944">
        <v>2</v>
      </c>
      <c r="E4944" cm="1">
        <f t="array" ref="E4944">_xlfn.XLOOKUP(Table1[[#This Row],[ScheduleWeekWritten]],Table3[Game],100+Table3[Increase],Table1[[#This Row],[ScheduleWeekWritten]])</f>
        <v>2</v>
      </c>
      <c r="F4944" t="b">
        <v>0</v>
      </c>
      <c r="G4944" t="s">
        <v>127</v>
      </c>
      <c r="H4944">
        <v>14</v>
      </c>
      <c r="I4944">
        <v>35</v>
      </c>
      <c r="J4944" t="s">
        <v>39</v>
      </c>
      <c r="K4944" t="s">
        <v>40</v>
      </c>
      <c r="L4944" t="str">
        <f>_xlfn.XLOOKUP(Table1[[#This Row],[TeamFavoriteID]],Table2[team_id],Table2[team_name],_xlfn.XLOOKUP(Table1[[#This Row],[TeamFavoriteID]],Table2[team_id_pfr],Table2[team_name],"Even"))</f>
        <v>Los Angeles Rams</v>
      </c>
      <c r="M4944">
        <v>-3</v>
      </c>
      <c r="N4944">
        <f>IF(Table1[[#This Row],[TeamFavorite]]=Table1[[#This Row],[TeamHome]],Table1[[#This Row],[ScoreAway]]-Table1[[#This Row],[ScoreHome]],Table1[[#This Row],[ScoreHome]]-Table1[[#This Row],[ScoreAway]])</f>
        <v>-21</v>
      </c>
      <c r="O4944">
        <f>IF(Table1[[#This Row],[SpreadActual]]&lt;Table1[[#This Row],[SpreadFavorite]],1,0)</f>
        <v>1</v>
      </c>
      <c r="P4944">
        <v>47</v>
      </c>
      <c r="Q4944" t="s">
        <v>130</v>
      </c>
      <c r="R4944" t="b">
        <v>0</v>
      </c>
      <c r="S4944">
        <v>83</v>
      </c>
      <c r="T4944">
        <v>9</v>
      </c>
      <c r="U4944">
        <v>79</v>
      </c>
    </row>
    <row r="4945" spans="1:22" x14ac:dyDescent="0.2">
      <c r="A4945" s="1">
        <v>33133</v>
      </c>
      <c r="B4945">
        <v>1990</v>
      </c>
      <c r="C4945">
        <f>_xlfn.MAXIFS(Table1[ScheduleWeekWritten],Table1[ScheduleSeason],Table1[[#This Row],[ScheduleSeason]])</f>
        <v>17</v>
      </c>
      <c r="D4945">
        <v>2</v>
      </c>
      <c r="E4945" cm="1">
        <f t="array" ref="E4945">_xlfn.XLOOKUP(Table1[[#This Row],[ScheduleWeekWritten]],Table3[Game],100+Table3[Increase],Table1[[#This Row],[ScheduleWeekWritten]])</f>
        <v>2</v>
      </c>
      <c r="F4945" t="b">
        <v>0</v>
      </c>
      <c r="G4945" t="s">
        <v>24</v>
      </c>
      <c r="H4945">
        <v>24</v>
      </c>
      <c r="I4945">
        <v>23</v>
      </c>
      <c r="J4945" t="s">
        <v>42</v>
      </c>
      <c r="K4945" t="s">
        <v>88</v>
      </c>
      <c r="L4945" t="str">
        <f>_xlfn.XLOOKUP(Table1[[#This Row],[TeamFavoriteID]],Table2[team_id],Table2[team_name],_xlfn.XLOOKUP(Table1[[#This Row],[TeamFavoriteID]],Table2[team_id_pfr],Table2[team_name],"Even"))</f>
        <v>Denver Broncos</v>
      </c>
      <c r="M4945">
        <v>-6</v>
      </c>
      <c r="N4945">
        <f>IF(Table1[[#This Row],[TeamFavorite]]=Table1[[#This Row],[TeamHome]],Table1[[#This Row],[ScoreAway]]-Table1[[#This Row],[ScoreHome]],Table1[[#This Row],[ScoreHome]]-Table1[[#This Row],[ScoreAway]])</f>
        <v>-1</v>
      </c>
      <c r="O4945">
        <f>IF(Table1[[#This Row],[SpreadActual]]&lt;Table1[[#This Row],[SpreadFavorite]],1,0)</f>
        <v>0</v>
      </c>
      <c r="P4945">
        <v>39</v>
      </c>
      <c r="Q4945" t="s">
        <v>71</v>
      </c>
      <c r="R4945" t="b">
        <v>0</v>
      </c>
      <c r="S4945">
        <v>62</v>
      </c>
      <c r="T4945">
        <v>12</v>
      </c>
      <c r="U4945">
        <v>65</v>
      </c>
    </row>
    <row r="4946" spans="1:22" x14ac:dyDescent="0.2">
      <c r="A4946" s="1">
        <v>33139</v>
      </c>
      <c r="B4946">
        <v>1990</v>
      </c>
      <c r="C4946">
        <f>_xlfn.MAXIFS(Table1[ScheduleWeekWritten],Table1[ScheduleSeason],Table1[[#This Row],[ScheduleSeason]])</f>
        <v>17</v>
      </c>
      <c r="D4946">
        <v>3</v>
      </c>
      <c r="E4946" cm="1">
        <f t="array" ref="E4946">_xlfn.XLOOKUP(Table1[[#This Row],[ScheduleWeekWritten]],Table3[Game],100+Table3[Increase],Table1[[#This Row],[ScheduleWeekWritten]])</f>
        <v>3</v>
      </c>
      <c r="F4946" t="b">
        <v>0</v>
      </c>
      <c r="G4946" t="s">
        <v>46</v>
      </c>
      <c r="H4946">
        <v>19</v>
      </c>
      <c r="I4946">
        <v>16</v>
      </c>
      <c r="J4946" t="s">
        <v>54</v>
      </c>
      <c r="K4946" t="s">
        <v>47</v>
      </c>
      <c r="L4946" t="str">
        <f>_xlfn.XLOOKUP(Table1[[#This Row],[TeamFavoriteID]],Table2[team_id],Table2[team_name],_xlfn.XLOOKUP(Table1[[#This Row],[TeamFavoriteID]],Table2[team_id_pfr],Table2[team_name],"Even"))</f>
        <v>Chicago Bears</v>
      </c>
      <c r="M4946">
        <v>-2.5</v>
      </c>
      <c r="N4946">
        <f>IF(Table1[[#This Row],[TeamFavorite]]=Table1[[#This Row],[TeamHome]],Table1[[#This Row],[ScoreAway]]-Table1[[#This Row],[ScoreHome]],Table1[[#This Row],[ScoreHome]]-Table1[[#This Row],[ScoreAway]])</f>
        <v>-3</v>
      </c>
      <c r="O4946">
        <f>IF(Table1[[#This Row],[SpreadActual]]&lt;Table1[[#This Row],[SpreadFavorite]],1,0)</f>
        <v>1</v>
      </c>
      <c r="P4946">
        <v>37</v>
      </c>
      <c r="Q4946" t="s">
        <v>114</v>
      </c>
      <c r="R4946" t="b">
        <v>0</v>
      </c>
      <c r="S4946">
        <v>50</v>
      </c>
      <c r="T4946">
        <v>18</v>
      </c>
      <c r="U4946">
        <v>63</v>
      </c>
    </row>
    <row r="4947" spans="1:22" x14ac:dyDescent="0.2">
      <c r="A4947" s="1">
        <v>33139</v>
      </c>
      <c r="B4947">
        <v>1990</v>
      </c>
      <c r="C4947">
        <f>_xlfn.MAXIFS(Table1[ScheduleWeekWritten],Table1[ScheduleSeason],Table1[[#This Row],[ScheduleSeason]])</f>
        <v>17</v>
      </c>
      <c r="D4947">
        <v>3</v>
      </c>
      <c r="E4947" cm="1">
        <f t="array" ref="E4947">_xlfn.XLOOKUP(Table1[[#This Row],[ScheduleWeekWritten]],Table3[Game],100+Table3[Increase],Table1[[#This Row],[ScheduleWeekWritten]])</f>
        <v>3</v>
      </c>
      <c r="F4947" t="b">
        <v>0</v>
      </c>
      <c r="G4947" t="s">
        <v>101</v>
      </c>
      <c r="H4947">
        <v>41</v>
      </c>
      <c r="I4947">
        <v>7</v>
      </c>
      <c r="J4947" t="s">
        <v>115</v>
      </c>
      <c r="K4947" t="s">
        <v>104</v>
      </c>
      <c r="L4947" t="str">
        <f>_xlfn.XLOOKUP(Table1[[#This Row],[TeamFavoriteID]],Table2[team_id],Table2[team_name],_xlfn.XLOOKUP(Table1[[#This Row],[TeamFavoriteID]],Table2[team_id_pfr],Table2[team_name],"Even"))</f>
        <v>Cincinnati Bengals</v>
      </c>
      <c r="M4947">
        <v>-9.5</v>
      </c>
      <c r="N4947">
        <f>IF(Table1[[#This Row],[TeamFavorite]]=Table1[[#This Row],[TeamHome]],Table1[[#This Row],[ScoreAway]]-Table1[[#This Row],[ScoreHome]],Table1[[#This Row],[ScoreHome]]-Table1[[#This Row],[ScoreAway]])</f>
        <v>-34</v>
      </c>
      <c r="O4947">
        <f>IF(Table1[[#This Row],[SpreadActual]]&lt;Table1[[#This Row],[SpreadFavorite]],1,0)</f>
        <v>1</v>
      </c>
      <c r="P4947">
        <v>42</v>
      </c>
      <c r="Q4947" t="s">
        <v>111</v>
      </c>
      <c r="R4947" t="b">
        <v>0</v>
      </c>
      <c r="S4947">
        <v>52</v>
      </c>
      <c r="T4947">
        <v>14</v>
      </c>
      <c r="U4947">
        <v>72</v>
      </c>
    </row>
    <row r="4948" spans="1:22" x14ac:dyDescent="0.2">
      <c r="A4948" s="1">
        <v>33139</v>
      </c>
      <c r="B4948">
        <v>1990</v>
      </c>
      <c r="C4948">
        <f>_xlfn.MAXIFS(Table1[ScheduleWeekWritten],Table1[ScheduleSeason],Table1[[#This Row],[ScheduleSeason]])</f>
        <v>17</v>
      </c>
      <c r="D4948">
        <v>3</v>
      </c>
      <c r="E4948" cm="1">
        <f t="array" ref="E4948">_xlfn.XLOOKUP(Table1[[#This Row],[ScheduleWeekWritten]],Table3[Game],100+Table3[Increase],Table1[[#This Row],[ScheduleWeekWritten]])</f>
        <v>3</v>
      </c>
      <c r="F4948" t="b">
        <v>0</v>
      </c>
      <c r="G4948" t="s">
        <v>62</v>
      </c>
      <c r="H4948">
        <v>14</v>
      </c>
      <c r="I4948">
        <v>24</v>
      </c>
      <c r="J4948" t="s">
        <v>27</v>
      </c>
      <c r="K4948" t="s">
        <v>63</v>
      </c>
      <c r="L4948" t="str">
        <f>_xlfn.XLOOKUP(Table1[[#This Row],[TeamFavoriteID]],Table2[team_id],Table2[team_name],_xlfn.XLOOKUP(Table1[[#This Row],[TeamFavoriteID]],Table2[team_id_pfr],Table2[team_name],"Even"))</f>
        <v>Cleveland Browns</v>
      </c>
      <c r="M4948">
        <v>-4</v>
      </c>
      <c r="N4948">
        <f>IF(Table1[[#This Row],[TeamFavorite]]=Table1[[#This Row],[TeamHome]],Table1[[#This Row],[ScoreAway]]-Table1[[#This Row],[ScoreHome]],Table1[[#This Row],[ScoreHome]]-Table1[[#This Row],[ScoreAway]])</f>
        <v>10</v>
      </c>
      <c r="O4948">
        <f>IF(Table1[[#This Row],[SpreadActual]]&lt;Table1[[#This Row],[SpreadFavorite]],1,0)</f>
        <v>0</v>
      </c>
      <c r="P4948">
        <v>36</v>
      </c>
      <c r="Q4948" t="s">
        <v>66</v>
      </c>
      <c r="R4948" t="b">
        <v>0</v>
      </c>
      <c r="S4948">
        <v>49</v>
      </c>
      <c r="T4948">
        <v>12</v>
      </c>
      <c r="U4948">
        <v>84</v>
      </c>
    </row>
    <row r="4949" spans="1:22" x14ac:dyDescent="0.2">
      <c r="A4949" s="1">
        <v>33139</v>
      </c>
      <c r="B4949">
        <v>1990</v>
      </c>
      <c r="C4949">
        <f>_xlfn.MAXIFS(Table1[ScheduleWeekWritten],Table1[ScheduleSeason],Table1[[#This Row],[ScheduleSeason]])</f>
        <v>17</v>
      </c>
      <c r="D4949">
        <v>3</v>
      </c>
      <c r="E4949" cm="1">
        <f t="array" ref="E4949">_xlfn.XLOOKUP(Table1[[#This Row],[ScheduleWeekWritten]],Table3[Game],100+Table3[Increase],Table1[[#This Row],[ScheduleWeekWritten]])</f>
        <v>3</v>
      </c>
      <c r="F4949" t="b">
        <v>0</v>
      </c>
      <c r="G4949" t="s">
        <v>24</v>
      </c>
      <c r="H4949">
        <v>34</v>
      </c>
      <c r="I4949">
        <v>31</v>
      </c>
      <c r="J4949" t="s">
        <v>128</v>
      </c>
      <c r="K4949" t="s">
        <v>88</v>
      </c>
      <c r="L4949" t="str">
        <f>_xlfn.XLOOKUP(Table1[[#This Row],[TeamFavoriteID]],Table2[team_id],Table2[team_name],_xlfn.XLOOKUP(Table1[[#This Row],[TeamFavoriteID]],Table2[team_id_pfr],Table2[team_name],"Even"))</f>
        <v>Denver Broncos</v>
      </c>
      <c r="M4949">
        <v>-9</v>
      </c>
      <c r="N4949">
        <f>IF(Table1[[#This Row],[TeamFavorite]]=Table1[[#This Row],[TeamHome]],Table1[[#This Row],[ScoreAway]]-Table1[[#This Row],[ScoreHome]],Table1[[#This Row],[ScoreHome]]-Table1[[#This Row],[ScoreAway]])</f>
        <v>-3</v>
      </c>
      <c r="O4949">
        <f>IF(Table1[[#This Row],[SpreadActual]]&lt;Table1[[#This Row],[SpreadFavorite]],1,0)</f>
        <v>0</v>
      </c>
      <c r="P4949">
        <v>37</v>
      </c>
      <c r="Q4949" t="s">
        <v>71</v>
      </c>
      <c r="R4949" t="b">
        <v>0</v>
      </c>
      <c r="S4949">
        <v>58</v>
      </c>
      <c r="T4949">
        <v>6</v>
      </c>
      <c r="U4949">
        <v>46</v>
      </c>
    </row>
    <row r="4950" spans="1:22" x14ac:dyDescent="0.2">
      <c r="A4950" s="1">
        <v>33139</v>
      </c>
      <c r="B4950">
        <v>1990</v>
      </c>
      <c r="C4950">
        <f>_xlfn.MAXIFS(Table1[ScheduleWeekWritten],Table1[ScheduleSeason],Table1[[#This Row],[ScheduleSeason]])</f>
        <v>17</v>
      </c>
      <c r="D4950">
        <v>3</v>
      </c>
      <c r="E4950" cm="1">
        <f t="array" ref="E4950">_xlfn.XLOOKUP(Table1[[#This Row],[ScheduleWeekWritten]],Table3[Game],100+Table3[Increase],Table1[[#This Row],[ScheduleWeekWritten]])</f>
        <v>3</v>
      </c>
      <c r="F4950" t="b">
        <v>0</v>
      </c>
      <c r="G4950" t="s">
        <v>33</v>
      </c>
      <c r="H4950">
        <v>3</v>
      </c>
      <c r="I4950">
        <v>17</v>
      </c>
      <c r="J4950" t="s">
        <v>42</v>
      </c>
      <c r="K4950" t="s">
        <v>35</v>
      </c>
      <c r="L4950" t="str">
        <f>_xlfn.XLOOKUP(Table1[[#This Row],[TeamFavoriteID]],Table2[team_id],Table2[team_name],_xlfn.XLOOKUP(Table1[[#This Row],[TeamFavoriteID]],Table2[team_id_pfr],Table2[team_name],"Even"))</f>
        <v>Green Bay Packers</v>
      </c>
      <c r="M4950">
        <v>-2.5</v>
      </c>
      <c r="N4950">
        <f>IF(Table1[[#This Row],[TeamFavorite]]=Table1[[#This Row],[TeamHome]],Table1[[#This Row],[ScoreAway]]-Table1[[#This Row],[ScoreHome]],Table1[[#This Row],[ScoreHome]]-Table1[[#This Row],[ScoreAway]])</f>
        <v>14</v>
      </c>
      <c r="O4950">
        <f>IF(Table1[[#This Row],[SpreadActual]]&lt;Table1[[#This Row],[SpreadFavorite]],1,0)</f>
        <v>0</v>
      </c>
      <c r="P4950">
        <v>42</v>
      </c>
      <c r="Q4950" t="s">
        <v>82</v>
      </c>
      <c r="R4950" t="b">
        <v>0</v>
      </c>
      <c r="S4950">
        <v>47</v>
      </c>
      <c r="T4950">
        <v>12</v>
      </c>
      <c r="U4950">
        <v>63</v>
      </c>
    </row>
    <row r="4951" spans="1:22" x14ac:dyDescent="0.2">
      <c r="A4951" s="1">
        <v>33139</v>
      </c>
      <c r="B4951">
        <v>1990</v>
      </c>
      <c r="C4951">
        <f>_xlfn.MAXIFS(Table1[ScheduleWeekWritten],Table1[ScheduleSeason],Table1[[#This Row],[ScheduleSeason]])</f>
        <v>17</v>
      </c>
      <c r="D4951">
        <v>3</v>
      </c>
      <c r="E4951" cm="1">
        <f t="array" ref="E4951">_xlfn.XLOOKUP(Table1[[#This Row],[ScheduleWeekWritten]],Table3[Game],100+Table3[Increase],Table1[[#This Row],[ScheduleWeekWritten]])</f>
        <v>3</v>
      </c>
      <c r="F4951" t="b">
        <v>0</v>
      </c>
      <c r="G4951" t="s">
        <v>23</v>
      </c>
      <c r="H4951">
        <v>24</v>
      </c>
      <c r="I4951">
        <v>10</v>
      </c>
      <c r="J4951" t="s">
        <v>140</v>
      </c>
      <c r="K4951" t="s">
        <v>25</v>
      </c>
      <c r="L4951" t="str">
        <f>_xlfn.XLOOKUP(Table1[[#This Row],[TeamFavoriteID]],Table2[team_id],Table2[team_name],_xlfn.XLOOKUP(Table1[[#This Row],[TeamFavoriteID]],Table2[team_id_pfr],Table2[team_name],"Even"))</f>
        <v>Houston Oilers</v>
      </c>
      <c r="M4951">
        <v>-9.5</v>
      </c>
      <c r="N4951">
        <f>IF(Table1[[#This Row],[TeamFavorite]]=Table1[[#This Row],[TeamHome]],Table1[[#This Row],[ScoreAway]]-Table1[[#This Row],[ScoreHome]],Table1[[#This Row],[ScoreHome]]-Table1[[#This Row],[ScoreAway]])</f>
        <v>-14</v>
      </c>
      <c r="O4951">
        <f>IF(Table1[[#This Row],[SpreadActual]]&lt;Table1[[#This Row],[SpreadFavorite]],1,0)</f>
        <v>1</v>
      </c>
      <c r="P4951">
        <v>41</v>
      </c>
      <c r="Q4951" t="s">
        <v>102</v>
      </c>
      <c r="R4951" t="b">
        <v>0</v>
      </c>
      <c r="S4951">
        <v>72</v>
      </c>
      <c r="T4951">
        <v>0</v>
      </c>
      <c r="V4951" t="s">
        <v>103</v>
      </c>
    </row>
    <row r="4952" spans="1:22" x14ac:dyDescent="0.2">
      <c r="A4952" s="1">
        <v>33139</v>
      </c>
      <c r="B4952">
        <v>1990</v>
      </c>
      <c r="C4952">
        <f>_xlfn.MAXIFS(Table1[ScheduleWeekWritten],Table1[ScheduleSeason],Table1[[#This Row],[ScheduleSeason]])</f>
        <v>17</v>
      </c>
      <c r="D4952">
        <v>3</v>
      </c>
      <c r="E4952" cm="1">
        <f t="array" ref="E4952">_xlfn.XLOOKUP(Table1[[#This Row],[ScheduleWeekWritten]],Table3[Game],100+Table3[Increase],Table1[[#This Row],[ScheduleWeekWritten]])</f>
        <v>3</v>
      </c>
      <c r="F4952" t="b">
        <v>0</v>
      </c>
      <c r="G4952" t="s">
        <v>138</v>
      </c>
      <c r="H4952">
        <v>20</v>
      </c>
      <c r="I4952">
        <v>3</v>
      </c>
      <c r="J4952" t="s">
        <v>49</v>
      </c>
      <c r="K4952" t="s">
        <v>21</v>
      </c>
      <c r="L4952" t="str">
        <f>_xlfn.XLOOKUP(Table1[[#This Row],[TeamFavoriteID]],Table2[team_id],Table2[team_name],_xlfn.XLOOKUP(Table1[[#This Row],[TeamFavoriteID]],Table2[team_id_pfr],Table2[team_name],"Even"))</f>
        <v>Las Vegas Raiders</v>
      </c>
      <c r="M4952">
        <v>-5.5</v>
      </c>
      <c r="N4952">
        <f>IF(Table1[[#This Row],[TeamFavorite]]=Table1[[#This Row],[TeamHome]],Table1[[#This Row],[ScoreAway]]-Table1[[#This Row],[ScoreHome]],Table1[[#This Row],[ScoreHome]]-Table1[[#This Row],[ScoreAway]])</f>
        <v>17</v>
      </c>
      <c r="O4952">
        <f>IF(Table1[[#This Row],[SpreadActual]]&lt;Table1[[#This Row],[SpreadFavorite]],1,0)</f>
        <v>0</v>
      </c>
      <c r="P4952">
        <v>35</v>
      </c>
      <c r="Q4952" t="s">
        <v>65</v>
      </c>
      <c r="R4952" t="b">
        <v>0</v>
      </c>
      <c r="S4952">
        <v>69</v>
      </c>
      <c r="T4952">
        <v>11</v>
      </c>
      <c r="U4952">
        <v>77</v>
      </c>
    </row>
    <row r="4953" spans="1:22" x14ac:dyDescent="0.2">
      <c r="A4953" s="1">
        <v>33139</v>
      </c>
      <c r="B4953">
        <v>1990</v>
      </c>
      <c r="C4953">
        <f>_xlfn.MAXIFS(Table1[ScheduleWeekWritten],Table1[ScheduleSeason],Table1[[#This Row],[ScheduleSeason]])</f>
        <v>17</v>
      </c>
      <c r="D4953">
        <v>3</v>
      </c>
      <c r="E4953" cm="1">
        <f t="array" ref="E4953">_xlfn.XLOOKUP(Table1[[#This Row],[ScheduleWeekWritten]],Table3[Game],100+Table3[Increase],Table1[[#This Row],[ScheduleWeekWritten]])</f>
        <v>3</v>
      </c>
      <c r="F4953" t="b">
        <v>0</v>
      </c>
      <c r="G4953" t="s">
        <v>39</v>
      </c>
      <c r="H4953">
        <v>21</v>
      </c>
      <c r="I4953">
        <v>27</v>
      </c>
      <c r="J4953" t="s">
        <v>58</v>
      </c>
      <c r="K4953" t="s">
        <v>40</v>
      </c>
      <c r="L4953" t="str">
        <f>_xlfn.XLOOKUP(Table1[[#This Row],[TeamFavoriteID]],Table2[team_id],Table2[team_name],_xlfn.XLOOKUP(Table1[[#This Row],[TeamFavoriteID]],Table2[team_id_pfr],Table2[team_name],"Even"))</f>
        <v>Los Angeles Rams</v>
      </c>
      <c r="M4953">
        <v>-5.5</v>
      </c>
      <c r="N4953">
        <f>IF(Table1[[#This Row],[TeamFavorite]]=Table1[[#This Row],[TeamHome]],Table1[[#This Row],[ScoreAway]]-Table1[[#This Row],[ScoreHome]],Table1[[#This Row],[ScoreHome]]-Table1[[#This Row],[ScoreAway]])</f>
        <v>6</v>
      </c>
      <c r="O4953">
        <f>IF(Table1[[#This Row],[SpreadActual]]&lt;Table1[[#This Row],[SpreadFavorite]],1,0)</f>
        <v>0</v>
      </c>
      <c r="P4953">
        <v>46</v>
      </c>
      <c r="Q4953" t="s">
        <v>135</v>
      </c>
      <c r="R4953" t="b">
        <v>0</v>
      </c>
      <c r="S4953">
        <v>69</v>
      </c>
      <c r="T4953">
        <v>11</v>
      </c>
      <c r="U4953">
        <v>77</v>
      </c>
    </row>
    <row r="4954" spans="1:22" x14ac:dyDescent="0.2">
      <c r="A4954" s="1">
        <v>33139</v>
      </c>
      <c r="B4954">
        <v>1990</v>
      </c>
      <c r="C4954">
        <f>_xlfn.MAXIFS(Table1[ScheduleWeekWritten],Table1[ScheduleSeason],Table1[[#This Row],[ScheduleSeason]])</f>
        <v>17</v>
      </c>
      <c r="D4954">
        <v>3</v>
      </c>
      <c r="E4954" cm="1">
        <f t="array" ref="E4954">_xlfn.XLOOKUP(Table1[[#This Row],[ScheduleWeekWritten]],Table3[Game],100+Table3[Increase],Table1[[#This Row],[ScheduleWeekWritten]])</f>
        <v>3</v>
      </c>
      <c r="F4954" t="b">
        <v>0</v>
      </c>
      <c r="G4954" t="s">
        <v>95</v>
      </c>
      <c r="H4954">
        <v>28</v>
      </c>
      <c r="I4954">
        <v>7</v>
      </c>
      <c r="J4954" t="s">
        <v>145</v>
      </c>
      <c r="K4954" t="s">
        <v>98</v>
      </c>
      <c r="L4954" t="str">
        <f>_xlfn.XLOOKUP(Table1[[#This Row],[TeamFavoriteID]],Table2[team_id],Table2[team_name],_xlfn.XLOOKUP(Table1[[#This Row],[TeamFavoriteID]],Table2[team_id_pfr],Table2[team_name],"Even"))</f>
        <v>New Orleans Saints</v>
      </c>
      <c r="M4954">
        <v>-9.5</v>
      </c>
      <c r="N4954">
        <f>IF(Table1[[#This Row],[TeamFavorite]]=Table1[[#This Row],[TeamHome]],Table1[[#This Row],[ScoreAway]]-Table1[[#This Row],[ScoreHome]],Table1[[#This Row],[ScoreHome]]-Table1[[#This Row],[ScoreAway]])</f>
        <v>-21</v>
      </c>
      <c r="O4954">
        <f>IF(Table1[[#This Row],[SpreadActual]]&lt;Table1[[#This Row],[SpreadFavorite]],1,0)</f>
        <v>1</v>
      </c>
      <c r="P4954">
        <v>37</v>
      </c>
      <c r="Q4954" t="s">
        <v>124</v>
      </c>
      <c r="R4954" t="b">
        <v>0</v>
      </c>
      <c r="S4954">
        <v>72</v>
      </c>
      <c r="T4954">
        <v>0</v>
      </c>
      <c r="V4954" t="s">
        <v>103</v>
      </c>
    </row>
    <row r="4955" spans="1:22" x14ac:dyDescent="0.2">
      <c r="A4955" s="1">
        <v>33139</v>
      </c>
      <c r="B4955">
        <v>1990</v>
      </c>
      <c r="C4955">
        <f>_xlfn.MAXIFS(Table1[ScheduleWeekWritten],Table1[ScheduleSeason],Table1[[#This Row],[ScheduleSeason]])</f>
        <v>17</v>
      </c>
      <c r="D4955">
        <v>3</v>
      </c>
      <c r="E4955" cm="1">
        <f t="array" ref="E4955">_xlfn.XLOOKUP(Table1[[#This Row],[ScheduleWeekWritten]],Table3[Game],100+Table3[Increase],Table1[[#This Row],[ScheduleWeekWritten]])</f>
        <v>3</v>
      </c>
      <c r="F4955" t="b">
        <v>0</v>
      </c>
      <c r="G4955" t="s">
        <v>50</v>
      </c>
      <c r="H4955">
        <v>20</v>
      </c>
      <c r="I4955">
        <v>3</v>
      </c>
      <c r="J4955" t="s">
        <v>19</v>
      </c>
      <c r="K4955" t="s">
        <v>90</v>
      </c>
      <c r="L4955" t="str">
        <f>_xlfn.XLOOKUP(Table1[[#This Row],[TeamFavoriteID]],Table2[team_id],Table2[team_name],_xlfn.XLOOKUP(Table1[[#This Row],[TeamFavoriteID]],Table2[team_id_pfr],Table2[team_name],"Even"))</f>
        <v>New York Giants</v>
      </c>
      <c r="M4955">
        <v>-6.5</v>
      </c>
      <c r="N4955">
        <f>IF(Table1[[#This Row],[TeamFavorite]]=Table1[[#This Row],[TeamHome]],Table1[[#This Row],[ScoreAway]]-Table1[[#This Row],[ScoreHome]],Table1[[#This Row],[ScoreHome]]-Table1[[#This Row],[ScoreAway]])</f>
        <v>-17</v>
      </c>
      <c r="O4955">
        <f>IF(Table1[[#This Row],[SpreadActual]]&lt;Table1[[#This Row],[SpreadFavorite]],1,0)</f>
        <v>1</v>
      </c>
      <c r="P4955">
        <v>40</v>
      </c>
      <c r="Q4955" t="s">
        <v>126</v>
      </c>
      <c r="R4955" t="b">
        <v>0</v>
      </c>
      <c r="S4955">
        <v>63</v>
      </c>
      <c r="T4955">
        <v>17</v>
      </c>
      <c r="U4955">
        <v>66</v>
      </c>
    </row>
    <row r="4956" spans="1:22" x14ac:dyDescent="0.2">
      <c r="A4956" s="1">
        <v>33139</v>
      </c>
      <c r="B4956">
        <v>1990</v>
      </c>
      <c r="C4956">
        <f>_xlfn.MAXIFS(Table1[ScheduleWeekWritten],Table1[ScheduleSeason],Table1[[#This Row],[ScheduleSeason]])</f>
        <v>17</v>
      </c>
      <c r="D4956">
        <v>3</v>
      </c>
      <c r="E4956" cm="1">
        <f t="array" ref="E4956">_xlfn.XLOOKUP(Table1[[#This Row],[ScheduleWeekWritten]],Table3[Game],100+Table3[Increase],Table1[[#This Row],[ScheduleWeekWritten]])</f>
        <v>3</v>
      </c>
      <c r="F4956" t="b">
        <v>0</v>
      </c>
      <c r="G4956" t="s">
        <v>53</v>
      </c>
      <c r="H4956">
        <v>19</v>
      </c>
      <c r="I4956">
        <v>13</v>
      </c>
      <c r="J4956" t="s">
        <v>38</v>
      </c>
      <c r="K4956" t="s">
        <v>87</v>
      </c>
      <c r="L4956" t="str">
        <f>_xlfn.XLOOKUP(Table1[[#This Row],[TeamFavoriteID]],Table2[team_id],Table2[team_name],_xlfn.XLOOKUP(Table1[[#This Row],[TeamFavoriteID]],Table2[team_id_pfr],Table2[team_name],"Even"))</f>
        <v>San Francisco 49ers</v>
      </c>
      <c r="M4956">
        <v>-11.5</v>
      </c>
      <c r="N4956">
        <f>IF(Table1[[#This Row],[TeamFavorite]]=Table1[[#This Row],[TeamHome]],Table1[[#This Row],[ScoreAway]]-Table1[[#This Row],[ScoreHome]],Table1[[#This Row],[ScoreHome]]-Table1[[#This Row],[ScoreAway]])</f>
        <v>-6</v>
      </c>
      <c r="O4956">
        <f>IF(Table1[[#This Row],[SpreadActual]]&lt;Table1[[#This Row],[SpreadFavorite]],1,0)</f>
        <v>0</v>
      </c>
      <c r="P4956">
        <v>46</v>
      </c>
      <c r="Q4956" t="s">
        <v>118</v>
      </c>
      <c r="R4956" t="b">
        <v>0</v>
      </c>
      <c r="S4956">
        <v>66</v>
      </c>
      <c r="T4956">
        <v>12</v>
      </c>
      <c r="U4956">
        <v>82</v>
      </c>
    </row>
    <row r="4957" spans="1:22" x14ac:dyDescent="0.2">
      <c r="A4957" s="1">
        <v>33139</v>
      </c>
      <c r="B4957">
        <v>1990</v>
      </c>
      <c r="C4957">
        <f>_xlfn.MAXIFS(Table1[ScheduleWeekWritten],Table1[ScheduleSeason],Table1[[#This Row],[ScheduleSeason]])</f>
        <v>17</v>
      </c>
      <c r="D4957">
        <v>3</v>
      </c>
      <c r="E4957" cm="1">
        <f t="array" ref="E4957">_xlfn.XLOOKUP(Table1[[#This Row],[ScheduleWeekWritten]],Table3[Game],100+Table3[Increase],Table1[[#This Row],[ScheduleWeekWritten]])</f>
        <v>3</v>
      </c>
      <c r="F4957" t="b">
        <v>0</v>
      </c>
      <c r="G4957" t="s">
        <v>127</v>
      </c>
      <c r="H4957">
        <v>23</v>
      </c>
      <c r="I4957">
        <v>20</v>
      </c>
      <c r="J4957" t="s">
        <v>45</v>
      </c>
      <c r="K4957" t="s">
        <v>133</v>
      </c>
      <c r="L4957" t="str">
        <f>_xlfn.XLOOKUP(Table1[[#This Row],[TeamFavoriteID]],Table2[team_id],Table2[team_name],_xlfn.XLOOKUP(Table1[[#This Row],[TeamFavoriteID]],Table2[team_id_pfr],Table2[team_name],"Even"))</f>
        <v>Tampa Bay Buccaneers</v>
      </c>
      <c r="M4957">
        <v>-3</v>
      </c>
      <c r="N4957">
        <f>IF(Table1[[#This Row],[TeamFavorite]]=Table1[[#This Row],[TeamHome]],Table1[[#This Row],[ScoreAway]]-Table1[[#This Row],[ScoreHome]],Table1[[#This Row],[ScoreHome]]-Table1[[#This Row],[ScoreAway]])</f>
        <v>-3</v>
      </c>
      <c r="O4957">
        <f>IF(Table1[[#This Row],[SpreadActual]]&lt;Table1[[#This Row],[SpreadFavorite]],1,0)</f>
        <v>0</v>
      </c>
      <c r="P4957">
        <v>47</v>
      </c>
      <c r="Q4957" t="s">
        <v>130</v>
      </c>
      <c r="R4957" t="b">
        <v>0</v>
      </c>
      <c r="S4957">
        <v>85</v>
      </c>
      <c r="T4957">
        <v>11</v>
      </c>
      <c r="U4957">
        <v>73</v>
      </c>
    </row>
    <row r="4958" spans="1:22" x14ac:dyDescent="0.2">
      <c r="A4958" s="1">
        <v>33139</v>
      </c>
      <c r="B4958">
        <v>1990</v>
      </c>
      <c r="C4958">
        <f>_xlfn.MAXIFS(Table1[ScheduleWeekWritten],Table1[ScheduleSeason],Table1[[#This Row],[ScheduleSeason]])</f>
        <v>17</v>
      </c>
      <c r="D4958">
        <v>3</v>
      </c>
      <c r="E4958" cm="1">
        <f t="array" ref="E4958">_xlfn.XLOOKUP(Table1[[#This Row],[ScheduleWeekWritten]],Table3[Game],100+Table3[Increase],Table1[[#This Row],[ScheduleWeekWritten]])</f>
        <v>3</v>
      </c>
      <c r="F4958" t="b">
        <v>0</v>
      </c>
      <c r="G4958" t="s">
        <v>61</v>
      </c>
      <c r="H4958">
        <v>19</v>
      </c>
      <c r="I4958">
        <v>15</v>
      </c>
      <c r="J4958" t="s">
        <v>67</v>
      </c>
      <c r="K4958" t="s">
        <v>85</v>
      </c>
      <c r="L4958" t="str">
        <f>_xlfn.XLOOKUP(Table1[[#This Row],[TeamFavoriteID]],Table2[team_id],Table2[team_name],_xlfn.XLOOKUP(Table1[[#This Row],[TeamFavoriteID]],Table2[team_id_pfr],Table2[team_name],"Even"))</f>
        <v>Washington Commanders</v>
      </c>
      <c r="M4958">
        <v>-14</v>
      </c>
      <c r="N4958">
        <f>IF(Table1[[#This Row],[TeamFavorite]]=Table1[[#This Row],[TeamHome]],Table1[[#This Row],[ScoreAway]]-Table1[[#This Row],[ScoreHome]],Table1[[#This Row],[ScoreHome]]-Table1[[#This Row],[ScoreAway]])</f>
        <v>4</v>
      </c>
      <c r="O4958">
        <f>IF(Table1[[#This Row],[SpreadActual]]&lt;Table1[[#This Row],[SpreadFavorite]],1,0)</f>
        <v>0</v>
      </c>
      <c r="P4958">
        <v>42</v>
      </c>
      <c r="Q4958" t="s">
        <v>64</v>
      </c>
      <c r="R4958" t="b">
        <v>0</v>
      </c>
      <c r="S4958">
        <v>63</v>
      </c>
      <c r="T4958">
        <v>13</v>
      </c>
      <c r="U4958">
        <v>58</v>
      </c>
    </row>
    <row r="4959" spans="1:22" x14ac:dyDescent="0.2">
      <c r="A4959" s="1">
        <v>33140</v>
      </c>
      <c r="B4959">
        <v>1990</v>
      </c>
      <c r="C4959">
        <f>_xlfn.MAXIFS(Table1[ScheduleWeekWritten],Table1[ScheduleSeason],Table1[[#This Row],[ScheduleSeason]])</f>
        <v>17</v>
      </c>
      <c r="D4959">
        <v>3</v>
      </c>
      <c r="E4959" cm="1">
        <f t="array" ref="E4959">_xlfn.XLOOKUP(Table1[[#This Row],[ScheduleWeekWritten]],Table3[Game],100+Table3[Increase],Table1[[#This Row],[ScheduleWeekWritten]])</f>
        <v>3</v>
      </c>
      <c r="F4959" t="b">
        <v>0</v>
      </c>
      <c r="G4959" t="s">
        <v>31</v>
      </c>
      <c r="H4959">
        <v>7</v>
      </c>
      <c r="I4959">
        <v>30</v>
      </c>
      <c r="J4959" t="s">
        <v>28</v>
      </c>
      <c r="K4959" t="s">
        <v>89</v>
      </c>
      <c r="L4959" t="str">
        <f>_xlfn.XLOOKUP(Table1[[#This Row],[TeamFavoriteID]],Table2[team_id],Table2[team_name],_xlfn.XLOOKUP(Table1[[#This Row],[TeamFavoriteID]],Table2[team_id_pfr],Table2[team_name],"Even"))</f>
        <v>Even</v>
      </c>
      <c r="M4959">
        <v>0</v>
      </c>
      <c r="N4959">
        <f>IF(Table1[[#This Row],[TeamFavorite]]=Table1[[#This Row],[TeamHome]],Table1[[#This Row],[ScoreAway]]-Table1[[#This Row],[ScoreHome]],Table1[[#This Row],[ScoreHome]]-Table1[[#This Row],[ScoreAway]])</f>
        <v>-23</v>
      </c>
      <c r="O4959">
        <f>IF(Table1[[#This Row],[SpreadActual]]&lt;Table1[[#This Row],[SpreadFavorite]],1,0)</f>
        <v>1</v>
      </c>
      <c r="P4959">
        <v>43</v>
      </c>
      <c r="Q4959" t="s">
        <v>126</v>
      </c>
      <c r="R4959" t="b">
        <v>0</v>
      </c>
      <c r="S4959">
        <v>57</v>
      </c>
      <c r="T4959">
        <v>17</v>
      </c>
      <c r="U4959">
        <v>58</v>
      </c>
    </row>
    <row r="4960" spans="1:22" x14ac:dyDescent="0.2">
      <c r="A4960" s="1">
        <v>33146</v>
      </c>
      <c r="B4960">
        <v>1990</v>
      </c>
      <c r="C4960">
        <f>_xlfn.MAXIFS(Table1[ScheduleWeekWritten],Table1[ScheduleSeason],Table1[[#This Row],[ScheduleSeason]])</f>
        <v>17</v>
      </c>
      <c r="D4960">
        <v>4</v>
      </c>
      <c r="E4960" cm="1">
        <f t="array" ref="E4960">_xlfn.XLOOKUP(Table1[[#This Row],[ScheduleWeekWritten]],Table3[Game],100+Table3[Increase],Table1[[#This Row],[ScheduleWeekWritten]])</f>
        <v>4</v>
      </c>
      <c r="F4960" t="b">
        <v>0</v>
      </c>
      <c r="G4960" t="s">
        <v>28</v>
      </c>
      <c r="H4960">
        <v>29</v>
      </c>
      <c r="I4960">
        <v>28</v>
      </c>
      <c r="J4960" t="s">
        <v>24</v>
      </c>
      <c r="K4960" t="s">
        <v>43</v>
      </c>
      <c r="L4960" t="str">
        <f>_xlfn.XLOOKUP(Table1[[#This Row],[TeamFavoriteID]],Table2[team_id],Table2[team_name],_xlfn.XLOOKUP(Table1[[#This Row],[TeamFavoriteID]],Table2[team_id_pfr],Table2[team_name],"Even"))</f>
        <v>Buffalo Bills</v>
      </c>
      <c r="M4960">
        <v>-3</v>
      </c>
      <c r="N4960">
        <f>IF(Table1[[#This Row],[TeamFavorite]]=Table1[[#This Row],[TeamHome]],Table1[[#This Row],[ScoreAway]]-Table1[[#This Row],[ScoreHome]],Table1[[#This Row],[ScoreHome]]-Table1[[#This Row],[ScoreAway]])</f>
        <v>-1</v>
      </c>
      <c r="O4960">
        <f>IF(Table1[[#This Row],[SpreadActual]]&lt;Table1[[#This Row],[SpreadFavorite]],1,0)</f>
        <v>0</v>
      </c>
      <c r="P4960">
        <v>41</v>
      </c>
      <c r="Q4960" t="s">
        <v>123</v>
      </c>
      <c r="R4960" t="b">
        <v>0</v>
      </c>
      <c r="S4960">
        <v>58</v>
      </c>
      <c r="T4960">
        <v>12</v>
      </c>
      <c r="U4960">
        <v>91</v>
      </c>
    </row>
    <row r="4961" spans="1:22" x14ac:dyDescent="0.2">
      <c r="A4961" s="1">
        <v>33146</v>
      </c>
      <c r="B4961">
        <v>1990</v>
      </c>
      <c r="C4961">
        <f>_xlfn.MAXIFS(Table1[ScheduleWeekWritten],Table1[ScheduleSeason],Table1[[#This Row],[ScheduleSeason]])</f>
        <v>17</v>
      </c>
      <c r="D4961">
        <v>4</v>
      </c>
      <c r="E4961" cm="1">
        <f t="array" ref="E4961">_xlfn.XLOOKUP(Table1[[#This Row],[ScheduleWeekWritten]],Table3[Game],100+Table3[Increase],Table1[[#This Row],[ScheduleWeekWritten]])</f>
        <v>4</v>
      </c>
      <c r="F4961" t="b">
        <v>0</v>
      </c>
      <c r="G4961" t="s">
        <v>45</v>
      </c>
      <c r="H4961">
        <v>21</v>
      </c>
      <c r="I4961">
        <v>24</v>
      </c>
      <c r="J4961" t="s">
        <v>33</v>
      </c>
      <c r="K4961" t="s">
        <v>79</v>
      </c>
      <c r="L4961" t="str">
        <f>_xlfn.XLOOKUP(Table1[[#This Row],[TeamFavoriteID]],Table2[team_id],Table2[team_name],_xlfn.XLOOKUP(Table1[[#This Row],[TeamFavoriteID]],Table2[team_id_pfr],Table2[team_name],"Even"))</f>
        <v>Detroit Lions</v>
      </c>
      <c r="M4961">
        <v>-2.5</v>
      </c>
      <c r="N4961">
        <f>IF(Table1[[#This Row],[TeamFavorite]]=Table1[[#This Row],[TeamHome]],Table1[[#This Row],[ScoreAway]]-Table1[[#This Row],[ScoreHome]],Table1[[#This Row],[ScoreHome]]-Table1[[#This Row],[ScoreAway]])</f>
        <v>3</v>
      </c>
      <c r="O4961">
        <f>IF(Table1[[#This Row],[SpreadActual]]&lt;Table1[[#This Row],[SpreadFavorite]],1,0)</f>
        <v>0</v>
      </c>
      <c r="P4961">
        <v>46</v>
      </c>
      <c r="Q4961" t="s">
        <v>125</v>
      </c>
      <c r="R4961" t="b">
        <v>0</v>
      </c>
      <c r="S4961">
        <v>72</v>
      </c>
      <c r="T4961">
        <v>0</v>
      </c>
      <c r="V4961" t="s">
        <v>103</v>
      </c>
    </row>
    <row r="4962" spans="1:22" x14ac:dyDescent="0.2">
      <c r="A4962" s="1">
        <v>33146</v>
      </c>
      <c r="B4962">
        <v>1990</v>
      </c>
      <c r="C4962">
        <f>_xlfn.MAXIFS(Table1[ScheduleWeekWritten],Table1[ScheduleSeason],Table1[[#This Row],[ScheduleSeason]])</f>
        <v>17</v>
      </c>
      <c r="D4962">
        <v>4</v>
      </c>
      <c r="E4962" cm="1">
        <f t="array" ref="E4962">_xlfn.XLOOKUP(Table1[[#This Row],[ScheduleWeekWritten]],Table3[Game],100+Table3[Increase],Table1[[#This Row],[ScheduleWeekWritten]])</f>
        <v>4</v>
      </c>
      <c r="F4962" t="b">
        <v>0</v>
      </c>
      <c r="G4962" t="s">
        <v>42</v>
      </c>
      <c r="H4962">
        <v>34</v>
      </c>
      <c r="I4962">
        <v>0</v>
      </c>
      <c r="J4962" t="s">
        <v>62</v>
      </c>
      <c r="K4962" t="s">
        <v>75</v>
      </c>
      <c r="L4962" t="str">
        <f>_xlfn.XLOOKUP(Table1[[#This Row],[TeamFavoriteID]],Table2[team_id],Table2[team_name],_xlfn.XLOOKUP(Table1[[#This Row],[TeamFavoriteID]],Table2[team_id_pfr],Table2[team_name],"Even"))</f>
        <v>Kansas City Chiefs</v>
      </c>
      <c r="M4962">
        <v>-6.5</v>
      </c>
      <c r="N4962">
        <f>IF(Table1[[#This Row],[TeamFavorite]]=Table1[[#This Row],[TeamHome]],Table1[[#This Row],[ScoreAway]]-Table1[[#This Row],[ScoreHome]],Table1[[#This Row],[ScoreHome]]-Table1[[#This Row],[ScoreAway]])</f>
        <v>-34</v>
      </c>
      <c r="O4962">
        <f>IF(Table1[[#This Row],[SpreadActual]]&lt;Table1[[#This Row],[SpreadFavorite]],1,0)</f>
        <v>1</v>
      </c>
      <c r="P4962">
        <v>36</v>
      </c>
      <c r="Q4962" t="s">
        <v>117</v>
      </c>
      <c r="R4962" t="b">
        <v>0</v>
      </c>
      <c r="S4962">
        <v>56</v>
      </c>
      <c r="T4962">
        <v>7</v>
      </c>
      <c r="U4962">
        <v>74</v>
      </c>
    </row>
    <row r="4963" spans="1:22" x14ac:dyDescent="0.2">
      <c r="A4963" s="1">
        <v>33146</v>
      </c>
      <c r="B4963">
        <v>1990</v>
      </c>
      <c r="C4963">
        <f>_xlfn.MAXIFS(Table1[ScheduleWeekWritten],Table1[ScheduleSeason],Table1[[#This Row],[ScheduleSeason]])</f>
        <v>17</v>
      </c>
      <c r="D4963">
        <v>4</v>
      </c>
      <c r="E4963" cm="1">
        <f t="array" ref="E4963">_xlfn.XLOOKUP(Table1[[#This Row],[ScheduleWeekWritten]],Table3[Game],100+Table3[Increase],Table1[[#This Row],[ScheduleWeekWritten]])</f>
        <v>4</v>
      </c>
      <c r="F4963" t="b">
        <v>0</v>
      </c>
      <c r="G4963" t="s">
        <v>138</v>
      </c>
      <c r="H4963">
        <v>24</v>
      </c>
      <c r="I4963">
        <v>10</v>
      </c>
      <c r="J4963" t="s">
        <v>46</v>
      </c>
      <c r="K4963" t="s">
        <v>21</v>
      </c>
      <c r="L4963" t="str">
        <f>_xlfn.XLOOKUP(Table1[[#This Row],[TeamFavoriteID]],Table2[team_id],Table2[team_name],_xlfn.XLOOKUP(Table1[[#This Row],[TeamFavoriteID]],Table2[team_id_pfr],Table2[team_name],"Even"))</f>
        <v>Las Vegas Raiders</v>
      </c>
      <c r="M4963">
        <v>-1.5</v>
      </c>
      <c r="N4963">
        <f>IF(Table1[[#This Row],[TeamFavorite]]=Table1[[#This Row],[TeamHome]],Table1[[#This Row],[ScoreAway]]-Table1[[#This Row],[ScoreHome]],Table1[[#This Row],[ScoreHome]]-Table1[[#This Row],[ScoreAway]])</f>
        <v>14</v>
      </c>
      <c r="O4963">
        <f>IF(Table1[[#This Row],[SpreadActual]]&lt;Table1[[#This Row],[SpreadFavorite]],1,0)</f>
        <v>0</v>
      </c>
      <c r="P4963">
        <v>34</v>
      </c>
      <c r="Q4963" t="s">
        <v>65</v>
      </c>
      <c r="R4963" t="b">
        <v>0</v>
      </c>
      <c r="S4963">
        <v>68</v>
      </c>
      <c r="T4963">
        <v>11</v>
      </c>
      <c r="U4963">
        <v>85</v>
      </c>
    </row>
    <row r="4964" spans="1:22" x14ac:dyDescent="0.2">
      <c r="A4964" s="1">
        <v>33146</v>
      </c>
      <c r="B4964">
        <v>1990</v>
      </c>
      <c r="C4964">
        <f>_xlfn.MAXIFS(Table1[ScheduleWeekWritten],Table1[ScheduleSeason],Table1[[#This Row],[ScheduleSeason]])</f>
        <v>17</v>
      </c>
      <c r="D4964">
        <v>4</v>
      </c>
      <c r="E4964" cm="1">
        <f t="array" ref="E4964">_xlfn.XLOOKUP(Table1[[#This Row],[ScheduleWeekWritten]],Table3[Game],100+Table3[Increase],Table1[[#This Row],[ScheduleWeekWritten]])</f>
        <v>4</v>
      </c>
      <c r="F4964" t="b">
        <v>0</v>
      </c>
      <c r="G4964" t="s">
        <v>54</v>
      </c>
      <c r="H4964">
        <v>20</v>
      </c>
      <c r="I4964">
        <v>23</v>
      </c>
      <c r="J4964" t="s">
        <v>127</v>
      </c>
      <c r="K4964" t="s">
        <v>55</v>
      </c>
      <c r="L4964" t="str">
        <f>_xlfn.XLOOKUP(Table1[[#This Row],[TeamFavoriteID]],Table2[team_id],Table2[team_name],_xlfn.XLOOKUP(Table1[[#This Row],[TeamFavoriteID]],Table2[team_id_pfr],Table2[team_name],"Even"))</f>
        <v>Minnesota Vikings</v>
      </c>
      <c r="M4964">
        <v>-8</v>
      </c>
      <c r="N4964">
        <f>IF(Table1[[#This Row],[TeamFavorite]]=Table1[[#This Row],[TeamHome]],Table1[[#This Row],[ScoreAway]]-Table1[[#This Row],[ScoreHome]],Table1[[#This Row],[ScoreHome]]-Table1[[#This Row],[ScoreAway]])</f>
        <v>3</v>
      </c>
      <c r="O4964">
        <f>IF(Table1[[#This Row],[SpreadActual]]&lt;Table1[[#This Row],[SpreadFavorite]],1,0)</f>
        <v>0</v>
      </c>
      <c r="P4964">
        <v>40</v>
      </c>
      <c r="Q4964" t="s">
        <v>137</v>
      </c>
      <c r="R4964" t="b">
        <v>0</v>
      </c>
      <c r="S4964">
        <v>72</v>
      </c>
      <c r="T4964">
        <v>0</v>
      </c>
      <c r="V4964" t="s">
        <v>103</v>
      </c>
    </row>
    <row r="4965" spans="1:22" x14ac:dyDescent="0.2">
      <c r="A4965" s="1">
        <v>33146</v>
      </c>
      <c r="B4965">
        <v>1990</v>
      </c>
      <c r="C4965">
        <f>_xlfn.MAXIFS(Table1[ScheduleWeekWritten],Table1[ScheduleSeason],Table1[[#This Row],[ScheduleSeason]])</f>
        <v>17</v>
      </c>
      <c r="D4965">
        <v>4</v>
      </c>
      <c r="E4965" cm="1">
        <f t="array" ref="E4965">_xlfn.XLOOKUP(Table1[[#This Row],[ScheduleWeekWritten]],Table3[Game],100+Table3[Increase],Table1[[#This Row],[ScheduleWeekWritten]])</f>
        <v>4</v>
      </c>
      <c r="F4965" t="b">
        <v>0</v>
      </c>
      <c r="G4965" t="s">
        <v>115</v>
      </c>
      <c r="H4965">
        <v>13</v>
      </c>
      <c r="I4965">
        <v>37</v>
      </c>
      <c r="J4965" t="s">
        <v>31</v>
      </c>
      <c r="K4965" t="s">
        <v>89</v>
      </c>
      <c r="L4965" t="str">
        <f>_xlfn.XLOOKUP(Table1[[#This Row],[TeamFavoriteID]],Table2[team_id],Table2[team_name],_xlfn.XLOOKUP(Table1[[#This Row],[TeamFavoriteID]],Table2[team_id_pfr],Table2[team_name],"Even"))</f>
        <v>Even</v>
      </c>
      <c r="M4965">
        <v>0</v>
      </c>
      <c r="N4965">
        <f>IF(Table1[[#This Row],[TeamFavorite]]=Table1[[#This Row],[TeamHome]],Table1[[#This Row],[ScoreAway]]-Table1[[#This Row],[ScoreHome]],Table1[[#This Row],[ScoreHome]]-Table1[[#This Row],[ScoreAway]])</f>
        <v>-24</v>
      </c>
      <c r="O4965">
        <f>IF(Table1[[#This Row],[SpreadActual]]&lt;Table1[[#This Row],[SpreadFavorite]],1,0)</f>
        <v>1</v>
      </c>
      <c r="P4965">
        <v>40</v>
      </c>
      <c r="Q4965" t="s">
        <v>116</v>
      </c>
      <c r="R4965" t="b">
        <v>0</v>
      </c>
      <c r="S4965">
        <v>67</v>
      </c>
      <c r="T4965">
        <v>13</v>
      </c>
      <c r="U4965">
        <v>82</v>
      </c>
    </row>
    <row r="4966" spans="1:22" x14ac:dyDescent="0.2">
      <c r="A4966" s="1">
        <v>33146</v>
      </c>
      <c r="B4966">
        <v>1990</v>
      </c>
      <c r="C4966">
        <f>_xlfn.MAXIFS(Table1[ScheduleWeekWritten],Table1[ScheduleSeason],Table1[[#This Row],[ScheduleSeason]])</f>
        <v>17</v>
      </c>
      <c r="D4966">
        <v>4</v>
      </c>
      <c r="E4966" cm="1">
        <f t="array" ref="E4966">_xlfn.XLOOKUP(Table1[[#This Row],[ScheduleWeekWritten]],Table3[Game],100+Table3[Increase],Table1[[#This Row],[ScheduleWeekWritten]])</f>
        <v>4</v>
      </c>
      <c r="F4966" t="b">
        <v>0</v>
      </c>
      <c r="G4966" t="s">
        <v>50</v>
      </c>
      <c r="H4966">
        <v>31</v>
      </c>
      <c r="I4966">
        <v>17</v>
      </c>
      <c r="J4966" t="s">
        <v>67</v>
      </c>
      <c r="K4966" t="s">
        <v>90</v>
      </c>
      <c r="L4966" t="str">
        <f>_xlfn.XLOOKUP(Table1[[#This Row],[TeamFavoriteID]],Table2[team_id],Table2[team_name],_xlfn.XLOOKUP(Table1[[#This Row],[TeamFavoriteID]],Table2[team_id_pfr],Table2[team_name],"Even"))</f>
        <v>New York Giants</v>
      </c>
      <c r="M4966">
        <v>-13.5</v>
      </c>
      <c r="N4966">
        <f>IF(Table1[[#This Row],[TeamFavorite]]=Table1[[#This Row],[TeamHome]],Table1[[#This Row],[ScoreAway]]-Table1[[#This Row],[ScoreHome]],Table1[[#This Row],[ScoreHome]]-Table1[[#This Row],[ScoreAway]])</f>
        <v>-14</v>
      </c>
      <c r="O4966">
        <f>IF(Table1[[#This Row],[SpreadActual]]&lt;Table1[[#This Row],[SpreadFavorite]],1,0)</f>
        <v>1</v>
      </c>
      <c r="P4966">
        <v>36</v>
      </c>
      <c r="Q4966" t="s">
        <v>126</v>
      </c>
      <c r="R4966" t="b">
        <v>0</v>
      </c>
      <c r="S4966">
        <v>69</v>
      </c>
      <c r="T4966">
        <v>13</v>
      </c>
      <c r="U4966">
        <v>80</v>
      </c>
    </row>
    <row r="4967" spans="1:22" x14ac:dyDescent="0.2">
      <c r="A4967" s="1">
        <v>33146</v>
      </c>
      <c r="B4967">
        <v>1990</v>
      </c>
      <c r="C4967">
        <f>_xlfn.MAXIFS(Table1[ScheduleWeekWritten],Table1[ScheduleSeason],Table1[[#This Row],[ScheduleSeason]])</f>
        <v>17</v>
      </c>
      <c r="D4967">
        <v>4</v>
      </c>
      <c r="E4967" cm="1">
        <f t="array" ref="E4967">_xlfn.XLOOKUP(Table1[[#This Row],[ScheduleWeekWritten]],Table3[Game],100+Table3[Increase],Table1[[#This Row],[ScheduleWeekWritten]])</f>
        <v>4</v>
      </c>
      <c r="F4967" t="b">
        <v>0</v>
      </c>
      <c r="G4967" t="s">
        <v>58</v>
      </c>
      <c r="H4967">
        <v>23</v>
      </c>
      <c r="I4967">
        <v>24</v>
      </c>
      <c r="J4967" t="s">
        <v>140</v>
      </c>
      <c r="K4967" t="s">
        <v>77</v>
      </c>
      <c r="L4967" t="str">
        <f>_xlfn.XLOOKUP(Table1[[#This Row],[TeamFavoriteID]],Table2[team_id],Table2[team_name],_xlfn.XLOOKUP(Table1[[#This Row],[TeamFavoriteID]],Table2[team_id_pfr],Table2[team_name],"Even"))</f>
        <v>Philadelphia Eagles</v>
      </c>
      <c r="M4967">
        <v>-13</v>
      </c>
      <c r="N4967">
        <f>IF(Table1[[#This Row],[TeamFavorite]]=Table1[[#This Row],[TeamHome]],Table1[[#This Row],[ScoreAway]]-Table1[[#This Row],[ScoreHome]],Table1[[#This Row],[ScoreHome]]-Table1[[#This Row],[ScoreAway]])</f>
        <v>1</v>
      </c>
      <c r="O4967">
        <f>IF(Table1[[#This Row],[SpreadActual]]&lt;Table1[[#This Row],[SpreadFavorite]],1,0)</f>
        <v>0</v>
      </c>
      <c r="P4967">
        <v>37</v>
      </c>
      <c r="Q4967" t="s">
        <v>112</v>
      </c>
      <c r="R4967" t="b">
        <v>0</v>
      </c>
      <c r="S4967">
        <v>69</v>
      </c>
      <c r="T4967">
        <v>10</v>
      </c>
      <c r="U4967">
        <v>90</v>
      </c>
    </row>
    <row r="4968" spans="1:22" x14ac:dyDescent="0.2">
      <c r="A4968" s="1">
        <v>33146</v>
      </c>
      <c r="B4968">
        <v>1990</v>
      </c>
      <c r="C4968">
        <f>_xlfn.MAXIFS(Table1[ScheduleWeekWritten],Table1[ScheduleSeason],Table1[[#This Row],[ScheduleSeason]])</f>
        <v>17</v>
      </c>
      <c r="D4968">
        <v>4</v>
      </c>
      <c r="E4968" cm="1">
        <f t="array" ref="E4968">_xlfn.XLOOKUP(Table1[[#This Row],[ScheduleWeekWritten]],Table3[Game],100+Table3[Increase],Table1[[#This Row],[ScheduleWeekWritten]])</f>
        <v>4</v>
      </c>
      <c r="F4968" t="b">
        <v>0</v>
      </c>
      <c r="G4968" t="s">
        <v>145</v>
      </c>
      <c r="H4968">
        <v>10</v>
      </c>
      <c r="I4968">
        <v>38</v>
      </c>
      <c r="J4968" t="s">
        <v>61</v>
      </c>
      <c r="K4968" t="s">
        <v>85</v>
      </c>
      <c r="L4968" t="str">
        <f>_xlfn.XLOOKUP(Table1[[#This Row],[TeamFavoriteID]],Table2[team_id],Table2[team_name],_xlfn.XLOOKUP(Table1[[#This Row],[TeamFavoriteID]],Table2[team_id_pfr],Table2[team_name],"Even"))</f>
        <v>Washington Commanders</v>
      </c>
      <c r="M4968">
        <v>-6.5</v>
      </c>
      <c r="N4968">
        <f>IF(Table1[[#This Row],[TeamFavorite]]=Table1[[#This Row],[TeamHome]],Table1[[#This Row],[ScoreAway]]-Table1[[#This Row],[ScoreHome]],Table1[[#This Row],[ScoreHome]]-Table1[[#This Row],[ScoreAway]])</f>
        <v>-28</v>
      </c>
      <c r="O4968">
        <f>IF(Table1[[#This Row],[SpreadActual]]&lt;Table1[[#This Row],[SpreadFavorite]],1,0)</f>
        <v>1</v>
      </c>
      <c r="P4968">
        <v>37</v>
      </c>
      <c r="Q4968" t="s">
        <v>146</v>
      </c>
      <c r="R4968" t="b">
        <v>0</v>
      </c>
      <c r="S4968">
        <v>78</v>
      </c>
      <c r="T4968">
        <v>9</v>
      </c>
      <c r="U4968">
        <v>30</v>
      </c>
    </row>
    <row r="4969" spans="1:22" x14ac:dyDescent="0.2">
      <c r="A4969" s="1">
        <v>33146</v>
      </c>
      <c r="B4969">
        <v>1990</v>
      </c>
      <c r="C4969">
        <f>_xlfn.MAXIFS(Table1[ScheduleWeekWritten],Table1[ScheduleSeason],Table1[[#This Row],[ScheduleSeason]])</f>
        <v>17</v>
      </c>
      <c r="D4969">
        <v>4</v>
      </c>
      <c r="E4969" cm="1">
        <f t="array" ref="E4969">_xlfn.XLOOKUP(Table1[[#This Row],[ScheduleWeekWritten]],Table3[Game],100+Table3[Increase],Table1[[#This Row],[ScheduleWeekWritten]])</f>
        <v>4</v>
      </c>
      <c r="F4969" t="b">
        <v>0</v>
      </c>
      <c r="G4969" t="s">
        <v>49</v>
      </c>
      <c r="H4969">
        <v>6</v>
      </c>
      <c r="I4969">
        <v>28</v>
      </c>
      <c r="J4969" t="s">
        <v>19</v>
      </c>
      <c r="K4969" t="s">
        <v>91</v>
      </c>
      <c r="L4969" t="str">
        <f>_xlfn.XLOOKUP(Table1[[#This Row],[TeamFavoriteID]],Table2[team_id],Table2[team_name],_xlfn.XLOOKUP(Table1[[#This Row],[TeamFavoriteID]],Table2[team_id_pfr],Table2[team_name],"Even"))</f>
        <v>Miami Dolphins</v>
      </c>
      <c r="M4969">
        <v>-2</v>
      </c>
      <c r="N4969">
        <f>IF(Table1[[#This Row],[TeamFavorite]]=Table1[[#This Row],[TeamHome]],Table1[[#This Row],[ScoreAway]]-Table1[[#This Row],[ScoreHome]],Table1[[#This Row],[ScoreHome]]-Table1[[#This Row],[ScoreAway]])</f>
        <v>-22</v>
      </c>
      <c r="O4969">
        <f>IF(Table1[[#This Row],[SpreadActual]]&lt;Table1[[#This Row],[SpreadFavorite]],1,0)</f>
        <v>1</v>
      </c>
      <c r="P4969">
        <v>36</v>
      </c>
      <c r="Q4969" t="s">
        <v>113</v>
      </c>
      <c r="R4969" t="b">
        <v>0</v>
      </c>
      <c r="S4969">
        <v>62</v>
      </c>
      <c r="T4969">
        <v>12</v>
      </c>
      <c r="U4969">
        <v>84</v>
      </c>
    </row>
    <row r="4970" spans="1:22" x14ac:dyDescent="0.2">
      <c r="A4970" s="1">
        <v>33146</v>
      </c>
      <c r="B4970">
        <v>1990</v>
      </c>
      <c r="C4970">
        <f>_xlfn.MAXIFS(Table1[ScheduleWeekWritten],Table1[ScheduleSeason],Table1[[#This Row],[ScheduleSeason]])</f>
        <v>17</v>
      </c>
      <c r="D4970">
        <v>4</v>
      </c>
      <c r="E4970" cm="1">
        <f t="array" ref="E4970">_xlfn.XLOOKUP(Table1[[#This Row],[ScheduleWeekWritten]],Table3[Game],100+Table3[Increase],Table1[[#This Row],[ScheduleWeekWritten]])</f>
        <v>4</v>
      </c>
      <c r="F4970" t="b">
        <v>0</v>
      </c>
      <c r="G4970" t="s">
        <v>27</v>
      </c>
      <c r="H4970">
        <v>7</v>
      </c>
      <c r="I4970">
        <v>17</v>
      </c>
      <c r="J4970" t="s">
        <v>23</v>
      </c>
      <c r="K4970" t="s">
        <v>29</v>
      </c>
      <c r="L4970" t="str">
        <f>_xlfn.XLOOKUP(Table1[[#This Row],[TeamFavoriteID]],Table2[team_id],Table2[team_name],_xlfn.XLOOKUP(Table1[[#This Row],[TeamFavoriteID]],Table2[team_id_pfr],Table2[team_name],"Even"))</f>
        <v>Los Angeles Chargers</v>
      </c>
      <c r="M4970">
        <v>-2.5</v>
      </c>
      <c r="N4970">
        <f>IF(Table1[[#This Row],[TeamFavorite]]=Table1[[#This Row],[TeamHome]],Table1[[#This Row],[ScoreAway]]-Table1[[#This Row],[ScoreHome]],Table1[[#This Row],[ScoreHome]]-Table1[[#This Row],[ScoreAway]])</f>
        <v>-10</v>
      </c>
      <c r="O4970">
        <f>IF(Table1[[#This Row],[SpreadActual]]&lt;Table1[[#This Row],[SpreadFavorite]],1,0)</f>
        <v>1</v>
      </c>
      <c r="P4970">
        <v>40</v>
      </c>
      <c r="Q4970" t="s">
        <v>94</v>
      </c>
      <c r="R4970" t="b">
        <v>0</v>
      </c>
      <c r="S4970">
        <v>70</v>
      </c>
      <c r="T4970">
        <v>9</v>
      </c>
      <c r="U4970">
        <v>77</v>
      </c>
    </row>
    <row r="4971" spans="1:22" x14ac:dyDescent="0.2">
      <c r="A4971" s="1">
        <v>33147</v>
      </c>
      <c r="B4971">
        <v>1990</v>
      </c>
      <c r="C4971">
        <f>_xlfn.MAXIFS(Table1[ScheduleWeekWritten],Table1[ScheduleSeason],Table1[[#This Row],[ScheduleSeason]])</f>
        <v>17</v>
      </c>
      <c r="D4971">
        <v>4</v>
      </c>
      <c r="E4971" cm="1">
        <f t="array" ref="E4971">_xlfn.XLOOKUP(Table1[[#This Row],[ScheduleWeekWritten]],Table3[Game],100+Table3[Increase],Table1[[#This Row],[ScheduleWeekWritten]])</f>
        <v>4</v>
      </c>
      <c r="F4971" t="b">
        <v>0</v>
      </c>
      <c r="G4971" t="s">
        <v>128</v>
      </c>
      <c r="H4971">
        <v>31</v>
      </c>
      <c r="I4971">
        <v>16</v>
      </c>
      <c r="J4971" t="s">
        <v>101</v>
      </c>
      <c r="K4971" t="s">
        <v>104</v>
      </c>
      <c r="L4971" t="str">
        <f>_xlfn.XLOOKUP(Table1[[#This Row],[TeamFavoriteID]],Table2[team_id],Table2[team_name],_xlfn.XLOOKUP(Table1[[#This Row],[TeamFavoriteID]],Table2[team_id_pfr],Table2[team_name],"Even"))</f>
        <v>Cincinnati Bengals</v>
      </c>
      <c r="M4971">
        <v>-2.5</v>
      </c>
      <c r="N4971">
        <f>IF(Table1[[#This Row],[TeamFavorite]]=Table1[[#This Row],[TeamHome]],Table1[[#This Row],[ScoreAway]]-Table1[[#This Row],[ScoreHome]],Table1[[#This Row],[ScoreHome]]-Table1[[#This Row],[ScoreAway]])</f>
        <v>15</v>
      </c>
      <c r="O4971">
        <f>IF(Table1[[#This Row],[SpreadActual]]&lt;Table1[[#This Row],[SpreadFavorite]],1,0)</f>
        <v>0</v>
      </c>
      <c r="P4971">
        <v>43</v>
      </c>
      <c r="Q4971" t="s">
        <v>129</v>
      </c>
      <c r="R4971" t="b">
        <v>0</v>
      </c>
      <c r="S4971">
        <v>72</v>
      </c>
      <c r="T4971">
        <v>0</v>
      </c>
      <c r="V4971" t="s">
        <v>103</v>
      </c>
    </row>
    <row r="4972" spans="1:22" x14ac:dyDescent="0.2">
      <c r="A4972" s="1">
        <v>33153</v>
      </c>
      <c r="B4972">
        <v>1990</v>
      </c>
      <c r="C4972">
        <f>_xlfn.MAXIFS(Table1[ScheduleWeekWritten],Table1[ScheduleSeason],Table1[[#This Row],[ScheduleSeason]])</f>
        <v>17</v>
      </c>
      <c r="D4972">
        <v>5</v>
      </c>
      <c r="E4972" cm="1">
        <f t="array" ref="E4972">_xlfn.XLOOKUP(Table1[[#This Row],[ScheduleWeekWritten]],Table3[Game],100+Table3[Increase],Table1[[#This Row],[ScheduleWeekWritten]])</f>
        <v>5</v>
      </c>
      <c r="F4972" t="b">
        <v>0</v>
      </c>
      <c r="G4972" t="s">
        <v>38</v>
      </c>
      <c r="H4972">
        <v>28</v>
      </c>
      <c r="I4972">
        <v>27</v>
      </c>
      <c r="J4972" t="s">
        <v>95</v>
      </c>
      <c r="K4972" t="s">
        <v>109</v>
      </c>
      <c r="L4972" t="str">
        <f>_xlfn.XLOOKUP(Table1[[#This Row],[TeamFavoriteID]],Table2[team_id],Table2[team_name],_xlfn.XLOOKUP(Table1[[#This Row],[TeamFavoriteID]],Table2[team_id_pfr],Table2[team_name],"Even"))</f>
        <v>Atlanta Falcons</v>
      </c>
      <c r="M4972">
        <v>-2.5</v>
      </c>
      <c r="N4972">
        <f>IF(Table1[[#This Row],[TeamFavorite]]=Table1[[#This Row],[TeamHome]],Table1[[#This Row],[ScoreAway]]-Table1[[#This Row],[ScoreHome]],Table1[[#This Row],[ScoreHome]]-Table1[[#This Row],[ScoreAway]])</f>
        <v>-1</v>
      </c>
      <c r="O4972">
        <f>IF(Table1[[#This Row],[SpreadActual]]&lt;Table1[[#This Row],[SpreadFavorite]],1,0)</f>
        <v>0</v>
      </c>
      <c r="P4972">
        <v>40</v>
      </c>
      <c r="Q4972" t="s">
        <v>41</v>
      </c>
      <c r="R4972" t="b">
        <v>0</v>
      </c>
      <c r="S4972">
        <v>72</v>
      </c>
      <c r="T4972">
        <v>10</v>
      </c>
      <c r="U4972">
        <v>64</v>
      </c>
    </row>
    <row r="4973" spans="1:22" x14ac:dyDescent="0.2">
      <c r="A4973" s="1">
        <v>33153</v>
      </c>
      <c r="B4973">
        <v>1990</v>
      </c>
      <c r="C4973">
        <f>_xlfn.MAXIFS(Table1[ScheduleWeekWritten],Table1[ScheduleSeason],Table1[[#This Row],[ScheduleSeason]])</f>
        <v>17</v>
      </c>
      <c r="D4973">
        <v>5</v>
      </c>
      <c r="E4973" cm="1">
        <f t="array" ref="E4973">_xlfn.XLOOKUP(Table1[[#This Row],[ScheduleWeekWritten]],Table3[Game],100+Table3[Increase],Table1[[#This Row],[ScheduleWeekWritten]])</f>
        <v>5</v>
      </c>
      <c r="F4973" t="b">
        <v>0</v>
      </c>
      <c r="G4973" t="s">
        <v>28</v>
      </c>
      <c r="H4973">
        <v>38</v>
      </c>
      <c r="I4973">
        <v>24</v>
      </c>
      <c r="J4973" t="s">
        <v>138</v>
      </c>
      <c r="K4973" t="s">
        <v>43</v>
      </c>
      <c r="L4973" t="str">
        <f>_xlfn.XLOOKUP(Table1[[#This Row],[TeamFavoriteID]],Table2[team_id],Table2[team_name],_xlfn.XLOOKUP(Table1[[#This Row],[TeamFavoriteID]],Table2[team_id_pfr],Table2[team_name],"Even"))</f>
        <v>Buffalo Bills</v>
      </c>
      <c r="M4973">
        <v>-3</v>
      </c>
      <c r="N4973">
        <f>IF(Table1[[#This Row],[TeamFavorite]]=Table1[[#This Row],[TeamHome]],Table1[[#This Row],[ScoreAway]]-Table1[[#This Row],[ScoreHome]],Table1[[#This Row],[ScoreHome]]-Table1[[#This Row],[ScoreAway]])</f>
        <v>-14</v>
      </c>
      <c r="O4973">
        <f>IF(Table1[[#This Row],[SpreadActual]]&lt;Table1[[#This Row],[SpreadFavorite]],1,0)</f>
        <v>1</v>
      </c>
      <c r="P4973">
        <v>37</v>
      </c>
      <c r="Q4973" t="s">
        <v>123</v>
      </c>
      <c r="R4973" t="b">
        <v>0</v>
      </c>
      <c r="S4973">
        <v>71</v>
      </c>
      <c r="T4973">
        <v>16</v>
      </c>
      <c r="U4973">
        <v>53</v>
      </c>
    </row>
    <row r="4974" spans="1:22" x14ac:dyDescent="0.2">
      <c r="A4974" s="1">
        <v>33153</v>
      </c>
      <c r="B4974">
        <v>1990</v>
      </c>
      <c r="C4974">
        <f>_xlfn.MAXIFS(Table1[ScheduleWeekWritten],Table1[ScheduleSeason],Table1[[#This Row],[ScheduleSeason]])</f>
        <v>17</v>
      </c>
      <c r="D4974">
        <v>5</v>
      </c>
      <c r="E4974" cm="1">
        <f t="array" ref="E4974">_xlfn.XLOOKUP(Table1[[#This Row],[ScheduleWeekWritten]],Table3[Game],100+Table3[Increase],Table1[[#This Row],[ScheduleWeekWritten]])</f>
        <v>5</v>
      </c>
      <c r="F4974" t="b">
        <v>0</v>
      </c>
      <c r="G4974" t="s">
        <v>46</v>
      </c>
      <c r="H4974">
        <v>27</v>
      </c>
      <c r="I4974">
        <v>13</v>
      </c>
      <c r="J4974" t="s">
        <v>33</v>
      </c>
      <c r="K4974" t="s">
        <v>47</v>
      </c>
      <c r="L4974" t="str">
        <f>_xlfn.XLOOKUP(Table1[[#This Row],[TeamFavoriteID]],Table2[team_id],Table2[team_name],_xlfn.XLOOKUP(Table1[[#This Row],[TeamFavoriteID]],Table2[team_id_pfr],Table2[team_name],"Even"))</f>
        <v>Chicago Bears</v>
      </c>
      <c r="M4974">
        <v>-4</v>
      </c>
      <c r="N4974">
        <f>IF(Table1[[#This Row],[TeamFavorite]]=Table1[[#This Row],[TeamHome]],Table1[[#This Row],[ScoreAway]]-Table1[[#This Row],[ScoreHome]],Table1[[#This Row],[ScoreHome]]-Table1[[#This Row],[ScoreAway]])</f>
        <v>-14</v>
      </c>
      <c r="O4974">
        <f>IF(Table1[[#This Row],[SpreadActual]]&lt;Table1[[#This Row],[SpreadFavorite]],1,0)</f>
        <v>1</v>
      </c>
      <c r="P4974">
        <v>38</v>
      </c>
      <c r="Q4974" t="s">
        <v>114</v>
      </c>
      <c r="R4974" t="b">
        <v>0</v>
      </c>
      <c r="S4974">
        <v>58</v>
      </c>
      <c r="T4974">
        <v>17</v>
      </c>
      <c r="U4974">
        <v>79</v>
      </c>
    </row>
    <row r="4975" spans="1:22" x14ac:dyDescent="0.2">
      <c r="A4975" s="1">
        <v>33153</v>
      </c>
      <c r="B4975">
        <v>1990</v>
      </c>
      <c r="C4975">
        <f>_xlfn.MAXIFS(Table1[ScheduleWeekWritten],Table1[ScheduleSeason],Table1[[#This Row],[ScheduleSeason]])</f>
        <v>17</v>
      </c>
      <c r="D4975">
        <v>5</v>
      </c>
      <c r="E4975" cm="1">
        <f t="array" ref="E4975">_xlfn.XLOOKUP(Table1[[#This Row],[ScheduleWeekWritten]],Table3[Game],100+Table3[Increase],Table1[[#This Row],[ScheduleWeekWritten]])</f>
        <v>5</v>
      </c>
      <c r="F4975" t="b">
        <v>0</v>
      </c>
      <c r="G4975" t="s">
        <v>67</v>
      </c>
      <c r="H4975">
        <v>14</v>
      </c>
      <c r="I4975">
        <v>10</v>
      </c>
      <c r="J4975" t="s">
        <v>127</v>
      </c>
      <c r="K4975" t="s">
        <v>133</v>
      </c>
      <c r="L4975" t="str">
        <f>_xlfn.XLOOKUP(Table1[[#This Row],[TeamFavoriteID]],Table2[team_id],Table2[team_name],_xlfn.XLOOKUP(Table1[[#This Row],[TeamFavoriteID]],Table2[team_id_pfr],Table2[team_name],"Even"))</f>
        <v>Tampa Bay Buccaneers</v>
      </c>
      <c r="M4975">
        <v>-2.5</v>
      </c>
      <c r="N4975">
        <f>IF(Table1[[#This Row],[TeamFavorite]]=Table1[[#This Row],[TeamHome]],Table1[[#This Row],[ScoreAway]]-Table1[[#This Row],[ScoreHome]],Table1[[#This Row],[ScoreHome]]-Table1[[#This Row],[ScoreAway]])</f>
        <v>4</v>
      </c>
      <c r="O4975">
        <f>IF(Table1[[#This Row],[SpreadActual]]&lt;Table1[[#This Row],[SpreadFavorite]],1,0)</f>
        <v>0</v>
      </c>
      <c r="P4975">
        <v>40</v>
      </c>
      <c r="Q4975" t="s">
        <v>119</v>
      </c>
      <c r="R4975" t="b">
        <v>0</v>
      </c>
      <c r="S4975">
        <v>83</v>
      </c>
      <c r="T4975">
        <v>15</v>
      </c>
      <c r="U4975">
        <v>66</v>
      </c>
    </row>
    <row r="4976" spans="1:22" x14ac:dyDescent="0.2">
      <c r="A4976" s="1">
        <v>33153</v>
      </c>
      <c r="B4976">
        <v>1990</v>
      </c>
      <c r="C4976">
        <f>_xlfn.MAXIFS(Table1[ScheduleWeekWritten],Table1[ScheduleSeason],Table1[[#This Row],[ScheduleSeason]])</f>
        <v>17</v>
      </c>
      <c r="D4976">
        <v>5</v>
      </c>
      <c r="E4976" cm="1">
        <f t="array" ref="E4976">_xlfn.XLOOKUP(Table1[[#This Row],[ScheduleWeekWritten]],Table3[Game],100+Table3[Increase],Table1[[#This Row],[ScheduleWeekWritten]])</f>
        <v>5</v>
      </c>
      <c r="F4976" t="b">
        <v>0</v>
      </c>
      <c r="G4976" t="s">
        <v>23</v>
      </c>
      <c r="H4976">
        <v>21</v>
      </c>
      <c r="I4976">
        <v>24</v>
      </c>
      <c r="J4976" t="s">
        <v>53</v>
      </c>
      <c r="K4976" t="s">
        <v>87</v>
      </c>
      <c r="L4976" t="str">
        <f>_xlfn.XLOOKUP(Table1[[#This Row],[TeamFavoriteID]],Table2[team_id],Table2[team_name],_xlfn.XLOOKUP(Table1[[#This Row],[TeamFavoriteID]],Table2[team_id_pfr],Table2[team_name],"Even"))</f>
        <v>San Francisco 49ers</v>
      </c>
      <c r="M4976">
        <v>-5.5</v>
      </c>
      <c r="N4976">
        <f>IF(Table1[[#This Row],[TeamFavorite]]=Table1[[#This Row],[TeamHome]],Table1[[#This Row],[ScoreAway]]-Table1[[#This Row],[ScoreHome]],Table1[[#This Row],[ScoreHome]]-Table1[[#This Row],[ScoreAway]])</f>
        <v>-3</v>
      </c>
      <c r="O4976">
        <f>IF(Table1[[#This Row],[SpreadActual]]&lt;Table1[[#This Row],[SpreadFavorite]],1,0)</f>
        <v>0</v>
      </c>
      <c r="P4976">
        <v>46</v>
      </c>
      <c r="Q4976" t="s">
        <v>102</v>
      </c>
      <c r="R4976" t="b">
        <v>0</v>
      </c>
      <c r="S4976">
        <v>72</v>
      </c>
      <c r="T4976">
        <v>0</v>
      </c>
      <c r="V4976" t="s">
        <v>103</v>
      </c>
    </row>
    <row r="4977" spans="1:22" x14ac:dyDescent="0.2">
      <c r="A4977" s="1">
        <v>33153</v>
      </c>
      <c r="B4977">
        <v>1990</v>
      </c>
      <c r="C4977">
        <f>_xlfn.MAXIFS(Table1[ScheduleWeekWritten],Table1[ScheduleSeason],Table1[[#This Row],[ScheduleSeason]])</f>
        <v>17</v>
      </c>
      <c r="D4977">
        <v>5</v>
      </c>
      <c r="E4977" cm="1">
        <f t="array" ref="E4977">_xlfn.XLOOKUP(Table1[[#This Row],[ScheduleWeekWritten]],Table3[Game],100+Table3[Increase],Table1[[#This Row],[ScheduleWeekWritten]])</f>
        <v>5</v>
      </c>
      <c r="F4977" t="b">
        <v>0</v>
      </c>
      <c r="G4977" t="s">
        <v>140</v>
      </c>
      <c r="H4977">
        <v>23</v>
      </c>
      <c r="I4977">
        <v>19</v>
      </c>
      <c r="J4977" t="s">
        <v>42</v>
      </c>
      <c r="K4977" t="s">
        <v>75</v>
      </c>
      <c r="L4977" t="str">
        <f>_xlfn.XLOOKUP(Table1[[#This Row],[TeamFavoriteID]],Table2[team_id],Table2[team_name],_xlfn.XLOOKUP(Table1[[#This Row],[TeamFavoriteID]],Table2[team_id_pfr],Table2[team_name],"Even"))</f>
        <v>Kansas City Chiefs</v>
      </c>
      <c r="M4977">
        <v>-6</v>
      </c>
      <c r="N4977">
        <f>IF(Table1[[#This Row],[TeamFavorite]]=Table1[[#This Row],[TeamHome]],Table1[[#This Row],[ScoreAway]]-Table1[[#This Row],[ScoreHome]],Table1[[#This Row],[ScoreHome]]-Table1[[#This Row],[ScoreAway]])</f>
        <v>4</v>
      </c>
      <c r="O4977">
        <f>IF(Table1[[#This Row],[SpreadActual]]&lt;Table1[[#This Row],[SpreadFavorite]],1,0)</f>
        <v>0</v>
      </c>
      <c r="P4977">
        <v>37</v>
      </c>
      <c r="Q4977" t="s">
        <v>141</v>
      </c>
      <c r="R4977" t="b">
        <v>0</v>
      </c>
      <c r="S4977">
        <v>72</v>
      </c>
      <c r="T4977">
        <v>0</v>
      </c>
      <c r="V4977" t="s">
        <v>103</v>
      </c>
    </row>
    <row r="4978" spans="1:22" x14ac:dyDescent="0.2">
      <c r="A4978" s="1">
        <v>33153</v>
      </c>
      <c r="B4978">
        <v>1990</v>
      </c>
      <c r="C4978">
        <f>_xlfn.MAXIFS(Table1[ScheduleWeekWritten],Table1[ScheduleSeason],Table1[[#This Row],[ScheduleSeason]])</f>
        <v>17</v>
      </c>
      <c r="D4978">
        <v>4</v>
      </c>
      <c r="E4978" cm="1">
        <f t="array" ref="E4978">_xlfn.XLOOKUP(Table1[[#This Row],[ScheduleWeekWritten]],Table3[Game],100+Table3[Increase],Table1[[#This Row],[ScheduleWeekWritten]])</f>
        <v>4</v>
      </c>
      <c r="F4978" t="b">
        <v>0</v>
      </c>
      <c r="G4978" t="s">
        <v>39</v>
      </c>
      <c r="H4978">
        <v>31</v>
      </c>
      <c r="I4978">
        <v>34</v>
      </c>
      <c r="J4978" t="s">
        <v>101</v>
      </c>
      <c r="K4978" t="s">
        <v>40</v>
      </c>
      <c r="L4978" t="str">
        <f>_xlfn.XLOOKUP(Table1[[#This Row],[TeamFavoriteID]],Table2[team_id],Table2[team_name],_xlfn.XLOOKUP(Table1[[#This Row],[TeamFavoriteID]],Table2[team_id_pfr],Table2[team_name],"Even"))</f>
        <v>Los Angeles Rams</v>
      </c>
      <c r="M4978">
        <v>-5</v>
      </c>
      <c r="N4978">
        <f>IF(Table1[[#This Row],[TeamFavorite]]=Table1[[#This Row],[TeamHome]],Table1[[#This Row],[ScoreAway]]-Table1[[#This Row],[ScoreHome]],Table1[[#This Row],[ScoreHome]]-Table1[[#This Row],[ScoreAway]])</f>
        <v>3</v>
      </c>
      <c r="O4978">
        <f>IF(Table1[[#This Row],[SpreadActual]]&lt;Table1[[#This Row],[SpreadFavorite]],1,0)</f>
        <v>0</v>
      </c>
      <c r="P4978">
        <v>47</v>
      </c>
      <c r="Q4978" t="s">
        <v>135</v>
      </c>
      <c r="R4978" t="b">
        <v>0</v>
      </c>
      <c r="S4978">
        <v>68</v>
      </c>
      <c r="T4978">
        <v>10</v>
      </c>
      <c r="U4978">
        <v>67</v>
      </c>
    </row>
    <row r="4979" spans="1:22" x14ac:dyDescent="0.2">
      <c r="A4979" s="1">
        <v>33153</v>
      </c>
      <c r="B4979">
        <v>1990</v>
      </c>
      <c r="C4979">
        <f>_xlfn.MAXIFS(Table1[ScheduleWeekWritten],Table1[ScheduleSeason],Table1[[#This Row],[ScheduleSeason]])</f>
        <v>17</v>
      </c>
      <c r="D4979">
        <v>5</v>
      </c>
      <c r="E4979" cm="1">
        <f t="array" ref="E4979">_xlfn.XLOOKUP(Table1[[#This Row],[ScheduleWeekWritten]],Table3[Game],100+Table3[Increase],Table1[[#This Row],[ScheduleWeekWritten]])</f>
        <v>5</v>
      </c>
      <c r="F4979" t="b">
        <v>0</v>
      </c>
      <c r="G4979" t="s">
        <v>19</v>
      </c>
      <c r="H4979">
        <v>20</v>
      </c>
      <c r="I4979">
        <v>16</v>
      </c>
      <c r="J4979" t="s">
        <v>31</v>
      </c>
      <c r="K4979" t="s">
        <v>91</v>
      </c>
      <c r="L4979" t="str">
        <f>_xlfn.XLOOKUP(Table1[[#This Row],[TeamFavoriteID]],Table2[team_id],Table2[team_name],_xlfn.XLOOKUP(Table1[[#This Row],[TeamFavoriteID]],Table2[team_id_pfr],Table2[team_name],"Even"))</f>
        <v>Miami Dolphins</v>
      </c>
      <c r="M4979">
        <v>-6.5</v>
      </c>
      <c r="N4979">
        <f>IF(Table1[[#This Row],[TeamFavorite]]=Table1[[#This Row],[TeamHome]],Table1[[#This Row],[ScoreAway]]-Table1[[#This Row],[ScoreHome]],Table1[[#This Row],[ScoreHome]]-Table1[[#This Row],[ScoreAway]])</f>
        <v>-4</v>
      </c>
      <c r="O4979">
        <f>IF(Table1[[#This Row],[SpreadActual]]&lt;Table1[[#This Row],[SpreadFavorite]],1,0)</f>
        <v>0</v>
      </c>
      <c r="P4979">
        <v>45</v>
      </c>
      <c r="Q4979" t="s">
        <v>143</v>
      </c>
      <c r="R4979" t="b">
        <v>0</v>
      </c>
      <c r="S4979">
        <v>82</v>
      </c>
      <c r="T4979">
        <v>13</v>
      </c>
      <c r="U4979">
        <v>70</v>
      </c>
    </row>
    <row r="4980" spans="1:22" x14ac:dyDescent="0.2">
      <c r="A4980" s="1">
        <v>33153</v>
      </c>
      <c r="B4980">
        <v>1990</v>
      </c>
      <c r="C4980">
        <f>_xlfn.MAXIFS(Table1[ScheduleWeekWritten],Table1[ScheduleSeason],Table1[[#This Row],[ScheduleSeason]])</f>
        <v>17</v>
      </c>
      <c r="D4980">
        <v>4</v>
      </c>
      <c r="E4980" cm="1">
        <f t="array" ref="E4980">_xlfn.XLOOKUP(Table1[[#This Row],[ScheduleWeekWritten]],Table3[Game],100+Table3[Increase],Table1[[#This Row],[ScheduleWeekWritten]])</f>
        <v>4</v>
      </c>
      <c r="F4980" t="b">
        <v>0</v>
      </c>
      <c r="G4980" t="s">
        <v>54</v>
      </c>
      <c r="H4980">
        <v>27</v>
      </c>
      <c r="I4980">
        <v>34</v>
      </c>
      <c r="J4980" t="s">
        <v>45</v>
      </c>
      <c r="K4980" t="s">
        <v>55</v>
      </c>
      <c r="L4980" t="str">
        <f>_xlfn.XLOOKUP(Table1[[#This Row],[TeamFavoriteID]],Table2[team_id],Table2[team_name],_xlfn.XLOOKUP(Table1[[#This Row],[TeamFavoriteID]],Table2[team_id_pfr],Table2[team_name],"Even"))</f>
        <v>Minnesota Vikings</v>
      </c>
      <c r="M4980">
        <v>-7</v>
      </c>
      <c r="N4980">
        <f>IF(Table1[[#This Row],[TeamFavorite]]=Table1[[#This Row],[TeamHome]],Table1[[#This Row],[ScoreAway]]-Table1[[#This Row],[ScoreHome]],Table1[[#This Row],[ScoreHome]]-Table1[[#This Row],[ScoreAway]])</f>
        <v>7</v>
      </c>
      <c r="O4980">
        <f>IF(Table1[[#This Row],[SpreadActual]]&lt;Table1[[#This Row],[SpreadFavorite]],1,0)</f>
        <v>0</v>
      </c>
      <c r="P4980">
        <v>43</v>
      </c>
      <c r="Q4980" t="s">
        <v>137</v>
      </c>
      <c r="R4980" t="b">
        <v>0</v>
      </c>
      <c r="S4980">
        <v>72</v>
      </c>
      <c r="T4980">
        <v>0</v>
      </c>
      <c r="V4980" t="s">
        <v>103</v>
      </c>
    </row>
    <row r="4981" spans="1:22" x14ac:dyDescent="0.2">
      <c r="A4981" s="1">
        <v>33153</v>
      </c>
      <c r="B4981">
        <v>1990</v>
      </c>
      <c r="C4981">
        <f>_xlfn.MAXIFS(Table1[ScheduleWeekWritten],Table1[ScheduleSeason],Table1[[#This Row],[ScheduleSeason]])</f>
        <v>17</v>
      </c>
      <c r="D4981">
        <v>5</v>
      </c>
      <c r="E4981" cm="1">
        <f t="array" ref="E4981">_xlfn.XLOOKUP(Table1[[#This Row],[ScheduleWeekWritten]],Table3[Game],100+Table3[Increase],Table1[[#This Row],[ScheduleWeekWritten]])</f>
        <v>5</v>
      </c>
      <c r="F4981" t="b">
        <v>0</v>
      </c>
      <c r="G4981" t="s">
        <v>115</v>
      </c>
      <c r="H4981">
        <v>20</v>
      </c>
      <c r="I4981">
        <v>33</v>
      </c>
      <c r="J4981" t="s">
        <v>128</v>
      </c>
      <c r="K4981" t="s">
        <v>132</v>
      </c>
      <c r="L4981" t="str">
        <f>_xlfn.XLOOKUP(Table1[[#This Row],[TeamFavoriteID]],Table2[team_id],Table2[team_name],_xlfn.XLOOKUP(Table1[[#This Row],[TeamFavoriteID]],Table2[team_id_pfr],Table2[team_name],"Even"))</f>
        <v>Seattle Seahawks</v>
      </c>
      <c r="M4981">
        <v>-3</v>
      </c>
      <c r="N4981">
        <f>IF(Table1[[#This Row],[TeamFavorite]]=Table1[[#This Row],[TeamHome]],Table1[[#This Row],[ScoreAway]]-Table1[[#This Row],[ScoreHome]],Table1[[#This Row],[ScoreHome]]-Table1[[#This Row],[ScoreAway]])</f>
        <v>-13</v>
      </c>
      <c r="O4981">
        <f>IF(Table1[[#This Row],[SpreadActual]]&lt;Table1[[#This Row],[SpreadFavorite]],1,0)</f>
        <v>1</v>
      </c>
      <c r="P4981">
        <v>39</v>
      </c>
      <c r="Q4981" t="s">
        <v>116</v>
      </c>
      <c r="R4981" t="b">
        <v>0</v>
      </c>
      <c r="S4981">
        <v>72</v>
      </c>
      <c r="T4981">
        <v>15</v>
      </c>
      <c r="U4981">
        <v>60</v>
      </c>
    </row>
    <row r="4982" spans="1:22" x14ac:dyDescent="0.2">
      <c r="A4982" s="1">
        <v>33153</v>
      </c>
      <c r="B4982">
        <v>1990</v>
      </c>
      <c r="C4982">
        <f>_xlfn.MAXIFS(Table1[ScheduleWeekWritten],Table1[ScheduleSeason],Table1[[#This Row],[ScheduleSeason]])</f>
        <v>17</v>
      </c>
      <c r="D4982">
        <v>5</v>
      </c>
      <c r="E4982" cm="1">
        <f t="array" ref="E4982">_xlfn.XLOOKUP(Table1[[#This Row],[ScheduleWeekWritten]],Table3[Game],100+Table3[Increase],Table1[[#This Row],[ScheduleWeekWritten]])</f>
        <v>5</v>
      </c>
      <c r="F4982" t="b">
        <v>0</v>
      </c>
      <c r="G4982" t="s">
        <v>49</v>
      </c>
      <c r="H4982">
        <v>36</v>
      </c>
      <c r="I4982">
        <v>14</v>
      </c>
      <c r="J4982" t="s">
        <v>27</v>
      </c>
      <c r="K4982" t="s">
        <v>29</v>
      </c>
      <c r="L4982" t="str">
        <f>_xlfn.XLOOKUP(Table1[[#This Row],[TeamFavoriteID]],Table2[team_id],Table2[team_name],_xlfn.XLOOKUP(Table1[[#This Row],[TeamFavoriteID]],Table2[team_id_pfr],Table2[team_name],"Even"))</f>
        <v>Los Angeles Chargers</v>
      </c>
      <c r="M4982">
        <v>-1</v>
      </c>
      <c r="N4982">
        <f>IF(Table1[[#This Row],[TeamFavorite]]=Table1[[#This Row],[TeamHome]],Table1[[#This Row],[ScoreAway]]-Table1[[#This Row],[ScoreHome]],Table1[[#This Row],[ScoreHome]]-Table1[[#This Row],[ScoreAway]])</f>
        <v>22</v>
      </c>
      <c r="O4982">
        <f>IF(Table1[[#This Row],[SpreadActual]]&lt;Table1[[#This Row],[SpreadFavorite]],1,0)</f>
        <v>0</v>
      </c>
      <c r="P4982">
        <v>34</v>
      </c>
      <c r="Q4982" t="s">
        <v>113</v>
      </c>
      <c r="R4982" t="b">
        <v>0</v>
      </c>
      <c r="S4982">
        <v>66</v>
      </c>
      <c r="T4982">
        <v>11</v>
      </c>
      <c r="U4982">
        <v>66</v>
      </c>
    </row>
    <row r="4983" spans="1:22" x14ac:dyDescent="0.2">
      <c r="A4983" s="1">
        <v>33154</v>
      </c>
      <c r="B4983">
        <v>1990</v>
      </c>
      <c r="C4983">
        <f>_xlfn.MAXIFS(Table1[ScheduleWeekWritten],Table1[ScheduleSeason],Table1[[#This Row],[ScheduleSeason]])</f>
        <v>17</v>
      </c>
      <c r="D4983">
        <v>5</v>
      </c>
      <c r="E4983" cm="1">
        <f t="array" ref="E4983">_xlfn.XLOOKUP(Table1[[#This Row],[ScheduleWeekWritten]],Table3[Game],100+Table3[Increase],Table1[[#This Row],[ScheduleWeekWritten]])</f>
        <v>5</v>
      </c>
      <c r="F4983" t="b">
        <v>0</v>
      </c>
      <c r="G4983" t="s">
        <v>24</v>
      </c>
      <c r="H4983">
        <v>29</v>
      </c>
      <c r="I4983">
        <v>30</v>
      </c>
      <c r="J4983" t="s">
        <v>62</v>
      </c>
      <c r="K4983" t="s">
        <v>88</v>
      </c>
      <c r="L4983" t="str">
        <f>_xlfn.XLOOKUP(Table1[[#This Row],[TeamFavoriteID]],Table2[team_id],Table2[team_name],_xlfn.XLOOKUP(Table1[[#This Row],[TeamFavoriteID]],Table2[team_id_pfr],Table2[team_name],"Even"))</f>
        <v>Denver Broncos</v>
      </c>
      <c r="M4983">
        <v>-9.5</v>
      </c>
      <c r="N4983">
        <f>IF(Table1[[#This Row],[TeamFavorite]]=Table1[[#This Row],[TeamHome]],Table1[[#This Row],[ScoreAway]]-Table1[[#This Row],[ScoreHome]],Table1[[#This Row],[ScoreHome]]-Table1[[#This Row],[ScoreAway]])</f>
        <v>1</v>
      </c>
      <c r="O4983">
        <f>IF(Table1[[#This Row],[SpreadActual]]&lt;Table1[[#This Row],[SpreadFavorite]],1,0)</f>
        <v>0</v>
      </c>
      <c r="P4983">
        <v>39</v>
      </c>
      <c r="Q4983" t="s">
        <v>71</v>
      </c>
      <c r="R4983" t="b">
        <v>0</v>
      </c>
      <c r="S4983">
        <v>32</v>
      </c>
      <c r="T4983">
        <v>10</v>
      </c>
      <c r="U4983">
        <v>86</v>
      </c>
    </row>
    <row r="4984" spans="1:22" x14ac:dyDescent="0.2">
      <c r="A4984" s="1">
        <v>33160</v>
      </c>
      <c r="B4984">
        <v>1990</v>
      </c>
      <c r="C4984">
        <f>_xlfn.MAXIFS(Table1[ScheduleWeekWritten],Table1[ScheduleSeason],Table1[[#This Row],[ScheduleSeason]])</f>
        <v>17</v>
      </c>
      <c r="D4984">
        <v>6</v>
      </c>
      <c r="E4984" cm="1">
        <f t="array" ref="E4984">_xlfn.XLOOKUP(Table1[[#This Row],[ScheduleWeekWritten]],Table3[Game],100+Table3[Increase],Table1[[#This Row],[ScheduleWeekWritten]])</f>
        <v>6</v>
      </c>
      <c r="F4984" t="b">
        <v>0</v>
      </c>
      <c r="G4984" t="s">
        <v>38</v>
      </c>
      <c r="H4984">
        <v>35</v>
      </c>
      <c r="I4984">
        <v>45</v>
      </c>
      <c r="J4984" t="s">
        <v>53</v>
      </c>
      <c r="K4984" t="s">
        <v>87</v>
      </c>
      <c r="L4984" t="str">
        <f>_xlfn.XLOOKUP(Table1[[#This Row],[TeamFavoriteID]],Table2[team_id],Table2[team_name],_xlfn.XLOOKUP(Table1[[#This Row],[TeamFavoriteID]],Table2[team_id_pfr],Table2[team_name],"Even"))</f>
        <v>San Francisco 49ers</v>
      </c>
      <c r="M4984">
        <v>-5.5</v>
      </c>
      <c r="N4984">
        <f>IF(Table1[[#This Row],[TeamFavorite]]=Table1[[#This Row],[TeamHome]],Table1[[#This Row],[ScoreAway]]-Table1[[#This Row],[ScoreHome]],Table1[[#This Row],[ScoreHome]]-Table1[[#This Row],[ScoreAway]])</f>
        <v>-10</v>
      </c>
      <c r="O4984">
        <f>IF(Table1[[#This Row],[SpreadActual]]&lt;Table1[[#This Row],[SpreadFavorite]],1,0)</f>
        <v>1</v>
      </c>
      <c r="P4984">
        <v>46</v>
      </c>
      <c r="Q4984" t="s">
        <v>41</v>
      </c>
      <c r="R4984" t="b">
        <v>0</v>
      </c>
      <c r="S4984">
        <v>63</v>
      </c>
      <c r="T4984">
        <v>7</v>
      </c>
      <c r="U4984">
        <v>75</v>
      </c>
    </row>
    <row r="4985" spans="1:22" x14ac:dyDescent="0.2">
      <c r="A4985" s="1">
        <v>33160</v>
      </c>
      <c r="B4985">
        <v>1990</v>
      </c>
      <c r="C4985">
        <f>_xlfn.MAXIFS(Table1[ScheduleWeekWritten],Table1[ScheduleSeason],Table1[[#This Row],[ScheduleSeason]])</f>
        <v>17</v>
      </c>
      <c r="D4985">
        <v>6</v>
      </c>
      <c r="E4985" cm="1">
        <f t="array" ref="E4985">_xlfn.XLOOKUP(Table1[[#This Row],[ScheduleWeekWritten]],Table3[Game],100+Table3[Increase],Table1[[#This Row],[ScheduleWeekWritten]])</f>
        <v>6</v>
      </c>
      <c r="F4985" t="b">
        <v>0</v>
      </c>
      <c r="G4985" t="s">
        <v>46</v>
      </c>
      <c r="H4985">
        <v>38</v>
      </c>
      <c r="I4985">
        <v>9</v>
      </c>
      <c r="J4985" t="s">
        <v>39</v>
      </c>
      <c r="K4985" t="s">
        <v>47</v>
      </c>
      <c r="L4985" t="str">
        <f>_xlfn.XLOOKUP(Table1[[#This Row],[TeamFavoriteID]],Table2[team_id],Table2[team_name],_xlfn.XLOOKUP(Table1[[#This Row],[TeamFavoriteID]],Table2[team_id_pfr],Table2[team_name],"Even"))</f>
        <v>Chicago Bears</v>
      </c>
      <c r="M4985">
        <v>-2</v>
      </c>
      <c r="N4985">
        <f>IF(Table1[[#This Row],[TeamFavorite]]=Table1[[#This Row],[TeamHome]],Table1[[#This Row],[ScoreAway]]-Table1[[#This Row],[ScoreHome]],Table1[[#This Row],[ScoreHome]]-Table1[[#This Row],[ScoreAway]])</f>
        <v>-29</v>
      </c>
      <c r="O4985">
        <f>IF(Table1[[#This Row],[SpreadActual]]&lt;Table1[[#This Row],[SpreadFavorite]],1,0)</f>
        <v>1</v>
      </c>
      <c r="P4985">
        <v>41</v>
      </c>
      <c r="Q4985" t="s">
        <v>114</v>
      </c>
      <c r="R4985" t="b">
        <v>0</v>
      </c>
      <c r="S4985">
        <v>55</v>
      </c>
      <c r="T4985">
        <v>12</v>
      </c>
      <c r="U4985">
        <v>76</v>
      </c>
    </row>
    <row r="4986" spans="1:22" x14ac:dyDescent="0.2">
      <c r="A4986" s="1">
        <v>33160</v>
      </c>
      <c r="B4986">
        <v>1990</v>
      </c>
      <c r="C4986">
        <f>_xlfn.MAXIFS(Table1[ScheduleWeekWritten],Table1[ScheduleSeason],Table1[[#This Row],[ScheduleSeason]])</f>
        <v>17</v>
      </c>
      <c r="D4986">
        <v>6</v>
      </c>
      <c r="E4986" cm="1">
        <f t="array" ref="E4986">_xlfn.XLOOKUP(Table1[[#This Row],[ScheduleWeekWritten]],Table3[Game],100+Table3[Increase],Table1[[#This Row],[ScheduleWeekWritten]])</f>
        <v>6</v>
      </c>
      <c r="F4986" t="b">
        <v>0</v>
      </c>
      <c r="G4986" t="s">
        <v>24</v>
      </c>
      <c r="H4986">
        <v>17</v>
      </c>
      <c r="I4986">
        <v>34</v>
      </c>
      <c r="J4986" t="s">
        <v>49</v>
      </c>
      <c r="K4986" t="s">
        <v>88</v>
      </c>
      <c r="L4986" t="str">
        <f>_xlfn.XLOOKUP(Table1[[#This Row],[TeamFavoriteID]],Table2[team_id],Table2[team_name],_xlfn.XLOOKUP(Table1[[#This Row],[TeamFavoriteID]],Table2[team_id_pfr],Table2[team_name],"Even"))</f>
        <v>Denver Broncos</v>
      </c>
      <c r="M4986">
        <v>-7.5</v>
      </c>
      <c r="N4986">
        <f>IF(Table1[[#This Row],[TeamFavorite]]=Table1[[#This Row],[TeamHome]],Table1[[#This Row],[ScoreAway]]-Table1[[#This Row],[ScoreHome]],Table1[[#This Row],[ScoreHome]]-Table1[[#This Row],[ScoreAway]])</f>
        <v>17</v>
      </c>
      <c r="O4986">
        <f>IF(Table1[[#This Row],[SpreadActual]]&lt;Table1[[#This Row],[SpreadFavorite]],1,0)</f>
        <v>0</v>
      </c>
      <c r="P4986">
        <v>39</v>
      </c>
      <c r="Q4986" t="s">
        <v>71</v>
      </c>
      <c r="R4986" t="b">
        <v>0</v>
      </c>
      <c r="S4986">
        <v>50</v>
      </c>
      <c r="T4986">
        <v>10</v>
      </c>
      <c r="U4986">
        <v>42</v>
      </c>
    </row>
    <row r="4987" spans="1:22" x14ac:dyDescent="0.2">
      <c r="A4987" s="1">
        <v>33160</v>
      </c>
      <c r="B4987">
        <v>1990</v>
      </c>
      <c r="C4987">
        <f>_xlfn.MAXIFS(Table1[ScheduleWeekWritten],Table1[ScheduleSeason],Table1[[#This Row],[ScheduleSeason]])</f>
        <v>17</v>
      </c>
      <c r="D4987">
        <v>6</v>
      </c>
      <c r="E4987" cm="1">
        <f t="array" ref="E4987">_xlfn.XLOOKUP(Table1[[#This Row],[ScheduleWeekWritten]],Table3[Game],100+Table3[Increase],Table1[[#This Row],[ScheduleWeekWritten]])</f>
        <v>6</v>
      </c>
      <c r="F4987" t="b">
        <v>0</v>
      </c>
      <c r="G4987" t="s">
        <v>23</v>
      </c>
      <c r="H4987">
        <v>48</v>
      </c>
      <c r="I4987">
        <v>17</v>
      </c>
      <c r="J4987" t="s">
        <v>101</v>
      </c>
      <c r="K4987" t="s">
        <v>25</v>
      </c>
      <c r="L4987" t="str">
        <f>_xlfn.XLOOKUP(Table1[[#This Row],[TeamFavoriteID]],Table2[team_id],Table2[team_name],_xlfn.XLOOKUP(Table1[[#This Row],[TeamFavoriteID]],Table2[team_id_pfr],Table2[team_name],"Even"))</f>
        <v>Houston Oilers</v>
      </c>
      <c r="M4987">
        <v>-4</v>
      </c>
      <c r="N4987">
        <f>IF(Table1[[#This Row],[TeamFavorite]]=Table1[[#This Row],[TeamHome]],Table1[[#This Row],[ScoreAway]]-Table1[[#This Row],[ScoreHome]],Table1[[#This Row],[ScoreHome]]-Table1[[#This Row],[ScoreAway]])</f>
        <v>-31</v>
      </c>
      <c r="O4987">
        <f>IF(Table1[[#This Row],[SpreadActual]]&lt;Table1[[#This Row],[SpreadFavorite]],1,0)</f>
        <v>1</v>
      </c>
      <c r="P4987">
        <v>48</v>
      </c>
      <c r="Q4987" t="s">
        <v>102</v>
      </c>
      <c r="R4987" t="b">
        <v>0</v>
      </c>
      <c r="S4987">
        <v>72</v>
      </c>
      <c r="T4987">
        <v>0</v>
      </c>
      <c r="V4987" t="s">
        <v>103</v>
      </c>
    </row>
    <row r="4988" spans="1:22" x14ac:dyDescent="0.2">
      <c r="A4988" s="1">
        <v>33160</v>
      </c>
      <c r="B4988">
        <v>1990</v>
      </c>
      <c r="C4988">
        <f>_xlfn.MAXIFS(Table1[ScheduleWeekWritten],Table1[ScheduleSeason],Table1[[#This Row],[ScheduleSeason]])</f>
        <v>17</v>
      </c>
      <c r="D4988">
        <v>6</v>
      </c>
      <c r="E4988" cm="1">
        <f t="array" ref="E4988">_xlfn.XLOOKUP(Table1[[#This Row],[ScheduleWeekWritten]],Table3[Game],100+Table3[Increase],Table1[[#This Row],[ScheduleWeekWritten]])</f>
        <v>6</v>
      </c>
      <c r="F4988" t="b">
        <v>0</v>
      </c>
      <c r="G4988" t="s">
        <v>42</v>
      </c>
      <c r="H4988">
        <v>43</v>
      </c>
      <c r="I4988">
        <v>24</v>
      </c>
      <c r="J4988" t="s">
        <v>45</v>
      </c>
      <c r="K4988" t="s">
        <v>75</v>
      </c>
      <c r="L4988" t="str">
        <f>_xlfn.XLOOKUP(Table1[[#This Row],[TeamFavoriteID]],Table2[team_id],Table2[team_name],_xlfn.XLOOKUP(Table1[[#This Row],[TeamFavoriteID]],Table2[team_id_pfr],Table2[team_name],"Even"))</f>
        <v>Kansas City Chiefs</v>
      </c>
      <c r="M4988">
        <v>-6.5</v>
      </c>
      <c r="N4988">
        <f>IF(Table1[[#This Row],[TeamFavorite]]=Table1[[#This Row],[TeamHome]],Table1[[#This Row],[ScoreAway]]-Table1[[#This Row],[ScoreHome]],Table1[[#This Row],[ScoreHome]]-Table1[[#This Row],[ScoreAway]])</f>
        <v>-19</v>
      </c>
      <c r="O4988">
        <f>IF(Table1[[#This Row],[SpreadActual]]&lt;Table1[[#This Row],[SpreadFavorite]],1,0)</f>
        <v>1</v>
      </c>
      <c r="P4988">
        <v>41</v>
      </c>
      <c r="Q4988" t="s">
        <v>117</v>
      </c>
      <c r="R4988" t="b">
        <v>0</v>
      </c>
      <c r="S4988">
        <v>62</v>
      </c>
      <c r="T4988">
        <v>15</v>
      </c>
      <c r="U4988">
        <v>57</v>
      </c>
    </row>
    <row r="4989" spans="1:22" x14ac:dyDescent="0.2">
      <c r="A4989" s="1">
        <v>33160</v>
      </c>
      <c r="B4989">
        <v>1990</v>
      </c>
      <c r="C4989">
        <f>_xlfn.MAXIFS(Table1[ScheduleWeekWritten],Table1[ScheduleSeason],Table1[[#This Row],[ScheduleSeason]])</f>
        <v>17</v>
      </c>
      <c r="D4989">
        <v>6</v>
      </c>
      <c r="E4989" cm="1">
        <f t="array" ref="E4989">_xlfn.XLOOKUP(Table1[[#This Row],[ScheduleWeekWritten]],Table3[Game],100+Table3[Increase],Table1[[#This Row],[ScheduleWeekWritten]])</f>
        <v>6</v>
      </c>
      <c r="F4989" t="b">
        <v>0</v>
      </c>
      <c r="G4989" t="s">
        <v>138</v>
      </c>
      <c r="H4989">
        <v>24</v>
      </c>
      <c r="I4989">
        <v>17</v>
      </c>
      <c r="J4989" t="s">
        <v>128</v>
      </c>
      <c r="K4989" t="s">
        <v>21</v>
      </c>
      <c r="L4989" t="str">
        <f>_xlfn.XLOOKUP(Table1[[#This Row],[TeamFavoriteID]],Table2[team_id],Table2[team_name],_xlfn.XLOOKUP(Table1[[#This Row],[TeamFavoriteID]],Table2[team_id_pfr],Table2[team_name],"Even"))</f>
        <v>Las Vegas Raiders</v>
      </c>
      <c r="M4989">
        <v>-4.5</v>
      </c>
      <c r="N4989">
        <f>IF(Table1[[#This Row],[TeamFavorite]]=Table1[[#This Row],[TeamHome]],Table1[[#This Row],[ScoreAway]]-Table1[[#This Row],[ScoreHome]],Table1[[#This Row],[ScoreHome]]-Table1[[#This Row],[ScoreAway]])</f>
        <v>7</v>
      </c>
      <c r="O4989">
        <f>IF(Table1[[#This Row],[SpreadActual]]&lt;Table1[[#This Row],[SpreadFavorite]],1,0)</f>
        <v>0</v>
      </c>
      <c r="P4989">
        <v>39</v>
      </c>
      <c r="Q4989" t="s">
        <v>65</v>
      </c>
      <c r="R4989" t="b">
        <v>0</v>
      </c>
      <c r="S4989">
        <v>66</v>
      </c>
      <c r="T4989">
        <v>7</v>
      </c>
      <c r="U4989">
        <v>77</v>
      </c>
    </row>
    <row r="4990" spans="1:22" x14ac:dyDescent="0.2">
      <c r="A4990" s="1">
        <v>33160</v>
      </c>
      <c r="B4990">
        <v>1990</v>
      </c>
      <c r="C4990">
        <f>_xlfn.MAXIFS(Table1[ScheduleWeekWritten],Table1[ScheduleSeason],Table1[[#This Row],[ScheduleSeason]])</f>
        <v>17</v>
      </c>
      <c r="D4990">
        <v>6</v>
      </c>
      <c r="E4990" cm="1">
        <f t="array" ref="E4990">_xlfn.XLOOKUP(Table1[[#This Row],[ScheduleWeekWritten]],Table3[Game],100+Table3[Increase],Table1[[#This Row],[ScheduleWeekWritten]])</f>
        <v>6</v>
      </c>
      <c r="F4990" t="b">
        <v>0</v>
      </c>
      <c r="G4990" t="s">
        <v>95</v>
      </c>
      <c r="H4990">
        <v>25</v>
      </c>
      <c r="I4990">
        <v>20</v>
      </c>
      <c r="J4990" t="s">
        <v>62</v>
      </c>
      <c r="K4990" t="s">
        <v>98</v>
      </c>
      <c r="L4990" t="str">
        <f>_xlfn.XLOOKUP(Table1[[#This Row],[TeamFavoriteID]],Table2[team_id],Table2[team_name],_xlfn.XLOOKUP(Table1[[#This Row],[TeamFavoriteID]],Table2[team_id_pfr],Table2[team_name],"Even"))</f>
        <v>New Orleans Saints</v>
      </c>
      <c r="M4990">
        <v>-5</v>
      </c>
      <c r="N4990">
        <f>IF(Table1[[#This Row],[TeamFavorite]]=Table1[[#This Row],[TeamHome]],Table1[[#This Row],[ScoreAway]]-Table1[[#This Row],[ScoreHome]],Table1[[#This Row],[ScoreHome]]-Table1[[#This Row],[ScoreAway]])</f>
        <v>-5</v>
      </c>
      <c r="O4990">
        <f>IF(Table1[[#This Row],[SpreadActual]]&lt;Table1[[#This Row],[SpreadFavorite]],1,0)</f>
        <v>0</v>
      </c>
      <c r="P4990">
        <v>38</v>
      </c>
      <c r="Q4990" t="s">
        <v>124</v>
      </c>
      <c r="R4990" t="b">
        <v>0</v>
      </c>
      <c r="S4990">
        <v>72</v>
      </c>
      <c r="T4990">
        <v>0</v>
      </c>
      <c r="V4990" t="s">
        <v>103</v>
      </c>
    </row>
    <row r="4991" spans="1:22" x14ac:dyDescent="0.2">
      <c r="A4991" s="1">
        <v>33160</v>
      </c>
      <c r="B4991">
        <v>1990</v>
      </c>
      <c r="C4991">
        <f>_xlfn.MAXIFS(Table1[ScheduleWeekWritten],Table1[ScheduleSeason],Table1[[#This Row],[ScheduleSeason]])</f>
        <v>17</v>
      </c>
      <c r="D4991">
        <v>6</v>
      </c>
      <c r="E4991" cm="1">
        <f t="array" ref="E4991">_xlfn.XLOOKUP(Table1[[#This Row],[ScheduleWeekWritten]],Table3[Game],100+Table3[Increase],Table1[[#This Row],[ScheduleWeekWritten]])</f>
        <v>6</v>
      </c>
      <c r="F4991" t="b">
        <v>0</v>
      </c>
      <c r="G4991" t="s">
        <v>31</v>
      </c>
      <c r="H4991">
        <v>3</v>
      </c>
      <c r="I4991">
        <v>39</v>
      </c>
      <c r="J4991" t="s">
        <v>27</v>
      </c>
      <c r="K4991" t="s">
        <v>32</v>
      </c>
      <c r="L4991" t="str">
        <f>_xlfn.XLOOKUP(Table1[[#This Row],[TeamFavoriteID]],Table2[team_id],Table2[team_name],_xlfn.XLOOKUP(Table1[[#This Row],[TeamFavoriteID]],Table2[team_id_pfr],Table2[team_name],"Even"))</f>
        <v>New York Jets</v>
      </c>
      <c r="M4991">
        <v>-4</v>
      </c>
      <c r="N4991">
        <f>IF(Table1[[#This Row],[TeamFavorite]]=Table1[[#This Row],[TeamHome]],Table1[[#This Row],[ScoreAway]]-Table1[[#This Row],[ScoreHome]],Table1[[#This Row],[ScoreHome]]-Table1[[#This Row],[ScoreAway]])</f>
        <v>36</v>
      </c>
      <c r="O4991">
        <f>IF(Table1[[#This Row],[SpreadActual]]&lt;Table1[[#This Row],[SpreadFavorite]],1,0)</f>
        <v>0</v>
      </c>
      <c r="P4991">
        <v>38</v>
      </c>
      <c r="Q4991" t="s">
        <v>126</v>
      </c>
      <c r="R4991" t="b">
        <v>0</v>
      </c>
      <c r="S4991">
        <v>73</v>
      </c>
      <c r="T4991">
        <v>11</v>
      </c>
      <c r="U4991">
        <v>81</v>
      </c>
    </row>
    <row r="4992" spans="1:22" x14ac:dyDescent="0.2">
      <c r="A4992" s="1">
        <v>33160</v>
      </c>
      <c r="B4992">
        <v>1990</v>
      </c>
      <c r="C4992">
        <f>_xlfn.MAXIFS(Table1[ScheduleWeekWritten],Table1[ScheduleSeason],Table1[[#This Row],[ScheduleSeason]])</f>
        <v>17</v>
      </c>
      <c r="D4992">
        <v>6</v>
      </c>
      <c r="E4992" cm="1">
        <f t="array" ref="E4992">_xlfn.XLOOKUP(Table1[[#This Row],[ScheduleWeekWritten]],Table3[Game],100+Table3[Increase],Table1[[#This Row],[ScheduleWeekWritten]])</f>
        <v>6</v>
      </c>
      <c r="F4992" t="b">
        <v>0</v>
      </c>
      <c r="G4992" t="s">
        <v>145</v>
      </c>
      <c r="H4992">
        <v>20</v>
      </c>
      <c r="I4992">
        <v>3</v>
      </c>
      <c r="J4992" t="s">
        <v>67</v>
      </c>
      <c r="K4992" t="s">
        <v>59</v>
      </c>
      <c r="L4992" t="str">
        <f>_xlfn.XLOOKUP(Table1[[#This Row],[TeamFavoriteID]],Table2[team_id],Table2[team_name],_xlfn.XLOOKUP(Table1[[#This Row],[TeamFavoriteID]],Table2[team_id_pfr],Table2[team_name],"Even"))</f>
        <v>Arizona Cardinals</v>
      </c>
      <c r="M4992">
        <v>-1.5</v>
      </c>
      <c r="N4992">
        <f>IF(Table1[[#This Row],[TeamFavorite]]=Table1[[#This Row],[TeamHome]],Table1[[#This Row],[ScoreAway]]-Table1[[#This Row],[ScoreHome]],Table1[[#This Row],[ScoreHome]]-Table1[[#This Row],[ScoreAway]])</f>
        <v>17</v>
      </c>
      <c r="O4992">
        <f>IF(Table1[[#This Row],[SpreadActual]]&lt;Table1[[#This Row],[SpreadFavorite]],1,0)</f>
        <v>0</v>
      </c>
      <c r="P4992">
        <v>37</v>
      </c>
      <c r="Q4992" t="s">
        <v>146</v>
      </c>
      <c r="R4992" t="b">
        <v>0</v>
      </c>
      <c r="S4992">
        <v>77</v>
      </c>
      <c r="T4992">
        <v>5</v>
      </c>
      <c r="U4992">
        <v>18</v>
      </c>
    </row>
    <row r="4993" spans="1:22" x14ac:dyDescent="0.2">
      <c r="A4993" s="1">
        <v>33160</v>
      </c>
      <c r="B4993">
        <v>1990</v>
      </c>
      <c r="C4993">
        <f>_xlfn.MAXIFS(Table1[ScheduleWeekWritten],Table1[ScheduleSeason],Table1[[#This Row],[ScheduleSeason]])</f>
        <v>17</v>
      </c>
      <c r="D4993">
        <v>6</v>
      </c>
      <c r="E4993" cm="1">
        <f t="array" ref="E4993">_xlfn.XLOOKUP(Table1[[#This Row],[ScheduleWeekWritten]],Table3[Game],100+Table3[Increase],Table1[[#This Row],[ScheduleWeekWritten]])</f>
        <v>6</v>
      </c>
      <c r="F4993" t="b">
        <v>0</v>
      </c>
      <c r="G4993" t="s">
        <v>127</v>
      </c>
      <c r="H4993">
        <v>26</v>
      </c>
      <c r="I4993">
        <v>14</v>
      </c>
      <c r="J4993" t="s">
        <v>33</v>
      </c>
      <c r="K4993" t="s">
        <v>133</v>
      </c>
      <c r="L4993" t="str">
        <f>_xlfn.XLOOKUP(Table1[[#This Row],[TeamFavoriteID]],Table2[team_id],Table2[team_name],_xlfn.XLOOKUP(Table1[[#This Row],[TeamFavoriteID]],Table2[team_id_pfr],Table2[team_name],"Even"))</f>
        <v>Tampa Bay Buccaneers</v>
      </c>
      <c r="M4993">
        <v>-2.5</v>
      </c>
      <c r="N4993">
        <f>IF(Table1[[#This Row],[TeamFavorite]]=Table1[[#This Row],[TeamHome]],Table1[[#This Row],[ScoreAway]]-Table1[[#This Row],[ScoreHome]],Table1[[#This Row],[ScoreHome]]-Table1[[#This Row],[ScoreAway]])</f>
        <v>-12</v>
      </c>
      <c r="O4993">
        <f>IF(Table1[[#This Row],[SpreadActual]]&lt;Table1[[#This Row],[SpreadFavorite]],1,0)</f>
        <v>1</v>
      </c>
      <c r="P4993">
        <v>44</v>
      </c>
      <c r="Q4993" t="s">
        <v>130</v>
      </c>
      <c r="R4993" t="b">
        <v>0</v>
      </c>
      <c r="S4993">
        <v>78</v>
      </c>
      <c r="T4993">
        <v>6</v>
      </c>
      <c r="U4993">
        <v>74</v>
      </c>
    </row>
    <row r="4994" spans="1:22" x14ac:dyDescent="0.2">
      <c r="A4994" s="1">
        <v>33160</v>
      </c>
      <c r="B4994">
        <v>1990</v>
      </c>
      <c r="C4994">
        <f>_xlfn.MAXIFS(Table1[ScheduleWeekWritten],Table1[ScheduleSeason],Table1[[#This Row],[ScheduleSeason]])</f>
        <v>17</v>
      </c>
      <c r="D4994">
        <v>6</v>
      </c>
      <c r="E4994" cm="1">
        <f t="array" ref="E4994">_xlfn.XLOOKUP(Table1[[#This Row],[ScheduleWeekWritten]],Table3[Game],100+Table3[Increase],Table1[[#This Row],[ScheduleWeekWritten]])</f>
        <v>6</v>
      </c>
      <c r="F4994" t="b">
        <v>0</v>
      </c>
      <c r="G4994" t="s">
        <v>61</v>
      </c>
      <c r="H4994">
        <v>20</v>
      </c>
      <c r="I4994">
        <v>24</v>
      </c>
      <c r="J4994" t="s">
        <v>50</v>
      </c>
      <c r="K4994" t="s">
        <v>90</v>
      </c>
      <c r="L4994" t="str">
        <f>_xlfn.XLOOKUP(Table1[[#This Row],[TeamFavoriteID]],Table2[team_id],Table2[team_name],_xlfn.XLOOKUP(Table1[[#This Row],[TeamFavoriteID]],Table2[team_id_pfr],Table2[team_name],"Even"))</f>
        <v>New York Giants</v>
      </c>
      <c r="M4994">
        <v>-1</v>
      </c>
      <c r="N4994">
        <f>IF(Table1[[#This Row],[TeamFavorite]]=Table1[[#This Row],[TeamHome]],Table1[[#This Row],[ScoreAway]]-Table1[[#This Row],[ScoreHome]],Table1[[#This Row],[ScoreHome]]-Table1[[#This Row],[ScoreAway]])</f>
        <v>-4</v>
      </c>
      <c r="O4994">
        <f>IF(Table1[[#This Row],[SpreadActual]]&lt;Table1[[#This Row],[SpreadFavorite]],1,0)</f>
        <v>1</v>
      </c>
      <c r="P4994">
        <v>39</v>
      </c>
      <c r="Q4994" t="s">
        <v>64</v>
      </c>
      <c r="R4994" t="b">
        <v>0</v>
      </c>
      <c r="S4994">
        <v>74</v>
      </c>
      <c r="T4994">
        <v>11</v>
      </c>
      <c r="U4994">
        <v>68</v>
      </c>
    </row>
    <row r="4995" spans="1:22" x14ac:dyDescent="0.2">
      <c r="A4995" s="1">
        <v>33161</v>
      </c>
      <c r="B4995">
        <v>1990</v>
      </c>
      <c r="C4995">
        <f>_xlfn.MAXIFS(Table1[ScheduleWeekWritten],Table1[ScheduleSeason],Table1[[#This Row],[ScheduleSeason]])</f>
        <v>17</v>
      </c>
      <c r="D4995">
        <v>6</v>
      </c>
      <c r="E4995" cm="1">
        <f t="array" ref="E4995">_xlfn.XLOOKUP(Table1[[#This Row],[ScheduleWeekWritten]],Table3[Game],100+Table3[Increase],Table1[[#This Row],[ScheduleWeekWritten]])</f>
        <v>6</v>
      </c>
      <c r="F4995" t="b">
        <v>0</v>
      </c>
      <c r="G4995" t="s">
        <v>58</v>
      </c>
      <c r="H4995">
        <v>32</v>
      </c>
      <c r="I4995">
        <v>24</v>
      </c>
      <c r="J4995" t="s">
        <v>54</v>
      </c>
      <c r="K4995" t="s">
        <v>77</v>
      </c>
      <c r="L4995" t="str">
        <f>_xlfn.XLOOKUP(Table1[[#This Row],[TeamFavoriteID]],Table2[team_id],Table2[team_name],_xlfn.XLOOKUP(Table1[[#This Row],[TeamFavoriteID]],Table2[team_id_pfr],Table2[team_name],"Even"))</f>
        <v>Philadelphia Eagles</v>
      </c>
      <c r="M4995">
        <v>-4.5</v>
      </c>
      <c r="N4995">
        <f>IF(Table1[[#This Row],[TeamFavorite]]=Table1[[#This Row],[TeamHome]],Table1[[#This Row],[ScoreAway]]-Table1[[#This Row],[ScoreHome]],Table1[[#This Row],[ScoreHome]]-Table1[[#This Row],[ScoreAway]])</f>
        <v>-8</v>
      </c>
      <c r="O4995">
        <f>IF(Table1[[#This Row],[SpreadActual]]&lt;Table1[[#This Row],[SpreadFavorite]],1,0)</f>
        <v>1</v>
      </c>
      <c r="P4995">
        <v>41</v>
      </c>
      <c r="Q4995" t="s">
        <v>112</v>
      </c>
      <c r="R4995" t="b">
        <v>0</v>
      </c>
      <c r="S4995">
        <v>70</v>
      </c>
      <c r="T4995">
        <v>12</v>
      </c>
      <c r="U4995">
        <v>70</v>
      </c>
    </row>
    <row r="4996" spans="1:22" x14ac:dyDescent="0.2">
      <c r="A4996" s="1">
        <v>33164</v>
      </c>
      <c r="B4996">
        <v>1990</v>
      </c>
      <c r="C4996">
        <f>_xlfn.MAXIFS(Table1[ScheduleWeekWritten],Table1[ScheduleSeason],Table1[[#This Row],[ScheduleSeason]])</f>
        <v>17</v>
      </c>
      <c r="D4996">
        <v>7</v>
      </c>
      <c r="E4996" cm="1">
        <f t="array" ref="E4996">_xlfn.XLOOKUP(Table1[[#This Row],[ScheduleWeekWritten]],Table3[Game],100+Table3[Increase],Table1[[#This Row],[ScheduleWeekWritten]])</f>
        <v>7</v>
      </c>
      <c r="F4996" t="b">
        <v>0</v>
      </c>
      <c r="G4996" t="s">
        <v>19</v>
      </c>
      <c r="H4996">
        <v>17</v>
      </c>
      <c r="I4996">
        <v>10</v>
      </c>
      <c r="J4996" t="s">
        <v>115</v>
      </c>
      <c r="K4996" t="s">
        <v>91</v>
      </c>
      <c r="L4996" t="str">
        <f>_xlfn.XLOOKUP(Table1[[#This Row],[TeamFavoriteID]],Table2[team_id],Table2[team_name],_xlfn.XLOOKUP(Table1[[#This Row],[TeamFavoriteID]],Table2[team_id_pfr],Table2[team_name],"Even"))</f>
        <v>Miami Dolphins</v>
      </c>
      <c r="M4996">
        <v>-10</v>
      </c>
      <c r="N4996">
        <f>IF(Table1[[#This Row],[TeamFavorite]]=Table1[[#This Row],[TeamHome]],Table1[[#This Row],[ScoreAway]]-Table1[[#This Row],[ScoreHome]],Table1[[#This Row],[ScoreHome]]-Table1[[#This Row],[ScoreAway]])</f>
        <v>-7</v>
      </c>
      <c r="O4996">
        <f>IF(Table1[[#This Row],[SpreadActual]]&lt;Table1[[#This Row],[SpreadFavorite]],1,0)</f>
        <v>0</v>
      </c>
      <c r="P4996">
        <v>42</v>
      </c>
      <c r="Q4996" t="s">
        <v>143</v>
      </c>
      <c r="R4996" t="b">
        <v>0</v>
      </c>
      <c r="S4996">
        <v>82</v>
      </c>
      <c r="T4996">
        <v>5</v>
      </c>
      <c r="U4996">
        <v>70</v>
      </c>
    </row>
    <row r="4997" spans="1:22" x14ac:dyDescent="0.2">
      <c r="A4997" s="1">
        <v>33167</v>
      </c>
      <c r="B4997">
        <v>1990</v>
      </c>
      <c r="C4997">
        <f>_xlfn.MAXIFS(Table1[ScheduleWeekWritten],Table1[ScheduleSeason],Table1[[#This Row],[ScheduleSeason]])</f>
        <v>17</v>
      </c>
      <c r="D4997">
        <v>7</v>
      </c>
      <c r="E4997" cm="1">
        <f t="array" ref="E4997">_xlfn.XLOOKUP(Table1[[#This Row],[ScheduleWeekWritten]],Table3[Game],100+Table3[Increase],Table1[[#This Row],[ScheduleWeekWritten]])</f>
        <v>7</v>
      </c>
      <c r="F4997" t="b">
        <v>0</v>
      </c>
      <c r="G4997" t="s">
        <v>28</v>
      </c>
      <c r="H4997">
        <v>30</v>
      </c>
      <c r="I4997">
        <v>27</v>
      </c>
      <c r="J4997" t="s">
        <v>31</v>
      </c>
      <c r="K4997" t="s">
        <v>43</v>
      </c>
      <c r="L4997" t="str">
        <f>_xlfn.XLOOKUP(Table1[[#This Row],[TeamFavoriteID]],Table2[team_id],Table2[team_name],_xlfn.XLOOKUP(Table1[[#This Row],[TeamFavoriteID]],Table2[team_id_pfr],Table2[team_name],"Even"))</f>
        <v>Buffalo Bills</v>
      </c>
      <c r="M4997">
        <v>-9</v>
      </c>
      <c r="N4997">
        <f>IF(Table1[[#This Row],[TeamFavorite]]=Table1[[#This Row],[TeamHome]],Table1[[#This Row],[ScoreAway]]-Table1[[#This Row],[ScoreHome]],Table1[[#This Row],[ScoreHome]]-Table1[[#This Row],[ScoreAway]])</f>
        <v>-3</v>
      </c>
      <c r="O4997">
        <f>IF(Table1[[#This Row],[SpreadActual]]&lt;Table1[[#This Row],[SpreadFavorite]],1,0)</f>
        <v>0</v>
      </c>
      <c r="P4997">
        <v>42</v>
      </c>
      <c r="Q4997" t="s">
        <v>123</v>
      </c>
      <c r="R4997" t="b">
        <v>0</v>
      </c>
      <c r="S4997">
        <v>53</v>
      </c>
      <c r="T4997">
        <v>12</v>
      </c>
      <c r="U4997">
        <v>53</v>
      </c>
    </row>
    <row r="4998" spans="1:22" x14ac:dyDescent="0.2">
      <c r="A4998" s="1">
        <v>33167</v>
      </c>
      <c r="B4998">
        <v>1990</v>
      </c>
      <c r="C4998">
        <f>_xlfn.MAXIFS(Table1[ScheduleWeekWritten],Table1[ScheduleSeason],Table1[[#This Row],[ScheduleSeason]])</f>
        <v>17</v>
      </c>
      <c r="D4998">
        <v>7</v>
      </c>
      <c r="E4998" cm="1">
        <f t="array" ref="E4998">_xlfn.XLOOKUP(Table1[[#This Row],[ScheduleWeekWritten]],Table3[Game],100+Table3[Increase],Table1[[#This Row],[ScheduleWeekWritten]])</f>
        <v>7</v>
      </c>
      <c r="F4998" t="b">
        <v>0</v>
      </c>
      <c r="G4998" t="s">
        <v>23</v>
      </c>
      <c r="H4998">
        <v>23</v>
      </c>
      <c r="I4998">
        <v>10</v>
      </c>
      <c r="J4998" t="s">
        <v>95</v>
      </c>
      <c r="K4998" t="s">
        <v>25</v>
      </c>
      <c r="L4998" t="str">
        <f>_xlfn.XLOOKUP(Table1[[#This Row],[TeamFavoriteID]],Table2[team_id],Table2[team_name],_xlfn.XLOOKUP(Table1[[#This Row],[TeamFavoriteID]],Table2[team_id_pfr],Table2[team_name],"Even"))</f>
        <v>Houston Oilers</v>
      </c>
      <c r="M4998">
        <v>-5</v>
      </c>
      <c r="N4998">
        <f>IF(Table1[[#This Row],[TeamFavorite]]=Table1[[#This Row],[TeamHome]],Table1[[#This Row],[ScoreAway]]-Table1[[#This Row],[ScoreHome]],Table1[[#This Row],[ScoreHome]]-Table1[[#This Row],[ScoreAway]])</f>
        <v>-13</v>
      </c>
      <c r="O4998">
        <f>IF(Table1[[#This Row],[SpreadActual]]&lt;Table1[[#This Row],[SpreadFavorite]],1,0)</f>
        <v>1</v>
      </c>
      <c r="P4998">
        <v>43</v>
      </c>
      <c r="Q4998" t="s">
        <v>102</v>
      </c>
      <c r="R4998" t="b">
        <v>0</v>
      </c>
      <c r="S4998">
        <v>72</v>
      </c>
      <c r="T4998">
        <v>0</v>
      </c>
      <c r="V4998" t="s">
        <v>103</v>
      </c>
    </row>
    <row r="4999" spans="1:22" x14ac:dyDescent="0.2">
      <c r="A4999" s="1">
        <v>33167</v>
      </c>
      <c r="B4999">
        <v>1990</v>
      </c>
      <c r="C4999">
        <f>_xlfn.MAXIFS(Table1[ScheduleWeekWritten],Table1[ScheduleSeason],Table1[[#This Row],[ScheduleSeason]])</f>
        <v>17</v>
      </c>
      <c r="D4999">
        <v>7</v>
      </c>
      <c r="E4999" cm="1">
        <f t="array" ref="E4999">_xlfn.XLOOKUP(Table1[[#This Row],[ScheduleWeekWritten]],Table3[Game],100+Table3[Increase],Table1[[#This Row],[ScheduleWeekWritten]])</f>
        <v>7</v>
      </c>
      <c r="F4999" t="b">
        <v>0</v>
      </c>
      <c r="G4999" t="s">
        <v>140</v>
      </c>
      <c r="H4999">
        <v>17</v>
      </c>
      <c r="I4999">
        <v>27</v>
      </c>
      <c r="J4999" t="s">
        <v>24</v>
      </c>
      <c r="K4999" t="s">
        <v>72</v>
      </c>
      <c r="L4999" t="str">
        <f>_xlfn.XLOOKUP(Table1[[#This Row],[TeamFavoriteID]],Table2[team_id],Table2[team_name],_xlfn.XLOOKUP(Table1[[#This Row],[TeamFavoriteID]],Table2[team_id_pfr],Table2[team_name],"Even"))</f>
        <v>Baltimore Colts</v>
      </c>
      <c r="M4999">
        <v>-1</v>
      </c>
      <c r="N4999">
        <f>IF(Table1[[#This Row],[TeamFavorite]]=Table1[[#This Row],[TeamHome]],Table1[[#This Row],[ScoreAway]]-Table1[[#This Row],[ScoreHome]],Table1[[#This Row],[ScoreHome]]-Table1[[#This Row],[ScoreAway]])</f>
        <v>-10</v>
      </c>
      <c r="O4999">
        <f>IF(Table1[[#This Row],[SpreadActual]]&lt;Table1[[#This Row],[SpreadFavorite]],1,0)</f>
        <v>1</v>
      </c>
      <c r="P4999">
        <v>44</v>
      </c>
      <c r="Q4999" t="s">
        <v>141</v>
      </c>
      <c r="R4999" t="b">
        <v>0</v>
      </c>
      <c r="S4999">
        <v>72</v>
      </c>
      <c r="T4999">
        <v>0</v>
      </c>
      <c r="V4999" t="s">
        <v>103</v>
      </c>
    </row>
    <row r="5000" spans="1:22" x14ac:dyDescent="0.2">
      <c r="A5000" s="1">
        <v>33167</v>
      </c>
      <c r="B5000">
        <v>1990</v>
      </c>
      <c r="C5000">
        <f>_xlfn.MAXIFS(Table1[ScheduleWeekWritten],Table1[ScheduleSeason],Table1[[#This Row],[ScheduleSeason]])</f>
        <v>17</v>
      </c>
      <c r="D5000">
        <v>7</v>
      </c>
      <c r="E5000" cm="1">
        <f t="array" ref="E5000">_xlfn.XLOOKUP(Table1[[#This Row],[ScheduleWeekWritten]],Table3[Game],100+Table3[Increase],Table1[[#This Row],[ScheduleWeekWritten]])</f>
        <v>7</v>
      </c>
      <c r="F5000" t="b">
        <v>0</v>
      </c>
      <c r="G5000" t="s">
        <v>39</v>
      </c>
      <c r="H5000">
        <v>44</v>
      </c>
      <c r="I5000">
        <v>24</v>
      </c>
      <c r="J5000" t="s">
        <v>38</v>
      </c>
      <c r="K5000" t="s">
        <v>40</v>
      </c>
      <c r="L5000" t="str">
        <f>_xlfn.XLOOKUP(Table1[[#This Row],[TeamFavoriteID]],Table2[team_id],Table2[team_name],_xlfn.XLOOKUP(Table1[[#This Row],[TeamFavoriteID]],Table2[team_id_pfr],Table2[team_name],"Even"))</f>
        <v>Los Angeles Rams</v>
      </c>
      <c r="M5000">
        <v>-6</v>
      </c>
      <c r="N5000">
        <f>IF(Table1[[#This Row],[TeamFavorite]]=Table1[[#This Row],[TeamHome]],Table1[[#This Row],[ScoreAway]]-Table1[[#This Row],[ScoreHome]],Table1[[#This Row],[ScoreHome]]-Table1[[#This Row],[ScoreAway]])</f>
        <v>-20</v>
      </c>
      <c r="O5000">
        <f>IF(Table1[[#This Row],[SpreadActual]]&lt;Table1[[#This Row],[SpreadFavorite]],1,0)</f>
        <v>1</v>
      </c>
      <c r="P5000">
        <v>50</v>
      </c>
      <c r="Q5000" t="s">
        <v>135</v>
      </c>
      <c r="R5000" t="b">
        <v>0</v>
      </c>
      <c r="S5000">
        <v>70</v>
      </c>
      <c r="T5000">
        <v>9</v>
      </c>
      <c r="U5000">
        <v>32</v>
      </c>
    </row>
    <row r="5001" spans="1:22" x14ac:dyDescent="0.2">
      <c r="A5001" s="1">
        <v>33167</v>
      </c>
      <c r="B5001">
        <v>1990</v>
      </c>
      <c r="C5001">
        <f>_xlfn.MAXIFS(Table1[ScheduleWeekWritten],Table1[ScheduleSeason],Table1[[#This Row],[ScheduleSeason]])</f>
        <v>17</v>
      </c>
      <c r="D5001">
        <v>7</v>
      </c>
      <c r="E5001" cm="1">
        <f t="array" ref="E5001">_xlfn.XLOOKUP(Table1[[#This Row],[ScheduleWeekWritten]],Table3[Game],100+Table3[Increase],Table1[[#This Row],[ScheduleWeekWritten]])</f>
        <v>7</v>
      </c>
      <c r="F5001" t="b">
        <v>0</v>
      </c>
      <c r="G5001" t="s">
        <v>50</v>
      </c>
      <c r="H5001">
        <v>20</v>
      </c>
      <c r="I5001">
        <v>19</v>
      </c>
      <c r="J5001" t="s">
        <v>145</v>
      </c>
      <c r="K5001" t="s">
        <v>90</v>
      </c>
      <c r="L5001" t="str">
        <f>_xlfn.XLOOKUP(Table1[[#This Row],[TeamFavoriteID]],Table2[team_id],Table2[team_name],_xlfn.XLOOKUP(Table1[[#This Row],[TeamFavoriteID]],Table2[team_id_pfr],Table2[team_name],"Even"))</f>
        <v>New York Giants</v>
      </c>
      <c r="M5001">
        <v>-13.5</v>
      </c>
      <c r="N5001">
        <f>IF(Table1[[#This Row],[TeamFavorite]]=Table1[[#This Row],[TeamHome]],Table1[[#This Row],[ScoreAway]]-Table1[[#This Row],[ScoreHome]],Table1[[#This Row],[ScoreHome]]-Table1[[#This Row],[ScoreAway]])</f>
        <v>-1</v>
      </c>
      <c r="O5001">
        <f>IF(Table1[[#This Row],[SpreadActual]]&lt;Table1[[#This Row],[SpreadFavorite]],1,0)</f>
        <v>0</v>
      </c>
      <c r="P5001">
        <v>38</v>
      </c>
      <c r="Q5001" t="s">
        <v>126</v>
      </c>
      <c r="R5001" t="b">
        <v>0</v>
      </c>
      <c r="S5001">
        <v>57</v>
      </c>
      <c r="T5001">
        <v>10</v>
      </c>
      <c r="U5001">
        <v>62</v>
      </c>
    </row>
    <row r="5002" spans="1:22" x14ac:dyDescent="0.2">
      <c r="A5002" s="1">
        <v>33167</v>
      </c>
      <c r="B5002">
        <v>1990</v>
      </c>
      <c r="C5002">
        <f>_xlfn.MAXIFS(Table1[ScheduleWeekWritten],Table1[ScheduleSeason],Table1[[#This Row],[ScheduleSeason]])</f>
        <v>17</v>
      </c>
      <c r="D5002">
        <v>7</v>
      </c>
      <c r="E5002" cm="1">
        <f t="array" ref="E5002">_xlfn.XLOOKUP(Table1[[#This Row],[ScheduleWeekWritten]],Table3[Game],100+Table3[Increase],Table1[[#This Row],[ScheduleWeekWritten]])</f>
        <v>7</v>
      </c>
      <c r="F5002" t="b">
        <v>0</v>
      </c>
      <c r="G5002" t="s">
        <v>27</v>
      </c>
      <c r="H5002">
        <v>9</v>
      </c>
      <c r="I5002">
        <v>24</v>
      </c>
      <c r="J5002" t="s">
        <v>138</v>
      </c>
      <c r="K5002" t="s">
        <v>21</v>
      </c>
      <c r="L5002" t="str">
        <f>_xlfn.XLOOKUP(Table1[[#This Row],[TeamFavoriteID]],Table2[team_id],Table2[team_name],_xlfn.XLOOKUP(Table1[[#This Row],[TeamFavoriteID]],Table2[team_id_pfr],Table2[team_name],"Even"))</f>
        <v>Las Vegas Raiders</v>
      </c>
      <c r="M5002">
        <v>-3</v>
      </c>
      <c r="N5002">
        <f>IF(Table1[[#This Row],[TeamFavorite]]=Table1[[#This Row],[TeamHome]],Table1[[#This Row],[ScoreAway]]-Table1[[#This Row],[ScoreHome]],Table1[[#This Row],[ScoreHome]]-Table1[[#This Row],[ScoreAway]])</f>
        <v>-15</v>
      </c>
      <c r="O5002">
        <f>IF(Table1[[#This Row],[SpreadActual]]&lt;Table1[[#This Row],[SpreadFavorite]],1,0)</f>
        <v>1</v>
      </c>
      <c r="P5002">
        <v>37</v>
      </c>
      <c r="Q5002" t="s">
        <v>94</v>
      </c>
      <c r="R5002" t="b">
        <v>0</v>
      </c>
      <c r="S5002">
        <v>68</v>
      </c>
      <c r="T5002">
        <v>10</v>
      </c>
      <c r="U5002">
        <v>35</v>
      </c>
    </row>
    <row r="5003" spans="1:22" x14ac:dyDescent="0.2">
      <c r="A5003" s="1">
        <v>33167</v>
      </c>
      <c r="B5003">
        <v>1990</v>
      </c>
      <c r="C5003">
        <f>_xlfn.MAXIFS(Table1[ScheduleWeekWritten],Table1[ScheduleSeason],Table1[[#This Row],[ScheduleSeason]])</f>
        <v>17</v>
      </c>
      <c r="D5003">
        <v>7</v>
      </c>
      <c r="E5003" cm="1">
        <f t="array" ref="E5003">_xlfn.XLOOKUP(Table1[[#This Row],[ScheduleWeekWritten]],Table3[Game],100+Table3[Increase],Table1[[#This Row],[ScheduleWeekWritten]])</f>
        <v>7</v>
      </c>
      <c r="F5003" t="b">
        <v>0</v>
      </c>
      <c r="G5003" t="s">
        <v>53</v>
      </c>
      <c r="H5003">
        <v>27</v>
      </c>
      <c r="I5003">
        <v>7</v>
      </c>
      <c r="J5003" t="s">
        <v>49</v>
      </c>
      <c r="K5003" t="s">
        <v>87</v>
      </c>
      <c r="L5003" t="str">
        <f>_xlfn.XLOOKUP(Table1[[#This Row],[TeamFavoriteID]],Table2[team_id],Table2[team_name],_xlfn.XLOOKUP(Table1[[#This Row],[TeamFavoriteID]],Table2[team_id_pfr],Table2[team_name],"Even"))</f>
        <v>San Francisco 49ers</v>
      </c>
      <c r="M5003">
        <v>-10</v>
      </c>
      <c r="N5003">
        <f>IF(Table1[[#This Row],[TeamFavorite]]=Table1[[#This Row],[TeamHome]],Table1[[#This Row],[ScoreAway]]-Table1[[#This Row],[ScoreHome]],Table1[[#This Row],[ScoreHome]]-Table1[[#This Row],[ScoreAway]])</f>
        <v>-20</v>
      </c>
      <c r="O5003">
        <f>IF(Table1[[#This Row],[SpreadActual]]&lt;Table1[[#This Row],[SpreadFavorite]],1,0)</f>
        <v>1</v>
      </c>
      <c r="P5003">
        <v>42</v>
      </c>
      <c r="Q5003" t="s">
        <v>118</v>
      </c>
      <c r="R5003" t="b">
        <v>0</v>
      </c>
      <c r="S5003">
        <v>59</v>
      </c>
      <c r="T5003">
        <v>10</v>
      </c>
      <c r="U5003">
        <v>57</v>
      </c>
    </row>
    <row r="5004" spans="1:22" x14ac:dyDescent="0.2">
      <c r="A5004" s="1">
        <v>33167</v>
      </c>
      <c r="B5004">
        <v>1990</v>
      </c>
      <c r="C5004">
        <f>_xlfn.MAXIFS(Table1[ScheduleWeekWritten],Table1[ScheduleSeason],Table1[[#This Row],[ScheduleSeason]])</f>
        <v>17</v>
      </c>
      <c r="D5004">
        <v>7</v>
      </c>
      <c r="E5004" cm="1">
        <f t="array" ref="E5004">_xlfn.XLOOKUP(Table1[[#This Row],[ScheduleWeekWritten]],Table3[Game],100+Table3[Increase],Table1[[#This Row],[ScheduleWeekWritten]])</f>
        <v>7</v>
      </c>
      <c r="F5004" t="b">
        <v>0</v>
      </c>
      <c r="G5004" t="s">
        <v>128</v>
      </c>
      <c r="H5004">
        <v>19</v>
      </c>
      <c r="I5004">
        <v>7</v>
      </c>
      <c r="J5004" t="s">
        <v>42</v>
      </c>
      <c r="K5004" t="s">
        <v>132</v>
      </c>
      <c r="L5004" t="str">
        <f>_xlfn.XLOOKUP(Table1[[#This Row],[TeamFavoriteID]],Table2[team_id],Table2[team_name],_xlfn.XLOOKUP(Table1[[#This Row],[TeamFavoriteID]],Table2[team_id_pfr],Table2[team_name],"Even"))</f>
        <v>Seattle Seahawks</v>
      </c>
      <c r="M5004">
        <v>-1.5</v>
      </c>
      <c r="N5004">
        <f>IF(Table1[[#This Row],[TeamFavorite]]=Table1[[#This Row],[TeamHome]],Table1[[#This Row],[ScoreAway]]-Table1[[#This Row],[ScoreHome]],Table1[[#This Row],[ScoreHome]]-Table1[[#This Row],[ScoreAway]])</f>
        <v>-12</v>
      </c>
      <c r="O5004">
        <f>IF(Table1[[#This Row],[SpreadActual]]&lt;Table1[[#This Row],[SpreadFavorite]],1,0)</f>
        <v>1</v>
      </c>
      <c r="P5004">
        <v>42</v>
      </c>
      <c r="Q5004" t="s">
        <v>129</v>
      </c>
      <c r="R5004" t="b">
        <v>0</v>
      </c>
      <c r="S5004">
        <v>72</v>
      </c>
      <c r="T5004">
        <v>0</v>
      </c>
      <c r="V5004" t="s">
        <v>103</v>
      </c>
    </row>
    <row r="5005" spans="1:22" x14ac:dyDescent="0.2">
      <c r="A5005" s="1">
        <v>33167</v>
      </c>
      <c r="B5005">
        <v>1990</v>
      </c>
      <c r="C5005">
        <f>_xlfn.MAXIFS(Table1[ScheduleWeekWritten],Table1[ScheduleSeason],Table1[[#This Row],[ScheduleSeason]])</f>
        <v>17</v>
      </c>
      <c r="D5005">
        <v>7</v>
      </c>
      <c r="E5005" cm="1">
        <f t="array" ref="E5005">_xlfn.XLOOKUP(Table1[[#This Row],[ScheduleWeekWritten]],Table3[Game],100+Table3[Increase],Table1[[#This Row],[ScheduleWeekWritten]])</f>
        <v>7</v>
      </c>
      <c r="F5005" t="b">
        <v>0</v>
      </c>
      <c r="G5005" t="s">
        <v>127</v>
      </c>
      <c r="H5005">
        <v>13</v>
      </c>
      <c r="I5005">
        <v>17</v>
      </c>
      <c r="J5005" t="s">
        <v>67</v>
      </c>
      <c r="K5005" t="s">
        <v>133</v>
      </c>
      <c r="L5005" t="str">
        <f>_xlfn.XLOOKUP(Table1[[#This Row],[TeamFavoriteID]],Table2[team_id],Table2[team_name],_xlfn.XLOOKUP(Table1[[#This Row],[TeamFavoriteID]],Table2[team_id_pfr],Table2[team_name],"Even"))</f>
        <v>Tampa Bay Buccaneers</v>
      </c>
      <c r="M5005">
        <v>-8.5</v>
      </c>
      <c r="N5005">
        <f>IF(Table1[[#This Row],[TeamFavorite]]=Table1[[#This Row],[TeamHome]],Table1[[#This Row],[ScoreAway]]-Table1[[#This Row],[ScoreHome]],Table1[[#This Row],[ScoreHome]]-Table1[[#This Row],[ScoreAway]])</f>
        <v>4</v>
      </c>
      <c r="O5005">
        <f>IF(Table1[[#This Row],[SpreadActual]]&lt;Table1[[#This Row],[SpreadFavorite]],1,0)</f>
        <v>0</v>
      </c>
      <c r="P5005">
        <v>38</v>
      </c>
      <c r="Q5005" t="s">
        <v>130</v>
      </c>
      <c r="R5005" t="b">
        <v>0</v>
      </c>
      <c r="S5005">
        <v>79</v>
      </c>
      <c r="T5005">
        <v>7</v>
      </c>
      <c r="U5005">
        <v>78</v>
      </c>
    </row>
    <row r="5006" spans="1:22" x14ac:dyDescent="0.2">
      <c r="A5006" s="1">
        <v>33167</v>
      </c>
      <c r="B5006">
        <v>1990</v>
      </c>
      <c r="C5006">
        <f>_xlfn.MAXIFS(Table1[ScheduleWeekWritten],Table1[ScheduleSeason],Table1[[#This Row],[ScheduleSeason]])</f>
        <v>17</v>
      </c>
      <c r="D5006">
        <v>7</v>
      </c>
      <c r="E5006" cm="1">
        <f t="array" ref="E5006">_xlfn.XLOOKUP(Table1[[#This Row],[ScheduleWeekWritten]],Table3[Game],100+Table3[Increase],Table1[[#This Row],[ScheduleWeekWritten]])</f>
        <v>7</v>
      </c>
      <c r="F5006" t="b">
        <v>0</v>
      </c>
      <c r="G5006" t="s">
        <v>61</v>
      </c>
      <c r="H5006">
        <v>13</v>
      </c>
      <c r="I5006">
        <v>7</v>
      </c>
      <c r="J5006" t="s">
        <v>58</v>
      </c>
      <c r="K5006" t="s">
        <v>85</v>
      </c>
      <c r="L5006" t="str">
        <f>_xlfn.XLOOKUP(Table1[[#This Row],[TeamFavoriteID]],Table2[team_id],Table2[team_name],_xlfn.XLOOKUP(Table1[[#This Row],[TeamFavoriteID]],Table2[team_id_pfr],Table2[team_name],"Even"))</f>
        <v>Washington Commanders</v>
      </c>
      <c r="M5006">
        <v>-5</v>
      </c>
      <c r="N5006">
        <f>IF(Table1[[#This Row],[TeamFavorite]]=Table1[[#This Row],[TeamHome]],Table1[[#This Row],[ScoreAway]]-Table1[[#This Row],[ScoreHome]],Table1[[#This Row],[ScoreHome]]-Table1[[#This Row],[ScoreAway]])</f>
        <v>6</v>
      </c>
      <c r="O5006">
        <f>IF(Table1[[#This Row],[SpreadActual]]&lt;Table1[[#This Row],[SpreadFavorite]],1,0)</f>
        <v>0</v>
      </c>
      <c r="P5006">
        <v>44</v>
      </c>
      <c r="Q5006" t="s">
        <v>64</v>
      </c>
      <c r="R5006" t="b">
        <v>0</v>
      </c>
      <c r="S5006">
        <v>55</v>
      </c>
      <c r="T5006">
        <v>9</v>
      </c>
      <c r="U5006">
        <v>75</v>
      </c>
    </row>
    <row r="5007" spans="1:22" x14ac:dyDescent="0.2">
      <c r="A5007" s="1">
        <v>33168</v>
      </c>
      <c r="B5007">
        <v>1990</v>
      </c>
      <c r="C5007">
        <f>_xlfn.MAXIFS(Table1[ScheduleWeekWritten],Table1[ScheduleSeason],Table1[[#This Row],[ScheduleSeason]])</f>
        <v>17</v>
      </c>
      <c r="D5007">
        <v>7</v>
      </c>
      <c r="E5007" cm="1">
        <f t="array" ref="E5007">_xlfn.XLOOKUP(Table1[[#This Row],[ScheduleWeekWritten]],Table3[Game],100+Table3[Increase],Table1[[#This Row],[ScheduleWeekWritten]])</f>
        <v>7</v>
      </c>
      <c r="F5007" t="b">
        <v>0</v>
      </c>
      <c r="G5007" t="s">
        <v>62</v>
      </c>
      <c r="H5007">
        <v>13</v>
      </c>
      <c r="I5007">
        <v>34</v>
      </c>
      <c r="J5007" t="s">
        <v>101</v>
      </c>
      <c r="K5007" t="s">
        <v>63</v>
      </c>
      <c r="L5007" t="str">
        <f>_xlfn.XLOOKUP(Table1[[#This Row],[TeamFavoriteID]],Table2[team_id],Table2[team_name],_xlfn.XLOOKUP(Table1[[#This Row],[TeamFavoriteID]],Table2[team_id_pfr],Table2[team_name],"Even"))</f>
        <v>Cleveland Browns</v>
      </c>
      <c r="M5007">
        <v>-2.5</v>
      </c>
      <c r="N5007">
        <f>IF(Table1[[#This Row],[TeamFavorite]]=Table1[[#This Row],[TeamHome]],Table1[[#This Row],[ScoreAway]]-Table1[[#This Row],[ScoreHome]],Table1[[#This Row],[ScoreHome]]-Table1[[#This Row],[ScoreAway]])</f>
        <v>21</v>
      </c>
      <c r="O5007">
        <f>IF(Table1[[#This Row],[SpreadActual]]&lt;Table1[[#This Row],[SpreadFavorite]],1,0)</f>
        <v>0</v>
      </c>
      <c r="P5007">
        <v>43</v>
      </c>
      <c r="Q5007" t="s">
        <v>66</v>
      </c>
      <c r="R5007" t="b">
        <v>0</v>
      </c>
      <c r="S5007">
        <v>55</v>
      </c>
      <c r="T5007">
        <v>8</v>
      </c>
      <c r="U5007">
        <v>88</v>
      </c>
    </row>
    <row r="5008" spans="1:22" x14ac:dyDescent="0.2">
      <c r="A5008" s="1">
        <v>33174</v>
      </c>
      <c r="B5008">
        <v>1990</v>
      </c>
      <c r="C5008">
        <f>_xlfn.MAXIFS(Table1[ScheduleWeekWritten],Table1[ScheduleSeason],Table1[[#This Row],[ScheduleSeason]])</f>
        <v>17</v>
      </c>
      <c r="D5008">
        <v>8</v>
      </c>
      <c r="E5008" cm="1">
        <f t="array" ref="E5008">_xlfn.XLOOKUP(Table1[[#This Row],[ScheduleWeekWritten]],Table3[Game],100+Table3[Increase],Table1[[#This Row],[ScheduleWeekWritten]])</f>
        <v>8</v>
      </c>
      <c r="F5008" t="b">
        <v>0</v>
      </c>
      <c r="G5008" t="s">
        <v>38</v>
      </c>
      <c r="H5008">
        <v>38</v>
      </c>
      <c r="I5008">
        <v>17</v>
      </c>
      <c r="J5008" t="s">
        <v>101</v>
      </c>
      <c r="K5008" t="s">
        <v>89</v>
      </c>
      <c r="L5008" t="str">
        <f>_xlfn.XLOOKUP(Table1[[#This Row],[TeamFavoriteID]],Table2[team_id],Table2[team_name],_xlfn.XLOOKUP(Table1[[#This Row],[TeamFavoriteID]],Table2[team_id_pfr],Table2[team_name],"Even"))</f>
        <v>Even</v>
      </c>
      <c r="M5008">
        <v>0</v>
      </c>
      <c r="N5008">
        <f>IF(Table1[[#This Row],[TeamFavorite]]=Table1[[#This Row],[TeamHome]],Table1[[#This Row],[ScoreAway]]-Table1[[#This Row],[ScoreHome]],Table1[[#This Row],[ScoreHome]]-Table1[[#This Row],[ScoreAway]])</f>
        <v>21</v>
      </c>
      <c r="O5008">
        <f>IF(Table1[[#This Row],[SpreadActual]]&lt;Table1[[#This Row],[SpreadFavorite]],1,0)</f>
        <v>0</v>
      </c>
      <c r="P5008">
        <v>53</v>
      </c>
      <c r="Q5008" t="s">
        <v>41</v>
      </c>
      <c r="R5008" t="b">
        <v>0</v>
      </c>
      <c r="S5008">
        <v>56</v>
      </c>
      <c r="T5008">
        <v>12</v>
      </c>
      <c r="U5008">
        <v>46</v>
      </c>
    </row>
    <row r="5009" spans="1:22" x14ac:dyDescent="0.2">
      <c r="A5009" s="1">
        <v>33174</v>
      </c>
      <c r="B5009">
        <v>1990</v>
      </c>
      <c r="C5009">
        <f>_xlfn.MAXIFS(Table1[ScheduleWeekWritten],Table1[ScheduleSeason],Table1[[#This Row],[ScheduleSeason]])</f>
        <v>17</v>
      </c>
      <c r="D5009">
        <v>8</v>
      </c>
      <c r="E5009" cm="1">
        <f t="array" ref="E5009">_xlfn.XLOOKUP(Table1[[#This Row],[ScheduleWeekWritten]],Table3[Game],100+Table3[Increase],Table1[[#This Row],[ScheduleWeekWritten]])</f>
        <v>8</v>
      </c>
      <c r="F5009" t="b">
        <v>0</v>
      </c>
      <c r="G5009" t="s">
        <v>67</v>
      </c>
      <c r="H5009">
        <v>20</v>
      </c>
      <c r="I5009">
        <v>21</v>
      </c>
      <c r="J5009" t="s">
        <v>58</v>
      </c>
      <c r="K5009" t="s">
        <v>77</v>
      </c>
      <c r="L5009" t="str">
        <f>_xlfn.XLOOKUP(Table1[[#This Row],[TeamFavoriteID]],Table2[team_id],Table2[team_name],_xlfn.XLOOKUP(Table1[[#This Row],[TeamFavoriteID]],Table2[team_id_pfr],Table2[team_name],"Even"))</f>
        <v>Philadelphia Eagles</v>
      </c>
      <c r="M5009">
        <v>-3.5</v>
      </c>
      <c r="N5009">
        <f>IF(Table1[[#This Row],[TeamFavorite]]=Table1[[#This Row],[TeamHome]],Table1[[#This Row],[ScoreAway]]-Table1[[#This Row],[ScoreHome]],Table1[[#This Row],[ScoreHome]]-Table1[[#This Row],[ScoreAway]])</f>
        <v>-1</v>
      </c>
      <c r="O5009">
        <f>IF(Table1[[#This Row],[SpreadActual]]&lt;Table1[[#This Row],[SpreadFavorite]],1,0)</f>
        <v>0</v>
      </c>
      <c r="P5009">
        <v>37</v>
      </c>
      <c r="Q5009" t="s">
        <v>119</v>
      </c>
      <c r="R5009" t="b">
        <v>0</v>
      </c>
      <c r="S5009">
        <v>66</v>
      </c>
      <c r="T5009">
        <v>6</v>
      </c>
      <c r="U5009">
        <v>65</v>
      </c>
    </row>
    <row r="5010" spans="1:22" x14ac:dyDescent="0.2">
      <c r="A5010" s="1">
        <v>33174</v>
      </c>
      <c r="B5010">
        <v>1990</v>
      </c>
      <c r="C5010">
        <f>_xlfn.MAXIFS(Table1[ScheduleWeekWritten],Table1[ScheduleSeason],Table1[[#This Row],[ScheduleSeason]])</f>
        <v>17</v>
      </c>
      <c r="D5010">
        <v>8</v>
      </c>
      <c r="E5010" cm="1">
        <f t="array" ref="E5010">_xlfn.XLOOKUP(Table1[[#This Row],[ScheduleWeekWritten]],Table3[Game],100+Table3[Increase],Table1[[#This Row],[ScheduleWeekWritten]])</f>
        <v>8</v>
      </c>
      <c r="F5010" t="b">
        <v>0</v>
      </c>
      <c r="G5010" t="s">
        <v>33</v>
      </c>
      <c r="H5010">
        <v>24</v>
      </c>
      <c r="I5010">
        <v>10</v>
      </c>
      <c r="J5010" t="s">
        <v>54</v>
      </c>
      <c r="K5010" t="s">
        <v>35</v>
      </c>
      <c r="L5010" t="str">
        <f>_xlfn.XLOOKUP(Table1[[#This Row],[TeamFavoriteID]],Table2[team_id],Table2[team_name],_xlfn.XLOOKUP(Table1[[#This Row],[TeamFavoriteID]],Table2[team_id_pfr],Table2[team_name],"Even"))</f>
        <v>Green Bay Packers</v>
      </c>
      <c r="M5010">
        <v>-2</v>
      </c>
      <c r="N5010">
        <f>IF(Table1[[#This Row],[TeamFavorite]]=Table1[[#This Row],[TeamHome]],Table1[[#This Row],[ScoreAway]]-Table1[[#This Row],[ScoreHome]],Table1[[#This Row],[ScoreHome]]-Table1[[#This Row],[ScoreAway]])</f>
        <v>-14</v>
      </c>
      <c r="O5010">
        <f>IF(Table1[[#This Row],[SpreadActual]]&lt;Table1[[#This Row],[SpreadFavorite]],1,0)</f>
        <v>1</v>
      </c>
      <c r="P5010">
        <v>42</v>
      </c>
      <c r="Q5010" t="s">
        <v>36</v>
      </c>
      <c r="R5010" t="b">
        <v>0</v>
      </c>
      <c r="S5010">
        <v>43</v>
      </c>
      <c r="T5010">
        <v>15</v>
      </c>
      <c r="U5010">
        <v>59</v>
      </c>
    </row>
    <row r="5011" spans="1:22" x14ac:dyDescent="0.2">
      <c r="A5011" s="1">
        <v>33174</v>
      </c>
      <c r="B5011">
        <v>1990</v>
      </c>
      <c r="C5011">
        <f>_xlfn.MAXIFS(Table1[ScheduleWeekWritten],Table1[ScheduleSeason],Table1[[#This Row],[ScheduleSeason]])</f>
        <v>17</v>
      </c>
      <c r="D5011">
        <v>8</v>
      </c>
      <c r="E5011" cm="1">
        <f t="array" ref="E5011">_xlfn.XLOOKUP(Table1[[#This Row],[ScheduleWeekWritten]],Table3[Game],100+Table3[Increase],Table1[[#This Row],[ScheduleWeekWritten]])</f>
        <v>8</v>
      </c>
      <c r="F5011" t="b">
        <v>0</v>
      </c>
      <c r="G5011" t="s">
        <v>23</v>
      </c>
      <c r="H5011">
        <v>12</v>
      </c>
      <c r="I5011">
        <v>17</v>
      </c>
      <c r="J5011" t="s">
        <v>31</v>
      </c>
      <c r="K5011" t="s">
        <v>25</v>
      </c>
      <c r="L5011" t="str">
        <f>_xlfn.XLOOKUP(Table1[[#This Row],[TeamFavoriteID]],Table2[team_id],Table2[team_name],_xlfn.XLOOKUP(Table1[[#This Row],[TeamFavoriteID]],Table2[team_id_pfr],Table2[team_name],"Even"))</f>
        <v>Houston Oilers</v>
      </c>
      <c r="M5011">
        <v>-8.5</v>
      </c>
      <c r="N5011">
        <f>IF(Table1[[#This Row],[TeamFavorite]]=Table1[[#This Row],[TeamHome]],Table1[[#This Row],[ScoreAway]]-Table1[[#This Row],[ScoreHome]],Table1[[#This Row],[ScoreHome]]-Table1[[#This Row],[ScoreAway]])</f>
        <v>5</v>
      </c>
      <c r="O5011">
        <f>IF(Table1[[#This Row],[SpreadActual]]&lt;Table1[[#This Row],[SpreadFavorite]],1,0)</f>
        <v>0</v>
      </c>
      <c r="P5011">
        <v>46</v>
      </c>
      <c r="Q5011" t="s">
        <v>102</v>
      </c>
      <c r="R5011" t="b">
        <v>0</v>
      </c>
      <c r="S5011">
        <v>72</v>
      </c>
      <c r="T5011">
        <v>0</v>
      </c>
      <c r="V5011" t="s">
        <v>103</v>
      </c>
    </row>
    <row r="5012" spans="1:22" x14ac:dyDescent="0.2">
      <c r="A5012" s="1">
        <v>33174</v>
      </c>
      <c r="B5012">
        <v>1990</v>
      </c>
      <c r="C5012">
        <f>_xlfn.MAXIFS(Table1[ScheduleWeekWritten],Table1[ScheduleSeason],Table1[[#This Row],[ScheduleSeason]])</f>
        <v>17</v>
      </c>
      <c r="D5012">
        <v>8</v>
      </c>
      <c r="E5012" cm="1">
        <f t="array" ref="E5012">_xlfn.XLOOKUP(Table1[[#This Row],[ScheduleWeekWritten]],Table3[Game],100+Table3[Increase],Table1[[#This Row],[ScheduleWeekWritten]])</f>
        <v>8</v>
      </c>
      <c r="F5012" t="b">
        <v>0</v>
      </c>
      <c r="G5012" t="s">
        <v>140</v>
      </c>
      <c r="H5012">
        <v>7</v>
      </c>
      <c r="I5012">
        <v>27</v>
      </c>
      <c r="J5012" t="s">
        <v>19</v>
      </c>
      <c r="K5012" t="s">
        <v>91</v>
      </c>
      <c r="L5012" t="str">
        <f>_xlfn.XLOOKUP(Table1[[#This Row],[TeamFavoriteID]],Table2[team_id],Table2[team_name],_xlfn.XLOOKUP(Table1[[#This Row],[TeamFavoriteID]],Table2[team_id_pfr],Table2[team_name],"Even"))</f>
        <v>Miami Dolphins</v>
      </c>
      <c r="M5012">
        <v>-2.5</v>
      </c>
      <c r="N5012">
        <f>IF(Table1[[#This Row],[TeamFavorite]]=Table1[[#This Row],[TeamHome]],Table1[[#This Row],[ScoreAway]]-Table1[[#This Row],[ScoreHome]],Table1[[#This Row],[ScoreHome]]-Table1[[#This Row],[ScoreAway]])</f>
        <v>-20</v>
      </c>
      <c r="O5012">
        <f>IF(Table1[[#This Row],[SpreadActual]]&lt;Table1[[#This Row],[SpreadFavorite]],1,0)</f>
        <v>1</v>
      </c>
      <c r="P5012">
        <v>41</v>
      </c>
      <c r="Q5012" t="s">
        <v>141</v>
      </c>
      <c r="R5012" t="b">
        <v>0</v>
      </c>
      <c r="S5012">
        <v>72</v>
      </c>
      <c r="T5012">
        <v>0</v>
      </c>
      <c r="V5012" t="s">
        <v>103</v>
      </c>
    </row>
    <row r="5013" spans="1:22" x14ac:dyDescent="0.2">
      <c r="A5013" s="1">
        <v>33174</v>
      </c>
      <c r="B5013">
        <v>1990</v>
      </c>
      <c r="C5013">
        <f>_xlfn.MAXIFS(Table1[ScheduleWeekWritten],Table1[ScheduleSeason],Table1[[#This Row],[ScheduleSeason]])</f>
        <v>17</v>
      </c>
      <c r="D5013">
        <v>8</v>
      </c>
      <c r="E5013" cm="1">
        <f t="array" ref="E5013">_xlfn.XLOOKUP(Table1[[#This Row],[ScheduleWeekWritten]],Table3[Game],100+Table3[Increase],Table1[[#This Row],[ScheduleWeekWritten]])</f>
        <v>8</v>
      </c>
      <c r="F5013" t="b">
        <v>0</v>
      </c>
      <c r="G5013" t="s">
        <v>115</v>
      </c>
      <c r="H5013">
        <v>10</v>
      </c>
      <c r="I5013">
        <v>27</v>
      </c>
      <c r="J5013" t="s">
        <v>28</v>
      </c>
      <c r="K5013" t="s">
        <v>43</v>
      </c>
      <c r="L5013" t="str">
        <f>_xlfn.XLOOKUP(Table1[[#This Row],[TeamFavoriteID]],Table2[team_id],Table2[team_name],_xlfn.XLOOKUP(Table1[[#This Row],[TeamFavoriteID]],Table2[team_id_pfr],Table2[team_name],"Even"))</f>
        <v>Buffalo Bills</v>
      </c>
      <c r="M5013">
        <v>-6</v>
      </c>
      <c r="N5013">
        <f>IF(Table1[[#This Row],[TeamFavorite]]=Table1[[#This Row],[TeamHome]],Table1[[#This Row],[ScoreAway]]-Table1[[#This Row],[ScoreHome]],Table1[[#This Row],[ScoreHome]]-Table1[[#This Row],[ScoreAway]])</f>
        <v>-17</v>
      </c>
      <c r="O5013">
        <f>IF(Table1[[#This Row],[SpreadActual]]&lt;Table1[[#This Row],[SpreadFavorite]],1,0)</f>
        <v>1</v>
      </c>
      <c r="P5013">
        <v>42</v>
      </c>
      <c r="Q5013" t="s">
        <v>116</v>
      </c>
      <c r="R5013" t="b">
        <v>0</v>
      </c>
      <c r="S5013">
        <v>45</v>
      </c>
      <c r="T5013">
        <v>12</v>
      </c>
      <c r="U5013">
        <v>64</v>
      </c>
    </row>
    <row r="5014" spans="1:22" x14ac:dyDescent="0.2">
      <c r="A5014" s="1">
        <v>33174</v>
      </c>
      <c r="B5014">
        <v>1990</v>
      </c>
      <c r="C5014">
        <f>_xlfn.MAXIFS(Table1[ScheduleWeekWritten],Table1[ScheduleSeason],Table1[[#This Row],[ScheduleSeason]])</f>
        <v>17</v>
      </c>
      <c r="D5014">
        <v>8</v>
      </c>
      <c r="E5014" cm="1">
        <f t="array" ref="E5014">_xlfn.XLOOKUP(Table1[[#This Row],[ScheduleWeekWritten]],Table3[Game],100+Table3[Increase],Table1[[#This Row],[ScheduleWeekWritten]])</f>
        <v>8</v>
      </c>
      <c r="F5014" t="b">
        <v>0</v>
      </c>
      <c r="G5014" t="s">
        <v>95</v>
      </c>
      <c r="H5014">
        <v>10</v>
      </c>
      <c r="I5014">
        <v>27</v>
      </c>
      <c r="J5014" t="s">
        <v>45</v>
      </c>
      <c r="K5014" t="s">
        <v>98</v>
      </c>
      <c r="L5014" t="str">
        <f>_xlfn.XLOOKUP(Table1[[#This Row],[TeamFavoriteID]],Table2[team_id],Table2[team_name],_xlfn.XLOOKUP(Table1[[#This Row],[TeamFavoriteID]],Table2[team_id_pfr],Table2[team_name],"Even"))</f>
        <v>New Orleans Saints</v>
      </c>
      <c r="M5014">
        <v>-5</v>
      </c>
      <c r="N5014">
        <f>IF(Table1[[#This Row],[TeamFavorite]]=Table1[[#This Row],[TeamHome]],Table1[[#This Row],[ScoreAway]]-Table1[[#This Row],[ScoreHome]],Table1[[#This Row],[ScoreHome]]-Table1[[#This Row],[ScoreAway]])</f>
        <v>17</v>
      </c>
      <c r="O5014">
        <f>IF(Table1[[#This Row],[SpreadActual]]&lt;Table1[[#This Row],[SpreadFavorite]],1,0)</f>
        <v>0</v>
      </c>
      <c r="P5014">
        <v>43</v>
      </c>
      <c r="Q5014" t="s">
        <v>124</v>
      </c>
      <c r="R5014" t="b">
        <v>0</v>
      </c>
      <c r="S5014">
        <v>72</v>
      </c>
      <c r="T5014">
        <v>0</v>
      </c>
      <c r="V5014" t="s">
        <v>103</v>
      </c>
    </row>
    <row r="5015" spans="1:22" x14ac:dyDescent="0.2">
      <c r="A5015" s="1">
        <v>33174</v>
      </c>
      <c r="B5015">
        <v>1990</v>
      </c>
      <c r="C5015">
        <f>_xlfn.MAXIFS(Table1[ScheduleWeekWritten],Table1[ScheduleSeason],Table1[[#This Row],[ScheduleSeason]])</f>
        <v>17</v>
      </c>
      <c r="D5015">
        <v>8</v>
      </c>
      <c r="E5015" cm="1">
        <f t="array" ref="E5015">_xlfn.XLOOKUP(Table1[[#This Row],[ScheduleWeekWritten]],Table3[Game],100+Table3[Increase],Table1[[#This Row],[ScheduleWeekWritten]])</f>
        <v>8</v>
      </c>
      <c r="F5015" t="b">
        <v>0</v>
      </c>
      <c r="G5015" t="s">
        <v>50</v>
      </c>
      <c r="H5015">
        <v>21</v>
      </c>
      <c r="I5015">
        <v>10</v>
      </c>
      <c r="J5015" t="s">
        <v>61</v>
      </c>
      <c r="K5015" t="s">
        <v>90</v>
      </c>
      <c r="L5015" t="str">
        <f>_xlfn.XLOOKUP(Table1[[#This Row],[TeamFavoriteID]],Table2[team_id],Table2[team_name],_xlfn.XLOOKUP(Table1[[#This Row],[TeamFavoriteID]],Table2[team_id_pfr],Table2[team_name],"Even"))</f>
        <v>New York Giants</v>
      </c>
      <c r="M5015">
        <v>-3.5</v>
      </c>
      <c r="N5015">
        <f>IF(Table1[[#This Row],[TeamFavorite]]=Table1[[#This Row],[TeamHome]],Table1[[#This Row],[ScoreAway]]-Table1[[#This Row],[ScoreHome]],Table1[[#This Row],[ScoreHome]]-Table1[[#This Row],[ScoreAway]])</f>
        <v>-11</v>
      </c>
      <c r="O5015">
        <f>IF(Table1[[#This Row],[SpreadActual]]&lt;Table1[[#This Row],[SpreadFavorite]],1,0)</f>
        <v>1</v>
      </c>
      <c r="P5015">
        <v>38</v>
      </c>
      <c r="Q5015" t="s">
        <v>126</v>
      </c>
      <c r="R5015" t="b">
        <v>0</v>
      </c>
      <c r="S5015">
        <v>50</v>
      </c>
      <c r="T5015">
        <v>12</v>
      </c>
      <c r="U5015">
        <v>53</v>
      </c>
    </row>
    <row r="5016" spans="1:22" x14ac:dyDescent="0.2">
      <c r="A5016" s="1">
        <v>33174</v>
      </c>
      <c r="B5016">
        <v>1990</v>
      </c>
      <c r="C5016">
        <f>_xlfn.MAXIFS(Table1[ScheduleWeekWritten],Table1[ScheduleSeason],Table1[[#This Row],[ScheduleSeason]])</f>
        <v>17</v>
      </c>
      <c r="D5016">
        <v>8</v>
      </c>
      <c r="E5016" cm="1">
        <f t="array" ref="E5016">_xlfn.XLOOKUP(Table1[[#This Row],[ScheduleWeekWritten]],Table3[Game],100+Table3[Increase],Table1[[#This Row],[ScheduleWeekWritten]])</f>
        <v>8</v>
      </c>
      <c r="F5016" t="b">
        <v>0</v>
      </c>
      <c r="G5016" t="s">
        <v>145</v>
      </c>
      <c r="H5016">
        <v>21</v>
      </c>
      <c r="I5016">
        <v>31</v>
      </c>
      <c r="J5016" t="s">
        <v>46</v>
      </c>
      <c r="K5016" t="s">
        <v>47</v>
      </c>
      <c r="L5016" t="str">
        <f>_xlfn.XLOOKUP(Table1[[#This Row],[TeamFavoriteID]],Table2[team_id],Table2[team_name],_xlfn.XLOOKUP(Table1[[#This Row],[TeamFavoriteID]],Table2[team_id_pfr],Table2[team_name],"Even"))</f>
        <v>Chicago Bears</v>
      </c>
      <c r="M5016">
        <v>-6.5</v>
      </c>
      <c r="N5016">
        <f>IF(Table1[[#This Row],[TeamFavorite]]=Table1[[#This Row],[TeamHome]],Table1[[#This Row],[ScoreAway]]-Table1[[#This Row],[ScoreHome]],Table1[[#This Row],[ScoreHome]]-Table1[[#This Row],[ScoreAway]])</f>
        <v>-10</v>
      </c>
      <c r="O5016">
        <f>IF(Table1[[#This Row],[SpreadActual]]&lt;Table1[[#This Row],[SpreadFavorite]],1,0)</f>
        <v>1</v>
      </c>
      <c r="P5016">
        <v>37</v>
      </c>
      <c r="Q5016" t="s">
        <v>146</v>
      </c>
      <c r="R5016" t="b">
        <v>0</v>
      </c>
      <c r="S5016">
        <v>80</v>
      </c>
      <c r="T5016">
        <v>8</v>
      </c>
      <c r="U5016">
        <v>21</v>
      </c>
    </row>
    <row r="5017" spans="1:22" x14ac:dyDescent="0.2">
      <c r="A5017" s="1">
        <v>33174</v>
      </c>
      <c r="B5017">
        <v>1990</v>
      </c>
      <c r="C5017">
        <f>_xlfn.MAXIFS(Table1[ScheduleWeekWritten],Table1[ScheduleSeason],Table1[[#This Row],[ScheduleSeason]])</f>
        <v>17</v>
      </c>
      <c r="D5017">
        <v>8</v>
      </c>
      <c r="E5017" cm="1">
        <f t="array" ref="E5017">_xlfn.XLOOKUP(Table1[[#This Row],[ScheduleWeekWritten]],Table3[Game],100+Table3[Increase],Table1[[#This Row],[ScheduleWeekWritten]])</f>
        <v>8</v>
      </c>
      <c r="F5017" t="b">
        <v>0</v>
      </c>
      <c r="G5017" t="s">
        <v>27</v>
      </c>
      <c r="H5017">
        <v>41</v>
      </c>
      <c r="I5017">
        <v>10</v>
      </c>
      <c r="J5017" t="s">
        <v>127</v>
      </c>
      <c r="K5017" t="s">
        <v>29</v>
      </c>
      <c r="L5017" t="str">
        <f>_xlfn.XLOOKUP(Table1[[#This Row],[TeamFavoriteID]],Table2[team_id],Table2[team_name],_xlfn.XLOOKUP(Table1[[#This Row],[TeamFavoriteID]],Table2[team_id_pfr],Table2[team_name],"Even"))</f>
        <v>Los Angeles Chargers</v>
      </c>
      <c r="M5017">
        <v>-3.5</v>
      </c>
      <c r="N5017">
        <f>IF(Table1[[#This Row],[TeamFavorite]]=Table1[[#This Row],[TeamHome]],Table1[[#This Row],[ScoreAway]]-Table1[[#This Row],[ScoreHome]],Table1[[#This Row],[ScoreHome]]-Table1[[#This Row],[ScoreAway]])</f>
        <v>31</v>
      </c>
      <c r="O5017">
        <f>IF(Table1[[#This Row],[SpreadActual]]&lt;Table1[[#This Row],[SpreadFavorite]],1,0)</f>
        <v>0</v>
      </c>
      <c r="P5017">
        <v>36</v>
      </c>
      <c r="Q5017" t="s">
        <v>94</v>
      </c>
      <c r="R5017" t="b">
        <v>0</v>
      </c>
      <c r="S5017">
        <v>63</v>
      </c>
      <c r="T5017">
        <v>8</v>
      </c>
      <c r="U5017">
        <v>88</v>
      </c>
    </row>
    <row r="5018" spans="1:22" x14ac:dyDescent="0.2">
      <c r="A5018" s="1">
        <v>33174</v>
      </c>
      <c r="B5018">
        <v>1990</v>
      </c>
      <c r="C5018">
        <f>_xlfn.MAXIFS(Table1[ScheduleWeekWritten],Table1[ScheduleSeason],Table1[[#This Row],[ScheduleSeason]])</f>
        <v>17</v>
      </c>
      <c r="D5018">
        <v>8</v>
      </c>
      <c r="E5018" cm="1">
        <f t="array" ref="E5018">_xlfn.XLOOKUP(Table1[[#This Row],[ScheduleWeekWritten]],Table3[Game],100+Table3[Increase],Table1[[#This Row],[ScheduleWeekWritten]])</f>
        <v>8</v>
      </c>
      <c r="F5018" t="b">
        <v>0</v>
      </c>
      <c r="G5018" t="s">
        <v>53</v>
      </c>
      <c r="H5018">
        <v>20</v>
      </c>
      <c r="I5018">
        <v>17</v>
      </c>
      <c r="J5018" t="s">
        <v>62</v>
      </c>
      <c r="K5018" t="s">
        <v>87</v>
      </c>
      <c r="L5018" t="str">
        <f>_xlfn.XLOOKUP(Table1[[#This Row],[TeamFavoriteID]],Table2[team_id],Table2[team_name],_xlfn.XLOOKUP(Table1[[#This Row],[TeamFavoriteID]],Table2[team_id_pfr],Table2[team_name],"Even"))</f>
        <v>San Francisco 49ers</v>
      </c>
      <c r="M5018">
        <v>-13</v>
      </c>
      <c r="N5018">
        <f>IF(Table1[[#This Row],[TeamFavorite]]=Table1[[#This Row],[TeamHome]],Table1[[#This Row],[ScoreAway]]-Table1[[#This Row],[ScoreHome]],Table1[[#This Row],[ScoreHome]]-Table1[[#This Row],[ScoreAway]])</f>
        <v>-3</v>
      </c>
      <c r="O5018">
        <f>IF(Table1[[#This Row],[SpreadActual]]&lt;Table1[[#This Row],[SpreadFavorite]],1,0)</f>
        <v>0</v>
      </c>
      <c r="P5018">
        <v>42</v>
      </c>
      <c r="Q5018" t="s">
        <v>118</v>
      </c>
      <c r="R5018" t="b">
        <v>0</v>
      </c>
      <c r="S5018">
        <v>59</v>
      </c>
      <c r="T5018">
        <v>11</v>
      </c>
      <c r="U5018">
        <v>76</v>
      </c>
    </row>
    <row r="5019" spans="1:22" x14ac:dyDescent="0.2">
      <c r="A5019" s="1">
        <v>33175</v>
      </c>
      <c r="B5019">
        <v>1990</v>
      </c>
      <c r="C5019">
        <f>_xlfn.MAXIFS(Table1[ScheduleWeekWritten],Table1[ScheduleSeason],Table1[[#This Row],[ScheduleSeason]])</f>
        <v>17</v>
      </c>
      <c r="D5019">
        <v>8</v>
      </c>
      <c r="E5019" cm="1">
        <f t="array" ref="E5019">_xlfn.XLOOKUP(Table1[[#This Row],[ScheduleWeekWritten]],Table3[Game],100+Table3[Increase],Table1[[#This Row],[ScheduleWeekWritten]])</f>
        <v>8</v>
      </c>
      <c r="F5019" t="b">
        <v>0</v>
      </c>
      <c r="G5019" t="s">
        <v>49</v>
      </c>
      <c r="H5019">
        <v>41</v>
      </c>
      <c r="I5019">
        <v>10</v>
      </c>
      <c r="J5019" t="s">
        <v>39</v>
      </c>
      <c r="K5019" t="s">
        <v>51</v>
      </c>
      <c r="L5019" t="str">
        <f>_xlfn.XLOOKUP(Table1[[#This Row],[TeamFavoriteID]],Table2[team_id],Table2[team_name],_xlfn.XLOOKUP(Table1[[#This Row],[TeamFavoriteID]],Table2[team_id_pfr],Table2[team_name],"Even"))</f>
        <v>Pittsburgh Steelers</v>
      </c>
      <c r="M5019">
        <v>-1</v>
      </c>
      <c r="N5019">
        <f>IF(Table1[[#This Row],[TeamFavorite]]=Table1[[#This Row],[TeamHome]],Table1[[#This Row],[ScoreAway]]-Table1[[#This Row],[ScoreHome]],Table1[[#This Row],[ScoreHome]]-Table1[[#This Row],[ScoreAway]])</f>
        <v>-31</v>
      </c>
      <c r="O5019">
        <f>IF(Table1[[#This Row],[SpreadActual]]&lt;Table1[[#This Row],[SpreadFavorite]],1,0)</f>
        <v>1</v>
      </c>
      <c r="P5019">
        <v>44</v>
      </c>
      <c r="Q5019" t="s">
        <v>113</v>
      </c>
      <c r="R5019" t="b">
        <v>0</v>
      </c>
      <c r="S5019">
        <v>42</v>
      </c>
      <c r="T5019">
        <v>10</v>
      </c>
      <c r="U5019">
        <v>54</v>
      </c>
    </row>
    <row r="5020" spans="1:22" x14ac:dyDescent="0.2">
      <c r="A5020" s="1">
        <v>33181</v>
      </c>
      <c r="B5020">
        <v>1990</v>
      </c>
      <c r="C5020">
        <f>_xlfn.MAXIFS(Table1[ScheduleWeekWritten],Table1[ScheduleSeason],Table1[[#This Row],[ScheduleSeason]])</f>
        <v>17</v>
      </c>
      <c r="D5020">
        <v>9</v>
      </c>
      <c r="E5020" cm="1">
        <f t="array" ref="E5020">_xlfn.XLOOKUP(Table1[[#This Row],[ScheduleWeekWritten]],Table3[Game],100+Table3[Increase],Table1[[#This Row],[ScheduleWeekWritten]])</f>
        <v>9</v>
      </c>
      <c r="F5020" t="b">
        <v>0</v>
      </c>
      <c r="G5020" t="s">
        <v>101</v>
      </c>
      <c r="H5020">
        <v>7</v>
      </c>
      <c r="I5020">
        <v>21</v>
      </c>
      <c r="J5020" t="s">
        <v>95</v>
      </c>
      <c r="K5020" t="s">
        <v>104</v>
      </c>
      <c r="L5020" t="str">
        <f>_xlfn.XLOOKUP(Table1[[#This Row],[TeamFavoriteID]],Table2[team_id],Table2[team_name],_xlfn.XLOOKUP(Table1[[#This Row],[TeamFavoriteID]],Table2[team_id_pfr],Table2[team_name],"Even"))</f>
        <v>Cincinnati Bengals</v>
      </c>
      <c r="M5020">
        <v>-7</v>
      </c>
      <c r="N5020">
        <f>IF(Table1[[#This Row],[TeamFavorite]]=Table1[[#This Row],[TeamHome]],Table1[[#This Row],[ScoreAway]]-Table1[[#This Row],[ScoreHome]],Table1[[#This Row],[ScoreHome]]-Table1[[#This Row],[ScoreAway]])</f>
        <v>14</v>
      </c>
      <c r="O5020">
        <f>IF(Table1[[#This Row],[SpreadActual]]&lt;Table1[[#This Row],[SpreadFavorite]],1,0)</f>
        <v>0</v>
      </c>
      <c r="P5020">
        <v>44</v>
      </c>
      <c r="Q5020" t="s">
        <v>111</v>
      </c>
      <c r="R5020" t="b">
        <v>0</v>
      </c>
      <c r="S5020">
        <v>61</v>
      </c>
      <c r="T5020">
        <v>12</v>
      </c>
      <c r="U5020">
        <v>64</v>
      </c>
    </row>
    <row r="5021" spans="1:22" x14ac:dyDescent="0.2">
      <c r="A5021" s="1">
        <v>33181</v>
      </c>
      <c r="B5021">
        <v>1990</v>
      </c>
      <c r="C5021">
        <f>_xlfn.MAXIFS(Table1[ScheduleWeekWritten],Table1[ScheduleSeason],Table1[[#This Row],[ScheduleSeason]])</f>
        <v>17</v>
      </c>
      <c r="D5021">
        <v>9</v>
      </c>
      <c r="E5021" cm="1">
        <f t="array" ref="E5021">_xlfn.XLOOKUP(Table1[[#This Row],[ScheduleWeekWritten]],Table3[Game],100+Table3[Increase],Table1[[#This Row],[ScheduleWeekWritten]])</f>
        <v>9</v>
      </c>
      <c r="F5021" t="b">
        <v>0</v>
      </c>
      <c r="G5021" t="s">
        <v>62</v>
      </c>
      <c r="H5021">
        <v>0</v>
      </c>
      <c r="I5021">
        <v>42</v>
      </c>
      <c r="J5021" t="s">
        <v>28</v>
      </c>
      <c r="K5021" t="s">
        <v>43</v>
      </c>
      <c r="L5021" t="str">
        <f>_xlfn.XLOOKUP(Table1[[#This Row],[TeamFavoriteID]],Table2[team_id],Table2[team_name],_xlfn.XLOOKUP(Table1[[#This Row],[TeamFavoriteID]],Table2[team_id_pfr],Table2[team_name],"Even"))</f>
        <v>Buffalo Bills</v>
      </c>
      <c r="M5021">
        <v>-3</v>
      </c>
      <c r="N5021">
        <f>IF(Table1[[#This Row],[TeamFavorite]]=Table1[[#This Row],[TeamHome]],Table1[[#This Row],[ScoreAway]]-Table1[[#This Row],[ScoreHome]],Table1[[#This Row],[ScoreHome]]-Table1[[#This Row],[ScoreAway]])</f>
        <v>-42</v>
      </c>
      <c r="O5021">
        <f>IF(Table1[[#This Row],[SpreadActual]]&lt;Table1[[#This Row],[SpreadFavorite]],1,0)</f>
        <v>1</v>
      </c>
      <c r="P5021">
        <v>39</v>
      </c>
      <c r="Q5021" t="s">
        <v>66</v>
      </c>
      <c r="R5021" t="b">
        <v>0</v>
      </c>
      <c r="S5021">
        <v>58</v>
      </c>
      <c r="T5021">
        <v>12</v>
      </c>
      <c r="U5021">
        <v>68</v>
      </c>
    </row>
    <row r="5022" spans="1:22" x14ac:dyDescent="0.2">
      <c r="A5022" s="1">
        <v>33181</v>
      </c>
      <c r="B5022">
        <v>1990</v>
      </c>
      <c r="C5022">
        <f>_xlfn.MAXIFS(Table1[ScheduleWeekWritten],Table1[ScheduleSeason],Table1[[#This Row],[ScheduleSeason]])</f>
        <v>17</v>
      </c>
      <c r="D5022">
        <v>9</v>
      </c>
      <c r="E5022" cm="1">
        <f t="array" ref="E5022">_xlfn.XLOOKUP(Table1[[#This Row],[ScheduleWeekWritten]],Table3[Game],100+Table3[Increase],Table1[[#This Row],[ScheduleWeekWritten]])</f>
        <v>9</v>
      </c>
      <c r="F5022" t="b">
        <v>0</v>
      </c>
      <c r="G5022" t="s">
        <v>45</v>
      </c>
      <c r="H5022">
        <v>38</v>
      </c>
      <c r="I5022">
        <v>41</v>
      </c>
      <c r="J5022" t="s">
        <v>61</v>
      </c>
      <c r="K5022" t="s">
        <v>85</v>
      </c>
      <c r="L5022" t="str">
        <f>_xlfn.XLOOKUP(Table1[[#This Row],[TeamFavoriteID]],Table2[team_id],Table2[team_name],_xlfn.XLOOKUP(Table1[[#This Row],[TeamFavoriteID]],Table2[team_id_pfr],Table2[team_name],"Even"))</f>
        <v>Washington Commanders</v>
      </c>
      <c r="M5022">
        <v>-3</v>
      </c>
      <c r="N5022">
        <f>IF(Table1[[#This Row],[TeamFavorite]]=Table1[[#This Row],[TeamHome]],Table1[[#This Row],[ScoreAway]]-Table1[[#This Row],[ScoreHome]],Table1[[#This Row],[ScoreHome]]-Table1[[#This Row],[ScoreAway]])</f>
        <v>-3</v>
      </c>
      <c r="O5022">
        <f>IF(Table1[[#This Row],[SpreadActual]]&lt;Table1[[#This Row],[SpreadFavorite]],1,0)</f>
        <v>0</v>
      </c>
      <c r="P5022">
        <v>43</v>
      </c>
      <c r="Q5022" t="s">
        <v>125</v>
      </c>
      <c r="R5022" t="b">
        <v>0</v>
      </c>
      <c r="S5022">
        <v>72</v>
      </c>
      <c r="T5022">
        <v>0</v>
      </c>
      <c r="V5022" t="s">
        <v>103</v>
      </c>
    </row>
    <row r="5023" spans="1:22" x14ac:dyDescent="0.2">
      <c r="A5023" s="1">
        <v>33181</v>
      </c>
      <c r="B5023">
        <v>1990</v>
      </c>
      <c r="C5023">
        <f>_xlfn.MAXIFS(Table1[ScheduleWeekWritten],Table1[ScheduleSeason],Table1[[#This Row],[ScheduleSeason]])</f>
        <v>17</v>
      </c>
      <c r="D5023">
        <v>9</v>
      </c>
      <c r="E5023" cm="1">
        <f t="array" ref="E5023">_xlfn.XLOOKUP(Table1[[#This Row],[ScheduleWeekWritten]],Table3[Game],100+Table3[Increase],Table1[[#This Row],[ScheduleWeekWritten]])</f>
        <v>9</v>
      </c>
      <c r="F5023" t="b">
        <v>0</v>
      </c>
      <c r="G5023" t="s">
        <v>33</v>
      </c>
      <c r="H5023">
        <v>20</v>
      </c>
      <c r="I5023">
        <v>24</v>
      </c>
      <c r="J5023" t="s">
        <v>53</v>
      </c>
      <c r="K5023" t="s">
        <v>87</v>
      </c>
      <c r="L5023" t="str">
        <f>_xlfn.XLOOKUP(Table1[[#This Row],[TeamFavoriteID]],Table2[team_id],Table2[team_name],_xlfn.XLOOKUP(Table1[[#This Row],[TeamFavoriteID]],Table2[team_id_pfr],Table2[team_name],"Even"))</f>
        <v>San Francisco 49ers</v>
      </c>
      <c r="M5023">
        <v>-7</v>
      </c>
      <c r="N5023">
        <f>IF(Table1[[#This Row],[TeamFavorite]]=Table1[[#This Row],[TeamHome]],Table1[[#This Row],[ScoreAway]]-Table1[[#This Row],[ScoreHome]],Table1[[#This Row],[ScoreHome]]-Table1[[#This Row],[ScoreAway]])</f>
        <v>-4</v>
      </c>
      <c r="O5023">
        <f>IF(Table1[[#This Row],[SpreadActual]]&lt;Table1[[#This Row],[SpreadFavorite]],1,0)</f>
        <v>0</v>
      </c>
      <c r="P5023">
        <v>43</v>
      </c>
      <c r="Q5023" t="s">
        <v>82</v>
      </c>
      <c r="R5023" t="b">
        <v>0</v>
      </c>
      <c r="S5023">
        <v>38</v>
      </c>
      <c r="T5023">
        <v>10</v>
      </c>
      <c r="U5023">
        <v>77</v>
      </c>
    </row>
    <row r="5024" spans="1:22" x14ac:dyDescent="0.2">
      <c r="A5024" s="1">
        <v>33181</v>
      </c>
      <c r="B5024">
        <v>1990</v>
      </c>
      <c r="C5024">
        <f>_xlfn.MAXIFS(Table1[ScheduleWeekWritten],Table1[ScheduleSeason],Table1[[#This Row],[ScheduleSeason]])</f>
        <v>17</v>
      </c>
      <c r="D5024">
        <v>9</v>
      </c>
      <c r="E5024" cm="1">
        <f t="array" ref="E5024">_xlfn.XLOOKUP(Table1[[#This Row],[ScheduleWeekWritten]],Table3[Game],100+Table3[Increase],Table1[[#This Row],[ScheduleWeekWritten]])</f>
        <v>9</v>
      </c>
      <c r="F5024" t="b">
        <v>0</v>
      </c>
      <c r="G5024" t="s">
        <v>42</v>
      </c>
      <c r="H5024">
        <v>9</v>
      </c>
      <c r="I5024">
        <v>7</v>
      </c>
      <c r="J5024" t="s">
        <v>138</v>
      </c>
      <c r="K5024" t="s">
        <v>75</v>
      </c>
      <c r="L5024" t="str">
        <f>_xlfn.XLOOKUP(Table1[[#This Row],[TeamFavoriteID]],Table2[team_id],Table2[team_name],_xlfn.XLOOKUP(Table1[[#This Row],[TeamFavoriteID]],Table2[team_id_pfr],Table2[team_name],"Even"))</f>
        <v>Kansas City Chiefs</v>
      </c>
      <c r="M5024">
        <v>-2</v>
      </c>
      <c r="N5024">
        <f>IF(Table1[[#This Row],[TeamFavorite]]=Table1[[#This Row],[TeamHome]],Table1[[#This Row],[ScoreAway]]-Table1[[#This Row],[ScoreHome]],Table1[[#This Row],[ScoreHome]]-Table1[[#This Row],[ScoreAway]])</f>
        <v>-2</v>
      </c>
      <c r="O5024">
        <f>IF(Table1[[#This Row],[SpreadActual]]&lt;Table1[[#This Row],[SpreadFavorite]],1,0)</f>
        <v>0</v>
      </c>
      <c r="P5024">
        <v>38</v>
      </c>
      <c r="Q5024" t="s">
        <v>117</v>
      </c>
      <c r="R5024" t="b">
        <v>0</v>
      </c>
      <c r="S5024">
        <v>36</v>
      </c>
      <c r="T5024">
        <v>22</v>
      </c>
      <c r="U5024">
        <v>89</v>
      </c>
    </row>
    <row r="5025" spans="1:22" x14ac:dyDescent="0.2">
      <c r="A5025" s="1">
        <v>33181</v>
      </c>
      <c r="B5025">
        <v>1990</v>
      </c>
      <c r="C5025">
        <f>_xlfn.MAXIFS(Table1[ScheduleWeekWritten],Table1[ScheduleSeason],Table1[[#This Row],[ScheduleSeason]])</f>
        <v>17</v>
      </c>
      <c r="D5025">
        <v>9</v>
      </c>
      <c r="E5025" cm="1">
        <f t="array" ref="E5025">_xlfn.XLOOKUP(Table1[[#This Row],[ScheduleWeekWritten]],Table3[Game],100+Table3[Increase],Table1[[#This Row],[ScheduleWeekWritten]])</f>
        <v>9</v>
      </c>
      <c r="F5025" t="b">
        <v>0</v>
      </c>
      <c r="G5025" t="s">
        <v>39</v>
      </c>
      <c r="H5025">
        <v>17</v>
      </c>
      <c r="I5025">
        <v>13</v>
      </c>
      <c r="J5025" t="s">
        <v>23</v>
      </c>
      <c r="K5025" t="s">
        <v>40</v>
      </c>
      <c r="L5025" t="str">
        <f>_xlfn.XLOOKUP(Table1[[#This Row],[TeamFavoriteID]],Table2[team_id],Table2[team_name],_xlfn.XLOOKUP(Table1[[#This Row],[TeamFavoriteID]],Table2[team_id_pfr],Table2[team_name],"Even"))</f>
        <v>Los Angeles Rams</v>
      </c>
      <c r="M5025">
        <v>-4</v>
      </c>
      <c r="N5025">
        <f>IF(Table1[[#This Row],[TeamFavorite]]=Table1[[#This Row],[TeamHome]],Table1[[#This Row],[ScoreAway]]-Table1[[#This Row],[ScoreHome]],Table1[[#This Row],[ScoreHome]]-Table1[[#This Row],[ScoreAway]])</f>
        <v>-4</v>
      </c>
      <c r="O5025">
        <f>IF(Table1[[#This Row],[SpreadActual]]&lt;Table1[[#This Row],[SpreadFavorite]],1,0)</f>
        <v>0</v>
      </c>
      <c r="P5025">
        <v>51</v>
      </c>
      <c r="Q5025" t="s">
        <v>135</v>
      </c>
      <c r="R5025" t="b">
        <v>0</v>
      </c>
      <c r="S5025">
        <v>62</v>
      </c>
      <c r="T5025">
        <v>8</v>
      </c>
      <c r="U5025">
        <v>42</v>
      </c>
    </row>
    <row r="5026" spans="1:22" x14ac:dyDescent="0.2">
      <c r="A5026" s="1">
        <v>33181</v>
      </c>
      <c r="B5026">
        <v>1990</v>
      </c>
      <c r="C5026">
        <f>_xlfn.MAXIFS(Table1[ScheduleWeekWritten],Table1[ScheduleSeason],Table1[[#This Row],[ScheduleSeason]])</f>
        <v>17</v>
      </c>
      <c r="D5026">
        <v>9</v>
      </c>
      <c r="E5026" cm="1">
        <f t="array" ref="E5026">_xlfn.XLOOKUP(Table1[[#This Row],[ScheduleWeekWritten]],Table3[Game],100+Table3[Increase],Table1[[#This Row],[ScheduleWeekWritten]])</f>
        <v>9</v>
      </c>
      <c r="F5026" t="b">
        <v>0</v>
      </c>
      <c r="G5026" t="s">
        <v>19</v>
      </c>
      <c r="H5026">
        <v>23</v>
      </c>
      <c r="I5026">
        <v>3</v>
      </c>
      <c r="J5026" t="s">
        <v>145</v>
      </c>
      <c r="K5026" t="s">
        <v>91</v>
      </c>
      <c r="L5026" t="str">
        <f>_xlfn.XLOOKUP(Table1[[#This Row],[TeamFavoriteID]],Table2[team_id],Table2[team_name],_xlfn.XLOOKUP(Table1[[#This Row],[TeamFavoriteID]],Table2[team_id_pfr],Table2[team_name],"Even"))</f>
        <v>Miami Dolphins</v>
      </c>
      <c r="M5026">
        <v>-9.5</v>
      </c>
      <c r="N5026">
        <f>IF(Table1[[#This Row],[TeamFavorite]]=Table1[[#This Row],[TeamHome]],Table1[[#This Row],[ScoreAway]]-Table1[[#This Row],[ScoreHome]],Table1[[#This Row],[ScoreHome]]-Table1[[#This Row],[ScoreAway]])</f>
        <v>-20</v>
      </c>
      <c r="O5026">
        <f>IF(Table1[[#This Row],[SpreadActual]]&lt;Table1[[#This Row],[SpreadFavorite]],1,0)</f>
        <v>1</v>
      </c>
      <c r="P5026">
        <v>39</v>
      </c>
      <c r="Q5026" t="s">
        <v>143</v>
      </c>
      <c r="R5026" t="b">
        <v>0</v>
      </c>
      <c r="S5026">
        <v>77</v>
      </c>
      <c r="T5026">
        <v>11</v>
      </c>
      <c r="U5026">
        <v>67</v>
      </c>
    </row>
    <row r="5027" spans="1:22" x14ac:dyDescent="0.2">
      <c r="A5027" s="1">
        <v>33181</v>
      </c>
      <c r="B5027">
        <v>1990</v>
      </c>
      <c r="C5027">
        <f>_xlfn.MAXIFS(Table1[ScheduleWeekWritten],Table1[ScheduleSeason],Table1[[#This Row],[ScheduleSeason]])</f>
        <v>17</v>
      </c>
      <c r="D5027">
        <v>9</v>
      </c>
      <c r="E5027" cm="1">
        <f t="array" ref="E5027">_xlfn.XLOOKUP(Table1[[#This Row],[ScheduleWeekWritten]],Table3[Game],100+Table3[Increase],Table1[[#This Row],[ScheduleWeekWritten]])</f>
        <v>9</v>
      </c>
      <c r="F5027" t="b">
        <v>0</v>
      </c>
      <c r="G5027" t="s">
        <v>54</v>
      </c>
      <c r="H5027">
        <v>27</v>
      </c>
      <c r="I5027">
        <v>22</v>
      </c>
      <c r="J5027" t="s">
        <v>24</v>
      </c>
      <c r="K5027" t="s">
        <v>88</v>
      </c>
      <c r="L5027" t="str">
        <f>_xlfn.XLOOKUP(Table1[[#This Row],[TeamFavoriteID]],Table2[team_id],Table2[team_name],_xlfn.XLOOKUP(Table1[[#This Row],[TeamFavoriteID]],Table2[team_id_pfr],Table2[team_name],"Even"))</f>
        <v>Denver Broncos</v>
      </c>
      <c r="M5027">
        <v>-1</v>
      </c>
      <c r="N5027">
        <f>IF(Table1[[#This Row],[TeamFavorite]]=Table1[[#This Row],[TeamHome]],Table1[[#This Row],[ScoreAway]]-Table1[[#This Row],[ScoreHome]],Table1[[#This Row],[ScoreHome]]-Table1[[#This Row],[ScoreAway]])</f>
        <v>5</v>
      </c>
      <c r="O5027">
        <f>IF(Table1[[#This Row],[SpreadActual]]&lt;Table1[[#This Row],[SpreadFavorite]],1,0)</f>
        <v>0</v>
      </c>
      <c r="P5027">
        <v>44</v>
      </c>
      <c r="Q5027" t="s">
        <v>137</v>
      </c>
      <c r="R5027" t="b">
        <v>0</v>
      </c>
      <c r="S5027">
        <v>72</v>
      </c>
      <c r="T5027">
        <v>0</v>
      </c>
      <c r="V5027" t="s">
        <v>103</v>
      </c>
    </row>
    <row r="5028" spans="1:22" x14ac:dyDescent="0.2">
      <c r="A5028" s="1">
        <v>33181</v>
      </c>
      <c r="B5028">
        <v>1990</v>
      </c>
      <c r="C5028">
        <f>_xlfn.MAXIFS(Table1[ScheduleWeekWritten],Table1[ScheduleSeason],Table1[[#This Row],[ScheduleSeason]])</f>
        <v>17</v>
      </c>
      <c r="D5028">
        <v>9</v>
      </c>
      <c r="E5028" cm="1">
        <f t="array" ref="E5028">_xlfn.XLOOKUP(Table1[[#This Row],[ScheduleWeekWritten]],Table3[Game],100+Table3[Increase],Table1[[#This Row],[ScheduleWeekWritten]])</f>
        <v>9</v>
      </c>
      <c r="F5028" t="b">
        <v>0</v>
      </c>
      <c r="G5028" t="s">
        <v>31</v>
      </c>
      <c r="H5028">
        <v>24</v>
      </c>
      <c r="I5028">
        <v>9</v>
      </c>
      <c r="J5028" t="s">
        <v>67</v>
      </c>
      <c r="K5028" t="s">
        <v>32</v>
      </c>
      <c r="L5028" t="str">
        <f>_xlfn.XLOOKUP(Table1[[#This Row],[TeamFavoriteID]],Table2[team_id],Table2[team_name],_xlfn.XLOOKUP(Table1[[#This Row],[TeamFavoriteID]],Table2[team_id_pfr],Table2[team_name],"Even"))</f>
        <v>New York Jets</v>
      </c>
      <c r="M5028">
        <v>-4.5</v>
      </c>
      <c r="N5028">
        <f>IF(Table1[[#This Row],[TeamFavorite]]=Table1[[#This Row],[TeamHome]],Table1[[#This Row],[ScoreAway]]-Table1[[#This Row],[ScoreHome]],Table1[[#This Row],[ScoreHome]]-Table1[[#This Row],[ScoreAway]])</f>
        <v>-15</v>
      </c>
      <c r="O5028">
        <f>IF(Table1[[#This Row],[SpreadActual]]&lt;Table1[[#This Row],[SpreadFavorite]],1,0)</f>
        <v>1</v>
      </c>
      <c r="P5028">
        <v>38</v>
      </c>
      <c r="Q5028" t="s">
        <v>126</v>
      </c>
      <c r="R5028" t="b">
        <v>0</v>
      </c>
      <c r="S5028">
        <v>67</v>
      </c>
      <c r="T5028">
        <v>11</v>
      </c>
      <c r="U5028">
        <v>50</v>
      </c>
    </row>
    <row r="5029" spans="1:22" x14ac:dyDescent="0.2">
      <c r="A5029" s="1">
        <v>33181</v>
      </c>
      <c r="B5029">
        <v>1990</v>
      </c>
      <c r="C5029">
        <f>_xlfn.MAXIFS(Table1[ScheduleWeekWritten],Table1[ScheduleSeason],Table1[[#This Row],[ScheduleSeason]])</f>
        <v>17</v>
      </c>
      <c r="D5029">
        <v>9</v>
      </c>
      <c r="E5029" cm="1">
        <f t="array" ref="E5029">_xlfn.XLOOKUP(Table1[[#This Row],[ScheduleWeekWritten]],Table3[Game],100+Table3[Increase],Table1[[#This Row],[ScheduleWeekWritten]])</f>
        <v>9</v>
      </c>
      <c r="F5029" t="b">
        <v>0</v>
      </c>
      <c r="G5029" t="s">
        <v>58</v>
      </c>
      <c r="H5029">
        <v>48</v>
      </c>
      <c r="I5029">
        <v>20</v>
      </c>
      <c r="J5029" t="s">
        <v>115</v>
      </c>
      <c r="K5029" t="s">
        <v>77</v>
      </c>
      <c r="L5029" t="str">
        <f>_xlfn.XLOOKUP(Table1[[#This Row],[TeamFavoriteID]],Table2[team_id],Table2[team_name],_xlfn.XLOOKUP(Table1[[#This Row],[TeamFavoriteID]],Table2[team_id_pfr],Table2[team_name],"Even"))</f>
        <v>Philadelphia Eagles</v>
      </c>
      <c r="M5029">
        <v>-9</v>
      </c>
      <c r="N5029">
        <f>IF(Table1[[#This Row],[TeamFavorite]]=Table1[[#This Row],[TeamHome]],Table1[[#This Row],[ScoreAway]]-Table1[[#This Row],[ScoreHome]],Table1[[#This Row],[ScoreHome]]-Table1[[#This Row],[ScoreAway]])</f>
        <v>-28</v>
      </c>
      <c r="O5029">
        <f>IF(Table1[[#This Row],[SpreadActual]]&lt;Table1[[#This Row],[SpreadFavorite]],1,0)</f>
        <v>1</v>
      </c>
      <c r="P5029">
        <v>38</v>
      </c>
      <c r="Q5029" t="s">
        <v>112</v>
      </c>
      <c r="R5029" t="b">
        <v>0</v>
      </c>
      <c r="S5029">
        <v>60</v>
      </c>
      <c r="T5029">
        <v>8</v>
      </c>
      <c r="U5029">
        <v>78</v>
      </c>
    </row>
    <row r="5030" spans="1:22" x14ac:dyDescent="0.2">
      <c r="A5030" s="1">
        <v>33181</v>
      </c>
      <c r="B5030">
        <v>1990</v>
      </c>
      <c r="C5030">
        <f>_xlfn.MAXIFS(Table1[ScheduleWeekWritten],Table1[ScheduleSeason],Table1[[#This Row],[ScheduleSeason]])</f>
        <v>17</v>
      </c>
      <c r="D5030">
        <v>9</v>
      </c>
      <c r="E5030" cm="1">
        <f t="array" ref="E5030">_xlfn.XLOOKUP(Table1[[#This Row],[ScheduleWeekWritten]],Table3[Game],100+Table3[Increase],Table1[[#This Row],[ScheduleWeekWritten]])</f>
        <v>9</v>
      </c>
      <c r="F5030" t="b">
        <v>0</v>
      </c>
      <c r="G5030" t="s">
        <v>49</v>
      </c>
      <c r="H5030">
        <v>21</v>
      </c>
      <c r="I5030">
        <v>9</v>
      </c>
      <c r="J5030" t="s">
        <v>38</v>
      </c>
      <c r="K5030" t="s">
        <v>51</v>
      </c>
      <c r="L5030" t="str">
        <f>_xlfn.XLOOKUP(Table1[[#This Row],[TeamFavoriteID]],Table2[team_id],Table2[team_name],_xlfn.XLOOKUP(Table1[[#This Row],[TeamFavoriteID]],Table2[team_id_pfr],Table2[team_name],"Even"))</f>
        <v>Pittsburgh Steelers</v>
      </c>
      <c r="M5030">
        <v>-4</v>
      </c>
      <c r="N5030">
        <f>IF(Table1[[#This Row],[TeamFavorite]]=Table1[[#This Row],[TeamHome]],Table1[[#This Row],[ScoreAway]]-Table1[[#This Row],[ScoreHome]],Table1[[#This Row],[ScoreHome]]-Table1[[#This Row],[ScoreAway]])</f>
        <v>-12</v>
      </c>
      <c r="O5030">
        <f>IF(Table1[[#This Row],[SpreadActual]]&lt;Table1[[#This Row],[SpreadFavorite]],1,0)</f>
        <v>1</v>
      </c>
      <c r="P5030">
        <v>44</v>
      </c>
      <c r="Q5030" t="s">
        <v>113</v>
      </c>
      <c r="R5030" t="b">
        <v>0</v>
      </c>
      <c r="S5030">
        <v>58</v>
      </c>
      <c r="T5030">
        <v>8</v>
      </c>
      <c r="U5030">
        <v>60</v>
      </c>
    </row>
    <row r="5031" spans="1:22" x14ac:dyDescent="0.2">
      <c r="A5031" s="1">
        <v>33181</v>
      </c>
      <c r="B5031">
        <v>1990</v>
      </c>
      <c r="C5031">
        <f>_xlfn.MAXIFS(Table1[ScheduleWeekWritten],Table1[ScheduleSeason],Table1[[#This Row],[ScheduleSeason]])</f>
        <v>17</v>
      </c>
      <c r="D5031">
        <v>9</v>
      </c>
      <c r="E5031" cm="1">
        <f t="array" ref="E5031">_xlfn.XLOOKUP(Table1[[#This Row],[ScheduleWeekWritten]],Table3[Game],100+Table3[Increase],Table1[[#This Row],[ScheduleWeekWritten]])</f>
        <v>9</v>
      </c>
      <c r="F5031" t="b">
        <v>0</v>
      </c>
      <c r="G5031" t="s">
        <v>128</v>
      </c>
      <c r="H5031">
        <v>14</v>
      </c>
      <c r="I5031">
        <v>31</v>
      </c>
      <c r="J5031" t="s">
        <v>27</v>
      </c>
      <c r="K5031" t="s">
        <v>132</v>
      </c>
      <c r="L5031" t="str">
        <f>_xlfn.XLOOKUP(Table1[[#This Row],[TeamFavoriteID]],Table2[team_id],Table2[team_name],_xlfn.XLOOKUP(Table1[[#This Row],[TeamFavoriteID]],Table2[team_id_pfr],Table2[team_name],"Even"))</f>
        <v>Seattle Seahawks</v>
      </c>
      <c r="M5031">
        <v>-5</v>
      </c>
      <c r="N5031">
        <f>IF(Table1[[#This Row],[TeamFavorite]]=Table1[[#This Row],[TeamHome]],Table1[[#This Row],[ScoreAway]]-Table1[[#This Row],[ScoreHome]],Table1[[#This Row],[ScoreHome]]-Table1[[#This Row],[ScoreAway]])</f>
        <v>17</v>
      </c>
      <c r="O5031">
        <f>IF(Table1[[#This Row],[SpreadActual]]&lt;Table1[[#This Row],[SpreadFavorite]],1,0)</f>
        <v>0</v>
      </c>
      <c r="P5031">
        <v>39</v>
      </c>
      <c r="Q5031" t="s">
        <v>129</v>
      </c>
      <c r="R5031" t="b">
        <v>0</v>
      </c>
      <c r="S5031">
        <v>72</v>
      </c>
      <c r="T5031">
        <v>0</v>
      </c>
      <c r="V5031" t="s">
        <v>103</v>
      </c>
    </row>
    <row r="5032" spans="1:22" x14ac:dyDescent="0.2">
      <c r="A5032" s="1">
        <v>33181</v>
      </c>
      <c r="B5032">
        <v>1990</v>
      </c>
      <c r="C5032">
        <f>_xlfn.MAXIFS(Table1[ScheduleWeekWritten],Table1[ScheduleSeason],Table1[[#This Row],[ScheduleSeason]])</f>
        <v>17</v>
      </c>
      <c r="D5032">
        <v>9</v>
      </c>
      <c r="E5032" cm="1">
        <f t="array" ref="E5032">_xlfn.XLOOKUP(Table1[[#This Row],[ScheduleWeekWritten]],Table3[Game],100+Table3[Increase],Table1[[#This Row],[ScheduleWeekWritten]])</f>
        <v>9</v>
      </c>
      <c r="F5032" t="b">
        <v>0</v>
      </c>
      <c r="G5032" t="s">
        <v>127</v>
      </c>
      <c r="H5032">
        <v>6</v>
      </c>
      <c r="I5032">
        <v>26</v>
      </c>
      <c r="J5032" t="s">
        <v>46</v>
      </c>
      <c r="K5032" t="s">
        <v>47</v>
      </c>
      <c r="L5032" t="str">
        <f>_xlfn.XLOOKUP(Table1[[#This Row],[TeamFavoriteID]],Table2[team_id],Table2[team_name],_xlfn.XLOOKUP(Table1[[#This Row],[TeamFavoriteID]],Table2[team_id_pfr],Table2[team_name],"Even"))</f>
        <v>Chicago Bears</v>
      </c>
      <c r="M5032">
        <v>-5</v>
      </c>
      <c r="N5032">
        <f>IF(Table1[[#This Row],[TeamFavorite]]=Table1[[#This Row],[TeamHome]],Table1[[#This Row],[ScoreAway]]-Table1[[#This Row],[ScoreHome]],Table1[[#This Row],[ScoreHome]]-Table1[[#This Row],[ScoreAway]])</f>
        <v>-20</v>
      </c>
      <c r="O5032">
        <f>IF(Table1[[#This Row],[SpreadActual]]&lt;Table1[[#This Row],[SpreadFavorite]],1,0)</f>
        <v>1</v>
      </c>
      <c r="P5032">
        <v>39</v>
      </c>
      <c r="Q5032" t="s">
        <v>130</v>
      </c>
      <c r="R5032" t="b">
        <v>0</v>
      </c>
      <c r="S5032">
        <v>74</v>
      </c>
      <c r="T5032">
        <v>8</v>
      </c>
      <c r="U5032">
        <v>72</v>
      </c>
    </row>
    <row r="5033" spans="1:22" x14ac:dyDescent="0.2">
      <c r="A5033" s="1">
        <v>33182</v>
      </c>
      <c r="B5033">
        <v>1990</v>
      </c>
      <c r="C5033">
        <f>_xlfn.MAXIFS(Table1[ScheduleWeekWritten],Table1[ScheduleSeason],Table1[[#This Row],[ScheduleSeason]])</f>
        <v>17</v>
      </c>
      <c r="D5033">
        <v>9</v>
      </c>
      <c r="E5033" cm="1">
        <f t="array" ref="E5033">_xlfn.XLOOKUP(Table1[[#This Row],[ScheduleWeekWritten]],Table3[Game],100+Table3[Increase],Table1[[#This Row],[ScheduleWeekWritten]])</f>
        <v>9</v>
      </c>
      <c r="F5033" t="b">
        <v>0</v>
      </c>
      <c r="G5033" t="s">
        <v>140</v>
      </c>
      <c r="H5033">
        <v>7</v>
      </c>
      <c r="I5033">
        <v>24</v>
      </c>
      <c r="J5033" t="s">
        <v>50</v>
      </c>
      <c r="K5033" t="s">
        <v>90</v>
      </c>
      <c r="L5033" t="str">
        <f>_xlfn.XLOOKUP(Table1[[#This Row],[TeamFavoriteID]],Table2[team_id],Table2[team_name],_xlfn.XLOOKUP(Table1[[#This Row],[TeamFavoriteID]],Table2[team_id_pfr],Table2[team_name],"Even"))</f>
        <v>New York Giants</v>
      </c>
      <c r="M5033">
        <v>-10</v>
      </c>
      <c r="N5033">
        <f>IF(Table1[[#This Row],[TeamFavorite]]=Table1[[#This Row],[TeamHome]],Table1[[#This Row],[ScoreAway]]-Table1[[#This Row],[ScoreHome]],Table1[[#This Row],[ScoreHome]]-Table1[[#This Row],[ScoreAway]])</f>
        <v>-17</v>
      </c>
      <c r="O5033">
        <f>IF(Table1[[#This Row],[SpreadActual]]&lt;Table1[[#This Row],[SpreadFavorite]],1,0)</f>
        <v>1</v>
      </c>
      <c r="P5033">
        <v>37</v>
      </c>
      <c r="Q5033" t="s">
        <v>141</v>
      </c>
      <c r="R5033" t="b">
        <v>0</v>
      </c>
      <c r="S5033">
        <v>72</v>
      </c>
      <c r="T5033">
        <v>0</v>
      </c>
      <c r="V5033" t="s">
        <v>103</v>
      </c>
    </row>
    <row r="5034" spans="1:22" x14ac:dyDescent="0.2">
      <c r="A5034" s="1">
        <v>33188</v>
      </c>
      <c r="B5034">
        <v>1990</v>
      </c>
      <c r="C5034">
        <f>_xlfn.MAXIFS(Table1[ScheduleWeekWritten],Table1[ScheduleSeason],Table1[[#This Row],[ScheduleSeason]])</f>
        <v>17</v>
      </c>
      <c r="D5034">
        <v>10</v>
      </c>
      <c r="E5034" cm="1">
        <f t="array" ref="E5034">_xlfn.XLOOKUP(Table1[[#This Row],[ScheduleWeekWritten]],Table3[Game],100+Table3[Increase],Table1[[#This Row],[ScheduleWeekWritten]])</f>
        <v>10</v>
      </c>
      <c r="F5034" t="b">
        <v>0</v>
      </c>
      <c r="G5034" t="s">
        <v>28</v>
      </c>
      <c r="H5034">
        <v>45</v>
      </c>
      <c r="I5034">
        <v>14</v>
      </c>
      <c r="J5034" t="s">
        <v>145</v>
      </c>
      <c r="K5034" t="s">
        <v>43</v>
      </c>
      <c r="L5034" t="str">
        <f>_xlfn.XLOOKUP(Table1[[#This Row],[TeamFavoriteID]],Table2[team_id],Table2[team_name],_xlfn.XLOOKUP(Table1[[#This Row],[TeamFavoriteID]],Table2[team_id_pfr],Table2[team_name],"Even"))</f>
        <v>Buffalo Bills</v>
      </c>
      <c r="M5034">
        <v>-12.5</v>
      </c>
      <c r="N5034">
        <f>IF(Table1[[#This Row],[TeamFavorite]]=Table1[[#This Row],[TeamHome]],Table1[[#This Row],[ScoreAway]]-Table1[[#This Row],[ScoreHome]],Table1[[#This Row],[ScoreHome]]-Table1[[#This Row],[ScoreAway]])</f>
        <v>-31</v>
      </c>
      <c r="O5034">
        <f>IF(Table1[[#This Row],[SpreadActual]]&lt;Table1[[#This Row],[SpreadFavorite]],1,0)</f>
        <v>1</v>
      </c>
      <c r="P5034">
        <v>38</v>
      </c>
      <c r="Q5034" t="s">
        <v>123</v>
      </c>
      <c r="R5034" t="b">
        <v>0</v>
      </c>
      <c r="S5034">
        <v>37</v>
      </c>
      <c r="T5034">
        <v>27</v>
      </c>
      <c r="U5034">
        <v>66</v>
      </c>
    </row>
    <row r="5035" spans="1:22" x14ac:dyDescent="0.2">
      <c r="A5035" s="1">
        <v>33188</v>
      </c>
      <c r="B5035">
        <v>1990</v>
      </c>
      <c r="C5035">
        <f>_xlfn.MAXIFS(Table1[ScheduleWeekWritten],Table1[ScheduleSeason],Table1[[#This Row],[ScheduleSeason]])</f>
        <v>17</v>
      </c>
      <c r="D5035">
        <v>10</v>
      </c>
      <c r="E5035" cm="1">
        <f t="array" ref="E5035">_xlfn.XLOOKUP(Table1[[#This Row],[ScheduleWeekWritten]],Table3[Game],100+Table3[Increase],Table1[[#This Row],[ScheduleWeekWritten]])</f>
        <v>10</v>
      </c>
      <c r="F5035" t="b">
        <v>0</v>
      </c>
      <c r="G5035" t="s">
        <v>46</v>
      </c>
      <c r="H5035">
        <v>30</v>
      </c>
      <c r="I5035">
        <v>24</v>
      </c>
      <c r="J5035" t="s">
        <v>38</v>
      </c>
      <c r="K5035" t="s">
        <v>47</v>
      </c>
      <c r="L5035" t="str">
        <f>_xlfn.XLOOKUP(Table1[[#This Row],[TeamFavoriteID]],Table2[team_id],Table2[team_name],_xlfn.XLOOKUP(Table1[[#This Row],[TeamFavoriteID]],Table2[team_id_pfr],Table2[team_name],"Even"))</f>
        <v>Chicago Bears</v>
      </c>
      <c r="M5035">
        <v>-9</v>
      </c>
      <c r="N5035">
        <f>IF(Table1[[#This Row],[TeamFavorite]]=Table1[[#This Row],[TeamHome]],Table1[[#This Row],[ScoreAway]]-Table1[[#This Row],[ScoreHome]],Table1[[#This Row],[ScoreHome]]-Table1[[#This Row],[ScoreAway]])</f>
        <v>-6</v>
      </c>
      <c r="O5035">
        <f>IF(Table1[[#This Row],[SpreadActual]]&lt;Table1[[#This Row],[SpreadFavorite]],1,0)</f>
        <v>0</v>
      </c>
      <c r="P5035">
        <v>41</v>
      </c>
      <c r="Q5035" t="s">
        <v>114</v>
      </c>
      <c r="R5035" t="b">
        <v>0</v>
      </c>
      <c r="S5035">
        <v>35</v>
      </c>
      <c r="T5035">
        <v>14</v>
      </c>
      <c r="U5035">
        <v>58</v>
      </c>
    </row>
    <row r="5036" spans="1:22" x14ac:dyDescent="0.2">
      <c r="A5036" s="1">
        <v>33188</v>
      </c>
      <c r="B5036">
        <v>1990</v>
      </c>
      <c r="C5036">
        <f>_xlfn.MAXIFS(Table1[ScheduleWeekWritten],Table1[ScheduleSeason],Table1[[#This Row],[ScheduleSeason]])</f>
        <v>17</v>
      </c>
      <c r="D5036">
        <v>10</v>
      </c>
      <c r="E5036" cm="1">
        <f t="array" ref="E5036">_xlfn.XLOOKUP(Table1[[#This Row],[ScheduleWeekWritten]],Table3[Game],100+Table3[Increase],Table1[[#This Row],[ScheduleWeekWritten]])</f>
        <v>10</v>
      </c>
      <c r="F5036" t="b">
        <v>0</v>
      </c>
      <c r="G5036" t="s">
        <v>67</v>
      </c>
      <c r="H5036">
        <v>6</v>
      </c>
      <c r="I5036">
        <v>24</v>
      </c>
      <c r="J5036" t="s">
        <v>53</v>
      </c>
      <c r="K5036" t="s">
        <v>87</v>
      </c>
      <c r="L5036" t="str">
        <f>_xlfn.XLOOKUP(Table1[[#This Row],[TeamFavoriteID]],Table2[team_id],Table2[team_name],_xlfn.XLOOKUP(Table1[[#This Row],[TeamFavoriteID]],Table2[team_id_pfr],Table2[team_name],"Even"))</f>
        <v>San Francisco 49ers</v>
      </c>
      <c r="M5036">
        <v>-10</v>
      </c>
      <c r="N5036">
        <f>IF(Table1[[#This Row],[TeamFavorite]]=Table1[[#This Row],[TeamHome]],Table1[[#This Row],[ScoreAway]]-Table1[[#This Row],[ScoreHome]],Table1[[#This Row],[ScoreHome]]-Table1[[#This Row],[ScoreAway]])</f>
        <v>-18</v>
      </c>
      <c r="O5036">
        <f>IF(Table1[[#This Row],[SpreadActual]]&lt;Table1[[#This Row],[SpreadFavorite]],1,0)</f>
        <v>1</v>
      </c>
      <c r="P5036">
        <v>40</v>
      </c>
      <c r="Q5036" t="s">
        <v>119</v>
      </c>
      <c r="R5036" t="b">
        <v>0</v>
      </c>
      <c r="S5036">
        <v>58</v>
      </c>
      <c r="T5036">
        <v>8</v>
      </c>
      <c r="U5036">
        <v>57</v>
      </c>
    </row>
    <row r="5037" spans="1:22" x14ac:dyDescent="0.2">
      <c r="A5037" s="1">
        <v>33188</v>
      </c>
      <c r="B5037">
        <v>1990</v>
      </c>
      <c r="C5037">
        <f>_xlfn.MAXIFS(Table1[ScheduleWeekWritten],Table1[ScheduleSeason],Table1[[#This Row],[ScheduleSeason]])</f>
        <v>17</v>
      </c>
      <c r="D5037">
        <v>10</v>
      </c>
      <c r="E5037" cm="1">
        <f t="array" ref="E5037">_xlfn.XLOOKUP(Table1[[#This Row],[ScheduleWeekWritten]],Table3[Game],100+Table3[Increase],Table1[[#This Row],[ScheduleWeekWritten]])</f>
        <v>10</v>
      </c>
      <c r="F5037" t="b">
        <v>0</v>
      </c>
      <c r="G5037" t="s">
        <v>45</v>
      </c>
      <c r="H5037">
        <v>7</v>
      </c>
      <c r="I5037">
        <v>17</v>
      </c>
      <c r="J5037" t="s">
        <v>54</v>
      </c>
      <c r="K5037" t="s">
        <v>79</v>
      </c>
      <c r="L5037" t="str">
        <f>_xlfn.XLOOKUP(Table1[[#This Row],[TeamFavoriteID]],Table2[team_id],Table2[team_name],_xlfn.XLOOKUP(Table1[[#This Row],[TeamFavoriteID]],Table2[team_id_pfr],Table2[team_name],"Even"))</f>
        <v>Detroit Lions</v>
      </c>
      <c r="M5037">
        <v>-2.5</v>
      </c>
      <c r="N5037">
        <f>IF(Table1[[#This Row],[TeamFavorite]]=Table1[[#This Row],[TeamHome]],Table1[[#This Row],[ScoreAway]]-Table1[[#This Row],[ScoreHome]],Table1[[#This Row],[ScoreHome]]-Table1[[#This Row],[ScoreAway]])</f>
        <v>10</v>
      </c>
      <c r="O5037">
        <f>IF(Table1[[#This Row],[SpreadActual]]&lt;Table1[[#This Row],[SpreadFavorite]],1,0)</f>
        <v>0</v>
      </c>
      <c r="P5037">
        <v>46</v>
      </c>
      <c r="Q5037" t="s">
        <v>125</v>
      </c>
      <c r="R5037" t="b">
        <v>0</v>
      </c>
      <c r="S5037">
        <v>72</v>
      </c>
      <c r="T5037">
        <v>0</v>
      </c>
      <c r="V5037" t="s">
        <v>103</v>
      </c>
    </row>
    <row r="5038" spans="1:22" x14ac:dyDescent="0.2">
      <c r="A5038" s="1">
        <v>33188</v>
      </c>
      <c r="B5038">
        <v>1990</v>
      </c>
      <c r="C5038">
        <f>_xlfn.MAXIFS(Table1[ScheduleWeekWritten],Table1[ScheduleSeason],Table1[[#This Row],[ScheduleSeason]])</f>
        <v>17</v>
      </c>
      <c r="D5038">
        <v>10</v>
      </c>
      <c r="E5038" cm="1">
        <f t="array" ref="E5038">_xlfn.XLOOKUP(Table1[[#This Row],[ScheduleWeekWritten]],Table3[Game],100+Table3[Increase],Table1[[#This Row],[ScheduleWeekWritten]])</f>
        <v>10</v>
      </c>
      <c r="F5038" t="b">
        <v>0</v>
      </c>
      <c r="G5038" t="s">
        <v>42</v>
      </c>
      <c r="H5038">
        <v>16</v>
      </c>
      <c r="I5038">
        <v>17</v>
      </c>
      <c r="J5038" t="s">
        <v>128</v>
      </c>
      <c r="K5038" t="s">
        <v>75</v>
      </c>
      <c r="L5038" t="str">
        <f>_xlfn.XLOOKUP(Table1[[#This Row],[TeamFavoriteID]],Table2[team_id],Table2[team_name],_xlfn.XLOOKUP(Table1[[#This Row],[TeamFavoriteID]],Table2[team_id_pfr],Table2[team_name],"Even"))</f>
        <v>Kansas City Chiefs</v>
      </c>
      <c r="M5038">
        <v>-6.5</v>
      </c>
      <c r="N5038">
        <f>IF(Table1[[#This Row],[TeamFavorite]]=Table1[[#This Row],[TeamHome]],Table1[[#This Row],[ScoreAway]]-Table1[[#This Row],[ScoreHome]],Table1[[#This Row],[ScoreHome]]-Table1[[#This Row],[ScoreAway]])</f>
        <v>1</v>
      </c>
      <c r="O5038">
        <f>IF(Table1[[#This Row],[SpreadActual]]&lt;Table1[[#This Row],[SpreadFavorite]],1,0)</f>
        <v>0</v>
      </c>
      <c r="P5038">
        <v>38</v>
      </c>
      <c r="Q5038" t="s">
        <v>117</v>
      </c>
      <c r="R5038" t="b">
        <v>0</v>
      </c>
      <c r="S5038">
        <v>50</v>
      </c>
      <c r="T5038">
        <v>11</v>
      </c>
      <c r="U5038">
        <v>64</v>
      </c>
    </row>
    <row r="5039" spans="1:22" x14ac:dyDescent="0.2">
      <c r="A5039" s="1">
        <v>33188</v>
      </c>
      <c r="B5039">
        <v>1990</v>
      </c>
      <c r="C5039">
        <f>_xlfn.MAXIFS(Table1[ScheduleWeekWritten],Table1[ScheduleSeason],Table1[[#This Row],[ScheduleSeason]])</f>
        <v>17</v>
      </c>
      <c r="D5039">
        <v>10</v>
      </c>
      <c r="E5039" cm="1">
        <f t="array" ref="E5039">_xlfn.XLOOKUP(Table1[[#This Row],[ScheduleWeekWritten]],Table3[Game],100+Table3[Increase],Table1[[#This Row],[ScheduleWeekWritten]])</f>
        <v>10</v>
      </c>
      <c r="F5039" t="b">
        <v>0</v>
      </c>
      <c r="G5039" t="s">
        <v>138</v>
      </c>
      <c r="H5039">
        <v>16</v>
      </c>
      <c r="I5039">
        <v>29</v>
      </c>
      <c r="J5039" t="s">
        <v>33</v>
      </c>
      <c r="K5039" t="s">
        <v>21</v>
      </c>
      <c r="L5039" t="str">
        <f>_xlfn.XLOOKUP(Table1[[#This Row],[TeamFavoriteID]],Table2[team_id],Table2[team_name],_xlfn.XLOOKUP(Table1[[#This Row],[TeamFavoriteID]],Table2[team_id_pfr],Table2[team_name],"Even"))</f>
        <v>Las Vegas Raiders</v>
      </c>
      <c r="M5039">
        <v>-7</v>
      </c>
      <c r="N5039">
        <f>IF(Table1[[#This Row],[TeamFavorite]]=Table1[[#This Row],[TeamHome]],Table1[[#This Row],[ScoreAway]]-Table1[[#This Row],[ScoreHome]],Table1[[#This Row],[ScoreHome]]-Table1[[#This Row],[ScoreAway]])</f>
        <v>-13</v>
      </c>
      <c r="O5039">
        <f>IF(Table1[[#This Row],[SpreadActual]]&lt;Table1[[#This Row],[SpreadFavorite]],1,0)</f>
        <v>1</v>
      </c>
      <c r="P5039">
        <v>38</v>
      </c>
      <c r="Q5039" t="s">
        <v>65</v>
      </c>
      <c r="R5039" t="b">
        <v>0</v>
      </c>
      <c r="S5039">
        <v>70</v>
      </c>
      <c r="T5039">
        <v>8</v>
      </c>
      <c r="U5039">
        <v>32</v>
      </c>
    </row>
    <row r="5040" spans="1:22" x14ac:dyDescent="0.2">
      <c r="A5040" s="1">
        <v>33188</v>
      </c>
      <c r="B5040">
        <v>1990</v>
      </c>
      <c r="C5040">
        <f>_xlfn.MAXIFS(Table1[ScheduleWeekWritten],Table1[ScheduleSeason],Table1[[#This Row],[ScheduleSeason]])</f>
        <v>17</v>
      </c>
      <c r="D5040">
        <v>10</v>
      </c>
      <c r="E5040" cm="1">
        <f t="array" ref="E5040">_xlfn.XLOOKUP(Table1[[#This Row],[ScheduleWeekWritten]],Table3[Game],100+Table3[Increase],Table1[[#This Row],[ScheduleWeekWritten]])</f>
        <v>10</v>
      </c>
      <c r="F5040" t="b">
        <v>0</v>
      </c>
      <c r="G5040" t="s">
        <v>39</v>
      </c>
      <c r="H5040">
        <v>7</v>
      </c>
      <c r="I5040">
        <v>31</v>
      </c>
      <c r="J5040" t="s">
        <v>50</v>
      </c>
      <c r="K5040" t="s">
        <v>90</v>
      </c>
      <c r="L5040" t="str">
        <f>_xlfn.XLOOKUP(Table1[[#This Row],[TeamFavoriteID]],Table2[team_id],Table2[team_name],_xlfn.XLOOKUP(Table1[[#This Row],[TeamFavoriteID]],Table2[team_id_pfr],Table2[team_name],"Even"))</f>
        <v>New York Giants</v>
      </c>
      <c r="M5040">
        <v>-4</v>
      </c>
      <c r="N5040">
        <f>IF(Table1[[#This Row],[TeamFavorite]]=Table1[[#This Row],[TeamHome]],Table1[[#This Row],[ScoreAway]]-Table1[[#This Row],[ScoreHome]],Table1[[#This Row],[ScoreHome]]-Table1[[#This Row],[ScoreAway]])</f>
        <v>-24</v>
      </c>
      <c r="O5040">
        <f>IF(Table1[[#This Row],[SpreadActual]]&lt;Table1[[#This Row],[SpreadFavorite]],1,0)</f>
        <v>1</v>
      </c>
      <c r="P5040">
        <v>44</v>
      </c>
      <c r="Q5040" t="s">
        <v>135</v>
      </c>
      <c r="R5040" t="b">
        <v>0</v>
      </c>
      <c r="S5040">
        <v>70</v>
      </c>
      <c r="T5040">
        <v>8</v>
      </c>
      <c r="U5040">
        <v>32</v>
      </c>
    </row>
    <row r="5041" spans="1:22" x14ac:dyDescent="0.2">
      <c r="A5041" s="1">
        <v>33188</v>
      </c>
      <c r="B5041">
        <v>1990</v>
      </c>
      <c r="C5041">
        <f>_xlfn.MAXIFS(Table1[ScheduleWeekWritten],Table1[ScheduleSeason],Table1[[#This Row],[ScheduleSeason]])</f>
        <v>17</v>
      </c>
      <c r="D5041">
        <v>10</v>
      </c>
      <c r="E5041" cm="1">
        <f t="array" ref="E5041">_xlfn.XLOOKUP(Table1[[#This Row],[ScheduleWeekWritten]],Table3[Game],100+Table3[Increase],Table1[[#This Row],[ScheduleWeekWritten]])</f>
        <v>10</v>
      </c>
      <c r="F5041" t="b">
        <v>0</v>
      </c>
      <c r="G5041" t="s">
        <v>115</v>
      </c>
      <c r="H5041">
        <v>10</v>
      </c>
      <c r="I5041">
        <v>13</v>
      </c>
      <c r="J5041" t="s">
        <v>140</v>
      </c>
      <c r="K5041" t="s">
        <v>70</v>
      </c>
      <c r="L5041" t="str">
        <f>_xlfn.XLOOKUP(Table1[[#This Row],[TeamFavoriteID]],Table2[team_id],Table2[team_name],_xlfn.XLOOKUP(Table1[[#This Row],[TeamFavoriteID]],Table2[team_id_pfr],Table2[team_name],"Even"))</f>
        <v>Boston Patriots</v>
      </c>
      <c r="M5041">
        <v>-2</v>
      </c>
      <c r="N5041">
        <f>IF(Table1[[#This Row],[TeamFavorite]]=Table1[[#This Row],[TeamHome]],Table1[[#This Row],[ScoreAway]]-Table1[[#This Row],[ScoreHome]],Table1[[#This Row],[ScoreHome]]-Table1[[#This Row],[ScoreAway]])</f>
        <v>-3</v>
      </c>
      <c r="O5041">
        <f>IF(Table1[[#This Row],[SpreadActual]]&lt;Table1[[#This Row],[SpreadFavorite]],1,0)</f>
        <v>1</v>
      </c>
      <c r="P5041">
        <v>37</v>
      </c>
      <c r="Q5041" t="s">
        <v>116</v>
      </c>
      <c r="R5041" t="b">
        <v>0</v>
      </c>
      <c r="S5041">
        <v>46</v>
      </c>
      <c r="T5041">
        <v>28</v>
      </c>
      <c r="U5041">
        <v>59</v>
      </c>
    </row>
    <row r="5042" spans="1:22" x14ac:dyDescent="0.2">
      <c r="A5042" s="1">
        <v>33188</v>
      </c>
      <c r="B5042">
        <v>1990</v>
      </c>
      <c r="C5042">
        <f>_xlfn.MAXIFS(Table1[ScheduleWeekWritten],Table1[ScheduleSeason],Table1[[#This Row],[ScheduleSeason]])</f>
        <v>17</v>
      </c>
      <c r="D5042">
        <v>10</v>
      </c>
      <c r="E5042" cm="1">
        <f t="array" ref="E5042">_xlfn.XLOOKUP(Table1[[#This Row],[ScheduleWeekWritten]],Table3[Game],100+Table3[Increase],Table1[[#This Row],[ScheduleWeekWritten]])</f>
        <v>10</v>
      </c>
      <c r="F5042" t="b">
        <v>0</v>
      </c>
      <c r="G5042" t="s">
        <v>95</v>
      </c>
      <c r="H5042">
        <v>35</v>
      </c>
      <c r="I5042">
        <v>7</v>
      </c>
      <c r="J5042" t="s">
        <v>127</v>
      </c>
      <c r="K5042" t="s">
        <v>98</v>
      </c>
      <c r="L5042" t="str">
        <f>_xlfn.XLOOKUP(Table1[[#This Row],[TeamFavoriteID]],Table2[team_id],Table2[team_name],_xlfn.XLOOKUP(Table1[[#This Row],[TeamFavoriteID]],Table2[team_id_pfr],Table2[team_name],"Even"))</f>
        <v>New Orleans Saints</v>
      </c>
      <c r="M5042">
        <v>-7</v>
      </c>
      <c r="N5042">
        <f>IF(Table1[[#This Row],[TeamFavorite]]=Table1[[#This Row],[TeamHome]],Table1[[#This Row],[ScoreAway]]-Table1[[#This Row],[ScoreHome]],Table1[[#This Row],[ScoreHome]]-Table1[[#This Row],[ScoreAway]])</f>
        <v>-28</v>
      </c>
      <c r="O5042">
        <f>IF(Table1[[#This Row],[SpreadActual]]&lt;Table1[[#This Row],[SpreadFavorite]],1,0)</f>
        <v>1</v>
      </c>
      <c r="P5042">
        <v>38</v>
      </c>
      <c r="Q5042" t="s">
        <v>124</v>
      </c>
      <c r="R5042" t="b">
        <v>0</v>
      </c>
      <c r="S5042">
        <v>72</v>
      </c>
      <c r="T5042">
        <v>0</v>
      </c>
      <c r="V5042" t="s">
        <v>103</v>
      </c>
    </row>
    <row r="5043" spans="1:22" x14ac:dyDescent="0.2">
      <c r="A5043" s="1">
        <v>33188</v>
      </c>
      <c r="B5043">
        <v>1990</v>
      </c>
      <c r="C5043">
        <f>_xlfn.MAXIFS(Table1[ScheduleWeekWritten],Table1[ScheduleSeason],Table1[[#This Row],[ScheduleSeason]])</f>
        <v>17</v>
      </c>
      <c r="D5043">
        <v>10</v>
      </c>
      <c r="E5043" cm="1">
        <f t="array" ref="E5043">_xlfn.XLOOKUP(Table1[[#This Row],[ScheduleWeekWritten]],Table3[Game],100+Table3[Increase],Table1[[#This Row],[ScheduleWeekWritten]])</f>
        <v>10</v>
      </c>
      <c r="F5043" t="b">
        <v>0</v>
      </c>
      <c r="G5043" t="s">
        <v>31</v>
      </c>
      <c r="H5043">
        <v>3</v>
      </c>
      <c r="I5043">
        <v>17</v>
      </c>
      <c r="J5043" t="s">
        <v>19</v>
      </c>
      <c r="K5043" t="s">
        <v>91</v>
      </c>
      <c r="L5043" t="str">
        <f>_xlfn.XLOOKUP(Table1[[#This Row],[TeamFavoriteID]],Table2[team_id],Table2[team_name],_xlfn.XLOOKUP(Table1[[#This Row],[TeamFavoriteID]],Table2[team_id_pfr],Table2[team_name],"Even"))</f>
        <v>Miami Dolphins</v>
      </c>
      <c r="M5043">
        <v>-3.5</v>
      </c>
      <c r="N5043">
        <f>IF(Table1[[#This Row],[TeamFavorite]]=Table1[[#This Row],[TeamHome]],Table1[[#This Row],[ScoreAway]]-Table1[[#This Row],[ScoreHome]],Table1[[#This Row],[ScoreHome]]-Table1[[#This Row],[ScoreAway]])</f>
        <v>-14</v>
      </c>
      <c r="O5043">
        <f>IF(Table1[[#This Row],[SpreadActual]]&lt;Table1[[#This Row],[SpreadFavorite]],1,0)</f>
        <v>1</v>
      </c>
      <c r="P5043">
        <v>38</v>
      </c>
      <c r="Q5043" t="s">
        <v>126</v>
      </c>
      <c r="R5043" t="b">
        <v>0</v>
      </c>
      <c r="S5043">
        <v>47</v>
      </c>
      <c r="T5043">
        <v>25</v>
      </c>
      <c r="U5043">
        <v>51</v>
      </c>
    </row>
    <row r="5044" spans="1:22" x14ac:dyDescent="0.2">
      <c r="A5044" s="1">
        <v>33188</v>
      </c>
      <c r="B5044">
        <v>1990</v>
      </c>
      <c r="C5044">
        <f>_xlfn.MAXIFS(Table1[ScheduleWeekWritten],Table1[ScheduleSeason],Table1[[#This Row],[ScheduleSeason]])</f>
        <v>17</v>
      </c>
      <c r="D5044">
        <v>10</v>
      </c>
      <c r="E5044" cm="1">
        <f t="array" ref="E5044">_xlfn.XLOOKUP(Table1[[#This Row],[ScheduleWeekWritten]],Table3[Game],100+Table3[Increase],Table1[[#This Row],[ScheduleWeekWritten]])</f>
        <v>10</v>
      </c>
      <c r="F5044" t="b">
        <v>0</v>
      </c>
      <c r="G5044" t="s">
        <v>27</v>
      </c>
      <c r="H5044">
        <v>19</v>
      </c>
      <c r="I5044">
        <v>7</v>
      </c>
      <c r="J5044" t="s">
        <v>24</v>
      </c>
      <c r="K5044" t="s">
        <v>29</v>
      </c>
      <c r="L5044" t="str">
        <f>_xlfn.XLOOKUP(Table1[[#This Row],[TeamFavoriteID]],Table2[team_id],Table2[team_name],_xlfn.XLOOKUP(Table1[[#This Row],[TeamFavoriteID]],Table2[team_id_pfr],Table2[team_name],"Even"))</f>
        <v>Los Angeles Chargers</v>
      </c>
      <c r="M5044">
        <v>-2.5</v>
      </c>
      <c r="N5044">
        <f>IF(Table1[[#This Row],[TeamFavorite]]=Table1[[#This Row],[TeamHome]],Table1[[#This Row],[ScoreAway]]-Table1[[#This Row],[ScoreHome]],Table1[[#This Row],[ScoreHome]]-Table1[[#This Row],[ScoreAway]])</f>
        <v>12</v>
      </c>
      <c r="O5044">
        <f>IF(Table1[[#This Row],[SpreadActual]]&lt;Table1[[#This Row],[SpreadFavorite]],1,0)</f>
        <v>0</v>
      </c>
      <c r="P5044">
        <v>40</v>
      </c>
      <c r="Q5044" t="s">
        <v>94</v>
      </c>
      <c r="R5044" t="b">
        <v>0</v>
      </c>
      <c r="S5044">
        <v>69</v>
      </c>
      <c r="T5044">
        <v>5</v>
      </c>
      <c r="U5044">
        <v>39</v>
      </c>
    </row>
    <row r="5045" spans="1:22" x14ac:dyDescent="0.2">
      <c r="A5045" s="1">
        <v>33189</v>
      </c>
      <c r="B5045">
        <v>1990</v>
      </c>
      <c r="C5045">
        <f>_xlfn.MAXIFS(Table1[ScheduleWeekWritten],Table1[ScheduleSeason],Table1[[#This Row],[ScheduleSeason]])</f>
        <v>17</v>
      </c>
      <c r="D5045">
        <v>10</v>
      </c>
      <c r="E5045" cm="1">
        <f t="array" ref="E5045">_xlfn.XLOOKUP(Table1[[#This Row],[ScheduleWeekWritten]],Table3[Game],100+Table3[Increase],Table1[[#This Row],[ScheduleWeekWritten]])</f>
        <v>10</v>
      </c>
      <c r="F5045" t="b">
        <v>0</v>
      </c>
      <c r="G5045" t="s">
        <v>58</v>
      </c>
      <c r="H5045">
        <v>28</v>
      </c>
      <c r="I5045">
        <v>14</v>
      </c>
      <c r="J5045" t="s">
        <v>61</v>
      </c>
      <c r="K5045" t="s">
        <v>77</v>
      </c>
      <c r="L5045" t="str">
        <f>_xlfn.XLOOKUP(Table1[[#This Row],[TeamFavoriteID]],Table2[team_id],Table2[team_name],_xlfn.XLOOKUP(Table1[[#This Row],[TeamFavoriteID]],Table2[team_id_pfr],Table2[team_name],"Even"))</f>
        <v>Philadelphia Eagles</v>
      </c>
      <c r="M5045">
        <v>-3</v>
      </c>
      <c r="N5045">
        <f>IF(Table1[[#This Row],[TeamFavorite]]=Table1[[#This Row],[TeamHome]],Table1[[#This Row],[ScoreAway]]-Table1[[#This Row],[ScoreHome]],Table1[[#This Row],[ScoreHome]]-Table1[[#This Row],[ScoreAway]])</f>
        <v>-14</v>
      </c>
      <c r="O5045">
        <f>IF(Table1[[#This Row],[SpreadActual]]&lt;Table1[[#This Row],[SpreadFavorite]],1,0)</f>
        <v>1</v>
      </c>
      <c r="P5045">
        <v>44</v>
      </c>
      <c r="Q5045" t="s">
        <v>112</v>
      </c>
      <c r="R5045" t="b">
        <v>0</v>
      </c>
      <c r="S5045">
        <v>44</v>
      </c>
      <c r="T5045">
        <v>26</v>
      </c>
      <c r="U5045">
        <v>49</v>
      </c>
    </row>
    <row r="5046" spans="1:22" x14ac:dyDescent="0.2">
      <c r="A5046" s="1">
        <v>33195</v>
      </c>
      <c r="B5046">
        <v>1990</v>
      </c>
      <c r="C5046">
        <f>_xlfn.MAXIFS(Table1[ScheduleWeekWritten],Table1[ScheduleSeason],Table1[[#This Row],[ScheduleSeason]])</f>
        <v>17</v>
      </c>
      <c r="D5046">
        <v>11</v>
      </c>
      <c r="E5046" cm="1">
        <f t="array" ref="E5046">_xlfn.XLOOKUP(Table1[[#This Row],[ScheduleWeekWritten]],Table3[Game],100+Table3[Increase],Table1[[#This Row],[ScheduleWeekWritten]])</f>
        <v>11</v>
      </c>
      <c r="F5046" t="b">
        <v>0</v>
      </c>
      <c r="G5046" t="s">
        <v>38</v>
      </c>
      <c r="H5046">
        <v>23</v>
      </c>
      <c r="I5046">
        <v>24</v>
      </c>
      <c r="J5046" t="s">
        <v>58</v>
      </c>
      <c r="K5046" t="s">
        <v>109</v>
      </c>
      <c r="L5046" t="str">
        <f>_xlfn.XLOOKUP(Table1[[#This Row],[TeamFavoriteID]],Table2[team_id],Table2[team_name],_xlfn.XLOOKUP(Table1[[#This Row],[TeamFavoriteID]],Table2[team_id_pfr],Table2[team_name],"Even"))</f>
        <v>Atlanta Falcons</v>
      </c>
      <c r="M5046">
        <v>-1</v>
      </c>
      <c r="N5046">
        <f>IF(Table1[[#This Row],[TeamFavorite]]=Table1[[#This Row],[TeamHome]],Table1[[#This Row],[ScoreAway]]-Table1[[#This Row],[ScoreHome]],Table1[[#This Row],[ScoreHome]]-Table1[[#This Row],[ScoreAway]])</f>
        <v>1</v>
      </c>
      <c r="O5046">
        <f>IF(Table1[[#This Row],[SpreadActual]]&lt;Table1[[#This Row],[SpreadFavorite]],1,0)</f>
        <v>0</v>
      </c>
      <c r="P5046">
        <v>47</v>
      </c>
      <c r="Q5046" t="s">
        <v>41</v>
      </c>
      <c r="R5046" t="b">
        <v>0</v>
      </c>
      <c r="S5046">
        <v>49</v>
      </c>
      <c r="T5046">
        <v>8</v>
      </c>
      <c r="U5046">
        <v>50</v>
      </c>
    </row>
    <row r="5047" spans="1:22" x14ac:dyDescent="0.2">
      <c r="A5047" s="1">
        <v>33195</v>
      </c>
      <c r="B5047">
        <v>1990</v>
      </c>
      <c r="C5047">
        <f>_xlfn.MAXIFS(Table1[ScheduleWeekWritten],Table1[ScheduleSeason],Table1[[#This Row],[ScheduleSeason]])</f>
        <v>17</v>
      </c>
      <c r="D5047">
        <v>11</v>
      </c>
      <c r="E5047" cm="1">
        <f t="array" ref="E5047">_xlfn.XLOOKUP(Table1[[#This Row],[ScheduleWeekWritten]],Table3[Game],100+Table3[Increase],Table1[[#This Row],[ScheduleWeekWritten]])</f>
        <v>11</v>
      </c>
      <c r="F5047" t="b">
        <v>0</v>
      </c>
      <c r="G5047" t="s">
        <v>28</v>
      </c>
      <c r="H5047">
        <v>14</v>
      </c>
      <c r="I5047">
        <v>0</v>
      </c>
      <c r="J5047" t="s">
        <v>115</v>
      </c>
      <c r="K5047" t="s">
        <v>43</v>
      </c>
      <c r="L5047" t="str">
        <f>_xlfn.XLOOKUP(Table1[[#This Row],[TeamFavoriteID]],Table2[team_id],Table2[team_name],_xlfn.XLOOKUP(Table1[[#This Row],[TeamFavoriteID]],Table2[team_id_pfr],Table2[team_name],"Even"))</f>
        <v>Buffalo Bills</v>
      </c>
      <c r="M5047">
        <v>-15</v>
      </c>
      <c r="N5047">
        <f>IF(Table1[[#This Row],[TeamFavorite]]=Table1[[#This Row],[TeamHome]],Table1[[#This Row],[ScoreAway]]-Table1[[#This Row],[ScoreHome]],Table1[[#This Row],[ScoreHome]]-Table1[[#This Row],[ScoreAway]])</f>
        <v>-14</v>
      </c>
      <c r="O5047">
        <f>IF(Table1[[#This Row],[SpreadActual]]&lt;Table1[[#This Row],[SpreadFavorite]],1,0)</f>
        <v>0</v>
      </c>
      <c r="P5047">
        <v>39</v>
      </c>
      <c r="Q5047" t="s">
        <v>123</v>
      </c>
      <c r="R5047" t="b">
        <v>0</v>
      </c>
      <c r="S5047">
        <v>31</v>
      </c>
      <c r="T5047">
        <v>8</v>
      </c>
      <c r="U5047">
        <v>64</v>
      </c>
    </row>
    <row r="5048" spans="1:22" x14ac:dyDescent="0.2">
      <c r="A5048" s="1">
        <v>33195</v>
      </c>
      <c r="B5048">
        <v>1990</v>
      </c>
      <c r="C5048">
        <f>_xlfn.MAXIFS(Table1[ScheduleWeekWritten],Table1[ScheduleSeason],Table1[[#This Row],[ScheduleSeason]])</f>
        <v>17</v>
      </c>
      <c r="D5048">
        <v>11</v>
      </c>
      <c r="E5048" cm="1">
        <f t="array" ref="E5048">_xlfn.XLOOKUP(Table1[[#This Row],[ScheduleWeekWritten]],Table3[Game],100+Table3[Increase],Table1[[#This Row],[ScheduleWeekWritten]])</f>
        <v>11</v>
      </c>
      <c r="F5048" t="b">
        <v>0</v>
      </c>
      <c r="G5048" t="s">
        <v>101</v>
      </c>
      <c r="H5048">
        <v>27</v>
      </c>
      <c r="I5048">
        <v>3</v>
      </c>
      <c r="J5048" t="s">
        <v>49</v>
      </c>
      <c r="K5048" t="s">
        <v>104</v>
      </c>
      <c r="L5048" t="str">
        <f>_xlfn.XLOOKUP(Table1[[#This Row],[TeamFavoriteID]],Table2[team_id],Table2[team_name],_xlfn.XLOOKUP(Table1[[#This Row],[TeamFavoriteID]],Table2[team_id_pfr],Table2[team_name],"Even"))</f>
        <v>Cincinnati Bengals</v>
      </c>
      <c r="M5048">
        <v>-2.5</v>
      </c>
      <c r="N5048">
        <f>IF(Table1[[#This Row],[TeamFavorite]]=Table1[[#This Row],[TeamHome]],Table1[[#This Row],[ScoreAway]]-Table1[[#This Row],[ScoreHome]],Table1[[#This Row],[ScoreHome]]-Table1[[#This Row],[ScoreAway]])</f>
        <v>-24</v>
      </c>
      <c r="O5048">
        <f>IF(Table1[[#This Row],[SpreadActual]]&lt;Table1[[#This Row],[SpreadFavorite]],1,0)</f>
        <v>1</v>
      </c>
      <c r="P5048">
        <v>42</v>
      </c>
      <c r="Q5048" t="s">
        <v>111</v>
      </c>
      <c r="R5048" t="b">
        <v>0</v>
      </c>
      <c r="S5048">
        <v>39</v>
      </c>
      <c r="T5048">
        <v>8</v>
      </c>
      <c r="U5048">
        <v>66</v>
      </c>
    </row>
    <row r="5049" spans="1:22" x14ac:dyDescent="0.2">
      <c r="A5049" s="1">
        <v>33195</v>
      </c>
      <c r="B5049">
        <v>1990</v>
      </c>
      <c r="C5049">
        <f>_xlfn.MAXIFS(Table1[ScheduleWeekWritten],Table1[ScheduleSeason],Table1[[#This Row],[ScheduleSeason]])</f>
        <v>17</v>
      </c>
      <c r="D5049">
        <v>11</v>
      </c>
      <c r="E5049" cm="1">
        <f t="array" ref="E5049">_xlfn.XLOOKUP(Table1[[#This Row],[ScheduleWeekWritten]],Table3[Game],100+Table3[Increase],Table1[[#This Row],[ScheduleWeekWritten]])</f>
        <v>11</v>
      </c>
      <c r="F5049" t="b">
        <v>0</v>
      </c>
      <c r="G5049" t="s">
        <v>62</v>
      </c>
      <c r="H5049">
        <v>23</v>
      </c>
      <c r="I5049">
        <v>35</v>
      </c>
      <c r="J5049" t="s">
        <v>23</v>
      </c>
      <c r="K5049" t="s">
        <v>25</v>
      </c>
      <c r="L5049" t="str">
        <f>_xlfn.XLOOKUP(Table1[[#This Row],[TeamFavoriteID]],Table2[team_id],Table2[team_name],_xlfn.XLOOKUP(Table1[[#This Row],[TeamFavoriteID]],Table2[team_id_pfr],Table2[team_name],"Even"))</f>
        <v>Houston Oilers</v>
      </c>
      <c r="M5049">
        <v>-3.5</v>
      </c>
      <c r="N5049">
        <f>IF(Table1[[#This Row],[TeamFavorite]]=Table1[[#This Row],[TeamHome]],Table1[[#This Row],[ScoreAway]]-Table1[[#This Row],[ScoreHome]],Table1[[#This Row],[ScoreHome]]-Table1[[#This Row],[ScoreAway]])</f>
        <v>-12</v>
      </c>
      <c r="O5049">
        <f>IF(Table1[[#This Row],[SpreadActual]]&lt;Table1[[#This Row],[SpreadFavorite]],1,0)</f>
        <v>1</v>
      </c>
      <c r="P5049">
        <v>38</v>
      </c>
      <c r="Q5049" t="s">
        <v>66</v>
      </c>
      <c r="R5049" t="b">
        <v>0</v>
      </c>
      <c r="S5049">
        <v>37</v>
      </c>
      <c r="T5049">
        <v>6</v>
      </c>
      <c r="U5049">
        <v>69</v>
      </c>
    </row>
    <row r="5050" spans="1:22" x14ac:dyDescent="0.2">
      <c r="A5050" s="1">
        <v>33195</v>
      </c>
      <c r="B5050">
        <v>1990</v>
      </c>
      <c r="C5050">
        <f>_xlfn.MAXIFS(Table1[ScheduleWeekWritten],Table1[ScheduleSeason],Table1[[#This Row],[ScheduleSeason]])</f>
        <v>17</v>
      </c>
      <c r="D5050">
        <v>11</v>
      </c>
      <c r="E5050" cm="1">
        <f t="array" ref="E5050">_xlfn.XLOOKUP(Table1[[#This Row],[ScheduleWeekWritten]],Table3[Game],100+Table3[Increase],Table1[[#This Row],[ScheduleWeekWritten]])</f>
        <v>11</v>
      </c>
      <c r="F5050" t="b">
        <v>0</v>
      </c>
      <c r="G5050" t="s">
        <v>24</v>
      </c>
      <c r="H5050">
        <v>13</v>
      </c>
      <c r="I5050">
        <v>16</v>
      </c>
      <c r="J5050" t="s">
        <v>46</v>
      </c>
      <c r="K5050" t="s">
        <v>47</v>
      </c>
      <c r="L5050" t="str">
        <f>_xlfn.XLOOKUP(Table1[[#This Row],[TeamFavoriteID]],Table2[team_id],Table2[team_name],_xlfn.XLOOKUP(Table1[[#This Row],[TeamFavoriteID]],Table2[team_id_pfr],Table2[team_name],"Even"))</f>
        <v>Chicago Bears</v>
      </c>
      <c r="M5050">
        <v>-2.5</v>
      </c>
      <c r="N5050">
        <f>IF(Table1[[#This Row],[TeamFavorite]]=Table1[[#This Row],[TeamHome]],Table1[[#This Row],[ScoreAway]]-Table1[[#This Row],[ScoreHome]],Table1[[#This Row],[ScoreHome]]-Table1[[#This Row],[ScoreAway]])</f>
        <v>-3</v>
      </c>
      <c r="O5050">
        <f>IF(Table1[[#This Row],[SpreadActual]]&lt;Table1[[#This Row],[SpreadFavorite]],1,0)</f>
        <v>1</v>
      </c>
      <c r="P5050">
        <v>40</v>
      </c>
      <c r="Q5050" t="s">
        <v>71</v>
      </c>
      <c r="R5050" t="b">
        <v>0</v>
      </c>
      <c r="S5050">
        <v>47</v>
      </c>
      <c r="T5050">
        <v>6</v>
      </c>
      <c r="U5050">
        <v>45</v>
      </c>
    </row>
    <row r="5051" spans="1:22" x14ac:dyDescent="0.2">
      <c r="A5051" s="1">
        <v>33195</v>
      </c>
      <c r="B5051">
        <v>1990</v>
      </c>
      <c r="C5051">
        <f>_xlfn.MAXIFS(Table1[ScheduleWeekWritten],Table1[ScheduleSeason],Table1[[#This Row],[ScheduleSeason]])</f>
        <v>17</v>
      </c>
      <c r="D5051">
        <v>11</v>
      </c>
      <c r="E5051" cm="1">
        <f t="array" ref="E5051">_xlfn.XLOOKUP(Table1[[#This Row],[ScheduleWeekWritten]],Table3[Game],100+Table3[Increase],Table1[[#This Row],[ScheduleWeekWritten]])</f>
        <v>11</v>
      </c>
      <c r="F5051" t="b">
        <v>0</v>
      </c>
      <c r="G5051" t="s">
        <v>140</v>
      </c>
      <c r="H5051">
        <v>17</v>
      </c>
      <c r="I5051">
        <v>14</v>
      </c>
      <c r="J5051" t="s">
        <v>31</v>
      </c>
      <c r="K5051" t="s">
        <v>32</v>
      </c>
      <c r="L5051" t="str">
        <f>_xlfn.XLOOKUP(Table1[[#This Row],[TeamFavoriteID]],Table2[team_id],Table2[team_name],_xlfn.XLOOKUP(Table1[[#This Row],[TeamFavoriteID]],Table2[team_id_pfr],Table2[team_name],"Even"))</f>
        <v>New York Jets</v>
      </c>
      <c r="M5051">
        <v>-3</v>
      </c>
      <c r="N5051">
        <f>IF(Table1[[#This Row],[TeamFavorite]]=Table1[[#This Row],[TeamHome]],Table1[[#This Row],[ScoreAway]]-Table1[[#This Row],[ScoreHome]],Table1[[#This Row],[ScoreHome]]-Table1[[#This Row],[ScoreAway]])</f>
        <v>3</v>
      </c>
      <c r="O5051">
        <f>IF(Table1[[#This Row],[SpreadActual]]&lt;Table1[[#This Row],[SpreadFavorite]],1,0)</f>
        <v>0</v>
      </c>
      <c r="P5051">
        <v>37</v>
      </c>
      <c r="Q5051" t="s">
        <v>141</v>
      </c>
      <c r="R5051" t="b">
        <v>0</v>
      </c>
      <c r="S5051">
        <v>72</v>
      </c>
      <c r="T5051">
        <v>0</v>
      </c>
      <c r="V5051" t="s">
        <v>103</v>
      </c>
    </row>
    <row r="5052" spans="1:22" x14ac:dyDescent="0.2">
      <c r="A5052" s="1">
        <v>33195</v>
      </c>
      <c r="B5052">
        <v>1990</v>
      </c>
      <c r="C5052">
        <f>_xlfn.MAXIFS(Table1[ScheduleWeekWritten],Table1[ScheduleSeason],Table1[[#This Row],[ScheduleSeason]])</f>
        <v>17</v>
      </c>
      <c r="D5052">
        <v>11</v>
      </c>
      <c r="E5052" cm="1">
        <f t="array" ref="E5052">_xlfn.XLOOKUP(Table1[[#This Row],[ScheduleWeekWritten]],Table3[Game],100+Table3[Increase],Table1[[#This Row],[ScheduleWeekWritten]])</f>
        <v>11</v>
      </c>
      <c r="F5052" t="b">
        <v>0</v>
      </c>
      <c r="G5052" t="s">
        <v>42</v>
      </c>
      <c r="H5052">
        <v>27</v>
      </c>
      <c r="I5052">
        <v>10</v>
      </c>
      <c r="J5052" t="s">
        <v>27</v>
      </c>
      <c r="K5052" t="s">
        <v>75</v>
      </c>
      <c r="L5052" t="str">
        <f>_xlfn.XLOOKUP(Table1[[#This Row],[TeamFavoriteID]],Table2[team_id],Table2[team_name],_xlfn.XLOOKUP(Table1[[#This Row],[TeamFavoriteID]],Table2[team_id_pfr],Table2[team_name],"Even"))</f>
        <v>Kansas City Chiefs</v>
      </c>
      <c r="M5052">
        <v>-3.5</v>
      </c>
      <c r="N5052">
        <f>IF(Table1[[#This Row],[TeamFavorite]]=Table1[[#This Row],[TeamHome]],Table1[[#This Row],[ScoreAway]]-Table1[[#This Row],[ScoreHome]],Table1[[#This Row],[ScoreHome]]-Table1[[#This Row],[ScoreAway]])</f>
        <v>-17</v>
      </c>
      <c r="O5052">
        <f>IF(Table1[[#This Row],[SpreadActual]]&lt;Table1[[#This Row],[SpreadFavorite]],1,0)</f>
        <v>1</v>
      </c>
      <c r="P5052">
        <v>35</v>
      </c>
      <c r="Q5052" t="s">
        <v>117</v>
      </c>
      <c r="R5052" t="b">
        <v>0</v>
      </c>
      <c r="S5052">
        <v>49</v>
      </c>
      <c r="T5052">
        <v>11</v>
      </c>
      <c r="U5052">
        <v>54</v>
      </c>
    </row>
    <row r="5053" spans="1:22" x14ac:dyDescent="0.2">
      <c r="A5053" s="1">
        <v>33195</v>
      </c>
      <c r="B5053">
        <v>1990</v>
      </c>
      <c r="C5053">
        <f>_xlfn.MAXIFS(Table1[ScheduleWeekWritten],Table1[ScheduleSeason],Table1[[#This Row],[ScheduleSeason]])</f>
        <v>17</v>
      </c>
      <c r="D5053">
        <v>11</v>
      </c>
      <c r="E5053" cm="1">
        <f t="array" ref="E5053">_xlfn.XLOOKUP(Table1[[#This Row],[ScheduleWeekWritten]],Table3[Game],100+Table3[Increase],Table1[[#This Row],[ScheduleWeekWritten]])</f>
        <v>11</v>
      </c>
      <c r="F5053" t="b">
        <v>0</v>
      </c>
      <c r="G5053" t="s">
        <v>39</v>
      </c>
      <c r="H5053">
        <v>21</v>
      </c>
      <c r="I5053">
        <v>24</v>
      </c>
      <c r="J5053" t="s">
        <v>67</v>
      </c>
      <c r="K5053" t="s">
        <v>40</v>
      </c>
      <c r="L5053" t="str">
        <f>_xlfn.XLOOKUP(Table1[[#This Row],[TeamFavoriteID]],Table2[team_id],Table2[team_name],_xlfn.XLOOKUP(Table1[[#This Row],[TeamFavoriteID]],Table2[team_id_pfr],Table2[team_name],"Even"))</f>
        <v>Los Angeles Rams</v>
      </c>
      <c r="M5053">
        <v>-9</v>
      </c>
      <c r="N5053">
        <f>IF(Table1[[#This Row],[TeamFavorite]]=Table1[[#This Row],[TeamHome]],Table1[[#This Row],[ScoreAway]]-Table1[[#This Row],[ScoreHome]],Table1[[#This Row],[ScoreHome]]-Table1[[#This Row],[ScoreAway]])</f>
        <v>3</v>
      </c>
      <c r="O5053">
        <f>IF(Table1[[#This Row],[SpreadActual]]&lt;Table1[[#This Row],[SpreadFavorite]],1,0)</f>
        <v>0</v>
      </c>
      <c r="P5053">
        <v>42</v>
      </c>
      <c r="Q5053" t="s">
        <v>135</v>
      </c>
      <c r="R5053" t="b">
        <v>0</v>
      </c>
      <c r="S5053">
        <v>62</v>
      </c>
      <c r="T5053">
        <v>8</v>
      </c>
      <c r="U5053">
        <v>80</v>
      </c>
    </row>
    <row r="5054" spans="1:22" x14ac:dyDescent="0.2">
      <c r="A5054" s="1">
        <v>33195</v>
      </c>
      <c r="B5054">
        <v>1990</v>
      </c>
      <c r="C5054">
        <f>_xlfn.MAXIFS(Table1[ScheduleWeekWritten],Table1[ScheduleSeason],Table1[[#This Row],[ScheduleSeason]])</f>
        <v>17</v>
      </c>
      <c r="D5054">
        <v>11</v>
      </c>
      <c r="E5054" cm="1">
        <f t="array" ref="E5054">_xlfn.XLOOKUP(Table1[[#This Row],[ScheduleWeekWritten]],Table3[Game],100+Table3[Increase],Table1[[#This Row],[ScheduleWeekWritten]])</f>
        <v>11</v>
      </c>
      <c r="F5054" t="b">
        <v>0</v>
      </c>
      <c r="G5054" t="s">
        <v>50</v>
      </c>
      <c r="H5054">
        <v>20</v>
      </c>
      <c r="I5054">
        <v>0</v>
      </c>
      <c r="J5054" t="s">
        <v>45</v>
      </c>
      <c r="K5054" t="s">
        <v>90</v>
      </c>
      <c r="L5054" t="str">
        <f>_xlfn.XLOOKUP(Table1[[#This Row],[TeamFavoriteID]],Table2[team_id],Table2[team_name],_xlfn.XLOOKUP(Table1[[#This Row],[TeamFavoriteID]],Table2[team_id_pfr],Table2[team_name],"Even"))</f>
        <v>New York Giants</v>
      </c>
      <c r="M5054">
        <v>-12.5</v>
      </c>
      <c r="N5054">
        <f>IF(Table1[[#This Row],[TeamFavorite]]=Table1[[#This Row],[TeamHome]],Table1[[#This Row],[ScoreAway]]-Table1[[#This Row],[ScoreHome]],Table1[[#This Row],[ScoreHome]]-Table1[[#This Row],[ScoreAway]])</f>
        <v>-20</v>
      </c>
      <c r="O5054">
        <f>IF(Table1[[#This Row],[SpreadActual]]&lt;Table1[[#This Row],[SpreadFavorite]],1,0)</f>
        <v>1</v>
      </c>
      <c r="P5054">
        <v>40</v>
      </c>
      <c r="Q5054" t="s">
        <v>126</v>
      </c>
      <c r="R5054" t="b">
        <v>0</v>
      </c>
      <c r="S5054">
        <v>40</v>
      </c>
      <c r="T5054">
        <v>25</v>
      </c>
      <c r="U5054">
        <v>62</v>
      </c>
    </row>
    <row r="5055" spans="1:22" x14ac:dyDescent="0.2">
      <c r="A5055" s="1">
        <v>33195</v>
      </c>
      <c r="B5055">
        <v>1990</v>
      </c>
      <c r="C5055">
        <f>_xlfn.MAXIFS(Table1[ScheduleWeekWritten],Table1[ScheduleSeason],Table1[[#This Row],[ScheduleSeason]])</f>
        <v>17</v>
      </c>
      <c r="D5055">
        <v>11</v>
      </c>
      <c r="E5055" cm="1">
        <f t="array" ref="E5055">_xlfn.XLOOKUP(Table1[[#This Row],[ScheduleWeekWritten]],Table3[Game],100+Table3[Increase],Table1[[#This Row],[ScheduleWeekWritten]])</f>
        <v>11</v>
      </c>
      <c r="F5055" t="b">
        <v>0</v>
      </c>
      <c r="G5055" t="s">
        <v>145</v>
      </c>
      <c r="H5055">
        <v>21</v>
      </c>
      <c r="I5055">
        <v>24</v>
      </c>
      <c r="J5055" t="s">
        <v>33</v>
      </c>
      <c r="K5055" t="s">
        <v>35</v>
      </c>
      <c r="L5055" t="str">
        <f>_xlfn.XLOOKUP(Table1[[#This Row],[TeamFavoriteID]],Table2[team_id],Table2[team_name],_xlfn.XLOOKUP(Table1[[#This Row],[TeamFavoriteID]],Table2[team_id_pfr],Table2[team_name],"Even"))</f>
        <v>Green Bay Packers</v>
      </c>
      <c r="M5055">
        <v>-5</v>
      </c>
      <c r="N5055">
        <f>IF(Table1[[#This Row],[TeamFavorite]]=Table1[[#This Row],[TeamHome]],Table1[[#This Row],[ScoreAway]]-Table1[[#This Row],[ScoreHome]],Table1[[#This Row],[ScoreHome]]-Table1[[#This Row],[ScoreAway]])</f>
        <v>-3</v>
      </c>
      <c r="O5055">
        <f>IF(Table1[[#This Row],[SpreadActual]]&lt;Table1[[#This Row],[SpreadFavorite]],1,0)</f>
        <v>0</v>
      </c>
      <c r="P5055">
        <v>41</v>
      </c>
      <c r="Q5055" t="s">
        <v>146</v>
      </c>
      <c r="R5055" t="b">
        <v>0</v>
      </c>
      <c r="S5055">
        <v>70</v>
      </c>
      <c r="T5055">
        <v>5</v>
      </c>
      <c r="U5055">
        <v>35</v>
      </c>
    </row>
    <row r="5056" spans="1:22" x14ac:dyDescent="0.2">
      <c r="A5056" s="1">
        <v>33195</v>
      </c>
      <c r="B5056">
        <v>1990</v>
      </c>
      <c r="C5056">
        <f>_xlfn.MAXIFS(Table1[ScheduleWeekWritten],Table1[ScheduleSeason],Table1[[#This Row],[ScheduleSeason]])</f>
        <v>17</v>
      </c>
      <c r="D5056">
        <v>11</v>
      </c>
      <c r="E5056" cm="1">
        <f t="array" ref="E5056">_xlfn.XLOOKUP(Table1[[#This Row],[ScheduleWeekWritten]],Table3[Game],100+Table3[Increase],Table1[[#This Row],[ScheduleWeekWritten]])</f>
        <v>11</v>
      </c>
      <c r="F5056" t="b">
        <v>0</v>
      </c>
      <c r="G5056" t="s">
        <v>53</v>
      </c>
      <c r="H5056">
        <v>31</v>
      </c>
      <c r="I5056">
        <v>7</v>
      </c>
      <c r="J5056" t="s">
        <v>127</v>
      </c>
      <c r="K5056" t="s">
        <v>87</v>
      </c>
      <c r="L5056" t="str">
        <f>_xlfn.XLOOKUP(Table1[[#This Row],[TeamFavoriteID]],Table2[team_id],Table2[team_name],_xlfn.XLOOKUP(Table1[[#This Row],[TeamFavoriteID]],Table2[team_id_pfr],Table2[team_name],"Even"))</f>
        <v>San Francisco 49ers</v>
      </c>
      <c r="M5056">
        <v>-14.5</v>
      </c>
      <c r="N5056">
        <f>IF(Table1[[#This Row],[TeamFavorite]]=Table1[[#This Row],[TeamHome]],Table1[[#This Row],[ScoreAway]]-Table1[[#This Row],[ScoreHome]],Table1[[#This Row],[ScoreHome]]-Table1[[#This Row],[ScoreAway]])</f>
        <v>-24</v>
      </c>
      <c r="O5056">
        <f>IF(Table1[[#This Row],[SpreadActual]]&lt;Table1[[#This Row],[SpreadFavorite]],1,0)</f>
        <v>1</v>
      </c>
      <c r="P5056">
        <v>43</v>
      </c>
      <c r="Q5056" t="s">
        <v>118</v>
      </c>
      <c r="R5056" t="b">
        <v>0</v>
      </c>
      <c r="S5056">
        <v>55</v>
      </c>
      <c r="T5056">
        <v>11</v>
      </c>
      <c r="U5056">
        <v>85</v>
      </c>
    </row>
    <row r="5057" spans="1:22" x14ac:dyDescent="0.2">
      <c r="A5057" s="1">
        <v>33195</v>
      </c>
      <c r="B5057">
        <v>1990</v>
      </c>
      <c r="C5057">
        <f>_xlfn.MAXIFS(Table1[ScheduleWeekWritten],Table1[ScheduleSeason],Table1[[#This Row],[ScheduleSeason]])</f>
        <v>17</v>
      </c>
      <c r="D5057">
        <v>11</v>
      </c>
      <c r="E5057" cm="1">
        <f t="array" ref="E5057">_xlfn.XLOOKUP(Table1[[#This Row],[ScheduleWeekWritten]],Table3[Game],100+Table3[Increase],Table1[[#This Row],[ScheduleWeekWritten]])</f>
        <v>11</v>
      </c>
      <c r="F5057" t="b">
        <v>0</v>
      </c>
      <c r="G5057" t="s">
        <v>128</v>
      </c>
      <c r="H5057">
        <v>21</v>
      </c>
      <c r="I5057">
        <v>24</v>
      </c>
      <c r="J5057" t="s">
        <v>54</v>
      </c>
      <c r="K5057" t="s">
        <v>132</v>
      </c>
      <c r="L5057" t="str">
        <f>_xlfn.XLOOKUP(Table1[[#This Row],[TeamFavoriteID]],Table2[team_id],Table2[team_name],_xlfn.XLOOKUP(Table1[[#This Row],[TeamFavoriteID]],Table2[team_id_pfr],Table2[team_name],"Even"))</f>
        <v>Seattle Seahawks</v>
      </c>
      <c r="M5057">
        <v>-3.5</v>
      </c>
      <c r="N5057">
        <f>IF(Table1[[#This Row],[TeamFavorite]]=Table1[[#This Row],[TeamHome]],Table1[[#This Row],[ScoreAway]]-Table1[[#This Row],[ScoreHome]],Table1[[#This Row],[ScoreHome]]-Table1[[#This Row],[ScoreAway]])</f>
        <v>3</v>
      </c>
      <c r="O5057">
        <f>IF(Table1[[#This Row],[SpreadActual]]&lt;Table1[[#This Row],[SpreadFavorite]],1,0)</f>
        <v>0</v>
      </c>
      <c r="P5057">
        <v>39</v>
      </c>
      <c r="Q5057" t="s">
        <v>129</v>
      </c>
      <c r="R5057" t="b">
        <v>0</v>
      </c>
      <c r="S5057">
        <v>72</v>
      </c>
      <c r="T5057">
        <v>0</v>
      </c>
      <c r="V5057" t="s">
        <v>103</v>
      </c>
    </row>
    <row r="5058" spans="1:22" x14ac:dyDescent="0.2">
      <c r="A5058" s="1">
        <v>33195</v>
      </c>
      <c r="B5058">
        <v>1990</v>
      </c>
      <c r="C5058">
        <f>_xlfn.MAXIFS(Table1[ScheduleWeekWritten],Table1[ScheduleSeason],Table1[[#This Row],[ScheduleSeason]])</f>
        <v>17</v>
      </c>
      <c r="D5058">
        <v>11</v>
      </c>
      <c r="E5058" cm="1">
        <f t="array" ref="E5058">_xlfn.XLOOKUP(Table1[[#This Row],[ScheduleWeekWritten]],Table3[Game],100+Table3[Increase],Table1[[#This Row],[ScheduleWeekWritten]])</f>
        <v>11</v>
      </c>
      <c r="F5058" t="b">
        <v>0</v>
      </c>
      <c r="G5058" t="s">
        <v>61</v>
      </c>
      <c r="H5058">
        <v>31</v>
      </c>
      <c r="I5058">
        <v>17</v>
      </c>
      <c r="J5058" t="s">
        <v>95</v>
      </c>
      <c r="K5058" t="s">
        <v>85</v>
      </c>
      <c r="L5058" t="str">
        <f>_xlfn.XLOOKUP(Table1[[#This Row],[TeamFavoriteID]],Table2[team_id],Table2[team_name],_xlfn.XLOOKUP(Table1[[#This Row],[TeamFavoriteID]],Table2[team_id_pfr],Table2[team_name],"Even"))</f>
        <v>Washington Commanders</v>
      </c>
      <c r="M5058">
        <v>-3.5</v>
      </c>
      <c r="N5058">
        <f>IF(Table1[[#This Row],[TeamFavorite]]=Table1[[#This Row],[TeamHome]],Table1[[#This Row],[ScoreAway]]-Table1[[#This Row],[ScoreHome]],Table1[[#This Row],[ScoreHome]]-Table1[[#This Row],[ScoreAway]])</f>
        <v>14</v>
      </c>
      <c r="O5058">
        <f>IF(Table1[[#This Row],[SpreadActual]]&lt;Table1[[#This Row],[SpreadFavorite]],1,0)</f>
        <v>0</v>
      </c>
      <c r="P5058">
        <v>38</v>
      </c>
      <c r="Q5058" t="s">
        <v>64</v>
      </c>
      <c r="R5058" t="b">
        <v>0</v>
      </c>
      <c r="S5058">
        <v>42</v>
      </c>
      <c r="T5058">
        <v>16</v>
      </c>
      <c r="U5058">
        <v>47</v>
      </c>
    </row>
    <row r="5059" spans="1:22" x14ac:dyDescent="0.2">
      <c r="A5059" s="1">
        <v>33196</v>
      </c>
      <c r="B5059">
        <v>1990</v>
      </c>
      <c r="C5059">
        <f>_xlfn.MAXIFS(Table1[ScheduleWeekWritten],Table1[ScheduleSeason],Table1[[#This Row],[ScheduleSeason]])</f>
        <v>17</v>
      </c>
      <c r="D5059">
        <v>11</v>
      </c>
      <c r="E5059" cm="1">
        <f t="array" ref="E5059">_xlfn.XLOOKUP(Table1[[#This Row],[ScheduleWeekWritten]],Table3[Game],100+Table3[Increase],Table1[[#This Row],[ScheduleWeekWritten]])</f>
        <v>11</v>
      </c>
      <c r="F5059" t="b">
        <v>0</v>
      </c>
      <c r="G5059" t="s">
        <v>19</v>
      </c>
      <c r="H5059">
        <v>10</v>
      </c>
      <c r="I5059">
        <v>13</v>
      </c>
      <c r="J5059" t="s">
        <v>138</v>
      </c>
      <c r="K5059" t="s">
        <v>91</v>
      </c>
      <c r="L5059" t="str">
        <f>_xlfn.XLOOKUP(Table1[[#This Row],[TeamFavoriteID]],Table2[team_id],Table2[team_name],_xlfn.XLOOKUP(Table1[[#This Row],[TeamFavoriteID]],Table2[team_id_pfr],Table2[team_name],"Even"))</f>
        <v>Miami Dolphins</v>
      </c>
      <c r="M5059">
        <v>-3.5</v>
      </c>
      <c r="N5059">
        <f>IF(Table1[[#This Row],[TeamFavorite]]=Table1[[#This Row],[TeamHome]],Table1[[#This Row],[ScoreAway]]-Table1[[#This Row],[ScoreHome]],Table1[[#This Row],[ScoreHome]]-Table1[[#This Row],[ScoreAway]])</f>
        <v>3</v>
      </c>
      <c r="O5059">
        <f>IF(Table1[[#This Row],[SpreadActual]]&lt;Table1[[#This Row],[SpreadFavorite]],1,0)</f>
        <v>0</v>
      </c>
      <c r="P5059">
        <v>37</v>
      </c>
      <c r="Q5059" t="s">
        <v>143</v>
      </c>
      <c r="R5059" t="b">
        <v>0</v>
      </c>
      <c r="S5059">
        <v>70</v>
      </c>
      <c r="T5059">
        <v>8</v>
      </c>
      <c r="U5059">
        <v>61</v>
      </c>
    </row>
    <row r="5060" spans="1:22" x14ac:dyDescent="0.2">
      <c r="A5060" s="1">
        <v>33199</v>
      </c>
      <c r="B5060">
        <v>1990</v>
      </c>
      <c r="C5060">
        <f>_xlfn.MAXIFS(Table1[ScheduleWeekWritten],Table1[ScheduleSeason],Table1[[#This Row],[ScheduleSeason]])</f>
        <v>17</v>
      </c>
      <c r="D5060">
        <v>12</v>
      </c>
      <c r="E5060" cm="1">
        <f t="array" ref="E5060">_xlfn.XLOOKUP(Table1[[#This Row],[ScheduleWeekWritten]],Table3[Game],100+Table3[Increase],Table1[[#This Row],[ScheduleWeekWritten]])</f>
        <v>12</v>
      </c>
      <c r="F5060" t="b">
        <v>0</v>
      </c>
      <c r="G5060" t="s">
        <v>67</v>
      </c>
      <c r="H5060">
        <v>27</v>
      </c>
      <c r="I5060">
        <v>17</v>
      </c>
      <c r="J5060" t="s">
        <v>61</v>
      </c>
      <c r="K5060" t="s">
        <v>85</v>
      </c>
      <c r="L5060" t="str">
        <f>_xlfn.XLOOKUP(Table1[[#This Row],[TeamFavoriteID]],Table2[team_id],Table2[team_name],_xlfn.XLOOKUP(Table1[[#This Row],[TeamFavoriteID]],Table2[team_id_pfr],Table2[team_name],"Even"))</f>
        <v>Washington Commanders</v>
      </c>
      <c r="M5060">
        <v>-5.5</v>
      </c>
      <c r="N5060">
        <f>IF(Table1[[#This Row],[TeamFavorite]]=Table1[[#This Row],[TeamHome]],Table1[[#This Row],[ScoreAway]]-Table1[[#This Row],[ScoreHome]],Table1[[#This Row],[ScoreHome]]-Table1[[#This Row],[ScoreAway]])</f>
        <v>10</v>
      </c>
      <c r="O5060">
        <f>IF(Table1[[#This Row],[SpreadActual]]&lt;Table1[[#This Row],[SpreadFavorite]],1,0)</f>
        <v>0</v>
      </c>
      <c r="P5060">
        <v>39</v>
      </c>
      <c r="Q5060" t="s">
        <v>119</v>
      </c>
      <c r="R5060" t="b">
        <v>0</v>
      </c>
      <c r="S5060">
        <v>63</v>
      </c>
      <c r="T5060">
        <v>10</v>
      </c>
      <c r="U5060">
        <v>96</v>
      </c>
    </row>
    <row r="5061" spans="1:22" x14ac:dyDescent="0.2">
      <c r="A5061" s="1">
        <v>33199</v>
      </c>
      <c r="B5061">
        <v>1990</v>
      </c>
      <c r="C5061">
        <f>_xlfn.MAXIFS(Table1[ScheduleWeekWritten],Table1[ScheduleSeason],Table1[[#This Row],[ScheduleSeason]])</f>
        <v>17</v>
      </c>
      <c r="D5061">
        <v>12</v>
      </c>
      <c r="E5061" cm="1">
        <f t="array" ref="E5061">_xlfn.XLOOKUP(Table1[[#This Row],[ScheduleWeekWritten]],Table3[Game],100+Table3[Increase],Table1[[#This Row],[ScheduleWeekWritten]])</f>
        <v>12</v>
      </c>
      <c r="F5061" t="b">
        <v>0</v>
      </c>
      <c r="G5061" t="s">
        <v>45</v>
      </c>
      <c r="H5061">
        <v>40</v>
      </c>
      <c r="I5061">
        <v>27</v>
      </c>
      <c r="J5061" t="s">
        <v>24</v>
      </c>
      <c r="K5061" t="s">
        <v>79</v>
      </c>
      <c r="L5061" t="str">
        <f>_xlfn.XLOOKUP(Table1[[#This Row],[TeamFavoriteID]],Table2[team_id],Table2[team_name],_xlfn.XLOOKUP(Table1[[#This Row],[TeamFavoriteID]],Table2[team_id_pfr],Table2[team_name],"Even"))</f>
        <v>Detroit Lions</v>
      </c>
      <c r="M5061">
        <v>-1</v>
      </c>
      <c r="N5061">
        <f>IF(Table1[[#This Row],[TeamFavorite]]=Table1[[#This Row],[TeamHome]],Table1[[#This Row],[ScoreAway]]-Table1[[#This Row],[ScoreHome]],Table1[[#This Row],[ScoreHome]]-Table1[[#This Row],[ScoreAway]])</f>
        <v>-13</v>
      </c>
      <c r="O5061">
        <f>IF(Table1[[#This Row],[SpreadActual]]&lt;Table1[[#This Row],[SpreadFavorite]],1,0)</f>
        <v>1</v>
      </c>
      <c r="P5061">
        <v>45</v>
      </c>
      <c r="Q5061" t="s">
        <v>125</v>
      </c>
      <c r="R5061" t="b">
        <v>0</v>
      </c>
      <c r="S5061">
        <v>72</v>
      </c>
      <c r="T5061">
        <v>0</v>
      </c>
      <c r="V5061" t="s">
        <v>103</v>
      </c>
    </row>
    <row r="5062" spans="1:22" x14ac:dyDescent="0.2">
      <c r="A5062" s="1">
        <v>33202</v>
      </c>
      <c r="B5062">
        <v>1990</v>
      </c>
      <c r="C5062">
        <f>_xlfn.MAXIFS(Table1[ScheduleWeekWritten],Table1[ScheduleSeason],Table1[[#This Row],[ScheduleSeason]])</f>
        <v>17</v>
      </c>
      <c r="D5062">
        <v>12</v>
      </c>
      <c r="E5062" cm="1">
        <f t="array" ref="E5062">_xlfn.XLOOKUP(Table1[[#This Row],[ScheduleWeekWritten]],Table3[Game],100+Table3[Increase],Table1[[#This Row],[ScheduleWeekWritten]])</f>
        <v>12</v>
      </c>
      <c r="F5062" t="b">
        <v>0</v>
      </c>
      <c r="G5062" t="s">
        <v>101</v>
      </c>
      <c r="H5062">
        <v>20</v>
      </c>
      <c r="I5062">
        <v>34</v>
      </c>
      <c r="J5062" t="s">
        <v>140</v>
      </c>
      <c r="K5062" t="s">
        <v>104</v>
      </c>
      <c r="L5062" t="str">
        <f>_xlfn.XLOOKUP(Table1[[#This Row],[TeamFavoriteID]],Table2[team_id],Table2[team_name],_xlfn.XLOOKUP(Table1[[#This Row],[TeamFavoriteID]],Table2[team_id_pfr],Table2[team_name],"Even"))</f>
        <v>Cincinnati Bengals</v>
      </c>
      <c r="M5062">
        <v>-11.5</v>
      </c>
      <c r="N5062">
        <f>IF(Table1[[#This Row],[TeamFavorite]]=Table1[[#This Row],[TeamHome]],Table1[[#This Row],[ScoreAway]]-Table1[[#This Row],[ScoreHome]],Table1[[#This Row],[ScoreHome]]-Table1[[#This Row],[ScoreAway]])</f>
        <v>14</v>
      </c>
      <c r="O5062">
        <f>IF(Table1[[#This Row],[SpreadActual]]&lt;Table1[[#This Row],[SpreadFavorite]],1,0)</f>
        <v>0</v>
      </c>
      <c r="P5062">
        <v>41</v>
      </c>
      <c r="Q5062" t="s">
        <v>111</v>
      </c>
      <c r="R5062" t="b">
        <v>0</v>
      </c>
      <c r="S5062">
        <v>56</v>
      </c>
      <c r="T5062">
        <v>11</v>
      </c>
      <c r="U5062">
        <v>56</v>
      </c>
    </row>
    <row r="5063" spans="1:22" x14ac:dyDescent="0.2">
      <c r="A5063" s="1">
        <v>33202</v>
      </c>
      <c r="B5063">
        <v>1990</v>
      </c>
      <c r="C5063">
        <f>_xlfn.MAXIFS(Table1[ScheduleWeekWritten],Table1[ScheduleSeason],Table1[[#This Row],[ScheduleSeason]])</f>
        <v>17</v>
      </c>
      <c r="D5063">
        <v>12</v>
      </c>
      <c r="E5063" cm="1">
        <f t="array" ref="E5063">_xlfn.XLOOKUP(Table1[[#This Row],[ScheduleWeekWritten]],Table3[Game],100+Table3[Increase],Table1[[#This Row],[ScheduleWeekWritten]])</f>
        <v>12</v>
      </c>
      <c r="F5063" t="b">
        <v>0</v>
      </c>
      <c r="G5063" t="s">
        <v>62</v>
      </c>
      <c r="H5063">
        <v>13</v>
      </c>
      <c r="I5063">
        <v>30</v>
      </c>
      <c r="J5063" t="s">
        <v>19</v>
      </c>
      <c r="K5063" t="s">
        <v>91</v>
      </c>
      <c r="L5063" t="str">
        <f>_xlfn.XLOOKUP(Table1[[#This Row],[TeamFavoriteID]],Table2[team_id],Table2[team_name],_xlfn.XLOOKUP(Table1[[#This Row],[TeamFavoriteID]],Table2[team_id_pfr],Table2[team_name],"Even"))</f>
        <v>Miami Dolphins</v>
      </c>
      <c r="M5063">
        <v>-5</v>
      </c>
      <c r="N5063">
        <f>IF(Table1[[#This Row],[TeamFavorite]]=Table1[[#This Row],[TeamHome]],Table1[[#This Row],[ScoreAway]]-Table1[[#This Row],[ScoreHome]],Table1[[#This Row],[ScoreHome]]-Table1[[#This Row],[ScoreAway]])</f>
        <v>-17</v>
      </c>
      <c r="O5063">
        <f>IF(Table1[[#This Row],[SpreadActual]]&lt;Table1[[#This Row],[SpreadFavorite]],1,0)</f>
        <v>1</v>
      </c>
      <c r="P5063">
        <v>36</v>
      </c>
      <c r="Q5063" t="s">
        <v>66</v>
      </c>
      <c r="R5063" t="b">
        <v>0</v>
      </c>
      <c r="S5063">
        <v>48</v>
      </c>
      <c r="T5063">
        <v>12</v>
      </c>
      <c r="U5063">
        <v>63</v>
      </c>
    </row>
    <row r="5064" spans="1:22" x14ac:dyDescent="0.2">
      <c r="A5064" s="1">
        <v>33202</v>
      </c>
      <c r="B5064">
        <v>1990</v>
      </c>
      <c r="C5064">
        <f>_xlfn.MAXIFS(Table1[ScheduleWeekWritten],Table1[ScheduleSeason],Table1[[#This Row],[ScheduleSeason]])</f>
        <v>17</v>
      </c>
      <c r="D5064">
        <v>12</v>
      </c>
      <c r="E5064" cm="1">
        <f t="array" ref="E5064">_xlfn.XLOOKUP(Table1[[#This Row],[ScheduleWeekWritten]],Table3[Game],100+Table3[Increase],Table1[[#This Row],[ScheduleWeekWritten]])</f>
        <v>12</v>
      </c>
      <c r="F5064" t="b">
        <v>0</v>
      </c>
      <c r="G5064" t="s">
        <v>33</v>
      </c>
      <c r="H5064">
        <v>20</v>
      </c>
      <c r="I5064">
        <v>10</v>
      </c>
      <c r="J5064" t="s">
        <v>127</v>
      </c>
      <c r="K5064" t="s">
        <v>35</v>
      </c>
      <c r="L5064" t="str">
        <f>_xlfn.XLOOKUP(Table1[[#This Row],[TeamFavoriteID]],Table2[team_id],Table2[team_name],_xlfn.XLOOKUP(Table1[[#This Row],[TeamFavoriteID]],Table2[team_id_pfr],Table2[team_name],"Even"))</f>
        <v>Green Bay Packers</v>
      </c>
      <c r="M5064">
        <v>-7.5</v>
      </c>
      <c r="N5064">
        <f>IF(Table1[[#This Row],[TeamFavorite]]=Table1[[#This Row],[TeamHome]],Table1[[#This Row],[ScoreAway]]-Table1[[#This Row],[ScoreHome]],Table1[[#This Row],[ScoreHome]]-Table1[[#This Row],[ScoreAway]])</f>
        <v>-10</v>
      </c>
      <c r="O5064">
        <f>IF(Table1[[#This Row],[SpreadActual]]&lt;Table1[[#This Row],[SpreadFavorite]],1,0)</f>
        <v>1</v>
      </c>
      <c r="P5064">
        <v>39</v>
      </c>
      <c r="Q5064" t="s">
        <v>36</v>
      </c>
      <c r="R5064" t="b">
        <v>0</v>
      </c>
      <c r="S5064">
        <v>44</v>
      </c>
      <c r="T5064">
        <v>14</v>
      </c>
      <c r="U5064">
        <v>49</v>
      </c>
    </row>
    <row r="5065" spans="1:22" x14ac:dyDescent="0.2">
      <c r="A5065" s="1">
        <v>33202</v>
      </c>
      <c r="B5065">
        <v>1990</v>
      </c>
      <c r="C5065">
        <f>_xlfn.MAXIFS(Table1[ScheduleWeekWritten],Table1[ScheduleSeason],Table1[[#This Row],[ScheduleSeason]])</f>
        <v>17</v>
      </c>
      <c r="D5065">
        <v>12</v>
      </c>
      <c r="E5065" cm="1">
        <f t="array" ref="E5065">_xlfn.XLOOKUP(Table1[[#This Row],[ScheduleWeekWritten]],Table3[Game],100+Table3[Increase],Table1[[#This Row],[ScheduleWeekWritten]])</f>
        <v>12</v>
      </c>
      <c r="F5065" t="b">
        <v>0</v>
      </c>
      <c r="G5065" t="s">
        <v>138</v>
      </c>
      <c r="H5065">
        <v>24</v>
      </c>
      <c r="I5065">
        <v>27</v>
      </c>
      <c r="J5065" t="s">
        <v>42</v>
      </c>
      <c r="K5065" t="s">
        <v>21</v>
      </c>
      <c r="L5065" t="str">
        <f>_xlfn.XLOOKUP(Table1[[#This Row],[TeamFavoriteID]],Table2[team_id],Table2[team_name],_xlfn.XLOOKUP(Table1[[#This Row],[TeamFavoriteID]],Table2[team_id_pfr],Table2[team_name],"Even"))</f>
        <v>Las Vegas Raiders</v>
      </c>
      <c r="M5065">
        <v>-4</v>
      </c>
      <c r="N5065">
        <f>IF(Table1[[#This Row],[TeamFavorite]]=Table1[[#This Row],[TeamHome]],Table1[[#This Row],[ScoreAway]]-Table1[[#This Row],[ScoreHome]],Table1[[#This Row],[ScoreHome]]-Table1[[#This Row],[ScoreAway]])</f>
        <v>-3</v>
      </c>
      <c r="O5065">
        <f>IF(Table1[[#This Row],[SpreadActual]]&lt;Table1[[#This Row],[SpreadFavorite]],1,0)</f>
        <v>0</v>
      </c>
      <c r="P5065">
        <v>36</v>
      </c>
      <c r="Q5065" t="s">
        <v>65</v>
      </c>
      <c r="R5065" t="b">
        <v>0</v>
      </c>
      <c r="S5065">
        <v>60</v>
      </c>
      <c r="T5065">
        <v>7</v>
      </c>
      <c r="U5065">
        <v>86</v>
      </c>
    </row>
    <row r="5066" spans="1:22" x14ac:dyDescent="0.2">
      <c r="A5066" s="1">
        <v>33202</v>
      </c>
      <c r="B5066">
        <v>1990</v>
      </c>
      <c r="C5066">
        <f>_xlfn.MAXIFS(Table1[ScheduleWeekWritten],Table1[ScheduleSeason],Table1[[#This Row],[ScheduleSeason]])</f>
        <v>17</v>
      </c>
      <c r="D5066">
        <v>12</v>
      </c>
      <c r="E5066" cm="1">
        <f t="array" ref="E5066">_xlfn.XLOOKUP(Table1[[#This Row],[ScheduleWeekWritten]],Table3[Game],100+Table3[Increase],Table1[[#This Row],[ScheduleWeekWritten]])</f>
        <v>12</v>
      </c>
      <c r="F5066" t="b">
        <v>0</v>
      </c>
      <c r="G5066" t="s">
        <v>54</v>
      </c>
      <c r="H5066">
        <v>41</v>
      </c>
      <c r="I5066">
        <v>13</v>
      </c>
      <c r="J5066" t="s">
        <v>46</v>
      </c>
      <c r="K5066" t="s">
        <v>47</v>
      </c>
      <c r="L5066" t="str">
        <f>_xlfn.XLOOKUP(Table1[[#This Row],[TeamFavoriteID]],Table2[team_id],Table2[team_name],_xlfn.XLOOKUP(Table1[[#This Row],[TeamFavoriteID]],Table2[team_id_pfr],Table2[team_name],"Even"))</f>
        <v>Chicago Bears</v>
      </c>
      <c r="M5066">
        <v>-2.5</v>
      </c>
      <c r="N5066">
        <f>IF(Table1[[#This Row],[TeamFavorite]]=Table1[[#This Row],[TeamHome]],Table1[[#This Row],[ScoreAway]]-Table1[[#This Row],[ScoreHome]],Table1[[#This Row],[ScoreHome]]-Table1[[#This Row],[ScoreAway]])</f>
        <v>28</v>
      </c>
      <c r="O5066">
        <f>IF(Table1[[#This Row],[SpreadActual]]&lt;Table1[[#This Row],[SpreadFavorite]],1,0)</f>
        <v>0</v>
      </c>
      <c r="P5066">
        <v>38</v>
      </c>
      <c r="Q5066" t="s">
        <v>137</v>
      </c>
      <c r="R5066" t="b">
        <v>0</v>
      </c>
      <c r="S5066">
        <v>72</v>
      </c>
      <c r="T5066">
        <v>0</v>
      </c>
      <c r="V5066" t="s">
        <v>103</v>
      </c>
    </row>
    <row r="5067" spans="1:22" x14ac:dyDescent="0.2">
      <c r="A5067" s="1">
        <v>33202</v>
      </c>
      <c r="B5067">
        <v>1990</v>
      </c>
      <c r="C5067">
        <f>_xlfn.MAXIFS(Table1[ScheduleWeekWritten],Table1[ScheduleSeason],Table1[[#This Row],[ScheduleSeason]])</f>
        <v>17</v>
      </c>
      <c r="D5067">
        <v>12</v>
      </c>
      <c r="E5067" cm="1">
        <f t="array" ref="E5067">_xlfn.XLOOKUP(Table1[[#This Row],[ScheduleWeekWritten]],Table3[Game],100+Table3[Increase],Table1[[#This Row],[ScheduleWeekWritten]])</f>
        <v>12</v>
      </c>
      <c r="F5067" t="b">
        <v>0</v>
      </c>
      <c r="G5067" t="s">
        <v>95</v>
      </c>
      <c r="H5067">
        <v>10</v>
      </c>
      <c r="I5067">
        <v>7</v>
      </c>
      <c r="J5067" t="s">
        <v>38</v>
      </c>
      <c r="K5067" t="s">
        <v>98</v>
      </c>
      <c r="L5067" t="str">
        <f>_xlfn.XLOOKUP(Table1[[#This Row],[TeamFavoriteID]],Table2[team_id],Table2[team_name],_xlfn.XLOOKUP(Table1[[#This Row],[TeamFavoriteID]],Table2[team_id_pfr],Table2[team_name],"Even"))</f>
        <v>New Orleans Saints</v>
      </c>
      <c r="M5067">
        <v>-4.5</v>
      </c>
      <c r="N5067">
        <f>IF(Table1[[#This Row],[TeamFavorite]]=Table1[[#This Row],[TeamHome]],Table1[[#This Row],[ScoreAway]]-Table1[[#This Row],[ScoreHome]],Table1[[#This Row],[ScoreHome]]-Table1[[#This Row],[ScoreAway]])</f>
        <v>-3</v>
      </c>
      <c r="O5067">
        <f>IF(Table1[[#This Row],[SpreadActual]]&lt;Table1[[#This Row],[SpreadFavorite]],1,0)</f>
        <v>0</v>
      </c>
      <c r="P5067">
        <v>43</v>
      </c>
      <c r="Q5067" t="s">
        <v>124</v>
      </c>
      <c r="R5067" t="b">
        <v>0</v>
      </c>
      <c r="S5067">
        <v>72</v>
      </c>
      <c r="T5067">
        <v>0</v>
      </c>
      <c r="V5067" t="s">
        <v>103</v>
      </c>
    </row>
    <row r="5068" spans="1:22" x14ac:dyDescent="0.2">
      <c r="A5068" s="1">
        <v>33202</v>
      </c>
      <c r="B5068">
        <v>1990</v>
      </c>
      <c r="C5068">
        <f>_xlfn.MAXIFS(Table1[ScheduleWeekWritten],Table1[ScheduleSeason],Table1[[#This Row],[ScheduleSeason]])</f>
        <v>17</v>
      </c>
      <c r="D5068">
        <v>12</v>
      </c>
      <c r="E5068" cm="1">
        <f t="array" ref="E5068">_xlfn.XLOOKUP(Table1[[#This Row],[ScheduleWeekWritten]],Table3[Game],100+Table3[Increase],Table1[[#This Row],[ScheduleWeekWritten]])</f>
        <v>12</v>
      </c>
      <c r="F5068" t="b">
        <v>0</v>
      </c>
      <c r="G5068" t="s">
        <v>31</v>
      </c>
      <c r="H5068">
        <v>7</v>
      </c>
      <c r="I5068">
        <v>24</v>
      </c>
      <c r="J5068" t="s">
        <v>49</v>
      </c>
      <c r="K5068" t="s">
        <v>51</v>
      </c>
      <c r="L5068" t="str">
        <f>_xlfn.XLOOKUP(Table1[[#This Row],[TeamFavoriteID]],Table2[team_id],Table2[team_name],_xlfn.XLOOKUP(Table1[[#This Row],[TeamFavoriteID]],Table2[team_id_pfr],Table2[team_name],"Even"))</f>
        <v>Pittsburgh Steelers</v>
      </c>
      <c r="M5068">
        <v>-3.5</v>
      </c>
      <c r="N5068">
        <f>IF(Table1[[#This Row],[TeamFavorite]]=Table1[[#This Row],[TeamHome]],Table1[[#This Row],[ScoreAway]]-Table1[[#This Row],[ScoreHome]],Table1[[#This Row],[ScoreHome]]-Table1[[#This Row],[ScoreAway]])</f>
        <v>-17</v>
      </c>
      <c r="O5068">
        <f>IF(Table1[[#This Row],[SpreadActual]]&lt;Table1[[#This Row],[SpreadFavorite]],1,0)</f>
        <v>1</v>
      </c>
      <c r="P5068">
        <v>37</v>
      </c>
      <c r="Q5068" t="s">
        <v>126</v>
      </c>
      <c r="R5068" t="b">
        <v>0</v>
      </c>
      <c r="S5068">
        <v>52</v>
      </c>
      <c r="T5068">
        <v>14</v>
      </c>
      <c r="U5068">
        <v>47</v>
      </c>
    </row>
    <row r="5069" spans="1:22" x14ac:dyDescent="0.2">
      <c r="A5069" s="1">
        <v>33202</v>
      </c>
      <c r="B5069">
        <v>1990</v>
      </c>
      <c r="C5069">
        <f>_xlfn.MAXIFS(Table1[ScheduleWeekWritten],Table1[ScheduleSeason],Table1[[#This Row],[ScheduleSeason]])</f>
        <v>17</v>
      </c>
      <c r="D5069">
        <v>12</v>
      </c>
      <c r="E5069" cm="1">
        <f t="array" ref="E5069">_xlfn.XLOOKUP(Table1[[#This Row],[ScheduleWeekWritten]],Table3[Game],100+Table3[Increase],Table1[[#This Row],[ScheduleWeekWritten]])</f>
        <v>12</v>
      </c>
      <c r="F5069" t="b">
        <v>0</v>
      </c>
      <c r="G5069" t="s">
        <v>58</v>
      </c>
      <c r="H5069">
        <v>31</v>
      </c>
      <c r="I5069">
        <v>13</v>
      </c>
      <c r="J5069" t="s">
        <v>50</v>
      </c>
      <c r="K5069" t="s">
        <v>90</v>
      </c>
      <c r="L5069" t="str">
        <f>_xlfn.XLOOKUP(Table1[[#This Row],[TeamFavoriteID]],Table2[team_id],Table2[team_name],_xlfn.XLOOKUP(Table1[[#This Row],[TeamFavoriteID]],Table2[team_id_pfr],Table2[team_name],"Even"))</f>
        <v>New York Giants</v>
      </c>
      <c r="M5069">
        <v>-3</v>
      </c>
      <c r="N5069">
        <f>IF(Table1[[#This Row],[TeamFavorite]]=Table1[[#This Row],[TeamHome]],Table1[[#This Row],[ScoreAway]]-Table1[[#This Row],[ScoreHome]],Table1[[#This Row],[ScoreHome]]-Table1[[#This Row],[ScoreAway]])</f>
        <v>18</v>
      </c>
      <c r="O5069">
        <f>IF(Table1[[#This Row],[SpreadActual]]&lt;Table1[[#This Row],[SpreadFavorite]],1,0)</f>
        <v>0</v>
      </c>
      <c r="P5069">
        <v>37</v>
      </c>
      <c r="Q5069" t="s">
        <v>112</v>
      </c>
      <c r="R5069" t="b">
        <v>0</v>
      </c>
      <c r="S5069">
        <v>52</v>
      </c>
      <c r="T5069">
        <v>13</v>
      </c>
      <c r="U5069">
        <v>63</v>
      </c>
    </row>
    <row r="5070" spans="1:22" x14ac:dyDescent="0.2">
      <c r="A5070" s="1">
        <v>33202</v>
      </c>
      <c r="B5070">
        <v>1990</v>
      </c>
      <c r="C5070">
        <f>_xlfn.MAXIFS(Table1[ScheduleWeekWritten],Table1[ScheduleSeason],Table1[[#This Row],[ScheduleSeason]])</f>
        <v>17</v>
      </c>
      <c r="D5070">
        <v>12</v>
      </c>
      <c r="E5070" cm="1">
        <f t="array" ref="E5070">_xlfn.XLOOKUP(Table1[[#This Row],[ScheduleWeekWritten]],Table3[Game],100+Table3[Increase],Table1[[#This Row],[ScheduleWeekWritten]])</f>
        <v>12</v>
      </c>
      <c r="F5070" t="b">
        <v>0</v>
      </c>
      <c r="G5070" t="s">
        <v>145</v>
      </c>
      <c r="H5070">
        <v>34</v>
      </c>
      <c r="I5070">
        <v>14</v>
      </c>
      <c r="J5070" t="s">
        <v>115</v>
      </c>
      <c r="K5070" t="s">
        <v>59</v>
      </c>
      <c r="L5070" t="str">
        <f>_xlfn.XLOOKUP(Table1[[#This Row],[TeamFavoriteID]],Table2[team_id],Table2[team_name],_xlfn.XLOOKUP(Table1[[#This Row],[TeamFavoriteID]],Table2[team_id_pfr],Table2[team_name],"Even"))</f>
        <v>Arizona Cardinals</v>
      </c>
      <c r="M5070">
        <v>-5</v>
      </c>
      <c r="N5070">
        <f>IF(Table1[[#This Row],[TeamFavorite]]=Table1[[#This Row],[TeamHome]],Table1[[#This Row],[ScoreAway]]-Table1[[#This Row],[ScoreHome]],Table1[[#This Row],[ScoreHome]]-Table1[[#This Row],[ScoreAway]])</f>
        <v>20</v>
      </c>
      <c r="O5070">
        <f>IF(Table1[[#This Row],[SpreadActual]]&lt;Table1[[#This Row],[SpreadFavorite]],1,0)</f>
        <v>0</v>
      </c>
      <c r="P5070">
        <v>38</v>
      </c>
      <c r="Q5070" t="s">
        <v>146</v>
      </c>
      <c r="R5070" t="b">
        <v>0</v>
      </c>
      <c r="S5070">
        <v>68</v>
      </c>
      <c r="T5070">
        <v>6</v>
      </c>
      <c r="U5070">
        <v>43</v>
      </c>
    </row>
    <row r="5071" spans="1:22" x14ac:dyDescent="0.2">
      <c r="A5071" s="1">
        <v>33202</v>
      </c>
      <c r="B5071">
        <v>1990</v>
      </c>
      <c r="C5071">
        <f>_xlfn.MAXIFS(Table1[ScheduleWeekWritten],Table1[ScheduleSeason],Table1[[#This Row],[ScheduleSeason]])</f>
        <v>17</v>
      </c>
      <c r="D5071">
        <v>12</v>
      </c>
      <c r="E5071" cm="1">
        <f t="array" ref="E5071">_xlfn.XLOOKUP(Table1[[#This Row],[ScheduleWeekWritten]],Table3[Game],100+Table3[Increase],Table1[[#This Row],[ScheduleWeekWritten]])</f>
        <v>12</v>
      </c>
      <c r="F5071" t="b">
        <v>0</v>
      </c>
      <c r="G5071" t="s">
        <v>27</v>
      </c>
      <c r="H5071">
        <v>10</v>
      </c>
      <c r="I5071">
        <v>13</v>
      </c>
      <c r="J5071" t="s">
        <v>128</v>
      </c>
      <c r="K5071" t="s">
        <v>29</v>
      </c>
      <c r="L5071" t="str">
        <f>_xlfn.XLOOKUP(Table1[[#This Row],[TeamFavoriteID]],Table2[team_id],Table2[team_name],_xlfn.XLOOKUP(Table1[[#This Row],[TeamFavoriteID]],Table2[team_id_pfr],Table2[team_name],"Even"))</f>
        <v>Los Angeles Chargers</v>
      </c>
      <c r="M5071">
        <v>-3.5</v>
      </c>
      <c r="N5071">
        <f>IF(Table1[[#This Row],[TeamFavorite]]=Table1[[#This Row],[TeamHome]],Table1[[#This Row],[ScoreAway]]-Table1[[#This Row],[ScoreHome]],Table1[[#This Row],[ScoreHome]]-Table1[[#This Row],[ScoreAway]])</f>
        <v>-3</v>
      </c>
      <c r="O5071">
        <f>IF(Table1[[#This Row],[SpreadActual]]&lt;Table1[[#This Row],[SpreadFavorite]],1,0)</f>
        <v>0</v>
      </c>
      <c r="P5071">
        <v>37</v>
      </c>
      <c r="Q5071" t="s">
        <v>94</v>
      </c>
      <c r="R5071" t="b">
        <v>0</v>
      </c>
      <c r="S5071">
        <v>60</v>
      </c>
      <c r="T5071">
        <v>5</v>
      </c>
      <c r="U5071">
        <v>76</v>
      </c>
    </row>
    <row r="5072" spans="1:22" x14ac:dyDescent="0.2">
      <c r="A5072" s="1">
        <v>33202</v>
      </c>
      <c r="B5072">
        <v>1990</v>
      </c>
      <c r="C5072">
        <f>_xlfn.MAXIFS(Table1[ScheduleWeekWritten],Table1[ScheduleSeason],Table1[[#This Row],[ScheduleSeason]])</f>
        <v>17</v>
      </c>
      <c r="D5072">
        <v>12</v>
      </c>
      <c r="E5072" cm="1">
        <f t="array" ref="E5072">_xlfn.XLOOKUP(Table1[[#This Row],[ScheduleWeekWritten]],Table3[Game],100+Table3[Increase],Table1[[#This Row],[ScheduleWeekWritten]])</f>
        <v>12</v>
      </c>
      <c r="F5072" t="b">
        <v>0</v>
      </c>
      <c r="G5072" t="s">
        <v>53</v>
      </c>
      <c r="H5072">
        <v>17</v>
      </c>
      <c r="I5072">
        <v>28</v>
      </c>
      <c r="J5072" t="s">
        <v>39</v>
      </c>
      <c r="K5072" t="s">
        <v>87</v>
      </c>
      <c r="L5072" t="str">
        <f>_xlfn.XLOOKUP(Table1[[#This Row],[TeamFavoriteID]],Table2[team_id],Table2[team_name],_xlfn.XLOOKUP(Table1[[#This Row],[TeamFavoriteID]],Table2[team_id_pfr],Table2[team_name],"Even"))</f>
        <v>San Francisco 49ers</v>
      </c>
      <c r="M5072">
        <v>-11.5</v>
      </c>
      <c r="N5072">
        <f>IF(Table1[[#This Row],[TeamFavorite]]=Table1[[#This Row],[TeamHome]],Table1[[#This Row],[ScoreAway]]-Table1[[#This Row],[ScoreHome]],Table1[[#This Row],[ScoreHome]]-Table1[[#This Row],[ScoreAway]])</f>
        <v>11</v>
      </c>
      <c r="O5072">
        <f>IF(Table1[[#This Row],[SpreadActual]]&lt;Table1[[#This Row],[SpreadFavorite]],1,0)</f>
        <v>0</v>
      </c>
      <c r="P5072">
        <v>47</v>
      </c>
      <c r="Q5072" t="s">
        <v>118</v>
      </c>
      <c r="R5072" t="b">
        <v>0</v>
      </c>
      <c r="S5072">
        <v>55</v>
      </c>
      <c r="T5072">
        <v>16</v>
      </c>
      <c r="U5072">
        <v>82</v>
      </c>
    </row>
    <row r="5073" spans="1:22" x14ac:dyDescent="0.2">
      <c r="A5073" s="1">
        <v>33203</v>
      </c>
      <c r="B5073">
        <v>1990</v>
      </c>
      <c r="C5073">
        <f>_xlfn.MAXIFS(Table1[ScheduleWeekWritten],Table1[ScheduleSeason],Table1[[#This Row],[ScheduleSeason]])</f>
        <v>17</v>
      </c>
      <c r="D5073">
        <v>12</v>
      </c>
      <c r="E5073" cm="1">
        <f t="array" ref="E5073">_xlfn.XLOOKUP(Table1[[#This Row],[ScheduleWeekWritten]],Table3[Game],100+Table3[Increase],Table1[[#This Row],[ScheduleWeekWritten]])</f>
        <v>12</v>
      </c>
      <c r="F5073" t="b">
        <v>0</v>
      </c>
      <c r="G5073" t="s">
        <v>23</v>
      </c>
      <c r="H5073">
        <v>27</v>
      </c>
      <c r="I5073">
        <v>24</v>
      </c>
      <c r="J5073" t="s">
        <v>28</v>
      </c>
      <c r="K5073" t="s">
        <v>25</v>
      </c>
      <c r="L5073" t="str">
        <f>_xlfn.XLOOKUP(Table1[[#This Row],[TeamFavoriteID]],Table2[team_id],Table2[team_name],_xlfn.XLOOKUP(Table1[[#This Row],[TeamFavoriteID]],Table2[team_id_pfr],Table2[team_name],"Even"))</f>
        <v>Houston Oilers</v>
      </c>
      <c r="M5073">
        <v>-3</v>
      </c>
      <c r="N5073">
        <f>IF(Table1[[#This Row],[TeamFavorite]]=Table1[[#This Row],[TeamHome]],Table1[[#This Row],[ScoreAway]]-Table1[[#This Row],[ScoreHome]],Table1[[#This Row],[ScoreHome]]-Table1[[#This Row],[ScoreAway]])</f>
        <v>-3</v>
      </c>
      <c r="O5073">
        <f>IF(Table1[[#This Row],[SpreadActual]]&lt;Table1[[#This Row],[SpreadFavorite]],1,0)</f>
        <v>0</v>
      </c>
      <c r="P5073">
        <v>47</v>
      </c>
      <c r="Q5073" t="s">
        <v>102</v>
      </c>
      <c r="R5073" t="b">
        <v>0</v>
      </c>
      <c r="S5073">
        <v>72</v>
      </c>
      <c r="T5073">
        <v>0</v>
      </c>
      <c r="V5073" t="s">
        <v>103</v>
      </c>
    </row>
    <row r="5074" spans="1:22" x14ac:dyDescent="0.2">
      <c r="A5074" s="1">
        <v>33209</v>
      </c>
      <c r="B5074">
        <v>1990</v>
      </c>
      <c r="C5074">
        <f>_xlfn.MAXIFS(Table1[ScheduleWeekWritten],Table1[ScheduleSeason],Table1[[#This Row],[ScheduleSeason]])</f>
        <v>17</v>
      </c>
      <c r="D5074">
        <v>13</v>
      </c>
      <c r="E5074" cm="1">
        <f t="array" ref="E5074">_xlfn.XLOOKUP(Table1[[#This Row],[ScheduleWeekWritten]],Table3[Game],100+Table3[Increase],Table1[[#This Row],[ScheduleWeekWritten]])</f>
        <v>13</v>
      </c>
      <c r="F5074" t="b">
        <v>0</v>
      </c>
      <c r="G5074" t="s">
        <v>28</v>
      </c>
      <c r="H5074">
        <v>30</v>
      </c>
      <c r="I5074">
        <v>23</v>
      </c>
      <c r="J5074" t="s">
        <v>58</v>
      </c>
      <c r="K5074" t="s">
        <v>43</v>
      </c>
      <c r="L5074" t="str">
        <f>_xlfn.XLOOKUP(Table1[[#This Row],[TeamFavoriteID]],Table2[team_id],Table2[team_name],_xlfn.XLOOKUP(Table1[[#This Row],[TeamFavoriteID]],Table2[team_id_pfr],Table2[team_name],"Even"))</f>
        <v>Buffalo Bills</v>
      </c>
      <c r="M5074">
        <v>-3</v>
      </c>
      <c r="N5074">
        <f>IF(Table1[[#This Row],[TeamFavorite]]=Table1[[#This Row],[TeamHome]],Table1[[#This Row],[ScoreAway]]-Table1[[#This Row],[ScoreHome]],Table1[[#This Row],[ScoreHome]]-Table1[[#This Row],[ScoreAway]])</f>
        <v>-7</v>
      </c>
      <c r="O5074">
        <f>IF(Table1[[#This Row],[SpreadActual]]&lt;Table1[[#This Row],[SpreadFavorite]],1,0)</f>
        <v>1</v>
      </c>
      <c r="P5074">
        <v>40</v>
      </c>
      <c r="Q5074" t="s">
        <v>123</v>
      </c>
      <c r="R5074" t="b">
        <v>0</v>
      </c>
      <c r="S5074">
        <v>42</v>
      </c>
      <c r="T5074">
        <v>16</v>
      </c>
      <c r="U5074">
        <v>62</v>
      </c>
    </row>
    <row r="5075" spans="1:22" x14ac:dyDescent="0.2">
      <c r="A5075" s="1">
        <v>33209</v>
      </c>
      <c r="B5075">
        <v>1990</v>
      </c>
      <c r="C5075">
        <f>_xlfn.MAXIFS(Table1[ScheduleWeekWritten],Table1[ScheduleSeason],Table1[[#This Row],[ScheduleSeason]])</f>
        <v>17</v>
      </c>
      <c r="D5075">
        <v>13</v>
      </c>
      <c r="E5075" cm="1">
        <f t="array" ref="E5075">_xlfn.XLOOKUP(Table1[[#This Row],[ScheduleWeekWritten]],Table3[Game],100+Table3[Increase],Table1[[#This Row],[ScheduleWeekWritten]])</f>
        <v>13</v>
      </c>
      <c r="F5075" t="b">
        <v>0</v>
      </c>
      <c r="G5075" t="s">
        <v>46</v>
      </c>
      <c r="H5075">
        <v>23</v>
      </c>
      <c r="I5075">
        <v>17</v>
      </c>
      <c r="J5075" t="s">
        <v>45</v>
      </c>
      <c r="K5075" t="s">
        <v>47</v>
      </c>
      <c r="L5075" t="str">
        <f>_xlfn.XLOOKUP(Table1[[#This Row],[TeamFavoriteID]],Table2[team_id],Table2[team_name],_xlfn.XLOOKUP(Table1[[#This Row],[TeamFavoriteID]],Table2[team_id_pfr],Table2[team_name],"Even"))</f>
        <v>Chicago Bears</v>
      </c>
      <c r="M5075">
        <v>-8.5</v>
      </c>
      <c r="N5075">
        <f>IF(Table1[[#This Row],[TeamFavorite]]=Table1[[#This Row],[TeamHome]],Table1[[#This Row],[ScoreAway]]-Table1[[#This Row],[ScoreHome]],Table1[[#This Row],[ScoreHome]]-Table1[[#This Row],[ScoreAway]])</f>
        <v>-6</v>
      </c>
      <c r="O5075">
        <f>IF(Table1[[#This Row],[SpreadActual]]&lt;Table1[[#This Row],[SpreadFavorite]],1,0)</f>
        <v>0</v>
      </c>
      <c r="P5075">
        <v>38</v>
      </c>
      <c r="Q5075" t="s">
        <v>114</v>
      </c>
      <c r="R5075" t="b">
        <v>0</v>
      </c>
      <c r="S5075">
        <v>34</v>
      </c>
      <c r="T5075">
        <v>16</v>
      </c>
      <c r="U5075">
        <v>58</v>
      </c>
    </row>
    <row r="5076" spans="1:22" x14ac:dyDescent="0.2">
      <c r="A5076" s="1">
        <v>33209</v>
      </c>
      <c r="B5076">
        <v>1990</v>
      </c>
      <c r="C5076">
        <f>_xlfn.MAXIFS(Table1[ScheduleWeekWritten],Table1[ScheduleSeason],Table1[[#This Row],[ScheduleSeason]])</f>
        <v>17</v>
      </c>
      <c r="D5076">
        <v>13</v>
      </c>
      <c r="E5076" cm="1">
        <f t="array" ref="E5076">_xlfn.XLOOKUP(Table1[[#This Row],[ScheduleWeekWritten]],Table3[Game],100+Table3[Increase],Table1[[#This Row],[ScheduleWeekWritten]])</f>
        <v>13</v>
      </c>
      <c r="F5076" t="b">
        <v>0</v>
      </c>
      <c r="G5076" t="s">
        <v>62</v>
      </c>
      <c r="H5076">
        <v>23</v>
      </c>
      <c r="I5076">
        <v>38</v>
      </c>
      <c r="J5076" t="s">
        <v>39</v>
      </c>
      <c r="K5076" t="s">
        <v>40</v>
      </c>
      <c r="L5076" t="str">
        <f>_xlfn.XLOOKUP(Table1[[#This Row],[TeamFavoriteID]],Table2[team_id],Table2[team_name],_xlfn.XLOOKUP(Table1[[#This Row],[TeamFavoriteID]],Table2[team_id_pfr],Table2[team_name],"Even"))</f>
        <v>Los Angeles Rams</v>
      </c>
      <c r="M5076">
        <v>-3.5</v>
      </c>
      <c r="N5076">
        <f>IF(Table1[[#This Row],[TeamFavorite]]=Table1[[#This Row],[TeamHome]],Table1[[#This Row],[ScoreAway]]-Table1[[#This Row],[ScoreHome]],Table1[[#This Row],[ScoreHome]]-Table1[[#This Row],[ScoreAway]])</f>
        <v>-15</v>
      </c>
      <c r="O5076">
        <f>IF(Table1[[#This Row],[SpreadActual]]&lt;Table1[[#This Row],[SpreadFavorite]],1,0)</f>
        <v>1</v>
      </c>
      <c r="P5076">
        <v>41</v>
      </c>
      <c r="Q5076" t="s">
        <v>66</v>
      </c>
      <c r="R5076" t="b">
        <v>0</v>
      </c>
      <c r="S5076">
        <v>42</v>
      </c>
      <c r="T5076">
        <v>10</v>
      </c>
      <c r="U5076">
        <v>65</v>
      </c>
    </row>
    <row r="5077" spans="1:22" x14ac:dyDescent="0.2">
      <c r="A5077" s="1">
        <v>33209</v>
      </c>
      <c r="B5077">
        <v>1990</v>
      </c>
      <c r="C5077">
        <f>_xlfn.MAXIFS(Table1[ScheduleWeekWritten],Table1[ScheduleSeason],Table1[[#This Row],[ScheduleSeason]])</f>
        <v>17</v>
      </c>
      <c r="D5077">
        <v>13</v>
      </c>
      <c r="E5077" cm="1">
        <f t="array" ref="E5077">_xlfn.XLOOKUP(Table1[[#This Row],[ScheduleWeekWritten]],Table3[Game],100+Table3[Increase],Table1[[#This Row],[ScheduleWeekWritten]])</f>
        <v>13</v>
      </c>
      <c r="F5077" t="b">
        <v>0</v>
      </c>
      <c r="G5077" t="s">
        <v>67</v>
      </c>
      <c r="H5077">
        <v>17</v>
      </c>
      <c r="I5077">
        <v>13</v>
      </c>
      <c r="J5077" t="s">
        <v>95</v>
      </c>
      <c r="K5077" t="s">
        <v>98</v>
      </c>
      <c r="L5077" t="str">
        <f>_xlfn.XLOOKUP(Table1[[#This Row],[TeamFavoriteID]],Table2[team_id],Table2[team_name],_xlfn.XLOOKUP(Table1[[#This Row],[TeamFavoriteID]],Table2[team_id_pfr],Table2[team_name],"Even"))</f>
        <v>New Orleans Saints</v>
      </c>
      <c r="M5077">
        <v>-1</v>
      </c>
      <c r="N5077">
        <f>IF(Table1[[#This Row],[TeamFavorite]]=Table1[[#This Row],[TeamHome]],Table1[[#This Row],[ScoreAway]]-Table1[[#This Row],[ScoreHome]],Table1[[#This Row],[ScoreHome]]-Table1[[#This Row],[ScoreAway]])</f>
        <v>4</v>
      </c>
      <c r="O5077">
        <f>IF(Table1[[#This Row],[SpreadActual]]&lt;Table1[[#This Row],[SpreadFavorite]],1,0)</f>
        <v>0</v>
      </c>
      <c r="P5077">
        <v>36</v>
      </c>
      <c r="Q5077" t="s">
        <v>119</v>
      </c>
      <c r="R5077" t="b">
        <v>0</v>
      </c>
      <c r="S5077">
        <v>52</v>
      </c>
      <c r="T5077">
        <v>7</v>
      </c>
      <c r="U5077">
        <v>72</v>
      </c>
    </row>
    <row r="5078" spans="1:22" x14ac:dyDescent="0.2">
      <c r="A5078" s="1">
        <v>33209</v>
      </c>
      <c r="B5078">
        <v>1990</v>
      </c>
      <c r="C5078">
        <f>_xlfn.MAXIFS(Table1[ScheduleWeekWritten],Table1[ScheduleSeason],Table1[[#This Row],[ScheduleSeason]])</f>
        <v>17</v>
      </c>
      <c r="D5078">
        <v>13</v>
      </c>
      <c r="E5078" cm="1">
        <f t="array" ref="E5078">_xlfn.XLOOKUP(Table1[[#This Row],[ScheduleWeekWritten]],Table3[Game],100+Table3[Increase],Table1[[#This Row],[ScheduleWeekWritten]])</f>
        <v>13</v>
      </c>
      <c r="F5078" t="b">
        <v>0</v>
      </c>
      <c r="G5078" t="s">
        <v>24</v>
      </c>
      <c r="H5078">
        <v>20</v>
      </c>
      <c r="I5078">
        <v>23</v>
      </c>
      <c r="J5078" t="s">
        <v>138</v>
      </c>
      <c r="K5078" t="s">
        <v>21</v>
      </c>
      <c r="L5078" t="str">
        <f>_xlfn.XLOOKUP(Table1[[#This Row],[TeamFavoriteID]],Table2[team_id],Table2[team_name],_xlfn.XLOOKUP(Table1[[#This Row],[TeamFavoriteID]],Table2[team_id_pfr],Table2[team_name],"Even"))</f>
        <v>Las Vegas Raiders</v>
      </c>
      <c r="M5078">
        <v>-2.5</v>
      </c>
      <c r="N5078">
        <f>IF(Table1[[#This Row],[TeamFavorite]]=Table1[[#This Row],[TeamHome]],Table1[[#This Row],[ScoreAway]]-Table1[[#This Row],[ScoreHome]],Table1[[#This Row],[ScoreHome]]-Table1[[#This Row],[ScoreAway]])</f>
        <v>-3</v>
      </c>
      <c r="O5078">
        <f>IF(Table1[[#This Row],[SpreadActual]]&lt;Table1[[#This Row],[SpreadFavorite]],1,0)</f>
        <v>1</v>
      </c>
      <c r="P5078">
        <v>38</v>
      </c>
      <c r="Q5078" t="s">
        <v>71</v>
      </c>
      <c r="R5078" t="b">
        <v>0</v>
      </c>
      <c r="S5078">
        <v>25</v>
      </c>
      <c r="T5078">
        <v>11</v>
      </c>
      <c r="U5078">
        <v>67</v>
      </c>
    </row>
    <row r="5079" spans="1:22" x14ac:dyDescent="0.2">
      <c r="A5079" s="1">
        <v>33209</v>
      </c>
      <c r="B5079">
        <v>1990</v>
      </c>
      <c r="C5079">
        <f>_xlfn.MAXIFS(Table1[ScheduleWeekWritten],Table1[ScheduleSeason],Table1[[#This Row],[ScheduleSeason]])</f>
        <v>17</v>
      </c>
      <c r="D5079">
        <v>13</v>
      </c>
      <c r="E5079" cm="1">
        <f t="array" ref="E5079">_xlfn.XLOOKUP(Table1[[#This Row],[ScheduleWeekWritten]],Table3[Game],100+Table3[Increase],Table1[[#This Row],[ScheduleWeekWritten]])</f>
        <v>13</v>
      </c>
      <c r="F5079" t="b">
        <v>0</v>
      </c>
      <c r="G5079" t="s">
        <v>54</v>
      </c>
      <c r="H5079">
        <v>23</v>
      </c>
      <c r="I5079">
        <v>7</v>
      </c>
      <c r="J5079" t="s">
        <v>33</v>
      </c>
      <c r="K5079" t="s">
        <v>55</v>
      </c>
      <c r="L5079" t="str">
        <f>_xlfn.XLOOKUP(Table1[[#This Row],[TeamFavoriteID]],Table2[team_id],Table2[team_name],_xlfn.XLOOKUP(Table1[[#This Row],[TeamFavoriteID]],Table2[team_id_pfr],Table2[team_name],"Even"))</f>
        <v>Minnesota Vikings</v>
      </c>
      <c r="M5079">
        <v>-6</v>
      </c>
      <c r="N5079">
        <f>IF(Table1[[#This Row],[TeamFavorite]]=Table1[[#This Row],[TeamHome]],Table1[[#This Row],[ScoreAway]]-Table1[[#This Row],[ScoreHome]],Table1[[#This Row],[ScoreHome]]-Table1[[#This Row],[ScoreAway]])</f>
        <v>-16</v>
      </c>
      <c r="O5079">
        <f>IF(Table1[[#This Row],[SpreadActual]]&lt;Table1[[#This Row],[SpreadFavorite]],1,0)</f>
        <v>1</v>
      </c>
      <c r="P5079">
        <v>42</v>
      </c>
      <c r="Q5079" t="s">
        <v>137</v>
      </c>
      <c r="R5079" t="b">
        <v>0</v>
      </c>
      <c r="S5079">
        <v>72</v>
      </c>
      <c r="T5079">
        <v>0</v>
      </c>
      <c r="V5079" t="s">
        <v>103</v>
      </c>
    </row>
    <row r="5080" spans="1:22" x14ac:dyDescent="0.2">
      <c r="A5080" s="1">
        <v>33209</v>
      </c>
      <c r="B5080">
        <v>1990</v>
      </c>
      <c r="C5080">
        <f>_xlfn.MAXIFS(Table1[ScheduleWeekWritten],Table1[ScheduleSeason],Table1[[#This Row],[ScheduleSeason]])</f>
        <v>17</v>
      </c>
      <c r="D5080">
        <v>13</v>
      </c>
      <c r="E5080" cm="1">
        <f t="array" ref="E5080">_xlfn.XLOOKUP(Table1[[#This Row],[ScheduleWeekWritten]],Table3[Game],100+Table3[Increase],Table1[[#This Row],[ScheduleWeekWritten]])</f>
        <v>13</v>
      </c>
      <c r="F5080" t="b">
        <v>0</v>
      </c>
      <c r="G5080" t="s">
        <v>115</v>
      </c>
      <c r="H5080">
        <v>7</v>
      </c>
      <c r="I5080">
        <v>37</v>
      </c>
      <c r="J5080" t="s">
        <v>42</v>
      </c>
      <c r="K5080" t="s">
        <v>75</v>
      </c>
      <c r="L5080" t="str">
        <f>_xlfn.XLOOKUP(Table1[[#This Row],[TeamFavoriteID]],Table2[team_id],Table2[team_name],_xlfn.XLOOKUP(Table1[[#This Row],[TeamFavoriteID]],Table2[team_id_pfr],Table2[team_name],"Even"))</f>
        <v>Kansas City Chiefs</v>
      </c>
      <c r="M5080">
        <v>-8.5</v>
      </c>
      <c r="N5080">
        <f>IF(Table1[[#This Row],[TeamFavorite]]=Table1[[#This Row],[TeamHome]],Table1[[#This Row],[ScoreAway]]-Table1[[#This Row],[ScoreHome]],Table1[[#This Row],[ScoreHome]]-Table1[[#This Row],[ScoreAway]])</f>
        <v>-30</v>
      </c>
      <c r="O5080">
        <f>IF(Table1[[#This Row],[SpreadActual]]&lt;Table1[[#This Row],[SpreadFavorite]],1,0)</f>
        <v>1</v>
      </c>
      <c r="P5080">
        <v>37</v>
      </c>
      <c r="Q5080" t="s">
        <v>116</v>
      </c>
      <c r="R5080" t="b">
        <v>0</v>
      </c>
      <c r="S5080">
        <v>48</v>
      </c>
      <c r="T5080">
        <v>13</v>
      </c>
      <c r="U5080">
        <v>42</v>
      </c>
    </row>
    <row r="5081" spans="1:22" x14ac:dyDescent="0.2">
      <c r="A5081" s="1">
        <v>33209</v>
      </c>
      <c r="B5081">
        <v>1990</v>
      </c>
      <c r="C5081">
        <f>_xlfn.MAXIFS(Table1[ScheduleWeekWritten],Table1[ScheduleSeason],Table1[[#This Row],[ScheduleSeason]])</f>
        <v>17</v>
      </c>
      <c r="D5081">
        <v>13</v>
      </c>
      <c r="E5081" cm="1">
        <f t="array" ref="E5081">_xlfn.XLOOKUP(Table1[[#This Row],[ScheduleWeekWritten]],Table3[Game],100+Table3[Increase],Table1[[#This Row],[ScheduleWeekWritten]])</f>
        <v>13</v>
      </c>
      <c r="F5081" t="b">
        <v>0</v>
      </c>
      <c r="G5081" t="s">
        <v>145</v>
      </c>
      <c r="H5081">
        <v>20</v>
      </c>
      <c r="I5081">
        <v>17</v>
      </c>
      <c r="J5081" t="s">
        <v>140</v>
      </c>
      <c r="K5081" t="s">
        <v>59</v>
      </c>
      <c r="L5081" t="str">
        <f>_xlfn.XLOOKUP(Table1[[#This Row],[TeamFavoriteID]],Table2[team_id],Table2[team_name],_xlfn.XLOOKUP(Table1[[#This Row],[TeamFavoriteID]],Table2[team_id_pfr],Table2[team_name],"Even"))</f>
        <v>Arizona Cardinals</v>
      </c>
      <c r="M5081">
        <v>-2</v>
      </c>
      <c r="N5081">
        <f>IF(Table1[[#This Row],[TeamFavorite]]=Table1[[#This Row],[TeamHome]],Table1[[#This Row],[ScoreAway]]-Table1[[#This Row],[ScoreHome]],Table1[[#This Row],[ScoreHome]]-Table1[[#This Row],[ScoreAway]])</f>
        <v>3</v>
      </c>
      <c r="O5081">
        <f>IF(Table1[[#This Row],[SpreadActual]]&lt;Table1[[#This Row],[SpreadFavorite]],1,0)</f>
        <v>0</v>
      </c>
      <c r="P5081">
        <v>40</v>
      </c>
      <c r="Q5081" t="s">
        <v>146</v>
      </c>
      <c r="R5081" t="b">
        <v>0</v>
      </c>
      <c r="S5081">
        <v>56</v>
      </c>
      <c r="T5081">
        <v>5</v>
      </c>
      <c r="U5081">
        <v>40</v>
      </c>
    </row>
    <row r="5082" spans="1:22" x14ac:dyDescent="0.2">
      <c r="A5082" s="1">
        <v>33209</v>
      </c>
      <c r="B5082">
        <v>1990</v>
      </c>
      <c r="C5082">
        <f>_xlfn.MAXIFS(Table1[ScheduleWeekWritten],Table1[ScheduleSeason],Table1[[#This Row],[ScheduleSeason]])</f>
        <v>17</v>
      </c>
      <c r="D5082">
        <v>13</v>
      </c>
      <c r="E5082" cm="1">
        <f t="array" ref="E5082">_xlfn.XLOOKUP(Table1[[#This Row],[ScheduleWeekWritten]],Table3[Game],100+Table3[Increase],Table1[[#This Row],[ScheduleWeekWritten]])</f>
        <v>13</v>
      </c>
      <c r="F5082" t="b">
        <v>0</v>
      </c>
      <c r="G5082" t="s">
        <v>49</v>
      </c>
      <c r="H5082">
        <v>12</v>
      </c>
      <c r="I5082">
        <v>16</v>
      </c>
      <c r="J5082" t="s">
        <v>101</v>
      </c>
      <c r="K5082" t="s">
        <v>51</v>
      </c>
      <c r="L5082" t="str">
        <f>_xlfn.XLOOKUP(Table1[[#This Row],[TeamFavoriteID]],Table2[team_id],Table2[team_name],_xlfn.XLOOKUP(Table1[[#This Row],[TeamFavoriteID]],Table2[team_id_pfr],Table2[team_name],"Even"))</f>
        <v>Pittsburgh Steelers</v>
      </c>
      <c r="M5082">
        <v>-4.5</v>
      </c>
      <c r="N5082">
        <f>IF(Table1[[#This Row],[TeamFavorite]]=Table1[[#This Row],[TeamHome]],Table1[[#This Row],[ScoreAway]]-Table1[[#This Row],[ScoreHome]],Table1[[#This Row],[ScoreHome]]-Table1[[#This Row],[ScoreAway]])</f>
        <v>4</v>
      </c>
      <c r="O5082">
        <f>IF(Table1[[#This Row],[SpreadActual]]&lt;Table1[[#This Row],[SpreadFavorite]],1,0)</f>
        <v>0</v>
      </c>
      <c r="P5082">
        <v>41</v>
      </c>
      <c r="Q5082" t="s">
        <v>113</v>
      </c>
      <c r="R5082" t="b">
        <v>0</v>
      </c>
      <c r="S5082">
        <v>44</v>
      </c>
      <c r="T5082">
        <v>7</v>
      </c>
      <c r="U5082">
        <v>50</v>
      </c>
    </row>
    <row r="5083" spans="1:22" x14ac:dyDescent="0.2">
      <c r="A5083" s="1">
        <v>33209</v>
      </c>
      <c r="B5083">
        <v>1990</v>
      </c>
      <c r="C5083">
        <f>_xlfn.MAXIFS(Table1[ScheduleWeekWritten],Table1[ScheduleSeason],Table1[[#This Row],[ScheduleSeason]])</f>
        <v>17</v>
      </c>
      <c r="D5083">
        <v>13</v>
      </c>
      <c r="E5083" cm="1">
        <f t="array" ref="E5083">_xlfn.XLOOKUP(Table1[[#This Row],[ScheduleWeekWritten]],Table3[Game],100+Table3[Increase],Table1[[#This Row],[ScheduleWeekWritten]])</f>
        <v>13</v>
      </c>
      <c r="F5083" t="b">
        <v>0</v>
      </c>
      <c r="G5083" t="s">
        <v>27</v>
      </c>
      <c r="H5083">
        <v>38</v>
      </c>
      <c r="I5083">
        <v>17</v>
      </c>
      <c r="J5083" t="s">
        <v>31</v>
      </c>
      <c r="K5083" t="s">
        <v>29</v>
      </c>
      <c r="L5083" t="str">
        <f>_xlfn.XLOOKUP(Table1[[#This Row],[TeamFavoriteID]],Table2[team_id],Table2[team_name],_xlfn.XLOOKUP(Table1[[#This Row],[TeamFavoriteID]],Table2[team_id_pfr],Table2[team_name],"Even"))</f>
        <v>Los Angeles Chargers</v>
      </c>
      <c r="M5083">
        <v>-7</v>
      </c>
      <c r="N5083">
        <f>IF(Table1[[#This Row],[TeamFavorite]]=Table1[[#This Row],[TeamHome]],Table1[[#This Row],[ScoreAway]]-Table1[[#This Row],[ScoreHome]],Table1[[#This Row],[ScoreHome]]-Table1[[#This Row],[ScoreAway]])</f>
        <v>21</v>
      </c>
      <c r="O5083">
        <f>IF(Table1[[#This Row],[SpreadActual]]&lt;Table1[[#This Row],[SpreadFavorite]],1,0)</f>
        <v>0</v>
      </c>
      <c r="P5083">
        <v>37</v>
      </c>
      <c r="Q5083" t="s">
        <v>94</v>
      </c>
      <c r="R5083" t="b">
        <v>0</v>
      </c>
      <c r="S5083">
        <v>58</v>
      </c>
      <c r="T5083">
        <v>7</v>
      </c>
      <c r="U5083">
        <v>57</v>
      </c>
    </row>
    <row r="5084" spans="1:22" x14ac:dyDescent="0.2">
      <c r="A5084" s="1">
        <v>33209</v>
      </c>
      <c r="B5084">
        <v>1990</v>
      </c>
      <c r="C5084">
        <f>_xlfn.MAXIFS(Table1[ScheduleWeekWritten],Table1[ScheduleSeason],Table1[[#This Row],[ScheduleSeason]])</f>
        <v>17</v>
      </c>
      <c r="D5084">
        <v>13</v>
      </c>
      <c r="E5084" cm="1">
        <f t="array" ref="E5084">_xlfn.XLOOKUP(Table1[[#This Row],[ScheduleWeekWritten]],Table3[Game],100+Table3[Increase],Table1[[#This Row],[ScheduleWeekWritten]])</f>
        <v>13</v>
      </c>
      <c r="F5084" t="b">
        <v>0</v>
      </c>
      <c r="G5084" t="s">
        <v>128</v>
      </c>
      <c r="H5084">
        <v>13</v>
      </c>
      <c r="I5084">
        <v>10</v>
      </c>
      <c r="J5084" t="s">
        <v>23</v>
      </c>
      <c r="K5084" t="s">
        <v>25</v>
      </c>
      <c r="L5084" t="str">
        <f>_xlfn.XLOOKUP(Table1[[#This Row],[TeamFavoriteID]],Table2[team_id],Table2[team_name],_xlfn.XLOOKUP(Table1[[#This Row],[TeamFavoriteID]],Table2[team_id_pfr],Table2[team_name],"Even"))</f>
        <v>Houston Oilers</v>
      </c>
      <c r="M5084">
        <v>-1.5</v>
      </c>
      <c r="N5084">
        <f>IF(Table1[[#This Row],[TeamFavorite]]=Table1[[#This Row],[TeamHome]],Table1[[#This Row],[ScoreAway]]-Table1[[#This Row],[ScoreHome]],Table1[[#This Row],[ScoreHome]]-Table1[[#This Row],[ScoreAway]])</f>
        <v>3</v>
      </c>
      <c r="O5084">
        <f>IF(Table1[[#This Row],[SpreadActual]]&lt;Table1[[#This Row],[SpreadFavorite]],1,0)</f>
        <v>0</v>
      </c>
      <c r="P5084">
        <v>42</v>
      </c>
      <c r="Q5084" t="s">
        <v>129</v>
      </c>
      <c r="R5084" t="b">
        <v>0</v>
      </c>
      <c r="S5084">
        <v>72</v>
      </c>
      <c r="T5084">
        <v>0</v>
      </c>
      <c r="V5084" t="s">
        <v>103</v>
      </c>
    </row>
    <row r="5085" spans="1:22" x14ac:dyDescent="0.2">
      <c r="A5085" s="1">
        <v>33209</v>
      </c>
      <c r="B5085">
        <v>1990</v>
      </c>
      <c r="C5085">
        <f>_xlfn.MAXIFS(Table1[ScheduleWeekWritten],Table1[ScheduleSeason],Table1[[#This Row],[ScheduleSeason]])</f>
        <v>17</v>
      </c>
      <c r="D5085">
        <v>13</v>
      </c>
      <c r="E5085" cm="1">
        <f t="array" ref="E5085">_xlfn.XLOOKUP(Table1[[#This Row],[ScheduleWeekWritten]],Table3[Game],100+Table3[Increase],Table1[[#This Row],[ScheduleWeekWritten]])</f>
        <v>13</v>
      </c>
      <c r="F5085" t="b">
        <v>0</v>
      </c>
      <c r="G5085" t="s">
        <v>127</v>
      </c>
      <c r="H5085">
        <v>23</v>
      </c>
      <c r="I5085">
        <v>17</v>
      </c>
      <c r="J5085" t="s">
        <v>38</v>
      </c>
      <c r="K5085" t="s">
        <v>109</v>
      </c>
      <c r="L5085" t="str">
        <f>_xlfn.XLOOKUP(Table1[[#This Row],[TeamFavoriteID]],Table2[team_id],Table2[team_name],_xlfn.XLOOKUP(Table1[[#This Row],[TeamFavoriteID]],Table2[team_id_pfr],Table2[team_name],"Even"))</f>
        <v>Atlanta Falcons</v>
      </c>
      <c r="M5085">
        <v>-2.5</v>
      </c>
      <c r="N5085">
        <f>IF(Table1[[#This Row],[TeamFavorite]]=Table1[[#This Row],[TeamHome]],Table1[[#This Row],[ScoreAway]]-Table1[[#This Row],[ScoreHome]],Table1[[#This Row],[ScoreHome]]-Table1[[#This Row],[ScoreAway]])</f>
        <v>6</v>
      </c>
      <c r="O5085">
        <f>IF(Table1[[#This Row],[SpreadActual]]&lt;Table1[[#This Row],[SpreadFavorite]],1,0)</f>
        <v>0</v>
      </c>
      <c r="P5085">
        <v>42</v>
      </c>
      <c r="Q5085" t="s">
        <v>130</v>
      </c>
      <c r="R5085" t="b">
        <v>0</v>
      </c>
      <c r="S5085">
        <v>68</v>
      </c>
      <c r="T5085">
        <v>8</v>
      </c>
      <c r="U5085">
        <v>72</v>
      </c>
    </row>
    <row r="5086" spans="1:22" x14ac:dyDescent="0.2">
      <c r="A5086" s="1">
        <v>33209</v>
      </c>
      <c r="B5086">
        <v>1990</v>
      </c>
      <c r="C5086">
        <f>_xlfn.MAXIFS(Table1[ScheduleWeekWritten],Table1[ScheduleSeason],Table1[[#This Row],[ScheduleSeason]])</f>
        <v>17</v>
      </c>
      <c r="D5086">
        <v>13</v>
      </c>
      <c r="E5086" cm="1">
        <f t="array" ref="E5086">_xlfn.XLOOKUP(Table1[[#This Row],[ScheduleWeekWritten]],Table3[Game],100+Table3[Increase],Table1[[#This Row],[ScheduleWeekWritten]])</f>
        <v>13</v>
      </c>
      <c r="F5086" t="b">
        <v>0</v>
      </c>
      <c r="G5086" t="s">
        <v>61</v>
      </c>
      <c r="H5086">
        <v>42</v>
      </c>
      <c r="I5086">
        <v>20</v>
      </c>
      <c r="J5086" t="s">
        <v>19</v>
      </c>
      <c r="K5086" t="s">
        <v>85</v>
      </c>
      <c r="L5086" t="str">
        <f>_xlfn.XLOOKUP(Table1[[#This Row],[TeamFavoriteID]],Table2[team_id],Table2[team_name],_xlfn.XLOOKUP(Table1[[#This Row],[TeamFavoriteID]],Table2[team_id_pfr],Table2[team_name],"Even"))</f>
        <v>Washington Commanders</v>
      </c>
      <c r="M5086">
        <v>-3</v>
      </c>
      <c r="N5086">
        <f>IF(Table1[[#This Row],[TeamFavorite]]=Table1[[#This Row],[TeamHome]],Table1[[#This Row],[ScoreAway]]-Table1[[#This Row],[ScoreHome]],Table1[[#This Row],[ScoreHome]]-Table1[[#This Row],[ScoreAway]])</f>
        <v>22</v>
      </c>
      <c r="O5086">
        <f>IF(Table1[[#This Row],[SpreadActual]]&lt;Table1[[#This Row],[SpreadFavorite]],1,0)</f>
        <v>0</v>
      </c>
      <c r="P5086">
        <v>39</v>
      </c>
      <c r="Q5086" t="s">
        <v>64</v>
      </c>
      <c r="R5086" t="b">
        <v>0</v>
      </c>
      <c r="S5086">
        <v>47</v>
      </c>
      <c r="T5086">
        <v>8</v>
      </c>
      <c r="U5086">
        <v>59</v>
      </c>
    </row>
    <row r="5087" spans="1:22" x14ac:dyDescent="0.2">
      <c r="A5087" s="1">
        <v>33210</v>
      </c>
      <c r="B5087">
        <v>1990</v>
      </c>
      <c r="C5087">
        <f>_xlfn.MAXIFS(Table1[ScheduleWeekWritten],Table1[ScheduleSeason],Table1[[#This Row],[ScheduleSeason]])</f>
        <v>17</v>
      </c>
      <c r="D5087">
        <v>13</v>
      </c>
      <c r="E5087" cm="1">
        <f t="array" ref="E5087">_xlfn.XLOOKUP(Table1[[#This Row],[ScheduleWeekWritten]],Table3[Game],100+Table3[Increase],Table1[[#This Row],[ScheduleWeekWritten]])</f>
        <v>13</v>
      </c>
      <c r="F5087" t="b">
        <v>0</v>
      </c>
      <c r="G5087" t="s">
        <v>53</v>
      </c>
      <c r="H5087">
        <v>7</v>
      </c>
      <c r="I5087">
        <v>3</v>
      </c>
      <c r="J5087" t="s">
        <v>50</v>
      </c>
      <c r="K5087" t="s">
        <v>87</v>
      </c>
      <c r="L5087" t="str">
        <f>_xlfn.XLOOKUP(Table1[[#This Row],[TeamFavoriteID]],Table2[team_id],Table2[team_name],_xlfn.XLOOKUP(Table1[[#This Row],[TeamFavoriteID]],Table2[team_id_pfr],Table2[team_name],"Even"))</f>
        <v>San Francisco 49ers</v>
      </c>
      <c r="M5087">
        <v>-3.5</v>
      </c>
      <c r="N5087">
        <f>IF(Table1[[#This Row],[TeamFavorite]]=Table1[[#This Row],[TeamHome]],Table1[[#This Row],[ScoreAway]]-Table1[[#This Row],[ScoreHome]],Table1[[#This Row],[ScoreHome]]-Table1[[#This Row],[ScoreAway]])</f>
        <v>-4</v>
      </c>
      <c r="O5087">
        <f>IF(Table1[[#This Row],[SpreadActual]]&lt;Table1[[#This Row],[SpreadFavorite]],1,0)</f>
        <v>1</v>
      </c>
      <c r="P5087">
        <v>42</v>
      </c>
      <c r="Q5087" t="s">
        <v>118</v>
      </c>
      <c r="R5087" t="b">
        <v>0</v>
      </c>
      <c r="S5087">
        <v>49</v>
      </c>
      <c r="T5087">
        <v>3</v>
      </c>
      <c r="U5087">
        <v>60</v>
      </c>
    </row>
    <row r="5088" spans="1:22" x14ac:dyDescent="0.2">
      <c r="A5088" s="1">
        <v>33216</v>
      </c>
      <c r="B5088">
        <v>1990</v>
      </c>
      <c r="C5088">
        <f>_xlfn.MAXIFS(Table1[ScheduleWeekWritten],Table1[ScheduleSeason],Table1[[#This Row],[ScheduleSeason]])</f>
        <v>17</v>
      </c>
      <c r="D5088">
        <v>14</v>
      </c>
      <c r="E5088" cm="1">
        <f t="array" ref="E5088">_xlfn.XLOOKUP(Table1[[#This Row],[ScheduleWeekWritten]],Table3[Game],100+Table3[Increase],Table1[[#This Row],[ScheduleWeekWritten]])</f>
        <v>14</v>
      </c>
      <c r="F5088" t="b">
        <v>0</v>
      </c>
      <c r="G5088" t="s">
        <v>38</v>
      </c>
      <c r="H5088">
        <v>13</v>
      </c>
      <c r="I5088">
        <v>24</v>
      </c>
      <c r="J5088" t="s">
        <v>145</v>
      </c>
      <c r="K5088" t="s">
        <v>109</v>
      </c>
      <c r="L5088" t="str">
        <f>_xlfn.XLOOKUP(Table1[[#This Row],[TeamFavoriteID]],Table2[team_id],Table2[team_name],_xlfn.XLOOKUP(Table1[[#This Row],[TeamFavoriteID]],Table2[team_id_pfr],Table2[team_name],"Even"))</f>
        <v>Atlanta Falcons</v>
      </c>
      <c r="M5088">
        <v>-5</v>
      </c>
      <c r="N5088">
        <f>IF(Table1[[#This Row],[TeamFavorite]]=Table1[[#This Row],[TeamHome]],Table1[[#This Row],[ScoreAway]]-Table1[[#This Row],[ScoreHome]],Table1[[#This Row],[ScoreHome]]-Table1[[#This Row],[ScoreAway]])</f>
        <v>11</v>
      </c>
      <c r="O5088">
        <f>IF(Table1[[#This Row],[SpreadActual]]&lt;Table1[[#This Row],[SpreadFavorite]],1,0)</f>
        <v>0</v>
      </c>
      <c r="P5088">
        <v>42</v>
      </c>
      <c r="Q5088" t="s">
        <v>41</v>
      </c>
      <c r="R5088" t="b">
        <v>0</v>
      </c>
      <c r="S5088">
        <v>45</v>
      </c>
      <c r="T5088">
        <v>12</v>
      </c>
      <c r="U5088">
        <v>40</v>
      </c>
    </row>
    <row r="5089" spans="1:22" x14ac:dyDescent="0.2">
      <c r="A5089" s="1">
        <v>33216</v>
      </c>
      <c r="B5089">
        <v>1990</v>
      </c>
      <c r="C5089">
        <f>_xlfn.MAXIFS(Table1[ScheduleWeekWritten],Table1[ScheduleSeason],Table1[[#This Row],[ScheduleSeason]])</f>
        <v>17</v>
      </c>
      <c r="D5089">
        <v>14</v>
      </c>
      <c r="E5089" cm="1">
        <f t="array" ref="E5089">_xlfn.XLOOKUP(Table1[[#This Row],[ScheduleWeekWritten]],Table3[Game],100+Table3[Increase],Table1[[#This Row],[ScheduleWeekWritten]])</f>
        <v>14</v>
      </c>
      <c r="F5089" t="b">
        <v>0</v>
      </c>
      <c r="G5089" t="s">
        <v>101</v>
      </c>
      <c r="H5089">
        <v>17</v>
      </c>
      <c r="I5089">
        <v>20</v>
      </c>
      <c r="J5089" t="s">
        <v>53</v>
      </c>
      <c r="K5089" t="s">
        <v>87</v>
      </c>
      <c r="L5089" t="str">
        <f>_xlfn.XLOOKUP(Table1[[#This Row],[TeamFavoriteID]],Table2[team_id],Table2[team_name],_xlfn.XLOOKUP(Table1[[#This Row],[TeamFavoriteID]],Table2[team_id_pfr],Table2[team_name],"Even"))</f>
        <v>San Francisco 49ers</v>
      </c>
      <c r="M5089">
        <v>-3.5</v>
      </c>
      <c r="N5089">
        <f>IF(Table1[[#This Row],[TeamFavorite]]=Table1[[#This Row],[TeamHome]],Table1[[#This Row],[ScoreAway]]-Table1[[#This Row],[ScoreHome]],Table1[[#This Row],[ScoreHome]]-Table1[[#This Row],[ScoreAway]])</f>
        <v>-3</v>
      </c>
      <c r="O5089">
        <f>IF(Table1[[#This Row],[SpreadActual]]&lt;Table1[[#This Row],[SpreadFavorite]],1,0)</f>
        <v>0</v>
      </c>
      <c r="P5089">
        <v>45</v>
      </c>
      <c r="Q5089" t="s">
        <v>111</v>
      </c>
      <c r="R5089" t="b">
        <v>0</v>
      </c>
      <c r="S5089">
        <v>36</v>
      </c>
      <c r="T5089">
        <v>7</v>
      </c>
      <c r="U5089">
        <v>71</v>
      </c>
    </row>
    <row r="5090" spans="1:22" x14ac:dyDescent="0.2">
      <c r="A5090" s="1">
        <v>33216</v>
      </c>
      <c r="B5090">
        <v>1990</v>
      </c>
      <c r="C5090">
        <f>_xlfn.MAXIFS(Table1[ScheduleWeekWritten],Table1[ScheduleSeason],Table1[[#This Row],[ScheduleSeason]])</f>
        <v>17</v>
      </c>
      <c r="D5090">
        <v>14</v>
      </c>
      <c r="E5090" cm="1">
        <f t="array" ref="E5090">_xlfn.XLOOKUP(Table1[[#This Row],[ScheduleWeekWritten]],Table3[Game],100+Table3[Increase],Table1[[#This Row],[ScheduleWeekWritten]])</f>
        <v>14</v>
      </c>
      <c r="F5090" t="b">
        <v>0</v>
      </c>
      <c r="G5090" t="s">
        <v>33</v>
      </c>
      <c r="H5090">
        <v>14</v>
      </c>
      <c r="I5090">
        <v>20</v>
      </c>
      <c r="J5090" t="s">
        <v>128</v>
      </c>
      <c r="K5090" t="s">
        <v>35</v>
      </c>
      <c r="L5090" t="str">
        <f>_xlfn.XLOOKUP(Table1[[#This Row],[TeamFavoriteID]],Table2[team_id],Table2[team_name],_xlfn.XLOOKUP(Table1[[#This Row],[TeamFavoriteID]],Table2[team_id_pfr],Table2[team_name],"Even"))</f>
        <v>Green Bay Packers</v>
      </c>
      <c r="M5090">
        <v>-3.5</v>
      </c>
      <c r="N5090">
        <f>IF(Table1[[#This Row],[TeamFavorite]]=Table1[[#This Row],[TeamHome]],Table1[[#This Row],[ScoreAway]]-Table1[[#This Row],[ScoreHome]],Table1[[#This Row],[ScoreHome]]-Table1[[#This Row],[ScoreAway]])</f>
        <v>6</v>
      </c>
      <c r="O5090">
        <f>IF(Table1[[#This Row],[SpreadActual]]&lt;Table1[[#This Row],[SpreadFavorite]],1,0)</f>
        <v>0</v>
      </c>
      <c r="P5090">
        <v>37</v>
      </c>
      <c r="Q5090" t="s">
        <v>36</v>
      </c>
      <c r="R5090" t="b">
        <v>0</v>
      </c>
      <c r="S5090">
        <v>38</v>
      </c>
      <c r="T5090">
        <v>17</v>
      </c>
      <c r="U5090">
        <v>71</v>
      </c>
    </row>
    <row r="5091" spans="1:22" x14ac:dyDescent="0.2">
      <c r="A5091" s="1">
        <v>33216</v>
      </c>
      <c r="B5091">
        <v>1990</v>
      </c>
      <c r="C5091">
        <f>_xlfn.MAXIFS(Table1[ScheduleWeekWritten],Table1[ScheduleSeason],Table1[[#This Row],[ScheduleSeason]])</f>
        <v>17</v>
      </c>
      <c r="D5091">
        <v>14</v>
      </c>
      <c r="E5091" cm="1">
        <f t="array" ref="E5091">_xlfn.XLOOKUP(Table1[[#This Row],[ScheduleWeekWritten]],Table3[Game],100+Table3[Increase],Table1[[#This Row],[ScheduleWeekWritten]])</f>
        <v>14</v>
      </c>
      <c r="F5091" t="b">
        <v>0</v>
      </c>
      <c r="G5091" t="s">
        <v>23</v>
      </c>
      <c r="H5091">
        <v>58</v>
      </c>
      <c r="I5091">
        <v>14</v>
      </c>
      <c r="J5091" t="s">
        <v>62</v>
      </c>
      <c r="K5091" t="s">
        <v>25</v>
      </c>
      <c r="L5091" t="str">
        <f>_xlfn.XLOOKUP(Table1[[#This Row],[TeamFavoriteID]],Table2[team_id],Table2[team_name],_xlfn.XLOOKUP(Table1[[#This Row],[TeamFavoriteID]],Table2[team_id_pfr],Table2[team_name],"Even"))</f>
        <v>Houston Oilers</v>
      </c>
      <c r="M5091">
        <v>-13</v>
      </c>
      <c r="N5091">
        <f>IF(Table1[[#This Row],[TeamFavorite]]=Table1[[#This Row],[TeamHome]],Table1[[#This Row],[ScoreAway]]-Table1[[#This Row],[ScoreHome]],Table1[[#This Row],[ScoreHome]]-Table1[[#This Row],[ScoreAway]])</f>
        <v>-44</v>
      </c>
      <c r="O5091">
        <f>IF(Table1[[#This Row],[SpreadActual]]&lt;Table1[[#This Row],[SpreadFavorite]],1,0)</f>
        <v>1</v>
      </c>
      <c r="P5091">
        <v>44</v>
      </c>
      <c r="Q5091" t="s">
        <v>102</v>
      </c>
      <c r="R5091" t="b">
        <v>0</v>
      </c>
      <c r="S5091">
        <v>72</v>
      </c>
      <c r="T5091">
        <v>0</v>
      </c>
      <c r="V5091" t="s">
        <v>103</v>
      </c>
    </row>
    <row r="5092" spans="1:22" x14ac:dyDescent="0.2">
      <c r="A5092" s="1">
        <v>33216</v>
      </c>
      <c r="B5092">
        <v>1990</v>
      </c>
      <c r="C5092">
        <f>_xlfn.MAXIFS(Table1[ScheduleWeekWritten],Table1[ScheduleSeason],Table1[[#This Row],[ScheduleSeason]])</f>
        <v>17</v>
      </c>
      <c r="D5092">
        <v>14</v>
      </c>
      <c r="E5092" cm="1">
        <f t="array" ref="E5092">_xlfn.XLOOKUP(Table1[[#This Row],[ScheduleWeekWritten]],Table3[Game],100+Table3[Increase],Table1[[#This Row],[ScheduleWeekWritten]])</f>
        <v>14</v>
      </c>
      <c r="F5092" t="b">
        <v>0</v>
      </c>
      <c r="G5092" t="s">
        <v>140</v>
      </c>
      <c r="H5092">
        <v>7</v>
      </c>
      <c r="I5092">
        <v>31</v>
      </c>
      <c r="J5092" t="s">
        <v>28</v>
      </c>
      <c r="K5092" t="s">
        <v>43</v>
      </c>
      <c r="L5092" t="str">
        <f>_xlfn.XLOOKUP(Table1[[#This Row],[TeamFavoriteID]],Table2[team_id],Table2[team_name],_xlfn.XLOOKUP(Table1[[#This Row],[TeamFavoriteID]],Table2[team_id_pfr],Table2[team_name],"Even"))</f>
        <v>Buffalo Bills</v>
      </c>
      <c r="M5092">
        <v>-5.5</v>
      </c>
      <c r="N5092">
        <f>IF(Table1[[#This Row],[TeamFavorite]]=Table1[[#This Row],[TeamHome]],Table1[[#This Row],[ScoreAway]]-Table1[[#This Row],[ScoreHome]],Table1[[#This Row],[ScoreHome]]-Table1[[#This Row],[ScoreAway]])</f>
        <v>-24</v>
      </c>
      <c r="O5092">
        <f>IF(Table1[[#This Row],[SpreadActual]]&lt;Table1[[#This Row],[SpreadFavorite]],1,0)</f>
        <v>1</v>
      </c>
      <c r="P5092">
        <v>40</v>
      </c>
      <c r="Q5092" t="s">
        <v>141</v>
      </c>
      <c r="R5092" t="b">
        <v>0</v>
      </c>
      <c r="S5092">
        <v>72</v>
      </c>
      <c r="T5092">
        <v>0</v>
      </c>
      <c r="V5092" t="s">
        <v>103</v>
      </c>
    </row>
    <row r="5093" spans="1:22" x14ac:dyDescent="0.2">
      <c r="A5093" s="1">
        <v>33216</v>
      </c>
      <c r="B5093">
        <v>1990</v>
      </c>
      <c r="C5093">
        <f>_xlfn.MAXIFS(Table1[ScheduleWeekWritten],Table1[ScheduleSeason],Table1[[#This Row],[ScheduleSeason]])</f>
        <v>17</v>
      </c>
      <c r="D5093">
        <v>14</v>
      </c>
      <c r="E5093" cm="1">
        <f t="array" ref="E5093">_xlfn.XLOOKUP(Table1[[#This Row],[ScheduleWeekWritten]],Table3[Game],100+Table3[Increase],Table1[[#This Row],[ScheduleWeekWritten]])</f>
        <v>14</v>
      </c>
      <c r="F5093" t="b">
        <v>0</v>
      </c>
      <c r="G5093" t="s">
        <v>42</v>
      </c>
      <c r="H5093">
        <v>31</v>
      </c>
      <c r="I5093">
        <v>20</v>
      </c>
      <c r="J5093" t="s">
        <v>24</v>
      </c>
      <c r="K5093" t="s">
        <v>75</v>
      </c>
      <c r="L5093" t="str">
        <f>_xlfn.XLOOKUP(Table1[[#This Row],[TeamFavoriteID]],Table2[team_id],Table2[team_name],_xlfn.XLOOKUP(Table1[[#This Row],[TeamFavoriteID]],Table2[team_id_pfr],Table2[team_name],"Even"))</f>
        <v>Kansas City Chiefs</v>
      </c>
      <c r="M5093">
        <v>-7</v>
      </c>
      <c r="N5093">
        <f>IF(Table1[[#This Row],[TeamFavorite]]=Table1[[#This Row],[TeamHome]],Table1[[#This Row],[ScoreAway]]-Table1[[#This Row],[ScoreHome]],Table1[[#This Row],[ScoreHome]]-Table1[[#This Row],[ScoreAway]])</f>
        <v>-11</v>
      </c>
      <c r="O5093">
        <f>IF(Table1[[#This Row],[SpreadActual]]&lt;Table1[[#This Row],[SpreadFavorite]],1,0)</f>
        <v>1</v>
      </c>
      <c r="P5093">
        <v>38</v>
      </c>
      <c r="Q5093" t="s">
        <v>117</v>
      </c>
      <c r="R5093" t="b">
        <v>0</v>
      </c>
      <c r="S5093">
        <v>44</v>
      </c>
      <c r="T5093">
        <v>11</v>
      </c>
      <c r="U5093">
        <v>53</v>
      </c>
    </row>
    <row r="5094" spans="1:22" x14ac:dyDescent="0.2">
      <c r="A5094" s="1">
        <v>33216</v>
      </c>
      <c r="B5094">
        <v>1990</v>
      </c>
      <c r="C5094">
        <f>_xlfn.MAXIFS(Table1[ScheduleWeekWritten],Table1[ScheduleSeason],Table1[[#This Row],[ScheduleSeason]])</f>
        <v>17</v>
      </c>
      <c r="D5094">
        <v>14</v>
      </c>
      <c r="E5094" cm="1">
        <f t="array" ref="E5094">_xlfn.XLOOKUP(Table1[[#This Row],[ScheduleWeekWritten]],Table3[Game],100+Table3[Increase],Table1[[#This Row],[ScheduleWeekWritten]])</f>
        <v>14</v>
      </c>
      <c r="F5094" t="b">
        <v>0</v>
      </c>
      <c r="G5094" t="s">
        <v>39</v>
      </c>
      <c r="H5094">
        <v>20</v>
      </c>
      <c r="I5094">
        <v>24</v>
      </c>
      <c r="J5094" t="s">
        <v>95</v>
      </c>
      <c r="K5094" t="s">
        <v>40</v>
      </c>
      <c r="L5094" t="str">
        <f>_xlfn.XLOOKUP(Table1[[#This Row],[TeamFavoriteID]],Table2[team_id],Table2[team_name],_xlfn.XLOOKUP(Table1[[#This Row],[TeamFavoriteID]],Table2[team_id_pfr],Table2[team_name],"Even"))</f>
        <v>Los Angeles Rams</v>
      </c>
      <c r="M5094">
        <v>-5</v>
      </c>
      <c r="N5094">
        <f>IF(Table1[[#This Row],[TeamFavorite]]=Table1[[#This Row],[TeamHome]],Table1[[#This Row],[ScoreAway]]-Table1[[#This Row],[ScoreHome]],Table1[[#This Row],[ScoreHome]]-Table1[[#This Row],[ScoreAway]])</f>
        <v>4</v>
      </c>
      <c r="O5094">
        <f>IF(Table1[[#This Row],[SpreadActual]]&lt;Table1[[#This Row],[SpreadFavorite]],1,0)</f>
        <v>0</v>
      </c>
      <c r="P5094">
        <v>43</v>
      </c>
      <c r="Q5094" t="s">
        <v>135</v>
      </c>
      <c r="R5094" t="b">
        <v>0</v>
      </c>
      <c r="S5094">
        <v>64</v>
      </c>
      <c r="T5094">
        <v>8</v>
      </c>
      <c r="U5094">
        <v>21</v>
      </c>
    </row>
    <row r="5095" spans="1:22" x14ac:dyDescent="0.2">
      <c r="A5095" s="1">
        <v>33216</v>
      </c>
      <c r="B5095">
        <v>1990</v>
      </c>
      <c r="C5095">
        <f>_xlfn.MAXIFS(Table1[ScheduleWeekWritten],Table1[ScheduleSeason],Table1[[#This Row],[ScheduleSeason]])</f>
        <v>17</v>
      </c>
      <c r="D5095">
        <v>14</v>
      </c>
      <c r="E5095" cm="1">
        <f t="array" ref="E5095">_xlfn.XLOOKUP(Table1[[#This Row],[ScheduleWeekWritten]],Table3[Game],100+Table3[Increase],Table1[[#This Row],[ScheduleWeekWritten]])</f>
        <v>14</v>
      </c>
      <c r="F5095" t="b">
        <v>0</v>
      </c>
      <c r="G5095" t="s">
        <v>19</v>
      </c>
      <c r="H5095">
        <v>23</v>
      </c>
      <c r="I5095">
        <v>20</v>
      </c>
      <c r="J5095" t="s">
        <v>58</v>
      </c>
      <c r="K5095" t="s">
        <v>91</v>
      </c>
      <c r="L5095" t="str">
        <f>_xlfn.XLOOKUP(Table1[[#This Row],[TeamFavoriteID]],Table2[team_id],Table2[team_name],_xlfn.XLOOKUP(Table1[[#This Row],[TeamFavoriteID]],Table2[team_id_pfr],Table2[team_name],"Even"))</f>
        <v>Miami Dolphins</v>
      </c>
      <c r="M5095">
        <v>-1</v>
      </c>
      <c r="N5095">
        <f>IF(Table1[[#This Row],[TeamFavorite]]=Table1[[#This Row],[TeamHome]],Table1[[#This Row],[ScoreAway]]-Table1[[#This Row],[ScoreHome]],Table1[[#This Row],[ScoreHome]]-Table1[[#This Row],[ScoreAway]])</f>
        <v>-3</v>
      </c>
      <c r="O5095">
        <f>IF(Table1[[#This Row],[SpreadActual]]&lt;Table1[[#This Row],[SpreadFavorite]],1,0)</f>
        <v>1</v>
      </c>
      <c r="P5095">
        <v>42</v>
      </c>
      <c r="Q5095" t="s">
        <v>143</v>
      </c>
      <c r="R5095" t="b">
        <v>0</v>
      </c>
      <c r="S5095">
        <v>59</v>
      </c>
      <c r="T5095">
        <v>11</v>
      </c>
      <c r="U5095">
        <v>67</v>
      </c>
    </row>
    <row r="5096" spans="1:22" x14ac:dyDescent="0.2">
      <c r="A5096" s="1">
        <v>33216</v>
      </c>
      <c r="B5096">
        <v>1990</v>
      </c>
      <c r="C5096">
        <f>_xlfn.MAXIFS(Table1[ScheduleWeekWritten],Table1[ScheduleSeason],Table1[[#This Row],[ScheduleSeason]])</f>
        <v>17</v>
      </c>
      <c r="D5096">
        <v>14</v>
      </c>
      <c r="E5096" cm="1">
        <f t="array" ref="E5096">_xlfn.XLOOKUP(Table1[[#This Row],[ScheduleWeekWritten]],Table3[Game],100+Table3[Increase],Table1[[#This Row],[ScheduleWeekWritten]])</f>
        <v>14</v>
      </c>
      <c r="F5096" t="b">
        <v>0</v>
      </c>
      <c r="G5096" t="s">
        <v>50</v>
      </c>
      <c r="H5096">
        <v>23</v>
      </c>
      <c r="I5096">
        <v>15</v>
      </c>
      <c r="J5096" t="s">
        <v>54</v>
      </c>
      <c r="K5096" t="s">
        <v>90</v>
      </c>
      <c r="L5096" t="str">
        <f>_xlfn.XLOOKUP(Table1[[#This Row],[TeamFavoriteID]],Table2[team_id],Table2[team_name],_xlfn.XLOOKUP(Table1[[#This Row],[TeamFavoriteID]],Table2[team_id_pfr],Table2[team_name],"Even"))</f>
        <v>New York Giants</v>
      </c>
      <c r="M5096">
        <v>-6.5</v>
      </c>
      <c r="N5096">
        <f>IF(Table1[[#This Row],[TeamFavorite]]=Table1[[#This Row],[TeamHome]],Table1[[#This Row],[ScoreAway]]-Table1[[#This Row],[ScoreHome]],Table1[[#This Row],[ScoreHome]]-Table1[[#This Row],[ScoreAway]])</f>
        <v>-8</v>
      </c>
      <c r="O5096">
        <f>IF(Table1[[#This Row],[SpreadActual]]&lt;Table1[[#This Row],[SpreadFavorite]],1,0)</f>
        <v>1</v>
      </c>
      <c r="P5096">
        <v>36</v>
      </c>
      <c r="Q5096" t="s">
        <v>126</v>
      </c>
      <c r="R5096" t="b">
        <v>0</v>
      </c>
      <c r="S5096">
        <v>43</v>
      </c>
      <c r="T5096">
        <v>14</v>
      </c>
      <c r="U5096">
        <v>55</v>
      </c>
    </row>
    <row r="5097" spans="1:22" x14ac:dyDescent="0.2">
      <c r="A5097" s="1">
        <v>33216</v>
      </c>
      <c r="B5097">
        <v>1990</v>
      </c>
      <c r="C5097">
        <f>_xlfn.MAXIFS(Table1[ScheduleWeekWritten],Table1[ScheduleSeason],Table1[[#This Row],[ScheduleSeason]])</f>
        <v>17</v>
      </c>
      <c r="D5097">
        <v>14</v>
      </c>
      <c r="E5097" cm="1">
        <f t="array" ref="E5097">_xlfn.XLOOKUP(Table1[[#This Row],[ScheduleWeekWritten]],Table3[Game],100+Table3[Increase],Table1[[#This Row],[ScheduleWeekWritten]])</f>
        <v>14</v>
      </c>
      <c r="F5097" t="b">
        <v>0</v>
      </c>
      <c r="G5097" t="s">
        <v>49</v>
      </c>
      <c r="H5097">
        <v>24</v>
      </c>
      <c r="I5097">
        <v>3</v>
      </c>
      <c r="J5097" t="s">
        <v>115</v>
      </c>
      <c r="K5097" t="s">
        <v>51</v>
      </c>
      <c r="L5097" t="str">
        <f>_xlfn.XLOOKUP(Table1[[#This Row],[TeamFavoriteID]],Table2[team_id],Table2[team_name],_xlfn.XLOOKUP(Table1[[#This Row],[TeamFavoriteID]],Table2[team_id_pfr],Table2[team_name],"Even"))</f>
        <v>Pittsburgh Steelers</v>
      </c>
      <c r="M5097">
        <v>-13.5</v>
      </c>
      <c r="N5097">
        <f>IF(Table1[[#This Row],[TeamFavorite]]=Table1[[#This Row],[TeamHome]],Table1[[#This Row],[ScoreAway]]-Table1[[#This Row],[ScoreHome]],Table1[[#This Row],[ScoreHome]]-Table1[[#This Row],[ScoreAway]])</f>
        <v>-21</v>
      </c>
      <c r="O5097">
        <f>IF(Table1[[#This Row],[SpreadActual]]&lt;Table1[[#This Row],[SpreadFavorite]],1,0)</f>
        <v>1</v>
      </c>
      <c r="P5097">
        <v>36</v>
      </c>
      <c r="Q5097" t="s">
        <v>113</v>
      </c>
      <c r="R5097" t="b">
        <v>0</v>
      </c>
      <c r="S5097">
        <v>35</v>
      </c>
      <c r="T5097">
        <v>11</v>
      </c>
      <c r="U5097">
        <v>78</v>
      </c>
    </row>
    <row r="5098" spans="1:22" x14ac:dyDescent="0.2">
      <c r="A5098" s="1">
        <v>33216</v>
      </c>
      <c r="B5098">
        <v>1990</v>
      </c>
      <c r="C5098">
        <f>_xlfn.MAXIFS(Table1[ScheduleWeekWritten],Table1[ScheduleSeason],Table1[[#This Row],[ScheduleSeason]])</f>
        <v>17</v>
      </c>
      <c r="D5098">
        <v>14</v>
      </c>
      <c r="E5098" cm="1">
        <f t="array" ref="E5098">_xlfn.XLOOKUP(Table1[[#This Row],[ScheduleWeekWritten]],Table3[Game],100+Table3[Increase],Table1[[#This Row],[ScheduleWeekWritten]])</f>
        <v>14</v>
      </c>
      <c r="F5098" t="b">
        <v>0</v>
      </c>
      <c r="G5098" t="s">
        <v>61</v>
      </c>
      <c r="H5098">
        <v>10</v>
      </c>
      <c r="I5098">
        <v>9</v>
      </c>
      <c r="J5098" t="s">
        <v>46</v>
      </c>
      <c r="K5098" t="s">
        <v>85</v>
      </c>
      <c r="L5098" t="str">
        <f>_xlfn.XLOOKUP(Table1[[#This Row],[TeamFavoriteID]],Table2[team_id],Table2[team_name],_xlfn.XLOOKUP(Table1[[#This Row],[TeamFavoriteID]],Table2[team_id_pfr],Table2[team_name],"Even"))</f>
        <v>Washington Commanders</v>
      </c>
      <c r="M5098">
        <v>-4.5</v>
      </c>
      <c r="N5098">
        <f>IF(Table1[[#This Row],[TeamFavorite]]=Table1[[#This Row],[TeamHome]],Table1[[#This Row],[ScoreAway]]-Table1[[#This Row],[ScoreHome]],Table1[[#This Row],[ScoreHome]]-Table1[[#This Row],[ScoreAway]])</f>
        <v>1</v>
      </c>
      <c r="O5098">
        <f>IF(Table1[[#This Row],[SpreadActual]]&lt;Table1[[#This Row],[SpreadFavorite]],1,0)</f>
        <v>0</v>
      </c>
      <c r="P5098">
        <v>41</v>
      </c>
      <c r="Q5098" t="s">
        <v>64</v>
      </c>
      <c r="R5098" t="b">
        <v>0</v>
      </c>
      <c r="S5098">
        <v>43</v>
      </c>
      <c r="T5098">
        <v>11</v>
      </c>
      <c r="U5098">
        <v>54</v>
      </c>
    </row>
    <row r="5099" spans="1:22" x14ac:dyDescent="0.2">
      <c r="A5099" s="1">
        <v>33217</v>
      </c>
      <c r="B5099">
        <v>1990</v>
      </c>
      <c r="C5099">
        <f>_xlfn.MAXIFS(Table1[ScheduleWeekWritten],Table1[ScheduleSeason],Table1[[#This Row],[ScheduleSeason]])</f>
        <v>17</v>
      </c>
      <c r="D5099">
        <v>14</v>
      </c>
      <c r="E5099" cm="1">
        <f t="array" ref="E5099">_xlfn.XLOOKUP(Table1[[#This Row],[ScheduleWeekWritten]],Table3[Game],100+Table3[Increase],Table1[[#This Row],[ScheduleWeekWritten]])</f>
        <v>14</v>
      </c>
      <c r="F5099" t="b">
        <v>0</v>
      </c>
      <c r="G5099" t="s">
        <v>45</v>
      </c>
      <c r="H5099">
        <v>31</v>
      </c>
      <c r="I5099">
        <v>38</v>
      </c>
      <c r="J5099" t="s">
        <v>138</v>
      </c>
      <c r="K5099" t="s">
        <v>21</v>
      </c>
      <c r="L5099" t="str">
        <f>_xlfn.XLOOKUP(Table1[[#This Row],[TeamFavoriteID]],Table2[team_id],Table2[team_name],_xlfn.XLOOKUP(Table1[[#This Row],[TeamFavoriteID]],Table2[team_id_pfr],Table2[team_name],"Even"))</f>
        <v>Las Vegas Raiders</v>
      </c>
      <c r="M5099">
        <v>-3.5</v>
      </c>
      <c r="N5099">
        <f>IF(Table1[[#This Row],[TeamFavorite]]=Table1[[#This Row],[TeamHome]],Table1[[#This Row],[ScoreAway]]-Table1[[#This Row],[ScoreHome]],Table1[[#This Row],[ScoreHome]]-Table1[[#This Row],[ScoreAway]])</f>
        <v>-7</v>
      </c>
      <c r="O5099">
        <f>IF(Table1[[#This Row],[SpreadActual]]&lt;Table1[[#This Row],[SpreadFavorite]],1,0)</f>
        <v>1</v>
      </c>
      <c r="P5099">
        <v>43</v>
      </c>
      <c r="Q5099" t="s">
        <v>125</v>
      </c>
      <c r="R5099" t="b">
        <v>0</v>
      </c>
      <c r="S5099">
        <v>72</v>
      </c>
      <c r="T5099">
        <v>0</v>
      </c>
      <c r="V5099" t="s">
        <v>103</v>
      </c>
    </row>
    <row r="5100" spans="1:22" x14ac:dyDescent="0.2">
      <c r="A5100" s="1">
        <v>33222</v>
      </c>
      <c r="B5100">
        <v>1990</v>
      </c>
      <c r="C5100">
        <f>_xlfn.MAXIFS(Table1[ScheduleWeekWritten],Table1[ScheduleSeason],Table1[[#This Row],[ScheduleSeason]])</f>
        <v>17</v>
      </c>
      <c r="D5100">
        <v>15</v>
      </c>
      <c r="E5100" cm="1">
        <f t="array" ref="E5100">_xlfn.XLOOKUP(Table1[[#This Row],[ScheduleWeekWritten]],Table3[Game],100+Table3[Increase],Table1[[#This Row],[ScheduleWeekWritten]])</f>
        <v>15</v>
      </c>
      <c r="F5100" t="b">
        <v>0</v>
      </c>
      <c r="G5100" t="s">
        <v>115</v>
      </c>
      <c r="H5100">
        <v>10</v>
      </c>
      <c r="I5100">
        <v>25</v>
      </c>
      <c r="J5100" t="s">
        <v>61</v>
      </c>
      <c r="K5100" t="s">
        <v>85</v>
      </c>
      <c r="L5100" t="str">
        <f>_xlfn.XLOOKUP(Table1[[#This Row],[TeamFavoriteID]],Table2[team_id],Table2[team_name],_xlfn.XLOOKUP(Table1[[#This Row],[TeamFavoriteID]],Table2[team_id_pfr],Table2[team_name],"Even"))</f>
        <v>Washington Commanders</v>
      </c>
      <c r="M5100">
        <v>-14</v>
      </c>
      <c r="N5100">
        <f>IF(Table1[[#This Row],[TeamFavorite]]=Table1[[#This Row],[TeamHome]],Table1[[#This Row],[ScoreAway]]-Table1[[#This Row],[ScoreHome]],Table1[[#This Row],[ScoreHome]]-Table1[[#This Row],[ScoreAway]])</f>
        <v>-15</v>
      </c>
      <c r="O5100">
        <f>IF(Table1[[#This Row],[SpreadActual]]&lt;Table1[[#This Row],[SpreadFavorite]],1,0)</f>
        <v>1</v>
      </c>
      <c r="P5100">
        <v>38</v>
      </c>
      <c r="Q5100" t="s">
        <v>116</v>
      </c>
      <c r="R5100" t="b">
        <v>0</v>
      </c>
      <c r="S5100">
        <v>33</v>
      </c>
      <c r="T5100">
        <v>10</v>
      </c>
      <c r="U5100">
        <v>59</v>
      </c>
    </row>
    <row r="5101" spans="1:22" x14ac:dyDescent="0.2">
      <c r="A5101" s="1">
        <v>33222</v>
      </c>
      <c r="B5101">
        <v>1990</v>
      </c>
      <c r="C5101">
        <f>_xlfn.MAXIFS(Table1[ScheduleWeekWritten],Table1[ScheduleSeason],Table1[[#This Row],[ScheduleSeason]])</f>
        <v>17</v>
      </c>
      <c r="D5101">
        <v>15</v>
      </c>
      <c r="E5101" cm="1">
        <f t="array" ref="E5101">_xlfn.XLOOKUP(Table1[[#This Row],[ScheduleWeekWritten]],Table3[Game],100+Table3[Increase],Table1[[#This Row],[ScheduleWeekWritten]])</f>
        <v>15</v>
      </c>
      <c r="F5101" t="b">
        <v>0</v>
      </c>
      <c r="G5101" t="s">
        <v>50</v>
      </c>
      <c r="H5101">
        <v>13</v>
      </c>
      <c r="I5101">
        <v>17</v>
      </c>
      <c r="J5101" t="s">
        <v>28</v>
      </c>
      <c r="K5101" t="s">
        <v>90</v>
      </c>
      <c r="L5101" t="str">
        <f>_xlfn.XLOOKUP(Table1[[#This Row],[TeamFavoriteID]],Table2[team_id],Table2[team_name],_xlfn.XLOOKUP(Table1[[#This Row],[TeamFavoriteID]],Table2[team_id_pfr],Table2[team_name],"Even"))</f>
        <v>New York Giants</v>
      </c>
      <c r="M5101">
        <v>-4</v>
      </c>
      <c r="N5101">
        <f>IF(Table1[[#This Row],[TeamFavorite]]=Table1[[#This Row],[TeamHome]],Table1[[#This Row],[ScoreAway]]-Table1[[#This Row],[ScoreHome]],Table1[[#This Row],[ScoreHome]]-Table1[[#This Row],[ScoreAway]])</f>
        <v>4</v>
      </c>
      <c r="O5101">
        <f>IF(Table1[[#This Row],[SpreadActual]]&lt;Table1[[#This Row],[SpreadFavorite]],1,0)</f>
        <v>0</v>
      </c>
      <c r="P5101">
        <v>37</v>
      </c>
      <c r="Q5101" t="s">
        <v>126</v>
      </c>
      <c r="R5101" t="b">
        <v>0</v>
      </c>
      <c r="S5101">
        <v>37</v>
      </c>
      <c r="T5101">
        <v>10</v>
      </c>
      <c r="U5101">
        <v>60</v>
      </c>
    </row>
    <row r="5102" spans="1:22" x14ac:dyDescent="0.2">
      <c r="A5102" s="1">
        <v>33223</v>
      </c>
      <c r="B5102">
        <v>1990</v>
      </c>
      <c r="C5102">
        <f>_xlfn.MAXIFS(Table1[ScheduleWeekWritten],Table1[ScheduleSeason],Table1[[#This Row],[ScheduleSeason]])</f>
        <v>17</v>
      </c>
      <c r="D5102">
        <v>15</v>
      </c>
      <c r="E5102" cm="1">
        <f t="array" ref="E5102">_xlfn.XLOOKUP(Table1[[#This Row],[ScheduleWeekWritten]],Table3[Game],100+Table3[Increase],Table1[[#This Row],[ScheduleWeekWritten]])</f>
        <v>15</v>
      </c>
      <c r="F5102" t="b">
        <v>0</v>
      </c>
      <c r="G5102" t="s">
        <v>62</v>
      </c>
      <c r="H5102">
        <v>13</v>
      </c>
      <c r="I5102">
        <v>10</v>
      </c>
      <c r="J5102" t="s">
        <v>38</v>
      </c>
      <c r="K5102" t="s">
        <v>89</v>
      </c>
      <c r="L5102" t="str">
        <f>_xlfn.XLOOKUP(Table1[[#This Row],[TeamFavoriteID]],Table2[team_id],Table2[team_name],_xlfn.XLOOKUP(Table1[[#This Row],[TeamFavoriteID]],Table2[team_id_pfr],Table2[team_name],"Even"))</f>
        <v>Even</v>
      </c>
      <c r="M5102">
        <v>0</v>
      </c>
      <c r="N5102">
        <f>IF(Table1[[#This Row],[TeamFavorite]]=Table1[[#This Row],[TeamHome]],Table1[[#This Row],[ScoreAway]]-Table1[[#This Row],[ScoreHome]],Table1[[#This Row],[ScoreHome]]-Table1[[#This Row],[ScoreAway]])</f>
        <v>3</v>
      </c>
      <c r="O5102">
        <f>IF(Table1[[#This Row],[SpreadActual]]&lt;Table1[[#This Row],[SpreadFavorite]],1,0)</f>
        <v>0</v>
      </c>
      <c r="P5102">
        <v>39</v>
      </c>
      <c r="Q5102" t="s">
        <v>66</v>
      </c>
      <c r="R5102" t="b">
        <v>0</v>
      </c>
      <c r="S5102">
        <v>39</v>
      </c>
      <c r="T5102">
        <v>15</v>
      </c>
      <c r="U5102">
        <v>79</v>
      </c>
    </row>
    <row r="5103" spans="1:22" x14ac:dyDescent="0.2">
      <c r="A5103" s="1">
        <v>33223</v>
      </c>
      <c r="B5103">
        <v>1990</v>
      </c>
      <c r="C5103">
        <f>_xlfn.MAXIFS(Table1[ScheduleWeekWritten],Table1[ScheduleSeason],Table1[[#This Row],[ScheduleSeason]])</f>
        <v>17</v>
      </c>
      <c r="D5103">
        <v>15</v>
      </c>
      <c r="E5103" cm="1">
        <f t="array" ref="E5103">_xlfn.XLOOKUP(Table1[[#This Row],[ScheduleWeekWritten]],Table3[Game],100+Table3[Increase],Table1[[#This Row],[ScheduleWeekWritten]])</f>
        <v>15</v>
      </c>
      <c r="F5103" t="b">
        <v>0</v>
      </c>
      <c r="G5103" t="s">
        <v>67</v>
      </c>
      <c r="H5103">
        <v>41</v>
      </c>
      <c r="I5103">
        <v>10</v>
      </c>
      <c r="J5103" t="s">
        <v>145</v>
      </c>
      <c r="K5103" t="s">
        <v>68</v>
      </c>
      <c r="L5103" t="str">
        <f>_xlfn.XLOOKUP(Table1[[#This Row],[TeamFavoriteID]],Table2[team_id],Table2[team_name],_xlfn.XLOOKUP(Table1[[#This Row],[TeamFavoriteID]],Table2[team_id_pfr],Table2[team_name],"Even"))</f>
        <v>Dallas Cowboys</v>
      </c>
      <c r="M5103">
        <v>-4.5</v>
      </c>
      <c r="N5103">
        <f>IF(Table1[[#This Row],[TeamFavorite]]=Table1[[#This Row],[TeamHome]],Table1[[#This Row],[ScoreAway]]-Table1[[#This Row],[ScoreHome]],Table1[[#This Row],[ScoreHome]]-Table1[[#This Row],[ScoreAway]])</f>
        <v>-31</v>
      </c>
      <c r="O5103">
        <f>IF(Table1[[#This Row],[SpreadActual]]&lt;Table1[[#This Row],[SpreadFavorite]],1,0)</f>
        <v>1</v>
      </c>
      <c r="P5103">
        <v>37</v>
      </c>
      <c r="Q5103" t="s">
        <v>119</v>
      </c>
      <c r="R5103" t="b">
        <v>0</v>
      </c>
      <c r="S5103">
        <v>48</v>
      </c>
      <c r="T5103">
        <v>10</v>
      </c>
      <c r="U5103">
        <v>67</v>
      </c>
    </row>
    <row r="5104" spans="1:22" x14ac:dyDescent="0.2">
      <c r="A5104" s="1">
        <v>33223</v>
      </c>
      <c r="B5104">
        <v>1990</v>
      </c>
      <c r="C5104">
        <f>_xlfn.MAXIFS(Table1[ScheduleWeekWritten],Table1[ScheduleSeason],Table1[[#This Row],[ScheduleSeason]])</f>
        <v>17</v>
      </c>
      <c r="D5104">
        <v>15</v>
      </c>
      <c r="E5104" cm="1">
        <f t="array" ref="E5104">_xlfn.XLOOKUP(Table1[[#This Row],[ScheduleWeekWritten]],Table3[Game],100+Table3[Increase],Table1[[#This Row],[ScheduleWeekWritten]])</f>
        <v>15</v>
      </c>
      <c r="F5104" t="b">
        <v>0</v>
      </c>
      <c r="G5104" t="s">
        <v>24</v>
      </c>
      <c r="H5104">
        <v>20</v>
      </c>
      <c r="I5104">
        <v>10</v>
      </c>
      <c r="J5104" t="s">
        <v>27</v>
      </c>
      <c r="K5104" t="s">
        <v>88</v>
      </c>
      <c r="L5104" t="str">
        <f>_xlfn.XLOOKUP(Table1[[#This Row],[TeamFavoriteID]],Table2[team_id],Table2[team_name],_xlfn.XLOOKUP(Table1[[#This Row],[TeamFavoriteID]],Table2[team_id_pfr],Table2[team_name],"Even"))</f>
        <v>Denver Broncos</v>
      </c>
      <c r="M5104">
        <v>-2.5</v>
      </c>
      <c r="N5104">
        <f>IF(Table1[[#This Row],[TeamFavorite]]=Table1[[#This Row],[TeamHome]],Table1[[#This Row],[ScoreAway]]-Table1[[#This Row],[ScoreHome]],Table1[[#This Row],[ScoreHome]]-Table1[[#This Row],[ScoreAway]])</f>
        <v>-10</v>
      </c>
      <c r="O5104">
        <f>IF(Table1[[#This Row],[SpreadActual]]&lt;Table1[[#This Row],[SpreadFavorite]],1,0)</f>
        <v>1</v>
      </c>
      <c r="P5104">
        <v>38</v>
      </c>
      <c r="Q5104" t="s">
        <v>71</v>
      </c>
      <c r="R5104" t="b">
        <v>0</v>
      </c>
      <c r="S5104">
        <v>32</v>
      </c>
      <c r="T5104">
        <v>4</v>
      </c>
      <c r="U5104">
        <v>38</v>
      </c>
    </row>
    <row r="5105" spans="1:22" x14ac:dyDescent="0.2">
      <c r="A5105" s="1">
        <v>33223</v>
      </c>
      <c r="B5105">
        <v>1990</v>
      </c>
      <c r="C5105">
        <f>_xlfn.MAXIFS(Table1[ScheduleWeekWritten],Table1[ScheduleSeason],Table1[[#This Row],[ScheduleSeason]])</f>
        <v>17</v>
      </c>
      <c r="D5105">
        <v>15</v>
      </c>
      <c r="E5105" cm="1">
        <f t="array" ref="E5105">_xlfn.XLOOKUP(Table1[[#This Row],[ScheduleWeekWritten]],Table3[Game],100+Table3[Increase],Table1[[#This Row],[ScheduleWeekWritten]])</f>
        <v>15</v>
      </c>
      <c r="F5105" t="b">
        <v>0</v>
      </c>
      <c r="G5105" t="s">
        <v>45</v>
      </c>
      <c r="H5105">
        <v>38</v>
      </c>
      <c r="I5105">
        <v>21</v>
      </c>
      <c r="J5105" t="s">
        <v>46</v>
      </c>
      <c r="K5105" t="s">
        <v>47</v>
      </c>
      <c r="L5105" t="str">
        <f>_xlfn.XLOOKUP(Table1[[#This Row],[TeamFavoriteID]],Table2[team_id],Table2[team_name],_xlfn.XLOOKUP(Table1[[#This Row],[TeamFavoriteID]],Table2[team_id_pfr],Table2[team_name],"Even"))</f>
        <v>Chicago Bears</v>
      </c>
      <c r="M5105">
        <v>-3</v>
      </c>
      <c r="N5105">
        <f>IF(Table1[[#This Row],[TeamFavorite]]=Table1[[#This Row],[TeamHome]],Table1[[#This Row],[ScoreAway]]-Table1[[#This Row],[ScoreHome]],Table1[[#This Row],[ScoreHome]]-Table1[[#This Row],[ScoreAway]])</f>
        <v>17</v>
      </c>
      <c r="O5105">
        <f>IF(Table1[[#This Row],[SpreadActual]]&lt;Table1[[#This Row],[SpreadFavorite]],1,0)</f>
        <v>0</v>
      </c>
      <c r="P5105">
        <v>44</v>
      </c>
      <c r="Q5105" t="s">
        <v>125</v>
      </c>
      <c r="R5105" t="b">
        <v>0</v>
      </c>
      <c r="S5105">
        <v>72</v>
      </c>
      <c r="T5105">
        <v>0</v>
      </c>
      <c r="V5105" t="s">
        <v>103</v>
      </c>
    </row>
    <row r="5106" spans="1:22" x14ac:dyDescent="0.2">
      <c r="A5106" s="1">
        <v>33223</v>
      </c>
      <c r="B5106">
        <v>1990</v>
      </c>
      <c r="C5106">
        <f>_xlfn.MAXIFS(Table1[ScheduleWeekWritten],Table1[ScheduleSeason],Table1[[#This Row],[ScheduleSeason]])</f>
        <v>17</v>
      </c>
      <c r="D5106">
        <v>15</v>
      </c>
      <c r="E5106" cm="1">
        <f t="array" ref="E5106">_xlfn.XLOOKUP(Table1[[#This Row],[ScheduleWeekWritten]],Table3[Game],100+Table3[Increase],Table1[[#This Row],[ScheduleWeekWritten]])</f>
        <v>15</v>
      </c>
      <c r="F5106" t="b">
        <v>0</v>
      </c>
      <c r="G5106" t="s">
        <v>42</v>
      </c>
      <c r="H5106">
        <v>10</v>
      </c>
      <c r="I5106">
        <v>27</v>
      </c>
      <c r="J5106" t="s">
        <v>23</v>
      </c>
      <c r="K5106" t="s">
        <v>75</v>
      </c>
      <c r="L5106" t="str">
        <f>_xlfn.XLOOKUP(Table1[[#This Row],[TeamFavoriteID]],Table2[team_id],Table2[team_name],_xlfn.XLOOKUP(Table1[[#This Row],[TeamFavoriteID]],Table2[team_id_pfr],Table2[team_name],"Even"))</f>
        <v>Kansas City Chiefs</v>
      </c>
      <c r="M5106">
        <v>-3.5</v>
      </c>
      <c r="N5106">
        <f>IF(Table1[[#This Row],[TeamFavorite]]=Table1[[#This Row],[TeamHome]],Table1[[#This Row],[ScoreAway]]-Table1[[#This Row],[ScoreHome]],Table1[[#This Row],[ScoreHome]]-Table1[[#This Row],[ScoreAway]])</f>
        <v>17</v>
      </c>
      <c r="O5106">
        <f>IF(Table1[[#This Row],[SpreadActual]]&lt;Table1[[#This Row],[SpreadFavorite]],1,0)</f>
        <v>0</v>
      </c>
      <c r="P5106">
        <v>42</v>
      </c>
      <c r="Q5106" t="s">
        <v>117</v>
      </c>
      <c r="R5106" t="b">
        <v>0</v>
      </c>
      <c r="S5106">
        <v>33</v>
      </c>
      <c r="T5106">
        <v>9</v>
      </c>
      <c r="U5106">
        <v>79</v>
      </c>
    </row>
    <row r="5107" spans="1:22" x14ac:dyDescent="0.2">
      <c r="A5107" s="1">
        <v>33223</v>
      </c>
      <c r="B5107">
        <v>1990</v>
      </c>
      <c r="C5107">
        <f>_xlfn.MAXIFS(Table1[ScheduleWeekWritten],Table1[ScheduleSeason],Table1[[#This Row],[ScheduleSeason]])</f>
        <v>17</v>
      </c>
      <c r="D5107">
        <v>15</v>
      </c>
      <c r="E5107" cm="1">
        <f t="array" ref="E5107">_xlfn.XLOOKUP(Table1[[#This Row],[ScheduleWeekWritten]],Table3[Game],100+Table3[Increase],Table1[[#This Row],[ScheduleWeekWritten]])</f>
        <v>15</v>
      </c>
      <c r="F5107" t="b">
        <v>0</v>
      </c>
      <c r="G5107" t="s">
        <v>138</v>
      </c>
      <c r="H5107">
        <v>24</v>
      </c>
      <c r="I5107">
        <v>7</v>
      </c>
      <c r="J5107" t="s">
        <v>101</v>
      </c>
      <c r="K5107" t="s">
        <v>21</v>
      </c>
      <c r="L5107" t="str">
        <f>_xlfn.XLOOKUP(Table1[[#This Row],[TeamFavoriteID]],Table2[team_id],Table2[team_name],_xlfn.XLOOKUP(Table1[[#This Row],[TeamFavoriteID]],Table2[team_id_pfr],Table2[team_name],"Even"))</f>
        <v>Las Vegas Raiders</v>
      </c>
      <c r="M5107">
        <v>-6.5</v>
      </c>
      <c r="N5107">
        <f>IF(Table1[[#This Row],[TeamFavorite]]=Table1[[#This Row],[TeamHome]],Table1[[#This Row],[ScoreAway]]-Table1[[#This Row],[ScoreHome]],Table1[[#This Row],[ScoreHome]]-Table1[[#This Row],[ScoreAway]])</f>
        <v>17</v>
      </c>
      <c r="O5107">
        <f>IF(Table1[[#This Row],[SpreadActual]]&lt;Table1[[#This Row],[SpreadFavorite]],1,0)</f>
        <v>0</v>
      </c>
      <c r="P5107">
        <v>39</v>
      </c>
      <c r="Q5107" t="s">
        <v>65</v>
      </c>
      <c r="R5107" t="b">
        <v>0</v>
      </c>
      <c r="S5107">
        <v>53</v>
      </c>
      <c r="T5107">
        <v>12</v>
      </c>
      <c r="U5107">
        <v>53</v>
      </c>
    </row>
    <row r="5108" spans="1:22" x14ac:dyDescent="0.2">
      <c r="A5108" s="1">
        <v>33223</v>
      </c>
      <c r="B5108">
        <v>1990</v>
      </c>
      <c r="C5108">
        <f>_xlfn.MAXIFS(Table1[ScheduleWeekWritten],Table1[ScheduleSeason],Table1[[#This Row],[ScheduleSeason]])</f>
        <v>17</v>
      </c>
      <c r="D5108">
        <v>15</v>
      </c>
      <c r="E5108" cm="1">
        <f t="array" ref="E5108">_xlfn.XLOOKUP(Table1[[#This Row],[ScheduleWeekWritten]],Table3[Game],100+Table3[Increase],Table1[[#This Row],[ScheduleWeekWritten]])</f>
        <v>15</v>
      </c>
      <c r="F5108" t="b">
        <v>0</v>
      </c>
      <c r="G5108" t="s">
        <v>19</v>
      </c>
      <c r="H5108">
        <v>24</v>
      </c>
      <c r="I5108">
        <v>17</v>
      </c>
      <c r="J5108" t="s">
        <v>128</v>
      </c>
      <c r="K5108" t="s">
        <v>91</v>
      </c>
      <c r="L5108" t="str">
        <f>_xlfn.XLOOKUP(Table1[[#This Row],[TeamFavoriteID]],Table2[team_id],Table2[team_name],_xlfn.XLOOKUP(Table1[[#This Row],[TeamFavoriteID]],Table2[team_id_pfr],Table2[team_name],"Even"))</f>
        <v>Miami Dolphins</v>
      </c>
      <c r="M5108">
        <v>-4.5</v>
      </c>
      <c r="N5108">
        <f>IF(Table1[[#This Row],[TeamFavorite]]=Table1[[#This Row],[TeamHome]],Table1[[#This Row],[ScoreAway]]-Table1[[#This Row],[ScoreHome]],Table1[[#This Row],[ScoreHome]]-Table1[[#This Row],[ScoreAway]])</f>
        <v>-7</v>
      </c>
      <c r="O5108">
        <f>IF(Table1[[#This Row],[SpreadActual]]&lt;Table1[[#This Row],[SpreadFavorite]],1,0)</f>
        <v>1</v>
      </c>
      <c r="P5108">
        <v>37</v>
      </c>
      <c r="Q5108" t="s">
        <v>143</v>
      </c>
      <c r="R5108" t="b">
        <v>0</v>
      </c>
      <c r="S5108">
        <v>71</v>
      </c>
      <c r="T5108">
        <v>7</v>
      </c>
      <c r="U5108">
        <v>70</v>
      </c>
    </row>
    <row r="5109" spans="1:22" x14ac:dyDescent="0.2">
      <c r="A5109" s="1">
        <v>33223</v>
      </c>
      <c r="B5109">
        <v>1990</v>
      </c>
      <c r="C5109">
        <f>_xlfn.MAXIFS(Table1[ScheduleWeekWritten],Table1[ScheduleSeason],Table1[[#This Row],[ScheduleSeason]])</f>
        <v>17</v>
      </c>
      <c r="D5109">
        <v>15</v>
      </c>
      <c r="E5109" cm="1">
        <f t="array" ref="E5109">_xlfn.XLOOKUP(Table1[[#This Row],[ScheduleWeekWritten]],Table3[Game],100+Table3[Increase],Table1[[#This Row],[ScheduleWeekWritten]])</f>
        <v>15</v>
      </c>
      <c r="F5109" t="b">
        <v>0</v>
      </c>
      <c r="G5109" t="s">
        <v>95</v>
      </c>
      <c r="H5109">
        <v>6</v>
      </c>
      <c r="I5109">
        <v>9</v>
      </c>
      <c r="J5109" t="s">
        <v>49</v>
      </c>
      <c r="K5109" t="s">
        <v>98</v>
      </c>
      <c r="L5109" t="str">
        <f>_xlfn.XLOOKUP(Table1[[#This Row],[TeamFavoriteID]],Table2[team_id],Table2[team_name],_xlfn.XLOOKUP(Table1[[#This Row],[TeamFavoriteID]],Table2[team_id_pfr],Table2[team_name],"Even"))</f>
        <v>New Orleans Saints</v>
      </c>
      <c r="M5109">
        <v>-3</v>
      </c>
      <c r="N5109">
        <f>IF(Table1[[#This Row],[TeamFavorite]]=Table1[[#This Row],[TeamHome]],Table1[[#This Row],[ScoreAway]]-Table1[[#This Row],[ScoreHome]],Table1[[#This Row],[ScoreHome]]-Table1[[#This Row],[ScoreAway]])</f>
        <v>3</v>
      </c>
      <c r="O5109">
        <f>IF(Table1[[#This Row],[SpreadActual]]&lt;Table1[[#This Row],[SpreadFavorite]],1,0)</f>
        <v>0</v>
      </c>
      <c r="P5109">
        <v>36</v>
      </c>
      <c r="Q5109" t="s">
        <v>124</v>
      </c>
      <c r="R5109" t="b">
        <v>0</v>
      </c>
      <c r="S5109">
        <v>72</v>
      </c>
      <c r="T5109">
        <v>0</v>
      </c>
      <c r="V5109" t="s">
        <v>103</v>
      </c>
    </row>
    <row r="5110" spans="1:22" x14ac:dyDescent="0.2">
      <c r="A5110" s="1">
        <v>33223</v>
      </c>
      <c r="B5110">
        <v>1990</v>
      </c>
      <c r="C5110">
        <f>_xlfn.MAXIFS(Table1[ScheduleWeekWritten],Table1[ScheduleSeason],Table1[[#This Row],[ScheduleSeason]])</f>
        <v>17</v>
      </c>
      <c r="D5110">
        <v>15</v>
      </c>
      <c r="E5110" cm="1">
        <f t="array" ref="E5110">_xlfn.XLOOKUP(Table1[[#This Row],[ScheduleWeekWritten]],Table3[Game],100+Table3[Increase],Table1[[#This Row],[ScheduleWeekWritten]])</f>
        <v>15</v>
      </c>
      <c r="F5110" t="b">
        <v>0</v>
      </c>
      <c r="G5110" t="s">
        <v>31</v>
      </c>
      <c r="H5110">
        <v>21</v>
      </c>
      <c r="I5110">
        <v>29</v>
      </c>
      <c r="J5110" t="s">
        <v>140</v>
      </c>
      <c r="K5110" t="s">
        <v>32</v>
      </c>
      <c r="L5110" t="str">
        <f>_xlfn.XLOOKUP(Table1[[#This Row],[TeamFavoriteID]],Table2[team_id],Table2[team_name],_xlfn.XLOOKUP(Table1[[#This Row],[TeamFavoriteID]],Table2[team_id_pfr],Table2[team_name],"Even"))</f>
        <v>New York Jets</v>
      </c>
      <c r="M5110">
        <v>-3.5</v>
      </c>
      <c r="N5110">
        <f>IF(Table1[[#This Row],[TeamFavorite]]=Table1[[#This Row],[TeamHome]],Table1[[#This Row],[ScoreAway]]-Table1[[#This Row],[ScoreHome]],Table1[[#This Row],[ScoreHome]]-Table1[[#This Row],[ScoreAway]])</f>
        <v>8</v>
      </c>
      <c r="O5110">
        <f>IF(Table1[[#This Row],[SpreadActual]]&lt;Table1[[#This Row],[SpreadFavorite]],1,0)</f>
        <v>0</v>
      </c>
      <c r="P5110">
        <v>37</v>
      </c>
      <c r="Q5110" t="s">
        <v>126</v>
      </c>
      <c r="R5110" t="b">
        <v>0</v>
      </c>
      <c r="S5110">
        <v>45</v>
      </c>
      <c r="T5110">
        <v>19</v>
      </c>
      <c r="U5110">
        <v>74</v>
      </c>
    </row>
    <row r="5111" spans="1:22" x14ac:dyDescent="0.2">
      <c r="A5111" s="1">
        <v>33223</v>
      </c>
      <c r="B5111">
        <v>1990</v>
      </c>
      <c r="C5111">
        <f>_xlfn.MAXIFS(Table1[ScheduleWeekWritten],Table1[ScheduleSeason],Table1[[#This Row],[ScheduleSeason]])</f>
        <v>17</v>
      </c>
      <c r="D5111">
        <v>15</v>
      </c>
      <c r="E5111" cm="1">
        <f t="array" ref="E5111">_xlfn.XLOOKUP(Table1[[#This Row],[ScheduleWeekWritten]],Table3[Game],100+Table3[Increase],Table1[[#This Row],[ScheduleWeekWritten]])</f>
        <v>15</v>
      </c>
      <c r="F5111" t="b">
        <v>0</v>
      </c>
      <c r="G5111" t="s">
        <v>58</v>
      </c>
      <c r="H5111">
        <v>31</v>
      </c>
      <c r="I5111">
        <v>0</v>
      </c>
      <c r="J5111" t="s">
        <v>33</v>
      </c>
      <c r="K5111" t="s">
        <v>77</v>
      </c>
      <c r="L5111" t="str">
        <f>_xlfn.XLOOKUP(Table1[[#This Row],[TeamFavoriteID]],Table2[team_id],Table2[team_name],_xlfn.XLOOKUP(Table1[[#This Row],[TeamFavoriteID]],Table2[team_id_pfr],Table2[team_name],"Even"))</f>
        <v>Philadelphia Eagles</v>
      </c>
      <c r="M5111">
        <v>-10</v>
      </c>
      <c r="N5111">
        <f>IF(Table1[[#This Row],[TeamFavorite]]=Table1[[#This Row],[TeamHome]],Table1[[#This Row],[ScoreAway]]-Table1[[#This Row],[ScoreHome]],Table1[[#This Row],[ScoreHome]]-Table1[[#This Row],[ScoreAway]])</f>
        <v>-31</v>
      </c>
      <c r="O5111">
        <f>IF(Table1[[#This Row],[SpreadActual]]&lt;Table1[[#This Row],[SpreadFavorite]],1,0)</f>
        <v>1</v>
      </c>
      <c r="P5111">
        <v>40</v>
      </c>
      <c r="Q5111" t="s">
        <v>112</v>
      </c>
      <c r="R5111" t="b">
        <v>0</v>
      </c>
      <c r="S5111">
        <v>45</v>
      </c>
      <c r="T5111">
        <v>15</v>
      </c>
      <c r="U5111">
        <v>83</v>
      </c>
    </row>
    <row r="5112" spans="1:22" x14ac:dyDescent="0.2">
      <c r="A5112" s="1">
        <v>33223</v>
      </c>
      <c r="B5112">
        <v>1990</v>
      </c>
      <c r="C5112">
        <f>_xlfn.MAXIFS(Table1[ScheduleWeekWritten],Table1[ScheduleSeason],Table1[[#This Row],[ScheduleSeason]])</f>
        <v>17</v>
      </c>
      <c r="D5112">
        <v>15</v>
      </c>
      <c r="E5112" cm="1">
        <f t="array" ref="E5112">_xlfn.XLOOKUP(Table1[[#This Row],[ScheduleWeekWritten]],Table3[Game],100+Table3[Increase],Table1[[#This Row],[ScheduleWeekWritten]])</f>
        <v>15</v>
      </c>
      <c r="F5112" t="b">
        <v>0</v>
      </c>
      <c r="G5112" t="s">
        <v>127</v>
      </c>
      <c r="H5112">
        <v>26</v>
      </c>
      <c r="I5112">
        <v>13</v>
      </c>
      <c r="J5112" t="s">
        <v>54</v>
      </c>
      <c r="K5112" t="s">
        <v>55</v>
      </c>
      <c r="L5112" t="str">
        <f>_xlfn.XLOOKUP(Table1[[#This Row],[TeamFavoriteID]],Table2[team_id],Table2[team_name],_xlfn.XLOOKUP(Table1[[#This Row],[TeamFavoriteID]],Table2[team_id_pfr],Table2[team_name],"Even"))</f>
        <v>Minnesota Vikings</v>
      </c>
      <c r="M5112">
        <v>-6.5</v>
      </c>
      <c r="N5112">
        <f>IF(Table1[[#This Row],[TeamFavorite]]=Table1[[#This Row],[TeamHome]],Table1[[#This Row],[ScoreAway]]-Table1[[#This Row],[ScoreHome]],Table1[[#This Row],[ScoreHome]]-Table1[[#This Row],[ScoreAway]])</f>
        <v>13</v>
      </c>
      <c r="O5112">
        <f>IF(Table1[[#This Row],[SpreadActual]]&lt;Table1[[#This Row],[SpreadFavorite]],1,0)</f>
        <v>0</v>
      </c>
      <c r="P5112">
        <v>38</v>
      </c>
      <c r="Q5112" t="s">
        <v>130</v>
      </c>
      <c r="R5112" t="b">
        <v>0</v>
      </c>
      <c r="S5112">
        <v>67</v>
      </c>
      <c r="T5112">
        <v>6</v>
      </c>
      <c r="U5112">
        <v>74</v>
      </c>
    </row>
    <row r="5113" spans="1:22" x14ac:dyDescent="0.2">
      <c r="A5113" s="1">
        <v>33224</v>
      </c>
      <c r="B5113">
        <v>1990</v>
      </c>
      <c r="C5113">
        <f>_xlfn.MAXIFS(Table1[ScheduleWeekWritten],Table1[ScheduleSeason],Table1[[#This Row],[ScheduleSeason]])</f>
        <v>17</v>
      </c>
      <c r="D5113">
        <v>15</v>
      </c>
      <c r="E5113" cm="1">
        <f t="array" ref="E5113">_xlfn.XLOOKUP(Table1[[#This Row],[ScheduleWeekWritten]],Table3[Game],100+Table3[Increase],Table1[[#This Row],[ScheduleWeekWritten]])</f>
        <v>15</v>
      </c>
      <c r="F5113" t="b">
        <v>0</v>
      </c>
      <c r="G5113" t="s">
        <v>39</v>
      </c>
      <c r="H5113">
        <v>10</v>
      </c>
      <c r="I5113">
        <v>26</v>
      </c>
      <c r="J5113" t="s">
        <v>53</v>
      </c>
      <c r="K5113" t="s">
        <v>87</v>
      </c>
      <c r="L5113" t="str">
        <f>_xlfn.XLOOKUP(Table1[[#This Row],[TeamFavoriteID]],Table2[team_id],Table2[team_name],_xlfn.XLOOKUP(Table1[[#This Row],[TeamFavoriteID]],Table2[team_id_pfr],Table2[team_name],"Even"))</f>
        <v>San Francisco 49ers</v>
      </c>
      <c r="M5113">
        <v>-6</v>
      </c>
      <c r="N5113">
        <f>IF(Table1[[#This Row],[TeamFavorite]]=Table1[[#This Row],[TeamHome]],Table1[[#This Row],[ScoreAway]]-Table1[[#This Row],[ScoreHome]],Table1[[#This Row],[ScoreHome]]-Table1[[#This Row],[ScoreAway]])</f>
        <v>-16</v>
      </c>
      <c r="O5113">
        <f>IF(Table1[[#This Row],[SpreadActual]]&lt;Table1[[#This Row],[SpreadFavorite]],1,0)</f>
        <v>1</v>
      </c>
      <c r="P5113">
        <v>46</v>
      </c>
      <c r="Q5113" t="s">
        <v>135</v>
      </c>
      <c r="R5113" t="b">
        <v>0</v>
      </c>
      <c r="S5113">
        <v>52</v>
      </c>
      <c r="T5113">
        <v>11</v>
      </c>
      <c r="U5113">
        <v>43</v>
      </c>
    </row>
    <row r="5114" spans="1:22" x14ac:dyDescent="0.2">
      <c r="A5114" s="1">
        <v>33229</v>
      </c>
      <c r="B5114">
        <v>1990</v>
      </c>
      <c r="C5114">
        <f>_xlfn.MAXIFS(Table1[ScheduleWeekWritten],Table1[ScheduleSeason],Table1[[#This Row],[ScheduleSeason]])</f>
        <v>17</v>
      </c>
      <c r="D5114">
        <v>16</v>
      </c>
      <c r="E5114" cm="1">
        <f t="array" ref="E5114">_xlfn.XLOOKUP(Table1[[#This Row],[ScheduleWeekWritten]],Table3[Game],100+Table3[Increase],Table1[[#This Row],[ScheduleWeekWritten]])</f>
        <v>16</v>
      </c>
      <c r="F5114" t="b">
        <v>0</v>
      </c>
      <c r="G5114" t="s">
        <v>33</v>
      </c>
      <c r="H5114">
        <v>17</v>
      </c>
      <c r="I5114">
        <v>24</v>
      </c>
      <c r="J5114" t="s">
        <v>45</v>
      </c>
      <c r="K5114" t="s">
        <v>79</v>
      </c>
      <c r="L5114" t="str">
        <f>_xlfn.XLOOKUP(Table1[[#This Row],[TeamFavoriteID]],Table2[team_id],Table2[team_name],_xlfn.XLOOKUP(Table1[[#This Row],[TeamFavoriteID]],Table2[team_id_pfr],Table2[team_name],"Even"))</f>
        <v>Detroit Lions</v>
      </c>
      <c r="M5114">
        <v>-3</v>
      </c>
      <c r="N5114">
        <f>IF(Table1[[#This Row],[TeamFavorite]]=Table1[[#This Row],[TeamHome]],Table1[[#This Row],[ScoreAway]]-Table1[[#This Row],[ScoreHome]],Table1[[#This Row],[ScoreHome]]-Table1[[#This Row],[ScoreAway]])</f>
        <v>-7</v>
      </c>
      <c r="O5114">
        <f>IF(Table1[[#This Row],[SpreadActual]]&lt;Table1[[#This Row],[SpreadFavorite]],1,0)</f>
        <v>1</v>
      </c>
      <c r="P5114">
        <v>36</v>
      </c>
      <c r="Q5114" t="s">
        <v>82</v>
      </c>
      <c r="R5114" t="b">
        <v>0</v>
      </c>
      <c r="S5114">
        <v>14</v>
      </c>
      <c r="T5114">
        <v>14</v>
      </c>
      <c r="U5114">
        <v>82</v>
      </c>
    </row>
    <row r="5115" spans="1:22" x14ac:dyDescent="0.2">
      <c r="A5115" s="1">
        <v>33229</v>
      </c>
      <c r="B5115">
        <v>1990</v>
      </c>
      <c r="C5115">
        <f>_xlfn.MAXIFS(Table1[ScheduleWeekWritten],Table1[ScheduleSeason],Table1[[#This Row],[ScheduleSeason]])</f>
        <v>17</v>
      </c>
      <c r="D5115">
        <v>16</v>
      </c>
      <c r="E5115" cm="1">
        <f t="array" ref="E5115">_xlfn.XLOOKUP(Table1[[#This Row],[ScheduleWeekWritten]],Table3[Game],100+Table3[Increase],Table1[[#This Row],[ScheduleWeekWritten]])</f>
        <v>16</v>
      </c>
      <c r="F5115" t="b">
        <v>0</v>
      </c>
      <c r="G5115" t="s">
        <v>140</v>
      </c>
      <c r="H5115">
        <v>35</v>
      </c>
      <c r="I5115">
        <v>28</v>
      </c>
      <c r="J5115" t="s">
        <v>61</v>
      </c>
      <c r="K5115" t="s">
        <v>85</v>
      </c>
      <c r="L5115" t="str">
        <f>_xlfn.XLOOKUP(Table1[[#This Row],[TeamFavoriteID]],Table2[team_id],Table2[team_name],_xlfn.XLOOKUP(Table1[[#This Row],[TeamFavoriteID]],Table2[team_id_pfr],Table2[team_name],"Even"))</f>
        <v>Washington Commanders</v>
      </c>
      <c r="M5115">
        <v>-5.5</v>
      </c>
      <c r="N5115">
        <f>IF(Table1[[#This Row],[TeamFavorite]]=Table1[[#This Row],[TeamHome]],Table1[[#This Row],[ScoreAway]]-Table1[[#This Row],[ScoreHome]],Table1[[#This Row],[ScoreHome]]-Table1[[#This Row],[ScoreAway]])</f>
        <v>7</v>
      </c>
      <c r="O5115">
        <f>IF(Table1[[#This Row],[SpreadActual]]&lt;Table1[[#This Row],[SpreadFavorite]],1,0)</f>
        <v>0</v>
      </c>
      <c r="P5115">
        <v>41</v>
      </c>
      <c r="Q5115" t="s">
        <v>141</v>
      </c>
      <c r="R5115" t="b">
        <v>0</v>
      </c>
      <c r="S5115">
        <v>72</v>
      </c>
      <c r="T5115">
        <v>0</v>
      </c>
      <c r="V5115" t="s">
        <v>103</v>
      </c>
    </row>
    <row r="5116" spans="1:22" x14ac:dyDescent="0.2">
      <c r="A5116" s="1">
        <v>33229</v>
      </c>
      <c r="B5116">
        <v>1990</v>
      </c>
      <c r="C5116">
        <f>_xlfn.MAXIFS(Table1[ScheduleWeekWritten],Table1[ScheduleSeason],Table1[[#This Row],[ScheduleSeason]])</f>
        <v>17</v>
      </c>
      <c r="D5116">
        <v>16</v>
      </c>
      <c r="E5116" cm="1">
        <f t="array" ref="E5116">_xlfn.XLOOKUP(Table1[[#This Row],[ScheduleWeekWritten]],Table3[Game],100+Table3[Increase],Table1[[#This Row],[ScheduleWeekWritten]])</f>
        <v>16</v>
      </c>
      <c r="F5116" t="b">
        <v>0</v>
      </c>
      <c r="G5116" t="s">
        <v>54</v>
      </c>
      <c r="H5116">
        <v>24</v>
      </c>
      <c r="I5116">
        <v>28</v>
      </c>
      <c r="J5116" t="s">
        <v>138</v>
      </c>
      <c r="K5116" t="s">
        <v>21</v>
      </c>
      <c r="L5116" t="str">
        <f>_xlfn.XLOOKUP(Table1[[#This Row],[TeamFavoriteID]],Table2[team_id],Table2[team_name],_xlfn.XLOOKUP(Table1[[#This Row],[TeamFavoriteID]],Table2[team_id_pfr],Table2[team_name],"Even"))</f>
        <v>Las Vegas Raiders</v>
      </c>
      <c r="M5116">
        <v>-1</v>
      </c>
      <c r="N5116">
        <f>IF(Table1[[#This Row],[TeamFavorite]]=Table1[[#This Row],[TeamHome]],Table1[[#This Row],[ScoreAway]]-Table1[[#This Row],[ScoreHome]],Table1[[#This Row],[ScoreHome]]-Table1[[#This Row],[ScoreAway]])</f>
        <v>-4</v>
      </c>
      <c r="O5116">
        <f>IF(Table1[[#This Row],[SpreadActual]]&lt;Table1[[#This Row],[SpreadFavorite]],1,0)</f>
        <v>1</v>
      </c>
      <c r="P5116">
        <v>41</v>
      </c>
      <c r="Q5116" t="s">
        <v>137</v>
      </c>
      <c r="R5116" t="b">
        <v>0</v>
      </c>
      <c r="S5116">
        <v>72</v>
      </c>
      <c r="T5116">
        <v>0</v>
      </c>
      <c r="V5116" t="s">
        <v>103</v>
      </c>
    </row>
    <row r="5117" spans="1:22" x14ac:dyDescent="0.2">
      <c r="A5117" s="1">
        <v>33230</v>
      </c>
      <c r="B5117">
        <v>1990</v>
      </c>
      <c r="C5117">
        <f>_xlfn.MAXIFS(Table1[ScheduleWeekWritten],Table1[ScheduleSeason],Table1[[#This Row],[ScheduleSeason]])</f>
        <v>17</v>
      </c>
      <c r="D5117">
        <v>16</v>
      </c>
      <c r="E5117" cm="1">
        <f t="array" ref="E5117">_xlfn.XLOOKUP(Table1[[#This Row],[ScheduleWeekWritten]],Table3[Game],100+Table3[Increase],Table1[[#This Row],[ScheduleWeekWritten]])</f>
        <v>16</v>
      </c>
      <c r="F5117" t="b">
        <v>0</v>
      </c>
      <c r="G5117" t="s">
        <v>38</v>
      </c>
      <c r="H5117">
        <v>20</v>
      </c>
      <c r="I5117">
        <v>13</v>
      </c>
      <c r="J5117" t="s">
        <v>39</v>
      </c>
      <c r="K5117" t="s">
        <v>40</v>
      </c>
      <c r="L5117" t="str">
        <f>_xlfn.XLOOKUP(Table1[[#This Row],[TeamFavoriteID]],Table2[team_id],Table2[team_name],_xlfn.XLOOKUP(Table1[[#This Row],[TeamFavoriteID]],Table2[team_id_pfr],Table2[team_name],"Even"))</f>
        <v>Los Angeles Rams</v>
      </c>
      <c r="M5117">
        <v>-3</v>
      </c>
      <c r="N5117">
        <f>IF(Table1[[#This Row],[TeamFavorite]]=Table1[[#This Row],[TeamHome]],Table1[[#This Row],[ScoreAway]]-Table1[[#This Row],[ScoreHome]],Table1[[#This Row],[ScoreHome]]-Table1[[#This Row],[ScoreAway]])</f>
        <v>7</v>
      </c>
      <c r="O5117">
        <f>IF(Table1[[#This Row],[SpreadActual]]&lt;Table1[[#This Row],[SpreadFavorite]],1,0)</f>
        <v>0</v>
      </c>
      <c r="P5117">
        <v>41</v>
      </c>
      <c r="Q5117" t="s">
        <v>41</v>
      </c>
      <c r="R5117" t="b">
        <v>0</v>
      </c>
      <c r="S5117">
        <v>67</v>
      </c>
      <c r="T5117">
        <v>17</v>
      </c>
      <c r="U5117">
        <v>86</v>
      </c>
    </row>
    <row r="5118" spans="1:22" x14ac:dyDescent="0.2">
      <c r="A5118" s="1">
        <v>33230</v>
      </c>
      <c r="B5118">
        <v>1990</v>
      </c>
      <c r="C5118">
        <f>_xlfn.MAXIFS(Table1[ScheduleWeekWritten],Table1[ScheduleSeason],Table1[[#This Row],[ScheduleSeason]])</f>
        <v>17</v>
      </c>
      <c r="D5118">
        <v>16</v>
      </c>
      <c r="E5118" cm="1">
        <f t="array" ref="E5118">_xlfn.XLOOKUP(Table1[[#This Row],[ScheduleWeekWritten]],Table3[Game],100+Table3[Increase],Table1[[#This Row],[ScheduleWeekWritten]])</f>
        <v>16</v>
      </c>
      <c r="F5118" t="b">
        <v>0</v>
      </c>
      <c r="G5118" t="s">
        <v>28</v>
      </c>
      <c r="H5118">
        <v>24</v>
      </c>
      <c r="I5118">
        <v>14</v>
      </c>
      <c r="J5118" t="s">
        <v>19</v>
      </c>
      <c r="K5118" t="s">
        <v>43</v>
      </c>
      <c r="L5118" t="str">
        <f>_xlfn.XLOOKUP(Table1[[#This Row],[TeamFavoriteID]],Table2[team_id],Table2[team_name],_xlfn.XLOOKUP(Table1[[#This Row],[TeamFavoriteID]],Table2[team_id_pfr],Table2[team_name],"Even"))</f>
        <v>Buffalo Bills</v>
      </c>
      <c r="M5118">
        <v>-3.5</v>
      </c>
      <c r="N5118">
        <f>IF(Table1[[#This Row],[TeamFavorite]]=Table1[[#This Row],[TeamHome]],Table1[[#This Row],[ScoreAway]]-Table1[[#This Row],[ScoreHome]],Table1[[#This Row],[ScoreHome]]-Table1[[#This Row],[ScoreAway]])</f>
        <v>-10</v>
      </c>
      <c r="O5118">
        <f>IF(Table1[[#This Row],[SpreadActual]]&lt;Table1[[#This Row],[SpreadFavorite]],1,0)</f>
        <v>1</v>
      </c>
      <c r="P5118">
        <v>35</v>
      </c>
      <c r="Q5118" t="s">
        <v>123</v>
      </c>
      <c r="R5118" t="b">
        <v>0</v>
      </c>
      <c r="S5118">
        <v>39</v>
      </c>
      <c r="T5118">
        <v>12</v>
      </c>
      <c r="U5118">
        <v>95</v>
      </c>
    </row>
    <row r="5119" spans="1:22" x14ac:dyDescent="0.2">
      <c r="A5119" s="1">
        <v>33230</v>
      </c>
      <c r="B5119">
        <v>1990</v>
      </c>
      <c r="C5119">
        <f>_xlfn.MAXIFS(Table1[ScheduleWeekWritten],Table1[ScheduleSeason],Table1[[#This Row],[ScheduleSeason]])</f>
        <v>17</v>
      </c>
      <c r="D5119">
        <v>16</v>
      </c>
      <c r="E5119" cm="1">
        <f t="array" ref="E5119">_xlfn.XLOOKUP(Table1[[#This Row],[ScheduleWeekWritten]],Table3[Game],100+Table3[Increase],Table1[[#This Row],[ScheduleWeekWritten]])</f>
        <v>16</v>
      </c>
      <c r="F5119" t="b">
        <v>0</v>
      </c>
      <c r="G5119" t="s">
        <v>46</v>
      </c>
      <c r="H5119">
        <v>27</v>
      </c>
      <c r="I5119">
        <v>14</v>
      </c>
      <c r="J5119" t="s">
        <v>127</v>
      </c>
      <c r="K5119" t="s">
        <v>47</v>
      </c>
      <c r="L5119" t="str">
        <f>_xlfn.XLOOKUP(Table1[[#This Row],[TeamFavoriteID]],Table2[team_id],Table2[team_name],_xlfn.XLOOKUP(Table1[[#This Row],[TeamFavoriteID]],Table2[team_id_pfr],Table2[team_name],"Even"))</f>
        <v>Chicago Bears</v>
      </c>
      <c r="M5119">
        <v>-6.5</v>
      </c>
      <c r="N5119">
        <f>IF(Table1[[#This Row],[TeamFavorite]]=Table1[[#This Row],[TeamHome]],Table1[[#This Row],[ScoreAway]]-Table1[[#This Row],[ScoreHome]],Table1[[#This Row],[ScoreHome]]-Table1[[#This Row],[ScoreAway]])</f>
        <v>-13</v>
      </c>
      <c r="O5119">
        <f>IF(Table1[[#This Row],[SpreadActual]]&lt;Table1[[#This Row],[SpreadFavorite]],1,0)</f>
        <v>1</v>
      </c>
      <c r="P5119">
        <v>35</v>
      </c>
      <c r="Q5119" t="s">
        <v>114</v>
      </c>
      <c r="R5119" t="b">
        <v>0</v>
      </c>
      <c r="S5119">
        <v>8</v>
      </c>
      <c r="T5119">
        <v>12</v>
      </c>
      <c r="U5119">
        <v>68</v>
      </c>
    </row>
    <row r="5120" spans="1:22" x14ac:dyDescent="0.2">
      <c r="A5120" s="1">
        <v>33230</v>
      </c>
      <c r="B5120">
        <v>1990</v>
      </c>
      <c r="C5120">
        <f>_xlfn.MAXIFS(Table1[ScheduleWeekWritten],Table1[ScheduleSeason],Table1[[#This Row],[ScheduleSeason]])</f>
        <v>17</v>
      </c>
      <c r="D5120">
        <v>16</v>
      </c>
      <c r="E5120" cm="1">
        <f t="array" ref="E5120">_xlfn.XLOOKUP(Table1[[#This Row],[ScheduleWeekWritten]],Table3[Game],100+Table3[Increase],Table1[[#This Row],[ScheduleWeekWritten]])</f>
        <v>16</v>
      </c>
      <c r="F5120" t="b">
        <v>0</v>
      </c>
      <c r="G5120" t="s">
        <v>101</v>
      </c>
      <c r="H5120">
        <v>40</v>
      </c>
      <c r="I5120">
        <v>20</v>
      </c>
      <c r="J5120" t="s">
        <v>23</v>
      </c>
      <c r="K5120" t="s">
        <v>25</v>
      </c>
      <c r="L5120" t="str">
        <f>_xlfn.XLOOKUP(Table1[[#This Row],[TeamFavoriteID]],Table2[team_id],Table2[team_name],_xlfn.XLOOKUP(Table1[[#This Row],[TeamFavoriteID]],Table2[team_id_pfr],Table2[team_name],"Even"))</f>
        <v>Houston Oilers</v>
      </c>
      <c r="M5120">
        <v>-3</v>
      </c>
      <c r="N5120">
        <f>IF(Table1[[#This Row],[TeamFavorite]]=Table1[[#This Row],[TeamHome]],Table1[[#This Row],[ScoreAway]]-Table1[[#This Row],[ScoreHome]],Table1[[#This Row],[ScoreHome]]-Table1[[#This Row],[ScoreAway]])</f>
        <v>20</v>
      </c>
      <c r="O5120">
        <f>IF(Table1[[#This Row],[SpreadActual]]&lt;Table1[[#This Row],[SpreadFavorite]],1,0)</f>
        <v>0</v>
      </c>
      <c r="P5120">
        <v>44</v>
      </c>
      <c r="Q5120" t="s">
        <v>111</v>
      </c>
      <c r="R5120" t="b">
        <v>0</v>
      </c>
      <c r="S5120">
        <v>31</v>
      </c>
      <c r="T5120">
        <v>10</v>
      </c>
      <c r="U5120">
        <v>92</v>
      </c>
    </row>
    <row r="5121" spans="1:22" x14ac:dyDescent="0.2">
      <c r="A5121" s="1">
        <v>33230</v>
      </c>
      <c r="B5121">
        <v>1990</v>
      </c>
      <c r="C5121">
        <f>_xlfn.MAXIFS(Table1[ScheduleWeekWritten],Table1[ScheduleSeason],Table1[[#This Row],[ScheduleSeason]])</f>
        <v>17</v>
      </c>
      <c r="D5121">
        <v>16</v>
      </c>
      <c r="E5121" cm="1">
        <f t="array" ref="E5121">_xlfn.XLOOKUP(Table1[[#This Row],[ScheduleWeekWritten]],Table3[Game],100+Table3[Increase],Table1[[#This Row],[ScheduleWeekWritten]])</f>
        <v>16</v>
      </c>
      <c r="F5121" t="b">
        <v>0</v>
      </c>
      <c r="G5121" t="s">
        <v>31</v>
      </c>
      <c r="H5121">
        <v>42</v>
      </c>
      <c r="I5121">
        <v>7</v>
      </c>
      <c r="J5121" t="s">
        <v>115</v>
      </c>
      <c r="K5121" t="s">
        <v>32</v>
      </c>
      <c r="L5121" t="str">
        <f>_xlfn.XLOOKUP(Table1[[#This Row],[TeamFavoriteID]],Table2[team_id],Table2[team_name],_xlfn.XLOOKUP(Table1[[#This Row],[TeamFavoriteID]],Table2[team_id_pfr],Table2[team_name],"Even"))</f>
        <v>New York Jets</v>
      </c>
      <c r="M5121">
        <v>-7</v>
      </c>
      <c r="N5121">
        <f>IF(Table1[[#This Row],[TeamFavorite]]=Table1[[#This Row],[TeamHome]],Table1[[#This Row],[ScoreAway]]-Table1[[#This Row],[ScoreHome]],Table1[[#This Row],[ScoreHome]]-Table1[[#This Row],[ScoreAway]])</f>
        <v>-35</v>
      </c>
      <c r="O5121">
        <f>IF(Table1[[#This Row],[SpreadActual]]&lt;Table1[[#This Row],[SpreadFavorite]],1,0)</f>
        <v>1</v>
      </c>
      <c r="P5121">
        <v>37</v>
      </c>
      <c r="Q5121" t="s">
        <v>126</v>
      </c>
      <c r="R5121" t="b">
        <v>0</v>
      </c>
      <c r="S5121">
        <v>59</v>
      </c>
      <c r="T5121">
        <v>12</v>
      </c>
      <c r="U5121">
        <v>92</v>
      </c>
    </row>
    <row r="5122" spans="1:22" x14ac:dyDescent="0.2">
      <c r="A5122" s="1">
        <v>33230</v>
      </c>
      <c r="B5122">
        <v>1990</v>
      </c>
      <c r="C5122">
        <f>_xlfn.MAXIFS(Table1[ScheduleWeekWritten],Table1[ScheduleSeason],Table1[[#This Row],[ScheduleSeason]])</f>
        <v>17</v>
      </c>
      <c r="D5122">
        <v>16</v>
      </c>
      <c r="E5122" cm="1">
        <f t="array" ref="E5122">_xlfn.XLOOKUP(Table1[[#This Row],[ScheduleWeekWritten]],Table3[Game],100+Table3[Increase],Table1[[#This Row],[ScheduleWeekWritten]])</f>
        <v>16</v>
      </c>
      <c r="F5122" t="b">
        <v>0</v>
      </c>
      <c r="G5122" t="s">
        <v>58</v>
      </c>
      <c r="H5122">
        <v>17</v>
      </c>
      <c r="I5122">
        <v>3</v>
      </c>
      <c r="J5122" t="s">
        <v>67</v>
      </c>
      <c r="K5122" t="s">
        <v>77</v>
      </c>
      <c r="L5122" t="str">
        <f>_xlfn.XLOOKUP(Table1[[#This Row],[TeamFavoriteID]],Table2[team_id],Table2[team_name],_xlfn.XLOOKUP(Table1[[#This Row],[TeamFavoriteID]],Table2[team_id_pfr],Table2[team_name],"Even"))</f>
        <v>Philadelphia Eagles</v>
      </c>
      <c r="M5122">
        <v>-7</v>
      </c>
      <c r="N5122">
        <f>IF(Table1[[#This Row],[TeamFavorite]]=Table1[[#This Row],[TeamHome]],Table1[[#This Row],[ScoreAway]]-Table1[[#This Row],[ScoreHome]],Table1[[#This Row],[ScoreHome]]-Table1[[#This Row],[ScoreAway]])</f>
        <v>-14</v>
      </c>
      <c r="O5122">
        <f>IF(Table1[[#This Row],[SpreadActual]]&lt;Table1[[#This Row],[SpreadFavorite]],1,0)</f>
        <v>1</v>
      </c>
      <c r="P5122">
        <v>37</v>
      </c>
      <c r="Q5122" t="s">
        <v>112</v>
      </c>
      <c r="R5122" t="b">
        <v>0</v>
      </c>
      <c r="S5122">
        <v>63</v>
      </c>
      <c r="T5122">
        <v>15</v>
      </c>
      <c r="U5122">
        <v>99</v>
      </c>
    </row>
    <row r="5123" spans="1:22" x14ac:dyDescent="0.2">
      <c r="A5123" s="1">
        <v>33230</v>
      </c>
      <c r="B5123">
        <v>1990</v>
      </c>
      <c r="C5123">
        <f>_xlfn.MAXIFS(Table1[ScheduleWeekWritten],Table1[ScheduleSeason],Table1[[#This Row],[ScheduleSeason]])</f>
        <v>17</v>
      </c>
      <c r="D5123">
        <v>16</v>
      </c>
      <c r="E5123" cm="1">
        <f t="array" ref="E5123">_xlfn.XLOOKUP(Table1[[#This Row],[ScheduleWeekWritten]],Table3[Game],100+Table3[Increase],Table1[[#This Row],[ScheduleWeekWritten]])</f>
        <v>16</v>
      </c>
      <c r="F5123" t="b">
        <v>0</v>
      </c>
      <c r="G5123" t="s">
        <v>145</v>
      </c>
      <c r="H5123">
        <v>21</v>
      </c>
      <c r="I5123">
        <v>24</v>
      </c>
      <c r="J5123" t="s">
        <v>50</v>
      </c>
      <c r="K5123" t="s">
        <v>90</v>
      </c>
      <c r="L5123" t="str">
        <f>_xlfn.XLOOKUP(Table1[[#This Row],[TeamFavoriteID]],Table2[team_id],Table2[team_name],_xlfn.XLOOKUP(Table1[[#This Row],[TeamFavoriteID]],Table2[team_id_pfr],Table2[team_name],"Even"))</f>
        <v>New York Giants</v>
      </c>
      <c r="M5123">
        <v>-6.5</v>
      </c>
      <c r="N5123">
        <f>IF(Table1[[#This Row],[TeamFavorite]]=Table1[[#This Row],[TeamHome]],Table1[[#This Row],[ScoreAway]]-Table1[[#This Row],[ScoreHome]],Table1[[#This Row],[ScoreHome]]-Table1[[#This Row],[ScoreAway]])</f>
        <v>-3</v>
      </c>
      <c r="O5123">
        <f>IF(Table1[[#This Row],[SpreadActual]]&lt;Table1[[#This Row],[SpreadFavorite]],1,0)</f>
        <v>0</v>
      </c>
      <c r="P5123">
        <v>36</v>
      </c>
      <c r="Q5123" t="s">
        <v>146</v>
      </c>
      <c r="R5123" t="b">
        <v>0</v>
      </c>
      <c r="S5123">
        <v>36</v>
      </c>
      <c r="T5123">
        <v>8</v>
      </c>
      <c r="U5123">
        <v>31</v>
      </c>
    </row>
    <row r="5124" spans="1:22" x14ac:dyDescent="0.2">
      <c r="A5124" s="1">
        <v>33230</v>
      </c>
      <c r="B5124">
        <v>1990</v>
      </c>
      <c r="C5124">
        <f>_xlfn.MAXIFS(Table1[ScheduleWeekWritten],Table1[ScheduleSeason],Table1[[#This Row],[ScheduleSeason]])</f>
        <v>17</v>
      </c>
      <c r="D5124">
        <v>16</v>
      </c>
      <c r="E5124" cm="1">
        <f t="array" ref="E5124">_xlfn.XLOOKUP(Table1[[#This Row],[ScheduleWeekWritten]],Table3[Game],100+Table3[Increase],Table1[[#This Row],[ScheduleWeekWritten]])</f>
        <v>16</v>
      </c>
      <c r="F5124" t="b">
        <v>0</v>
      </c>
      <c r="G5124" t="s">
        <v>49</v>
      </c>
      <c r="H5124">
        <v>35</v>
      </c>
      <c r="I5124">
        <v>0</v>
      </c>
      <c r="J5124" t="s">
        <v>62</v>
      </c>
      <c r="K5124" t="s">
        <v>51</v>
      </c>
      <c r="L5124" t="str">
        <f>_xlfn.XLOOKUP(Table1[[#This Row],[TeamFavoriteID]],Table2[team_id],Table2[team_name],_xlfn.XLOOKUP(Table1[[#This Row],[TeamFavoriteID]],Table2[team_id_pfr],Table2[team_name],"Even"))</f>
        <v>Pittsburgh Steelers</v>
      </c>
      <c r="M5124">
        <v>-11</v>
      </c>
      <c r="N5124">
        <f>IF(Table1[[#This Row],[TeamFavorite]]=Table1[[#This Row],[TeamHome]],Table1[[#This Row],[ScoreAway]]-Table1[[#This Row],[ScoreHome]],Table1[[#This Row],[ScoreHome]]-Table1[[#This Row],[ScoreAway]])</f>
        <v>-35</v>
      </c>
      <c r="O5124">
        <f>IF(Table1[[#This Row],[SpreadActual]]&lt;Table1[[#This Row],[SpreadFavorite]],1,0)</f>
        <v>1</v>
      </c>
      <c r="P5124">
        <v>35</v>
      </c>
      <c r="Q5124" t="s">
        <v>113</v>
      </c>
      <c r="R5124" t="b">
        <v>0</v>
      </c>
      <c r="S5124">
        <v>47</v>
      </c>
      <c r="T5124">
        <v>20</v>
      </c>
      <c r="U5124">
        <v>93</v>
      </c>
    </row>
    <row r="5125" spans="1:22" x14ac:dyDescent="0.2">
      <c r="A5125" s="1">
        <v>33230</v>
      </c>
      <c r="B5125">
        <v>1990</v>
      </c>
      <c r="C5125">
        <f>_xlfn.MAXIFS(Table1[ScheduleWeekWritten],Table1[ScheduleSeason],Table1[[#This Row],[ScheduleSeason]])</f>
        <v>17</v>
      </c>
      <c r="D5125">
        <v>16</v>
      </c>
      <c r="E5125" cm="1">
        <f t="array" ref="E5125">_xlfn.XLOOKUP(Table1[[#This Row],[ScheduleWeekWritten]],Table3[Game],100+Table3[Increase],Table1[[#This Row],[ScheduleWeekWritten]])</f>
        <v>16</v>
      </c>
      <c r="F5125" t="b">
        <v>0</v>
      </c>
      <c r="G5125" t="s">
        <v>27</v>
      </c>
      <c r="H5125">
        <v>21</v>
      </c>
      <c r="I5125">
        <v>24</v>
      </c>
      <c r="J5125" t="s">
        <v>42</v>
      </c>
      <c r="K5125" t="s">
        <v>75</v>
      </c>
      <c r="L5125" t="str">
        <f>_xlfn.XLOOKUP(Table1[[#This Row],[TeamFavoriteID]],Table2[team_id],Table2[team_name],_xlfn.XLOOKUP(Table1[[#This Row],[TeamFavoriteID]],Table2[team_id_pfr],Table2[team_name],"Even"))</f>
        <v>Kansas City Chiefs</v>
      </c>
      <c r="M5125">
        <v>-3</v>
      </c>
      <c r="N5125">
        <f>IF(Table1[[#This Row],[TeamFavorite]]=Table1[[#This Row],[TeamHome]],Table1[[#This Row],[ScoreAway]]-Table1[[#This Row],[ScoreHome]],Table1[[#This Row],[ScoreHome]]-Table1[[#This Row],[ScoreAway]])</f>
        <v>-3</v>
      </c>
      <c r="O5125">
        <f>IF(Table1[[#This Row],[SpreadActual]]&lt;Table1[[#This Row],[SpreadFavorite]],1,0)</f>
        <v>0</v>
      </c>
      <c r="P5125">
        <v>37</v>
      </c>
      <c r="Q5125" t="s">
        <v>94</v>
      </c>
      <c r="R5125" t="b">
        <v>0</v>
      </c>
      <c r="S5125">
        <v>45</v>
      </c>
      <c r="T5125">
        <v>7</v>
      </c>
      <c r="U5125">
        <v>35</v>
      </c>
    </row>
    <row r="5126" spans="1:22" x14ac:dyDescent="0.2">
      <c r="A5126" s="1">
        <v>33230</v>
      </c>
      <c r="B5126">
        <v>1990</v>
      </c>
      <c r="C5126">
        <f>_xlfn.MAXIFS(Table1[ScheduleWeekWritten],Table1[ScheduleSeason],Table1[[#This Row],[ScheduleSeason]])</f>
        <v>17</v>
      </c>
      <c r="D5126">
        <v>16</v>
      </c>
      <c r="E5126" cm="1">
        <f t="array" ref="E5126">_xlfn.XLOOKUP(Table1[[#This Row],[ScheduleWeekWritten]],Table3[Game],100+Table3[Increase],Table1[[#This Row],[ScheduleWeekWritten]])</f>
        <v>16</v>
      </c>
      <c r="F5126" t="b">
        <v>0</v>
      </c>
      <c r="G5126" t="s">
        <v>53</v>
      </c>
      <c r="H5126">
        <v>10</v>
      </c>
      <c r="I5126">
        <v>13</v>
      </c>
      <c r="J5126" t="s">
        <v>95</v>
      </c>
      <c r="K5126" t="s">
        <v>87</v>
      </c>
      <c r="L5126" t="str">
        <f>_xlfn.XLOOKUP(Table1[[#This Row],[TeamFavoriteID]],Table2[team_id],Table2[team_name],_xlfn.XLOOKUP(Table1[[#This Row],[TeamFavoriteID]],Table2[team_id_pfr],Table2[team_name],"Even"))</f>
        <v>San Francisco 49ers</v>
      </c>
      <c r="M5126">
        <v>-9</v>
      </c>
      <c r="N5126">
        <f>IF(Table1[[#This Row],[TeamFavorite]]=Table1[[#This Row],[TeamHome]],Table1[[#This Row],[ScoreAway]]-Table1[[#This Row],[ScoreHome]],Table1[[#This Row],[ScoreHome]]-Table1[[#This Row],[ScoreAway]])</f>
        <v>3</v>
      </c>
      <c r="O5126">
        <f>IF(Table1[[#This Row],[SpreadActual]]&lt;Table1[[#This Row],[SpreadFavorite]],1,0)</f>
        <v>0</v>
      </c>
      <c r="P5126">
        <v>38</v>
      </c>
      <c r="Q5126" t="s">
        <v>118</v>
      </c>
      <c r="R5126" t="b">
        <v>0</v>
      </c>
      <c r="S5126">
        <v>34</v>
      </c>
      <c r="T5126">
        <v>10</v>
      </c>
      <c r="U5126">
        <v>49</v>
      </c>
    </row>
    <row r="5127" spans="1:22" x14ac:dyDescent="0.2">
      <c r="A5127" s="1">
        <v>33230</v>
      </c>
      <c r="B5127">
        <v>1990</v>
      </c>
      <c r="C5127">
        <f>_xlfn.MAXIFS(Table1[ScheduleWeekWritten],Table1[ScheduleSeason],Table1[[#This Row],[ScheduleSeason]])</f>
        <v>17</v>
      </c>
      <c r="D5127">
        <v>16</v>
      </c>
      <c r="E5127" cm="1">
        <f t="array" ref="E5127">_xlfn.XLOOKUP(Table1[[#This Row],[ScheduleWeekWritten]],Table3[Game],100+Table3[Increase],Table1[[#This Row],[ScheduleWeekWritten]])</f>
        <v>16</v>
      </c>
      <c r="F5127" t="b">
        <v>0</v>
      </c>
      <c r="G5127" t="s">
        <v>128</v>
      </c>
      <c r="H5127">
        <v>17</v>
      </c>
      <c r="I5127">
        <v>12</v>
      </c>
      <c r="J5127" t="s">
        <v>24</v>
      </c>
      <c r="K5127" t="s">
        <v>132</v>
      </c>
      <c r="L5127" t="str">
        <f>_xlfn.XLOOKUP(Table1[[#This Row],[TeamFavoriteID]],Table2[team_id],Table2[team_name],_xlfn.XLOOKUP(Table1[[#This Row],[TeamFavoriteID]],Table2[team_id_pfr],Table2[team_name],"Even"))</f>
        <v>Seattle Seahawks</v>
      </c>
      <c r="M5127">
        <v>-5</v>
      </c>
      <c r="N5127">
        <f>IF(Table1[[#This Row],[TeamFavorite]]=Table1[[#This Row],[TeamHome]],Table1[[#This Row],[ScoreAway]]-Table1[[#This Row],[ScoreHome]],Table1[[#This Row],[ScoreHome]]-Table1[[#This Row],[ScoreAway]])</f>
        <v>-5</v>
      </c>
      <c r="O5127">
        <f>IF(Table1[[#This Row],[SpreadActual]]&lt;Table1[[#This Row],[SpreadFavorite]],1,0)</f>
        <v>0</v>
      </c>
      <c r="P5127">
        <v>42</v>
      </c>
      <c r="Q5127" t="s">
        <v>129</v>
      </c>
      <c r="R5127" t="b">
        <v>0</v>
      </c>
      <c r="S5127">
        <v>72</v>
      </c>
      <c r="T5127">
        <v>0</v>
      </c>
      <c r="V5127" t="s">
        <v>103</v>
      </c>
    </row>
    <row r="5128" spans="1:22" x14ac:dyDescent="0.2">
      <c r="A5128" s="1">
        <v>33236</v>
      </c>
      <c r="B5128">
        <v>1990</v>
      </c>
      <c r="C5128">
        <f>_xlfn.MAXIFS(Table1[ScheduleWeekWritten],Table1[ScheduleSeason],Table1[[#This Row],[ScheduleSeason]])</f>
        <v>17</v>
      </c>
      <c r="D5128">
        <v>17</v>
      </c>
      <c r="E5128" cm="1">
        <f t="array" ref="E5128">_xlfn.XLOOKUP(Table1[[#This Row],[ScheduleWeekWritten]],Table3[Game],100+Table3[Increase],Table1[[#This Row],[ScheduleWeekWritten]])</f>
        <v>17</v>
      </c>
      <c r="F5128" t="b">
        <v>0</v>
      </c>
      <c r="G5128" t="s">
        <v>46</v>
      </c>
      <c r="H5128">
        <v>10</v>
      </c>
      <c r="I5128">
        <v>21</v>
      </c>
      <c r="J5128" t="s">
        <v>42</v>
      </c>
      <c r="K5128" t="s">
        <v>75</v>
      </c>
      <c r="L5128" t="str">
        <f>_xlfn.XLOOKUP(Table1[[#This Row],[TeamFavoriteID]],Table2[team_id],Table2[team_name],_xlfn.XLOOKUP(Table1[[#This Row],[TeamFavoriteID]],Table2[team_id_pfr],Table2[team_name],"Even"))</f>
        <v>Kansas City Chiefs</v>
      </c>
      <c r="M5128">
        <v>-1.5</v>
      </c>
      <c r="N5128">
        <f>IF(Table1[[#This Row],[TeamFavorite]]=Table1[[#This Row],[TeamHome]],Table1[[#This Row],[ScoreAway]]-Table1[[#This Row],[ScoreHome]],Table1[[#This Row],[ScoreHome]]-Table1[[#This Row],[ScoreAway]])</f>
        <v>-11</v>
      </c>
      <c r="O5128">
        <f>IF(Table1[[#This Row],[SpreadActual]]&lt;Table1[[#This Row],[SpreadFavorite]],1,0)</f>
        <v>1</v>
      </c>
      <c r="P5128">
        <v>36</v>
      </c>
      <c r="Q5128" t="s">
        <v>114</v>
      </c>
      <c r="R5128" t="b">
        <v>0</v>
      </c>
      <c r="S5128">
        <v>38</v>
      </c>
      <c r="T5128">
        <v>13</v>
      </c>
      <c r="U5128">
        <v>91</v>
      </c>
    </row>
    <row r="5129" spans="1:22" x14ac:dyDescent="0.2">
      <c r="A5129" s="1">
        <v>33236</v>
      </c>
      <c r="B5129">
        <v>1990</v>
      </c>
      <c r="C5129">
        <f>_xlfn.MAXIFS(Table1[ScheduleWeekWritten],Table1[ScheduleSeason],Table1[[#This Row],[ScheduleSeason]])</f>
        <v>17</v>
      </c>
      <c r="D5129">
        <v>17</v>
      </c>
      <c r="E5129" cm="1">
        <f t="array" ref="E5129">_xlfn.XLOOKUP(Table1[[#This Row],[ScheduleWeekWritten]],Table3[Game],100+Table3[Increase],Table1[[#This Row],[ScheduleWeekWritten]])</f>
        <v>17</v>
      </c>
      <c r="F5129" t="b">
        <v>0</v>
      </c>
      <c r="G5129" t="s">
        <v>145</v>
      </c>
      <c r="H5129">
        <v>21</v>
      </c>
      <c r="I5129">
        <v>23</v>
      </c>
      <c r="J5129" t="s">
        <v>58</v>
      </c>
      <c r="K5129" t="s">
        <v>77</v>
      </c>
      <c r="L5129" t="str">
        <f>_xlfn.XLOOKUP(Table1[[#This Row],[TeamFavoriteID]],Table2[team_id],Table2[team_name],_xlfn.XLOOKUP(Table1[[#This Row],[TeamFavoriteID]],Table2[team_id_pfr],Table2[team_name],"Even"))</f>
        <v>Philadelphia Eagles</v>
      </c>
      <c r="M5129">
        <v>-7.5</v>
      </c>
      <c r="N5129">
        <f>IF(Table1[[#This Row],[TeamFavorite]]=Table1[[#This Row],[TeamHome]],Table1[[#This Row],[ScoreAway]]-Table1[[#This Row],[ScoreHome]],Table1[[#This Row],[ScoreHome]]-Table1[[#This Row],[ScoreAway]])</f>
        <v>-2</v>
      </c>
      <c r="O5129">
        <f>IF(Table1[[#This Row],[SpreadActual]]&lt;Table1[[#This Row],[SpreadFavorite]],1,0)</f>
        <v>0</v>
      </c>
      <c r="P5129">
        <v>43</v>
      </c>
      <c r="Q5129" t="s">
        <v>146</v>
      </c>
      <c r="R5129" t="b">
        <v>0</v>
      </c>
      <c r="S5129">
        <v>49</v>
      </c>
      <c r="T5129">
        <v>5</v>
      </c>
      <c r="U5129">
        <v>89</v>
      </c>
    </row>
    <row r="5130" spans="1:22" x14ac:dyDescent="0.2">
      <c r="A5130" s="1">
        <v>33237</v>
      </c>
      <c r="B5130">
        <v>1990</v>
      </c>
      <c r="C5130">
        <f>_xlfn.MAXIFS(Table1[ScheduleWeekWritten],Table1[ScheduleSeason],Table1[[#This Row],[ScheduleSeason]])</f>
        <v>17</v>
      </c>
      <c r="D5130">
        <v>17</v>
      </c>
      <c r="E5130" cm="1">
        <f t="array" ref="E5130">_xlfn.XLOOKUP(Table1[[#This Row],[ScheduleWeekWritten]],Table3[Game],100+Table3[Increase],Table1[[#This Row],[ScheduleWeekWritten]])</f>
        <v>17</v>
      </c>
      <c r="F5130" t="b">
        <v>0</v>
      </c>
      <c r="G5130" t="s">
        <v>38</v>
      </c>
      <c r="H5130">
        <v>26</v>
      </c>
      <c r="I5130">
        <v>7</v>
      </c>
      <c r="J5130" t="s">
        <v>67</v>
      </c>
      <c r="K5130" t="s">
        <v>109</v>
      </c>
      <c r="L5130" t="str">
        <f>_xlfn.XLOOKUP(Table1[[#This Row],[TeamFavoriteID]],Table2[team_id],Table2[team_name],_xlfn.XLOOKUP(Table1[[#This Row],[TeamFavoriteID]],Table2[team_id_pfr],Table2[team_name],"Even"))</f>
        <v>Atlanta Falcons</v>
      </c>
      <c r="M5130">
        <v>-2</v>
      </c>
      <c r="N5130">
        <f>IF(Table1[[#This Row],[TeamFavorite]]=Table1[[#This Row],[TeamHome]],Table1[[#This Row],[ScoreAway]]-Table1[[#This Row],[ScoreHome]],Table1[[#This Row],[ScoreHome]]-Table1[[#This Row],[ScoreAway]])</f>
        <v>-19</v>
      </c>
      <c r="O5130">
        <f>IF(Table1[[#This Row],[SpreadActual]]&lt;Table1[[#This Row],[SpreadFavorite]],1,0)</f>
        <v>1</v>
      </c>
      <c r="P5130">
        <v>36</v>
      </c>
      <c r="Q5130" t="s">
        <v>41</v>
      </c>
      <c r="R5130" t="b">
        <v>0</v>
      </c>
      <c r="S5130">
        <v>57</v>
      </c>
      <c r="T5130">
        <v>11</v>
      </c>
      <c r="U5130">
        <v>96</v>
      </c>
    </row>
    <row r="5131" spans="1:22" x14ac:dyDescent="0.2">
      <c r="A5131" s="1">
        <v>33237</v>
      </c>
      <c r="B5131">
        <v>1990</v>
      </c>
      <c r="C5131">
        <f>_xlfn.MAXIFS(Table1[ScheduleWeekWritten],Table1[ScheduleSeason],Table1[[#This Row],[ScheduleSeason]])</f>
        <v>17</v>
      </c>
      <c r="D5131">
        <v>17</v>
      </c>
      <c r="E5131" cm="1">
        <f t="array" ref="E5131">_xlfn.XLOOKUP(Table1[[#This Row],[ScheduleWeekWritten]],Table3[Game],100+Table3[Increase],Table1[[#This Row],[ScheduleWeekWritten]])</f>
        <v>17</v>
      </c>
      <c r="F5131" t="b">
        <v>0</v>
      </c>
      <c r="G5131" t="s">
        <v>101</v>
      </c>
      <c r="H5131">
        <v>21</v>
      </c>
      <c r="I5131">
        <v>14</v>
      </c>
      <c r="J5131" t="s">
        <v>62</v>
      </c>
      <c r="K5131" t="s">
        <v>104</v>
      </c>
      <c r="L5131" t="str">
        <f>_xlfn.XLOOKUP(Table1[[#This Row],[TeamFavoriteID]],Table2[team_id],Table2[team_name],_xlfn.XLOOKUP(Table1[[#This Row],[TeamFavoriteID]],Table2[team_id_pfr],Table2[team_name],"Even"))</f>
        <v>Cincinnati Bengals</v>
      </c>
      <c r="M5131">
        <v>-16</v>
      </c>
      <c r="N5131">
        <f>IF(Table1[[#This Row],[TeamFavorite]]=Table1[[#This Row],[TeamHome]],Table1[[#This Row],[ScoreAway]]-Table1[[#This Row],[ScoreHome]],Table1[[#This Row],[ScoreHome]]-Table1[[#This Row],[ScoreAway]])</f>
        <v>-7</v>
      </c>
      <c r="O5131">
        <f>IF(Table1[[#This Row],[SpreadActual]]&lt;Table1[[#This Row],[SpreadFavorite]],1,0)</f>
        <v>0</v>
      </c>
      <c r="P5131">
        <v>39</v>
      </c>
      <c r="Q5131" t="s">
        <v>111</v>
      </c>
      <c r="R5131" t="b">
        <v>0</v>
      </c>
      <c r="S5131">
        <v>52</v>
      </c>
      <c r="T5131">
        <v>13</v>
      </c>
      <c r="U5131">
        <v>92</v>
      </c>
    </row>
    <row r="5132" spans="1:22" x14ac:dyDescent="0.2">
      <c r="A5132" s="1">
        <v>33237</v>
      </c>
      <c r="B5132">
        <v>1990</v>
      </c>
      <c r="C5132">
        <f>_xlfn.MAXIFS(Table1[ScheduleWeekWritten],Table1[ScheduleSeason],Table1[[#This Row],[ScheduleSeason]])</f>
        <v>17</v>
      </c>
      <c r="D5132">
        <v>17</v>
      </c>
      <c r="E5132" cm="1">
        <f t="array" ref="E5132">_xlfn.XLOOKUP(Table1[[#This Row],[ScheduleWeekWritten]],Table3[Game],100+Table3[Increase],Table1[[#This Row],[ScheduleWeekWritten]])</f>
        <v>17</v>
      </c>
      <c r="F5132" t="b">
        <v>0</v>
      </c>
      <c r="G5132" t="s">
        <v>24</v>
      </c>
      <c r="H5132">
        <v>22</v>
      </c>
      <c r="I5132">
        <v>13</v>
      </c>
      <c r="J5132" t="s">
        <v>33</v>
      </c>
      <c r="K5132" t="s">
        <v>88</v>
      </c>
      <c r="L5132" t="str">
        <f>_xlfn.XLOOKUP(Table1[[#This Row],[TeamFavoriteID]],Table2[team_id],Table2[team_name],_xlfn.XLOOKUP(Table1[[#This Row],[TeamFavoriteID]],Table2[team_id_pfr],Table2[team_name],"Even"))</f>
        <v>Denver Broncos</v>
      </c>
      <c r="M5132">
        <v>-7</v>
      </c>
      <c r="N5132">
        <f>IF(Table1[[#This Row],[TeamFavorite]]=Table1[[#This Row],[TeamHome]],Table1[[#This Row],[ScoreAway]]-Table1[[#This Row],[ScoreHome]],Table1[[#This Row],[ScoreHome]]-Table1[[#This Row],[ScoreAway]])</f>
        <v>-9</v>
      </c>
      <c r="O5132">
        <f>IF(Table1[[#This Row],[SpreadActual]]&lt;Table1[[#This Row],[SpreadFavorite]],1,0)</f>
        <v>1</v>
      </c>
      <c r="P5132">
        <v>37</v>
      </c>
      <c r="Q5132" t="s">
        <v>71</v>
      </c>
      <c r="R5132" t="b">
        <v>0</v>
      </c>
      <c r="S5132">
        <v>9</v>
      </c>
      <c r="T5132">
        <v>8</v>
      </c>
      <c r="U5132">
        <v>57</v>
      </c>
    </row>
    <row r="5133" spans="1:22" x14ac:dyDescent="0.2">
      <c r="A5133" s="1">
        <v>33237</v>
      </c>
      <c r="B5133">
        <v>1990</v>
      </c>
      <c r="C5133">
        <f>_xlfn.MAXIFS(Table1[ScheduleWeekWritten],Table1[ScheduleSeason],Table1[[#This Row],[ScheduleSeason]])</f>
        <v>17</v>
      </c>
      <c r="D5133">
        <v>17</v>
      </c>
      <c r="E5133" cm="1">
        <f t="array" ref="E5133">_xlfn.XLOOKUP(Table1[[#This Row],[ScheduleWeekWritten]],Table3[Game],100+Table3[Increase],Table1[[#This Row],[ScheduleWeekWritten]])</f>
        <v>17</v>
      </c>
      <c r="F5133" t="b">
        <v>0</v>
      </c>
      <c r="G5133" t="s">
        <v>23</v>
      </c>
      <c r="H5133">
        <v>34</v>
      </c>
      <c r="I5133">
        <v>14</v>
      </c>
      <c r="J5133" t="s">
        <v>49</v>
      </c>
      <c r="K5133" t="s">
        <v>51</v>
      </c>
      <c r="L5133" t="str">
        <f>_xlfn.XLOOKUP(Table1[[#This Row],[TeamFavoriteID]],Table2[team_id],Table2[team_name],_xlfn.XLOOKUP(Table1[[#This Row],[TeamFavoriteID]],Table2[team_id_pfr],Table2[team_name],"Even"))</f>
        <v>Pittsburgh Steelers</v>
      </c>
      <c r="M5133">
        <v>-2</v>
      </c>
      <c r="N5133">
        <f>IF(Table1[[#This Row],[TeamFavorite]]=Table1[[#This Row],[TeamHome]],Table1[[#This Row],[ScoreAway]]-Table1[[#This Row],[ScoreHome]],Table1[[#This Row],[ScoreHome]]-Table1[[#This Row],[ScoreAway]])</f>
        <v>20</v>
      </c>
      <c r="O5133">
        <f>IF(Table1[[#This Row],[SpreadActual]]&lt;Table1[[#This Row],[SpreadFavorite]],1,0)</f>
        <v>0</v>
      </c>
      <c r="P5133">
        <v>38</v>
      </c>
      <c r="Q5133" t="s">
        <v>102</v>
      </c>
      <c r="R5133" t="b">
        <v>0</v>
      </c>
      <c r="S5133">
        <v>72</v>
      </c>
      <c r="T5133">
        <v>0</v>
      </c>
      <c r="V5133" t="s">
        <v>103</v>
      </c>
    </row>
    <row r="5134" spans="1:22" x14ac:dyDescent="0.2">
      <c r="A5134" s="1">
        <v>33237</v>
      </c>
      <c r="B5134">
        <v>1990</v>
      </c>
      <c r="C5134">
        <f>_xlfn.MAXIFS(Table1[ScheduleWeekWritten],Table1[ScheduleSeason],Table1[[#This Row],[ScheduleSeason]])</f>
        <v>17</v>
      </c>
      <c r="D5134">
        <v>17</v>
      </c>
      <c r="E5134" cm="1">
        <f t="array" ref="E5134">_xlfn.XLOOKUP(Table1[[#This Row],[ScheduleWeekWritten]],Table3[Game],100+Table3[Increase],Table1[[#This Row],[ScheduleWeekWritten]])</f>
        <v>17</v>
      </c>
      <c r="F5134" t="b">
        <v>0</v>
      </c>
      <c r="G5134" t="s">
        <v>138</v>
      </c>
      <c r="H5134">
        <v>17</v>
      </c>
      <c r="I5134">
        <v>12</v>
      </c>
      <c r="J5134" t="s">
        <v>27</v>
      </c>
      <c r="K5134" t="s">
        <v>21</v>
      </c>
      <c r="L5134" t="str">
        <f>_xlfn.XLOOKUP(Table1[[#This Row],[TeamFavoriteID]],Table2[team_id],Table2[team_name],_xlfn.XLOOKUP(Table1[[#This Row],[TeamFavoriteID]],Table2[team_id_pfr],Table2[team_name],"Even"))</f>
        <v>Las Vegas Raiders</v>
      </c>
      <c r="M5134">
        <v>-10.5</v>
      </c>
      <c r="N5134">
        <f>IF(Table1[[#This Row],[TeamFavorite]]=Table1[[#This Row],[TeamHome]],Table1[[#This Row],[ScoreAway]]-Table1[[#This Row],[ScoreHome]],Table1[[#This Row],[ScoreHome]]-Table1[[#This Row],[ScoreAway]])</f>
        <v>5</v>
      </c>
      <c r="O5134">
        <f>IF(Table1[[#This Row],[SpreadActual]]&lt;Table1[[#This Row],[SpreadFavorite]],1,0)</f>
        <v>0</v>
      </c>
      <c r="P5134">
        <v>39</v>
      </c>
      <c r="Q5134" t="s">
        <v>65</v>
      </c>
      <c r="R5134" t="b">
        <v>0</v>
      </c>
      <c r="S5134">
        <v>53</v>
      </c>
      <c r="T5134">
        <v>5</v>
      </c>
      <c r="U5134">
        <v>42</v>
      </c>
    </row>
    <row r="5135" spans="1:22" x14ac:dyDescent="0.2">
      <c r="A5135" s="1">
        <v>33237</v>
      </c>
      <c r="B5135">
        <v>1990</v>
      </c>
      <c r="C5135">
        <f>_xlfn.MAXIFS(Table1[ScheduleWeekWritten],Table1[ScheduleSeason],Table1[[#This Row],[ScheduleSeason]])</f>
        <v>17</v>
      </c>
      <c r="D5135">
        <v>17</v>
      </c>
      <c r="E5135" cm="1">
        <f t="array" ref="E5135">_xlfn.XLOOKUP(Table1[[#This Row],[ScheduleWeekWritten]],Table3[Game],100+Table3[Increase],Table1[[#This Row],[ScheduleWeekWritten]])</f>
        <v>17</v>
      </c>
      <c r="F5135" t="b">
        <v>0</v>
      </c>
      <c r="G5135" t="s">
        <v>19</v>
      </c>
      <c r="H5135">
        <v>23</v>
      </c>
      <c r="I5135">
        <v>17</v>
      </c>
      <c r="J5135" t="s">
        <v>140</v>
      </c>
      <c r="K5135" t="s">
        <v>91</v>
      </c>
      <c r="L5135" t="str">
        <f>_xlfn.XLOOKUP(Table1[[#This Row],[TeamFavoriteID]],Table2[team_id],Table2[team_name],_xlfn.XLOOKUP(Table1[[#This Row],[TeamFavoriteID]],Table2[team_id_pfr],Table2[team_name],"Even"))</f>
        <v>Miami Dolphins</v>
      </c>
      <c r="M5135">
        <v>-8</v>
      </c>
      <c r="N5135">
        <f>IF(Table1[[#This Row],[TeamFavorite]]=Table1[[#This Row],[TeamHome]],Table1[[#This Row],[ScoreAway]]-Table1[[#This Row],[ScoreHome]],Table1[[#This Row],[ScoreHome]]-Table1[[#This Row],[ScoreAway]])</f>
        <v>-6</v>
      </c>
      <c r="O5135">
        <f>IF(Table1[[#This Row],[SpreadActual]]&lt;Table1[[#This Row],[SpreadFavorite]],1,0)</f>
        <v>0</v>
      </c>
      <c r="P5135">
        <v>41</v>
      </c>
      <c r="Q5135" t="s">
        <v>143</v>
      </c>
      <c r="R5135" t="b">
        <v>0</v>
      </c>
      <c r="S5135">
        <v>77</v>
      </c>
      <c r="T5135">
        <v>14</v>
      </c>
      <c r="U5135">
        <v>79</v>
      </c>
    </row>
    <row r="5136" spans="1:22" x14ac:dyDescent="0.2">
      <c r="A5136" s="1">
        <v>33237</v>
      </c>
      <c r="B5136">
        <v>1990</v>
      </c>
      <c r="C5136">
        <f>_xlfn.MAXIFS(Table1[ScheduleWeekWritten],Table1[ScheduleSeason],Table1[[#This Row],[ScheduleSeason]])</f>
        <v>17</v>
      </c>
      <c r="D5136">
        <v>17</v>
      </c>
      <c r="E5136" cm="1">
        <f t="array" ref="E5136">_xlfn.XLOOKUP(Table1[[#This Row],[ScheduleWeekWritten]],Table3[Game],100+Table3[Increase],Table1[[#This Row],[ScheduleWeekWritten]])</f>
        <v>17</v>
      </c>
      <c r="F5136" t="b">
        <v>0</v>
      </c>
      <c r="G5136" t="s">
        <v>54</v>
      </c>
      <c r="H5136">
        <v>17</v>
      </c>
      <c r="I5136">
        <v>20</v>
      </c>
      <c r="J5136" t="s">
        <v>53</v>
      </c>
      <c r="K5136" t="s">
        <v>87</v>
      </c>
      <c r="L5136" t="str">
        <f>_xlfn.XLOOKUP(Table1[[#This Row],[TeamFavoriteID]],Table2[team_id],Table2[team_name],_xlfn.XLOOKUP(Table1[[#This Row],[TeamFavoriteID]],Table2[team_id_pfr],Table2[team_name],"Even"))</f>
        <v>San Francisco 49ers</v>
      </c>
      <c r="M5136">
        <v>-4</v>
      </c>
      <c r="N5136">
        <f>IF(Table1[[#This Row],[TeamFavorite]]=Table1[[#This Row],[TeamHome]],Table1[[#This Row],[ScoreAway]]-Table1[[#This Row],[ScoreHome]],Table1[[#This Row],[ScoreHome]]-Table1[[#This Row],[ScoreAway]])</f>
        <v>-3</v>
      </c>
      <c r="O5136">
        <f>IF(Table1[[#This Row],[SpreadActual]]&lt;Table1[[#This Row],[SpreadFavorite]],1,0)</f>
        <v>0</v>
      </c>
      <c r="P5136">
        <v>41</v>
      </c>
      <c r="Q5136" t="s">
        <v>137</v>
      </c>
      <c r="R5136" t="b">
        <v>0</v>
      </c>
      <c r="S5136">
        <v>72</v>
      </c>
      <c r="T5136">
        <v>0</v>
      </c>
      <c r="V5136" t="s">
        <v>103</v>
      </c>
    </row>
    <row r="5137" spans="1:22" x14ac:dyDescent="0.2">
      <c r="A5137" s="1">
        <v>33237</v>
      </c>
      <c r="B5137">
        <v>1990</v>
      </c>
      <c r="C5137">
        <f>_xlfn.MAXIFS(Table1[ScheduleWeekWritten],Table1[ScheduleSeason],Table1[[#This Row],[ScheduleSeason]])</f>
        <v>17</v>
      </c>
      <c r="D5137">
        <v>17</v>
      </c>
      <c r="E5137" cm="1">
        <f t="array" ref="E5137">_xlfn.XLOOKUP(Table1[[#This Row],[ScheduleWeekWritten]],Table3[Game],100+Table3[Increase],Table1[[#This Row],[ScheduleWeekWritten]])</f>
        <v>17</v>
      </c>
      <c r="F5137" t="b">
        <v>0</v>
      </c>
      <c r="G5137" t="s">
        <v>115</v>
      </c>
      <c r="H5137">
        <v>10</v>
      </c>
      <c r="I5137">
        <v>13</v>
      </c>
      <c r="J5137" t="s">
        <v>50</v>
      </c>
      <c r="K5137" t="s">
        <v>90</v>
      </c>
      <c r="L5137" t="str">
        <f>_xlfn.XLOOKUP(Table1[[#This Row],[TeamFavoriteID]],Table2[team_id],Table2[team_name],_xlfn.XLOOKUP(Table1[[#This Row],[TeamFavoriteID]],Table2[team_id_pfr],Table2[team_name],"Even"))</f>
        <v>New York Giants</v>
      </c>
      <c r="M5137">
        <v>-14</v>
      </c>
      <c r="N5137">
        <f>IF(Table1[[#This Row],[TeamFavorite]]=Table1[[#This Row],[TeamHome]],Table1[[#This Row],[ScoreAway]]-Table1[[#This Row],[ScoreHome]],Table1[[#This Row],[ScoreHome]]-Table1[[#This Row],[ScoreAway]])</f>
        <v>-3</v>
      </c>
      <c r="O5137">
        <f>IF(Table1[[#This Row],[SpreadActual]]&lt;Table1[[#This Row],[SpreadFavorite]],1,0)</f>
        <v>0</v>
      </c>
      <c r="P5137">
        <v>36</v>
      </c>
      <c r="Q5137" t="s">
        <v>116</v>
      </c>
      <c r="R5137" t="b">
        <v>0</v>
      </c>
      <c r="S5137">
        <v>49</v>
      </c>
      <c r="T5137">
        <v>21</v>
      </c>
      <c r="U5137">
        <v>88</v>
      </c>
    </row>
    <row r="5138" spans="1:22" x14ac:dyDescent="0.2">
      <c r="A5138" s="1">
        <v>33237</v>
      </c>
      <c r="B5138">
        <v>1990</v>
      </c>
      <c r="C5138">
        <f>_xlfn.MAXIFS(Table1[ScheduleWeekWritten],Table1[ScheduleSeason],Table1[[#This Row],[ScheduleSeason]])</f>
        <v>17</v>
      </c>
      <c r="D5138">
        <v>17</v>
      </c>
      <c r="E5138" cm="1">
        <f t="array" ref="E5138">_xlfn.XLOOKUP(Table1[[#This Row],[ScheduleWeekWritten]],Table3[Game],100+Table3[Increase],Table1[[#This Row],[ScheduleWeekWritten]])</f>
        <v>17</v>
      </c>
      <c r="F5138" t="b">
        <v>0</v>
      </c>
      <c r="G5138" t="s">
        <v>128</v>
      </c>
      <c r="H5138">
        <v>30</v>
      </c>
      <c r="I5138">
        <v>10</v>
      </c>
      <c r="J5138" t="s">
        <v>45</v>
      </c>
      <c r="K5138" t="s">
        <v>132</v>
      </c>
      <c r="L5138" t="str">
        <f>_xlfn.XLOOKUP(Table1[[#This Row],[TeamFavoriteID]],Table2[team_id],Table2[team_name],_xlfn.XLOOKUP(Table1[[#This Row],[TeamFavoriteID]],Table2[team_id_pfr],Table2[team_name],"Even"))</f>
        <v>Seattle Seahawks</v>
      </c>
      <c r="M5138">
        <v>-3</v>
      </c>
      <c r="N5138">
        <f>IF(Table1[[#This Row],[TeamFavorite]]=Table1[[#This Row],[TeamHome]],Table1[[#This Row],[ScoreAway]]-Table1[[#This Row],[ScoreHome]],Table1[[#This Row],[ScoreHome]]-Table1[[#This Row],[ScoreAway]])</f>
        <v>-20</v>
      </c>
      <c r="O5138">
        <f>IF(Table1[[#This Row],[SpreadActual]]&lt;Table1[[#This Row],[SpreadFavorite]],1,0)</f>
        <v>1</v>
      </c>
      <c r="P5138">
        <v>47</v>
      </c>
      <c r="Q5138" t="s">
        <v>129</v>
      </c>
      <c r="R5138" t="b">
        <v>0</v>
      </c>
      <c r="S5138">
        <v>72</v>
      </c>
      <c r="T5138">
        <v>0</v>
      </c>
      <c r="V5138" t="s">
        <v>103</v>
      </c>
    </row>
    <row r="5139" spans="1:22" x14ac:dyDescent="0.2">
      <c r="A5139" s="1">
        <v>33237</v>
      </c>
      <c r="B5139">
        <v>1990</v>
      </c>
      <c r="C5139">
        <f>_xlfn.MAXIFS(Table1[ScheduleWeekWritten],Table1[ScheduleSeason],Table1[[#This Row],[ScheduleSeason]])</f>
        <v>17</v>
      </c>
      <c r="D5139">
        <v>17</v>
      </c>
      <c r="E5139" cm="1">
        <f t="array" ref="E5139">_xlfn.XLOOKUP(Table1[[#This Row],[ScheduleWeekWritten]],Table3[Game],100+Table3[Increase],Table1[[#This Row],[ScheduleWeekWritten]])</f>
        <v>17</v>
      </c>
      <c r="F5139" t="b">
        <v>0</v>
      </c>
      <c r="G5139" t="s">
        <v>127</v>
      </c>
      <c r="H5139">
        <v>14</v>
      </c>
      <c r="I5139">
        <v>16</v>
      </c>
      <c r="J5139" t="s">
        <v>31</v>
      </c>
      <c r="K5139" t="s">
        <v>133</v>
      </c>
      <c r="L5139" t="str">
        <f>_xlfn.XLOOKUP(Table1[[#This Row],[TeamFavoriteID]],Table2[team_id],Table2[team_name],_xlfn.XLOOKUP(Table1[[#This Row],[TeamFavoriteID]],Table2[team_id_pfr],Table2[team_name],"Even"))</f>
        <v>Tampa Bay Buccaneers</v>
      </c>
      <c r="M5139">
        <v>-3.5</v>
      </c>
      <c r="N5139">
        <f>IF(Table1[[#This Row],[TeamFavorite]]=Table1[[#This Row],[TeamHome]],Table1[[#This Row],[ScoreAway]]-Table1[[#This Row],[ScoreHome]],Table1[[#This Row],[ScoreHome]]-Table1[[#This Row],[ScoreAway]])</f>
        <v>2</v>
      </c>
      <c r="O5139">
        <f>IF(Table1[[#This Row],[SpreadActual]]&lt;Table1[[#This Row],[SpreadFavorite]],1,0)</f>
        <v>0</v>
      </c>
      <c r="P5139">
        <v>41</v>
      </c>
      <c r="Q5139" t="s">
        <v>130</v>
      </c>
      <c r="R5139" t="b">
        <v>0</v>
      </c>
      <c r="S5139">
        <v>75</v>
      </c>
      <c r="T5139">
        <v>8</v>
      </c>
      <c r="U5139">
        <v>82</v>
      </c>
    </row>
    <row r="5140" spans="1:22" x14ac:dyDescent="0.2">
      <c r="A5140" s="1">
        <v>33237</v>
      </c>
      <c r="B5140">
        <v>1990</v>
      </c>
      <c r="C5140">
        <f>_xlfn.MAXIFS(Table1[ScheduleWeekWritten],Table1[ScheduleSeason],Table1[[#This Row],[ScheduleSeason]])</f>
        <v>17</v>
      </c>
      <c r="D5140">
        <v>17</v>
      </c>
      <c r="E5140" cm="1">
        <f t="array" ref="E5140">_xlfn.XLOOKUP(Table1[[#This Row],[ScheduleWeekWritten]],Table3[Game],100+Table3[Increase],Table1[[#This Row],[ScheduleWeekWritten]])</f>
        <v>17</v>
      </c>
      <c r="F5140" t="b">
        <v>0</v>
      </c>
      <c r="G5140" t="s">
        <v>61</v>
      </c>
      <c r="H5140">
        <v>29</v>
      </c>
      <c r="I5140">
        <v>14</v>
      </c>
      <c r="J5140" t="s">
        <v>28</v>
      </c>
      <c r="K5140" t="s">
        <v>85</v>
      </c>
      <c r="L5140" t="str">
        <f>_xlfn.XLOOKUP(Table1[[#This Row],[TeamFavoriteID]],Table2[team_id],Table2[team_name],_xlfn.XLOOKUP(Table1[[#This Row],[TeamFavoriteID]],Table2[team_id_pfr],Table2[team_name],"Even"))</f>
        <v>Washington Commanders</v>
      </c>
      <c r="M5140">
        <v>-4</v>
      </c>
      <c r="N5140">
        <f>IF(Table1[[#This Row],[TeamFavorite]]=Table1[[#This Row],[TeamHome]],Table1[[#This Row],[ScoreAway]]-Table1[[#This Row],[ScoreHome]],Table1[[#This Row],[ScoreHome]]-Table1[[#This Row],[ScoreAway]])</f>
        <v>15</v>
      </c>
      <c r="O5140">
        <f>IF(Table1[[#This Row],[SpreadActual]]&lt;Table1[[#This Row],[SpreadFavorite]],1,0)</f>
        <v>0</v>
      </c>
      <c r="P5140">
        <v>40</v>
      </c>
      <c r="Q5140" t="s">
        <v>64</v>
      </c>
      <c r="R5140" t="b">
        <v>0</v>
      </c>
      <c r="S5140">
        <v>58</v>
      </c>
      <c r="T5140">
        <v>17</v>
      </c>
      <c r="U5140">
        <v>87</v>
      </c>
    </row>
    <row r="5141" spans="1:22" x14ac:dyDescent="0.2">
      <c r="A5141" s="1">
        <v>33238</v>
      </c>
      <c r="B5141">
        <v>1990</v>
      </c>
      <c r="C5141">
        <f>_xlfn.MAXIFS(Table1[ScheduleWeekWritten],Table1[ScheduleSeason],Table1[[#This Row],[ScheduleSeason]])</f>
        <v>17</v>
      </c>
      <c r="D5141">
        <v>17</v>
      </c>
      <c r="E5141" cm="1">
        <f t="array" ref="E5141">_xlfn.XLOOKUP(Table1[[#This Row],[ScheduleWeekWritten]],Table3[Game],100+Table3[Increase],Table1[[#This Row],[ScheduleWeekWritten]])</f>
        <v>17</v>
      </c>
      <c r="F5141" t="b">
        <v>0</v>
      </c>
      <c r="G5141" t="s">
        <v>95</v>
      </c>
      <c r="H5141">
        <v>20</v>
      </c>
      <c r="I5141">
        <v>17</v>
      </c>
      <c r="J5141" t="s">
        <v>39</v>
      </c>
      <c r="K5141" t="s">
        <v>98</v>
      </c>
      <c r="L5141" t="str">
        <f>_xlfn.XLOOKUP(Table1[[#This Row],[TeamFavoriteID]],Table2[team_id],Table2[team_name],_xlfn.XLOOKUP(Table1[[#This Row],[TeamFavoriteID]],Table2[team_id_pfr],Table2[team_name],"Even"))</f>
        <v>New Orleans Saints</v>
      </c>
      <c r="M5141">
        <v>-6.5</v>
      </c>
      <c r="N5141">
        <f>IF(Table1[[#This Row],[TeamFavorite]]=Table1[[#This Row],[TeamHome]],Table1[[#This Row],[ScoreAway]]-Table1[[#This Row],[ScoreHome]],Table1[[#This Row],[ScoreHome]]-Table1[[#This Row],[ScoreAway]])</f>
        <v>-3</v>
      </c>
      <c r="O5141">
        <f>IF(Table1[[#This Row],[SpreadActual]]&lt;Table1[[#This Row],[SpreadFavorite]],1,0)</f>
        <v>0</v>
      </c>
      <c r="P5141">
        <v>40</v>
      </c>
      <c r="Q5141" t="s">
        <v>124</v>
      </c>
      <c r="R5141" t="b">
        <v>0</v>
      </c>
      <c r="S5141">
        <v>72</v>
      </c>
      <c r="T5141">
        <v>0</v>
      </c>
      <c r="V5141" t="s">
        <v>103</v>
      </c>
    </row>
    <row r="5142" spans="1:22" x14ac:dyDescent="0.2">
      <c r="A5142" s="1">
        <v>33243</v>
      </c>
      <c r="B5142">
        <v>1990</v>
      </c>
      <c r="C5142">
        <f>_xlfn.MAXIFS(Table1[ScheduleWeekWritten],Table1[ScheduleSeason],Table1[[#This Row],[ScheduleSeason]])</f>
        <v>17</v>
      </c>
      <c r="D5142" t="s">
        <v>134</v>
      </c>
      <c r="E5142" cm="1">
        <f t="array" ref="E5142">_xlfn.XLOOKUP(Table1[[#This Row],[ScheduleWeekWritten]],Table3[Game],100+Table3[Increase],Table1[[#This Row],[ScheduleWeekWritten]])</f>
        <v>101</v>
      </c>
      <c r="F5142" t="b">
        <v>1</v>
      </c>
      <c r="G5142" t="s">
        <v>19</v>
      </c>
      <c r="H5142">
        <v>17</v>
      </c>
      <c r="I5142">
        <v>16</v>
      </c>
      <c r="J5142" t="s">
        <v>42</v>
      </c>
      <c r="K5142" t="s">
        <v>91</v>
      </c>
      <c r="L5142" t="str">
        <f>_xlfn.XLOOKUP(Table1[[#This Row],[TeamFavoriteID]],Table2[team_id],Table2[team_name],_xlfn.XLOOKUP(Table1[[#This Row],[TeamFavoriteID]],Table2[team_id_pfr],Table2[team_name],"Even"))</f>
        <v>Miami Dolphins</v>
      </c>
      <c r="M5142">
        <v>-2.5</v>
      </c>
      <c r="N5142">
        <f>IF(Table1[[#This Row],[TeamFavorite]]=Table1[[#This Row],[TeamHome]],Table1[[#This Row],[ScoreAway]]-Table1[[#This Row],[ScoreHome]],Table1[[#This Row],[ScoreHome]]-Table1[[#This Row],[ScoreAway]])</f>
        <v>-1</v>
      </c>
      <c r="O5142">
        <f>IF(Table1[[#This Row],[SpreadActual]]&lt;Table1[[#This Row],[SpreadFavorite]],1,0)</f>
        <v>0</v>
      </c>
      <c r="P5142">
        <v>41</v>
      </c>
      <c r="Q5142" t="s">
        <v>143</v>
      </c>
      <c r="R5142" t="b">
        <v>0</v>
      </c>
    </row>
    <row r="5143" spans="1:22" x14ac:dyDescent="0.2">
      <c r="A5143" s="1">
        <v>33243</v>
      </c>
      <c r="B5143">
        <v>1990</v>
      </c>
      <c r="C5143">
        <f>_xlfn.MAXIFS(Table1[ScheduleWeekWritten],Table1[ScheduleSeason],Table1[[#This Row],[ScheduleSeason]])</f>
        <v>17</v>
      </c>
      <c r="D5143" t="s">
        <v>134</v>
      </c>
      <c r="E5143" cm="1">
        <f t="array" ref="E5143">_xlfn.XLOOKUP(Table1[[#This Row],[ScheduleWeekWritten]],Table3[Game],100+Table3[Increase],Table1[[#This Row],[ScheduleWeekWritten]])</f>
        <v>101</v>
      </c>
      <c r="F5143" t="b">
        <v>1</v>
      </c>
      <c r="G5143" t="s">
        <v>58</v>
      </c>
      <c r="H5143">
        <v>6</v>
      </c>
      <c r="I5143">
        <v>20</v>
      </c>
      <c r="J5143" t="s">
        <v>61</v>
      </c>
      <c r="K5143" t="s">
        <v>77</v>
      </c>
      <c r="L5143" t="str">
        <f>_xlfn.XLOOKUP(Table1[[#This Row],[TeamFavoriteID]],Table2[team_id],Table2[team_name],_xlfn.XLOOKUP(Table1[[#This Row],[TeamFavoriteID]],Table2[team_id_pfr],Table2[team_name],"Even"))</f>
        <v>Philadelphia Eagles</v>
      </c>
      <c r="M5143">
        <v>-4.5</v>
      </c>
      <c r="N5143">
        <f>IF(Table1[[#This Row],[TeamFavorite]]=Table1[[#This Row],[TeamHome]],Table1[[#This Row],[ScoreAway]]-Table1[[#This Row],[ScoreHome]],Table1[[#This Row],[ScoreHome]]-Table1[[#This Row],[ScoreAway]])</f>
        <v>14</v>
      </c>
      <c r="O5143">
        <f>IF(Table1[[#This Row],[SpreadActual]]&lt;Table1[[#This Row],[SpreadFavorite]],1,0)</f>
        <v>0</v>
      </c>
      <c r="P5143">
        <v>40</v>
      </c>
      <c r="Q5143" t="s">
        <v>112</v>
      </c>
      <c r="R5143" t="b">
        <v>0</v>
      </c>
    </row>
    <row r="5144" spans="1:22" x14ac:dyDescent="0.2">
      <c r="A5144" s="1">
        <v>33244</v>
      </c>
      <c r="B5144">
        <v>1990</v>
      </c>
      <c r="C5144">
        <f>_xlfn.MAXIFS(Table1[ScheduleWeekWritten],Table1[ScheduleSeason],Table1[[#This Row],[ScheduleSeason]])</f>
        <v>17</v>
      </c>
      <c r="D5144" t="s">
        <v>134</v>
      </c>
      <c r="E5144" cm="1">
        <f t="array" ref="E5144">_xlfn.XLOOKUP(Table1[[#This Row],[ScheduleWeekWritten]],Table3[Game],100+Table3[Increase],Table1[[#This Row],[ScheduleWeekWritten]])</f>
        <v>101</v>
      </c>
      <c r="F5144" t="b">
        <v>1</v>
      </c>
      <c r="G5144" t="s">
        <v>46</v>
      </c>
      <c r="H5144">
        <v>16</v>
      </c>
      <c r="I5144">
        <v>6</v>
      </c>
      <c r="J5144" t="s">
        <v>95</v>
      </c>
      <c r="K5144" t="s">
        <v>47</v>
      </c>
      <c r="L5144" t="str">
        <f>_xlfn.XLOOKUP(Table1[[#This Row],[TeamFavoriteID]],Table2[team_id],Table2[team_name],_xlfn.XLOOKUP(Table1[[#This Row],[TeamFavoriteID]],Table2[team_id_pfr],Table2[team_name],"Even"))</f>
        <v>Chicago Bears</v>
      </c>
      <c r="M5144">
        <v>-6.5</v>
      </c>
      <c r="N5144">
        <f>IF(Table1[[#This Row],[TeamFavorite]]=Table1[[#This Row],[TeamHome]],Table1[[#This Row],[ScoreAway]]-Table1[[#This Row],[ScoreHome]],Table1[[#This Row],[ScoreHome]]-Table1[[#This Row],[ScoreAway]])</f>
        <v>-10</v>
      </c>
      <c r="O5144">
        <f>IF(Table1[[#This Row],[SpreadActual]]&lt;Table1[[#This Row],[SpreadFavorite]],1,0)</f>
        <v>1</v>
      </c>
      <c r="P5144">
        <v>32</v>
      </c>
      <c r="Q5144" t="s">
        <v>114</v>
      </c>
      <c r="R5144" t="b">
        <v>0</v>
      </c>
    </row>
    <row r="5145" spans="1:22" x14ac:dyDescent="0.2">
      <c r="A5145" s="1">
        <v>33244</v>
      </c>
      <c r="B5145">
        <v>1990</v>
      </c>
      <c r="C5145">
        <f>_xlfn.MAXIFS(Table1[ScheduleWeekWritten],Table1[ScheduleSeason],Table1[[#This Row],[ScheduleSeason]])</f>
        <v>17</v>
      </c>
      <c r="D5145" t="s">
        <v>134</v>
      </c>
      <c r="E5145" cm="1">
        <f t="array" ref="E5145">_xlfn.XLOOKUP(Table1[[#This Row],[ScheduleWeekWritten]],Table3[Game],100+Table3[Increase],Table1[[#This Row],[ScheduleWeekWritten]])</f>
        <v>101</v>
      </c>
      <c r="F5145" t="b">
        <v>1</v>
      </c>
      <c r="G5145" t="s">
        <v>101</v>
      </c>
      <c r="H5145">
        <v>41</v>
      </c>
      <c r="I5145">
        <v>14</v>
      </c>
      <c r="J5145" t="s">
        <v>23</v>
      </c>
      <c r="K5145" t="s">
        <v>104</v>
      </c>
      <c r="L5145" t="str">
        <f>_xlfn.XLOOKUP(Table1[[#This Row],[TeamFavoriteID]],Table2[team_id],Table2[team_name],_xlfn.XLOOKUP(Table1[[#This Row],[TeamFavoriteID]],Table2[team_id_pfr],Table2[team_name],"Even"))</f>
        <v>Cincinnati Bengals</v>
      </c>
      <c r="M5145">
        <v>-3.5</v>
      </c>
      <c r="N5145">
        <f>IF(Table1[[#This Row],[TeamFavorite]]=Table1[[#This Row],[TeamHome]],Table1[[#This Row],[ScoreAway]]-Table1[[#This Row],[ScoreHome]],Table1[[#This Row],[ScoreHome]]-Table1[[#This Row],[ScoreAway]])</f>
        <v>-27</v>
      </c>
      <c r="O5145">
        <f>IF(Table1[[#This Row],[SpreadActual]]&lt;Table1[[#This Row],[SpreadFavorite]],1,0)</f>
        <v>1</v>
      </c>
      <c r="P5145">
        <v>42</v>
      </c>
      <c r="Q5145" t="s">
        <v>111</v>
      </c>
      <c r="R5145" t="b">
        <v>0</v>
      </c>
    </row>
    <row r="5146" spans="1:22" x14ac:dyDescent="0.2">
      <c r="A5146" s="1">
        <v>33250</v>
      </c>
      <c r="B5146">
        <v>1990</v>
      </c>
      <c r="C5146">
        <f>_xlfn.MAXIFS(Table1[ScheduleWeekWritten],Table1[ScheduleSeason],Table1[[#This Row],[ScheduleSeason]])</f>
        <v>17</v>
      </c>
      <c r="D5146" t="s">
        <v>99</v>
      </c>
      <c r="E5146" cm="1">
        <f t="array" ref="E5146">_xlfn.XLOOKUP(Table1[[#This Row],[ScheduleWeekWritten]],Table3[Game],100+Table3[Increase],Table1[[#This Row],[ScheduleWeekWritten]])</f>
        <v>102</v>
      </c>
      <c r="F5146" t="b">
        <v>1</v>
      </c>
      <c r="G5146" t="s">
        <v>28</v>
      </c>
      <c r="H5146">
        <v>44</v>
      </c>
      <c r="I5146">
        <v>34</v>
      </c>
      <c r="J5146" t="s">
        <v>19</v>
      </c>
      <c r="K5146" t="s">
        <v>43</v>
      </c>
      <c r="L5146" t="str">
        <f>_xlfn.XLOOKUP(Table1[[#This Row],[TeamFavoriteID]],Table2[team_id],Table2[team_name],_xlfn.XLOOKUP(Table1[[#This Row],[TeamFavoriteID]],Table2[team_id_pfr],Table2[team_name],"Even"))</f>
        <v>Buffalo Bills</v>
      </c>
      <c r="M5146">
        <v>-7</v>
      </c>
      <c r="N5146">
        <f>IF(Table1[[#This Row],[TeamFavorite]]=Table1[[#This Row],[TeamHome]],Table1[[#This Row],[ScoreAway]]-Table1[[#This Row],[ScoreHome]],Table1[[#This Row],[ScoreHome]]-Table1[[#This Row],[ScoreAway]])</f>
        <v>-10</v>
      </c>
      <c r="O5146">
        <f>IF(Table1[[#This Row],[SpreadActual]]&lt;Table1[[#This Row],[SpreadFavorite]],1,0)</f>
        <v>1</v>
      </c>
      <c r="P5146">
        <v>34</v>
      </c>
      <c r="Q5146" t="s">
        <v>123</v>
      </c>
      <c r="R5146" t="b">
        <v>0</v>
      </c>
    </row>
    <row r="5147" spans="1:22" x14ac:dyDescent="0.2">
      <c r="A5147" s="1">
        <v>33250</v>
      </c>
      <c r="B5147">
        <v>1990</v>
      </c>
      <c r="C5147">
        <f>_xlfn.MAXIFS(Table1[ScheduleWeekWritten],Table1[ScheduleSeason],Table1[[#This Row],[ScheduleSeason]])</f>
        <v>17</v>
      </c>
      <c r="D5147" t="s">
        <v>99</v>
      </c>
      <c r="E5147" cm="1">
        <f t="array" ref="E5147">_xlfn.XLOOKUP(Table1[[#This Row],[ScheduleWeekWritten]],Table3[Game],100+Table3[Increase],Table1[[#This Row],[ScheduleWeekWritten]])</f>
        <v>102</v>
      </c>
      <c r="F5147" t="b">
        <v>1</v>
      </c>
      <c r="G5147" t="s">
        <v>53</v>
      </c>
      <c r="H5147">
        <v>28</v>
      </c>
      <c r="I5147">
        <v>10</v>
      </c>
      <c r="J5147" t="s">
        <v>61</v>
      </c>
      <c r="K5147" t="s">
        <v>87</v>
      </c>
      <c r="L5147" t="str">
        <f>_xlfn.XLOOKUP(Table1[[#This Row],[TeamFavoriteID]],Table2[team_id],Table2[team_name],_xlfn.XLOOKUP(Table1[[#This Row],[TeamFavoriteID]],Table2[team_id_pfr],Table2[team_name],"Even"))</f>
        <v>San Francisco 49ers</v>
      </c>
      <c r="M5147">
        <v>-8</v>
      </c>
      <c r="N5147">
        <f>IF(Table1[[#This Row],[TeamFavorite]]=Table1[[#This Row],[TeamHome]],Table1[[#This Row],[ScoreAway]]-Table1[[#This Row],[ScoreHome]],Table1[[#This Row],[ScoreHome]]-Table1[[#This Row],[ScoreAway]])</f>
        <v>-18</v>
      </c>
      <c r="O5147">
        <f>IF(Table1[[#This Row],[SpreadActual]]&lt;Table1[[#This Row],[SpreadFavorite]],1,0)</f>
        <v>1</v>
      </c>
      <c r="P5147">
        <v>41</v>
      </c>
      <c r="Q5147" t="s">
        <v>118</v>
      </c>
      <c r="R5147" t="b">
        <v>0</v>
      </c>
    </row>
    <row r="5148" spans="1:22" x14ac:dyDescent="0.2">
      <c r="A5148" s="1">
        <v>33251</v>
      </c>
      <c r="B5148">
        <v>1990</v>
      </c>
      <c r="C5148">
        <f>_xlfn.MAXIFS(Table1[ScheduleWeekWritten],Table1[ScheduleSeason],Table1[[#This Row],[ScheduleSeason]])</f>
        <v>17</v>
      </c>
      <c r="D5148" t="s">
        <v>99</v>
      </c>
      <c r="E5148" cm="1">
        <f t="array" ref="E5148">_xlfn.XLOOKUP(Table1[[#This Row],[ScheduleWeekWritten]],Table3[Game],100+Table3[Increase],Table1[[#This Row],[ScheduleWeekWritten]])</f>
        <v>102</v>
      </c>
      <c r="F5148" t="b">
        <v>1</v>
      </c>
      <c r="G5148" t="s">
        <v>138</v>
      </c>
      <c r="H5148">
        <v>20</v>
      </c>
      <c r="I5148">
        <v>10</v>
      </c>
      <c r="J5148" t="s">
        <v>101</v>
      </c>
      <c r="K5148" t="s">
        <v>21</v>
      </c>
      <c r="L5148" t="str">
        <f>_xlfn.XLOOKUP(Table1[[#This Row],[TeamFavoriteID]],Table2[team_id],Table2[team_name],_xlfn.XLOOKUP(Table1[[#This Row],[TeamFavoriteID]],Table2[team_id_pfr],Table2[team_name],"Even"))</f>
        <v>Las Vegas Raiders</v>
      </c>
      <c r="M5148">
        <v>-6</v>
      </c>
      <c r="N5148">
        <f>IF(Table1[[#This Row],[TeamFavorite]]=Table1[[#This Row],[TeamHome]],Table1[[#This Row],[ScoreAway]]-Table1[[#This Row],[ScoreHome]],Table1[[#This Row],[ScoreHome]]-Table1[[#This Row],[ScoreAway]])</f>
        <v>10</v>
      </c>
      <c r="O5148">
        <f>IF(Table1[[#This Row],[SpreadActual]]&lt;Table1[[#This Row],[SpreadFavorite]],1,0)</f>
        <v>0</v>
      </c>
      <c r="P5148">
        <v>43</v>
      </c>
      <c r="Q5148" t="s">
        <v>65</v>
      </c>
      <c r="R5148" t="b">
        <v>0</v>
      </c>
    </row>
    <row r="5149" spans="1:22" x14ac:dyDescent="0.2">
      <c r="A5149" s="1">
        <v>33251</v>
      </c>
      <c r="B5149">
        <v>1990</v>
      </c>
      <c r="C5149">
        <f>_xlfn.MAXIFS(Table1[ScheduleWeekWritten],Table1[ScheduleSeason],Table1[[#This Row],[ScheduleSeason]])</f>
        <v>17</v>
      </c>
      <c r="D5149" t="s">
        <v>99</v>
      </c>
      <c r="E5149" cm="1">
        <f t="array" ref="E5149">_xlfn.XLOOKUP(Table1[[#This Row],[ScheduleWeekWritten]],Table3[Game],100+Table3[Increase],Table1[[#This Row],[ScheduleWeekWritten]])</f>
        <v>102</v>
      </c>
      <c r="F5149" t="b">
        <v>1</v>
      </c>
      <c r="G5149" t="s">
        <v>50</v>
      </c>
      <c r="H5149">
        <v>31</v>
      </c>
      <c r="I5149">
        <v>3</v>
      </c>
      <c r="J5149" t="s">
        <v>46</v>
      </c>
      <c r="K5149" t="s">
        <v>90</v>
      </c>
      <c r="L5149" t="str">
        <f>_xlfn.XLOOKUP(Table1[[#This Row],[TeamFavoriteID]],Table2[team_id],Table2[team_name],_xlfn.XLOOKUP(Table1[[#This Row],[TeamFavoriteID]],Table2[team_id_pfr],Table2[team_name],"Even"))</f>
        <v>New York Giants</v>
      </c>
      <c r="M5149">
        <v>-7</v>
      </c>
      <c r="N5149">
        <f>IF(Table1[[#This Row],[TeamFavorite]]=Table1[[#This Row],[TeamHome]],Table1[[#This Row],[ScoreAway]]-Table1[[#This Row],[ScoreHome]],Table1[[#This Row],[ScoreHome]]-Table1[[#This Row],[ScoreAway]])</f>
        <v>-28</v>
      </c>
      <c r="O5149">
        <f>IF(Table1[[#This Row],[SpreadActual]]&lt;Table1[[#This Row],[SpreadFavorite]],1,0)</f>
        <v>1</v>
      </c>
      <c r="P5149">
        <v>33</v>
      </c>
      <c r="Q5149" t="s">
        <v>126</v>
      </c>
      <c r="R5149" t="b">
        <v>0</v>
      </c>
    </row>
    <row r="5150" spans="1:22" x14ac:dyDescent="0.2">
      <c r="A5150" s="1">
        <v>33258</v>
      </c>
      <c r="B5150">
        <v>1990</v>
      </c>
      <c r="C5150">
        <f>_xlfn.MAXIFS(Table1[ScheduleWeekWritten],Table1[ScheduleSeason],Table1[[#This Row],[ScheduleSeason]])</f>
        <v>17</v>
      </c>
      <c r="D5150" t="s">
        <v>92</v>
      </c>
      <c r="E5150" cm="1">
        <f t="array" ref="E5150">_xlfn.XLOOKUP(Table1[[#This Row],[ScheduleWeekWritten]],Table3[Game],100+Table3[Increase],Table1[[#This Row],[ScheduleWeekWritten]])</f>
        <v>103</v>
      </c>
      <c r="F5150" t="b">
        <v>1</v>
      </c>
      <c r="G5150" t="s">
        <v>28</v>
      </c>
      <c r="H5150">
        <v>51</v>
      </c>
      <c r="I5150">
        <v>3</v>
      </c>
      <c r="J5150" t="s">
        <v>138</v>
      </c>
      <c r="K5150" t="s">
        <v>43</v>
      </c>
      <c r="L5150" t="str">
        <f>_xlfn.XLOOKUP(Table1[[#This Row],[TeamFavoriteID]],Table2[team_id],Table2[team_name],_xlfn.XLOOKUP(Table1[[#This Row],[TeamFavoriteID]],Table2[team_id_pfr],Table2[team_name],"Even"))</f>
        <v>Buffalo Bills</v>
      </c>
      <c r="M5150">
        <v>-7</v>
      </c>
      <c r="N5150">
        <f>IF(Table1[[#This Row],[TeamFavorite]]=Table1[[#This Row],[TeamHome]],Table1[[#This Row],[ScoreAway]]-Table1[[#This Row],[ScoreHome]],Table1[[#This Row],[ScoreHome]]-Table1[[#This Row],[ScoreAway]])</f>
        <v>-48</v>
      </c>
      <c r="O5150">
        <f>IF(Table1[[#This Row],[SpreadActual]]&lt;Table1[[#This Row],[SpreadFavorite]],1,0)</f>
        <v>1</v>
      </c>
      <c r="P5150">
        <v>37</v>
      </c>
      <c r="Q5150" t="s">
        <v>123</v>
      </c>
      <c r="R5150" t="b">
        <v>0</v>
      </c>
    </row>
    <row r="5151" spans="1:22" x14ac:dyDescent="0.2">
      <c r="A5151" s="1">
        <v>33258</v>
      </c>
      <c r="B5151">
        <v>1990</v>
      </c>
      <c r="C5151">
        <f>_xlfn.MAXIFS(Table1[ScheduleWeekWritten],Table1[ScheduleSeason],Table1[[#This Row],[ScheduleSeason]])</f>
        <v>17</v>
      </c>
      <c r="D5151" t="s">
        <v>92</v>
      </c>
      <c r="E5151" cm="1">
        <f t="array" ref="E5151">_xlfn.XLOOKUP(Table1[[#This Row],[ScheduleWeekWritten]],Table3[Game],100+Table3[Increase],Table1[[#This Row],[ScheduleWeekWritten]])</f>
        <v>103</v>
      </c>
      <c r="F5151" t="b">
        <v>1</v>
      </c>
      <c r="G5151" t="s">
        <v>53</v>
      </c>
      <c r="H5151">
        <v>13</v>
      </c>
      <c r="I5151">
        <v>15</v>
      </c>
      <c r="J5151" t="s">
        <v>50</v>
      </c>
      <c r="K5151" t="s">
        <v>87</v>
      </c>
      <c r="L5151" t="str">
        <f>_xlfn.XLOOKUP(Table1[[#This Row],[TeamFavoriteID]],Table2[team_id],Table2[team_name],_xlfn.XLOOKUP(Table1[[#This Row],[TeamFavoriteID]],Table2[team_id_pfr],Table2[team_name],"Even"))</f>
        <v>San Francisco 49ers</v>
      </c>
      <c r="M5151">
        <v>-8</v>
      </c>
      <c r="N5151">
        <f>IF(Table1[[#This Row],[TeamFavorite]]=Table1[[#This Row],[TeamHome]],Table1[[#This Row],[ScoreAway]]-Table1[[#This Row],[ScoreHome]],Table1[[#This Row],[ScoreHome]]-Table1[[#This Row],[ScoreAway]])</f>
        <v>2</v>
      </c>
      <c r="O5151">
        <f>IF(Table1[[#This Row],[SpreadActual]]&lt;Table1[[#This Row],[SpreadFavorite]],1,0)</f>
        <v>0</v>
      </c>
      <c r="P5151">
        <v>37</v>
      </c>
      <c r="Q5151" t="s">
        <v>118</v>
      </c>
      <c r="R5151" t="b">
        <v>0</v>
      </c>
    </row>
    <row r="5152" spans="1:22" x14ac:dyDescent="0.2">
      <c r="A5152" s="1">
        <v>33265</v>
      </c>
      <c r="B5152">
        <v>1990</v>
      </c>
      <c r="C5152">
        <f>_xlfn.MAXIFS(Table1[ScheduleWeekWritten],Table1[ScheduleSeason],Table1[[#This Row],[ScheduleSeason]])</f>
        <v>17</v>
      </c>
      <c r="D5152" t="s">
        <v>93</v>
      </c>
      <c r="E5152" cm="1">
        <f t="array" ref="E5152">_xlfn.XLOOKUP(Table1[[#This Row],[ScheduleWeekWritten]],Table3[Game],100+Table3[Increase],Table1[[#This Row],[ScheduleWeekWritten]])</f>
        <v>104</v>
      </c>
      <c r="F5152" t="b">
        <v>1</v>
      </c>
      <c r="G5152" t="s">
        <v>28</v>
      </c>
      <c r="H5152">
        <v>19</v>
      </c>
      <c r="I5152">
        <v>20</v>
      </c>
      <c r="J5152" t="s">
        <v>50</v>
      </c>
      <c r="K5152" t="s">
        <v>43</v>
      </c>
      <c r="L5152" t="str">
        <f>_xlfn.XLOOKUP(Table1[[#This Row],[TeamFavoriteID]],Table2[team_id],Table2[team_name],_xlfn.XLOOKUP(Table1[[#This Row],[TeamFavoriteID]],Table2[team_id_pfr],Table2[team_name],"Even"))</f>
        <v>Buffalo Bills</v>
      </c>
      <c r="M5152">
        <v>-7</v>
      </c>
      <c r="N5152">
        <f>IF(Table1[[#This Row],[TeamFavorite]]=Table1[[#This Row],[TeamHome]],Table1[[#This Row],[ScoreAway]]-Table1[[#This Row],[ScoreHome]],Table1[[#This Row],[ScoreHome]]-Table1[[#This Row],[ScoreAway]])</f>
        <v>1</v>
      </c>
      <c r="O5152">
        <f>IF(Table1[[#This Row],[SpreadActual]]&lt;Table1[[#This Row],[SpreadFavorite]],1,0)</f>
        <v>0</v>
      </c>
      <c r="P5152">
        <v>40.5</v>
      </c>
      <c r="Q5152" t="s">
        <v>139</v>
      </c>
      <c r="R5152" t="b">
        <v>1</v>
      </c>
      <c r="S5152">
        <v>71</v>
      </c>
    </row>
    <row r="5153" spans="1:22" x14ac:dyDescent="0.2">
      <c r="A5153" s="1">
        <v>33482</v>
      </c>
      <c r="B5153">
        <v>1991</v>
      </c>
      <c r="C5153">
        <f>_xlfn.MAXIFS(Table1[ScheduleWeekWritten],Table1[ScheduleSeason],Table1[[#This Row],[ScheduleSeason]])</f>
        <v>17</v>
      </c>
      <c r="D5153">
        <v>1</v>
      </c>
      <c r="E5153" cm="1">
        <f t="array" ref="E5153">_xlfn.XLOOKUP(Table1[[#This Row],[ScheduleWeekWritten]],Table3[Game],100+Table3[Increase],Table1[[#This Row],[ScheduleWeekWritten]])</f>
        <v>1</v>
      </c>
      <c r="F5153" t="b">
        <v>0</v>
      </c>
      <c r="G5153" t="s">
        <v>28</v>
      </c>
      <c r="H5153">
        <v>35</v>
      </c>
      <c r="I5153">
        <v>31</v>
      </c>
      <c r="J5153" t="s">
        <v>19</v>
      </c>
      <c r="K5153" t="s">
        <v>43</v>
      </c>
      <c r="L5153" t="str">
        <f>_xlfn.XLOOKUP(Table1[[#This Row],[TeamFavoriteID]],Table2[team_id],Table2[team_name],_xlfn.XLOOKUP(Table1[[#This Row],[TeamFavoriteID]],Table2[team_id_pfr],Table2[team_name],"Even"))</f>
        <v>Buffalo Bills</v>
      </c>
      <c r="M5153">
        <v>-7</v>
      </c>
      <c r="N5153">
        <f>IF(Table1[[#This Row],[TeamFavorite]]=Table1[[#This Row],[TeamHome]],Table1[[#This Row],[ScoreAway]]-Table1[[#This Row],[ScoreHome]],Table1[[#This Row],[ScoreHome]]-Table1[[#This Row],[ScoreAway]])</f>
        <v>-4</v>
      </c>
      <c r="O5153">
        <f>IF(Table1[[#This Row],[SpreadActual]]&lt;Table1[[#This Row],[SpreadFavorite]],1,0)</f>
        <v>0</v>
      </c>
      <c r="P5153">
        <v>42</v>
      </c>
      <c r="Q5153" t="s">
        <v>123</v>
      </c>
      <c r="R5153" t="b">
        <v>0</v>
      </c>
      <c r="S5153">
        <v>59</v>
      </c>
      <c r="T5153">
        <v>9</v>
      </c>
      <c r="U5153">
        <v>58</v>
      </c>
    </row>
    <row r="5154" spans="1:22" x14ac:dyDescent="0.2">
      <c r="A5154" s="1">
        <v>33482</v>
      </c>
      <c r="B5154">
        <v>1991</v>
      </c>
      <c r="C5154">
        <f>_xlfn.MAXIFS(Table1[ScheduleWeekWritten],Table1[ScheduleSeason],Table1[[#This Row],[ScheduleSeason]])</f>
        <v>17</v>
      </c>
      <c r="D5154">
        <v>1</v>
      </c>
      <c r="E5154" cm="1">
        <f t="array" ref="E5154">_xlfn.XLOOKUP(Table1[[#This Row],[ScheduleWeekWritten]],Table3[Game],100+Table3[Increase],Table1[[#This Row],[ScheduleWeekWritten]])</f>
        <v>1</v>
      </c>
      <c r="F5154" t="b">
        <v>0</v>
      </c>
      <c r="G5154" t="s">
        <v>46</v>
      </c>
      <c r="H5154">
        <v>10</v>
      </c>
      <c r="I5154">
        <v>6</v>
      </c>
      <c r="J5154" t="s">
        <v>54</v>
      </c>
      <c r="K5154" t="s">
        <v>47</v>
      </c>
      <c r="L5154" t="str">
        <f>_xlfn.XLOOKUP(Table1[[#This Row],[TeamFavoriteID]],Table2[team_id],Table2[team_name],_xlfn.XLOOKUP(Table1[[#This Row],[TeamFavoriteID]],Table2[team_id_pfr],Table2[team_name],"Even"))</f>
        <v>Chicago Bears</v>
      </c>
      <c r="M5154">
        <v>-2</v>
      </c>
      <c r="N5154">
        <f>IF(Table1[[#This Row],[TeamFavorite]]=Table1[[#This Row],[TeamHome]],Table1[[#This Row],[ScoreAway]]-Table1[[#This Row],[ScoreHome]],Table1[[#This Row],[ScoreHome]]-Table1[[#This Row],[ScoreAway]])</f>
        <v>-4</v>
      </c>
      <c r="O5154">
        <f>IF(Table1[[#This Row],[SpreadActual]]&lt;Table1[[#This Row],[SpreadFavorite]],1,0)</f>
        <v>1</v>
      </c>
      <c r="P5154">
        <v>36</v>
      </c>
      <c r="Q5154" t="s">
        <v>114</v>
      </c>
      <c r="R5154" t="b">
        <v>0</v>
      </c>
      <c r="S5154">
        <v>67</v>
      </c>
      <c r="T5154">
        <v>14</v>
      </c>
      <c r="U5154">
        <v>69</v>
      </c>
    </row>
    <row r="5155" spans="1:22" x14ac:dyDescent="0.2">
      <c r="A5155" s="1">
        <v>33482</v>
      </c>
      <c r="B5155">
        <v>1991</v>
      </c>
      <c r="C5155">
        <f>_xlfn.MAXIFS(Table1[ScheduleWeekWritten],Table1[ScheduleSeason],Table1[[#This Row],[ScheduleSeason]])</f>
        <v>17</v>
      </c>
      <c r="D5155">
        <v>1</v>
      </c>
      <c r="E5155" cm="1">
        <f t="array" ref="E5155">_xlfn.XLOOKUP(Table1[[#This Row],[ScheduleWeekWritten]],Table3[Game],100+Table3[Increase],Table1[[#This Row],[ScheduleWeekWritten]])</f>
        <v>1</v>
      </c>
      <c r="F5155" t="b">
        <v>0</v>
      </c>
      <c r="G5155" t="s">
        <v>62</v>
      </c>
      <c r="H5155">
        <v>14</v>
      </c>
      <c r="I5155">
        <v>26</v>
      </c>
      <c r="J5155" t="s">
        <v>67</v>
      </c>
      <c r="K5155" t="s">
        <v>68</v>
      </c>
      <c r="L5155" t="str">
        <f>_xlfn.XLOOKUP(Table1[[#This Row],[TeamFavoriteID]],Table2[team_id],Table2[team_name],_xlfn.XLOOKUP(Table1[[#This Row],[TeamFavoriteID]],Table2[team_id_pfr],Table2[team_name],"Even"))</f>
        <v>Dallas Cowboys</v>
      </c>
      <c r="M5155">
        <v>-2.5</v>
      </c>
      <c r="N5155">
        <f>IF(Table1[[#This Row],[TeamFavorite]]=Table1[[#This Row],[TeamHome]],Table1[[#This Row],[ScoreAway]]-Table1[[#This Row],[ScoreHome]],Table1[[#This Row],[ScoreHome]]-Table1[[#This Row],[ScoreAway]])</f>
        <v>-12</v>
      </c>
      <c r="O5155">
        <f>IF(Table1[[#This Row],[SpreadActual]]&lt;Table1[[#This Row],[SpreadFavorite]],1,0)</f>
        <v>1</v>
      </c>
      <c r="P5155">
        <v>36</v>
      </c>
      <c r="Q5155" t="s">
        <v>66</v>
      </c>
      <c r="R5155" t="b">
        <v>0</v>
      </c>
      <c r="S5155">
        <v>65</v>
      </c>
      <c r="T5155">
        <v>14</v>
      </c>
      <c r="U5155">
        <v>62</v>
      </c>
    </row>
    <row r="5156" spans="1:22" x14ac:dyDescent="0.2">
      <c r="A5156" s="1">
        <v>33482</v>
      </c>
      <c r="B5156">
        <v>1991</v>
      </c>
      <c r="C5156">
        <f>_xlfn.MAXIFS(Table1[ScheduleWeekWritten],Table1[ScheduleSeason],Table1[[#This Row],[ScheduleSeason]])</f>
        <v>17</v>
      </c>
      <c r="D5156">
        <v>1</v>
      </c>
      <c r="E5156" cm="1">
        <f t="array" ref="E5156">_xlfn.XLOOKUP(Table1[[#This Row],[ScheduleWeekWritten]],Table3[Game],100+Table3[Increase],Table1[[#This Row],[ScheduleWeekWritten]])</f>
        <v>1</v>
      </c>
      <c r="F5156" t="b">
        <v>0</v>
      </c>
      <c r="G5156" t="s">
        <v>24</v>
      </c>
      <c r="H5156">
        <v>45</v>
      </c>
      <c r="I5156">
        <v>14</v>
      </c>
      <c r="J5156" t="s">
        <v>101</v>
      </c>
      <c r="K5156" t="s">
        <v>88</v>
      </c>
      <c r="L5156" t="str">
        <f>_xlfn.XLOOKUP(Table1[[#This Row],[TeamFavoriteID]],Table2[team_id],Table2[team_name],_xlfn.XLOOKUP(Table1[[#This Row],[TeamFavoriteID]],Table2[team_id_pfr],Table2[team_name],"Even"))</f>
        <v>Denver Broncos</v>
      </c>
      <c r="M5156">
        <v>-2</v>
      </c>
      <c r="N5156">
        <f>IF(Table1[[#This Row],[TeamFavorite]]=Table1[[#This Row],[TeamHome]],Table1[[#This Row],[ScoreAway]]-Table1[[#This Row],[ScoreHome]],Table1[[#This Row],[ScoreHome]]-Table1[[#This Row],[ScoreAway]])</f>
        <v>-31</v>
      </c>
      <c r="O5156">
        <f>IF(Table1[[#This Row],[SpreadActual]]&lt;Table1[[#This Row],[SpreadFavorite]],1,0)</f>
        <v>1</v>
      </c>
      <c r="P5156">
        <v>45</v>
      </c>
      <c r="Q5156" t="s">
        <v>71</v>
      </c>
      <c r="R5156" t="b">
        <v>0</v>
      </c>
      <c r="S5156">
        <v>71</v>
      </c>
      <c r="T5156">
        <v>10</v>
      </c>
      <c r="U5156">
        <v>40</v>
      </c>
    </row>
    <row r="5157" spans="1:22" x14ac:dyDescent="0.2">
      <c r="A5157" s="1">
        <v>33482</v>
      </c>
      <c r="B5157">
        <v>1991</v>
      </c>
      <c r="C5157">
        <f>_xlfn.MAXIFS(Table1[ScheduleWeekWritten],Table1[ScheduleSeason],Table1[[#This Row],[ScheduleSeason]])</f>
        <v>17</v>
      </c>
      <c r="D5157">
        <v>1</v>
      </c>
      <c r="E5157" cm="1">
        <f t="array" ref="E5157">_xlfn.XLOOKUP(Table1[[#This Row],[ScheduleWeekWritten]],Table3[Game],100+Table3[Increase],Table1[[#This Row],[ScheduleWeekWritten]])</f>
        <v>1</v>
      </c>
      <c r="F5157" t="b">
        <v>0</v>
      </c>
      <c r="G5157" t="s">
        <v>33</v>
      </c>
      <c r="H5157">
        <v>3</v>
      </c>
      <c r="I5157">
        <v>20</v>
      </c>
      <c r="J5157" t="s">
        <v>58</v>
      </c>
      <c r="K5157" t="s">
        <v>77</v>
      </c>
      <c r="L5157" t="str">
        <f>_xlfn.XLOOKUP(Table1[[#This Row],[TeamFavoriteID]],Table2[team_id],Table2[team_name],_xlfn.XLOOKUP(Table1[[#This Row],[TeamFavoriteID]],Table2[team_id_pfr],Table2[team_name],"Even"))</f>
        <v>Philadelphia Eagles</v>
      </c>
      <c r="M5157">
        <v>-2</v>
      </c>
      <c r="N5157">
        <f>IF(Table1[[#This Row],[TeamFavorite]]=Table1[[#This Row],[TeamHome]],Table1[[#This Row],[ScoreAway]]-Table1[[#This Row],[ScoreHome]],Table1[[#This Row],[ScoreHome]]-Table1[[#This Row],[ScoreAway]])</f>
        <v>-17</v>
      </c>
      <c r="O5157">
        <f>IF(Table1[[#This Row],[SpreadActual]]&lt;Table1[[#This Row],[SpreadFavorite]],1,0)</f>
        <v>1</v>
      </c>
      <c r="P5157">
        <v>44</v>
      </c>
      <c r="Q5157" t="s">
        <v>82</v>
      </c>
      <c r="R5157" t="b">
        <v>0</v>
      </c>
      <c r="S5157">
        <v>60</v>
      </c>
      <c r="T5157">
        <v>11</v>
      </c>
      <c r="U5157">
        <v>66</v>
      </c>
    </row>
    <row r="5158" spans="1:22" x14ac:dyDescent="0.2">
      <c r="A5158" s="1">
        <v>33482</v>
      </c>
      <c r="B5158">
        <v>1991</v>
      </c>
      <c r="C5158">
        <f>_xlfn.MAXIFS(Table1[ScheduleWeekWritten],Table1[ScheduleSeason],Table1[[#This Row],[ScheduleSeason]])</f>
        <v>17</v>
      </c>
      <c r="D5158">
        <v>1</v>
      </c>
      <c r="E5158" cm="1">
        <f t="array" ref="E5158">_xlfn.XLOOKUP(Table1[[#This Row],[ScheduleWeekWritten]],Table3[Game],100+Table3[Increase],Table1[[#This Row],[ScheduleWeekWritten]])</f>
        <v>1</v>
      </c>
      <c r="F5158" t="b">
        <v>0</v>
      </c>
      <c r="G5158" t="s">
        <v>23</v>
      </c>
      <c r="H5158">
        <v>47</v>
      </c>
      <c r="I5158">
        <v>17</v>
      </c>
      <c r="J5158" t="s">
        <v>138</v>
      </c>
      <c r="K5158" t="s">
        <v>25</v>
      </c>
      <c r="L5158" t="str">
        <f>_xlfn.XLOOKUP(Table1[[#This Row],[TeamFavoriteID]],Table2[team_id],Table2[team_name],_xlfn.XLOOKUP(Table1[[#This Row],[TeamFavoriteID]],Table2[team_id_pfr],Table2[team_name],"Even"))</f>
        <v>Houston Oilers</v>
      </c>
      <c r="M5158">
        <v>-2.5</v>
      </c>
      <c r="N5158">
        <f>IF(Table1[[#This Row],[TeamFavorite]]=Table1[[#This Row],[TeamHome]],Table1[[#This Row],[ScoreAway]]-Table1[[#This Row],[ScoreHome]],Table1[[#This Row],[ScoreHome]]-Table1[[#This Row],[ScoreAway]])</f>
        <v>-30</v>
      </c>
      <c r="O5158">
        <f>IF(Table1[[#This Row],[SpreadActual]]&lt;Table1[[#This Row],[SpreadFavorite]],1,0)</f>
        <v>1</v>
      </c>
      <c r="P5158">
        <v>44</v>
      </c>
      <c r="Q5158" t="s">
        <v>102</v>
      </c>
      <c r="R5158" t="b">
        <v>0</v>
      </c>
      <c r="S5158">
        <v>72</v>
      </c>
      <c r="T5158">
        <v>0</v>
      </c>
      <c r="V5158" t="s">
        <v>103</v>
      </c>
    </row>
    <row r="5159" spans="1:22" x14ac:dyDescent="0.2">
      <c r="A5159" s="1">
        <v>33482</v>
      </c>
      <c r="B5159">
        <v>1991</v>
      </c>
      <c r="C5159">
        <f>_xlfn.MAXIFS(Table1[ScheduleWeekWritten],Table1[ScheduleSeason],Table1[[#This Row],[ScheduleSeason]])</f>
        <v>17</v>
      </c>
      <c r="D5159">
        <v>1</v>
      </c>
      <c r="E5159" cm="1">
        <f t="array" ref="E5159">_xlfn.XLOOKUP(Table1[[#This Row],[ScheduleWeekWritten]],Table3[Game],100+Table3[Increase],Table1[[#This Row],[ScheduleWeekWritten]])</f>
        <v>1</v>
      </c>
      <c r="F5159" t="b">
        <v>0</v>
      </c>
      <c r="G5159" t="s">
        <v>140</v>
      </c>
      <c r="H5159">
        <v>7</v>
      </c>
      <c r="I5159">
        <v>16</v>
      </c>
      <c r="J5159" t="s">
        <v>115</v>
      </c>
      <c r="K5159" t="s">
        <v>72</v>
      </c>
      <c r="L5159" t="str">
        <f>_xlfn.XLOOKUP(Table1[[#This Row],[TeamFavoriteID]],Table2[team_id],Table2[team_name],_xlfn.XLOOKUP(Table1[[#This Row],[TeamFavoriteID]],Table2[team_id_pfr],Table2[team_name],"Even"))</f>
        <v>Baltimore Colts</v>
      </c>
      <c r="M5159">
        <v>-9</v>
      </c>
      <c r="N5159">
        <f>IF(Table1[[#This Row],[TeamFavorite]]=Table1[[#This Row],[TeamHome]],Table1[[#This Row],[ScoreAway]]-Table1[[#This Row],[ScoreHome]],Table1[[#This Row],[ScoreHome]]-Table1[[#This Row],[ScoreAway]])</f>
        <v>-9</v>
      </c>
      <c r="O5159">
        <f>IF(Table1[[#This Row],[SpreadActual]]&lt;Table1[[#This Row],[SpreadFavorite]],1,0)</f>
        <v>0</v>
      </c>
      <c r="P5159">
        <v>37</v>
      </c>
      <c r="Q5159" t="s">
        <v>141</v>
      </c>
      <c r="R5159" t="b">
        <v>0</v>
      </c>
      <c r="S5159">
        <v>72</v>
      </c>
      <c r="T5159">
        <v>0</v>
      </c>
      <c r="V5159" t="s">
        <v>103</v>
      </c>
    </row>
    <row r="5160" spans="1:22" x14ac:dyDescent="0.2">
      <c r="A5160" s="1">
        <v>33482</v>
      </c>
      <c r="B5160">
        <v>1991</v>
      </c>
      <c r="C5160">
        <f>_xlfn.MAXIFS(Table1[ScheduleWeekWritten],Table1[ScheduleSeason],Table1[[#This Row],[ScheduleSeason]])</f>
        <v>17</v>
      </c>
      <c r="D5160">
        <v>1</v>
      </c>
      <c r="E5160" cm="1">
        <f t="array" ref="E5160">_xlfn.XLOOKUP(Table1[[#This Row],[ScheduleWeekWritten]],Table3[Game],100+Table3[Increase],Table1[[#This Row],[ScheduleWeekWritten]])</f>
        <v>1</v>
      </c>
      <c r="F5160" t="b">
        <v>0</v>
      </c>
      <c r="G5160" t="s">
        <v>42</v>
      </c>
      <c r="H5160">
        <v>14</v>
      </c>
      <c r="I5160">
        <v>3</v>
      </c>
      <c r="J5160" t="s">
        <v>38</v>
      </c>
      <c r="K5160" t="s">
        <v>75</v>
      </c>
      <c r="L5160" t="str">
        <f>_xlfn.XLOOKUP(Table1[[#This Row],[TeamFavoriteID]],Table2[team_id],Table2[team_name],_xlfn.XLOOKUP(Table1[[#This Row],[TeamFavoriteID]],Table2[team_id_pfr],Table2[team_name],"Even"))</f>
        <v>Kansas City Chiefs</v>
      </c>
      <c r="M5160">
        <v>-7</v>
      </c>
      <c r="N5160">
        <f>IF(Table1[[#This Row],[TeamFavorite]]=Table1[[#This Row],[TeamHome]],Table1[[#This Row],[ScoreAway]]-Table1[[#This Row],[ScoreHome]],Table1[[#This Row],[ScoreHome]]-Table1[[#This Row],[ScoreAway]])</f>
        <v>-11</v>
      </c>
      <c r="O5160">
        <f>IF(Table1[[#This Row],[SpreadActual]]&lt;Table1[[#This Row],[SpreadFavorite]],1,0)</f>
        <v>1</v>
      </c>
      <c r="P5160">
        <v>42</v>
      </c>
      <c r="Q5160" t="s">
        <v>117</v>
      </c>
      <c r="R5160" t="b">
        <v>0</v>
      </c>
      <c r="S5160">
        <v>75</v>
      </c>
      <c r="T5160">
        <v>10</v>
      </c>
      <c r="U5160">
        <v>80</v>
      </c>
    </row>
    <row r="5161" spans="1:22" x14ac:dyDescent="0.2">
      <c r="A5161" s="1">
        <v>33482</v>
      </c>
      <c r="B5161">
        <v>1991</v>
      </c>
      <c r="C5161">
        <f>_xlfn.MAXIFS(Table1[ScheduleWeekWritten],Table1[ScheduleSeason],Table1[[#This Row],[ScheduleSeason]])</f>
        <v>17</v>
      </c>
      <c r="D5161">
        <v>1</v>
      </c>
      <c r="E5161" cm="1">
        <f t="array" ref="E5161">_xlfn.XLOOKUP(Table1[[#This Row],[ScheduleWeekWritten]],Table3[Game],100+Table3[Increase],Table1[[#This Row],[ScheduleWeekWritten]])</f>
        <v>1</v>
      </c>
      <c r="F5161" t="b">
        <v>0</v>
      </c>
      <c r="G5161" t="s">
        <v>39</v>
      </c>
      <c r="H5161">
        <v>14</v>
      </c>
      <c r="I5161">
        <v>24</v>
      </c>
      <c r="J5161" t="s">
        <v>145</v>
      </c>
      <c r="K5161" t="s">
        <v>40</v>
      </c>
      <c r="L5161" t="str">
        <f>_xlfn.XLOOKUP(Table1[[#This Row],[TeamFavoriteID]],Table2[team_id],Table2[team_name],_xlfn.XLOOKUP(Table1[[#This Row],[TeamFavoriteID]],Table2[team_id_pfr],Table2[team_name],"Even"))</f>
        <v>Los Angeles Rams</v>
      </c>
      <c r="M5161">
        <v>-7</v>
      </c>
      <c r="N5161">
        <f>IF(Table1[[#This Row],[TeamFavorite]]=Table1[[#This Row],[TeamHome]],Table1[[#This Row],[ScoreAway]]-Table1[[#This Row],[ScoreHome]],Table1[[#This Row],[ScoreHome]]-Table1[[#This Row],[ScoreAway]])</f>
        <v>10</v>
      </c>
      <c r="O5161">
        <f>IF(Table1[[#This Row],[SpreadActual]]&lt;Table1[[#This Row],[SpreadFavorite]],1,0)</f>
        <v>0</v>
      </c>
      <c r="P5161">
        <v>42</v>
      </c>
      <c r="Q5161" t="s">
        <v>135</v>
      </c>
      <c r="R5161" t="b">
        <v>0</v>
      </c>
      <c r="S5161">
        <v>66</v>
      </c>
      <c r="T5161">
        <v>9</v>
      </c>
      <c r="U5161">
        <v>77</v>
      </c>
    </row>
    <row r="5162" spans="1:22" x14ac:dyDescent="0.2">
      <c r="A5162" s="1">
        <v>33482</v>
      </c>
      <c r="B5162">
        <v>1991</v>
      </c>
      <c r="C5162">
        <f>_xlfn.MAXIFS(Table1[ScheduleWeekWritten],Table1[ScheduleSeason],Table1[[#This Row],[ScheduleSeason]])</f>
        <v>17</v>
      </c>
      <c r="D5162">
        <v>1</v>
      </c>
      <c r="E5162" cm="1">
        <f t="array" ref="E5162">_xlfn.XLOOKUP(Table1[[#This Row],[ScheduleWeekWritten]],Table3[Game],100+Table3[Increase],Table1[[#This Row],[ScheduleWeekWritten]])</f>
        <v>1</v>
      </c>
      <c r="F5162" t="b">
        <v>0</v>
      </c>
      <c r="G5162" t="s">
        <v>95</v>
      </c>
      <c r="H5162">
        <v>27</v>
      </c>
      <c r="I5162">
        <v>24</v>
      </c>
      <c r="J5162" t="s">
        <v>128</v>
      </c>
      <c r="K5162" t="s">
        <v>98</v>
      </c>
      <c r="L5162" t="str">
        <f>_xlfn.XLOOKUP(Table1[[#This Row],[TeamFavoriteID]],Table2[team_id],Table2[team_name],_xlfn.XLOOKUP(Table1[[#This Row],[TeamFavoriteID]],Table2[team_id_pfr],Table2[team_name],"Even"))</f>
        <v>New Orleans Saints</v>
      </c>
      <c r="M5162">
        <v>-4</v>
      </c>
      <c r="N5162">
        <f>IF(Table1[[#This Row],[TeamFavorite]]=Table1[[#This Row],[TeamHome]],Table1[[#This Row],[ScoreAway]]-Table1[[#This Row],[ScoreHome]],Table1[[#This Row],[ScoreHome]]-Table1[[#This Row],[ScoreAway]])</f>
        <v>-3</v>
      </c>
      <c r="O5162">
        <f>IF(Table1[[#This Row],[SpreadActual]]&lt;Table1[[#This Row],[SpreadFavorite]],1,0)</f>
        <v>0</v>
      </c>
      <c r="P5162">
        <v>35</v>
      </c>
      <c r="Q5162" t="s">
        <v>124</v>
      </c>
      <c r="R5162" t="b">
        <v>0</v>
      </c>
      <c r="S5162">
        <v>72</v>
      </c>
      <c r="T5162">
        <v>0</v>
      </c>
      <c r="V5162" t="s">
        <v>103</v>
      </c>
    </row>
    <row r="5163" spans="1:22" x14ac:dyDescent="0.2">
      <c r="A5163" s="1">
        <v>33482</v>
      </c>
      <c r="B5163">
        <v>1991</v>
      </c>
      <c r="C5163">
        <f>_xlfn.MAXIFS(Table1[ScheduleWeekWritten],Table1[ScheduleSeason],Table1[[#This Row],[ScheduleSeason]])</f>
        <v>17</v>
      </c>
      <c r="D5163">
        <v>1</v>
      </c>
      <c r="E5163" cm="1">
        <f t="array" ref="E5163">_xlfn.XLOOKUP(Table1[[#This Row],[ScheduleWeekWritten]],Table3[Game],100+Table3[Increase],Table1[[#This Row],[ScheduleWeekWritten]])</f>
        <v>1</v>
      </c>
      <c r="F5163" t="b">
        <v>0</v>
      </c>
      <c r="G5163" t="s">
        <v>31</v>
      </c>
      <c r="H5163">
        <v>16</v>
      </c>
      <c r="I5163">
        <v>13</v>
      </c>
      <c r="J5163" t="s">
        <v>127</v>
      </c>
      <c r="K5163" t="s">
        <v>32</v>
      </c>
      <c r="L5163" t="str">
        <f>_xlfn.XLOOKUP(Table1[[#This Row],[TeamFavoriteID]],Table2[team_id],Table2[team_name],_xlfn.XLOOKUP(Table1[[#This Row],[TeamFavoriteID]],Table2[team_id_pfr],Table2[team_name],"Even"))</f>
        <v>New York Jets</v>
      </c>
      <c r="M5163">
        <v>-2.5</v>
      </c>
      <c r="N5163">
        <f>IF(Table1[[#This Row],[TeamFavorite]]=Table1[[#This Row],[TeamHome]],Table1[[#This Row],[ScoreAway]]-Table1[[#This Row],[ScoreHome]],Table1[[#This Row],[ScoreHome]]-Table1[[#This Row],[ScoreAway]])</f>
        <v>-3</v>
      </c>
      <c r="O5163">
        <f>IF(Table1[[#This Row],[SpreadActual]]&lt;Table1[[#This Row],[SpreadFavorite]],1,0)</f>
        <v>1</v>
      </c>
      <c r="P5163">
        <v>40</v>
      </c>
      <c r="Q5163" t="s">
        <v>126</v>
      </c>
      <c r="R5163" t="b">
        <v>0</v>
      </c>
      <c r="S5163">
        <v>66</v>
      </c>
      <c r="T5163">
        <v>18</v>
      </c>
      <c r="U5163">
        <v>47</v>
      </c>
    </row>
    <row r="5164" spans="1:22" x14ac:dyDescent="0.2">
      <c r="A5164" s="1">
        <v>33482</v>
      </c>
      <c r="B5164">
        <v>1991</v>
      </c>
      <c r="C5164">
        <f>_xlfn.MAXIFS(Table1[ScheduleWeekWritten],Table1[ScheduleSeason],Table1[[#This Row],[ScheduleSeason]])</f>
        <v>17</v>
      </c>
      <c r="D5164">
        <v>1</v>
      </c>
      <c r="E5164" cm="1">
        <f t="array" ref="E5164">_xlfn.XLOOKUP(Table1[[#This Row],[ScheduleWeekWritten]],Table3[Game],100+Table3[Increase],Table1[[#This Row],[ScheduleWeekWritten]])</f>
        <v>1</v>
      </c>
      <c r="F5164" t="b">
        <v>0</v>
      </c>
      <c r="G5164" t="s">
        <v>49</v>
      </c>
      <c r="H5164">
        <v>26</v>
      </c>
      <c r="I5164">
        <v>20</v>
      </c>
      <c r="J5164" t="s">
        <v>27</v>
      </c>
      <c r="K5164" t="s">
        <v>51</v>
      </c>
      <c r="L5164" t="str">
        <f>_xlfn.XLOOKUP(Table1[[#This Row],[TeamFavoriteID]],Table2[team_id],Table2[team_name],_xlfn.XLOOKUP(Table1[[#This Row],[TeamFavoriteID]],Table2[team_id_pfr],Table2[team_name],"Even"))</f>
        <v>Pittsburgh Steelers</v>
      </c>
      <c r="M5164">
        <v>-6</v>
      </c>
      <c r="N5164">
        <f>IF(Table1[[#This Row],[TeamFavorite]]=Table1[[#This Row],[TeamHome]],Table1[[#This Row],[ScoreAway]]-Table1[[#This Row],[ScoreHome]],Table1[[#This Row],[ScoreHome]]-Table1[[#This Row],[ScoreAway]])</f>
        <v>-6</v>
      </c>
      <c r="O5164">
        <f>IF(Table1[[#This Row],[SpreadActual]]&lt;Table1[[#This Row],[SpreadFavorite]],1,0)</f>
        <v>0</v>
      </c>
      <c r="P5164">
        <v>36</v>
      </c>
      <c r="Q5164" t="s">
        <v>113</v>
      </c>
      <c r="R5164" t="b">
        <v>0</v>
      </c>
      <c r="S5164">
        <v>68</v>
      </c>
      <c r="T5164">
        <v>13</v>
      </c>
      <c r="U5164">
        <v>46</v>
      </c>
    </row>
    <row r="5165" spans="1:22" x14ac:dyDescent="0.2">
      <c r="A5165" s="1">
        <v>33482</v>
      </c>
      <c r="B5165">
        <v>1991</v>
      </c>
      <c r="C5165">
        <f>_xlfn.MAXIFS(Table1[ScheduleWeekWritten],Table1[ScheduleSeason],Table1[[#This Row],[ScheduleSeason]])</f>
        <v>17</v>
      </c>
      <c r="D5165">
        <v>1</v>
      </c>
      <c r="E5165" cm="1">
        <f t="array" ref="E5165">_xlfn.XLOOKUP(Table1[[#This Row],[ScheduleWeekWritten]],Table3[Game],100+Table3[Increase],Table1[[#This Row],[ScheduleWeekWritten]])</f>
        <v>1</v>
      </c>
      <c r="F5165" t="b">
        <v>0</v>
      </c>
      <c r="G5165" t="s">
        <v>61</v>
      </c>
      <c r="H5165">
        <v>45</v>
      </c>
      <c r="I5165">
        <v>0</v>
      </c>
      <c r="J5165" t="s">
        <v>45</v>
      </c>
      <c r="K5165" t="s">
        <v>85</v>
      </c>
      <c r="L5165" t="str">
        <f>_xlfn.XLOOKUP(Table1[[#This Row],[TeamFavoriteID]],Table2[team_id],Table2[team_name],_xlfn.XLOOKUP(Table1[[#This Row],[TeamFavoriteID]],Table2[team_id_pfr],Table2[team_name],"Even"))</f>
        <v>Washington Commanders</v>
      </c>
      <c r="M5165">
        <v>-7.5</v>
      </c>
      <c r="N5165">
        <f>IF(Table1[[#This Row],[TeamFavorite]]=Table1[[#This Row],[TeamHome]],Table1[[#This Row],[ScoreAway]]-Table1[[#This Row],[ScoreHome]],Table1[[#This Row],[ScoreHome]]-Table1[[#This Row],[ScoreAway]])</f>
        <v>45</v>
      </c>
      <c r="O5165">
        <f>IF(Table1[[#This Row],[SpreadActual]]&lt;Table1[[#This Row],[SpreadFavorite]],1,0)</f>
        <v>0</v>
      </c>
      <c r="P5165">
        <v>44</v>
      </c>
      <c r="Q5165" t="s">
        <v>64</v>
      </c>
      <c r="R5165" t="b">
        <v>0</v>
      </c>
      <c r="S5165">
        <v>76</v>
      </c>
      <c r="T5165">
        <v>15</v>
      </c>
      <c r="U5165">
        <v>50</v>
      </c>
    </row>
    <row r="5166" spans="1:22" x14ac:dyDescent="0.2">
      <c r="A5166" s="1">
        <v>33483</v>
      </c>
      <c r="B5166">
        <v>1991</v>
      </c>
      <c r="C5166">
        <f>_xlfn.MAXIFS(Table1[ScheduleWeekWritten],Table1[ScheduleSeason],Table1[[#This Row],[ScheduleSeason]])</f>
        <v>17</v>
      </c>
      <c r="D5166">
        <v>1</v>
      </c>
      <c r="E5166" cm="1">
        <f t="array" ref="E5166">_xlfn.XLOOKUP(Table1[[#This Row],[ScheduleWeekWritten]],Table3[Game],100+Table3[Increase],Table1[[#This Row],[ScheduleWeekWritten]])</f>
        <v>1</v>
      </c>
      <c r="F5166" t="b">
        <v>0</v>
      </c>
      <c r="G5166" t="s">
        <v>50</v>
      </c>
      <c r="H5166">
        <v>16</v>
      </c>
      <c r="I5166">
        <v>14</v>
      </c>
      <c r="J5166" t="s">
        <v>53</v>
      </c>
      <c r="K5166" t="s">
        <v>90</v>
      </c>
      <c r="L5166" t="str">
        <f>_xlfn.XLOOKUP(Table1[[#This Row],[TeamFavoriteID]],Table2[team_id],Table2[team_name],_xlfn.XLOOKUP(Table1[[#This Row],[TeamFavoriteID]],Table2[team_id_pfr],Table2[team_name],"Even"))</f>
        <v>New York Giants</v>
      </c>
      <c r="M5166">
        <v>-1.5</v>
      </c>
      <c r="N5166">
        <f>IF(Table1[[#This Row],[TeamFavorite]]=Table1[[#This Row],[TeamHome]],Table1[[#This Row],[ScoreAway]]-Table1[[#This Row],[ScoreHome]],Table1[[#This Row],[ScoreHome]]-Table1[[#This Row],[ScoreAway]])</f>
        <v>-2</v>
      </c>
      <c r="O5166">
        <f>IF(Table1[[#This Row],[SpreadActual]]&lt;Table1[[#This Row],[SpreadFavorite]],1,0)</f>
        <v>1</v>
      </c>
      <c r="P5166">
        <v>37</v>
      </c>
      <c r="Q5166" t="s">
        <v>126</v>
      </c>
      <c r="R5166" t="b">
        <v>0</v>
      </c>
      <c r="S5166">
        <v>65</v>
      </c>
      <c r="T5166">
        <v>12</v>
      </c>
      <c r="U5166">
        <v>53</v>
      </c>
    </row>
    <row r="5167" spans="1:22" x14ac:dyDescent="0.2">
      <c r="A5167" s="1">
        <v>33489</v>
      </c>
      <c r="B5167">
        <v>1991</v>
      </c>
      <c r="C5167">
        <f>_xlfn.MAXIFS(Table1[ScheduleWeekWritten],Table1[ScheduleSeason],Table1[[#This Row],[ScheduleSeason]])</f>
        <v>17</v>
      </c>
      <c r="D5167">
        <v>2</v>
      </c>
      <c r="E5167" cm="1">
        <f t="array" ref="E5167">_xlfn.XLOOKUP(Table1[[#This Row],[ScheduleWeekWritten]],Table3[Game],100+Table3[Increase],Table1[[#This Row],[ScheduleWeekWritten]])</f>
        <v>2</v>
      </c>
      <c r="F5167" t="b">
        <v>0</v>
      </c>
      <c r="G5167" t="s">
        <v>38</v>
      </c>
      <c r="H5167">
        <v>19</v>
      </c>
      <c r="I5167">
        <v>20</v>
      </c>
      <c r="J5167" t="s">
        <v>54</v>
      </c>
      <c r="K5167" t="s">
        <v>109</v>
      </c>
      <c r="L5167" t="str">
        <f>_xlfn.XLOOKUP(Table1[[#This Row],[TeamFavoriteID]],Table2[team_id],Table2[team_name],_xlfn.XLOOKUP(Table1[[#This Row],[TeamFavoriteID]],Table2[team_id_pfr],Table2[team_name],"Even"))</f>
        <v>Atlanta Falcons</v>
      </c>
      <c r="M5167">
        <v>-1.5</v>
      </c>
      <c r="N5167">
        <f>IF(Table1[[#This Row],[TeamFavorite]]=Table1[[#This Row],[TeamHome]],Table1[[#This Row],[ScoreAway]]-Table1[[#This Row],[ScoreHome]],Table1[[#This Row],[ScoreHome]]-Table1[[#This Row],[ScoreAway]])</f>
        <v>1</v>
      </c>
      <c r="O5167">
        <f>IF(Table1[[#This Row],[SpreadActual]]&lt;Table1[[#This Row],[SpreadFavorite]],1,0)</f>
        <v>0</v>
      </c>
      <c r="P5167">
        <v>41</v>
      </c>
      <c r="Q5167" t="s">
        <v>41</v>
      </c>
      <c r="R5167" t="b">
        <v>0</v>
      </c>
      <c r="S5167">
        <v>78</v>
      </c>
      <c r="T5167">
        <v>10</v>
      </c>
      <c r="U5167">
        <v>76</v>
      </c>
    </row>
    <row r="5168" spans="1:22" x14ac:dyDescent="0.2">
      <c r="A5168" s="1">
        <v>33489</v>
      </c>
      <c r="B5168">
        <v>1991</v>
      </c>
      <c r="C5168">
        <f>_xlfn.MAXIFS(Table1[ScheduleWeekWritten],Table1[ScheduleSeason],Table1[[#This Row],[ScheduleSeason]])</f>
        <v>17</v>
      </c>
      <c r="D5168">
        <v>2</v>
      </c>
      <c r="E5168" cm="1">
        <f t="array" ref="E5168">_xlfn.XLOOKUP(Table1[[#This Row],[ScheduleWeekWritten]],Table3[Game],100+Table3[Increase],Table1[[#This Row],[ScheduleWeekWritten]])</f>
        <v>2</v>
      </c>
      <c r="F5168" t="b">
        <v>0</v>
      </c>
      <c r="G5168" t="s">
        <v>28</v>
      </c>
      <c r="H5168">
        <v>52</v>
      </c>
      <c r="I5168">
        <v>34</v>
      </c>
      <c r="J5168" t="s">
        <v>49</v>
      </c>
      <c r="K5168" t="s">
        <v>43</v>
      </c>
      <c r="L5168" t="str">
        <f>_xlfn.XLOOKUP(Table1[[#This Row],[TeamFavoriteID]],Table2[team_id],Table2[team_name],_xlfn.XLOOKUP(Table1[[#This Row],[TeamFavoriteID]],Table2[team_id_pfr],Table2[team_name],"Even"))</f>
        <v>Buffalo Bills</v>
      </c>
      <c r="M5168">
        <v>-7</v>
      </c>
      <c r="N5168">
        <f>IF(Table1[[#This Row],[TeamFavorite]]=Table1[[#This Row],[TeamHome]],Table1[[#This Row],[ScoreAway]]-Table1[[#This Row],[ScoreHome]],Table1[[#This Row],[ScoreHome]]-Table1[[#This Row],[ScoreAway]])</f>
        <v>-18</v>
      </c>
      <c r="O5168">
        <f>IF(Table1[[#This Row],[SpreadActual]]&lt;Table1[[#This Row],[SpreadFavorite]],1,0)</f>
        <v>1</v>
      </c>
      <c r="P5168">
        <v>42</v>
      </c>
      <c r="Q5168" t="s">
        <v>123</v>
      </c>
      <c r="R5168" t="b">
        <v>0</v>
      </c>
      <c r="S5168">
        <v>73</v>
      </c>
      <c r="T5168">
        <v>8</v>
      </c>
      <c r="U5168">
        <v>55</v>
      </c>
    </row>
    <row r="5169" spans="1:22" x14ac:dyDescent="0.2">
      <c r="A5169" s="1">
        <v>33489</v>
      </c>
      <c r="B5169">
        <v>1991</v>
      </c>
      <c r="C5169">
        <f>_xlfn.MAXIFS(Table1[ScheduleWeekWritten],Table1[ScheduleSeason],Table1[[#This Row],[ScheduleSeason]])</f>
        <v>17</v>
      </c>
      <c r="D5169">
        <v>2</v>
      </c>
      <c r="E5169" cm="1">
        <f t="array" ref="E5169">_xlfn.XLOOKUP(Table1[[#This Row],[ScheduleWeekWritten]],Table3[Game],100+Table3[Increase],Table1[[#This Row],[ScheduleWeekWritten]])</f>
        <v>2</v>
      </c>
      <c r="F5169" t="b">
        <v>0</v>
      </c>
      <c r="G5169" t="s">
        <v>101</v>
      </c>
      <c r="H5169">
        <v>7</v>
      </c>
      <c r="I5169">
        <v>30</v>
      </c>
      <c r="J5169" t="s">
        <v>23</v>
      </c>
      <c r="K5169" t="s">
        <v>104</v>
      </c>
      <c r="L5169" t="str">
        <f>_xlfn.XLOOKUP(Table1[[#This Row],[TeamFavoriteID]],Table2[team_id],Table2[team_name],_xlfn.XLOOKUP(Table1[[#This Row],[TeamFavoriteID]],Table2[team_id_pfr],Table2[team_name],"Even"))</f>
        <v>Cincinnati Bengals</v>
      </c>
      <c r="M5169">
        <v>-2.5</v>
      </c>
      <c r="N5169">
        <f>IF(Table1[[#This Row],[TeamFavorite]]=Table1[[#This Row],[TeamHome]],Table1[[#This Row],[ScoreAway]]-Table1[[#This Row],[ScoreHome]],Table1[[#This Row],[ScoreHome]]-Table1[[#This Row],[ScoreAway]])</f>
        <v>23</v>
      </c>
      <c r="O5169">
        <f>IF(Table1[[#This Row],[SpreadActual]]&lt;Table1[[#This Row],[SpreadFavorite]],1,0)</f>
        <v>0</v>
      </c>
      <c r="P5169">
        <v>51</v>
      </c>
      <c r="Q5169" t="s">
        <v>111</v>
      </c>
      <c r="R5169" t="b">
        <v>0</v>
      </c>
      <c r="S5169">
        <v>73</v>
      </c>
      <c r="T5169">
        <v>8</v>
      </c>
      <c r="U5169">
        <v>61</v>
      </c>
    </row>
    <row r="5170" spans="1:22" x14ac:dyDescent="0.2">
      <c r="A5170" s="1">
        <v>33489</v>
      </c>
      <c r="B5170">
        <v>1991</v>
      </c>
      <c r="C5170">
        <f>_xlfn.MAXIFS(Table1[ScheduleWeekWritten],Table1[ScheduleSeason],Table1[[#This Row],[ScheduleSeason]])</f>
        <v>17</v>
      </c>
      <c r="D5170">
        <v>2</v>
      </c>
      <c r="E5170" cm="1">
        <f t="array" ref="E5170">_xlfn.XLOOKUP(Table1[[#This Row],[ScheduleWeekWritten]],Table3[Game],100+Table3[Increase],Table1[[#This Row],[ScheduleWeekWritten]])</f>
        <v>2</v>
      </c>
      <c r="F5170" t="b">
        <v>0</v>
      </c>
      <c r="G5170" t="s">
        <v>45</v>
      </c>
      <c r="H5170">
        <v>23</v>
      </c>
      <c r="I5170">
        <v>14</v>
      </c>
      <c r="J5170" t="s">
        <v>33</v>
      </c>
      <c r="K5170" t="s">
        <v>79</v>
      </c>
      <c r="L5170" t="str">
        <f>_xlfn.XLOOKUP(Table1[[#This Row],[TeamFavoriteID]],Table2[team_id],Table2[team_name],_xlfn.XLOOKUP(Table1[[#This Row],[TeamFavoriteID]],Table2[team_id_pfr],Table2[team_name],"Even"))</f>
        <v>Detroit Lions</v>
      </c>
      <c r="M5170">
        <v>-2</v>
      </c>
      <c r="N5170">
        <f>IF(Table1[[#This Row],[TeamFavorite]]=Table1[[#This Row],[TeamHome]],Table1[[#This Row],[ScoreAway]]-Table1[[#This Row],[ScoreHome]],Table1[[#This Row],[ScoreHome]]-Table1[[#This Row],[ScoreAway]])</f>
        <v>-9</v>
      </c>
      <c r="O5170">
        <f>IF(Table1[[#This Row],[SpreadActual]]&lt;Table1[[#This Row],[SpreadFavorite]],1,0)</f>
        <v>1</v>
      </c>
      <c r="P5170">
        <v>44</v>
      </c>
      <c r="Q5170" t="s">
        <v>125</v>
      </c>
      <c r="R5170" t="b">
        <v>0</v>
      </c>
      <c r="S5170">
        <v>72</v>
      </c>
      <c r="T5170">
        <v>0</v>
      </c>
      <c r="V5170" t="s">
        <v>103</v>
      </c>
    </row>
    <row r="5171" spans="1:22" x14ac:dyDescent="0.2">
      <c r="A5171" s="1">
        <v>33489</v>
      </c>
      <c r="B5171">
        <v>1991</v>
      </c>
      <c r="C5171">
        <f>_xlfn.MAXIFS(Table1[ScheduleWeekWritten],Table1[ScheduleSeason],Table1[[#This Row],[ScheduleSeason]])</f>
        <v>17</v>
      </c>
      <c r="D5171">
        <v>2</v>
      </c>
      <c r="E5171" cm="1">
        <f t="array" ref="E5171">_xlfn.XLOOKUP(Table1[[#This Row],[ScheduleWeekWritten]],Table3[Game],100+Table3[Increase],Table1[[#This Row],[ScheduleWeekWritten]])</f>
        <v>2</v>
      </c>
      <c r="F5171" t="b">
        <v>0</v>
      </c>
      <c r="G5171" t="s">
        <v>42</v>
      </c>
      <c r="H5171">
        <v>10</v>
      </c>
      <c r="I5171">
        <v>17</v>
      </c>
      <c r="J5171" t="s">
        <v>95</v>
      </c>
      <c r="K5171" t="s">
        <v>75</v>
      </c>
      <c r="L5171" t="str">
        <f>_xlfn.XLOOKUP(Table1[[#This Row],[TeamFavoriteID]],Table2[team_id],Table2[team_name],_xlfn.XLOOKUP(Table1[[#This Row],[TeamFavoriteID]],Table2[team_id_pfr],Table2[team_name],"Even"))</f>
        <v>Kansas City Chiefs</v>
      </c>
      <c r="M5171">
        <v>-6.5</v>
      </c>
      <c r="N5171">
        <f>IF(Table1[[#This Row],[TeamFavorite]]=Table1[[#This Row],[TeamHome]],Table1[[#This Row],[ScoreAway]]-Table1[[#This Row],[ScoreHome]],Table1[[#This Row],[ScoreHome]]-Table1[[#This Row],[ScoreAway]])</f>
        <v>7</v>
      </c>
      <c r="O5171">
        <f>IF(Table1[[#This Row],[SpreadActual]]&lt;Table1[[#This Row],[SpreadFavorite]],1,0)</f>
        <v>0</v>
      </c>
      <c r="P5171">
        <v>36</v>
      </c>
      <c r="Q5171" t="s">
        <v>117</v>
      </c>
      <c r="R5171" t="b">
        <v>0</v>
      </c>
      <c r="S5171">
        <v>77</v>
      </c>
      <c r="T5171">
        <v>17</v>
      </c>
      <c r="U5171">
        <v>83</v>
      </c>
    </row>
    <row r="5172" spans="1:22" x14ac:dyDescent="0.2">
      <c r="A5172" s="1">
        <v>33489</v>
      </c>
      <c r="B5172">
        <v>1991</v>
      </c>
      <c r="C5172">
        <f>_xlfn.MAXIFS(Table1[ScheduleWeekWritten],Table1[ScheduleSeason],Table1[[#This Row],[ScheduleSeason]])</f>
        <v>17</v>
      </c>
      <c r="D5172">
        <v>2</v>
      </c>
      <c r="E5172" cm="1">
        <f t="array" ref="E5172">_xlfn.XLOOKUP(Table1[[#This Row],[ScheduleWeekWritten]],Table3[Game],100+Table3[Increase],Table1[[#This Row],[ScheduleWeekWritten]])</f>
        <v>2</v>
      </c>
      <c r="F5172" t="b">
        <v>0</v>
      </c>
      <c r="G5172" t="s">
        <v>138</v>
      </c>
      <c r="H5172">
        <v>16</v>
      </c>
      <c r="I5172">
        <v>13</v>
      </c>
      <c r="J5172" t="s">
        <v>24</v>
      </c>
      <c r="K5172" t="s">
        <v>21</v>
      </c>
      <c r="L5172" t="str">
        <f>_xlfn.XLOOKUP(Table1[[#This Row],[TeamFavoriteID]],Table2[team_id],Table2[team_name],_xlfn.XLOOKUP(Table1[[#This Row],[TeamFavoriteID]],Table2[team_id_pfr],Table2[team_name],"Even"))</f>
        <v>Las Vegas Raiders</v>
      </c>
      <c r="M5172">
        <v>-4</v>
      </c>
      <c r="N5172">
        <f>IF(Table1[[#This Row],[TeamFavorite]]=Table1[[#This Row],[TeamHome]],Table1[[#This Row],[ScoreAway]]-Table1[[#This Row],[ScoreHome]],Table1[[#This Row],[ScoreHome]]-Table1[[#This Row],[ScoreAway]])</f>
        <v>3</v>
      </c>
      <c r="O5172">
        <f>IF(Table1[[#This Row],[SpreadActual]]&lt;Table1[[#This Row],[SpreadFavorite]],1,0)</f>
        <v>0</v>
      </c>
      <c r="P5172">
        <v>40</v>
      </c>
      <c r="Q5172" t="s">
        <v>65</v>
      </c>
      <c r="R5172" t="b">
        <v>0</v>
      </c>
      <c r="S5172">
        <v>65</v>
      </c>
      <c r="T5172">
        <v>9</v>
      </c>
      <c r="U5172">
        <v>78</v>
      </c>
    </row>
    <row r="5173" spans="1:22" x14ac:dyDescent="0.2">
      <c r="A5173" s="1">
        <v>33489</v>
      </c>
      <c r="B5173">
        <v>1991</v>
      </c>
      <c r="C5173">
        <f>_xlfn.MAXIFS(Table1[ScheduleWeekWritten],Table1[ScheduleSeason],Table1[[#This Row],[ScheduleSeason]])</f>
        <v>17</v>
      </c>
      <c r="D5173">
        <v>2</v>
      </c>
      <c r="E5173" cm="1">
        <f t="array" ref="E5173">_xlfn.XLOOKUP(Table1[[#This Row],[ScheduleWeekWritten]],Table3[Game],100+Table3[Increase],Table1[[#This Row],[ScheduleWeekWritten]])</f>
        <v>2</v>
      </c>
      <c r="F5173" t="b">
        <v>0</v>
      </c>
      <c r="G5173" t="s">
        <v>19</v>
      </c>
      <c r="H5173">
        <v>17</v>
      </c>
      <c r="I5173">
        <v>6</v>
      </c>
      <c r="J5173" t="s">
        <v>140</v>
      </c>
      <c r="K5173" t="s">
        <v>91</v>
      </c>
      <c r="L5173" t="str">
        <f>_xlfn.XLOOKUP(Table1[[#This Row],[TeamFavoriteID]],Table2[team_id],Table2[team_name],_xlfn.XLOOKUP(Table1[[#This Row],[TeamFavoriteID]],Table2[team_id_pfr],Table2[team_name],"Even"))</f>
        <v>Miami Dolphins</v>
      </c>
      <c r="M5173">
        <v>-8</v>
      </c>
      <c r="N5173">
        <f>IF(Table1[[#This Row],[TeamFavorite]]=Table1[[#This Row],[TeamHome]],Table1[[#This Row],[ScoreAway]]-Table1[[#This Row],[ScoreHome]],Table1[[#This Row],[ScoreHome]]-Table1[[#This Row],[ScoreAway]])</f>
        <v>-11</v>
      </c>
      <c r="O5173">
        <f>IF(Table1[[#This Row],[SpreadActual]]&lt;Table1[[#This Row],[SpreadFavorite]],1,0)</f>
        <v>1</v>
      </c>
      <c r="P5173">
        <v>42</v>
      </c>
      <c r="Q5173" t="s">
        <v>143</v>
      </c>
      <c r="R5173" t="b">
        <v>0</v>
      </c>
      <c r="S5173">
        <v>82</v>
      </c>
      <c r="T5173">
        <v>8</v>
      </c>
      <c r="U5173">
        <v>77</v>
      </c>
    </row>
    <row r="5174" spans="1:22" x14ac:dyDescent="0.2">
      <c r="A5174" s="1">
        <v>33489</v>
      </c>
      <c r="B5174">
        <v>1991</v>
      </c>
      <c r="C5174">
        <f>_xlfn.MAXIFS(Table1[ScheduleWeekWritten],Table1[ScheduleSeason],Table1[[#This Row],[ScheduleSeason]])</f>
        <v>17</v>
      </c>
      <c r="D5174">
        <v>2</v>
      </c>
      <c r="E5174" cm="1">
        <f t="array" ref="E5174">_xlfn.XLOOKUP(Table1[[#This Row],[ScheduleWeekWritten]],Table3[Game],100+Table3[Increase],Table1[[#This Row],[ScheduleWeekWritten]])</f>
        <v>2</v>
      </c>
      <c r="F5174" t="b">
        <v>0</v>
      </c>
      <c r="G5174" t="s">
        <v>115</v>
      </c>
      <c r="H5174">
        <v>0</v>
      </c>
      <c r="I5174">
        <v>20</v>
      </c>
      <c r="J5174" t="s">
        <v>62</v>
      </c>
      <c r="K5174" t="s">
        <v>63</v>
      </c>
      <c r="L5174" t="str">
        <f>_xlfn.XLOOKUP(Table1[[#This Row],[TeamFavoriteID]],Table2[team_id],Table2[team_name],_xlfn.XLOOKUP(Table1[[#This Row],[TeamFavoriteID]],Table2[team_id_pfr],Table2[team_name],"Even"))</f>
        <v>Cleveland Browns</v>
      </c>
      <c r="M5174">
        <v>-1</v>
      </c>
      <c r="N5174">
        <f>IF(Table1[[#This Row],[TeamFavorite]]=Table1[[#This Row],[TeamHome]],Table1[[#This Row],[ScoreAway]]-Table1[[#This Row],[ScoreHome]],Table1[[#This Row],[ScoreHome]]-Table1[[#This Row],[ScoreAway]])</f>
        <v>-20</v>
      </c>
      <c r="O5174">
        <f>IF(Table1[[#This Row],[SpreadActual]]&lt;Table1[[#This Row],[SpreadFavorite]],1,0)</f>
        <v>1</v>
      </c>
      <c r="P5174">
        <v>36</v>
      </c>
      <c r="Q5174" t="s">
        <v>116</v>
      </c>
      <c r="R5174" t="b">
        <v>0</v>
      </c>
      <c r="S5174">
        <v>70</v>
      </c>
      <c r="T5174">
        <v>10</v>
      </c>
      <c r="U5174">
        <v>62</v>
      </c>
    </row>
    <row r="5175" spans="1:22" x14ac:dyDescent="0.2">
      <c r="A5175" s="1">
        <v>33489</v>
      </c>
      <c r="B5175">
        <v>1991</v>
      </c>
      <c r="C5175">
        <f>_xlfn.MAXIFS(Table1[ScheduleWeekWritten],Table1[ScheduleSeason],Table1[[#This Row],[ScheduleSeason]])</f>
        <v>17</v>
      </c>
      <c r="D5175">
        <v>2</v>
      </c>
      <c r="E5175" cm="1">
        <f t="array" ref="E5175">_xlfn.XLOOKUP(Table1[[#This Row],[ScheduleWeekWritten]],Table3[Game],100+Table3[Increase],Table1[[#This Row],[ScheduleWeekWritten]])</f>
        <v>2</v>
      </c>
      <c r="F5175" t="b">
        <v>0</v>
      </c>
      <c r="G5175" t="s">
        <v>50</v>
      </c>
      <c r="H5175">
        <v>13</v>
      </c>
      <c r="I5175">
        <v>19</v>
      </c>
      <c r="J5175" t="s">
        <v>39</v>
      </c>
      <c r="K5175" t="s">
        <v>90</v>
      </c>
      <c r="L5175" t="str">
        <f>_xlfn.XLOOKUP(Table1[[#This Row],[TeamFavoriteID]],Table2[team_id],Table2[team_name],_xlfn.XLOOKUP(Table1[[#This Row],[TeamFavoriteID]],Table2[team_id_pfr],Table2[team_name],"Even"))</f>
        <v>New York Giants</v>
      </c>
      <c r="M5175">
        <v>-7</v>
      </c>
      <c r="N5175">
        <f>IF(Table1[[#This Row],[TeamFavorite]]=Table1[[#This Row],[TeamHome]],Table1[[#This Row],[ScoreAway]]-Table1[[#This Row],[ScoreHome]],Table1[[#This Row],[ScoreHome]]-Table1[[#This Row],[ScoreAway]])</f>
        <v>6</v>
      </c>
      <c r="O5175">
        <f>IF(Table1[[#This Row],[SpreadActual]]&lt;Table1[[#This Row],[SpreadFavorite]],1,0)</f>
        <v>0</v>
      </c>
      <c r="P5175">
        <v>38</v>
      </c>
      <c r="Q5175" t="s">
        <v>126</v>
      </c>
      <c r="R5175" t="b">
        <v>0</v>
      </c>
      <c r="S5175">
        <v>78</v>
      </c>
      <c r="T5175">
        <v>8</v>
      </c>
      <c r="U5175">
        <v>52</v>
      </c>
    </row>
    <row r="5176" spans="1:22" x14ac:dyDescent="0.2">
      <c r="A5176" s="1">
        <v>33489</v>
      </c>
      <c r="B5176">
        <v>1991</v>
      </c>
      <c r="C5176">
        <f>_xlfn.MAXIFS(Table1[ScheduleWeekWritten],Table1[ScheduleSeason],Table1[[#This Row],[ScheduleSeason]])</f>
        <v>17</v>
      </c>
      <c r="D5176">
        <v>2</v>
      </c>
      <c r="E5176" cm="1">
        <f t="array" ref="E5176">_xlfn.XLOOKUP(Table1[[#This Row],[ScheduleWeekWritten]],Table3[Game],100+Table3[Increase],Table1[[#This Row],[ScheduleWeekWritten]])</f>
        <v>2</v>
      </c>
      <c r="F5176" t="b">
        <v>0</v>
      </c>
      <c r="G5176" t="s">
        <v>58</v>
      </c>
      <c r="H5176">
        <v>10</v>
      </c>
      <c r="I5176">
        <v>26</v>
      </c>
      <c r="J5176" t="s">
        <v>145</v>
      </c>
      <c r="K5176" t="s">
        <v>77</v>
      </c>
      <c r="L5176" t="str">
        <f>_xlfn.XLOOKUP(Table1[[#This Row],[TeamFavoriteID]],Table2[team_id],Table2[team_name],_xlfn.XLOOKUP(Table1[[#This Row],[TeamFavoriteID]],Table2[team_id_pfr],Table2[team_name],"Even"))</f>
        <v>Philadelphia Eagles</v>
      </c>
      <c r="M5176">
        <v>-6.5</v>
      </c>
      <c r="N5176">
        <f>IF(Table1[[#This Row],[TeamFavorite]]=Table1[[#This Row],[TeamHome]],Table1[[#This Row],[ScoreAway]]-Table1[[#This Row],[ScoreHome]],Table1[[#This Row],[ScoreHome]]-Table1[[#This Row],[ScoreAway]])</f>
        <v>16</v>
      </c>
      <c r="O5176">
        <f>IF(Table1[[#This Row],[SpreadActual]]&lt;Table1[[#This Row],[SpreadFavorite]],1,0)</f>
        <v>0</v>
      </c>
      <c r="P5176">
        <v>36.5</v>
      </c>
      <c r="Q5176" t="s">
        <v>112</v>
      </c>
      <c r="R5176" t="b">
        <v>0</v>
      </c>
      <c r="S5176">
        <v>76</v>
      </c>
      <c r="T5176">
        <v>8</v>
      </c>
      <c r="U5176">
        <v>56</v>
      </c>
    </row>
    <row r="5177" spans="1:22" x14ac:dyDescent="0.2">
      <c r="A5177" s="1">
        <v>33489</v>
      </c>
      <c r="B5177">
        <v>1991</v>
      </c>
      <c r="C5177">
        <f>_xlfn.MAXIFS(Table1[ScheduleWeekWritten],Table1[ScheduleSeason],Table1[[#This Row],[ScheduleSeason]])</f>
        <v>17</v>
      </c>
      <c r="D5177">
        <v>2</v>
      </c>
      <c r="E5177" cm="1">
        <f t="array" ref="E5177">_xlfn.XLOOKUP(Table1[[#This Row],[ScheduleWeekWritten]],Table3[Game],100+Table3[Increase],Table1[[#This Row],[ScheduleWeekWritten]])</f>
        <v>2</v>
      </c>
      <c r="F5177" t="b">
        <v>0</v>
      </c>
      <c r="G5177" t="s">
        <v>53</v>
      </c>
      <c r="H5177">
        <v>34</v>
      </c>
      <c r="I5177">
        <v>14</v>
      </c>
      <c r="J5177" t="s">
        <v>27</v>
      </c>
      <c r="K5177" t="s">
        <v>87</v>
      </c>
      <c r="L5177" t="str">
        <f>_xlfn.XLOOKUP(Table1[[#This Row],[TeamFavoriteID]],Table2[team_id],Table2[team_name],_xlfn.XLOOKUP(Table1[[#This Row],[TeamFavoriteID]],Table2[team_id_pfr],Table2[team_name],"Even"))</f>
        <v>San Francisco 49ers</v>
      </c>
      <c r="M5177">
        <v>-12</v>
      </c>
      <c r="N5177">
        <f>IF(Table1[[#This Row],[TeamFavorite]]=Table1[[#This Row],[TeamHome]],Table1[[#This Row],[ScoreAway]]-Table1[[#This Row],[ScoreHome]],Table1[[#This Row],[ScoreHome]]-Table1[[#This Row],[ScoreAway]])</f>
        <v>-20</v>
      </c>
      <c r="O5177">
        <f>IF(Table1[[#This Row],[SpreadActual]]&lt;Table1[[#This Row],[SpreadFavorite]],1,0)</f>
        <v>1</v>
      </c>
      <c r="P5177">
        <v>38</v>
      </c>
      <c r="Q5177" t="s">
        <v>118</v>
      </c>
      <c r="R5177" t="b">
        <v>0</v>
      </c>
      <c r="S5177">
        <v>62</v>
      </c>
      <c r="T5177">
        <v>12</v>
      </c>
      <c r="U5177">
        <v>75</v>
      </c>
    </row>
    <row r="5178" spans="1:22" x14ac:dyDescent="0.2">
      <c r="A5178" s="1">
        <v>33489</v>
      </c>
      <c r="B5178">
        <v>1991</v>
      </c>
      <c r="C5178">
        <f>_xlfn.MAXIFS(Table1[ScheduleWeekWritten],Table1[ScheduleSeason],Table1[[#This Row],[ScheduleSeason]])</f>
        <v>17</v>
      </c>
      <c r="D5178">
        <v>2</v>
      </c>
      <c r="E5178" cm="1">
        <f t="array" ref="E5178">_xlfn.XLOOKUP(Table1[[#This Row],[ScheduleWeekWritten]],Table3[Game],100+Table3[Increase],Table1[[#This Row],[ScheduleWeekWritten]])</f>
        <v>2</v>
      </c>
      <c r="F5178" t="b">
        <v>0</v>
      </c>
      <c r="G5178" t="s">
        <v>128</v>
      </c>
      <c r="H5178">
        <v>20</v>
      </c>
      <c r="I5178">
        <v>13</v>
      </c>
      <c r="J5178" t="s">
        <v>31</v>
      </c>
      <c r="K5178" t="s">
        <v>132</v>
      </c>
      <c r="L5178" t="str">
        <f>_xlfn.XLOOKUP(Table1[[#This Row],[TeamFavoriteID]],Table2[team_id],Table2[team_name],_xlfn.XLOOKUP(Table1[[#This Row],[TeamFavoriteID]],Table2[team_id_pfr],Table2[team_name],"Even"))</f>
        <v>Seattle Seahawks</v>
      </c>
      <c r="M5178">
        <v>-5</v>
      </c>
      <c r="N5178">
        <f>IF(Table1[[#This Row],[TeamFavorite]]=Table1[[#This Row],[TeamHome]],Table1[[#This Row],[ScoreAway]]-Table1[[#This Row],[ScoreHome]],Table1[[#This Row],[ScoreHome]]-Table1[[#This Row],[ScoreAway]])</f>
        <v>-7</v>
      </c>
      <c r="O5178">
        <f>IF(Table1[[#This Row],[SpreadActual]]&lt;Table1[[#This Row],[SpreadFavorite]],1,0)</f>
        <v>1</v>
      </c>
      <c r="P5178">
        <v>36</v>
      </c>
      <c r="Q5178" t="s">
        <v>129</v>
      </c>
      <c r="R5178" t="b">
        <v>0</v>
      </c>
      <c r="S5178">
        <v>72</v>
      </c>
      <c r="T5178">
        <v>0</v>
      </c>
      <c r="V5178" t="s">
        <v>103</v>
      </c>
    </row>
    <row r="5179" spans="1:22" x14ac:dyDescent="0.2">
      <c r="A5179" s="1">
        <v>33489</v>
      </c>
      <c r="B5179">
        <v>1991</v>
      </c>
      <c r="C5179">
        <f>_xlfn.MAXIFS(Table1[ScheduleWeekWritten],Table1[ScheduleSeason],Table1[[#This Row],[ScheduleSeason]])</f>
        <v>17</v>
      </c>
      <c r="D5179">
        <v>2</v>
      </c>
      <c r="E5179" cm="1">
        <f t="array" ref="E5179">_xlfn.XLOOKUP(Table1[[#This Row],[ScheduleWeekWritten]],Table3[Game],100+Table3[Increase],Table1[[#This Row],[ScheduleWeekWritten]])</f>
        <v>2</v>
      </c>
      <c r="F5179" t="b">
        <v>0</v>
      </c>
      <c r="G5179" t="s">
        <v>127</v>
      </c>
      <c r="H5179">
        <v>20</v>
      </c>
      <c r="I5179">
        <v>21</v>
      </c>
      <c r="J5179" t="s">
        <v>46</v>
      </c>
      <c r="K5179" t="s">
        <v>47</v>
      </c>
      <c r="L5179" t="str">
        <f>_xlfn.XLOOKUP(Table1[[#This Row],[TeamFavoriteID]],Table2[team_id],Table2[team_name],_xlfn.XLOOKUP(Table1[[#This Row],[TeamFavoriteID]],Table2[team_id_pfr],Table2[team_name],"Even"))</f>
        <v>Chicago Bears</v>
      </c>
      <c r="M5179">
        <v>-3.5</v>
      </c>
      <c r="N5179">
        <f>IF(Table1[[#This Row],[TeamFavorite]]=Table1[[#This Row],[TeamHome]],Table1[[#This Row],[ScoreAway]]-Table1[[#This Row],[ScoreHome]],Table1[[#This Row],[ScoreHome]]-Table1[[#This Row],[ScoreAway]])</f>
        <v>-1</v>
      </c>
      <c r="O5179">
        <f>IF(Table1[[#This Row],[SpreadActual]]&lt;Table1[[#This Row],[SpreadFavorite]],1,0)</f>
        <v>0</v>
      </c>
      <c r="P5179">
        <v>36</v>
      </c>
      <c r="Q5179" t="s">
        <v>130</v>
      </c>
      <c r="R5179" t="b">
        <v>0</v>
      </c>
      <c r="S5179">
        <v>80</v>
      </c>
      <c r="T5179">
        <v>12</v>
      </c>
      <c r="U5179">
        <v>82</v>
      </c>
    </row>
    <row r="5180" spans="1:22" x14ac:dyDescent="0.2">
      <c r="A5180" s="1">
        <v>33490</v>
      </c>
      <c r="B5180">
        <v>1991</v>
      </c>
      <c r="C5180">
        <f>_xlfn.MAXIFS(Table1[ScheduleWeekWritten],Table1[ScheduleSeason],Table1[[#This Row],[ScheduleSeason]])</f>
        <v>17</v>
      </c>
      <c r="D5180">
        <v>2</v>
      </c>
      <c r="E5180" cm="1">
        <f t="array" ref="E5180">_xlfn.XLOOKUP(Table1[[#This Row],[ScheduleWeekWritten]],Table3[Game],100+Table3[Increase],Table1[[#This Row],[ScheduleWeekWritten]])</f>
        <v>2</v>
      </c>
      <c r="F5180" t="b">
        <v>0</v>
      </c>
      <c r="G5180" t="s">
        <v>67</v>
      </c>
      <c r="H5180">
        <v>31</v>
      </c>
      <c r="I5180">
        <v>33</v>
      </c>
      <c r="J5180" t="s">
        <v>61</v>
      </c>
      <c r="K5180" t="s">
        <v>85</v>
      </c>
      <c r="L5180" t="str">
        <f>_xlfn.XLOOKUP(Table1[[#This Row],[TeamFavoriteID]],Table2[team_id],Table2[team_name],_xlfn.XLOOKUP(Table1[[#This Row],[TeamFavoriteID]],Table2[team_id_pfr],Table2[team_name],"Even"))</f>
        <v>Washington Commanders</v>
      </c>
      <c r="M5180">
        <v>-2</v>
      </c>
      <c r="N5180">
        <f>IF(Table1[[#This Row],[TeamFavorite]]=Table1[[#This Row],[TeamHome]],Table1[[#This Row],[ScoreAway]]-Table1[[#This Row],[ScoreHome]],Table1[[#This Row],[ScoreHome]]-Table1[[#This Row],[ScoreAway]])</f>
        <v>-2</v>
      </c>
      <c r="O5180">
        <f>IF(Table1[[#This Row],[SpreadActual]]&lt;Table1[[#This Row],[SpreadFavorite]],1,0)</f>
        <v>0</v>
      </c>
      <c r="P5180">
        <v>40</v>
      </c>
      <c r="Q5180" t="s">
        <v>119</v>
      </c>
      <c r="R5180" t="b">
        <v>0</v>
      </c>
      <c r="S5180">
        <v>81</v>
      </c>
      <c r="T5180">
        <v>11</v>
      </c>
      <c r="U5180">
        <v>68</v>
      </c>
    </row>
    <row r="5181" spans="1:22" x14ac:dyDescent="0.2">
      <c r="A5181" s="1">
        <v>33496</v>
      </c>
      <c r="B5181">
        <v>1991</v>
      </c>
      <c r="C5181">
        <f>_xlfn.MAXIFS(Table1[ScheduleWeekWritten],Table1[ScheduleSeason],Table1[[#This Row],[ScheduleSeason]])</f>
        <v>17</v>
      </c>
      <c r="D5181">
        <v>3</v>
      </c>
      <c r="E5181" cm="1">
        <f t="array" ref="E5181">_xlfn.XLOOKUP(Table1[[#This Row],[ScheduleWeekWritten]],Table3[Game],100+Table3[Increase],Table1[[#This Row],[ScheduleWeekWritten]])</f>
        <v>3</v>
      </c>
      <c r="F5181" t="b">
        <v>0</v>
      </c>
      <c r="G5181" t="s">
        <v>46</v>
      </c>
      <c r="H5181">
        <v>20</v>
      </c>
      <c r="I5181">
        <v>17</v>
      </c>
      <c r="J5181" t="s">
        <v>50</v>
      </c>
      <c r="K5181" t="s">
        <v>90</v>
      </c>
      <c r="L5181" t="str">
        <f>_xlfn.XLOOKUP(Table1[[#This Row],[TeamFavoriteID]],Table2[team_id],Table2[team_name],_xlfn.XLOOKUP(Table1[[#This Row],[TeamFavoriteID]],Table2[team_id_pfr],Table2[team_name],"Even"))</f>
        <v>New York Giants</v>
      </c>
      <c r="M5181">
        <v>-1.5</v>
      </c>
      <c r="N5181">
        <f>IF(Table1[[#This Row],[TeamFavorite]]=Table1[[#This Row],[TeamHome]],Table1[[#This Row],[ScoreAway]]-Table1[[#This Row],[ScoreHome]],Table1[[#This Row],[ScoreHome]]-Table1[[#This Row],[ScoreAway]])</f>
        <v>3</v>
      </c>
      <c r="O5181">
        <f>IF(Table1[[#This Row],[SpreadActual]]&lt;Table1[[#This Row],[SpreadFavorite]],1,0)</f>
        <v>0</v>
      </c>
      <c r="P5181">
        <v>34</v>
      </c>
      <c r="Q5181" t="s">
        <v>114</v>
      </c>
      <c r="R5181" t="b">
        <v>0</v>
      </c>
      <c r="S5181">
        <v>82</v>
      </c>
      <c r="T5181">
        <v>15</v>
      </c>
      <c r="U5181">
        <v>65</v>
      </c>
    </row>
    <row r="5182" spans="1:22" x14ac:dyDescent="0.2">
      <c r="A5182" s="1">
        <v>33496</v>
      </c>
      <c r="B5182">
        <v>1991</v>
      </c>
      <c r="C5182">
        <f>_xlfn.MAXIFS(Table1[ScheduleWeekWritten],Table1[ScheduleSeason],Table1[[#This Row],[ScheduleSeason]])</f>
        <v>17</v>
      </c>
      <c r="D5182">
        <v>3</v>
      </c>
      <c r="E5182" cm="1">
        <f t="array" ref="E5182">_xlfn.XLOOKUP(Table1[[#This Row],[ScheduleWeekWritten]],Table3[Game],100+Table3[Increase],Table1[[#This Row],[ScheduleWeekWritten]])</f>
        <v>3</v>
      </c>
      <c r="F5182" t="b">
        <v>0</v>
      </c>
      <c r="G5182" t="s">
        <v>62</v>
      </c>
      <c r="H5182">
        <v>14</v>
      </c>
      <c r="I5182">
        <v>13</v>
      </c>
      <c r="J5182" t="s">
        <v>101</v>
      </c>
      <c r="K5182" t="s">
        <v>104</v>
      </c>
      <c r="L5182" t="str">
        <f>_xlfn.XLOOKUP(Table1[[#This Row],[TeamFavoriteID]],Table2[team_id],Table2[team_name],_xlfn.XLOOKUP(Table1[[#This Row],[TeamFavoriteID]],Table2[team_id_pfr],Table2[team_name],"Even"))</f>
        <v>Cincinnati Bengals</v>
      </c>
      <c r="M5182">
        <v>-3.5</v>
      </c>
      <c r="N5182">
        <f>IF(Table1[[#This Row],[TeamFavorite]]=Table1[[#This Row],[TeamHome]],Table1[[#This Row],[ScoreAway]]-Table1[[#This Row],[ScoreHome]],Table1[[#This Row],[ScoreHome]]-Table1[[#This Row],[ScoreAway]])</f>
        <v>1</v>
      </c>
      <c r="O5182">
        <f>IF(Table1[[#This Row],[SpreadActual]]&lt;Table1[[#This Row],[SpreadFavorite]],1,0)</f>
        <v>0</v>
      </c>
      <c r="P5182">
        <v>40</v>
      </c>
      <c r="Q5182" t="s">
        <v>66</v>
      </c>
      <c r="R5182" t="b">
        <v>0</v>
      </c>
      <c r="S5182">
        <v>81</v>
      </c>
      <c r="T5182">
        <v>14</v>
      </c>
      <c r="U5182">
        <v>64</v>
      </c>
    </row>
    <row r="5183" spans="1:22" x14ac:dyDescent="0.2">
      <c r="A5183" s="1">
        <v>33496</v>
      </c>
      <c r="B5183">
        <v>1991</v>
      </c>
      <c r="C5183">
        <f>_xlfn.MAXIFS(Table1[ScheduleWeekWritten],Table1[ScheduleSeason],Table1[[#This Row],[ScheduleSeason]])</f>
        <v>17</v>
      </c>
      <c r="D5183">
        <v>3</v>
      </c>
      <c r="E5183" cm="1">
        <f t="array" ref="E5183">_xlfn.XLOOKUP(Table1[[#This Row],[ScheduleWeekWritten]],Table3[Game],100+Table3[Increase],Table1[[#This Row],[ScheduleWeekWritten]])</f>
        <v>3</v>
      </c>
      <c r="F5183" t="b">
        <v>0</v>
      </c>
      <c r="G5183" t="s">
        <v>67</v>
      </c>
      <c r="H5183">
        <v>0</v>
      </c>
      <c r="I5183">
        <v>24</v>
      </c>
      <c r="J5183" t="s">
        <v>58</v>
      </c>
      <c r="K5183" t="s">
        <v>68</v>
      </c>
      <c r="L5183" t="str">
        <f>_xlfn.XLOOKUP(Table1[[#This Row],[TeamFavoriteID]],Table2[team_id],Table2[team_name],_xlfn.XLOOKUP(Table1[[#This Row],[TeamFavoriteID]],Table2[team_id_pfr],Table2[team_name],"Even"))</f>
        <v>Dallas Cowboys</v>
      </c>
      <c r="M5183">
        <v>-3.5</v>
      </c>
      <c r="N5183">
        <f>IF(Table1[[#This Row],[TeamFavorite]]=Table1[[#This Row],[TeamHome]],Table1[[#This Row],[ScoreAway]]-Table1[[#This Row],[ScoreHome]],Table1[[#This Row],[ScoreHome]]-Table1[[#This Row],[ScoreAway]])</f>
        <v>24</v>
      </c>
      <c r="O5183">
        <f>IF(Table1[[#This Row],[SpreadActual]]&lt;Table1[[#This Row],[SpreadFavorite]],1,0)</f>
        <v>0</v>
      </c>
      <c r="P5183">
        <v>38</v>
      </c>
      <c r="Q5183" t="s">
        <v>119</v>
      </c>
      <c r="R5183" t="b">
        <v>0</v>
      </c>
      <c r="S5183">
        <v>81</v>
      </c>
      <c r="T5183">
        <v>13</v>
      </c>
      <c r="U5183">
        <v>77</v>
      </c>
    </row>
    <row r="5184" spans="1:22" x14ac:dyDescent="0.2">
      <c r="A5184" s="1">
        <v>33496</v>
      </c>
      <c r="B5184">
        <v>1991</v>
      </c>
      <c r="C5184">
        <f>_xlfn.MAXIFS(Table1[ScheduleWeekWritten],Table1[ScheduleSeason],Table1[[#This Row],[ScheduleSeason]])</f>
        <v>17</v>
      </c>
      <c r="D5184">
        <v>3</v>
      </c>
      <c r="E5184" cm="1">
        <f t="array" ref="E5184">_xlfn.XLOOKUP(Table1[[#This Row],[ScheduleWeekWritten]],Table3[Game],100+Table3[Increase],Table1[[#This Row],[ScheduleWeekWritten]])</f>
        <v>3</v>
      </c>
      <c r="F5184" t="b">
        <v>0</v>
      </c>
      <c r="G5184" t="s">
        <v>24</v>
      </c>
      <c r="H5184">
        <v>16</v>
      </c>
      <c r="I5184">
        <v>10</v>
      </c>
      <c r="J5184" t="s">
        <v>128</v>
      </c>
      <c r="K5184" t="s">
        <v>88</v>
      </c>
      <c r="L5184" t="str">
        <f>_xlfn.XLOOKUP(Table1[[#This Row],[TeamFavoriteID]],Table2[team_id],Table2[team_name],_xlfn.XLOOKUP(Table1[[#This Row],[TeamFavoriteID]],Table2[team_id_pfr],Table2[team_name],"Even"))</f>
        <v>Denver Broncos</v>
      </c>
      <c r="M5184">
        <v>-6</v>
      </c>
      <c r="N5184">
        <f>IF(Table1[[#This Row],[TeamFavorite]]=Table1[[#This Row],[TeamHome]],Table1[[#This Row],[ScoreAway]]-Table1[[#This Row],[ScoreHome]],Table1[[#This Row],[ScoreHome]]-Table1[[#This Row],[ScoreAway]])</f>
        <v>-6</v>
      </c>
      <c r="O5184">
        <f>IF(Table1[[#This Row],[SpreadActual]]&lt;Table1[[#This Row],[SpreadFavorite]],1,0)</f>
        <v>0</v>
      </c>
      <c r="P5184">
        <v>38</v>
      </c>
      <c r="Q5184" t="s">
        <v>71</v>
      </c>
      <c r="R5184" t="b">
        <v>0</v>
      </c>
      <c r="S5184">
        <v>58</v>
      </c>
      <c r="T5184">
        <v>9</v>
      </c>
      <c r="U5184">
        <v>43</v>
      </c>
    </row>
    <row r="5185" spans="1:22" x14ac:dyDescent="0.2">
      <c r="A5185" s="1">
        <v>33496</v>
      </c>
      <c r="B5185">
        <v>1991</v>
      </c>
      <c r="C5185">
        <f>_xlfn.MAXIFS(Table1[ScheduleWeekWritten],Table1[ScheduleSeason],Table1[[#This Row],[ScheduleSeason]])</f>
        <v>17</v>
      </c>
      <c r="D5185">
        <v>3</v>
      </c>
      <c r="E5185" cm="1">
        <f t="array" ref="E5185">_xlfn.XLOOKUP(Table1[[#This Row],[ScheduleWeekWritten]],Table3[Game],100+Table3[Increase],Table1[[#This Row],[ScheduleWeekWritten]])</f>
        <v>3</v>
      </c>
      <c r="F5185" t="b">
        <v>0</v>
      </c>
      <c r="G5185" t="s">
        <v>45</v>
      </c>
      <c r="H5185">
        <v>17</v>
      </c>
      <c r="I5185">
        <v>13</v>
      </c>
      <c r="J5185" t="s">
        <v>19</v>
      </c>
      <c r="K5185" t="s">
        <v>91</v>
      </c>
      <c r="L5185" t="str">
        <f>_xlfn.XLOOKUP(Table1[[#This Row],[TeamFavoriteID]],Table2[team_id],Table2[team_name],_xlfn.XLOOKUP(Table1[[#This Row],[TeamFavoriteID]],Table2[team_id_pfr],Table2[team_name],"Even"))</f>
        <v>Miami Dolphins</v>
      </c>
      <c r="M5185">
        <v>-3</v>
      </c>
      <c r="N5185">
        <f>IF(Table1[[#This Row],[TeamFavorite]]=Table1[[#This Row],[TeamHome]],Table1[[#This Row],[ScoreAway]]-Table1[[#This Row],[ScoreHome]],Table1[[#This Row],[ScoreHome]]-Table1[[#This Row],[ScoreAway]])</f>
        <v>4</v>
      </c>
      <c r="O5185">
        <f>IF(Table1[[#This Row],[SpreadActual]]&lt;Table1[[#This Row],[SpreadFavorite]],1,0)</f>
        <v>0</v>
      </c>
      <c r="P5185">
        <v>44</v>
      </c>
      <c r="Q5185" t="s">
        <v>125</v>
      </c>
      <c r="R5185" t="b">
        <v>0</v>
      </c>
      <c r="S5185">
        <v>72</v>
      </c>
      <c r="T5185">
        <v>0</v>
      </c>
      <c r="V5185" t="s">
        <v>103</v>
      </c>
    </row>
    <row r="5186" spans="1:22" x14ac:dyDescent="0.2">
      <c r="A5186" s="1">
        <v>33496</v>
      </c>
      <c r="B5186">
        <v>1991</v>
      </c>
      <c r="C5186">
        <f>_xlfn.MAXIFS(Table1[ScheduleWeekWritten],Table1[ScheduleSeason],Table1[[#This Row],[ScheduleSeason]])</f>
        <v>17</v>
      </c>
      <c r="D5186">
        <v>3</v>
      </c>
      <c r="E5186" cm="1">
        <f t="array" ref="E5186">_xlfn.XLOOKUP(Table1[[#This Row],[ScheduleWeekWritten]],Table3[Game],100+Table3[Increase],Table1[[#This Row],[ScheduleWeekWritten]])</f>
        <v>3</v>
      </c>
      <c r="F5186" t="b">
        <v>0</v>
      </c>
      <c r="G5186" t="s">
        <v>33</v>
      </c>
      <c r="H5186">
        <v>15</v>
      </c>
      <c r="I5186">
        <v>13</v>
      </c>
      <c r="J5186" t="s">
        <v>127</v>
      </c>
      <c r="K5186" t="s">
        <v>35</v>
      </c>
      <c r="L5186" t="str">
        <f>_xlfn.XLOOKUP(Table1[[#This Row],[TeamFavoriteID]],Table2[team_id],Table2[team_name],_xlfn.XLOOKUP(Table1[[#This Row],[TeamFavoriteID]],Table2[team_id_pfr],Table2[team_name],"Even"))</f>
        <v>Green Bay Packers</v>
      </c>
      <c r="M5186">
        <v>-3.5</v>
      </c>
      <c r="N5186">
        <f>IF(Table1[[#This Row],[TeamFavorite]]=Table1[[#This Row],[TeamHome]],Table1[[#This Row],[ScoreAway]]-Table1[[#This Row],[ScoreHome]],Table1[[#This Row],[ScoreHome]]-Table1[[#This Row],[ScoreAway]])</f>
        <v>-2</v>
      </c>
      <c r="O5186">
        <f>IF(Table1[[#This Row],[SpreadActual]]&lt;Table1[[#This Row],[SpreadFavorite]],1,0)</f>
        <v>0</v>
      </c>
      <c r="P5186">
        <v>38</v>
      </c>
      <c r="Q5186" t="s">
        <v>82</v>
      </c>
      <c r="R5186" t="b">
        <v>0</v>
      </c>
      <c r="S5186">
        <v>75</v>
      </c>
      <c r="T5186">
        <v>14</v>
      </c>
      <c r="U5186">
        <v>88</v>
      </c>
    </row>
    <row r="5187" spans="1:22" x14ac:dyDescent="0.2">
      <c r="A5187" s="1">
        <v>33496</v>
      </c>
      <c r="B5187">
        <v>1991</v>
      </c>
      <c r="C5187">
        <f>_xlfn.MAXIFS(Table1[ScheduleWeekWritten],Table1[ScheduleSeason],Table1[[#This Row],[ScheduleSeason]])</f>
        <v>17</v>
      </c>
      <c r="D5187">
        <v>3</v>
      </c>
      <c r="E5187" cm="1">
        <f t="array" ref="E5187">_xlfn.XLOOKUP(Table1[[#This Row],[ScheduleWeekWritten]],Table3[Game],100+Table3[Increase],Table1[[#This Row],[ScheduleWeekWritten]])</f>
        <v>3</v>
      </c>
      <c r="F5187" t="b">
        <v>0</v>
      </c>
      <c r="G5187" t="s">
        <v>138</v>
      </c>
      <c r="H5187">
        <v>16</v>
      </c>
      <c r="I5187">
        <v>0</v>
      </c>
      <c r="J5187" t="s">
        <v>140</v>
      </c>
      <c r="K5187" t="s">
        <v>21</v>
      </c>
      <c r="L5187" t="str">
        <f>_xlfn.XLOOKUP(Table1[[#This Row],[TeamFavoriteID]],Table2[team_id],Table2[team_name],_xlfn.XLOOKUP(Table1[[#This Row],[TeamFavoriteID]],Table2[team_id_pfr],Table2[team_name],"Even"))</f>
        <v>Las Vegas Raiders</v>
      </c>
      <c r="M5187">
        <v>-8.5</v>
      </c>
      <c r="N5187">
        <f>IF(Table1[[#This Row],[TeamFavorite]]=Table1[[#This Row],[TeamHome]],Table1[[#This Row],[ScoreAway]]-Table1[[#This Row],[ScoreHome]],Table1[[#This Row],[ScoreHome]]-Table1[[#This Row],[ScoreAway]])</f>
        <v>16</v>
      </c>
      <c r="O5187">
        <f>IF(Table1[[#This Row],[SpreadActual]]&lt;Table1[[#This Row],[SpreadFavorite]],1,0)</f>
        <v>0</v>
      </c>
      <c r="P5187">
        <v>36</v>
      </c>
      <c r="Q5187" t="s">
        <v>65</v>
      </c>
      <c r="R5187" t="b">
        <v>0</v>
      </c>
      <c r="S5187">
        <v>66</v>
      </c>
      <c r="T5187">
        <v>9</v>
      </c>
      <c r="U5187">
        <v>77</v>
      </c>
    </row>
    <row r="5188" spans="1:22" x14ac:dyDescent="0.2">
      <c r="A5188" s="1">
        <v>33496</v>
      </c>
      <c r="B5188">
        <v>1991</v>
      </c>
      <c r="C5188">
        <f>_xlfn.MAXIFS(Table1[ScheduleWeekWritten],Table1[ScheduleSeason],Table1[[#This Row],[ScheduleSeason]])</f>
        <v>17</v>
      </c>
      <c r="D5188">
        <v>3</v>
      </c>
      <c r="E5188" cm="1">
        <f t="array" ref="E5188">_xlfn.XLOOKUP(Table1[[#This Row],[ScheduleWeekWritten]],Table3[Game],100+Table3[Increase],Table1[[#This Row],[ScheduleWeekWritten]])</f>
        <v>3</v>
      </c>
      <c r="F5188" t="b">
        <v>0</v>
      </c>
      <c r="G5188" t="s">
        <v>54</v>
      </c>
      <c r="H5188">
        <v>17</v>
      </c>
      <c r="I5188">
        <v>14</v>
      </c>
      <c r="J5188" t="s">
        <v>53</v>
      </c>
      <c r="K5188" t="s">
        <v>87</v>
      </c>
      <c r="L5188" t="str">
        <f>_xlfn.XLOOKUP(Table1[[#This Row],[TeamFavoriteID]],Table2[team_id],Table2[team_name],_xlfn.XLOOKUP(Table1[[#This Row],[TeamFavoriteID]],Table2[team_id_pfr],Table2[team_name],"Even"))</f>
        <v>San Francisco 49ers</v>
      </c>
      <c r="M5188">
        <v>-3</v>
      </c>
      <c r="N5188">
        <f>IF(Table1[[#This Row],[TeamFavorite]]=Table1[[#This Row],[TeamHome]],Table1[[#This Row],[ScoreAway]]-Table1[[#This Row],[ScoreHome]],Table1[[#This Row],[ScoreHome]]-Table1[[#This Row],[ScoreAway]])</f>
        <v>3</v>
      </c>
      <c r="O5188">
        <f>IF(Table1[[#This Row],[SpreadActual]]&lt;Table1[[#This Row],[SpreadFavorite]],1,0)</f>
        <v>0</v>
      </c>
      <c r="P5188">
        <v>42</v>
      </c>
      <c r="Q5188" t="s">
        <v>137</v>
      </c>
      <c r="R5188" t="b">
        <v>0</v>
      </c>
      <c r="S5188">
        <v>72</v>
      </c>
      <c r="T5188">
        <v>0</v>
      </c>
      <c r="V5188" t="s">
        <v>103</v>
      </c>
    </row>
    <row r="5189" spans="1:22" x14ac:dyDescent="0.2">
      <c r="A5189" s="1">
        <v>33496</v>
      </c>
      <c r="B5189">
        <v>1991</v>
      </c>
      <c r="C5189">
        <f>_xlfn.MAXIFS(Table1[ScheduleWeekWritten],Table1[ScheduleSeason],Table1[[#This Row],[ScheduleSeason]])</f>
        <v>17</v>
      </c>
      <c r="D5189">
        <v>3</v>
      </c>
      <c r="E5189" cm="1">
        <f t="array" ref="E5189">_xlfn.XLOOKUP(Table1[[#This Row],[ScheduleWeekWritten]],Table3[Game],100+Table3[Increase],Table1[[#This Row],[ScheduleWeekWritten]])</f>
        <v>3</v>
      </c>
      <c r="F5189" t="b">
        <v>0</v>
      </c>
      <c r="G5189" t="s">
        <v>95</v>
      </c>
      <c r="H5189">
        <v>24</v>
      </c>
      <c r="I5189">
        <v>7</v>
      </c>
      <c r="J5189" t="s">
        <v>39</v>
      </c>
      <c r="K5189" t="s">
        <v>98</v>
      </c>
      <c r="L5189" t="str">
        <f>_xlfn.XLOOKUP(Table1[[#This Row],[TeamFavoriteID]],Table2[team_id],Table2[team_name],_xlfn.XLOOKUP(Table1[[#This Row],[TeamFavoriteID]],Table2[team_id_pfr],Table2[team_name],"Even"))</f>
        <v>New Orleans Saints</v>
      </c>
      <c r="M5189">
        <v>-3</v>
      </c>
      <c r="N5189">
        <f>IF(Table1[[#This Row],[TeamFavorite]]=Table1[[#This Row],[TeamHome]],Table1[[#This Row],[ScoreAway]]-Table1[[#This Row],[ScoreHome]],Table1[[#This Row],[ScoreHome]]-Table1[[#This Row],[ScoreAway]])</f>
        <v>-17</v>
      </c>
      <c r="O5189">
        <f>IF(Table1[[#This Row],[SpreadActual]]&lt;Table1[[#This Row],[SpreadFavorite]],1,0)</f>
        <v>1</v>
      </c>
      <c r="P5189">
        <v>37</v>
      </c>
      <c r="Q5189" t="s">
        <v>124</v>
      </c>
      <c r="R5189" t="b">
        <v>0</v>
      </c>
      <c r="S5189">
        <v>72</v>
      </c>
      <c r="T5189">
        <v>0</v>
      </c>
      <c r="V5189" t="s">
        <v>103</v>
      </c>
    </row>
    <row r="5190" spans="1:22" x14ac:dyDescent="0.2">
      <c r="A5190" s="1">
        <v>33496</v>
      </c>
      <c r="B5190">
        <v>1991</v>
      </c>
      <c r="C5190">
        <f>_xlfn.MAXIFS(Table1[ScheduleWeekWritten],Table1[ScheduleSeason],Table1[[#This Row],[ScheduleSeason]])</f>
        <v>17</v>
      </c>
      <c r="D5190">
        <v>3</v>
      </c>
      <c r="E5190" cm="1">
        <f t="array" ref="E5190">_xlfn.XLOOKUP(Table1[[#This Row],[ScheduleWeekWritten]],Table3[Game],100+Table3[Increase],Table1[[#This Row],[ScheduleWeekWritten]])</f>
        <v>3</v>
      </c>
      <c r="F5190" t="b">
        <v>0</v>
      </c>
      <c r="G5190" t="s">
        <v>31</v>
      </c>
      <c r="H5190">
        <v>20</v>
      </c>
      <c r="I5190">
        <v>23</v>
      </c>
      <c r="J5190" t="s">
        <v>28</v>
      </c>
      <c r="K5190" t="s">
        <v>43</v>
      </c>
      <c r="L5190" t="str">
        <f>_xlfn.XLOOKUP(Table1[[#This Row],[TeamFavoriteID]],Table2[team_id],Table2[team_name],_xlfn.XLOOKUP(Table1[[#This Row],[TeamFavoriteID]],Table2[team_id_pfr],Table2[team_name],"Even"))</f>
        <v>Buffalo Bills</v>
      </c>
      <c r="M5190">
        <v>-9.5</v>
      </c>
      <c r="N5190">
        <f>IF(Table1[[#This Row],[TeamFavorite]]=Table1[[#This Row],[TeamHome]],Table1[[#This Row],[ScoreAway]]-Table1[[#This Row],[ScoreHome]],Table1[[#This Row],[ScoreHome]]-Table1[[#This Row],[ScoreAway]])</f>
        <v>-3</v>
      </c>
      <c r="O5190">
        <f>IF(Table1[[#This Row],[SpreadActual]]&lt;Table1[[#This Row],[SpreadFavorite]],1,0)</f>
        <v>0</v>
      </c>
      <c r="P5190">
        <v>46</v>
      </c>
      <c r="Q5190" t="s">
        <v>126</v>
      </c>
      <c r="R5190" t="b">
        <v>0</v>
      </c>
      <c r="S5190">
        <v>70</v>
      </c>
      <c r="T5190">
        <v>10</v>
      </c>
      <c r="U5190">
        <v>81</v>
      </c>
    </row>
    <row r="5191" spans="1:22" x14ac:dyDescent="0.2">
      <c r="A5191" s="1">
        <v>33496</v>
      </c>
      <c r="B5191">
        <v>1991</v>
      </c>
      <c r="C5191">
        <f>_xlfn.MAXIFS(Table1[ScheduleWeekWritten],Table1[ScheduleSeason],Table1[[#This Row],[ScheduleSeason]])</f>
        <v>17</v>
      </c>
      <c r="D5191">
        <v>3</v>
      </c>
      <c r="E5191" cm="1">
        <f t="array" ref="E5191">_xlfn.XLOOKUP(Table1[[#This Row],[ScheduleWeekWritten]],Table3[Game],100+Table3[Increase],Table1[[#This Row],[ScheduleWeekWritten]])</f>
        <v>3</v>
      </c>
      <c r="F5191" t="b">
        <v>0</v>
      </c>
      <c r="G5191" t="s">
        <v>49</v>
      </c>
      <c r="H5191">
        <v>20</v>
      </c>
      <c r="I5191">
        <v>6</v>
      </c>
      <c r="J5191" t="s">
        <v>115</v>
      </c>
      <c r="K5191" t="s">
        <v>51</v>
      </c>
      <c r="L5191" t="str">
        <f>_xlfn.XLOOKUP(Table1[[#This Row],[TeamFavoriteID]],Table2[team_id],Table2[team_name],_xlfn.XLOOKUP(Table1[[#This Row],[TeamFavoriteID]],Table2[team_id_pfr],Table2[team_name],"Even"))</f>
        <v>Pittsburgh Steelers</v>
      </c>
      <c r="M5191">
        <v>-13.5</v>
      </c>
      <c r="N5191">
        <f>IF(Table1[[#This Row],[TeamFavorite]]=Table1[[#This Row],[TeamHome]],Table1[[#This Row],[ScoreAway]]-Table1[[#This Row],[ScoreHome]],Table1[[#This Row],[ScoreHome]]-Table1[[#This Row],[ScoreAway]])</f>
        <v>-14</v>
      </c>
      <c r="O5191">
        <f>IF(Table1[[#This Row],[SpreadActual]]&lt;Table1[[#This Row],[SpreadFavorite]],1,0)</f>
        <v>1</v>
      </c>
      <c r="P5191">
        <v>36</v>
      </c>
      <c r="Q5191" t="s">
        <v>113</v>
      </c>
      <c r="R5191" t="b">
        <v>0</v>
      </c>
      <c r="S5191">
        <v>78</v>
      </c>
      <c r="T5191">
        <v>10</v>
      </c>
      <c r="U5191">
        <v>71</v>
      </c>
    </row>
    <row r="5192" spans="1:22" x14ac:dyDescent="0.2">
      <c r="A5192" s="1">
        <v>33496</v>
      </c>
      <c r="B5192">
        <v>1991</v>
      </c>
      <c r="C5192">
        <f>_xlfn.MAXIFS(Table1[ScheduleWeekWritten],Table1[ScheduleSeason],Table1[[#This Row],[ScheduleSeason]])</f>
        <v>17</v>
      </c>
      <c r="D5192">
        <v>3</v>
      </c>
      <c r="E5192" cm="1">
        <f t="array" ref="E5192">_xlfn.XLOOKUP(Table1[[#This Row],[ScheduleWeekWritten]],Table3[Game],100+Table3[Increase],Table1[[#This Row],[ScheduleWeekWritten]])</f>
        <v>3</v>
      </c>
      <c r="F5192" t="b">
        <v>0</v>
      </c>
      <c r="G5192" t="s">
        <v>27</v>
      </c>
      <c r="H5192">
        <v>10</v>
      </c>
      <c r="I5192">
        <v>13</v>
      </c>
      <c r="J5192" t="s">
        <v>38</v>
      </c>
      <c r="K5192" t="s">
        <v>29</v>
      </c>
      <c r="L5192" t="str">
        <f>_xlfn.XLOOKUP(Table1[[#This Row],[TeamFavoriteID]],Table2[team_id],Table2[team_name],_xlfn.XLOOKUP(Table1[[#This Row],[TeamFavoriteID]],Table2[team_id_pfr],Table2[team_name],"Even"))</f>
        <v>Los Angeles Chargers</v>
      </c>
      <c r="M5192">
        <v>-2</v>
      </c>
      <c r="N5192">
        <f>IF(Table1[[#This Row],[TeamFavorite]]=Table1[[#This Row],[TeamHome]],Table1[[#This Row],[ScoreAway]]-Table1[[#This Row],[ScoreHome]],Table1[[#This Row],[ScoreHome]]-Table1[[#This Row],[ScoreAway]])</f>
        <v>-3</v>
      </c>
      <c r="O5192">
        <f>IF(Table1[[#This Row],[SpreadActual]]&lt;Table1[[#This Row],[SpreadFavorite]],1,0)</f>
        <v>1</v>
      </c>
      <c r="P5192">
        <v>40</v>
      </c>
      <c r="Q5192" t="s">
        <v>94</v>
      </c>
      <c r="R5192" t="b">
        <v>0</v>
      </c>
      <c r="S5192">
        <v>67</v>
      </c>
      <c r="T5192">
        <v>9</v>
      </c>
      <c r="U5192">
        <v>74</v>
      </c>
    </row>
    <row r="5193" spans="1:22" x14ac:dyDescent="0.2">
      <c r="A5193" s="1">
        <v>33496</v>
      </c>
      <c r="B5193">
        <v>1991</v>
      </c>
      <c r="C5193">
        <f>_xlfn.MAXIFS(Table1[ScheduleWeekWritten],Table1[ScheduleSeason],Table1[[#This Row],[ScheduleSeason]])</f>
        <v>17</v>
      </c>
      <c r="D5193">
        <v>3</v>
      </c>
      <c r="E5193" cm="1">
        <f t="array" ref="E5193">_xlfn.XLOOKUP(Table1[[#This Row],[ScheduleWeekWritten]],Table3[Game],100+Table3[Increase],Table1[[#This Row],[ScheduleWeekWritten]])</f>
        <v>3</v>
      </c>
      <c r="F5193" t="b">
        <v>0</v>
      </c>
      <c r="G5193" t="s">
        <v>61</v>
      </c>
      <c r="H5193">
        <v>34</v>
      </c>
      <c r="I5193">
        <v>0</v>
      </c>
      <c r="J5193" t="s">
        <v>145</v>
      </c>
      <c r="K5193" t="s">
        <v>85</v>
      </c>
      <c r="L5193" t="str">
        <f>_xlfn.XLOOKUP(Table1[[#This Row],[TeamFavoriteID]],Table2[team_id],Table2[team_name],_xlfn.XLOOKUP(Table1[[#This Row],[TeamFavoriteID]],Table2[team_id_pfr],Table2[team_name],"Even"))</f>
        <v>Washington Commanders</v>
      </c>
      <c r="M5193">
        <v>-9</v>
      </c>
      <c r="N5193">
        <f>IF(Table1[[#This Row],[TeamFavorite]]=Table1[[#This Row],[TeamHome]],Table1[[#This Row],[ScoreAway]]-Table1[[#This Row],[ScoreHome]],Table1[[#This Row],[ScoreHome]]-Table1[[#This Row],[ScoreAway]])</f>
        <v>34</v>
      </c>
      <c r="O5193">
        <f>IF(Table1[[#This Row],[SpreadActual]]&lt;Table1[[#This Row],[SpreadFavorite]],1,0)</f>
        <v>0</v>
      </c>
      <c r="P5193">
        <v>41</v>
      </c>
      <c r="Q5193" t="s">
        <v>64</v>
      </c>
      <c r="R5193" t="b">
        <v>0</v>
      </c>
      <c r="S5193">
        <v>76</v>
      </c>
      <c r="T5193">
        <v>8</v>
      </c>
      <c r="U5193">
        <v>81</v>
      </c>
    </row>
    <row r="5194" spans="1:22" x14ac:dyDescent="0.2">
      <c r="A5194" s="1">
        <v>33497</v>
      </c>
      <c r="B5194">
        <v>1991</v>
      </c>
      <c r="C5194">
        <f>_xlfn.MAXIFS(Table1[ScheduleWeekWritten],Table1[ScheduleSeason],Table1[[#This Row],[ScheduleSeason]])</f>
        <v>17</v>
      </c>
      <c r="D5194">
        <v>3</v>
      </c>
      <c r="E5194" cm="1">
        <f t="array" ref="E5194">_xlfn.XLOOKUP(Table1[[#This Row],[ScheduleWeekWritten]],Table3[Game],100+Table3[Increase],Table1[[#This Row],[ScheduleWeekWritten]])</f>
        <v>3</v>
      </c>
      <c r="F5194" t="b">
        <v>0</v>
      </c>
      <c r="G5194" t="s">
        <v>23</v>
      </c>
      <c r="H5194">
        <v>17</v>
      </c>
      <c r="I5194">
        <v>7</v>
      </c>
      <c r="J5194" t="s">
        <v>42</v>
      </c>
      <c r="K5194" t="s">
        <v>25</v>
      </c>
      <c r="L5194" t="str">
        <f>_xlfn.XLOOKUP(Table1[[#This Row],[TeamFavoriteID]],Table2[team_id],Table2[team_name],_xlfn.XLOOKUP(Table1[[#This Row],[TeamFavoriteID]],Table2[team_id_pfr],Table2[team_name],"Even"))</f>
        <v>Houston Oilers</v>
      </c>
      <c r="M5194">
        <v>-4.5</v>
      </c>
      <c r="N5194">
        <f>IF(Table1[[#This Row],[TeamFavorite]]=Table1[[#This Row],[TeamHome]],Table1[[#This Row],[ScoreAway]]-Table1[[#This Row],[ScoreHome]],Table1[[#This Row],[ScoreHome]]-Table1[[#This Row],[ScoreAway]])</f>
        <v>-10</v>
      </c>
      <c r="O5194">
        <f>IF(Table1[[#This Row],[SpreadActual]]&lt;Table1[[#This Row],[SpreadFavorite]],1,0)</f>
        <v>1</v>
      </c>
      <c r="P5194">
        <v>43</v>
      </c>
      <c r="Q5194" t="s">
        <v>102</v>
      </c>
      <c r="R5194" t="b">
        <v>0</v>
      </c>
      <c r="S5194">
        <v>72</v>
      </c>
      <c r="T5194">
        <v>0</v>
      </c>
      <c r="V5194" t="s">
        <v>103</v>
      </c>
    </row>
    <row r="5195" spans="1:22" x14ac:dyDescent="0.2">
      <c r="A5195" s="1">
        <v>33503</v>
      </c>
      <c r="B5195">
        <v>1991</v>
      </c>
      <c r="C5195">
        <f>_xlfn.MAXIFS(Table1[ScheduleWeekWritten],Table1[ScheduleSeason],Table1[[#This Row],[ScheduleSeason]])</f>
        <v>17</v>
      </c>
      <c r="D5195">
        <v>4</v>
      </c>
      <c r="E5195" cm="1">
        <f t="array" ref="E5195">_xlfn.XLOOKUP(Table1[[#This Row],[ScheduleWeekWritten]],Table3[Game],100+Table3[Increase],Table1[[#This Row],[ScheduleWeekWritten]])</f>
        <v>4</v>
      </c>
      <c r="F5195" t="b">
        <v>0</v>
      </c>
      <c r="G5195" t="s">
        <v>38</v>
      </c>
      <c r="H5195">
        <v>21</v>
      </c>
      <c r="I5195">
        <v>17</v>
      </c>
      <c r="J5195" t="s">
        <v>138</v>
      </c>
      <c r="K5195" t="s">
        <v>21</v>
      </c>
      <c r="L5195" t="str">
        <f>_xlfn.XLOOKUP(Table1[[#This Row],[TeamFavoriteID]],Table2[team_id],Table2[team_name],_xlfn.XLOOKUP(Table1[[#This Row],[TeamFavoriteID]],Table2[team_id_pfr],Table2[team_name],"Even"))</f>
        <v>Las Vegas Raiders</v>
      </c>
      <c r="M5195">
        <v>-2.5</v>
      </c>
      <c r="N5195">
        <f>IF(Table1[[#This Row],[TeamFavorite]]=Table1[[#This Row],[TeamHome]],Table1[[#This Row],[ScoreAway]]-Table1[[#This Row],[ScoreHome]],Table1[[#This Row],[ScoreHome]]-Table1[[#This Row],[ScoreAway]])</f>
        <v>4</v>
      </c>
      <c r="O5195">
        <f>IF(Table1[[#This Row],[SpreadActual]]&lt;Table1[[#This Row],[SpreadFavorite]],1,0)</f>
        <v>0</v>
      </c>
      <c r="P5195">
        <v>36</v>
      </c>
      <c r="Q5195" t="s">
        <v>41</v>
      </c>
      <c r="R5195" t="b">
        <v>0</v>
      </c>
      <c r="S5195">
        <v>64</v>
      </c>
      <c r="T5195">
        <v>11</v>
      </c>
      <c r="U5195">
        <v>57</v>
      </c>
    </row>
    <row r="5196" spans="1:22" x14ac:dyDescent="0.2">
      <c r="A5196" s="1">
        <v>33503</v>
      </c>
      <c r="B5196">
        <v>1991</v>
      </c>
      <c r="C5196">
        <f>_xlfn.MAXIFS(Table1[ScheduleWeekWritten],Table1[ScheduleSeason],Table1[[#This Row],[ScheduleSeason]])</f>
        <v>17</v>
      </c>
      <c r="D5196">
        <v>4</v>
      </c>
      <c r="E5196" cm="1">
        <f t="array" ref="E5196">_xlfn.XLOOKUP(Table1[[#This Row],[ScheduleWeekWritten]],Table3[Game],100+Table3[Increase],Table1[[#This Row],[ScheduleWeekWritten]])</f>
        <v>4</v>
      </c>
      <c r="F5196" t="b">
        <v>0</v>
      </c>
      <c r="G5196" t="s">
        <v>101</v>
      </c>
      <c r="H5196">
        <v>27</v>
      </c>
      <c r="I5196">
        <v>34</v>
      </c>
      <c r="J5196" t="s">
        <v>61</v>
      </c>
      <c r="K5196" t="s">
        <v>85</v>
      </c>
      <c r="L5196" t="str">
        <f>_xlfn.XLOOKUP(Table1[[#This Row],[TeamFavoriteID]],Table2[team_id],Table2[team_name],_xlfn.XLOOKUP(Table1[[#This Row],[TeamFavoriteID]],Table2[team_id_pfr],Table2[team_name],"Even"))</f>
        <v>Washington Commanders</v>
      </c>
      <c r="M5196">
        <v>-3.5</v>
      </c>
      <c r="N5196">
        <f>IF(Table1[[#This Row],[TeamFavorite]]=Table1[[#This Row],[TeamHome]],Table1[[#This Row],[ScoreAway]]-Table1[[#This Row],[ScoreHome]],Table1[[#This Row],[ScoreHome]]-Table1[[#This Row],[ScoreAway]])</f>
        <v>-7</v>
      </c>
      <c r="O5196">
        <f>IF(Table1[[#This Row],[SpreadActual]]&lt;Table1[[#This Row],[SpreadFavorite]],1,0)</f>
        <v>1</v>
      </c>
      <c r="P5196">
        <v>43</v>
      </c>
      <c r="Q5196" t="s">
        <v>111</v>
      </c>
      <c r="R5196" t="b">
        <v>0</v>
      </c>
      <c r="S5196">
        <v>59</v>
      </c>
      <c r="T5196">
        <v>10</v>
      </c>
      <c r="U5196">
        <v>64</v>
      </c>
    </row>
    <row r="5197" spans="1:22" x14ac:dyDescent="0.2">
      <c r="A5197" s="1">
        <v>33503</v>
      </c>
      <c r="B5197">
        <v>1991</v>
      </c>
      <c r="C5197">
        <f>_xlfn.MAXIFS(Table1[ScheduleWeekWritten],Table1[ScheduleSeason],Table1[[#This Row],[ScheduleSeason]])</f>
        <v>17</v>
      </c>
      <c r="D5197">
        <v>4</v>
      </c>
      <c r="E5197" cm="1">
        <f t="array" ref="E5197">_xlfn.XLOOKUP(Table1[[#This Row],[ScheduleWeekWritten]],Table3[Game],100+Table3[Increase],Table1[[#This Row],[ScheduleWeekWritten]])</f>
        <v>4</v>
      </c>
      <c r="F5197" t="b">
        <v>0</v>
      </c>
      <c r="G5197" t="s">
        <v>24</v>
      </c>
      <c r="H5197">
        <v>27</v>
      </c>
      <c r="I5197">
        <v>19</v>
      </c>
      <c r="J5197" t="s">
        <v>27</v>
      </c>
      <c r="K5197" t="s">
        <v>88</v>
      </c>
      <c r="L5197" t="str">
        <f>_xlfn.XLOOKUP(Table1[[#This Row],[TeamFavoriteID]],Table2[team_id],Table2[team_name],_xlfn.XLOOKUP(Table1[[#This Row],[TeamFavoriteID]],Table2[team_id_pfr],Table2[team_name],"Even"))</f>
        <v>Denver Broncos</v>
      </c>
      <c r="M5197">
        <v>-8</v>
      </c>
      <c r="N5197">
        <f>IF(Table1[[#This Row],[TeamFavorite]]=Table1[[#This Row],[TeamHome]],Table1[[#This Row],[ScoreAway]]-Table1[[#This Row],[ScoreHome]],Table1[[#This Row],[ScoreHome]]-Table1[[#This Row],[ScoreAway]])</f>
        <v>-8</v>
      </c>
      <c r="O5197">
        <f>IF(Table1[[#This Row],[SpreadActual]]&lt;Table1[[#This Row],[SpreadFavorite]],1,0)</f>
        <v>0</v>
      </c>
      <c r="P5197">
        <v>38</v>
      </c>
      <c r="Q5197" t="s">
        <v>71</v>
      </c>
      <c r="R5197" t="b">
        <v>0</v>
      </c>
      <c r="S5197">
        <v>53</v>
      </c>
      <c r="T5197">
        <v>10</v>
      </c>
      <c r="U5197">
        <v>46</v>
      </c>
    </row>
    <row r="5198" spans="1:22" x14ac:dyDescent="0.2">
      <c r="A5198" s="1">
        <v>33503</v>
      </c>
      <c r="B5198">
        <v>1991</v>
      </c>
      <c r="C5198">
        <f>_xlfn.MAXIFS(Table1[ScheduleWeekWritten],Table1[ScheduleSeason],Table1[[#This Row],[ScheduleSeason]])</f>
        <v>17</v>
      </c>
      <c r="D5198">
        <v>4</v>
      </c>
      <c r="E5198" cm="1">
        <f t="array" ref="E5198">_xlfn.XLOOKUP(Table1[[#This Row],[ScheduleWeekWritten]],Table3[Game],100+Table3[Increase],Table1[[#This Row],[ScheduleWeekWritten]])</f>
        <v>4</v>
      </c>
      <c r="F5198" t="b">
        <v>0</v>
      </c>
      <c r="G5198" t="s">
        <v>140</v>
      </c>
      <c r="H5198">
        <v>24</v>
      </c>
      <c r="I5198">
        <v>33</v>
      </c>
      <c r="J5198" t="s">
        <v>45</v>
      </c>
      <c r="K5198" t="s">
        <v>79</v>
      </c>
      <c r="L5198" t="str">
        <f>_xlfn.XLOOKUP(Table1[[#This Row],[TeamFavoriteID]],Table2[team_id],Table2[team_name],_xlfn.XLOOKUP(Table1[[#This Row],[TeamFavoriteID]],Table2[team_id_pfr],Table2[team_name],"Even"))</f>
        <v>Detroit Lions</v>
      </c>
      <c r="M5198">
        <v>-1</v>
      </c>
      <c r="N5198">
        <f>IF(Table1[[#This Row],[TeamFavorite]]=Table1[[#This Row],[TeamHome]],Table1[[#This Row],[ScoreAway]]-Table1[[#This Row],[ScoreHome]],Table1[[#This Row],[ScoreHome]]-Table1[[#This Row],[ScoreAway]])</f>
        <v>-9</v>
      </c>
      <c r="O5198">
        <f>IF(Table1[[#This Row],[SpreadActual]]&lt;Table1[[#This Row],[SpreadFavorite]],1,0)</f>
        <v>1</v>
      </c>
      <c r="P5198">
        <v>37</v>
      </c>
      <c r="Q5198" t="s">
        <v>141</v>
      </c>
      <c r="R5198" t="b">
        <v>0</v>
      </c>
      <c r="S5198">
        <v>72</v>
      </c>
      <c r="T5198">
        <v>0</v>
      </c>
      <c r="V5198" t="s">
        <v>103</v>
      </c>
    </row>
    <row r="5199" spans="1:22" x14ac:dyDescent="0.2">
      <c r="A5199" s="1">
        <v>33503</v>
      </c>
      <c r="B5199">
        <v>1991</v>
      </c>
      <c r="C5199">
        <f>_xlfn.MAXIFS(Table1[ScheduleWeekWritten],Table1[ScheduleSeason],Table1[[#This Row],[ScheduleSeason]])</f>
        <v>17</v>
      </c>
      <c r="D5199">
        <v>4</v>
      </c>
      <c r="E5199" cm="1">
        <f t="array" ref="E5199">_xlfn.XLOOKUP(Table1[[#This Row],[ScheduleWeekWritten]],Table3[Game],100+Table3[Increase],Table1[[#This Row],[ScheduleWeekWritten]])</f>
        <v>4</v>
      </c>
      <c r="F5199" t="b">
        <v>0</v>
      </c>
      <c r="G5199" t="s">
        <v>42</v>
      </c>
      <c r="H5199">
        <v>20</v>
      </c>
      <c r="I5199">
        <v>13</v>
      </c>
      <c r="J5199" t="s">
        <v>128</v>
      </c>
      <c r="K5199" t="s">
        <v>75</v>
      </c>
      <c r="L5199" t="str">
        <f>_xlfn.XLOOKUP(Table1[[#This Row],[TeamFavoriteID]],Table2[team_id],Table2[team_name],_xlfn.XLOOKUP(Table1[[#This Row],[TeamFavoriteID]],Table2[team_id_pfr],Table2[team_name],"Even"))</f>
        <v>Kansas City Chiefs</v>
      </c>
      <c r="M5199">
        <v>-7.5</v>
      </c>
      <c r="N5199">
        <f>IF(Table1[[#This Row],[TeamFavorite]]=Table1[[#This Row],[TeamHome]],Table1[[#This Row],[ScoreAway]]-Table1[[#This Row],[ScoreHome]],Table1[[#This Row],[ScoreHome]]-Table1[[#This Row],[ScoreAway]])</f>
        <v>-7</v>
      </c>
      <c r="O5199">
        <f>IF(Table1[[#This Row],[SpreadActual]]&lt;Table1[[#This Row],[SpreadFavorite]],1,0)</f>
        <v>0</v>
      </c>
      <c r="P5199">
        <v>36</v>
      </c>
      <c r="Q5199" t="s">
        <v>117</v>
      </c>
      <c r="R5199" t="b">
        <v>0</v>
      </c>
      <c r="S5199">
        <v>58</v>
      </c>
      <c r="T5199">
        <v>13</v>
      </c>
      <c r="U5199">
        <v>68</v>
      </c>
    </row>
    <row r="5200" spans="1:22" x14ac:dyDescent="0.2">
      <c r="A5200" s="1">
        <v>33503</v>
      </c>
      <c r="B5200">
        <v>1991</v>
      </c>
      <c r="C5200">
        <f>_xlfn.MAXIFS(Table1[ScheduleWeekWritten],Table1[ScheduleSeason],Table1[[#This Row],[ScheduleSeason]])</f>
        <v>17</v>
      </c>
      <c r="D5200">
        <v>4</v>
      </c>
      <c r="E5200" cm="1">
        <f t="array" ref="E5200">_xlfn.XLOOKUP(Table1[[#This Row],[ScheduleWeekWritten]],Table3[Game],100+Table3[Increase],Table1[[#This Row],[ScheduleWeekWritten]])</f>
        <v>4</v>
      </c>
      <c r="F5200" t="b">
        <v>0</v>
      </c>
      <c r="G5200" t="s">
        <v>19</v>
      </c>
      <c r="H5200">
        <v>16</v>
      </c>
      <c r="I5200">
        <v>13</v>
      </c>
      <c r="J5200" t="s">
        <v>33</v>
      </c>
      <c r="K5200" t="s">
        <v>91</v>
      </c>
      <c r="L5200" t="str">
        <f>_xlfn.XLOOKUP(Table1[[#This Row],[TeamFavoriteID]],Table2[team_id],Table2[team_name],_xlfn.XLOOKUP(Table1[[#This Row],[TeamFavoriteID]],Table2[team_id_pfr],Table2[team_name],"Even"))</f>
        <v>Miami Dolphins</v>
      </c>
      <c r="M5200">
        <v>-7</v>
      </c>
      <c r="N5200">
        <f>IF(Table1[[#This Row],[TeamFavorite]]=Table1[[#This Row],[TeamHome]],Table1[[#This Row],[ScoreAway]]-Table1[[#This Row],[ScoreHome]],Table1[[#This Row],[ScoreHome]]-Table1[[#This Row],[ScoreAway]])</f>
        <v>-3</v>
      </c>
      <c r="O5200">
        <f>IF(Table1[[#This Row],[SpreadActual]]&lt;Table1[[#This Row],[SpreadFavorite]],1,0)</f>
        <v>0</v>
      </c>
      <c r="P5200">
        <v>38</v>
      </c>
      <c r="Q5200" t="s">
        <v>143</v>
      </c>
      <c r="R5200" t="b">
        <v>0</v>
      </c>
      <c r="S5200">
        <v>82</v>
      </c>
      <c r="T5200">
        <v>7</v>
      </c>
      <c r="U5200">
        <v>82</v>
      </c>
    </row>
    <row r="5201" spans="1:22" x14ac:dyDescent="0.2">
      <c r="A5201" s="1">
        <v>33503</v>
      </c>
      <c r="B5201">
        <v>1991</v>
      </c>
      <c r="C5201">
        <f>_xlfn.MAXIFS(Table1[ScheduleWeekWritten],Table1[ScheduleSeason],Table1[[#This Row],[ScheduleSeason]])</f>
        <v>17</v>
      </c>
      <c r="D5201">
        <v>4</v>
      </c>
      <c r="E5201" cm="1">
        <f t="array" ref="E5201">_xlfn.XLOOKUP(Table1[[#This Row],[ScheduleWeekWritten]],Table3[Game],100+Table3[Increase],Table1[[#This Row],[ScheduleWeekWritten]])</f>
        <v>4</v>
      </c>
      <c r="F5201" t="b">
        <v>0</v>
      </c>
      <c r="G5201" t="s">
        <v>115</v>
      </c>
      <c r="H5201">
        <v>24</v>
      </c>
      <c r="I5201">
        <v>20</v>
      </c>
      <c r="J5201" t="s">
        <v>23</v>
      </c>
      <c r="K5201" t="s">
        <v>25</v>
      </c>
      <c r="L5201" t="str">
        <f>_xlfn.XLOOKUP(Table1[[#This Row],[TeamFavoriteID]],Table2[team_id],Table2[team_name],_xlfn.XLOOKUP(Table1[[#This Row],[TeamFavoriteID]],Table2[team_id_pfr],Table2[team_name],"Even"))</f>
        <v>Houston Oilers</v>
      </c>
      <c r="M5201">
        <v>-12.5</v>
      </c>
      <c r="N5201">
        <f>IF(Table1[[#This Row],[TeamFavorite]]=Table1[[#This Row],[TeamHome]],Table1[[#This Row],[ScoreAway]]-Table1[[#This Row],[ScoreHome]],Table1[[#This Row],[ScoreHome]]-Table1[[#This Row],[ScoreAway]])</f>
        <v>4</v>
      </c>
      <c r="O5201">
        <f>IF(Table1[[#This Row],[SpreadActual]]&lt;Table1[[#This Row],[SpreadFavorite]],1,0)</f>
        <v>0</v>
      </c>
      <c r="P5201">
        <v>38</v>
      </c>
      <c r="Q5201" t="s">
        <v>116</v>
      </c>
      <c r="R5201" t="b">
        <v>0</v>
      </c>
      <c r="S5201">
        <v>55</v>
      </c>
      <c r="T5201">
        <v>9</v>
      </c>
      <c r="U5201">
        <v>59</v>
      </c>
    </row>
    <row r="5202" spans="1:22" x14ac:dyDescent="0.2">
      <c r="A5202" s="1">
        <v>33503</v>
      </c>
      <c r="B5202">
        <v>1991</v>
      </c>
      <c r="C5202">
        <f>_xlfn.MAXIFS(Table1[ScheduleWeekWritten],Table1[ScheduleSeason],Table1[[#This Row],[ScheduleSeason]])</f>
        <v>17</v>
      </c>
      <c r="D5202">
        <v>4</v>
      </c>
      <c r="E5202" cm="1">
        <f t="array" ref="E5202">_xlfn.XLOOKUP(Table1[[#This Row],[ScheduleWeekWritten]],Table3[Game],100+Table3[Increase],Table1[[#This Row],[ScheduleWeekWritten]])</f>
        <v>4</v>
      </c>
      <c r="F5202" t="b">
        <v>0</v>
      </c>
      <c r="G5202" t="s">
        <v>95</v>
      </c>
      <c r="H5202">
        <v>26</v>
      </c>
      <c r="I5202">
        <v>0</v>
      </c>
      <c r="J5202" t="s">
        <v>54</v>
      </c>
      <c r="K5202" t="s">
        <v>98</v>
      </c>
      <c r="L5202" t="str">
        <f>_xlfn.XLOOKUP(Table1[[#This Row],[TeamFavoriteID]],Table2[team_id],Table2[team_name],_xlfn.XLOOKUP(Table1[[#This Row],[TeamFavoriteID]],Table2[team_id_pfr],Table2[team_name],"Even"))</f>
        <v>New Orleans Saints</v>
      </c>
      <c r="M5202">
        <v>-3</v>
      </c>
      <c r="N5202">
        <f>IF(Table1[[#This Row],[TeamFavorite]]=Table1[[#This Row],[TeamHome]],Table1[[#This Row],[ScoreAway]]-Table1[[#This Row],[ScoreHome]],Table1[[#This Row],[ScoreHome]]-Table1[[#This Row],[ScoreAway]])</f>
        <v>-26</v>
      </c>
      <c r="O5202">
        <f>IF(Table1[[#This Row],[SpreadActual]]&lt;Table1[[#This Row],[SpreadFavorite]],1,0)</f>
        <v>1</v>
      </c>
      <c r="P5202">
        <v>36</v>
      </c>
      <c r="Q5202" t="s">
        <v>124</v>
      </c>
      <c r="R5202" t="b">
        <v>0</v>
      </c>
      <c r="S5202">
        <v>72</v>
      </c>
      <c r="T5202">
        <v>0</v>
      </c>
      <c r="V5202" t="s">
        <v>103</v>
      </c>
    </row>
    <row r="5203" spans="1:22" x14ac:dyDescent="0.2">
      <c r="A5203" s="1">
        <v>33503</v>
      </c>
      <c r="B5203">
        <v>1991</v>
      </c>
      <c r="C5203">
        <f>_xlfn.MAXIFS(Table1[ScheduleWeekWritten],Table1[ScheduleSeason],Table1[[#This Row],[ScheduleSeason]])</f>
        <v>17</v>
      </c>
      <c r="D5203">
        <v>4</v>
      </c>
      <c r="E5203" cm="1">
        <f t="array" ref="E5203">_xlfn.XLOOKUP(Table1[[#This Row],[ScheduleWeekWritten]],Table3[Game],100+Table3[Increase],Table1[[#This Row],[ScheduleWeekWritten]])</f>
        <v>4</v>
      </c>
      <c r="F5203" t="b">
        <v>0</v>
      </c>
      <c r="G5203" t="s">
        <v>50</v>
      </c>
      <c r="H5203">
        <v>13</v>
      </c>
      <c r="I5203">
        <v>10</v>
      </c>
      <c r="J5203" t="s">
        <v>62</v>
      </c>
      <c r="K5203" t="s">
        <v>90</v>
      </c>
      <c r="L5203" t="str">
        <f>_xlfn.XLOOKUP(Table1[[#This Row],[TeamFavoriteID]],Table2[team_id],Table2[team_name],_xlfn.XLOOKUP(Table1[[#This Row],[TeamFavoriteID]],Table2[team_id_pfr],Table2[team_name],"Even"))</f>
        <v>New York Giants</v>
      </c>
      <c r="M5203">
        <v>-12</v>
      </c>
      <c r="N5203">
        <f>IF(Table1[[#This Row],[TeamFavorite]]=Table1[[#This Row],[TeamHome]],Table1[[#This Row],[ScoreAway]]-Table1[[#This Row],[ScoreHome]],Table1[[#This Row],[ScoreHome]]-Table1[[#This Row],[ScoreAway]])</f>
        <v>-3</v>
      </c>
      <c r="O5203">
        <f>IF(Table1[[#This Row],[SpreadActual]]&lt;Table1[[#This Row],[SpreadFavorite]],1,0)</f>
        <v>0</v>
      </c>
      <c r="P5203">
        <v>36</v>
      </c>
      <c r="Q5203" t="s">
        <v>126</v>
      </c>
      <c r="R5203" t="b">
        <v>0</v>
      </c>
      <c r="S5203">
        <v>61</v>
      </c>
      <c r="T5203">
        <v>10</v>
      </c>
      <c r="U5203">
        <v>51</v>
      </c>
    </row>
    <row r="5204" spans="1:22" x14ac:dyDescent="0.2">
      <c r="A5204" s="1">
        <v>33503</v>
      </c>
      <c r="B5204">
        <v>1991</v>
      </c>
      <c r="C5204">
        <f>_xlfn.MAXIFS(Table1[ScheduleWeekWritten],Table1[ScheduleSeason],Table1[[#This Row],[ScheduleSeason]])</f>
        <v>17</v>
      </c>
      <c r="D5204">
        <v>4</v>
      </c>
      <c r="E5204" cm="1">
        <f t="array" ref="E5204">_xlfn.XLOOKUP(Table1[[#This Row],[ScheduleWeekWritten]],Table3[Game],100+Table3[Increase],Table1[[#This Row],[ScheduleWeekWritten]])</f>
        <v>4</v>
      </c>
      <c r="F5204" t="b">
        <v>0</v>
      </c>
      <c r="G5204" t="s">
        <v>58</v>
      </c>
      <c r="H5204">
        <v>23</v>
      </c>
      <c r="I5204">
        <v>14</v>
      </c>
      <c r="J5204" t="s">
        <v>49</v>
      </c>
      <c r="K5204" t="s">
        <v>77</v>
      </c>
      <c r="L5204" t="str">
        <f>_xlfn.XLOOKUP(Table1[[#This Row],[TeamFavoriteID]],Table2[team_id],Table2[team_name],_xlfn.XLOOKUP(Table1[[#This Row],[TeamFavoriteID]],Table2[team_id_pfr],Table2[team_name],"Even"))</f>
        <v>Philadelphia Eagles</v>
      </c>
      <c r="M5204">
        <v>-3</v>
      </c>
      <c r="N5204">
        <f>IF(Table1[[#This Row],[TeamFavorite]]=Table1[[#This Row],[TeamHome]],Table1[[#This Row],[ScoreAway]]-Table1[[#This Row],[ScoreHome]],Table1[[#This Row],[ScoreHome]]-Table1[[#This Row],[ScoreAway]])</f>
        <v>-9</v>
      </c>
      <c r="O5204">
        <f>IF(Table1[[#This Row],[SpreadActual]]&lt;Table1[[#This Row],[SpreadFavorite]],1,0)</f>
        <v>1</v>
      </c>
      <c r="P5204">
        <v>36</v>
      </c>
      <c r="Q5204" t="s">
        <v>112</v>
      </c>
      <c r="R5204" t="b">
        <v>0</v>
      </c>
      <c r="S5204">
        <v>59</v>
      </c>
      <c r="T5204">
        <v>9</v>
      </c>
      <c r="U5204">
        <v>55</v>
      </c>
    </row>
    <row r="5205" spans="1:22" x14ac:dyDescent="0.2">
      <c r="A5205" s="1">
        <v>33503</v>
      </c>
      <c r="B5205">
        <v>1991</v>
      </c>
      <c r="C5205">
        <f>_xlfn.MAXIFS(Table1[ScheduleWeekWritten],Table1[ScheduleSeason],Table1[[#This Row],[ScheduleSeason]])</f>
        <v>17</v>
      </c>
      <c r="D5205">
        <v>4</v>
      </c>
      <c r="E5205" cm="1">
        <f t="array" ref="E5205">_xlfn.XLOOKUP(Table1[[#This Row],[ScheduleWeekWritten]],Table3[Game],100+Table3[Increase],Table1[[#This Row],[ScheduleWeekWritten]])</f>
        <v>4</v>
      </c>
      <c r="F5205" t="b">
        <v>0</v>
      </c>
      <c r="G5205" t="s">
        <v>145</v>
      </c>
      <c r="H5205">
        <v>9</v>
      </c>
      <c r="I5205">
        <v>17</v>
      </c>
      <c r="J5205" t="s">
        <v>67</v>
      </c>
      <c r="K5205" t="s">
        <v>59</v>
      </c>
      <c r="L5205" t="str">
        <f>_xlfn.XLOOKUP(Table1[[#This Row],[TeamFavoriteID]],Table2[team_id],Table2[team_name],_xlfn.XLOOKUP(Table1[[#This Row],[TeamFavoriteID]],Table2[team_id_pfr],Table2[team_name],"Even"))</f>
        <v>Arizona Cardinals</v>
      </c>
      <c r="M5205">
        <v>-1</v>
      </c>
      <c r="N5205">
        <f>IF(Table1[[#This Row],[TeamFavorite]]=Table1[[#This Row],[TeamHome]],Table1[[#This Row],[ScoreAway]]-Table1[[#This Row],[ScoreHome]],Table1[[#This Row],[ScoreHome]]-Table1[[#This Row],[ScoreAway]])</f>
        <v>-8</v>
      </c>
      <c r="O5205">
        <f>IF(Table1[[#This Row],[SpreadActual]]&lt;Table1[[#This Row],[SpreadFavorite]],1,0)</f>
        <v>1</v>
      </c>
      <c r="P5205">
        <v>36</v>
      </c>
      <c r="Q5205" t="s">
        <v>146</v>
      </c>
      <c r="R5205" t="b">
        <v>0</v>
      </c>
      <c r="S5205">
        <v>86</v>
      </c>
      <c r="T5205">
        <v>7</v>
      </c>
      <c r="U5205">
        <v>43</v>
      </c>
    </row>
    <row r="5206" spans="1:22" x14ac:dyDescent="0.2">
      <c r="A5206" s="1">
        <v>33503</v>
      </c>
      <c r="B5206">
        <v>1991</v>
      </c>
      <c r="C5206">
        <f>_xlfn.MAXIFS(Table1[ScheduleWeekWritten],Table1[ScheduleSeason],Table1[[#This Row],[ScheduleSeason]])</f>
        <v>17</v>
      </c>
      <c r="D5206">
        <v>4</v>
      </c>
      <c r="E5206" cm="1">
        <f t="array" ref="E5206">_xlfn.XLOOKUP(Table1[[#This Row],[ScheduleWeekWritten]],Table3[Game],100+Table3[Increase],Table1[[#This Row],[ScheduleWeekWritten]])</f>
        <v>4</v>
      </c>
      <c r="F5206" t="b">
        <v>0</v>
      </c>
      <c r="G5206" t="s">
        <v>53</v>
      </c>
      <c r="H5206">
        <v>27</v>
      </c>
      <c r="I5206">
        <v>10</v>
      </c>
      <c r="J5206" t="s">
        <v>39</v>
      </c>
      <c r="K5206" t="s">
        <v>87</v>
      </c>
      <c r="L5206" t="str">
        <f>_xlfn.XLOOKUP(Table1[[#This Row],[TeamFavoriteID]],Table2[team_id],Table2[team_name],_xlfn.XLOOKUP(Table1[[#This Row],[TeamFavoriteID]],Table2[team_id_pfr],Table2[team_name],"Even"))</f>
        <v>San Francisco 49ers</v>
      </c>
      <c r="M5206">
        <v>-7.5</v>
      </c>
      <c r="N5206">
        <f>IF(Table1[[#This Row],[TeamFavorite]]=Table1[[#This Row],[TeamHome]],Table1[[#This Row],[ScoreAway]]-Table1[[#This Row],[ScoreHome]],Table1[[#This Row],[ScoreHome]]-Table1[[#This Row],[ScoreAway]])</f>
        <v>-17</v>
      </c>
      <c r="O5206">
        <f>IF(Table1[[#This Row],[SpreadActual]]&lt;Table1[[#This Row],[SpreadFavorite]],1,0)</f>
        <v>1</v>
      </c>
      <c r="P5206">
        <v>38</v>
      </c>
      <c r="Q5206" t="s">
        <v>118</v>
      </c>
      <c r="R5206" t="b">
        <v>0</v>
      </c>
      <c r="S5206">
        <v>61</v>
      </c>
      <c r="T5206">
        <v>13</v>
      </c>
      <c r="U5206">
        <v>81</v>
      </c>
    </row>
    <row r="5207" spans="1:22" x14ac:dyDescent="0.2">
      <c r="A5207" s="1">
        <v>33503</v>
      </c>
      <c r="B5207">
        <v>1991</v>
      </c>
      <c r="C5207">
        <f>_xlfn.MAXIFS(Table1[ScheduleWeekWritten],Table1[ScheduleSeason],Table1[[#This Row],[ScheduleSeason]])</f>
        <v>17</v>
      </c>
      <c r="D5207">
        <v>4</v>
      </c>
      <c r="E5207" cm="1">
        <f t="array" ref="E5207">_xlfn.XLOOKUP(Table1[[#This Row],[ScheduleWeekWritten]],Table3[Game],100+Table3[Increase],Table1[[#This Row],[ScheduleWeekWritten]])</f>
        <v>4</v>
      </c>
      <c r="F5207" t="b">
        <v>0</v>
      </c>
      <c r="G5207" t="s">
        <v>127</v>
      </c>
      <c r="H5207">
        <v>10</v>
      </c>
      <c r="I5207">
        <v>17</v>
      </c>
      <c r="J5207" t="s">
        <v>28</v>
      </c>
      <c r="K5207" t="s">
        <v>43</v>
      </c>
      <c r="L5207" t="str">
        <f>_xlfn.XLOOKUP(Table1[[#This Row],[TeamFavoriteID]],Table2[team_id],Table2[team_name],_xlfn.XLOOKUP(Table1[[#This Row],[TeamFavoriteID]],Table2[team_id_pfr],Table2[team_name],"Even"))</f>
        <v>Buffalo Bills</v>
      </c>
      <c r="M5207">
        <v>-8</v>
      </c>
      <c r="N5207">
        <f>IF(Table1[[#This Row],[TeamFavorite]]=Table1[[#This Row],[TeamHome]],Table1[[#This Row],[ScoreAway]]-Table1[[#This Row],[ScoreHome]],Table1[[#This Row],[ScoreHome]]-Table1[[#This Row],[ScoreAway]])</f>
        <v>-7</v>
      </c>
      <c r="O5207">
        <f>IF(Table1[[#This Row],[SpreadActual]]&lt;Table1[[#This Row],[SpreadFavorite]],1,0)</f>
        <v>0</v>
      </c>
      <c r="P5207">
        <v>44</v>
      </c>
      <c r="Q5207" t="s">
        <v>130</v>
      </c>
      <c r="R5207" t="b">
        <v>0</v>
      </c>
      <c r="S5207">
        <v>80</v>
      </c>
      <c r="T5207">
        <v>10</v>
      </c>
      <c r="U5207">
        <v>78</v>
      </c>
    </row>
    <row r="5208" spans="1:22" x14ac:dyDescent="0.2">
      <c r="A5208" s="1">
        <v>33504</v>
      </c>
      <c r="B5208">
        <v>1991</v>
      </c>
      <c r="C5208">
        <f>_xlfn.MAXIFS(Table1[ScheduleWeekWritten],Table1[ScheduleSeason],Table1[[#This Row],[ScheduleSeason]])</f>
        <v>17</v>
      </c>
      <c r="D5208">
        <v>4</v>
      </c>
      <c r="E5208" cm="1">
        <f t="array" ref="E5208">_xlfn.XLOOKUP(Table1[[#This Row],[ScheduleWeekWritten]],Table3[Game],100+Table3[Increase],Table1[[#This Row],[ScheduleWeekWritten]])</f>
        <v>4</v>
      </c>
      <c r="F5208" t="b">
        <v>0</v>
      </c>
      <c r="G5208" t="s">
        <v>46</v>
      </c>
      <c r="H5208">
        <v>19</v>
      </c>
      <c r="I5208">
        <v>13</v>
      </c>
      <c r="J5208" t="s">
        <v>31</v>
      </c>
      <c r="K5208" t="s">
        <v>47</v>
      </c>
      <c r="L5208" t="str">
        <f>_xlfn.XLOOKUP(Table1[[#This Row],[TeamFavoriteID]],Table2[team_id],Table2[team_name],_xlfn.XLOOKUP(Table1[[#This Row],[TeamFavoriteID]],Table2[team_id_pfr],Table2[team_name],"Even"))</f>
        <v>Chicago Bears</v>
      </c>
      <c r="M5208">
        <v>-7.5</v>
      </c>
      <c r="N5208">
        <f>IF(Table1[[#This Row],[TeamFavorite]]=Table1[[#This Row],[TeamHome]],Table1[[#This Row],[ScoreAway]]-Table1[[#This Row],[ScoreHome]],Table1[[#This Row],[ScoreHome]]-Table1[[#This Row],[ScoreAway]])</f>
        <v>-6</v>
      </c>
      <c r="O5208">
        <f>IF(Table1[[#This Row],[SpreadActual]]&lt;Table1[[#This Row],[SpreadFavorite]],1,0)</f>
        <v>0</v>
      </c>
      <c r="P5208">
        <v>36</v>
      </c>
      <c r="Q5208" t="s">
        <v>114</v>
      </c>
      <c r="R5208" t="b">
        <v>0</v>
      </c>
      <c r="S5208">
        <v>55</v>
      </c>
      <c r="T5208">
        <v>12</v>
      </c>
      <c r="U5208">
        <v>63</v>
      </c>
    </row>
    <row r="5209" spans="1:22" x14ac:dyDescent="0.2">
      <c r="A5209" s="1">
        <v>33510</v>
      </c>
      <c r="B5209">
        <v>1991</v>
      </c>
      <c r="C5209">
        <f>_xlfn.MAXIFS(Table1[ScheduleWeekWritten],Table1[ScheduleSeason],Table1[[#This Row],[ScheduleSeason]])</f>
        <v>17</v>
      </c>
      <c r="D5209">
        <v>5</v>
      </c>
      <c r="E5209" cm="1">
        <f t="array" ref="E5209">_xlfn.XLOOKUP(Table1[[#This Row],[ScheduleWeekWritten]],Table3[Game],100+Table3[Increase],Table1[[#This Row],[ScheduleWeekWritten]])</f>
        <v>5</v>
      </c>
      <c r="F5209" t="b">
        <v>0</v>
      </c>
      <c r="G5209" t="s">
        <v>38</v>
      </c>
      <c r="H5209">
        <v>6</v>
      </c>
      <c r="I5209">
        <v>27</v>
      </c>
      <c r="J5209" t="s">
        <v>95</v>
      </c>
      <c r="K5209" t="s">
        <v>98</v>
      </c>
      <c r="L5209" t="str">
        <f>_xlfn.XLOOKUP(Table1[[#This Row],[TeamFavoriteID]],Table2[team_id],Table2[team_name],_xlfn.XLOOKUP(Table1[[#This Row],[TeamFavoriteID]],Table2[team_id_pfr],Table2[team_name],"Even"))</f>
        <v>New Orleans Saints</v>
      </c>
      <c r="M5209">
        <v>-2.5</v>
      </c>
      <c r="N5209">
        <f>IF(Table1[[#This Row],[TeamFavorite]]=Table1[[#This Row],[TeamHome]],Table1[[#This Row],[ScoreAway]]-Table1[[#This Row],[ScoreHome]],Table1[[#This Row],[ScoreHome]]-Table1[[#This Row],[ScoreAway]])</f>
        <v>-21</v>
      </c>
      <c r="O5209">
        <f>IF(Table1[[#This Row],[SpreadActual]]&lt;Table1[[#This Row],[SpreadFavorite]],1,0)</f>
        <v>1</v>
      </c>
      <c r="P5209">
        <v>35</v>
      </c>
      <c r="Q5209" t="s">
        <v>41</v>
      </c>
      <c r="R5209" t="b">
        <v>0</v>
      </c>
      <c r="S5209">
        <v>66</v>
      </c>
      <c r="T5209">
        <v>11</v>
      </c>
      <c r="U5209">
        <v>51</v>
      </c>
    </row>
    <row r="5210" spans="1:22" x14ac:dyDescent="0.2">
      <c r="A5210" s="1">
        <v>33510</v>
      </c>
      <c r="B5210">
        <v>1991</v>
      </c>
      <c r="C5210">
        <f>_xlfn.MAXIFS(Table1[ScheduleWeekWritten],Table1[ScheduleSeason],Table1[[#This Row],[ScheduleSeason]])</f>
        <v>17</v>
      </c>
      <c r="D5210">
        <v>5</v>
      </c>
      <c r="E5210" cm="1">
        <f t="array" ref="E5210">_xlfn.XLOOKUP(Table1[[#This Row],[ScheduleWeekWritten]],Table3[Game],100+Table3[Increase],Table1[[#This Row],[ScheduleWeekWritten]])</f>
        <v>5</v>
      </c>
      <c r="F5210" t="b">
        <v>0</v>
      </c>
      <c r="G5210" t="s">
        <v>28</v>
      </c>
      <c r="H5210">
        <v>35</v>
      </c>
      <c r="I5210">
        <v>20</v>
      </c>
      <c r="J5210" t="s">
        <v>46</v>
      </c>
      <c r="K5210" t="s">
        <v>43</v>
      </c>
      <c r="L5210" t="str">
        <f>_xlfn.XLOOKUP(Table1[[#This Row],[TeamFavoriteID]],Table2[team_id],Table2[team_name],_xlfn.XLOOKUP(Table1[[#This Row],[TeamFavoriteID]],Table2[team_id_pfr],Table2[team_name],"Even"))</f>
        <v>Buffalo Bills</v>
      </c>
      <c r="M5210">
        <v>-8</v>
      </c>
      <c r="N5210">
        <f>IF(Table1[[#This Row],[TeamFavorite]]=Table1[[#This Row],[TeamHome]],Table1[[#This Row],[ScoreAway]]-Table1[[#This Row],[ScoreHome]],Table1[[#This Row],[ScoreHome]]-Table1[[#This Row],[ScoreAway]])</f>
        <v>-15</v>
      </c>
      <c r="O5210">
        <f>IF(Table1[[#This Row],[SpreadActual]]&lt;Table1[[#This Row],[SpreadFavorite]],1,0)</f>
        <v>1</v>
      </c>
      <c r="P5210">
        <v>44</v>
      </c>
      <c r="Q5210" t="s">
        <v>123</v>
      </c>
      <c r="R5210" t="b">
        <v>0</v>
      </c>
      <c r="S5210">
        <v>47</v>
      </c>
      <c r="T5210">
        <v>11</v>
      </c>
      <c r="U5210">
        <v>66</v>
      </c>
    </row>
    <row r="5211" spans="1:22" x14ac:dyDescent="0.2">
      <c r="A5211" s="1">
        <v>33510</v>
      </c>
      <c r="B5211">
        <v>1991</v>
      </c>
      <c r="C5211">
        <f>_xlfn.MAXIFS(Table1[ScheduleWeekWritten],Table1[ScheduleSeason],Table1[[#This Row],[ScheduleSeason]])</f>
        <v>17</v>
      </c>
      <c r="D5211">
        <v>5</v>
      </c>
      <c r="E5211" cm="1">
        <f t="array" ref="E5211">_xlfn.XLOOKUP(Table1[[#This Row],[ScheduleWeekWritten]],Table3[Game],100+Table3[Increase],Table1[[#This Row],[ScheduleWeekWritten]])</f>
        <v>5</v>
      </c>
      <c r="F5211" t="b">
        <v>0</v>
      </c>
      <c r="G5211" t="s">
        <v>67</v>
      </c>
      <c r="H5211">
        <v>21</v>
      </c>
      <c r="I5211">
        <v>16</v>
      </c>
      <c r="J5211" t="s">
        <v>50</v>
      </c>
      <c r="K5211" t="s">
        <v>90</v>
      </c>
      <c r="L5211" t="str">
        <f>_xlfn.XLOOKUP(Table1[[#This Row],[TeamFavoriteID]],Table2[team_id],Table2[team_name],_xlfn.XLOOKUP(Table1[[#This Row],[TeamFavoriteID]],Table2[team_id_pfr],Table2[team_name],"Even"))</f>
        <v>New York Giants</v>
      </c>
      <c r="M5211">
        <v>-2.5</v>
      </c>
      <c r="N5211">
        <f>IF(Table1[[#This Row],[TeamFavorite]]=Table1[[#This Row],[TeamHome]],Table1[[#This Row],[ScoreAway]]-Table1[[#This Row],[ScoreHome]],Table1[[#This Row],[ScoreHome]]-Table1[[#This Row],[ScoreAway]])</f>
        <v>5</v>
      </c>
      <c r="O5211">
        <f>IF(Table1[[#This Row],[SpreadActual]]&lt;Table1[[#This Row],[SpreadFavorite]],1,0)</f>
        <v>0</v>
      </c>
      <c r="P5211">
        <v>36</v>
      </c>
      <c r="Q5211" t="s">
        <v>119</v>
      </c>
      <c r="R5211" t="b">
        <v>0</v>
      </c>
      <c r="S5211">
        <v>66</v>
      </c>
      <c r="T5211">
        <v>6</v>
      </c>
      <c r="U5211">
        <v>61</v>
      </c>
    </row>
    <row r="5212" spans="1:22" x14ac:dyDescent="0.2">
      <c r="A5212" s="1">
        <v>33510</v>
      </c>
      <c r="B5212">
        <v>1991</v>
      </c>
      <c r="C5212">
        <f>_xlfn.MAXIFS(Table1[ScheduleWeekWritten],Table1[ScheduleSeason],Table1[[#This Row],[ScheduleSeason]])</f>
        <v>17</v>
      </c>
      <c r="D5212">
        <v>5</v>
      </c>
      <c r="E5212" cm="1">
        <f t="array" ref="E5212">_xlfn.XLOOKUP(Table1[[#This Row],[ScheduleWeekWritten]],Table3[Game],100+Table3[Increase],Table1[[#This Row],[ScheduleWeekWritten]])</f>
        <v>5</v>
      </c>
      <c r="F5212" t="b">
        <v>0</v>
      </c>
      <c r="G5212" t="s">
        <v>45</v>
      </c>
      <c r="H5212">
        <v>31</v>
      </c>
      <c r="I5212">
        <v>3</v>
      </c>
      <c r="J5212" t="s">
        <v>127</v>
      </c>
      <c r="K5212" t="s">
        <v>79</v>
      </c>
      <c r="L5212" t="str">
        <f>_xlfn.XLOOKUP(Table1[[#This Row],[TeamFavoriteID]],Table2[team_id],Table2[team_name],_xlfn.XLOOKUP(Table1[[#This Row],[TeamFavoriteID]],Table2[team_id_pfr],Table2[team_name],"Even"))</f>
        <v>Detroit Lions</v>
      </c>
      <c r="M5212">
        <v>-6</v>
      </c>
      <c r="N5212">
        <f>IF(Table1[[#This Row],[TeamFavorite]]=Table1[[#This Row],[TeamHome]],Table1[[#This Row],[ScoreAway]]-Table1[[#This Row],[ScoreHome]],Table1[[#This Row],[ScoreHome]]-Table1[[#This Row],[ScoreAway]])</f>
        <v>-28</v>
      </c>
      <c r="O5212">
        <f>IF(Table1[[#This Row],[SpreadActual]]&lt;Table1[[#This Row],[SpreadFavorite]],1,0)</f>
        <v>1</v>
      </c>
      <c r="P5212">
        <v>40</v>
      </c>
      <c r="Q5212" t="s">
        <v>125</v>
      </c>
      <c r="R5212" t="b">
        <v>0</v>
      </c>
      <c r="S5212">
        <v>72</v>
      </c>
      <c r="T5212">
        <v>0</v>
      </c>
      <c r="V5212" t="s">
        <v>103</v>
      </c>
    </row>
    <row r="5213" spans="1:22" x14ac:dyDescent="0.2">
      <c r="A5213" s="1">
        <v>33510</v>
      </c>
      <c r="B5213">
        <v>1991</v>
      </c>
      <c r="C5213">
        <f>_xlfn.MAXIFS(Table1[ScheduleWeekWritten],Table1[ScheduleSeason],Table1[[#This Row],[ScheduleSeason]])</f>
        <v>17</v>
      </c>
      <c r="D5213">
        <v>5</v>
      </c>
      <c r="E5213" cm="1">
        <f t="array" ref="E5213">_xlfn.XLOOKUP(Table1[[#This Row],[ScheduleWeekWritten]],Table3[Game],100+Table3[Increase],Table1[[#This Row],[ScheduleWeekWritten]])</f>
        <v>5</v>
      </c>
      <c r="F5213" t="b">
        <v>0</v>
      </c>
      <c r="G5213" t="s">
        <v>138</v>
      </c>
      <c r="H5213">
        <v>12</v>
      </c>
      <c r="I5213">
        <v>6</v>
      </c>
      <c r="J5213" t="s">
        <v>53</v>
      </c>
      <c r="K5213" t="s">
        <v>87</v>
      </c>
      <c r="L5213" t="str">
        <f>_xlfn.XLOOKUP(Table1[[#This Row],[TeamFavoriteID]],Table2[team_id],Table2[team_name],_xlfn.XLOOKUP(Table1[[#This Row],[TeamFavoriteID]],Table2[team_id_pfr],Table2[team_name],"Even"))</f>
        <v>San Francisco 49ers</v>
      </c>
      <c r="M5213">
        <v>-3</v>
      </c>
      <c r="N5213">
        <f>IF(Table1[[#This Row],[TeamFavorite]]=Table1[[#This Row],[TeamHome]],Table1[[#This Row],[ScoreAway]]-Table1[[#This Row],[ScoreHome]],Table1[[#This Row],[ScoreHome]]-Table1[[#This Row],[ScoreAway]])</f>
        <v>6</v>
      </c>
      <c r="O5213">
        <f>IF(Table1[[#This Row],[SpreadActual]]&lt;Table1[[#This Row],[SpreadFavorite]],1,0)</f>
        <v>0</v>
      </c>
      <c r="P5213">
        <v>36</v>
      </c>
      <c r="Q5213" t="s">
        <v>65</v>
      </c>
      <c r="R5213" t="b">
        <v>0</v>
      </c>
      <c r="S5213">
        <v>66</v>
      </c>
      <c r="T5213">
        <v>10</v>
      </c>
      <c r="U5213">
        <v>86</v>
      </c>
    </row>
    <row r="5214" spans="1:22" x14ac:dyDescent="0.2">
      <c r="A5214" s="1">
        <v>33510</v>
      </c>
      <c r="B5214">
        <v>1991</v>
      </c>
      <c r="C5214">
        <f>_xlfn.MAXIFS(Table1[ScheduleWeekWritten],Table1[ScheduleSeason],Table1[[#This Row],[ScheduleSeason]])</f>
        <v>17</v>
      </c>
      <c r="D5214">
        <v>5</v>
      </c>
      <c r="E5214" cm="1">
        <f t="array" ref="E5214">_xlfn.XLOOKUP(Table1[[#This Row],[ScheduleWeekWritten]],Table3[Game],100+Table3[Increase],Table1[[#This Row],[ScheduleWeekWritten]])</f>
        <v>5</v>
      </c>
      <c r="F5214" t="b">
        <v>0</v>
      </c>
      <c r="G5214" t="s">
        <v>39</v>
      </c>
      <c r="H5214">
        <v>23</v>
      </c>
      <c r="I5214">
        <v>21</v>
      </c>
      <c r="J5214" t="s">
        <v>33</v>
      </c>
      <c r="K5214" t="s">
        <v>40</v>
      </c>
      <c r="L5214" t="str">
        <f>_xlfn.XLOOKUP(Table1[[#This Row],[TeamFavoriteID]],Table2[team_id],Table2[team_name],_xlfn.XLOOKUP(Table1[[#This Row],[TeamFavoriteID]],Table2[team_id_pfr],Table2[team_name],"Even"))</f>
        <v>Los Angeles Rams</v>
      </c>
      <c r="M5214">
        <v>-4.5</v>
      </c>
      <c r="N5214">
        <f>IF(Table1[[#This Row],[TeamFavorite]]=Table1[[#This Row],[TeamHome]],Table1[[#This Row],[ScoreAway]]-Table1[[#This Row],[ScoreHome]],Table1[[#This Row],[ScoreHome]]-Table1[[#This Row],[ScoreAway]])</f>
        <v>-2</v>
      </c>
      <c r="O5214">
        <f>IF(Table1[[#This Row],[SpreadActual]]&lt;Table1[[#This Row],[SpreadFavorite]],1,0)</f>
        <v>0</v>
      </c>
      <c r="P5214">
        <v>38</v>
      </c>
      <c r="Q5214" t="s">
        <v>135</v>
      </c>
      <c r="R5214" t="b">
        <v>0</v>
      </c>
      <c r="S5214">
        <v>66</v>
      </c>
      <c r="T5214">
        <v>10</v>
      </c>
      <c r="U5214">
        <v>86</v>
      </c>
    </row>
    <row r="5215" spans="1:22" x14ac:dyDescent="0.2">
      <c r="A5215" s="1">
        <v>33510</v>
      </c>
      <c r="B5215">
        <v>1991</v>
      </c>
      <c r="C5215">
        <f>_xlfn.MAXIFS(Table1[ScheduleWeekWritten],Table1[ScheduleSeason],Table1[[#This Row],[ScheduleSeason]])</f>
        <v>17</v>
      </c>
      <c r="D5215">
        <v>5</v>
      </c>
      <c r="E5215" cm="1">
        <f t="array" ref="E5215">_xlfn.XLOOKUP(Table1[[#This Row],[ScheduleWeekWritten]],Table3[Game],100+Table3[Increase],Table1[[#This Row],[ScheduleWeekWritten]])</f>
        <v>5</v>
      </c>
      <c r="F5215" t="b">
        <v>0</v>
      </c>
      <c r="G5215" t="s">
        <v>54</v>
      </c>
      <c r="H5215">
        <v>6</v>
      </c>
      <c r="I5215">
        <v>13</v>
      </c>
      <c r="J5215" t="s">
        <v>24</v>
      </c>
      <c r="K5215" t="s">
        <v>55</v>
      </c>
      <c r="L5215" t="str">
        <f>_xlfn.XLOOKUP(Table1[[#This Row],[TeamFavoriteID]],Table2[team_id],Table2[team_name],_xlfn.XLOOKUP(Table1[[#This Row],[TeamFavoriteID]],Table2[team_id_pfr],Table2[team_name],"Even"))</f>
        <v>Minnesota Vikings</v>
      </c>
      <c r="M5215">
        <v>-5</v>
      </c>
      <c r="N5215">
        <f>IF(Table1[[#This Row],[TeamFavorite]]=Table1[[#This Row],[TeamHome]],Table1[[#This Row],[ScoreAway]]-Table1[[#This Row],[ScoreHome]],Table1[[#This Row],[ScoreHome]]-Table1[[#This Row],[ScoreAway]])</f>
        <v>7</v>
      </c>
      <c r="O5215">
        <f>IF(Table1[[#This Row],[SpreadActual]]&lt;Table1[[#This Row],[SpreadFavorite]],1,0)</f>
        <v>0</v>
      </c>
      <c r="P5215">
        <v>40</v>
      </c>
      <c r="Q5215" t="s">
        <v>137</v>
      </c>
      <c r="R5215" t="b">
        <v>0</v>
      </c>
      <c r="S5215">
        <v>72</v>
      </c>
      <c r="T5215">
        <v>0</v>
      </c>
      <c r="V5215" t="s">
        <v>103</v>
      </c>
    </row>
    <row r="5216" spans="1:22" x14ac:dyDescent="0.2">
      <c r="A5216" s="1">
        <v>33510</v>
      </c>
      <c r="B5216">
        <v>1991</v>
      </c>
      <c r="C5216">
        <f>_xlfn.MAXIFS(Table1[ScheduleWeekWritten],Table1[ScheduleSeason],Table1[[#This Row],[ScheduleSeason]])</f>
        <v>17</v>
      </c>
      <c r="D5216">
        <v>5</v>
      </c>
      <c r="E5216" cm="1">
        <f t="array" ref="E5216">_xlfn.XLOOKUP(Table1[[#This Row],[ScheduleWeekWritten]],Table3[Game],100+Table3[Increase],Table1[[#This Row],[ScheduleWeekWritten]])</f>
        <v>5</v>
      </c>
      <c r="F5216" t="b">
        <v>0</v>
      </c>
      <c r="G5216" t="s">
        <v>31</v>
      </c>
      <c r="H5216">
        <v>41</v>
      </c>
      <c r="I5216">
        <v>23</v>
      </c>
      <c r="J5216" t="s">
        <v>19</v>
      </c>
      <c r="K5216" t="s">
        <v>91</v>
      </c>
      <c r="L5216" t="str">
        <f>_xlfn.XLOOKUP(Table1[[#This Row],[TeamFavoriteID]],Table2[team_id],Table2[team_name],_xlfn.XLOOKUP(Table1[[#This Row],[TeamFavoriteID]],Table2[team_id_pfr],Table2[team_name],"Even"))</f>
        <v>Miami Dolphins</v>
      </c>
      <c r="M5216">
        <v>-2</v>
      </c>
      <c r="N5216">
        <f>IF(Table1[[#This Row],[TeamFavorite]]=Table1[[#This Row],[TeamHome]],Table1[[#This Row],[ScoreAway]]-Table1[[#This Row],[ScoreHome]],Table1[[#This Row],[ScoreHome]]-Table1[[#This Row],[ScoreAway]])</f>
        <v>18</v>
      </c>
      <c r="O5216">
        <f>IF(Table1[[#This Row],[SpreadActual]]&lt;Table1[[#This Row],[SpreadFavorite]],1,0)</f>
        <v>0</v>
      </c>
      <c r="P5216">
        <v>38</v>
      </c>
      <c r="Q5216" t="s">
        <v>126</v>
      </c>
      <c r="R5216" t="b">
        <v>0</v>
      </c>
      <c r="S5216">
        <v>61</v>
      </c>
      <c r="T5216">
        <v>12</v>
      </c>
      <c r="U5216">
        <v>52</v>
      </c>
    </row>
    <row r="5217" spans="1:22" x14ac:dyDescent="0.2">
      <c r="A5217" s="1">
        <v>33510</v>
      </c>
      <c r="B5217">
        <v>1991</v>
      </c>
      <c r="C5217">
        <f>_xlfn.MAXIFS(Table1[ScheduleWeekWritten],Table1[ScheduleSeason],Table1[[#This Row],[ScheduleSeason]])</f>
        <v>17</v>
      </c>
      <c r="D5217">
        <v>5</v>
      </c>
      <c r="E5217" cm="1">
        <f t="array" ref="E5217">_xlfn.XLOOKUP(Table1[[#This Row],[ScheduleWeekWritten]],Table3[Game],100+Table3[Increase],Table1[[#This Row],[ScheduleWeekWritten]])</f>
        <v>5</v>
      </c>
      <c r="F5217" t="b">
        <v>0</v>
      </c>
      <c r="G5217" t="s">
        <v>145</v>
      </c>
      <c r="H5217">
        <v>24</v>
      </c>
      <c r="I5217">
        <v>10</v>
      </c>
      <c r="J5217" t="s">
        <v>115</v>
      </c>
      <c r="K5217" t="s">
        <v>59</v>
      </c>
      <c r="L5217" t="str">
        <f>_xlfn.XLOOKUP(Table1[[#This Row],[TeamFavoriteID]],Table2[team_id],Table2[team_name],_xlfn.XLOOKUP(Table1[[#This Row],[TeamFavoriteID]],Table2[team_id_pfr],Table2[team_name],"Even"))</f>
        <v>Arizona Cardinals</v>
      </c>
      <c r="M5217">
        <v>-6</v>
      </c>
      <c r="N5217">
        <f>IF(Table1[[#This Row],[TeamFavorite]]=Table1[[#This Row],[TeamHome]],Table1[[#This Row],[ScoreAway]]-Table1[[#This Row],[ScoreHome]],Table1[[#This Row],[ScoreHome]]-Table1[[#This Row],[ScoreAway]])</f>
        <v>14</v>
      </c>
      <c r="O5217">
        <f>IF(Table1[[#This Row],[SpreadActual]]&lt;Table1[[#This Row],[SpreadFavorite]],1,0)</f>
        <v>0</v>
      </c>
      <c r="P5217">
        <v>36</v>
      </c>
      <c r="Q5217" t="s">
        <v>146</v>
      </c>
      <c r="R5217" t="b">
        <v>0</v>
      </c>
      <c r="S5217">
        <v>87</v>
      </c>
      <c r="T5217">
        <v>6</v>
      </c>
      <c r="U5217">
        <v>25</v>
      </c>
    </row>
    <row r="5218" spans="1:22" x14ac:dyDescent="0.2">
      <c r="A5218" s="1">
        <v>33510</v>
      </c>
      <c r="B5218">
        <v>1991</v>
      </c>
      <c r="C5218">
        <f>_xlfn.MAXIFS(Table1[ScheduleWeekWritten],Table1[ScheduleSeason],Table1[[#This Row],[ScheduleSeason]])</f>
        <v>17</v>
      </c>
      <c r="D5218">
        <v>5</v>
      </c>
      <c r="E5218" cm="1">
        <f t="array" ref="E5218">_xlfn.XLOOKUP(Table1[[#This Row],[ScheduleWeekWritten]],Table3[Game],100+Table3[Increase],Table1[[#This Row],[ScheduleWeekWritten]])</f>
        <v>5</v>
      </c>
      <c r="F5218" t="b">
        <v>0</v>
      </c>
      <c r="G5218" t="s">
        <v>27</v>
      </c>
      <c r="H5218">
        <v>13</v>
      </c>
      <c r="I5218">
        <v>14</v>
      </c>
      <c r="J5218" t="s">
        <v>42</v>
      </c>
      <c r="K5218" t="s">
        <v>75</v>
      </c>
      <c r="L5218" t="str">
        <f>_xlfn.XLOOKUP(Table1[[#This Row],[TeamFavoriteID]],Table2[team_id],Table2[team_name],_xlfn.XLOOKUP(Table1[[#This Row],[TeamFavoriteID]],Table2[team_id_pfr],Table2[team_name],"Even"))</f>
        <v>Kansas City Chiefs</v>
      </c>
      <c r="M5218">
        <v>-3.5</v>
      </c>
      <c r="N5218">
        <f>IF(Table1[[#This Row],[TeamFavorite]]=Table1[[#This Row],[TeamHome]],Table1[[#This Row],[ScoreAway]]-Table1[[#This Row],[ScoreHome]],Table1[[#This Row],[ScoreHome]]-Table1[[#This Row],[ScoreAway]])</f>
        <v>-1</v>
      </c>
      <c r="O5218">
        <f>IF(Table1[[#This Row],[SpreadActual]]&lt;Table1[[#This Row],[SpreadFavorite]],1,0)</f>
        <v>0</v>
      </c>
      <c r="P5218">
        <v>36</v>
      </c>
      <c r="Q5218" t="s">
        <v>94</v>
      </c>
      <c r="R5218" t="b">
        <v>0</v>
      </c>
      <c r="S5218">
        <v>68</v>
      </c>
      <c r="T5218">
        <v>9</v>
      </c>
      <c r="U5218">
        <v>81</v>
      </c>
    </row>
    <row r="5219" spans="1:22" x14ac:dyDescent="0.2">
      <c r="A5219" s="1">
        <v>33510</v>
      </c>
      <c r="B5219">
        <v>1991</v>
      </c>
      <c r="C5219">
        <f>_xlfn.MAXIFS(Table1[ScheduleWeekWritten],Table1[ScheduleSeason],Table1[[#This Row],[ScheduleSeason]])</f>
        <v>17</v>
      </c>
      <c r="D5219">
        <v>5</v>
      </c>
      <c r="E5219" cm="1">
        <f t="array" ref="E5219">_xlfn.XLOOKUP(Table1[[#This Row],[ScheduleWeekWritten]],Table3[Game],100+Table3[Increase],Table1[[#This Row],[ScheduleWeekWritten]])</f>
        <v>5</v>
      </c>
      <c r="F5219" t="b">
        <v>0</v>
      </c>
      <c r="G5219" t="s">
        <v>128</v>
      </c>
      <c r="H5219">
        <v>31</v>
      </c>
      <c r="I5219">
        <v>3</v>
      </c>
      <c r="J5219" t="s">
        <v>140</v>
      </c>
      <c r="K5219" t="s">
        <v>132</v>
      </c>
      <c r="L5219" t="str">
        <f>_xlfn.XLOOKUP(Table1[[#This Row],[TeamFavoriteID]],Table2[team_id],Table2[team_name],_xlfn.XLOOKUP(Table1[[#This Row],[TeamFavoriteID]],Table2[team_id_pfr],Table2[team_name],"Even"))</f>
        <v>Seattle Seahawks</v>
      </c>
      <c r="M5219">
        <v>-8</v>
      </c>
      <c r="N5219">
        <f>IF(Table1[[#This Row],[TeamFavorite]]=Table1[[#This Row],[TeamHome]],Table1[[#This Row],[ScoreAway]]-Table1[[#This Row],[ScoreHome]],Table1[[#This Row],[ScoreHome]]-Table1[[#This Row],[ScoreAway]])</f>
        <v>-28</v>
      </c>
      <c r="O5219">
        <f>IF(Table1[[#This Row],[SpreadActual]]&lt;Table1[[#This Row],[SpreadFavorite]],1,0)</f>
        <v>1</v>
      </c>
      <c r="P5219">
        <v>36</v>
      </c>
      <c r="Q5219" t="s">
        <v>129</v>
      </c>
      <c r="R5219" t="b">
        <v>0</v>
      </c>
      <c r="S5219">
        <v>72</v>
      </c>
      <c r="T5219">
        <v>0</v>
      </c>
      <c r="V5219" t="s">
        <v>103</v>
      </c>
    </row>
    <row r="5220" spans="1:22" x14ac:dyDescent="0.2">
      <c r="A5220" s="1">
        <v>33511</v>
      </c>
      <c r="B5220">
        <v>1991</v>
      </c>
      <c r="C5220">
        <f>_xlfn.MAXIFS(Table1[ScheduleWeekWritten],Table1[ScheduleSeason],Table1[[#This Row],[ScheduleSeason]])</f>
        <v>17</v>
      </c>
      <c r="D5220">
        <v>5</v>
      </c>
      <c r="E5220" cm="1">
        <f t="array" ref="E5220">_xlfn.XLOOKUP(Table1[[#This Row],[ScheduleWeekWritten]],Table3[Game],100+Table3[Increase],Table1[[#This Row],[ScheduleWeekWritten]])</f>
        <v>5</v>
      </c>
      <c r="F5220" t="b">
        <v>0</v>
      </c>
      <c r="G5220" t="s">
        <v>61</v>
      </c>
      <c r="H5220">
        <v>23</v>
      </c>
      <c r="I5220">
        <v>0</v>
      </c>
      <c r="J5220" t="s">
        <v>58</v>
      </c>
      <c r="K5220" t="s">
        <v>85</v>
      </c>
      <c r="L5220" t="str">
        <f>_xlfn.XLOOKUP(Table1[[#This Row],[TeamFavoriteID]],Table2[team_id],Table2[team_name],_xlfn.XLOOKUP(Table1[[#This Row],[TeamFavoriteID]],Table2[team_id_pfr],Table2[team_name],"Even"))</f>
        <v>Washington Commanders</v>
      </c>
      <c r="M5220">
        <v>-6</v>
      </c>
      <c r="N5220">
        <f>IF(Table1[[#This Row],[TeamFavorite]]=Table1[[#This Row],[TeamHome]],Table1[[#This Row],[ScoreAway]]-Table1[[#This Row],[ScoreHome]],Table1[[#This Row],[ScoreHome]]-Table1[[#This Row],[ScoreAway]])</f>
        <v>23</v>
      </c>
      <c r="O5220">
        <f>IF(Table1[[#This Row],[SpreadActual]]&lt;Table1[[#This Row],[SpreadFavorite]],1,0)</f>
        <v>0</v>
      </c>
      <c r="P5220">
        <v>40</v>
      </c>
      <c r="Q5220" t="s">
        <v>64</v>
      </c>
      <c r="R5220" t="b">
        <v>0</v>
      </c>
      <c r="S5220">
        <v>64</v>
      </c>
      <c r="T5220">
        <v>8</v>
      </c>
      <c r="U5220">
        <v>62</v>
      </c>
    </row>
    <row r="5221" spans="1:22" x14ac:dyDescent="0.2">
      <c r="A5221" s="1">
        <v>33517</v>
      </c>
      <c r="B5221">
        <v>1991</v>
      </c>
      <c r="C5221">
        <f>_xlfn.MAXIFS(Table1[ScheduleWeekWritten],Table1[ScheduleSeason],Table1[[#This Row],[ScheduleSeason]])</f>
        <v>17</v>
      </c>
      <c r="D5221">
        <v>6</v>
      </c>
      <c r="E5221" cm="1">
        <f t="array" ref="E5221">_xlfn.XLOOKUP(Table1[[#This Row],[ScheduleWeekWritten]],Table3[Game],100+Table3[Increase],Table1[[#This Row],[ScheduleWeekWritten]])</f>
        <v>6</v>
      </c>
      <c r="F5221" t="b">
        <v>0</v>
      </c>
      <c r="G5221" t="s">
        <v>46</v>
      </c>
      <c r="H5221">
        <v>7</v>
      </c>
      <c r="I5221">
        <v>20</v>
      </c>
      <c r="J5221" t="s">
        <v>61</v>
      </c>
      <c r="K5221" t="s">
        <v>85</v>
      </c>
      <c r="L5221" t="str">
        <f>_xlfn.XLOOKUP(Table1[[#This Row],[TeamFavoriteID]],Table2[team_id],Table2[team_name],_xlfn.XLOOKUP(Table1[[#This Row],[TeamFavoriteID]],Table2[team_id_pfr],Table2[team_name],"Even"))</f>
        <v>Washington Commanders</v>
      </c>
      <c r="M5221">
        <v>-3</v>
      </c>
      <c r="N5221">
        <f>IF(Table1[[#This Row],[TeamFavorite]]=Table1[[#This Row],[TeamHome]],Table1[[#This Row],[ScoreAway]]-Table1[[#This Row],[ScoreHome]],Table1[[#This Row],[ScoreHome]]-Table1[[#This Row],[ScoreAway]])</f>
        <v>-13</v>
      </c>
      <c r="O5221">
        <f>IF(Table1[[#This Row],[SpreadActual]]&lt;Table1[[#This Row],[SpreadFavorite]],1,0)</f>
        <v>1</v>
      </c>
      <c r="P5221">
        <v>37</v>
      </c>
      <c r="Q5221" t="s">
        <v>114</v>
      </c>
      <c r="R5221" t="b">
        <v>0</v>
      </c>
      <c r="S5221">
        <v>43</v>
      </c>
      <c r="T5221">
        <v>16</v>
      </c>
      <c r="U5221">
        <v>64</v>
      </c>
    </row>
    <row r="5222" spans="1:22" x14ac:dyDescent="0.2">
      <c r="A5222" s="1">
        <v>33517</v>
      </c>
      <c r="B5222">
        <v>1991</v>
      </c>
      <c r="C5222">
        <f>_xlfn.MAXIFS(Table1[ScheduleWeekWritten],Table1[ScheduleSeason],Table1[[#This Row],[ScheduleSeason]])</f>
        <v>17</v>
      </c>
      <c r="D5222">
        <v>6</v>
      </c>
      <c r="E5222" cm="1">
        <f t="array" ref="E5222">_xlfn.XLOOKUP(Table1[[#This Row],[ScheduleWeekWritten]],Table3[Game],100+Table3[Increase],Table1[[#This Row],[ScheduleWeekWritten]])</f>
        <v>6</v>
      </c>
      <c r="F5222" t="b">
        <v>0</v>
      </c>
      <c r="G5222" t="s">
        <v>101</v>
      </c>
      <c r="H5222">
        <v>7</v>
      </c>
      <c r="I5222">
        <v>13</v>
      </c>
      <c r="J5222" t="s">
        <v>128</v>
      </c>
      <c r="K5222" t="s">
        <v>104</v>
      </c>
      <c r="L5222" t="str">
        <f>_xlfn.XLOOKUP(Table1[[#This Row],[TeamFavoriteID]],Table2[team_id],Table2[team_name],_xlfn.XLOOKUP(Table1[[#This Row],[TeamFavoriteID]],Table2[team_id_pfr],Table2[team_name],"Even"))</f>
        <v>Cincinnati Bengals</v>
      </c>
      <c r="M5222">
        <v>-3.5</v>
      </c>
      <c r="N5222">
        <f>IF(Table1[[#This Row],[TeamFavorite]]=Table1[[#This Row],[TeamHome]],Table1[[#This Row],[ScoreAway]]-Table1[[#This Row],[ScoreHome]],Table1[[#This Row],[ScoreHome]]-Table1[[#This Row],[ScoreAway]])</f>
        <v>6</v>
      </c>
      <c r="O5222">
        <f>IF(Table1[[#This Row],[SpreadActual]]&lt;Table1[[#This Row],[SpreadFavorite]],1,0)</f>
        <v>0</v>
      </c>
      <c r="P5222">
        <v>40</v>
      </c>
      <c r="Q5222" t="s">
        <v>111</v>
      </c>
      <c r="R5222" t="b">
        <v>0</v>
      </c>
      <c r="S5222">
        <v>45</v>
      </c>
      <c r="T5222">
        <v>12</v>
      </c>
      <c r="U5222">
        <v>69</v>
      </c>
    </row>
    <row r="5223" spans="1:22" x14ac:dyDescent="0.2">
      <c r="A5223" s="1">
        <v>33517</v>
      </c>
      <c r="B5223">
        <v>1991</v>
      </c>
      <c r="C5223">
        <f>_xlfn.MAXIFS(Table1[ScheduleWeekWritten],Table1[ScheduleSeason],Table1[[#This Row],[ScheduleSeason]])</f>
        <v>17</v>
      </c>
      <c r="D5223">
        <v>6</v>
      </c>
      <c r="E5223" cm="1">
        <f t="array" ref="E5223">_xlfn.XLOOKUP(Table1[[#This Row],[ScheduleWeekWritten]],Table3[Game],100+Table3[Increase],Table1[[#This Row],[ScheduleWeekWritten]])</f>
        <v>6</v>
      </c>
      <c r="F5223" t="b">
        <v>0</v>
      </c>
      <c r="G5223" t="s">
        <v>62</v>
      </c>
      <c r="H5223">
        <v>14</v>
      </c>
      <c r="I5223">
        <v>17</v>
      </c>
      <c r="J5223" t="s">
        <v>31</v>
      </c>
      <c r="K5223" t="s">
        <v>32</v>
      </c>
      <c r="L5223" t="str">
        <f>_xlfn.XLOOKUP(Table1[[#This Row],[TeamFavoriteID]],Table2[team_id],Table2[team_name],_xlfn.XLOOKUP(Table1[[#This Row],[TeamFavoriteID]],Table2[team_id_pfr],Table2[team_name],"Even"))</f>
        <v>New York Jets</v>
      </c>
      <c r="M5223">
        <v>-1.5</v>
      </c>
      <c r="N5223">
        <f>IF(Table1[[#This Row],[TeamFavorite]]=Table1[[#This Row],[TeamHome]],Table1[[#This Row],[ScoreAway]]-Table1[[#This Row],[ScoreHome]],Table1[[#This Row],[ScoreHome]]-Table1[[#This Row],[ScoreAway]])</f>
        <v>-3</v>
      </c>
      <c r="O5223">
        <f>IF(Table1[[#This Row],[SpreadActual]]&lt;Table1[[#This Row],[SpreadFavorite]],1,0)</f>
        <v>1</v>
      </c>
      <c r="P5223">
        <v>34</v>
      </c>
      <c r="Q5223" t="s">
        <v>66</v>
      </c>
      <c r="R5223" t="b">
        <v>0</v>
      </c>
      <c r="S5223">
        <v>46</v>
      </c>
      <c r="T5223">
        <v>16</v>
      </c>
      <c r="U5223">
        <v>66</v>
      </c>
    </row>
    <row r="5224" spans="1:22" x14ac:dyDescent="0.2">
      <c r="A5224" s="1">
        <v>33517</v>
      </c>
      <c r="B5224">
        <v>1991</v>
      </c>
      <c r="C5224">
        <f>_xlfn.MAXIFS(Table1[ScheduleWeekWritten],Table1[ScheduleSeason],Table1[[#This Row],[ScheduleSeason]])</f>
        <v>17</v>
      </c>
      <c r="D5224">
        <v>6</v>
      </c>
      <c r="E5224" cm="1">
        <f t="array" ref="E5224">_xlfn.XLOOKUP(Table1[[#This Row],[ScheduleWeekWritten]],Table3[Game],100+Table3[Increase],Table1[[#This Row],[ScheduleWeekWritten]])</f>
        <v>6</v>
      </c>
      <c r="F5224" t="b">
        <v>0</v>
      </c>
      <c r="G5224" t="s">
        <v>45</v>
      </c>
      <c r="H5224">
        <v>24</v>
      </c>
      <c r="I5224">
        <v>20</v>
      </c>
      <c r="J5224" t="s">
        <v>54</v>
      </c>
      <c r="K5224" t="s">
        <v>79</v>
      </c>
      <c r="L5224" t="str">
        <f>_xlfn.XLOOKUP(Table1[[#This Row],[TeamFavoriteID]],Table2[team_id],Table2[team_name],_xlfn.XLOOKUP(Table1[[#This Row],[TeamFavoriteID]],Table2[team_id_pfr],Table2[team_name],"Even"))</f>
        <v>Detroit Lions</v>
      </c>
      <c r="M5224">
        <v>-3</v>
      </c>
      <c r="N5224">
        <f>IF(Table1[[#This Row],[TeamFavorite]]=Table1[[#This Row],[TeamHome]],Table1[[#This Row],[ScoreAway]]-Table1[[#This Row],[ScoreHome]],Table1[[#This Row],[ScoreHome]]-Table1[[#This Row],[ScoreAway]])</f>
        <v>-4</v>
      </c>
      <c r="O5224">
        <f>IF(Table1[[#This Row],[SpreadActual]]&lt;Table1[[#This Row],[SpreadFavorite]],1,0)</f>
        <v>1</v>
      </c>
      <c r="P5224">
        <v>40</v>
      </c>
      <c r="Q5224" t="s">
        <v>125</v>
      </c>
      <c r="R5224" t="b">
        <v>0</v>
      </c>
      <c r="S5224">
        <v>72</v>
      </c>
      <c r="T5224">
        <v>0</v>
      </c>
      <c r="V5224" t="s">
        <v>103</v>
      </c>
    </row>
    <row r="5225" spans="1:22" x14ac:dyDescent="0.2">
      <c r="A5225" s="1">
        <v>33517</v>
      </c>
      <c r="B5225">
        <v>1991</v>
      </c>
      <c r="C5225">
        <f>_xlfn.MAXIFS(Table1[ScheduleWeekWritten],Table1[ScheduleSeason],Table1[[#This Row],[ScheduleSeason]])</f>
        <v>17</v>
      </c>
      <c r="D5225">
        <v>6</v>
      </c>
      <c r="E5225" cm="1">
        <f t="array" ref="E5225">_xlfn.XLOOKUP(Table1[[#This Row],[ScheduleWeekWritten]],Table3[Game],100+Table3[Increase],Table1[[#This Row],[ScheduleWeekWritten]])</f>
        <v>6</v>
      </c>
      <c r="F5225" t="b">
        <v>0</v>
      </c>
      <c r="G5225" t="s">
        <v>33</v>
      </c>
      <c r="H5225">
        <v>17</v>
      </c>
      <c r="I5225">
        <v>20</v>
      </c>
      <c r="J5225" t="s">
        <v>67</v>
      </c>
      <c r="K5225" t="s">
        <v>68</v>
      </c>
      <c r="L5225" t="str">
        <f>_xlfn.XLOOKUP(Table1[[#This Row],[TeamFavoriteID]],Table2[team_id],Table2[team_name],_xlfn.XLOOKUP(Table1[[#This Row],[TeamFavoriteID]],Table2[team_id_pfr],Table2[team_name],"Even"))</f>
        <v>Dallas Cowboys</v>
      </c>
      <c r="M5225">
        <v>-2.5</v>
      </c>
      <c r="N5225">
        <f>IF(Table1[[#This Row],[TeamFavorite]]=Table1[[#This Row],[TeamHome]],Table1[[#This Row],[ScoreAway]]-Table1[[#This Row],[ScoreHome]],Table1[[#This Row],[ScoreHome]]-Table1[[#This Row],[ScoreAway]])</f>
        <v>-3</v>
      </c>
      <c r="O5225">
        <f>IF(Table1[[#This Row],[SpreadActual]]&lt;Table1[[#This Row],[SpreadFavorite]],1,0)</f>
        <v>1</v>
      </c>
      <c r="P5225">
        <v>35</v>
      </c>
      <c r="Q5225" t="s">
        <v>36</v>
      </c>
      <c r="R5225" t="b">
        <v>0</v>
      </c>
      <c r="S5225">
        <v>44</v>
      </c>
      <c r="T5225">
        <v>17</v>
      </c>
      <c r="U5225">
        <v>60</v>
      </c>
    </row>
    <row r="5226" spans="1:22" x14ac:dyDescent="0.2">
      <c r="A5226" s="1">
        <v>33517</v>
      </c>
      <c r="B5226">
        <v>1991</v>
      </c>
      <c r="C5226">
        <f>_xlfn.MAXIFS(Table1[ScheduleWeekWritten],Table1[ScheduleSeason],Table1[[#This Row],[ScheduleSeason]])</f>
        <v>17</v>
      </c>
      <c r="D5226">
        <v>6</v>
      </c>
      <c r="E5226" cm="1">
        <f t="array" ref="E5226">_xlfn.XLOOKUP(Table1[[#This Row],[ScheduleWeekWritten]],Table3[Game],100+Table3[Increase],Table1[[#This Row],[ScheduleWeekWritten]])</f>
        <v>6</v>
      </c>
      <c r="F5226" t="b">
        <v>0</v>
      </c>
      <c r="G5226" t="s">
        <v>23</v>
      </c>
      <c r="H5226">
        <v>42</v>
      </c>
      <c r="I5226">
        <v>14</v>
      </c>
      <c r="J5226" t="s">
        <v>24</v>
      </c>
      <c r="K5226" t="s">
        <v>25</v>
      </c>
      <c r="L5226" t="str">
        <f>_xlfn.XLOOKUP(Table1[[#This Row],[TeamFavoriteID]],Table2[team_id],Table2[team_name],_xlfn.XLOOKUP(Table1[[#This Row],[TeamFavoriteID]],Table2[team_id_pfr],Table2[team_name],"Even"))</f>
        <v>Houston Oilers</v>
      </c>
      <c r="M5226">
        <v>-7.5</v>
      </c>
      <c r="N5226">
        <f>IF(Table1[[#This Row],[TeamFavorite]]=Table1[[#This Row],[TeamHome]],Table1[[#This Row],[ScoreAway]]-Table1[[#This Row],[ScoreHome]],Table1[[#This Row],[ScoreHome]]-Table1[[#This Row],[ScoreAway]])</f>
        <v>-28</v>
      </c>
      <c r="O5226">
        <f>IF(Table1[[#This Row],[SpreadActual]]&lt;Table1[[#This Row],[SpreadFavorite]],1,0)</f>
        <v>1</v>
      </c>
      <c r="P5226">
        <v>44</v>
      </c>
      <c r="Q5226" t="s">
        <v>102</v>
      </c>
      <c r="R5226" t="b">
        <v>0</v>
      </c>
      <c r="S5226">
        <v>72</v>
      </c>
      <c r="T5226">
        <v>0</v>
      </c>
      <c r="V5226" t="s">
        <v>103</v>
      </c>
    </row>
    <row r="5227" spans="1:22" x14ac:dyDescent="0.2">
      <c r="A5227" s="1">
        <v>33517</v>
      </c>
      <c r="B5227">
        <v>1991</v>
      </c>
      <c r="C5227">
        <f>_xlfn.MAXIFS(Table1[ScheduleWeekWritten],Table1[ScheduleSeason],Table1[[#This Row],[ScheduleSeason]])</f>
        <v>17</v>
      </c>
      <c r="D5227">
        <v>6</v>
      </c>
      <c r="E5227" cm="1">
        <f t="array" ref="E5227">_xlfn.XLOOKUP(Table1[[#This Row],[ScheduleWeekWritten]],Table3[Game],100+Table3[Increase],Table1[[#This Row],[ScheduleWeekWritten]])</f>
        <v>6</v>
      </c>
      <c r="F5227" t="b">
        <v>0</v>
      </c>
      <c r="G5227" t="s">
        <v>140</v>
      </c>
      <c r="H5227">
        <v>3</v>
      </c>
      <c r="I5227">
        <v>21</v>
      </c>
      <c r="J5227" t="s">
        <v>49</v>
      </c>
      <c r="K5227" t="s">
        <v>51</v>
      </c>
      <c r="L5227" t="str">
        <f>_xlfn.XLOOKUP(Table1[[#This Row],[TeamFavoriteID]],Table2[team_id],Table2[team_name],_xlfn.XLOOKUP(Table1[[#This Row],[TeamFavoriteID]],Table2[team_id_pfr],Table2[team_name],"Even"))</f>
        <v>Pittsburgh Steelers</v>
      </c>
      <c r="M5227">
        <v>-6</v>
      </c>
      <c r="N5227">
        <f>IF(Table1[[#This Row],[TeamFavorite]]=Table1[[#This Row],[TeamHome]],Table1[[#This Row],[ScoreAway]]-Table1[[#This Row],[ScoreHome]],Table1[[#This Row],[ScoreHome]]-Table1[[#This Row],[ScoreAway]])</f>
        <v>-18</v>
      </c>
      <c r="O5227">
        <f>IF(Table1[[#This Row],[SpreadActual]]&lt;Table1[[#This Row],[SpreadFavorite]],1,0)</f>
        <v>1</v>
      </c>
      <c r="P5227">
        <v>36</v>
      </c>
      <c r="Q5227" t="s">
        <v>141</v>
      </c>
      <c r="R5227" t="b">
        <v>0</v>
      </c>
      <c r="S5227">
        <v>72</v>
      </c>
      <c r="T5227">
        <v>0</v>
      </c>
      <c r="V5227" t="s">
        <v>103</v>
      </c>
    </row>
    <row r="5228" spans="1:22" x14ac:dyDescent="0.2">
      <c r="A5228" s="1">
        <v>33517</v>
      </c>
      <c r="B5228">
        <v>1991</v>
      </c>
      <c r="C5228">
        <f>_xlfn.MAXIFS(Table1[ScheduleWeekWritten],Table1[ScheduleSeason],Table1[[#This Row],[ScheduleSeason]])</f>
        <v>17</v>
      </c>
      <c r="D5228">
        <v>6</v>
      </c>
      <c r="E5228" cm="1">
        <f t="array" ref="E5228">_xlfn.XLOOKUP(Table1[[#This Row],[ScheduleWeekWritten]],Table3[Game],100+Table3[Increase],Table1[[#This Row],[ScheduleWeekWritten]])</f>
        <v>6</v>
      </c>
      <c r="F5228" t="b">
        <v>0</v>
      </c>
      <c r="G5228" t="s">
        <v>138</v>
      </c>
      <c r="H5228">
        <v>13</v>
      </c>
      <c r="I5228">
        <v>21</v>
      </c>
      <c r="J5228" t="s">
        <v>27</v>
      </c>
      <c r="K5228" t="s">
        <v>21</v>
      </c>
      <c r="L5228" t="str">
        <f>_xlfn.XLOOKUP(Table1[[#This Row],[TeamFavoriteID]],Table2[team_id],Table2[team_name],_xlfn.XLOOKUP(Table1[[#This Row],[TeamFavoriteID]],Table2[team_id_pfr],Table2[team_name],"Even"))</f>
        <v>Las Vegas Raiders</v>
      </c>
      <c r="M5228">
        <v>-7.5</v>
      </c>
      <c r="N5228">
        <f>IF(Table1[[#This Row],[TeamFavorite]]=Table1[[#This Row],[TeamHome]],Table1[[#This Row],[ScoreAway]]-Table1[[#This Row],[ScoreHome]],Table1[[#This Row],[ScoreHome]]-Table1[[#This Row],[ScoreAway]])</f>
        <v>-8</v>
      </c>
      <c r="O5228">
        <f>IF(Table1[[#This Row],[SpreadActual]]&lt;Table1[[#This Row],[SpreadFavorite]],1,0)</f>
        <v>1</v>
      </c>
      <c r="P5228">
        <v>34</v>
      </c>
      <c r="Q5228" t="s">
        <v>65</v>
      </c>
      <c r="R5228" t="b">
        <v>0</v>
      </c>
      <c r="S5228">
        <v>65</v>
      </c>
      <c r="T5228">
        <v>9</v>
      </c>
      <c r="U5228">
        <v>84</v>
      </c>
    </row>
    <row r="5229" spans="1:22" x14ac:dyDescent="0.2">
      <c r="A5229" s="1">
        <v>33517</v>
      </c>
      <c r="B5229">
        <v>1991</v>
      </c>
      <c r="C5229">
        <f>_xlfn.MAXIFS(Table1[ScheduleWeekWritten],Table1[ScheduleSeason],Table1[[#This Row],[ScheduleSeason]])</f>
        <v>17</v>
      </c>
      <c r="D5229">
        <v>6</v>
      </c>
      <c r="E5229" cm="1">
        <f t="array" ref="E5229">_xlfn.XLOOKUP(Table1[[#This Row],[ScheduleWeekWritten]],Table3[Game],100+Table3[Increase],Table1[[#This Row],[ScheduleWeekWritten]])</f>
        <v>6</v>
      </c>
      <c r="F5229" t="b">
        <v>0</v>
      </c>
      <c r="G5229" t="s">
        <v>115</v>
      </c>
      <c r="H5229">
        <v>10</v>
      </c>
      <c r="I5229">
        <v>20</v>
      </c>
      <c r="J5229" t="s">
        <v>19</v>
      </c>
      <c r="K5229" t="s">
        <v>91</v>
      </c>
      <c r="L5229" t="str">
        <f>_xlfn.XLOOKUP(Table1[[#This Row],[TeamFavoriteID]],Table2[team_id],Table2[team_name],_xlfn.XLOOKUP(Table1[[#This Row],[TeamFavoriteID]],Table2[team_id_pfr],Table2[team_name],"Even"))</f>
        <v>Miami Dolphins</v>
      </c>
      <c r="M5229">
        <v>-6.5</v>
      </c>
      <c r="N5229">
        <f>IF(Table1[[#This Row],[TeamFavorite]]=Table1[[#This Row],[TeamHome]],Table1[[#This Row],[ScoreAway]]-Table1[[#This Row],[ScoreHome]],Table1[[#This Row],[ScoreHome]]-Table1[[#This Row],[ScoreAway]])</f>
        <v>-10</v>
      </c>
      <c r="O5229">
        <f>IF(Table1[[#This Row],[SpreadActual]]&lt;Table1[[#This Row],[SpreadFavorite]],1,0)</f>
        <v>1</v>
      </c>
      <c r="P5229">
        <v>35</v>
      </c>
      <c r="Q5229" t="s">
        <v>116</v>
      </c>
      <c r="R5229" t="b">
        <v>0</v>
      </c>
      <c r="S5229">
        <v>64</v>
      </c>
      <c r="T5229">
        <v>13</v>
      </c>
      <c r="U5229">
        <v>94</v>
      </c>
    </row>
    <row r="5230" spans="1:22" x14ac:dyDescent="0.2">
      <c r="A5230" s="1">
        <v>33517</v>
      </c>
      <c r="B5230">
        <v>1991</v>
      </c>
      <c r="C5230">
        <f>_xlfn.MAXIFS(Table1[ScheduleWeekWritten],Table1[ScheduleSeason],Table1[[#This Row],[ScheduleSeason]])</f>
        <v>17</v>
      </c>
      <c r="D5230">
        <v>6</v>
      </c>
      <c r="E5230" cm="1">
        <f t="array" ref="E5230">_xlfn.XLOOKUP(Table1[[#This Row],[ScheduleWeekWritten]],Table3[Game],100+Table3[Increase],Table1[[#This Row],[ScheduleWeekWritten]])</f>
        <v>6</v>
      </c>
      <c r="F5230" t="b">
        <v>0</v>
      </c>
      <c r="G5230" t="s">
        <v>50</v>
      </c>
      <c r="H5230">
        <v>20</v>
      </c>
      <c r="I5230">
        <v>9</v>
      </c>
      <c r="J5230" t="s">
        <v>145</v>
      </c>
      <c r="K5230" t="s">
        <v>90</v>
      </c>
      <c r="L5230" t="str">
        <f>_xlfn.XLOOKUP(Table1[[#This Row],[TeamFavoriteID]],Table2[team_id],Table2[team_name],_xlfn.XLOOKUP(Table1[[#This Row],[TeamFavoriteID]],Table2[team_id_pfr],Table2[team_name],"Even"))</f>
        <v>New York Giants</v>
      </c>
      <c r="M5230">
        <v>-9.5</v>
      </c>
      <c r="N5230">
        <f>IF(Table1[[#This Row],[TeamFavorite]]=Table1[[#This Row],[TeamHome]],Table1[[#This Row],[ScoreAway]]-Table1[[#This Row],[ScoreHome]],Table1[[#This Row],[ScoreHome]]-Table1[[#This Row],[ScoreAway]])</f>
        <v>-11</v>
      </c>
      <c r="O5230">
        <f>IF(Table1[[#This Row],[SpreadActual]]&lt;Table1[[#This Row],[SpreadFavorite]],1,0)</f>
        <v>1</v>
      </c>
      <c r="P5230">
        <v>34</v>
      </c>
      <c r="Q5230" t="s">
        <v>126</v>
      </c>
      <c r="R5230" t="b">
        <v>0</v>
      </c>
      <c r="S5230">
        <v>64</v>
      </c>
      <c r="T5230">
        <v>17</v>
      </c>
      <c r="U5230">
        <v>88</v>
      </c>
    </row>
    <row r="5231" spans="1:22" x14ac:dyDescent="0.2">
      <c r="A5231" s="1">
        <v>33517</v>
      </c>
      <c r="B5231">
        <v>1991</v>
      </c>
      <c r="C5231">
        <f>_xlfn.MAXIFS(Table1[ScheduleWeekWritten],Table1[ScheduleSeason],Table1[[#This Row],[ScheduleSeason]])</f>
        <v>17</v>
      </c>
      <c r="D5231">
        <v>6</v>
      </c>
      <c r="E5231" cm="1">
        <f t="array" ref="E5231">_xlfn.XLOOKUP(Table1[[#This Row],[ScheduleWeekWritten]],Table3[Game],100+Table3[Increase],Table1[[#This Row],[ScheduleWeekWritten]])</f>
        <v>6</v>
      </c>
      <c r="F5231" t="b">
        <v>0</v>
      </c>
      <c r="G5231" t="s">
        <v>127</v>
      </c>
      <c r="H5231">
        <v>14</v>
      </c>
      <c r="I5231">
        <v>13</v>
      </c>
      <c r="J5231" t="s">
        <v>58</v>
      </c>
      <c r="K5231" t="s">
        <v>77</v>
      </c>
      <c r="L5231" t="str">
        <f>_xlfn.XLOOKUP(Table1[[#This Row],[TeamFavoriteID]],Table2[team_id],Table2[team_name],_xlfn.XLOOKUP(Table1[[#This Row],[TeamFavoriteID]],Table2[team_id_pfr],Table2[team_name],"Even"))</f>
        <v>Philadelphia Eagles</v>
      </c>
      <c r="M5231">
        <v>-3</v>
      </c>
      <c r="N5231">
        <f>IF(Table1[[#This Row],[TeamFavorite]]=Table1[[#This Row],[TeamHome]],Table1[[#This Row],[ScoreAway]]-Table1[[#This Row],[ScoreHome]],Table1[[#This Row],[ScoreHome]]-Table1[[#This Row],[ScoreAway]])</f>
        <v>1</v>
      </c>
      <c r="O5231">
        <f>IF(Table1[[#This Row],[SpreadActual]]&lt;Table1[[#This Row],[SpreadFavorite]],1,0)</f>
        <v>0</v>
      </c>
      <c r="P5231">
        <v>32</v>
      </c>
      <c r="Q5231" t="s">
        <v>130</v>
      </c>
      <c r="R5231" t="b">
        <v>0</v>
      </c>
      <c r="S5231">
        <v>77</v>
      </c>
      <c r="T5231">
        <v>8</v>
      </c>
      <c r="U5231">
        <v>89</v>
      </c>
    </row>
    <row r="5232" spans="1:22" x14ac:dyDescent="0.2">
      <c r="A5232" s="1">
        <v>33518</v>
      </c>
      <c r="B5232">
        <v>1991</v>
      </c>
      <c r="C5232">
        <f>_xlfn.MAXIFS(Table1[ScheduleWeekWritten],Table1[ScheduleSeason],Table1[[#This Row],[ScheduleSeason]])</f>
        <v>17</v>
      </c>
      <c r="D5232">
        <v>6</v>
      </c>
      <c r="E5232" cm="1">
        <f t="array" ref="E5232">_xlfn.XLOOKUP(Table1[[#This Row],[ScheduleWeekWritten]],Table3[Game],100+Table3[Increase],Table1[[#This Row],[ScheduleWeekWritten]])</f>
        <v>6</v>
      </c>
      <c r="F5232" t="b">
        <v>0</v>
      </c>
      <c r="G5232" t="s">
        <v>42</v>
      </c>
      <c r="H5232">
        <v>33</v>
      </c>
      <c r="I5232">
        <v>6</v>
      </c>
      <c r="J5232" t="s">
        <v>28</v>
      </c>
      <c r="K5232" t="s">
        <v>43</v>
      </c>
      <c r="L5232" t="str">
        <f>_xlfn.XLOOKUP(Table1[[#This Row],[TeamFavoriteID]],Table2[team_id],Table2[team_name],_xlfn.XLOOKUP(Table1[[#This Row],[TeamFavoriteID]],Table2[team_id_pfr],Table2[team_name],"Even"))</f>
        <v>Buffalo Bills</v>
      </c>
      <c r="M5232">
        <v>-3</v>
      </c>
      <c r="N5232">
        <f>IF(Table1[[#This Row],[TeamFavorite]]=Table1[[#This Row],[TeamHome]],Table1[[#This Row],[ScoreAway]]-Table1[[#This Row],[ScoreHome]],Table1[[#This Row],[ScoreHome]]-Table1[[#This Row],[ScoreAway]])</f>
        <v>27</v>
      </c>
      <c r="O5232">
        <f>IF(Table1[[#This Row],[SpreadActual]]&lt;Table1[[#This Row],[SpreadFavorite]],1,0)</f>
        <v>0</v>
      </c>
      <c r="P5232">
        <v>40</v>
      </c>
      <c r="Q5232" t="s">
        <v>117</v>
      </c>
      <c r="R5232" t="b">
        <v>0</v>
      </c>
      <c r="S5232">
        <v>52</v>
      </c>
      <c r="T5232">
        <v>13</v>
      </c>
      <c r="U5232">
        <v>46</v>
      </c>
    </row>
    <row r="5233" spans="1:22" x14ac:dyDescent="0.2">
      <c r="A5233" s="1">
        <v>33524</v>
      </c>
      <c r="B5233">
        <v>1991</v>
      </c>
      <c r="C5233">
        <f>_xlfn.MAXIFS(Table1[ScheduleWeekWritten],Table1[ScheduleSeason],Table1[[#This Row],[ScheduleSeason]])</f>
        <v>17</v>
      </c>
      <c r="D5233">
        <v>7</v>
      </c>
      <c r="E5233" cm="1">
        <f t="array" ref="E5233">_xlfn.XLOOKUP(Table1[[#This Row],[ScheduleWeekWritten]],Table3[Game],100+Table3[Increase],Table1[[#This Row],[ScheduleWeekWritten]])</f>
        <v>7</v>
      </c>
      <c r="F5233" t="b">
        <v>0</v>
      </c>
      <c r="G5233" t="s">
        <v>28</v>
      </c>
      <c r="H5233">
        <v>42</v>
      </c>
      <c r="I5233">
        <v>6</v>
      </c>
      <c r="J5233" t="s">
        <v>140</v>
      </c>
      <c r="K5233" t="s">
        <v>43</v>
      </c>
      <c r="L5233" t="str">
        <f>_xlfn.XLOOKUP(Table1[[#This Row],[TeamFavoriteID]],Table2[team_id],Table2[team_name],_xlfn.XLOOKUP(Table1[[#This Row],[TeamFavoriteID]],Table2[team_id_pfr],Table2[team_name],"Even"))</f>
        <v>Buffalo Bills</v>
      </c>
      <c r="M5233">
        <v>-20</v>
      </c>
      <c r="N5233">
        <f>IF(Table1[[#This Row],[TeamFavorite]]=Table1[[#This Row],[TeamHome]],Table1[[#This Row],[ScoreAway]]-Table1[[#This Row],[ScoreHome]],Table1[[#This Row],[ScoreHome]]-Table1[[#This Row],[ScoreAway]])</f>
        <v>-36</v>
      </c>
      <c r="O5233">
        <f>IF(Table1[[#This Row],[SpreadActual]]&lt;Table1[[#This Row],[SpreadFavorite]],1,0)</f>
        <v>1</v>
      </c>
      <c r="P5233">
        <v>41</v>
      </c>
      <c r="Q5233" t="s">
        <v>123</v>
      </c>
      <c r="R5233" t="b">
        <v>0</v>
      </c>
      <c r="S5233">
        <v>44</v>
      </c>
      <c r="T5233">
        <v>10</v>
      </c>
      <c r="U5233">
        <v>78</v>
      </c>
    </row>
    <row r="5234" spans="1:22" x14ac:dyDescent="0.2">
      <c r="A5234" s="1">
        <v>33524</v>
      </c>
      <c r="B5234">
        <v>1991</v>
      </c>
      <c r="C5234">
        <f>_xlfn.MAXIFS(Table1[ScheduleWeekWritten],Table1[ScheduleSeason],Table1[[#This Row],[ScheduleSeason]])</f>
        <v>17</v>
      </c>
      <c r="D5234">
        <v>7</v>
      </c>
      <c r="E5234" cm="1">
        <f t="array" ref="E5234">_xlfn.XLOOKUP(Table1[[#This Row],[ScheduleWeekWritten]],Table3[Game],100+Table3[Increase],Table1[[#This Row],[ScheduleWeekWritten]])</f>
        <v>7</v>
      </c>
      <c r="F5234" t="b">
        <v>0</v>
      </c>
      <c r="G5234" t="s">
        <v>67</v>
      </c>
      <c r="H5234">
        <v>35</v>
      </c>
      <c r="I5234">
        <v>23</v>
      </c>
      <c r="J5234" t="s">
        <v>101</v>
      </c>
      <c r="K5234" t="s">
        <v>68</v>
      </c>
      <c r="L5234" t="str">
        <f>_xlfn.XLOOKUP(Table1[[#This Row],[TeamFavoriteID]],Table2[team_id],Table2[team_name],_xlfn.XLOOKUP(Table1[[#This Row],[TeamFavoriteID]],Table2[team_id_pfr],Table2[team_name],"Even"))</f>
        <v>Dallas Cowboys</v>
      </c>
      <c r="M5234">
        <v>-6.5</v>
      </c>
      <c r="N5234">
        <f>IF(Table1[[#This Row],[TeamFavorite]]=Table1[[#This Row],[TeamHome]],Table1[[#This Row],[ScoreAway]]-Table1[[#This Row],[ScoreHome]],Table1[[#This Row],[ScoreHome]]-Table1[[#This Row],[ScoreAway]])</f>
        <v>-12</v>
      </c>
      <c r="O5234">
        <f>IF(Table1[[#This Row],[SpreadActual]]&lt;Table1[[#This Row],[SpreadFavorite]],1,0)</f>
        <v>1</v>
      </c>
      <c r="P5234">
        <v>40</v>
      </c>
      <c r="Q5234" t="s">
        <v>119</v>
      </c>
      <c r="R5234" t="b">
        <v>0</v>
      </c>
      <c r="S5234">
        <v>74</v>
      </c>
      <c r="T5234">
        <v>7</v>
      </c>
      <c r="U5234">
        <v>48</v>
      </c>
    </row>
    <row r="5235" spans="1:22" x14ac:dyDescent="0.2">
      <c r="A5235" s="1">
        <v>33524</v>
      </c>
      <c r="B5235">
        <v>1991</v>
      </c>
      <c r="C5235">
        <f>_xlfn.MAXIFS(Table1[ScheduleWeekWritten],Table1[ScheduleSeason],Table1[[#This Row],[ScheduleSeason]])</f>
        <v>17</v>
      </c>
      <c r="D5235">
        <v>7</v>
      </c>
      <c r="E5235" cm="1">
        <f t="array" ref="E5235">_xlfn.XLOOKUP(Table1[[#This Row],[ScheduleWeekWritten]],Table3[Game],100+Table3[Increase],Table1[[#This Row],[ScheduleWeekWritten]])</f>
        <v>7</v>
      </c>
      <c r="F5235" t="b">
        <v>0</v>
      </c>
      <c r="G5235" t="s">
        <v>42</v>
      </c>
      <c r="H5235">
        <v>42</v>
      </c>
      <c r="I5235">
        <v>7</v>
      </c>
      <c r="J5235" t="s">
        <v>19</v>
      </c>
      <c r="K5235" t="s">
        <v>75</v>
      </c>
      <c r="L5235" t="str">
        <f>_xlfn.XLOOKUP(Table1[[#This Row],[TeamFavoriteID]],Table2[team_id],Table2[team_name],_xlfn.XLOOKUP(Table1[[#This Row],[TeamFavoriteID]],Table2[team_id_pfr],Table2[team_name],"Even"))</f>
        <v>Kansas City Chiefs</v>
      </c>
      <c r="M5235">
        <v>-7</v>
      </c>
      <c r="N5235">
        <f>IF(Table1[[#This Row],[TeamFavorite]]=Table1[[#This Row],[TeamHome]],Table1[[#This Row],[ScoreAway]]-Table1[[#This Row],[ScoreHome]],Table1[[#This Row],[ScoreHome]]-Table1[[#This Row],[ScoreAway]])</f>
        <v>-35</v>
      </c>
      <c r="O5235">
        <f>IF(Table1[[#This Row],[SpreadActual]]&lt;Table1[[#This Row],[SpreadFavorite]],1,0)</f>
        <v>1</v>
      </c>
      <c r="P5235">
        <v>35</v>
      </c>
      <c r="Q5235" t="s">
        <v>117</v>
      </c>
      <c r="R5235" t="b">
        <v>0</v>
      </c>
      <c r="S5235">
        <v>62</v>
      </c>
      <c r="T5235">
        <v>14</v>
      </c>
      <c r="U5235">
        <v>46</v>
      </c>
    </row>
    <row r="5236" spans="1:22" x14ac:dyDescent="0.2">
      <c r="A5236" s="1">
        <v>33524</v>
      </c>
      <c r="B5236">
        <v>1991</v>
      </c>
      <c r="C5236">
        <f>_xlfn.MAXIFS(Table1[ScheduleWeekWritten],Table1[ScheduleSeason],Table1[[#This Row],[ScheduleSeason]])</f>
        <v>17</v>
      </c>
      <c r="D5236">
        <v>7</v>
      </c>
      <c r="E5236" cm="1">
        <f t="array" ref="E5236">_xlfn.XLOOKUP(Table1[[#This Row],[ScheduleWeekWritten]],Table3[Game],100+Table3[Increase],Table1[[#This Row],[ScheduleWeekWritten]])</f>
        <v>7</v>
      </c>
      <c r="F5236" t="b">
        <v>0</v>
      </c>
      <c r="G5236" t="s">
        <v>39</v>
      </c>
      <c r="H5236">
        <v>30</v>
      </c>
      <c r="I5236">
        <v>24</v>
      </c>
      <c r="J5236" t="s">
        <v>27</v>
      </c>
      <c r="K5236" t="s">
        <v>40</v>
      </c>
      <c r="L5236" t="str">
        <f>_xlfn.XLOOKUP(Table1[[#This Row],[TeamFavoriteID]],Table2[team_id],Table2[team_name],_xlfn.XLOOKUP(Table1[[#This Row],[TeamFavoriteID]],Table2[team_id_pfr],Table2[team_name],"Even"))</f>
        <v>Los Angeles Rams</v>
      </c>
      <c r="M5236">
        <v>-3.5</v>
      </c>
      <c r="N5236">
        <f>IF(Table1[[#This Row],[TeamFavorite]]=Table1[[#This Row],[TeamHome]],Table1[[#This Row],[ScoreAway]]-Table1[[#This Row],[ScoreHome]],Table1[[#This Row],[ScoreHome]]-Table1[[#This Row],[ScoreAway]])</f>
        <v>-6</v>
      </c>
      <c r="O5236">
        <f>IF(Table1[[#This Row],[SpreadActual]]&lt;Table1[[#This Row],[SpreadFavorite]],1,0)</f>
        <v>1</v>
      </c>
      <c r="P5236">
        <v>38</v>
      </c>
      <c r="Q5236" t="s">
        <v>135</v>
      </c>
      <c r="R5236" t="b">
        <v>0</v>
      </c>
      <c r="S5236">
        <v>68</v>
      </c>
      <c r="T5236">
        <v>7</v>
      </c>
      <c r="U5236">
        <v>81</v>
      </c>
    </row>
    <row r="5237" spans="1:22" x14ac:dyDescent="0.2">
      <c r="A5237" s="1">
        <v>33524</v>
      </c>
      <c r="B5237">
        <v>1991</v>
      </c>
      <c r="C5237">
        <f>_xlfn.MAXIFS(Table1[ScheduleWeekWritten],Table1[ScheduleSeason],Table1[[#This Row],[ScheduleSeason]])</f>
        <v>17</v>
      </c>
      <c r="D5237">
        <v>7</v>
      </c>
      <c r="E5237" cm="1">
        <f t="array" ref="E5237">_xlfn.XLOOKUP(Table1[[#This Row],[ScheduleWeekWritten]],Table3[Game],100+Table3[Increase],Table1[[#This Row],[ScheduleWeekWritten]])</f>
        <v>7</v>
      </c>
      <c r="F5237" t="b">
        <v>0</v>
      </c>
      <c r="G5237" t="s">
        <v>54</v>
      </c>
      <c r="H5237">
        <v>34</v>
      </c>
      <c r="I5237">
        <v>7</v>
      </c>
      <c r="J5237" t="s">
        <v>145</v>
      </c>
      <c r="K5237" t="s">
        <v>55</v>
      </c>
      <c r="L5237" t="str">
        <f>_xlfn.XLOOKUP(Table1[[#This Row],[TeamFavoriteID]],Table2[team_id],Table2[team_name],_xlfn.XLOOKUP(Table1[[#This Row],[TeamFavoriteID]],Table2[team_id_pfr],Table2[team_name],"Even"))</f>
        <v>Minnesota Vikings</v>
      </c>
      <c r="M5237">
        <v>-6.5</v>
      </c>
      <c r="N5237">
        <f>IF(Table1[[#This Row],[TeamFavorite]]=Table1[[#This Row],[TeamHome]],Table1[[#This Row],[ScoreAway]]-Table1[[#This Row],[ScoreHome]],Table1[[#This Row],[ScoreHome]]-Table1[[#This Row],[ScoreAway]])</f>
        <v>-27</v>
      </c>
      <c r="O5237">
        <f>IF(Table1[[#This Row],[SpreadActual]]&lt;Table1[[#This Row],[SpreadFavorite]],1,0)</f>
        <v>1</v>
      </c>
      <c r="P5237">
        <v>36</v>
      </c>
      <c r="Q5237" t="s">
        <v>137</v>
      </c>
      <c r="R5237" t="b">
        <v>0</v>
      </c>
      <c r="S5237">
        <v>72</v>
      </c>
      <c r="T5237">
        <v>0</v>
      </c>
      <c r="V5237" t="s">
        <v>103</v>
      </c>
    </row>
    <row r="5238" spans="1:22" x14ac:dyDescent="0.2">
      <c r="A5238" s="1">
        <v>33524</v>
      </c>
      <c r="B5238">
        <v>1991</v>
      </c>
      <c r="C5238">
        <f>_xlfn.MAXIFS(Table1[ScheduleWeekWritten],Table1[ScheduleSeason],Table1[[#This Row],[ScheduleSeason]])</f>
        <v>17</v>
      </c>
      <c r="D5238">
        <v>7</v>
      </c>
      <c r="E5238" cm="1">
        <f t="array" ref="E5238">_xlfn.XLOOKUP(Table1[[#This Row],[ScheduleWeekWritten]],Table3[Game],100+Table3[Increase],Table1[[#This Row],[ScheduleWeekWritten]])</f>
        <v>7</v>
      </c>
      <c r="F5238" t="b">
        <v>0</v>
      </c>
      <c r="G5238" t="s">
        <v>31</v>
      </c>
      <c r="H5238">
        <v>20</v>
      </c>
      <c r="I5238">
        <v>23</v>
      </c>
      <c r="J5238" t="s">
        <v>23</v>
      </c>
      <c r="K5238" t="s">
        <v>25</v>
      </c>
      <c r="L5238" t="str">
        <f>_xlfn.XLOOKUP(Table1[[#This Row],[TeamFavoriteID]],Table2[team_id],Table2[team_name],_xlfn.XLOOKUP(Table1[[#This Row],[TeamFavoriteID]],Table2[team_id_pfr],Table2[team_name],"Even"))</f>
        <v>Houston Oilers</v>
      </c>
      <c r="M5238">
        <v>-3</v>
      </c>
      <c r="N5238">
        <f>IF(Table1[[#This Row],[TeamFavorite]]=Table1[[#This Row],[TeamHome]],Table1[[#This Row],[ScoreAway]]-Table1[[#This Row],[ScoreHome]],Table1[[#This Row],[ScoreHome]]-Table1[[#This Row],[ScoreAway]])</f>
        <v>-3</v>
      </c>
      <c r="O5238">
        <f>IF(Table1[[#This Row],[SpreadActual]]&lt;Table1[[#This Row],[SpreadFavorite]],1,0)</f>
        <v>0</v>
      </c>
      <c r="P5238">
        <v>40</v>
      </c>
      <c r="Q5238" t="s">
        <v>126</v>
      </c>
      <c r="R5238" t="b">
        <v>0</v>
      </c>
      <c r="S5238">
        <v>55</v>
      </c>
      <c r="T5238">
        <v>11</v>
      </c>
      <c r="U5238">
        <v>58</v>
      </c>
    </row>
    <row r="5239" spans="1:22" x14ac:dyDescent="0.2">
      <c r="A5239" s="1">
        <v>33524</v>
      </c>
      <c r="B5239">
        <v>1991</v>
      </c>
      <c r="C5239">
        <f>_xlfn.MAXIFS(Table1[ScheduleWeekWritten],Table1[ScheduleSeason],Table1[[#This Row],[ScheduleSeason]])</f>
        <v>17</v>
      </c>
      <c r="D5239">
        <v>7</v>
      </c>
      <c r="E5239" cm="1">
        <f t="array" ref="E5239">_xlfn.XLOOKUP(Table1[[#This Row],[ScheduleWeekWritten]],Table3[Game],100+Table3[Increase],Table1[[#This Row],[ScheduleWeekWritten]])</f>
        <v>7</v>
      </c>
      <c r="F5239" t="b">
        <v>0</v>
      </c>
      <c r="G5239" t="s">
        <v>58</v>
      </c>
      <c r="H5239">
        <v>6</v>
      </c>
      <c r="I5239">
        <v>13</v>
      </c>
      <c r="J5239" t="s">
        <v>95</v>
      </c>
      <c r="K5239" t="s">
        <v>98</v>
      </c>
      <c r="L5239" t="str">
        <f>_xlfn.XLOOKUP(Table1[[#This Row],[TeamFavoriteID]],Table2[team_id],Table2[team_name],_xlfn.XLOOKUP(Table1[[#This Row],[TeamFavoriteID]],Table2[team_id_pfr],Table2[team_name],"Even"))</f>
        <v>New Orleans Saints</v>
      </c>
      <c r="M5239">
        <v>-6</v>
      </c>
      <c r="N5239">
        <f>IF(Table1[[#This Row],[TeamFavorite]]=Table1[[#This Row],[TeamHome]],Table1[[#This Row],[ScoreAway]]-Table1[[#This Row],[ScoreHome]],Table1[[#This Row],[ScoreHome]]-Table1[[#This Row],[ScoreAway]])</f>
        <v>-7</v>
      </c>
      <c r="O5239">
        <f>IF(Table1[[#This Row],[SpreadActual]]&lt;Table1[[#This Row],[SpreadFavorite]],1,0)</f>
        <v>1</v>
      </c>
      <c r="P5239">
        <v>30</v>
      </c>
      <c r="Q5239" t="s">
        <v>112</v>
      </c>
      <c r="R5239" t="b">
        <v>0</v>
      </c>
      <c r="S5239">
        <v>53</v>
      </c>
      <c r="T5239">
        <v>11</v>
      </c>
      <c r="U5239">
        <v>68</v>
      </c>
    </row>
    <row r="5240" spans="1:22" x14ac:dyDescent="0.2">
      <c r="A5240" s="1">
        <v>33524</v>
      </c>
      <c r="B5240">
        <v>1991</v>
      </c>
      <c r="C5240">
        <f>_xlfn.MAXIFS(Table1[ScheduleWeekWritten],Table1[ScheduleSeason],Table1[[#This Row],[ScheduleSeason]])</f>
        <v>17</v>
      </c>
      <c r="D5240">
        <v>7</v>
      </c>
      <c r="E5240" cm="1">
        <f t="array" ref="E5240">_xlfn.XLOOKUP(Table1[[#This Row],[ScheduleWeekWritten]],Table3[Game],100+Table3[Increase],Table1[[#This Row],[ScheduleWeekWritten]])</f>
        <v>7</v>
      </c>
      <c r="F5240" t="b">
        <v>0</v>
      </c>
      <c r="G5240" t="s">
        <v>53</v>
      </c>
      <c r="H5240">
        <v>34</v>
      </c>
      <c r="I5240">
        <v>39</v>
      </c>
      <c r="J5240" t="s">
        <v>38</v>
      </c>
      <c r="K5240" t="s">
        <v>87</v>
      </c>
      <c r="L5240" t="str">
        <f>_xlfn.XLOOKUP(Table1[[#This Row],[TeamFavoriteID]],Table2[team_id],Table2[team_name],_xlfn.XLOOKUP(Table1[[#This Row],[TeamFavoriteID]],Table2[team_id_pfr],Table2[team_name],"Even"))</f>
        <v>San Francisco 49ers</v>
      </c>
      <c r="M5240">
        <v>-10.5</v>
      </c>
      <c r="N5240">
        <f>IF(Table1[[#This Row],[TeamFavorite]]=Table1[[#This Row],[TeamHome]],Table1[[#This Row],[ScoreAway]]-Table1[[#This Row],[ScoreHome]],Table1[[#This Row],[ScoreHome]]-Table1[[#This Row],[ScoreAway]])</f>
        <v>5</v>
      </c>
      <c r="O5240">
        <f>IF(Table1[[#This Row],[SpreadActual]]&lt;Table1[[#This Row],[SpreadFavorite]],1,0)</f>
        <v>0</v>
      </c>
      <c r="P5240">
        <v>36</v>
      </c>
      <c r="Q5240" t="s">
        <v>118</v>
      </c>
      <c r="R5240" t="b">
        <v>0</v>
      </c>
      <c r="S5240">
        <v>60</v>
      </c>
      <c r="T5240">
        <v>12</v>
      </c>
      <c r="U5240">
        <v>78</v>
      </c>
    </row>
    <row r="5241" spans="1:22" x14ac:dyDescent="0.2">
      <c r="A5241" s="1">
        <v>33524</v>
      </c>
      <c r="B5241">
        <v>1991</v>
      </c>
      <c r="C5241">
        <f>_xlfn.MAXIFS(Table1[ScheduleWeekWritten],Table1[ScheduleSeason],Table1[[#This Row],[ScheduleSeason]])</f>
        <v>17</v>
      </c>
      <c r="D5241">
        <v>7</v>
      </c>
      <c r="E5241" cm="1">
        <f t="array" ref="E5241">_xlfn.XLOOKUP(Table1[[#This Row],[ScheduleWeekWritten]],Table3[Game],100+Table3[Increase],Table1[[#This Row],[ScheduleWeekWritten]])</f>
        <v>7</v>
      </c>
      <c r="F5241" t="b">
        <v>0</v>
      </c>
      <c r="G5241" t="s">
        <v>128</v>
      </c>
      <c r="H5241">
        <v>20</v>
      </c>
      <c r="I5241">
        <v>23</v>
      </c>
      <c r="J5241" t="s">
        <v>138</v>
      </c>
      <c r="K5241" t="s">
        <v>132</v>
      </c>
      <c r="L5241" t="str">
        <f>_xlfn.XLOOKUP(Table1[[#This Row],[TeamFavoriteID]],Table2[team_id],Table2[team_name],_xlfn.XLOOKUP(Table1[[#This Row],[TeamFavoriteID]],Table2[team_id_pfr],Table2[team_name],"Even"))</f>
        <v>Seattle Seahawks</v>
      </c>
      <c r="M5241">
        <v>-2.5</v>
      </c>
      <c r="N5241">
        <f>IF(Table1[[#This Row],[TeamFavorite]]=Table1[[#This Row],[TeamHome]],Table1[[#This Row],[ScoreAway]]-Table1[[#This Row],[ScoreHome]],Table1[[#This Row],[ScoreHome]]-Table1[[#This Row],[ScoreAway]])</f>
        <v>3</v>
      </c>
      <c r="O5241">
        <f>IF(Table1[[#This Row],[SpreadActual]]&lt;Table1[[#This Row],[SpreadFavorite]],1,0)</f>
        <v>0</v>
      </c>
      <c r="P5241">
        <v>34</v>
      </c>
      <c r="Q5241" t="s">
        <v>129</v>
      </c>
      <c r="R5241" t="b">
        <v>0</v>
      </c>
      <c r="S5241">
        <v>72</v>
      </c>
      <c r="T5241">
        <v>0</v>
      </c>
      <c r="V5241" t="s">
        <v>103</v>
      </c>
    </row>
    <row r="5242" spans="1:22" x14ac:dyDescent="0.2">
      <c r="A5242" s="1">
        <v>33524</v>
      </c>
      <c r="B5242">
        <v>1991</v>
      </c>
      <c r="C5242">
        <f>_xlfn.MAXIFS(Table1[ScheduleWeekWritten],Table1[ScheduleSeason],Table1[[#This Row],[ScheduleSeason]])</f>
        <v>17</v>
      </c>
      <c r="D5242">
        <v>7</v>
      </c>
      <c r="E5242" cm="1">
        <f t="array" ref="E5242">_xlfn.XLOOKUP(Table1[[#This Row],[ScheduleWeekWritten]],Table3[Game],100+Table3[Increase],Table1[[#This Row],[ScheduleWeekWritten]])</f>
        <v>7</v>
      </c>
      <c r="F5242" t="b">
        <v>0</v>
      </c>
      <c r="G5242" t="s">
        <v>61</v>
      </c>
      <c r="H5242">
        <v>42</v>
      </c>
      <c r="I5242">
        <v>17</v>
      </c>
      <c r="J5242" t="s">
        <v>62</v>
      </c>
      <c r="K5242" t="s">
        <v>85</v>
      </c>
      <c r="L5242" t="str">
        <f>_xlfn.XLOOKUP(Table1[[#This Row],[TeamFavoriteID]],Table2[team_id],Table2[team_name],_xlfn.XLOOKUP(Table1[[#This Row],[TeamFavoriteID]],Table2[team_id_pfr],Table2[team_name],"Even"))</f>
        <v>Washington Commanders</v>
      </c>
      <c r="M5242">
        <v>-14</v>
      </c>
      <c r="N5242">
        <f>IF(Table1[[#This Row],[TeamFavorite]]=Table1[[#This Row],[TeamHome]],Table1[[#This Row],[ScoreAway]]-Table1[[#This Row],[ScoreHome]],Table1[[#This Row],[ScoreHome]]-Table1[[#This Row],[ScoreAway]])</f>
        <v>25</v>
      </c>
      <c r="O5242">
        <f>IF(Table1[[#This Row],[SpreadActual]]&lt;Table1[[#This Row],[SpreadFavorite]],1,0)</f>
        <v>0</v>
      </c>
      <c r="P5242">
        <v>37</v>
      </c>
      <c r="Q5242" t="s">
        <v>64</v>
      </c>
      <c r="R5242" t="b">
        <v>0</v>
      </c>
      <c r="S5242">
        <v>55</v>
      </c>
      <c r="T5242">
        <v>9</v>
      </c>
      <c r="U5242">
        <v>66</v>
      </c>
    </row>
    <row r="5243" spans="1:22" x14ac:dyDescent="0.2">
      <c r="A5243" s="1">
        <v>33525</v>
      </c>
      <c r="B5243">
        <v>1991</v>
      </c>
      <c r="C5243">
        <f>_xlfn.MAXIFS(Table1[ScheduleWeekWritten],Table1[ScheduleSeason],Table1[[#This Row],[ScheduleSeason]])</f>
        <v>17</v>
      </c>
      <c r="D5243">
        <v>7</v>
      </c>
      <c r="E5243" cm="1">
        <f t="array" ref="E5243">_xlfn.XLOOKUP(Table1[[#This Row],[ScheduleWeekWritten]],Table3[Game],100+Table3[Increase],Table1[[#This Row],[ScheduleWeekWritten]])</f>
        <v>7</v>
      </c>
      <c r="F5243" t="b">
        <v>0</v>
      </c>
      <c r="G5243" t="s">
        <v>49</v>
      </c>
      <c r="H5243">
        <v>20</v>
      </c>
      <c r="I5243">
        <v>23</v>
      </c>
      <c r="J5243" t="s">
        <v>50</v>
      </c>
      <c r="K5243" t="s">
        <v>90</v>
      </c>
      <c r="L5243" t="str">
        <f>_xlfn.XLOOKUP(Table1[[#This Row],[TeamFavoriteID]],Table2[team_id],Table2[team_name],_xlfn.XLOOKUP(Table1[[#This Row],[TeamFavoriteID]],Table2[team_id_pfr],Table2[team_name],"Even"))</f>
        <v>New York Giants</v>
      </c>
      <c r="M5243">
        <v>-3.5</v>
      </c>
      <c r="N5243">
        <f>IF(Table1[[#This Row],[TeamFavorite]]=Table1[[#This Row],[TeamHome]],Table1[[#This Row],[ScoreAway]]-Table1[[#This Row],[ScoreHome]],Table1[[#This Row],[ScoreHome]]-Table1[[#This Row],[ScoreAway]])</f>
        <v>-3</v>
      </c>
      <c r="O5243">
        <f>IF(Table1[[#This Row],[SpreadActual]]&lt;Table1[[#This Row],[SpreadFavorite]],1,0)</f>
        <v>0</v>
      </c>
      <c r="P5243">
        <v>34</v>
      </c>
      <c r="Q5243" t="s">
        <v>113</v>
      </c>
      <c r="R5243" t="b">
        <v>0</v>
      </c>
      <c r="S5243">
        <v>47</v>
      </c>
      <c r="T5243">
        <v>10</v>
      </c>
      <c r="U5243">
        <v>65</v>
      </c>
    </row>
    <row r="5244" spans="1:22" x14ac:dyDescent="0.2">
      <c r="A5244" s="1">
        <v>33528</v>
      </c>
      <c r="B5244">
        <v>1991</v>
      </c>
      <c r="C5244">
        <f>_xlfn.MAXIFS(Table1[ScheduleWeekWritten],Table1[ScheduleSeason],Table1[[#This Row],[ScheduleSeason]])</f>
        <v>17</v>
      </c>
      <c r="D5244">
        <v>8</v>
      </c>
      <c r="E5244" cm="1">
        <f t="array" ref="E5244">_xlfn.XLOOKUP(Table1[[#This Row],[ScheduleWeekWritten]],Table3[Game],100+Table3[Increase],Table1[[#This Row],[ScheduleWeekWritten]])</f>
        <v>8</v>
      </c>
      <c r="F5244" t="b">
        <v>0</v>
      </c>
      <c r="G5244" t="s">
        <v>33</v>
      </c>
      <c r="H5244">
        <v>0</v>
      </c>
      <c r="I5244">
        <v>10</v>
      </c>
      <c r="J5244" t="s">
        <v>46</v>
      </c>
      <c r="K5244" t="s">
        <v>47</v>
      </c>
      <c r="L5244" t="str">
        <f>_xlfn.XLOOKUP(Table1[[#This Row],[TeamFavoriteID]],Table2[team_id],Table2[team_name],_xlfn.XLOOKUP(Table1[[#This Row],[TeamFavoriteID]],Table2[team_id_pfr],Table2[team_name],"Even"))</f>
        <v>Chicago Bears</v>
      </c>
      <c r="M5244">
        <v>-3</v>
      </c>
      <c r="N5244">
        <f>IF(Table1[[#This Row],[TeamFavorite]]=Table1[[#This Row],[TeamHome]],Table1[[#This Row],[ScoreAway]]-Table1[[#This Row],[ScoreHome]],Table1[[#This Row],[ScoreHome]]-Table1[[#This Row],[ScoreAway]])</f>
        <v>-10</v>
      </c>
      <c r="O5244">
        <f>IF(Table1[[#This Row],[SpreadActual]]&lt;Table1[[#This Row],[SpreadFavorite]],1,0)</f>
        <v>1</v>
      </c>
      <c r="P5244">
        <v>35</v>
      </c>
      <c r="Q5244" t="s">
        <v>82</v>
      </c>
      <c r="R5244" t="b">
        <v>0</v>
      </c>
      <c r="S5244">
        <v>58</v>
      </c>
      <c r="T5244">
        <v>20</v>
      </c>
      <c r="U5244">
        <v>52</v>
      </c>
    </row>
    <row r="5245" spans="1:22" x14ac:dyDescent="0.2">
      <c r="A5245" s="1">
        <v>33531</v>
      </c>
      <c r="B5245">
        <v>1991</v>
      </c>
      <c r="C5245">
        <f>_xlfn.MAXIFS(Table1[ScheduleWeekWritten],Table1[ScheduleSeason],Table1[[#This Row],[ScheduleSeason]])</f>
        <v>17</v>
      </c>
      <c r="D5245">
        <v>8</v>
      </c>
      <c r="E5245" cm="1">
        <f t="array" ref="E5245">_xlfn.XLOOKUP(Table1[[#This Row],[ScheduleWeekWritten]],Table3[Game],100+Table3[Increase],Table1[[#This Row],[ScheduleWeekWritten]])</f>
        <v>8</v>
      </c>
      <c r="F5245" t="b">
        <v>0</v>
      </c>
      <c r="G5245" t="s">
        <v>24</v>
      </c>
      <c r="H5245">
        <v>19</v>
      </c>
      <c r="I5245">
        <v>16</v>
      </c>
      <c r="J5245" t="s">
        <v>42</v>
      </c>
      <c r="K5245" t="s">
        <v>75</v>
      </c>
      <c r="L5245" t="str">
        <f>_xlfn.XLOOKUP(Table1[[#This Row],[TeamFavoriteID]],Table2[team_id],Table2[team_name],_xlfn.XLOOKUP(Table1[[#This Row],[TeamFavoriteID]],Table2[team_id_pfr],Table2[team_name],"Even"))</f>
        <v>Kansas City Chiefs</v>
      </c>
      <c r="M5245">
        <v>-2</v>
      </c>
      <c r="N5245">
        <f>IF(Table1[[#This Row],[TeamFavorite]]=Table1[[#This Row],[TeamHome]],Table1[[#This Row],[ScoreAway]]-Table1[[#This Row],[ScoreHome]],Table1[[#This Row],[ScoreHome]]-Table1[[#This Row],[ScoreAway]])</f>
        <v>3</v>
      </c>
      <c r="O5245">
        <f>IF(Table1[[#This Row],[SpreadActual]]&lt;Table1[[#This Row],[SpreadFavorite]],1,0)</f>
        <v>0</v>
      </c>
      <c r="P5245">
        <v>37</v>
      </c>
      <c r="Q5245" t="s">
        <v>71</v>
      </c>
      <c r="R5245" t="b">
        <v>0</v>
      </c>
      <c r="S5245">
        <v>48</v>
      </c>
      <c r="T5245">
        <v>6</v>
      </c>
      <c r="U5245">
        <v>38</v>
      </c>
    </row>
    <row r="5246" spans="1:22" x14ac:dyDescent="0.2">
      <c r="A5246" s="1">
        <v>33531</v>
      </c>
      <c r="B5246">
        <v>1991</v>
      </c>
      <c r="C5246">
        <f>_xlfn.MAXIFS(Table1[ScheduleWeekWritten],Table1[ScheduleSeason],Table1[[#This Row],[ScheduleSeason]])</f>
        <v>17</v>
      </c>
      <c r="D5246">
        <v>8</v>
      </c>
      <c r="E5246" cm="1">
        <f t="array" ref="E5246">_xlfn.XLOOKUP(Table1[[#This Row],[ScheduleWeekWritten]],Table3[Game],100+Table3[Increase],Table1[[#This Row],[ScheduleWeekWritten]])</f>
        <v>8</v>
      </c>
      <c r="F5246" t="b">
        <v>0</v>
      </c>
      <c r="G5246" t="s">
        <v>140</v>
      </c>
      <c r="H5246">
        <v>6</v>
      </c>
      <c r="I5246">
        <v>17</v>
      </c>
      <c r="J5246" t="s">
        <v>31</v>
      </c>
      <c r="K5246" t="s">
        <v>32</v>
      </c>
      <c r="L5246" t="str">
        <f>_xlfn.XLOOKUP(Table1[[#This Row],[TeamFavoriteID]],Table2[team_id],Table2[team_name],_xlfn.XLOOKUP(Table1[[#This Row],[TeamFavoriteID]],Table2[team_id_pfr],Table2[team_name],"Even"))</f>
        <v>New York Jets</v>
      </c>
      <c r="M5246">
        <v>-12.5</v>
      </c>
      <c r="N5246">
        <f>IF(Table1[[#This Row],[TeamFavorite]]=Table1[[#This Row],[TeamHome]],Table1[[#This Row],[ScoreAway]]-Table1[[#This Row],[ScoreHome]],Table1[[#This Row],[ScoreHome]]-Table1[[#This Row],[ScoreAway]])</f>
        <v>-11</v>
      </c>
      <c r="O5246">
        <f>IF(Table1[[#This Row],[SpreadActual]]&lt;Table1[[#This Row],[SpreadFavorite]],1,0)</f>
        <v>0</v>
      </c>
      <c r="P5246">
        <v>34</v>
      </c>
      <c r="Q5246" t="s">
        <v>141</v>
      </c>
      <c r="R5246" t="b">
        <v>0</v>
      </c>
      <c r="S5246">
        <v>72</v>
      </c>
      <c r="T5246">
        <v>0</v>
      </c>
      <c r="V5246" t="s">
        <v>103</v>
      </c>
    </row>
    <row r="5247" spans="1:22" x14ac:dyDescent="0.2">
      <c r="A5247" s="1">
        <v>33531</v>
      </c>
      <c r="B5247">
        <v>1991</v>
      </c>
      <c r="C5247">
        <f>_xlfn.MAXIFS(Table1[ScheduleWeekWritten],Table1[ScheduleSeason],Table1[[#This Row],[ScheduleSeason]])</f>
        <v>17</v>
      </c>
      <c r="D5247">
        <v>8</v>
      </c>
      <c r="E5247" cm="1">
        <f t="array" ref="E5247">_xlfn.XLOOKUP(Table1[[#This Row],[ScheduleWeekWritten]],Table3[Game],100+Table3[Increase],Table1[[#This Row],[ScheduleWeekWritten]])</f>
        <v>8</v>
      </c>
      <c r="F5247" t="b">
        <v>0</v>
      </c>
      <c r="G5247" t="s">
        <v>138</v>
      </c>
      <c r="H5247">
        <v>20</v>
      </c>
      <c r="I5247">
        <v>17</v>
      </c>
      <c r="J5247" t="s">
        <v>39</v>
      </c>
      <c r="K5247" t="s">
        <v>21</v>
      </c>
      <c r="L5247" t="str">
        <f>_xlfn.XLOOKUP(Table1[[#This Row],[TeamFavoriteID]],Table2[team_id],Table2[team_name],_xlfn.XLOOKUP(Table1[[#This Row],[TeamFavoriteID]],Table2[team_id_pfr],Table2[team_name],"Even"))</f>
        <v>Las Vegas Raiders</v>
      </c>
      <c r="M5247">
        <v>-4</v>
      </c>
      <c r="N5247">
        <f>IF(Table1[[#This Row],[TeamFavorite]]=Table1[[#This Row],[TeamHome]],Table1[[#This Row],[ScoreAway]]-Table1[[#This Row],[ScoreHome]],Table1[[#This Row],[ScoreHome]]-Table1[[#This Row],[ScoreAway]])</f>
        <v>3</v>
      </c>
      <c r="O5247">
        <f>IF(Table1[[#This Row],[SpreadActual]]&lt;Table1[[#This Row],[SpreadFavorite]],1,0)</f>
        <v>0</v>
      </c>
      <c r="P5247">
        <v>38</v>
      </c>
      <c r="Q5247" t="s">
        <v>65</v>
      </c>
      <c r="R5247" t="b">
        <v>0</v>
      </c>
      <c r="S5247">
        <v>66</v>
      </c>
      <c r="T5247">
        <v>8</v>
      </c>
      <c r="U5247">
        <v>85</v>
      </c>
    </row>
    <row r="5248" spans="1:22" x14ac:dyDescent="0.2">
      <c r="A5248" s="1">
        <v>33531</v>
      </c>
      <c r="B5248">
        <v>1991</v>
      </c>
      <c r="C5248">
        <f>_xlfn.MAXIFS(Table1[ScheduleWeekWritten],Table1[ScheduleSeason],Table1[[#This Row],[ScheduleSeason]])</f>
        <v>17</v>
      </c>
      <c r="D5248">
        <v>8</v>
      </c>
      <c r="E5248" cm="1">
        <f t="array" ref="E5248">_xlfn.XLOOKUP(Table1[[#This Row],[ScheduleWeekWritten]],Table3[Game],100+Table3[Increase],Table1[[#This Row],[ScheduleWeekWritten]])</f>
        <v>8</v>
      </c>
      <c r="F5248" t="b">
        <v>0</v>
      </c>
      <c r="G5248" t="s">
        <v>19</v>
      </c>
      <c r="H5248">
        <v>13</v>
      </c>
      <c r="I5248">
        <v>17</v>
      </c>
      <c r="J5248" t="s">
        <v>23</v>
      </c>
      <c r="K5248" t="s">
        <v>25</v>
      </c>
      <c r="L5248" t="str">
        <f>_xlfn.XLOOKUP(Table1[[#This Row],[TeamFavoriteID]],Table2[team_id],Table2[team_name],_xlfn.XLOOKUP(Table1[[#This Row],[TeamFavoriteID]],Table2[team_id_pfr],Table2[team_name],"Even"))</f>
        <v>Houston Oilers</v>
      </c>
      <c r="M5248">
        <v>-5.5</v>
      </c>
      <c r="N5248">
        <f>IF(Table1[[#This Row],[TeamFavorite]]=Table1[[#This Row],[TeamHome]],Table1[[#This Row],[ScoreAway]]-Table1[[#This Row],[ScoreHome]],Table1[[#This Row],[ScoreHome]]-Table1[[#This Row],[ScoreAway]])</f>
        <v>-4</v>
      </c>
      <c r="O5248">
        <f>IF(Table1[[#This Row],[SpreadActual]]&lt;Table1[[#This Row],[SpreadFavorite]],1,0)</f>
        <v>0</v>
      </c>
      <c r="P5248">
        <v>42</v>
      </c>
      <c r="Q5248" t="s">
        <v>143</v>
      </c>
      <c r="R5248" t="b">
        <v>0</v>
      </c>
      <c r="S5248">
        <v>78</v>
      </c>
      <c r="T5248">
        <v>8</v>
      </c>
      <c r="U5248">
        <v>85</v>
      </c>
    </row>
    <row r="5249" spans="1:22" x14ac:dyDescent="0.2">
      <c r="A5249" s="1">
        <v>33531</v>
      </c>
      <c r="B5249">
        <v>1991</v>
      </c>
      <c r="C5249">
        <f>_xlfn.MAXIFS(Table1[ScheduleWeekWritten],Table1[ScheduleSeason],Table1[[#This Row],[ScheduleSeason]])</f>
        <v>17</v>
      </c>
      <c r="D5249">
        <v>8</v>
      </c>
      <c r="E5249" cm="1">
        <f t="array" ref="E5249">_xlfn.XLOOKUP(Table1[[#This Row],[ScheduleWeekWritten]],Table3[Game],100+Table3[Increase],Table1[[#This Row],[ScheduleWeekWritten]])</f>
        <v>8</v>
      </c>
      <c r="F5249" t="b">
        <v>0</v>
      </c>
      <c r="G5249" t="s">
        <v>115</v>
      </c>
      <c r="H5249">
        <v>26</v>
      </c>
      <c r="I5249">
        <v>23</v>
      </c>
      <c r="J5249" t="s">
        <v>54</v>
      </c>
      <c r="K5249" t="s">
        <v>55</v>
      </c>
      <c r="L5249" t="str">
        <f>_xlfn.XLOOKUP(Table1[[#This Row],[TeamFavoriteID]],Table2[team_id],Table2[team_name],_xlfn.XLOOKUP(Table1[[#This Row],[TeamFavoriteID]],Table2[team_id_pfr],Table2[team_name],"Even"))</f>
        <v>Minnesota Vikings</v>
      </c>
      <c r="M5249">
        <v>-7</v>
      </c>
      <c r="N5249">
        <f>IF(Table1[[#This Row],[TeamFavorite]]=Table1[[#This Row],[TeamHome]],Table1[[#This Row],[ScoreAway]]-Table1[[#This Row],[ScoreHome]],Table1[[#This Row],[ScoreHome]]-Table1[[#This Row],[ScoreAway]])</f>
        <v>3</v>
      </c>
      <c r="O5249">
        <f>IF(Table1[[#This Row],[SpreadActual]]&lt;Table1[[#This Row],[SpreadFavorite]],1,0)</f>
        <v>0</v>
      </c>
      <c r="P5249">
        <v>34</v>
      </c>
      <c r="Q5249" t="s">
        <v>116</v>
      </c>
      <c r="R5249" t="b">
        <v>0</v>
      </c>
      <c r="S5249">
        <v>48</v>
      </c>
      <c r="T5249">
        <v>18</v>
      </c>
      <c r="U5249">
        <v>49</v>
      </c>
    </row>
    <row r="5250" spans="1:22" x14ac:dyDescent="0.2">
      <c r="A5250" s="1">
        <v>33531</v>
      </c>
      <c r="B5250">
        <v>1991</v>
      </c>
      <c r="C5250">
        <f>_xlfn.MAXIFS(Table1[ScheduleWeekWritten],Table1[ScheduleSeason],Table1[[#This Row],[ScheduleSeason]])</f>
        <v>17</v>
      </c>
      <c r="D5250">
        <v>8</v>
      </c>
      <c r="E5250" cm="1">
        <f t="array" ref="E5250">_xlfn.XLOOKUP(Table1[[#This Row],[ScheduleWeekWritten]],Table3[Game],100+Table3[Increase],Table1[[#This Row],[ScheduleWeekWritten]])</f>
        <v>8</v>
      </c>
      <c r="F5250" t="b">
        <v>0</v>
      </c>
      <c r="G5250" t="s">
        <v>95</v>
      </c>
      <c r="H5250">
        <v>23</v>
      </c>
      <c r="I5250">
        <v>7</v>
      </c>
      <c r="J5250" t="s">
        <v>127</v>
      </c>
      <c r="K5250" t="s">
        <v>98</v>
      </c>
      <c r="L5250" t="str">
        <f>_xlfn.XLOOKUP(Table1[[#This Row],[TeamFavoriteID]],Table2[team_id],Table2[team_name],_xlfn.XLOOKUP(Table1[[#This Row],[TeamFavoriteID]],Table2[team_id_pfr],Table2[team_name],"Even"))</f>
        <v>New Orleans Saints</v>
      </c>
      <c r="M5250">
        <v>-13</v>
      </c>
      <c r="N5250">
        <f>IF(Table1[[#This Row],[TeamFavorite]]=Table1[[#This Row],[TeamHome]],Table1[[#This Row],[ScoreAway]]-Table1[[#This Row],[ScoreHome]],Table1[[#This Row],[ScoreHome]]-Table1[[#This Row],[ScoreAway]])</f>
        <v>-16</v>
      </c>
      <c r="O5250">
        <f>IF(Table1[[#This Row],[SpreadActual]]&lt;Table1[[#This Row],[SpreadFavorite]],1,0)</f>
        <v>1</v>
      </c>
      <c r="P5250">
        <v>32</v>
      </c>
      <c r="Q5250" t="s">
        <v>124</v>
      </c>
      <c r="R5250" t="b">
        <v>0</v>
      </c>
      <c r="S5250">
        <v>72</v>
      </c>
      <c r="T5250">
        <v>0</v>
      </c>
      <c r="V5250" t="s">
        <v>103</v>
      </c>
    </row>
    <row r="5251" spans="1:22" x14ac:dyDescent="0.2">
      <c r="A5251" s="1">
        <v>33531</v>
      </c>
      <c r="B5251">
        <v>1991</v>
      </c>
      <c r="C5251">
        <f>_xlfn.MAXIFS(Table1[ScheduleWeekWritten],Table1[ScheduleSeason],Table1[[#This Row],[ScheduleSeason]])</f>
        <v>17</v>
      </c>
      <c r="D5251">
        <v>8</v>
      </c>
      <c r="E5251" cm="1">
        <f t="array" ref="E5251">_xlfn.XLOOKUP(Table1[[#This Row],[ScheduleWeekWritten]],Table3[Game],100+Table3[Increase],Table1[[#This Row],[ScheduleWeekWritten]])</f>
        <v>8</v>
      </c>
      <c r="F5251" t="b">
        <v>0</v>
      </c>
      <c r="G5251" t="s">
        <v>145</v>
      </c>
      <c r="H5251">
        <v>16</v>
      </c>
      <c r="I5251">
        <v>10</v>
      </c>
      <c r="J5251" t="s">
        <v>38</v>
      </c>
      <c r="K5251" t="s">
        <v>109</v>
      </c>
      <c r="L5251" t="str">
        <f>_xlfn.XLOOKUP(Table1[[#This Row],[TeamFavoriteID]],Table2[team_id],Table2[team_name],_xlfn.XLOOKUP(Table1[[#This Row],[TeamFavoriteID]],Table2[team_id_pfr],Table2[team_name],"Even"))</f>
        <v>Atlanta Falcons</v>
      </c>
      <c r="M5251">
        <v>-2.5</v>
      </c>
      <c r="N5251">
        <f>IF(Table1[[#This Row],[TeamFavorite]]=Table1[[#This Row],[TeamHome]],Table1[[#This Row],[ScoreAway]]-Table1[[#This Row],[ScoreHome]],Table1[[#This Row],[ScoreHome]]-Table1[[#This Row],[ScoreAway]])</f>
        <v>6</v>
      </c>
      <c r="O5251">
        <f>IF(Table1[[#This Row],[SpreadActual]]&lt;Table1[[#This Row],[SpreadFavorite]],1,0)</f>
        <v>0</v>
      </c>
      <c r="P5251">
        <v>38</v>
      </c>
      <c r="Q5251" t="s">
        <v>146</v>
      </c>
      <c r="R5251" t="b">
        <v>0</v>
      </c>
      <c r="S5251">
        <v>83</v>
      </c>
      <c r="T5251">
        <v>7</v>
      </c>
      <c r="U5251">
        <v>21</v>
      </c>
    </row>
    <row r="5252" spans="1:22" x14ac:dyDescent="0.2">
      <c r="A5252" s="1">
        <v>33531</v>
      </c>
      <c r="B5252">
        <v>1991</v>
      </c>
      <c r="C5252">
        <f>_xlfn.MAXIFS(Table1[ScheduleWeekWritten],Table1[ScheduleSeason],Table1[[#This Row],[ScheduleSeason]])</f>
        <v>17</v>
      </c>
      <c r="D5252">
        <v>8</v>
      </c>
      <c r="E5252" cm="1">
        <f t="array" ref="E5252">_xlfn.XLOOKUP(Table1[[#This Row],[ScheduleWeekWritten]],Table3[Game],100+Table3[Increase],Table1[[#This Row],[ScheduleWeekWritten]])</f>
        <v>8</v>
      </c>
      <c r="F5252" t="b">
        <v>0</v>
      </c>
      <c r="G5252" t="s">
        <v>49</v>
      </c>
      <c r="H5252">
        <v>7</v>
      </c>
      <c r="I5252">
        <v>27</v>
      </c>
      <c r="J5252" t="s">
        <v>128</v>
      </c>
      <c r="K5252" t="s">
        <v>51</v>
      </c>
      <c r="L5252" t="str">
        <f>_xlfn.XLOOKUP(Table1[[#This Row],[TeamFavoriteID]],Table2[team_id],Table2[team_name],_xlfn.XLOOKUP(Table1[[#This Row],[TeamFavoriteID]],Table2[team_id_pfr],Table2[team_name],"Even"))</f>
        <v>Pittsburgh Steelers</v>
      </c>
      <c r="M5252">
        <v>-3.5</v>
      </c>
      <c r="N5252">
        <f>IF(Table1[[#This Row],[TeamFavorite]]=Table1[[#This Row],[TeamHome]],Table1[[#This Row],[ScoreAway]]-Table1[[#This Row],[ScoreHome]],Table1[[#This Row],[ScoreHome]]-Table1[[#This Row],[ScoreAway]])</f>
        <v>20</v>
      </c>
      <c r="O5252">
        <f>IF(Table1[[#This Row],[SpreadActual]]&lt;Table1[[#This Row],[SpreadFavorite]],1,0)</f>
        <v>0</v>
      </c>
      <c r="P5252">
        <v>36</v>
      </c>
      <c r="Q5252" t="s">
        <v>113</v>
      </c>
      <c r="R5252" t="b">
        <v>0</v>
      </c>
      <c r="S5252">
        <v>41</v>
      </c>
      <c r="T5252">
        <v>7</v>
      </c>
      <c r="U5252">
        <v>75</v>
      </c>
    </row>
    <row r="5253" spans="1:22" x14ac:dyDescent="0.2">
      <c r="A5253" s="1">
        <v>33531</v>
      </c>
      <c r="B5253">
        <v>1991</v>
      </c>
      <c r="C5253">
        <f>_xlfn.MAXIFS(Table1[ScheduleWeekWritten],Table1[ScheduleSeason],Table1[[#This Row],[ScheduleSeason]])</f>
        <v>17</v>
      </c>
      <c r="D5253">
        <v>8</v>
      </c>
      <c r="E5253" cm="1">
        <f t="array" ref="E5253">_xlfn.XLOOKUP(Table1[[#This Row],[ScheduleWeekWritten]],Table3[Game],100+Table3[Increase],Table1[[#This Row],[ScheduleWeekWritten]])</f>
        <v>8</v>
      </c>
      <c r="F5253" t="b">
        <v>0</v>
      </c>
      <c r="G5253" t="s">
        <v>27</v>
      </c>
      <c r="H5253">
        <v>24</v>
      </c>
      <c r="I5253">
        <v>30</v>
      </c>
      <c r="J5253" t="s">
        <v>62</v>
      </c>
      <c r="K5253" t="s">
        <v>29</v>
      </c>
      <c r="L5253" t="str">
        <f>_xlfn.XLOOKUP(Table1[[#This Row],[TeamFavoriteID]],Table2[team_id],Table2[team_name],_xlfn.XLOOKUP(Table1[[#This Row],[TeamFavoriteID]],Table2[team_id_pfr],Table2[team_name],"Even"))</f>
        <v>Los Angeles Chargers</v>
      </c>
      <c r="M5253">
        <v>-5</v>
      </c>
      <c r="N5253">
        <f>IF(Table1[[#This Row],[TeamFavorite]]=Table1[[#This Row],[TeamHome]],Table1[[#This Row],[ScoreAway]]-Table1[[#This Row],[ScoreHome]],Table1[[#This Row],[ScoreHome]]-Table1[[#This Row],[ScoreAway]])</f>
        <v>-6</v>
      </c>
      <c r="O5253">
        <f>IF(Table1[[#This Row],[SpreadActual]]&lt;Table1[[#This Row],[SpreadFavorite]],1,0)</f>
        <v>1</v>
      </c>
      <c r="P5253">
        <v>36</v>
      </c>
      <c r="Q5253" t="s">
        <v>94</v>
      </c>
      <c r="R5253" t="b">
        <v>0</v>
      </c>
      <c r="S5253">
        <v>62</v>
      </c>
      <c r="T5253">
        <v>9</v>
      </c>
      <c r="U5253">
        <v>90</v>
      </c>
    </row>
    <row r="5254" spans="1:22" x14ac:dyDescent="0.2">
      <c r="A5254" s="1">
        <v>33531</v>
      </c>
      <c r="B5254">
        <v>1991</v>
      </c>
      <c r="C5254">
        <f>_xlfn.MAXIFS(Table1[ScheduleWeekWritten],Table1[ScheduleSeason],Table1[[#This Row],[ScheduleSeason]])</f>
        <v>17</v>
      </c>
      <c r="D5254">
        <v>8</v>
      </c>
      <c r="E5254" cm="1">
        <f t="array" ref="E5254">_xlfn.XLOOKUP(Table1[[#This Row],[ScheduleWeekWritten]],Table3[Game],100+Table3[Increase],Table1[[#This Row],[ScheduleWeekWritten]])</f>
        <v>8</v>
      </c>
      <c r="F5254" t="b">
        <v>0</v>
      </c>
      <c r="G5254" t="s">
        <v>53</v>
      </c>
      <c r="H5254">
        <v>35</v>
      </c>
      <c r="I5254">
        <v>3</v>
      </c>
      <c r="J5254" t="s">
        <v>45</v>
      </c>
      <c r="K5254" t="s">
        <v>87</v>
      </c>
      <c r="L5254" t="str">
        <f>_xlfn.XLOOKUP(Table1[[#This Row],[TeamFavoriteID]],Table2[team_id],Table2[team_name],_xlfn.XLOOKUP(Table1[[#This Row],[TeamFavoriteID]],Table2[team_id_pfr],Table2[team_name],"Even"))</f>
        <v>San Francisco 49ers</v>
      </c>
      <c r="M5254">
        <v>-7</v>
      </c>
      <c r="N5254">
        <f>IF(Table1[[#This Row],[TeamFavorite]]=Table1[[#This Row],[TeamHome]],Table1[[#This Row],[ScoreAway]]-Table1[[#This Row],[ScoreHome]],Table1[[#This Row],[ScoreHome]]-Table1[[#This Row],[ScoreAway]])</f>
        <v>-32</v>
      </c>
      <c r="O5254">
        <f>IF(Table1[[#This Row],[SpreadActual]]&lt;Table1[[#This Row],[SpreadFavorite]],1,0)</f>
        <v>1</v>
      </c>
      <c r="P5254">
        <v>42</v>
      </c>
      <c r="Q5254" t="s">
        <v>118</v>
      </c>
      <c r="R5254" t="b">
        <v>0</v>
      </c>
      <c r="S5254">
        <v>69</v>
      </c>
      <c r="T5254">
        <v>9</v>
      </c>
      <c r="U5254">
        <v>46</v>
      </c>
    </row>
    <row r="5255" spans="1:22" x14ac:dyDescent="0.2">
      <c r="A5255" s="1">
        <v>33532</v>
      </c>
      <c r="B5255">
        <v>1991</v>
      </c>
      <c r="C5255">
        <f>_xlfn.MAXIFS(Table1[ScheduleWeekWritten],Table1[ScheduleSeason],Table1[[#This Row],[ScheduleSeason]])</f>
        <v>17</v>
      </c>
      <c r="D5255">
        <v>8</v>
      </c>
      <c r="E5255" cm="1">
        <f t="array" ref="E5255">_xlfn.XLOOKUP(Table1[[#This Row],[ScheduleWeekWritten]],Table3[Game],100+Table3[Increase],Table1[[#This Row],[ScheduleWeekWritten]])</f>
        <v>8</v>
      </c>
      <c r="F5255" t="b">
        <v>0</v>
      </c>
      <c r="G5255" t="s">
        <v>28</v>
      </c>
      <c r="H5255">
        <v>35</v>
      </c>
      <c r="I5255">
        <v>16</v>
      </c>
      <c r="J5255" t="s">
        <v>101</v>
      </c>
      <c r="K5255" t="s">
        <v>43</v>
      </c>
      <c r="L5255" t="str">
        <f>_xlfn.XLOOKUP(Table1[[#This Row],[TeamFavoriteID]],Table2[team_id],Table2[team_name],_xlfn.XLOOKUP(Table1[[#This Row],[TeamFavoriteID]],Table2[team_id_pfr],Table2[team_name],"Even"))</f>
        <v>Buffalo Bills</v>
      </c>
      <c r="M5255">
        <v>-13.5</v>
      </c>
      <c r="N5255">
        <f>IF(Table1[[#This Row],[TeamFavorite]]=Table1[[#This Row],[TeamHome]],Table1[[#This Row],[ScoreAway]]-Table1[[#This Row],[ScoreHome]],Table1[[#This Row],[ScoreHome]]-Table1[[#This Row],[ScoreAway]])</f>
        <v>-19</v>
      </c>
      <c r="O5255">
        <f>IF(Table1[[#This Row],[SpreadActual]]&lt;Table1[[#This Row],[SpreadFavorite]],1,0)</f>
        <v>1</v>
      </c>
      <c r="P5255">
        <v>50</v>
      </c>
      <c r="Q5255" t="s">
        <v>123</v>
      </c>
      <c r="R5255" t="b">
        <v>0</v>
      </c>
      <c r="S5255">
        <v>47</v>
      </c>
      <c r="T5255">
        <v>9</v>
      </c>
      <c r="U5255">
        <v>57</v>
      </c>
    </row>
    <row r="5256" spans="1:22" x14ac:dyDescent="0.2">
      <c r="A5256" s="1">
        <v>33538</v>
      </c>
      <c r="B5256">
        <v>1991</v>
      </c>
      <c r="C5256">
        <f>_xlfn.MAXIFS(Table1[ScheduleWeekWritten],Table1[ScheduleSeason],Table1[[#This Row],[ScheduleSeason]])</f>
        <v>17</v>
      </c>
      <c r="D5256">
        <v>9</v>
      </c>
      <c r="E5256" cm="1">
        <f t="array" ref="E5256">_xlfn.XLOOKUP(Table1[[#This Row],[ScheduleWeekWritten]],Table3[Game],100+Table3[Increase],Table1[[#This Row],[ScheduleWeekWritten]])</f>
        <v>9</v>
      </c>
      <c r="F5256" t="b">
        <v>0</v>
      </c>
      <c r="G5256" t="s">
        <v>38</v>
      </c>
      <c r="H5256">
        <v>31</v>
      </c>
      <c r="I5256">
        <v>14</v>
      </c>
      <c r="J5256" t="s">
        <v>39</v>
      </c>
      <c r="K5256" t="s">
        <v>109</v>
      </c>
      <c r="L5256" t="str">
        <f>_xlfn.XLOOKUP(Table1[[#This Row],[TeamFavoriteID]],Table2[team_id],Table2[team_name],_xlfn.XLOOKUP(Table1[[#This Row],[TeamFavoriteID]],Table2[team_id_pfr],Table2[team_name],"Even"))</f>
        <v>Atlanta Falcons</v>
      </c>
      <c r="M5256">
        <v>-2.5</v>
      </c>
      <c r="N5256">
        <f>IF(Table1[[#This Row],[TeamFavorite]]=Table1[[#This Row],[TeamHome]],Table1[[#This Row],[ScoreAway]]-Table1[[#This Row],[ScoreHome]],Table1[[#This Row],[ScoreHome]]-Table1[[#This Row],[ScoreAway]])</f>
        <v>-17</v>
      </c>
      <c r="O5256">
        <f>IF(Table1[[#This Row],[SpreadActual]]&lt;Table1[[#This Row],[SpreadFavorite]],1,0)</f>
        <v>1</v>
      </c>
      <c r="P5256">
        <v>40</v>
      </c>
      <c r="Q5256" t="s">
        <v>41</v>
      </c>
      <c r="R5256" t="b">
        <v>0</v>
      </c>
      <c r="S5256">
        <v>71</v>
      </c>
      <c r="T5256">
        <v>10</v>
      </c>
      <c r="U5256">
        <v>68</v>
      </c>
    </row>
    <row r="5257" spans="1:22" x14ac:dyDescent="0.2">
      <c r="A5257" s="1">
        <v>33538</v>
      </c>
      <c r="B5257">
        <v>1991</v>
      </c>
      <c r="C5257">
        <f>_xlfn.MAXIFS(Table1[ScheduleWeekWritten],Table1[ScheduleSeason],Table1[[#This Row],[ScheduleSeason]])</f>
        <v>17</v>
      </c>
      <c r="D5257">
        <v>9</v>
      </c>
      <c r="E5257" cm="1">
        <f t="array" ref="E5257">_xlfn.XLOOKUP(Table1[[#This Row],[ScheduleWeekWritten]],Table3[Game],100+Table3[Increase],Table1[[#This Row],[ScheduleWeekWritten]])</f>
        <v>9</v>
      </c>
      <c r="F5257" t="b">
        <v>0</v>
      </c>
      <c r="G5257" t="s">
        <v>62</v>
      </c>
      <c r="H5257">
        <v>17</v>
      </c>
      <c r="I5257">
        <v>14</v>
      </c>
      <c r="J5257" t="s">
        <v>49</v>
      </c>
      <c r="K5257" t="s">
        <v>63</v>
      </c>
      <c r="L5257" t="str">
        <f>_xlfn.XLOOKUP(Table1[[#This Row],[TeamFavoriteID]],Table2[team_id],Table2[team_name],_xlfn.XLOOKUP(Table1[[#This Row],[TeamFavoriteID]],Table2[team_id_pfr],Table2[team_name],"Even"))</f>
        <v>Cleveland Browns</v>
      </c>
      <c r="M5257">
        <v>-1.5</v>
      </c>
      <c r="N5257">
        <f>IF(Table1[[#This Row],[TeamFavorite]]=Table1[[#This Row],[TeamHome]],Table1[[#This Row],[ScoreAway]]-Table1[[#This Row],[ScoreHome]],Table1[[#This Row],[ScoreHome]]-Table1[[#This Row],[ScoreAway]])</f>
        <v>-3</v>
      </c>
      <c r="O5257">
        <f>IF(Table1[[#This Row],[SpreadActual]]&lt;Table1[[#This Row],[SpreadFavorite]],1,0)</f>
        <v>1</v>
      </c>
      <c r="P5257">
        <v>35</v>
      </c>
      <c r="Q5257" t="s">
        <v>66</v>
      </c>
      <c r="R5257" t="b">
        <v>0</v>
      </c>
      <c r="S5257">
        <v>64</v>
      </c>
      <c r="T5257">
        <v>9</v>
      </c>
      <c r="U5257">
        <v>78</v>
      </c>
    </row>
    <row r="5258" spans="1:22" x14ac:dyDescent="0.2">
      <c r="A5258" s="1">
        <v>33538</v>
      </c>
      <c r="B5258">
        <v>1991</v>
      </c>
      <c r="C5258">
        <f>_xlfn.MAXIFS(Table1[ScheduleWeekWritten],Table1[ScheduleSeason],Table1[[#This Row],[ScheduleSeason]])</f>
        <v>17</v>
      </c>
      <c r="D5258">
        <v>9</v>
      </c>
      <c r="E5258" cm="1">
        <f t="array" ref="E5258">_xlfn.XLOOKUP(Table1[[#This Row],[ScheduleWeekWritten]],Table3[Game],100+Table3[Increase],Table1[[#This Row],[ScheduleWeekWritten]])</f>
        <v>9</v>
      </c>
      <c r="F5258" t="b">
        <v>0</v>
      </c>
      <c r="G5258" t="s">
        <v>45</v>
      </c>
      <c r="H5258">
        <v>34</v>
      </c>
      <c r="I5258">
        <v>10</v>
      </c>
      <c r="J5258" t="s">
        <v>67</v>
      </c>
      <c r="K5258" t="s">
        <v>79</v>
      </c>
      <c r="L5258" t="str">
        <f>_xlfn.XLOOKUP(Table1[[#This Row],[TeamFavoriteID]],Table2[team_id],Table2[team_name],_xlfn.XLOOKUP(Table1[[#This Row],[TeamFavoriteID]],Table2[team_id_pfr],Table2[team_name],"Even"))</f>
        <v>Detroit Lions</v>
      </c>
      <c r="M5258">
        <v>-2.5</v>
      </c>
      <c r="N5258">
        <f>IF(Table1[[#This Row],[TeamFavorite]]=Table1[[#This Row],[TeamHome]],Table1[[#This Row],[ScoreAway]]-Table1[[#This Row],[ScoreHome]],Table1[[#This Row],[ScoreHome]]-Table1[[#This Row],[ScoreAway]])</f>
        <v>-24</v>
      </c>
      <c r="O5258">
        <f>IF(Table1[[#This Row],[SpreadActual]]&lt;Table1[[#This Row],[SpreadFavorite]],1,0)</f>
        <v>1</v>
      </c>
      <c r="P5258">
        <v>44</v>
      </c>
      <c r="Q5258" t="s">
        <v>125</v>
      </c>
      <c r="R5258" t="b">
        <v>0</v>
      </c>
      <c r="S5258">
        <v>72</v>
      </c>
      <c r="T5258">
        <v>0</v>
      </c>
      <c r="V5258" t="s">
        <v>103</v>
      </c>
    </row>
    <row r="5259" spans="1:22" x14ac:dyDescent="0.2">
      <c r="A5259" s="1">
        <v>33538</v>
      </c>
      <c r="B5259">
        <v>1991</v>
      </c>
      <c r="C5259">
        <f>_xlfn.MAXIFS(Table1[ScheduleWeekWritten],Table1[ScheduleSeason],Table1[[#This Row],[ScheduleSeason]])</f>
        <v>17</v>
      </c>
      <c r="D5259">
        <v>9</v>
      </c>
      <c r="E5259" cm="1">
        <f t="array" ref="E5259">_xlfn.XLOOKUP(Table1[[#This Row],[ScheduleWeekWritten]],Table3[Game],100+Table3[Increase],Table1[[#This Row],[ScheduleWeekWritten]])</f>
        <v>9</v>
      </c>
      <c r="F5259" t="b">
        <v>0</v>
      </c>
      <c r="G5259" t="s">
        <v>23</v>
      </c>
      <c r="H5259">
        <v>35</v>
      </c>
      <c r="I5259">
        <v>3</v>
      </c>
      <c r="J5259" t="s">
        <v>101</v>
      </c>
      <c r="K5259" t="s">
        <v>25</v>
      </c>
      <c r="L5259" t="str">
        <f>_xlfn.XLOOKUP(Table1[[#This Row],[TeamFavoriteID]],Table2[team_id],Table2[team_name],_xlfn.XLOOKUP(Table1[[#This Row],[TeamFavoriteID]],Table2[team_id_pfr],Table2[team_name],"Even"))</f>
        <v>Houston Oilers</v>
      </c>
      <c r="M5259">
        <v>-15.5</v>
      </c>
      <c r="N5259">
        <f>IF(Table1[[#This Row],[TeamFavorite]]=Table1[[#This Row],[TeamHome]],Table1[[#This Row],[ScoreAway]]-Table1[[#This Row],[ScoreHome]],Table1[[#This Row],[ScoreHome]]-Table1[[#This Row],[ScoreAway]])</f>
        <v>-32</v>
      </c>
      <c r="O5259">
        <f>IF(Table1[[#This Row],[SpreadActual]]&lt;Table1[[#This Row],[SpreadFavorite]],1,0)</f>
        <v>1</v>
      </c>
      <c r="P5259">
        <v>46</v>
      </c>
      <c r="Q5259" t="s">
        <v>102</v>
      </c>
      <c r="R5259" t="b">
        <v>0</v>
      </c>
      <c r="S5259">
        <v>72</v>
      </c>
      <c r="T5259">
        <v>0</v>
      </c>
      <c r="V5259" t="s">
        <v>103</v>
      </c>
    </row>
    <row r="5260" spans="1:22" x14ac:dyDescent="0.2">
      <c r="A5260" s="1">
        <v>33538</v>
      </c>
      <c r="B5260">
        <v>1991</v>
      </c>
      <c r="C5260">
        <f>_xlfn.MAXIFS(Table1[ScheduleWeekWritten],Table1[ScheduleSeason],Table1[[#This Row],[ScheduleSeason]])</f>
        <v>17</v>
      </c>
      <c r="D5260">
        <v>9</v>
      </c>
      <c r="E5260" cm="1">
        <f t="array" ref="E5260">_xlfn.XLOOKUP(Table1[[#This Row],[ScheduleWeekWritten]],Table3[Game],100+Table3[Increase],Table1[[#This Row],[ScheduleWeekWritten]])</f>
        <v>9</v>
      </c>
      <c r="F5260" t="b">
        <v>0</v>
      </c>
      <c r="G5260" t="s">
        <v>115</v>
      </c>
      <c r="H5260">
        <v>6</v>
      </c>
      <c r="I5260">
        <v>9</v>
      </c>
      <c r="J5260" t="s">
        <v>24</v>
      </c>
      <c r="K5260" t="s">
        <v>88</v>
      </c>
      <c r="L5260" t="str">
        <f>_xlfn.XLOOKUP(Table1[[#This Row],[TeamFavoriteID]],Table2[team_id],Table2[team_name],_xlfn.XLOOKUP(Table1[[#This Row],[TeamFavoriteID]],Table2[team_id_pfr],Table2[team_name],"Even"))</f>
        <v>Denver Broncos</v>
      </c>
      <c r="M5260">
        <v>-6</v>
      </c>
      <c r="N5260">
        <f>IF(Table1[[#This Row],[TeamFavorite]]=Table1[[#This Row],[TeamHome]],Table1[[#This Row],[ScoreAway]]-Table1[[#This Row],[ScoreHome]],Table1[[#This Row],[ScoreHome]]-Table1[[#This Row],[ScoreAway]])</f>
        <v>-3</v>
      </c>
      <c r="O5260">
        <f>IF(Table1[[#This Row],[SpreadActual]]&lt;Table1[[#This Row],[SpreadFavorite]],1,0)</f>
        <v>0</v>
      </c>
      <c r="P5260">
        <v>36</v>
      </c>
      <c r="Q5260" t="s">
        <v>116</v>
      </c>
      <c r="R5260" t="b">
        <v>0</v>
      </c>
      <c r="S5260">
        <v>65</v>
      </c>
      <c r="T5260">
        <v>13</v>
      </c>
      <c r="U5260">
        <v>78</v>
      </c>
    </row>
    <row r="5261" spans="1:22" x14ac:dyDescent="0.2">
      <c r="A5261" s="1">
        <v>33538</v>
      </c>
      <c r="B5261">
        <v>1991</v>
      </c>
      <c r="C5261">
        <f>_xlfn.MAXIFS(Table1[ScheduleWeekWritten],Table1[ScheduleSeason],Table1[[#This Row],[ScheduleSeason]])</f>
        <v>17</v>
      </c>
      <c r="D5261">
        <v>9</v>
      </c>
      <c r="E5261" cm="1">
        <f t="array" ref="E5261">_xlfn.XLOOKUP(Table1[[#This Row],[ScheduleWeekWritten]],Table3[Game],100+Table3[Increase],Table1[[#This Row],[ScheduleWeekWritten]])</f>
        <v>9</v>
      </c>
      <c r="F5261" t="b">
        <v>0</v>
      </c>
      <c r="G5261" t="s">
        <v>95</v>
      </c>
      <c r="H5261">
        <v>17</v>
      </c>
      <c r="I5261">
        <v>20</v>
      </c>
      <c r="J5261" t="s">
        <v>46</v>
      </c>
      <c r="K5261" t="s">
        <v>98</v>
      </c>
      <c r="L5261" t="str">
        <f>_xlfn.XLOOKUP(Table1[[#This Row],[TeamFavoriteID]],Table2[team_id],Table2[team_name],_xlfn.XLOOKUP(Table1[[#This Row],[TeamFavoriteID]],Table2[team_id_pfr],Table2[team_name],"Even"))</f>
        <v>New Orleans Saints</v>
      </c>
      <c r="M5261">
        <v>-6.5</v>
      </c>
      <c r="N5261">
        <f>IF(Table1[[#This Row],[TeamFavorite]]=Table1[[#This Row],[TeamHome]],Table1[[#This Row],[ScoreAway]]-Table1[[#This Row],[ScoreHome]],Table1[[#This Row],[ScoreHome]]-Table1[[#This Row],[ScoreAway]])</f>
        <v>3</v>
      </c>
      <c r="O5261">
        <f>IF(Table1[[#This Row],[SpreadActual]]&lt;Table1[[#This Row],[SpreadFavorite]],1,0)</f>
        <v>0</v>
      </c>
      <c r="P5261">
        <v>32</v>
      </c>
      <c r="Q5261" t="s">
        <v>124</v>
      </c>
      <c r="R5261" t="b">
        <v>0</v>
      </c>
      <c r="S5261">
        <v>72</v>
      </c>
      <c r="T5261">
        <v>0</v>
      </c>
      <c r="V5261" t="s">
        <v>103</v>
      </c>
    </row>
    <row r="5262" spans="1:22" x14ac:dyDescent="0.2">
      <c r="A5262" s="1">
        <v>33538</v>
      </c>
      <c r="B5262">
        <v>1991</v>
      </c>
      <c r="C5262">
        <f>_xlfn.MAXIFS(Table1[ScheduleWeekWritten],Table1[ScheduleSeason],Table1[[#This Row],[ScheduleSeason]])</f>
        <v>17</v>
      </c>
      <c r="D5262">
        <v>9</v>
      </c>
      <c r="E5262" cm="1">
        <f t="array" ref="E5262">_xlfn.XLOOKUP(Table1[[#This Row],[ScheduleWeekWritten]],Table3[Game],100+Table3[Increase],Table1[[#This Row],[ScheduleWeekWritten]])</f>
        <v>9</v>
      </c>
      <c r="F5262" t="b">
        <v>0</v>
      </c>
      <c r="G5262" t="s">
        <v>50</v>
      </c>
      <c r="H5262">
        <v>13</v>
      </c>
      <c r="I5262">
        <v>17</v>
      </c>
      <c r="J5262" t="s">
        <v>61</v>
      </c>
      <c r="K5262" t="s">
        <v>85</v>
      </c>
      <c r="L5262" t="str">
        <f>_xlfn.XLOOKUP(Table1[[#This Row],[TeamFavoriteID]],Table2[team_id],Table2[team_name],_xlfn.XLOOKUP(Table1[[#This Row],[TeamFavoriteID]],Table2[team_id_pfr],Table2[team_name],"Even"))</f>
        <v>Washington Commanders</v>
      </c>
      <c r="M5262">
        <v>-2.5</v>
      </c>
      <c r="N5262">
        <f>IF(Table1[[#This Row],[TeamFavorite]]=Table1[[#This Row],[TeamHome]],Table1[[#This Row],[ScoreAway]]-Table1[[#This Row],[ScoreHome]],Table1[[#This Row],[ScoreHome]]-Table1[[#This Row],[ScoreAway]])</f>
        <v>-4</v>
      </c>
      <c r="O5262">
        <f>IF(Table1[[#This Row],[SpreadActual]]&lt;Table1[[#This Row],[SpreadFavorite]],1,0)</f>
        <v>1</v>
      </c>
      <c r="P5262">
        <v>38</v>
      </c>
      <c r="Q5262" t="s">
        <v>126</v>
      </c>
      <c r="R5262" t="b">
        <v>0</v>
      </c>
      <c r="S5262">
        <v>64</v>
      </c>
      <c r="T5262">
        <v>9</v>
      </c>
      <c r="U5262">
        <v>89</v>
      </c>
    </row>
    <row r="5263" spans="1:22" x14ac:dyDescent="0.2">
      <c r="A5263" s="1">
        <v>33538</v>
      </c>
      <c r="B5263">
        <v>1991</v>
      </c>
      <c r="C5263">
        <f>_xlfn.MAXIFS(Table1[ScheduleWeekWritten],Table1[ScheduleSeason],Table1[[#This Row],[ScheduleSeason]])</f>
        <v>17</v>
      </c>
      <c r="D5263">
        <v>9</v>
      </c>
      <c r="E5263" cm="1">
        <f t="array" ref="E5263">_xlfn.XLOOKUP(Table1[[#This Row],[ScheduleWeekWritten]],Table3[Game],100+Table3[Increase],Table1[[#This Row],[ScheduleWeekWritten]])</f>
        <v>9</v>
      </c>
      <c r="F5263" t="b">
        <v>0</v>
      </c>
      <c r="G5263" t="s">
        <v>58</v>
      </c>
      <c r="H5263">
        <v>7</v>
      </c>
      <c r="I5263">
        <v>23</v>
      </c>
      <c r="J5263" t="s">
        <v>53</v>
      </c>
      <c r="K5263" t="s">
        <v>87</v>
      </c>
      <c r="L5263" t="str">
        <f>_xlfn.XLOOKUP(Table1[[#This Row],[TeamFavoriteID]],Table2[team_id],Table2[team_name],_xlfn.XLOOKUP(Table1[[#This Row],[TeamFavoriteID]],Table2[team_id_pfr],Table2[team_name],"Even"))</f>
        <v>San Francisco 49ers</v>
      </c>
      <c r="M5263">
        <v>-4</v>
      </c>
      <c r="N5263">
        <f>IF(Table1[[#This Row],[TeamFavorite]]=Table1[[#This Row],[TeamHome]],Table1[[#This Row],[ScoreAway]]-Table1[[#This Row],[ScoreHome]],Table1[[#This Row],[ScoreHome]]-Table1[[#This Row],[ScoreAway]])</f>
        <v>-16</v>
      </c>
      <c r="O5263">
        <f>IF(Table1[[#This Row],[SpreadActual]]&lt;Table1[[#This Row],[SpreadFavorite]],1,0)</f>
        <v>1</v>
      </c>
      <c r="P5263">
        <v>35</v>
      </c>
      <c r="Q5263" t="s">
        <v>112</v>
      </c>
      <c r="R5263" t="b">
        <v>0</v>
      </c>
      <c r="S5263">
        <v>61</v>
      </c>
      <c r="T5263">
        <v>7</v>
      </c>
      <c r="U5263">
        <v>94</v>
      </c>
    </row>
    <row r="5264" spans="1:22" x14ac:dyDescent="0.2">
      <c r="A5264" s="1">
        <v>33538</v>
      </c>
      <c r="B5264">
        <v>1991</v>
      </c>
      <c r="C5264">
        <f>_xlfn.MAXIFS(Table1[ScheduleWeekWritten],Table1[ScheduleSeason],Table1[[#This Row],[ScheduleSeason]])</f>
        <v>17</v>
      </c>
      <c r="D5264">
        <v>9</v>
      </c>
      <c r="E5264" cm="1">
        <f t="array" ref="E5264">_xlfn.XLOOKUP(Table1[[#This Row],[ScheduleWeekWritten]],Table3[Game],100+Table3[Increase],Table1[[#This Row],[ScheduleWeekWritten]])</f>
        <v>9</v>
      </c>
      <c r="F5264" t="b">
        <v>0</v>
      </c>
      <c r="G5264" t="s">
        <v>145</v>
      </c>
      <c r="H5264">
        <v>0</v>
      </c>
      <c r="I5264">
        <v>28</v>
      </c>
      <c r="J5264" t="s">
        <v>54</v>
      </c>
      <c r="K5264" t="s">
        <v>55</v>
      </c>
      <c r="L5264" t="str">
        <f>_xlfn.XLOOKUP(Table1[[#This Row],[TeamFavoriteID]],Table2[team_id],Table2[team_name],_xlfn.XLOOKUP(Table1[[#This Row],[TeamFavoriteID]],Table2[team_id_pfr],Table2[team_name],"Even"))</f>
        <v>Minnesota Vikings</v>
      </c>
      <c r="M5264">
        <v>-2</v>
      </c>
      <c r="N5264">
        <f>IF(Table1[[#This Row],[TeamFavorite]]=Table1[[#This Row],[TeamHome]],Table1[[#This Row],[ScoreAway]]-Table1[[#This Row],[ScoreHome]],Table1[[#This Row],[ScoreHome]]-Table1[[#This Row],[ScoreAway]])</f>
        <v>-28</v>
      </c>
      <c r="O5264">
        <f>IF(Table1[[#This Row],[SpreadActual]]&lt;Table1[[#This Row],[SpreadFavorite]],1,0)</f>
        <v>1</v>
      </c>
      <c r="P5264">
        <v>34</v>
      </c>
      <c r="Q5264" t="s">
        <v>146</v>
      </c>
      <c r="R5264" t="b">
        <v>0</v>
      </c>
      <c r="S5264">
        <v>65</v>
      </c>
      <c r="T5264">
        <v>8</v>
      </c>
      <c r="U5264">
        <v>49</v>
      </c>
    </row>
    <row r="5265" spans="1:22" x14ac:dyDescent="0.2">
      <c r="A5265" s="1">
        <v>33538</v>
      </c>
      <c r="B5265">
        <v>1991</v>
      </c>
      <c r="C5265">
        <f>_xlfn.MAXIFS(Table1[ScheduleWeekWritten],Table1[ScheduleSeason],Table1[[#This Row],[ScheduleSeason]])</f>
        <v>17</v>
      </c>
      <c r="D5265">
        <v>9</v>
      </c>
      <c r="E5265" cm="1">
        <f t="array" ref="E5265">_xlfn.XLOOKUP(Table1[[#This Row],[ScheduleWeekWritten]],Table3[Game],100+Table3[Increase],Table1[[#This Row],[ScheduleWeekWritten]])</f>
        <v>9</v>
      </c>
      <c r="F5265" t="b">
        <v>0</v>
      </c>
      <c r="G5265" t="s">
        <v>128</v>
      </c>
      <c r="H5265">
        <v>20</v>
      </c>
      <c r="I5265">
        <v>9</v>
      </c>
      <c r="J5265" t="s">
        <v>27</v>
      </c>
      <c r="K5265" t="s">
        <v>132</v>
      </c>
      <c r="L5265" t="str">
        <f>_xlfn.XLOOKUP(Table1[[#This Row],[TeamFavoriteID]],Table2[team_id],Table2[team_name],_xlfn.XLOOKUP(Table1[[#This Row],[TeamFavoriteID]],Table2[team_id_pfr],Table2[team_name],"Even"))</f>
        <v>Seattle Seahawks</v>
      </c>
      <c r="M5265">
        <v>-6.5</v>
      </c>
      <c r="N5265">
        <f>IF(Table1[[#This Row],[TeamFavorite]]=Table1[[#This Row],[TeamHome]],Table1[[#This Row],[ScoreAway]]-Table1[[#This Row],[ScoreHome]],Table1[[#This Row],[ScoreHome]]-Table1[[#This Row],[ScoreAway]])</f>
        <v>-11</v>
      </c>
      <c r="O5265">
        <f>IF(Table1[[#This Row],[SpreadActual]]&lt;Table1[[#This Row],[SpreadFavorite]],1,0)</f>
        <v>1</v>
      </c>
      <c r="P5265">
        <v>37</v>
      </c>
      <c r="Q5265" t="s">
        <v>129</v>
      </c>
      <c r="R5265" t="b">
        <v>0</v>
      </c>
      <c r="S5265">
        <v>72</v>
      </c>
      <c r="T5265">
        <v>0</v>
      </c>
      <c r="V5265" t="s">
        <v>103</v>
      </c>
    </row>
    <row r="5266" spans="1:22" x14ac:dyDescent="0.2">
      <c r="A5266" s="1">
        <v>33538</v>
      </c>
      <c r="B5266">
        <v>1991</v>
      </c>
      <c r="C5266">
        <f>_xlfn.MAXIFS(Table1[ScheduleWeekWritten],Table1[ScheduleSeason],Table1[[#This Row],[ScheduleSeason]])</f>
        <v>17</v>
      </c>
      <c r="D5266">
        <v>9</v>
      </c>
      <c r="E5266" cm="1">
        <f t="array" ref="E5266">_xlfn.XLOOKUP(Table1[[#This Row],[ScheduleWeekWritten]],Table3[Game],100+Table3[Increase],Table1[[#This Row],[ScheduleWeekWritten]])</f>
        <v>9</v>
      </c>
      <c r="F5266" t="b">
        <v>0</v>
      </c>
      <c r="G5266" t="s">
        <v>127</v>
      </c>
      <c r="H5266">
        <v>0</v>
      </c>
      <c r="I5266">
        <v>27</v>
      </c>
      <c r="J5266" t="s">
        <v>33</v>
      </c>
      <c r="K5266" t="s">
        <v>133</v>
      </c>
      <c r="L5266" t="str">
        <f>_xlfn.XLOOKUP(Table1[[#This Row],[TeamFavoriteID]],Table2[team_id],Table2[team_name],_xlfn.XLOOKUP(Table1[[#This Row],[TeamFavoriteID]],Table2[team_id_pfr],Table2[team_name],"Even"))</f>
        <v>Tampa Bay Buccaneers</v>
      </c>
      <c r="M5266">
        <v>-2.5</v>
      </c>
      <c r="N5266">
        <f>IF(Table1[[#This Row],[TeamFavorite]]=Table1[[#This Row],[TeamHome]],Table1[[#This Row],[ScoreAway]]-Table1[[#This Row],[ScoreHome]],Table1[[#This Row],[ScoreHome]]-Table1[[#This Row],[ScoreAway]])</f>
        <v>27</v>
      </c>
      <c r="O5266">
        <f>IF(Table1[[#This Row],[SpreadActual]]&lt;Table1[[#This Row],[SpreadFavorite]],1,0)</f>
        <v>0</v>
      </c>
      <c r="P5266">
        <v>34</v>
      </c>
      <c r="Q5266" t="s">
        <v>130</v>
      </c>
      <c r="R5266" t="b">
        <v>0</v>
      </c>
      <c r="S5266">
        <v>76</v>
      </c>
      <c r="T5266">
        <v>9</v>
      </c>
      <c r="U5266">
        <v>76</v>
      </c>
    </row>
    <row r="5267" spans="1:22" x14ac:dyDescent="0.2">
      <c r="A5267" s="1">
        <v>33539</v>
      </c>
      <c r="B5267">
        <v>1991</v>
      </c>
      <c r="C5267">
        <f>_xlfn.MAXIFS(Table1[ScheduleWeekWritten],Table1[ScheduleSeason],Table1[[#This Row],[ScheduleSeason]])</f>
        <v>17</v>
      </c>
      <c r="D5267">
        <v>9</v>
      </c>
      <c r="E5267" cm="1">
        <f t="array" ref="E5267">_xlfn.XLOOKUP(Table1[[#This Row],[ScheduleWeekWritten]],Table3[Game],100+Table3[Increase],Table1[[#This Row],[ScheduleWeekWritten]])</f>
        <v>9</v>
      </c>
      <c r="F5267" t="b">
        <v>0</v>
      </c>
      <c r="G5267" t="s">
        <v>42</v>
      </c>
      <c r="H5267">
        <v>24</v>
      </c>
      <c r="I5267">
        <v>21</v>
      </c>
      <c r="J5267" t="s">
        <v>138</v>
      </c>
      <c r="K5267" t="s">
        <v>75</v>
      </c>
      <c r="L5267" t="str">
        <f>_xlfn.XLOOKUP(Table1[[#This Row],[TeamFavoriteID]],Table2[team_id],Table2[team_name],_xlfn.XLOOKUP(Table1[[#This Row],[TeamFavoriteID]],Table2[team_id_pfr],Table2[team_name],"Even"))</f>
        <v>Kansas City Chiefs</v>
      </c>
      <c r="M5267">
        <v>-6.5</v>
      </c>
      <c r="N5267">
        <f>IF(Table1[[#This Row],[TeamFavorite]]=Table1[[#This Row],[TeamHome]],Table1[[#This Row],[ScoreAway]]-Table1[[#This Row],[ScoreHome]],Table1[[#This Row],[ScoreHome]]-Table1[[#This Row],[ScoreAway]])</f>
        <v>-3</v>
      </c>
      <c r="O5267">
        <f>IF(Table1[[#This Row],[SpreadActual]]&lt;Table1[[#This Row],[SpreadFavorite]],1,0)</f>
        <v>0</v>
      </c>
      <c r="P5267">
        <v>35</v>
      </c>
      <c r="Q5267" t="s">
        <v>117</v>
      </c>
      <c r="R5267" t="b">
        <v>0</v>
      </c>
      <c r="S5267">
        <v>65</v>
      </c>
      <c r="T5267">
        <v>21</v>
      </c>
      <c r="U5267">
        <v>83</v>
      </c>
    </row>
    <row r="5268" spans="1:22" x14ac:dyDescent="0.2">
      <c r="A5268" s="1">
        <v>33545</v>
      </c>
      <c r="B5268">
        <v>1991</v>
      </c>
      <c r="C5268">
        <f>_xlfn.MAXIFS(Table1[ScheduleWeekWritten],Table1[ScheduleSeason],Table1[[#This Row],[ScheduleSeason]])</f>
        <v>17</v>
      </c>
      <c r="D5268">
        <v>10</v>
      </c>
      <c r="E5268" cm="1">
        <f t="array" ref="E5268">_xlfn.XLOOKUP(Table1[[#This Row],[ScheduleWeekWritten]],Table3[Game],100+Table3[Increase],Table1[[#This Row],[ScheduleWeekWritten]])</f>
        <v>10</v>
      </c>
      <c r="F5268" t="b">
        <v>0</v>
      </c>
      <c r="G5268" t="s">
        <v>38</v>
      </c>
      <c r="H5268">
        <v>17</v>
      </c>
      <c r="I5268">
        <v>14</v>
      </c>
      <c r="J5268" t="s">
        <v>53</v>
      </c>
      <c r="K5268" t="s">
        <v>87</v>
      </c>
      <c r="L5268" t="str">
        <f>_xlfn.XLOOKUP(Table1[[#This Row],[TeamFavoriteID]],Table2[team_id],Table2[team_name],_xlfn.XLOOKUP(Table1[[#This Row],[TeamFavoriteID]],Table2[team_id_pfr],Table2[team_name],"Even"))</f>
        <v>San Francisco 49ers</v>
      </c>
      <c r="M5268">
        <v>-5</v>
      </c>
      <c r="N5268">
        <f>IF(Table1[[#This Row],[TeamFavorite]]=Table1[[#This Row],[TeamHome]],Table1[[#This Row],[ScoreAway]]-Table1[[#This Row],[ScoreHome]],Table1[[#This Row],[ScoreHome]]-Table1[[#This Row],[ScoreAway]])</f>
        <v>3</v>
      </c>
      <c r="O5268">
        <f>IF(Table1[[#This Row],[SpreadActual]]&lt;Table1[[#This Row],[SpreadFavorite]],1,0)</f>
        <v>0</v>
      </c>
      <c r="P5268">
        <v>39</v>
      </c>
      <c r="Q5268" t="s">
        <v>41</v>
      </c>
      <c r="R5268" t="b">
        <v>0</v>
      </c>
      <c r="S5268">
        <v>43</v>
      </c>
      <c r="T5268">
        <v>12</v>
      </c>
      <c r="U5268">
        <v>57</v>
      </c>
    </row>
    <row r="5269" spans="1:22" x14ac:dyDescent="0.2">
      <c r="A5269" s="1">
        <v>33545</v>
      </c>
      <c r="B5269">
        <v>1991</v>
      </c>
      <c r="C5269">
        <f>_xlfn.MAXIFS(Table1[ScheduleWeekWritten],Table1[ScheduleSeason],Table1[[#This Row],[ScheduleSeason]])</f>
        <v>17</v>
      </c>
      <c r="D5269">
        <v>10</v>
      </c>
      <c r="E5269" cm="1">
        <f t="array" ref="E5269">_xlfn.XLOOKUP(Table1[[#This Row],[ScheduleWeekWritten]],Table3[Game],100+Table3[Increase],Table1[[#This Row],[ScheduleWeekWritten]])</f>
        <v>10</v>
      </c>
      <c r="F5269" t="b">
        <v>0</v>
      </c>
      <c r="G5269" t="s">
        <v>28</v>
      </c>
      <c r="H5269">
        <v>22</v>
      </c>
      <c r="I5269">
        <v>17</v>
      </c>
      <c r="J5269" t="s">
        <v>115</v>
      </c>
      <c r="K5269" t="s">
        <v>43</v>
      </c>
      <c r="L5269" t="str">
        <f>_xlfn.XLOOKUP(Table1[[#This Row],[TeamFavoriteID]],Table2[team_id],Table2[team_name],_xlfn.XLOOKUP(Table1[[#This Row],[TeamFavoriteID]],Table2[team_id_pfr],Table2[team_name],"Even"))</f>
        <v>Buffalo Bills</v>
      </c>
      <c r="M5269">
        <v>-17</v>
      </c>
      <c r="N5269">
        <f>IF(Table1[[#This Row],[TeamFavorite]]=Table1[[#This Row],[TeamHome]],Table1[[#This Row],[ScoreAway]]-Table1[[#This Row],[ScoreHome]],Table1[[#This Row],[ScoreHome]]-Table1[[#This Row],[ScoreAway]])</f>
        <v>-5</v>
      </c>
      <c r="O5269">
        <f>IF(Table1[[#This Row],[SpreadActual]]&lt;Table1[[#This Row],[SpreadFavorite]],1,0)</f>
        <v>0</v>
      </c>
      <c r="P5269">
        <v>41</v>
      </c>
      <c r="Q5269" t="s">
        <v>123</v>
      </c>
      <c r="R5269" t="b">
        <v>0</v>
      </c>
      <c r="S5269">
        <v>33</v>
      </c>
      <c r="T5269">
        <v>18</v>
      </c>
      <c r="U5269">
        <v>74</v>
      </c>
    </row>
    <row r="5270" spans="1:22" x14ac:dyDescent="0.2">
      <c r="A5270" s="1">
        <v>33545</v>
      </c>
      <c r="B5270">
        <v>1991</v>
      </c>
      <c r="C5270">
        <f>_xlfn.MAXIFS(Table1[ScheduleWeekWritten],Table1[ScheduleSeason],Table1[[#This Row],[ScheduleSeason]])</f>
        <v>17</v>
      </c>
      <c r="D5270">
        <v>10</v>
      </c>
      <c r="E5270" cm="1">
        <f t="array" ref="E5270">_xlfn.XLOOKUP(Table1[[#This Row],[ScheduleWeekWritten]],Table3[Game],100+Table3[Increase],Table1[[#This Row],[ScheduleWeekWritten]])</f>
        <v>10</v>
      </c>
      <c r="F5270" t="b">
        <v>0</v>
      </c>
      <c r="G5270" t="s">
        <v>46</v>
      </c>
      <c r="H5270">
        <v>20</v>
      </c>
      <c r="I5270">
        <v>10</v>
      </c>
      <c r="J5270" t="s">
        <v>45</v>
      </c>
      <c r="K5270" t="s">
        <v>47</v>
      </c>
      <c r="L5270" t="str">
        <f>_xlfn.XLOOKUP(Table1[[#This Row],[TeamFavoriteID]],Table2[team_id],Table2[team_name],_xlfn.XLOOKUP(Table1[[#This Row],[TeamFavoriteID]],Table2[team_id_pfr],Table2[team_name],"Even"))</f>
        <v>Chicago Bears</v>
      </c>
      <c r="M5270">
        <v>-7</v>
      </c>
      <c r="N5270">
        <f>IF(Table1[[#This Row],[TeamFavorite]]=Table1[[#This Row],[TeamHome]],Table1[[#This Row],[ScoreAway]]-Table1[[#This Row],[ScoreHome]],Table1[[#This Row],[ScoreHome]]-Table1[[#This Row],[ScoreAway]])</f>
        <v>-10</v>
      </c>
      <c r="O5270">
        <f>IF(Table1[[#This Row],[SpreadActual]]&lt;Table1[[#This Row],[SpreadFavorite]],1,0)</f>
        <v>1</v>
      </c>
      <c r="P5270">
        <v>32</v>
      </c>
      <c r="Q5270" t="s">
        <v>114</v>
      </c>
      <c r="R5270" t="b">
        <v>0</v>
      </c>
      <c r="S5270">
        <v>18</v>
      </c>
      <c r="T5270">
        <v>19</v>
      </c>
      <c r="U5270">
        <v>71</v>
      </c>
    </row>
    <row r="5271" spans="1:22" x14ac:dyDescent="0.2">
      <c r="A5271" s="1">
        <v>33545</v>
      </c>
      <c r="B5271">
        <v>1991</v>
      </c>
      <c r="C5271">
        <f>_xlfn.MAXIFS(Table1[ScheduleWeekWritten],Table1[ScheduleSeason],Table1[[#This Row],[ScheduleSeason]])</f>
        <v>17</v>
      </c>
      <c r="D5271">
        <v>10</v>
      </c>
      <c r="E5271" cm="1">
        <f t="array" ref="E5271">_xlfn.XLOOKUP(Table1[[#This Row],[ScheduleWeekWritten]],Table3[Game],100+Table3[Increase],Table1[[#This Row],[ScheduleWeekWritten]])</f>
        <v>10</v>
      </c>
      <c r="F5271" t="b">
        <v>0</v>
      </c>
      <c r="G5271" t="s">
        <v>101</v>
      </c>
      <c r="H5271">
        <v>23</v>
      </c>
      <c r="I5271">
        <v>21</v>
      </c>
      <c r="J5271" t="s">
        <v>62</v>
      </c>
      <c r="K5271" t="s">
        <v>63</v>
      </c>
      <c r="L5271" t="str">
        <f>_xlfn.XLOOKUP(Table1[[#This Row],[TeamFavoriteID]],Table2[team_id],Table2[team_name],_xlfn.XLOOKUP(Table1[[#This Row],[TeamFavoriteID]],Table2[team_id_pfr],Table2[team_name],"Even"))</f>
        <v>Cleveland Browns</v>
      </c>
      <c r="M5271">
        <v>-2.5</v>
      </c>
      <c r="N5271">
        <f>IF(Table1[[#This Row],[TeamFavorite]]=Table1[[#This Row],[TeamHome]],Table1[[#This Row],[ScoreAway]]-Table1[[#This Row],[ScoreHome]],Table1[[#This Row],[ScoreHome]]-Table1[[#This Row],[ScoreAway]])</f>
        <v>2</v>
      </c>
      <c r="O5271">
        <f>IF(Table1[[#This Row],[SpreadActual]]&lt;Table1[[#This Row],[SpreadFavorite]],1,0)</f>
        <v>0</v>
      </c>
      <c r="P5271">
        <v>36</v>
      </c>
      <c r="Q5271" t="s">
        <v>111</v>
      </c>
      <c r="R5271" t="b">
        <v>0</v>
      </c>
      <c r="S5271">
        <v>28</v>
      </c>
      <c r="T5271">
        <v>12</v>
      </c>
      <c r="U5271">
        <v>57</v>
      </c>
    </row>
    <row r="5272" spans="1:22" x14ac:dyDescent="0.2">
      <c r="A5272" s="1">
        <v>33545</v>
      </c>
      <c r="B5272">
        <v>1991</v>
      </c>
      <c r="C5272">
        <f>_xlfn.MAXIFS(Table1[ScheduleWeekWritten],Table1[ScheduleSeason],Table1[[#This Row],[ScheduleSeason]])</f>
        <v>17</v>
      </c>
      <c r="D5272">
        <v>10</v>
      </c>
      <c r="E5272" cm="1">
        <f t="array" ref="E5272">_xlfn.XLOOKUP(Table1[[#This Row],[ScheduleWeekWritten]],Table3[Game],100+Table3[Increase],Table1[[#This Row],[ScheduleWeekWritten]])</f>
        <v>10</v>
      </c>
      <c r="F5272" t="b">
        <v>0</v>
      </c>
      <c r="G5272" t="s">
        <v>67</v>
      </c>
      <c r="H5272">
        <v>27</v>
      </c>
      <c r="I5272">
        <v>7</v>
      </c>
      <c r="J5272" t="s">
        <v>145</v>
      </c>
      <c r="K5272" t="s">
        <v>68</v>
      </c>
      <c r="L5272" t="str">
        <f>_xlfn.XLOOKUP(Table1[[#This Row],[TeamFavoriteID]],Table2[team_id],Table2[team_name],_xlfn.XLOOKUP(Table1[[#This Row],[TeamFavoriteID]],Table2[team_id_pfr],Table2[team_name],"Even"))</f>
        <v>Dallas Cowboys</v>
      </c>
      <c r="M5272">
        <v>-9.5</v>
      </c>
      <c r="N5272">
        <f>IF(Table1[[#This Row],[TeamFavorite]]=Table1[[#This Row],[TeamHome]],Table1[[#This Row],[ScoreAway]]-Table1[[#This Row],[ScoreHome]],Table1[[#This Row],[ScoreHome]]-Table1[[#This Row],[ScoreAway]])</f>
        <v>-20</v>
      </c>
      <c r="O5272">
        <f>IF(Table1[[#This Row],[SpreadActual]]&lt;Table1[[#This Row],[SpreadFavorite]],1,0)</f>
        <v>1</v>
      </c>
      <c r="P5272">
        <v>36</v>
      </c>
      <c r="Q5272" t="s">
        <v>119</v>
      </c>
      <c r="R5272" t="b">
        <v>0</v>
      </c>
      <c r="S5272">
        <v>33</v>
      </c>
      <c r="T5272">
        <v>17</v>
      </c>
      <c r="U5272">
        <v>49</v>
      </c>
    </row>
    <row r="5273" spans="1:22" x14ac:dyDescent="0.2">
      <c r="A5273" s="1">
        <v>33545</v>
      </c>
      <c r="B5273">
        <v>1991</v>
      </c>
      <c r="C5273">
        <f>_xlfn.MAXIFS(Table1[ScheduleWeekWritten],Table1[ScheduleSeason],Table1[[#This Row],[ScheduleSeason]])</f>
        <v>17</v>
      </c>
      <c r="D5273">
        <v>10</v>
      </c>
      <c r="E5273" cm="1">
        <f t="array" ref="E5273">_xlfn.XLOOKUP(Table1[[#This Row],[ScheduleWeekWritten]],Table3[Game],100+Table3[Increase],Table1[[#This Row],[ScheduleWeekWritten]])</f>
        <v>10</v>
      </c>
      <c r="F5273" t="b">
        <v>0</v>
      </c>
      <c r="G5273" t="s">
        <v>24</v>
      </c>
      <c r="H5273">
        <v>20</v>
      </c>
      <c r="I5273">
        <v>13</v>
      </c>
      <c r="J5273" t="s">
        <v>49</v>
      </c>
      <c r="K5273" t="s">
        <v>88</v>
      </c>
      <c r="L5273" t="str">
        <f>_xlfn.XLOOKUP(Table1[[#This Row],[TeamFavoriteID]],Table2[team_id],Table2[team_name],_xlfn.XLOOKUP(Table1[[#This Row],[TeamFavoriteID]],Table2[team_id_pfr],Table2[team_name],"Even"))</f>
        <v>Denver Broncos</v>
      </c>
      <c r="M5273">
        <v>-6.5</v>
      </c>
      <c r="N5273">
        <f>IF(Table1[[#This Row],[TeamFavorite]]=Table1[[#This Row],[TeamHome]],Table1[[#This Row],[ScoreAway]]-Table1[[#This Row],[ScoreHome]],Table1[[#This Row],[ScoreHome]]-Table1[[#This Row],[ScoreAway]])</f>
        <v>-7</v>
      </c>
      <c r="O5273">
        <f>IF(Table1[[#This Row],[SpreadActual]]&lt;Table1[[#This Row],[SpreadFavorite]],1,0)</f>
        <v>1</v>
      </c>
      <c r="P5273">
        <v>35</v>
      </c>
      <c r="Q5273" t="s">
        <v>71</v>
      </c>
      <c r="R5273" t="b">
        <v>0</v>
      </c>
      <c r="S5273">
        <v>16</v>
      </c>
      <c r="T5273">
        <v>8</v>
      </c>
      <c r="U5273">
        <v>54</v>
      </c>
    </row>
    <row r="5274" spans="1:22" x14ac:dyDescent="0.2">
      <c r="A5274" s="1">
        <v>33545</v>
      </c>
      <c r="B5274">
        <v>1991</v>
      </c>
      <c r="C5274">
        <f>_xlfn.MAXIFS(Table1[ScheduleWeekWritten],Table1[ScheduleSeason],Table1[[#This Row],[ScheduleSeason]])</f>
        <v>17</v>
      </c>
      <c r="D5274">
        <v>10</v>
      </c>
      <c r="E5274" cm="1">
        <f t="array" ref="E5274">_xlfn.XLOOKUP(Table1[[#This Row],[ScheduleWeekWritten]],Table3[Game],100+Table3[Increase],Table1[[#This Row],[ScheduleWeekWritten]])</f>
        <v>10</v>
      </c>
      <c r="F5274" t="b">
        <v>0</v>
      </c>
      <c r="G5274" t="s">
        <v>140</v>
      </c>
      <c r="H5274">
        <v>6</v>
      </c>
      <c r="I5274">
        <v>10</v>
      </c>
      <c r="J5274" t="s">
        <v>19</v>
      </c>
      <c r="K5274" t="s">
        <v>91</v>
      </c>
      <c r="L5274" t="str">
        <f>_xlfn.XLOOKUP(Table1[[#This Row],[TeamFavoriteID]],Table2[team_id],Table2[team_name],_xlfn.XLOOKUP(Table1[[#This Row],[TeamFavoriteID]],Table2[team_id_pfr],Table2[team_name],"Even"))</f>
        <v>Miami Dolphins</v>
      </c>
      <c r="M5274">
        <v>-9</v>
      </c>
      <c r="N5274">
        <f>IF(Table1[[#This Row],[TeamFavorite]]=Table1[[#This Row],[TeamHome]],Table1[[#This Row],[ScoreAway]]-Table1[[#This Row],[ScoreHome]],Table1[[#This Row],[ScoreHome]]-Table1[[#This Row],[ScoreAway]])</f>
        <v>-4</v>
      </c>
      <c r="O5274">
        <f>IF(Table1[[#This Row],[SpreadActual]]&lt;Table1[[#This Row],[SpreadFavorite]],1,0)</f>
        <v>0</v>
      </c>
      <c r="P5274">
        <v>36</v>
      </c>
      <c r="Q5274" t="s">
        <v>141</v>
      </c>
      <c r="R5274" t="b">
        <v>0</v>
      </c>
      <c r="S5274">
        <v>72</v>
      </c>
      <c r="T5274">
        <v>0</v>
      </c>
      <c r="V5274" t="s">
        <v>103</v>
      </c>
    </row>
    <row r="5275" spans="1:22" x14ac:dyDescent="0.2">
      <c r="A5275" s="1">
        <v>33545</v>
      </c>
      <c r="B5275">
        <v>1991</v>
      </c>
      <c r="C5275">
        <f>_xlfn.MAXIFS(Table1[ScheduleWeekWritten],Table1[ScheduleSeason],Table1[[#This Row],[ScheduleSeason]])</f>
        <v>17</v>
      </c>
      <c r="D5275">
        <v>10</v>
      </c>
      <c r="E5275" cm="1">
        <f t="array" ref="E5275">_xlfn.XLOOKUP(Table1[[#This Row],[ScheduleWeekWritten]],Table3[Game],100+Table3[Increase],Table1[[#This Row],[ScheduleWeekWritten]])</f>
        <v>10</v>
      </c>
      <c r="F5275" t="b">
        <v>0</v>
      </c>
      <c r="G5275" t="s">
        <v>39</v>
      </c>
      <c r="H5275">
        <v>17</v>
      </c>
      <c r="I5275">
        <v>24</v>
      </c>
      <c r="J5275" t="s">
        <v>95</v>
      </c>
      <c r="K5275" t="s">
        <v>98</v>
      </c>
      <c r="L5275" t="str">
        <f>_xlfn.XLOOKUP(Table1[[#This Row],[TeamFavoriteID]],Table2[team_id],Table2[team_name],_xlfn.XLOOKUP(Table1[[#This Row],[TeamFavoriteID]],Table2[team_id_pfr],Table2[team_name],"Even"))</f>
        <v>New Orleans Saints</v>
      </c>
      <c r="M5275">
        <v>-4</v>
      </c>
      <c r="N5275">
        <f>IF(Table1[[#This Row],[TeamFavorite]]=Table1[[#This Row],[TeamHome]],Table1[[#This Row],[ScoreAway]]-Table1[[#This Row],[ScoreHome]],Table1[[#This Row],[ScoreHome]]-Table1[[#This Row],[ScoreAway]])</f>
        <v>-7</v>
      </c>
      <c r="O5275">
        <f>IF(Table1[[#This Row],[SpreadActual]]&lt;Table1[[#This Row],[SpreadFavorite]],1,0)</f>
        <v>1</v>
      </c>
      <c r="P5275">
        <v>36</v>
      </c>
      <c r="Q5275" t="s">
        <v>135</v>
      </c>
      <c r="R5275" t="b">
        <v>0</v>
      </c>
      <c r="S5275">
        <v>62</v>
      </c>
      <c r="T5275">
        <v>7</v>
      </c>
      <c r="U5275">
        <v>69</v>
      </c>
    </row>
    <row r="5276" spans="1:22" x14ac:dyDescent="0.2">
      <c r="A5276" s="1">
        <v>33545</v>
      </c>
      <c r="B5276">
        <v>1991</v>
      </c>
      <c r="C5276">
        <f>_xlfn.MAXIFS(Table1[ScheduleWeekWritten],Table1[ScheduleSeason],Table1[[#This Row],[ScheduleSeason]])</f>
        <v>17</v>
      </c>
      <c r="D5276">
        <v>10</v>
      </c>
      <c r="E5276" cm="1">
        <f t="array" ref="E5276">_xlfn.XLOOKUP(Table1[[#This Row],[ScheduleWeekWritten]],Table3[Game],100+Table3[Increase],Table1[[#This Row],[ScheduleWeekWritten]])</f>
        <v>10</v>
      </c>
      <c r="F5276" t="b">
        <v>0</v>
      </c>
      <c r="G5276" t="s">
        <v>54</v>
      </c>
      <c r="H5276">
        <v>28</v>
      </c>
      <c r="I5276">
        <v>13</v>
      </c>
      <c r="J5276" t="s">
        <v>127</v>
      </c>
      <c r="K5276" t="s">
        <v>55</v>
      </c>
      <c r="L5276" t="str">
        <f>_xlfn.XLOOKUP(Table1[[#This Row],[TeamFavoriteID]],Table2[team_id],Table2[team_name],_xlfn.XLOOKUP(Table1[[#This Row],[TeamFavoriteID]],Table2[team_id_pfr],Table2[team_name],"Even"))</f>
        <v>Minnesota Vikings</v>
      </c>
      <c r="M5276">
        <v>-11.5</v>
      </c>
      <c r="N5276">
        <f>IF(Table1[[#This Row],[TeamFavorite]]=Table1[[#This Row],[TeamHome]],Table1[[#This Row],[ScoreAway]]-Table1[[#This Row],[ScoreHome]],Table1[[#This Row],[ScoreHome]]-Table1[[#This Row],[ScoreAway]])</f>
        <v>-15</v>
      </c>
      <c r="O5276">
        <f>IF(Table1[[#This Row],[SpreadActual]]&lt;Table1[[#This Row],[SpreadFavorite]],1,0)</f>
        <v>1</v>
      </c>
      <c r="P5276">
        <v>36</v>
      </c>
      <c r="Q5276" t="s">
        <v>137</v>
      </c>
      <c r="R5276" t="b">
        <v>0</v>
      </c>
      <c r="S5276">
        <v>72</v>
      </c>
      <c r="T5276">
        <v>0</v>
      </c>
      <c r="V5276" t="s">
        <v>103</v>
      </c>
    </row>
    <row r="5277" spans="1:22" x14ac:dyDescent="0.2">
      <c r="A5277" s="1">
        <v>33545</v>
      </c>
      <c r="B5277">
        <v>1991</v>
      </c>
      <c r="C5277">
        <f>_xlfn.MAXIFS(Table1[ScheduleWeekWritten],Table1[ScheduleSeason],Table1[[#This Row],[ScheduleSeason]])</f>
        <v>17</v>
      </c>
      <c r="D5277">
        <v>10</v>
      </c>
      <c r="E5277" cm="1">
        <f t="array" ref="E5277">_xlfn.XLOOKUP(Table1[[#This Row],[ScheduleWeekWritten]],Table3[Game],100+Table3[Increase],Table1[[#This Row],[ScheduleWeekWritten]])</f>
        <v>10</v>
      </c>
      <c r="F5277" t="b">
        <v>0</v>
      </c>
      <c r="G5277" t="s">
        <v>31</v>
      </c>
      <c r="H5277">
        <v>19</v>
      </c>
      <c r="I5277">
        <v>16</v>
      </c>
      <c r="J5277" t="s">
        <v>33</v>
      </c>
      <c r="K5277" t="s">
        <v>32</v>
      </c>
      <c r="L5277" t="str">
        <f>_xlfn.XLOOKUP(Table1[[#This Row],[TeamFavoriteID]],Table2[team_id],Table2[team_name],_xlfn.XLOOKUP(Table1[[#This Row],[TeamFavoriteID]],Table2[team_id_pfr],Table2[team_name],"Even"))</f>
        <v>New York Jets</v>
      </c>
      <c r="M5277">
        <v>-6.5</v>
      </c>
      <c r="N5277">
        <f>IF(Table1[[#This Row],[TeamFavorite]]=Table1[[#This Row],[TeamHome]],Table1[[#This Row],[ScoreAway]]-Table1[[#This Row],[ScoreHome]],Table1[[#This Row],[ScoreHome]]-Table1[[#This Row],[ScoreAway]])</f>
        <v>-3</v>
      </c>
      <c r="O5277">
        <f>IF(Table1[[#This Row],[SpreadActual]]&lt;Table1[[#This Row],[SpreadFavorite]],1,0)</f>
        <v>0</v>
      </c>
      <c r="P5277">
        <v>35</v>
      </c>
      <c r="Q5277" t="s">
        <v>126</v>
      </c>
      <c r="R5277" t="b">
        <v>0</v>
      </c>
      <c r="S5277">
        <v>54</v>
      </c>
      <c r="T5277">
        <v>13</v>
      </c>
      <c r="U5277">
        <v>55</v>
      </c>
    </row>
    <row r="5278" spans="1:22" x14ac:dyDescent="0.2">
      <c r="A5278" s="1">
        <v>33545</v>
      </c>
      <c r="B5278">
        <v>1991</v>
      </c>
      <c r="C5278">
        <f>_xlfn.MAXIFS(Table1[ScheduleWeekWritten],Table1[ScheduleSeason],Table1[[#This Row],[ScheduleSeason]])</f>
        <v>17</v>
      </c>
      <c r="D5278">
        <v>10</v>
      </c>
      <c r="E5278" cm="1">
        <f t="array" ref="E5278">_xlfn.XLOOKUP(Table1[[#This Row],[ScheduleWeekWritten]],Table3[Game],100+Table3[Increase],Table1[[#This Row],[ScheduleWeekWritten]])</f>
        <v>10</v>
      </c>
      <c r="F5278" t="b">
        <v>0</v>
      </c>
      <c r="G5278" t="s">
        <v>61</v>
      </c>
      <c r="H5278">
        <v>16</v>
      </c>
      <c r="I5278">
        <v>13</v>
      </c>
      <c r="J5278" t="s">
        <v>23</v>
      </c>
      <c r="K5278" t="s">
        <v>85</v>
      </c>
      <c r="L5278" t="str">
        <f>_xlfn.XLOOKUP(Table1[[#This Row],[TeamFavoriteID]],Table2[team_id],Table2[team_name],_xlfn.XLOOKUP(Table1[[#This Row],[TeamFavoriteID]],Table2[team_id_pfr],Table2[team_name],"Even"))</f>
        <v>Washington Commanders</v>
      </c>
      <c r="M5278">
        <v>-6.5</v>
      </c>
      <c r="N5278">
        <f>IF(Table1[[#This Row],[TeamFavorite]]=Table1[[#This Row],[TeamHome]],Table1[[#This Row],[ScoreAway]]-Table1[[#This Row],[ScoreHome]],Table1[[#This Row],[ScoreHome]]-Table1[[#This Row],[ScoreAway]])</f>
        <v>3</v>
      </c>
      <c r="O5278">
        <f>IF(Table1[[#This Row],[SpreadActual]]&lt;Table1[[#This Row],[SpreadFavorite]],1,0)</f>
        <v>0</v>
      </c>
      <c r="P5278">
        <v>43</v>
      </c>
      <c r="Q5278" t="s">
        <v>64</v>
      </c>
      <c r="R5278" t="b">
        <v>0</v>
      </c>
      <c r="S5278">
        <v>48</v>
      </c>
      <c r="T5278">
        <v>10</v>
      </c>
      <c r="U5278">
        <v>51</v>
      </c>
    </row>
    <row r="5279" spans="1:22" x14ac:dyDescent="0.2">
      <c r="A5279" s="1">
        <v>33546</v>
      </c>
      <c r="B5279">
        <v>1991</v>
      </c>
      <c r="C5279">
        <f>_xlfn.MAXIFS(Table1[ScheduleWeekWritten],Table1[ScheduleSeason],Table1[[#This Row],[ScheduleSeason]])</f>
        <v>17</v>
      </c>
      <c r="D5279">
        <v>10</v>
      </c>
      <c r="E5279" cm="1">
        <f t="array" ref="E5279">_xlfn.XLOOKUP(Table1[[#This Row],[ScheduleWeekWritten]],Table3[Game],100+Table3[Increase],Table1[[#This Row],[ScheduleWeekWritten]])</f>
        <v>10</v>
      </c>
      <c r="F5279" t="b">
        <v>0</v>
      </c>
      <c r="G5279" t="s">
        <v>58</v>
      </c>
      <c r="H5279">
        <v>30</v>
      </c>
      <c r="I5279">
        <v>7</v>
      </c>
      <c r="J5279" t="s">
        <v>50</v>
      </c>
      <c r="K5279" t="s">
        <v>90</v>
      </c>
      <c r="L5279" t="str">
        <f>_xlfn.XLOOKUP(Table1[[#This Row],[TeamFavoriteID]],Table2[team_id],Table2[team_name],_xlfn.XLOOKUP(Table1[[#This Row],[TeamFavoriteID]],Table2[team_id_pfr],Table2[team_name],"Even"))</f>
        <v>New York Giants</v>
      </c>
      <c r="M5279">
        <v>-3.5</v>
      </c>
      <c r="N5279">
        <f>IF(Table1[[#This Row],[TeamFavorite]]=Table1[[#This Row],[TeamHome]],Table1[[#This Row],[ScoreAway]]-Table1[[#This Row],[ScoreHome]],Table1[[#This Row],[ScoreHome]]-Table1[[#This Row],[ScoreAway]])</f>
        <v>23</v>
      </c>
      <c r="O5279">
        <f>IF(Table1[[#This Row],[SpreadActual]]&lt;Table1[[#This Row],[SpreadFavorite]],1,0)</f>
        <v>0</v>
      </c>
      <c r="P5279">
        <v>32</v>
      </c>
      <c r="Q5279" t="s">
        <v>112</v>
      </c>
      <c r="R5279" t="b">
        <v>0</v>
      </c>
      <c r="S5279">
        <v>42</v>
      </c>
      <c r="T5279">
        <v>12</v>
      </c>
      <c r="U5279">
        <v>39</v>
      </c>
    </row>
    <row r="5280" spans="1:22" x14ac:dyDescent="0.2">
      <c r="A5280" s="1">
        <v>33552</v>
      </c>
      <c r="B5280">
        <v>1991</v>
      </c>
      <c r="C5280">
        <f>_xlfn.MAXIFS(Table1[ScheduleWeekWritten],Table1[ScheduleSeason],Table1[[#This Row],[ScheduleSeason]])</f>
        <v>17</v>
      </c>
      <c r="D5280">
        <v>11</v>
      </c>
      <c r="E5280" cm="1">
        <f t="array" ref="E5280">_xlfn.XLOOKUP(Table1[[#This Row],[ScheduleWeekWritten]],Table3[Game],100+Table3[Increase],Table1[[#This Row],[ScheduleWeekWritten]])</f>
        <v>11</v>
      </c>
      <c r="F5280" t="b">
        <v>0</v>
      </c>
      <c r="G5280" t="s">
        <v>101</v>
      </c>
      <c r="H5280">
        <v>27</v>
      </c>
      <c r="I5280">
        <v>33</v>
      </c>
      <c r="J5280" t="s">
        <v>49</v>
      </c>
      <c r="K5280" t="s">
        <v>104</v>
      </c>
      <c r="L5280" t="str">
        <f>_xlfn.XLOOKUP(Table1[[#This Row],[TeamFavoriteID]],Table2[team_id],Table2[team_name],_xlfn.XLOOKUP(Table1[[#This Row],[TeamFavoriteID]],Table2[team_id_pfr],Table2[team_name],"Even"))</f>
        <v>Cincinnati Bengals</v>
      </c>
      <c r="M5280">
        <v>-1.5</v>
      </c>
      <c r="N5280">
        <f>IF(Table1[[#This Row],[TeamFavorite]]=Table1[[#This Row],[TeamHome]],Table1[[#This Row],[ScoreAway]]-Table1[[#This Row],[ScoreHome]],Table1[[#This Row],[ScoreHome]]-Table1[[#This Row],[ScoreAway]])</f>
        <v>6</v>
      </c>
      <c r="O5280">
        <f>IF(Table1[[#This Row],[SpreadActual]]&lt;Table1[[#This Row],[SpreadFavorite]],1,0)</f>
        <v>0</v>
      </c>
      <c r="P5280">
        <v>38</v>
      </c>
      <c r="Q5280" t="s">
        <v>111</v>
      </c>
      <c r="R5280" t="b">
        <v>0</v>
      </c>
      <c r="S5280">
        <v>32</v>
      </c>
      <c r="T5280">
        <v>10</v>
      </c>
      <c r="U5280">
        <v>60</v>
      </c>
    </row>
    <row r="5281" spans="1:22" x14ac:dyDescent="0.2">
      <c r="A5281" s="1">
        <v>33552</v>
      </c>
      <c r="B5281">
        <v>1991</v>
      </c>
      <c r="C5281">
        <f>_xlfn.MAXIFS(Table1[ScheduleWeekWritten],Table1[ScheduleSeason],Table1[[#This Row],[ScheduleSeason]])</f>
        <v>17</v>
      </c>
      <c r="D5281">
        <v>11</v>
      </c>
      <c r="E5281" cm="1">
        <f t="array" ref="E5281">_xlfn.XLOOKUP(Table1[[#This Row],[ScheduleWeekWritten]],Table3[Game],100+Table3[Increase],Table1[[#This Row],[ScheduleWeekWritten]])</f>
        <v>11</v>
      </c>
      <c r="F5281" t="b">
        <v>0</v>
      </c>
      <c r="G5281" t="s">
        <v>62</v>
      </c>
      <c r="H5281">
        <v>30</v>
      </c>
      <c r="I5281">
        <v>32</v>
      </c>
      <c r="J5281" t="s">
        <v>58</v>
      </c>
      <c r="K5281" t="s">
        <v>77</v>
      </c>
      <c r="L5281" t="str">
        <f>_xlfn.XLOOKUP(Table1[[#This Row],[TeamFavoriteID]],Table2[team_id],Table2[team_name],_xlfn.XLOOKUP(Table1[[#This Row],[TeamFavoriteID]],Table2[team_id_pfr],Table2[team_name],"Even"))</f>
        <v>Philadelphia Eagles</v>
      </c>
      <c r="M5281">
        <v>-2</v>
      </c>
      <c r="N5281">
        <f>IF(Table1[[#This Row],[TeamFavorite]]=Table1[[#This Row],[TeamHome]],Table1[[#This Row],[ScoreAway]]-Table1[[#This Row],[ScoreHome]],Table1[[#This Row],[ScoreHome]]-Table1[[#This Row],[ScoreAway]])</f>
        <v>-2</v>
      </c>
      <c r="O5281">
        <f>IF(Table1[[#This Row],[SpreadActual]]&lt;Table1[[#This Row],[SpreadFavorite]],1,0)</f>
        <v>0</v>
      </c>
      <c r="P5281">
        <v>33</v>
      </c>
      <c r="Q5281" t="s">
        <v>66</v>
      </c>
      <c r="R5281" t="b">
        <v>0</v>
      </c>
      <c r="S5281">
        <v>31</v>
      </c>
      <c r="T5281">
        <v>10</v>
      </c>
      <c r="U5281">
        <v>76</v>
      </c>
    </row>
    <row r="5282" spans="1:22" x14ac:dyDescent="0.2">
      <c r="A5282" s="1">
        <v>33552</v>
      </c>
      <c r="B5282">
        <v>1991</v>
      </c>
      <c r="C5282">
        <f>_xlfn.MAXIFS(Table1[ScheduleWeekWritten],Table1[ScheduleSeason],Table1[[#This Row],[ScheduleSeason]])</f>
        <v>17</v>
      </c>
      <c r="D5282">
        <v>11</v>
      </c>
      <c r="E5282" cm="1">
        <f t="array" ref="E5282">_xlfn.XLOOKUP(Table1[[#This Row],[ScheduleWeekWritten]],Table3[Game],100+Table3[Increase],Table1[[#This Row],[ScheduleWeekWritten]])</f>
        <v>11</v>
      </c>
      <c r="F5282" t="b">
        <v>0</v>
      </c>
      <c r="G5282" t="s">
        <v>24</v>
      </c>
      <c r="H5282">
        <v>16</v>
      </c>
      <c r="I5282">
        <v>17</v>
      </c>
      <c r="J5282" t="s">
        <v>138</v>
      </c>
      <c r="K5282" t="s">
        <v>88</v>
      </c>
      <c r="L5282" t="str">
        <f>_xlfn.XLOOKUP(Table1[[#This Row],[TeamFavoriteID]],Table2[team_id],Table2[team_name],_xlfn.XLOOKUP(Table1[[#This Row],[TeamFavoriteID]],Table2[team_id_pfr],Table2[team_name],"Even"))</f>
        <v>Denver Broncos</v>
      </c>
      <c r="M5282">
        <v>-3</v>
      </c>
      <c r="N5282">
        <f>IF(Table1[[#This Row],[TeamFavorite]]=Table1[[#This Row],[TeamHome]],Table1[[#This Row],[ScoreAway]]-Table1[[#This Row],[ScoreHome]],Table1[[#This Row],[ScoreHome]]-Table1[[#This Row],[ScoreAway]])</f>
        <v>1</v>
      </c>
      <c r="O5282">
        <f>IF(Table1[[#This Row],[SpreadActual]]&lt;Table1[[#This Row],[SpreadFavorite]],1,0)</f>
        <v>0</v>
      </c>
      <c r="P5282">
        <v>36</v>
      </c>
      <c r="Q5282" t="s">
        <v>71</v>
      </c>
      <c r="R5282" t="b">
        <v>0</v>
      </c>
      <c r="S5282">
        <v>45</v>
      </c>
      <c r="T5282">
        <v>9</v>
      </c>
      <c r="U5282">
        <v>78</v>
      </c>
    </row>
    <row r="5283" spans="1:22" x14ac:dyDescent="0.2">
      <c r="A5283" s="1">
        <v>33552</v>
      </c>
      <c r="B5283">
        <v>1991</v>
      </c>
      <c r="C5283">
        <f>_xlfn.MAXIFS(Table1[ScheduleWeekWritten],Table1[ScheduleSeason],Table1[[#This Row],[ScheduleSeason]])</f>
        <v>17</v>
      </c>
      <c r="D5283">
        <v>11</v>
      </c>
      <c r="E5283" cm="1">
        <f t="array" ref="E5283">_xlfn.XLOOKUP(Table1[[#This Row],[ScheduleWeekWritten]],Table3[Game],100+Table3[Increase],Table1[[#This Row],[ScheduleWeekWritten]])</f>
        <v>11</v>
      </c>
      <c r="F5283" t="b">
        <v>0</v>
      </c>
      <c r="G5283" t="s">
        <v>33</v>
      </c>
      <c r="H5283">
        <v>24</v>
      </c>
      <c r="I5283">
        <v>34</v>
      </c>
      <c r="J5283" t="s">
        <v>28</v>
      </c>
      <c r="K5283" t="s">
        <v>43</v>
      </c>
      <c r="L5283" t="str">
        <f>_xlfn.XLOOKUP(Table1[[#This Row],[TeamFavoriteID]],Table2[team_id],Table2[team_name],_xlfn.XLOOKUP(Table1[[#This Row],[TeamFavoriteID]],Table2[team_id_pfr],Table2[team_name],"Even"))</f>
        <v>Buffalo Bills</v>
      </c>
      <c r="M5283">
        <v>-7</v>
      </c>
      <c r="N5283">
        <f>IF(Table1[[#This Row],[TeamFavorite]]=Table1[[#This Row],[TeamHome]],Table1[[#This Row],[ScoreAway]]-Table1[[#This Row],[ScoreHome]],Table1[[#This Row],[ScoreHome]]-Table1[[#This Row],[ScoreAway]])</f>
        <v>-10</v>
      </c>
      <c r="O5283">
        <f>IF(Table1[[#This Row],[SpreadActual]]&lt;Table1[[#This Row],[SpreadFavorite]],1,0)</f>
        <v>1</v>
      </c>
      <c r="P5283">
        <v>37</v>
      </c>
      <c r="Q5283" t="s">
        <v>36</v>
      </c>
      <c r="R5283" t="b">
        <v>0</v>
      </c>
      <c r="S5283">
        <v>32</v>
      </c>
      <c r="T5283">
        <v>8</v>
      </c>
      <c r="U5283">
        <v>56</v>
      </c>
    </row>
    <row r="5284" spans="1:22" x14ac:dyDescent="0.2">
      <c r="A5284" s="1">
        <v>33552</v>
      </c>
      <c r="B5284">
        <v>1991</v>
      </c>
      <c r="C5284">
        <f>_xlfn.MAXIFS(Table1[ScheduleWeekWritten],Table1[ScheduleSeason],Table1[[#This Row],[ScheduleSeason]])</f>
        <v>17</v>
      </c>
      <c r="D5284">
        <v>11</v>
      </c>
      <c r="E5284" cm="1">
        <f t="array" ref="E5284">_xlfn.XLOOKUP(Table1[[#This Row],[ScheduleWeekWritten]],Table3[Game],100+Table3[Increase],Table1[[#This Row],[ScheduleWeekWritten]])</f>
        <v>11</v>
      </c>
      <c r="F5284" t="b">
        <v>0</v>
      </c>
      <c r="G5284" t="s">
        <v>23</v>
      </c>
      <c r="H5284">
        <v>26</v>
      </c>
      <c r="I5284">
        <v>23</v>
      </c>
      <c r="J5284" t="s">
        <v>67</v>
      </c>
      <c r="K5284" t="s">
        <v>25</v>
      </c>
      <c r="L5284" t="str">
        <f>_xlfn.XLOOKUP(Table1[[#This Row],[TeamFavoriteID]],Table2[team_id],Table2[team_name],_xlfn.XLOOKUP(Table1[[#This Row],[TeamFavoriteID]],Table2[team_id_pfr],Table2[team_name],"Even"))</f>
        <v>Houston Oilers</v>
      </c>
      <c r="M5284">
        <v>-10</v>
      </c>
      <c r="N5284">
        <f>IF(Table1[[#This Row],[TeamFavorite]]=Table1[[#This Row],[TeamHome]],Table1[[#This Row],[ScoreAway]]-Table1[[#This Row],[ScoreHome]],Table1[[#This Row],[ScoreHome]]-Table1[[#This Row],[ScoreAway]])</f>
        <v>-3</v>
      </c>
      <c r="O5284">
        <f>IF(Table1[[#This Row],[SpreadActual]]&lt;Table1[[#This Row],[SpreadFavorite]],1,0)</f>
        <v>0</v>
      </c>
      <c r="P5284">
        <v>43</v>
      </c>
      <c r="Q5284" t="s">
        <v>102</v>
      </c>
      <c r="R5284" t="b">
        <v>0</v>
      </c>
      <c r="S5284">
        <v>72</v>
      </c>
      <c r="T5284">
        <v>0</v>
      </c>
      <c r="V5284" t="s">
        <v>103</v>
      </c>
    </row>
    <row r="5285" spans="1:22" x14ac:dyDescent="0.2">
      <c r="A5285" s="1">
        <v>33552</v>
      </c>
      <c r="B5285">
        <v>1991</v>
      </c>
      <c r="C5285">
        <f>_xlfn.MAXIFS(Table1[ScheduleWeekWritten],Table1[ScheduleSeason],Table1[[#This Row],[ScheduleSeason]])</f>
        <v>17</v>
      </c>
      <c r="D5285">
        <v>11</v>
      </c>
      <c r="E5285" cm="1">
        <f t="array" ref="E5285">_xlfn.XLOOKUP(Table1[[#This Row],[ScheduleWeekWritten]],Table3[Game],100+Table3[Increase],Table1[[#This Row],[ScheduleWeekWritten]])</f>
        <v>11</v>
      </c>
      <c r="F5285" t="b">
        <v>0</v>
      </c>
      <c r="G5285" t="s">
        <v>39</v>
      </c>
      <c r="H5285">
        <v>20</v>
      </c>
      <c r="I5285">
        <v>27</v>
      </c>
      <c r="J5285" t="s">
        <v>42</v>
      </c>
      <c r="K5285" t="s">
        <v>75</v>
      </c>
      <c r="L5285" t="str">
        <f>_xlfn.XLOOKUP(Table1[[#This Row],[TeamFavoriteID]],Table2[team_id],Table2[team_name],_xlfn.XLOOKUP(Table1[[#This Row],[TeamFavoriteID]],Table2[team_id_pfr],Table2[team_name],"Even"))</f>
        <v>Kansas City Chiefs</v>
      </c>
      <c r="M5285">
        <v>-4</v>
      </c>
      <c r="N5285">
        <f>IF(Table1[[#This Row],[TeamFavorite]]=Table1[[#This Row],[TeamHome]],Table1[[#This Row],[ScoreAway]]-Table1[[#This Row],[ScoreHome]],Table1[[#This Row],[ScoreHome]]-Table1[[#This Row],[ScoreAway]])</f>
        <v>-7</v>
      </c>
      <c r="O5285">
        <f>IF(Table1[[#This Row],[SpreadActual]]&lt;Table1[[#This Row],[SpreadFavorite]],1,0)</f>
        <v>1</v>
      </c>
      <c r="P5285">
        <v>40</v>
      </c>
      <c r="Q5285" t="s">
        <v>135</v>
      </c>
      <c r="R5285" t="b">
        <v>0</v>
      </c>
      <c r="S5285">
        <v>62</v>
      </c>
      <c r="T5285">
        <v>8</v>
      </c>
      <c r="U5285">
        <v>74</v>
      </c>
    </row>
    <row r="5286" spans="1:22" x14ac:dyDescent="0.2">
      <c r="A5286" s="1">
        <v>33552</v>
      </c>
      <c r="B5286">
        <v>1991</v>
      </c>
      <c r="C5286">
        <f>_xlfn.MAXIFS(Table1[ScheduleWeekWritten],Table1[ScheduleSeason],Table1[[#This Row],[ScheduleSeason]])</f>
        <v>17</v>
      </c>
      <c r="D5286">
        <v>11</v>
      </c>
      <c r="E5286" cm="1">
        <f t="array" ref="E5286">_xlfn.XLOOKUP(Table1[[#This Row],[ScheduleWeekWritten]],Table3[Game],100+Table3[Increase],Table1[[#This Row],[ScheduleWeekWritten]])</f>
        <v>11</v>
      </c>
      <c r="F5286" t="b">
        <v>0</v>
      </c>
      <c r="G5286" t="s">
        <v>19</v>
      </c>
      <c r="H5286">
        <v>30</v>
      </c>
      <c r="I5286">
        <v>20</v>
      </c>
      <c r="J5286" t="s">
        <v>115</v>
      </c>
      <c r="K5286" t="s">
        <v>91</v>
      </c>
      <c r="L5286" t="str">
        <f>_xlfn.XLOOKUP(Table1[[#This Row],[TeamFavoriteID]],Table2[team_id],Table2[team_name],_xlfn.XLOOKUP(Table1[[#This Row],[TeamFavoriteID]],Table2[team_id_pfr],Table2[team_name],"Even"))</f>
        <v>Miami Dolphins</v>
      </c>
      <c r="M5286">
        <v>-6.5</v>
      </c>
      <c r="N5286">
        <f>IF(Table1[[#This Row],[TeamFavorite]]=Table1[[#This Row],[TeamHome]],Table1[[#This Row],[ScoreAway]]-Table1[[#This Row],[ScoreHome]],Table1[[#This Row],[ScoreHome]]-Table1[[#This Row],[ScoreAway]])</f>
        <v>-10</v>
      </c>
      <c r="O5286">
        <f>IF(Table1[[#This Row],[SpreadActual]]&lt;Table1[[#This Row],[SpreadFavorite]],1,0)</f>
        <v>1</v>
      </c>
      <c r="P5286">
        <v>35</v>
      </c>
      <c r="Q5286" t="s">
        <v>143</v>
      </c>
      <c r="R5286" t="b">
        <v>0</v>
      </c>
      <c r="S5286">
        <v>59</v>
      </c>
      <c r="T5286">
        <v>9</v>
      </c>
      <c r="U5286">
        <v>63</v>
      </c>
    </row>
    <row r="5287" spans="1:22" x14ac:dyDescent="0.2">
      <c r="A5287" s="1">
        <v>33552</v>
      </c>
      <c r="B5287">
        <v>1991</v>
      </c>
      <c r="C5287">
        <f>_xlfn.MAXIFS(Table1[ScheduleWeekWritten],Table1[ScheduleSeason],Table1[[#This Row],[ScheduleSeason]])</f>
        <v>17</v>
      </c>
      <c r="D5287">
        <v>11</v>
      </c>
      <c r="E5287" cm="1">
        <f t="array" ref="E5287">_xlfn.XLOOKUP(Table1[[#This Row],[ScheduleWeekWritten]],Table3[Game],100+Table3[Increase],Table1[[#This Row],[ScheduleWeekWritten]])</f>
        <v>11</v>
      </c>
      <c r="F5287" t="b">
        <v>0</v>
      </c>
      <c r="G5287" t="s">
        <v>95</v>
      </c>
      <c r="H5287">
        <v>10</v>
      </c>
      <c r="I5287">
        <v>3</v>
      </c>
      <c r="J5287" t="s">
        <v>53</v>
      </c>
      <c r="K5287" t="s">
        <v>98</v>
      </c>
      <c r="L5287" t="str">
        <f>_xlfn.XLOOKUP(Table1[[#This Row],[TeamFavoriteID]],Table2[team_id],Table2[team_name],_xlfn.XLOOKUP(Table1[[#This Row],[TeamFavoriteID]],Table2[team_id_pfr],Table2[team_name],"Even"))</f>
        <v>New Orleans Saints</v>
      </c>
      <c r="M5287">
        <v>-5.5</v>
      </c>
      <c r="N5287">
        <f>IF(Table1[[#This Row],[TeamFavorite]]=Table1[[#This Row],[TeamHome]],Table1[[#This Row],[ScoreAway]]-Table1[[#This Row],[ScoreHome]],Table1[[#This Row],[ScoreHome]]-Table1[[#This Row],[ScoreAway]])</f>
        <v>-7</v>
      </c>
      <c r="O5287">
        <f>IF(Table1[[#This Row],[SpreadActual]]&lt;Table1[[#This Row],[SpreadFavorite]],1,0)</f>
        <v>1</v>
      </c>
      <c r="P5287">
        <v>31</v>
      </c>
      <c r="Q5287" t="s">
        <v>124</v>
      </c>
      <c r="R5287" t="b">
        <v>0</v>
      </c>
      <c r="S5287">
        <v>72</v>
      </c>
      <c r="T5287">
        <v>0</v>
      </c>
      <c r="V5287" t="s">
        <v>103</v>
      </c>
    </row>
    <row r="5288" spans="1:22" x14ac:dyDescent="0.2">
      <c r="A5288" s="1">
        <v>33552</v>
      </c>
      <c r="B5288">
        <v>1991</v>
      </c>
      <c r="C5288">
        <f>_xlfn.MAXIFS(Table1[ScheduleWeekWritten],Table1[ScheduleSeason],Table1[[#This Row],[ScheduleSeason]])</f>
        <v>17</v>
      </c>
      <c r="D5288">
        <v>11</v>
      </c>
      <c r="E5288" cm="1">
        <f t="array" ref="E5288">_xlfn.XLOOKUP(Table1[[#This Row],[ScheduleWeekWritten]],Table3[Game],100+Table3[Increase],Table1[[#This Row],[ScheduleWeekWritten]])</f>
        <v>11</v>
      </c>
      <c r="F5288" t="b">
        <v>0</v>
      </c>
      <c r="G5288" t="s">
        <v>31</v>
      </c>
      <c r="H5288">
        <v>27</v>
      </c>
      <c r="I5288">
        <v>28</v>
      </c>
      <c r="J5288" t="s">
        <v>140</v>
      </c>
      <c r="K5288" t="s">
        <v>32</v>
      </c>
      <c r="L5288" t="str">
        <f>_xlfn.XLOOKUP(Table1[[#This Row],[TeamFavoriteID]],Table2[team_id],Table2[team_name],_xlfn.XLOOKUP(Table1[[#This Row],[TeamFavoriteID]],Table2[team_id_pfr],Table2[team_name],"Even"))</f>
        <v>New York Jets</v>
      </c>
      <c r="M5288">
        <v>-13.5</v>
      </c>
      <c r="N5288">
        <f>IF(Table1[[#This Row],[TeamFavorite]]=Table1[[#This Row],[TeamHome]],Table1[[#This Row],[ScoreAway]]-Table1[[#This Row],[ScoreHome]],Table1[[#This Row],[ScoreHome]]-Table1[[#This Row],[ScoreAway]])</f>
        <v>1</v>
      </c>
      <c r="O5288">
        <f>IF(Table1[[#This Row],[SpreadActual]]&lt;Table1[[#This Row],[SpreadFavorite]],1,0)</f>
        <v>0</v>
      </c>
      <c r="P5288">
        <v>32</v>
      </c>
      <c r="Q5288" t="s">
        <v>126</v>
      </c>
      <c r="R5288" t="b">
        <v>0</v>
      </c>
      <c r="S5288">
        <v>40</v>
      </c>
      <c r="T5288">
        <v>22</v>
      </c>
      <c r="U5288">
        <v>63</v>
      </c>
    </row>
    <row r="5289" spans="1:22" x14ac:dyDescent="0.2">
      <c r="A5289" s="1">
        <v>33552</v>
      </c>
      <c r="B5289">
        <v>1991</v>
      </c>
      <c r="C5289">
        <f>_xlfn.MAXIFS(Table1[ScheduleWeekWritten],Table1[ScheduleSeason],Table1[[#This Row],[ScheduleSeason]])</f>
        <v>17</v>
      </c>
      <c r="D5289">
        <v>11</v>
      </c>
      <c r="E5289" cm="1">
        <f t="array" ref="E5289">_xlfn.XLOOKUP(Table1[[#This Row],[ScheduleWeekWritten]],Table3[Game],100+Table3[Increase],Table1[[#This Row],[ScheduleWeekWritten]])</f>
        <v>11</v>
      </c>
      <c r="F5289" t="b">
        <v>0</v>
      </c>
      <c r="G5289" t="s">
        <v>145</v>
      </c>
      <c r="H5289">
        <v>14</v>
      </c>
      <c r="I5289">
        <v>21</v>
      </c>
      <c r="J5289" t="s">
        <v>50</v>
      </c>
      <c r="K5289" t="s">
        <v>90</v>
      </c>
      <c r="L5289" t="str">
        <f>_xlfn.XLOOKUP(Table1[[#This Row],[TeamFavoriteID]],Table2[team_id],Table2[team_name],_xlfn.XLOOKUP(Table1[[#This Row],[TeamFavoriteID]],Table2[team_id_pfr],Table2[team_name],"Even"))</f>
        <v>New York Giants</v>
      </c>
      <c r="M5289">
        <v>-6.5</v>
      </c>
      <c r="N5289">
        <f>IF(Table1[[#This Row],[TeamFavorite]]=Table1[[#This Row],[TeamHome]],Table1[[#This Row],[ScoreAway]]-Table1[[#This Row],[ScoreHome]],Table1[[#This Row],[ScoreHome]]-Table1[[#This Row],[ScoreAway]])</f>
        <v>-7</v>
      </c>
      <c r="O5289">
        <f>IF(Table1[[#This Row],[SpreadActual]]&lt;Table1[[#This Row],[SpreadFavorite]],1,0)</f>
        <v>1</v>
      </c>
      <c r="P5289">
        <v>34</v>
      </c>
      <c r="Q5289" t="s">
        <v>146</v>
      </c>
      <c r="R5289" t="b">
        <v>0</v>
      </c>
      <c r="S5289">
        <v>74</v>
      </c>
      <c r="T5289">
        <v>9</v>
      </c>
      <c r="U5289">
        <v>39</v>
      </c>
    </row>
    <row r="5290" spans="1:22" x14ac:dyDescent="0.2">
      <c r="A5290" s="1">
        <v>33552</v>
      </c>
      <c r="B5290">
        <v>1991</v>
      </c>
      <c r="C5290">
        <f>_xlfn.MAXIFS(Table1[ScheduleWeekWritten],Table1[ScheduleSeason],Table1[[#This Row],[ScheduleSeason]])</f>
        <v>17</v>
      </c>
      <c r="D5290">
        <v>11</v>
      </c>
      <c r="E5290" cm="1">
        <f t="array" ref="E5290">_xlfn.XLOOKUP(Table1[[#This Row],[ScheduleWeekWritten]],Table3[Game],100+Table3[Increase],Table1[[#This Row],[ScheduleWeekWritten]])</f>
        <v>11</v>
      </c>
      <c r="F5290" t="b">
        <v>0</v>
      </c>
      <c r="G5290" t="s">
        <v>27</v>
      </c>
      <c r="H5290">
        <v>17</v>
      </c>
      <c r="I5290">
        <v>14</v>
      </c>
      <c r="J5290" t="s">
        <v>128</v>
      </c>
      <c r="K5290" t="s">
        <v>132</v>
      </c>
      <c r="L5290" t="str">
        <f>_xlfn.XLOOKUP(Table1[[#This Row],[TeamFavoriteID]],Table2[team_id],Table2[team_name],_xlfn.XLOOKUP(Table1[[#This Row],[TeamFavoriteID]],Table2[team_id_pfr],Table2[team_name],"Even"))</f>
        <v>Seattle Seahawks</v>
      </c>
      <c r="M5290">
        <v>-2</v>
      </c>
      <c r="N5290">
        <f>IF(Table1[[#This Row],[TeamFavorite]]=Table1[[#This Row],[TeamHome]],Table1[[#This Row],[ScoreAway]]-Table1[[#This Row],[ScoreHome]],Table1[[#This Row],[ScoreHome]]-Table1[[#This Row],[ScoreAway]])</f>
        <v>3</v>
      </c>
      <c r="O5290">
        <f>IF(Table1[[#This Row],[SpreadActual]]&lt;Table1[[#This Row],[SpreadFavorite]],1,0)</f>
        <v>0</v>
      </c>
      <c r="P5290">
        <v>36</v>
      </c>
      <c r="Q5290" t="s">
        <v>94</v>
      </c>
      <c r="R5290" t="b">
        <v>0</v>
      </c>
      <c r="S5290">
        <v>63</v>
      </c>
      <c r="T5290">
        <v>8</v>
      </c>
      <c r="U5290">
        <v>71</v>
      </c>
    </row>
    <row r="5291" spans="1:22" x14ac:dyDescent="0.2">
      <c r="A5291" s="1">
        <v>33552</v>
      </c>
      <c r="B5291">
        <v>1991</v>
      </c>
      <c r="C5291">
        <f>_xlfn.MAXIFS(Table1[ScheduleWeekWritten],Table1[ScheduleSeason],Table1[[#This Row],[ScheduleSeason]])</f>
        <v>17</v>
      </c>
      <c r="D5291">
        <v>11</v>
      </c>
      <c r="E5291" cm="1">
        <f t="array" ref="E5291">_xlfn.XLOOKUP(Table1[[#This Row],[ScheduleWeekWritten]],Table3[Game],100+Table3[Increase],Table1[[#This Row],[ScheduleWeekWritten]])</f>
        <v>11</v>
      </c>
      <c r="F5291" t="b">
        <v>0</v>
      </c>
      <c r="G5291" t="s">
        <v>127</v>
      </c>
      <c r="H5291">
        <v>30</v>
      </c>
      <c r="I5291">
        <v>21</v>
      </c>
      <c r="J5291" t="s">
        <v>45</v>
      </c>
      <c r="K5291" t="s">
        <v>79</v>
      </c>
      <c r="L5291" t="str">
        <f>_xlfn.XLOOKUP(Table1[[#This Row],[TeamFavoriteID]],Table2[team_id],Table2[team_name],_xlfn.XLOOKUP(Table1[[#This Row],[TeamFavoriteID]],Table2[team_id_pfr],Table2[team_name],"Even"))</f>
        <v>Detroit Lions</v>
      </c>
      <c r="M5291">
        <v>-3</v>
      </c>
      <c r="N5291">
        <f>IF(Table1[[#This Row],[TeamFavorite]]=Table1[[#This Row],[TeamHome]],Table1[[#This Row],[ScoreAway]]-Table1[[#This Row],[ScoreHome]],Table1[[#This Row],[ScoreHome]]-Table1[[#This Row],[ScoreAway]])</f>
        <v>9</v>
      </c>
      <c r="O5291">
        <f>IF(Table1[[#This Row],[SpreadActual]]&lt;Table1[[#This Row],[SpreadFavorite]],1,0)</f>
        <v>0</v>
      </c>
      <c r="P5291">
        <v>36</v>
      </c>
      <c r="Q5291" t="s">
        <v>130</v>
      </c>
      <c r="R5291" t="b">
        <v>0</v>
      </c>
      <c r="S5291">
        <v>51</v>
      </c>
      <c r="T5291">
        <v>8</v>
      </c>
      <c r="U5291">
        <v>73</v>
      </c>
    </row>
    <row r="5292" spans="1:22" x14ac:dyDescent="0.2">
      <c r="A5292" s="1">
        <v>33552</v>
      </c>
      <c r="B5292">
        <v>1991</v>
      </c>
      <c r="C5292">
        <f>_xlfn.MAXIFS(Table1[ScheduleWeekWritten],Table1[ScheduleSeason],Table1[[#This Row],[ScheduleSeason]])</f>
        <v>17</v>
      </c>
      <c r="D5292">
        <v>11</v>
      </c>
      <c r="E5292" cm="1">
        <f t="array" ref="E5292">_xlfn.XLOOKUP(Table1[[#This Row],[ScheduleWeekWritten]],Table3[Game],100+Table3[Increase],Table1[[#This Row],[ScheduleWeekWritten]])</f>
        <v>11</v>
      </c>
      <c r="F5292" t="b">
        <v>0</v>
      </c>
      <c r="G5292" t="s">
        <v>61</v>
      </c>
      <c r="H5292">
        <v>56</v>
      </c>
      <c r="I5292">
        <v>17</v>
      </c>
      <c r="J5292" t="s">
        <v>38</v>
      </c>
      <c r="K5292" t="s">
        <v>85</v>
      </c>
      <c r="L5292" t="str">
        <f>_xlfn.XLOOKUP(Table1[[#This Row],[TeamFavoriteID]],Table2[team_id],Table2[team_name],_xlfn.XLOOKUP(Table1[[#This Row],[TeamFavoriteID]],Table2[team_id_pfr],Table2[team_name],"Even"))</f>
        <v>Washington Commanders</v>
      </c>
      <c r="M5292">
        <v>-12</v>
      </c>
      <c r="N5292">
        <f>IF(Table1[[#This Row],[TeamFavorite]]=Table1[[#This Row],[TeamHome]],Table1[[#This Row],[ScoreAway]]-Table1[[#This Row],[ScoreHome]],Table1[[#This Row],[ScoreHome]]-Table1[[#This Row],[ScoreAway]])</f>
        <v>39</v>
      </c>
      <c r="O5292">
        <f>IF(Table1[[#This Row],[SpreadActual]]&lt;Table1[[#This Row],[SpreadFavorite]],1,0)</f>
        <v>0</v>
      </c>
      <c r="P5292">
        <v>35</v>
      </c>
      <c r="Q5292" t="s">
        <v>64</v>
      </c>
      <c r="R5292" t="b">
        <v>0</v>
      </c>
      <c r="S5292">
        <v>40</v>
      </c>
      <c r="T5292">
        <v>16</v>
      </c>
      <c r="U5292">
        <v>75</v>
      </c>
    </row>
    <row r="5293" spans="1:22" x14ac:dyDescent="0.2">
      <c r="A5293" s="1">
        <v>33553</v>
      </c>
      <c r="B5293">
        <v>1991</v>
      </c>
      <c r="C5293">
        <f>_xlfn.MAXIFS(Table1[ScheduleWeekWritten],Table1[ScheduleSeason],Table1[[#This Row],[ScheduleSeason]])</f>
        <v>17</v>
      </c>
      <c r="D5293">
        <v>11</v>
      </c>
      <c r="E5293" cm="1">
        <f t="array" ref="E5293">_xlfn.XLOOKUP(Table1[[#This Row],[ScheduleWeekWritten]],Table3[Game],100+Table3[Increase],Table1[[#This Row],[ScheduleWeekWritten]])</f>
        <v>11</v>
      </c>
      <c r="F5293" t="b">
        <v>0</v>
      </c>
      <c r="G5293" t="s">
        <v>54</v>
      </c>
      <c r="H5293">
        <v>17</v>
      </c>
      <c r="I5293">
        <v>34</v>
      </c>
      <c r="J5293" t="s">
        <v>46</v>
      </c>
      <c r="K5293" t="s">
        <v>55</v>
      </c>
      <c r="L5293" t="str">
        <f>_xlfn.XLOOKUP(Table1[[#This Row],[TeamFavoriteID]],Table2[team_id],Table2[team_name],_xlfn.XLOOKUP(Table1[[#This Row],[TeamFavoriteID]],Table2[team_id_pfr],Table2[team_name],"Even"))</f>
        <v>Minnesota Vikings</v>
      </c>
      <c r="M5293">
        <v>-3</v>
      </c>
      <c r="N5293">
        <f>IF(Table1[[#This Row],[TeamFavorite]]=Table1[[#This Row],[TeamHome]],Table1[[#This Row],[ScoreAway]]-Table1[[#This Row],[ScoreHome]],Table1[[#This Row],[ScoreHome]]-Table1[[#This Row],[ScoreAway]])</f>
        <v>17</v>
      </c>
      <c r="O5293">
        <f>IF(Table1[[#This Row],[SpreadActual]]&lt;Table1[[#This Row],[SpreadFavorite]],1,0)</f>
        <v>0</v>
      </c>
      <c r="P5293">
        <v>36</v>
      </c>
      <c r="Q5293" t="s">
        <v>137</v>
      </c>
      <c r="R5293" t="b">
        <v>0</v>
      </c>
      <c r="S5293">
        <v>72</v>
      </c>
      <c r="T5293">
        <v>0</v>
      </c>
      <c r="V5293" t="s">
        <v>103</v>
      </c>
    </row>
    <row r="5294" spans="1:22" x14ac:dyDescent="0.2">
      <c r="A5294" s="1">
        <v>33559</v>
      </c>
      <c r="B5294">
        <v>1991</v>
      </c>
      <c r="C5294">
        <f>_xlfn.MAXIFS(Table1[ScheduleWeekWritten],Table1[ScheduleSeason],Table1[[#This Row],[ScheduleSeason]])</f>
        <v>17</v>
      </c>
      <c r="D5294">
        <v>12</v>
      </c>
      <c r="E5294" cm="1">
        <f t="array" ref="E5294">_xlfn.XLOOKUP(Table1[[#This Row],[ScheduleWeekWritten]],Table3[Game],100+Table3[Increase],Table1[[#This Row],[ScheduleWeekWritten]])</f>
        <v>12</v>
      </c>
      <c r="F5294" t="b">
        <v>0</v>
      </c>
      <c r="G5294" t="s">
        <v>38</v>
      </c>
      <c r="H5294">
        <v>43</v>
      </c>
      <c r="I5294">
        <v>7</v>
      </c>
      <c r="J5294" t="s">
        <v>127</v>
      </c>
      <c r="K5294" t="s">
        <v>109</v>
      </c>
      <c r="L5294" t="str">
        <f>_xlfn.XLOOKUP(Table1[[#This Row],[TeamFavoriteID]],Table2[team_id],Table2[team_name],_xlfn.XLOOKUP(Table1[[#This Row],[TeamFavoriteID]],Table2[team_id_pfr],Table2[team_name],"Even"))</f>
        <v>Atlanta Falcons</v>
      </c>
      <c r="M5294">
        <v>-6.5</v>
      </c>
      <c r="N5294">
        <f>IF(Table1[[#This Row],[TeamFavorite]]=Table1[[#This Row],[TeamHome]],Table1[[#This Row],[ScoreAway]]-Table1[[#This Row],[ScoreHome]],Table1[[#This Row],[ScoreHome]]-Table1[[#This Row],[ScoreAway]])</f>
        <v>-36</v>
      </c>
      <c r="O5294">
        <f>IF(Table1[[#This Row],[SpreadActual]]&lt;Table1[[#This Row],[SpreadFavorite]],1,0)</f>
        <v>1</v>
      </c>
      <c r="P5294">
        <v>38</v>
      </c>
      <c r="Q5294" t="s">
        <v>41</v>
      </c>
      <c r="R5294" t="b">
        <v>0</v>
      </c>
      <c r="S5294">
        <v>63</v>
      </c>
      <c r="T5294">
        <v>12</v>
      </c>
      <c r="U5294">
        <v>70</v>
      </c>
    </row>
    <row r="5295" spans="1:22" x14ac:dyDescent="0.2">
      <c r="A5295" s="1">
        <v>33559</v>
      </c>
      <c r="B5295">
        <v>1991</v>
      </c>
      <c r="C5295">
        <f>_xlfn.MAXIFS(Table1[ScheduleWeekWritten],Table1[ScheduleSeason],Table1[[#This Row],[ScheduleSeason]])</f>
        <v>17</v>
      </c>
      <c r="D5295">
        <v>12</v>
      </c>
      <c r="E5295" cm="1">
        <f t="array" ref="E5295">_xlfn.XLOOKUP(Table1[[#This Row],[ScheduleWeekWritten]],Table3[Game],100+Table3[Increase],Table1[[#This Row],[ScheduleWeekWritten]])</f>
        <v>12</v>
      </c>
      <c r="F5295" t="b">
        <v>0</v>
      </c>
      <c r="G5295" t="s">
        <v>45</v>
      </c>
      <c r="H5295">
        <v>21</v>
      </c>
      <c r="I5295">
        <v>10</v>
      </c>
      <c r="J5295" t="s">
        <v>39</v>
      </c>
      <c r="K5295" t="s">
        <v>79</v>
      </c>
      <c r="L5295" t="str">
        <f>_xlfn.XLOOKUP(Table1[[#This Row],[TeamFavoriteID]],Table2[team_id],Table2[team_name],_xlfn.XLOOKUP(Table1[[#This Row],[TeamFavoriteID]],Table2[team_id_pfr],Table2[team_name],"Even"))</f>
        <v>Detroit Lions</v>
      </c>
      <c r="M5295">
        <v>-4.5</v>
      </c>
      <c r="N5295">
        <f>IF(Table1[[#This Row],[TeamFavorite]]=Table1[[#This Row],[TeamHome]],Table1[[#This Row],[ScoreAway]]-Table1[[#This Row],[ScoreHome]],Table1[[#This Row],[ScoreHome]]-Table1[[#This Row],[ScoreAway]])</f>
        <v>-11</v>
      </c>
      <c r="O5295">
        <f>IF(Table1[[#This Row],[SpreadActual]]&lt;Table1[[#This Row],[SpreadFavorite]],1,0)</f>
        <v>1</v>
      </c>
      <c r="P5295">
        <v>46</v>
      </c>
      <c r="Q5295" t="s">
        <v>125</v>
      </c>
      <c r="R5295" t="b">
        <v>0</v>
      </c>
      <c r="S5295">
        <v>72</v>
      </c>
      <c r="T5295">
        <v>0</v>
      </c>
      <c r="V5295" t="s">
        <v>103</v>
      </c>
    </row>
    <row r="5296" spans="1:22" x14ac:dyDescent="0.2">
      <c r="A5296" s="1">
        <v>33559</v>
      </c>
      <c r="B5296">
        <v>1991</v>
      </c>
      <c r="C5296">
        <f>_xlfn.MAXIFS(Table1[ScheduleWeekWritten],Table1[ScheduleSeason],Table1[[#This Row],[ScheduleSeason]])</f>
        <v>17</v>
      </c>
      <c r="D5296">
        <v>12</v>
      </c>
      <c r="E5296" cm="1">
        <f t="array" ref="E5296">_xlfn.XLOOKUP(Table1[[#This Row],[ScheduleWeekWritten]],Table3[Game],100+Table3[Increase],Table1[[#This Row],[ScheduleWeekWritten]])</f>
        <v>12</v>
      </c>
      <c r="F5296" t="b">
        <v>0</v>
      </c>
      <c r="G5296" t="s">
        <v>33</v>
      </c>
      <c r="H5296">
        <v>21</v>
      </c>
      <c r="I5296">
        <v>35</v>
      </c>
      <c r="J5296" t="s">
        <v>54</v>
      </c>
      <c r="K5296" t="s">
        <v>55</v>
      </c>
      <c r="L5296" t="str">
        <f>_xlfn.XLOOKUP(Table1[[#This Row],[TeamFavoriteID]],Table2[team_id],Table2[team_name],_xlfn.XLOOKUP(Table1[[#This Row],[TeamFavoriteID]],Table2[team_id_pfr],Table2[team_name],"Even"))</f>
        <v>Minnesota Vikings</v>
      </c>
      <c r="M5296">
        <v>-2</v>
      </c>
      <c r="N5296">
        <f>IF(Table1[[#This Row],[TeamFavorite]]=Table1[[#This Row],[TeamHome]],Table1[[#This Row],[ScoreAway]]-Table1[[#This Row],[ScoreHome]],Table1[[#This Row],[ScoreHome]]-Table1[[#This Row],[ScoreAway]])</f>
        <v>-14</v>
      </c>
      <c r="O5296">
        <f>IF(Table1[[#This Row],[SpreadActual]]&lt;Table1[[#This Row],[SpreadFavorite]],1,0)</f>
        <v>1</v>
      </c>
      <c r="P5296">
        <v>36</v>
      </c>
      <c r="Q5296" t="s">
        <v>82</v>
      </c>
      <c r="R5296" t="b">
        <v>0</v>
      </c>
      <c r="S5296">
        <v>32</v>
      </c>
      <c r="T5296">
        <v>9</v>
      </c>
      <c r="U5296">
        <v>84</v>
      </c>
    </row>
    <row r="5297" spans="1:22" x14ac:dyDescent="0.2">
      <c r="A5297" s="1">
        <v>33559</v>
      </c>
      <c r="B5297">
        <v>1991</v>
      </c>
      <c r="C5297">
        <f>_xlfn.MAXIFS(Table1[ScheduleWeekWritten],Table1[ScheduleSeason],Table1[[#This Row],[ScheduleSeason]])</f>
        <v>17</v>
      </c>
      <c r="D5297">
        <v>12</v>
      </c>
      <c r="E5297" cm="1">
        <f t="array" ref="E5297">_xlfn.XLOOKUP(Table1[[#This Row],[ScheduleWeekWritten]],Table3[Game],100+Table3[Increase],Table1[[#This Row],[ScheduleWeekWritten]])</f>
        <v>12</v>
      </c>
      <c r="F5297" t="b">
        <v>0</v>
      </c>
      <c r="G5297" t="s">
        <v>23</v>
      </c>
      <c r="H5297">
        <v>28</v>
      </c>
      <c r="I5297">
        <v>24</v>
      </c>
      <c r="J5297" t="s">
        <v>62</v>
      </c>
      <c r="K5297" t="s">
        <v>25</v>
      </c>
      <c r="L5297" t="str">
        <f>_xlfn.XLOOKUP(Table1[[#This Row],[TeamFavoriteID]],Table2[team_id],Table2[team_name],_xlfn.XLOOKUP(Table1[[#This Row],[TeamFavoriteID]],Table2[team_id_pfr],Table2[team_name],"Even"))</f>
        <v>Houston Oilers</v>
      </c>
      <c r="M5297">
        <v>-13</v>
      </c>
      <c r="N5297">
        <f>IF(Table1[[#This Row],[TeamFavorite]]=Table1[[#This Row],[TeamHome]],Table1[[#This Row],[ScoreAway]]-Table1[[#This Row],[ScoreHome]],Table1[[#This Row],[ScoreHome]]-Table1[[#This Row],[ScoreAway]])</f>
        <v>-4</v>
      </c>
      <c r="O5297">
        <f>IF(Table1[[#This Row],[SpreadActual]]&lt;Table1[[#This Row],[SpreadFavorite]],1,0)</f>
        <v>0</v>
      </c>
      <c r="P5297">
        <v>45</v>
      </c>
      <c r="Q5297" t="s">
        <v>102</v>
      </c>
      <c r="R5297" t="b">
        <v>0</v>
      </c>
      <c r="S5297">
        <v>72</v>
      </c>
      <c r="T5297">
        <v>0</v>
      </c>
      <c r="V5297" t="s">
        <v>103</v>
      </c>
    </row>
    <row r="5298" spans="1:22" x14ac:dyDescent="0.2">
      <c r="A5298" s="1">
        <v>33559</v>
      </c>
      <c r="B5298">
        <v>1991</v>
      </c>
      <c r="C5298">
        <f>_xlfn.MAXIFS(Table1[ScheduleWeekWritten],Table1[ScheduleSeason],Table1[[#This Row],[ScheduleSeason]])</f>
        <v>17</v>
      </c>
      <c r="D5298">
        <v>12</v>
      </c>
      <c r="E5298" cm="1">
        <f t="array" ref="E5298">_xlfn.XLOOKUP(Table1[[#This Row],[ScheduleWeekWritten]],Table3[Game],100+Table3[Increase],Table1[[#This Row],[ScheduleWeekWritten]])</f>
        <v>12</v>
      </c>
      <c r="F5298" t="b">
        <v>0</v>
      </c>
      <c r="G5298" t="s">
        <v>140</v>
      </c>
      <c r="H5298">
        <v>17</v>
      </c>
      <c r="I5298">
        <v>31</v>
      </c>
      <c r="J5298" t="s">
        <v>46</v>
      </c>
      <c r="K5298" t="s">
        <v>47</v>
      </c>
      <c r="L5298" t="str">
        <f>_xlfn.XLOOKUP(Table1[[#This Row],[TeamFavoriteID]],Table2[team_id],Table2[team_name],_xlfn.XLOOKUP(Table1[[#This Row],[TeamFavoriteID]],Table2[team_id_pfr],Table2[team_name],"Even"))</f>
        <v>Chicago Bears</v>
      </c>
      <c r="M5298">
        <v>-9.5</v>
      </c>
      <c r="N5298">
        <f>IF(Table1[[#This Row],[TeamFavorite]]=Table1[[#This Row],[TeamHome]],Table1[[#This Row],[ScoreAway]]-Table1[[#This Row],[ScoreHome]],Table1[[#This Row],[ScoreHome]]-Table1[[#This Row],[ScoreAway]])</f>
        <v>-14</v>
      </c>
      <c r="O5298">
        <f>IF(Table1[[#This Row],[SpreadActual]]&lt;Table1[[#This Row],[SpreadFavorite]],1,0)</f>
        <v>1</v>
      </c>
      <c r="P5298">
        <v>38</v>
      </c>
      <c r="Q5298" t="s">
        <v>141</v>
      </c>
      <c r="R5298" t="b">
        <v>0</v>
      </c>
      <c r="S5298">
        <v>72</v>
      </c>
      <c r="T5298">
        <v>0</v>
      </c>
      <c r="V5298" t="s">
        <v>103</v>
      </c>
    </row>
    <row r="5299" spans="1:22" x14ac:dyDescent="0.2">
      <c r="A5299" s="1">
        <v>33559</v>
      </c>
      <c r="B5299">
        <v>1991</v>
      </c>
      <c r="C5299">
        <f>_xlfn.MAXIFS(Table1[ScheduleWeekWritten],Table1[ScheduleSeason],Table1[[#This Row],[ScheduleSeason]])</f>
        <v>17</v>
      </c>
      <c r="D5299">
        <v>12</v>
      </c>
      <c r="E5299" cm="1">
        <f t="array" ref="E5299">_xlfn.XLOOKUP(Table1[[#This Row],[ScheduleWeekWritten]],Table3[Game],100+Table3[Increase],Table1[[#This Row],[ScheduleWeekWritten]])</f>
        <v>12</v>
      </c>
      <c r="F5299" t="b">
        <v>0</v>
      </c>
      <c r="G5299" t="s">
        <v>42</v>
      </c>
      <c r="H5299">
        <v>20</v>
      </c>
      <c r="I5299">
        <v>24</v>
      </c>
      <c r="J5299" t="s">
        <v>24</v>
      </c>
      <c r="K5299" t="s">
        <v>75</v>
      </c>
      <c r="L5299" t="str">
        <f>_xlfn.XLOOKUP(Table1[[#This Row],[TeamFavoriteID]],Table2[team_id],Table2[team_name],_xlfn.XLOOKUP(Table1[[#This Row],[TeamFavoriteID]],Table2[team_id_pfr],Table2[team_name],"Even"))</f>
        <v>Kansas City Chiefs</v>
      </c>
      <c r="M5299">
        <v>-6.5</v>
      </c>
      <c r="N5299">
        <f>IF(Table1[[#This Row],[TeamFavorite]]=Table1[[#This Row],[TeamHome]],Table1[[#This Row],[ScoreAway]]-Table1[[#This Row],[ScoreHome]],Table1[[#This Row],[ScoreHome]]-Table1[[#This Row],[ScoreAway]])</f>
        <v>4</v>
      </c>
      <c r="O5299">
        <f>IF(Table1[[#This Row],[SpreadActual]]&lt;Table1[[#This Row],[SpreadFavorite]],1,0)</f>
        <v>0</v>
      </c>
      <c r="P5299">
        <v>36</v>
      </c>
      <c r="Q5299" t="s">
        <v>117</v>
      </c>
      <c r="R5299" t="b">
        <v>0</v>
      </c>
      <c r="S5299">
        <v>51</v>
      </c>
      <c r="T5299">
        <v>17</v>
      </c>
      <c r="U5299">
        <v>86</v>
      </c>
    </row>
    <row r="5300" spans="1:22" x14ac:dyDescent="0.2">
      <c r="A5300" s="1">
        <v>33559</v>
      </c>
      <c r="B5300">
        <v>1991</v>
      </c>
      <c r="C5300">
        <f>_xlfn.MAXIFS(Table1[ScheduleWeekWritten],Table1[ScheduleSeason],Table1[[#This Row],[ScheduleSeason]])</f>
        <v>17</v>
      </c>
      <c r="D5300">
        <v>12</v>
      </c>
      <c r="E5300" cm="1">
        <f t="array" ref="E5300">_xlfn.XLOOKUP(Table1[[#This Row],[ScheduleWeekWritten]],Table3[Game],100+Table3[Increase],Table1[[#This Row],[ScheduleWeekWritten]])</f>
        <v>12</v>
      </c>
      <c r="F5300" t="b">
        <v>0</v>
      </c>
      <c r="G5300" t="s">
        <v>138</v>
      </c>
      <c r="H5300">
        <v>31</v>
      </c>
      <c r="I5300">
        <v>7</v>
      </c>
      <c r="J5300" t="s">
        <v>128</v>
      </c>
      <c r="K5300" t="s">
        <v>21</v>
      </c>
      <c r="L5300" t="str">
        <f>_xlfn.XLOOKUP(Table1[[#This Row],[TeamFavoriteID]],Table2[team_id],Table2[team_name],_xlfn.XLOOKUP(Table1[[#This Row],[TeamFavoriteID]],Table2[team_id_pfr],Table2[team_name],"Even"))</f>
        <v>Las Vegas Raiders</v>
      </c>
      <c r="M5300">
        <v>-3.5</v>
      </c>
      <c r="N5300">
        <f>IF(Table1[[#This Row],[TeamFavorite]]=Table1[[#This Row],[TeamHome]],Table1[[#This Row],[ScoreAway]]-Table1[[#This Row],[ScoreHome]],Table1[[#This Row],[ScoreHome]]-Table1[[#This Row],[ScoreAway]])</f>
        <v>24</v>
      </c>
      <c r="O5300">
        <f>IF(Table1[[#This Row],[SpreadActual]]&lt;Table1[[#This Row],[SpreadFavorite]],1,0)</f>
        <v>0</v>
      </c>
      <c r="P5300">
        <v>34</v>
      </c>
      <c r="Q5300" t="s">
        <v>65</v>
      </c>
      <c r="R5300" t="b">
        <v>0</v>
      </c>
      <c r="S5300">
        <v>57</v>
      </c>
      <c r="T5300">
        <v>8</v>
      </c>
      <c r="U5300">
        <v>75</v>
      </c>
    </row>
    <row r="5301" spans="1:22" x14ac:dyDescent="0.2">
      <c r="A5301" s="1">
        <v>33559</v>
      </c>
      <c r="B5301">
        <v>1991</v>
      </c>
      <c r="C5301">
        <f>_xlfn.MAXIFS(Table1[ScheduleWeekWritten],Table1[ScheduleSeason],Table1[[#This Row],[ScheduleSeason]])</f>
        <v>17</v>
      </c>
      <c r="D5301">
        <v>12</v>
      </c>
      <c r="E5301" cm="1">
        <f t="array" ref="E5301">_xlfn.XLOOKUP(Table1[[#This Row],[ScheduleWeekWritten]],Table3[Game],100+Table3[Increase],Table1[[#This Row],[ScheduleWeekWritten]])</f>
        <v>12</v>
      </c>
      <c r="F5301" t="b">
        <v>0</v>
      </c>
      <c r="G5301" t="s">
        <v>115</v>
      </c>
      <c r="H5301">
        <v>21</v>
      </c>
      <c r="I5301">
        <v>28</v>
      </c>
      <c r="J5301" t="s">
        <v>31</v>
      </c>
      <c r="K5301" t="s">
        <v>32</v>
      </c>
      <c r="L5301" t="str">
        <f>_xlfn.XLOOKUP(Table1[[#This Row],[TeamFavoriteID]],Table2[team_id],Table2[team_name],_xlfn.XLOOKUP(Table1[[#This Row],[TeamFavoriteID]],Table2[team_id_pfr],Table2[team_name],"Even"))</f>
        <v>New York Jets</v>
      </c>
      <c r="M5301">
        <v>-3</v>
      </c>
      <c r="N5301">
        <f>IF(Table1[[#This Row],[TeamFavorite]]=Table1[[#This Row],[TeamHome]],Table1[[#This Row],[ScoreAway]]-Table1[[#This Row],[ScoreHome]],Table1[[#This Row],[ScoreHome]]-Table1[[#This Row],[ScoreAway]])</f>
        <v>-7</v>
      </c>
      <c r="O5301">
        <f>IF(Table1[[#This Row],[SpreadActual]]&lt;Table1[[#This Row],[SpreadFavorite]],1,0)</f>
        <v>1</v>
      </c>
      <c r="P5301">
        <v>35</v>
      </c>
      <c r="Q5301" t="s">
        <v>116</v>
      </c>
      <c r="R5301" t="b">
        <v>0</v>
      </c>
      <c r="S5301">
        <v>37</v>
      </c>
      <c r="T5301">
        <v>22</v>
      </c>
      <c r="U5301">
        <v>42</v>
      </c>
    </row>
    <row r="5302" spans="1:22" x14ac:dyDescent="0.2">
      <c r="A5302" s="1">
        <v>33559</v>
      </c>
      <c r="B5302">
        <v>1991</v>
      </c>
      <c r="C5302">
        <f>_xlfn.MAXIFS(Table1[ScheduleWeekWritten],Table1[ScheduleSeason],Table1[[#This Row],[ScheduleSeason]])</f>
        <v>17</v>
      </c>
      <c r="D5302">
        <v>12</v>
      </c>
      <c r="E5302" cm="1">
        <f t="array" ref="E5302">_xlfn.XLOOKUP(Table1[[#This Row],[ScheduleWeekWritten]],Table3[Game],100+Table3[Increase],Table1[[#This Row],[ScheduleWeekWritten]])</f>
        <v>12</v>
      </c>
      <c r="F5302" t="b">
        <v>0</v>
      </c>
      <c r="G5302" t="s">
        <v>50</v>
      </c>
      <c r="H5302">
        <v>22</v>
      </c>
      <c r="I5302">
        <v>9</v>
      </c>
      <c r="J5302" t="s">
        <v>67</v>
      </c>
      <c r="K5302" t="s">
        <v>90</v>
      </c>
      <c r="L5302" t="str">
        <f>_xlfn.XLOOKUP(Table1[[#This Row],[TeamFavoriteID]],Table2[team_id],Table2[team_name],_xlfn.XLOOKUP(Table1[[#This Row],[TeamFavoriteID]],Table2[team_id_pfr],Table2[team_name],"Even"))</f>
        <v>New York Giants</v>
      </c>
      <c r="M5302">
        <v>-6</v>
      </c>
      <c r="N5302">
        <f>IF(Table1[[#This Row],[TeamFavorite]]=Table1[[#This Row],[TeamHome]],Table1[[#This Row],[ScoreAway]]-Table1[[#This Row],[ScoreHome]],Table1[[#This Row],[ScoreHome]]-Table1[[#This Row],[ScoreAway]])</f>
        <v>-13</v>
      </c>
      <c r="O5302">
        <f>IF(Table1[[#This Row],[SpreadActual]]&lt;Table1[[#This Row],[SpreadFavorite]],1,0)</f>
        <v>1</v>
      </c>
      <c r="P5302">
        <v>36</v>
      </c>
      <c r="Q5302" t="s">
        <v>126</v>
      </c>
      <c r="R5302" t="b">
        <v>0</v>
      </c>
      <c r="S5302">
        <v>41</v>
      </c>
      <c r="T5302">
        <v>20</v>
      </c>
      <c r="U5302">
        <v>42</v>
      </c>
    </row>
    <row r="5303" spans="1:22" x14ac:dyDescent="0.2">
      <c r="A5303" s="1">
        <v>33559</v>
      </c>
      <c r="B5303">
        <v>1991</v>
      </c>
      <c r="C5303">
        <f>_xlfn.MAXIFS(Table1[ScheduleWeekWritten],Table1[ScheduleSeason],Table1[[#This Row],[ScheduleSeason]])</f>
        <v>17</v>
      </c>
      <c r="D5303">
        <v>12</v>
      </c>
      <c r="E5303" cm="1">
        <f t="array" ref="E5303">_xlfn.XLOOKUP(Table1[[#This Row],[ScheduleWeekWritten]],Table3[Game],100+Table3[Increase],Table1[[#This Row],[ScheduleWeekWritten]])</f>
        <v>12</v>
      </c>
      <c r="F5303" t="b">
        <v>0</v>
      </c>
      <c r="G5303" t="s">
        <v>58</v>
      </c>
      <c r="H5303">
        <v>17</v>
      </c>
      <c r="I5303">
        <v>10</v>
      </c>
      <c r="J5303" t="s">
        <v>101</v>
      </c>
      <c r="K5303" t="s">
        <v>77</v>
      </c>
      <c r="L5303" t="str">
        <f>_xlfn.XLOOKUP(Table1[[#This Row],[TeamFavoriteID]],Table2[team_id],Table2[team_name],_xlfn.XLOOKUP(Table1[[#This Row],[TeamFavoriteID]],Table2[team_id_pfr],Table2[team_name],"Even"))</f>
        <v>Philadelphia Eagles</v>
      </c>
      <c r="M5303">
        <v>-9.5</v>
      </c>
      <c r="N5303">
        <f>IF(Table1[[#This Row],[TeamFavorite]]=Table1[[#This Row],[TeamHome]],Table1[[#This Row],[ScoreAway]]-Table1[[#This Row],[ScoreHome]],Table1[[#This Row],[ScoreHome]]-Table1[[#This Row],[ScoreAway]])</f>
        <v>-7</v>
      </c>
      <c r="O5303">
        <f>IF(Table1[[#This Row],[SpreadActual]]&lt;Table1[[#This Row],[SpreadFavorite]],1,0)</f>
        <v>0</v>
      </c>
      <c r="P5303">
        <v>38</v>
      </c>
      <c r="Q5303" t="s">
        <v>112</v>
      </c>
      <c r="R5303" t="b">
        <v>0</v>
      </c>
      <c r="S5303">
        <v>43</v>
      </c>
      <c r="T5303">
        <v>12</v>
      </c>
      <c r="U5303">
        <v>42</v>
      </c>
    </row>
    <row r="5304" spans="1:22" x14ac:dyDescent="0.2">
      <c r="A5304" s="1">
        <v>33559</v>
      </c>
      <c r="B5304">
        <v>1991</v>
      </c>
      <c r="C5304">
        <f>_xlfn.MAXIFS(Table1[ScheduleWeekWritten],Table1[ScheduleSeason],Table1[[#This Row],[ScheduleSeason]])</f>
        <v>17</v>
      </c>
      <c r="D5304">
        <v>12</v>
      </c>
      <c r="E5304" cm="1">
        <f t="array" ref="E5304">_xlfn.XLOOKUP(Table1[[#This Row],[ScheduleWeekWritten]],Table3[Game],100+Table3[Increase],Table1[[#This Row],[ScheduleWeekWritten]])</f>
        <v>12</v>
      </c>
      <c r="F5304" t="b">
        <v>0</v>
      </c>
      <c r="G5304" t="s">
        <v>49</v>
      </c>
      <c r="H5304">
        <v>14</v>
      </c>
      <c r="I5304">
        <v>41</v>
      </c>
      <c r="J5304" t="s">
        <v>61</v>
      </c>
      <c r="K5304" t="s">
        <v>85</v>
      </c>
      <c r="L5304" t="str">
        <f>_xlfn.XLOOKUP(Table1[[#This Row],[TeamFavoriteID]],Table2[team_id],Table2[team_name],_xlfn.XLOOKUP(Table1[[#This Row],[TeamFavoriteID]],Table2[team_id_pfr],Table2[team_name],"Even"))</f>
        <v>Washington Commanders</v>
      </c>
      <c r="M5304">
        <v>-7</v>
      </c>
      <c r="N5304">
        <f>IF(Table1[[#This Row],[TeamFavorite]]=Table1[[#This Row],[TeamHome]],Table1[[#This Row],[ScoreAway]]-Table1[[#This Row],[ScoreHome]],Table1[[#This Row],[ScoreHome]]-Table1[[#This Row],[ScoreAway]])</f>
        <v>-27</v>
      </c>
      <c r="O5304">
        <f>IF(Table1[[#This Row],[SpreadActual]]&lt;Table1[[#This Row],[SpreadFavorite]],1,0)</f>
        <v>1</v>
      </c>
      <c r="P5304">
        <v>40</v>
      </c>
      <c r="Q5304" t="s">
        <v>113</v>
      </c>
      <c r="R5304" t="b">
        <v>0</v>
      </c>
      <c r="S5304">
        <v>39</v>
      </c>
      <c r="T5304">
        <v>8</v>
      </c>
      <c r="U5304">
        <v>60</v>
      </c>
    </row>
    <row r="5305" spans="1:22" x14ac:dyDescent="0.2">
      <c r="A5305" s="1">
        <v>33559</v>
      </c>
      <c r="B5305">
        <v>1991</v>
      </c>
      <c r="C5305">
        <f>_xlfn.MAXIFS(Table1[ScheduleWeekWritten],Table1[ScheduleSeason],Table1[[#This Row],[ScheduleSeason]])</f>
        <v>17</v>
      </c>
      <c r="D5305">
        <v>12</v>
      </c>
      <c r="E5305" cm="1">
        <f t="array" ref="E5305">_xlfn.XLOOKUP(Table1[[#This Row],[ScheduleWeekWritten]],Table3[Game],100+Table3[Increase],Table1[[#This Row],[ScheduleWeekWritten]])</f>
        <v>12</v>
      </c>
      <c r="F5305" t="b">
        <v>0</v>
      </c>
      <c r="G5305" t="s">
        <v>27</v>
      </c>
      <c r="H5305">
        <v>24</v>
      </c>
      <c r="I5305">
        <v>21</v>
      </c>
      <c r="J5305" t="s">
        <v>95</v>
      </c>
      <c r="K5305" t="s">
        <v>98</v>
      </c>
      <c r="L5305" t="str">
        <f>_xlfn.XLOOKUP(Table1[[#This Row],[TeamFavoriteID]],Table2[team_id],Table2[team_name],_xlfn.XLOOKUP(Table1[[#This Row],[TeamFavoriteID]],Table2[team_id_pfr],Table2[team_name],"Even"))</f>
        <v>New Orleans Saints</v>
      </c>
      <c r="M5305">
        <v>-4.5</v>
      </c>
      <c r="N5305">
        <f>IF(Table1[[#This Row],[TeamFavorite]]=Table1[[#This Row],[TeamHome]],Table1[[#This Row],[ScoreAway]]-Table1[[#This Row],[ScoreHome]],Table1[[#This Row],[ScoreHome]]-Table1[[#This Row],[ScoreAway]])</f>
        <v>3</v>
      </c>
      <c r="O5305">
        <f>IF(Table1[[#This Row],[SpreadActual]]&lt;Table1[[#This Row],[SpreadFavorite]],1,0)</f>
        <v>0</v>
      </c>
      <c r="P5305">
        <v>32</v>
      </c>
      <c r="Q5305" t="s">
        <v>94</v>
      </c>
      <c r="R5305" t="b">
        <v>0</v>
      </c>
      <c r="S5305">
        <v>58</v>
      </c>
      <c r="T5305">
        <v>9</v>
      </c>
      <c r="U5305">
        <v>69</v>
      </c>
    </row>
    <row r="5306" spans="1:22" x14ac:dyDescent="0.2">
      <c r="A5306" s="1">
        <v>33559</v>
      </c>
      <c r="B5306">
        <v>1991</v>
      </c>
      <c r="C5306">
        <f>_xlfn.MAXIFS(Table1[ScheduleWeekWritten],Table1[ScheduleSeason],Table1[[#This Row],[ScheduleSeason]])</f>
        <v>17</v>
      </c>
      <c r="D5306">
        <v>12</v>
      </c>
      <c r="E5306" cm="1">
        <f t="array" ref="E5306">_xlfn.XLOOKUP(Table1[[#This Row],[ScheduleWeekWritten]],Table3[Game],100+Table3[Increase],Table1[[#This Row],[ScheduleWeekWritten]])</f>
        <v>12</v>
      </c>
      <c r="F5306" t="b">
        <v>0</v>
      </c>
      <c r="G5306" t="s">
        <v>53</v>
      </c>
      <c r="H5306">
        <v>14</v>
      </c>
      <c r="I5306">
        <v>10</v>
      </c>
      <c r="J5306" t="s">
        <v>145</v>
      </c>
      <c r="K5306" t="s">
        <v>87</v>
      </c>
      <c r="L5306" t="str">
        <f>_xlfn.XLOOKUP(Table1[[#This Row],[TeamFavoriteID]],Table2[team_id],Table2[team_name],_xlfn.XLOOKUP(Table1[[#This Row],[TeamFavoriteID]],Table2[team_id_pfr],Table2[team_name],"Even"))</f>
        <v>San Francisco 49ers</v>
      </c>
      <c r="M5306">
        <v>-12</v>
      </c>
      <c r="N5306">
        <f>IF(Table1[[#This Row],[TeamFavorite]]=Table1[[#This Row],[TeamHome]],Table1[[#This Row],[ScoreAway]]-Table1[[#This Row],[ScoreHome]],Table1[[#This Row],[ScoreHome]]-Table1[[#This Row],[ScoreAway]])</f>
        <v>-4</v>
      </c>
      <c r="O5306">
        <f>IF(Table1[[#This Row],[SpreadActual]]&lt;Table1[[#This Row],[SpreadFavorite]],1,0)</f>
        <v>0</v>
      </c>
      <c r="P5306">
        <v>32</v>
      </c>
      <c r="Q5306" t="s">
        <v>118</v>
      </c>
      <c r="R5306" t="b">
        <v>0</v>
      </c>
      <c r="S5306">
        <v>59</v>
      </c>
      <c r="T5306">
        <v>18</v>
      </c>
      <c r="U5306">
        <v>60</v>
      </c>
    </row>
    <row r="5307" spans="1:22" x14ac:dyDescent="0.2">
      <c r="A5307" s="1">
        <v>33560</v>
      </c>
      <c r="B5307">
        <v>1991</v>
      </c>
      <c r="C5307">
        <f>_xlfn.MAXIFS(Table1[ScheduleWeekWritten],Table1[ScheduleSeason],Table1[[#This Row],[ScheduleSeason]])</f>
        <v>17</v>
      </c>
      <c r="D5307">
        <v>12</v>
      </c>
      <c r="E5307" cm="1">
        <f t="array" ref="E5307">_xlfn.XLOOKUP(Table1[[#This Row],[ScheduleWeekWritten]],Table3[Game],100+Table3[Increase],Table1[[#This Row],[ScheduleWeekWritten]])</f>
        <v>12</v>
      </c>
      <c r="F5307" t="b">
        <v>0</v>
      </c>
      <c r="G5307" t="s">
        <v>19</v>
      </c>
      <c r="H5307">
        <v>27</v>
      </c>
      <c r="I5307">
        <v>41</v>
      </c>
      <c r="J5307" t="s">
        <v>28</v>
      </c>
      <c r="K5307" t="s">
        <v>43</v>
      </c>
      <c r="L5307" t="str">
        <f>_xlfn.XLOOKUP(Table1[[#This Row],[TeamFavoriteID]],Table2[team_id],Table2[team_name],_xlfn.XLOOKUP(Table1[[#This Row],[TeamFavoriteID]],Table2[team_id_pfr],Table2[team_name],"Even"))</f>
        <v>Buffalo Bills</v>
      </c>
      <c r="M5307">
        <v>-4</v>
      </c>
      <c r="N5307">
        <f>IF(Table1[[#This Row],[TeamFavorite]]=Table1[[#This Row],[TeamHome]],Table1[[#This Row],[ScoreAway]]-Table1[[#This Row],[ScoreHome]],Table1[[#This Row],[ScoreHome]]-Table1[[#This Row],[ScoreAway]])</f>
        <v>-14</v>
      </c>
      <c r="O5307">
        <f>IF(Table1[[#This Row],[SpreadActual]]&lt;Table1[[#This Row],[SpreadFavorite]],1,0)</f>
        <v>1</v>
      </c>
      <c r="P5307">
        <v>46</v>
      </c>
      <c r="Q5307" t="s">
        <v>143</v>
      </c>
      <c r="R5307" t="b">
        <v>0</v>
      </c>
      <c r="S5307">
        <v>75</v>
      </c>
      <c r="T5307">
        <v>10</v>
      </c>
      <c r="U5307">
        <v>71</v>
      </c>
    </row>
    <row r="5308" spans="1:22" x14ac:dyDescent="0.2">
      <c r="A5308" s="1">
        <v>33566</v>
      </c>
      <c r="B5308">
        <v>1991</v>
      </c>
      <c r="C5308">
        <f>_xlfn.MAXIFS(Table1[ScheduleWeekWritten],Table1[ScheduleSeason],Table1[[#This Row],[ScheduleSeason]])</f>
        <v>17</v>
      </c>
      <c r="D5308">
        <v>13</v>
      </c>
      <c r="E5308" cm="1">
        <f t="array" ref="E5308">_xlfn.XLOOKUP(Table1[[#This Row],[ScheduleWeekWritten]],Table3[Game],100+Table3[Increase],Table1[[#This Row],[ScheduleWeekWritten]])</f>
        <v>13</v>
      </c>
      <c r="F5308" t="b">
        <v>0</v>
      </c>
      <c r="G5308" t="s">
        <v>46</v>
      </c>
      <c r="H5308">
        <v>13</v>
      </c>
      <c r="I5308">
        <v>16</v>
      </c>
      <c r="J5308" t="s">
        <v>19</v>
      </c>
      <c r="K5308" t="s">
        <v>47</v>
      </c>
      <c r="L5308" t="str">
        <f>_xlfn.XLOOKUP(Table1[[#This Row],[TeamFavoriteID]],Table2[team_id],Table2[team_name],_xlfn.XLOOKUP(Table1[[#This Row],[TeamFavoriteID]],Table2[team_id_pfr],Table2[team_name],"Even"))</f>
        <v>Chicago Bears</v>
      </c>
      <c r="M5308">
        <v>-8</v>
      </c>
      <c r="N5308">
        <f>IF(Table1[[#This Row],[TeamFavorite]]=Table1[[#This Row],[TeamHome]],Table1[[#This Row],[ScoreAway]]-Table1[[#This Row],[ScoreHome]],Table1[[#This Row],[ScoreHome]]-Table1[[#This Row],[ScoreAway]])</f>
        <v>3</v>
      </c>
      <c r="O5308">
        <f>IF(Table1[[#This Row],[SpreadActual]]&lt;Table1[[#This Row],[SpreadFavorite]],1,0)</f>
        <v>0</v>
      </c>
      <c r="P5308">
        <v>36</v>
      </c>
      <c r="Q5308" t="s">
        <v>114</v>
      </c>
      <c r="R5308" t="b">
        <v>0</v>
      </c>
      <c r="S5308">
        <v>25</v>
      </c>
      <c r="T5308">
        <v>17</v>
      </c>
      <c r="U5308">
        <v>82</v>
      </c>
    </row>
    <row r="5309" spans="1:22" x14ac:dyDescent="0.2">
      <c r="A5309" s="1">
        <v>33566</v>
      </c>
      <c r="B5309">
        <v>1991</v>
      </c>
      <c r="C5309">
        <f>_xlfn.MAXIFS(Table1[ScheduleWeekWritten],Table1[ScheduleSeason],Table1[[#This Row],[ScheduleSeason]])</f>
        <v>17</v>
      </c>
      <c r="D5309">
        <v>13</v>
      </c>
      <c r="E5309" cm="1">
        <f t="array" ref="E5309">_xlfn.XLOOKUP(Table1[[#This Row],[ScheduleWeekWritten]],Table3[Game],100+Table3[Increase],Table1[[#This Row],[ScheduleWeekWritten]])</f>
        <v>13</v>
      </c>
      <c r="F5309" t="b">
        <v>0</v>
      </c>
      <c r="G5309" t="s">
        <v>101</v>
      </c>
      <c r="H5309">
        <v>14</v>
      </c>
      <c r="I5309">
        <v>38</v>
      </c>
      <c r="J5309" t="s">
        <v>138</v>
      </c>
      <c r="K5309" t="s">
        <v>21</v>
      </c>
      <c r="L5309" t="str">
        <f>_xlfn.XLOOKUP(Table1[[#This Row],[TeamFavoriteID]],Table2[team_id],Table2[team_name],_xlfn.XLOOKUP(Table1[[#This Row],[TeamFavoriteID]],Table2[team_id_pfr],Table2[team_name],"Even"))</f>
        <v>Las Vegas Raiders</v>
      </c>
      <c r="M5309">
        <v>-6.5</v>
      </c>
      <c r="N5309">
        <f>IF(Table1[[#This Row],[TeamFavorite]]=Table1[[#This Row],[TeamHome]],Table1[[#This Row],[ScoreAway]]-Table1[[#This Row],[ScoreHome]],Table1[[#This Row],[ScoreHome]]-Table1[[#This Row],[ScoreAway]])</f>
        <v>-24</v>
      </c>
      <c r="O5309">
        <f>IF(Table1[[#This Row],[SpreadActual]]&lt;Table1[[#This Row],[SpreadFavorite]],1,0)</f>
        <v>1</v>
      </c>
      <c r="P5309">
        <v>36</v>
      </c>
      <c r="Q5309" t="s">
        <v>111</v>
      </c>
      <c r="R5309" t="b">
        <v>0</v>
      </c>
      <c r="S5309">
        <v>31</v>
      </c>
      <c r="T5309">
        <v>20</v>
      </c>
      <c r="U5309">
        <v>68</v>
      </c>
    </row>
    <row r="5310" spans="1:22" x14ac:dyDescent="0.2">
      <c r="A5310" s="1">
        <v>33566</v>
      </c>
      <c r="B5310">
        <v>1991</v>
      </c>
      <c r="C5310">
        <f>_xlfn.MAXIFS(Table1[ScheduleWeekWritten],Table1[ScheduleSeason],Table1[[#This Row],[ScheduleSeason]])</f>
        <v>17</v>
      </c>
      <c r="D5310">
        <v>13</v>
      </c>
      <c r="E5310" cm="1">
        <f t="array" ref="E5310">_xlfn.XLOOKUP(Table1[[#This Row],[ScheduleWeekWritten]],Table3[Game],100+Table3[Increase],Table1[[#This Row],[ScheduleWeekWritten]])</f>
        <v>13</v>
      </c>
      <c r="F5310" t="b">
        <v>0</v>
      </c>
      <c r="G5310" t="s">
        <v>62</v>
      </c>
      <c r="H5310">
        <v>20</v>
      </c>
      <c r="I5310">
        <v>15</v>
      </c>
      <c r="J5310" t="s">
        <v>42</v>
      </c>
      <c r="K5310" t="s">
        <v>75</v>
      </c>
      <c r="L5310" t="str">
        <f>_xlfn.XLOOKUP(Table1[[#This Row],[TeamFavoriteID]],Table2[team_id],Table2[team_name],_xlfn.XLOOKUP(Table1[[#This Row],[TeamFavoriteID]],Table2[team_id_pfr],Table2[team_name],"Even"))</f>
        <v>Kansas City Chiefs</v>
      </c>
      <c r="M5310">
        <v>-4</v>
      </c>
      <c r="N5310">
        <f>IF(Table1[[#This Row],[TeamFavorite]]=Table1[[#This Row],[TeamHome]],Table1[[#This Row],[ScoreAway]]-Table1[[#This Row],[ScoreHome]],Table1[[#This Row],[ScoreHome]]-Table1[[#This Row],[ScoreAway]])</f>
        <v>5</v>
      </c>
      <c r="O5310">
        <f>IF(Table1[[#This Row],[SpreadActual]]&lt;Table1[[#This Row],[SpreadFavorite]],1,0)</f>
        <v>0</v>
      </c>
      <c r="P5310">
        <v>36</v>
      </c>
      <c r="Q5310" t="s">
        <v>66</v>
      </c>
      <c r="R5310" t="b">
        <v>0</v>
      </c>
      <c r="S5310">
        <v>34</v>
      </c>
      <c r="T5310">
        <v>20</v>
      </c>
      <c r="U5310">
        <v>72</v>
      </c>
    </row>
    <row r="5311" spans="1:22" x14ac:dyDescent="0.2">
      <c r="A5311" s="1">
        <v>33566</v>
      </c>
      <c r="B5311">
        <v>1991</v>
      </c>
      <c r="C5311">
        <f>_xlfn.MAXIFS(Table1[ScheduleWeekWritten],Table1[ScheduleSeason],Table1[[#This Row],[ScheduleSeason]])</f>
        <v>17</v>
      </c>
      <c r="D5311">
        <v>13</v>
      </c>
      <c r="E5311" cm="1">
        <f t="array" ref="E5311">_xlfn.XLOOKUP(Table1[[#This Row],[ScheduleWeekWritten]],Table3[Game],100+Table3[Increase],Table1[[#This Row],[ScheduleWeekWritten]])</f>
        <v>13</v>
      </c>
      <c r="F5311" t="b">
        <v>0</v>
      </c>
      <c r="G5311" t="s">
        <v>33</v>
      </c>
      <c r="H5311">
        <v>14</v>
      </c>
      <c r="I5311">
        <v>10</v>
      </c>
      <c r="J5311" t="s">
        <v>140</v>
      </c>
      <c r="K5311" t="s">
        <v>35</v>
      </c>
      <c r="L5311" t="str">
        <f>_xlfn.XLOOKUP(Table1[[#This Row],[TeamFavoriteID]],Table2[team_id],Table2[team_name],_xlfn.XLOOKUP(Table1[[#This Row],[TeamFavoriteID]],Table2[team_id_pfr],Table2[team_name],"Even"))</f>
        <v>Green Bay Packers</v>
      </c>
      <c r="M5311">
        <v>-7</v>
      </c>
      <c r="N5311">
        <f>IF(Table1[[#This Row],[TeamFavorite]]=Table1[[#This Row],[TeamHome]],Table1[[#This Row],[ScoreAway]]-Table1[[#This Row],[ScoreHome]],Table1[[#This Row],[ScoreHome]]-Table1[[#This Row],[ScoreAway]])</f>
        <v>-4</v>
      </c>
      <c r="O5311">
        <f>IF(Table1[[#This Row],[SpreadActual]]&lt;Table1[[#This Row],[SpreadFavorite]],1,0)</f>
        <v>0</v>
      </c>
      <c r="P5311">
        <v>34</v>
      </c>
      <c r="Q5311" t="s">
        <v>36</v>
      </c>
      <c r="R5311" t="b">
        <v>0</v>
      </c>
      <c r="S5311">
        <v>28</v>
      </c>
      <c r="T5311">
        <v>18</v>
      </c>
      <c r="U5311">
        <v>80</v>
      </c>
    </row>
    <row r="5312" spans="1:22" x14ac:dyDescent="0.2">
      <c r="A5312" s="1">
        <v>33566</v>
      </c>
      <c r="B5312">
        <v>1991</v>
      </c>
      <c r="C5312">
        <f>_xlfn.MAXIFS(Table1[ScheduleWeekWritten],Table1[ScheduleSeason],Table1[[#This Row],[ScheduleSeason]])</f>
        <v>17</v>
      </c>
      <c r="D5312">
        <v>13</v>
      </c>
      <c r="E5312" cm="1">
        <f t="array" ref="E5312">_xlfn.XLOOKUP(Table1[[#This Row],[ScheduleWeekWritten]],Table3[Game],100+Table3[Increase],Table1[[#This Row],[ScheduleWeekWritten]])</f>
        <v>13</v>
      </c>
      <c r="F5312" t="b">
        <v>0</v>
      </c>
      <c r="G5312" t="s">
        <v>54</v>
      </c>
      <c r="H5312">
        <v>14</v>
      </c>
      <c r="I5312">
        <v>34</v>
      </c>
      <c r="J5312" t="s">
        <v>45</v>
      </c>
      <c r="K5312" t="s">
        <v>55</v>
      </c>
      <c r="L5312" t="str">
        <f>_xlfn.XLOOKUP(Table1[[#This Row],[TeamFavoriteID]],Table2[team_id],Table2[team_name],_xlfn.XLOOKUP(Table1[[#This Row],[TeamFavoriteID]],Table2[team_id_pfr],Table2[team_name],"Even"))</f>
        <v>Minnesota Vikings</v>
      </c>
      <c r="M5312">
        <v>-6</v>
      </c>
      <c r="N5312">
        <f>IF(Table1[[#This Row],[TeamFavorite]]=Table1[[#This Row],[TeamHome]],Table1[[#This Row],[ScoreAway]]-Table1[[#This Row],[ScoreHome]],Table1[[#This Row],[ScoreHome]]-Table1[[#This Row],[ScoreAway]])</f>
        <v>20</v>
      </c>
      <c r="O5312">
        <f>IF(Table1[[#This Row],[SpreadActual]]&lt;Table1[[#This Row],[SpreadFavorite]],1,0)</f>
        <v>0</v>
      </c>
      <c r="P5312">
        <v>42</v>
      </c>
      <c r="Q5312" t="s">
        <v>137</v>
      </c>
      <c r="R5312" t="b">
        <v>0</v>
      </c>
      <c r="S5312">
        <v>72</v>
      </c>
      <c r="T5312">
        <v>0</v>
      </c>
      <c r="V5312" t="s">
        <v>103</v>
      </c>
    </row>
    <row r="5313" spans="1:22" x14ac:dyDescent="0.2">
      <c r="A5313" s="1">
        <v>33566</v>
      </c>
      <c r="B5313">
        <v>1991</v>
      </c>
      <c r="C5313">
        <f>_xlfn.MAXIFS(Table1[ScheduleWeekWritten],Table1[ScheduleSeason],Table1[[#This Row],[ScheduleSeason]])</f>
        <v>17</v>
      </c>
      <c r="D5313">
        <v>13</v>
      </c>
      <c r="E5313" cm="1">
        <f t="array" ref="E5313">_xlfn.XLOOKUP(Table1[[#This Row],[ScheduleWeekWritten]],Table3[Game],100+Table3[Increase],Table1[[#This Row],[ScheduleWeekWritten]])</f>
        <v>13</v>
      </c>
      <c r="F5313" t="b">
        <v>0</v>
      </c>
      <c r="G5313" t="s">
        <v>115</v>
      </c>
      <c r="H5313">
        <v>16</v>
      </c>
      <c r="I5313">
        <v>13</v>
      </c>
      <c r="J5313" t="s">
        <v>28</v>
      </c>
      <c r="K5313" t="s">
        <v>43</v>
      </c>
      <c r="L5313" t="str">
        <f>_xlfn.XLOOKUP(Table1[[#This Row],[TeamFavoriteID]],Table2[team_id],Table2[team_name],_xlfn.XLOOKUP(Table1[[#This Row],[TeamFavoriteID]],Table2[team_id_pfr],Table2[team_name],"Even"))</f>
        <v>Buffalo Bills</v>
      </c>
      <c r="M5313">
        <v>-8.5</v>
      </c>
      <c r="N5313">
        <f>IF(Table1[[#This Row],[TeamFavorite]]=Table1[[#This Row],[TeamHome]],Table1[[#This Row],[ScoreAway]]-Table1[[#This Row],[ScoreHome]],Table1[[#This Row],[ScoreHome]]-Table1[[#This Row],[ScoreAway]])</f>
        <v>3</v>
      </c>
      <c r="O5313">
        <f>IF(Table1[[#This Row],[SpreadActual]]&lt;Table1[[#This Row],[SpreadFavorite]],1,0)</f>
        <v>0</v>
      </c>
      <c r="P5313">
        <v>42</v>
      </c>
      <c r="Q5313" t="s">
        <v>116</v>
      </c>
      <c r="R5313" t="b">
        <v>0</v>
      </c>
      <c r="S5313">
        <v>47</v>
      </c>
      <c r="T5313">
        <v>9</v>
      </c>
      <c r="U5313">
        <v>94</v>
      </c>
    </row>
    <row r="5314" spans="1:22" x14ac:dyDescent="0.2">
      <c r="A5314" s="1">
        <v>33566</v>
      </c>
      <c r="B5314">
        <v>1991</v>
      </c>
      <c r="C5314">
        <f>_xlfn.MAXIFS(Table1[ScheduleWeekWritten],Table1[ScheduleSeason],Table1[[#This Row],[ScheduleSeason]])</f>
        <v>17</v>
      </c>
      <c r="D5314">
        <v>13</v>
      </c>
      <c r="E5314" cm="1">
        <f t="array" ref="E5314">_xlfn.XLOOKUP(Table1[[#This Row],[ScheduleWeekWritten]],Table3[Game],100+Table3[Increase],Table1[[#This Row],[ScheduleWeekWritten]])</f>
        <v>13</v>
      </c>
      <c r="F5314" t="b">
        <v>0</v>
      </c>
      <c r="G5314" t="s">
        <v>95</v>
      </c>
      <c r="H5314">
        <v>20</v>
      </c>
      <c r="I5314">
        <v>23</v>
      </c>
      <c r="J5314" t="s">
        <v>38</v>
      </c>
      <c r="K5314" t="s">
        <v>98</v>
      </c>
      <c r="L5314" t="str">
        <f>_xlfn.XLOOKUP(Table1[[#This Row],[TeamFavoriteID]],Table2[team_id],Table2[team_name],_xlfn.XLOOKUP(Table1[[#This Row],[TeamFavoriteID]],Table2[team_id_pfr],Table2[team_name],"Even"))</f>
        <v>New Orleans Saints</v>
      </c>
      <c r="M5314">
        <v>-6.5</v>
      </c>
      <c r="N5314">
        <f>IF(Table1[[#This Row],[TeamFavorite]]=Table1[[#This Row],[TeamHome]],Table1[[#This Row],[ScoreAway]]-Table1[[#This Row],[ScoreHome]],Table1[[#This Row],[ScoreHome]]-Table1[[#This Row],[ScoreAway]])</f>
        <v>3</v>
      </c>
      <c r="O5314">
        <f>IF(Table1[[#This Row],[SpreadActual]]&lt;Table1[[#This Row],[SpreadFavorite]],1,0)</f>
        <v>0</v>
      </c>
      <c r="P5314">
        <v>35</v>
      </c>
      <c r="Q5314" t="s">
        <v>124</v>
      </c>
      <c r="R5314" t="b">
        <v>0</v>
      </c>
      <c r="S5314">
        <v>72</v>
      </c>
      <c r="T5314">
        <v>0</v>
      </c>
      <c r="V5314" t="s">
        <v>103</v>
      </c>
    </row>
    <row r="5315" spans="1:22" x14ac:dyDescent="0.2">
      <c r="A5315" s="1">
        <v>33566</v>
      </c>
      <c r="B5315">
        <v>1991</v>
      </c>
      <c r="C5315">
        <f>_xlfn.MAXIFS(Table1[ScheduleWeekWritten],Table1[ScheduleSeason],Table1[[#This Row],[ScheduleSeason]])</f>
        <v>17</v>
      </c>
      <c r="D5315">
        <v>13</v>
      </c>
      <c r="E5315" cm="1">
        <f t="array" ref="E5315">_xlfn.XLOOKUP(Table1[[#This Row],[ScheduleWeekWritten]],Table3[Game],100+Table3[Increase],Table1[[#This Row],[ScheduleWeekWritten]])</f>
        <v>13</v>
      </c>
      <c r="F5315" t="b">
        <v>0</v>
      </c>
      <c r="G5315" t="s">
        <v>31</v>
      </c>
      <c r="H5315">
        <v>24</v>
      </c>
      <c r="I5315">
        <v>3</v>
      </c>
      <c r="J5315" t="s">
        <v>27</v>
      </c>
      <c r="K5315" t="s">
        <v>32</v>
      </c>
      <c r="L5315" t="str">
        <f>_xlfn.XLOOKUP(Table1[[#This Row],[TeamFavoriteID]],Table2[team_id],Table2[team_name],_xlfn.XLOOKUP(Table1[[#This Row],[TeamFavoriteID]],Table2[team_id_pfr],Table2[team_name],"Even"))</f>
        <v>New York Jets</v>
      </c>
      <c r="M5315">
        <v>-4</v>
      </c>
      <c r="N5315">
        <f>IF(Table1[[#This Row],[TeamFavorite]]=Table1[[#This Row],[TeamHome]],Table1[[#This Row],[ScoreAway]]-Table1[[#This Row],[ScoreHome]],Table1[[#This Row],[ScoreHome]]-Table1[[#This Row],[ScoreAway]])</f>
        <v>-21</v>
      </c>
      <c r="O5315">
        <f>IF(Table1[[#This Row],[SpreadActual]]&lt;Table1[[#This Row],[SpreadFavorite]],1,0)</f>
        <v>1</v>
      </c>
      <c r="P5315">
        <v>38</v>
      </c>
      <c r="Q5315" t="s">
        <v>126</v>
      </c>
      <c r="R5315" t="b">
        <v>0</v>
      </c>
      <c r="S5315">
        <v>54</v>
      </c>
      <c r="T5315">
        <v>15</v>
      </c>
      <c r="U5315">
        <v>88</v>
      </c>
    </row>
    <row r="5316" spans="1:22" x14ac:dyDescent="0.2">
      <c r="A5316" s="1">
        <v>33566</v>
      </c>
      <c r="B5316">
        <v>1991</v>
      </c>
      <c r="C5316">
        <f>_xlfn.MAXIFS(Table1[ScheduleWeekWritten],Table1[ScheduleSeason],Table1[[#This Row],[ScheduleSeason]])</f>
        <v>17</v>
      </c>
      <c r="D5316">
        <v>13</v>
      </c>
      <c r="E5316" cm="1">
        <f t="array" ref="E5316">_xlfn.XLOOKUP(Table1[[#This Row],[ScheduleWeekWritten]],Table3[Game],100+Table3[Increase],Table1[[#This Row],[ScheduleWeekWritten]])</f>
        <v>13</v>
      </c>
      <c r="F5316" t="b">
        <v>0</v>
      </c>
      <c r="G5316" t="s">
        <v>145</v>
      </c>
      <c r="H5316">
        <v>14</v>
      </c>
      <c r="I5316">
        <v>34</v>
      </c>
      <c r="J5316" t="s">
        <v>58</v>
      </c>
      <c r="K5316" t="s">
        <v>77</v>
      </c>
      <c r="L5316" t="str">
        <f>_xlfn.XLOOKUP(Table1[[#This Row],[TeamFavoriteID]],Table2[team_id],Table2[team_name],_xlfn.XLOOKUP(Table1[[#This Row],[TeamFavoriteID]],Table2[team_id_pfr],Table2[team_name],"Even"))</f>
        <v>Philadelphia Eagles</v>
      </c>
      <c r="M5316">
        <v>-6.5</v>
      </c>
      <c r="N5316">
        <f>IF(Table1[[#This Row],[TeamFavorite]]=Table1[[#This Row],[TeamHome]],Table1[[#This Row],[ScoreAway]]-Table1[[#This Row],[ScoreHome]],Table1[[#This Row],[ScoreHome]]-Table1[[#This Row],[ScoreAway]])</f>
        <v>-20</v>
      </c>
      <c r="O5316">
        <f>IF(Table1[[#This Row],[SpreadActual]]&lt;Table1[[#This Row],[SpreadFavorite]],1,0)</f>
        <v>1</v>
      </c>
      <c r="P5316">
        <v>33</v>
      </c>
      <c r="Q5316" t="s">
        <v>146</v>
      </c>
      <c r="R5316" t="b">
        <v>0</v>
      </c>
      <c r="S5316">
        <v>58</v>
      </c>
      <c r="T5316">
        <v>6</v>
      </c>
      <c r="U5316">
        <v>18</v>
      </c>
    </row>
    <row r="5317" spans="1:22" x14ac:dyDescent="0.2">
      <c r="A5317" s="1">
        <v>33566</v>
      </c>
      <c r="B5317">
        <v>1991</v>
      </c>
      <c r="C5317">
        <f>_xlfn.MAXIFS(Table1[ScheduleWeekWritten],Table1[ScheduleSeason],Table1[[#This Row],[ScheduleSeason]])</f>
        <v>17</v>
      </c>
      <c r="D5317">
        <v>13</v>
      </c>
      <c r="E5317" cm="1">
        <f t="array" ref="E5317">_xlfn.XLOOKUP(Table1[[#This Row],[ScheduleWeekWritten]],Table3[Game],100+Table3[Increase],Table1[[#This Row],[ScheduleWeekWritten]])</f>
        <v>13</v>
      </c>
      <c r="F5317" t="b">
        <v>0</v>
      </c>
      <c r="G5317" t="s">
        <v>49</v>
      </c>
      <c r="H5317">
        <v>26</v>
      </c>
      <c r="I5317">
        <v>14</v>
      </c>
      <c r="J5317" t="s">
        <v>23</v>
      </c>
      <c r="K5317" t="s">
        <v>25</v>
      </c>
      <c r="L5317" t="str">
        <f>_xlfn.XLOOKUP(Table1[[#This Row],[TeamFavoriteID]],Table2[team_id],Table2[team_name],_xlfn.XLOOKUP(Table1[[#This Row],[TeamFavoriteID]],Table2[team_id_pfr],Table2[team_name],"Even"))</f>
        <v>Houston Oilers</v>
      </c>
      <c r="M5317">
        <v>-7.5</v>
      </c>
      <c r="N5317">
        <f>IF(Table1[[#This Row],[TeamFavorite]]=Table1[[#This Row],[TeamHome]],Table1[[#This Row],[ScoreAway]]-Table1[[#This Row],[ScoreHome]],Table1[[#This Row],[ScoreHome]]-Table1[[#This Row],[ScoreAway]])</f>
        <v>12</v>
      </c>
      <c r="O5317">
        <f>IF(Table1[[#This Row],[SpreadActual]]&lt;Table1[[#This Row],[SpreadFavorite]],1,0)</f>
        <v>0</v>
      </c>
      <c r="P5317">
        <v>40</v>
      </c>
      <c r="Q5317" t="s">
        <v>113</v>
      </c>
      <c r="R5317" t="b">
        <v>0</v>
      </c>
      <c r="S5317">
        <v>37</v>
      </c>
      <c r="T5317">
        <v>18</v>
      </c>
      <c r="U5317">
        <v>77</v>
      </c>
    </row>
    <row r="5318" spans="1:22" x14ac:dyDescent="0.2">
      <c r="A5318" s="1">
        <v>33566</v>
      </c>
      <c r="B5318">
        <v>1991</v>
      </c>
      <c r="C5318">
        <f>_xlfn.MAXIFS(Table1[ScheduleWeekWritten],Table1[ScheduleSeason],Table1[[#This Row],[ScheduleSeason]])</f>
        <v>17</v>
      </c>
      <c r="D5318">
        <v>13</v>
      </c>
      <c r="E5318" cm="1">
        <f t="array" ref="E5318">_xlfn.XLOOKUP(Table1[[#This Row],[ScheduleWeekWritten]],Table3[Game],100+Table3[Increase],Table1[[#This Row],[ScheduleWeekWritten]])</f>
        <v>13</v>
      </c>
      <c r="F5318" t="b">
        <v>0</v>
      </c>
      <c r="G5318" t="s">
        <v>128</v>
      </c>
      <c r="H5318">
        <v>13</v>
      </c>
      <c r="I5318">
        <v>10</v>
      </c>
      <c r="J5318" t="s">
        <v>24</v>
      </c>
      <c r="K5318" t="s">
        <v>132</v>
      </c>
      <c r="L5318" t="str">
        <f>_xlfn.XLOOKUP(Table1[[#This Row],[TeamFavoriteID]],Table2[team_id],Table2[team_name],_xlfn.XLOOKUP(Table1[[#This Row],[TeamFavoriteID]],Table2[team_id_pfr],Table2[team_name],"Even"))</f>
        <v>Seattle Seahawks</v>
      </c>
      <c r="M5318">
        <v>-3.5</v>
      </c>
      <c r="N5318">
        <f>IF(Table1[[#This Row],[TeamFavorite]]=Table1[[#This Row],[TeamHome]],Table1[[#This Row],[ScoreAway]]-Table1[[#This Row],[ScoreHome]],Table1[[#This Row],[ScoreHome]]-Table1[[#This Row],[ScoreAway]])</f>
        <v>-3</v>
      </c>
      <c r="O5318">
        <f>IF(Table1[[#This Row],[SpreadActual]]&lt;Table1[[#This Row],[SpreadFavorite]],1,0)</f>
        <v>0</v>
      </c>
      <c r="P5318">
        <v>36</v>
      </c>
      <c r="Q5318" t="s">
        <v>129</v>
      </c>
      <c r="R5318" t="b">
        <v>0</v>
      </c>
      <c r="S5318">
        <v>72</v>
      </c>
      <c r="T5318">
        <v>0</v>
      </c>
      <c r="V5318" t="s">
        <v>103</v>
      </c>
    </row>
    <row r="5319" spans="1:22" x14ac:dyDescent="0.2">
      <c r="A5319" s="1">
        <v>33566</v>
      </c>
      <c r="B5319">
        <v>1991</v>
      </c>
      <c r="C5319">
        <f>_xlfn.MAXIFS(Table1[ScheduleWeekWritten],Table1[ScheduleSeason],Table1[[#This Row],[ScheduleSeason]])</f>
        <v>17</v>
      </c>
      <c r="D5319">
        <v>13</v>
      </c>
      <c r="E5319" cm="1">
        <f t="array" ref="E5319">_xlfn.XLOOKUP(Table1[[#This Row],[ScheduleWeekWritten]],Table3[Game],100+Table3[Increase],Table1[[#This Row],[ScheduleWeekWritten]])</f>
        <v>13</v>
      </c>
      <c r="F5319" t="b">
        <v>0</v>
      </c>
      <c r="G5319" t="s">
        <v>127</v>
      </c>
      <c r="H5319">
        <v>14</v>
      </c>
      <c r="I5319">
        <v>21</v>
      </c>
      <c r="J5319" t="s">
        <v>50</v>
      </c>
      <c r="K5319" t="s">
        <v>90</v>
      </c>
      <c r="L5319" t="str">
        <f>_xlfn.XLOOKUP(Table1[[#This Row],[TeamFavoriteID]],Table2[team_id],Table2[team_name],_xlfn.XLOOKUP(Table1[[#This Row],[TeamFavoriteID]],Table2[team_id_pfr],Table2[team_name],"Even"))</f>
        <v>New York Giants</v>
      </c>
      <c r="M5319">
        <v>-9</v>
      </c>
      <c r="N5319">
        <f>IF(Table1[[#This Row],[TeamFavorite]]=Table1[[#This Row],[TeamHome]],Table1[[#This Row],[ScoreAway]]-Table1[[#This Row],[ScoreHome]],Table1[[#This Row],[ScoreHome]]-Table1[[#This Row],[ScoreAway]])</f>
        <v>-7</v>
      </c>
      <c r="O5319">
        <f>IF(Table1[[#This Row],[SpreadActual]]&lt;Table1[[#This Row],[SpreadFavorite]],1,0)</f>
        <v>0</v>
      </c>
      <c r="P5319">
        <v>34</v>
      </c>
      <c r="Q5319" t="s">
        <v>130</v>
      </c>
      <c r="R5319" t="b">
        <v>0</v>
      </c>
      <c r="S5319">
        <v>60</v>
      </c>
      <c r="T5319">
        <v>11</v>
      </c>
      <c r="U5319">
        <v>78</v>
      </c>
    </row>
    <row r="5320" spans="1:22" x14ac:dyDescent="0.2">
      <c r="A5320" s="1">
        <v>33566</v>
      </c>
      <c r="B5320">
        <v>1991</v>
      </c>
      <c r="C5320">
        <f>_xlfn.MAXIFS(Table1[ScheduleWeekWritten],Table1[ScheduleSeason],Table1[[#This Row],[ScheduleSeason]])</f>
        <v>17</v>
      </c>
      <c r="D5320">
        <v>13</v>
      </c>
      <c r="E5320" cm="1">
        <f t="array" ref="E5320">_xlfn.XLOOKUP(Table1[[#This Row],[ScheduleWeekWritten]],Table3[Game],100+Table3[Increase],Table1[[#This Row],[ScheduleWeekWritten]])</f>
        <v>13</v>
      </c>
      <c r="F5320" t="b">
        <v>0</v>
      </c>
      <c r="G5320" t="s">
        <v>61</v>
      </c>
      <c r="H5320">
        <v>21</v>
      </c>
      <c r="I5320">
        <v>24</v>
      </c>
      <c r="J5320" t="s">
        <v>67</v>
      </c>
      <c r="K5320" t="s">
        <v>85</v>
      </c>
      <c r="L5320" t="str">
        <f>_xlfn.XLOOKUP(Table1[[#This Row],[TeamFavoriteID]],Table2[team_id],Table2[team_name],_xlfn.XLOOKUP(Table1[[#This Row],[TeamFavoriteID]],Table2[team_id_pfr],Table2[team_name],"Even"))</f>
        <v>Washington Commanders</v>
      </c>
      <c r="M5320">
        <v>-12.5</v>
      </c>
      <c r="N5320">
        <f>IF(Table1[[#This Row],[TeamFavorite]]=Table1[[#This Row],[TeamHome]],Table1[[#This Row],[ScoreAway]]-Table1[[#This Row],[ScoreHome]],Table1[[#This Row],[ScoreHome]]-Table1[[#This Row],[ScoreAway]])</f>
        <v>-3</v>
      </c>
      <c r="O5320">
        <f>IF(Table1[[#This Row],[SpreadActual]]&lt;Table1[[#This Row],[SpreadFavorite]],1,0)</f>
        <v>0</v>
      </c>
      <c r="P5320">
        <v>42</v>
      </c>
      <c r="Q5320" t="s">
        <v>64</v>
      </c>
      <c r="R5320" t="b">
        <v>0</v>
      </c>
      <c r="S5320">
        <v>52</v>
      </c>
      <c r="T5320">
        <v>12</v>
      </c>
      <c r="U5320">
        <v>71</v>
      </c>
    </row>
    <row r="5321" spans="1:22" x14ac:dyDescent="0.2">
      <c r="A5321" s="1">
        <v>33567</v>
      </c>
      <c r="B5321">
        <v>1991</v>
      </c>
      <c r="C5321">
        <f>_xlfn.MAXIFS(Table1[ScheduleWeekWritten],Table1[ScheduleSeason],Table1[[#This Row],[ScheduleSeason]])</f>
        <v>17</v>
      </c>
      <c r="D5321">
        <v>13</v>
      </c>
      <c r="E5321" cm="1">
        <f t="array" ref="E5321">_xlfn.XLOOKUP(Table1[[#This Row],[ScheduleWeekWritten]],Table3[Game],100+Table3[Increase],Table1[[#This Row],[ScheduleWeekWritten]])</f>
        <v>13</v>
      </c>
      <c r="F5321" t="b">
        <v>0</v>
      </c>
      <c r="G5321" t="s">
        <v>39</v>
      </c>
      <c r="H5321">
        <v>10</v>
      </c>
      <c r="I5321">
        <v>33</v>
      </c>
      <c r="J5321" t="s">
        <v>53</v>
      </c>
      <c r="K5321" t="s">
        <v>87</v>
      </c>
      <c r="L5321" t="str">
        <f>_xlfn.XLOOKUP(Table1[[#This Row],[TeamFavoriteID]],Table2[team_id],Table2[team_name],_xlfn.XLOOKUP(Table1[[#This Row],[TeamFavoriteID]],Table2[team_id_pfr],Table2[team_name],"Even"))</f>
        <v>San Francisco 49ers</v>
      </c>
      <c r="M5321">
        <v>-3</v>
      </c>
      <c r="N5321">
        <f>IF(Table1[[#This Row],[TeamFavorite]]=Table1[[#This Row],[TeamHome]],Table1[[#This Row],[ScoreAway]]-Table1[[#This Row],[ScoreHome]],Table1[[#This Row],[ScoreHome]]-Table1[[#This Row],[ScoreAway]])</f>
        <v>-23</v>
      </c>
      <c r="O5321">
        <f>IF(Table1[[#This Row],[SpreadActual]]&lt;Table1[[#This Row],[SpreadFavorite]],1,0)</f>
        <v>1</v>
      </c>
      <c r="P5321">
        <v>38</v>
      </c>
      <c r="Q5321" t="s">
        <v>135</v>
      </c>
      <c r="R5321" t="b">
        <v>0</v>
      </c>
      <c r="S5321">
        <v>62</v>
      </c>
      <c r="T5321">
        <v>6</v>
      </c>
      <c r="U5321">
        <v>38</v>
      </c>
    </row>
    <row r="5322" spans="1:22" x14ac:dyDescent="0.2">
      <c r="A5322" s="1">
        <v>33570</v>
      </c>
      <c r="B5322">
        <v>1991</v>
      </c>
      <c r="C5322">
        <f>_xlfn.MAXIFS(Table1[ScheduleWeekWritten],Table1[ScheduleSeason],Table1[[#This Row],[ScheduleSeason]])</f>
        <v>17</v>
      </c>
      <c r="D5322">
        <v>14</v>
      </c>
      <c r="E5322" cm="1">
        <f t="array" ref="E5322">_xlfn.XLOOKUP(Table1[[#This Row],[ScheduleWeekWritten]],Table3[Game],100+Table3[Increase],Table1[[#This Row],[ScheduleWeekWritten]])</f>
        <v>14</v>
      </c>
      <c r="F5322" t="b">
        <v>0</v>
      </c>
      <c r="G5322" t="s">
        <v>67</v>
      </c>
      <c r="H5322">
        <v>20</v>
      </c>
      <c r="I5322">
        <v>10</v>
      </c>
      <c r="J5322" t="s">
        <v>49</v>
      </c>
      <c r="K5322" t="s">
        <v>68</v>
      </c>
      <c r="L5322" t="str">
        <f>_xlfn.XLOOKUP(Table1[[#This Row],[TeamFavoriteID]],Table2[team_id],Table2[team_name],_xlfn.XLOOKUP(Table1[[#This Row],[TeamFavoriteID]],Table2[team_id_pfr],Table2[team_name],"Even"))</f>
        <v>Dallas Cowboys</v>
      </c>
      <c r="M5322">
        <v>-6</v>
      </c>
      <c r="N5322">
        <f>IF(Table1[[#This Row],[TeamFavorite]]=Table1[[#This Row],[TeamHome]],Table1[[#This Row],[ScoreAway]]-Table1[[#This Row],[ScoreHome]],Table1[[#This Row],[ScoreHome]]-Table1[[#This Row],[ScoreAway]])</f>
        <v>-10</v>
      </c>
      <c r="O5322">
        <f>IF(Table1[[#This Row],[SpreadActual]]&lt;Table1[[#This Row],[SpreadFavorite]],1,0)</f>
        <v>1</v>
      </c>
      <c r="P5322">
        <v>40</v>
      </c>
      <c r="Q5322" t="s">
        <v>119</v>
      </c>
      <c r="R5322" t="b">
        <v>0</v>
      </c>
      <c r="S5322">
        <v>68</v>
      </c>
      <c r="T5322">
        <v>19</v>
      </c>
      <c r="U5322">
        <v>77</v>
      </c>
    </row>
    <row r="5323" spans="1:22" x14ac:dyDescent="0.2">
      <c r="A5323" s="1">
        <v>33570</v>
      </c>
      <c r="B5323">
        <v>1991</v>
      </c>
      <c r="C5323">
        <f>_xlfn.MAXIFS(Table1[ScheduleWeekWritten],Table1[ScheduleSeason],Table1[[#This Row],[ScheduleSeason]])</f>
        <v>17</v>
      </c>
      <c r="D5323">
        <v>14</v>
      </c>
      <c r="E5323" cm="1">
        <f t="array" ref="E5323">_xlfn.XLOOKUP(Table1[[#This Row],[ScheduleWeekWritten]],Table3[Game],100+Table3[Increase],Table1[[#This Row],[ScheduleWeekWritten]])</f>
        <v>14</v>
      </c>
      <c r="F5323" t="b">
        <v>0</v>
      </c>
      <c r="G5323" t="s">
        <v>45</v>
      </c>
      <c r="H5323">
        <v>16</v>
      </c>
      <c r="I5323">
        <v>6</v>
      </c>
      <c r="J5323" t="s">
        <v>46</v>
      </c>
      <c r="K5323" t="s">
        <v>79</v>
      </c>
      <c r="L5323" t="str">
        <f>_xlfn.XLOOKUP(Table1[[#This Row],[TeamFavoriteID]],Table2[team_id],Table2[team_name],_xlfn.XLOOKUP(Table1[[#This Row],[TeamFavoriteID]],Table2[team_id_pfr],Table2[team_name],"Even"))</f>
        <v>Detroit Lions</v>
      </c>
      <c r="M5323">
        <v>-3</v>
      </c>
      <c r="N5323">
        <f>IF(Table1[[#This Row],[TeamFavorite]]=Table1[[#This Row],[TeamHome]],Table1[[#This Row],[ScoreAway]]-Table1[[#This Row],[ScoreHome]],Table1[[#This Row],[ScoreHome]]-Table1[[#This Row],[ScoreAway]])</f>
        <v>-10</v>
      </c>
      <c r="O5323">
        <f>IF(Table1[[#This Row],[SpreadActual]]&lt;Table1[[#This Row],[SpreadFavorite]],1,0)</f>
        <v>1</v>
      </c>
      <c r="P5323">
        <v>41</v>
      </c>
      <c r="Q5323" t="s">
        <v>125</v>
      </c>
      <c r="R5323" t="b">
        <v>0</v>
      </c>
      <c r="S5323">
        <v>72</v>
      </c>
      <c r="T5323">
        <v>0</v>
      </c>
      <c r="V5323" t="s">
        <v>103</v>
      </c>
    </row>
    <row r="5324" spans="1:22" x14ac:dyDescent="0.2">
      <c r="A5324" s="1">
        <v>33573</v>
      </c>
      <c r="B5324">
        <v>1991</v>
      </c>
      <c r="C5324">
        <f>_xlfn.MAXIFS(Table1[ScheduleWeekWritten],Table1[ScheduleSeason],Table1[[#This Row],[ScheduleSeason]])</f>
        <v>17</v>
      </c>
      <c r="D5324">
        <v>14</v>
      </c>
      <c r="E5324" cm="1">
        <f t="array" ref="E5324">_xlfn.XLOOKUP(Table1[[#This Row],[ScheduleWeekWritten]],Table3[Game],100+Table3[Increase],Table1[[#This Row],[ScheduleWeekWritten]])</f>
        <v>14</v>
      </c>
      <c r="F5324" t="b">
        <v>0</v>
      </c>
      <c r="G5324" t="s">
        <v>38</v>
      </c>
      <c r="H5324">
        <v>35</v>
      </c>
      <c r="I5324">
        <v>31</v>
      </c>
      <c r="J5324" t="s">
        <v>33</v>
      </c>
      <c r="K5324" t="s">
        <v>109</v>
      </c>
      <c r="L5324" t="str">
        <f>_xlfn.XLOOKUP(Table1[[#This Row],[TeamFavoriteID]],Table2[team_id],Table2[team_name],_xlfn.XLOOKUP(Table1[[#This Row],[TeamFavoriteID]],Table2[team_id_pfr],Table2[team_name],"Even"))</f>
        <v>Atlanta Falcons</v>
      </c>
      <c r="M5324">
        <v>-8.5</v>
      </c>
      <c r="N5324">
        <f>IF(Table1[[#This Row],[TeamFavorite]]=Table1[[#This Row],[TeamHome]],Table1[[#This Row],[ScoreAway]]-Table1[[#This Row],[ScoreHome]],Table1[[#This Row],[ScoreHome]]-Table1[[#This Row],[ScoreAway]])</f>
        <v>-4</v>
      </c>
      <c r="O5324">
        <f>IF(Table1[[#This Row],[SpreadActual]]&lt;Table1[[#This Row],[SpreadFavorite]],1,0)</f>
        <v>0</v>
      </c>
      <c r="P5324">
        <v>38</v>
      </c>
      <c r="Q5324" t="s">
        <v>41</v>
      </c>
      <c r="R5324" t="b">
        <v>0</v>
      </c>
      <c r="S5324">
        <v>71</v>
      </c>
      <c r="T5324">
        <v>14</v>
      </c>
      <c r="U5324">
        <v>84</v>
      </c>
    </row>
    <row r="5325" spans="1:22" x14ac:dyDescent="0.2">
      <c r="A5325" s="1">
        <v>33573</v>
      </c>
      <c r="B5325">
        <v>1991</v>
      </c>
      <c r="C5325">
        <f>_xlfn.MAXIFS(Table1[ScheduleWeekWritten],Table1[ScheduleSeason],Table1[[#This Row],[ScheduleSeason]])</f>
        <v>17</v>
      </c>
      <c r="D5325">
        <v>14</v>
      </c>
      <c r="E5325" cm="1">
        <f t="array" ref="E5325">_xlfn.XLOOKUP(Table1[[#This Row],[ScheduleWeekWritten]],Table3[Game],100+Table3[Increase],Table1[[#This Row],[ScheduleWeekWritten]])</f>
        <v>14</v>
      </c>
      <c r="F5325" t="b">
        <v>0</v>
      </c>
      <c r="G5325" t="s">
        <v>28</v>
      </c>
      <c r="H5325">
        <v>24</v>
      </c>
      <c r="I5325">
        <v>13</v>
      </c>
      <c r="J5325" t="s">
        <v>31</v>
      </c>
      <c r="K5325" t="s">
        <v>43</v>
      </c>
      <c r="L5325" t="str">
        <f>_xlfn.XLOOKUP(Table1[[#This Row],[TeamFavoriteID]],Table2[team_id],Table2[team_name],_xlfn.XLOOKUP(Table1[[#This Row],[TeamFavoriteID]],Table2[team_id_pfr],Table2[team_name],"Even"))</f>
        <v>Buffalo Bills</v>
      </c>
      <c r="M5325">
        <v>-9</v>
      </c>
      <c r="N5325">
        <f>IF(Table1[[#This Row],[TeamFavorite]]=Table1[[#This Row],[TeamHome]],Table1[[#This Row],[ScoreAway]]-Table1[[#This Row],[ScoreHome]],Table1[[#This Row],[ScoreHome]]-Table1[[#This Row],[ScoreAway]])</f>
        <v>-11</v>
      </c>
      <c r="O5325">
        <f>IF(Table1[[#This Row],[SpreadActual]]&lt;Table1[[#This Row],[SpreadFavorite]],1,0)</f>
        <v>1</v>
      </c>
      <c r="P5325">
        <v>46</v>
      </c>
      <c r="Q5325" t="s">
        <v>123</v>
      </c>
      <c r="R5325" t="b">
        <v>0</v>
      </c>
      <c r="S5325">
        <v>40</v>
      </c>
      <c r="T5325">
        <v>14</v>
      </c>
      <c r="U5325">
        <v>73</v>
      </c>
    </row>
    <row r="5326" spans="1:22" x14ac:dyDescent="0.2">
      <c r="A5326" s="1">
        <v>33573</v>
      </c>
      <c r="B5326">
        <v>1991</v>
      </c>
      <c r="C5326">
        <f>_xlfn.MAXIFS(Table1[ScheduleWeekWritten],Table1[ScheduleSeason],Table1[[#This Row],[ScheduleSeason]])</f>
        <v>17</v>
      </c>
      <c r="D5326">
        <v>14</v>
      </c>
      <c r="E5326" cm="1">
        <f t="array" ref="E5326">_xlfn.XLOOKUP(Table1[[#This Row],[ScheduleWeekWritten]],Table3[Game],100+Table3[Increase],Table1[[#This Row],[ScheduleWeekWritten]])</f>
        <v>14</v>
      </c>
      <c r="F5326" t="b">
        <v>0</v>
      </c>
      <c r="G5326" t="s">
        <v>101</v>
      </c>
      <c r="H5326">
        <v>27</v>
      </c>
      <c r="I5326">
        <v>24</v>
      </c>
      <c r="J5326" t="s">
        <v>50</v>
      </c>
      <c r="K5326" t="s">
        <v>90</v>
      </c>
      <c r="L5326" t="str">
        <f>_xlfn.XLOOKUP(Table1[[#This Row],[TeamFavoriteID]],Table2[team_id],Table2[team_name],_xlfn.XLOOKUP(Table1[[#This Row],[TeamFavoriteID]],Table2[team_id_pfr],Table2[team_name],"Even"))</f>
        <v>New York Giants</v>
      </c>
      <c r="M5326">
        <v>-7</v>
      </c>
      <c r="N5326">
        <f>IF(Table1[[#This Row],[TeamFavorite]]=Table1[[#This Row],[TeamHome]],Table1[[#This Row],[ScoreAway]]-Table1[[#This Row],[ScoreHome]],Table1[[#This Row],[ScoreHome]]-Table1[[#This Row],[ScoreAway]])</f>
        <v>3</v>
      </c>
      <c r="O5326">
        <f>IF(Table1[[#This Row],[SpreadActual]]&lt;Table1[[#This Row],[SpreadFavorite]],1,0)</f>
        <v>0</v>
      </c>
      <c r="P5326">
        <v>39</v>
      </c>
      <c r="Q5326" t="s">
        <v>111</v>
      </c>
      <c r="R5326" t="b">
        <v>0</v>
      </c>
      <c r="S5326">
        <v>39</v>
      </c>
      <c r="T5326">
        <v>10</v>
      </c>
      <c r="U5326">
        <v>86</v>
      </c>
    </row>
    <row r="5327" spans="1:22" x14ac:dyDescent="0.2">
      <c r="A5327" s="1">
        <v>33573</v>
      </c>
      <c r="B5327">
        <v>1991</v>
      </c>
      <c r="C5327">
        <f>_xlfn.MAXIFS(Table1[ScheduleWeekWritten],Table1[ScheduleSeason],Table1[[#This Row],[ScheduleSeason]])</f>
        <v>17</v>
      </c>
      <c r="D5327">
        <v>14</v>
      </c>
      <c r="E5327" cm="1">
        <f t="array" ref="E5327">_xlfn.XLOOKUP(Table1[[#This Row],[ScheduleWeekWritten]],Table3[Game],100+Table3[Increase],Table1[[#This Row],[ScheduleWeekWritten]])</f>
        <v>14</v>
      </c>
      <c r="F5327" t="b">
        <v>0</v>
      </c>
      <c r="G5327" t="s">
        <v>24</v>
      </c>
      <c r="H5327">
        <v>20</v>
      </c>
      <c r="I5327">
        <v>3</v>
      </c>
      <c r="J5327" t="s">
        <v>115</v>
      </c>
      <c r="K5327" t="s">
        <v>88</v>
      </c>
      <c r="L5327" t="str">
        <f>_xlfn.XLOOKUP(Table1[[#This Row],[TeamFavoriteID]],Table2[team_id],Table2[team_name],_xlfn.XLOOKUP(Table1[[#This Row],[TeamFavoriteID]],Table2[team_id_pfr],Table2[team_name],"Even"))</f>
        <v>Denver Broncos</v>
      </c>
      <c r="M5327">
        <v>-6.5</v>
      </c>
      <c r="N5327">
        <f>IF(Table1[[#This Row],[TeamFavorite]]=Table1[[#This Row],[TeamHome]],Table1[[#This Row],[ScoreAway]]-Table1[[#This Row],[ScoreHome]],Table1[[#This Row],[ScoreHome]]-Table1[[#This Row],[ScoreAway]])</f>
        <v>-17</v>
      </c>
      <c r="O5327">
        <f>IF(Table1[[#This Row],[SpreadActual]]&lt;Table1[[#This Row],[SpreadFavorite]],1,0)</f>
        <v>1</v>
      </c>
      <c r="P5327">
        <v>33</v>
      </c>
      <c r="Q5327" t="s">
        <v>71</v>
      </c>
      <c r="R5327" t="b">
        <v>0</v>
      </c>
      <c r="S5327">
        <v>14</v>
      </c>
      <c r="T5327">
        <v>6</v>
      </c>
      <c r="U5327">
        <v>65</v>
      </c>
    </row>
    <row r="5328" spans="1:22" x14ac:dyDescent="0.2">
      <c r="A5328" s="1">
        <v>33573</v>
      </c>
      <c r="B5328">
        <v>1991</v>
      </c>
      <c r="C5328">
        <f>_xlfn.MAXIFS(Table1[ScheduleWeekWritten],Table1[ScheduleSeason],Table1[[#This Row],[ScheduleSeason]])</f>
        <v>17</v>
      </c>
      <c r="D5328">
        <v>14</v>
      </c>
      <c r="E5328" cm="1">
        <f t="array" ref="E5328">_xlfn.XLOOKUP(Table1[[#This Row],[ScheduleWeekWritten]],Table3[Game],100+Table3[Increase],Table1[[#This Row],[ScheduleWeekWritten]])</f>
        <v>14</v>
      </c>
      <c r="F5328" t="b">
        <v>0</v>
      </c>
      <c r="G5328" t="s">
        <v>140</v>
      </c>
      <c r="H5328">
        <v>0</v>
      </c>
      <c r="I5328">
        <v>31</v>
      </c>
      <c r="J5328" t="s">
        <v>62</v>
      </c>
      <c r="K5328" t="s">
        <v>63</v>
      </c>
      <c r="L5328" t="str">
        <f>_xlfn.XLOOKUP(Table1[[#This Row],[TeamFavoriteID]],Table2[team_id],Table2[team_name],_xlfn.XLOOKUP(Table1[[#This Row],[TeamFavoriteID]],Table2[team_id_pfr],Table2[team_name],"Even"))</f>
        <v>Cleveland Browns</v>
      </c>
      <c r="M5328">
        <v>-4.5</v>
      </c>
      <c r="N5328">
        <f>IF(Table1[[#This Row],[TeamFavorite]]=Table1[[#This Row],[TeamHome]],Table1[[#This Row],[ScoreAway]]-Table1[[#This Row],[ScoreHome]],Table1[[#This Row],[ScoreHome]]-Table1[[#This Row],[ScoreAway]])</f>
        <v>-31</v>
      </c>
      <c r="O5328">
        <f>IF(Table1[[#This Row],[SpreadActual]]&lt;Table1[[#This Row],[SpreadFavorite]],1,0)</f>
        <v>1</v>
      </c>
      <c r="P5328">
        <v>38</v>
      </c>
      <c r="Q5328" t="s">
        <v>141</v>
      </c>
      <c r="R5328" t="b">
        <v>0</v>
      </c>
      <c r="S5328">
        <v>72</v>
      </c>
      <c r="T5328">
        <v>0</v>
      </c>
      <c r="V5328" t="s">
        <v>103</v>
      </c>
    </row>
    <row r="5329" spans="1:22" x14ac:dyDescent="0.2">
      <c r="A5329" s="1">
        <v>33573</v>
      </c>
      <c r="B5329">
        <v>1991</v>
      </c>
      <c r="C5329">
        <f>_xlfn.MAXIFS(Table1[ScheduleWeekWritten],Table1[ScheduleSeason],Table1[[#This Row],[ScheduleSeason]])</f>
        <v>17</v>
      </c>
      <c r="D5329">
        <v>14</v>
      </c>
      <c r="E5329" cm="1">
        <f t="array" ref="E5329">_xlfn.XLOOKUP(Table1[[#This Row],[ScheduleWeekWritten]],Table3[Game],100+Table3[Increase],Table1[[#This Row],[ScheduleWeekWritten]])</f>
        <v>14</v>
      </c>
      <c r="F5329" t="b">
        <v>0</v>
      </c>
      <c r="G5329" t="s">
        <v>39</v>
      </c>
      <c r="H5329">
        <v>6</v>
      </c>
      <c r="I5329">
        <v>27</v>
      </c>
      <c r="J5329" t="s">
        <v>61</v>
      </c>
      <c r="K5329" t="s">
        <v>85</v>
      </c>
      <c r="L5329" t="str">
        <f>_xlfn.XLOOKUP(Table1[[#This Row],[TeamFavoriteID]],Table2[team_id],Table2[team_name],_xlfn.XLOOKUP(Table1[[#This Row],[TeamFavoriteID]],Table2[team_id_pfr],Table2[team_name],"Even"))</f>
        <v>Washington Commanders</v>
      </c>
      <c r="M5329">
        <v>-12</v>
      </c>
      <c r="N5329">
        <f>IF(Table1[[#This Row],[TeamFavorite]]=Table1[[#This Row],[TeamHome]],Table1[[#This Row],[ScoreAway]]-Table1[[#This Row],[ScoreHome]],Table1[[#This Row],[ScoreHome]]-Table1[[#This Row],[ScoreAway]])</f>
        <v>-21</v>
      </c>
      <c r="O5329">
        <f>IF(Table1[[#This Row],[SpreadActual]]&lt;Table1[[#This Row],[SpreadFavorite]],1,0)</f>
        <v>1</v>
      </c>
      <c r="P5329">
        <v>46</v>
      </c>
      <c r="Q5329" t="s">
        <v>135</v>
      </c>
      <c r="R5329" t="b">
        <v>0</v>
      </c>
      <c r="S5329">
        <v>55</v>
      </c>
      <c r="T5329">
        <v>9</v>
      </c>
      <c r="U5329">
        <v>15</v>
      </c>
    </row>
    <row r="5330" spans="1:22" x14ac:dyDescent="0.2">
      <c r="A5330" s="1">
        <v>33573</v>
      </c>
      <c r="B5330">
        <v>1991</v>
      </c>
      <c r="C5330">
        <f>_xlfn.MAXIFS(Table1[ScheduleWeekWritten],Table1[ScheduleSeason],Table1[[#This Row],[ScheduleSeason]])</f>
        <v>17</v>
      </c>
      <c r="D5330">
        <v>14</v>
      </c>
      <c r="E5330" cm="1">
        <f t="array" ref="E5330">_xlfn.XLOOKUP(Table1[[#This Row],[ScheduleWeekWritten]],Table3[Game],100+Table3[Increase],Table1[[#This Row],[ScheduleWeekWritten]])</f>
        <v>14</v>
      </c>
      <c r="F5330" t="b">
        <v>0</v>
      </c>
      <c r="G5330" t="s">
        <v>19</v>
      </c>
      <c r="H5330">
        <v>33</v>
      </c>
      <c r="I5330">
        <v>14</v>
      </c>
      <c r="J5330" t="s">
        <v>127</v>
      </c>
      <c r="K5330" t="s">
        <v>91</v>
      </c>
      <c r="L5330" t="str">
        <f>_xlfn.XLOOKUP(Table1[[#This Row],[TeamFavoriteID]],Table2[team_id],Table2[team_name],_xlfn.XLOOKUP(Table1[[#This Row],[TeamFavoriteID]],Table2[team_id_pfr],Table2[team_name],"Even"))</f>
        <v>Miami Dolphins</v>
      </c>
      <c r="M5330">
        <v>-9</v>
      </c>
      <c r="N5330">
        <f>IF(Table1[[#This Row],[TeamFavorite]]=Table1[[#This Row],[TeamHome]],Table1[[#This Row],[ScoreAway]]-Table1[[#This Row],[ScoreHome]],Table1[[#This Row],[ScoreHome]]-Table1[[#This Row],[ScoreAway]])</f>
        <v>-19</v>
      </c>
      <c r="O5330">
        <f>IF(Table1[[#This Row],[SpreadActual]]&lt;Table1[[#This Row],[SpreadFavorite]],1,0)</f>
        <v>1</v>
      </c>
      <c r="P5330">
        <v>38</v>
      </c>
      <c r="Q5330" t="s">
        <v>143</v>
      </c>
      <c r="R5330" t="b">
        <v>0</v>
      </c>
      <c r="S5330">
        <v>79</v>
      </c>
      <c r="T5330">
        <v>10</v>
      </c>
      <c r="U5330">
        <v>82</v>
      </c>
    </row>
    <row r="5331" spans="1:22" x14ac:dyDescent="0.2">
      <c r="A5331" s="1">
        <v>33573</v>
      </c>
      <c r="B5331">
        <v>1991</v>
      </c>
      <c r="C5331">
        <f>_xlfn.MAXIFS(Table1[ScheduleWeekWritten],Table1[ScheduleSeason],Table1[[#This Row],[ScheduleSeason]])</f>
        <v>17</v>
      </c>
      <c r="D5331">
        <v>14</v>
      </c>
      <c r="E5331" cm="1">
        <f t="array" ref="E5331">_xlfn.XLOOKUP(Table1[[#This Row],[ScheduleWeekWritten]],Table3[Game],100+Table3[Increase],Table1[[#This Row],[ScheduleWeekWritten]])</f>
        <v>14</v>
      </c>
      <c r="F5331" t="b">
        <v>0</v>
      </c>
      <c r="G5331" t="s">
        <v>27</v>
      </c>
      <c r="H5331">
        <v>7</v>
      </c>
      <c r="I5331">
        <v>9</v>
      </c>
      <c r="J5331" t="s">
        <v>138</v>
      </c>
      <c r="K5331" t="s">
        <v>21</v>
      </c>
      <c r="L5331" t="str">
        <f>_xlfn.XLOOKUP(Table1[[#This Row],[TeamFavoriteID]],Table2[team_id],Table2[team_name],_xlfn.XLOOKUP(Table1[[#This Row],[TeamFavoriteID]],Table2[team_id_pfr],Table2[team_name],"Even"))</f>
        <v>Las Vegas Raiders</v>
      </c>
      <c r="M5331">
        <v>-5.5</v>
      </c>
      <c r="N5331">
        <f>IF(Table1[[#This Row],[TeamFavorite]]=Table1[[#This Row],[TeamHome]],Table1[[#This Row],[ScoreAway]]-Table1[[#This Row],[ScoreHome]],Table1[[#This Row],[ScoreHome]]-Table1[[#This Row],[ScoreAway]])</f>
        <v>-2</v>
      </c>
      <c r="O5331">
        <f>IF(Table1[[#This Row],[SpreadActual]]&lt;Table1[[#This Row],[SpreadFavorite]],1,0)</f>
        <v>0</v>
      </c>
      <c r="P5331">
        <v>36</v>
      </c>
      <c r="Q5331" t="s">
        <v>94</v>
      </c>
      <c r="R5331" t="b">
        <v>0</v>
      </c>
      <c r="S5331">
        <v>53</v>
      </c>
      <c r="T5331">
        <v>10</v>
      </c>
      <c r="U5331">
        <v>25</v>
      </c>
    </row>
    <row r="5332" spans="1:22" x14ac:dyDescent="0.2">
      <c r="A5332" s="1">
        <v>33573</v>
      </c>
      <c r="B5332">
        <v>1991</v>
      </c>
      <c r="C5332">
        <f>_xlfn.MAXIFS(Table1[ScheduleWeekWritten],Table1[ScheduleSeason],Table1[[#This Row],[ScheduleSeason]])</f>
        <v>17</v>
      </c>
      <c r="D5332">
        <v>14</v>
      </c>
      <c r="E5332" cm="1">
        <f t="array" ref="E5332">_xlfn.XLOOKUP(Table1[[#This Row],[ScheduleWeekWritten]],Table3[Game],100+Table3[Increase],Table1[[#This Row],[ScheduleWeekWritten]])</f>
        <v>14</v>
      </c>
      <c r="F5332" t="b">
        <v>0</v>
      </c>
      <c r="G5332" t="s">
        <v>53</v>
      </c>
      <c r="H5332">
        <v>38</v>
      </c>
      <c r="I5332">
        <v>24</v>
      </c>
      <c r="J5332" t="s">
        <v>95</v>
      </c>
      <c r="K5332" t="s">
        <v>87</v>
      </c>
      <c r="L5332" t="str">
        <f>_xlfn.XLOOKUP(Table1[[#This Row],[TeamFavoriteID]],Table2[team_id],Table2[team_name],_xlfn.XLOOKUP(Table1[[#This Row],[TeamFavoriteID]],Table2[team_id_pfr],Table2[team_name],"Even"))</f>
        <v>San Francisco 49ers</v>
      </c>
      <c r="M5332">
        <v>-4</v>
      </c>
      <c r="N5332">
        <f>IF(Table1[[#This Row],[TeamFavorite]]=Table1[[#This Row],[TeamHome]],Table1[[#This Row],[ScoreAway]]-Table1[[#This Row],[ScoreHome]],Table1[[#This Row],[ScoreHome]]-Table1[[#This Row],[ScoreAway]])</f>
        <v>-14</v>
      </c>
      <c r="O5332">
        <f>IF(Table1[[#This Row],[SpreadActual]]&lt;Table1[[#This Row],[SpreadFavorite]],1,0)</f>
        <v>1</v>
      </c>
      <c r="P5332">
        <v>34</v>
      </c>
      <c r="Q5332" t="s">
        <v>118</v>
      </c>
      <c r="R5332" t="b">
        <v>0</v>
      </c>
      <c r="S5332">
        <v>56</v>
      </c>
      <c r="T5332">
        <v>12</v>
      </c>
      <c r="U5332">
        <v>40</v>
      </c>
    </row>
    <row r="5333" spans="1:22" x14ac:dyDescent="0.2">
      <c r="A5333" s="1">
        <v>33573</v>
      </c>
      <c r="B5333">
        <v>1991</v>
      </c>
      <c r="C5333">
        <f>_xlfn.MAXIFS(Table1[ScheduleWeekWritten],Table1[ScheduleSeason],Table1[[#This Row],[ScheduleSeason]])</f>
        <v>17</v>
      </c>
      <c r="D5333">
        <v>14</v>
      </c>
      <c r="E5333" cm="1">
        <f t="array" ref="E5333">_xlfn.XLOOKUP(Table1[[#This Row],[ScheduleWeekWritten]],Table3[Game],100+Table3[Increase],Table1[[#This Row],[ScheduleWeekWritten]])</f>
        <v>14</v>
      </c>
      <c r="F5333" t="b">
        <v>0</v>
      </c>
      <c r="G5333" t="s">
        <v>128</v>
      </c>
      <c r="H5333">
        <v>6</v>
      </c>
      <c r="I5333">
        <v>19</v>
      </c>
      <c r="J5333" t="s">
        <v>42</v>
      </c>
      <c r="K5333" t="s">
        <v>132</v>
      </c>
      <c r="L5333" t="str">
        <f>_xlfn.XLOOKUP(Table1[[#This Row],[TeamFavoriteID]],Table2[team_id],Table2[team_name],_xlfn.XLOOKUP(Table1[[#This Row],[TeamFavoriteID]],Table2[team_id_pfr],Table2[team_name],"Even"))</f>
        <v>Seattle Seahawks</v>
      </c>
      <c r="M5333">
        <v>-1.5</v>
      </c>
      <c r="N5333">
        <f>IF(Table1[[#This Row],[TeamFavorite]]=Table1[[#This Row],[TeamHome]],Table1[[#This Row],[ScoreAway]]-Table1[[#This Row],[ScoreHome]],Table1[[#This Row],[ScoreHome]]-Table1[[#This Row],[ScoreAway]])</f>
        <v>13</v>
      </c>
      <c r="O5333">
        <f>IF(Table1[[#This Row],[SpreadActual]]&lt;Table1[[#This Row],[SpreadFavorite]],1,0)</f>
        <v>0</v>
      </c>
      <c r="P5333">
        <v>36</v>
      </c>
      <c r="Q5333" t="s">
        <v>129</v>
      </c>
      <c r="R5333" t="b">
        <v>0</v>
      </c>
      <c r="S5333">
        <v>72</v>
      </c>
      <c r="T5333">
        <v>0</v>
      </c>
      <c r="V5333" t="s">
        <v>103</v>
      </c>
    </row>
    <row r="5334" spans="1:22" x14ac:dyDescent="0.2">
      <c r="A5334" s="1">
        <v>33574</v>
      </c>
      <c r="B5334">
        <v>1991</v>
      </c>
      <c r="C5334">
        <f>_xlfn.MAXIFS(Table1[ScheduleWeekWritten],Table1[ScheduleSeason],Table1[[#This Row],[ScheduleSeason]])</f>
        <v>17</v>
      </c>
      <c r="D5334">
        <v>14</v>
      </c>
      <c r="E5334" cm="1">
        <f t="array" ref="E5334">_xlfn.XLOOKUP(Table1[[#This Row],[ScheduleWeekWritten]],Table3[Game],100+Table3[Increase],Table1[[#This Row],[ScheduleWeekWritten]])</f>
        <v>14</v>
      </c>
      <c r="F5334" t="b">
        <v>0</v>
      </c>
      <c r="G5334" t="s">
        <v>23</v>
      </c>
      <c r="H5334">
        <v>6</v>
      </c>
      <c r="I5334">
        <v>13</v>
      </c>
      <c r="J5334" t="s">
        <v>58</v>
      </c>
      <c r="K5334" t="s">
        <v>25</v>
      </c>
      <c r="L5334" t="str">
        <f>_xlfn.XLOOKUP(Table1[[#This Row],[TeamFavoriteID]],Table2[team_id],Table2[team_name],_xlfn.XLOOKUP(Table1[[#This Row],[TeamFavoriteID]],Table2[team_id_pfr],Table2[team_name],"Even"))</f>
        <v>Houston Oilers</v>
      </c>
      <c r="M5334">
        <v>-6.5</v>
      </c>
      <c r="N5334">
        <f>IF(Table1[[#This Row],[TeamFavorite]]=Table1[[#This Row],[TeamHome]],Table1[[#This Row],[ScoreAway]]-Table1[[#This Row],[ScoreHome]],Table1[[#This Row],[ScoreHome]]-Table1[[#This Row],[ScoreAway]])</f>
        <v>7</v>
      </c>
      <c r="O5334">
        <f>IF(Table1[[#This Row],[SpreadActual]]&lt;Table1[[#This Row],[SpreadFavorite]],1,0)</f>
        <v>0</v>
      </c>
      <c r="P5334">
        <v>42</v>
      </c>
      <c r="Q5334" t="s">
        <v>102</v>
      </c>
      <c r="R5334" t="b">
        <v>0</v>
      </c>
      <c r="S5334">
        <v>72</v>
      </c>
      <c r="T5334">
        <v>0</v>
      </c>
      <c r="V5334" t="s">
        <v>103</v>
      </c>
    </row>
    <row r="5335" spans="1:22" x14ac:dyDescent="0.2">
      <c r="A5335" s="1">
        <v>33580</v>
      </c>
      <c r="B5335">
        <v>1991</v>
      </c>
      <c r="C5335">
        <f>_xlfn.MAXIFS(Table1[ScheduleWeekWritten],Table1[ScheduleSeason],Table1[[#This Row],[ScheduleSeason]])</f>
        <v>17</v>
      </c>
      <c r="D5335">
        <v>15</v>
      </c>
      <c r="E5335" cm="1">
        <f t="array" ref="E5335">_xlfn.XLOOKUP(Table1[[#This Row],[ScheduleWeekWritten]],Table3[Game],100+Table3[Increase],Table1[[#This Row],[ScheduleWeekWritten]])</f>
        <v>15</v>
      </c>
      <c r="F5335" t="b">
        <v>0</v>
      </c>
      <c r="G5335" t="s">
        <v>46</v>
      </c>
      <c r="H5335">
        <v>27</v>
      </c>
      <c r="I5335">
        <v>13</v>
      </c>
      <c r="J5335" t="s">
        <v>33</v>
      </c>
      <c r="K5335" t="s">
        <v>47</v>
      </c>
      <c r="L5335" t="str">
        <f>_xlfn.XLOOKUP(Table1[[#This Row],[TeamFavoriteID]],Table2[team_id],Table2[team_name],_xlfn.XLOOKUP(Table1[[#This Row],[TeamFavoriteID]],Table2[team_id_pfr],Table2[team_name],"Even"))</f>
        <v>Chicago Bears</v>
      </c>
      <c r="M5335">
        <v>-9.5</v>
      </c>
      <c r="N5335">
        <f>IF(Table1[[#This Row],[TeamFavorite]]=Table1[[#This Row],[TeamHome]],Table1[[#This Row],[ScoreAway]]-Table1[[#This Row],[ScoreHome]],Table1[[#This Row],[ScoreHome]]-Table1[[#This Row],[ScoreAway]])</f>
        <v>-14</v>
      </c>
      <c r="O5335">
        <f>IF(Table1[[#This Row],[SpreadActual]]&lt;Table1[[#This Row],[SpreadFavorite]],1,0)</f>
        <v>1</v>
      </c>
      <c r="P5335">
        <v>36</v>
      </c>
      <c r="Q5335" t="s">
        <v>114</v>
      </c>
      <c r="R5335" t="b">
        <v>0</v>
      </c>
      <c r="S5335">
        <v>53</v>
      </c>
      <c r="T5335">
        <v>15</v>
      </c>
      <c r="U5335">
        <v>94</v>
      </c>
    </row>
    <row r="5336" spans="1:22" x14ac:dyDescent="0.2">
      <c r="A5336" s="1">
        <v>33580</v>
      </c>
      <c r="B5336">
        <v>1991</v>
      </c>
      <c r="C5336">
        <f>_xlfn.MAXIFS(Table1[ScheduleWeekWritten],Table1[ScheduleSeason],Table1[[#This Row],[ScheduleSeason]])</f>
        <v>17</v>
      </c>
      <c r="D5336">
        <v>15</v>
      </c>
      <c r="E5336" cm="1">
        <f t="array" ref="E5336">_xlfn.XLOOKUP(Table1[[#This Row],[ScheduleWeekWritten]],Table3[Game],100+Table3[Increase],Table1[[#This Row],[ScheduleWeekWritten]])</f>
        <v>15</v>
      </c>
      <c r="F5336" t="b">
        <v>0</v>
      </c>
      <c r="G5336" t="s">
        <v>62</v>
      </c>
      <c r="H5336">
        <v>7</v>
      </c>
      <c r="I5336">
        <v>17</v>
      </c>
      <c r="J5336" t="s">
        <v>24</v>
      </c>
      <c r="K5336" t="s">
        <v>89</v>
      </c>
      <c r="L5336" t="str">
        <f>_xlfn.XLOOKUP(Table1[[#This Row],[TeamFavoriteID]],Table2[team_id],Table2[team_name],_xlfn.XLOOKUP(Table1[[#This Row],[TeamFavoriteID]],Table2[team_id_pfr],Table2[team_name],"Even"))</f>
        <v>Even</v>
      </c>
      <c r="M5336">
        <v>0</v>
      </c>
      <c r="N5336">
        <f>IF(Table1[[#This Row],[TeamFavorite]]=Table1[[#This Row],[TeamHome]],Table1[[#This Row],[ScoreAway]]-Table1[[#This Row],[ScoreHome]],Table1[[#This Row],[ScoreHome]]-Table1[[#This Row],[ScoreAway]])</f>
        <v>-10</v>
      </c>
      <c r="O5336">
        <f>IF(Table1[[#This Row],[SpreadActual]]&lt;Table1[[#This Row],[SpreadFavorite]],1,0)</f>
        <v>1</v>
      </c>
      <c r="P5336">
        <v>36</v>
      </c>
      <c r="Q5336" t="s">
        <v>66</v>
      </c>
      <c r="R5336" t="b">
        <v>0</v>
      </c>
      <c r="S5336">
        <v>54</v>
      </c>
      <c r="T5336">
        <v>16</v>
      </c>
      <c r="U5336">
        <v>73</v>
      </c>
    </row>
    <row r="5337" spans="1:22" x14ac:dyDescent="0.2">
      <c r="A5337" s="1">
        <v>33580</v>
      </c>
      <c r="B5337">
        <v>1991</v>
      </c>
      <c r="C5337">
        <f>_xlfn.MAXIFS(Table1[ScheduleWeekWritten],Table1[ScheduleSeason],Table1[[#This Row],[ScheduleSeason]])</f>
        <v>17</v>
      </c>
      <c r="D5337">
        <v>15</v>
      </c>
      <c r="E5337" cm="1">
        <f t="array" ref="E5337">_xlfn.XLOOKUP(Table1[[#This Row],[ScheduleWeekWritten]],Table3[Game],100+Table3[Increase],Table1[[#This Row],[ScheduleWeekWritten]])</f>
        <v>15</v>
      </c>
      <c r="F5337" t="b">
        <v>0</v>
      </c>
      <c r="G5337" t="s">
        <v>67</v>
      </c>
      <c r="H5337">
        <v>23</v>
      </c>
      <c r="I5337">
        <v>14</v>
      </c>
      <c r="J5337" t="s">
        <v>95</v>
      </c>
      <c r="K5337" t="s">
        <v>68</v>
      </c>
      <c r="L5337" t="str">
        <f>_xlfn.XLOOKUP(Table1[[#This Row],[TeamFavoriteID]],Table2[team_id],Table2[team_name],_xlfn.XLOOKUP(Table1[[#This Row],[TeamFavoriteID]],Table2[team_id_pfr],Table2[team_name],"Even"))</f>
        <v>Dallas Cowboys</v>
      </c>
      <c r="M5337">
        <v>-2</v>
      </c>
      <c r="N5337">
        <f>IF(Table1[[#This Row],[TeamFavorite]]=Table1[[#This Row],[TeamHome]],Table1[[#This Row],[ScoreAway]]-Table1[[#This Row],[ScoreHome]],Table1[[#This Row],[ScoreHome]]-Table1[[#This Row],[ScoreAway]])</f>
        <v>-9</v>
      </c>
      <c r="O5337">
        <f>IF(Table1[[#This Row],[SpreadActual]]&lt;Table1[[#This Row],[SpreadFavorite]],1,0)</f>
        <v>1</v>
      </c>
      <c r="P5337">
        <v>36</v>
      </c>
      <c r="Q5337" t="s">
        <v>119</v>
      </c>
      <c r="R5337" t="b">
        <v>0</v>
      </c>
      <c r="S5337">
        <v>70</v>
      </c>
      <c r="T5337">
        <v>14</v>
      </c>
      <c r="U5337">
        <v>84</v>
      </c>
    </row>
    <row r="5338" spans="1:22" x14ac:dyDescent="0.2">
      <c r="A5338" s="1">
        <v>33580</v>
      </c>
      <c r="B5338">
        <v>1991</v>
      </c>
      <c r="C5338">
        <f>_xlfn.MAXIFS(Table1[ScheduleWeekWritten],Table1[ScheduleSeason],Table1[[#This Row],[ScheduleSeason]])</f>
        <v>17</v>
      </c>
      <c r="D5338">
        <v>15</v>
      </c>
      <c r="E5338" cm="1">
        <f t="array" ref="E5338">_xlfn.XLOOKUP(Table1[[#This Row],[ScheduleWeekWritten]],Table3[Game],100+Table3[Increase],Table1[[#This Row],[ScheduleWeekWritten]])</f>
        <v>15</v>
      </c>
      <c r="F5338" t="b">
        <v>0</v>
      </c>
      <c r="G5338" t="s">
        <v>45</v>
      </c>
      <c r="H5338">
        <v>34</v>
      </c>
      <c r="I5338">
        <v>20</v>
      </c>
      <c r="J5338" t="s">
        <v>31</v>
      </c>
      <c r="K5338" t="s">
        <v>79</v>
      </c>
      <c r="L5338" t="str">
        <f>_xlfn.XLOOKUP(Table1[[#This Row],[TeamFavoriteID]],Table2[team_id],Table2[team_name],_xlfn.XLOOKUP(Table1[[#This Row],[TeamFavoriteID]],Table2[team_id_pfr],Table2[team_name],"Even"))</f>
        <v>Detroit Lions</v>
      </c>
      <c r="M5338">
        <v>-5.5</v>
      </c>
      <c r="N5338">
        <f>IF(Table1[[#This Row],[TeamFavorite]]=Table1[[#This Row],[TeamHome]],Table1[[#This Row],[ScoreAway]]-Table1[[#This Row],[ScoreHome]],Table1[[#This Row],[ScoreHome]]-Table1[[#This Row],[ScoreAway]])</f>
        <v>-14</v>
      </c>
      <c r="O5338">
        <f>IF(Table1[[#This Row],[SpreadActual]]&lt;Table1[[#This Row],[SpreadFavorite]],1,0)</f>
        <v>1</v>
      </c>
      <c r="P5338">
        <v>42</v>
      </c>
      <c r="Q5338" t="s">
        <v>125</v>
      </c>
      <c r="R5338" t="b">
        <v>0</v>
      </c>
      <c r="S5338">
        <v>72</v>
      </c>
      <c r="T5338">
        <v>0</v>
      </c>
      <c r="V5338" t="s">
        <v>103</v>
      </c>
    </row>
    <row r="5339" spans="1:22" x14ac:dyDescent="0.2">
      <c r="A5339" s="1">
        <v>33580</v>
      </c>
      <c r="B5339">
        <v>1991</v>
      </c>
      <c r="C5339">
        <f>_xlfn.MAXIFS(Table1[ScheduleWeekWritten],Table1[ScheduleSeason],Table1[[#This Row],[ScheduleSeason]])</f>
        <v>17</v>
      </c>
      <c r="D5339">
        <v>15</v>
      </c>
      <c r="E5339" cm="1">
        <f t="array" ref="E5339">_xlfn.XLOOKUP(Table1[[#This Row],[ScheduleWeekWritten]],Table3[Game],100+Table3[Increase],Table1[[#This Row],[ScheduleWeekWritten]])</f>
        <v>15</v>
      </c>
      <c r="F5339" t="b">
        <v>0</v>
      </c>
      <c r="G5339" t="s">
        <v>23</v>
      </c>
      <c r="H5339">
        <v>31</v>
      </c>
      <c r="I5339">
        <v>6</v>
      </c>
      <c r="J5339" t="s">
        <v>49</v>
      </c>
      <c r="K5339" t="s">
        <v>25</v>
      </c>
      <c r="L5339" t="str">
        <f>_xlfn.XLOOKUP(Table1[[#This Row],[TeamFavoriteID]],Table2[team_id],Table2[team_name],_xlfn.XLOOKUP(Table1[[#This Row],[TeamFavoriteID]],Table2[team_id_pfr],Table2[team_name],"Even"))</f>
        <v>Houston Oilers</v>
      </c>
      <c r="M5339">
        <v>-10</v>
      </c>
      <c r="N5339">
        <f>IF(Table1[[#This Row],[TeamFavorite]]=Table1[[#This Row],[TeamHome]],Table1[[#This Row],[ScoreAway]]-Table1[[#This Row],[ScoreHome]],Table1[[#This Row],[ScoreHome]]-Table1[[#This Row],[ScoreAway]])</f>
        <v>-25</v>
      </c>
      <c r="O5339">
        <f>IF(Table1[[#This Row],[SpreadActual]]&lt;Table1[[#This Row],[SpreadFavorite]],1,0)</f>
        <v>1</v>
      </c>
      <c r="P5339">
        <v>44</v>
      </c>
      <c r="Q5339" t="s">
        <v>102</v>
      </c>
      <c r="R5339" t="b">
        <v>0</v>
      </c>
      <c r="S5339">
        <v>72</v>
      </c>
      <c r="T5339">
        <v>0</v>
      </c>
      <c r="V5339" t="s">
        <v>103</v>
      </c>
    </row>
    <row r="5340" spans="1:22" x14ac:dyDescent="0.2">
      <c r="A5340" s="1">
        <v>33580</v>
      </c>
      <c r="B5340">
        <v>1991</v>
      </c>
      <c r="C5340">
        <f>_xlfn.MAXIFS(Table1[ScheduleWeekWritten],Table1[ScheduleSeason],Table1[[#This Row],[ScheduleSeason]])</f>
        <v>17</v>
      </c>
      <c r="D5340">
        <v>15</v>
      </c>
      <c r="E5340" cm="1">
        <f t="array" ref="E5340">_xlfn.XLOOKUP(Table1[[#This Row],[ScheduleWeekWritten]],Table3[Game],100+Table3[Increase],Table1[[#This Row],[ScheduleWeekWritten]])</f>
        <v>15</v>
      </c>
      <c r="F5340" t="b">
        <v>0</v>
      </c>
      <c r="G5340" t="s">
        <v>42</v>
      </c>
      <c r="H5340">
        <v>20</v>
      </c>
      <c r="I5340">
        <v>17</v>
      </c>
      <c r="J5340" t="s">
        <v>27</v>
      </c>
      <c r="K5340" t="s">
        <v>75</v>
      </c>
      <c r="L5340" t="str">
        <f>_xlfn.XLOOKUP(Table1[[#This Row],[TeamFavoriteID]],Table2[team_id],Table2[team_name],_xlfn.XLOOKUP(Table1[[#This Row],[TeamFavoriteID]],Table2[team_id_pfr],Table2[team_name],"Even"))</f>
        <v>Kansas City Chiefs</v>
      </c>
      <c r="M5340">
        <v>-9</v>
      </c>
      <c r="N5340">
        <f>IF(Table1[[#This Row],[TeamFavorite]]=Table1[[#This Row],[TeamHome]],Table1[[#This Row],[ScoreAway]]-Table1[[#This Row],[ScoreHome]],Table1[[#This Row],[ScoreHome]]-Table1[[#This Row],[ScoreAway]])</f>
        <v>-3</v>
      </c>
      <c r="O5340">
        <f>IF(Table1[[#This Row],[SpreadActual]]&lt;Table1[[#This Row],[SpreadFavorite]],1,0)</f>
        <v>0</v>
      </c>
      <c r="P5340">
        <v>36</v>
      </c>
      <c r="Q5340" t="s">
        <v>117</v>
      </c>
      <c r="R5340" t="b">
        <v>0</v>
      </c>
      <c r="S5340">
        <v>58</v>
      </c>
      <c r="T5340">
        <v>22</v>
      </c>
      <c r="U5340">
        <v>78</v>
      </c>
    </row>
    <row r="5341" spans="1:22" x14ac:dyDescent="0.2">
      <c r="A5341" s="1">
        <v>33580</v>
      </c>
      <c r="B5341">
        <v>1991</v>
      </c>
      <c r="C5341">
        <f>_xlfn.MAXIFS(Table1[ScheduleWeekWritten],Table1[ScheduleSeason],Table1[[#This Row],[ScheduleSeason]])</f>
        <v>17</v>
      </c>
      <c r="D5341">
        <v>15</v>
      </c>
      <c r="E5341" cm="1">
        <f t="array" ref="E5341">_xlfn.XLOOKUP(Table1[[#This Row],[ScheduleWeekWritten]],Table3[Game],100+Table3[Increase],Table1[[#This Row],[ScheduleWeekWritten]])</f>
        <v>15</v>
      </c>
      <c r="F5341" t="b">
        <v>0</v>
      </c>
      <c r="G5341" t="s">
        <v>138</v>
      </c>
      <c r="H5341">
        <v>27</v>
      </c>
      <c r="I5341">
        <v>30</v>
      </c>
      <c r="J5341" t="s">
        <v>28</v>
      </c>
      <c r="K5341" t="s">
        <v>21</v>
      </c>
      <c r="L5341" t="str">
        <f>_xlfn.XLOOKUP(Table1[[#This Row],[TeamFavoriteID]],Table2[team_id],Table2[team_name],_xlfn.XLOOKUP(Table1[[#This Row],[TeamFavoriteID]],Table2[team_id_pfr],Table2[team_name],"Even"))</f>
        <v>Las Vegas Raiders</v>
      </c>
      <c r="M5341">
        <v>-1.5</v>
      </c>
      <c r="N5341">
        <f>IF(Table1[[#This Row],[TeamFavorite]]=Table1[[#This Row],[TeamHome]],Table1[[#This Row],[ScoreAway]]-Table1[[#This Row],[ScoreHome]],Table1[[#This Row],[ScoreHome]]-Table1[[#This Row],[ScoreAway]])</f>
        <v>-3</v>
      </c>
      <c r="O5341">
        <f>IF(Table1[[#This Row],[SpreadActual]]&lt;Table1[[#This Row],[SpreadFavorite]],1,0)</f>
        <v>1</v>
      </c>
      <c r="P5341">
        <v>41</v>
      </c>
      <c r="Q5341" t="s">
        <v>65</v>
      </c>
      <c r="R5341" t="b">
        <v>0</v>
      </c>
      <c r="S5341">
        <v>54</v>
      </c>
      <c r="T5341">
        <v>8</v>
      </c>
      <c r="U5341">
        <v>79</v>
      </c>
    </row>
    <row r="5342" spans="1:22" x14ac:dyDescent="0.2">
      <c r="A5342" s="1">
        <v>33580</v>
      </c>
      <c r="B5342">
        <v>1991</v>
      </c>
      <c r="C5342">
        <f>_xlfn.MAXIFS(Table1[ScheduleWeekWritten],Table1[ScheduleSeason],Table1[[#This Row],[ScheduleSeason]])</f>
        <v>17</v>
      </c>
      <c r="D5342">
        <v>15</v>
      </c>
      <c r="E5342" cm="1">
        <f t="array" ref="E5342">_xlfn.XLOOKUP(Table1[[#This Row],[ScheduleWeekWritten]],Table3[Game],100+Table3[Increase],Table1[[#This Row],[ScheduleWeekWritten]])</f>
        <v>15</v>
      </c>
      <c r="F5342" t="b">
        <v>0</v>
      </c>
      <c r="G5342" t="s">
        <v>39</v>
      </c>
      <c r="H5342">
        <v>14</v>
      </c>
      <c r="I5342">
        <v>31</v>
      </c>
      <c r="J5342" t="s">
        <v>38</v>
      </c>
      <c r="K5342" t="s">
        <v>109</v>
      </c>
      <c r="L5342" t="str">
        <f>_xlfn.XLOOKUP(Table1[[#This Row],[TeamFavoriteID]],Table2[team_id],Table2[team_name],_xlfn.XLOOKUP(Table1[[#This Row],[TeamFavoriteID]],Table2[team_id_pfr],Table2[team_name],"Even"))</f>
        <v>Atlanta Falcons</v>
      </c>
      <c r="M5342">
        <v>-6</v>
      </c>
      <c r="N5342">
        <f>IF(Table1[[#This Row],[TeamFavorite]]=Table1[[#This Row],[TeamHome]],Table1[[#This Row],[ScoreAway]]-Table1[[#This Row],[ScoreHome]],Table1[[#This Row],[ScoreHome]]-Table1[[#This Row],[ScoreAway]])</f>
        <v>-17</v>
      </c>
      <c r="O5342">
        <f>IF(Table1[[#This Row],[SpreadActual]]&lt;Table1[[#This Row],[SpreadFavorite]],1,0)</f>
        <v>1</v>
      </c>
      <c r="P5342">
        <v>43</v>
      </c>
      <c r="Q5342" t="s">
        <v>135</v>
      </c>
      <c r="R5342" t="b">
        <v>0</v>
      </c>
      <c r="S5342">
        <v>54</v>
      </c>
      <c r="T5342">
        <v>8</v>
      </c>
      <c r="U5342">
        <v>79</v>
      </c>
    </row>
    <row r="5343" spans="1:22" x14ac:dyDescent="0.2">
      <c r="A5343" s="1">
        <v>33580</v>
      </c>
      <c r="B5343">
        <v>1991</v>
      </c>
      <c r="C5343">
        <f>_xlfn.MAXIFS(Table1[ScheduleWeekWritten],Table1[ScheduleSeason],Table1[[#This Row],[ScheduleSeason]])</f>
        <v>17</v>
      </c>
      <c r="D5343">
        <v>15</v>
      </c>
      <c r="E5343" cm="1">
        <f t="array" ref="E5343">_xlfn.XLOOKUP(Table1[[#This Row],[ScheduleWeekWritten]],Table3[Game],100+Table3[Increase],Table1[[#This Row],[ScheduleWeekWritten]])</f>
        <v>15</v>
      </c>
      <c r="F5343" t="b">
        <v>0</v>
      </c>
      <c r="G5343" t="s">
        <v>115</v>
      </c>
      <c r="H5343">
        <v>23</v>
      </c>
      <c r="I5343">
        <v>17</v>
      </c>
      <c r="J5343" t="s">
        <v>140</v>
      </c>
      <c r="K5343" t="s">
        <v>70</v>
      </c>
      <c r="L5343" t="str">
        <f>_xlfn.XLOOKUP(Table1[[#This Row],[TeamFavoriteID]],Table2[team_id],Table2[team_name],_xlfn.XLOOKUP(Table1[[#This Row],[TeamFavoriteID]],Table2[team_id_pfr],Table2[team_name],"Even"))</f>
        <v>Boston Patriots</v>
      </c>
      <c r="M5343">
        <v>-8</v>
      </c>
      <c r="N5343">
        <f>IF(Table1[[#This Row],[TeamFavorite]]=Table1[[#This Row],[TeamHome]],Table1[[#This Row],[ScoreAway]]-Table1[[#This Row],[ScoreHome]],Table1[[#This Row],[ScoreHome]]-Table1[[#This Row],[ScoreAway]])</f>
        <v>6</v>
      </c>
      <c r="O5343">
        <f>IF(Table1[[#This Row],[SpreadActual]]&lt;Table1[[#This Row],[SpreadFavorite]],1,0)</f>
        <v>0</v>
      </c>
      <c r="P5343">
        <v>34</v>
      </c>
      <c r="Q5343" t="s">
        <v>116</v>
      </c>
      <c r="R5343" t="b">
        <v>0</v>
      </c>
      <c r="S5343">
        <v>44</v>
      </c>
      <c r="T5343">
        <v>14</v>
      </c>
      <c r="U5343">
        <v>66</v>
      </c>
    </row>
    <row r="5344" spans="1:22" x14ac:dyDescent="0.2">
      <c r="A5344" s="1">
        <v>33580</v>
      </c>
      <c r="B5344">
        <v>1991</v>
      </c>
      <c r="C5344">
        <f>_xlfn.MAXIFS(Table1[ScheduleWeekWritten],Table1[ScheduleSeason],Table1[[#This Row],[ScheduleSeason]])</f>
        <v>17</v>
      </c>
      <c r="D5344">
        <v>15</v>
      </c>
      <c r="E5344" cm="1">
        <f t="array" ref="E5344">_xlfn.XLOOKUP(Table1[[#This Row],[ScheduleWeekWritten]],Table3[Game],100+Table3[Increase],Table1[[#This Row],[ScheduleWeekWritten]])</f>
        <v>15</v>
      </c>
      <c r="F5344" t="b">
        <v>0</v>
      </c>
      <c r="G5344" t="s">
        <v>50</v>
      </c>
      <c r="H5344">
        <v>14</v>
      </c>
      <c r="I5344">
        <v>19</v>
      </c>
      <c r="J5344" t="s">
        <v>58</v>
      </c>
      <c r="K5344" t="s">
        <v>90</v>
      </c>
      <c r="L5344" t="str">
        <f>_xlfn.XLOOKUP(Table1[[#This Row],[TeamFavoriteID]],Table2[team_id],Table2[team_name],_xlfn.XLOOKUP(Table1[[#This Row],[TeamFavoriteID]],Table2[team_id_pfr],Table2[team_name],"Even"))</f>
        <v>New York Giants</v>
      </c>
      <c r="M5344">
        <v>-3</v>
      </c>
      <c r="N5344">
        <f>IF(Table1[[#This Row],[TeamFavorite]]=Table1[[#This Row],[TeamHome]],Table1[[#This Row],[ScoreAway]]-Table1[[#This Row],[ScoreHome]],Table1[[#This Row],[ScoreHome]]-Table1[[#This Row],[ScoreAway]])</f>
        <v>5</v>
      </c>
      <c r="O5344">
        <f>IF(Table1[[#This Row],[SpreadActual]]&lt;Table1[[#This Row],[SpreadFavorite]],1,0)</f>
        <v>0</v>
      </c>
      <c r="P5344">
        <v>33</v>
      </c>
      <c r="Q5344" t="s">
        <v>126</v>
      </c>
      <c r="R5344" t="b">
        <v>0</v>
      </c>
      <c r="S5344">
        <v>52</v>
      </c>
      <c r="T5344">
        <v>11</v>
      </c>
      <c r="U5344">
        <v>59</v>
      </c>
    </row>
    <row r="5345" spans="1:22" x14ac:dyDescent="0.2">
      <c r="A5345" s="1">
        <v>33580</v>
      </c>
      <c r="B5345">
        <v>1991</v>
      </c>
      <c r="C5345">
        <f>_xlfn.MAXIFS(Table1[ScheduleWeekWritten],Table1[ScheduleSeason],Table1[[#This Row],[ScheduleSeason]])</f>
        <v>17</v>
      </c>
      <c r="D5345">
        <v>15</v>
      </c>
      <c r="E5345" cm="1">
        <f t="array" ref="E5345">_xlfn.XLOOKUP(Table1[[#This Row],[ScheduleWeekWritten]],Table3[Game],100+Table3[Increase],Table1[[#This Row],[ScheduleWeekWritten]])</f>
        <v>15</v>
      </c>
      <c r="F5345" t="b">
        <v>0</v>
      </c>
      <c r="G5345" t="s">
        <v>145</v>
      </c>
      <c r="H5345">
        <v>14</v>
      </c>
      <c r="I5345">
        <v>20</v>
      </c>
      <c r="J5345" t="s">
        <v>61</v>
      </c>
      <c r="K5345" t="s">
        <v>85</v>
      </c>
      <c r="L5345" t="str">
        <f>_xlfn.XLOOKUP(Table1[[#This Row],[TeamFavoriteID]],Table2[team_id],Table2[team_name],_xlfn.XLOOKUP(Table1[[#This Row],[TeamFavoriteID]],Table2[team_id_pfr],Table2[team_name],"Even"))</f>
        <v>Washington Commanders</v>
      </c>
      <c r="M5345">
        <v>-14</v>
      </c>
      <c r="N5345">
        <f>IF(Table1[[#This Row],[TeamFavorite]]=Table1[[#This Row],[TeamHome]],Table1[[#This Row],[ScoreAway]]-Table1[[#This Row],[ScoreHome]],Table1[[#This Row],[ScoreHome]]-Table1[[#This Row],[ScoreAway]])</f>
        <v>-6</v>
      </c>
      <c r="O5345">
        <f>IF(Table1[[#This Row],[SpreadActual]]&lt;Table1[[#This Row],[SpreadFavorite]],1,0)</f>
        <v>0</v>
      </c>
      <c r="P5345">
        <v>40</v>
      </c>
      <c r="Q5345" t="s">
        <v>146</v>
      </c>
      <c r="R5345" t="b">
        <v>0</v>
      </c>
      <c r="S5345">
        <v>59</v>
      </c>
      <c r="T5345">
        <v>6</v>
      </c>
      <c r="U5345">
        <v>45</v>
      </c>
    </row>
    <row r="5346" spans="1:22" x14ac:dyDescent="0.2">
      <c r="A5346" s="1">
        <v>33580</v>
      </c>
      <c r="B5346">
        <v>1991</v>
      </c>
      <c r="C5346">
        <f>_xlfn.MAXIFS(Table1[ScheduleWeekWritten],Table1[ScheduleSeason],Table1[[#This Row],[ScheduleSeason]])</f>
        <v>17</v>
      </c>
      <c r="D5346">
        <v>15</v>
      </c>
      <c r="E5346" cm="1">
        <f t="array" ref="E5346">_xlfn.XLOOKUP(Table1[[#This Row],[ScheduleWeekWritten]],Table3[Game],100+Table3[Increase],Table1[[#This Row],[ScheduleWeekWritten]])</f>
        <v>15</v>
      </c>
      <c r="F5346" t="b">
        <v>0</v>
      </c>
      <c r="G5346" t="s">
        <v>128</v>
      </c>
      <c r="H5346">
        <v>22</v>
      </c>
      <c r="I5346">
        <v>24</v>
      </c>
      <c r="J5346" t="s">
        <v>53</v>
      </c>
      <c r="K5346" t="s">
        <v>87</v>
      </c>
      <c r="L5346" t="str">
        <f>_xlfn.XLOOKUP(Table1[[#This Row],[TeamFavoriteID]],Table2[team_id],Table2[team_name],_xlfn.XLOOKUP(Table1[[#This Row],[TeamFavoriteID]],Table2[team_id_pfr],Table2[team_name],"Even"))</f>
        <v>San Francisco 49ers</v>
      </c>
      <c r="M5346">
        <v>-3.5</v>
      </c>
      <c r="N5346">
        <f>IF(Table1[[#This Row],[TeamFavorite]]=Table1[[#This Row],[TeamHome]],Table1[[#This Row],[ScoreAway]]-Table1[[#This Row],[ScoreHome]],Table1[[#This Row],[ScoreHome]]-Table1[[#This Row],[ScoreAway]])</f>
        <v>-2</v>
      </c>
      <c r="O5346">
        <f>IF(Table1[[#This Row],[SpreadActual]]&lt;Table1[[#This Row],[SpreadFavorite]],1,0)</f>
        <v>0</v>
      </c>
      <c r="P5346">
        <v>36</v>
      </c>
      <c r="Q5346" t="s">
        <v>129</v>
      </c>
      <c r="R5346" t="b">
        <v>0</v>
      </c>
      <c r="S5346">
        <v>72</v>
      </c>
      <c r="T5346">
        <v>0</v>
      </c>
      <c r="V5346" t="s">
        <v>103</v>
      </c>
    </row>
    <row r="5347" spans="1:22" x14ac:dyDescent="0.2">
      <c r="A5347" s="1">
        <v>33580</v>
      </c>
      <c r="B5347">
        <v>1991</v>
      </c>
      <c r="C5347">
        <f>_xlfn.MAXIFS(Table1[ScheduleWeekWritten],Table1[ScheduleSeason],Table1[[#This Row],[ScheduleSeason]])</f>
        <v>17</v>
      </c>
      <c r="D5347">
        <v>15</v>
      </c>
      <c r="E5347" cm="1">
        <f t="array" ref="E5347">_xlfn.XLOOKUP(Table1[[#This Row],[ScheduleWeekWritten]],Table3[Game],100+Table3[Increase],Table1[[#This Row],[ScheduleWeekWritten]])</f>
        <v>15</v>
      </c>
      <c r="F5347" t="b">
        <v>0</v>
      </c>
      <c r="G5347" t="s">
        <v>127</v>
      </c>
      <c r="H5347">
        <v>24</v>
      </c>
      <c r="I5347">
        <v>26</v>
      </c>
      <c r="J5347" t="s">
        <v>54</v>
      </c>
      <c r="K5347" t="s">
        <v>55</v>
      </c>
      <c r="L5347" t="str">
        <f>_xlfn.XLOOKUP(Table1[[#This Row],[TeamFavoriteID]],Table2[team_id],Table2[team_name],_xlfn.XLOOKUP(Table1[[#This Row],[TeamFavoriteID]],Table2[team_id_pfr],Table2[team_name],"Even"))</f>
        <v>Minnesota Vikings</v>
      </c>
      <c r="M5347">
        <v>-4</v>
      </c>
      <c r="N5347">
        <f>IF(Table1[[#This Row],[TeamFavorite]]=Table1[[#This Row],[TeamHome]],Table1[[#This Row],[ScoreAway]]-Table1[[#This Row],[ScoreHome]],Table1[[#This Row],[ScoreHome]]-Table1[[#This Row],[ScoreAway]])</f>
        <v>-2</v>
      </c>
      <c r="O5347">
        <f>IF(Table1[[#This Row],[SpreadActual]]&lt;Table1[[#This Row],[SpreadFavorite]],1,0)</f>
        <v>0</v>
      </c>
      <c r="P5347">
        <v>38</v>
      </c>
      <c r="Q5347" t="s">
        <v>130</v>
      </c>
      <c r="R5347" t="b">
        <v>0</v>
      </c>
      <c r="S5347">
        <v>69</v>
      </c>
      <c r="T5347">
        <v>7</v>
      </c>
      <c r="U5347">
        <v>71</v>
      </c>
    </row>
    <row r="5348" spans="1:22" x14ac:dyDescent="0.2">
      <c r="A5348" s="1">
        <v>33581</v>
      </c>
      <c r="B5348">
        <v>1991</v>
      </c>
      <c r="C5348">
        <f>_xlfn.MAXIFS(Table1[ScheduleWeekWritten],Table1[ScheduleSeason],Table1[[#This Row],[ScheduleSeason]])</f>
        <v>17</v>
      </c>
      <c r="D5348">
        <v>15</v>
      </c>
      <c r="E5348" cm="1">
        <f t="array" ref="E5348">_xlfn.XLOOKUP(Table1[[#This Row],[ScheduleWeekWritten]],Table3[Game],100+Table3[Increase],Table1[[#This Row],[ScheduleWeekWritten]])</f>
        <v>15</v>
      </c>
      <c r="F5348" t="b">
        <v>0</v>
      </c>
      <c r="G5348" t="s">
        <v>19</v>
      </c>
      <c r="H5348">
        <v>37</v>
      </c>
      <c r="I5348">
        <v>13</v>
      </c>
      <c r="J5348" t="s">
        <v>101</v>
      </c>
      <c r="K5348" t="s">
        <v>91</v>
      </c>
      <c r="L5348" t="str">
        <f>_xlfn.XLOOKUP(Table1[[#This Row],[TeamFavoriteID]],Table2[team_id],Table2[team_name],_xlfn.XLOOKUP(Table1[[#This Row],[TeamFavoriteID]],Table2[team_id_pfr],Table2[team_name],"Even"))</f>
        <v>Miami Dolphins</v>
      </c>
      <c r="M5348">
        <v>-8</v>
      </c>
      <c r="N5348">
        <f>IF(Table1[[#This Row],[TeamFavorite]]=Table1[[#This Row],[TeamHome]],Table1[[#This Row],[ScoreAway]]-Table1[[#This Row],[ScoreHome]],Table1[[#This Row],[ScoreHome]]-Table1[[#This Row],[ScoreAway]])</f>
        <v>-24</v>
      </c>
      <c r="O5348">
        <f>IF(Table1[[#This Row],[SpreadActual]]&lt;Table1[[#This Row],[SpreadFavorite]],1,0)</f>
        <v>1</v>
      </c>
      <c r="P5348">
        <v>46</v>
      </c>
      <c r="Q5348" t="s">
        <v>143</v>
      </c>
      <c r="R5348" t="b">
        <v>0</v>
      </c>
      <c r="S5348">
        <v>73</v>
      </c>
      <c r="T5348">
        <v>7</v>
      </c>
      <c r="U5348">
        <v>74</v>
      </c>
    </row>
    <row r="5349" spans="1:22" x14ac:dyDescent="0.2">
      <c r="A5349" s="1">
        <v>33586</v>
      </c>
      <c r="B5349">
        <v>1991</v>
      </c>
      <c r="C5349">
        <f>_xlfn.MAXIFS(Table1[ScheduleWeekWritten],Table1[ScheduleSeason],Table1[[#This Row],[ScheduleSeason]])</f>
        <v>17</v>
      </c>
      <c r="D5349">
        <v>16</v>
      </c>
      <c r="E5349" cm="1">
        <f t="array" ref="E5349">_xlfn.XLOOKUP(Table1[[#This Row],[ScheduleWeekWritten]],Table3[Game],100+Table3[Increase],Table1[[#This Row],[ScheduleWeekWritten]])</f>
        <v>16</v>
      </c>
      <c r="F5349" t="b">
        <v>0</v>
      </c>
      <c r="G5349" t="s">
        <v>46</v>
      </c>
      <c r="H5349">
        <v>27</v>
      </c>
      <c r="I5349">
        <v>0</v>
      </c>
      <c r="J5349" t="s">
        <v>127</v>
      </c>
      <c r="K5349" t="s">
        <v>47</v>
      </c>
      <c r="L5349" t="str">
        <f>_xlfn.XLOOKUP(Table1[[#This Row],[TeamFavoriteID]],Table2[team_id],Table2[team_name],_xlfn.XLOOKUP(Table1[[#This Row],[TeamFavoriteID]],Table2[team_id_pfr],Table2[team_name],"Even"))</f>
        <v>Chicago Bears</v>
      </c>
      <c r="M5349">
        <v>-13</v>
      </c>
      <c r="N5349">
        <f>IF(Table1[[#This Row],[TeamFavorite]]=Table1[[#This Row],[TeamHome]],Table1[[#This Row],[ScoreAway]]-Table1[[#This Row],[ScoreHome]],Table1[[#This Row],[ScoreHome]]-Table1[[#This Row],[ScoreAway]])</f>
        <v>-27</v>
      </c>
      <c r="O5349">
        <f>IF(Table1[[#This Row],[SpreadActual]]&lt;Table1[[#This Row],[SpreadFavorite]],1,0)</f>
        <v>1</v>
      </c>
      <c r="P5349">
        <v>34</v>
      </c>
      <c r="Q5349" t="s">
        <v>114</v>
      </c>
      <c r="R5349" t="b">
        <v>0</v>
      </c>
      <c r="S5349">
        <v>32</v>
      </c>
      <c r="T5349">
        <v>22</v>
      </c>
      <c r="U5349">
        <v>73</v>
      </c>
    </row>
    <row r="5350" spans="1:22" x14ac:dyDescent="0.2">
      <c r="A5350" s="1">
        <v>33586</v>
      </c>
      <c r="B5350">
        <v>1991</v>
      </c>
      <c r="C5350">
        <f>_xlfn.MAXIFS(Table1[ScheduleWeekWritten],Table1[ScheduleSeason],Table1[[#This Row],[ScheduleSeason]])</f>
        <v>17</v>
      </c>
      <c r="D5350">
        <v>16</v>
      </c>
      <c r="E5350" cm="1">
        <f t="array" ref="E5350">_xlfn.XLOOKUP(Table1[[#This Row],[ScheduleWeekWritten]],Table3[Game],100+Table3[Increase],Table1[[#This Row],[ScheduleWeekWritten]])</f>
        <v>16</v>
      </c>
      <c r="F5350" t="b">
        <v>0</v>
      </c>
      <c r="G5350" t="s">
        <v>53</v>
      </c>
      <c r="H5350">
        <v>28</v>
      </c>
      <c r="I5350">
        <v>14</v>
      </c>
      <c r="J5350" t="s">
        <v>42</v>
      </c>
      <c r="K5350" t="s">
        <v>87</v>
      </c>
      <c r="L5350" t="str">
        <f>_xlfn.XLOOKUP(Table1[[#This Row],[TeamFavoriteID]],Table2[team_id],Table2[team_name],_xlfn.XLOOKUP(Table1[[#This Row],[TeamFavoriteID]],Table2[team_id_pfr],Table2[team_name],"Even"))</f>
        <v>San Francisco 49ers</v>
      </c>
      <c r="M5350">
        <v>-4.5</v>
      </c>
      <c r="N5350">
        <f>IF(Table1[[#This Row],[TeamFavorite]]=Table1[[#This Row],[TeamHome]],Table1[[#This Row],[ScoreAway]]-Table1[[#This Row],[ScoreHome]],Table1[[#This Row],[ScoreHome]]-Table1[[#This Row],[ScoreAway]])</f>
        <v>-14</v>
      </c>
      <c r="O5350">
        <f>IF(Table1[[#This Row],[SpreadActual]]&lt;Table1[[#This Row],[SpreadFavorite]],1,0)</f>
        <v>1</v>
      </c>
      <c r="P5350">
        <v>37</v>
      </c>
      <c r="Q5350" t="s">
        <v>118</v>
      </c>
      <c r="R5350" t="b">
        <v>0</v>
      </c>
      <c r="S5350">
        <v>47</v>
      </c>
      <c r="T5350">
        <v>10</v>
      </c>
      <c r="U5350">
        <v>74</v>
      </c>
    </row>
    <row r="5351" spans="1:22" x14ac:dyDescent="0.2">
      <c r="A5351" s="1">
        <v>33587</v>
      </c>
      <c r="B5351">
        <v>1991</v>
      </c>
      <c r="C5351">
        <f>_xlfn.MAXIFS(Table1[ScheduleWeekWritten],Table1[ScheduleSeason],Table1[[#This Row],[ScheduleSeason]])</f>
        <v>17</v>
      </c>
      <c r="D5351">
        <v>16</v>
      </c>
      <c r="E5351" cm="1">
        <f t="array" ref="E5351">_xlfn.XLOOKUP(Table1[[#This Row],[ScheduleWeekWritten]],Table3[Game],100+Table3[Increase],Table1[[#This Row],[ScheduleWeekWritten]])</f>
        <v>16</v>
      </c>
      <c r="F5351" t="b">
        <v>0</v>
      </c>
      <c r="G5351" t="s">
        <v>38</v>
      </c>
      <c r="H5351">
        <v>26</v>
      </c>
      <c r="I5351">
        <v>13</v>
      </c>
      <c r="J5351" t="s">
        <v>128</v>
      </c>
      <c r="K5351" t="s">
        <v>109</v>
      </c>
      <c r="L5351" t="str">
        <f>_xlfn.XLOOKUP(Table1[[#This Row],[TeamFavoriteID]],Table2[team_id],Table2[team_name],_xlfn.XLOOKUP(Table1[[#This Row],[TeamFavoriteID]],Table2[team_id_pfr],Table2[team_name],"Even"))</f>
        <v>Atlanta Falcons</v>
      </c>
      <c r="M5351">
        <v>-7</v>
      </c>
      <c r="N5351">
        <f>IF(Table1[[#This Row],[TeamFavorite]]=Table1[[#This Row],[TeamHome]],Table1[[#This Row],[ScoreAway]]-Table1[[#This Row],[ScoreHome]],Table1[[#This Row],[ScoreHome]]-Table1[[#This Row],[ScoreAway]])</f>
        <v>-13</v>
      </c>
      <c r="O5351">
        <f>IF(Table1[[#This Row],[SpreadActual]]&lt;Table1[[#This Row],[SpreadFavorite]],1,0)</f>
        <v>1</v>
      </c>
      <c r="P5351">
        <v>40</v>
      </c>
      <c r="Q5351" t="s">
        <v>41</v>
      </c>
      <c r="R5351" t="b">
        <v>0</v>
      </c>
      <c r="S5351">
        <v>42</v>
      </c>
      <c r="T5351">
        <v>16</v>
      </c>
      <c r="U5351">
        <v>34</v>
      </c>
    </row>
    <row r="5352" spans="1:22" x14ac:dyDescent="0.2">
      <c r="A5352" s="1">
        <v>33587</v>
      </c>
      <c r="B5352">
        <v>1991</v>
      </c>
      <c r="C5352">
        <f>_xlfn.MAXIFS(Table1[ScheduleWeekWritten],Table1[ScheduleSeason],Table1[[#This Row],[ScheduleSeason]])</f>
        <v>17</v>
      </c>
      <c r="D5352">
        <v>16</v>
      </c>
      <c r="E5352" cm="1">
        <f t="array" ref="E5352">_xlfn.XLOOKUP(Table1[[#This Row],[ScheduleWeekWritten]],Table3[Game],100+Table3[Increase],Table1[[#This Row],[ScheduleWeekWritten]])</f>
        <v>16</v>
      </c>
      <c r="F5352" t="b">
        <v>0</v>
      </c>
      <c r="G5352" t="s">
        <v>62</v>
      </c>
      <c r="H5352">
        <v>14</v>
      </c>
      <c r="I5352">
        <v>17</v>
      </c>
      <c r="J5352" t="s">
        <v>23</v>
      </c>
      <c r="K5352" t="s">
        <v>25</v>
      </c>
      <c r="L5352" t="str">
        <f>_xlfn.XLOOKUP(Table1[[#This Row],[TeamFavoriteID]],Table2[team_id],Table2[team_name],_xlfn.XLOOKUP(Table1[[#This Row],[TeamFavoriteID]],Table2[team_id_pfr],Table2[team_name],"Even"))</f>
        <v>Houston Oilers</v>
      </c>
      <c r="M5352">
        <v>-3</v>
      </c>
      <c r="N5352">
        <f>IF(Table1[[#This Row],[TeamFavorite]]=Table1[[#This Row],[TeamHome]],Table1[[#This Row],[ScoreAway]]-Table1[[#This Row],[ScoreHome]],Table1[[#This Row],[ScoreHome]]-Table1[[#This Row],[ScoreAway]])</f>
        <v>-3</v>
      </c>
      <c r="O5352">
        <f>IF(Table1[[#This Row],[SpreadActual]]&lt;Table1[[#This Row],[SpreadFavorite]],1,0)</f>
        <v>0</v>
      </c>
      <c r="P5352">
        <v>35</v>
      </c>
      <c r="Q5352" t="s">
        <v>66</v>
      </c>
      <c r="R5352" t="b">
        <v>0</v>
      </c>
      <c r="S5352">
        <v>28</v>
      </c>
      <c r="T5352">
        <v>21</v>
      </c>
      <c r="U5352">
        <v>59</v>
      </c>
    </row>
    <row r="5353" spans="1:22" x14ac:dyDescent="0.2">
      <c r="A5353" s="1">
        <v>33587</v>
      </c>
      <c r="B5353">
        <v>1991</v>
      </c>
      <c r="C5353">
        <f>_xlfn.MAXIFS(Table1[ScheduleWeekWritten],Table1[ScheduleSeason],Table1[[#This Row],[ScheduleSeason]])</f>
        <v>17</v>
      </c>
      <c r="D5353">
        <v>16</v>
      </c>
      <c r="E5353" cm="1">
        <f t="array" ref="E5353">_xlfn.XLOOKUP(Table1[[#This Row],[ScheduleWeekWritten]],Table3[Game],100+Table3[Increase],Table1[[#This Row],[ScheduleWeekWritten]])</f>
        <v>16</v>
      </c>
      <c r="F5353" t="b">
        <v>0</v>
      </c>
      <c r="G5353" t="s">
        <v>24</v>
      </c>
      <c r="H5353">
        <v>24</v>
      </c>
      <c r="I5353">
        <v>19</v>
      </c>
      <c r="J5353" t="s">
        <v>145</v>
      </c>
      <c r="K5353" t="s">
        <v>88</v>
      </c>
      <c r="L5353" t="str">
        <f>_xlfn.XLOOKUP(Table1[[#This Row],[TeamFavoriteID]],Table2[team_id],Table2[team_name],_xlfn.XLOOKUP(Table1[[#This Row],[TeamFavoriteID]],Table2[team_id_pfr],Table2[team_name],"Even"))</f>
        <v>Denver Broncos</v>
      </c>
      <c r="M5353">
        <v>-11.5</v>
      </c>
      <c r="N5353">
        <f>IF(Table1[[#This Row],[TeamFavorite]]=Table1[[#This Row],[TeamHome]],Table1[[#This Row],[ScoreAway]]-Table1[[#This Row],[ScoreHome]],Table1[[#This Row],[ScoreHome]]-Table1[[#This Row],[ScoreAway]])</f>
        <v>-5</v>
      </c>
      <c r="O5353">
        <f>IF(Table1[[#This Row],[SpreadActual]]&lt;Table1[[#This Row],[SpreadFavorite]],1,0)</f>
        <v>0</v>
      </c>
      <c r="P5353">
        <v>34</v>
      </c>
      <c r="Q5353" t="s">
        <v>71</v>
      </c>
      <c r="R5353" t="b">
        <v>0</v>
      </c>
      <c r="S5353">
        <v>34</v>
      </c>
      <c r="T5353">
        <v>8</v>
      </c>
      <c r="U5353">
        <v>39</v>
      </c>
    </row>
    <row r="5354" spans="1:22" x14ac:dyDescent="0.2">
      <c r="A5354" s="1">
        <v>33587</v>
      </c>
      <c r="B5354">
        <v>1991</v>
      </c>
      <c r="C5354">
        <f>_xlfn.MAXIFS(Table1[ScheduleWeekWritten],Table1[ScheduleSeason],Table1[[#This Row],[ScheduleSeason]])</f>
        <v>17</v>
      </c>
      <c r="D5354">
        <v>16</v>
      </c>
      <c r="E5354" cm="1">
        <f t="array" ref="E5354">_xlfn.XLOOKUP(Table1[[#This Row],[ScheduleWeekWritten]],Table3[Game],100+Table3[Increase],Table1[[#This Row],[ScheduleWeekWritten]])</f>
        <v>16</v>
      </c>
      <c r="F5354" t="b">
        <v>0</v>
      </c>
      <c r="G5354" t="s">
        <v>33</v>
      </c>
      <c r="H5354">
        <v>17</v>
      </c>
      <c r="I5354">
        <v>21</v>
      </c>
      <c r="J5354" t="s">
        <v>45</v>
      </c>
      <c r="K5354" t="s">
        <v>79</v>
      </c>
      <c r="L5354" t="str">
        <f>_xlfn.XLOOKUP(Table1[[#This Row],[TeamFavoriteID]],Table2[team_id],Table2[team_name],_xlfn.XLOOKUP(Table1[[#This Row],[TeamFavoriteID]],Table2[team_id_pfr],Table2[team_name],"Even"))</f>
        <v>Detroit Lions</v>
      </c>
      <c r="M5354">
        <v>-3</v>
      </c>
      <c r="N5354">
        <f>IF(Table1[[#This Row],[TeamFavorite]]=Table1[[#This Row],[TeamHome]],Table1[[#This Row],[ScoreAway]]-Table1[[#This Row],[ScoreHome]],Table1[[#This Row],[ScoreHome]]-Table1[[#This Row],[ScoreAway]])</f>
        <v>-4</v>
      </c>
      <c r="O5354">
        <f>IF(Table1[[#This Row],[SpreadActual]]&lt;Table1[[#This Row],[SpreadFavorite]],1,0)</f>
        <v>1</v>
      </c>
      <c r="P5354">
        <v>34</v>
      </c>
      <c r="Q5354" t="s">
        <v>82</v>
      </c>
      <c r="R5354" t="b">
        <v>0</v>
      </c>
      <c r="S5354">
        <v>10</v>
      </c>
      <c r="T5354">
        <v>15</v>
      </c>
      <c r="U5354">
        <v>62</v>
      </c>
    </row>
    <row r="5355" spans="1:22" x14ac:dyDescent="0.2">
      <c r="A5355" s="1">
        <v>33587</v>
      </c>
      <c r="B5355">
        <v>1991</v>
      </c>
      <c r="C5355">
        <f>_xlfn.MAXIFS(Table1[ScheduleWeekWritten],Table1[ScheduleSeason],Table1[[#This Row],[ScheduleSeason]])</f>
        <v>17</v>
      </c>
      <c r="D5355">
        <v>16</v>
      </c>
      <c r="E5355" cm="1">
        <f t="array" ref="E5355">_xlfn.XLOOKUP(Table1[[#This Row],[ScheduleWeekWritten]],Table3[Game],100+Table3[Increase],Table1[[#This Row],[ScheduleWeekWritten]])</f>
        <v>16</v>
      </c>
      <c r="F5355" t="b">
        <v>0</v>
      </c>
      <c r="G5355" t="s">
        <v>140</v>
      </c>
      <c r="H5355">
        <v>7</v>
      </c>
      <c r="I5355">
        <v>35</v>
      </c>
      <c r="J5355" t="s">
        <v>28</v>
      </c>
      <c r="K5355" t="s">
        <v>43</v>
      </c>
      <c r="L5355" t="str">
        <f>_xlfn.XLOOKUP(Table1[[#This Row],[TeamFavoriteID]],Table2[team_id],Table2[team_name],_xlfn.XLOOKUP(Table1[[#This Row],[TeamFavoriteID]],Table2[team_id_pfr],Table2[team_name],"Even"))</f>
        <v>Buffalo Bills</v>
      </c>
      <c r="M5355">
        <v>-13</v>
      </c>
      <c r="N5355">
        <f>IF(Table1[[#This Row],[TeamFavorite]]=Table1[[#This Row],[TeamHome]],Table1[[#This Row],[ScoreAway]]-Table1[[#This Row],[ScoreHome]],Table1[[#This Row],[ScoreHome]]-Table1[[#This Row],[ScoreAway]])</f>
        <v>-28</v>
      </c>
      <c r="O5355">
        <f>IF(Table1[[#This Row],[SpreadActual]]&lt;Table1[[#This Row],[SpreadFavorite]],1,0)</f>
        <v>1</v>
      </c>
      <c r="P5355">
        <v>42.5</v>
      </c>
      <c r="Q5355" t="s">
        <v>141</v>
      </c>
      <c r="R5355" t="b">
        <v>0</v>
      </c>
      <c r="S5355">
        <v>72</v>
      </c>
      <c r="T5355">
        <v>0</v>
      </c>
      <c r="V5355" t="s">
        <v>103</v>
      </c>
    </row>
    <row r="5356" spans="1:22" x14ac:dyDescent="0.2">
      <c r="A5356" s="1">
        <v>33587</v>
      </c>
      <c r="B5356">
        <v>1991</v>
      </c>
      <c r="C5356">
        <f>_xlfn.MAXIFS(Table1[ScheduleWeekWritten],Table1[ScheduleSeason],Table1[[#This Row],[ScheduleSeason]])</f>
        <v>17</v>
      </c>
      <c r="D5356">
        <v>16</v>
      </c>
      <c r="E5356" cm="1">
        <f t="array" ref="E5356">_xlfn.XLOOKUP(Table1[[#This Row],[ScheduleWeekWritten]],Table3[Game],100+Table3[Increase],Table1[[#This Row],[ScheduleWeekWritten]])</f>
        <v>16</v>
      </c>
      <c r="F5356" t="b">
        <v>0</v>
      </c>
      <c r="G5356" t="s">
        <v>54</v>
      </c>
      <c r="H5356">
        <v>20</v>
      </c>
      <c r="I5356">
        <v>14</v>
      </c>
      <c r="J5356" t="s">
        <v>39</v>
      </c>
      <c r="K5356" t="s">
        <v>55</v>
      </c>
      <c r="L5356" t="str">
        <f>_xlfn.XLOOKUP(Table1[[#This Row],[TeamFavoriteID]],Table2[team_id],Table2[team_name],_xlfn.XLOOKUP(Table1[[#This Row],[TeamFavoriteID]],Table2[team_id_pfr],Table2[team_name],"Even"))</f>
        <v>Minnesota Vikings</v>
      </c>
      <c r="M5356">
        <v>-10</v>
      </c>
      <c r="N5356">
        <f>IF(Table1[[#This Row],[TeamFavorite]]=Table1[[#This Row],[TeamHome]],Table1[[#This Row],[ScoreAway]]-Table1[[#This Row],[ScoreHome]],Table1[[#This Row],[ScoreHome]]-Table1[[#This Row],[ScoreAway]])</f>
        <v>-6</v>
      </c>
      <c r="O5356">
        <f>IF(Table1[[#This Row],[SpreadActual]]&lt;Table1[[#This Row],[SpreadFavorite]],1,0)</f>
        <v>0</v>
      </c>
      <c r="P5356">
        <v>45</v>
      </c>
      <c r="Q5356" t="s">
        <v>137</v>
      </c>
      <c r="R5356" t="b">
        <v>0</v>
      </c>
      <c r="S5356">
        <v>72</v>
      </c>
      <c r="T5356">
        <v>0</v>
      </c>
      <c r="V5356" t="s">
        <v>103</v>
      </c>
    </row>
    <row r="5357" spans="1:22" x14ac:dyDescent="0.2">
      <c r="A5357" s="1">
        <v>33587</v>
      </c>
      <c r="B5357">
        <v>1991</v>
      </c>
      <c r="C5357">
        <f>_xlfn.MAXIFS(Table1[ScheduleWeekWritten],Table1[ScheduleSeason],Table1[[#This Row],[ScheduleSeason]])</f>
        <v>17</v>
      </c>
      <c r="D5357">
        <v>16</v>
      </c>
      <c r="E5357" cm="1">
        <f t="array" ref="E5357">_xlfn.XLOOKUP(Table1[[#This Row],[ScheduleWeekWritten]],Table3[Game],100+Table3[Increase],Table1[[#This Row],[ScheduleWeekWritten]])</f>
        <v>16</v>
      </c>
      <c r="F5357" t="b">
        <v>0</v>
      </c>
      <c r="G5357" t="s">
        <v>31</v>
      </c>
      <c r="H5357">
        <v>3</v>
      </c>
      <c r="I5357">
        <v>6</v>
      </c>
      <c r="J5357" t="s">
        <v>115</v>
      </c>
      <c r="K5357" t="s">
        <v>32</v>
      </c>
      <c r="L5357" t="str">
        <f>_xlfn.XLOOKUP(Table1[[#This Row],[TeamFavoriteID]],Table2[team_id],Table2[team_name],_xlfn.XLOOKUP(Table1[[#This Row],[TeamFavoriteID]],Table2[team_id_pfr],Table2[team_name],"Even"))</f>
        <v>New York Jets</v>
      </c>
      <c r="M5357">
        <v>-7</v>
      </c>
      <c r="N5357">
        <f>IF(Table1[[#This Row],[TeamFavorite]]=Table1[[#This Row],[TeamHome]],Table1[[#This Row],[ScoreAway]]-Table1[[#This Row],[ScoreHome]],Table1[[#This Row],[ScoreHome]]-Table1[[#This Row],[ScoreAway]])</f>
        <v>3</v>
      </c>
      <c r="O5357">
        <f>IF(Table1[[#This Row],[SpreadActual]]&lt;Table1[[#This Row],[SpreadFavorite]],1,0)</f>
        <v>0</v>
      </c>
      <c r="P5357">
        <v>36</v>
      </c>
      <c r="Q5357" t="s">
        <v>126</v>
      </c>
      <c r="R5357" t="b">
        <v>0</v>
      </c>
      <c r="S5357">
        <v>39</v>
      </c>
      <c r="T5357">
        <v>30</v>
      </c>
      <c r="U5357">
        <v>38</v>
      </c>
    </row>
    <row r="5358" spans="1:22" x14ac:dyDescent="0.2">
      <c r="A5358" s="1">
        <v>33587</v>
      </c>
      <c r="B5358">
        <v>1991</v>
      </c>
      <c r="C5358">
        <f>_xlfn.MAXIFS(Table1[ScheduleWeekWritten],Table1[ScheduleSeason],Table1[[#This Row],[ScheduleSeason]])</f>
        <v>17</v>
      </c>
      <c r="D5358">
        <v>16</v>
      </c>
      <c r="E5358" cm="1">
        <f t="array" ref="E5358">_xlfn.XLOOKUP(Table1[[#This Row],[ScheduleWeekWritten]],Table3[Game],100+Table3[Increase],Table1[[#This Row],[ScheduleWeekWritten]])</f>
        <v>16</v>
      </c>
      <c r="F5358" t="b">
        <v>0</v>
      </c>
      <c r="G5358" t="s">
        <v>58</v>
      </c>
      <c r="H5358">
        <v>13</v>
      </c>
      <c r="I5358">
        <v>25</v>
      </c>
      <c r="J5358" t="s">
        <v>67</v>
      </c>
      <c r="K5358" t="s">
        <v>77</v>
      </c>
      <c r="L5358" t="str">
        <f>_xlfn.XLOOKUP(Table1[[#This Row],[TeamFavoriteID]],Table2[team_id],Table2[team_name],_xlfn.XLOOKUP(Table1[[#This Row],[TeamFavoriteID]],Table2[team_id_pfr],Table2[team_name],"Even"))</f>
        <v>Philadelphia Eagles</v>
      </c>
      <c r="M5358">
        <v>-3.5</v>
      </c>
      <c r="N5358">
        <f>IF(Table1[[#This Row],[TeamFavorite]]=Table1[[#This Row],[TeamHome]],Table1[[#This Row],[ScoreAway]]-Table1[[#This Row],[ScoreHome]],Table1[[#This Row],[ScoreHome]]-Table1[[#This Row],[ScoreAway]])</f>
        <v>12</v>
      </c>
      <c r="O5358">
        <f>IF(Table1[[#This Row],[SpreadActual]]&lt;Table1[[#This Row],[SpreadFavorite]],1,0)</f>
        <v>0</v>
      </c>
      <c r="P5358">
        <v>32</v>
      </c>
      <c r="Q5358" t="s">
        <v>112</v>
      </c>
      <c r="R5358" t="b">
        <v>0</v>
      </c>
      <c r="S5358">
        <v>38</v>
      </c>
      <c r="T5358">
        <v>22</v>
      </c>
      <c r="U5358">
        <v>40</v>
      </c>
    </row>
    <row r="5359" spans="1:22" x14ac:dyDescent="0.2">
      <c r="A5359" s="1">
        <v>33587</v>
      </c>
      <c r="B5359">
        <v>1991</v>
      </c>
      <c r="C5359">
        <f>_xlfn.MAXIFS(Table1[ScheduleWeekWritten],Table1[ScheduleSeason],Table1[[#This Row],[ScheduleSeason]])</f>
        <v>17</v>
      </c>
      <c r="D5359">
        <v>16</v>
      </c>
      <c r="E5359" cm="1">
        <f t="array" ref="E5359">_xlfn.XLOOKUP(Table1[[#This Row],[ScheduleWeekWritten]],Table3[Game],100+Table3[Increase],Table1[[#This Row],[ScheduleWeekWritten]])</f>
        <v>16</v>
      </c>
      <c r="F5359" t="b">
        <v>0</v>
      </c>
      <c r="G5359" t="s">
        <v>49</v>
      </c>
      <c r="H5359">
        <v>17</v>
      </c>
      <c r="I5359">
        <v>10</v>
      </c>
      <c r="J5359" t="s">
        <v>101</v>
      </c>
      <c r="K5359" t="s">
        <v>51</v>
      </c>
      <c r="L5359" t="str">
        <f>_xlfn.XLOOKUP(Table1[[#This Row],[TeamFavoriteID]],Table2[team_id],Table2[team_name],_xlfn.XLOOKUP(Table1[[#This Row],[TeamFavoriteID]],Table2[team_id_pfr],Table2[team_name],"Even"))</f>
        <v>Pittsburgh Steelers</v>
      </c>
      <c r="M5359">
        <v>-6</v>
      </c>
      <c r="N5359">
        <f>IF(Table1[[#This Row],[TeamFavorite]]=Table1[[#This Row],[TeamHome]],Table1[[#This Row],[ScoreAway]]-Table1[[#This Row],[ScoreHome]],Table1[[#This Row],[ScoreHome]]-Table1[[#This Row],[ScoreAway]])</f>
        <v>-7</v>
      </c>
      <c r="O5359">
        <f>IF(Table1[[#This Row],[SpreadActual]]&lt;Table1[[#This Row],[SpreadFavorite]],1,0)</f>
        <v>1</v>
      </c>
      <c r="P5359">
        <v>39</v>
      </c>
      <c r="Q5359" t="s">
        <v>113</v>
      </c>
      <c r="R5359" t="b">
        <v>0</v>
      </c>
      <c r="S5359">
        <v>29</v>
      </c>
      <c r="T5359">
        <v>23</v>
      </c>
      <c r="U5359">
        <v>53</v>
      </c>
    </row>
    <row r="5360" spans="1:22" x14ac:dyDescent="0.2">
      <c r="A5360" s="1">
        <v>33587</v>
      </c>
      <c r="B5360">
        <v>1991</v>
      </c>
      <c r="C5360">
        <f>_xlfn.MAXIFS(Table1[ScheduleWeekWritten],Table1[ScheduleSeason],Table1[[#This Row],[ScheduleSeason]])</f>
        <v>17</v>
      </c>
      <c r="D5360">
        <v>16</v>
      </c>
      <c r="E5360" cm="1">
        <f t="array" ref="E5360">_xlfn.XLOOKUP(Table1[[#This Row],[ScheduleWeekWritten]],Table3[Game],100+Table3[Increase],Table1[[#This Row],[ScheduleWeekWritten]])</f>
        <v>16</v>
      </c>
      <c r="F5360" t="b">
        <v>0</v>
      </c>
      <c r="G5360" t="s">
        <v>27</v>
      </c>
      <c r="H5360">
        <v>38</v>
      </c>
      <c r="I5360">
        <v>30</v>
      </c>
      <c r="J5360" t="s">
        <v>19</v>
      </c>
      <c r="K5360" t="s">
        <v>91</v>
      </c>
      <c r="L5360" t="str">
        <f>_xlfn.XLOOKUP(Table1[[#This Row],[TeamFavoriteID]],Table2[team_id],Table2[team_name],_xlfn.XLOOKUP(Table1[[#This Row],[TeamFavoriteID]],Table2[team_id_pfr],Table2[team_name],"Even"))</f>
        <v>Miami Dolphins</v>
      </c>
      <c r="M5360">
        <v>-1</v>
      </c>
      <c r="N5360">
        <f>IF(Table1[[#This Row],[TeamFavorite]]=Table1[[#This Row],[TeamHome]],Table1[[#This Row],[ScoreAway]]-Table1[[#This Row],[ScoreHome]],Table1[[#This Row],[ScoreHome]]-Table1[[#This Row],[ScoreAway]])</f>
        <v>8</v>
      </c>
      <c r="O5360">
        <f>IF(Table1[[#This Row],[SpreadActual]]&lt;Table1[[#This Row],[SpreadFavorite]],1,0)</f>
        <v>0</v>
      </c>
      <c r="P5360">
        <v>38</v>
      </c>
      <c r="Q5360" t="s">
        <v>94</v>
      </c>
      <c r="R5360" t="b">
        <v>0</v>
      </c>
      <c r="S5360">
        <v>60</v>
      </c>
      <c r="T5360">
        <v>8</v>
      </c>
      <c r="U5360">
        <v>47</v>
      </c>
    </row>
    <row r="5361" spans="1:22" x14ac:dyDescent="0.2">
      <c r="A5361" s="1">
        <v>33587</v>
      </c>
      <c r="B5361">
        <v>1991</v>
      </c>
      <c r="C5361">
        <f>_xlfn.MAXIFS(Table1[ScheduleWeekWritten],Table1[ScheduleSeason],Table1[[#This Row],[ScheduleSeason]])</f>
        <v>17</v>
      </c>
      <c r="D5361">
        <v>16</v>
      </c>
      <c r="E5361" cm="1">
        <f t="array" ref="E5361">_xlfn.XLOOKUP(Table1[[#This Row],[ScheduleWeekWritten]],Table3[Game],100+Table3[Increase],Table1[[#This Row],[ScheduleWeekWritten]])</f>
        <v>16</v>
      </c>
      <c r="F5361" t="b">
        <v>0</v>
      </c>
      <c r="G5361" t="s">
        <v>61</v>
      </c>
      <c r="H5361">
        <v>34</v>
      </c>
      <c r="I5361">
        <v>17</v>
      </c>
      <c r="J5361" t="s">
        <v>50</v>
      </c>
      <c r="K5361" t="s">
        <v>85</v>
      </c>
      <c r="L5361" t="str">
        <f>_xlfn.XLOOKUP(Table1[[#This Row],[TeamFavoriteID]],Table2[team_id],Table2[team_name],_xlfn.XLOOKUP(Table1[[#This Row],[TeamFavoriteID]],Table2[team_id_pfr],Table2[team_name],"Even"))</f>
        <v>Washington Commanders</v>
      </c>
      <c r="M5361">
        <v>-9</v>
      </c>
      <c r="N5361">
        <f>IF(Table1[[#This Row],[TeamFavorite]]=Table1[[#This Row],[TeamHome]],Table1[[#This Row],[ScoreAway]]-Table1[[#This Row],[ScoreHome]],Table1[[#This Row],[ScoreHome]]-Table1[[#This Row],[ScoreAway]])</f>
        <v>17</v>
      </c>
      <c r="O5361">
        <f>IF(Table1[[#This Row],[SpreadActual]]&lt;Table1[[#This Row],[SpreadFavorite]],1,0)</f>
        <v>0</v>
      </c>
      <c r="P5361">
        <v>37</v>
      </c>
      <c r="Q5361" t="s">
        <v>64</v>
      </c>
      <c r="R5361" t="b">
        <v>0</v>
      </c>
      <c r="S5361">
        <v>40</v>
      </c>
      <c r="T5361">
        <v>19</v>
      </c>
      <c r="U5361">
        <v>31</v>
      </c>
    </row>
    <row r="5362" spans="1:22" x14ac:dyDescent="0.2">
      <c r="A5362" s="1">
        <v>33588</v>
      </c>
      <c r="B5362">
        <v>1991</v>
      </c>
      <c r="C5362">
        <f>_xlfn.MAXIFS(Table1[ScheduleWeekWritten],Table1[ScheduleSeason],Table1[[#This Row],[ScheduleSeason]])</f>
        <v>17</v>
      </c>
      <c r="D5362">
        <v>16</v>
      </c>
      <c r="E5362" cm="1">
        <f t="array" ref="E5362">_xlfn.XLOOKUP(Table1[[#This Row],[ScheduleWeekWritten]],Table3[Game],100+Table3[Increase],Table1[[#This Row],[ScheduleWeekWritten]])</f>
        <v>16</v>
      </c>
      <c r="F5362" t="b">
        <v>0</v>
      </c>
      <c r="G5362" t="s">
        <v>95</v>
      </c>
      <c r="H5362">
        <v>27</v>
      </c>
      <c r="I5362">
        <v>0</v>
      </c>
      <c r="J5362" t="s">
        <v>138</v>
      </c>
      <c r="K5362" t="s">
        <v>98</v>
      </c>
      <c r="L5362" t="str">
        <f>_xlfn.XLOOKUP(Table1[[#This Row],[TeamFavoriteID]],Table2[team_id],Table2[team_name],_xlfn.XLOOKUP(Table1[[#This Row],[TeamFavoriteID]],Table2[team_id_pfr],Table2[team_name],"Even"))</f>
        <v>New Orleans Saints</v>
      </c>
      <c r="M5362">
        <v>-3</v>
      </c>
      <c r="N5362">
        <f>IF(Table1[[#This Row],[TeamFavorite]]=Table1[[#This Row],[TeamHome]],Table1[[#This Row],[ScoreAway]]-Table1[[#This Row],[ScoreHome]],Table1[[#This Row],[ScoreHome]]-Table1[[#This Row],[ScoreAway]])</f>
        <v>-27</v>
      </c>
      <c r="O5362">
        <f>IF(Table1[[#This Row],[SpreadActual]]&lt;Table1[[#This Row],[SpreadFavorite]],1,0)</f>
        <v>1</v>
      </c>
      <c r="P5362">
        <v>37</v>
      </c>
      <c r="Q5362" t="s">
        <v>124</v>
      </c>
      <c r="R5362" t="b">
        <v>0</v>
      </c>
      <c r="S5362">
        <v>72</v>
      </c>
      <c r="T5362">
        <v>0</v>
      </c>
      <c r="V5362" t="s">
        <v>103</v>
      </c>
    </row>
    <row r="5363" spans="1:22" x14ac:dyDescent="0.2">
      <c r="A5363" s="1">
        <v>33593</v>
      </c>
      <c r="B5363">
        <v>1991</v>
      </c>
      <c r="C5363">
        <f>_xlfn.MAXIFS(Table1[ScheduleWeekWritten],Table1[ScheduleSeason],Table1[[#This Row],[ScheduleSeason]])</f>
        <v>17</v>
      </c>
      <c r="D5363">
        <v>17</v>
      </c>
      <c r="E5363" cm="1">
        <f t="array" ref="E5363">_xlfn.XLOOKUP(Table1[[#This Row],[ScheduleWeekWritten]],Table3[Game],100+Table3[Increase],Table1[[#This Row],[ScheduleWeekWritten]])</f>
        <v>17</v>
      </c>
      <c r="F5363" t="b">
        <v>0</v>
      </c>
      <c r="G5363" t="s">
        <v>54</v>
      </c>
      <c r="H5363">
        <v>7</v>
      </c>
      <c r="I5363">
        <v>27</v>
      </c>
      <c r="J5363" t="s">
        <v>33</v>
      </c>
      <c r="K5363" t="s">
        <v>55</v>
      </c>
      <c r="L5363" t="str">
        <f>_xlfn.XLOOKUP(Table1[[#This Row],[TeamFavoriteID]],Table2[team_id],Table2[team_name],_xlfn.XLOOKUP(Table1[[#This Row],[TeamFavoriteID]],Table2[team_id_pfr],Table2[team_name],"Even"))</f>
        <v>Minnesota Vikings</v>
      </c>
      <c r="M5363">
        <v>-6</v>
      </c>
      <c r="N5363">
        <f>IF(Table1[[#This Row],[TeamFavorite]]=Table1[[#This Row],[TeamHome]],Table1[[#This Row],[ScoreAway]]-Table1[[#This Row],[ScoreHome]],Table1[[#This Row],[ScoreHome]]-Table1[[#This Row],[ScoreAway]])</f>
        <v>20</v>
      </c>
      <c r="O5363">
        <f>IF(Table1[[#This Row],[SpreadActual]]&lt;Table1[[#This Row],[SpreadFavorite]],1,0)</f>
        <v>0</v>
      </c>
      <c r="P5363">
        <v>44</v>
      </c>
      <c r="Q5363" t="s">
        <v>137</v>
      </c>
      <c r="R5363" t="b">
        <v>0</v>
      </c>
      <c r="S5363">
        <v>72</v>
      </c>
      <c r="T5363">
        <v>0</v>
      </c>
      <c r="V5363" t="s">
        <v>103</v>
      </c>
    </row>
    <row r="5364" spans="1:22" x14ac:dyDescent="0.2">
      <c r="A5364" s="1">
        <v>33593</v>
      </c>
      <c r="B5364">
        <v>1991</v>
      </c>
      <c r="C5364">
        <f>_xlfn.MAXIFS(Table1[ScheduleWeekWritten],Table1[ScheduleSeason],Table1[[#This Row],[ScheduleSeason]])</f>
        <v>17</v>
      </c>
      <c r="D5364">
        <v>17</v>
      </c>
      <c r="E5364" cm="1">
        <f t="array" ref="E5364">_xlfn.XLOOKUP(Table1[[#This Row],[ScheduleWeekWritten]],Table3[Game],100+Table3[Increase],Table1[[#This Row],[ScheduleWeekWritten]])</f>
        <v>17</v>
      </c>
      <c r="F5364" t="b">
        <v>0</v>
      </c>
      <c r="G5364" t="s">
        <v>50</v>
      </c>
      <c r="H5364">
        <v>24</v>
      </c>
      <c r="I5364">
        <v>20</v>
      </c>
      <c r="J5364" t="s">
        <v>23</v>
      </c>
      <c r="K5364" t="s">
        <v>25</v>
      </c>
      <c r="L5364" t="str">
        <f>_xlfn.XLOOKUP(Table1[[#This Row],[TeamFavoriteID]],Table2[team_id],Table2[team_name],_xlfn.XLOOKUP(Table1[[#This Row],[TeamFavoriteID]],Table2[team_id_pfr],Table2[team_name],"Even"))</f>
        <v>Houston Oilers</v>
      </c>
      <c r="M5364">
        <v>-3</v>
      </c>
      <c r="N5364">
        <f>IF(Table1[[#This Row],[TeamFavorite]]=Table1[[#This Row],[TeamHome]],Table1[[#This Row],[ScoreAway]]-Table1[[#This Row],[ScoreHome]],Table1[[#This Row],[ScoreHome]]-Table1[[#This Row],[ScoreAway]])</f>
        <v>4</v>
      </c>
      <c r="O5364">
        <f>IF(Table1[[#This Row],[SpreadActual]]&lt;Table1[[#This Row],[SpreadFavorite]],1,0)</f>
        <v>0</v>
      </c>
      <c r="P5364">
        <v>37</v>
      </c>
      <c r="Q5364" t="s">
        <v>126</v>
      </c>
      <c r="R5364" t="b">
        <v>0</v>
      </c>
      <c r="S5364">
        <v>39</v>
      </c>
      <c r="T5364">
        <v>20</v>
      </c>
      <c r="U5364">
        <v>49</v>
      </c>
    </row>
    <row r="5365" spans="1:22" x14ac:dyDescent="0.2">
      <c r="A5365" s="1">
        <v>33594</v>
      </c>
      <c r="B5365">
        <v>1991</v>
      </c>
      <c r="C5365">
        <f>_xlfn.MAXIFS(Table1[ScheduleWeekWritten],Table1[ScheduleSeason],Table1[[#This Row],[ScheduleSeason]])</f>
        <v>17</v>
      </c>
      <c r="D5365">
        <v>17</v>
      </c>
      <c r="E5365" cm="1">
        <f t="array" ref="E5365">_xlfn.XLOOKUP(Table1[[#This Row],[ScheduleWeekWritten]],Table3[Game],100+Table3[Increase],Table1[[#This Row],[ScheduleWeekWritten]])</f>
        <v>17</v>
      </c>
      <c r="F5365" t="b">
        <v>0</v>
      </c>
      <c r="G5365" t="s">
        <v>28</v>
      </c>
      <c r="H5365">
        <v>14</v>
      </c>
      <c r="I5365">
        <v>17</v>
      </c>
      <c r="J5365" t="s">
        <v>45</v>
      </c>
      <c r="K5365" t="s">
        <v>43</v>
      </c>
      <c r="L5365" t="str">
        <f>_xlfn.XLOOKUP(Table1[[#This Row],[TeamFavoriteID]],Table2[team_id],Table2[team_name],_xlfn.XLOOKUP(Table1[[#This Row],[TeamFavoriteID]],Table2[team_id_pfr],Table2[team_name],"Even"))</f>
        <v>Buffalo Bills</v>
      </c>
      <c r="M5365">
        <v>-5</v>
      </c>
      <c r="N5365">
        <f>IF(Table1[[#This Row],[TeamFavorite]]=Table1[[#This Row],[TeamHome]],Table1[[#This Row],[ScoreAway]]-Table1[[#This Row],[ScoreHome]],Table1[[#This Row],[ScoreHome]]-Table1[[#This Row],[ScoreAway]])</f>
        <v>3</v>
      </c>
      <c r="O5365">
        <f>IF(Table1[[#This Row],[SpreadActual]]&lt;Table1[[#This Row],[SpreadFavorite]],1,0)</f>
        <v>0</v>
      </c>
      <c r="P5365">
        <v>41</v>
      </c>
      <c r="Q5365" t="s">
        <v>123</v>
      </c>
      <c r="R5365" t="b">
        <v>0</v>
      </c>
      <c r="S5365">
        <v>35</v>
      </c>
      <c r="T5365">
        <v>22</v>
      </c>
      <c r="U5365">
        <v>74</v>
      </c>
    </row>
    <row r="5366" spans="1:22" x14ac:dyDescent="0.2">
      <c r="A5366" s="1">
        <v>33594</v>
      </c>
      <c r="B5366">
        <v>1991</v>
      </c>
      <c r="C5366">
        <f>_xlfn.MAXIFS(Table1[ScheduleWeekWritten],Table1[ScheduleSeason],Table1[[#This Row],[ScheduleSeason]])</f>
        <v>17</v>
      </c>
      <c r="D5366">
        <v>17</v>
      </c>
      <c r="E5366" cm="1">
        <f t="array" ref="E5366">_xlfn.XLOOKUP(Table1[[#This Row],[ScheduleWeekWritten]],Table3[Game],100+Table3[Increase],Table1[[#This Row],[ScheduleWeekWritten]])</f>
        <v>17</v>
      </c>
      <c r="F5366" t="b">
        <v>0</v>
      </c>
      <c r="G5366" t="s">
        <v>101</v>
      </c>
      <c r="H5366">
        <v>29</v>
      </c>
      <c r="I5366">
        <v>7</v>
      </c>
      <c r="J5366" t="s">
        <v>115</v>
      </c>
      <c r="K5366" t="s">
        <v>70</v>
      </c>
      <c r="L5366" t="str">
        <f>_xlfn.XLOOKUP(Table1[[#This Row],[TeamFavoriteID]],Table2[team_id],Table2[team_name],_xlfn.XLOOKUP(Table1[[#This Row],[TeamFavoriteID]],Table2[team_id_pfr],Table2[team_name],"Even"))</f>
        <v>Boston Patriots</v>
      </c>
      <c r="M5366">
        <v>-2</v>
      </c>
      <c r="N5366">
        <f>IF(Table1[[#This Row],[TeamFavorite]]=Table1[[#This Row],[TeamHome]],Table1[[#This Row],[ScoreAway]]-Table1[[#This Row],[ScoreHome]],Table1[[#This Row],[ScoreHome]]-Table1[[#This Row],[ScoreAway]])</f>
        <v>22</v>
      </c>
      <c r="O5366">
        <f>IF(Table1[[#This Row],[SpreadActual]]&lt;Table1[[#This Row],[SpreadFavorite]],1,0)</f>
        <v>0</v>
      </c>
      <c r="P5366">
        <v>38</v>
      </c>
      <c r="Q5366" t="s">
        <v>111</v>
      </c>
      <c r="R5366" t="b">
        <v>0</v>
      </c>
      <c r="S5366">
        <v>34</v>
      </c>
      <c r="T5366">
        <v>10</v>
      </c>
      <c r="U5366">
        <v>96</v>
      </c>
    </row>
    <row r="5367" spans="1:22" x14ac:dyDescent="0.2">
      <c r="A5367" s="1">
        <v>33594</v>
      </c>
      <c r="B5367">
        <v>1991</v>
      </c>
      <c r="C5367">
        <f>_xlfn.MAXIFS(Table1[ScheduleWeekWritten],Table1[ScheduleSeason],Table1[[#This Row],[ScheduleSeason]])</f>
        <v>17</v>
      </c>
      <c r="D5367">
        <v>17</v>
      </c>
      <c r="E5367" cm="1">
        <f t="array" ref="E5367">_xlfn.XLOOKUP(Table1[[#This Row],[ScheduleWeekWritten]],Table3[Game],100+Table3[Increase],Table1[[#This Row],[ScheduleWeekWritten]])</f>
        <v>17</v>
      </c>
      <c r="F5367" t="b">
        <v>0</v>
      </c>
      <c r="G5367" t="s">
        <v>67</v>
      </c>
      <c r="H5367">
        <v>31</v>
      </c>
      <c r="I5367">
        <v>27</v>
      </c>
      <c r="J5367" t="s">
        <v>38</v>
      </c>
      <c r="K5367" t="s">
        <v>68</v>
      </c>
      <c r="L5367" t="str">
        <f>_xlfn.XLOOKUP(Table1[[#This Row],[TeamFavoriteID]],Table2[team_id],Table2[team_name],_xlfn.XLOOKUP(Table1[[#This Row],[TeamFavoriteID]],Table2[team_id_pfr],Table2[team_name],"Even"))</f>
        <v>Dallas Cowboys</v>
      </c>
      <c r="M5367">
        <v>-3</v>
      </c>
      <c r="N5367">
        <f>IF(Table1[[#This Row],[TeamFavorite]]=Table1[[#This Row],[TeamHome]],Table1[[#This Row],[ScoreAway]]-Table1[[#This Row],[ScoreHome]],Table1[[#This Row],[ScoreHome]]-Table1[[#This Row],[ScoreAway]])</f>
        <v>-4</v>
      </c>
      <c r="O5367">
        <f>IF(Table1[[#This Row],[SpreadActual]]&lt;Table1[[#This Row],[SpreadFavorite]],1,0)</f>
        <v>1</v>
      </c>
      <c r="P5367">
        <v>39</v>
      </c>
      <c r="Q5367" t="s">
        <v>119</v>
      </c>
      <c r="R5367" t="b">
        <v>0</v>
      </c>
      <c r="S5367">
        <v>48</v>
      </c>
      <c r="T5367">
        <v>8</v>
      </c>
      <c r="U5367">
        <v>97</v>
      </c>
    </row>
    <row r="5368" spans="1:22" x14ac:dyDescent="0.2">
      <c r="A5368" s="1">
        <v>33594</v>
      </c>
      <c r="B5368">
        <v>1991</v>
      </c>
      <c r="C5368">
        <f>_xlfn.MAXIFS(Table1[ScheduleWeekWritten],Table1[ScheduleSeason],Table1[[#This Row],[ScheduleSeason]])</f>
        <v>17</v>
      </c>
      <c r="D5368">
        <v>17</v>
      </c>
      <c r="E5368" cm="1">
        <f t="array" ref="E5368">_xlfn.XLOOKUP(Table1[[#This Row],[ScheduleWeekWritten]],Table3[Game],100+Table3[Increase],Table1[[#This Row],[ScheduleWeekWritten]])</f>
        <v>17</v>
      </c>
      <c r="F5368" t="b">
        <v>0</v>
      </c>
      <c r="G5368" t="s">
        <v>138</v>
      </c>
      <c r="H5368">
        <v>21</v>
      </c>
      <c r="I5368">
        <v>27</v>
      </c>
      <c r="J5368" t="s">
        <v>42</v>
      </c>
      <c r="K5368" t="s">
        <v>21</v>
      </c>
      <c r="L5368" t="str">
        <f>_xlfn.XLOOKUP(Table1[[#This Row],[TeamFavoriteID]],Table2[team_id],Table2[team_name],_xlfn.XLOOKUP(Table1[[#This Row],[TeamFavoriteID]],Table2[team_id_pfr],Table2[team_name],"Even"))</f>
        <v>Las Vegas Raiders</v>
      </c>
      <c r="M5368">
        <v>-2.5</v>
      </c>
      <c r="N5368">
        <f>IF(Table1[[#This Row],[TeamFavorite]]=Table1[[#This Row],[TeamHome]],Table1[[#This Row],[ScoreAway]]-Table1[[#This Row],[ScoreHome]],Table1[[#This Row],[ScoreHome]]-Table1[[#This Row],[ScoreAway]])</f>
        <v>-6</v>
      </c>
      <c r="O5368">
        <f>IF(Table1[[#This Row],[SpreadActual]]&lt;Table1[[#This Row],[SpreadFavorite]],1,0)</f>
        <v>1</v>
      </c>
      <c r="P5368">
        <v>35</v>
      </c>
      <c r="Q5368" t="s">
        <v>65</v>
      </c>
      <c r="R5368" t="b">
        <v>0</v>
      </c>
      <c r="S5368">
        <v>58</v>
      </c>
      <c r="T5368">
        <v>9</v>
      </c>
      <c r="U5368">
        <v>60</v>
      </c>
    </row>
    <row r="5369" spans="1:22" x14ac:dyDescent="0.2">
      <c r="A5369" s="1">
        <v>33594</v>
      </c>
      <c r="B5369">
        <v>1991</v>
      </c>
      <c r="C5369">
        <f>_xlfn.MAXIFS(Table1[ScheduleWeekWritten],Table1[ScheduleSeason],Table1[[#This Row],[ScheduleSeason]])</f>
        <v>17</v>
      </c>
      <c r="D5369">
        <v>17</v>
      </c>
      <c r="E5369" cm="1">
        <f t="array" ref="E5369">_xlfn.XLOOKUP(Table1[[#This Row],[ScheduleWeekWritten]],Table3[Game],100+Table3[Increase],Table1[[#This Row],[ScheduleWeekWritten]])</f>
        <v>17</v>
      </c>
      <c r="F5369" t="b">
        <v>0</v>
      </c>
      <c r="G5369" t="s">
        <v>19</v>
      </c>
      <c r="H5369">
        <v>20</v>
      </c>
      <c r="I5369">
        <v>23</v>
      </c>
      <c r="J5369" t="s">
        <v>31</v>
      </c>
      <c r="K5369" t="s">
        <v>91</v>
      </c>
      <c r="L5369" t="str">
        <f>_xlfn.XLOOKUP(Table1[[#This Row],[TeamFavoriteID]],Table2[team_id],Table2[team_name],_xlfn.XLOOKUP(Table1[[#This Row],[TeamFavoriteID]],Table2[team_id_pfr],Table2[team_name],"Even"))</f>
        <v>Miami Dolphins</v>
      </c>
      <c r="M5369">
        <v>-5.5</v>
      </c>
      <c r="N5369">
        <f>IF(Table1[[#This Row],[TeamFavorite]]=Table1[[#This Row],[TeamHome]],Table1[[#This Row],[ScoreAway]]-Table1[[#This Row],[ScoreHome]],Table1[[#This Row],[ScoreHome]]-Table1[[#This Row],[ScoreAway]])</f>
        <v>3</v>
      </c>
      <c r="O5369">
        <f>IF(Table1[[#This Row],[SpreadActual]]&lt;Table1[[#This Row],[SpreadFavorite]],1,0)</f>
        <v>0</v>
      </c>
      <c r="P5369">
        <v>44</v>
      </c>
      <c r="Q5369" t="s">
        <v>143</v>
      </c>
      <c r="R5369" t="b">
        <v>0</v>
      </c>
      <c r="S5369">
        <v>71</v>
      </c>
      <c r="T5369">
        <v>6</v>
      </c>
      <c r="U5369">
        <v>64</v>
      </c>
    </row>
    <row r="5370" spans="1:22" x14ac:dyDescent="0.2">
      <c r="A5370" s="1">
        <v>33594</v>
      </c>
      <c r="B5370">
        <v>1991</v>
      </c>
      <c r="C5370">
        <f>_xlfn.MAXIFS(Table1[ScheduleWeekWritten],Table1[ScheduleSeason],Table1[[#This Row],[ScheduleSeason]])</f>
        <v>17</v>
      </c>
      <c r="D5370">
        <v>17</v>
      </c>
      <c r="E5370" cm="1">
        <f t="array" ref="E5370">_xlfn.XLOOKUP(Table1[[#This Row],[ScheduleWeekWritten]],Table3[Game],100+Table3[Increase],Table1[[#This Row],[ScheduleWeekWritten]])</f>
        <v>17</v>
      </c>
      <c r="F5370" t="b">
        <v>0</v>
      </c>
      <c r="G5370" t="s">
        <v>58</v>
      </c>
      <c r="H5370">
        <v>24</v>
      </c>
      <c r="I5370">
        <v>22</v>
      </c>
      <c r="J5370" t="s">
        <v>61</v>
      </c>
      <c r="K5370" t="s">
        <v>85</v>
      </c>
      <c r="L5370" t="str">
        <f>_xlfn.XLOOKUP(Table1[[#This Row],[TeamFavoriteID]],Table2[team_id],Table2[team_name],_xlfn.XLOOKUP(Table1[[#This Row],[TeamFavoriteID]],Table2[team_id_pfr],Table2[team_name],"Even"))</f>
        <v>Washington Commanders</v>
      </c>
      <c r="M5370">
        <v>-3</v>
      </c>
      <c r="N5370">
        <f>IF(Table1[[#This Row],[TeamFavorite]]=Table1[[#This Row],[TeamHome]],Table1[[#This Row],[ScoreAway]]-Table1[[#This Row],[ScoreHome]],Table1[[#This Row],[ScoreHome]]-Table1[[#This Row],[ScoreAway]])</f>
        <v>2</v>
      </c>
      <c r="O5370">
        <f>IF(Table1[[#This Row],[SpreadActual]]&lt;Table1[[#This Row],[SpreadFavorite]],1,0)</f>
        <v>0</v>
      </c>
      <c r="P5370">
        <v>35</v>
      </c>
      <c r="Q5370" t="s">
        <v>112</v>
      </c>
      <c r="R5370" t="b">
        <v>0</v>
      </c>
      <c r="S5370">
        <v>37</v>
      </c>
      <c r="T5370">
        <v>11</v>
      </c>
      <c r="U5370">
        <v>57</v>
      </c>
    </row>
    <row r="5371" spans="1:22" x14ac:dyDescent="0.2">
      <c r="A5371" s="1">
        <v>33594</v>
      </c>
      <c r="B5371">
        <v>1991</v>
      </c>
      <c r="C5371">
        <f>_xlfn.MAXIFS(Table1[ScheduleWeekWritten],Table1[ScheduleSeason],Table1[[#This Row],[ScheduleSeason]])</f>
        <v>17</v>
      </c>
      <c r="D5371">
        <v>17</v>
      </c>
      <c r="E5371" cm="1">
        <f t="array" ref="E5371">_xlfn.XLOOKUP(Table1[[#This Row],[ScheduleWeekWritten]],Table3[Game],100+Table3[Increase],Table1[[#This Row],[ScheduleWeekWritten]])</f>
        <v>17</v>
      </c>
      <c r="F5371" t="b">
        <v>0</v>
      </c>
      <c r="G5371" t="s">
        <v>145</v>
      </c>
      <c r="H5371">
        <v>3</v>
      </c>
      <c r="I5371">
        <v>27</v>
      </c>
      <c r="J5371" t="s">
        <v>95</v>
      </c>
      <c r="K5371" t="s">
        <v>98</v>
      </c>
      <c r="L5371" t="str">
        <f>_xlfn.XLOOKUP(Table1[[#This Row],[TeamFavoriteID]],Table2[team_id],Table2[team_name],_xlfn.XLOOKUP(Table1[[#This Row],[TeamFavoriteID]],Table2[team_id_pfr],Table2[team_name],"Even"))</f>
        <v>New Orleans Saints</v>
      </c>
      <c r="M5371">
        <v>-7</v>
      </c>
      <c r="N5371">
        <f>IF(Table1[[#This Row],[TeamFavorite]]=Table1[[#This Row],[TeamHome]],Table1[[#This Row],[ScoreAway]]-Table1[[#This Row],[ScoreHome]],Table1[[#This Row],[ScoreHome]]-Table1[[#This Row],[ScoreAway]])</f>
        <v>-24</v>
      </c>
      <c r="O5371">
        <f>IF(Table1[[#This Row],[SpreadActual]]&lt;Table1[[#This Row],[SpreadFavorite]],1,0)</f>
        <v>1</v>
      </c>
      <c r="P5371">
        <v>35</v>
      </c>
      <c r="Q5371" t="s">
        <v>146</v>
      </c>
      <c r="R5371" t="b">
        <v>0</v>
      </c>
      <c r="S5371">
        <v>55</v>
      </c>
      <c r="T5371">
        <v>5</v>
      </c>
      <c r="U5371">
        <v>73</v>
      </c>
    </row>
    <row r="5372" spans="1:22" x14ac:dyDescent="0.2">
      <c r="A5372" s="1">
        <v>33594</v>
      </c>
      <c r="B5372">
        <v>1991</v>
      </c>
      <c r="C5372">
        <f>_xlfn.MAXIFS(Table1[ScheduleWeekWritten],Table1[ScheduleSeason],Table1[[#This Row],[ScheduleSeason]])</f>
        <v>17</v>
      </c>
      <c r="D5372">
        <v>17</v>
      </c>
      <c r="E5372" cm="1">
        <f t="array" ref="E5372">_xlfn.XLOOKUP(Table1[[#This Row],[ScheduleWeekWritten]],Table3[Game],100+Table3[Increase],Table1[[#This Row],[ScheduleWeekWritten]])</f>
        <v>17</v>
      </c>
      <c r="F5372" t="b">
        <v>0</v>
      </c>
      <c r="G5372" t="s">
        <v>49</v>
      </c>
      <c r="H5372">
        <v>17</v>
      </c>
      <c r="I5372">
        <v>10</v>
      </c>
      <c r="J5372" t="s">
        <v>62</v>
      </c>
      <c r="K5372" t="s">
        <v>51</v>
      </c>
      <c r="L5372" t="str">
        <f>_xlfn.XLOOKUP(Table1[[#This Row],[TeamFavoriteID]],Table2[team_id],Table2[team_name],_xlfn.XLOOKUP(Table1[[#This Row],[TeamFavoriteID]],Table2[team_id_pfr],Table2[team_name],"Even"))</f>
        <v>Pittsburgh Steelers</v>
      </c>
      <c r="M5372">
        <v>-3</v>
      </c>
      <c r="N5372">
        <f>IF(Table1[[#This Row],[TeamFavorite]]=Table1[[#This Row],[TeamHome]],Table1[[#This Row],[ScoreAway]]-Table1[[#This Row],[ScoreHome]],Table1[[#This Row],[ScoreHome]]-Table1[[#This Row],[ScoreAway]])</f>
        <v>-7</v>
      </c>
      <c r="O5372">
        <f>IF(Table1[[#This Row],[SpreadActual]]&lt;Table1[[#This Row],[SpreadFavorite]],1,0)</f>
        <v>1</v>
      </c>
      <c r="P5372">
        <v>37</v>
      </c>
      <c r="Q5372" t="s">
        <v>113</v>
      </c>
      <c r="R5372" t="b">
        <v>0</v>
      </c>
      <c r="S5372">
        <v>32</v>
      </c>
      <c r="T5372">
        <v>15</v>
      </c>
      <c r="U5372">
        <v>82</v>
      </c>
    </row>
    <row r="5373" spans="1:22" x14ac:dyDescent="0.2">
      <c r="A5373" s="1">
        <v>33594</v>
      </c>
      <c r="B5373">
        <v>1991</v>
      </c>
      <c r="C5373">
        <f>_xlfn.MAXIFS(Table1[ScheduleWeekWritten],Table1[ScheduleSeason],Table1[[#This Row],[ScheduleSeason]])</f>
        <v>17</v>
      </c>
      <c r="D5373">
        <v>17</v>
      </c>
      <c r="E5373" cm="1">
        <f t="array" ref="E5373">_xlfn.XLOOKUP(Table1[[#This Row],[ScheduleWeekWritten]],Table3[Game],100+Table3[Increase],Table1[[#This Row],[ScheduleWeekWritten]])</f>
        <v>17</v>
      </c>
      <c r="F5373" t="b">
        <v>0</v>
      </c>
      <c r="G5373" t="s">
        <v>27</v>
      </c>
      <c r="H5373">
        <v>14</v>
      </c>
      <c r="I5373">
        <v>17</v>
      </c>
      <c r="J5373" t="s">
        <v>24</v>
      </c>
      <c r="K5373" t="s">
        <v>88</v>
      </c>
      <c r="L5373" t="str">
        <f>_xlfn.XLOOKUP(Table1[[#This Row],[TeamFavoriteID]],Table2[team_id],Table2[team_name],_xlfn.XLOOKUP(Table1[[#This Row],[TeamFavoriteID]],Table2[team_id_pfr],Table2[team_name],"Even"))</f>
        <v>Denver Broncos</v>
      </c>
      <c r="M5373">
        <v>-3</v>
      </c>
      <c r="N5373">
        <f>IF(Table1[[#This Row],[TeamFavorite]]=Table1[[#This Row],[TeamHome]],Table1[[#This Row],[ScoreAway]]-Table1[[#This Row],[ScoreHome]],Table1[[#This Row],[ScoreHome]]-Table1[[#This Row],[ScoreAway]])</f>
        <v>-3</v>
      </c>
      <c r="O5373">
        <f>IF(Table1[[#This Row],[SpreadActual]]&lt;Table1[[#This Row],[SpreadFavorite]],1,0)</f>
        <v>0</v>
      </c>
      <c r="P5373">
        <v>37</v>
      </c>
      <c r="Q5373" t="s">
        <v>94</v>
      </c>
      <c r="R5373" t="b">
        <v>0</v>
      </c>
      <c r="S5373">
        <v>57</v>
      </c>
      <c r="T5373">
        <v>6</v>
      </c>
      <c r="U5373">
        <v>55</v>
      </c>
    </row>
    <row r="5374" spans="1:22" x14ac:dyDescent="0.2">
      <c r="A5374" s="1">
        <v>33594</v>
      </c>
      <c r="B5374">
        <v>1991</v>
      </c>
      <c r="C5374">
        <f>_xlfn.MAXIFS(Table1[ScheduleWeekWritten],Table1[ScheduleSeason],Table1[[#This Row],[ScheduleSeason]])</f>
        <v>17</v>
      </c>
      <c r="D5374">
        <v>17</v>
      </c>
      <c r="E5374" cm="1">
        <f t="array" ref="E5374">_xlfn.XLOOKUP(Table1[[#This Row],[ScheduleWeekWritten]],Table3[Game],100+Table3[Increase],Table1[[#This Row],[ScheduleWeekWritten]])</f>
        <v>17</v>
      </c>
      <c r="F5374" t="b">
        <v>0</v>
      </c>
      <c r="G5374" t="s">
        <v>128</v>
      </c>
      <c r="H5374">
        <v>23</v>
      </c>
      <c r="I5374">
        <v>9</v>
      </c>
      <c r="J5374" t="s">
        <v>39</v>
      </c>
      <c r="K5374" t="s">
        <v>132</v>
      </c>
      <c r="L5374" t="str">
        <f>_xlfn.XLOOKUP(Table1[[#This Row],[TeamFavoriteID]],Table2[team_id],Table2[team_name],_xlfn.XLOOKUP(Table1[[#This Row],[TeamFavoriteID]],Table2[team_id_pfr],Table2[team_name],"Even"))</f>
        <v>Seattle Seahawks</v>
      </c>
      <c r="M5374">
        <v>-6</v>
      </c>
      <c r="N5374">
        <f>IF(Table1[[#This Row],[TeamFavorite]]=Table1[[#This Row],[TeamHome]],Table1[[#This Row],[ScoreAway]]-Table1[[#This Row],[ScoreHome]],Table1[[#This Row],[ScoreHome]]-Table1[[#This Row],[ScoreAway]])</f>
        <v>-14</v>
      </c>
      <c r="O5374">
        <f>IF(Table1[[#This Row],[SpreadActual]]&lt;Table1[[#This Row],[SpreadFavorite]],1,0)</f>
        <v>1</v>
      </c>
      <c r="P5374">
        <v>39</v>
      </c>
      <c r="Q5374" t="s">
        <v>129</v>
      </c>
      <c r="R5374" t="b">
        <v>0</v>
      </c>
      <c r="S5374">
        <v>72</v>
      </c>
      <c r="T5374">
        <v>0</v>
      </c>
      <c r="V5374" t="s">
        <v>103</v>
      </c>
    </row>
    <row r="5375" spans="1:22" x14ac:dyDescent="0.2">
      <c r="A5375" s="1">
        <v>33594</v>
      </c>
      <c r="B5375">
        <v>1991</v>
      </c>
      <c r="C5375">
        <f>_xlfn.MAXIFS(Table1[ScheduleWeekWritten],Table1[ScheduleSeason],Table1[[#This Row],[ScheduleSeason]])</f>
        <v>17</v>
      </c>
      <c r="D5375">
        <v>17</v>
      </c>
      <c r="E5375" cm="1">
        <f t="array" ref="E5375">_xlfn.XLOOKUP(Table1[[#This Row],[ScheduleWeekWritten]],Table3[Game],100+Table3[Increase],Table1[[#This Row],[ScheduleWeekWritten]])</f>
        <v>17</v>
      </c>
      <c r="F5375" t="b">
        <v>0</v>
      </c>
      <c r="G5375" t="s">
        <v>127</v>
      </c>
      <c r="H5375">
        <v>17</v>
      </c>
      <c r="I5375">
        <v>3</v>
      </c>
      <c r="J5375" t="s">
        <v>140</v>
      </c>
      <c r="K5375" t="s">
        <v>133</v>
      </c>
      <c r="L5375" t="str">
        <f>_xlfn.XLOOKUP(Table1[[#This Row],[TeamFavoriteID]],Table2[team_id],Table2[team_name],_xlfn.XLOOKUP(Table1[[#This Row],[TeamFavoriteID]],Table2[team_id_pfr],Table2[team_name],"Even"))</f>
        <v>Tampa Bay Buccaneers</v>
      </c>
      <c r="M5375">
        <v>-5.5</v>
      </c>
      <c r="N5375">
        <f>IF(Table1[[#This Row],[TeamFavorite]]=Table1[[#This Row],[TeamHome]],Table1[[#This Row],[ScoreAway]]-Table1[[#This Row],[ScoreHome]],Table1[[#This Row],[ScoreHome]]-Table1[[#This Row],[ScoreAway]])</f>
        <v>-14</v>
      </c>
      <c r="O5375">
        <f>IF(Table1[[#This Row],[SpreadActual]]&lt;Table1[[#This Row],[SpreadFavorite]],1,0)</f>
        <v>1</v>
      </c>
      <c r="P5375">
        <v>35</v>
      </c>
      <c r="Q5375" t="s">
        <v>130</v>
      </c>
      <c r="R5375" t="b">
        <v>0</v>
      </c>
      <c r="S5375">
        <v>62</v>
      </c>
      <c r="T5375">
        <v>5</v>
      </c>
      <c r="U5375">
        <v>72</v>
      </c>
    </row>
    <row r="5376" spans="1:22" x14ac:dyDescent="0.2">
      <c r="A5376" s="1">
        <v>33595</v>
      </c>
      <c r="B5376">
        <v>1991</v>
      </c>
      <c r="C5376">
        <f>_xlfn.MAXIFS(Table1[ScheduleWeekWritten],Table1[ScheduleSeason],Table1[[#This Row],[ScheduleSeason]])</f>
        <v>17</v>
      </c>
      <c r="D5376">
        <v>17</v>
      </c>
      <c r="E5376" cm="1">
        <f t="array" ref="E5376">_xlfn.XLOOKUP(Table1[[#This Row],[ScheduleWeekWritten]],Table3[Game],100+Table3[Increase],Table1[[#This Row],[ScheduleWeekWritten]])</f>
        <v>17</v>
      </c>
      <c r="F5376" t="b">
        <v>0</v>
      </c>
      <c r="G5376" t="s">
        <v>53</v>
      </c>
      <c r="H5376">
        <v>52</v>
      </c>
      <c r="I5376">
        <v>14</v>
      </c>
      <c r="J5376" t="s">
        <v>46</v>
      </c>
      <c r="K5376" t="s">
        <v>87</v>
      </c>
      <c r="L5376" t="str">
        <f>_xlfn.XLOOKUP(Table1[[#This Row],[TeamFavoriteID]],Table2[team_id],Table2[team_name],_xlfn.XLOOKUP(Table1[[#This Row],[TeamFavoriteID]],Table2[team_id_pfr],Table2[team_name],"Even"))</f>
        <v>San Francisco 49ers</v>
      </c>
      <c r="M5376">
        <v>-5</v>
      </c>
      <c r="N5376">
        <f>IF(Table1[[#This Row],[TeamFavorite]]=Table1[[#This Row],[TeamHome]],Table1[[#This Row],[ScoreAway]]-Table1[[#This Row],[ScoreHome]],Table1[[#This Row],[ScoreHome]]-Table1[[#This Row],[ScoreAway]])</f>
        <v>-38</v>
      </c>
      <c r="O5376">
        <f>IF(Table1[[#This Row],[SpreadActual]]&lt;Table1[[#This Row],[SpreadFavorite]],1,0)</f>
        <v>1</v>
      </c>
      <c r="P5376">
        <v>39</v>
      </c>
      <c r="Q5376" t="s">
        <v>118</v>
      </c>
      <c r="R5376" t="b">
        <v>0</v>
      </c>
      <c r="S5376">
        <v>48</v>
      </c>
      <c r="T5376">
        <v>5</v>
      </c>
      <c r="U5376">
        <v>74</v>
      </c>
    </row>
    <row r="5377" spans="1:22" x14ac:dyDescent="0.2">
      <c r="A5377" s="1">
        <v>33600</v>
      </c>
      <c r="B5377">
        <v>1991</v>
      </c>
      <c r="C5377">
        <f>_xlfn.MAXIFS(Table1[ScheduleWeekWritten],Table1[ScheduleSeason],Table1[[#This Row],[ScheduleSeason]])</f>
        <v>17</v>
      </c>
      <c r="D5377" t="s">
        <v>134</v>
      </c>
      <c r="E5377" cm="1">
        <f t="array" ref="E5377">_xlfn.XLOOKUP(Table1[[#This Row],[ScheduleWeekWritten]],Table3[Game],100+Table3[Increase],Table1[[#This Row],[ScheduleWeekWritten]])</f>
        <v>101</v>
      </c>
      <c r="F5377" t="b">
        <v>1</v>
      </c>
      <c r="G5377" t="s">
        <v>42</v>
      </c>
      <c r="H5377">
        <v>10</v>
      </c>
      <c r="I5377">
        <v>6</v>
      </c>
      <c r="J5377" t="s">
        <v>138</v>
      </c>
      <c r="K5377" t="s">
        <v>75</v>
      </c>
      <c r="L5377" t="str">
        <f>_xlfn.XLOOKUP(Table1[[#This Row],[TeamFavoriteID]],Table2[team_id],Table2[team_name],_xlfn.XLOOKUP(Table1[[#This Row],[TeamFavoriteID]],Table2[team_id_pfr],Table2[team_name],"Even"))</f>
        <v>Kansas City Chiefs</v>
      </c>
      <c r="M5377">
        <v>-5</v>
      </c>
      <c r="N5377">
        <f>IF(Table1[[#This Row],[TeamFavorite]]=Table1[[#This Row],[TeamHome]],Table1[[#This Row],[ScoreAway]]-Table1[[#This Row],[ScoreHome]],Table1[[#This Row],[ScoreHome]]-Table1[[#This Row],[ScoreAway]])</f>
        <v>-4</v>
      </c>
      <c r="O5377">
        <f>IF(Table1[[#This Row],[SpreadActual]]&lt;Table1[[#This Row],[SpreadFavorite]],1,0)</f>
        <v>0</v>
      </c>
      <c r="P5377">
        <v>36</v>
      </c>
      <c r="Q5377" t="s">
        <v>117</v>
      </c>
      <c r="R5377" t="b">
        <v>0</v>
      </c>
    </row>
    <row r="5378" spans="1:22" x14ac:dyDescent="0.2">
      <c r="A5378" s="1">
        <v>33600</v>
      </c>
      <c r="B5378">
        <v>1991</v>
      </c>
      <c r="C5378">
        <f>_xlfn.MAXIFS(Table1[ScheduleWeekWritten],Table1[ScheduleSeason],Table1[[#This Row],[ScheduleSeason]])</f>
        <v>17</v>
      </c>
      <c r="D5378" t="s">
        <v>134</v>
      </c>
      <c r="E5378" cm="1">
        <f t="array" ref="E5378">_xlfn.XLOOKUP(Table1[[#This Row],[ScheduleWeekWritten]],Table3[Game],100+Table3[Increase],Table1[[#This Row],[ScheduleWeekWritten]])</f>
        <v>101</v>
      </c>
      <c r="F5378" t="b">
        <v>1</v>
      </c>
      <c r="G5378" t="s">
        <v>95</v>
      </c>
      <c r="H5378">
        <v>20</v>
      </c>
      <c r="I5378">
        <v>27</v>
      </c>
      <c r="J5378" t="s">
        <v>38</v>
      </c>
      <c r="K5378" t="s">
        <v>98</v>
      </c>
      <c r="L5378" t="str">
        <f>_xlfn.XLOOKUP(Table1[[#This Row],[TeamFavoriteID]],Table2[team_id],Table2[team_name],_xlfn.XLOOKUP(Table1[[#This Row],[TeamFavoriteID]],Table2[team_id_pfr],Table2[team_name],"Even"))</f>
        <v>New Orleans Saints</v>
      </c>
      <c r="M5378">
        <v>-6</v>
      </c>
      <c r="N5378">
        <f>IF(Table1[[#This Row],[TeamFavorite]]=Table1[[#This Row],[TeamHome]],Table1[[#This Row],[ScoreAway]]-Table1[[#This Row],[ScoreHome]],Table1[[#This Row],[ScoreHome]]-Table1[[#This Row],[ScoreAway]])</f>
        <v>7</v>
      </c>
      <c r="O5378">
        <f>IF(Table1[[#This Row],[SpreadActual]]&lt;Table1[[#This Row],[SpreadFavorite]],1,0)</f>
        <v>0</v>
      </c>
      <c r="P5378">
        <v>39</v>
      </c>
      <c r="Q5378" t="s">
        <v>124</v>
      </c>
      <c r="R5378" t="b">
        <v>0</v>
      </c>
      <c r="S5378">
        <v>72</v>
      </c>
      <c r="T5378">
        <v>0</v>
      </c>
      <c r="V5378" t="s">
        <v>103</v>
      </c>
    </row>
    <row r="5379" spans="1:22" x14ac:dyDescent="0.2">
      <c r="A5379" s="1">
        <v>33601</v>
      </c>
      <c r="B5379">
        <v>1991</v>
      </c>
      <c r="C5379">
        <f>_xlfn.MAXIFS(Table1[ScheduleWeekWritten],Table1[ScheduleSeason],Table1[[#This Row],[ScheduleSeason]])</f>
        <v>17</v>
      </c>
      <c r="D5379" t="s">
        <v>134</v>
      </c>
      <c r="E5379" cm="1">
        <f t="array" ref="E5379">_xlfn.XLOOKUP(Table1[[#This Row],[ScheduleWeekWritten]],Table3[Game],100+Table3[Increase],Table1[[#This Row],[ScheduleWeekWritten]])</f>
        <v>101</v>
      </c>
      <c r="F5379" t="b">
        <v>1</v>
      </c>
      <c r="G5379" t="s">
        <v>46</v>
      </c>
      <c r="H5379">
        <v>13</v>
      </c>
      <c r="I5379">
        <v>17</v>
      </c>
      <c r="J5379" t="s">
        <v>67</v>
      </c>
      <c r="K5379" t="s">
        <v>47</v>
      </c>
      <c r="L5379" t="str">
        <f>_xlfn.XLOOKUP(Table1[[#This Row],[TeamFavoriteID]],Table2[team_id],Table2[team_name],_xlfn.XLOOKUP(Table1[[#This Row],[TeamFavoriteID]],Table2[team_id_pfr],Table2[team_name],"Even"))</f>
        <v>Chicago Bears</v>
      </c>
      <c r="M5379">
        <v>-3</v>
      </c>
      <c r="N5379">
        <f>IF(Table1[[#This Row],[TeamFavorite]]=Table1[[#This Row],[TeamHome]],Table1[[#This Row],[ScoreAway]]-Table1[[#This Row],[ScoreHome]],Table1[[#This Row],[ScoreHome]]-Table1[[#This Row],[ScoreAway]])</f>
        <v>4</v>
      </c>
      <c r="O5379">
        <f>IF(Table1[[#This Row],[SpreadActual]]&lt;Table1[[#This Row],[SpreadFavorite]],1,0)</f>
        <v>0</v>
      </c>
      <c r="P5379">
        <v>37</v>
      </c>
      <c r="Q5379" t="s">
        <v>114</v>
      </c>
      <c r="R5379" t="b">
        <v>0</v>
      </c>
    </row>
    <row r="5380" spans="1:22" x14ac:dyDescent="0.2">
      <c r="A5380" s="1">
        <v>33601</v>
      </c>
      <c r="B5380">
        <v>1991</v>
      </c>
      <c r="C5380">
        <f>_xlfn.MAXIFS(Table1[ScheduleWeekWritten],Table1[ScheduleSeason],Table1[[#This Row],[ScheduleSeason]])</f>
        <v>17</v>
      </c>
      <c r="D5380" t="s">
        <v>134</v>
      </c>
      <c r="E5380" cm="1">
        <f t="array" ref="E5380">_xlfn.XLOOKUP(Table1[[#This Row],[ScheduleWeekWritten]],Table3[Game],100+Table3[Increase],Table1[[#This Row],[ScheduleWeekWritten]])</f>
        <v>101</v>
      </c>
      <c r="F5380" t="b">
        <v>1</v>
      </c>
      <c r="G5380" t="s">
        <v>23</v>
      </c>
      <c r="H5380">
        <v>17</v>
      </c>
      <c r="I5380">
        <v>10</v>
      </c>
      <c r="J5380" t="s">
        <v>31</v>
      </c>
      <c r="K5380" t="s">
        <v>25</v>
      </c>
      <c r="L5380" t="str">
        <f>_xlfn.XLOOKUP(Table1[[#This Row],[TeamFavoriteID]],Table2[team_id],Table2[team_name],_xlfn.XLOOKUP(Table1[[#This Row],[TeamFavoriteID]],Table2[team_id_pfr],Table2[team_name],"Even"))</f>
        <v>Houston Oilers</v>
      </c>
      <c r="M5380">
        <v>-9</v>
      </c>
      <c r="N5380">
        <f>IF(Table1[[#This Row],[TeamFavorite]]=Table1[[#This Row],[TeamHome]],Table1[[#This Row],[ScoreAway]]-Table1[[#This Row],[ScoreHome]],Table1[[#This Row],[ScoreHome]]-Table1[[#This Row],[ScoreAway]])</f>
        <v>-7</v>
      </c>
      <c r="O5380">
        <f>IF(Table1[[#This Row],[SpreadActual]]&lt;Table1[[#This Row],[SpreadFavorite]],1,0)</f>
        <v>0</v>
      </c>
      <c r="P5380">
        <v>44</v>
      </c>
      <c r="Q5380" t="s">
        <v>102</v>
      </c>
      <c r="R5380" t="b">
        <v>0</v>
      </c>
      <c r="S5380">
        <v>72</v>
      </c>
      <c r="T5380">
        <v>0</v>
      </c>
      <c r="V5380" t="s">
        <v>103</v>
      </c>
    </row>
    <row r="5381" spans="1:22" x14ac:dyDescent="0.2">
      <c r="A5381" s="1">
        <v>33607</v>
      </c>
      <c r="B5381">
        <v>1991</v>
      </c>
      <c r="C5381">
        <f>_xlfn.MAXIFS(Table1[ScheduleWeekWritten],Table1[ScheduleSeason],Table1[[#This Row],[ScheduleSeason]])</f>
        <v>17</v>
      </c>
      <c r="D5381" t="s">
        <v>99</v>
      </c>
      <c r="E5381" cm="1">
        <f t="array" ref="E5381">_xlfn.XLOOKUP(Table1[[#This Row],[ScheduleWeekWritten]],Table3[Game],100+Table3[Increase],Table1[[#This Row],[ScheduleWeekWritten]])</f>
        <v>102</v>
      </c>
      <c r="F5381" t="b">
        <v>1</v>
      </c>
      <c r="G5381" t="s">
        <v>24</v>
      </c>
      <c r="H5381">
        <v>26</v>
      </c>
      <c r="I5381">
        <v>24</v>
      </c>
      <c r="J5381" t="s">
        <v>23</v>
      </c>
      <c r="K5381" t="s">
        <v>88</v>
      </c>
      <c r="L5381" t="str">
        <f>_xlfn.XLOOKUP(Table1[[#This Row],[TeamFavoriteID]],Table2[team_id],Table2[team_name],_xlfn.XLOOKUP(Table1[[#This Row],[TeamFavoriteID]],Table2[team_id_pfr],Table2[team_name],"Even"))</f>
        <v>Denver Broncos</v>
      </c>
      <c r="M5381">
        <v>-3.5</v>
      </c>
      <c r="N5381">
        <f>IF(Table1[[#This Row],[TeamFavorite]]=Table1[[#This Row],[TeamHome]],Table1[[#This Row],[ScoreAway]]-Table1[[#This Row],[ScoreHome]],Table1[[#This Row],[ScoreHome]]-Table1[[#This Row],[ScoreAway]])</f>
        <v>-2</v>
      </c>
      <c r="O5381">
        <f>IF(Table1[[#This Row],[SpreadActual]]&lt;Table1[[#This Row],[SpreadFavorite]],1,0)</f>
        <v>0</v>
      </c>
      <c r="P5381">
        <v>37</v>
      </c>
      <c r="Q5381" t="s">
        <v>71</v>
      </c>
      <c r="R5381" t="b">
        <v>0</v>
      </c>
    </row>
    <row r="5382" spans="1:22" x14ac:dyDescent="0.2">
      <c r="A5382" s="1">
        <v>33607</v>
      </c>
      <c r="B5382">
        <v>1991</v>
      </c>
      <c r="C5382">
        <f>_xlfn.MAXIFS(Table1[ScheduleWeekWritten],Table1[ScheduleSeason],Table1[[#This Row],[ScheduleSeason]])</f>
        <v>17</v>
      </c>
      <c r="D5382" t="s">
        <v>99</v>
      </c>
      <c r="E5382" cm="1">
        <f t="array" ref="E5382">_xlfn.XLOOKUP(Table1[[#This Row],[ScheduleWeekWritten]],Table3[Game],100+Table3[Increase],Table1[[#This Row],[ScheduleWeekWritten]])</f>
        <v>102</v>
      </c>
      <c r="F5382" t="b">
        <v>1</v>
      </c>
      <c r="G5382" t="s">
        <v>61</v>
      </c>
      <c r="H5382">
        <v>24</v>
      </c>
      <c r="I5382">
        <v>7</v>
      </c>
      <c r="J5382" t="s">
        <v>38</v>
      </c>
      <c r="K5382" t="s">
        <v>85</v>
      </c>
      <c r="L5382" t="str">
        <f>_xlfn.XLOOKUP(Table1[[#This Row],[TeamFavoriteID]],Table2[team_id],Table2[team_name],_xlfn.XLOOKUP(Table1[[#This Row],[TeamFavoriteID]],Table2[team_id_pfr],Table2[team_name],"Even"))</f>
        <v>Washington Commanders</v>
      </c>
      <c r="M5382">
        <v>-11.5</v>
      </c>
      <c r="N5382">
        <f>IF(Table1[[#This Row],[TeamFavorite]]=Table1[[#This Row],[TeamHome]],Table1[[#This Row],[ScoreAway]]-Table1[[#This Row],[ScoreHome]],Table1[[#This Row],[ScoreHome]]-Table1[[#This Row],[ScoreAway]])</f>
        <v>17</v>
      </c>
      <c r="O5382">
        <f>IF(Table1[[#This Row],[SpreadActual]]&lt;Table1[[#This Row],[SpreadFavorite]],1,0)</f>
        <v>0</v>
      </c>
      <c r="P5382">
        <v>43</v>
      </c>
      <c r="Q5382" t="s">
        <v>64</v>
      </c>
      <c r="R5382" t="b">
        <v>0</v>
      </c>
    </row>
    <row r="5383" spans="1:22" x14ac:dyDescent="0.2">
      <c r="A5383" s="1">
        <v>33608</v>
      </c>
      <c r="B5383">
        <v>1991</v>
      </c>
      <c r="C5383">
        <f>_xlfn.MAXIFS(Table1[ScheduleWeekWritten],Table1[ScheduleSeason],Table1[[#This Row],[ScheduleSeason]])</f>
        <v>17</v>
      </c>
      <c r="D5383" t="s">
        <v>99</v>
      </c>
      <c r="E5383" cm="1">
        <f t="array" ref="E5383">_xlfn.XLOOKUP(Table1[[#This Row],[ScheduleWeekWritten]],Table3[Game],100+Table3[Increase],Table1[[#This Row],[ScheduleWeekWritten]])</f>
        <v>102</v>
      </c>
      <c r="F5383" t="b">
        <v>1</v>
      </c>
      <c r="G5383" t="s">
        <v>28</v>
      </c>
      <c r="H5383">
        <v>37</v>
      </c>
      <c r="I5383">
        <v>14</v>
      </c>
      <c r="J5383" t="s">
        <v>42</v>
      </c>
      <c r="K5383" t="s">
        <v>43</v>
      </c>
      <c r="L5383" t="str">
        <f>_xlfn.XLOOKUP(Table1[[#This Row],[TeamFavoriteID]],Table2[team_id],Table2[team_name],_xlfn.XLOOKUP(Table1[[#This Row],[TeamFavoriteID]],Table2[team_id_pfr],Table2[team_name],"Even"))</f>
        <v>Buffalo Bills</v>
      </c>
      <c r="M5383">
        <v>-10.5</v>
      </c>
      <c r="N5383">
        <f>IF(Table1[[#This Row],[TeamFavorite]]=Table1[[#This Row],[TeamHome]],Table1[[#This Row],[ScoreAway]]-Table1[[#This Row],[ScoreHome]],Table1[[#This Row],[ScoreHome]]-Table1[[#This Row],[ScoreAway]])</f>
        <v>-23</v>
      </c>
      <c r="O5383">
        <f>IF(Table1[[#This Row],[SpreadActual]]&lt;Table1[[#This Row],[SpreadFavorite]],1,0)</f>
        <v>1</v>
      </c>
      <c r="P5383">
        <v>41</v>
      </c>
      <c r="Q5383" t="s">
        <v>123</v>
      </c>
      <c r="R5383" t="b">
        <v>0</v>
      </c>
    </row>
    <row r="5384" spans="1:22" x14ac:dyDescent="0.2">
      <c r="A5384" s="1">
        <v>33608</v>
      </c>
      <c r="B5384">
        <v>1991</v>
      </c>
      <c r="C5384">
        <f>_xlfn.MAXIFS(Table1[ScheduleWeekWritten],Table1[ScheduleSeason],Table1[[#This Row],[ScheduleSeason]])</f>
        <v>17</v>
      </c>
      <c r="D5384" t="s">
        <v>99</v>
      </c>
      <c r="E5384" cm="1">
        <f t="array" ref="E5384">_xlfn.XLOOKUP(Table1[[#This Row],[ScheduleWeekWritten]],Table3[Game],100+Table3[Increase],Table1[[#This Row],[ScheduleWeekWritten]])</f>
        <v>102</v>
      </c>
      <c r="F5384" t="b">
        <v>1</v>
      </c>
      <c r="G5384" t="s">
        <v>45</v>
      </c>
      <c r="H5384">
        <v>38</v>
      </c>
      <c r="I5384">
        <v>6</v>
      </c>
      <c r="J5384" t="s">
        <v>67</v>
      </c>
      <c r="K5384" t="s">
        <v>89</v>
      </c>
      <c r="L5384" t="str">
        <f>_xlfn.XLOOKUP(Table1[[#This Row],[TeamFavoriteID]],Table2[team_id],Table2[team_name],_xlfn.XLOOKUP(Table1[[#This Row],[TeamFavoriteID]],Table2[team_id_pfr],Table2[team_name],"Even"))</f>
        <v>Even</v>
      </c>
      <c r="M5384">
        <v>0</v>
      </c>
      <c r="N5384">
        <f>IF(Table1[[#This Row],[TeamFavorite]]=Table1[[#This Row],[TeamHome]],Table1[[#This Row],[ScoreAway]]-Table1[[#This Row],[ScoreHome]],Table1[[#This Row],[ScoreHome]]-Table1[[#This Row],[ScoreAway]])</f>
        <v>32</v>
      </c>
      <c r="O5384">
        <f>IF(Table1[[#This Row],[SpreadActual]]&lt;Table1[[#This Row],[SpreadFavorite]],1,0)</f>
        <v>0</v>
      </c>
      <c r="P5384">
        <v>43</v>
      </c>
      <c r="Q5384" t="s">
        <v>125</v>
      </c>
      <c r="R5384" t="b">
        <v>0</v>
      </c>
      <c r="S5384">
        <v>72</v>
      </c>
      <c r="T5384">
        <v>0</v>
      </c>
      <c r="V5384" t="s">
        <v>103</v>
      </c>
    </row>
    <row r="5385" spans="1:22" x14ac:dyDescent="0.2">
      <c r="A5385" s="1">
        <v>33615</v>
      </c>
      <c r="B5385">
        <v>1991</v>
      </c>
      <c r="C5385">
        <f>_xlfn.MAXIFS(Table1[ScheduleWeekWritten],Table1[ScheduleSeason],Table1[[#This Row],[ScheduleSeason]])</f>
        <v>17</v>
      </c>
      <c r="D5385" t="s">
        <v>92</v>
      </c>
      <c r="E5385" cm="1">
        <f t="array" ref="E5385">_xlfn.XLOOKUP(Table1[[#This Row],[ScheduleWeekWritten]],Table3[Game],100+Table3[Increase],Table1[[#This Row],[ScheduleWeekWritten]])</f>
        <v>103</v>
      </c>
      <c r="F5385" t="b">
        <v>1</v>
      </c>
      <c r="G5385" t="s">
        <v>28</v>
      </c>
      <c r="H5385">
        <v>10</v>
      </c>
      <c r="I5385">
        <v>7</v>
      </c>
      <c r="J5385" t="s">
        <v>24</v>
      </c>
      <c r="K5385" t="s">
        <v>43</v>
      </c>
      <c r="L5385" t="str">
        <f>_xlfn.XLOOKUP(Table1[[#This Row],[TeamFavoriteID]],Table2[team_id],Table2[team_name],_xlfn.XLOOKUP(Table1[[#This Row],[TeamFavoriteID]],Table2[team_id_pfr],Table2[team_name],"Even"))</f>
        <v>Buffalo Bills</v>
      </c>
      <c r="M5385">
        <v>-12</v>
      </c>
      <c r="N5385">
        <f>IF(Table1[[#This Row],[TeamFavorite]]=Table1[[#This Row],[TeamHome]],Table1[[#This Row],[ScoreAway]]-Table1[[#This Row],[ScoreHome]],Table1[[#This Row],[ScoreHome]]-Table1[[#This Row],[ScoreAway]])</f>
        <v>-3</v>
      </c>
      <c r="O5385">
        <f>IF(Table1[[#This Row],[SpreadActual]]&lt;Table1[[#This Row],[SpreadFavorite]],1,0)</f>
        <v>0</v>
      </c>
      <c r="P5385">
        <v>46</v>
      </c>
      <c r="Q5385" t="s">
        <v>123</v>
      </c>
      <c r="R5385" t="b">
        <v>0</v>
      </c>
    </row>
    <row r="5386" spans="1:22" x14ac:dyDescent="0.2">
      <c r="A5386" s="1">
        <v>33615</v>
      </c>
      <c r="B5386">
        <v>1991</v>
      </c>
      <c r="C5386">
        <f>_xlfn.MAXIFS(Table1[ScheduleWeekWritten],Table1[ScheduleSeason],Table1[[#This Row],[ScheduleSeason]])</f>
        <v>17</v>
      </c>
      <c r="D5386" t="s">
        <v>92</v>
      </c>
      <c r="E5386" cm="1">
        <f t="array" ref="E5386">_xlfn.XLOOKUP(Table1[[#This Row],[ScheduleWeekWritten]],Table3[Game],100+Table3[Increase],Table1[[#This Row],[ScheduleWeekWritten]])</f>
        <v>103</v>
      </c>
      <c r="F5386" t="b">
        <v>1</v>
      </c>
      <c r="G5386" t="s">
        <v>61</v>
      </c>
      <c r="H5386">
        <v>41</v>
      </c>
      <c r="I5386">
        <v>10</v>
      </c>
      <c r="J5386" t="s">
        <v>45</v>
      </c>
      <c r="K5386" t="s">
        <v>85</v>
      </c>
      <c r="L5386" t="str">
        <f>_xlfn.XLOOKUP(Table1[[#This Row],[TeamFavoriteID]],Table2[team_id],Table2[team_name],_xlfn.XLOOKUP(Table1[[#This Row],[TeamFavoriteID]],Table2[team_id_pfr],Table2[team_name],"Even"))</f>
        <v>Washington Commanders</v>
      </c>
      <c r="M5386">
        <v>-14</v>
      </c>
      <c r="N5386">
        <f>IF(Table1[[#This Row],[TeamFavorite]]=Table1[[#This Row],[TeamHome]],Table1[[#This Row],[ScoreAway]]-Table1[[#This Row],[ScoreHome]],Table1[[#This Row],[ScoreHome]]-Table1[[#This Row],[ScoreAway]])</f>
        <v>31</v>
      </c>
      <c r="O5386">
        <f>IF(Table1[[#This Row],[SpreadActual]]&lt;Table1[[#This Row],[SpreadFavorite]],1,0)</f>
        <v>0</v>
      </c>
      <c r="P5386">
        <v>43</v>
      </c>
      <c r="Q5386" t="s">
        <v>64</v>
      </c>
      <c r="R5386" t="b">
        <v>0</v>
      </c>
    </row>
    <row r="5387" spans="1:22" x14ac:dyDescent="0.2">
      <c r="A5387" s="1">
        <v>33629</v>
      </c>
      <c r="B5387">
        <v>1991</v>
      </c>
      <c r="C5387">
        <f>_xlfn.MAXIFS(Table1[ScheduleWeekWritten],Table1[ScheduleSeason],Table1[[#This Row],[ScheduleSeason]])</f>
        <v>17</v>
      </c>
      <c r="D5387" t="s">
        <v>93</v>
      </c>
      <c r="E5387" cm="1">
        <f t="array" ref="E5387">_xlfn.XLOOKUP(Table1[[#This Row],[ScheduleWeekWritten]],Table3[Game],100+Table3[Increase],Table1[[#This Row],[ScheduleWeekWritten]])</f>
        <v>104</v>
      </c>
      <c r="F5387" t="b">
        <v>1</v>
      </c>
      <c r="G5387" t="s">
        <v>61</v>
      </c>
      <c r="H5387">
        <v>37</v>
      </c>
      <c r="I5387">
        <v>24</v>
      </c>
      <c r="J5387" t="s">
        <v>28</v>
      </c>
      <c r="K5387" t="s">
        <v>85</v>
      </c>
      <c r="L5387" t="str">
        <f>_xlfn.XLOOKUP(Table1[[#This Row],[TeamFavoriteID]],Table2[team_id],Table2[team_name],_xlfn.XLOOKUP(Table1[[#This Row],[TeamFavoriteID]],Table2[team_id_pfr],Table2[team_name],"Even"))</f>
        <v>Washington Commanders</v>
      </c>
      <c r="M5387">
        <v>-7</v>
      </c>
      <c r="N5387">
        <f>IF(Table1[[#This Row],[TeamFavorite]]=Table1[[#This Row],[TeamHome]],Table1[[#This Row],[ScoreAway]]-Table1[[#This Row],[ScoreHome]],Table1[[#This Row],[ScoreHome]]-Table1[[#This Row],[ScoreAway]])</f>
        <v>13</v>
      </c>
      <c r="O5387">
        <f>IF(Table1[[#This Row],[SpreadActual]]&lt;Table1[[#This Row],[SpreadFavorite]],1,0)</f>
        <v>0</v>
      </c>
      <c r="P5387">
        <v>49</v>
      </c>
      <c r="Q5387" t="s">
        <v>137</v>
      </c>
      <c r="R5387" t="b">
        <v>1</v>
      </c>
      <c r="S5387">
        <v>72</v>
      </c>
      <c r="T5387">
        <v>0</v>
      </c>
      <c r="V5387" t="s">
        <v>103</v>
      </c>
    </row>
    <row r="5388" spans="1:22" x14ac:dyDescent="0.2">
      <c r="A5388" s="1">
        <v>33853</v>
      </c>
      <c r="B5388">
        <v>1992</v>
      </c>
      <c r="C5388">
        <f>_xlfn.MAXIFS(Table1[ScheduleWeekWritten],Table1[ScheduleSeason],Table1[[#This Row],[ScheduleSeason]])</f>
        <v>17</v>
      </c>
      <c r="D5388">
        <v>1</v>
      </c>
      <c r="E5388" cm="1">
        <f t="array" ref="E5388">_xlfn.XLOOKUP(Table1[[#This Row],[ScheduleWeekWritten]],Table3[Game],100+Table3[Increase],Table1[[#This Row],[ScheduleWeekWritten]])</f>
        <v>1</v>
      </c>
      <c r="F5388" t="b">
        <v>0</v>
      </c>
      <c r="G5388" t="s">
        <v>38</v>
      </c>
      <c r="H5388">
        <v>20</v>
      </c>
      <c r="I5388">
        <v>17</v>
      </c>
      <c r="J5388" t="s">
        <v>31</v>
      </c>
      <c r="K5388" t="s">
        <v>109</v>
      </c>
      <c r="L5388" t="str">
        <f>_xlfn.XLOOKUP(Table1[[#This Row],[TeamFavoriteID]],Table2[team_id],Table2[team_name],_xlfn.XLOOKUP(Table1[[#This Row],[TeamFavoriteID]],Table2[team_id_pfr],Table2[team_name],"Even"))</f>
        <v>Atlanta Falcons</v>
      </c>
      <c r="M5388">
        <v>-3</v>
      </c>
      <c r="N5388">
        <f>IF(Table1[[#This Row],[TeamFavorite]]=Table1[[#This Row],[TeamHome]],Table1[[#This Row],[ScoreAway]]-Table1[[#This Row],[ScoreHome]],Table1[[#This Row],[ScoreHome]]-Table1[[#This Row],[ScoreAway]])</f>
        <v>-3</v>
      </c>
      <c r="O5388">
        <f>IF(Table1[[#This Row],[SpreadActual]]&lt;Table1[[#This Row],[SpreadFavorite]],1,0)</f>
        <v>0</v>
      </c>
      <c r="P5388">
        <v>43</v>
      </c>
      <c r="Q5388" t="s">
        <v>148</v>
      </c>
      <c r="R5388" t="b">
        <v>0</v>
      </c>
      <c r="S5388">
        <v>72</v>
      </c>
      <c r="T5388">
        <v>0</v>
      </c>
      <c r="V5388" t="s">
        <v>103</v>
      </c>
    </row>
    <row r="5389" spans="1:22" x14ac:dyDescent="0.2">
      <c r="A5389" s="1">
        <v>33853</v>
      </c>
      <c r="B5389">
        <v>1992</v>
      </c>
      <c r="C5389">
        <f>_xlfn.MAXIFS(Table1[ScheduleWeekWritten],Table1[ScheduleSeason],Table1[[#This Row],[ScheduleSeason]])</f>
        <v>17</v>
      </c>
      <c r="D5389">
        <v>1</v>
      </c>
      <c r="E5389" cm="1">
        <f t="array" ref="E5389">_xlfn.XLOOKUP(Table1[[#This Row],[ScheduleWeekWritten]],Table3[Game],100+Table3[Increase],Table1[[#This Row],[ScheduleWeekWritten]])</f>
        <v>1</v>
      </c>
      <c r="F5389" t="b">
        <v>0</v>
      </c>
      <c r="G5389" t="s">
        <v>28</v>
      </c>
      <c r="H5389">
        <v>40</v>
      </c>
      <c r="I5389">
        <v>7</v>
      </c>
      <c r="J5389" t="s">
        <v>39</v>
      </c>
      <c r="K5389" t="s">
        <v>43</v>
      </c>
      <c r="L5389" t="str">
        <f>_xlfn.XLOOKUP(Table1[[#This Row],[TeamFavoriteID]],Table2[team_id],Table2[team_name],_xlfn.XLOOKUP(Table1[[#This Row],[TeamFavoriteID]],Table2[team_id_pfr],Table2[team_name],"Even"))</f>
        <v>Buffalo Bills</v>
      </c>
      <c r="M5389">
        <v>-11</v>
      </c>
      <c r="N5389">
        <f>IF(Table1[[#This Row],[TeamFavorite]]=Table1[[#This Row],[TeamHome]],Table1[[#This Row],[ScoreAway]]-Table1[[#This Row],[ScoreHome]],Table1[[#This Row],[ScoreHome]]-Table1[[#This Row],[ScoreAway]])</f>
        <v>-33</v>
      </c>
      <c r="O5389">
        <f>IF(Table1[[#This Row],[SpreadActual]]&lt;Table1[[#This Row],[SpreadFavorite]],1,0)</f>
        <v>1</v>
      </c>
      <c r="P5389">
        <v>45</v>
      </c>
      <c r="Q5389" t="s">
        <v>123</v>
      </c>
      <c r="R5389" t="b">
        <v>0</v>
      </c>
      <c r="S5389">
        <v>73</v>
      </c>
      <c r="T5389">
        <v>11</v>
      </c>
      <c r="U5389">
        <v>74</v>
      </c>
    </row>
    <row r="5390" spans="1:22" x14ac:dyDescent="0.2">
      <c r="A5390" s="1">
        <v>33853</v>
      </c>
      <c r="B5390">
        <v>1992</v>
      </c>
      <c r="C5390">
        <f>_xlfn.MAXIFS(Table1[ScheduleWeekWritten],Table1[ScheduleSeason],Table1[[#This Row],[ScheduleSeason]])</f>
        <v>17</v>
      </c>
      <c r="D5390">
        <v>1</v>
      </c>
      <c r="E5390" cm="1">
        <f t="array" ref="E5390">_xlfn.XLOOKUP(Table1[[#This Row],[ScheduleWeekWritten]],Table3[Game],100+Table3[Increase],Table1[[#This Row],[ScheduleWeekWritten]])</f>
        <v>1</v>
      </c>
      <c r="F5390" t="b">
        <v>0</v>
      </c>
      <c r="G5390" t="s">
        <v>46</v>
      </c>
      <c r="H5390">
        <v>27</v>
      </c>
      <c r="I5390">
        <v>24</v>
      </c>
      <c r="J5390" t="s">
        <v>45</v>
      </c>
      <c r="K5390" t="s">
        <v>47</v>
      </c>
      <c r="L5390" t="str">
        <f>_xlfn.XLOOKUP(Table1[[#This Row],[TeamFavoriteID]],Table2[team_id],Table2[team_name],_xlfn.XLOOKUP(Table1[[#This Row],[TeamFavoriteID]],Table2[team_id_pfr],Table2[team_name],"Even"))</f>
        <v>Chicago Bears</v>
      </c>
      <c r="M5390">
        <v>-3.5</v>
      </c>
      <c r="N5390">
        <f>IF(Table1[[#This Row],[TeamFavorite]]=Table1[[#This Row],[TeamHome]],Table1[[#This Row],[ScoreAway]]-Table1[[#This Row],[ScoreHome]],Table1[[#This Row],[ScoreHome]]-Table1[[#This Row],[ScoreAway]])</f>
        <v>-3</v>
      </c>
      <c r="O5390">
        <f>IF(Table1[[#This Row],[SpreadActual]]&lt;Table1[[#This Row],[SpreadFavorite]],1,0)</f>
        <v>0</v>
      </c>
      <c r="P5390">
        <v>37</v>
      </c>
      <c r="Q5390" t="s">
        <v>114</v>
      </c>
      <c r="R5390" t="b">
        <v>0</v>
      </c>
      <c r="S5390">
        <v>74</v>
      </c>
      <c r="T5390">
        <v>12</v>
      </c>
      <c r="U5390">
        <v>77</v>
      </c>
    </row>
    <row r="5391" spans="1:22" x14ac:dyDescent="0.2">
      <c r="A5391" s="1">
        <v>33853</v>
      </c>
      <c r="B5391">
        <v>1992</v>
      </c>
      <c r="C5391">
        <f>_xlfn.MAXIFS(Table1[ScheduleWeekWritten],Table1[ScheduleSeason],Table1[[#This Row],[ScheduleSeason]])</f>
        <v>17</v>
      </c>
      <c r="D5391">
        <v>1</v>
      </c>
      <c r="E5391" cm="1">
        <f t="array" ref="E5391">_xlfn.XLOOKUP(Table1[[#This Row],[ScheduleWeekWritten]],Table3[Game],100+Table3[Increase],Table1[[#This Row],[ScheduleWeekWritten]])</f>
        <v>1</v>
      </c>
      <c r="F5391" t="b">
        <v>0</v>
      </c>
      <c r="G5391" t="s">
        <v>24</v>
      </c>
      <c r="H5391">
        <v>17</v>
      </c>
      <c r="I5391">
        <v>13</v>
      </c>
      <c r="J5391" t="s">
        <v>138</v>
      </c>
      <c r="K5391" t="s">
        <v>88</v>
      </c>
      <c r="L5391" t="str">
        <f>_xlfn.XLOOKUP(Table1[[#This Row],[TeamFavoriteID]],Table2[team_id],Table2[team_name],_xlfn.XLOOKUP(Table1[[#This Row],[TeamFavoriteID]],Table2[team_id_pfr],Table2[team_name],"Even"))</f>
        <v>Denver Broncos</v>
      </c>
      <c r="M5391">
        <v>-3</v>
      </c>
      <c r="N5391">
        <f>IF(Table1[[#This Row],[TeamFavorite]]=Table1[[#This Row],[TeamHome]],Table1[[#This Row],[ScoreAway]]-Table1[[#This Row],[ScoreHome]],Table1[[#This Row],[ScoreHome]]-Table1[[#This Row],[ScoreAway]])</f>
        <v>-4</v>
      </c>
      <c r="O5391">
        <f>IF(Table1[[#This Row],[SpreadActual]]&lt;Table1[[#This Row],[SpreadFavorite]],1,0)</f>
        <v>1</v>
      </c>
      <c r="P5391">
        <v>36</v>
      </c>
      <c r="Q5391" t="s">
        <v>71</v>
      </c>
      <c r="R5391" t="b">
        <v>0</v>
      </c>
      <c r="S5391">
        <v>64</v>
      </c>
      <c r="T5391">
        <v>9</v>
      </c>
      <c r="U5391">
        <v>34</v>
      </c>
    </row>
    <row r="5392" spans="1:22" x14ac:dyDescent="0.2">
      <c r="A5392" s="1">
        <v>33853</v>
      </c>
      <c r="B5392">
        <v>1992</v>
      </c>
      <c r="C5392">
        <f>_xlfn.MAXIFS(Table1[ScheduleWeekWritten],Table1[ScheduleSeason],Table1[[#This Row],[ScheduleSeason]])</f>
        <v>17</v>
      </c>
      <c r="D5392">
        <v>1</v>
      </c>
      <c r="E5392" cm="1">
        <f t="array" ref="E5392">_xlfn.XLOOKUP(Table1[[#This Row],[ScheduleWeekWritten]],Table3[Game],100+Table3[Increase],Table1[[#This Row],[ScheduleWeekWritten]])</f>
        <v>1</v>
      </c>
      <c r="F5392" t="b">
        <v>0</v>
      </c>
      <c r="G5392" t="s">
        <v>33</v>
      </c>
      <c r="H5392">
        <v>20</v>
      </c>
      <c r="I5392">
        <v>23</v>
      </c>
      <c r="J5392" t="s">
        <v>54</v>
      </c>
      <c r="K5392" t="s">
        <v>55</v>
      </c>
      <c r="L5392" t="str">
        <f>_xlfn.XLOOKUP(Table1[[#This Row],[TeamFavoriteID]],Table2[team_id],Table2[team_name],_xlfn.XLOOKUP(Table1[[#This Row],[TeamFavoriteID]],Table2[team_id_pfr],Table2[team_name],"Even"))</f>
        <v>Minnesota Vikings</v>
      </c>
      <c r="M5392">
        <v>-5</v>
      </c>
      <c r="N5392">
        <f>IF(Table1[[#This Row],[TeamFavorite]]=Table1[[#This Row],[TeamHome]],Table1[[#This Row],[ScoreAway]]-Table1[[#This Row],[ScoreHome]],Table1[[#This Row],[ScoreHome]]-Table1[[#This Row],[ScoreAway]])</f>
        <v>-3</v>
      </c>
      <c r="O5392">
        <f>IF(Table1[[#This Row],[SpreadActual]]&lt;Table1[[#This Row],[SpreadFavorite]],1,0)</f>
        <v>0</v>
      </c>
      <c r="P5392">
        <v>37</v>
      </c>
      <c r="Q5392" t="s">
        <v>82</v>
      </c>
      <c r="R5392" t="b">
        <v>0</v>
      </c>
      <c r="S5392">
        <v>68</v>
      </c>
      <c r="T5392">
        <v>9</v>
      </c>
      <c r="U5392">
        <v>88</v>
      </c>
    </row>
    <row r="5393" spans="1:22" x14ac:dyDescent="0.2">
      <c r="A5393" s="1">
        <v>33853</v>
      </c>
      <c r="B5393">
        <v>1992</v>
      </c>
      <c r="C5393">
        <f>_xlfn.MAXIFS(Table1[ScheduleWeekWritten],Table1[ScheduleSeason],Table1[[#This Row],[ScheduleSeason]])</f>
        <v>17</v>
      </c>
      <c r="D5393">
        <v>1</v>
      </c>
      <c r="E5393" cm="1">
        <f t="array" ref="E5393">_xlfn.XLOOKUP(Table1[[#This Row],[ScheduleWeekWritten]],Table3[Game],100+Table3[Increase],Table1[[#This Row],[ScheduleWeekWritten]])</f>
        <v>1</v>
      </c>
      <c r="F5393" t="b">
        <v>0</v>
      </c>
      <c r="G5393" t="s">
        <v>23</v>
      </c>
      <c r="H5393">
        <v>24</v>
      </c>
      <c r="I5393">
        <v>29</v>
      </c>
      <c r="J5393" t="s">
        <v>49</v>
      </c>
      <c r="K5393" t="s">
        <v>25</v>
      </c>
      <c r="L5393" t="str">
        <f>_xlfn.XLOOKUP(Table1[[#This Row],[TeamFavoriteID]],Table2[team_id],Table2[team_name],_xlfn.XLOOKUP(Table1[[#This Row],[TeamFavoriteID]],Table2[team_id_pfr],Table2[team_name],"Even"))</f>
        <v>Houston Oilers</v>
      </c>
      <c r="M5393">
        <v>-12.5</v>
      </c>
      <c r="N5393">
        <f>IF(Table1[[#This Row],[TeamFavorite]]=Table1[[#This Row],[TeamHome]],Table1[[#This Row],[ScoreAway]]-Table1[[#This Row],[ScoreHome]],Table1[[#This Row],[ScoreHome]]-Table1[[#This Row],[ScoreAway]])</f>
        <v>5</v>
      </c>
      <c r="O5393">
        <f>IF(Table1[[#This Row],[SpreadActual]]&lt;Table1[[#This Row],[SpreadFavorite]],1,0)</f>
        <v>0</v>
      </c>
      <c r="P5393">
        <v>45</v>
      </c>
      <c r="Q5393" t="s">
        <v>102</v>
      </c>
      <c r="R5393" t="b">
        <v>0</v>
      </c>
      <c r="S5393">
        <v>72</v>
      </c>
      <c r="T5393">
        <v>0</v>
      </c>
      <c r="V5393" t="s">
        <v>103</v>
      </c>
    </row>
    <row r="5394" spans="1:22" x14ac:dyDescent="0.2">
      <c r="A5394" s="1">
        <v>33853</v>
      </c>
      <c r="B5394">
        <v>1992</v>
      </c>
      <c r="C5394">
        <f>_xlfn.MAXIFS(Table1[ScheduleWeekWritten],Table1[ScheduleSeason],Table1[[#This Row],[ScheduleSeason]])</f>
        <v>17</v>
      </c>
      <c r="D5394">
        <v>1</v>
      </c>
      <c r="E5394" cm="1">
        <f t="array" ref="E5394">_xlfn.XLOOKUP(Table1[[#This Row],[ScheduleWeekWritten]],Table3[Game],100+Table3[Increase],Table1[[#This Row],[ScheduleWeekWritten]])</f>
        <v>1</v>
      </c>
      <c r="F5394" t="b">
        <v>0</v>
      </c>
      <c r="G5394" t="s">
        <v>140</v>
      </c>
      <c r="H5394">
        <v>14</v>
      </c>
      <c r="I5394">
        <v>3</v>
      </c>
      <c r="J5394" t="s">
        <v>62</v>
      </c>
      <c r="K5394" t="s">
        <v>63</v>
      </c>
      <c r="L5394" t="str">
        <f>_xlfn.XLOOKUP(Table1[[#This Row],[TeamFavoriteID]],Table2[team_id],Table2[team_name],_xlfn.XLOOKUP(Table1[[#This Row],[TeamFavoriteID]],Table2[team_id_pfr],Table2[team_name],"Even"))</f>
        <v>Cleveland Browns</v>
      </c>
      <c r="M5394">
        <v>-6</v>
      </c>
      <c r="N5394">
        <f>IF(Table1[[#This Row],[TeamFavorite]]=Table1[[#This Row],[TeamHome]],Table1[[#This Row],[ScoreAway]]-Table1[[#This Row],[ScoreHome]],Table1[[#This Row],[ScoreHome]]-Table1[[#This Row],[ScoreAway]])</f>
        <v>11</v>
      </c>
      <c r="O5394">
        <f>IF(Table1[[#This Row],[SpreadActual]]&lt;Table1[[#This Row],[SpreadFavorite]],1,0)</f>
        <v>0</v>
      </c>
      <c r="P5394">
        <v>34</v>
      </c>
      <c r="Q5394" t="s">
        <v>141</v>
      </c>
      <c r="R5394" t="b">
        <v>0</v>
      </c>
      <c r="S5394">
        <v>72</v>
      </c>
      <c r="T5394">
        <v>0</v>
      </c>
      <c r="V5394" t="s">
        <v>103</v>
      </c>
    </row>
    <row r="5395" spans="1:22" x14ac:dyDescent="0.2">
      <c r="A5395" s="1">
        <v>33853</v>
      </c>
      <c r="B5395">
        <v>1992</v>
      </c>
      <c r="C5395">
        <f>_xlfn.MAXIFS(Table1[ScheduleWeekWritten],Table1[ScheduleSeason],Table1[[#This Row],[ScheduleSeason]])</f>
        <v>17</v>
      </c>
      <c r="D5395">
        <v>1</v>
      </c>
      <c r="E5395" cm="1">
        <f t="array" ref="E5395">_xlfn.XLOOKUP(Table1[[#This Row],[ScheduleWeekWritten]],Table3[Game],100+Table3[Increase],Table1[[#This Row],[ScheduleWeekWritten]])</f>
        <v>1</v>
      </c>
      <c r="F5395" t="b">
        <v>0</v>
      </c>
      <c r="G5395" t="s">
        <v>50</v>
      </c>
      <c r="H5395">
        <v>14</v>
      </c>
      <c r="I5395">
        <v>31</v>
      </c>
      <c r="J5395" t="s">
        <v>53</v>
      </c>
      <c r="K5395" t="s">
        <v>87</v>
      </c>
      <c r="L5395" t="str">
        <f>_xlfn.XLOOKUP(Table1[[#This Row],[TeamFavoriteID]],Table2[team_id],Table2[team_name],_xlfn.XLOOKUP(Table1[[#This Row],[TeamFavoriteID]],Table2[team_id_pfr],Table2[team_name],"Even"))</f>
        <v>San Francisco 49ers</v>
      </c>
      <c r="M5395">
        <v>-4</v>
      </c>
      <c r="N5395">
        <f>IF(Table1[[#This Row],[TeamFavorite]]=Table1[[#This Row],[TeamHome]],Table1[[#This Row],[ScoreAway]]-Table1[[#This Row],[ScoreHome]],Table1[[#This Row],[ScoreHome]]-Table1[[#This Row],[ScoreAway]])</f>
        <v>-17</v>
      </c>
      <c r="O5395">
        <f>IF(Table1[[#This Row],[SpreadActual]]&lt;Table1[[#This Row],[SpreadFavorite]],1,0)</f>
        <v>1</v>
      </c>
      <c r="P5395">
        <v>37</v>
      </c>
      <c r="Q5395" t="s">
        <v>126</v>
      </c>
      <c r="R5395" t="b">
        <v>0</v>
      </c>
      <c r="S5395">
        <v>68</v>
      </c>
      <c r="T5395">
        <v>12</v>
      </c>
      <c r="U5395">
        <v>75</v>
      </c>
    </row>
    <row r="5396" spans="1:22" x14ac:dyDescent="0.2">
      <c r="A5396" s="1">
        <v>33853</v>
      </c>
      <c r="B5396">
        <v>1992</v>
      </c>
      <c r="C5396">
        <f>_xlfn.MAXIFS(Table1[ScheduleWeekWritten],Table1[ScheduleSeason],Table1[[#This Row],[ScheduleSeason]])</f>
        <v>17</v>
      </c>
      <c r="D5396">
        <v>1</v>
      </c>
      <c r="E5396" cm="1">
        <f t="array" ref="E5396">_xlfn.XLOOKUP(Table1[[#This Row],[ScheduleWeekWritten]],Table3[Game],100+Table3[Increase],Table1[[#This Row],[ScheduleWeekWritten]])</f>
        <v>1</v>
      </c>
      <c r="F5396" t="b">
        <v>0</v>
      </c>
      <c r="G5396" t="s">
        <v>58</v>
      </c>
      <c r="H5396">
        <v>15</v>
      </c>
      <c r="I5396">
        <v>13</v>
      </c>
      <c r="J5396" t="s">
        <v>95</v>
      </c>
      <c r="K5396" t="s">
        <v>77</v>
      </c>
      <c r="L5396" t="str">
        <f>_xlfn.XLOOKUP(Table1[[#This Row],[TeamFavoriteID]],Table2[team_id],Table2[team_name],_xlfn.XLOOKUP(Table1[[#This Row],[TeamFavoriteID]],Table2[team_id_pfr],Table2[team_name],"Even"))</f>
        <v>Philadelphia Eagles</v>
      </c>
      <c r="M5396">
        <v>-3.5</v>
      </c>
      <c r="N5396">
        <f>IF(Table1[[#This Row],[TeamFavorite]]=Table1[[#This Row],[TeamHome]],Table1[[#This Row],[ScoreAway]]-Table1[[#This Row],[ScoreHome]],Table1[[#This Row],[ScoreHome]]-Table1[[#This Row],[ScoreAway]])</f>
        <v>-2</v>
      </c>
      <c r="O5396">
        <f>IF(Table1[[#This Row],[SpreadActual]]&lt;Table1[[#This Row],[SpreadFavorite]],1,0)</f>
        <v>0</v>
      </c>
      <c r="P5396">
        <v>34</v>
      </c>
      <c r="Q5396" t="s">
        <v>112</v>
      </c>
      <c r="R5396" t="b">
        <v>0</v>
      </c>
      <c r="S5396">
        <v>68</v>
      </c>
      <c r="T5396">
        <v>12</v>
      </c>
      <c r="U5396">
        <v>84</v>
      </c>
    </row>
    <row r="5397" spans="1:22" x14ac:dyDescent="0.2">
      <c r="A5397" s="1">
        <v>33853</v>
      </c>
      <c r="B5397">
        <v>1992</v>
      </c>
      <c r="C5397">
        <f>_xlfn.MAXIFS(Table1[ScheduleWeekWritten],Table1[ScheduleSeason],Table1[[#This Row],[ScheduleSeason]])</f>
        <v>17</v>
      </c>
      <c r="D5397">
        <v>1</v>
      </c>
      <c r="E5397" cm="1">
        <f t="array" ref="E5397">_xlfn.XLOOKUP(Table1[[#This Row],[ScheduleWeekWritten]],Table3[Game],100+Table3[Increase],Table1[[#This Row],[ScheduleWeekWritten]])</f>
        <v>1</v>
      </c>
      <c r="F5397" t="b">
        <v>0</v>
      </c>
      <c r="G5397" t="s">
        <v>27</v>
      </c>
      <c r="H5397">
        <v>10</v>
      </c>
      <c r="I5397">
        <v>24</v>
      </c>
      <c r="J5397" t="s">
        <v>42</v>
      </c>
      <c r="K5397" t="s">
        <v>75</v>
      </c>
      <c r="L5397" t="str">
        <f>_xlfn.XLOOKUP(Table1[[#This Row],[TeamFavoriteID]],Table2[team_id],Table2[team_name],_xlfn.XLOOKUP(Table1[[#This Row],[TeamFavoriteID]],Table2[team_id_pfr],Table2[team_name],"Even"))</f>
        <v>Kansas City Chiefs</v>
      </c>
      <c r="M5397">
        <v>-2.5</v>
      </c>
      <c r="N5397">
        <f>IF(Table1[[#This Row],[TeamFavorite]]=Table1[[#This Row],[TeamHome]],Table1[[#This Row],[ScoreAway]]-Table1[[#This Row],[ScoreHome]],Table1[[#This Row],[ScoreHome]]-Table1[[#This Row],[ScoreAway]])</f>
        <v>-14</v>
      </c>
      <c r="O5397">
        <f>IF(Table1[[#This Row],[SpreadActual]]&lt;Table1[[#This Row],[SpreadFavorite]],1,0)</f>
        <v>1</v>
      </c>
      <c r="P5397">
        <v>35</v>
      </c>
      <c r="Q5397" t="s">
        <v>94</v>
      </c>
      <c r="R5397" t="b">
        <v>0</v>
      </c>
      <c r="S5397">
        <v>70</v>
      </c>
      <c r="T5397">
        <v>10</v>
      </c>
      <c r="U5397">
        <v>77</v>
      </c>
    </row>
    <row r="5398" spans="1:22" x14ac:dyDescent="0.2">
      <c r="A5398" s="1">
        <v>33853</v>
      </c>
      <c r="B5398">
        <v>1992</v>
      </c>
      <c r="C5398">
        <f>_xlfn.MAXIFS(Table1[ScheduleWeekWritten],Table1[ScheduleSeason],Table1[[#This Row],[ScheduleSeason]])</f>
        <v>17</v>
      </c>
      <c r="D5398">
        <v>1</v>
      </c>
      <c r="E5398" cm="1">
        <f t="array" ref="E5398">_xlfn.XLOOKUP(Table1[[#This Row],[ScheduleWeekWritten]],Table3[Game],100+Table3[Increase],Table1[[#This Row],[ScheduleWeekWritten]])</f>
        <v>1</v>
      </c>
      <c r="F5398" t="b">
        <v>0</v>
      </c>
      <c r="G5398" t="s">
        <v>128</v>
      </c>
      <c r="H5398">
        <v>3</v>
      </c>
      <c r="I5398">
        <v>21</v>
      </c>
      <c r="J5398" t="s">
        <v>101</v>
      </c>
      <c r="K5398" t="s">
        <v>132</v>
      </c>
      <c r="L5398" t="str">
        <f>_xlfn.XLOOKUP(Table1[[#This Row],[TeamFavoriteID]],Table2[team_id],Table2[team_name],_xlfn.XLOOKUP(Table1[[#This Row],[TeamFavoriteID]],Table2[team_id_pfr],Table2[team_name],"Even"))</f>
        <v>Seattle Seahawks</v>
      </c>
      <c r="M5398">
        <v>-4</v>
      </c>
      <c r="N5398">
        <f>IF(Table1[[#This Row],[TeamFavorite]]=Table1[[#This Row],[TeamHome]],Table1[[#This Row],[ScoreAway]]-Table1[[#This Row],[ScoreHome]],Table1[[#This Row],[ScoreHome]]-Table1[[#This Row],[ScoreAway]])</f>
        <v>18</v>
      </c>
      <c r="O5398">
        <f>IF(Table1[[#This Row],[SpreadActual]]&lt;Table1[[#This Row],[SpreadFavorite]],1,0)</f>
        <v>0</v>
      </c>
      <c r="P5398">
        <v>37</v>
      </c>
      <c r="Q5398" t="s">
        <v>129</v>
      </c>
      <c r="R5398" t="b">
        <v>0</v>
      </c>
      <c r="S5398">
        <v>72</v>
      </c>
      <c r="T5398">
        <v>0</v>
      </c>
      <c r="V5398" t="s">
        <v>103</v>
      </c>
    </row>
    <row r="5399" spans="1:22" x14ac:dyDescent="0.2">
      <c r="A5399" s="1">
        <v>33853</v>
      </c>
      <c r="B5399">
        <v>1992</v>
      </c>
      <c r="C5399">
        <f>_xlfn.MAXIFS(Table1[ScheduleWeekWritten],Table1[ScheduleSeason],Table1[[#This Row],[ScheduleSeason]])</f>
        <v>17</v>
      </c>
      <c r="D5399">
        <v>1</v>
      </c>
      <c r="E5399" cm="1">
        <f t="array" ref="E5399">_xlfn.XLOOKUP(Table1[[#This Row],[ScheduleWeekWritten]],Table3[Game],100+Table3[Increase],Table1[[#This Row],[ScheduleWeekWritten]])</f>
        <v>1</v>
      </c>
      <c r="F5399" t="b">
        <v>0</v>
      </c>
      <c r="G5399" t="s">
        <v>127</v>
      </c>
      <c r="H5399">
        <v>23</v>
      </c>
      <c r="I5399">
        <v>7</v>
      </c>
      <c r="J5399" t="s">
        <v>145</v>
      </c>
      <c r="K5399" t="s">
        <v>133</v>
      </c>
      <c r="L5399" t="str">
        <f>_xlfn.XLOOKUP(Table1[[#This Row],[TeamFavoriteID]],Table2[team_id],Table2[team_name],_xlfn.XLOOKUP(Table1[[#This Row],[TeamFavoriteID]],Table2[team_id_pfr],Table2[team_name],"Even"))</f>
        <v>Tampa Bay Buccaneers</v>
      </c>
      <c r="M5399">
        <v>-1</v>
      </c>
      <c r="N5399">
        <f>IF(Table1[[#This Row],[TeamFavorite]]=Table1[[#This Row],[TeamHome]],Table1[[#This Row],[ScoreAway]]-Table1[[#This Row],[ScoreHome]],Table1[[#This Row],[ScoreHome]]-Table1[[#This Row],[ScoreAway]])</f>
        <v>-16</v>
      </c>
      <c r="O5399">
        <f>IF(Table1[[#This Row],[SpreadActual]]&lt;Table1[[#This Row],[SpreadFavorite]],1,0)</f>
        <v>1</v>
      </c>
      <c r="P5399">
        <v>37</v>
      </c>
      <c r="Q5399" t="s">
        <v>130</v>
      </c>
      <c r="R5399" t="b">
        <v>0</v>
      </c>
      <c r="S5399">
        <v>81</v>
      </c>
      <c r="T5399">
        <v>6</v>
      </c>
      <c r="U5399">
        <v>75</v>
      </c>
    </row>
    <row r="5400" spans="1:22" x14ac:dyDescent="0.2">
      <c r="A5400" s="1">
        <v>33854</v>
      </c>
      <c r="B5400">
        <v>1992</v>
      </c>
      <c r="C5400">
        <f>_xlfn.MAXIFS(Table1[ScheduleWeekWritten],Table1[ScheduleSeason],Table1[[#This Row],[ScheduleSeason]])</f>
        <v>17</v>
      </c>
      <c r="D5400">
        <v>1</v>
      </c>
      <c r="E5400" cm="1">
        <f t="array" ref="E5400">_xlfn.XLOOKUP(Table1[[#This Row],[ScheduleWeekWritten]],Table3[Game],100+Table3[Increase],Table1[[#This Row],[ScheduleWeekWritten]])</f>
        <v>1</v>
      </c>
      <c r="F5400" t="b">
        <v>0</v>
      </c>
      <c r="G5400" t="s">
        <v>67</v>
      </c>
      <c r="H5400">
        <v>23</v>
      </c>
      <c r="I5400">
        <v>10</v>
      </c>
      <c r="J5400" t="s">
        <v>61</v>
      </c>
      <c r="K5400" t="s">
        <v>85</v>
      </c>
      <c r="L5400" t="str">
        <f>_xlfn.XLOOKUP(Table1[[#This Row],[TeamFavoriteID]],Table2[team_id],Table2[team_name],_xlfn.XLOOKUP(Table1[[#This Row],[TeamFavoriteID]],Table2[team_id_pfr],Table2[team_name],"Even"))</f>
        <v>Washington Commanders</v>
      </c>
      <c r="M5400">
        <v>-2</v>
      </c>
      <c r="N5400">
        <f>IF(Table1[[#This Row],[TeamFavorite]]=Table1[[#This Row],[TeamHome]],Table1[[#This Row],[ScoreAway]]-Table1[[#This Row],[ScoreHome]],Table1[[#This Row],[ScoreHome]]-Table1[[#This Row],[ScoreAway]])</f>
        <v>13</v>
      </c>
      <c r="O5400">
        <f>IF(Table1[[#This Row],[SpreadActual]]&lt;Table1[[#This Row],[SpreadFavorite]],1,0)</f>
        <v>0</v>
      </c>
      <c r="P5400">
        <v>43</v>
      </c>
      <c r="Q5400" t="s">
        <v>119</v>
      </c>
      <c r="R5400" t="b">
        <v>0</v>
      </c>
      <c r="S5400">
        <v>83</v>
      </c>
      <c r="T5400">
        <v>11</v>
      </c>
      <c r="U5400">
        <v>67</v>
      </c>
    </row>
    <row r="5401" spans="1:22" x14ac:dyDescent="0.2">
      <c r="A5401" s="1">
        <v>33860</v>
      </c>
      <c r="B5401">
        <v>1992</v>
      </c>
      <c r="C5401">
        <f>_xlfn.MAXIFS(Table1[ScheduleWeekWritten],Table1[ScheduleSeason],Table1[[#This Row],[ScheduleSeason]])</f>
        <v>17</v>
      </c>
      <c r="D5401">
        <v>2</v>
      </c>
      <c r="E5401" cm="1">
        <f t="array" ref="E5401">_xlfn.XLOOKUP(Table1[[#This Row],[ScheduleWeekWritten]],Table3[Game],100+Table3[Increase],Table1[[#This Row],[ScheduleWeekWritten]])</f>
        <v>2</v>
      </c>
      <c r="F5401" t="b">
        <v>0</v>
      </c>
      <c r="G5401" t="s">
        <v>101</v>
      </c>
      <c r="H5401">
        <v>24</v>
      </c>
      <c r="I5401">
        <v>21</v>
      </c>
      <c r="J5401" t="s">
        <v>138</v>
      </c>
      <c r="K5401" t="s">
        <v>21</v>
      </c>
      <c r="L5401" t="str">
        <f>_xlfn.XLOOKUP(Table1[[#This Row],[TeamFavoriteID]],Table2[team_id],Table2[team_name],_xlfn.XLOOKUP(Table1[[#This Row],[TeamFavoriteID]],Table2[team_id_pfr],Table2[team_name],"Even"))</f>
        <v>Las Vegas Raiders</v>
      </c>
      <c r="M5401">
        <v>-2.5</v>
      </c>
      <c r="N5401">
        <f>IF(Table1[[#This Row],[TeamFavorite]]=Table1[[#This Row],[TeamHome]],Table1[[#This Row],[ScoreAway]]-Table1[[#This Row],[ScoreHome]],Table1[[#This Row],[ScoreHome]]-Table1[[#This Row],[ScoreAway]])</f>
        <v>3</v>
      </c>
      <c r="O5401">
        <f>IF(Table1[[#This Row],[SpreadActual]]&lt;Table1[[#This Row],[SpreadFavorite]],1,0)</f>
        <v>0</v>
      </c>
      <c r="P5401">
        <v>37</v>
      </c>
      <c r="Q5401" t="s">
        <v>111</v>
      </c>
      <c r="R5401" t="b">
        <v>0</v>
      </c>
      <c r="S5401">
        <v>63</v>
      </c>
      <c r="T5401">
        <v>5</v>
      </c>
      <c r="U5401">
        <v>73</v>
      </c>
    </row>
    <row r="5402" spans="1:22" x14ac:dyDescent="0.2">
      <c r="A5402" s="1">
        <v>33860</v>
      </c>
      <c r="B5402">
        <v>1992</v>
      </c>
      <c r="C5402">
        <f>_xlfn.MAXIFS(Table1[ScheduleWeekWritten],Table1[ScheduleSeason],Table1[[#This Row],[ScheduleSeason]])</f>
        <v>17</v>
      </c>
      <c r="D5402">
        <v>2</v>
      </c>
      <c r="E5402" cm="1">
        <f t="array" ref="E5402">_xlfn.XLOOKUP(Table1[[#This Row],[ScheduleWeekWritten]],Table3[Game],100+Table3[Increase],Table1[[#This Row],[ScheduleWeekWritten]])</f>
        <v>2</v>
      </c>
      <c r="F5402" t="b">
        <v>0</v>
      </c>
      <c r="G5402" t="s">
        <v>24</v>
      </c>
      <c r="H5402">
        <v>21</v>
      </c>
      <c r="I5402">
        <v>13</v>
      </c>
      <c r="J5402" t="s">
        <v>27</v>
      </c>
      <c r="K5402" t="s">
        <v>88</v>
      </c>
      <c r="L5402" t="str">
        <f>_xlfn.XLOOKUP(Table1[[#This Row],[TeamFavoriteID]],Table2[team_id],Table2[team_name],_xlfn.XLOOKUP(Table1[[#This Row],[TeamFavoriteID]],Table2[team_id_pfr],Table2[team_name],"Even"))</f>
        <v>Denver Broncos</v>
      </c>
      <c r="M5402">
        <v>-6.5</v>
      </c>
      <c r="N5402">
        <f>IF(Table1[[#This Row],[TeamFavorite]]=Table1[[#This Row],[TeamHome]],Table1[[#This Row],[ScoreAway]]-Table1[[#This Row],[ScoreHome]],Table1[[#This Row],[ScoreHome]]-Table1[[#This Row],[ScoreAway]])</f>
        <v>-8</v>
      </c>
      <c r="O5402">
        <f>IF(Table1[[#This Row],[SpreadActual]]&lt;Table1[[#This Row],[SpreadFavorite]],1,0)</f>
        <v>1</v>
      </c>
      <c r="P5402">
        <v>34</v>
      </c>
      <c r="Q5402" t="s">
        <v>71</v>
      </c>
      <c r="R5402" t="b">
        <v>0</v>
      </c>
      <c r="S5402">
        <v>74</v>
      </c>
      <c r="T5402">
        <v>11</v>
      </c>
      <c r="U5402">
        <v>28</v>
      </c>
    </row>
    <row r="5403" spans="1:22" x14ac:dyDescent="0.2">
      <c r="A5403" s="1">
        <v>33860</v>
      </c>
      <c r="B5403">
        <v>1992</v>
      </c>
      <c r="C5403">
        <f>_xlfn.MAXIFS(Table1[ScheduleWeekWritten],Table1[ScheduleSeason],Table1[[#This Row],[ScheduleSeason]])</f>
        <v>17</v>
      </c>
      <c r="D5403">
        <v>2</v>
      </c>
      <c r="E5403" cm="1">
        <f t="array" ref="E5403">_xlfn.XLOOKUP(Table1[[#This Row],[ScheduleWeekWritten]],Table3[Game],100+Table3[Increase],Table1[[#This Row],[ScheduleWeekWritten]])</f>
        <v>2</v>
      </c>
      <c r="F5403" t="b">
        <v>0</v>
      </c>
      <c r="G5403" t="s">
        <v>45</v>
      </c>
      <c r="H5403">
        <v>31</v>
      </c>
      <c r="I5403">
        <v>17</v>
      </c>
      <c r="J5403" t="s">
        <v>54</v>
      </c>
      <c r="K5403" t="s">
        <v>79</v>
      </c>
      <c r="L5403" t="str">
        <f>_xlfn.XLOOKUP(Table1[[#This Row],[TeamFavoriteID]],Table2[team_id],Table2[team_name],_xlfn.XLOOKUP(Table1[[#This Row],[TeamFavoriteID]],Table2[team_id_pfr],Table2[team_name],"Even"))</f>
        <v>Detroit Lions</v>
      </c>
      <c r="M5403">
        <v>-3.5</v>
      </c>
      <c r="N5403">
        <f>IF(Table1[[#This Row],[TeamFavorite]]=Table1[[#This Row],[TeamHome]],Table1[[#This Row],[ScoreAway]]-Table1[[#This Row],[ScoreHome]],Table1[[#This Row],[ScoreHome]]-Table1[[#This Row],[ScoreAway]])</f>
        <v>-14</v>
      </c>
      <c r="O5403">
        <f>IF(Table1[[#This Row],[SpreadActual]]&lt;Table1[[#This Row],[SpreadFavorite]],1,0)</f>
        <v>1</v>
      </c>
      <c r="P5403">
        <v>43</v>
      </c>
      <c r="Q5403" t="s">
        <v>125</v>
      </c>
      <c r="R5403" t="b">
        <v>0</v>
      </c>
      <c r="S5403">
        <v>72</v>
      </c>
      <c r="T5403">
        <v>0</v>
      </c>
      <c r="V5403" t="s">
        <v>103</v>
      </c>
    </row>
    <row r="5404" spans="1:22" x14ac:dyDescent="0.2">
      <c r="A5404" s="1">
        <v>33860</v>
      </c>
      <c r="B5404">
        <v>1992</v>
      </c>
      <c r="C5404">
        <f>_xlfn.MAXIFS(Table1[ScheduleWeekWritten],Table1[ScheduleSeason],Table1[[#This Row],[ScheduleSeason]])</f>
        <v>17</v>
      </c>
      <c r="D5404">
        <v>2</v>
      </c>
      <c r="E5404" cm="1">
        <f t="array" ref="E5404">_xlfn.XLOOKUP(Table1[[#This Row],[ScheduleWeekWritten]],Table3[Game],100+Table3[Increase],Table1[[#This Row],[ScheduleWeekWritten]])</f>
        <v>2</v>
      </c>
      <c r="F5404" t="b">
        <v>0</v>
      </c>
      <c r="G5404" t="s">
        <v>140</v>
      </c>
      <c r="H5404">
        <v>10</v>
      </c>
      <c r="I5404">
        <v>20</v>
      </c>
      <c r="J5404" t="s">
        <v>23</v>
      </c>
      <c r="K5404" t="s">
        <v>72</v>
      </c>
      <c r="L5404" t="str">
        <f>_xlfn.XLOOKUP(Table1[[#This Row],[TeamFavoriteID]],Table2[team_id],Table2[team_name],_xlfn.XLOOKUP(Table1[[#This Row],[TeamFavoriteID]],Table2[team_id_pfr],Table2[team_name],"Even"))</f>
        <v>Baltimore Colts</v>
      </c>
      <c r="M5404">
        <v>-9</v>
      </c>
      <c r="N5404">
        <f>IF(Table1[[#This Row],[TeamFavorite]]=Table1[[#This Row],[TeamHome]],Table1[[#This Row],[ScoreAway]]-Table1[[#This Row],[ScoreHome]],Table1[[#This Row],[ScoreHome]]-Table1[[#This Row],[ScoreAway]])</f>
        <v>-10</v>
      </c>
      <c r="O5404">
        <f>IF(Table1[[#This Row],[SpreadActual]]&lt;Table1[[#This Row],[SpreadFavorite]],1,0)</f>
        <v>1</v>
      </c>
      <c r="P5404">
        <v>39</v>
      </c>
      <c r="Q5404" t="s">
        <v>141</v>
      </c>
      <c r="R5404" t="b">
        <v>0</v>
      </c>
      <c r="S5404">
        <v>72</v>
      </c>
      <c r="T5404">
        <v>0</v>
      </c>
      <c r="V5404" t="s">
        <v>103</v>
      </c>
    </row>
    <row r="5405" spans="1:22" x14ac:dyDescent="0.2">
      <c r="A5405" s="1">
        <v>33860</v>
      </c>
      <c r="B5405">
        <v>1992</v>
      </c>
      <c r="C5405">
        <f>_xlfn.MAXIFS(Table1[ScheduleWeekWritten],Table1[ScheduleSeason],Table1[[#This Row],[ScheduleSeason]])</f>
        <v>17</v>
      </c>
      <c r="D5405">
        <v>2</v>
      </c>
      <c r="E5405" cm="1">
        <f t="array" ref="E5405">_xlfn.XLOOKUP(Table1[[#This Row],[ScheduleWeekWritten]],Table3[Game],100+Table3[Increase],Table1[[#This Row],[ScheduleWeekWritten]])</f>
        <v>2</v>
      </c>
      <c r="F5405" t="b">
        <v>0</v>
      </c>
      <c r="G5405" t="s">
        <v>42</v>
      </c>
      <c r="H5405">
        <v>26</v>
      </c>
      <c r="I5405">
        <v>7</v>
      </c>
      <c r="J5405" t="s">
        <v>128</v>
      </c>
      <c r="K5405" t="s">
        <v>75</v>
      </c>
      <c r="L5405" t="str">
        <f>_xlfn.XLOOKUP(Table1[[#This Row],[TeamFavoriteID]],Table2[team_id],Table2[team_name],_xlfn.XLOOKUP(Table1[[#This Row],[TeamFavoriteID]],Table2[team_id_pfr],Table2[team_name],"Even"))</f>
        <v>Kansas City Chiefs</v>
      </c>
      <c r="M5405">
        <v>-10</v>
      </c>
      <c r="N5405">
        <f>IF(Table1[[#This Row],[TeamFavorite]]=Table1[[#This Row],[TeamHome]],Table1[[#This Row],[ScoreAway]]-Table1[[#This Row],[ScoreHome]],Table1[[#This Row],[ScoreHome]]-Table1[[#This Row],[ScoreAway]])</f>
        <v>-19</v>
      </c>
      <c r="O5405">
        <f>IF(Table1[[#This Row],[SpreadActual]]&lt;Table1[[#This Row],[SpreadFavorite]],1,0)</f>
        <v>1</v>
      </c>
      <c r="P5405">
        <v>33</v>
      </c>
      <c r="Q5405" t="s">
        <v>117</v>
      </c>
      <c r="R5405" t="b">
        <v>0</v>
      </c>
      <c r="S5405">
        <v>74</v>
      </c>
      <c r="T5405">
        <v>20</v>
      </c>
      <c r="U5405">
        <v>69</v>
      </c>
    </row>
    <row r="5406" spans="1:22" x14ac:dyDescent="0.2">
      <c r="A5406" s="1">
        <v>33860</v>
      </c>
      <c r="B5406">
        <v>1992</v>
      </c>
      <c r="C5406">
        <f>_xlfn.MAXIFS(Table1[ScheduleWeekWritten],Table1[ScheduleSeason],Table1[[#This Row],[ScheduleSeason]])</f>
        <v>17</v>
      </c>
      <c r="D5406">
        <v>2</v>
      </c>
      <c r="E5406" cm="1">
        <f t="array" ref="E5406">_xlfn.XLOOKUP(Table1[[#This Row],[ScheduleWeekWritten]],Table3[Game],100+Table3[Increase],Table1[[#This Row],[ScheduleWeekWritten]])</f>
        <v>2</v>
      </c>
      <c r="F5406" t="b">
        <v>0</v>
      </c>
      <c r="G5406" t="s">
        <v>39</v>
      </c>
      <c r="H5406">
        <v>14</v>
      </c>
      <c r="I5406">
        <v>0</v>
      </c>
      <c r="J5406" t="s">
        <v>115</v>
      </c>
      <c r="K5406" t="s">
        <v>40</v>
      </c>
      <c r="L5406" t="str">
        <f>_xlfn.XLOOKUP(Table1[[#This Row],[TeamFavoriteID]],Table2[team_id],Table2[team_name],_xlfn.XLOOKUP(Table1[[#This Row],[TeamFavoriteID]],Table2[team_id_pfr],Table2[team_name],"Even"))</f>
        <v>Los Angeles Rams</v>
      </c>
      <c r="M5406">
        <v>-4</v>
      </c>
      <c r="N5406">
        <f>IF(Table1[[#This Row],[TeamFavorite]]=Table1[[#This Row],[TeamHome]],Table1[[#This Row],[ScoreAway]]-Table1[[#This Row],[ScoreHome]],Table1[[#This Row],[ScoreHome]]-Table1[[#This Row],[ScoreAway]])</f>
        <v>-14</v>
      </c>
      <c r="O5406">
        <f>IF(Table1[[#This Row],[SpreadActual]]&lt;Table1[[#This Row],[SpreadFavorite]],1,0)</f>
        <v>1</v>
      </c>
      <c r="P5406">
        <v>37</v>
      </c>
      <c r="Q5406" t="s">
        <v>135</v>
      </c>
      <c r="R5406" t="b">
        <v>0</v>
      </c>
      <c r="S5406">
        <v>68</v>
      </c>
      <c r="T5406">
        <v>10</v>
      </c>
      <c r="U5406">
        <v>80</v>
      </c>
    </row>
    <row r="5407" spans="1:22" x14ac:dyDescent="0.2">
      <c r="A5407" s="1">
        <v>33860</v>
      </c>
      <c r="B5407">
        <v>1992</v>
      </c>
      <c r="C5407">
        <f>_xlfn.MAXIFS(Table1[ScheduleWeekWritten],Table1[ScheduleSeason],Table1[[#This Row],[ScheduleSeason]])</f>
        <v>17</v>
      </c>
      <c r="D5407">
        <v>2</v>
      </c>
      <c r="E5407" cm="1">
        <f t="array" ref="E5407">_xlfn.XLOOKUP(Table1[[#This Row],[ScheduleWeekWritten]],Table3[Game],100+Table3[Increase],Table1[[#This Row],[ScheduleWeekWritten]])</f>
        <v>2</v>
      </c>
      <c r="F5407" t="b">
        <v>0</v>
      </c>
      <c r="G5407" t="s">
        <v>95</v>
      </c>
      <c r="H5407">
        <v>28</v>
      </c>
      <c r="I5407">
        <v>6</v>
      </c>
      <c r="J5407" t="s">
        <v>46</v>
      </c>
      <c r="K5407" t="s">
        <v>98</v>
      </c>
      <c r="L5407" t="str">
        <f>_xlfn.XLOOKUP(Table1[[#This Row],[TeamFavoriteID]],Table2[team_id],Table2[team_name],_xlfn.XLOOKUP(Table1[[#This Row],[TeamFavoriteID]],Table2[team_id_pfr],Table2[team_name],"Even"))</f>
        <v>New Orleans Saints</v>
      </c>
      <c r="M5407">
        <v>-4</v>
      </c>
      <c r="N5407">
        <f>IF(Table1[[#This Row],[TeamFavorite]]=Table1[[#This Row],[TeamHome]],Table1[[#This Row],[ScoreAway]]-Table1[[#This Row],[ScoreHome]],Table1[[#This Row],[ScoreHome]]-Table1[[#This Row],[ScoreAway]])</f>
        <v>-22</v>
      </c>
      <c r="O5407">
        <f>IF(Table1[[#This Row],[SpreadActual]]&lt;Table1[[#This Row],[SpreadFavorite]],1,0)</f>
        <v>1</v>
      </c>
      <c r="P5407">
        <v>34</v>
      </c>
      <c r="Q5407" t="s">
        <v>124</v>
      </c>
      <c r="R5407" t="b">
        <v>0</v>
      </c>
      <c r="S5407">
        <v>72</v>
      </c>
      <c r="T5407">
        <v>0</v>
      </c>
      <c r="V5407" t="s">
        <v>103</v>
      </c>
    </row>
    <row r="5408" spans="1:22" x14ac:dyDescent="0.2">
      <c r="A5408" s="1">
        <v>33860</v>
      </c>
      <c r="B5408">
        <v>1992</v>
      </c>
      <c r="C5408">
        <f>_xlfn.MAXIFS(Table1[ScheduleWeekWritten],Table1[ScheduleSeason],Table1[[#This Row],[ScheduleSeason]])</f>
        <v>17</v>
      </c>
      <c r="D5408">
        <v>2</v>
      </c>
      <c r="E5408" cm="1">
        <f t="array" ref="E5408">_xlfn.XLOOKUP(Table1[[#This Row],[ScheduleWeekWritten]],Table3[Game],100+Table3[Increase],Table1[[#This Row],[ScheduleWeekWritten]])</f>
        <v>2</v>
      </c>
      <c r="F5408" t="b">
        <v>0</v>
      </c>
      <c r="G5408" t="s">
        <v>50</v>
      </c>
      <c r="H5408">
        <v>28</v>
      </c>
      <c r="I5408">
        <v>34</v>
      </c>
      <c r="J5408" t="s">
        <v>67</v>
      </c>
      <c r="K5408" t="s">
        <v>68</v>
      </c>
      <c r="L5408" t="str">
        <f>_xlfn.XLOOKUP(Table1[[#This Row],[TeamFavoriteID]],Table2[team_id],Table2[team_name],_xlfn.XLOOKUP(Table1[[#This Row],[TeamFavoriteID]],Table2[team_id_pfr],Table2[team_name],"Even"))</f>
        <v>Dallas Cowboys</v>
      </c>
      <c r="M5408">
        <v>-3</v>
      </c>
      <c r="N5408">
        <f>IF(Table1[[#This Row],[TeamFavorite]]=Table1[[#This Row],[TeamHome]],Table1[[#This Row],[ScoreAway]]-Table1[[#This Row],[ScoreHome]],Table1[[#This Row],[ScoreHome]]-Table1[[#This Row],[ScoreAway]])</f>
        <v>-6</v>
      </c>
      <c r="O5408">
        <f>IF(Table1[[#This Row],[SpreadActual]]&lt;Table1[[#This Row],[SpreadFavorite]],1,0)</f>
        <v>1</v>
      </c>
      <c r="P5408">
        <v>38</v>
      </c>
      <c r="Q5408" t="s">
        <v>126</v>
      </c>
      <c r="R5408" t="b">
        <v>0</v>
      </c>
      <c r="S5408">
        <v>64</v>
      </c>
      <c r="T5408">
        <v>9</v>
      </c>
      <c r="U5408">
        <v>59</v>
      </c>
    </row>
    <row r="5409" spans="1:22" x14ac:dyDescent="0.2">
      <c r="A5409" s="1">
        <v>33860</v>
      </c>
      <c r="B5409">
        <v>1992</v>
      </c>
      <c r="C5409">
        <f>_xlfn.MAXIFS(Table1[ScheduleWeekWritten],Table1[ScheduleSeason],Table1[[#This Row],[ScheduleSeason]])</f>
        <v>17</v>
      </c>
      <c r="D5409">
        <v>2</v>
      </c>
      <c r="E5409" cm="1">
        <f t="array" ref="E5409">_xlfn.XLOOKUP(Table1[[#This Row],[ScheduleWeekWritten]],Table3[Game],100+Table3[Increase],Table1[[#This Row],[ScheduleWeekWritten]])</f>
        <v>2</v>
      </c>
      <c r="F5409" t="b">
        <v>0</v>
      </c>
      <c r="G5409" t="s">
        <v>145</v>
      </c>
      <c r="H5409">
        <v>14</v>
      </c>
      <c r="I5409">
        <v>31</v>
      </c>
      <c r="J5409" t="s">
        <v>58</v>
      </c>
      <c r="K5409" t="s">
        <v>77</v>
      </c>
      <c r="L5409" t="str">
        <f>_xlfn.XLOOKUP(Table1[[#This Row],[TeamFavoriteID]],Table2[team_id],Table2[team_name],_xlfn.XLOOKUP(Table1[[#This Row],[TeamFavoriteID]],Table2[team_id_pfr],Table2[team_name],"Even"))</f>
        <v>Philadelphia Eagles</v>
      </c>
      <c r="M5409">
        <v>-7</v>
      </c>
      <c r="N5409">
        <f>IF(Table1[[#This Row],[TeamFavorite]]=Table1[[#This Row],[TeamHome]],Table1[[#This Row],[ScoreAway]]-Table1[[#This Row],[ScoreHome]],Table1[[#This Row],[ScoreHome]]-Table1[[#This Row],[ScoreAway]])</f>
        <v>-17</v>
      </c>
      <c r="O5409">
        <f>IF(Table1[[#This Row],[SpreadActual]]&lt;Table1[[#This Row],[SpreadFavorite]],1,0)</f>
        <v>1</v>
      </c>
      <c r="P5409">
        <v>35</v>
      </c>
      <c r="Q5409" t="s">
        <v>146</v>
      </c>
      <c r="R5409" t="b">
        <v>0</v>
      </c>
      <c r="S5409">
        <v>92</v>
      </c>
      <c r="T5409">
        <v>7</v>
      </c>
      <c r="U5409">
        <v>30</v>
      </c>
    </row>
    <row r="5410" spans="1:22" x14ac:dyDescent="0.2">
      <c r="A5410" s="1">
        <v>33860</v>
      </c>
      <c r="B5410">
        <v>1992</v>
      </c>
      <c r="C5410">
        <f>_xlfn.MAXIFS(Table1[ScheduleWeekWritten],Table1[ScheduleSeason],Table1[[#This Row],[ScheduleSeason]])</f>
        <v>17</v>
      </c>
      <c r="D5410">
        <v>2</v>
      </c>
      <c r="E5410" cm="1">
        <f t="array" ref="E5410">_xlfn.XLOOKUP(Table1[[#This Row],[ScheduleWeekWritten]],Table3[Game],100+Table3[Increase],Table1[[#This Row],[ScheduleWeekWritten]])</f>
        <v>2</v>
      </c>
      <c r="F5410" t="b">
        <v>0</v>
      </c>
      <c r="G5410" t="s">
        <v>49</v>
      </c>
      <c r="H5410">
        <v>27</v>
      </c>
      <c r="I5410">
        <v>10</v>
      </c>
      <c r="J5410" t="s">
        <v>31</v>
      </c>
      <c r="K5410" t="s">
        <v>32</v>
      </c>
      <c r="L5410" t="str">
        <f>_xlfn.XLOOKUP(Table1[[#This Row],[TeamFavoriteID]],Table2[team_id],Table2[team_name],_xlfn.XLOOKUP(Table1[[#This Row],[TeamFavoriteID]],Table2[team_id_pfr],Table2[team_name],"Even"))</f>
        <v>New York Jets</v>
      </c>
      <c r="M5410">
        <v>-2.5</v>
      </c>
      <c r="N5410">
        <f>IF(Table1[[#This Row],[TeamFavorite]]=Table1[[#This Row],[TeamHome]],Table1[[#This Row],[ScoreAway]]-Table1[[#This Row],[ScoreHome]],Table1[[#This Row],[ScoreHome]]-Table1[[#This Row],[ScoreAway]])</f>
        <v>17</v>
      </c>
      <c r="O5410">
        <f>IF(Table1[[#This Row],[SpreadActual]]&lt;Table1[[#This Row],[SpreadFavorite]],1,0)</f>
        <v>0</v>
      </c>
      <c r="P5410">
        <v>38</v>
      </c>
      <c r="Q5410" t="s">
        <v>113</v>
      </c>
      <c r="R5410" t="b">
        <v>0</v>
      </c>
      <c r="S5410">
        <v>60</v>
      </c>
      <c r="T5410">
        <v>7</v>
      </c>
      <c r="U5410">
        <v>67</v>
      </c>
    </row>
    <row r="5411" spans="1:22" x14ac:dyDescent="0.2">
      <c r="A5411" s="1">
        <v>33860</v>
      </c>
      <c r="B5411">
        <v>1992</v>
      </c>
      <c r="C5411">
        <f>_xlfn.MAXIFS(Table1[ScheduleWeekWritten],Table1[ScheduleSeason],Table1[[#This Row],[ScheduleSeason]])</f>
        <v>17</v>
      </c>
      <c r="D5411">
        <v>2</v>
      </c>
      <c r="E5411" cm="1">
        <f t="array" ref="E5411">_xlfn.XLOOKUP(Table1[[#This Row],[ScheduleWeekWritten]],Table3[Game],100+Table3[Increase],Table1[[#This Row],[ScheduleWeekWritten]])</f>
        <v>2</v>
      </c>
      <c r="F5411" t="b">
        <v>0</v>
      </c>
      <c r="G5411" t="s">
        <v>53</v>
      </c>
      <c r="H5411">
        <v>31</v>
      </c>
      <c r="I5411">
        <v>34</v>
      </c>
      <c r="J5411" t="s">
        <v>28</v>
      </c>
      <c r="K5411" t="s">
        <v>87</v>
      </c>
      <c r="L5411" t="str">
        <f>_xlfn.XLOOKUP(Table1[[#This Row],[TeamFavoriteID]],Table2[team_id],Table2[team_name],_xlfn.XLOOKUP(Table1[[#This Row],[TeamFavoriteID]],Table2[team_id_pfr],Table2[team_name],"Even"))</f>
        <v>San Francisco 49ers</v>
      </c>
      <c r="M5411">
        <v>-3.5</v>
      </c>
      <c r="N5411">
        <f>IF(Table1[[#This Row],[TeamFavorite]]=Table1[[#This Row],[TeamHome]],Table1[[#This Row],[ScoreAway]]-Table1[[#This Row],[ScoreHome]],Table1[[#This Row],[ScoreHome]]-Table1[[#This Row],[ScoreAway]])</f>
        <v>3</v>
      </c>
      <c r="O5411">
        <f>IF(Table1[[#This Row],[SpreadActual]]&lt;Table1[[#This Row],[SpreadFavorite]],1,0)</f>
        <v>0</v>
      </c>
      <c r="P5411">
        <v>44</v>
      </c>
      <c r="Q5411" t="s">
        <v>118</v>
      </c>
      <c r="R5411" t="b">
        <v>0</v>
      </c>
      <c r="S5411">
        <v>65</v>
      </c>
      <c r="T5411">
        <v>13</v>
      </c>
      <c r="U5411">
        <v>60</v>
      </c>
    </row>
    <row r="5412" spans="1:22" x14ac:dyDescent="0.2">
      <c r="A5412" s="1">
        <v>33860</v>
      </c>
      <c r="B5412">
        <v>1992</v>
      </c>
      <c r="C5412">
        <f>_xlfn.MAXIFS(Table1[ScheduleWeekWritten],Table1[ScheduleSeason],Table1[[#This Row],[ScheduleSeason]])</f>
        <v>17</v>
      </c>
      <c r="D5412">
        <v>2</v>
      </c>
      <c r="E5412" cm="1">
        <f t="array" ref="E5412">_xlfn.XLOOKUP(Table1[[#This Row],[ScheduleWeekWritten]],Table3[Game],100+Table3[Increase],Table1[[#This Row],[ScheduleWeekWritten]])</f>
        <v>2</v>
      </c>
      <c r="F5412" t="b">
        <v>0</v>
      </c>
      <c r="G5412" t="s">
        <v>127</v>
      </c>
      <c r="H5412">
        <v>31</v>
      </c>
      <c r="I5412">
        <v>3</v>
      </c>
      <c r="J5412" t="s">
        <v>33</v>
      </c>
      <c r="K5412" t="s">
        <v>133</v>
      </c>
      <c r="L5412" t="str">
        <f>_xlfn.XLOOKUP(Table1[[#This Row],[TeamFavoriteID]],Table2[team_id],Table2[team_name],_xlfn.XLOOKUP(Table1[[#This Row],[TeamFavoriteID]],Table2[team_id_pfr],Table2[team_name],"Even"))</f>
        <v>Tampa Bay Buccaneers</v>
      </c>
      <c r="M5412">
        <v>-2.5</v>
      </c>
      <c r="N5412">
        <f>IF(Table1[[#This Row],[TeamFavorite]]=Table1[[#This Row],[TeamHome]],Table1[[#This Row],[ScoreAway]]-Table1[[#This Row],[ScoreHome]],Table1[[#This Row],[ScoreHome]]-Table1[[#This Row],[ScoreAway]])</f>
        <v>-28</v>
      </c>
      <c r="O5412">
        <f>IF(Table1[[#This Row],[SpreadActual]]&lt;Table1[[#This Row],[SpreadFavorite]],1,0)</f>
        <v>1</v>
      </c>
      <c r="P5412">
        <v>37</v>
      </c>
      <c r="Q5412" t="s">
        <v>130</v>
      </c>
      <c r="R5412" t="b">
        <v>0</v>
      </c>
      <c r="S5412">
        <v>80</v>
      </c>
      <c r="T5412">
        <v>10</v>
      </c>
      <c r="U5412">
        <v>78</v>
      </c>
    </row>
    <row r="5413" spans="1:22" x14ac:dyDescent="0.2">
      <c r="A5413" s="1">
        <v>33860</v>
      </c>
      <c r="B5413">
        <v>1992</v>
      </c>
      <c r="C5413">
        <f>_xlfn.MAXIFS(Table1[ScheduleWeekWritten],Table1[ScheduleSeason],Table1[[#This Row],[ScheduleSeason]])</f>
        <v>17</v>
      </c>
      <c r="D5413">
        <v>2</v>
      </c>
      <c r="E5413" cm="1">
        <f t="array" ref="E5413">_xlfn.XLOOKUP(Table1[[#This Row],[ScheduleWeekWritten]],Table3[Game],100+Table3[Increase],Table1[[#This Row],[ScheduleWeekWritten]])</f>
        <v>2</v>
      </c>
      <c r="F5413" t="b">
        <v>0</v>
      </c>
      <c r="G5413" t="s">
        <v>61</v>
      </c>
      <c r="H5413">
        <v>24</v>
      </c>
      <c r="I5413">
        <v>17</v>
      </c>
      <c r="J5413" t="s">
        <v>38</v>
      </c>
      <c r="K5413" t="s">
        <v>85</v>
      </c>
      <c r="L5413" t="str">
        <f>_xlfn.XLOOKUP(Table1[[#This Row],[TeamFavoriteID]],Table2[team_id],Table2[team_name],_xlfn.XLOOKUP(Table1[[#This Row],[TeamFavoriteID]],Table2[team_id_pfr],Table2[team_name],"Even"))</f>
        <v>Washington Commanders</v>
      </c>
      <c r="M5413">
        <v>-10</v>
      </c>
      <c r="N5413">
        <f>IF(Table1[[#This Row],[TeamFavorite]]=Table1[[#This Row],[TeamHome]],Table1[[#This Row],[ScoreAway]]-Table1[[#This Row],[ScoreHome]],Table1[[#This Row],[ScoreHome]]-Table1[[#This Row],[ScoreAway]])</f>
        <v>7</v>
      </c>
      <c r="O5413">
        <f>IF(Table1[[#This Row],[SpreadActual]]&lt;Table1[[#This Row],[SpreadFavorite]],1,0)</f>
        <v>0</v>
      </c>
      <c r="P5413">
        <v>45</v>
      </c>
      <c r="Q5413" t="s">
        <v>64</v>
      </c>
      <c r="R5413" t="b">
        <v>0</v>
      </c>
      <c r="S5413">
        <v>64</v>
      </c>
      <c r="T5413">
        <v>6</v>
      </c>
      <c r="U5413">
        <v>66</v>
      </c>
    </row>
    <row r="5414" spans="1:22" x14ac:dyDescent="0.2">
      <c r="A5414" s="1">
        <v>33861</v>
      </c>
      <c r="B5414">
        <v>1992</v>
      </c>
      <c r="C5414">
        <f>_xlfn.MAXIFS(Table1[ScheduleWeekWritten],Table1[ScheduleSeason],Table1[[#This Row],[ScheduleSeason]])</f>
        <v>17</v>
      </c>
      <c r="D5414">
        <v>2</v>
      </c>
      <c r="E5414" cm="1">
        <f t="array" ref="E5414">_xlfn.XLOOKUP(Table1[[#This Row],[ScheduleWeekWritten]],Table3[Game],100+Table3[Increase],Table1[[#This Row],[ScheduleWeekWritten]])</f>
        <v>2</v>
      </c>
      <c r="F5414" t="b">
        <v>0</v>
      </c>
      <c r="G5414" t="s">
        <v>62</v>
      </c>
      <c r="H5414">
        <v>23</v>
      </c>
      <c r="I5414">
        <v>27</v>
      </c>
      <c r="J5414" t="s">
        <v>19</v>
      </c>
      <c r="K5414" t="s">
        <v>91</v>
      </c>
      <c r="L5414" t="str">
        <f>_xlfn.XLOOKUP(Table1[[#This Row],[TeamFavoriteID]],Table2[team_id],Table2[team_name],_xlfn.XLOOKUP(Table1[[#This Row],[TeamFavoriteID]],Table2[team_id_pfr],Table2[team_name],"Even"))</f>
        <v>Miami Dolphins</v>
      </c>
      <c r="M5414">
        <v>-2.5</v>
      </c>
      <c r="N5414">
        <f>IF(Table1[[#This Row],[TeamFavorite]]=Table1[[#This Row],[TeamHome]],Table1[[#This Row],[ScoreAway]]-Table1[[#This Row],[ScoreHome]],Table1[[#This Row],[ScoreHome]]-Table1[[#This Row],[ScoreAway]])</f>
        <v>-4</v>
      </c>
      <c r="O5414">
        <f>IF(Table1[[#This Row],[SpreadActual]]&lt;Table1[[#This Row],[SpreadFavorite]],1,0)</f>
        <v>1</v>
      </c>
      <c r="P5414">
        <v>38</v>
      </c>
      <c r="Q5414" t="s">
        <v>66</v>
      </c>
      <c r="R5414" t="b">
        <v>0</v>
      </c>
      <c r="S5414">
        <v>66</v>
      </c>
      <c r="T5414">
        <v>9</v>
      </c>
      <c r="U5414">
        <v>71</v>
      </c>
    </row>
    <row r="5415" spans="1:22" x14ac:dyDescent="0.2">
      <c r="A5415" s="1">
        <v>33867</v>
      </c>
      <c r="B5415">
        <v>1992</v>
      </c>
      <c r="C5415">
        <f>_xlfn.MAXIFS(Table1[ScheduleWeekWritten],Table1[ScheduleSeason],Table1[[#This Row],[ScheduleSeason]])</f>
        <v>17</v>
      </c>
      <c r="D5415">
        <v>3</v>
      </c>
      <c r="E5415" cm="1">
        <f t="array" ref="E5415">_xlfn.XLOOKUP(Table1[[#This Row],[ScheduleWeekWritten]],Table3[Game],100+Table3[Increase],Table1[[#This Row],[ScheduleWeekWritten]])</f>
        <v>3</v>
      </c>
      <c r="F5415" t="b">
        <v>0</v>
      </c>
      <c r="G5415" t="s">
        <v>38</v>
      </c>
      <c r="H5415">
        <v>7</v>
      </c>
      <c r="I5415">
        <v>10</v>
      </c>
      <c r="J5415" t="s">
        <v>95</v>
      </c>
      <c r="K5415" t="s">
        <v>109</v>
      </c>
      <c r="L5415" t="str">
        <f>_xlfn.XLOOKUP(Table1[[#This Row],[TeamFavoriteID]],Table2[team_id],Table2[team_name],_xlfn.XLOOKUP(Table1[[#This Row],[TeamFavoriteID]],Table2[team_id_pfr],Table2[team_name],"Even"))</f>
        <v>Atlanta Falcons</v>
      </c>
      <c r="M5415">
        <v>-1</v>
      </c>
      <c r="N5415">
        <f>IF(Table1[[#This Row],[TeamFavorite]]=Table1[[#This Row],[TeamHome]],Table1[[#This Row],[ScoreAway]]-Table1[[#This Row],[ScoreHome]],Table1[[#This Row],[ScoreHome]]-Table1[[#This Row],[ScoreAway]])</f>
        <v>3</v>
      </c>
      <c r="O5415">
        <f>IF(Table1[[#This Row],[SpreadActual]]&lt;Table1[[#This Row],[SpreadFavorite]],1,0)</f>
        <v>0</v>
      </c>
      <c r="P5415">
        <v>37</v>
      </c>
      <c r="Q5415" t="s">
        <v>148</v>
      </c>
      <c r="R5415" t="b">
        <v>0</v>
      </c>
      <c r="S5415">
        <v>72</v>
      </c>
      <c r="T5415">
        <v>0</v>
      </c>
      <c r="V5415" t="s">
        <v>103</v>
      </c>
    </row>
    <row r="5416" spans="1:22" x14ac:dyDescent="0.2">
      <c r="A5416" s="1">
        <v>33867</v>
      </c>
      <c r="B5416">
        <v>1992</v>
      </c>
      <c r="C5416">
        <f>_xlfn.MAXIFS(Table1[ScheduleWeekWritten],Table1[ScheduleSeason],Table1[[#This Row],[ScheduleSeason]])</f>
        <v>17</v>
      </c>
      <c r="D5416">
        <v>3</v>
      </c>
      <c r="E5416" cm="1">
        <f t="array" ref="E5416">_xlfn.XLOOKUP(Table1[[#This Row],[ScheduleWeekWritten]],Table3[Game],100+Table3[Increase],Table1[[#This Row],[ScheduleWeekWritten]])</f>
        <v>3</v>
      </c>
      <c r="F5416" t="b">
        <v>0</v>
      </c>
      <c r="G5416" t="s">
        <v>28</v>
      </c>
      <c r="H5416">
        <v>38</v>
      </c>
      <c r="I5416">
        <v>0</v>
      </c>
      <c r="J5416" t="s">
        <v>140</v>
      </c>
      <c r="K5416" t="s">
        <v>43</v>
      </c>
      <c r="L5416" t="str">
        <f>_xlfn.XLOOKUP(Table1[[#This Row],[TeamFavoriteID]],Table2[team_id],Table2[team_name],_xlfn.XLOOKUP(Table1[[#This Row],[TeamFavoriteID]],Table2[team_id_pfr],Table2[team_name],"Even"))</f>
        <v>Buffalo Bills</v>
      </c>
      <c r="M5416">
        <v>-17</v>
      </c>
      <c r="N5416">
        <f>IF(Table1[[#This Row],[TeamFavorite]]=Table1[[#This Row],[TeamHome]],Table1[[#This Row],[ScoreAway]]-Table1[[#This Row],[ScoreHome]],Table1[[#This Row],[ScoreHome]]-Table1[[#This Row],[ScoreAway]])</f>
        <v>-38</v>
      </c>
      <c r="O5416">
        <f>IF(Table1[[#This Row],[SpreadActual]]&lt;Table1[[#This Row],[SpreadFavorite]],1,0)</f>
        <v>1</v>
      </c>
      <c r="P5416">
        <v>41</v>
      </c>
      <c r="Q5416" t="s">
        <v>123</v>
      </c>
      <c r="R5416" t="b">
        <v>0</v>
      </c>
      <c r="S5416">
        <v>56</v>
      </c>
      <c r="T5416">
        <v>6</v>
      </c>
      <c r="U5416">
        <v>64</v>
      </c>
    </row>
    <row r="5417" spans="1:22" x14ac:dyDescent="0.2">
      <c r="A5417" s="1">
        <v>33867</v>
      </c>
      <c r="B5417">
        <v>1992</v>
      </c>
      <c r="C5417">
        <f>_xlfn.MAXIFS(Table1[ScheduleWeekWritten],Table1[ScheduleSeason],Table1[[#This Row],[ScheduleSeason]])</f>
        <v>17</v>
      </c>
      <c r="D5417">
        <v>3</v>
      </c>
      <c r="E5417" cm="1">
        <f t="array" ref="E5417">_xlfn.XLOOKUP(Table1[[#This Row],[ScheduleWeekWritten]],Table3[Game],100+Table3[Increase],Table1[[#This Row],[ScheduleWeekWritten]])</f>
        <v>3</v>
      </c>
      <c r="F5417" t="b">
        <v>0</v>
      </c>
      <c r="G5417" t="s">
        <v>67</v>
      </c>
      <c r="H5417">
        <v>31</v>
      </c>
      <c r="I5417">
        <v>20</v>
      </c>
      <c r="J5417" t="s">
        <v>145</v>
      </c>
      <c r="K5417" t="s">
        <v>68</v>
      </c>
      <c r="L5417" t="str">
        <f>_xlfn.XLOOKUP(Table1[[#This Row],[TeamFavoriteID]],Table2[team_id],Table2[team_name],_xlfn.XLOOKUP(Table1[[#This Row],[TeamFavoriteID]],Table2[team_id_pfr],Table2[team_name],"Even"))</f>
        <v>Dallas Cowboys</v>
      </c>
      <c r="M5417">
        <v>-13.5</v>
      </c>
      <c r="N5417">
        <f>IF(Table1[[#This Row],[TeamFavorite]]=Table1[[#This Row],[TeamHome]],Table1[[#This Row],[ScoreAway]]-Table1[[#This Row],[ScoreHome]],Table1[[#This Row],[ScoreHome]]-Table1[[#This Row],[ScoreAway]])</f>
        <v>-11</v>
      </c>
      <c r="O5417">
        <f>IF(Table1[[#This Row],[SpreadActual]]&lt;Table1[[#This Row],[SpreadFavorite]],1,0)</f>
        <v>0</v>
      </c>
      <c r="P5417">
        <v>40</v>
      </c>
      <c r="Q5417" t="s">
        <v>119</v>
      </c>
      <c r="R5417" t="b">
        <v>0</v>
      </c>
      <c r="S5417">
        <v>84</v>
      </c>
      <c r="T5417">
        <v>13</v>
      </c>
      <c r="U5417">
        <v>62</v>
      </c>
    </row>
    <row r="5418" spans="1:22" x14ac:dyDescent="0.2">
      <c r="A5418" s="1">
        <v>33867</v>
      </c>
      <c r="B5418">
        <v>1992</v>
      </c>
      <c r="C5418">
        <f>_xlfn.MAXIFS(Table1[ScheduleWeekWritten],Table1[ScheduleSeason],Table1[[#This Row],[ScheduleSeason]])</f>
        <v>17</v>
      </c>
      <c r="D5418">
        <v>3</v>
      </c>
      <c r="E5418" cm="1">
        <f t="array" ref="E5418">_xlfn.XLOOKUP(Table1[[#This Row],[ScheduleWeekWritten]],Table3[Game],100+Table3[Increase],Table1[[#This Row],[ScheduleWeekWritten]])</f>
        <v>3</v>
      </c>
      <c r="F5418" t="b">
        <v>0</v>
      </c>
      <c r="G5418" t="s">
        <v>33</v>
      </c>
      <c r="H5418">
        <v>24</v>
      </c>
      <c r="I5418">
        <v>23</v>
      </c>
      <c r="J5418" t="s">
        <v>101</v>
      </c>
      <c r="K5418" t="s">
        <v>89</v>
      </c>
      <c r="L5418" t="str">
        <f>_xlfn.XLOOKUP(Table1[[#This Row],[TeamFavoriteID]],Table2[team_id],Table2[team_name],_xlfn.XLOOKUP(Table1[[#This Row],[TeamFavoriteID]],Table2[team_id_pfr],Table2[team_name],"Even"))</f>
        <v>Even</v>
      </c>
      <c r="M5418">
        <v>0</v>
      </c>
      <c r="N5418">
        <f>IF(Table1[[#This Row],[TeamFavorite]]=Table1[[#This Row],[TeamHome]],Table1[[#This Row],[ScoreAway]]-Table1[[#This Row],[ScoreHome]],Table1[[#This Row],[ScoreHome]]-Table1[[#This Row],[ScoreAway]])</f>
        <v>1</v>
      </c>
      <c r="O5418">
        <f>IF(Table1[[#This Row],[SpreadActual]]&lt;Table1[[#This Row],[SpreadFavorite]],1,0)</f>
        <v>0</v>
      </c>
      <c r="P5418">
        <v>37</v>
      </c>
      <c r="Q5418" t="s">
        <v>82</v>
      </c>
      <c r="R5418" t="b">
        <v>0</v>
      </c>
      <c r="S5418">
        <v>56</v>
      </c>
      <c r="T5418">
        <v>11</v>
      </c>
      <c r="U5418">
        <v>68</v>
      </c>
    </row>
    <row r="5419" spans="1:22" x14ac:dyDescent="0.2">
      <c r="A5419" s="1">
        <v>33867</v>
      </c>
      <c r="B5419">
        <v>1992</v>
      </c>
      <c r="C5419">
        <f>_xlfn.MAXIFS(Table1[ScheduleWeekWritten],Table1[ScheduleSeason],Table1[[#This Row],[ScheduleSeason]])</f>
        <v>17</v>
      </c>
      <c r="D5419">
        <v>3</v>
      </c>
      <c r="E5419" cm="1">
        <f t="array" ref="E5419">_xlfn.XLOOKUP(Table1[[#This Row],[ScheduleWeekWritten]],Table3[Game],100+Table3[Increase],Table1[[#This Row],[ScheduleWeekWritten]])</f>
        <v>3</v>
      </c>
      <c r="F5419" t="b">
        <v>0</v>
      </c>
      <c r="G5419" t="s">
        <v>23</v>
      </c>
      <c r="H5419">
        <v>23</v>
      </c>
      <c r="I5419">
        <v>20</v>
      </c>
      <c r="J5419" t="s">
        <v>42</v>
      </c>
      <c r="K5419" t="s">
        <v>25</v>
      </c>
      <c r="L5419" t="str">
        <f>_xlfn.XLOOKUP(Table1[[#This Row],[TeamFavoriteID]],Table2[team_id],Table2[team_name],_xlfn.XLOOKUP(Table1[[#This Row],[TeamFavoriteID]],Table2[team_id_pfr],Table2[team_name],"Even"))</f>
        <v>Houston Oilers</v>
      </c>
      <c r="M5419">
        <v>-5.5</v>
      </c>
      <c r="N5419">
        <f>IF(Table1[[#This Row],[TeamFavorite]]=Table1[[#This Row],[TeamHome]],Table1[[#This Row],[ScoreAway]]-Table1[[#This Row],[ScoreHome]],Table1[[#This Row],[ScoreHome]]-Table1[[#This Row],[ScoreAway]])</f>
        <v>-3</v>
      </c>
      <c r="O5419">
        <f>IF(Table1[[#This Row],[SpreadActual]]&lt;Table1[[#This Row],[SpreadFavorite]],1,0)</f>
        <v>0</v>
      </c>
      <c r="P5419">
        <v>39</v>
      </c>
      <c r="Q5419" t="s">
        <v>102</v>
      </c>
      <c r="R5419" t="b">
        <v>0</v>
      </c>
      <c r="S5419">
        <v>72</v>
      </c>
      <c r="T5419">
        <v>0</v>
      </c>
      <c r="V5419" t="s">
        <v>103</v>
      </c>
    </row>
    <row r="5420" spans="1:22" x14ac:dyDescent="0.2">
      <c r="A5420" s="1">
        <v>33867</v>
      </c>
      <c r="B5420">
        <v>1992</v>
      </c>
      <c r="C5420">
        <f>_xlfn.MAXIFS(Table1[ScheduleWeekWritten],Table1[ScheduleSeason],Table1[[#This Row],[ScheduleSeason]])</f>
        <v>17</v>
      </c>
      <c r="D5420">
        <v>3</v>
      </c>
      <c r="E5420" cm="1">
        <f t="array" ref="E5420">_xlfn.XLOOKUP(Table1[[#This Row],[ScheduleWeekWritten]],Table3[Game],100+Table3[Increase],Table1[[#This Row],[ScheduleWeekWritten]])</f>
        <v>3</v>
      </c>
      <c r="F5420" t="b">
        <v>0</v>
      </c>
      <c r="G5420" t="s">
        <v>138</v>
      </c>
      <c r="H5420">
        <v>16</v>
      </c>
      <c r="I5420">
        <v>28</v>
      </c>
      <c r="J5420" t="s">
        <v>62</v>
      </c>
      <c r="K5420" t="s">
        <v>21</v>
      </c>
      <c r="L5420" t="str">
        <f>_xlfn.XLOOKUP(Table1[[#This Row],[TeamFavoriteID]],Table2[team_id],Table2[team_name],_xlfn.XLOOKUP(Table1[[#This Row],[TeamFavoriteID]],Table2[team_id_pfr],Table2[team_name],"Even"))</f>
        <v>Las Vegas Raiders</v>
      </c>
      <c r="M5420">
        <v>-8.5</v>
      </c>
      <c r="N5420">
        <f>IF(Table1[[#This Row],[TeamFavorite]]=Table1[[#This Row],[TeamHome]],Table1[[#This Row],[ScoreAway]]-Table1[[#This Row],[ScoreHome]],Table1[[#This Row],[ScoreHome]]-Table1[[#This Row],[ScoreAway]])</f>
        <v>-12</v>
      </c>
      <c r="O5420">
        <f>IF(Table1[[#This Row],[SpreadActual]]&lt;Table1[[#This Row],[SpreadFavorite]],1,0)</f>
        <v>1</v>
      </c>
      <c r="P5420">
        <v>33</v>
      </c>
      <c r="Q5420" t="s">
        <v>65</v>
      </c>
      <c r="R5420" t="b">
        <v>0</v>
      </c>
      <c r="S5420">
        <v>68</v>
      </c>
      <c r="T5420">
        <v>9</v>
      </c>
      <c r="U5420">
        <v>84</v>
      </c>
    </row>
    <row r="5421" spans="1:22" x14ac:dyDescent="0.2">
      <c r="A5421" s="1">
        <v>33867</v>
      </c>
      <c r="B5421">
        <v>1992</v>
      </c>
      <c r="C5421">
        <f>_xlfn.MAXIFS(Table1[ScheduleWeekWritten],Table1[ScheduleSeason],Table1[[#This Row],[ScheduleSeason]])</f>
        <v>17</v>
      </c>
      <c r="D5421">
        <v>3</v>
      </c>
      <c r="E5421" cm="1">
        <f t="array" ref="E5421">_xlfn.XLOOKUP(Table1[[#This Row],[ScheduleWeekWritten]],Table3[Game],100+Table3[Increase],Table1[[#This Row],[ScheduleWeekWritten]])</f>
        <v>3</v>
      </c>
      <c r="F5421" t="b">
        <v>0</v>
      </c>
      <c r="G5421" t="s">
        <v>19</v>
      </c>
      <c r="H5421">
        <v>26</v>
      </c>
      <c r="I5421">
        <v>10</v>
      </c>
      <c r="J5421" t="s">
        <v>39</v>
      </c>
      <c r="K5421" t="s">
        <v>91</v>
      </c>
      <c r="L5421" t="str">
        <f>_xlfn.XLOOKUP(Table1[[#This Row],[TeamFavoriteID]],Table2[team_id],Table2[team_name],_xlfn.XLOOKUP(Table1[[#This Row],[TeamFavoriteID]],Table2[team_id_pfr],Table2[team_name],"Even"))</f>
        <v>Miami Dolphins</v>
      </c>
      <c r="M5421">
        <v>-8.5</v>
      </c>
      <c r="N5421">
        <f>IF(Table1[[#This Row],[TeamFavorite]]=Table1[[#This Row],[TeamHome]],Table1[[#This Row],[ScoreAway]]-Table1[[#This Row],[ScoreHome]],Table1[[#This Row],[ScoreHome]]-Table1[[#This Row],[ScoreAway]])</f>
        <v>-16</v>
      </c>
      <c r="O5421">
        <f>IF(Table1[[#This Row],[SpreadActual]]&lt;Table1[[#This Row],[SpreadFavorite]],1,0)</f>
        <v>1</v>
      </c>
      <c r="P5421">
        <v>38</v>
      </c>
      <c r="Q5421" t="s">
        <v>143</v>
      </c>
      <c r="R5421" t="b">
        <v>0</v>
      </c>
      <c r="S5421">
        <v>82</v>
      </c>
      <c r="T5421">
        <v>6</v>
      </c>
      <c r="U5421">
        <v>78</v>
      </c>
    </row>
    <row r="5422" spans="1:22" x14ac:dyDescent="0.2">
      <c r="A5422" s="1">
        <v>33867</v>
      </c>
      <c r="B5422">
        <v>1992</v>
      </c>
      <c r="C5422">
        <f>_xlfn.MAXIFS(Table1[ScheduleWeekWritten],Table1[ScheduleSeason],Table1[[#This Row],[ScheduleSeason]])</f>
        <v>17</v>
      </c>
      <c r="D5422">
        <v>3</v>
      </c>
      <c r="E5422" cm="1">
        <f t="array" ref="E5422">_xlfn.XLOOKUP(Table1[[#This Row],[ScheduleWeekWritten]],Table3[Game],100+Table3[Increase],Table1[[#This Row],[ScheduleWeekWritten]])</f>
        <v>3</v>
      </c>
      <c r="F5422" t="b">
        <v>0</v>
      </c>
      <c r="G5422" t="s">
        <v>54</v>
      </c>
      <c r="H5422">
        <v>26</v>
      </c>
      <c r="I5422">
        <v>20</v>
      </c>
      <c r="J5422" t="s">
        <v>127</v>
      </c>
      <c r="K5422" t="s">
        <v>55</v>
      </c>
      <c r="L5422" t="str">
        <f>_xlfn.XLOOKUP(Table1[[#This Row],[TeamFavoriteID]],Table2[team_id],Table2[team_name],_xlfn.XLOOKUP(Table1[[#This Row],[TeamFavoriteID]],Table2[team_id_pfr],Table2[team_name],"Even"))</f>
        <v>Minnesota Vikings</v>
      </c>
      <c r="M5422">
        <v>-7</v>
      </c>
      <c r="N5422">
        <f>IF(Table1[[#This Row],[TeamFavorite]]=Table1[[#This Row],[TeamHome]],Table1[[#This Row],[ScoreAway]]-Table1[[#This Row],[ScoreHome]],Table1[[#This Row],[ScoreHome]]-Table1[[#This Row],[ScoreAway]])</f>
        <v>-6</v>
      </c>
      <c r="O5422">
        <f>IF(Table1[[#This Row],[SpreadActual]]&lt;Table1[[#This Row],[SpreadFavorite]],1,0)</f>
        <v>0</v>
      </c>
      <c r="P5422">
        <v>39</v>
      </c>
      <c r="Q5422" t="s">
        <v>137</v>
      </c>
      <c r="R5422" t="b">
        <v>0</v>
      </c>
      <c r="S5422">
        <v>72</v>
      </c>
      <c r="T5422">
        <v>0</v>
      </c>
      <c r="V5422" t="s">
        <v>103</v>
      </c>
    </row>
    <row r="5423" spans="1:22" x14ac:dyDescent="0.2">
      <c r="A5423" s="1">
        <v>33867</v>
      </c>
      <c r="B5423">
        <v>1992</v>
      </c>
      <c r="C5423">
        <f>_xlfn.MAXIFS(Table1[ScheduleWeekWritten],Table1[ScheduleSeason],Table1[[#This Row],[ScheduleSeason]])</f>
        <v>17</v>
      </c>
      <c r="D5423">
        <v>3</v>
      </c>
      <c r="E5423" cm="1">
        <f t="array" ref="E5423">_xlfn.XLOOKUP(Table1[[#This Row],[ScheduleWeekWritten]],Table3[Game],100+Table3[Increase],Table1[[#This Row],[ScheduleWeekWritten]])</f>
        <v>3</v>
      </c>
      <c r="F5423" t="b">
        <v>0</v>
      </c>
      <c r="G5423" t="s">
        <v>115</v>
      </c>
      <c r="H5423">
        <v>6</v>
      </c>
      <c r="I5423">
        <v>10</v>
      </c>
      <c r="J5423" t="s">
        <v>128</v>
      </c>
      <c r="K5423" t="s">
        <v>70</v>
      </c>
      <c r="L5423" t="str">
        <f>_xlfn.XLOOKUP(Table1[[#This Row],[TeamFavoriteID]],Table2[team_id],Table2[team_name],_xlfn.XLOOKUP(Table1[[#This Row],[TeamFavoriteID]],Table2[team_id_pfr],Table2[team_name],"Even"))</f>
        <v>Boston Patriots</v>
      </c>
      <c r="M5423">
        <v>-3</v>
      </c>
      <c r="N5423">
        <f>IF(Table1[[#This Row],[TeamFavorite]]=Table1[[#This Row],[TeamHome]],Table1[[#This Row],[ScoreAway]]-Table1[[#This Row],[ScoreHome]],Table1[[#This Row],[ScoreHome]]-Table1[[#This Row],[ScoreAway]])</f>
        <v>-4</v>
      </c>
      <c r="O5423">
        <f>IF(Table1[[#This Row],[SpreadActual]]&lt;Table1[[#This Row],[SpreadFavorite]],1,0)</f>
        <v>1</v>
      </c>
      <c r="P5423">
        <v>33</v>
      </c>
      <c r="Q5423" t="s">
        <v>116</v>
      </c>
      <c r="R5423" t="b">
        <v>0</v>
      </c>
      <c r="S5423">
        <v>59</v>
      </c>
      <c r="T5423">
        <v>10</v>
      </c>
      <c r="U5423">
        <v>63</v>
      </c>
    </row>
    <row r="5424" spans="1:22" x14ac:dyDescent="0.2">
      <c r="A5424" s="1">
        <v>33867</v>
      </c>
      <c r="B5424">
        <v>1992</v>
      </c>
      <c r="C5424">
        <f>_xlfn.MAXIFS(Table1[ScheduleWeekWritten],Table1[ScheduleSeason],Table1[[#This Row],[ScheduleSeason]])</f>
        <v>17</v>
      </c>
      <c r="D5424">
        <v>3</v>
      </c>
      <c r="E5424" cm="1">
        <f t="array" ref="E5424">_xlfn.XLOOKUP(Table1[[#This Row],[ScheduleWeekWritten]],Table3[Game],100+Table3[Increase],Table1[[#This Row],[ScheduleWeekWritten]])</f>
        <v>3</v>
      </c>
      <c r="F5424" t="b">
        <v>0</v>
      </c>
      <c r="G5424" t="s">
        <v>31</v>
      </c>
      <c r="H5424">
        <v>14</v>
      </c>
      <c r="I5424">
        <v>31</v>
      </c>
      <c r="J5424" t="s">
        <v>53</v>
      </c>
      <c r="K5424" t="s">
        <v>87</v>
      </c>
      <c r="L5424" t="str">
        <f>_xlfn.XLOOKUP(Table1[[#This Row],[TeamFavoriteID]],Table2[team_id],Table2[team_name],_xlfn.XLOOKUP(Table1[[#This Row],[TeamFavoriteID]],Table2[team_id_pfr],Table2[team_name],"Even"))</f>
        <v>San Francisco 49ers</v>
      </c>
      <c r="M5424">
        <v>-4</v>
      </c>
      <c r="N5424">
        <f>IF(Table1[[#This Row],[TeamFavorite]]=Table1[[#This Row],[TeamHome]],Table1[[#This Row],[ScoreAway]]-Table1[[#This Row],[ScoreHome]],Table1[[#This Row],[ScoreHome]]-Table1[[#This Row],[ScoreAway]])</f>
        <v>-17</v>
      </c>
      <c r="O5424">
        <f>IF(Table1[[#This Row],[SpreadActual]]&lt;Table1[[#This Row],[SpreadFavorite]],1,0)</f>
        <v>1</v>
      </c>
      <c r="P5424">
        <v>41</v>
      </c>
      <c r="Q5424" t="s">
        <v>126</v>
      </c>
      <c r="R5424" t="b">
        <v>0</v>
      </c>
      <c r="S5424">
        <v>66</v>
      </c>
      <c r="T5424">
        <v>10</v>
      </c>
      <c r="U5424">
        <v>48</v>
      </c>
    </row>
    <row r="5425" spans="1:22" x14ac:dyDescent="0.2">
      <c r="A5425" s="1">
        <v>33867</v>
      </c>
      <c r="B5425">
        <v>1992</v>
      </c>
      <c r="C5425">
        <f>_xlfn.MAXIFS(Table1[ScheduleWeekWritten],Table1[ScheduleSeason],Table1[[#This Row],[ScheduleSeason]])</f>
        <v>17</v>
      </c>
      <c r="D5425">
        <v>3</v>
      </c>
      <c r="E5425" cm="1">
        <f t="array" ref="E5425">_xlfn.XLOOKUP(Table1[[#This Row],[ScheduleWeekWritten]],Table3[Game],100+Table3[Increase],Table1[[#This Row],[ScheduleWeekWritten]])</f>
        <v>3</v>
      </c>
      <c r="F5425" t="b">
        <v>0</v>
      </c>
      <c r="G5425" t="s">
        <v>58</v>
      </c>
      <c r="H5425">
        <v>30</v>
      </c>
      <c r="I5425">
        <v>0</v>
      </c>
      <c r="J5425" t="s">
        <v>24</v>
      </c>
      <c r="K5425" t="s">
        <v>77</v>
      </c>
      <c r="L5425" t="str">
        <f>_xlfn.XLOOKUP(Table1[[#This Row],[TeamFavoriteID]],Table2[team_id],Table2[team_name],_xlfn.XLOOKUP(Table1[[#This Row],[TeamFavoriteID]],Table2[team_id_pfr],Table2[team_name],"Even"))</f>
        <v>Philadelphia Eagles</v>
      </c>
      <c r="M5425">
        <v>-6.5</v>
      </c>
      <c r="N5425">
        <f>IF(Table1[[#This Row],[TeamFavorite]]=Table1[[#This Row],[TeamHome]],Table1[[#This Row],[ScoreAway]]-Table1[[#This Row],[ScoreHome]],Table1[[#This Row],[ScoreHome]]-Table1[[#This Row],[ScoreAway]])</f>
        <v>-30</v>
      </c>
      <c r="O5425">
        <f>IF(Table1[[#This Row],[SpreadActual]]&lt;Table1[[#This Row],[SpreadFavorite]],1,0)</f>
        <v>1</v>
      </c>
      <c r="P5425">
        <v>35</v>
      </c>
      <c r="Q5425" t="s">
        <v>112</v>
      </c>
      <c r="R5425" t="b">
        <v>0</v>
      </c>
      <c r="S5425">
        <v>67</v>
      </c>
      <c r="T5425">
        <v>9</v>
      </c>
      <c r="U5425">
        <v>50</v>
      </c>
    </row>
    <row r="5426" spans="1:22" x14ac:dyDescent="0.2">
      <c r="A5426" s="1">
        <v>33867</v>
      </c>
      <c r="B5426">
        <v>1992</v>
      </c>
      <c r="C5426">
        <f>_xlfn.MAXIFS(Table1[ScheduleWeekWritten],Table1[ScheduleSeason],Table1[[#This Row],[ScheduleSeason]])</f>
        <v>17</v>
      </c>
      <c r="D5426">
        <v>3</v>
      </c>
      <c r="E5426" cm="1">
        <f t="array" ref="E5426">_xlfn.XLOOKUP(Table1[[#This Row],[ScheduleWeekWritten]],Table3[Game],100+Table3[Increase],Table1[[#This Row],[ScheduleWeekWritten]])</f>
        <v>3</v>
      </c>
      <c r="F5426" t="b">
        <v>0</v>
      </c>
      <c r="G5426" t="s">
        <v>27</v>
      </c>
      <c r="H5426">
        <v>6</v>
      </c>
      <c r="I5426">
        <v>23</v>
      </c>
      <c r="J5426" t="s">
        <v>49</v>
      </c>
      <c r="K5426" t="s">
        <v>29</v>
      </c>
      <c r="L5426" t="str">
        <f>_xlfn.XLOOKUP(Table1[[#This Row],[TeamFavoriteID]],Table2[team_id],Table2[team_name],_xlfn.XLOOKUP(Table1[[#This Row],[TeamFavoriteID]],Table2[team_id_pfr],Table2[team_name],"Even"))</f>
        <v>Los Angeles Chargers</v>
      </c>
      <c r="M5426">
        <v>-3</v>
      </c>
      <c r="N5426">
        <f>IF(Table1[[#This Row],[TeamFavorite]]=Table1[[#This Row],[TeamHome]],Table1[[#This Row],[ScoreAway]]-Table1[[#This Row],[ScoreHome]],Table1[[#This Row],[ScoreHome]]-Table1[[#This Row],[ScoreAway]])</f>
        <v>-17</v>
      </c>
      <c r="O5426">
        <f>IF(Table1[[#This Row],[SpreadActual]]&lt;Table1[[#This Row],[SpreadFavorite]],1,0)</f>
        <v>1</v>
      </c>
      <c r="P5426">
        <v>35</v>
      </c>
      <c r="Q5426" t="s">
        <v>94</v>
      </c>
      <c r="R5426" t="b">
        <v>0</v>
      </c>
      <c r="S5426">
        <v>70</v>
      </c>
      <c r="T5426">
        <v>8</v>
      </c>
      <c r="U5426">
        <v>80</v>
      </c>
    </row>
    <row r="5427" spans="1:22" x14ac:dyDescent="0.2">
      <c r="A5427" s="1">
        <v>33867</v>
      </c>
      <c r="B5427">
        <v>1992</v>
      </c>
      <c r="C5427">
        <f>_xlfn.MAXIFS(Table1[ScheduleWeekWritten],Table1[ScheduleSeason],Table1[[#This Row],[ScheduleSeason]])</f>
        <v>17</v>
      </c>
      <c r="D5427">
        <v>3</v>
      </c>
      <c r="E5427" cm="1">
        <f t="array" ref="E5427">_xlfn.XLOOKUP(Table1[[#This Row],[ScheduleWeekWritten]],Table3[Game],100+Table3[Increase],Table1[[#This Row],[ScheduleWeekWritten]])</f>
        <v>3</v>
      </c>
      <c r="F5427" t="b">
        <v>0</v>
      </c>
      <c r="G5427" t="s">
        <v>61</v>
      </c>
      <c r="H5427">
        <v>13</v>
      </c>
      <c r="I5427">
        <v>10</v>
      </c>
      <c r="J5427" t="s">
        <v>45</v>
      </c>
      <c r="K5427" t="s">
        <v>85</v>
      </c>
      <c r="L5427" t="str">
        <f>_xlfn.XLOOKUP(Table1[[#This Row],[TeamFavoriteID]],Table2[team_id],Table2[team_name],_xlfn.XLOOKUP(Table1[[#This Row],[TeamFavoriteID]],Table2[team_id_pfr],Table2[team_name],"Even"))</f>
        <v>Washington Commanders</v>
      </c>
      <c r="M5427">
        <v>-9</v>
      </c>
      <c r="N5427">
        <f>IF(Table1[[#This Row],[TeamFavorite]]=Table1[[#This Row],[TeamHome]],Table1[[#This Row],[ScoreAway]]-Table1[[#This Row],[ScoreHome]],Table1[[#This Row],[ScoreHome]]-Table1[[#This Row],[ScoreAway]])</f>
        <v>3</v>
      </c>
      <c r="O5427">
        <f>IF(Table1[[#This Row],[SpreadActual]]&lt;Table1[[#This Row],[SpreadFavorite]],1,0)</f>
        <v>0</v>
      </c>
      <c r="P5427">
        <v>45</v>
      </c>
      <c r="Q5427" t="s">
        <v>64</v>
      </c>
      <c r="R5427" t="b">
        <v>0</v>
      </c>
      <c r="S5427">
        <v>68</v>
      </c>
      <c r="T5427">
        <v>9</v>
      </c>
      <c r="U5427">
        <v>61</v>
      </c>
    </row>
    <row r="5428" spans="1:22" x14ac:dyDescent="0.2">
      <c r="A5428" s="1">
        <v>33868</v>
      </c>
      <c r="B5428">
        <v>1992</v>
      </c>
      <c r="C5428">
        <f>_xlfn.MAXIFS(Table1[ScheduleWeekWritten],Table1[ScheduleSeason],Table1[[#This Row],[ScheduleSeason]])</f>
        <v>17</v>
      </c>
      <c r="D5428">
        <v>3</v>
      </c>
      <c r="E5428" cm="1">
        <f t="array" ref="E5428">_xlfn.XLOOKUP(Table1[[#This Row],[ScheduleWeekWritten]],Table3[Game],100+Table3[Increase],Table1[[#This Row],[ScheduleWeekWritten]])</f>
        <v>3</v>
      </c>
      <c r="F5428" t="b">
        <v>0</v>
      </c>
      <c r="G5428" t="s">
        <v>46</v>
      </c>
      <c r="H5428">
        <v>14</v>
      </c>
      <c r="I5428">
        <v>27</v>
      </c>
      <c r="J5428" t="s">
        <v>50</v>
      </c>
      <c r="K5428" t="s">
        <v>47</v>
      </c>
      <c r="L5428" t="str">
        <f>_xlfn.XLOOKUP(Table1[[#This Row],[TeamFavoriteID]],Table2[team_id],Table2[team_name],_xlfn.XLOOKUP(Table1[[#This Row],[TeamFavoriteID]],Table2[team_id_pfr],Table2[team_name],"Even"))</f>
        <v>Chicago Bears</v>
      </c>
      <c r="M5428">
        <v>-5</v>
      </c>
      <c r="N5428">
        <f>IF(Table1[[#This Row],[TeamFavorite]]=Table1[[#This Row],[TeamHome]],Table1[[#This Row],[ScoreAway]]-Table1[[#This Row],[ScoreHome]],Table1[[#This Row],[ScoreHome]]-Table1[[#This Row],[ScoreAway]])</f>
        <v>13</v>
      </c>
      <c r="O5428">
        <f>IF(Table1[[#This Row],[SpreadActual]]&lt;Table1[[#This Row],[SpreadFavorite]],1,0)</f>
        <v>0</v>
      </c>
      <c r="P5428">
        <v>37</v>
      </c>
      <c r="Q5428" t="s">
        <v>114</v>
      </c>
      <c r="R5428" t="b">
        <v>0</v>
      </c>
      <c r="S5428">
        <v>63</v>
      </c>
      <c r="T5428">
        <v>10</v>
      </c>
      <c r="U5428">
        <v>96</v>
      </c>
    </row>
    <row r="5429" spans="1:22" x14ac:dyDescent="0.2">
      <c r="A5429" s="1">
        <v>33874</v>
      </c>
      <c r="B5429">
        <v>1992</v>
      </c>
      <c r="C5429">
        <f>_xlfn.MAXIFS(Table1[ScheduleWeekWritten],Table1[ScheduleSeason],Table1[[#This Row],[ScheduleSeason]])</f>
        <v>17</v>
      </c>
      <c r="D5429">
        <v>4</v>
      </c>
      <c r="E5429" cm="1">
        <f t="array" ref="E5429">_xlfn.XLOOKUP(Table1[[#This Row],[ScheduleWeekWritten]],Table3[Game],100+Table3[Increase],Table1[[#This Row],[ScheduleWeekWritten]])</f>
        <v>4</v>
      </c>
      <c r="F5429" t="b">
        <v>0</v>
      </c>
      <c r="G5429" t="s">
        <v>46</v>
      </c>
      <c r="H5429">
        <v>41</v>
      </c>
      <c r="I5429">
        <v>31</v>
      </c>
      <c r="J5429" t="s">
        <v>38</v>
      </c>
      <c r="K5429" t="s">
        <v>47</v>
      </c>
      <c r="L5429" t="str">
        <f>_xlfn.XLOOKUP(Table1[[#This Row],[TeamFavoriteID]],Table2[team_id],Table2[team_name],_xlfn.XLOOKUP(Table1[[#This Row],[TeamFavoriteID]],Table2[team_id_pfr],Table2[team_name],"Even"))</f>
        <v>Chicago Bears</v>
      </c>
      <c r="M5429">
        <v>-4.5</v>
      </c>
      <c r="N5429">
        <f>IF(Table1[[#This Row],[TeamFavorite]]=Table1[[#This Row],[TeamHome]],Table1[[#This Row],[ScoreAway]]-Table1[[#This Row],[ScoreHome]],Table1[[#This Row],[ScoreHome]]-Table1[[#This Row],[ScoreAway]])</f>
        <v>-10</v>
      </c>
      <c r="O5429">
        <f>IF(Table1[[#This Row],[SpreadActual]]&lt;Table1[[#This Row],[SpreadFavorite]],1,0)</f>
        <v>1</v>
      </c>
      <c r="P5429">
        <v>39</v>
      </c>
      <c r="Q5429" t="s">
        <v>114</v>
      </c>
      <c r="R5429" t="b">
        <v>0</v>
      </c>
      <c r="S5429">
        <v>60</v>
      </c>
      <c r="T5429">
        <v>14</v>
      </c>
      <c r="U5429">
        <v>70</v>
      </c>
    </row>
    <row r="5430" spans="1:22" x14ac:dyDescent="0.2">
      <c r="A5430" s="1">
        <v>33874</v>
      </c>
      <c r="B5430">
        <v>1992</v>
      </c>
      <c r="C5430">
        <f>_xlfn.MAXIFS(Table1[ScheduleWeekWritten],Table1[ScheduleSeason],Table1[[#This Row],[ScheduleSeason]])</f>
        <v>17</v>
      </c>
      <c r="D5430">
        <v>4</v>
      </c>
      <c r="E5430" cm="1">
        <f t="array" ref="E5430">_xlfn.XLOOKUP(Table1[[#This Row],[ScheduleWeekWritten]],Table3[Game],100+Table3[Increase],Table1[[#This Row],[ScheduleWeekWritten]])</f>
        <v>4</v>
      </c>
      <c r="F5430" t="b">
        <v>0</v>
      </c>
      <c r="G5430" t="s">
        <v>101</v>
      </c>
      <c r="H5430">
        <v>7</v>
      </c>
      <c r="I5430">
        <v>42</v>
      </c>
      <c r="J5430" t="s">
        <v>54</v>
      </c>
      <c r="K5430" t="s">
        <v>104</v>
      </c>
      <c r="L5430" t="str">
        <f>_xlfn.XLOOKUP(Table1[[#This Row],[TeamFavoriteID]],Table2[team_id],Table2[team_name],_xlfn.XLOOKUP(Table1[[#This Row],[TeamFavoriteID]],Table2[team_id_pfr],Table2[team_name],"Even"))</f>
        <v>Cincinnati Bengals</v>
      </c>
      <c r="M5430">
        <v>-2</v>
      </c>
      <c r="N5430">
        <f>IF(Table1[[#This Row],[TeamFavorite]]=Table1[[#This Row],[TeamHome]],Table1[[#This Row],[ScoreAway]]-Table1[[#This Row],[ScoreHome]],Table1[[#This Row],[ScoreHome]]-Table1[[#This Row],[ScoreAway]])</f>
        <v>35</v>
      </c>
      <c r="O5430">
        <f>IF(Table1[[#This Row],[SpreadActual]]&lt;Table1[[#This Row],[SpreadFavorite]],1,0)</f>
        <v>0</v>
      </c>
      <c r="P5430">
        <v>41</v>
      </c>
      <c r="Q5430" t="s">
        <v>111</v>
      </c>
      <c r="R5430" t="b">
        <v>0</v>
      </c>
      <c r="S5430">
        <v>63</v>
      </c>
      <c r="T5430">
        <v>12</v>
      </c>
      <c r="U5430">
        <v>79</v>
      </c>
    </row>
    <row r="5431" spans="1:22" x14ac:dyDescent="0.2">
      <c r="A5431" s="1">
        <v>33874</v>
      </c>
      <c r="B5431">
        <v>1992</v>
      </c>
      <c r="C5431">
        <f>_xlfn.MAXIFS(Table1[ScheduleWeekWritten],Table1[ScheduleSeason],Table1[[#This Row],[ScheduleSeason]])</f>
        <v>17</v>
      </c>
      <c r="D5431">
        <v>4</v>
      </c>
      <c r="E5431" cm="1">
        <f t="array" ref="E5431">_xlfn.XLOOKUP(Table1[[#This Row],[ScheduleWeekWritten]],Table3[Game],100+Table3[Increase],Table1[[#This Row],[ScheduleWeekWritten]])</f>
        <v>4</v>
      </c>
      <c r="F5431" t="b">
        <v>0</v>
      </c>
      <c r="G5431" t="s">
        <v>62</v>
      </c>
      <c r="H5431">
        <v>0</v>
      </c>
      <c r="I5431">
        <v>12</v>
      </c>
      <c r="J5431" t="s">
        <v>24</v>
      </c>
      <c r="K5431" t="s">
        <v>88</v>
      </c>
      <c r="L5431" t="str">
        <f>_xlfn.XLOOKUP(Table1[[#This Row],[TeamFavoriteID]],Table2[team_id],Table2[team_name],_xlfn.XLOOKUP(Table1[[#This Row],[TeamFavoriteID]],Table2[team_id_pfr],Table2[team_name],"Even"))</f>
        <v>Denver Broncos</v>
      </c>
      <c r="M5431">
        <v>-4.5</v>
      </c>
      <c r="N5431">
        <f>IF(Table1[[#This Row],[TeamFavorite]]=Table1[[#This Row],[TeamHome]],Table1[[#This Row],[ScoreAway]]-Table1[[#This Row],[ScoreHome]],Table1[[#This Row],[ScoreHome]]-Table1[[#This Row],[ScoreAway]])</f>
        <v>-12</v>
      </c>
      <c r="O5431">
        <f>IF(Table1[[#This Row],[SpreadActual]]&lt;Table1[[#This Row],[SpreadFavorite]],1,0)</f>
        <v>1</v>
      </c>
      <c r="P5431">
        <v>34</v>
      </c>
      <c r="Q5431" t="s">
        <v>66</v>
      </c>
      <c r="R5431" t="b">
        <v>0</v>
      </c>
      <c r="S5431">
        <v>66</v>
      </c>
      <c r="T5431">
        <v>14</v>
      </c>
      <c r="U5431">
        <v>74</v>
      </c>
    </row>
    <row r="5432" spans="1:22" x14ac:dyDescent="0.2">
      <c r="A5432" s="1">
        <v>33874</v>
      </c>
      <c r="B5432">
        <v>1992</v>
      </c>
      <c r="C5432">
        <f>_xlfn.MAXIFS(Table1[ScheduleWeekWritten],Table1[ScheduleSeason],Table1[[#This Row],[ScheduleSeason]])</f>
        <v>17</v>
      </c>
      <c r="D5432">
        <v>4</v>
      </c>
      <c r="E5432" cm="1">
        <f t="array" ref="E5432">_xlfn.XLOOKUP(Table1[[#This Row],[ScheduleWeekWritten]],Table3[Game],100+Table3[Increase],Table1[[#This Row],[ScheduleWeekWritten]])</f>
        <v>4</v>
      </c>
      <c r="F5432" t="b">
        <v>0</v>
      </c>
      <c r="G5432" t="s">
        <v>45</v>
      </c>
      <c r="H5432">
        <v>23</v>
      </c>
      <c r="I5432">
        <v>27</v>
      </c>
      <c r="J5432" t="s">
        <v>127</v>
      </c>
      <c r="K5432" t="s">
        <v>79</v>
      </c>
      <c r="L5432" t="str">
        <f>_xlfn.XLOOKUP(Table1[[#This Row],[TeamFavoriteID]],Table2[team_id],Table2[team_name],_xlfn.XLOOKUP(Table1[[#This Row],[TeamFavoriteID]],Table2[team_id_pfr],Table2[team_name],"Even"))</f>
        <v>Detroit Lions</v>
      </c>
      <c r="M5432">
        <v>-10.5</v>
      </c>
      <c r="N5432">
        <f>IF(Table1[[#This Row],[TeamFavorite]]=Table1[[#This Row],[TeamHome]],Table1[[#This Row],[ScoreAway]]-Table1[[#This Row],[ScoreHome]],Table1[[#This Row],[ScoreHome]]-Table1[[#This Row],[ScoreAway]])</f>
        <v>4</v>
      </c>
      <c r="O5432">
        <f>IF(Table1[[#This Row],[SpreadActual]]&lt;Table1[[#This Row],[SpreadFavorite]],1,0)</f>
        <v>0</v>
      </c>
      <c r="P5432">
        <v>41</v>
      </c>
      <c r="Q5432" t="s">
        <v>125</v>
      </c>
      <c r="R5432" t="b">
        <v>0</v>
      </c>
      <c r="S5432">
        <v>72</v>
      </c>
      <c r="T5432">
        <v>0</v>
      </c>
      <c r="V5432" t="s">
        <v>103</v>
      </c>
    </row>
    <row r="5433" spans="1:22" x14ac:dyDescent="0.2">
      <c r="A5433" s="1">
        <v>33874</v>
      </c>
      <c r="B5433">
        <v>1992</v>
      </c>
      <c r="C5433">
        <f>_xlfn.MAXIFS(Table1[ScheduleWeekWritten],Table1[ScheduleSeason],Table1[[#This Row],[ScheduleSeason]])</f>
        <v>17</v>
      </c>
      <c r="D5433">
        <v>4</v>
      </c>
      <c r="E5433" cm="1">
        <f t="array" ref="E5433">_xlfn.XLOOKUP(Table1[[#This Row],[ScheduleWeekWritten]],Table3[Game],100+Table3[Increase],Table1[[#This Row],[ScheduleWeekWritten]])</f>
        <v>4</v>
      </c>
      <c r="F5433" t="b">
        <v>0</v>
      </c>
      <c r="G5433" t="s">
        <v>33</v>
      </c>
      <c r="H5433">
        <v>17</v>
      </c>
      <c r="I5433">
        <v>3</v>
      </c>
      <c r="J5433" t="s">
        <v>49</v>
      </c>
      <c r="K5433" t="s">
        <v>51</v>
      </c>
      <c r="L5433" t="str">
        <f>_xlfn.XLOOKUP(Table1[[#This Row],[TeamFavoriteID]],Table2[team_id],Table2[team_name],_xlfn.XLOOKUP(Table1[[#This Row],[TeamFavoriteID]],Table2[team_id_pfr],Table2[team_name],"Even"))</f>
        <v>Pittsburgh Steelers</v>
      </c>
      <c r="M5433">
        <v>-3.5</v>
      </c>
      <c r="N5433">
        <f>IF(Table1[[#This Row],[TeamFavorite]]=Table1[[#This Row],[TeamHome]],Table1[[#This Row],[ScoreAway]]-Table1[[#This Row],[ScoreHome]],Table1[[#This Row],[ScoreHome]]-Table1[[#This Row],[ScoreAway]])</f>
        <v>14</v>
      </c>
      <c r="O5433">
        <f>IF(Table1[[#This Row],[SpreadActual]]&lt;Table1[[#This Row],[SpreadFavorite]],1,0)</f>
        <v>0</v>
      </c>
      <c r="P5433">
        <v>37</v>
      </c>
      <c r="Q5433" t="s">
        <v>82</v>
      </c>
      <c r="R5433" t="b">
        <v>0</v>
      </c>
      <c r="S5433">
        <v>56</v>
      </c>
      <c r="T5433">
        <v>12</v>
      </c>
      <c r="U5433">
        <v>75</v>
      </c>
    </row>
    <row r="5434" spans="1:22" x14ac:dyDescent="0.2">
      <c r="A5434" s="1">
        <v>33874</v>
      </c>
      <c r="B5434">
        <v>1992</v>
      </c>
      <c r="C5434">
        <f>_xlfn.MAXIFS(Table1[ScheduleWeekWritten],Table1[ScheduleSeason],Table1[[#This Row],[ScheduleSeason]])</f>
        <v>17</v>
      </c>
      <c r="D5434">
        <v>4</v>
      </c>
      <c r="E5434" cm="1">
        <f t="array" ref="E5434">_xlfn.XLOOKUP(Table1[[#This Row],[ScheduleWeekWritten]],Table3[Game],100+Table3[Increase],Table1[[#This Row],[ScheduleWeekWritten]])</f>
        <v>4</v>
      </c>
      <c r="F5434" t="b">
        <v>0</v>
      </c>
      <c r="G5434" t="s">
        <v>23</v>
      </c>
      <c r="H5434">
        <v>27</v>
      </c>
      <c r="I5434">
        <v>0</v>
      </c>
      <c r="J5434" t="s">
        <v>27</v>
      </c>
      <c r="K5434" t="s">
        <v>25</v>
      </c>
      <c r="L5434" t="str">
        <f>_xlfn.XLOOKUP(Table1[[#This Row],[TeamFavoriteID]],Table2[team_id],Table2[team_name],_xlfn.XLOOKUP(Table1[[#This Row],[TeamFavoriteID]],Table2[team_id_pfr],Table2[team_name],"Even"))</f>
        <v>Houston Oilers</v>
      </c>
      <c r="M5434">
        <v>-11</v>
      </c>
      <c r="N5434">
        <f>IF(Table1[[#This Row],[TeamFavorite]]=Table1[[#This Row],[TeamHome]],Table1[[#This Row],[ScoreAway]]-Table1[[#This Row],[ScoreHome]],Table1[[#This Row],[ScoreHome]]-Table1[[#This Row],[ScoreAway]])</f>
        <v>-27</v>
      </c>
      <c r="O5434">
        <f>IF(Table1[[#This Row],[SpreadActual]]&lt;Table1[[#This Row],[SpreadFavorite]],1,0)</f>
        <v>1</v>
      </c>
      <c r="P5434">
        <v>41</v>
      </c>
      <c r="Q5434" t="s">
        <v>102</v>
      </c>
      <c r="R5434" t="b">
        <v>0</v>
      </c>
      <c r="S5434">
        <v>72</v>
      </c>
      <c r="T5434">
        <v>0</v>
      </c>
      <c r="V5434" t="s">
        <v>103</v>
      </c>
    </row>
    <row r="5435" spans="1:22" x14ac:dyDescent="0.2">
      <c r="A5435" s="1">
        <v>33874</v>
      </c>
      <c r="B5435">
        <v>1992</v>
      </c>
      <c r="C5435">
        <f>_xlfn.MAXIFS(Table1[ScheduleWeekWritten],Table1[ScheduleSeason],Table1[[#This Row],[ScheduleSeason]])</f>
        <v>17</v>
      </c>
      <c r="D5435">
        <v>4</v>
      </c>
      <c r="E5435" cm="1">
        <f t="array" ref="E5435">_xlfn.XLOOKUP(Table1[[#This Row],[ScheduleWeekWritten]],Table3[Game],100+Table3[Increase],Table1[[#This Row],[ScheduleWeekWritten]])</f>
        <v>4</v>
      </c>
      <c r="F5435" t="b">
        <v>0</v>
      </c>
      <c r="G5435" t="s">
        <v>39</v>
      </c>
      <c r="H5435">
        <v>18</v>
      </c>
      <c r="I5435">
        <v>10</v>
      </c>
      <c r="J5435" t="s">
        <v>31</v>
      </c>
      <c r="K5435" t="s">
        <v>89</v>
      </c>
      <c r="L5435" t="str">
        <f>_xlfn.XLOOKUP(Table1[[#This Row],[TeamFavoriteID]],Table2[team_id],Table2[team_name],_xlfn.XLOOKUP(Table1[[#This Row],[TeamFavoriteID]],Table2[team_id_pfr],Table2[team_name],"Even"))</f>
        <v>Even</v>
      </c>
      <c r="M5435">
        <v>0</v>
      </c>
      <c r="N5435">
        <f>IF(Table1[[#This Row],[TeamFavorite]]=Table1[[#This Row],[TeamHome]],Table1[[#This Row],[ScoreAway]]-Table1[[#This Row],[ScoreHome]],Table1[[#This Row],[ScoreHome]]-Table1[[#This Row],[ScoreAway]])</f>
        <v>8</v>
      </c>
      <c r="O5435">
        <f>IF(Table1[[#This Row],[SpreadActual]]&lt;Table1[[#This Row],[SpreadFavorite]],1,0)</f>
        <v>0</v>
      </c>
      <c r="P5435">
        <v>38</v>
      </c>
      <c r="Q5435" t="s">
        <v>135</v>
      </c>
      <c r="R5435" t="b">
        <v>0</v>
      </c>
      <c r="S5435">
        <v>69</v>
      </c>
      <c r="T5435">
        <v>9</v>
      </c>
      <c r="U5435">
        <v>83</v>
      </c>
    </row>
    <row r="5436" spans="1:22" x14ac:dyDescent="0.2">
      <c r="A5436" s="1">
        <v>33874</v>
      </c>
      <c r="B5436">
        <v>1992</v>
      </c>
      <c r="C5436">
        <f>_xlfn.MAXIFS(Table1[ScheduleWeekWritten],Table1[ScheduleSeason],Table1[[#This Row],[ScheduleSeason]])</f>
        <v>17</v>
      </c>
      <c r="D5436">
        <v>4</v>
      </c>
      <c r="E5436" cm="1">
        <f t="array" ref="E5436">_xlfn.XLOOKUP(Table1[[#This Row],[ScheduleWeekWritten]],Table3[Game],100+Table3[Increase],Table1[[#This Row],[ScheduleWeekWritten]])</f>
        <v>4</v>
      </c>
      <c r="F5436" t="b">
        <v>0</v>
      </c>
      <c r="G5436" t="s">
        <v>115</v>
      </c>
      <c r="H5436">
        <v>7</v>
      </c>
      <c r="I5436">
        <v>41</v>
      </c>
      <c r="J5436" t="s">
        <v>28</v>
      </c>
      <c r="K5436" t="s">
        <v>43</v>
      </c>
      <c r="L5436" t="str">
        <f>_xlfn.XLOOKUP(Table1[[#This Row],[TeamFavoriteID]],Table2[team_id],Table2[team_name],_xlfn.XLOOKUP(Table1[[#This Row],[TeamFavoriteID]],Table2[team_id_pfr],Table2[team_name],"Even"))</f>
        <v>Buffalo Bills</v>
      </c>
      <c r="M5436">
        <v>-14</v>
      </c>
      <c r="N5436">
        <f>IF(Table1[[#This Row],[TeamFavorite]]=Table1[[#This Row],[TeamHome]],Table1[[#This Row],[ScoreAway]]-Table1[[#This Row],[ScoreHome]],Table1[[#This Row],[ScoreHome]]-Table1[[#This Row],[ScoreAway]])</f>
        <v>-34</v>
      </c>
      <c r="O5436">
        <f>IF(Table1[[#This Row],[SpreadActual]]&lt;Table1[[#This Row],[SpreadFavorite]],1,0)</f>
        <v>1</v>
      </c>
      <c r="P5436">
        <v>38</v>
      </c>
      <c r="Q5436" t="s">
        <v>116</v>
      </c>
      <c r="R5436" t="b">
        <v>0</v>
      </c>
      <c r="S5436">
        <v>66</v>
      </c>
      <c r="T5436">
        <v>12</v>
      </c>
      <c r="U5436">
        <v>87</v>
      </c>
    </row>
    <row r="5437" spans="1:22" x14ac:dyDescent="0.2">
      <c r="A5437" s="1">
        <v>33874</v>
      </c>
      <c r="B5437">
        <v>1992</v>
      </c>
      <c r="C5437">
        <f>_xlfn.MAXIFS(Table1[ScheduleWeekWritten],Table1[ScheduleSeason],Table1[[#This Row],[ScheduleSeason]])</f>
        <v>17</v>
      </c>
      <c r="D5437">
        <v>4</v>
      </c>
      <c r="E5437" cm="1">
        <f t="array" ref="E5437">_xlfn.XLOOKUP(Table1[[#This Row],[ScheduleWeekWritten]],Table3[Game],100+Table3[Increase],Table1[[#This Row],[ScheduleWeekWritten]])</f>
        <v>4</v>
      </c>
      <c r="F5437" t="b">
        <v>0</v>
      </c>
      <c r="G5437" t="s">
        <v>95</v>
      </c>
      <c r="H5437">
        <v>10</v>
      </c>
      <c r="I5437">
        <v>16</v>
      </c>
      <c r="J5437" t="s">
        <v>53</v>
      </c>
      <c r="K5437" t="s">
        <v>87</v>
      </c>
      <c r="L5437" t="str">
        <f>_xlfn.XLOOKUP(Table1[[#This Row],[TeamFavoriteID]],Table2[team_id],Table2[team_name],_xlfn.XLOOKUP(Table1[[#This Row],[TeamFavoriteID]],Table2[team_id_pfr],Table2[team_name],"Even"))</f>
        <v>San Francisco 49ers</v>
      </c>
      <c r="M5437">
        <v>-3</v>
      </c>
      <c r="N5437">
        <f>IF(Table1[[#This Row],[TeamFavorite]]=Table1[[#This Row],[TeamHome]],Table1[[#This Row],[ScoreAway]]-Table1[[#This Row],[ScoreHome]],Table1[[#This Row],[ScoreHome]]-Table1[[#This Row],[ScoreAway]])</f>
        <v>-6</v>
      </c>
      <c r="O5437">
        <f>IF(Table1[[#This Row],[SpreadActual]]&lt;Table1[[#This Row],[SpreadFavorite]],1,0)</f>
        <v>1</v>
      </c>
      <c r="P5437">
        <v>37</v>
      </c>
      <c r="Q5437" t="s">
        <v>124</v>
      </c>
      <c r="R5437" t="b">
        <v>0</v>
      </c>
      <c r="S5437">
        <v>72</v>
      </c>
      <c r="T5437">
        <v>0</v>
      </c>
      <c r="V5437" t="s">
        <v>103</v>
      </c>
    </row>
    <row r="5438" spans="1:22" x14ac:dyDescent="0.2">
      <c r="A5438" s="1">
        <v>33874</v>
      </c>
      <c r="B5438">
        <v>1992</v>
      </c>
      <c r="C5438">
        <f>_xlfn.MAXIFS(Table1[ScheduleWeekWritten],Table1[ScheduleSeason],Table1[[#This Row],[ScheduleSeason]])</f>
        <v>17</v>
      </c>
      <c r="D5438">
        <v>4</v>
      </c>
      <c r="E5438" cm="1">
        <f t="array" ref="E5438">_xlfn.XLOOKUP(Table1[[#This Row],[ScheduleWeekWritten]],Table3[Game],100+Table3[Increase],Table1[[#This Row],[ScheduleWeekWritten]])</f>
        <v>4</v>
      </c>
      <c r="F5438" t="b">
        <v>0</v>
      </c>
      <c r="G5438" t="s">
        <v>128</v>
      </c>
      <c r="H5438">
        <v>17</v>
      </c>
      <c r="I5438">
        <v>19</v>
      </c>
      <c r="J5438" t="s">
        <v>19</v>
      </c>
      <c r="K5438" t="s">
        <v>91</v>
      </c>
      <c r="L5438" t="str">
        <f>_xlfn.XLOOKUP(Table1[[#This Row],[TeamFavoriteID]],Table2[team_id],Table2[team_name],_xlfn.XLOOKUP(Table1[[#This Row],[TeamFavoriteID]],Table2[team_id_pfr],Table2[team_name],"Even"))</f>
        <v>Miami Dolphins</v>
      </c>
      <c r="M5438">
        <v>-6</v>
      </c>
      <c r="N5438">
        <f>IF(Table1[[#This Row],[TeamFavorite]]=Table1[[#This Row],[TeamHome]],Table1[[#This Row],[ScoreAway]]-Table1[[#This Row],[ScoreHome]],Table1[[#This Row],[ScoreHome]]-Table1[[#This Row],[ScoreAway]])</f>
        <v>-2</v>
      </c>
      <c r="O5438">
        <f>IF(Table1[[#This Row],[SpreadActual]]&lt;Table1[[#This Row],[SpreadFavorite]],1,0)</f>
        <v>0</v>
      </c>
      <c r="P5438">
        <v>35</v>
      </c>
      <c r="Q5438" t="s">
        <v>129</v>
      </c>
      <c r="R5438" t="b">
        <v>0</v>
      </c>
      <c r="S5438">
        <v>72</v>
      </c>
      <c r="T5438">
        <v>0</v>
      </c>
      <c r="V5438" t="s">
        <v>103</v>
      </c>
    </row>
    <row r="5439" spans="1:22" x14ac:dyDescent="0.2">
      <c r="A5439" s="1">
        <v>33875</v>
      </c>
      <c r="B5439">
        <v>1992</v>
      </c>
      <c r="C5439">
        <f>_xlfn.MAXIFS(Table1[ScheduleWeekWritten],Table1[ScheduleSeason],Table1[[#This Row],[ScheduleSeason]])</f>
        <v>17</v>
      </c>
      <c r="D5439">
        <v>4</v>
      </c>
      <c r="E5439" cm="1">
        <f t="array" ref="E5439">_xlfn.XLOOKUP(Table1[[#This Row],[ScheduleWeekWritten]],Table3[Game],100+Table3[Increase],Table1[[#This Row],[ScheduleWeekWritten]])</f>
        <v>4</v>
      </c>
      <c r="F5439" t="b">
        <v>0</v>
      </c>
      <c r="G5439" t="s">
        <v>42</v>
      </c>
      <c r="H5439">
        <v>27</v>
      </c>
      <c r="I5439">
        <v>7</v>
      </c>
      <c r="J5439" t="s">
        <v>138</v>
      </c>
      <c r="K5439" t="s">
        <v>75</v>
      </c>
      <c r="L5439" t="str">
        <f>_xlfn.XLOOKUP(Table1[[#This Row],[TeamFavoriteID]],Table2[team_id],Table2[team_name],_xlfn.XLOOKUP(Table1[[#This Row],[TeamFavoriteID]],Table2[team_id_pfr],Table2[team_name],"Even"))</f>
        <v>Kansas City Chiefs</v>
      </c>
      <c r="M5439">
        <v>-6</v>
      </c>
      <c r="N5439">
        <f>IF(Table1[[#This Row],[TeamFavorite]]=Table1[[#This Row],[TeamHome]],Table1[[#This Row],[ScoreAway]]-Table1[[#This Row],[ScoreHome]],Table1[[#This Row],[ScoreHome]]-Table1[[#This Row],[ScoreAway]])</f>
        <v>-20</v>
      </c>
      <c r="O5439">
        <f>IF(Table1[[#This Row],[SpreadActual]]&lt;Table1[[#This Row],[SpreadFavorite]],1,0)</f>
        <v>1</v>
      </c>
      <c r="P5439">
        <v>37</v>
      </c>
      <c r="Q5439" t="s">
        <v>117</v>
      </c>
      <c r="R5439" t="b">
        <v>0</v>
      </c>
      <c r="S5439">
        <v>58</v>
      </c>
      <c r="T5439">
        <v>13</v>
      </c>
      <c r="U5439">
        <v>60</v>
      </c>
    </row>
    <row r="5440" spans="1:22" x14ac:dyDescent="0.2">
      <c r="A5440" s="1">
        <v>33881</v>
      </c>
      <c r="B5440">
        <v>1992</v>
      </c>
      <c r="C5440">
        <f>_xlfn.MAXIFS(Table1[ScheduleWeekWritten],Table1[ScheduleSeason],Table1[[#This Row],[ScheduleSeason]])</f>
        <v>17</v>
      </c>
      <c r="D5440">
        <v>5</v>
      </c>
      <c r="E5440" cm="1">
        <f t="array" ref="E5440">_xlfn.XLOOKUP(Table1[[#This Row],[ScheduleWeekWritten]],Table3[Game],100+Table3[Increase],Table1[[#This Row],[ScheduleWeekWritten]])</f>
        <v>5</v>
      </c>
      <c r="F5440" t="b">
        <v>0</v>
      </c>
      <c r="G5440" t="s">
        <v>38</v>
      </c>
      <c r="H5440">
        <v>24</v>
      </c>
      <c r="I5440">
        <v>10</v>
      </c>
      <c r="J5440" t="s">
        <v>33</v>
      </c>
      <c r="K5440" t="s">
        <v>109</v>
      </c>
      <c r="L5440" t="str">
        <f>_xlfn.XLOOKUP(Table1[[#This Row],[TeamFavoriteID]],Table2[team_id],Table2[team_name],_xlfn.XLOOKUP(Table1[[#This Row],[TeamFavoriteID]],Table2[team_id_pfr],Table2[team_name],"Even"))</f>
        <v>Atlanta Falcons</v>
      </c>
      <c r="M5440">
        <v>-7.5</v>
      </c>
      <c r="N5440">
        <f>IF(Table1[[#This Row],[TeamFavorite]]=Table1[[#This Row],[TeamHome]],Table1[[#This Row],[ScoreAway]]-Table1[[#This Row],[ScoreHome]],Table1[[#This Row],[ScoreHome]]-Table1[[#This Row],[ScoreAway]])</f>
        <v>-14</v>
      </c>
      <c r="O5440">
        <f>IF(Table1[[#This Row],[SpreadActual]]&lt;Table1[[#This Row],[SpreadFavorite]],1,0)</f>
        <v>1</v>
      </c>
      <c r="P5440">
        <v>42</v>
      </c>
      <c r="Q5440" t="s">
        <v>148</v>
      </c>
      <c r="R5440" t="b">
        <v>0</v>
      </c>
      <c r="S5440">
        <v>72</v>
      </c>
      <c r="T5440">
        <v>0</v>
      </c>
      <c r="V5440" t="s">
        <v>103</v>
      </c>
    </row>
    <row r="5441" spans="1:22" x14ac:dyDescent="0.2">
      <c r="A5441" s="1">
        <v>33881</v>
      </c>
      <c r="B5441">
        <v>1992</v>
      </c>
      <c r="C5441">
        <f>_xlfn.MAXIFS(Table1[ScheduleWeekWritten],Table1[ScheduleSeason],Table1[[#This Row],[ScheduleSeason]])</f>
        <v>17</v>
      </c>
      <c r="D5441">
        <v>5</v>
      </c>
      <c r="E5441" cm="1">
        <f t="array" ref="E5441">_xlfn.XLOOKUP(Table1[[#This Row],[ScheduleWeekWritten]],Table3[Game],100+Table3[Increase],Table1[[#This Row],[ScheduleWeekWritten]])</f>
        <v>5</v>
      </c>
      <c r="F5441" t="b">
        <v>0</v>
      </c>
      <c r="G5441" t="s">
        <v>28</v>
      </c>
      <c r="H5441">
        <v>10</v>
      </c>
      <c r="I5441">
        <v>37</v>
      </c>
      <c r="J5441" t="s">
        <v>19</v>
      </c>
      <c r="K5441" t="s">
        <v>43</v>
      </c>
      <c r="L5441" t="str">
        <f>_xlfn.XLOOKUP(Table1[[#This Row],[TeamFavoriteID]],Table2[team_id],Table2[team_name],_xlfn.XLOOKUP(Table1[[#This Row],[TeamFavoriteID]],Table2[team_id_pfr],Table2[team_name],"Even"))</f>
        <v>Buffalo Bills</v>
      </c>
      <c r="M5441">
        <v>-10.5</v>
      </c>
      <c r="N5441">
        <f>IF(Table1[[#This Row],[TeamFavorite]]=Table1[[#This Row],[TeamHome]],Table1[[#This Row],[ScoreAway]]-Table1[[#This Row],[ScoreHome]],Table1[[#This Row],[ScoreHome]]-Table1[[#This Row],[ScoreAway]])</f>
        <v>27</v>
      </c>
      <c r="O5441">
        <f>IF(Table1[[#This Row],[SpreadActual]]&lt;Table1[[#This Row],[SpreadFavorite]],1,0)</f>
        <v>0</v>
      </c>
      <c r="P5441">
        <v>50</v>
      </c>
      <c r="Q5441" t="s">
        <v>123</v>
      </c>
      <c r="R5441" t="b">
        <v>0</v>
      </c>
      <c r="S5441">
        <v>53</v>
      </c>
      <c r="T5441">
        <v>9</v>
      </c>
      <c r="U5441">
        <v>58</v>
      </c>
    </row>
    <row r="5442" spans="1:22" x14ac:dyDescent="0.2">
      <c r="A5442" s="1">
        <v>33881</v>
      </c>
      <c r="B5442">
        <v>1992</v>
      </c>
      <c r="C5442">
        <f>_xlfn.MAXIFS(Table1[ScheduleWeekWritten],Table1[ScheduleSeason],Table1[[#This Row],[ScheduleSeason]])</f>
        <v>17</v>
      </c>
      <c r="D5442">
        <v>5</v>
      </c>
      <c r="E5442" cm="1">
        <f t="array" ref="E5442">_xlfn.XLOOKUP(Table1[[#This Row],[ScheduleWeekWritten]],Table3[Game],100+Table3[Increase],Table1[[#This Row],[ScheduleWeekWritten]])</f>
        <v>5</v>
      </c>
      <c r="F5442" t="b">
        <v>0</v>
      </c>
      <c r="G5442" t="s">
        <v>24</v>
      </c>
      <c r="H5442">
        <v>20</v>
      </c>
      <c r="I5442">
        <v>19</v>
      </c>
      <c r="J5442" t="s">
        <v>42</v>
      </c>
      <c r="K5442" t="s">
        <v>88</v>
      </c>
      <c r="L5442" t="str">
        <f>_xlfn.XLOOKUP(Table1[[#This Row],[TeamFavoriteID]],Table2[team_id],Table2[team_name],_xlfn.XLOOKUP(Table1[[#This Row],[TeamFavoriteID]],Table2[team_id_pfr],Table2[team_name],"Even"))</f>
        <v>Denver Broncos</v>
      </c>
      <c r="M5442">
        <v>-1</v>
      </c>
      <c r="N5442">
        <f>IF(Table1[[#This Row],[TeamFavorite]]=Table1[[#This Row],[TeamHome]],Table1[[#This Row],[ScoreAway]]-Table1[[#This Row],[ScoreHome]],Table1[[#This Row],[ScoreHome]]-Table1[[#This Row],[ScoreAway]])</f>
        <v>-1</v>
      </c>
      <c r="O5442">
        <f>IF(Table1[[#This Row],[SpreadActual]]&lt;Table1[[#This Row],[SpreadFavorite]],1,0)</f>
        <v>0</v>
      </c>
      <c r="P5442">
        <v>33</v>
      </c>
      <c r="Q5442" t="s">
        <v>71</v>
      </c>
      <c r="R5442" t="b">
        <v>0</v>
      </c>
      <c r="S5442">
        <v>64</v>
      </c>
      <c r="T5442">
        <v>12</v>
      </c>
      <c r="U5442">
        <v>24</v>
      </c>
    </row>
    <row r="5443" spans="1:22" x14ac:dyDescent="0.2">
      <c r="A5443" s="1">
        <v>33881</v>
      </c>
      <c r="B5443">
        <v>1992</v>
      </c>
      <c r="C5443">
        <f>_xlfn.MAXIFS(Table1[ScheduleWeekWritten],Table1[ScheduleSeason],Table1[[#This Row],[ScheduleSeason]])</f>
        <v>17</v>
      </c>
      <c r="D5443">
        <v>5</v>
      </c>
      <c r="E5443" cm="1">
        <f t="array" ref="E5443">_xlfn.XLOOKUP(Table1[[#This Row],[ScheduleWeekWritten]],Table3[Game],100+Table3[Increase],Table1[[#This Row],[ScheduleWeekWritten]])</f>
        <v>5</v>
      </c>
      <c r="F5443" t="b">
        <v>0</v>
      </c>
      <c r="G5443" t="s">
        <v>45</v>
      </c>
      <c r="H5443">
        <v>7</v>
      </c>
      <c r="I5443">
        <v>13</v>
      </c>
      <c r="J5443" t="s">
        <v>95</v>
      </c>
      <c r="K5443" t="s">
        <v>89</v>
      </c>
      <c r="L5443" t="str">
        <f>_xlfn.XLOOKUP(Table1[[#This Row],[TeamFavoriteID]],Table2[team_id],Table2[team_name],_xlfn.XLOOKUP(Table1[[#This Row],[TeamFavoriteID]],Table2[team_id_pfr],Table2[team_name],"Even"))</f>
        <v>Even</v>
      </c>
      <c r="M5443">
        <v>0</v>
      </c>
      <c r="N5443">
        <f>IF(Table1[[#This Row],[TeamFavorite]]=Table1[[#This Row],[TeamHome]],Table1[[#This Row],[ScoreAway]]-Table1[[#This Row],[ScoreHome]],Table1[[#This Row],[ScoreHome]]-Table1[[#This Row],[ScoreAway]])</f>
        <v>-6</v>
      </c>
      <c r="O5443">
        <f>IF(Table1[[#This Row],[SpreadActual]]&lt;Table1[[#This Row],[SpreadFavorite]],1,0)</f>
        <v>1</v>
      </c>
      <c r="P5443">
        <v>36</v>
      </c>
      <c r="Q5443" t="s">
        <v>125</v>
      </c>
      <c r="R5443" t="b">
        <v>0</v>
      </c>
      <c r="S5443">
        <v>72</v>
      </c>
      <c r="T5443">
        <v>0</v>
      </c>
      <c r="V5443" t="s">
        <v>103</v>
      </c>
    </row>
    <row r="5444" spans="1:22" x14ac:dyDescent="0.2">
      <c r="A5444" s="1">
        <v>33881</v>
      </c>
      <c r="B5444">
        <v>1992</v>
      </c>
      <c r="C5444">
        <f>_xlfn.MAXIFS(Table1[ScheduleWeekWritten],Table1[ScheduleSeason],Table1[[#This Row],[ScheduleSeason]])</f>
        <v>17</v>
      </c>
      <c r="D5444">
        <v>5</v>
      </c>
      <c r="E5444" cm="1">
        <f t="array" ref="E5444">_xlfn.XLOOKUP(Table1[[#This Row],[ScheduleWeekWritten]],Table3[Game],100+Table3[Increase],Table1[[#This Row],[ScheduleWeekWritten]])</f>
        <v>5</v>
      </c>
      <c r="F5444" t="b">
        <v>0</v>
      </c>
      <c r="G5444" t="s">
        <v>138</v>
      </c>
      <c r="H5444">
        <v>13</v>
      </c>
      <c r="I5444">
        <v>10</v>
      </c>
      <c r="J5444" t="s">
        <v>50</v>
      </c>
      <c r="K5444" t="s">
        <v>89</v>
      </c>
      <c r="L5444" t="str">
        <f>_xlfn.XLOOKUP(Table1[[#This Row],[TeamFavoriteID]],Table2[team_id],Table2[team_name],_xlfn.XLOOKUP(Table1[[#This Row],[TeamFavoriteID]],Table2[team_id_pfr],Table2[team_name],"Even"))</f>
        <v>Even</v>
      </c>
      <c r="M5444">
        <v>0</v>
      </c>
      <c r="N5444">
        <f>IF(Table1[[#This Row],[TeamFavorite]]=Table1[[#This Row],[TeamHome]],Table1[[#This Row],[ScoreAway]]-Table1[[#This Row],[ScoreHome]],Table1[[#This Row],[ScoreHome]]-Table1[[#This Row],[ScoreAway]])</f>
        <v>3</v>
      </c>
      <c r="O5444">
        <f>IF(Table1[[#This Row],[SpreadActual]]&lt;Table1[[#This Row],[SpreadFavorite]],1,0)</f>
        <v>0</v>
      </c>
      <c r="P5444">
        <v>38</v>
      </c>
      <c r="Q5444" t="s">
        <v>65</v>
      </c>
      <c r="R5444" t="b">
        <v>0</v>
      </c>
      <c r="S5444">
        <v>66</v>
      </c>
      <c r="T5444">
        <v>8</v>
      </c>
      <c r="U5444">
        <v>72</v>
      </c>
    </row>
    <row r="5445" spans="1:22" x14ac:dyDescent="0.2">
      <c r="A5445" s="1">
        <v>33881</v>
      </c>
      <c r="B5445">
        <v>1992</v>
      </c>
      <c r="C5445">
        <f>_xlfn.MAXIFS(Table1[ScheduleWeekWritten],Table1[ScheduleSeason],Table1[[#This Row],[ScheduleSeason]])</f>
        <v>17</v>
      </c>
      <c r="D5445">
        <v>5</v>
      </c>
      <c r="E5445" cm="1">
        <f t="array" ref="E5445">_xlfn.XLOOKUP(Table1[[#This Row],[ScheduleWeekWritten]],Table3[Game],100+Table3[Increase],Table1[[#This Row],[ScheduleWeekWritten]])</f>
        <v>5</v>
      </c>
      <c r="F5445" t="b">
        <v>0</v>
      </c>
      <c r="G5445" t="s">
        <v>54</v>
      </c>
      <c r="H5445">
        <v>21</v>
      </c>
      <c r="I5445">
        <v>20</v>
      </c>
      <c r="J5445" t="s">
        <v>46</v>
      </c>
      <c r="K5445" t="s">
        <v>55</v>
      </c>
      <c r="L5445" t="str">
        <f>_xlfn.XLOOKUP(Table1[[#This Row],[TeamFavoriteID]],Table2[team_id],Table2[team_name],_xlfn.XLOOKUP(Table1[[#This Row],[TeamFavoriteID]],Table2[team_id_pfr],Table2[team_name],"Even"))</f>
        <v>Minnesota Vikings</v>
      </c>
      <c r="M5445">
        <v>-4</v>
      </c>
      <c r="N5445">
        <f>IF(Table1[[#This Row],[TeamFavorite]]=Table1[[#This Row],[TeamHome]],Table1[[#This Row],[ScoreAway]]-Table1[[#This Row],[ScoreHome]],Table1[[#This Row],[ScoreHome]]-Table1[[#This Row],[ScoreAway]])</f>
        <v>-1</v>
      </c>
      <c r="O5445">
        <f>IF(Table1[[#This Row],[SpreadActual]]&lt;Table1[[#This Row],[SpreadFavorite]],1,0)</f>
        <v>0</v>
      </c>
      <c r="P5445">
        <v>43</v>
      </c>
      <c r="Q5445" t="s">
        <v>137</v>
      </c>
      <c r="R5445" t="b">
        <v>0</v>
      </c>
      <c r="S5445">
        <v>72</v>
      </c>
      <c r="T5445">
        <v>0</v>
      </c>
      <c r="V5445" t="s">
        <v>103</v>
      </c>
    </row>
    <row r="5446" spans="1:22" x14ac:dyDescent="0.2">
      <c r="A5446" s="1">
        <v>33881</v>
      </c>
      <c r="B5446">
        <v>1992</v>
      </c>
      <c r="C5446">
        <f>_xlfn.MAXIFS(Table1[ScheduleWeekWritten],Table1[ScheduleSeason],Table1[[#This Row],[ScheduleSeason]])</f>
        <v>17</v>
      </c>
      <c r="D5446">
        <v>5</v>
      </c>
      <c r="E5446" cm="1">
        <f t="array" ref="E5446">_xlfn.XLOOKUP(Table1[[#This Row],[ScheduleWeekWritten]],Table3[Game],100+Table3[Increase],Table1[[#This Row],[ScheduleWeekWritten]])</f>
        <v>5</v>
      </c>
      <c r="F5446" t="b">
        <v>0</v>
      </c>
      <c r="G5446" t="s">
        <v>31</v>
      </c>
      <c r="H5446">
        <v>30</v>
      </c>
      <c r="I5446">
        <v>21</v>
      </c>
      <c r="J5446" t="s">
        <v>115</v>
      </c>
      <c r="K5446" t="s">
        <v>32</v>
      </c>
      <c r="L5446" t="str">
        <f>_xlfn.XLOOKUP(Table1[[#This Row],[TeamFavoriteID]],Table2[team_id],Table2[team_name],_xlfn.XLOOKUP(Table1[[#This Row],[TeamFavoriteID]],Table2[team_id_pfr],Table2[team_name],"Even"))</f>
        <v>New York Jets</v>
      </c>
      <c r="M5446">
        <v>-10</v>
      </c>
      <c r="N5446">
        <f>IF(Table1[[#This Row],[TeamFavorite]]=Table1[[#This Row],[TeamHome]],Table1[[#This Row],[ScoreAway]]-Table1[[#This Row],[ScoreHome]],Table1[[#This Row],[ScoreHome]]-Table1[[#This Row],[ScoreAway]])</f>
        <v>-9</v>
      </c>
      <c r="O5446">
        <f>IF(Table1[[#This Row],[SpreadActual]]&lt;Table1[[#This Row],[SpreadFavorite]],1,0)</f>
        <v>0</v>
      </c>
      <c r="P5446">
        <v>35</v>
      </c>
      <c r="Q5446" t="s">
        <v>126</v>
      </c>
      <c r="R5446" t="b">
        <v>0</v>
      </c>
      <c r="S5446">
        <v>65</v>
      </c>
      <c r="T5446">
        <v>13</v>
      </c>
      <c r="U5446">
        <v>61</v>
      </c>
    </row>
    <row r="5447" spans="1:22" x14ac:dyDescent="0.2">
      <c r="A5447" s="1">
        <v>33881</v>
      </c>
      <c r="B5447">
        <v>1992</v>
      </c>
      <c r="C5447">
        <f>_xlfn.MAXIFS(Table1[ScheduleWeekWritten],Table1[ScheduleSeason],Table1[[#This Row],[ScheduleSeason]])</f>
        <v>17</v>
      </c>
      <c r="D5447">
        <v>5</v>
      </c>
      <c r="E5447" cm="1">
        <f t="array" ref="E5447">_xlfn.XLOOKUP(Table1[[#This Row],[ScheduleWeekWritten]],Table3[Game],100+Table3[Increase],Table1[[#This Row],[ScheduleWeekWritten]])</f>
        <v>5</v>
      </c>
      <c r="F5447" t="b">
        <v>0</v>
      </c>
      <c r="G5447" t="s">
        <v>145</v>
      </c>
      <c r="H5447">
        <v>27</v>
      </c>
      <c r="I5447">
        <v>24</v>
      </c>
      <c r="J5447" t="s">
        <v>61</v>
      </c>
      <c r="K5447" t="s">
        <v>85</v>
      </c>
      <c r="L5447" t="str">
        <f>_xlfn.XLOOKUP(Table1[[#This Row],[TeamFavoriteID]],Table2[team_id],Table2[team_name],_xlfn.XLOOKUP(Table1[[#This Row],[TeamFavoriteID]],Table2[team_id_pfr],Table2[team_name],"Even"))</f>
        <v>Washington Commanders</v>
      </c>
      <c r="M5447">
        <v>-10</v>
      </c>
      <c r="N5447">
        <f>IF(Table1[[#This Row],[TeamFavorite]]=Table1[[#This Row],[TeamHome]],Table1[[#This Row],[ScoreAway]]-Table1[[#This Row],[ScoreHome]],Table1[[#This Row],[ScoreHome]]-Table1[[#This Row],[ScoreAway]])</f>
        <v>3</v>
      </c>
      <c r="O5447">
        <f>IF(Table1[[#This Row],[SpreadActual]]&lt;Table1[[#This Row],[SpreadFavorite]],1,0)</f>
        <v>0</v>
      </c>
      <c r="P5447">
        <v>39</v>
      </c>
      <c r="Q5447" t="s">
        <v>146</v>
      </c>
      <c r="R5447" t="b">
        <v>0</v>
      </c>
      <c r="S5447">
        <v>82</v>
      </c>
      <c r="T5447">
        <v>7</v>
      </c>
      <c r="U5447">
        <v>22</v>
      </c>
    </row>
    <row r="5448" spans="1:22" x14ac:dyDescent="0.2">
      <c r="A5448" s="1">
        <v>33881</v>
      </c>
      <c r="B5448">
        <v>1992</v>
      </c>
      <c r="C5448">
        <f>_xlfn.MAXIFS(Table1[ScheduleWeekWritten],Table1[ScheduleSeason],Table1[[#This Row],[ScheduleSeason]])</f>
        <v>17</v>
      </c>
      <c r="D5448">
        <v>5</v>
      </c>
      <c r="E5448" cm="1">
        <f t="array" ref="E5448">_xlfn.XLOOKUP(Table1[[#This Row],[ScheduleWeekWritten]],Table3[Game],100+Table3[Increase],Table1[[#This Row],[ScheduleWeekWritten]])</f>
        <v>5</v>
      </c>
      <c r="F5448" t="b">
        <v>0</v>
      </c>
      <c r="G5448" t="s">
        <v>27</v>
      </c>
      <c r="H5448">
        <v>17</v>
      </c>
      <c r="I5448">
        <v>6</v>
      </c>
      <c r="J5448" t="s">
        <v>128</v>
      </c>
      <c r="K5448" t="s">
        <v>29</v>
      </c>
      <c r="L5448" t="str">
        <f>_xlfn.XLOOKUP(Table1[[#This Row],[TeamFavoriteID]],Table2[team_id],Table2[team_name],_xlfn.XLOOKUP(Table1[[#This Row],[TeamFavoriteID]],Table2[team_id_pfr],Table2[team_name],"Even"))</f>
        <v>Los Angeles Chargers</v>
      </c>
      <c r="M5448">
        <v>-3.5</v>
      </c>
      <c r="N5448">
        <f>IF(Table1[[#This Row],[TeamFavorite]]=Table1[[#This Row],[TeamHome]],Table1[[#This Row],[ScoreAway]]-Table1[[#This Row],[ScoreHome]],Table1[[#This Row],[ScoreHome]]-Table1[[#This Row],[ScoreAway]])</f>
        <v>11</v>
      </c>
      <c r="O5448">
        <f>IF(Table1[[#This Row],[SpreadActual]]&lt;Table1[[#This Row],[SpreadFavorite]],1,0)</f>
        <v>0</v>
      </c>
      <c r="P5448">
        <v>32</v>
      </c>
      <c r="Q5448" t="s">
        <v>94</v>
      </c>
      <c r="R5448" t="b">
        <v>0</v>
      </c>
      <c r="S5448">
        <v>68</v>
      </c>
      <c r="T5448">
        <v>7</v>
      </c>
      <c r="U5448">
        <v>73</v>
      </c>
    </row>
    <row r="5449" spans="1:22" x14ac:dyDescent="0.2">
      <c r="A5449" s="1">
        <v>33881</v>
      </c>
      <c r="B5449">
        <v>1992</v>
      </c>
      <c r="C5449">
        <f>_xlfn.MAXIFS(Table1[ScheduleWeekWritten],Table1[ScheduleSeason],Table1[[#This Row],[ScheduleSeason]])</f>
        <v>17</v>
      </c>
      <c r="D5449">
        <v>5</v>
      </c>
      <c r="E5449" cm="1">
        <f t="array" ref="E5449">_xlfn.XLOOKUP(Table1[[#This Row],[ScheduleWeekWritten]],Table3[Game],100+Table3[Increase],Table1[[#This Row],[ScheduleWeekWritten]])</f>
        <v>5</v>
      </c>
      <c r="F5449" t="b">
        <v>0</v>
      </c>
      <c r="G5449" t="s">
        <v>53</v>
      </c>
      <c r="H5449">
        <v>27</v>
      </c>
      <c r="I5449">
        <v>24</v>
      </c>
      <c r="J5449" t="s">
        <v>39</v>
      </c>
      <c r="K5449" t="s">
        <v>87</v>
      </c>
      <c r="L5449" t="str">
        <f>_xlfn.XLOOKUP(Table1[[#This Row],[TeamFavoriteID]],Table2[team_id],Table2[team_name],_xlfn.XLOOKUP(Table1[[#This Row],[TeamFavoriteID]],Table2[team_id_pfr],Table2[team_name],"Even"))</f>
        <v>San Francisco 49ers</v>
      </c>
      <c r="M5449">
        <v>-15</v>
      </c>
      <c r="N5449">
        <f>IF(Table1[[#This Row],[TeamFavorite]]=Table1[[#This Row],[TeamHome]],Table1[[#This Row],[ScoreAway]]-Table1[[#This Row],[ScoreHome]],Table1[[#This Row],[ScoreHome]]-Table1[[#This Row],[ScoreAway]])</f>
        <v>-3</v>
      </c>
      <c r="O5449">
        <f>IF(Table1[[#This Row],[SpreadActual]]&lt;Table1[[#This Row],[SpreadFavorite]],1,0)</f>
        <v>0</v>
      </c>
      <c r="P5449">
        <v>42</v>
      </c>
      <c r="Q5449" t="s">
        <v>118</v>
      </c>
      <c r="R5449" t="b">
        <v>0</v>
      </c>
      <c r="S5449">
        <v>64</v>
      </c>
      <c r="T5449">
        <v>12</v>
      </c>
      <c r="U5449">
        <v>66</v>
      </c>
    </row>
    <row r="5450" spans="1:22" x14ac:dyDescent="0.2">
      <c r="A5450" s="1">
        <v>33881</v>
      </c>
      <c r="B5450">
        <v>1992</v>
      </c>
      <c r="C5450">
        <f>_xlfn.MAXIFS(Table1[ScheduleWeekWritten],Table1[ScheduleSeason],Table1[[#This Row],[ScheduleSeason]])</f>
        <v>17</v>
      </c>
      <c r="D5450">
        <v>5</v>
      </c>
      <c r="E5450" cm="1">
        <f t="array" ref="E5450">_xlfn.XLOOKUP(Table1[[#This Row],[ScheduleWeekWritten]],Table3[Game],100+Table3[Increase],Table1[[#This Row],[ScheduleWeekWritten]])</f>
        <v>5</v>
      </c>
      <c r="F5450" t="b">
        <v>0</v>
      </c>
      <c r="G5450" t="s">
        <v>127</v>
      </c>
      <c r="H5450">
        <v>14</v>
      </c>
      <c r="I5450">
        <v>24</v>
      </c>
      <c r="J5450" t="s">
        <v>140</v>
      </c>
      <c r="K5450" t="s">
        <v>133</v>
      </c>
      <c r="L5450" t="str">
        <f>_xlfn.XLOOKUP(Table1[[#This Row],[TeamFavoriteID]],Table2[team_id],Table2[team_name],_xlfn.XLOOKUP(Table1[[#This Row],[TeamFavoriteID]],Table2[team_id_pfr],Table2[team_name],"Even"))</f>
        <v>Tampa Bay Buccaneers</v>
      </c>
      <c r="M5450">
        <v>-10</v>
      </c>
      <c r="N5450">
        <f>IF(Table1[[#This Row],[TeamFavorite]]=Table1[[#This Row],[TeamHome]],Table1[[#This Row],[ScoreAway]]-Table1[[#This Row],[ScoreHome]],Table1[[#This Row],[ScoreHome]]-Table1[[#This Row],[ScoreAway]])</f>
        <v>10</v>
      </c>
      <c r="O5450">
        <f>IF(Table1[[#This Row],[SpreadActual]]&lt;Table1[[#This Row],[SpreadFavorite]],1,0)</f>
        <v>0</v>
      </c>
      <c r="P5450">
        <v>35</v>
      </c>
      <c r="Q5450" t="s">
        <v>130</v>
      </c>
      <c r="R5450" t="b">
        <v>0</v>
      </c>
      <c r="S5450">
        <v>81</v>
      </c>
      <c r="T5450">
        <v>14</v>
      </c>
      <c r="U5450">
        <v>81</v>
      </c>
    </row>
    <row r="5451" spans="1:22" x14ac:dyDescent="0.2">
      <c r="A5451" s="1">
        <v>33882</v>
      </c>
      <c r="B5451">
        <v>1992</v>
      </c>
      <c r="C5451">
        <f>_xlfn.MAXIFS(Table1[ScheduleWeekWritten],Table1[ScheduleSeason],Table1[[#This Row],[ScheduleSeason]])</f>
        <v>17</v>
      </c>
      <c r="D5451">
        <v>5</v>
      </c>
      <c r="E5451" cm="1">
        <f t="array" ref="E5451">_xlfn.XLOOKUP(Table1[[#This Row],[ScheduleWeekWritten]],Table3[Game],100+Table3[Increase],Table1[[#This Row],[ScheduleWeekWritten]])</f>
        <v>5</v>
      </c>
      <c r="F5451" t="b">
        <v>0</v>
      </c>
      <c r="G5451" t="s">
        <v>58</v>
      </c>
      <c r="H5451">
        <v>31</v>
      </c>
      <c r="I5451">
        <v>7</v>
      </c>
      <c r="J5451" t="s">
        <v>67</v>
      </c>
      <c r="K5451" t="s">
        <v>77</v>
      </c>
      <c r="L5451" t="str">
        <f>_xlfn.XLOOKUP(Table1[[#This Row],[TeamFavoriteID]],Table2[team_id],Table2[team_name],_xlfn.XLOOKUP(Table1[[#This Row],[TeamFavoriteID]],Table2[team_id_pfr],Table2[team_name],"Even"))</f>
        <v>Philadelphia Eagles</v>
      </c>
      <c r="M5451">
        <v>-3.5</v>
      </c>
      <c r="N5451">
        <f>IF(Table1[[#This Row],[TeamFavorite]]=Table1[[#This Row],[TeamHome]],Table1[[#This Row],[ScoreAway]]-Table1[[#This Row],[ScoreHome]],Table1[[#This Row],[ScoreHome]]-Table1[[#This Row],[ScoreAway]])</f>
        <v>-24</v>
      </c>
      <c r="O5451">
        <f>IF(Table1[[#This Row],[SpreadActual]]&lt;Table1[[#This Row],[SpreadFavorite]],1,0)</f>
        <v>1</v>
      </c>
      <c r="P5451">
        <v>39</v>
      </c>
      <c r="Q5451" t="s">
        <v>112</v>
      </c>
      <c r="R5451" t="b">
        <v>0</v>
      </c>
      <c r="S5451">
        <v>56</v>
      </c>
      <c r="T5451">
        <v>16</v>
      </c>
      <c r="U5451">
        <v>48</v>
      </c>
    </row>
    <row r="5452" spans="1:22" x14ac:dyDescent="0.2">
      <c r="A5452" s="1">
        <v>33888</v>
      </c>
      <c r="B5452">
        <v>1992</v>
      </c>
      <c r="C5452">
        <f>_xlfn.MAXIFS(Table1[ScheduleWeekWritten],Table1[ScheduleSeason],Table1[[#This Row],[ScheduleSeason]])</f>
        <v>17</v>
      </c>
      <c r="D5452">
        <v>6</v>
      </c>
      <c r="E5452" cm="1">
        <f t="array" ref="E5452">_xlfn.XLOOKUP(Table1[[#This Row],[ScheduleWeekWritten]],Table3[Game],100+Table3[Increase],Table1[[#This Row],[ScheduleWeekWritten]])</f>
        <v>6</v>
      </c>
      <c r="F5452" t="b">
        <v>0</v>
      </c>
      <c r="G5452" t="s">
        <v>101</v>
      </c>
      <c r="H5452">
        <v>24</v>
      </c>
      <c r="I5452">
        <v>38</v>
      </c>
      <c r="J5452" t="s">
        <v>23</v>
      </c>
      <c r="K5452" t="s">
        <v>25</v>
      </c>
      <c r="L5452" t="str">
        <f>_xlfn.XLOOKUP(Table1[[#This Row],[TeamFavoriteID]],Table2[team_id],Table2[team_name],_xlfn.XLOOKUP(Table1[[#This Row],[TeamFavoriteID]],Table2[team_id_pfr],Table2[team_name],"Even"))</f>
        <v>Houston Oilers</v>
      </c>
      <c r="M5452">
        <v>-7</v>
      </c>
      <c r="N5452">
        <f>IF(Table1[[#This Row],[TeamFavorite]]=Table1[[#This Row],[TeamHome]],Table1[[#This Row],[ScoreAway]]-Table1[[#This Row],[ScoreHome]],Table1[[#This Row],[ScoreHome]]-Table1[[#This Row],[ScoreAway]])</f>
        <v>-14</v>
      </c>
      <c r="O5452">
        <f>IF(Table1[[#This Row],[SpreadActual]]&lt;Table1[[#This Row],[SpreadFavorite]],1,0)</f>
        <v>1</v>
      </c>
      <c r="P5452">
        <v>43</v>
      </c>
      <c r="Q5452" t="s">
        <v>111</v>
      </c>
      <c r="R5452" t="b">
        <v>0</v>
      </c>
      <c r="S5452">
        <v>50</v>
      </c>
      <c r="T5452">
        <v>10</v>
      </c>
      <c r="U5452">
        <v>81</v>
      </c>
    </row>
    <row r="5453" spans="1:22" x14ac:dyDescent="0.2">
      <c r="A5453" s="1">
        <v>33888</v>
      </c>
      <c r="B5453">
        <v>1992</v>
      </c>
      <c r="C5453">
        <f>_xlfn.MAXIFS(Table1[ScheduleWeekWritten],Table1[ScheduleSeason],Table1[[#This Row],[ScheduleSeason]])</f>
        <v>17</v>
      </c>
      <c r="D5453">
        <v>6</v>
      </c>
      <c r="E5453" cm="1">
        <f t="array" ref="E5453">_xlfn.XLOOKUP(Table1[[#This Row],[ScheduleWeekWritten]],Table3[Game],100+Table3[Increase],Table1[[#This Row],[ScheduleWeekWritten]])</f>
        <v>6</v>
      </c>
      <c r="F5453" t="b">
        <v>0</v>
      </c>
      <c r="G5453" t="s">
        <v>62</v>
      </c>
      <c r="H5453">
        <v>17</v>
      </c>
      <c r="I5453">
        <v>9</v>
      </c>
      <c r="J5453" t="s">
        <v>49</v>
      </c>
      <c r="K5453" t="s">
        <v>51</v>
      </c>
      <c r="L5453" t="str">
        <f>_xlfn.XLOOKUP(Table1[[#This Row],[TeamFavoriteID]],Table2[team_id],Table2[team_name],_xlfn.XLOOKUP(Table1[[#This Row],[TeamFavoriteID]],Table2[team_id_pfr],Table2[team_name],"Even"))</f>
        <v>Pittsburgh Steelers</v>
      </c>
      <c r="M5453">
        <v>-3</v>
      </c>
      <c r="N5453">
        <f>IF(Table1[[#This Row],[TeamFavorite]]=Table1[[#This Row],[TeamHome]],Table1[[#This Row],[ScoreAway]]-Table1[[#This Row],[ScoreHome]],Table1[[#This Row],[ScoreHome]]-Table1[[#This Row],[ScoreAway]])</f>
        <v>8</v>
      </c>
      <c r="O5453">
        <f>IF(Table1[[#This Row],[SpreadActual]]&lt;Table1[[#This Row],[SpreadFavorite]],1,0)</f>
        <v>0</v>
      </c>
      <c r="P5453">
        <v>33</v>
      </c>
      <c r="Q5453" t="s">
        <v>66</v>
      </c>
      <c r="R5453" t="b">
        <v>0</v>
      </c>
      <c r="S5453">
        <v>51</v>
      </c>
      <c r="T5453">
        <v>10</v>
      </c>
      <c r="U5453">
        <v>92</v>
      </c>
    </row>
    <row r="5454" spans="1:22" x14ac:dyDescent="0.2">
      <c r="A5454" s="1">
        <v>33888</v>
      </c>
      <c r="B5454">
        <v>1992</v>
      </c>
      <c r="C5454">
        <f>_xlfn.MAXIFS(Table1[ScheduleWeekWritten],Table1[ScheduleSeason],Table1[[#This Row],[ScheduleSeason]])</f>
        <v>17</v>
      </c>
      <c r="D5454">
        <v>6</v>
      </c>
      <c r="E5454" cm="1">
        <f t="array" ref="E5454">_xlfn.XLOOKUP(Table1[[#This Row],[ScheduleWeekWritten]],Table3[Game],100+Table3[Increase],Table1[[#This Row],[ScheduleWeekWritten]])</f>
        <v>6</v>
      </c>
      <c r="F5454" t="b">
        <v>0</v>
      </c>
      <c r="G5454" t="s">
        <v>67</v>
      </c>
      <c r="H5454">
        <v>27</v>
      </c>
      <c r="I5454">
        <v>0</v>
      </c>
      <c r="J5454" t="s">
        <v>128</v>
      </c>
      <c r="K5454" t="s">
        <v>68</v>
      </c>
      <c r="L5454" t="str">
        <f>_xlfn.XLOOKUP(Table1[[#This Row],[TeamFavoriteID]],Table2[team_id],Table2[team_name],_xlfn.XLOOKUP(Table1[[#This Row],[TeamFavoriteID]],Table2[team_id_pfr],Table2[team_name],"Even"))</f>
        <v>Dallas Cowboys</v>
      </c>
      <c r="M5454">
        <v>-18</v>
      </c>
      <c r="N5454">
        <f>IF(Table1[[#This Row],[TeamFavorite]]=Table1[[#This Row],[TeamHome]],Table1[[#This Row],[ScoreAway]]-Table1[[#This Row],[ScoreHome]],Table1[[#This Row],[ScoreHome]]-Table1[[#This Row],[ScoreAway]])</f>
        <v>-27</v>
      </c>
      <c r="O5454">
        <f>IF(Table1[[#This Row],[SpreadActual]]&lt;Table1[[#This Row],[SpreadFavorite]],1,0)</f>
        <v>1</v>
      </c>
      <c r="P5454">
        <v>37</v>
      </c>
      <c r="Q5454" t="s">
        <v>119</v>
      </c>
      <c r="R5454" t="b">
        <v>0</v>
      </c>
      <c r="S5454">
        <v>66</v>
      </c>
      <c r="T5454">
        <v>4</v>
      </c>
      <c r="U5454">
        <v>48</v>
      </c>
    </row>
    <row r="5455" spans="1:22" x14ac:dyDescent="0.2">
      <c r="A5455" s="1">
        <v>33888</v>
      </c>
      <c r="B5455">
        <v>1992</v>
      </c>
      <c r="C5455">
        <f>_xlfn.MAXIFS(Table1[ScheduleWeekWritten],Table1[ScheduleSeason],Table1[[#This Row],[ScheduleSeason]])</f>
        <v>17</v>
      </c>
      <c r="D5455">
        <v>6</v>
      </c>
      <c r="E5455" cm="1">
        <f t="array" ref="E5455">_xlfn.XLOOKUP(Table1[[#This Row],[ScheduleWeekWritten]],Table3[Game],100+Table3[Increase],Table1[[#This Row],[ScheduleWeekWritten]])</f>
        <v>6</v>
      </c>
      <c r="F5455" t="b">
        <v>0</v>
      </c>
      <c r="G5455" t="s">
        <v>140</v>
      </c>
      <c r="H5455">
        <v>6</v>
      </c>
      <c r="I5455">
        <v>3</v>
      </c>
      <c r="J5455" t="s">
        <v>31</v>
      </c>
      <c r="K5455" t="s">
        <v>32</v>
      </c>
      <c r="L5455" t="str">
        <f>_xlfn.XLOOKUP(Table1[[#This Row],[TeamFavoriteID]],Table2[team_id],Table2[team_name],_xlfn.XLOOKUP(Table1[[#This Row],[TeamFavoriteID]],Table2[team_id_pfr],Table2[team_name],"Even"))</f>
        <v>New York Jets</v>
      </c>
      <c r="M5455">
        <v>-2</v>
      </c>
      <c r="N5455">
        <f>IF(Table1[[#This Row],[TeamFavorite]]=Table1[[#This Row],[TeamHome]],Table1[[#This Row],[ScoreAway]]-Table1[[#This Row],[ScoreHome]],Table1[[#This Row],[ScoreHome]]-Table1[[#This Row],[ScoreAway]])</f>
        <v>3</v>
      </c>
      <c r="O5455">
        <f>IF(Table1[[#This Row],[SpreadActual]]&lt;Table1[[#This Row],[SpreadFavorite]],1,0)</f>
        <v>0</v>
      </c>
      <c r="P5455">
        <v>37</v>
      </c>
      <c r="Q5455" t="s">
        <v>141</v>
      </c>
      <c r="R5455" t="b">
        <v>0</v>
      </c>
      <c r="S5455">
        <v>72</v>
      </c>
      <c r="T5455">
        <v>0</v>
      </c>
      <c r="V5455" t="s">
        <v>103</v>
      </c>
    </row>
    <row r="5456" spans="1:22" x14ac:dyDescent="0.2">
      <c r="A5456" s="1">
        <v>33888</v>
      </c>
      <c r="B5456">
        <v>1992</v>
      </c>
      <c r="C5456">
        <f>_xlfn.MAXIFS(Table1[ScheduleWeekWritten],Table1[ScheduleSeason],Table1[[#This Row],[ScheduleSeason]])</f>
        <v>17</v>
      </c>
      <c r="D5456">
        <v>6</v>
      </c>
      <c r="E5456" cm="1">
        <f t="array" ref="E5456">_xlfn.XLOOKUP(Table1[[#This Row],[ScheduleWeekWritten]],Table3[Game],100+Table3[Increase],Table1[[#This Row],[ScheduleWeekWritten]])</f>
        <v>6</v>
      </c>
      <c r="F5456" t="b">
        <v>0</v>
      </c>
      <c r="G5456" t="s">
        <v>42</v>
      </c>
      <c r="H5456">
        <v>24</v>
      </c>
      <c r="I5456">
        <v>17</v>
      </c>
      <c r="J5456" t="s">
        <v>58</v>
      </c>
      <c r="K5456" t="s">
        <v>77</v>
      </c>
      <c r="L5456" t="str">
        <f>_xlfn.XLOOKUP(Table1[[#This Row],[TeamFavoriteID]],Table2[team_id],Table2[team_name],_xlfn.XLOOKUP(Table1[[#This Row],[TeamFavoriteID]],Table2[team_id_pfr],Table2[team_name],"Even"))</f>
        <v>Philadelphia Eagles</v>
      </c>
      <c r="M5456">
        <v>-2</v>
      </c>
      <c r="N5456">
        <f>IF(Table1[[#This Row],[TeamFavorite]]=Table1[[#This Row],[TeamHome]],Table1[[#This Row],[ScoreAway]]-Table1[[#This Row],[ScoreHome]],Table1[[#This Row],[ScoreHome]]-Table1[[#This Row],[ScoreAway]])</f>
        <v>7</v>
      </c>
      <c r="O5456">
        <f>IF(Table1[[#This Row],[SpreadActual]]&lt;Table1[[#This Row],[SpreadFavorite]],1,0)</f>
        <v>0</v>
      </c>
      <c r="P5456">
        <v>34</v>
      </c>
      <c r="Q5456" t="s">
        <v>117</v>
      </c>
      <c r="R5456" t="b">
        <v>0</v>
      </c>
      <c r="S5456">
        <v>50</v>
      </c>
      <c r="T5456">
        <v>10</v>
      </c>
      <c r="U5456">
        <v>57</v>
      </c>
    </row>
    <row r="5457" spans="1:22" x14ac:dyDescent="0.2">
      <c r="A5457" s="1">
        <v>33888</v>
      </c>
      <c r="B5457">
        <v>1992</v>
      </c>
      <c r="C5457">
        <f>_xlfn.MAXIFS(Table1[ScheduleWeekWritten],Table1[ScheduleSeason],Table1[[#This Row],[ScheduleSeason]])</f>
        <v>17</v>
      </c>
      <c r="D5457">
        <v>6</v>
      </c>
      <c r="E5457" cm="1">
        <f t="array" ref="E5457">_xlfn.XLOOKUP(Table1[[#This Row],[ScheduleWeekWritten]],Table3[Game],100+Table3[Increase],Table1[[#This Row],[ScheduleWeekWritten]])</f>
        <v>6</v>
      </c>
      <c r="F5457" t="b">
        <v>0</v>
      </c>
      <c r="G5457" t="s">
        <v>138</v>
      </c>
      <c r="H5457">
        <v>20</v>
      </c>
      <c r="I5457">
        <v>3</v>
      </c>
      <c r="J5457" t="s">
        <v>28</v>
      </c>
      <c r="K5457" t="s">
        <v>43</v>
      </c>
      <c r="L5457" t="str">
        <f>_xlfn.XLOOKUP(Table1[[#This Row],[TeamFavoriteID]],Table2[team_id],Table2[team_name],_xlfn.XLOOKUP(Table1[[#This Row],[TeamFavoriteID]],Table2[team_id_pfr],Table2[team_name],"Even"))</f>
        <v>Buffalo Bills</v>
      </c>
      <c r="M5457">
        <v>-9.5</v>
      </c>
      <c r="N5457">
        <f>IF(Table1[[#This Row],[TeamFavorite]]=Table1[[#This Row],[TeamHome]],Table1[[#This Row],[ScoreAway]]-Table1[[#This Row],[ScoreHome]],Table1[[#This Row],[ScoreHome]]-Table1[[#This Row],[ScoreAway]])</f>
        <v>17</v>
      </c>
      <c r="O5457">
        <f>IF(Table1[[#This Row],[SpreadActual]]&lt;Table1[[#This Row],[SpreadFavorite]],1,0)</f>
        <v>0</v>
      </c>
      <c r="P5457">
        <v>42</v>
      </c>
      <c r="Q5457" t="s">
        <v>65</v>
      </c>
      <c r="R5457" t="b">
        <v>0</v>
      </c>
      <c r="S5457">
        <v>64</v>
      </c>
      <c r="T5457">
        <v>10</v>
      </c>
      <c r="U5457">
        <v>88</v>
      </c>
    </row>
    <row r="5458" spans="1:22" x14ac:dyDescent="0.2">
      <c r="A5458" s="1">
        <v>33888</v>
      </c>
      <c r="B5458">
        <v>1992</v>
      </c>
      <c r="C5458">
        <f>_xlfn.MAXIFS(Table1[ScheduleWeekWritten],Table1[ScheduleSeason],Table1[[#This Row],[ScheduleSeason]])</f>
        <v>17</v>
      </c>
      <c r="D5458">
        <v>6</v>
      </c>
      <c r="E5458" cm="1">
        <f t="array" ref="E5458">_xlfn.XLOOKUP(Table1[[#This Row],[ScheduleWeekWritten]],Table3[Game],100+Table3[Increase],Table1[[#This Row],[ScheduleWeekWritten]])</f>
        <v>6</v>
      </c>
      <c r="F5458" t="b">
        <v>0</v>
      </c>
      <c r="G5458" t="s">
        <v>19</v>
      </c>
      <c r="H5458">
        <v>21</v>
      </c>
      <c r="I5458">
        <v>17</v>
      </c>
      <c r="J5458" t="s">
        <v>38</v>
      </c>
      <c r="K5458" t="s">
        <v>91</v>
      </c>
      <c r="L5458" t="str">
        <f>_xlfn.XLOOKUP(Table1[[#This Row],[TeamFavoriteID]],Table2[team_id],Table2[team_name],_xlfn.XLOOKUP(Table1[[#This Row],[TeamFavoriteID]],Table2[team_id_pfr],Table2[team_name],"Even"))</f>
        <v>Miami Dolphins</v>
      </c>
      <c r="M5458">
        <v>-8</v>
      </c>
      <c r="N5458">
        <f>IF(Table1[[#This Row],[TeamFavorite]]=Table1[[#This Row],[TeamHome]],Table1[[#This Row],[ScoreAway]]-Table1[[#This Row],[ScoreHome]],Table1[[#This Row],[ScoreHome]]-Table1[[#This Row],[ScoreAway]])</f>
        <v>-4</v>
      </c>
      <c r="O5458">
        <f>IF(Table1[[#This Row],[SpreadActual]]&lt;Table1[[#This Row],[SpreadFavorite]],1,0)</f>
        <v>0</v>
      </c>
      <c r="P5458">
        <v>44</v>
      </c>
      <c r="Q5458" t="s">
        <v>143</v>
      </c>
      <c r="R5458" t="b">
        <v>0</v>
      </c>
      <c r="S5458">
        <v>83</v>
      </c>
      <c r="T5458">
        <v>9</v>
      </c>
      <c r="U5458">
        <v>74</v>
      </c>
    </row>
    <row r="5459" spans="1:22" x14ac:dyDescent="0.2">
      <c r="A5459" s="1">
        <v>33888</v>
      </c>
      <c r="B5459">
        <v>1992</v>
      </c>
      <c r="C5459">
        <f>_xlfn.MAXIFS(Table1[ScheduleWeekWritten],Table1[ScheduleSeason],Table1[[#This Row],[ScheduleSeason]])</f>
        <v>17</v>
      </c>
      <c r="D5459">
        <v>6</v>
      </c>
      <c r="E5459" cm="1">
        <f t="array" ref="E5459">_xlfn.XLOOKUP(Table1[[#This Row],[ScheduleWeekWritten]],Table3[Game],100+Table3[Increase],Table1[[#This Row],[ScheduleWeekWritten]])</f>
        <v>6</v>
      </c>
      <c r="F5459" t="b">
        <v>0</v>
      </c>
      <c r="G5459" t="s">
        <v>115</v>
      </c>
      <c r="H5459">
        <v>12</v>
      </c>
      <c r="I5459">
        <v>24</v>
      </c>
      <c r="J5459" t="s">
        <v>53</v>
      </c>
      <c r="K5459" t="s">
        <v>87</v>
      </c>
      <c r="L5459" t="str">
        <f>_xlfn.XLOOKUP(Table1[[#This Row],[TeamFavoriteID]],Table2[team_id],Table2[team_name],_xlfn.XLOOKUP(Table1[[#This Row],[TeamFavoriteID]],Table2[team_id_pfr],Table2[team_name],"Even"))</f>
        <v>San Francisco 49ers</v>
      </c>
      <c r="M5459">
        <v>-17.5</v>
      </c>
      <c r="N5459">
        <f>IF(Table1[[#This Row],[TeamFavorite]]=Table1[[#This Row],[TeamHome]],Table1[[#This Row],[ScoreAway]]-Table1[[#This Row],[ScoreHome]],Table1[[#This Row],[ScoreHome]]-Table1[[#This Row],[ScoreAway]])</f>
        <v>-12</v>
      </c>
      <c r="O5459">
        <f>IF(Table1[[#This Row],[SpreadActual]]&lt;Table1[[#This Row],[SpreadFavorite]],1,0)</f>
        <v>0</v>
      </c>
      <c r="P5459">
        <v>39</v>
      </c>
      <c r="Q5459" t="s">
        <v>116</v>
      </c>
      <c r="R5459" t="b">
        <v>0</v>
      </c>
      <c r="S5459">
        <v>59</v>
      </c>
      <c r="T5459">
        <v>6</v>
      </c>
      <c r="U5459">
        <v>95</v>
      </c>
    </row>
    <row r="5460" spans="1:22" x14ac:dyDescent="0.2">
      <c r="A5460" s="1">
        <v>33888</v>
      </c>
      <c r="B5460">
        <v>1992</v>
      </c>
      <c r="C5460">
        <f>_xlfn.MAXIFS(Table1[ScheduleWeekWritten],Table1[ScheduleSeason],Table1[[#This Row],[ScheduleSeason]])</f>
        <v>17</v>
      </c>
      <c r="D5460">
        <v>6</v>
      </c>
      <c r="E5460" cm="1">
        <f t="array" ref="E5460">_xlfn.XLOOKUP(Table1[[#This Row],[ScheduleWeekWritten]],Table3[Game],100+Table3[Increase],Table1[[#This Row],[ScheduleWeekWritten]])</f>
        <v>6</v>
      </c>
      <c r="F5460" t="b">
        <v>0</v>
      </c>
      <c r="G5460" t="s">
        <v>95</v>
      </c>
      <c r="H5460">
        <v>13</v>
      </c>
      <c r="I5460">
        <v>10</v>
      </c>
      <c r="J5460" t="s">
        <v>39</v>
      </c>
      <c r="K5460" t="s">
        <v>98</v>
      </c>
      <c r="L5460" t="str">
        <f>_xlfn.XLOOKUP(Table1[[#This Row],[TeamFavoriteID]],Table2[team_id],Table2[team_name],_xlfn.XLOOKUP(Table1[[#This Row],[TeamFavoriteID]],Table2[team_id_pfr],Table2[team_name],"Even"))</f>
        <v>New Orleans Saints</v>
      </c>
      <c r="M5460">
        <v>-9</v>
      </c>
      <c r="N5460">
        <f>IF(Table1[[#This Row],[TeamFavorite]]=Table1[[#This Row],[TeamHome]],Table1[[#This Row],[ScoreAway]]-Table1[[#This Row],[ScoreHome]],Table1[[#This Row],[ScoreHome]]-Table1[[#This Row],[ScoreAway]])</f>
        <v>-3</v>
      </c>
      <c r="O5460">
        <f>IF(Table1[[#This Row],[SpreadActual]]&lt;Table1[[#This Row],[SpreadFavorite]],1,0)</f>
        <v>0</v>
      </c>
      <c r="P5460">
        <v>34</v>
      </c>
      <c r="Q5460" t="s">
        <v>124</v>
      </c>
      <c r="R5460" t="b">
        <v>0</v>
      </c>
      <c r="S5460">
        <v>72</v>
      </c>
      <c r="T5460">
        <v>0</v>
      </c>
      <c r="V5460" t="s">
        <v>103</v>
      </c>
    </row>
    <row r="5461" spans="1:22" x14ac:dyDescent="0.2">
      <c r="A5461" s="1">
        <v>33888</v>
      </c>
      <c r="B5461">
        <v>1992</v>
      </c>
      <c r="C5461">
        <f>_xlfn.MAXIFS(Table1[ScheduleWeekWritten],Table1[ScheduleSeason],Table1[[#This Row],[ScheduleSeason]])</f>
        <v>17</v>
      </c>
      <c r="D5461">
        <v>6</v>
      </c>
      <c r="E5461" cm="1">
        <f t="array" ref="E5461">_xlfn.XLOOKUP(Table1[[#This Row],[ScheduleWeekWritten]],Table3[Game],100+Table3[Increase],Table1[[#This Row],[ScheduleWeekWritten]])</f>
        <v>6</v>
      </c>
      <c r="F5461" t="b">
        <v>0</v>
      </c>
      <c r="G5461" t="s">
        <v>50</v>
      </c>
      <c r="H5461">
        <v>31</v>
      </c>
      <c r="I5461">
        <v>21</v>
      </c>
      <c r="J5461" t="s">
        <v>145</v>
      </c>
      <c r="K5461" t="s">
        <v>90</v>
      </c>
      <c r="L5461" t="str">
        <f>_xlfn.XLOOKUP(Table1[[#This Row],[TeamFavoriteID]],Table2[team_id],Table2[team_name],_xlfn.XLOOKUP(Table1[[#This Row],[TeamFavoriteID]],Table2[team_id_pfr],Table2[team_name],"Even"))</f>
        <v>New York Giants</v>
      </c>
      <c r="M5461">
        <v>-8</v>
      </c>
      <c r="N5461">
        <f>IF(Table1[[#This Row],[TeamFavorite]]=Table1[[#This Row],[TeamHome]],Table1[[#This Row],[ScoreAway]]-Table1[[#This Row],[ScoreHome]],Table1[[#This Row],[ScoreHome]]-Table1[[#This Row],[ScoreAway]])</f>
        <v>-10</v>
      </c>
      <c r="O5461">
        <f>IF(Table1[[#This Row],[SpreadActual]]&lt;Table1[[#This Row],[SpreadFavorite]],1,0)</f>
        <v>1</v>
      </c>
      <c r="P5461">
        <v>38</v>
      </c>
      <c r="Q5461" t="s">
        <v>126</v>
      </c>
      <c r="R5461" t="b">
        <v>0</v>
      </c>
      <c r="S5461">
        <v>63</v>
      </c>
      <c r="T5461">
        <v>6</v>
      </c>
      <c r="U5461">
        <v>77</v>
      </c>
    </row>
    <row r="5462" spans="1:22" x14ac:dyDescent="0.2">
      <c r="A5462" s="1">
        <v>33889</v>
      </c>
      <c r="B5462">
        <v>1992</v>
      </c>
      <c r="C5462">
        <f>_xlfn.MAXIFS(Table1[ScheduleWeekWritten],Table1[ScheduleSeason],Table1[[#This Row],[ScheduleSeason]])</f>
        <v>17</v>
      </c>
      <c r="D5462">
        <v>6</v>
      </c>
      <c r="E5462" cm="1">
        <f t="array" ref="E5462">_xlfn.XLOOKUP(Table1[[#This Row],[ScheduleWeekWritten]],Table3[Game],100+Table3[Increase],Table1[[#This Row],[ScheduleWeekWritten]])</f>
        <v>6</v>
      </c>
      <c r="F5462" t="b">
        <v>0</v>
      </c>
      <c r="G5462" t="s">
        <v>61</v>
      </c>
      <c r="H5462">
        <v>34</v>
      </c>
      <c r="I5462">
        <v>3</v>
      </c>
      <c r="J5462" t="s">
        <v>24</v>
      </c>
      <c r="K5462" t="s">
        <v>85</v>
      </c>
      <c r="L5462" t="str">
        <f>_xlfn.XLOOKUP(Table1[[#This Row],[TeamFavoriteID]],Table2[team_id],Table2[team_name],_xlfn.XLOOKUP(Table1[[#This Row],[TeamFavoriteID]],Table2[team_id_pfr],Table2[team_name],"Even"))</f>
        <v>Washington Commanders</v>
      </c>
      <c r="M5462">
        <v>-8</v>
      </c>
      <c r="N5462">
        <f>IF(Table1[[#This Row],[TeamFavorite]]=Table1[[#This Row],[TeamHome]],Table1[[#This Row],[ScoreAway]]-Table1[[#This Row],[ScoreHome]],Table1[[#This Row],[ScoreHome]]-Table1[[#This Row],[ScoreAway]])</f>
        <v>31</v>
      </c>
      <c r="O5462">
        <f>IF(Table1[[#This Row],[SpreadActual]]&lt;Table1[[#This Row],[SpreadFavorite]],1,0)</f>
        <v>0</v>
      </c>
      <c r="P5462">
        <v>38</v>
      </c>
      <c r="Q5462" t="s">
        <v>64</v>
      </c>
      <c r="R5462" t="b">
        <v>0</v>
      </c>
      <c r="S5462">
        <v>57</v>
      </c>
      <c r="T5462">
        <v>11</v>
      </c>
      <c r="U5462">
        <v>63</v>
      </c>
    </row>
    <row r="5463" spans="1:22" x14ac:dyDescent="0.2">
      <c r="A5463" s="1">
        <v>33892</v>
      </c>
      <c r="B5463">
        <v>1992</v>
      </c>
      <c r="C5463">
        <f>_xlfn.MAXIFS(Table1[ScheduleWeekWritten],Table1[ScheduleSeason],Table1[[#This Row],[ScheduleSeason]])</f>
        <v>17</v>
      </c>
      <c r="D5463">
        <v>7</v>
      </c>
      <c r="E5463" cm="1">
        <f t="array" ref="E5463">_xlfn.XLOOKUP(Table1[[#This Row],[ScheduleWeekWritten]],Table3[Game],100+Table3[Increase],Table1[[#This Row],[ScheduleWeekWritten]])</f>
        <v>7</v>
      </c>
      <c r="F5463" t="b">
        <v>0</v>
      </c>
      <c r="G5463" t="s">
        <v>54</v>
      </c>
      <c r="H5463">
        <v>31</v>
      </c>
      <c r="I5463">
        <v>14</v>
      </c>
      <c r="J5463" t="s">
        <v>45</v>
      </c>
      <c r="K5463" t="s">
        <v>55</v>
      </c>
      <c r="L5463" t="str">
        <f>_xlfn.XLOOKUP(Table1[[#This Row],[TeamFavoriteID]],Table2[team_id],Table2[team_name],_xlfn.XLOOKUP(Table1[[#This Row],[TeamFavoriteID]],Table2[team_id_pfr],Table2[team_name],"Even"))</f>
        <v>Minnesota Vikings</v>
      </c>
      <c r="M5463">
        <v>-5.5</v>
      </c>
      <c r="N5463">
        <f>IF(Table1[[#This Row],[TeamFavorite]]=Table1[[#This Row],[TeamHome]],Table1[[#This Row],[ScoreAway]]-Table1[[#This Row],[ScoreHome]],Table1[[#This Row],[ScoreHome]]-Table1[[#This Row],[ScoreAway]])</f>
        <v>-17</v>
      </c>
      <c r="O5463">
        <f>IF(Table1[[#This Row],[SpreadActual]]&lt;Table1[[#This Row],[SpreadFavorite]],1,0)</f>
        <v>1</v>
      </c>
      <c r="P5463">
        <v>43</v>
      </c>
      <c r="Q5463" t="s">
        <v>137</v>
      </c>
      <c r="R5463" t="b">
        <v>0</v>
      </c>
      <c r="S5463">
        <v>72</v>
      </c>
      <c r="T5463">
        <v>0</v>
      </c>
      <c r="V5463" t="s">
        <v>103</v>
      </c>
    </row>
    <row r="5464" spans="1:22" x14ac:dyDescent="0.2">
      <c r="A5464" s="1">
        <v>33895</v>
      </c>
      <c r="B5464">
        <v>1992</v>
      </c>
      <c r="C5464">
        <f>_xlfn.MAXIFS(Table1[ScheduleWeekWritten],Table1[ScheduleSeason],Table1[[#This Row],[ScheduleSeason]])</f>
        <v>17</v>
      </c>
      <c r="D5464">
        <v>7</v>
      </c>
      <c r="E5464" cm="1">
        <f t="array" ref="E5464">_xlfn.XLOOKUP(Table1[[#This Row],[ScheduleWeekWritten]],Table3[Game],100+Table3[Increase],Table1[[#This Row],[ScheduleWeekWritten]])</f>
        <v>7</v>
      </c>
      <c r="F5464" t="b">
        <v>0</v>
      </c>
      <c r="G5464" t="s">
        <v>46</v>
      </c>
      <c r="H5464">
        <v>31</v>
      </c>
      <c r="I5464">
        <v>14</v>
      </c>
      <c r="J5464" t="s">
        <v>127</v>
      </c>
      <c r="K5464" t="s">
        <v>47</v>
      </c>
      <c r="L5464" t="str">
        <f>_xlfn.XLOOKUP(Table1[[#This Row],[TeamFavoriteID]],Table2[team_id],Table2[team_name],_xlfn.XLOOKUP(Table1[[#This Row],[TeamFavoriteID]],Table2[team_id_pfr],Table2[team_name],"Even"))</f>
        <v>Chicago Bears</v>
      </c>
      <c r="M5464">
        <v>-5.5</v>
      </c>
      <c r="N5464">
        <f>IF(Table1[[#This Row],[TeamFavorite]]=Table1[[#This Row],[TeamHome]],Table1[[#This Row],[ScoreAway]]-Table1[[#This Row],[ScoreHome]],Table1[[#This Row],[ScoreHome]]-Table1[[#This Row],[ScoreAway]])</f>
        <v>-17</v>
      </c>
      <c r="O5464">
        <f>IF(Table1[[#This Row],[SpreadActual]]&lt;Table1[[#This Row],[SpreadFavorite]],1,0)</f>
        <v>1</v>
      </c>
      <c r="P5464">
        <v>40</v>
      </c>
      <c r="Q5464" t="s">
        <v>114</v>
      </c>
      <c r="R5464" t="b">
        <v>0</v>
      </c>
      <c r="S5464">
        <v>41</v>
      </c>
      <c r="T5464">
        <v>13</v>
      </c>
      <c r="U5464">
        <v>54</v>
      </c>
    </row>
    <row r="5465" spans="1:22" x14ac:dyDescent="0.2">
      <c r="A5465" s="1">
        <v>33895</v>
      </c>
      <c r="B5465">
        <v>1992</v>
      </c>
      <c r="C5465">
        <f>_xlfn.MAXIFS(Table1[ScheduleWeekWritten],Table1[ScheduleSeason],Table1[[#This Row],[ScheduleSeason]])</f>
        <v>17</v>
      </c>
      <c r="D5465">
        <v>7</v>
      </c>
      <c r="E5465" cm="1">
        <f t="array" ref="E5465">_xlfn.XLOOKUP(Table1[[#This Row],[ScheduleWeekWritten]],Table3[Game],100+Table3[Increase],Table1[[#This Row],[ScheduleWeekWritten]])</f>
        <v>7</v>
      </c>
      <c r="F5465" t="b">
        <v>0</v>
      </c>
      <c r="G5465" t="s">
        <v>62</v>
      </c>
      <c r="H5465">
        <v>17</v>
      </c>
      <c r="I5465">
        <v>6</v>
      </c>
      <c r="J5465" t="s">
        <v>33</v>
      </c>
      <c r="K5465" t="s">
        <v>63</v>
      </c>
      <c r="L5465" t="str">
        <f>_xlfn.XLOOKUP(Table1[[#This Row],[TeamFavoriteID]],Table2[team_id],Table2[team_name],_xlfn.XLOOKUP(Table1[[#This Row],[TeamFavoriteID]],Table2[team_id_pfr],Table2[team_name],"Even"))</f>
        <v>Cleveland Browns</v>
      </c>
      <c r="M5465">
        <v>-3</v>
      </c>
      <c r="N5465">
        <f>IF(Table1[[#This Row],[TeamFavorite]]=Table1[[#This Row],[TeamHome]],Table1[[#This Row],[ScoreAway]]-Table1[[#This Row],[ScoreHome]],Table1[[#This Row],[ScoreHome]]-Table1[[#This Row],[ScoreAway]])</f>
        <v>-11</v>
      </c>
      <c r="O5465">
        <f>IF(Table1[[#This Row],[SpreadActual]]&lt;Table1[[#This Row],[SpreadFavorite]],1,0)</f>
        <v>1</v>
      </c>
      <c r="P5465">
        <v>33</v>
      </c>
      <c r="Q5465" t="s">
        <v>66</v>
      </c>
      <c r="R5465" t="b">
        <v>0</v>
      </c>
      <c r="S5465">
        <v>38</v>
      </c>
      <c r="T5465">
        <v>11</v>
      </c>
      <c r="U5465">
        <v>84</v>
      </c>
    </row>
    <row r="5466" spans="1:22" x14ac:dyDescent="0.2">
      <c r="A5466" s="1">
        <v>33895</v>
      </c>
      <c r="B5466">
        <v>1992</v>
      </c>
      <c r="C5466">
        <f>_xlfn.MAXIFS(Table1[ScheduleWeekWritten],Table1[ScheduleSeason],Table1[[#This Row],[ScheduleSeason]])</f>
        <v>17</v>
      </c>
      <c r="D5466">
        <v>7</v>
      </c>
      <c r="E5466" cm="1">
        <f t="array" ref="E5466">_xlfn.XLOOKUP(Table1[[#This Row],[ScheduleWeekWritten]],Table3[Game],100+Table3[Increase],Table1[[#This Row],[ScheduleWeekWritten]])</f>
        <v>7</v>
      </c>
      <c r="F5466" t="b">
        <v>0</v>
      </c>
      <c r="G5466" t="s">
        <v>67</v>
      </c>
      <c r="H5466">
        <v>17</v>
      </c>
      <c r="I5466">
        <v>10</v>
      </c>
      <c r="J5466" t="s">
        <v>42</v>
      </c>
      <c r="K5466" t="s">
        <v>68</v>
      </c>
      <c r="L5466" t="str">
        <f>_xlfn.XLOOKUP(Table1[[#This Row],[TeamFavoriteID]],Table2[team_id],Table2[team_name],_xlfn.XLOOKUP(Table1[[#This Row],[TeamFavoriteID]],Table2[team_id_pfr],Table2[team_name],"Even"))</f>
        <v>Dallas Cowboys</v>
      </c>
      <c r="M5466">
        <v>-4</v>
      </c>
      <c r="N5466">
        <f>IF(Table1[[#This Row],[TeamFavorite]]=Table1[[#This Row],[TeamHome]],Table1[[#This Row],[ScoreAway]]-Table1[[#This Row],[ScoreHome]],Table1[[#This Row],[ScoreHome]]-Table1[[#This Row],[ScoreAway]])</f>
        <v>-7</v>
      </c>
      <c r="O5466">
        <f>IF(Table1[[#This Row],[SpreadActual]]&lt;Table1[[#This Row],[SpreadFavorite]],1,0)</f>
        <v>1</v>
      </c>
      <c r="P5466">
        <v>38</v>
      </c>
      <c r="Q5466" t="s">
        <v>119</v>
      </c>
      <c r="R5466" t="b">
        <v>0</v>
      </c>
      <c r="S5466">
        <v>60</v>
      </c>
      <c r="T5466">
        <v>5</v>
      </c>
      <c r="U5466">
        <v>71</v>
      </c>
    </row>
    <row r="5467" spans="1:22" x14ac:dyDescent="0.2">
      <c r="A5467" s="1">
        <v>33895</v>
      </c>
      <c r="B5467">
        <v>1992</v>
      </c>
      <c r="C5467">
        <f>_xlfn.MAXIFS(Table1[ScheduleWeekWritten],Table1[ScheduleSeason],Table1[[#This Row],[ScheduleSeason]])</f>
        <v>17</v>
      </c>
      <c r="D5467">
        <v>7</v>
      </c>
      <c r="E5467" cm="1">
        <f t="array" ref="E5467">_xlfn.XLOOKUP(Table1[[#This Row],[ScheduleWeekWritten]],Table3[Game],100+Table3[Increase],Table1[[#This Row],[ScheduleWeekWritten]])</f>
        <v>7</v>
      </c>
      <c r="F5467" t="b">
        <v>0</v>
      </c>
      <c r="G5467" t="s">
        <v>24</v>
      </c>
      <c r="H5467">
        <v>27</v>
      </c>
      <c r="I5467">
        <v>21</v>
      </c>
      <c r="J5467" t="s">
        <v>23</v>
      </c>
      <c r="K5467" t="s">
        <v>25</v>
      </c>
      <c r="L5467" t="str">
        <f>_xlfn.XLOOKUP(Table1[[#This Row],[TeamFavoriteID]],Table2[team_id],Table2[team_name],_xlfn.XLOOKUP(Table1[[#This Row],[TeamFavoriteID]],Table2[team_id_pfr],Table2[team_name],"Even"))</f>
        <v>Houston Oilers</v>
      </c>
      <c r="M5467">
        <v>-3</v>
      </c>
      <c r="N5467">
        <f>IF(Table1[[#This Row],[TeamFavorite]]=Table1[[#This Row],[TeamHome]],Table1[[#This Row],[ScoreAway]]-Table1[[#This Row],[ScoreHome]],Table1[[#This Row],[ScoreHome]]-Table1[[#This Row],[ScoreAway]])</f>
        <v>6</v>
      </c>
      <c r="O5467">
        <f>IF(Table1[[#This Row],[SpreadActual]]&lt;Table1[[#This Row],[SpreadFavorite]],1,0)</f>
        <v>0</v>
      </c>
      <c r="P5467">
        <v>39</v>
      </c>
      <c r="Q5467" t="s">
        <v>71</v>
      </c>
      <c r="R5467" t="b">
        <v>0</v>
      </c>
      <c r="S5467">
        <v>47</v>
      </c>
      <c r="T5467">
        <v>8</v>
      </c>
      <c r="U5467">
        <v>37</v>
      </c>
    </row>
    <row r="5468" spans="1:22" x14ac:dyDescent="0.2">
      <c r="A5468" s="1">
        <v>33895</v>
      </c>
      <c r="B5468">
        <v>1992</v>
      </c>
      <c r="C5468">
        <f>_xlfn.MAXIFS(Table1[ScheduleWeekWritten],Table1[ScheduleSeason],Table1[[#This Row],[ScheduleSeason]])</f>
        <v>17</v>
      </c>
      <c r="D5468">
        <v>7</v>
      </c>
      <c r="E5468" cm="1">
        <f t="array" ref="E5468">_xlfn.XLOOKUP(Table1[[#This Row],[ScheduleWeekWritten]],Table3[Game],100+Table3[Increase],Table1[[#This Row],[ScheduleWeekWritten]])</f>
        <v>7</v>
      </c>
      <c r="F5468" t="b">
        <v>0</v>
      </c>
      <c r="G5468" t="s">
        <v>140</v>
      </c>
      <c r="H5468">
        <v>14</v>
      </c>
      <c r="I5468">
        <v>34</v>
      </c>
      <c r="J5468" t="s">
        <v>27</v>
      </c>
      <c r="K5468" t="s">
        <v>72</v>
      </c>
      <c r="L5468" t="str">
        <f>_xlfn.XLOOKUP(Table1[[#This Row],[TeamFavoriteID]],Table2[team_id],Table2[team_name],_xlfn.XLOOKUP(Table1[[#This Row],[TeamFavoriteID]],Table2[team_id_pfr],Table2[team_name],"Even"))</f>
        <v>Baltimore Colts</v>
      </c>
      <c r="M5468">
        <v>-2</v>
      </c>
      <c r="N5468">
        <f>IF(Table1[[#This Row],[TeamFavorite]]=Table1[[#This Row],[TeamHome]],Table1[[#This Row],[ScoreAway]]-Table1[[#This Row],[ScoreHome]],Table1[[#This Row],[ScoreHome]]-Table1[[#This Row],[ScoreAway]])</f>
        <v>-20</v>
      </c>
      <c r="O5468">
        <f>IF(Table1[[#This Row],[SpreadActual]]&lt;Table1[[#This Row],[SpreadFavorite]],1,0)</f>
        <v>1</v>
      </c>
      <c r="P5468">
        <v>32</v>
      </c>
      <c r="Q5468" t="s">
        <v>141</v>
      </c>
      <c r="R5468" t="b">
        <v>0</v>
      </c>
      <c r="S5468">
        <v>72</v>
      </c>
      <c r="T5468">
        <v>0</v>
      </c>
      <c r="V5468" t="s">
        <v>103</v>
      </c>
    </row>
    <row r="5469" spans="1:22" x14ac:dyDescent="0.2">
      <c r="A5469" s="1">
        <v>33895</v>
      </c>
      <c r="B5469">
        <v>1992</v>
      </c>
      <c r="C5469">
        <f>_xlfn.MAXIFS(Table1[ScheduleWeekWritten],Table1[ScheduleSeason],Table1[[#This Row],[ScheduleSeason]])</f>
        <v>17</v>
      </c>
      <c r="D5469">
        <v>7</v>
      </c>
      <c r="E5469" cm="1">
        <f t="array" ref="E5469">_xlfn.XLOOKUP(Table1[[#This Row],[ScheduleWeekWritten]],Table3[Game],100+Table3[Increase],Table1[[#This Row],[ScheduleWeekWritten]])</f>
        <v>7</v>
      </c>
      <c r="F5469" t="b">
        <v>0</v>
      </c>
      <c r="G5469" t="s">
        <v>39</v>
      </c>
      <c r="H5469">
        <v>38</v>
      </c>
      <c r="I5469">
        <v>17</v>
      </c>
      <c r="J5469" t="s">
        <v>50</v>
      </c>
      <c r="K5469" t="s">
        <v>90</v>
      </c>
      <c r="L5469" t="str">
        <f>_xlfn.XLOOKUP(Table1[[#This Row],[TeamFavoriteID]],Table2[team_id],Table2[team_name],_xlfn.XLOOKUP(Table1[[#This Row],[TeamFavoriteID]],Table2[team_id_pfr],Table2[team_name],"Even"))</f>
        <v>New York Giants</v>
      </c>
      <c r="M5469">
        <v>-1.5</v>
      </c>
      <c r="N5469">
        <f>IF(Table1[[#This Row],[TeamFavorite]]=Table1[[#This Row],[TeamHome]],Table1[[#This Row],[ScoreAway]]-Table1[[#This Row],[ScoreHome]],Table1[[#This Row],[ScoreHome]]-Table1[[#This Row],[ScoreAway]])</f>
        <v>21</v>
      </c>
      <c r="O5469">
        <f>IF(Table1[[#This Row],[SpreadActual]]&lt;Table1[[#This Row],[SpreadFavorite]],1,0)</f>
        <v>0</v>
      </c>
      <c r="P5469">
        <v>37</v>
      </c>
      <c r="Q5469" t="s">
        <v>135</v>
      </c>
      <c r="R5469" t="b">
        <v>0</v>
      </c>
      <c r="S5469">
        <v>66</v>
      </c>
      <c r="T5469">
        <v>8</v>
      </c>
      <c r="U5469">
        <v>80</v>
      </c>
    </row>
    <row r="5470" spans="1:22" x14ac:dyDescent="0.2">
      <c r="A5470" s="1">
        <v>33895</v>
      </c>
      <c r="B5470">
        <v>1992</v>
      </c>
      <c r="C5470">
        <f>_xlfn.MAXIFS(Table1[ScheduleWeekWritten],Table1[ScheduleSeason],Table1[[#This Row],[ScheduleSeason]])</f>
        <v>17</v>
      </c>
      <c r="D5470">
        <v>7</v>
      </c>
      <c r="E5470" cm="1">
        <f t="array" ref="E5470">_xlfn.XLOOKUP(Table1[[#This Row],[ScheduleWeekWritten]],Table3[Game],100+Table3[Increase],Table1[[#This Row],[ScheduleWeekWritten]])</f>
        <v>7</v>
      </c>
      <c r="F5470" t="b">
        <v>0</v>
      </c>
      <c r="G5470" t="s">
        <v>19</v>
      </c>
      <c r="H5470">
        <v>38</v>
      </c>
      <c r="I5470">
        <v>17</v>
      </c>
      <c r="J5470" t="s">
        <v>115</v>
      </c>
      <c r="K5470" t="s">
        <v>91</v>
      </c>
      <c r="L5470" t="str">
        <f>_xlfn.XLOOKUP(Table1[[#This Row],[TeamFavoriteID]],Table2[team_id],Table2[team_name],_xlfn.XLOOKUP(Table1[[#This Row],[TeamFavoriteID]],Table2[team_id_pfr],Table2[team_name],"Even"))</f>
        <v>Miami Dolphins</v>
      </c>
      <c r="M5470">
        <v>-15</v>
      </c>
      <c r="N5470">
        <f>IF(Table1[[#This Row],[TeamFavorite]]=Table1[[#This Row],[TeamHome]],Table1[[#This Row],[ScoreAway]]-Table1[[#This Row],[ScoreHome]],Table1[[#This Row],[ScoreHome]]-Table1[[#This Row],[ScoreAway]])</f>
        <v>-21</v>
      </c>
      <c r="O5470">
        <f>IF(Table1[[#This Row],[SpreadActual]]&lt;Table1[[#This Row],[SpreadFavorite]],1,0)</f>
        <v>1</v>
      </c>
      <c r="P5470">
        <v>39</v>
      </c>
      <c r="Q5470" t="s">
        <v>143</v>
      </c>
      <c r="R5470" t="b">
        <v>0</v>
      </c>
      <c r="S5470">
        <v>80</v>
      </c>
      <c r="T5470">
        <v>7</v>
      </c>
      <c r="U5470">
        <v>76</v>
      </c>
    </row>
    <row r="5471" spans="1:22" x14ac:dyDescent="0.2">
      <c r="A5471" s="1">
        <v>33895</v>
      </c>
      <c r="B5471">
        <v>1992</v>
      </c>
      <c r="C5471">
        <f>_xlfn.MAXIFS(Table1[ScheduleWeekWritten],Table1[ScheduleSeason],Table1[[#This Row],[ScheduleSeason]])</f>
        <v>17</v>
      </c>
      <c r="D5471">
        <v>7</v>
      </c>
      <c r="E5471" cm="1">
        <f t="array" ref="E5471">_xlfn.XLOOKUP(Table1[[#This Row],[ScheduleWeekWritten]],Table3[Game],100+Table3[Increase],Table1[[#This Row],[ScheduleWeekWritten]])</f>
        <v>7</v>
      </c>
      <c r="F5471" t="b">
        <v>0</v>
      </c>
      <c r="G5471" t="s">
        <v>145</v>
      </c>
      <c r="H5471">
        <v>21</v>
      </c>
      <c r="I5471">
        <v>30</v>
      </c>
      <c r="J5471" t="s">
        <v>95</v>
      </c>
      <c r="K5471" t="s">
        <v>98</v>
      </c>
      <c r="L5471" t="str">
        <f>_xlfn.XLOOKUP(Table1[[#This Row],[TeamFavoriteID]],Table2[team_id],Table2[team_name],_xlfn.XLOOKUP(Table1[[#This Row],[TeamFavoriteID]],Table2[team_id_pfr],Table2[team_name],"Even"))</f>
        <v>New Orleans Saints</v>
      </c>
      <c r="M5471">
        <v>-7</v>
      </c>
      <c r="N5471">
        <f>IF(Table1[[#This Row],[TeamFavorite]]=Table1[[#This Row],[TeamHome]],Table1[[#This Row],[ScoreAway]]-Table1[[#This Row],[ScoreHome]],Table1[[#This Row],[ScoreHome]]-Table1[[#This Row],[ScoreAway]])</f>
        <v>-9</v>
      </c>
      <c r="O5471">
        <f>IF(Table1[[#This Row],[SpreadActual]]&lt;Table1[[#This Row],[SpreadFavorite]],1,0)</f>
        <v>1</v>
      </c>
      <c r="P5471">
        <v>35</v>
      </c>
      <c r="Q5471" t="s">
        <v>146</v>
      </c>
      <c r="R5471" t="b">
        <v>0</v>
      </c>
      <c r="S5471">
        <v>79</v>
      </c>
      <c r="T5471">
        <v>6</v>
      </c>
      <c r="U5471">
        <v>20</v>
      </c>
    </row>
    <row r="5472" spans="1:22" x14ac:dyDescent="0.2">
      <c r="A5472" s="1">
        <v>33895</v>
      </c>
      <c r="B5472">
        <v>1992</v>
      </c>
      <c r="C5472">
        <f>_xlfn.MAXIFS(Table1[ScheduleWeekWritten],Table1[ScheduleSeason],Table1[[#This Row],[ScheduleSeason]])</f>
        <v>17</v>
      </c>
      <c r="D5472">
        <v>7</v>
      </c>
      <c r="E5472" cm="1">
        <f t="array" ref="E5472">_xlfn.XLOOKUP(Table1[[#This Row],[ScheduleWeekWritten]],Table3[Game],100+Table3[Increase],Table1[[#This Row],[ScheduleWeekWritten]])</f>
        <v>7</v>
      </c>
      <c r="F5472" t="b">
        <v>0</v>
      </c>
      <c r="G5472" t="s">
        <v>53</v>
      </c>
      <c r="H5472">
        <v>56</v>
      </c>
      <c r="I5472">
        <v>17</v>
      </c>
      <c r="J5472" t="s">
        <v>38</v>
      </c>
      <c r="K5472" t="s">
        <v>87</v>
      </c>
      <c r="L5472" t="str">
        <f>_xlfn.XLOOKUP(Table1[[#This Row],[TeamFavoriteID]],Table2[team_id],Table2[team_name],_xlfn.XLOOKUP(Table1[[#This Row],[TeamFavoriteID]],Table2[team_id_pfr],Table2[team_name],"Even"))</f>
        <v>San Francisco 49ers</v>
      </c>
      <c r="M5472">
        <v>-10</v>
      </c>
      <c r="N5472">
        <f>IF(Table1[[#This Row],[TeamFavorite]]=Table1[[#This Row],[TeamHome]],Table1[[#This Row],[ScoreAway]]-Table1[[#This Row],[ScoreHome]],Table1[[#This Row],[ScoreHome]]-Table1[[#This Row],[ScoreAway]])</f>
        <v>-39</v>
      </c>
      <c r="O5472">
        <f>IF(Table1[[#This Row],[SpreadActual]]&lt;Table1[[#This Row],[SpreadFavorite]],1,0)</f>
        <v>1</v>
      </c>
      <c r="P5472">
        <v>45</v>
      </c>
      <c r="Q5472" t="s">
        <v>118</v>
      </c>
      <c r="R5472" t="b">
        <v>0</v>
      </c>
      <c r="S5472">
        <v>60</v>
      </c>
      <c r="T5472">
        <v>12</v>
      </c>
      <c r="U5472">
        <v>81</v>
      </c>
    </row>
    <row r="5473" spans="1:22" x14ac:dyDescent="0.2">
      <c r="A5473" s="1">
        <v>33895</v>
      </c>
      <c r="B5473">
        <v>1992</v>
      </c>
      <c r="C5473">
        <f>_xlfn.MAXIFS(Table1[ScheduleWeekWritten],Table1[ScheduleSeason],Table1[[#This Row],[ScheduleSeason]])</f>
        <v>17</v>
      </c>
      <c r="D5473">
        <v>7</v>
      </c>
      <c r="E5473" cm="1">
        <f t="array" ref="E5473">_xlfn.XLOOKUP(Table1[[#This Row],[ScheduleWeekWritten]],Table3[Game],100+Table3[Increase],Table1[[#This Row],[ScheduleWeekWritten]])</f>
        <v>7</v>
      </c>
      <c r="F5473" t="b">
        <v>0</v>
      </c>
      <c r="G5473" t="s">
        <v>128</v>
      </c>
      <c r="H5473">
        <v>0</v>
      </c>
      <c r="I5473">
        <v>19</v>
      </c>
      <c r="J5473" t="s">
        <v>138</v>
      </c>
      <c r="K5473" t="s">
        <v>21</v>
      </c>
      <c r="L5473" t="str">
        <f>_xlfn.XLOOKUP(Table1[[#This Row],[TeamFavoriteID]],Table2[team_id],Table2[team_name],_xlfn.XLOOKUP(Table1[[#This Row],[TeamFavoriteID]],Table2[team_id_pfr],Table2[team_name],"Even"))</f>
        <v>Las Vegas Raiders</v>
      </c>
      <c r="M5473">
        <v>-7</v>
      </c>
      <c r="N5473">
        <f>IF(Table1[[#This Row],[TeamFavorite]]=Table1[[#This Row],[TeamHome]],Table1[[#This Row],[ScoreAway]]-Table1[[#This Row],[ScoreHome]],Table1[[#This Row],[ScoreHome]]-Table1[[#This Row],[ScoreAway]])</f>
        <v>-19</v>
      </c>
      <c r="O5473">
        <f>IF(Table1[[#This Row],[SpreadActual]]&lt;Table1[[#This Row],[SpreadFavorite]],1,0)</f>
        <v>1</v>
      </c>
      <c r="P5473">
        <v>32</v>
      </c>
      <c r="Q5473" t="s">
        <v>129</v>
      </c>
      <c r="R5473" t="b">
        <v>0</v>
      </c>
      <c r="S5473">
        <v>72</v>
      </c>
      <c r="T5473">
        <v>0</v>
      </c>
      <c r="V5473" t="s">
        <v>103</v>
      </c>
    </row>
    <row r="5474" spans="1:22" x14ac:dyDescent="0.2">
      <c r="A5474" s="1">
        <v>33895</v>
      </c>
      <c r="B5474">
        <v>1992</v>
      </c>
      <c r="C5474">
        <f>_xlfn.MAXIFS(Table1[ScheduleWeekWritten],Table1[ScheduleSeason],Table1[[#This Row],[ScheduleSeason]])</f>
        <v>17</v>
      </c>
      <c r="D5474">
        <v>7</v>
      </c>
      <c r="E5474" cm="1">
        <f t="array" ref="E5474">_xlfn.XLOOKUP(Table1[[#This Row],[ScheduleWeekWritten]],Table3[Game],100+Table3[Increase],Table1[[#This Row],[ScheduleWeekWritten]])</f>
        <v>7</v>
      </c>
      <c r="F5474" t="b">
        <v>0</v>
      </c>
      <c r="G5474" t="s">
        <v>61</v>
      </c>
      <c r="H5474">
        <v>16</v>
      </c>
      <c r="I5474">
        <v>12</v>
      </c>
      <c r="J5474" t="s">
        <v>58</v>
      </c>
      <c r="K5474" t="s">
        <v>85</v>
      </c>
      <c r="L5474" t="str">
        <f>_xlfn.XLOOKUP(Table1[[#This Row],[TeamFavoriteID]],Table2[team_id],Table2[team_name],_xlfn.XLOOKUP(Table1[[#This Row],[TeamFavoriteID]],Table2[team_id_pfr],Table2[team_name],"Even"))</f>
        <v>Washington Commanders</v>
      </c>
      <c r="M5474">
        <v>-2</v>
      </c>
      <c r="N5474">
        <f>IF(Table1[[#This Row],[TeamFavorite]]=Table1[[#This Row],[TeamHome]],Table1[[#This Row],[ScoreAway]]-Table1[[#This Row],[ScoreHome]],Table1[[#This Row],[ScoreHome]]-Table1[[#This Row],[ScoreAway]])</f>
        <v>4</v>
      </c>
      <c r="O5474">
        <f>IF(Table1[[#This Row],[SpreadActual]]&lt;Table1[[#This Row],[SpreadFavorite]],1,0)</f>
        <v>0</v>
      </c>
      <c r="P5474">
        <v>38</v>
      </c>
      <c r="Q5474" t="s">
        <v>64</v>
      </c>
      <c r="R5474" t="b">
        <v>0</v>
      </c>
      <c r="S5474">
        <v>48</v>
      </c>
      <c r="T5474">
        <v>9</v>
      </c>
      <c r="U5474">
        <v>55</v>
      </c>
    </row>
    <row r="5475" spans="1:22" x14ac:dyDescent="0.2">
      <c r="A5475" s="1">
        <v>33896</v>
      </c>
      <c r="B5475">
        <v>1992</v>
      </c>
      <c r="C5475">
        <f>_xlfn.MAXIFS(Table1[ScheduleWeekWritten],Table1[ScheduleSeason],Table1[[#This Row],[ScheduleSeason]])</f>
        <v>17</v>
      </c>
      <c r="D5475">
        <v>7</v>
      </c>
      <c r="E5475" cm="1">
        <f t="array" ref="E5475">_xlfn.XLOOKUP(Table1[[#This Row],[ScheduleWeekWritten]],Table3[Game],100+Table3[Increase],Table1[[#This Row],[ScheduleWeekWritten]])</f>
        <v>7</v>
      </c>
      <c r="F5475" t="b">
        <v>0</v>
      </c>
      <c r="G5475" t="s">
        <v>49</v>
      </c>
      <c r="H5475">
        <v>20</v>
      </c>
      <c r="I5475">
        <v>0</v>
      </c>
      <c r="J5475" t="s">
        <v>101</v>
      </c>
      <c r="K5475" t="s">
        <v>51</v>
      </c>
      <c r="L5475" t="str">
        <f>_xlfn.XLOOKUP(Table1[[#This Row],[TeamFavoriteID]],Table2[team_id],Table2[team_name],_xlfn.XLOOKUP(Table1[[#This Row],[TeamFavoriteID]],Table2[team_id_pfr],Table2[team_name],"Even"))</f>
        <v>Pittsburgh Steelers</v>
      </c>
      <c r="M5475">
        <v>-7.5</v>
      </c>
      <c r="N5475">
        <f>IF(Table1[[#This Row],[TeamFavorite]]=Table1[[#This Row],[TeamHome]],Table1[[#This Row],[ScoreAway]]-Table1[[#This Row],[ScoreHome]],Table1[[#This Row],[ScoreHome]]-Table1[[#This Row],[ScoreAway]])</f>
        <v>-20</v>
      </c>
      <c r="O5475">
        <f>IF(Table1[[#This Row],[SpreadActual]]&lt;Table1[[#This Row],[SpreadFavorite]],1,0)</f>
        <v>1</v>
      </c>
      <c r="P5475">
        <v>38</v>
      </c>
      <c r="Q5475" t="s">
        <v>113</v>
      </c>
      <c r="R5475" t="b">
        <v>0</v>
      </c>
      <c r="S5475">
        <v>36</v>
      </c>
      <c r="T5475">
        <v>16</v>
      </c>
      <c r="U5475">
        <v>76</v>
      </c>
    </row>
    <row r="5476" spans="1:22" x14ac:dyDescent="0.2">
      <c r="A5476" s="1">
        <v>33902</v>
      </c>
      <c r="B5476">
        <v>1992</v>
      </c>
      <c r="C5476">
        <f>_xlfn.MAXIFS(Table1[ScheduleWeekWritten],Table1[ScheduleSeason],Table1[[#This Row],[ScheduleSeason]])</f>
        <v>17</v>
      </c>
      <c r="D5476">
        <v>8</v>
      </c>
      <c r="E5476" cm="1">
        <f t="array" ref="E5476">_xlfn.XLOOKUP(Table1[[#This Row],[ScheduleWeekWritten]],Table3[Game],100+Table3[Increase],Table1[[#This Row],[ScheduleWeekWritten]])</f>
        <v>8</v>
      </c>
      <c r="F5476" t="b">
        <v>0</v>
      </c>
      <c r="G5476" t="s">
        <v>33</v>
      </c>
      <c r="H5476">
        <v>10</v>
      </c>
      <c r="I5476">
        <v>30</v>
      </c>
      <c r="J5476" t="s">
        <v>46</v>
      </c>
      <c r="K5476" t="s">
        <v>47</v>
      </c>
      <c r="L5476" t="str">
        <f>_xlfn.XLOOKUP(Table1[[#This Row],[TeamFavoriteID]],Table2[team_id],Table2[team_name],_xlfn.XLOOKUP(Table1[[#This Row],[TeamFavoriteID]],Table2[team_id_pfr],Table2[team_name],"Even"))</f>
        <v>Chicago Bears</v>
      </c>
      <c r="M5476">
        <v>-3.5</v>
      </c>
      <c r="N5476">
        <f>IF(Table1[[#This Row],[TeamFavorite]]=Table1[[#This Row],[TeamHome]],Table1[[#This Row],[ScoreAway]]-Table1[[#This Row],[ScoreHome]],Table1[[#This Row],[ScoreHome]]-Table1[[#This Row],[ScoreAway]])</f>
        <v>-20</v>
      </c>
      <c r="O5476">
        <f>IF(Table1[[#This Row],[SpreadActual]]&lt;Table1[[#This Row],[SpreadFavorite]],1,0)</f>
        <v>1</v>
      </c>
      <c r="P5476">
        <v>37</v>
      </c>
      <c r="Q5476" t="s">
        <v>82</v>
      </c>
      <c r="R5476" t="b">
        <v>0</v>
      </c>
      <c r="S5476">
        <v>48</v>
      </c>
      <c r="T5476">
        <v>8</v>
      </c>
      <c r="U5476">
        <v>86</v>
      </c>
    </row>
    <row r="5477" spans="1:22" x14ac:dyDescent="0.2">
      <c r="A5477" s="1">
        <v>33902</v>
      </c>
      <c r="B5477">
        <v>1992</v>
      </c>
      <c r="C5477">
        <f>_xlfn.MAXIFS(Table1[ScheduleWeekWritten],Table1[ScheduleSeason],Table1[[#This Row],[ScheduleSeason]])</f>
        <v>17</v>
      </c>
      <c r="D5477">
        <v>8</v>
      </c>
      <c r="E5477" cm="1">
        <f t="array" ref="E5477">_xlfn.XLOOKUP(Table1[[#This Row],[ScheduleWeekWritten]],Table3[Game],100+Table3[Increase],Table1[[#This Row],[ScheduleWeekWritten]])</f>
        <v>8</v>
      </c>
      <c r="F5477" t="b">
        <v>0</v>
      </c>
      <c r="G5477" t="s">
        <v>23</v>
      </c>
      <c r="H5477">
        <v>26</v>
      </c>
      <c r="I5477">
        <v>10</v>
      </c>
      <c r="J5477" t="s">
        <v>101</v>
      </c>
      <c r="K5477" t="s">
        <v>25</v>
      </c>
      <c r="L5477" t="str">
        <f>_xlfn.XLOOKUP(Table1[[#This Row],[TeamFavoriteID]],Table2[team_id],Table2[team_name],_xlfn.XLOOKUP(Table1[[#This Row],[TeamFavoriteID]],Table2[team_id_pfr],Table2[team_name],"Even"))</f>
        <v>Houston Oilers</v>
      </c>
      <c r="M5477">
        <v>-17</v>
      </c>
      <c r="N5477">
        <f>IF(Table1[[#This Row],[TeamFavorite]]=Table1[[#This Row],[TeamHome]],Table1[[#This Row],[ScoreAway]]-Table1[[#This Row],[ScoreHome]],Table1[[#This Row],[ScoreHome]]-Table1[[#This Row],[ScoreAway]])</f>
        <v>-16</v>
      </c>
      <c r="O5477">
        <f>IF(Table1[[#This Row],[SpreadActual]]&lt;Table1[[#This Row],[SpreadFavorite]],1,0)</f>
        <v>0</v>
      </c>
      <c r="P5477">
        <v>44</v>
      </c>
      <c r="Q5477" t="s">
        <v>102</v>
      </c>
      <c r="R5477" t="b">
        <v>0</v>
      </c>
      <c r="S5477">
        <v>72</v>
      </c>
      <c r="T5477">
        <v>0</v>
      </c>
      <c r="V5477" t="s">
        <v>103</v>
      </c>
    </row>
    <row r="5478" spans="1:22" x14ac:dyDescent="0.2">
      <c r="A5478" s="1">
        <v>33902</v>
      </c>
      <c r="B5478">
        <v>1992</v>
      </c>
      <c r="C5478">
        <f>_xlfn.MAXIFS(Table1[ScheduleWeekWritten],Table1[ScheduleSeason],Table1[[#This Row],[ScheduleSeason]])</f>
        <v>17</v>
      </c>
      <c r="D5478">
        <v>8</v>
      </c>
      <c r="E5478" cm="1">
        <f t="array" ref="E5478">_xlfn.XLOOKUP(Table1[[#This Row],[ScheduleWeekWritten]],Table3[Game],100+Table3[Increase],Table1[[#This Row],[ScheduleWeekWritten]])</f>
        <v>8</v>
      </c>
      <c r="F5478" t="b">
        <v>0</v>
      </c>
      <c r="G5478" t="s">
        <v>42</v>
      </c>
      <c r="H5478">
        <v>3</v>
      </c>
      <c r="I5478">
        <v>27</v>
      </c>
      <c r="J5478" t="s">
        <v>49</v>
      </c>
      <c r="K5478" t="s">
        <v>75</v>
      </c>
      <c r="L5478" t="str">
        <f>_xlfn.XLOOKUP(Table1[[#This Row],[TeamFavoriteID]],Table2[team_id],Table2[team_name],_xlfn.XLOOKUP(Table1[[#This Row],[TeamFavoriteID]],Table2[team_id_pfr],Table2[team_name],"Even"))</f>
        <v>Kansas City Chiefs</v>
      </c>
      <c r="M5478">
        <v>-8.5</v>
      </c>
      <c r="N5478">
        <f>IF(Table1[[#This Row],[TeamFavorite]]=Table1[[#This Row],[TeamHome]],Table1[[#This Row],[ScoreAway]]-Table1[[#This Row],[ScoreHome]],Table1[[#This Row],[ScoreHome]]-Table1[[#This Row],[ScoreAway]])</f>
        <v>24</v>
      </c>
      <c r="O5478">
        <f>IF(Table1[[#This Row],[SpreadActual]]&lt;Table1[[#This Row],[SpreadFavorite]],1,0)</f>
        <v>0</v>
      </c>
      <c r="P5478">
        <v>36</v>
      </c>
      <c r="Q5478" t="s">
        <v>117</v>
      </c>
      <c r="R5478" t="b">
        <v>0</v>
      </c>
      <c r="S5478">
        <v>61</v>
      </c>
      <c r="T5478">
        <v>9</v>
      </c>
      <c r="U5478">
        <v>58</v>
      </c>
    </row>
    <row r="5479" spans="1:22" x14ac:dyDescent="0.2">
      <c r="A5479" s="1">
        <v>33902</v>
      </c>
      <c r="B5479">
        <v>1992</v>
      </c>
      <c r="C5479">
        <f>_xlfn.MAXIFS(Table1[ScheduleWeekWritten],Table1[ScheduleSeason],Table1[[#This Row],[ScheduleSeason]])</f>
        <v>17</v>
      </c>
      <c r="D5479">
        <v>8</v>
      </c>
      <c r="E5479" cm="1">
        <f t="array" ref="E5479">_xlfn.XLOOKUP(Table1[[#This Row],[ScheduleWeekWritten]],Table3[Game],100+Table3[Increase],Table1[[#This Row],[ScheduleWeekWritten]])</f>
        <v>8</v>
      </c>
      <c r="F5479" t="b">
        <v>0</v>
      </c>
      <c r="G5479" t="s">
        <v>138</v>
      </c>
      <c r="H5479">
        <v>13</v>
      </c>
      <c r="I5479">
        <v>28</v>
      </c>
      <c r="J5479" t="s">
        <v>67</v>
      </c>
      <c r="K5479" t="s">
        <v>68</v>
      </c>
      <c r="L5479" t="str">
        <f>_xlfn.XLOOKUP(Table1[[#This Row],[TeamFavoriteID]],Table2[team_id],Table2[team_name],_xlfn.XLOOKUP(Table1[[#This Row],[TeamFavoriteID]],Table2[team_id_pfr],Table2[team_name],"Even"))</f>
        <v>Dallas Cowboys</v>
      </c>
      <c r="M5479">
        <v>-3</v>
      </c>
      <c r="N5479">
        <f>IF(Table1[[#This Row],[TeamFavorite]]=Table1[[#This Row],[TeamHome]],Table1[[#This Row],[ScoreAway]]-Table1[[#This Row],[ScoreHome]],Table1[[#This Row],[ScoreHome]]-Table1[[#This Row],[ScoreAway]])</f>
        <v>-15</v>
      </c>
      <c r="O5479">
        <f>IF(Table1[[#This Row],[SpreadActual]]&lt;Table1[[#This Row],[SpreadFavorite]],1,0)</f>
        <v>1</v>
      </c>
      <c r="P5479">
        <v>36</v>
      </c>
      <c r="Q5479" t="s">
        <v>65</v>
      </c>
      <c r="R5479" t="b">
        <v>0</v>
      </c>
      <c r="S5479">
        <v>67</v>
      </c>
      <c r="T5479">
        <v>9</v>
      </c>
      <c r="U5479">
        <v>80</v>
      </c>
    </row>
    <row r="5480" spans="1:22" x14ac:dyDescent="0.2">
      <c r="A5480" s="1">
        <v>33902</v>
      </c>
      <c r="B5480">
        <v>1992</v>
      </c>
      <c r="C5480">
        <f>_xlfn.MAXIFS(Table1[ScheduleWeekWritten],Table1[ScheduleSeason],Table1[[#This Row],[ScheduleSeason]])</f>
        <v>17</v>
      </c>
      <c r="D5480">
        <v>8</v>
      </c>
      <c r="E5480" cm="1">
        <f t="array" ref="E5480">_xlfn.XLOOKUP(Table1[[#This Row],[ScheduleWeekWritten]],Table3[Game],100+Table3[Increase],Table1[[#This Row],[ScheduleWeekWritten]])</f>
        <v>8</v>
      </c>
      <c r="F5480" t="b">
        <v>0</v>
      </c>
      <c r="G5480" t="s">
        <v>19</v>
      </c>
      <c r="H5480">
        <v>20</v>
      </c>
      <c r="I5480">
        <v>31</v>
      </c>
      <c r="J5480" t="s">
        <v>140</v>
      </c>
      <c r="K5480" t="s">
        <v>91</v>
      </c>
      <c r="L5480" t="str">
        <f>_xlfn.XLOOKUP(Table1[[#This Row],[TeamFavoriteID]],Table2[team_id],Table2[team_name],_xlfn.XLOOKUP(Table1[[#This Row],[TeamFavoriteID]],Table2[team_id_pfr],Table2[team_name],"Even"))</f>
        <v>Miami Dolphins</v>
      </c>
      <c r="M5480">
        <v>-13.5</v>
      </c>
      <c r="N5480">
        <f>IF(Table1[[#This Row],[TeamFavorite]]=Table1[[#This Row],[TeamHome]],Table1[[#This Row],[ScoreAway]]-Table1[[#This Row],[ScoreHome]],Table1[[#This Row],[ScoreHome]]-Table1[[#This Row],[ScoreAway]])</f>
        <v>11</v>
      </c>
      <c r="O5480">
        <f>IF(Table1[[#This Row],[SpreadActual]]&lt;Table1[[#This Row],[SpreadFavorite]],1,0)</f>
        <v>0</v>
      </c>
      <c r="P5480">
        <v>39</v>
      </c>
      <c r="Q5480" t="s">
        <v>143</v>
      </c>
      <c r="R5480" t="b">
        <v>0</v>
      </c>
      <c r="S5480">
        <v>76</v>
      </c>
      <c r="T5480">
        <v>9</v>
      </c>
      <c r="U5480">
        <v>71</v>
      </c>
    </row>
    <row r="5481" spans="1:22" x14ac:dyDescent="0.2">
      <c r="A5481" s="1">
        <v>33902</v>
      </c>
      <c r="B5481">
        <v>1992</v>
      </c>
      <c r="C5481">
        <f>_xlfn.MAXIFS(Table1[ScheduleWeekWritten],Table1[ScheduleSeason],Table1[[#This Row],[ScheduleSeason]])</f>
        <v>17</v>
      </c>
      <c r="D5481">
        <v>8</v>
      </c>
      <c r="E5481" cm="1">
        <f t="array" ref="E5481">_xlfn.XLOOKUP(Table1[[#This Row],[ScheduleWeekWritten]],Table3[Game],100+Table3[Increase],Table1[[#This Row],[ScheduleWeekWritten]])</f>
        <v>8</v>
      </c>
      <c r="F5481" t="b">
        <v>0</v>
      </c>
      <c r="G5481" t="s">
        <v>54</v>
      </c>
      <c r="H5481">
        <v>13</v>
      </c>
      <c r="I5481">
        <v>15</v>
      </c>
      <c r="J5481" t="s">
        <v>61</v>
      </c>
      <c r="K5481" t="s">
        <v>85</v>
      </c>
      <c r="L5481" t="str">
        <f>_xlfn.XLOOKUP(Table1[[#This Row],[TeamFavoriteID]],Table2[team_id],Table2[team_name],_xlfn.XLOOKUP(Table1[[#This Row],[TeamFavoriteID]],Table2[team_id_pfr],Table2[team_name],"Even"))</f>
        <v>Washington Commanders</v>
      </c>
      <c r="M5481">
        <v>-2.5</v>
      </c>
      <c r="N5481">
        <f>IF(Table1[[#This Row],[TeamFavorite]]=Table1[[#This Row],[TeamHome]],Table1[[#This Row],[ScoreAway]]-Table1[[#This Row],[ScoreHome]],Table1[[#This Row],[ScoreHome]]-Table1[[#This Row],[ScoreAway]])</f>
        <v>-2</v>
      </c>
      <c r="O5481">
        <f>IF(Table1[[#This Row],[SpreadActual]]&lt;Table1[[#This Row],[SpreadFavorite]],1,0)</f>
        <v>0</v>
      </c>
      <c r="P5481">
        <v>42</v>
      </c>
      <c r="Q5481" t="s">
        <v>137</v>
      </c>
      <c r="R5481" t="b">
        <v>0</v>
      </c>
      <c r="S5481">
        <v>72</v>
      </c>
      <c r="T5481">
        <v>0</v>
      </c>
      <c r="V5481" t="s">
        <v>103</v>
      </c>
    </row>
    <row r="5482" spans="1:22" x14ac:dyDescent="0.2">
      <c r="A5482" s="1">
        <v>33902</v>
      </c>
      <c r="B5482">
        <v>1992</v>
      </c>
      <c r="C5482">
        <f>_xlfn.MAXIFS(Table1[ScheduleWeekWritten],Table1[ScheduleSeason],Table1[[#This Row],[ScheduleSeason]])</f>
        <v>17</v>
      </c>
      <c r="D5482">
        <v>8</v>
      </c>
      <c r="E5482" cm="1">
        <f t="array" ref="E5482">_xlfn.XLOOKUP(Table1[[#This Row],[ScheduleWeekWritten]],Table3[Game],100+Table3[Increase],Table1[[#This Row],[ScheduleWeekWritten]])</f>
        <v>8</v>
      </c>
      <c r="F5482" t="b">
        <v>0</v>
      </c>
      <c r="G5482" t="s">
        <v>115</v>
      </c>
      <c r="H5482">
        <v>17</v>
      </c>
      <c r="I5482">
        <v>19</v>
      </c>
      <c r="J5482" t="s">
        <v>62</v>
      </c>
      <c r="K5482" t="s">
        <v>63</v>
      </c>
      <c r="L5482" t="str">
        <f>_xlfn.XLOOKUP(Table1[[#This Row],[TeamFavoriteID]],Table2[team_id],Table2[team_name],_xlfn.XLOOKUP(Table1[[#This Row],[TeamFavoriteID]],Table2[team_id_pfr],Table2[team_name],"Even"))</f>
        <v>Cleveland Browns</v>
      </c>
      <c r="M5482">
        <v>-4.5</v>
      </c>
      <c r="N5482">
        <f>IF(Table1[[#This Row],[TeamFavorite]]=Table1[[#This Row],[TeamHome]],Table1[[#This Row],[ScoreAway]]-Table1[[#This Row],[ScoreHome]],Table1[[#This Row],[ScoreHome]]-Table1[[#This Row],[ScoreAway]])</f>
        <v>-2</v>
      </c>
      <c r="O5482">
        <f>IF(Table1[[#This Row],[SpreadActual]]&lt;Table1[[#This Row],[SpreadFavorite]],1,0)</f>
        <v>0</v>
      </c>
      <c r="P5482">
        <v>30</v>
      </c>
      <c r="Q5482" t="s">
        <v>116</v>
      </c>
      <c r="R5482" t="b">
        <v>0</v>
      </c>
      <c r="S5482">
        <v>48</v>
      </c>
      <c r="T5482">
        <v>17</v>
      </c>
      <c r="U5482">
        <v>82</v>
      </c>
    </row>
    <row r="5483" spans="1:22" x14ac:dyDescent="0.2">
      <c r="A5483" s="1">
        <v>33902</v>
      </c>
      <c r="B5483">
        <v>1992</v>
      </c>
      <c r="C5483">
        <f>_xlfn.MAXIFS(Table1[ScheduleWeekWritten],Table1[ScheduleSeason],Table1[[#This Row],[ScheduleSeason]])</f>
        <v>17</v>
      </c>
      <c r="D5483">
        <v>8</v>
      </c>
      <c r="E5483" cm="1">
        <f t="array" ref="E5483">_xlfn.XLOOKUP(Table1[[#This Row],[ScheduleWeekWritten]],Table3[Game],100+Table3[Increase],Table1[[#This Row],[ScheduleWeekWritten]])</f>
        <v>8</v>
      </c>
      <c r="F5483" t="b">
        <v>0</v>
      </c>
      <c r="G5483" t="s">
        <v>50</v>
      </c>
      <c r="H5483">
        <v>23</v>
      </c>
      <c r="I5483">
        <v>10</v>
      </c>
      <c r="J5483" t="s">
        <v>128</v>
      </c>
      <c r="K5483" t="s">
        <v>90</v>
      </c>
      <c r="L5483" t="str">
        <f>_xlfn.XLOOKUP(Table1[[#This Row],[TeamFavoriteID]],Table2[team_id],Table2[team_name],_xlfn.XLOOKUP(Table1[[#This Row],[TeamFavoriteID]],Table2[team_id_pfr],Table2[team_name],"Even"))</f>
        <v>New York Giants</v>
      </c>
      <c r="M5483">
        <v>-14.5</v>
      </c>
      <c r="N5483">
        <f>IF(Table1[[#This Row],[TeamFavorite]]=Table1[[#This Row],[TeamHome]],Table1[[#This Row],[ScoreAway]]-Table1[[#This Row],[ScoreHome]],Table1[[#This Row],[ScoreHome]]-Table1[[#This Row],[ScoreAway]])</f>
        <v>-13</v>
      </c>
      <c r="O5483">
        <f>IF(Table1[[#This Row],[SpreadActual]]&lt;Table1[[#This Row],[SpreadFavorite]],1,0)</f>
        <v>0</v>
      </c>
      <c r="P5483">
        <v>32</v>
      </c>
      <c r="Q5483" t="s">
        <v>126</v>
      </c>
      <c r="R5483" t="b">
        <v>0</v>
      </c>
      <c r="S5483">
        <v>50</v>
      </c>
      <c r="T5483">
        <v>20</v>
      </c>
      <c r="U5483">
        <v>68</v>
      </c>
    </row>
    <row r="5484" spans="1:22" x14ac:dyDescent="0.2">
      <c r="A5484" s="1">
        <v>33902</v>
      </c>
      <c r="B5484">
        <v>1992</v>
      </c>
      <c r="C5484">
        <f>_xlfn.MAXIFS(Table1[ScheduleWeekWritten],Table1[ScheduleSeason],Table1[[#This Row],[ScheduleSeason]])</f>
        <v>17</v>
      </c>
      <c r="D5484">
        <v>8</v>
      </c>
      <c r="E5484" cm="1">
        <f t="array" ref="E5484">_xlfn.XLOOKUP(Table1[[#This Row],[ScheduleWeekWritten]],Table3[Game],100+Table3[Increase],Table1[[#This Row],[ScheduleWeekWritten]])</f>
        <v>8</v>
      </c>
      <c r="F5484" t="b">
        <v>0</v>
      </c>
      <c r="G5484" t="s">
        <v>58</v>
      </c>
      <c r="H5484">
        <v>7</v>
      </c>
      <c r="I5484">
        <v>3</v>
      </c>
      <c r="J5484" t="s">
        <v>145</v>
      </c>
      <c r="K5484" t="s">
        <v>77</v>
      </c>
      <c r="L5484" t="str">
        <f>_xlfn.XLOOKUP(Table1[[#This Row],[TeamFavoriteID]],Table2[team_id],Table2[team_name],_xlfn.XLOOKUP(Table1[[#This Row],[TeamFavoriteID]],Table2[team_id_pfr],Table2[team_name],"Even"))</f>
        <v>Philadelphia Eagles</v>
      </c>
      <c r="M5484">
        <v>-15</v>
      </c>
      <c r="N5484">
        <f>IF(Table1[[#This Row],[TeamFavorite]]=Table1[[#This Row],[TeamHome]],Table1[[#This Row],[ScoreAway]]-Table1[[#This Row],[ScoreHome]],Table1[[#This Row],[ScoreHome]]-Table1[[#This Row],[ScoreAway]])</f>
        <v>-4</v>
      </c>
      <c r="O5484">
        <f>IF(Table1[[#This Row],[SpreadActual]]&lt;Table1[[#This Row],[SpreadFavorite]],1,0)</f>
        <v>0</v>
      </c>
      <c r="P5484">
        <v>38</v>
      </c>
      <c r="Q5484" t="s">
        <v>112</v>
      </c>
      <c r="R5484" t="b">
        <v>0</v>
      </c>
      <c r="S5484">
        <v>51</v>
      </c>
      <c r="T5484">
        <v>13</v>
      </c>
      <c r="U5484">
        <v>54</v>
      </c>
    </row>
    <row r="5485" spans="1:22" x14ac:dyDescent="0.2">
      <c r="A5485" s="1">
        <v>33902</v>
      </c>
      <c r="B5485">
        <v>1992</v>
      </c>
      <c r="C5485">
        <f>_xlfn.MAXIFS(Table1[ScheduleWeekWritten],Table1[ScheduleSeason],Table1[[#This Row],[ScheduleSeason]])</f>
        <v>17</v>
      </c>
      <c r="D5485">
        <v>8</v>
      </c>
      <c r="E5485" cm="1">
        <f t="array" ref="E5485">_xlfn.XLOOKUP(Table1[[#This Row],[ScheduleWeekWritten]],Table3[Game],100+Table3[Increase],Table1[[#This Row],[ScheduleWeekWritten]])</f>
        <v>8</v>
      </c>
      <c r="F5485" t="b">
        <v>0</v>
      </c>
      <c r="G5485" t="s">
        <v>27</v>
      </c>
      <c r="H5485">
        <v>24</v>
      </c>
      <c r="I5485">
        <v>21</v>
      </c>
      <c r="J5485" t="s">
        <v>24</v>
      </c>
      <c r="K5485" t="s">
        <v>29</v>
      </c>
      <c r="L5485" t="str">
        <f>_xlfn.XLOOKUP(Table1[[#This Row],[TeamFavoriteID]],Table2[team_id],Table2[team_name],_xlfn.XLOOKUP(Table1[[#This Row],[TeamFavoriteID]],Table2[team_id_pfr],Table2[team_name],"Even"))</f>
        <v>Los Angeles Chargers</v>
      </c>
      <c r="M5485">
        <v>-1.5</v>
      </c>
      <c r="N5485">
        <f>IF(Table1[[#This Row],[TeamFavorite]]=Table1[[#This Row],[TeamHome]],Table1[[#This Row],[ScoreAway]]-Table1[[#This Row],[ScoreHome]],Table1[[#This Row],[ScoreHome]]-Table1[[#This Row],[ScoreAway]])</f>
        <v>3</v>
      </c>
      <c r="O5485">
        <f>IF(Table1[[#This Row],[SpreadActual]]&lt;Table1[[#This Row],[SpreadFavorite]],1,0)</f>
        <v>0</v>
      </c>
      <c r="P5485">
        <v>33</v>
      </c>
      <c r="Q5485" t="s">
        <v>94</v>
      </c>
      <c r="R5485" t="b">
        <v>0</v>
      </c>
      <c r="S5485">
        <v>67</v>
      </c>
      <c r="T5485">
        <v>8</v>
      </c>
      <c r="U5485">
        <v>76</v>
      </c>
    </row>
    <row r="5486" spans="1:22" x14ac:dyDescent="0.2">
      <c r="A5486" s="1">
        <v>33902</v>
      </c>
      <c r="B5486">
        <v>1992</v>
      </c>
      <c r="C5486">
        <f>_xlfn.MAXIFS(Table1[ScheduleWeekWritten],Table1[ScheduleSeason],Table1[[#This Row],[ScheduleSeason]])</f>
        <v>17</v>
      </c>
      <c r="D5486">
        <v>8</v>
      </c>
      <c r="E5486" cm="1">
        <f t="array" ref="E5486">_xlfn.XLOOKUP(Table1[[#This Row],[ScheduleWeekWritten]],Table3[Game],100+Table3[Increase],Table1[[#This Row],[ScheduleWeekWritten]])</f>
        <v>8</v>
      </c>
      <c r="F5486" t="b">
        <v>0</v>
      </c>
      <c r="G5486" t="s">
        <v>127</v>
      </c>
      <c r="H5486">
        <v>7</v>
      </c>
      <c r="I5486">
        <v>38</v>
      </c>
      <c r="J5486" t="s">
        <v>45</v>
      </c>
      <c r="K5486" t="s">
        <v>133</v>
      </c>
      <c r="L5486" t="str">
        <f>_xlfn.XLOOKUP(Table1[[#This Row],[TeamFavoriteID]],Table2[team_id],Table2[team_name],_xlfn.XLOOKUP(Table1[[#This Row],[TeamFavoriteID]],Table2[team_id_pfr],Table2[team_name],"Even"))</f>
        <v>Tampa Bay Buccaneers</v>
      </c>
      <c r="M5486">
        <v>-2.5</v>
      </c>
      <c r="N5486">
        <f>IF(Table1[[#This Row],[TeamFavorite]]=Table1[[#This Row],[TeamHome]],Table1[[#This Row],[ScoreAway]]-Table1[[#This Row],[ScoreHome]],Table1[[#This Row],[ScoreHome]]-Table1[[#This Row],[ScoreAway]])</f>
        <v>31</v>
      </c>
      <c r="O5486">
        <f>IF(Table1[[#This Row],[SpreadActual]]&lt;Table1[[#This Row],[SpreadFavorite]],1,0)</f>
        <v>0</v>
      </c>
      <c r="P5486">
        <v>40</v>
      </c>
      <c r="Q5486" t="s">
        <v>130</v>
      </c>
      <c r="R5486" t="b">
        <v>0</v>
      </c>
      <c r="S5486">
        <v>66</v>
      </c>
      <c r="T5486">
        <v>8</v>
      </c>
      <c r="U5486">
        <v>78</v>
      </c>
    </row>
    <row r="5487" spans="1:22" x14ac:dyDescent="0.2">
      <c r="A5487" s="1">
        <v>33903</v>
      </c>
      <c r="B5487">
        <v>1992</v>
      </c>
      <c r="C5487">
        <f>_xlfn.MAXIFS(Table1[ScheduleWeekWritten],Table1[ScheduleSeason],Table1[[#This Row],[ScheduleSeason]])</f>
        <v>17</v>
      </c>
      <c r="D5487">
        <v>8</v>
      </c>
      <c r="E5487" cm="1">
        <f t="array" ref="E5487">_xlfn.XLOOKUP(Table1[[#This Row],[ScheduleWeekWritten]],Table3[Game],100+Table3[Increase],Table1[[#This Row],[ScheduleWeekWritten]])</f>
        <v>8</v>
      </c>
      <c r="F5487" t="b">
        <v>0</v>
      </c>
      <c r="G5487" t="s">
        <v>31</v>
      </c>
      <c r="H5487">
        <v>20</v>
      </c>
      <c r="I5487">
        <v>24</v>
      </c>
      <c r="J5487" t="s">
        <v>28</v>
      </c>
      <c r="K5487" t="s">
        <v>43</v>
      </c>
      <c r="L5487" t="str">
        <f>_xlfn.XLOOKUP(Table1[[#This Row],[TeamFavoriteID]],Table2[team_id],Table2[team_name],_xlfn.XLOOKUP(Table1[[#This Row],[TeamFavoriteID]],Table2[team_id_pfr],Table2[team_name],"Even"))</f>
        <v>Buffalo Bills</v>
      </c>
      <c r="M5487">
        <v>-8.5</v>
      </c>
      <c r="N5487">
        <f>IF(Table1[[#This Row],[TeamFavorite]]=Table1[[#This Row],[TeamHome]],Table1[[#This Row],[ScoreAway]]-Table1[[#This Row],[ScoreHome]],Table1[[#This Row],[ScoreHome]]-Table1[[#This Row],[ScoreAway]])</f>
        <v>-4</v>
      </c>
      <c r="O5487">
        <f>IF(Table1[[#This Row],[SpreadActual]]&lt;Table1[[#This Row],[SpreadFavorite]],1,0)</f>
        <v>0</v>
      </c>
      <c r="P5487">
        <v>43</v>
      </c>
      <c r="Q5487" t="s">
        <v>126</v>
      </c>
      <c r="R5487" t="b">
        <v>0</v>
      </c>
      <c r="S5487">
        <v>46</v>
      </c>
      <c r="T5487">
        <v>19</v>
      </c>
      <c r="U5487">
        <v>49</v>
      </c>
    </row>
    <row r="5488" spans="1:22" x14ac:dyDescent="0.2">
      <c r="A5488" s="1">
        <v>33909</v>
      </c>
      <c r="B5488">
        <v>1992</v>
      </c>
      <c r="C5488">
        <f>_xlfn.MAXIFS(Table1[ScheduleWeekWritten],Table1[ScheduleSeason],Table1[[#This Row],[ScheduleSeason]])</f>
        <v>17</v>
      </c>
      <c r="D5488">
        <v>9</v>
      </c>
      <c r="E5488" cm="1">
        <f t="array" ref="E5488">_xlfn.XLOOKUP(Table1[[#This Row],[ScheduleWeekWritten]],Table3[Game],100+Table3[Increase],Table1[[#This Row],[ScheduleWeekWritten]])</f>
        <v>9</v>
      </c>
      <c r="F5488" t="b">
        <v>0</v>
      </c>
      <c r="G5488" t="s">
        <v>38</v>
      </c>
      <c r="H5488">
        <v>30</v>
      </c>
      <c r="I5488">
        <v>28</v>
      </c>
      <c r="J5488" t="s">
        <v>39</v>
      </c>
      <c r="K5488" t="s">
        <v>109</v>
      </c>
      <c r="L5488" t="str">
        <f>_xlfn.XLOOKUP(Table1[[#This Row],[TeamFavoriteID]],Table2[team_id],Table2[team_name],_xlfn.XLOOKUP(Table1[[#This Row],[TeamFavoriteID]],Table2[team_id_pfr],Table2[team_name],"Even"))</f>
        <v>Atlanta Falcons</v>
      </c>
      <c r="M5488">
        <v>-5</v>
      </c>
      <c r="N5488">
        <f>IF(Table1[[#This Row],[TeamFavorite]]=Table1[[#This Row],[TeamHome]],Table1[[#This Row],[ScoreAway]]-Table1[[#This Row],[ScoreHome]],Table1[[#This Row],[ScoreHome]]-Table1[[#This Row],[ScoreAway]])</f>
        <v>-2</v>
      </c>
      <c r="O5488">
        <f>IF(Table1[[#This Row],[SpreadActual]]&lt;Table1[[#This Row],[SpreadFavorite]],1,0)</f>
        <v>0</v>
      </c>
      <c r="P5488">
        <v>42</v>
      </c>
      <c r="Q5488" t="s">
        <v>148</v>
      </c>
      <c r="R5488" t="b">
        <v>0</v>
      </c>
      <c r="S5488">
        <v>72</v>
      </c>
      <c r="T5488">
        <v>0</v>
      </c>
      <c r="V5488" t="s">
        <v>103</v>
      </c>
    </row>
    <row r="5489" spans="1:22" x14ac:dyDescent="0.2">
      <c r="A5489" s="1">
        <v>33909</v>
      </c>
      <c r="B5489">
        <v>1992</v>
      </c>
      <c r="C5489">
        <f>_xlfn.MAXIFS(Table1[ScheduleWeekWritten],Table1[ScheduleSeason],Table1[[#This Row],[ScheduleSeason]])</f>
        <v>17</v>
      </c>
      <c r="D5489">
        <v>9</v>
      </c>
      <c r="E5489" cm="1">
        <f t="array" ref="E5489">_xlfn.XLOOKUP(Table1[[#This Row],[ScheduleWeekWritten]],Table3[Game],100+Table3[Increase],Table1[[#This Row],[ScheduleWeekWritten]])</f>
        <v>9</v>
      </c>
      <c r="F5489" t="b">
        <v>0</v>
      </c>
      <c r="G5489" t="s">
        <v>28</v>
      </c>
      <c r="H5489">
        <v>16</v>
      </c>
      <c r="I5489">
        <v>7</v>
      </c>
      <c r="J5489" t="s">
        <v>115</v>
      </c>
      <c r="K5489" t="s">
        <v>43</v>
      </c>
      <c r="L5489" t="str">
        <f>_xlfn.XLOOKUP(Table1[[#This Row],[TeamFavoriteID]],Table2[team_id],Table2[team_name],_xlfn.XLOOKUP(Table1[[#This Row],[TeamFavoriteID]],Table2[team_id_pfr],Table2[team_name],"Even"))</f>
        <v>Buffalo Bills</v>
      </c>
      <c r="M5489">
        <v>-19</v>
      </c>
      <c r="N5489">
        <f>IF(Table1[[#This Row],[TeamFavorite]]=Table1[[#This Row],[TeamHome]],Table1[[#This Row],[ScoreAway]]-Table1[[#This Row],[ScoreHome]],Table1[[#This Row],[ScoreHome]]-Table1[[#This Row],[ScoreAway]])</f>
        <v>-9</v>
      </c>
      <c r="O5489">
        <f>IF(Table1[[#This Row],[SpreadActual]]&lt;Table1[[#This Row],[SpreadFavorite]],1,0)</f>
        <v>0</v>
      </c>
      <c r="P5489">
        <v>40</v>
      </c>
      <c r="Q5489" t="s">
        <v>123</v>
      </c>
      <c r="R5489" t="b">
        <v>0</v>
      </c>
      <c r="S5489">
        <v>37</v>
      </c>
      <c r="T5489">
        <v>11</v>
      </c>
      <c r="U5489">
        <v>64</v>
      </c>
    </row>
    <row r="5490" spans="1:22" x14ac:dyDescent="0.2">
      <c r="A5490" s="1">
        <v>33909</v>
      </c>
      <c r="B5490">
        <v>1992</v>
      </c>
      <c r="C5490">
        <f>_xlfn.MAXIFS(Table1[ScheduleWeekWritten],Table1[ScheduleSeason],Table1[[#This Row],[ScheduleSeason]])</f>
        <v>17</v>
      </c>
      <c r="D5490">
        <v>9</v>
      </c>
      <c r="E5490" cm="1">
        <f t="array" ref="E5490">_xlfn.XLOOKUP(Table1[[#This Row],[ScheduleWeekWritten]],Table3[Game],100+Table3[Increase],Table1[[#This Row],[ScheduleWeekWritten]])</f>
        <v>9</v>
      </c>
      <c r="F5490" t="b">
        <v>0</v>
      </c>
      <c r="G5490" t="s">
        <v>101</v>
      </c>
      <c r="H5490">
        <v>30</v>
      </c>
      <c r="I5490">
        <v>10</v>
      </c>
      <c r="J5490" t="s">
        <v>62</v>
      </c>
      <c r="K5490" t="s">
        <v>63</v>
      </c>
      <c r="L5490" t="str">
        <f>_xlfn.XLOOKUP(Table1[[#This Row],[TeamFavoriteID]],Table2[team_id],Table2[team_name],_xlfn.XLOOKUP(Table1[[#This Row],[TeamFavoriteID]],Table2[team_id_pfr],Table2[team_name],"Even"))</f>
        <v>Cleveland Browns</v>
      </c>
      <c r="M5490">
        <v>-2</v>
      </c>
      <c r="N5490">
        <f>IF(Table1[[#This Row],[TeamFavorite]]=Table1[[#This Row],[TeamHome]],Table1[[#This Row],[ScoreAway]]-Table1[[#This Row],[ScoreHome]],Table1[[#This Row],[ScoreHome]]-Table1[[#This Row],[ScoreAway]])</f>
        <v>20</v>
      </c>
      <c r="O5490">
        <f>IF(Table1[[#This Row],[SpreadActual]]&lt;Table1[[#This Row],[SpreadFavorite]],1,0)</f>
        <v>0</v>
      </c>
      <c r="P5490">
        <v>35</v>
      </c>
      <c r="Q5490" t="s">
        <v>111</v>
      </c>
      <c r="R5490" t="b">
        <v>0</v>
      </c>
      <c r="S5490">
        <v>52</v>
      </c>
      <c r="T5490">
        <v>12</v>
      </c>
      <c r="U5490">
        <v>85</v>
      </c>
    </row>
    <row r="5491" spans="1:22" x14ac:dyDescent="0.2">
      <c r="A5491" s="1">
        <v>33909</v>
      </c>
      <c r="B5491">
        <v>1992</v>
      </c>
      <c r="C5491">
        <f>_xlfn.MAXIFS(Table1[ScheduleWeekWritten],Table1[ScheduleSeason],Table1[[#This Row],[ScheduleSeason]])</f>
        <v>17</v>
      </c>
      <c r="D5491">
        <v>9</v>
      </c>
      <c r="E5491" cm="1">
        <f t="array" ref="E5491">_xlfn.XLOOKUP(Table1[[#This Row],[ScheduleWeekWritten]],Table3[Game],100+Table3[Increase],Table1[[#This Row],[ScheduleWeekWritten]])</f>
        <v>9</v>
      </c>
      <c r="F5491" t="b">
        <v>0</v>
      </c>
      <c r="G5491" t="s">
        <v>67</v>
      </c>
      <c r="H5491">
        <v>20</v>
      </c>
      <c r="I5491">
        <v>10</v>
      </c>
      <c r="J5491" t="s">
        <v>58</v>
      </c>
      <c r="K5491" t="s">
        <v>68</v>
      </c>
      <c r="L5491" t="str">
        <f>_xlfn.XLOOKUP(Table1[[#This Row],[TeamFavoriteID]],Table2[team_id],Table2[team_name],_xlfn.XLOOKUP(Table1[[#This Row],[TeamFavoriteID]],Table2[team_id_pfr],Table2[team_name],"Even"))</f>
        <v>Dallas Cowboys</v>
      </c>
      <c r="M5491">
        <v>-4</v>
      </c>
      <c r="N5491">
        <f>IF(Table1[[#This Row],[TeamFavorite]]=Table1[[#This Row],[TeamHome]],Table1[[#This Row],[ScoreAway]]-Table1[[#This Row],[ScoreHome]],Table1[[#This Row],[ScoreHome]]-Table1[[#This Row],[ScoreAway]])</f>
        <v>-10</v>
      </c>
      <c r="O5491">
        <f>IF(Table1[[#This Row],[SpreadActual]]&lt;Table1[[#This Row],[SpreadFavorite]],1,0)</f>
        <v>1</v>
      </c>
      <c r="P5491">
        <v>36</v>
      </c>
      <c r="Q5491" t="s">
        <v>119</v>
      </c>
      <c r="R5491" t="b">
        <v>0</v>
      </c>
      <c r="S5491">
        <v>68</v>
      </c>
      <c r="T5491">
        <v>22</v>
      </c>
      <c r="U5491">
        <v>71</v>
      </c>
    </row>
    <row r="5492" spans="1:22" x14ac:dyDescent="0.2">
      <c r="A5492" s="1">
        <v>33909</v>
      </c>
      <c r="B5492">
        <v>1992</v>
      </c>
      <c r="C5492">
        <f>_xlfn.MAXIFS(Table1[ScheduleWeekWritten],Table1[ScheduleSeason],Table1[[#This Row],[ScheduleSeason]])</f>
        <v>17</v>
      </c>
      <c r="D5492">
        <v>9</v>
      </c>
      <c r="E5492" cm="1">
        <f t="array" ref="E5492">_xlfn.XLOOKUP(Table1[[#This Row],[ScheduleWeekWritten]],Table3[Game],100+Table3[Increase],Table1[[#This Row],[ScheduleWeekWritten]])</f>
        <v>9</v>
      </c>
      <c r="F5492" t="b">
        <v>0</v>
      </c>
      <c r="G5492" t="s">
        <v>45</v>
      </c>
      <c r="H5492">
        <v>13</v>
      </c>
      <c r="I5492">
        <v>27</v>
      </c>
      <c r="J5492" t="s">
        <v>33</v>
      </c>
      <c r="K5492" t="s">
        <v>79</v>
      </c>
      <c r="L5492" t="str">
        <f>_xlfn.XLOOKUP(Table1[[#This Row],[TeamFavoriteID]],Table2[team_id],Table2[team_name],_xlfn.XLOOKUP(Table1[[#This Row],[TeamFavoriteID]],Table2[team_id_pfr],Table2[team_name],"Even"))</f>
        <v>Detroit Lions</v>
      </c>
      <c r="M5492">
        <v>-10</v>
      </c>
      <c r="N5492">
        <f>IF(Table1[[#This Row],[TeamFavorite]]=Table1[[#This Row],[TeamHome]],Table1[[#This Row],[ScoreAway]]-Table1[[#This Row],[ScoreHome]],Table1[[#This Row],[ScoreHome]]-Table1[[#This Row],[ScoreAway]])</f>
        <v>14</v>
      </c>
      <c r="O5492">
        <f>IF(Table1[[#This Row],[SpreadActual]]&lt;Table1[[#This Row],[SpreadFavorite]],1,0)</f>
        <v>0</v>
      </c>
      <c r="P5492">
        <v>39</v>
      </c>
      <c r="Q5492" t="s">
        <v>125</v>
      </c>
      <c r="R5492" t="b">
        <v>0</v>
      </c>
      <c r="S5492">
        <v>72</v>
      </c>
      <c r="T5492">
        <v>0</v>
      </c>
      <c r="V5492" t="s">
        <v>103</v>
      </c>
    </row>
    <row r="5493" spans="1:22" x14ac:dyDescent="0.2">
      <c r="A5493" s="1">
        <v>33909</v>
      </c>
      <c r="B5493">
        <v>1992</v>
      </c>
      <c r="C5493">
        <f>_xlfn.MAXIFS(Table1[ScheduleWeekWritten],Table1[ScheduleSeason],Table1[[#This Row],[ScheduleSeason]])</f>
        <v>17</v>
      </c>
      <c r="D5493">
        <v>9</v>
      </c>
      <c r="E5493" cm="1">
        <f t="array" ref="E5493">_xlfn.XLOOKUP(Table1[[#This Row],[ScheduleWeekWritten]],Table3[Game],100+Table3[Increase],Table1[[#This Row],[ScheduleWeekWritten]])</f>
        <v>9</v>
      </c>
      <c r="F5493" t="b">
        <v>0</v>
      </c>
      <c r="G5493" t="s">
        <v>95</v>
      </c>
      <c r="H5493">
        <v>23</v>
      </c>
      <c r="I5493">
        <v>21</v>
      </c>
      <c r="J5493" t="s">
        <v>127</v>
      </c>
      <c r="K5493" t="s">
        <v>98</v>
      </c>
      <c r="L5493" t="str">
        <f>_xlfn.XLOOKUP(Table1[[#This Row],[TeamFavoriteID]],Table2[team_id],Table2[team_name],_xlfn.XLOOKUP(Table1[[#This Row],[TeamFavoriteID]],Table2[team_id_pfr],Table2[team_name],"Even"))</f>
        <v>New Orleans Saints</v>
      </c>
      <c r="M5493">
        <v>-11.5</v>
      </c>
      <c r="N5493">
        <f>IF(Table1[[#This Row],[TeamFavorite]]=Table1[[#This Row],[TeamHome]],Table1[[#This Row],[ScoreAway]]-Table1[[#This Row],[ScoreHome]],Table1[[#This Row],[ScoreHome]]-Table1[[#This Row],[ScoreAway]])</f>
        <v>-2</v>
      </c>
      <c r="O5493">
        <f>IF(Table1[[#This Row],[SpreadActual]]&lt;Table1[[#This Row],[SpreadFavorite]],1,0)</f>
        <v>0</v>
      </c>
      <c r="P5493">
        <v>36</v>
      </c>
      <c r="Q5493" t="s">
        <v>124</v>
      </c>
      <c r="R5493" t="b">
        <v>0</v>
      </c>
      <c r="S5493">
        <v>72</v>
      </c>
      <c r="T5493">
        <v>0</v>
      </c>
      <c r="V5493" t="s">
        <v>103</v>
      </c>
    </row>
    <row r="5494" spans="1:22" x14ac:dyDescent="0.2">
      <c r="A5494" s="1">
        <v>33909</v>
      </c>
      <c r="B5494">
        <v>1992</v>
      </c>
      <c r="C5494">
        <f>_xlfn.MAXIFS(Table1[ScheduleWeekWritten],Table1[ScheduleSeason],Table1[[#This Row],[ScheduleSeason]])</f>
        <v>17</v>
      </c>
      <c r="D5494">
        <v>9</v>
      </c>
      <c r="E5494" cm="1">
        <f t="array" ref="E5494">_xlfn.XLOOKUP(Table1[[#This Row],[ScheduleWeekWritten]],Table3[Game],100+Table3[Increase],Table1[[#This Row],[ScheduleWeekWritten]])</f>
        <v>9</v>
      </c>
      <c r="F5494" t="b">
        <v>0</v>
      </c>
      <c r="G5494" t="s">
        <v>31</v>
      </c>
      <c r="H5494">
        <v>26</v>
      </c>
      <c r="I5494">
        <v>14</v>
      </c>
      <c r="J5494" t="s">
        <v>19</v>
      </c>
      <c r="K5494" t="s">
        <v>91</v>
      </c>
      <c r="L5494" t="str">
        <f>_xlfn.XLOOKUP(Table1[[#This Row],[TeamFavoriteID]],Table2[team_id],Table2[team_name],_xlfn.XLOOKUP(Table1[[#This Row],[TeamFavoriteID]],Table2[team_id_pfr],Table2[team_name],"Even"))</f>
        <v>Miami Dolphins</v>
      </c>
      <c r="M5494">
        <v>-6.5</v>
      </c>
      <c r="N5494">
        <f>IF(Table1[[#This Row],[TeamFavorite]]=Table1[[#This Row],[TeamHome]],Table1[[#This Row],[ScoreAway]]-Table1[[#This Row],[ScoreHome]],Table1[[#This Row],[ScoreHome]]-Table1[[#This Row],[ScoreAway]])</f>
        <v>12</v>
      </c>
      <c r="O5494">
        <f>IF(Table1[[#This Row],[SpreadActual]]&lt;Table1[[#This Row],[SpreadFavorite]],1,0)</f>
        <v>0</v>
      </c>
      <c r="P5494">
        <v>39</v>
      </c>
      <c r="Q5494" t="s">
        <v>126</v>
      </c>
      <c r="R5494" t="b">
        <v>0</v>
      </c>
      <c r="S5494">
        <v>46</v>
      </c>
      <c r="T5494">
        <v>13</v>
      </c>
      <c r="U5494">
        <v>60</v>
      </c>
    </row>
    <row r="5495" spans="1:22" x14ac:dyDescent="0.2">
      <c r="A5495" s="1">
        <v>33909</v>
      </c>
      <c r="B5495">
        <v>1992</v>
      </c>
      <c r="C5495">
        <f>_xlfn.MAXIFS(Table1[ScheduleWeekWritten],Table1[ScheduleSeason],Table1[[#This Row],[ScheduleSeason]])</f>
        <v>17</v>
      </c>
      <c r="D5495">
        <v>9</v>
      </c>
      <c r="E5495" cm="1">
        <f t="array" ref="E5495">_xlfn.XLOOKUP(Table1[[#This Row],[ScheduleWeekWritten]],Table3[Game],100+Table3[Increase],Table1[[#This Row],[ScheduleWeekWritten]])</f>
        <v>9</v>
      </c>
      <c r="F5495" t="b">
        <v>0</v>
      </c>
      <c r="G5495" t="s">
        <v>145</v>
      </c>
      <c r="H5495">
        <v>24</v>
      </c>
      <c r="I5495">
        <v>14</v>
      </c>
      <c r="J5495" t="s">
        <v>53</v>
      </c>
      <c r="K5495" t="s">
        <v>87</v>
      </c>
      <c r="L5495" t="str">
        <f>_xlfn.XLOOKUP(Table1[[#This Row],[TeamFavoriteID]],Table2[team_id],Table2[team_name],_xlfn.XLOOKUP(Table1[[#This Row],[TeamFavoriteID]],Table2[team_id_pfr],Table2[team_name],"Even"))</f>
        <v>San Francisco 49ers</v>
      </c>
      <c r="M5495">
        <v>-13</v>
      </c>
      <c r="N5495">
        <f>IF(Table1[[#This Row],[TeamFavorite]]=Table1[[#This Row],[TeamHome]],Table1[[#This Row],[ScoreAway]]-Table1[[#This Row],[ScoreHome]],Table1[[#This Row],[ScoreHome]]-Table1[[#This Row],[ScoreAway]])</f>
        <v>10</v>
      </c>
      <c r="O5495">
        <f>IF(Table1[[#This Row],[SpreadActual]]&lt;Table1[[#This Row],[SpreadFavorite]],1,0)</f>
        <v>0</v>
      </c>
      <c r="P5495">
        <v>44</v>
      </c>
      <c r="Q5495" t="s">
        <v>146</v>
      </c>
      <c r="R5495" t="b">
        <v>0</v>
      </c>
      <c r="S5495">
        <v>68</v>
      </c>
      <c r="T5495">
        <v>8</v>
      </c>
      <c r="U5495">
        <v>29</v>
      </c>
    </row>
    <row r="5496" spans="1:22" x14ac:dyDescent="0.2">
      <c r="A5496" s="1">
        <v>33909</v>
      </c>
      <c r="B5496">
        <v>1992</v>
      </c>
      <c r="C5496">
        <f>_xlfn.MAXIFS(Table1[ScheduleWeekWritten],Table1[ScheduleSeason],Table1[[#This Row],[ScheduleSeason]])</f>
        <v>17</v>
      </c>
      <c r="D5496">
        <v>9</v>
      </c>
      <c r="E5496" cm="1">
        <f t="array" ref="E5496">_xlfn.XLOOKUP(Table1[[#This Row],[ScheduleWeekWritten]],Table3[Game],100+Table3[Increase],Table1[[#This Row],[ScheduleWeekWritten]])</f>
        <v>9</v>
      </c>
      <c r="F5496" t="b">
        <v>0</v>
      </c>
      <c r="G5496" t="s">
        <v>49</v>
      </c>
      <c r="H5496">
        <v>21</v>
      </c>
      <c r="I5496">
        <v>20</v>
      </c>
      <c r="J5496" t="s">
        <v>23</v>
      </c>
      <c r="K5496" t="s">
        <v>25</v>
      </c>
      <c r="L5496" t="str">
        <f>_xlfn.XLOOKUP(Table1[[#This Row],[TeamFavoriteID]],Table2[team_id],Table2[team_name],_xlfn.XLOOKUP(Table1[[#This Row],[TeamFavoriteID]],Table2[team_id_pfr],Table2[team_name],"Even"))</f>
        <v>Houston Oilers</v>
      </c>
      <c r="M5496">
        <v>-3</v>
      </c>
      <c r="N5496">
        <f>IF(Table1[[#This Row],[TeamFavorite]]=Table1[[#This Row],[TeamHome]],Table1[[#This Row],[ScoreAway]]-Table1[[#This Row],[ScoreHome]],Table1[[#This Row],[ScoreHome]]-Table1[[#This Row],[ScoreAway]])</f>
        <v>1</v>
      </c>
      <c r="O5496">
        <f>IF(Table1[[#This Row],[SpreadActual]]&lt;Table1[[#This Row],[SpreadFavorite]],1,0)</f>
        <v>0</v>
      </c>
      <c r="P5496">
        <v>39</v>
      </c>
      <c r="Q5496" t="s">
        <v>113</v>
      </c>
      <c r="R5496" t="b">
        <v>0</v>
      </c>
      <c r="S5496">
        <v>42</v>
      </c>
      <c r="T5496">
        <v>12</v>
      </c>
      <c r="U5496">
        <v>86</v>
      </c>
    </row>
    <row r="5497" spans="1:22" x14ac:dyDescent="0.2">
      <c r="A5497" s="1">
        <v>33909</v>
      </c>
      <c r="B5497">
        <v>1992</v>
      </c>
      <c r="C5497">
        <f>_xlfn.MAXIFS(Table1[ScheduleWeekWritten],Table1[ScheduleSeason],Table1[[#This Row],[ScheduleSeason]])</f>
        <v>17</v>
      </c>
      <c r="D5497">
        <v>9</v>
      </c>
      <c r="E5497" cm="1">
        <f t="array" ref="E5497">_xlfn.XLOOKUP(Table1[[#This Row],[ScheduleWeekWritten]],Table3[Game],100+Table3[Increase],Table1[[#This Row],[ScheduleWeekWritten]])</f>
        <v>9</v>
      </c>
      <c r="F5497" t="b">
        <v>0</v>
      </c>
      <c r="G5497" t="s">
        <v>27</v>
      </c>
      <c r="H5497">
        <v>26</v>
      </c>
      <c r="I5497">
        <v>0</v>
      </c>
      <c r="J5497" t="s">
        <v>140</v>
      </c>
      <c r="K5497" t="s">
        <v>29</v>
      </c>
      <c r="L5497" t="str">
        <f>_xlfn.XLOOKUP(Table1[[#This Row],[TeamFavoriteID]],Table2[team_id],Table2[team_name],_xlfn.XLOOKUP(Table1[[#This Row],[TeamFavoriteID]],Table2[team_id_pfr],Table2[team_name],"Even"))</f>
        <v>Los Angeles Chargers</v>
      </c>
      <c r="M5497">
        <v>-6</v>
      </c>
      <c r="N5497">
        <f>IF(Table1[[#This Row],[TeamFavorite]]=Table1[[#This Row],[TeamHome]],Table1[[#This Row],[ScoreAway]]-Table1[[#This Row],[ScoreHome]],Table1[[#This Row],[ScoreHome]]-Table1[[#This Row],[ScoreAway]])</f>
        <v>26</v>
      </c>
      <c r="O5497">
        <f>IF(Table1[[#This Row],[SpreadActual]]&lt;Table1[[#This Row],[SpreadFavorite]],1,0)</f>
        <v>0</v>
      </c>
      <c r="P5497">
        <v>38</v>
      </c>
      <c r="Q5497" t="s">
        <v>94</v>
      </c>
      <c r="R5497" t="b">
        <v>0</v>
      </c>
      <c r="S5497">
        <v>66</v>
      </c>
      <c r="T5497">
        <v>9</v>
      </c>
      <c r="U5497">
        <v>65</v>
      </c>
    </row>
    <row r="5498" spans="1:22" x14ac:dyDescent="0.2">
      <c r="A5498" s="1">
        <v>33909</v>
      </c>
      <c r="B5498">
        <v>1992</v>
      </c>
      <c r="C5498">
        <f>_xlfn.MAXIFS(Table1[ScheduleWeekWritten],Table1[ScheduleSeason],Table1[[#This Row],[ScheduleSeason]])</f>
        <v>17</v>
      </c>
      <c r="D5498">
        <v>9</v>
      </c>
      <c r="E5498" cm="1">
        <f t="array" ref="E5498">_xlfn.XLOOKUP(Table1[[#This Row],[ScheduleWeekWritten]],Table3[Game],100+Table3[Increase],Table1[[#This Row],[ScheduleWeekWritten]])</f>
        <v>9</v>
      </c>
      <c r="F5498" t="b">
        <v>0</v>
      </c>
      <c r="G5498" t="s">
        <v>61</v>
      </c>
      <c r="H5498">
        <v>7</v>
      </c>
      <c r="I5498">
        <v>24</v>
      </c>
      <c r="J5498" t="s">
        <v>50</v>
      </c>
      <c r="K5498" t="s">
        <v>85</v>
      </c>
      <c r="L5498" t="str">
        <f>_xlfn.XLOOKUP(Table1[[#This Row],[TeamFavoriteID]],Table2[team_id],Table2[team_name],_xlfn.XLOOKUP(Table1[[#This Row],[TeamFavoriteID]],Table2[team_id_pfr],Table2[team_name],"Even"))</f>
        <v>Washington Commanders</v>
      </c>
      <c r="M5498">
        <v>-10.5</v>
      </c>
      <c r="N5498">
        <f>IF(Table1[[#This Row],[TeamFavorite]]=Table1[[#This Row],[TeamHome]],Table1[[#This Row],[ScoreAway]]-Table1[[#This Row],[ScoreHome]],Table1[[#This Row],[ScoreHome]]-Table1[[#This Row],[ScoreAway]])</f>
        <v>-17</v>
      </c>
      <c r="O5498">
        <f>IF(Table1[[#This Row],[SpreadActual]]&lt;Table1[[#This Row],[SpreadFavorite]],1,0)</f>
        <v>1</v>
      </c>
      <c r="P5498">
        <v>38</v>
      </c>
      <c r="Q5498" t="s">
        <v>64</v>
      </c>
      <c r="R5498" t="b">
        <v>0</v>
      </c>
      <c r="S5498">
        <v>46</v>
      </c>
      <c r="T5498">
        <v>10</v>
      </c>
      <c r="U5498">
        <v>97</v>
      </c>
    </row>
    <row r="5499" spans="1:22" x14ac:dyDescent="0.2">
      <c r="A5499" s="1">
        <v>33910</v>
      </c>
      <c r="B5499">
        <v>1992</v>
      </c>
      <c r="C5499">
        <f>_xlfn.MAXIFS(Table1[ScheduleWeekWritten],Table1[ScheduleSeason],Table1[[#This Row],[ScheduleSeason]])</f>
        <v>17</v>
      </c>
      <c r="D5499">
        <v>9</v>
      </c>
      <c r="E5499" cm="1">
        <f t="array" ref="E5499">_xlfn.XLOOKUP(Table1[[#This Row],[ScheduleWeekWritten]],Table3[Game],100+Table3[Increase],Table1[[#This Row],[ScheduleWeekWritten]])</f>
        <v>9</v>
      </c>
      <c r="F5499" t="b">
        <v>0</v>
      </c>
      <c r="G5499" t="s">
        <v>46</v>
      </c>
      <c r="H5499">
        <v>10</v>
      </c>
      <c r="I5499">
        <v>38</v>
      </c>
      <c r="J5499" t="s">
        <v>54</v>
      </c>
      <c r="K5499" t="s">
        <v>47</v>
      </c>
      <c r="L5499" t="str">
        <f>_xlfn.XLOOKUP(Table1[[#This Row],[TeamFavoriteID]],Table2[team_id],Table2[team_name],_xlfn.XLOOKUP(Table1[[#This Row],[TeamFavoriteID]],Table2[team_id_pfr],Table2[team_name],"Even"))</f>
        <v>Chicago Bears</v>
      </c>
      <c r="M5499">
        <v>-3.5</v>
      </c>
      <c r="N5499">
        <f>IF(Table1[[#This Row],[TeamFavorite]]=Table1[[#This Row],[TeamHome]],Table1[[#This Row],[ScoreAway]]-Table1[[#This Row],[ScoreHome]],Table1[[#This Row],[ScoreHome]]-Table1[[#This Row],[ScoreAway]])</f>
        <v>28</v>
      </c>
      <c r="O5499">
        <f>IF(Table1[[#This Row],[SpreadActual]]&lt;Table1[[#This Row],[SpreadFavorite]],1,0)</f>
        <v>0</v>
      </c>
      <c r="P5499">
        <v>40</v>
      </c>
      <c r="Q5499" t="s">
        <v>114</v>
      </c>
      <c r="R5499" t="b">
        <v>0</v>
      </c>
      <c r="S5499">
        <v>50</v>
      </c>
      <c r="T5499">
        <v>18</v>
      </c>
      <c r="U5499">
        <v>90</v>
      </c>
    </row>
    <row r="5500" spans="1:22" x14ac:dyDescent="0.2">
      <c r="A5500" s="1">
        <v>33916</v>
      </c>
      <c r="B5500">
        <v>1992</v>
      </c>
      <c r="C5500">
        <f>_xlfn.MAXIFS(Table1[ScheduleWeekWritten],Table1[ScheduleSeason],Table1[[#This Row],[ScheduleSeason]])</f>
        <v>17</v>
      </c>
      <c r="D5500">
        <v>10</v>
      </c>
      <c r="E5500" cm="1">
        <f t="array" ref="E5500">_xlfn.XLOOKUP(Table1[[#This Row],[ScheduleWeekWritten]],Table3[Game],100+Table3[Increase],Table1[[#This Row],[ScheduleWeekWritten]])</f>
        <v>10</v>
      </c>
      <c r="F5500" t="b">
        <v>0</v>
      </c>
      <c r="G5500" t="s">
        <v>28</v>
      </c>
      <c r="H5500">
        <v>28</v>
      </c>
      <c r="I5500">
        <v>20</v>
      </c>
      <c r="J5500" t="s">
        <v>49</v>
      </c>
      <c r="K5500" t="s">
        <v>43</v>
      </c>
      <c r="L5500" t="str">
        <f>_xlfn.XLOOKUP(Table1[[#This Row],[TeamFavoriteID]],Table2[team_id],Table2[team_name],_xlfn.XLOOKUP(Table1[[#This Row],[TeamFavoriteID]],Table2[team_id_pfr],Table2[team_name],"Even"))</f>
        <v>Buffalo Bills</v>
      </c>
      <c r="M5500">
        <v>-7</v>
      </c>
      <c r="N5500">
        <f>IF(Table1[[#This Row],[TeamFavorite]]=Table1[[#This Row],[TeamHome]],Table1[[#This Row],[ScoreAway]]-Table1[[#This Row],[ScoreHome]],Table1[[#This Row],[ScoreHome]]-Table1[[#This Row],[ScoreAway]])</f>
        <v>-8</v>
      </c>
      <c r="O5500">
        <f>IF(Table1[[#This Row],[SpreadActual]]&lt;Table1[[#This Row],[SpreadFavorite]],1,0)</f>
        <v>1</v>
      </c>
      <c r="P5500">
        <v>38</v>
      </c>
      <c r="Q5500" t="s">
        <v>123</v>
      </c>
      <c r="R5500" t="b">
        <v>0</v>
      </c>
      <c r="S5500">
        <v>27</v>
      </c>
      <c r="T5500">
        <v>5</v>
      </c>
      <c r="U5500">
        <v>67</v>
      </c>
    </row>
    <row r="5501" spans="1:22" x14ac:dyDescent="0.2">
      <c r="A5501" s="1">
        <v>33916</v>
      </c>
      <c r="B5501">
        <v>1992</v>
      </c>
      <c r="C5501">
        <f>_xlfn.MAXIFS(Table1[ScheduleWeekWritten],Table1[ScheduleSeason],Table1[[#This Row],[ScheduleSeason]])</f>
        <v>17</v>
      </c>
      <c r="D5501">
        <v>10</v>
      </c>
      <c r="E5501" cm="1">
        <f t="array" ref="E5501">_xlfn.XLOOKUP(Table1[[#This Row],[ScheduleWeekWritten]],Table3[Game],100+Table3[Increase],Table1[[#This Row],[ScheduleWeekWritten]])</f>
        <v>10</v>
      </c>
      <c r="F5501" t="b">
        <v>0</v>
      </c>
      <c r="G5501" t="s">
        <v>46</v>
      </c>
      <c r="H5501">
        <v>28</v>
      </c>
      <c r="I5501">
        <v>31</v>
      </c>
      <c r="J5501" t="s">
        <v>101</v>
      </c>
      <c r="K5501" t="s">
        <v>47</v>
      </c>
      <c r="L5501" t="str">
        <f>_xlfn.XLOOKUP(Table1[[#This Row],[TeamFavoriteID]],Table2[team_id],Table2[team_name],_xlfn.XLOOKUP(Table1[[#This Row],[TeamFavoriteID]],Table2[team_id_pfr],Table2[team_name],"Even"))</f>
        <v>Chicago Bears</v>
      </c>
      <c r="M5501">
        <v>-9</v>
      </c>
      <c r="N5501">
        <f>IF(Table1[[#This Row],[TeamFavorite]]=Table1[[#This Row],[TeamHome]],Table1[[#This Row],[ScoreAway]]-Table1[[#This Row],[ScoreHome]],Table1[[#This Row],[ScoreHome]]-Table1[[#This Row],[ScoreAway]])</f>
        <v>3</v>
      </c>
      <c r="O5501">
        <f>IF(Table1[[#This Row],[SpreadActual]]&lt;Table1[[#This Row],[SpreadFavorite]],1,0)</f>
        <v>0</v>
      </c>
      <c r="P5501">
        <v>39</v>
      </c>
      <c r="Q5501" t="s">
        <v>114</v>
      </c>
      <c r="R5501" t="b">
        <v>0</v>
      </c>
      <c r="S5501">
        <v>36</v>
      </c>
      <c r="T5501">
        <v>10</v>
      </c>
      <c r="U5501">
        <v>84</v>
      </c>
    </row>
    <row r="5502" spans="1:22" x14ac:dyDescent="0.2">
      <c r="A5502" s="1">
        <v>33916</v>
      </c>
      <c r="B5502">
        <v>1992</v>
      </c>
      <c r="C5502">
        <f>_xlfn.MAXIFS(Table1[ScheduleWeekWritten],Table1[ScheduleSeason],Table1[[#This Row],[ScheduleSeason]])</f>
        <v>17</v>
      </c>
      <c r="D5502">
        <v>10</v>
      </c>
      <c r="E5502" cm="1">
        <f t="array" ref="E5502">_xlfn.XLOOKUP(Table1[[#This Row],[ScheduleWeekWritten]],Table3[Game],100+Table3[Increase],Table1[[#This Row],[ScheduleWeekWritten]])</f>
        <v>10</v>
      </c>
      <c r="F5502" t="b">
        <v>0</v>
      </c>
      <c r="G5502" t="s">
        <v>24</v>
      </c>
      <c r="H5502">
        <v>27</v>
      </c>
      <c r="I5502">
        <v>16</v>
      </c>
      <c r="J5502" t="s">
        <v>31</v>
      </c>
      <c r="K5502" t="s">
        <v>88</v>
      </c>
      <c r="L5502" t="str">
        <f>_xlfn.XLOOKUP(Table1[[#This Row],[TeamFavoriteID]],Table2[team_id],Table2[team_name],_xlfn.XLOOKUP(Table1[[#This Row],[TeamFavoriteID]],Table2[team_id_pfr],Table2[team_name],"Even"))</f>
        <v>Denver Broncos</v>
      </c>
      <c r="M5502">
        <v>-6</v>
      </c>
      <c r="N5502">
        <f>IF(Table1[[#This Row],[TeamFavorite]]=Table1[[#This Row],[TeamHome]],Table1[[#This Row],[ScoreAway]]-Table1[[#This Row],[ScoreHome]],Table1[[#This Row],[ScoreHome]]-Table1[[#This Row],[ScoreAway]])</f>
        <v>-11</v>
      </c>
      <c r="O5502">
        <f>IF(Table1[[#This Row],[SpreadActual]]&lt;Table1[[#This Row],[SpreadFavorite]],1,0)</f>
        <v>1</v>
      </c>
      <c r="P5502">
        <v>35</v>
      </c>
      <c r="Q5502" t="s">
        <v>71</v>
      </c>
      <c r="R5502" t="b">
        <v>0</v>
      </c>
      <c r="S5502">
        <v>43</v>
      </c>
      <c r="T5502">
        <v>10</v>
      </c>
      <c r="U5502">
        <v>47</v>
      </c>
    </row>
    <row r="5503" spans="1:22" x14ac:dyDescent="0.2">
      <c r="A5503" s="1">
        <v>33916</v>
      </c>
      <c r="B5503">
        <v>1992</v>
      </c>
      <c r="C5503">
        <f>_xlfn.MAXIFS(Table1[ScheduleWeekWritten],Table1[ScheduleSeason],Table1[[#This Row],[ScheduleSeason]])</f>
        <v>17</v>
      </c>
      <c r="D5503">
        <v>10</v>
      </c>
      <c r="E5503" cm="1">
        <f t="array" ref="E5503">_xlfn.XLOOKUP(Table1[[#This Row],[ScheduleWeekWritten]],Table3[Game],100+Table3[Increase],Table1[[#This Row],[ScheduleWeekWritten]])</f>
        <v>10</v>
      </c>
      <c r="F5503" t="b">
        <v>0</v>
      </c>
      <c r="G5503" t="s">
        <v>45</v>
      </c>
      <c r="H5503">
        <v>3</v>
      </c>
      <c r="I5503">
        <v>37</v>
      </c>
      <c r="J5503" t="s">
        <v>67</v>
      </c>
      <c r="K5503" t="s">
        <v>68</v>
      </c>
      <c r="L5503" t="str">
        <f>_xlfn.XLOOKUP(Table1[[#This Row],[TeamFavoriteID]],Table2[team_id],Table2[team_name],_xlfn.XLOOKUP(Table1[[#This Row],[TeamFavoriteID]],Table2[team_id_pfr],Table2[team_name],"Even"))</f>
        <v>Dallas Cowboys</v>
      </c>
      <c r="M5503">
        <v>-6.5</v>
      </c>
      <c r="N5503">
        <f>IF(Table1[[#This Row],[TeamFavorite]]=Table1[[#This Row],[TeamHome]],Table1[[#This Row],[ScoreAway]]-Table1[[#This Row],[ScoreHome]],Table1[[#This Row],[ScoreHome]]-Table1[[#This Row],[ScoreAway]])</f>
        <v>-34</v>
      </c>
      <c r="O5503">
        <f>IF(Table1[[#This Row],[SpreadActual]]&lt;Table1[[#This Row],[SpreadFavorite]],1,0)</f>
        <v>1</v>
      </c>
      <c r="P5503">
        <v>41</v>
      </c>
      <c r="Q5503" t="s">
        <v>125</v>
      </c>
      <c r="R5503" t="b">
        <v>0</v>
      </c>
      <c r="S5503">
        <v>72</v>
      </c>
      <c r="T5503">
        <v>0</v>
      </c>
      <c r="V5503" t="s">
        <v>103</v>
      </c>
    </row>
    <row r="5504" spans="1:22" x14ac:dyDescent="0.2">
      <c r="A5504" s="1">
        <v>33916</v>
      </c>
      <c r="B5504">
        <v>1992</v>
      </c>
      <c r="C5504">
        <f>_xlfn.MAXIFS(Table1[ScheduleWeekWritten],Table1[ScheduleSeason],Table1[[#This Row],[ScheduleSeason]])</f>
        <v>17</v>
      </c>
      <c r="D5504">
        <v>10</v>
      </c>
      <c r="E5504" cm="1">
        <f t="array" ref="E5504">_xlfn.XLOOKUP(Table1[[#This Row],[ScheduleWeekWritten]],Table3[Game],100+Table3[Increase],Table1[[#This Row],[ScheduleWeekWritten]])</f>
        <v>10</v>
      </c>
      <c r="F5504" t="b">
        <v>0</v>
      </c>
      <c r="G5504" t="s">
        <v>23</v>
      </c>
      <c r="H5504">
        <v>14</v>
      </c>
      <c r="I5504">
        <v>24</v>
      </c>
      <c r="J5504" t="s">
        <v>62</v>
      </c>
      <c r="K5504" t="s">
        <v>25</v>
      </c>
      <c r="L5504" t="str">
        <f>_xlfn.XLOOKUP(Table1[[#This Row],[TeamFavoriteID]],Table2[team_id],Table2[team_name],_xlfn.XLOOKUP(Table1[[#This Row],[TeamFavoriteID]],Table2[team_id_pfr],Table2[team_name],"Even"))</f>
        <v>Houston Oilers</v>
      </c>
      <c r="M5504">
        <v>-11</v>
      </c>
      <c r="N5504">
        <f>IF(Table1[[#This Row],[TeamFavorite]]=Table1[[#This Row],[TeamHome]],Table1[[#This Row],[ScoreAway]]-Table1[[#This Row],[ScoreHome]],Table1[[#This Row],[ScoreHome]]-Table1[[#This Row],[ScoreAway]])</f>
        <v>10</v>
      </c>
      <c r="O5504">
        <f>IF(Table1[[#This Row],[SpreadActual]]&lt;Table1[[#This Row],[SpreadFavorite]],1,0)</f>
        <v>0</v>
      </c>
      <c r="P5504">
        <v>40</v>
      </c>
      <c r="Q5504" t="s">
        <v>102</v>
      </c>
      <c r="R5504" t="b">
        <v>0</v>
      </c>
      <c r="S5504">
        <v>72</v>
      </c>
      <c r="T5504">
        <v>0</v>
      </c>
      <c r="V5504" t="s">
        <v>103</v>
      </c>
    </row>
    <row r="5505" spans="1:22" x14ac:dyDescent="0.2">
      <c r="A5505" s="1">
        <v>33916</v>
      </c>
      <c r="B5505">
        <v>1992</v>
      </c>
      <c r="C5505">
        <f>_xlfn.MAXIFS(Table1[ScheduleWeekWritten],Table1[ScheduleSeason],Table1[[#This Row],[ScheduleSeason]])</f>
        <v>17</v>
      </c>
      <c r="D5505">
        <v>10</v>
      </c>
      <c r="E5505" cm="1">
        <f t="array" ref="E5505">_xlfn.XLOOKUP(Table1[[#This Row],[ScheduleWeekWritten]],Table3[Game],100+Table3[Increase],Table1[[#This Row],[ScheduleWeekWritten]])</f>
        <v>10</v>
      </c>
      <c r="F5505" t="b">
        <v>0</v>
      </c>
      <c r="G5505" t="s">
        <v>140</v>
      </c>
      <c r="H5505">
        <v>0</v>
      </c>
      <c r="I5505">
        <v>28</v>
      </c>
      <c r="J5505" t="s">
        <v>19</v>
      </c>
      <c r="K5505" t="s">
        <v>91</v>
      </c>
      <c r="L5505" t="str">
        <f>_xlfn.XLOOKUP(Table1[[#This Row],[TeamFavoriteID]],Table2[team_id],Table2[team_name],_xlfn.XLOOKUP(Table1[[#This Row],[TeamFavoriteID]],Table2[team_id_pfr],Table2[team_name],"Even"))</f>
        <v>Miami Dolphins</v>
      </c>
      <c r="M5505">
        <v>-6.5</v>
      </c>
      <c r="N5505">
        <f>IF(Table1[[#This Row],[TeamFavorite]]=Table1[[#This Row],[TeamHome]],Table1[[#This Row],[ScoreAway]]-Table1[[#This Row],[ScoreHome]],Table1[[#This Row],[ScoreHome]]-Table1[[#This Row],[ScoreAway]])</f>
        <v>-28</v>
      </c>
      <c r="O5505">
        <f>IF(Table1[[#This Row],[SpreadActual]]&lt;Table1[[#This Row],[SpreadFavorite]],1,0)</f>
        <v>1</v>
      </c>
      <c r="P5505">
        <v>38</v>
      </c>
      <c r="Q5505" t="s">
        <v>141</v>
      </c>
      <c r="R5505" t="b">
        <v>0</v>
      </c>
      <c r="S5505">
        <v>72</v>
      </c>
      <c r="T5505">
        <v>0</v>
      </c>
      <c r="V5505" t="s">
        <v>103</v>
      </c>
    </row>
    <row r="5506" spans="1:22" x14ac:dyDescent="0.2">
      <c r="A5506" s="1">
        <v>33916</v>
      </c>
      <c r="B5506">
        <v>1992</v>
      </c>
      <c r="C5506">
        <f>_xlfn.MAXIFS(Table1[ScheduleWeekWritten],Table1[ScheduleSeason],Table1[[#This Row],[ScheduleSeason]])</f>
        <v>17</v>
      </c>
      <c r="D5506">
        <v>10</v>
      </c>
      <c r="E5506" cm="1">
        <f t="array" ref="E5506">_xlfn.XLOOKUP(Table1[[#This Row],[ScheduleWeekWritten]],Table3[Game],100+Table3[Increase],Table1[[#This Row],[ScheduleWeekWritten]])</f>
        <v>10</v>
      </c>
      <c r="F5506" t="b">
        <v>0</v>
      </c>
      <c r="G5506" t="s">
        <v>42</v>
      </c>
      <c r="H5506">
        <v>16</v>
      </c>
      <c r="I5506">
        <v>14</v>
      </c>
      <c r="J5506" t="s">
        <v>27</v>
      </c>
      <c r="K5506" t="s">
        <v>75</v>
      </c>
      <c r="L5506" t="str">
        <f>_xlfn.XLOOKUP(Table1[[#This Row],[TeamFavoriteID]],Table2[team_id],Table2[team_name],_xlfn.XLOOKUP(Table1[[#This Row],[TeamFavoriteID]],Table2[team_id_pfr],Table2[team_name],"Even"))</f>
        <v>Kansas City Chiefs</v>
      </c>
      <c r="M5506">
        <v>-6</v>
      </c>
      <c r="N5506">
        <f>IF(Table1[[#This Row],[TeamFavorite]]=Table1[[#This Row],[TeamHome]],Table1[[#This Row],[ScoreAway]]-Table1[[#This Row],[ScoreHome]],Table1[[#This Row],[ScoreHome]]-Table1[[#This Row],[ScoreAway]])</f>
        <v>-2</v>
      </c>
      <c r="O5506">
        <f>IF(Table1[[#This Row],[SpreadActual]]&lt;Table1[[#This Row],[SpreadFavorite]],1,0)</f>
        <v>0</v>
      </c>
      <c r="P5506">
        <v>35</v>
      </c>
      <c r="Q5506" t="s">
        <v>117</v>
      </c>
      <c r="R5506" t="b">
        <v>0</v>
      </c>
      <c r="S5506">
        <v>43</v>
      </c>
      <c r="T5506">
        <v>18</v>
      </c>
      <c r="U5506">
        <v>72</v>
      </c>
    </row>
    <row r="5507" spans="1:22" x14ac:dyDescent="0.2">
      <c r="A5507" s="1">
        <v>33916</v>
      </c>
      <c r="B5507">
        <v>1992</v>
      </c>
      <c r="C5507">
        <f>_xlfn.MAXIFS(Table1[ScheduleWeekWritten],Table1[ScheduleSeason],Table1[[#This Row],[ScheduleSeason]])</f>
        <v>17</v>
      </c>
      <c r="D5507">
        <v>10</v>
      </c>
      <c r="E5507" cm="1">
        <f t="array" ref="E5507">_xlfn.XLOOKUP(Table1[[#This Row],[ScheduleWeekWritten]],Table3[Game],100+Table3[Increase],Table1[[#This Row],[ScheduleWeekWritten]])</f>
        <v>10</v>
      </c>
      <c r="F5507" t="b">
        <v>0</v>
      </c>
      <c r="G5507" t="s">
        <v>39</v>
      </c>
      <c r="H5507">
        <v>14</v>
      </c>
      <c r="I5507">
        <v>20</v>
      </c>
      <c r="J5507" t="s">
        <v>145</v>
      </c>
      <c r="K5507" t="s">
        <v>40</v>
      </c>
      <c r="L5507" t="str">
        <f>_xlfn.XLOOKUP(Table1[[#This Row],[TeamFavoriteID]],Table2[team_id],Table2[team_name],_xlfn.XLOOKUP(Table1[[#This Row],[TeamFavoriteID]],Table2[team_id_pfr],Table2[team_name],"Even"))</f>
        <v>Los Angeles Rams</v>
      </c>
      <c r="M5507">
        <v>-5</v>
      </c>
      <c r="N5507">
        <f>IF(Table1[[#This Row],[TeamFavorite]]=Table1[[#This Row],[TeamHome]],Table1[[#This Row],[ScoreAway]]-Table1[[#This Row],[ScoreHome]],Table1[[#This Row],[ScoreHome]]-Table1[[#This Row],[ScoreAway]])</f>
        <v>6</v>
      </c>
      <c r="O5507">
        <f>IF(Table1[[#This Row],[SpreadActual]]&lt;Table1[[#This Row],[SpreadFavorite]],1,0)</f>
        <v>0</v>
      </c>
      <c r="P5507">
        <v>40</v>
      </c>
      <c r="Q5507" t="s">
        <v>135</v>
      </c>
      <c r="R5507" t="b">
        <v>0</v>
      </c>
      <c r="S5507">
        <v>64</v>
      </c>
      <c r="T5507">
        <v>8</v>
      </c>
      <c r="U5507">
        <v>81</v>
      </c>
    </row>
    <row r="5508" spans="1:22" x14ac:dyDescent="0.2">
      <c r="A5508" s="1">
        <v>33916</v>
      </c>
      <c r="B5508">
        <v>1992</v>
      </c>
      <c r="C5508">
        <f>_xlfn.MAXIFS(Table1[ScheduleWeekWritten],Table1[ScheduleSeason],Table1[[#This Row],[ScheduleSeason]])</f>
        <v>17</v>
      </c>
      <c r="D5508">
        <v>10</v>
      </c>
      <c r="E5508" cm="1">
        <f t="array" ref="E5508">_xlfn.XLOOKUP(Table1[[#This Row],[ScheduleWeekWritten]],Table3[Game],100+Table3[Increase],Table1[[#This Row],[ScheduleWeekWritten]])</f>
        <v>10</v>
      </c>
      <c r="F5508" t="b">
        <v>0</v>
      </c>
      <c r="G5508" t="s">
        <v>115</v>
      </c>
      <c r="H5508">
        <v>14</v>
      </c>
      <c r="I5508">
        <v>31</v>
      </c>
      <c r="J5508" t="s">
        <v>95</v>
      </c>
      <c r="K5508" t="s">
        <v>98</v>
      </c>
      <c r="L5508" t="str">
        <f>_xlfn.XLOOKUP(Table1[[#This Row],[TeamFavoriteID]],Table2[team_id],Table2[team_name],_xlfn.XLOOKUP(Table1[[#This Row],[TeamFavoriteID]],Table2[team_id_pfr],Table2[team_name],"Even"))</f>
        <v>New Orleans Saints</v>
      </c>
      <c r="M5508">
        <v>-8</v>
      </c>
      <c r="N5508">
        <f>IF(Table1[[#This Row],[TeamFavorite]]=Table1[[#This Row],[TeamHome]],Table1[[#This Row],[ScoreAway]]-Table1[[#This Row],[ScoreHome]],Table1[[#This Row],[ScoreHome]]-Table1[[#This Row],[ScoreAway]])</f>
        <v>-17</v>
      </c>
      <c r="O5508">
        <f>IF(Table1[[#This Row],[SpreadActual]]&lt;Table1[[#This Row],[SpreadFavorite]],1,0)</f>
        <v>1</v>
      </c>
      <c r="P5508">
        <v>32</v>
      </c>
      <c r="Q5508" t="s">
        <v>116</v>
      </c>
      <c r="R5508" t="b">
        <v>0</v>
      </c>
      <c r="S5508">
        <v>34</v>
      </c>
      <c r="T5508">
        <v>14</v>
      </c>
      <c r="U5508">
        <v>52</v>
      </c>
    </row>
    <row r="5509" spans="1:22" x14ac:dyDescent="0.2">
      <c r="A5509" s="1">
        <v>33916</v>
      </c>
      <c r="B5509">
        <v>1992</v>
      </c>
      <c r="C5509">
        <f>_xlfn.MAXIFS(Table1[ScheduleWeekWritten],Table1[ScheduleSeason],Table1[[#This Row],[ScheduleSeason]])</f>
        <v>17</v>
      </c>
      <c r="D5509">
        <v>10</v>
      </c>
      <c r="E5509" cm="1">
        <f t="array" ref="E5509">_xlfn.XLOOKUP(Table1[[#This Row],[ScheduleWeekWritten]],Table3[Game],100+Table3[Increase],Table1[[#This Row],[ScheduleWeekWritten]])</f>
        <v>10</v>
      </c>
      <c r="F5509" t="b">
        <v>0</v>
      </c>
      <c r="G5509" t="s">
        <v>50</v>
      </c>
      <c r="H5509">
        <v>27</v>
      </c>
      <c r="I5509">
        <v>7</v>
      </c>
      <c r="J5509" t="s">
        <v>33</v>
      </c>
      <c r="K5509" t="s">
        <v>90</v>
      </c>
      <c r="L5509" t="str">
        <f>_xlfn.XLOOKUP(Table1[[#This Row],[TeamFavoriteID]],Table2[team_id],Table2[team_name],_xlfn.XLOOKUP(Table1[[#This Row],[TeamFavoriteID]],Table2[team_id_pfr],Table2[team_name],"Even"))</f>
        <v>New York Giants</v>
      </c>
      <c r="M5509">
        <v>-9</v>
      </c>
      <c r="N5509">
        <f>IF(Table1[[#This Row],[TeamFavorite]]=Table1[[#This Row],[TeamHome]],Table1[[#This Row],[ScoreAway]]-Table1[[#This Row],[ScoreHome]],Table1[[#This Row],[ScoreHome]]-Table1[[#This Row],[ScoreAway]])</f>
        <v>-20</v>
      </c>
      <c r="O5509">
        <f>IF(Table1[[#This Row],[SpreadActual]]&lt;Table1[[#This Row],[SpreadFavorite]],1,0)</f>
        <v>1</v>
      </c>
      <c r="P5509">
        <v>37</v>
      </c>
      <c r="Q5509" t="s">
        <v>126</v>
      </c>
      <c r="R5509" t="b">
        <v>0</v>
      </c>
      <c r="S5509">
        <v>37</v>
      </c>
      <c r="T5509">
        <v>12</v>
      </c>
      <c r="U5509">
        <v>53</v>
      </c>
    </row>
    <row r="5510" spans="1:22" x14ac:dyDescent="0.2">
      <c r="A5510" s="1">
        <v>33916</v>
      </c>
      <c r="B5510">
        <v>1992</v>
      </c>
      <c r="C5510">
        <f>_xlfn.MAXIFS(Table1[ScheduleWeekWritten],Table1[ScheduleSeason],Table1[[#This Row],[ScheduleSeason]])</f>
        <v>17</v>
      </c>
      <c r="D5510">
        <v>10</v>
      </c>
      <c r="E5510" cm="1">
        <f t="array" ref="E5510">_xlfn.XLOOKUP(Table1[[#This Row],[ScheduleWeekWritten]],Table3[Game],100+Table3[Increase],Table1[[#This Row],[ScheduleWeekWritten]])</f>
        <v>10</v>
      </c>
      <c r="F5510" t="b">
        <v>0</v>
      </c>
      <c r="G5510" t="s">
        <v>58</v>
      </c>
      <c r="H5510">
        <v>31</v>
      </c>
      <c r="I5510">
        <v>10</v>
      </c>
      <c r="J5510" t="s">
        <v>138</v>
      </c>
      <c r="K5510" t="s">
        <v>77</v>
      </c>
      <c r="L5510" t="str">
        <f>_xlfn.XLOOKUP(Table1[[#This Row],[TeamFavoriteID]],Table2[team_id],Table2[team_name],_xlfn.XLOOKUP(Table1[[#This Row],[TeamFavoriteID]],Table2[team_id_pfr],Table2[team_name],"Even"))</f>
        <v>Philadelphia Eagles</v>
      </c>
      <c r="M5510">
        <v>-6.5</v>
      </c>
      <c r="N5510">
        <f>IF(Table1[[#This Row],[TeamFavorite]]=Table1[[#This Row],[TeamHome]],Table1[[#This Row],[ScoreAway]]-Table1[[#This Row],[ScoreHome]],Table1[[#This Row],[ScoreHome]]-Table1[[#This Row],[ScoreAway]])</f>
        <v>-21</v>
      </c>
      <c r="O5510">
        <f>IF(Table1[[#This Row],[SpreadActual]]&lt;Table1[[#This Row],[SpreadFavorite]],1,0)</f>
        <v>1</v>
      </c>
      <c r="P5510">
        <v>33</v>
      </c>
      <c r="Q5510" t="s">
        <v>112</v>
      </c>
      <c r="R5510" t="b">
        <v>0</v>
      </c>
      <c r="S5510">
        <v>39</v>
      </c>
      <c r="T5510">
        <v>11</v>
      </c>
      <c r="U5510">
        <v>47</v>
      </c>
    </row>
    <row r="5511" spans="1:22" x14ac:dyDescent="0.2">
      <c r="A5511" s="1">
        <v>33916</v>
      </c>
      <c r="B5511">
        <v>1992</v>
      </c>
      <c r="C5511">
        <f>_xlfn.MAXIFS(Table1[ScheduleWeekWritten],Table1[ScheduleSeason],Table1[[#This Row],[ScheduleSeason]])</f>
        <v>17</v>
      </c>
      <c r="D5511">
        <v>10</v>
      </c>
      <c r="E5511" cm="1">
        <f t="array" ref="E5511">_xlfn.XLOOKUP(Table1[[#This Row],[ScheduleWeekWritten]],Table3[Game],100+Table3[Increase],Table1[[#This Row],[ScheduleWeekWritten]])</f>
        <v>10</v>
      </c>
      <c r="F5511" t="b">
        <v>0</v>
      </c>
      <c r="G5511" t="s">
        <v>128</v>
      </c>
      <c r="H5511">
        <v>3</v>
      </c>
      <c r="I5511">
        <v>16</v>
      </c>
      <c r="J5511" t="s">
        <v>61</v>
      </c>
      <c r="K5511" t="s">
        <v>85</v>
      </c>
      <c r="L5511" t="str">
        <f>_xlfn.XLOOKUP(Table1[[#This Row],[TeamFavoriteID]],Table2[team_id],Table2[team_name],_xlfn.XLOOKUP(Table1[[#This Row],[TeamFavoriteID]],Table2[team_id_pfr],Table2[team_name],"Even"))</f>
        <v>Washington Commanders</v>
      </c>
      <c r="M5511">
        <v>-12.5</v>
      </c>
      <c r="N5511">
        <f>IF(Table1[[#This Row],[TeamFavorite]]=Table1[[#This Row],[TeamHome]],Table1[[#This Row],[ScoreAway]]-Table1[[#This Row],[ScoreHome]],Table1[[#This Row],[ScoreHome]]-Table1[[#This Row],[ScoreAway]])</f>
        <v>-13</v>
      </c>
      <c r="O5511">
        <f>IF(Table1[[#This Row],[SpreadActual]]&lt;Table1[[#This Row],[SpreadFavorite]],1,0)</f>
        <v>1</v>
      </c>
      <c r="P5511">
        <v>33</v>
      </c>
      <c r="Q5511" t="s">
        <v>129</v>
      </c>
      <c r="R5511" t="b">
        <v>0</v>
      </c>
      <c r="S5511">
        <v>72</v>
      </c>
      <c r="T5511">
        <v>0</v>
      </c>
      <c r="V5511" t="s">
        <v>103</v>
      </c>
    </row>
    <row r="5512" spans="1:22" x14ac:dyDescent="0.2">
      <c r="A5512" s="1">
        <v>33916</v>
      </c>
      <c r="B5512">
        <v>1992</v>
      </c>
      <c r="C5512">
        <f>_xlfn.MAXIFS(Table1[ScheduleWeekWritten],Table1[ScheduleSeason],Table1[[#This Row],[ScheduleSeason]])</f>
        <v>17</v>
      </c>
      <c r="D5512">
        <v>10</v>
      </c>
      <c r="E5512" cm="1">
        <f t="array" ref="E5512">_xlfn.XLOOKUP(Table1[[#This Row],[ScheduleWeekWritten]],Table3[Game],100+Table3[Increase],Table1[[#This Row],[ScheduleWeekWritten]])</f>
        <v>10</v>
      </c>
      <c r="F5512" t="b">
        <v>0</v>
      </c>
      <c r="G5512" t="s">
        <v>127</v>
      </c>
      <c r="H5512">
        <v>7</v>
      </c>
      <c r="I5512">
        <v>35</v>
      </c>
      <c r="J5512" t="s">
        <v>54</v>
      </c>
      <c r="K5512" t="s">
        <v>55</v>
      </c>
      <c r="L5512" t="str">
        <f>_xlfn.XLOOKUP(Table1[[#This Row],[TeamFavoriteID]],Table2[team_id],Table2[team_name],_xlfn.XLOOKUP(Table1[[#This Row],[TeamFavoriteID]],Table2[team_id_pfr],Table2[team_name],"Even"))</f>
        <v>Minnesota Vikings</v>
      </c>
      <c r="M5512">
        <v>-6</v>
      </c>
      <c r="N5512">
        <f>IF(Table1[[#This Row],[TeamFavorite]]=Table1[[#This Row],[TeamHome]],Table1[[#This Row],[ScoreAway]]-Table1[[#This Row],[ScoreHome]],Table1[[#This Row],[ScoreHome]]-Table1[[#This Row],[ScoreAway]])</f>
        <v>-28</v>
      </c>
      <c r="O5512">
        <f>IF(Table1[[#This Row],[SpreadActual]]&lt;Table1[[#This Row],[SpreadFavorite]],1,0)</f>
        <v>1</v>
      </c>
      <c r="P5512">
        <v>40</v>
      </c>
      <c r="Q5512" t="s">
        <v>130</v>
      </c>
      <c r="R5512" t="b">
        <v>0</v>
      </c>
      <c r="S5512">
        <v>59</v>
      </c>
      <c r="T5512">
        <v>10</v>
      </c>
      <c r="U5512">
        <v>74</v>
      </c>
    </row>
    <row r="5513" spans="1:22" x14ac:dyDescent="0.2">
      <c r="A5513" s="1">
        <v>33917</v>
      </c>
      <c r="B5513">
        <v>1992</v>
      </c>
      <c r="C5513">
        <f>_xlfn.MAXIFS(Table1[ScheduleWeekWritten],Table1[ScheduleSeason],Table1[[#This Row],[ScheduleSeason]])</f>
        <v>17</v>
      </c>
      <c r="D5513">
        <v>10</v>
      </c>
      <c r="E5513" cm="1">
        <f t="array" ref="E5513">_xlfn.XLOOKUP(Table1[[#This Row],[ScheduleWeekWritten]],Table3[Game],100+Table3[Increase],Table1[[#This Row],[ScheduleWeekWritten]])</f>
        <v>10</v>
      </c>
      <c r="F5513" t="b">
        <v>0</v>
      </c>
      <c r="G5513" t="s">
        <v>38</v>
      </c>
      <c r="H5513">
        <v>3</v>
      </c>
      <c r="I5513">
        <v>41</v>
      </c>
      <c r="J5513" t="s">
        <v>53</v>
      </c>
      <c r="K5513" t="s">
        <v>87</v>
      </c>
      <c r="L5513" t="str">
        <f>_xlfn.XLOOKUP(Table1[[#This Row],[TeamFavoriteID]],Table2[team_id],Table2[team_name],_xlfn.XLOOKUP(Table1[[#This Row],[TeamFavoriteID]],Table2[team_id_pfr],Table2[team_name],"Even"))</f>
        <v>San Francisco 49ers</v>
      </c>
      <c r="M5513">
        <v>-7</v>
      </c>
      <c r="N5513">
        <f>IF(Table1[[#This Row],[TeamFavorite]]=Table1[[#This Row],[TeamHome]],Table1[[#This Row],[ScoreAway]]-Table1[[#This Row],[ScoreHome]],Table1[[#This Row],[ScoreHome]]-Table1[[#This Row],[ScoreAway]])</f>
        <v>-38</v>
      </c>
      <c r="O5513">
        <f>IF(Table1[[#This Row],[SpreadActual]]&lt;Table1[[#This Row],[SpreadFavorite]],1,0)</f>
        <v>1</v>
      </c>
      <c r="P5513">
        <v>45</v>
      </c>
      <c r="Q5513" t="s">
        <v>148</v>
      </c>
      <c r="R5513" t="b">
        <v>0</v>
      </c>
      <c r="S5513">
        <v>72</v>
      </c>
      <c r="T5513">
        <v>0</v>
      </c>
      <c r="V5513" t="s">
        <v>103</v>
      </c>
    </row>
    <row r="5514" spans="1:22" x14ac:dyDescent="0.2">
      <c r="A5514" s="1">
        <v>33923</v>
      </c>
      <c r="B5514">
        <v>1992</v>
      </c>
      <c r="C5514">
        <f>_xlfn.MAXIFS(Table1[ScheduleWeekWritten],Table1[ScheduleSeason],Table1[[#This Row],[ScheduleSeason]])</f>
        <v>17</v>
      </c>
      <c r="D5514">
        <v>11</v>
      </c>
      <c r="E5514" cm="1">
        <f t="array" ref="E5514">_xlfn.XLOOKUP(Table1[[#This Row],[ScheduleWeekWritten]],Table3[Game],100+Table3[Increase],Table1[[#This Row],[ScheduleWeekWritten]])</f>
        <v>11</v>
      </c>
      <c r="F5514" t="b">
        <v>0</v>
      </c>
      <c r="G5514" t="s">
        <v>38</v>
      </c>
      <c r="H5514">
        <v>20</v>
      </c>
      <c r="I5514">
        <v>17</v>
      </c>
      <c r="J5514" t="s">
        <v>145</v>
      </c>
      <c r="K5514" t="s">
        <v>109</v>
      </c>
      <c r="L5514" t="str">
        <f>_xlfn.XLOOKUP(Table1[[#This Row],[TeamFavoriteID]],Table2[team_id],Table2[team_name],_xlfn.XLOOKUP(Table1[[#This Row],[TeamFavoriteID]],Table2[team_id_pfr],Table2[team_name],"Even"))</f>
        <v>Atlanta Falcons</v>
      </c>
      <c r="M5514">
        <v>-4</v>
      </c>
      <c r="N5514">
        <f>IF(Table1[[#This Row],[TeamFavorite]]=Table1[[#This Row],[TeamHome]],Table1[[#This Row],[ScoreAway]]-Table1[[#This Row],[ScoreHome]],Table1[[#This Row],[ScoreHome]]-Table1[[#This Row],[ScoreAway]])</f>
        <v>-3</v>
      </c>
      <c r="O5514">
        <f>IF(Table1[[#This Row],[SpreadActual]]&lt;Table1[[#This Row],[SpreadFavorite]],1,0)</f>
        <v>0</v>
      </c>
      <c r="P5514">
        <v>41.5</v>
      </c>
      <c r="Q5514" t="s">
        <v>148</v>
      </c>
      <c r="R5514" t="b">
        <v>0</v>
      </c>
      <c r="S5514">
        <v>72</v>
      </c>
      <c r="T5514">
        <v>0</v>
      </c>
      <c r="V5514" t="s">
        <v>103</v>
      </c>
    </row>
    <row r="5515" spans="1:22" x14ac:dyDescent="0.2">
      <c r="A5515" s="1">
        <v>33923</v>
      </c>
      <c r="B5515">
        <v>1992</v>
      </c>
      <c r="C5515">
        <f>_xlfn.MAXIFS(Table1[ScheduleWeekWritten],Table1[ScheduleSeason],Table1[[#This Row],[ScheduleSeason]])</f>
        <v>17</v>
      </c>
      <c r="D5515">
        <v>11</v>
      </c>
      <c r="E5515" cm="1">
        <f t="array" ref="E5515">_xlfn.XLOOKUP(Table1[[#This Row],[ScheduleWeekWritten]],Table3[Game],100+Table3[Increase],Table1[[#This Row],[ScheduleWeekWritten]])</f>
        <v>11</v>
      </c>
      <c r="F5515" t="b">
        <v>0</v>
      </c>
      <c r="G5515" t="s">
        <v>62</v>
      </c>
      <c r="H5515">
        <v>13</v>
      </c>
      <c r="I5515">
        <v>14</v>
      </c>
      <c r="J5515" t="s">
        <v>27</v>
      </c>
      <c r="K5515" t="s">
        <v>63</v>
      </c>
      <c r="L5515" t="str">
        <f>_xlfn.XLOOKUP(Table1[[#This Row],[TeamFavoriteID]],Table2[team_id],Table2[team_name],_xlfn.XLOOKUP(Table1[[#This Row],[TeamFavoriteID]],Table2[team_id_pfr],Table2[team_name],"Even"))</f>
        <v>Cleveland Browns</v>
      </c>
      <c r="M5515">
        <v>-2.5</v>
      </c>
      <c r="N5515">
        <f>IF(Table1[[#This Row],[TeamFavorite]]=Table1[[#This Row],[TeamHome]],Table1[[#This Row],[ScoreAway]]-Table1[[#This Row],[ScoreHome]],Table1[[#This Row],[ScoreHome]]-Table1[[#This Row],[ScoreAway]])</f>
        <v>1</v>
      </c>
      <c r="O5515">
        <f>IF(Table1[[#This Row],[SpreadActual]]&lt;Table1[[#This Row],[SpreadFavorite]],1,0)</f>
        <v>0</v>
      </c>
      <c r="P5515">
        <v>31</v>
      </c>
      <c r="Q5515" t="s">
        <v>66</v>
      </c>
      <c r="R5515" t="b">
        <v>0</v>
      </c>
      <c r="S5515">
        <v>28</v>
      </c>
      <c r="T5515">
        <v>11</v>
      </c>
      <c r="U5515">
        <v>76</v>
      </c>
    </row>
    <row r="5516" spans="1:22" x14ac:dyDescent="0.2">
      <c r="A5516" s="1">
        <v>33923</v>
      </c>
      <c r="B5516">
        <v>1992</v>
      </c>
      <c r="C5516">
        <f>_xlfn.MAXIFS(Table1[ScheduleWeekWritten],Table1[ScheduleSeason],Table1[[#This Row],[ScheduleSeason]])</f>
        <v>17</v>
      </c>
      <c r="D5516">
        <v>11</v>
      </c>
      <c r="E5516" cm="1">
        <f t="array" ref="E5516">_xlfn.XLOOKUP(Table1[[#This Row],[ScheduleWeekWritten]],Table3[Game],100+Table3[Increase],Table1[[#This Row],[ScheduleWeekWritten]])</f>
        <v>11</v>
      </c>
      <c r="F5516" t="b">
        <v>0</v>
      </c>
      <c r="G5516" t="s">
        <v>67</v>
      </c>
      <c r="H5516">
        <v>23</v>
      </c>
      <c r="I5516">
        <v>27</v>
      </c>
      <c r="J5516" t="s">
        <v>39</v>
      </c>
      <c r="K5516" t="s">
        <v>68</v>
      </c>
      <c r="L5516" t="str">
        <f>_xlfn.XLOOKUP(Table1[[#This Row],[TeamFavoriteID]],Table2[team_id],Table2[team_name],_xlfn.XLOOKUP(Table1[[#This Row],[TeamFavoriteID]],Table2[team_id_pfr],Table2[team_name],"Even"))</f>
        <v>Dallas Cowboys</v>
      </c>
      <c r="M5516">
        <v>-14.5</v>
      </c>
      <c r="N5516">
        <f>IF(Table1[[#This Row],[TeamFavorite]]=Table1[[#This Row],[TeamHome]],Table1[[#This Row],[ScoreAway]]-Table1[[#This Row],[ScoreHome]],Table1[[#This Row],[ScoreHome]]-Table1[[#This Row],[ScoreAway]])</f>
        <v>4</v>
      </c>
      <c r="O5516">
        <f>IF(Table1[[#This Row],[SpreadActual]]&lt;Table1[[#This Row],[SpreadFavorite]],1,0)</f>
        <v>0</v>
      </c>
      <c r="P5516">
        <v>40</v>
      </c>
      <c r="Q5516" t="s">
        <v>119</v>
      </c>
      <c r="R5516" t="b">
        <v>0</v>
      </c>
      <c r="S5516">
        <v>56</v>
      </c>
      <c r="T5516">
        <v>8</v>
      </c>
      <c r="U5516">
        <v>54</v>
      </c>
    </row>
    <row r="5517" spans="1:22" x14ac:dyDescent="0.2">
      <c r="A5517" s="1">
        <v>33923</v>
      </c>
      <c r="B5517">
        <v>1992</v>
      </c>
      <c r="C5517">
        <f>_xlfn.MAXIFS(Table1[ScheduleWeekWritten],Table1[ScheduleSeason],Table1[[#This Row],[ScheduleSeason]])</f>
        <v>17</v>
      </c>
      <c r="D5517">
        <v>11</v>
      </c>
      <c r="E5517" cm="1">
        <f t="array" ref="E5517">_xlfn.XLOOKUP(Table1[[#This Row],[ScheduleWeekWritten]],Table3[Game],100+Table3[Increase],Table1[[#This Row],[ScheduleWeekWritten]])</f>
        <v>11</v>
      </c>
      <c r="F5517" t="b">
        <v>0</v>
      </c>
      <c r="G5517" t="s">
        <v>24</v>
      </c>
      <c r="H5517">
        <v>27</v>
      </c>
      <c r="I5517">
        <v>13</v>
      </c>
      <c r="J5517" t="s">
        <v>50</v>
      </c>
      <c r="K5517" t="s">
        <v>88</v>
      </c>
      <c r="L5517" t="str">
        <f>_xlfn.XLOOKUP(Table1[[#This Row],[TeamFavoriteID]],Table2[team_id],Table2[team_name],_xlfn.XLOOKUP(Table1[[#This Row],[TeamFavoriteID]],Table2[team_id_pfr],Table2[team_name],"Even"))</f>
        <v>Denver Broncos</v>
      </c>
      <c r="M5517">
        <v>-3.5</v>
      </c>
      <c r="N5517">
        <f>IF(Table1[[#This Row],[TeamFavorite]]=Table1[[#This Row],[TeamHome]],Table1[[#This Row],[ScoreAway]]-Table1[[#This Row],[ScoreHome]],Table1[[#This Row],[ScoreHome]]-Table1[[#This Row],[ScoreAway]])</f>
        <v>-14</v>
      </c>
      <c r="O5517">
        <f>IF(Table1[[#This Row],[SpreadActual]]&lt;Table1[[#This Row],[SpreadFavorite]],1,0)</f>
        <v>1</v>
      </c>
      <c r="P5517">
        <v>37</v>
      </c>
      <c r="Q5517" t="s">
        <v>71</v>
      </c>
      <c r="R5517" t="b">
        <v>0</v>
      </c>
      <c r="S5517">
        <v>46</v>
      </c>
      <c r="T5517">
        <v>9</v>
      </c>
      <c r="U5517">
        <v>42</v>
      </c>
    </row>
    <row r="5518" spans="1:22" x14ac:dyDescent="0.2">
      <c r="A5518" s="1">
        <v>33923</v>
      </c>
      <c r="B5518">
        <v>1992</v>
      </c>
      <c r="C5518">
        <f>_xlfn.MAXIFS(Table1[ScheduleWeekWritten],Table1[ScheduleSeason],Table1[[#This Row],[ScheduleSeason]])</f>
        <v>17</v>
      </c>
      <c r="D5518">
        <v>11</v>
      </c>
      <c r="E5518" cm="1">
        <f t="array" ref="E5518">_xlfn.XLOOKUP(Table1[[#This Row],[ScheduleWeekWritten]],Table3[Game],100+Table3[Increase],Table1[[#This Row],[ScheduleWeekWritten]])</f>
        <v>11</v>
      </c>
      <c r="F5518" t="b">
        <v>0</v>
      </c>
      <c r="G5518" t="s">
        <v>33</v>
      </c>
      <c r="H5518">
        <v>27</v>
      </c>
      <c r="I5518">
        <v>24</v>
      </c>
      <c r="J5518" t="s">
        <v>58</v>
      </c>
      <c r="K5518" t="s">
        <v>77</v>
      </c>
      <c r="L5518" t="str">
        <f>_xlfn.XLOOKUP(Table1[[#This Row],[TeamFavoriteID]],Table2[team_id],Table2[team_name],_xlfn.XLOOKUP(Table1[[#This Row],[TeamFavoriteID]],Table2[team_id_pfr],Table2[team_name],"Even"))</f>
        <v>Philadelphia Eagles</v>
      </c>
      <c r="M5518">
        <v>-8.5</v>
      </c>
      <c r="N5518">
        <f>IF(Table1[[#This Row],[TeamFavorite]]=Table1[[#This Row],[TeamHome]],Table1[[#This Row],[ScoreAway]]-Table1[[#This Row],[ScoreHome]],Table1[[#This Row],[ScoreHome]]-Table1[[#This Row],[ScoreAway]])</f>
        <v>3</v>
      </c>
      <c r="O5518">
        <f>IF(Table1[[#This Row],[SpreadActual]]&lt;Table1[[#This Row],[SpreadFavorite]],1,0)</f>
        <v>0</v>
      </c>
      <c r="P5518">
        <v>35</v>
      </c>
      <c r="Q5518" t="s">
        <v>36</v>
      </c>
      <c r="R5518" t="b">
        <v>0</v>
      </c>
      <c r="S5518">
        <v>30</v>
      </c>
      <c r="T5518">
        <v>11</v>
      </c>
      <c r="U5518">
        <v>54</v>
      </c>
    </row>
    <row r="5519" spans="1:22" x14ac:dyDescent="0.2">
      <c r="A5519" s="1">
        <v>33923</v>
      </c>
      <c r="B5519">
        <v>1992</v>
      </c>
      <c r="C5519">
        <f>_xlfn.MAXIFS(Table1[ScheduleWeekWritten],Table1[ScheduleSeason],Table1[[#This Row],[ScheduleSeason]])</f>
        <v>17</v>
      </c>
      <c r="D5519">
        <v>11</v>
      </c>
      <c r="E5519" cm="1">
        <f t="array" ref="E5519">_xlfn.XLOOKUP(Table1[[#This Row],[ScheduleWeekWritten]],Table3[Game],100+Table3[Increase],Table1[[#This Row],[ScheduleWeekWritten]])</f>
        <v>11</v>
      </c>
      <c r="F5519" t="b">
        <v>0</v>
      </c>
      <c r="G5519" t="s">
        <v>140</v>
      </c>
      <c r="H5519">
        <v>34</v>
      </c>
      <c r="I5519">
        <v>37</v>
      </c>
      <c r="J5519" t="s">
        <v>115</v>
      </c>
      <c r="K5519" t="s">
        <v>72</v>
      </c>
      <c r="L5519" t="str">
        <f>_xlfn.XLOOKUP(Table1[[#This Row],[TeamFavoriteID]],Table2[team_id],Table2[team_name],_xlfn.XLOOKUP(Table1[[#This Row],[TeamFavoriteID]],Table2[team_id_pfr],Table2[team_name],"Even"))</f>
        <v>Baltimore Colts</v>
      </c>
      <c r="M5519">
        <v>-7</v>
      </c>
      <c r="N5519">
        <f>IF(Table1[[#This Row],[TeamFavorite]]=Table1[[#This Row],[TeamHome]],Table1[[#This Row],[ScoreAway]]-Table1[[#This Row],[ScoreHome]],Table1[[#This Row],[ScoreHome]]-Table1[[#This Row],[ScoreAway]])</f>
        <v>-3</v>
      </c>
      <c r="O5519">
        <f>IF(Table1[[#This Row],[SpreadActual]]&lt;Table1[[#This Row],[SpreadFavorite]],1,0)</f>
        <v>0</v>
      </c>
      <c r="P5519">
        <v>32</v>
      </c>
      <c r="Q5519" t="s">
        <v>141</v>
      </c>
      <c r="R5519" t="b">
        <v>0</v>
      </c>
      <c r="S5519">
        <v>72</v>
      </c>
      <c r="T5519">
        <v>0</v>
      </c>
      <c r="V5519" t="s">
        <v>103</v>
      </c>
    </row>
    <row r="5520" spans="1:22" x14ac:dyDescent="0.2">
      <c r="A5520" s="1">
        <v>33923</v>
      </c>
      <c r="B5520">
        <v>1992</v>
      </c>
      <c r="C5520">
        <f>_xlfn.MAXIFS(Table1[ScheduleWeekWritten],Table1[ScheduleSeason],Table1[[#This Row],[ScheduleSeason]])</f>
        <v>17</v>
      </c>
      <c r="D5520">
        <v>11</v>
      </c>
      <c r="E5520" cm="1">
        <f t="array" ref="E5520">_xlfn.XLOOKUP(Table1[[#This Row],[ScheduleWeekWritten]],Table3[Game],100+Table3[Increase],Table1[[#This Row],[ScheduleWeekWritten]])</f>
        <v>11</v>
      </c>
      <c r="F5520" t="b">
        <v>0</v>
      </c>
      <c r="G5520" t="s">
        <v>42</v>
      </c>
      <c r="H5520">
        <v>35</v>
      </c>
      <c r="I5520">
        <v>16</v>
      </c>
      <c r="J5520" t="s">
        <v>61</v>
      </c>
      <c r="K5520" t="s">
        <v>75</v>
      </c>
      <c r="L5520" t="str">
        <f>_xlfn.XLOOKUP(Table1[[#This Row],[TeamFavoriteID]],Table2[team_id],Table2[team_name],_xlfn.XLOOKUP(Table1[[#This Row],[TeamFavoriteID]],Table2[team_id_pfr],Table2[team_name],"Even"))</f>
        <v>Kansas City Chiefs</v>
      </c>
      <c r="M5520">
        <v>-1</v>
      </c>
      <c r="N5520">
        <f>IF(Table1[[#This Row],[TeamFavorite]]=Table1[[#This Row],[TeamHome]],Table1[[#This Row],[ScoreAway]]-Table1[[#This Row],[ScoreHome]],Table1[[#This Row],[ScoreHome]]-Table1[[#This Row],[ScoreAway]])</f>
        <v>-19</v>
      </c>
      <c r="O5520">
        <f>IF(Table1[[#This Row],[SpreadActual]]&lt;Table1[[#This Row],[SpreadFavorite]],1,0)</f>
        <v>1</v>
      </c>
      <c r="P5520">
        <v>35</v>
      </c>
      <c r="Q5520" t="s">
        <v>117</v>
      </c>
      <c r="R5520" t="b">
        <v>0</v>
      </c>
      <c r="S5520">
        <v>40</v>
      </c>
      <c r="T5520">
        <v>9</v>
      </c>
      <c r="U5520">
        <v>64</v>
      </c>
    </row>
    <row r="5521" spans="1:22" x14ac:dyDescent="0.2">
      <c r="A5521" s="1">
        <v>33923</v>
      </c>
      <c r="B5521">
        <v>1992</v>
      </c>
      <c r="C5521">
        <f>_xlfn.MAXIFS(Table1[ScheduleWeekWritten],Table1[ScheduleSeason],Table1[[#This Row],[ScheduleSeason]])</f>
        <v>17</v>
      </c>
      <c r="D5521">
        <v>11</v>
      </c>
      <c r="E5521" cm="1">
        <f t="array" ref="E5521">_xlfn.XLOOKUP(Table1[[#This Row],[ScheduleWeekWritten]],Table3[Game],100+Table3[Increase],Table1[[#This Row],[ScheduleWeekWritten]])</f>
        <v>11</v>
      </c>
      <c r="F5521" t="b">
        <v>0</v>
      </c>
      <c r="G5521" t="s">
        <v>138</v>
      </c>
      <c r="H5521">
        <v>20</v>
      </c>
      <c r="I5521">
        <v>3</v>
      </c>
      <c r="J5521" t="s">
        <v>128</v>
      </c>
      <c r="K5521" t="s">
        <v>21</v>
      </c>
      <c r="L5521" t="str">
        <f>_xlfn.XLOOKUP(Table1[[#This Row],[TeamFavoriteID]],Table2[team_id],Table2[team_name],_xlfn.XLOOKUP(Table1[[#This Row],[TeamFavoriteID]],Table2[team_id_pfr],Table2[team_name],"Even"))</f>
        <v>Las Vegas Raiders</v>
      </c>
      <c r="M5521">
        <v>-14</v>
      </c>
      <c r="N5521">
        <f>IF(Table1[[#This Row],[TeamFavorite]]=Table1[[#This Row],[TeamHome]],Table1[[#This Row],[ScoreAway]]-Table1[[#This Row],[ScoreHome]],Table1[[#This Row],[ScoreHome]]-Table1[[#This Row],[ScoreAway]])</f>
        <v>17</v>
      </c>
      <c r="O5521">
        <f>IF(Table1[[#This Row],[SpreadActual]]&lt;Table1[[#This Row],[SpreadFavorite]],1,0)</f>
        <v>0</v>
      </c>
      <c r="P5521">
        <v>32</v>
      </c>
      <c r="Q5521" t="s">
        <v>65</v>
      </c>
      <c r="R5521" t="b">
        <v>0</v>
      </c>
      <c r="S5521">
        <v>63</v>
      </c>
      <c r="T5521">
        <v>7</v>
      </c>
      <c r="U5521">
        <v>67</v>
      </c>
    </row>
    <row r="5522" spans="1:22" x14ac:dyDescent="0.2">
      <c r="A5522" s="1">
        <v>33923</v>
      </c>
      <c r="B5522">
        <v>1992</v>
      </c>
      <c r="C5522">
        <f>_xlfn.MAXIFS(Table1[ScheduleWeekWritten],Table1[ScheduleSeason],Table1[[#This Row],[ScheduleSeason]])</f>
        <v>17</v>
      </c>
      <c r="D5522">
        <v>11</v>
      </c>
      <c r="E5522" cm="1">
        <f t="array" ref="E5522">_xlfn.XLOOKUP(Table1[[#This Row],[ScheduleWeekWritten]],Table3[Game],100+Table3[Increase],Table1[[#This Row],[ScheduleWeekWritten]])</f>
        <v>11</v>
      </c>
      <c r="F5522" t="b">
        <v>0</v>
      </c>
      <c r="G5522" t="s">
        <v>54</v>
      </c>
      <c r="H5522">
        <v>13</v>
      </c>
      <c r="I5522">
        <v>17</v>
      </c>
      <c r="J5522" t="s">
        <v>23</v>
      </c>
      <c r="K5522" t="s">
        <v>55</v>
      </c>
      <c r="L5522" t="str">
        <f>_xlfn.XLOOKUP(Table1[[#This Row],[TeamFavoriteID]],Table2[team_id],Table2[team_name],_xlfn.XLOOKUP(Table1[[#This Row],[TeamFavoriteID]],Table2[team_id_pfr],Table2[team_name],"Even"))</f>
        <v>Minnesota Vikings</v>
      </c>
      <c r="M5522">
        <v>-7.5</v>
      </c>
      <c r="N5522">
        <f>IF(Table1[[#This Row],[TeamFavorite]]=Table1[[#This Row],[TeamHome]],Table1[[#This Row],[ScoreAway]]-Table1[[#This Row],[ScoreHome]],Table1[[#This Row],[ScoreHome]]-Table1[[#This Row],[ScoreAway]])</f>
        <v>4</v>
      </c>
      <c r="O5522">
        <f>IF(Table1[[#This Row],[SpreadActual]]&lt;Table1[[#This Row],[SpreadFavorite]],1,0)</f>
        <v>0</v>
      </c>
      <c r="P5522">
        <v>43</v>
      </c>
      <c r="Q5522" t="s">
        <v>137</v>
      </c>
      <c r="R5522" t="b">
        <v>0</v>
      </c>
      <c r="S5522">
        <v>72</v>
      </c>
      <c r="T5522">
        <v>0</v>
      </c>
      <c r="V5522" t="s">
        <v>103</v>
      </c>
    </row>
    <row r="5523" spans="1:22" x14ac:dyDescent="0.2">
      <c r="A5523" s="1">
        <v>33923</v>
      </c>
      <c r="B5523">
        <v>1992</v>
      </c>
      <c r="C5523">
        <f>_xlfn.MAXIFS(Table1[ScheduleWeekWritten],Table1[ScheduleSeason],Table1[[#This Row],[ScheduleSeason]])</f>
        <v>17</v>
      </c>
      <c r="D5523">
        <v>11</v>
      </c>
      <c r="E5523" cm="1">
        <f t="array" ref="E5523">_xlfn.XLOOKUP(Table1[[#This Row],[ScheduleWeekWritten]],Table3[Game],100+Table3[Increase],Table1[[#This Row],[ScheduleWeekWritten]])</f>
        <v>11</v>
      </c>
      <c r="F5523" t="b">
        <v>0</v>
      </c>
      <c r="G5523" t="s">
        <v>31</v>
      </c>
      <c r="H5523">
        <v>17</v>
      </c>
      <c r="I5523">
        <v>14</v>
      </c>
      <c r="J5523" t="s">
        <v>101</v>
      </c>
      <c r="K5523" t="s">
        <v>32</v>
      </c>
      <c r="L5523" t="str">
        <f>_xlfn.XLOOKUP(Table1[[#This Row],[TeamFavoriteID]],Table2[team_id],Table2[team_name],_xlfn.XLOOKUP(Table1[[#This Row],[TeamFavoriteID]],Table2[team_id_pfr],Table2[team_name],"Even"))</f>
        <v>New York Jets</v>
      </c>
      <c r="M5523">
        <v>-6</v>
      </c>
      <c r="N5523">
        <f>IF(Table1[[#This Row],[TeamFavorite]]=Table1[[#This Row],[TeamHome]],Table1[[#This Row],[ScoreAway]]-Table1[[#This Row],[ScoreHome]],Table1[[#This Row],[ScoreHome]]-Table1[[#This Row],[ScoreAway]])</f>
        <v>-3</v>
      </c>
      <c r="O5523">
        <f>IF(Table1[[#This Row],[SpreadActual]]&lt;Table1[[#This Row],[SpreadFavorite]],1,0)</f>
        <v>0</v>
      </c>
      <c r="P5523">
        <v>40</v>
      </c>
      <c r="Q5523" t="s">
        <v>126</v>
      </c>
      <c r="R5523" t="b">
        <v>0</v>
      </c>
      <c r="S5523">
        <v>38</v>
      </c>
      <c r="T5523">
        <v>16</v>
      </c>
      <c r="U5523">
        <v>46</v>
      </c>
    </row>
    <row r="5524" spans="1:22" x14ac:dyDescent="0.2">
      <c r="A5524" s="1">
        <v>33923</v>
      </c>
      <c r="B5524">
        <v>1992</v>
      </c>
      <c r="C5524">
        <f>_xlfn.MAXIFS(Table1[ScheduleWeekWritten],Table1[ScheduleSeason],Table1[[#This Row],[ScheduleSeason]])</f>
        <v>17</v>
      </c>
      <c r="D5524">
        <v>11</v>
      </c>
      <c r="E5524" cm="1">
        <f t="array" ref="E5524">_xlfn.XLOOKUP(Table1[[#This Row],[ScheduleWeekWritten]],Table3[Game],100+Table3[Increase],Table1[[#This Row],[ScheduleWeekWritten]])</f>
        <v>11</v>
      </c>
      <c r="F5524" t="b">
        <v>0</v>
      </c>
      <c r="G5524" t="s">
        <v>49</v>
      </c>
      <c r="H5524">
        <v>17</v>
      </c>
      <c r="I5524">
        <v>14</v>
      </c>
      <c r="J5524" t="s">
        <v>45</v>
      </c>
      <c r="K5524" t="s">
        <v>51</v>
      </c>
      <c r="L5524" t="str">
        <f>_xlfn.XLOOKUP(Table1[[#This Row],[TeamFavoriteID]],Table2[team_id],Table2[team_name],_xlfn.XLOOKUP(Table1[[#This Row],[TeamFavoriteID]],Table2[team_id_pfr],Table2[team_name],"Even"))</f>
        <v>Pittsburgh Steelers</v>
      </c>
      <c r="M5524">
        <v>-11</v>
      </c>
      <c r="N5524">
        <f>IF(Table1[[#This Row],[TeamFavorite]]=Table1[[#This Row],[TeamHome]],Table1[[#This Row],[ScoreAway]]-Table1[[#This Row],[ScoreHome]],Table1[[#This Row],[ScoreHome]]-Table1[[#This Row],[ScoreAway]])</f>
        <v>-3</v>
      </c>
      <c r="O5524">
        <f>IF(Table1[[#This Row],[SpreadActual]]&lt;Table1[[#This Row],[SpreadFavorite]],1,0)</f>
        <v>0</v>
      </c>
      <c r="P5524">
        <v>34</v>
      </c>
      <c r="Q5524" t="s">
        <v>113</v>
      </c>
      <c r="R5524" t="b">
        <v>0</v>
      </c>
      <c r="S5524">
        <v>30</v>
      </c>
      <c r="T5524">
        <v>14</v>
      </c>
      <c r="U5524">
        <v>79</v>
      </c>
    </row>
    <row r="5525" spans="1:22" x14ac:dyDescent="0.2">
      <c r="A5525" s="1">
        <v>33923</v>
      </c>
      <c r="B5525">
        <v>1992</v>
      </c>
      <c r="C5525">
        <f>_xlfn.MAXIFS(Table1[ScheduleWeekWritten],Table1[ScheduleSeason],Table1[[#This Row],[ScheduleSeason]])</f>
        <v>17</v>
      </c>
      <c r="D5525">
        <v>11</v>
      </c>
      <c r="E5525" cm="1">
        <f t="array" ref="E5525">_xlfn.XLOOKUP(Table1[[#This Row],[ScheduleWeekWritten]],Table3[Game],100+Table3[Increase],Table1[[#This Row],[ScheduleWeekWritten]])</f>
        <v>11</v>
      </c>
      <c r="F5525" t="b">
        <v>0</v>
      </c>
      <c r="G5525" t="s">
        <v>53</v>
      </c>
      <c r="H5525">
        <v>21</v>
      </c>
      <c r="I5525">
        <v>20</v>
      </c>
      <c r="J5525" t="s">
        <v>95</v>
      </c>
      <c r="K5525" t="s">
        <v>87</v>
      </c>
      <c r="L5525" t="str">
        <f>_xlfn.XLOOKUP(Table1[[#This Row],[TeamFavoriteID]],Table2[team_id],Table2[team_name],_xlfn.XLOOKUP(Table1[[#This Row],[TeamFavoriteID]],Table2[team_id_pfr],Table2[team_name],"Even"))</f>
        <v>San Francisco 49ers</v>
      </c>
      <c r="M5525">
        <v>-6</v>
      </c>
      <c r="N5525">
        <f>IF(Table1[[#This Row],[TeamFavorite]]=Table1[[#This Row],[TeamHome]],Table1[[#This Row],[ScoreAway]]-Table1[[#This Row],[ScoreHome]],Table1[[#This Row],[ScoreHome]]-Table1[[#This Row],[ScoreAway]])</f>
        <v>-1</v>
      </c>
      <c r="O5525">
        <f>IF(Table1[[#This Row],[SpreadActual]]&lt;Table1[[#This Row],[SpreadFavorite]],1,0)</f>
        <v>0</v>
      </c>
      <c r="P5525">
        <v>40</v>
      </c>
      <c r="Q5525" t="s">
        <v>118</v>
      </c>
      <c r="R5525" t="b">
        <v>0</v>
      </c>
      <c r="S5525">
        <v>56</v>
      </c>
      <c r="T5525">
        <v>8</v>
      </c>
      <c r="U5525">
        <v>74</v>
      </c>
    </row>
    <row r="5526" spans="1:22" x14ac:dyDescent="0.2">
      <c r="A5526" s="1">
        <v>33923</v>
      </c>
      <c r="B5526">
        <v>1992</v>
      </c>
      <c r="C5526">
        <f>_xlfn.MAXIFS(Table1[ScheduleWeekWritten],Table1[ScheduleSeason],Table1[[#This Row],[ScheduleSeason]])</f>
        <v>17</v>
      </c>
      <c r="D5526">
        <v>11</v>
      </c>
      <c r="E5526" cm="1">
        <f t="array" ref="E5526">_xlfn.XLOOKUP(Table1[[#This Row],[ScheduleWeekWritten]],Table3[Game],100+Table3[Increase],Table1[[#This Row],[ScheduleWeekWritten]])</f>
        <v>11</v>
      </c>
      <c r="F5526" t="b">
        <v>0</v>
      </c>
      <c r="G5526" t="s">
        <v>127</v>
      </c>
      <c r="H5526">
        <v>20</v>
      </c>
      <c r="I5526">
        <v>17</v>
      </c>
      <c r="J5526" t="s">
        <v>46</v>
      </c>
      <c r="K5526" t="s">
        <v>47</v>
      </c>
      <c r="L5526" t="str">
        <f>_xlfn.XLOOKUP(Table1[[#This Row],[TeamFavoriteID]],Table2[team_id],Table2[team_name],_xlfn.XLOOKUP(Table1[[#This Row],[TeamFavoriteID]],Table2[team_id_pfr],Table2[team_name],"Even"))</f>
        <v>Chicago Bears</v>
      </c>
      <c r="M5526">
        <v>-6.5</v>
      </c>
      <c r="N5526">
        <f>IF(Table1[[#This Row],[TeamFavorite]]=Table1[[#This Row],[TeamHome]],Table1[[#This Row],[ScoreAway]]-Table1[[#This Row],[ScoreHome]],Table1[[#This Row],[ScoreHome]]-Table1[[#This Row],[ScoreAway]])</f>
        <v>3</v>
      </c>
      <c r="O5526">
        <f>IF(Table1[[#This Row],[SpreadActual]]&lt;Table1[[#This Row],[SpreadFavorite]],1,0)</f>
        <v>0</v>
      </c>
      <c r="P5526">
        <v>41</v>
      </c>
      <c r="Q5526" t="s">
        <v>130</v>
      </c>
      <c r="R5526" t="b">
        <v>0</v>
      </c>
      <c r="S5526">
        <v>58</v>
      </c>
      <c r="T5526">
        <v>10</v>
      </c>
      <c r="U5526">
        <v>46</v>
      </c>
    </row>
    <row r="5527" spans="1:22" x14ac:dyDescent="0.2">
      <c r="A5527" s="1">
        <v>33924</v>
      </c>
      <c r="B5527">
        <v>1992</v>
      </c>
      <c r="C5527">
        <f>_xlfn.MAXIFS(Table1[ScheduleWeekWritten],Table1[ScheduleSeason],Table1[[#This Row],[ScheduleSeason]])</f>
        <v>17</v>
      </c>
      <c r="D5527">
        <v>11</v>
      </c>
      <c r="E5527" cm="1">
        <f t="array" ref="E5527">_xlfn.XLOOKUP(Table1[[#This Row],[ScheduleWeekWritten]],Table3[Game],100+Table3[Increase],Table1[[#This Row],[ScheduleWeekWritten]])</f>
        <v>11</v>
      </c>
      <c r="F5527" t="b">
        <v>0</v>
      </c>
      <c r="G5527" t="s">
        <v>19</v>
      </c>
      <c r="H5527">
        <v>20</v>
      </c>
      <c r="I5527">
        <v>26</v>
      </c>
      <c r="J5527" t="s">
        <v>28</v>
      </c>
      <c r="K5527" t="s">
        <v>43</v>
      </c>
      <c r="L5527" t="str">
        <f>_xlfn.XLOOKUP(Table1[[#This Row],[TeamFavoriteID]],Table2[team_id],Table2[team_name],_xlfn.XLOOKUP(Table1[[#This Row],[TeamFavoriteID]],Table2[team_id_pfr],Table2[team_name],"Even"))</f>
        <v>Buffalo Bills</v>
      </c>
      <c r="M5527">
        <v>-1</v>
      </c>
      <c r="N5527">
        <f>IF(Table1[[#This Row],[TeamFavorite]]=Table1[[#This Row],[TeamHome]],Table1[[#This Row],[ScoreAway]]-Table1[[#This Row],[ScoreHome]],Table1[[#This Row],[ScoreHome]]-Table1[[#This Row],[ScoreAway]])</f>
        <v>-6</v>
      </c>
      <c r="O5527">
        <f>IF(Table1[[#This Row],[SpreadActual]]&lt;Table1[[#This Row],[SpreadFavorite]],1,0)</f>
        <v>1</v>
      </c>
      <c r="P5527">
        <v>46.5</v>
      </c>
      <c r="Q5527" t="s">
        <v>143</v>
      </c>
      <c r="R5527" t="b">
        <v>0</v>
      </c>
      <c r="S5527">
        <v>70</v>
      </c>
      <c r="T5527">
        <v>14</v>
      </c>
      <c r="U5527">
        <v>68</v>
      </c>
    </row>
    <row r="5528" spans="1:22" x14ac:dyDescent="0.2">
      <c r="A5528" s="1">
        <v>33930</v>
      </c>
      <c r="B5528">
        <v>1992</v>
      </c>
      <c r="C5528">
        <f>_xlfn.MAXIFS(Table1[ScheduleWeekWritten],Table1[ScheduleSeason],Table1[[#This Row],[ScheduleSeason]])</f>
        <v>17</v>
      </c>
      <c r="D5528">
        <v>12</v>
      </c>
      <c r="E5528" cm="1">
        <f t="array" ref="E5528">_xlfn.XLOOKUP(Table1[[#This Row],[ScheduleWeekWritten]],Table3[Game],100+Table3[Increase],Table1[[#This Row],[ScheduleWeekWritten]])</f>
        <v>12</v>
      </c>
      <c r="F5528" t="b">
        <v>0</v>
      </c>
      <c r="G5528" t="s">
        <v>28</v>
      </c>
      <c r="H5528">
        <v>41</v>
      </c>
      <c r="I5528">
        <v>14</v>
      </c>
      <c r="J5528" t="s">
        <v>38</v>
      </c>
      <c r="K5528" t="s">
        <v>43</v>
      </c>
      <c r="L5528" t="str">
        <f>_xlfn.XLOOKUP(Table1[[#This Row],[TeamFavoriteID]],Table2[team_id],Table2[team_name],_xlfn.XLOOKUP(Table1[[#This Row],[TeamFavoriteID]],Table2[team_id_pfr],Table2[team_name],"Even"))</f>
        <v>Buffalo Bills</v>
      </c>
      <c r="M5528">
        <v>-13</v>
      </c>
      <c r="N5528">
        <f>IF(Table1[[#This Row],[TeamFavorite]]=Table1[[#This Row],[TeamHome]],Table1[[#This Row],[ScoreAway]]-Table1[[#This Row],[ScoreHome]],Table1[[#This Row],[ScoreHome]]-Table1[[#This Row],[ScoreAway]])</f>
        <v>-27</v>
      </c>
      <c r="O5528">
        <f>IF(Table1[[#This Row],[SpreadActual]]&lt;Table1[[#This Row],[SpreadFavorite]],1,0)</f>
        <v>1</v>
      </c>
      <c r="P5528">
        <v>43</v>
      </c>
      <c r="Q5528" t="s">
        <v>123</v>
      </c>
      <c r="R5528" t="b">
        <v>0</v>
      </c>
      <c r="S5528">
        <v>50</v>
      </c>
      <c r="T5528">
        <v>11</v>
      </c>
      <c r="U5528">
        <v>87</v>
      </c>
    </row>
    <row r="5529" spans="1:22" x14ac:dyDescent="0.2">
      <c r="A5529" s="1">
        <v>33930</v>
      </c>
      <c r="B5529">
        <v>1992</v>
      </c>
      <c r="C5529">
        <f>_xlfn.MAXIFS(Table1[ScheduleWeekWritten],Table1[ScheduleSeason],Table1[[#This Row],[ScheduleSeason]])</f>
        <v>17</v>
      </c>
      <c r="D5529">
        <v>12</v>
      </c>
      <c r="E5529" cm="1">
        <f t="array" ref="E5529">_xlfn.XLOOKUP(Table1[[#This Row],[ScheduleWeekWritten]],Table3[Game],100+Table3[Increase],Table1[[#This Row],[ScheduleWeekWritten]])</f>
        <v>12</v>
      </c>
      <c r="F5529" t="b">
        <v>0</v>
      </c>
      <c r="G5529" t="s">
        <v>46</v>
      </c>
      <c r="H5529">
        <v>3</v>
      </c>
      <c r="I5529">
        <v>17</v>
      </c>
      <c r="J5529" t="s">
        <v>33</v>
      </c>
      <c r="K5529" t="s">
        <v>47</v>
      </c>
      <c r="L5529" t="str">
        <f>_xlfn.XLOOKUP(Table1[[#This Row],[TeamFavoriteID]],Table2[team_id],Table2[team_name],_xlfn.XLOOKUP(Table1[[#This Row],[TeamFavoriteID]],Table2[team_id_pfr],Table2[team_name],"Even"))</f>
        <v>Chicago Bears</v>
      </c>
      <c r="M5529">
        <v>-5.5</v>
      </c>
      <c r="N5529">
        <f>IF(Table1[[#This Row],[TeamFavorite]]=Table1[[#This Row],[TeamHome]],Table1[[#This Row],[ScoreAway]]-Table1[[#This Row],[ScoreHome]],Table1[[#This Row],[ScoreHome]]-Table1[[#This Row],[ScoreAway]])</f>
        <v>14</v>
      </c>
      <c r="O5529">
        <f>IF(Table1[[#This Row],[SpreadActual]]&lt;Table1[[#This Row],[SpreadFavorite]],1,0)</f>
        <v>0</v>
      </c>
      <c r="P5529">
        <v>38</v>
      </c>
      <c r="Q5529" t="s">
        <v>114</v>
      </c>
      <c r="R5529" t="b">
        <v>0</v>
      </c>
      <c r="S5529">
        <v>42</v>
      </c>
      <c r="T5529">
        <v>18</v>
      </c>
      <c r="U5529">
        <v>89</v>
      </c>
    </row>
    <row r="5530" spans="1:22" x14ac:dyDescent="0.2">
      <c r="A5530" s="1">
        <v>33930</v>
      </c>
      <c r="B5530">
        <v>1992</v>
      </c>
      <c r="C5530">
        <f>_xlfn.MAXIFS(Table1[ScheduleWeekWritten],Table1[ScheduleSeason],Table1[[#This Row],[ScheduleSeason]])</f>
        <v>17</v>
      </c>
      <c r="D5530">
        <v>12</v>
      </c>
      <c r="E5530" cm="1">
        <f t="array" ref="E5530">_xlfn.XLOOKUP(Table1[[#This Row],[ScheduleWeekWritten]],Table3[Game],100+Table3[Increase],Table1[[#This Row],[ScheduleWeekWritten]])</f>
        <v>12</v>
      </c>
      <c r="F5530" t="b">
        <v>0</v>
      </c>
      <c r="G5530" t="s">
        <v>101</v>
      </c>
      <c r="H5530">
        <v>13</v>
      </c>
      <c r="I5530">
        <v>19</v>
      </c>
      <c r="J5530" t="s">
        <v>45</v>
      </c>
      <c r="K5530" t="s">
        <v>104</v>
      </c>
      <c r="L5530" t="str">
        <f>_xlfn.XLOOKUP(Table1[[#This Row],[TeamFavoriteID]],Table2[team_id],Table2[team_name],_xlfn.XLOOKUP(Table1[[#This Row],[TeamFavoriteID]],Table2[team_id_pfr],Table2[team_name],"Even"))</f>
        <v>Cincinnati Bengals</v>
      </c>
      <c r="M5530">
        <v>-2.5</v>
      </c>
      <c r="N5530">
        <f>IF(Table1[[#This Row],[TeamFavorite]]=Table1[[#This Row],[TeamHome]],Table1[[#This Row],[ScoreAway]]-Table1[[#This Row],[ScoreHome]],Table1[[#This Row],[ScoreHome]]-Table1[[#This Row],[ScoreAway]])</f>
        <v>6</v>
      </c>
      <c r="O5530">
        <f>IF(Table1[[#This Row],[SpreadActual]]&lt;Table1[[#This Row],[SpreadFavorite]],1,0)</f>
        <v>0</v>
      </c>
      <c r="P5530">
        <v>38</v>
      </c>
      <c r="Q5530" t="s">
        <v>111</v>
      </c>
      <c r="R5530" t="b">
        <v>0</v>
      </c>
      <c r="S5530">
        <v>60</v>
      </c>
      <c r="T5530">
        <v>13</v>
      </c>
      <c r="U5530">
        <v>91</v>
      </c>
    </row>
    <row r="5531" spans="1:22" x14ac:dyDescent="0.2">
      <c r="A5531" s="1">
        <v>33930</v>
      </c>
      <c r="B5531">
        <v>1992</v>
      </c>
      <c r="C5531">
        <f>_xlfn.MAXIFS(Table1[ScheduleWeekWritten],Table1[ScheduleSeason],Table1[[#This Row],[ScheduleSeason]])</f>
        <v>17</v>
      </c>
      <c r="D5531">
        <v>12</v>
      </c>
      <c r="E5531" cm="1">
        <f t="array" ref="E5531">_xlfn.XLOOKUP(Table1[[#This Row],[ScheduleWeekWritten]],Table3[Game],100+Table3[Increase],Table1[[#This Row],[ScheduleWeekWritten]])</f>
        <v>12</v>
      </c>
      <c r="F5531" t="b">
        <v>0</v>
      </c>
      <c r="G5531" t="s">
        <v>138</v>
      </c>
      <c r="H5531">
        <v>24</v>
      </c>
      <c r="I5531">
        <v>0</v>
      </c>
      <c r="J5531" t="s">
        <v>24</v>
      </c>
      <c r="K5531" t="s">
        <v>21</v>
      </c>
      <c r="L5531" t="str">
        <f>_xlfn.XLOOKUP(Table1[[#This Row],[TeamFavoriteID]],Table2[team_id],Table2[team_name],_xlfn.XLOOKUP(Table1[[#This Row],[TeamFavoriteID]],Table2[team_id_pfr],Table2[team_name],"Even"))</f>
        <v>Las Vegas Raiders</v>
      </c>
      <c r="M5531">
        <v>-3.5</v>
      </c>
      <c r="N5531">
        <f>IF(Table1[[#This Row],[TeamFavorite]]=Table1[[#This Row],[TeamHome]],Table1[[#This Row],[ScoreAway]]-Table1[[#This Row],[ScoreHome]],Table1[[#This Row],[ScoreHome]]-Table1[[#This Row],[ScoreAway]])</f>
        <v>24</v>
      </c>
      <c r="O5531">
        <f>IF(Table1[[#This Row],[SpreadActual]]&lt;Table1[[#This Row],[SpreadFavorite]],1,0)</f>
        <v>0</v>
      </c>
      <c r="P5531">
        <v>35</v>
      </c>
      <c r="Q5531" t="s">
        <v>65</v>
      </c>
      <c r="R5531" t="b">
        <v>0</v>
      </c>
      <c r="S5531">
        <v>57</v>
      </c>
      <c r="T5531">
        <v>9</v>
      </c>
      <c r="U5531">
        <v>35</v>
      </c>
    </row>
    <row r="5532" spans="1:22" x14ac:dyDescent="0.2">
      <c r="A5532" s="1">
        <v>33930</v>
      </c>
      <c r="B5532">
        <v>1992</v>
      </c>
      <c r="C5532">
        <f>_xlfn.MAXIFS(Table1[ScheduleWeekWritten],Table1[ScheduleSeason],Table1[[#This Row],[ScheduleSeason]])</f>
        <v>17</v>
      </c>
      <c r="D5532">
        <v>12</v>
      </c>
      <c r="E5532" cm="1">
        <f t="array" ref="E5532">_xlfn.XLOOKUP(Table1[[#This Row],[ScheduleWeekWritten]],Table3[Game],100+Table3[Increase],Table1[[#This Row],[ScheduleWeekWritten]])</f>
        <v>12</v>
      </c>
      <c r="F5532" t="b">
        <v>0</v>
      </c>
      <c r="G5532" t="s">
        <v>39</v>
      </c>
      <c r="H5532">
        <v>10</v>
      </c>
      <c r="I5532">
        <v>27</v>
      </c>
      <c r="J5532" t="s">
        <v>53</v>
      </c>
      <c r="K5532" t="s">
        <v>87</v>
      </c>
      <c r="L5532" t="str">
        <f>_xlfn.XLOOKUP(Table1[[#This Row],[TeamFavoriteID]],Table2[team_id],Table2[team_name],_xlfn.XLOOKUP(Table1[[#This Row],[TeamFavoriteID]],Table2[team_id_pfr],Table2[team_name],"Even"))</f>
        <v>San Francisco 49ers</v>
      </c>
      <c r="M5532">
        <v>-7</v>
      </c>
      <c r="N5532">
        <f>IF(Table1[[#This Row],[TeamFavorite]]=Table1[[#This Row],[TeamHome]],Table1[[#This Row],[ScoreAway]]-Table1[[#This Row],[ScoreHome]],Table1[[#This Row],[ScoreHome]]-Table1[[#This Row],[ScoreAway]])</f>
        <v>-17</v>
      </c>
      <c r="O5532">
        <f>IF(Table1[[#This Row],[SpreadActual]]&lt;Table1[[#This Row],[SpreadFavorite]],1,0)</f>
        <v>1</v>
      </c>
      <c r="P5532">
        <v>43</v>
      </c>
      <c r="Q5532" t="s">
        <v>135</v>
      </c>
      <c r="R5532" t="b">
        <v>0</v>
      </c>
      <c r="S5532">
        <v>57</v>
      </c>
      <c r="T5532">
        <v>9</v>
      </c>
      <c r="U5532">
        <v>35</v>
      </c>
    </row>
    <row r="5533" spans="1:22" x14ac:dyDescent="0.2">
      <c r="A5533" s="1">
        <v>33930</v>
      </c>
      <c r="B5533">
        <v>1992</v>
      </c>
      <c r="C5533">
        <f>_xlfn.MAXIFS(Table1[ScheduleWeekWritten],Table1[ScheduleSeason],Table1[[#This Row],[ScheduleSeason]])</f>
        <v>17</v>
      </c>
      <c r="D5533">
        <v>12</v>
      </c>
      <c r="E5533" cm="1">
        <f t="array" ref="E5533">_xlfn.XLOOKUP(Table1[[#This Row],[ScheduleWeekWritten]],Table3[Game],100+Table3[Increase],Table1[[#This Row],[ScheduleWeekWritten]])</f>
        <v>12</v>
      </c>
      <c r="F5533" t="b">
        <v>0</v>
      </c>
      <c r="G5533" t="s">
        <v>19</v>
      </c>
      <c r="H5533">
        <v>19</v>
      </c>
      <c r="I5533">
        <v>16</v>
      </c>
      <c r="J5533" t="s">
        <v>23</v>
      </c>
      <c r="K5533" t="s">
        <v>91</v>
      </c>
      <c r="L5533" t="str">
        <f>_xlfn.XLOOKUP(Table1[[#This Row],[TeamFavoriteID]],Table2[team_id],Table2[team_name],_xlfn.XLOOKUP(Table1[[#This Row],[TeamFavoriteID]],Table2[team_id_pfr],Table2[team_name],"Even"))</f>
        <v>Miami Dolphins</v>
      </c>
      <c r="M5533">
        <v>-3.5</v>
      </c>
      <c r="N5533">
        <f>IF(Table1[[#This Row],[TeamFavorite]]=Table1[[#This Row],[TeamHome]],Table1[[#This Row],[ScoreAway]]-Table1[[#This Row],[ScoreHome]],Table1[[#This Row],[ScoreHome]]-Table1[[#This Row],[ScoreAway]])</f>
        <v>-3</v>
      </c>
      <c r="O5533">
        <f>IF(Table1[[#This Row],[SpreadActual]]&lt;Table1[[#This Row],[SpreadFavorite]],1,0)</f>
        <v>0</v>
      </c>
      <c r="P5533">
        <v>41</v>
      </c>
      <c r="Q5533" t="s">
        <v>143</v>
      </c>
      <c r="R5533" t="b">
        <v>0</v>
      </c>
      <c r="S5533">
        <v>79</v>
      </c>
      <c r="T5533">
        <v>19</v>
      </c>
      <c r="U5533">
        <v>85</v>
      </c>
    </row>
    <row r="5534" spans="1:22" x14ac:dyDescent="0.2">
      <c r="A5534" s="1">
        <v>33930</v>
      </c>
      <c r="B5534">
        <v>1992</v>
      </c>
      <c r="C5534">
        <f>_xlfn.MAXIFS(Table1[ScheduleWeekWritten],Table1[ScheduleSeason],Table1[[#This Row],[ScheduleSeason]])</f>
        <v>17</v>
      </c>
      <c r="D5534">
        <v>12</v>
      </c>
      <c r="E5534" cm="1">
        <f t="array" ref="E5534">_xlfn.XLOOKUP(Table1[[#This Row],[ScheduleWeekWritten]],Table3[Game],100+Table3[Increase],Table1[[#This Row],[ScheduleWeekWritten]])</f>
        <v>12</v>
      </c>
      <c r="F5534" t="b">
        <v>0</v>
      </c>
      <c r="G5534" t="s">
        <v>54</v>
      </c>
      <c r="H5534">
        <v>17</v>
      </c>
      <c r="I5534">
        <v>13</v>
      </c>
      <c r="J5534" t="s">
        <v>62</v>
      </c>
      <c r="K5534" t="s">
        <v>55</v>
      </c>
      <c r="L5534" t="str">
        <f>_xlfn.XLOOKUP(Table1[[#This Row],[TeamFavoriteID]],Table2[team_id],Table2[team_name],_xlfn.XLOOKUP(Table1[[#This Row],[TeamFavoriteID]],Table2[team_id_pfr],Table2[team_name],"Even"))</f>
        <v>Minnesota Vikings</v>
      </c>
      <c r="M5534">
        <v>-9</v>
      </c>
      <c r="N5534">
        <f>IF(Table1[[#This Row],[TeamFavorite]]=Table1[[#This Row],[TeamHome]],Table1[[#This Row],[ScoreAway]]-Table1[[#This Row],[ScoreHome]],Table1[[#This Row],[ScoreHome]]-Table1[[#This Row],[ScoreAway]])</f>
        <v>-4</v>
      </c>
      <c r="O5534">
        <f>IF(Table1[[#This Row],[SpreadActual]]&lt;Table1[[#This Row],[SpreadFavorite]],1,0)</f>
        <v>0</v>
      </c>
      <c r="P5534">
        <v>37</v>
      </c>
      <c r="Q5534" t="s">
        <v>137</v>
      </c>
      <c r="R5534" t="b">
        <v>0</v>
      </c>
      <c r="S5534">
        <v>72</v>
      </c>
      <c r="T5534">
        <v>0</v>
      </c>
      <c r="V5534" t="s">
        <v>103</v>
      </c>
    </row>
    <row r="5535" spans="1:22" x14ac:dyDescent="0.2">
      <c r="A5535" s="1">
        <v>33930</v>
      </c>
      <c r="B5535">
        <v>1992</v>
      </c>
      <c r="C5535">
        <f>_xlfn.MAXIFS(Table1[ScheduleWeekWritten],Table1[ScheduleSeason],Table1[[#This Row],[ScheduleSeason]])</f>
        <v>17</v>
      </c>
      <c r="D5535">
        <v>12</v>
      </c>
      <c r="E5535" cm="1">
        <f t="array" ref="E5535">_xlfn.XLOOKUP(Table1[[#This Row],[ScheduleWeekWritten]],Table3[Game],100+Table3[Increase],Table1[[#This Row],[ScheduleWeekWritten]])</f>
        <v>12</v>
      </c>
      <c r="F5535" t="b">
        <v>0</v>
      </c>
      <c r="G5535" t="s">
        <v>115</v>
      </c>
      <c r="H5535">
        <v>24</v>
      </c>
      <c r="I5535">
        <v>3</v>
      </c>
      <c r="J5535" t="s">
        <v>31</v>
      </c>
      <c r="K5535" t="s">
        <v>32</v>
      </c>
      <c r="L5535" t="str">
        <f>_xlfn.XLOOKUP(Table1[[#This Row],[TeamFavoriteID]],Table2[team_id],Table2[team_name],_xlfn.XLOOKUP(Table1[[#This Row],[TeamFavoriteID]],Table2[team_id_pfr],Table2[team_name],"Even"))</f>
        <v>New York Jets</v>
      </c>
      <c r="M5535">
        <v>-4.5</v>
      </c>
      <c r="N5535">
        <f>IF(Table1[[#This Row],[TeamFavorite]]=Table1[[#This Row],[TeamHome]],Table1[[#This Row],[ScoreAway]]-Table1[[#This Row],[ScoreHome]],Table1[[#This Row],[ScoreHome]]-Table1[[#This Row],[ScoreAway]])</f>
        <v>21</v>
      </c>
      <c r="O5535">
        <f>IF(Table1[[#This Row],[SpreadActual]]&lt;Table1[[#This Row],[SpreadFavorite]],1,0)</f>
        <v>0</v>
      </c>
      <c r="P5535">
        <v>35</v>
      </c>
      <c r="Q5535" t="s">
        <v>116</v>
      </c>
      <c r="R5535" t="b">
        <v>0</v>
      </c>
      <c r="S5535">
        <v>58</v>
      </c>
      <c r="T5535">
        <v>16</v>
      </c>
      <c r="U5535">
        <v>87</v>
      </c>
    </row>
    <row r="5536" spans="1:22" x14ac:dyDescent="0.2">
      <c r="A5536" s="1">
        <v>33930</v>
      </c>
      <c r="B5536">
        <v>1992</v>
      </c>
      <c r="C5536">
        <f>_xlfn.MAXIFS(Table1[ScheduleWeekWritten],Table1[ScheduleSeason],Table1[[#This Row],[ScheduleSeason]])</f>
        <v>17</v>
      </c>
      <c r="D5536">
        <v>12</v>
      </c>
      <c r="E5536" cm="1">
        <f t="array" ref="E5536">_xlfn.XLOOKUP(Table1[[#This Row],[ScheduleWeekWritten]],Table3[Game],100+Table3[Increase],Table1[[#This Row],[ScheduleWeekWritten]])</f>
        <v>12</v>
      </c>
      <c r="F5536" t="b">
        <v>0</v>
      </c>
      <c r="G5536" t="s">
        <v>50</v>
      </c>
      <c r="H5536">
        <v>34</v>
      </c>
      <c r="I5536">
        <v>47</v>
      </c>
      <c r="J5536" t="s">
        <v>58</v>
      </c>
      <c r="K5536" t="s">
        <v>77</v>
      </c>
      <c r="L5536" t="str">
        <f>_xlfn.XLOOKUP(Table1[[#This Row],[TeamFavoriteID]],Table2[team_id],Table2[team_name],_xlfn.XLOOKUP(Table1[[#This Row],[TeamFavoriteID]],Table2[team_id_pfr],Table2[team_name],"Even"))</f>
        <v>Philadelphia Eagles</v>
      </c>
      <c r="M5536">
        <v>-3.5</v>
      </c>
      <c r="N5536">
        <f>IF(Table1[[#This Row],[TeamFavorite]]=Table1[[#This Row],[TeamHome]],Table1[[#This Row],[ScoreAway]]-Table1[[#This Row],[ScoreHome]],Table1[[#This Row],[ScoreHome]]-Table1[[#This Row],[ScoreAway]])</f>
        <v>-13</v>
      </c>
      <c r="O5536">
        <f>IF(Table1[[#This Row],[SpreadActual]]&lt;Table1[[#This Row],[SpreadFavorite]],1,0)</f>
        <v>1</v>
      </c>
      <c r="P5536">
        <v>35</v>
      </c>
      <c r="Q5536" t="s">
        <v>126</v>
      </c>
      <c r="R5536" t="b">
        <v>0</v>
      </c>
      <c r="S5536">
        <v>60</v>
      </c>
      <c r="T5536">
        <v>13</v>
      </c>
      <c r="U5536">
        <v>88</v>
      </c>
    </row>
    <row r="5537" spans="1:22" x14ac:dyDescent="0.2">
      <c r="A5537" s="1">
        <v>33930</v>
      </c>
      <c r="B5537">
        <v>1992</v>
      </c>
      <c r="C5537">
        <f>_xlfn.MAXIFS(Table1[ScheduleWeekWritten],Table1[ScheduleSeason],Table1[[#This Row],[ScheduleSeason]])</f>
        <v>17</v>
      </c>
      <c r="D5537">
        <v>12</v>
      </c>
      <c r="E5537" cm="1">
        <f t="array" ref="E5537">_xlfn.XLOOKUP(Table1[[#This Row],[ScheduleWeekWritten]],Table3[Game],100+Table3[Increase],Table1[[#This Row],[ScheduleWeekWritten]])</f>
        <v>12</v>
      </c>
      <c r="F5537" t="b">
        <v>0</v>
      </c>
      <c r="G5537" t="s">
        <v>145</v>
      </c>
      <c r="H5537">
        <v>10</v>
      </c>
      <c r="I5537">
        <v>16</v>
      </c>
      <c r="J5537" t="s">
        <v>67</v>
      </c>
      <c r="K5537" t="s">
        <v>68</v>
      </c>
      <c r="L5537" t="str">
        <f>_xlfn.XLOOKUP(Table1[[#This Row],[TeamFavoriteID]],Table2[team_id],Table2[team_name],_xlfn.XLOOKUP(Table1[[#This Row],[TeamFavoriteID]],Table2[team_id_pfr],Table2[team_name],"Even"))</f>
        <v>Dallas Cowboys</v>
      </c>
      <c r="M5537">
        <v>-8.5</v>
      </c>
      <c r="N5537">
        <f>IF(Table1[[#This Row],[TeamFavorite]]=Table1[[#This Row],[TeamHome]],Table1[[#This Row],[ScoreAway]]-Table1[[#This Row],[ScoreHome]],Table1[[#This Row],[ScoreHome]]-Table1[[#This Row],[ScoreAway]])</f>
        <v>-6</v>
      </c>
      <c r="O5537">
        <f>IF(Table1[[#This Row],[SpreadActual]]&lt;Table1[[#This Row],[SpreadFavorite]],1,0)</f>
        <v>0</v>
      </c>
      <c r="P5537">
        <v>42</v>
      </c>
      <c r="Q5537" t="s">
        <v>146</v>
      </c>
      <c r="R5537" t="b">
        <v>0</v>
      </c>
      <c r="S5537">
        <v>56</v>
      </c>
      <c r="T5537">
        <v>4</v>
      </c>
      <c r="U5537">
        <v>29</v>
      </c>
    </row>
    <row r="5538" spans="1:22" x14ac:dyDescent="0.2">
      <c r="A5538" s="1">
        <v>33930</v>
      </c>
      <c r="B5538">
        <v>1992</v>
      </c>
      <c r="C5538">
        <f>_xlfn.MAXIFS(Table1[ScheduleWeekWritten],Table1[ScheduleSeason],Table1[[#This Row],[ScheduleSeason]])</f>
        <v>17</v>
      </c>
      <c r="D5538">
        <v>12</v>
      </c>
      <c r="E5538" cm="1">
        <f t="array" ref="E5538">_xlfn.XLOOKUP(Table1[[#This Row],[ScheduleWeekWritten]],Table3[Game],100+Table3[Increase],Table1[[#This Row],[ScheduleWeekWritten]])</f>
        <v>12</v>
      </c>
      <c r="F5538" t="b">
        <v>0</v>
      </c>
      <c r="G5538" t="s">
        <v>49</v>
      </c>
      <c r="H5538">
        <v>30</v>
      </c>
      <c r="I5538">
        <v>14</v>
      </c>
      <c r="J5538" t="s">
        <v>140</v>
      </c>
      <c r="K5538" t="s">
        <v>51</v>
      </c>
      <c r="L5538" t="str">
        <f>_xlfn.XLOOKUP(Table1[[#This Row],[TeamFavoriteID]],Table2[team_id],Table2[team_name],_xlfn.XLOOKUP(Table1[[#This Row],[TeamFavoriteID]],Table2[team_id_pfr],Table2[team_name],"Even"))</f>
        <v>Pittsburgh Steelers</v>
      </c>
      <c r="M5538">
        <v>-12</v>
      </c>
      <c r="N5538">
        <f>IF(Table1[[#This Row],[TeamFavorite]]=Table1[[#This Row],[TeamHome]],Table1[[#This Row],[ScoreAway]]-Table1[[#This Row],[ScoreHome]],Table1[[#This Row],[ScoreHome]]-Table1[[#This Row],[ScoreAway]])</f>
        <v>-16</v>
      </c>
      <c r="O5538">
        <f>IF(Table1[[#This Row],[SpreadActual]]&lt;Table1[[#This Row],[SpreadFavorite]],1,0)</f>
        <v>1</v>
      </c>
      <c r="P5538">
        <v>33</v>
      </c>
      <c r="Q5538" t="s">
        <v>113</v>
      </c>
      <c r="R5538" t="b">
        <v>0</v>
      </c>
      <c r="S5538">
        <v>58</v>
      </c>
      <c r="T5538">
        <v>8</v>
      </c>
      <c r="U5538">
        <v>97</v>
      </c>
    </row>
    <row r="5539" spans="1:22" x14ac:dyDescent="0.2">
      <c r="A5539" s="1">
        <v>33930</v>
      </c>
      <c r="B5539">
        <v>1992</v>
      </c>
      <c r="C5539">
        <f>_xlfn.MAXIFS(Table1[ScheduleWeekWritten],Table1[ScheduleSeason],Table1[[#This Row],[ScheduleSeason]])</f>
        <v>17</v>
      </c>
      <c r="D5539">
        <v>12</v>
      </c>
      <c r="E5539" cm="1">
        <f t="array" ref="E5539">_xlfn.XLOOKUP(Table1[[#This Row],[ScheduleWeekWritten]],Table3[Game],100+Table3[Increase],Table1[[#This Row],[ScheduleWeekWritten]])</f>
        <v>12</v>
      </c>
      <c r="F5539" t="b">
        <v>0</v>
      </c>
      <c r="G5539" t="s">
        <v>27</v>
      </c>
      <c r="H5539">
        <v>29</v>
      </c>
      <c r="I5539">
        <v>14</v>
      </c>
      <c r="J5539" t="s">
        <v>127</v>
      </c>
      <c r="K5539" t="s">
        <v>29</v>
      </c>
      <c r="L5539" t="str">
        <f>_xlfn.XLOOKUP(Table1[[#This Row],[TeamFavoriteID]],Table2[team_id],Table2[team_name],_xlfn.XLOOKUP(Table1[[#This Row],[TeamFavoriteID]],Table2[team_id_pfr],Table2[team_name],"Even"))</f>
        <v>Los Angeles Chargers</v>
      </c>
      <c r="M5539">
        <v>-8.5</v>
      </c>
      <c r="N5539">
        <f>IF(Table1[[#This Row],[TeamFavorite]]=Table1[[#This Row],[TeamHome]],Table1[[#This Row],[ScoreAway]]-Table1[[#This Row],[ScoreHome]],Table1[[#This Row],[ScoreHome]]-Table1[[#This Row],[ScoreAway]])</f>
        <v>15</v>
      </c>
      <c r="O5539">
        <f>IF(Table1[[#This Row],[SpreadActual]]&lt;Table1[[#This Row],[SpreadFavorite]],1,0)</f>
        <v>0</v>
      </c>
      <c r="P5539">
        <v>37</v>
      </c>
      <c r="Q5539" t="s">
        <v>94</v>
      </c>
      <c r="R5539" t="b">
        <v>0</v>
      </c>
      <c r="S5539">
        <v>58</v>
      </c>
      <c r="T5539">
        <v>8</v>
      </c>
      <c r="U5539">
        <v>42</v>
      </c>
    </row>
    <row r="5540" spans="1:22" x14ac:dyDescent="0.2">
      <c r="A5540" s="1">
        <v>33930</v>
      </c>
      <c r="B5540">
        <v>1992</v>
      </c>
      <c r="C5540">
        <f>_xlfn.MAXIFS(Table1[ScheduleWeekWritten],Table1[ScheduleSeason],Table1[[#This Row],[ScheduleSeason]])</f>
        <v>17</v>
      </c>
      <c r="D5540">
        <v>12</v>
      </c>
      <c r="E5540" cm="1">
        <f t="array" ref="E5540">_xlfn.XLOOKUP(Table1[[#This Row],[ScheduleWeekWritten]],Table3[Game],100+Table3[Increase],Table1[[#This Row],[ScheduleWeekWritten]])</f>
        <v>12</v>
      </c>
      <c r="F5540" t="b">
        <v>0</v>
      </c>
      <c r="G5540" t="s">
        <v>128</v>
      </c>
      <c r="H5540">
        <v>14</v>
      </c>
      <c r="I5540">
        <v>24</v>
      </c>
      <c r="J5540" t="s">
        <v>42</v>
      </c>
      <c r="K5540" t="s">
        <v>75</v>
      </c>
      <c r="L5540" t="str">
        <f>_xlfn.XLOOKUP(Table1[[#This Row],[TeamFavoriteID]],Table2[team_id],Table2[team_name],_xlfn.XLOOKUP(Table1[[#This Row],[TeamFavoriteID]],Table2[team_id_pfr],Table2[team_name],"Even"))</f>
        <v>Kansas City Chiefs</v>
      </c>
      <c r="M5540">
        <v>-12</v>
      </c>
      <c r="N5540">
        <f>IF(Table1[[#This Row],[TeamFavorite]]=Table1[[#This Row],[TeamHome]],Table1[[#This Row],[ScoreAway]]-Table1[[#This Row],[ScoreHome]],Table1[[#This Row],[ScoreHome]]-Table1[[#This Row],[ScoreAway]])</f>
        <v>-10</v>
      </c>
      <c r="O5540">
        <f>IF(Table1[[#This Row],[SpreadActual]]&lt;Table1[[#This Row],[SpreadFavorite]],1,0)</f>
        <v>0</v>
      </c>
      <c r="P5540">
        <v>32</v>
      </c>
      <c r="Q5540" t="s">
        <v>129</v>
      </c>
      <c r="R5540" t="b">
        <v>0</v>
      </c>
      <c r="S5540">
        <v>72</v>
      </c>
      <c r="T5540">
        <v>0</v>
      </c>
      <c r="V5540" t="s">
        <v>103</v>
      </c>
    </row>
    <row r="5541" spans="1:22" x14ac:dyDescent="0.2">
      <c r="A5541" s="1">
        <v>33931</v>
      </c>
      <c r="B5541">
        <v>1992</v>
      </c>
      <c r="C5541">
        <f>_xlfn.MAXIFS(Table1[ScheduleWeekWritten],Table1[ScheduleSeason],Table1[[#This Row],[ScheduleSeason]])</f>
        <v>17</v>
      </c>
      <c r="D5541">
        <v>12</v>
      </c>
      <c r="E5541" cm="1">
        <f t="array" ref="E5541">_xlfn.XLOOKUP(Table1[[#This Row],[ScheduleWeekWritten]],Table3[Game],100+Table3[Increase],Table1[[#This Row],[ScheduleWeekWritten]])</f>
        <v>12</v>
      </c>
      <c r="F5541" t="b">
        <v>0</v>
      </c>
      <c r="G5541" t="s">
        <v>95</v>
      </c>
      <c r="H5541">
        <v>20</v>
      </c>
      <c r="I5541">
        <v>3</v>
      </c>
      <c r="J5541" t="s">
        <v>61</v>
      </c>
      <c r="K5541" t="s">
        <v>98</v>
      </c>
      <c r="L5541" t="str">
        <f>_xlfn.XLOOKUP(Table1[[#This Row],[TeamFavoriteID]],Table2[team_id],Table2[team_name],_xlfn.XLOOKUP(Table1[[#This Row],[TeamFavoriteID]],Table2[team_id_pfr],Table2[team_name],"Even"))</f>
        <v>New Orleans Saints</v>
      </c>
      <c r="M5541">
        <v>-4</v>
      </c>
      <c r="N5541">
        <f>IF(Table1[[#This Row],[TeamFavorite]]=Table1[[#This Row],[TeamHome]],Table1[[#This Row],[ScoreAway]]-Table1[[#This Row],[ScoreHome]],Table1[[#This Row],[ScoreHome]]-Table1[[#This Row],[ScoreAway]])</f>
        <v>-17</v>
      </c>
      <c r="O5541">
        <f>IF(Table1[[#This Row],[SpreadActual]]&lt;Table1[[#This Row],[SpreadFavorite]],1,0)</f>
        <v>1</v>
      </c>
      <c r="P5541">
        <v>37</v>
      </c>
      <c r="Q5541" t="s">
        <v>124</v>
      </c>
      <c r="R5541" t="b">
        <v>0</v>
      </c>
      <c r="S5541">
        <v>72</v>
      </c>
      <c r="T5541">
        <v>0</v>
      </c>
      <c r="V5541" t="s">
        <v>103</v>
      </c>
    </row>
    <row r="5542" spans="1:22" x14ac:dyDescent="0.2">
      <c r="A5542" s="1">
        <v>33934</v>
      </c>
      <c r="B5542">
        <v>1992</v>
      </c>
      <c r="C5542">
        <f>_xlfn.MAXIFS(Table1[ScheduleWeekWritten],Table1[ScheduleSeason],Table1[[#This Row],[ScheduleSeason]])</f>
        <v>17</v>
      </c>
      <c r="D5542">
        <v>13</v>
      </c>
      <c r="E5542" cm="1">
        <f t="array" ref="E5542">_xlfn.XLOOKUP(Table1[[#This Row],[ScheduleWeekWritten]],Table3[Game],100+Table3[Increase],Table1[[#This Row],[ScheduleWeekWritten]])</f>
        <v>13</v>
      </c>
      <c r="F5542" t="b">
        <v>0</v>
      </c>
      <c r="G5542" t="s">
        <v>67</v>
      </c>
      <c r="H5542">
        <v>30</v>
      </c>
      <c r="I5542">
        <v>3</v>
      </c>
      <c r="J5542" t="s">
        <v>50</v>
      </c>
      <c r="K5542" t="s">
        <v>68</v>
      </c>
      <c r="L5542" t="str">
        <f>_xlfn.XLOOKUP(Table1[[#This Row],[TeamFavoriteID]],Table2[team_id],Table2[team_name],_xlfn.XLOOKUP(Table1[[#This Row],[TeamFavoriteID]],Table2[team_id_pfr],Table2[team_name],"Even"))</f>
        <v>Dallas Cowboys</v>
      </c>
      <c r="M5542">
        <v>-15</v>
      </c>
      <c r="N5542">
        <f>IF(Table1[[#This Row],[TeamFavorite]]=Table1[[#This Row],[TeamHome]],Table1[[#This Row],[ScoreAway]]-Table1[[#This Row],[ScoreHome]],Table1[[#This Row],[ScoreHome]]-Table1[[#This Row],[ScoreAway]])</f>
        <v>-27</v>
      </c>
      <c r="O5542">
        <f>IF(Table1[[#This Row],[SpreadActual]]&lt;Table1[[#This Row],[SpreadFavorite]],1,0)</f>
        <v>1</v>
      </c>
      <c r="P5542">
        <v>41</v>
      </c>
      <c r="Q5542" t="s">
        <v>119</v>
      </c>
      <c r="R5542" t="b">
        <v>0</v>
      </c>
      <c r="S5542">
        <v>38</v>
      </c>
      <c r="T5542">
        <v>15</v>
      </c>
      <c r="U5542">
        <v>64</v>
      </c>
    </row>
    <row r="5543" spans="1:22" x14ac:dyDescent="0.2">
      <c r="A5543" s="1">
        <v>33934</v>
      </c>
      <c r="B5543">
        <v>1992</v>
      </c>
      <c r="C5543">
        <f>_xlfn.MAXIFS(Table1[ScheduleWeekWritten],Table1[ScheduleSeason],Table1[[#This Row],[ScheduleSeason]])</f>
        <v>17</v>
      </c>
      <c r="D5543">
        <v>13</v>
      </c>
      <c r="E5543" cm="1">
        <f t="array" ref="E5543">_xlfn.XLOOKUP(Table1[[#This Row],[ScheduleWeekWritten]],Table3[Game],100+Table3[Increase],Table1[[#This Row],[ScheduleWeekWritten]])</f>
        <v>13</v>
      </c>
      <c r="F5543" t="b">
        <v>0</v>
      </c>
      <c r="G5543" t="s">
        <v>45</v>
      </c>
      <c r="H5543">
        <v>21</v>
      </c>
      <c r="I5543">
        <v>24</v>
      </c>
      <c r="J5543" t="s">
        <v>23</v>
      </c>
      <c r="K5543" t="s">
        <v>25</v>
      </c>
      <c r="L5543" t="str">
        <f>_xlfn.XLOOKUP(Table1[[#This Row],[TeamFavoriteID]],Table2[team_id],Table2[team_name],_xlfn.XLOOKUP(Table1[[#This Row],[TeamFavoriteID]],Table2[team_id_pfr],Table2[team_name],"Even"))</f>
        <v>Houston Oilers</v>
      </c>
      <c r="M5543">
        <v>-1.5</v>
      </c>
      <c r="N5543">
        <f>IF(Table1[[#This Row],[TeamFavorite]]=Table1[[#This Row],[TeamHome]],Table1[[#This Row],[ScoreAway]]-Table1[[#This Row],[ScoreHome]],Table1[[#This Row],[ScoreHome]]-Table1[[#This Row],[ScoreAway]])</f>
        <v>-3</v>
      </c>
      <c r="O5543">
        <f>IF(Table1[[#This Row],[SpreadActual]]&lt;Table1[[#This Row],[SpreadFavorite]],1,0)</f>
        <v>1</v>
      </c>
      <c r="P5543">
        <v>41</v>
      </c>
      <c r="Q5543" t="s">
        <v>125</v>
      </c>
      <c r="R5543" t="b">
        <v>0</v>
      </c>
      <c r="S5543">
        <v>72</v>
      </c>
      <c r="T5543">
        <v>0</v>
      </c>
      <c r="V5543" t="s">
        <v>103</v>
      </c>
    </row>
    <row r="5544" spans="1:22" x14ac:dyDescent="0.2">
      <c r="A5544" s="1">
        <v>33937</v>
      </c>
      <c r="B5544">
        <v>1992</v>
      </c>
      <c r="C5544">
        <f>_xlfn.MAXIFS(Table1[ScheduleWeekWritten],Table1[ScheduleSeason],Table1[[#This Row],[ScheduleSeason]])</f>
        <v>17</v>
      </c>
      <c r="D5544">
        <v>13</v>
      </c>
      <c r="E5544" cm="1">
        <f t="array" ref="E5544">_xlfn.XLOOKUP(Table1[[#This Row],[ScheduleWeekWritten]],Table3[Game],100+Table3[Increase],Table1[[#This Row],[ScheduleWeekWritten]])</f>
        <v>13</v>
      </c>
      <c r="F5544" t="b">
        <v>0</v>
      </c>
      <c r="G5544" t="s">
        <v>38</v>
      </c>
      <c r="H5544">
        <v>34</v>
      </c>
      <c r="I5544">
        <v>0</v>
      </c>
      <c r="J5544" t="s">
        <v>115</v>
      </c>
      <c r="K5544" t="s">
        <v>109</v>
      </c>
      <c r="L5544" t="str">
        <f>_xlfn.XLOOKUP(Table1[[#This Row],[TeamFavoriteID]],Table2[team_id],Table2[team_name],_xlfn.XLOOKUP(Table1[[#This Row],[TeamFavoriteID]],Table2[team_id_pfr],Table2[team_name],"Even"))</f>
        <v>Atlanta Falcons</v>
      </c>
      <c r="M5544">
        <v>-5.5</v>
      </c>
      <c r="N5544">
        <f>IF(Table1[[#This Row],[TeamFavorite]]=Table1[[#This Row],[TeamHome]],Table1[[#This Row],[ScoreAway]]-Table1[[#This Row],[ScoreHome]],Table1[[#This Row],[ScoreHome]]-Table1[[#This Row],[ScoreAway]])</f>
        <v>-34</v>
      </c>
      <c r="O5544">
        <f>IF(Table1[[#This Row],[SpreadActual]]&lt;Table1[[#This Row],[SpreadFavorite]],1,0)</f>
        <v>1</v>
      </c>
      <c r="P5544">
        <v>41</v>
      </c>
      <c r="Q5544" t="s">
        <v>148</v>
      </c>
      <c r="R5544" t="b">
        <v>0</v>
      </c>
      <c r="S5544">
        <v>72</v>
      </c>
      <c r="T5544">
        <v>0</v>
      </c>
      <c r="V5544" t="s">
        <v>103</v>
      </c>
    </row>
    <row r="5545" spans="1:22" x14ac:dyDescent="0.2">
      <c r="A5545" s="1">
        <v>33937</v>
      </c>
      <c r="B5545">
        <v>1992</v>
      </c>
      <c r="C5545">
        <f>_xlfn.MAXIFS(Table1[ScheduleWeekWritten],Table1[ScheduleSeason],Table1[[#This Row],[ScheduleSeason]])</f>
        <v>17</v>
      </c>
      <c r="D5545">
        <v>13</v>
      </c>
      <c r="E5545" cm="1">
        <f t="array" ref="E5545">_xlfn.XLOOKUP(Table1[[#This Row],[ScheduleWeekWritten]],Table3[Game],100+Table3[Increase],Table1[[#This Row],[ScheduleWeekWritten]])</f>
        <v>13</v>
      </c>
      <c r="F5545" t="b">
        <v>0</v>
      </c>
      <c r="G5545" t="s">
        <v>101</v>
      </c>
      <c r="H5545">
        <v>9</v>
      </c>
      <c r="I5545">
        <v>21</v>
      </c>
      <c r="J5545" t="s">
        <v>49</v>
      </c>
      <c r="K5545" t="s">
        <v>51</v>
      </c>
      <c r="L5545" t="str">
        <f>_xlfn.XLOOKUP(Table1[[#This Row],[TeamFavoriteID]],Table2[team_id],Table2[team_name],_xlfn.XLOOKUP(Table1[[#This Row],[TeamFavoriteID]],Table2[team_id_pfr],Table2[team_name],"Even"))</f>
        <v>Pittsburgh Steelers</v>
      </c>
      <c r="M5545">
        <v>-7.5</v>
      </c>
      <c r="N5545">
        <f>IF(Table1[[#This Row],[TeamFavorite]]=Table1[[#This Row],[TeamHome]],Table1[[#This Row],[ScoreAway]]-Table1[[#This Row],[ScoreHome]],Table1[[#This Row],[ScoreHome]]-Table1[[#This Row],[ScoreAway]])</f>
        <v>-12</v>
      </c>
      <c r="O5545">
        <f>IF(Table1[[#This Row],[SpreadActual]]&lt;Table1[[#This Row],[SpreadFavorite]],1,0)</f>
        <v>1</v>
      </c>
      <c r="P5545">
        <v>36</v>
      </c>
      <c r="Q5545" t="s">
        <v>111</v>
      </c>
      <c r="R5545" t="b">
        <v>0</v>
      </c>
      <c r="S5545">
        <v>31</v>
      </c>
      <c r="T5545">
        <v>9</v>
      </c>
      <c r="U5545">
        <v>72</v>
      </c>
    </row>
    <row r="5546" spans="1:22" x14ac:dyDescent="0.2">
      <c r="A5546" s="1">
        <v>33937</v>
      </c>
      <c r="B5546">
        <v>1992</v>
      </c>
      <c r="C5546">
        <f>_xlfn.MAXIFS(Table1[ScheduleWeekWritten],Table1[ScheduleSeason],Table1[[#This Row],[ScheduleSeason]])</f>
        <v>17</v>
      </c>
      <c r="D5546">
        <v>13</v>
      </c>
      <c r="E5546" cm="1">
        <f t="array" ref="E5546">_xlfn.XLOOKUP(Table1[[#This Row],[ScheduleWeekWritten]],Table3[Game],100+Table3[Increase],Table1[[#This Row],[ScheduleWeekWritten]])</f>
        <v>13</v>
      </c>
      <c r="F5546" t="b">
        <v>0</v>
      </c>
      <c r="G5546" t="s">
        <v>62</v>
      </c>
      <c r="H5546">
        <v>27</v>
      </c>
      <c r="I5546">
        <v>14</v>
      </c>
      <c r="J5546" t="s">
        <v>46</v>
      </c>
      <c r="K5546" t="s">
        <v>63</v>
      </c>
      <c r="L5546" t="str">
        <f>_xlfn.XLOOKUP(Table1[[#This Row],[TeamFavoriteID]],Table2[team_id],Table2[team_name],_xlfn.XLOOKUP(Table1[[#This Row],[TeamFavoriteID]],Table2[team_id_pfr],Table2[team_name],"Even"))</f>
        <v>Cleveland Browns</v>
      </c>
      <c r="M5546">
        <v>-3.5</v>
      </c>
      <c r="N5546">
        <f>IF(Table1[[#This Row],[TeamFavorite]]=Table1[[#This Row],[TeamHome]],Table1[[#This Row],[ScoreAway]]-Table1[[#This Row],[ScoreHome]],Table1[[#This Row],[ScoreHome]]-Table1[[#This Row],[ScoreAway]])</f>
        <v>-13</v>
      </c>
      <c r="O5546">
        <f>IF(Table1[[#This Row],[SpreadActual]]&lt;Table1[[#This Row],[SpreadFavorite]],1,0)</f>
        <v>1</v>
      </c>
      <c r="P5546">
        <v>35</v>
      </c>
      <c r="Q5546" t="s">
        <v>66</v>
      </c>
      <c r="R5546" t="b">
        <v>0</v>
      </c>
      <c r="S5546">
        <v>33</v>
      </c>
      <c r="T5546">
        <v>11</v>
      </c>
      <c r="U5546">
        <v>76</v>
      </c>
    </row>
    <row r="5547" spans="1:22" x14ac:dyDescent="0.2">
      <c r="A5547" s="1">
        <v>33937</v>
      </c>
      <c r="B5547">
        <v>1992</v>
      </c>
      <c r="C5547">
        <f>_xlfn.MAXIFS(Table1[ScheduleWeekWritten],Table1[ScheduleSeason],Table1[[#This Row],[ScheduleSeason]])</f>
        <v>17</v>
      </c>
      <c r="D5547">
        <v>13</v>
      </c>
      <c r="E5547" cm="1">
        <f t="array" ref="E5547">_xlfn.XLOOKUP(Table1[[#This Row],[ScheduleWeekWritten]],Table3[Game],100+Table3[Increase],Table1[[#This Row],[ScheduleWeekWritten]])</f>
        <v>13</v>
      </c>
      <c r="F5547" t="b">
        <v>0</v>
      </c>
      <c r="G5547" t="s">
        <v>33</v>
      </c>
      <c r="H5547">
        <v>19</v>
      </c>
      <c r="I5547">
        <v>14</v>
      </c>
      <c r="J5547" t="s">
        <v>127</v>
      </c>
      <c r="K5547" t="s">
        <v>35</v>
      </c>
      <c r="L5547" t="str">
        <f>_xlfn.XLOOKUP(Table1[[#This Row],[TeamFavoriteID]],Table2[team_id],Table2[team_name],_xlfn.XLOOKUP(Table1[[#This Row],[TeamFavoriteID]],Table2[team_id_pfr],Table2[team_name],"Even"))</f>
        <v>Green Bay Packers</v>
      </c>
      <c r="M5547">
        <v>-5.5</v>
      </c>
      <c r="N5547">
        <f>IF(Table1[[#This Row],[TeamFavorite]]=Table1[[#This Row],[TeamHome]],Table1[[#This Row],[ScoreAway]]-Table1[[#This Row],[ScoreHome]],Table1[[#This Row],[ScoreHome]]-Table1[[#This Row],[ScoreAway]])</f>
        <v>-5</v>
      </c>
      <c r="O5547">
        <f>IF(Table1[[#This Row],[SpreadActual]]&lt;Table1[[#This Row],[SpreadFavorite]],1,0)</f>
        <v>0</v>
      </c>
      <c r="P5547">
        <v>36</v>
      </c>
      <c r="Q5547" t="s">
        <v>36</v>
      </c>
      <c r="R5547" t="b">
        <v>0</v>
      </c>
      <c r="S5547">
        <v>32</v>
      </c>
      <c r="T5547">
        <v>12</v>
      </c>
      <c r="U5547">
        <v>81</v>
      </c>
    </row>
    <row r="5548" spans="1:22" x14ac:dyDescent="0.2">
      <c r="A5548" s="1">
        <v>33937</v>
      </c>
      <c r="B5548">
        <v>1992</v>
      </c>
      <c r="C5548">
        <f>_xlfn.MAXIFS(Table1[ScheduleWeekWritten],Table1[ScheduleSeason],Table1[[#This Row],[ScheduleSeason]])</f>
        <v>17</v>
      </c>
      <c r="D5548">
        <v>13</v>
      </c>
      <c r="E5548" cm="1">
        <f t="array" ref="E5548">_xlfn.XLOOKUP(Table1[[#This Row],[ScheduleWeekWritten]],Table3[Game],100+Table3[Increase],Table1[[#This Row],[ScheduleWeekWritten]])</f>
        <v>13</v>
      </c>
      <c r="F5548" t="b">
        <v>0</v>
      </c>
      <c r="G5548" t="s">
        <v>140</v>
      </c>
      <c r="H5548">
        <v>16</v>
      </c>
      <c r="I5548">
        <v>13</v>
      </c>
      <c r="J5548" t="s">
        <v>28</v>
      </c>
      <c r="K5548" t="s">
        <v>43</v>
      </c>
      <c r="L5548" t="str">
        <f>_xlfn.XLOOKUP(Table1[[#This Row],[TeamFavoriteID]],Table2[team_id],Table2[team_name],_xlfn.XLOOKUP(Table1[[#This Row],[TeamFavoriteID]],Table2[team_id_pfr],Table2[team_name],"Even"))</f>
        <v>Buffalo Bills</v>
      </c>
      <c r="M5548">
        <v>-16.5</v>
      </c>
      <c r="N5548">
        <f>IF(Table1[[#This Row],[TeamFavorite]]=Table1[[#This Row],[TeamHome]],Table1[[#This Row],[ScoreAway]]-Table1[[#This Row],[ScoreHome]],Table1[[#This Row],[ScoreHome]]-Table1[[#This Row],[ScoreAway]])</f>
        <v>3</v>
      </c>
      <c r="O5548">
        <f>IF(Table1[[#This Row],[SpreadActual]]&lt;Table1[[#This Row],[SpreadFavorite]],1,0)</f>
        <v>0</v>
      </c>
      <c r="P5548">
        <v>41</v>
      </c>
      <c r="Q5548" t="s">
        <v>141</v>
      </c>
      <c r="R5548" t="b">
        <v>0</v>
      </c>
      <c r="S5548">
        <v>72</v>
      </c>
      <c r="T5548">
        <v>0</v>
      </c>
      <c r="V5548" t="s">
        <v>103</v>
      </c>
    </row>
    <row r="5549" spans="1:22" x14ac:dyDescent="0.2">
      <c r="A5549" s="1">
        <v>33937</v>
      </c>
      <c r="B5549">
        <v>1992</v>
      </c>
      <c r="C5549">
        <f>_xlfn.MAXIFS(Table1[ScheduleWeekWritten],Table1[ScheduleSeason],Table1[[#This Row],[ScheduleSeason]])</f>
        <v>17</v>
      </c>
      <c r="D5549">
        <v>13</v>
      </c>
      <c r="E5549" cm="1">
        <f t="array" ref="E5549">_xlfn.XLOOKUP(Table1[[#This Row],[ScheduleWeekWritten]],Table3[Game],100+Table3[Increase],Table1[[#This Row],[ScheduleWeekWritten]])</f>
        <v>13</v>
      </c>
      <c r="F5549" t="b">
        <v>0</v>
      </c>
      <c r="G5549" t="s">
        <v>39</v>
      </c>
      <c r="H5549">
        <v>17</v>
      </c>
      <c r="I5549">
        <v>31</v>
      </c>
      <c r="J5549" t="s">
        <v>54</v>
      </c>
      <c r="K5549" t="s">
        <v>55</v>
      </c>
      <c r="L5549" t="str">
        <f>_xlfn.XLOOKUP(Table1[[#This Row],[TeamFavoriteID]],Table2[team_id],Table2[team_name],_xlfn.XLOOKUP(Table1[[#This Row],[TeamFavoriteID]],Table2[team_id_pfr],Table2[team_name],"Even"))</f>
        <v>Minnesota Vikings</v>
      </c>
      <c r="M5549">
        <v>-2.5</v>
      </c>
      <c r="N5549">
        <f>IF(Table1[[#This Row],[TeamFavorite]]=Table1[[#This Row],[TeamHome]],Table1[[#This Row],[ScoreAway]]-Table1[[#This Row],[ScoreHome]],Table1[[#This Row],[ScoreHome]]-Table1[[#This Row],[ScoreAway]])</f>
        <v>-14</v>
      </c>
      <c r="O5549">
        <f>IF(Table1[[#This Row],[SpreadActual]]&lt;Table1[[#This Row],[SpreadFavorite]],1,0)</f>
        <v>1</v>
      </c>
      <c r="P5549">
        <v>37</v>
      </c>
      <c r="Q5549" t="s">
        <v>135</v>
      </c>
      <c r="R5549" t="b">
        <v>0</v>
      </c>
      <c r="S5549">
        <v>62</v>
      </c>
      <c r="T5549">
        <v>7</v>
      </c>
      <c r="U5549">
        <v>30</v>
      </c>
    </row>
    <row r="5550" spans="1:22" x14ac:dyDescent="0.2">
      <c r="A5550" s="1">
        <v>33937</v>
      </c>
      <c r="B5550">
        <v>1992</v>
      </c>
      <c r="C5550">
        <f>_xlfn.MAXIFS(Table1[ScheduleWeekWritten],Table1[ScheduleSeason],Table1[[#This Row],[ScheduleSeason]])</f>
        <v>17</v>
      </c>
      <c r="D5550">
        <v>13</v>
      </c>
      <c r="E5550" cm="1">
        <f t="array" ref="E5550">_xlfn.XLOOKUP(Table1[[#This Row],[ScheduleWeekWritten]],Table3[Game],100+Table3[Increase],Table1[[#This Row],[ScheduleWeekWritten]])</f>
        <v>13</v>
      </c>
      <c r="F5550" t="b">
        <v>0</v>
      </c>
      <c r="G5550" t="s">
        <v>95</v>
      </c>
      <c r="H5550">
        <v>24</v>
      </c>
      <c r="I5550">
        <v>13</v>
      </c>
      <c r="J5550" t="s">
        <v>19</v>
      </c>
      <c r="K5550" t="s">
        <v>98</v>
      </c>
      <c r="L5550" t="str">
        <f>_xlfn.XLOOKUP(Table1[[#This Row],[TeamFavoriteID]],Table2[team_id],Table2[team_name],_xlfn.XLOOKUP(Table1[[#This Row],[TeamFavoriteID]],Table2[team_id_pfr],Table2[team_name],"Even"))</f>
        <v>New Orleans Saints</v>
      </c>
      <c r="M5550">
        <v>-4</v>
      </c>
      <c r="N5550">
        <f>IF(Table1[[#This Row],[TeamFavorite]]=Table1[[#This Row],[TeamHome]],Table1[[#This Row],[ScoreAway]]-Table1[[#This Row],[ScoreHome]],Table1[[#This Row],[ScoreHome]]-Table1[[#This Row],[ScoreAway]])</f>
        <v>-11</v>
      </c>
      <c r="O5550">
        <f>IF(Table1[[#This Row],[SpreadActual]]&lt;Table1[[#This Row],[SpreadFavorite]],1,0)</f>
        <v>1</v>
      </c>
      <c r="P5550">
        <v>37</v>
      </c>
      <c r="Q5550" t="s">
        <v>124</v>
      </c>
      <c r="R5550" t="b">
        <v>0</v>
      </c>
      <c r="S5550">
        <v>72</v>
      </c>
      <c r="T5550">
        <v>0</v>
      </c>
      <c r="V5550" t="s">
        <v>103</v>
      </c>
    </row>
    <row r="5551" spans="1:22" x14ac:dyDescent="0.2">
      <c r="A5551" s="1">
        <v>33937</v>
      </c>
      <c r="B5551">
        <v>1992</v>
      </c>
      <c r="C5551">
        <f>_xlfn.MAXIFS(Table1[ScheduleWeekWritten],Table1[ScheduleSeason],Table1[[#This Row],[ScheduleSeason]])</f>
        <v>17</v>
      </c>
      <c r="D5551">
        <v>13</v>
      </c>
      <c r="E5551" cm="1">
        <f t="array" ref="E5551">_xlfn.XLOOKUP(Table1[[#This Row],[ScheduleWeekWritten]],Table3[Game],100+Table3[Increase],Table1[[#This Row],[ScheduleWeekWritten]])</f>
        <v>13</v>
      </c>
      <c r="F5551" t="b">
        <v>0</v>
      </c>
      <c r="G5551" t="s">
        <v>31</v>
      </c>
      <c r="H5551">
        <v>7</v>
      </c>
      <c r="I5551">
        <v>23</v>
      </c>
      <c r="J5551" t="s">
        <v>42</v>
      </c>
      <c r="K5551" t="s">
        <v>75</v>
      </c>
      <c r="L5551" t="str">
        <f>_xlfn.XLOOKUP(Table1[[#This Row],[TeamFavoriteID]],Table2[team_id],Table2[team_name],_xlfn.XLOOKUP(Table1[[#This Row],[TeamFavoriteID]],Table2[team_id_pfr],Table2[team_name],"Even"))</f>
        <v>Kansas City Chiefs</v>
      </c>
      <c r="M5551">
        <v>-6</v>
      </c>
      <c r="N5551">
        <f>IF(Table1[[#This Row],[TeamFavorite]]=Table1[[#This Row],[TeamHome]],Table1[[#This Row],[ScoreAway]]-Table1[[#This Row],[ScoreHome]],Table1[[#This Row],[ScoreHome]]-Table1[[#This Row],[ScoreAway]])</f>
        <v>-16</v>
      </c>
      <c r="O5551">
        <f>IF(Table1[[#This Row],[SpreadActual]]&lt;Table1[[#This Row],[SpreadFavorite]],1,0)</f>
        <v>1</v>
      </c>
      <c r="P5551">
        <v>35</v>
      </c>
      <c r="Q5551" t="s">
        <v>126</v>
      </c>
      <c r="R5551" t="b">
        <v>0</v>
      </c>
      <c r="S5551">
        <v>44</v>
      </c>
      <c r="T5551">
        <v>10</v>
      </c>
      <c r="U5551">
        <v>66</v>
      </c>
    </row>
    <row r="5552" spans="1:22" x14ac:dyDescent="0.2">
      <c r="A5552" s="1">
        <v>33937</v>
      </c>
      <c r="B5552">
        <v>1992</v>
      </c>
      <c r="C5552">
        <f>_xlfn.MAXIFS(Table1[ScheduleWeekWritten],Table1[ScheduleSeason],Table1[[#This Row],[ScheduleSeason]])</f>
        <v>17</v>
      </c>
      <c r="D5552">
        <v>13</v>
      </c>
      <c r="E5552" cm="1">
        <f t="array" ref="E5552">_xlfn.XLOOKUP(Table1[[#This Row],[ScheduleWeekWritten]],Table3[Game],100+Table3[Increase],Table1[[#This Row],[ScheduleWeekWritten]])</f>
        <v>13</v>
      </c>
      <c r="F5552" t="b">
        <v>0</v>
      </c>
      <c r="G5552" t="s">
        <v>27</v>
      </c>
      <c r="H5552">
        <v>27</v>
      </c>
      <c r="I5552">
        <v>3</v>
      </c>
      <c r="J5552" t="s">
        <v>138</v>
      </c>
      <c r="K5552" t="s">
        <v>29</v>
      </c>
      <c r="L5552" t="str">
        <f>_xlfn.XLOOKUP(Table1[[#This Row],[TeamFavoriteID]],Table2[team_id],Table2[team_name],_xlfn.XLOOKUP(Table1[[#This Row],[TeamFavoriteID]],Table2[team_id_pfr],Table2[team_name],"Even"))</f>
        <v>Los Angeles Chargers</v>
      </c>
      <c r="M5552">
        <v>-3.5</v>
      </c>
      <c r="N5552">
        <f>IF(Table1[[#This Row],[TeamFavorite]]=Table1[[#This Row],[TeamHome]],Table1[[#This Row],[ScoreAway]]-Table1[[#This Row],[ScoreHome]],Table1[[#This Row],[ScoreHome]]-Table1[[#This Row],[ScoreAway]])</f>
        <v>24</v>
      </c>
      <c r="O5552">
        <f>IF(Table1[[#This Row],[SpreadActual]]&lt;Table1[[#This Row],[SpreadFavorite]],1,0)</f>
        <v>0</v>
      </c>
      <c r="P5552">
        <v>35</v>
      </c>
      <c r="Q5552" t="s">
        <v>94</v>
      </c>
      <c r="R5552" t="b">
        <v>0</v>
      </c>
      <c r="S5552">
        <v>62</v>
      </c>
      <c r="T5552">
        <v>8</v>
      </c>
      <c r="U5552">
        <v>37</v>
      </c>
    </row>
    <row r="5553" spans="1:22" x14ac:dyDescent="0.2">
      <c r="A5553" s="1">
        <v>33937</v>
      </c>
      <c r="B5553">
        <v>1992</v>
      </c>
      <c r="C5553">
        <f>_xlfn.MAXIFS(Table1[ScheduleWeekWritten],Table1[ScheduleSeason],Table1[[#This Row],[ScheduleSeason]])</f>
        <v>17</v>
      </c>
      <c r="D5553">
        <v>13</v>
      </c>
      <c r="E5553" cm="1">
        <f t="array" ref="E5553">_xlfn.XLOOKUP(Table1[[#This Row],[ScheduleWeekWritten]],Table3[Game],100+Table3[Increase],Table1[[#This Row],[ScheduleWeekWritten]])</f>
        <v>13</v>
      </c>
      <c r="F5553" t="b">
        <v>0</v>
      </c>
      <c r="G5553" t="s">
        <v>53</v>
      </c>
      <c r="H5553">
        <v>20</v>
      </c>
      <c r="I5553">
        <v>14</v>
      </c>
      <c r="J5553" t="s">
        <v>58</v>
      </c>
      <c r="K5553" t="s">
        <v>87</v>
      </c>
      <c r="L5553" t="str">
        <f>_xlfn.XLOOKUP(Table1[[#This Row],[TeamFavoriteID]],Table2[team_id],Table2[team_name],_xlfn.XLOOKUP(Table1[[#This Row],[TeamFavoriteID]],Table2[team_id_pfr],Table2[team_name],"Even"))</f>
        <v>San Francisco 49ers</v>
      </c>
      <c r="M5553">
        <v>-6.5</v>
      </c>
      <c r="N5553">
        <f>IF(Table1[[#This Row],[TeamFavorite]]=Table1[[#This Row],[TeamHome]],Table1[[#This Row],[ScoreAway]]-Table1[[#This Row],[ScoreHome]],Table1[[#This Row],[ScoreHome]]-Table1[[#This Row],[ScoreAway]])</f>
        <v>-6</v>
      </c>
      <c r="O5553">
        <f>IF(Table1[[#This Row],[SpreadActual]]&lt;Table1[[#This Row],[SpreadFavorite]],1,0)</f>
        <v>0</v>
      </c>
      <c r="P5553">
        <v>41</v>
      </c>
      <c r="Q5553" t="s">
        <v>118</v>
      </c>
      <c r="R5553" t="b">
        <v>0</v>
      </c>
      <c r="S5553">
        <v>53</v>
      </c>
      <c r="T5553">
        <v>9</v>
      </c>
      <c r="U5553">
        <v>55</v>
      </c>
    </row>
    <row r="5554" spans="1:22" x14ac:dyDescent="0.2">
      <c r="A5554" s="1">
        <v>33937</v>
      </c>
      <c r="B5554">
        <v>1992</v>
      </c>
      <c r="C5554">
        <f>_xlfn.MAXIFS(Table1[ScheduleWeekWritten],Table1[ScheduleSeason],Table1[[#This Row],[ScheduleSeason]])</f>
        <v>17</v>
      </c>
      <c r="D5554">
        <v>13</v>
      </c>
      <c r="E5554" cm="1">
        <f t="array" ref="E5554">_xlfn.XLOOKUP(Table1[[#This Row],[ScheduleWeekWritten]],Table3[Game],100+Table3[Increase],Table1[[#This Row],[ScheduleWeekWritten]])</f>
        <v>13</v>
      </c>
      <c r="F5554" t="b">
        <v>0</v>
      </c>
      <c r="G5554" t="s">
        <v>61</v>
      </c>
      <c r="H5554">
        <v>41</v>
      </c>
      <c r="I5554">
        <v>3</v>
      </c>
      <c r="J5554" t="s">
        <v>145</v>
      </c>
      <c r="K5554" t="s">
        <v>85</v>
      </c>
      <c r="L5554" t="str">
        <f>_xlfn.XLOOKUP(Table1[[#This Row],[TeamFavoriteID]],Table2[team_id],Table2[team_name],_xlfn.XLOOKUP(Table1[[#This Row],[TeamFavoriteID]],Table2[team_id_pfr],Table2[team_name],"Even"))</f>
        <v>Washington Commanders</v>
      </c>
      <c r="M5554">
        <v>-8</v>
      </c>
      <c r="N5554">
        <f>IF(Table1[[#This Row],[TeamFavorite]]=Table1[[#This Row],[TeamHome]],Table1[[#This Row],[ScoreAway]]-Table1[[#This Row],[ScoreHome]],Table1[[#This Row],[ScoreHome]]-Table1[[#This Row],[ScoreAway]])</f>
        <v>38</v>
      </c>
      <c r="O5554">
        <f>IF(Table1[[#This Row],[SpreadActual]]&lt;Table1[[#This Row],[SpreadFavorite]],1,0)</f>
        <v>0</v>
      </c>
      <c r="P5554">
        <v>36</v>
      </c>
      <c r="Q5554" t="s">
        <v>64</v>
      </c>
      <c r="R5554" t="b">
        <v>0</v>
      </c>
      <c r="S5554">
        <v>44</v>
      </c>
      <c r="T5554">
        <v>11</v>
      </c>
      <c r="U5554">
        <v>62</v>
      </c>
    </row>
    <row r="5555" spans="1:22" x14ac:dyDescent="0.2">
      <c r="A5555" s="1">
        <v>33938</v>
      </c>
      <c r="B5555">
        <v>1992</v>
      </c>
      <c r="C5555">
        <f>_xlfn.MAXIFS(Table1[ScheduleWeekWritten],Table1[ScheduleSeason],Table1[[#This Row],[ScheduleSeason]])</f>
        <v>17</v>
      </c>
      <c r="D5555">
        <v>13</v>
      </c>
      <c r="E5555" cm="1">
        <f t="array" ref="E5555">_xlfn.XLOOKUP(Table1[[#This Row],[ScheduleWeekWritten]],Table3[Game],100+Table3[Increase],Table1[[#This Row],[ScheduleWeekWritten]])</f>
        <v>13</v>
      </c>
      <c r="F5555" t="b">
        <v>0</v>
      </c>
      <c r="G5555" t="s">
        <v>128</v>
      </c>
      <c r="H5555">
        <v>16</v>
      </c>
      <c r="I5555">
        <v>13</v>
      </c>
      <c r="J5555" t="s">
        <v>24</v>
      </c>
      <c r="K5555" t="s">
        <v>88</v>
      </c>
      <c r="L5555" t="str">
        <f>_xlfn.XLOOKUP(Table1[[#This Row],[TeamFavoriteID]],Table2[team_id],Table2[team_name],_xlfn.XLOOKUP(Table1[[#This Row],[TeamFavoriteID]],Table2[team_id_pfr],Table2[team_name],"Even"))</f>
        <v>Denver Broncos</v>
      </c>
      <c r="M5555">
        <v>-5.5</v>
      </c>
      <c r="N5555">
        <f>IF(Table1[[#This Row],[TeamFavorite]]=Table1[[#This Row],[TeamHome]],Table1[[#This Row],[ScoreAway]]-Table1[[#This Row],[ScoreHome]],Table1[[#This Row],[ScoreHome]]-Table1[[#This Row],[ScoreAway]])</f>
        <v>3</v>
      </c>
      <c r="O5555">
        <f>IF(Table1[[#This Row],[SpreadActual]]&lt;Table1[[#This Row],[SpreadFavorite]],1,0)</f>
        <v>0</v>
      </c>
      <c r="P5555">
        <v>34</v>
      </c>
      <c r="Q5555" t="s">
        <v>129</v>
      </c>
      <c r="R5555" t="b">
        <v>0</v>
      </c>
      <c r="S5555">
        <v>72</v>
      </c>
      <c r="T5555">
        <v>0</v>
      </c>
      <c r="V5555" t="s">
        <v>103</v>
      </c>
    </row>
    <row r="5556" spans="1:22" x14ac:dyDescent="0.2">
      <c r="A5556" s="1">
        <v>33941</v>
      </c>
      <c r="B5556">
        <v>1992</v>
      </c>
      <c r="C5556">
        <f>_xlfn.MAXIFS(Table1[ScheduleWeekWritten],Table1[ScheduleSeason],Table1[[#This Row],[ScheduleSeason]])</f>
        <v>17</v>
      </c>
      <c r="D5556">
        <v>14</v>
      </c>
      <c r="E5556" cm="1">
        <f t="array" ref="E5556">_xlfn.XLOOKUP(Table1[[#This Row],[ScheduleWeekWritten]],Table3[Game],100+Table3[Increase],Table1[[#This Row],[ScheduleWeekWritten]])</f>
        <v>14</v>
      </c>
      <c r="F5556" t="b">
        <v>0</v>
      </c>
      <c r="G5556" t="s">
        <v>95</v>
      </c>
      <c r="H5556">
        <v>22</v>
      </c>
      <c r="I5556">
        <v>14</v>
      </c>
      <c r="J5556" t="s">
        <v>38</v>
      </c>
      <c r="K5556" t="s">
        <v>98</v>
      </c>
      <c r="L5556" t="str">
        <f>_xlfn.XLOOKUP(Table1[[#This Row],[TeamFavoriteID]],Table2[team_id],Table2[team_name],_xlfn.XLOOKUP(Table1[[#This Row],[TeamFavoriteID]],Table2[team_id_pfr],Table2[team_name],"Even"))</f>
        <v>New Orleans Saints</v>
      </c>
      <c r="M5556">
        <v>-10</v>
      </c>
      <c r="N5556">
        <f>IF(Table1[[#This Row],[TeamFavorite]]=Table1[[#This Row],[TeamHome]],Table1[[#This Row],[ScoreAway]]-Table1[[#This Row],[ScoreHome]],Table1[[#This Row],[ScoreHome]]-Table1[[#This Row],[ScoreAway]])</f>
        <v>-8</v>
      </c>
      <c r="O5556">
        <f>IF(Table1[[#This Row],[SpreadActual]]&lt;Table1[[#This Row],[SpreadFavorite]],1,0)</f>
        <v>0</v>
      </c>
      <c r="P5556">
        <v>39</v>
      </c>
      <c r="Q5556" t="s">
        <v>124</v>
      </c>
      <c r="R5556" t="b">
        <v>0</v>
      </c>
      <c r="S5556">
        <v>72</v>
      </c>
      <c r="T5556">
        <v>0</v>
      </c>
      <c r="V5556" t="s">
        <v>103</v>
      </c>
    </row>
    <row r="5557" spans="1:22" x14ac:dyDescent="0.2">
      <c r="A5557" s="1">
        <v>33944</v>
      </c>
      <c r="B5557">
        <v>1992</v>
      </c>
      <c r="C5557">
        <f>_xlfn.MAXIFS(Table1[ScheduleWeekWritten],Table1[ScheduleSeason],Table1[[#This Row],[ScheduleSeason]])</f>
        <v>17</v>
      </c>
      <c r="D5557">
        <v>14</v>
      </c>
      <c r="E5557" cm="1">
        <f t="array" ref="E5557">_xlfn.XLOOKUP(Table1[[#This Row],[ScheduleWeekWritten]],Table3[Game],100+Table3[Increase],Table1[[#This Row],[ScheduleWeekWritten]])</f>
        <v>14</v>
      </c>
      <c r="F5557" t="b">
        <v>0</v>
      </c>
      <c r="G5557" t="s">
        <v>28</v>
      </c>
      <c r="H5557">
        <v>17</v>
      </c>
      <c r="I5557">
        <v>24</v>
      </c>
      <c r="J5557" t="s">
        <v>31</v>
      </c>
      <c r="K5557" t="s">
        <v>43</v>
      </c>
      <c r="L5557" t="str">
        <f>_xlfn.XLOOKUP(Table1[[#This Row],[TeamFavoriteID]],Table2[team_id],Table2[team_name],_xlfn.XLOOKUP(Table1[[#This Row],[TeamFavoriteID]],Table2[team_id_pfr],Table2[team_name],"Even"))</f>
        <v>Buffalo Bills</v>
      </c>
      <c r="M5557">
        <v>-17</v>
      </c>
      <c r="N5557">
        <f>IF(Table1[[#This Row],[TeamFavorite]]=Table1[[#This Row],[TeamHome]],Table1[[#This Row],[ScoreAway]]-Table1[[#This Row],[ScoreHome]],Table1[[#This Row],[ScoreHome]]-Table1[[#This Row],[ScoreAway]])</f>
        <v>7</v>
      </c>
      <c r="O5557">
        <f>IF(Table1[[#This Row],[SpreadActual]]&lt;Table1[[#This Row],[SpreadFavorite]],1,0)</f>
        <v>0</v>
      </c>
      <c r="P5557">
        <v>36</v>
      </c>
      <c r="Q5557" t="s">
        <v>123</v>
      </c>
      <c r="R5557" t="b">
        <v>0</v>
      </c>
      <c r="S5557">
        <v>26</v>
      </c>
      <c r="T5557">
        <v>22</v>
      </c>
      <c r="U5557">
        <v>71</v>
      </c>
    </row>
    <row r="5558" spans="1:22" x14ac:dyDescent="0.2">
      <c r="A5558" s="1">
        <v>33944</v>
      </c>
      <c r="B5558">
        <v>1992</v>
      </c>
      <c r="C5558">
        <f>_xlfn.MAXIFS(Table1[ScheduleWeekWritten],Table1[ScheduleSeason],Table1[[#This Row],[ScheduleSeason]])</f>
        <v>17</v>
      </c>
      <c r="D5558">
        <v>14</v>
      </c>
      <c r="E5558" cm="1">
        <f t="array" ref="E5558">_xlfn.XLOOKUP(Table1[[#This Row],[ScheduleWeekWritten]],Table3[Game],100+Table3[Increase],Table1[[#This Row],[ScheduleWeekWritten]])</f>
        <v>14</v>
      </c>
      <c r="F5558" t="b">
        <v>0</v>
      </c>
      <c r="G5558" t="s">
        <v>62</v>
      </c>
      <c r="H5558">
        <v>37</v>
      </c>
      <c r="I5558">
        <v>21</v>
      </c>
      <c r="J5558" t="s">
        <v>101</v>
      </c>
      <c r="K5558" t="s">
        <v>63</v>
      </c>
      <c r="L5558" t="str">
        <f>_xlfn.XLOOKUP(Table1[[#This Row],[TeamFavoriteID]],Table2[team_id],Table2[team_name],_xlfn.XLOOKUP(Table1[[#This Row],[TeamFavoriteID]],Table2[team_id_pfr],Table2[team_name],"Even"))</f>
        <v>Cleveland Browns</v>
      </c>
      <c r="M5558">
        <v>-10</v>
      </c>
      <c r="N5558">
        <f>IF(Table1[[#This Row],[TeamFavorite]]=Table1[[#This Row],[TeamHome]],Table1[[#This Row],[ScoreAway]]-Table1[[#This Row],[ScoreHome]],Table1[[#This Row],[ScoreHome]]-Table1[[#This Row],[ScoreAway]])</f>
        <v>-16</v>
      </c>
      <c r="O5558">
        <f>IF(Table1[[#This Row],[SpreadActual]]&lt;Table1[[#This Row],[SpreadFavorite]],1,0)</f>
        <v>1</v>
      </c>
      <c r="P5558">
        <v>33</v>
      </c>
      <c r="Q5558" t="s">
        <v>66</v>
      </c>
      <c r="R5558" t="b">
        <v>0</v>
      </c>
      <c r="S5558">
        <v>25</v>
      </c>
      <c r="T5558">
        <v>13</v>
      </c>
      <c r="U5558">
        <v>67</v>
      </c>
    </row>
    <row r="5559" spans="1:22" x14ac:dyDescent="0.2">
      <c r="A5559" s="1">
        <v>33944</v>
      </c>
      <c r="B5559">
        <v>1992</v>
      </c>
      <c r="C5559">
        <f>_xlfn.MAXIFS(Table1[ScheduleWeekWritten],Table1[ScheduleSeason],Table1[[#This Row],[ScheduleSeason]])</f>
        <v>17</v>
      </c>
      <c r="D5559">
        <v>14</v>
      </c>
      <c r="E5559" cm="1">
        <f t="array" ref="E5559">_xlfn.XLOOKUP(Table1[[#This Row],[ScheduleWeekWritten]],Table3[Game],100+Table3[Increase],Table1[[#This Row],[ScheduleWeekWritten]])</f>
        <v>14</v>
      </c>
      <c r="F5559" t="b">
        <v>0</v>
      </c>
      <c r="G5559" t="s">
        <v>24</v>
      </c>
      <c r="H5559">
        <v>27</v>
      </c>
      <c r="I5559">
        <v>31</v>
      </c>
      <c r="J5559" t="s">
        <v>67</v>
      </c>
      <c r="K5559" t="s">
        <v>68</v>
      </c>
      <c r="L5559" t="str">
        <f>_xlfn.XLOOKUP(Table1[[#This Row],[TeamFavoriteID]],Table2[team_id],Table2[team_name],_xlfn.XLOOKUP(Table1[[#This Row],[TeamFavoriteID]],Table2[team_id_pfr],Table2[team_name],"Even"))</f>
        <v>Dallas Cowboys</v>
      </c>
      <c r="M5559">
        <v>-7</v>
      </c>
      <c r="N5559">
        <f>IF(Table1[[#This Row],[TeamFavorite]]=Table1[[#This Row],[TeamHome]],Table1[[#This Row],[ScoreAway]]-Table1[[#This Row],[ScoreHome]],Table1[[#This Row],[ScoreHome]]-Table1[[#This Row],[ScoreAway]])</f>
        <v>-4</v>
      </c>
      <c r="O5559">
        <f>IF(Table1[[#This Row],[SpreadActual]]&lt;Table1[[#This Row],[SpreadFavorite]],1,0)</f>
        <v>0</v>
      </c>
      <c r="P5559">
        <v>35</v>
      </c>
      <c r="Q5559" t="s">
        <v>71</v>
      </c>
      <c r="R5559" t="b">
        <v>0</v>
      </c>
      <c r="S5559">
        <v>15</v>
      </c>
      <c r="T5559">
        <v>7</v>
      </c>
      <c r="U5559">
        <v>77</v>
      </c>
    </row>
    <row r="5560" spans="1:22" x14ac:dyDescent="0.2">
      <c r="A5560" s="1">
        <v>33944</v>
      </c>
      <c r="B5560">
        <v>1992</v>
      </c>
      <c r="C5560">
        <f>_xlfn.MAXIFS(Table1[ScheduleWeekWritten],Table1[ScheduleSeason],Table1[[#This Row],[ScheduleSeason]])</f>
        <v>17</v>
      </c>
      <c r="D5560">
        <v>14</v>
      </c>
      <c r="E5560" cm="1">
        <f t="array" ref="E5560">_xlfn.XLOOKUP(Table1[[#This Row],[ScheduleWeekWritten]],Table3[Game],100+Table3[Increase],Table1[[#This Row],[ScheduleWeekWritten]])</f>
        <v>14</v>
      </c>
      <c r="F5560" t="b">
        <v>0</v>
      </c>
      <c r="G5560" t="s">
        <v>33</v>
      </c>
      <c r="H5560">
        <v>38</v>
      </c>
      <c r="I5560">
        <v>10</v>
      </c>
      <c r="J5560" t="s">
        <v>45</v>
      </c>
      <c r="K5560" t="s">
        <v>35</v>
      </c>
      <c r="L5560" t="str">
        <f>_xlfn.XLOOKUP(Table1[[#This Row],[TeamFavoriteID]],Table2[team_id],Table2[team_name],_xlfn.XLOOKUP(Table1[[#This Row],[TeamFavoriteID]],Table2[team_id_pfr],Table2[team_name],"Even"))</f>
        <v>Green Bay Packers</v>
      </c>
      <c r="M5560">
        <v>-3.5</v>
      </c>
      <c r="N5560">
        <f>IF(Table1[[#This Row],[TeamFavorite]]=Table1[[#This Row],[TeamHome]],Table1[[#This Row],[ScoreAway]]-Table1[[#This Row],[ScoreHome]],Table1[[#This Row],[ScoreHome]]-Table1[[#This Row],[ScoreAway]])</f>
        <v>-28</v>
      </c>
      <c r="O5560">
        <f>IF(Table1[[#This Row],[SpreadActual]]&lt;Table1[[#This Row],[SpreadFavorite]],1,0)</f>
        <v>1</v>
      </c>
      <c r="P5560">
        <v>35</v>
      </c>
      <c r="Q5560" t="s">
        <v>36</v>
      </c>
      <c r="R5560" t="b">
        <v>0</v>
      </c>
      <c r="S5560">
        <v>21</v>
      </c>
      <c r="T5560">
        <v>12</v>
      </c>
      <c r="U5560">
        <v>70</v>
      </c>
    </row>
    <row r="5561" spans="1:22" x14ac:dyDescent="0.2">
      <c r="A5561" s="1">
        <v>33944</v>
      </c>
      <c r="B5561">
        <v>1992</v>
      </c>
      <c r="C5561">
        <f>_xlfn.MAXIFS(Table1[ScheduleWeekWritten],Table1[ScheduleSeason],Table1[[#This Row],[ScheduleSeason]])</f>
        <v>17</v>
      </c>
      <c r="D5561">
        <v>14</v>
      </c>
      <c r="E5561" cm="1">
        <f t="array" ref="E5561">_xlfn.XLOOKUP(Table1[[#This Row],[ScheduleWeekWritten]],Table3[Game],100+Table3[Increase],Table1[[#This Row],[ScheduleWeekWritten]])</f>
        <v>14</v>
      </c>
      <c r="F5561" t="b">
        <v>0</v>
      </c>
      <c r="G5561" t="s">
        <v>138</v>
      </c>
      <c r="H5561">
        <v>28</v>
      </c>
      <c r="I5561">
        <v>7</v>
      </c>
      <c r="J5561" t="s">
        <v>42</v>
      </c>
      <c r="K5561" t="s">
        <v>75</v>
      </c>
      <c r="L5561" t="str">
        <f>_xlfn.XLOOKUP(Table1[[#This Row],[TeamFavoriteID]],Table2[team_id],Table2[team_name],_xlfn.XLOOKUP(Table1[[#This Row],[TeamFavoriteID]],Table2[team_id_pfr],Table2[team_name],"Even"))</f>
        <v>Kansas City Chiefs</v>
      </c>
      <c r="M5561">
        <v>-2.5</v>
      </c>
      <c r="N5561">
        <f>IF(Table1[[#This Row],[TeamFavorite]]=Table1[[#This Row],[TeamHome]],Table1[[#This Row],[ScoreAway]]-Table1[[#This Row],[ScoreHome]],Table1[[#This Row],[ScoreHome]]-Table1[[#This Row],[ScoreAway]])</f>
        <v>21</v>
      </c>
      <c r="O5561">
        <f>IF(Table1[[#This Row],[SpreadActual]]&lt;Table1[[#This Row],[SpreadFavorite]],1,0)</f>
        <v>0</v>
      </c>
      <c r="P5561">
        <v>33</v>
      </c>
      <c r="Q5561" t="s">
        <v>65</v>
      </c>
      <c r="R5561" t="b">
        <v>0</v>
      </c>
      <c r="S5561">
        <v>57</v>
      </c>
      <c r="T5561">
        <v>8</v>
      </c>
      <c r="U5561">
        <v>69</v>
      </c>
    </row>
    <row r="5562" spans="1:22" x14ac:dyDescent="0.2">
      <c r="A5562" s="1">
        <v>33944</v>
      </c>
      <c r="B5562">
        <v>1992</v>
      </c>
      <c r="C5562">
        <f>_xlfn.MAXIFS(Table1[ScheduleWeekWritten],Table1[ScheduleSeason],Table1[[#This Row],[ScheduleSeason]])</f>
        <v>17</v>
      </c>
      <c r="D5562">
        <v>14</v>
      </c>
      <c r="E5562" cm="1">
        <f t="array" ref="E5562">_xlfn.XLOOKUP(Table1[[#This Row],[ScheduleWeekWritten]],Table3[Game],100+Table3[Increase],Table1[[#This Row],[ScheduleWeekWritten]])</f>
        <v>14</v>
      </c>
      <c r="F5562" t="b">
        <v>0</v>
      </c>
      <c r="G5562" t="s">
        <v>115</v>
      </c>
      <c r="H5562">
        <v>0</v>
      </c>
      <c r="I5562">
        <v>6</v>
      </c>
      <c r="J5562" t="s">
        <v>140</v>
      </c>
      <c r="K5562" t="s">
        <v>70</v>
      </c>
      <c r="L5562" t="str">
        <f>_xlfn.XLOOKUP(Table1[[#This Row],[TeamFavoriteID]],Table2[team_id],Table2[team_name],_xlfn.XLOOKUP(Table1[[#This Row],[TeamFavoriteID]],Table2[team_id_pfr],Table2[team_name],"Even"))</f>
        <v>Boston Patriots</v>
      </c>
      <c r="M5562">
        <v>-1.5</v>
      </c>
      <c r="N5562">
        <f>IF(Table1[[#This Row],[TeamFavorite]]=Table1[[#This Row],[TeamHome]],Table1[[#This Row],[ScoreAway]]-Table1[[#This Row],[ScoreHome]],Table1[[#This Row],[ScoreHome]]-Table1[[#This Row],[ScoreAway]])</f>
        <v>-6</v>
      </c>
      <c r="O5562">
        <f>IF(Table1[[#This Row],[SpreadActual]]&lt;Table1[[#This Row],[SpreadFavorite]],1,0)</f>
        <v>1</v>
      </c>
      <c r="P5562">
        <v>33</v>
      </c>
      <c r="Q5562" t="s">
        <v>116</v>
      </c>
      <c r="R5562" t="b">
        <v>0</v>
      </c>
      <c r="S5562">
        <v>26</v>
      </c>
      <c r="T5562">
        <v>23</v>
      </c>
      <c r="U5562">
        <v>48</v>
      </c>
    </row>
    <row r="5563" spans="1:22" x14ac:dyDescent="0.2">
      <c r="A5563" s="1">
        <v>33944</v>
      </c>
      <c r="B5563">
        <v>1992</v>
      </c>
      <c r="C5563">
        <f>_xlfn.MAXIFS(Table1[ScheduleWeekWritten],Table1[ScheduleSeason],Table1[[#This Row],[ScheduleSeason]])</f>
        <v>17</v>
      </c>
      <c r="D5563">
        <v>14</v>
      </c>
      <c r="E5563" cm="1">
        <f t="array" ref="E5563">_xlfn.XLOOKUP(Table1[[#This Row],[ScheduleWeekWritten]],Table3[Game],100+Table3[Increase],Table1[[#This Row],[ScheduleWeekWritten]])</f>
        <v>14</v>
      </c>
      <c r="F5563" t="b">
        <v>0</v>
      </c>
      <c r="G5563" t="s">
        <v>50</v>
      </c>
      <c r="H5563">
        <v>10</v>
      </c>
      <c r="I5563">
        <v>28</v>
      </c>
      <c r="J5563" t="s">
        <v>61</v>
      </c>
      <c r="K5563" t="s">
        <v>85</v>
      </c>
      <c r="L5563" t="str">
        <f>_xlfn.XLOOKUP(Table1[[#This Row],[TeamFavoriteID]],Table2[team_id],Table2[team_name],_xlfn.XLOOKUP(Table1[[#This Row],[TeamFavoriteID]],Table2[team_id_pfr],Table2[team_name],"Even"))</f>
        <v>Washington Commanders</v>
      </c>
      <c r="M5563">
        <v>-7</v>
      </c>
      <c r="N5563">
        <f>IF(Table1[[#This Row],[TeamFavorite]]=Table1[[#This Row],[TeamHome]],Table1[[#This Row],[ScoreAway]]-Table1[[#This Row],[ScoreHome]],Table1[[#This Row],[ScoreHome]]-Table1[[#This Row],[ScoreAway]])</f>
        <v>-18</v>
      </c>
      <c r="O5563">
        <f>IF(Table1[[#This Row],[SpreadActual]]&lt;Table1[[#This Row],[SpreadFavorite]],1,0)</f>
        <v>1</v>
      </c>
      <c r="P5563">
        <v>35</v>
      </c>
      <c r="Q5563" t="s">
        <v>126</v>
      </c>
      <c r="R5563" t="b">
        <v>0</v>
      </c>
      <c r="S5563">
        <v>31</v>
      </c>
      <c r="T5563">
        <v>24</v>
      </c>
      <c r="U5563">
        <v>53</v>
      </c>
    </row>
    <row r="5564" spans="1:22" x14ac:dyDescent="0.2">
      <c r="A5564" s="1">
        <v>33944</v>
      </c>
      <c r="B5564">
        <v>1992</v>
      </c>
      <c r="C5564">
        <f>_xlfn.MAXIFS(Table1[ScheduleWeekWritten],Table1[ScheduleSeason],Table1[[#This Row],[ScheduleSeason]])</f>
        <v>17</v>
      </c>
      <c r="D5564">
        <v>14</v>
      </c>
      <c r="E5564" cm="1">
        <f t="array" ref="E5564">_xlfn.XLOOKUP(Table1[[#This Row],[ScheduleWeekWritten]],Table3[Game],100+Table3[Increase],Table1[[#This Row],[ScheduleWeekWritten]])</f>
        <v>14</v>
      </c>
      <c r="F5564" t="b">
        <v>0</v>
      </c>
      <c r="G5564" t="s">
        <v>58</v>
      </c>
      <c r="H5564">
        <v>28</v>
      </c>
      <c r="I5564">
        <v>17</v>
      </c>
      <c r="J5564" t="s">
        <v>54</v>
      </c>
      <c r="K5564" t="s">
        <v>77</v>
      </c>
      <c r="L5564" t="str">
        <f>_xlfn.XLOOKUP(Table1[[#This Row],[TeamFavoriteID]],Table2[team_id],Table2[team_name],_xlfn.XLOOKUP(Table1[[#This Row],[TeamFavoriteID]],Table2[team_id_pfr],Table2[team_name],"Even"))</f>
        <v>Philadelphia Eagles</v>
      </c>
      <c r="M5564">
        <v>-5.5</v>
      </c>
      <c r="N5564">
        <f>IF(Table1[[#This Row],[TeamFavorite]]=Table1[[#This Row],[TeamHome]],Table1[[#This Row],[ScoreAway]]-Table1[[#This Row],[ScoreHome]],Table1[[#This Row],[ScoreHome]]-Table1[[#This Row],[ScoreAway]])</f>
        <v>-11</v>
      </c>
      <c r="O5564">
        <f>IF(Table1[[#This Row],[SpreadActual]]&lt;Table1[[#This Row],[SpreadFavorite]],1,0)</f>
        <v>1</v>
      </c>
      <c r="P5564">
        <v>36</v>
      </c>
      <c r="Q5564" t="s">
        <v>112</v>
      </c>
      <c r="R5564" t="b">
        <v>0</v>
      </c>
      <c r="S5564">
        <v>33</v>
      </c>
      <c r="T5564">
        <v>20</v>
      </c>
      <c r="U5564">
        <v>50</v>
      </c>
    </row>
    <row r="5565" spans="1:22" x14ac:dyDescent="0.2">
      <c r="A5565" s="1">
        <v>33944</v>
      </c>
      <c r="B5565">
        <v>1992</v>
      </c>
      <c r="C5565">
        <f>_xlfn.MAXIFS(Table1[ScheduleWeekWritten],Table1[ScheduleSeason],Table1[[#This Row],[ScheduleSeason]])</f>
        <v>17</v>
      </c>
      <c r="D5565">
        <v>14</v>
      </c>
      <c r="E5565" cm="1">
        <f t="array" ref="E5565">_xlfn.XLOOKUP(Table1[[#This Row],[ScheduleWeekWritten]],Table3[Game],100+Table3[Increase],Table1[[#This Row],[ScheduleWeekWritten]])</f>
        <v>14</v>
      </c>
      <c r="F5565" t="b">
        <v>0</v>
      </c>
      <c r="G5565" t="s">
        <v>145</v>
      </c>
      <c r="H5565">
        <v>21</v>
      </c>
      <c r="I5565">
        <v>27</v>
      </c>
      <c r="J5565" t="s">
        <v>27</v>
      </c>
      <c r="K5565" t="s">
        <v>29</v>
      </c>
      <c r="L5565" t="str">
        <f>_xlfn.XLOOKUP(Table1[[#This Row],[TeamFavoriteID]],Table2[team_id],Table2[team_name],_xlfn.XLOOKUP(Table1[[#This Row],[TeamFavoriteID]],Table2[team_id_pfr],Table2[team_name],"Even"))</f>
        <v>Los Angeles Chargers</v>
      </c>
      <c r="M5565">
        <v>-4.5</v>
      </c>
      <c r="N5565">
        <f>IF(Table1[[#This Row],[TeamFavorite]]=Table1[[#This Row],[TeamHome]],Table1[[#This Row],[ScoreAway]]-Table1[[#This Row],[ScoreHome]],Table1[[#This Row],[ScoreHome]]-Table1[[#This Row],[ScoreAway]])</f>
        <v>-6</v>
      </c>
      <c r="O5565">
        <f>IF(Table1[[#This Row],[SpreadActual]]&lt;Table1[[#This Row],[SpreadFavorite]],1,0)</f>
        <v>1</v>
      </c>
      <c r="P5565">
        <v>37</v>
      </c>
      <c r="Q5565" t="s">
        <v>146</v>
      </c>
      <c r="R5565" t="b">
        <v>0</v>
      </c>
      <c r="S5565">
        <v>52</v>
      </c>
      <c r="T5565">
        <v>3</v>
      </c>
      <c r="U5565">
        <v>65</v>
      </c>
    </row>
    <row r="5566" spans="1:22" x14ac:dyDescent="0.2">
      <c r="A5566" s="1">
        <v>33944</v>
      </c>
      <c r="B5566">
        <v>1992</v>
      </c>
      <c r="C5566">
        <f>_xlfn.MAXIFS(Table1[ScheduleWeekWritten],Table1[ScheduleSeason],Table1[[#This Row],[ScheduleSeason]])</f>
        <v>17</v>
      </c>
      <c r="D5566">
        <v>14</v>
      </c>
      <c r="E5566" cm="1">
        <f t="array" ref="E5566">_xlfn.XLOOKUP(Table1[[#This Row],[ScheduleWeekWritten]],Table3[Game],100+Table3[Increase],Table1[[#This Row],[ScheduleWeekWritten]])</f>
        <v>14</v>
      </c>
      <c r="F5566" t="b">
        <v>0</v>
      </c>
      <c r="G5566" t="s">
        <v>49</v>
      </c>
      <c r="H5566">
        <v>20</v>
      </c>
      <c r="I5566">
        <v>14</v>
      </c>
      <c r="J5566" t="s">
        <v>128</v>
      </c>
      <c r="K5566" t="s">
        <v>51</v>
      </c>
      <c r="L5566" t="str">
        <f>_xlfn.XLOOKUP(Table1[[#This Row],[TeamFavoriteID]],Table2[team_id],Table2[team_name],_xlfn.XLOOKUP(Table1[[#This Row],[TeamFavoriteID]],Table2[team_id_pfr],Table2[team_name],"Even"))</f>
        <v>Pittsburgh Steelers</v>
      </c>
      <c r="M5566">
        <v>-13.5</v>
      </c>
      <c r="N5566">
        <f>IF(Table1[[#This Row],[TeamFavorite]]=Table1[[#This Row],[TeamHome]],Table1[[#This Row],[ScoreAway]]-Table1[[#This Row],[ScoreHome]],Table1[[#This Row],[ScoreHome]]-Table1[[#This Row],[ScoreAway]])</f>
        <v>-6</v>
      </c>
      <c r="O5566">
        <f>IF(Table1[[#This Row],[SpreadActual]]&lt;Table1[[#This Row],[SpreadFavorite]],1,0)</f>
        <v>0</v>
      </c>
      <c r="P5566">
        <v>31</v>
      </c>
      <c r="Q5566" t="s">
        <v>113</v>
      </c>
      <c r="R5566" t="b">
        <v>0</v>
      </c>
      <c r="S5566">
        <v>22</v>
      </c>
      <c r="T5566">
        <v>13</v>
      </c>
      <c r="U5566">
        <v>75</v>
      </c>
    </row>
    <row r="5567" spans="1:22" x14ac:dyDescent="0.2">
      <c r="A5567" s="1">
        <v>33944</v>
      </c>
      <c r="B5567">
        <v>1992</v>
      </c>
      <c r="C5567">
        <f>_xlfn.MAXIFS(Table1[ScheduleWeekWritten],Table1[ScheduleSeason],Table1[[#This Row],[ScheduleSeason]])</f>
        <v>17</v>
      </c>
      <c r="D5567">
        <v>14</v>
      </c>
      <c r="E5567" cm="1">
        <f t="array" ref="E5567">_xlfn.XLOOKUP(Table1[[#This Row],[ScheduleWeekWritten]],Table3[Game],100+Table3[Increase],Table1[[#This Row],[ScheduleWeekWritten]])</f>
        <v>14</v>
      </c>
      <c r="F5567" t="b">
        <v>0</v>
      </c>
      <c r="G5567" t="s">
        <v>53</v>
      </c>
      <c r="H5567">
        <v>27</v>
      </c>
      <c r="I5567">
        <v>3</v>
      </c>
      <c r="J5567" t="s">
        <v>19</v>
      </c>
      <c r="K5567" t="s">
        <v>87</v>
      </c>
      <c r="L5567" t="str">
        <f>_xlfn.XLOOKUP(Table1[[#This Row],[TeamFavoriteID]],Table2[team_id],Table2[team_name],_xlfn.XLOOKUP(Table1[[#This Row],[TeamFavoriteID]],Table2[team_id_pfr],Table2[team_name],"Even"))</f>
        <v>San Francisco 49ers</v>
      </c>
      <c r="M5567">
        <v>-8</v>
      </c>
      <c r="N5567">
        <f>IF(Table1[[#This Row],[TeamFavorite]]=Table1[[#This Row],[TeamHome]],Table1[[#This Row],[ScoreAway]]-Table1[[#This Row],[ScoreHome]],Table1[[#This Row],[ScoreHome]]-Table1[[#This Row],[ScoreAway]])</f>
        <v>-24</v>
      </c>
      <c r="O5567">
        <f>IF(Table1[[#This Row],[SpreadActual]]&lt;Table1[[#This Row],[SpreadFavorite]],1,0)</f>
        <v>1</v>
      </c>
      <c r="P5567">
        <v>42</v>
      </c>
      <c r="Q5567" t="s">
        <v>118</v>
      </c>
      <c r="R5567" t="b">
        <v>0</v>
      </c>
      <c r="S5567">
        <v>53</v>
      </c>
      <c r="T5567">
        <v>19</v>
      </c>
      <c r="U5567">
        <v>82</v>
      </c>
    </row>
    <row r="5568" spans="1:22" x14ac:dyDescent="0.2">
      <c r="A5568" s="1">
        <v>33944</v>
      </c>
      <c r="B5568">
        <v>1992</v>
      </c>
      <c r="C5568">
        <f>_xlfn.MAXIFS(Table1[ScheduleWeekWritten],Table1[ScheduleSeason],Table1[[#This Row],[ScheduleSeason]])</f>
        <v>17</v>
      </c>
      <c r="D5568">
        <v>14</v>
      </c>
      <c r="E5568" cm="1">
        <f t="array" ref="E5568">_xlfn.XLOOKUP(Table1[[#This Row],[ScheduleWeekWritten]],Table3[Game],100+Table3[Increase],Table1[[#This Row],[ScheduleWeekWritten]])</f>
        <v>14</v>
      </c>
      <c r="F5568" t="b">
        <v>0</v>
      </c>
      <c r="G5568" t="s">
        <v>127</v>
      </c>
      <c r="H5568">
        <v>27</v>
      </c>
      <c r="I5568">
        <v>31</v>
      </c>
      <c r="J5568" t="s">
        <v>39</v>
      </c>
      <c r="K5568" t="s">
        <v>133</v>
      </c>
      <c r="L5568" t="str">
        <f>_xlfn.XLOOKUP(Table1[[#This Row],[TeamFavoriteID]],Table2[team_id],Table2[team_name],_xlfn.XLOOKUP(Table1[[#This Row],[TeamFavoriteID]],Table2[team_id_pfr],Table2[team_name],"Even"))</f>
        <v>Tampa Bay Buccaneers</v>
      </c>
      <c r="M5568">
        <v>-1</v>
      </c>
      <c r="N5568">
        <f>IF(Table1[[#This Row],[TeamFavorite]]=Table1[[#This Row],[TeamHome]],Table1[[#This Row],[ScoreAway]]-Table1[[#This Row],[ScoreHome]],Table1[[#This Row],[ScoreHome]]-Table1[[#This Row],[ScoreAway]])</f>
        <v>4</v>
      </c>
      <c r="O5568">
        <f>IF(Table1[[#This Row],[SpreadActual]]&lt;Table1[[#This Row],[SpreadFavorite]],1,0)</f>
        <v>0</v>
      </c>
      <c r="P5568">
        <v>39</v>
      </c>
      <c r="Q5568" t="s">
        <v>130</v>
      </c>
      <c r="R5568" t="b">
        <v>0</v>
      </c>
      <c r="S5568">
        <v>60</v>
      </c>
      <c r="T5568">
        <v>8</v>
      </c>
      <c r="U5568">
        <v>69</v>
      </c>
    </row>
    <row r="5569" spans="1:22" x14ac:dyDescent="0.2">
      <c r="A5569" s="1">
        <v>33945</v>
      </c>
      <c r="B5569">
        <v>1992</v>
      </c>
      <c r="C5569">
        <f>_xlfn.MAXIFS(Table1[ScheduleWeekWritten],Table1[ScheduleSeason],Table1[[#This Row],[ScheduleSeason]])</f>
        <v>17</v>
      </c>
      <c r="D5569">
        <v>14</v>
      </c>
      <c r="E5569" cm="1">
        <f t="array" ref="E5569">_xlfn.XLOOKUP(Table1[[#This Row],[ScheduleWeekWritten]],Table3[Game],100+Table3[Increase],Table1[[#This Row],[ScheduleWeekWritten]])</f>
        <v>14</v>
      </c>
      <c r="F5569" t="b">
        <v>0</v>
      </c>
      <c r="G5569" t="s">
        <v>23</v>
      </c>
      <c r="H5569">
        <v>24</v>
      </c>
      <c r="I5569">
        <v>7</v>
      </c>
      <c r="J5569" t="s">
        <v>46</v>
      </c>
      <c r="K5569" t="s">
        <v>25</v>
      </c>
      <c r="L5569" t="str">
        <f>_xlfn.XLOOKUP(Table1[[#This Row],[TeamFavoriteID]],Table2[team_id],Table2[team_name],_xlfn.XLOOKUP(Table1[[#This Row],[TeamFavoriteID]],Table2[team_id_pfr],Table2[team_name],"Even"))</f>
        <v>Houston Oilers</v>
      </c>
      <c r="M5569">
        <v>-11</v>
      </c>
      <c r="N5569">
        <f>IF(Table1[[#This Row],[TeamFavorite]]=Table1[[#This Row],[TeamHome]],Table1[[#This Row],[ScoreAway]]-Table1[[#This Row],[ScoreHome]],Table1[[#This Row],[ScoreHome]]-Table1[[#This Row],[ScoreAway]])</f>
        <v>-17</v>
      </c>
      <c r="O5569">
        <f>IF(Table1[[#This Row],[SpreadActual]]&lt;Table1[[#This Row],[SpreadFavorite]],1,0)</f>
        <v>1</v>
      </c>
      <c r="P5569">
        <v>42</v>
      </c>
      <c r="Q5569" t="s">
        <v>102</v>
      </c>
      <c r="R5569" t="b">
        <v>0</v>
      </c>
      <c r="S5569">
        <v>72</v>
      </c>
      <c r="T5569">
        <v>0</v>
      </c>
      <c r="V5569" t="s">
        <v>103</v>
      </c>
    </row>
    <row r="5570" spans="1:22" x14ac:dyDescent="0.2">
      <c r="A5570" s="1">
        <v>33950</v>
      </c>
      <c r="B5570">
        <v>1992</v>
      </c>
      <c r="C5570">
        <f>_xlfn.MAXIFS(Table1[ScheduleWeekWritten],Table1[ScheduleSeason],Table1[[#This Row],[ScheduleSeason]])</f>
        <v>17</v>
      </c>
      <c r="D5570">
        <v>15</v>
      </c>
      <c r="E5570" cm="1">
        <f t="array" ref="E5570">_xlfn.XLOOKUP(Table1[[#This Row],[ScheduleWeekWritten]],Table3[Game],100+Table3[Increase],Table1[[#This Row],[ScheduleWeekWritten]])</f>
        <v>15</v>
      </c>
      <c r="F5570" t="b">
        <v>0</v>
      </c>
      <c r="G5570" t="s">
        <v>28</v>
      </c>
      <c r="H5570">
        <v>27</v>
      </c>
      <c r="I5570">
        <v>17</v>
      </c>
      <c r="J5570" t="s">
        <v>24</v>
      </c>
      <c r="K5570" t="s">
        <v>43</v>
      </c>
      <c r="L5570" t="str">
        <f>_xlfn.XLOOKUP(Table1[[#This Row],[TeamFavoriteID]],Table2[team_id],Table2[team_name],_xlfn.XLOOKUP(Table1[[#This Row],[TeamFavoriteID]],Table2[team_id_pfr],Table2[team_name],"Even"))</f>
        <v>Buffalo Bills</v>
      </c>
      <c r="M5570">
        <v>-14</v>
      </c>
      <c r="N5570">
        <f>IF(Table1[[#This Row],[TeamFavorite]]=Table1[[#This Row],[TeamHome]],Table1[[#This Row],[ScoreAway]]-Table1[[#This Row],[ScoreHome]],Table1[[#This Row],[ScoreHome]]-Table1[[#This Row],[ScoreAway]])</f>
        <v>-10</v>
      </c>
      <c r="O5570">
        <f>IF(Table1[[#This Row],[SpreadActual]]&lt;Table1[[#This Row],[SpreadFavorite]],1,0)</f>
        <v>0</v>
      </c>
      <c r="P5570">
        <v>37</v>
      </c>
      <c r="Q5570" t="s">
        <v>123</v>
      </c>
      <c r="R5570" t="b">
        <v>0</v>
      </c>
      <c r="S5570">
        <v>31</v>
      </c>
      <c r="T5570">
        <v>12</v>
      </c>
      <c r="U5570">
        <v>90</v>
      </c>
    </row>
    <row r="5571" spans="1:22" x14ac:dyDescent="0.2">
      <c r="A5571" s="1">
        <v>33950</v>
      </c>
      <c r="B5571">
        <v>1992</v>
      </c>
      <c r="C5571">
        <f>_xlfn.MAXIFS(Table1[ScheduleWeekWritten],Table1[ScheduleSeason],Table1[[#This Row],[ScheduleSeason]])</f>
        <v>17</v>
      </c>
      <c r="D5571">
        <v>15</v>
      </c>
      <c r="E5571" cm="1">
        <f t="array" ref="E5571">_xlfn.XLOOKUP(Table1[[#This Row],[ScheduleWeekWritten]],Table3[Game],100+Table3[Increase],Table1[[#This Row],[ScheduleWeekWritten]])</f>
        <v>15</v>
      </c>
      <c r="F5571" t="b">
        <v>0</v>
      </c>
      <c r="G5571" t="s">
        <v>145</v>
      </c>
      <c r="H5571">
        <v>19</v>
      </c>
      <c r="I5571">
        <v>0</v>
      </c>
      <c r="J5571" t="s">
        <v>50</v>
      </c>
      <c r="K5571" t="s">
        <v>59</v>
      </c>
      <c r="L5571" t="str">
        <f>_xlfn.XLOOKUP(Table1[[#This Row],[TeamFavoriteID]],Table2[team_id],Table2[team_name],_xlfn.XLOOKUP(Table1[[#This Row],[TeamFavoriteID]],Table2[team_id_pfr],Table2[team_name],"Even"))</f>
        <v>Arizona Cardinals</v>
      </c>
      <c r="M5571">
        <v>-4</v>
      </c>
      <c r="N5571">
        <f>IF(Table1[[#This Row],[TeamFavorite]]=Table1[[#This Row],[TeamHome]],Table1[[#This Row],[ScoreAway]]-Table1[[#This Row],[ScoreHome]],Table1[[#This Row],[ScoreHome]]-Table1[[#This Row],[ScoreAway]])</f>
        <v>19</v>
      </c>
      <c r="O5571">
        <f>IF(Table1[[#This Row],[SpreadActual]]&lt;Table1[[#This Row],[SpreadFavorite]],1,0)</f>
        <v>0</v>
      </c>
      <c r="P5571">
        <v>37.5</v>
      </c>
      <c r="Q5571" t="s">
        <v>146</v>
      </c>
      <c r="R5571" t="b">
        <v>0</v>
      </c>
      <c r="S5571">
        <v>56</v>
      </c>
      <c r="T5571">
        <v>10</v>
      </c>
      <c r="U5571">
        <v>61</v>
      </c>
    </row>
    <row r="5572" spans="1:22" x14ac:dyDescent="0.2">
      <c r="A5572" s="1">
        <v>33951</v>
      </c>
      <c r="B5572">
        <v>1992</v>
      </c>
      <c r="C5572">
        <f>_xlfn.MAXIFS(Table1[ScheduleWeekWritten],Table1[ScheduleSeason],Table1[[#This Row],[ScheduleSeason]])</f>
        <v>17</v>
      </c>
      <c r="D5572">
        <v>15</v>
      </c>
      <c r="E5572" cm="1">
        <f t="array" ref="E5572">_xlfn.XLOOKUP(Table1[[#This Row],[ScheduleWeekWritten]],Table3[Game],100+Table3[Increase],Table1[[#This Row],[ScheduleWeekWritten]])</f>
        <v>15</v>
      </c>
      <c r="F5572" t="b">
        <v>0</v>
      </c>
      <c r="G5572" t="s">
        <v>46</v>
      </c>
      <c r="H5572">
        <v>30</v>
      </c>
      <c r="I5572">
        <v>6</v>
      </c>
      <c r="J5572" t="s">
        <v>49</v>
      </c>
      <c r="K5572" t="s">
        <v>51</v>
      </c>
      <c r="L5572" t="str">
        <f>_xlfn.XLOOKUP(Table1[[#This Row],[TeamFavoriteID]],Table2[team_id],Table2[team_name],_xlfn.XLOOKUP(Table1[[#This Row],[TeamFavoriteID]],Table2[team_id_pfr],Table2[team_name],"Even"))</f>
        <v>Pittsburgh Steelers</v>
      </c>
      <c r="M5572">
        <v>-3.5</v>
      </c>
      <c r="N5572">
        <f>IF(Table1[[#This Row],[TeamFavorite]]=Table1[[#This Row],[TeamHome]],Table1[[#This Row],[ScoreAway]]-Table1[[#This Row],[ScoreHome]],Table1[[#This Row],[ScoreHome]]-Table1[[#This Row],[ScoreAway]])</f>
        <v>24</v>
      </c>
      <c r="O5572">
        <f>IF(Table1[[#This Row],[SpreadActual]]&lt;Table1[[#This Row],[SpreadFavorite]],1,0)</f>
        <v>0</v>
      </c>
      <c r="P5572">
        <v>35</v>
      </c>
      <c r="Q5572" t="s">
        <v>114</v>
      </c>
      <c r="R5572" t="b">
        <v>0</v>
      </c>
      <c r="S5572">
        <v>34</v>
      </c>
      <c r="T5572">
        <v>12</v>
      </c>
      <c r="U5572">
        <v>89</v>
      </c>
    </row>
    <row r="5573" spans="1:22" x14ac:dyDescent="0.2">
      <c r="A5573" s="1">
        <v>33951</v>
      </c>
      <c r="B5573">
        <v>1992</v>
      </c>
      <c r="C5573">
        <f>_xlfn.MAXIFS(Table1[ScheduleWeekWritten],Table1[ScheduleSeason],Table1[[#This Row],[ScheduleSeason]])</f>
        <v>17</v>
      </c>
      <c r="D5573">
        <v>15</v>
      </c>
      <c r="E5573" cm="1">
        <f t="array" ref="E5573">_xlfn.XLOOKUP(Table1[[#This Row],[ScheduleWeekWritten]],Table3[Game],100+Table3[Increase],Table1[[#This Row],[ScheduleWeekWritten]])</f>
        <v>15</v>
      </c>
      <c r="F5573" t="b">
        <v>0</v>
      </c>
      <c r="G5573" t="s">
        <v>45</v>
      </c>
      <c r="H5573">
        <v>24</v>
      </c>
      <c r="I5573">
        <v>14</v>
      </c>
      <c r="J5573" t="s">
        <v>62</v>
      </c>
      <c r="K5573" t="s">
        <v>63</v>
      </c>
      <c r="L5573" t="str">
        <f>_xlfn.XLOOKUP(Table1[[#This Row],[TeamFavoriteID]],Table2[team_id],Table2[team_name],_xlfn.XLOOKUP(Table1[[#This Row],[TeamFavoriteID]],Table2[team_id_pfr],Table2[team_name],"Even"))</f>
        <v>Cleveland Browns</v>
      </c>
      <c r="M5573">
        <v>-3.5</v>
      </c>
      <c r="N5573">
        <f>IF(Table1[[#This Row],[TeamFavorite]]=Table1[[#This Row],[TeamHome]],Table1[[#This Row],[ScoreAway]]-Table1[[#This Row],[ScoreHome]],Table1[[#This Row],[ScoreHome]]-Table1[[#This Row],[ScoreAway]])</f>
        <v>10</v>
      </c>
      <c r="O5573">
        <f>IF(Table1[[#This Row],[SpreadActual]]&lt;Table1[[#This Row],[SpreadFavorite]],1,0)</f>
        <v>0</v>
      </c>
      <c r="P5573">
        <v>37</v>
      </c>
      <c r="Q5573" t="s">
        <v>125</v>
      </c>
      <c r="R5573" t="b">
        <v>0</v>
      </c>
      <c r="S5573">
        <v>72</v>
      </c>
      <c r="T5573">
        <v>0</v>
      </c>
      <c r="V5573" t="s">
        <v>103</v>
      </c>
    </row>
    <row r="5574" spans="1:22" x14ac:dyDescent="0.2">
      <c r="A5574" s="1">
        <v>33951</v>
      </c>
      <c r="B5574">
        <v>1992</v>
      </c>
      <c r="C5574">
        <f>_xlfn.MAXIFS(Table1[ScheduleWeekWritten],Table1[ScheduleSeason],Table1[[#This Row],[ScheduleSeason]])</f>
        <v>17</v>
      </c>
      <c r="D5574">
        <v>15</v>
      </c>
      <c r="E5574" cm="1">
        <f t="array" ref="E5574">_xlfn.XLOOKUP(Table1[[#This Row],[ScheduleWeekWritten]],Table3[Game],100+Table3[Increase],Table1[[#This Row],[ScheduleWeekWritten]])</f>
        <v>15</v>
      </c>
      <c r="F5574" t="b">
        <v>0</v>
      </c>
      <c r="G5574" t="s">
        <v>23</v>
      </c>
      <c r="H5574">
        <v>14</v>
      </c>
      <c r="I5574">
        <v>16</v>
      </c>
      <c r="J5574" t="s">
        <v>33</v>
      </c>
      <c r="K5574" t="s">
        <v>25</v>
      </c>
      <c r="L5574" t="str">
        <f>_xlfn.XLOOKUP(Table1[[#This Row],[TeamFavoriteID]],Table2[team_id],Table2[team_name],_xlfn.XLOOKUP(Table1[[#This Row],[TeamFavoriteID]],Table2[team_id_pfr],Table2[team_name],"Even"))</f>
        <v>Houston Oilers</v>
      </c>
      <c r="M5574">
        <v>-7</v>
      </c>
      <c r="N5574">
        <f>IF(Table1[[#This Row],[TeamFavorite]]=Table1[[#This Row],[TeamHome]],Table1[[#This Row],[ScoreAway]]-Table1[[#This Row],[ScoreHome]],Table1[[#This Row],[ScoreHome]]-Table1[[#This Row],[ScoreAway]])</f>
        <v>2</v>
      </c>
      <c r="O5574">
        <f>IF(Table1[[#This Row],[SpreadActual]]&lt;Table1[[#This Row],[SpreadFavorite]],1,0)</f>
        <v>0</v>
      </c>
      <c r="P5574">
        <v>39</v>
      </c>
      <c r="Q5574" t="s">
        <v>102</v>
      </c>
      <c r="R5574" t="b">
        <v>0</v>
      </c>
      <c r="S5574">
        <v>72</v>
      </c>
      <c r="T5574">
        <v>0</v>
      </c>
      <c r="V5574" t="s">
        <v>103</v>
      </c>
    </row>
    <row r="5575" spans="1:22" x14ac:dyDescent="0.2">
      <c r="A5575" s="1">
        <v>33951</v>
      </c>
      <c r="B5575">
        <v>1992</v>
      </c>
      <c r="C5575">
        <f>_xlfn.MAXIFS(Table1[ScheduleWeekWritten],Table1[ScheduleSeason],Table1[[#This Row],[ScheduleSeason]])</f>
        <v>17</v>
      </c>
      <c r="D5575">
        <v>15</v>
      </c>
      <c r="E5575" cm="1">
        <f t="array" ref="E5575">_xlfn.XLOOKUP(Table1[[#This Row],[ScheduleWeekWritten]],Table3[Game],100+Table3[Increase],Table1[[#This Row],[ScheduleWeekWritten]])</f>
        <v>15</v>
      </c>
      <c r="F5575" t="b">
        <v>0</v>
      </c>
      <c r="G5575" t="s">
        <v>42</v>
      </c>
      <c r="H5575">
        <v>27</v>
      </c>
      <c r="I5575">
        <v>20</v>
      </c>
      <c r="J5575" t="s">
        <v>115</v>
      </c>
      <c r="K5575" t="s">
        <v>75</v>
      </c>
      <c r="L5575" t="str">
        <f>_xlfn.XLOOKUP(Table1[[#This Row],[TeamFavoriteID]],Table2[team_id],Table2[team_name],_xlfn.XLOOKUP(Table1[[#This Row],[TeamFavoriteID]],Table2[team_id_pfr],Table2[team_name],"Even"))</f>
        <v>Kansas City Chiefs</v>
      </c>
      <c r="M5575">
        <v>-16.5</v>
      </c>
      <c r="N5575">
        <f>IF(Table1[[#This Row],[TeamFavorite]]=Table1[[#This Row],[TeamHome]],Table1[[#This Row],[ScoreAway]]-Table1[[#This Row],[ScoreHome]],Table1[[#This Row],[ScoreHome]]-Table1[[#This Row],[ScoreAway]])</f>
        <v>-7</v>
      </c>
      <c r="O5575">
        <f>IF(Table1[[#This Row],[SpreadActual]]&lt;Table1[[#This Row],[SpreadFavorite]],1,0)</f>
        <v>0</v>
      </c>
      <c r="P5575">
        <v>33</v>
      </c>
      <c r="Q5575" t="s">
        <v>117</v>
      </c>
      <c r="R5575" t="b">
        <v>0</v>
      </c>
      <c r="S5575">
        <v>42</v>
      </c>
      <c r="T5575">
        <v>13</v>
      </c>
      <c r="U5575">
        <v>69</v>
      </c>
    </row>
    <row r="5576" spans="1:22" x14ac:dyDescent="0.2">
      <c r="A5576" s="1">
        <v>33951</v>
      </c>
      <c r="B5576">
        <v>1992</v>
      </c>
      <c r="C5576">
        <f>_xlfn.MAXIFS(Table1[ScheduleWeekWritten],Table1[ScheduleSeason],Table1[[#This Row],[ScheduleSeason]])</f>
        <v>17</v>
      </c>
      <c r="D5576">
        <v>15</v>
      </c>
      <c r="E5576" cm="1">
        <f t="array" ref="E5576">_xlfn.XLOOKUP(Table1[[#This Row],[ScheduleWeekWritten]],Table3[Game],100+Table3[Increase],Table1[[#This Row],[ScheduleWeekWritten]])</f>
        <v>15</v>
      </c>
      <c r="F5576" t="b">
        <v>0</v>
      </c>
      <c r="G5576" t="s">
        <v>39</v>
      </c>
      <c r="H5576">
        <v>14</v>
      </c>
      <c r="I5576">
        <v>37</v>
      </c>
      <c r="J5576" t="s">
        <v>95</v>
      </c>
      <c r="K5576" t="s">
        <v>98</v>
      </c>
      <c r="L5576" t="str">
        <f>_xlfn.XLOOKUP(Table1[[#This Row],[TeamFavoriteID]],Table2[team_id],Table2[team_name],_xlfn.XLOOKUP(Table1[[#This Row],[TeamFavoriteID]],Table2[team_id_pfr],Table2[team_name],"Even"))</f>
        <v>New Orleans Saints</v>
      </c>
      <c r="M5576">
        <v>-5.5</v>
      </c>
      <c r="N5576">
        <f>IF(Table1[[#This Row],[TeamFavorite]]=Table1[[#This Row],[TeamHome]],Table1[[#This Row],[ScoreAway]]-Table1[[#This Row],[ScoreHome]],Table1[[#This Row],[ScoreHome]]-Table1[[#This Row],[ScoreAway]])</f>
        <v>-23</v>
      </c>
      <c r="O5576">
        <f>IF(Table1[[#This Row],[SpreadActual]]&lt;Table1[[#This Row],[SpreadFavorite]],1,0)</f>
        <v>1</v>
      </c>
      <c r="P5576">
        <v>38</v>
      </c>
      <c r="Q5576" t="s">
        <v>135</v>
      </c>
      <c r="R5576" t="b">
        <v>0</v>
      </c>
      <c r="S5576">
        <v>55</v>
      </c>
      <c r="T5576">
        <v>15</v>
      </c>
      <c r="U5576">
        <v>30</v>
      </c>
    </row>
    <row r="5577" spans="1:22" x14ac:dyDescent="0.2">
      <c r="A5577" s="1">
        <v>33951</v>
      </c>
      <c r="B5577">
        <v>1992</v>
      </c>
      <c r="C5577">
        <f>_xlfn.MAXIFS(Table1[ScheduleWeekWritten],Table1[ScheduleSeason],Table1[[#This Row],[ScheduleSeason]])</f>
        <v>17</v>
      </c>
      <c r="D5577">
        <v>15</v>
      </c>
      <c r="E5577" cm="1">
        <f t="array" ref="E5577">_xlfn.XLOOKUP(Table1[[#This Row],[ScheduleWeekWritten]],Table3[Game],100+Table3[Increase],Table1[[#This Row],[ScheduleWeekWritten]])</f>
        <v>15</v>
      </c>
      <c r="F5577" t="b">
        <v>0</v>
      </c>
      <c r="G5577" t="s">
        <v>54</v>
      </c>
      <c r="H5577">
        <v>17</v>
      </c>
      <c r="I5577">
        <v>20</v>
      </c>
      <c r="J5577" t="s">
        <v>53</v>
      </c>
      <c r="K5577" t="s">
        <v>87</v>
      </c>
      <c r="L5577" t="str">
        <f>_xlfn.XLOOKUP(Table1[[#This Row],[TeamFavoriteID]],Table2[team_id],Table2[team_name],_xlfn.XLOOKUP(Table1[[#This Row],[TeamFavoriteID]],Table2[team_id_pfr],Table2[team_name],"Even"))</f>
        <v>San Francisco 49ers</v>
      </c>
      <c r="M5577">
        <v>-5</v>
      </c>
      <c r="N5577">
        <f>IF(Table1[[#This Row],[TeamFavorite]]=Table1[[#This Row],[TeamHome]],Table1[[#This Row],[ScoreAway]]-Table1[[#This Row],[ScoreHome]],Table1[[#This Row],[ScoreHome]]-Table1[[#This Row],[ScoreAway]])</f>
        <v>-3</v>
      </c>
      <c r="O5577">
        <f>IF(Table1[[#This Row],[SpreadActual]]&lt;Table1[[#This Row],[SpreadFavorite]],1,0)</f>
        <v>0</v>
      </c>
      <c r="P5577">
        <v>41</v>
      </c>
      <c r="Q5577" t="s">
        <v>137</v>
      </c>
      <c r="R5577" t="b">
        <v>0</v>
      </c>
      <c r="S5577">
        <v>72</v>
      </c>
      <c r="T5577">
        <v>0</v>
      </c>
      <c r="V5577" t="s">
        <v>103</v>
      </c>
    </row>
    <row r="5578" spans="1:22" x14ac:dyDescent="0.2">
      <c r="A5578" s="1">
        <v>33951</v>
      </c>
      <c r="B5578">
        <v>1992</v>
      </c>
      <c r="C5578">
        <f>_xlfn.MAXIFS(Table1[ScheduleWeekWritten],Table1[ScheduleSeason],Table1[[#This Row],[ScheduleSeason]])</f>
        <v>17</v>
      </c>
      <c r="D5578">
        <v>15</v>
      </c>
      <c r="E5578" cm="1">
        <f t="array" ref="E5578">_xlfn.XLOOKUP(Table1[[#This Row],[ScheduleWeekWritten]],Table3[Game],100+Table3[Increase],Table1[[#This Row],[ScheduleWeekWritten]])</f>
        <v>15</v>
      </c>
      <c r="F5578" t="b">
        <v>0</v>
      </c>
      <c r="G5578" t="s">
        <v>31</v>
      </c>
      <c r="H5578">
        <v>6</v>
      </c>
      <c r="I5578">
        <v>10</v>
      </c>
      <c r="J5578" t="s">
        <v>140</v>
      </c>
      <c r="K5578" t="s">
        <v>32</v>
      </c>
      <c r="L5578" t="str">
        <f>_xlfn.XLOOKUP(Table1[[#This Row],[TeamFavoriteID]],Table2[team_id],Table2[team_name],_xlfn.XLOOKUP(Table1[[#This Row],[TeamFavoriteID]],Table2[team_id_pfr],Table2[team_name],"Even"))</f>
        <v>New York Jets</v>
      </c>
      <c r="M5578">
        <v>-5.5</v>
      </c>
      <c r="N5578">
        <f>IF(Table1[[#This Row],[TeamFavorite]]=Table1[[#This Row],[TeamHome]],Table1[[#This Row],[ScoreAway]]-Table1[[#This Row],[ScoreHome]],Table1[[#This Row],[ScoreHome]]-Table1[[#This Row],[ScoreAway]])</f>
        <v>4</v>
      </c>
      <c r="O5578">
        <f>IF(Table1[[#This Row],[SpreadActual]]&lt;Table1[[#This Row],[SpreadFavorite]],1,0)</f>
        <v>0</v>
      </c>
      <c r="P5578">
        <v>34</v>
      </c>
      <c r="Q5578" t="s">
        <v>126</v>
      </c>
      <c r="R5578" t="b">
        <v>0</v>
      </c>
      <c r="S5578">
        <v>37</v>
      </c>
      <c r="T5578">
        <v>21</v>
      </c>
      <c r="U5578">
        <v>80</v>
      </c>
    </row>
    <row r="5579" spans="1:22" x14ac:dyDescent="0.2">
      <c r="A5579" s="1">
        <v>33951</v>
      </c>
      <c r="B5579">
        <v>1992</v>
      </c>
      <c r="C5579">
        <f>_xlfn.MAXIFS(Table1[ScheduleWeekWritten],Table1[ScheduleSeason],Table1[[#This Row],[ScheduleSeason]])</f>
        <v>17</v>
      </c>
      <c r="D5579">
        <v>15</v>
      </c>
      <c r="E5579" cm="1">
        <f t="array" ref="E5579">_xlfn.XLOOKUP(Table1[[#This Row],[ScheduleWeekWritten]],Table3[Game],100+Table3[Increase],Table1[[#This Row],[ScheduleWeekWritten]])</f>
        <v>15</v>
      </c>
      <c r="F5579" t="b">
        <v>0</v>
      </c>
      <c r="G5579" t="s">
        <v>27</v>
      </c>
      <c r="H5579">
        <v>27</v>
      </c>
      <c r="I5579">
        <v>10</v>
      </c>
      <c r="J5579" t="s">
        <v>101</v>
      </c>
      <c r="K5579" t="s">
        <v>29</v>
      </c>
      <c r="L5579" t="str">
        <f>_xlfn.XLOOKUP(Table1[[#This Row],[TeamFavoriteID]],Table2[team_id],Table2[team_name],_xlfn.XLOOKUP(Table1[[#This Row],[TeamFavoriteID]],Table2[team_id_pfr],Table2[team_name],"Even"))</f>
        <v>Los Angeles Chargers</v>
      </c>
      <c r="M5579">
        <v>-14</v>
      </c>
      <c r="N5579">
        <f>IF(Table1[[#This Row],[TeamFavorite]]=Table1[[#This Row],[TeamHome]],Table1[[#This Row],[ScoreAway]]-Table1[[#This Row],[ScoreHome]],Table1[[#This Row],[ScoreHome]]-Table1[[#This Row],[ScoreAway]])</f>
        <v>17</v>
      </c>
      <c r="O5579">
        <f>IF(Table1[[#This Row],[SpreadActual]]&lt;Table1[[#This Row],[SpreadFavorite]],1,0)</f>
        <v>0</v>
      </c>
      <c r="P5579">
        <v>38</v>
      </c>
      <c r="Q5579" t="s">
        <v>94</v>
      </c>
      <c r="R5579" t="b">
        <v>0</v>
      </c>
      <c r="S5579">
        <v>53</v>
      </c>
      <c r="T5579">
        <v>10</v>
      </c>
      <c r="U5579">
        <v>46</v>
      </c>
    </row>
    <row r="5580" spans="1:22" x14ac:dyDescent="0.2">
      <c r="A5580" s="1">
        <v>33951</v>
      </c>
      <c r="B5580">
        <v>1992</v>
      </c>
      <c r="C5580">
        <f>_xlfn.MAXIFS(Table1[ScheduleWeekWritten],Table1[ScheduleSeason],Table1[[#This Row],[ScheduleSeason]])</f>
        <v>17</v>
      </c>
      <c r="D5580">
        <v>15</v>
      </c>
      <c r="E5580" cm="1">
        <f t="array" ref="E5580">_xlfn.XLOOKUP(Table1[[#This Row],[ScheduleWeekWritten]],Table3[Game],100+Table3[Increase],Table1[[#This Row],[ScheduleWeekWritten]])</f>
        <v>15</v>
      </c>
      <c r="F5580" t="b">
        <v>0</v>
      </c>
      <c r="G5580" t="s">
        <v>128</v>
      </c>
      <c r="H5580">
        <v>17</v>
      </c>
      <c r="I5580">
        <v>20</v>
      </c>
      <c r="J5580" t="s">
        <v>58</v>
      </c>
      <c r="K5580" t="s">
        <v>77</v>
      </c>
      <c r="L5580" t="str">
        <f>_xlfn.XLOOKUP(Table1[[#This Row],[TeamFavoriteID]],Table2[team_id],Table2[team_name],_xlfn.XLOOKUP(Table1[[#This Row],[TeamFavoriteID]],Table2[team_id_pfr],Table2[team_name],"Even"))</f>
        <v>Philadelphia Eagles</v>
      </c>
      <c r="M5580">
        <v>-9.5</v>
      </c>
      <c r="N5580">
        <f>IF(Table1[[#This Row],[TeamFavorite]]=Table1[[#This Row],[TeamHome]],Table1[[#This Row],[ScoreAway]]-Table1[[#This Row],[ScoreHome]],Table1[[#This Row],[ScoreHome]]-Table1[[#This Row],[ScoreAway]])</f>
        <v>-3</v>
      </c>
      <c r="O5580">
        <f>IF(Table1[[#This Row],[SpreadActual]]&lt;Table1[[#This Row],[SpreadFavorite]],1,0)</f>
        <v>0</v>
      </c>
      <c r="P5580">
        <v>34</v>
      </c>
      <c r="Q5580" t="s">
        <v>129</v>
      </c>
      <c r="R5580" t="b">
        <v>0</v>
      </c>
      <c r="S5580">
        <v>72</v>
      </c>
      <c r="T5580">
        <v>0</v>
      </c>
      <c r="V5580" t="s">
        <v>103</v>
      </c>
    </row>
    <row r="5581" spans="1:22" x14ac:dyDescent="0.2">
      <c r="A5581" s="1">
        <v>33951</v>
      </c>
      <c r="B5581">
        <v>1992</v>
      </c>
      <c r="C5581">
        <f>_xlfn.MAXIFS(Table1[ScheduleWeekWritten],Table1[ScheduleSeason],Table1[[#This Row],[ScheduleSeason]])</f>
        <v>17</v>
      </c>
      <c r="D5581">
        <v>15</v>
      </c>
      <c r="E5581" cm="1">
        <f t="array" ref="E5581">_xlfn.XLOOKUP(Table1[[#This Row],[ScheduleWeekWritten]],Table3[Game],100+Table3[Increase],Table1[[#This Row],[ScheduleWeekWritten]])</f>
        <v>15</v>
      </c>
      <c r="F5581" t="b">
        <v>0</v>
      </c>
      <c r="G5581" t="s">
        <v>127</v>
      </c>
      <c r="H5581">
        <v>7</v>
      </c>
      <c r="I5581">
        <v>35</v>
      </c>
      <c r="J5581" t="s">
        <v>38</v>
      </c>
      <c r="K5581" t="s">
        <v>109</v>
      </c>
      <c r="L5581" t="str">
        <f>_xlfn.XLOOKUP(Table1[[#This Row],[TeamFavoriteID]],Table2[team_id],Table2[team_name],_xlfn.XLOOKUP(Table1[[#This Row],[TeamFavoriteID]],Table2[team_id_pfr],Table2[team_name],"Even"))</f>
        <v>Atlanta Falcons</v>
      </c>
      <c r="M5581">
        <v>-1</v>
      </c>
      <c r="N5581">
        <f>IF(Table1[[#This Row],[TeamFavorite]]=Table1[[#This Row],[TeamHome]],Table1[[#This Row],[ScoreAway]]-Table1[[#This Row],[ScoreHome]],Table1[[#This Row],[ScoreHome]]-Table1[[#This Row],[ScoreAway]])</f>
        <v>-28</v>
      </c>
      <c r="O5581">
        <f>IF(Table1[[#This Row],[SpreadActual]]&lt;Table1[[#This Row],[SpreadFavorite]],1,0)</f>
        <v>1</v>
      </c>
      <c r="P5581">
        <v>41</v>
      </c>
      <c r="Q5581" t="s">
        <v>130</v>
      </c>
      <c r="R5581" t="b">
        <v>0</v>
      </c>
      <c r="S5581">
        <v>50</v>
      </c>
      <c r="T5581">
        <v>6</v>
      </c>
      <c r="U5581">
        <v>74</v>
      </c>
    </row>
    <row r="5582" spans="1:22" x14ac:dyDescent="0.2">
      <c r="A5582" s="1">
        <v>33951</v>
      </c>
      <c r="B5582">
        <v>1992</v>
      </c>
      <c r="C5582">
        <f>_xlfn.MAXIFS(Table1[ScheduleWeekWritten],Table1[ScheduleSeason],Table1[[#This Row],[ScheduleSeason]])</f>
        <v>17</v>
      </c>
      <c r="D5582">
        <v>15</v>
      </c>
      <c r="E5582" cm="1">
        <f t="array" ref="E5582">_xlfn.XLOOKUP(Table1[[#This Row],[ScheduleWeekWritten]],Table3[Game],100+Table3[Increase],Table1[[#This Row],[ScheduleWeekWritten]])</f>
        <v>15</v>
      </c>
      <c r="F5582" t="b">
        <v>0</v>
      </c>
      <c r="G5582" t="s">
        <v>61</v>
      </c>
      <c r="H5582">
        <v>20</v>
      </c>
      <c r="I5582">
        <v>17</v>
      </c>
      <c r="J5582" t="s">
        <v>67</v>
      </c>
      <c r="K5582" t="s">
        <v>85</v>
      </c>
      <c r="L5582" t="str">
        <f>_xlfn.XLOOKUP(Table1[[#This Row],[TeamFavoriteID]],Table2[team_id],Table2[team_name],_xlfn.XLOOKUP(Table1[[#This Row],[TeamFavoriteID]],Table2[team_id_pfr],Table2[team_name],"Even"))</f>
        <v>Washington Commanders</v>
      </c>
      <c r="M5582">
        <v>-3</v>
      </c>
      <c r="N5582">
        <f>IF(Table1[[#This Row],[TeamFavorite]]=Table1[[#This Row],[TeamHome]],Table1[[#This Row],[ScoreAway]]-Table1[[#This Row],[ScoreHome]],Table1[[#This Row],[ScoreHome]]-Table1[[#This Row],[ScoreAway]])</f>
        <v>3</v>
      </c>
      <c r="O5582">
        <f>IF(Table1[[#This Row],[SpreadActual]]&lt;Table1[[#This Row],[SpreadFavorite]],1,0)</f>
        <v>0</v>
      </c>
      <c r="P5582">
        <v>38</v>
      </c>
      <c r="Q5582" t="s">
        <v>64</v>
      </c>
      <c r="R5582" t="b">
        <v>0</v>
      </c>
      <c r="S5582">
        <v>41</v>
      </c>
      <c r="T5582">
        <v>17</v>
      </c>
      <c r="U5582">
        <v>69</v>
      </c>
    </row>
    <row r="5583" spans="1:22" x14ac:dyDescent="0.2">
      <c r="A5583" s="1">
        <v>33952</v>
      </c>
      <c r="B5583">
        <v>1992</v>
      </c>
      <c r="C5583">
        <f>_xlfn.MAXIFS(Table1[ScheduleWeekWritten],Table1[ScheduleSeason],Table1[[#This Row],[ScheduleSeason]])</f>
        <v>17</v>
      </c>
      <c r="D5583">
        <v>15</v>
      </c>
      <c r="E5583" cm="1">
        <f t="array" ref="E5583">_xlfn.XLOOKUP(Table1[[#This Row],[ScheduleWeekWritten]],Table3[Game],100+Table3[Increase],Table1[[#This Row],[ScheduleWeekWritten]])</f>
        <v>15</v>
      </c>
      <c r="F5583" t="b">
        <v>0</v>
      </c>
      <c r="G5583" t="s">
        <v>19</v>
      </c>
      <c r="H5583">
        <v>20</v>
      </c>
      <c r="I5583">
        <v>7</v>
      </c>
      <c r="J5583" t="s">
        <v>138</v>
      </c>
      <c r="K5583" t="s">
        <v>91</v>
      </c>
      <c r="L5583" t="str">
        <f>_xlfn.XLOOKUP(Table1[[#This Row],[TeamFavoriteID]],Table2[team_id],Table2[team_name],_xlfn.XLOOKUP(Table1[[#This Row],[TeamFavoriteID]],Table2[team_id_pfr],Table2[team_name],"Even"))</f>
        <v>Miami Dolphins</v>
      </c>
      <c r="M5583">
        <v>-6.5</v>
      </c>
      <c r="N5583">
        <f>IF(Table1[[#This Row],[TeamFavorite]]=Table1[[#This Row],[TeamHome]],Table1[[#This Row],[ScoreAway]]-Table1[[#This Row],[ScoreHome]],Table1[[#This Row],[ScoreHome]]-Table1[[#This Row],[ScoreAway]])</f>
        <v>-13</v>
      </c>
      <c r="O5583">
        <f>IF(Table1[[#This Row],[SpreadActual]]&lt;Table1[[#This Row],[SpreadFavorite]],1,0)</f>
        <v>1</v>
      </c>
      <c r="P5583">
        <v>37</v>
      </c>
      <c r="Q5583" t="s">
        <v>143</v>
      </c>
      <c r="R5583" t="b">
        <v>0</v>
      </c>
      <c r="S5583">
        <v>67</v>
      </c>
      <c r="T5583">
        <v>10</v>
      </c>
      <c r="U5583">
        <v>71</v>
      </c>
    </row>
    <row r="5584" spans="1:22" x14ac:dyDescent="0.2">
      <c r="A5584" s="1">
        <v>33957</v>
      </c>
      <c r="B5584">
        <v>1992</v>
      </c>
      <c r="C5584">
        <f>_xlfn.MAXIFS(Table1[ScheduleWeekWritten],Table1[ScheduleSeason],Table1[[#This Row],[ScheduleSeason]])</f>
        <v>17</v>
      </c>
      <c r="D5584">
        <v>16</v>
      </c>
      <c r="E5584" cm="1">
        <f t="array" ref="E5584">_xlfn.XLOOKUP(Table1[[#This Row],[ScheduleWeekWritten]],Table3[Game],100+Table3[Increase],Table1[[#This Row],[ScheduleWeekWritten]])</f>
        <v>16</v>
      </c>
      <c r="F5584" t="b">
        <v>0</v>
      </c>
      <c r="G5584" t="s">
        <v>50</v>
      </c>
      <c r="H5584">
        <v>35</v>
      </c>
      <c r="I5584">
        <v>21</v>
      </c>
      <c r="J5584" t="s">
        <v>42</v>
      </c>
      <c r="K5584" t="s">
        <v>75</v>
      </c>
      <c r="L5584" t="str">
        <f>_xlfn.XLOOKUP(Table1[[#This Row],[TeamFavoriteID]],Table2[team_id],Table2[team_name],_xlfn.XLOOKUP(Table1[[#This Row],[TeamFavoriteID]],Table2[team_id_pfr],Table2[team_name],"Even"))</f>
        <v>Kansas City Chiefs</v>
      </c>
      <c r="M5584">
        <v>-7.5</v>
      </c>
      <c r="N5584">
        <f>IF(Table1[[#This Row],[TeamFavorite]]=Table1[[#This Row],[TeamHome]],Table1[[#This Row],[ScoreAway]]-Table1[[#This Row],[ScoreHome]],Table1[[#This Row],[ScoreHome]]-Table1[[#This Row],[ScoreAway]])</f>
        <v>14</v>
      </c>
      <c r="O5584">
        <f>IF(Table1[[#This Row],[SpreadActual]]&lt;Table1[[#This Row],[SpreadFavorite]],1,0)</f>
        <v>0</v>
      </c>
      <c r="P5584">
        <v>34</v>
      </c>
      <c r="Q5584" t="s">
        <v>126</v>
      </c>
      <c r="R5584" t="b">
        <v>0</v>
      </c>
      <c r="S5584">
        <v>40</v>
      </c>
      <c r="T5584">
        <v>11</v>
      </c>
      <c r="U5584">
        <v>66</v>
      </c>
    </row>
    <row r="5585" spans="1:22" x14ac:dyDescent="0.2">
      <c r="A5585" s="1">
        <v>33957</v>
      </c>
      <c r="B5585">
        <v>1992</v>
      </c>
      <c r="C5585">
        <f>_xlfn.MAXIFS(Table1[ScheduleWeekWritten],Table1[ScheduleSeason],Table1[[#This Row],[ScheduleSeason]])</f>
        <v>17</v>
      </c>
      <c r="D5585">
        <v>16</v>
      </c>
      <c r="E5585" cm="1">
        <f t="array" ref="E5585">_xlfn.XLOOKUP(Table1[[#This Row],[ScheduleWeekWritten]],Table3[Game],100+Table3[Increase],Table1[[#This Row],[ScheduleWeekWritten]])</f>
        <v>16</v>
      </c>
      <c r="F5585" t="b">
        <v>0</v>
      </c>
      <c r="G5585" t="s">
        <v>53</v>
      </c>
      <c r="H5585">
        <v>21</v>
      </c>
      <c r="I5585">
        <v>14</v>
      </c>
      <c r="J5585" t="s">
        <v>127</v>
      </c>
      <c r="K5585" t="s">
        <v>87</v>
      </c>
      <c r="L5585" t="str">
        <f>_xlfn.XLOOKUP(Table1[[#This Row],[TeamFavoriteID]],Table2[team_id],Table2[team_name],_xlfn.XLOOKUP(Table1[[#This Row],[TeamFavoriteID]],Table2[team_id_pfr],Table2[team_name],"Even"))</f>
        <v>San Francisco 49ers</v>
      </c>
      <c r="M5585">
        <v>-20</v>
      </c>
      <c r="N5585">
        <f>IF(Table1[[#This Row],[TeamFavorite]]=Table1[[#This Row],[TeamHome]],Table1[[#This Row],[ScoreAway]]-Table1[[#This Row],[ScoreHome]],Table1[[#This Row],[ScoreHome]]-Table1[[#This Row],[ScoreAway]])</f>
        <v>-7</v>
      </c>
      <c r="O5585">
        <f>IF(Table1[[#This Row],[SpreadActual]]&lt;Table1[[#This Row],[SpreadFavorite]],1,0)</f>
        <v>0</v>
      </c>
      <c r="P5585">
        <v>41</v>
      </c>
      <c r="Q5585" t="s">
        <v>118</v>
      </c>
      <c r="R5585" t="b">
        <v>0</v>
      </c>
      <c r="S5585">
        <v>44</v>
      </c>
      <c r="T5585">
        <v>6</v>
      </c>
      <c r="U5585">
        <v>68</v>
      </c>
    </row>
    <row r="5586" spans="1:22" x14ac:dyDescent="0.2">
      <c r="A5586" s="1">
        <v>33958</v>
      </c>
      <c r="B5586">
        <v>1992</v>
      </c>
      <c r="C5586">
        <f>_xlfn.MAXIFS(Table1[ScheduleWeekWritten],Table1[ScheduleSeason],Table1[[#This Row],[ScheduleSeason]])</f>
        <v>17</v>
      </c>
      <c r="D5586">
        <v>16</v>
      </c>
      <c r="E5586" cm="1">
        <f t="array" ref="E5586">_xlfn.XLOOKUP(Table1[[#This Row],[ScheduleWeekWritten]],Table3[Game],100+Table3[Increase],Table1[[#This Row],[ScheduleWeekWritten]])</f>
        <v>16</v>
      </c>
      <c r="F5586" t="b">
        <v>0</v>
      </c>
      <c r="G5586" t="s">
        <v>101</v>
      </c>
      <c r="H5586">
        <v>20</v>
      </c>
      <c r="I5586">
        <v>10</v>
      </c>
      <c r="J5586" t="s">
        <v>115</v>
      </c>
      <c r="K5586" t="s">
        <v>104</v>
      </c>
      <c r="L5586" t="str">
        <f>_xlfn.XLOOKUP(Table1[[#This Row],[TeamFavoriteID]],Table2[team_id],Table2[team_name],_xlfn.XLOOKUP(Table1[[#This Row],[TeamFavoriteID]],Table2[team_id_pfr],Table2[team_name],"Even"))</f>
        <v>Cincinnati Bengals</v>
      </c>
      <c r="M5586">
        <v>-4.5</v>
      </c>
      <c r="N5586">
        <f>IF(Table1[[#This Row],[TeamFavorite]]=Table1[[#This Row],[TeamHome]],Table1[[#This Row],[ScoreAway]]-Table1[[#This Row],[ScoreHome]],Table1[[#This Row],[ScoreHome]]-Table1[[#This Row],[ScoreAway]])</f>
        <v>-10</v>
      </c>
      <c r="O5586">
        <f>IF(Table1[[#This Row],[SpreadActual]]&lt;Table1[[#This Row],[SpreadFavorite]],1,0)</f>
        <v>1</v>
      </c>
      <c r="P5586">
        <v>34</v>
      </c>
      <c r="Q5586" t="s">
        <v>111</v>
      </c>
      <c r="R5586" t="b">
        <v>0</v>
      </c>
      <c r="S5586">
        <v>38</v>
      </c>
      <c r="T5586">
        <v>11</v>
      </c>
      <c r="U5586">
        <v>73</v>
      </c>
    </row>
    <row r="5587" spans="1:22" x14ac:dyDescent="0.2">
      <c r="A5587" s="1">
        <v>33958</v>
      </c>
      <c r="B5587">
        <v>1992</v>
      </c>
      <c r="C5587">
        <f>_xlfn.MAXIFS(Table1[ScheduleWeekWritten],Table1[ScheduleSeason],Table1[[#This Row],[ScheduleSeason]])</f>
        <v>17</v>
      </c>
      <c r="D5587">
        <v>16</v>
      </c>
      <c r="E5587" cm="1">
        <f t="array" ref="E5587">_xlfn.XLOOKUP(Table1[[#This Row],[ScheduleWeekWritten]],Table3[Game],100+Table3[Increase],Table1[[#This Row],[ScheduleWeekWritten]])</f>
        <v>16</v>
      </c>
      <c r="F5587" t="b">
        <v>0</v>
      </c>
      <c r="G5587" t="s">
        <v>62</v>
      </c>
      <c r="H5587">
        <v>14</v>
      </c>
      <c r="I5587">
        <v>17</v>
      </c>
      <c r="J5587" t="s">
        <v>23</v>
      </c>
      <c r="K5587" t="s">
        <v>25</v>
      </c>
      <c r="L5587" t="str">
        <f>_xlfn.XLOOKUP(Table1[[#This Row],[TeamFavoriteID]],Table2[team_id],Table2[team_name],_xlfn.XLOOKUP(Table1[[#This Row],[TeamFavoriteID]],Table2[team_id_pfr],Table2[team_name],"Even"))</f>
        <v>Houston Oilers</v>
      </c>
      <c r="M5587">
        <v>-1</v>
      </c>
      <c r="N5587">
        <f>IF(Table1[[#This Row],[TeamFavorite]]=Table1[[#This Row],[TeamHome]],Table1[[#This Row],[ScoreAway]]-Table1[[#This Row],[ScoreHome]],Table1[[#This Row],[ScoreHome]]-Table1[[#This Row],[ScoreAway]])</f>
        <v>-3</v>
      </c>
      <c r="O5587">
        <f>IF(Table1[[#This Row],[SpreadActual]]&lt;Table1[[#This Row],[SpreadFavorite]],1,0)</f>
        <v>1</v>
      </c>
      <c r="P5587">
        <v>36</v>
      </c>
      <c r="Q5587" t="s">
        <v>66</v>
      </c>
      <c r="R5587" t="b">
        <v>0</v>
      </c>
      <c r="S5587">
        <v>37</v>
      </c>
      <c r="T5587">
        <v>13</v>
      </c>
      <c r="U5587">
        <v>71</v>
      </c>
    </row>
    <row r="5588" spans="1:22" x14ac:dyDescent="0.2">
      <c r="A5588" s="1">
        <v>33958</v>
      </c>
      <c r="B5588">
        <v>1992</v>
      </c>
      <c r="C5588">
        <f>_xlfn.MAXIFS(Table1[ScheduleWeekWritten],Table1[ScheduleSeason],Table1[[#This Row],[ScheduleSeason]])</f>
        <v>17</v>
      </c>
      <c r="D5588">
        <v>16</v>
      </c>
      <c r="E5588" cm="1">
        <f t="array" ref="E5588">_xlfn.XLOOKUP(Table1[[#This Row],[ScheduleWeekWritten]],Table3[Game],100+Table3[Increase],Table1[[#This Row],[ScheduleWeekWritten]])</f>
        <v>16</v>
      </c>
      <c r="F5588" t="b">
        <v>0</v>
      </c>
      <c r="G5588" t="s">
        <v>24</v>
      </c>
      <c r="H5588">
        <v>10</v>
      </c>
      <c r="I5588">
        <v>6</v>
      </c>
      <c r="J5588" t="s">
        <v>128</v>
      </c>
      <c r="K5588" t="s">
        <v>88</v>
      </c>
      <c r="L5588" t="str">
        <f>_xlfn.XLOOKUP(Table1[[#This Row],[TeamFavoriteID]],Table2[team_id],Table2[team_name],_xlfn.XLOOKUP(Table1[[#This Row],[TeamFavoriteID]],Table2[team_id_pfr],Table2[team_name],"Even"))</f>
        <v>Denver Broncos</v>
      </c>
      <c r="M5588">
        <v>-9</v>
      </c>
      <c r="N5588">
        <f>IF(Table1[[#This Row],[TeamFavorite]]=Table1[[#This Row],[TeamHome]],Table1[[#This Row],[ScoreAway]]-Table1[[#This Row],[ScoreHome]],Table1[[#This Row],[ScoreHome]]-Table1[[#This Row],[ScoreAway]])</f>
        <v>-4</v>
      </c>
      <c r="O5588">
        <f>IF(Table1[[#This Row],[SpreadActual]]&lt;Table1[[#This Row],[SpreadFavorite]],1,0)</f>
        <v>0</v>
      </c>
      <c r="P5588">
        <v>35</v>
      </c>
      <c r="Q5588" t="s">
        <v>71</v>
      </c>
      <c r="R5588" t="b">
        <v>0</v>
      </c>
      <c r="S5588">
        <v>13</v>
      </c>
      <c r="T5588">
        <v>6</v>
      </c>
      <c r="U5588">
        <v>67</v>
      </c>
    </row>
    <row r="5589" spans="1:22" x14ac:dyDescent="0.2">
      <c r="A5589" s="1">
        <v>33958</v>
      </c>
      <c r="B5589">
        <v>1992</v>
      </c>
      <c r="C5589">
        <f>_xlfn.MAXIFS(Table1[ScheduleWeekWritten],Table1[ScheduleSeason],Table1[[#This Row],[ScheduleSeason]])</f>
        <v>17</v>
      </c>
      <c r="D5589">
        <v>16</v>
      </c>
      <c r="E5589" cm="1">
        <f t="array" ref="E5589">_xlfn.XLOOKUP(Table1[[#This Row],[ScheduleWeekWritten]],Table3[Game],100+Table3[Increase],Table1[[#This Row],[ScheduleWeekWritten]])</f>
        <v>16</v>
      </c>
      <c r="F5589" t="b">
        <v>0</v>
      </c>
      <c r="G5589" t="s">
        <v>45</v>
      </c>
      <c r="H5589">
        <v>16</v>
      </c>
      <c r="I5589">
        <v>3</v>
      </c>
      <c r="J5589" t="s">
        <v>46</v>
      </c>
      <c r="K5589" t="s">
        <v>79</v>
      </c>
      <c r="L5589" t="str">
        <f>_xlfn.XLOOKUP(Table1[[#This Row],[TeamFavoriteID]],Table2[team_id],Table2[team_name],_xlfn.XLOOKUP(Table1[[#This Row],[TeamFavoriteID]],Table2[team_id_pfr],Table2[team_name],"Even"))</f>
        <v>Detroit Lions</v>
      </c>
      <c r="M5589">
        <v>-3</v>
      </c>
      <c r="N5589">
        <f>IF(Table1[[#This Row],[TeamFavorite]]=Table1[[#This Row],[TeamHome]],Table1[[#This Row],[ScoreAway]]-Table1[[#This Row],[ScoreHome]],Table1[[#This Row],[ScoreHome]]-Table1[[#This Row],[ScoreAway]])</f>
        <v>-13</v>
      </c>
      <c r="O5589">
        <f>IF(Table1[[#This Row],[SpreadActual]]&lt;Table1[[#This Row],[SpreadFavorite]],1,0)</f>
        <v>1</v>
      </c>
      <c r="P5589">
        <v>40</v>
      </c>
      <c r="Q5589" t="s">
        <v>125</v>
      </c>
      <c r="R5589" t="b">
        <v>0</v>
      </c>
      <c r="S5589">
        <v>72</v>
      </c>
      <c r="T5589">
        <v>0</v>
      </c>
      <c r="V5589" t="s">
        <v>103</v>
      </c>
    </row>
    <row r="5590" spans="1:22" x14ac:dyDescent="0.2">
      <c r="A5590" s="1">
        <v>33958</v>
      </c>
      <c r="B5590">
        <v>1992</v>
      </c>
      <c r="C5590">
        <f>_xlfn.MAXIFS(Table1[ScheduleWeekWritten],Table1[ScheduleSeason],Table1[[#This Row],[ScheduleSeason]])</f>
        <v>17</v>
      </c>
      <c r="D5590">
        <v>16</v>
      </c>
      <c r="E5590" cm="1">
        <f t="array" ref="E5590">_xlfn.XLOOKUP(Table1[[#This Row],[ScheduleWeekWritten]],Table3[Game],100+Table3[Increase],Table1[[#This Row],[ScheduleWeekWritten]])</f>
        <v>16</v>
      </c>
      <c r="F5590" t="b">
        <v>0</v>
      </c>
      <c r="G5590" t="s">
        <v>33</v>
      </c>
      <c r="H5590">
        <v>28</v>
      </c>
      <c r="I5590">
        <v>13</v>
      </c>
      <c r="J5590" t="s">
        <v>39</v>
      </c>
      <c r="K5590" t="s">
        <v>35</v>
      </c>
      <c r="L5590" t="str">
        <f>_xlfn.XLOOKUP(Table1[[#This Row],[TeamFavoriteID]],Table2[team_id],Table2[team_name],_xlfn.XLOOKUP(Table1[[#This Row],[TeamFavoriteID]],Table2[team_id_pfr],Table2[team_name],"Even"))</f>
        <v>Green Bay Packers</v>
      </c>
      <c r="M5590">
        <v>-6</v>
      </c>
      <c r="N5590">
        <f>IF(Table1[[#This Row],[TeamFavorite]]=Table1[[#This Row],[TeamHome]],Table1[[#This Row],[ScoreAway]]-Table1[[#This Row],[ScoreHome]],Table1[[#This Row],[ScoreHome]]-Table1[[#This Row],[ScoreAway]])</f>
        <v>-15</v>
      </c>
      <c r="O5590">
        <f>IF(Table1[[#This Row],[SpreadActual]]&lt;Table1[[#This Row],[SpreadFavorite]],1,0)</f>
        <v>1</v>
      </c>
      <c r="P5590">
        <v>39</v>
      </c>
      <c r="Q5590" t="s">
        <v>82</v>
      </c>
      <c r="R5590" t="b">
        <v>0</v>
      </c>
      <c r="S5590">
        <v>10</v>
      </c>
      <c r="T5590">
        <v>12</v>
      </c>
      <c r="U5590">
        <v>63</v>
      </c>
    </row>
    <row r="5591" spans="1:22" x14ac:dyDescent="0.2">
      <c r="A5591" s="1">
        <v>33958</v>
      </c>
      <c r="B5591">
        <v>1992</v>
      </c>
      <c r="C5591">
        <f>_xlfn.MAXIFS(Table1[ScheduleWeekWritten],Table1[ScheduleSeason],Table1[[#This Row],[ScheduleSeason]])</f>
        <v>17</v>
      </c>
      <c r="D5591">
        <v>16</v>
      </c>
      <c r="E5591" cm="1">
        <f t="array" ref="E5591">_xlfn.XLOOKUP(Table1[[#This Row],[ScheduleWeekWritten]],Table3[Game],100+Table3[Increase],Table1[[#This Row],[ScheduleWeekWritten]])</f>
        <v>16</v>
      </c>
      <c r="F5591" t="b">
        <v>0</v>
      </c>
      <c r="G5591" t="s">
        <v>140</v>
      </c>
      <c r="H5591">
        <v>16</v>
      </c>
      <c r="I5591">
        <v>13</v>
      </c>
      <c r="J5591" t="s">
        <v>145</v>
      </c>
      <c r="K5591" t="s">
        <v>72</v>
      </c>
      <c r="L5591" t="str">
        <f>_xlfn.XLOOKUP(Table1[[#This Row],[TeamFavoriteID]],Table2[team_id],Table2[team_name],_xlfn.XLOOKUP(Table1[[#This Row],[TeamFavoriteID]],Table2[team_id_pfr],Table2[team_name],"Even"))</f>
        <v>Baltimore Colts</v>
      </c>
      <c r="M5591">
        <v>-2.5</v>
      </c>
      <c r="N5591">
        <f>IF(Table1[[#This Row],[TeamFavorite]]=Table1[[#This Row],[TeamHome]],Table1[[#This Row],[ScoreAway]]-Table1[[#This Row],[ScoreHome]],Table1[[#This Row],[ScoreHome]]-Table1[[#This Row],[ScoreAway]])</f>
        <v>3</v>
      </c>
      <c r="O5591">
        <f>IF(Table1[[#This Row],[SpreadActual]]&lt;Table1[[#This Row],[SpreadFavorite]],1,0)</f>
        <v>0</v>
      </c>
      <c r="P5591">
        <v>35</v>
      </c>
      <c r="Q5591" t="s">
        <v>141</v>
      </c>
      <c r="R5591" t="b">
        <v>0</v>
      </c>
      <c r="S5591">
        <v>72</v>
      </c>
      <c r="T5591">
        <v>0</v>
      </c>
      <c r="V5591" t="s">
        <v>103</v>
      </c>
    </row>
    <row r="5592" spans="1:22" x14ac:dyDescent="0.2">
      <c r="A5592" s="1">
        <v>33958</v>
      </c>
      <c r="B5592">
        <v>1992</v>
      </c>
      <c r="C5592">
        <f>_xlfn.MAXIFS(Table1[ScheduleWeekWritten],Table1[ScheduleSeason],Table1[[#This Row],[ScheduleSeason]])</f>
        <v>17</v>
      </c>
      <c r="D5592">
        <v>16</v>
      </c>
      <c r="E5592" cm="1">
        <f t="array" ref="E5592">_xlfn.XLOOKUP(Table1[[#This Row],[ScheduleWeekWritten]],Table3[Game],100+Table3[Increase],Table1[[#This Row],[ScheduleWeekWritten]])</f>
        <v>16</v>
      </c>
      <c r="F5592" t="b">
        <v>0</v>
      </c>
      <c r="G5592" t="s">
        <v>138</v>
      </c>
      <c r="H5592">
        <v>14</v>
      </c>
      <c r="I5592">
        <v>36</v>
      </c>
      <c r="J5592" t="s">
        <v>27</v>
      </c>
      <c r="K5592" t="s">
        <v>29</v>
      </c>
      <c r="L5592" t="str">
        <f>_xlfn.XLOOKUP(Table1[[#This Row],[TeamFavoriteID]],Table2[team_id],Table2[team_name],_xlfn.XLOOKUP(Table1[[#This Row],[TeamFavoriteID]],Table2[team_id_pfr],Table2[team_name],"Even"))</f>
        <v>Los Angeles Chargers</v>
      </c>
      <c r="M5592">
        <v>-3</v>
      </c>
      <c r="N5592">
        <f>IF(Table1[[#This Row],[TeamFavorite]]=Table1[[#This Row],[TeamHome]],Table1[[#This Row],[ScoreAway]]-Table1[[#This Row],[ScoreHome]],Table1[[#This Row],[ScoreHome]]-Table1[[#This Row],[ScoreAway]])</f>
        <v>-22</v>
      </c>
      <c r="O5592">
        <f>IF(Table1[[#This Row],[SpreadActual]]&lt;Table1[[#This Row],[SpreadFavorite]],1,0)</f>
        <v>1</v>
      </c>
      <c r="P5592">
        <v>35</v>
      </c>
      <c r="Q5592" t="s">
        <v>65</v>
      </c>
      <c r="R5592" t="b">
        <v>0</v>
      </c>
      <c r="S5592">
        <v>50</v>
      </c>
      <c r="T5592">
        <v>8</v>
      </c>
      <c r="U5592">
        <v>31</v>
      </c>
    </row>
    <row r="5593" spans="1:22" x14ac:dyDescent="0.2">
      <c r="A5593" s="1">
        <v>33958</v>
      </c>
      <c r="B5593">
        <v>1992</v>
      </c>
      <c r="C5593">
        <f>_xlfn.MAXIFS(Table1[ScheduleWeekWritten],Table1[ScheduleSeason],Table1[[#This Row],[ScheduleSeason]])</f>
        <v>17</v>
      </c>
      <c r="D5593">
        <v>16</v>
      </c>
      <c r="E5593" cm="1">
        <f t="array" ref="E5593">_xlfn.XLOOKUP(Table1[[#This Row],[ScheduleWeekWritten]],Table3[Game],100+Table3[Increase],Table1[[#This Row],[ScheduleWeekWritten]])</f>
        <v>16</v>
      </c>
      <c r="F5593" t="b">
        <v>0</v>
      </c>
      <c r="G5593" t="s">
        <v>19</v>
      </c>
      <c r="H5593">
        <v>19</v>
      </c>
      <c r="I5593">
        <v>17</v>
      </c>
      <c r="J5593" t="s">
        <v>31</v>
      </c>
      <c r="K5593" t="s">
        <v>91</v>
      </c>
      <c r="L5593" t="str">
        <f>_xlfn.XLOOKUP(Table1[[#This Row],[TeamFavoriteID]],Table2[team_id],Table2[team_name],_xlfn.XLOOKUP(Table1[[#This Row],[TeamFavoriteID]],Table2[team_id_pfr],Table2[team_name],"Even"))</f>
        <v>Miami Dolphins</v>
      </c>
      <c r="M5593">
        <v>-11.5</v>
      </c>
      <c r="N5593">
        <f>IF(Table1[[#This Row],[TeamFavorite]]=Table1[[#This Row],[TeamHome]],Table1[[#This Row],[ScoreAway]]-Table1[[#This Row],[ScoreHome]],Table1[[#This Row],[ScoreHome]]-Table1[[#This Row],[ScoreAway]])</f>
        <v>-2</v>
      </c>
      <c r="O5593">
        <f>IF(Table1[[#This Row],[SpreadActual]]&lt;Table1[[#This Row],[SpreadFavorite]],1,0)</f>
        <v>0</v>
      </c>
      <c r="P5593">
        <v>37</v>
      </c>
      <c r="Q5593" t="s">
        <v>143</v>
      </c>
      <c r="R5593" t="b">
        <v>0</v>
      </c>
      <c r="S5593">
        <v>76</v>
      </c>
      <c r="T5593">
        <v>13</v>
      </c>
      <c r="U5593">
        <v>64</v>
      </c>
    </row>
    <row r="5594" spans="1:22" x14ac:dyDescent="0.2">
      <c r="A5594" s="1">
        <v>33958</v>
      </c>
      <c r="B5594">
        <v>1992</v>
      </c>
      <c r="C5594">
        <f>_xlfn.MAXIFS(Table1[ScheduleWeekWritten],Table1[ScheduleSeason],Table1[[#This Row],[ScheduleSeason]])</f>
        <v>17</v>
      </c>
      <c r="D5594">
        <v>16</v>
      </c>
      <c r="E5594" cm="1">
        <f t="array" ref="E5594">_xlfn.XLOOKUP(Table1[[#This Row],[ScheduleWeekWritten]],Table3[Game],100+Table3[Increase],Table1[[#This Row],[ScheduleWeekWritten]])</f>
        <v>16</v>
      </c>
      <c r="F5594" t="b">
        <v>0</v>
      </c>
      <c r="G5594" t="s">
        <v>95</v>
      </c>
      <c r="H5594">
        <v>16</v>
      </c>
      <c r="I5594">
        <v>20</v>
      </c>
      <c r="J5594" t="s">
        <v>28</v>
      </c>
      <c r="K5594" t="s">
        <v>98</v>
      </c>
      <c r="L5594" t="str">
        <f>_xlfn.XLOOKUP(Table1[[#This Row],[TeamFavoriteID]],Table2[team_id],Table2[team_name],_xlfn.XLOOKUP(Table1[[#This Row],[TeamFavoriteID]],Table2[team_id_pfr],Table2[team_name],"Even"))</f>
        <v>New Orleans Saints</v>
      </c>
      <c r="M5594">
        <v>-3.5</v>
      </c>
      <c r="N5594">
        <f>IF(Table1[[#This Row],[TeamFavorite]]=Table1[[#This Row],[TeamHome]],Table1[[#This Row],[ScoreAway]]-Table1[[#This Row],[ScoreHome]],Table1[[#This Row],[ScoreHome]]-Table1[[#This Row],[ScoreAway]])</f>
        <v>4</v>
      </c>
      <c r="O5594">
        <f>IF(Table1[[#This Row],[SpreadActual]]&lt;Table1[[#This Row],[SpreadFavorite]],1,0)</f>
        <v>0</v>
      </c>
      <c r="P5594">
        <v>39</v>
      </c>
      <c r="Q5594" t="s">
        <v>124</v>
      </c>
      <c r="R5594" t="b">
        <v>0</v>
      </c>
      <c r="S5594">
        <v>72</v>
      </c>
      <c r="T5594">
        <v>0</v>
      </c>
      <c r="V5594" t="s">
        <v>103</v>
      </c>
    </row>
    <row r="5595" spans="1:22" x14ac:dyDescent="0.2">
      <c r="A5595" s="1">
        <v>33958</v>
      </c>
      <c r="B5595">
        <v>1992</v>
      </c>
      <c r="C5595">
        <f>_xlfn.MAXIFS(Table1[ScheduleWeekWritten],Table1[ScheduleSeason],Table1[[#This Row],[ScheduleSeason]])</f>
        <v>17</v>
      </c>
      <c r="D5595">
        <v>16</v>
      </c>
      <c r="E5595" cm="1">
        <f t="array" ref="E5595">_xlfn.XLOOKUP(Table1[[#This Row],[ScheduleWeekWritten]],Table3[Game],100+Table3[Increase],Table1[[#This Row],[ScheduleWeekWritten]])</f>
        <v>16</v>
      </c>
      <c r="F5595" t="b">
        <v>0</v>
      </c>
      <c r="G5595" t="s">
        <v>58</v>
      </c>
      <c r="H5595">
        <v>17</v>
      </c>
      <c r="I5595">
        <v>13</v>
      </c>
      <c r="J5595" t="s">
        <v>61</v>
      </c>
      <c r="K5595" t="s">
        <v>77</v>
      </c>
      <c r="L5595" t="str">
        <f>_xlfn.XLOOKUP(Table1[[#This Row],[TeamFavoriteID]],Table2[team_id],Table2[team_name],_xlfn.XLOOKUP(Table1[[#This Row],[TeamFavoriteID]],Table2[team_id_pfr],Table2[team_name],"Even"))</f>
        <v>Philadelphia Eagles</v>
      </c>
      <c r="M5595">
        <v>-3</v>
      </c>
      <c r="N5595">
        <f>IF(Table1[[#This Row],[TeamFavorite]]=Table1[[#This Row],[TeamHome]],Table1[[#This Row],[ScoreAway]]-Table1[[#This Row],[ScoreHome]],Table1[[#This Row],[ScoreHome]]-Table1[[#This Row],[ScoreAway]])</f>
        <v>-4</v>
      </c>
      <c r="O5595">
        <f>IF(Table1[[#This Row],[SpreadActual]]&lt;Table1[[#This Row],[SpreadFavorite]],1,0)</f>
        <v>1</v>
      </c>
      <c r="P5595">
        <v>36</v>
      </c>
      <c r="Q5595" t="s">
        <v>112</v>
      </c>
      <c r="R5595" t="b">
        <v>0</v>
      </c>
      <c r="S5595">
        <v>46</v>
      </c>
      <c r="T5595">
        <v>14</v>
      </c>
      <c r="U5595">
        <v>74</v>
      </c>
    </row>
    <row r="5596" spans="1:22" x14ac:dyDescent="0.2">
      <c r="A5596" s="1">
        <v>33958</v>
      </c>
      <c r="B5596">
        <v>1992</v>
      </c>
      <c r="C5596">
        <f>_xlfn.MAXIFS(Table1[ScheduleWeekWritten],Table1[ScheduleSeason],Table1[[#This Row],[ScheduleSeason]])</f>
        <v>17</v>
      </c>
      <c r="D5596">
        <v>16</v>
      </c>
      <c r="E5596" cm="1">
        <f t="array" ref="E5596">_xlfn.XLOOKUP(Table1[[#This Row],[ScheduleWeekWritten]],Table3[Game],100+Table3[Increase],Table1[[#This Row],[ScheduleWeekWritten]])</f>
        <v>16</v>
      </c>
      <c r="F5596" t="b">
        <v>0</v>
      </c>
      <c r="G5596" t="s">
        <v>49</v>
      </c>
      <c r="H5596">
        <v>3</v>
      </c>
      <c r="I5596">
        <v>6</v>
      </c>
      <c r="J5596" t="s">
        <v>54</v>
      </c>
      <c r="K5596" t="s">
        <v>51</v>
      </c>
      <c r="L5596" t="str">
        <f>_xlfn.XLOOKUP(Table1[[#This Row],[TeamFavoriteID]],Table2[team_id],Table2[team_name],_xlfn.XLOOKUP(Table1[[#This Row],[TeamFavoriteID]],Table2[team_id_pfr],Table2[team_name],"Even"))</f>
        <v>Pittsburgh Steelers</v>
      </c>
      <c r="M5596">
        <v>-1.5</v>
      </c>
      <c r="N5596">
        <f>IF(Table1[[#This Row],[TeamFavorite]]=Table1[[#This Row],[TeamHome]],Table1[[#This Row],[ScoreAway]]-Table1[[#This Row],[ScoreHome]],Table1[[#This Row],[ScoreHome]]-Table1[[#This Row],[ScoreAway]])</f>
        <v>3</v>
      </c>
      <c r="O5596">
        <f>IF(Table1[[#This Row],[SpreadActual]]&lt;Table1[[#This Row],[SpreadFavorite]],1,0)</f>
        <v>0</v>
      </c>
      <c r="P5596">
        <v>35</v>
      </c>
      <c r="Q5596" t="s">
        <v>113</v>
      </c>
      <c r="R5596" t="b">
        <v>0</v>
      </c>
      <c r="S5596">
        <v>42</v>
      </c>
      <c r="T5596">
        <v>16</v>
      </c>
      <c r="U5596">
        <v>67</v>
      </c>
    </row>
    <row r="5597" spans="1:22" x14ac:dyDescent="0.2">
      <c r="A5597" s="1">
        <v>33959</v>
      </c>
      <c r="B5597">
        <v>1992</v>
      </c>
      <c r="C5597">
        <f>_xlfn.MAXIFS(Table1[ScheduleWeekWritten],Table1[ScheduleSeason],Table1[[#This Row],[ScheduleSeason]])</f>
        <v>17</v>
      </c>
      <c r="D5597">
        <v>16</v>
      </c>
      <c r="E5597" cm="1">
        <f t="array" ref="E5597">_xlfn.XLOOKUP(Table1[[#This Row],[ScheduleWeekWritten]],Table3[Game],100+Table3[Increase],Table1[[#This Row],[ScheduleWeekWritten]])</f>
        <v>16</v>
      </c>
      <c r="F5597" t="b">
        <v>0</v>
      </c>
      <c r="G5597" t="s">
        <v>38</v>
      </c>
      <c r="H5597">
        <v>17</v>
      </c>
      <c r="I5597">
        <v>41</v>
      </c>
      <c r="J5597" t="s">
        <v>67</v>
      </c>
      <c r="K5597" t="s">
        <v>68</v>
      </c>
      <c r="L5597" t="str">
        <f>_xlfn.XLOOKUP(Table1[[#This Row],[TeamFavoriteID]],Table2[team_id],Table2[team_name],_xlfn.XLOOKUP(Table1[[#This Row],[TeamFavoriteID]],Table2[team_id_pfr],Table2[team_name],"Even"))</f>
        <v>Dallas Cowboys</v>
      </c>
      <c r="M5597">
        <v>-7</v>
      </c>
      <c r="N5597">
        <f>IF(Table1[[#This Row],[TeamFavorite]]=Table1[[#This Row],[TeamHome]],Table1[[#This Row],[ScoreAway]]-Table1[[#This Row],[ScoreHome]],Table1[[#This Row],[ScoreHome]]-Table1[[#This Row],[ScoreAway]])</f>
        <v>-24</v>
      </c>
      <c r="O5597">
        <f>IF(Table1[[#This Row],[SpreadActual]]&lt;Table1[[#This Row],[SpreadFavorite]],1,0)</f>
        <v>1</v>
      </c>
      <c r="P5597">
        <v>42</v>
      </c>
      <c r="Q5597" t="s">
        <v>148</v>
      </c>
      <c r="R5597" t="b">
        <v>0</v>
      </c>
      <c r="S5597">
        <v>72</v>
      </c>
      <c r="T5597">
        <v>0</v>
      </c>
      <c r="V5597" t="s">
        <v>103</v>
      </c>
    </row>
    <row r="5598" spans="1:22" x14ac:dyDescent="0.2">
      <c r="A5598" s="1">
        <v>33964</v>
      </c>
      <c r="B5598">
        <v>1992</v>
      </c>
      <c r="C5598">
        <f>_xlfn.MAXIFS(Table1[ScheduleWeekWritten],Table1[ScheduleSeason],Table1[[#This Row],[ScheduleSeason]])</f>
        <v>17</v>
      </c>
      <c r="D5598">
        <v>17</v>
      </c>
      <c r="E5598" cm="1">
        <f t="array" ref="E5598">_xlfn.XLOOKUP(Table1[[#This Row],[ScheduleWeekWritten]],Table3[Game],100+Table3[Increase],Table1[[#This Row],[ScheduleWeekWritten]])</f>
        <v>17</v>
      </c>
      <c r="F5598" t="b">
        <v>0</v>
      </c>
      <c r="G5598" t="s">
        <v>31</v>
      </c>
      <c r="H5598">
        <v>0</v>
      </c>
      <c r="I5598">
        <v>20</v>
      </c>
      <c r="J5598" t="s">
        <v>95</v>
      </c>
      <c r="K5598" t="s">
        <v>98</v>
      </c>
      <c r="L5598" t="str">
        <f>_xlfn.XLOOKUP(Table1[[#This Row],[TeamFavoriteID]],Table2[team_id],Table2[team_name],_xlfn.XLOOKUP(Table1[[#This Row],[TeamFavoriteID]],Table2[team_id_pfr],Table2[team_name],"Even"))</f>
        <v>New Orleans Saints</v>
      </c>
      <c r="M5598">
        <v>-8</v>
      </c>
      <c r="N5598">
        <f>IF(Table1[[#This Row],[TeamFavorite]]=Table1[[#This Row],[TeamHome]],Table1[[#This Row],[ScoreAway]]-Table1[[#This Row],[ScoreHome]],Table1[[#This Row],[ScoreHome]]-Table1[[#This Row],[ScoreAway]])</f>
        <v>-20</v>
      </c>
      <c r="O5598">
        <f>IF(Table1[[#This Row],[SpreadActual]]&lt;Table1[[#This Row],[SpreadFavorite]],1,0)</f>
        <v>1</v>
      </c>
      <c r="P5598">
        <v>33</v>
      </c>
      <c r="Q5598" t="s">
        <v>126</v>
      </c>
      <c r="R5598" t="b">
        <v>0</v>
      </c>
      <c r="S5598">
        <v>33</v>
      </c>
      <c r="T5598">
        <v>20</v>
      </c>
      <c r="U5598">
        <v>48</v>
      </c>
    </row>
    <row r="5599" spans="1:22" x14ac:dyDescent="0.2">
      <c r="A5599" s="1">
        <v>33964</v>
      </c>
      <c r="B5599">
        <v>1992</v>
      </c>
      <c r="C5599">
        <f>_xlfn.MAXIFS(Table1[ScheduleWeekWritten],Table1[ScheduleSeason],Table1[[#This Row],[ScheduleSeason]])</f>
        <v>17</v>
      </c>
      <c r="D5599">
        <v>17</v>
      </c>
      <c r="E5599" cm="1">
        <f t="array" ref="E5599">_xlfn.XLOOKUP(Table1[[#This Row],[ScheduleWeekWritten]],Table3[Game],100+Table3[Increase],Table1[[#This Row],[ScheduleWeekWritten]])</f>
        <v>17</v>
      </c>
      <c r="F5599" t="b">
        <v>0</v>
      </c>
      <c r="G5599" t="s">
        <v>61</v>
      </c>
      <c r="H5599">
        <v>20</v>
      </c>
      <c r="I5599">
        <v>21</v>
      </c>
      <c r="J5599" t="s">
        <v>138</v>
      </c>
      <c r="K5599" t="s">
        <v>85</v>
      </c>
      <c r="L5599" t="str">
        <f>_xlfn.XLOOKUP(Table1[[#This Row],[TeamFavoriteID]],Table2[team_id],Table2[team_name],_xlfn.XLOOKUP(Table1[[#This Row],[TeamFavoriteID]],Table2[team_id_pfr],Table2[team_name],"Even"))</f>
        <v>Washington Commanders</v>
      </c>
      <c r="M5599">
        <v>-13.5</v>
      </c>
      <c r="N5599">
        <f>IF(Table1[[#This Row],[TeamFavorite]]=Table1[[#This Row],[TeamHome]],Table1[[#This Row],[ScoreAway]]-Table1[[#This Row],[ScoreHome]],Table1[[#This Row],[ScoreHome]]-Table1[[#This Row],[ScoreAway]])</f>
        <v>-1</v>
      </c>
      <c r="O5599">
        <f>IF(Table1[[#This Row],[SpreadActual]]&lt;Table1[[#This Row],[SpreadFavorite]],1,0)</f>
        <v>0</v>
      </c>
      <c r="P5599">
        <v>35</v>
      </c>
      <c r="Q5599" t="s">
        <v>64</v>
      </c>
      <c r="R5599" t="b">
        <v>0</v>
      </c>
      <c r="S5599">
        <v>38</v>
      </c>
      <c r="T5599">
        <v>16</v>
      </c>
      <c r="U5599">
        <v>32</v>
      </c>
    </row>
    <row r="5600" spans="1:22" x14ac:dyDescent="0.2">
      <c r="A5600" s="1">
        <v>33965</v>
      </c>
      <c r="B5600">
        <v>1992</v>
      </c>
      <c r="C5600">
        <f>_xlfn.MAXIFS(Table1[ScheduleWeekWritten],Table1[ScheduleSeason],Table1[[#This Row],[ScheduleSeason]])</f>
        <v>17</v>
      </c>
      <c r="D5600">
        <v>17</v>
      </c>
      <c r="E5600" cm="1">
        <f t="array" ref="E5600">_xlfn.XLOOKUP(Table1[[#This Row],[ScheduleWeekWritten]],Table3[Game],100+Table3[Increase],Table1[[#This Row],[ScheduleWeekWritten]])</f>
        <v>17</v>
      </c>
      <c r="F5600" t="b">
        <v>0</v>
      </c>
      <c r="G5600" t="s">
        <v>101</v>
      </c>
      <c r="H5600">
        <v>17</v>
      </c>
      <c r="I5600">
        <v>21</v>
      </c>
      <c r="J5600" t="s">
        <v>140</v>
      </c>
      <c r="K5600" t="s">
        <v>72</v>
      </c>
      <c r="L5600" t="str">
        <f>_xlfn.XLOOKUP(Table1[[#This Row],[TeamFavoriteID]],Table2[team_id],Table2[team_name],_xlfn.XLOOKUP(Table1[[#This Row],[TeamFavoriteID]],Table2[team_id_pfr],Table2[team_name],"Even"))</f>
        <v>Baltimore Colts</v>
      </c>
      <c r="M5600">
        <v>-2</v>
      </c>
      <c r="N5600">
        <f>IF(Table1[[#This Row],[TeamFavorite]]=Table1[[#This Row],[TeamHome]],Table1[[#This Row],[ScoreAway]]-Table1[[#This Row],[ScoreHome]],Table1[[#This Row],[ScoreHome]]-Table1[[#This Row],[ScoreAway]])</f>
        <v>-4</v>
      </c>
      <c r="O5600">
        <f>IF(Table1[[#This Row],[SpreadActual]]&lt;Table1[[#This Row],[SpreadFavorite]],1,0)</f>
        <v>1</v>
      </c>
      <c r="P5600">
        <v>34</v>
      </c>
      <c r="Q5600" t="s">
        <v>111</v>
      </c>
      <c r="R5600" t="b">
        <v>0</v>
      </c>
      <c r="S5600">
        <v>26</v>
      </c>
      <c r="T5600">
        <v>9</v>
      </c>
      <c r="U5600">
        <v>54</v>
      </c>
    </row>
    <row r="5601" spans="1:22" x14ac:dyDescent="0.2">
      <c r="A5601" s="1">
        <v>33965</v>
      </c>
      <c r="B5601">
        <v>1992</v>
      </c>
      <c r="C5601">
        <f>_xlfn.MAXIFS(Table1[ScheduleWeekWritten],Table1[ScheduleSeason],Table1[[#This Row],[ScheduleSeason]])</f>
        <v>17</v>
      </c>
      <c r="D5601">
        <v>17</v>
      </c>
      <c r="E5601" cm="1">
        <f t="array" ref="E5601">_xlfn.XLOOKUP(Table1[[#This Row],[ScheduleWeekWritten]],Table3[Game],100+Table3[Increase],Table1[[#This Row],[ScheduleWeekWritten]])</f>
        <v>17</v>
      </c>
      <c r="F5601" t="b">
        <v>0</v>
      </c>
      <c r="G5601" t="s">
        <v>67</v>
      </c>
      <c r="H5601">
        <v>27</v>
      </c>
      <c r="I5601">
        <v>14</v>
      </c>
      <c r="J5601" t="s">
        <v>46</v>
      </c>
      <c r="K5601" t="s">
        <v>68</v>
      </c>
      <c r="L5601" t="str">
        <f>_xlfn.XLOOKUP(Table1[[#This Row],[TeamFavoriteID]],Table2[team_id],Table2[team_name],_xlfn.XLOOKUP(Table1[[#This Row],[TeamFavoriteID]],Table2[team_id_pfr],Table2[team_name],"Even"))</f>
        <v>Dallas Cowboys</v>
      </c>
      <c r="M5601">
        <v>-12</v>
      </c>
      <c r="N5601">
        <f>IF(Table1[[#This Row],[TeamFavorite]]=Table1[[#This Row],[TeamHome]],Table1[[#This Row],[ScoreAway]]-Table1[[#This Row],[ScoreHome]],Table1[[#This Row],[ScoreHome]]-Table1[[#This Row],[ScoreAway]])</f>
        <v>-13</v>
      </c>
      <c r="O5601">
        <f>IF(Table1[[#This Row],[SpreadActual]]&lt;Table1[[#This Row],[SpreadFavorite]],1,0)</f>
        <v>1</v>
      </c>
      <c r="P5601">
        <v>39</v>
      </c>
      <c r="Q5601" t="s">
        <v>119</v>
      </c>
      <c r="R5601" t="b">
        <v>0</v>
      </c>
      <c r="S5601">
        <v>48</v>
      </c>
      <c r="T5601">
        <v>8</v>
      </c>
      <c r="U5601">
        <v>76</v>
      </c>
    </row>
    <row r="5602" spans="1:22" x14ac:dyDescent="0.2">
      <c r="A5602" s="1">
        <v>33965</v>
      </c>
      <c r="B5602">
        <v>1992</v>
      </c>
      <c r="C5602">
        <f>_xlfn.MAXIFS(Table1[ScheduleWeekWritten],Table1[ScheduleSeason],Table1[[#This Row],[ScheduleSeason]])</f>
        <v>17</v>
      </c>
      <c r="D5602">
        <v>17</v>
      </c>
      <c r="E5602" cm="1">
        <f t="array" ref="E5602">_xlfn.XLOOKUP(Table1[[#This Row],[ScheduleWeekWritten]],Table3[Game],100+Table3[Increase],Table1[[#This Row],[ScheduleWeekWritten]])</f>
        <v>17</v>
      </c>
      <c r="F5602" t="b">
        <v>0</v>
      </c>
      <c r="G5602" t="s">
        <v>23</v>
      </c>
      <c r="H5602">
        <v>27</v>
      </c>
      <c r="I5602">
        <v>3</v>
      </c>
      <c r="J5602" t="s">
        <v>28</v>
      </c>
      <c r="K5602" t="s">
        <v>43</v>
      </c>
      <c r="L5602" t="str">
        <f>_xlfn.XLOOKUP(Table1[[#This Row],[TeamFavoriteID]],Table2[team_id],Table2[team_name],_xlfn.XLOOKUP(Table1[[#This Row],[TeamFavoriteID]],Table2[team_id_pfr],Table2[team_name],"Even"))</f>
        <v>Buffalo Bills</v>
      </c>
      <c r="M5602">
        <v>-2.5</v>
      </c>
      <c r="N5602">
        <f>IF(Table1[[#This Row],[TeamFavorite]]=Table1[[#This Row],[TeamHome]],Table1[[#This Row],[ScoreAway]]-Table1[[#This Row],[ScoreHome]],Table1[[#This Row],[ScoreHome]]-Table1[[#This Row],[ScoreAway]])</f>
        <v>24</v>
      </c>
      <c r="O5602">
        <f>IF(Table1[[#This Row],[SpreadActual]]&lt;Table1[[#This Row],[SpreadFavorite]],1,0)</f>
        <v>0</v>
      </c>
      <c r="P5602">
        <v>41</v>
      </c>
      <c r="Q5602" t="s">
        <v>102</v>
      </c>
      <c r="R5602" t="b">
        <v>0</v>
      </c>
      <c r="S5602">
        <v>72</v>
      </c>
      <c r="T5602">
        <v>0</v>
      </c>
      <c r="V5602" t="s">
        <v>103</v>
      </c>
    </row>
    <row r="5603" spans="1:22" x14ac:dyDescent="0.2">
      <c r="A5603" s="1">
        <v>33965</v>
      </c>
      <c r="B5603">
        <v>1992</v>
      </c>
      <c r="C5603">
        <f>_xlfn.MAXIFS(Table1[ScheduleWeekWritten],Table1[ScheduleSeason],Table1[[#This Row],[ScheduleSeason]])</f>
        <v>17</v>
      </c>
      <c r="D5603">
        <v>17</v>
      </c>
      <c r="E5603" cm="1">
        <f t="array" ref="E5603">_xlfn.XLOOKUP(Table1[[#This Row],[ScheduleWeekWritten]],Table3[Game],100+Table3[Increase],Table1[[#This Row],[ScheduleWeekWritten]])</f>
        <v>17</v>
      </c>
      <c r="F5603" t="b">
        <v>0</v>
      </c>
      <c r="G5603" t="s">
        <v>42</v>
      </c>
      <c r="H5603">
        <v>42</v>
      </c>
      <c r="I5603">
        <v>20</v>
      </c>
      <c r="J5603" t="s">
        <v>24</v>
      </c>
      <c r="K5603" t="s">
        <v>75</v>
      </c>
      <c r="L5603" t="str">
        <f>_xlfn.XLOOKUP(Table1[[#This Row],[TeamFavoriteID]],Table2[team_id],Table2[team_name],_xlfn.XLOOKUP(Table1[[#This Row],[TeamFavoriteID]],Table2[team_id_pfr],Table2[team_name],"Even"))</f>
        <v>Kansas City Chiefs</v>
      </c>
      <c r="M5603">
        <v>-7</v>
      </c>
      <c r="N5603">
        <f>IF(Table1[[#This Row],[TeamFavorite]]=Table1[[#This Row],[TeamHome]],Table1[[#This Row],[ScoreAway]]-Table1[[#This Row],[ScoreHome]],Table1[[#This Row],[ScoreHome]]-Table1[[#This Row],[ScoreAway]])</f>
        <v>-22</v>
      </c>
      <c r="O5603">
        <f>IF(Table1[[#This Row],[SpreadActual]]&lt;Table1[[#This Row],[SpreadFavorite]],1,0)</f>
        <v>1</v>
      </c>
      <c r="P5603">
        <v>36</v>
      </c>
      <c r="Q5603" t="s">
        <v>117</v>
      </c>
      <c r="R5603" t="b">
        <v>0</v>
      </c>
      <c r="S5603">
        <v>38</v>
      </c>
      <c r="T5603">
        <v>17</v>
      </c>
      <c r="U5603">
        <v>49</v>
      </c>
    </row>
    <row r="5604" spans="1:22" x14ac:dyDescent="0.2">
      <c r="A5604" s="1">
        <v>33965</v>
      </c>
      <c r="B5604">
        <v>1992</v>
      </c>
      <c r="C5604">
        <f>_xlfn.MAXIFS(Table1[ScheduleWeekWritten],Table1[ScheduleSeason],Table1[[#This Row],[ScheduleSeason]])</f>
        <v>17</v>
      </c>
      <c r="D5604">
        <v>17</v>
      </c>
      <c r="E5604" cm="1">
        <f t="array" ref="E5604">_xlfn.XLOOKUP(Table1[[#This Row],[ScheduleWeekWritten]],Table3[Game],100+Table3[Increase],Table1[[#This Row],[ScheduleWeekWritten]])</f>
        <v>17</v>
      </c>
      <c r="F5604" t="b">
        <v>0</v>
      </c>
      <c r="G5604" t="s">
        <v>39</v>
      </c>
      <c r="H5604">
        <v>38</v>
      </c>
      <c r="I5604">
        <v>27</v>
      </c>
      <c r="J5604" t="s">
        <v>38</v>
      </c>
      <c r="K5604" t="s">
        <v>40</v>
      </c>
      <c r="L5604" t="str">
        <f>_xlfn.XLOOKUP(Table1[[#This Row],[TeamFavoriteID]],Table2[team_id],Table2[team_name],_xlfn.XLOOKUP(Table1[[#This Row],[TeamFavoriteID]],Table2[team_id_pfr],Table2[team_name],"Even"))</f>
        <v>Los Angeles Rams</v>
      </c>
      <c r="M5604">
        <v>-1</v>
      </c>
      <c r="N5604">
        <f>IF(Table1[[#This Row],[TeamFavorite]]=Table1[[#This Row],[TeamHome]],Table1[[#This Row],[ScoreAway]]-Table1[[#This Row],[ScoreHome]],Table1[[#This Row],[ScoreHome]]-Table1[[#This Row],[ScoreAway]])</f>
        <v>-11</v>
      </c>
      <c r="O5604">
        <f>IF(Table1[[#This Row],[SpreadActual]]&lt;Table1[[#This Row],[SpreadFavorite]],1,0)</f>
        <v>1</v>
      </c>
      <c r="P5604">
        <v>45</v>
      </c>
      <c r="Q5604" t="s">
        <v>135</v>
      </c>
      <c r="R5604" t="b">
        <v>0</v>
      </c>
      <c r="S5604">
        <v>55</v>
      </c>
      <c r="T5604">
        <v>6</v>
      </c>
      <c r="U5604">
        <v>42</v>
      </c>
    </row>
    <row r="5605" spans="1:22" x14ac:dyDescent="0.2">
      <c r="A5605" s="1">
        <v>33965</v>
      </c>
      <c r="B5605">
        <v>1992</v>
      </c>
      <c r="C5605">
        <f>_xlfn.MAXIFS(Table1[ScheduleWeekWritten],Table1[ScheduleSeason],Table1[[#This Row],[ScheduleSeason]])</f>
        <v>17</v>
      </c>
      <c r="D5605">
        <v>17</v>
      </c>
      <c r="E5605" cm="1">
        <f t="array" ref="E5605">_xlfn.XLOOKUP(Table1[[#This Row],[ScheduleWeekWritten]],Table3[Game],100+Table3[Increase],Table1[[#This Row],[ScheduleWeekWritten]])</f>
        <v>17</v>
      </c>
      <c r="F5605" t="b">
        <v>0</v>
      </c>
      <c r="G5605" t="s">
        <v>54</v>
      </c>
      <c r="H5605">
        <v>27</v>
      </c>
      <c r="I5605">
        <v>7</v>
      </c>
      <c r="J5605" t="s">
        <v>33</v>
      </c>
      <c r="K5605" t="s">
        <v>55</v>
      </c>
      <c r="L5605" t="str">
        <f>_xlfn.XLOOKUP(Table1[[#This Row],[TeamFavoriteID]],Table2[team_id],Table2[team_name],_xlfn.XLOOKUP(Table1[[#This Row],[TeamFavoriteID]],Table2[team_id_pfr],Table2[team_name],"Even"))</f>
        <v>Minnesota Vikings</v>
      </c>
      <c r="M5605">
        <v>-3</v>
      </c>
      <c r="N5605">
        <f>IF(Table1[[#This Row],[TeamFavorite]]=Table1[[#This Row],[TeamHome]],Table1[[#This Row],[ScoreAway]]-Table1[[#This Row],[ScoreHome]],Table1[[#This Row],[ScoreHome]]-Table1[[#This Row],[ScoreAway]])</f>
        <v>-20</v>
      </c>
      <c r="O5605">
        <f>IF(Table1[[#This Row],[SpreadActual]]&lt;Table1[[#This Row],[SpreadFavorite]],1,0)</f>
        <v>1</v>
      </c>
      <c r="P5605">
        <v>37</v>
      </c>
      <c r="Q5605" t="s">
        <v>137</v>
      </c>
      <c r="R5605" t="b">
        <v>0</v>
      </c>
      <c r="S5605">
        <v>72</v>
      </c>
      <c r="T5605">
        <v>0</v>
      </c>
      <c r="V5605" t="s">
        <v>103</v>
      </c>
    </row>
    <row r="5606" spans="1:22" x14ac:dyDescent="0.2">
      <c r="A5606" s="1">
        <v>33965</v>
      </c>
      <c r="B5606">
        <v>1992</v>
      </c>
      <c r="C5606">
        <f>_xlfn.MAXIFS(Table1[ScheduleWeekWritten],Table1[ScheduleSeason],Table1[[#This Row],[ScheduleSeason]])</f>
        <v>17</v>
      </c>
      <c r="D5606">
        <v>17</v>
      </c>
      <c r="E5606" cm="1">
        <f t="array" ref="E5606">_xlfn.XLOOKUP(Table1[[#This Row],[ScheduleWeekWritten]],Table3[Game],100+Table3[Increase],Table1[[#This Row],[ScheduleWeekWritten]])</f>
        <v>17</v>
      </c>
      <c r="F5606" t="b">
        <v>0</v>
      </c>
      <c r="G5606" t="s">
        <v>115</v>
      </c>
      <c r="H5606">
        <v>13</v>
      </c>
      <c r="I5606">
        <v>16</v>
      </c>
      <c r="J5606" t="s">
        <v>19</v>
      </c>
      <c r="K5606" t="s">
        <v>91</v>
      </c>
      <c r="L5606" t="str">
        <f>_xlfn.XLOOKUP(Table1[[#This Row],[TeamFavoriteID]],Table2[team_id],Table2[team_name],_xlfn.XLOOKUP(Table1[[#This Row],[TeamFavoriteID]],Table2[team_id_pfr],Table2[team_name],"Even"))</f>
        <v>Miami Dolphins</v>
      </c>
      <c r="M5606">
        <v>-11</v>
      </c>
      <c r="N5606">
        <f>IF(Table1[[#This Row],[TeamFavorite]]=Table1[[#This Row],[TeamHome]],Table1[[#This Row],[ScoreAway]]-Table1[[#This Row],[ScoreHome]],Table1[[#This Row],[ScoreHome]]-Table1[[#This Row],[ScoreAway]])</f>
        <v>-3</v>
      </c>
      <c r="O5606">
        <f>IF(Table1[[#This Row],[SpreadActual]]&lt;Table1[[#This Row],[SpreadFavorite]],1,0)</f>
        <v>0</v>
      </c>
      <c r="P5606">
        <v>34</v>
      </c>
      <c r="Q5606" t="s">
        <v>116</v>
      </c>
      <c r="R5606" t="b">
        <v>0</v>
      </c>
      <c r="S5606">
        <v>21</v>
      </c>
      <c r="T5606">
        <v>13</v>
      </c>
      <c r="U5606">
        <v>32</v>
      </c>
    </row>
    <row r="5607" spans="1:22" x14ac:dyDescent="0.2">
      <c r="A5607" s="1">
        <v>33965</v>
      </c>
      <c r="B5607">
        <v>1992</v>
      </c>
      <c r="C5607">
        <f>_xlfn.MAXIFS(Table1[ScheduleWeekWritten],Table1[ScheduleSeason],Table1[[#This Row],[ScheduleSeason]])</f>
        <v>17</v>
      </c>
      <c r="D5607">
        <v>17</v>
      </c>
      <c r="E5607" cm="1">
        <f t="array" ref="E5607">_xlfn.XLOOKUP(Table1[[#This Row],[ScheduleWeekWritten]],Table3[Game],100+Table3[Increase],Table1[[#This Row],[ScheduleWeekWritten]])</f>
        <v>17</v>
      </c>
      <c r="F5607" t="b">
        <v>0</v>
      </c>
      <c r="G5607" t="s">
        <v>58</v>
      </c>
      <c r="H5607">
        <v>20</v>
      </c>
      <c r="I5607">
        <v>10</v>
      </c>
      <c r="J5607" t="s">
        <v>50</v>
      </c>
      <c r="K5607" t="s">
        <v>77</v>
      </c>
      <c r="L5607" t="str">
        <f>_xlfn.XLOOKUP(Table1[[#This Row],[TeamFavoriteID]],Table2[team_id],Table2[team_name],_xlfn.XLOOKUP(Table1[[#This Row],[TeamFavoriteID]],Table2[team_id_pfr],Table2[team_name],"Even"))</f>
        <v>Philadelphia Eagles</v>
      </c>
      <c r="M5607">
        <v>-8</v>
      </c>
      <c r="N5607">
        <f>IF(Table1[[#This Row],[TeamFavorite]]=Table1[[#This Row],[TeamHome]],Table1[[#This Row],[ScoreAway]]-Table1[[#This Row],[ScoreHome]],Table1[[#This Row],[ScoreHome]]-Table1[[#This Row],[ScoreAway]])</f>
        <v>-10</v>
      </c>
      <c r="O5607">
        <f>IF(Table1[[#This Row],[SpreadActual]]&lt;Table1[[#This Row],[SpreadFavorite]],1,0)</f>
        <v>1</v>
      </c>
      <c r="P5607">
        <v>38</v>
      </c>
      <c r="Q5607" t="s">
        <v>112</v>
      </c>
      <c r="R5607" t="b">
        <v>0</v>
      </c>
      <c r="S5607">
        <v>27</v>
      </c>
      <c r="T5607">
        <v>11</v>
      </c>
      <c r="U5607">
        <v>40</v>
      </c>
    </row>
    <row r="5608" spans="1:22" x14ac:dyDescent="0.2">
      <c r="A5608" s="1">
        <v>33965</v>
      </c>
      <c r="B5608">
        <v>1992</v>
      </c>
      <c r="C5608">
        <f>_xlfn.MAXIFS(Table1[ScheduleWeekWritten],Table1[ScheduleSeason],Table1[[#This Row],[ScheduleSeason]])</f>
        <v>17</v>
      </c>
      <c r="D5608">
        <v>17</v>
      </c>
      <c r="E5608" cm="1">
        <f t="array" ref="E5608">_xlfn.XLOOKUP(Table1[[#This Row],[ScheduleWeekWritten]],Table3[Game],100+Table3[Increase],Table1[[#This Row],[ScheduleWeekWritten]])</f>
        <v>17</v>
      </c>
      <c r="F5608" t="b">
        <v>0</v>
      </c>
      <c r="G5608" t="s">
        <v>145</v>
      </c>
      <c r="H5608">
        <v>3</v>
      </c>
      <c r="I5608">
        <v>7</v>
      </c>
      <c r="J5608" t="s">
        <v>127</v>
      </c>
      <c r="K5608" t="s">
        <v>59</v>
      </c>
      <c r="L5608" t="str">
        <f>_xlfn.XLOOKUP(Table1[[#This Row],[TeamFavoriteID]],Table2[team_id],Table2[team_name],_xlfn.XLOOKUP(Table1[[#This Row],[TeamFavoriteID]],Table2[team_id_pfr],Table2[team_name],"Even"))</f>
        <v>Arizona Cardinals</v>
      </c>
      <c r="M5608">
        <v>-7.5</v>
      </c>
      <c r="N5608">
        <f>IF(Table1[[#This Row],[TeamFavorite]]=Table1[[#This Row],[TeamHome]],Table1[[#This Row],[ScoreAway]]-Table1[[#This Row],[ScoreHome]],Table1[[#This Row],[ScoreHome]]-Table1[[#This Row],[ScoreAway]])</f>
        <v>-4</v>
      </c>
      <c r="O5608">
        <f>IF(Table1[[#This Row],[SpreadActual]]&lt;Table1[[#This Row],[SpreadFavorite]],1,0)</f>
        <v>0</v>
      </c>
      <c r="P5608">
        <v>38</v>
      </c>
      <c r="Q5608" t="s">
        <v>146</v>
      </c>
      <c r="R5608" t="b">
        <v>0</v>
      </c>
      <c r="S5608">
        <v>56</v>
      </c>
      <c r="T5608">
        <v>6</v>
      </c>
      <c r="U5608">
        <v>52</v>
      </c>
    </row>
    <row r="5609" spans="1:22" x14ac:dyDescent="0.2">
      <c r="A5609" s="1">
        <v>33965</v>
      </c>
      <c r="B5609">
        <v>1992</v>
      </c>
      <c r="C5609">
        <f>_xlfn.MAXIFS(Table1[ScheduleWeekWritten],Table1[ScheduleSeason],Table1[[#This Row],[ScheduleSeason]])</f>
        <v>17</v>
      </c>
      <c r="D5609">
        <v>17</v>
      </c>
      <c r="E5609" cm="1">
        <f t="array" ref="E5609">_xlfn.XLOOKUP(Table1[[#This Row],[ScheduleWeekWritten]],Table3[Game],100+Table3[Increase],Table1[[#This Row],[ScheduleWeekWritten]])</f>
        <v>17</v>
      </c>
      <c r="F5609" t="b">
        <v>0</v>
      </c>
      <c r="G5609" t="s">
        <v>49</v>
      </c>
      <c r="H5609">
        <v>23</v>
      </c>
      <c r="I5609">
        <v>13</v>
      </c>
      <c r="J5609" t="s">
        <v>62</v>
      </c>
      <c r="K5609" t="s">
        <v>51</v>
      </c>
      <c r="L5609" t="str">
        <f>_xlfn.XLOOKUP(Table1[[#This Row],[TeamFavoriteID]],Table2[team_id],Table2[team_name],_xlfn.XLOOKUP(Table1[[#This Row],[TeamFavoriteID]],Table2[team_id_pfr],Table2[team_name],"Even"))</f>
        <v>Pittsburgh Steelers</v>
      </c>
      <c r="M5609">
        <v>-6.5</v>
      </c>
      <c r="N5609">
        <f>IF(Table1[[#This Row],[TeamFavorite]]=Table1[[#This Row],[TeamHome]],Table1[[#This Row],[ScoreAway]]-Table1[[#This Row],[ScoreHome]],Table1[[#This Row],[ScoreHome]]-Table1[[#This Row],[ScoreAway]])</f>
        <v>-10</v>
      </c>
      <c r="O5609">
        <f>IF(Table1[[#This Row],[SpreadActual]]&lt;Table1[[#This Row],[SpreadFavorite]],1,0)</f>
        <v>1</v>
      </c>
      <c r="P5609">
        <v>32</v>
      </c>
      <c r="Q5609" t="s">
        <v>113</v>
      </c>
      <c r="R5609" t="b">
        <v>0</v>
      </c>
      <c r="S5609">
        <v>20</v>
      </c>
      <c r="T5609">
        <v>9</v>
      </c>
      <c r="U5609">
        <v>58</v>
      </c>
    </row>
    <row r="5610" spans="1:22" x14ac:dyDescent="0.2">
      <c r="A5610" s="1">
        <v>33965</v>
      </c>
      <c r="B5610">
        <v>1992</v>
      </c>
      <c r="C5610">
        <f>_xlfn.MAXIFS(Table1[ScheduleWeekWritten],Table1[ScheduleSeason],Table1[[#This Row],[ScheduleSeason]])</f>
        <v>17</v>
      </c>
      <c r="D5610">
        <v>17</v>
      </c>
      <c r="E5610" cm="1">
        <f t="array" ref="E5610">_xlfn.XLOOKUP(Table1[[#This Row],[ScheduleWeekWritten]],Table3[Game],100+Table3[Increase],Table1[[#This Row],[ScheduleWeekWritten]])</f>
        <v>17</v>
      </c>
      <c r="F5610" t="b">
        <v>0</v>
      </c>
      <c r="G5610" t="s">
        <v>128</v>
      </c>
      <c r="H5610">
        <v>14</v>
      </c>
      <c r="I5610">
        <v>31</v>
      </c>
      <c r="J5610" t="s">
        <v>27</v>
      </c>
      <c r="K5610" t="s">
        <v>29</v>
      </c>
      <c r="L5610" t="str">
        <f>_xlfn.XLOOKUP(Table1[[#This Row],[TeamFavoriteID]],Table2[team_id],Table2[team_name],_xlfn.XLOOKUP(Table1[[#This Row],[TeamFavoriteID]],Table2[team_id_pfr],Table2[team_name],"Even"))</f>
        <v>Los Angeles Chargers</v>
      </c>
      <c r="M5610">
        <v>-9.5</v>
      </c>
      <c r="N5610">
        <f>IF(Table1[[#This Row],[TeamFavorite]]=Table1[[#This Row],[TeamHome]],Table1[[#This Row],[ScoreAway]]-Table1[[#This Row],[ScoreHome]],Table1[[#This Row],[ScoreHome]]-Table1[[#This Row],[ScoreAway]])</f>
        <v>-17</v>
      </c>
      <c r="O5610">
        <f>IF(Table1[[#This Row],[SpreadActual]]&lt;Table1[[#This Row],[SpreadFavorite]],1,0)</f>
        <v>1</v>
      </c>
      <c r="P5610">
        <v>34</v>
      </c>
      <c r="Q5610" t="s">
        <v>129</v>
      </c>
      <c r="R5610" t="b">
        <v>0</v>
      </c>
      <c r="S5610">
        <v>72</v>
      </c>
      <c r="T5610">
        <v>0</v>
      </c>
      <c r="V5610" t="s">
        <v>103</v>
      </c>
    </row>
    <row r="5611" spans="1:22" x14ac:dyDescent="0.2">
      <c r="A5611" s="1">
        <v>33966</v>
      </c>
      <c r="B5611">
        <v>1992</v>
      </c>
      <c r="C5611">
        <f>_xlfn.MAXIFS(Table1[ScheduleWeekWritten],Table1[ScheduleSeason],Table1[[#This Row],[ScheduleSeason]])</f>
        <v>17</v>
      </c>
      <c r="D5611">
        <v>17</v>
      </c>
      <c r="E5611" cm="1">
        <f t="array" ref="E5611">_xlfn.XLOOKUP(Table1[[#This Row],[ScheduleWeekWritten]],Table3[Game],100+Table3[Increase],Table1[[#This Row],[ScheduleWeekWritten]])</f>
        <v>17</v>
      </c>
      <c r="F5611" t="b">
        <v>0</v>
      </c>
      <c r="G5611" t="s">
        <v>53</v>
      </c>
      <c r="H5611">
        <v>24</v>
      </c>
      <c r="I5611">
        <v>6</v>
      </c>
      <c r="J5611" t="s">
        <v>45</v>
      </c>
      <c r="K5611" t="s">
        <v>87</v>
      </c>
      <c r="L5611" t="str">
        <f>_xlfn.XLOOKUP(Table1[[#This Row],[TeamFavoriteID]],Table2[team_id],Table2[team_name],_xlfn.XLOOKUP(Table1[[#This Row],[TeamFavoriteID]],Table2[team_id_pfr],Table2[team_name],"Even"))</f>
        <v>San Francisco 49ers</v>
      </c>
      <c r="M5611">
        <v>-13.5</v>
      </c>
      <c r="N5611">
        <f>IF(Table1[[#This Row],[TeamFavorite]]=Table1[[#This Row],[TeamHome]],Table1[[#This Row],[ScoreAway]]-Table1[[#This Row],[ScoreHome]],Table1[[#This Row],[ScoreHome]]-Table1[[#This Row],[ScoreAway]])</f>
        <v>-18</v>
      </c>
      <c r="O5611">
        <f>IF(Table1[[#This Row],[SpreadActual]]&lt;Table1[[#This Row],[SpreadFavorite]],1,0)</f>
        <v>1</v>
      </c>
      <c r="P5611">
        <v>37</v>
      </c>
      <c r="Q5611" t="s">
        <v>118</v>
      </c>
      <c r="R5611" t="b">
        <v>0</v>
      </c>
      <c r="S5611">
        <v>50</v>
      </c>
      <c r="T5611">
        <v>19</v>
      </c>
      <c r="U5611">
        <v>86</v>
      </c>
    </row>
    <row r="5612" spans="1:22" x14ac:dyDescent="0.2">
      <c r="A5612" s="1">
        <v>33971</v>
      </c>
      <c r="B5612">
        <v>1992</v>
      </c>
      <c r="C5612">
        <f>_xlfn.MAXIFS(Table1[ScheduleWeekWritten],Table1[ScheduleSeason],Table1[[#This Row],[ScheduleSeason]])</f>
        <v>17</v>
      </c>
      <c r="D5612" t="s">
        <v>134</v>
      </c>
      <c r="E5612" cm="1">
        <f t="array" ref="E5612">_xlfn.XLOOKUP(Table1[[#This Row],[ScheduleWeekWritten]],Table3[Game],100+Table3[Increase],Table1[[#This Row],[ScheduleWeekWritten]])</f>
        <v>101</v>
      </c>
      <c r="F5612" t="b">
        <v>1</v>
      </c>
      <c r="G5612" t="s">
        <v>54</v>
      </c>
      <c r="H5612">
        <v>7</v>
      </c>
      <c r="I5612">
        <v>24</v>
      </c>
      <c r="J5612" t="s">
        <v>61</v>
      </c>
      <c r="K5612" t="s">
        <v>55</v>
      </c>
      <c r="L5612" t="str">
        <f>_xlfn.XLOOKUP(Table1[[#This Row],[TeamFavoriteID]],Table2[team_id],Table2[team_name],_xlfn.XLOOKUP(Table1[[#This Row],[TeamFavoriteID]],Table2[team_id_pfr],Table2[team_name],"Even"))</f>
        <v>Minnesota Vikings</v>
      </c>
      <c r="M5612">
        <v>-3.5</v>
      </c>
      <c r="N5612">
        <f>IF(Table1[[#This Row],[TeamFavorite]]=Table1[[#This Row],[TeamHome]],Table1[[#This Row],[ScoreAway]]-Table1[[#This Row],[ScoreHome]],Table1[[#This Row],[ScoreHome]]-Table1[[#This Row],[ScoreAway]])</f>
        <v>17</v>
      </c>
      <c r="O5612">
        <f>IF(Table1[[#This Row],[SpreadActual]]&lt;Table1[[#This Row],[SpreadFavorite]],1,0)</f>
        <v>0</v>
      </c>
      <c r="P5612">
        <v>37</v>
      </c>
      <c r="Q5612" t="s">
        <v>137</v>
      </c>
      <c r="R5612" t="b">
        <v>0</v>
      </c>
      <c r="S5612">
        <v>72</v>
      </c>
      <c r="T5612">
        <v>0</v>
      </c>
      <c r="V5612" t="s">
        <v>103</v>
      </c>
    </row>
    <row r="5613" spans="1:22" x14ac:dyDescent="0.2">
      <c r="A5613" s="1">
        <v>33971</v>
      </c>
      <c r="B5613">
        <v>1992</v>
      </c>
      <c r="C5613">
        <f>_xlfn.MAXIFS(Table1[ScheduleWeekWritten],Table1[ScheduleSeason],Table1[[#This Row],[ScheduleSeason]])</f>
        <v>17</v>
      </c>
      <c r="D5613" t="s">
        <v>134</v>
      </c>
      <c r="E5613" cm="1">
        <f t="array" ref="E5613">_xlfn.XLOOKUP(Table1[[#This Row],[ScheduleWeekWritten]],Table3[Game],100+Table3[Increase],Table1[[#This Row],[ScheduleWeekWritten]])</f>
        <v>101</v>
      </c>
      <c r="F5613" t="b">
        <v>1</v>
      </c>
      <c r="G5613" t="s">
        <v>27</v>
      </c>
      <c r="H5613">
        <v>17</v>
      </c>
      <c r="I5613">
        <v>0</v>
      </c>
      <c r="J5613" t="s">
        <v>42</v>
      </c>
      <c r="K5613" t="s">
        <v>29</v>
      </c>
      <c r="L5613" t="str">
        <f>_xlfn.XLOOKUP(Table1[[#This Row],[TeamFavoriteID]],Table2[team_id],Table2[team_name],_xlfn.XLOOKUP(Table1[[#This Row],[TeamFavoriteID]],Table2[team_id_pfr],Table2[team_name],"Even"))</f>
        <v>Los Angeles Chargers</v>
      </c>
      <c r="M5613">
        <v>-3</v>
      </c>
      <c r="N5613">
        <f>IF(Table1[[#This Row],[TeamFavorite]]=Table1[[#This Row],[TeamHome]],Table1[[#This Row],[ScoreAway]]-Table1[[#This Row],[ScoreHome]],Table1[[#This Row],[ScoreHome]]-Table1[[#This Row],[ScoreAway]])</f>
        <v>17</v>
      </c>
      <c r="O5613">
        <f>IF(Table1[[#This Row],[SpreadActual]]&lt;Table1[[#This Row],[SpreadFavorite]],1,0)</f>
        <v>0</v>
      </c>
      <c r="P5613">
        <v>37</v>
      </c>
      <c r="Q5613" t="s">
        <v>94</v>
      </c>
      <c r="R5613" t="b">
        <v>0</v>
      </c>
    </row>
    <row r="5614" spans="1:22" x14ac:dyDescent="0.2">
      <c r="A5614" s="1">
        <v>33972</v>
      </c>
      <c r="B5614">
        <v>1992</v>
      </c>
      <c r="C5614">
        <f>_xlfn.MAXIFS(Table1[ScheduleWeekWritten],Table1[ScheduleSeason],Table1[[#This Row],[ScheduleSeason]])</f>
        <v>17</v>
      </c>
      <c r="D5614" t="s">
        <v>134</v>
      </c>
      <c r="E5614" cm="1">
        <f t="array" ref="E5614">_xlfn.XLOOKUP(Table1[[#This Row],[ScheduleWeekWritten]],Table3[Game],100+Table3[Increase],Table1[[#This Row],[ScheduleWeekWritten]])</f>
        <v>101</v>
      </c>
      <c r="F5614" t="b">
        <v>1</v>
      </c>
      <c r="G5614" t="s">
        <v>28</v>
      </c>
      <c r="H5614">
        <v>41</v>
      </c>
      <c r="I5614">
        <v>38</v>
      </c>
      <c r="J5614" t="s">
        <v>23</v>
      </c>
      <c r="K5614" t="s">
        <v>43</v>
      </c>
      <c r="L5614" t="str">
        <f>_xlfn.XLOOKUP(Table1[[#This Row],[TeamFavoriteID]],Table2[team_id],Table2[team_name],_xlfn.XLOOKUP(Table1[[#This Row],[TeamFavoriteID]],Table2[team_id_pfr],Table2[team_name],"Even"))</f>
        <v>Buffalo Bills</v>
      </c>
      <c r="M5614">
        <v>-2</v>
      </c>
      <c r="N5614">
        <f>IF(Table1[[#This Row],[TeamFavorite]]=Table1[[#This Row],[TeamHome]],Table1[[#This Row],[ScoreAway]]-Table1[[#This Row],[ScoreHome]],Table1[[#This Row],[ScoreHome]]-Table1[[#This Row],[ScoreAway]])</f>
        <v>-3</v>
      </c>
      <c r="O5614">
        <f>IF(Table1[[#This Row],[SpreadActual]]&lt;Table1[[#This Row],[SpreadFavorite]],1,0)</f>
        <v>1</v>
      </c>
      <c r="P5614">
        <v>37</v>
      </c>
      <c r="Q5614" t="s">
        <v>123</v>
      </c>
      <c r="R5614" t="b">
        <v>0</v>
      </c>
    </row>
    <row r="5615" spans="1:22" x14ac:dyDescent="0.2">
      <c r="A5615" s="1">
        <v>33972</v>
      </c>
      <c r="B5615">
        <v>1992</v>
      </c>
      <c r="C5615">
        <f>_xlfn.MAXIFS(Table1[ScheduleWeekWritten],Table1[ScheduleSeason],Table1[[#This Row],[ScheduleSeason]])</f>
        <v>17</v>
      </c>
      <c r="D5615" t="s">
        <v>134</v>
      </c>
      <c r="E5615" cm="1">
        <f t="array" ref="E5615">_xlfn.XLOOKUP(Table1[[#This Row],[ScheduleWeekWritten]],Table3[Game],100+Table3[Increase],Table1[[#This Row],[ScheduleWeekWritten]])</f>
        <v>101</v>
      </c>
      <c r="F5615" t="b">
        <v>1</v>
      </c>
      <c r="G5615" t="s">
        <v>95</v>
      </c>
      <c r="H5615">
        <v>20</v>
      </c>
      <c r="I5615">
        <v>36</v>
      </c>
      <c r="J5615" t="s">
        <v>58</v>
      </c>
      <c r="K5615" t="s">
        <v>98</v>
      </c>
      <c r="L5615" t="str">
        <f>_xlfn.XLOOKUP(Table1[[#This Row],[TeamFavoriteID]],Table2[team_id],Table2[team_name],_xlfn.XLOOKUP(Table1[[#This Row],[TeamFavoriteID]],Table2[team_id_pfr],Table2[team_name],"Even"))</f>
        <v>New Orleans Saints</v>
      </c>
      <c r="M5615">
        <v>-3.5</v>
      </c>
      <c r="N5615">
        <f>IF(Table1[[#This Row],[TeamFavorite]]=Table1[[#This Row],[TeamHome]],Table1[[#This Row],[ScoreAway]]-Table1[[#This Row],[ScoreHome]],Table1[[#This Row],[ScoreHome]]-Table1[[#This Row],[ScoreAway]])</f>
        <v>16</v>
      </c>
      <c r="O5615">
        <f>IF(Table1[[#This Row],[SpreadActual]]&lt;Table1[[#This Row],[SpreadFavorite]],1,0)</f>
        <v>0</v>
      </c>
      <c r="P5615">
        <v>35</v>
      </c>
      <c r="Q5615" t="s">
        <v>124</v>
      </c>
      <c r="R5615" t="b">
        <v>0</v>
      </c>
      <c r="S5615">
        <v>72</v>
      </c>
      <c r="T5615">
        <v>0</v>
      </c>
      <c r="V5615" t="s">
        <v>103</v>
      </c>
    </row>
    <row r="5616" spans="1:22" x14ac:dyDescent="0.2">
      <c r="A5616" s="1">
        <v>33978</v>
      </c>
      <c r="B5616">
        <v>1992</v>
      </c>
      <c r="C5616">
        <f>_xlfn.MAXIFS(Table1[ScheduleWeekWritten],Table1[ScheduleSeason],Table1[[#This Row],[ScheduleSeason]])</f>
        <v>17</v>
      </c>
      <c r="D5616" t="s">
        <v>99</v>
      </c>
      <c r="E5616" cm="1">
        <f t="array" ref="E5616">_xlfn.XLOOKUP(Table1[[#This Row],[ScheduleWeekWritten]],Table3[Game],100+Table3[Increase],Table1[[#This Row],[ScheduleWeekWritten]])</f>
        <v>102</v>
      </c>
      <c r="F5616" t="b">
        <v>1</v>
      </c>
      <c r="G5616" t="s">
        <v>49</v>
      </c>
      <c r="H5616">
        <v>3</v>
      </c>
      <c r="I5616">
        <v>24</v>
      </c>
      <c r="J5616" t="s">
        <v>28</v>
      </c>
      <c r="K5616" t="s">
        <v>51</v>
      </c>
      <c r="L5616" t="str">
        <f>_xlfn.XLOOKUP(Table1[[#This Row],[TeamFavoriteID]],Table2[team_id],Table2[team_name],_xlfn.XLOOKUP(Table1[[#This Row],[TeamFavoriteID]],Table2[team_id_pfr],Table2[team_name],"Even"))</f>
        <v>Pittsburgh Steelers</v>
      </c>
      <c r="M5616">
        <v>-2</v>
      </c>
      <c r="N5616">
        <f>IF(Table1[[#This Row],[TeamFavorite]]=Table1[[#This Row],[TeamHome]],Table1[[#This Row],[ScoreAway]]-Table1[[#This Row],[ScoreHome]],Table1[[#This Row],[ScoreHome]]-Table1[[#This Row],[ScoreAway]])</f>
        <v>21</v>
      </c>
      <c r="O5616">
        <f>IF(Table1[[#This Row],[SpreadActual]]&lt;Table1[[#This Row],[SpreadFavorite]],1,0)</f>
        <v>0</v>
      </c>
      <c r="P5616">
        <v>36</v>
      </c>
      <c r="Q5616" t="s">
        <v>113</v>
      </c>
      <c r="R5616" t="b">
        <v>0</v>
      </c>
    </row>
    <row r="5617" spans="1:22" x14ac:dyDescent="0.2">
      <c r="A5617" s="1">
        <v>33978</v>
      </c>
      <c r="B5617">
        <v>1992</v>
      </c>
      <c r="C5617">
        <f>_xlfn.MAXIFS(Table1[ScheduleWeekWritten],Table1[ScheduleSeason],Table1[[#This Row],[ScheduleSeason]])</f>
        <v>17</v>
      </c>
      <c r="D5617" t="s">
        <v>99</v>
      </c>
      <c r="E5617" cm="1">
        <f t="array" ref="E5617">_xlfn.XLOOKUP(Table1[[#This Row],[ScheduleWeekWritten]],Table3[Game],100+Table3[Increase],Table1[[#This Row],[ScheduleWeekWritten]])</f>
        <v>102</v>
      </c>
      <c r="F5617" t="b">
        <v>1</v>
      </c>
      <c r="G5617" t="s">
        <v>53</v>
      </c>
      <c r="H5617">
        <v>20</v>
      </c>
      <c r="I5617">
        <v>13</v>
      </c>
      <c r="J5617" t="s">
        <v>61</v>
      </c>
      <c r="K5617" t="s">
        <v>87</v>
      </c>
      <c r="L5617" t="str">
        <f>_xlfn.XLOOKUP(Table1[[#This Row],[TeamFavoriteID]],Table2[team_id],Table2[team_name],_xlfn.XLOOKUP(Table1[[#This Row],[TeamFavoriteID]],Table2[team_id_pfr],Table2[team_name],"Even"))</f>
        <v>San Francisco 49ers</v>
      </c>
      <c r="M5617">
        <v>-9.5</v>
      </c>
      <c r="N5617">
        <f>IF(Table1[[#This Row],[TeamFavorite]]=Table1[[#This Row],[TeamHome]],Table1[[#This Row],[ScoreAway]]-Table1[[#This Row],[ScoreHome]],Table1[[#This Row],[ScoreHome]]-Table1[[#This Row],[ScoreAway]])</f>
        <v>-7</v>
      </c>
      <c r="O5617">
        <f>IF(Table1[[#This Row],[SpreadActual]]&lt;Table1[[#This Row],[SpreadFavorite]],1,0)</f>
        <v>0</v>
      </c>
      <c r="P5617">
        <v>39</v>
      </c>
      <c r="Q5617" t="s">
        <v>118</v>
      </c>
      <c r="R5617" t="b">
        <v>0</v>
      </c>
    </row>
    <row r="5618" spans="1:22" x14ac:dyDescent="0.2">
      <c r="A5618" s="1">
        <v>33979</v>
      </c>
      <c r="B5618">
        <v>1992</v>
      </c>
      <c r="C5618">
        <f>_xlfn.MAXIFS(Table1[ScheduleWeekWritten],Table1[ScheduleSeason],Table1[[#This Row],[ScheduleSeason]])</f>
        <v>17</v>
      </c>
      <c r="D5618" t="s">
        <v>99</v>
      </c>
      <c r="E5618" cm="1">
        <f t="array" ref="E5618">_xlfn.XLOOKUP(Table1[[#This Row],[ScheduleWeekWritten]],Table3[Game],100+Table3[Increase],Table1[[#This Row],[ScheduleWeekWritten]])</f>
        <v>102</v>
      </c>
      <c r="F5618" t="b">
        <v>1</v>
      </c>
      <c r="G5618" t="s">
        <v>67</v>
      </c>
      <c r="H5618">
        <v>34</v>
      </c>
      <c r="I5618">
        <v>10</v>
      </c>
      <c r="J5618" t="s">
        <v>58</v>
      </c>
      <c r="K5618" t="s">
        <v>68</v>
      </c>
      <c r="L5618" t="str">
        <f>_xlfn.XLOOKUP(Table1[[#This Row],[TeamFavoriteID]],Table2[team_id],Table2[team_name],_xlfn.XLOOKUP(Table1[[#This Row],[TeamFavoriteID]],Table2[team_id_pfr],Table2[team_name],"Even"))</f>
        <v>Dallas Cowboys</v>
      </c>
      <c r="M5618">
        <v>-6.5</v>
      </c>
      <c r="N5618">
        <f>IF(Table1[[#This Row],[TeamFavorite]]=Table1[[#This Row],[TeamHome]],Table1[[#This Row],[ScoreAway]]-Table1[[#This Row],[ScoreHome]],Table1[[#This Row],[ScoreHome]]-Table1[[#This Row],[ScoreAway]])</f>
        <v>-24</v>
      </c>
      <c r="O5618">
        <f>IF(Table1[[#This Row],[SpreadActual]]&lt;Table1[[#This Row],[SpreadFavorite]],1,0)</f>
        <v>1</v>
      </c>
      <c r="P5618">
        <v>38</v>
      </c>
      <c r="Q5618" t="s">
        <v>119</v>
      </c>
      <c r="R5618" t="b">
        <v>0</v>
      </c>
    </row>
    <row r="5619" spans="1:22" x14ac:dyDescent="0.2">
      <c r="A5619" s="1">
        <v>33979</v>
      </c>
      <c r="B5619">
        <v>1992</v>
      </c>
      <c r="C5619">
        <f>_xlfn.MAXIFS(Table1[ScheduleWeekWritten],Table1[ScheduleSeason],Table1[[#This Row],[ScheduleSeason]])</f>
        <v>17</v>
      </c>
      <c r="D5619" t="s">
        <v>99</v>
      </c>
      <c r="E5619" cm="1">
        <f t="array" ref="E5619">_xlfn.XLOOKUP(Table1[[#This Row],[ScheduleWeekWritten]],Table3[Game],100+Table3[Increase],Table1[[#This Row],[ScheduleWeekWritten]])</f>
        <v>102</v>
      </c>
      <c r="F5619" t="b">
        <v>1</v>
      </c>
      <c r="G5619" t="s">
        <v>19</v>
      </c>
      <c r="H5619">
        <v>31</v>
      </c>
      <c r="I5619">
        <v>0</v>
      </c>
      <c r="J5619" t="s">
        <v>27</v>
      </c>
      <c r="K5619" t="s">
        <v>91</v>
      </c>
      <c r="L5619" t="str">
        <f>_xlfn.XLOOKUP(Table1[[#This Row],[TeamFavoriteID]],Table2[team_id],Table2[team_name],_xlfn.XLOOKUP(Table1[[#This Row],[TeamFavoriteID]],Table2[team_id_pfr],Table2[team_name],"Even"))</f>
        <v>Miami Dolphins</v>
      </c>
      <c r="M5619">
        <v>-2</v>
      </c>
      <c r="N5619">
        <f>IF(Table1[[#This Row],[TeamFavorite]]=Table1[[#This Row],[TeamHome]],Table1[[#This Row],[ScoreAway]]-Table1[[#This Row],[ScoreHome]],Table1[[#This Row],[ScoreHome]]-Table1[[#This Row],[ScoreAway]])</f>
        <v>-31</v>
      </c>
      <c r="O5619">
        <f>IF(Table1[[#This Row],[SpreadActual]]&lt;Table1[[#This Row],[SpreadFavorite]],1,0)</f>
        <v>1</v>
      </c>
      <c r="P5619">
        <v>37</v>
      </c>
      <c r="Q5619" t="s">
        <v>143</v>
      </c>
      <c r="R5619" t="b">
        <v>0</v>
      </c>
    </row>
    <row r="5620" spans="1:22" x14ac:dyDescent="0.2">
      <c r="A5620" s="1">
        <v>33986</v>
      </c>
      <c r="B5620">
        <v>1992</v>
      </c>
      <c r="C5620">
        <f>_xlfn.MAXIFS(Table1[ScheduleWeekWritten],Table1[ScheduleSeason],Table1[[#This Row],[ScheduleSeason]])</f>
        <v>17</v>
      </c>
      <c r="D5620" t="s">
        <v>92</v>
      </c>
      <c r="E5620" cm="1">
        <f t="array" ref="E5620">_xlfn.XLOOKUP(Table1[[#This Row],[ScheduleWeekWritten]],Table3[Game],100+Table3[Increase],Table1[[#This Row],[ScheduleWeekWritten]])</f>
        <v>103</v>
      </c>
      <c r="F5620" t="b">
        <v>1</v>
      </c>
      <c r="G5620" t="s">
        <v>19</v>
      </c>
      <c r="H5620">
        <v>10</v>
      </c>
      <c r="I5620">
        <v>29</v>
      </c>
      <c r="J5620" t="s">
        <v>28</v>
      </c>
      <c r="K5620" t="s">
        <v>43</v>
      </c>
      <c r="L5620" t="str">
        <f>_xlfn.XLOOKUP(Table1[[#This Row],[TeamFavoriteID]],Table2[team_id],Table2[team_name],_xlfn.XLOOKUP(Table1[[#This Row],[TeamFavoriteID]],Table2[team_id_pfr],Table2[team_name],"Even"))</f>
        <v>Buffalo Bills</v>
      </c>
      <c r="M5620">
        <v>-2.5</v>
      </c>
      <c r="N5620">
        <f>IF(Table1[[#This Row],[TeamFavorite]]=Table1[[#This Row],[TeamHome]],Table1[[#This Row],[ScoreAway]]-Table1[[#This Row],[ScoreHome]],Table1[[#This Row],[ScoreHome]]-Table1[[#This Row],[ScoreAway]])</f>
        <v>-19</v>
      </c>
      <c r="O5620">
        <f>IF(Table1[[#This Row],[SpreadActual]]&lt;Table1[[#This Row],[SpreadFavorite]],1,0)</f>
        <v>1</v>
      </c>
      <c r="P5620">
        <v>41</v>
      </c>
      <c r="Q5620" t="s">
        <v>143</v>
      </c>
      <c r="R5620" t="b">
        <v>0</v>
      </c>
    </row>
    <row r="5621" spans="1:22" x14ac:dyDescent="0.2">
      <c r="A5621" s="1">
        <v>33986</v>
      </c>
      <c r="B5621">
        <v>1992</v>
      </c>
      <c r="C5621">
        <f>_xlfn.MAXIFS(Table1[ScheduleWeekWritten],Table1[ScheduleSeason],Table1[[#This Row],[ScheduleSeason]])</f>
        <v>17</v>
      </c>
      <c r="D5621" t="s">
        <v>92</v>
      </c>
      <c r="E5621" cm="1">
        <f t="array" ref="E5621">_xlfn.XLOOKUP(Table1[[#This Row],[ScheduleWeekWritten]],Table3[Game],100+Table3[Increase],Table1[[#This Row],[ScheduleWeekWritten]])</f>
        <v>103</v>
      </c>
      <c r="F5621" t="b">
        <v>1</v>
      </c>
      <c r="G5621" t="s">
        <v>53</v>
      </c>
      <c r="H5621">
        <v>20</v>
      </c>
      <c r="I5621">
        <v>30</v>
      </c>
      <c r="J5621" t="s">
        <v>67</v>
      </c>
      <c r="K5621" t="s">
        <v>87</v>
      </c>
      <c r="L5621" t="str">
        <f>_xlfn.XLOOKUP(Table1[[#This Row],[TeamFavoriteID]],Table2[team_id],Table2[team_name],_xlfn.XLOOKUP(Table1[[#This Row],[TeamFavoriteID]],Table2[team_id_pfr],Table2[team_name],"Even"))</f>
        <v>San Francisco 49ers</v>
      </c>
      <c r="M5621">
        <v>-4</v>
      </c>
      <c r="N5621">
        <f>IF(Table1[[#This Row],[TeamFavorite]]=Table1[[#This Row],[TeamHome]],Table1[[#This Row],[ScoreAway]]-Table1[[#This Row],[ScoreHome]],Table1[[#This Row],[ScoreHome]]-Table1[[#This Row],[ScoreAway]])</f>
        <v>10</v>
      </c>
      <c r="O5621">
        <f>IF(Table1[[#This Row],[SpreadActual]]&lt;Table1[[#This Row],[SpreadFavorite]],1,0)</f>
        <v>0</v>
      </c>
      <c r="P5621">
        <v>37</v>
      </c>
      <c r="Q5621" t="s">
        <v>118</v>
      </c>
      <c r="R5621" t="b">
        <v>0</v>
      </c>
    </row>
    <row r="5622" spans="1:22" x14ac:dyDescent="0.2">
      <c r="A5622" s="1">
        <v>34000</v>
      </c>
      <c r="B5622">
        <v>1992</v>
      </c>
      <c r="C5622">
        <f>_xlfn.MAXIFS(Table1[ScheduleWeekWritten],Table1[ScheduleSeason],Table1[[#This Row],[ScheduleSeason]])</f>
        <v>17</v>
      </c>
      <c r="D5622" t="s">
        <v>93</v>
      </c>
      <c r="E5622" cm="1">
        <f t="array" ref="E5622">_xlfn.XLOOKUP(Table1[[#This Row],[ScheduleWeekWritten]],Table3[Game],100+Table3[Increase],Table1[[#This Row],[ScheduleWeekWritten]])</f>
        <v>104</v>
      </c>
      <c r="F5622" t="b">
        <v>1</v>
      </c>
      <c r="G5622" t="s">
        <v>67</v>
      </c>
      <c r="H5622">
        <v>52</v>
      </c>
      <c r="I5622">
        <v>17</v>
      </c>
      <c r="J5622" t="s">
        <v>28</v>
      </c>
      <c r="K5622" t="s">
        <v>68</v>
      </c>
      <c r="L5622" t="str">
        <f>_xlfn.XLOOKUP(Table1[[#This Row],[TeamFavoriteID]],Table2[team_id],Table2[team_name],_xlfn.XLOOKUP(Table1[[#This Row],[TeamFavoriteID]],Table2[team_id_pfr],Table2[team_name],"Even"))</f>
        <v>Dallas Cowboys</v>
      </c>
      <c r="M5622">
        <v>-6.5</v>
      </c>
      <c r="N5622">
        <f>IF(Table1[[#This Row],[TeamFavorite]]=Table1[[#This Row],[TeamHome]],Table1[[#This Row],[ScoreAway]]-Table1[[#This Row],[ScoreHome]],Table1[[#This Row],[ScoreHome]]-Table1[[#This Row],[ScoreAway]])</f>
        <v>-35</v>
      </c>
      <c r="O5622">
        <f>IF(Table1[[#This Row],[SpreadActual]]&lt;Table1[[#This Row],[SpreadFavorite]],1,0)</f>
        <v>1</v>
      </c>
      <c r="P5622">
        <v>44.5</v>
      </c>
      <c r="Q5622" t="s">
        <v>131</v>
      </c>
      <c r="R5622" t="b">
        <v>1</v>
      </c>
      <c r="S5622">
        <v>61</v>
      </c>
    </row>
    <row r="5623" spans="1:22" x14ac:dyDescent="0.2">
      <c r="A5623" s="1">
        <v>34217</v>
      </c>
      <c r="B5623">
        <v>1993</v>
      </c>
      <c r="C5623">
        <f>_xlfn.MAXIFS(Table1[ScheduleWeekWritten],Table1[ScheduleSeason],Table1[[#This Row],[ScheduleSeason]])</f>
        <v>18</v>
      </c>
      <c r="D5623">
        <v>1</v>
      </c>
      <c r="E5623" cm="1">
        <f t="array" ref="E5623">_xlfn.XLOOKUP(Table1[[#This Row],[ScheduleWeekWritten]],Table3[Game],100+Table3[Increase],Table1[[#This Row],[ScheduleWeekWritten]])</f>
        <v>1</v>
      </c>
      <c r="F5623" t="b">
        <v>0</v>
      </c>
      <c r="G5623" t="s">
        <v>28</v>
      </c>
      <c r="H5623">
        <v>38</v>
      </c>
      <c r="I5623">
        <v>14</v>
      </c>
      <c r="J5623" t="s">
        <v>115</v>
      </c>
      <c r="K5623" t="s">
        <v>43</v>
      </c>
      <c r="L5623" t="str">
        <f>_xlfn.XLOOKUP(Table1[[#This Row],[TeamFavoriteID]],Table2[team_id],Table2[team_name],_xlfn.XLOOKUP(Table1[[#This Row],[TeamFavoriteID]],Table2[team_id_pfr],Table2[team_name],"Even"))</f>
        <v>Buffalo Bills</v>
      </c>
      <c r="M5623">
        <v>-14</v>
      </c>
      <c r="N5623">
        <f>IF(Table1[[#This Row],[TeamFavorite]]=Table1[[#This Row],[TeamHome]],Table1[[#This Row],[ScoreAway]]-Table1[[#This Row],[ScoreHome]],Table1[[#This Row],[ScoreHome]]-Table1[[#This Row],[ScoreAway]])</f>
        <v>-24</v>
      </c>
      <c r="O5623">
        <f>IF(Table1[[#This Row],[SpreadActual]]&lt;Table1[[#This Row],[SpreadFavorite]],1,0)</f>
        <v>1</v>
      </c>
      <c r="P5623">
        <v>38.5</v>
      </c>
      <c r="Q5623" t="s">
        <v>123</v>
      </c>
      <c r="R5623" t="b">
        <v>0</v>
      </c>
      <c r="S5623">
        <v>66</v>
      </c>
      <c r="T5623">
        <v>12</v>
      </c>
      <c r="U5623">
        <v>73</v>
      </c>
    </row>
    <row r="5624" spans="1:22" x14ac:dyDescent="0.2">
      <c r="A5624" s="1">
        <v>34217</v>
      </c>
      <c r="B5624">
        <v>1993</v>
      </c>
      <c r="C5624">
        <f>_xlfn.MAXIFS(Table1[ScheduleWeekWritten],Table1[ScheduleSeason],Table1[[#This Row],[ScheduleSeason]])</f>
        <v>18</v>
      </c>
      <c r="D5624">
        <v>1</v>
      </c>
      <c r="E5624" cm="1">
        <f t="array" ref="E5624">_xlfn.XLOOKUP(Table1[[#This Row],[ScheduleWeekWritten]],Table3[Game],100+Table3[Increase],Table1[[#This Row],[ScheduleWeekWritten]])</f>
        <v>1</v>
      </c>
      <c r="F5624" t="b">
        <v>0</v>
      </c>
      <c r="G5624" t="s">
        <v>46</v>
      </c>
      <c r="H5624">
        <v>20</v>
      </c>
      <c r="I5624">
        <v>26</v>
      </c>
      <c r="J5624" t="s">
        <v>50</v>
      </c>
      <c r="K5624" t="s">
        <v>47</v>
      </c>
      <c r="L5624" t="str">
        <f>_xlfn.XLOOKUP(Table1[[#This Row],[TeamFavoriteID]],Table2[team_id],Table2[team_name],_xlfn.XLOOKUP(Table1[[#This Row],[TeamFavoriteID]],Table2[team_id_pfr],Table2[team_name],"Even"))</f>
        <v>Chicago Bears</v>
      </c>
      <c r="M5624">
        <v>-1</v>
      </c>
      <c r="N5624">
        <f>IF(Table1[[#This Row],[TeamFavorite]]=Table1[[#This Row],[TeamHome]],Table1[[#This Row],[ScoreAway]]-Table1[[#This Row],[ScoreHome]],Table1[[#This Row],[ScoreHome]]-Table1[[#This Row],[ScoreAway]])</f>
        <v>6</v>
      </c>
      <c r="O5624">
        <f>IF(Table1[[#This Row],[SpreadActual]]&lt;Table1[[#This Row],[SpreadFavorite]],1,0)</f>
        <v>0</v>
      </c>
      <c r="P5624">
        <v>35</v>
      </c>
      <c r="Q5624" t="s">
        <v>114</v>
      </c>
      <c r="R5624" t="b">
        <v>0</v>
      </c>
      <c r="S5624">
        <v>66</v>
      </c>
      <c r="T5624">
        <v>10</v>
      </c>
      <c r="U5624">
        <v>80</v>
      </c>
    </row>
    <row r="5625" spans="1:22" x14ac:dyDescent="0.2">
      <c r="A5625" s="1">
        <v>34217</v>
      </c>
      <c r="B5625">
        <v>1993</v>
      </c>
      <c r="C5625">
        <f>_xlfn.MAXIFS(Table1[ScheduleWeekWritten],Table1[ScheduleSeason],Table1[[#This Row],[ScheduleSeason]])</f>
        <v>18</v>
      </c>
      <c r="D5625">
        <v>1</v>
      </c>
      <c r="E5625" cm="1">
        <f t="array" ref="E5625">_xlfn.XLOOKUP(Table1[[#This Row],[ScheduleWeekWritten]],Table3[Game],100+Table3[Increase],Table1[[#This Row],[ScheduleWeekWritten]])</f>
        <v>1</v>
      </c>
      <c r="F5625" t="b">
        <v>0</v>
      </c>
      <c r="G5625" t="s">
        <v>62</v>
      </c>
      <c r="H5625">
        <v>27</v>
      </c>
      <c r="I5625">
        <v>14</v>
      </c>
      <c r="J5625" t="s">
        <v>101</v>
      </c>
      <c r="K5625" t="s">
        <v>63</v>
      </c>
      <c r="L5625" t="str">
        <f>_xlfn.XLOOKUP(Table1[[#This Row],[TeamFavoriteID]],Table2[team_id],Table2[team_name],_xlfn.XLOOKUP(Table1[[#This Row],[TeamFavoriteID]],Table2[team_id_pfr],Table2[team_name],"Even"))</f>
        <v>Cleveland Browns</v>
      </c>
      <c r="M5625">
        <v>-7.5</v>
      </c>
      <c r="N5625">
        <f>IF(Table1[[#This Row],[TeamFavorite]]=Table1[[#This Row],[TeamHome]],Table1[[#This Row],[ScoreAway]]-Table1[[#This Row],[ScoreHome]],Table1[[#This Row],[ScoreHome]]-Table1[[#This Row],[ScoreAway]])</f>
        <v>-13</v>
      </c>
      <c r="O5625">
        <f>IF(Table1[[#This Row],[SpreadActual]]&lt;Table1[[#This Row],[SpreadFavorite]],1,0)</f>
        <v>1</v>
      </c>
      <c r="P5625">
        <v>35.5</v>
      </c>
      <c r="Q5625" t="s">
        <v>66</v>
      </c>
      <c r="R5625" t="b">
        <v>0</v>
      </c>
      <c r="S5625">
        <v>66</v>
      </c>
      <c r="T5625">
        <v>8</v>
      </c>
      <c r="U5625">
        <v>74</v>
      </c>
    </row>
    <row r="5626" spans="1:22" x14ac:dyDescent="0.2">
      <c r="A5626" s="1">
        <v>34217</v>
      </c>
      <c r="B5626">
        <v>1993</v>
      </c>
      <c r="C5626">
        <f>_xlfn.MAXIFS(Table1[ScheduleWeekWritten],Table1[ScheduleSeason],Table1[[#This Row],[ScheduleSeason]])</f>
        <v>18</v>
      </c>
      <c r="D5626">
        <v>1</v>
      </c>
      <c r="E5626" cm="1">
        <f t="array" ref="E5626">_xlfn.XLOOKUP(Table1[[#This Row],[ScheduleWeekWritten]],Table3[Game],100+Table3[Increase],Table1[[#This Row],[ScheduleWeekWritten]])</f>
        <v>1</v>
      </c>
      <c r="F5626" t="b">
        <v>0</v>
      </c>
      <c r="G5626" t="s">
        <v>45</v>
      </c>
      <c r="H5626">
        <v>30</v>
      </c>
      <c r="I5626">
        <v>13</v>
      </c>
      <c r="J5626" t="s">
        <v>38</v>
      </c>
      <c r="K5626" t="s">
        <v>79</v>
      </c>
      <c r="L5626" t="str">
        <f>_xlfn.XLOOKUP(Table1[[#This Row],[TeamFavoriteID]],Table2[team_id],Table2[team_name],_xlfn.XLOOKUP(Table1[[#This Row],[TeamFavoriteID]],Table2[team_id_pfr],Table2[team_name],"Even"))</f>
        <v>Detroit Lions</v>
      </c>
      <c r="M5626">
        <v>-5</v>
      </c>
      <c r="N5626">
        <f>IF(Table1[[#This Row],[TeamFavorite]]=Table1[[#This Row],[TeamHome]],Table1[[#This Row],[ScoreAway]]-Table1[[#This Row],[ScoreHome]],Table1[[#This Row],[ScoreHome]]-Table1[[#This Row],[ScoreAway]])</f>
        <v>-17</v>
      </c>
      <c r="O5626">
        <f>IF(Table1[[#This Row],[SpreadActual]]&lt;Table1[[#This Row],[SpreadFavorite]],1,0)</f>
        <v>1</v>
      </c>
      <c r="P5626">
        <v>44</v>
      </c>
      <c r="Q5626" t="s">
        <v>125</v>
      </c>
      <c r="R5626" t="b">
        <v>0</v>
      </c>
      <c r="S5626">
        <v>72</v>
      </c>
      <c r="T5626">
        <v>0</v>
      </c>
      <c r="V5626" t="s">
        <v>103</v>
      </c>
    </row>
    <row r="5627" spans="1:22" x14ac:dyDescent="0.2">
      <c r="A5627" s="1">
        <v>34217</v>
      </c>
      <c r="B5627">
        <v>1993</v>
      </c>
      <c r="C5627">
        <f>_xlfn.MAXIFS(Table1[ScheduleWeekWritten],Table1[ScheduleSeason],Table1[[#This Row],[ScheduleSeason]])</f>
        <v>18</v>
      </c>
      <c r="D5627">
        <v>1</v>
      </c>
      <c r="E5627" cm="1">
        <f t="array" ref="E5627">_xlfn.XLOOKUP(Table1[[#This Row],[ScheduleWeekWritten]],Table3[Game],100+Table3[Increase],Table1[[#This Row],[ScheduleWeekWritten]])</f>
        <v>1</v>
      </c>
      <c r="F5627" t="b">
        <v>0</v>
      </c>
      <c r="G5627" t="s">
        <v>33</v>
      </c>
      <c r="H5627">
        <v>36</v>
      </c>
      <c r="I5627">
        <v>6</v>
      </c>
      <c r="J5627" t="s">
        <v>39</v>
      </c>
      <c r="K5627" t="s">
        <v>35</v>
      </c>
      <c r="L5627" t="str">
        <f>_xlfn.XLOOKUP(Table1[[#This Row],[TeamFavoriteID]],Table2[team_id],Table2[team_name],_xlfn.XLOOKUP(Table1[[#This Row],[TeamFavoriteID]],Table2[team_id_pfr],Table2[team_name],"Even"))</f>
        <v>Green Bay Packers</v>
      </c>
      <c r="M5627">
        <v>-6.5</v>
      </c>
      <c r="N5627">
        <f>IF(Table1[[#This Row],[TeamFavorite]]=Table1[[#This Row],[TeamHome]],Table1[[#This Row],[ScoreAway]]-Table1[[#This Row],[ScoreHome]],Table1[[#This Row],[ScoreHome]]-Table1[[#This Row],[ScoreAway]])</f>
        <v>-30</v>
      </c>
      <c r="O5627">
        <f>IF(Table1[[#This Row],[SpreadActual]]&lt;Table1[[#This Row],[SpreadFavorite]],1,0)</f>
        <v>1</v>
      </c>
      <c r="P5627">
        <v>38.5</v>
      </c>
      <c r="Q5627" t="s">
        <v>36</v>
      </c>
      <c r="R5627" t="b">
        <v>0</v>
      </c>
      <c r="S5627">
        <v>67</v>
      </c>
      <c r="T5627">
        <v>10</v>
      </c>
      <c r="U5627">
        <v>68</v>
      </c>
    </row>
    <row r="5628" spans="1:22" x14ac:dyDescent="0.2">
      <c r="A5628" s="1">
        <v>34217</v>
      </c>
      <c r="B5628">
        <v>1993</v>
      </c>
      <c r="C5628">
        <f>_xlfn.MAXIFS(Table1[ScheduleWeekWritten],Table1[ScheduleSeason],Table1[[#This Row],[ScheduleSeason]])</f>
        <v>18</v>
      </c>
      <c r="D5628">
        <v>1</v>
      </c>
      <c r="E5628" cm="1">
        <f t="array" ref="E5628">_xlfn.XLOOKUP(Table1[[#This Row],[ScheduleWeekWritten]],Table3[Game],100+Table3[Increase],Table1[[#This Row],[ScheduleWeekWritten]])</f>
        <v>1</v>
      </c>
      <c r="F5628" t="b">
        <v>0</v>
      </c>
      <c r="G5628" t="s">
        <v>140</v>
      </c>
      <c r="H5628">
        <v>20</v>
      </c>
      <c r="I5628">
        <v>24</v>
      </c>
      <c r="J5628" t="s">
        <v>19</v>
      </c>
      <c r="K5628" t="s">
        <v>91</v>
      </c>
      <c r="L5628" t="str">
        <f>_xlfn.XLOOKUP(Table1[[#This Row],[TeamFavoriteID]],Table2[team_id],Table2[team_name],_xlfn.XLOOKUP(Table1[[#This Row],[TeamFavoriteID]],Table2[team_id_pfr],Table2[team_name],"Even"))</f>
        <v>Miami Dolphins</v>
      </c>
      <c r="M5628">
        <v>-6</v>
      </c>
      <c r="N5628">
        <f>IF(Table1[[#This Row],[TeamFavorite]]=Table1[[#This Row],[TeamHome]],Table1[[#This Row],[ScoreAway]]-Table1[[#This Row],[ScoreHome]],Table1[[#This Row],[ScoreHome]]-Table1[[#This Row],[ScoreAway]])</f>
        <v>-4</v>
      </c>
      <c r="O5628">
        <f>IF(Table1[[#This Row],[SpreadActual]]&lt;Table1[[#This Row],[SpreadFavorite]],1,0)</f>
        <v>0</v>
      </c>
      <c r="P5628">
        <v>36.5</v>
      </c>
      <c r="Q5628" t="s">
        <v>141</v>
      </c>
      <c r="R5628" t="b">
        <v>0</v>
      </c>
      <c r="S5628">
        <v>72</v>
      </c>
      <c r="T5628">
        <v>0</v>
      </c>
      <c r="V5628" t="s">
        <v>103</v>
      </c>
    </row>
    <row r="5629" spans="1:22" x14ac:dyDescent="0.2">
      <c r="A5629" s="1">
        <v>34217</v>
      </c>
      <c r="B5629">
        <v>1993</v>
      </c>
      <c r="C5629">
        <f>_xlfn.MAXIFS(Table1[ScheduleWeekWritten],Table1[ScheduleSeason],Table1[[#This Row],[ScheduleSeason]])</f>
        <v>18</v>
      </c>
      <c r="D5629">
        <v>1</v>
      </c>
      <c r="E5629" cm="1">
        <f t="array" ref="E5629">_xlfn.XLOOKUP(Table1[[#This Row],[ScheduleWeekWritten]],Table3[Game],100+Table3[Increase],Table1[[#This Row],[ScheduleWeekWritten]])</f>
        <v>1</v>
      </c>
      <c r="F5629" t="b">
        <v>0</v>
      </c>
      <c r="G5629" t="s">
        <v>138</v>
      </c>
      <c r="H5629">
        <v>24</v>
      </c>
      <c r="I5629">
        <v>7</v>
      </c>
      <c r="J5629" t="s">
        <v>54</v>
      </c>
      <c r="K5629" t="s">
        <v>55</v>
      </c>
      <c r="L5629" t="str">
        <f>_xlfn.XLOOKUP(Table1[[#This Row],[TeamFavoriteID]],Table2[team_id],Table2[team_name],_xlfn.XLOOKUP(Table1[[#This Row],[TeamFavoriteID]],Table2[team_id_pfr],Table2[team_name],"Even"))</f>
        <v>Minnesota Vikings</v>
      </c>
      <c r="M5629">
        <v>-3</v>
      </c>
      <c r="N5629">
        <f>IF(Table1[[#This Row],[TeamFavorite]]=Table1[[#This Row],[TeamHome]],Table1[[#This Row],[ScoreAway]]-Table1[[#This Row],[ScoreHome]],Table1[[#This Row],[ScoreHome]]-Table1[[#This Row],[ScoreAway]])</f>
        <v>17</v>
      </c>
      <c r="O5629">
        <f>IF(Table1[[#This Row],[SpreadActual]]&lt;Table1[[#This Row],[SpreadFavorite]],1,0)</f>
        <v>0</v>
      </c>
      <c r="P5629">
        <v>36</v>
      </c>
      <c r="Q5629" t="s">
        <v>65</v>
      </c>
      <c r="R5629" t="b">
        <v>0</v>
      </c>
      <c r="S5629">
        <v>68</v>
      </c>
      <c r="T5629">
        <v>10</v>
      </c>
      <c r="U5629">
        <v>83</v>
      </c>
    </row>
    <row r="5630" spans="1:22" x14ac:dyDescent="0.2">
      <c r="A5630" s="1">
        <v>34217</v>
      </c>
      <c r="B5630">
        <v>1993</v>
      </c>
      <c r="C5630">
        <f>_xlfn.MAXIFS(Table1[ScheduleWeekWritten],Table1[ScheduleSeason],Table1[[#This Row],[ScheduleSeason]])</f>
        <v>18</v>
      </c>
      <c r="D5630">
        <v>1</v>
      </c>
      <c r="E5630" cm="1">
        <f t="array" ref="E5630">_xlfn.XLOOKUP(Table1[[#This Row],[ScheduleWeekWritten]],Table3[Game],100+Table3[Increase],Table1[[#This Row],[ScheduleWeekWritten]])</f>
        <v>1</v>
      </c>
      <c r="F5630" t="b">
        <v>0</v>
      </c>
      <c r="G5630" t="s">
        <v>95</v>
      </c>
      <c r="H5630">
        <v>33</v>
      </c>
      <c r="I5630">
        <v>21</v>
      </c>
      <c r="J5630" t="s">
        <v>23</v>
      </c>
      <c r="K5630" t="s">
        <v>98</v>
      </c>
      <c r="L5630" t="str">
        <f>_xlfn.XLOOKUP(Table1[[#This Row],[TeamFavoriteID]],Table2[team_id],Table2[team_name],_xlfn.XLOOKUP(Table1[[#This Row],[TeamFavoriteID]],Table2[team_id_pfr],Table2[team_name],"Even"))</f>
        <v>New Orleans Saints</v>
      </c>
      <c r="M5630">
        <v>-3</v>
      </c>
      <c r="N5630">
        <f>IF(Table1[[#This Row],[TeamFavorite]]=Table1[[#This Row],[TeamHome]],Table1[[#This Row],[ScoreAway]]-Table1[[#This Row],[ScoreHome]],Table1[[#This Row],[ScoreHome]]-Table1[[#This Row],[ScoreAway]])</f>
        <v>-12</v>
      </c>
      <c r="O5630">
        <f>IF(Table1[[#This Row],[SpreadActual]]&lt;Table1[[#This Row],[SpreadFavorite]],1,0)</f>
        <v>1</v>
      </c>
      <c r="P5630">
        <v>39</v>
      </c>
      <c r="Q5630" t="s">
        <v>124</v>
      </c>
      <c r="R5630" t="b">
        <v>0</v>
      </c>
      <c r="S5630">
        <v>72</v>
      </c>
      <c r="T5630">
        <v>0</v>
      </c>
      <c r="V5630" t="s">
        <v>103</v>
      </c>
    </row>
    <row r="5631" spans="1:22" x14ac:dyDescent="0.2">
      <c r="A5631" s="1">
        <v>34217</v>
      </c>
      <c r="B5631">
        <v>1993</v>
      </c>
      <c r="C5631">
        <f>_xlfn.MAXIFS(Table1[ScheduleWeekWritten],Table1[ScheduleSeason],Table1[[#This Row],[ScheduleSeason]])</f>
        <v>18</v>
      </c>
      <c r="D5631">
        <v>1</v>
      </c>
      <c r="E5631" cm="1">
        <f t="array" ref="E5631">_xlfn.XLOOKUP(Table1[[#This Row],[ScheduleWeekWritten]],Table3[Game],100+Table3[Increase],Table1[[#This Row],[ScheduleWeekWritten]])</f>
        <v>1</v>
      </c>
      <c r="F5631" t="b">
        <v>0</v>
      </c>
      <c r="G5631" t="s">
        <v>31</v>
      </c>
      <c r="H5631">
        <v>20</v>
      </c>
      <c r="I5631">
        <v>26</v>
      </c>
      <c r="J5631" t="s">
        <v>24</v>
      </c>
      <c r="K5631" t="s">
        <v>89</v>
      </c>
      <c r="L5631" t="str">
        <f>_xlfn.XLOOKUP(Table1[[#This Row],[TeamFavoriteID]],Table2[team_id],Table2[team_name],_xlfn.XLOOKUP(Table1[[#This Row],[TeamFavoriteID]],Table2[team_id_pfr],Table2[team_name],"Even"))</f>
        <v>Even</v>
      </c>
      <c r="M5631">
        <v>0</v>
      </c>
      <c r="N5631">
        <f>IF(Table1[[#This Row],[TeamFavorite]]=Table1[[#This Row],[TeamHome]],Table1[[#This Row],[ScoreAway]]-Table1[[#This Row],[ScoreHome]],Table1[[#This Row],[ScoreHome]]-Table1[[#This Row],[ScoreAway]])</f>
        <v>-6</v>
      </c>
      <c r="O5631">
        <f>IF(Table1[[#This Row],[SpreadActual]]&lt;Table1[[#This Row],[SpreadFavorite]],1,0)</f>
        <v>1</v>
      </c>
      <c r="P5631">
        <v>36.5</v>
      </c>
      <c r="Q5631" t="s">
        <v>126</v>
      </c>
      <c r="R5631" t="b">
        <v>0</v>
      </c>
      <c r="S5631">
        <v>76</v>
      </c>
      <c r="T5631">
        <v>7</v>
      </c>
      <c r="U5631">
        <v>67</v>
      </c>
    </row>
    <row r="5632" spans="1:22" x14ac:dyDescent="0.2">
      <c r="A5632" s="1">
        <v>34217</v>
      </c>
      <c r="B5632">
        <v>1993</v>
      </c>
      <c r="C5632">
        <f>_xlfn.MAXIFS(Table1[ScheduleWeekWritten],Table1[ScheduleSeason],Table1[[#This Row],[ScheduleSeason]])</f>
        <v>18</v>
      </c>
      <c r="D5632">
        <v>1</v>
      </c>
      <c r="E5632" cm="1">
        <f t="array" ref="E5632">_xlfn.XLOOKUP(Table1[[#This Row],[ScheduleWeekWritten]],Table3[Game],100+Table3[Increase],Table1[[#This Row],[ScheduleWeekWritten]])</f>
        <v>1</v>
      </c>
      <c r="F5632" t="b">
        <v>0</v>
      </c>
      <c r="G5632" t="s">
        <v>58</v>
      </c>
      <c r="H5632">
        <v>23</v>
      </c>
      <c r="I5632">
        <v>17</v>
      </c>
      <c r="J5632" t="s">
        <v>145</v>
      </c>
      <c r="K5632" t="s">
        <v>77</v>
      </c>
      <c r="L5632" t="str">
        <f>_xlfn.XLOOKUP(Table1[[#This Row],[TeamFavoriteID]],Table2[team_id],Table2[team_name],_xlfn.XLOOKUP(Table1[[#This Row],[TeamFavoriteID]],Table2[team_id_pfr],Table2[team_name],"Even"))</f>
        <v>Philadelphia Eagles</v>
      </c>
      <c r="M5632">
        <v>-6.5</v>
      </c>
      <c r="N5632">
        <f>IF(Table1[[#This Row],[TeamFavorite]]=Table1[[#This Row],[TeamHome]],Table1[[#This Row],[ScoreAway]]-Table1[[#This Row],[ScoreHome]],Table1[[#This Row],[ScoreHome]]-Table1[[#This Row],[ScoreAway]])</f>
        <v>-6</v>
      </c>
      <c r="O5632">
        <f>IF(Table1[[#This Row],[SpreadActual]]&lt;Table1[[#This Row],[SpreadFavorite]],1,0)</f>
        <v>0</v>
      </c>
      <c r="P5632">
        <v>37.5</v>
      </c>
      <c r="Q5632" t="s">
        <v>112</v>
      </c>
      <c r="R5632" t="b">
        <v>0</v>
      </c>
      <c r="S5632">
        <v>75</v>
      </c>
      <c r="T5632">
        <v>10</v>
      </c>
      <c r="U5632">
        <v>60</v>
      </c>
    </row>
    <row r="5633" spans="1:22" x14ac:dyDescent="0.2">
      <c r="A5633" s="1">
        <v>34217</v>
      </c>
      <c r="B5633">
        <v>1993</v>
      </c>
      <c r="C5633">
        <f>_xlfn.MAXIFS(Table1[ScheduleWeekWritten],Table1[ScheduleSeason],Table1[[#This Row],[ScheduleSeason]])</f>
        <v>18</v>
      </c>
      <c r="D5633">
        <v>1</v>
      </c>
      <c r="E5633" cm="1">
        <f t="array" ref="E5633">_xlfn.XLOOKUP(Table1[[#This Row],[ScheduleWeekWritten]],Table3[Game],100+Table3[Increase],Table1[[#This Row],[ScheduleWeekWritten]])</f>
        <v>1</v>
      </c>
      <c r="F5633" t="b">
        <v>0</v>
      </c>
      <c r="G5633" t="s">
        <v>49</v>
      </c>
      <c r="H5633">
        <v>13</v>
      </c>
      <c r="I5633">
        <v>24</v>
      </c>
      <c r="J5633" t="s">
        <v>53</v>
      </c>
      <c r="K5633" t="s">
        <v>87</v>
      </c>
      <c r="L5633" t="str">
        <f>_xlfn.XLOOKUP(Table1[[#This Row],[TeamFavoriteID]],Table2[team_id],Table2[team_name],_xlfn.XLOOKUP(Table1[[#This Row],[TeamFavoriteID]],Table2[team_id_pfr],Table2[team_name],"Even"))</f>
        <v>San Francisco 49ers</v>
      </c>
      <c r="M5633">
        <v>-6</v>
      </c>
      <c r="N5633">
        <f>IF(Table1[[#This Row],[TeamFavorite]]=Table1[[#This Row],[TeamHome]],Table1[[#This Row],[ScoreAway]]-Table1[[#This Row],[ScoreHome]],Table1[[#This Row],[ScoreHome]]-Table1[[#This Row],[ScoreAway]])</f>
        <v>-11</v>
      </c>
      <c r="O5633">
        <f>IF(Table1[[#This Row],[SpreadActual]]&lt;Table1[[#This Row],[SpreadFavorite]],1,0)</f>
        <v>1</v>
      </c>
      <c r="P5633">
        <v>36</v>
      </c>
      <c r="Q5633" t="s">
        <v>113</v>
      </c>
      <c r="R5633" t="b">
        <v>0</v>
      </c>
      <c r="S5633">
        <v>67</v>
      </c>
      <c r="T5633">
        <v>7</v>
      </c>
      <c r="U5633">
        <v>64</v>
      </c>
    </row>
    <row r="5634" spans="1:22" x14ac:dyDescent="0.2">
      <c r="A5634" s="1">
        <v>34217</v>
      </c>
      <c r="B5634">
        <v>1993</v>
      </c>
      <c r="C5634">
        <f>_xlfn.MAXIFS(Table1[ScheduleWeekWritten],Table1[ScheduleSeason],Table1[[#This Row],[ScheduleSeason]])</f>
        <v>18</v>
      </c>
      <c r="D5634">
        <v>1</v>
      </c>
      <c r="E5634" cm="1">
        <f t="array" ref="E5634">_xlfn.XLOOKUP(Table1[[#This Row],[ScheduleWeekWritten]],Table3[Game],100+Table3[Increase],Table1[[#This Row],[ScheduleWeekWritten]])</f>
        <v>1</v>
      </c>
      <c r="F5634" t="b">
        <v>0</v>
      </c>
      <c r="G5634" t="s">
        <v>27</v>
      </c>
      <c r="H5634">
        <v>18</v>
      </c>
      <c r="I5634">
        <v>12</v>
      </c>
      <c r="J5634" t="s">
        <v>128</v>
      </c>
      <c r="K5634" t="s">
        <v>29</v>
      </c>
      <c r="L5634" t="str">
        <f>_xlfn.XLOOKUP(Table1[[#This Row],[TeamFavoriteID]],Table2[team_id],Table2[team_name],_xlfn.XLOOKUP(Table1[[#This Row],[TeamFavoriteID]],Table2[team_id_pfr],Table2[team_name],"Even"))</f>
        <v>Los Angeles Chargers</v>
      </c>
      <c r="M5634">
        <v>-11</v>
      </c>
      <c r="N5634">
        <f>IF(Table1[[#This Row],[TeamFavorite]]=Table1[[#This Row],[TeamHome]],Table1[[#This Row],[ScoreAway]]-Table1[[#This Row],[ScoreHome]],Table1[[#This Row],[ScoreHome]]-Table1[[#This Row],[ScoreAway]])</f>
        <v>6</v>
      </c>
      <c r="O5634">
        <f>IF(Table1[[#This Row],[SpreadActual]]&lt;Table1[[#This Row],[SpreadFavorite]],1,0)</f>
        <v>0</v>
      </c>
      <c r="P5634">
        <v>33</v>
      </c>
      <c r="Q5634" t="s">
        <v>94</v>
      </c>
      <c r="R5634" t="b">
        <v>0</v>
      </c>
      <c r="S5634">
        <v>70</v>
      </c>
      <c r="T5634">
        <v>8</v>
      </c>
      <c r="U5634">
        <v>82</v>
      </c>
    </row>
    <row r="5635" spans="1:22" x14ac:dyDescent="0.2">
      <c r="A5635" s="1">
        <v>34217</v>
      </c>
      <c r="B5635">
        <v>1993</v>
      </c>
      <c r="C5635">
        <f>_xlfn.MAXIFS(Table1[ScheduleWeekWritten],Table1[ScheduleSeason],Table1[[#This Row],[ScheduleSeason]])</f>
        <v>18</v>
      </c>
      <c r="D5635">
        <v>1</v>
      </c>
      <c r="E5635" cm="1">
        <f t="array" ref="E5635">_xlfn.XLOOKUP(Table1[[#This Row],[ScheduleWeekWritten]],Table3[Game],100+Table3[Increase],Table1[[#This Row],[ScheduleWeekWritten]])</f>
        <v>1</v>
      </c>
      <c r="F5635" t="b">
        <v>0</v>
      </c>
      <c r="G5635" t="s">
        <v>127</v>
      </c>
      <c r="H5635">
        <v>3</v>
      </c>
      <c r="I5635">
        <v>27</v>
      </c>
      <c r="J5635" t="s">
        <v>42</v>
      </c>
      <c r="K5635" t="s">
        <v>75</v>
      </c>
      <c r="L5635" t="str">
        <f>_xlfn.XLOOKUP(Table1[[#This Row],[TeamFavoriteID]],Table2[team_id],Table2[team_name],_xlfn.XLOOKUP(Table1[[#This Row],[TeamFavoriteID]],Table2[team_id_pfr],Table2[team_name],"Even"))</f>
        <v>Kansas City Chiefs</v>
      </c>
      <c r="M5635">
        <v>-7</v>
      </c>
      <c r="N5635">
        <f>IF(Table1[[#This Row],[TeamFavorite]]=Table1[[#This Row],[TeamHome]],Table1[[#This Row],[ScoreAway]]-Table1[[#This Row],[ScoreHome]],Table1[[#This Row],[ScoreHome]]-Table1[[#This Row],[ScoreAway]])</f>
        <v>-24</v>
      </c>
      <c r="O5635">
        <f>IF(Table1[[#This Row],[SpreadActual]]&lt;Table1[[#This Row],[SpreadFavorite]],1,0)</f>
        <v>1</v>
      </c>
      <c r="P5635">
        <v>36</v>
      </c>
      <c r="Q5635" t="s">
        <v>130</v>
      </c>
      <c r="R5635" t="b">
        <v>0</v>
      </c>
      <c r="S5635">
        <v>82</v>
      </c>
      <c r="T5635">
        <v>6</v>
      </c>
      <c r="U5635">
        <v>74</v>
      </c>
    </row>
    <row r="5636" spans="1:22" x14ac:dyDescent="0.2">
      <c r="A5636" s="1">
        <v>34218</v>
      </c>
      <c r="B5636">
        <v>1993</v>
      </c>
      <c r="C5636">
        <f>_xlfn.MAXIFS(Table1[ScheduleWeekWritten],Table1[ScheduleSeason],Table1[[#This Row],[ScheduleSeason]])</f>
        <v>18</v>
      </c>
      <c r="D5636">
        <v>1</v>
      </c>
      <c r="E5636" cm="1">
        <f t="array" ref="E5636">_xlfn.XLOOKUP(Table1[[#This Row],[ScheduleWeekWritten]],Table3[Game],100+Table3[Increase],Table1[[#This Row],[ScheduleWeekWritten]])</f>
        <v>1</v>
      </c>
      <c r="F5636" t="b">
        <v>0</v>
      </c>
      <c r="G5636" t="s">
        <v>61</v>
      </c>
      <c r="H5636">
        <v>35</v>
      </c>
      <c r="I5636">
        <v>16</v>
      </c>
      <c r="J5636" t="s">
        <v>67</v>
      </c>
      <c r="K5636" t="s">
        <v>85</v>
      </c>
      <c r="L5636" t="str">
        <f>_xlfn.XLOOKUP(Table1[[#This Row],[TeamFavoriteID]],Table2[team_id],Table2[team_name],_xlfn.XLOOKUP(Table1[[#This Row],[TeamFavoriteID]],Table2[team_id_pfr],Table2[team_name],"Even"))</f>
        <v>Washington Commanders</v>
      </c>
      <c r="M5636">
        <v>-2.5</v>
      </c>
      <c r="N5636">
        <f>IF(Table1[[#This Row],[TeamFavorite]]=Table1[[#This Row],[TeamHome]],Table1[[#This Row],[ScoreAway]]-Table1[[#This Row],[ScoreHome]],Table1[[#This Row],[ScoreHome]]-Table1[[#This Row],[ScoreAway]])</f>
        <v>19</v>
      </c>
      <c r="O5636">
        <f>IF(Table1[[#This Row],[SpreadActual]]&lt;Table1[[#This Row],[SpreadFavorite]],1,0)</f>
        <v>0</v>
      </c>
      <c r="P5636">
        <v>40</v>
      </c>
      <c r="Q5636" t="s">
        <v>64</v>
      </c>
      <c r="R5636" t="b">
        <v>0</v>
      </c>
      <c r="S5636">
        <v>77</v>
      </c>
      <c r="T5636">
        <v>7</v>
      </c>
      <c r="U5636">
        <v>72</v>
      </c>
    </row>
    <row r="5637" spans="1:22" x14ac:dyDescent="0.2">
      <c r="A5637" s="1">
        <v>34224</v>
      </c>
      <c r="B5637">
        <v>1993</v>
      </c>
      <c r="C5637">
        <f>_xlfn.MAXIFS(Table1[ScheduleWeekWritten],Table1[ScheduleSeason],Table1[[#This Row],[ScheduleSeason]])</f>
        <v>18</v>
      </c>
      <c r="D5637">
        <v>2</v>
      </c>
      <c r="E5637" cm="1">
        <f t="array" ref="E5637">_xlfn.XLOOKUP(Table1[[#This Row],[ScheduleWeekWritten]],Table3[Game],100+Table3[Increase],Table1[[#This Row],[ScheduleWeekWritten]])</f>
        <v>2</v>
      </c>
      <c r="F5637" t="b">
        <v>0</v>
      </c>
      <c r="G5637" t="s">
        <v>38</v>
      </c>
      <c r="H5637">
        <v>31</v>
      </c>
      <c r="I5637">
        <v>34</v>
      </c>
      <c r="J5637" t="s">
        <v>95</v>
      </c>
      <c r="K5637" t="s">
        <v>98</v>
      </c>
      <c r="L5637" t="str">
        <f>_xlfn.XLOOKUP(Table1[[#This Row],[TeamFavoriteID]],Table2[team_id],Table2[team_name],_xlfn.XLOOKUP(Table1[[#This Row],[TeamFavoriteID]],Table2[team_id_pfr],Table2[team_name],"Even"))</f>
        <v>New Orleans Saints</v>
      </c>
      <c r="M5637">
        <v>-3.5</v>
      </c>
      <c r="N5637">
        <f>IF(Table1[[#This Row],[TeamFavorite]]=Table1[[#This Row],[TeamHome]],Table1[[#This Row],[ScoreAway]]-Table1[[#This Row],[ScoreHome]],Table1[[#This Row],[ScoreHome]]-Table1[[#This Row],[ScoreAway]])</f>
        <v>-3</v>
      </c>
      <c r="O5637">
        <f>IF(Table1[[#This Row],[SpreadActual]]&lt;Table1[[#This Row],[SpreadFavorite]],1,0)</f>
        <v>0</v>
      </c>
      <c r="P5637">
        <v>39.5</v>
      </c>
      <c r="Q5637" t="s">
        <v>148</v>
      </c>
      <c r="R5637" t="b">
        <v>0</v>
      </c>
      <c r="S5637">
        <v>72</v>
      </c>
      <c r="T5637">
        <v>0</v>
      </c>
      <c r="V5637" t="s">
        <v>103</v>
      </c>
    </row>
    <row r="5638" spans="1:22" x14ac:dyDescent="0.2">
      <c r="A5638" s="1">
        <v>34224</v>
      </c>
      <c r="B5638">
        <v>1993</v>
      </c>
      <c r="C5638">
        <f>_xlfn.MAXIFS(Table1[ScheduleWeekWritten],Table1[ScheduleSeason],Table1[[#This Row],[ScheduleSeason]])</f>
        <v>18</v>
      </c>
      <c r="D5638">
        <v>2</v>
      </c>
      <c r="E5638" cm="1">
        <f t="array" ref="E5638">_xlfn.XLOOKUP(Table1[[#This Row],[ScheduleWeekWritten]],Table3[Game],100+Table3[Increase],Table1[[#This Row],[ScheduleWeekWritten]])</f>
        <v>2</v>
      </c>
      <c r="F5638" t="b">
        <v>0</v>
      </c>
      <c r="G5638" t="s">
        <v>101</v>
      </c>
      <c r="H5638">
        <v>6</v>
      </c>
      <c r="I5638">
        <v>9</v>
      </c>
      <c r="J5638" t="s">
        <v>140</v>
      </c>
      <c r="K5638" t="s">
        <v>72</v>
      </c>
      <c r="L5638" t="str">
        <f>_xlfn.XLOOKUP(Table1[[#This Row],[TeamFavoriteID]],Table2[team_id],Table2[team_name],_xlfn.XLOOKUP(Table1[[#This Row],[TeamFavoriteID]],Table2[team_id_pfr],Table2[team_name],"Even"))</f>
        <v>Baltimore Colts</v>
      </c>
      <c r="M5638">
        <v>-2</v>
      </c>
      <c r="N5638">
        <f>IF(Table1[[#This Row],[TeamFavorite]]=Table1[[#This Row],[TeamHome]],Table1[[#This Row],[ScoreAway]]-Table1[[#This Row],[ScoreHome]],Table1[[#This Row],[ScoreHome]]-Table1[[#This Row],[ScoreAway]])</f>
        <v>-3</v>
      </c>
      <c r="O5638">
        <f>IF(Table1[[#This Row],[SpreadActual]]&lt;Table1[[#This Row],[SpreadFavorite]],1,0)</f>
        <v>1</v>
      </c>
      <c r="P5638">
        <v>36</v>
      </c>
      <c r="Q5638" t="s">
        <v>111</v>
      </c>
      <c r="R5638" t="b">
        <v>0</v>
      </c>
      <c r="S5638">
        <v>60</v>
      </c>
      <c r="T5638">
        <v>9</v>
      </c>
      <c r="U5638">
        <v>69</v>
      </c>
    </row>
    <row r="5639" spans="1:22" x14ac:dyDescent="0.2">
      <c r="A5639" s="1">
        <v>34224</v>
      </c>
      <c r="B5639">
        <v>1993</v>
      </c>
      <c r="C5639">
        <f>_xlfn.MAXIFS(Table1[ScheduleWeekWritten],Table1[ScheduleSeason],Table1[[#This Row],[ScheduleSeason]])</f>
        <v>18</v>
      </c>
      <c r="D5639">
        <v>2</v>
      </c>
      <c r="E5639" cm="1">
        <f t="array" ref="E5639">_xlfn.XLOOKUP(Table1[[#This Row],[ScheduleWeekWritten]],Table3[Game],100+Table3[Increase],Table1[[#This Row],[ScheduleWeekWritten]])</f>
        <v>2</v>
      </c>
      <c r="F5639" t="b">
        <v>0</v>
      </c>
      <c r="G5639" t="s">
        <v>67</v>
      </c>
      <c r="H5639">
        <v>10</v>
      </c>
      <c r="I5639">
        <v>13</v>
      </c>
      <c r="J5639" t="s">
        <v>28</v>
      </c>
      <c r="K5639" t="s">
        <v>68</v>
      </c>
      <c r="L5639" t="str">
        <f>_xlfn.XLOOKUP(Table1[[#This Row],[TeamFavoriteID]],Table2[team_id],Table2[team_name],_xlfn.XLOOKUP(Table1[[#This Row],[TeamFavoriteID]],Table2[team_id_pfr],Table2[team_name],"Even"))</f>
        <v>Dallas Cowboys</v>
      </c>
      <c r="M5639">
        <v>-5</v>
      </c>
      <c r="N5639">
        <f>IF(Table1[[#This Row],[TeamFavorite]]=Table1[[#This Row],[TeamHome]],Table1[[#This Row],[ScoreAway]]-Table1[[#This Row],[ScoreHome]],Table1[[#This Row],[ScoreHome]]-Table1[[#This Row],[ScoreAway]])</f>
        <v>3</v>
      </c>
      <c r="O5639">
        <f>IF(Table1[[#This Row],[SpreadActual]]&lt;Table1[[#This Row],[SpreadFavorite]],1,0)</f>
        <v>0</v>
      </c>
      <c r="P5639">
        <v>44.5</v>
      </c>
      <c r="Q5639" t="s">
        <v>119</v>
      </c>
      <c r="R5639" t="b">
        <v>0</v>
      </c>
      <c r="S5639">
        <v>85</v>
      </c>
      <c r="T5639">
        <v>16</v>
      </c>
      <c r="U5639">
        <v>52</v>
      </c>
    </row>
    <row r="5640" spans="1:22" x14ac:dyDescent="0.2">
      <c r="A5640" s="1">
        <v>34224</v>
      </c>
      <c r="B5640">
        <v>1993</v>
      </c>
      <c r="C5640">
        <f>_xlfn.MAXIFS(Table1[ScheduleWeekWritten],Table1[ScheduleSeason],Table1[[#This Row],[ScheduleSeason]])</f>
        <v>18</v>
      </c>
      <c r="D5640">
        <v>2</v>
      </c>
      <c r="E5640" cm="1">
        <f t="array" ref="E5640">_xlfn.XLOOKUP(Table1[[#This Row],[ScheduleWeekWritten]],Table3[Game],100+Table3[Increase],Table1[[#This Row],[ScheduleWeekWritten]])</f>
        <v>2</v>
      </c>
      <c r="F5640" t="b">
        <v>0</v>
      </c>
      <c r="G5640" t="s">
        <v>24</v>
      </c>
      <c r="H5640">
        <v>34</v>
      </c>
      <c r="I5640">
        <v>17</v>
      </c>
      <c r="J5640" t="s">
        <v>27</v>
      </c>
      <c r="K5640" t="s">
        <v>88</v>
      </c>
      <c r="L5640" t="str">
        <f>_xlfn.XLOOKUP(Table1[[#This Row],[TeamFavoriteID]],Table2[team_id],Table2[team_name],_xlfn.XLOOKUP(Table1[[#This Row],[TeamFavoriteID]],Table2[team_id_pfr],Table2[team_name],"Even"))</f>
        <v>Denver Broncos</v>
      </c>
      <c r="M5640">
        <v>-3</v>
      </c>
      <c r="N5640">
        <f>IF(Table1[[#This Row],[TeamFavorite]]=Table1[[#This Row],[TeamHome]],Table1[[#This Row],[ScoreAway]]-Table1[[#This Row],[ScoreHome]],Table1[[#This Row],[ScoreHome]]-Table1[[#This Row],[ScoreAway]])</f>
        <v>-17</v>
      </c>
      <c r="O5640">
        <f>IF(Table1[[#This Row],[SpreadActual]]&lt;Table1[[#This Row],[SpreadFavorite]],1,0)</f>
        <v>1</v>
      </c>
      <c r="P5640">
        <v>36</v>
      </c>
      <c r="Q5640" t="s">
        <v>71</v>
      </c>
      <c r="R5640" t="b">
        <v>0</v>
      </c>
      <c r="S5640">
        <v>76</v>
      </c>
      <c r="T5640">
        <v>11</v>
      </c>
      <c r="U5640">
        <v>20</v>
      </c>
    </row>
    <row r="5641" spans="1:22" x14ac:dyDescent="0.2">
      <c r="A5641" s="1">
        <v>34224</v>
      </c>
      <c r="B5641">
        <v>1993</v>
      </c>
      <c r="C5641">
        <f>_xlfn.MAXIFS(Table1[ScheduleWeekWritten],Table1[ScheduleSeason],Table1[[#This Row],[ScheduleSeason]])</f>
        <v>18</v>
      </c>
      <c r="D5641">
        <v>2</v>
      </c>
      <c r="E5641" cm="1">
        <f t="array" ref="E5641">_xlfn.XLOOKUP(Table1[[#This Row],[ScheduleWeekWritten]],Table3[Game],100+Table3[Increase],Table1[[#This Row],[ScheduleWeekWritten]])</f>
        <v>2</v>
      </c>
      <c r="F5641" t="b">
        <v>0</v>
      </c>
      <c r="G5641" t="s">
        <v>33</v>
      </c>
      <c r="H5641">
        <v>17</v>
      </c>
      <c r="I5641">
        <v>20</v>
      </c>
      <c r="J5641" t="s">
        <v>58</v>
      </c>
      <c r="K5641" t="s">
        <v>35</v>
      </c>
      <c r="L5641" t="str">
        <f>_xlfn.XLOOKUP(Table1[[#This Row],[TeamFavoriteID]],Table2[team_id],Table2[team_name],_xlfn.XLOOKUP(Table1[[#This Row],[TeamFavoriteID]],Table2[team_id_pfr],Table2[team_name],"Even"))</f>
        <v>Green Bay Packers</v>
      </c>
      <c r="M5641">
        <v>-3.5</v>
      </c>
      <c r="N5641">
        <f>IF(Table1[[#This Row],[TeamFavorite]]=Table1[[#This Row],[TeamHome]],Table1[[#This Row],[ScoreAway]]-Table1[[#This Row],[ScoreHome]],Table1[[#This Row],[ScoreHome]]-Table1[[#This Row],[ScoreAway]])</f>
        <v>3</v>
      </c>
      <c r="O5641">
        <f>IF(Table1[[#This Row],[SpreadActual]]&lt;Table1[[#This Row],[SpreadFavorite]],1,0)</f>
        <v>0</v>
      </c>
      <c r="P5641">
        <v>40</v>
      </c>
      <c r="Q5641" t="s">
        <v>82</v>
      </c>
      <c r="R5641" t="b">
        <v>0</v>
      </c>
      <c r="S5641">
        <v>64</v>
      </c>
      <c r="T5641">
        <v>12</v>
      </c>
      <c r="U5641">
        <v>78</v>
      </c>
    </row>
    <row r="5642" spans="1:22" x14ac:dyDescent="0.2">
      <c r="A5642" s="1">
        <v>34224</v>
      </c>
      <c r="B5642">
        <v>1993</v>
      </c>
      <c r="C5642">
        <f>_xlfn.MAXIFS(Table1[ScheduleWeekWritten],Table1[ScheduleSeason],Table1[[#This Row],[ScheduleSeason]])</f>
        <v>18</v>
      </c>
      <c r="D5642">
        <v>2</v>
      </c>
      <c r="E5642" cm="1">
        <f t="array" ref="E5642">_xlfn.XLOOKUP(Table1[[#This Row],[ScheduleWeekWritten]],Table3[Game],100+Table3[Increase],Table1[[#This Row],[ScheduleWeekWritten]])</f>
        <v>2</v>
      </c>
      <c r="F5642" t="b">
        <v>0</v>
      </c>
      <c r="G5642" t="s">
        <v>23</v>
      </c>
      <c r="H5642">
        <v>30</v>
      </c>
      <c r="I5642">
        <v>0</v>
      </c>
      <c r="J5642" t="s">
        <v>42</v>
      </c>
      <c r="K5642" t="s">
        <v>25</v>
      </c>
      <c r="L5642" t="str">
        <f>_xlfn.XLOOKUP(Table1[[#This Row],[TeamFavoriteID]],Table2[team_id],Table2[team_name],_xlfn.XLOOKUP(Table1[[#This Row],[TeamFavoriteID]],Table2[team_id_pfr],Table2[team_name],"Even"))</f>
        <v>Houston Oilers</v>
      </c>
      <c r="M5642">
        <v>-3</v>
      </c>
      <c r="N5642">
        <f>IF(Table1[[#This Row],[TeamFavorite]]=Table1[[#This Row],[TeamHome]],Table1[[#This Row],[ScoreAway]]-Table1[[#This Row],[ScoreHome]],Table1[[#This Row],[ScoreHome]]-Table1[[#This Row],[ScoreAway]])</f>
        <v>-30</v>
      </c>
      <c r="O5642">
        <f>IF(Table1[[#This Row],[SpreadActual]]&lt;Table1[[#This Row],[SpreadFavorite]],1,0)</f>
        <v>1</v>
      </c>
      <c r="P5642">
        <v>41</v>
      </c>
      <c r="Q5642" t="s">
        <v>102</v>
      </c>
      <c r="R5642" t="b">
        <v>0</v>
      </c>
      <c r="S5642">
        <v>72</v>
      </c>
      <c r="T5642">
        <v>0</v>
      </c>
      <c r="V5642" t="s">
        <v>103</v>
      </c>
    </row>
    <row r="5643" spans="1:22" x14ac:dyDescent="0.2">
      <c r="A5643" s="1">
        <v>34224</v>
      </c>
      <c r="B5643">
        <v>1993</v>
      </c>
      <c r="C5643">
        <f>_xlfn.MAXIFS(Table1[ScheduleWeekWritten],Table1[ScheduleSeason],Table1[[#This Row],[ScheduleSeason]])</f>
        <v>18</v>
      </c>
      <c r="D5643">
        <v>2</v>
      </c>
      <c r="E5643" cm="1">
        <f t="array" ref="E5643">_xlfn.XLOOKUP(Table1[[#This Row],[ScheduleWeekWritten]],Table3[Game],100+Table3[Increase],Table1[[#This Row],[ScheduleWeekWritten]])</f>
        <v>2</v>
      </c>
      <c r="F5643" t="b">
        <v>0</v>
      </c>
      <c r="G5643" t="s">
        <v>39</v>
      </c>
      <c r="H5643">
        <v>27</v>
      </c>
      <c r="I5643">
        <v>0</v>
      </c>
      <c r="J5643" t="s">
        <v>49</v>
      </c>
      <c r="K5643" t="s">
        <v>51</v>
      </c>
      <c r="L5643" t="str">
        <f>_xlfn.XLOOKUP(Table1[[#This Row],[TeamFavoriteID]],Table2[team_id],Table2[team_name],_xlfn.XLOOKUP(Table1[[#This Row],[TeamFavoriteID]],Table2[team_id_pfr],Table2[team_name],"Even"))</f>
        <v>Pittsburgh Steelers</v>
      </c>
      <c r="M5643">
        <v>-3</v>
      </c>
      <c r="N5643">
        <f>IF(Table1[[#This Row],[TeamFavorite]]=Table1[[#This Row],[TeamHome]],Table1[[#This Row],[ScoreAway]]-Table1[[#This Row],[ScoreHome]],Table1[[#This Row],[ScoreHome]]-Table1[[#This Row],[ScoreAway]])</f>
        <v>27</v>
      </c>
      <c r="O5643">
        <f>IF(Table1[[#This Row],[SpreadActual]]&lt;Table1[[#This Row],[SpreadFavorite]],1,0)</f>
        <v>0</v>
      </c>
      <c r="P5643">
        <v>35.5</v>
      </c>
      <c r="Q5643" t="s">
        <v>135</v>
      </c>
      <c r="R5643" t="b">
        <v>0</v>
      </c>
      <c r="S5643">
        <v>67</v>
      </c>
      <c r="T5643">
        <v>8</v>
      </c>
      <c r="U5643">
        <v>84</v>
      </c>
    </row>
    <row r="5644" spans="1:22" x14ac:dyDescent="0.2">
      <c r="A5644" s="1">
        <v>34224</v>
      </c>
      <c r="B5644">
        <v>1993</v>
      </c>
      <c r="C5644">
        <f>_xlfn.MAXIFS(Table1[ScheduleWeekWritten],Table1[ScheduleSeason],Table1[[#This Row],[ScheduleSeason]])</f>
        <v>18</v>
      </c>
      <c r="D5644">
        <v>2</v>
      </c>
      <c r="E5644" cm="1">
        <f t="array" ref="E5644">_xlfn.XLOOKUP(Table1[[#This Row],[ScheduleWeekWritten]],Table3[Game],100+Table3[Increase],Table1[[#This Row],[ScheduleWeekWritten]])</f>
        <v>2</v>
      </c>
      <c r="F5644" t="b">
        <v>0</v>
      </c>
      <c r="G5644" t="s">
        <v>19</v>
      </c>
      <c r="H5644">
        <v>14</v>
      </c>
      <c r="I5644">
        <v>24</v>
      </c>
      <c r="J5644" t="s">
        <v>31</v>
      </c>
      <c r="K5644" t="s">
        <v>91</v>
      </c>
      <c r="L5644" t="str">
        <f>_xlfn.XLOOKUP(Table1[[#This Row],[TeamFavoriteID]],Table2[team_id],Table2[team_name],_xlfn.XLOOKUP(Table1[[#This Row],[TeamFavoriteID]],Table2[team_id_pfr],Table2[team_name],"Even"))</f>
        <v>Miami Dolphins</v>
      </c>
      <c r="M5644">
        <v>-9</v>
      </c>
      <c r="N5644">
        <f>IF(Table1[[#This Row],[TeamFavorite]]=Table1[[#This Row],[TeamHome]],Table1[[#This Row],[ScoreAway]]-Table1[[#This Row],[ScoreHome]],Table1[[#This Row],[ScoreHome]]-Table1[[#This Row],[ScoreAway]])</f>
        <v>10</v>
      </c>
      <c r="O5644">
        <f>IF(Table1[[#This Row],[SpreadActual]]&lt;Table1[[#This Row],[SpreadFavorite]],1,0)</f>
        <v>0</v>
      </c>
      <c r="P5644">
        <v>39.5</v>
      </c>
      <c r="Q5644" t="s">
        <v>143</v>
      </c>
      <c r="R5644" t="b">
        <v>0</v>
      </c>
      <c r="S5644">
        <v>81</v>
      </c>
      <c r="T5644">
        <v>10</v>
      </c>
      <c r="U5644">
        <v>78</v>
      </c>
    </row>
    <row r="5645" spans="1:22" x14ac:dyDescent="0.2">
      <c r="A5645" s="1">
        <v>34224</v>
      </c>
      <c r="B5645">
        <v>1993</v>
      </c>
      <c r="C5645">
        <f>_xlfn.MAXIFS(Table1[ScheduleWeekWritten],Table1[ScheduleSeason],Table1[[#This Row],[ScheduleSeason]])</f>
        <v>18</v>
      </c>
      <c r="D5645">
        <v>2</v>
      </c>
      <c r="E5645" cm="1">
        <f t="array" ref="E5645">_xlfn.XLOOKUP(Table1[[#This Row],[ScheduleWeekWritten]],Table3[Game],100+Table3[Increase],Table1[[#This Row],[ScheduleWeekWritten]])</f>
        <v>2</v>
      </c>
      <c r="F5645" t="b">
        <v>0</v>
      </c>
      <c r="G5645" t="s">
        <v>54</v>
      </c>
      <c r="H5645">
        <v>10</v>
      </c>
      <c r="I5645">
        <v>7</v>
      </c>
      <c r="J5645" t="s">
        <v>46</v>
      </c>
      <c r="K5645" t="s">
        <v>55</v>
      </c>
      <c r="L5645" t="str">
        <f>_xlfn.XLOOKUP(Table1[[#This Row],[TeamFavoriteID]],Table2[team_id],Table2[team_name],_xlfn.XLOOKUP(Table1[[#This Row],[TeamFavoriteID]],Table2[team_id_pfr],Table2[team_name],"Even"))</f>
        <v>Minnesota Vikings</v>
      </c>
      <c r="M5645">
        <v>-7</v>
      </c>
      <c r="N5645">
        <f>IF(Table1[[#This Row],[TeamFavorite]]=Table1[[#This Row],[TeamHome]],Table1[[#This Row],[ScoreAway]]-Table1[[#This Row],[ScoreHome]],Table1[[#This Row],[ScoreHome]]-Table1[[#This Row],[ScoreAway]])</f>
        <v>-3</v>
      </c>
      <c r="O5645">
        <f>IF(Table1[[#This Row],[SpreadActual]]&lt;Table1[[#This Row],[SpreadFavorite]],1,0)</f>
        <v>0</v>
      </c>
      <c r="P5645">
        <v>36</v>
      </c>
      <c r="Q5645" t="s">
        <v>137</v>
      </c>
      <c r="R5645" t="b">
        <v>0</v>
      </c>
      <c r="S5645">
        <v>72</v>
      </c>
      <c r="T5645">
        <v>0</v>
      </c>
      <c r="V5645" t="s">
        <v>103</v>
      </c>
    </row>
    <row r="5646" spans="1:22" x14ac:dyDescent="0.2">
      <c r="A5646" s="1">
        <v>34224</v>
      </c>
      <c r="B5646">
        <v>1993</v>
      </c>
      <c r="C5646">
        <f>_xlfn.MAXIFS(Table1[ScheduleWeekWritten],Table1[ScheduleSeason],Table1[[#This Row],[ScheduleSeason]])</f>
        <v>18</v>
      </c>
      <c r="D5646">
        <v>2</v>
      </c>
      <c r="E5646" cm="1">
        <f t="array" ref="E5646">_xlfn.XLOOKUP(Table1[[#This Row],[ScheduleWeekWritten]],Table3[Game],100+Table3[Increase],Table1[[#This Row],[ScheduleWeekWritten]])</f>
        <v>2</v>
      </c>
      <c r="F5646" t="b">
        <v>0</v>
      </c>
      <c r="G5646" t="s">
        <v>115</v>
      </c>
      <c r="H5646">
        <v>16</v>
      </c>
      <c r="I5646">
        <v>19</v>
      </c>
      <c r="J5646" t="s">
        <v>45</v>
      </c>
      <c r="K5646" t="s">
        <v>79</v>
      </c>
      <c r="L5646" t="str">
        <f>_xlfn.XLOOKUP(Table1[[#This Row],[TeamFavoriteID]],Table2[team_id],Table2[team_name],_xlfn.XLOOKUP(Table1[[#This Row],[TeamFavoriteID]],Table2[team_id_pfr],Table2[team_name],"Even"))</f>
        <v>Detroit Lions</v>
      </c>
      <c r="M5646">
        <v>-7</v>
      </c>
      <c r="N5646">
        <f>IF(Table1[[#This Row],[TeamFavorite]]=Table1[[#This Row],[TeamHome]],Table1[[#This Row],[ScoreAway]]-Table1[[#This Row],[ScoreHome]],Table1[[#This Row],[ScoreHome]]-Table1[[#This Row],[ScoreAway]])</f>
        <v>-3</v>
      </c>
      <c r="O5646">
        <f>IF(Table1[[#This Row],[SpreadActual]]&lt;Table1[[#This Row],[SpreadFavorite]],1,0)</f>
        <v>0</v>
      </c>
      <c r="P5646">
        <v>38</v>
      </c>
      <c r="Q5646" t="s">
        <v>116</v>
      </c>
      <c r="R5646" t="b">
        <v>0</v>
      </c>
      <c r="S5646">
        <v>61</v>
      </c>
      <c r="T5646">
        <v>12</v>
      </c>
      <c r="U5646">
        <v>56</v>
      </c>
    </row>
    <row r="5647" spans="1:22" x14ac:dyDescent="0.2">
      <c r="A5647" s="1">
        <v>34224</v>
      </c>
      <c r="B5647">
        <v>1993</v>
      </c>
      <c r="C5647">
        <f>_xlfn.MAXIFS(Table1[ScheduleWeekWritten],Table1[ScheduleSeason],Table1[[#This Row],[ScheduleSeason]])</f>
        <v>18</v>
      </c>
      <c r="D5647">
        <v>2</v>
      </c>
      <c r="E5647" cm="1">
        <f t="array" ref="E5647">_xlfn.XLOOKUP(Table1[[#This Row],[ScheduleWeekWritten]],Table3[Game],100+Table3[Increase],Table1[[#This Row],[ScheduleWeekWritten]])</f>
        <v>2</v>
      </c>
      <c r="F5647" t="b">
        <v>0</v>
      </c>
      <c r="G5647" t="s">
        <v>50</v>
      </c>
      <c r="H5647">
        <v>23</v>
      </c>
      <c r="I5647">
        <v>7</v>
      </c>
      <c r="J5647" t="s">
        <v>127</v>
      </c>
      <c r="K5647" t="s">
        <v>90</v>
      </c>
      <c r="L5647" t="str">
        <f>_xlfn.XLOOKUP(Table1[[#This Row],[TeamFavoriteID]],Table2[team_id],Table2[team_name],_xlfn.XLOOKUP(Table1[[#This Row],[TeamFavoriteID]],Table2[team_id_pfr],Table2[team_name],"Even"))</f>
        <v>New York Giants</v>
      </c>
      <c r="M5647">
        <v>-10</v>
      </c>
      <c r="N5647">
        <f>IF(Table1[[#This Row],[TeamFavorite]]=Table1[[#This Row],[TeamHome]],Table1[[#This Row],[ScoreAway]]-Table1[[#This Row],[ScoreHome]],Table1[[#This Row],[ScoreHome]]-Table1[[#This Row],[ScoreAway]])</f>
        <v>-16</v>
      </c>
      <c r="O5647">
        <f>IF(Table1[[#This Row],[SpreadActual]]&lt;Table1[[#This Row],[SpreadFavorite]],1,0)</f>
        <v>1</v>
      </c>
      <c r="P5647">
        <v>37.5</v>
      </c>
      <c r="Q5647" t="s">
        <v>126</v>
      </c>
      <c r="R5647" t="b">
        <v>0</v>
      </c>
      <c r="S5647">
        <v>65</v>
      </c>
      <c r="T5647">
        <v>12</v>
      </c>
      <c r="U5647">
        <v>53</v>
      </c>
    </row>
    <row r="5648" spans="1:22" x14ac:dyDescent="0.2">
      <c r="A5648" s="1">
        <v>34224</v>
      </c>
      <c r="B5648">
        <v>1993</v>
      </c>
      <c r="C5648">
        <f>_xlfn.MAXIFS(Table1[ScheduleWeekWritten],Table1[ScheduleSeason],Table1[[#This Row],[ScheduleSeason]])</f>
        <v>18</v>
      </c>
      <c r="D5648">
        <v>2</v>
      </c>
      <c r="E5648" cm="1">
        <f t="array" ref="E5648">_xlfn.XLOOKUP(Table1[[#This Row],[ScheduleWeekWritten]],Table3[Game],100+Table3[Increase],Table1[[#This Row],[ScheduleWeekWritten]])</f>
        <v>2</v>
      </c>
      <c r="F5648" t="b">
        <v>0</v>
      </c>
      <c r="G5648" t="s">
        <v>128</v>
      </c>
      <c r="H5648">
        <v>13</v>
      </c>
      <c r="I5648">
        <v>17</v>
      </c>
      <c r="J5648" t="s">
        <v>138</v>
      </c>
      <c r="K5648" t="s">
        <v>21</v>
      </c>
      <c r="L5648" t="str">
        <f>_xlfn.XLOOKUP(Table1[[#This Row],[TeamFavoriteID]],Table2[team_id],Table2[team_name],_xlfn.XLOOKUP(Table1[[#This Row],[TeamFavoriteID]],Table2[team_id_pfr],Table2[team_name],"Even"))</f>
        <v>Las Vegas Raiders</v>
      </c>
      <c r="M5648">
        <v>-3</v>
      </c>
      <c r="N5648">
        <f>IF(Table1[[#This Row],[TeamFavorite]]=Table1[[#This Row],[TeamHome]],Table1[[#This Row],[ScoreAway]]-Table1[[#This Row],[ScoreHome]],Table1[[#This Row],[ScoreHome]]-Table1[[#This Row],[ScoreAway]])</f>
        <v>-4</v>
      </c>
      <c r="O5648">
        <f>IF(Table1[[#This Row],[SpreadActual]]&lt;Table1[[#This Row],[SpreadFavorite]],1,0)</f>
        <v>1</v>
      </c>
      <c r="P5648">
        <v>33</v>
      </c>
      <c r="Q5648" t="s">
        <v>129</v>
      </c>
      <c r="R5648" t="b">
        <v>0</v>
      </c>
      <c r="S5648">
        <v>72</v>
      </c>
      <c r="T5648">
        <v>0</v>
      </c>
      <c r="V5648" t="s">
        <v>103</v>
      </c>
    </row>
    <row r="5649" spans="1:22" x14ac:dyDescent="0.2">
      <c r="A5649" s="1">
        <v>34224</v>
      </c>
      <c r="B5649">
        <v>1993</v>
      </c>
      <c r="C5649">
        <f>_xlfn.MAXIFS(Table1[ScheduleWeekWritten],Table1[ScheduleSeason],Table1[[#This Row],[ScheduleSeason]])</f>
        <v>18</v>
      </c>
      <c r="D5649">
        <v>2</v>
      </c>
      <c r="E5649" cm="1">
        <f t="array" ref="E5649">_xlfn.XLOOKUP(Table1[[#This Row],[ScheduleWeekWritten]],Table3[Game],100+Table3[Increase],Table1[[#This Row],[ScheduleWeekWritten]])</f>
        <v>2</v>
      </c>
      <c r="F5649" t="b">
        <v>0</v>
      </c>
      <c r="G5649" t="s">
        <v>61</v>
      </c>
      <c r="H5649">
        <v>10</v>
      </c>
      <c r="I5649">
        <v>17</v>
      </c>
      <c r="J5649" t="s">
        <v>145</v>
      </c>
      <c r="K5649" t="s">
        <v>85</v>
      </c>
      <c r="L5649" t="str">
        <f>_xlfn.XLOOKUP(Table1[[#This Row],[TeamFavoriteID]],Table2[team_id],Table2[team_name],_xlfn.XLOOKUP(Table1[[#This Row],[TeamFavoriteID]],Table2[team_id_pfr],Table2[team_name],"Even"))</f>
        <v>Washington Commanders</v>
      </c>
      <c r="M5649">
        <v>-10</v>
      </c>
      <c r="N5649">
        <f>IF(Table1[[#This Row],[TeamFavorite]]=Table1[[#This Row],[TeamHome]],Table1[[#This Row],[ScoreAway]]-Table1[[#This Row],[ScoreHome]],Table1[[#This Row],[ScoreHome]]-Table1[[#This Row],[ScoreAway]])</f>
        <v>-7</v>
      </c>
      <c r="O5649">
        <f>IF(Table1[[#This Row],[SpreadActual]]&lt;Table1[[#This Row],[SpreadFavorite]],1,0)</f>
        <v>0</v>
      </c>
      <c r="P5649">
        <v>40.5</v>
      </c>
      <c r="Q5649" t="s">
        <v>64</v>
      </c>
      <c r="R5649" t="b">
        <v>0</v>
      </c>
      <c r="S5649">
        <v>66</v>
      </c>
      <c r="T5649">
        <v>10</v>
      </c>
      <c r="U5649">
        <v>52</v>
      </c>
    </row>
    <row r="5650" spans="1:22" x14ac:dyDescent="0.2">
      <c r="A5650" s="1">
        <v>34225</v>
      </c>
      <c r="B5650">
        <v>1993</v>
      </c>
      <c r="C5650">
        <f>_xlfn.MAXIFS(Table1[ScheduleWeekWritten],Table1[ScheduleSeason],Table1[[#This Row],[ScheduleSeason]])</f>
        <v>18</v>
      </c>
      <c r="D5650">
        <v>2</v>
      </c>
      <c r="E5650" cm="1">
        <f t="array" ref="E5650">_xlfn.XLOOKUP(Table1[[#This Row],[ScheduleWeekWritten]],Table3[Game],100+Table3[Increase],Table1[[#This Row],[ScheduleWeekWritten]])</f>
        <v>2</v>
      </c>
      <c r="F5650" t="b">
        <v>0</v>
      </c>
      <c r="G5650" t="s">
        <v>62</v>
      </c>
      <c r="H5650">
        <v>23</v>
      </c>
      <c r="I5650">
        <v>13</v>
      </c>
      <c r="J5650" t="s">
        <v>53</v>
      </c>
      <c r="K5650" t="s">
        <v>87</v>
      </c>
      <c r="L5650" t="str">
        <f>_xlfn.XLOOKUP(Table1[[#This Row],[TeamFavoriteID]],Table2[team_id],Table2[team_name],_xlfn.XLOOKUP(Table1[[#This Row],[TeamFavoriteID]],Table2[team_id_pfr],Table2[team_name],"Even"))</f>
        <v>San Francisco 49ers</v>
      </c>
      <c r="M5650">
        <v>-6.5</v>
      </c>
      <c r="N5650">
        <f>IF(Table1[[#This Row],[TeamFavorite]]=Table1[[#This Row],[TeamHome]],Table1[[#This Row],[ScoreAway]]-Table1[[#This Row],[ScoreHome]],Table1[[#This Row],[ScoreHome]]-Table1[[#This Row],[ScoreAway]])</f>
        <v>10</v>
      </c>
      <c r="O5650">
        <f>IF(Table1[[#This Row],[SpreadActual]]&lt;Table1[[#This Row],[SpreadFavorite]],1,0)</f>
        <v>0</v>
      </c>
      <c r="P5650">
        <v>39</v>
      </c>
      <c r="Q5650" t="s">
        <v>66</v>
      </c>
      <c r="R5650" t="b">
        <v>0</v>
      </c>
      <c r="S5650">
        <v>74</v>
      </c>
      <c r="T5650">
        <v>16</v>
      </c>
      <c r="U5650">
        <v>54</v>
      </c>
    </row>
    <row r="5651" spans="1:22" x14ac:dyDescent="0.2">
      <c r="A5651" s="1">
        <v>34231</v>
      </c>
      <c r="B5651">
        <v>1993</v>
      </c>
      <c r="C5651">
        <f>_xlfn.MAXIFS(Table1[ScheduleWeekWritten],Table1[ScheduleSeason],Table1[[#This Row],[ScheduleSeason]])</f>
        <v>18</v>
      </c>
      <c r="D5651">
        <v>3</v>
      </c>
      <c r="E5651" cm="1">
        <f t="array" ref="E5651">_xlfn.XLOOKUP(Table1[[#This Row],[ScheduleWeekWritten]],Table3[Game],100+Table3[Increase],Table1[[#This Row],[ScheduleWeekWritten]])</f>
        <v>3</v>
      </c>
      <c r="F5651" t="b">
        <v>0</v>
      </c>
      <c r="G5651" t="s">
        <v>138</v>
      </c>
      <c r="H5651">
        <v>16</v>
      </c>
      <c r="I5651">
        <v>19</v>
      </c>
      <c r="J5651" t="s">
        <v>62</v>
      </c>
      <c r="K5651" t="s">
        <v>21</v>
      </c>
      <c r="L5651" t="str">
        <f>_xlfn.XLOOKUP(Table1[[#This Row],[TeamFavoriteID]],Table2[team_id],Table2[team_name],_xlfn.XLOOKUP(Table1[[#This Row],[TeamFavoriteID]],Table2[team_id_pfr],Table2[team_name],"Even"))</f>
        <v>Las Vegas Raiders</v>
      </c>
      <c r="M5651">
        <v>-3</v>
      </c>
      <c r="N5651">
        <f>IF(Table1[[#This Row],[TeamFavorite]]=Table1[[#This Row],[TeamHome]],Table1[[#This Row],[ScoreAway]]-Table1[[#This Row],[ScoreHome]],Table1[[#This Row],[ScoreHome]]-Table1[[#This Row],[ScoreAway]])</f>
        <v>-3</v>
      </c>
      <c r="O5651">
        <f>IF(Table1[[#This Row],[SpreadActual]]&lt;Table1[[#This Row],[SpreadFavorite]],1,0)</f>
        <v>0</v>
      </c>
      <c r="P5651">
        <v>35</v>
      </c>
      <c r="Q5651" t="s">
        <v>65</v>
      </c>
      <c r="R5651" t="b">
        <v>0</v>
      </c>
      <c r="S5651">
        <v>66</v>
      </c>
      <c r="T5651">
        <v>10</v>
      </c>
      <c r="U5651">
        <v>80</v>
      </c>
    </row>
    <row r="5652" spans="1:22" x14ac:dyDescent="0.2">
      <c r="A5652" s="1">
        <v>34231</v>
      </c>
      <c r="B5652">
        <v>1993</v>
      </c>
      <c r="C5652">
        <f>_xlfn.MAXIFS(Table1[ScheduleWeekWritten],Table1[ScheduleSeason],Table1[[#This Row],[ScheduleSeason]])</f>
        <v>18</v>
      </c>
      <c r="D5652">
        <v>3</v>
      </c>
      <c r="E5652" cm="1">
        <f t="array" ref="E5652">_xlfn.XLOOKUP(Table1[[#This Row],[ScheduleWeekWritten]],Table3[Game],100+Table3[Increase],Table1[[#This Row],[ScheduleWeekWritten]])</f>
        <v>3</v>
      </c>
      <c r="F5652" t="b">
        <v>0</v>
      </c>
      <c r="G5652" t="s">
        <v>115</v>
      </c>
      <c r="H5652">
        <v>14</v>
      </c>
      <c r="I5652">
        <v>17</v>
      </c>
      <c r="J5652" t="s">
        <v>128</v>
      </c>
      <c r="K5652" t="s">
        <v>70</v>
      </c>
      <c r="L5652" t="str">
        <f>_xlfn.XLOOKUP(Table1[[#This Row],[TeamFavoriteID]],Table2[team_id],Table2[team_name],_xlfn.XLOOKUP(Table1[[#This Row],[TeamFavoriteID]],Table2[team_id_pfr],Table2[team_name],"Even"))</f>
        <v>Boston Patriots</v>
      </c>
      <c r="M5652">
        <v>-2.5</v>
      </c>
      <c r="N5652">
        <f>IF(Table1[[#This Row],[TeamFavorite]]=Table1[[#This Row],[TeamHome]],Table1[[#This Row],[ScoreAway]]-Table1[[#This Row],[ScoreHome]],Table1[[#This Row],[ScoreHome]]-Table1[[#This Row],[ScoreAway]])</f>
        <v>-3</v>
      </c>
      <c r="O5652">
        <f>IF(Table1[[#This Row],[SpreadActual]]&lt;Table1[[#This Row],[SpreadFavorite]],1,0)</f>
        <v>1</v>
      </c>
      <c r="P5652">
        <v>32</v>
      </c>
      <c r="Q5652" t="s">
        <v>116</v>
      </c>
      <c r="R5652" t="b">
        <v>0</v>
      </c>
      <c r="S5652">
        <v>62</v>
      </c>
      <c r="T5652">
        <v>14</v>
      </c>
      <c r="U5652">
        <v>62</v>
      </c>
    </row>
    <row r="5653" spans="1:22" x14ac:dyDescent="0.2">
      <c r="A5653" s="1">
        <v>34231</v>
      </c>
      <c r="B5653">
        <v>1993</v>
      </c>
      <c r="C5653">
        <f>_xlfn.MAXIFS(Table1[ScheduleWeekWritten],Table1[ScheduleSeason],Table1[[#This Row],[ScheduleSeason]])</f>
        <v>18</v>
      </c>
      <c r="D5653">
        <v>3</v>
      </c>
      <c r="E5653" cm="1">
        <f t="array" ref="E5653">_xlfn.XLOOKUP(Table1[[#This Row],[ScheduleWeekWritten]],Table3[Game],100+Table3[Increase],Table1[[#This Row],[ScheduleWeekWritten]])</f>
        <v>3</v>
      </c>
      <c r="F5653" t="b">
        <v>0</v>
      </c>
      <c r="G5653" t="s">
        <v>95</v>
      </c>
      <c r="H5653">
        <v>14</v>
      </c>
      <c r="I5653">
        <v>3</v>
      </c>
      <c r="J5653" t="s">
        <v>45</v>
      </c>
      <c r="K5653" t="s">
        <v>98</v>
      </c>
      <c r="L5653" t="str">
        <f>_xlfn.XLOOKUP(Table1[[#This Row],[TeamFavoriteID]],Table2[team_id],Table2[team_name],_xlfn.XLOOKUP(Table1[[#This Row],[TeamFavoriteID]],Table2[team_id_pfr],Table2[team_name],"Even"))</f>
        <v>New Orleans Saints</v>
      </c>
      <c r="M5653">
        <v>-5</v>
      </c>
      <c r="N5653">
        <f>IF(Table1[[#This Row],[TeamFavorite]]=Table1[[#This Row],[TeamHome]],Table1[[#This Row],[ScoreAway]]-Table1[[#This Row],[ScoreHome]],Table1[[#This Row],[ScoreHome]]-Table1[[#This Row],[ScoreAway]])</f>
        <v>-11</v>
      </c>
      <c r="O5653">
        <f>IF(Table1[[#This Row],[SpreadActual]]&lt;Table1[[#This Row],[SpreadFavorite]],1,0)</f>
        <v>1</v>
      </c>
      <c r="P5653">
        <v>41</v>
      </c>
      <c r="Q5653" t="s">
        <v>124</v>
      </c>
      <c r="R5653" t="b">
        <v>0</v>
      </c>
      <c r="S5653">
        <v>72</v>
      </c>
      <c r="T5653">
        <v>0</v>
      </c>
      <c r="V5653" t="s">
        <v>103</v>
      </c>
    </row>
    <row r="5654" spans="1:22" x14ac:dyDescent="0.2">
      <c r="A5654" s="1">
        <v>34231</v>
      </c>
      <c r="B5654">
        <v>1993</v>
      </c>
      <c r="C5654">
        <f>_xlfn.MAXIFS(Table1[ScheduleWeekWritten],Table1[ScheduleSeason],Table1[[#This Row],[ScheduleSeason]])</f>
        <v>18</v>
      </c>
      <c r="D5654">
        <v>3</v>
      </c>
      <c r="E5654" cm="1">
        <f t="array" ref="E5654">_xlfn.XLOOKUP(Table1[[#This Row],[ScheduleWeekWritten]],Table3[Game],100+Table3[Increase],Table1[[#This Row],[ScheduleWeekWritten]])</f>
        <v>3</v>
      </c>
      <c r="F5654" t="b">
        <v>0</v>
      </c>
      <c r="G5654" t="s">
        <v>50</v>
      </c>
      <c r="H5654">
        <v>20</v>
      </c>
      <c r="I5654">
        <v>10</v>
      </c>
      <c r="J5654" t="s">
        <v>39</v>
      </c>
      <c r="K5654" t="s">
        <v>90</v>
      </c>
      <c r="L5654" t="str">
        <f>_xlfn.XLOOKUP(Table1[[#This Row],[TeamFavoriteID]],Table2[team_id],Table2[team_name],_xlfn.XLOOKUP(Table1[[#This Row],[TeamFavoriteID]],Table2[team_id_pfr],Table2[team_name],"Even"))</f>
        <v>New York Giants</v>
      </c>
      <c r="M5654">
        <v>-7</v>
      </c>
      <c r="N5654">
        <f>IF(Table1[[#This Row],[TeamFavorite]]=Table1[[#This Row],[TeamHome]],Table1[[#This Row],[ScoreAway]]-Table1[[#This Row],[ScoreHome]],Table1[[#This Row],[ScoreHome]]-Table1[[#This Row],[ScoreAway]])</f>
        <v>-10</v>
      </c>
      <c r="O5654">
        <f>IF(Table1[[#This Row],[SpreadActual]]&lt;Table1[[#This Row],[SpreadFavorite]],1,0)</f>
        <v>1</v>
      </c>
      <c r="P5654">
        <v>37</v>
      </c>
      <c r="Q5654" t="s">
        <v>126</v>
      </c>
      <c r="R5654" t="b">
        <v>0</v>
      </c>
      <c r="S5654">
        <v>65</v>
      </c>
      <c r="T5654">
        <v>14</v>
      </c>
      <c r="U5654">
        <v>66</v>
      </c>
    </row>
    <row r="5655" spans="1:22" x14ac:dyDescent="0.2">
      <c r="A5655" s="1">
        <v>34231</v>
      </c>
      <c r="B5655">
        <v>1993</v>
      </c>
      <c r="C5655">
        <f>_xlfn.MAXIFS(Table1[ScheduleWeekWritten],Table1[ScheduleSeason],Table1[[#This Row],[ScheduleSeason]])</f>
        <v>18</v>
      </c>
      <c r="D5655">
        <v>3</v>
      </c>
      <c r="E5655" cm="1">
        <f t="array" ref="E5655">_xlfn.XLOOKUP(Table1[[#This Row],[ScheduleWeekWritten]],Table3[Game],100+Table3[Increase],Table1[[#This Row],[ScheduleWeekWritten]])</f>
        <v>3</v>
      </c>
      <c r="F5655" t="b">
        <v>0</v>
      </c>
      <c r="G5655" t="s">
        <v>58</v>
      </c>
      <c r="H5655">
        <v>34</v>
      </c>
      <c r="I5655">
        <v>31</v>
      </c>
      <c r="J5655" t="s">
        <v>61</v>
      </c>
      <c r="K5655" t="s">
        <v>77</v>
      </c>
      <c r="L5655" t="str">
        <f>_xlfn.XLOOKUP(Table1[[#This Row],[TeamFavoriteID]],Table2[team_id],Table2[team_name],_xlfn.XLOOKUP(Table1[[#This Row],[TeamFavoriteID]],Table2[team_id_pfr],Table2[team_name],"Even"))</f>
        <v>Philadelphia Eagles</v>
      </c>
      <c r="M5655">
        <v>-5.5</v>
      </c>
      <c r="N5655">
        <f>IF(Table1[[#This Row],[TeamFavorite]]=Table1[[#This Row],[TeamHome]],Table1[[#This Row],[ScoreAway]]-Table1[[#This Row],[ScoreHome]],Table1[[#This Row],[ScoreHome]]-Table1[[#This Row],[ScoreAway]])</f>
        <v>-3</v>
      </c>
      <c r="O5655">
        <f>IF(Table1[[#This Row],[SpreadActual]]&lt;Table1[[#This Row],[SpreadFavorite]],1,0)</f>
        <v>0</v>
      </c>
      <c r="P5655">
        <v>36</v>
      </c>
      <c r="Q5655" t="s">
        <v>112</v>
      </c>
      <c r="R5655" t="b">
        <v>0</v>
      </c>
      <c r="S5655">
        <v>63</v>
      </c>
      <c r="T5655">
        <v>12</v>
      </c>
      <c r="U5655">
        <v>68</v>
      </c>
    </row>
    <row r="5656" spans="1:22" x14ac:dyDescent="0.2">
      <c r="A5656" s="1">
        <v>34231</v>
      </c>
      <c r="B5656">
        <v>1993</v>
      </c>
      <c r="C5656">
        <f>_xlfn.MAXIFS(Table1[ScheduleWeekWritten],Table1[ScheduleSeason],Table1[[#This Row],[ScheduleSeason]])</f>
        <v>18</v>
      </c>
      <c r="D5656">
        <v>3</v>
      </c>
      <c r="E5656" cm="1">
        <f t="array" ref="E5656">_xlfn.XLOOKUP(Table1[[#This Row],[ScheduleWeekWritten]],Table3[Game],100+Table3[Increase],Table1[[#This Row],[ScheduleWeekWritten]])</f>
        <v>3</v>
      </c>
      <c r="F5656" t="b">
        <v>0</v>
      </c>
      <c r="G5656" t="s">
        <v>145</v>
      </c>
      <c r="H5656">
        <v>10</v>
      </c>
      <c r="I5656">
        <v>17</v>
      </c>
      <c r="J5656" t="s">
        <v>67</v>
      </c>
      <c r="K5656" t="s">
        <v>68</v>
      </c>
      <c r="L5656" t="str">
        <f>_xlfn.XLOOKUP(Table1[[#This Row],[TeamFavoriteID]],Table2[team_id],Table2[team_name],_xlfn.XLOOKUP(Table1[[#This Row],[TeamFavoriteID]],Table2[team_id_pfr],Table2[team_name],"Even"))</f>
        <v>Dallas Cowboys</v>
      </c>
      <c r="M5656">
        <v>-6.5</v>
      </c>
      <c r="N5656">
        <f>IF(Table1[[#This Row],[TeamFavorite]]=Table1[[#This Row],[TeamHome]],Table1[[#This Row],[ScoreAway]]-Table1[[#This Row],[ScoreHome]],Table1[[#This Row],[ScoreHome]]-Table1[[#This Row],[ScoreAway]])</f>
        <v>-7</v>
      </c>
      <c r="O5656">
        <f>IF(Table1[[#This Row],[SpreadActual]]&lt;Table1[[#This Row],[SpreadFavorite]],1,0)</f>
        <v>1</v>
      </c>
      <c r="P5656">
        <v>38.5</v>
      </c>
      <c r="Q5656" t="s">
        <v>146</v>
      </c>
      <c r="R5656" t="b">
        <v>0</v>
      </c>
      <c r="S5656">
        <v>80</v>
      </c>
      <c r="T5656">
        <v>3</v>
      </c>
      <c r="U5656">
        <v>23</v>
      </c>
    </row>
    <row r="5657" spans="1:22" x14ac:dyDescent="0.2">
      <c r="A5657" s="1">
        <v>34231</v>
      </c>
      <c r="B5657">
        <v>1993</v>
      </c>
      <c r="C5657">
        <f>_xlfn.MAXIFS(Table1[ScheduleWeekWritten],Table1[ScheduleSeason],Table1[[#This Row],[ScheduleSeason]])</f>
        <v>18</v>
      </c>
      <c r="D5657">
        <v>3</v>
      </c>
      <c r="E5657" cm="1">
        <f t="array" ref="E5657">_xlfn.XLOOKUP(Table1[[#This Row],[ScheduleWeekWritten]],Table3[Game],100+Table3[Increase],Table1[[#This Row],[ScheduleWeekWritten]])</f>
        <v>3</v>
      </c>
      <c r="F5657" t="b">
        <v>0</v>
      </c>
      <c r="G5657" t="s">
        <v>49</v>
      </c>
      <c r="H5657">
        <v>34</v>
      </c>
      <c r="I5657">
        <v>7</v>
      </c>
      <c r="J5657" t="s">
        <v>101</v>
      </c>
      <c r="K5657" t="s">
        <v>51</v>
      </c>
      <c r="L5657" t="str">
        <f>_xlfn.XLOOKUP(Table1[[#This Row],[TeamFavoriteID]],Table2[team_id],Table2[team_name],_xlfn.XLOOKUP(Table1[[#This Row],[TeamFavoriteID]],Table2[team_id_pfr],Table2[team_name],"Even"))</f>
        <v>Pittsburgh Steelers</v>
      </c>
      <c r="M5657">
        <v>-8.5</v>
      </c>
      <c r="N5657">
        <f>IF(Table1[[#This Row],[TeamFavorite]]=Table1[[#This Row],[TeamHome]],Table1[[#This Row],[ScoreAway]]-Table1[[#This Row],[ScoreHome]],Table1[[#This Row],[ScoreHome]]-Table1[[#This Row],[ScoreAway]])</f>
        <v>-27</v>
      </c>
      <c r="O5657">
        <f>IF(Table1[[#This Row],[SpreadActual]]&lt;Table1[[#This Row],[SpreadFavorite]],1,0)</f>
        <v>1</v>
      </c>
      <c r="P5657">
        <v>34</v>
      </c>
      <c r="Q5657" t="s">
        <v>113</v>
      </c>
      <c r="R5657" t="b">
        <v>0</v>
      </c>
      <c r="S5657">
        <v>61</v>
      </c>
      <c r="T5657">
        <v>8</v>
      </c>
      <c r="U5657">
        <v>62</v>
      </c>
    </row>
    <row r="5658" spans="1:22" x14ac:dyDescent="0.2">
      <c r="A5658" s="1">
        <v>34231</v>
      </c>
      <c r="B5658">
        <v>1993</v>
      </c>
      <c r="C5658">
        <f>_xlfn.MAXIFS(Table1[ScheduleWeekWritten],Table1[ScheduleSeason],Table1[[#This Row],[ScheduleSeason]])</f>
        <v>18</v>
      </c>
      <c r="D5658">
        <v>3</v>
      </c>
      <c r="E5658" cm="1">
        <f t="array" ref="E5658">_xlfn.XLOOKUP(Table1[[#This Row],[ScheduleWeekWritten]],Table3[Game],100+Table3[Increase],Table1[[#This Row],[ScheduleWeekWritten]])</f>
        <v>3</v>
      </c>
      <c r="F5658" t="b">
        <v>0</v>
      </c>
      <c r="G5658" t="s">
        <v>27</v>
      </c>
      <c r="H5658">
        <v>18</v>
      </c>
      <c r="I5658">
        <v>17</v>
      </c>
      <c r="J5658" t="s">
        <v>23</v>
      </c>
      <c r="K5658" t="s">
        <v>29</v>
      </c>
      <c r="L5658" t="str">
        <f>_xlfn.XLOOKUP(Table1[[#This Row],[TeamFavoriteID]],Table2[team_id],Table2[team_name],_xlfn.XLOOKUP(Table1[[#This Row],[TeamFavoriteID]],Table2[team_id_pfr],Table2[team_name],"Even"))</f>
        <v>Los Angeles Chargers</v>
      </c>
      <c r="M5658">
        <v>-2.5</v>
      </c>
      <c r="N5658">
        <f>IF(Table1[[#This Row],[TeamFavorite]]=Table1[[#This Row],[TeamHome]],Table1[[#This Row],[ScoreAway]]-Table1[[#This Row],[ScoreHome]],Table1[[#This Row],[ScoreHome]]-Table1[[#This Row],[ScoreAway]])</f>
        <v>1</v>
      </c>
      <c r="O5658">
        <f>IF(Table1[[#This Row],[SpreadActual]]&lt;Table1[[#This Row],[SpreadFavorite]],1,0)</f>
        <v>0</v>
      </c>
      <c r="P5658">
        <v>38</v>
      </c>
      <c r="Q5658" t="s">
        <v>94</v>
      </c>
      <c r="R5658" t="b">
        <v>0</v>
      </c>
      <c r="S5658">
        <v>66</v>
      </c>
      <c r="T5658">
        <v>7</v>
      </c>
      <c r="U5658">
        <v>76</v>
      </c>
    </row>
    <row r="5659" spans="1:22" x14ac:dyDescent="0.2">
      <c r="A5659" s="1">
        <v>34231</v>
      </c>
      <c r="B5659">
        <v>1993</v>
      </c>
      <c r="C5659">
        <f>_xlfn.MAXIFS(Table1[ScheduleWeekWritten],Table1[ScheduleSeason],Table1[[#This Row],[ScheduleSeason]])</f>
        <v>18</v>
      </c>
      <c r="D5659">
        <v>3</v>
      </c>
      <c r="E5659" cm="1">
        <f t="array" ref="E5659">_xlfn.XLOOKUP(Table1[[#This Row],[ScheduleWeekWritten]],Table3[Game],100+Table3[Increase],Table1[[#This Row],[ScheduleWeekWritten]])</f>
        <v>3</v>
      </c>
      <c r="F5659" t="b">
        <v>0</v>
      </c>
      <c r="G5659" t="s">
        <v>53</v>
      </c>
      <c r="H5659">
        <v>37</v>
      </c>
      <c r="I5659">
        <v>30</v>
      </c>
      <c r="J5659" t="s">
        <v>38</v>
      </c>
      <c r="K5659" t="s">
        <v>87</v>
      </c>
      <c r="L5659" t="str">
        <f>_xlfn.XLOOKUP(Table1[[#This Row],[TeamFavoriteID]],Table2[team_id],Table2[team_name],_xlfn.XLOOKUP(Table1[[#This Row],[TeamFavoriteID]],Table2[team_id_pfr],Table2[team_name],"Even"))</f>
        <v>San Francisco 49ers</v>
      </c>
      <c r="M5659">
        <v>-13.5</v>
      </c>
      <c r="N5659">
        <f>IF(Table1[[#This Row],[TeamFavorite]]=Table1[[#This Row],[TeamHome]],Table1[[#This Row],[ScoreAway]]-Table1[[#This Row],[ScoreHome]],Table1[[#This Row],[ScoreHome]]-Table1[[#This Row],[ScoreAway]])</f>
        <v>-7</v>
      </c>
      <c r="O5659">
        <f>IF(Table1[[#This Row],[SpreadActual]]&lt;Table1[[#This Row],[SpreadFavorite]],1,0)</f>
        <v>0</v>
      </c>
      <c r="P5659">
        <v>47</v>
      </c>
      <c r="Q5659" t="s">
        <v>118</v>
      </c>
      <c r="R5659" t="b">
        <v>0</v>
      </c>
      <c r="S5659">
        <v>59</v>
      </c>
      <c r="T5659">
        <v>13</v>
      </c>
      <c r="U5659">
        <v>74</v>
      </c>
    </row>
    <row r="5660" spans="1:22" x14ac:dyDescent="0.2">
      <c r="A5660" s="1">
        <v>34232</v>
      </c>
      <c r="B5660">
        <v>1993</v>
      </c>
      <c r="C5660">
        <f>_xlfn.MAXIFS(Table1[ScheduleWeekWritten],Table1[ScheduleSeason],Table1[[#This Row],[ScheduleSeason]])</f>
        <v>18</v>
      </c>
      <c r="D5660">
        <v>3</v>
      </c>
      <c r="E5660" cm="1">
        <f t="array" ref="E5660">_xlfn.XLOOKUP(Table1[[#This Row],[ScheduleWeekWritten]],Table3[Game],100+Table3[Increase],Table1[[#This Row],[ScheduleWeekWritten]])</f>
        <v>3</v>
      </c>
      <c r="F5660" t="b">
        <v>0</v>
      </c>
      <c r="G5660" t="s">
        <v>42</v>
      </c>
      <c r="H5660">
        <v>15</v>
      </c>
      <c r="I5660">
        <v>7</v>
      </c>
      <c r="J5660" t="s">
        <v>24</v>
      </c>
      <c r="K5660" t="s">
        <v>75</v>
      </c>
      <c r="L5660" t="str">
        <f>_xlfn.XLOOKUP(Table1[[#This Row],[TeamFavoriteID]],Table2[team_id],Table2[team_name],_xlfn.XLOOKUP(Table1[[#This Row],[TeamFavoriteID]],Table2[team_id_pfr],Table2[team_name],"Even"))</f>
        <v>Kansas City Chiefs</v>
      </c>
      <c r="M5660">
        <v>-6</v>
      </c>
      <c r="N5660">
        <f>IF(Table1[[#This Row],[TeamFavorite]]=Table1[[#This Row],[TeamHome]],Table1[[#This Row],[ScoreAway]]-Table1[[#This Row],[ScoreHome]],Table1[[#This Row],[ScoreHome]]-Table1[[#This Row],[ScoreAway]])</f>
        <v>-8</v>
      </c>
      <c r="O5660">
        <f>IF(Table1[[#This Row],[SpreadActual]]&lt;Table1[[#This Row],[SpreadFavorite]],1,0)</f>
        <v>1</v>
      </c>
      <c r="P5660">
        <v>43</v>
      </c>
      <c r="Q5660" t="s">
        <v>117</v>
      </c>
      <c r="R5660" t="b">
        <v>0</v>
      </c>
      <c r="S5660">
        <v>64</v>
      </c>
      <c r="T5660">
        <v>9</v>
      </c>
      <c r="U5660">
        <v>83</v>
      </c>
    </row>
    <row r="5661" spans="1:22" x14ac:dyDescent="0.2">
      <c r="A5661" s="1">
        <v>34238</v>
      </c>
      <c r="B5661">
        <v>1993</v>
      </c>
      <c r="C5661">
        <f>_xlfn.MAXIFS(Table1[ScheduleWeekWritten],Table1[ScheduleSeason],Table1[[#This Row],[ScheduleSeason]])</f>
        <v>18</v>
      </c>
      <c r="D5661">
        <v>4</v>
      </c>
      <c r="E5661" cm="1">
        <f t="array" ref="E5661">_xlfn.XLOOKUP(Table1[[#This Row],[ScheduleWeekWritten]],Table3[Game],100+Table3[Increase],Table1[[#This Row],[ScheduleWeekWritten]])</f>
        <v>4</v>
      </c>
      <c r="F5661" t="b">
        <v>0</v>
      </c>
      <c r="G5661" t="s">
        <v>28</v>
      </c>
      <c r="H5661">
        <v>13</v>
      </c>
      <c r="I5661">
        <v>22</v>
      </c>
      <c r="J5661" t="s">
        <v>19</v>
      </c>
      <c r="K5661" t="s">
        <v>43</v>
      </c>
      <c r="L5661" t="str">
        <f>_xlfn.XLOOKUP(Table1[[#This Row],[TeamFavoriteID]],Table2[team_id],Table2[team_name],_xlfn.XLOOKUP(Table1[[#This Row],[TeamFavoriteID]],Table2[team_id_pfr],Table2[team_name],"Even"))</f>
        <v>Buffalo Bills</v>
      </c>
      <c r="M5661">
        <v>-6</v>
      </c>
      <c r="N5661">
        <f>IF(Table1[[#This Row],[TeamFavorite]]=Table1[[#This Row],[TeamHome]],Table1[[#This Row],[ScoreAway]]-Table1[[#This Row],[ScoreHome]],Table1[[#This Row],[ScoreHome]]-Table1[[#This Row],[ScoreAway]])</f>
        <v>9</v>
      </c>
      <c r="O5661">
        <f>IF(Table1[[#This Row],[SpreadActual]]&lt;Table1[[#This Row],[SpreadFavorite]],1,0)</f>
        <v>0</v>
      </c>
      <c r="P5661">
        <v>39</v>
      </c>
      <c r="Q5661" t="s">
        <v>123</v>
      </c>
      <c r="R5661" t="b">
        <v>0</v>
      </c>
      <c r="S5661">
        <v>61</v>
      </c>
      <c r="T5661">
        <v>16</v>
      </c>
      <c r="U5661">
        <v>82</v>
      </c>
    </row>
    <row r="5662" spans="1:22" x14ac:dyDescent="0.2">
      <c r="A5662" s="1">
        <v>34238</v>
      </c>
      <c r="B5662">
        <v>1993</v>
      </c>
      <c r="C5662">
        <f>_xlfn.MAXIFS(Table1[ScheduleWeekWritten],Table1[ScheduleSeason],Table1[[#This Row],[ScheduleSeason]])</f>
        <v>18</v>
      </c>
      <c r="D5662">
        <v>4</v>
      </c>
      <c r="E5662" cm="1">
        <f t="array" ref="E5662">_xlfn.XLOOKUP(Table1[[#This Row],[ScheduleWeekWritten]],Table3[Game],100+Table3[Increase],Table1[[#This Row],[ScheduleWeekWritten]])</f>
        <v>4</v>
      </c>
      <c r="F5662" t="b">
        <v>0</v>
      </c>
      <c r="G5662" t="s">
        <v>46</v>
      </c>
      <c r="H5662">
        <v>47</v>
      </c>
      <c r="I5662">
        <v>17</v>
      </c>
      <c r="J5662" t="s">
        <v>127</v>
      </c>
      <c r="K5662" t="s">
        <v>47</v>
      </c>
      <c r="L5662" t="str">
        <f>_xlfn.XLOOKUP(Table1[[#This Row],[TeamFavoriteID]],Table2[team_id],Table2[team_name],_xlfn.XLOOKUP(Table1[[#This Row],[TeamFavoriteID]],Table2[team_id_pfr],Table2[team_name],"Even"))</f>
        <v>Chicago Bears</v>
      </c>
      <c r="M5662">
        <v>-7</v>
      </c>
      <c r="N5662">
        <f>IF(Table1[[#This Row],[TeamFavorite]]=Table1[[#This Row],[TeamHome]],Table1[[#This Row],[ScoreAway]]-Table1[[#This Row],[ScoreHome]],Table1[[#This Row],[ScoreHome]]-Table1[[#This Row],[ScoreAway]])</f>
        <v>-30</v>
      </c>
      <c r="O5662">
        <f>IF(Table1[[#This Row],[SpreadActual]]&lt;Table1[[#This Row],[SpreadFavorite]],1,0)</f>
        <v>1</v>
      </c>
      <c r="P5662">
        <v>33.5</v>
      </c>
      <c r="Q5662" t="s">
        <v>114</v>
      </c>
      <c r="R5662" t="b">
        <v>0</v>
      </c>
      <c r="S5662">
        <v>57</v>
      </c>
      <c r="T5662">
        <v>14</v>
      </c>
      <c r="U5662">
        <v>82</v>
      </c>
    </row>
    <row r="5663" spans="1:22" x14ac:dyDescent="0.2">
      <c r="A5663" s="1">
        <v>34238</v>
      </c>
      <c r="B5663">
        <v>1993</v>
      </c>
      <c r="C5663">
        <f>_xlfn.MAXIFS(Table1[ScheduleWeekWritten],Table1[ScheduleSeason],Table1[[#This Row],[ScheduleSeason]])</f>
        <v>18</v>
      </c>
      <c r="D5663">
        <v>4</v>
      </c>
      <c r="E5663" cm="1">
        <f t="array" ref="E5663">_xlfn.XLOOKUP(Table1[[#This Row],[ScheduleWeekWritten]],Table3[Game],100+Table3[Increase],Table1[[#This Row],[ScheduleWeekWritten]])</f>
        <v>4</v>
      </c>
      <c r="F5663" t="b">
        <v>0</v>
      </c>
      <c r="G5663" t="s">
        <v>101</v>
      </c>
      <c r="H5663">
        <v>10</v>
      </c>
      <c r="I5663">
        <v>19</v>
      </c>
      <c r="J5663" t="s">
        <v>128</v>
      </c>
      <c r="K5663" t="s">
        <v>132</v>
      </c>
      <c r="L5663" t="str">
        <f>_xlfn.XLOOKUP(Table1[[#This Row],[TeamFavoriteID]],Table2[team_id],Table2[team_name],_xlfn.XLOOKUP(Table1[[#This Row],[TeamFavoriteID]],Table2[team_id_pfr],Table2[team_name],"Even"))</f>
        <v>Seattle Seahawks</v>
      </c>
      <c r="M5663">
        <v>-3</v>
      </c>
      <c r="N5663">
        <f>IF(Table1[[#This Row],[TeamFavorite]]=Table1[[#This Row],[TeamHome]],Table1[[#This Row],[ScoreAway]]-Table1[[#This Row],[ScoreHome]],Table1[[#This Row],[ScoreHome]]-Table1[[#This Row],[ScoreAway]])</f>
        <v>-9</v>
      </c>
      <c r="O5663">
        <f>IF(Table1[[#This Row],[SpreadActual]]&lt;Table1[[#This Row],[SpreadFavorite]],1,0)</f>
        <v>1</v>
      </c>
      <c r="P5663">
        <v>31.5</v>
      </c>
      <c r="Q5663" t="s">
        <v>111</v>
      </c>
      <c r="R5663" t="b">
        <v>0</v>
      </c>
      <c r="S5663">
        <v>64</v>
      </c>
      <c r="T5663">
        <v>16</v>
      </c>
      <c r="U5663">
        <v>84</v>
      </c>
    </row>
    <row r="5664" spans="1:22" x14ac:dyDescent="0.2">
      <c r="A5664" s="1">
        <v>34238</v>
      </c>
      <c r="B5664">
        <v>1993</v>
      </c>
      <c r="C5664">
        <f>_xlfn.MAXIFS(Table1[ScheduleWeekWritten],Table1[ScheduleSeason],Table1[[#This Row],[ScheduleSeason]])</f>
        <v>18</v>
      </c>
      <c r="D5664">
        <v>4</v>
      </c>
      <c r="E5664" cm="1">
        <f t="array" ref="E5664">_xlfn.XLOOKUP(Table1[[#This Row],[ScheduleWeekWritten]],Table3[Game],100+Table3[Increase],Table1[[#This Row],[ScheduleWeekWritten]])</f>
        <v>4</v>
      </c>
      <c r="F5664" t="b">
        <v>0</v>
      </c>
      <c r="G5664" t="s">
        <v>45</v>
      </c>
      <c r="H5664">
        <v>26</v>
      </c>
      <c r="I5664">
        <v>20</v>
      </c>
      <c r="J5664" t="s">
        <v>145</v>
      </c>
      <c r="K5664" t="s">
        <v>79</v>
      </c>
      <c r="L5664" t="str">
        <f>_xlfn.XLOOKUP(Table1[[#This Row],[TeamFavoriteID]],Table2[team_id],Table2[team_name],_xlfn.XLOOKUP(Table1[[#This Row],[TeamFavoriteID]],Table2[team_id_pfr],Table2[team_name],"Even"))</f>
        <v>Detroit Lions</v>
      </c>
      <c r="M5664">
        <v>-5</v>
      </c>
      <c r="N5664">
        <f>IF(Table1[[#This Row],[TeamFavorite]]=Table1[[#This Row],[TeamHome]],Table1[[#This Row],[ScoreAway]]-Table1[[#This Row],[ScoreHome]],Table1[[#This Row],[ScoreHome]]-Table1[[#This Row],[ScoreAway]])</f>
        <v>-6</v>
      </c>
      <c r="O5664">
        <f>IF(Table1[[#This Row],[SpreadActual]]&lt;Table1[[#This Row],[SpreadFavorite]],1,0)</f>
        <v>1</v>
      </c>
      <c r="P5664">
        <v>36.5</v>
      </c>
      <c r="Q5664" t="s">
        <v>125</v>
      </c>
      <c r="R5664" t="b">
        <v>0</v>
      </c>
      <c r="S5664">
        <v>72</v>
      </c>
      <c r="T5664">
        <v>0</v>
      </c>
      <c r="V5664" t="s">
        <v>103</v>
      </c>
    </row>
    <row r="5665" spans="1:22" x14ac:dyDescent="0.2">
      <c r="A5665" s="1">
        <v>34238</v>
      </c>
      <c r="B5665">
        <v>1993</v>
      </c>
      <c r="C5665">
        <f>_xlfn.MAXIFS(Table1[ScheduleWeekWritten],Table1[ScheduleSeason],Table1[[#This Row],[ScheduleSeason]])</f>
        <v>18</v>
      </c>
      <c r="D5665">
        <v>4</v>
      </c>
      <c r="E5665" cm="1">
        <f t="array" ref="E5665">_xlfn.XLOOKUP(Table1[[#This Row],[ScheduleWeekWritten]],Table3[Game],100+Table3[Increase],Table1[[#This Row],[ScheduleWeekWritten]])</f>
        <v>4</v>
      </c>
      <c r="F5665" t="b">
        <v>0</v>
      </c>
      <c r="G5665" t="s">
        <v>23</v>
      </c>
      <c r="H5665">
        <v>13</v>
      </c>
      <c r="I5665">
        <v>28</v>
      </c>
      <c r="J5665" t="s">
        <v>39</v>
      </c>
      <c r="K5665" t="s">
        <v>25</v>
      </c>
      <c r="L5665" t="str">
        <f>_xlfn.XLOOKUP(Table1[[#This Row],[TeamFavoriteID]],Table2[team_id],Table2[team_name],_xlfn.XLOOKUP(Table1[[#This Row],[TeamFavoriteID]],Table2[team_id_pfr],Table2[team_name],"Even"))</f>
        <v>Houston Oilers</v>
      </c>
      <c r="M5665">
        <v>-10.5</v>
      </c>
      <c r="N5665">
        <f>IF(Table1[[#This Row],[TeamFavorite]]=Table1[[#This Row],[TeamHome]],Table1[[#This Row],[ScoreAway]]-Table1[[#This Row],[ScoreHome]],Table1[[#This Row],[ScoreHome]]-Table1[[#This Row],[ScoreAway]])</f>
        <v>15</v>
      </c>
      <c r="O5665">
        <f>IF(Table1[[#This Row],[SpreadActual]]&lt;Table1[[#This Row],[SpreadFavorite]],1,0)</f>
        <v>0</v>
      </c>
      <c r="P5665">
        <v>39.5</v>
      </c>
      <c r="Q5665" t="s">
        <v>102</v>
      </c>
      <c r="R5665" t="b">
        <v>0</v>
      </c>
      <c r="S5665">
        <v>72</v>
      </c>
      <c r="T5665">
        <v>0</v>
      </c>
      <c r="V5665" t="s">
        <v>103</v>
      </c>
    </row>
    <row r="5666" spans="1:22" x14ac:dyDescent="0.2">
      <c r="A5666" s="1">
        <v>34238</v>
      </c>
      <c r="B5666">
        <v>1993</v>
      </c>
      <c r="C5666">
        <f>_xlfn.MAXIFS(Table1[ScheduleWeekWritten],Table1[ScheduleSeason],Table1[[#This Row],[ScheduleSeason]])</f>
        <v>18</v>
      </c>
      <c r="D5666">
        <v>4</v>
      </c>
      <c r="E5666" cm="1">
        <f t="array" ref="E5666">_xlfn.XLOOKUP(Table1[[#This Row],[ScheduleWeekWritten]],Table3[Game],100+Table3[Increase],Table1[[#This Row],[ScheduleWeekWritten]])</f>
        <v>4</v>
      </c>
      <c r="F5666" t="b">
        <v>0</v>
      </c>
      <c r="G5666" t="s">
        <v>140</v>
      </c>
      <c r="H5666">
        <v>23</v>
      </c>
      <c r="I5666">
        <v>10</v>
      </c>
      <c r="J5666" t="s">
        <v>62</v>
      </c>
      <c r="K5666" t="s">
        <v>63</v>
      </c>
      <c r="L5666" t="str">
        <f>_xlfn.XLOOKUP(Table1[[#This Row],[TeamFavoriteID]],Table2[team_id],Table2[team_name],_xlfn.XLOOKUP(Table1[[#This Row],[TeamFavoriteID]],Table2[team_id_pfr],Table2[team_name],"Even"))</f>
        <v>Cleveland Browns</v>
      </c>
      <c r="M5666">
        <v>-2.5</v>
      </c>
      <c r="N5666">
        <f>IF(Table1[[#This Row],[TeamFavorite]]=Table1[[#This Row],[TeamHome]],Table1[[#This Row],[ScoreAway]]-Table1[[#This Row],[ScoreHome]],Table1[[#This Row],[ScoreHome]]-Table1[[#This Row],[ScoreAway]])</f>
        <v>13</v>
      </c>
      <c r="O5666">
        <f>IF(Table1[[#This Row],[SpreadActual]]&lt;Table1[[#This Row],[SpreadFavorite]],1,0)</f>
        <v>0</v>
      </c>
      <c r="P5666">
        <v>33</v>
      </c>
      <c r="Q5666" t="s">
        <v>141</v>
      </c>
      <c r="R5666" t="b">
        <v>0</v>
      </c>
      <c r="S5666">
        <v>72</v>
      </c>
      <c r="T5666">
        <v>0</v>
      </c>
      <c r="V5666" t="s">
        <v>103</v>
      </c>
    </row>
    <row r="5667" spans="1:22" x14ac:dyDescent="0.2">
      <c r="A5667" s="1">
        <v>34238</v>
      </c>
      <c r="B5667">
        <v>1993</v>
      </c>
      <c r="C5667">
        <f>_xlfn.MAXIFS(Table1[ScheduleWeekWritten],Table1[ScheduleSeason],Table1[[#This Row],[ScheduleSeason]])</f>
        <v>18</v>
      </c>
      <c r="D5667">
        <v>4</v>
      </c>
      <c r="E5667" cm="1">
        <f t="array" ref="E5667">_xlfn.XLOOKUP(Table1[[#This Row],[ScheduleWeekWritten]],Table3[Game],100+Table3[Increase],Table1[[#This Row],[ScheduleWeekWritten]])</f>
        <v>4</v>
      </c>
      <c r="F5667" t="b">
        <v>0</v>
      </c>
      <c r="G5667" t="s">
        <v>54</v>
      </c>
      <c r="H5667">
        <v>15</v>
      </c>
      <c r="I5667">
        <v>13</v>
      </c>
      <c r="J5667" t="s">
        <v>33</v>
      </c>
      <c r="K5667" t="s">
        <v>55</v>
      </c>
      <c r="L5667" t="str">
        <f>_xlfn.XLOOKUP(Table1[[#This Row],[TeamFavoriteID]],Table2[team_id],Table2[team_name],_xlfn.XLOOKUP(Table1[[#This Row],[TeamFavoriteID]],Table2[team_id_pfr],Table2[team_name],"Even"))</f>
        <v>Minnesota Vikings</v>
      </c>
      <c r="M5667">
        <v>-3</v>
      </c>
      <c r="N5667">
        <f>IF(Table1[[#This Row],[TeamFavorite]]=Table1[[#This Row],[TeamHome]],Table1[[#This Row],[ScoreAway]]-Table1[[#This Row],[ScoreHome]],Table1[[#This Row],[ScoreHome]]-Table1[[#This Row],[ScoreAway]])</f>
        <v>-2</v>
      </c>
      <c r="O5667">
        <f>IF(Table1[[#This Row],[SpreadActual]]&lt;Table1[[#This Row],[SpreadFavorite]],1,0)</f>
        <v>0</v>
      </c>
      <c r="P5667">
        <v>36.5</v>
      </c>
      <c r="Q5667" t="s">
        <v>137</v>
      </c>
      <c r="R5667" t="b">
        <v>0</v>
      </c>
      <c r="S5667">
        <v>72</v>
      </c>
      <c r="T5667">
        <v>0</v>
      </c>
      <c r="V5667" t="s">
        <v>103</v>
      </c>
    </row>
    <row r="5668" spans="1:22" x14ac:dyDescent="0.2">
      <c r="A5668" s="1">
        <v>34238</v>
      </c>
      <c r="B5668">
        <v>1993</v>
      </c>
      <c r="C5668">
        <f>_xlfn.MAXIFS(Table1[ScheduleWeekWritten],Table1[ScheduleSeason],Table1[[#This Row],[ScheduleSeason]])</f>
        <v>18</v>
      </c>
      <c r="D5668">
        <v>4</v>
      </c>
      <c r="E5668" cm="1">
        <f t="array" ref="E5668">_xlfn.XLOOKUP(Table1[[#This Row],[ScheduleWeekWritten]],Table3[Game],100+Table3[Increase],Table1[[#This Row],[ScheduleWeekWritten]])</f>
        <v>4</v>
      </c>
      <c r="F5668" t="b">
        <v>0</v>
      </c>
      <c r="G5668" t="s">
        <v>95</v>
      </c>
      <c r="H5668">
        <v>16</v>
      </c>
      <c r="I5668">
        <v>13</v>
      </c>
      <c r="J5668" t="s">
        <v>53</v>
      </c>
      <c r="K5668" t="s">
        <v>87</v>
      </c>
      <c r="L5668" t="str">
        <f>_xlfn.XLOOKUP(Table1[[#This Row],[TeamFavoriteID]],Table2[team_id],Table2[team_name],_xlfn.XLOOKUP(Table1[[#This Row],[TeamFavoriteID]],Table2[team_id_pfr],Table2[team_name],"Even"))</f>
        <v>San Francisco 49ers</v>
      </c>
      <c r="M5668">
        <v>-1</v>
      </c>
      <c r="N5668">
        <f>IF(Table1[[#This Row],[TeamFavorite]]=Table1[[#This Row],[TeamHome]],Table1[[#This Row],[ScoreAway]]-Table1[[#This Row],[ScoreHome]],Table1[[#This Row],[ScoreHome]]-Table1[[#This Row],[ScoreAway]])</f>
        <v>3</v>
      </c>
      <c r="O5668">
        <f>IF(Table1[[#This Row],[SpreadActual]]&lt;Table1[[#This Row],[SpreadFavorite]],1,0)</f>
        <v>0</v>
      </c>
      <c r="P5668">
        <v>41</v>
      </c>
      <c r="Q5668" t="s">
        <v>124</v>
      </c>
      <c r="R5668" t="b">
        <v>0</v>
      </c>
      <c r="S5668">
        <v>72</v>
      </c>
      <c r="T5668">
        <v>0</v>
      </c>
      <c r="V5668" t="s">
        <v>103</v>
      </c>
    </row>
    <row r="5669" spans="1:22" x14ac:dyDescent="0.2">
      <c r="A5669" s="1">
        <v>34238</v>
      </c>
      <c r="B5669">
        <v>1993</v>
      </c>
      <c r="C5669">
        <f>_xlfn.MAXIFS(Table1[ScheduleWeekWritten],Table1[ScheduleSeason],Table1[[#This Row],[ScheduleSeason]])</f>
        <v>18</v>
      </c>
      <c r="D5669">
        <v>4</v>
      </c>
      <c r="E5669" cm="1">
        <f t="array" ref="E5669">_xlfn.XLOOKUP(Table1[[#This Row],[ScheduleWeekWritten]],Table3[Game],100+Table3[Increase],Table1[[#This Row],[ScheduleWeekWritten]])</f>
        <v>4</v>
      </c>
      <c r="F5669" t="b">
        <v>0</v>
      </c>
      <c r="G5669" t="s">
        <v>31</v>
      </c>
      <c r="H5669">
        <v>45</v>
      </c>
      <c r="I5669">
        <v>7</v>
      </c>
      <c r="J5669" t="s">
        <v>115</v>
      </c>
      <c r="K5669" t="s">
        <v>32</v>
      </c>
      <c r="L5669" t="str">
        <f>_xlfn.XLOOKUP(Table1[[#This Row],[TeamFavoriteID]],Table2[team_id],Table2[team_name],_xlfn.XLOOKUP(Table1[[#This Row],[TeamFavoriteID]],Table2[team_id_pfr],Table2[team_name],"Even"))</f>
        <v>New York Jets</v>
      </c>
      <c r="M5669">
        <v>-9.5</v>
      </c>
      <c r="N5669">
        <f>IF(Table1[[#This Row],[TeamFavorite]]=Table1[[#This Row],[TeamHome]],Table1[[#This Row],[ScoreAway]]-Table1[[#This Row],[ScoreHome]],Table1[[#This Row],[ScoreHome]]-Table1[[#This Row],[ScoreAway]])</f>
        <v>-38</v>
      </c>
      <c r="O5669">
        <f>IF(Table1[[#This Row],[SpreadActual]]&lt;Table1[[#This Row],[SpreadFavorite]],1,0)</f>
        <v>1</v>
      </c>
      <c r="P5669">
        <v>36.5</v>
      </c>
      <c r="Q5669" t="s">
        <v>126</v>
      </c>
      <c r="R5669" t="b">
        <v>0</v>
      </c>
      <c r="S5669">
        <v>68</v>
      </c>
      <c r="T5669">
        <v>14</v>
      </c>
      <c r="U5669">
        <v>84</v>
      </c>
    </row>
    <row r="5670" spans="1:22" x14ac:dyDescent="0.2">
      <c r="A5670" s="1">
        <v>34239</v>
      </c>
      <c r="B5670">
        <v>1993</v>
      </c>
      <c r="C5670">
        <f>_xlfn.MAXIFS(Table1[ScheduleWeekWritten],Table1[ScheduleSeason],Table1[[#This Row],[ScheduleSeason]])</f>
        <v>18</v>
      </c>
      <c r="D5670">
        <v>4</v>
      </c>
      <c r="E5670" cm="1">
        <f t="array" ref="E5670">_xlfn.XLOOKUP(Table1[[#This Row],[ScheduleWeekWritten]],Table3[Game],100+Table3[Increase],Table1[[#This Row],[ScheduleWeekWritten]])</f>
        <v>4</v>
      </c>
      <c r="F5670" t="b">
        <v>0</v>
      </c>
      <c r="G5670" t="s">
        <v>38</v>
      </c>
      <c r="H5670">
        <v>17</v>
      </c>
      <c r="I5670">
        <v>45</v>
      </c>
      <c r="J5670" t="s">
        <v>49</v>
      </c>
      <c r="K5670" t="s">
        <v>109</v>
      </c>
      <c r="L5670" t="str">
        <f>_xlfn.XLOOKUP(Table1[[#This Row],[TeamFavoriteID]],Table2[team_id],Table2[team_name],_xlfn.XLOOKUP(Table1[[#This Row],[TeamFavoriteID]],Table2[team_id_pfr],Table2[team_name],"Even"))</f>
        <v>Atlanta Falcons</v>
      </c>
      <c r="M5670">
        <v>-3</v>
      </c>
      <c r="N5670">
        <f>IF(Table1[[#This Row],[TeamFavorite]]=Table1[[#This Row],[TeamHome]],Table1[[#This Row],[ScoreAway]]-Table1[[#This Row],[ScoreHome]],Table1[[#This Row],[ScoreHome]]-Table1[[#This Row],[ScoreAway]])</f>
        <v>28</v>
      </c>
      <c r="O5670">
        <f>IF(Table1[[#This Row],[SpreadActual]]&lt;Table1[[#This Row],[SpreadFavorite]],1,0)</f>
        <v>0</v>
      </c>
      <c r="P5670">
        <v>42.5</v>
      </c>
      <c r="Q5670" t="s">
        <v>148</v>
      </c>
      <c r="R5670" t="b">
        <v>0</v>
      </c>
      <c r="S5670">
        <v>72</v>
      </c>
      <c r="T5670">
        <v>0</v>
      </c>
      <c r="V5670" t="s">
        <v>103</v>
      </c>
    </row>
    <row r="5671" spans="1:22" x14ac:dyDescent="0.2">
      <c r="A5671" s="1">
        <v>34245</v>
      </c>
      <c r="B5671">
        <v>1993</v>
      </c>
      <c r="C5671">
        <f>_xlfn.MAXIFS(Table1[ScheduleWeekWritten],Table1[ScheduleSeason],Table1[[#This Row],[ScheduleSeason]])</f>
        <v>18</v>
      </c>
      <c r="D5671">
        <v>5</v>
      </c>
      <c r="E5671" cm="1">
        <f t="array" ref="E5671">_xlfn.XLOOKUP(Table1[[#This Row],[ScheduleWeekWritten]],Table3[Game],100+Table3[Increase],Table1[[#This Row],[ScheduleWeekWritten]])</f>
        <v>5</v>
      </c>
      <c r="F5671" t="b">
        <v>0</v>
      </c>
      <c r="G5671" t="s">
        <v>28</v>
      </c>
      <c r="H5671">
        <v>17</v>
      </c>
      <c r="I5671">
        <v>14</v>
      </c>
      <c r="J5671" t="s">
        <v>50</v>
      </c>
      <c r="K5671" t="s">
        <v>43</v>
      </c>
      <c r="L5671" t="str">
        <f>_xlfn.XLOOKUP(Table1[[#This Row],[TeamFavoriteID]],Table2[team_id],Table2[team_name],_xlfn.XLOOKUP(Table1[[#This Row],[TeamFavoriteID]],Table2[team_id_pfr],Table2[team_name],"Even"))</f>
        <v>Buffalo Bills</v>
      </c>
      <c r="M5671">
        <v>-6</v>
      </c>
      <c r="N5671">
        <f>IF(Table1[[#This Row],[TeamFavorite]]=Table1[[#This Row],[TeamHome]],Table1[[#This Row],[ScoreAway]]-Table1[[#This Row],[ScoreHome]],Table1[[#This Row],[ScoreHome]]-Table1[[#This Row],[ScoreAway]])</f>
        <v>-3</v>
      </c>
      <c r="O5671">
        <f>IF(Table1[[#This Row],[SpreadActual]]&lt;Table1[[#This Row],[SpreadFavorite]],1,0)</f>
        <v>0</v>
      </c>
      <c r="P5671">
        <v>43</v>
      </c>
      <c r="Q5671" t="s">
        <v>123</v>
      </c>
      <c r="R5671" t="b">
        <v>0</v>
      </c>
      <c r="S5671">
        <v>47</v>
      </c>
      <c r="T5671">
        <v>15</v>
      </c>
      <c r="U5671">
        <v>61</v>
      </c>
    </row>
    <row r="5672" spans="1:22" x14ac:dyDescent="0.2">
      <c r="A5672" s="1">
        <v>34245</v>
      </c>
      <c r="B5672">
        <v>1993</v>
      </c>
      <c r="C5672">
        <f>_xlfn.MAXIFS(Table1[ScheduleWeekWritten],Table1[ScheduleSeason],Table1[[#This Row],[ScheduleSeason]])</f>
        <v>18</v>
      </c>
      <c r="D5672">
        <v>5</v>
      </c>
      <c r="E5672" cm="1">
        <f t="array" ref="E5672">_xlfn.XLOOKUP(Table1[[#This Row],[ScheduleWeekWritten]],Table3[Game],100+Table3[Increase],Table1[[#This Row],[ScheduleWeekWritten]])</f>
        <v>5</v>
      </c>
      <c r="F5672" t="b">
        <v>0</v>
      </c>
      <c r="G5672" t="s">
        <v>46</v>
      </c>
      <c r="H5672">
        <v>6</v>
      </c>
      <c r="I5672">
        <v>0</v>
      </c>
      <c r="J5672" t="s">
        <v>38</v>
      </c>
      <c r="K5672" t="s">
        <v>47</v>
      </c>
      <c r="L5672" t="str">
        <f>_xlfn.XLOOKUP(Table1[[#This Row],[TeamFavoriteID]],Table2[team_id],Table2[team_name],_xlfn.XLOOKUP(Table1[[#This Row],[TeamFavoriteID]],Table2[team_id_pfr],Table2[team_name],"Even"))</f>
        <v>Chicago Bears</v>
      </c>
      <c r="M5672">
        <v>-6</v>
      </c>
      <c r="N5672">
        <f>IF(Table1[[#This Row],[TeamFavorite]]=Table1[[#This Row],[TeamHome]],Table1[[#This Row],[ScoreAway]]-Table1[[#This Row],[ScoreHome]],Table1[[#This Row],[ScoreHome]]-Table1[[#This Row],[ScoreAway]])</f>
        <v>-6</v>
      </c>
      <c r="O5672">
        <f>IF(Table1[[#This Row],[SpreadActual]]&lt;Table1[[#This Row],[SpreadFavorite]],1,0)</f>
        <v>0</v>
      </c>
      <c r="P5672">
        <v>44</v>
      </c>
      <c r="Q5672" t="s">
        <v>114</v>
      </c>
      <c r="R5672" t="b">
        <v>0</v>
      </c>
      <c r="S5672">
        <v>50</v>
      </c>
      <c r="T5672">
        <v>17</v>
      </c>
      <c r="U5672">
        <v>54</v>
      </c>
    </row>
    <row r="5673" spans="1:22" x14ac:dyDescent="0.2">
      <c r="A5673" s="1">
        <v>34245</v>
      </c>
      <c r="B5673">
        <v>1993</v>
      </c>
      <c r="C5673">
        <f>_xlfn.MAXIFS(Table1[ScheduleWeekWritten],Table1[ScheduleSeason],Table1[[#This Row],[ScheduleSeason]])</f>
        <v>18</v>
      </c>
      <c r="D5673">
        <v>5</v>
      </c>
      <c r="E5673" cm="1">
        <f t="array" ref="E5673">_xlfn.XLOOKUP(Table1[[#This Row],[ScheduleWeekWritten]],Table3[Game],100+Table3[Increase],Table1[[#This Row],[ScheduleWeekWritten]])</f>
        <v>5</v>
      </c>
      <c r="F5673" t="b">
        <v>0</v>
      </c>
      <c r="G5673" t="s">
        <v>67</v>
      </c>
      <c r="H5673">
        <v>36</v>
      </c>
      <c r="I5673">
        <v>14</v>
      </c>
      <c r="J5673" t="s">
        <v>33</v>
      </c>
      <c r="K5673" t="s">
        <v>68</v>
      </c>
      <c r="L5673" t="str">
        <f>_xlfn.XLOOKUP(Table1[[#This Row],[TeamFavoriteID]],Table2[team_id],Table2[team_name],_xlfn.XLOOKUP(Table1[[#This Row],[TeamFavoriteID]],Table2[team_id_pfr],Table2[team_name],"Even"))</f>
        <v>Dallas Cowboys</v>
      </c>
      <c r="M5673">
        <v>-11</v>
      </c>
      <c r="N5673">
        <f>IF(Table1[[#This Row],[TeamFavorite]]=Table1[[#This Row],[TeamHome]],Table1[[#This Row],[ScoreAway]]-Table1[[#This Row],[ScoreHome]],Table1[[#This Row],[ScoreHome]]-Table1[[#This Row],[ScoreAway]])</f>
        <v>-22</v>
      </c>
      <c r="O5673">
        <f>IF(Table1[[#This Row],[SpreadActual]]&lt;Table1[[#This Row],[SpreadFavorite]],1,0)</f>
        <v>1</v>
      </c>
      <c r="P5673">
        <v>37</v>
      </c>
      <c r="Q5673" t="s">
        <v>119</v>
      </c>
      <c r="R5673" t="b">
        <v>0</v>
      </c>
      <c r="S5673">
        <v>68</v>
      </c>
      <c r="T5673">
        <v>8</v>
      </c>
      <c r="U5673">
        <v>86</v>
      </c>
    </row>
    <row r="5674" spans="1:22" x14ac:dyDescent="0.2">
      <c r="A5674" s="1">
        <v>34245</v>
      </c>
      <c r="B5674">
        <v>1993</v>
      </c>
      <c r="C5674">
        <f>_xlfn.MAXIFS(Table1[ScheduleWeekWritten],Table1[ScheduleSeason],Table1[[#This Row],[ScheduleSeason]])</f>
        <v>18</v>
      </c>
      <c r="D5674">
        <v>5</v>
      </c>
      <c r="E5674" cm="1">
        <f t="array" ref="E5674">_xlfn.XLOOKUP(Table1[[#This Row],[ScheduleWeekWritten]],Table3[Game],100+Table3[Increase],Table1[[#This Row],[ScheduleWeekWritten]])</f>
        <v>5</v>
      </c>
      <c r="F5674" t="b">
        <v>0</v>
      </c>
      <c r="G5674" t="s">
        <v>24</v>
      </c>
      <c r="H5674">
        <v>35</v>
      </c>
      <c r="I5674">
        <v>13</v>
      </c>
      <c r="J5674" t="s">
        <v>140</v>
      </c>
      <c r="K5674" t="s">
        <v>88</v>
      </c>
      <c r="L5674" t="str">
        <f>_xlfn.XLOOKUP(Table1[[#This Row],[TeamFavoriteID]],Table2[team_id],Table2[team_name],_xlfn.XLOOKUP(Table1[[#This Row],[TeamFavoriteID]],Table2[team_id_pfr],Table2[team_name],"Even"))</f>
        <v>Denver Broncos</v>
      </c>
      <c r="M5674">
        <v>-8.5</v>
      </c>
      <c r="N5674">
        <f>IF(Table1[[#This Row],[TeamFavorite]]=Table1[[#This Row],[TeamHome]],Table1[[#This Row],[ScoreAway]]-Table1[[#This Row],[ScoreHome]],Table1[[#This Row],[ScoreHome]]-Table1[[#This Row],[ScoreAway]])</f>
        <v>-22</v>
      </c>
      <c r="O5674">
        <f>IF(Table1[[#This Row],[SpreadActual]]&lt;Table1[[#This Row],[SpreadFavorite]],1,0)</f>
        <v>1</v>
      </c>
      <c r="P5674">
        <v>36.5</v>
      </c>
      <c r="Q5674" t="s">
        <v>71</v>
      </c>
      <c r="R5674" t="b">
        <v>0</v>
      </c>
      <c r="S5674">
        <v>59</v>
      </c>
      <c r="T5674">
        <v>8</v>
      </c>
      <c r="U5674">
        <v>41</v>
      </c>
    </row>
    <row r="5675" spans="1:22" x14ac:dyDescent="0.2">
      <c r="A5675" s="1">
        <v>34245</v>
      </c>
      <c r="B5675">
        <v>1993</v>
      </c>
      <c r="C5675">
        <f>_xlfn.MAXIFS(Table1[ScheduleWeekWritten],Table1[ScheduleSeason],Table1[[#This Row],[ScheduleSeason]])</f>
        <v>18</v>
      </c>
      <c r="D5675">
        <v>5</v>
      </c>
      <c r="E5675" cm="1">
        <f t="array" ref="E5675">_xlfn.XLOOKUP(Table1[[#This Row],[ScheduleWeekWritten]],Table3[Game],100+Table3[Increase],Table1[[#This Row],[ScheduleWeekWritten]])</f>
        <v>5</v>
      </c>
      <c r="F5675" t="b">
        <v>0</v>
      </c>
      <c r="G5675" t="s">
        <v>42</v>
      </c>
      <c r="H5675">
        <v>24</v>
      </c>
      <c r="I5675">
        <v>9</v>
      </c>
      <c r="J5675" t="s">
        <v>138</v>
      </c>
      <c r="K5675" t="s">
        <v>75</v>
      </c>
      <c r="L5675" t="str">
        <f>_xlfn.XLOOKUP(Table1[[#This Row],[TeamFavoriteID]],Table2[team_id],Table2[team_name],_xlfn.XLOOKUP(Table1[[#This Row],[TeamFavoriteID]],Table2[team_id_pfr],Table2[team_name],"Even"))</f>
        <v>Kansas City Chiefs</v>
      </c>
      <c r="M5675">
        <v>-9</v>
      </c>
      <c r="N5675">
        <f>IF(Table1[[#This Row],[TeamFavorite]]=Table1[[#This Row],[TeamHome]],Table1[[#This Row],[ScoreAway]]-Table1[[#This Row],[ScoreHome]],Table1[[#This Row],[ScoreHome]]-Table1[[#This Row],[ScoreAway]])</f>
        <v>-15</v>
      </c>
      <c r="O5675">
        <f>IF(Table1[[#This Row],[SpreadActual]]&lt;Table1[[#This Row],[SpreadFavorite]],1,0)</f>
        <v>1</v>
      </c>
      <c r="P5675">
        <v>36.5</v>
      </c>
      <c r="Q5675" t="s">
        <v>117</v>
      </c>
      <c r="R5675" t="b">
        <v>0</v>
      </c>
      <c r="S5675">
        <v>58</v>
      </c>
      <c r="T5675">
        <v>13</v>
      </c>
      <c r="U5675">
        <v>61</v>
      </c>
    </row>
    <row r="5676" spans="1:22" x14ac:dyDescent="0.2">
      <c r="A5676" s="1">
        <v>34245</v>
      </c>
      <c r="B5676">
        <v>1993</v>
      </c>
      <c r="C5676">
        <f>_xlfn.MAXIFS(Table1[ScheduleWeekWritten],Table1[ScheduleSeason],Table1[[#This Row],[ScheduleSeason]])</f>
        <v>18</v>
      </c>
      <c r="D5676">
        <v>5</v>
      </c>
      <c r="E5676" cm="1">
        <f t="array" ref="E5676">_xlfn.XLOOKUP(Table1[[#This Row],[ScheduleWeekWritten]],Table3[Game],100+Table3[Increase],Table1[[#This Row],[ScheduleWeekWritten]])</f>
        <v>5</v>
      </c>
      <c r="F5676" t="b">
        <v>0</v>
      </c>
      <c r="G5676" t="s">
        <v>39</v>
      </c>
      <c r="H5676">
        <v>6</v>
      </c>
      <c r="I5676">
        <v>37</v>
      </c>
      <c r="J5676" t="s">
        <v>95</v>
      </c>
      <c r="K5676" t="s">
        <v>98</v>
      </c>
      <c r="L5676" t="str">
        <f>_xlfn.XLOOKUP(Table1[[#This Row],[TeamFavoriteID]],Table2[team_id],Table2[team_name],_xlfn.XLOOKUP(Table1[[#This Row],[TeamFavoriteID]],Table2[team_id_pfr],Table2[team_name],"Even"))</f>
        <v>New Orleans Saints</v>
      </c>
      <c r="M5676">
        <v>-4</v>
      </c>
      <c r="N5676">
        <f>IF(Table1[[#This Row],[TeamFavorite]]=Table1[[#This Row],[TeamHome]],Table1[[#This Row],[ScoreAway]]-Table1[[#This Row],[ScoreHome]],Table1[[#This Row],[ScoreHome]]-Table1[[#This Row],[ScoreAway]])</f>
        <v>-31</v>
      </c>
      <c r="O5676">
        <f>IF(Table1[[#This Row],[SpreadActual]]&lt;Table1[[#This Row],[SpreadFavorite]],1,0)</f>
        <v>1</v>
      </c>
      <c r="P5676">
        <v>38</v>
      </c>
      <c r="Q5676" t="s">
        <v>135</v>
      </c>
      <c r="R5676" t="b">
        <v>0</v>
      </c>
      <c r="S5676">
        <v>69</v>
      </c>
      <c r="T5676">
        <v>7</v>
      </c>
      <c r="U5676">
        <v>83</v>
      </c>
    </row>
    <row r="5677" spans="1:22" x14ac:dyDescent="0.2">
      <c r="A5677" s="1">
        <v>34245</v>
      </c>
      <c r="B5677">
        <v>1993</v>
      </c>
      <c r="C5677">
        <f>_xlfn.MAXIFS(Table1[ScheduleWeekWritten],Table1[ScheduleSeason],Table1[[#This Row],[ScheduleSeason]])</f>
        <v>18</v>
      </c>
      <c r="D5677">
        <v>5</v>
      </c>
      <c r="E5677" cm="1">
        <f t="array" ref="E5677">_xlfn.XLOOKUP(Table1[[#This Row],[ScheduleWeekWritten]],Table3[Game],100+Table3[Increase],Table1[[#This Row],[ScheduleWeekWritten]])</f>
        <v>5</v>
      </c>
      <c r="F5677" t="b">
        <v>0</v>
      </c>
      <c r="G5677" t="s">
        <v>31</v>
      </c>
      <c r="H5677">
        <v>30</v>
      </c>
      <c r="I5677">
        <v>35</v>
      </c>
      <c r="J5677" t="s">
        <v>58</v>
      </c>
      <c r="K5677" t="s">
        <v>32</v>
      </c>
      <c r="L5677" t="str">
        <f>_xlfn.XLOOKUP(Table1[[#This Row],[TeamFavoriteID]],Table2[team_id],Table2[team_name],_xlfn.XLOOKUP(Table1[[#This Row],[TeamFavoriteID]],Table2[team_id_pfr],Table2[team_name],"Even"))</f>
        <v>New York Jets</v>
      </c>
      <c r="M5677">
        <v>-1</v>
      </c>
      <c r="N5677">
        <f>IF(Table1[[#This Row],[TeamFavorite]]=Table1[[#This Row],[TeamHome]],Table1[[#This Row],[ScoreAway]]-Table1[[#This Row],[ScoreHome]],Table1[[#This Row],[ScoreHome]]-Table1[[#This Row],[ScoreAway]])</f>
        <v>5</v>
      </c>
      <c r="O5677">
        <f>IF(Table1[[#This Row],[SpreadActual]]&lt;Table1[[#This Row],[SpreadFavorite]],1,0)</f>
        <v>0</v>
      </c>
      <c r="P5677">
        <v>40.5</v>
      </c>
      <c r="Q5677" t="s">
        <v>126</v>
      </c>
      <c r="R5677" t="b">
        <v>0</v>
      </c>
      <c r="S5677">
        <v>61</v>
      </c>
      <c r="T5677">
        <v>17</v>
      </c>
      <c r="U5677">
        <v>62</v>
      </c>
    </row>
    <row r="5678" spans="1:22" x14ac:dyDescent="0.2">
      <c r="A5678" s="1">
        <v>34245</v>
      </c>
      <c r="B5678">
        <v>1993</v>
      </c>
      <c r="C5678">
        <f>_xlfn.MAXIFS(Table1[ScheduleWeekWritten],Table1[ScheduleSeason],Table1[[#This Row],[ScheduleSeason]])</f>
        <v>18</v>
      </c>
      <c r="D5678">
        <v>5</v>
      </c>
      <c r="E5678" cm="1">
        <f t="array" ref="E5678">_xlfn.XLOOKUP(Table1[[#This Row],[ScheduleWeekWritten]],Table3[Game],100+Table3[Increase],Table1[[#This Row],[ScheduleWeekWritten]])</f>
        <v>5</v>
      </c>
      <c r="F5678" t="b">
        <v>0</v>
      </c>
      <c r="G5678" t="s">
        <v>53</v>
      </c>
      <c r="H5678">
        <v>38</v>
      </c>
      <c r="I5678">
        <v>19</v>
      </c>
      <c r="J5678" t="s">
        <v>54</v>
      </c>
      <c r="K5678" t="s">
        <v>87</v>
      </c>
      <c r="L5678" t="str">
        <f>_xlfn.XLOOKUP(Table1[[#This Row],[TeamFavoriteID]],Table2[team_id],Table2[team_name],_xlfn.XLOOKUP(Table1[[#This Row],[TeamFavoriteID]],Table2[team_id_pfr],Table2[team_name],"Even"))</f>
        <v>San Francisco 49ers</v>
      </c>
      <c r="M5678">
        <v>-9.5</v>
      </c>
      <c r="N5678">
        <f>IF(Table1[[#This Row],[TeamFavorite]]=Table1[[#This Row],[TeamHome]],Table1[[#This Row],[ScoreAway]]-Table1[[#This Row],[ScoreHome]],Table1[[#This Row],[ScoreHome]]-Table1[[#This Row],[ScoreAway]])</f>
        <v>-19</v>
      </c>
      <c r="O5678">
        <f>IF(Table1[[#This Row],[SpreadActual]]&lt;Table1[[#This Row],[SpreadFavorite]],1,0)</f>
        <v>1</v>
      </c>
      <c r="P5678">
        <v>39</v>
      </c>
      <c r="Q5678" t="s">
        <v>118</v>
      </c>
      <c r="R5678" t="b">
        <v>0</v>
      </c>
      <c r="S5678">
        <v>55</v>
      </c>
      <c r="T5678">
        <v>16</v>
      </c>
      <c r="U5678">
        <v>89</v>
      </c>
    </row>
    <row r="5679" spans="1:22" x14ac:dyDescent="0.2">
      <c r="A5679" s="1">
        <v>34245</v>
      </c>
      <c r="B5679">
        <v>1993</v>
      </c>
      <c r="C5679">
        <f>_xlfn.MAXIFS(Table1[ScheduleWeekWritten],Table1[ScheduleSeason],Table1[[#This Row],[ScheduleSeason]])</f>
        <v>18</v>
      </c>
      <c r="D5679">
        <v>5</v>
      </c>
      <c r="E5679" cm="1">
        <f t="array" ref="E5679">_xlfn.XLOOKUP(Table1[[#This Row],[ScheduleWeekWritten]],Table3[Game],100+Table3[Increase],Table1[[#This Row],[ScheduleWeekWritten]])</f>
        <v>5</v>
      </c>
      <c r="F5679" t="b">
        <v>0</v>
      </c>
      <c r="G5679" t="s">
        <v>128</v>
      </c>
      <c r="H5679">
        <v>31</v>
      </c>
      <c r="I5679">
        <v>14</v>
      </c>
      <c r="J5679" t="s">
        <v>27</v>
      </c>
      <c r="K5679" t="s">
        <v>29</v>
      </c>
      <c r="L5679" t="str">
        <f>_xlfn.XLOOKUP(Table1[[#This Row],[TeamFavoriteID]],Table2[team_id],Table2[team_name],_xlfn.XLOOKUP(Table1[[#This Row],[TeamFavoriteID]],Table2[team_id_pfr],Table2[team_name],"Even"))</f>
        <v>Los Angeles Chargers</v>
      </c>
      <c r="M5679">
        <v>-3.5</v>
      </c>
      <c r="N5679">
        <f>IF(Table1[[#This Row],[TeamFavorite]]=Table1[[#This Row],[TeamHome]],Table1[[#This Row],[ScoreAway]]-Table1[[#This Row],[ScoreHome]],Table1[[#This Row],[ScoreHome]]-Table1[[#This Row],[ScoreAway]])</f>
        <v>17</v>
      </c>
      <c r="O5679">
        <f>IF(Table1[[#This Row],[SpreadActual]]&lt;Table1[[#This Row],[SpreadFavorite]],1,0)</f>
        <v>0</v>
      </c>
      <c r="P5679">
        <v>31.5</v>
      </c>
      <c r="Q5679" t="s">
        <v>129</v>
      </c>
      <c r="R5679" t="b">
        <v>0</v>
      </c>
      <c r="S5679">
        <v>72</v>
      </c>
      <c r="T5679">
        <v>0</v>
      </c>
      <c r="V5679" t="s">
        <v>103</v>
      </c>
    </row>
    <row r="5680" spans="1:22" x14ac:dyDescent="0.2">
      <c r="A5680" s="1">
        <v>34245</v>
      </c>
      <c r="B5680">
        <v>1993</v>
      </c>
      <c r="C5680">
        <f>_xlfn.MAXIFS(Table1[ScheduleWeekWritten],Table1[ScheduleSeason],Table1[[#This Row],[ScheduleSeason]])</f>
        <v>18</v>
      </c>
      <c r="D5680">
        <v>5</v>
      </c>
      <c r="E5680" cm="1">
        <f t="array" ref="E5680">_xlfn.XLOOKUP(Table1[[#This Row],[ScheduleWeekWritten]],Table3[Game],100+Table3[Increase],Table1[[#This Row],[ScheduleWeekWritten]])</f>
        <v>5</v>
      </c>
      <c r="F5680" t="b">
        <v>0</v>
      </c>
      <c r="G5680" t="s">
        <v>127</v>
      </c>
      <c r="H5680">
        <v>27</v>
      </c>
      <c r="I5680">
        <v>10</v>
      </c>
      <c r="J5680" t="s">
        <v>45</v>
      </c>
      <c r="K5680" t="s">
        <v>79</v>
      </c>
      <c r="L5680" t="str">
        <f>_xlfn.XLOOKUP(Table1[[#This Row],[TeamFavoriteID]],Table2[team_id],Table2[team_name],_xlfn.XLOOKUP(Table1[[#This Row],[TeamFavoriteID]],Table2[team_id_pfr],Table2[team_name],"Even"))</f>
        <v>Detroit Lions</v>
      </c>
      <c r="M5680">
        <v>-7</v>
      </c>
      <c r="N5680">
        <f>IF(Table1[[#This Row],[TeamFavorite]]=Table1[[#This Row],[TeamHome]],Table1[[#This Row],[ScoreAway]]-Table1[[#This Row],[ScoreHome]],Table1[[#This Row],[ScoreHome]]-Table1[[#This Row],[ScoreAway]])</f>
        <v>17</v>
      </c>
      <c r="O5680">
        <f>IF(Table1[[#This Row],[SpreadActual]]&lt;Table1[[#This Row],[SpreadFavorite]],1,0)</f>
        <v>0</v>
      </c>
      <c r="P5680">
        <v>37.5</v>
      </c>
      <c r="Q5680" t="s">
        <v>130</v>
      </c>
      <c r="R5680" t="b">
        <v>0</v>
      </c>
      <c r="S5680">
        <v>78</v>
      </c>
      <c r="T5680">
        <v>7</v>
      </c>
      <c r="U5680">
        <v>63</v>
      </c>
    </row>
    <row r="5681" spans="1:22" x14ac:dyDescent="0.2">
      <c r="A5681" s="1">
        <v>34246</v>
      </c>
      <c r="B5681">
        <v>1993</v>
      </c>
      <c r="C5681">
        <f>_xlfn.MAXIFS(Table1[ScheduleWeekWritten],Table1[ScheduleSeason],Table1[[#This Row],[ScheduleSeason]])</f>
        <v>18</v>
      </c>
      <c r="D5681">
        <v>5</v>
      </c>
      <c r="E5681" cm="1">
        <f t="array" ref="E5681">_xlfn.XLOOKUP(Table1[[#This Row],[ScheduleWeekWritten]],Table3[Game],100+Table3[Increase],Table1[[#This Row],[ScheduleWeekWritten]])</f>
        <v>5</v>
      </c>
      <c r="F5681" t="b">
        <v>0</v>
      </c>
      <c r="G5681" t="s">
        <v>19</v>
      </c>
      <c r="H5681">
        <v>17</v>
      </c>
      <c r="I5681">
        <v>10</v>
      </c>
      <c r="J5681" t="s">
        <v>61</v>
      </c>
      <c r="K5681" t="s">
        <v>91</v>
      </c>
      <c r="L5681" t="str">
        <f>_xlfn.XLOOKUP(Table1[[#This Row],[TeamFavoriteID]],Table2[team_id],Table2[team_name],_xlfn.XLOOKUP(Table1[[#This Row],[TeamFavoriteID]],Table2[team_id_pfr],Table2[team_name],"Even"))</f>
        <v>Miami Dolphins</v>
      </c>
      <c r="M5681">
        <v>-4</v>
      </c>
      <c r="N5681">
        <f>IF(Table1[[#This Row],[TeamFavorite]]=Table1[[#This Row],[TeamHome]],Table1[[#This Row],[ScoreAway]]-Table1[[#This Row],[ScoreHome]],Table1[[#This Row],[ScoreHome]]-Table1[[#This Row],[ScoreAway]])</f>
        <v>-7</v>
      </c>
      <c r="O5681">
        <f>IF(Table1[[#This Row],[SpreadActual]]&lt;Table1[[#This Row],[SpreadFavorite]],1,0)</f>
        <v>1</v>
      </c>
      <c r="P5681">
        <v>41</v>
      </c>
      <c r="Q5681" t="s">
        <v>143</v>
      </c>
      <c r="R5681" t="b">
        <v>0</v>
      </c>
      <c r="S5681">
        <v>77</v>
      </c>
      <c r="T5681">
        <v>8</v>
      </c>
      <c r="U5681">
        <v>86</v>
      </c>
    </row>
    <row r="5682" spans="1:22" x14ac:dyDescent="0.2">
      <c r="A5682" s="1">
        <v>34252</v>
      </c>
      <c r="B5682">
        <v>1993</v>
      </c>
      <c r="C5682">
        <f>_xlfn.MAXIFS(Table1[ScheduleWeekWritten],Table1[ScheduleSeason],Table1[[#This Row],[ScheduleSeason]])</f>
        <v>18</v>
      </c>
      <c r="D5682">
        <v>6</v>
      </c>
      <c r="E5682" cm="1">
        <f t="array" ref="E5682">_xlfn.XLOOKUP(Table1[[#This Row],[ScheduleWeekWritten]],Table3[Game],100+Table3[Increase],Table1[[#This Row],[ScheduleWeekWritten]])</f>
        <v>6</v>
      </c>
      <c r="F5682" t="b">
        <v>0</v>
      </c>
      <c r="G5682" t="s">
        <v>62</v>
      </c>
      <c r="H5682">
        <v>14</v>
      </c>
      <c r="I5682">
        <v>24</v>
      </c>
      <c r="J5682" t="s">
        <v>19</v>
      </c>
      <c r="K5682" t="s">
        <v>91</v>
      </c>
      <c r="L5682" t="str">
        <f>_xlfn.XLOOKUP(Table1[[#This Row],[TeamFavoriteID]],Table2[team_id],Table2[team_name],_xlfn.XLOOKUP(Table1[[#This Row],[TeamFavoriteID]],Table2[team_id_pfr],Table2[team_name],"Even"))</f>
        <v>Miami Dolphins</v>
      </c>
      <c r="M5682">
        <v>-2</v>
      </c>
      <c r="N5682">
        <f>IF(Table1[[#This Row],[TeamFavorite]]=Table1[[#This Row],[TeamHome]],Table1[[#This Row],[ScoreAway]]-Table1[[#This Row],[ScoreHome]],Table1[[#This Row],[ScoreHome]]-Table1[[#This Row],[ScoreAway]])</f>
        <v>-10</v>
      </c>
      <c r="O5682">
        <f>IF(Table1[[#This Row],[SpreadActual]]&lt;Table1[[#This Row],[SpreadFavorite]],1,0)</f>
        <v>1</v>
      </c>
      <c r="P5682">
        <v>36.5</v>
      </c>
      <c r="Q5682" t="s">
        <v>66</v>
      </c>
      <c r="R5682" t="b">
        <v>0</v>
      </c>
      <c r="S5682">
        <v>42</v>
      </c>
      <c r="T5682">
        <v>12</v>
      </c>
      <c r="U5682">
        <v>60</v>
      </c>
    </row>
    <row r="5683" spans="1:22" x14ac:dyDescent="0.2">
      <c r="A5683" s="1">
        <v>34252</v>
      </c>
      <c r="B5683">
        <v>1993</v>
      </c>
      <c r="C5683">
        <f>_xlfn.MAXIFS(Table1[ScheduleWeekWritten],Table1[ScheduleSeason],Table1[[#This Row],[ScheduleSeason]])</f>
        <v>18</v>
      </c>
      <c r="D5683">
        <v>6</v>
      </c>
      <c r="E5683" cm="1">
        <f t="array" ref="E5683">_xlfn.XLOOKUP(Table1[[#This Row],[ScheduleWeekWritten]],Table3[Game],100+Table3[Increase],Table1[[#This Row],[ScheduleWeekWritten]])</f>
        <v>6</v>
      </c>
      <c r="F5683" t="b">
        <v>0</v>
      </c>
      <c r="G5683" t="s">
        <v>33</v>
      </c>
      <c r="H5683">
        <v>30</v>
      </c>
      <c r="I5683">
        <v>27</v>
      </c>
      <c r="J5683" t="s">
        <v>24</v>
      </c>
      <c r="K5683" t="s">
        <v>35</v>
      </c>
      <c r="L5683" t="str">
        <f>_xlfn.XLOOKUP(Table1[[#This Row],[TeamFavoriteID]],Table2[team_id],Table2[team_name],_xlfn.XLOOKUP(Table1[[#This Row],[TeamFavoriteID]],Table2[team_id_pfr],Table2[team_name],"Even"))</f>
        <v>Green Bay Packers</v>
      </c>
      <c r="M5683">
        <v>-2.5</v>
      </c>
      <c r="N5683">
        <f>IF(Table1[[#This Row],[TeamFavorite]]=Table1[[#This Row],[TeamHome]],Table1[[#This Row],[ScoreAway]]-Table1[[#This Row],[ScoreHome]],Table1[[#This Row],[ScoreHome]]-Table1[[#This Row],[ScoreAway]])</f>
        <v>-3</v>
      </c>
      <c r="O5683">
        <f>IF(Table1[[#This Row],[SpreadActual]]&lt;Table1[[#This Row],[SpreadFavorite]],1,0)</f>
        <v>1</v>
      </c>
      <c r="P5683">
        <v>40</v>
      </c>
      <c r="Q5683" t="s">
        <v>82</v>
      </c>
      <c r="R5683" t="b">
        <v>0</v>
      </c>
      <c r="S5683">
        <v>36</v>
      </c>
      <c r="T5683">
        <v>9</v>
      </c>
      <c r="U5683">
        <v>64</v>
      </c>
    </row>
    <row r="5684" spans="1:22" x14ac:dyDescent="0.2">
      <c r="A5684" s="1">
        <v>34252</v>
      </c>
      <c r="B5684">
        <v>1993</v>
      </c>
      <c r="C5684">
        <f>_xlfn.MAXIFS(Table1[ScheduleWeekWritten],Table1[ScheduleSeason],Table1[[#This Row],[ScheduleSeason]])</f>
        <v>18</v>
      </c>
      <c r="D5684">
        <v>6</v>
      </c>
      <c r="E5684" cm="1">
        <f t="array" ref="E5684">_xlfn.XLOOKUP(Table1[[#This Row],[ScheduleWeekWritten]],Table3[Game],100+Table3[Increase],Table1[[#This Row],[ScheduleWeekWritten]])</f>
        <v>6</v>
      </c>
      <c r="F5684" t="b">
        <v>0</v>
      </c>
      <c r="G5684" t="s">
        <v>140</v>
      </c>
      <c r="H5684">
        <v>3</v>
      </c>
      <c r="I5684">
        <v>27</v>
      </c>
      <c r="J5684" t="s">
        <v>67</v>
      </c>
      <c r="K5684" t="s">
        <v>68</v>
      </c>
      <c r="L5684" t="str">
        <f>_xlfn.XLOOKUP(Table1[[#This Row],[TeamFavoriteID]],Table2[team_id],Table2[team_name],_xlfn.XLOOKUP(Table1[[#This Row],[TeamFavoriteID]],Table2[team_id_pfr],Table2[team_name],"Even"))</f>
        <v>Dallas Cowboys</v>
      </c>
      <c r="M5684">
        <v>-11</v>
      </c>
      <c r="N5684">
        <f>IF(Table1[[#This Row],[TeamFavorite]]=Table1[[#This Row],[TeamHome]],Table1[[#This Row],[ScoreAway]]-Table1[[#This Row],[ScoreHome]],Table1[[#This Row],[ScoreHome]]-Table1[[#This Row],[ScoreAway]])</f>
        <v>-24</v>
      </c>
      <c r="O5684">
        <f>IF(Table1[[#This Row],[SpreadActual]]&lt;Table1[[#This Row],[SpreadFavorite]],1,0)</f>
        <v>1</v>
      </c>
      <c r="P5684">
        <v>38</v>
      </c>
      <c r="Q5684" t="s">
        <v>141</v>
      </c>
      <c r="R5684" t="b">
        <v>0</v>
      </c>
      <c r="S5684">
        <v>72</v>
      </c>
      <c r="T5684">
        <v>0</v>
      </c>
      <c r="V5684" t="s">
        <v>103</v>
      </c>
    </row>
    <row r="5685" spans="1:22" x14ac:dyDescent="0.2">
      <c r="A5685" s="1">
        <v>34252</v>
      </c>
      <c r="B5685">
        <v>1993</v>
      </c>
      <c r="C5685">
        <f>_xlfn.MAXIFS(Table1[ScheduleWeekWritten],Table1[ScheduleSeason],Table1[[#This Row],[ScheduleSeason]])</f>
        <v>18</v>
      </c>
      <c r="D5685">
        <v>6</v>
      </c>
      <c r="E5685" cm="1">
        <f t="array" ref="E5685">_xlfn.XLOOKUP(Table1[[#This Row],[ScheduleWeekWritten]],Table3[Game],100+Table3[Increase],Table1[[#This Row],[ScheduleWeekWritten]])</f>
        <v>6</v>
      </c>
      <c r="F5685" t="b">
        <v>0</v>
      </c>
      <c r="G5685" t="s">
        <v>42</v>
      </c>
      <c r="H5685">
        <v>17</v>
      </c>
      <c r="I5685">
        <v>15</v>
      </c>
      <c r="J5685" t="s">
        <v>101</v>
      </c>
      <c r="K5685" t="s">
        <v>75</v>
      </c>
      <c r="L5685" t="str">
        <f>_xlfn.XLOOKUP(Table1[[#This Row],[TeamFavoriteID]],Table2[team_id],Table2[team_name],_xlfn.XLOOKUP(Table1[[#This Row],[TeamFavoriteID]],Table2[team_id_pfr],Table2[team_name],"Even"))</f>
        <v>Kansas City Chiefs</v>
      </c>
      <c r="M5685">
        <v>-14</v>
      </c>
      <c r="N5685">
        <f>IF(Table1[[#This Row],[TeamFavorite]]=Table1[[#This Row],[TeamHome]],Table1[[#This Row],[ScoreAway]]-Table1[[#This Row],[ScoreHome]],Table1[[#This Row],[ScoreHome]]-Table1[[#This Row],[ScoreAway]])</f>
        <v>-2</v>
      </c>
      <c r="O5685">
        <f>IF(Table1[[#This Row],[SpreadActual]]&lt;Table1[[#This Row],[SpreadFavorite]],1,0)</f>
        <v>0</v>
      </c>
      <c r="P5685">
        <v>35</v>
      </c>
      <c r="Q5685" t="s">
        <v>117</v>
      </c>
      <c r="R5685" t="b">
        <v>0</v>
      </c>
      <c r="S5685">
        <v>41</v>
      </c>
      <c r="T5685">
        <v>5</v>
      </c>
      <c r="U5685">
        <v>68</v>
      </c>
    </row>
    <row r="5686" spans="1:22" x14ac:dyDescent="0.2">
      <c r="A5686" s="1">
        <v>34252</v>
      </c>
      <c r="B5686">
        <v>1993</v>
      </c>
      <c r="C5686">
        <f>_xlfn.MAXIFS(Table1[ScheduleWeekWritten],Table1[ScheduleSeason],Table1[[#This Row],[ScheduleSeason]])</f>
        <v>18</v>
      </c>
      <c r="D5686">
        <v>6</v>
      </c>
      <c r="E5686" cm="1">
        <f t="array" ref="E5686">_xlfn.XLOOKUP(Table1[[#This Row],[ScheduleWeekWritten]],Table3[Game],100+Table3[Increase],Table1[[#This Row],[ScheduleWeekWritten]])</f>
        <v>6</v>
      </c>
      <c r="F5686" t="b">
        <v>0</v>
      </c>
      <c r="G5686" t="s">
        <v>138</v>
      </c>
      <c r="H5686">
        <v>24</v>
      </c>
      <c r="I5686">
        <v>20</v>
      </c>
      <c r="J5686" t="s">
        <v>31</v>
      </c>
      <c r="K5686" t="s">
        <v>21</v>
      </c>
      <c r="L5686" t="str">
        <f>_xlfn.XLOOKUP(Table1[[#This Row],[TeamFavoriteID]],Table2[team_id],Table2[team_name],_xlfn.XLOOKUP(Table1[[#This Row],[TeamFavoriteID]],Table2[team_id_pfr],Table2[team_name],"Even"))</f>
        <v>Las Vegas Raiders</v>
      </c>
      <c r="M5686">
        <v>-2.5</v>
      </c>
      <c r="N5686">
        <f>IF(Table1[[#This Row],[TeamFavorite]]=Table1[[#This Row],[TeamHome]],Table1[[#This Row],[ScoreAway]]-Table1[[#This Row],[ScoreHome]],Table1[[#This Row],[ScoreHome]]-Table1[[#This Row],[ScoreAway]])</f>
        <v>4</v>
      </c>
      <c r="O5686">
        <f>IF(Table1[[#This Row],[SpreadActual]]&lt;Table1[[#This Row],[SpreadFavorite]],1,0)</f>
        <v>0</v>
      </c>
      <c r="P5686">
        <v>37</v>
      </c>
      <c r="Q5686" t="s">
        <v>65</v>
      </c>
      <c r="R5686" t="b">
        <v>0</v>
      </c>
      <c r="S5686">
        <v>67</v>
      </c>
      <c r="T5686">
        <v>10</v>
      </c>
      <c r="U5686">
        <v>80</v>
      </c>
    </row>
    <row r="5687" spans="1:22" x14ac:dyDescent="0.2">
      <c r="A5687" s="1">
        <v>34252</v>
      </c>
      <c r="B5687">
        <v>1993</v>
      </c>
      <c r="C5687">
        <f>_xlfn.MAXIFS(Table1[ScheduleWeekWritten],Table1[ScheduleSeason],Table1[[#This Row],[ScheduleSeason]])</f>
        <v>18</v>
      </c>
      <c r="D5687">
        <v>6</v>
      </c>
      <c r="E5687" cm="1">
        <f t="array" ref="E5687">_xlfn.XLOOKUP(Table1[[#This Row],[ScheduleWeekWritten]],Table3[Game],100+Table3[Increase],Table1[[#This Row],[ScheduleWeekWritten]])</f>
        <v>6</v>
      </c>
      <c r="F5687" t="b">
        <v>0</v>
      </c>
      <c r="G5687" t="s">
        <v>54</v>
      </c>
      <c r="H5687">
        <v>15</v>
      </c>
      <c r="I5687">
        <v>0</v>
      </c>
      <c r="J5687" t="s">
        <v>127</v>
      </c>
      <c r="K5687" t="s">
        <v>55</v>
      </c>
      <c r="L5687" t="str">
        <f>_xlfn.XLOOKUP(Table1[[#This Row],[TeamFavoriteID]],Table2[team_id],Table2[team_name],_xlfn.XLOOKUP(Table1[[#This Row],[TeamFavoriteID]],Table2[team_id_pfr],Table2[team_name],"Even"))</f>
        <v>Minnesota Vikings</v>
      </c>
      <c r="M5687">
        <v>-9.5</v>
      </c>
      <c r="N5687">
        <f>IF(Table1[[#This Row],[TeamFavorite]]=Table1[[#This Row],[TeamHome]],Table1[[#This Row],[ScoreAway]]-Table1[[#This Row],[ScoreHome]],Table1[[#This Row],[ScoreHome]]-Table1[[#This Row],[ScoreAway]])</f>
        <v>-15</v>
      </c>
      <c r="O5687">
        <f>IF(Table1[[#This Row],[SpreadActual]]&lt;Table1[[#This Row],[SpreadFavorite]],1,0)</f>
        <v>1</v>
      </c>
      <c r="P5687">
        <v>36.6</v>
      </c>
      <c r="Q5687" t="s">
        <v>137</v>
      </c>
      <c r="R5687" t="b">
        <v>0</v>
      </c>
      <c r="S5687">
        <v>72</v>
      </c>
      <c r="T5687">
        <v>0</v>
      </c>
      <c r="V5687" t="s">
        <v>103</v>
      </c>
    </row>
    <row r="5688" spans="1:22" x14ac:dyDescent="0.2">
      <c r="A5688" s="1">
        <v>34252</v>
      </c>
      <c r="B5688">
        <v>1993</v>
      </c>
      <c r="C5688">
        <f>_xlfn.MAXIFS(Table1[ScheduleWeekWritten],Table1[ScheduleSeason],Table1[[#This Row],[ScheduleSeason]])</f>
        <v>18</v>
      </c>
      <c r="D5688">
        <v>6</v>
      </c>
      <c r="E5688" cm="1">
        <f t="array" ref="E5688">_xlfn.XLOOKUP(Table1[[#This Row],[ScheduleWeekWritten]],Table3[Game],100+Table3[Increase],Table1[[#This Row],[ScheduleWeekWritten]])</f>
        <v>6</v>
      </c>
      <c r="F5688" t="b">
        <v>0</v>
      </c>
      <c r="G5688" t="s">
        <v>58</v>
      </c>
      <c r="H5688">
        <v>6</v>
      </c>
      <c r="I5688">
        <v>17</v>
      </c>
      <c r="J5688" t="s">
        <v>46</v>
      </c>
      <c r="K5688" t="s">
        <v>77</v>
      </c>
      <c r="L5688" t="str">
        <f>_xlfn.XLOOKUP(Table1[[#This Row],[TeamFavoriteID]],Table2[team_id],Table2[team_name],_xlfn.XLOOKUP(Table1[[#This Row],[TeamFavoriteID]],Table2[team_id_pfr],Table2[team_name],"Even"))</f>
        <v>Philadelphia Eagles</v>
      </c>
      <c r="M5688">
        <v>-7</v>
      </c>
      <c r="N5688">
        <f>IF(Table1[[#This Row],[TeamFavorite]]=Table1[[#This Row],[TeamHome]],Table1[[#This Row],[ScoreAway]]-Table1[[#This Row],[ScoreHome]],Table1[[#This Row],[ScoreHome]]-Table1[[#This Row],[ScoreAway]])</f>
        <v>11</v>
      </c>
      <c r="O5688">
        <f>IF(Table1[[#This Row],[SpreadActual]]&lt;Table1[[#This Row],[SpreadFavorite]],1,0)</f>
        <v>0</v>
      </c>
      <c r="P5688">
        <v>36.5</v>
      </c>
      <c r="Q5688" t="s">
        <v>112</v>
      </c>
      <c r="R5688" t="b">
        <v>0</v>
      </c>
      <c r="S5688">
        <v>56</v>
      </c>
      <c r="T5688">
        <v>18</v>
      </c>
      <c r="U5688">
        <v>57</v>
      </c>
    </row>
    <row r="5689" spans="1:22" x14ac:dyDescent="0.2">
      <c r="A5689" s="1">
        <v>34252</v>
      </c>
      <c r="B5689">
        <v>1993</v>
      </c>
      <c r="C5689">
        <f>_xlfn.MAXIFS(Table1[ScheduleWeekWritten],Table1[ScheduleSeason],Table1[[#This Row],[ScheduleSeason]])</f>
        <v>18</v>
      </c>
      <c r="D5689">
        <v>6</v>
      </c>
      <c r="E5689" cm="1">
        <f t="array" ref="E5689">_xlfn.XLOOKUP(Table1[[#This Row],[ScheduleWeekWritten]],Table3[Game],100+Table3[Increase],Table1[[#This Row],[ScheduleWeekWritten]])</f>
        <v>6</v>
      </c>
      <c r="F5689" t="b">
        <v>0</v>
      </c>
      <c r="G5689" t="s">
        <v>145</v>
      </c>
      <c r="H5689">
        <v>21</v>
      </c>
      <c r="I5689">
        <v>23</v>
      </c>
      <c r="J5689" t="s">
        <v>115</v>
      </c>
      <c r="K5689" t="s">
        <v>59</v>
      </c>
      <c r="L5689" t="str">
        <f>_xlfn.XLOOKUP(Table1[[#This Row],[TeamFavoriteID]],Table2[team_id],Table2[team_name],_xlfn.XLOOKUP(Table1[[#This Row],[TeamFavoriteID]],Table2[team_id_pfr],Table2[team_name],"Even"))</f>
        <v>Arizona Cardinals</v>
      </c>
      <c r="M5689">
        <v>-10</v>
      </c>
      <c r="N5689">
        <f>IF(Table1[[#This Row],[TeamFavorite]]=Table1[[#This Row],[TeamHome]],Table1[[#This Row],[ScoreAway]]-Table1[[#This Row],[ScoreHome]],Table1[[#This Row],[ScoreHome]]-Table1[[#This Row],[ScoreAway]])</f>
        <v>-2</v>
      </c>
      <c r="O5689">
        <f>IF(Table1[[#This Row],[SpreadActual]]&lt;Table1[[#This Row],[SpreadFavorite]],1,0)</f>
        <v>0</v>
      </c>
      <c r="P5689">
        <v>37</v>
      </c>
      <c r="Q5689" t="s">
        <v>146</v>
      </c>
      <c r="R5689" t="b">
        <v>0</v>
      </c>
      <c r="S5689">
        <v>79</v>
      </c>
      <c r="T5689">
        <v>7</v>
      </c>
      <c r="U5689">
        <v>43</v>
      </c>
    </row>
    <row r="5690" spans="1:22" x14ac:dyDescent="0.2">
      <c r="A5690" s="1">
        <v>34252</v>
      </c>
      <c r="B5690">
        <v>1993</v>
      </c>
      <c r="C5690">
        <f>_xlfn.MAXIFS(Table1[ScheduleWeekWritten],Table1[ScheduleSeason],Table1[[#This Row],[ScheduleSeason]])</f>
        <v>18</v>
      </c>
      <c r="D5690">
        <v>6</v>
      </c>
      <c r="E5690" cm="1">
        <f t="array" ref="E5690">_xlfn.XLOOKUP(Table1[[#This Row],[ScheduleWeekWritten]],Table3[Game],100+Table3[Increase],Table1[[#This Row],[ScheduleWeekWritten]])</f>
        <v>6</v>
      </c>
      <c r="F5690" t="b">
        <v>0</v>
      </c>
      <c r="G5690" t="s">
        <v>49</v>
      </c>
      <c r="H5690">
        <v>16</v>
      </c>
      <c r="I5690">
        <v>3</v>
      </c>
      <c r="J5690" t="s">
        <v>27</v>
      </c>
      <c r="K5690" t="s">
        <v>51</v>
      </c>
      <c r="L5690" t="str">
        <f>_xlfn.XLOOKUP(Table1[[#This Row],[TeamFavoriteID]],Table2[team_id],Table2[team_name],_xlfn.XLOOKUP(Table1[[#This Row],[TeamFavoriteID]],Table2[team_id_pfr],Table2[team_name],"Even"))</f>
        <v>Pittsburgh Steelers</v>
      </c>
      <c r="M5690">
        <v>-5</v>
      </c>
      <c r="N5690">
        <f>IF(Table1[[#This Row],[TeamFavorite]]=Table1[[#This Row],[TeamHome]],Table1[[#This Row],[ScoreAway]]-Table1[[#This Row],[ScoreHome]],Table1[[#This Row],[ScoreHome]]-Table1[[#This Row],[ScoreAway]])</f>
        <v>-13</v>
      </c>
      <c r="O5690">
        <f>IF(Table1[[#This Row],[SpreadActual]]&lt;Table1[[#This Row],[SpreadFavorite]],1,0)</f>
        <v>1</v>
      </c>
      <c r="P5690">
        <v>37</v>
      </c>
      <c r="Q5690" t="s">
        <v>113</v>
      </c>
      <c r="R5690" t="b">
        <v>0</v>
      </c>
      <c r="S5690">
        <v>42</v>
      </c>
      <c r="T5690">
        <v>12</v>
      </c>
      <c r="U5690">
        <v>58</v>
      </c>
    </row>
    <row r="5691" spans="1:22" x14ac:dyDescent="0.2">
      <c r="A5691" s="1">
        <v>34252</v>
      </c>
      <c r="B5691">
        <v>1993</v>
      </c>
      <c r="C5691">
        <f>_xlfn.MAXIFS(Table1[ScheduleWeekWritten],Table1[ScheduleSeason],Table1[[#This Row],[ScheduleSeason]])</f>
        <v>18</v>
      </c>
      <c r="D5691">
        <v>6</v>
      </c>
      <c r="E5691" cm="1">
        <f t="array" ref="E5691">_xlfn.XLOOKUP(Table1[[#This Row],[ScheduleWeekWritten]],Table3[Game],100+Table3[Increase],Table1[[#This Row],[ScheduleWeekWritten]])</f>
        <v>6</v>
      </c>
      <c r="F5691" t="b">
        <v>0</v>
      </c>
      <c r="G5691" t="s">
        <v>61</v>
      </c>
      <c r="H5691">
        <v>7</v>
      </c>
      <c r="I5691">
        <v>41</v>
      </c>
      <c r="J5691" t="s">
        <v>50</v>
      </c>
      <c r="K5691" t="s">
        <v>85</v>
      </c>
      <c r="L5691" t="str">
        <f>_xlfn.XLOOKUP(Table1[[#This Row],[TeamFavoriteID]],Table2[team_id],Table2[team_name],_xlfn.XLOOKUP(Table1[[#This Row],[TeamFavoriteID]],Table2[team_id_pfr],Table2[team_name],"Even"))</f>
        <v>Washington Commanders</v>
      </c>
      <c r="M5691">
        <v>-3.5</v>
      </c>
      <c r="N5691">
        <f>IF(Table1[[#This Row],[TeamFavorite]]=Table1[[#This Row],[TeamHome]],Table1[[#This Row],[ScoreAway]]-Table1[[#This Row],[ScoreHome]],Table1[[#This Row],[ScoreHome]]-Table1[[#This Row],[ScoreAway]])</f>
        <v>-34</v>
      </c>
      <c r="O5691">
        <f>IF(Table1[[#This Row],[SpreadActual]]&lt;Table1[[#This Row],[SpreadFavorite]],1,0)</f>
        <v>1</v>
      </c>
      <c r="P5691">
        <v>37</v>
      </c>
      <c r="Q5691" t="s">
        <v>64</v>
      </c>
      <c r="R5691" t="b">
        <v>0</v>
      </c>
      <c r="S5691">
        <v>57</v>
      </c>
      <c r="T5691">
        <v>15</v>
      </c>
      <c r="U5691">
        <v>70</v>
      </c>
    </row>
    <row r="5692" spans="1:22" x14ac:dyDescent="0.2">
      <c r="A5692" s="1">
        <v>34253</v>
      </c>
      <c r="B5692">
        <v>1993</v>
      </c>
      <c r="C5692">
        <f>_xlfn.MAXIFS(Table1[ScheduleWeekWritten],Table1[ScheduleSeason],Table1[[#This Row],[ScheduleSeason]])</f>
        <v>18</v>
      </c>
      <c r="D5692">
        <v>6</v>
      </c>
      <c r="E5692" cm="1">
        <f t="array" ref="E5692">_xlfn.XLOOKUP(Table1[[#This Row],[ScheduleWeekWritten]],Table3[Game],100+Table3[Increase],Table1[[#This Row],[ScheduleWeekWritten]])</f>
        <v>6</v>
      </c>
      <c r="F5692" t="b">
        <v>0</v>
      </c>
      <c r="G5692" t="s">
        <v>28</v>
      </c>
      <c r="H5692">
        <v>35</v>
      </c>
      <c r="I5692">
        <v>7</v>
      </c>
      <c r="J5692" t="s">
        <v>23</v>
      </c>
      <c r="K5692" t="s">
        <v>43</v>
      </c>
      <c r="L5692" t="str">
        <f>_xlfn.XLOOKUP(Table1[[#This Row],[TeamFavoriteID]],Table2[team_id],Table2[team_name],_xlfn.XLOOKUP(Table1[[#This Row],[TeamFavoriteID]],Table2[team_id_pfr],Table2[team_name],"Even"))</f>
        <v>Buffalo Bills</v>
      </c>
      <c r="M5692">
        <v>-3.5</v>
      </c>
      <c r="N5692">
        <f>IF(Table1[[#This Row],[TeamFavorite]]=Table1[[#This Row],[TeamHome]],Table1[[#This Row],[ScoreAway]]-Table1[[#This Row],[ScoreHome]],Table1[[#This Row],[ScoreHome]]-Table1[[#This Row],[ScoreAway]])</f>
        <v>-28</v>
      </c>
      <c r="O5692">
        <f>IF(Table1[[#This Row],[SpreadActual]]&lt;Table1[[#This Row],[SpreadFavorite]],1,0)</f>
        <v>1</v>
      </c>
      <c r="P5692">
        <v>41</v>
      </c>
      <c r="Q5692" t="s">
        <v>123</v>
      </c>
      <c r="R5692" t="b">
        <v>0</v>
      </c>
      <c r="S5692">
        <v>41</v>
      </c>
      <c r="T5692">
        <v>9</v>
      </c>
      <c r="U5692">
        <v>53</v>
      </c>
    </row>
    <row r="5693" spans="1:22" x14ac:dyDescent="0.2">
      <c r="A5693" s="1">
        <v>34256</v>
      </c>
      <c r="B5693">
        <v>1993</v>
      </c>
      <c r="C5693">
        <f>_xlfn.MAXIFS(Table1[ScheduleWeekWritten],Table1[ScheduleSeason],Table1[[#This Row],[ScheduleSeason]])</f>
        <v>18</v>
      </c>
      <c r="D5693">
        <v>7</v>
      </c>
      <c r="E5693" cm="1">
        <f t="array" ref="E5693">_xlfn.XLOOKUP(Table1[[#This Row],[ScheduleWeekWritten]],Table3[Game],100+Table3[Increase],Table1[[#This Row],[ScheduleWeekWritten]])</f>
        <v>7</v>
      </c>
      <c r="F5693" t="b">
        <v>0</v>
      </c>
      <c r="G5693" t="s">
        <v>38</v>
      </c>
      <c r="H5693">
        <v>30</v>
      </c>
      <c r="I5693">
        <v>24</v>
      </c>
      <c r="J5693" t="s">
        <v>39</v>
      </c>
      <c r="K5693" t="s">
        <v>109</v>
      </c>
      <c r="L5693" t="str">
        <f>_xlfn.XLOOKUP(Table1[[#This Row],[TeamFavoriteID]],Table2[team_id],Table2[team_name],_xlfn.XLOOKUP(Table1[[#This Row],[TeamFavoriteID]],Table2[team_id_pfr],Table2[team_name],"Even"))</f>
        <v>Atlanta Falcons</v>
      </c>
      <c r="M5693">
        <v>-1</v>
      </c>
      <c r="N5693">
        <f>IF(Table1[[#This Row],[TeamFavorite]]=Table1[[#This Row],[TeamHome]],Table1[[#This Row],[ScoreAway]]-Table1[[#This Row],[ScoreHome]],Table1[[#This Row],[ScoreHome]]-Table1[[#This Row],[ScoreAway]])</f>
        <v>-6</v>
      </c>
      <c r="O5693">
        <f>IF(Table1[[#This Row],[SpreadActual]]&lt;Table1[[#This Row],[SpreadFavorite]],1,0)</f>
        <v>1</v>
      </c>
      <c r="P5693">
        <v>43</v>
      </c>
      <c r="Q5693" t="s">
        <v>148</v>
      </c>
      <c r="R5693" t="b">
        <v>0</v>
      </c>
      <c r="S5693">
        <v>72</v>
      </c>
      <c r="T5693">
        <v>0</v>
      </c>
      <c r="V5693" t="s">
        <v>103</v>
      </c>
    </row>
    <row r="5694" spans="1:22" x14ac:dyDescent="0.2">
      <c r="A5694" s="1">
        <v>34259</v>
      </c>
      <c r="B5694">
        <v>1993</v>
      </c>
      <c r="C5694">
        <f>_xlfn.MAXIFS(Table1[ScheduleWeekWritten],Table1[ScheduleSeason],Table1[[#This Row],[ScheduleSeason]])</f>
        <v>18</v>
      </c>
      <c r="D5694">
        <v>7</v>
      </c>
      <c r="E5694" cm="1">
        <f t="array" ref="E5694">_xlfn.XLOOKUP(Table1[[#This Row],[ScheduleWeekWritten]],Table3[Game],100+Table3[Increase],Table1[[#This Row],[ScheduleWeekWritten]])</f>
        <v>7</v>
      </c>
      <c r="F5694" t="b">
        <v>0</v>
      </c>
      <c r="G5694" t="s">
        <v>101</v>
      </c>
      <c r="H5694">
        <v>17</v>
      </c>
      <c r="I5694">
        <v>28</v>
      </c>
      <c r="J5694" t="s">
        <v>62</v>
      </c>
      <c r="K5694" t="s">
        <v>63</v>
      </c>
      <c r="L5694" t="str">
        <f>_xlfn.XLOOKUP(Table1[[#This Row],[TeamFavoriteID]],Table2[team_id],Table2[team_name],_xlfn.XLOOKUP(Table1[[#This Row],[TeamFavoriteID]],Table2[team_id_pfr],Table2[team_name],"Even"))</f>
        <v>Cleveland Browns</v>
      </c>
      <c r="M5694">
        <v>-5.5</v>
      </c>
      <c r="N5694">
        <f>IF(Table1[[#This Row],[TeamFavorite]]=Table1[[#This Row],[TeamHome]],Table1[[#This Row],[ScoreAway]]-Table1[[#This Row],[ScoreHome]],Table1[[#This Row],[ScoreHome]]-Table1[[#This Row],[ScoreAway]])</f>
        <v>-11</v>
      </c>
      <c r="O5694">
        <f>IF(Table1[[#This Row],[SpreadActual]]&lt;Table1[[#This Row],[SpreadFavorite]],1,0)</f>
        <v>1</v>
      </c>
      <c r="P5694">
        <v>34</v>
      </c>
      <c r="Q5694" t="s">
        <v>111</v>
      </c>
      <c r="R5694" t="b">
        <v>0</v>
      </c>
      <c r="S5694">
        <v>64</v>
      </c>
      <c r="T5694">
        <v>13</v>
      </c>
      <c r="U5694">
        <v>87</v>
      </c>
    </row>
    <row r="5695" spans="1:22" x14ac:dyDescent="0.2">
      <c r="A5695" s="1">
        <v>34259</v>
      </c>
      <c r="B5695">
        <v>1993</v>
      </c>
      <c r="C5695">
        <f>_xlfn.MAXIFS(Table1[ScheduleWeekWritten],Table1[ScheduleSeason],Table1[[#This Row],[ScheduleSeason]])</f>
        <v>18</v>
      </c>
      <c r="D5695">
        <v>7</v>
      </c>
      <c r="E5695" cm="1">
        <f t="array" ref="E5695">_xlfn.XLOOKUP(Table1[[#This Row],[ScheduleWeekWritten]],Table3[Game],100+Table3[Increase],Table1[[#This Row],[ScheduleWeekWritten]])</f>
        <v>7</v>
      </c>
      <c r="F5695" t="b">
        <v>0</v>
      </c>
      <c r="G5695" t="s">
        <v>67</v>
      </c>
      <c r="H5695">
        <v>26</v>
      </c>
      <c r="I5695">
        <v>17</v>
      </c>
      <c r="J5695" t="s">
        <v>53</v>
      </c>
      <c r="K5695" t="s">
        <v>68</v>
      </c>
      <c r="L5695" t="str">
        <f>_xlfn.XLOOKUP(Table1[[#This Row],[TeamFavoriteID]],Table2[team_id],Table2[team_name],_xlfn.XLOOKUP(Table1[[#This Row],[TeamFavoriteID]],Table2[team_id_pfr],Table2[team_name],"Even"))</f>
        <v>Dallas Cowboys</v>
      </c>
      <c r="M5695">
        <v>-6.5</v>
      </c>
      <c r="N5695">
        <f>IF(Table1[[#This Row],[TeamFavorite]]=Table1[[#This Row],[TeamHome]],Table1[[#This Row],[ScoreAway]]-Table1[[#This Row],[ScoreHome]],Table1[[#This Row],[ScoreHome]]-Table1[[#This Row],[ScoreAway]])</f>
        <v>-9</v>
      </c>
      <c r="O5695">
        <f>IF(Table1[[#This Row],[SpreadActual]]&lt;Table1[[#This Row],[SpreadFavorite]],1,0)</f>
        <v>1</v>
      </c>
      <c r="P5695">
        <v>43</v>
      </c>
      <c r="Q5695" t="s">
        <v>119</v>
      </c>
      <c r="R5695" t="b">
        <v>0</v>
      </c>
      <c r="S5695">
        <v>69</v>
      </c>
      <c r="T5695">
        <v>10</v>
      </c>
      <c r="U5695">
        <v>85</v>
      </c>
    </row>
    <row r="5696" spans="1:22" x14ac:dyDescent="0.2">
      <c r="A5696" s="1">
        <v>34259</v>
      </c>
      <c r="B5696">
        <v>1993</v>
      </c>
      <c r="C5696">
        <f>_xlfn.MAXIFS(Table1[ScheduleWeekWritten],Table1[ScheduleSeason],Table1[[#This Row],[ScheduleSeason]])</f>
        <v>18</v>
      </c>
      <c r="D5696">
        <v>7</v>
      </c>
      <c r="E5696" cm="1">
        <f t="array" ref="E5696">_xlfn.XLOOKUP(Table1[[#This Row],[ScheduleWeekWritten]],Table3[Game],100+Table3[Increase],Table1[[#This Row],[ScheduleWeekWritten]])</f>
        <v>7</v>
      </c>
      <c r="F5696" t="b">
        <v>0</v>
      </c>
      <c r="G5696" t="s">
        <v>45</v>
      </c>
      <c r="H5696">
        <v>30</v>
      </c>
      <c r="I5696">
        <v>10</v>
      </c>
      <c r="J5696" t="s">
        <v>128</v>
      </c>
      <c r="K5696" t="s">
        <v>79</v>
      </c>
      <c r="L5696" t="str">
        <f>_xlfn.XLOOKUP(Table1[[#This Row],[TeamFavoriteID]],Table2[team_id],Table2[team_name],_xlfn.XLOOKUP(Table1[[#This Row],[TeamFavoriteID]],Table2[team_id_pfr],Table2[team_name],"Even"))</f>
        <v>Detroit Lions</v>
      </c>
      <c r="M5696">
        <v>-5.5</v>
      </c>
      <c r="N5696">
        <f>IF(Table1[[#This Row],[TeamFavorite]]=Table1[[#This Row],[TeamHome]],Table1[[#This Row],[ScoreAway]]-Table1[[#This Row],[ScoreHome]],Table1[[#This Row],[ScoreHome]]-Table1[[#This Row],[ScoreAway]])</f>
        <v>-20</v>
      </c>
      <c r="O5696">
        <f>IF(Table1[[#This Row],[SpreadActual]]&lt;Table1[[#This Row],[SpreadFavorite]],1,0)</f>
        <v>1</v>
      </c>
      <c r="P5696">
        <v>34.5</v>
      </c>
      <c r="Q5696" t="s">
        <v>125</v>
      </c>
      <c r="R5696" t="b">
        <v>0</v>
      </c>
      <c r="S5696">
        <v>72</v>
      </c>
      <c r="T5696">
        <v>0</v>
      </c>
      <c r="V5696" t="s">
        <v>103</v>
      </c>
    </row>
    <row r="5697" spans="1:22" x14ac:dyDescent="0.2">
      <c r="A5697" s="1">
        <v>34259</v>
      </c>
      <c r="B5697">
        <v>1993</v>
      </c>
      <c r="C5697">
        <f>_xlfn.MAXIFS(Table1[ScheduleWeekWritten],Table1[ScheduleSeason],Table1[[#This Row],[ScheduleSeason]])</f>
        <v>18</v>
      </c>
      <c r="D5697">
        <v>7</v>
      </c>
      <c r="E5697" cm="1">
        <f t="array" ref="E5697">_xlfn.XLOOKUP(Table1[[#This Row],[ScheduleWeekWritten]],Table3[Game],100+Table3[Increase],Table1[[#This Row],[ScheduleWeekWritten]])</f>
        <v>7</v>
      </c>
      <c r="F5697" t="b">
        <v>0</v>
      </c>
      <c r="G5697" t="s">
        <v>115</v>
      </c>
      <c r="H5697">
        <v>14</v>
      </c>
      <c r="I5697">
        <v>28</v>
      </c>
      <c r="J5697" t="s">
        <v>23</v>
      </c>
      <c r="K5697" t="s">
        <v>25</v>
      </c>
      <c r="L5697" t="str">
        <f>_xlfn.XLOOKUP(Table1[[#This Row],[TeamFavoriteID]],Table2[team_id],Table2[team_name],_xlfn.XLOOKUP(Table1[[#This Row],[TeamFavoriteID]],Table2[team_id_pfr],Table2[team_name],"Even"))</f>
        <v>Houston Oilers</v>
      </c>
      <c r="M5697">
        <v>-6.5</v>
      </c>
      <c r="N5697">
        <f>IF(Table1[[#This Row],[TeamFavorite]]=Table1[[#This Row],[TeamHome]],Table1[[#This Row],[ScoreAway]]-Table1[[#This Row],[ScoreHome]],Table1[[#This Row],[ScoreHome]]-Table1[[#This Row],[ScoreAway]])</f>
        <v>-14</v>
      </c>
      <c r="O5697">
        <f>IF(Table1[[#This Row],[SpreadActual]]&lt;Table1[[#This Row],[SpreadFavorite]],1,0)</f>
        <v>1</v>
      </c>
      <c r="P5697">
        <v>36</v>
      </c>
      <c r="Q5697" t="s">
        <v>116</v>
      </c>
      <c r="R5697" t="b">
        <v>0</v>
      </c>
      <c r="S5697">
        <v>53</v>
      </c>
      <c r="T5697">
        <v>8</v>
      </c>
      <c r="U5697">
        <v>98</v>
      </c>
    </row>
    <row r="5698" spans="1:22" x14ac:dyDescent="0.2">
      <c r="A5698" s="1">
        <v>34259</v>
      </c>
      <c r="B5698">
        <v>1993</v>
      </c>
      <c r="C5698">
        <f>_xlfn.MAXIFS(Table1[ScheduleWeekWritten],Table1[ScheduleSeason],Table1[[#This Row],[ScheduleSeason]])</f>
        <v>18</v>
      </c>
      <c r="D5698">
        <v>7</v>
      </c>
      <c r="E5698" cm="1">
        <f t="array" ref="E5698">_xlfn.XLOOKUP(Table1[[#This Row],[ScheduleWeekWritten]],Table3[Game],100+Table3[Increase],Table1[[#This Row],[ScheduleWeekWritten]])</f>
        <v>7</v>
      </c>
      <c r="F5698" t="b">
        <v>0</v>
      </c>
      <c r="G5698" t="s">
        <v>50</v>
      </c>
      <c r="H5698">
        <v>21</v>
      </c>
      <c r="I5698">
        <v>10</v>
      </c>
      <c r="J5698" t="s">
        <v>58</v>
      </c>
      <c r="K5698" t="s">
        <v>90</v>
      </c>
      <c r="L5698" t="str">
        <f>_xlfn.XLOOKUP(Table1[[#This Row],[TeamFavoriteID]],Table2[team_id],Table2[team_name],_xlfn.XLOOKUP(Table1[[#This Row],[TeamFavoriteID]],Table2[team_id_pfr],Table2[team_name],"Even"))</f>
        <v>New York Giants</v>
      </c>
      <c r="M5698">
        <v>-7.5</v>
      </c>
      <c r="N5698">
        <f>IF(Table1[[#This Row],[TeamFavorite]]=Table1[[#This Row],[TeamHome]],Table1[[#This Row],[ScoreAway]]-Table1[[#This Row],[ScoreHome]],Table1[[#This Row],[ScoreHome]]-Table1[[#This Row],[ScoreAway]])</f>
        <v>-11</v>
      </c>
      <c r="O5698">
        <f>IF(Table1[[#This Row],[SpreadActual]]&lt;Table1[[#This Row],[SpreadFavorite]],1,0)</f>
        <v>1</v>
      </c>
      <c r="P5698">
        <v>35.5</v>
      </c>
      <c r="Q5698" t="s">
        <v>126</v>
      </c>
      <c r="R5698" t="b">
        <v>0</v>
      </c>
      <c r="S5698">
        <v>60</v>
      </c>
      <c r="T5698">
        <v>9</v>
      </c>
      <c r="U5698">
        <v>90</v>
      </c>
    </row>
    <row r="5699" spans="1:22" x14ac:dyDescent="0.2">
      <c r="A5699" s="1">
        <v>34259</v>
      </c>
      <c r="B5699">
        <v>1993</v>
      </c>
      <c r="C5699">
        <f>_xlfn.MAXIFS(Table1[ScheduleWeekWritten],Table1[ScheduleSeason],Table1[[#This Row],[ScheduleSeason]])</f>
        <v>18</v>
      </c>
      <c r="D5699">
        <v>7</v>
      </c>
      <c r="E5699" cm="1">
        <f t="array" ref="E5699">_xlfn.XLOOKUP(Table1[[#This Row],[ScheduleWeekWritten]],Table3[Game],100+Table3[Increase],Table1[[#This Row],[ScheduleWeekWritten]])</f>
        <v>7</v>
      </c>
      <c r="F5699" t="b">
        <v>0</v>
      </c>
      <c r="G5699" t="s">
        <v>145</v>
      </c>
      <c r="H5699">
        <v>36</v>
      </c>
      <c r="I5699">
        <v>6</v>
      </c>
      <c r="J5699" t="s">
        <v>61</v>
      </c>
      <c r="K5699" t="s">
        <v>85</v>
      </c>
      <c r="L5699" t="str">
        <f>_xlfn.XLOOKUP(Table1[[#This Row],[TeamFavoriteID]],Table2[team_id],Table2[team_name],_xlfn.XLOOKUP(Table1[[#This Row],[TeamFavoriteID]],Table2[team_id_pfr],Table2[team_name],"Even"))</f>
        <v>Washington Commanders</v>
      </c>
      <c r="M5699">
        <v>-1.5</v>
      </c>
      <c r="N5699">
        <f>IF(Table1[[#This Row],[TeamFavorite]]=Table1[[#This Row],[TeamHome]],Table1[[#This Row],[ScoreAway]]-Table1[[#This Row],[ScoreHome]],Table1[[#This Row],[ScoreHome]]-Table1[[#This Row],[ScoreAway]])</f>
        <v>30</v>
      </c>
      <c r="O5699">
        <f>IF(Table1[[#This Row],[SpreadActual]]&lt;Table1[[#This Row],[SpreadFavorite]],1,0)</f>
        <v>0</v>
      </c>
      <c r="P5699">
        <v>37.5</v>
      </c>
      <c r="Q5699" t="s">
        <v>146</v>
      </c>
      <c r="R5699" t="b">
        <v>0</v>
      </c>
      <c r="S5699">
        <v>66</v>
      </c>
      <c r="T5699">
        <v>7</v>
      </c>
      <c r="U5699">
        <v>71</v>
      </c>
    </row>
    <row r="5700" spans="1:22" x14ac:dyDescent="0.2">
      <c r="A5700" s="1">
        <v>34259</v>
      </c>
      <c r="B5700">
        <v>1993</v>
      </c>
      <c r="C5700">
        <f>_xlfn.MAXIFS(Table1[ScheduleWeekWritten],Table1[ScheduleSeason],Table1[[#This Row],[ScheduleSeason]])</f>
        <v>18</v>
      </c>
      <c r="D5700">
        <v>7</v>
      </c>
      <c r="E5700" cm="1">
        <f t="array" ref="E5700">_xlfn.XLOOKUP(Table1[[#This Row],[ScheduleWeekWritten]],Table3[Game],100+Table3[Increase],Table1[[#This Row],[ScheduleWeekWritten]])</f>
        <v>7</v>
      </c>
      <c r="F5700" t="b">
        <v>0</v>
      </c>
      <c r="G5700" t="s">
        <v>49</v>
      </c>
      <c r="H5700">
        <v>37</v>
      </c>
      <c r="I5700">
        <v>14</v>
      </c>
      <c r="J5700" t="s">
        <v>95</v>
      </c>
      <c r="K5700" t="s">
        <v>98</v>
      </c>
      <c r="L5700" t="str">
        <f>_xlfn.XLOOKUP(Table1[[#This Row],[TeamFavoriteID]],Table2[team_id],Table2[team_name],_xlfn.XLOOKUP(Table1[[#This Row],[TeamFavoriteID]],Table2[team_id_pfr],Table2[team_name],"Even"))</f>
        <v>New Orleans Saints</v>
      </c>
      <c r="M5700">
        <v>-3</v>
      </c>
      <c r="N5700">
        <f>IF(Table1[[#This Row],[TeamFavorite]]=Table1[[#This Row],[TeamHome]],Table1[[#This Row],[ScoreAway]]-Table1[[#This Row],[ScoreHome]],Table1[[#This Row],[ScoreHome]]-Table1[[#This Row],[ScoreAway]])</f>
        <v>23</v>
      </c>
      <c r="O5700">
        <f>IF(Table1[[#This Row],[SpreadActual]]&lt;Table1[[#This Row],[SpreadFavorite]],1,0)</f>
        <v>0</v>
      </c>
      <c r="P5700">
        <v>33</v>
      </c>
      <c r="Q5700" t="s">
        <v>113</v>
      </c>
      <c r="R5700" t="b">
        <v>0</v>
      </c>
      <c r="S5700">
        <v>60</v>
      </c>
      <c r="T5700">
        <v>13</v>
      </c>
      <c r="U5700">
        <v>90</v>
      </c>
    </row>
    <row r="5701" spans="1:22" x14ac:dyDescent="0.2">
      <c r="A5701" s="1">
        <v>34259</v>
      </c>
      <c r="B5701">
        <v>1993</v>
      </c>
      <c r="C5701">
        <f>_xlfn.MAXIFS(Table1[ScheduleWeekWritten],Table1[ScheduleSeason],Table1[[#This Row],[ScheduleSeason]])</f>
        <v>18</v>
      </c>
      <c r="D5701">
        <v>7</v>
      </c>
      <c r="E5701" cm="1">
        <f t="array" ref="E5701">_xlfn.XLOOKUP(Table1[[#This Row],[ScheduleWeekWritten]],Table3[Game],100+Table3[Increase],Table1[[#This Row],[ScheduleWeekWritten]])</f>
        <v>7</v>
      </c>
      <c r="F5701" t="b">
        <v>0</v>
      </c>
      <c r="G5701" t="s">
        <v>27</v>
      </c>
      <c r="H5701">
        <v>14</v>
      </c>
      <c r="I5701">
        <v>17</v>
      </c>
      <c r="J5701" t="s">
        <v>42</v>
      </c>
      <c r="K5701" t="s">
        <v>75</v>
      </c>
      <c r="L5701" t="str">
        <f>_xlfn.XLOOKUP(Table1[[#This Row],[TeamFavoriteID]],Table2[team_id],Table2[team_name],_xlfn.XLOOKUP(Table1[[#This Row],[TeamFavoriteID]],Table2[team_id_pfr],Table2[team_name],"Even"))</f>
        <v>Kansas City Chiefs</v>
      </c>
      <c r="M5701">
        <v>-4</v>
      </c>
      <c r="N5701">
        <f>IF(Table1[[#This Row],[TeamFavorite]]=Table1[[#This Row],[TeamHome]],Table1[[#This Row],[ScoreAway]]-Table1[[#This Row],[ScoreHome]],Table1[[#This Row],[ScoreHome]]-Table1[[#This Row],[ScoreAway]])</f>
        <v>-3</v>
      </c>
      <c r="O5701">
        <f>IF(Table1[[#This Row],[SpreadActual]]&lt;Table1[[#This Row],[SpreadFavorite]],1,0)</f>
        <v>0</v>
      </c>
      <c r="P5701">
        <v>34</v>
      </c>
      <c r="Q5701" t="s">
        <v>94</v>
      </c>
      <c r="R5701" t="b">
        <v>0</v>
      </c>
      <c r="S5701">
        <v>64</v>
      </c>
      <c r="T5701">
        <v>9</v>
      </c>
      <c r="U5701">
        <v>75</v>
      </c>
    </row>
    <row r="5702" spans="1:22" x14ac:dyDescent="0.2">
      <c r="A5702" s="1">
        <v>34260</v>
      </c>
      <c r="B5702">
        <v>1993</v>
      </c>
      <c r="C5702">
        <f>_xlfn.MAXIFS(Table1[ScheduleWeekWritten],Table1[ScheduleSeason],Table1[[#This Row],[ScheduleSeason]])</f>
        <v>18</v>
      </c>
      <c r="D5702">
        <v>7</v>
      </c>
      <c r="E5702" cm="1">
        <f t="array" ref="E5702">_xlfn.XLOOKUP(Table1[[#This Row],[ScheduleWeekWritten]],Table3[Game],100+Table3[Increase],Table1[[#This Row],[ScheduleWeekWritten]])</f>
        <v>7</v>
      </c>
      <c r="F5702" t="b">
        <v>0</v>
      </c>
      <c r="G5702" t="s">
        <v>24</v>
      </c>
      <c r="H5702">
        <v>20</v>
      </c>
      <c r="I5702">
        <v>23</v>
      </c>
      <c r="J5702" t="s">
        <v>138</v>
      </c>
      <c r="K5702" t="s">
        <v>88</v>
      </c>
      <c r="L5702" t="str">
        <f>_xlfn.XLOOKUP(Table1[[#This Row],[TeamFavoriteID]],Table2[team_id],Table2[team_name],_xlfn.XLOOKUP(Table1[[#This Row],[TeamFavoriteID]],Table2[team_id_pfr],Table2[team_name],"Even"))</f>
        <v>Denver Broncos</v>
      </c>
      <c r="M5702">
        <v>-6.5</v>
      </c>
      <c r="N5702">
        <f>IF(Table1[[#This Row],[TeamFavorite]]=Table1[[#This Row],[TeamHome]],Table1[[#This Row],[ScoreAway]]-Table1[[#This Row],[ScoreHome]],Table1[[#This Row],[ScoreHome]]-Table1[[#This Row],[ScoreAway]])</f>
        <v>3</v>
      </c>
      <c r="O5702">
        <f>IF(Table1[[#This Row],[SpreadActual]]&lt;Table1[[#This Row],[SpreadFavorite]],1,0)</f>
        <v>0</v>
      </c>
      <c r="P5702">
        <v>39</v>
      </c>
      <c r="Q5702" t="s">
        <v>71</v>
      </c>
      <c r="R5702" t="b">
        <v>0</v>
      </c>
      <c r="S5702">
        <v>44</v>
      </c>
      <c r="T5702">
        <v>12</v>
      </c>
      <c r="U5702">
        <v>93</v>
      </c>
    </row>
    <row r="5703" spans="1:22" x14ac:dyDescent="0.2">
      <c r="A5703" s="1">
        <v>34266</v>
      </c>
      <c r="B5703">
        <v>1993</v>
      </c>
      <c r="C5703">
        <f>_xlfn.MAXIFS(Table1[ScheduleWeekWritten],Table1[ScheduleSeason],Table1[[#This Row],[ScheduleSeason]])</f>
        <v>18</v>
      </c>
      <c r="D5703">
        <v>8</v>
      </c>
      <c r="E5703" cm="1">
        <f t="array" ref="E5703">_xlfn.XLOOKUP(Table1[[#This Row],[ScheduleWeekWritten]],Table3[Game],100+Table3[Increase],Table1[[#This Row],[ScheduleWeekWritten]])</f>
        <v>8</v>
      </c>
      <c r="F5703" t="b">
        <v>0</v>
      </c>
      <c r="G5703" t="s">
        <v>62</v>
      </c>
      <c r="H5703">
        <v>28</v>
      </c>
      <c r="I5703">
        <v>23</v>
      </c>
      <c r="J5703" t="s">
        <v>49</v>
      </c>
      <c r="K5703" t="s">
        <v>51</v>
      </c>
      <c r="L5703" t="str">
        <f>_xlfn.XLOOKUP(Table1[[#This Row],[TeamFavoriteID]],Table2[team_id],Table2[team_name],_xlfn.XLOOKUP(Table1[[#This Row],[TeamFavoriteID]],Table2[team_id_pfr],Table2[team_name],"Even"))</f>
        <v>Pittsburgh Steelers</v>
      </c>
      <c r="M5703">
        <v>-2</v>
      </c>
      <c r="N5703">
        <f>IF(Table1[[#This Row],[TeamFavorite]]=Table1[[#This Row],[TeamHome]],Table1[[#This Row],[ScoreAway]]-Table1[[#This Row],[ScoreHome]],Table1[[#This Row],[ScoreHome]]-Table1[[#This Row],[ScoreAway]])</f>
        <v>5</v>
      </c>
      <c r="O5703">
        <f>IF(Table1[[#This Row],[SpreadActual]]&lt;Table1[[#This Row],[SpreadFavorite]],1,0)</f>
        <v>0</v>
      </c>
      <c r="P5703">
        <v>34.5</v>
      </c>
      <c r="Q5703" t="s">
        <v>66</v>
      </c>
      <c r="R5703" t="b">
        <v>0</v>
      </c>
      <c r="S5703">
        <v>54</v>
      </c>
      <c r="T5703">
        <v>14</v>
      </c>
      <c r="U5703">
        <v>43</v>
      </c>
    </row>
    <row r="5704" spans="1:22" x14ac:dyDescent="0.2">
      <c r="A5704" s="1">
        <v>34266</v>
      </c>
      <c r="B5704">
        <v>1993</v>
      </c>
      <c r="C5704">
        <f>_xlfn.MAXIFS(Table1[ScheduleWeekWritten],Table1[ScheduleSeason],Table1[[#This Row],[ScheduleSeason]])</f>
        <v>18</v>
      </c>
      <c r="D5704">
        <v>8</v>
      </c>
      <c r="E5704" cm="1">
        <f t="array" ref="E5704">_xlfn.XLOOKUP(Table1[[#This Row],[ScheduleWeekWritten]],Table3[Game],100+Table3[Increase],Table1[[#This Row],[ScheduleWeekWritten]])</f>
        <v>8</v>
      </c>
      <c r="F5704" t="b">
        <v>0</v>
      </c>
      <c r="G5704" t="s">
        <v>23</v>
      </c>
      <c r="H5704">
        <v>28</v>
      </c>
      <c r="I5704">
        <v>12</v>
      </c>
      <c r="J5704" t="s">
        <v>101</v>
      </c>
      <c r="K5704" t="s">
        <v>25</v>
      </c>
      <c r="L5704" t="str">
        <f>_xlfn.XLOOKUP(Table1[[#This Row],[TeamFavoriteID]],Table2[team_id],Table2[team_name],_xlfn.XLOOKUP(Table1[[#This Row],[TeamFavoriteID]],Table2[team_id_pfr],Table2[team_name],"Even"))</f>
        <v>Houston Oilers</v>
      </c>
      <c r="M5704">
        <v>-13.5</v>
      </c>
      <c r="N5704">
        <f>IF(Table1[[#This Row],[TeamFavorite]]=Table1[[#This Row],[TeamHome]],Table1[[#This Row],[ScoreAway]]-Table1[[#This Row],[ScoreHome]],Table1[[#This Row],[ScoreHome]]-Table1[[#This Row],[ScoreAway]])</f>
        <v>-16</v>
      </c>
      <c r="O5704">
        <f>IF(Table1[[#This Row],[SpreadActual]]&lt;Table1[[#This Row],[SpreadFavorite]],1,0)</f>
        <v>1</v>
      </c>
      <c r="P5704">
        <v>39</v>
      </c>
      <c r="Q5704" t="s">
        <v>102</v>
      </c>
      <c r="R5704" t="b">
        <v>0</v>
      </c>
      <c r="S5704">
        <v>72</v>
      </c>
      <c r="T5704">
        <v>0</v>
      </c>
      <c r="V5704" t="s">
        <v>103</v>
      </c>
    </row>
    <row r="5705" spans="1:22" x14ac:dyDescent="0.2">
      <c r="A5705" s="1">
        <v>34266</v>
      </c>
      <c r="B5705">
        <v>1993</v>
      </c>
      <c r="C5705">
        <f>_xlfn.MAXIFS(Table1[ScheduleWeekWritten],Table1[ScheduleSeason],Table1[[#This Row],[ScheduleSeason]])</f>
        <v>18</v>
      </c>
      <c r="D5705">
        <v>8</v>
      </c>
      <c r="E5705" cm="1">
        <f t="array" ref="E5705">_xlfn.XLOOKUP(Table1[[#This Row],[ScheduleWeekWritten]],Table3[Game],100+Table3[Increase],Table1[[#This Row],[ScheduleWeekWritten]])</f>
        <v>8</v>
      </c>
      <c r="F5705" t="b">
        <v>0</v>
      </c>
      <c r="G5705" t="s">
        <v>39</v>
      </c>
      <c r="H5705">
        <v>13</v>
      </c>
      <c r="I5705">
        <v>16</v>
      </c>
      <c r="J5705" t="s">
        <v>45</v>
      </c>
      <c r="K5705" t="s">
        <v>79</v>
      </c>
      <c r="L5705" t="str">
        <f>_xlfn.XLOOKUP(Table1[[#This Row],[TeamFavoriteID]],Table2[team_id],Table2[team_name],_xlfn.XLOOKUP(Table1[[#This Row],[TeamFavoriteID]],Table2[team_id_pfr],Table2[team_name],"Even"))</f>
        <v>Detroit Lions</v>
      </c>
      <c r="M5705">
        <v>-1</v>
      </c>
      <c r="N5705">
        <f>IF(Table1[[#This Row],[TeamFavorite]]=Table1[[#This Row],[TeamHome]],Table1[[#This Row],[ScoreAway]]-Table1[[#This Row],[ScoreHome]],Table1[[#This Row],[ScoreHome]]-Table1[[#This Row],[ScoreAway]])</f>
        <v>-3</v>
      </c>
      <c r="O5705">
        <f>IF(Table1[[#This Row],[SpreadActual]]&lt;Table1[[#This Row],[SpreadFavorite]],1,0)</f>
        <v>1</v>
      </c>
      <c r="P5705">
        <v>37.5</v>
      </c>
      <c r="Q5705" t="s">
        <v>135</v>
      </c>
      <c r="R5705" t="b">
        <v>0</v>
      </c>
      <c r="S5705">
        <v>65</v>
      </c>
      <c r="T5705">
        <v>9</v>
      </c>
      <c r="U5705">
        <v>84</v>
      </c>
    </row>
    <row r="5706" spans="1:22" x14ac:dyDescent="0.2">
      <c r="A5706" s="1">
        <v>34266</v>
      </c>
      <c r="B5706">
        <v>1993</v>
      </c>
      <c r="C5706">
        <f>_xlfn.MAXIFS(Table1[ScheduleWeekWritten],Table1[ScheduleSeason],Table1[[#This Row],[ScheduleSeason]])</f>
        <v>18</v>
      </c>
      <c r="D5706">
        <v>8</v>
      </c>
      <c r="E5706" cm="1">
        <f t="array" ref="E5706">_xlfn.XLOOKUP(Table1[[#This Row],[ScheduleWeekWritten]],Table3[Game],100+Table3[Increase],Table1[[#This Row],[ScheduleWeekWritten]])</f>
        <v>8</v>
      </c>
      <c r="F5706" t="b">
        <v>0</v>
      </c>
      <c r="G5706" t="s">
        <v>19</v>
      </c>
      <c r="H5706">
        <v>41</v>
      </c>
      <c r="I5706">
        <v>27</v>
      </c>
      <c r="J5706" t="s">
        <v>140</v>
      </c>
      <c r="K5706" t="s">
        <v>91</v>
      </c>
      <c r="L5706" t="str">
        <f>_xlfn.XLOOKUP(Table1[[#This Row],[TeamFavoriteID]],Table2[team_id],Table2[team_name],_xlfn.XLOOKUP(Table1[[#This Row],[TeamFavoriteID]],Table2[team_id_pfr],Table2[team_name],"Even"))</f>
        <v>Miami Dolphins</v>
      </c>
      <c r="M5706">
        <v>-7.5</v>
      </c>
      <c r="N5706">
        <f>IF(Table1[[#This Row],[TeamFavorite]]=Table1[[#This Row],[TeamHome]],Table1[[#This Row],[ScoreAway]]-Table1[[#This Row],[ScoreHome]],Table1[[#This Row],[ScoreHome]]-Table1[[#This Row],[ScoreAway]])</f>
        <v>-14</v>
      </c>
      <c r="O5706">
        <f>IF(Table1[[#This Row],[SpreadActual]]&lt;Table1[[#This Row],[SpreadFavorite]],1,0)</f>
        <v>1</v>
      </c>
      <c r="P5706">
        <v>35.5</v>
      </c>
      <c r="Q5706" t="s">
        <v>143</v>
      </c>
      <c r="R5706" t="b">
        <v>0</v>
      </c>
      <c r="S5706">
        <v>80</v>
      </c>
      <c r="T5706">
        <v>11</v>
      </c>
      <c r="U5706">
        <v>78</v>
      </c>
    </row>
    <row r="5707" spans="1:22" x14ac:dyDescent="0.2">
      <c r="A5707" s="1">
        <v>34266</v>
      </c>
      <c r="B5707">
        <v>1993</v>
      </c>
      <c r="C5707">
        <f>_xlfn.MAXIFS(Table1[ScheduleWeekWritten],Table1[ScheduleSeason],Table1[[#This Row],[ScheduleSeason]])</f>
        <v>18</v>
      </c>
      <c r="D5707">
        <v>8</v>
      </c>
      <c r="E5707" cm="1">
        <f t="array" ref="E5707">_xlfn.XLOOKUP(Table1[[#This Row],[ScheduleWeekWritten]],Table3[Game],100+Table3[Increase],Table1[[#This Row],[ScheduleWeekWritten]])</f>
        <v>8</v>
      </c>
      <c r="F5707" t="b">
        <v>0</v>
      </c>
      <c r="G5707" t="s">
        <v>95</v>
      </c>
      <c r="H5707">
        <v>15</v>
      </c>
      <c r="I5707">
        <v>26</v>
      </c>
      <c r="J5707" t="s">
        <v>38</v>
      </c>
      <c r="K5707" t="s">
        <v>98</v>
      </c>
      <c r="L5707" t="str">
        <f>_xlfn.XLOOKUP(Table1[[#This Row],[TeamFavoriteID]],Table2[team_id],Table2[team_name],_xlfn.XLOOKUP(Table1[[#This Row],[TeamFavoriteID]],Table2[team_id_pfr],Table2[team_name],"Even"))</f>
        <v>New Orleans Saints</v>
      </c>
      <c r="M5707">
        <v>-11</v>
      </c>
      <c r="N5707">
        <f>IF(Table1[[#This Row],[TeamFavorite]]=Table1[[#This Row],[TeamHome]],Table1[[#This Row],[ScoreAway]]-Table1[[#This Row],[ScoreHome]],Table1[[#This Row],[ScoreHome]]-Table1[[#This Row],[ScoreAway]])</f>
        <v>11</v>
      </c>
      <c r="O5707">
        <f>IF(Table1[[#This Row],[SpreadActual]]&lt;Table1[[#This Row],[SpreadFavorite]],1,0)</f>
        <v>0</v>
      </c>
      <c r="P5707">
        <v>43</v>
      </c>
      <c r="Q5707" t="s">
        <v>124</v>
      </c>
      <c r="R5707" t="b">
        <v>0</v>
      </c>
      <c r="S5707">
        <v>72</v>
      </c>
      <c r="T5707">
        <v>0</v>
      </c>
      <c r="V5707" t="s">
        <v>103</v>
      </c>
    </row>
    <row r="5708" spans="1:22" x14ac:dyDescent="0.2">
      <c r="A5708" s="1">
        <v>34266</v>
      </c>
      <c r="B5708">
        <v>1993</v>
      </c>
      <c r="C5708">
        <f>_xlfn.MAXIFS(Table1[ScheduleWeekWritten],Table1[ScheduleSeason],Table1[[#This Row],[ScheduleSeason]])</f>
        <v>18</v>
      </c>
      <c r="D5708">
        <v>8</v>
      </c>
      <c r="E5708" cm="1">
        <f t="array" ref="E5708">_xlfn.XLOOKUP(Table1[[#This Row],[ScheduleWeekWritten]],Table3[Game],100+Table3[Increase],Table1[[#This Row],[ScheduleWeekWritten]])</f>
        <v>8</v>
      </c>
      <c r="F5708" t="b">
        <v>0</v>
      </c>
      <c r="G5708" t="s">
        <v>31</v>
      </c>
      <c r="H5708">
        <v>10</v>
      </c>
      <c r="I5708">
        <v>19</v>
      </c>
      <c r="J5708" t="s">
        <v>28</v>
      </c>
      <c r="K5708" t="s">
        <v>43</v>
      </c>
      <c r="L5708" t="str">
        <f>_xlfn.XLOOKUP(Table1[[#This Row],[TeamFavoriteID]],Table2[team_id],Table2[team_name],_xlfn.XLOOKUP(Table1[[#This Row],[TeamFavoriteID]],Table2[team_id_pfr],Table2[team_name],"Even"))</f>
        <v>Buffalo Bills</v>
      </c>
      <c r="M5708">
        <v>-3</v>
      </c>
      <c r="N5708">
        <f>IF(Table1[[#This Row],[TeamFavorite]]=Table1[[#This Row],[TeamHome]],Table1[[#This Row],[ScoreAway]]-Table1[[#This Row],[ScoreHome]],Table1[[#This Row],[ScoreHome]]-Table1[[#This Row],[ScoreAway]])</f>
        <v>-9</v>
      </c>
      <c r="O5708">
        <f>IF(Table1[[#This Row],[SpreadActual]]&lt;Table1[[#This Row],[SpreadFavorite]],1,0)</f>
        <v>1</v>
      </c>
      <c r="P5708">
        <v>41</v>
      </c>
      <c r="Q5708" t="s">
        <v>126</v>
      </c>
      <c r="R5708" t="b">
        <v>0</v>
      </c>
      <c r="S5708">
        <v>55</v>
      </c>
      <c r="T5708">
        <v>14</v>
      </c>
      <c r="U5708">
        <v>47</v>
      </c>
    </row>
    <row r="5709" spans="1:22" x14ac:dyDescent="0.2">
      <c r="A5709" s="1">
        <v>34266</v>
      </c>
      <c r="B5709">
        <v>1993</v>
      </c>
      <c r="C5709">
        <f>_xlfn.MAXIFS(Table1[ScheduleWeekWritten],Table1[ScheduleSeason],Table1[[#This Row],[ScheduleSeason]])</f>
        <v>18</v>
      </c>
      <c r="D5709">
        <v>8</v>
      </c>
      <c r="E5709" cm="1">
        <f t="array" ref="E5709">_xlfn.XLOOKUP(Table1[[#This Row],[ScheduleWeekWritten]],Table3[Game],100+Table3[Increase],Table1[[#This Row],[ScheduleWeekWritten]])</f>
        <v>8</v>
      </c>
      <c r="F5709" t="b">
        <v>0</v>
      </c>
      <c r="G5709" t="s">
        <v>53</v>
      </c>
      <c r="H5709">
        <v>28</v>
      </c>
      <c r="I5709">
        <v>14</v>
      </c>
      <c r="J5709" t="s">
        <v>145</v>
      </c>
      <c r="K5709" t="s">
        <v>87</v>
      </c>
      <c r="L5709" t="str">
        <f>_xlfn.XLOOKUP(Table1[[#This Row],[TeamFavoriteID]],Table2[team_id],Table2[team_name],_xlfn.XLOOKUP(Table1[[#This Row],[TeamFavoriteID]],Table2[team_id_pfr],Table2[team_name],"Even"))</f>
        <v>San Francisco 49ers</v>
      </c>
      <c r="M5709">
        <v>-10.5</v>
      </c>
      <c r="N5709">
        <f>IF(Table1[[#This Row],[TeamFavorite]]=Table1[[#This Row],[TeamHome]],Table1[[#This Row],[ScoreAway]]-Table1[[#This Row],[ScoreHome]],Table1[[#This Row],[ScoreHome]]-Table1[[#This Row],[ScoreAway]])</f>
        <v>-14</v>
      </c>
      <c r="O5709">
        <f>IF(Table1[[#This Row],[SpreadActual]]&lt;Table1[[#This Row],[SpreadFavorite]],1,0)</f>
        <v>1</v>
      </c>
      <c r="P5709">
        <v>42.5</v>
      </c>
      <c r="Q5709" t="s">
        <v>118</v>
      </c>
      <c r="R5709" t="b">
        <v>0</v>
      </c>
      <c r="S5709">
        <v>62</v>
      </c>
      <c r="T5709">
        <v>12</v>
      </c>
      <c r="U5709">
        <v>70</v>
      </c>
    </row>
    <row r="5710" spans="1:22" x14ac:dyDescent="0.2">
      <c r="A5710" s="1">
        <v>34266</v>
      </c>
      <c r="B5710">
        <v>1993</v>
      </c>
      <c r="C5710">
        <f>_xlfn.MAXIFS(Table1[ScheduleWeekWritten],Table1[ScheduleSeason],Table1[[#This Row],[ScheduleSeason]])</f>
        <v>18</v>
      </c>
      <c r="D5710">
        <v>8</v>
      </c>
      <c r="E5710" cm="1">
        <f t="array" ref="E5710">_xlfn.XLOOKUP(Table1[[#This Row],[ScheduleWeekWritten]],Table3[Game],100+Table3[Increase],Table1[[#This Row],[ScheduleWeekWritten]])</f>
        <v>8</v>
      </c>
      <c r="F5710" t="b">
        <v>0</v>
      </c>
      <c r="G5710" t="s">
        <v>128</v>
      </c>
      <c r="H5710">
        <v>10</v>
      </c>
      <c r="I5710">
        <v>9</v>
      </c>
      <c r="J5710" t="s">
        <v>115</v>
      </c>
      <c r="K5710" t="s">
        <v>132</v>
      </c>
      <c r="L5710" t="str">
        <f>_xlfn.XLOOKUP(Table1[[#This Row],[TeamFavoriteID]],Table2[team_id],Table2[team_name],_xlfn.XLOOKUP(Table1[[#This Row],[TeamFavoriteID]],Table2[team_id_pfr],Table2[team_name],"Even"))</f>
        <v>Seattle Seahawks</v>
      </c>
      <c r="M5710">
        <v>-8.5</v>
      </c>
      <c r="N5710">
        <f>IF(Table1[[#This Row],[TeamFavorite]]=Table1[[#This Row],[TeamHome]],Table1[[#This Row],[ScoreAway]]-Table1[[#This Row],[ScoreHome]],Table1[[#This Row],[ScoreHome]]-Table1[[#This Row],[ScoreAway]])</f>
        <v>-1</v>
      </c>
      <c r="O5710">
        <f>IF(Table1[[#This Row],[SpreadActual]]&lt;Table1[[#This Row],[SpreadFavorite]],1,0)</f>
        <v>0</v>
      </c>
      <c r="P5710">
        <v>33</v>
      </c>
      <c r="Q5710" t="s">
        <v>129</v>
      </c>
      <c r="R5710" t="b">
        <v>0</v>
      </c>
      <c r="S5710">
        <v>72</v>
      </c>
      <c r="T5710">
        <v>0</v>
      </c>
      <c r="V5710" t="s">
        <v>103</v>
      </c>
    </row>
    <row r="5711" spans="1:22" x14ac:dyDescent="0.2">
      <c r="A5711" s="1">
        <v>34266</v>
      </c>
      <c r="B5711">
        <v>1993</v>
      </c>
      <c r="C5711">
        <f>_xlfn.MAXIFS(Table1[ScheduleWeekWritten],Table1[ScheduleSeason],Table1[[#This Row],[ScheduleSeason]])</f>
        <v>18</v>
      </c>
      <c r="D5711">
        <v>8</v>
      </c>
      <c r="E5711" cm="1">
        <f t="array" ref="E5711">_xlfn.XLOOKUP(Table1[[#This Row],[ScheduleWeekWritten]],Table3[Game],100+Table3[Increase],Table1[[#This Row],[ScheduleWeekWritten]])</f>
        <v>8</v>
      </c>
      <c r="F5711" t="b">
        <v>0</v>
      </c>
      <c r="G5711" t="s">
        <v>127</v>
      </c>
      <c r="H5711">
        <v>14</v>
      </c>
      <c r="I5711">
        <v>37</v>
      </c>
      <c r="J5711" t="s">
        <v>33</v>
      </c>
      <c r="K5711" t="s">
        <v>35</v>
      </c>
      <c r="L5711" t="str">
        <f>_xlfn.XLOOKUP(Table1[[#This Row],[TeamFavoriteID]],Table2[team_id],Table2[team_name],_xlfn.XLOOKUP(Table1[[#This Row],[TeamFavoriteID]],Table2[team_id_pfr],Table2[team_name],"Even"))</f>
        <v>Green Bay Packers</v>
      </c>
      <c r="M5711">
        <v>-6</v>
      </c>
      <c r="N5711">
        <f>IF(Table1[[#This Row],[TeamFavorite]]=Table1[[#This Row],[TeamHome]],Table1[[#This Row],[ScoreAway]]-Table1[[#This Row],[ScoreHome]],Table1[[#This Row],[ScoreHome]]-Table1[[#This Row],[ScoreAway]])</f>
        <v>-23</v>
      </c>
      <c r="O5711">
        <f>IF(Table1[[#This Row],[SpreadActual]]&lt;Table1[[#This Row],[SpreadFavorite]],1,0)</f>
        <v>1</v>
      </c>
      <c r="P5711">
        <v>36.5</v>
      </c>
      <c r="Q5711" t="s">
        <v>130</v>
      </c>
      <c r="R5711" t="b">
        <v>0</v>
      </c>
      <c r="S5711">
        <v>74</v>
      </c>
      <c r="T5711">
        <v>9</v>
      </c>
      <c r="U5711">
        <v>79</v>
      </c>
    </row>
    <row r="5712" spans="1:22" x14ac:dyDescent="0.2">
      <c r="A5712" s="1">
        <v>34267</v>
      </c>
      <c r="B5712">
        <v>1993</v>
      </c>
      <c r="C5712">
        <f>_xlfn.MAXIFS(Table1[ScheduleWeekWritten],Table1[ScheduleSeason],Table1[[#This Row],[ScheduleSeason]])</f>
        <v>18</v>
      </c>
      <c r="D5712">
        <v>8</v>
      </c>
      <c r="E5712" cm="1">
        <f t="array" ref="E5712">_xlfn.XLOOKUP(Table1[[#This Row],[ScheduleWeekWritten]],Table3[Game],100+Table3[Increase],Table1[[#This Row],[ScheduleWeekWritten]])</f>
        <v>8</v>
      </c>
      <c r="F5712" t="b">
        <v>0</v>
      </c>
      <c r="G5712" t="s">
        <v>46</v>
      </c>
      <c r="H5712">
        <v>12</v>
      </c>
      <c r="I5712">
        <v>19</v>
      </c>
      <c r="J5712" t="s">
        <v>54</v>
      </c>
      <c r="K5712" t="s">
        <v>47</v>
      </c>
      <c r="L5712" t="str">
        <f>_xlfn.XLOOKUP(Table1[[#This Row],[TeamFavoriteID]],Table2[team_id],Table2[team_name],_xlfn.XLOOKUP(Table1[[#This Row],[TeamFavoriteID]],Table2[team_id_pfr],Table2[team_name],"Even"))</f>
        <v>Chicago Bears</v>
      </c>
      <c r="M5712">
        <v>-3</v>
      </c>
      <c r="N5712">
        <f>IF(Table1[[#This Row],[TeamFavorite]]=Table1[[#This Row],[TeamHome]],Table1[[#This Row],[ScoreAway]]-Table1[[#This Row],[ScoreHome]],Table1[[#This Row],[ScoreHome]]-Table1[[#This Row],[ScoreAway]])</f>
        <v>7</v>
      </c>
      <c r="O5712">
        <f>IF(Table1[[#This Row],[SpreadActual]]&lt;Table1[[#This Row],[SpreadFavorite]],1,0)</f>
        <v>0</v>
      </c>
      <c r="P5712">
        <v>34</v>
      </c>
      <c r="Q5712" t="s">
        <v>114</v>
      </c>
      <c r="R5712" t="b">
        <v>0</v>
      </c>
      <c r="S5712">
        <v>56</v>
      </c>
      <c r="T5712">
        <v>11</v>
      </c>
      <c r="U5712">
        <v>55</v>
      </c>
    </row>
    <row r="5713" spans="1:22" x14ac:dyDescent="0.2">
      <c r="A5713" s="1">
        <v>34273</v>
      </c>
      <c r="B5713">
        <v>1993</v>
      </c>
      <c r="C5713">
        <f>_xlfn.MAXIFS(Table1[ScheduleWeekWritten],Table1[ScheduleSeason],Table1[[#This Row],[ScheduleSeason]])</f>
        <v>18</v>
      </c>
      <c r="D5713">
        <v>9</v>
      </c>
      <c r="E5713" cm="1">
        <f t="array" ref="E5713">_xlfn.XLOOKUP(Table1[[#This Row],[ScheduleWeekWritten]],Table3[Game],100+Table3[Increase],Table1[[#This Row],[ScheduleWeekWritten]])</f>
        <v>9</v>
      </c>
      <c r="F5713" t="b">
        <v>0</v>
      </c>
      <c r="G5713" t="s">
        <v>38</v>
      </c>
      <c r="H5713">
        <v>24</v>
      </c>
      <c r="I5713">
        <v>31</v>
      </c>
      <c r="J5713" t="s">
        <v>127</v>
      </c>
      <c r="K5713" t="s">
        <v>109</v>
      </c>
      <c r="L5713" t="str">
        <f>_xlfn.XLOOKUP(Table1[[#This Row],[TeamFavoriteID]],Table2[team_id],Table2[team_name],_xlfn.XLOOKUP(Table1[[#This Row],[TeamFavoriteID]],Table2[team_id_pfr],Table2[team_name],"Even"))</f>
        <v>Atlanta Falcons</v>
      </c>
      <c r="M5713">
        <v>-9.5</v>
      </c>
      <c r="N5713">
        <f>IF(Table1[[#This Row],[TeamFavorite]]=Table1[[#This Row],[TeamHome]],Table1[[#This Row],[ScoreAway]]-Table1[[#This Row],[ScoreHome]],Table1[[#This Row],[ScoreHome]]-Table1[[#This Row],[ScoreAway]])</f>
        <v>7</v>
      </c>
      <c r="O5713">
        <f>IF(Table1[[#This Row],[SpreadActual]]&lt;Table1[[#This Row],[SpreadFavorite]],1,0)</f>
        <v>0</v>
      </c>
      <c r="P5713">
        <v>42.5</v>
      </c>
      <c r="Q5713" t="s">
        <v>148</v>
      </c>
      <c r="R5713" t="b">
        <v>0</v>
      </c>
      <c r="S5713">
        <v>72</v>
      </c>
      <c r="T5713">
        <v>0</v>
      </c>
      <c r="V5713" t="s">
        <v>103</v>
      </c>
    </row>
    <row r="5714" spans="1:22" x14ac:dyDescent="0.2">
      <c r="A5714" s="1">
        <v>34273</v>
      </c>
      <c r="B5714">
        <v>1993</v>
      </c>
      <c r="C5714">
        <f>_xlfn.MAXIFS(Table1[ScheduleWeekWritten],Table1[ScheduleSeason],Table1[[#This Row],[ScheduleSeason]])</f>
        <v>18</v>
      </c>
      <c r="D5714">
        <v>9</v>
      </c>
      <c r="E5714" cm="1">
        <f t="array" ref="E5714">_xlfn.XLOOKUP(Table1[[#This Row],[ScheduleWeekWritten]],Table3[Game],100+Table3[Increase],Table1[[#This Row],[ScheduleWeekWritten]])</f>
        <v>9</v>
      </c>
      <c r="F5714" t="b">
        <v>0</v>
      </c>
      <c r="G5714" t="s">
        <v>24</v>
      </c>
      <c r="H5714">
        <v>28</v>
      </c>
      <c r="I5714">
        <v>17</v>
      </c>
      <c r="J5714" t="s">
        <v>128</v>
      </c>
      <c r="K5714" t="s">
        <v>88</v>
      </c>
      <c r="L5714" t="str">
        <f>_xlfn.XLOOKUP(Table1[[#This Row],[TeamFavoriteID]],Table2[team_id],Table2[team_name],_xlfn.XLOOKUP(Table1[[#This Row],[TeamFavoriteID]],Table2[team_id_pfr],Table2[team_name],"Even"))</f>
        <v>Denver Broncos</v>
      </c>
      <c r="M5714">
        <v>-8.5</v>
      </c>
      <c r="N5714">
        <f>IF(Table1[[#This Row],[TeamFavorite]]=Table1[[#This Row],[TeamHome]],Table1[[#This Row],[ScoreAway]]-Table1[[#This Row],[ScoreHome]],Table1[[#This Row],[ScoreHome]]-Table1[[#This Row],[ScoreAway]])</f>
        <v>-11</v>
      </c>
      <c r="O5714">
        <f>IF(Table1[[#This Row],[SpreadActual]]&lt;Table1[[#This Row],[SpreadFavorite]],1,0)</f>
        <v>1</v>
      </c>
      <c r="P5714">
        <v>36.5</v>
      </c>
      <c r="Q5714" t="s">
        <v>71</v>
      </c>
      <c r="R5714" t="b">
        <v>0</v>
      </c>
      <c r="S5714">
        <v>40</v>
      </c>
      <c r="T5714">
        <v>10</v>
      </c>
      <c r="U5714">
        <v>48</v>
      </c>
    </row>
    <row r="5715" spans="1:22" x14ac:dyDescent="0.2">
      <c r="A5715" s="1">
        <v>34273</v>
      </c>
      <c r="B5715">
        <v>1993</v>
      </c>
      <c r="C5715">
        <f>_xlfn.MAXIFS(Table1[ScheduleWeekWritten],Table1[ScheduleSeason],Table1[[#This Row],[ScheduleSeason]])</f>
        <v>18</v>
      </c>
      <c r="D5715">
        <v>9</v>
      </c>
      <c r="E5715" cm="1">
        <f t="array" ref="E5715">_xlfn.XLOOKUP(Table1[[#This Row],[ScheduleWeekWritten]],Table3[Game],100+Table3[Increase],Table1[[#This Row],[ScheduleWeekWritten]])</f>
        <v>9</v>
      </c>
      <c r="F5715" t="b">
        <v>0</v>
      </c>
      <c r="G5715" t="s">
        <v>33</v>
      </c>
      <c r="H5715">
        <v>17</v>
      </c>
      <c r="I5715">
        <v>3</v>
      </c>
      <c r="J5715" t="s">
        <v>46</v>
      </c>
      <c r="K5715" t="s">
        <v>35</v>
      </c>
      <c r="L5715" t="str">
        <f>_xlfn.XLOOKUP(Table1[[#This Row],[TeamFavoriteID]],Table2[team_id],Table2[team_name],_xlfn.XLOOKUP(Table1[[#This Row],[TeamFavoriteID]],Table2[team_id_pfr],Table2[team_name],"Even"))</f>
        <v>Green Bay Packers</v>
      </c>
      <c r="M5715">
        <v>-6.5</v>
      </c>
      <c r="N5715">
        <f>IF(Table1[[#This Row],[TeamFavorite]]=Table1[[#This Row],[TeamHome]],Table1[[#This Row],[ScoreAway]]-Table1[[#This Row],[ScoreHome]],Table1[[#This Row],[ScoreHome]]-Table1[[#This Row],[ScoreAway]])</f>
        <v>-14</v>
      </c>
      <c r="O5715">
        <f>IF(Table1[[#This Row],[SpreadActual]]&lt;Table1[[#This Row],[SpreadFavorite]],1,0)</f>
        <v>1</v>
      </c>
      <c r="P5715">
        <v>35</v>
      </c>
      <c r="Q5715" t="s">
        <v>82</v>
      </c>
      <c r="R5715" t="b">
        <v>0</v>
      </c>
      <c r="S5715">
        <v>33</v>
      </c>
      <c r="T5715">
        <v>12</v>
      </c>
      <c r="U5715">
        <v>69</v>
      </c>
    </row>
    <row r="5716" spans="1:22" x14ac:dyDescent="0.2">
      <c r="A5716" s="1">
        <v>34273</v>
      </c>
      <c r="B5716">
        <v>1993</v>
      </c>
      <c r="C5716">
        <f>_xlfn.MAXIFS(Table1[ScheduleWeekWritten],Table1[ScheduleSeason],Table1[[#This Row],[ScheduleSeason]])</f>
        <v>18</v>
      </c>
      <c r="D5716">
        <v>9</v>
      </c>
      <c r="E5716" cm="1">
        <f t="array" ref="E5716">_xlfn.XLOOKUP(Table1[[#This Row],[ScheduleWeekWritten]],Table3[Game],100+Table3[Increase],Table1[[#This Row],[ScheduleWeekWritten]])</f>
        <v>9</v>
      </c>
      <c r="F5716" t="b">
        <v>0</v>
      </c>
      <c r="G5716" t="s">
        <v>140</v>
      </c>
      <c r="H5716">
        <v>9</v>
      </c>
      <c r="I5716">
        <v>6</v>
      </c>
      <c r="J5716" t="s">
        <v>115</v>
      </c>
      <c r="K5716" t="s">
        <v>72</v>
      </c>
      <c r="L5716" t="str">
        <f>_xlfn.XLOOKUP(Table1[[#This Row],[TeamFavoriteID]],Table2[team_id],Table2[team_name],_xlfn.XLOOKUP(Table1[[#This Row],[TeamFavoriteID]],Table2[team_id_pfr],Table2[team_name],"Even"))</f>
        <v>Baltimore Colts</v>
      </c>
      <c r="M5716">
        <v>-7</v>
      </c>
      <c r="N5716">
        <f>IF(Table1[[#This Row],[TeamFavorite]]=Table1[[#This Row],[TeamHome]],Table1[[#This Row],[ScoreAway]]-Table1[[#This Row],[ScoreHome]],Table1[[#This Row],[ScoreHome]]-Table1[[#This Row],[ScoreAway]])</f>
        <v>3</v>
      </c>
      <c r="O5716">
        <f>IF(Table1[[#This Row],[SpreadActual]]&lt;Table1[[#This Row],[SpreadFavorite]],1,0)</f>
        <v>0</v>
      </c>
      <c r="P5716">
        <v>35.5</v>
      </c>
      <c r="Q5716" t="s">
        <v>141</v>
      </c>
      <c r="R5716" t="b">
        <v>0</v>
      </c>
      <c r="S5716">
        <v>72</v>
      </c>
      <c r="T5716">
        <v>0</v>
      </c>
      <c r="V5716" t="s">
        <v>103</v>
      </c>
    </row>
    <row r="5717" spans="1:22" x14ac:dyDescent="0.2">
      <c r="A5717" s="1">
        <v>34273</v>
      </c>
      <c r="B5717">
        <v>1993</v>
      </c>
      <c r="C5717">
        <f>_xlfn.MAXIFS(Table1[ScheduleWeekWritten],Table1[ScheduleSeason],Table1[[#This Row],[ScheduleSeason]])</f>
        <v>18</v>
      </c>
      <c r="D5717">
        <v>9</v>
      </c>
      <c r="E5717" cm="1">
        <f t="array" ref="E5717">_xlfn.XLOOKUP(Table1[[#This Row],[ScheduleWeekWritten]],Table3[Game],100+Table3[Increase],Table1[[#This Row],[ScheduleWeekWritten]])</f>
        <v>9</v>
      </c>
      <c r="F5717" t="b">
        <v>0</v>
      </c>
      <c r="G5717" t="s">
        <v>138</v>
      </c>
      <c r="H5717">
        <v>23</v>
      </c>
      <c r="I5717">
        <v>30</v>
      </c>
      <c r="J5717" t="s">
        <v>27</v>
      </c>
      <c r="K5717" t="s">
        <v>21</v>
      </c>
      <c r="L5717" t="str">
        <f>_xlfn.XLOOKUP(Table1[[#This Row],[TeamFavoriteID]],Table2[team_id],Table2[team_name],_xlfn.XLOOKUP(Table1[[#This Row],[TeamFavoriteID]],Table2[team_id_pfr],Table2[team_name],"Even"))</f>
        <v>Las Vegas Raiders</v>
      </c>
      <c r="M5717">
        <v>-4</v>
      </c>
      <c r="N5717">
        <f>IF(Table1[[#This Row],[TeamFavorite]]=Table1[[#This Row],[TeamHome]],Table1[[#This Row],[ScoreAway]]-Table1[[#This Row],[ScoreHome]],Table1[[#This Row],[ScoreHome]]-Table1[[#This Row],[ScoreAway]])</f>
        <v>-7</v>
      </c>
      <c r="O5717">
        <f>IF(Table1[[#This Row],[SpreadActual]]&lt;Table1[[#This Row],[SpreadFavorite]],1,0)</f>
        <v>1</v>
      </c>
      <c r="P5717">
        <v>34.5</v>
      </c>
      <c r="Q5717" t="s">
        <v>65</v>
      </c>
      <c r="R5717" t="b">
        <v>0</v>
      </c>
      <c r="S5717">
        <v>66</v>
      </c>
      <c r="T5717">
        <v>9</v>
      </c>
      <c r="U5717">
        <v>84</v>
      </c>
    </row>
    <row r="5718" spans="1:22" x14ac:dyDescent="0.2">
      <c r="A5718" s="1">
        <v>34273</v>
      </c>
      <c r="B5718">
        <v>1993</v>
      </c>
      <c r="C5718">
        <f>_xlfn.MAXIFS(Table1[ScheduleWeekWritten],Table1[ScheduleSeason],Table1[[#This Row],[ScheduleSeason]])</f>
        <v>18</v>
      </c>
      <c r="D5718">
        <v>9</v>
      </c>
      <c r="E5718" cm="1">
        <f t="array" ref="E5718">_xlfn.XLOOKUP(Table1[[#This Row],[ScheduleWeekWritten]],Table3[Game],100+Table3[Increase],Table1[[#This Row],[ScheduleWeekWritten]])</f>
        <v>9</v>
      </c>
      <c r="F5718" t="b">
        <v>0</v>
      </c>
      <c r="G5718" t="s">
        <v>19</v>
      </c>
      <c r="H5718">
        <v>30</v>
      </c>
      <c r="I5718">
        <v>10</v>
      </c>
      <c r="J5718" t="s">
        <v>42</v>
      </c>
      <c r="K5718" t="s">
        <v>75</v>
      </c>
      <c r="L5718" t="str">
        <f>_xlfn.XLOOKUP(Table1[[#This Row],[TeamFavoriteID]],Table2[team_id],Table2[team_name],_xlfn.XLOOKUP(Table1[[#This Row],[TeamFavoriteID]],Table2[team_id_pfr],Table2[team_name],"Even"))</f>
        <v>Kansas City Chiefs</v>
      </c>
      <c r="M5718">
        <v>-1</v>
      </c>
      <c r="N5718">
        <f>IF(Table1[[#This Row],[TeamFavorite]]=Table1[[#This Row],[TeamHome]],Table1[[#This Row],[ScoreAway]]-Table1[[#This Row],[ScoreHome]],Table1[[#This Row],[ScoreHome]]-Table1[[#This Row],[ScoreAway]])</f>
        <v>20</v>
      </c>
      <c r="O5718">
        <f>IF(Table1[[#This Row],[SpreadActual]]&lt;Table1[[#This Row],[SpreadFavorite]],1,0)</f>
        <v>0</v>
      </c>
      <c r="P5718">
        <v>36</v>
      </c>
      <c r="Q5718" t="s">
        <v>143</v>
      </c>
      <c r="R5718" t="b">
        <v>0</v>
      </c>
      <c r="S5718">
        <v>76</v>
      </c>
      <c r="T5718">
        <v>17</v>
      </c>
      <c r="U5718">
        <v>79</v>
      </c>
    </row>
    <row r="5719" spans="1:22" x14ac:dyDescent="0.2">
      <c r="A5719" s="1">
        <v>34273</v>
      </c>
      <c r="B5719">
        <v>1993</v>
      </c>
      <c r="C5719">
        <f>_xlfn.MAXIFS(Table1[ScheduleWeekWritten],Table1[ScheduleSeason],Table1[[#This Row],[ScheduleSeason]])</f>
        <v>18</v>
      </c>
      <c r="D5719">
        <v>9</v>
      </c>
      <c r="E5719" cm="1">
        <f t="array" ref="E5719">_xlfn.XLOOKUP(Table1[[#This Row],[ScheduleWeekWritten]],Table3[Game],100+Table3[Increase],Table1[[#This Row],[ScheduleWeekWritten]])</f>
        <v>9</v>
      </c>
      <c r="F5719" t="b">
        <v>0</v>
      </c>
      <c r="G5719" t="s">
        <v>54</v>
      </c>
      <c r="H5719">
        <v>27</v>
      </c>
      <c r="I5719">
        <v>30</v>
      </c>
      <c r="J5719" t="s">
        <v>45</v>
      </c>
      <c r="K5719" t="s">
        <v>55</v>
      </c>
      <c r="L5719" t="str">
        <f>_xlfn.XLOOKUP(Table1[[#This Row],[TeamFavoriteID]],Table2[team_id],Table2[team_name],_xlfn.XLOOKUP(Table1[[#This Row],[TeamFavoriteID]],Table2[team_id_pfr],Table2[team_name],"Even"))</f>
        <v>Minnesota Vikings</v>
      </c>
      <c r="M5719">
        <v>-4</v>
      </c>
      <c r="N5719">
        <f>IF(Table1[[#This Row],[TeamFavorite]]=Table1[[#This Row],[TeamHome]],Table1[[#This Row],[ScoreAway]]-Table1[[#This Row],[ScoreHome]],Table1[[#This Row],[ScoreHome]]-Table1[[#This Row],[ScoreAway]])</f>
        <v>3</v>
      </c>
      <c r="O5719">
        <f>IF(Table1[[#This Row],[SpreadActual]]&lt;Table1[[#This Row],[SpreadFavorite]],1,0)</f>
        <v>0</v>
      </c>
      <c r="P5719">
        <v>35</v>
      </c>
      <c r="Q5719" t="s">
        <v>137</v>
      </c>
      <c r="R5719" t="b">
        <v>0</v>
      </c>
      <c r="S5719">
        <v>72</v>
      </c>
      <c r="T5719">
        <v>0</v>
      </c>
      <c r="V5719" t="s">
        <v>103</v>
      </c>
    </row>
    <row r="5720" spans="1:22" x14ac:dyDescent="0.2">
      <c r="A5720" s="1">
        <v>34273</v>
      </c>
      <c r="B5720">
        <v>1993</v>
      </c>
      <c r="C5720">
        <f>_xlfn.MAXIFS(Table1[ScheduleWeekWritten],Table1[ScheduleSeason],Table1[[#This Row],[ScheduleSeason]])</f>
        <v>18</v>
      </c>
      <c r="D5720">
        <v>9</v>
      </c>
      <c r="E5720" cm="1">
        <f t="array" ref="E5720">_xlfn.XLOOKUP(Table1[[#This Row],[ScheduleWeekWritten]],Table3[Game],100+Table3[Increase],Table1[[#This Row],[ScheduleWeekWritten]])</f>
        <v>9</v>
      </c>
      <c r="F5720" t="b">
        <v>0</v>
      </c>
      <c r="G5720" t="s">
        <v>50</v>
      </c>
      <c r="H5720">
        <v>6</v>
      </c>
      <c r="I5720">
        <v>10</v>
      </c>
      <c r="J5720" t="s">
        <v>31</v>
      </c>
      <c r="K5720" t="s">
        <v>90</v>
      </c>
      <c r="L5720" t="str">
        <f>_xlfn.XLOOKUP(Table1[[#This Row],[TeamFavoriteID]],Table2[team_id],Table2[team_name],_xlfn.XLOOKUP(Table1[[#This Row],[TeamFavoriteID]],Table2[team_id_pfr],Table2[team_name],"Even"))</f>
        <v>New York Giants</v>
      </c>
      <c r="M5720">
        <v>-6.5</v>
      </c>
      <c r="N5720">
        <f>IF(Table1[[#This Row],[TeamFavorite]]=Table1[[#This Row],[TeamHome]],Table1[[#This Row],[ScoreAway]]-Table1[[#This Row],[ScoreHome]],Table1[[#This Row],[ScoreHome]]-Table1[[#This Row],[ScoreAway]])</f>
        <v>4</v>
      </c>
      <c r="O5720">
        <f>IF(Table1[[#This Row],[SpreadActual]]&lt;Table1[[#This Row],[SpreadFavorite]],1,0)</f>
        <v>0</v>
      </c>
      <c r="P5720">
        <v>37</v>
      </c>
      <c r="Q5720" t="s">
        <v>126</v>
      </c>
      <c r="R5720" t="b">
        <v>0</v>
      </c>
      <c r="S5720">
        <v>44</v>
      </c>
      <c r="T5720">
        <v>21</v>
      </c>
      <c r="U5720">
        <v>98</v>
      </c>
    </row>
    <row r="5721" spans="1:22" x14ac:dyDescent="0.2">
      <c r="A5721" s="1">
        <v>34273</v>
      </c>
      <c r="B5721">
        <v>1993</v>
      </c>
      <c r="C5721">
        <f>_xlfn.MAXIFS(Table1[ScheduleWeekWritten],Table1[ScheduleSeason],Table1[[#This Row],[ScheduleSeason]])</f>
        <v>18</v>
      </c>
      <c r="D5721">
        <v>9</v>
      </c>
      <c r="E5721" cm="1">
        <f t="array" ref="E5721">_xlfn.XLOOKUP(Table1[[#This Row],[ScheduleWeekWritten]],Table3[Game],100+Table3[Increase],Table1[[#This Row],[ScheduleWeekWritten]])</f>
        <v>9</v>
      </c>
      <c r="F5721" t="b">
        <v>0</v>
      </c>
      <c r="G5721" t="s">
        <v>58</v>
      </c>
      <c r="H5721">
        <v>10</v>
      </c>
      <c r="I5721">
        <v>23</v>
      </c>
      <c r="J5721" t="s">
        <v>67</v>
      </c>
      <c r="K5721" t="s">
        <v>68</v>
      </c>
      <c r="L5721" t="str">
        <f>_xlfn.XLOOKUP(Table1[[#This Row],[TeamFavoriteID]],Table2[team_id],Table2[team_name],_xlfn.XLOOKUP(Table1[[#This Row],[TeamFavoriteID]],Table2[team_id_pfr],Table2[team_name],"Even"))</f>
        <v>Dallas Cowboys</v>
      </c>
      <c r="M5721">
        <v>-10.5</v>
      </c>
      <c r="N5721">
        <f>IF(Table1[[#This Row],[TeamFavorite]]=Table1[[#This Row],[TeamHome]],Table1[[#This Row],[ScoreAway]]-Table1[[#This Row],[ScoreHome]],Table1[[#This Row],[ScoreHome]]-Table1[[#This Row],[ScoreAway]])</f>
        <v>-13</v>
      </c>
      <c r="O5721">
        <f>IF(Table1[[#This Row],[SpreadActual]]&lt;Table1[[#This Row],[SpreadFavorite]],1,0)</f>
        <v>1</v>
      </c>
      <c r="P5721">
        <v>38.5</v>
      </c>
      <c r="Q5721" t="s">
        <v>112</v>
      </c>
      <c r="R5721" t="b">
        <v>0</v>
      </c>
      <c r="S5721">
        <v>47</v>
      </c>
      <c r="T5721">
        <v>17</v>
      </c>
      <c r="U5721">
        <v>93</v>
      </c>
    </row>
    <row r="5722" spans="1:22" x14ac:dyDescent="0.2">
      <c r="A5722" s="1">
        <v>34273</v>
      </c>
      <c r="B5722">
        <v>1993</v>
      </c>
      <c r="C5722">
        <f>_xlfn.MAXIFS(Table1[ScheduleWeekWritten],Table1[ScheduleSeason],Table1[[#This Row],[ScheduleSeason]])</f>
        <v>18</v>
      </c>
      <c r="D5722">
        <v>9</v>
      </c>
      <c r="E5722" cm="1">
        <f t="array" ref="E5722">_xlfn.XLOOKUP(Table1[[#This Row],[ScheduleWeekWritten]],Table3[Game],100+Table3[Increase],Table1[[#This Row],[ScheduleWeekWritten]])</f>
        <v>9</v>
      </c>
      <c r="F5722" t="b">
        <v>0</v>
      </c>
      <c r="G5722" t="s">
        <v>145</v>
      </c>
      <c r="H5722">
        <v>17</v>
      </c>
      <c r="I5722">
        <v>20</v>
      </c>
      <c r="J5722" t="s">
        <v>95</v>
      </c>
      <c r="K5722" t="s">
        <v>98</v>
      </c>
      <c r="L5722" t="str">
        <f>_xlfn.XLOOKUP(Table1[[#This Row],[TeamFavoriteID]],Table2[team_id],Table2[team_name],_xlfn.XLOOKUP(Table1[[#This Row],[TeamFavoriteID]],Table2[team_id_pfr],Table2[team_name],"Even"))</f>
        <v>New Orleans Saints</v>
      </c>
      <c r="M5722">
        <v>-3</v>
      </c>
      <c r="N5722">
        <f>IF(Table1[[#This Row],[TeamFavorite]]=Table1[[#This Row],[TeamHome]],Table1[[#This Row],[ScoreAway]]-Table1[[#This Row],[ScoreHome]],Table1[[#This Row],[ScoreHome]]-Table1[[#This Row],[ScoreAway]])</f>
        <v>-3</v>
      </c>
      <c r="O5722">
        <f>IF(Table1[[#This Row],[SpreadActual]]&lt;Table1[[#This Row],[SpreadFavorite]],1,0)</f>
        <v>0</v>
      </c>
      <c r="P5722">
        <v>38</v>
      </c>
      <c r="Q5722" t="s">
        <v>146</v>
      </c>
      <c r="R5722" t="b">
        <v>0</v>
      </c>
      <c r="S5722">
        <v>65</v>
      </c>
      <c r="T5722">
        <v>7</v>
      </c>
      <c r="U5722">
        <v>18</v>
      </c>
    </row>
    <row r="5723" spans="1:22" x14ac:dyDescent="0.2">
      <c r="A5723" s="1">
        <v>34273</v>
      </c>
      <c r="B5723">
        <v>1993</v>
      </c>
      <c r="C5723">
        <f>_xlfn.MAXIFS(Table1[ScheduleWeekWritten],Table1[ScheduleSeason],Table1[[#This Row],[ScheduleSeason]])</f>
        <v>18</v>
      </c>
      <c r="D5723">
        <v>9</v>
      </c>
      <c r="E5723" cm="1">
        <f t="array" ref="E5723">_xlfn.XLOOKUP(Table1[[#This Row],[ScheduleWeekWritten]],Table3[Game],100+Table3[Increase],Table1[[#This Row],[ScheduleWeekWritten]])</f>
        <v>9</v>
      </c>
      <c r="F5723" t="b">
        <v>0</v>
      </c>
      <c r="G5723" t="s">
        <v>53</v>
      </c>
      <c r="H5723">
        <v>40</v>
      </c>
      <c r="I5723">
        <v>17</v>
      </c>
      <c r="J5723" t="s">
        <v>39</v>
      </c>
      <c r="K5723" t="s">
        <v>87</v>
      </c>
      <c r="L5723" t="str">
        <f>_xlfn.XLOOKUP(Table1[[#This Row],[TeamFavoriteID]],Table2[team_id],Table2[team_name],_xlfn.XLOOKUP(Table1[[#This Row],[TeamFavoriteID]],Table2[team_id_pfr],Table2[team_name],"Even"))</f>
        <v>San Francisco 49ers</v>
      </c>
      <c r="M5723">
        <v>-13</v>
      </c>
      <c r="N5723">
        <f>IF(Table1[[#This Row],[TeamFavorite]]=Table1[[#This Row],[TeamHome]],Table1[[#This Row],[ScoreAway]]-Table1[[#This Row],[ScoreHome]],Table1[[#This Row],[ScoreHome]]-Table1[[#This Row],[ScoreAway]])</f>
        <v>-23</v>
      </c>
      <c r="O5723">
        <f>IF(Table1[[#This Row],[SpreadActual]]&lt;Table1[[#This Row],[SpreadFavorite]],1,0)</f>
        <v>1</v>
      </c>
      <c r="P5723">
        <v>43.5</v>
      </c>
      <c r="Q5723" t="s">
        <v>118</v>
      </c>
      <c r="R5723" t="b">
        <v>0</v>
      </c>
      <c r="S5723">
        <v>61</v>
      </c>
      <c r="T5723">
        <v>10</v>
      </c>
      <c r="U5723">
        <v>78</v>
      </c>
    </row>
    <row r="5724" spans="1:22" x14ac:dyDescent="0.2">
      <c r="A5724" s="1">
        <v>34274</v>
      </c>
      <c r="B5724">
        <v>1993</v>
      </c>
      <c r="C5724">
        <f>_xlfn.MAXIFS(Table1[ScheduleWeekWritten],Table1[ScheduleSeason],Table1[[#This Row],[ScheduleSeason]])</f>
        <v>18</v>
      </c>
      <c r="D5724">
        <v>9</v>
      </c>
      <c r="E5724" cm="1">
        <f t="array" ref="E5724">_xlfn.XLOOKUP(Table1[[#This Row],[ScheduleWeekWritten]],Table3[Game],100+Table3[Increase],Table1[[#This Row],[ScheduleWeekWritten]])</f>
        <v>9</v>
      </c>
      <c r="F5724" t="b">
        <v>0</v>
      </c>
      <c r="G5724" t="s">
        <v>28</v>
      </c>
      <c r="H5724">
        <v>24</v>
      </c>
      <c r="I5724">
        <v>10</v>
      </c>
      <c r="J5724" t="s">
        <v>61</v>
      </c>
      <c r="K5724" t="s">
        <v>43</v>
      </c>
      <c r="L5724" t="str">
        <f>_xlfn.XLOOKUP(Table1[[#This Row],[TeamFavoriteID]],Table2[team_id],Table2[team_name],_xlfn.XLOOKUP(Table1[[#This Row],[TeamFavoriteID]],Table2[team_id_pfr],Table2[team_name],"Even"))</f>
        <v>Buffalo Bills</v>
      </c>
      <c r="M5724">
        <v>-9</v>
      </c>
      <c r="N5724">
        <f>IF(Table1[[#This Row],[TeamFavorite]]=Table1[[#This Row],[TeamHome]],Table1[[#This Row],[ScoreAway]]-Table1[[#This Row],[ScoreHome]],Table1[[#This Row],[ScoreHome]]-Table1[[#This Row],[ScoreAway]])</f>
        <v>-14</v>
      </c>
      <c r="O5724">
        <f>IF(Table1[[#This Row],[SpreadActual]]&lt;Table1[[#This Row],[SpreadFavorite]],1,0)</f>
        <v>1</v>
      </c>
      <c r="P5724">
        <v>40.5</v>
      </c>
      <c r="Q5724" t="s">
        <v>123</v>
      </c>
      <c r="R5724" t="b">
        <v>0</v>
      </c>
      <c r="S5724">
        <v>32</v>
      </c>
      <c r="T5724">
        <v>13</v>
      </c>
      <c r="U5724">
        <v>84</v>
      </c>
    </row>
    <row r="5725" spans="1:22" x14ac:dyDescent="0.2">
      <c r="A5725" s="1">
        <v>34280</v>
      </c>
      <c r="B5725">
        <v>1993</v>
      </c>
      <c r="C5725">
        <f>_xlfn.MAXIFS(Table1[ScheduleWeekWritten],Table1[ScheduleSeason],Table1[[#This Row],[ScheduleSeason]])</f>
        <v>18</v>
      </c>
      <c r="D5725">
        <v>10</v>
      </c>
      <c r="E5725" cm="1">
        <f t="array" ref="E5725">_xlfn.XLOOKUP(Table1[[#This Row],[ScheduleWeekWritten]],Table3[Game],100+Table3[Increase],Table1[[#This Row],[ScheduleWeekWritten]])</f>
        <v>10</v>
      </c>
      <c r="F5725" t="b">
        <v>0</v>
      </c>
      <c r="G5725" t="s">
        <v>46</v>
      </c>
      <c r="H5725">
        <v>14</v>
      </c>
      <c r="I5725">
        <v>16</v>
      </c>
      <c r="J5725" t="s">
        <v>138</v>
      </c>
      <c r="K5725" t="s">
        <v>21</v>
      </c>
      <c r="L5725" t="str">
        <f>_xlfn.XLOOKUP(Table1[[#This Row],[TeamFavoriteID]],Table2[team_id],Table2[team_name],_xlfn.XLOOKUP(Table1[[#This Row],[TeamFavoriteID]],Table2[team_id_pfr],Table2[team_name],"Even"))</f>
        <v>Las Vegas Raiders</v>
      </c>
      <c r="M5725">
        <v>-2</v>
      </c>
      <c r="N5725">
        <f>IF(Table1[[#This Row],[TeamFavorite]]=Table1[[#This Row],[TeamHome]],Table1[[#This Row],[ScoreAway]]-Table1[[#This Row],[ScoreHome]],Table1[[#This Row],[ScoreHome]]-Table1[[#This Row],[ScoreAway]])</f>
        <v>-2</v>
      </c>
      <c r="O5725">
        <f>IF(Table1[[#This Row],[SpreadActual]]&lt;Table1[[#This Row],[SpreadFavorite]],1,0)</f>
        <v>0</v>
      </c>
      <c r="P5725">
        <v>33.5</v>
      </c>
      <c r="Q5725" t="s">
        <v>114</v>
      </c>
      <c r="R5725" t="b">
        <v>0</v>
      </c>
      <c r="S5725">
        <v>28</v>
      </c>
      <c r="T5725">
        <v>16</v>
      </c>
      <c r="U5725">
        <v>62</v>
      </c>
    </row>
    <row r="5726" spans="1:22" x14ac:dyDescent="0.2">
      <c r="A5726" s="1">
        <v>34280</v>
      </c>
      <c r="B5726">
        <v>1993</v>
      </c>
      <c r="C5726">
        <f>_xlfn.MAXIFS(Table1[ScheduleWeekWritten],Table1[ScheduleSeason],Table1[[#This Row],[ScheduleSeason]])</f>
        <v>18</v>
      </c>
      <c r="D5726">
        <v>10</v>
      </c>
      <c r="E5726" cm="1">
        <f t="array" ref="E5726">_xlfn.XLOOKUP(Table1[[#This Row],[ScheduleWeekWritten]],Table3[Game],100+Table3[Increase],Table1[[#This Row],[ScheduleWeekWritten]])</f>
        <v>10</v>
      </c>
      <c r="F5726" t="b">
        <v>0</v>
      </c>
      <c r="G5726" t="s">
        <v>101</v>
      </c>
      <c r="H5726">
        <v>16</v>
      </c>
      <c r="I5726">
        <v>24</v>
      </c>
      <c r="J5726" t="s">
        <v>49</v>
      </c>
      <c r="K5726" t="s">
        <v>51</v>
      </c>
      <c r="L5726" t="str">
        <f>_xlfn.XLOOKUP(Table1[[#This Row],[TeamFavoriteID]],Table2[team_id],Table2[team_name],_xlfn.XLOOKUP(Table1[[#This Row],[TeamFavoriteID]],Table2[team_id_pfr],Table2[team_name],"Even"))</f>
        <v>Pittsburgh Steelers</v>
      </c>
      <c r="M5726">
        <v>-9.5</v>
      </c>
      <c r="N5726">
        <f>IF(Table1[[#This Row],[TeamFavorite]]=Table1[[#This Row],[TeamHome]],Table1[[#This Row],[ScoreAway]]-Table1[[#This Row],[ScoreHome]],Table1[[#This Row],[ScoreHome]]-Table1[[#This Row],[ScoreAway]])</f>
        <v>-8</v>
      </c>
      <c r="O5726">
        <f>IF(Table1[[#This Row],[SpreadActual]]&lt;Table1[[#This Row],[SpreadFavorite]],1,0)</f>
        <v>0</v>
      </c>
      <c r="P5726">
        <v>35.5</v>
      </c>
      <c r="Q5726" t="s">
        <v>111</v>
      </c>
      <c r="R5726" t="b">
        <v>0</v>
      </c>
      <c r="S5726">
        <v>30</v>
      </c>
      <c r="T5726">
        <v>10</v>
      </c>
      <c r="U5726">
        <v>74</v>
      </c>
    </row>
    <row r="5727" spans="1:22" x14ac:dyDescent="0.2">
      <c r="A5727" s="1">
        <v>34280</v>
      </c>
      <c r="B5727">
        <v>1993</v>
      </c>
      <c r="C5727">
        <f>_xlfn.MAXIFS(Table1[ScheduleWeekWritten],Table1[ScheduleSeason],Table1[[#This Row],[ScheduleSeason]])</f>
        <v>18</v>
      </c>
      <c r="D5727">
        <v>10</v>
      </c>
      <c r="E5727" cm="1">
        <f t="array" ref="E5727">_xlfn.XLOOKUP(Table1[[#This Row],[ScheduleWeekWritten]],Table3[Game],100+Table3[Increase],Table1[[#This Row],[ScheduleWeekWritten]])</f>
        <v>10</v>
      </c>
      <c r="F5727" t="b">
        <v>0</v>
      </c>
      <c r="G5727" t="s">
        <v>62</v>
      </c>
      <c r="H5727">
        <v>14</v>
      </c>
      <c r="I5727">
        <v>29</v>
      </c>
      <c r="J5727" t="s">
        <v>24</v>
      </c>
      <c r="K5727" t="s">
        <v>63</v>
      </c>
      <c r="L5727" t="str">
        <f>_xlfn.XLOOKUP(Table1[[#This Row],[TeamFavoriteID]],Table2[team_id],Table2[team_name],_xlfn.XLOOKUP(Table1[[#This Row],[TeamFavoriteID]],Table2[team_id_pfr],Table2[team_name],"Even"))</f>
        <v>Cleveland Browns</v>
      </c>
      <c r="M5727">
        <v>-2.5</v>
      </c>
      <c r="N5727">
        <f>IF(Table1[[#This Row],[TeamFavorite]]=Table1[[#This Row],[TeamHome]],Table1[[#This Row],[ScoreAway]]-Table1[[#This Row],[ScoreHome]],Table1[[#This Row],[ScoreHome]]-Table1[[#This Row],[ScoreAway]])</f>
        <v>15</v>
      </c>
      <c r="O5727">
        <f>IF(Table1[[#This Row],[SpreadActual]]&lt;Table1[[#This Row],[SpreadFavorite]],1,0)</f>
        <v>0</v>
      </c>
      <c r="P5727">
        <v>37</v>
      </c>
      <c r="Q5727" t="s">
        <v>66</v>
      </c>
      <c r="R5727" t="b">
        <v>0</v>
      </c>
      <c r="S5727">
        <v>32</v>
      </c>
      <c r="T5727">
        <v>12</v>
      </c>
      <c r="U5727">
        <v>71</v>
      </c>
    </row>
    <row r="5728" spans="1:22" x14ac:dyDescent="0.2">
      <c r="A5728" s="1">
        <v>34280</v>
      </c>
      <c r="B5728">
        <v>1993</v>
      </c>
      <c r="C5728">
        <f>_xlfn.MAXIFS(Table1[ScheduleWeekWritten],Table1[ScheduleSeason],Table1[[#This Row],[ScheduleSeason]])</f>
        <v>18</v>
      </c>
      <c r="D5728">
        <v>10</v>
      </c>
      <c r="E5728" cm="1">
        <f t="array" ref="E5728">_xlfn.XLOOKUP(Table1[[#This Row],[ScheduleWeekWritten]],Table3[Game],100+Table3[Increase],Table1[[#This Row],[ScheduleWeekWritten]])</f>
        <v>10</v>
      </c>
      <c r="F5728" t="b">
        <v>0</v>
      </c>
      <c r="G5728" t="s">
        <v>67</v>
      </c>
      <c r="H5728">
        <v>31</v>
      </c>
      <c r="I5728">
        <v>9</v>
      </c>
      <c r="J5728" t="s">
        <v>50</v>
      </c>
      <c r="K5728" t="s">
        <v>68</v>
      </c>
      <c r="L5728" t="str">
        <f>_xlfn.XLOOKUP(Table1[[#This Row],[TeamFavoriteID]],Table2[team_id],Table2[team_name],_xlfn.XLOOKUP(Table1[[#This Row],[TeamFavoriteID]],Table2[team_id_pfr],Table2[team_name],"Even"))</f>
        <v>Dallas Cowboys</v>
      </c>
      <c r="M5728">
        <v>-10</v>
      </c>
      <c r="N5728">
        <f>IF(Table1[[#This Row],[TeamFavorite]]=Table1[[#This Row],[TeamHome]],Table1[[#This Row],[ScoreAway]]-Table1[[#This Row],[ScoreHome]],Table1[[#This Row],[ScoreHome]]-Table1[[#This Row],[ScoreAway]])</f>
        <v>-22</v>
      </c>
      <c r="O5728">
        <f>IF(Table1[[#This Row],[SpreadActual]]&lt;Table1[[#This Row],[SpreadFavorite]],1,0)</f>
        <v>1</v>
      </c>
      <c r="P5728">
        <v>37</v>
      </c>
      <c r="Q5728" t="s">
        <v>119</v>
      </c>
      <c r="R5728" t="b">
        <v>0</v>
      </c>
      <c r="S5728">
        <v>41</v>
      </c>
      <c r="T5728">
        <v>9</v>
      </c>
      <c r="U5728">
        <v>48</v>
      </c>
    </row>
    <row r="5729" spans="1:22" x14ac:dyDescent="0.2">
      <c r="A5729" s="1">
        <v>34280</v>
      </c>
      <c r="B5729">
        <v>1993</v>
      </c>
      <c r="C5729">
        <f>_xlfn.MAXIFS(Table1[ScheduleWeekWritten],Table1[ScheduleSeason],Table1[[#This Row],[ScheduleSeason]])</f>
        <v>18</v>
      </c>
      <c r="D5729">
        <v>10</v>
      </c>
      <c r="E5729" cm="1">
        <f t="array" ref="E5729">_xlfn.XLOOKUP(Table1[[#This Row],[ScheduleWeekWritten]],Table3[Game],100+Table3[Increase],Table1[[#This Row],[ScheduleWeekWritten]])</f>
        <v>10</v>
      </c>
      <c r="F5729" t="b">
        <v>0</v>
      </c>
      <c r="G5729" t="s">
        <v>45</v>
      </c>
      <c r="H5729">
        <v>23</v>
      </c>
      <c r="I5729">
        <v>0</v>
      </c>
      <c r="J5729" t="s">
        <v>127</v>
      </c>
      <c r="K5729" t="s">
        <v>79</v>
      </c>
      <c r="L5729" t="str">
        <f>_xlfn.XLOOKUP(Table1[[#This Row],[TeamFavoriteID]],Table2[team_id],Table2[team_name],_xlfn.XLOOKUP(Table1[[#This Row],[TeamFavoriteID]],Table2[team_id_pfr],Table2[team_name],"Even"))</f>
        <v>Detroit Lions</v>
      </c>
      <c r="M5729">
        <v>-12</v>
      </c>
      <c r="N5729">
        <f>IF(Table1[[#This Row],[TeamFavorite]]=Table1[[#This Row],[TeamHome]],Table1[[#This Row],[ScoreAway]]-Table1[[#This Row],[ScoreHome]],Table1[[#This Row],[ScoreHome]]-Table1[[#This Row],[ScoreAway]])</f>
        <v>-23</v>
      </c>
      <c r="O5729">
        <f>IF(Table1[[#This Row],[SpreadActual]]&lt;Table1[[#This Row],[SpreadFavorite]],1,0)</f>
        <v>1</v>
      </c>
      <c r="P5729">
        <v>40</v>
      </c>
      <c r="Q5729" t="s">
        <v>125</v>
      </c>
      <c r="R5729" t="b">
        <v>0</v>
      </c>
      <c r="S5729">
        <v>72</v>
      </c>
      <c r="T5729">
        <v>0</v>
      </c>
      <c r="V5729" t="s">
        <v>103</v>
      </c>
    </row>
    <row r="5730" spans="1:22" x14ac:dyDescent="0.2">
      <c r="A5730" s="1">
        <v>34280</v>
      </c>
      <c r="B5730">
        <v>1993</v>
      </c>
      <c r="C5730">
        <f>_xlfn.MAXIFS(Table1[ScheduleWeekWritten],Table1[ScheduleSeason],Table1[[#This Row],[ScheduleSeason]])</f>
        <v>18</v>
      </c>
      <c r="D5730">
        <v>10</v>
      </c>
      <c r="E5730" cm="1">
        <f t="array" ref="E5730">_xlfn.XLOOKUP(Table1[[#This Row],[ScheduleWeekWritten]],Table3[Game],100+Table3[Increase],Table1[[#This Row],[ScheduleWeekWritten]])</f>
        <v>10</v>
      </c>
      <c r="F5730" t="b">
        <v>0</v>
      </c>
      <c r="G5730" t="s">
        <v>23</v>
      </c>
      <c r="H5730">
        <v>24</v>
      </c>
      <c r="I5730">
        <v>14</v>
      </c>
      <c r="J5730" t="s">
        <v>128</v>
      </c>
      <c r="K5730" t="s">
        <v>25</v>
      </c>
      <c r="L5730" t="str">
        <f>_xlfn.XLOOKUP(Table1[[#This Row],[TeamFavoriteID]],Table2[team_id],Table2[team_name],_xlfn.XLOOKUP(Table1[[#This Row],[TeamFavoriteID]],Table2[team_id_pfr],Table2[team_name],"Even"))</f>
        <v>Houston Oilers</v>
      </c>
      <c r="M5730">
        <v>-9</v>
      </c>
      <c r="N5730">
        <f>IF(Table1[[#This Row],[TeamFavorite]]=Table1[[#This Row],[TeamHome]],Table1[[#This Row],[ScoreAway]]-Table1[[#This Row],[ScoreHome]],Table1[[#This Row],[ScoreHome]]-Table1[[#This Row],[ScoreAway]])</f>
        <v>-10</v>
      </c>
      <c r="O5730">
        <f>IF(Table1[[#This Row],[SpreadActual]]&lt;Table1[[#This Row],[SpreadFavorite]],1,0)</f>
        <v>1</v>
      </c>
      <c r="P5730">
        <v>37.5</v>
      </c>
      <c r="Q5730" t="s">
        <v>102</v>
      </c>
      <c r="R5730" t="b">
        <v>0</v>
      </c>
      <c r="S5730">
        <v>72</v>
      </c>
      <c r="T5730">
        <v>0</v>
      </c>
      <c r="V5730" t="s">
        <v>103</v>
      </c>
    </row>
    <row r="5731" spans="1:22" x14ac:dyDescent="0.2">
      <c r="A5731" s="1">
        <v>34280</v>
      </c>
      <c r="B5731">
        <v>1993</v>
      </c>
      <c r="C5731">
        <f>_xlfn.MAXIFS(Table1[ScheduleWeekWritten],Table1[ScheduleSeason],Table1[[#This Row],[ScheduleSeason]])</f>
        <v>18</v>
      </c>
      <c r="D5731">
        <v>10</v>
      </c>
      <c r="E5731" cm="1">
        <f t="array" ref="E5731">_xlfn.XLOOKUP(Table1[[#This Row],[ScheduleWeekWritten]],Table3[Game],100+Table3[Increase],Table1[[#This Row],[ScheduleWeekWritten]])</f>
        <v>10</v>
      </c>
      <c r="F5731" t="b">
        <v>0</v>
      </c>
      <c r="G5731" t="s">
        <v>54</v>
      </c>
      <c r="H5731">
        <v>17</v>
      </c>
      <c r="I5731">
        <v>30</v>
      </c>
      <c r="J5731" t="s">
        <v>27</v>
      </c>
      <c r="K5731" t="s">
        <v>55</v>
      </c>
      <c r="L5731" t="str">
        <f>_xlfn.XLOOKUP(Table1[[#This Row],[TeamFavoriteID]],Table2[team_id],Table2[team_name],_xlfn.XLOOKUP(Table1[[#This Row],[TeamFavoriteID]],Table2[team_id_pfr],Table2[team_name],"Even"))</f>
        <v>Minnesota Vikings</v>
      </c>
      <c r="M5731">
        <v>-4</v>
      </c>
      <c r="N5731">
        <f>IF(Table1[[#This Row],[TeamFavorite]]=Table1[[#This Row],[TeamHome]],Table1[[#This Row],[ScoreAway]]-Table1[[#This Row],[ScoreHome]],Table1[[#This Row],[ScoreHome]]-Table1[[#This Row],[ScoreAway]])</f>
        <v>13</v>
      </c>
      <c r="O5731">
        <f>IF(Table1[[#This Row],[SpreadActual]]&lt;Table1[[#This Row],[SpreadFavorite]],1,0)</f>
        <v>0</v>
      </c>
      <c r="P5731">
        <v>36</v>
      </c>
      <c r="Q5731" t="s">
        <v>137</v>
      </c>
      <c r="R5731" t="b">
        <v>0</v>
      </c>
      <c r="S5731">
        <v>72</v>
      </c>
      <c r="T5731">
        <v>0</v>
      </c>
      <c r="V5731" t="s">
        <v>103</v>
      </c>
    </row>
    <row r="5732" spans="1:22" x14ac:dyDescent="0.2">
      <c r="A5732" s="1">
        <v>34280</v>
      </c>
      <c r="B5732">
        <v>1993</v>
      </c>
      <c r="C5732">
        <f>_xlfn.MAXIFS(Table1[ScheduleWeekWritten],Table1[ScheduleSeason],Table1[[#This Row],[ScheduleSeason]])</f>
        <v>18</v>
      </c>
      <c r="D5732">
        <v>10</v>
      </c>
      <c r="E5732" cm="1">
        <f t="array" ref="E5732">_xlfn.XLOOKUP(Table1[[#This Row],[ScheduleWeekWritten]],Table3[Game],100+Table3[Increase],Table1[[#This Row],[ScheduleWeekWritten]])</f>
        <v>10</v>
      </c>
      <c r="F5732" t="b">
        <v>0</v>
      </c>
      <c r="G5732" t="s">
        <v>115</v>
      </c>
      <c r="H5732">
        <v>10</v>
      </c>
      <c r="I5732">
        <v>13</v>
      </c>
      <c r="J5732" t="s">
        <v>28</v>
      </c>
      <c r="K5732" t="s">
        <v>43</v>
      </c>
      <c r="L5732" t="str">
        <f>_xlfn.XLOOKUP(Table1[[#This Row],[TeamFavoriteID]],Table2[team_id],Table2[team_name],_xlfn.XLOOKUP(Table1[[#This Row],[TeamFavoriteID]],Table2[team_id_pfr],Table2[team_name],"Even"))</f>
        <v>Buffalo Bills</v>
      </c>
      <c r="M5732">
        <v>-9.5</v>
      </c>
      <c r="N5732">
        <f>IF(Table1[[#This Row],[TeamFavorite]]=Table1[[#This Row],[TeamHome]],Table1[[#This Row],[ScoreAway]]-Table1[[#This Row],[ScoreHome]],Table1[[#This Row],[ScoreHome]]-Table1[[#This Row],[ScoreAway]])</f>
        <v>-3</v>
      </c>
      <c r="O5732">
        <f>IF(Table1[[#This Row],[SpreadActual]]&lt;Table1[[#This Row],[SpreadFavorite]],1,0)</f>
        <v>0</v>
      </c>
      <c r="P5732">
        <v>37</v>
      </c>
      <c r="Q5732" t="s">
        <v>116</v>
      </c>
      <c r="R5732" t="b">
        <v>0</v>
      </c>
      <c r="S5732">
        <v>43</v>
      </c>
      <c r="T5732">
        <v>15</v>
      </c>
      <c r="U5732">
        <v>49</v>
      </c>
    </row>
    <row r="5733" spans="1:22" x14ac:dyDescent="0.2">
      <c r="A5733" s="1">
        <v>34280</v>
      </c>
      <c r="B5733">
        <v>1993</v>
      </c>
      <c r="C5733">
        <f>_xlfn.MAXIFS(Table1[ScheduleWeekWritten],Table1[ScheduleSeason],Table1[[#This Row],[ScheduleSeason]])</f>
        <v>18</v>
      </c>
      <c r="D5733">
        <v>10</v>
      </c>
      <c r="E5733" cm="1">
        <f t="array" ref="E5733">_xlfn.XLOOKUP(Table1[[#This Row],[ScheduleWeekWritten]],Table3[Game],100+Table3[Increase],Table1[[#This Row],[ScheduleWeekWritten]])</f>
        <v>10</v>
      </c>
      <c r="F5733" t="b">
        <v>0</v>
      </c>
      <c r="G5733" t="s">
        <v>31</v>
      </c>
      <c r="H5733">
        <v>27</v>
      </c>
      <c r="I5733">
        <v>10</v>
      </c>
      <c r="J5733" t="s">
        <v>19</v>
      </c>
      <c r="K5733" t="s">
        <v>91</v>
      </c>
      <c r="L5733" t="str">
        <f>_xlfn.XLOOKUP(Table1[[#This Row],[TeamFavoriteID]],Table2[team_id],Table2[team_name],_xlfn.XLOOKUP(Table1[[#This Row],[TeamFavoriteID]],Table2[team_id_pfr],Table2[team_name],"Even"))</f>
        <v>Miami Dolphins</v>
      </c>
      <c r="M5733">
        <v>-1.5</v>
      </c>
      <c r="N5733">
        <f>IF(Table1[[#This Row],[TeamFavorite]]=Table1[[#This Row],[TeamHome]],Table1[[#This Row],[ScoreAway]]-Table1[[#This Row],[ScoreHome]],Table1[[#This Row],[ScoreHome]]-Table1[[#This Row],[ScoreAway]])</f>
        <v>17</v>
      </c>
      <c r="O5733">
        <f>IF(Table1[[#This Row],[SpreadActual]]&lt;Table1[[#This Row],[SpreadFavorite]],1,0)</f>
        <v>0</v>
      </c>
      <c r="P5733">
        <v>38.5</v>
      </c>
      <c r="Q5733" t="s">
        <v>126</v>
      </c>
      <c r="R5733" t="b">
        <v>0</v>
      </c>
      <c r="S5733">
        <v>43</v>
      </c>
      <c r="T5733">
        <v>20</v>
      </c>
      <c r="U5733">
        <v>54</v>
      </c>
    </row>
    <row r="5734" spans="1:22" x14ac:dyDescent="0.2">
      <c r="A5734" s="1">
        <v>34280</v>
      </c>
      <c r="B5734">
        <v>1993</v>
      </c>
      <c r="C5734">
        <f>_xlfn.MAXIFS(Table1[ScheduleWeekWritten],Table1[ScheduleSeason],Table1[[#This Row],[ScheduleSeason]])</f>
        <v>18</v>
      </c>
      <c r="D5734">
        <v>10</v>
      </c>
      <c r="E5734" cm="1">
        <f t="array" ref="E5734">_xlfn.XLOOKUP(Table1[[#This Row],[ScheduleWeekWritten]],Table3[Game],100+Table3[Increase],Table1[[#This Row],[ScheduleWeekWritten]])</f>
        <v>10</v>
      </c>
      <c r="F5734" t="b">
        <v>0</v>
      </c>
      <c r="G5734" t="s">
        <v>145</v>
      </c>
      <c r="H5734">
        <v>16</v>
      </c>
      <c r="I5734">
        <v>3</v>
      </c>
      <c r="J5734" t="s">
        <v>58</v>
      </c>
      <c r="K5734" t="s">
        <v>59</v>
      </c>
      <c r="L5734" t="str">
        <f>_xlfn.XLOOKUP(Table1[[#This Row],[TeamFavoriteID]],Table2[team_id],Table2[team_name],_xlfn.XLOOKUP(Table1[[#This Row],[TeamFavoriteID]],Table2[team_id_pfr],Table2[team_name],"Even"))</f>
        <v>Arizona Cardinals</v>
      </c>
      <c r="M5734">
        <v>-2</v>
      </c>
      <c r="N5734">
        <f>IF(Table1[[#This Row],[TeamFavorite]]=Table1[[#This Row],[TeamHome]],Table1[[#This Row],[ScoreAway]]-Table1[[#This Row],[ScoreHome]],Table1[[#This Row],[ScoreHome]]-Table1[[#This Row],[ScoreAway]])</f>
        <v>13</v>
      </c>
      <c r="O5734">
        <f>IF(Table1[[#This Row],[SpreadActual]]&lt;Table1[[#This Row],[SpreadFavorite]],1,0)</f>
        <v>0</v>
      </c>
      <c r="P5734">
        <v>36</v>
      </c>
      <c r="Q5734" t="s">
        <v>146</v>
      </c>
      <c r="R5734" t="b">
        <v>0</v>
      </c>
      <c r="S5734">
        <v>64</v>
      </c>
      <c r="T5734">
        <v>4</v>
      </c>
      <c r="U5734">
        <v>23</v>
      </c>
    </row>
    <row r="5735" spans="1:22" x14ac:dyDescent="0.2">
      <c r="A5735" s="1">
        <v>34280</v>
      </c>
      <c r="B5735">
        <v>1993</v>
      </c>
      <c r="C5735">
        <f>_xlfn.MAXIFS(Table1[ScheduleWeekWritten],Table1[ScheduleSeason],Table1[[#This Row],[ScheduleSeason]])</f>
        <v>18</v>
      </c>
      <c r="D5735">
        <v>10</v>
      </c>
      <c r="E5735" cm="1">
        <f t="array" ref="E5735">_xlfn.XLOOKUP(Table1[[#This Row],[ScheduleWeekWritten]],Table3[Game],100+Table3[Increase],Table1[[#This Row],[ScheduleWeekWritten]])</f>
        <v>10</v>
      </c>
      <c r="F5735" t="b">
        <v>0</v>
      </c>
      <c r="G5735" t="s">
        <v>61</v>
      </c>
      <c r="H5735">
        <v>30</v>
      </c>
      <c r="I5735">
        <v>24</v>
      </c>
      <c r="J5735" t="s">
        <v>140</v>
      </c>
      <c r="K5735" t="s">
        <v>85</v>
      </c>
      <c r="L5735" t="str">
        <f>_xlfn.XLOOKUP(Table1[[#This Row],[TeamFavoriteID]],Table2[team_id],Table2[team_name],_xlfn.XLOOKUP(Table1[[#This Row],[TeamFavoriteID]],Table2[team_id_pfr],Table2[team_name],"Even"))</f>
        <v>Washington Commanders</v>
      </c>
      <c r="M5735">
        <v>-6.5</v>
      </c>
      <c r="N5735">
        <f>IF(Table1[[#This Row],[TeamFavorite]]=Table1[[#This Row],[TeamHome]],Table1[[#This Row],[ScoreAway]]-Table1[[#This Row],[ScoreHome]],Table1[[#This Row],[ScoreHome]]-Table1[[#This Row],[ScoreAway]])</f>
        <v>6</v>
      </c>
      <c r="O5735">
        <f>IF(Table1[[#This Row],[SpreadActual]]&lt;Table1[[#This Row],[SpreadFavorite]],1,0)</f>
        <v>0</v>
      </c>
      <c r="P5735">
        <v>38</v>
      </c>
      <c r="Q5735" t="s">
        <v>64</v>
      </c>
      <c r="R5735" t="b">
        <v>0</v>
      </c>
      <c r="S5735">
        <v>42</v>
      </c>
      <c r="T5735">
        <v>11</v>
      </c>
      <c r="U5735">
        <v>61</v>
      </c>
    </row>
    <row r="5736" spans="1:22" x14ac:dyDescent="0.2">
      <c r="A5736" s="1">
        <v>34281</v>
      </c>
      <c r="B5736">
        <v>1993</v>
      </c>
      <c r="C5736">
        <f>_xlfn.MAXIFS(Table1[ScheduleWeekWritten],Table1[ScheduleSeason],Table1[[#This Row],[ScheduleSeason]])</f>
        <v>18</v>
      </c>
      <c r="D5736">
        <v>10</v>
      </c>
      <c r="E5736" cm="1">
        <f t="array" ref="E5736">_xlfn.XLOOKUP(Table1[[#This Row],[ScheduleWeekWritten]],Table3[Game],100+Table3[Increase],Table1[[#This Row],[ScheduleWeekWritten]])</f>
        <v>10</v>
      </c>
      <c r="F5736" t="b">
        <v>0</v>
      </c>
      <c r="G5736" t="s">
        <v>42</v>
      </c>
      <c r="H5736">
        <v>23</v>
      </c>
      <c r="I5736">
        <v>16</v>
      </c>
      <c r="J5736" t="s">
        <v>33</v>
      </c>
      <c r="K5736" t="s">
        <v>75</v>
      </c>
      <c r="L5736" t="str">
        <f>_xlfn.XLOOKUP(Table1[[#This Row],[TeamFavoriteID]],Table2[team_id],Table2[team_name],_xlfn.XLOOKUP(Table1[[#This Row],[TeamFavoriteID]],Table2[team_id_pfr],Table2[team_name],"Even"))</f>
        <v>Kansas City Chiefs</v>
      </c>
      <c r="M5736">
        <v>-4</v>
      </c>
      <c r="N5736">
        <f>IF(Table1[[#This Row],[TeamFavorite]]=Table1[[#This Row],[TeamHome]],Table1[[#This Row],[ScoreAway]]-Table1[[#This Row],[ScoreHome]],Table1[[#This Row],[ScoreHome]]-Table1[[#This Row],[ScoreAway]])</f>
        <v>-7</v>
      </c>
      <c r="O5736">
        <f>IF(Table1[[#This Row],[SpreadActual]]&lt;Table1[[#This Row],[SpreadFavorite]],1,0)</f>
        <v>1</v>
      </c>
      <c r="P5736">
        <v>37</v>
      </c>
      <c r="Q5736" t="s">
        <v>117</v>
      </c>
      <c r="R5736" t="b">
        <v>0</v>
      </c>
      <c r="S5736">
        <v>43</v>
      </c>
      <c r="T5736">
        <v>13</v>
      </c>
      <c r="U5736">
        <v>47</v>
      </c>
    </row>
    <row r="5737" spans="1:22" x14ac:dyDescent="0.2">
      <c r="A5737" s="1">
        <v>34287</v>
      </c>
      <c r="B5737">
        <v>1993</v>
      </c>
      <c r="C5737">
        <f>_xlfn.MAXIFS(Table1[ScheduleWeekWritten],Table1[ScheduleSeason],Table1[[#This Row],[ScheduleSeason]])</f>
        <v>18</v>
      </c>
      <c r="D5737">
        <v>11</v>
      </c>
      <c r="E5737" cm="1">
        <f t="array" ref="E5737">_xlfn.XLOOKUP(Table1[[#This Row],[ScheduleWeekWritten]],Table3[Game],100+Table3[Increase],Table1[[#This Row],[ScheduleWeekWritten]])</f>
        <v>11</v>
      </c>
      <c r="F5737" t="b">
        <v>0</v>
      </c>
      <c r="G5737" t="s">
        <v>101</v>
      </c>
      <c r="H5737">
        <v>3</v>
      </c>
      <c r="I5737">
        <v>38</v>
      </c>
      <c r="J5737" t="s">
        <v>23</v>
      </c>
      <c r="K5737" t="s">
        <v>25</v>
      </c>
      <c r="L5737" t="str">
        <f>_xlfn.XLOOKUP(Table1[[#This Row],[TeamFavoriteID]],Table2[team_id],Table2[team_name],_xlfn.XLOOKUP(Table1[[#This Row],[TeamFavoriteID]],Table2[team_id_pfr],Table2[team_name],"Even"))</f>
        <v>Houston Oilers</v>
      </c>
      <c r="M5737">
        <v>-8</v>
      </c>
      <c r="N5737">
        <f>IF(Table1[[#This Row],[TeamFavorite]]=Table1[[#This Row],[TeamHome]],Table1[[#This Row],[ScoreAway]]-Table1[[#This Row],[ScoreHome]],Table1[[#This Row],[ScoreHome]]-Table1[[#This Row],[ScoreAway]])</f>
        <v>-35</v>
      </c>
      <c r="O5737">
        <f>IF(Table1[[#This Row],[SpreadActual]]&lt;Table1[[#This Row],[SpreadFavorite]],1,0)</f>
        <v>1</v>
      </c>
      <c r="P5737">
        <v>37</v>
      </c>
      <c r="Q5737" t="s">
        <v>111</v>
      </c>
      <c r="R5737" t="b">
        <v>0</v>
      </c>
      <c r="S5737">
        <v>63</v>
      </c>
      <c r="T5737">
        <v>14</v>
      </c>
      <c r="U5737">
        <v>92</v>
      </c>
    </row>
    <row r="5738" spans="1:22" x14ac:dyDescent="0.2">
      <c r="A5738" s="1">
        <v>34287</v>
      </c>
      <c r="B5738">
        <v>1993</v>
      </c>
      <c r="C5738">
        <f>_xlfn.MAXIFS(Table1[ScheduleWeekWritten],Table1[ScheduleSeason],Table1[[#This Row],[ScheduleSeason]])</f>
        <v>18</v>
      </c>
      <c r="D5738">
        <v>11</v>
      </c>
      <c r="E5738" cm="1">
        <f t="array" ref="E5738">_xlfn.XLOOKUP(Table1[[#This Row],[ScheduleWeekWritten]],Table3[Game],100+Table3[Increase],Table1[[#This Row],[ScheduleWeekWritten]])</f>
        <v>11</v>
      </c>
      <c r="F5738" t="b">
        <v>0</v>
      </c>
      <c r="G5738" t="s">
        <v>67</v>
      </c>
      <c r="H5738">
        <v>20</v>
      </c>
      <c r="I5738">
        <v>15</v>
      </c>
      <c r="J5738" t="s">
        <v>145</v>
      </c>
      <c r="K5738" t="s">
        <v>68</v>
      </c>
      <c r="L5738" t="str">
        <f>_xlfn.XLOOKUP(Table1[[#This Row],[TeamFavoriteID]],Table2[team_id],Table2[team_name],_xlfn.XLOOKUP(Table1[[#This Row],[TeamFavoriteID]],Table2[team_id_pfr],Table2[team_name],"Even"))</f>
        <v>Dallas Cowboys</v>
      </c>
      <c r="M5738">
        <v>-12.5</v>
      </c>
      <c r="N5738">
        <f>IF(Table1[[#This Row],[TeamFavorite]]=Table1[[#This Row],[TeamHome]],Table1[[#This Row],[ScoreAway]]-Table1[[#This Row],[ScoreHome]],Table1[[#This Row],[ScoreHome]]-Table1[[#This Row],[ScoreAway]])</f>
        <v>-5</v>
      </c>
      <c r="O5738">
        <f>IF(Table1[[#This Row],[SpreadActual]]&lt;Table1[[#This Row],[SpreadFavorite]],1,0)</f>
        <v>0</v>
      </c>
      <c r="P5738">
        <v>38</v>
      </c>
      <c r="Q5738" t="s">
        <v>119</v>
      </c>
      <c r="R5738" t="b">
        <v>0</v>
      </c>
      <c r="S5738">
        <v>66</v>
      </c>
      <c r="T5738">
        <v>15</v>
      </c>
      <c r="U5738">
        <v>72</v>
      </c>
    </row>
    <row r="5739" spans="1:22" x14ac:dyDescent="0.2">
      <c r="A5739" s="1">
        <v>34287</v>
      </c>
      <c r="B5739">
        <v>1993</v>
      </c>
      <c r="C5739">
        <f>_xlfn.MAXIFS(Table1[ScheduleWeekWritten],Table1[ScheduleSeason],Table1[[#This Row],[ScheduleSeason]])</f>
        <v>18</v>
      </c>
      <c r="D5739">
        <v>11</v>
      </c>
      <c r="E5739" cm="1">
        <f t="array" ref="E5739">_xlfn.XLOOKUP(Table1[[#This Row],[ScheduleWeekWritten]],Table3[Game],100+Table3[Increase],Table1[[#This Row],[ScheduleWeekWritten]])</f>
        <v>11</v>
      </c>
      <c r="F5739" t="b">
        <v>0</v>
      </c>
      <c r="G5739" t="s">
        <v>24</v>
      </c>
      <c r="H5739">
        <v>23</v>
      </c>
      <c r="I5739">
        <v>26</v>
      </c>
      <c r="J5739" t="s">
        <v>54</v>
      </c>
      <c r="K5739" t="s">
        <v>88</v>
      </c>
      <c r="L5739" t="str">
        <f>_xlfn.XLOOKUP(Table1[[#This Row],[TeamFavoriteID]],Table2[team_id],Table2[team_name],_xlfn.XLOOKUP(Table1[[#This Row],[TeamFavoriteID]],Table2[team_id_pfr],Table2[team_name],"Even"))</f>
        <v>Denver Broncos</v>
      </c>
      <c r="M5739">
        <v>-7</v>
      </c>
      <c r="N5739">
        <f>IF(Table1[[#This Row],[TeamFavorite]]=Table1[[#This Row],[TeamHome]],Table1[[#This Row],[ScoreAway]]-Table1[[#This Row],[ScoreHome]],Table1[[#This Row],[ScoreHome]]-Table1[[#This Row],[ScoreAway]])</f>
        <v>3</v>
      </c>
      <c r="O5739">
        <f>IF(Table1[[#This Row],[SpreadActual]]&lt;Table1[[#This Row],[SpreadFavorite]],1,0)</f>
        <v>0</v>
      </c>
      <c r="P5739">
        <v>38</v>
      </c>
      <c r="Q5739" t="s">
        <v>71</v>
      </c>
      <c r="R5739" t="b">
        <v>0</v>
      </c>
      <c r="S5739">
        <v>32</v>
      </c>
      <c r="T5739">
        <v>10</v>
      </c>
      <c r="U5739">
        <v>85</v>
      </c>
    </row>
    <row r="5740" spans="1:22" x14ac:dyDescent="0.2">
      <c r="A5740" s="1">
        <v>34287</v>
      </c>
      <c r="B5740">
        <v>1993</v>
      </c>
      <c r="C5740">
        <f>_xlfn.MAXIFS(Table1[ScheduleWeekWritten],Table1[ScheduleSeason],Table1[[#This Row],[ScheduleSeason]])</f>
        <v>18</v>
      </c>
      <c r="D5740">
        <v>11</v>
      </c>
      <c r="E5740" cm="1">
        <f t="array" ref="E5740">_xlfn.XLOOKUP(Table1[[#This Row],[ScheduleWeekWritten]],Table3[Game],100+Table3[Increase],Table1[[#This Row],[ScheduleWeekWritten]])</f>
        <v>11</v>
      </c>
      <c r="F5740" t="b">
        <v>0</v>
      </c>
      <c r="G5740" t="s">
        <v>140</v>
      </c>
      <c r="H5740">
        <v>17</v>
      </c>
      <c r="I5740">
        <v>31</v>
      </c>
      <c r="J5740" t="s">
        <v>31</v>
      </c>
      <c r="K5740" t="s">
        <v>32</v>
      </c>
      <c r="L5740" t="str">
        <f>_xlfn.XLOOKUP(Table1[[#This Row],[TeamFavoriteID]],Table2[team_id],Table2[team_name],_xlfn.XLOOKUP(Table1[[#This Row],[TeamFavoriteID]],Table2[team_id_pfr],Table2[team_name],"Even"))</f>
        <v>New York Jets</v>
      </c>
      <c r="M5740">
        <v>-4.5</v>
      </c>
      <c r="N5740">
        <f>IF(Table1[[#This Row],[TeamFavorite]]=Table1[[#This Row],[TeamHome]],Table1[[#This Row],[ScoreAway]]-Table1[[#This Row],[ScoreHome]],Table1[[#This Row],[ScoreHome]]-Table1[[#This Row],[ScoreAway]])</f>
        <v>-14</v>
      </c>
      <c r="O5740">
        <f>IF(Table1[[#This Row],[SpreadActual]]&lt;Table1[[#This Row],[SpreadFavorite]],1,0)</f>
        <v>1</v>
      </c>
      <c r="P5740">
        <v>37.5</v>
      </c>
      <c r="Q5740" t="s">
        <v>141</v>
      </c>
      <c r="R5740" t="b">
        <v>0</v>
      </c>
      <c r="S5740">
        <v>72</v>
      </c>
      <c r="T5740">
        <v>0</v>
      </c>
      <c r="V5740" t="s">
        <v>103</v>
      </c>
    </row>
    <row r="5741" spans="1:22" x14ac:dyDescent="0.2">
      <c r="A5741" s="1">
        <v>34287</v>
      </c>
      <c r="B5741">
        <v>1993</v>
      </c>
      <c r="C5741">
        <f>_xlfn.MAXIFS(Table1[ScheduleWeekWritten],Table1[ScheduleSeason],Table1[[#This Row],[ScheduleSeason]])</f>
        <v>18</v>
      </c>
      <c r="D5741">
        <v>11</v>
      </c>
      <c r="E5741" cm="1">
        <f t="array" ref="E5741">_xlfn.XLOOKUP(Table1[[#This Row],[ScheduleWeekWritten]],Table3[Game],100+Table3[Increase],Table1[[#This Row],[ScheduleWeekWritten]])</f>
        <v>11</v>
      </c>
      <c r="F5741" t="b">
        <v>0</v>
      </c>
      <c r="G5741" t="s">
        <v>138</v>
      </c>
      <c r="H5741">
        <v>20</v>
      </c>
      <c r="I5741">
        <v>31</v>
      </c>
      <c r="J5741" t="s">
        <v>42</v>
      </c>
      <c r="K5741" t="s">
        <v>21</v>
      </c>
      <c r="L5741" t="str">
        <f>_xlfn.XLOOKUP(Table1[[#This Row],[TeamFavoriteID]],Table2[team_id],Table2[team_name],_xlfn.XLOOKUP(Table1[[#This Row],[TeamFavoriteID]],Table2[team_id_pfr],Table2[team_name],"Even"))</f>
        <v>Las Vegas Raiders</v>
      </c>
      <c r="M5741">
        <v>-3</v>
      </c>
      <c r="N5741">
        <f>IF(Table1[[#This Row],[TeamFavorite]]=Table1[[#This Row],[TeamHome]],Table1[[#This Row],[ScoreAway]]-Table1[[#This Row],[ScoreHome]],Table1[[#This Row],[ScoreHome]]-Table1[[#This Row],[ScoreAway]])</f>
        <v>-11</v>
      </c>
      <c r="O5741">
        <f>IF(Table1[[#This Row],[SpreadActual]]&lt;Table1[[#This Row],[SpreadFavorite]],1,0)</f>
        <v>1</v>
      </c>
      <c r="P5741">
        <v>36.5</v>
      </c>
      <c r="Q5741" t="s">
        <v>65</v>
      </c>
      <c r="R5741" t="b">
        <v>0</v>
      </c>
      <c r="S5741">
        <v>59</v>
      </c>
      <c r="T5741">
        <v>15</v>
      </c>
      <c r="U5741">
        <v>53</v>
      </c>
    </row>
    <row r="5742" spans="1:22" x14ac:dyDescent="0.2">
      <c r="A5742" s="1">
        <v>34287</v>
      </c>
      <c r="B5742">
        <v>1993</v>
      </c>
      <c r="C5742">
        <f>_xlfn.MAXIFS(Table1[ScheduleWeekWritten],Table1[ScheduleSeason],Table1[[#This Row],[ScheduleSeason]])</f>
        <v>18</v>
      </c>
      <c r="D5742">
        <v>11</v>
      </c>
      <c r="E5742" cm="1">
        <f t="array" ref="E5742">_xlfn.XLOOKUP(Table1[[#This Row],[ScheduleWeekWritten]],Table3[Game],100+Table3[Increase],Table1[[#This Row],[ScheduleWeekWritten]])</f>
        <v>11</v>
      </c>
      <c r="F5742" t="b">
        <v>0</v>
      </c>
      <c r="G5742" t="s">
        <v>39</v>
      </c>
      <c r="H5742">
        <v>0</v>
      </c>
      <c r="I5742">
        <v>13</v>
      </c>
      <c r="J5742" t="s">
        <v>38</v>
      </c>
      <c r="K5742" t="s">
        <v>40</v>
      </c>
      <c r="L5742" t="str">
        <f>_xlfn.XLOOKUP(Table1[[#This Row],[TeamFavoriteID]],Table2[team_id],Table2[team_name],_xlfn.XLOOKUP(Table1[[#This Row],[TeamFavoriteID]],Table2[team_id_pfr],Table2[team_name],"Even"))</f>
        <v>Los Angeles Rams</v>
      </c>
      <c r="M5742">
        <v>-3</v>
      </c>
      <c r="N5742">
        <f>IF(Table1[[#This Row],[TeamFavorite]]=Table1[[#This Row],[TeamHome]],Table1[[#This Row],[ScoreAway]]-Table1[[#This Row],[ScoreHome]],Table1[[#This Row],[ScoreHome]]-Table1[[#This Row],[ScoreAway]])</f>
        <v>13</v>
      </c>
      <c r="O5742">
        <f>IF(Table1[[#This Row],[SpreadActual]]&lt;Table1[[#This Row],[SpreadFavorite]],1,0)</f>
        <v>0</v>
      </c>
      <c r="P5742">
        <v>43</v>
      </c>
      <c r="Q5742" t="s">
        <v>135</v>
      </c>
      <c r="R5742" t="b">
        <v>0</v>
      </c>
      <c r="S5742">
        <v>59</v>
      </c>
      <c r="T5742">
        <v>15</v>
      </c>
      <c r="U5742">
        <v>53</v>
      </c>
    </row>
    <row r="5743" spans="1:22" x14ac:dyDescent="0.2">
      <c r="A5743" s="1">
        <v>34287</v>
      </c>
      <c r="B5743">
        <v>1993</v>
      </c>
      <c r="C5743">
        <f>_xlfn.MAXIFS(Table1[ScheduleWeekWritten],Table1[ScheduleSeason],Table1[[#This Row],[ScheduleSeason]])</f>
        <v>18</v>
      </c>
      <c r="D5743">
        <v>11</v>
      </c>
      <c r="E5743" cm="1">
        <f t="array" ref="E5743">_xlfn.XLOOKUP(Table1[[#This Row],[ScheduleWeekWritten]],Table3[Game],100+Table3[Increase],Table1[[#This Row],[ScheduleWeekWritten]])</f>
        <v>11</v>
      </c>
      <c r="F5743" t="b">
        <v>0</v>
      </c>
      <c r="G5743" t="s">
        <v>95</v>
      </c>
      <c r="H5743">
        <v>17</v>
      </c>
      <c r="I5743">
        <v>19</v>
      </c>
      <c r="J5743" t="s">
        <v>33</v>
      </c>
      <c r="K5743" t="s">
        <v>98</v>
      </c>
      <c r="L5743" t="str">
        <f>_xlfn.XLOOKUP(Table1[[#This Row],[TeamFavoriteID]],Table2[team_id],Table2[team_name],_xlfn.XLOOKUP(Table1[[#This Row],[TeamFavoriteID]],Table2[team_id_pfr],Table2[team_name],"Even"))</f>
        <v>New Orleans Saints</v>
      </c>
      <c r="M5743">
        <v>-6</v>
      </c>
      <c r="N5743">
        <f>IF(Table1[[#This Row],[TeamFavorite]]=Table1[[#This Row],[TeamHome]],Table1[[#This Row],[ScoreAway]]-Table1[[#This Row],[ScoreHome]],Table1[[#This Row],[ScoreHome]]-Table1[[#This Row],[ScoreAway]])</f>
        <v>2</v>
      </c>
      <c r="O5743">
        <f>IF(Table1[[#This Row],[SpreadActual]]&lt;Table1[[#This Row],[SpreadFavorite]],1,0)</f>
        <v>0</v>
      </c>
      <c r="P5743">
        <v>37.5</v>
      </c>
      <c r="Q5743" t="s">
        <v>124</v>
      </c>
      <c r="R5743" t="b">
        <v>0</v>
      </c>
      <c r="S5743">
        <v>72</v>
      </c>
      <c r="T5743">
        <v>0</v>
      </c>
      <c r="V5743" t="s">
        <v>103</v>
      </c>
    </row>
    <row r="5744" spans="1:22" x14ac:dyDescent="0.2">
      <c r="A5744" s="1">
        <v>34287</v>
      </c>
      <c r="B5744">
        <v>1993</v>
      </c>
      <c r="C5744">
        <f>_xlfn.MAXIFS(Table1[ScheduleWeekWritten],Table1[ScheduleSeason],Table1[[#This Row],[ScheduleSeason]])</f>
        <v>18</v>
      </c>
      <c r="D5744">
        <v>11</v>
      </c>
      <c r="E5744" cm="1">
        <f t="array" ref="E5744">_xlfn.XLOOKUP(Table1[[#This Row],[ScheduleWeekWritten]],Table3[Game],100+Table3[Increase],Table1[[#This Row],[ScheduleWeekWritten]])</f>
        <v>11</v>
      </c>
      <c r="F5744" t="b">
        <v>0</v>
      </c>
      <c r="G5744" t="s">
        <v>50</v>
      </c>
      <c r="H5744">
        <v>20</v>
      </c>
      <c r="I5744">
        <v>6</v>
      </c>
      <c r="J5744" t="s">
        <v>61</v>
      </c>
      <c r="K5744" t="s">
        <v>90</v>
      </c>
      <c r="L5744" t="str">
        <f>_xlfn.XLOOKUP(Table1[[#This Row],[TeamFavoriteID]],Table2[team_id],Table2[team_name],_xlfn.XLOOKUP(Table1[[#This Row],[TeamFavoriteID]],Table2[team_id_pfr],Table2[team_name],"Even"))</f>
        <v>New York Giants</v>
      </c>
      <c r="M5744">
        <v>-7.5</v>
      </c>
      <c r="N5744">
        <f>IF(Table1[[#This Row],[TeamFavorite]]=Table1[[#This Row],[TeamHome]],Table1[[#This Row],[ScoreAway]]-Table1[[#This Row],[ScoreHome]],Table1[[#This Row],[ScoreHome]]-Table1[[#This Row],[ScoreAway]])</f>
        <v>-14</v>
      </c>
      <c r="O5744">
        <f>IF(Table1[[#This Row],[SpreadActual]]&lt;Table1[[#This Row],[SpreadFavorite]],1,0)</f>
        <v>1</v>
      </c>
      <c r="P5744">
        <v>37</v>
      </c>
      <c r="Q5744" t="s">
        <v>126</v>
      </c>
      <c r="R5744" t="b">
        <v>0</v>
      </c>
      <c r="S5744">
        <v>60</v>
      </c>
      <c r="T5744">
        <v>14</v>
      </c>
      <c r="U5744">
        <v>81</v>
      </c>
    </row>
    <row r="5745" spans="1:22" x14ac:dyDescent="0.2">
      <c r="A5745" s="1">
        <v>34287</v>
      </c>
      <c r="B5745">
        <v>1993</v>
      </c>
      <c r="C5745">
        <f>_xlfn.MAXIFS(Table1[ScheduleWeekWritten],Table1[ScheduleSeason],Table1[[#This Row],[ScheduleSeason]])</f>
        <v>18</v>
      </c>
      <c r="D5745">
        <v>11</v>
      </c>
      <c r="E5745" cm="1">
        <f t="array" ref="E5745">_xlfn.XLOOKUP(Table1[[#This Row],[ScheduleWeekWritten]],Table3[Game],100+Table3[Increase],Table1[[#This Row],[ScheduleWeekWritten]])</f>
        <v>11</v>
      </c>
      <c r="F5745" t="b">
        <v>0</v>
      </c>
      <c r="G5745" t="s">
        <v>58</v>
      </c>
      <c r="H5745">
        <v>14</v>
      </c>
      <c r="I5745">
        <v>19</v>
      </c>
      <c r="J5745" t="s">
        <v>19</v>
      </c>
      <c r="K5745" t="s">
        <v>91</v>
      </c>
      <c r="L5745" t="str">
        <f>_xlfn.XLOOKUP(Table1[[#This Row],[TeamFavoriteID]],Table2[team_id],Table2[team_name],_xlfn.XLOOKUP(Table1[[#This Row],[TeamFavoriteID]],Table2[team_id_pfr],Table2[team_name],"Even"))</f>
        <v>Miami Dolphins</v>
      </c>
      <c r="M5745">
        <v>-6</v>
      </c>
      <c r="N5745">
        <f>IF(Table1[[#This Row],[TeamFavorite]]=Table1[[#This Row],[TeamHome]],Table1[[#This Row],[ScoreAway]]-Table1[[#This Row],[ScoreHome]],Table1[[#This Row],[ScoreHome]]-Table1[[#This Row],[ScoreAway]])</f>
        <v>-5</v>
      </c>
      <c r="O5745">
        <f>IF(Table1[[#This Row],[SpreadActual]]&lt;Table1[[#This Row],[SpreadFavorite]],1,0)</f>
        <v>0</v>
      </c>
      <c r="P5745">
        <v>36.5</v>
      </c>
      <c r="Q5745" t="s">
        <v>112</v>
      </c>
      <c r="R5745" t="b">
        <v>0</v>
      </c>
      <c r="S5745">
        <v>61</v>
      </c>
      <c r="T5745">
        <v>10</v>
      </c>
      <c r="U5745">
        <v>86</v>
      </c>
    </row>
    <row r="5746" spans="1:22" x14ac:dyDescent="0.2">
      <c r="A5746" s="1">
        <v>34287</v>
      </c>
      <c r="B5746">
        <v>1993</v>
      </c>
      <c r="C5746">
        <f>_xlfn.MAXIFS(Table1[ScheduleWeekWritten],Table1[ScheduleSeason],Table1[[#This Row],[ScheduleSeason]])</f>
        <v>18</v>
      </c>
      <c r="D5746">
        <v>11</v>
      </c>
      <c r="E5746" cm="1">
        <f t="array" ref="E5746">_xlfn.XLOOKUP(Table1[[#This Row],[ScheduleWeekWritten]],Table3[Game],100+Table3[Increase],Table1[[#This Row],[ScheduleWeekWritten]])</f>
        <v>11</v>
      </c>
      <c r="F5746" t="b">
        <v>0</v>
      </c>
      <c r="G5746" t="s">
        <v>27</v>
      </c>
      <c r="H5746">
        <v>13</v>
      </c>
      <c r="I5746">
        <v>16</v>
      </c>
      <c r="J5746" t="s">
        <v>46</v>
      </c>
      <c r="K5746" t="s">
        <v>29</v>
      </c>
      <c r="L5746" t="str">
        <f>_xlfn.XLOOKUP(Table1[[#This Row],[TeamFavoriteID]],Table2[team_id],Table2[team_name],_xlfn.XLOOKUP(Table1[[#This Row],[TeamFavoriteID]],Table2[team_id_pfr],Table2[team_name],"Even"))</f>
        <v>Los Angeles Chargers</v>
      </c>
      <c r="M5746">
        <v>-8.5</v>
      </c>
      <c r="N5746">
        <f>IF(Table1[[#This Row],[TeamFavorite]]=Table1[[#This Row],[TeamHome]],Table1[[#This Row],[ScoreAway]]-Table1[[#This Row],[ScoreHome]],Table1[[#This Row],[ScoreHome]]-Table1[[#This Row],[ScoreAway]])</f>
        <v>-3</v>
      </c>
      <c r="O5746">
        <f>IF(Table1[[#This Row],[SpreadActual]]&lt;Table1[[#This Row],[SpreadFavorite]],1,0)</f>
        <v>0</v>
      </c>
      <c r="P5746">
        <v>34.5</v>
      </c>
      <c r="Q5746" t="s">
        <v>94</v>
      </c>
      <c r="R5746" t="b">
        <v>0</v>
      </c>
      <c r="S5746">
        <v>60</v>
      </c>
      <c r="T5746">
        <v>12</v>
      </c>
      <c r="U5746">
        <v>65</v>
      </c>
    </row>
    <row r="5747" spans="1:22" x14ac:dyDescent="0.2">
      <c r="A5747" s="1">
        <v>34287</v>
      </c>
      <c r="B5747">
        <v>1993</v>
      </c>
      <c r="C5747">
        <f>_xlfn.MAXIFS(Table1[ScheduleWeekWritten],Table1[ScheduleSeason],Table1[[#This Row],[ScheduleSeason]])</f>
        <v>18</v>
      </c>
      <c r="D5747">
        <v>11</v>
      </c>
      <c r="E5747" cm="1">
        <f t="array" ref="E5747">_xlfn.XLOOKUP(Table1[[#This Row],[ScheduleWeekWritten]],Table3[Game],100+Table3[Increase],Table1[[#This Row],[ScheduleWeekWritten]])</f>
        <v>11</v>
      </c>
      <c r="F5747" t="b">
        <v>0</v>
      </c>
      <c r="G5747" t="s">
        <v>128</v>
      </c>
      <c r="H5747">
        <v>22</v>
      </c>
      <c r="I5747">
        <v>5</v>
      </c>
      <c r="J5747" t="s">
        <v>62</v>
      </c>
      <c r="K5747" t="s">
        <v>132</v>
      </c>
      <c r="L5747" t="str">
        <f>_xlfn.XLOOKUP(Table1[[#This Row],[TeamFavoriteID]],Table2[team_id],Table2[team_name],_xlfn.XLOOKUP(Table1[[#This Row],[TeamFavoriteID]],Table2[team_id_pfr],Table2[team_name],"Even"))</f>
        <v>Seattle Seahawks</v>
      </c>
      <c r="M5747">
        <v>-3</v>
      </c>
      <c r="N5747">
        <f>IF(Table1[[#This Row],[TeamFavorite]]=Table1[[#This Row],[TeamHome]],Table1[[#This Row],[ScoreAway]]-Table1[[#This Row],[ScoreHome]],Table1[[#This Row],[ScoreHome]]-Table1[[#This Row],[ScoreAway]])</f>
        <v>-17</v>
      </c>
      <c r="O5747">
        <f>IF(Table1[[#This Row],[SpreadActual]]&lt;Table1[[#This Row],[SpreadFavorite]],1,0)</f>
        <v>1</v>
      </c>
      <c r="P5747">
        <v>34</v>
      </c>
      <c r="Q5747" t="s">
        <v>129</v>
      </c>
      <c r="R5747" t="b">
        <v>0</v>
      </c>
      <c r="S5747">
        <v>72</v>
      </c>
      <c r="T5747">
        <v>0</v>
      </c>
      <c r="V5747" t="s">
        <v>103</v>
      </c>
    </row>
    <row r="5748" spans="1:22" x14ac:dyDescent="0.2">
      <c r="A5748" s="1">
        <v>34287</v>
      </c>
      <c r="B5748">
        <v>1993</v>
      </c>
      <c r="C5748">
        <f>_xlfn.MAXIFS(Table1[ScheduleWeekWritten],Table1[ScheduleSeason],Table1[[#This Row],[ScheduleSeason]])</f>
        <v>18</v>
      </c>
      <c r="D5748">
        <v>11</v>
      </c>
      <c r="E5748" cm="1">
        <f t="array" ref="E5748">_xlfn.XLOOKUP(Table1[[#This Row],[ScheduleWeekWritten]],Table3[Game],100+Table3[Increase],Table1[[#This Row],[ScheduleWeekWritten]])</f>
        <v>11</v>
      </c>
      <c r="F5748" t="b">
        <v>0</v>
      </c>
      <c r="G5748" t="s">
        <v>127</v>
      </c>
      <c r="H5748">
        <v>21</v>
      </c>
      <c r="I5748">
        <v>45</v>
      </c>
      <c r="J5748" t="s">
        <v>53</v>
      </c>
      <c r="K5748" t="s">
        <v>87</v>
      </c>
      <c r="L5748" t="str">
        <f>_xlfn.XLOOKUP(Table1[[#This Row],[TeamFavoriteID]],Table2[team_id],Table2[team_name],_xlfn.XLOOKUP(Table1[[#This Row],[TeamFavoriteID]],Table2[team_id_pfr],Table2[team_name],"Even"))</f>
        <v>San Francisco 49ers</v>
      </c>
      <c r="M5748">
        <v>-14.5</v>
      </c>
      <c r="N5748">
        <f>IF(Table1[[#This Row],[TeamFavorite]]=Table1[[#This Row],[TeamHome]],Table1[[#This Row],[ScoreAway]]-Table1[[#This Row],[ScoreHome]],Table1[[#This Row],[ScoreHome]]-Table1[[#This Row],[ScoreAway]])</f>
        <v>-24</v>
      </c>
      <c r="O5748">
        <f>IF(Table1[[#This Row],[SpreadActual]]&lt;Table1[[#This Row],[SpreadFavorite]],1,0)</f>
        <v>1</v>
      </c>
      <c r="P5748">
        <v>42</v>
      </c>
      <c r="Q5748" t="s">
        <v>130</v>
      </c>
      <c r="R5748" t="b">
        <v>0</v>
      </c>
      <c r="S5748">
        <v>79</v>
      </c>
      <c r="T5748">
        <v>9</v>
      </c>
      <c r="U5748">
        <v>73</v>
      </c>
    </row>
    <row r="5749" spans="1:22" x14ac:dyDescent="0.2">
      <c r="A5749" s="1">
        <v>34288</v>
      </c>
      <c r="B5749">
        <v>1993</v>
      </c>
      <c r="C5749">
        <f>_xlfn.MAXIFS(Table1[ScheduleWeekWritten],Table1[ScheduleSeason],Table1[[#This Row],[ScheduleSeason]])</f>
        <v>18</v>
      </c>
      <c r="D5749">
        <v>11</v>
      </c>
      <c r="E5749" cm="1">
        <f t="array" ref="E5749">_xlfn.XLOOKUP(Table1[[#This Row],[ScheduleWeekWritten]],Table3[Game],100+Table3[Increase],Table1[[#This Row],[ScheduleWeekWritten]])</f>
        <v>11</v>
      </c>
      <c r="F5749" t="b">
        <v>0</v>
      </c>
      <c r="G5749" t="s">
        <v>49</v>
      </c>
      <c r="H5749">
        <v>23</v>
      </c>
      <c r="I5749">
        <v>0</v>
      </c>
      <c r="J5749" t="s">
        <v>28</v>
      </c>
      <c r="K5749" t="s">
        <v>51</v>
      </c>
      <c r="L5749" t="str">
        <f>_xlfn.XLOOKUP(Table1[[#This Row],[TeamFavoriteID]],Table2[team_id],Table2[team_name],_xlfn.XLOOKUP(Table1[[#This Row],[TeamFavoriteID]],Table2[team_id_pfr],Table2[team_name],"Even"))</f>
        <v>Pittsburgh Steelers</v>
      </c>
      <c r="M5749">
        <v>-3</v>
      </c>
      <c r="N5749">
        <f>IF(Table1[[#This Row],[TeamFavorite]]=Table1[[#This Row],[TeamHome]],Table1[[#This Row],[ScoreAway]]-Table1[[#This Row],[ScoreHome]],Table1[[#This Row],[ScoreHome]]-Table1[[#This Row],[ScoreAway]])</f>
        <v>-23</v>
      </c>
      <c r="O5749">
        <f>IF(Table1[[#This Row],[SpreadActual]]&lt;Table1[[#This Row],[SpreadFavorite]],1,0)</f>
        <v>1</v>
      </c>
      <c r="P5749">
        <v>40</v>
      </c>
      <c r="Q5749" t="s">
        <v>113</v>
      </c>
      <c r="R5749" t="b">
        <v>0</v>
      </c>
      <c r="S5749">
        <v>61</v>
      </c>
      <c r="T5749">
        <v>16</v>
      </c>
      <c r="U5749">
        <v>81</v>
      </c>
    </row>
    <row r="5750" spans="1:22" x14ac:dyDescent="0.2">
      <c r="A5750" s="1">
        <v>34294</v>
      </c>
      <c r="B5750">
        <v>1993</v>
      </c>
      <c r="C5750">
        <f>_xlfn.MAXIFS(Table1[ScheduleWeekWritten],Table1[ScheduleSeason],Table1[[#This Row],[ScheduleSeason]])</f>
        <v>18</v>
      </c>
      <c r="D5750">
        <v>12</v>
      </c>
      <c r="E5750" cm="1">
        <f t="array" ref="E5750">_xlfn.XLOOKUP(Table1[[#This Row],[ScheduleWeekWritten]],Table3[Game],100+Table3[Increase],Table1[[#This Row],[ScheduleWeekWritten]])</f>
        <v>12</v>
      </c>
      <c r="F5750" t="b">
        <v>0</v>
      </c>
      <c r="G5750" t="s">
        <v>38</v>
      </c>
      <c r="H5750">
        <v>27</v>
      </c>
      <c r="I5750">
        <v>14</v>
      </c>
      <c r="J5750" t="s">
        <v>67</v>
      </c>
      <c r="K5750" t="s">
        <v>68</v>
      </c>
      <c r="L5750" t="str">
        <f>_xlfn.XLOOKUP(Table1[[#This Row],[TeamFavoriteID]],Table2[team_id],Table2[team_name],_xlfn.XLOOKUP(Table1[[#This Row],[TeamFavoriteID]],Table2[team_id_pfr],Table2[team_name],"Even"))</f>
        <v>Dallas Cowboys</v>
      </c>
      <c r="M5750">
        <v>-10</v>
      </c>
      <c r="N5750">
        <f>IF(Table1[[#This Row],[TeamFavorite]]=Table1[[#This Row],[TeamHome]],Table1[[#This Row],[ScoreAway]]-Table1[[#This Row],[ScoreHome]],Table1[[#This Row],[ScoreHome]]-Table1[[#This Row],[ScoreAway]])</f>
        <v>13</v>
      </c>
      <c r="O5750">
        <f>IF(Table1[[#This Row],[SpreadActual]]&lt;Table1[[#This Row],[SpreadFavorite]],1,0)</f>
        <v>0</v>
      </c>
      <c r="P5750">
        <v>41.5</v>
      </c>
      <c r="Q5750" t="s">
        <v>148</v>
      </c>
      <c r="R5750" t="b">
        <v>0</v>
      </c>
      <c r="S5750">
        <v>72</v>
      </c>
      <c r="T5750">
        <v>0</v>
      </c>
      <c r="V5750" t="s">
        <v>103</v>
      </c>
    </row>
    <row r="5751" spans="1:22" x14ac:dyDescent="0.2">
      <c r="A5751" s="1">
        <v>34294</v>
      </c>
      <c r="B5751">
        <v>1993</v>
      </c>
      <c r="C5751">
        <f>_xlfn.MAXIFS(Table1[ScheduleWeekWritten],Table1[ScheduleSeason],Table1[[#This Row],[ScheduleSeason]])</f>
        <v>18</v>
      </c>
      <c r="D5751">
        <v>12</v>
      </c>
      <c r="E5751" cm="1">
        <f t="array" ref="E5751">_xlfn.XLOOKUP(Table1[[#This Row],[ScheduleWeekWritten]],Table3[Game],100+Table3[Increase],Table1[[#This Row],[ScheduleWeekWritten]])</f>
        <v>12</v>
      </c>
      <c r="F5751" t="b">
        <v>0</v>
      </c>
      <c r="G5751" t="s">
        <v>28</v>
      </c>
      <c r="H5751">
        <v>23</v>
      </c>
      <c r="I5751">
        <v>9</v>
      </c>
      <c r="J5751" t="s">
        <v>140</v>
      </c>
      <c r="K5751" t="s">
        <v>43</v>
      </c>
      <c r="L5751" t="str">
        <f>_xlfn.XLOOKUP(Table1[[#This Row],[TeamFavoriteID]],Table2[team_id],Table2[team_name],_xlfn.XLOOKUP(Table1[[#This Row],[TeamFavoriteID]],Table2[team_id_pfr],Table2[team_name],"Even"))</f>
        <v>Buffalo Bills</v>
      </c>
      <c r="M5751">
        <v>-13</v>
      </c>
      <c r="N5751">
        <f>IF(Table1[[#This Row],[TeamFavorite]]=Table1[[#This Row],[TeamHome]],Table1[[#This Row],[ScoreAway]]-Table1[[#This Row],[ScoreHome]],Table1[[#This Row],[ScoreHome]]-Table1[[#This Row],[ScoreAway]])</f>
        <v>-14</v>
      </c>
      <c r="O5751">
        <f>IF(Table1[[#This Row],[SpreadActual]]&lt;Table1[[#This Row],[SpreadFavorite]],1,0)</f>
        <v>1</v>
      </c>
      <c r="P5751">
        <v>37</v>
      </c>
      <c r="Q5751" t="s">
        <v>123</v>
      </c>
      <c r="R5751" t="b">
        <v>0</v>
      </c>
      <c r="S5751">
        <v>37</v>
      </c>
      <c r="T5751">
        <v>20</v>
      </c>
      <c r="U5751">
        <v>49</v>
      </c>
    </row>
    <row r="5752" spans="1:22" x14ac:dyDescent="0.2">
      <c r="A5752" s="1">
        <v>34294</v>
      </c>
      <c r="B5752">
        <v>1993</v>
      </c>
      <c r="C5752">
        <f>_xlfn.MAXIFS(Table1[ScheduleWeekWritten],Table1[ScheduleSeason],Table1[[#This Row],[ScheduleSeason]])</f>
        <v>18</v>
      </c>
      <c r="D5752">
        <v>12</v>
      </c>
      <c r="E5752" cm="1">
        <f t="array" ref="E5752">_xlfn.XLOOKUP(Table1[[#This Row],[ScheduleWeekWritten]],Table3[Game],100+Table3[Increase],Table1[[#This Row],[ScheduleWeekWritten]])</f>
        <v>12</v>
      </c>
      <c r="F5752" t="b">
        <v>0</v>
      </c>
      <c r="G5752" t="s">
        <v>62</v>
      </c>
      <c r="H5752">
        <v>20</v>
      </c>
      <c r="I5752">
        <v>27</v>
      </c>
      <c r="J5752" t="s">
        <v>23</v>
      </c>
      <c r="K5752" t="s">
        <v>25</v>
      </c>
      <c r="L5752" t="str">
        <f>_xlfn.XLOOKUP(Table1[[#This Row],[TeamFavoriteID]],Table2[team_id],Table2[team_name],_xlfn.XLOOKUP(Table1[[#This Row],[TeamFavoriteID]],Table2[team_id_pfr],Table2[team_name],"Even"))</f>
        <v>Houston Oilers</v>
      </c>
      <c r="M5752">
        <v>-4.5</v>
      </c>
      <c r="N5752">
        <f>IF(Table1[[#This Row],[TeamFavorite]]=Table1[[#This Row],[TeamHome]],Table1[[#This Row],[ScoreAway]]-Table1[[#This Row],[ScoreHome]],Table1[[#This Row],[ScoreHome]]-Table1[[#This Row],[ScoreAway]])</f>
        <v>-7</v>
      </c>
      <c r="O5752">
        <f>IF(Table1[[#This Row],[SpreadActual]]&lt;Table1[[#This Row],[SpreadFavorite]],1,0)</f>
        <v>1</v>
      </c>
      <c r="P5752">
        <v>36</v>
      </c>
      <c r="Q5752" t="s">
        <v>66</v>
      </c>
      <c r="R5752" t="b">
        <v>0</v>
      </c>
      <c r="S5752">
        <v>39</v>
      </c>
      <c r="T5752">
        <v>16</v>
      </c>
      <c r="U5752">
        <v>54</v>
      </c>
    </row>
    <row r="5753" spans="1:22" x14ac:dyDescent="0.2">
      <c r="A5753" s="1">
        <v>34294</v>
      </c>
      <c r="B5753">
        <v>1993</v>
      </c>
      <c r="C5753">
        <f>_xlfn.MAXIFS(Table1[ScheduleWeekWritten],Table1[ScheduleSeason],Table1[[#This Row],[ScheduleSeason]])</f>
        <v>18</v>
      </c>
      <c r="D5753">
        <v>12</v>
      </c>
      <c r="E5753" cm="1">
        <f t="array" ref="E5753">_xlfn.XLOOKUP(Table1[[#This Row],[ScheduleWeekWritten]],Table3[Game],100+Table3[Increase],Table1[[#This Row],[ScheduleWeekWritten]])</f>
        <v>12</v>
      </c>
      <c r="F5753" t="b">
        <v>0</v>
      </c>
      <c r="G5753" t="s">
        <v>24</v>
      </c>
      <c r="H5753">
        <v>37</v>
      </c>
      <c r="I5753">
        <v>13</v>
      </c>
      <c r="J5753" t="s">
        <v>49</v>
      </c>
      <c r="K5753" t="s">
        <v>88</v>
      </c>
      <c r="L5753" t="str">
        <f>_xlfn.XLOOKUP(Table1[[#This Row],[TeamFavoriteID]],Table2[team_id],Table2[team_name],_xlfn.XLOOKUP(Table1[[#This Row],[TeamFavoriteID]],Table2[team_id_pfr],Table2[team_name],"Even"))</f>
        <v>Denver Broncos</v>
      </c>
      <c r="M5753">
        <v>-3</v>
      </c>
      <c r="N5753">
        <f>IF(Table1[[#This Row],[TeamFavorite]]=Table1[[#This Row],[TeamHome]],Table1[[#This Row],[ScoreAway]]-Table1[[#This Row],[ScoreHome]],Table1[[#This Row],[ScoreHome]]-Table1[[#This Row],[ScoreAway]])</f>
        <v>-24</v>
      </c>
      <c r="O5753">
        <f>IF(Table1[[#This Row],[SpreadActual]]&lt;Table1[[#This Row],[SpreadFavorite]],1,0)</f>
        <v>1</v>
      </c>
      <c r="P5753">
        <v>37.5</v>
      </c>
      <c r="Q5753" t="s">
        <v>71</v>
      </c>
      <c r="R5753" t="b">
        <v>0</v>
      </c>
      <c r="S5753">
        <v>42</v>
      </c>
      <c r="T5753">
        <v>10</v>
      </c>
      <c r="U5753">
        <v>40</v>
      </c>
    </row>
    <row r="5754" spans="1:22" x14ac:dyDescent="0.2">
      <c r="A5754" s="1">
        <v>34294</v>
      </c>
      <c r="B5754">
        <v>1993</v>
      </c>
      <c r="C5754">
        <f>_xlfn.MAXIFS(Table1[ScheduleWeekWritten],Table1[ScheduleSeason],Table1[[#This Row],[ScheduleSeason]])</f>
        <v>18</v>
      </c>
      <c r="D5754">
        <v>12</v>
      </c>
      <c r="E5754" cm="1">
        <f t="array" ref="E5754">_xlfn.XLOOKUP(Table1[[#This Row],[ScheduleWeekWritten]],Table3[Game],100+Table3[Increase],Table1[[#This Row],[ScheduleWeekWritten]])</f>
        <v>12</v>
      </c>
      <c r="F5754" t="b">
        <v>0</v>
      </c>
      <c r="G5754" t="s">
        <v>33</v>
      </c>
      <c r="H5754">
        <v>26</v>
      </c>
      <c r="I5754">
        <v>17</v>
      </c>
      <c r="J5754" t="s">
        <v>45</v>
      </c>
      <c r="K5754" t="s">
        <v>35</v>
      </c>
      <c r="L5754" t="str">
        <f>_xlfn.XLOOKUP(Table1[[#This Row],[TeamFavoriteID]],Table2[team_id],Table2[team_name],_xlfn.XLOOKUP(Table1[[#This Row],[TeamFavoriteID]],Table2[team_id_pfr],Table2[team_name],"Even"))</f>
        <v>Green Bay Packers</v>
      </c>
      <c r="M5754">
        <v>-3.5</v>
      </c>
      <c r="N5754">
        <f>IF(Table1[[#This Row],[TeamFavorite]]=Table1[[#This Row],[TeamHome]],Table1[[#This Row],[ScoreAway]]-Table1[[#This Row],[ScoreHome]],Table1[[#This Row],[ScoreHome]]-Table1[[#This Row],[ScoreAway]])</f>
        <v>-9</v>
      </c>
      <c r="O5754">
        <f>IF(Table1[[#This Row],[SpreadActual]]&lt;Table1[[#This Row],[SpreadFavorite]],1,0)</f>
        <v>1</v>
      </c>
      <c r="P5754">
        <v>36.5</v>
      </c>
      <c r="Q5754" t="s">
        <v>36</v>
      </c>
      <c r="R5754" t="b">
        <v>0</v>
      </c>
      <c r="S5754">
        <v>42</v>
      </c>
      <c r="T5754">
        <v>19</v>
      </c>
      <c r="U5754">
        <v>62</v>
      </c>
    </row>
    <row r="5755" spans="1:22" x14ac:dyDescent="0.2">
      <c r="A5755" s="1">
        <v>34294</v>
      </c>
      <c r="B5755">
        <v>1993</v>
      </c>
      <c r="C5755">
        <f>_xlfn.MAXIFS(Table1[ScheduleWeekWritten],Table1[ScheduleSeason],Table1[[#This Row],[ScheduleSeason]])</f>
        <v>18</v>
      </c>
      <c r="D5755">
        <v>12</v>
      </c>
      <c r="E5755" cm="1">
        <f t="array" ref="E5755">_xlfn.XLOOKUP(Table1[[#This Row],[ScheduleWeekWritten]],Table3[Game],100+Table3[Increase],Table1[[#This Row],[ScheduleWeekWritten]])</f>
        <v>12</v>
      </c>
      <c r="F5755" t="b">
        <v>0</v>
      </c>
      <c r="G5755" t="s">
        <v>42</v>
      </c>
      <c r="H5755">
        <v>17</v>
      </c>
      <c r="I5755">
        <v>19</v>
      </c>
      <c r="J5755" t="s">
        <v>46</v>
      </c>
      <c r="K5755" t="s">
        <v>75</v>
      </c>
      <c r="L5755" t="str">
        <f>_xlfn.XLOOKUP(Table1[[#This Row],[TeamFavoriteID]],Table2[team_id],Table2[team_name],_xlfn.XLOOKUP(Table1[[#This Row],[TeamFavoriteID]],Table2[team_id_pfr],Table2[team_name],"Even"))</f>
        <v>Kansas City Chiefs</v>
      </c>
      <c r="M5755">
        <v>-10</v>
      </c>
      <c r="N5755">
        <f>IF(Table1[[#This Row],[TeamFavorite]]=Table1[[#This Row],[TeamHome]],Table1[[#This Row],[ScoreAway]]-Table1[[#This Row],[ScoreHome]],Table1[[#This Row],[ScoreHome]]-Table1[[#This Row],[ScoreAway]])</f>
        <v>2</v>
      </c>
      <c r="O5755">
        <f>IF(Table1[[#This Row],[SpreadActual]]&lt;Table1[[#This Row],[SpreadFavorite]],1,0)</f>
        <v>0</v>
      </c>
      <c r="P5755">
        <v>35</v>
      </c>
      <c r="Q5755" t="s">
        <v>117</v>
      </c>
      <c r="R5755" t="b">
        <v>0</v>
      </c>
      <c r="S5755">
        <v>44</v>
      </c>
      <c r="T5755">
        <v>17</v>
      </c>
      <c r="U5755">
        <v>53</v>
      </c>
    </row>
    <row r="5756" spans="1:22" x14ac:dyDescent="0.2">
      <c r="A5756" s="1">
        <v>34294</v>
      </c>
      <c r="B5756">
        <v>1993</v>
      </c>
      <c r="C5756">
        <f>_xlfn.MAXIFS(Table1[ScheduleWeekWritten],Table1[ScheduleSeason],Table1[[#This Row],[ScheduleSeason]])</f>
        <v>18</v>
      </c>
      <c r="D5756">
        <v>12</v>
      </c>
      <c r="E5756" cm="1">
        <f t="array" ref="E5756">_xlfn.XLOOKUP(Table1[[#This Row],[ScheduleWeekWritten]],Table3[Game],100+Table3[Increase],Table1[[#This Row],[ScheduleWeekWritten]])</f>
        <v>12</v>
      </c>
      <c r="F5756" t="b">
        <v>0</v>
      </c>
      <c r="G5756" t="s">
        <v>39</v>
      </c>
      <c r="H5756">
        <v>10</v>
      </c>
      <c r="I5756">
        <v>6</v>
      </c>
      <c r="J5756" t="s">
        <v>61</v>
      </c>
      <c r="K5756" t="s">
        <v>40</v>
      </c>
      <c r="L5756" t="str">
        <f>_xlfn.XLOOKUP(Table1[[#This Row],[TeamFavoriteID]],Table2[team_id],Table2[team_name],_xlfn.XLOOKUP(Table1[[#This Row],[TeamFavoriteID]],Table2[team_id_pfr],Table2[team_name],"Even"))</f>
        <v>Los Angeles Rams</v>
      </c>
      <c r="M5756">
        <v>-2</v>
      </c>
      <c r="N5756">
        <f>IF(Table1[[#This Row],[TeamFavorite]]=Table1[[#This Row],[TeamHome]],Table1[[#This Row],[ScoreAway]]-Table1[[#This Row],[ScoreHome]],Table1[[#This Row],[ScoreHome]]-Table1[[#This Row],[ScoreAway]])</f>
        <v>-4</v>
      </c>
      <c r="O5756">
        <f>IF(Table1[[#This Row],[SpreadActual]]&lt;Table1[[#This Row],[SpreadFavorite]],1,0)</f>
        <v>1</v>
      </c>
      <c r="P5756">
        <v>37.5</v>
      </c>
      <c r="Q5756" t="s">
        <v>135</v>
      </c>
      <c r="R5756" t="b">
        <v>0</v>
      </c>
      <c r="S5756">
        <v>64</v>
      </c>
      <c r="T5756">
        <v>9</v>
      </c>
      <c r="U5756">
        <v>20</v>
      </c>
    </row>
    <row r="5757" spans="1:22" x14ac:dyDescent="0.2">
      <c r="A5757" s="1">
        <v>34294</v>
      </c>
      <c r="B5757">
        <v>1993</v>
      </c>
      <c r="C5757">
        <f>_xlfn.MAXIFS(Table1[ScheduleWeekWritten],Table1[ScheduleSeason],Table1[[#This Row],[ScheduleSeason]])</f>
        <v>18</v>
      </c>
      <c r="D5757">
        <v>12</v>
      </c>
      <c r="E5757" cm="1">
        <f t="array" ref="E5757">_xlfn.XLOOKUP(Table1[[#This Row],[ScheduleWeekWritten]],Table3[Game],100+Table3[Increase],Table1[[#This Row],[ScheduleWeekWritten]])</f>
        <v>12</v>
      </c>
      <c r="F5757" t="b">
        <v>0</v>
      </c>
      <c r="G5757" t="s">
        <v>19</v>
      </c>
      <c r="H5757">
        <v>17</v>
      </c>
      <c r="I5757">
        <v>13</v>
      </c>
      <c r="J5757" t="s">
        <v>115</v>
      </c>
      <c r="K5757" t="s">
        <v>91</v>
      </c>
      <c r="L5757" t="str">
        <f>_xlfn.XLOOKUP(Table1[[#This Row],[TeamFavoriteID]],Table2[team_id],Table2[team_name],_xlfn.XLOOKUP(Table1[[#This Row],[TeamFavoriteID]],Table2[team_id_pfr],Table2[team_name],"Even"))</f>
        <v>Miami Dolphins</v>
      </c>
      <c r="M5757">
        <v>-8</v>
      </c>
      <c r="N5757">
        <f>IF(Table1[[#This Row],[TeamFavorite]]=Table1[[#This Row],[TeamHome]],Table1[[#This Row],[ScoreAway]]-Table1[[#This Row],[ScoreHome]],Table1[[#This Row],[ScoreHome]]-Table1[[#This Row],[ScoreAway]])</f>
        <v>-4</v>
      </c>
      <c r="O5757">
        <f>IF(Table1[[#This Row],[SpreadActual]]&lt;Table1[[#This Row],[SpreadFavorite]],1,0)</f>
        <v>0</v>
      </c>
      <c r="P5757">
        <v>34.5</v>
      </c>
      <c r="Q5757" t="s">
        <v>143</v>
      </c>
      <c r="R5757" t="b">
        <v>0</v>
      </c>
      <c r="S5757">
        <v>76</v>
      </c>
      <c r="T5757">
        <v>9</v>
      </c>
      <c r="U5757">
        <v>74</v>
      </c>
    </row>
    <row r="5758" spans="1:22" x14ac:dyDescent="0.2">
      <c r="A5758" s="1">
        <v>34294</v>
      </c>
      <c r="B5758">
        <v>1993</v>
      </c>
      <c r="C5758">
        <f>_xlfn.MAXIFS(Table1[ScheduleWeekWritten],Table1[ScheduleSeason],Table1[[#This Row],[ScheduleSeason]])</f>
        <v>18</v>
      </c>
      <c r="D5758">
        <v>12</v>
      </c>
      <c r="E5758" cm="1">
        <f t="array" ref="E5758">_xlfn.XLOOKUP(Table1[[#This Row],[ScheduleWeekWritten]],Table3[Game],100+Table3[Increase],Table1[[#This Row],[ScheduleWeekWritten]])</f>
        <v>12</v>
      </c>
      <c r="F5758" t="b">
        <v>0</v>
      </c>
      <c r="G5758" t="s">
        <v>31</v>
      </c>
      <c r="H5758">
        <v>17</v>
      </c>
      <c r="I5758">
        <v>12</v>
      </c>
      <c r="J5758" t="s">
        <v>101</v>
      </c>
      <c r="K5758" t="s">
        <v>32</v>
      </c>
      <c r="L5758" t="str">
        <f>_xlfn.XLOOKUP(Table1[[#This Row],[TeamFavoriteID]],Table2[team_id],Table2[team_name],_xlfn.XLOOKUP(Table1[[#This Row],[TeamFavoriteID]],Table2[team_id_pfr],Table2[team_name],"Even"))</f>
        <v>New York Jets</v>
      </c>
      <c r="M5758">
        <v>-15.5</v>
      </c>
      <c r="N5758">
        <f>IF(Table1[[#This Row],[TeamFavorite]]=Table1[[#This Row],[TeamHome]],Table1[[#This Row],[ScoreAway]]-Table1[[#This Row],[ScoreHome]],Table1[[#This Row],[ScoreHome]]-Table1[[#This Row],[ScoreAway]])</f>
        <v>-5</v>
      </c>
      <c r="O5758">
        <f>IF(Table1[[#This Row],[SpreadActual]]&lt;Table1[[#This Row],[SpreadFavorite]],1,0)</f>
        <v>0</v>
      </c>
      <c r="P5758">
        <v>37.5</v>
      </c>
      <c r="Q5758" t="s">
        <v>126</v>
      </c>
      <c r="R5758" t="b">
        <v>0</v>
      </c>
      <c r="S5758">
        <v>40</v>
      </c>
      <c r="T5758">
        <v>16</v>
      </c>
      <c r="U5758">
        <v>44</v>
      </c>
    </row>
    <row r="5759" spans="1:22" x14ac:dyDescent="0.2">
      <c r="A5759" s="1">
        <v>34294</v>
      </c>
      <c r="B5759">
        <v>1993</v>
      </c>
      <c r="C5759">
        <f>_xlfn.MAXIFS(Table1[ScheduleWeekWritten],Table1[ScheduleSeason],Table1[[#This Row],[ScheduleSeason]])</f>
        <v>18</v>
      </c>
      <c r="D5759">
        <v>12</v>
      </c>
      <c r="E5759" cm="1">
        <f t="array" ref="E5759">_xlfn.XLOOKUP(Table1[[#This Row],[ScheduleWeekWritten]],Table3[Game],100+Table3[Increase],Table1[[#This Row],[ScheduleWeekWritten]])</f>
        <v>12</v>
      </c>
      <c r="F5759" t="b">
        <v>0</v>
      </c>
      <c r="G5759" t="s">
        <v>58</v>
      </c>
      <c r="H5759">
        <v>3</v>
      </c>
      <c r="I5759">
        <v>7</v>
      </c>
      <c r="J5759" t="s">
        <v>50</v>
      </c>
      <c r="K5759" t="s">
        <v>90</v>
      </c>
      <c r="L5759" t="str">
        <f>_xlfn.XLOOKUP(Table1[[#This Row],[TeamFavoriteID]],Table2[team_id],Table2[team_name],_xlfn.XLOOKUP(Table1[[#This Row],[TeamFavoriteID]],Table2[team_id_pfr],Table2[team_name],"Even"))</f>
        <v>New York Giants</v>
      </c>
      <c r="M5759">
        <v>-5</v>
      </c>
      <c r="N5759">
        <f>IF(Table1[[#This Row],[TeamFavorite]]=Table1[[#This Row],[TeamHome]],Table1[[#This Row],[ScoreAway]]-Table1[[#This Row],[ScoreHome]],Table1[[#This Row],[ScoreHome]]-Table1[[#This Row],[ScoreAway]])</f>
        <v>-4</v>
      </c>
      <c r="O5759">
        <f>IF(Table1[[#This Row],[SpreadActual]]&lt;Table1[[#This Row],[SpreadFavorite]],1,0)</f>
        <v>0</v>
      </c>
      <c r="P5759">
        <v>34.5</v>
      </c>
      <c r="Q5759" t="s">
        <v>112</v>
      </c>
      <c r="R5759" t="b">
        <v>0</v>
      </c>
      <c r="S5759">
        <v>40</v>
      </c>
      <c r="T5759">
        <v>12</v>
      </c>
      <c r="U5759">
        <v>44</v>
      </c>
    </row>
    <row r="5760" spans="1:22" x14ac:dyDescent="0.2">
      <c r="A5760" s="1">
        <v>34294</v>
      </c>
      <c r="B5760">
        <v>1993</v>
      </c>
      <c r="C5760">
        <f>_xlfn.MAXIFS(Table1[ScheduleWeekWritten],Table1[ScheduleSeason],Table1[[#This Row],[ScheduleSeason]])</f>
        <v>18</v>
      </c>
      <c r="D5760">
        <v>12</v>
      </c>
      <c r="E5760" cm="1">
        <f t="array" ref="E5760">_xlfn.XLOOKUP(Table1[[#This Row],[ScheduleWeekWritten]],Table3[Game],100+Table3[Increase],Table1[[#This Row],[ScheduleWeekWritten]])</f>
        <v>12</v>
      </c>
      <c r="F5760" t="b">
        <v>0</v>
      </c>
      <c r="G5760" t="s">
        <v>27</v>
      </c>
      <c r="H5760">
        <v>7</v>
      </c>
      <c r="I5760">
        <v>12</v>
      </c>
      <c r="J5760" t="s">
        <v>138</v>
      </c>
      <c r="K5760" t="s">
        <v>29</v>
      </c>
      <c r="L5760" t="str">
        <f>_xlfn.XLOOKUP(Table1[[#This Row],[TeamFavoriteID]],Table2[team_id],Table2[team_name],_xlfn.XLOOKUP(Table1[[#This Row],[TeamFavoriteID]],Table2[team_id_pfr],Table2[team_name],"Even"))</f>
        <v>Los Angeles Chargers</v>
      </c>
      <c r="M5760">
        <v>-3.5</v>
      </c>
      <c r="N5760">
        <f>IF(Table1[[#This Row],[TeamFavorite]]=Table1[[#This Row],[TeamHome]],Table1[[#This Row],[ScoreAway]]-Table1[[#This Row],[ScoreHome]],Table1[[#This Row],[ScoreHome]]-Table1[[#This Row],[ScoreAway]])</f>
        <v>-5</v>
      </c>
      <c r="O5760">
        <f>IF(Table1[[#This Row],[SpreadActual]]&lt;Table1[[#This Row],[SpreadFavorite]],1,0)</f>
        <v>1</v>
      </c>
      <c r="P5760">
        <v>36.5</v>
      </c>
      <c r="Q5760" t="s">
        <v>94</v>
      </c>
      <c r="R5760" t="b">
        <v>0</v>
      </c>
      <c r="S5760">
        <v>61</v>
      </c>
      <c r="T5760">
        <v>4</v>
      </c>
      <c r="U5760">
        <v>35</v>
      </c>
    </row>
    <row r="5761" spans="1:22" x14ac:dyDescent="0.2">
      <c r="A5761" s="1">
        <v>34294</v>
      </c>
      <c r="B5761">
        <v>1993</v>
      </c>
      <c r="C5761">
        <f>_xlfn.MAXIFS(Table1[ScheduleWeekWritten],Table1[ScheduleSeason],Table1[[#This Row],[ScheduleSeason]])</f>
        <v>18</v>
      </c>
      <c r="D5761">
        <v>12</v>
      </c>
      <c r="E5761" cm="1">
        <f t="array" ref="E5761">_xlfn.XLOOKUP(Table1[[#This Row],[ScheduleWeekWritten]],Table3[Game],100+Table3[Increase],Table1[[#This Row],[ScheduleWeekWritten]])</f>
        <v>12</v>
      </c>
      <c r="F5761" t="b">
        <v>0</v>
      </c>
      <c r="G5761" t="s">
        <v>127</v>
      </c>
      <c r="H5761">
        <v>23</v>
      </c>
      <c r="I5761">
        <v>10</v>
      </c>
      <c r="J5761" t="s">
        <v>54</v>
      </c>
      <c r="K5761" t="s">
        <v>55</v>
      </c>
      <c r="L5761" t="str">
        <f>_xlfn.XLOOKUP(Table1[[#This Row],[TeamFavoriteID]],Table2[team_id],Table2[team_name],_xlfn.XLOOKUP(Table1[[#This Row],[TeamFavoriteID]],Table2[team_id_pfr],Table2[team_name],"Even"))</f>
        <v>Minnesota Vikings</v>
      </c>
      <c r="M5761">
        <v>-8</v>
      </c>
      <c r="N5761">
        <f>IF(Table1[[#This Row],[TeamFavorite]]=Table1[[#This Row],[TeamHome]],Table1[[#This Row],[ScoreAway]]-Table1[[#This Row],[ScoreHome]],Table1[[#This Row],[ScoreHome]]-Table1[[#This Row],[ScoreAway]])</f>
        <v>13</v>
      </c>
      <c r="O5761">
        <f>IF(Table1[[#This Row],[SpreadActual]]&lt;Table1[[#This Row],[SpreadFavorite]],1,0)</f>
        <v>0</v>
      </c>
      <c r="P5761">
        <v>38</v>
      </c>
      <c r="Q5761" t="s">
        <v>130</v>
      </c>
      <c r="R5761" t="b">
        <v>0</v>
      </c>
      <c r="S5761">
        <v>66</v>
      </c>
      <c r="T5761">
        <v>9</v>
      </c>
      <c r="U5761">
        <v>73</v>
      </c>
    </row>
    <row r="5762" spans="1:22" x14ac:dyDescent="0.2">
      <c r="A5762" s="1">
        <v>34295</v>
      </c>
      <c r="B5762">
        <v>1993</v>
      </c>
      <c r="C5762">
        <f>_xlfn.MAXIFS(Table1[ScheduleWeekWritten],Table1[ScheduleSeason],Table1[[#This Row],[ScheduleSeason]])</f>
        <v>18</v>
      </c>
      <c r="D5762">
        <v>12</v>
      </c>
      <c r="E5762" cm="1">
        <f t="array" ref="E5762">_xlfn.XLOOKUP(Table1[[#This Row],[ScheduleWeekWritten]],Table3[Game],100+Table3[Increase],Table1[[#This Row],[ScheduleWeekWritten]])</f>
        <v>12</v>
      </c>
      <c r="F5762" t="b">
        <v>0</v>
      </c>
      <c r="G5762" t="s">
        <v>53</v>
      </c>
      <c r="H5762">
        <v>42</v>
      </c>
      <c r="I5762">
        <v>7</v>
      </c>
      <c r="J5762" t="s">
        <v>95</v>
      </c>
      <c r="K5762" t="s">
        <v>87</v>
      </c>
      <c r="L5762" t="str">
        <f>_xlfn.XLOOKUP(Table1[[#This Row],[TeamFavoriteID]],Table2[team_id],Table2[team_name],_xlfn.XLOOKUP(Table1[[#This Row],[TeamFavoriteID]],Table2[team_id_pfr],Table2[team_name],"Even"))</f>
        <v>San Francisco 49ers</v>
      </c>
      <c r="M5762">
        <v>-8</v>
      </c>
      <c r="N5762">
        <f>IF(Table1[[#This Row],[TeamFavorite]]=Table1[[#This Row],[TeamHome]],Table1[[#This Row],[ScoreAway]]-Table1[[#This Row],[ScoreHome]],Table1[[#This Row],[ScoreHome]]-Table1[[#This Row],[ScoreAway]])</f>
        <v>-35</v>
      </c>
      <c r="O5762">
        <f>IF(Table1[[#This Row],[SpreadActual]]&lt;Table1[[#This Row],[SpreadFavorite]],1,0)</f>
        <v>1</v>
      </c>
      <c r="P5762">
        <v>41.5</v>
      </c>
      <c r="Q5762" t="s">
        <v>118</v>
      </c>
      <c r="R5762" t="b">
        <v>0</v>
      </c>
      <c r="S5762">
        <v>54</v>
      </c>
      <c r="T5762">
        <v>10</v>
      </c>
      <c r="U5762">
        <v>79</v>
      </c>
    </row>
    <row r="5763" spans="1:22" x14ac:dyDescent="0.2">
      <c r="A5763" s="1">
        <v>34298</v>
      </c>
      <c r="B5763">
        <v>1993</v>
      </c>
      <c r="C5763">
        <f>_xlfn.MAXIFS(Table1[ScheduleWeekWritten],Table1[ScheduleSeason],Table1[[#This Row],[ScheduleSeason]])</f>
        <v>18</v>
      </c>
      <c r="D5763">
        <v>13</v>
      </c>
      <c r="E5763" cm="1">
        <f t="array" ref="E5763">_xlfn.XLOOKUP(Table1[[#This Row],[ScheduleWeekWritten]],Table3[Game],100+Table3[Increase],Table1[[#This Row],[ScheduleWeekWritten]])</f>
        <v>13</v>
      </c>
      <c r="F5763" t="b">
        <v>0</v>
      </c>
      <c r="G5763" t="s">
        <v>67</v>
      </c>
      <c r="H5763">
        <v>14</v>
      </c>
      <c r="I5763">
        <v>16</v>
      </c>
      <c r="J5763" t="s">
        <v>19</v>
      </c>
      <c r="K5763" t="s">
        <v>68</v>
      </c>
      <c r="L5763" t="str">
        <f>_xlfn.XLOOKUP(Table1[[#This Row],[TeamFavoriteID]],Table2[team_id],Table2[team_name],_xlfn.XLOOKUP(Table1[[#This Row],[TeamFavoriteID]],Table2[team_id_pfr],Table2[team_name],"Even"))</f>
        <v>Dallas Cowboys</v>
      </c>
      <c r="M5763">
        <v>-10</v>
      </c>
      <c r="N5763">
        <f>IF(Table1[[#This Row],[TeamFavorite]]=Table1[[#This Row],[TeamHome]],Table1[[#This Row],[ScoreAway]]-Table1[[#This Row],[ScoreHome]],Table1[[#This Row],[ScoreHome]]-Table1[[#This Row],[ScoreAway]])</f>
        <v>2</v>
      </c>
      <c r="O5763">
        <f>IF(Table1[[#This Row],[SpreadActual]]&lt;Table1[[#This Row],[SpreadFavorite]],1,0)</f>
        <v>0</v>
      </c>
      <c r="P5763">
        <v>37</v>
      </c>
      <c r="Q5763" t="s">
        <v>119</v>
      </c>
      <c r="R5763" t="b">
        <v>0</v>
      </c>
      <c r="S5763">
        <v>32</v>
      </c>
      <c r="T5763">
        <v>15</v>
      </c>
      <c r="U5763">
        <v>63</v>
      </c>
      <c r="V5763" t="s">
        <v>120</v>
      </c>
    </row>
    <row r="5764" spans="1:22" x14ac:dyDescent="0.2">
      <c r="A5764" s="1">
        <v>34298</v>
      </c>
      <c r="B5764">
        <v>1993</v>
      </c>
      <c r="C5764">
        <f>_xlfn.MAXIFS(Table1[ScheduleWeekWritten],Table1[ScheduleSeason],Table1[[#This Row],[ScheduleSeason]])</f>
        <v>18</v>
      </c>
      <c r="D5764">
        <v>13</v>
      </c>
      <c r="E5764" cm="1">
        <f t="array" ref="E5764">_xlfn.XLOOKUP(Table1[[#This Row],[ScheduleWeekWritten]],Table3[Game],100+Table3[Increase],Table1[[#This Row],[ScheduleWeekWritten]])</f>
        <v>13</v>
      </c>
      <c r="F5764" t="b">
        <v>0</v>
      </c>
      <c r="G5764" t="s">
        <v>45</v>
      </c>
      <c r="H5764">
        <v>6</v>
      </c>
      <c r="I5764">
        <v>10</v>
      </c>
      <c r="J5764" t="s">
        <v>46</v>
      </c>
      <c r="K5764" t="s">
        <v>79</v>
      </c>
      <c r="L5764" t="str">
        <f>_xlfn.XLOOKUP(Table1[[#This Row],[TeamFavoriteID]],Table2[team_id],Table2[team_name],_xlfn.XLOOKUP(Table1[[#This Row],[TeamFavoriteID]],Table2[team_id_pfr],Table2[team_name],"Even"))</f>
        <v>Detroit Lions</v>
      </c>
      <c r="M5764">
        <v>-7</v>
      </c>
      <c r="N5764">
        <f>IF(Table1[[#This Row],[TeamFavorite]]=Table1[[#This Row],[TeamHome]],Table1[[#This Row],[ScoreAway]]-Table1[[#This Row],[ScoreHome]],Table1[[#This Row],[ScoreHome]]-Table1[[#This Row],[ScoreAway]])</f>
        <v>4</v>
      </c>
      <c r="O5764">
        <f>IF(Table1[[#This Row],[SpreadActual]]&lt;Table1[[#This Row],[SpreadFavorite]],1,0)</f>
        <v>0</v>
      </c>
      <c r="P5764">
        <v>36</v>
      </c>
      <c r="Q5764" t="s">
        <v>125</v>
      </c>
      <c r="R5764" t="b">
        <v>0</v>
      </c>
      <c r="S5764">
        <v>72</v>
      </c>
      <c r="T5764">
        <v>0</v>
      </c>
      <c r="V5764" t="s">
        <v>103</v>
      </c>
    </row>
    <row r="5765" spans="1:22" x14ac:dyDescent="0.2">
      <c r="A5765" s="1">
        <v>34301</v>
      </c>
      <c r="B5765">
        <v>1993</v>
      </c>
      <c r="C5765">
        <f>_xlfn.MAXIFS(Table1[ScheduleWeekWritten],Table1[ScheduleSeason],Table1[[#This Row],[ScheduleSeason]])</f>
        <v>18</v>
      </c>
      <c r="D5765">
        <v>13</v>
      </c>
      <c r="E5765" cm="1">
        <f t="array" ref="E5765">_xlfn.XLOOKUP(Table1[[#This Row],[ScheduleWeekWritten]],Table3[Game],100+Table3[Increase],Table1[[#This Row],[ScheduleWeekWritten]])</f>
        <v>13</v>
      </c>
      <c r="F5765" t="b">
        <v>0</v>
      </c>
      <c r="G5765" t="s">
        <v>38</v>
      </c>
      <c r="H5765">
        <v>17</v>
      </c>
      <c r="I5765">
        <v>14</v>
      </c>
      <c r="J5765" t="s">
        <v>62</v>
      </c>
      <c r="K5765" t="s">
        <v>109</v>
      </c>
      <c r="L5765" t="str">
        <f>_xlfn.XLOOKUP(Table1[[#This Row],[TeamFavoriteID]],Table2[team_id],Table2[team_name],_xlfn.XLOOKUP(Table1[[#This Row],[TeamFavoriteID]],Table2[team_id_pfr],Table2[team_name],"Even"))</f>
        <v>Atlanta Falcons</v>
      </c>
      <c r="M5765">
        <v>-6.5</v>
      </c>
      <c r="N5765">
        <f>IF(Table1[[#This Row],[TeamFavorite]]=Table1[[#This Row],[TeamHome]],Table1[[#This Row],[ScoreAway]]-Table1[[#This Row],[ScoreHome]],Table1[[#This Row],[ScoreHome]]-Table1[[#This Row],[ScoreAway]])</f>
        <v>-3</v>
      </c>
      <c r="O5765">
        <f>IF(Table1[[#This Row],[SpreadActual]]&lt;Table1[[#This Row],[SpreadFavorite]],1,0)</f>
        <v>0</v>
      </c>
      <c r="P5765">
        <v>39</v>
      </c>
      <c r="Q5765" t="s">
        <v>148</v>
      </c>
      <c r="R5765" t="b">
        <v>0</v>
      </c>
      <c r="S5765">
        <v>72</v>
      </c>
      <c r="T5765">
        <v>0</v>
      </c>
      <c r="V5765" t="s">
        <v>103</v>
      </c>
    </row>
    <row r="5766" spans="1:22" x14ac:dyDescent="0.2">
      <c r="A5766" s="1">
        <v>34301</v>
      </c>
      <c r="B5766">
        <v>1993</v>
      </c>
      <c r="C5766">
        <f>_xlfn.MAXIFS(Table1[ScheduleWeekWritten],Table1[ScheduleSeason],Table1[[#This Row],[ScheduleSeason]])</f>
        <v>18</v>
      </c>
      <c r="D5766">
        <v>13</v>
      </c>
      <c r="E5766" cm="1">
        <f t="array" ref="E5766">_xlfn.XLOOKUP(Table1[[#This Row],[ScheduleWeekWritten]],Table3[Game],100+Table3[Increase],Table1[[#This Row],[ScheduleWeekWritten]])</f>
        <v>13</v>
      </c>
      <c r="F5766" t="b">
        <v>0</v>
      </c>
      <c r="G5766" t="s">
        <v>101</v>
      </c>
      <c r="H5766">
        <v>16</v>
      </c>
      <c r="I5766">
        <v>10</v>
      </c>
      <c r="J5766" t="s">
        <v>138</v>
      </c>
      <c r="K5766" t="s">
        <v>21</v>
      </c>
      <c r="L5766" t="str">
        <f>_xlfn.XLOOKUP(Table1[[#This Row],[TeamFavoriteID]],Table2[team_id],Table2[team_name],_xlfn.XLOOKUP(Table1[[#This Row],[TeamFavoriteID]],Table2[team_id_pfr],Table2[team_name],"Even"))</f>
        <v>Las Vegas Raiders</v>
      </c>
      <c r="M5766">
        <v>-9</v>
      </c>
      <c r="N5766">
        <f>IF(Table1[[#This Row],[TeamFavorite]]=Table1[[#This Row],[TeamHome]],Table1[[#This Row],[ScoreAway]]-Table1[[#This Row],[ScoreHome]],Table1[[#This Row],[ScoreHome]]-Table1[[#This Row],[ScoreAway]])</f>
        <v>6</v>
      </c>
      <c r="O5766">
        <f>IF(Table1[[#This Row],[SpreadActual]]&lt;Table1[[#This Row],[SpreadFavorite]],1,0)</f>
        <v>0</v>
      </c>
      <c r="P5766">
        <v>35.5</v>
      </c>
      <c r="Q5766" t="s">
        <v>111</v>
      </c>
      <c r="R5766" t="b">
        <v>0</v>
      </c>
      <c r="S5766">
        <v>29</v>
      </c>
      <c r="T5766">
        <v>15</v>
      </c>
      <c r="U5766">
        <v>89</v>
      </c>
    </row>
    <row r="5767" spans="1:22" x14ac:dyDescent="0.2">
      <c r="A5767" s="1">
        <v>34301</v>
      </c>
      <c r="B5767">
        <v>1993</v>
      </c>
      <c r="C5767">
        <f>_xlfn.MAXIFS(Table1[ScheduleWeekWritten],Table1[ScheduleSeason],Table1[[#This Row],[ScheduleSeason]])</f>
        <v>18</v>
      </c>
      <c r="D5767">
        <v>13</v>
      </c>
      <c r="E5767" cm="1">
        <f t="array" ref="E5767">_xlfn.XLOOKUP(Table1[[#This Row],[ScheduleWeekWritten]],Table3[Game],100+Table3[Increase],Table1[[#This Row],[ScheduleWeekWritten]])</f>
        <v>13</v>
      </c>
      <c r="F5767" t="b">
        <v>0</v>
      </c>
      <c r="G5767" t="s">
        <v>33</v>
      </c>
      <c r="H5767">
        <v>13</v>
      </c>
      <c r="I5767">
        <v>10</v>
      </c>
      <c r="J5767" t="s">
        <v>127</v>
      </c>
      <c r="K5767" t="s">
        <v>35</v>
      </c>
      <c r="L5767" t="str">
        <f>_xlfn.XLOOKUP(Table1[[#This Row],[TeamFavoriteID]],Table2[team_id],Table2[team_name],_xlfn.XLOOKUP(Table1[[#This Row],[TeamFavoriteID]],Table2[team_id_pfr],Table2[team_name],"Even"))</f>
        <v>Green Bay Packers</v>
      </c>
      <c r="M5767">
        <v>-12.5</v>
      </c>
      <c r="N5767">
        <f>IF(Table1[[#This Row],[TeamFavorite]]=Table1[[#This Row],[TeamHome]],Table1[[#This Row],[ScoreAway]]-Table1[[#This Row],[ScoreHome]],Table1[[#This Row],[ScoreHome]]-Table1[[#This Row],[ScoreAway]])</f>
        <v>-3</v>
      </c>
      <c r="O5767">
        <f>IF(Table1[[#This Row],[SpreadActual]]&lt;Table1[[#This Row],[SpreadFavorite]],1,0)</f>
        <v>0</v>
      </c>
      <c r="P5767">
        <v>37.5</v>
      </c>
      <c r="Q5767" t="s">
        <v>82</v>
      </c>
      <c r="R5767" t="b">
        <v>0</v>
      </c>
      <c r="S5767">
        <v>23</v>
      </c>
      <c r="T5767">
        <v>7</v>
      </c>
      <c r="U5767">
        <v>79</v>
      </c>
    </row>
    <row r="5768" spans="1:22" x14ac:dyDescent="0.2">
      <c r="A5768" s="1">
        <v>34301</v>
      </c>
      <c r="B5768">
        <v>1993</v>
      </c>
      <c r="C5768">
        <f>_xlfn.MAXIFS(Table1[ScheduleWeekWritten],Table1[ScheduleSeason],Table1[[#This Row],[ScheduleSeason]])</f>
        <v>18</v>
      </c>
      <c r="D5768">
        <v>13</v>
      </c>
      <c r="E5768" cm="1">
        <f t="array" ref="E5768">_xlfn.XLOOKUP(Table1[[#This Row],[ScheduleWeekWritten]],Table3[Game],100+Table3[Increase],Table1[[#This Row],[ScheduleWeekWritten]])</f>
        <v>13</v>
      </c>
      <c r="F5768" t="b">
        <v>0</v>
      </c>
      <c r="G5768" t="s">
        <v>23</v>
      </c>
      <c r="H5768">
        <v>23</v>
      </c>
      <c r="I5768">
        <v>3</v>
      </c>
      <c r="J5768" t="s">
        <v>49</v>
      </c>
      <c r="K5768" t="s">
        <v>25</v>
      </c>
      <c r="L5768" t="str">
        <f>_xlfn.XLOOKUP(Table1[[#This Row],[TeamFavoriteID]],Table2[team_id],Table2[team_name],_xlfn.XLOOKUP(Table1[[#This Row],[TeamFavoriteID]],Table2[team_id_pfr],Table2[team_name],"Even"))</f>
        <v>Houston Oilers</v>
      </c>
      <c r="M5768">
        <v>-3.5</v>
      </c>
      <c r="N5768">
        <f>IF(Table1[[#This Row],[TeamFavorite]]=Table1[[#This Row],[TeamHome]],Table1[[#This Row],[ScoreAway]]-Table1[[#This Row],[ScoreHome]],Table1[[#This Row],[ScoreHome]]-Table1[[#This Row],[ScoreAway]])</f>
        <v>-20</v>
      </c>
      <c r="O5768">
        <f>IF(Table1[[#This Row],[SpreadActual]]&lt;Table1[[#This Row],[SpreadFavorite]],1,0)</f>
        <v>1</v>
      </c>
      <c r="P5768">
        <v>39.5</v>
      </c>
      <c r="Q5768" t="s">
        <v>102</v>
      </c>
      <c r="R5768" t="b">
        <v>0</v>
      </c>
      <c r="S5768">
        <v>72</v>
      </c>
      <c r="T5768">
        <v>0</v>
      </c>
      <c r="V5768" t="s">
        <v>103</v>
      </c>
    </row>
    <row r="5769" spans="1:22" x14ac:dyDescent="0.2">
      <c r="A5769" s="1">
        <v>34301</v>
      </c>
      <c r="B5769">
        <v>1993</v>
      </c>
      <c r="C5769">
        <f>_xlfn.MAXIFS(Table1[ScheduleWeekWritten],Table1[ScheduleSeason],Table1[[#This Row],[ScheduleSeason]])</f>
        <v>18</v>
      </c>
      <c r="D5769">
        <v>13</v>
      </c>
      <c r="E5769" cm="1">
        <f t="array" ref="E5769">_xlfn.XLOOKUP(Table1[[#This Row],[ScheduleWeekWritten]],Table3[Game],100+Table3[Increase],Table1[[#This Row],[ScheduleWeekWritten]])</f>
        <v>13</v>
      </c>
      <c r="F5769" t="b">
        <v>0</v>
      </c>
      <c r="G5769" t="s">
        <v>42</v>
      </c>
      <c r="H5769">
        <v>23</v>
      </c>
      <c r="I5769">
        <v>7</v>
      </c>
      <c r="J5769" t="s">
        <v>28</v>
      </c>
      <c r="K5769" t="s">
        <v>75</v>
      </c>
      <c r="L5769" t="str">
        <f>_xlfn.XLOOKUP(Table1[[#This Row],[TeamFavoriteID]],Table2[team_id],Table2[team_name],_xlfn.XLOOKUP(Table1[[#This Row],[TeamFavoriteID]],Table2[team_id_pfr],Table2[team_name],"Even"))</f>
        <v>Kansas City Chiefs</v>
      </c>
      <c r="M5769">
        <v>-3</v>
      </c>
      <c r="N5769">
        <f>IF(Table1[[#This Row],[TeamFavorite]]=Table1[[#This Row],[TeamHome]],Table1[[#This Row],[ScoreAway]]-Table1[[#This Row],[ScoreHome]],Table1[[#This Row],[ScoreHome]]-Table1[[#This Row],[ScoreAway]])</f>
        <v>-16</v>
      </c>
      <c r="O5769">
        <f>IF(Table1[[#This Row],[SpreadActual]]&lt;Table1[[#This Row],[SpreadFavorite]],1,0)</f>
        <v>1</v>
      </c>
      <c r="P5769">
        <v>37</v>
      </c>
      <c r="Q5769" t="s">
        <v>117</v>
      </c>
      <c r="R5769" t="b">
        <v>0</v>
      </c>
      <c r="S5769">
        <v>29</v>
      </c>
      <c r="T5769">
        <v>11</v>
      </c>
      <c r="U5769">
        <v>74</v>
      </c>
    </row>
    <row r="5770" spans="1:22" x14ac:dyDescent="0.2">
      <c r="A5770" s="1">
        <v>34301</v>
      </c>
      <c r="B5770">
        <v>1993</v>
      </c>
      <c r="C5770">
        <f>_xlfn.MAXIFS(Table1[ScheduleWeekWritten],Table1[ScheduleSeason],Table1[[#This Row],[ScheduleSeason]])</f>
        <v>18</v>
      </c>
      <c r="D5770">
        <v>13</v>
      </c>
      <c r="E5770" cm="1">
        <f t="array" ref="E5770">_xlfn.XLOOKUP(Table1[[#This Row],[ScheduleWeekWritten]],Table3[Game],100+Table3[Increase],Table1[[#This Row],[ScheduleWeekWritten]])</f>
        <v>13</v>
      </c>
      <c r="F5770" t="b">
        <v>0</v>
      </c>
      <c r="G5770" t="s">
        <v>39</v>
      </c>
      <c r="H5770">
        <v>10</v>
      </c>
      <c r="I5770">
        <v>35</v>
      </c>
      <c r="J5770" t="s">
        <v>53</v>
      </c>
      <c r="K5770" t="s">
        <v>87</v>
      </c>
      <c r="L5770" t="str">
        <f>_xlfn.XLOOKUP(Table1[[#This Row],[TeamFavoriteID]],Table2[team_id],Table2[team_name],_xlfn.XLOOKUP(Table1[[#This Row],[TeamFavoriteID]],Table2[team_id_pfr],Table2[team_name],"Even"))</f>
        <v>San Francisco 49ers</v>
      </c>
      <c r="M5770">
        <v>-13</v>
      </c>
      <c r="N5770">
        <f>IF(Table1[[#This Row],[TeamFavorite]]=Table1[[#This Row],[TeamHome]],Table1[[#This Row],[ScoreAway]]-Table1[[#This Row],[ScoreHome]],Table1[[#This Row],[ScoreHome]]-Table1[[#This Row],[ScoreAway]])</f>
        <v>-25</v>
      </c>
      <c r="O5770">
        <f>IF(Table1[[#This Row],[SpreadActual]]&lt;Table1[[#This Row],[SpreadFavorite]],1,0)</f>
        <v>1</v>
      </c>
      <c r="P5770">
        <v>43</v>
      </c>
      <c r="Q5770" t="s">
        <v>135</v>
      </c>
      <c r="R5770" t="b">
        <v>0</v>
      </c>
      <c r="S5770">
        <v>66</v>
      </c>
      <c r="T5770">
        <v>8</v>
      </c>
      <c r="U5770">
        <v>16</v>
      </c>
    </row>
    <row r="5771" spans="1:22" x14ac:dyDescent="0.2">
      <c r="A5771" s="1">
        <v>34301</v>
      </c>
      <c r="B5771">
        <v>1993</v>
      </c>
      <c r="C5771">
        <f>_xlfn.MAXIFS(Table1[ScheduleWeekWritten],Table1[ScheduleSeason],Table1[[#This Row],[ScheduleSeason]])</f>
        <v>18</v>
      </c>
      <c r="D5771">
        <v>13</v>
      </c>
      <c r="E5771" cm="1">
        <f t="array" ref="E5771">_xlfn.XLOOKUP(Table1[[#This Row],[ScheduleWeekWritten]],Table3[Game],100+Table3[Increase],Table1[[#This Row],[ScheduleWeekWritten]])</f>
        <v>13</v>
      </c>
      <c r="F5771" t="b">
        <v>0</v>
      </c>
      <c r="G5771" t="s">
        <v>54</v>
      </c>
      <c r="H5771">
        <v>14</v>
      </c>
      <c r="I5771">
        <v>17</v>
      </c>
      <c r="J5771" t="s">
        <v>95</v>
      </c>
      <c r="K5771" t="s">
        <v>55</v>
      </c>
      <c r="L5771" t="str">
        <f>_xlfn.XLOOKUP(Table1[[#This Row],[TeamFavoriteID]],Table2[team_id],Table2[team_name],_xlfn.XLOOKUP(Table1[[#This Row],[TeamFavoriteID]],Table2[team_id_pfr],Table2[team_name],"Even"))</f>
        <v>Minnesota Vikings</v>
      </c>
      <c r="M5771">
        <v>-2.5</v>
      </c>
      <c r="N5771">
        <f>IF(Table1[[#This Row],[TeamFavorite]]=Table1[[#This Row],[TeamHome]],Table1[[#This Row],[ScoreAway]]-Table1[[#This Row],[ScoreHome]],Table1[[#This Row],[ScoreHome]]-Table1[[#This Row],[ScoreAway]])</f>
        <v>3</v>
      </c>
      <c r="O5771">
        <f>IF(Table1[[#This Row],[SpreadActual]]&lt;Table1[[#This Row],[SpreadFavorite]],1,0)</f>
        <v>0</v>
      </c>
      <c r="P5771">
        <v>37</v>
      </c>
      <c r="Q5771" t="s">
        <v>137</v>
      </c>
      <c r="R5771" t="b">
        <v>0</v>
      </c>
      <c r="S5771">
        <v>72</v>
      </c>
      <c r="T5771">
        <v>0</v>
      </c>
      <c r="V5771" t="s">
        <v>103</v>
      </c>
    </row>
    <row r="5772" spans="1:22" x14ac:dyDescent="0.2">
      <c r="A5772" s="1">
        <v>34301</v>
      </c>
      <c r="B5772">
        <v>1993</v>
      </c>
      <c r="C5772">
        <f>_xlfn.MAXIFS(Table1[ScheduleWeekWritten],Table1[ScheduleSeason],Table1[[#This Row],[ScheduleSeason]])</f>
        <v>18</v>
      </c>
      <c r="D5772">
        <v>13</v>
      </c>
      <c r="E5772" cm="1">
        <f t="array" ref="E5772">_xlfn.XLOOKUP(Table1[[#This Row],[ScheduleWeekWritten]],Table3[Game],100+Table3[Increase],Table1[[#This Row],[ScheduleWeekWritten]])</f>
        <v>13</v>
      </c>
      <c r="F5772" t="b">
        <v>0</v>
      </c>
      <c r="G5772" t="s">
        <v>115</v>
      </c>
      <c r="H5772">
        <v>0</v>
      </c>
      <c r="I5772">
        <v>6</v>
      </c>
      <c r="J5772" t="s">
        <v>31</v>
      </c>
      <c r="K5772" t="s">
        <v>32</v>
      </c>
      <c r="L5772" t="str">
        <f>_xlfn.XLOOKUP(Table1[[#This Row],[TeamFavoriteID]],Table2[team_id],Table2[team_name],_xlfn.XLOOKUP(Table1[[#This Row],[TeamFavoriteID]],Table2[team_id_pfr],Table2[team_name],"Even"))</f>
        <v>New York Jets</v>
      </c>
      <c r="M5772">
        <v>-4</v>
      </c>
      <c r="N5772">
        <f>IF(Table1[[#This Row],[TeamFavorite]]=Table1[[#This Row],[TeamHome]],Table1[[#This Row],[ScoreAway]]-Table1[[#This Row],[ScoreHome]],Table1[[#This Row],[ScoreHome]]-Table1[[#This Row],[ScoreAway]])</f>
        <v>-6</v>
      </c>
      <c r="O5772">
        <f>IF(Table1[[#This Row],[SpreadActual]]&lt;Table1[[#This Row],[SpreadFavorite]],1,0)</f>
        <v>1</v>
      </c>
      <c r="P5772">
        <v>35</v>
      </c>
      <c r="Q5772" t="s">
        <v>116</v>
      </c>
      <c r="R5772" t="b">
        <v>0</v>
      </c>
      <c r="S5772">
        <v>54</v>
      </c>
      <c r="T5772">
        <v>23</v>
      </c>
      <c r="U5772">
        <v>90</v>
      </c>
    </row>
    <row r="5773" spans="1:22" x14ac:dyDescent="0.2">
      <c r="A5773" s="1">
        <v>34301</v>
      </c>
      <c r="B5773">
        <v>1993</v>
      </c>
      <c r="C5773">
        <f>_xlfn.MAXIFS(Table1[ScheduleWeekWritten],Table1[ScheduleSeason],Table1[[#This Row],[ScheduleSeason]])</f>
        <v>18</v>
      </c>
      <c r="D5773">
        <v>13</v>
      </c>
      <c r="E5773" cm="1">
        <f t="array" ref="E5773">_xlfn.XLOOKUP(Table1[[#This Row],[ScheduleWeekWritten]],Table3[Game],100+Table3[Increase],Table1[[#This Row],[ScheduleWeekWritten]])</f>
        <v>13</v>
      </c>
      <c r="F5773" t="b">
        <v>0</v>
      </c>
      <c r="G5773" t="s">
        <v>50</v>
      </c>
      <c r="H5773">
        <v>19</v>
      </c>
      <c r="I5773">
        <v>17</v>
      </c>
      <c r="J5773" t="s">
        <v>145</v>
      </c>
      <c r="K5773" t="s">
        <v>90</v>
      </c>
      <c r="L5773" t="str">
        <f>_xlfn.XLOOKUP(Table1[[#This Row],[TeamFavoriteID]],Table2[team_id],Table2[team_name],_xlfn.XLOOKUP(Table1[[#This Row],[TeamFavoriteID]],Table2[team_id_pfr],Table2[team_name],"Even"))</f>
        <v>New York Giants</v>
      </c>
      <c r="M5773">
        <v>-7</v>
      </c>
      <c r="N5773">
        <f>IF(Table1[[#This Row],[TeamFavorite]]=Table1[[#This Row],[TeamHome]],Table1[[#This Row],[ScoreAway]]-Table1[[#This Row],[ScoreHome]],Table1[[#This Row],[ScoreHome]]-Table1[[#This Row],[ScoreAway]])</f>
        <v>-2</v>
      </c>
      <c r="O5773">
        <f>IF(Table1[[#This Row],[SpreadActual]]&lt;Table1[[#This Row],[SpreadFavorite]],1,0)</f>
        <v>0</v>
      </c>
      <c r="P5773">
        <v>35.5</v>
      </c>
      <c r="Q5773" t="s">
        <v>126</v>
      </c>
      <c r="R5773" t="b">
        <v>0</v>
      </c>
      <c r="S5773">
        <v>60</v>
      </c>
      <c r="T5773">
        <v>26</v>
      </c>
      <c r="U5773">
        <v>84</v>
      </c>
    </row>
    <row r="5774" spans="1:22" x14ac:dyDescent="0.2">
      <c r="A5774" s="1">
        <v>34301</v>
      </c>
      <c r="B5774">
        <v>1993</v>
      </c>
      <c r="C5774">
        <f>_xlfn.MAXIFS(Table1[ScheduleWeekWritten],Table1[ScheduleSeason],Table1[[#This Row],[ScheduleSeason]])</f>
        <v>18</v>
      </c>
      <c r="D5774">
        <v>13</v>
      </c>
      <c r="E5774" cm="1">
        <f t="array" ref="E5774">_xlfn.XLOOKUP(Table1[[#This Row],[ScheduleWeekWritten]],Table3[Game],100+Table3[Increase],Table1[[#This Row],[ScheduleWeekWritten]])</f>
        <v>13</v>
      </c>
      <c r="F5774" t="b">
        <v>0</v>
      </c>
      <c r="G5774" t="s">
        <v>128</v>
      </c>
      <c r="H5774">
        <v>9</v>
      </c>
      <c r="I5774">
        <v>17</v>
      </c>
      <c r="J5774" t="s">
        <v>24</v>
      </c>
      <c r="K5774" t="s">
        <v>88</v>
      </c>
      <c r="L5774" t="str">
        <f>_xlfn.XLOOKUP(Table1[[#This Row],[TeamFavoriteID]],Table2[team_id],Table2[team_name],_xlfn.XLOOKUP(Table1[[#This Row],[TeamFavoriteID]],Table2[team_id_pfr],Table2[team_name],"Even"))</f>
        <v>Denver Broncos</v>
      </c>
      <c r="M5774">
        <v>-3</v>
      </c>
      <c r="N5774">
        <f>IF(Table1[[#This Row],[TeamFavorite]]=Table1[[#This Row],[TeamHome]],Table1[[#This Row],[ScoreAway]]-Table1[[#This Row],[ScoreHome]],Table1[[#This Row],[ScoreHome]]-Table1[[#This Row],[ScoreAway]])</f>
        <v>-8</v>
      </c>
      <c r="O5774">
        <f>IF(Table1[[#This Row],[SpreadActual]]&lt;Table1[[#This Row],[SpreadFavorite]],1,0)</f>
        <v>1</v>
      </c>
      <c r="P5774">
        <v>37</v>
      </c>
      <c r="Q5774" t="s">
        <v>129</v>
      </c>
      <c r="R5774" t="b">
        <v>0</v>
      </c>
      <c r="S5774">
        <v>72</v>
      </c>
      <c r="T5774">
        <v>0</v>
      </c>
      <c r="V5774" t="s">
        <v>103</v>
      </c>
    </row>
    <row r="5775" spans="1:22" x14ac:dyDescent="0.2">
      <c r="A5775" s="1">
        <v>34301</v>
      </c>
      <c r="B5775">
        <v>1993</v>
      </c>
      <c r="C5775">
        <f>_xlfn.MAXIFS(Table1[ScheduleWeekWritten],Table1[ScheduleSeason],Table1[[#This Row],[ScheduleSeason]])</f>
        <v>18</v>
      </c>
      <c r="D5775">
        <v>13</v>
      </c>
      <c r="E5775" cm="1">
        <f t="array" ref="E5775">_xlfn.XLOOKUP(Table1[[#This Row],[ScheduleWeekWritten]],Table3[Game],100+Table3[Increase],Table1[[#This Row],[ScheduleWeekWritten]])</f>
        <v>13</v>
      </c>
      <c r="F5775" t="b">
        <v>0</v>
      </c>
      <c r="G5775" t="s">
        <v>61</v>
      </c>
      <c r="H5775">
        <v>14</v>
      </c>
      <c r="I5775">
        <v>17</v>
      </c>
      <c r="J5775" t="s">
        <v>58</v>
      </c>
      <c r="K5775" t="s">
        <v>85</v>
      </c>
      <c r="L5775" t="str">
        <f>_xlfn.XLOOKUP(Table1[[#This Row],[TeamFavoriteID]],Table2[team_id],Table2[team_name],_xlfn.XLOOKUP(Table1[[#This Row],[TeamFavoriteID]],Table2[team_id_pfr],Table2[team_name],"Even"))</f>
        <v>Washington Commanders</v>
      </c>
      <c r="M5775">
        <v>-2.5</v>
      </c>
      <c r="N5775">
        <f>IF(Table1[[#This Row],[TeamFavorite]]=Table1[[#This Row],[TeamHome]],Table1[[#This Row],[ScoreAway]]-Table1[[#This Row],[ScoreHome]],Table1[[#This Row],[ScoreHome]]-Table1[[#This Row],[ScoreAway]])</f>
        <v>-3</v>
      </c>
      <c r="O5775">
        <f>IF(Table1[[#This Row],[SpreadActual]]&lt;Table1[[#This Row],[SpreadFavorite]],1,0)</f>
        <v>1</v>
      </c>
      <c r="P5775">
        <v>34.5</v>
      </c>
      <c r="Q5775" t="s">
        <v>64</v>
      </c>
      <c r="R5775" t="b">
        <v>0</v>
      </c>
      <c r="S5775">
        <v>58</v>
      </c>
      <c r="T5775">
        <v>14</v>
      </c>
      <c r="U5775">
        <v>86</v>
      </c>
    </row>
    <row r="5776" spans="1:22" x14ac:dyDescent="0.2">
      <c r="A5776" s="1">
        <v>34302</v>
      </c>
      <c r="B5776">
        <v>1993</v>
      </c>
      <c r="C5776">
        <f>_xlfn.MAXIFS(Table1[ScheduleWeekWritten],Table1[ScheduleSeason],Table1[[#This Row],[ScheduleSeason]])</f>
        <v>18</v>
      </c>
      <c r="D5776">
        <v>13</v>
      </c>
      <c r="E5776" cm="1">
        <f t="array" ref="E5776">_xlfn.XLOOKUP(Table1[[#This Row],[ScheduleWeekWritten]],Table3[Game],100+Table3[Increase],Table1[[#This Row],[ScheduleWeekWritten]])</f>
        <v>13</v>
      </c>
      <c r="F5776" t="b">
        <v>0</v>
      </c>
      <c r="G5776" t="s">
        <v>140</v>
      </c>
      <c r="H5776">
        <v>0</v>
      </c>
      <c r="I5776">
        <v>31</v>
      </c>
      <c r="J5776" t="s">
        <v>27</v>
      </c>
      <c r="K5776" t="s">
        <v>29</v>
      </c>
      <c r="L5776" t="str">
        <f>_xlfn.XLOOKUP(Table1[[#This Row],[TeamFavoriteID]],Table2[team_id],Table2[team_name],_xlfn.XLOOKUP(Table1[[#This Row],[TeamFavoriteID]],Table2[team_id_pfr],Table2[team_name],"Even"))</f>
        <v>Los Angeles Chargers</v>
      </c>
      <c r="M5776">
        <v>-2</v>
      </c>
      <c r="N5776">
        <f>IF(Table1[[#This Row],[TeamFavorite]]=Table1[[#This Row],[TeamHome]],Table1[[#This Row],[ScoreAway]]-Table1[[#This Row],[ScoreHome]],Table1[[#This Row],[ScoreHome]]-Table1[[#This Row],[ScoreAway]])</f>
        <v>-31</v>
      </c>
      <c r="O5776">
        <f>IF(Table1[[#This Row],[SpreadActual]]&lt;Table1[[#This Row],[SpreadFavorite]],1,0)</f>
        <v>1</v>
      </c>
      <c r="P5776">
        <v>37</v>
      </c>
      <c r="Q5776" t="s">
        <v>141</v>
      </c>
      <c r="R5776" t="b">
        <v>0</v>
      </c>
      <c r="S5776">
        <v>72</v>
      </c>
      <c r="T5776">
        <v>0</v>
      </c>
      <c r="V5776" t="s">
        <v>103</v>
      </c>
    </row>
    <row r="5777" spans="1:22" x14ac:dyDescent="0.2">
      <c r="A5777" s="1">
        <v>34308</v>
      </c>
      <c r="B5777">
        <v>1993</v>
      </c>
      <c r="C5777">
        <f>_xlfn.MAXIFS(Table1[ScheduleWeekWritten],Table1[ScheduleSeason],Table1[[#This Row],[ScheduleSeason]])</f>
        <v>18</v>
      </c>
      <c r="D5777">
        <v>14</v>
      </c>
      <c r="E5777" cm="1">
        <f t="array" ref="E5777">_xlfn.XLOOKUP(Table1[[#This Row],[ScheduleWeekWritten]],Table3[Game],100+Table3[Increase],Table1[[#This Row],[ScheduleWeekWritten]])</f>
        <v>14</v>
      </c>
      <c r="F5777" t="b">
        <v>0</v>
      </c>
      <c r="G5777" t="s">
        <v>28</v>
      </c>
      <c r="H5777">
        <v>24</v>
      </c>
      <c r="I5777">
        <v>25</v>
      </c>
      <c r="J5777" t="s">
        <v>138</v>
      </c>
      <c r="K5777" t="s">
        <v>43</v>
      </c>
      <c r="L5777" t="str">
        <f>_xlfn.XLOOKUP(Table1[[#This Row],[TeamFavoriteID]],Table2[team_id],Table2[team_name],_xlfn.XLOOKUP(Table1[[#This Row],[TeamFavoriteID]],Table2[team_id_pfr],Table2[team_name],"Even"))</f>
        <v>Buffalo Bills</v>
      </c>
      <c r="M5777">
        <v>-7</v>
      </c>
      <c r="N5777">
        <f>IF(Table1[[#This Row],[TeamFavorite]]=Table1[[#This Row],[TeamHome]],Table1[[#This Row],[ScoreAway]]-Table1[[#This Row],[ScoreHome]],Table1[[#This Row],[ScoreHome]]-Table1[[#This Row],[ScoreAway]])</f>
        <v>1</v>
      </c>
      <c r="O5777">
        <f>IF(Table1[[#This Row],[SpreadActual]]&lt;Table1[[#This Row],[SpreadFavorite]],1,0)</f>
        <v>0</v>
      </c>
      <c r="P5777">
        <v>34</v>
      </c>
      <c r="Q5777" t="s">
        <v>123</v>
      </c>
      <c r="R5777" t="b">
        <v>0</v>
      </c>
      <c r="S5777">
        <v>37</v>
      </c>
      <c r="T5777">
        <v>13</v>
      </c>
      <c r="U5777">
        <v>89</v>
      </c>
    </row>
    <row r="5778" spans="1:22" x14ac:dyDescent="0.2">
      <c r="A5778" s="1">
        <v>34308</v>
      </c>
      <c r="B5778">
        <v>1993</v>
      </c>
      <c r="C5778">
        <f>_xlfn.MAXIFS(Table1[ScheduleWeekWritten],Table1[ScheduleSeason],Table1[[#This Row],[ScheduleSeason]])</f>
        <v>18</v>
      </c>
      <c r="D5778">
        <v>14</v>
      </c>
      <c r="E5778" cm="1">
        <f t="array" ref="E5778">_xlfn.XLOOKUP(Table1[[#This Row],[ScheduleWeekWritten]],Table3[Game],100+Table3[Increase],Table1[[#This Row],[ScheduleWeekWritten]])</f>
        <v>14</v>
      </c>
      <c r="F5778" t="b">
        <v>0</v>
      </c>
      <c r="G5778" t="s">
        <v>46</v>
      </c>
      <c r="H5778">
        <v>30</v>
      </c>
      <c r="I5778">
        <v>17</v>
      </c>
      <c r="J5778" t="s">
        <v>33</v>
      </c>
      <c r="K5778" t="s">
        <v>47</v>
      </c>
      <c r="L5778" t="str">
        <f>_xlfn.XLOOKUP(Table1[[#This Row],[TeamFavoriteID]],Table2[team_id],Table2[team_name],_xlfn.XLOOKUP(Table1[[#This Row],[TeamFavoriteID]],Table2[team_id_pfr],Table2[team_name],"Even"))</f>
        <v>Chicago Bears</v>
      </c>
      <c r="M5778">
        <v>-1.5</v>
      </c>
      <c r="N5778">
        <f>IF(Table1[[#This Row],[TeamFavorite]]=Table1[[#This Row],[TeamHome]],Table1[[#This Row],[ScoreAway]]-Table1[[#This Row],[ScoreHome]],Table1[[#This Row],[ScoreHome]]-Table1[[#This Row],[ScoreAway]])</f>
        <v>-13</v>
      </c>
      <c r="O5778">
        <f>IF(Table1[[#This Row],[SpreadActual]]&lt;Table1[[#This Row],[SpreadFavorite]],1,0)</f>
        <v>1</v>
      </c>
      <c r="P5778">
        <v>32</v>
      </c>
      <c r="Q5778" t="s">
        <v>114</v>
      </c>
      <c r="R5778" t="b">
        <v>0</v>
      </c>
      <c r="S5778">
        <v>37</v>
      </c>
      <c r="T5778">
        <v>9</v>
      </c>
      <c r="U5778">
        <v>86</v>
      </c>
    </row>
    <row r="5779" spans="1:22" x14ac:dyDescent="0.2">
      <c r="A5779" s="1">
        <v>34308</v>
      </c>
      <c r="B5779">
        <v>1993</v>
      </c>
      <c r="C5779">
        <f>_xlfn.MAXIFS(Table1[ScheduleWeekWritten],Table1[ScheduleSeason],Table1[[#This Row],[ScheduleSeason]])</f>
        <v>18</v>
      </c>
      <c r="D5779">
        <v>14</v>
      </c>
      <c r="E5779" cm="1">
        <f t="array" ref="E5779">_xlfn.XLOOKUP(Table1[[#This Row],[ScheduleWeekWritten]],Table3[Game],100+Table3[Increase],Table1[[#This Row],[ScheduleWeekWritten]])</f>
        <v>14</v>
      </c>
      <c r="F5779" t="b">
        <v>0</v>
      </c>
      <c r="G5779" t="s">
        <v>62</v>
      </c>
      <c r="H5779">
        <v>17</v>
      </c>
      <c r="I5779">
        <v>13</v>
      </c>
      <c r="J5779" t="s">
        <v>95</v>
      </c>
      <c r="K5779" t="s">
        <v>98</v>
      </c>
      <c r="L5779" t="str">
        <f>_xlfn.XLOOKUP(Table1[[#This Row],[TeamFavoriteID]],Table2[team_id],Table2[team_name],_xlfn.XLOOKUP(Table1[[#This Row],[TeamFavoriteID]],Table2[team_id_pfr],Table2[team_name],"Even"))</f>
        <v>New Orleans Saints</v>
      </c>
      <c r="M5779">
        <v>-4</v>
      </c>
      <c r="N5779">
        <f>IF(Table1[[#This Row],[TeamFavorite]]=Table1[[#This Row],[TeamHome]],Table1[[#This Row],[ScoreAway]]-Table1[[#This Row],[ScoreHome]],Table1[[#This Row],[ScoreHome]]-Table1[[#This Row],[ScoreAway]])</f>
        <v>4</v>
      </c>
      <c r="O5779">
        <f>IF(Table1[[#This Row],[SpreadActual]]&lt;Table1[[#This Row],[SpreadFavorite]],1,0)</f>
        <v>0</v>
      </c>
      <c r="P5779">
        <v>33</v>
      </c>
      <c r="Q5779" t="s">
        <v>66</v>
      </c>
      <c r="R5779" t="b">
        <v>0</v>
      </c>
      <c r="S5779">
        <v>41</v>
      </c>
      <c r="T5779">
        <v>13</v>
      </c>
      <c r="U5779">
        <v>84</v>
      </c>
    </row>
    <row r="5780" spans="1:22" x14ac:dyDescent="0.2">
      <c r="A5780" s="1">
        <v>34308</v>
      </c>
      <c r="B5780">
        <v>1993</v>
      </c>
      <c r="C5780">
        <f>_xlfn.MAXIFS(Table1[ScheduleWeekWritten],Table1[ScheduleSeason],Table1[[#This Row],[ScheduleSeason]])</f>
        <v>18</v>
      </c>
      <c r="D5780">
        <v>14</v>
      </c>
      <c r="E5780" cm="1">
        <f t="array" ref="E5780">_xlfn.XLOOKUP(Table1[[#This Row],[ScheduleWeekWritten]],Table3[Game],100+Table3[Increase],Table1[[#This Row],[ScheduleWeekWritten]])</f>
        <v>14</v>
      </c>
      <c r="F5780" t="b">
        <v>0</v>
      </c>
      <c r="G5780" t="s">
        <v>45</v>
      </c>
      <c r="H5780">
        <v>0</v>
      </c>
      <c r="I5780">
        <v>13</v>
      </c>
      <c r="J5780" t="s">
        <v>54</v>
      </c>
      <c r="K5780" t="s">
        <v>79</v>
      </c>
      <c r="L5780" t="str">
        <f>_xlfn.XLOOKUP(Table1[[#This Row],[TeamFavoriteID]],Table2[team_id],Table2[team_name],_xlfn.XLOOKUP(Table1[[#This Row],[TeamFavoriteID]],Table2[team_id_pfr],Table2[team_name],"Even"))</f>
        <v>Detroit Lions</v>
      </c>
      <c r="M5780">
        <v>-3</v>
      </c>
      <c r="N5780">
        <f>IF(Table1[[#This Row],[TeamFavorite]]=Table1[[#This Row],[TeamHome]],Table1[[#This Row],[ScoreAway]]-Table1[[#This Row],[ScoreHome]],Table1[[#This Row],[ScoreHome]]-Table1[[#This Row],[ScoreAway]])</f>
        <v>13</v>
      </c>
      <c r="O5780">
        <f>IF(Table1[[#This Row],[SpreadActual]]&lt;Table1[[#This Row],[SpreadFavorite]],1,0)</f>
        <v>0</v>
      </c>
      <c r="P5780">
        <v>35.5</v>
      </c>
      <c r="Q5780" t="s">
        <v>125</v>
      </c>
      <c r="R5780" t="b">
        <v>0</v>
      </c>
      <c r="S5780">
        <v>72</v>
      </c>
      <c r="T5780">
        <v>0</v>
      </c>
      <c r="V5780" t="s">
        <v>103</v>
      </c>
    </row>
    <row r="5781" spans="1:22" x14ac:dyDescent="0.2">
      <c r="A5781" s="1">
        <v>34308</v>
      </c>
      <c r="B5781">
        <v>1993</v>
      </c>
      <c r="C5781">
        <f>_xlfn.MAXIFS(Table1[ScheduleWeekWritten],Table1[ScheduleSeason],Table1[[#This Row],[ScheduleSeason]])</f>
        <v>18</v>
      </c>
      <c r="D5781">
        <v>14</v>
      </c>
      <c r="E5781" cm="1">
        <f t="array" ref="E5781">_xlfn.XLOOKUP(Table1[[#This Row],[ScheduleWeekWritten]],Table3[Game],100+Table3[Increase],Table1[[#This Row],[ScheduleWeekWritten]])</f>
        <v>14</v>
      </c>
      <c r="F5781" t="b">
        <v>0</v>
      </c>
      <c r="G5781" t="s">
        <v>23</v>
      </c>
      <c r="H5781">
        <v>33</v>
      </c>
      <c r="I5781">
        <v>17</v>
      </c>
      <c r="J5781" t="s">
        <v>38</v>
      </c>
      <c r="K5781" t="s">
        <v>25</v>
      </c>
      <c r="L5781" t="str">
        <f>_xlfn.XLOOKUP(Table1[[#This Row],[TeamFavoriteID]],Table2[team_id],Table2[team_name],_xlfn.XLOOKUP(Table1[[#This Row],[TeamFavoriteID]],Table2[team_id_pfr],Table2[team_name],"Even"))</f>
        <v>Houston Oilers</v>
      </c>
      <c r="M5781">
        <v>-7.5</v>
      </c>
      <c r="N5781">
        <f>IF(Table1[[#This Row],[TeamFavorite]]=Table1[[#This Row],[TeamHome]],Table1[[#This Row],[ScoreAway]]-Table1[[#This Row],[ScoreHome]],Table1[[#This Row],[ScoreHome]]-Table1[[#This Row],[ScoreAway]])</f>
        <v>-16</v>
      </c>
      <c r="O5781">
        <f>IF(Table1[[#This Row],[SpreadActual]]&lt;Table1[[#This Row],[SpreadFavorite]],1,0)</f>
        <v>1</v>
      </c>
      <c r="P5781">
        <v>42</v>
      </c>
      <c r="Q5781" t="s">
        <v>102</v>
      </c>
      <c r="R5781" t="b">
        <v>0</v>
      </c>
      <c r="S5781">
        <v>72</v>
      </c>
      <c r="T5781">
        <v>0</v>
      </c>
      <c r="V5781" t="s">
        <v>103</v>
      </c>
    </row>
    <row r="5782" spans="1:22" x14ac:dyDescent="0.2">
      <c r="A5782" s="1">
        <v>34308</v>
      </c>
      <c r="B5782">
        <v>1993</v>
      </c>
      <c r="C5782">
        <f>_xlfn.MAXIFS(Table1[ScheduleWeekWritten],Table1[ScheduleSeason],Table1[[#This Row],[ScheduleSeason]])</f>
        <v>18</v>
      </c>
      <c r="D5782">
        <v>14</v>
      </c>
      <c r="E5782" cm="1">
        <f t="array" ref="E5782">_xlfn.XLOOKUP(Table1[[#This Row],[ScheduleWeekWritten]],Table3[Game],100+Table3[Increase],Table1[[#This Row],[ScheduleWeekWritten]])</f>
        <v>14</v>
      </c>
      <c r="F5782" t="b">
        <v>0</v>
      </c>
      <c r="G5782" t="s">
        <v>19</v>
      </c>
      <c r="H5782">
        <v>14</v>
      </c>
      <c r="I5782">
        <v>19</v>
      </c>
      <c r="J5782" t="s">
        <v>50</v>
      </c>
      <c r="K5782" t="s">
        <v>91</v>
      </c>
      <c r="L5782" t="str">
        <f>_xlfn.XLOOKUP(Table1[[#This Row],[TeamFavoriteID]],Table2[team_id],Table2[team_name],_xlfn.XLOOKUP(Table1[[#This Row],[TeamFavoriteID]],Table2[team_id_pfr],Table2[team_name],"Even"))</f>
        <v>Miami Dolphins</v>
      </c>
      <c r="M5782">
        <v>-3.5</v>
      </c>
      <c r="N5782">
        <f>IF(Table1[[#This Row],[TeamFavorite]]=Table1[[#This Row],[TeamHome]],Table1[[#This Row],[ScoreAway]]-Table1[[#This Row],[ScoreHome]],Table1[[#This Row],[ScoreHome]]-Table1[[#This Row],[ScoreAway]])</f>
        <v>5</v>
      </c>
      <c r="O5782">
        <f>IF(Table1[[#This Row],[SpreadActual]]&lt;Table1[[#This Row],[SpreadFavorite]],1,0)</f>
        <v>0</v>
      </c>
      <c r="P5782">
        <v>36</v>
      </c>
      <c r="Q5782" t="s">
        <v>143</v>
      </c>
      <c r="R5782" t="b">
        <v>0</v>
      </c>
      <c r="S5782">
        <v>74</v>
      </c>
      <c r="T5782">
        <v>11</v>
      </c>
      <c r="U5782">
        <v>76</v>
      </c>
    </row>
    <row r="5783" spans="1:22" x14ac:dyDescent="0.2">
      <c r="A5783" s="1">
        <v>34308</v>
      </c>
      <c r="B5783">
        <v>1993</v>
      </c>
      <c r="C5783">
        <f>_xlfn.MAXIFS(Table1[ScheduleWeekWritten],Table1[ScheduleSeason],Table1[[#This Row],[ScheduleSeason]])</f>
        <v>18</v>
      </c>
      <c r="D5783">
        <v>14</v>
      </c>
      <c r="E5783" cm="1">
        <f t="array" ref="E5783">_xlfn.XLOOKUP(Table1[[#This Row],[ScheduleWeekWritten]],Table3[Game],100+Table3[Increase],Table1[[#This Row],[ScheduleWeekWritten]])</f>
        <v>14</v>
      </c>
      <c r="F5783" t="b">
        <v>0</v>
      </c>
      <c r="G5783" t="s">
        <v>31</v>
      </c>
      <c r="H5783">
        <v>6</v>
      </c>
      <c r="I5783">
        <v>9</v>
      </c>
      <c r="J5783" t="s">
        <v>140</v>
      </c>
      <c r="K5783" t="s">
        <v>32</v>
      </c>
      <c r="L5783" t="str">
        <f>_xlfn.XLOOKUP(Table1[[#This Row],[TeamFavoriteID]],Table2[team_id],Table2[team_name],_xlfn.XLOOKUP(Table1[[#This Row],[TeamFavoriteID]],Table2[team_id_pfr],Table2[team_name],"Even"))</f>
        <v>New York Jets</v>
      </c>
      <c r="M5783">
        <v>-10.5</v>
      </c>
      <c r="N5783">
        <f>IF(Table1[[#This Row],[TeamFavorite]]=Table1[[#This Row],[TeamHome]],Table1[[#This Row],[ScoreAway]]-Table1[[#This Row],[ScoreHome]],Table1[[#This Row],[ScoreHome]]-Table1[[#This Row],[ScoreAway]])</f>
        <v>3</v>
      </c>
      <c r="O5783">
        <f>IF(Table1[[#This Row],[SpreadActual]]&lt;Table1[[#This Row],[SpreadFavorite]],1,0)</f>
        <v>0</v>
      </c>
      <c r="P5783">
        <v>35</v>
      </c>
      <c r="Q5783" t="s">
        <v>126</v>
      </c>
      <c r="R5783" t="b">
        <v>0</v>
      </c>
      <c r="S5783">
        <v>52</v>
      </c>
      <c r="T5783">
        <v>20</v>
      </c>
      <c r="U5783">
        <v>94</v>
      </c>
    </row>
    <row r="5784" spans="1:22" x14ac:dyDescent="0.2">
      <c r="A5784" s="1">
        <v>34308</v>
      </c>
      <c r="B5784">
        <v>1993</v>
      </c>
      <c r="C5784">
        <f>_xlfn.MAXIFS(Table1[ScheduleWeekWritten],Table1[ScheduleSeason],Table1[[#This Row],[ScheduleSeason]])</f>
        <v>18</v>
      </c>
      <c r="D5784">
        <v>14</v>
      </c>
      <c r="E5784" cm="1">
        <f t="array" ref="E5784">_xlfn.XLOOKUP(Table1[[#This Row],[ScheduleWeekWritten]],Table3[Game],100+Table3[Increase],Table1[[#This Row],[ScheduleWeekWritten]])</f>
        <v>14</v>
      </c>
      <c r="F5784" t="b">
        <v>0</v>
      </c>
      <c r="G5784" t="s">
        <v>145</v>
      </c>
      <c r="H5784">
        <v>38</v>
      </c>
      <c r="I5784">
        <v>10</v>
      </c>
      <c r="J5784" t="s">
        <v>39</v>
      </c>
      <c r="K5784" t="s">
        <v>59</v>
      </c>
      <c r="L5784" t="str">
        <f>_xlfn.XLOOKUP(Table1[[#This Row],[TeamFavoriteID]],Table2[team_id],Table2[team_name],_xlfn.XLOOKUP(Table1[[#This Row],[TeamFavoriteID]],Table2[team_id_pfr],Table2[team_name],"Even"))</f>
        <v>Arizona Cardinals</v>
      </c>
      <c r="M5784">
        <v>-7</v>
      </c>
      <c r="N5784">
        <f>IF(Table1[[#This Row],[TeamFavorite]]=Table1[[#This Row],[TeamHome]],Table1[[#This Row],[ScoreAway]]-Table1[[#This Row],[ScoreHome]],Table1[[#This Row],[ScoreHome]]-Table1[[#This Row],[ScoreAway]])</f>
        <v>28</v>
      </c>
      <c r="O5784">
        <f>IF(Table1[[#This Row],[SpreadActual]]&lt;Table1[[#This Row],[SpreadFavorite]],1,0)</f>
        <v>0</v>
      </c>
      <c r="P5784">
        <v>37</v>
      </c>
      <c r="Q5784" t="s">
        <v>146</v>
      </c>
      <c r="R5784" t="b">
        <v>0</v>
      </c>
      <c r="S5784">
        <v>55</v>
      </c>
      <c r="T5784">
        <v>5</v>
      </c>
      <c r="U5784">
        <v>31</v>
      </c>
    </row>
    <row r="5785" spans="1:22" x14ac:dyDescent="0.2">
      <c r="A5785" s="1">
        <v>34308</v>
      </c>
      <c r="B5785">
        <v>1993</v>
      </c>
      <c r="C5785">
        <f>_xlfn.MAXIFS(Table1[ScheduleWeekWritten],Table1[ScheduleSeason],Table1[[#This Row],[ScheduleSeason]])</f>
        <v>18</v>
      </c>
      <c r="D5785">
        <v>14</v>
      </c>
      <c r="E5785" cm="1">
        <f t="array" ref="E5785">_xlfn.XLOOKUP(Table1[[#This Row],[ScheduleWeekWritten]],Table3[Game],100+Table3[Increase],Table1[[#This Row],[ScheduleWeekWritten]])</f>
        <v>14</v>
      </c>
      <c r="F5785" t="b">
        <v>0</v>
      </c>
      <c r="G5785" t="s">
        <v>49</v>
      </c>
      <c r="H5785">
        <v>17</v>
      </c>
      <c r="I5785">
        <v>14</v>
      </c>
      <c r="J5785" t="s">
        <v>115</v>
      </c>
      <c r="K5785" t="s">
        <v>51</v>
      </c>
      <c r="L5785" t="str">
        <f>_xlfn.XLOOKUP(Table1[[#This Row],[TeamFavoriteID]],Table2[team_id],Table2[team_name],_xlfn.XLOOKUP(Table1[[#This Row],[TeamFavoriteID]],Table2[team_id_pfr],Table2[team_name],"Even"))</f>
        <v>Pittsburgh Steelers</v>
      </c>
      <c r="M5785">
        <v>-11</v>
      </c>
      <c r="N5785">
        <f>IF(Table1[[#This Row],[TeamFavorite]]=Table1[[#This Row],[TeamHome]],Table1[[#This Row],[ScoreAway]]-Table1[[#This Row],[ScoreHome]],Table1[[#This Row],[ScoreHome]]-Table1[[#This Row],[ScoreAway]])</f>
        <v>-3</v>
      </c>
      <c r="O5785">
        <f>IF(Table1[[#This Row],[SpreadActual]]&lt;Table1[[#This Row],[SpreadFavorite]],1,0)</f>
        <v>0</v>
      </c>
      <c r="P5785">
        <v>34</v>
      </c>
      <c r="Q5785" t="s">
        <v>113</v>
      </c>
      <c r="R5785" t="b">
        <v>0</v>
      </c>
      <c r="S5785">
        <v>45</v>
      </c>
      <c r="T5785">
        <v>14</v>
      </c>
      <c r="U5785">
        <v>85</v>
      </c>
    </row>
    <row r="5786" spans="1:22" x14ac:dyDescent="0.2">
      <c r="A5786" s="1">
        <v>34308</v>
      </c>
      <c r="B5786">
        <v>1993</v>
      </c>
      <c r="C5786">
        <f>_xlfn.MAXIFS(Table1[ScheduleWeekWritten],Table1[ScheduleSeason],Table1[[#This Row],[ScheduleSeason]])</f>
        <v>18</v>
      </c>
      <c r="D5786">
        <v>14</v>
      </c>
      <c r="E5786" cm="1">
        <f t="array" ref="E5786">_xlfn.XLOOKUP(Table1[[#This Row],[ScheduleWeekWritten]],Table3[Game],100+Table3[Increase],Table1[[#This Row],[ScheduleWeekWritten]])</f>
        <v>14</v>
      </c>
      <c r="F5786" t="b">
        <v>0</v>
      </c>
      <c r="G5786" t="s">
        <v>27</v>
      </c>
      <c r="H5786">
        <v>13</v>
      </c>
      <c r="I5786">
        <v>10</v>
      </c>
      <c r="J5786" t="s">
        <v>24</v>
      </c>
      <c r="K5786" t="s">
        <v>29</v>
      </c>
      <c r="L5786" t="str">
        <f>_xlfn.XLOOKUP(Table1[[#This Row],[TeamFavoriteID]],Table2[team_id],Table2[team_name],_xlfn.XLOOKUP(Table1[[#This Row],[TeamFavoriteID]],Table2[team_id_pfr],Table2[team_name],"Even"))</f>
        <v>Los Angeles Chargers</v>
      </c>
      <c r="M5786">
        <v>-3</v>
      </c>
      <c r="N5786">
        <f>IF(Table1[[#This Row],[TeamFavorite]]=Table1[[#This Row],[TeamHome]],Table1[[#This Row],[ScoreAway]]-Table1[[#This Row],[ScoreHome]],Table1[[#This Row],[ScoreHome]]-Table1[[#This Row],[ScoreAway]])</f>
        <v>3</v>
      </c>
      <c r="O5786">
        <f>IF(Table1[[#This Row],[SpreadActual]]&lt;Table1[[#This Row],[SpreadFavorite]],1,0)</f>
        <v>0</v>
      </c>
      <c r="P5786">
        <v>37.5</v>
      </c>
      <c r="Q5786" t="s">
        <v>94</v>
      </c>
      <c r="R5786" t="b">
        <v>0</v>
      </c>
      <c r="S5786">
        <v>56</v>
      </c>
      <c r="T5786">
        <v>6</v>
      </c>
      <c r="U5786">
        <v>74</v>
      </c>
    </row>
    <row r="5787" spans="1:22" x14ac:dyDescent="0.2">
      <c r="A5787" s="1">
        <v>34308</v>
      </c>
      <c r="B5787">
        <v>1993</v>
      </c>
      <c r="C5787">
        <f>_xlfn.MAXIFS(Table1[ScheduleWeekWritten],Table1[ScheduleSeason],Table1[[#This Row],[ScheduleSeason]])</f>
        <v>18</v>
      </c>
      <c r="D5787">
        <v>14</v>
      </c>
      <c r="E5787" cm="1">
        <f t="array" ref="E5787">_xlfn.XLOOKUP(Table1[[#This Row],[ScheduleWeekWritten]],Table3[Game],100+Table3[Increase],Table1[[#This Row],[ScheduleWeekWritten]])</f>
        <v>14</v>
      </c>
      <c r="F5787" t="b">
        <v>0</v>
      </c>
      <c r="G5787" t="s">
        <v>53</v>
      </c>
      <c r="H5787">
        <v>21</v>
      </c>
      <c r="I5787">
        <v>8</v>
      </c>
      <c r="J5787" t="s">
        <v>101</v>
      </c>
      <c r="K5787" t="s">
        <v>87</v>
      </c>
      <c r="L5787" t="str">
        <f>_xlfn.XLOOKUP(Table1[[#This Row],[TeamFavoriteID]],Table2[team_id],Table2[team_name],_xlfn.XLOOKUP(Table1[[#This Row],[TeamFavoriteID]],Table2[team_id_pfr],Table2[team_name],"Even"))</f>
        <v>San Francisco 49ers</v>
      </c>
      <c r="M5787">
        <v>-24</v>
      </c>
      <c r="N5787">
        <f>IF(Table1[[#This Row],[TeamFavorite]]=Table1[[#This Row],[TeamHome]],Table1[[#This Row],[ScoreAway]]-Table1[[#This Row],[ScoreHome]],Table1[[#This Row],[ScoreHome]]-Table1[[#This Row],[ScoreAway]])</f>
        <v>-13</v>
      </c>
      <c r="O5787">
        <f>IF(Table1[[#This Row],[SpreadActual]]&lt;Table1[[#This Row],[SpreadFavorite]],1,0)</f>
        <v>0</v>
      </c>
      <c r="P5787">
        <v>44</v>
      </c>
      <c r="Q5787" t="s">
        <v>118</v>
      </c>
      <c r="R5787" t="b">
        <v>0</v>
      </c>
      <c r="S5787">
        <v>50</v>
      </c>
      <c r="T5787">
        <v>10</v>
      </c>
      <c r="U5787">
        <v>81</v>
      </c>
    </row>
    <row r="5788" spans="1:22" x14ac:dyDescent="0.2">
      <c r="A5788" s="1">
        <v>34308</v>
      </c>
      <c r="B5788">
        <v>1993</v>
      </c>
      <c r="C5788">
        <f>_xlfn.MAXIFS(Table1[ScheduleWeekWritten],Table1[ScheduleSeason],Table1[[#This Row],[ScheduleSeason]])</f>
        <v>18</v>
      </c>
      <c r="D5788">
        <v>14</v>
      </c>
      <c r="E5788" cm="1">
        <f t="array" ref="E5788">_xlfn.XLOOKUP(Table1[[#This Row],[ScheduleWeekWritten]],Table3[Game],100+Table3[Increase],Table1[[#This Row],[ScheduleWeekWritten]])</f>
        <v>14</v>
      </c>
      <c r="F5788" t="b">
        <v>0</v>
      </c>
      <c r="G5788" t="s">
        <v>128</v>
      </c>
      <c r="H5788">
        <v>16</v>
      </c>
      <c r="I5788">
        <v>31</v>
      </c>
      <c r="J5788" t="s">
        <v>42</v>
      </c>
      <c r="K5788" t="s">
        <v>75</v>
      </c>
      <c r="L5788" t="str">
        <f>_xlfn.XLOOKUP(Table1[[#This Row],[TeamFavoriteID]],Table2[team_id],Table2[team_name],_xlfn.XLOOKUP(Table1[[#This Row],[TeamFavoriteID]],Table2[team_id_pfr],Table2[team_name],"Even"))</f>
        <v>Kansas City Chiefs</v>
      </c>
      <c r="M5788">
        <v>-7</v>
      </c>
      <c r="N5788">
        <f>IF(Table1[[#This Row],[TeamFavorite]]=Table1[[#This Row],[TeamHome]],Table1[[#This Row],[ScoreAway]]-Table1[[#This Row],[ScoreHome]],Table1[[#This Row],[ScoreHome]]-Table1[[#This Row],[ScoreAway]])</f>
        <v>-15</v>
      </c>
      <c r="O5788">
        <f>IF(Table1[[#This Row],[SpreadActual]]&lt;Table1[[#This Row],[SpreadFavorite]],1,0)</f>
        <v>1</v>
      </c>
      <c r="P5788">
        <v>35.5</v>
      </c>
      <c r="Q5788" t="s">
        <v>129</v>
      </c>
      <c r="R5788" t="b">
        <v>0</v>
      </c>
      <c r="S5788">
        <v>72</v>
      </c>
      <c r="T5788">
        <v>0</v>
      </c>
      <c r="V5788" t="s">
        <v>103</v>
      </c>
    </row>
    <row r="5789" spans="1:22" x14ac:dyDescent="0.2">
      <c r="A5789" s="1">
        <v>34308</v>
      </c>
      <c r="B5789">
        <v>1993</v>
      </c>
      <c r="C5789">
        <f>_xlfn.MAXIFS(Table1[ScheduleWeekWritten],Table1[ScheduleSeason],Table1[[#This Row],[ScheduleSeason]])</f>
        <v>18</v>
      </c>
      <c r="D5789">
        <v>14</v>
      </c>
      <c r="E5789" cm="1">
        <f t="array" ref="E5789">_xlfn.XLOOKUP(Table1[[#This Row],[ScheduleWeekWritten]],Table3[Game],100+Table3[Increase],Table1[[#This Row],[ScheduleWeekWritten]])</f>
        <v>14</v>
      </c>
      <c r="F5789" t="b">
        <v>0</v>
      </c>
      <c r="G5789" t="s">
        <v>127</v>
      </c>
      <c r="H5789">
        <v>17</v>
      </c>
      <c r="I5789">
        <v>23</v>
      </c>
      <c r="J5789" t="s">
        <v>61</v>
      </c>
      <c r="K5789" t="s">
        <v>133</v>
      </c>
      <c r="L5789" t="str">
        <f>_xlfn.XLOOKUP(Table1[[#This Row],[TeamFavoriteID]],Table2[team_id],Table2[team_name],_xlfn.XLOOKUP(Table1[[#This Row],[TeamFavoriteID]],Table2[team_id_pfr],Table2[team_name],"Even"))</f>
        <v>Tampa Bay Buccaneers</v>
      </c>
      <c r="M5789">
        <v>-2.5</v>
      </c>
      <c r="N5789">
        <f>IF(Table1[[#This Row],[TeamFavorite]]=Table1[[#This Row],[TeamHome]],Table1[[#This Row],[ScoreAway]]-Table1[[#This Row],[ScoreHome]],Table1[[#This Row],[ScoreHome]]-Table1[[#This Row],[ScoreAway]])</f>
        <v>6</v>
      </c>
      <c r="O5789">
        <f>IF(Table1[[#This Row],[SpreadActual]]&lt;Table1[[#This Row],[SpreadFavorite]],1,0)</f>
        <v>0</v>
      </c>
      <c r="P5789">
        <v>36.6</v>
      </c>
      <c r="Q5789" t="s">
        <v>130</v>
      </c>
      <c r="R5789" t="b">
        <v>0</v>
      </c>
      <c r="S5789">
        <v>67</v>
      </c>
      <c r="T5789">
        <v>12</v>
      </c>
      <c r="U5789">
        <v>76</v>
      </c>
    </row>
    <row r="5790" spans="1:22" x14ac:dyDescent="0.2">
      <c r="A5790" s="1">
        <v>34309</v>
      </c>
      <c r="B5790">
        <v>1993</v>
      </c>
      <c r="C5790">
        <f>_xlfn.MAXIFS(Table1[ScheduleWeekWritten],Table1[ScheduleSeason],Table1[[#This Row],[ScheduleSeason]])</f>
        <v>18</v>
      </c>
      <c r="D5790">
        <v>14</v>
      </c>
      <c r="E5790" cm="1">
        <f t="array" ref="E5790">_xlfn.XLOOKUP(Table1[[#This Row],[ScheduleWeekWritten]],Table3[Game],100+Table3[Increase],Table1[[#This Row],[ScheduleWeekWritten]])</f>
        <v>14</v>
      </c>
      <c r="F5790" t="b">
        <v>0</v>
      </c>
      <c r="G5790" t="s">
        <v>67</v>
      </c>
      <c r="H5790">
        <v>23</v>
      </c>
      <c r="I5790">
        <v>17</v>
      </c>
      <c r="J5790" t="s">
        <v>58</v>
      </c>
      <c r="K5790" t="s">
        <v>68</v>
      </c>
      <c r="L5790" t="str">
        <f>_xlfn.XLOOKUP(Table1[[#This Row],[TeamFavoriteID]],Table2[team_id],Table2[team_name],_xlfn.XLOOKUP(Table1[[#This Row],[TeamFavoriteID]],Table2[team_id_pfr],Table2[team_name],"Even"))</f>
        <v>Dallas Cowboys</v>
      </c>
      <c r="M5790">
        <v>-16</v>
      </c>
      <c r="N5790">
        <f>IF(Table1[[#This Row],[TeamFavorite]]=Table1[[#This Row],[TeamHome]],Table1[[#This Row],[ScoreAway]]-Table1[[#This Row],[ScoreHome]],Table1[[#This Row],[ScoreHome]]-Table1[[#This Row],[ScoreAway]])</f>
        <v>-6</v>
      </c>
      <c r="O5790">
        <f>IF(Table1[[#This Row],[SpreadActual]]&lt;Table1[[#This Row],[SpreadFavorite]],1,0)</f>
        <v>0</v>
      </c>
      <c r="P5790">
        <v>37</v>
      </c>
      <c r="Q5790" t="s">
        <v>119</v>
      </c>
      <c r="R5790" t="b">
        <v>0</v>
      </c>
      <c r="S5790">
        <v>50</v>
      </c>
      <c r="T5790">
        <v>8</v>
      </c>
      <c r="U5790">
        <v>44</v>
      </c>
    </row>
    <row r="5791" spans="1:22" x14ac:dyDescent="0.2">
      <c r="A5791" s="1">
        <v>34314</v>
      </c>
      <c r="B5791">
        <v>1993</v>
      </c>
      <c r="C5791">
        <f>_xlfn.MAXIFS(Table1[ScheduleWeekWritten],Table1[ScheduleSeason],Table1[[#This Row],[ScheduleSeason]])</f>
        <v>18</v>
      </c>
      <c r="D5791">
        <v>15</v>
      </c>
      <c r="E5791" cm="1">
        <f t="array" ref="E5791">_xlfn.XLOOKUP(Table1[[#This Row],[ScheduleWeekWritten]],Table3[Game],100+Table3[Increase],Table1[[#This Row],[ScheduleWeekWritten]])</f>
        <v>15</v>
      </c>
      <c r="F5791" t="b">
        <v>0</v>
      </c>
      <c r="G5791" t="s">
        <v>38</v>
      </c>
      <c r="H5791">
        <v>27</v>
      </c>
      <c r="I5791">
        <v>24</v>
      </c>
      <c r="J5791" t="s">
        <v>53</v>
      </c>
      <c r="K5791" t="s">
        <v>87</v>
      </c>
      <c r="L5791" t="str">
        <f>_xlfn.XLOOKUP(Table1[[#This Row],[TeamFavoriteID]],Table2[team_id],Table2[team_name],_xlfn.XLOOKUP(Table1[[#This Row],[TeamFavoriteID]],Table2[team_id_pfr],Table2[team_name],"Even"))</f>
        <v>San Francisco 49ers</v>
      </c>
      <c r="M5791">
        <v>-8</v>
      </c>
      <c r="N5791">
        <f>IF(Table1[[#This Row],[TeamFavorite]]=Table1[[#This Row],[TeamHome]],Table1[[#This Row],[ScoreAway]]-Table1[[#This Row],[ScoreHome]],Table1[[#This Row],[ScoreHome]]-Table1[[#This Row],[ScoreAway]])</f>
        <v>3</v>
      </c>
      <c r="O5791">
        <f>IF(Table1[[#This Row],[SpreadActual]]&lt;Table1[[#This Row],[SpreadFavorite]],1,0)</f>
        <v>0</v>
      </c>
      <c r="P5791">
        <v>48</v>
      </c>
      <c r="Q5791" t="s">
        <v>148</v>
      </c>
      <c r="R5791" t="b">
        <v>0</v>
      </c>
      <c r="S5791">
        <v>72</v>
      </c>
      <c r="T5791">
        <v>0</v>
      </c>
      <c r="V5791" t="s">
        <v>103</v>
      </c>
    </row>
    <row r="5792" spans="1:22" x14ac:dyDescent="0.2">
      <c r="A5792" s="1">
        <v>34314</v>
      </c>
      <c r="B5792">
        <v>1993</v>
      </c>
      <c r="C5792">
        <f>_xlfn.MAXIFS(Table1[ScheduleWeekWritten],Table1[ScheduleSeason],Table1[[#This Row],[ScheduleSeason]])</f>
        <v>18</v>
      </c>
      <c r="D5792">
        <v>15</v>
      </c>
      <c r="E5792" cm="1">
        <f t="array" ref="E5792">_xlfn.XLOOKUP(Table1[[#This Row],[ScheduleWeekWritten]],Table3[Game],100+Table3[Increase],Table1[[#This Row],[ScheduleWeekWritten]])</f>
        <v>15</v>
      </c>
      <c r="F5792" t="b">
        <v>0</v>
      </c>
      <c r="G5792" t="s">
        <v>61</v>
      </c>
      <c r="H5792">
        <v>0</v>
      </c>
      <c r="I5792">
        <v>3</v>
      </c>
      <c r="J5792" t="s">
        <v>31</v>
      </c>
      <c r="K5792" t="s">
        <v>32</v>
      </c>
      <c r="L5792" t="str">
        <f>_xlfn.XLOOKUP(Table1[[#This Row],[TeamFavoriteID]],Table2[team_id],Table2[team_name],_xlfn.XLOOKUP(Table1[[#This Row],[TeamFavoriteID]],Table2[team_id_pfr],Table2[team_name],"Even"))</f>
        <v>New York Jets</v>
      </c>
      <c r="M5792">
        <v>-3</v>
      </c>
      <c r="N5792">
        <f>IF(Table1[[#This Row],[TeamFavorite]]=Table1[[#This Row],[TeamHome]],Table1[[#This Row],[ScoreAway]]-Table1[[#This Row],[ScoreHome]],Table1[[#This Row],[ScoreHome]]-Table1[[#This Row],[ScoreAway]])</f>
        <v>-3</v>
      </c>
      <c r="O5792">
        <f>IF(Table1[[#This Row],[SpreadActual]]&lt;Table1[[#This Row],[SpreadFavorite]],1,0)</f>
        <v>0</v>
      </c>
      <c r="P5792">
        <v>34.5</v>
      </c>
      <c r="Q5792" t="s">
        <v>64</v>
      </c>
      <c r="R5792" t="b">
        <v>0</v>
      </c>
      <c r="S5792">
        <v>43</v>
      </c>
      <c r="T5792">
        <v>20</v>
      </c>
      <c r="U5792">
        <v>70</v>
      </c>
    </row>
    <row r="5793" spans="1:22" x14ac:dyDescent="0.2">
      <c r="A5793" s="1">
        <v>34315</v>
      </c>
      <c r="B5793">
        <v>1993</v>
      </c>
      <c r="C5793">
        <f>_xlfn.MAXIFS(Table1[ScheduleWeekWritten],Table1[ScheduleSeason],Table1[[#This Row],[ScheduleSeason]])</f>
        <v>18</v>
      </c>
      <c r="D5793">
        <v>15</v>
      </c>
      <c r="E5793" cm="1">
        <f t="array" ref="E5793">_xlfn.XLOOKUP(Table1[[#This Row],[ScheduleWeekWritten]],Table3[Game],100+Table3[Increase],Table1[[#This Row],[ScheduleWeekWritten]])</f>
        <v>15</v>
      </c>
      <c r="F5793" t="b">
        <v>0</v>
      </c>
      <c r="G5793" t="s">
        <v>24</v>
      </c>
      <c r="H5793">
        <v>27</v>
      </c>
      <c r="I5793">
        <v>21</v>
      </c>
      <c r="J5793" t="s">
        <v>42</v>
      </c>
      <c r="K5793" t="s">
        <v>88</v>
      </c>
      <c r="L5793" t="str">
        <f>_xlfn.XLOOKUP(Table1[[#This Row],[TeamFavoriteID]],Table2[team_id],Table2[team_name],_xlfn.XLOOKUP(Table1[[#This Row],[TeamFavoriteID]],Table2[team_id_pfr],Table2[team_name],"Even"))</f>
        <v>Denver Broncos</v>
      </c>
      <c r="M5793">
        <v>-1</v>
      </c>
      <c r="N5793">
        <f>IF(Table1[[#This Row],[TeamFavorite]]=Table1[[#This Row],[TeamHome]],Table1[[#This Row],[ScoreAway]]-Table1[[#This Row],[ScoreHome]],Table1[[#This Row],[ScoreHome]]-Table1[[#This Row],[ScoreAway]])</f>
        <v>-6</v>
      </c>
      <c r="O5793">
        <f>IF(Table1[[#This Row],[SpreadActual]]&lt;Table1[[#This Row],[SpreadFavorite]],1,0)</f>
        <v>1</v>
      </c>
      <c r="P5793">
        <v>37</v>
      </c>
      <c r="Q5793" t="s">
        <v>71</v>
      </c>
      <c r="R5793" t="b">
        <v>0</v>
      </c>
      <c r="S5793">
        <v>48</v>
      </c>
      <c r="T5793">
        <v>14</v>
      </c>
      <c r="U5793">
        <v>36</v>
      </c>
    </row>
    <row r="5794" spans="1:22" x14ac:dyDescent="0.2">
      <c r="A5794" s="1">
        <v>34315</v>
      </c>
      <c r="B5794">
        <v>1993</v>
      </c>
      <c r="C5794">
        <f>_xlfn.MAXIFS(Table1[ScheduleWeekWritten],Table1[ScheduleSeason],Table1[[#This Row],[ScheduleSeason]])</f>
        <v>18</v>
      </c>
      <c r="D5794">
        <v>15</v>
      </c>
      <c r="E5794" cm="1">
        <f t="array" ref="E5794">_xlfn.XLOOKUP(Table1[[#This Row],[ScheduleWeekWritten]],Table3[Game],100+Table3[Increase],Table1[[#This Row],[ScheduleWeekWritten]])</f>
        <v>15</v>
      </c>
      <c r="F5794" t="b">
        <v>0</v>
      </c>
      <c r="G5794" t="s">
        <v>23</v>
      </c>
      <c r="H5794">
        <v>19</v>
      </c>
      <c r="I5794">
        <v>17</v>
      </c>
      <c r="J5794" t="s">
        <v>62</v>
      </c>
      <c r="K5794" t="s">
        <v>25</v>
      </c>
      <c r="L5794" t="str">
        <f>_xlfn.XLOOKUP(Table1[[#This Row],[TeamFavoriteID]],Table2[team_id],Table2[team_name],_xlfn.XLOOKUP(Table1[[#This Row],[TeamFavoriteID]],Table2[team_id_pfr],Table2[team_name],"Even"))</f>
        <v>Houston Oilers</v>
      </c>
      <c r="M5794">
        <v>-10</v>
      </c>
      <c r="N5794">
        <f>IF(Table1[[#This Row],[TeamFavorite]]=Table1[[#This Row],[TeamHome]],Table1[[#This Row],[ScoreAway]]-Table1[[#This Row],[ScoreHome]],Table1[[#This Row],[ScoreHome]]-Table1[[#This Row],[ScoreAway]])</f>
        <v>-2</v>
      </c>
      <c r="O5794">
        <f>IF(Table1[[#This Row],[SpreadActual]]&lt;Table1[[#This Row],[SpreadFavorite]],1,0)</f>
        <v>0</v>
      </c>
      <c r="P5794">
        <v>39.5</v>
      </c>
      <c r="Q5794" t="s">
        <v>102</v>
      </c>
      <c r="R5794" t="b">
        <v>0</v>
      </c>
      <c r="S5794">
        <v>72</v>
      </c>
      <c r="T5794">
        <v>0</v>
      </c>
      <c r="V5794" t="s">
        <v>103</v>
      </c>
    </row>
    <row r="5795" spans="1:22" x14ac:dyDescent="0.2">
      <c r="A5795" s="1">
        <v>34315</v>
      </c>
      <c r="B5795">
        <v>1993</v>
      </c>
      <c r="C5795">
        <f>_xlfn.MAXIFS(Table1[ScheduleWeekWritten],Table1[ScheduleSeason],Table1[[#This Row],[ScheduleSeason]])</f>
        <v>18</v>
      </c>
      <c r="D5795">
        <v>15</v>
      </c>
      <c r="E5795" cm="1">
        <f t="array" ref="E5795">_xlfn.XLOOKUP(Table1[[#This Row],[ScheduleWeekWritten]],Table3[Game],100+Table3[Increase],Table1[[#This Row],[ScheduleWeekWritten]])</f>
        <v>15</v>
      </c>
      <c r="F5795" t="b">
        <v>0</v>
      </c>
      <c r="G5795" t="s">
        <v>138</v>
      </c>
      <c r="H5795">
        <v>27</v>
      </c>
      <c r="I5795">
        <v>23</v>
      </c>
      <c r="J5795" t="s">
        <v>128</v>
      </c>
      <c r="K5795" t="s">
        <v>21</v>
      </c>
      <c r="L5795" t="str">
        <f>_xlfn.XLOOKUP(Table1[[#This Row],[TeamFavoriteID]],Table2[team_id],Table2[team_name],_xlfn.XLOOKUP(Table1[[#This Row],[TeamFavoriteID]],Table2[team_id_pfr],Table2[team_name],"Even"))</f>
        <v>Las Vegas Raiders</v>
      </c>
      <c r="M5795">
        <v>-8.5</v>
      </c>
      <c r="N5795">
        <f>IF(Table1[[#This Row],[TeamFavorite]]=Table1[[#This Row],[TeamHome]],Table1[[#This Row],[ScoreAway]]-Table1[[#This Row],[ScoreHome]],Table1[[#This Row],[ScoreHome]]-Table1[[#This Row],[ScoreAway]])</f>
        <v>4</v>
      </c>
      <c r="O5795">
        <f>IF(Table1[[#This Row],[SpreadActual]]&lt;Table1[[#This Row],[SpreadFavorite]],1,0)</f>
        <v>0</v>
      </c>
      <c r="P5795">
        <v>36</v>
      </c>
      <c r="Q5795" t="s">
        <v>65</v>
      </c>
      <c r="R5795" t="b">
        <v>0</v>
      </c>
      <c r="S5795">
        <v>55</v>
      </c>
      <c r="T5795">
        <v>12</v>
      </c>
      <c r="U5795">
        <v>60</v>
      </c>
    </row>
    <row r="5796" spans="1:22" x14ac:dyDescent="0.2">
      <c r="A5796" s="1">
        <v>34315</v>
      </c>
      <c r="B5796">
        <v>1993</v>
      </c>
      <c r="C5796">
        <f>_xlfn.MAXIFS(Table1[ScheduleWeekWritten],Table1[ScheduleSeason],Table1[[#This Row],[ScheduleSeason]])</f>
        <v>18</v>
      </c>
      <c r="D5796">
        <v>15</v>
      </c>
      <c r="E5796" cm="1">
        <f t="array" ref="E5796">_xlfn.XLOOKUP(Table1[[#This Row],[ScheduleWeekWritten]],Table3[Game],100+Table3[Increase],Table1[[#This Row],[ScheduleWeekWritten]])</f>
        <v>15</v>
      </c>
      <c r="F5796" t="b">
        <v>0</v>
      </c>
      <c r="G5796" t="s">
        <v>54</v>
      </c>
      <c r="H5796">
        <v>20</v>
      </c>
      <c r="I5796">
        <v>37</v>
      </c>
      <c r="J5796" t="s">
        <v>67</v>
      </c>
      <c r="K5796" t="s">
        <v>68</v>
      </c>
      <c r="L5796" t="str">
        <f>_xlfn.XLOOKUP(Table1[[#This Row],[TeamFavoriteID]],Table2[team_id],Table2[team_name],_xlfn.XLOOKUP(Table1[[#This Row],[TeamFavoriteID]],Table2[team_id_pfr],Table2[team_name],"Even"))</f>
        <v>Dallas Cowboys</v>
      </c>
      <c r="M5796">
        <v>-7</v>
      </c>
      <c r="N5796">
        <f>IF(Table1[[#This Row],[TeamFavorite]]=Table1[[#This Row],[TeamHome]],Table1[[#This Row],[ScoreAway]]-Table1[[#This Row],[ScoreHome]],Table1[[#This Row],[ScoreHome]]-Table1[[#This Row],[ScoreAway]])</f>
        <v>-17</v>
      </c>
      <c r="O5796">
        <f>IF(Table1[[#This Row],[SpreadActual]]&lt;Table1[[#This Row],[SpreadFavorite]],1,0)</f>
        <v>1</v>
      </c>
      <c r="P5796">
        <v>37</v>
      </c>
      <c r="Q5796" t="s">
        <v>137</v>
      </c>
      <c r="R5796" t="b">
        <v>0</v>
      </c>
      <c r="S5796">
        <v>72</v>
      </c>
      <c r="T5796">
        <v>0</v>
      </c>
      <c r="V5796" t="s">
        <v>103</v>
      </c>
    </row>
    <row r="5797" spans="1:22" x14ac:dyDescent="0.2">
      <c r="A5797" s="1">
        <v>34315</v>
      </c>
      <c r="B5797">
        <v>1993</v>
      </c>
      <c r="C5797">
        <f>_xlfn.MAXIFS(Table1[ScheduleWeekWritten],Table1[ScheduleSeason],Table1[[#This Row],[ScheduleSeason]])</f>
        <v>18</v>
      </c>
      <c r="D5797">
        <v>15</v>
      </c>
      <c r="E5797" cm="1">
        <f t="array" ref="E5797">_xlfn.XLOOKUP(Table1[[#This Row],[ScheduleWeekWritten]],Table3[Game],100+Table3[Increase],Table1[[#This Row],[ScheduleWeekWritten]])</f>
        <v>15</v>
      </c>
      <c r="F5797" t="b">
        <v>0</v>
      </c>
      <c r="G5797" t="s">
        <v>115</v>
      </c>
      <c r="H5797">
        <v>7</v>
      </c>
      <c r="I5797">
        <v>2</v>
      </c>
      <c r="J5797" t="s">
        <v>101</v>
      </c>
      <c r="K5797" t="s">
        <v>70</v>
      </c>
      <c r="L5797" t="str">
        <f>_xlfn.XLOOKUP(Table1[[#This Row],[TeamFavoriteID]],Table2[team_id],Table2[team_name],_xlfn.XLOOKUP(Table1[[#This Row],[TeamFavoriteID]],Table2[team_id_pfr],Table2[team_name],"Even"))</f>
        <v>Boston Patriots</v>
      </c>
      <c r="M5797">
        <v>-5.5</v>
      </c>
      <c r="N5797">
        <f>IF(Table1[[#This Row],[TeamFavorite]]=Table1[[#This Row],[TeamHome]],Table1[[#This Row],[ScoreAway]]-Table1[[#This Row],[ScoreHome]],Table1[[#This Row],[ScoreHome]]-Table1[[#This Row],[ScoreAway]])</f>
        <v>5</v>
      </c>
      <c r="O5797">
        <f>IF(Table1[[#This Row],[SpreadActual]]&lt;Table1[[#This Row],[SpreadFavorite]],1,0)</f>
        <v>0</v>
      </c>
      <c r="P5797">
        <v>31</v>
      </c>
      <c r="Q5797" t="s">
        <v>116</v>
      </c>
      <c r="R5797" t="b">
        <v>0</v>
      </c>
      <c r="S5797">
        <v>29</v>
      </c>
      <c r="T5797">
        <v>22</v>
      </c>
      <c r="U5797">
        <v>69</v>
      </c>
    </row>
    <row r="5798" spans="1:22" x14ac:dyDescent="0.2">
      <c r="A5798" s="1">
        <v>34315</v>
      </c>
      <c r="B5798">
        <v>1993</v>
      </c>
      <c r="C5798">
        <f>_xlfn.MAXIFS(Table1[ScheduleWeekWritten],Table1[ScheduleSeason],Table1[[#This Row],[ScheduleSeason]])</f>
        <v>18</v>
      </c>
      <c r="D5798">
        <v>15</v>
      </c>
      <c r="E5798" cm="1">
        <f t="array" ref="E5798">_xlfn.XLOOKUP(Table1[[#This Row],[ScheduleWeekWritten]],Table3[Game],100+Table3[Increase],Table1[[#This Row],[ScheduleWeekWritten]])</f>
        <v>15</v>
      </c>
      <c r="F5798" t="b">
        <v>0</v>
      </c>
      <c r="G5798" t="s">
        <v>95</v>
      </c>
      <c r="H5798">
        <v>20</v>
      </c>
      <c r="I5798">
        <v>23</v>
      </c>
      <c r="J5798" t="s">
        <v>39</v>
      </c>
      <c r="K5798" t="s">
        <v>98</v>
      </c>
      <c r="L5798" t="str">
        <f>_xlfn.XLOOKUP(Table1[[#This Row],[TeamFavoriteID]],Table2[team_id],Table2[team_name],_xlfn.XLOOKUP(Table1[[#This Row],[TeamFavoriteID]],Table2[team_id_pfr],Table2[team_name],"Even"))</f>
        <v>New Orleans Saints</v>
      </c>
      <c r="M5798">
        <v>-14</v>
      </c>
      <c r="N5798">
        <f>IF(Table1[[#This Row],[TeamFavorite]]=Table1[[#This Row],[TeamHome]],Table1[[#This Row],[ScoreAway]]-Table1[[#This Row],[ScoreHome]],Table1[[#This Row],[ScoreHome]]-Table1[[#This Row],[ScoreAway]])</f>
        <v>3</v>
      </c>
      <c r="O5798">
        <f>IF(Table1[[#This Row],[SpreadActual]]&lt;Table1[[#This Row],[SpreadFavorite]],1,0)</f>
        <v>0</v>
      </c>
      <c r="P5798">
        <v>36.5</v>
      </c>
      <c r="Q5798" t="s">
        <v>124</v>
      </c>
      <c r="R5798" t="b">
        <v>0</v>
      </c>
      <c r="S5798">
        <v>72</v>
      </c>
      <c r="T5798">
        <v>0</v>
      </c>
      <c r="V5798" t="s">
        <v>103</v>
      </c>
    </row>
    <row r="5799" spans="1:22" x14ac:dyDescent="0.2">
      <c r="A5799" s="1">
        <v>34315</v>
      </c>
      <c r="B5799">
        <v>1993</v>
      </c>
      <c r="C5799">
        <f>_xlfn.MAXIFS(Table1[ScheduleWeekWritten],Table1[ScheduleSeason],Table1[[#This Row],[ScheduleSeason]])</f>
        <v>18</v>
      </c>
      <c r="D5799">
        <v>15</v>
      </c>
      <c r="E5799" cm="1">
        <f t="array" ref="E5799">_xlfn.XLOOKUP(Table1[[#This Row],[ScheduleWeekWritten]],Table3[Game],100+Table3[Increase],Table1[[#This Row],[ScheduleWeekWritten]])</f>
        <v>15</v>
      </c>
      <c r="F5799" t="b">
        <v>0</v>
      </c>
      <c r="G5799" t="s">
        <v>50</v>
      </c>
      <c r="H5799">
        <v>20</v>
      </c>
      <c r="I5799">
        <v>6</v>
      </c>
      <c r="J5799" t="s">
        <v>140</v>
      </c>
      <c r="K5799" t="s">
        <v>90</v>
      </c>
      <c r="L5799" t="str">
        <f>_xlfn.XLOOKUP(Table1[[#This Row],[TeamFavoriteID]],Table2[team_id],Table2[team_name],_xlfn.XLOOKUP(Table1[[#This Row],[TeamFavoriteID]],Table2[team_id_pfr],Table2[team_name],"Even"))</f>
        <v>New York Giants</v>
      </c>
      <c r="M5799">
        <v>-11</v>
      </c>
      <c r="N5799">
        <f>IF(Table1[[#This Row],[TeamFavorite]]=Table1[[#This Row],[TeamHome]],Table1[[#This Row],[ScoreAway]]-Table1[[#This Row],[ScoreHome]],Table1[[#This Row],[ScoreHome]]-Table1[[#This Row],[ScoreAway]])</f>
        <v>-14</v>
      </c>
      <c r="O5799">
        <f>IF(Table1[[#This Row],[SpreadActual]]&lt;Table1[[#This Row],[SpreadFavorite]],1,0)</f>
        <v>1</v>
      </c>
      <c r="P5799">
        <v>33</v>
      </c>
      <c r="Q5799" t="s">
        <v>126</v>
      </c>
      <c r="R5799" t="b">
        <v>0</v>
      </c>
      <c r="S5799">
        <v>28</v>
      </c>
      <c r="T5799">
        <v>22</v>
      </c>
      <c r="U5799">
        <v>61</v>
      </c>
    </row>
    <row r="5800" spans="1:22" x14ac:dyDescent="0.2">
      <c r="A5800" s="1">
        <v>34315</v>
      </c>
      <c r="B5800">
        <v>1993</v>
      </c>
      <c r="C5800">
        <f>_xlfn.MAXIFS(Table1[ScheduleWeekWritten],Table1[ScheduleSeason],Table1[[#This Row],[ScheduleSeason]])</f>
        <v>18</v>
      </c>
      <c r="D5800">
        <v>15</v>
      </c>
      <c r="E5800" cm="1">
        <f t="array" ref="E5800">_xlfn.XLOOKUP(Table1[[#This Row],[ScheduleWeekWritten]],Table3[Game],100+Table3[Increase],Table1[[#This Row],[ScheduleWeekWritten]])</f>
        <v>15</v>
      </c>
      <c r="F5800" t="b">
        <v>0</v>
      </c>
      <c r="G5800" t="s">
        <v>58</v>
      </c>
      <c r="H5800">
        <v>7</v>
      </c>
      <c r="I5800">
        <v>10</v>
      </c>
      <c r="J5800" t="s">
        <v>28</v>
      </c>
      <c r="K5800" t="s">
        <v>43</v>
      </c>
      <c r="L5800" t="str">
        <f>_xlfn.XLOOKUP(Table1[[#This Row],[TeamFavoriteID]],Table2[team_id],Table2[team_name],_xlfn.XLOOKUP(Table1[[#This Row],[TeamFavoriteID]],Table2[team_id_pfr],Table2[team_name],"Even"))</f>
        <v>Buffalo Bills</v>
      </c>
      <c r="M5800">
        <v>-4</v>
      </c>
      <c r="N5800">
        <f>IF(Table1[[#This Row],[TeamFavorite]]=Table1[[#This Row],[TeamHome]],Table1[[#This Row],[ScoreAway]]-Table1[[#This Row],[ScoreHome]],Table1[[#This Row],[ScoreHome]]-Table1[[#This Row],[ScoreAway]])</f>
        <v>-3</v>
      </c>
      <c r="O5800">
        <f>IF(Table1[[#This Row],[SpreadActual]]&lt;Table1[[#This Row],[SpreadFavorite]],1,0)</f>
        <v>0</v>
      </c>
      <c r="P5800">
        <v>33.5</v>
      </c>
      <c r="Q5800" t="s">
        <v>112</v>
      </c>
      <c r="R5800" t="b">
        <v>0</v>
      </c>
      <c r="S5800">
        <v>30</v>
      </c>
      <c r="T5800">
        <v>21</v>
      </c>
      <c r="U5800">
        <v>44</v>
      </c>
    </row>
    <row r="5801" spans="1:22" x14ac:dyDescent="0.2">
      <c r="A5801" s="1">
        <v>34315</v>
      </c>
      <c r="B5801">
        <v>1993</v>
      </c>
      <c r="C5801">
        <f>_xlfn.MAXIFS(Table1[ScheduleWeekWritten],Table1[ScheduleSeason],Table1[[#This Row],[ScheduleSeason]])</f>
        <v>18</v>
      </c>
      <c r="D5801">
        <v>15</v>
      </c>
      <c r="E5801" cm="1">
        <f t="array" ref="E5801">_xlfn.XLOOKUP(Table1[[#This Row],[ScheduleWeekWritten]],Table3[Game],100+Table3[Increase],Table1[[#This Row],[ScheduleWeekWritten]])</f>
        <v>15</v>
      </c>
      <c r="F5801" t="b">
        <v>0</v>
      </c>
      <c r="G5801" t="s">
        <v>145</v>
      </c>
      <c r="H5801">
        <v>14</v>
      </c>
      <c r="I5801">
        <v>21</v>
      </c>
      <c r="J5801" t="s">
        <v>45</v>
      </c>
      <c r="K5801" t="s">
        <v>59</v>
      </c>
      <c r="L5801" t="str">
        <f>_xlfn.XLOOKUP(Table1[[#This Row],[TeamFavoriteID]],Table2[team_id],Table2[team_name],_xlfn.XLOOKUP(Table1[[#This Row],[TeamFavoriteID]],Table2[team_id_pfr],Table2[team_name],"Even"))</f>
        <v>Arizona Cardinals</v>
      </c>
      <c r="M5801">
        <v>-7</v>
      </c>
      <c r="N5801">
        <f>IF(Table1[[#This Row],[TeamFavorite]]=Table1[[#This Row],[TeamHome]],Table1[[#This Row],[ScoreAway]]-Table1[[#This Row],[ScoreHome]],Table1[[#This Row],[ScoreHome]]-Table1[[#This Row],[ScoreAway]])</f>
        <v>-7</v>
      </c>
      <c r="O5801">
        <f>IF(Table1[[#This Row],[SpreadActual]]&lt;Table1[[#This Row],[SpreadFavorite]],1,0)</f>
        <v>0</v>
      </c>
      <c r="P5801">
        <v>35</v>
      </c>
      <c r="Q5801" t="s">
        <v>146</v>
      </c>
      <c r="R5801" t="b">
        <v>0</v>
      </c>
      <c r="S5801">
        <v>60</v>
      </c>
      <c r="T5801">
        <v>13</v>
      </c>
      <c r="U5801">
        <v>46</v>
      </c>
    </row>
    <row r="5802" spans="1:22" x14ac:dyDescent="0.2">
      <c r="A5802" s="1">
        <v>34315</v>
      </c>
      <c r="B5802">
        <v>1993</v>
      </c>
      <c r="C5802">
        <f>_xlfn.MAXIFS(Table1[ScheduleWeekWritten],Table1[ScheduleSeason],Table1[[#This Row],[ScheduleSeason]])</f>
        <v>18</v>
      </c>
      <c r="D5802">
        <v>15</v>
      </c>
      <c r="E5802" cm="1">
        <f t="array" ref="E5802">_xlfn.XLOOKUP(Table1[[#This Row],[ScheduleWeekWritten]],Table3[Game],100+Table3[Increase],Table1[[#This Row],[ScheduleWeekWritten]])</f>
        <v>15</v>
      </c>
      <c r="F5802" t="b">
        <v>0</v>
      </c>
      <c r="G5802" t="s">
        <v>27</v>
      </c>
      <c r="H5802">
        <v>13</v>
      </c>
      <c r="I5802">
        <v>20</v>
      </c>
      <c r="J5802" t="s">
        <v>33</v>
      </c>
      <c r="K5802" t="s">
        <v>29</v>
      </c>
      <c r="L5802" t="str">
        <f>_xlfn.XLOOKUP(Table1[[#This Row],[TeamFavoriteID]],Table2[team_id],Table2[team_name],_xlfn.XLOOKUP(Table1[[#This Row],[TeamFavoriteID]],Table2[team_id_pfr],Table2[team_name],"Even"))</f>
        <v>Los Angeles Chargers</v>
      </c>
      <c r="M5802">
        <v>-3</v>
      </c>
      <c r="N5802">
        <f>IF(Table1[[#This Row],[TeamFavorite]]=Table1[[#This Row],[TeamHome]],Table1[[#This Row],[ScoreAway]]-Table1[[#This Row],[ScoreHome]],Table1[[#This Row],[ScoreHome]]-Table1[[#This Row],[ScoreAway]])</f>
        <v>-7</v>
      </c>
      <c r="O5802">
        <f>IF(Table1[[#This Row],[SpreadActual]]&lt;Table1[[#This Row],[SpreadFavorite]],1,0)</f>
        <v>1</v>
      </c>
      <c r="P5802">
        <v>35.5</v>
      </c>
      <c r="Q5802" t="s">
        <v>94</v>
      </c>
      <c r="R5802" t="b">
        <v>0</v>
      </c>
      <c r="S5802">
        <v>56</v>
      </c>
      <c r="T5802">
        <v>12</v>
      </c>
      <c r="U5802">
        <v>78</v>
      </c>
    </row>
    <row r="5803" spans="1:22" x14ac:dyDescent="0.2">
      <c r="A5803" s="1">
        <v>34315</v>
      </c>
      <c r="B5803">
        <v>1993</v>
      </c>
      <c r="C5803">
        <f>_xlfn.MAXIFS(Table1[ScheduleWeekWritten],Table1[ScheduleSeason],Table1[[#This Row],[ScheduleSeason]])</f>
        <v>18</v>
      </c>
      <c r="D5803">
        <v>15</v>
      </c>
      <c r="E5803" cm="1">
        <f t="array" ref="E5803">_xlfn.XLOOKUP(Table1[[#This Row],[ScheduleWeekWritten]],Table3[Game],100+Table3[Increase],Table1[[#This Row],[ScheduleWeekWritten]])</f>
        <v>15</v>
      </c>
      <c r="F5803" t="b">
        <v>0</v>
      </c>
      <c r="G5803" t="s">
        <v>127</v>
      </c>
      <c r="H5803">
        <v>13</v>
      </c>
      <c r="I5803">
        <v>10</v>
      </c>
      <c r="J5803" t="s">
        <v>46</v>
      </c>
      <c r="K5803" t="s">
        <v>47</v>
      </c>
      <c r="L5803" t="str">
        <f>_xlfn.XLOOKUP(Table1[[#This Row],[TeamFavoriteID]],Table2[team_id],Table2[team_name],_xlfn.XLOOKUP(Table1[[#This Row],[TeamFavoriteID]],Table2[team_id_pfr],Table2[team_name],"Even"))</f>
        <v>Chicago Bears</v>
      </c>
      <c r="M5803">
        <v>-5</v>
      </c>
      <c r="N5803">
        <f>IF(Table1[[#This Row],[TeamFavorite]]=Table1[[#This Row],[TeamHome]],Table1[[#This Row],[ScoreAway]]-Table1[[#This Row],[ScoreHome]],Table1[[#This Row],[ScoreHome]]-Table1[[#This Row],[ScoreAway]])</f>
        <v>3</v>
      </c>
      <c r="O5803">
        <f>IF(Table1[[#This Row],[SpreadActual]]&lt;Table1[[#This Row],[SpreadFavorite]],1,0)</f>
        <v>0</v>
      </c>
      <c r="P5803">
        <v>34</v>
      </c>
      <c r="Q5803" t="s">
        <v>130</v>
      </c>
      <c r="R5803" t="b">
        <v>0</v>
      </c>
      <c r="S5803">
        <v>49</v>
      </c>
      <c r="T5803">
        <v>9</v>
      </c>
      <c r="U5803">
        <v>45</v>
      </c>
    </row>
    <row r="5804" spans="1:22" x14ac:dyDescent="0.2">
      <c r="A5804" s="1">
        <v>34316</v>
      </c>
      <c r="B5804">
        <v>1993</v>
      </c>
      <c r="C5804">
        <f>_xlfn.MAXIFS(Table1[ScheduleWeekWritten],Table1[ScheduleSeason],Table1[[#This Row],[ScheduleSeason]])</f>
        <v>18</v>
      </c>
      <c r="D5804">
        <v>15</v>
      </c>
      <c r="E5804" cm="1">
        <f t="array" ref="E5804">_xlfn.XLOOKUP(Table1[[#This Row],[ScheduleWeekWritten]],Table3[Game],100+Table3[Increase],Table1[[#This Row],[ScheduleWeekWritten]])</f>
        <v>15</v>
      </c>
      <c r="F5804" t="b">
        <v>0</v>
      </c>
      <c r="G5804" t="s">
        <v>19</v>
      </c>
      <c r="H5804">
        <v>20</v>
      </c>
      <c r="I5804">
        <v>21</v>
      </c>
      <c r="J5804" t="s">
        <v>49</v>
      </c>
      <c r="K5804" t="s">
        <v>91</v>
      </c>
      <c r="L5804" t="str">
        <f>_xlfn.XLOOKUP(Table1[[#This Row],[TeamFavoriteID]],Table2[team_id],Table2[team_name],_xlfn.XLOOKUP(Table1[[#This Row],[TeamFavoriteID]],Table2[team_id_pfr],Table2[team_name],"Even"))</f>
        <v>Miami Dolphins</v>
      </c>
      <c r="M5804">
        <v>-3.5</v>
      </c>
      <c r="N5804">
        <f>IF(Table1[[#This Row],[TeamFavorite]]=Table1[[#This Row],[TeamHome]],Table1[[#This Row],[ScoreAway]]-Table1[[#This Row],[ScoreHome]],Table1[[#This Row],[ScoreHome]]-Table1[[#This Row],[ScoreAway]])</f>
        <v>1</v>
      </c>
      <c r="O5804">
        <f>IF(Table1[[#This Row],[SpreadActual]]&lt;Table1[[#This Row],[SpreadFavorite]],1,0)</f>
        <v>0</v>
      </c>
      <c r="P5804">
        <v>36.5</v>
      </c>
      <c r="Q5804" t="s">
        <v>143</v>
      </c>
      <c r="R5804" t="b">
        <v>0</v>
      </c>
      <c r="S5804">
        <v>61</v>
      </c>
      <c r="T5804">
        <v>10</v>
      </c>
      <c r="U5804">
        <v>64</v>
      </c>
    </row>
    <row r="5805" spans="1:22" x14ac:dyDescent="0.2">
      <c r="A5805" s="1">
        <v>34321</v>
      </c>
      <c r="B5805">
        <v>1993</v>
      </c>
      <c r="C5805">
        <f>_xlfn.MAXIFS(Table1[ScheduleWeekWritten],Table1[ScheduleSeason],Table1[[#This Row],[ScheduleSeason]])</f>
        <v>18</v>
      </c>
      <c r="D5805">
        <v>16</v>
      </c>
      <c r="E5805" cm="1">
        <f t="array" ref="E5805">_xlfn.XLOOKUP(Table1[[#This Row],[ScheduleWeekWritten]],Table3[Game],100+Table3[Increase],Table1[[#This Row],[ScheduleWeekWritten]])</f>
        <v>16</v>
      </c>
      <c r="F5805" t="b">
        <v>0</v>
      </c>
      <c r="G5805" t="s">
        <v>46</v>
      </c>
      <c r="H5805">
        <v>3</v>
      </c>
      <c r="I5805">
        <v>13</v>
      </c>
      <c r="J5805" t="s">
        <v>24</v>
      </c>
      <c r="K5805" t="s">
        <v>88</v>
      </c>
      <c r="L5805" t="str">
        <f>_xlfn.XLOOKUP(Table1[[#This Row],[TeamFavoriteID]],Table2[team_id],Table2[team_name],_xlfn.XLOOKUP(Table1[[#This Row],[TeamFavoriteID]],Table2[team_id_pfr],Table2[team_name],"Even"))</f>
        <v>Denver Broncos</v>
      </c>
      <c r="M5805">
        <v>-1.5</v>
      </c>
      <c r="N5805">
        <f>IF(Table1[[#This Row],[TeamFavorite]]=Table1[[#This Row],[TeamHome]],Table1[[#This Row],[ScoreAway]]-Table1[[#This Row],[ScoreHome]],Table1[[#This Row],[ScoreHome]]-Table1[[#This Row],[ScoreAway]])</f>
        <v>-10</v>
      </c>
      <c r="O5805">
        <f>IF(Table1[[#This Row],[SpreadActual]]&lt;Table1[[#This Row],[SpreadFavorite]],1,0)</f>
        <v>1</v>
      </c>
      <c r="P5805">
        <v>33</v>
      </c>
      <c r="Q5805" t="s">
        <v>114</v>
      </c>
      <c r="R5805" t="b">
        <v>0</v>
      </c>
      <c r="S5805">
        <v>39</v>
      </c>
      <c r="T5805">
        <v>11</v>
      </c>
      <c r="U5805">
        <v>92</v>
      </c>
    </row>
    <row r="5806" spans="1:22" x14ac:dyDescent="0.2">
      <c r="A5806" s="1">
        <v>34321</v>
      </c>
      <c r="B5806">
        <v>1993</v>
      </c>
      <c r="C5806">
        <f>_xlfn.MAXIFS(Table1[ScheduleWeekWritten],Table1[ScheduleSeason],Table1[[#This Row],[ScheduleSeason]])</f>
        <v>18</v>
      </c>
      <c r="D5806">
        <v>16</v>
      </c>
      <c r="E5806" cm="1">
        <f t="array" ref="E5806">_xlfn.XLOOKUP(Table1[[#This Row],[ScheduleWeekWritten]],Table3[Game],100+Table3[Increase],Table1[[#This Row],[ScheduleWeekWritten]])</f>
        <v>16</v>
      </c>
      <c r="F5806" t="b">
        <v>0</v>
      </c>
      <c r="G5806" t="s">
        <v>31</v>
      </c>
      <c r="H5806">
        <v>7</v>
      </c>
      <c r="I5806">
        <v>28</v>
      </c>
      <c r="J5806" t="s">
        <v>67</v>
      </c>
      <c r="K5806" t="s">
        <v>68</v>
      </c>
      <c r="L5806" t="str">
        <f>_xlfn.XLOOKUP(Table1[[#This Row],[TeamFavoriteID]],Table2[team_id],Table2[team_name],_xlfn.XLOOKUP(Table1[[#This Row],[TeamFavoriteID]],Table2[team_id_pfr],Table2[team_name],"Even"))</f>
        <v>Dallas Cowboys</v>
      </c>
      <c r="M5806">
        <v>-7</v>
      </c>
      <c r="N5806">
        <f>IF(Table1[[#This Row],[TeamFavorite]]=Table1[[#This Row],[TeamHome]],Table1[[#This Row],[ScoreAway]]-Table1[[#This Row],[ScoreHome]],Table1[[#This Row],[ScoreHome]]-Table1[[#This Row],[ScoreAway]])</f>
        <v>-21</v>
      </c>
      <c r="O5806">
        <f>IF(Table1[[#This Row],[SpreadActual]]&lt;Table1[[#This Row],[SpreadFavorite]],1,0)</f>
        <v>1</v>
      </c>
      <c r="P5806">
        <v>36.5</v>
      </c>
      <c r="Q5806" t="s">
        <v>126</v>
      </c>
      <c r="R5806" t="b">
        <v>0</v>
      </c>
      <c r="S5806">
        <v>38</v>
      </c>
      <c r="T5806">
        <v>10</v>
      </c>
      <c r="U5806">
        <v>63</v>
      </c>
    </row>
    <row r="5807" spans="1:22" x14ac:dyDescent="0.2">
      <c r="A5807" s="1">
        <v>34322</v>
      </c>
      <c r="B5807">
        <v>1993</v>
      </c>
      <c r="C5807">
        <f>_xlfn.MAXIFS(Table1[ScheduleWeekWritten],Table1[ScheduleSeason],Table1[[#This Row],[ScheduleSeason]])</f>
        <v>18</v>
      </c>
      <c r="D5807">
        <v>16</v>
      </c>
      <c r="E5807" cm="1">
        <f t="array" ref="E5807">_xlfn.XLOOKUP(Table1[[#This Row],[ScheduleWeekWritten]],Table3[Game],100+Table3[Increase],Table1[[#This Row],[ScheduleWeekWritten]])</f>
        <v>16</v>
      </c>
      <c r="F5807" t="b">
        <v>0</v>
      </c>
      <c r="G5807" t="s">
        <v>101</v>
      </c>
      <c r="H5807">
        <v>15</v>
      </c>
      <c r="I5807">
        <v>3</v>
      </c>
      <c r="J5807" t="s">
        <v>39</v>
      </c>
      <c r="K5807" t="s">
        <v>40</v>
      </c>
      <c r="L5807" t="str">
        <f>_xlfn.XLOOKUP(Table1[[#This Row],[TeamFavoriteID]],Table2[team_id],Table2[team_name],_xlfn.XLOOKUP(Table1[[#This Row],[TeamFavoriteID]],Table2[team_id_pfr],Table2[team_name],"Even"))</f>
        <v>Los Angeles Rams</v>
      </c>
      <c r="M5807">
        <v>-1</v>
      </c>
      <c r="N5807">
        <f>IF(Table1[[#This Row],[TeamFavorite]]=Table1[[#This Row],[TeamHome]],Table1[[#This Row],[ScoreAway]]-Table1[[#This Row],[ScoreHome]],Table1[[#This Row],[ScoreHome]]-Table1[[#This Row],[ScoreAway]])</f>
        <v>12</v>
      </c>
      <c r="O5807">
        <f>IF(Table1[[#This Row],[SpreadActual]]&lt;Table1[[#This Row],[SpreadFavorite]],1,0)</f>
        <v>0</v>
      </c>
      <c r="P5807">
        <v>32.5</v>
      </c>
      <c r="Q5807" t="s">
        <v>111</v>
      </c>
      <c r="R5807" t="b">
        <v>0</v>
      </c>
      <c r="S5807">
        <v>35</v>
      </c>
      <c r="T5807">
        <v>11</v>
      </c>
      <c r="U5807">
        <v>83</v>
      </c>
    </row>
    <row r="5808" spans="1:22" x14ac:dyDescent="0.2">
      <c r="A5808" s="1">
        <v>34322</v>
      </c>
      <c r="B5808">
        <v>1993</v>
      </c>
      <c r="C5808">
        <f>_xlfn.MAXIFS(Table1[ScheduleWeekWritten],Table1[ScheduleSeason],Table1[[#This Row],[ScheduleSeason]])</f>
        <v>18</v>
      </c>
      <c r="D5808">
        <v>16</v>
      </c>
      <c r="E5808" cm="1">
        <f t="array" ref="E5808">_xlfn.XLOOKUP(Table1[[#This Row],[ScheduleWeekWritten]],Table3[Game],100+Table3[Increase],Table1[[#This Row],[ScheduleWeekWritten]])</f>
        <v>16</v>
      </c>
      <c r="F5808" t="b">
        <v>0</v>
      </c>
      <c r="G5808" t="s">
        <v>62</v>
      </c>
      <c r="H5808">
        <v>17</v>
      </c>
      <c r="I5808">
        <v>20</v>
      </c>
      <c r="J5808" t="s">
        <v>115</v>
      </c>
      <c r="K5808" t="s">
        <v>63</v>
      </c>
      <c r="L5808" t="str">
        <f>_xlfn.XLOOKUP(Table1[[#This Row],[TeamFavoriteID]],Table2[team_id],Table2[team_name],_xlfn.XLOOKUP(Table1[[#This Row],[TeamFavoriteID]],Table2[team_id_pfr],Table2[team_name],"Even"))</f>
        <v>Cleveland Browns</v>
      </c>
      <c r="M5808">
        <v>-5.5</v>
      </c>
      <c r="N5808">
        <f>IF(Table1[[#This Row],[TeamFavorite]]=Table1[[#This Row],[TeamHome]],Table1[[#This Row],[ScoreAway]]-Table1[[#This Row],[ScoreHome]],Table1[[#This Row],[ScoreHome]]-Table1[[#This Row],[ScoreAway]])</f>
        <v>3</v>
      </c>
      <c r="O5808">
        <f>IF(Table1[[#This Row],[SpreadActual]]&lt;Table1[[#This Row],[SpreadFavorite]],1,0)</f>
        <v>0</v>
      </c>
      <c r="P5808">
        <v>31</v>
      </c>
      <c r="Q5808" t="s">
        <v>66</v>
      </c>
      <c r="R5808" t="b">
        <v>0</v>
      </c>
      <c r="S5808">
        <v>37</v>
      </c>
      <c r="T5808">
        <v>10</v>
      </c>
      <c r="U5808">
        <v>83</v>
      </c>
    </row>
    <row r="5809" spans="1:22" x14ac:dyDescent="0.2">
      <c r="A5809" s="1">
        <v>34322</v>
      </c>
      <c r="B5809">
        <v>1993</v>
      </c>
      <c r="C5809">
        <f>_xlfn.MAXIFS(Table1[ScheduleWeekWritten],Table1[ScheduleSeason],Table1[[#This Row],[ScheduleSeason]])</f>
        <v>18</v>
      </c>
      <c r="D5809">
        <v>16</v>
      </c>
      <c r="E5809" cm="1">
        <f t="array" ref="E5809">_xlfn.XLOOKUP(Table1[[#This Row],[ScheduleWeekWritten]],Table3[Game],100+Table3[Increase],Table1[[#This Row],[ScheduleWeekWritten]])</f>
        <v>16</v>
      </c>
      <c r="F5809" t="b">
        <v>0</v>
      </c>
      <c r="G5809" t="s">
        <v>45</v>
      </c>
      <c r="H5809">
        <v>17</v>
      </c>
      <c r="I5809">
        <v>55</v>
      </c>
      <c r="J5809" t="s">
        <v>53</v>
      </c>
      <c r="K5809" t="s">
        <v>87</v>
      </c>
      <c r="L5809" t="str">
        <f>_xlfn.XLOOKUP(Table1[[#This Row],[TeamFavoriteID]],Table2[team_id],Table2[team_name],_xlfn.XLOOKUP(Table1[[#This Row],[TeamFavoriteID]],Table2[team_id_pfr],Table2[team_name],"Even"))</f>
        <v>San Francisco 49ers</v>
      </c>
      <c r="M5809">
        <v>-8</v>
      </c>
      <c r="N5809">
        <f>IF(Table1[[#This Row],[TeamFavorite]]=Table1[[#This Row],[TeamHome]],Table1[[#This Row],[ScoreAway]]-Table1[[#This Row],[ScoreHome]],Table1[[#This Row],[ScoreHome]]-Table1[[#This Row],[ScoreAway]])</f>
        <v>-38</v>
      </c>
      <c r="O5809">
        <f>IF(Table1[[#This Row],[SpreadActual]]&lt;Table1[[#This Row],[SpreadFavorite]],1,0)</f>
        <v>1</v>
      </c>
      <c r="P5809">
        <v>41</v>
      </c>
      <c r="Q5809" t="s">
        <v>125</v>
      </c>
      <c r="R5809" t="b">
        <v>0</v>
      </c>
      <c r="S5809">
        <v>72</v>
      </c>
      <c r="T5809">
        <v>0</v>
      </c>
      <c r="V5809" t="s">
        <v>103</v>
      </c>
    </row>
    <row r="5810" spans="1:22" x14ac:dyDescent="0.2">
      <c r="A5810" s="1">
        <v>34322</v>
      </c>
      <c r="B5810">
        <v>1993</v>
      </c>
      <c r="C5810">
        <f>_xlfn.MAXIFS(Table1[ScheduleWeekWritten],Table1[ScheduleSeason],Table1[[#This Row],[ScheduleSeason]])</f>
        <v>18</v>
      </c>
      <c r="D5810">
        <v>16</v>
      </c>
      <c r="E5810" cm="1">
        <f t="array" ref="E5810">_xlfn.XLOOKUP(Table1[[#This Row],[ScheduleWeekWritten]],Table3[Game],100+Table3[Increase],Table1[[#This Row],[ScheduleWeekWritten]])</f>
        <v>16</v>
      </c>
      <c r="F5810" t="b">
        <v>0</v>
      </c>
      <c r="G5810" t="s">
        <v>33</v>
      </c>
      <c r="H5810">
        <v>17</v>
      </c>
      <c r="I5810">
        <v>21</v>
      </c>
      <c r="J5810" t="s">
        <v>54</v>
      </c>
      <c r="K5810" t="s">
        <v>35</v>
      </c>
      <c r="L5810" t="str">
        <f>_xlfn.XLOOKUP(Table1[[#This Row],[TeamFavoriteID]],Table2[team_id],Table2[team_name],_xlfn.XLOOKUP(Table1[[#This Row],[TeamFavoriteID]],Table2[team_id_pfr],Table2[team_name],"Even"))</f>
        <v>Green Bay Packers</v>
      </c>
      <c r="M5810">
        <v>-6.5</v>
      </c>
      <c r="N5810">
        <f>IF(Table1[[#This Row],[TeamFavorite]]=Table1[[#This Row],[TeamHome]],Table1[[#This Row],[ScoreAway]]-Table1[[#This Row],[ScoreHome]],Table1[[#This Row],[ScoreHome]]-Table1[[#This Row],[ScoreAway]])</f>
        <v>4</v>
      </c>
      <c r="O5810">
        <f>IF(Table1[[#This Row],[SpreadActual]]&lt;Table1[[#This Row],[SpreadFavorite]],1,0)</f>
        <v>0</v>
      </c>
      <c r="P5810">
        <v>33.5</v>
      </c>
      <c r="Q5810" t="s">
        <v>36</v>
      </c>
      <c r="R5810" t="b">
        <v>0</v>
      </c>
      <c r="S5810">
        <v>36</v>
      </c>
      <c r="T5810">
        <v>11</v>
      </c>
      <c r="U5810">
        <v>78</v>
      </c>
    </row>
    <row r="5811" spans="1:22" x14ac:dyDescent="0.2">
      <c r="A5811" s="1">
        <v>34322</v>
      </c>
      <c r="B5811">
        <v>1993</v>
      </c>
      <c r="C5811">
        <f>_xlfn.MAXIFS(Table1[ScheduleWeekWritten],Table1[ScheduleSeason],Table1[[#This Row],[ScheduleSeason]])</f>
        <v>18</v>
      </c>
      <c r="D5811">
        <v>16</v>
      </c>
      <c r="E5811" cm="1">
        <f t="array" ref="E5811">_xlfn.XLOOKUP(Table1[[#This Row],[ScheduleWeekWritten]],Table3[Game],100+Table3[Increase],Table1[[#This Row],[ScheduleWeekWritten]])</f>
        <v>16</v>
      </c>
      <c r="F5811" t="b">
        <v>0</v>
      </c>
      <c r="G5811" t="s">
        <v>140</v>
      </c>
      <c r="H5811">
        <v>10</v>
      </c>
      <c r="I5811">
        <v>20</v>
      </c>
      <c r="J5811" t="s">
        <v>58</v>
      </c>
      <c r="K5811" t="s">
        <v>77</v>
      </c>
      <c r="L5811" t="str">
        <f>_xlfn.XLOOKUP(Table1[[#This Row],[TeamFavoriteID]],Table2[team_id],Table2[team_name],_xlfn.XLOOKUP(Table1[[#This Row],[TeamFavoriteID]],Table2[team_id_pfr],Table2[team_name],"Even"))</f>
        <v>Philadelphia Eagles</v>
      </c>
      <c r="M5811">
        <v>-1.5</v>
      </c>
      <c r="N5811">
        <f>IF(Table1[[#This Row],[TeamFavorite]]=Table1[[#This Row],[TeamHome]],Table1[[#This Row],[ScoreAway]]-Table1[[#This Row],[ScoreHome]],Table1[[#This Row],[ScoreHome]]-Table1[[#This Row],[ScoreAway]])</f>
        <v>-10</v>
      </c>
      <c r="O5811">
        <f>IF(Table1[[#This Row],[SpreadActual]]&lt;Table1[[#This Row],[SpreadFavorite]],1,0)</f>
        <v>1</v>
      </c>
      <c r="P5811">
        <v>32.5</v>
      </c>
      <c r="Q5811" t="s">
        <v>141</v>
      </c>
      <c r="R5811" t="b">
        <v>0</v>
      </c>
      <c r="S5811">
        <v>72</v>
      </c>
      <c r="T5811">
        <v>0</v>
      </c>
      <c r="V5811" t="s">
        <v>103</v>
      </c>
    </row>
    <row r="5812" spans="1:22" x14ac:dyDescent="0.2">
      <c r="A5812" s="1">
        <v>34322</v>
      </c>
      <c r="B5812">
        <v>1993</v>
      </c>
      <c r="C5812">
        <f>_xlfn.MAXIFS(Table1[ScheduleWeekWritten],Table1[ScheduleSeason],Table1[[#This Row],[ScheduleSeason]])</f>
        <v>18</v>
      </c>
      <c r="D5812">
        <v>16</v>
      </c>
      <c r="E5812" cm="1">
        <f t="array" ref="E5812">_xlfn.XLOOKUP(Table1[[#This Row],[ScheduleWeekWritten]],Table3[Game],100+Table3[Increase],Table1[[#This Row],[ScheduleWeekWritten]])</f>
        <v>16</v>
      </c>
      <c r="F5812" t="b">
        <v>0</v>
      </c>
      <c r="G5812" t="s">
        <v>42</v>
      </c>
      <c r="H5812">
        <v>28</v>
      </c>
      <c r="I5812">
        <v>24</v>
      </c>
      <c r="J5812" t="s">
        <v>27</v>
      </c>
      <c r="K5812" t="s">
        <v>75</v>
      </c>
      <c r="L5812" t="str">
        <f>_xlfn.XLOOKUP(Table1[[#This Row],[TeamFavoriteID]],Table2[team_id],Table2[team_name],_xlfn.XLOOKUP(Table1[[#This Row],[TeamFavoriteID]],Table2[team_id_pfr],Table2[team_name],"Even"))</f>
        <v>Kansas City Chiefs</v>
      </c>
      <c r="M5812">
        <v>-8.5</v>
      </c>
      <c r="N5812">
        <f>IF(Table1[[#This Row],[TeamFavorite]]=Table1[[#This Row],[TeamHome]],Table1[[#This Row],[ScoreAway]]-Table1[[#This Row],[ScoreHome]],Table1[[#This Row],[ScoreHome]]-Table1[[#This Row],[ScoreAway]])</f>
        <v>-4</v>
      </c>
      <c r="O5812">
        <f>IF(Table1[[#This Row],[SpreadActual]]&lt;Table1[[#This Row],[SpreadFavorite]],1,0)</f>
        <v>0</v>
      </c>
      <c r="P5812">
        <v>36</v>
      </c>
      <c r="Q5812" t="s">
        <v>117</v>
      </c>
      <c r="R5812" t="b">
        <v>0</v>
      </c>
      <c r="S5812">
        <v>34</v>
      </c>
      <c r="T5812">
        <v>8</v>
      </c>
      <c r="U5812">
        <v>80</v>
      </c>
    </row>
    <row r="5813" spans="1:22" x14ac:dyDescent="0.2">
      <c r="A5813" s="1">
        <v>34322</v>
      </c>
      <c r="B5813">
        <v>1993</v>
      </c>
      <c r="C5813">
        <f>_xlfn.MAXIFS(Table1[ScheduleWeekWritten],Table1[ScheduleSeason],Table1[[#This Row],[ScheduleSeason]])</f>
        <v>18</v>
      </c>
      <c r="D5813">
        <v>16</v>
      </c>
      <c r="E5813" cm="1">
        <f t="array" ref="E5813">_xlfn.XLOOKUP(Table1[[#This Row],[ScheduleWeekWritten]],Table3[Game],100+Table3[Increase],Table1[[#This Row],[ScheduleWeekWritten]])</f>
        <v>16</v>
      </c>
      <c r="F5813" t="b">
        <v>0</v>
      </c>
      <c r="G5813" t="s">
        <v>138</v>
      </c>
      <c r="H5813">
        <v>27</v>
      </c>
      <c r="I5813">
        <v>20</v>
      </c>
      <c r="J5813" t="s">
        <v>127</v>
      </c>
      <c r="K5813" t="s">
        <v>21</v>
      </c>
      <c r="L5813" t="str">
        <f>_xlfn.XLOOKUP(Table1[[#This Row],[TeamFavoriteID]],Table2[team_id],Table2[team_name],_xlfn.XLOOKUP(Table1[[#This Row],[TeamFavoriteID]],Table2[team_id_pfr],Table2[team_name],"Even"))</f>
        <v>Las Vegas Raiders</v>
      </c>
      <c r="M5813">
        <v>-9.5</v>
      </c>
      <c r="N5813">
        <f>IF(Table1[[#This Row],[TeamFavorite]]=Table1[[#This Row],[TeamHome]],Table1[[#This Row],[ScoreAway]]-Table1[[#This Row],[ScoreHome]],Table1[[#This Row],[ScoreHome]]-Table1[[#This Row],[ScoreAway]])</f>
        <v>7</v>
      </c>
      <c r="O5813">
        <f>IF(Table1[[#This Row],[SpreadActual]]&lt;Table1[[#This Row],[SpreadFavorite]],1,0)</f>
        <v>0</v>
      </c>
      <c r="P5813">
        <v>37</v>
      </c>
      <c r="Q5813" t="s">
        <v>65</v>
      </c>
      <c r="R5813" t="b">
        <v>0</v>
      </c>
      <c r="S5813">
        <v>56</v>
      </c>
      <c r="T5813">
        <v>7</v>
      </c>
      <c r="U5813">
        <v>67</v>
      </c>
    </row>
    <row r="5814" spans="1:22" x14ac:dyDescent="0.2">
      <c r="A5814" s="1">
        <v>34322</v>
      </c>
      <c r="B5814">
        <v>1993</v>
      </c>
      <c r="C5814">
        <f>_xlfn.MAXIFS(Table1[ScheduleWeekWritten],Table1[ScheduleSeason],Table1[[#This Row],[ScheduleSeason]])</f>
        <v>18</v>
      </c>
      <c r="D5814">
        <v>16</v>
      </c>
      <c r="E5814" cm="1">
        <f t="array" ref="E5814">_xlfn.XLOOKUP(Table1[[#This Row],[ScheduleWeekWritten]],Table3[Game],100+Table3[Increase],Table1[[#This Row],[ScheduleWeekWritten]])</f>
        <v>16</v>
      </c>
      <c r="F5814" t="b">
        <v>0</v>
      </c>
      <c r="G5814" t="s">
        <v>19</v>
      </c>
      <c r="H5814">
        <v>34</v>
      </c>
      <c r="I5814">
        <v>47</v>
      </c>
      <c r="J5814" t="s">
        <v>28</v>
      </c>
      <c r="K5814" t="s">
        <v>91</v>
      </c>
      <c r="L5814" t="str">
        <f>_xlfn.XLOOKUP(Table1[[#This Row],[TeamFavoriteID]],Table2[team_id],Table2[team_name],_xlfn.XLOOKUP(Table1[[#This Row],[TeamFavoriteID]],Table2[team_id_pfr],Table2[team_name],"Even"))</f>
        <v>Miami Dolphins</v>
      </c>
      <c r="M5814">
        <v>-3.5</v>
      </c>
      <c r="N5814">
        <f>IF(Table1[[#This Row],[TeamFavorite]]=Table1[[#This Row],[TeamHome]],Table1[[#This Row],[ScoreAway]]-Table1[[#This Row],[ScoreHome]],Table1[[#This Row],[ScoreHome]]-Table1[[#This Row],[ScoreAway]])</f>
        <v>13</v>
      </c>
      <c r="O5814">
        <f>IF(Table1[[#This Row],[SpreadActual]]&lt;Table1[[#This Row],[SpreadFavorite]],1,0)</f>
        <v>0</v>
      </c>
      <c r="P5814">
        <v>36</v>
      </c>
      <c r="Q5814" t="s">
        <v>143</v>
      </c>
      <c r="R5814" t="b">
        <v>0</v>
      </c>
      <c r="S5814">
        <v>71</v>
      </c>
      <c r="T5814">
        <v>7</v>
      </c>
      <c r="U5814">
        <v>73</v>
      </c>
    </row>
    <row r="5815" spans="1:22" x14ac:dyDescent="0.2">
      <c r="A5815" s="1">
        <v>34322</v>
      </c>
      <c r="B5815">
        <v>1993</v>
      </c>
      <c r="C5815">
        <f>_xlfn.MAXIFS(Table1[ScheduleWeekWritten],Table1[ScheduleSeason],Table1[[#This Row],[ScheduleSeason]])</f>
        <v>18</v>
      </c>
      <c r="D5815">
        <v>16</v>
      </c>
      <c r="E5815" cm="1">
        <f t="array" ref="E5815">_xlfn.XLOOKUP(Table1[[#This Row],[ScheduleWeekWritten]],Table3[Game],100+Table3[Increase],Table1[[#This Row],[ScheduleWeekWritten]])</f>
        <v>16</v>
      </c>
      <c r="F5815" t="b">
        <v>0</v>
      </c>
      <c r="G5815" t="s">
        <v>49</v>
      </c>
      <c r="H5815">
        <v>17</v>
      </c>
      <c r="I5815">
        <v>26</v>
      </c>
      <c r="J5815" t="s">
        <v>23</v>
      </c>
      <c r="K5815" t="s">
        <v>51</v>
      </c>
      <c r="L5815" t="str">
        <f>_xlfn.XLOOKUP(Table1[[#This Row],[TeamFavoriteID]],Table2[team_id],Table2[team_name],_xlfn.XLOOKUP(Table1[[#This Row],[TeamFavoriteID]],Table2[team_id_pfr],Table2[team_name],"Even"))</f>
        <v>Pittsburgh Steelers</v>
      </c>
      <c r="M5815">
        <v>-3.5</v>
      </c>
      <c r="N5815">
        <f>IF(Table1[[#This Row],[TeamFavorite]]=Table1[[#This Row],[TeamHome]],Table1[[#This Row],[ScoreAway]]-Table1[[#This Row],[ScoreHome]],Table1[[#This Row],[ScoreHome]]-Table1[[#This Row],[ScoreAway]])</f>
        <v>9</v>
      </c>
      <c r="O5815">
        <f>IF(Table1[[#This Row],[SpreadActual]]&lt;Table1[[#This Row],[SpreadFavorite]],1,0)</f>
        <v>0</v>
      </c>
      <c r="P5815">
        <v>36</v>
      </c>
      <c r="Q5815" t="s">
        <v>113</v>
      </c>
      <c r="R5815" t="b">
        <v>0</v>
      </c>
      <c r="S5815">
        <v>36</v>
      </c>
      <c r="T5815">
        <v>11</v>
      </c>
      <c r="U5815">
        <v>84</v>
      </c>
    </row>
    <row r="5816" spans="1:22" x14ac:dyDescent="0.2">
      <c r="A5816" s="1">
        <v>34322</v>
      </c>
      <c r="B5816">
        <v>1993</v>
      </c>
      <c r="C5816">
        <f>_xlfn.MAXIFS(Table1[ScheduleWeekWritten],Table1[ScheduleSeason],Table1[[#This Row],[ScheduleSeason]])</f>
        <v>18</v>
      </c>
      <c r="D5816">
        <v>16</v>
      </c>
      <c r="E5816" cm="1">
        <f t="array" ref="E5816">_xlfn.XLOOKUP(Table1[[#This Row],[ScheduleWeekWritten]],Table3[Game],100+Table3[Increase],Table1[[#This Row],[ScheduleWeekWritten]])</f>
        <v>16</v>
      </c>
      <c r="F5816" t="b">
        <v>0</v>
      </c>
      <c r="G5816" t="s">
        <v>128</v>
      </c>
      <c r="H5816">
        <v>27</v>
      </c>
      <c r="I5816">
        <v>30</v>
      </c>
      <c r="J5816" t="s">
        <v>145</v>
      </c>
      <c r="K5816" t="s">
        <v>132</v>
      </c>
      <c r="L5816" t="str">
        <f>_xlfn.XLOOKUP(Table1[[#This Row],[TeamFavoriteID]],Table2[team_id],Table2[team_name],_xlfn.XLOOKUP(Table1[[#This Row],[TeamFavoriteID]],Table2[team_id_pfr],Table2[team_name],"Even"))</f>
        <v>Seattle Seahawks</v>
      </c>
      <c r="M5816">
        <v>-2</v>
      </c>
      <c r="N5816">
        <f>IF(Table1[[#This Row],[TeamFavorite]]=Table1[[#This Row],[TeamHome]],Table1[[#This Row],[ScoreAway]]-Table1[[#This Row],[ScoreHome]],Table1[[#This Row],[ScoreHome]]-Table1[[#This Row],[ScoreAway]])</f>
        <v>3</v>
      </c>
      <c r="O5816">
        <f>IF(Table1[[#This Row],[SpreadActual]]&lt;Table1[[#This Row],[SpreadFavorite]],1,0)</f>
        <v>0</v>
      </c>
      <c r="P5816">
        <v>35.5</v>
      </c>
      <c r="Q5816" t="s">
        <v>129</v>
      </c>
      <c r="R5816" t="b">
        <v>0</v>
      </c>
      <c r="S5816">
        <v>72</v>
      </c>
      <c r="T5816">
        <v>0</v>
      </c>
      <c r="V5816" t="s">
        <v>103</v>
      </c>
    </row>
    <row r="5817" spans="1:22" x14ac:dyDescent="0.2">
      <c r="A5817" s="1">
        <v>34322</v>
      </c>
      <c r="B5817">
        <v>1993</v>
      </c>
      <c r="C5817">
        <f>_xlfn.MAXIFS(Table1[ScheduleWeekWritten],Table1[ScheduleSeason],Table1[[#This Row],[ScheduleSeason]])</f>
        <v>18</v>
      </c>
      <c r="D5817">
        <v>16</v>
      </c>
      <c r="E5817" cm="1">
        <f t="array" ref="E5817">_xlfn.XLOOKUP(Table1[[#This Row],[ScheduleWeekWritten]],Table3[Game],100+Table3[Increase],Table1[[#This Row],[ScheduleWeekWritten]])</f>
        <v>16</v>
      </c>
      <c r="F5817" t="b">
        <v>0</v>
      </c>
      <c r="G5817" t="s">
        <v>61</v>
      </c>
      <c r="H5817">
        <v>30</v>
      </c>
      <c r="I5817">
        <v>17</v>
      </c>
      <c r="J5817" t="s">
        <v>38</v>
      </c>
      <c r="K5817" t="s">
        <v>109</v>
      </c>
      <c r="L5817" t="str">
        <f>_xlfn.XLOOKUP(Table1[[#This Row],[TeamFavoriteID]],Table2[team_id],Table2[team_name],_xlfn.XLOOKUP(Table1[[#This Row],[TeamFavoriteID]],Table2[team_id_pfr],Table2[team_name],"Even"))</f>
        <v>Atlanta Falcons</v>
      </c>
      <c r="M5817">
        <v>-3</v>
      </c>
      <c r="N5817">
        <f>IF(Table1[[#This Row],[TeamFavorite]]=Table1[[#This Row],[TeamHome]],Table1[[#This Row],[ScoreAway]]-Table1[[#This Row],[ScoreHome]],Table1[[#This Row],[ScoreHome]]-Table1[[#This Row],[ScoreAway]])</f>
        <v>13</v>
      </c>
      <c r="O5817">
        <f>IF(Table1[[#This Row],[SpreadActual]]&lt;Table1[[#This Row],[SpreadFavorite]],1,0)</f>
        <v>0</v>
      </c>
      <c r="P5817">
        <v>37</v>
      </c>
      <c r="Q5817" t="s">
        <v>64</v>
      </c>
      <c r="R5817" t="b">
        <v>0</v>
      </c>
      <c r="S5817">
        <v>45</v>
      </c>
      <c r="T5817">
        <v>13</v>
      </c>
      <c r="U5817">
        <v>69</v>
      </c>
    </row>
    <row r="5818" spans="1:22" x14ac:dyDescent="0.2">
      <c r="A5818" s="1">
        <v>34323</v>
      </c>
      <c r="B5818">
        <v>1993</v>
      </c>
      <c r="C5818">
        <f>_xlfn.MAXIFS(Table1[ScheduleWeekWritten],Table1[ScheduleSeason],Table1[[#This Row],[ScheduleSeason]])</f>
        <v>18</v>
      </c>
      <c r="D5818">
        <v>16</v>
      </c>
      <c r="E5818" cm="1">
        <f t="array" ref="E5818">_xlfn.XLOOKUP(Table1[[#This Row],[ScheduleWeekWritten]],Table3[Game],100+Table3[Increase],Table1[[#This Row],[ScheduleWeekWritten]])</f>
        <v>16</v>
      </c>
      <c r="F5818" t="b">
        <v>0</v>
      </c>
      <c r="G5818" t="s">
        <v>95</v>
      </c>
      <c r="H5818">
        <v>14</v>
      </c>
      <c r="I5818">
        <v>24</v>
      </c>
      <c r="J5818" t="s">
        <v>50</v>
      </c>
      <c r="K5818" t="s">
        <v>98</v>
      </c>
      <c r="L5818" t="str">
        <f>_xlfn.XLOOKUP(Table1[[#This Row],[TeamFavoriteID]],Table2[team_id],Table2[team_name],_xlfn.XLOOKUP(Table1[[#This Row],[TeamFavoriteID]],Table2[team_id_pfr],Table2[team_name],"Even"))</f>
        <v>New Orleans Saints</v>
      </c>
      <c r="M5818">
        <v>-1</v>
      </c>
      <c r="N5818">
        <f>IF(Table1[[#This Row],[TeamFavorite]]=Table1[[#This Row],[TeamHome]],Table1[[#This Row],[ScoreAway]]-Table1[[#This Row],[ScoreHome]],Table1[[#This Row],[ScoreHome]]-Table1[[#This Row],[ScoreAway]])</f>
        <v>10</v>
      </c>
      <c r="O5818">
        <f>IF(Table1[[#This Row],[SpreadActual]]&lt;Table1[[#This Row],[SpreadFavorite]],1,0)</f>
        <v>0</v>
      </c>
      <c r="P5818">
        <v>35.5</v>
      </c>
      <c r="Q5818" t="s">
        <v>124</v>
      </c>
      <c r="R5818" t="b">
        <v>0</v>
      </c>
      <c r="S5818">
        <v>72</v>
      </c>
      <c r="T5818">
        <v>0</v>
      </c>
      <c r="V5818" t="s">
        <v>103</v>
      </c>
    </row>
    <row r="5819" spans="1:22" x14ac:dyDescent="0.2">
      <c r="A5819" s="1">
        <v>34328</v>
      </c>
      <c r="B5819">
        <v>1993</v>
      </c>
      <c r="C5819">
        <f>_xlfn.MAXIFS(Table1[ScheduleWeekWritten],Table1[ScheduleSeason],Table1[[#This Row],[ScheduleSeason]])</f>
        <v>18</v>
      </c>
      <c r="D5819">
        <v>17</v>
      </c>
      <c r="E5819" cm="1">
        <f t="array" ref="E5819">_xlfn.XLOOKUP(Table1[[#This Row],[ScheduleWeekWritten]],Table3[Game],100+Table3[Increase],Table1[[#This Row],[ScheduleWeekWritten]])</f>
        <v>17</v>
      </c>
      <c r="F5819" t="b">
        <v>0</v>
      </c>
      <c r="G5819" t="s">
        <v>53</v>
      </c>
      <c r="H5819">
        <v>7</v>
      </c>
      <c r="I5819">
        <v>10</v>
      </c>
      <c r="J5819" t="s">
        <v>23</v>
      </c>
      <c r="K5819" t="s">
        <v>87</v>
      </c>
      <c r="L5819" t="str">
        <f>_xlfn.XLOOKUP(Table1[[#This Row],[TeamFavoriteID]],Table2[team_id],Table2[team_name],_xlfn.XLOOKUP(Table1[[#This Row],[TeamFavoriteID]],Table2[team_id_pfr],Table2[team_name],"Even"))</f>
        <v>San Francisco 49ers</v>
      </c>
      <c r="M5819">
        <v>-7.5</v>
      </c>
      <c r="N5819">
        <f>IF(Table1[[#This Row],[TeamFavorite]]=Table1[[#This Row],[TeamHome]],Table1[[#This Row],[ScoreAway]]-Table1[[#This Row],[ScoreHome]],Table1[[#This Row],[ScoreHome]]-Table1[[#This Row],[ScoreAway]])</f>
        <v>3</v>
      </c>
      <c r="O5819">
        <f>IF(Table1[[#This Row],[SpreadActual]]&lt;Table1[[#This Row],[SpreadFavorite]],1,0)</f>
        <v>0</v>
      </c>
      <c r="P5819">
        <v>47</v>
      </c>
      <c r="Q5819" t="s">
        <v>118</v>
      </c>
      <c r="R5819" t="b">
        <v>0</v>
      </c>
      <c r="S5819">
        <v>45</v>
      </c>
      <c r="T5819">
        <v>6</v>
      </c>
      <c r="U5819">
        <v>76</v>
      </c>
    </row>
    <row r="5820" spans="1:22" x14ac:dyDescent="0.2">
      <c r="A5820" s="1">
        <v>34329</v>
      </c>
      <c r="B5820">
        <v>1993</v>
      </c>
      <c r="C5820">
        <f>_xlfn.MAXIFS(Table1[ScheduleWeekWritten],Table1[ScheduleSeason],Table1[[#This Row],[ScheduleSeason]])</f>
        <v>18</v>
      </c>
      <c r="D5820">
        <v>17</v>
      </c>
      <c r="E5820" cm="1">
        <f t="array" ref="E5820">_xlfn.XLOOKUP(Table1[[#This Row],[ScheduleWeekWritten]],Table3[Game],100+Table3[Increase],Table1[[#This Row],[ScheduleWeekWritten]])</f>
        <v>17</v>
      </c>
      <c r="F5820" t="b">
        <v>0</v>
      </c>
      <c r="G5820" t="s">
        <v>28</v>
      </c>
      <c r="H5820">
        <v>16</v>
      </c>
      <c r="I5820">
        <v>14</v>
      </c>
      <c r="J5820" t="s">
        <v>31</v>
      </c>
      <c r="K5820" t="s">
        <v>43</v>
      </c>
      <c r="L5820" t="str">
        <f>_xlfn.XLOOKUP(Table1[[#This Row],[TeamFavoriteID]],Table2[team_id],Table2[team_name],_xlfn.XLOOKUP(Table1[[#This Row],[TeamFavoriteID]],Table2[team_id_pfr],Table2[team_name],"Even"))</f>
        <v>Buffalo Bills</v>
      </c>
      <c r="M5820">
        <v>-7</v>
      </c>
      <c r="N5820">
        <f>IF(Table1[[#This Row],[TeamFavorite]]=Table1[[#This Row],[TeamHome]],Table1[[#This Row],[ScoreAway]]-Table1[[#This Row],[ScoreHome]],Table1[[#This Row],[ScoreHome]]-Table1[[#This Row],[ScoreAway]])</f>
        <v>-2</v>
      </c>
      <c r="O5820">
        <f>IF(Table1[[#This Row],[SpreadActual]]&lt;Table1[[#This Row],[SpreadFavorite]],1,0)</f>
        <v>0</v>
      </c>
      <c r="P5820">
        <v>31</v>
      </c>
      <c r="Q5820" t="s">
        <v>123</v>
      </c>
      <c r="R5820" t="b">
        <v>0</v>
      </c>
      <c r="S5820">
        <v>9</v>
      </c>
      <c r="T5820">
        <v>23</v>
      </c>
      <c r="U5820">
        <v>63</v>
      </c>
    </row>
    <row r="5821" spans="1:22" x14ac:dyDescent="0.2">
      <c r="A5821" s="1">
        <v>34329</v>
      </c>
      <c r="B5821">
        <v>1993</v>
      </c>
      <c r="C5821">
        <f>_xlfn.MAXIFS(Table1[ScheduleWeekWritten],Table1[ScheduleSeason],Table1[[#This Row],[ScheduleSeason]])</f>
        <v>18</v>
      </c>
      <c r="D5821">
        <v>17</v>
      </c>
      <c r="E5821" cm="1">
        <f t="array" ref="E5821">_xlfn.XLOOKUP(Table1[[#This Row],[ScheduleWeekWritten]],Table3[Game],100+Table3[Increase],Table1[[#This Row],[ScheduleWeekWritten]])</f>
        <v>17</v>
      </c>
      <c r="F5821" t="b">
        <v>0</v>
      </c>
      <c r="G5821" t="s">
        <v>46</v>
      </c>
      <c r="H5821">
        <v>14</v>
      </c>
      <c r="I5821">
        <v>20</v>
      </c>
      <c r="J5821" t="s">
        <v>45</v>
      </c>
      <c r="K5821" t="s">
        <v>47</v>
      </c>
      <c r="L5821" t="str">
        <f>_xlfn.XLOOKUP(Table1[[#This Row],[TeamFavoriteID]],Table2[team_id],Table2[team_name],_xlfn.XLOOKUP(Table1[[#This Row],[TeamFavoriteID]],Table2[team_id_pfr],Table2[team_name],"Even"))</f>
        <v>Chicago Bears</v>
      </c>
      <c r="M5821">
        <v>-3</v>
      </c>
      <c r="N5821">
        <f>IF(Table1[[#This Row],[TeamFavorite]]=Table1[[#This Row],[TeamHome]],Table1[[#This Row],[ScoreAway]]-Table1[[#This Row],[ScoreHome]],Table1[[#This Row],[ScoreHome]]-Table1[[#This Row],[ScoreAway]])</f>
        <v>6</v>
      </c>
      <c r="O5821">
        <f>IF(Table1[[#This Row],[SpreadActual]]&lt;Table1[[#This Row],[SpreadFavorite]],1,0)</f>
        <v>0</v>
      </c>
      <c r="P5821">
        <v>28</v>
      </c>
      <c r="Q5821" t="s">
        <v>114</v>
      </c>
      <c r="R5821" t="b">
        <v>0</v>
      </c>
      <c r="S5821">
        <v>8</v>
      </c>
      <c r="T5821">
        <v>13</v>
      </c>
      <c r="U5821">
        <v>56</v>
      </c>
    </row>
    <row r="5822" spans="1:22" x14ac:dyDescent="0.2">
      <c r="A5822" s="1">
        <v>34329</v>
      </c>
      <c r="B5822">
        <v>1993</v>
      </c>
      <c r="C5822">
        <f>_xlfn.MAXIFS(Table1[ScheduleWeekWritten],Table1[ScheduleSeason],Table1[[#This Row],[ScheduleSeason]])</f>
        <v>18</v>
      </c>
      <c r="D5822">
        <v>17</v>
      </c>
      <c r="E5822" cm="1">
        <f t="array" ref="E5822">_xlfn.XLOOKUP(Table1[[#This Row],[ScheduleWeekWritten]],Table3[Game],100+Table3[Increase],Table1[[#This Row],[ScheduleWeekWritten]])</f>
        <v>17</v>
      </c>
      <c r="F5822" t="b">
        <v>0</v>
      </c>
      <c r="G5822" t="s">
        <v>101</v>
      </c>
      <c r="H5822">
        <v>21</v>
      </c>
      <c r="I5822">
        <v>17</v>
      </c>
      <c r="J5822" t="s">
        <v>38</v>
      </c>
      <c r="K5822" t="s">
        <v>109</v>
      </c>
      <c r="L5822" t="str">
        <f>_xlfn.XLOOKUP(Table1[[#This Row],[TeamFavoriteID]],Table2[team_id],Table2[team_name],_xlfn.XLOOKUP(Table1[[#This Row],[TeamFavoriteID]],Table2[team_id_pfr],Table2[team_name],"Even"))</f>
        <v>Atlanta Falcons</v>
      </c>
      <c r="M5822">
        <v>-3.5</v>
      </c>
      <c r="N5822">
        <f>IF(Table1[[#This Row],[TeamFavorite]]=Table1[[#This Row],[TeamHome]],Table1[[#This Row],[ScoreAway]]-Table1[[#This Row],[ScoreHome]],Table1[[#This Row],[ScoreHome]]-Table1[[#This Row],[ScoreAway]])</f>
        <v>4</v>
      </c>
      <c r="O5822">
        <f>IF(Table1[[#This Row],[SpreadActual]]&lt;Table1[[#This Row],[SpreadFavorite]],1,0)</f>
        <v>0</v>
      </c>
      <c r="P5822">
        <v>34</v>
      </c>
      <c r="Q5822" t="s">
        <v>111</v>
      </c>
      <c r="R5822" t="b">
        <v>0</v>
      </c>
      <c r="S5822">
        <v>16</v>
      </c>
      <c r="T5822">
        <v>10</v>
      </c>
      <c r="U5822">
        <v>68</v>
      </c>
    </row>
    <row r="5823" spans="1:22" x14ac:dyDescent="0.2">
      <c r="A5823" s="1">
        <v>34329</v>
      </c>
      <c r="B5823">
        <v>1993</v>
      </c>
      <c r="C5823">
        <f>_xlfn.MAXIFS(Table1[ScheduleWeekWritten],Table1[ScheduleSeason],Table1[[#This Row],[ScheduleSeason]])</f>
        <v>18</v>
      </c>
      <c r="D5823">
        <v>17</v>
      </c>
      <c r="E5823" cm="1">
        <f t="array" ref="E5823">_xlfn.XLOOKUP(Table1[[#This Row],[ScheduleWeekWritten]],Table3[Game],100+Table3[Increase],Table1[[#This Row],[ScheduleWeekWritten]])</f>
        <v>17</v>
      </c>
      <c r="F5823" t="b">
        <v>0</v>
      </c>
      <c r="G5823" t="s">
        <v>67</v>
      </c>
      <c r="H5823">
        <v>38</v>
      </c>
      <c r="I5823">
        <v>3</v>
      </c>
      <c r="J5823" t="s">
        <v>61</v>
      </c>
      <c r="K5823" t="s">
        <v>68</v>
      </c>
      <c r="L5823" t="str">
        <f>_xlfn.XLOOKUP(Table1[[#This Row],[TeamFavoriteID]],Table2[team_id],Table2[team_name],_xlfn.XLOOKUP(Table1[[#This Row],[TeamFavoriteID]],Table2[team_id_pfr],Table2[team_name],"Even"))</f>
        <v>Dallas Cowboys</v>
      </c>
      <c r="M5823">
        <v>-17</v>
      </c>
      <c r="N5823">
        <f>IF(Table1[[#This Row],[TeamFavorite]]=Table1[[#This Row],[TeamHome]],Table1[[#This Row],[ScoreAway]]-Table1[[#This Row],[ScoreHome]],Table1[[#This Row],[ScoreHome]]-Table1[[#This Row],[ScoreAway]])</f>
        <v>-35</v>
      </c>
      <c r="O5823">
        <f>IF(Table1[[#This Row],[SpreadActual]]&lt;Table1[[#This Row],[SpreadFavorite]],1,0)</f>
        <v>1</v>
      </c>
      <c r="P5823">
        <v>38</v>
      </c>
      <c r="Q5823" t="s">
        <v>119</v>
      </c>
      <c r="R5823" t="b">
        <v>0</v>
      </c>
      <c r="S5823">
        <v>49</v>
      </c>
      <c r="T5823">
        <v>17</v>
      </c>
      <c r="U5823">
        <v>51</v>
      </c>
    </row>
    <row r="5824" spans="1:22" x14ac:dyDescent="0.2">
      <c r="A5824" s="1">
        <v>34329</v>
      </c>
      <c r="B5824">
        <v>1993</v>
      </c>
      <c r="C5824">
        <f>_xlfn.MAXIFS(Table1[ScheduleWeekWritten],Table1[ScheduleSeason],Table1[[#This Row],[ScheduleSeason]])</f>
        <v>18</v>
      </c>
      <c r="D5824">
        <v>17</v>
      </c>
      <c r="E5824" cm="1">
        <f t="array" ref="E5824">_xlfn.XLOOKUP(Table1[[#This Row],[ScheduleWeekWritten]],Table3[Game],100+Table3[Increase],Table1[[#This Row],[ScheduleWeekWritten]])</f>
        <v>17</v>
      </c>
      <c r="F5824" t="b">
        <v>0</v>
      </c>
      <c r="G5824" t="s">
        <v>24</v>
      </c>
      <c r="H5824">
        <v>10</v>
      </c>
      <c r="I5824">
        <v>17</v>
      </c>
      <c r="J5824" t="s">
        <v>127</v>
      </c>
      <c r="K5824" t="s">
        <v>88</v>
      </c>
      <c r="L5824" t="str">
        <f>_xlfn.XLOOKUP(Table1[[#This Row],[TeamFavoriteID]],Table2[team_id],Table2[team_name],_xlfn.XLOOKUP(Table1[[#This Row],[TeamFavoriteID]],Table2[team_id_pfr],Table2[team_name],"Even"))</f>
        <v>Denver Broncos</v>
      </c>
      <c r="M5824">
        <v>-13.5</v>
      </c>
      <c r="N5824">
        <f>IF(Table1[[#This Row],[TeamFavorite]]=Table1[[#This Row],[TeamHome]],Table1[[#This Row],[ScoreAway]]-Table1[[#This Row],[ScoreHome]],Table1[[#This Row],[ScoreHome]]-Table1[[#This Row],[ScoreAway]])</f>
        <v>7</v>
      </c>
      <c r="O5824">
        <f>IF(Table1[[#This Row],[SpreadActual]]&lt;Table1[[#This Row],[SpreadFavorite]],1,0)</f>
        <v>0</v>
      </c>
      <c r="P5824">
        <v>38</v>
      </c>
      <c r="Q5824" t="s">
        <v>71</v>
      </c>
      <c r="R5824" t="b">
        <v>0</v>
      </c>
      <c r="S5824">
        <v>41</v>
      </c>
      <c r="T5824">
        <v>10</v>
      </c>
      <c r="U5824">
        <v>38</v>
      </c>
    </row>
    <row r="5825" spans="1:22" x14ac:dyDescent="0.2">
      <c r="A5825" s="1">
        <v>34329</v>
      </c>
      <c r="B5825">
        <v>1993</v>
      </c>
      <c r="C5825">
        <f>_xlfn.MAXIFS(Table1[ScheduleWeekWritten],Table1[ScheduleSeason],Table1[[#This Row],[ScheduleSeason]])</f>
        <v>18</v>
      </c>
      <c r="D5825">
        <v>17</v>
      </c>
      <c r="E5825" cm="1">
        <f t="array" ref="E5825">_xlfn.XLOOKUP(Table1[[#This Row],[ScheduleWeekWritten]],Table3[Game],100+Table3[Increase],Table1[[#This Row],[ScheduleWeekWritten]])</f>
        <v>17</v>
      </c>
      <c r="F5825" t="b">
        <v>0</v>
      </c>
      <c r="G5825" t="s">
        <v>33</v>
      </c>
      <c r="H5825">
        <v>28</v>
      </c>
      <c r="I5825">
        <v>0</v>
      </c>
      <c r="J5825" t="s">
        <v>138</v>
      </c>
      <c r="K5825" t="s">
        <v>35</v>
      </c>
      <c r="L5825" t="str">
        <f>_xlfn.XLOOKUP(Table1[[#This Row],[TeamFavoriteID]],Table2[team_id],Table2[team_name],_xlfn.XLOOKUP(Table1[[#This Row],[TeamFavoriteID]],Table2[team_id_pfr],Table2[team_name],"Even"))</f>
        <v>Green Bay Packers</v>
      </c>
      <c r="M5825">
        <v>-3</v>
      </c>
      <c r="N5825">
        <f>IF(Table1[[#This Row],[TeamFavorite]]=Table1[[#This Row],[TeamHome]],Table1[[#This Row],[ScoreAway]]-Table1[[#This Row],[ScoreHome]],Table1[[#This Row],[ScoreHome]]-Table1[[#This Row],[ScoreAway]])</f>
        <v>-28</v>
      </c>
      <c r="O5825">
        <f>IF(Table1[[#This Row],[SpreadActual]]&lt;Table1[[#This Row],[SpreadFavorite]],1,0)</f>
        <v>1</v>
      </c>
      <c r="P5825">
        <v>32.5</v>
      </c>
      <c r="Q5825" t="s">
        <v>82</v>
      </c>
      <c r="R5825" t="b">
        <v>0</v>
      </c>
      <c r="S5825">
        <v>-3</v>
      </c>
      <c r="T5825">
        <v>11</v>
      </c>
      <c r="U5825">
        <v>54</v>
      </c>
    </row>
    <row r="5826" spans="1:22" x14ac:dyDescent="0.2">
      <c r="A5826" s="1">
        <v>34329</v>
      </c>
      <c r="B5826">
        <v>1993</v>
      </c>
      <c r="C5826">
        <f>_xlfn.MAXIFS(Table1[ScheduleWeekWritten],Table1[ScheduleSeason],Table1[[#This Row],[ScheduleSeason]])</f>
        <v>18</v>
      </c>
      <c r="D5826">
        <v>17</v>
      </c>
      <c r="E5826" cm="1">
        <f t="array" ref="E5826">_xlfn.XLOOKUP(Table1[[#This Row],[ScheduleWeekWritten]],Table3[Game],100+Table3[Increase],Table1[[#This Row],[ScheduleWeekWritten]])</f>
        <v>17</v>
      </c>
      <c r="F5826" t="b">
        <v>0</v>
      </c>
      <c r="G5826" t="s">
        <v>39</v>
      </c>
      <c r="H5826">
        <v>14</v>
      </c>
      <c r="I5826">
        <v>42</v>
      </c>
      <c r="J5826" t="s">
        <v>62</v>
      </c>
      <c r="K5826" t="s">
        <v>63</v>
      </c>
      <c r="L5826" t="str">
        <f>_xlfn.XLOOKUP(Table1[[#This Row],[TeamFavoriteID]],Table2[team_id],Table2[team_name],_xlfn.XLOOKUP(Table1[[#This Row],[TeamFavoriteID]],Table2[team_id_pfr],Table2[team_name],"Even"))</f>
        <v>Cleveland Browns</v>
      </c>
      <c r="M5826">
        <v>-2</v>
      </c>
      <c r="N5826">
        <f>IF(Table1[[#This Row],[TeamFavorite]]=Table1[[#This Row],[TeamHome]],Table1[[#This Row],[ScoreAway]]-Table1[[#This Row],[ScoreHome]],Table1[[#This Row],[ScoreHome]]-Table1[[#This Row],[ScoreAway]])</f>
        <v>-28</v>
      </c>
      <c r="O5826">
        <f>IF(Table1[[#This Row],[SpreadActual]]&lt;Table1[[#This Row],[SpreadFavorite]],1,0)</f>
        <v>1</v>
      </c>
      <c r="P5826">
        <v>35</v>
      </c>
      <c r="Q5826" t="s">
        <v>135</v>
      </c>
      <c r="R5826" t="b">
        <v>0</v>
      </c>
      <c r="S5826">
        <v>60</v>
      </c>
      <c r="T5826">
        <v>8</v>
      </c>
      <c r="U5826">
        <v>40</v>
      </c>
    </row>
    <row r="5827" spans="1:22" x14ac:dyDescent="0.2">
      <c r="A5827" s="1">
        <v>34329</v>
      </c>
      <c r="B5827">
        <v>1993</v>
      </c>
      <c r="C5827">
        <f>_xlfn.MAXIFS(Table1[ScheduleWeekWritten],Table1[ScheduleSeason],Table1[[#This Row],[ScheduleSeason]])</f>
        <v>18</v>
      </c>
      <c r="D5827">
        <v>17</v>
      </c>
      <c r="E5827" cm="1">
        <f t="array" ref="E5827">_xlfn.XLOOKUP(Table1[[#This Row],[ScheduleWeekWritten]],Table3[Game],100+Table3[Increase],Table1[[#This Row],[ScheduleWeekWritten]])</f>
        <v>17</v>
      </c>
      <c r="F5827" t="b">
        <v>0</v>
      </c>
      <c r="G5827" t="s">
        <v>54</v>
      </c>
      <c r="H5827">
        <v>30</v>
      </c>
      <c r="I5827">
        <v>10</v>
      </c>
      <c r="J5827" t="s">
        <v>42</v>
      </c>
      <c r="K5827" t="s">
        <v>75</v>
      </c>
      <c r="L5827" t="str">
        <f>_xlfn.XLOOKUP(Table1[[#This Row],[TeamFavoriteID]],Table2[team_id],Table2[team_name],_xlfn.XLOOKUP(Table1[[#This Row],[TeamFavoriteID]],Table2[team_id_pfr],Table2[team_name],"Even"))</f>
        <v>Kansas City Chiefs</v>
      </c>
      <c r="M5827">
        <v>-3</v>
      </c>
      <c r="N5827">
        <f>IF(Table1[[#This Row],[TeamFavorite]]=Table1[[#This Row],[TeamHome]],Table1[[#This Row],[ScoreAway]]-Table1[[#This Row],[ScoreHome]],Table1[[#This Row],[ScoreHome]]-Table1[[#This Row],[ScoreAway]])</f>
        <v>20</v>
      </c>
      <c r="O5827">
        <f>IF(Table1[[#This Row],[SpreadActual]]&lt;Table1[[#This Row],[SpreadFavorite]],1,0)</f>
        <v>0</v>
      </c>
      <c r="P5827">
        <v>37</v>
      </c>
      <c r="Q5827" t="s">
        <v>137</v>
      </c>
      <c r="R5827" t="b">
        <v>0</v>
      </c>
      <c r="S5827">
        <v>72</v>
      </c>
      <c r="T5827">
        <v>0</v>
      </c>
      <c r="V5827" t="s">
        <v>103</v>
      </c>
    </row>
    <row r="5828" spans="1:22" x14ac:dyDescent="0.2">
      <c r="A5828" s="1">
        <v>34329</v>
      </c>
      <c r="B5828">
        <v>1993</v>
      </c>
      <c r="C5828">
        <f>_xlfn.MAXIFS(Table1[ScheduleWeekWritten],Table1[ScheduleSeason],Table1[[#This Row],[ScheduleSeason]])</f>
        <v>18</v>
      </c>
      <c r="D5828">
        <v>17</v>
      </c>
      <c r="E5828" cm="1">
        <f t="array" ref="E5828">_xlfn.XLOOKUP(Table1[[#This Row],[ScheduleWeekWritten]],Table3[Game],100+Table3[Increase],Table1[[#This Row],[ScheduleWeekWritten]])</f>
        <v>17</v>
      </c>
      <c r="F5828" t="b">
        <v>0</v>
      </c>
      <c r="G5828" t="s">
        <v>115</v>
      </c>
      <c r="H5828">
        <v>38</v>
      </c>
      <c r="I5828">
        <v>0</v>
      </c>
      <c r="J5828" t="s">
        <v>140</v>
      </c>
      <c r="K5828" t="s">
        <v>70</v>
      </c>
      <c r="L5828" t="str">
        <f>_xlfn.XLOOKUP(Table1[[#This Row],[TeamFavoriteID]],Table2[team_id],Table2[team_name],_xlfn.XLOOKUP(Table1[[#This Row],[TeamFavoriteID]],Table2[team_id_pfr],Table2[team_name],"Even"))</f>
        <v>Boston Patriots</v>
      </c>
      <c r="M5828">
        <v>-6</v>
      </c>
      <c r="N5828">
        <f>IF(Table1[[#This Row],[TeamFavorite]]=Table1[[#This Row],[TeamHome]],Table1[[#This Row],[ScoreAway]]-Table1[[#This Row],[ScoreHome]],Table1[[#This Row],[ScoreHome]]-Table1[[#This Row],[ScoreAway]])</f>
        <v>38</v>
      </c>
      <c r="O5828">
        <f>IF(Table1[[#This Row],[SpreadActual]]&lt;Table1[[#This Row],[SpreadFavorite]],1,0)</f>
        <v>0</v>
      </c>
      <c r="P5828">
        <v>28</v>
      </c>
      <c r="Q5828" t="s">
        <v>116</v>
      </c>
      <c r="R5828" t="b">
        <v>0</v>
      </c>
      <c r="S5828">
        <v>24</v>
      </c>
      <c r="T5828">
        <v>23</v>
      </c>
      <c r="U5828">
        <v>48</v>
      </c>
    </row>
    <row r="5829" spans="1:22" x14ac:dyDescent="0.2">
      <c r="A5829" s="1">
        <v>34329</v>
      </c>
      <c r="B5829">
        <v>1993</v>
      </c>
      <c r="C5829">
        <f>_xlfn.MAXIFS(Table1[ScheduleWeekWritten],Table1[ScheduleSeason],Table1[[#This Row],[ScheduleSeason]])</f>
        <v>18</v>
      </c>
      <c r="D5829">
        <v>17</v>
      </c>
      <c r="E5829" cm="1">
        <f t="array" ref="E5829">_xlfn.XLOOKUP(Table1[[#This Row],[ScheduleWeekWritten]],Table3[Game],100+Table3[Increase],Table1[[#This Row],[ScheduleWeekWritten]])</f>
        <v>17</v>
      </c>
      <c r="F5829" t="b">
        <v>0</v>
      </c>
      <c r="G5829" t="s">
        <v>58</v>
      </c>
      <c r="H5829">
        <v>37</v>
      </c>
      <c r="I5829">
        <v>26</v>
      </c>
      <c r="J5829" t="s">
        <v>95</v>
      </c>
      <c r="K5829" t="s">
        <v>77</v>
      </c>
      <c r="L5829" t="str">
        <f>_xlfn.XLOOKUP(Table1[[#This Row],[TeamFavoriteID]],Table2[team_id],Table2[team_name],_xlfn.XLOOKUP(Table1[[#This Row],[TeamFavoriteID]],Table2[team_id_pfr],Table2[team_name],"Even"))</f>
        <v>Philadelphia Eagles</v>
      </c>
      <c r="M5829">
        <v>-3</v>
      </c>
      <c r="N5829">
        <f>IF(Table1[[#This Row],[TeamFavorite]]=Table1[[#This Row],[TeamHome]],Table1[[#This Row],[ScoreAway]]-Table1[[#This Row],[ScoreHome]],Table1[[#This Row],[ScoreHome]]-Table1[[#This Row],[ScoreAway]])</f>
        <v>-11</v>
      </c>
      <c r="O5829">
        <f>IF(Table1[[#This Row],[SpreadActual]]&lt;Table1[[#This Row],[SpreadFavorite]],1,0)</f>
        <v>1</v>
      </c>
      <c r="P5829">
        <v>29.5</v>
      </c>
      <c r="Q5829" t="s">
        <v>112</v>
      </c>
      <c r="R5829" t="b">
        <v>0</v>
      </c>
      <c r="S5829">
        <v>26</v>
      </c>
      <c r="T5829">
        <v>23</v>
      </c>
      <c r="U5829">
        <v>50</v>
      </c>
    </row>
    <row r="5830" spans="1:22" x14ac:dyDescent="0.2">
      <c r="A5830" s="1">
        <v>34329</v>
      </c>
      <c r="B5830">
        <v>1993</v>
      </c>
      <c r="C5830">
        <f>_xlfn.MAXIFS(Table1[ScheduleWeekWritten],Table1[ScheduleSeason],Table1[[#This Row],[ScheduleSeason]])</f>
        <v>18</v>
      </c>
      <c r="D5830">
        <v>17</v>
      </c>
      <c r="E5830" cm="1">
        <f t="array" ref="E5830">_xlfn.XLOOKUP(Table1[[#This Row],[ScheduleWeekWritten]],Table3[Game],100+Table3[Increase],Table1[[#This Row],[ScheduleWeekWritten]])</f>
        <v>17</v>
      </c>
      <c r="F5830" t="b">
        <v>0</v>
      </c>
      <c r="G5830" t="s">
        <v>145</v>
      </c>
      <c r="H5830">
        <v>17</v>
      </c>
      <c r="I5830">
        <v>6</v>
      </c>
      <c r="J5830" t="s">
        <v>50</v>
      </c>
      <c r="K5830" t="s">
        <v>90</v>
      </c>
      <c r="L5830" t="str">
        <f>_xlfn.XLOOKUP(Table1[[#This Row],[TeamFavoriteID]],Table2[team_id],Table2[team_name],_xlfn.XLOOKUP(Table1[[#This Row],[TeamFavoriteID]],Table2[team_id_pfr],Table2[team_name],"Even"))</f>
        <v>New York Giants</v>
      </c>
      <c r="M5830">
        <v>-3</v>
      </c>
      <c r="N5830">
        <f>IF(Table1[[#This Row],[TeamFavorite]]=Table1[[#This Row],[TeamHome]],Table1[[#This Row],[ScoreAway]]-Table1[[#This Row],[ScoreHome]],Table1[[#This Row],[ScoreHome]]-Table1[[#This Row],[ScoreAway]])</f>
        <v>11</v>
      </c>
      <c r="O5830">
        <f>IF(Table1[[#This Row],[SpreadActual]]&lt;Table1[[#This Row],[SpreadFavorite]],1,0)</f>
        <v>0</v>
      </c>
      <c r="P5830">
        <v>35</v>
      </c>
      <c r="Q5830" t="s">
        <v>146</v>
      </c>
      <c r="R5830" t="b">
        <v>0</v>
      </c>
      <c r="S5830">
        <v>57</v>
      </c>
      <c r="T5830">
        <v>8</v>
      </c>
      <c r="U5830">
        <v>26</v>
      </c>
    </row>
    <row r="5831" spans="1:22" x14ac:dyDescent="0.2">
      <c r="A5831" s="1">
        <v>34329</v>
      </c>
      <c r="B5831">
        <v>1993</v>
      </c>
      <c r="C5831">
        <f>_xlfn.MAXIFS(Table1[ScheduleWeekWritten],Table1[ScheduleSeason],Table1[[#This Row],[ScheduleSeason]])</f>
        <v>18</v>
      </c>
      <c r="D5831">
        <v>17</v>
      </c>
      <c r="E5831" cm="1">
        <f t="array" ref="E5831">_xlfn.XLOOKUP(Table1[[#This Row],[ScheduleWeekWritten]],Table3[Game],100+Table3[Increase],Table1[[#This Row],[ScheduleWeekWritten]])</f>
        <v>17</v>
      </c>
      <c r="F5831" t="b">
        <v>0</v>
      </c>
      <c r="G5831" t="s">
        <v>128</v>
      </c>
      <c r="H5831">
        <v>16</v>
      </c>
      <c r="I5831">
        <v>6</v>
      </c>
      <c r="J5831" t="s">
        <v>49</v>
      </c>
      <c r="K5831" t="s">
        <v>51</v>
      </c>
      <c r="L5831" t="str">
        <f>_xlfn.XLOOKUP(Table1[[#This Row],[TeamFavoriteID]],Table2[team_id],Table2[team_name],_xlfn.XLOOKUP(Table1[[#This Row],[TeamFavoriteID]],Table2[team_id_pfr],Table2[team_name],"Even"))</f>
        <v>Pittsburgh Steelers</v>
      </c>
      <c r="M5831">
        <v>-3</v>
      </c>
      <c r="N5831">
        <f>IF(Table1[[#This Row],[TeamFavorite]]=Table1[[#This Row],[TeamHome]],Table1[[#This Row],[ScoreAway]]-Table1[[#This Row],[ScoreHome]],Table1[[#This Row],[ScoreHome]]-Table1[[#This Row],[ScoreAway]])</f>
        <v>10</v>
      </c>
      <c r="O5831">
        <f>IF(Table1[[#This Row],[SpreadActual]]&lt;Table1[[#This Row],[SpreadFavorite]],1,0)</f>
        <v>0</v>
      </c>
      <c r="P5831">
        <v>36</v>
      </c>
      <c r="Q5831" t="s">
        <v>129</v>
      </c>
      <c r="R5831" t="b">
        <v>0</v>
      </c>
      <c r="S5831">
        <v>72</v>
      </c>
      <c r="T5831">
        <v>0</v>
      </c>
      <c r="V5831" t="s">
        <v>103</v>
      </c>
    </row>
    <row r="5832" spans="1:22" x14ac:dyDescent="0.2">
      <c r="A5832" s="1">
        <v>34330</v>
      </c>
      <c r="B5832">
        <v>1993</v>
      </c>
      <c r="C5832">
        <f>_xlfn.MAXIFS(Table1[ScheduleWeekWritten],Table1[ScheduleSeason],Table1[[#This Row],[ScheduleSeason]])</f>
        <v>18</v>
      </c>
      <c r="D5832">
        <v>17</v>
      </c>
      <c r="E5832" cm="1">
        <f t="array" ref="E5832">_xlfn.XLOOKUP(Table1[[#This Row],[ScheduleWeekWritten]],Table3[Game],100+Table3[Increase],Table1[[#This Row],[ScheduleWeekWritten]])</f>
        <v>17</v>
      </c>
      <c r="F5832" t="b">
        <v>0</v>
      </c>
      <c r="G5832" t="s">
        <v>27</v>
      </c>
      <c r="H5832">
        <v>45</v>
      </c>
      <c r="I5832">
        <v>20</v>
      </c>
      <c r="J5832" t="s">
        <v>19</v>
      </c>
      <c r="K5832" t="s">
        <v>29</v>
      </c>
      <c r="L5832" t="str">
        <f>_xlfn.XLOOKUP(Table1[[#This Row],[TeamFavoriteID]],Table2[team_id],Table2[team_name],_xlfn.XLOOKUP(Table1[[#This Row],[TeamFavoriteID]],Table2[team_id_pfr],Table2[team_name],"Even"))</f>
        <v>Los Angeles Chargers</v>
      </c>
      <c r="M5832">
        <v>-1</v>
      </c>
      <c r="N5832">
        <f>IF(Table1[[#This Row],[TeamFavorite]]=Table1[[#This Row],[TeamHome]],Table1[[#This Row],[ScoreAway]]-Table1[[#This Row],[ScoreHome]],Table1[[#This Row],[ScoreHome]]-Table1[[#This Row],[ScoreAway]])</f>
        <v>25</v>
      </c>
      <c r="O5832">
        <f>IF(Table1[[#This Row],[SpreadActual]]&lt;Table1[[#This Row],[SpreadFavorite]],1,0)</f>
        <v>0</v>
      </c>
      <c r="P5832">
        <v>38</v>
      </c>
      <c r="Q5832" t="s">
        <v>94</v>
      </c>
      <c r="R5832" t="b">
        <v>0</v>
      </c>
      <c r="S5832">
        <v>60</v>
      </c>
      <c r="T5832">
        <v>6</v>
      </c>
      <c r="U5832">
        <v>50</v>
      </c>
    </row>
    <row r="5833" spans="1:22" x14ac:dyDescent="0.2">
      <c r="A5833" s="1">
        <v>34334</v>
      </c>
      <c r="B5833">
        <v>1993</v>
      </c>
      <c r="C5833">
        <f>_xlfn.MAXIFS(Table1[ScheduleWeekWritten],Table1[ScheduleSeason],Table1[[#This Row],[ScheduleSeason]])</f>
        <v>18</v>
      </c>
      <c r="D5833">
        <v>18</v>
      </c>
      <c r="E5833" cm="1">
        <f t="array" ref="E5833">_xlfn.XLOOKUP(Table1[[#This Row],[ScheduleWeekWritten]],Table3[Game],100+Table3[Increase],Table1[[#This Row],[ScheduleWeekWritten]])</f>
        <v>18</v>
      </c>
      <c r="F5833" t="b">
        <v>0</v>
      </c>
      <c r="G5833" t="s">
        <v>61</v>
      </c>
      <c r="H5833">
        <v>9</v>
      </c>
      <c r="I5833">
        <v>14</v>
      </c>
      <c r="J5833" t="s">
        <v>54</v>
      </c>
      <c r="K5833" t="s">
        <v>55</v>
      </c>
      <c r="L5833" t="str">
        <f>_xlfn.XLOOKUP(Table1[[#This Row],[TeamFavoriteID]],Table2[team_id],Table2[team_name],_xlfn.XLOOKUP(Table1[[#This Row],[TeamFavoriteID]],Table2[team_id_pfr],Table2[team_name],"Even"))</f>
        <v>Minnesota Vikings</v>
      </c>
      <c r="M5833">
        <v>-7</v>
      </c>
      <c r="N5833">
        <f>IF(Table1[[#This Row],[TeamFavorite]]=Table1[[#This Row],[TeamHome]],Table1[[#This Row],[ScoreAway]]-Table1[[#This Row],[ScoreHome]],Table1[[#This Row],[ScoreHome]]-Table1[[#This Row],[ScoreAway]])</f>
        <v>-5</v>
      </c>
      <c r="O5833">
        <f>IF(Table1[[#This Row],[SpreadActual]]&lt;Table1[[#This Row],[SpreadFavorite]],1,0)</f>
        <v>0</v>
      </c>
      <c r="P5833">
        <v>33</v>
      </c>
      <c r="Q5833" t="s">
        <v>64</v>
      </c>
      <c r="R5833" t="b">
        <v>0</v>
      </c>
      <c r="S5833">
        <v>23</v>
      </c>
      <c r="T5833">
        <v>8</v>
      </c>
      <c r="U5833">
        <v>56</v>
      </c>
    </row>
    <row r="5834" spans="1:22" x14ac:dyDescent="0.2">
      <c r="A5834" s="1">
        <v>34336</v>
      </c>
      <c r="B5834">
        <v>1993</v>
      </c>
      <c r="C5834">
        <f>_xlfn.MAXIFS(Table1[ScheduleWeekWritten],Table1[ScheduleSeason],Table1[[#This Row],[ScheduleSeason]])</f>
        <v>18</v>
      </c>
      <c r="D5834">
        <v>18</v>
      </c>
      <c r="E5834" cm="1">
        <f t="array" ref="E5834">_xlfn.XLOOKUP(Table1[[#This Row],[ScheduleWeekWritten]],Table3[Game],100+Table3[Increase],Table1[[#This Row],[ScheduleWeekWritten]])</f>
        <v>18</v>
      </c>
      <c r="F5834" t="b">
        <v>0</v>
      </c>
      <c r="G5834" t="s">
        <v>38</v>
      </c>
      <c r="H5834">
        <v>10</v>
      </c>
      <c r="I5834">
        <v>27</v>
      </c>
      <c r="J5834" t="s">
        <v>145</v>
      </c>
      <c r="K5834" t="s">
        <v>109</v>
      </c>
      <c r="L5834" t="str">
        <f>_xlfn.XLOOKUP(Table1[[#This Row],[TeamFavoriteID]],Table2[team_id],Table2[team_name],_xlfn.XLOOKUP(Table1[[#This Row],[TeamFavoriteID]],Table2[team_id_pfr],Table2[team_name],"Even"))</f>
        <v>Atlanta Falcons</v>
      </c>
      <c r="M5834">
        <v>-2</v>
      </c>
      <c r="N5834">
        <f>IF(Table1[[#This Row],[TeamFavorite]]=Table1[[#This Row],[TeamHome]],Table1[[#This Row],[ScoreAway]]-Table1[[#This Row],[ScoreHome]],Table1[[#This Row],[ScoreHome]]-Table1[[#This Row],[ScoreAway]])</f>
        <v>17</v>
      </c>
      <c r="O5834">
        <f>IF(Table1[[#This Row],[SpreadActual]]&lt;Table1[[#This Row],[SpreadFavorite]],1,0)</f>
        <v>0</v>
      </c>
      <c r="P5834">
        <v>41</v>
      </c>
      <c r="Q5834" t="s">
        <v>148</v>
      </c>
      <c r="R5834" t="b">
        <v>0</v>
      </c>
      <c r="S5834">
        <v>72</v>
      </c>
      <c r="T5834">
        <v>0</v>
      </c>
      <c r="V5834" t="s">
        <v>103</v>
      </c>
    </row>
    <row r="5835" spans="1:22" x14ac:dyDescent="0.2">
      <c r="A5835" s="1">
        <v>34336</v>
      </c>
      <c r="B5835">
        <v>1993</v>
      </c>
      <c r="C5835">
        <f>_xlfn.MAXIFS(Table1[ScheduleWeekWritten],Table1[ScheduleSeason],Table1[[#This Row],[ScheduleSeason]])</f>
        <v>18</v>
      </c>
      <c r="D5835">
        <v>18</v>
      </c>
      <c r="E5835" cm="1">
        <f t="array" ref="E5835">_xlfn.XLOOKUP(Table1[[#This Row],[ScheduleWeekWritten]],Table3[Game],100+Table3[Increase],Table1[[#This Row],[ScheduleWeekWritten]])</f>
        <v>18</v>
      </c>
      <c r="F5835" t="b">
        <v>0</v>
      </c>
      <c r="G5835" t="s">
        <v>45</v>
      </c>
      <c r="H5835">
        <v>30</v>
      </c>
      <c r="I5835">
        <v>20</v>
      </c>
      <c r="J5835" t="s">
        <v>33</v>
      </c>
      <c r="K5835" t="s">
        <v>35</v>
      </c>
      <c r="L5835" t="str">
        <f>_xlfn.XLOOKUP(Table1[[#This Row],[TeamFavoriteID]],Table2[team_id],Table2[team_name],_xlfn.XLOOKUP(Table1[[#This Row],[TeamFavoriteID]],Table2[team_id_pfr],Table2[team_name],"Even"))</f>
        <v>Green Bay Packers</v>
      </c>
      <c r="M5835">
        <v>-1</v>
      </c>
      <c r="N5835">
        <f>IF(Table1[[#This Row],[TeamFavorite]]=Table1[[#This Row],[TeamHome]],Table1[[#This Row],[ScoreAway]]-Table1[[#This Row],[ScoreHome]],Table1[[#This Row],[ScoreHome]]-Table1[[#This Row],[ScoreAway]])</f>
        <v>10</v>
      </c>
      <c r="O5835">
        <f>IF(Table1[[#This Row],[SpreadActual]]&lt;Table1[[#This Row],[SpreadFavorite]],1,0)</f>
        <v>0</v>
      </c>
      <c r="P5835">
        <v>37</v>
      </c>
      <c r="Q5835" t="s">
        <v>125</v>
      </c>
      <c r="R5835" t="b">
        <v>0</v>
      </c>
      <c r="S5835">
        <v>72</v>
      </c>
      <c r="T5835">
        <v>0</v>
      </c>
      <c r="V5835" t="s">
        <v>103</v>
      </c>
    </row>
    <row r="5836" spans="1:22" x14ac:dyDescent="0.2">
      <c r="A5836" s="1">
        <v>34336</v>
      </c>
      <c r="B5836">
        <v>1993</v>
      </c>
      <c r="C5836">
        <f>_xlfn.MAXIFS(Table1[ScheduleWeekWritten],Table1[ScheduleSeason],Table1[[#This Row],[ScheduleSeason]])</f>
        <v>18</v>
      </c>
      <c r="D5836">
        <v>18</v>
      </c>
      <c r="E5836" cm="1">
        <f t="array" ref="E5836">_xlfn.XLOOKUP(Table1[[#This Row],[ScheduleWeekWritten]],Table3[Game],100+Table3[Increase],Table1[[#This Row],[ScheduleWeekWritten]])</f>
        <v>18</v>
      </c>
      <c r="F5836" t="b">
        <v>0</v>
      </c>
      <c r="G5836" t="s">
        <v>23</v>
      </c>
      <c r="H5836">
        <v>24</v>
      </c>
      <c r="I5836">
        <v>0</v>
      </c>
      <c r="J5836" t="s">
        <v>31</v>
      </c>
      <c r="K5836" t="s">
        <v>25</v>
      </c>
      <c r="L5836" t="str">
        <f>_xlfn.XLOOKUP(Table1[[#This Row],[TeamFavoriteID]],Table2[team_id],Table2[team_name],_xlfn.XLOOKUP(Table1[[#This Row],[TeamFavoriteID]],Table2[team_id_pfr],Table2[team_name],"Even"))</f>
        <v>Houston Oilers</v>
      </c>
      <c r="M5836">
        <v>-5.5</v>
      </c>
      <c r="N5836">
        <f>IF(Table1[[#This Row],[TeamFavorite]]=Table1[[#This Row],[TeamHome]],Table1[[#This Row],[ScoreAway]]-Table1[[#This Row],[ScoreHome]],Table1[[#This Row],[ScoreHome]]-Table1[[#This Row],[ScoreAway]])</f>
        <v>-24</v>
      </c>
      <c r="O5836">
        <f>IF(Table1[[#This Row],[SpreadActual]]&lt;Table1[[#This Row],[SpreadFavorite]],1,0)</f>
        <v>1</v>
      </c>
      <c r="P5836">
        <v>38.5</v>
      </c>
      <c r="Q5836" t="s">
        <v>102</v>
      </c>
      <c r="R5836" t="b">
        <v>0</v>
      </c>
      <c r="S5836">
        <v>72</v>
      </c>
      <c r="T5836">
        <v>0</v>
      </c>
      <c r="V5836" t="s">
        <v>103</v>
      </c>
    </row>
    <row r="5837" spans="1:22" x14ac:dyDescent="0.2">
      <c r="A5837" s="1">
        <v>34336</v>
      </c>
      <c r="B5837">
        <v>1993</v>
      </c>
      <c r="C5837">
        <f>_xlfn.MAXIFS(Table1[ScheduleWeekWritten],Table1[ScheduleSeason],Table1[[#This Row],[ScheduleSeason]])</f>
        <v>18</v>
      </c>
      <c r="D5837">
        <v>18</v>
      </c>
      <c r="E5837" cm="1">
        <f t="array" ref="E5837">_xlfn.XLOOKUP(Table1[[#This Row],[ScheduleWeekWritten]],Table3[Game],100+Table3[Increase],Table1[[#This Row],[ScheduleWeekWritten]])</f>
        <v>18</v>
      </c>
      <c r="F5837" t="b">
        <v>0</v>
      </c>
      <c r="G5837" t="s">
        <v>140</v>
      </c>
      <c r="H5837">
        <v>10</v>
      </c>
      <c r="I5837">
        <v>30</v>
      </c>
      <c r="J5837" t="s">
        <v>28</v>
      </c>
      <c r="K5837" t="s">
        <v>43</v>
      </c>
      <c r="L5837" t="str">
        <f>_xlfn.XLOOKUP(Table1[[#This Row],[TeamFavoriteID]],Table2[team_id],Table2[team_name],_xlfn.XLOOKUP(Table1[[#This Row],[TeamFavoriteID]],Table2[team_id_pfr],Table2[team_name],"Even"))</f>
        <v>Buffalo Bills</v>
      </c>
      <c r="M5837">
        <v>-11</v>
      </c>
      <c r="N5837">
        <f>IF(Table1[[#This Row],[TeamFavorite]]=Table1[[#This Row],[TeamHome]],Table1[[#This Row],[ScoreAway]]-Table1[[#This Row],[ScoreHome]],Table1[[#This Row],[ScoreHome]]-Table1[[#This Row],[ScoreAway]])</f>
        <v>-20</v>
      </c>
      <c r="O5837">
        <f>IF(Table1[[#This Row],[SpreadActual]]&lt;Table1[[#This Row],[SpreadFavorite]],1,0)</f>
        <v>1</v>
      </c>
      <c r="P5837">
        <v>36</v>
      </c>
      <c r="Q5837" t="s">
        <v>141</v>
      </c>
      <c r="R5837" t="b">
        <v>0</v>
      </c>
      <c r="S5837">
        <v>72</v>
      </c>
      <c r="T5837">
        <v>0</v>
      </c>
      <c r="V5837" t="s">
        <v>103</v>
      </c>
    </row>
    <row r="5838" spans="1:22" x14ac:dyDescent="0.2">
      <c r="A5838" s="1">
        <v>34336</v>
      </c>
      <c r="B5838">
        <v>1993</v>
      </c>
      <c r="C5838">
        <f>_xlfn.MAXIFS(Table1[ScheduleWeekWritten],Table1[ScheduleSeason],Table1[[#This Row],[ScheduleSeason]])</f>
        <v>18</v>
      </c>
      <c r="D5838">
        <v>18</v>
      </c>
      <c r="E5838" cm="1">
        <f t="array" ref="E5838">_xlfn.XLOOKUP(Table1[[#This Row],[ScheduleWeekWritten]],Table3[Game],100+Table3[Increase],Table1[[#This Row],[ScheduleWeekWritten]])</f>
        <v>18</v>
      </c>
      <c r="F5838" t="b">
        <v>0</v>
      </c>
      <c r="G5838" t="s">
        <v>42</v>
      </c>
      <c r="H5838">
        <v>34</v>
      </c>
      <c r="I5838">
        <v>24</v>
      </c>
      <c r="J5838" t="s">
        <v>128</v>
      </c>
      <c r="K5838" t="s">
        <v>75</v>
      </c>
      <c r="L5838" t="str">
        <f>_xlfn.XLOOKUP(Table1[[#This Row],[TeamFavoriteID]],Table2[team_id],Table2[team_name],_xlfn.XLOOKUP(Table1[[#This Row],[TeamFavoriteID]],Table2[team_id_pfr],Table2[team_name],"Even"))</f>
        <v>Kansas City Chiefs</v>
      </c>
      <c r="M5838">
        <v>-8.5</v>
      </c>
      <c r="N5838">
        <f>IF(Table1[[#This Row],[TeamFavorite]]=Table1[[#This Row],[TeamHome]],Table1[[#This Row],[ScoreAway]]-Table1[[#This Row],[ScoreHome]],Table1[[#This Row],[ScoreHome]]-Table1[[#This Row],[ScoreAway]])</f>
        <v>-10</v>
      </c>
      <c r="O5838">
        <f>IF(Table1[[#This Row],[SpreadActual]]&lt;Table1[[#This Row],[SpreadFavorite]],1,0)</f>
        <v>1</v>
      </c>
      <c r="P5838">
        <v>34</v>
      </c>
      <c r="Q5838" t="s">
        <v>117</v>
      </c>
      <c r="R5838" t="b">
        <v>0</v>
      </c>
      <c r="S5838">
        <v>32</v>
      </c>
      <c r="T5838">
        <v>8</v>
      </c>
      <c r="U5838">
        <v>81</v>
      </c>
    </row>
    <row r="5839" spans="1:22" x14ac:dyDescent="0.2">
      <c r="A5839" s="1">
        <v>34336</v>
      </c>
      <c r="B5839">
        <v>1993</v>
      </c>
      <c r="C5839">
        <f>_xlfn.MAXIFS(Table1[ScheduleWeekWritten],Table1[ScheduleSeason],Table1[[#This Row],[ScheduleSeason]])</f>
        <v>18</v>
      </c>
      <c r="D5839">
        <v>18</v>
      </c>
      <c r="E5839" cm="1">
        <f t="array" ref="E5839">_xlfn.XLOOKUP(Table1[[#This Row],[ScheduleWeekWritten]],Table3[Game],100+Table3[Increase],Table1[[#This Row],[ScheduleWeekWritten]])</f>
        <v>18</v>
      </c>
      <c r="F5839" t="b">
        <v>0</v>
      </c>
      <c r="G5839" t="s">
        <v>138</v>
      </c>
      <c r="H5839">
        <v>33</v>
      </c>
      <c r="I5839">
        <v>30</v>
      </c>
      <c r="J5839" t="s">
        <v>24</v>
      </c>
      <c r="K5839" t="s">
        <v>21</v>
      </c>
      <c r="L5839" t="str">
        <f>_xlfn.XLOOKUP(Table1[[#This Row],[TeamFavoriteID]],Table2[team_id],Table2[team_name],_xlfn.XLOOKUP(Table1[[#This Row],[TeamFavoriteID]],Table2[team_id_pfr],Table2[team_name],"Even"))</f>
        <v>Las Vegas Raiders</v>
      </c>
      <c r="M5839">
        <v>-3</v>
      </c>
      <c r="N5839">
        <f>IF(Table1[[#This Row],[TeamFavorite]]=Table1[[#This Row],[TeamHome]],Table1[[#This Row],[ScoreAway]]-Table1[[#This Row],[ScoreHome]],Table1[[#This Row],[ScoreHome]]-Table1[[#This Row],[ScoreAway]])</f>
        <v>3</v>
      </c>
      <c r="O5839">
        <f>IF(Table1[[#This Row],[SpreadActual]]&lt;Table1[[#This Row],[SpreadFavorite]],1,0)</f>
        <v>0</v>
      </c>
      <c r="P5839">
        <v>38.5</v>
      </c>
      <c r="Q5839" t="s">
        <v>65</v>
      </c>
      <c r="R5839" t="b">
        <v>0</v>
      </c>
      <c r="S5839">
        <v>58</v>
      </c>
      <c r="T5839">
        <v>6</v>
      </c>
      <c r="U5839">
        <v>66</v>
      </c>
    </row>
    <row r="5840" spans="1:22" x14ac:dyDescent="0.2">
      <c r="A5840" s="1">
        <v>34336</v>
      </c>
      <c r="B5840">
        <v>1993</v>
      </c>
      <c r="C5840">
        <f>_xlfn.MAXIFS(Table1[ScheduleWeekWritten],Table1[ScheduleSeason],Table1[[#This Row],[ScheduleSeason]])</f>
        <v>18</v>
      </c>
      <c r="D5840">
        <v>18</v>
      </c>
      <c r="E5840" cm="1">
        <f t="array" ref="E5840">_xlfn.XLOOKUP(Table1[[#This Row],[ScheduleWeekWritten]],Table3[Game],100+Table3[Increase],Table1[[#This Row],[ScheduleWeekWritten]])</f>
        <v>18</v>
      </c>
      <c r="F5840" t="b">
        <v>0</v>
      </c>
      <c r="G5840" t="s">
        <v>39</v>
      </c>
      <c r="H5840">
        <v>20</v>
      </c>
      <c r="I5840">
        <v>6</v>
      </c>
      <c r="J5840" t="s">
        <v>46</v>
      </c>
      <c r="K5840" t="s">
        <v>47</v>
      </c>
      <c r="L5840" t="str">
        <f>_xlfn.XLOOKUP(Table1[[#This Row],[TeamFavoriteID]],Table2[team_id],Table2[team_name],_xlfn.XLOOKUP(Table1[[#This Row],[TeamFavoriteID]],Table2[team_id_pfr],Table2[team_name],"Even"))</f>
        <v>Chicago Bears</v>
      </c>
      <c r="M5840">
        <v>-3</v>
      </c>
      <c r="N5840">
        <f>IF(Table1[[#This Row],[TeamFavorite]]=Table1[[#This Row],[TeamHome]],Table1[[#This Row],[ScoreAway]]-Table1[[#This Row],[ScoreHome]],Table1[[#This Row],[ScoreHome]]-Table1[[#This Row],[ScoreAway]])</f>
        <v>14</v>
      </c>
      <c r="O5840">
        <f>IF(Table1[[#This Row],[SpreadActual]]&lt;Table1[[#This Row],[SpreadFavorite]],1,0)</f>
        <v>0</v>
      </c>
      <c r="P5840">
        <v>33</v>
      </c>
      <c r="Q5840" t="s">
        <v>135</v>
      </c>
      <c r="R5840" t="b">
        <v>0</v>
      </c>
      <c r="S5840">
        <v>58</v>
      </c>
      <c r="T5840">
        <v>6</v>
      </c>
      <c r="U5840">
        <v>66</v>
      </c>
    </row>
    <row r="5841" spans="1:22" x14ac:dyDescent="0.2">
      <c r="A5841" s="1">
        <v>34336</v>
      </c>
      <c r="B5841">
        <v>1993</v>
      </c>
      <c r="C5841">
        <f>_xlfn.MAXIFS(Table1[ScheduleWeekWritten],Table1[ScheduleSeason],Table1[[#This Row],[ScheduleSeason]])</f>
        <v>18</v>
      </c>
      <c r="D5841">
        <v>18</v>
      </c>
      <c r="E5841" cm="1">
        <f t="array" ref="E5841">_xlfn.XLOOKUP(Table1[[#This Row],[ScheduleWeekWritten]],Table3[Game],100+Table3[Increase],Table1[[#This Row],[ScheduleWeekWritten]])</f>
        <v>18</v>
      </c>
      <c r="F5841" t="b">
        <v>0</v>
      </c>
      <c r="G5841" t="s">
        <v>115</v>
      </c>
      <c r="H5841">
        <v>33</v>
      </c>
      <c r="I5841">
        <v>27</v>
      </c>
      <c r="J5841" t="s">
        <v>19</v>
      </c>
      <c r="K5841" t="s">
        <v>89</v>
      </c>
      <c r="L5841" t="str">
        <f>_xlfn.XLOOKUP(Table1[[#This Row],[TeamFavoriteID]],Table2[team_id],Table2[team_name],_xlfn.XLOOKUP(Table1[[#This Row],[TeamFavoriteID]],Table2[team_id_pfr],Table2[team_name],"Even"))</f>
        <v>Even</v>
      </c>
      <c r="M5841">
        <v>0</v>
      </c>
      <c r="N5841">
        <f>IF(Table1[[#This Row],[TeamFavorite]]=Table1[[#This Row],[TeamHome]],Table1[[#This Row],[ScoreAway]]-Table1[[#This Row],[ScoreHome]],Table1[[#This Row],[ScoreHome]]-Table1[[#This Row],[ScoreAway]])</f>
        <v>6</v>
      </c>
      <c r="O5841">
        <f>IF(Table1[[#This Row],[SpreadActual]]&lt;Table1[[#This Row],[SpreadFavorite]],1,0)</f>
        <v>0</v>
      </c>
      <c r="P5841">
        <v>34</v>
      </c>
      <c r="Q5841" t="s">
        <v>116</v>
      </c>
      <c r="R5841" t="b">
        <v>0</v>
      </c>
      <c r="S5841">
        <v>41</v>
      </c>
      <c r="T5841">
        <v>14</v>
      </c>
      <c r="U5841">
        <v>66</v>
      </c>
    </row>
    <row r="5842" spans="1:22" x14ac:dyDescent="0.2">
      <c r="A5842" s="1">
        <v>34336</v>
      </c>
      <c r="B5842">
        <v>1993</v>
      </c>
      <c r="C5842">
        <f>_xlfn.MAXIFS(Table1[ScheduleWeekWritten],Table1[ScheduleSeason],Table1[[#This Row],[ScheduleSeason]])</f>
        <v>18</v>
      </c>
      <c r="D5842">
        <v>18</v>
      </c>
      <c r="E5842" cm="1">
        <f t="array" ref="E5842">_xlfn.XLOOKUP(Table1[[#This Row],[ScheduleWeekWritten]],Table3[Game],100+Table3[Increase],Table1[[#This Row],[ScheduleWeekWritten]])</f>
        <v>18</v>
      </c>
      <c r="F5842" t="b">
        <v>0</v>
      </c>
      <c r="G5842" t="s">
        <v>95</v>
      </c>
      <c r="H5842">
        <v>20</v>
      </c>
      <c r="I5842">
        <v>13</v>
      </c>
      <c r="J5842" t="s">
        <v>101</v>
      </c>
      <c r="K5842" t="s">
        <v>98</v>
      </c>
      <c r="L5842" t="str">
        <f>_xlfn.XLOOKUP(Table1[[#This Row],[TeamFavoriteID]],Table2[team_id],Table2[team_name],_xlfn.XLOOKUP(Table1[[#This Row],[TeamFavoriteID]],Table2[team_id_pfr],Table2[team_name],"Even"))</f>
        <v>New Orleans Saints</v>
      </c>
      <c r="M5842">
        <v>-6</v>
      </c>
      <c r="N5842">
        <f>IF(Table1[[#This Row],[TeamFavorite]]=Table1[[#This Row],[TeamHome]],Table1[[#This Row],[ScoreAway]]-Table1[[#This Row],[ScoreHome]],Table1[[#This Row],[ScoreHome]]-Table1[[#This Row],[ScoreAway]])</f>
        <v>-7</v>
      </c>
      <c r="O5842">
        <f>IF(Table1[[#This Row],[SpreadActual]]&lt;Table1[[#This Row],[SpreadFavorite]],1,0)</f>
        <v>1</v>
      </c>
      <c r="P5842">
        <v>34</v>
      </c>
      <c r="Q5842" t="s">
        <v>124</v>
      </c>
      <c r="R5842" t="b">
        <v>0</v>
      </c>
      <c r="S5842">
        <v>72</v>
      </c>
      <c r="T5842">
        <v>0</v>
      </c>
      <c r="V5842" t="s">
        <v>103</v>
      </c>
    </row>
    <row r="5843" spans="1:22" x14ac:dyDescent="0.2">
      <c r="A5843" s="1">
        <v>34336</v>
      </c>
      <c r="B5843">
        <v>1993</v>
      </c>
      <c r="C5843">
        <f>_xlfn.MAXIFS(Table1[ScheduleWeekWritten],Table1[ScheduleSeason],Table1[[#This Row],[ScheduleSeason]])</f>
        <v>18</v>
      </c>
      <c r="D5843">
        <v>18</v>
      </c>
      <c r="E5843" cm="1">
        <f t="array" ref="E5843">_xlfn.XLOOKUP(Table1[[#This Row],[ScheduleWeekWritten]],Table3[Game],100+Table3[Increase],Table1[[#This Row],[ScheduleWeekWritten]])</f>
        <v>18</v>
      </c>
      <c r="F5843" t="b">
        <v>0</v>
      </c>
      <c r="G5843" t="s">
        <v>50</v>
      </c>
      <c r="H5843">
        <v>13</v>
      </c>
      <c r="I5843">
        <v>16</v>
      </c>
      <c r="J5843" t="s">
        <v>67</v>
      </c>
      <c r="K5843" t="s">
        <v>68</v>
      </c>
      <c r="L5843" t="str">
        <f>_xlfn.XLOOKUP(Table1[[#This Row],[TeamFavoriteID]],Table2[team_id],Table2[team_name],_xlfn.XLOOKUP(Table1[[#This Row],[TeamFavoriteID]],Table2[team_id_pfr],Table2[team_name],"Even"))</f>
        <v>Dallas Cowboys</v>
      </c>
      <c r="M5843">
        <v>-6.5</v>
      </c>
      <c r="N5843">
        <f>IF(Table1[[#This Row],[TeamFavorite]]=Table1[[#This Row],[TeamHome]],Table1[[#This Row],[ScoreAway]]-Table1[[#This Row],[ScoreHome]],Table1[[#This Row],[ScoreHome]]-Table1[[#This Row],[ScoreAway]])</f>
        <v>-3</v>
      </c>
      <c r="O5843">
        <f>IF(Table1[[#This Row],[SpreadActual]]&lt;Table1[[#This Row],[SpreadFavorite]],1,0)</f>
        <v>0</v>
      </c>
      <c r="P5843">
        <v>35</v>
      </c>
      <c r="Q5843" t="s">
        <v>126</v>
      </c>
      <c r="R5843" t="b">
        <v>0</v>
      </c>
      <c r="S5843">
        <v>41</v>
      </c>
      <c r="T5843">
        <v>13</v>
      </c>
      <c r="U5843">
        <v>62</v>
      </c>
    </row>
    <row r="5844" spans="1:22" x14ac:dyDescent="0.2">
      <c r="A5844" s="1">
        <v>34336</v>
      </c>
      <c r="B5844">
        <v>1993</v>
      </c>
      <c r="C5844">
        <f>_xlfn.MAXIFS(Table1[ScheduleWeekWritten],Table1[ScheduleSeason],Table1[[#This Row],[ScheduleSeason]])</f>
        <v>18</v>
      </c>
      <c r="D5844">
        <v>18</v>
      </c>
      <c r="E5844" cm="1">
        <f t="array" ref="E5844">_xlfn.XLOOKUP(Table1[[#This Row],[ScheduleWeekWritten]],Table3[Game],100+Table3[Increase],Table1[[#This Row],[ScheduleWeekWritten]])</f>
        <v>18</v>
      </c>
      <c r="F5844" t="b">
        <v>0</v>
      </c>
      <c r="G5844" t="s">
        <v>49</v>
      </c>
      <c r="H5844">
        <v>16</v>
      </c>
      <c r="I5844">
        <v>9</v>
      </c>
      <c r="J5844" t="s">
        <v>62</v>
      </c>
      <c r="K5844" t="s">
        <v>51</v>
      </c>
      <c r="L5844" t="str">
        <f>_xlfn.XLOOKUP(Table1[[#This Row],[TeamFavoriteID]],Table2[team_id],Table2[team_name],_xlfn.XLOOKUP(Table1[[#This Row],[TeamFavoriteID]],Table2[team_id_pfr],Table2[team_name],"Even"))</f>
        <v>Pittsburgh Steelers</v>
      </c>
      <c r="M5844">
        <v>-5</v>
      </c>
      <c r="N5844">
        <f>IF(Table1[[#This Row],[TeamFavorite]]=Table1[[#This Row],[TeamHome]],Table1[[#This Row],[ScoreAway]]-Table1[[#This Row],[ScoreHome]],Table1[[#This Row],[ScoreHome]]-Table1[[#This Row],[ScoreAway]])</f>
        <v>-7</v>
      </c>
      <c r="O5844">
        <f>IF(Table1[[#This Row],[SpreadActual]]&lt;Table1[[#This Row],[SpreadFavorite]],1,0)</f>
        <v>1</v>
      </c>
      <c r="P5844">
        <v>33</v>
      </c>
      <c r="Q5844" t="s">
        <v>113</v>
      </c>
      <c r="R5844" t="b">
        <v>0</v>
      </c>
      <c r="S5844">
        <v>34</v>
      </c>
      <c r="T5844">
        <v>12</v>
      </c>
      <c r="U5844">
        <v>83</v>
      </c>
    </row>
    <row r="5845" spans="1:22" x14ac:dyDescent="0.2">
      <c r="A5845" s="1">
        <v>34336</v>
      </c>
      <c r="B5845">
        <v>1993</v>
      </c>
      <c r="C5845">
        <f>_xlfn.MAXIFS(Table1[ScheduleWeekWritten],Table1[ScheduleSeason],Table1[[#This Row],[ScheduleSeason]])</f>
        <v>18</v>
      </c>
      <c r="D5845">
        <v>18</v>
      </c>
      <c r="E5845" cm="1">
        <f t="array" ref="E5845">_xlfn.XLOOKUP(Table1[[#This Row],[ScheduleWeekWritten]],Table3[Game],100+Table3[Increase],Table1[[#This Row],[ScheduleWeekWritten]])</f>
        <v>18</v>
      </c>
      <c r="F5845" t="b">
        <v>0</v>
      </c>
      <c r="G5845" t="s">
        <v>127</v>
      </c>
      <c r="H5845">
        <v>17</v>
      </c>
      <c r="I5845">
        <v>32</v>
      </c>
      <c r="J5845" t="s">
        <v>27</v>
      </c>
      <c r="K5845" t="s">
        <v>89</v>
      </c>
      <c r="L5845" t="str">
        <f>_xlfn.XLOOKUP(Table1[[#This Row],[TeamFavoriteID]],Table2[team_id],Table2[team_name],_xlfn.XLOOKUP(Table1[[#This Row],[TeamFavoriteID]],Table2[team_id_pfr],Table2[team_name],"Even"))</f>
        <v>Even</v>
      </c>
      <c r="M5845">
        <v>0</v>
      </c>
      <c r="N5845">
        <f>IF(Table1[[#This Row],[TeamFavorite]]=Table1[[#This Row],[TeamHome]],Table1[[#This Row],[ScoreAway]]-Table1[[#This Row],[ScoreHome]],Table1[[#This Row],[ScoreHome]]-Table1[[#This Row],[ScoreAway]])</f>
        <v>-15</v>
      </c>
      <c r="O5845">
        <f>IF(Table1[[#This Row],[SpreadActual]]&lt;Table1[[#This Row],[SpreadFavorite]],1,0)</f>
        <v>1</v>
      </c>
      <c r="P5845">
        <v>38</v>
      </c>
      <c r="Q5845" t="s">
        <v>130</v>
      </c>
      <c r="R5845" t="b">
        <v>0</v>
      </c>
      <c r="S5845">
        <v>68</v>
      </c>
      <c r="T5845">
        <v>9</v>
      </c>
      <c r="U5845">
        <v>90</v>
      </c>
    </row>
    <row r="5846" spans="1:22" x14ac:dyDescent="0.2">
      <c r="A5846" s="1">
        <v>34337</v>
      </c>
      <c r="B5846">
        <v>1993</v>
      </c>
      <c r="C5846">
        <f>_xlfn.MAXIFS(Table1[ScheduleWeekWritten],Table1[ScheduleSeason],Table1[[#This Row],[ScheduleSeason]])</f>
        <v>18</v>
      </c>
      <c r="D5846">
        <v>18</v>
      </c>
      <c r="E5846" cm="1">
        <f t="array" ref="E5846">_xlfn.XLOOKUP(Table1[[#This Row],[ScheduleWeekWritten]],Table3[Game],100+Table3[Increase],Table1[[#This Row],[ScheduleWeekWritten]])</f>
        <v>18</v>
      </c>
      <c r="F5846" t="b">
        <v>0</v>
      </c>
      <c r="G5846" t="s">
        <v>53</v>
      </c>
      <c r="H5846">
        <v>34</v>
      </c>
      <c r="I5846">
        <v>37</v>
      </c>
      <c r="J5846" t="s">
        <v>58</v>
      </c>
      <c r="K5846" t="s">
        <v>87</v>
      </c>
      <c r="L5846" t="str">
        <f>_xlfn.XLOOKUP(Table1[[#This Row],[TeamFavoriteID]],Table2[team_id],Table2[team_name],_xlfn.XLOOKUP(Table1[[#This Row],[TeamFavoriteID]],Table2[team_id_pfr],Table2[team_name],"Even"))</f>
        <v>San Francisco 49ers</v>
      </c>
      <c r="M5846">
        <v>-10.5</v>
      </c>
      <c r="N5846">
        <f>IF(Table1[[#This Row],[TeamFavorite]]=Table1[[#This Row],[TeamHome]],Table1[[#This Row],[ScoreAway]]-Table1[[#This Row],[ScoreHome]],Table1[[#This Row],[ScoreHome]]-Table1[[#This Row],[ScoreAway]])</f>
        <v>3</v>
      </c>
      <c r="O5846">
        <f>IF(Table1[[#This Row],[SpreadActual]]&lt;Table1[[#This Row],[SpreadFavorite]],1,0)</f>
        <v>0</v>
      </c>
      <c r="P5846">
        <v>41</v>
      </c>
      <c r="Q5846" t="s">
        <v>118</v>
      </c>
      <c r="R5846" t="b">
        <v>0</v>
      </c>
      <c r="S5846">
        <v>50</v>
      </c>
      <c r="T5846">
        <v>10</v>
      </c>
      <c r="U5846">
        <v>85</v>
      </c>
    </row>
    <row r="5847" spans="1:22" x14ac:dyDescent="0.2">
      <c r="A5847" s="1">
        <v>34342</v>
      </c>
      <c r="B5847">
        <v>1993</v>
      </c>
      <c r="C5847">
        <f>_xlfn.MAXIFS(Table1[ScheduleWeekWritten],Table1[ScheduleSeason],Table1[[#This Row],[ScheduleSeason]])</f>
        <v>18</v>
      </c>
      <c r="D5847" t="s">
        <v>134</v>
      </c>
      <c r="E5847" cm="1">
        <f t="array" ref="E5847">_xlfn.XLOOKUP(Table1[[#This Row],[ScheduleWeekWritten]],Table3[Game],100+Table3[Increase],Table1[[#This Row],[ScheduleWeekWritten]])</f>
        <v>101</v>
      </c>
      <c r="F5847" t="b">
        <v>1</v>
      </c>
      <c r="G5847" t="s">
        <v>45</v>
      </c>
      <c r="H5847">
        <v>24</v>
      </c>
      <c r="I5847">
        <v>28</v>
      </c>
      <c r="J5847" t="s">
        <v>33</v>
      </c>
      <c r="K5847" t="s">
        <v>79</v>
      </c>
      <c r="L5847" t="str">
        <f>_xlfn.XLOOKUP(Table1[[#This Row],[TeamFavoriteID]],Table2[team_id],Table2[team_name],_xlfn.XLOOKUP(Table1[[#This Row],[TeamFavoriteID]],Table2[team_id_pfr],Table2[team_name],"Even"))</f>
        <v>Detroit Lions</v>
      </c>
      <c r="M5847">
        <v>-1.5</v>
      </c>
      <c r="N5847">
        <f>IF(Table1[[#This Row],[TeamFavorite]]=Table1[[#This Row],[TeamHome]],Table1[[#This Row],[ScoreAway]]-Table1[[#This Row],[ScoreHome]],Table1[[#This Row],[ScoreHome]]-Table1[[#This Row],[ScoreAway]])</f>
        <v>4</v>
      </c>
      <c r="O5847">
        <f>IF(Table1[[#This Row],[SpreadActual]]&lt;Table1[[#This Row],[SpreadFavorite]],1,0)</f>
        <v>0</v>
      </c>
      <c r="P5847">
        <v>38.5</v>
      </c>
      <c r="Q5847" t="s">
        <v>125</v>
      </c>
      <c r="R5847" t="b">
        <v>0</v>
      </c>
      <c r="S5847">
        <v>72</v>
      </c>
      <c r="T5847">
        <v>0</v>
      </c>
      <c r="V5847" t="s">
        <v>103</v>
      </c>
    </row>
    <row r="5848" spans="1:22" x14ac:dyDescent="0.2">
      <c r="A5848" s="1">
        <v>34342</v>
      </c>
      <c r="B5848">
        <v>1993</v>
      </c>
      <c r="C5848">
        <f>_xlfn.MAXIFS(Table1[ScheduleWeekWritten],Table1[ScheduleSeason],Table1[[#This Row],[ScheduleSeason]])</f>
        <v>18</v>
      </c>
      <c r="D5848" t="s">
        <v>134</v>
      </c>
      <c r="E5848" cm="1">
        <f t="array" ref="E5848">_xlfn.XLOOKUP(Table1[[#This Row],[ScheduleWeekWritten]],Table3[Game],100+Table3[Increase],Table1[[#This Row],[ScheduleWeekWritten]])</f>
        <v>101</v>
      </c>
      <c r="F5848" t="b">
        <v>1</v>
      </c>
      <c r="G5848" t="s">
        <v>42</v>
      </c>
      <c r="H5848">
        <v>27</v>
      </c>
      <c r="I5848">
        <v>24</v>
      </c>
      <c r="J5848" t="s">
        <v>49</v>
      </c>
      <c r="K5848" t="s">
        <v>75</v>
      </c>
      <c r="L5848" t="str">
        <f>_xlfn.XLOOKUP(Table1[[#This Row],[TeamFavoriteID]],Table2[team_id],Table2[team_name],_xlfn.XLOOKUP(Table1[[#This Row],[TeamFavoriteID]],Table2[team_id_pfr],Table2[team_name],"Even"))</f>
        <v>Kansas City Chiefs</v>
      </c>
      <c r="M5848">
        <v>-7.5</v>
      </c>
      <c r="N5848">
        <f>IF(Table1[[#This Row],[TeamFavorite]]=Table1[[#This Row],[TeamHome]],Table1[[#This Row],[ScoreAway]]-Table1[[#This Row],[ScoreHome]],Table1[[#This Row],[ScoreHome]]-Table1[[#This Row],[ScoreAway]])</f>
        <v>-3</v>
      </c>
      <c r="O5848">
        <f>IF(Table1[[#This Row],[SpreadActual]]&lt;Table1[[#This Row],[SpreadFavorite]],1,0)</f>
        <v>0</v>
      </c>
      <c r="P5848">
        <v>36</v>
      </c>
      <c r="Q5848" t="s">
        <v>117</v>
      </c>
      <c r="R5848" t="b">
        <v>0</v>
      </c>
    </row>
    <row r="5849" spans="1:22" x14ac:dyDescent="0.2">
      <c r="A5849" s="1">
        <v>34343</v>
      </c>
      <c r="B5849">
        <v>1993</v>
      </c>
      <c r="C5849">
        <f>_xlfn.MAXIFS(Table1[ScheduleWeekWritten],Table1[ScheduleSeason],Table1[[#This Row],[ScheduleSeason]])</f>
        <v>18</v>
      </c>
      <c r="D5849" t="s">
        <v>134</v>
      </c>
      <c r="E5849" cm="1">
        <f t="array" ref="E5849">_xlfn.XLOOKUP(Table1[[#This Row],[ScheduleWeekWritten]],Table3[Game],100+Table3[Increase],Table1[[#This Row],[ScheduleWeekWritten]])</f>
        <v>101</v>
      </c>
      <c r="F5849" t="b">
        <v>1</v>
      </c>
      <c r="G5849" t="s">
        <v>138</v>
      </c>
      <c r="H5849">
        <v>42</v>
      </c>
      <c r="I5849">
        <v>24</v>
      </c>
      <c r="J5849" t="s">
        <v>24</v>
      </c>
      <c r="K5849" t="s">
        <v>21</v>
      </c>
      <c r="L5849" t="str">
        <f>_xlfn.XLOOKUP(Table1[[#This Row],[TeamFavoriteID]],Table2[team_id],Table2[team_name],_xlfn.XLOOKUP(Table1[[#This Row],[TeamFavoriteID]],Table2[team_id_pfr],Table2[team_name],"Even"))</f>
        <v>Las Vegas Raiders</v>
      </c>
      <c r="M5849">
        <v>-2</v>
      </c>
      <c r="N5849">
        <f>IF(Table1[[#This Row],[TeamFavorite]]=Table1[[#This Row],[TeamHome]],Table1[[#This Row],[ScoreAway]]-Table1[[#This Row],[ScoreHome]],Table1[[#This Row],[ScoreHome]]-Table1[[#This Row],[ScoreAway]])</f>
        <v>18</v>
      </c>
      <c r="O5849">
        <f>IF(Table1[[#This Row],[SpreadActual]]&lt;Table1[[#This Row],[SpreadFavorite]],1,0)</f>
        <v>0</v>
      </c>
      <c r="P5849">
        <v>41</v>
      </c>
      <c r="Q5849" t="s">
        <v>65</v>
      </c>
      <c r="R5849" t="b">
        <v>0</v>
      </c>
    </row>
    <row r="5850" spans="1:22" x14ac:dyDescent="0.2">
      <c r="A5850" s="1">
        <v>34343</v>
      </c>
      <c r="B5850">
        <v>1993</v>
      </c>
      <c r="C5850">
        <f>_xlfn.MAXIFS(Table1[ScheduleWeekWritten],Table1[ScheduleSeason],Table1[[#This Row],[ScheduleSeason]])</f>
        <v>18</v>
      </c>
      <c r="D5850" t="s">
        <v>134</v>
      </c>
      <c r="E5850" cm="1">
        <f t="array" ref="E5850">_xlfn.XLOOKUP(Table1[[#This Row],[ScheduleWeekWritten]],Table3[Game],100+Table3[Increase],Table1[[#This Row],[ScheduleWeekWritten]])</f>
        <v>101</v>
      </c>
      <c r="F5850" t="b">
        <v>1</v>
      </c>
      <c r="G5850" t="s">
        <v>50</v>
      </c>
      <c r="H5850">
        <v>17</v>
      </c>
      <c r="I5850">
        <v>10</v>
      </c>
      <c r="J5850" t="s">
        <v>54</v>
      </c>
      <c r="K5850" t="s">
        <v>90</v>
      </c>
      <c r="L5850" t="str">
        <f>_xlfn.XLOOKUP(Table1[[#This Row],[TeamFavoriteID]],Table2[team_id],Table2[team_name],_xlfn.XLOOKUP(Table1[[#This Row],[TeamFavoriteID]],Table2[team_id_pfr],Table2[team_name],"Even"))</f>
        <v>New York Giants</v>
      </c>
      <c r="M5850">
        <v>-6.5</v>
      </c>
      <c r="N5850">
        <f>IF(Table1[[#This Row],[TeamFavorite]]=Table1[[#This Row],[TeamHome]],Table1[[#This Row],[ScoreAway]]-Table1[[#This Row],[ScoreHome]],Table1[[#This Row],[ScoreHome]]-Table1[[#This Row],[ScoreAway]])</f>
        <v>-7</v>
      </c>
      <c r="O5850">
        <f>IF(Table1[[#This Row],[SpreadActual]]&lt;Table1[[#This Row],[SpreadFavorite]],1,0)</f>
        <v>1</v>
      </c>
      <c r="P5850">
        <v>33</v>
      </c>
      <c r="Q5850" t="s">
        <v>126</v>
      </c>
      <c r="R5850" t="b">
        <v>0</v>
      </c>
    </row>
    <row r="5851" spans="1:22" x14ac:dyDescent="0.2">
      <c r="A5851" s="1">
        <v>34349</v>
      </c>
      <c r="B5851">
        <v>1993</v>
      </c>
      <c r="C5851">
        <f>_xlfn.MAXIFS(Table1[ScheduleWeekWritten],Table1[ScheduleSeason],Table1[[#This Row],[ScheduleSeason]])</f>
        <v>18</v>
      </c>
      <c r="D5851" t="s">
        <v>99</v>
      </c>
      <c r="E5851" cm="1">
        <f t="array" ref="E5851">_xlfn.XLOOKUP(Table1[[#This Row],[ScheduleWeekWritten]],Table3[Game],100+Table3[Increase],Table1[[#This Row],[ScheduleWeekWritten]])</f>
        <v>102</v>
      </c>
      <c r="F5851" t="b">
        <v>1</v>
      </c>
      <c r="G5851" t="s">
        <v>28</v>
      </c>
      <c r="H5851">
        <v>29</v>
      </c>
      <c r="I5851">
        <v>23</v>
      </c>
      <c r="J5851" t="s">
        <v>138</v>
      </c>
      <c r="K5851" t="s">
        <v>43</v>
      </c>
      <c r="L5851" t="str">
        <f>_xlfn.XLOOKUP(Table1[[#This Row],[TeamFavoriteID]],Table2[team_id],Table2[team_name],_xlfn.XLOOKUP(Table1[[#This Row],[TeamFavoriteID]],Table2[team_id_pfr],Table2[team_name],"Even"))</f>
        <v>Buffalo Bills</v>
      </c>
      <c r="M5851">
        <v>-7</v>
      </c>
      <c r="N5851">
        <f>IF(Table1[[#This Row],[TeamFavorite]]=Table1[[#This Row],[TeamHome]],Table1[[#This Row],[ScoreAway]]-Table1[[#This Row],[ScoreHome]],Table1[[#This Row],[ScoreHome]]-Table1[[#This Row],[ScoreAway]])</f>
        <v>-6</v>
      </c>
      <c r="O5851">
        <f>IF(Table1[[#This Row],[SpreadActual]]&lt;Table1[[#This Row],[SpreadFavorite]],1,0)</f>
        <v>0</v>
      </c>
      <c r="P5851">
        <v>33.5</v>
      </c>
      <c r="Q5851" t="s">
        <v>123</v>
      </c>
      <c r="R5851" t="b">
        <v>0</v>
      </c>
    </row>
    <row r="5852" spans="1:22" x14ac:dyDescent="0.2">
      <c r="A5852" s="1">
        <v>34349</v>
      </c>
      <c r="B5852">
        <v>1993</v>
      </c>
      <c r="C5852">
        <f>_xlfn.MAXIFS(Table1[ScheduleWeekWritten],Table1[ScheduleSeason],Table1[[#This Row],[ScheduleSeason]])</f>
        <v>18</v>
      </c>
      <c r="D5852" t="s">
        <v>99</v>
      </c>
      <c r="E5852" cm="1">
        <f t="array" ref="E5852">_xlfn.XLOOKUP(Table1[[#This Row],[ScheduleWeekWritten]],Table3[Game],100+Table3[Increase],Table1[[#This Row],[ScheduleWeekWritten]])</f>
        <v>102</v>
      </c>
      <c r="F5852" t="b">
        <v>1</v>
      </c>
      <c r="G5852" t="s">
        <v>53</v>
      </c>
      <c r="H5852">
        <v>44</v>
      </c>
      <c r="I5852">
        <v>3</v>
      </c>
      <c r="J5852" t="s">
        <v>50</v>
      </c>
      <c r="K5852" t="s">
        <v>87</v>
      </c>
      <c r="L5852" t="str">
        <f>_xlfn.XLOOKUP(Table1[[#This Row],[TeamFavoriteID]],Table2[team_id],Table2[team_name],_xlfn.XLOOKUP(Table1[[#This Row],[TeamFavoriteID]],Table2[team_id_pfr],Table2[team_name],"Even"))</f>
        <v>San Francisco 49ers</v>
      </c>
      <c r="M5852">
        <v>-8</v>
      </c>
      <c r="N5852">
        <f>IF(Table1[[#This Row],[TeamFavorite]]=Table1[[#This Row],[TeamHome]],Table1[[#This Row],[ScoreAway]]-Table1[[#This Row],[ScoreHome]],Table1[[#This Row],[ScoreHome]]-Table1[[#This Row],[ScoreAway]])</f>
        <v>-41</v>
      </c>
      <c r="O5852">
        <f>IF(Table1[[#This Row],[SpreadActual]]&lt;Table1[[#This Row],[SpreadFavorite]],1,0)</f>
        <v>1</v>
      </c>
      <c r="P5852">
        <v>41.5</v>
      </c>
      <c r="Q5852" t="s">
        <v>118</v>
      </c>
      <c r="R5852" t="b">
        <v>0</v>
      </c>
    </row>
    <row r="5853" spans="1:22" x14ac:dyDescent="0.2">
      <c r="A5853" s="1">
        <v>34350</v>
      </c>
      <c r="B5853">
        <v>1993</v>
      </c>
      <c r="C5853">
        <f>_xlfn.MAXIFS(Table1[ScheduleWeekWritten],Table1[ScheduleSeason],Table1[[#This Row],[ScheduleSeason]])</f>
        <v>18</v>
      </c>
      <c r="D5853" t="s">
        <v>99</v>
      </c>
      <c r="E5853" cm="1">
        <f t="array" ref="E5853">_xlfn.XLOOKUP(Table1[[#This Row],[ScheduleWeekWritten]],Table3[Game],100+Table3[Increase],Table1[[#This Row],[ScheduleWeekWritten]])</f>
        <v>102</v>
      </c>
      <c r="F5853" t="b">
        <v>1</v>
      </c>
      <c r="G5853" t="s">
        <v>67</v>
      </c>
      <c r="H5853">
        <v>27</v>
      </c>
      <c r="I5853">
        <v>17</v>
      </c>
      <c r="J5853" t="s">
        <v>33</v>
      </c>
      <c r="K5853" t="s">
        <v>68</v>
      </c>
      <c r="L5853" t="str">
        <f>_xlfn.XLOOKUP(Table1[[#This Row],[TeamFavoriteID]],Table2[team_id],Table2[team_name],_xlfn.XLOOKUP(Table1[[#This Row],[TeamFavoriteID]],Table2[team_id_pfr],Table2[team_name],"Even"))</f>
        <v>Dallas Cowboys</v>
      </c>
      <c r="M5853">
        <v>-13.5</v>
      </c>
      <c r="N5853">
        <f>IF(Table1[[#This Row],[TeamFavorite]]=Table1[[#This Row],[TeamHome]],Table1[[#This Row],[ScoreAway]]-Table1[[#This Row],[ScoreHome]],Table1[[#This Row],[ScoreHome]]-Table1[[#This Row],[ScoreAway]])</f>
        <v>-10</v>
      </c>
      <c r="O5853">
        <f>IF(Table1[[#This Row],[SpreadActual]]&lt;Table1[[#This Row],[SpreadFavorite]],1,0)</f>
        <v>0</v>
      </c>
      <c r="P5853">
        <v>42</v>
      </c>
      <c r="Q5853" t="s">
        <v>119</v>
      </c>
      <c r="R5853" t="b">
        <v>0</v>
      </c>
    </row>
    <row r="5854" spans="1:22" x14ac:dyDescent="0.2">
      <c r="A5854" s="1">
        <v>34350</v>
      </c>
      <c r="B5854">
        <v>1993</v>
      </c>
      <c r="C5854">
        <f>_xlfn.MAXIFS(Table1[ScheduleWeekWritten],Table1[ScheduleSeason],Table1[[#This Row],[ScheduleSeason]])</f>
        <v>18</v>
      </c>
      <c r="D5854" t="s">
        <v>99</v>
      </c>
      <c r="E5854" cm="1">
        <f t="array" ref="E5854">_xlfn.XLOOKUP(Table1[[#This Row],[ScheduleWeekWritten]],Table3[Game],100+Table3[Increase],Table1[[#This Row],[ScheduleWeekWritten]])</f>
        <v>102</v>
      </c>
      <c r="F5854" t="b">
        <v>1</v>
      </c>
      <c r="G5854" t="s">
        <v>23</v>
      </c>
      <c r="H5854">
        <v>20</v>
      </c>
      <c r="I5854">
        <v>28</v>
      </c>
      <c r="J5854" t="s">
        <v>42</v>
      </c>
      <c r="K5854" t="s">
        <v>25</v>
      </c>
      <c r="L5854" t="str">
        <f>_xlfn.XLOOKUP(Table1[[#This Row],[TeamFavoriteID]],Table2[team_id],Table2[team_name],_xlfn.XLOOKUP(Table1[[#This Row],[TeamFavoriteID]],Table2[team_id_pfr],Table2[team_name],"Even"))</f>
        <v>Houston Oilers</v>
      </c>
      <c r="M5854">
        <v>-7</v>
      </c>
      <c r="N5854">
        <f>IF(Table1[[#This Row],[TeamFavorite]]=Table1[[#This Row],[TeamHome]],Table1[[#This Row],[ScoreAway]]-Table1[[#This Row],[ScoreHome]],Table1[[#This Row],[ScoreHome]]-Table1[[#This Row],[ScoreAway]])</f>
        <v>8</v>
      </c>
      <c r="O5854">
        <f>IF(Table1[[#This Row],[SpreadActual]]&lt;Table1[[#This Row],[SpreadFavorite]],1,0)</f>
        <v>0</v>
      </c>
      <c r="P5854">
        <v>41.5</v>
      </c>
      <c r="Q5854" t="s">
        <v>102</v>
      </c>
      <c r="R5854" t="b">
        <v>0</v>
      </c>
      <c r="S5854">
        <v>72</v>
      </c>
      <c r="T5854">
        <v>0</v>
      </c>
      <c r="V5854" t="s">
        <v>103</v>
      </c>
    </row>
    <row r="5855" spans="1:22" x14ac:dyDescent="0.2">
      <c r="A5855" s="1">
        <v>34357</v>
      </c>
      <c r="B5855">
        <v>1993</v>
      </c>
      <c r="C5855">
        <f>_xlfn.MAXIFS(Table1[ScheduleWeekWritten],Table1[ScheduleSeason],Table1[[#This Row],[ScheduleSeason]])</f>
        <v>18</v>
      </c>
      <c r="D5855" t="s">
        <v>92</v>
      </c>
      <c r="E5855" cm="1">
        <f t="array" ref="E5855">_xlfn.XLOOKUP(Table1[[#This Row],[ScheduleWeekWritten]],Table3[Game],100+Table3[Increase],Table1[[#This Row],[ScheduleWeekWritten]])</f>
        <v>103</v>
      </c>
      <c r="F5855" t="b">
        <v>1</v>
      </c>
      <c r="G5855" t="s">
        <v>28</v>
      </c>
      <c r="H5855">
        <v>30</v>
      </c>
      <c r="I5855">
        <v>13</v>
      </c>
      <c r="J5855" t="s">
        <v>42</v>
      </c>
      <c r="K5855" t="s">
        <v>43</v>
      </c>
      <c r="L5855" t="str">
        <f>_xlfn.XLOOKUP(Table1[[#This Row],[TeamFavoriteID]],Table2[team_id],Table2[team_name],_xlfn.XLOOKUP(Table1[[#This Row],[TeamFavoriteID]],Table2[team_id_pfr],Table2[team_name],"Even"))</f>
        <v>Buffalo Bills</v>
      </c>
      <c r="M5855">
        <v>-3</v>
      </c>
      <c r="N5855">
        <f>IF(Table1[[#This Row],[TeamFavorite]]=Table1[[#This Row],[TeamHome]],Table1[[#This Row],[ScoreAway]]-Table1[[#This Row],[ScoreHome]],Table1[[#This Row],[ScoreHome]]-Table1[[#This Row],[ScoreAway]])</f>
        <v>-17</v>
      </c>
      <c r="O5855">
        <f>IF(Table1[[#This Row],[SpreadActual]]&lt;Table1[[#This Row],[SpreadFavorite]],1,0)</f>
        <v>1</v>
      </c>
      <c r="P5855">
        <v>39</v>
      </c>
      <c r="Q5855" t="s">
        <v>123</v>
      </c>
      <c r="R5855" t="b">
        <v>0</v>
      </c>
    </row>
    <row r="5856" spans="1:22" x14ac:dyDescent="0.2">
      <c r="A5856" s="1">
        <v>34357</v>
      </c>
      <c r="B5856">
        <v>1993</v>
      </c>
      <c r="C5856">
        <f>_xlfn.MAXIFS(Table1[ScheduleWeekWritten],Table1[ScheduleSeason],Table1[[#This Row],[ScheduleSeason]])</f>
        <v>18</v>
      </c>
      <c r="D5856" t="s">
        <v>92</v>
      </c>
      <c r="E5856" cm="1">
        <f t="array" ref="E5856">_xlfn.XLOOKUP(Table1[[#This Row],[ScheduleWeekWritten]],Table3[Game],100+Table3[Increase],Table1[[#This Row],[ScheduleWeekWritten]])</f>
        <v>103</v>
      </c>
      <c r="F5856" t="b">
        <v>1</v>
      </c>
      <c r="G5856" t="s">
        <v>67</v>
      </c>
      <c r="H5856">
        <v>38</v>
      </c>
      <c r="I5856">
        <v>21</v>
      </c>
      <c r="J5856" t="s">
        <v>53</v>
      </c>
      <c r="K5856" t="s">
        <v>68</v>
      </c>
      <c r="L5856" t="str">
        <f>_xlfn.XLOOKUP(Table1[[#This Row],[TeamFavoriteID]],Table2[team_id],Table2[team_name],_xlfn.XLOOKUP(Table1[[#This Row],[TeamFavoriteID]],Table2[team_id_pfr],Table2[team_name],"Even"))</f>
        <v>Dallas Cowboys</v>
      </c>
      <c r="M5856">
        <v>-3</v>
      </c>
      <c r="N5856">
        <f>IF(Table1[[#This Row],[TeamFavorite]]=Table1[[#This Row],[TeamHome]],Table1[[#This Row],[ScoreAway]]-Table1[[#This Row],[ScoreHome]],Table1[[#This Row],[ScoreHome]]-Table1[[#This Row],[ScoreAway]])</f>
        <v>-17</v>
      </c>
      <c r="O5856">
        <f>IF(Table1[[#This Row],[SpreadActual]]&lt;Table1[[#This Row],[SpreadFavorite]],1,0)</f>
        <v>1</v>
      </c>
      <c r="P5856">
        <v>48</v>
      </c>
      <c r="Q5856" t="s">
        <v>119</v>
      </c>
      <c r="R5856" t="b">
        <v>0</v>
      </c>
    </row>
    <row r="5857" spans="1:22" x14ac:dyDescent="0.2">
      <c r="A5857" s="1">
        <v>34364</v>
      </c>
      <c r="B5857">
        <v>1993</v>
      </c>
      <c r="C5857">
        <f>_xlfn.MAXIFS(Table1[ScheduleWeekWritten],Table1[ScheduleSeason],Table1[[#This Row],[ScheduleSeason]])</f>
        <v>18</v>
      </c>
      <c r="D5857" t="s">
        <v>93</v>
      </c>
      <c r="E5857" cm="1">
        <f t="array" ref="E5857">_xlfn.XLOOKUP(Table1[[#This Row],[ScheduleWeekWritten]],Table3[Game],100+Table3[Increase],Table1[[#This Row],[ScheduleWeekWritten]])</f>
        <v>104</v>
      </c>
      <c r="F5857" t="b">
        <v>1</v>
      </c>
      <c r="G5857" t="s">
        <v>67</v>
      </c>
      <c r="H5857">
        <v>30</v>
      </c>
      <c r="I5857">
        <v>13</v>
      </c>
      <c r="J5857" t="s">
        <v>28</v>
      </c>
      <c r="K5857" t="s">
        <v>68</v>
      </c>
      <c r="L5857" t="str">
        <f>_xlfn.XLOOKUP(Table1[[#This Row],[TeamFavoriteID]],Table2[team_id],Table2[team_name],_xlfn.XLOOKUP(Table1[[#This Row],[TeamFavoriteID]],Table2[team_id_pfr],Table2[team_name],"Even"))</f>
        <v>Dallas Cowboys</v>
      </c>
      <c r="M5857">
        <v>-10.5</v>
      </c>
      <c r="N5857">
        <f>IF(Table1[[#This Row],[TeamFavorite]]=Table1[[#This Row],[TeamHome]],Table1[[#This Row],[ScoreAway]]-Table1[[#This Row],[ScoreHome]],Table1[[#This Row],[ScoreHome]]-Table1[[#This Row],[ScoreAway]])</f>
        <v>-17</v>
      </c>
      <c r="O5857">
        <f>IF(Table1[[#This Row],[SpreadActual]]&lt;Table1[[#This Row],[SpreadFavorite]],1,0)</f>
        <v>1</v>
      </c>
      <c r="P5857">
        <v>50.5</v>
      </c>
      <c r="Q5857" t="s">
        <v>148</v>
      </c>
      <c r="R5857" t="b">
        <v>1</v>
      </c>
      <c r="S5857">
        <v>72</v>
      </c>
      <c r="T5857">
        <v>0</v>
      </c>
      <c r="V5857" t="s">
        <v>103</v>
      </c>
    </row>
    <row r="5858" spans="1:22" x14ac:dyDescent="0.2">
      <c r="A5858" s="1">
        <v>34581</v>
      </c>
      <c r="B5858">
        <v>1994</v>
      </c>
      <c r="C5858">
        <f>_xlfn.MAXIFS(Table1[ScheduleWeekWritten],Table1[ScheduleSeason],Table1[[#This Row],[ScheduleSeason]])</f>
        <v>17</v>
      </c>
      <c r="D5858">
        <v>1</v>
      </c>
      <c r="E5858" cm="1">
        <f t="array" ref="E5858">_xlfn.XLOOKUP(Table1[[#This Row],[ScheduleWeekWritten]],Table3[Game],100+Table3[Increase],Table1[[#This Row],[ScheduleWeekWritten]])</f>
        <v>1</v>
      </c>
      <c r="F5858" t="b">
        <v>0</v>
      </c>
      <c r="G5858" t="s">
        <v>28</v>
      </c>
      <c r="H5858">
        <v>3</v>
      </c>
      <c r="I5858">
        <v>23</v>
      </c>
      <c r="J5858" t="s">
        <v>31</v>
      </c>
      <c r="K5858" t="s">
        <v>43</v>
      </c>
      <c r="L5858" t="str">
        <f>_xlfn.XLOOKUP(Table1[[#This Row],[TeamFavoriteID]],Table2[team_id],Table2[team_name],_xlfn.XLOOKUP(Table1[[#This Row],[TeamFavoriteID]],Table2[team_id_pfr],Table2[team_name],"Even"))</f>
        <v>Buffalo Bills</v>
      </c>
      <c r="M5858">
        <v>-7</v>
      </c>
      <c r="N5858">
        <f>IF(Table1[[#This Row],[TeamFavorite]]=Table1[[#This Row],[TeamHome]],Table1[[#This Row],[ScoreAway]]-Table1[[#This Row],[ScoreHome]],Table1[[#This Row],[ScoreHome]]-Table1[[#This Row],[ScoreAway]])</f>
        <v>20</v>
      </c>
      <c r="O5858">
        <f>IF(Table1[[#This Row],[SpreadActual]]&lt;Table1[[#This Row],[SpreadFavorite]],1,0)</f>
        <v>0</v>
      </c>
      <c r="P5858">
        <v>41</v>
      </c>
      <c r="Q5858" t="s">
        <v>123</v>
      </c>
      <c r="R5858" t="b">
        <v>0</v>
      </c>
      <c r="S5858">
        <v>57</v>
      </c>
      <c r="T5858">
        <v>8</v>
      </c>
      <c r="U5858">
        <v>70</v>
      </c>
    </row>
    <row r="5859" spans="1:22" x14ac:dyDescent="0.2">
      <c r="A5859" s="1">
        <v>34581</v>
      </c>
      <c r="B5859">
        <v>1994</v>
      </c>
      <c r="C5859">
        <f>_xlfn.MAXIFS(Table1[ScheduleWeekWritten],Table1[ScheduleSeason],Table1[[#This Row],[ScheduleSeason]])</f>
        <v>17</v>
      </c>
      <c r="D5859">
        <v>1</v>
      </c>
      <c r="E5859" cm="1">
        <f t="array" ref="E5859">_xlfn.XLOOKUP(Table1[[#This Row],[ScheduleWeekWritten]],Table3[Game],100+Table3[Increase],Table1[[#This Row],[ScheduleWeekWritten]])</f>
        <v>1</v>
      </c>
      <c r="F5859" t="b">
        <v>0</v>
      </c>
      <c r="G5859" t="s">
        <v>46</v>
      </c>
      <c r="H5859">
        <v>21</v>
      </c>
      <c r="I5859">
        <v>9</v>
      </c>
      <c r="J5859" t="s">
        <v>127</v>
      </c>
      <c r="K5859" t="s">
        <v>47</v>
      </c>
      <c r="L5859" t="str">
        <f>_xlfn.XLOOKUP(Table1[[#This Row],[TeamFavoriteID]],Table2[team_id],Table2[team_name],_xlfn.XLOOKUP(Table1[[#This Row],[TeamFavoriteID]],Table2[team_id_pfr],Table2[team_name],"Even"))</f>
        <v>Chicago Bears</v>
      </c>
      <c r="M5859">
        <v>-6</v>
      </c>
      <c r="N5859">
        <f>IF(Table1[[#This Row],[TeamFavorite]]=Table1[[#This Row],[TeamHome]],Table1[[#This Row],[ScoreAway]]-Table1[[#This Row],[ScoreHome]],Table1[[#This Row],[ScoreHome]]-Table1[[#This Row],[ScoreAway]])</f>
        <v>-12</v>
      </c>
      <c r="O5859">
        <f>IF(Table1[[#This Row],[SpreadActual]]&lt;Table1[[#This Row],[SpreadFavorite]],1,0)</f>
        <v>1</v>
      </c>
      <c r="P5859">
        <v>35.5</v>
      </c>
      <c r="Q5859" t="s">
        <v>114</v>
      </c>
      <c r="R5859" t="b">
        <v>0</v>
      </c>
      <c r="S5859">
        <v>60</v>
      </c>
      <c r="T5859">
        <v>10</v>
      </c>
      <c r="U5859">
        <v>72</v>
      </c>
    </row>
    <row r="5860" spans="1:22" x14ac:dyDescent="0.2">
      <c r="A5860" s="1">
        <v>34581</v>
      </c>
      <c r="B5860">
        <v>1994</v>
      </c>
      <c r="C5860">
        <f>_xlfn.MAXIFS(Table1[ScheduleWeekWritten],Table1[ScheduleSeason],Table1[[#This Row],[ScheduleSeason]])</f>
        <v>17</v>
      </c>
      <c r="D5860">
        <v>1</v>
      </c>
      <c r="E5860" cm="1">
        <f t="array" ref="E5860">_xlfn.XLOOKUP(Table1[[#This Row],[ScheduleWeekWritten]],Table3[Game],100+Table3[Increase],Table1[[#This Row],[ScheduleWeekWritten]])</f>
        <v>1</v>
      </c>
      <c r="F5860" t="b">
        <v>0</v>
      </c>
      <c r="G5860" t="s">
        <v>101</v>
      </c>
      <c r="H5860">
        <v>20</v>
      </c>
      <c r="I5860">
        <v>28</v>
      </c>
      <c r="J5860" t="s">
        <v>62</v>
      </c>
      <c r="K5860" t="s">
        <v>63</v>
      </c>
      <c r="L5860" t="str">
        <f>_xlfn.XLOOKUP(Table1[[#This Row],[TeamFavoriteID]],Table2[team_id],Table2[team_name],_xlfn.XLOOKUP(Table1[[#This Row],[TeamFavoriteID]],Table2[team_id_pfr],Table2[team_name],"Even"))</f>
        <v>Cleveland Browns</v>
      </c>
      <c r="M5860">
        <v>-4</v>
      </c>
      <c r="N5860">
        <f>IF(Table1[[#This Row],[TeamFavorite]]=Table1[[#This Row],[TeamHome]],Table1[[#This Row],[ScoreAway]]-Table1[[#This Row],[ScoreHome]],Table1[[#This Row],[ScoreHome]]-Table1[[#This Row],[ScoreAway]])</f>
        <v>-8</v>
      </c>
      <c r="O5860">
        <f>IF(Table1[[#This Row],[SpreadActual]]&lt;Table1[[#This Row],[SpreadFavorite]],1,0)</f>
        <v>1</v>
      </c>
      <c r="P5860">
        <v>36</v>
      </c>
      <c r="Q5860" t="s">
        <v>111</v>
      </c>
      <c r="R5860" t="b">
        <v>0</v>
      </c>
      <c r="S5860">
        <v>61</v>
      </c>
      <c r="T5860">
        <v>8</v>
      </c>
      <c r="U5860">
        <v>69</v>
      </c>
    </row>
    <row r="5861" spans="1:22" x14ac:dyDescent="0.2">
      <c r="A5861" s="1">
        <v>34581</v>
      </c>
      <c r="B5861">
        <v>1994</v>
      </c>
      <c r="C5861">
        <f>_xlfn.MAXIFS(Table1[ScheduleWeekWritten],Table1[ScheduleSeason],Table1[[#This Row],[ScheduleSeason]])</f>
        <v>17</v>
      </c>
      <c r="D5861">
        <v>1</v>
      </c>
      <c r="E5861" cm="1">
        <f t="array" ref="E5861">_xlfn.XLOOKUP(Table1[[#This Row],[ScheduleWeekWritten]],Table3[Game],100+Table3[Increase],Table1[[#This Row],[ScheduleWeekWritten]])</f>
        <v>1</v>
      </c>
      <c r="F5861" t="b">
        <v>0</v>
      </c>
      <c r="G5861" t="s">
        <v>24</v>
      </c>
      <c r="H5861">
        <v>34</v>
      </c>
      <c r="I5861">
        <v>37</v>
      </c>
      <c r="J5861" t="s">
        <v>27</v>
      </c>
      <c r="K5861" t="s">
        <v>88</v>
      </c>
      <c r="L5861" t="str">
        <f>_xlfn.XLOOKUP(Table1[[#This Row],[TeamFavoriteID]],Table2[team_id],Table2[team_name],_xlfn.XLOOKUP(Table1[[#This Row],[TeamFavoriteID]],Table2[team_id_pfr],Table2[team_name],"Even"))</f>
        <v>Denver Broncos</v>
      </c>
      <c r="M5861">
        <v>-7</v>
      </c>
      <c r="N5861">
        <f>IF(Table1[[#This Row],[TeamFavorite]]=Table1[[#This Row],[TeamHome]],Table1[[#This Row],[ScoreAway]]-Table1[[#This Row],[ScoreHome]],Table1[[#This Row],[ScoreHome]]-Table1[[#This Row],[ScoreAway]])</f>
        <v>3</v>
      </c>
      <c r="O5861">
        <f>IF(Table1[[#This Row],[SpreadActual]]&lt;Table1[[#This Row],[SpreadFavorite]],1,0)</f>
        <v>0</v>
      </c>
      <c r="P5861">
        <v>45</v>
      </c>
      <c r="Q5861" t="s">
        <v>71</v>
      </c>
      <c r="R5861" t="b">
        <v>0</v>
      </c>
      <c r="S5861">
        <v>72</v>
      </c>
      <c r="T5861">
        <v>11</v>
      </c>
      <c r="U5861">
        <v>38</v>
      </c>
    </row>
    <row r="5862" spans="1:22" x14ac:dyDescent="0.2">
      <c r="A5862" s="1">
        <v>34581</v>
      </c>
      <c r="B5862">
        <v>1994</v>
      </c>
      <c r="C5862">
        <f>_xlfn.MAXIFS(Table1[ScheduleWeekWritten],Table1[ScheduleSeason],Table1[[#This Row],[ScheduleSeason]])</f>
        <v>17</v>
      </c>
      <c r="D5862">
        <v>1</v>
      </c>
      <c r="E5862" cm="1">
        <f t="array" ref="E5862">_xlfn.XLOOKUP(Table1[[#This Row],[ScheduleWeekWritten]],Table3[Game],100+Table3[Increase],Table1[[#This Row],[ScheduleWeekWritten]])</f>
        <v>1</v>
      </c>
      <c r="F5862" t="b">
        <v>0</v>
      </c>
      <c r="G5862" t="s">
        <v>45</v>
      </c>
      <c r="H5862">
        <v>31</v>
      </c>
      <c r="I5862">
        <v>28</v>
      </c>
      <c r="J5862" t="s">
        <v>38</v>
      </c>
      <c r="K5862" t="s">
        <v>79</v>
      </c>
      <c r="L5862" t="str">
        <f>_xlfn.XLOOKUP(Table1[[#This Row],[TeamFavoriteID]],Table2[team_id],Table2[team_name],_xlfn.XLOOKUP(Table1[[#This Row],[TeamFavoriteID]],Table2[team_id_pfr],Table2[team_name],"Even"))</f>
        <v>Detroit Lions</v>
      </c>
      <c r="M5862">
        <v>-5</v>
      </c>
      <c r="N5862">
        <f>IF(Table1[[#This Row],[TeamFavorite]]=Table1[[#This Row],[TeamHome]],Table1[[#This Row],[ScoreAway]]-Table1[[#This Row],[ScoreHome]],Table1[[#This Row],[ScoreHome]]-Table1[[#This Row],[ScoreAway]])</f>
        <v>-3</v>
      </c>
      <c r="O5862">
        <f>IF(Table1[[#This Row],[SpreadActual]]&lt;Table1[[#This Row],[SpreadFavorite]],1,0)</f>
        <v>0</v>
      </c>
      <c r="P5862">
        <v>45</v>
      </c>
      <c r="Q5862" t="s">
        <v>125</v>
      </c>
      <c r="R5862" t="b">
        <v>0</v>
      </c>
      <c r="S5862">
        <v>72</v>
      </c>
      <c r="T5862">
        <v>0</v>
      </c>
      <c r="V5862" t="s">
        <v>103</v>
      </c>
    </row>
    <row r="5863" spans="1:22" x14ac:dyDescent="0.2">
      <c r="A5863" s="1">
        <v>34581</v>
      </c>
      <c r="B5863">
        <v>1994</v>
      </c>
      <c r="C5863">
        <f>_xlfn.MAXIFS(Table1[ScheduleWeekWritten],Table1[ScheduleSeason],Table1[[#This Row],[ScheduleSeason]])</f>
        <v>17</v>
      </c>
      <c r="D5863">
        <v>1</v>
      </c>
      <c r="E5863" cm="1">
        <f t="array" ref="E5863">_xlfn.XLOOKUP(Table1[[#This Row],[ScheduleWeekWritten]],Table3[Game],100+Table3[Increase],Table1[[#This Row],[ScheduleWeekWritten]])</f>
        <v>1</v>
      </c>
      <c r="F5863" t="b">
        <v>0</v>
      </c>
      <c r="G5863" t="s">
        <v>33</v>
      </c>
      <c r="H5863">
        <v>16</v>
      </c>
      <c r="I5863">
        <v>10</v>
      </c>
      <c r="J5863" t="s">
        <v>54</v>
      </c>
      <c r="K5863" t="s">
        <v>35</v>
      </c>
      <c r="L5863" t="str">
        <f>_xlfn.XLOOKUP(Table1[[#This Row],[TeamFavoriteID]],Table2[team_id],Table2[team_name],_xlfn.XLOOKUP(Table1[[#This Row],[TeamFavoriteID]],Table2[team_id_pfr],Table2[team_name],"Even"))</f>
        <v>Green Bay Packers</v>
      </c>
      <c r="M5863">
        <v>-3.5</v>
      </c>
      <c r="N5863">
        <f>IF(Table1[[#This Row],[TeamFavorite]]=Table1[[#This Row],[TeamHome]],Table1[[#This Row],[ScoreAway]]-Table1[[#This Row],[ScoreHome]],Table1[[#This Row],[ScoreHome]]-Table1[[#This Row],[ScoreAway]])</f>
        <v>-6</v>
      </c>
      <c r="O5863">
        <f>IF(Table1[[#This Row],[SpreadActual]]&lt;Table1[[#This Row],[SpreadFavorite]],1,0)</f>
        <v>1</v>
      </c>
      <c r="P5863">
        <v>38</v>
      </c>
      <c r="Q5863" t="s">
        <v>82</v>
      </c>
      <c r="R5863" t="b">
        <v>0</v>
      </c>
      <c r="S5863">
        <v>58</v>
      </c>
      <c r="T5863">
        <v>10</v>
      </c>
      <c r="U5863">
        <v>77</v>
      </c>
    </row>
    <row r="5864" spans="1:22" x14ac:dyDescent="0.2">
      <c r="A5864" s="1">
        <v>34581</v>
      </c>
      <c r="B5864">
        <v>1994</v>
      </c>
      <c r="C5864">
        <f>_xlfn.MAXIFS(Table1[ScheduleWeekWritten],Table1[ScheduleSeason],Table1[[#This Row],[ScheduleSeason]])</f>
        <v>17</v>
      </c>
      <c r="D5864">
        <v>1</v>
      </c>
      <c r="E5864" cm="1">
        <f t="array" ref="E5864">_xlfn.XLOOKUP(Table1[[#This Row],[ScheduleWeekWritten]],Table3[Game],100+Table3[Increase],Table1[[#This Row],[ScheduleWeekWritten]])</f>
        <v>1</v>
      </c>
      <c r="F5864" t="b">
        <v>0</v>
      </c>
      <c r="G5864" t="s">
        <v>140</v>
      </c>
      <c r="H5864">
        <v>45</v>
      </c>
      <c r="I5864">
        <v>21</v>
      </c>
      <c r="J5864" t="s">
        <v>23</v>
      </c>
      <c r="K5864" t="s">
        <v>25</v>
      </c>
      <c r="L5864" t="str">
        <f>_xlfn.XLOOKUP(Table1[[#This Row],[TeamFavoriteID]],Table2[team_id],Table2[team_name],_xlfn.XLOOKUP(Table1[[#This Row],[TeamFavoriteID]],Table2[team_id_pfr],Table2[team_name],"Even"))</f>
        <v>Houston Oilers</v>
      </c>
      <c r="M5864">
        <v>-3</v>
      </c>
      <c r="N5864">
        <f>IF(Table1[[#This Row],[TeamFavorite]]=Table1[[#This Row],[TeamHome]],Table1[[#This Row],[ScoreAway]]-Table1[[#This Row],[ScoreHome]],Table1[[#This Row],[ScoreHome]]-Table1[[#This Row],[ScoreAway]])</f>
        <v>24</v>
      </c>
      <c r="O5864">
        <f>IF(Table1[[#This Row],[SpreadActual]]&lt;Table1[[#This Row],[SpreadFavorite]],1,0)</f>
        <v>0</v>
      </c>
      <c r="P5864">
        <v>37.5</v>
      </c>
      <c r="Q5864" t="s">
        <v>141</v>
      </c>
      <c r="R5864" t="b">
        <v>0</v>
      </c>
      <c r="S5864">
        <v>72</v>
      </c>
      <c r="T5864">
        <v>0</v>
      </c>
      <c r="V5864" t="s">
        <v>103</v>
      </c>
    </row>
    <row r="5865" spans="1:22" x14ac:dyDescent="0.2">
      <c r="A5865" s="1">
        <v>34581</v>
      </c>
      <c r="B5865">
        <v>1994</v>
      </c>
      <c r="C5865">
        <f>_xlfn.MAXIFS(Table1[ScheduleWeekWritten],Table1[ScheduleSeason],Table1[[#This Row],[ScheduleSeason]])</f>
        <v>17</v>
      </c>
      <c r="D5865">
        <v>1</v>
      </c>
      <c r="E5865" cm="1">
        <f t="array" ref="E5865">_xlfn.XLOOKUP(Table1[[#This Row],[ScheduleWeekWritten]],Table3[Game],100+Table3[Increase],Table1[[#This Row],[ScheduleWeekWritten]])</f>
        <v>1</v>
      </c>
      <c r="F5865" t="b">
        <v>0</v>
      </c>
      <c r="G5865" t="s">
        <v>39</v>
      </c>
      <c r="H5865">
        <v>14</v>
      </c>
      <c r="I5865">
        <v>12</v>
      </c>
      <c r="J5865" t="s">
        <v>149</v>
      </c>
      <c r="K5865" t="s">
        <v>59</v>
      </c>
      <c r="L5865" t="str">
        <f>_xlfn.XLOOKUP(Table1[[#This Row],[TeamFavoriteID]],Table2[team_id],Table2[team_name],_xlfn.XLOOKUP(Table1[[#This Row],[TeamFavoriteID]],Table2[team_id_pfr],Table2[team_name],"Even"))</f>
        <v>Arizona Cardinals</v>
      </c>
      <c r="M5865">
        <v>-6.5</v>
      </c>
      <c r="N5865">
        <f>IF(Table1[[#This Row],[TeamFavorite]]=Table1[[#This Row],[TeamHome]],Table1[[#This Row],[ScoreAway]]-Table1[[#This Row],[ScoreHome]],Table1[[#This Row],[ScoreHome]]-Table1[[#This Row],[ScoreAway]])</f>
        <v>2</v>
      </c>
      <c r="O5865">
        <f>IF(Table1[[#This Row],[SpreadActual]]&lt;Table1[[#This Row],[SpreadFavorite]],1,0)</f>
        <v>0</v>
      </c>
      <c r="P5865">
        <v>36</v>
      </c>
      <c r="Q5865" t="s">
        <v>135</v>
      </c>
      <c r="R5865" t="b">
        <v>0</v>
      </c>
      <c r="S5865">
        <v>70</v>
      </c>
      <c r="T5865">
        <v>8</v>
      </c>
      <c r="U5865">
        <v>77</v>
      </c>
    </row>
    <row r="5866" spans="1:22" x14ac:dyDescent="0.2">
      <c r="A5866" s="1">
        <v>34581</v>
      </c>
      <c r="B5866">
        <v>1994</v>
      </c>
      <c r="C5866">
        <f>_xlfn.MAXIFS(Table1[ScheduleWeekWritten],Table1[ScheduleSeason],Table1[[#This Row],[ScheduleSeason]])</f>
        <v>17</v>
      </c>
      <c r="D5866">
        <v>1</v>
      </c>
      <c r="E5866" cm="1">
        <f t="array" ref="E5866">_xlfn.XLOOKUP(Table1[[#This Row],[ScheduleWeekWritten]],Table3[Game],100+Table3[Increase],Table1[[#This Row],[ScheduleWeekWritten]])</f>
        <v>1</v>
      </c>
      <c r="F5866" t="b">
        <v>0</v>
      </c>
      <c r="G5866" t="s">
        <v>19</v>
      </c>
      <c r="H5866">
        <v>39</v>
      </c>
      <c r="I5866">
        <v>35</v>
      </c>
      <c r="J5866" t="s">
        <v>115</v>
      </c>
      <c r="K5866" t="s">
        <v>91</v>
      </c>
      <c r="L5866" t="str">
        <f>_xlfn.XLOOKUP(Table1[[#This Row],[TeamFavoriteID]],Table2[team_id],Table2[team_name],_xlfn.XLOOKUP(Table1[[#This Row],[TeamFavoriteID]],Table2[team_id_pfr],Table2[team_name],"Even"))</f>
        <v>Miami Dolphins</v>
      </c>
      <c r="M5866">
        <v>-5</v>
      </c>
      <c r="N5866">
        <f>IF(Table1[[#This Row],[TeamFavorite]]=Table1[[#This Row],[TeamHome]],Table1[[#This Row],[ScoreAway]]-Table1[[#This Row],[ScoreHome]],Table1[[#This Row],[ScoreHome]]-Table1[[#This Row],[ScoreAway]])</f>
        <v>-4</v>
      </c>
      <c r="O5866">
        <f>IF(Table1[[#This Row],[SpreadActual]]&lt;Table1[[#This Row],[SpreadFavorite]],1,0)</f>
        <v>0</v>
      </c>
      <c r="P5866">
        <v>39</v>
      </c>
      <c r="Q5866" t="s">
        <v>143</v>
      </c>
      <c r="R5866" t="b">
        <v>0</v>
      </c>
      <c r="S5866">
        <v>83</v>
      </c>
      <c r="T5866">
        <v>12</v>
      </c>
      <c r="U5866">
        <v>69</v>
      </c>
    </row>
    <row r="5867" spans="1:22" x14ac:dyDescent="0.2">
      <c r="A5867" s="1">
        <v>34581</v>
      </c>
      <c r="B5867">
        <v>1994</v>
      </c>
      <c r="C5867">
        <f>_xlfn.MAXIFS(Table1[ScheduleWeekWritten],Table1[ScheduleSeason],Table1[[#This Row],[ScheduleSeason]])</f>
        <v>17</v>
      </c>
      <c r="D5867">
        <v>1</v>
      </c>
      <c r="E5867" cm="1">
        <f t="array" ref="E5867">_xlfn.XLOOKUP(Table1[[#This Row],[ScheduleWeekWritten]],Table3[Game],100+Table3[Increase],Table1[[#This Row],[ScheduleWeekWritten]])</f>
        <v>1</v>
      </c>
      <c r="F5867" t="b">
        <v>0</v>
      </c>
      <c r="G5867" t="s">
        <v>95</v>
      </c>
      <c r="H5867">
        <v>17</v>
      </c>
      <c r="I5867">
        <v>30</v>
      </c>
      <c r="J5867" t="s">
        <v>42</v>
      </c>
      <c r="K5867" t="s">
        <v>75</v>
      </c>
      <c r="L5867" t="str">
        <f>_xlfn.XLOOKUP(Table1[[#This Row],[TeamFavoriteID]],Table2[team_id],Table2[team_name],_xlfn.XLOOKUP(Table1[[#This Row],[TeamFavoriteID]],Table2[team_id_pfr],Table2[team_name],"Even"))</f>
        <v>Kansas City Chiefs</v>
      </c>
      <c r="M5867">
        <v>-3</v>
      </c>
      <c r="N5867">
        <f>IF(Table1[[#This Row],[TeamFavorite]]=Table1[[#This Row],[TeamHome]],Table1[[#This Row],[ScoreAway]]-Table1[[#This Row],[ScoreHome]],Table1[[#This Row],[ScoreHome]]-Table1[[#This Row],[ScoreAway]])</f>
        <v>-13</v>
      </c>
      <c r="O5867">
        <f>IF(Table1[[#This Row],[SpreadActual]]&lt;Table1[[#This Row],[SpreadFavorite]],1,0)</f>
        <v>1</v>
      </c>
      <c r="P5867">
        <v>39</v>
      </c>
      <c r="Q5867" t="s">
        <v>124</v>
      </c>
      <c r="R5867" t="b">
        <v>0</v>
      </c>
      <c r="S5867">
        <v>72</v>
      </c>
      <c r="T5867">
        <v>0</v>
      </c>
      <c r="V5867" t="s">
        <v>103</v>
      </c>
    </row>
    <row r="5868" spans="1:22" x14ac:dyDescent="0.2">
      <c r="A5868" s="1">
        <v>34581</v>
      </c>
      <c r="B5868">
        <v>1994</v>
      </c>
      <c r="C5868">
        <f>_xlfn.MAXIFS(Table1[ScheduleWeekWritten],Table1[ScheduleSeason],Table1[[#This Row],[ScheduleSeason]])</f>
        <v>17</v>
      </c>
      <c r="D5868">
        <v>1</v>
      </c>
      <c r="E5868" cm="1">
        <f t="array" ref="E5868">_xlfn.XLOOKUP(Table1[[#This Row],[ScheduleWeekWritten]],Table3[Game],100+Table3[Increase],Table1[[#This Row],[ScheduleWeekWritten]])</f>
        <v>1</v>
      </c>
      <c r="F5868" t="b">
        <v>0</v>
      </c>
      <c r="G5868" t="s">
        <v>50</v>
      </c>
      <c r="H5868">
        <v>28</v>
      </c>
      <c r="I5868">
        <v>23</v>
      </c>
      <c r="J5868" t="s">
        <v>58</v>
      </c>
      <c r="K5868" t="s">
        <v>90</v>
      </c>
      <c r="L5868" t="str">
        <f>_xlfn.XLOOKUP(Table1[[#This Row],[TeamFavoriteID]],Table2[team_id],Table2[team_name],_xlfn.XLOOKUP(Table1[[#This Row],[TeamFavoriteID]],Table2[team_id_pfr],Table2[team_name],"Even"))</f>
        <v>New York Giants</v>
      </c>
      <c r="M5868">
        <v>-3</v>
      </c>
      <c r="N5868">
        <f>IF(Table1[[#This Row],[TeamFavorite]]=Table1[[#This Row],[TeamHome]],Table1[[#This Row],[ScoreAway]]-Table1[[#This Row],[ScoreHome]],Table1[[#This Row],[ScoreHome]]-Table1[[#This Row],[ScoreAway]])</f>
        <v>-5</v>
      </c>
      <c r="O5868">
        <f>IF(Table1[[#This Row],[SpreadActual]]&lt;Table1[[#This Row],[SpreadFavorite]],1,0)</f>
        <v>1</v>
      </c>
      <c r="P5868">
        <v>37</v>
      </c>
      <c r="Q5868" t="s">
        <v>126</v>
      </c>
      <c r="R5868" t="b">
        <v>0</v>
      </c>
      <c r="S5868">
        <v>65</v>
      </c>
      <c r="T5868">
        <v>16</v>
      </c>
      <c r="U5868">
        <v>56</v>
      </c>
    </row>
    <row r="5869" spans="1:22" x14ac:dyDescent="0.2">
      <c r="A5869" s="1">
        <v>34581</v>
      </c>
      <c r="B5869">
        <v>1994</v>
      </c>
      <c r="C5869">
        <f>_xlfn.MAXIFS(Table1[ScheduleWeekWritten],Table1[ScheduleSeason],Table1[[#This Row],[ScheduleSeason]])</f>
        <v>17</v>
      </c>
      <c r="D5869">
        <v>1</v>
      </c>
      <c r="E5869" cm="1">
        <f t="array" ref="E5869">_xlfn.XLOOKUP(Table1[[#This Row],[ScheduleWeekWritten]],Table3[Game],100+Table3[Increase],Table1[[#This Row],[ScheduleWeekWritten]])</f>
        <v>1</v>
      </c>
      <c r="F5869" t="b">
        <v>0</v>
      </c>
      <c r="G5869" t="s">
        <v>49</v>
      </c>
      <c r="H5869">
        <v>9</v>
      </c>
      <c r="I5869">
        <v>26</v>
      </c>
      <c r="J5869" t="s">
        <v>67</v>
      </c>
      <c r="K5869" t="s">
        <v>68</v>
      </c>
      <c r="L5869" t="str">
        <f>_xlfn.XLOOKUP(Table1[[#This Row],[TeamFavoriteID]],Table2[team_id],Table2[team_name],_xlfn.XLOOKUP(Table1[[#This Row],[TeamFavoriteID]],Table2[team_id_pfr],Table2[team_name],"Even"))</f>
        <v>Dallas Cowboys</v>
      </c>
      <c r="M5869">
        <v>-5.5</v>
      </c>
      <c r="N5869">
        <f>IF(Table1[[#This Row],[TeamFavorite]]=Table1[[#This Row],[TeamHome]],Table1[[#This Row],[ScoreAway]]-Table1[[#This Row],[ScoreHome]],Table1[[#This Row],[ScoreHome]]-Table1[[#This Row],[ScoreAway]])</f>
        <v>-17</v>
      </c>
      <c r="O5869">
        <f>IF(Table1[[#This Row],[SpreadActual]]&lt;Table1[[#This Row],[SpreadFavorite]],1,0)</f>
        <v>1</v>
      </c>
      <c r="P5869">
        <v>39.5</v>
      </c>
      <c r="Q5869" t="s">
        <v>113</v>
      </c>
      <c r="R5869" t="b">
        <v>0</v>
      </c>
      <c r="S5869">
        <v>62</v>
      </c>
      <c r="T5869">
        <v>11</v>
      </c>
      <c r="U5869">
        <v>62</v>
      </c>
    </row>
    <row r="5870" spans="1:22" x14ac:dyDescent="0.2">
      <c r="A5870" s="1">
        <v>34581</v>
      </c>
      <c r="B5870">
        <v>1994</v>
      </c>
      <c r="C5870">
        <f>_xlfn.MAXIFS(Table1[ScheduleWeekWritten],Table1[ScheduleSeason],Table1[[#This Row],[ScheduleSeason]])</f>
        <v>17</v>
      </c>
      <c r="D5870">
        <v>1</v>
      </c>
      <c r="E5870" cm="1">
        <f t="array" ref="E5870">_xlfn.XLOOKUP(Table1[[#This Row],[ScheduleWeekWritten]],Table3[Game],100+Table3[Increase],Table1[[#This Row],[ScheduleWeekWritten]])</f>
        <v>1</v>
      </c>
      <c r="F5870" t="b">
        <v>0</v>
      </c>
      <c r="G5870" t="s">
        <v>61</v>
      </c>
      <c r="H5870">
        <v>7</v>
      </c>
      <c r="I5870">
        <v>28</v>
      </c>
      <c r="J5870" t="s">
        <v>128</v>
      </c>
      <c r="K5870" t="s">
        <v>85</v>
      </c>
      <c r="L5870" t="str">
        <f>_xlfn.XLOOKUP(Table1[[#This Row],[TeamFavoriteID]],Table2[team_id],Table2[team_name],_xlfn.XLOOKUP(Table1[[#This Row],[TeamFavoriteID]],Table2[team_id_pfr],Table2[team_name],"Even"))</f>
        <v>Washington Commanders</v>
      </c>
      <c r="M5870">
        <v>-1.5</v>
      </c>
      <c r="N5870">
        <f>IF(Table1[[#This Row],[TeamFavorite]]=Table1[[#This Row],[TeamHome]],Table1[[#This Row],[ScoreAway]]-Table1[[#This Row],[ScoreHome]],Table1[[#This Row],[ScoreHome]]-Table1[[#This Row],[ScoreAway]])</f>
        <v>-21</v>
      </c>
      <c r="O5870">
        <f>IF(Table1[[#This Row],[SpreadActual]]&lt;Table1[[#This Row],[SpreadFavorite]],1,0)</f>
        <v>1</v>
      </c>
      <c r="P5870">
        <v>36</v>
      </c>
      <c r="Q5870" t="s">
        <v>64</v>
      </c>
      <c r="R5870" t="b">
        <v>0</v>
      </c>
      <c r="S5870">
        <v>67</v>
      </c>
      <c r="T5870">
        <v>11</v>
      </c>
      <c r="U5870">
        <v>56</v>
      </c>
    </row>
    <row r="5871" spans="1:22" x14ac:dyDescent="0.2">
      <c r="A5871" s="1">
        <v>34582</v>
      </c>
      <c r="B5871">
        <v>1994</v>
      </c>
      <c r="C5871">
        <f>_xlfn.MAXIFS(Table1[ScheduleWeekWritten],Table1[ScheduleSeason],Table1[[#This Row],[ScheduleSeason]])</f>
        <v>17</v>
      </c>
      <c r="D5871">
        <v>1</v>
      </c>
      <c r="E5871" cm="1">
        <f t="array" ref="E5871">_xlfn.XLOOKUP(Table1[[#This Row],[ScheduleWeekWritten]],Table3[Game],100+Table3[Increase],Table1[[#This Row],[ScheduleWeekWritten]])</f>
        <v>1</v>
      </c>
      <c r="F5871" t="b">
        <v>0</v>
      </c>
      <c r="G5871" t="s">
        <v>53</v>
      </c>
      <c r="H5871">
        <v>44</v>
      </c>
      <c r="I5871">
        <v>14</v>
      </c>
      <c r="J5871" t="s">
        <v>138</v>
      </c>
      <c r="K5871" t="s">
        <v>87</v>
      </c>
      <c r="L5871" t="str">
        <f>_xlfn.XLOOKUP(Table1[[#This Row],[TeamFavoriteID]],Table2[team_id],Table2[team_name],_xlfn.XLOOKUP(Table1[[#This Row],[TeamFavoriteID]],Table2[team_id_pfr],Table2[team_name],"Even"))</f>
        <v>San Francisco 49ers</v>
      </c>
      <c r="M5871">
        <v>-7</v>
      </c>
      <c r="N5871">
        <f>IF(Table1[[#This Row],[TeamFavorite]]=Table1[[#This Row],[TeamHome]],Table1[[#This Row],[ScoreAway]]-Table1[[#This Row],[ScoreHome]],Table1[[#This Row],[ScoreHome]]-Table1[[#This Row],[ScoreAway]])</f>
        <v>-30</v>
      </c>
      <c r="O5871">
        <f>IF(Table1[[#This Row],[SpreadActual]]&lt;Table1[[#This Row],[SpreadFavorite]],1,0)</f>
        <v>1</v>
      </c>
      <c r="P5871">
        <v>45.5</v>
      </c>
      <c r="Q5871" t="s">
        <v>118</v>
      </c>
      <c r="R5871" t="b">
        <v>0</v>
      </c>
      <c r="S5871">
        <v>63</v>
      </c>
      <c r="T5871">
        <v>14</v>
      </c>
      <c r="U5871">
        <v>72</v>
      </c>
    </row>
    <row r="5872" spans="1:22" x14ac:dyDescent="0.2">
      <c r="A5872" s="1">
        <v>34588</v>
      </c>
      <c r="B5872">
        <v>1994</v>
      </c>
      <c r="C5872">
        <f>_xlfn.MAXIFS(Table1[ScheduleWeekWritten],Table1[ScheduleSeason],Table1[[#This Row],[ScheduleSeason]])</f>
        <v>17</v>
      </c>
      <c r="D5872">
        <v>2</v>
      </c>
      <c r="E5872" cm="1">
        <f t="array" ref="E5872">_xlfn.XLOOKUP(Table1[[#This Row],[ScheduleWeekWritten]],Table3[Game],100+Table3[Increase],Table1[[#This Row],[ScheduleWeekWritten]])</f>
        <v>2</v>
      </c>
      <c r="F5872" t="b">
        <v>0</v>
      </c>
      <c r="G5872" t="s">
        <v>149</v>
      </c>
      <c r="H5872">
        <v>17</v>
      </c>
      <c r="I5872">
        <v>20</v>
      </c>
      <c r="J5872" t="s">
        <v>50</v>
      </c>
      <c r="K5872" t="s">
        <v>59</v>
      </c>
      <c r="L5872" t="str">
        <f>_xlfn.XLOOKUP(Table1[[#This Row],[TeamFavoriteID]],Table2[team_id],Table2[team_name],_xlfn.XLOOKUP(Table1[[#This Row],[TeamFavoriteID]],Table2[team_id_pfr],Table2[team_name],"Even"))</f>
        <v>Arizona Cardinals</v>
      </c>
      <c r="M5872">
        <v>-3.5</v>
      </c>
      <c r="N5872">
        <f>IF(Table1[[#This Row],[TeamFavorite]]=Table1[[#This Row],[TeamHome]],Table1[[#This Row],[ScoreAway]]-Table1[[#This Row],[ScoreHome]],Table1[[#This Row],[ScoreHome]]-Table1[[#This Row],[ScoreAway]])</f>
        <v>3</v>
      </c>
      <c r="O5872">
        <f>IF(Table1[[#This Row],[SpreadActual]]&lt;Table1[[#This Row],[SpreadFavorite]],1,0)</f>
        <v>0</v>
      </c>
      <c r="P5872">
        <v>35.5</v>
      </c>
      <c r="Q5872" t="s">
        <v>150</v>
      </c>
      <c r="R5872" t="b">
        <v>0</v>
      </c>
      <c r="S5872">
        <v>86</v>
      </c>
      <c r="T5872">
        <v>11</v>
      </c>
      <c r="U5872">
        <v>45</v>
      </c>
    </row>
    <row r="5873" spans="1:22" x14ac:dyDescent="0.2">
      <c r="A5873" s="1">
        <v>34588</v>
      </c>
      <c r="B5873">
        <v>1994</v>
      </c>
      <c r="C5873">
        <f>_xlfn.MAXIFS(Table1[ScheduleWeekWritten],Table1[ScheduleSeason],Table1[[#This Row],[ScheduleSeason]])</f>
        <v>17</v>
      </c>
      <c r="D5873">
        <v>2</v>
      </c>
      <c r="E5873" cm="1">
        <f t="array" ref="E5873">_xlfn.XLOOKUP(Table1[[#This Row],[ScheduleWeekWritten]],Table3[Game],100+Table3[Increase],Table1[[#This Row],[ScheduleWeekWritten]])</f>
        <v>2</v>
      </c>
      <c r="F5873" t="b">
        <v>0</v>
      </c>
      <c r="G5873" t="s">
        <v>38</v>
      </c>
      <c r="H5873">
        <v>31</v>
      </c>
      <c r="I5873">
        <v>13</v>
      </c>
      <c r="J5873" t="s">
        <v>39</v>
      </c>
      <c r="K5873" t="s">
        <v>109</v>
      </c>
      <c r="L5873" t="str">
        <f>_xlfn.XLOOKUP(Table1[[#This Row],[TeamFavoriteID]],Table2[team_id],Table2[team_name],_xlfn.XLOOKUP(Table1[[#This Row],[TeamFavoriteID]],Table2[team_id_pfr],Table2[team_name],"Even"))</f>
        <v>Atlanta Falcons</v>
      </c>
      <c r="M5873">
        <v>-8.5</v>
      </c>
      <c r="N5873">
        <f>IF(Table1[[#This Row],[TeamFavorite]]=Table1[[#This Row],[TeamHome]],Table1[[#This Row],[ScoreAway]]-Table1[[#This Row],[ScoreHome]],Table1[[#This Row],[ScoreHome]]-Table1[[#This Row],[ScoreAway]])</f>
        <v>-18</v>
      </c>
      <c r="O5873">
        <f>IF(Table1[[#This Row],[SpreadActual]]&lt;Table1[[#This Row],[SpreadFavorite]],1,0)</f>
        <v>1</v>
      </c>
      <c r="P5873">
        <v>43.5</v>
      </c>
      <c r="Q5873" t="s">
        <v>148</v>
      </c>
      <c r="R5873" t="b">
        <v>0</v>
      </c>
      <c r="S5873">
        <v>72</v>
      </c>
      <c r="T5873">
        <v>0</v>
      </c>
      <c r="V5873" t="s">
        <v>103</v>
      </c>
    </row>
    <row r="5874" spans="1:22" x14ac:dyDescent="0.2">
      <c r="A5874" s="1">
        <v>34588</v>
      </c>
      <c r="B5874">
        <v>1994</v>
      </c>
      <c r="C5874">
        <f>_xlfn.MAXIFS(Table1[ScheduleWeekWritten],Table1[ScheduleSeason],Table1[[#This Row],[ScheduleSeason]])</f>
        <v>17</v>
      </c>
      <c r="D5874">
        <v>2</v>
      </c>
      <c r="E5874" cm="1">
        <f t="array" ref="E5874">_xlfn.XLOOKUP(Table1[[#This Row],[ScheduleWeekWritten]],Table3[Game],100+Table3[Increase],Table1[[#This Row],[ScheduleWeekWritten]])</f>
        <v>2</v>
      </c>
      <c r="F5874" t="b">
        <v>0</v>
      </c>
      <c r="G5874" t="s">
        <v>62</v>
      </c>
      <c r="H5874">
        <v>10</v>
      </c>
      <c r="I5874">
        <v>17</v>
      </c>
      <c r="J5874" t="s">
        <v>49</v>
      </c>
      <c r="K5874" t="s">
        <v>63</v>
      </c>
      <c r="L5874" t="str">
        <f>_xlfn.XLOOKUP(Table1[[#This Row],[TeamFavoriteID]],Table2[team_id],Table2[team_name],_xlfn.XLOOKUP(Table1[[#This Row],[TeamFavoriteID]],Table2[team_id_pfr],Table2[team_name],"Even"))</f>
        <v>Cleveland Browns</v>
      </c>
      <c r="M5874">
        <v>-2.5</v>
      </c>
      <c r="N5874">
        <f>IF(Table1[[#This Row],[TeamFavorite]]=Table1[[#This Row],[TeamHome]],Table1[[#This Row],[ScoreAway]]-Table1[[#This Row],[ScoreHome]],Table1[[#This Row],[ScoreHome]]-Table1[[#This Row],[ScoreAway]])</f>
        <v>7</v>
      </c>
      <c r="O5874">
        <f>IF(Table1[[#This Row],[SpreadActual]]&lt;Table1[[#This Row],[SpreadFavorite]],1,0)</f>
        <v>0</v>
      </c>
      <c r="P5874">
        <v>38</v>
      </c>
      <c r="Q5874" t="s">
        <v>66</v>
      </c>
      <c r="R5874" t="b">
        <v>0</v>
      </c>
      <c r="S5874">
        <v>58</v>
      </c>
      <c r="T5874">
        <v>6</v>
      </c>
      <c r="U5874">
        <v>69</v>
      </c>
    </row>
    <row r="5875" spans="1:22" x14ac:dyDescent="0.2">
      <c r="A5875" s="1">
        <v>34588</v>
      </c>
      <c r="B5875">
        <v>1994</v>
      </c>
      <c r="C5875">
        <f>_xlfn.MAXIFS(Table1[ScheduleWeekWritten],Table1[ScheduleSeason],Table1[[#This Row],[ScheduleSeason]])</f>
        <v>17</v>
      </c>
      <c r="D5875">
        <v>2</v>
      </c>
      <c r="E5875" cm="1">
        <f t="array" ref="E5875">_xlfn.XLOOKUP(Table1[[#This Row],[ScheduleWeekWritten]],Table3[Game],100+Table3[Increase],Table1[[#This Row],[ScheduleWeekWritten]])</f>
        <v>2</v>
      </c>
      <c r="F5875" t="b">
        <v>0</v>
      </c>
      <c r="G5875" t="s">
        <v>67</v>
      </c>
      <c r="H5875">
        <v>20</v>
      </c>
      <c r="I5875">
        <v>17</v>
      </c>
      <c r="J5875" t="s">
        <v>23</v>
      </c>
      <c r="K5875" t="s">
        <v>68</v>
      </c>
      <c r="L5875" t="str">
        <f>_xlfn.XLOOKUP(Table1[[#This Row],[TeamFavoriteID]],Table2[team_id],Table2[team_name],_xlfn.XLOOKUP(Table1[[#This Row],[TeamFavoriteID]],Table2[team_id_pfr],Table2[team_name],"Even"))</f>
        <v>Dallas Cowboys</v>
      </c>
      <c r="M5875">
        <v>-14.5</v>
      </c>
      <c r="N5875">
        <f>IF(Table1[[#This Row],[TeamFavorite]]=Table1[[#This Row],[TeamHome]],Table1[[#This Row],[ScoreAway]]-Table1[[#This Row],[ScoreHome]],Table1[[#This Row],[ScoreHome]]-Table1[[#This Row],[ScoreAway]])</f>
        <v>-3</v>
      </c>
      <c r="O5875">
        <f>IF(Table1[[#This Row],[SpreadActual]]&lt;Table1[[#This Row],[SpreadFavorite]],1,0)</f>
        <v>0</v>
      </c>
      <c r="P5875">
        <v>43.5</v>
      </c>
      <c r="Q5875" t="s">
        <v>119</v>
      </c>
      <c r="R5875" t="b">
        <v>0</v>
      </c>
      <c r="S5875">
        <v>77</v>
      </c>
      <c r="T5875">
        <v>7</v>
      </c>
      <c r="U5875">
        <v>71</v>
      </c>
    </row>
    <row r="5876" spans="1:22" x14ac:dyDescent="0.2">
      <c r="A5876" s="1">
        <v>34588</v>
      </c>
      <c r="B5876">
        <v>1994</v>
      </c>
      <c r="C5876">
        <f>_xlfn.MAXIFS(Table1[ScheduleWeekWritten],Table1[ScheduleSeason],Table1[[#This Row],[ScheduleSeason]])</f>
        <v>17</v>
      </c>
      <c r="D5876">
        <v>2</v>
      </c>
      <c r="E5876" cm="1">
        <f t="array" ref="E5876">_xlfn.XLOOKUP(Table1[[#This Row],[ScheduleWeekWritten]],Table3[Game],100+Table3[Increase],Table1[[#This Row],[ScheduleWeekWritten]])</f>
        <v>2</v>
      </c>
      <c r="F5876" t="b">
        <v>0</v>
      </c>
      <c r="G5876" t="s">
        <v>33</v>
      </c>
      <c r="H5876">
        <v>14</v>
      </c>
      <c r="I5876">
        <v>24</v>
      </c>
      <c r="J5876" t="s">
        <v>19</v>
      </c>
      <c r="K5876" t="s">
        <v>35</v>
      </c>
      <c r="L5876" t="str">
        <f>_xlfn.XLOOKUP(Table1[[#This Row],[TeamFavoriteID]],Table2[team_id],Table2[team_name],_xlfn.XLOOKUP(Table1[[#This Row],[TeamFavoriteID]],Table2[team_id_pfr],Table2[team_name],"Even"))</f>
        <v>Green Bay Packers</v>
      </c>
      <c r="M5876">
        <v>-3</v>
      </c>
      <c r="N5876">
        <f>IF(Table1[[#This Row],[TeamFavorite]]=Table1[[#This Row],[TeamHome]],Table1[[#This Row],[ScoreAway]]-Table1[[#This Row],[ScoreHome]],Table1[[#This Row],[ScoreHome]]-Table1[[#This Row],[ScoreAway]])</f>
        <v>10</v>
      </c>
      <c r="O5876">
        <f>IF(Table1[[#This Row],[SpreadActual]]&lt;Table1[[#This Row],[SpreadFavorite]],1,0)</f>
        <v>0</v>
      </c>
      <c r="P5876">
        <v>43</v>
      </c>
      <c r="Q5876" t="s">
        <v>36</v>
      </c>
      <c r="R5876" t="b">
        <v>0</v>
      </c>
      <c r="S5876">
        <v>69</v>
      </c>
      <c r="T5876">
        <v>7</v>
      </c>
      <c r="U5876">
        <v>89</v>
      </c>
    </row>
    <row r="5877" spans="1:22" x14ac:dyDescent="0.2">
      <c r="A5877" s="1">
        <v>34588</v>
      </c>
      <c r="B5877">
        <v>1994</v>
      </c>
      <c r="C5877">
        <f>_xlfn.MAXIFS(Table1[ScheduleWeekWritten],Table1[ScheduleSeason],Table1[[#This Row],[ScheduleSeason]])</f>
        <v>17</v>
      </c>
      <c r="D5877">
        <v>2</v>
      </c>
      <c r="E5877" cm="1">
        <f t="array" ref="E5877">_xlfn.XLOOKUP(Table1[[#This Row],[ScheduleWeekWritten]],Table3[Game],100+Table3[Increase],Table1[[#This Row],[ScheduleWeekWritten]])</f>
        <v>2</v>
      </c>
      <c r="F5877" t="b">
        <v>0</v>
      </c>
      <c r="G5877" t="s">
        <v>42</v>
      </c>
      <c r="H5877">
        <v>24</v>
      </c>
      <c r="I5877">
        <v>17</v>
      </c>
      <c r="J5877" t="s">
        <v>53</v>
      </c>
      <c r="K5877" t="s">
        <v>87</v>
      </c>
      <c r="L5877" t="str">
        <f>_xlfn.XLOOKUP(Table1[[#This Row],[TeamFavoriteID]],Table2[team_id],Table2[team_name],_xlfn.XLOOKUP(Table1[[#This Row],[TeamFavoriteID]],Table2[team_id_pfr],Table2[team_name],"Even"))</f>
        <v>San Francisco 49ers</v>
      </c>
      <c r="M5877">
        <v>-3</v>
      </c>
      <c r="N5877">
        <f>IF(Table1[[#This Row],[TeamFavorite]]=Table1[[#This Row],[TeamHome]],Table1[[#This Row],[ScoreAway]]-Table1[[#This Row],[ScoreHome]],Table1[[#This Row],[ScoreHome]]-Table1[[#This Row],[ScoreAway]])</f>
        <v>7</v>
      </c>
      <c r="O5877">
        <f>IF(Table1[[#This Row],[SpreadActual]]&lt;Table1[[#This Row],[SpreadFavorite]],1,0)</f>
        <v>0</v>
      </c>
      <c r="P5877">
        <v>46.5</v>
      </c>
      <c r="Q5877" t="s">
        <v>117</v>
      </c>
      <c r="R5877" t="b">
        <v>0</v>
      </c>
      <c r="S5877">
        <v>73</v>
      </c>
      <c r="T5877">
        <v>12</v>
      </c>
      <c r="U5877">
        <v>60</v>
      </c>
    </row>
    <row r="5878" spans="1:22" x14ac:dyDescent="0.2">
      <c r="A5878" s="1">
        <v>34588</v>
      </c>
      <c r="B5878">
        <v>1994</v>
      </c>
      <c r="C5878">
        <f>_xlfn.MAXIFS(Table1[ScheduleWeekWritten],Table1[ScheduleSeason],Table1[[#This Row],[ScheduleSeason]])</f>
        <v>17</v>
      </c>
      <c r="D5878">
        <v>2</v>
      </c>
      <c r="E5878" cm="1">
        <f t="array" ref="E5878">_xlfn.XLOOKUP(Table1[[#This Row],[ScheduleWeekWritten]],Table3[Game],100+Table3[Increase],Table1[[#This Row],[ScheduleWeekWritten]])</f>
        <v>2</v>
      </c>
      <c r="F5878" t="b">
        <v>0</v>
      </c>
      <c r="G5878" t="s">
        <v>138</v>
      </c>
      <c r="H5878">
        <v>9</v>
      </c>
      <c r="I5878">
        <v>38</v>
      </c>
      <c r="J5878" t="s">
        <v>128</v>
      </c>
      <c r="K5878" t="s">
        <v>21</v>
      </c>
      <c r="L5878" t="str">
        <f>_xlfn.XLOOKUP(Table1[[#This Row],[TeamFavoriteID]],Table2[team_id],Table2[team_name],_xlfn.XLOOKUP(Table1[[#This Row],[TeamFavoriteID]],Table2[team_id_pfr],Table2[team_name],"Even"))</f>
        <v>Las Vegas Raiders</v>
      </c>
      <c r="M5878">
        <v>-6.5</v>
      </c>
      <c r="N5878">
        <f>IF(Table1[[#This Row],[TeamFavorite]]=Table1[[#This Row],[TeamHome]],Table1[[#This Row],[ScoreAway]]-Table1[[#This Row],[ScoreHome]],Table1[[#This Row],[ScoreHome]]-Table1[[#This Row],[ScoreAway]])</f>
        <v>-29</v>
      </c>
      <c r="O5878">
        <f>IF(Table1[[#This Row],[SpreadActual]]&lt;Table1[[#This Row],[SpreadFavorite]],1,0)</f>
        <v>1</v>
      </c>
      <c r="P5878">
        <v>42.5</v>
      </c>
      <c r="Q5878" t="s">
        <v>65</v>
      </c>
      <c r="R5878" t="b">
        <v>0</v>
      </c>
      <c r="S5878">
        <v>68</v>
      </c>
      <c r="T5878">
        <v>11</v>
      </c>
      <c r="U5878">
        <v>72</v>
      </c>
    </row>
    <row r="5879" spans="1:22" x14ac:dyDescent="0.2">
      <c r="A5879" s="1">
        <v>34588</v>
      </c>
      <c r="B5879">
        <v>1994</v>
      </c>
      <c r="C5879">
        <f>_xlfn.MAXIFS(Table1[ScheduleWeekWritten],Table1[ScheduleSeason],Table1[[#This Row],[ScheduleSeason]])</f>
        <v>17</v>
      </c>
      <c r="D5879">
        <v>2</v>
      </c>
      <c r="E5879" cm="1">
        <f t="array" ref="E5879">_xlfn.XLOOKUP(Table1[[#This Row],[ScheduleWeekWritten]],Table3[Game],100+Table3[Increase],Table1[[#This Row],[ScheduleWeekWritten]])</f>
        <v>2</v>
      </c>
      <c r="F5879" t="b">
        <v>0</v>
      </c>
      <c r="G5879" t="s">
        <v>54</v>
      </c>
      <c r="H5879">
        <v>10</v>
      </c>
      <c r="I5879">
        <v>3</v>
      </c>
      <c r="J5879" t="s">
        <v>45</v>
      </c>
      <c r="K5879" t="s">
        <v>55</v>
      </c>
      <c r="L5879" t="str">
        <f>_xlfn.XLOOKUP(Table1[[#This Row],[TeamFavoriteID]],Table2[team_id],Table2[team_name],_xlfn.XLOOKUP(Table1[[#This Row],[TeamFavoriteID]],Table2[team_id_pfr],Table2[team_name],"Even"))</f>
        <v>Minnesota Vikings</v>
      </c>
      <c r="M5879">
        <v>-4.5</v>
      </c>
      <c r="N5879">
        <f>IF(Table1[[#This Row],[TeamFavorite]]=Table1[[#This Row],[TeamHome]],Table1[[#This Row],[ScoreAway]]-Table1[[#This Row],[ScoreHome]],Table1[[#This Row],[ScoreHome]]-Table1[[#This Row],[ScoreAway]])</f>
        <v>-7</v>
      </c>
      <c r="O5879">
        <f>IF(Table1[[#This Row],[SpreadActual]]&lt;Table1[[#This Row],[SpreadFavorite]],1,0)</f>
        <v>1</v>
      </c>
      <c r="P5879">
        <v>42.5</v>
      </c>
      <c r="Q5879" t="s">
        <v>137</v>
      </c>
      <c r="R5879" t="b">
        <v>0</v>
      </c>
      <c r="S5879">
        <v>72</v>
      </c>
      <c r="T5879">
        <v>0</v>
      </c>
      <c r="V5879" t="s">
        <v>103</v>
      </c>
    </row>
    <row r="5880" spans="1:22" x14ac:dyDescent="0.2">
      <c r="A5880" s="1">
        <v>34588</v>
      </c>
      <c r="B5880">
        <v>1994</v>
      </c>
      <c r="C5880">
        <f>_xlfn.MAXIFS(Table1[ScheduleWeekWritten],Table1[ScheduleSeason],Table1[[#This Row],[ScheduleSeason]])</f>
        <v>17</v>
      </c>
      <c r="D5880">
        <v>2</v>
      </c>
      <c r="E5880" cm="1">
        <f t="array" ref="E5880">_xlfn.XLOOKUP(Table1[[#This Row],[ScheduleWeekWritten]],Table3[Game],100+Table3[Increase],Table1[[#This Row],[ScheduleWeekWritten]])</f>
        <v>2</v>
      </c>
      <c r="F5880" t="b">
        <v>0</v>
      </c>
      <c r="G5880" t="s">
        <v>115</v>
      </c>
      <c r="H5880">
        <v>35</v>
      </c>
      <c r="I5880">
        <v>38</v>
      </c>
      <c r="J5880" t="s">
        <v>28</v>
      </c>
      <c r="K5880" t="s">
        <v>70</v>
      </c>
      <c r="L5880" t="str">
        <f>_xlfn.XLOOKUP(Table1[[#This Row],[TeamFavoriteID]],Table2[team_id],Table2[team_name],_xlfn.XLOOKUP(Table1[[#This Row],[TeamFavoriteID]],Table2[team_id_pfr],Table2[team_name],"Even"))</f>
        <v>Boston Patriots</v>
      </c>
      <c r="M5880">
        <v>-2.5</v>
      </c>
      <c r="N5880">
        <f>IF(Table1[[#This Row],[TeamFavorite]]=Table1[[#This Row],[TeamHome]],Table1[[#This Row],[ScoreAway]]-Table1[[#This Row],[ScoreHome]],Table1[[#This Row],[ScoreHome]]-Table1[[#This Row],[ScoreAway]])</f>
        <v>-3</v>
      </c>
      <c r="O5880">
        <f>IF(Table1[[#This Row],[SpreadActual]]&lt;Table1[[#This Row],[SpreadFavorite]],1,0)</f>
        <v>1</v>
      </c>
      <c r="P5880">
        <v>41</v>
      </c>
      <c r="Q5880" t="s">
        <v>116</v>
      </c>
      <c r="R5880" t="b">
        <v>0</v>
      </c>
      <c r="S5880">
        <v>62</v>
      </c>
      <c r="T5880">
        <v>15</v>
      </c>
      <c r="U5880">
        <v>57</v>
      </c>
    </row>
    <row r="5881" spans="1:22" x14ac:dyDescent="0.2">
      <c r="A5881" s="1">
        <v>34588</v>
      </c>
      <c r="B5881">
        <v>1994</v>
      </c>
      <c r="C5881">
        <f>_xlfn.MAXIFS(Table1[ScheduleWeekWritten],Table1[ScheduleSeason],Table1[[#This Row],[ScheduleSeason]])</f>
        <v>17</v>
      </c>
      <c r="D5881">
        <v>2</v>
      </c>
      <c r="E5881" cm="1">
        <f t="array" ref="E5881">_xlfn.XLOOKUP(Table1[[#This Row],[ScheduleWeekWritten]],Table3[Game],100+Table3[Increase],Table1[[#This Row],[ScheduleWeekWritten]])</f>
        <v>2</v>
      </c>
      <c r="F5881" t="b">
        <v>0</v>
      </c>
      <c r="G5881" t="s">
        <v>95</v>
      </c>
      <c r="H5881">
        <v>24</v>
      </c>
      <c r="I5881">
        <v>38</v>
      </c>
      <c r="J5881" t="s">
        <v>61</v>
      </c>
      <c r="K5881" t="s">
        <v>98</v>
      </c>
      <c r="L5881" t="str">
        <f>_xlfn.XLOOKUP(Table1[[#This Row],[TeamFavoriteID]],Table2[team_id],Table2[team_name],_xlfn.XLOOKUP(Table1[[#This Row],[TeamFavoriteID]],Table2[team_id_pfr],Table2[team_name],"Even"))</f>
        <v>New Orleans Saints</v>
      </c>
      <c r="M5881">
        <v>-8</v>
      </c>
      <c r="N5881">
        <f>IF(Table1[[#This Row],[TeamFavorite]]=Table1[[#This Row],[TeamHome]],Table1[[#This Row],[ScoreAway]]-Table1[[#This Row],[ScoreHome]],Table1[[#This Row],[ScoreHome]]-Table1[[#This Row],[ScoreAway]])</f>
        <v>14</v>
      </c>
      <c r="O5881">
        <f>IF(Table1[[#This Row],[SpreadActual]]&lt;Table1[[#This Row],[SpreadFavorite]],1,0)</f>
        <v>0</v>
      </c>
      <c r="P5881">
        <v>38</v>
      </c>
      <c r="Q5881" t="s">
        <v>124</v>
      </c>
      <c r="R5881" t="b">
        <v>0</v>
      </c>
      <c r="S5881">
        <v>72</v>
      </c>
      <c r="T5881">
        <v>0</v>
      </c>
      <c r="V5881" t="s">
        <v>103</v>
      </c>
    </row>
    <row r="5882" spans="1:22" x14ac:dyDescent="0.2">
      <c r="A5882" s="1">
        <v>34588</v>
      </c>
      <c r="B5882">
        <v>1994</v>
      </c>
      <c r="C5882">
        <f>_xlfn.MAXIFS(Table1[ScheduleWeekWritten],Table1[ScheduleSeason],Table1[[#This Row],[ScheduleSeason]])</f>
        <v>17</v>
      </c>
      <c r="D5882">
        <v>2</v>
      </c>
      <c r="E5882" cm="1">
        <f t="array" ref="E5882">_xlfn.XLOOKUP(Table1[[#This Row],[ScheduleWeekWritten]],Table3[Game],100+Table3[Increase],Table1[[#This Row],[ScheduleWeekWritten]])</f>
        <v>2</v>
      </c>
      <c r="F5882" t="b">
        <v>0</v>
      </c>
      <c r="G5882" t="s">
        <v>31</v>
      </c>
      <c r="H5882">
        <v>25</v>
      </c>
      <c r="I5882">
        <v>22</v>
      </c>
      <c r="J5882" t="s">
        <v>24</v>
      </c>
      <c r="K5882" t="s">
        <v>32</v>
      </c>
      <c r="L5882" t="str">
        <f>_xlfn.XLOOKUP(Table1[[#This Row],[TeamFavoriteID]],Table2[team_id],Table2[team_name],_xlfn.XLOOKUP(Table1[[#This Row],[TeamFavoriteID]],Table2[team_id_pfr],Table2[team_name],"Even"))</f>
        <v>New York Jets</v>
      </c>
      <c r="M5882">
        <v>-3</v>
      </c>
      <c r="N5882">
        <f>IF(Table1[[#This Row],[TeamFavorite]]=Table1[[#This Row],[TeamHome]],Table1[[#This Row],[ScoreAway]]-Table1[[#This Row],[ScoreHome]],Table1[[#This Row],[ScoreHome]]-Table1[[#This Row],[ScoreAway]])</f>
        <v>-3</v>
      </c>
      <c r="O5882">
        <f>IF(Table1[[#This Row],[SpreadActual]]&lt;Table1[[#This Row],[SpreadFavorite]],1,0)</f>
        <v>0</v>
      </c>
      <c r="P5882">
        <v>46</v>
      </c>
      <c r="Q5882" t="s">
        <v>126</v>
      </c>
      <c r="R5882" t="b">
        <v>0</v>
      </c>
      <c r="S5882">
        <v>63</v>
      </c>
      <c r="T5882">
        <v>15</v>
      </c>
      <c r="U5882">
        <v>54</v>
      </c>
    </row>
    <row r="5883" spans="1:22" x14ac:dyDescent="0.2">
      <c r="A5883" s="1">
        <v>34588</v>
      </c>
      <c r="B5883">
        <v>1994</v>
      </c>
      <c r="C5883">
        <f>_xlfn.MAXIFS(Table1[ScheduleWeekWritten],Table1[ScheduleSeason],Table1[[#This Row],[ScheduleSeason]])</f>
        <v>17</v>
      </c>
      <c r="D5883">
        <v>2</v>
      </c>
      <c r="E5883" cm="1">
        <f t="array" ref="E5883">_xlfn.XLOOKUP(Table1[[#This Row],[ScheduleWeekWritten]],Table3[Game],100+Table3[Increase],Table1[[#This Row],[ScheduleWeekWritten]])</f>
        <v>2</v>
      </c>
      <c r="F5883" t="b">
        <v>0</v>
      </c>
      <c r="G5883" t="s">
        <v>27</v>
      </c>
      <c r="H5883">
        <v>27</v>
      </c>
      <c r="I5883">
        <v>10</v>
      </c>
      <c r="J5883" t="s">
        <v>101</v>
      </c>
      <c r="K5883" t="s">
        <v>29</v>
      </c>
      <c r="L5883" t="str">
        <f>_xlfn.XLOOKUP(Table1[[#This Row],[TeamFavoriteID]],Table2[team_id],Table2[team_name],_xlfn.XLOOKUP(Table1[[#This Row],[TeamFavoriteID]],Table2[team_id_pfr],Table2[team_name],"Even"))</f>
        <v>Los Angeles Chargers</v>
      </c>
      <c r="M5883">
        <v>-9</v>
      </c>
      <c r="N5883">
        <f>IF(Table1[[#This Row],[TeamFavorite]]=Table1[[#This Row],[TeamHome]],Table1[[#This Row],[ScoreAway]]-Table1[[#This Row],[ScoreHome]],Table1[[#This Row],[ScoreHome]]-Table1[[#This Row],[ScoreAway]])</f>
        <v>17</v>
      </c>
      <c r="O5883">
        <f>IF(Table1[[#This Row],[SpreadActual]]&lt;Table1[[#This Row],[SpreadFavorite]],1,0)</f>
        <v>0</v>
      </c>
      <c r="P5883">
        <v>42</v>
      </c>
      <c r="Q5883" t="s">
        <v>94</v>
      </c>
      <c r="R5883" t="b">
        <v>0</v>
      </c>
      <c r="S5883">
        <v>69</v>
      </c>
      <c r="T5883">
        <v>8</v>
      </c>
      <c r="U5883">
        <v>79</v>
      </c>
    </row>
    <row r="5884" spans="1:22" x14ac:dyDescent="0.2">
      <c r="A5884" s="1">
        <v>34588</v>
      </c>
      <c r="B5884">
        <v>1994</v>
      </c>
      <c r="C5884">
        <f>_xlfn.MAXIFS(Table1[ScheduleWeekWritten],Table1[ScheduleSeason],Table1[[#This Row],[ScheduleSeason]])</f>
        <v>17</v>
      </c>
      <c r="D5884">
        <v>2</v>
      </c>
      <c r="E5884" cm="1">
        <f t="array" ref="E5884">_xlfn.XLOOKUP(Table1[[#This Row],[ScheduleWeekWritten]],Table3[Game],100+Table3[Increase],Table1[[#This Row],[ScheduleWeekWritten]])</f>
        <v>2</v>
      </c>
      <c r="F5884" t="b">
        <v>0</v>
      </c>
      <c r="G5884" t="s">
        <v>127</v>
      </c>
      <c r="H5884">
        <v>24</v>
      </c>
      <c r="I5884">
        <v>10</v>
      </c>
      <c r="J5884" t="s">
        <v>140</v>
      </c>
      <c r="K5884" t="s">
        <v>133</v>
      </c>
      <c r="L5884" t="str">
        <f>_xlfn.XLOOKUP(Table1[[#This Row],[TeamFavoriteID]],Table2[team_id],Table2[team_name],_xlfn.XLOOKUP(Table1[[#This Row],[TeamFavoriteID]],Table2[team_id_pfr],Table2[team_name],"Even"))</f>
        <v>Tampa Bay Buccaneers</v>
      </c>
      <c r="M5884">
        <v>-2</v>
      </c>
      <c r="N5884">
        <f>IF(Table1[[#This Row],[TeamFavorite]]=Table1[[#This Row],[TeamHome]],Table1[[#This Row],[ScoreAway]]-Table1[[#This Row],[ScoreHome]],Table1[[#This Row],[ScoreHome]]-Table1[[#This Row],[ScoreAway]])</f>
        <v>-14</v>
      </c>
      <c r="O5884">
        <f>IF(Table1[[#This Row],[SpreadActual]]&lt;Table1[[#This Row],[SpreadFavorite]],1,0)</f>
        <v>1</v>
      </c>
      <c r="P5884">
        <v>37.5</v>
      </c>
      <c r="Q5884" t="s">
        <v>130</v>
      </c>
      <c r="R5884" t="b">
        <v>0</v>
      </c>
      <c r="S5884">
        <v>78</v>
      </c>
      <c r="T5884">
        <v>8</v>
      </c>
      <c r="U5884">
        <v>85</v>
      </c>
    </row>
    <row r="5885" spans="1:22" x14ac:dyDescent="0.2">
      <c r="A5885" s="1">
        <v>34589</v>
      </c>
      <c r="B5885">
        <v>1994</v>
      </c>
      <c r="C5885">
        <f>_xlfn.MAXIFS(Table1[ScheduleWeekWritten],Table1[ScheduleSeason],Table1[[#This Row],[ScheduleSeason]])</f>
        <v>17</v>
      </c>
      <c r="D5885">
        <v>2</v>
      </c>
      <c r="E5885" cm="1">
        <f t="array" ref="E5885">_xlfn.XLOOKUP(Table1[[#This Row],[ScheduleWeekWritten]],Table3[Game],100+Table3[Increase],Table1[[#This Row],[ScheduleWeekWritten]])</f>
        <v>2</v>
      </c>
      <c r="F5885" t="b">
        <v>0</v>
      </c>
      <c r="G5885" t="s">
        <v>58</v>
      </c>
      <c r="H5885">
        <v>30</v>
      </c>
      <c r="I5885">
        <v>22</v>
      </c>
      <c r="J5885" t="s">
        <v>46</v>
      </c>
      <c r="K5885" t="s">
        <v>77</v>
      </c>
      <c r="L5885" t="str">
        <f>_xlfn.XLOOKUP(Table1[[#This Row],[TeamFavoriteID]],Table2[team_id],Table2[team_name],_xlfn.XLOOKUP(Table1[[#This Row],[TeamFavoriteID]],Table2[team_id_pfr],Table2[team_name],"Even"))</f>
        <v>Philadelphia Eagles</v>
      </c>
      <c r="M5885">
        <v>-3.5</v>
      </c>
      <c r="N5885">
        <f>IF(Table1[[#This Row],[TeamFavorite]]=Table1[[#This Row],[TeamHome]],Table1[[#This Row],[ScoreAway]]-Table1[[#This Row],[ScoreHome]],Table1[[#This Row],[ScoreHome]]-Table1[[#This Row],[ScoreAway]])</f>
        <v>-8</v>
      </c>
      <c r="O5885">
        <f>IF(Table1[[#This Row],[SpreadActual]]&lt;Table1[[#This Row],[SpreadFavorite]],1,0)</f>
        <v>1</v>
      </c>
      <c r="P5885">
        <v>37.5</v>
      </c>
      <c r="Q5885" t="s">
        <v>112</v>
      </c>
      <c r="R5885" t="b">
        <v>0</v>
      </c>
      <c r="S5885">
        <v>64</v>
      </c>
      <c r="T5885">
        <v>10</v>
      </c>
      <c r="U5885">
        <v>53</v>
      </c>
    </row>
    <row r="5886" spans="1:22" x14ac:dyDescent="0.2">
      <c r="A5886" s="1">
        <v>34595</v>
      </c>
      <c r="B5886">
        <v>1994</v>
      </c>
      <c r="C5886">
        <f>_xlfn.MAXIFS(Table1[ScheduleWeekWritten],Table1[ScheduleSeason],Table1[[#This Row],[ScheduleSeason]])</f>
        <v>17</v>
      </c>
      <c r="D5886">
        <v>3</v>
      </c>
      <c r="E5886" cm="1">
        <f t="array" ref="E5886">_xlfn.XLOOKUP(Table1[[#This Row],[ScheduleWeekWritten]],Table3[Game],100+Table3[Increase],Table1[[#This Row],[ScheduleWeekWritten]])</f>
        <v>3</v>
      </c>
      <c r="F5886" t="b">
        <v>0</v>
      </c>
      <c r="G5886" t="s">
        <v>38</v>
      </c>
      <c r="H5886">
        <v>10</v>
      </c>
      <c r="I5886">
        <v>30</v>
      </c>
      <c r="J5886" t="s">
        <v>42</v>
      </c>
      <c r="K5886" t="s">
        <v>75</v>
      </c>
      <c r="L5886" t="str">
        <f>_xlfn.XLOOKUP(Table1[[#This Row],[TeamFavoriteID]],Table2[team_id],Table2[team_name],_xlfn.XLOOKUP(Table1[[#This Row],[TeamFavoriteID]],Table2[team_id_pfr],Table2[team_name],"Even"))</f>
        <v>Kansas City Chiefs</v>
      </c>
      <c r="M5886">
        <v>-2.5</v>
      </c>
      <c r="N5886">
        <f>IF(Table1[[#This Row],[TeamFavorite]]=Table1[[#This Row],[TeamHome]],Table1[[#This Row],[ScoreAway]]-Table1[[#This Row],[ScoreHome]],Table1[[#This Row],[ScoreHome]]-Table1[[#This Row],[ScoreAway]])</f>
        <v>-20</v>
      </c>
      <c r="O5886">
        <f>IF(Table1[[#This Row],[SpreadActual]]&lt;Table1[[#This Row],[SpreadFavorite]],1,0)</f>
        <v>1</v>
      </c>
      <c r="P5886">
        <v>46.5</v>
      </c>
      <c r="Q5886" t="s">
        <v>148</v>
      </c>
      <c r="R5886" t="b">
        <v>0</v>
      </c>
      <c r="S5886">
        <v>72</v>
      </c>
      <c r="T5886">
        <v>0</v>
      </c>
      <c r="V5886" t="s">
        <v>103</v>
      </c>
    </row>
    <row r="5887" spans="1:22" x14ac:dyDescent="0.2">
      <c r="A5887" s="1">
        <v>34595</v>
      </c>
      <c r="B5887">
        <v>1994</v>
      </c>
      <c r="C5887">
        <f>_xlfn.MAXIFS(Table1[ScheduleWeekWritten],Table1[ScheduleSeason],Table1[[#This Row],[ScheduleSeason]])</f>
        <v>17</v>
      </c>
      <c r="D5887">
        <v>3</v>
      </c>
      <c r="E5887" cm="1">
        <f t="array" ref="E5887">_xlfn.XLOOKUP(Table1[[#This Row],[ScheduleWeekWritten]],Table3[Game],100+Table3[Increase],Table1[[#This Row],[ScheduleWeekWritten]])</f>
        <v>3</v>
      </c>
      <c r="F5887" t="b">
        <v>0</v>
      </c>
      <c r="G5887" t="s">
        <v>46</v>
      </c>
      <c r="H5887">
        <v>14</v>
      </c>
      <c r="I5887">
        <v>42</v>
      </c>
      <c r="J5887" t="s">
        <v>54</v>
      </c>
      <c r="K5887" t="s">
        <v>89</v>
      </c>
      <c r="L5887" t="str">
        <f>_xlfn.XLOOKUP(Table1[[#This Row],[TeamFavoriteID]],Table2[team_id],Table2[team_name],_xlfn.XLOOKUP(Table1[[#This Row],[TeamFavoriteID]],Table2[team_id_pfr],Table2[team_name],"Even"))</f>
        <v>Even</v>
      </c>
      <c r="M5887">
        <v>0</v>
      </c>
      <c r="N5887">
        <f>IF(Table1[[#This Row],[TeamFavorite]]=Table1[[#This Row],[TeamHome]],Table1[[#This Row],[ScoreAway]]-Table1[[#This Row],[ScoreHome]],Table1[[#This Row],[ScoreHome]]-Table1[[#This Row],[ScoreAway]])</f>
        <v>-28</v>
      </c>
      <c r="O5887">
        <f>IF(Table1[[#This Row],[SpreadActual]]&lt;Table1[[#This Row],[SpreadFavorite]],1,0)</f>
        <v>1</v>
      </c>
      <c r="P5887">
        <v>36</v>
      </c>
      <c r="Q5887" t="s">
        <v>114</v>
      </c>
      <c r="R5887" t="b">
        <v>0</v>
      </c>
      <c r="S5887">
        <v>66</v>
      </c>
      <c r="T5887">
        <v>6</v>
      </c>
      <c r="U5887">
        <v>59</v>
      </c>
    </row>
    <row r="5888" spans="1:22" x14ac:dyDescent="0.2">
      <c r="A5888" s="1">
        <v>34595</v>
      </c>
      <c r="B5888">
        <v>1994</v>
      </c>
      <c r="C5888">
        <f>_xlfn.MAXIFS(Table1[ScheduleWeekWritten],Table1[ScheduleSeason],Table1[[#This Row],[ScheduleSeason]])</f>
        <v>17</v>
      </c>
      <c r="D5888">
        <v>3</v>
      </c>
      <c r="E5888" cm="1">
        <f t="array" ref="E5888">_xlfn.XLOOKUP(Table1[[#This Row],[ScheduleWeekWritten]],Table3[Game],100+Table3[Increase],Table1[[#This Row],[ScheduleWeekWritten]])</f>
        <v>3</v>
      </c>
      <c r="F5888" t="b">
        <v>0</v>
      </c>
      <c r="G5888" t="s">
        <v>101</v>
      </c>
      <c r="H5888">
        <v>28</v>
      </c>
      <c r="I5888">
        <v>31</v>
      </c>
      <c r="J5888" t="s">
        <v>115</v>
      </c>
      <c r="K5888" t="s">
        <v>70</v>
      </c>
      <c r="L5888" t="str">
        <f>_xlfn.XLOOKUP(Table1[[#This Row],[TeamFavoriteID]],Table2[team_id],Table2[team_name],_xlfn.XLOOKUP(Table1[[#This Row],[TeamFavoriteID]],Table2[team_id_pfr],Table2[team_name],"Even"))</f>
        <v>Boston Patriots</v>
      </c>
      <c r="M5888">
        <v>-5.5</v>
      </c>
      <c r="N5888">
        <f>IF(Table1[[#This Row],[TeamFavorite]]=Table1[[#This Row],[TeamHome]],Table1[[#This Row],[ScoreAway]]-Table1[[#This Row],[ScoreHome]],Table1[[#This Row],[ScoreHome]]-Table1[[#This Row],[ScoreAway]])</f>
        <v>-3</v>
      </c>
      <c r="O5888">
        <f>IF(Table1[[#This Row],[SpreadActual]]&lt;Table1[[#This Row],[SpreadFavorite]],1,0)</f>
        <v>0</v>
      </c>
      <c r="P5888">
        <v>43</v>
      </c>
      <c r="Q5888" t="s">
        <v>111</v>
      </c>
      <c r="R5888" t="b">
        <v>0</v>
      </c>
      <c r="S5888">
        <v>65</v>
      </c>
      <c r="T5888">
        <v>10</v>
      </c>
      <c r="U5888">
        <v>67</v>
      </c>
    </row>
    <row r="5889" spans="1:22" x14ac:dyDescent="0.2">
      <c r="A5889" s="1">
        <v>34595</v>
      </c>
      <c r="B5889">
        <v>1994</v>
      </c>
      <c r="C5889">
        <f>_xlfn.MAXIFS(Table1[ScheduleWeekWritten],Table1[ScheduleSeason],Table1[[#This Row],[ScheduleSeason]])</f>
        <v>17</v>
      </c>
      <c r="D5889">
        <v>3</v>
      </c>
      <c r="E5889" cm="1">
        <f t="array" ref="E5889">_xlfn.XLOOKUP(Table1[[#This Row],[ScheduleWeekWritten]],Table3[Game],100+Table3[Increase],Table1[[#This Row],[ScheduleWeekWritten]])</f>
        <v>3</v>
      </c>
      <c r="F5889" t="b">
        <v>0</v>
      </c>
      <c r="G5889" t="s">
        <v>62</v>
      </c>
      <c r="H5889">
        <v>32</v>
      </c>
      <c r="I5889">
        <v>0</v>
      </c>
      <c r="J5889" t="s">
        <v>149</v>
      </c>
      <c r="K5889" t="s">
        <v>63</v>
      </c>
      <c r="L5889" t="str">
        <f>_xlfn.XLOOKUP(Table1[[#This Row],[TeamFavoriteID]],Table2[team_id],Table2[team_name],_xlfn.XLOOKUP(Table1[[#This Row],[TeamFavoriteID]],Table2[team_id_pfr],Table2[team_name],"Even"))</f>
        <v>Cleveland Browns</v>
      </c>
      <c r="M5889">
        <v>-3</v>
      </c>
      <c r="N5889">
        <f>IF(Table1[[#This Row],[TeamFavorite]]=Table1[[#This Row],[TeamHome]],Table1[[#This Row],[ScoreAway]]-Table1[[#This Row],[ScoreHome]],Table1[[#This Row],[ScoreHome]]-Table1[[#This Row],[ScoreAway]])</f>
        <v>-32</v>
      </c>
      <c r="O5889">
        <f>IF(Table1[[#This Row],[SpreadActual]]&lt;Table1[[#This Row],[SpreadFavorite]],1,0)</f>
        <v>1</v>
      </c>
      <c r="P5889">
        <v>35.5</v>
      </c>
      <c r="Q5889" t="s">
        <v>66</v>
      </c>
      <c r="R5889" t="b">
        <v>0</v>
      </c>
      <c r="S5889">
        <v>65</v>
      </c>
      <c r="T5889">
        <v>11</v>
      </c>
      <c r="U5889">
        <v>62</v>
      </c>
    </row>
    <row r="5890" spans="1:22" x14ac:dyDescent="0.2">
      <c r="A5890" s="1">
        <v>34595</v>
      </c>
      <c r="B5890">
        <v>1994</v>
      </c>
      <c r="C5890">
        <f>_xlfn.MAXIFS(Table1[ScheduleWeekWritten],Table1[ScheduleSeason],Table1[[#This Row],[ScheduleSeason]])</f>
        <v>17</v>
      </c>
      <c r="D5890">
        <v>3</v>
      </c>
      <c r="E5890" cm="1">
        <f t="array" ref="E5890">_xlfn.XLOOKUP(Table1[[#This Row],[ScheduleWeekWritten]],Table3[Game],100+Table3[Increase],Table1[[#This Row],[ScheduleWeekWritten]])</f>
        <v>3</v>
      </c>
      <c r="F5890" t="b">
        <v>0</v>
      </c>
      <c r="G5890" t="s">
        <v>24</v>
      </c>
      <c r="H5890">
        <v>16</v>
      </c>
      <c r="I5890">
        <v>48</v>
      </c>
      <c r="J5890" t="s">
        <v>138</v>
      </c>
      <c r="K5890" t="s">
        <v>88</v>
      </c>
      <c r="L5890" t="str">
        <f>_xlfn.XLOOKUP(Table1[[#This Row],[TeamFavoriteID]],Table2[team_id],Table2[team_name],_xlfn.XLOOKUP(Table1[[#This Row],[TeamFavoriteID]],Table2[team_id_pfr],Table2[team_name],"Even"))</f>
        <v>Denver Broncos</v>
      </c>
      <c r="M5890">
        <v>-4.5</v>
      </c>
      <c r="N5890">
        <f>IF(Table1[[#This Row],[TeamFavorite]]=Table1[[#This Row],[TeamHome]],Table1[[#This Row],[ScoreAway]]-Table1[[#This Row],[ScoreHome]],Table1[[#This Row],[ScoreHome]]-Table1[[#This Row],[ScoreAway]])</f>
        <v>32</v>
      </c>
      <c r="O5890">
        <f>IF(Table1[[#This Row],[SpreadActual]]&lt;Table1[[#This Row],[SpreadFavorite]],1,0)</f>
        <v>0</v>
      </c>
      <c r="P5890">
        <v>50.5</v>
      </c>
      <c r="Q5890" t="s">
        <v>71</v>
      </c>
      <c r="R5890" t="b">
        <v>0</v>
      </c>
      <c r="S5890">
        <v>68</v>
      </c>
      <c r="T5890">
        <v>9</v>
      </c>
      <c r="U5890">
        <v>30</v>
      </c>
    </row>
    <row r="5891" spans="1:22" x14ac:dyDescent="0.2">
      <c r="A5891" s="1">
        <v>34595</v>
      </c>
      <c r="B5891">
        <v>1994</v>
      </c>
      <c r="C5891">
        <f>_xlfn.MAXIFS(Table1[ScheduleWeekWritten],Table1[ScheduleSeason],Table1[[#This Row],[ScheduleSeason]])</f>
        <v>17</v>
      </c>
      <c r="D5891">
        <v>3</v>
      </c>
      <c r="E5891" cm="1">
        <f t="array" ref="E5891">_xlfn.XLOOKUP(Table1[[#This Row],[ScheduleWeekWritten]],Table3[Game],100+Table3[Increase],Table1[[#This Row],[ScheduleWeekWritten]])</f>
        <v>3</v>
      </c>
      <c r="F5891" t="b">
        <v>0</v>
      </c>
      <c r="G5891" t="s">
        <v>23</v>
      </c>
      <c r="H5891">
        <v>7</v>
      </c>
      <c r="I5891">
        <v>15</v>
      </c>
      <c r="J5891" t="s">
        <v>28</v>
      </c>
      <c r="K5891" t="s">
        <v>25</v>
      </c>
      <c r="L5891" t="str">
        <f>_xlfn.XLOOKUP(Table1[[#This Row],[TeamFavoriteID]],Table2[team_id],Table2[team_name],_xlfn.XLOOKUP(Table1[[#This Row],[TeamFavoriteID]],Table2[team_id_pfr],Table2[team_name],"Even"))</f>
        <v>Houston Oilers</v>
      </c>
      <c r="M5891">
        <v>-2.5</v>
      </c>
      <c r="N5891">
        <f>IF(Table1[[#This Row],[TeamFavorite]]=Table1[[#This Row],[TeamHome]],Table1[[#This Row],[ScoreAway]]-Table1[[#This Row],[ScoreHome]],Table1[[#This Row],[ScoreHome]]-Table1[[#This Row],[ScoreAway]])</f>
        <v>8</v>
      </c>
      <c r="O5891">
        <f>IF(Table1[[#This Row],[SpreadActual]]&lt;Table1[[#This Row],[SpreadFavorite]],1,0)</f>
        <v>0</v>
      </c>
      <c r="P5891">
        <v>44</v>
      </c>
      <c r="Q5891" t="s">
        <v>102</v>
      </c>
      <c r="R5891" t="b">
        <v>0</v>
      </c>
      <c r="S5891">
        <v>72</v>
      </c>
      <c r="T5891">
        <v>0</v>
      </c>
      <c r="V5891" t="s">
        <v>103</v>
      </c>
    </row>
    <row r="5892" spans="1:22" x14ac:dyDescent="0.2">
      <c r="A5892" s="1">
        <v>34595</v>
      </c>
      <c r="B5892">
        <v>1994</v>
      </c>
      <c r="C5892">
        <f>_xlfn.MAXIFS(Table1[ScheduleWeekWritten],Table1[ScheduleSeason],Table1[[#This Row],[ScheduleSeason]])</f>
        <v>17</v>
      </c>
      <c r="D5892">
        <v>3</v>
      </c>
      <c r="E5892" cm="1">
        <f t="array" ref="E5892">_xlfn.XLOOKUP(Table1[[#This Row],[ScheduleWeekWritten]],Table3[Game],100+Table3[Increase],Table1[[#This Row],[ScheduleWeekWritten]])</f>
        <v>3</v>
      </c>
      <c r="F5892" t="b">
        <v>0</v>
      </c>
      <c r="G5892" t="s">
        <v>39</v>
      </c>
      <c r="H5892">
        <v>19</v>
      </c>
      <c r="I5892">
        <v>34</v>
      </c>
      <c r="J5892" t="s">
        <v>53</v>
      </c>
      <c r="K5892" t="s">
        <v>87</v>
      </c>
      <c r="L5892" t="str">
        <f>_xlfn.XLOOKUP(Table1[[#This Row],[TeamFavoriteID]],Table2[team_id],Table2[team_name],_xlfn.XLOOKUP(Table1[[#This Row],[TeamFavoriteID]],Table2[team_id_pfr],Table2[team_name],"Even"))</f>
        <v>San Francisco 49ers</v>
      </c>
      <c r="M5892">
        <v>-13.5</v>
      </c>
      <c r="N5892">
        <f>IF(Table1[[#This Row],[TeamFavorite]]=Table1[[#This Row],[TeamHome]],Table1[[#This Row],[ScoreAway]]-Table1[[#This Row],[ScoreHome]],Table1[[#This Row],[ScoreHome]]-Table1[[#This Row],[ScoreAway]])</f>
        <v>-15</v>
      </c>
      <c r="O5892">
        <f>IF(Table1[[#This Row],[SpreadActual]]&lt;Table1[[#This Row],[SpreadFavorite]],1,0)</f>
        <v>1</v>
      </c>
      <c r="P5892">
        <v>45</v>
      </c>
      <c r="Q5892" t="s">
        <v>135</v>
      </c>
      <c r="R5892" t="b">
        <v>0</v>
      </c>
      <c r="S5892">
        <v>67</v>
      </c>
      <c r="T5892">
        <v>8</v>
      </c>
      <c r="U5892">
        <v>81</v>
      </c>
    </row>
    <row r="5893" spans="1:22" x14ac:dyDescent="0.2">
      <c r="A5893" s="1">
        <v>34595</v>
      </c>
      <c r="B5893">
        <v>1994</v>
      </c>
      <c r="C5893">
        <f>_xlfn.MAXIFS(Table1[ScheduleWeekWritten],Table1[ScheduleSeason],Table1[[#This Row],[ScheduleSeason]])</f>
        <v>17</v>
      </c>
      <c r="D5893">
        <v>3</v>
      </c>
      <c r="E5893" cm="1">
        <f t="array" ref="E5893">_xlfn.XLOOKUP(Table1[[#This Row],[ScheduleWeekWritten]],Table3[Game],100+Table3[Increase],Table1[[#This Row],[ScheduleWeekWritten]])</f>
        <v>3</v>
      </c>
      <c r="F5893" t="b">
        <v>0</v>
      </c>
      <c r="G5893" t="s">
        <v>19</v>
      </c>
      <c r="H5893">
        <v>28</v>
      </c>
      <c r="I5893">
        <v>14</v>
      </c>
      <c r="J5893" t="s">
        <v>31</v>
      </c>
      <c r="K5893" t="s">
        <v>91</v>
      </c>
      <c r="L5893" t="str">
        <f>_xlfn.XLOOKUP(Table1[[#This Row],[TeamFavoriteID]],Table2[team_id],Table2[team_name],_xlfn.XLOOKUP(Table1[[#This Row],[TeamFavoriteID]],Table2[team_id_pfr],Table2[team_name],"Even"))</f>
        <v>Miami Dolphins</v>
      </c>
      <c r="M5893">
        <v>-3.5</v>
      </c>
      <c r="N5893">
        <f>IF(Table1[[#This Row],[TeamFavorite]]=Table1[[#This Row],[TeamHome]],Table1[[#This Row],[ScoreAway]]-Table1[[#This Row],[ScoreHome]],Table1[[#This Row],[ScoreHome]]-Table1[[#This Row],[ScoreAway]])</f>
        <v>-14</v>
      </c>
      <c r="O5893">
        <f>IF(Table1[[#This Row],[SpreadActual]]&lt;Table1[[#This Row],[SpreadFavorite]],1,0)</f>
        <v>1</v>
      </c>
      <c r="P5893">
        <v>45</v>
      </c>
      <c r="Q5893" t="s">
        <v>143</v>
      </c>
      <c r="R5893" t="b">
        <v>0</v>
      </c>
      <c r="S5893">
        <v>84</v>
      </c>
      <c r="T5893">
        <v>11</v>
      </c>
      <c r="U5893">
        <v>77</v>
      </c>
    </row>
    <row r="5894" spans="1:22" x14ac:dyDescent="0.2">
      <c r="A5894" s="1">
        <v>34595</v>
      </c>
      <c r="B5894">
        <v>1994</v>
      </c>
      <c r="C5894">
        <f>_xlfn.MAXIFS(Table1[ScheduleWeekWritten],Table1[ScheduleSeason],Table1[[#This Row],[ScheduleSeason]])</f>
        <v>17</v>
      </c>
      <c r="D5894">
        <v>3</v>
      </c>
      <c r="E5894" cm="1">
        <f t="array" ref="E5894">_xlfn.XLOOKUP(Table1[[#This Row],[ScheduleWeekWritten]],Table3[Game],100+Table3[Increase],Table1[[#This Row],[ScheduleWeekWritten]])</f>
        <v>3</v>
      </c>
      <c r="F5894" t="b">
        <v>0</v>
      </c>
      <c r="G5894" t="s">
        <v>50</v>
      </c>
      <c r="H5894">
        <v>31</v>
      </c>
      <c r="I5894">
        <v>23</v>
      </c>
      <c r="J5894" t="s">
        <v>61</v>
      </c>
      <c r="K5894" t="s">
        <v>90</v>
      </c>
      <c r="L5894" t="str">
        <f>_xlfn.XLOOKUP(Table1[[#This Row],[TeamFavoriteID]],Table2[team_id],Table2[team_name],_xlfn.XLOOKUP(Table1[[#This Row],[TeamFavoriteID]],Table2[team_id_pfr],Table2[team_name],"Even"))</f>
        <v>New York Giants</v>
      </c>
      <c r="M5894">
        <v>-7</v>
      </c>
      <c r="N5894">
        <f>IF(Table1[[#This Row],[TeamFavorite]]=Table1[[#This Row],[TeamHome]],Table1[[#This Row],[ScoreAway]]-Table1[[#This Row],[ScoreHome]],Table1[[#This Row],[ScoreHome]]-Table1[[#This Row],[ScoreAway]])</f>
        <v>-8</v>
      </c>
      <c r="O5894">
        <f>IF(Table1[[#This Row],[SpreadActual]]&lt;Table1[[#This Row],[SpreadFavorite]],1,0)</f>
        <v>1</v>
      </c>
      <c r="P5894">
        <v>39.5</v>
      </c>
      <c r="Q5894" t="s">
        <v>126</v>
      </c>
      <c r="R5894" t="b">
        <v>0</v>
      </c>
      <c r="S5894">
        <v>70</v>
      </c>
      <c r="T5894">
        <v>16</v>
      </c>
      <c r="U5894">
        <v>68</v>
      </c>
    </row>
    <row r="5895" spans="1:22" x14ac:dyDescent="0.2">
      <c r="A5895" s="1">
        <v>34595</v>
      </c>
      <c r="B5895">
        <v>1994</v>
      </c>
      <c r="C5895">
        <f>_xlfn.MAXIFS(Table1[ScheduleWeekWritten],Table1[ScheduleSeason],Table1[[#This Row],[ScheduleSeason]])</f>
        <v>17</v>
      </c>
      <c r="D5895">
        <v>3</v>
      </c>
      <c r="E5895" cm="1">
        <f t="array" ref="E5895">_xlfn.XLOOKUP(Table1[[#This Row],[ScheduleWeekWritten]],Table3[Game],100+Table3[Increase],Table1[[#This Row],[ScheduleWeekWritten]])</f>
        <v>3</v>
      </c>
      <c r="F5895" t="b">
        <v>0</v>
      </c>
      <c r="G5895" t="s">
        <v>58</v>
      </c>
      <c r="H5895">
        <v>13</v>
      </c>
      <c r="I5895">
        <v>7</v>
      </c>
      <c r="J5895" t="s">
        <v>33</v>
      </c>
      <c r="K5895" t="s">
        <v>77</v>
      </c>
      <c r="L5895" t="str">
        <f>_xlfn.XLOOKUP(Table1[[#This Row],[TeamFavoriteID]],Table2[team_id],Table2[team_name],_xlfn.XLOOKUP(Table1[[#This Row],[TeamFavoriteID]],Table2[team_id_pfr],Table2[team_name],"Even"))</f>
        <v>Philadelphia Eagles</v>
      </c>
      <c r="M5895">
        <v>-3.5</v>
      </c>
      <c r="N5895">
        <f>IF(Table1[[#This Row],[TeamFavorite]]=Table1[[#This Row],[TeamHome]],Table1[[#This Row],[ScoreAway]]-Table1[[#This Row],[ScoreHome]],Table1[[#This Row],[ScoreHome]]-Table1[[#This Row],[ScoreAway]])</f>
        <v>-6</v>
      </c>
      <c r="O5895">
        <f>IF(Table1[[#This Row],[SpreadActual]]&lt;Table1[[#This Row],[SpreadFavorite]],1,0)</f>
        <v>1</v>
      </c>
      <c r="P5895">
        <v>42</v>
      </c>
      <c r="Q5895" t="s">
        <v>112</v>
      </c>
      <c r="R5895" t="b">
        <v>0</v>
      </c>
      <c r="S5895">
        <v>71</v>
      </c>
      <c r="T5895">
        <v>14</v>
      </c>
      <c r="U5895">
        <v>65</v>
      </c>
    </row>
    <row r="5896" spans="1:22" x14ac:dyDescent="0.2">
      <c r="A5896" s="1">
        <v>34595</v>
      </c>
      <c r="B5896">
        <v>1994</v>
      </c>
      <c r="C5896">
        <f>_xlfn.MAXIFS(Table1[ScheduleWeekWritten],Table1[ScheduleSeason],Table1[[#This Row],[ScheduleSeason]])</f>
        <v>17</v>
      </c>
      <c r="D5896">
        <v>3</v>
      </c>
      <c r="E5896" cm="1">
        <f t="array" ref="E5896">_xlfn.XLOOKUP(Table1[[#This Row],[ScheduleWeekWritten]],Table3[Game],100+Table3[Increase],Table1[[#This Row],[ScheduleWeekWritten]])</f>
        <v>3</v>
      </c>
      <c r="F5896" t="b">
        <v>0</v>
      </c>
      <c r="G5896" t="s">
        <v>49</v>
      </c>
      <c r="H5896">
        <v>31</v>
      </c>
      <c r="I5896">
        <v>21</v>
      </c>
      <c r="J5896" t="s">
        <v>140</v>
      </c>
      <c r="K5896" t="s">
        <v>51</v>
      </c>
      <c r="L5896" t="str">
        <f>_xlfn.XLOOKUP(Table1[[#This Row],[TeamFavoriteID]],Table2[team_id],Table2[team_name],_xlfn.XLOOKUP(Table1[[#This Row],[TeamFavoriteID]],Table2[team_id_pfr],Table2[team_name],"Even"))</f>
        <v>Pittsburgh Steelers</v>
      </c>
      <c r="M5896">
        <v>-8</v>
      </c>
      <c r="N5896">
        <f>IF(Table1[[#This Row],[TeamFavorite]]=Table1[[#This Row],[TeamHome]],Table1[[#This Row],[ScoreAway]]-Table1[[#This Row],[ScoreHome]],Table1[[#This Row],[ScoreHome]]-Table1[[#This Row],[ScoreAway]])</f>
        <v>-10</v>
      </c>
      <c r="O5896">
        <f>IF(Table1[[#This Row],[SpreadActual]]&lt;Table1[[#This Row],[SpreadFavorite]],1,0)</f>
        <v>1</v>
      </c>
      <c r="P5896">
        <v>38</v>
      </c>
      <c r="Q5896" t="s">
        <v>113</v>
      </c>
      <c r="R5896" t="b">
        <v>0</v>
      </c>
      <c r="S5896">
        <v>62</v>
      </c>
      <c r="T5896">
        <v>11</v>
      </c>
      <c r="U5896">
        <v>70</v>
      </c>
    </row>
    <row r="5897" spans="1:22" x14ac:dyDescent="0.2">
      <c r="A5897" s="1">
        <v>34595</v>
      </c>
      <c r="B5897">
        <v>1994</v>
      </c>
      <c r="C5897">
        <f>_xlfn.MAXIFS(Table1[ScheduleWeekWritten],Table1[ScheduleSeason],Table1[[#This Row],[ScheduleSeason]])</f>
        <v>17</v>
      </c>
      <c r="D5897">
        <v>3</v>
      </c>
      <c r="E5897" cm="1">
        <f t="array" ref="E5897">_xlfn.XLOOKUP(Table1[[#This Row],[ScheduleWeekWritten]],Table3[Game],100+Table3[Increase],Table1[[#This Row],[ScheduleWeekWritten]])</f>
        <v>3</v>
      </c>
      <c r="F5897" t="b">
        <v>0</v>
      </c>
      <c r="G5897" t="s">
        <v>128</v>
      </c>
      <c r="H5897">
        <v>10</v>
      </c>
      <c r="I5897">
        <v>24</v>
      </c>
      <c r="J5897" t="s">
        <v>27</v>
      </c>
      <c r="K5897" t="s">
        <v>132</v>
      </c>
      <c r="L5897" t="str">
        <f>_xlfn.XLOOKUP(Table1[[#This Row],[TeamFavoriteID]],Table2[team_id],Table2[team_name],_xlfn.XLOOKUP(Table1[[#This Row],[TeamFavoriteID]],Table2[team_id_pfr],Table2[team_name],"Even"))</f>
        <v>Seattle Seahawks</v>
      </c>
      <c r="M5897">
        <v>-3.5</v>
      </c>
      <c r="N5897">
        <f>IF(Table1[[#This Row],[TeamFavorite]]=Table1[[#This Row],[TeamHome]],Table1[[#This Row],[ScoreAway]]-Table1[[#This Row],[ScoreHome]],Table1[[#This Row],[ScoreHome]]-Table1[[#This Row],[ScoreAway]])</f>
        <v>14</v>
      </c>
      <c r="O5897">
        <f>IF(Table1[[#This Row],[SpreadActual]]&lt;Table1[[#This Row],[SpreadFavorite]],1,0)</f>
        <v>0</v>
      </c>
      <c r="P5897">
        <v>40.5</v>
      </c>
      <c r="Q5897" t="s">
        <v>151</v>
      </c>
      <c r="R5897" t="b">
        <v>0</v>
      </c>
      <c r="S5897">
        <v>67</v>
      </c>
      <c r="T5897">
        <v>10</v>
      </c>
      <c r="U5897">
        <v>68</v>
      </c>
    </row>
    <row r="5898" spans="1:22" x14ac:dyDescent="0.2">
      <c r="A5898" s="1">
        <v>34595</v>
      </c>
      <c r="B5898">
        <v>1994</v>
      </c>
      <c r="C5898">
        <f>_xlfn.MAXIFS(Table1[ScheduleWeekWritten],Table1[ScheduleSeason],Table1[[#This Row],[ScheduleSeason]])</f>
        <v>17</v>
      </c>
      <c r="D5898">
        <v>3</v>
      </c>
      <c r="E5898" cm="1">
        <f t="array" ref="E5898">_xlfn.XLOOKUP(Table1[[#This Row],[ScheduleWeekWritten]],Table3[Game],100+Table3[Increase],Table1[[#This Row],[ScheduleWeekWritten]])</f>
        <v>3</v>
      </c>
      <c r="F5898" t="b">
        <v>0</v>
      </c>
      <c r="G5898" t="s">
        <v>127</v>
      </c>
      <c r="H5898">
        <v>7</v>
      </c>
      <c r="I5898">
        <v>9</v>
      </c>
      <c r="J5898" t="s">
        <v>95</v>
      </c>
      <c r="K5898" t="s">
        <v>133</v>
      </c>
      <c r="L5898" t="str">
        <f>_xlfn.XLOOKUP(Table1[[#This Row],[TeamFavoriteID]],Table2[team_id],Table2[team_name],_xlfn.XLOOKUP(Table1[[#This Row],[TeamFavoriteID]],Table2[team_id_pfr],Table2[team_name],"Even"))</f>
        <v>Tampa Bay Buccaneers</v>
      </c>
      <c r="M5898">
        <v>-3.5</v>
      </c>
      <c r="N5898">
        <f>IF(Table1[[#This Row],[TeamFavorite]]=Table1[[#This Row],[TeamHome]],Table1[[#This Row],[ScoreAway]]-Table1[[#This Row],[ScoreHome]],Table1[[#This Row],[ScoreHome]]-Table1[[#This Row],[ScoreAway]])</f>
        <v>2</v>
      </c>
      <c r="O5898">
        <f>IF(Table1[[#This Row],[SpreadActual]]&lt;Table1[[#This Row],[SpreadFavorite]],1,0)</f>
        <v>0</v>
      </c>
      <c r="P5898">
        <v>38.5</v>
      </c>
      <c r="Q5898" t="s">
        <v>130</v>
      </c>
      <c r="R5898" t="b">
        <v>0</v>
      </c>
      <c r="S5898">
        <v>81</v>
      </c>
      <c r="T5898">
        <v>8</v>
      </c>
      <c r="U5898">
        <v>83</v>
      </c>
    </row>
    <row r="5899" spans="1:22" x14ac:dyDescent="0.2">
      <c r="A5899" s="1">
        <v>34596</v>
      </c>
      <c r="B5899">
        <v>1994</v>
      </c>
      <c r="C5899">
        <f>_xlfn.MAXIFS(Table1[ScheduleWeekWritten],Table1[ScheduleSeason],Table1[[#This Row],[ScheduleSeason]])</f>
        <v>17</v>
      </c>
      <c r="D5899">
        <v>3</v>
      </c>
      <c r="E5899" cm="1">
        <f t="array" ref="E5899">_xlfn.XLOOKUP(Table1[[#This Row],[ScheduleWeekWritten]],Table3[Game],100+Table3[Increase],Table1[[#This Row],[ScheduleWeekWritten]])</f>
        <v>3</v>
      </c>
      <c r="F5899" t="b">
        <v>0</v>
      </c>
      <c r="G5899" t="s">
        <v>67</v>
      </c>
      <c r="H5899">
        <v>17</v>
      </c>
      <c r="I5899">
        <v>20</v>
      </c>
      <c r="J5899" t="s">
        <v>45</v>
      </c>
      <c r="K5899" t="s">
        <v>68</v>
      </c>
      <c r="L5899" t="str">
        <f>_xlfn.XLOOKUP(Table1[[#This Row],[TeamFavoriteID]],Table2[team_id],Table2[team_name],_xlfn.XLOOKUP(Table1[[#This Row],[TeamFavoriteID]],Table2[team_id_pfr],Table2[team_name],"Even"))</f>
        <v>Dallas Cowboys</v>
      </c>
      <c r="M5899">
        <v>-13</v>
      </c>
      <c r="N5899">
        <f>IF(Table1[[#This Row],[TeamFavorite]]=Table1[[#This Row],[TeamHome]],Table1[[#This Row],[ScoreAway]]-Table1[[#This Row],[ScoreHome]],Table1[[#This Row],[ScoreHome]]-Table1[[#This Row],[ScoreAway]])</f>
        <v>3</v>
      </c>
      <c r="O5899">
        <f>IF(Table1[[#This Row],[SpreadActual]]&lt;Table1[[#This Row],[SpreadFavorite]],1,0)</f>
        <v>0</v>
      </c>
      <c r="P5899">
        <v>44.5</v>
      </c>
      <c r="Q5899" t="s">
        <v>119</v>
      </c>
      <c r="R5899" t="b">
        <v>0</v>
      </c>
      <c r="S5899">
        <v>73</v>
      </c>
      <c r="T5899">
        <v>9</v>
      </c>
      <c r="U5899">
        <v>57</v>
      </c>
    </row>
    <row r="5900" spans="1:22" x14ac:dyDescent="0.2">
      <c r="A5900" s="1">
        <v>34602</v>
      </c>
      <c r="B5900">
        <v>1994</v>
      </c>
      <c r="C5900">
        <f>_xlfn.MAXIFS(Table1[ScheduleWeekWritten],Table1[ScheduleSeason],Table1[[#This Row],[ScheduleSeason]])</f>
        <v>17</v>
      </c>
      <c r="D5900">
        <v>4</v>
      </c>
      <c r="E5900" cm="1">
        <f t="array" ref="E5900">_xlfn.XLOOKUP(Table1[[#This Row],[ScheduleWeekWritten]],Table3[Game],100+Table3[Increase],Table1[[#This Row],[ScheduleWeekWritten]])</f>
        <v>4</v>
      </c>
      <c r="F5900" t="b">
        <v>0</v>
      </c>
      <c r="G5900" t="s">
        <v>45</v>
      </c>
      <c r="H5900">
        <v>17</v>
      </c>
      <c r="I5900">
        <v>23</v>
      </c>
      <c r="J5900" t="s">
        <v>115</v>
      </c>
      <c r="K5900" t="s">
        <v>79</v>
      </c>
      <c r="L5900" t="str">
        <f>_xlfn.XLOOKUP(Table1[[#This Row],[TeamFavoriteID]],Table2[team_id],Table2[team_name],_xlfn.XLOOKUP(Table1[[#This Row],[TeamFavoriteID]],Table2[team_id_pfr],Table2[team_name],"Even"))</f>
        <v>Detroit Lions</v>
      </c>
      <c r="M5900">
        <v>-3</v>
      </c>
      <c r="N5900">
        <f>IF(Table1[[#This Row],[TeamFavorite]]=Table1[[#This Row],[TeamHome]],Table1[[#This Row],[ScoreAway]]-Table1[[#This Row],[ScoreHome]],Table1[[#This Row],[ScoreHome]]-Table1[[#This Row],[ScoreAway]])</f>
        <v>6</v>
      </c>
      <c r="O5900">
        <f>IF(Table1[[#This Row],[SpreadActual]]&lt;Table1[[#This Row],[SpreadFavorite]],1,0)</f>
        <v>0</v>
      </c>
      <c r="P5900">
        <v>48</v>
      </c>
      <c r="Q5900" t="s">
        <v>125</v>
      </c>
      <c r="R5900" t="b">
        <v>0</v>
      </c>
      <c r="S5900">
        <v>72</v>
      </c>
      <c r="T5900">
        <v>0</v>
      </c>
      <c r="V5900" t="s">
        <v>103</v>
      </c>
    </row>
    <row r="5901" spans="1:22" x14ac:dyDescent="0.2">
      <c r="A5901" s="1">
        <v>34602</v>
      </c>
      <c r="B5901">
        <v>1994</v>
      </c>
      <c r="C5901">
        <f>_xlfn.MAXIFS(Table1[ScheduleWeekWritten],Table1[ScheduleSeason],Table1[[#This Row],[ScheduleSeason]])</f>
        <v>17</v>
      </c>
      <c r="D5901">
        <v>4</v>
      </c>
      <c r="E5901" cm="1">
        <f t="array" ref="E5901">_xlfn.XLOOKUP(Table1[[#This Row],[ScheduleWeekWritten]],Table3[Game],100+Table3[Increase],Table1[[#This Row],[ScheduleWeekWritten]])</f>
        <v>4</v>
      </c>
      <c r="F5901" t="b">
        <v>0</v>
      </c>
      <c r="G5901" t="s">
        <v>33</v>
      </c>
      <c r="H5901">
        <v>30</v>
      </c>
      <c r="I5901">
        <v>3</v>
      </c>
      <c r="J5901" t="s">
        <v>127</v>
      </c>
      <c r="K5901" t="s">
        <v>35</v>
      </c>
      <c r="L5901" t="str">
        <f>_xlfn.XLOOKUP(Table1[[#This Row],[TeamFavoriteID]],Table2[team_id],Table2[team_name],_xlfn.XLOOKUP(Table1[[#This Row],[TeamFavoriteID]],Table2[team_id_pfr],Table2[team_name],"Even"))</f>
        <v>Green Bay Packers</v>
      </c>
      <c r="M5901">
        <v>-7</v>
      </c>
      <c r="N5901">
        <f>IF(Table1[[#This Row],[TeamFavorite]]=Table1[[#This Row],[TeamHome]],Table1[[#This Row],[ScoreAway]]-Table1[[#This Row],[ScoreHome]],Table1[[#This Row],[ScoreHome]]-Table1[[#This Row],[ScoreAway]])</f>
        <v>-27</v>
      </c>
      <c r="O5901">
        <f>IF(Table1[[#This Row],[SpreadActual]]&lt;Table1[[#This Row],[SpreadFavorite]],1,0)</f>
        <v>1</v>
      </c>
      <c r="P5901">
        <v>37</v>
      </c>
      <c r="Q5901" t="s">
        <v>82</v>
      </c>
      <c r="R5901" t="b">
        <v>0</v>
      </c>
      <c r="S5901">
        <v>65</v>
      </c>
      <c r="T5901">
        <v>9</v>
      </c>
      <c r="U5901">
        <v>89</v>
      </c>
    </row>
    <row r="5902" spans="1:22" x14ac:dyDescent="0.2">
      <c r="A5902" s="1">
        <v>34602</v>
      </c>
      <c r="B5902">
        <v>1994</v>
      </c>
      <c r="C5902">
        <f>_xlfn.MAXIFS(Table1[ScheduleWeekWritten],Table1[ScheduleSeason],Table1[[#This Row],[ScheduleSeason]])</f>
        <v>17</v>
      </c>
      <c r="D5902">
        <v>4</v>
      </c>
      <c r="E5902" cm="1">
        <f t="array" ref="E5902">_xlfn.XLOOKUP(Table1[[#This Row],[ScheduleWeekWritten]],Table3[Game],100+Table3[Increase],Table1[[#This Row],[ScheduleWeekWritten]])</f>
        <v>4</v>
      </c>
      <c r="F5902" t="b">
        <v>0</v>
      </c>
      <c r="G5902" t="s">
        <v>23</v>
      </c>
      <c r="H5902">
        <v>20</v>
      </c>
      <c r="I5902">
        <v>13</v>
      </c>
      <c r="J5902" t="s">
        <v>101</v>
      </c>
      <c r="K5902" t="s">
        <v>25</v>
      </c>
      <c r="L5902" t="str">
        <f>_xlfn.XLOOKUP(Table1[[#This Row],[TeamFavoriteID]],Table2[team_id],Table2[team_name],_xlfn.XLOOKUP(Table1[[#This Row],[TeamFavoriteID]],Table2[team_id_pfr],Table2[team_name],"Even"))</f>
        <v>Houston Oilers</v>
      </c>
      <c r="M5902">
        <v>-8.5</v>
      </c>
      <c r="N5902">
        <f>IF(Table1[[#This Row],[TeamFavorite]]=Table1[[#This Row],[TeamHome]],Table1[[#This Row],[ScoreAway]]-Table1[[#This Row],[ScoreHome]],Table1[[#This Row],[ScoreHome]]-Table1[[#This Row],[ScoreAway]])</f>
        <v>-7</v>
      </c>
      <c r="O5902">
        <f>IF(Table1[[#This Row],[SpreadActual]]&lt;Table1[[#This Row],[SpreadFavorite]],1,0)</f>
        <v>0</v>
      </c>
      <c r="P5902">
        <v>41</v>
      </c>
      <c r="Q5902" t="s">
        <v>102</v>
      </c>
      <c r="R5902" t="b">
        <v>0</v>
      </c>
      <c r="S5902">
        <v>72</v>
      </c>
      <c r="T5902">
        <v>0</v>
      </c>
      <c r="V5902" t="s">
        <v>103</v>
      </c>
    </row>
    <row r="5903" spans="1:22" x14ac:dyDescent="0.2">
      <c r="A5903" s="1">
        <v>34602</v>
      </c>
      <c r="B5903">
        <v>1994</v>
      </c>
      <c r="C5903">
        <f>_xlfn.MAXIFS(Table1[ScheduleWeekWritten],Table1[ScheduleSeason],Table1[[#This Row],[ScheduleSeason]])</f>
        <v>17</v>
      </c>
      <c r="D5903">
        <v>4</v>
      </c>
      <c r="E5903" cm="1">
        <f t="array" ref="E5903">_xlfn.XLOOKUP(Table1[[#This Row],[ScheduleWeekWritten]],Table3[Game],100+Table3[Increase],Table1[[#This Row],[ScheduleWeekWritten]])</f>
        <v>4</v>
      </c>
      <c r="F5903" t="b">
        <v>0</v>
      </c>
      <c r="G5903" t="s">
        <v>140</v>
      </c>
      <c r="H5903">
        <v>14</v>
      </c>
      <c r="I5903">
        <v>21</v>
      </c>
      <c r="J5903" t="s">
        <v>62</v>
      </c>
      <c r="K5903" t="s">
        <v>63</v>
      </c>
      <c r="L5903" t="str">
        <f>_xlfn.XLOOKUP(Table1[[#This Row],[TeamFavoriteID]],Table2[team_id],Table2[team_name],_xlfn.XLOOKUP(Table1[[#This Row],[TeamFavoriteID]],Table2[team_id_pfr],Table2[team_name],"Even"))</f>
        <v>Cleveland Browns</v>
      </c>
      <c r="M5903">
        <v>-1.5</v>
      </c>
      <c r="N5903">
        <f>IF(Table1[[#This Row],[TeamFavorite]]=Table1[[#This Row],[TeamHome]],Table1[[#This Row],[ScoreAway]]-Table1[[#This Row],[ScoreHome]],Table1[[#This Row],[ScoreHome]]-Table1[[#This Row],[ScoreAway]])</f>
        <v>-7</v>
      </c>
      <c r="O5903">
        <f>IF(Table1[[#This Row],[SpreadActual]]&lt;Table1[[#This Row],[SpreadFavorite]],1,0)</f>
        <v>1</v>
      </c>
      <c r="P5903">
        <v>39.5</v>
      </c>
      <c r="Q5903" t="s">
        <v>141</v>
      </c>
      <c r="R5903" t="b">
        <v>0</v>
      </c>
      <c r="S5903">
        <v>72</v>
      </c>
      <c r="T5903">
        <v>0</v>
      </c>
      <c r="V5903" t="s">
        <v>103</v>
      </c>
    </row>
    <row r="5904" spans="1:22" x14ac:dyDescent="0.2">
      <c r="A5904" s="1">
        <v>34602</v>
      </c>
      <c r="B5904">
        <v>1994</v>
      </c>
      <c r="C5904">
        <f>_xlfn.MAXIFS(Table1[ScheduleWeekWritten],Table1[ScheduleSeason],Table1[[#This Row],[ScheduleSeason]])</f>
        <v>17</v>
      </c>
      <c r="D5904">
        <v>4</v>
      </c>
      <c r="E5904" cm="1">
        <f t="array" ref="E5904">_xlfn.XLOOKUP(Table1[[#This Row],[ScheduleWeekWritten]],Table3[Game],100+Table3[Increase],Table1[[#This Row],[ScheduleWeekWritten]])</f>
        <v>4</v>
      </c>
      <c r="F5904" t="b">
        <v>0</v>
      </c>
      <c r="G5904" t="s">
        <v>42</v>
      </c>
      <c r="H5904">
        <v>0</v>
      </c>
      <c r="I5904">
        <v>16</v>
      </c>
      <c r="J5904" t="s">
        <v>39</v>
      </c>
      <c r="K5904" t="s">
        <v>75</v>
      </c>
      <c r="L5904" t="str">
        <f>_xlfn.XLOOKUP(Table1[[#This Row],[TeamFavoriteID]],Table2[team_id],Table2[team_name],_xlfn.XLOOKUP(Table1[[#This Row],[TeamFavoriteID]],Table2[team_id_pfr],Table2[team_name],"Even"))</f>
        <v>Kansas City Chiefs</v>
      </c>
      <c r="M5904">
        <v>-14.5</v>
      </c>
      <c r="N5904">
        <f>IF(Table1[[#This Row],[TeamFavorite]]=Table1[[#This Row],[TeamHome]],Table1[[#This Row],[ScoreAway]]-Table1[[#This Row],[ScoreHome]],Table1[[#This Row],[ScoreHome]]-Table1[[#This Row],[ScoreAway]])</f>
        <v>16</v>
      </c>
      <c r="O5904">
        <f>IF(Table1[[#This Row],[SpreadActual]]&lt;Table1[[#This Row],[SpreadFavorite]],1,0)</f>
        <v>0</v>
      </c>
      <c r="P5904">
        <v>44.5</v>
      </c>
      <c r="Q5904" t="s">
        <v>117</v>
      </c>
      <c r="R5904" t="b">
        <v>0</v>
      </c>
      <c r="S5904">
        <v>58</v>
      </c>
      <c r="T5904">
        <v>13</v>
      </c>
      <c r="U5904">
        <v>85</v>
      </c>
    </row>
    <row r="5905" spans="1:22" x14ac:dyDescent="0.2">
      <c r="A5905" s="1">
        <v>34602</v>
      </c>
      <c r="B5905">
        <v>1994</v>
      </c>
      <c r="C5905">
        <f>_xlfn.MAXIFS(Table1[ScheduleWeekWritten],Table1[ScheduleSeason],Table1[[#This Row],[ScheduleSeason]])</f>
        <v>17</v>
      </c>
      <c r="D5905">
        <v>4</v>
      </c>
      <c r="E5905" cm="1">
        <f t="array" ref="E5905">_xlfn.XLOOKUP(Table1[[#This Row],[ScheduleWeekWritten]],Table3[Game],100+Table3[Increase],Table1[[#This Row],[ScheduleWeekWritten]])</f>
        <v>4</v>
      </c>
      <c r="F5905" t="b">
        <v>0</v>
      </c>
      <c r="G5905" t="s">
        <v>138</v>
      </c>
      <c r="H5905">
        <v>24</v>
      </c>
      <c r="I5905">
        <v>26</v>
      </c>
      <c r="J5905" t="s">
        <v>27</v>
      </c>
      <c r="K5905" t="s">
        <v>21</v>
      </c>
      <c r="L5905" t="str">
        <f>_xlfn.XLOOKUP(Table1[[#This Row],[TeamFavoriteID]],Table2[team_id],Table2[team_name],_xlfn.XLOOKUP(Table1[[#This Row],[TeamFavoriteID]],Table2[team_id_pfr],Table2[team_name],"Even"))</f>
        <v>Las Vegas Raiders</v>
      </c>
      <c r="M5905">
        <v>-3.5</v>
      </c>
      <c r="N5905">
        <f>IF(Table1[[#This Row],[TeamFavorite]]=Table1[[#This Row],[TeamHome]],Table1[[#This Row],[ScoreAway]]-Table1[[#This Row],[ScoreHome]],Table1[[#This Row],[ScoreHome]]-Table1[[#This Row],[ScoreAway]])</f>
        <v>-2</v>
      </c>
      <c r="O5905">
        <f>IF(Table1[[#This Row],[SpreadActual]]&lt;Table1[[#This Row],[SpreadFavorite]],1,0)</f>
        <v>0</v>
      </c>
      <c r="P5905">
        <v>47</v>
      </c>
      <c r="Q5905" t="s">
        <v>65</v>
      </c>
      <c r="R5905" t="b">
        <v>0</v>
      </c>
      <c r="S5905">
        <v>69</v>
      </c>
      <c r="T5905">
        <v>8</v>
      </c>
      <c r="U5905">
        <v>75</v>
      </c>
    </row>
    <row r="5906" spans="1:22" x14ac:dyDescent="0.2">
      <c r="A5906" s="1">
        <v>34602</v>
      </c>
      <c r="B5906">
        <v>1994</v>
      </c>
      <c r="C5906">
        <f>_xlfn.MAXIFS(Table1[ScheduleWeekWritten],Table1[ScheduleSeason],Table1[[#This Row],[ScheduleSeason]])</f>
        <v>17</v>
      </c>
      <c r="D5906">
        <v>4</v>
      </c>
      <c r="E5906" cm="1">
        <f t="array" ref="E5906">_xlfn.XLOOKUP(Table1[[#This Row],[ScheduleWeekWritten]],Table3[Game],100+Table3[Increase],Table1[[#This Row],[ScheduleWeekWritten]])</f>
        <v>4</v>
      </c>
      <c r="F5906" t="b">
        <v>0</v>
      </c>
      <c r="G5906" t="s">
        <v>54</v>
      </c>
      <c r="H5906">
        <v>38</v>
      </c>
      <c r="I5906">
        <v>35</v>
      </c>
      <c r="J5906" t="s">
        <v>19</v>
      </c>
      <c r="K5906" t="s">
        <v>55</v>
      </c>
      <c r="L5906" t="str">
        <f>_xlfn.XLOOKUP(Table1[[#This Row],[TeamFavoriteID]],Table2[team_id],Table2[team_name],_xlfn.XLOOKUP(Table1[[#This Row],[TeamFavoriteID]],Table2[team_id_pfr],Table2[team_name],"Even"))</f>
        <v>Minnesota Vikings</v>
      </c>
      <c r="M5906">
        <v>-3.5</v>
      </c>
      <c r="N5906">
        <f>IF(Table1[[#This Row],[TeamFavorite]]=Table1[[#This Row],[TeamHome]],Table1[[#This Row],[ScoreAway]]-Table1[[#This Row],[ScoreHome]],Table1[[#This Row],[ScoreHome]]-Table1[[#This Row],[ScoreAway]])</f>
        <v>-3</v>
      </c>
      <c r="O5906">
        <f>IF(Table1[[#This Row],[SpreadActual]]&lt;Table1[[#This Row],[SpreadFavorite]],1,0)</f>
        <v>0</v>
      </c>
      <c r="P5906">
        <v>44</v>
      </c>
      <c r="Q5906" t="s">
        <v>137</v>
      </c>
      <c r="R5906" t="b">
        <v>0</v>
      </c>
      <c r="S5906">
        <v>72</v>
      </c>
      <c r="T5906">
        <v>0</v>
      </c>
      <c r="V5906" t="s">
        <v>103</v>
      </c>
    </row>
    <row r="5907" spans="1:22" x14ac:dyDescent="0.2">
      <c r="A5907" s="1">
        <v>34602</v>
      </c>
      <c r="B5907">
        <v>1994</v>
      </c>
      <c r="C5907">
        <f>_xlfn.MAXIFS(Table1[ScheduleWeekWritten],Table1[ScheduleSeason],Table1[[#This Row],[ScheduleSeason]])</f>
        <v>17</v>
      </c>
      <c r="D5907">
        <v>4</v>
      </c>
      <c r="E5907" cm="1">
        <f t="array" ref="E5907">_xlfn.XLOOKUP(Table1[[#This Row],[ScheduleWeekWritten]],Table3[Game],100+Table3[Increase],Table1[[#This Row],[ScheduleWeekWritten]])</f>
        <v>4</v>
      </c>
      <c r="F5907" t="b">
        <v>0</v>
      </c>
      <c r="G5907" t="s">
        <v>31</v>
      </c>
      <c r="H5907">
        <v>7</v>
      </c>
      <c r="I5907">
        <v>19</v>
      </c>
      <c r="J5907" t="s">
        <v>46</v>
      </c>
      <c r="K5907" t="s">
        <v>32</v>
      </c>
      <c r="L5907" t="str">
        <f>_xlfn.XLOOKUP(Table1[[#This Row],[TeamFavoriteID]],Table2[team_id],Table2[team_name],_xlfn.XLOOKUP(Table1[[#This Row],[TeamFavoriteID]],Table2[team_id_pfr],Table2[team_name],"Even"))</f>
        <v>New York Jets</v>
      </c>
      <c r="M5907">
        <v>-7.5</v>
      </c>
      <c r="N5907">
        <f>IF(Table1[[#This Row],[TeamFavorite]]=Table1[[#This Row],[TeamHome]],Table1[[#This Row],[ScoreAway]]-Table1[[#This Row],[ScoreHome]],Table1[[#This Row],[ScoreHome]]-Table1[[#This Row],[ScoreAway]])</f>
        <v>12</v>
      </c>
      <c r="O5907">
        <f>IF(Table1[[#This Row],[SpreadActual]]&lt;Table1[[#This Row],[SpreadFavorite]],1,0)</f>
        <v>0</v>
      </c>
      <c r="P5907">
        <v>38.5</v>
      </c>
      <c r="Q5907" t="s">
        <v>126</v>
      </c>
      <c r="R5907" t="b">
        <v>0</v>
      </c>
      <c r="S5907">
        <v>70</v>
      </c>
      <c r="T5907">
        <v>8</v>
      </c>
      <c r="U5907">
        <v>77</v>
      </c>
    </row>
    <row r="5908" spans="1:22" x14ac:dyDescent="0.2">
      <c r="A5908" s="1">
        <v>34602</v>
      </c>
      <c r="B5908">
        <v>1994</v>
      </c>
      <c r="C5908">
        <f>_xlfn.MAXIFS(Table1[ScheduleWeekWritten],Table1[ScheduleSeason],Table1[[#This Row],[ScheduleSeason]])</f>
        <v>17</v>
      </c>
      <c r="D5908">
        <v>4</v>
      </c>
      <c r="E5908" cm="1">
        <f t="array" ref="E5908">_xlfn.XLOOKUP(Table1[[#This Row],[ScheduleWeekWritten]],Table3[Game],100+Table3[Increase],Table1[[#This Row],[ScheduleWeekWritten]])</f>
        <v>4</v>
      </c>
      <c r="F5908" t="b">
        <v>0</v>
      </c>
      <c r="G5908" t="s">
        <v>53</v>
      </c>
      <c r="H5908">
        <v>24</v>
      </c>
      <c r="I5908">
        <v>13</v>
      </c>
      <c r="J5908" t="s">
        <v>95</v>
      </c>
      <c r="K5908" t="s">
        <v>87</v>
      </c>
      <c r="L5908" t="str">
        <f>_xlfn.XLOOKUP(Table1[[#This Row],[TeamFavoriteID]],Table2[team_id],Table2[team_name],_xlfn.XLOOKUP(Table1[[#This Row],[TeamFavoriteID]],Table2[team_id_pfr],Table2[team_name],"Even"))</f>
        <v>San Francisco 49ers</v>
      </c>
      <c r="M5908">
        <v>-15</v>
      </c>
      <c r="N5908">
        <f>IF(Table1[[#This Row],[TeamFavorite]]=Table1[[#This Row],[TeamHome]],Table1[[#This Row],[ScoreAway]]-Table1[[#This Row],[ScoreHome]],Table1[[#This Row],[ScoreHome]]-Table1[[#This Row],[ScoreAway]])</f>
        <v>-11</v>
      </c>
      <c r="O5908">
        <f>IF(Table1[[#This Row],[SpreadActual]]&lt;Table1[[#This Row],[SpreadFavorite]],1,0)</f>
        <v>0</v>
      </c>
      <c r="P5908">
        <v>45</v>
      </c>
      <c r="Q5908" t="s">
        <v>118</v>
      </c>
      <c r="R5908" t="b">
        <v>0</v>
      </c>
      <c r="S5908">
        <v>65</v>
      </c>
      <c r="T5908">
        <v>10</v>
      </c>
      <c r="U5908">
        <v>80</v>
      </c>
    </row>
    <row r="5909" spans="1:22" x14ac:dyDescent="0.2">
      <c r="A5909" s="1">
        <v>34602</v>
      </c>
      <c r="B5909">
        <v>1994</v>
      </c>
      <c r="C5909">
        <f>_xlfn.MAXIFS(Table1[ScheduleWeekWritten],Table1[ScheduleSeason],Table1[[#This Row],[ScheduleSeason]])</f>
        <v>17</v>
      </c>
      <c r="D5909">
        <v>4</v>
      </c>
      <c r="E5909" cm="1">
        <f t="array" ref="E5909">_xlfn.XLOOKUP(Table1[[#This Row],[ScheduleWeekWritten]],Table3[Game],100+Table3[Increase],Table1[[#This Row],[ScheduleWeekWritten]])</f>
        <v>4</v>
      </c>
      <c r="F5909" t="b">
        <v>0</v>
      </c>
      <c r="G5909" t="s">
        <v>128</v>
      </c>
      <c r="H5909">
        <v>30</v>
      </c>
      <c r="I5909">
        <v>13</v>
      </c>
      <c r="J5909" t="s">
        <v>49</v>
      </c>
      <c r="K5909" t="s">
        <v>51</v>
      </c>
      <c r="L5909" t="str">
        <f>_xlfn.XLOOKUP(Table1[[#This Row],[TeamFavoriteID]],Table2[team_id],Table2[team_name],_xlfn.XLOOKUP(Table1[[#This Row],[TeamFavoriteID]],Table2[team_id_pfr],Table2[team_name],"Even"))</f>
        <v>Pittsburgh Steelers</v>
      </c>
      <c r="M5909">
        <v>-1</v>
      </c>
      <c r="N5909">
        <f>IF(Table1[[#This Row],[TeamFavorite]]=Table1[[#This Row],[TeamHome]],Table1[[#This Row],[ScoreAway]]-Table1[[#This Row],[ScoreHome]],Table1[[#This Row],[ScoreHome]]-Table1[[#This Row],[ScoreAway]])</f>
        <v>17</v>
      </c>
      <c r="O5909">
        <f>IF(Table1[[#This Row],[SpreadActual]]&lt;Table1[[#This Row],[SpreadFavorite]],1,0)</f>
        <v>0</v>
      </c>
      <c r="P5909">
        <v>38.5</v>
      </c>
      <c r="Q5909" t="s">
        <v>151</v>
      </c>
      <c r="R5909" t="b">
        <v>0</v>
      </c>
      <c r="S5909">
        <v>65</v>
      </c>
      <c r="T5909">
        <v>8</v>
      </c>
      <c r="U5909">
        <v>68</v>
      </c>
    </row>
    <row r="5910" spans="1:22" x14ac:dyDescent="0.2">
      <c r="A5910" s="1">
        <v>34602</v>
      </c>
      <c r="B5910">
        <v>1994</v>
      </c>
      <c r="C5910">
        <f>_xlfn.MAXIFS(Table1[ScheduleWeekWritten],Table1[ScheduleSeason],Table1[[#This Row],[ScheduleSeason]])</f>
        <v>17</v>
      </c>
      <c r="D5910">
        <v>4</v>
      </c>
      <c r="E5910" cm="1">
        <f t="array" ref="E5910">_xlfn.XLOOKUP(Table1[[#This Row],[ScheduleWeekWritten]],Table3[Game],100+Table3[Increase],Table1[[#This Row],[ScheduleWeekWritten]])</f>
        <v>4</v>
      </c>
      <c r="F5910" t="b">
        <v>0</v>
      </c>
      <c r="G5910" t="s">
        <v>61</v>
      </c>
      <c r="H5910">
        <v>20</v>
      </c>
      <c r="I5910">
        <v>27</v>
      </c>
      <c r="J5910" t="s">
        <v>38</v>
      </c>
      <c r="K5910" t="s">
        <v>109</v>
      </c>
      <c r="L5910" t="str">
        <f>_xlfn.XLOOKUP(Table1[[#This Row],[TeamFavoriteID]],Table2[team_id],Table2[team_name],_xlfn.XLOOKUP(Table1[[#This Row],[TeamFavoriteID]],Table2[team_id_pfr],Table2[team_name],"Even"))</f>
        <v>Atlanta Falcons</v>
      </c>
      <c r="M5910">
        <v>-1</v>
      </c>
      <c r="N5910">
        <f>IF(Table1[[#This Row],[TeamFavorite]]=Table1[[#This Row],[TeamHome]],Table1[[#This Row],[ScoreAway]]-Table1[[#This Row],[ScoreHome]],Table1[[#This Row],[ScoreHome]]-Table1[[#This Row],[ScoreAway]])</f>
        <v>-7</v>
      </c>
      <c r="O5910">
        <f>IF(Table1[[#This Row],[SpreadActual]]&lt;Table1[[#This Row],[SpreadFavorite]],1,0)</f>
        <v>1</v>
      </c>
      <c r="P5910">
        <v>48</v>
      </c>
      <c r="Q5910" t="s">
        <v>64</v>
      </c>
      <c r="R5910" t="b">
        <v>0</v>
      </c>
      <c r="S5910">
        <v>72</v>
      </c>
      <c r="T5910">
        <v>6</v>
      </c>
      <c r="U5910">
        <v>87</v>
      </c>
    </row>
    <row r="5911" spans="1:22" x14ac:dyDescent="0.2">
      <c r="A5911" s="1">
        <v>34603</v>
      </c>
      <c r="B5911">
        <v>1994</v>
      </c>
      <c r="C5911">
        <f>_xlfn.MAXIFS(Table1[ScheduleWeekWritten],Table1[ScheduleSeason],Table1[[#This Row],[ScheduleSeason]])</f>
        <v>17</v>
      </c>
      <c r="D5911">
        <v>4</v>
      </c>
      <c r="E5911" cm="1">
        <f t="array" ref="E5911">_xlfn.XLOOKUP(Table1[[#This Row],[ScheduleWeekWritten]],Table3[Game],100+Table3[Increase],Table1[[#This Row],[ScheduleWeekWritten]])</f>
        <v>4</v>
      </c>
      <c r="F5911" t="b">
        <v>0</v>
      </c>
      <c r="G5911" t="s">
        <v>28</v>
      </c>
      <c r="H5911">
        <v>27</v>
      </c>
      <c r="I5911">
        <v>20</v>
      </c>
      <c r="J5911" t="s">
        <v>24</v>
      </c>
      <c r="K5911" t="s">
        <v>43</v>
      </c>
      <c r="L5911" t="str">
        <f>_xlfn.XLOOKUP(Table1[[#This Row],[TeamFavoriteID]],Table2[team_id],Table2[team_name],_xlfn.XLOOKUP(Table1[[#This Row],[TeamFavoriteID]],Table2[team_id_pfr],Table2[team_name],"Even"))</f>
        <v>Buffalo Bills</v>
      </c>
      <c r="M5911">
        <v>-6.5</v>
      </c>
      <c r="N5911">
        <f>IF(Table1[[#This Row],[TeamFavorite]]=Table1[[#This Row],[TeamHome]],Table1[[#This Row],[ScoreAway]]-Table1[[#This Row],[ScoreHome]],Table1[[#This Row],[ScoreHome]]-Table1[[#This Row],[ScoreAway]])</f>
        <v>-7</v>
      </c>
      <c r="O5911">
        <f>IF(Table1[[#This Row],[SpreadActual]]&lt;Table1[[#This Row],[SpreadFavorite]],1,0)</f>
        <v>1</v>
      </c>
      <c r="P5911">
        <v>49</v>
      </c>
      <c r="Q5911" t="s">
        <v>123</v>
      </c>
      <c r="R5911" t="b">
        <v>0</v>
      </c>
      <c r="S5911">
        <v>64</v>
      </c>
      <c r="T5911">
        <v>10</v>
      </c>
      <c r="U5911">
        <v>84</v>
      </c>
    </row>
    <row r="5912" spans="1:22" x14ac:dyDescent="0.2">
      <c r="A5912" s="1">
        <v>34609</v>
      </c>
      <c r="B5912">
        <v>1994</v>
      </c>
      <c r="C5912">
        <f>_xlfn.MAXIFS(Table1[ScheduleWeekWritten],Table1[ScheduleSeason],Table1[[#This Row],[ScheduleSeason]])</f>
        <v>17</v>
      </c>
      <c r="D5912">
        <v>5</v>
      </c>
      <c r="E5912" cm="1">
        <f t="array" ref="E5912">_xlfn.XLOOKUP(Table1[[#This Row],[ScheduleWeekWritten]],Table3[Game],100+Table3[Increase],Table1[[#This Row],[ScheduleWeekWritten]])</f>
        <v>5</v>
      </c>
      <c r="F5912" t="b">
        <v>0</v>
      </c>
      <c r="G5912" t="s">
        <v>149</v>
      </c>
      <c r="H5912">
        <v>17</v>
      </c>
      <c r="I5912">
        <v>7</v>
      </c>
      <c r="J5912" t="s">
        <v>54</v>
      </c>
      <c r="K5912" t="s">
        <v>55</v>
      </c>
      <c r="L5912" t="str">
        <f>_xlfn.XLOOKUP(Table1[[#This Row],[TeamFavoriteID]],Table2[team_id],Table2[team_name],_xlfn.XLOOKUP(Table1[[#This Row],[TeamFavoriteID]],Table2[team_id_pfr],Table2[team_name],"Even"))</f>
        <v>Minnesota Vikings</v>
      </c>
      <c r="M5912">
        <v>-2.5</v>
      </c>
      <c r="N5912">
        <f>IF(Table1[[#This Row],[TeamFavorite]]=Table1[[#This Row],[TeamHome]],Table1[[#This Row],[ScoreAway]]-Table1[[#This Row],[ScoreHome]],Table1[[#This Row],[ScoreHome]]-Table1[[#This Row],[ScoreAway]])</f>
        <v>10</v>
      </c>
      <c r="O5912">
        <f>IF(Table1[[#This Row],[SpreadActual]]&lt;Table1[[#This Row],[SpreadFavorite]],1,0)</f>
        <v>0</v>
      </c>
      <c r="P5912">
        <v>36</v>
      </c>
      <c r="Q5912" t="s">
        <v>150</v>
      </c>
      <c r="R5912" t="b">
        <v>0</v>
      </c>
      <c r="S5912">
        <v>80</v>
      </c>
      <c r="T5912">
        <v>7</v>
      </c>
      <c r="U5912">
        <v>26</v>
      </c>
    </row>
    <row r="5913" spans="1:22" x14ac:dyDescent="0.2">
      <c r="A5913" s="1">
        <v>34609</v>
      </c>
      <c r="B5913">
        <v>1994</v>
      </c>
      <c r="C5913">
        <f>_xlfn.MAXIFS(Table1[ScheduleWeekWritten],Table1[ScheduleSeason],Table1[[#This Row],[ScheduleSeason]])</f>
        <v>17</v>
      </c>
      <c r="D5913">
        <v>5</v>
      </c>
      <c r="E5913" cm="1">
        <f t="array" ref="E5913">_xlfn.XLOOKUP(Table1[[#This Row],[ScheduleWeekWritten]],Table3[Game],100+Table3[Increase],Table1[[#This Row],[ScheduleWeekWritten]])</f>
        <v>5</v>
      </c>
      <c r="F5913" t="b">
        <v>0</v>
      </c>
      <c r="G5913" t="s">
        <v>46</v>
      </c>
      <c r="H5913">
        <v>20</v>
      </c>
      <c r="I5913">
        <v>13</v>
      </c>
      <c r="J5913" t="s">
        <v>28</v>
      </c>
      <c r="K5913" t="s">
        <v>43</v>
      </c>
      <c r="L5913" t="str">
        <f>_xlfn.XLOOKUP(Table1[[#This Row],[TeamFavoriteID]],Table2[team_id],Table2[team_name],_xlfn.XLOOKUP(Table1[[#This Row],[TeamFavoriteID]],Table2[team_id_pfr],Table2[team_name],"Even"))</f>
        <v>Buffalo Bills</v>
      </c>
      <c r="M5913">
        <v>-2</v>
      </c>
      <c r="N5913">
        <f>IF(Table1[[#This Row],[TeamFavorite]]=Table1[[#This Row],[TeamHome]],Table1[[#This Row],[ScoreAway]]-Table1[[#This Row],[ScoreHome]],Table1[[#This Row],[ScoreHome]]-Table1[[#This Row],[ScoreAway]])</f>
        <v>7</v>
      </c>
      <c r="O5913">
        <f>IF(Table1[[#This Row],[SpreadActual]]&lt;Table1[[#This Row],[SpreadFavorite]],1,0)</f>
        <v>0</v>
      </c>
      <c r="P5913">
        <v>38.5</v>
      </c>
      <c r="Q5913" t="s">
        <v>114</v>
      </c>
      <c r="R5913" t="b">
        <v>0</v>
      </c>
      <c r="S5913">
        <v>56</v>
      </c>
      <c r="T5913">
        <v>16</v>
      </c>
      <c r="U5913">
        <v>66</v>
      </c>
    </row>
    <row r="5914" spans="1:22" x14ac:dyDescent="0.2">
      <c r="A5914" s="1">
        <v>34609</v>
      </c>
      <c r="B5914">
        <v>1994</v>
      </c>
      <c r="C5914">
        <f>_xlfn.MAXIFS(Table1[ScheduleWeekWritten],Table1[ScheduleSeason],Table1[[#This Row],[ScheduleSeason]])</f>
        <v>17</v>
      </c>
      <c r="D5914">
        <v>5</v>
      </c>
      <c r="E5914" cm="1">
        <f t="array" ref="E5914">_xlfn.XLOOKUP(Table1[[#This Row],[ScheduleWeekWritten]],Table3[Game],100+Table3[Increase],Table1[[#This Row],[ScheduleWeekWritten]])</f>
        <v>5</v>
      </c>
      <c r="F5914" t="b">
        <v>0</v>
      </c>
      <c r="G5914" t="s">
        <v>101</v>
      </c>
      <c r="H5914">
        <v>7</v>
      </c>
      <c r="I5914">
        <v>23</v>
      </c>
      <c r="J5914" t="s">
        <v>19</v>
      </c>
      <c r="K5914" t="s">
        <v>91</v>
      </c>
      <c r="L5914" t="str">
        <f>_xlfn.XLOOKUP(Table1[[#This Row],[TeamFavoriteID]],Table2[team_id],Table2[team_name],_xlfn.XLOOKUP(Table1[[#This Row],[TeamFavoriteID]],Table2[team_id_pfr],Table2[team_name],"Even"))</f>
        <v>Miami Dolphins</v>
      </c>
      <c r="M5914">
        <v>-8</v>
      </c>
      <c r="N5914">
        <f>IF(Table1[[#This Row],[TeamFavorite]]=Table1[[#This Row],[TeamHome]],Table1[[#This Row],[ScoreAway]]-Table1[[#This Row],[ScoreHome]],Table1[[#This Row],[ScoreHome]]-Table1[[#This Row],[ScoreAway]])</f>
        <v>-16</v>
      </c>
      <c r="O5914">
        <f>IF(Table1[[#This Row],[SpreadActual]]&lt;Table1[[#This Row],[SpreadFavorite]],1,0)</f>
        <v>1</v>
      </c>
      <c r="P5914">
        <v>44.5</v>
      </c>
      <c r="Q5914" t="s">
        <v>111</v>
      </c>
      <c r="R5914" t="b">
        <v>0</v>
      </c>
      <c r="S5914">
        <v>65</v>
      </c>
      <c r="T5914">
        <v>10</v>
      </c>
      <c r="U5914">
        <v>74</v>
      </c>
    </row>
    <row r="5915" spans="1:22" x14ac:dyDescent="0.2">
      <c r="A5915" s="1">
        <v>34609</v>
      </c>
      <c r="B5915">
        <v>1994</v>
      </c>
      <c r="C5915">
        <f>_xlfn.MAXIFS(Table1[ScheduleWeekWritten],Table1[ScheduleSeason],Table1[[#This Row],[ScheduleSeason]])</f>
        <v>17</v>
      </c>
      <c r="D5915">
        <v>5</v>
      </c>
      <c r="E5915" cm="1">
        <f t="array" ref="E5915">_xlfn.XLOOKUP(Table1[[#This Row],[ScheduleWeekWritten]],Table3[Game],100+Table3[Increase],Table1[[#This Row],[ScheduleWeekWritten]])</f>
        <v>5</v>
      </c>
      <c r="F5915" t="b">
        <v>0</v>
      </c>
      <c r="G5915" t="s">
        <v>62</v>
      </c>
      <c r="H5915">
        <v>27</v>
      </c>
      <c r="I5915">
        <v>7</v>
      </c>
      <c r="J5915" t="s">
        <v>31</v>
      </c>
      <c r="K5915" t="s">
        <v>63</v>
      </c>
      <c r="L5915" t="str">
        <f>_xlfn.XLOOKUP(Table1[[#This Row],[TeamFavoriteID]],Table2[team_id],Table2[team_name],_xlfn.XLOOKUP(Table1[[#This Row],[TeamFavoriteID]],Table2[team_id_pfr],Table2[team_name],"Even"))</f>
        <v>Cleveland Browns</v>
      </c>
      <c r="M5915">
        <v>-3.5</v>
      </c>
      <c r="N5915">
        <f>IF(Table1[[#This Row],[TeamFavorite]]=Table1[[#This Row],[TeamHome]],Table1[[#This Row],[ScoreAway]]-Table1[[#This Row],[ScoreHome]],Table1[[#This Row],[ScoreHome]]-Table1[[#This Row],[ScoreAway]])</f>
        <v>-20</v>
      </c>
      <c r="O5915">
        <f>IF(Table1[[#This Row],[SpreadActual]]&lt;Table1[[#This Row],[SpreadFavorite]],1,0)</f>
        <v>1</v>
      </c>
      <c r="P5915">
        <v>36</v>
      </c>
      <c r="Q5915" t="s">
        <v>66</v>
      </c>
      <c r="R5915" t="b">
        <v>0</v>
      </c>
      <c r="S5915">
        <v>56</v>
      </c>
      <c r="T5915">
        <v>11</v>
      </c>
      <c r="U5915">
        <v>65</v>
      </c>
    </row>
    <row r="5916" spans="1:22" x14ac:dyDescent="0.2">
      <c r="A5916" s="1">
        <v>34609</v>
      </c>
      <c r="B5916">
        <v>1994</v>
      </c>
      <c r="C5916">
        <f>_xlfn.MAXIFS(Table1[ScheduleWeekWritten],Table1[ScheduleSeason],Table1[[#This Row],[ScheduleSeason]])</f>
        <v>17</v>
      </c>
      <c r="D5916">
        <v>5</v>
      </c>
      <c r="E5916" cm="1">
        <f t="array" ref="E5916">_xlfn.XLOOKUP(Table1[[#This Row],[ScheduleWeekWritten]],Table3[Game],100+Table3[Increase],Table1[[#This Row],[ScheduleWeekWritten]])</f>
        <v>5</v>
      </c>
      <c r="F5916" t="b">
        <v>0</v>
      </c>
      <c r="G5916" t="s">
        <v>140</v>
      </c>
      <c r="H5916">
        <v>17</v>
      </c>
      <c r="I5916">
        <v>15</v>
      </c>
      <c r="J5916" t="s">
        <v>128</v>
      </c>
      <c r="K5916" t="s">
        <v>132</v>
      </c>
      <c r="L5916" t="str">
        <f>_xlfn.XLOOKUP(Table1[[#This Row],[TeamFavoriteID]],Table2[team_id],Table2[team_name],_xlfn.XLOOKUP(Table1[[#This Row],[TeamFavoriteID]],Table2[team_id_pfr],Table2[team_name],"Even"))</f>
        <v>Seattle Seahawks</v>
      </c>
      <c r="M5916">
        <v>-2.5</v>
      </c>
      <c r="N5916">
        <f>IF(Table1[[#This Row],[TeamFavorite]]=Table1[[#This Row],[TeamHome]],Table1[[#This Row],[ScoreAway]]-Table1[[#This Row],[ScoreHome]],Table1[[#This Row],[ScoreHome]]-Table1[[#This Row],[ScoreAway]])</f>
        <v>2</v>
      </c>
      <c r="O5916">
        <f>IF(Table1[[#This Row],[SpreadActual]]&lt;Table1[[#This Row],[SpreadFavorite]],1,0)</f>
        <v>0</v>
      </c>
      <c r="P5916">
        <v>38</v>
      </c>
      <c r="Q5916" t="s">
        <v>141</v>
      </c>
      <c r="R5916" t="b">
        <v>0</v>
      </c>
      <c r="S5916">
        <v>72</v>
      </c>
      <c r="T5916">
        <v>0</v>
      </c>
      <c r="V5916" t="s">
        <v>103</v>
      </c>
    </row>
    <row r="5917" spans="1:22" x14ac:dyDescent="0.2">
      <c r="A5917" s="1">
        <v>34609</v>
      </c>
      <c r="B5917">
        <v>1994</v>
      </c>
      <c r="C5917">
        <f>_xlfn.MAXIFS(Table1[ScheduleWeekWritten],Table1[ScheduleSeason],Table1[[#This Row],[ScheduleSeason]])</f>
        <v>17</v>
      </c>
      <c r="D5917">
        <v>5</v>
      </c>
      <c r="E5917" cm="1">
        <f t="array" ref="E5917">_xlfn.XLOOKUP(Table1[[#This Row],[ScheduleWeekWritten]],Table3[Game],100+Table3[Increase],Table1[[#This Row],[ScheduleWeekWritten]])</f>
        <v>5</v>
      </c>
      <c r="F5917" t="b">
        <v>0</v>
      </c>
      <c r="G5917" t="s">
        <v>39</v>
      </c>
      <c r="H5917">
        <v>5</v>
      </c>
      <c r="I5917">
        <v>8</v>
      </c>
      <c r="J5917" t="s">
        <v>38</v>
      </c>
      <c r="K5917" t="s">
        <v>109</v>
      </c>
      <c r="L5917" t="str">
        <f>_xlfn.XLOOKUP(Table1[[#This Row],[TeamFavoriteID]],Table2[team_id],Table2[team_name],_xlfn.XLOOKUP(Table1[[#This Row],[TeamFavoriteID]],Table2[team_id_pfr],Table2[team_name],"Even"))</f>
        <v>Atlanta Falcons</v>
      </c>
      <c r="M5917">
        <v>-1.5</v>
      </c>
      <c r="N5917">
        <f>IF(Table1[[#This Row],[TeamFavorite]]=Table1[[#This Row],[TeamHome]],Table1[[#This Row],[ScoreAway]]-Table1[[#This Row],[ScoreHome]],Table1[[#This Row],[ScoreHome]]-Table1[[#This Row],[ScoreAway]])</f>
        <v>-3</v>
      </c>
      <c r="O5917">
        <f>IF(Table1[[#This Row],[SpreadActual]]&lt;Table1[[#This Row],[SpreadFavorite]],1,0)</f>
        <v>1</v>
      </c>
      <c r="P5917">
        <v>44</v>
      </c>
      <c r="Q5917" t="s">
        <v>135</v>
      </c>
      <c r="R5917" t="b">
        <v>0</v>
      </c>
      <c r="S5917">
        <v>66</v>
      </c>
      <c r="T5917">
        <v>8</v>
      </c>
      <c r="U5917">
        <v>80</v>
      </c>
    </row>
    <row r="5918" spans="1:22" x14ac:dyDescent="0.2">
      <c r="A5918" s="1">
        <v>34609</v>
      </c>
      <c r="B5918">
        <v>1994</v>
      </c>
      <c r="C5918">
        <f>_xlfn.MAXIFS(Table1[ScheduleWeekWritten],Table1[ScheduleSeason],Table1[[#This Row],[ScheduleSeason]])</f>
        <v>17</v>
      </c>
      <c r="D5918">
        <v>5</v>
      </c>
      <c r="E5918" cm="1">
        <f t="array" ref="E5918">_xlfn.XLOOKUP(Table1[[#This Row],[ScheduleWeekWritten]],Table3[Game],100+Table3[Increase],Table1[[#This Row],[ScheduleWeekWritten]])</f>
        <v>5</v>
      </c>
      <c r="F5918" t="b">
        <v>0</v>
      </c>
      <c r="G5918" t="s">
        <v>115</v>
      </c>
      <c r="H5918">
        <v>17</v>
      </c>
      <c r="I5918">
        <v>16</v>
      </c>
      <c r="J5918" t="s">
        <v>33</v>
      </c>
      <c r="K5918" t="s">
        <v>70</v>
      </c>
      <c r="L5918" t="str">
        <f>_xlfn.XLOOKUP(Table1[[#This Row],[TeamFavoriteID]],Table2[team_id],Table2[team_name],_xlfn.XLOOKUP(Table1[[#This Row],[TeamFavoriteID]],Table2[team_id_pfr],Table2[team_name],"Even"))</f>
        <v>Boston Patriots</v>
      </c>
      <c r="M5918">
        <v>-3</v>
      </c>
      <c r="N5918">
        <f>IF(Table1[[#This Row],[TeamFavorite]]=Table1[[#This Row],[TeamHome]],Table1[[#This Row],[ScoreAway]]-Table1[[#This Row],[ScoreHome]],Table1[[#This Row],[ScoreHome]]-Table1[[#This Row],[ScoreAway]])</f>
        <v>1</v>
      </c>
      <c r="O5918">
        <f>IF(Table1[[#This Row],[SpreadActual]]&lt;Table1[[#This Row],[SpreadFavorite]],1,0)</f>
        <v>0</v>
      </c>
      <c r="P5918">
        <v>44.5</v>
      </c>
      <c r="Q5918" t="s">
        <v>116</v>
      </c>
      <c r="R5918" t="b">
        <v>0</v>
      </c>
      <c r="S5918">
        <v>53</v>
      </c>
      <c r="T5918">
        <v>13</v>
      </c>
      <c r="U5918">
        <v>65</v>
      </c>
    </row>
    <row r="5919" spans="1:22" x14ac:dyDescent="0.2">
      <c r="A5919" s="1">
        <v>34609</v>
      </c>
      <c r="B5919">
        <v>1994</v>
      </c>
      <c r="C5919">
        <f>_xlfn.MAXIFS(Table1[ScheduleWeekWritten],Table1[ScheduleSeason],Table1[[#This Row],[ScheduleSeason]])</f>
        <v>17</v>
      </c>
      <c r="D5919">
        <v>5</v>
      </c>
      <c r="E5919" cm="1">
        <f t="array" ref="E5919">_xlfn.XLOOKUP(Table1[[#This Row],[ScheduleWeekWritten]],Table3[Game],100+Table3[Increase],Table1[[#This Row],[ScheduleWeekWritten]])</f>
        <v>5</v>
      </c>
      <c r="F5919" t="b">
        <v>0</v>
      </c>
      <c r="G5919" t="s">
        <v>95</v>
      </c>
      <c r="H5919">
        <v>27</v>
      </c>
      <c r="I5919">
        <v>22</v>
      </c>
      <c r="J5919" t="s">
        <v>50</v>
      </c>
      <c r="K5919" t="s">
        <v>90</v>
      </c>
      <c r="L5919" t="str">
        <f>_xlfn.XLOOKUP(Table1[[#This Row],[TeamFavoriteID]],Table2[team_id],Table2[team_name],_xlfn.XLOOKUP(Table1[[#This Row],[TeamFavoriteID]],Table2[team_id_pfr],Table2[team_name],"Even"))</f>
        <v>New York Giants</v>
      </c>
      <c r="M5919">
        <v>-2</v>
      </c>
      <c r="N5919">
        <f>IF(Table1[[#This Row],[TeamFavorite]]=Table1[[#This Row],[TeamHome]],Table1[[#This Row],[ScoreAway]]-Table1[[#This Row],[ScoreHome]],Table1[[#This Row],[ScoreHome]]-Table1[[#This Row],[ScoreAway]])</f>
        <v>5</v>
      </c>
      <c r="O5919">
        <f>IF(Table1[[#This Row],[SpreadActual]]&lt;Table1[[#This Row],[SpreadFavorite]],1,0)</f>
        <v>0</v>
      </c>
      <c r="P5919">
        <v>40</v>
      </c>
      <c r="Q5919" t="s">
        <v>124</v>
      </c>
      <c r="R5919" t="b">
        <v>0</v>
      </c>
      <c r="S5919">
        <v>72</v>
      </c>
      <c r="T5919">
        <v>0</v>
      </c>
      <c r="V5919" t="s">
        <v>103</v>
      </c>
    </row>
    <row r="5920" spans="1:22" x14ac:dyDescent="0.2">
      <c r="A5920" s="1">
        <v>34609</v>
      </c>
      <c r="B5920">
        <v>1994</v>
      </c>
      <c r="C5920">
        <f>_xlfn.MAXIFS(Table1[ScheduleWeekWritten],Table1[ScheduleSeason],Table1[[#This Row],[ScheduleSeason]])</f>
        <v>17</v>
      </c>
      <c r="D5920">
        <v>5</v>
      </c>
      <c r="E5920" cm="1">
        <f t="array" ref="E5920">_xlfn.XLOOKUP(Table1[[#This Row],[ScheduleWeekWritten]],Table3[Game],100+Table3[Increase],Table1[[#This Row],[ScheduleWeekWritten]])</f>
        <v>5</v>
      </c>
      <c r="F5920" t="b">
        <v>0</v>
      </c>
      <c r="G5920" t="s">
        <v>53</v>
      </c>
      <c r="H5920">
        <v>8</v>
      </c>
      <c r="I5920">
        <v>40</v>
      </c>
      <c r="J5920" t="s">
        <v>58</v>
      </c>
      <c r="K5920" t="s">
        <v>87</v>
      </c>
      <c r="L5920" t="str">
        <f>_xlfn.XLOOKUP(Table1[[#This Row],[TeamFavoriteID]],Table2[team_id],Table2[team_name],_xlfn.XLOOKUP(Table1[[#This Row],[TeamFavoriteID]],Table2[team_id_pfr],Table2[team_name],"Even"))</f>
        <v>San Francisco 49ers</v>
      </c>
      <c r="M5920">
        <v>-9</v>
      </c>
      <c r="N5920">
        <f>IF(Table1[[#This Row],[TeamFavorite]]=Table1[[#This Row],[TeamHome]],Table1[[#This Row],[ScoreAway]]-Table1[[#This Row],[ScoreHome]],Table1[[#This Row],[ScoreHome]]-Table1[[#This Row],[ScoreAway]])</f>
        <v>32</v>
      </c>
      <c r="O5920">
        <f>IF(Table1[[#This Row],[SpreadActual]]&lt;Table1[[#This Row],[SpreadFavorite]],1,0)</f>
        <v>0</v>
      </c>
      <c r="P5920">
        <v>45</v>
      </c>
      <c r="Q5920" t="s">
        <v>118</v>
      </c>
      <c r="R5920" t="b">
        <v>0</v>
      </c>
      <c r="S5920">
        <v>60</v>
      </c>
      <c r="T5920">
        <v>14</v>
      </c>
      <c r="U5920">
        <v>81</v>
      </c>
    </row>
    <row r="5921" spans="1:22" x14ac:dyDescent="0.2">
      <c r="A5921" s="1">
        <v>34609</v>
      </c>
      <c r="B5921">
        <v>1994</v>
      </c>
      <c r="C5921">
        <f>_xlfn.MAXIFS(Table1[ScheduleWeekWritten],Table1[ScheduleSeason],Table1[[#This Row],[ScheduleSeason]])</f>
        <v>17</v>
      </c>
      <c r="D5921">
        <v>5</v>
      </c>
      <c r="E5921" cm="1">
        <f t="array" ref="E5921">_xlfn.XLOOKUP(Table1[[#This Row],[ScheduleWeekWritten]],Table3[Game],100+Table3[Increase],Table1[[#This Row],[ScheduleWeekWritten]])</f>
        <v>5</v>
      </c>
      <c r="F5921" t="b">
        <v>0</v>
      </c>
      <c r="G5921" t="s">
        <v>127</v>
      </c>
      <c r="H5921">
        <v>24</v>
      </c>
      <c r="I5921">
        <v>14</v>
      </c>
      <c r="J5921" t="s">
        <v>45</v>
      </c>
      <c r="K5921" t="s">
        <v>79</v>
      </c>
      <c r="L5921" t="str">
        <f>_xlfn.XLOOKUP(Table1[[#This Row],[TeamFavoriteID]],Table2[team_id],Table2[team_name],_xlfn.XLOOKUP(Table1[[#This Row],[TeamFavoriteID]],Table2[team_id_pfr],Table2[team_name],"Even"))</f>
        <v>Detroit Lions</v>
      </c>
      <c r="M5921">
        <v>-3</v>
      </c>
      <c r="N5921">
        <f>IF(Table1[[#This Row],[TeamFavorite]]=Table1[[#This Row],[TeamHome]],Table1[[#This Row],[ScoreAway]]-Table1[[#This Row],[ScoreHome]],Table1[[#This Row],[ScoreHome]]-Table1[[#This Row],[ScoreAway]])</f>
        <v>10</v>
      </c>
      <c r="O5921">
        <f>IF(Table1[[#This Row],[SpreadActual]]&lt;Table1[[#This Row],[SpreadFavorite]],1,0)</f>
        <v>0</v>
      </c>
      <c r="P5921">
        <v>38.5</v>
      </c>
      <c r="Q5921" t="s">
        <v>130</v>
      </c>
      <c r="R5921" t="b">
        <v>0</v>
      </c>
      <c r="S5921">
        <v>78</v>
      </c>
      <c r="T5921">
        <v>15</v>
      </c>
      <c r="U5921">
        <v>88</v>
      </c>
    </row>
    <row r="5922" spans="1:22" x14ac:dyDescent="0.2">
      <c r="A5922" s="1">
        <v>34609</v>
      </c>
      <c r="B5922">
        <v>1994</v>
      </c>
      <c r="C5922">
        <f>_xlfn.MAXIFS(Table1[ScheduleWeekWritten],Table1[ScheduleSeason],Table1[[#This Row],[ScheduleSeason]])</f>
        <v>17</v>
      </c>
      <c r="D5922">
        <v>5</v>
      </c>
      <c r="E5922" cm="1">
        <f t="array" ref="E5922">_xlfn.XLOOKUP(Table1[[#This Row],[ScheduleWeekWritten]],Table3[Game],100+Table3[Increase],Table1[[#This Row],[ScheduleWeekWritten]])</f>
        <v>5</v>
      </c>
      <c r="F5922" t="b">
        <v>0</v>
      </c>
      <c r="G5922" t="s">
        <v>61</v>
      </c>
      <c r="H5922">
        <v>7</v>
      </c>
      <c r="I5922">
        <v>34</v>
      </c>
      <c r="J5922" t="s">
        <v>67</v>
      </c>
      <c r="K5922" t="s">
        <v>68</v>
      </c>
      <c r="L5922" t="str">
        <f>_xlfn.XLOOKUP(Table1[[#This Row],[TeamFavoriteID]],Table2[team_id],Table2[team_name],_xlfn.XLOOKUP(Table1[[#This Row],[TeamFavoriteID]],Table2[team_id_pfr],Table2[team_name],"Even"))</f>
        <v>Dallas Cowboys</v>
      </c>
      <c r="M5922">
        <v>-11.5</v>
      </c>
      <c r="N5922">
        <f>IF(Table1[[#This Row],[TeamFavorite]]=Table1[[#This Row],[TeamHome]],Table1[[#This Row],[ScoreAway]]-Table1[[#This Row],[ScoreHome]],Table1[[#This Row],[ScoreHome]]-Table1[[#This Row],[ScoreAway]])</f>
        <v>-27</v>
      </c>
      <c r="O5922">
        <f>IF(Table1[[#This Row],[SpreadActual]]&lt;Table1[[#This Row],[SpreadFavorite]],1,0)</f>
        <v>1</v>
      </c>
      <c r="P5922">
        <v>45</v>
      </c>
      <c r="Q5922" t="s">
        <v>64</v>
      </c>
      <c r="R5922" t="b">
        <v>0</v>
      </c>
      <c r="S5922">
        <v>66</v>
      </c>
      <c r="T5922">
        <v>11</v>
      </c>
      <c r="U5922">
        <v>80</v>
      </c>
    </row>
    <row r="5923" spans="1:22" x14ac:dyDescent="0.2">
      <c r="A5923" s="1">
        <v>34610</v>
      </c>
      <c r="B5923">
        <v>1994</v>
      </c>
      <c r="C5923">
        <f>_xlfn.MAXIFS(Table1[ScheduleWeekWritten],Table1[ScheduleSeason],Table1[[#This Row],[ScheduleSeason]])</f>
        <v>17</v>
      </c>
      <c r="D5923">
        <v>5</v>
      </c>
      <c r="E5923" cm="1">
        <f t="array" ref="E5923">_xlfn.XLOOKUP(Table1[[#This Row],[ScheduleWeekWritten]],Table3[Game],100+Table3[Increase],Table1[[#This Row],[ScheduleWeekWritten]])</f>
        <v>5</v>
      </c>
      <c r="F5923" t="b">
        <v>0</v>
      </c>
      <c r="G5923" t="s">
        <v>49</v>
      </c>
      <c r="H5923">
        <v>30</v>
      </c>
      <c r="I5923">
        <v>14</v>
      </c>
      <c r="J5923" t="s">
        <v>23</v>
      </c>
      <c r="K5923" t="s">
        <v>51</v>
      </c>
      <c r="L5923" t="str">
        <f>_xlfn.XLOOKUP(Table1[[#This Row],[TeamFavoriteID]],Table2[team_id],Table2[team_name],_xlfn.XLOOKUP(Table1[[#This Row],[TeamFavoriteID]],Table2[team_id_pfr],Table2[team_name],"Even"))</f>
        <v>Pittsburgh Steelers</v>
      </c>
      <c r="M5923">
        <v>-8</v>
      </c>
      <c r="N5923">
        <f>IF(Table1[[#This Row],[TeamFavorite]]=Table1[[#This Row],[TeamHome]],Table1[[#This Row],[ScoreAway]]-Table1[[#This Row],[ScoreHome]],Table1[[#This Row],[ScoreHome]]-Table1[[#This Row],[ScoreAway]])</f>
        <v>-16</v>
      </c>
      <c r="O5923">
        <f>IF(Table1[[#This Row],[SpreadActual]]&lt;Table1[[#This Row],[SpreadFavorite]],1,0)</f>
        <v>1</v>
      </c>
      <c r="P5923">
        <v>39</v>
      </c>
      <c r="Q5923" t="s">
        <v>113</v>
      </c>
      <c r="R5923" t="b">
        <v>0</v>
      </c>
      <c r="S5923">
        <v>52</v>
      </c>
      <c r="T5923">
        <v>11</v>
      </c>
      <c r="U5923">
        <v>54</v>
      </c>
    </row>
    <row r="5924" spans="1:22" x14ac:dyDescent="0.2">
      <c r="A5924" s="1">
        <v>34616</v>
      </c>
      <c r="B5924">
        <v>1994</v>
      </c>
      <c r="C5924">
        <f>_xlfn.MAXIFS(Table1[ScheduleWeekWritten],Table1[ScheduleSeason],Table1[[#This Row],[ScheduleSeason]])</f>
        <v>17</v>
      </c>
      <c r="D5924">
        <v>6</v>
      </c>
      <c r="E5924" cm="1">
        <f t="array" ref="E5924">_xlfn.XLOOKUP(Table1[[#This Row],[ScheduleWeekWritten]],Table3[Game],100+Table3[Increase],Table1[[#This Row],[ScheduleWeekWritten]])</f>
        <v>6</v>
      </c>
      <c r="F5924" t="b">
        <v>0</v>
      </c>
      <c r="G5924" t="s">
        <v>38</v>
      </c>
      <c r="H5924">
        <v>34</v>
      </c>
      <c r="I5924">
        <v>13</v>
      </c>
      <c r="J5924" t="s">
        <v>127</v>
      </c>
      <c r="K5924" t="s">
        <v>109</v>
      </c>
      <c r="L5924" t="str">
        <f>_xlfn.XLOOKUP(Table1[[#This Row],[TeamFavoriteID]],Table2[team_id],Table2[team_name],_xlfn.XLOOKUP(Table1[[#This Row],[TeamFavoriteID]],Table2[team_id_pfr],Table2[team_name],"Even"))</f>
        <v>Atlanta Falcons</v>
      </c>
      <c r="M5924">
        <v>-7</v>
      </c>
      <c r="N5924">
        <f>IF(Table1[[#This Row],[TeamFavorite]]=Table1[[#This Row],[TeamHome]],Table1[[#This Row],[ScoreAway]]-Table1[[#This Row],[ScoreHome]],Table1[[#This Row],[ScoreHome]]-Table1[[#This Row],[ScoreAway]])</f>
        <v>-21</v>
      </c>
      <c r="O5924">
        <f>IF(Table1[[#This Row],[SpreadActual]]&lt;Table1[[#This Row],[SpreadFavorite]],1,0)</f>
        <v>1</v>
      </c>
      <c r="P5924">
        <v>41</v>
      </c>
      <c r="Q5924" t="s">
        <v>148</v>
      </c>
      <c r="R5924" t="b">
        <v>0</v>
      </c>
      <c r="S5924">
        <v>72</v>
      </c>
      <c r="T5924">
        <v>0</v>
      </c>
      <c r="V5924" t="s">
        <v>103</v>
      </c>
    </row>
    <row r="5925" spans="1:22" x14ac:dyDescent="0.2">
      <c r="A5925" s="1">
        <v>34616</v>
      </c>
      <c r="B5925">
        <v>1994</v>
      </c>
      <c r="C5925">
        <f>_xlfn.MAXIFS(Table1[ScheduleWeekWritten],Table1[ScheduleSeason],Table1[[#This Row],[ScheduleSeason]])</f>
        <v>17</v>
      </c>
      <c r="D5925">
        <v>6</v>
      </c>
      <c r="E5925" cm="1">
        <f t="array" ref="E5925">_xlfn.XLOOKUP(Table1[[#This Row],[ScheduleWeekWritten]],Table3[Game],100+Table3[Increase],Table1[[#This Row],[ScheduleWeekWritten]])</f>
        <v>6</v>
      </c>
      <c r="F5925" t="b">
        <v>0</v>
      </c>
      <c r="G5925" t="s">
        <v>28</v>
      </c>
      <c r="H5925">
        <v>21</v>
      </c>
      <c r="I5925">
        <v>11</v>
      </c>
      <c r="J5925" t="s">
        <v>19</v>
      </c>
      <c r="K5925" t="s">
        <v>43</v>
      </c>
      <c r="L5925" t="str">
        <f>_xlfn.XLOOKUP(Table1[[#This Row],[TeamFavoriteID]],Table2[team_id],Table2[team_name],_xlfn.XLOOKUP(Table1[[#This Row],[TeamFavoriteID]],Table2[team_id_pfr],Table2[team_name],"Even"))</f>
        <v>Buffalo Bills</v>
      </c>
      <c r="M5925">
        <v>-2.5</v>
      </c>
      <c r="N5925">
        <f>IF(Table1[[#This Row],[TeamFavorite]]=Table1[[#This Row],[TeamHome]],Table1[[#This Row],[ScoreAway]]-Table1[[#This Row],[ScoreHome]],Table1[[#This Row],[ScoreHome]]-Table1[[#This Row],[ScoreAway]])</f>
        <v>-10</v>
      </c>
      <c r="O5925">
        <f>IF(Table1[[#This Row],[SpreadActual]]&lt;Table1[[#This Row],[SpreadFavorite]],1,0)</f>
        <v>1</v>
      </c>
      <c r="P5925">
        <v>44</v>
      </c>
      <c r="Q5925" t="s">
        <v>123</v>
      </c>
      <c r="R5925" t="b">
        <v>0</v>
      </c>
      <c r="S5925">
        <v>61</v>
      </c>
      <c r="T5925">
        <v>20</v>
      </c>
      <c r="U5925">
        <v>62</v>
      </c>
    </row>
    <row r="5926" spans="1:22" x14ac:dyDescent="0.2">
      <c r="A5926" s="1">
        <v>34616</v>
      </c>
      <c r="B5926">
        <v>1994</v>
      </c>
      <c r="C5926">
        <f>_xlfn.MAXIFS(Table1[ScheduleWeekWritten],Table1[ScheduleSeason],Table1[[#This Row],[ScheduleSeason]])</f>
        <v>17</v>
      </c>
      <c r="D5926">
        <v>6</v>
      </c>
      <c r="E5926" cm="1">
        <f t="array" ref="E5926">_xlfn.XLOOKUP(Table1[[#This Row],[ScheduleWeekWritten]],Table3[Game],100+Table3[Increase],Table1[[#This Row],[ScheduleWeekWritten]])</f>
        <v>6</v>
      </c>
      <c r="F5926" t="b">
        <v>0</v>
      </c>
      <c r="G5926" t="s">
        <v>46</v>
      </c>
      <c r="H5926">
        <v>17</v>
      </c>
      <c r="I5926">
        <v>7</v>
      </c>
      <c r="J5926" t="s">
        <v>95</v>
      </c>
      <c r="K5926" t="s">
        <v>47</v>
      </c>
      <c r="L5926" t="str">
        <f>_xlfn.XLOOKUP(Table1[[#This Row],[TeamFavoriteID]],Table2[team_id],Table2[team_name],_xlfn.XLOOKUP(Table1[[#This Row],[TeamFavoriteID]],Table2[team_id_pfr],Table2[team_name],"Even"))</f>
        <v>Chicago Bears</v>
      </c>
      <c r="M5926">
        <v>-3.5</v>
      </c>
      <c r="N5926">
        <f>IF(Table1[[#This Row],[TeamFavorite]]=Table1[[#This Row],[TeamHome]],Table1[[#This Row],[ScoreAway]]-Table1[[#This Row],[ScoreHome]],Table1[[#This Row],[ScoreHome]]-Table1[[#This Row],[ScoreAway]])</f>
        <v>-10</v>
      </c>
      <c r="O5926">
        <f>IF(Table1[[#This Row],[SpreadActual]]&lt;Table1[[#This Row],[SpreadFavorite]],1,0)</f>
        <v>1</v>
      </c>
      <c r="P5926">
        <v>37</v>
      </c>
      <c r="Q5926" t="s">
        <v>114</v>
      </c>
      <c r="R5926" t="b">
        <v>0</v>
      </c>
      <c r="S5926">
        <v>50</v>
      </c>
      <c r="T5926">
        <v>14</v>
      </c>
      <c r="U5926">
        <v>69</v>
      </c>
    </row>
    <row r="5927" spans="1:22" x14ac:dyDescent="0.2">
      <c r="A5927" s="1">
        <v>34616</v>
      </c>
      <c r="B5927">
        <v>1994</v>
      </c>
      <c r="C5927">
        <f>_xlfn.MAXIFS(Table1[ScheduleWeekWritten],Table1[ScheduleSeason],Table1[[#This Row],[ScheduleSeason]])</f>
        <v>17</v>
      </c>
      <c r="D5927">
        <v>6</v>
      </c>
      <c r="E5927" cm="1">
        <f t="array" ref="E5927">_xlfn.XLOOKUP(Table1[[#This Row],[ScheduleWeekWritten]],Table3[Game],100+Table3[Increase],Table1[[#This Row],[ScheduleWeekWritten]])</f>
        <v>6</v>
      </c>
      <c r="F5927" t="b">
        <v>0</v>
      </c>
      <c r="G5927" t="s">
        <v>67</v>
      </c>
      <c r="H5927">
        <v>38</v>
      </c>
      <c r="I5927">
        <v>3</v>
      </c>
      <c r="J5927" t="s">
        <v>149</v>
      </c>
      <c r="K5927" t="s">
        <v>68</v>
      </c>
      <c r="L5927" t="str">
        <f>_xlfn.XLOOKUP(Table1[[#This Row],[TeamFavoriteID]],Table2[team_id],Table2[team_name],_xlfn.XLOOKUP(Table1[[#This Row],[TeamFavoriteID]],Table2[team_id_pfr],Table2[team_name],"Even"))</f>
        <v>Dallas Cowboys</v>
      </c>
      <c r="M5927">
        <v>-12.5</v>
      </c>
      <c r="N5927">
        <f>IF(Table1[[#This Row],[TeamFavorite]]=Table1[[#This Row],[TeamHome]],Table1[[#This Row],[ScoreAway]]-Table1[[#This Row],[ScoreHome]],Table1[[#This Row],[ScoreHome]]-Table1[[#This Row],[ScoreAway]])</f>
        <v>-35</v>
      </c>
      <c r="O5927">
        <f>IF(Table1[[#This Row],[SpreadActual]]&lt;Table1[[#This Row],[SpreadFavorite]],1,0)</f>
        <v>1</v>
      </c>
      <c r="P5927">
        <v>37.5</v>
      </c>
      <c r="Q5927" t="s">
        <v>119</v>
      </c>
      <c r="R5927" t="b">
        <v>0</v>
      </c>
      <c r="S5927">
        <v>61</v>
      </c>
      <c r="T5927">
        <v>14</v>
      </c>
      <c r="U5927">
        <v>56</v>
      </c>
    </row>
    <row r="5928" spans="1:22" x14ac:dyDescent="0.2">
      <c r="A5928" s="1">
        <v>34616</v>
      </c>
      <c r="B5928">
        <v>1994</v>
      </c>
      <c r="C5928">
        <f>_xlfn.MAXIFS(Table1[ScheduleWeekWritten],Table1[ScheduleSeason],Table1[[#This Row],[ScheduleSeason]])</f>
        <v>17</v>
      </c>
      <c r="D5928">
        <v>6</v>
      </c>
      <c r="E5928" cm="1">
        <f t="array" ref="E5928">_xlfn.XLOOKUP(Table1[[#This Row],[ScheduleWeekWritten]],Table3[Game],100+Table3[Increase],Table1[[#This Row],[ScheduleWeekWritten]])</f>
        <v>6</v>
      </c>
      <c r="F5928" t="b">
        <v>0</v>
      </c>
      <c r="G5928" t="s">
        <v>45</v>
      </c>
      <c r="H5928">
        <v>21</v>
      </c>
      <c r="I5928">
        <v>27</v>
      </c>
      <c r="J5928" t="s">
        <v>53</v>
      </c>
      <c r="K5928" t="s">
        <v>87</v>
      </c>
      <c r="L5928" t="str">
        <f>_xlfn.XLOOKUP(Table1[[#This Row],[TeamFavoriteID]],Table2[team_id],Table2[team_name],_xlfn.XLOOKUP(Table1[[#This Row],[TeamFavoriteID]],Table2[team_id_pfr],Table2[team_name],"Even"))</f>
        <v>San Francisco 49ers</v>
      </c>
      <c r="M5928">
        <v>-4.5</v>
      </c>
      <c r="N5928">
        <f>IF(Table1[[#This Row],[TeamFavorite]]=Table1[[#This Row],[TeamHome]],Table1[[#This Row],[ScoreAway]]-Table1[[#This Row],[ScoreHome]],Table1[[#This Row],[ScoreHome]]-Table1[[#This Row],[ScoreAway]])</f>
        <v>-6</v>
      </c>
      <c r="O5928">
        <f>IF(Table1[[#This Row],[SpreadActual]]&lt;Table1[[#This Row],[SpreadFavorite]],1,0)</f>
        <v>1</v>
      </c>
      <c r="P5928">
        <v>44</v>
      </c>
      <c r="Q5928" t="s">
        <v>125</v>
      </c>
      <c r="R5928" t="b">
        <v>0</v>
      </c>
      <c r="S5928">
        <v>72</v>
      </c>
      <c r="T5928">
        <v>0</v>
      </c>
      <c r="V5928" t="s">
        <v>103</v>
      </c>
    </row>
    <row r="5929" spans="1:22" x14ac:dyDescent="0.2">
      <c r="A5929" s="1">
        <v>34616</v>
      </c>
      <c r="B5929">
        <v>1994</v>
      </c>
      <c r="C5929">
        <f>_xlfn.MAXIFS(Table1[ScheduleWeekWritten],Table1[ScheduleSeason],Table1[[#This Row],[ScheduleSeason]])</f>
        <v>17</v>
      </c>
      <c r="D5929">
        <v>6</v>
      </c>
      <c r="E5929" cm="1">
        <f t="array" ref="E5929">_xlfn.XLOOKUP(Table1[[#This Row],[ScheduleWeekWritten]],Table3[Game],100+Table3[Increase],Table1[[#This Row],[ScheduleWeekWritten]])</f>
        <v>6</v>
      </c>
      <c r="F5929" t="b">
        <v>0</v>
      </c>
      <c r="G5929" t="s">
        <v>33</v>
      </c>
      <c r="H5929">
        <v>24</v>
      </c>
      <c r="I5929">
        <v>17</v>
      </c>
      <c r="J5929" t="s">
        <v>39</v>
      </c>
      <c r="K5929" t="s">
        <v>35</v>
      </c>
      <c r="L5929" t="str">
        <f>_xlfn.XLOOKUP(Table1[[#This Row],[TeamFavoriteID]],Table2[team_id],Table2[team_name],_xlfn.XLOOKUP(Table1[[#This Row],[TeamFavoriteID]],Table2[team_id_pfr],Table2[team_name],"Even"))</f>
        <v>Green Bay Packers</v>
      </c>
      <c r="M5929">
        <v>-8.5</v>
      </c>
      <c r="N5929">
        <f>IF(Table1[[#This Row],[TeamFavorite]]=Table1[[#This Row],[TeamHome]],Table1[[#This Row],[ScoreAway]]-Table1[[#This Row],[ScoreHome]],Table1[[#This Row],[ScoreHome]]-Table1[[#This Row],[ScoreAway]])</f>
        <v>-7</v>
      </c>
      <c r="O5929">
        <f>IF(Table1[[#This Row],[SpreadActual]]&lt;Table1[[#This Row],[SpreadFavorite]],1,0)</f>
        <v>0</v>
      </c>
      <c r="P5929">
        <v>35</v>
      </c>
      <c r="Q5929" t="s">
        <v>82</v>
      </c>
      <c r="R5929" t="b">
        <v>0</v>
      </c>
      <c r="S5929">
        <v>47</v>
      </c>
      <c r="T5929">
        <v>12</v>
      </c>
      <c r="U5929">
        <v>71</v>
      </c>
    </row>
    <row r="5930" spans="1:22" x14ac:dyDescent="0.2">
      <c r="A5930" s="1">
        <v>34616</v>
      </c>
      <c r="B5930">
        <v>1994</v>
      </c>
      <c r="C5930">
        <f>_xlfn.MAXIFS(Table1[ScheduleWeekWritten],Table1[ScheduleSeason],Table1[[#This Row],[ScheduleSeason]])</f>
        <v>17</v>
      </c>
      <c r="D5930">
        <v>6</v>
      </c>
      <c r="E5930" cm="1">
        <f t="array" ref="E5930">_xlfn.XLOOKUP(Table1[[#This Row],[ScheduleWeekWritten]],Table3[Game],100+Table3[Increase],Table1[[#This Row],[ScheduleWeekWritten]])</f>
        <v>6</v>
      </c>
      <c r="F5930" t="b">
        <v>0</v>
      </c>
      <c r="G5930" t="s">
        <v>115</v>
      </c>
      <c r="H5930">
        <v>17</v>
      </c>
      <c r="I5930">
        <v>21</v>
      </c>
      <c r="J5930" t="s">
        <v>138</v>
      </c>
      <c r="K5930" t="s">
        <v>70</v>
      </c>
      <c r="L5930" t="str">
        <f>_xlfn.XLOOKUP(Table1[[#This Row],[TeamFavoriteID]],Table2[team_id],Table2[team_name],_xlfn.XLOOKUP(Table1[[#This Row],[TeamFavoriteID]],Table2[team_id_pfr],Table2[team_name],"Even"))</f>
        <v>Boston Patriots</v>
      </c>
      <c r="M5930">
        <v>-3</v>
      </c>
      <c r="N5930">
        <f>IF(Table1[[#This Row],[TeamFavorite]]=Table1[[#This Row],[TeamHome]],Table1[[#This Row],[ScoreAway]]-Table1[[#This Row],[ScoreHome]],Table1[[#This Row],[ScoreHome]]-Table1[[#This Row],[ScoreAway]])</f>
        <v>-4</v>
      </c>
      <c r="O5930">
        <f>IF(Table1[[#This Row],[SpreadActual]]&lt;Table1[[#This Row],[SpreadFavorite]],1,0)</f>
        <v>1</v>
      </c>
      <c r="P5930">
        <v>48</v>
      </c>
      <c r="Q5930" t="s">
        <v>116</v>
      </c>
      <c r="R5930" t="b">
        <v>0</v>
      </c>
      <c r="S5930">
        <v>63</v>
      </c>
      <c r="T5930">
        <v>17</v>
      </c>
      <c r="U5930">
        <v>76</v>
      </c>
    </row>
    <row r="5931" spans="1:22" x14ac:dyDescent="0.2">
      <c r="A5931" s="1">
        <v>34616</v>
      </c>
      <c r="B5931">
        <v>1994</v>
      </c>
      <c r="C5931">
        <f>_xlfn.MAXIFS(Table1[ScheduleWeekWritten],Table1[ScheduleSeason],Table1[[#This Row],[ScheduleSeason]])</f>
        <v>17</v>
      </c>
      <c r="D5931">
        <v>6</v>
      </c>
      <c r="E5931" cm="1">
        <f t="array" ref="E5931">_xlfn.XLOOKUP(Table1[[#This Row],[ScheduleWeekWritten]],Table3[Game],100+Table3[Increase],Table1[[#This Row],[ScheduleWeekWritten]])</f>
        <v>6</v>
      </c>
      <c r="F5931" t="b">
        <v>0</v>
      </c>
      <c r="G5931" t="s">
        <v>31</v>
      </c>
      <c r="H5931">
        <v>16</v>
      </c>
      <c r="I5931">
        <v>6</v>
      </c>
      <c r="J5931" t="s">
        <v>140</v>
      </c>
      <c r="K5931" t="s">
        <v>32</v>
      </c>
      <c r="L5931" t="str">
        <f>_xlfn.XLOOKUP(Table1[[#This Row],[TeamFavoriteID]],Table2[team_id],Table2[team_name],_xlfn.XLOOKUP(Table1[[#This Row],[TeamFavoriteID]],Table2[team_id_pfr],Table2[team_name],"Even"))</f>
        <v>New York Jets</v>
      </c>
      <c r="M5931">
        <v>-5.5</v>
      </c>
      <c r="N5931">
        <f>IF(Table1[[#This Row],[TeamFavorite]]=Table1[[#This Row],[TeamHome]],Table1[[#This Row],[ScoreAway]]-Table1[[#This Row],[ScoreHome]],Table1[[#This Row],[ScoreHome]]-Table1[[#This Row],[ScoreAway]])</f>
        <v>-10</v>
      </c>
      <c r="O5931">
        <f>IF(Table1[[#This Row],[SpreadActual]]&lt;Table1[[#This Row],[SpreadFavorite]],1,0)</f>
        <v>1</v>
      </c>
      <c r="P5931">
        <v>36.5</v>
      </c>
      <c r="Q5931" t="s">
        <v>126</v>
      </c>
      <c r="R5931" t="b">
        <v>0</v>
      </c>
      <c r="S5931">
        <v>66</v>
      </c>
      <c r="T5931">
        <v>12</v>
      </c>
      <c r="U5931">
        <v>77</v>
      </c>
    </row>
    <row r="5932" spans="1:22" x14ac:dyDescent="0.2">
      <c r="A5932" s="1">
        <v>34616</v>
      </c>
      <c r="B5932">
        <v>1994</v>
      </c>
      <c r="C5932">
        <f>_xlfn.MAXIFS(Table1[ScheduleWeekWritten],Table1[ScheduleSeason],Table1[[#This Row],[ScheduleSeason]])</f>
        <v>17</v>
      </c>
      <c r="D5932">
        <v>6</v>
      </c>
      <c r="E5932" cm="1">
        <f t="array" ref="E5932">_xlfn.XLOOKUP(Table1[[#This Row],[ScheduleWeekWritten]],Table3[Game],100+Table3[Increase],Table1[[#This Row],[ScheduleWeekWritten]])</f>
        <v>6</v>
      </c>
      <c r="F5932" t="b">
        <v>0</v>
      </c>
      <c r="G5932" t="s">
        <v>58</v>
      </c>
      <c r="H5932">
        <v>21</v>
      </c>
      <c r="I5932">
        <v>17</v>
      </c>
      <c r="J5932" t="s">
        <v>61</v>
      </c>
      <c r="K5932" t="s">
        <v>77</v>
      </c>
      <c r="L5932" t="str">
        <f>_xlfn.XLOOKUP(Table1[[#This Row],[TeamFavoriteID]],Table2[team_id],Table2[team_name],_xlfn.XLOOKUP(Table1[[#This Row],[TeamFavoriteID]],Table2[team_id_pfr],Table2[team_name],"Even"))</f>
        <v>Philadelphia Eagles</v>
      </c>
      <c r="M5932">
        <v>-13</v>
      </c>
      <c r="N5932">
        <f>IF(Table1[[#This Row],[TeamFavorite]]=Table1[[#This Row],[TeamHome]],Table1[[#This Row],[ScoreAway]]-Table1[[#This Row],[ScoreHome]],Table1[[#This Row],[ScoreHome]]-Table1[[#This Row],[ScoreAway]])</f>
        <v>-4</v>
      </c>
      <c r="O5932">
        <f>IF(Table1[[#This Row],[SpreadActual]]&lt;Table1[[#This Row],[SpreadFavorite]],1,0)</f>
        <v>0</v>
      </c>
      <c r="P5932">
        <v>42</v>
      </c>
      <c r="Q5932" t="s">
        <v>112</v>
      </c>
      <c r="R5932" t="b">
        <v>0</v>
      </c>
      <c r="S5932">
        <v>66</v>
      </c>
      <c r="T5932">
        <v>12</v>
      </c>
      <c r="U5932">
        <v>77</v>
      </c>
    </row>
    <row r="5933" spans="1:22" x14ac:dyDescent="0.2">
      <c r="A5933" s="1">
        <v>34616</v>
      </c>
      <c r="B5933">
        <v>1994</v>
      </c>
      <c r="C5933">
        <f>_xlfn.MAXIFS(Table1[ScheduleWeekWritten],Table1[ScheduleSeason],Table1[[#This Row],[ScheduleSeason]])</f>
        <v>17</v>
      </c>
      <c r="D5933">
        <v>6</v>
      </c>
      <c r="E5933" cm="1">
        <f t="array" ref="E5933">_xlfn.XLOOKUP(Table1[[#This Row],[ScheduleWeekWritten]],Table3[Game],100+Table3[Increase],Table1[[#This Row],[ScheduleWeekWritten]])</f>
        <v>6</v>
      </c>
      <c r="F5933" t="b">
        <v>0</v>
      </c>
      <c r="G5933" t="s">
        <v>27</v>
      </c>
      <c r="H5933">
        <v>20</v>
      </c>
      <c r="I5933">
        <v>6</v>
      </c>
      <c r="J5933" t="s">
        <v>42</v>
      </c>
      <c r="K5933" t="s">
        <v>29</v>
      </c>
      <c r="L5933" t="str">
        <f>_xlfn.XLOOKUP(Table1[[#This Row],[TeamFavoriteID]],Table2[team_id],Table2[team_name],_xlfn.XLOOKUP(Table1[[#This Row],[TeamFavoriteID]],Table2[team_id_pfr],Table2[team_name],"Even"))</f>
        <v>Los Angeles Chargers</v>
      </c>
      <c r="M5933">
        <v>-1.5</v>
      </c>
      <c r="N5933">
        <f>IF(Table1[[#This Row],[TeamFavorite]]=Table1[[#This Row],[TeamHome]],Table1[[#This Row],[ScoreAway]]-Table1[[#This Row],[ScoreHome]],Table1[[#This Row],[ScoreHome]]-Table1[[#This Row],[ScoreAway]])</f>
        <v>14</v>
      </c>
      <c r="O5933">
        <f>IF(Table1[[#This Row],[SpreadActual]]&lt;Table1[[#This Row],[SpreadFavorite]],1,0)</f>
        <v>0</v>
      </c>
      <c r="P5933">
        <v>43</v>
      </c>
      <c r="Q5933" t="s">
        <v>94</v>
      </c>
      <c r="R5933" t="b">
        <v>0</v>
      </c>
      <c r="S5933">
        <v>78</v>
      </c>
      <c r="T5933">
        <v>9</v>
      </c>
      <c r="U5933">
        <v>42</v>
      </c>
    </row>
    <row r="5934" spans="1:22" x14ac:dyDescent="0.2">
      <c r="A5934" s="1">
        <v>34616</v>
      </c>
      <c r="B5934">
        <v>1994</v>
      </c>
      <c r="C5934">
        <f>_xlfn.MAXIFS(Table1[ScheduleWeekWritten],Table1[ScheduleSeason],Table1[[#This Row],[ScheduleSeason]])</f>
        <v>17</v>
      </c>
      <c r="D5934">
        <v>6</v>
      </c>
      <c r="E5934" cm="1">
        <f t="array" ref="E5934">_xlfn.XLOOKUP(Table1[[#This Row],[ScheduleWeekWritten]],Table3[Game],100+Table3[Increase],Table1[[#This Row],[ScheduleWeekWritten]])</f>
        <v>6</v>
      </c>
      <c r="F5934" t="b">
        <v>0</v>
      </c>
      <c r="G5934" t="s">
        <v>128</v>
      </c>
      <c r="H5934">
        <v>9</v>
      </c>
      <c r="I5934">
        <v>16</v>
      </c>
      <c r="J5934" t="s">
        <v>24</v>
      </c>
      <c r="K5934" t="s">
        <v>132</v>
      </c>
      <c r="L5934" t="str">
        <f>_xlfn.XLOOKUP(Table1[[#This Row],[TeamFavoriteID]],Table2[team_id],Table2[team_name],_xlfn.XLOOKUP(Table1[[#This Row],[TeamFavoriteID]],Table2[team_id_pfr],Table2[team_name],"Even"))</f>
        <v>Seattle Seahawks</v>
      </c>
      <c r="M5934">
        <v>-3.5</v>
      </c>
      <c r="N5934">
        <f>IF(Table1[[#This Row],[TeamFavorite]]=Table1[[#This Row],[TeamHome]],Table1[[#This Row],[ScoreAway]]-Table1[[#This Row],[ScoreHome]],Table1[[#This Row],[ScoreHome]]-Table1[[#This Row],[ScoreAway]])</f>
        <v>7</v>
      </c>
      <c r="O5934">
        <f>IF(Table1[[#This Row],[SpreadActual]]&lt;Table1[[#This Row],[SpreadFavorite]],1,0)</f>
        <v>0</v>
      </c>
      <c r="P5934">
        <v>44.5</v>
      </c>
      <c r="Q5934" t="s">
        <v>151</v>
      </c>
      <c r="R5934" t="b">
        <v>0</v>
      </c>
      <c r="S5934">
        <v>58</v>
      </c>
      <c r="T5934">
        <v>7</v>
      </c>
      <c r="U5934">
        <v>71</v>
      </c>
    </row>
    <row r="5935" spans="1:22" x14ac:dyDescent="0.2">
      <c r="A5935" s="1">
        <v>34617</v>
      </c>
      <c r="B5935">
        <v>1994</v>
      </c>
      <c r="C5935">
        <f>_xlfn.MAXIFS(Table1[ScheduleWeekWritten],Table1[ScheduleSeason],Table1[[#This Row],[ScheduleSeason]])</f>
        <v>17</v>
      </c>
      <c r="D5935">
        <v>6</v>
      </c>
      <c r="E5935" cm="1">
        <f t="array" ref="E5935">_xlfn.XLOOKUP(Table1[[#This Row],[ScheduleWeekWritten]],Table3[Game],100+Table3[Increase],Table1[[#This Row],[ScheduleWeekWritten]])</f>
        <v>6</v>
      </c>
      <c r="F5935" t="b">
        <v>0</v>
      </c>
      <c r="G5935" t="s">
        <v>50</v>
      </c>
      <c r="H5935">
        <v>10</v>
      </c>
      <c r="I5935">
        <v>27</v>
      </c>
      <c r="J5935" t="s">
        <v>54</v>
      </c>
      <c r="K5935" t="s">
        <v>90</v>
      </c>
      <c r="L5935" t="str">
        <f>_xlfn.XLOOKUP(Table1[[#This Row],[TeamFavoriteID]],Table2[team_id],Table2[team_name],_xlfn.XLOOKUP(Table1[[#This Row],[TeamFavoriteID]],Table2[team_id_pfr],Table2[team_name],"Even"))</f>
        <v>New York Giants</v>
      </c>
      <c r="M5935">
        <v>-2.5</v>
      </c>
      <c r="N5935">
        <f>IF(Table1[[#This Row],[TeamFavorite]]=Table1[[#This Row],[TeamHome]],Table1[[#This Row],[ScoreAway]]-Table1[[#This Row],[ScoreHome]],Table1[[#This Row],[ScoreHome]]-Table1[[#This Row],[ScoreAway]])</f>
        <v>17</v>
      </c>
      <c r="O5935">
        <f>IF(Table1[[#This Row],[SpreadActual]]&lt;Table1[[#This Row],[SpreadFavorite]],1,0)</f>
        <v>0</v>
      </c>
      <c r="P5935">
        <v>40</v>
      </c>
      <c r="Q5935" t="s">
        <v>126</v>
      </c>
      <c r="R5935" t="b">
        <v>0</v>
      </c>
      <c r="S5935">
        <v>60</v>
      </c>
      <c r="T5935">
        <v>20</v>
      </c>
      <c r="U5935">
        <v>61</v>
      </c>
    </row>
    <row r="5936" spans="1:22" x14ac:dyDescent="0.2">
      <c r="A5936" s="1">
        <v>34620</v>
      </c>
      <c r="B5936">
        <v>1994</v>
      </c>
      <c r="C5936">
        <f>_xlfn.MAXIFS(Table1[ScheduleWeekWritten],Table1[ScheduleSeason],Table1[[#This Row],[ScheduleSeason]])</f>
        <v>17</v>
      </c>
      <c r="D5936">
        <v>7</v>
      </c>
      <c r="E5936" cm="1">
        <f t="array" ref="E5936">_xlfn.XLOOKUP(Table1[[#This Row],[ScheduleWeekWritten]],Table3[Game],100+Table3[Increase],Table1[[#This Row],[ScheduleWeekWritten]])</f>
        <v>7</v>
      </c>
      <c r="F5936" t="b">
        <v>0</v>
      </c>
      <c r="G5936" t="s">
        <v>23</v>
      </c>
      <c r="H5936">
        <v>8</v>
      </c>
      <c r="I5936">
        <v>11</v>
      </c>
      <c r="J5936" t="s">
        <v>62</v>
      </c>
      <c r="K5936" t="s">
        <v>63</v>
      </c>
      <c r="L5936" t="str">
        <f>_xlfn.XLOOKUP(Table1[[#This Row],[TeamFavoriteID]],Table2[team_id],Table2[team_name],_xlfn.XLOOKUP(Table1[[#This Row],[TeamFavoriteID]],Table2[team_id_pfr],Table2[team_name],"Even"))</f>
        <v>Cleveland Browns</v>
      </c>
      <c r="M5936">
        <v>-2</v>
      </c>
      <c r="N5936">
        <f>IF(Table1[[#This Row],[TeamFavorite]]=Table1[[#This Row],[TeamHome]],Table1[[#This Row],[ScoreAway]]-Table1[[#This Row],[ScoreHome]],Table1[[#This Row],[ScoreHome]]-Table1[[#This Row],[ScoreAway]])</f>
        <v>-3</v>
      </c>
      <c r="O5936">
        <f>IF(Table1[[#This Row],[SpreadActual]]&lt;Table1[[#This Row],[SpreadFavorite]],1,0)</f>
        <v>1</v>
      </c>
      <c r="P5936">
        <v>37</v>
      </c>
      <c r="Q5936" t="s">
        <v>102</v>
      </c>
      <c r="R5936" t="b">
        <v>0</v>
      </c>
      <c r="S5936">
        <v>72</v>
      </c>
      <c r="T5936">
        <v>0</v>
      </c>
      <c r="V5936" t="s">
        <v>103</v>
      </c>
    </row>
    <row r="5937" spans="1:22" x14ac:dyDescent="0.2">
      <c r="A5937" s="1">
        <v>34623</v>
      </c>
      <c r="B5937">
        <v>1994</v>
      </c>
      <c r="C5937">
        <f>_xlfn.MAXIFS(Table1[ScheduleWeekWritten],Table1[ScheduleSeason],Table1[[#This Row],[ScheduleSeason]])</f>
        <v>17</v>
      </c>
      <c r="D5937">
        <v>7</v>
      </c>
      <c r="E5937" cm="1">
        <f t="array" ref="E5937">_xlfn.XLOOKUP(Table1[[#This Row],[ScheduleWeekWritten]],Table3[Game],100+Table3[Increase],Table1[[#This Row],[ScheduleWeekWritten]])</f>
        <v>7</v>
      </c>
      <c r="F5937" t="b">
        <v>0</v>
      </c>
      <c r="G5937" t="s">
        <v>38</v>
      </c>
      <c r="H5937">
        <v>3</v>
      </c>
      <c r="I5937">
        <v>42</v>
      </c>
      <c r="J5937" t="s">
        <v>53</v>
      </c>
      <c r="K5937" t="s">
        <v>87</v>
      </c>
      <c r="L5937" t="str">
        <f>_xlfn.XLOOKUP(Table1[[#This Row],[TeamFavoriteID]],Table2[team_id],Table2[team_name],_xlfn.XLOOKUP(Table1[[#This Row],[TeamFavoriteID]],Table2[team_id_pfr],Table2[team_name],"Even"))</f>
        <v>San Francisco 49ers</v>
      </c>
      <c r="M5937">
        <v>-5</v>
      </c>
      <c r="N5937">
        <f>IF(Table1[[#This Row],[TeamFavorite]]=Table1[[#This Row],[TeamHome]],Table1[[#This Row],[ScoreAway]]-Table1[[#This Row],[ScoreHome]],Table1[[#This Row],[ScoreHome]]-Table1[[#This Row],[ScoreAway]])</f>
        <v>-39</v>
      </c>
      <c r="O5937">
        <f>IF(Table1[[#This Row],[SpreadActual]]&lt;Table1[[#This Row],[SpreadFavorite]],1,0)</f>
        <v>1</v>
      </c>
      <c r="P5937">
        <v>46.5</v>
      </c>
      <c r="Q5937" t="s">
        <v>148</v>
      </c>
      <c r="R5937" t="b">
        <v>0</v>
      </c>
      <c r="S5937">
        <v>72</v>
      </c>
      <c r="T5937">
        <v>0</v>
      </c>
      <c r="V5937" t="s">
        <v>103</v>
      </c>
    </row>
    <row r="5938" spans="1:22" x14ac:dyDescent="0.2">
      <c r="A5938" s="1">
        <v>34623</v>
      </c>
      <c r="B5938">
        <v>1994</v>
      </c>
      <c r="C5938">
        <f>_xlfn.MAXIFS(Table1[ScheduleWeekWritten],Table1[ScheduleSeason],Table1[[#This Row],[ScheduleSeason]])</f>
        <v>17</v>
      </c>
      <c r="D5938">
        <v>7</v>
      </c>
      <c r="E5938" cm="1">
        <f t="array" ref="E5938">_xlfn.XLOOKUP(Table1[[#This Row],[ScheduleWeekWritten]],Table3[Game],100+Table3[Increase],Table1[[#This Row],[ScheduleWeekWritten]])</f>
        <v>7</v>
      </c>
      <c r="F5938" t="b">
        <v>0</v>
      </c>
      <c r="G5938" t="s">
        <v>28</v>
      </c>
      <c r="H5938">
        <v>17</v>
      </c>
      <c r="I5938">
        <v>27</v>
      </c>
      <c r="J5938" t="s">
        <v>140</v>
      </c>
      <c r="K5938" t="s">
        <v>43</v>
      </c>
      <c r="L5938" t="str">
        <f>_xlfn.XLOOKUP(Table1[[#This Row],[TeamFavoriteID]],Table2[team_id],Table2[team_name],_xlfn.XLOOKUP(Table1[[#This Row],[TeamFavoriteID]],Table2[team_id_pfr],Table2[team_name],"Even"))</f>
        <v>Buffalo Bills</v>
      </c>
      <c r="M5938">
        <v>-9.5</v>
      </c>
      <c r="N5938">
        <f>IF(Table1[[#This Row],[TeamFavorite]]=Table1[[#This Row],[TeamHome]],Table1[[#This Row],[ScoreAway]]-Table1[[#This Row],[ScoreHome]],Table1[[#This Row],[ScoreHome]]-Table1[[#This Row],[ScoreAway]])</f>
        <v>10</v>
      </c>
      <c r="O5938">
        <f>IF(Table1[[#This Row],[SpreadActual]]&lt;Table1[[#This Row],[SpreadFavorite]],1,0)</f>
        <v>0</v>
      </c>
      <c r="P5938">
        <v>38</v>
      </c>
      <c r="Q5938" t="s">
        <v>123</v>
      </c>
      <c r="R5938" t="b">
        <v>0</v>
      </c>
      <c r="S5938">
        <v>46</v>
      </c>
      <c r="T5938">
        <v>6</v>
      </c>
      <c r="U5938">
        <v>64</v>
      </c>
    </row>
    <row r="5939" spans="1:22" x14ac:dyDescent="0.2">
      <c r="A5939" s="1">
        <v>34623</v>
      </c>
      <c r="B5939">
        <v>1994</v>
      </c>
      <c r="C5939">
        <f>_xlfn.MAXIFS(Table1[ScheduleWeekWritten],Table1[ScheduleSeason],Table1[[#This Row],[ScheduleSeason]])</f>
        <v>17</v>
      </c>
      <c r="D5939">
        <v>7</v>
      </c>
      <c r="E5939" cm="1">
        <f t="array" ref="E5939">_xlfn.XLOOKUP(Table1[[#This Row],[ScheduleWeekWritten]],Table3[Game],100+Table3[Increase],Table1[[#This Row],[ScheduleWeekWritten]])</f>
        <v>7</v>
      </c>
      <c r="F5939" t="b">
        <v>0</v>
      </c>
      <c r="G5939" t="s">
        <v>67</v>
      </c>
      <c r="H5939">
        <v>24</v>
      </c>
      <c r="I5939">
        <v>13</v>
      </c>
      <c r="J5939" t="s">
        <v>58</v>
      </c>
      <c r="K5939" t="s">
        <v>68</v>
      </c>
      <c r="L5939" t="str">
        <f>_xlfn.XLOOKUP(Table1[[#This Row],[TeamFavoriteID]],Table2[team_id],Table2[team_name],_xlfn.XLOOKUP(Table1[[#This Row],[TeamFavoriteID]],Table2[team_id_pfr],Table2[team_name],"Even"))</f>
        <v>Dallas Cowboys</v>
      </c>
      <c r="M5939">
        <v>-8.5</v>
      </c>
      <c r="N5939">
        <f>IF(Table1[[#This Row],[TeamFavorite]]=Table1[[#This Row],[TeamHome]],Table1[[#This Row],[ScoreAway]]-Table1[[#This Row],[ScoreHome]],Table1[[#This Row],[ScoreHome]]-Table1[[#This Row],[ScoreAway]])</f>
        <v>-11</v>
      </c>
      <c r="O5939">
        <f>IF(Table1[[#This Row],[SpreadActual]]&lt;Table1[[#This Row],[SpreadFavorite]],1,0)</f>
        <v>1</v>
      </c>
      <c r="P5939">
        <v>42</v>
      </c>
      <c r="Q5939" t="s">
        <v>119</v>
      </c>
      <c r="R5939" t="b">
        <v>0</v>
      </c>
      <c r="S5939">
        <v>68</v>
      </c>
      <c r="T5939">
        <v>12</v>
      </c>
      <c r="U5939">
        <v>97</v>
      </c>
    </row>
    <row r="5940" spans="1:22" x14ac:dyDescent="0.2">
      <c r="A5940" s="1">
        <v>34623</v>
      </c>
      <c r="B5940">
        <v>1994</v>
      </c>
      <c r="C5940">
        <f>_xlfn.MAXIFS(Table1[ScheduleWeekWritten],Table1[ScheduleSeason],Table1[[#This Row],[ScheduleSeason]])</f>
        <v>17</v>
      </c>
      <c r="D5940">
        <v>7</v>
      </c>
      <c r="E5940" cm="1">
        <f t="array" ref="E5940">_xlfn.XLOOKUP(Table1[[#This Row],[ScheduleWeekWritten]],Table3[Game],100+Table3[Increase],Table1[[#This Row],[ScheduleWeekWritten]])</f>
        <v>7</v>
      </c>
      <c r="F5940" t="b">
        <v>0</v>
      </c>
      <c r="G5940" t="s">
        <v>39</v>
      </c>
      <c r="H5940">
        <v>17</v>
      </c>
      <c r="I5940">
        <v>10</v>
      </c>
      <c r="J5940" t="s">
        <v>50</v>
      </c>
      <c r="K5940" t="s">
        <v>90</v>
      </c>
      <c r="L5940" t="str">
        <f>_xlfn.XLOOKUP(Table1[[#This Row],[TeamFavoriteID]],Table2[team_id],Table2[team_name],_xlfn.XLOOKUP(Table1[[#This Row],[TeamFavoriteID]],Table2[team_id_pfr],Table2[team_name],"Even"))</f>
        <v>New York Giants</v>
      </c>
      <c r="M5940">
        <v>-1.5</v>
      </c>
      <c r="N5940">
        <f>IF(Table1[[#This Row],[TeamFavorite]]=Table1[[#This Row],[TeamHome]],Table1[[#This Row],[ScoreAway]]-Table1[[#This Row],[ScoreHome]],Table1[[#This Row],[ScoreHome]]-Table1[[#This Row],[ScoreAway]])</f>
        <v>7</v>
      </c>
      <c r="O5940">
        <f>IF(Table1[[#This Row],[SpreadActual]]&lt;Table1[[#This Row],[SpreadFavorite]],1,0)</f>
        <v>0</v>
      </c>
      <c r="P5940">
        <v>36.5</v>
      </c>
      <c r="Q5940" t="s">
        <v>135</v>
      </c>
      <c r="R5940" t="b">
        <v>0</v>
      </c>
      <c r="S5940">
        <v>65</v>
      </c>
      <c r="T5940">
        <v>11</v>
      </c>
      <c r="U5940">
        <v>43</v>
      </c>
    </row>
    <row r="5941" spans="1:22" x14ac:dyDescent="0.2">
      <c r="A5941" s="1">
        <v>34623</v>
      </c>
      <c r="B5941">
        <v>1994</v>
      </c>
      <c r="C5941">
        <f>_xlfn.MAXIFS(Table1[ScheduleWeekWritten],Table1[ScheduleSeason],Table1[[#This Row],[ScheduleSeason]])</f>
        <v>17</v>
      </c>
      <c r="D5941">
        <v>7</v>
      </c>
      <c r="E5941" cm="1">
        <f t="array" ref="E5941">_xlfn.XLOOKUP(Table1[[#This Row],[ScheduleWeekWritten]],Table3[Game],100+Table3[Increase],Table1[[#This Row],[ScheduleWeekWritten]])</f>
        <v>7</v>
      </c>
      <c r="F5941" t="b">
        <v>0</v>
      </c>
      <c r="G5941" t="s">
        <v>19</v>
      </c>
      <c r="H5941">
        <v>20</v>
      </c>
      <c r="I5941">
        <v>17</v>
      </c>
      <c r="J5941" t="s">
        <v>138</v>
      </c>
      <c r="K5941" t="s">
        <v>91</v>
      </c>
      <c r="L5941" t="str">
        <f>_xlfn.XLOOKUP(Table1[[#This Row],[TeamFavoriteID]],Table2[team_id],Table2[team_name],_xlfn.XLOOKUP(Table1[[#This Row],[TeamFavoriteID]],Table2[team_id_pfr],Table2[team_name],"Even"))</f>
        <v>Miami Dolphins</v>
      </c>
      <c r="M5941">
        <v>-3.5</v>
      </c>
      <c r="N5941">
        <f>IF(Table1[[#This Row],[TeamFavorite]]=Table1[[#This Row],[TeamHome]],Table1[[#This Row],[ScoreAway]]-Table1[[#This Row],[ScoreHome]],Table1[[#This Row],[ScoreHome]]-Table1[[#This Row],[ScoreAway]])</f>
        <v>-3</v>
      </c>
      <c r="O5941">
        <f>IF(Table1[[#This Row],[SpreadActual]]&lt;Table1[[#This Row],[SpreadFavorite]],1,0)</f>
        <v>0</v>
      </c>
      <c r="P5941">
        <v>46</v>
      </c>
      <c r="Q5941" t="s">
        <v>143</v>
      </c>
      <c r="R5941" t="b">
        <v>0</v>
      </c>
      <c r="S5941">
        <v>77</v>
      </c>
      <c r="T5941">
        <v>15</v>
      </c>
      <c r="U5941">
        <v>72</v>
      </c>
    </row>
    <row r="5942" spans="1:22" x14ac:dyDescent="0.2">
      <c r="A5942" s="1">
        <v>34623</v>
      </c>
      <c r="B5942">
        <v>1994</v>
      </c>
      <c r="C5942">
        <f>_xlfn.MAXIFS(Table1[ScheduleWeekWritten],Table1[ScheduleSeason],Table1[[#This Row],[ScheduleSeason]])</f>
        <v>17</v>
      </c>
      <c r="D5942">
        <v>7</v>
      </c>
      <c r="E5942" cm="1">
        <f t="array" ref="E5942">_xlfn.XLOOKUP(Table1[[#This Row],[ScheduleWeekWritten]],Table3[Game],100+Table3[Increase],Table1[[#This Row],[ScheduleWeekWritten]])</f>
        <v>7</v>
      </c>
      <c r="F5942" t="b">
        <v>0</v>
      </c>
      <c r="G5942" t="s">
        <v>95</v>
      </c>
      <c r="H5942">
        <v>22</v>
      </c>
      <c r="I5942">
        <v>36</v>
      </c>
      <c r="J5942" t="s">
        <v>27</v>
      </c>
      <c r="K5942" t="s">
        <v>29</v>
      </c>
      <c r="L5942" t="str">
        <f>_xlfn.XLOOKUP(Table1[[#This Row],[TeamFavoriteID]],Table2[team_id],Table2[team_name],_xlfn.XLOOKUP(Table1[[#This Row],[TeamFavoriteID]],Table2[team_id_pfr],Table2[team_name],"Even"))</f>
        <v>Los Angeles Chargers</v>
      </c>
      <c r="M5942">
        <v>-3</v>
      </c>
      <c r="N5942">
        <f>IF(Table1[[#This Row],[TeamFavorite]]=Table1[[#This Row],[TeamHome]],Table1[[#This Row],[ScoreAway]]-Table1[[#This Row],[ScoreHome]],Table1[[#This Row],[ScoreHome]]-Table1[[#This Row],[ScoreAway]])</f>
        <v>-14</v>
      </c>
      <c r="O5942">
        <f>IF(Table1[[#This Row],[SpreadActual]]&lt;Table1[[#This Row],[SpreadFavorite]],1,0)</f>
        <v>1</v>
      </c>
      <c r="P5942">
        <v>39</v>
      </c>
      <c r="Q5942" t="s">
        <v>124</v>
      </c>
      <c r="R5942" t="b">
        <v>0</v>
      </c>
      <c r="S5942">
        <v>72</v>
      </c>
      <c r="T5942">
        <v>0</v>
      </c>
      <c r="V5942" t="s">
        <v>103</v>
      </c>
    </row>
    <row r="5943" spans="1:22" x14ac:dyDescent="0.2">
      <c r="A5943" s="1">
        <v>34623</v>
      </c>
      <c r="B5943">
        <v>1994</v>
      </c>
      <c r="C5943">
        <f>_xlfn.MAXIFS(Table1[ScheduleWeekWritten],Table1[ScheduleSeason],Table1[[#This Row],[ScheduleSeason]])</f>
        <v>17</v>
      </c>
      <c r="D5943">
        <v>7</v>
      </c>
      <c r="E5943" cm="1">
        <f t="array" ref="E5943">_xlfn.XLOOKUP(Table1[[#This Row],[ScheduleWeekWritten]],Table3[Game],100+Table3[Increase],Table1[[#This Row],[ScheduleWeekWritten]])</f>
        <v>7</v>
      </c>
      <c r="F5943" t="b">
        <v>0</v>
      </c>
      <c r="G5943" t="s">
        <v>31</v>
      </c>
      <c r="H5943">
        <v>24</v>
      </c>
      <c r="I5943">
        <v>17</v>
      </c>
      <c r="J5943" t="s">
        <v>115</v>
      </c>
      <c r="K5943" t="s">
        <v>32</v>
      </c>
      <c r="L5943" t="str">
        <f>_xlfn.XLOOKUP(Table1[[#This Row],[TeamFavoriteID]],Table2[team_id],Table2[team_name],_xlfn.XLOOKUP(Table1[[#This Row],[TeamFavoriteID]],Table2[team_id_pfr],Table2[team_name],"Even"))</f>
        <v>New York Jets</v>
      </c>
      <c r="M5943">
        <v>-2</v>
      </c>
      <c r="N5943">
        <f>IF(Table1[[#This Row],[TeamFavorite]]=Table1[[#This Row],[TeamHome]],Table1[[#This Row],[ScoreAway]]-Table1[[#This Row],[ScoreHome]],Table1[[#This Row],[ScoreHome]]-Table1[[#This Row],[ScoreAway]])</f>
        <v>-7</v>
      </c>
      <c r="O5943">
        <f>IF(Table1[[#This Row],[SpreadActual]]&lt;Table1[[#This Row],[SpreadFavorite]],1,0)</f>
        <v>1</v>
      </c>
      <c r="P5943">
        <v>41</v>
      </c>
      <c r="Q5943" t="s">
        <v>126</v>
      </c>
      <c r="R5943" t="b">
        <v>0</v>
      </c>
      <c r="S5943">
        <v>55</v>
      </c>
      <c r="T5943">
        <v>16</v>
      </c>
      <c r="U5943">
        <v>40</v>
      </c>
    </row>
    <row r="5944" spans="1:22" x14ac:dyDescent="0.2">
      <c r="A5944" s="1">
        <v>34623</v>
      </c>
      <c r="B5944">
        <v>1994</v>
      </c>
      <c r="C5944">
        <f>_xlfn.MAXIFS(Table1[ScheduleWeekWritten],Table1[ScheduleSeason],Table1[[#This Row],[ScheduleSeason]])</f>
        <v>17</v>
      </c>
      <c r="D5944">
        <v>7</v>
      </c>
      <c r="E5944" cm="1">
        <f t="array" ref="E5944">_xlfn.XLOOKUP(Table1[[#This Row],[ScheduleWeekWritten]],Table3[Game],100+Table3[Increase],Table1[[#This Row],[ScheduleWeekWritten]])</f>
        <v>7</v>
      </c>
      <c r="F5944" t="b">
        <v>0</v>
      </c>
      <c r="G5944" t="s">
        <v>49</v>
      </c>
      <c r="H5944">
        <v>14</v>
      </c>
      <c r="I5944">
        <v>10</v>
      </c>
      <c r="J5944" t="s">
        <v>101</v>
      </c>
      <c r="K5944" t="s">
        <v>51</v>
      </c>
      <c r="L5944" t="str">
        <f>_xlfn.XLOOKUP(Table1[[#This Row],[TeamFavoriteID]],Table2[team_id],Table2[team_name],_xlfn.XLOOKUP(Table1[[#This Row],[TeamFavoriteID]],Table2[team_id_pfr],Table2[team_name],"Even"))</f>
        <v>Pittsburgh Steelers</v>
      </c>
      <c r="M5944">
        <v>-13.5</v>
      </c>
      <c r="N5944">
        <f>IF(Table1[[#This Row],[TeamFavorite]]=Table1[[#This Row],[TeamHome]],Table1[[#This Row],[ScoreAway]]-Table1[[#This Row],[ScoreHome]],Table1[[#This Row],[ScoreHome]]-Table1[[#This Row],[ScoreAway]])</f>
        <v>-4</v>
      </c>
      <c r="O5944">
        <f>IF(Table1[[#This Row],[SpreadActual]]&lt;Table1[[#This Row],[SpreadFavorite]],1,0)</f>
        <v>0</v>
      </c>
      <c r="P5944">
        <v>39</v>
      </c>
      <c r="Q5944" t="s">
        <v>113</v>
      </c>
      <c r="R5944" t="b">
        <v>0</v>
      </c>
      <c r="S5944">
        <v>56</v>
      </c>
      <c r="T5944">
        <v>6</v>
      </c>
      <c r="U5944">
        <v>48</v>
      </c>
    </row>
    <row r="5945" spans="1:22" x14ac:dyDescent="0.2">
      <c r="A5945" s="1">
        <v>34623</v>
      </c>
      <c r="B5945">
        <v>1994</v>
      </c>
      <c r="C5945">
        <f>_xlfn.MAXIFS(Table1[ScheduleWeekWritten],Table1[ScheduleSeason],Table1[[#This Row],[ScheduleSeason]])</f>
        <v>17</v>
      </c>
      <c r="D5945">
        <v>7</v>
      </c>
      <c r="E5945" cm="1">
        <f t="array" ref="E5945">_xlfn.XLOOKUP(Table1[[#This Row],[ScheduleWeekWritten]],Table3[Game],100+Table3[Increase],Table1[[#This Row],[ScheduleWeekWritten]])</f>
        <v>7</v>
      </c>
      <c r="F5945" t="b">
        <v>0</v>
      </c>
      <c r="G5945" t="s">
        <v>61</v>
      </c>
      <c r="H5945">
        <v>16</v>
      </c>
      <c r="I5945">
        <v>19</v>
      </c>
      <c r="J5945" t="s">
        <v>149</v>
      </c>
      <c r="K5945" t="s">
        <v>59</v>
      </c>
      <c r="L5945" t="str">
        <f>_xlfn.XLOOKUP(Table1[[#This Row],[TeamFavoriteID]],Table2[team_id],Table2[team_name],_xlfn.XLOOKUP(Table1[[#This Row],[TeamFavoriteID]],Table2[team_id_pfr],Table2[team_name],"Even"))</f>
        <v>Arizona Cardinals</v>
      </c>
      <c r="M5945">
        <v>-1</v>
      </c>
      <c r="N5945">
        <f>IF(Table1[[#This Row],[TeamFavorite]]=Table1[[#This Row],[TeamHome]],Table1[[#This Row],[ScoreAway]]-Table1[[#This Row],[ScoreHome]],Table1[[#This Row],[ScoreHome]]-Table1[[#This Row],[ScoreAway]])</f>
        <v>-3</v>
      </c>
      <c r="O5945">
        <f>IF(Table1[[#This Row],[SpreadActual]]&lt;Table1[[#This Row],[SpreadFavorite]],1,0)</f>
        <v>1</v>
      </c>
      <c r="P5945">
        <v>35</v>
      </c>
      <c r="Q5945" t="s">
        <v>64</v>
      </c>
      <c r="R5945" t="b">
        <v>0</v>
      </c>
      <c r="S5945">
        <v>57</v>
      </c>
      <c r="T5945">
        <v>8</v>
      </c>
      <c r="U5945">
        <v>58</v>
      </c>
    </row>
    <row r="5946" spans="1:22" x14ac:dyDescent="0.2">
      <c r="A5946" s="1">
        <v>34624</v>
      </c>
      <c r="B5946">
        <v>1994</v>
      </c>
      <c r="C5946">
        <f>_xlfn.MAXIFS(Table1[ScheduleWeekWritten],Table1[ScheduleSeason],Table1[[#This Row],[ScheduleSeason]])</f>
        <v>17</v>
      </c>
      <c r="D5946">
        <v>7</v>
      </c>
      <c r="E5946" cm="1">
        <f t="array" ref="E5946">_xlfn.XLOOKUP(Table1[[#This Row],[ScheduleWeekWritten]],Table3[Game],100+Table3[Increase],Table1[[#This Row],[ScheduleWeekWritten]])</f>
        <v>7</v>
      </c>
      <c r="F5946" t="b">
        <v>0</v>
      </c>
      <c r="G5946" t="s">
        <v>24</v>
      </c>
      <c r="H5946">
        <v>28</v>
      </c>
      <c r="I5946">
        <v>31</v>
      </c>
      <c r="J5946" t="s">
        <v>42</v>
      </c>
      <c r="K5946" t="s">
        <v>88</v>
      </c>
      <c r="L5946" t="str">
        <f>_xlfn.XLOOKUP(Table1[[#This Row],[TeamFavoriteID]],Table2[team_id],Table2[team_name],_xlfn.XLOOKUP(Table1[[#This Row],[TeamFavoriteID]],Table2[team_id_pfr],Table2[team_name],"Even"))</f>
        <v>Denver Broncos</v>
      </c>
      <c r="M5946">
        <v>-1.5</v>
      </c>
      <c r="N5946">
        <f>IF(Table1[[#This Row],[TeamFavorite]]=Table1[[#This Row],[TeamHome]],Table1[[#This Row],[ScoreAway]]-Table1[[#This Row],[ScoreHome]],Table1[[#This Row],[ScoreHome]]-Table1[[#This Row],[ScoreAway]])</f>
        <v>3</v>
      </c>
      <c r="O5946">
        <f>IF(Table1[[#This Row],[SpreadActual]]&lt;Table1[[#This Row],[SpreadFavorite]],1,0)</f>
        <v>0</v>
      </c>
      <c r="P5946">
        <v>43</v>
      </c>
      <c r="Q5946" t="s">
        <v>71</v>
      </c>
      <c r="R5946" t="b">
        <v>0</v>
      </c>
      <c r="S5946">
        <v>43</v>
      </c>
      <c r="T5946">
        <v>7</v>
      </c>
      <c r="U5946">
        <v>80</v>
      </c>
    </row>
    <row r="5947" spans="1:22" x14ac:dyDescent="0.2">
      <c r="A5947" s="1">
        <v>34627</v>
      </c>
      <c r="B5947">
        <v>1994</v>
      </c>
      <c r="C5947">
        <f>_xlfn.MAXIFS(Table1[ScheduleWeekWritten],Table1[ScheduleSeason],Table1[[#This Row],[ScheduleSeason]])</f>
        <v>17</v>
      </c>
      <c r="D5947">
        <v>8</v>
      </c>
      <c r="E5947" cm="1">
        <f t="array" ref="E5947">_xlfn.XLOOKUP(Table1[[#This Row],[ScheduleWeekWritten]],Table3[Game],100+Table3[Increase],Table1[[#This Row],[ScheduleWeekWritten]])</f>
        <v>8</v>
      </c>
      <c r="F5947" t="b">
        <v>0</v>
      </c>
      <c r="G5947" t="s">
        <v>54</v>
      </c>
      <c r="H5947">
        <v>13</v>
      </c>
      <c r="I5947">
        <v>10</v>
      </c>
      <c r="J5947" t="s">
        <v>33</v>
      </c>
      <c r="K5947" t="s">
        <v>55</v>
      </c>
      <c r="L5947" t="str">
        <f>_xlfn.XLOOKUP(Table1[[#This Row],[TeamFavoriteID]],Table2[team_id],Table2[team_name],_xlfn.XLOOKUP(Table1[[#This Row],[TeamFavoriteID]],Table2[team_id_pfr],Table2[team_name],"Even"))</f>
        <v>Minnesota Vikings</v>
      </c>
      <c r="M5947">
        <v>-5</v>
      </c>
      <c r="N5947">
        <f>IF(Table1[[#This Row],[TeamFavorite]]=Table1[[#This Row],[TeamHome]],Table1[[#This Row],[ScoreAway]]-Table1[[#This Row],[ScoreHome]],Table1[[#This Row],[ScoreHome]]-Table1[[#This Row],[ScoreAway]])</f>
        <v>-3</v>
      </c>
      <c r="O5947">
        <f>IF(Table1[[#This Row],[SpreadActual]]&lt;Table1[[#This Row],[SpreadFavorite]],1,0)</f>
        <v>0</v>
      </c>
      <c r="P5947">
        <v>37</v>
      </c>
      <c r="Q5947" t="s">
        <v>137</v>
      </c>
      <c r="R5947" t="b">
        <v>0</v>
      </c>
      <c r="S5947">
        <v>72</v>
      </c>
      <c r="T5947">
        <v>0</v>
      </c>
      <c r="V5947" t="s">
        <v>103</v>
      </c>
    </row>
    <row r="5948" spans="1:22" x14ac:dyDescent="0.2">
      <c r="A5948" s="1">
        <v>34630</v>
      </c>
      <c r="B5948">
        <v>1994</v>
      </c>
      <c r="C5948">
        <f>_xlfn.MAXIFS(Table1[ScheduleWeekWritten],Table1[ScheduleSeason],Table1[[#This Row],[ScheduleSeason]])</f>
        <v>17</v>
      </c>
      <c r="D5948">
        <v>8</v>
      </c>
      <c r="E5948" cm="1">
        <f t="array" ref="E5948">_xlfn.XLOOKUP(Table1[[#This Row],[ScheduleWeekWritten]],Table3[Game],100+Table3[Increase],Table1[[#This Row],[ScheduleWeekWritten]])</f>
        <v>8</v>
      </c>
      <c r="F5948" t="b">
        <v>0</v>
      </c>
      <c r="G5948" t="s">
        <v>149</v>
      </c>
      <c r="H5948">
        <v>21</v>
      </c>
      <c r="I5948">
        <v>28</v>
      </c>
      <c r="J5948" t="s">
        <v>67</v>
      </c>
      <c r="K5948" t="s">
        <v>68</v>
      </c>
      <c r="L5948" t="str">
        <f>_xlfn.XLOOKUP(Table1[[#This Row],[TeamFavoriteID]],Table2[team_id],Table2[team_name],_xlfn.XLOOKUP(Table1[[#This Row],[TeamFavoriteID]],Table2[team_id_pfr],Table2[team_name],"Even"))</f>
        <v>Dallas Cowboys</v>
      </c>
      <c r="M5948">
        <v>-8.5</v>
      </c>
      <c r="N5948">
        <f>IF(Table1[[#This Row],[TeamFavorite]]=Table1[[#This Row],[TeamHome]],Table1[[#This Row],[ScoreAway]]-Table1[[#This Row],[ScoreHome]],Table1[[#This Row],[ScoreHome]]-Table1[[#This Row],[ScoreAway]])</f>
        <v>-7</v>
      </c>
      <c r="O5948">
        <f>IF(Table1[[#This Row],[SpreadActual]]&lt;Table1[[#This Row],[SpreadFavorite]],1,0)</f>
        <v>0</v>
      </c>
      <c r="P5948">
        <v>36</v>
      </c>
      <c r="Q5948" t="s">
        <v>150</v>
      </c>
      <c r="R5948" t="b">
        <v>0</v>
      </c>
      <c r="S5948">
        <v>73</v>
      </c>
      <c r="T5948">
        <v>5</v>
      </c>
      <c r="U5948">
        <v>41</v>
      </c>
    </row>
    <row r="5949" spans="1:22" x14ac:dyDescent="0.2">
      <c r="A5949" s="1">
        <v>34630</v>
      </c>
      <c r="B5949">
        <v>1994</v>
      </c>
      <c r="C5949">
        <f>_xlfn.MAXIFS(Table1[ScheduleWeekWritten],Table1[ScheduleSeason],Table1[[#This Row],[ScheduleSeason]])</f>
        <v>17</v>
      </c>
      <c r="D5949">
        <v>8</v>
      </c>
      <c r="E5949" cm="1">
        <f t="array" ref="E5949">_xlfn.XLOOKUP(Table1[[#This Row],[ScheduleWeekWritten]],Table3[Game],100+Table3[Increase],Table1[[#This Row],[ScheduleWeekWritten]])</f>
        <v>8</v>
      </c>
      <c r="F5949" t="b">
        <v>0</v>
      </c>
      <c r="G5949" t="s">
        <v>62</v>
      </c>
      <c r="H5949">
        <v>37</v>
      </c>
      <c r="I5949">
        <v>13</v>
      </c>
      <c r="J5949" t="s">
        <v>101</v>
      </c>
      <c r="K5949" t="s">
        <v>63</v>
      </c>
      <c r="L5949" t="str">
        <f>_xlfn.XLOOKUP(Table1[[#This Row],[TeamFavoriteID]],Table2[team_id],Table2[team_name],_xlfn.XLOOKUP(Table1[[#This Row],[TeamFavoriteID]],Table2[team_id_pfr],Table2[team_name],"Even"))</f>
        <v>Cleveland Browns</v>
      </c>
      <c r="M5949">
        <v>-10.5</v>
      </c>
      <c r="N5949">
        <f>IF(Table1[[#This Row],[TeamFavorite]]=Table1[[#This Row],[TeamHome]],Table1[[#This Row],[ScoreAway]]-Table1[[#This Row],[ScoreHome]],Table1[[#This Row],[ScoreHome]]-Table1[[#This Row],[ScoreAway]])</f>
        <v>-24</v>
      </c>
      <c r="O5949">
        <f>IF(Table1[[#This Row],[SpreadActual]]&lt;Table1[[#This Row],[SpreadFavorite]],1,0)</f>
        <v>1</v>
      </c>
      <c r="P5949">
        <v>34.5</v>
      </c>
      <c r="Q5949" t="s">
        <v>66</v>
      </c>
      <c r="R5949" t="b">
        <v>0</v>
      </c>
      <c r="S5949">
        <v>55</v>
      </c>
      <c r="T5949">
        <v>11</v>
      </c>
      <c r="U5949">
        <v>61</v>
      </c>
    </row>
    <row r="5950" spans="1:22" x14ac:dyDescent="0.2">
      <c r="A5950" s="1">
        <v>34630</v>
      </c>
      <c r="B5950">
        <v>1994</v>
      </c>
      <c r="C5950">
        <f>_xlfn.MAXIFS(Table1[ScheduleWeekWritten],Table1[ScheduleSeason],Table1[[#This Row],[ScheduleSeason]])</f>
        <v>17</v>
      </c>
      <c r="D5950">
        <v>8</v>
      </c>
      <c r="E5950" cm="1">
        <f t="array" ref="E5950">_xlfn.XLOOKUP(Table1[[#This Row],[ScheduleWeekWritten]],Table3[Game],100+Table3[Increase],Table1[[#This Row],[ScheduleWeekWritten]])</f>
        <v>8</v>
      </c>
      <c r="F5950" t="b">
        <v>0</v>
      </c>
      <c r="G5950" t="s">
        <v>45</v>
      </c>
      <c r="H5950">
        <v>21</v>
      </c>
      <c r="I5950">
        <v>16</v>
      </c>
      <c r="J5950" t="s">
        <v>46</v>
      </c>
      <c r="K5950" t="s">
        <v>79</v>
      </c>
      <c r="L5950" t="str">
        <f>_xlfn.XLOOKUP(Table1[[#This Row],[TeamFavoriteID]],Table2[team_id],Table2[team_name],_xlfn.XLOOKUP(Table1[[#This Row],[TeamFavoriteID]],Table2[team_id_pfr],Table2[team_name],"Even"))</f>
        <v>Detroit Lions</v>
      </c>
      <c r="M5950">
        <v>-4</v>
      </c>
      <c r="N5950">
        <f>IF(Table1[[#This Row],[TeamFavorite]]=Table1[[#This Row],[TeamHome]],Table1[[#This Row],[ScoreAway]]-Table1[[#This Row],[ScoreHome]],Table1[[#This Row],[ScoreHome]]-Table1[[#This Row],[ScoreAway]])</f>
        <v>-5</v>
      </c>
      <c r="O5950">
        <f>IF(Table1[[#This Row],[SpreadActual]]&lt;Table1[[#This Row],[SpreadFavorite]],1,0)</f>
        <v>1</v>
      </c>
      <c r="P5950">
        <v>37</v>
      </c>
      <c r="Q5950" t="s">
        <v>125</v>
      </c>
      <c r="R5950" t="b">
        <v>0</v>
      </c>
      <c r="S5950">
        <v>72</v>
      </c>
      <c r="T5950">
        <v>0</v>
      </c>
      <c r="V5950" t="s">
        <v>103</v>
      </c>
    </row>
    <row r="5951" spans="1:22" x14ac:dyDescent="0.2">
      <c r="A5951" s="1">
        <v>34630</v>
      </c>
      <c r="B5951">
        <v>1994</v>
      </c>
      <c r="C5951">
        <f>_xlfn.MAXIFS(Table1[ScheduleWeekWritten],Table1[ScheduleSeason],Table1[[#This Row],[ScheduleSeason]])</f>
        <v>17</v>
      </c>
      <c r="D5951">
        <v>8</v>
      </c>
      <c r="E5951" cm="1">
        <f t="array" ref="E5951">_xlfn.XLOOKUP(Table1[[#This Row],[ScheduleWeekWritten]],Table3[Game],100+Table3[Increase],Table1[[#This Row],[ScheduleWeekWritten]])</f>
        <v>8</v>
      </c>
      <c r="F5951" t="b">
        <v>0</v>
      </c>
      <c r="G5951" t="s">
        <v>140</v>
      </c>
      <c r="H5951">
        <v>27</v>
      </c>
      <c r="I5951">
        <v>41</v>
      </c>
      <c r="J5951" t="s">
        <v>61</v>
      </c>
      <c r="K5951" t="s">
        <v>72</v>
      </c>
      <c r="L5951" t="str">
        <f>_xlfn.XLOOKUP(Table1[[#This Row],[TeamFavoriteID]],Table2[team_id],Table2[team_name],_xlfn.XLOOKUP(Table1[[#This Row],[TeamFavoriteID]],Table2[team_id_pfr],Table2[team_name],"Even"))</f>
        <v>Baltimore Colts</v>
      </c>
      <c r="M5951">
        <v>-7</v>
      </c>
      <c r="N5951">
        <f>IF(Table1[[#This Row],[TeamFavorite]]=Table1[[#This Row],[TeamHome]],Table1[[#This Row],[ScoreAway]]-Table1[[#This Row],[ScoreHome]],Table1[[#This Row],[ScoreHome]]-Table1[[#This Row],[ScoreAway]])</f>
        <v>-14</v>
      </c>
      <c r="O5951">
        <f>IF(Table1[[#This Row],[SpreadActual]]&lt;Table1[[#This Row],[SpreadFavorite]],1,0)</f>
        <v>1</v>
      </c>
      <c r="P5951">
        <v>37</v>
      </c>
      <c r="Q5951" t="s">
        <v>141</v>
      </c>
      <c r="R5951" t="b">
        <v>0</v>
      </c>
      <c r="S5951">
        <v>72</v>
      </c>
      <c r="T5951">
        <v>0</v>
      </c>
      <c r="V5951" t="s">
        <v>103</v>
      </c>
    </row>
    <row r="5952" spans="1:22" x14ac:dyDescent="0.2">
      <c r="A5952" s="1">
        <v>34630</v>
      </c>
      <c r="B5952">
        <v>1994</v>
      </c>
      <c r="C5952">
        <f>_xlfn.MAXIFS(Table1[ScheduleWeekWritten],Table1[ScheduleSeason],Table1[[#This Row],[ScheduleSeason]])</f>
        <v>17</v>
      </c>
      <c r="D5952">
        <v>8</v>
      </c>
      <c r="E5952" cm="1">
        <f t="array" ref="E5952">_xlfn.XLOOKUP(Table1[[#This Row],[ScheduleWeekWritten]],Table3[Game],100+Table3[Increase],Table1[[#This Row],[ScheduleWeekWritten]])</f>
        <v>8</v>
      </c>
      <c r="F5952" t="b">
        <v>0</v>
      </c>
      <c r="G5952" t="s">
        <v>42</v>
      </c>
      <c r="H5952">
        <v>38</v>
      </c>
      <c r="I5952">
        <v>23</v>
      </c>
      <c r="J5952" t="s">
        <v>128</v>
      </c>
      <c r="K5952" t="s">
        <v>75</v>
      </c>
      <c r="L5952" t="str">
        <f>_xlfn.XLOOKUP(Table1[[#This Row],[TeamFavoriteID]],Table2[team_id],Table2[team_name],_xlfn.XLOOKUP(Table1[[#This Row],[TeamFavoriteID]],Table2[team_id_pfr],Table2[team_name],"Even"))</f>
        <v>Kansas City Chiefs</v>
      </c>
      <c r="M5952">
        <v>-6</v>
      </c>
      <c r="N5952">
        <f>IF(Table1[[#This Row],[TeamFavorite]]=Table1[[#This Row],[TeamHome]],Table1[[#This Row],[ScoreAway]]-Table1[[#This Row],[ScoreHome]],Table1[[#This Row],[ScoreHome]]-Table1[[#This Row],[ScoreAway]])</f>
        <v>-15</v>
      </c>
      <c r="O5952">
        <f>IF(Table1[[#This Row],[SpreadActual]]&lt;Table1[[#This Row],[SpreadFavorite]],1,0)</f>
        <v>1</v>
      </c>
      <c r="P5952">
        <v>37</v>
      </c>
      <c r="Q5952" t="s">
        <v>117</v>
      </c>
      <c r="R5952" t="b">
        <v>0</v>
      </c>
      <c r="S5952">
        <v>50</v>
      </c>
      <c r="T5952">
        <v>7</v>
      </c>
      <c r="U5952">
        <v>52</v>
      </c>
    </row>
    <row r="5953" spans="1:22" x14ac:dyDescent="0.2">
      <c r="A5953" s="1">
        <v>34630</v>
      </c>
      <c r="B5953">
        <v>1994</v>
      </c>
      <c r="C5953">
        <f>_xlfn.MAXIFS(Table1[ScheduleWeekWritten],Table1[ScheduleSeason],Table1[[#This Row],[ScheduleSeason]])</f>
        <v>17</v>
      </c>
      <c r="D5953">
        <v>8</v>
      </c>
      <c r="E5953" cm="1">
        <f t="array" ref="E5953">_xlfn.XLOOKUP(Table1[[#This Row],[ScheduleWeekWritten]],Table3[Game],100+Table3[Increase],Table1[[#This Row],[ScheduleWeekWritten]])</f>
        <v>8</v>
      </c>
      <c r="F5953" t="b">
        <v>0</v>
      </c>
      <c r="G5953" t="s">
        <v>138</v>
      </c>
      <c r="H5953">
        <v>30</v>
      </c>
      <c r="I5953">
        <v>17</v>
      </c>
      <c r="J5953" t="s">
        <v>38</v>
      </c>
      <c r="K5953" t="s">
        <v>21</v>
      </c>
      <c r="L5953" t="str">
        <f>_xlfn.XLOOKUP(Table1[[#This Row],[TeamFavoriteID]],Table2[team_id],Table2[team_name],_xlfn.XLOOKUP(Table1[[#This Row],[TeamFavoriteID]],Table2[team_id_pfr],Table2[team_name],"Even"))</f>
        <v>Las Vegas Raiders</v>
      </c>
      <c r="M5953">
        <v>-4.5</v>
      </c>
      <c r="N5953">
        <f>IF(Table1[[#This Row],[TeamFavorite]]=Table1[[#This Row],[TeamHome]],Table1[[#This Row],[ScoreAway]]-Table1[[#This Row],[ScoreHome]],Table1[[#This Row],[ScoreHome]]-Table1[[#This Row],[ScoreAway]])</f>
        <v>13</v>
      </c>
      <c r="O5953">
        <f>IF(Table1[[#This Row],[SpreadActual]]&lt;Table1[[#This Row],[SpreadFavorite]],1,0)</f>
        <v>0</v>
      </c>
      <c r="P5953">
        <v>44.5</v>
      </c>
      <c r="Q5953" t="s">
        <v>65</v>
      </c>
      <c r="R5953" t="b">
        <v>0</v>
      </c>
      <c r="S5953">
        <v>62</v>
      </c>
      <c r="T5953">
        <v>7</v>
      </c>
      <c r="U5953">
        <v>86</v>
      </c>
    </row>
    <row r="5954" spans="1:22" x14ac:dyDescent="0.2">
      <c r="A5954" s="1">
        <v>34630</v>
      </c>
      <c r="B5954">
        <v>1994</v>
      </c>
      <c r="C5954">
        <f>_xlfn.MAXIFS(Table1[ScheduleWeekWritten],Table1[ScheduleSeason],Table1[[#This Row],[ScheduleSeason]])</f>
        <v>17</v>
      </c>
      <c r="D5954">
        <v>8</v>
      </c>
      <c r="E5954" cm="1">
        <f t="array" ref="E5954">_xlfn.XLOOKUP(Table1[[#This Row],[ScheduleWeekWritten]],Table3[Game],100+Table3[Increase],Table1[[#This Row],[ScheduleWeekWritten]])</f>
        <v>8</v>
      </c>
      <c r="F5954" t="b">
        <v>0</v>
      </c>
      <c r="G5954" t="s">
        <v>95</v>
      </c>
      <c r="H5954">
        <v>37</v>
      </c>
      <c r="I5954">
        <v>34</v>
      </c>
      <c r="J5954" t="s">
        <v>39</v>
      </c>
      <c r="K5954" t="s">
        <v>98</v>
      </c>
      <c r="L5954" t="str">
        <f>_xlfn.XLOOKUP(Table1[[#This Row],[TeamFavoriteID]],Table2[team_id],Table2[team_name],_xlfn.XLOOKUP(Table1[[#This Row],[TeamFavoriteID]],Table2[team_id_pfr],Table2[team_name],"Even"))</f>
        <v>New Orleans Saints</v>
      </c>
      <c r="M5954">
        <v>-3.5</v>
      </c>
      <c r="N5954">
        <f>IF(Table1[[#This Row],[TeamFavorite]]=Table1[[#This Row],[TeamHome]],Table1[[#This Row],[ScoreAway]]-Table1[[#This Row],[ScoreHome]],Table1[[#This Row],[ScoreHome]]-Table1[[#This Row],[ScoreAway]])</f>
        <v>-3</v>
      </c>
      <c r="O5954">
        <f>IF(Table1[[#This Row],[SpreadActual]]&lt;Table1[[#This Row],[SpreadFavorite]],1,0)</f>
        <v>0</v>
      </c>
      <c r="P5954">
        <v>36.5</v>
      </c>
      <c r="Q5954" t="s">
        <v>124</v>
      </c>
      <c r="R5954" t="b">
        <v>0</v>
      </c>
      <c r="S5954">
        <v>72</v>
      </c>
      <c r="T5954">
        <v>0</v>
      </c>
      <c r="V5954" t="s">
        <v>103</v>
      </c>
    </row>
    <row r="5955" spans="1:22" x14ac:dyDescent="0.2">
      <c r="A5955" s="1">
        <v>34630</v>
      </c>
      <c r="B5955">
        <v>1994</v>
      </c>
      <c r="C5955">
        <f>_xlfn.MAXIFS(Table1[ScheduleWeekWritten],Table1[ScheduleSeason],Table1[[#This Row],[ScheduleSeason]])</f>
        <v>17</v>
      </c>
      <c r="D5955">
        <v>8</v>
      </c>
      <c r="E5955" cm="1">
        <f t="array" ref="E5955">_xlfn.XLOOKUP(Table1[[#This Row],[ScheduleWeekWritten]],Table3[Game],100+Table3[Increase],Table1[[#This Row],[ScheduleWeekWritten]])</f>
        <v>8</v>
      </c>
      <c r="F5955" t="b">
        <v>0</v>
      </c>
      <c r="G5955" t="s">
        <v>50</v>
      </c>
      <c r="H5955">
        <v>6</v>
      </c>
      <c r="I5955">
        <v>10</v>
      </c>
      <c r="J5955" t="s">
        <v>49</v>
      </c>
      <c r="K5955" t="s">
        <v>90</v>
      </c>
      <c r="L5955" t="str">
        <f>_xlfn.XLOOKUP(Table1[[#This Row],[TeamFavoriteID]],Table2[team_id],Table2[team_name],_xlfn.XLOOKUP(Table1[[#This Row],[TeamFavoriteID]],Table2[team_id_pfr],Table2[team_name],"Even"))</f>
        <v>New York Giants</v>
      </c>
      <c r="M5955">
        <v>-1</v>
      </c>
      <c r="N5955">
        <f>IF(Table1[[#This Row],[TeamFavorite]]=Table1[[#This Row],[TeamHome]],Table1[[#This Row],[ScoreAway]]-Table1[[#This Row],[ScoreHome]],Table1[[#This Row],[ScoreHome]]-Table1[[#This Row],[ScoreAway]])</f>
        <v>4</v>
      </c>
      <c r="O5955">
        <f>IF(Table1[[#This Row],[SpreadActual]]&lt;Table1[[#This Row],[SpreadFavorite]],1,0)</f>
        <v>0</v>
      </c>
      <c r="P5955">
        <v>36.5</v>
      </c>
      <c r="Q5955" t="s">
        <v>126</v>
      </c>
      <c r="R5955" t="b">
        <v>0</v>
      </c>
      <c r="S5955">
        <v>62</v>
      </c>
      <c r="T5955">
        <v>8</v>
      </c>
      <c r="U5955">
        <v>74</v>
      </c>
    </row>
    <row r="5956" spans="1:22" x14ac:dyDescent="0.2">
      <c r="A5956" s="1">
        <v>34630</v>
      </c>
      <c r="B5956">
        <v>1994</v>
      </c>
      <c r="C5956">
        <f>_xlfn.MAXIFS(Table1[ScheduleWeekWritten],Table1[ScheduleSeason],Table1[[#This Row],[ScheduleSeason]])</f>
        <v>17</v>
      </c>
      <c r="D5956">
        <v>8</v>
      </c>
      <c r="E5956" cm="1">
        <f t="array" ref="E5956">_xlfn.XLOOKUP(Table1[[#This Row],[ScheduleWeekWritten]],Table3[Game],100+Table3[Increase],Table1[[#This Row],[ScheduleWeekWritten]])</f>
        <v>8</v>
      </c>
      <c r="F5956" t="b">
        <v>0</v>
      </c>
      <c r="G5956" t="s">
        <v>27</v>
      </c>
      <c r="H5956">
        <v>15</v>
      </c>
      <c r="I5956">
        <v>20</v>
      </c>
      <c r="J5956" t="s">
        <v>24</v>
      </c>
      <c r="K5956" t="s">
        <v>29</v>
      </c>
      <c r="L5956" t="str">
        <f>_xlfn.XLOOKUP(Table1[[#This Row],[TeamFavoriteID]],Table2[team_id],Table2[team_name],_xlfn.XLOOKUP(Table1[[#This Row],[TeamFavoriteID]],Table2[team_id_pfr],Table2[team_name],"Even"))</f>
        <v>Los Angeles Chargers</v>
      </c>
      <c r="M5956">
        <v>-6.5</v>
      </c>
      <c r="N5956">
        <f>IF(Table1[[#This Row],[TeamFavorite]]=Table1[[#This Row],[TeamHome]],Table1[[#This Row],[ScoreAway]]-Table1[[#This Row],[ScoreHome]],Table1[[#This Row],[ScoreHome]]-Table1[[#This Row],[ScoreAway]])</f>
        <v>-5</v>
      </c>
      <c r="O5956">
        <f>IF(Table1[[#This Row],[SpreadActual]]&lt;Table1[[#This Row],[SpreadFavorite]],1,0)</f>
        <v>0</v>
      </c>
      <c r="P5956">
        <v>44.5</v>
      </c>
      <c r="Q5956" t="s">
        <v>94</v>
      </c>
      <c r="R5956" t="b">
        <v>0</v>
      </c>
      <c r="S5956">
        <v>64</v>
      </c>
      <c r="T5956">
        <v>5</v>
      </c>
      <c r="U5956">
        <v>80</v>
      </c>
    </row>
    <row r="5957" spans="1:22" x14ac:dyDescent="0.2">
      <c r="A5957" s="1">
        <v>34630</v>
      </c>
      <c r="B5957">
        <v>1994</v>
      </c>
      <c r="C5957">
        <f>_xlfn.MAXIFS(Table1[ScheduleWeekWritten],Table1[ScheduleSeason],Table1[[#This Row],[ScheduleSeason]])</f>
        <v>17</v>
      </c>
      <c r="D5957">
        <v>8</v>
      </c>
      <c r="E5957" cm="1">
        <f t="array" ref="E5957">_xlfn.XLOOKUP(Table1[[#This Row],[ScheduleWeekWritten]],Table3[Game],100+Table3[Increase],Table1[[#This Row],[ScheduleWeekWritten]])</f>
        <v>8</v>
      </c>
      <c r="F5957" t="b">
        <v>0</v>
      </c>
      <c r="G5957" t="s">
        <v>53</v>
      </c>
      <c r="H5957">
        <v>41</v>
      </c>
      <c r="I5957">
        <v>16</v>
      </c>
      <c r="J5957" t="s">
        <v>127</v>
      </c>
      <c r="K5957" t="s">
        <v>87</v>
      </c>
      <c r="L5957" t="str">
        <f>_xlfn.XLOOKUP(Table1[[#This Row],[TeamFavoriteID]],Table2[team_id],Table2[team_name],_xlfn.XLOOKUP(Table1[[#This Row],[TeamFavoriteID]],Table2[team_id_pfr],Table2[team_name],"Even"))</f>
        <v>San Francisco 49ers</v>
      </c>
      <c r="M5957">
        <v>-15.5</v>
      </c>
      <c r="N5957">
        <f>IF(Table1[[#This Row],[TeamFavorite]]=Table1[[#This Row],[TeamHome]],Table1[[#This Row],[ScoreAway]]-Table1[[#This Row],[ScoreHome]],Table1[[#This Row],[ScoreHome]]-Table1[[#This Row],[ScoreAway]])</f>
        <v>-25</v>
      </c>
      <c r="O5957">
        <f>IF(Table1[[#This Row],[SpreadActual]]&lt;Table1[[#This Row],[SpreadFavorite]],1,0)</f>
        <v>1</v>
      </c>
      <c r="P5957">
        <v>43</v>
      </c>
      <c r="Q5957" t="s">
        <v>118</v>
      </c>
      <c r="R5957" t="b">
        <v>0</v>
      </c>
      <c r="S5957">
        <v>60</v>
      </c>
      <c r="T5957">
        <v>8</v>
      </c>
      <c r="U5957">
        <v>62</v>
      </c>
    </row>
    <row r="5958" spans="1:22" x14ac:dyDescent="0.2">
      <c r="A5958" s="1">
        <v>34631</v>
      </c>
      <c r="B5958">
        <v>1994</v>
      </c>
      <c r="C5958">
        <f>_xlfn.MAXIFS(Table1[ScheduleWeekWritten],Table1[ScheduleSeason],Table1[[#This Row],[ScheduleSeason]])</f>
        <v>17</v>
      </c>
      <c r="D5958">
        <v>8</v>
      </c>
      <c r="E5958" cm="1">
        <f t="array" ref="E5958">_xlfn.XLOOKUP(Table1[[#This Row],[ScheduleWeekWritten]],Table3[Game],100+Table3[Increase],Table1[[#This Row],[ScheduleWeekWritten]])</f>
        <v>8</v>
      </c>
      <c r="F5958" t="b">
        <v>0</v>
      </c>
      <c r="G5958" t="s">
        <v>58</v>
      </c>
      <c r="H5958">
        <v>21</v>
      </c>
      <c r="I5958">
        <v>6</v>
      </c>
      <c r="J5958" t="s">
        <v>23</v>
      </c>
      <c r="K5958" t="s">
        <v>77</v>
      </c>
      <c r="L5958" t="str">
        <f>_xlfn.XLOOKUP(Table1[[#This Row],[TeamFavoriteID]],Table2[team_id],Table2[team_name],_xlfn.XLOOKUP(Table1[[#This Row],[TeamFavoriteID]],Table2[team_id_pfr],Table2[team_name],"Even"))</f>
        <v>Philadelphia Eagles</v>
      </c>
      <c r="M5958">
        <v>-11</v>
      </c>
      <c r="N5958">
        <f>IF(Table1[[#This Row],[TeamFavorite]]=Table1[[#This Row],[TeamHome]],Table1[[#This Row],[ScoreAway]]-Table1[[#This Row],[ScoreHome]],Table1[[#This Row],[ScoreHome]]-Table1[[#This Row],[ScoreAway]])</f>
        <v>-15</v>
      </c>
      <c r="O5958">
        <f>IF(Table1[[#This Row],[SpreadActual]]&lt;Table1[[#This Row],[SpreadFavorite]],1,0)</f>
        <v>1</v>
      </c>
      <c r="P5958">
        <v>37.5</v>
      </c>
      <c r="Q5958" t="s">
        <v>112</v>
      </c>
      <c r="R5958" t="b">
        <v>0</v>
      </c>
      <c r="S5958">
        <v>59</v>
      </c>
      <c r="T5958">
        <v>9</v>
      </c>
      <c r="U5958">
        <v>66</v>
      </c>
    </row>
    <row r="5959" spans="1:22" x14ac:dyDescent="0.2">
      <c r="A5959" s="1">
        <v>34637</v>
      </c>
      <c r="B5959">
        <v>1994</v>
      </c>
      <c r="C5959">
        <f>_xlfn.MAXIFS(Table1[ScheduleWeekWritten],Table1[ScheduleSeason],Table1[[#This Row],[ScheduleSeason]])</f>
        <v>17</v>
      </c>
      <c r="D5959">
        <v>9</v>
      </c>
      <c r="E5959" cm="1">
        <f t="array" ref="E5959">_xlfn.XLOOKUP(Table1[[#This Row],[ScheduleWeekWritten]],Table3[Game],100+Table3[Increase],Table1[[#This Row],[ScheduleWeekWritten]])</f>
        <v>9</v>
      </c>
      <c r="F5959" t="b">
        <v>0</v>
      </c>
      <c r="G5959" t="s">
        <v>149</v>
      </c>
      <c r="H5959">
        <v>20</v>
      </c>
      <c r="I5959">
        <v>17</v>
      </c>
      <c r="J5959" t="s">
        <v>49</v>
      </c>
      <c r="K5959" t="s">
        <v>59</v>
      </c>
      <c r="L5959" t="str">
        <f>_xlfn.XLOOKUP(Table1[[#This Row],[TeamFavoriteID]],Table2[team_id],Table2[team_name],_xlfn.XLOOKUP(Table1[[#This Row],[TeamFavoriteID]],Table2[team_id_pfr],Table2[team_name],"Even"))</f>
        <v>Arizona Cardinals</v>
      </c>
      <c r="M5959">
        <v>-2</v>
      </c>
      <c r="N5959">
        <f>IF(Table1[[#This Row],[TeamFavorite]]=Table1[[#This Row],[TeamHome]],Table1[[#This Row],[ScoreAway]]-Table1[[#This Row],[ScoreHome]],Table1[[#This Row],[ScoreHome]]-Table1[[#This Row],[ScoreAway]])</f>
        <v>-3</v>
      </c>
      <c r="O5959">
        <f>IF(Table1[[#This Row],[SpreadActual]]&lt;Table1[[#This Row],[SpreadFavorite]],1,0)</f>
        <v>1</v>
      </c>
      <c r="P5959">
        <v>35</v>
      </c>
      <c r="Q5959" t="s">
        <v>150</v>
      </c>
      <c r="R5959" t="b">
        <v>0</v>
      </c>
      <c r="S5959">
        <v>73</v>
      </c>
      <c r="T5959">
        <v>4</v>
      </c>
      <c r="U5959">
        <v>39</v>
      </c>
    </row>
    <row r="5960" spans="1:22" x14ac:dyDescent="0.2">
      <c r="A5960" s="1">
        <v>34637</v>
      </c>
      <c r="B5960">
        <v>1994</v>
      </c>
      <c r="C5960">
        <f>_xlfn.MAXIFS(Table1[ScheduleWeekWritten],Table1[ScheduleSeason],Table1[[#This Row],[ScheduleSeason]])</f>
        <v>17</v>
      </c>
      <c r="D5960">
        <v>9</v>
      </c>
      <c r="E5960" cm="1">
        <f t="array" ref="E5960">_xlfn.XLOOKUP(Table1[[#This Row],[ScheduleWeekWritten]],Table3[Game],100+Table3[Increase],Table1[[#This Row],[ScheduleWeekWritten]])</f>
        <v>9</v>
      </c>
      <c r="F5960" t="b">
        <v>0</v>
      </c>
      <c r="G5960" t="s">
        <v>28</v>
      </c>
      <c r="H5960">
        <v>44</v>
      </c>
      <c r="I5960">
        <v>10</v>
      </c>
      <c r="J5960" t="s">
        <v>42</v>
      </c>
      <c r="K5960" t="s">
        <v>43</v>
      </c>
      <c r="L5960" t="str">
        <f>_xlfn.XLOOKUP(Table1[[#This Row],[TeamFavoriteID]],Table2[team_id],Table2[team_name],_xlfn.XLOOKUP(Table1[[#This Row],[TeamFavoriteID]],Table2[team_id_pfr],Table2[team_name],"Even"))</f>
        <v>Buffalo Bills</v>
      </c>
      <c r="M5960">
        <v>-2.5</v>
      </c>
      <c r="N5960">
        <f>IF(Table1[[#This Row],[TeamFavorite]]=Table1[[#This Row],[TeamHome]],Table1[[#This Row],[ScoreAway]]-Table1[[#This Row],[ScoreHome]],Table1[[#This Row],[ScoreHome]]-Table1[[#This Row],[ScoreAway]])</f>
        <v>-34</v>
      </c>
      <c r="O5960">
        <f>IF(Table1[[#This Row],[SpreadActual]]&lt;Table1[[#This Row],[SpreadFavorite]],1,0)</f>
        <v>1</v>
      </c>
      <c r="P5960">
        <v>40</v>
      </c>
      <c r="Q5960" t="s">
        <v>123</v>
      </c>
      <c r="R5960" t="b">
        <v>0</v>
      </c>
      <c r="S5960">
        <v>58</v>
      </c>
      <c r="T5960">
        <v>14</v>
      </c>
      <c r="U5960">
        <v>56</v>
      </c>
    </row>
    <row r="5961" spans="1:22" x14ac:dyDescent="0.2">
      <c r="A5961" s="1">
        <v>34637</v>
      </c>
      <c r="B5961">
        <v>1994</v>
      </c>
      <c r="C5961">
        <f>_xlfn.MAXIFS(Table1[ScheduleWeekWritten],Table1[ScheduleSeason],Table1[[#This Row],[ScheduleSeason]])</f>
        <v>17</v>
      </c>
      <c r="D5961">
        <v>9</v>
      </c>
      <c r="E5961" cm="1">
        <f t="array" ref="E5961">_xlfn.XLOOKUP(Table1[[#This Row],[ScheduleWeekWritten]],Table3[Game],100+Table3[Increase],Table1[[#This Row],[ScheduleWeekWritten]])</f>
        <v>9</v>
      </c>
      <c r="F5961" t="b">
        <v>0</v>
      </c>
      <c r="G5961" t="s">
        <v>101</v>
      </c>
      <c r="H5961">
        <v>20</v>
      </c>
      <c r="I5961">
        <v>23</v>
      </c>
      <c r="J5961" t="s">
        <v>67</v>
      </c>
      <c r="K5961" t="s">
        <v>68</v>
      </c>
      <c r="L5961" t="str">
        <f>_xlfn.XLOOKUP(Table1[[#This Row],[TeamFavoriteID]],Table2[team_id],Table2[team_name],_xlfn.XLOOKUP(Table1[[#This Row],[TeamFavoriteID]],Table2[team_id_pfr],Table2[team_name],"Even"))</f>
        <v>Dallas Cowboys</v>
      </c>
      <c r="M5961">
        <v>-15</v>
      </c>
      <c r="N5961">
        <f>IF(Table1[[#This Row],[TeamFavorite]]=Table1[[#This Row],[TeamHome]],Table1[[#This Row],[ScoreAway]]-Table1[[#This Row],[ScoreHome]],Table1[[#This Row],[ScoreHome]]-Table1[[#This Row],[ScoreAway]])</f>
        <v>-3</v>
      </c>
      <c r="O5961">
        <f>IF(Table1[[#This Row],[SpreadActual]]&lt;Table1[[#This Row],[SpreadFavorite]],1,0)</f>
        <v>0</v>
      </c>
      <c r="P5961">
        <v>38</v>
      </c>
      <c r="Q5961" t="s">
        <v>111</v>
      </c>
      <c r="R5961" t="b">
        <v>0</v>
      </c>
      <c r="S5961">
        <v>54</v>
      </c>
      <c r="T5961">
        <v>4</v>
      </c>
      <c r="U5961">
        <v>54</v>
      </c>
    </row>
    <row r="5962" spans="1:22" x14ac:dyDescent="0.2">
      <c r="A5962" s="1">
        <v>34637</v>
      </c>
      <c r="B5962">
        <v>1994</v>
      </c>
      <c r="C5962">
        <f>_xlfn.MAXIFS(Table1[ScheduleWeekWritten],Table1[ScheduleSeason],Table1[[#This Row],[ScheduleSeason]])</f>
        <v>17</v>
      </c>
      <c r="D5962">
        <v>9</v>
      </c>
      <c r="E5962" cm="1">
        <f t="array" ref="E5962">_xlfn.XLOOKUP(Table1[[#This Row],[ScheduleWeekWritten]],Table3[Game],100+Table3[Increase],Table1[[#This Row],[ScheduleWeekWritten]])</f>
        <v>9</v>
      </c>
      <c r="F5962" t="b">
        <v>0</v>
      </c>
      <c r="G5962" t="s">
        <v>24</v>
      </c>
      <c r="H5962">
        <v>26</v>
      </c>
      <c r="I5962">
        <v>14</v>
      </c>
      <c r="J5962" t="s">
        <v>62</v>
      </c>
      <c r="K5962" t="s">
        <v>88</v>
      </c>
      <c r="L5962" t="str">
        <f>_xlfn.XLOOKUP(Table1[[#This Row],[TeamFavoriteID]],Table2[team_id],Table2[team_name],_xlfn.XLOOKUP(Table1[[#This Row],[TeamFavoriteID]],Table2[team_id_pfr],Table2[team_name],"Even"))</f>
        <v>Denver Broncos</v>
      </c>
      <c r="M5962">
        <v>-3</v>
      </c>
      <c r="N5962">
        <f>IF(Table1[[#This Row],[TeamFavorite]]=Table1[[#This Row],[TeamHome]],Table1[[#This Row],[ScoreAway]]-Table1[[#This Row],[ScoreHome]],Table1[[#This Row],[ScoreHome]]-Table1[[#This Row],[ScoreAway]])</f>
        <v>-12</v>
      </c>
      <c r="O5962">
        <f>IF(Table1[[#This Row],[SpreadActual]]&lt;Table1[[#This Row],[SpreadFavorite]],1,0)</f>
        <v>1</v>
      </c>
      <c r="P5962">
        <v>40</v>
      </c>
      <c r="Q5962" t="s">
        <v>71</v>
      </c>
      <c r="R5962" t="b">
        <v>0</v>
      </c>
      <c r="S5962">
        <v>42</v>
      </c>
      <c r="T5962">
        <v>7</v>
      </c>
      <c r="U5962">
        <v>59</v>
      </c>
    </row>
    <row r="5963" spans="1:22" x14ac:dyDescent="0.2">
      <c r="A5963" s="1">
        <v>34637</v>
      </c>
      <c r="B5963">
        <v>1994</v>
      </c>
      <c r="C5963">
        <f>_xlfn.MAXIFS(Table1[ScheduleWeekWritten],Table1[ScheduleSeason],Table1[[#This Row],[ScheduleSeason]])</f>
        <v>17</v>
      </c>
      <c r="D5963">
        <v>9</v>
      </c>
      <c r="E5963" cm="1">
        <f t="array" ref="E5963">_xlfn.XLOOKUP(Table1[[#This Row],[ScheduleWeekWritten]],Table3[Game],100+Table3[Increase],Table1[[#This Row],[ScheduleWeekWritten]])</f>
        <v>9</v>
      </c>
      <c r="F5963" t="b">
        <v>0</v>
      </c>
      <c r="G5963" t="s">
        <v>140</v>
      </c>
      <c r="H5963">
        <v>28</v>
      </c>
      <c r="I5963">
        <v>25</v>
      </c>
      <c r="J5963" t="s">
        <v>31</v>
      </c>
      <c r="K5963" t="s">
        <v>32</v>
      </c>
      <c r="L5963" t="str">
        <f>_xlfn.XLOOKUP(Table1[[#This Row],[TeamFavoriteID]],Table2[team_id],Table2[team_name],_xlfn.XLOOKUP(Table1[[#This Row],[TeamFavoriteID]],Table2[team_id_pfr],Table2[team_name],"Even"))</f>
        <v>New York Jets</v>
      </c>
      <c r="M5963">
        <v>-1</v>
      </c>
      <c r="N5963">
        <f>IF(Table1[[#This Row],[TeamFavorite]]=Table1[[#This Row],[TeamHome]],Table1[[#This Row],[ScoreAway]]-Table1[[#This Row],[ScoreHome]],Table1[[#This Row],[ScoreHome]]-Table1[[#This Row],[ScoreAway]])</f>
        <v>3</v>
      </c>
      <c r="O5963">
        <f>IF(Table1[[#This Row],[SpreadActual]]&lt;Table1[[#This Row],[SpreadFavorite]],1,0)</f>
        <v>0</v>
      </c>
      <c r="P5963">
        <v>36</v>
      </c>
      <c r="Q5963" t="s">
        <v>141</v>
      </c>
      <c r="R5963" t="b">
        <v>0</v>
      </c>
      <c r="S5963">
        <v>72</v>
      </c>
      <c r="T5963">
        <v>0</v>
      </c>
      <c r="V5963" t="s">
        <v>103</v>
      </c>
    </row>
    <row r="5964" spans="1:22" x14ac:dyDescent="0.2">
      <c r="A5964" s="1">
        <v>34637</v>
      </c>
      <c r="B5964">
        <v>1994</v>
      </c>
      <c r="C5964">
        <f>_xlfn.MAXIFS(Table1[ScheduleWeekWritten],Table1[ScheduleSeason],Table1[[#This Row],[ScheduleSeason]])</f>
        <v>17</v>
      </c>
      <c r="D5964">
        <v>9</v>
      </c>
      <c r="E5964" cm="1">
        <f t="array" ref="E5964">_xlfn.XLOOKUP(Table1[[#This Row],[ScheduleWeekWritten]],Table3[Game],100+Table3[Increase],Table1[[#This Row],[ScheduleWeekWritten]])</f>
        <v>9</v>
      </c>
      <c r="F5964" t="b">
        <v>0</v>
      </c>
      <c r="G5964" t="s">
        <v>138</v>
      </c>
      <c r="H5964">
        <v>17</v>
      </c>
      <c r="I5964">
        <v>14</v>
      </c>
      <c r="J5964" t="s">
        <v>23</v>
      </c>
      <c r="K5964" t="s">
        <v>21</v>
      </c>
      <c r="L5964" t="str">
        <f>_xlfn.XLOOKUP(Table1[[#This Row],[TeamFavoriteID]],Table2[team_id],Table2[team_name],_xlfn.XLOOKUP(Table1[[#This Row],[TeamFavoriteID]],Table2[team_id_pfr],Table2[team_name],"Even"))</f>
        <v>Las Vegas Raiders</v>
      </c>
      <c r="M5964">
        <v>-9.5</v>
      </c>
      <c r="N5964">
        <f>IF(Table1[[#This Row],[TeamFavorite]]=Table1[[#This Row],[TeamHome]],Table1[[#This Row],[ScoreAway]]-Table1[[#This Row],[ScoreHome]],Table1[[#This Row],[ScoreHome]]-Table1[[#This Row],[ScoreAway]])</f>
        <v>3</v>
      </c>
      <c r="O5964">
        <f>IF(Table1[[#This Row],[SpreadActual]]&lt;Table1[[#This Row],[SpreadFavorite]],1,0)</f>
        <v>0</v>
      </c>
      <c r="P5964">
        <v>39</v>
      </c>
      <c r="Q5964" t="s">
        <v>65</v>
      </c>
      <c r="R5964" t="b">
        <v>0</v>
      </c>
      <c r="S5964">
        <v>62</v>
      </c>
      <c r="T5964">
        <v>8</v>
      </c>
      <c r="U5964">
        <v>76</v>
      </c>
    </row>
    <row r="5965" spans="1:22" x14ac:dyDescent="0.2">
      <c r="A5965" s="1">
        <v>34637</v>
      </c>
      <c r="B5965">
        <v>1994</v>
      </c>
      <c r="C5965">
        <f>_xlfn.MAXIFS(Table1[ScheduleWeekWritten],Table1[ScheduleSeason],Table1[[#This Row],[ScheduleSeason]])</f>
        <v>17</v>
      </c>
      <c r="D5965">
        <v>9</v>
      </c>
      <c r="E5965" cm="1">
        <f t="array" ref="E5965">_xlfn.XLOOKUP(Table1[[#This Row],[ScheduleWeekWritten]],Table3[Game],100+Table3[Increase],Table1[[#This Row],[ScheduleWeekWritten]])</f>
        <v>9</v>
      </c>
      <c r="F5965" t="b">
        <v>0</v>
      </c>
      <c r="G5965" t="s">
        <v>115</v>
      </c>
      <c r="H5965">
        <v>3</v>
      </c>
      <c r="I5965">
        <v>23</v>
      </c>
      <c r="J5965" t="s">
        <v>19</v>
      </c>
      <c r="K5965" t="s">
        <v>70</v>
      </c>
      <c r="L5965" t="str">
        <f>_xlfn.XLOOKUP(Table1[[#This Row],[TeamFavoriteID]],Table2[team_id],Table2[team_name],_xlfn.XLOOKUP(Table1[[#This Row],[TeamFavoriteID]],Table2[team_id_pfr],Table2[team_name],"Even"))</f>
        <v>Boston Patriots</v>
      </c>
      <c r="M5965">
        <v>-1</v>
      </c>
      <c r="N5965">
        <f>IF(Table1[[#This Row],[TeamFavorite]]=Table1[[#This Row],[TeamHome]],Table1[[#This Row],[ScoreAway]]-Table1[[#This Row],[ScoreHome]],Table1[[#This Row],[ScoreHome]]-Table1[[#This Row],[ScoreAway]])</f>
        <v>-20</v>
      </c>
      <c r="O5965">
        <f>IF(Table1[[#This Row],[SpreadActual]]&lt;Table1[[#This Row],[SpreadFavorite]],1,0)</f>
        <v>1</v>
      </c>
      <c r="P5965">
        <v>43.5</v>
      </c>
      <c r="Q5965" t="s">
        <v>116</v>
      </c>
      <c r="R5965" t="b">
        <v>0</v>
      </c>
      <c r="S5965">
        <v>61</v>
      </c>
      <c r="T5965">
        <v>16</v>
      </c>
      <c r="U5965">
        <v>51</v>
      </c>
    </row>
    <row r="5966" spans="1:22" x14ac:dyDescent="0.2">
      <c r="A5966" s="1">
        <v>34637</v>
      </c>
      <c r="B5966">
        <v>1994</v>
      </c>
      <c r="C5966">
        <f>_xlfn.MAXIFS(Table1[ScheduleWeekWritten],Table1[ScheduleSeason],Table1[[#This Row],[ScheduleSeason]])</f>
        <v>17</v>
      </c>
      <c r="D5966">
        <v>9</v>
      </c>
      <c r="E5966" cm="1">
        <f t="array" ref="E5966">_xlfn.XLOOKUP(Table1[[#This Row],[ScheduleWeekWritten]],Table3[Game],100+Table3[Increase],Table1[[#This Row],[ScheduleWeekWritten]])</f>
        <v>9</v>
      </c>
      <c r="F5966" t="b">
        <v>0</v>
      </c>
      <c r="G5966" t="s">
        <v>50</v>
      </c>
      <c r="H5966">
        <v>25</v>
      </c>
      <c r="I5966">
        <v>28</v>
      </c>
      <c r="J5966" t="s">
        <v>45</v>
      </c>
      <c r="K5966" t="s">
        <v>90</v>
      </c>
      <c r="L5966" t="str">
        <f>_xlfn.XLOOKUP(Table1[[#This Row],[TeamFavoriteID]],Table2[team_id],Table2[team_name],_xlfn.XLOOKUP(Table1[[#This Row],[TeamFavoriteID]],Table2[team_id_pfr],Table2[team_name],"Even"))</f>
        <v>New York Giants</v>
      </c>
      <c r="M5966">
        <v>-1</v>
      </c>
      <c r="N5966">
        <f>IF(Table1[[#This Row],[TeamFavorite]]=Table1[[#This Row],[TeamHome]],Table1[[#This Row],[ScoreAway]]-Table1[[#This Row],[ScoreHome]],Table1[[#This Row],[ScoreHome]]-Table1[[#This Row],[ScoreAway]])</f>
        <v>3</v>
      </c>
      <c r="O5966">
        <f>IF(Table1[[#This Row],[SpreadActual]]&lt;Table1[[#This Row],[SpreadFavorite]],1,0)</f>
        <v>0</v>
      </c>
      <c r="P5966">
        <v>34.5</v>
      </c>
      <c r="Q5966" t="s">
        <v>126</v>
      </c>
      <c r="R5966" t="b">
        <v>0</v>
      </c>
      <c r="S5966">
        <v>59</v>
      </c>
      <c r="T5966">
        <v>12</v>
      </c>
      <c r="U5966">
        <v>62</v>
      </c>
    </row>
    <row r="5967" spans="1:22" x14ac:dyDescent="0.2">
      <c r="A5967" s="1">
        <v>34637</v>
      </c>
      <c r="B5967">
        <v>1994</v>
      </c>
      <c r="C5967">
        <f>_xlfn.MAXIFS(Table1[ScheduleWeekWritten],Table1[ScheduleSeason],Table1[[#This Row],[ScheduleSeason]])</f>
        <v>17</v>
      </c>
      <c r="D5967">
        <v>9</v>
      </c>
      <c r="E5967" cm="1">
        <f t="array" ref="E5967">_xlfn.XLOOKUP(Table1[[#This Row],[ScheduleWeekWritten]],Table3[Game],100+Table3[Increase],Table1[[#This Row],[ScheduleWeekWritten]])</f>
        <v>9</v>
      </c>
      <c r="F5967" t="b">
        <v>0</v>
      </c>
      <c r="G5967" t="s">
        <v>27</v>
      </c>
      <c r="H5967">
        <v>35</v>
      </c>
      <c r="I5967">
        <v>15</v>
      </c>
      <c r="J5967" t="s">
        <v>128</v>
      </c>
      <c r="K5967" t="s">
        <v>29</v>
      </c>
      <c r="L5967" t="str">
        <f>_xlfn.XLOOKUP(Table1[[#This Row],[TeamFavoriteID]],Table2[team_id],Table2[team_name],_xlfn.XLOOKUP(Table1[[#This Row],[TeamFavoriteID]],Table2[team_id_pfr],Table2[team_name],"Even"))</f>
        <v>Los Angeles Chargers</v>
      </c>
      <c r="M5967">
        <v>-6.5</v>
      </c>
      <c r="N5967">
        <f>IF(Table1[[#This Row],[TeamFavorite]]=Table1[[#This Row],[TeamHome]],Table1[[#This Row],[ScoreAway]]-Table1[[#This Row],[ScoreHome]],Table1[[#This Row],[ScoreHome]]-Table1[[#This Row],[ScoreAway]])</f>
        <v>20</v>
      </c>
      <c r="O5967">
        <f>IF(Table1[[#This Row],[SpreadActual]]&lt;Table1[[#This Row],[SpreadFavorite]],1,0)</f>
        <v>0</v>
      </c>
      <c r="P5967">
        <v>37</v>
      </c>
      <c r="Q5967" t="s">
        <v>94</v>
      </c>
      <c r="R5967" t="b">
        <v>0</v>
      </c>
      <c r="S5967">
        <v>64</v>
      </c>
      <c r="T5967">
        <v>8</v>
      </c>
      <c r="U5967">
        <v>70</v>
      </c>
    </row>
    <row r="5968" spans="1:22" x14ac:dyDescent="0.2">
      <c r="A5968" s="1">
        <v>34637</v>
      </c>
      <c r="B5968">
        <v>1994</v>
      </c>
      <c r="C5968">
        <f>_xlfn.MAXIFS(Table1[ScheduleWeekWritten],Table1[ScheduleSeason],Table1[[#This Row],[ScheduleSeason]])</f>
        <v>17</v>
      </c>
      <c r="D5968">
        <v>9</v>
      </c>
      <c r="E5968" cm="1">
        <f t="array" ref="E5968">_xlfn.XLOOKUP(Table1[[#This Row],[ScheduleWeekWritten]],Table3[Game],100+Table3[Increase],Table1[[#This Row],[ScheduleWeekWritten]])</f>
        <v>9</v>
      </c>
      <c r="F5968" t="b">
        <v>0</v>
      </c>
      <c r="G5968" t="s">
        <v>127</v>
      </c>
      <c r="H5968">
        <v>13</v>
      </c>
      <c r="I5968">
        <v>36</v>
      </c>
      <c r="J5968" t="s">
        <v>54</v>
      </c>
      <c r="K5968" t="s">
        <v>55</v>
      </c>
      <c r="L5968" t="str">
        <f>_xlfn.XLOOKUP(Table1[[#This Row],[TeamFavoriteID]],Table2[team_id],Table2[team_name],_xlfn.XLOOKUP(Table1[[#This Row],[TeamFavoriteID]],Table2[team_id_pfr],Table2[team_name],"Even"))</f>
        <v>Minnesota Vikings</v>
      </c>
      <c r="M5968">
        <v>-6.5</v>
      </c>
      <c r="N5968">
        <f>IF(Table1[[#This Row],[TeamFavorite]]=Table1[[#This Row],[TeamHome]],Table1[[#This Row],[ScoreAway]]-Table1[[#This Row],[ScoreHome]],Table1[[#This Row],[ScoreHome]]-Table1[[#This Row],[ScoreAway]])</f>
        <v>-23</v>
      </c>
      <c r="O5968">
        <f>IF(Table1[[#This Row],[SpreadActual]]&lt;Table1[[#This Row],[SpreadFavorite]],1,0)</f>
        <v>1</v>
      </c>
      <c r="P5968">
        <v>36.5</v>
      </c>
      <c r="Q5968" t="s">
        <v>130</v>
      </c>
      <c r="R5968" t="b">
        <v>0</v>
      </c>
      <c r="S5968">
        <v>75</v>
      </c>
      <c r="T5968">
        <v>9</v>
      </c>
      <c r="U5968">
        <v>88</v>
      </c>
    </row>
    <row r="5969" spans="1:22" x14ac:dyDescent="0.2">
      <c r="A5969" s="1">
        <v>34637</v>
      </c>
      <c r="B5969">
        <v>1994</v>
      </c>
      <c r="C5969">
        <f>_xlfn.MAXIFS(Table1[ScheduleWeekWritten],Table1[ScheduleSeason],Table1[[#This Row],[ScheduleSeason]])</f>
        <v>17</v>
      </c>
      <c r="D5969">
        <v>9</v>
      </c>
      <c r="E5969" cm="1">
        <f t="array" ref="E5969">_xlfn.XLOOKUP(Table1[[#This Row],[ScheduleWeekWritten]],Table3[Game],100+Table3[Increase],Table1[[#This Row],[ScheduleWeekWritten]])</f>
        <v>9</v>
      </c>
      <c r="F5969" t="b">
        <v>0</v>
      </c>
      <c r="G5969" t="s">
        <v>61</v>
      </c>
      <c r="H5969">
        <v>29</v>
      </c>
      <c r="I5969">
        <v>31</v>
      </c>
      <c r="J5969" t="s">
        <v>58</v>
      </c>
      <c r="K5969" t="s">
        <v>77</v>
      </c>
      <c r="L5969" t="str">
        <f>_xlfn.XLOOKUP(Table1[[#This Row],[TeamFavoriteID]],Table2[team_id],Table2[team_name],_xlfn.XLOOKUP(Table1[[#This Row],[TeamFavoriteID]],Table2[team_id_pfr],Table2[team_name],"Even"))</f>
        <v>Philadelphia Eagles</v>
      </c>
      <c r="M5969">
        <v>-6</v>
      </c>
      <c r="N5969">
        <f>IF(Table1[[#This Row],[TeamFavorite]]=Table1[[#This Row],[TeamHome]],Table1[[#This Row],[ScoreAway]]-Table1[[#This Row],[ScoreHome]],Table1[[#This Row],[ScoreHome]]-Table1[[#This Row],[ScoreAway]])</f>
        <v>-2</v>
      </c>
      <c r="O5969">
        <f>IF(Table1[[#This Row],[SpreadActual]]&lt;Table1[[#This Row],[SpreadFavorite]],1,0)</f>
        <v>0</v>
      </c>
      <c r="P5969">
        <v>40</v>
      </c>
      <c r="Q5969" t="s">
        <v>64</v>
      </c>
      <c r="R5969" t="b">
        <v>0</v>
      </c>
      <c r="S5969">
        <v>61</v>
      </c>
      <c r="T5969">
        <v>6</v>
      </c>
      <c r="U5969">
        <v>70</v>
      </c>
    </row>
    <row r="5970" spans="1:22" x14ac:dyDescent="0.2">
      <c r="A5970" s="1">
        <v>34638</v>
      </c>
      <c r="B5970">
        <v>1994</v>
      </c>
      <c r="C5970">
        <f>_xlfn.MAXIFS(Table1[ScheduleWeekWritten],Table1[ScheduleSeason],Table1[[#This Row],[ScheduleSeason]])</f>
        <v>17</v>
      </c>
      <c r="D5970">
        <v>9</v>
      </c>
      <c r="E5970" cm="1">
        <f t="array" ref="E5970">_xlfn.XLOOKUP(Table1[[#This Row],[ScheduleWeekWritten]],Table3[Game],100+Table3[Increase],Table1[[#This Row],[ScheduleWeekWritten]])</f>
        <v>9</v>
      </c>
      <c r="F5970" t="b">
        <v>0</v>
      </c>
      <c r="G5970" t="s">
        <v>46</v>
      </c>
      <c r="H5970">
        <v>6</v>
      </c>
      <c r="I5970">
        <v>33</v>
      </c>
      <c r="J5970" t="s">
        <v>33</v>
      </c>
      <c r="K5970" t="s">
        <v>47</v>
      </c>
      <c r="L5970" t="str">
        <f>_xlfn.XLOOKUP(Table1[[#This Row],[TeamFavoriteID]],Table2[team_id],Table2[team_name],_xlfn.XLOOKUP(Table1[[#This Row],[TeamFavoriteID]],Table2[team_id_pfr],Table2[team_name],"Even"))</f>
        <v>Chicago Bears</v>
      </c>
      <c r="M5970">
        <v>-1.5</v>
      </c>
      <c r="N5970">
        <f>IF(Table1[[#This Row],[TeamFavorite]]=Table1[[#This Row],[TeamHome]],Table1[[#This Row],[ScoreAway]]-Table1[[#This Row],[ScoreHome]],Table1[[#This Row],[ScoreHome]]-Table1[[#This Row],[ScoreAway]])</f>
        <v>27</v>
      </c>
      <c r="O5970">
        <f>IF(Table1[[#This Row],[SpreadActual]]&lt;Table1[[#This Row],[SpreadFavorite]],1,0)</f>
        <v>0</v>
      </c>
      <c r="P5970">
        <v>34</v>
      </c>
      <c r="Q5970" t="s">
        <v>114</v>
      </c>
      <c r="R5970" t="b">
        <v>0</v>
      </c>
      <c r="S5970">
        <v>49</v>
      </c>
      <c r="T5970">
        <v>15</v>
      </c>
      <c r="U5970">
        <v>83</v>
      </c>
    </row>
    <row r="5971" spans="1:22" x14ac:dyDescent="0.2">
      <c r="A5971" s="1">
        <v>34644</v>
      </c>
      <c r="B5971">
        <v>1994</v>
      </c>
      <c r="C5971">
        <f>_xlfn.MAXIFS(Table1[ScheduleWeekWritten],Table1[ScheduleSeason],Table1[[#This Row],[ScheduleSeason]])</f>
        <v>17</v>
      </c>
      <c r="D5971">
        <v>10</v>
      </c>
      <c r="E5971" cm="1">
        <f t="array" ref="E5971">_xlfn.XLOOKUP(Table1[[#This Row],[ScheduleWeekWritten]],Table3[Game],100+Table3[Increase],Table1[[#This Row],[ScheduleWeekWritten]])</f>
        <v>10</v>
      </c>
      <c r="F5971" t="b">
        <v>0</v>
      </c>
      <c r="G5971" t="s">
        <v>38</v>
      </c>
      <c r="H5971">
        <v>10</v>
      </c>
      <c r="I5971">
        <v>9</v>
      </c>
      <c r="J5971" t="s">
        <v>27</v>
      </c>
      <c r="K5971" t="s">
        <v>109</v>
      </c>
      <c r="L5971" t="str">
        <f>_xlfn.XLOOKUP(Table1[[#This Row],[TeamFavoriteID]],Table2[team_id],Table2[team_name],_xlfn.XLOOKUP(Table1[[#This Row],[TeamFavoriteID]],Table2[team_id_pfr],Table2[team_name],"Even"))</f>
        <v>Atlanta Falcons</v>
      </c>
      <c r="M5971">
        <v>-2.5</v>
      </c>
      <c r="N5971">
        <f>IF(Table1[[#This Row],[TeamFavorite]]=Table1[[#This Row],[TeamHome]],Table1[[#This Row],[ScoreAway]]-Table1[[#This Row],[ScoreHome]],Table1[[#This Row],[ScoreHome]]-Table1[[#This Row],[ScoreAway]])</f>
        <v>-1</v>
      </c>
      <c r="O5971">
        <f>IF(Table1[[#This Row],[SpreadActual]]&lt;Table1[[#This Row],[SpreadFavorite]],1,0)</f>
        <v>0</v>
      </c>
      <c r="P5971">
        <v>40.5</v>
      </c>
      <c r="Q5971" t="s">
        <v>148</v>
      </c>
      <c r="R5971" t="b">
        <v>0</v>
      </c>
      <c r="S5971">
        <v>72</v>
      </c>
      <c r="T5971">
        <v>0</v>
      </c>
      <c r="V5971" t="s">
        <v>103</v>
      </c>
    </row>
    <row r="5972" spans="1:22" x14ac:dyDescent="0.2">
      <c r="A5972" s="1">
        <v>34644</v>
      </c>
      <c r="B5972">
        <v>1994</v>
      </c>
      <c r="C5972">
        <f>_xlfn.MAXIFS(Table1[ScheduleWeekWritten],Table1[ScheduleSeason],Table1[[#This Row],[ScheduleSeason]])</f>
        <v>17</v>
      </c>
      <c r="D5972">
        <v>10</v>
      </c>
      <c r="E5972" cm="1">
        <f t="array" ref="E5972">_xlfn.XLOOKUP(Table1[[#This Row],[ScheduleWeekWritten]],Table3[Game],100+Table3[Increase],Table1[[#This Row],[ScheduleWeekWritten]])</f>
        <v>10</v>
      </c>
      <c r="F5972" t="b">
        <v>0</v>
      </c>
      <c r="G5972" t="s">
        <v>62</v>
      </c>
      <c r="H5972">
        <v>13</v>
      </c>
      <c r="I5972">
        <v>6</v>
      </c>
      <c r="J5972" t="s">
        <v>115</v>
      </c>
      <c r="K5972" t="s">
        <v>63</v>
      </c>
      <c r="L5972" t="str">
        <f>_xlfn.XLOOKUP(Table1[[#This Row],[TeamFavoriteID]],Table2[team_id],Table2[team_name],_xlfn.XLOOKUP(Table1[[#This Row],[TeamFavoriteID]],Table2[team_id_pfr],Table2[team_name],"Even"))</f>
        <v>Cleveland Browns</v>
      </c>
      <c r="M5972">
        <v>-3</v>
      </c>
      <c r="N5972">
        <f>IF(Table1[[#This Row],[TeamFavorite]]=Table1[[#This Row],[TeamHome]],Table1[[#This Row],[ScoreAway]]-Table1[[#This Row],[ScoreHome]],Table1[[#This Row],[ScoreHome]]-Table1[[#This Row],[ScoreAway]])</f>
        <v>-7</v>
      </c>
      <c r="O5972">
        <f>IF(Table1[[#This Row],[SpreadActual]]&lt;Table1[[#This Row],[SpreadFavorite]],1,0)</f>
        <v>1</v>
      </c>
      <c r="P5972">
        <v>37</v>
      </c>
      <c r="Q5972" t="s">
        <v>66</v>
      </c>
      <c r="R5972" t="b">
        <v>0</v>
      </c>
      <c r="S5972">
        <v>58</v>
      </c>
      <c r="T5972">
        <v>19</v>
      </c>
      <c r="U5972">
        <v>83</v>
      </c>
    </row>
    <row r="5973" spans="1:22" x14ac:dyDescent="0.2">
      <c r="A5973" s="1">
        <v>34644</v>
      </c>
      <c r="B5973">
        <v>1994</v>
      </c>
      <c r="C5973">
        <f>_xlfn.MAXIFS(Table1[ScheduleWeekWritten],Table1[ScheduleSeason],Table1[[#This Row],[ScheduleSeason]])</f>
        <v>17</v>
      </c>
      <c r="D5973">
        <v>10</v>
      </c>
      <c r="E5973" cm="1">
        <f t="array" ref="E5973">_xlfn.XLOOKUP(Table1[[#This Row],[ScheduleWeekWritten]],Table3[Game],100+Table3[Increase],Table1[[#This Row],[ScheduleWeekWritten]])</f>
        <v>10</v>
      </c>
      <c r="F5973" t="b">
        <v>0</v>
      </c>
      <c r="G5973" t="s">
        <v>33</v>
      </c>
      <c r="H5973">
        <v>38</v>
      </c>
      <c r="I5973">
        <v>30</v>
      </c>
      <c r="J5973" t="s">
        <v>45</v>
      </c>
      <c r="K5973" t="s">
        <v>35</v>
      </c>
      <c r="L5973" t="str">
        <f>_xlfn.XLOOKUP(Table1[[#This Row],[TeamFavoriteID]],Table2[team_id],Table2[team_name],_xlfn.XLOOKUP(Table1[[#This Row],[TeamFavoriteID]],Table2[team_id_pfr],Table2[team_name],"Even"))</f>
        <v>Green Bay Packers</v>
      </c>
      <c r="M5973">
        <v>-5.5</v>
      </c>
      <c r="N5973">
        <f>IF(Table1[[#This Row],[TeamFavorite]]=Table1[[#This Row],[TeamHome]],Table1[[#This Row],[ScoreAway]]-Table1[[#This Row],[ScoreHome]],Table1[[#This Row],[ScoreHome]]-Table1[[#This Row],[ScoreAway]])</f>
        <v>-8</v>
      </c>
      <c r="O5973">
        <f>IF(Table1[[#This Row],[SpreadActual]]&lt;Table1[[#This Row],[SpreadFavorite]],1,0)</f>
        <v>1</v>
      </c>
      <c r="P5973">
        <v>35.5</v>
      </c>
      <c r="Q5973" t="s">
        <v>36</v>
      </c>
      <c r="R5973" t="b">
        <v>0</v>
      </c>
      <c r="S5973">
        <v>48</v>
      </c>
      <c r="T5973">
        <v>21</v>
      </c>
      <c r="U5973">
        <v>79</v>
      </c>
    </row>
    <row r="5974" spans="1:22" x14ac:dyDescent="0.2">
      <c r="A5974" s="1">
        <v>34644</v>
      </c>
      <c r="B5974">
        <v>1994</v>
      </c>
      <c r="C5974">
        <f>_xlfn.MAXIFS(Table1[ScheduleWeekWritten],Table1[ScheduleSeason],Table1[[#This Row],[ScheduleSeason]])</f>
        <v>17</v>
      </c>
      <c r="D5974">
        <v>10</v>
      </c>
      <c r="E5974" cm="1">
        <f t="array" ref="E5974">_xlfn.XLOOKUP(Table1[[#This Row],[ScheduleWeekWritten]],Table3[Game],100+Table3[Increase],Table1[[#This Row],[ScheduleWeekWritten]])</f>
        <v>10</v>
      </c>
      <c r="F5974" t="b">
        <v>0</v>
      </c>
      <c r="G5974" t="s">
        <v>23</v>
      </c>
      <c r="H5974">
        <v>9</v>
      </c>
      <c r="I5974">
        <v>12</v>
      </c>
      <c r="J5974" t="s">
        <v>49</v>
      </c>
      <c r="K5974" t="s">
        <v>51</v>
      </c>
      <c r="L5974" t="str">
        <f>_xlfn.XLOOKUP(Table1[[#This Row],[TeamFavoriteID]],Table2[team_id],Table2[team_name],_xlfn.XLOOKUP(Table1[[#This Row],[TeamFavoriteID]],Table2[team_id_pfr],Table2[team_name],"Even"))</f>
        <v>Pittsburgh Steelers</v>
      </c>
      <c r="M5974">
        <v>-3</v>
      </c>
      <c r="N5974">
        <f>IF(Table1[[#This Row],[TeamFavorite]]=Table1[[#This Row],[TeamHome]],Table1[[#This Row],[ScoreAway]]-Table1[[#This Row],[ScoreHome]],Table1[[#This Row],[ScoreHome]]-Table1[[#This Row],[ScoreAway]])</f>
        <v>-3</v>
      </c>
      <c r="O5974">
        <f>IF(Table1[[#This Row],[SpreadActual]]&lt;Table1[[#This Row],[SpreadFavorite]],1,0)</f>
        <v>0</v>
      </c>
      <c r="P5974">
        <v>34.5</v>
      </c>
      <c r="Q5974" t="s">
        <v>102</v>
      </c>
      <c r="R5974" t="b">
        <v>0</v>
      </c>
      <c r="S5974">
        <v>72</v>
      </c>
      <c r="T5974">
        <v>0</v>
      </c>
      <c r="V5974" t="s">
        <v>103</v>
      </c>
    </row>
    <row r="5975" spans="1:22" x14ac:dyDescent="0.2">
      <c r="A5975" s="1">
        <v>34644</v>
      </c>
      <c r="B5975">
        <v>1994</v>
      </c>
      <c r="C5975">
        <f>_xlfn.MAXIFS(Table1[ScheduleWeekWritten],Table1[ScheduleSeason],Table1[[#This Row],[ScheduleSeason]])</f>
        <v>17</v>
      </c>
      <c r="D5975">
        <v>10</v>
      </c>
      <c r="E5975" cm="1">
        <f t="array" ref="E5975">_xlfn.XLOOKUP(Table1[[#This Row],[ScheduleWeekWritten]],Table3[Game],100+Table3[Increase],Table1[[#This Row],[ScheduleWeekWritten]])</f>
        <v>10</v>
      </c>
      <c r="F5975" t="b">
        <v>0</v>
      </c>
      <c r="G5975" t="s">
        <v>42</v>
      </c>
      <c r="H5975">
        <v>13</v>
      </c>
      <c r="I5975">
        <v>3</v>
      </c>
      <c r="J5975" t="s">
        <v>138</v>
      </c>
      <c r="K5975" t="s">
        <v>75</v>
      </c>
      <c r="L5975" t="str">
        <f>_xlfn.XLOOKUP(Table1[[#This Row],[TeamFavoriteID]],Table2[team_id],Table2[team_name],_xlfn.XLOOKUP(Table1[[#This Row],[TeamFavoriteID]],Table2[team_id_pfr],Table2[team_name],"Even"))</f>
        <v>Kansas City Chiefs</v>
      </c>
      <c r="M5975">
        <v>-3.5</v>
      </c>
      <c r="N5975">
        <f>IF(Table1[[#This Row],[TeamFavorite]]=Table1[[#This Row],[TeamHome]],Table1[[#This Row],[ScoreAway]]-Table1[[#This Row],[ScoreHome]],Table1[[#This Row],[ScoreHome]]-Table1[[#This Row],[ScoreAway]])</f>
        <v>-10</v>
      </c>
      <c r="O5975">
        <f>IF(Table1[[#This Row],[SpreadActual]]&lt;Table1[[#This Row],[SpreadFavorite]],1,0)</f>
        <v>1</v>
      </c>
      <c r="P5975">
        <v>41.5</v>
      </c>
      <c r="Q5975" t="s">
        <v>117</v>
      </c>
      <c r="R5975" t="b">
        <v>0</v>
      </c>
      <c r="S5975">
        <v>46</v>
      </c>
      <c r="T5975">
        <v>8</v>
      </c>
      <c r="U5975">
        <v>68</v>
      </c>
    </row>
    <row r="5976" spans="1:22" x14ac:dyDescent="0.2">
      <c r="A5976" s="1">
        <v>34644</v>
      </c>
      <c r="B5976">
        <v>1994</v>
      </c>
      <c r="C5976">
        <f>_xlfn.MAXIFS(Table1[ScheduleWeekWritten],Table1[ScheduleSeason],Table1[[#This Row],[ScheduleSeason]])</f>
        <v>17</v>
      </c>
      <c r="D5976">
        <v>10</v>
      </c>
      <c r="E5976" cm="1">
        <f t="array" ref="E5976">_xlfn.XLOOKUP(Table1[[#This Row],[ScheduleWeekWritten]],Table3[Game],100+Table3[Increase],Table1[[#This Row],[ScheduleWeekWritten]])</f>
        <v>10</v>
      </c>
      <c r="F5976" t="b">
        <v>0</v>
      </c>
      <c r="G5976" t="s">
        <v>39</v>
      </c>
      <c r="H5976">
        <v>27</v>
      </c>
      <c r="I5976">
        <v>21</v>
      </c>
      <c r="J5976" t="s">
        <v>24</v>
      </c>
      <c r="K5976" t="s">
        <v>88</v>
      </c>
      <c r="L5976" t="str">
        <f>_xlfn.XLOOKUP(Table1[[#This Row],[TeamFavoriteID]],Table2[team_id],Table2[team_name],_xlfn.XLOOKUP(Table1[[#This Row],[TeamFavoriteID]],Table2[team_id_pfr],Table2[team_name],"Even"))</f>
        <v>Denver Broncos</v>
      </c>
      <c r="M5976">
        <v>-3</v>
      </c>
      <c r="N5976">
        <f>IF(Table1[[#This Row],[TeamFavorite]]=Table1[[#This Row],[TeamHome]],Table1[[#This Row],[ScoreAway]]-Table1[[#This Row],[ScoreHome]],Table1[[#This Row],[ScoreHome]]-Table1[[#This Row],[ScoreAway]])</f>
        <v>6</v>
      </c>
      <c r="O5976">
        <f>IF(Table1[[#This Row],[SpreadActual]]&lt;Table1[[#This Row],[SpreadFavorite]],1,0)</f>
        <v>0</v>
      </c>
      <c r="P5976">
        <v>39</v>
      </c>
      <c r="Q5976" t="s">
        <v>135</v>
      </c>
      <c r="R5976" t="b">
        <v>0</v>
      </c>
      <c r="S5976">
        <v>58</v>
      </c>
      <c r="T5976">
        <v>8</v>
      </c>
      <c r="U5976">
        <v>52</v>
      </c>
    </row>
    <row r="5977" spans="1:22" x14ac:dyDescent="0.2">
      <c r="A5977" s="1">
        <v>34644</v>
      </c>
      <c r="B5977">
        <v>1994</v>
      </c>
      <c r="C5977">
        <f>_xlfn.MAXIFS(Table1[ScheduleWeekWritten],Table1[ScheduleSeason],Table1[[#This Row],[ScheduleSeason]])</f>
        <v>17</v>
      </c>
      <c r="D5977">
        <v>10</v>
      </c>
      <c r="E5977" cm="1">
        <f t="array" ref="E5977">_xlfn.XLOOKUP(Table1[[#This Row],[ScheduleWeekWritten]],Table3[Game],100+Table3[Increase],Table1[[#This Row],[ScheduleWeekWritten]])</f>
        <v>10</v>
      </c>
      <c r="F5977" t="b">
        <v>0</v>
      </c>
      <c r="G5977" t="s">
        <v>19</v>
      </c>
      <c r="H5977">
        <v>22</v>
      </c>
      <c r="I5977">
        <v>21</v>
      </c>
      <c r="J5977" t="s">
        <v>140</v>
      </c>
      <c r="K5977" t="s">
        <v>91</v>
      </c>
      <c r="L5977" t="str">
        <f>_xlfn.XLOOKUP(Table1[[#This Row],[TeamFavoriteID]],Table2[team_id],Table2[team_name],_xlfn.XLOOKUP(Table1[[#This Row],[TeamFavoriteID]],Table2[team_id_pfr],Table2[team_name],"Even"))</f>
        <v>Miami Dolphins</v>
      </c>
      <c r="M5977">
        <v>-9.5</v>
      </c>
      <c r="N5977">
        <f>IF(Table1[[#This Row],[TeamFavorite]]=Table1[[#This Row],[TeamHome]],Table1[[#This Row],[ScoreAway]]-Table1[[#This Row],[ScoreHome]],Table1[[#This Row],[ScoreHome]]-Table1[[#This Row],[ScoreAway]])</f>
        <v>-1</v>
      </c>
      <c r="O5977">
        <f>IF(Table1[[#This Row],[SpreadActual]]&lt;Table1[[#This Row],[SpreadFavorite]],1,0)</f>
        <v>0</v>
      </c>
      <c r="P5977">
        <v>40</v>
      </c>
      <c r="Q5977" t="s">
        <v>143</v>
      </c>
      <c r="R5977" t="b">
        <v>0</v>
      </c>
      <c r="S5977">
        <v>79</v>
      </c>
      <c r="T5977">
        <v>12</v>
      </c>
      <c r="U5977">
        <v>71</v>
      </c>
    </row>
    <row r="5978" spans="1:22" x14ac:dyDescent="0.2">
      <c r="A5978" s="1">
        <v>34644</v>
      </c>
      <c r="B5978">
        <v>1994</v>
      </c>
      <c r="C5978">
        <f>_xlfn.MAXIFS(Table1[ScheduleWeekWritten],Table1[ScheduleSeason],Table1[[#This Row],[ScheduleSeason]])</f>
        <v>17</v>
      </c>
      <c r="D5978">
        <v>10</v>
      </c>
      <c r="E5978" cm="1">
        <f t="array" ref="E5978">_xlfn.XLOOKUP(Table1[[#This Row],[ScheduleWeekWritten]],Table3[Game],100+Table3[Increase],Table1[[#This Row],[ScheduleWeekWritten]])</f>
        <v>10</v>
      </c>
      <c r="F5978" t="b">
        <v>0</v>
      </c>
      <c r="G5978" t="s">
        <v>54</v>
      </c>
      <c r="H5978">
        <v>21</v>
      </c>
      <c r="I5978">
        <v>20</v>
      </c>
      <c r="J5978" t="s">
        <v>95</v>
      </c>
      <c r="K5978" t="s">
        <v>55</v>
      </c>
      <c r="L5978" t="str">
        <f>_xlfn.XLOOKUP(Table1[[#This Row],[TeamFavoriteID]],Table2[team_id],Table2[team_name],_xlfn.XLOOKUP(Table1[[#This Row],[TeamFavoriteID]],Table2[team_id_pfr],Table2[team_name],"Even"))</f>
        <v>Minnesota Vikings</v>
      </c>
      <c r="M5978">
        <v>-9.5</v>
      </c>
      <c r="N5978">
        <f>IF(Table1[[#This Row],[TeamFavorite]]=Table1[[#This Row],[TeamHome]],Table1[[#This Row],[ScoreAway]]-Table1[[#This Row],[ScoreHome]],Table1[[#This Row],[ScoreHome]]-Table1[[#This Row],[ScoreAway]])</f>
        <v>-1</v>
      </c>
      <c r="O5978">
        <f>IF(Table1[[#This Row],[SpreadActual]]&lt;Table1[[#This Row],[SpreadFavorite]],1,0)</f>
        <v>0</v>
      </c>
      <c r="P5978">
        <v>38.5</v>
      </c>
      <c r="Q5978" t="s">
        <v>137</v>
      </c>
      <c r="R5978" t="b">
        <v>0</v>
      </c>
      <c r="S5978">
        <v>72</v>
      </c>
      <c r="T5978">
        <v>0</v>
      </c>
      <c r="V5978" t="s">
        <v>103</v>
      </c>
    </row>
    <row r="5979" spans="1:22" x14ac:dyDescent="0.2">
      <c r="A5979" s="1">
        <v>34644</v>
      </c>
      <c r="B5979">
        <v>1994</v>
      </c>
      <c r="C5979">
        <f>_xlfn.MAXIFS(Table1[ScheduleWeekWritten],Table1[ScheduleSeason],Table1[[#This Row],[ScheduleSeason]])</f>
        <v>17</v>
      </c>
      <c r="D5979">
        <v>10</v>
      </c>
      <c r="E5979" cm="1">
        <f t="array" ref="E5979">_xlfn.XLOOKUP(Table1[[#This Row],[ScheduleWeekWritten]],Table3[Game],100+Table3[Increase],Table1[[#This Row],[ScheduleWeekWritten]])</f>
        <v>10</v>
      </c>
      <c r="F5979" t="b">
        <v>0</v>
      </c>
      <c r="G5979" t="s">
        <v>31</v>
      </c>
      <c r="H5979">
        <v>22</v>
      </c>
      <c r="I5979">
        <v>17</v>
      </c>
      <c r="J5979" t="s">
        <v>28</v>
      </c>
      <c r="K5979" t="s">
        <v>43</v>
      </c>
      <c r="L5979" t="str">
        <f>_xlfn.XLOOKUP(Table1[[#This Row],[TeamFavoriteID]],Table2[team_id],Table2[team_name],_xlfn.XLOOKUP(Table1[[#This Row],[TeamFavoriteID]],Table2[team_id_pfr],Table2[team_name],"Even"))</f>
        <v>Buffalo Bills</v>
      </c>
      <c r="M5979">
        <v>-2.5</v>
      </c>
      <c r="N5979">
        <f>IF(Table1[[#This Row],[TeamFavorite]]=Table1[[#This Row],[TeamHome]],Table1[[#This Row],[ScoreAway]]-Table1[[#This Row],[ScoreHome]],Table1[[#This Row],[ScoreHome]]-Table1[[#This Row],[ScoreAway]])</f>
        <v>5</v>
      </c>
      <c r="O5979">
        <f>IF(Table1[[#This Row],[SpreadActual]]&lt;Table1[[#This Row],[SpreadFavorite]],1,0)</f>
        <v>0</v>
      </c>
      <c r="P5979">
        <v>37.5</v>
      </c>
      <c r="Q5979" t="s">
        <v>126</v>
      </c>
      <c r="R5979" t="b">
        <v>0</v>
      </c>
      <c r="S5979">
        <v>65</v>
      </c>
      <c r="T5979">
        <v>16</v>
      </c>
      <c r="U5979">
        <v>72</v>
      </c>
    </row>
    <row r="5980" spans="1:22" x14ac:dyDescent="0.2">
      <c r="A5980" s="1">
        <v>34644</v>
      </c>
      <c r="B5980">
        <v>1994</v>
      </c>
      <c r="C5980">
        <f>_xlfn.MAXIFS(Table1[ScheduleWeekWritten],Table1[ScheduleSeason],Table1[[#This Row],[ScheduleSeason]])</f>
        <v>17</v>
      </c>
      <c r="D5980">
        <v>10</v>
      </c>
      <c r="E5980" cm="1">
        <f t="array" ref="E5980">_xlfn.XLOOKUP(Table1[[#This Row],[ScheduleWeekWritten]],Table3[Game],100+Table3[Increase],Table1[[#This Row],[ScheduleWeekWritten]])</f>
        <v>10</v>
      </c>
      <c r="F5980" t="b">
        <v>0</v>
      </c>
      <c r="G5980" t="s">
        <v>58</v>
      </c>
      <c r="H5980">
        <v>17</v>
      </c>
      <c r="I5980">
        <v>7</v>
      </c>
      <c r="J5980" t="s">
        <v>149</v>
      </c>
      <c r="K5980" t="s">
        <v>77</v>
      </c>
      <c r="L5980" t="str">
        <f>_xlfn.XLOOKUP(Table1[[#This Row],[TeamFavoriteID]],Table2[team_id],Table2[team_name],_xlfn.XLOOKUP(Table1[[#This Row],[TeamFavoriteID]],Table2[team_id_pfr],Table2[team_name],"Even"))</f>
        <v>Philadelphia Eagles</v>
      </c>
      <c r="M5980">
        <v>-6.5</v>
      </c>
      <c r="N5980">
        <f>IF(Table1[[#This Row],[TeamFavorite]]=Table1[[#This Row],[TeamHome]],Table1[[#This Row],[ScoreAway]]-Table1[[#This Row],[ScoreHome]],Table1[[#This Row],[ScoreHome]]-Table1[[#This Row],[ScoreAway]])</f>
        <v>-10</v>
      </c>
      <c r="O5980">
        <f>IF(Table1[[#This Row],[SpreadActual]]&lt;Table1[[#This Row],[SpreadFavorite]],1,0)</f>
        <v>1</v>
      </c>
      <c r="P5980">
        <v>35.5</v>
      </c>
      <c r="Q5980" t="s">
        <v>112</v>
      </c>
      <c r="R5980" t="b">
        <v>0</v>
      </c>
      <c r="S5980">
        <v>63</v>
      </c>
      <c r="T5980">
        <v>12</v>
      </c>
      <c r="U5980">
        <v>84</v>
      </c>
    </row>
    <row r="5981" spans="1:22" x14ac:dyDescent="0.2">
      <c r="A5981" s="1">
        <v>34644</v>
      </c>
      <c r="B5981">
        <v>1994</v>
      </c>
      <c r="C5981">
        <f>_xlfn.MAXIFS(Table1[ScheduleWeekWritten],Table1[ScheduleSeason],Table1[[#This Row],[ScheduleSeason]])</f>
        <v>17</v>
      </c>
      <c r="D5981">
        <v>10</v>
      </c>
      <c r="E5981" cm="1">
        <f t="array" ref="E5981">_xlfn.XLOOKUP(Table1[[#This Row],[ScheduleWeekWritten]],Table3[Game],100+Table3[Increase],Table1[[#This Row],[ScheduleWeekWritten]])</f>
        <v>10</v>
      </c>
      <c r="F5981" t="b">
        <v>0</v>
      </c>
      <c r="G5981" t="s">
        <v>128</v>
      </c>
      <c r="H5981">
        <v>17</v>
      </c>
      <c r="I5981">
        <v>20</v>
      </c>
      <c r="J5981" t="s">
        <v>101</v>
      </c>
      <c r="K5981" t="s">
        <v>132</v>
      </c>
      <c r="L5981" t="str">
        <f>_xlfn.XLOOKUP(Table1[[#This Row],[TeamFavoriteID]],Table2[team_id],Table2[team_name],_xlfn.XLOOKUP(Table1[[#This Row],[TeamFavoriteID]],Table2[team_id_pfr],Table2[team_name],"Even"))</f>
        <v>Seattle Seahawks</v>
      </c>
      <c r="M5981">
        <v>-7.5</v>
      </c>
      <c r="N5981">
        <f>IF(Table1[[#This Row],[TeamFavorite]]=Table1[[#This Row],[TeamHome]],Table1[[#This Row],[ScoreAway]]-Table1[[#This Row],[ScoreHome]],Table1[[#This Row],[ScoreHome]]-Table1[[#This Row],[ScoreAway]])</f>
        <v>3</v>
      </c>
      <c r="O5981">
        <f>IF(Table1[[#This Row],[SpreadActual]]&lt;Table1[[#This Row],[SpreadFavorite]],1,0)</f>
        <v>0</v>
      </c>
      <c r="P5981">
        <v>36</v>
      </c>
      <c r="Q5981" t="s">
        <v>129</v>
      </c>
      <c r="R5981" t="b">
        <v>0</v>
      </c>
      <c r="S5981">
        <v>72</v>
      </c>
      <c r="T5981">
        <v>0</v>
      </c>
      <c r="V5981" t="s">
        <v>103</v>
      </c>
    </row>
    <row r="5982" spans="1:22" x14ac:dyDescent="0.2">
      <c r="A5982" s="1">
        <v>34644</v>
      </c>
      <c r="B5982">
        <v>1994</v>
      </c>
      <c r="C5982">
        <f>_xlfn.MAXIFS(Table1[ScheduleWeekWritten],Table1[ScheduleSeason],Table1[[#This Row],[ScheduleSeason]])</f>
        <v>17</v>
      </c>
      <c r="D5982">
        <v>10</v>
      </c>
      <c r="E5982" cm="1">
        <f t="array" ref="E5982">_xlfn.XLOOKUP(Table1[[#This Row],[ScheduleWeekWritten]],Table3[Game],100+Table3[Increase],Table1[[#This Row],[ScheduleWeekWritten]])</f>
        <v>10</v>
      </c>
      <c r="F5982" t="b">
        <v>0</v>
      </c>
      <c r="G5982" t="s">
        <v>127</v>
      </c>
      <c r="H5982">
        <v>6</v>
      </c>
      <c r="I5982">
        <v>20</v>
      </c>
      <c r="J5982" t="s">
        <v>46</v>
      </c>
      <c r="K5982" t="s">
        <v>47</v>
      </c>
      <c r="L5982" t="str">
        <f>_xlfn.XLOOKUP(Table1[[#This Row],[TeamFavoriteID]],Table2[team_id],Table2[team_name],_xlfn.XLOOKUP(Table1[[#This Row],[TeamFavoriteID]],Table2[team_id_pfr],Table2[team_name],"Even"))</f>
        <v>Chicago Bears</v>
      </c>
      <c r="M5982">
        <v>-3</v>
      </c>
      <c r="N5982">
        <f>IF(Table1[[#This Row],[TeamFavorite]]=Table1[[#This Row],[TeamHome]],Table1[[#This Row],[ScoreAway]]-Table1[[#This Row],[ScoreHome]],Table1[[#This Row],[ScoreHome]]-Table1[[#This Row],[ScoreAway]])</f>
        <v>-14</v>
      </c>
      <c r="O5982">
        <f>IF(Table1[[#This Row],[SpreadActual]]&lt;Table1[[#This Row],[SpreadFavorite]],1,0)</f>
        <v>1</v>
      </c>
      <c r="P5982">
        <v>35</v>
      </c>
      <c r="Q5982" t="s">
        <v>130</v>
      </c>
      <c r="R5982" t="b">
        <v>0</v>
      </c>
      <c r="S5982">
        <v>74</v>
      </c>
      <c r="T5982">
        <v>7</v>
      </c>
      <c r="U5982">
        <v>70</v>
      </c>
    </row>
    <row r="5983" spans="1:22" x14ac:dyDescent="0.2">
      <c r="A5983" s="1">
        <v>34644</v>
      </c>
      <c r="B5983">
        <v>1994</v>
      </c>
      <c r="C5983">
        <f>_xlfn.MAXIFS(Table1[ScheduleWeekWritten],Table1[ScheduleSeason],Table1[[#This Row],[ScheduleSeason]])</f>
        <v>17</v>
      </c>
      <c r="D5983">
        <v>10</v>
      </c>
      <c r="E5983" cm="1">
        <f t="array" ref="E5983">_xlfn.XLOOKUP(Table1[[#This Row],[ScheduleWeekWritten]],Table3[Game],100+Table3[Increase],Table1[[#This Row],[ScheduleWeekWritten]])</f>
        <v>10</v>
      </c>
      <c r="F5983" t="b">
        <v>0</v>
      </c>
      <c r="G5983" t="s">
        <v>61</v>
      </c>
      <c r="H5983">
        <v>22</v>
      </c>
      <c r="I5983">
        <v>37</v>
      </c>
      <c r="J5983" t="s">
        <v>53</v>
      </c>
      <c r="K5983" t="s">
        <v>87</v>
      </c>
      <c r="L5983" t="str">
        <f>_xlfn.XLOOKUP(Table1[[#This Row],[TeamFavoriteID]],Table2[team_id],Table2[team_name],_xlfn.XLOOKUP(Table1[[#This Row],[TeamFavoriteID]],Table2[team_id_pfr],Table2[team_name],"Even"))</f>
        <v>San Francisco 49ers</v>
      </c>
      <c r="M5983">
        <v>-10</v>
      </c>
      <c r="N5983">
        <f>IF(Table1[[#This Row],[TeamFavorite]]=Table1[[#This Row],[TeamHome]],Table1[[#This Row],[ScoreAway]]-Table1[[#This Row],[ScoreHome]],Table1[[#This Row],[ScoreHome]]-Table1[[#This Row],[ScoreAway]])</f>
        <v>-15</v>
      </c>
      <c r="O5983">
        <f>IF(Table1[[#This Row],[SpreadActual]]&lt;Table1[[#This Row],[SpreadFavorite]],1,0)</f>
        <v>1</v>
      </c>
      <c r="P5983">
        <v>44.5</v>
      </c>
      <c r="Q5983" t="s">
        <v>64</v>
      </c>
      <c r="R5983" t="b">
        <v>0</v>
      </c>
      <c r="S5983">
        <v>67</v>
      </c>
      <c r="T5983">
        <v>15</v>
      </c>
      <c r="U5983">
        <v>78</v>
      </c>
    </row>
    <row r="5984" spans="1:22" x14ac:dyDescent="0.2">
      <c r="A5984" s="1">
        <v>34645</v>
      </c>
      <c r="B5984">
        <v>1994</v>
      </c>
      <c r="C5984">
        <f>_xlfn.MAXIFS(Table1[ScheduleWeekWritten],Table1[ScheduleSeason],Table1[[#This Row],[ScheduleSeason]])</f>
        <v>17</v>
      </c>
      <c r="D5984">
        <v>10</v>
      </c>
      <c r="E5984" cm="1">
        <f t="array" ref="E5984">_xlfn.XLOOKUP(Table1[[#This Row],[ScheduleWeekWritten]],Table3[Game],100+Table3[Increase],Table1[[#This Row],[ScheduleWeekWritten]])</f>
        <v>10</v>
      </c>
      <c r="F5984" t="b">
        <v>0</v>
      </c>
      <c r="G5984" t="s">
        <v>67</v>
      </c>
      <c r="H5984">
        <v>38</v>
      </c>
      <c r="I5984">
        <v>10</v>
      </c>
      <c r="J5984" t="s">
        <v>50</v>
      </c>
      <c r="K5984" t="s">
        <v>68</v>
      </c>
      <c r="L5984" t="str">
        <f>_xlfn.XLOOKUP(Table1[[#This Row],[TeamFavoriteID]],Table2[team_id],Table2[team_name],_xlfn.XLOOKUP(Table1[[#This Row],[TeamFavoriteID]],Table2[team_id_pfr],Table2[team_name],"Even"))</f>
        <v>Dallas Cowboys</v>
      </c>
      <c r="M5984">
        <v>-13.5</v>
      </c>
      <c r="N5984">
        <f>IF(Table1[[#This Row],[TeamFavorite]]=Table1[[#This Row],[TeamHome]],Table1[[#This Row],[ScoreAway]]-Table1[[#This Row],[ScoreHome]],Table1[[#This Row],[ScoreHome]]-Table1[[#This Row],[ScoreAway]])</f>
        <v>-28</v>
      </c>
      <c r="O5984">
        <f>IF(Table1[[#This Row],[SpreadActual]]&lt;Table1[[#This Row],[SpreadFavorite]],1,0)</f>
        <v>1</v>
      </c>
      <c r="P5984">
        <v>38</v>
      </c>
      <c r="Q5984" t="s">
        <v>119</v>
      </c>
      <c r="R5984" t="b">
        <v>0</v>
      </c>
      <c r="S5984">
        <v>60</v>
      </c>
      <c r="T5984">
        <v>11</v>
      </c>
      <c r="U5984">
        <v>71</v>
      </c>
    </row>
    <row r="5985" spans="1:22" x14ac:dyDescent="0.2">
      <c r="A5985" s="1">
        <v>34651</v>
      </c>
      <c r="B5985">
        <v>1994</v>
      </c>
      <c r="C5985">
        <f>_xlfn.MAXIFS(Table1[ScheduleWeekWritten],Table1[ScheduleSeason],Table1[[#This Row],[ScheduleSeason]])</f>
        <v>17</v>
      </c>
      <c r="D5985">
        <v>11</v>
      </c>
      <c r="E5985" cm="1">
        <f t="array" ref="E5985">_xlfn.XLOOKUP(Table1[[#This Row],[ScheduleWeekWritten]],Table3[Game],100+Table3[Increase],Table1[[#This Row],[ScheduleWeekWritten]])</f>
        <v>11</v>
      </c>
      <c r="F5985" t="b">
        <v>0</v>
      </c>
      <c r="G5985" t="s">
        <v>101</v>
      </c>
      <c r="H5985">
        <v>34</v>
      </c>
      <c r="I5985">
        <v>31</v>
      </c>
      <c r="J5985" t="s">
        <v>23</v>
      </c>
      <c r="K5985" t="s">
        <v>104</v>
      </c>
      <c r="L5985" t="str">
        <f>_xlfn.XLOOKUP(Table1[[#This Row],[TeamFavoriteID]],Table2[team_id],Table2[team_name],_xlfn.XLOOKUP(Table1[[#This Row],[TeamFavoriteID]],Table2[team_id_pfr],Table2[team_name],"Even"))</f>
        <v>Cincinnati Bengals</v>
      </c>
      <c r="M5985">
        <v>-1</v>
      </c>
      <c r="N5985">
        <f>IF(Table1[[#This Row],[TeamFavorite]]=Table1[[#This Row],[TeamHome]],Table1[[#This Row],[ScoreAway]]-Table1[[#This Row],[ScoreHome]],Table1[[#This Row],[ScoreHome]]-Table1[[#This Row],[ScoreAway]])</f>
        <v>-3</v>
      </c>
      <c r="O5985">
        <f>IF(Table1[[#This Row],[SpreadActual]]&lt;Table1[[#This Row],[SpreadFavorite]],1,0)</f>
        <v>1</v>
      </c>
      <c r="P5985">
        <v>34</v>
      </c>
      <c r="Q5985" t="s">
        <v>111</v>
      </c>
      <c r="R5985" t="b">
        <v>0</v>
      </c>
      <c r="S5985">
        <v>56</v>
      </c>
      <c r="T5985">
        <v>9</v>
      </c>
      <c r="U5985">
        <v>75</v>
      </c>
    </row>
    <row r="5986" spans="1:22" x14ac:dyDescent="0.2">
      <c r="A5986" s="1">
        <v>34651</v>
      </c>
      <c r="B5986">
        <v>1994</v>
      </c>
      <c r="C5986">
        <f>_xlfn.MAXIFS(Table1[ScheduleWeekWritten],Table1[ScheduleSeason],Table1[[#This Row],[ScheduleSeason]])</f>
        <v>17</v>
      </c>
      <c r="D5986">
        <v>11</v>
      </c>
      <c r="E5986" cm="1">
        <f t="array" ref="E5986">_xlfn.XLOOKUP(Table1[[#This Row],[ScheduleWeekWritten]],Table3[Game],100+Table3[Increase],Table1[[#This Row],[ScheduleWeekWritten]])</f>
        <v>11</v>
      </c>
      <c r="F5986" t="b">
        <v>0</v>
      </c>
      <c r="G5986" t="s">
        <v>24</v>
      </c>
      <c r="H5986">
        <v>17</v>
      </c>
      <c r="I5986">
        <v>10</v>
      </c>
      <c r="J5986" t="s">
        <v>128</v>
      </c>
      <c r="K5986" t="s">
        <v>88</v>
      </c>
      <c r="L5986" t="str">
        <f>_xlfn.XLOOKUP(Table1[[#This Row],[TeamFavoriteID]],Table2[team_id],Table2[team_name],_xlfn.XLOOKUP(Table1[[#This Row],[TeamFavoriteID]],Table2[team_id_pfr],Table2[team_name],"Even"))</f>
        <v>Denver Broncos</v>
      </c>
      <c r="M5986">
        <v>-7</v>
      </c>
      <c r="N5986">
        <f>IF(Table1[[#This Row],[TeamFavorite]]=Table1[[#This Row],[TeamHome]],Table1[[#This Row],[ScoreAway]]-Table1[[#This Row],[ScoreHome]],Table1[[#This Row],[ScoreHome]]-Table1[[#This Row],[ScoreAway]])</f>
        <v>-7</v>
      </c>
      <c r="O5986">
        <f>IF(Table1[[#This Row],[SpreadActual]]&lt;Table1[[#This Row],[SpreadFavorite]],1,0)</f>
        <v>0</v>
      </c>
      <c r="P5986">
        <v>41</v>
      </c>
      <c r="Q5986" t="s">
        <v>71</v>
      </c>
      <c r="R5986" t="b">
        <v>0</v>
      </c>
      <c r="S5986">
        <v>48</v>
      </c>
      <c r="T5986">
        <v>10</v>
      </c>
      <c r="U5986">
        <v>37</v>
      </c>
    </row>
    <row r="5987" spans="1:22" x14ac:dyDescent="0.2">
      <c r="A5987" s="1">
        <v>34651</v>
      </c>
      <c r="B5987">
        <v>1994</v>
      </c>
      <c r="C5987">
        <f>_xlfn.MAXIFS(Table1[ScheduleWeekWritten],Table1[ScheduleSeason],Table1[[#This Row],[ScheduleSeason]])</f>
        <v>17</v>
      </c>
      <c r="D5987">
        <v>11</v>
      </c>
      <c r="E5987" cm="1">
        <f t="array" ref="E5987">_xlfn.XLOOKUP(Table1[[#This Row],[ScheduleWeekWritten]],Table3[Game],100+Table3[Increase],Table1[[#This Row],[ScheduleWeekWritten]])</f>
        <v>11</v>
      </c>
      <c r="F5987" t="b">
        <v>0</v>
      </c>
      <c r="G5987" t="s">
        <v>45</v>
      </c>
      <c r="H5987">
        <v>14</v>
      </c>
      <c r="I5987">
        <v>9</v>
      </c>
      <c r="J5987" t="s">
        <v>127</v>
      </c>
      <c r="K5987" t="s">
        <v>79</v>
      </c>
      <c r="L5987" t="str">
        <f>_xlfn.XLOOKUP(Table1[[#This Row],[TeamFavoriteID]],Table2[team_id],Table2[team_name],_xlfn.XLOOKUP(Table1[[#This Row],[TeamFavoriteID]],Table2[team_id_pfr],Table2[team_name],"Even"))</f>
        <v>Detroit Lions</v>
      </c>
      <c r="M5987">
        <v>-10</v>
      </c>
      <c r="N5987">
        <f>IF(Table1[[#This Row],[TeamFavorite]]=Table1[[#This Row],[TeamHome]],Table1[[#This Row],[ScoreAway]]-Table1[[#This Row],[ScoreHome]],Table1[[#This Row],[ScoreHome]]-Table1[[#This Row],[ScoreAway]])</f>
        <v>-5</v>
      </c>
      <c r="O5987">
        <f>IF(Table1[[#This Row],[SpreadActual]]&lt;Table1[[#This Row],[SpreadFavorite]],1,0)</f>
        <v>0</v>
      </c>
      <c r="P5987">
        <v>37</v>
      </c>
      <c r="Q5987" t="s">
        <v>125</v>
      </c>
      <c r="R5987" t="b">
        <v>0</v>
      </c>
      <c r="S5987">
        <v>72</v>
      </c>
      <c r="T5987">
        <v>0</v>
      </c>
      <c r="V5987" t="s">
        <v>103</v>
      </c>
    </row>
    <row r="5988" spans="1:22" x14ac:dyDescent="0.2">
      <c r="A5988" s="1">
        <v>34651</v>
      </c>
      <c r="B5988">
        <v>1994</v>
      </c>
      <c r="C5988">
        <f>_xlfn.MAXIFS(Table1[ScheduleWeekWritten],Table1[ScheduleSeason],Table1[[#This Row],[ScheduleSeason]])</f>
        <v>17</v>
      </c>
      <c r="D5988">
        <v>11</v>
      </c>
      <c r="E5988" cm="1">
        <f t="array" ref="E5988">_xlfn.XLOOKUP(Table1[[#This Row],[ScheduleWeekWritten]],Table3[Game],100+Table3[Increase],Table1[[#This Row],[ScheduleWeekWritten]])</f>
        <v>11</v>
      </c>
      <c r="F5988" t="b">
        <v>0</v>
      </c>
      <c r="G5988" t="s">
        <v>33</v>
      </c>
      <c r="H5988">
        <v>17</v>
      </c>
      <c r="I5988">
        <v>10</v>
      </c>
      <c r="J5988" t="s">
        <v>31</v>
      </c>
      <c r="K5988" t="s">
        <v>35</v>
      </c>
      <c r="L5988" t="str">
        <f>_xlfn.XLOOKUP(Table1[[#This Row],[TeamFavoriteID]],Table2[team_id],Table2[team_name],_xlfn.XLOOKUP(Table1[[#This Row],[TeamFavoriteID]],Table2[team_id_pfr],Table2[team_name],"Even"))</f>
        <v>Green Bay Packers</v>
      </c>
      <c r="M5988">
        <v>-7</v>
      </c>
      <c r="N5988">
        <f>IF(Table1[[#This Row],[TeamFavorite]]=Table1[[#This Row],[TeamHome]],Table1[[#This Row],[ScoreAway]]-Table1[[#This Row],[ScoreHome]],Table1[[#This Row],[ScoreHome]]-Table1[[#This Row],[ScoreAway]])</f>
        <v>-7</v>
      </c>
      <c r="O5988">
        <f>IF(Table1[[#This Row],[SpreadActual]]&lt;Table1[[#This Row],[SpreadFavorite]],1,0)</f>
        <v>0</v>
      </c>
      <c r="P5988">
        <v>36</v>
      </c>
      <c r="Q5988" t="s">
        <v>82</v>
      </c>
      <c r="R5988" t="b">
        <v>0</v>
      </c>
      <c r="S5988">
        <v>51</v>
      </c>
      <c r="T5988">
        <v>12</v>
      </c>
      <c r="U5988">
        <v>92</v>
      </c>
    </row>
    <row r="5989" spans="1:22" x14ac:dyDescent="0.2">
      <c r="A5989" s="1">
        <v>34651</v>
      </c>
      <c r="B5989">
        <v>1994</v>
      </c>
      <c r="C5989">
        <f>_xlfn.MAXIFS(Table1[ScheduleWeekWritten],Table1[ScheduleSeason],Table1[[#This Row],[ScheduleSeason]])</f>
        <v>17</v>
      </c>
      <c r="D5989">
        <v>11</v>
      </c>
      <c r="E5989" cm="1">
        <f t="array" ref="E5989">_xlfn.XLOOKUP(Table1[[#This Row],[ScheduleWeekWritten]],Table3[Game],100+Table3[Increase],Table1[[#This Row],[ScheduleWeekWritten]])</f>
        <v>11</v>
      </c>
      <c r="F5989" t="b">
        <v>0</v>
      </c>
      <c r="G5989" t="s">
        <v>42</v>
      </c>
      <c r="H5989">
        <v>13</v>
      </c>
      <c r="I5989">
        <v>14</v>
      </c>
      <c r="J5989" t="s">
        <v>27</v>
      </c>
      <c r="K5989" t="s">
        <v>75</v>
      </c>
      <c r="L5989" t="str">
        <f>_xlfn.XLOOKUP(Table1[[#This Row],[TeamFavoriteID]],Table2[team_id],Table2[team_name],_xlfn.XLOOKUP(Table1[[#This Row],[TeamFavoriteID]],Table2[team_id_pfr],Table2[team_name],"Even"))</f>
        <v>Kansas City Chiefs</v>
      </c>
      <c r="M5989">
        <v>-3</v>
      </c>
      <c r="N5989">
        <f>IF(Table1[[#This Row],[TeamFavorite]]=Table1[[#This Row],[TeamHome]],Table1[[#This Row],[ScoreAway]]-Table1[[#This Row],[ScoreHome]],Table1[[#This Row],[ScoreHome]]-Table1[[#This Row],[ScoreAway]])</f>
        <v>1</v>
      </c>
      <c r="O5989">
        <f>IF(Table1[[#This Row],[SpreadActual]]&lt;Table1[[#This Row],[SpreadFavorite]],1,0)</f>
        <v>0</v>
      </c>
      <c r="P5989">
        <v>37.5</v>
      </c>
      <c r="Q5989" t="s">
        <v>117</v>
      </c>
      <c r="R5989" t="b">
        <v>0</v>
      </c>
      <c r="S5989">
        <v>56</v>
      </c>
      <c r="T5989">
        <v>18</v>
      </c>
      <c r="U5989">
        <v>76</v>
      </c>
    </row>
    <row r="5990" spans="1:22" x14ac:dyDescent="0.2">
      <c r="A5990" s="1">
        <v>34651</v>
      </c>
      <c r="B5990">
        <v>1994</v>
      </c>
      <c r="C5990">
        <f>_xlfn.MAXIFS(Table1[ScheduleWeekWritten],Table1[ScheduleSeason],Table1[[#This Row],[ScheduleSeason]])</f>
        <v>17</v>
      </c>
      <c r="D5990">
        <v>11</v>
      </c>
      <c r="E5990" cm="1">
        <f t="array" ref="E5990">_xlfn.XLOOKUP(Table1[[#This Row],[ScheduleWeekWritten]],Table3[Game],100+Table3[Increase],Table1[[#This Row],[ScheduleWeekWritten]])</f>
        <v>11</v>
      </c>
      <c r="F5990" t="b">
        <v>0</v>
      </c>
      <c r="G5990" t="s">
        <v>39</v>
      </c>
      <c r="H5990">
        <v>17</v>
      </c>
      <c r="I5990">
        <v>20</v>
      </c>
      <c r="J5990" t="s">
        <v>138</v>
      </c>
      <c r="K5990" t="s">
        <v>21</v>
      </c>
      <c r="L5990" t="str">
        <f>_xlfn.XLOOKUP(Table1[[#This Row],[TeamFavoriteID]],Table2[team_id],Table2[team_name],_xlfn.XLOOKUP(Table1[[#This Row],[TeamFavoriteID]],Table2[team_id_pfr],Table2[team_name],"Even"))</f>
        <v>Las Vegas Raiders</v>
      </c>
      <c r="M5990">
        <v>-3</v>
      </c>
      <c r="N5990">
        <f>IF(Table1[[#This Row],[TeamFavorite]]=Table1[[#This Row],[TeamHome]],Table1[[#This Row],[ScoreAway]]-Table1[[#This Row],[ScoreHome]],Table1[[#This Row],[ScoreHome]]-Table1[[#This Row],[ScoreAway]])</f>
        <v>-3</v>
      </c>
      <c r="O5990">
        <f>IF(Table1[[#This Row],[SpreadActual]]&lt;Table1[[#This Row],[SpreadFavorite]],1,0)</f>
        <v>0</v>
      </c>
      <c r="P5990">
        <v>37.5</v>
      </c>
      <c r="Q5990" t="s">
        <v>135</v>
      </c>
      <c r="R5990" t="b">
        <v>0</v>
      </c>
      <c r="S5990">
        <v>56</v>
      </c>
      <c r="T5990">
        <v>6</v>
      </c>
      <c r="U5990">
        <v>64</v>
      </c>
    </row>
    <row r="5991" spans="1:22" x14ac:dyDescent="0.2">
      <c r="A5991" s="1">
        <v>34651</v>
      </c>
      <c r="B5991">
        <v>1994</v>
      </c>
      <c r="C5991">
        <f>_xlfn.MAXIFS(Table1[ScheduleWeekWritten],Table1[ScheduleSeason],Table1[[#This Row],[ScheduleSeason]])</f>
        <v>17</v>
      </c>
      <c r="D5991">
        <v>11</v>
      </c>
      <c r="E5991" cm="1">
        <f t="array" ref="E5991">_xlfn.XLOOKUP(Table1[[#This Row],[ScheduleWeekWritten]],Table3[Game],100+Table3[Increase],Table1[[#This Row],[ScheduleWeekWritten]])</f>
        <v>11</v>
      </c>
      <c r="F5991" t="b">
        <v>0</v>
      </c>
      <c r="G5991" t="s">
        <v>19</v>
      </c>
      <c r="H5991">
        <v>14</v>
      </c>
      <c r="I5991">
        <v>17</v>
      </c>
      <c r="J5991" t="s">
        <v>46</v>
      </c>
      <c r="K5991" t="s">
        <v>91</v>
      </c>
      <c r="L5991" t="str">
        <f>_xlfn.XLOOKUP(Table1[[#This Row],[TeamFavoriteID]],Table2[team_id],Table2[team_name],_xlfn.XLOOKUP(Table1[[#This Row],[TeamFavoriteID]],Table2[team_id_pfr],Table2[team_name],"Even"))</f>
        <v>Miami Dolphins</v>
      </c>
      <c r="M5991">
        <v>-7</v>
      </c>
      <c r="N5991">
        <f>IF(Table1[[#This Row],[TeamFavorite]]=Table1[[#This Row],[TeamHome]],Table1[[#This Row],[ScoreAway]]-Table1[[#This Row],[ScoreHome]],Table1[[#This Row],[ScoreHome]]-Table1[[#This Row],[ScoreAway]])</f>
        <v>3</v>
      </c>
      <c r="O5991">
        <f>IF(Table1[[#This Row],[SpreadActual]]&lt;Table1[[#This Row],[SpreadFavorite]],1,0)</f>
        <v>0</v>
      </c>
      <c r="P5991">
        <v>38</v>
      </c>
      <c r="Q5991" t="s">
        <v>143</v>
      </c>
      <c r="R5991" t="b">
        <v>0</v>
      </c>
      <c r="S5991">
        <v>75</v>
      </c>
      <c r="T5991">
        <v>13</v>
      </c>
      <c r="U5991">
        <v>85</v>
      </c>
    </row>
    <row r="5992" spans="1:22" x14ac:dyDescent="0.2">
      <c r="A5992" s="1">
        <v>34651</v>
      </c>
      <c r="B5992">
        <v>1994</v>
      </c>
      <c r="C5992">
        <f>_xlfn.MAXIFS(Table1[ScheduleWeekWritten],Table1[ScheduleSeason],Table1[[#This Row],[ScheduleSeason]])</f>
        <v>17</v>
      </c>
      <c r="D5992">
        <v>11</v>
      </c>
      <c r="E5992" cm="1">
        <f t="array" ref="E5992">_xlfn.XLOOKUP(Table1[[#This Row],[ScheduleWeekWritten]],Table3[Game],100+Table3[Increase],Table1[[#This Row],[ScheduleWeekWritten]])</f>
        <v>11</v>
      </c>
      <c r="F5992" t="b">
        <v>0</v>
      </c>
      <c r="G5992" t="s">
        <v>115</v>
      </c>
      <c r="H5992">
        <v>26</v>
      </c>
      <c r="I5992">
        <v>20</v>
      </c>
      <c r="J5992" t="s">
        <v>54</v>
      </c>
      <c r="K5992" t="s">
        <v>55</v>
      </c>
      <c r="L5992" t="str">
        <f>_xlfn.XLOOKUP(Table1[[#This Row],[TeamFavoriteID]],Table2[team_id],Table2[team_name],_xlfn.XLOOKUP(Table1[[#This Row],[TeamFavoriteID]],Table2[team_id_pfr],Table2[team_name],"Even"))</f>
        <v>Minnesota Vikings</v>
      </c>
      <c r="M5992">
        <v>-2.5</v>
      </c>
      <c r="N5992">
        <f>IF(Table1[[#This Row],[TeamFavorite]]=Table1[[#This Row],[TeamHome]],Table1[[#This Row],[ScoreAway]]-Table1[[#This Row],[ScoreHome]],Table1[[#This Row],[ScoreHome]]-Table1[[#This Row],[ScoreAway]])</f>
        <v>6</v>
      </c>
      <c r="O5992">
        <f>IF(Table1[[#This Row],[SpreadActual]]&lt;Table1[[#This Row],[SpreadFavorite]],1,0)</f>
        <v>0</v>
      </c>
      <c r="P5992">
        <v>37</v>
      </c>
      <c r="Q5992" t="s">
        <v>116</v>
      </c>
      <c r="R5992" t="b">
        <v>0</v>
      </c>
      <c r="S5992">
        <v>48</v>
      </c>
      <c r="T5992">
        <v>13</v>
      </c>
      <c r="U5992">
        <v>51</v>
      </c>
    </row>
    <row r="5993" spans="1:22" x14ac:dyDescent="0.2">
      <c r="A5993" s="1">
        <v>34651</v>
      </c>
      <c r="B5993">
        <v>1994</v>
      </c>
      <c r="C5993">
        <f>_xlfn.MAXIFS(Table1[ScheduleWeekWritten],Table1[ScheduleSeason],Table1[[#This Row],[ScheduleSeason]])</f>
        <v>17</v>
      </c>
      <c r="D5993">
        <v>11</v>
      </c>
      <c r="E5993" cm="1">
        <f t="array" ref="E5993">_xlfn.XLOOKUP(Table1[[#This Row],[ScheduleWeekWritten]],Table3[Game],100+Table3[Increase],Table1[[#This Row],[ScheduleWeekWritten]])</f>
        <v>11</v>
      </c>
      <c r="F5993" t="b">
        <v>0</v>
      </c>
      <c r="G5993" t="s">
        <v>95</v>
      </c>
      <c r="H5993">
        <v>33</v>
      </c>
      <c r="I5993">
        <v>32</v>
      </c>
      <c r="J5993" t="s">
        <v>38</v>
      </c>
      <c r="K5993" t="s">
        <v>98</v>
      </c>
      <c r="L5993" t="str">
        <f>_xlfn.XLOOKUP(Table1[[#This Row],[TeamFavoriteID]],Table2[team_id],Table2[team_name],_xlfn.XLOOKUP(Table1[[#This Row],[TeamFavoriteID]],Table2[team_id_pfr],Table2[team_name],"Even"))</f>
        <v>New Orleans Saints</v>
      </c>
      <c r="M5993">
        <v>-2.5</v>
      </c>
      <c r="N5993">
        <f>IF(Table1[[#This Row],[TeamFavorite]]=Table1[[#This Row],[TeamHome]],Table1[[#This Row],[ScoreAway]]-Table1[[#This Row],[ScoreHome]],Table1[[#This Row],[ScoreHome]]-Table1[[#This Row],[ScoreAway]])</f>
        <v>-1</v>
      </c>
      <c r="O5993">
        <f>IF(Table1[[#This Row],[SpreadActual]]&lt;Table1[[#This Row],[SpreadFavorite]],1,0)</f>
        <v>0</v>
      </c>
      <c r="P5993">
        <v>43.5</v>
      </c>
      <c r="Q5993" t="s">
        <v>124</v>
      </c>
      <c r="R5993" t="b">
        <v>0</v>
      </c>
      <c r="S5993">
        <v>72</v>
      </c>
      <c r="T5993">
        <v>0</v>
      </c>
      <c r="V5993" t="s">
        <v>103</v>
      </c>
    </row>
    <row r="5994" spans="1:22" x14ac:dyDescent="0.2">
      <c r="A5994" s="1">
        <v>34651</v>
      </c>
      <c r="B5994">
        <v>1994</v>
      </c>
      <c r="C5994">
        <f>_xlfn.MAXIFS(Table1[ScheduleWeekWritten],Table1[ScheduleSeason],Table1[[#This Row],[ScheduleSeason]])</f>
        <v>17</v>
      </c>
      <c r="D5994">
        <v>11</v>
      </c>
      <c r="E5994" cm="1">
        <f t="array" ref="E5994">_xlfn.XLOOKUP(Table1[[#This Row],[ScheduleWeekWritten]],Table3[Game],100+Table3[Increase],Table1[[#This Row],[ScheduleWeekWritten]])</f>
        <v>11</v>
      </c>
      <c r="F5994" t="b">
        <v>0</v>
      </c>
      <c r="G5994" t="s">
        <v>50</v>
      </c>
      <c r="H5994">
        <v>9</v>
      </c>
      <c r="I5994">
        <v>10</v>
      </c>
      <c r="J5994" t="s">
        <v>149</v>
      </c>
      <c r="K5994" t="s">
        <v>90</v>
      </c>
      <c r="L5994" t="str">
        <f>_xlfn.XLOOKUP(Table1[[#This Row],[TeamFavoriteID]],Table2[team_id],Table2[team_name],_xlfn.XLOOKUP(Table1[[#This Row],[TeamFavoriteID]],Table2[team_id_pfr],Table2[team_name],"Even"))</f>
        <v>New York Giants</v>
      </c>
      <c r="M5994">
        <v>-1</v>
      </c>
      <c r="N5994">
        <f>IF(Table1[[#This Row],[TeamFavorite]]=Table1[[#This Row],[TeamHome]],Table1[[#This Row],[ScoreAway]]-Table1[[#This Row],[ScoreHome]],Table1[[#This Row],[ScoreHome]]-Table1[[#This Row],[ScoreAway]])</f>
        <v>1</v>
      </c>
      <c r="O5994">
        <f>IF(Table1[[#This Row],[SpreadActual]]&lt;Table1[[#This Row],[SpreadFavorite]],1,0)</f>
        <v>0</v>
      </c>
      <c r="P5994">
        <v>34.5</v>
      </c>
      <c r="Q5994" t="s">
        <v>126</v>
      </c>
      <c r="R5994" t="b">
        <v>0</v>
      </c>
      <c r="S5994">
        <v>52</v>
      </c>
      <c r="T5994">
        <v>12</v>
      </c>
      <c r="U5994">
        <v>51</v>
      </c>
    </row>
    <row r="5995" spans="1:22" x14ac:dyDescent="0.2">
      <c r="A5995" s="1">
        <v>34651</v>
      </c>
      <c r="B5995">
        <v>1994</v>
      </c>
      <c r="C5995">
        <f>_xlfn.MAXIFS(Table1[ScheduleWeekWritten],Table1[ScheduleSeason],Table1[[#This Row],[ScheduleSeason]])</f>
        <v>17</v>
      </c>
      <c r="D5995">
        <v>11</v>
      </c>
      <c r="E5995" cm="1">
        <f t="array" ref="E5995">_xlfn.XLOOKUP(Table1[[#This Row],[ScheduleWeekWritten]],Table3[Game],100+Table3[Increase],Table1[[#This Row],[ScheduleWeekWritten]])</f>
        <v>11</v>
      </c>
      <c r="F5995" t="b">
        <v>0</v>
      </c>
      <c r="G5995" t="s">
        <v>58</v>
      </c>
      <c r="H5995">
        <v>7</v>
      </c>
      <c r="I5995">
        <v>26</v>
      </c>
      <c r="J5995" t="s">
        <v>62</v>
      </c>
      <c r="K5995" t="s">
        <v>77</v>
      </c>
      <c r="L5995" t="str">
        <f>_xlfn.XLOOKUP(Table1[[#This Row],[TeamFavoriteID]],Table2[team_id],Table2[team_name],_xlfn.XLOOKUP(Table1[[#This Row],[TeamFavoriteID]],Table2[team_id_pfr],Table2[team_name],"Even"))</f>
        <v>Philadelphia Eagles</v>
      </c>
      <c r="M5995">
        <v>-6.5</v>
      </c>
      <c r="N5995">
        <f>IF(Table1[[#This Row],[TeamFavorite]]=Table1[[#This Row],[TeamHome]],Table1[[#This Row],[ScoreAway]]-Table1[[#This Row],[ScoreHome]],Table1[[#This Row],[ScoreHome]]-Table1[[#This Row],[ScoreAway]])</f>
        <v>19</v>
      </c>
      <c r="O5995">
        <f>IF(Table1[[#This Row],[SpreadActual]]&lt;Table1[[#This Row],[SpreadFavorite]],1,0)</f>
        <v>0</v>
      </c>
      <c r="P5995">
        <v>35</v>
      </c>
      <c r="Q5995" t="s">
        <v>112</v>
      </c>
      <c r="R5995" t="b">
        <v>0</v>
      </c>
      <c r="S5995">
        <v>53</v>
      </c>
      <c r="T5995">
        <v>8</v>
      </c>
      <c r="U5995">
        <v>62</v>
      </c>
    </row>
    <row r="5996" spans="1:22" x14ac:dyDescent="0.2">
      <c r="A5996" s="1">
        <v>34651</v>
      </c>
      <c r="B5996">
        <v>1994</v>
      </c>
      <c r="C5996">
        <f>_xlfn.MAXIFS(Table1[ScheduleWeekWritten],Table1[ScheduleSeason],Table1[[#This Row],[ScheduleSeason]])</f>
        <v>17</v>
      </c>
      <c r="D5996">
        <v>11</v>
      </c>
      <c r="E5996" cm="1">
        <f t="array" ref="E5996">_xlfn.XLOOKUP(Table1[[#This Row],[ScheduleWeekWritten]],Table3[Game],100+Table3[Increase],Table1[[#This Row],[ScheduleWeekWritten]])</f>
        <v>11</v>
      </c>
      <c r="F5996" t="b">
        <v>0</v>
      </c>
      <c r="G5996" t="s">
        <v>53</v>
      </c>
      <c r="H5996">
        <v>21</v>
      </c>
      <c r="I5996">
        <v>14</v>
      </c>
      <c r="J5996" t="s">
        <v>67</v>
      </c>
      <c r="K5996" t="s">
        <v>87</v>
      </c>
      <c r="L5996" t="str">
        <f>_xlfn.XLOOKUP(Table1[[#This Row],[TeamFavoriteID]],Table2[team_id],Table2[team_name],_xlfn.XLOOKUP(Table1[[#This Row],[TeamFavoriteID]],Table2[team_id_pfr],Table2[team_name],"Even"))</f>
        <v>San Francisco 49ers</v>
      </c>
      <c r="M5996">
        <v>-3</v>
      </c>
      <c r="N5996">
        <f>IF(Table1[[#This Row],[TeamFavorite]]=Table1[[#This Row],[TeamHome]],Table1[[#This Row],[ScoreAway]]-Table1[[#This Row],[ScoreHome]],Table1[[#This Row],[ScoreHome]]-Table1[[#This Row],[ScoreAway]])</f>
        <v>-7</v>
      </c>
      <c r="O5996">
        <f>IF(Table1[[#This Row],[SpreadActual]]&lt;Table1[[#This Row],[SpreadFavorite]],1,0)</f>
        <v>1</v>
      </c>
      <c r="P5996">
        <v>44</v>
      </c>
      <c r="Q5996" t="s">
        <v>118</v>
      </c>
      <c r="R5996" t="b">
        <v>0</v>
      </c>
      <c r="S5996">
        <v>51</v>
      </c>
      <c r="T5996">
        <v>8</v>
      </c>
      <c r="U5996">
        <v>62</v>
      </c>
    </row>
    <row r="5997" spans="1:22" x14ac:dyDescent="0.2">
      <c r="A5997" s="1">
        <v>34652</v>
      </c>
      <c r="B5997">
        <v>1994</v>
      </c>
      <c r="C5997">
        <f>_xlfn.MAXIFS(Table1[ScheduleWeekWritten],Table1[ScheduleSeason],Table1[[#This Row],[ScheduleSeason]])</f>
        <v>17</v>
      </c>
      <c r="D5997">
        <v>11</v>
      </c>
      <c r="E5997" cm="1">
        <f t="array" ref="E5997">_xlfn.XLOOKUP(Table1[[#This Row],[ScheduleWeekWritten]],Table3[Game],100+Table3[Increase],Table1[[#This Row],[ScheduleWeekWritten]])</f>
        <v>11</v>
      </c>
      <c r="F5997" t="b">
        <v>0</v>
      </c>
      <c r="G5997" t="s">
        <v>49</v>
      </c>
      <c r="H5997">
        <v>23</v>
      </c>
      <c r="I5997">
        <v>10</v>
      </c>
      <c r="J5997" t="s">
        <v>28</v>
      </c>
      <c r="K5997" t="s">
        <v>51</v>
      </c>
      <c r="L5997" t="str">
        <f>_xlfn.XLOOKUP(Table1[[#This Row],[TeamFavoriteID]],Table2[team_id],Table2[team_name],_xlfn.XLOOKUP(Table1[[#This Row],[TeamFavoriteID]],Table2[team_id_pfr],Table2[team_name],"Even"))</f>
        <v>Pittsburgh Steelers</v>
      </c>
      <c r="M5997">
        <v>-1.5</v>
      </c>
      <c r="N5997">
        <f>IF(Table1[[#This Row],[TeamFavorite]]=Table1[[#This Row],[TeamHome]],Table1[[#This Row],[ScoreAway]]-Table1[[#This Row],[ScoreHome]],Table1[[#This Row],[ScoreHome]]-Table1[[#This Row],[ScoreAway]])</f>
        <v>-13</v>
      </c>
      <c r="O5997">
        <f>IF(Table1[[#This Row],[SpreadActual]]&lt;Table1[[#This Row],[SpreadFavorite]],1,0)</f>
        <v>1</v>
      </c>
      <c r="P5997">
        <v>37</v>
      </c>
      <c r="Q5997" t="s">
        <v>113</v>
      </c>
      <c r="R5997" t="b">
        <v>0</v>
      </c>
      <c r="S5997">
        <v>58</v>
      </c>
      <c r="T5997">
        <v>10</v>
      </c>
      <c r="U5997">
        <v>68</v>
      </c>
    </row>
    <row r="5998" spans="1:22" x14ac:dyDescent="0.2">
      <c r="A5998" s="1">
        <v>34658</v>
      </c>
      <c r="B5998">
        <v>1994</v>
      </c>
      <c r="C5998">
        <f>_xlfn.MAXIFS(Table1[ScheduleWeekWritten],Table1[ScheduleSeason],Table1[[#This Row],[ScheduleSeason]])</f>
        <v>17</v>
      </c>
      <c r="D5998">
        <v>12</v>
      </c>
      <c r="E5998" cm="1">
        <f t="array" ref="E5998">_xlfn.XLOOKUP(Table1[[#This Row],[ScheduleWeekWritten]],Table3[Game],100+Table3[Increase],Table1[[#This Row],[ScheduleWeekWritten]])</f>
        <v>12</v>
      </c>
      <c r="F5998" t="b">
        <v>0</v>
      </c>
      <c r="G5998" t="s">
        <v>149</v>
      </c>
      <c r="H5998">
        <v>12</v>
      </c>
      <c r="I5998">
        <v>6</v>
      </c>
      <c r="J5998" t="s">
        <v>58</v>
      </c>
      <c r="K5998" t="s">
        <v>77</v>
      </c>
      <c r="L5998" t="str">
        <f>_xlfn.XLOOKUP(Table1[[#This Row],[TeamFavoriteID]],Table2[team_id],Table2[team_name],_xlfn.XLOOKUP(Table1[[#This Row],[TeamFavoriteID]],Table2[team_id_pfr],Table2[team_name],"Even"))</f>
        <v>Philadelphia Eagles</v>
      </c>
      <c r="M5998">
        <v>-3.5</v>
      </c>
      <c r="N5998">
        <f>IF(Table1[[#This Row],[TeamFavorite]]=Table1[[#This Row],[TeamHome]],Table1[[#This Row],[ScoreAway]]-Table1[[#This Row],[ScoreHome]],Table1[[#This Row],[ScoreHome]]-Table1[[#This Row],[ScoreAway]])</f>
        <v>6</v>
      </c>
      <c r="O5998">
        <f>IF(Table1[[#This Row],[SpreadActual]]&lt;Table1[[#This Row],[SpreadFavorite]],1,0)</f>
        <v>0</v>
      </c>
      <c r="P5998">
        <v>33</v>
      </c>
      <c r="Q5998" t="s">
        <v>150</v>
      </c>
      <c r="R5998" t="b">
        <v>0</v>
      </c>
      <c r="S5998">
        <v>45</v>
      </c>
      <c r="T5998">
        <v>8</v>
      </c>
      <c r="U5998">
        <v>48</v>
      </c>
    </row>
    <row r="5999" spans="1:22" x14ac:dyDescent="0.2">
      <c r="A5999" s="1">
        <v>34658</v>
      </c>
      <c r="B5999">
        <v>1994</v>
      </c>
      <c r="C5999">
        <f>_xlfn.MAXIFS(Table1[ScheduleWeekWritten],Table1[ScheduleSeason],Table1[[#This Row],[ScheduleSeason]])</f>
        <v>17</v>
      </c>
      <c r="D5999">
        <v>12</v>
      </c>
      <c r="E5999" cm="1">
        <f t="array" ref="E5999">_xlfn.XLOOKUP(Table1[[#This Row],[ScheduleWeekWritten]],Table3[Game],100+Table3[Increase],Table1[[#This Row],[ScheduleWeekWritten]])</f>
        <v>12</v>
      </c>
      <c r="F5999" t="b">
        <v>0</v>
      </c>
      <c r="G5999" t="s">
        <v>28</v>
      </c>
      <c r="H5999">
        <v>29</v>
      </c>
      <c r="I5999">
        <v>20</v>
      </c>
      <c r="J5999" t="s">
        <v>33</v>
      </c>
      <c r="K5999" t="s">
        <v>43</v>
      </c>
      <c r="L5999" t="str">
        <f>_xlfn.XLOOKUP(Table1[[#This Row],[TeamFavoriteID]],Table2[team_id],Table2[team_name],_xlfn.XLOOKUP(Table1[[#This Row],[TeamFavoriteID]],Table2[team_id_pfr],Table2[team_name],"Even"))</f>
        <v>Buffalo Bills</v>
      </c>
      <c r="M5999">
        <v>-3</v>
      </c>
      <c r="N5999">
        <f>IF(Table1[[#This Row],[TeamFavorite]]=Table1[[#This Row],[TeamHome]],Table1[[#This Row],[ScoreAway]]-Table1[[#This Row],[ScoreHome]],Table1[[#This Row],[ScoreHome]]-Table1[[#This Row],[ScoreAway]])</f>
        <v>-9</v>
      </c>
      <c r="O5999">
        <f>IF(Table1[[#This Row],[SpreadActual]]&lt;Table1[[#This Row],[SpreadFavorite]],1,0)</f>
        <v>1</v>
      </c>
      <c r="P5999">
        <v>36</v>
      </c>
      <c r="Q5999" t="s">
        <v>123</v>
      </c>
      <c r="R5999" t="b">
        <v>0</v>
      </c>
      <c r="S5999">
        <v>40</v>
      </c>
      <c r="T5999">
        <v>8</v>
      </c>
      <c r="U5999">
        <v>69</v>
      </c>
    </row>
    <row r="6000" spans="1:22" x14ac:dyDescent="0.2">
      <c r="A6000" s="1">
        <v>34658</v>
      </c>
      <c r="B6000">
        <v>1994</v>
      </c>
      <c r="C6000">
        <f>_xlfn.MAXIFS(Table1[ScheduleWeekWritten],Table1[ScheduleSeason],Table1[[#This Row],[ScheduleSeason]])</f>
        <v>17</v>
      </c>
      <c r="D6000">
        <v>12</v>
      </c>
      <c r="E6000" cm="1">
        <f t="array" ref="E6000">_xlfn.XLOOKUP(Table1[[#This Row],[ScheduleWeekWritten]],Table3[Game],100+Table3[Increase],Table1[[#This Row],[ScheduleWeekWritten]])</f>
        <v>12</v>
      </c>
      <c r="F6000" t="b">
        <v>0</v>
      </c>
      <c r="G6000" t="s">
        <v>46</v>
      </c>
      <c r="H6000">
        <v>20</v>
      </c>
      <c r="I6000">
        <v>10</v>
      </c>
      <c r="J6000" t="s">
        <v>45</v>
      </c>
      <c r="K6000" t="s">
        <v>47</v>
      </c>
      <c r="L6000" t="str">
        <f>_xlfn.XLOOKUP(Table1[[#This Row],[TeamFavoriteID]],Table2[team_id],Table2[team_name],_xlfn.XLOOKUP(Table1[[#This Row],[TeamFavoriteID]],Table2[team_id_pfr],Table2[team_name],"Even"))</f>
        <v>Chicago Bears</v>
      </c>
      <c r="M6000">
        <v>-3</v>
      </c>
      <c r="N6000">
        <f>IF(Table1[[#This Row],[TeamFavorite]]=Table1[[#This Row],[TeamHome]],Table1[[#This Row],[ScoreAway]]-Table1[[#This Row],[ScoreHome]],Table1[[#This Row],[ScoreHome]]-Table1[[#This Row],[ScoreAway]])</f>
        <v>-10</v>
      </c>
      <c r="O6000">
        <f>IF(Table1[[#This Row],[SpreadActual]]&lt;Table1[[#This Row],[SpreadFavorite]],1,0)</f>
        <v>1</v>
      </c>
      <c r="P6000">
        <v>34.5</v>
      </c>
      <c r="Q6000" t="s">
        <v>114</v>
      </c>
      <c r="R6000" t="b">
        <v>0</v>
      </c>
      <c r="S6000">
        <v>47</v>
      </c>
      <c r="T6000">
        <v>10</v>
      </c>
      <c r="U6000">
        <v>70</v>
      </c>
    </row>
    <row r="6001" spans="1:22" x14ac:dyDescent="0.2">
      <c r="A6001" s="1">
        <v>34658</v>
      </c>
      <c r="B6001">
        <v>1994</v>
      </c>
      <c r="C6001">
        <f>_xlfn.MAXIFS(Table1[ScheduleWeekWritten],Table1[ScheduleSeason],Table1[[#This Row],[ScheduleSeason]])</f>
        <v>17</v>
      </c>
      <c r="D6001">
        <v>12</v>
      </c>
      <c r="E6001" cm="1">
        <f t="array" ref="E6001">_xlfn.XLOOKUP(Table1[[#This Row],[ScheduleWeekWritten]],Table3[Game],100+Table3[Increase],Table1[[#This Row],[ScheduleWeekWritten]])</f>
        <v>12</v>
      </c>
      <c r="F6001" t="b">
        <v>0</v>
      </c>
      <c r="G6001" t="s">
        <v>101</v>
      </c>
      <c r="H6001">
        <v>13</v>
      </c>
      <c r="I6001">
        <v>17</v>
      </c>
      <c r="J6001" t="s">
        <v>140</v>
      </c>
      <c r="K6001" t="s">
        <v>72</v>
      </c>
      <c r="L6001" t="str">
        <f>_xlfn.XLOOKUP(Table1[[#This Row],[TeamFavoriteID]],Table2[team_id],Table2[team_name],_xlfn.XLOOKUP(Table1[[#This Row],[TeamFavoriteID]],Table2[team_id_pfr],Table2[team_name],"Even"))</f>
        <v>Baltimore Colts</v>
      </c>
      <c r="M6001">
        <v>-1</v>
      </c>
      <c r="N6001">
        <f>IF(Table1[[#This Row],[TeamFavorite]]=Table1[[#This Row],[TeamHome]],Table1[[#This Row],[ScoreAway]]-Table1[[#This Row],[ScoreHome]],Table1[[#This Row],[ScoreHome]]-Table1[[#This Row],[ScoreAway]])</f>
        <v>-4</v>
      </c>
      <c r="O6001">
        <f>IF(Table1[[#This Row],[SpreadActual]]&lt;Table1[[#This Row],[SpreadFavorite]],1,0)</f>
        <v>1</v>
      </c>
      <c r="P6001">
        <v>39.5</v>
      </c>
      <c r="Q6001" t="s">
        <v>111</v>
      </c>
      <c r="R6001" t="b">
        <v>0</v>
      </c>
      <c r="S6001">
        <v>53</v>
      </c>
      <c r="T6001">
        <v>11</v>
      </c>
      <c r="U6001">
        <v>47</v>
      </c>
    </row>
    <row r="6002" spans="1:22" x14ac:dyDescent="0.2">
      <c r="A6002" s="1">
        <v>34658</v>
      </c>
      <c r="B6002">
        <v>1994</v>
      </c>
      <c r="C6002">
        <f>_xlfn.MAXIFS(Table1[ScheduleWeekWritten],Table1[ScheduleSeason],Table1[[#This Row],[ScheduleSeason]])</f>
        <v>17</v>
      </c>
      <c r="D6002">
        <v>12</v>
      </c>
      <c r="E6002" cm="1">
        <f t="array" ref="E6002">_xlfn.XLOOKUP(Table1[[#This Row],[ScheduleWeekWritten]],Table3[Game],100+Table3[Increase],Table1[[#This Row],[ScheduleWeekWritten]])</f>
        <v>12</v>
      </c>
      <c r="F6002" t="b">
        <v>0</v>
      </c>
      <c r="G6002" t="s">
        <v>67</v>
      </c>
      <c r="H6002">
        <v>31</v>
      </c>
      <c r="I6002">
        <v>7</v>
      </c>
      <c r="J6002" t="s">
        <v>61</v>
      </c>
      <c r="K6002" t="s">
        <v>68</v>
      </c>
      <c r="L6002" t="str">
        <f>_xlfn.XLOOKUP(Table1[[#This Row],[TeamFavoriteID]],Table2[team_id],Table2[team_name],_xlfn.XLOOKUP(Table1[[#This Row],[TeamFavoriteID]],Table2[team_id_pfr],Table2[team_name],"Even"))</f>
        <v>Dallas Cowboys</v>
      </c>
      <c r="M6002">
        <v>-15.5</v>
      </c>
      <c r="N6002">
        <f>IF(Table1[[#This Row],[TeamFavorite]]=Table1[[#This Row],[TeamHome]],Table1[[#This Row],[ScoreAway]]-Table1[[#This Row],[ScoreHome]],Table1[[#This Row],[ScoreHome]]-Table1[[#This Row],[ScoreAway]])</f>
        <v>-24</v>
      </c>
      <c r="O6002">
        <f>IF(Table1[[#This Row],[SpreadActual]]&lt;Table1[[#This Row],[SpreadFavorite]],1,0)</f>
        <v>1</v>
      </c>
      <c r="P6002">
        <v>43.5</v>
      </c>
      <c r="Q6002" t="s">
        <v>119</v>
      </c>
      <c r="R6002" t="b">
        <v>0</v>
      </c>
      <c r="S6002">
        <v>64</v>
      </c>
      <c r="T6002">
        <v>18</v>
      </c>
      <c r="U6002">
        <v>65</v>
      </c>
    </row>
    <row r="6003" spans="1:22" x14ac:dyDescent="0.2">
      <c r="A6003" s="1">
        <v>34658</v>
      </c>
      <c r="B6003">
        <v>1994</v>
      </c>
      <c r="C6003">
        <f>_xlfn.MAXIFS(Table1[ScheduleWeekWritten],Table1[ScheduleSeason],Table1[[#This Row],[ScheduleSeason]])</f>
        <v>17</v>
      </c>
      <c r="D6003">
        <v>12</v>
      </c>
      <c r="E6003" cm="1">
        <f t="array" ref="E6003">_xlfn.XLOOKUP(Table1[[#This Row],[ScheduleWeekWritten]],Table3[Game],100+Table3[Increase],Table1[[#This Row],[ScheduleWeekWritten]])</f>
        <v>12</v>
      </c>
      <c r="F6003" t="b">
        <v>0</v>
      </c>
      <c r="G6003" t="s">
        <v>24</v>
      </c>
      <c r="H6003">
        <v>32</v>
      </c>
      <c r="I6003">
        <v>28</v>
      </c>
      <c r="J6003" t="s">
        <v>38</v>
      </c>
      <c r="K6003" t="s">
        <v>88</v>
      </c>
      <c r="L6003" t="str">
        <f>_xlfn.XLOOKUP(Table1[[#This Row],[TeamFavoriteID]],Table2[team_id],Table2[team_name],_xlfn.XLOOKUP(Table1[[#This Row],[TeamFavoriteID]],Table2[team_id_pfr],Table2[team_name],"Even"))</f>
        <v>Denver Broncos</v>
      </c>
      <c r="M6003">
        <v>-6</v>
      </c>
      <c r="N6003">
        <f>IF(Table1[[#This Row],[TeamFavorite]]=Table1[[#This Row],[TeamHome]],Table1[[#This Row],[ScoreAway]]-Table1[[#This Row],[ScoreHome]],Table1[[#This Row],[ScoreHome]]-Table1[[#This Row],[ScoreAway]])</f>
        <v>-4</v>
      </c>
      <c r="O6003">
        <f>IF(Table1[[#This Row],[SpreadActual]]&lt;Table1[[#This Row],[SpreadFavorite]],1,0)</f>
        <v>0</v>
      </c>
      <c r="P6003">
        <v>44</v>
      </c>
      <c r="Q6003" t="s">
        <v>71</v>
      </c>
      <c r="R6003" t="b">
        <v>0</v>
      </c>
      <c r="S6003">
        <v>34</v>
      </c>
      <c r="T6003">
        <v>13</v>
      </c>
      <c r="U6003">
        <v>67</v>
      </c>
    </row>
    <row r="6004" spans="1:22" x14ac:dyDescent="0.2">
      <c r="A6004" s="1">
        <v>34658</v>
      </c>
      <c r="B6004">
        <v>1994</v>
      </c>
      <c r="C6004">
        <f>_xlfn.MAXIFS(Table1[ScheduleWeekWritten],Table1[ScheduleSeason],Table1[[#This Row],[ScheduleSeason]])</f>
        <v>17</v>
      </c>
      <c r="D6004">
        <v>12</v>
      </c>
      <c r="E6004" cm="1">
        <f t="array" ref="E6004">_xlfn.XLOOKUP(Table1[[#This Row],[ScheduleWeekWritten]],Table3[Game],100+Table3[Increase],Table1[[#This Row],[ScheduleWeekWritten]])</f>
        <v>12</v>
      </c>
      <c r="F6004" t="b">
        <v>0</v>
      </c>
      <c r="G6004" t="s">
        <v>42</v>
      </c>
      <c r="H6004">
        <v>20</v>
      </c>
      <c r="I6004">
        <v>13</v>
      </c>
      <c r="J6004" t="s">
        <v>62</v>
      </c>
      <c r="K6004" t="s">
        <v>75</v>
      </c>
      <c r="L6004" t="str">
        <f>_xlfn.XLOOKUP(Table1[[#This Row],[TeamFavoriteID]],Table2[team_id],Table2[team_name],_xlfn.XLOOKUP(Table1[[#This Row],[TeamFavoriteID]],Table2[team_id_pfr],Table2[team_name],"Even"))</f>
        <v>Kansas City Chiefs</v>
      </c>
      <c r="M6004">
        <v>-4</v>
      </c>
      <c r="N6004">
        <f>IF(Table1[[#This Row],[TeamFavorite]]=Table1[[#This Row],[TeamHome]],Table1[[#This Row],[ScoreAway]]-Table1[[#This Row],[ScoreHome]],Table1[[#This Row],[ScoreHome]]-Table1[[#This Row],[ScoreAway]])</f>
        <v>-7</v>
      </c>
      <c r="O6004">
        <f>IF(Table1[[#This Row],[SpreadActual]]&lt;Table1[[#This Row],[SpreadFavorite]],1,0)</f>
        <v>1</v>
      </c>
      <c r="P6004">
        <v>34.5</v>
      </c>
      <c r="Q6004" t="s">
        <v>117</v>
      </c>
      <c r="R6004" t="b">
        <v>0</v>
      </c>
      <c r="S6004">
        <v>45</v>
      </c>
      <c r="T6004">
        <v>16</v>
      </c>
      <c r="U6004">
        <v>96</v>
      </c>
    </row>
    <row r="6005" spans="1:22" x14ac:dyDescent="0.2">
      <c r="A6005" s="1">
        <v>34658</v>
      </c>
      <c r="B6005">
        <v>1994</v>
      </c>
      <c r="C6005">
        <f>_xlfn.MAXIFS(Table1[ScheduleWeekWritten],Table1[ScheduleSeason],Table1[[#This Row],[ScheduleSeason]])</f>
        <v>17</v>
      </c>
      <c r="D6005">
        <v>12</v>
      </c>
      <c r="E6005" cm="1">
        <f t="array" ref="E6005">_xlfn.XLOOKUP(Table1[[#This Row],[ScheduleWeekWritten]],Table3[Game],100+Table3[Increase],Table1[[#This Row],[ScheduleWeekWritten]])</f>
        <v>12</v>
      </c>
      <c r="F6005" t="b">
        <v>0</v>
      </c>
      <c r="G6005" t="s">
        <v>138</v>
      </c>
      <c r="H6005">
        <v>24</v>
      </c>
      <c r="I6005">
        <v>19</v>
      </c>
      <c r="J6005" t="s">
        <v>95</v>
      </c>
      <c r="K6005" t="s">
        <v>21</v>
      </c>
      <c r="L6005" t="str">
        <f>_xlfn.XLOOKUP(Table1[[#This Row],[TeamFavoriteID]],Table2[team_id],Table2[team_name],_xlfn.XLOOKUP(Table1[[#This Row],[TeamFavoriteID]],Table2[team_id_pfr],Table2[team_name],"Even"))</f>
        <v>Las Vegas Raiders</v>
      </c>
      <c r="M6005">
        <v>-6.5</v>
      </c>
      <c r="N6005">
        <f>IF(Table1[[#This Row],[TeamFavorite]]=Table1[[#This Row],[TeamHome]],Table1[[#This Row],[ScoreAway]]-Table1[[#This Row],[ScoreHome]],Table1[[#This Row],[ScoreHome]]-Table1[[#This Row],[ScoreAway]])</f>
        <v>5</v>
      </c>
      <c r="O6005">
        <f>IF(Table1[[#This Row],[SpreadActual]]&lt;Table1[[#This Row],[SpreadFavorite]],1,0)</f>
        <v>0</v>
      </c>
      <c r="P6005">
        <v>39</v>
      </c>
      <c r="Q6005" t="s">
        <v>65</v>
      </c>
      <c r="R6005" t="b">
        <v>0</v>
      </c>
      <c r="S6005">
        <v>51</v>
      </c>
      <c r="T6005">
        <v>7</v>
      </c>
      <c r="U6005">
        <v>51</v>
      </c>
    </row>
    <row r="6006" spans="1:22" x14ac:dyDescent="0.2">
      <c r="A6006" s="1">
        <v>34658</v>
      </c>
      <c r="B6006">
        <v>1994</v>
      </c>
      <c r="C6006">
        <f>_xlfn.MAXIFS(Table1[ScheduleWeekWritten],Table1[ScheduleSeason],Table1[[#This Row],[ScheduleSeason]])</f>
        <v>17</v>
      </c>
      <c r="D6006">
        <v>12</v>
      </c>
      <c r="E6006" cm="1">
        <f t="array" ref="E6006">_xlfn.XLOOKUP(Table1[[#This Row],[ScheduleWeekWritten]],Table3[Game],100+Table3[Increase],Table1[[#This Row],[ScheduleWeekWritten]])</f>
        <v>12</v>
      </c>
      <c r="F6006" t="b">
        <v>0</v>
      </c>
      <c r="G6006" t="s">
        <v>54</v>
      </c>
      <c r="H6006">
        <v>21</v>
      </c>
      <c r="I6006">
        <v>31</v>
      </c>
      <c r="J6006" t="s">
        <v>31</v>
      </c>
      <c r="K6006" t="s">
        <v>55</v>
      </c>
      <c r="L6006" t="str">
        <f>_xlfn.XLOOKUP(Table1[[#This Row],[TeamFavoriteID]],Table2[team_id],Table2[team_name],_xlfn.XLOOKUP(Table1[[#This Row],[TeamFavoriteID]],Table2[team_id_pfr],Table2[team_name],"Even"))</f>
        <v>Minnesota Vikings</v>
      </c>
      <c r="M6006">
        <v>-7</v>
      </c>
      <c r="N6006">
        <f>IF(Table1[[#This Row],[TeamFavorite]]=Table1[[#This Row],[TeamHome]],Table1[[#This Row],[ScoreAway]]-Table1[[#This Row],[ScoreHome]],Table1[[#This Row],[ScoreHome]]-Table1[[#This Row],[ScoreAway]])</f>
        <v>10</v>
      </c>
      <c r="O6006">
        <f>IF(Table1[[#This Row],[SpreadActual]]&lt;Table1[[#This Row],[SpreadFavorite]],1,0)</f>
        <v>0</v>
      </c>
      <c r="P6006">
        <v>37.5</v>
      </c>
      <c r="Q6006" t="s">
        <v>137</v>
      </c>
      <c r="R6006" t="b">
        <v>0</v>
      </c>
      <c r="S6006">
        <v>72</v>
      </c>
      <c r="T6006">
        <v>0</v>
      </c>
      <c r="V6006" t="s">
        <v>103</v>
      </c>
    </row>
    <row r="6007" spans="1:22" x14ac:dyDescent="0.2">
      <c r="A6007" s="1">
        <v>34658</v>
      </c>
      <c r="B6007">
        <v>1994</v>
      </c>
      <c r="C6007">
        <f>_xlfn.MAXIFS(Table1[ScheduleWeekWritten],Table1[ScheduleSeason],Table1[[#This Row],[ScheduleSeason]])</f>
        <v>17</v>
      </c>
      <c r="D6007">
        <v>12</v>
      </c>
      <c r="E6007" cm="1">
        <f t="array" ref="E6007">_xlfn.XLOOKUP(Table1[[#This Row],[ScheduleWeekWritten]],Table3[Game],100+Table3[Increase],Table1[[#This Row],[ScheduleWeekWritten]])</f>
        <v>12</v>
      </c>
      <c r="F6007" t="b">
        <v>0</v>
      </c>
      <c r="G6007" t="s">
        <v>115</v>
      </c>
      <c r="H6007">
        <v>23</v>
      </c>
      <c r="I6007">
        <v>17</v>
      </c>
      <c r="J6007" t="s">
        <v>27</v>
      </c>
      <c r="K6007" t="s">
        <v>29</v>
      </c>
      <c r="L6007" t="str">
        <f>_xlfn.XLOOKUP(Table1[[#This Row],[TeamFavoriteID]],Table2[team_id],Table2[team_name],_xlfn.XLOOKUP(Table1[[#This Row],[TeamFavoriteID]],Table2[team_id_pfr],Table2[team_name],"Even"))</f>
        <v>Los Angeles Chargers</v>
      </c>
      <c r="M6007">
        <v>-2.5</v>
      </c>
      <c r="N6007">
        <f>IF(Table1[[#This Row],[TeamFavorite]]=Table1[[#This Row],[TeamHome]],Table1[[#This Row],[ScoreAway]]-Table1[[#This Row],[ScoreHome]],Table1[[#This Row],[ScoreHome]]-Table1[[#This Row],[ScoreAway]])</f>
        <v>6</v>
      </c>
      <c r="O6007">
        <f>IF(Table1[[#This Row],[SpreadActual]]&lt;Table1[[#This Row],[SpreadFavorite]],1,0)</f>
        <v>0</v>
      </c>
      <c r="P6007">
        <v>37.5</v>
      </c>
      <c r="Q6007" t="s">
        <v>116</v>
      </c>
      <c r="R6007" t="b">
        <v>0</v>
      </c>
      <c r="S6007">
        <v>47</v>
      </c>
      <c r="T6007">
        <v>13</v>
      </c>
      <c r="U6007">
        <v>46</v>
      </c>
    </row>
    <row r="6008" spans="1:22" x14ac:dyDescent="0.2">
      <c r="A6008" s="1">
        <v>34658</v>
      </c>
      <c r="B6008">
        <v>1994</v>
      </c>
      <c r="C6008">
        <f>_xlfn.MAXIFS(Table1[ScheduleWeekWritten],Table1[ScheduleSeason],Table1[[#This Row],[ScheduleSeason]])</f>
        <v>17</v>
      </c>
      <c r="D6008">
        <v>12</v>
      </c>
      <c r="E6008" cm="1">
        <f t="array" ref="E6008">_xlfn.XLOOKUP(Table1[[#This Row],[ScheduleWeekWritten]],Table3[Game],100+Table3[Increase],Table1[[#This Row],[ScheduleWeekWritten]])</f>
        <v>12</v>
      </c>
      <c r="F6008" t="b">
        <v>0</v>
      </c>
      <c r="G6008" t="s">
        <v>49</v>
      </c>
      <c r="H6008">
        <v>16</v>
      </c>
      <c r="I6008">
        <v>13</v>
      </c>
      <c r="J6008" t="s">
        <v>19</v>
      </c>
      <c r="K6008" t="s">
        <v>51</v>
      </c>
      <c r="L6008" t="str">
        <f>_xlfn.XLOOKUP(Table1[[#This Row],[TeamFavoriteID]],Table2[team_id],Table2[team_name],_xlfn.XLOOKUP(Table1[[#This Row],[TeamFavoriteID]],Table2[team_id_pfr],Table2[team_name],"Even"))</f>
        <v>Pittsburgh Steelers</v>
      </c>
      <c r="M6008">
        <v>-2.5</v>
      </c>
      <c r="N6008">
        <f>IF(Table1[[#This Row],[TeamFavorite]]=Table1[[#This Row],[TeamHome]],Table1[[#This Row],[ScoreAway]]-Table1[[#This Row],[ScoreHome]],Table1[[#This Row],[ScoreHome]]-Table1[[#This Row],[ScoreAway]])</f>
        <v>-3</v>
      </c>
      <c r="O6008">
        <f>IF(Table1[[#This Row],[SpreadActual]]&lt;Table1[[#This Row],[SpreadFavorite]],1,0)</f>
        <v>1</v>
      </c>
      <c r="P6008">
        <v>36.5</v>
      </c>
      <c r="Q6008" t="s">
        <v>113</v>
      </c>
      <c r="R6008" t="b">
        <v>0</v>
      </c>
      <c r="S6008">
        <v>48</v>
      </c>
      <c r="T6008">
        <v>9</v>
      </c>
      <c r="U6008">
        <v>54</v>
      </c>
    </row>
    <row r="6009" spans="1:22" x14ac:dyDescent="0.2">
      <c r="A6009" s="1">
        <v>34658</v>
      </c>
      <c r="B6009">
        <v>1994</v>
      </c>
      <c r="C6009">
        <f>_xlfn.MAXIFS(Table1[ScheduleWeekWritten],Table1[ScheduleSeason],Table1[[#This Row],[ScheduleSeason]])</f>
        <v>17</v>
      </c>
      <c r="D6009">
        <v>12</v>
      </c>
      <c r="E6009" cm="1">
        <f t="array" ref="E6009">_xlfn.XLOOKUP(Table1[[#This Row],[ScheduleWeekWritten]],Table3[Game],100+Table3[Increase],Table1[[#This Row],[ScheduleWeekWritten]])</f>
        <v>12</v>
      </c>
      <c r="F6009" t="b">
        <v>0</v>
      </c>
      <c r="G6009" t="s">
        <v>53</v>
      </c>
      <c r="H6009">
        <v>31</v>
      </c>
      <c r="I6009">
        <v>27</v>
      </c>
      <c r="J6009" t="s">
        <v>39</v>
      </c>
      <c r="K6009" t="s">
        <v>87</v>
      </c>
      <c r="L6009" t="str">
        <f>_xlfn.XLOOKUP(Table1[[#This Row],[TeamFavoriteID]],Table2[team_id],Table2[team_name],_xlfn.XLOOKUP(Table1[[#This Row],[TeamFavoriteID]],Table2[team_id_pfr],Table2[team_name],"Even"))</f>
        <v>San Francisco 49ers</v>
      </c>
      <c r="M6009">
        <v>-14</v>
      </c>
      <c r="N6009">
        <f>IF(Table1[[#This Row],[TeamFavorite]]=Table1[[#This Row],[TeamHome]],Table1[[#This Row],[ScoreAway]]-Table1[[#This Row],[ScoreHome]],Table1[[#This Row],[ScoreHome]]-Table1[[#This Row],[ScoreAway]])</f>
        <v>-4</v>
      </c>
      <c r="O6009">
        <f>IF(Table1[[#This Row],[SpreadActual]]&lt;Table1[[#This Row],[SpreadFavorite]],1,0)</f>
        <v>0</v>
      </c>
      <c r="P6009">
        <v>43</v>
      </c>
      <c r="Q6009" t="s">
        <v>118</v>
      </c>
      <c r="R6009" t="b">
        <v>0</v>
      </c>
      <c r="S6009">
        <v>46</v>
      </c>
      <c r="T6009">
        <v>5</v>
      </c>
      <c r="U6009">
        <v>76</v>
      </c>
    </row>
    <row r="6010" spans="1:22" x14ac:dyDescent="0.2">
      <c r="A6010" s="1">
        <v>34658</v>
      </c>
      <c r="B6010">
        <v>1994</v>
      </c>
      <c r="C6010">
        <f>_xlfn.MAXIFS(Table1[ScheduleWeekWritten],Table1[ScheduleSeason],Table1[[#This Row],[ScheduleSeason]])</f>
        <v>17</v>
      </c>
      <c r="D6010">
        <v>12</v>
      </c>
      <c r="E6010" cm="1">
        <f t="array" ref="E6010">_xlfn.XLOOKUP(Table1[[#This Row],[ScheduleWeekWritten]],Table3[Game],100+Table3[Increase],Table1[[#This Row],[ScheduleWeekWritten]])</f>
        <v>12</v>
      </c>
      <c r="F6010" t="b">
        <v>0</v>
      </c>
      <c r="G6010" t="s">
        <v>128</v>
      </c>
      <c r="H6010">
        <v>22</v>
      </c>
      <c r="I6010">
        <v>21</v>
      </c>
      <c r="J6010" t="s">
        <v>127</v>
      </c>
      <c r="K6010" t="s">
        <v>132</v>
      </c>
      <c r="L6010" t="str">
        <f>_xlfn.XLOOKUP(Table1[[#This Row],[TeamFavoriteID]],Table2[team_id],Table2[team_name],_xlfn.XLOOKUP(Table1[[#This Row],[TeamFavoriteID]],Table2[team_id_pfr],Table2[team_name],"Even"))</f>
        <v>Seattle Seahawks</v>
      </c>
      <c r="M6010">
        <v>-7</v>
      </c>
      <c r="N6010">
        <f>IF(Table1[[#This Row],[TeamFavorite]]=Table1[[#This Row],[TeamHome]],Table1[[#This Row],[ScoreAway]]-Table1[[#This Row],[ScoreHome]],Table1[[#This Row],[ScoreHome]]-Table1[[#This Row],[ScoreAway]])</f>
        <v>-1</v>
      </c>
      <c r="O6010">
        <f>IF(Table1[[#This Row],[SpreadActual]]&lt;Table1[[#This Row],[SpreadFavorite]],1,0)</f>
        <v>0</v>
      </c>
      <c r="P6010">
        <v>36</v>
      </c>
      <c r="Q6010" t="s">
        <v>129</v>
      </c>
      <c r="R6010" t="b">
        <v>0</v>
      </c>
      <c r="S6010">
        <v>72</v>
      </c>
      <c r="T6010">
        <v>0</v>
      </c>
      <c r="V6010" t="s">
        <v>103</v>
      </c>
    </row>
    <row r="6011" spans="1:22" x14ac:dyDescent="0.2">
      <c r="A6011" s="1">
        <v>34659</v>
      </c>
      <c r="B6011">
        <v>1994</v>
      </c>
      <c r="C6011">
        <f>_xlfn.MAXIFS(Table1[ScheduleWeekWritten],Table1[ScheduleSeason],Table1[[#This Row],[ScheduleSeason]])</f>
        <v>17</v>
      </c>
      <c r="D6011">
        <v>12</v>
      </c>
      <c r="E6011" cm="1">
        <f t="array" ref="E6011">_xlfn.XLOOKUP(Table1[[#This Row],[ScheduleWeekWritten]],Table3[Game],100+Table3[Increase],Table1[[#This Row],[ScheduleWeekWritten]])</f>
        <v>12</v>
      </c>
      <c r="F6011" t="b">
        <v>0</v>
      </c>
      <c r="G6011" t="s">
        <v>23</v>
      </c>
      <c r="H6011">
        <v>10</v>
      </c>
      <c r="I6011">
        <v>13</v>
      </c>
      <c r="J6011" t="s">
        <v>50</v>
      </c>
      <c r="K6011" t="s">
        <v>25</v>
      </c>
      <c r="L6011" t="str">
        <f>_xlfn.XLOOKUP(Table1[[#This Row],[TeamFavoriteID]],Table2[team_id],Table2[team_name],_xlfn.XLOOKUP(Table1[[#This Row],[TeamFavoriteID]],Table2[team_id_pfr],Table2[team_name],"Even"))</f>
        <v>Houston Oilers</v>
      </c>
      <c r="M6011">
        <v>-3</v>
      </c>
      <c r="N6011">
        <f>IF(Table1[[#This Row],[TeamFavorite]]=Table1[[#This Row],[TeamHome]],Table1[[#This Row],[ScoreAway]]-Table1[[#This Row],[ScoreHome]],Table1[[#This Row],[ScoreHome]]-Table1[[#This Row],[ScoreAway]])</f>
        <v>3</v>
      </c>
      <c r="O6011">
        <f>IF(Table1[[#This Row],[SpreadActual]]&lt;Table1[[#This Row],[SpreadFavorite]],1,0)</f>
        <v>0</v>
      </c>
      <c r="P6011">
        <v>35</v>
      </c>
      <c r="Q6011" t="s">
        <v>102</v>
      </c>
      <c r="R6011" t="b">
        <v>0</v>
      </c>
      <c r="S6011">
        <v>72</v>
      </c>
      <c r="T6011">
        <v>0</v>
      </c>
      <c r="V6011" t="s">
        <v>103</v>
      </c>
    </row>
    <row r="6012" spans="1:22" x14ac:dyDescent="0.2">
      <c r="A6012" s="1">
        <v>34662</v>
      </c>
      <c r="B6012">
        <v>1994</v>
      </c>
      <c r="C6012">
        <f>_xlfn.MAXIFS(Table1[ScheduleWeekWritten],Table1[ScheduleSeason],Table1[[#This Row],[ScheduleSeason]])</f>
        <v>17</v>
      </c>
      <c r="D6012">
        <v>13</v>
      </c>
      <c r="E6012" cm="1">
        <f t="array" ref="E6012">_xlfn.XLOOKUP(Table1[[#This Row],[ScheduleWeekWritten]],Table3[Game],100+Table3[Increase],Table1[[#This Row],[ScheduleWeekWritten]])</f>
        <v>13</v>
      </c>
      <c r="F6012" t="b">
        <v>0</v>
      </c>
      <c r="G6012" t="s">
        <v>67</v>
      </c>
      <c r="H6012">
        <v>42</v>
      </c>
      <c r="I6012">
        <v>31</v>
      </c>
      <c r="J6012" t="s">
        <v>33</v>
      </c>
      <c r="K6012" t="s">
        <v>68</v>
      </c>
      <c r="L6012" t="str">
        <f>_xlfn.XLOOKUP(Table1[[#This Row],[TeamFavoriteID]],Table2[team_id],Table2[team_name],_xlfn.XLOOKUP(Table1[[#This Row],[TeamFavoriteID]],Table2[team_id_pfr],Table2[team_name],"Even"))</f>
        <v>Dallas Cowboys</v>
      </c>
      <c r="M6012">
        <v>-6</v>
      </c>
      <c r="N6012">
        <f>IF(Table1[[#This Row],[TeamFavorite]]=Table1[[#This Row],[TeamHome]],Table1[[#This Row],[ScoreAway]]-Table1[[#This Row],[ScoreHome]],Table1[[#This Row],[ScoreHome]]-Table1[[#This Row],[ScoreAway]])</f>
        <v>-11</v>
      </c>
      <c r="O6012">
        <f>IF(Table1[[#This Row],[SpreadActual]]&lt;Table1[[#This Row],[SpreadFavorite]],1,0)</f>
        <v>1</v>
      </c>
      <c r="P6012">
        <v>35</v>
      </c>
      <c r="Q6012" t="s">
        <v>119</v>
      </c>
      <c r="R6012" t="b">
        <v>0</v>
      </c>
      <c r="S6012">
        <v>47</v>
      </c>
      <c r="T6012">
        <v>10</v>
      </c>
      <c r="U6012">
        <v>74</v>
      </c>
    </row>
    <row r="6013" spans="1:22" x14ac:dyDescent="0.2">
      <c r="A6013" s="1">
        <v>34662</v>
      </c>
      <c r="B6013">
        <v>1994</v>
      </c>
      <c r="C6013">
        <f>_xlfn.MAXIFS(Table1[ScheduleWeekWritten],Table1[ScheduleSeason],Table1[[#This Row],[ScheduleSeason]])</f>
        <v>17</v>
      </c>
      <c r="D6013">
        <v>13</v>
      </c>
      <c r="E6013" cm="1">
        <f t="array" ref="E6013">_xlfn.XLOOKUP(Table1[[#This Row],[ScheduleWeekWritten]],Table3[Game],100+Table3[Increase],Table1[[#This Row],[ScheduleWeekWritten]])</f>
        <v>13</v>
      </c>
      <c r="F6013" t="b">
        <v>0</v>
      </c>
      <c r="G6013" t="s">
        <v>45</v>
      </c>
      <c r="H6013">
        <v>35</v>
      </c>
      <c r="I6013">
        <v>21</v>
      </c>
      <c r="J6013" t="s">
        <v>28</v>
      </c>
      <c r="K6013" t="s">
        <v>43</v>
      </c>
      <c r="L6013" t="str">
        <f>_xlfn.XLOOKUP(Table1[[#This Row],[TeamFavoriteID]],Table2[team_id],Table2[team_name],_xlfn.XLOOKUP(Table1[[#This Row],[TeamFavoriteID]],Table2[team_id_pfr],Table2[team_name],"Even"))</f>
        <v>Buffalo Bills</v>
      </c>
      <c r="M6013">
        <v>-1.5</v>
      </c>
      <c r="N6013">
        <f>IF(Table1[[#This Row],[TeamFavorite]]=Table1[[#This Row],[TeamHome]],Table1[[#This Row],[ScoreAway]]-Table1[[#This Row],[ScoreHome]],Table1[[#This Row],[ScoreHome]]-Table1[[#This Row],[ScoreAway]])</f>
        <v>14</v>
      </c>
      <c r="O6013">
        <f>IF(Table1[[#This Row],[SpreadActual]]&lt;Table1[[#This Row],[SpreadFavorite]],1,0)</f>
        <v>0</v>
      </c>
      <c r="P6013">
        <v>39</v>
      </c>
      <c r="Q6013" t="s">
        <v>125</v>
      </c>
      <c r="R6013" t="b">
        <v>0</v>
      </c>
      <c r="S6013">
        <v>72</v>
      </c>
      <c r="T6013">
        <v>0</v>
      </c>
      <c r="V6013" t="s">
        <v>103</v>
      </c>
    </row>
    <row r="6014" spans="1:22" x14ac:dyDescent="0.2">
      <c r="A6014" s="1">
        <v>34665</v>
      </c>
      <c r="B6014">
        <v>1994</v>
      </c>
      <c r="C6014">
        <f>_xlfn.MAXIFS(Table1[ScheduleWeekWritten],Table1[ScheduleSeason],Table1[[#This Row],[ScheduleSeason]])</f>
        <v>17</v>
      </c>
      <c r="D6014">
        <v>13</v>
      </c>
      <c r="E6014" cm="1">
        <f t="array" ref="E6014">_xlfn.XLOOKUP(Table1[[#This Row],[ScheduleWeekWritten]],Table3[Game],100+Table3[Increase],Table1[[#This Row],[ScheduleWeekWritten]])</f>
        <v>13</v>
      </c>
      <c r="F6014" t="b">
        <v>0</v>
      </c>
      <c r="G6014" t="s">
        <v>149</v>
      </c>
      <c r="H6014">
        <v>16</v>
      </c>
      <c r="I6014">
        <v>19</v>
      </c>
      <c r="J6014" t="s">
        <v>46</v>
      </c>
      <c r="K6014" t="s">
        <v>59</v>
      </c>
      <c r="L6014" t="str">
        <f>_xlfn.XLOOKUP(Table1[[#This Row],[TeamFavoriteID]],Table2[team_id],Table2[team_name],_xlfn.XLOOKUP(Table1[[#This Row],[TeamFavoriteID]],Table2[team_id_pfr],Table2[team_name],"Even"))</f>
        <v>Arizona Cardinals</v>
      </c>
      <c r="M6014">
        <v>-3</v>
      </c>
      <c r="N6014">
        <f>IF(Table1[[#This Row],[TeamFavorite]]=Table1[[#This Row],[TeamHome]],Table1[[#This Row],[ScoreAway]]-Table1[[#This Row],[ScoreHome]],Table1[[#This Row],[ScoreHome]]-Table1[[#This Row],[ScoreAway]])</f>
        <v>3</v>
      </c>
      <c r="O6014">
        <f>IF(Table1[[#This Row],[SpreadActual]]&lt;Table1[[#This Row],[SpreadFavorite]],1,0)</f>
        <v>0</v>
      </c>
      <c r="P6014">
        <v>31</v>
      </c>
      <c r="Q6014" t="s">
        <v>150</v>
      </c>
      <c r="R6014" t="b">
        <v>0</v>
      </c>
      <c r="S6014">
        <v>51</v>
      </c>
      <c r="T6014">
        <v>11</v>
      </c>
      <c r="U6014">
        <v>31</v>
      </c>
    </row>
    <row r="6015" spans="1:22" x14ac:dyDescent="0.2">
      <c r="A6015" s="1">
        <v>34665</v>
      </c>
      <c r="B6015">
        <v>1994</v>
      </c>
      <c r="C6015">
        <f>_xlfn.MAXIFS(Table1[ScheduleWeekWritten],Table1[ScheduleSeason],Table1[[#This Row],[ScheduleSeason]])</f>
        <v>17</v>
      </c>
      <c r="D6015">
        <v>13</v>
      </c>
      <c r="E6015" cm="1">
        <f t="array" ref="E6015">_xlfn.XLOOKUP(Table1[[#This Row],[ScheduleWeekWritten]],Table3[Game],100+Table3[Increase],Table1[[#This Row],[ScheduleWeekWritten]])</f>
        <v>13</v>
      </c>
      <c r="F6015" t="b">
        <v>0</v>
      </c>
      <c r="G6015" t="s">
        <v>38</v>
      </c>
      <c r="H6015">
        <v>28</v>
      </c>
      <c r="I6015">
        <v>21</v>
      </c>
      <c r="J6015" t="s">
        <v>58</v>
      </c>
      <c r="K6015" t="s">
        <v>77</v>
      </c>
      <c r="L6015" t="str">
        <f>_xlfn.XLOOKUP(Table1[[#This Row],[TeamFavoriteID]],Table2[team_id],Table2[team_name],_xlfn.XLOOKUP(Table1[[#This Row],[TeamFavoriteID]],Table2[team_id_pfr],Table2[team_name],"Even"))</f>
        <v>Philadelphia Eagles</v>
      </c>
      <c r="M6015">
        <v>-1.5</v>
      </c>
      <c r="N6015">
        <f>IF(Table1[[#This Row],[TeamFavorite]]=Table1[[#This Row],[TeamHome]],Table1[[#This Row],[ScoreAway]]-Table1[[#This Row],[ScoreHome]],Table1[[#This Row],[ScoreHome]]-Table1[[#This Row],[ScoreAway]])</f>
        <v>7</v>
      </c>
      <c r="O6015">
        <f>IF(Table1[[#This Row],[SpreadActual]]&lt;Table1[[#This Row],[SpreadFavorite]],1,0)</f>
        <v>0</v>
      </c>
      <c r="P6015">
        <v>42</v>
      </c>
      <c r="Q6015" t="s">
        <v>148</v>
      </c>
      <c r="R6015" t="b">
        <v>0</v>
      </c>
      <c r="S6015">
        <v>72</v>
      </c>
      <c r="T6015">
        <v>0</v>
      </c>
      <c r="V6015" t="s">
        <v>103</v>
      </c>
    </row>
    <row r="6016" spans="1:22" x14ac:dyDescent="0.2">
      <c r="A6016" s="1">
        <v>34665</v>
      </c>
      <c r="B6016">
        <v>1994</v>
      </c>
      <c r="C6016">
        <f>_xlfn.MAXIFS(Table1[ScheduleWeekWritten],Table1[ScheduleSeason],Table1[[#This Row],[ScheduleSeason]])</f>
        <v>17</v>
      </c>
      <c r="D6016">
        <v>13</v>
      </c>
      <c r="E6016" cm="1">
        <f t="array" ref="E6016">_xlfn.XLOOKUP(Table1[[#This Row],[ScheduleWeekWritten]],Table3[Game],100+Table3[Increase],Table1[[#This Row],[ScheduleWeekWritten]])</f>
        <v>13</v>
      </c>
      <c r="F6016" t="b">
        <v>0</v>
      </c>
      <c r="G6016" t="s">
        <v>62</v>
      </c>
      <c r="H6016">
        <v>34</v>
      </c>
      <c r="I6016">
        <v>10</v>
      </c>
      <c r="J6016" t="s">
        <v>23</v>
      </c>
      <c r="K6016" t="s">
        <v>63</v>
      </c>
      <c r="L6016" t="str">
        <f>_xlfn.XLOOKUP(Table1[[#This Row],[TeamFavoriteID]],Table2[team_id],Table2[team_name],_xlfn.XLOOKUP(Table1[[#This Row],[TeamFavoriteID]],Table2[team_id_pfr],Table2[team_name],"Even"))</f>
        <v>Cleveland Browns</v>
      </c>
      <c r="M6016">
        <v>-8</v>
      </c>
      <c r="N6016">
        <f>IF(Table1[[#This Row],[TeamFavorite]]=Table1[[#This Row],[TeamHome]],Table1[[#This Row],[ScoreAway]]-Table1[[#This Row],[ScoreHome]],Table1[[#This Row],[ScoreHome]]-Table1[[#This Row],[ScoreAway]])</f>
        <v>-24</v>
      </c>
      <c r="O6016">
        <f>IF(Table1[[#This Row],[SpreadActual]]&lt;Table1[[#This Row],[SpreadFavorite]],1,0)</f>
        <v>1</v>
      </c>
      <c r="P6016">
        <v>33</v>
      </c>
      <c r="Q6016" t="s">
        <v>66</v>
      </c>
      <c r="R6016" t="b">
        <v>0</v>
      </c>
      <c r="S6016">
        <v>37</v>
      </c>
      <c r="T6016">
        <v>17</v>
      </c>
      <c r="U6016">
        <v>66</v>
      </c>
    </row>
    <row r="6017" spans="1:22" x14ac:dyDescent="0.2">
      <c r="A6017" s="1">
        <v>34665</v>
      </c>
      <c r="B6017">
        <v>1994</v>
      </c>
      <c r="C6017">
        <f>_xlfn.MAXIFS(Table1[ScheduleWeekWritten],Table1[ScheduleSeason],Table1[[#This Row],[ScheduleSeason]])</f>
        <v>17</v>
      </c>
      <c r="D6017">
        <v>13</v>
      </c>
      <c r="E6017" cm="1">
        <f t="array" ref="E6017">_xlfn.XLOOKUP(Table1[[#This Row],[ScheduleWeekWritten]],Table3[Game],100+Table3[Increase],Table1[[#This Row],[ScheduleWeekWritten]])</f>
        <v>13</v>
      </c>
      <c r="F6017" t="b">
        <v>0</v>
      </c>
      <c r="G6017" t="s">
        <v>24</v>
      </c>
      <c r="H6017">
        <v>15</v>
      </c>
      <c r="I6017">
        <v>13</v>
      </c>
      <c r="J6017" t="s">
        <v>101</v>
      </c>
      <c r="K6017" t="s">
        <v>88</v>
      </c>
      <c r="L6017" t="str">
        <f>_xlfn.XLOOKUP(Table1[[#This Row],[TeamFavoriteID]],Table2[team_id],Table2[team_name],_xlfn.XLOOKUP(Table1[[#This Row],[TeamFavoriteID]],Table2[team_id_pfr],Table2[team_name],"Even"))</f>
        <v>Denver Broncos</v>
      </c>
      <c r="M6017">
        <v>-8.5</v>
      </c>
      <c r="N6017">
        <f>IF(Table1[[#This Row],[TeamFavorite]]=Table1[[#This Row],[TeamHome]],Table1[[#This Row],[ScoreAway]]-Table1[[#This Row],[ScoreHome]],Table1[[#This Row],[ScoreHome]]-Table1[[#This Row],[ScoreAway]])</f>
        <v>-2</v>
      </c>
      <c r="O6017">
        <f>IF(Table1[[#This Row],[SpreadActual]]&lt;Table1[[#This Row],[SpreadFavorite]],1,0)</f>
        <v>0</v>
      </c>
      <c r="P6017">
        <v>43.5</v>
      </c>
      <c r="Q6017" t="s">
        <v>71</v>
      </c>
      <c r="R6017" t="b">
        <v>0</v>
      </c>
      <c r="S6017">
        <v>27</v>
      </c>
      <c r="T6017">
        <v>18</v>
      </c>
      <c r="U6017">
        <v>48</v>
      </c>
    </row>
    <row r="6018" spans="1:22" x14ac:dyDescent="0.2">
      <c r="A6018" s="1">
        <v>34665</v>
      </c>
      <c r="B6018">
        <v>1994</v>
      </c>
      <c r="C6018">
        <f>_xlfn.MAXIFS(Table1[ScheduleWeekWritten],Table1[ScheduleSeason],Table1[[#This Row],[ScheduleSeason]])</f>
        <v>17</v>
      </c>
      <c r="D6018">
        <v>13</v>
      </c>
      <c r="E6018" cm="1">
        <f t="array" ref="E6018">_xlfn.XLOOKUP(Table1[[#This Row],[ScheduleWeekWritten]],Table3[Game],100+Table3[Increase],Table1[[#This Row],[ScheduleWeekWritten]])</f>
        <v>13</v>
      </c>
      <c r="F6018" t="b">
        <v>0</v>
      </c>
      <c r="G6018" t="s">
        <v>140</v>
      </c>
      <c r="H6018">
        <v>10</v>
      </c>
      <c r="I6018">
        <v>12</v>
      </c>
      <c r="J6018" t="s">
        <v>115</v>
      </c>
      <c r="K6018" t="s">
        <v>72</v>
      </c>
      <c r="L6018" t="str">
        <f>_xlfn.XLOOKUP(Table1[[#This Row],[TeamFavoriteID]],Table2[team_id],Table2[team_name],_xlfn.XLOOKUP(Table1[[#This Row],[TeamFavoriteID]],Table2[team_id_pfr],Table2[team_name],"Even"))</f>
        <v>Baltimore Colts</v>
      </c>
      <c r="M6018">
        <v>-1</v>
      </c>
      <c r="N6018">
        <f>IF(Table1[[#This Row],[TeamFavorite]]=Table1[[#This Row],[TeamHome]],Table1[[#This Row],[ScoreAway]]-Table1[[#This Row],[ScoreHome]],Table1[[#This Row],[ScoreHome]]-Table1[[#This Row],[ScoreAway]])</f>
        <v>-2</v>
      </c>
      <c r="O6018">
        <f>IF(Table1[[#This Row],[SpreadActual]]&lt;Table1[[#This Row],[SpreadFavorite]],1,0)</f>
        <v>1</v>
      </c>
      <c r="P6018">
        <v>40</v>
      </c>
      <c r="Q6018" t="s">
        <v>141</v>
      </c>
      <c r="R6018" t="b">
        <v>0</v>
      </c>
      <c r="S6018">
        <v>72</v>
      </c>
      <c r="T6018">
        <v>0</v>
      </c>
      <c r="V6018" t="s">
        <v>103</v>
      </c>
    </row>
    <row r="6019" spans="1:22" x14ac:dyDescent="0.2">
      <c r="A6019" s="1">
        <v>34665</v>
      </c>
      <c r="B6019">
        <v>1994</v>
      </c>
      <c r="C6019">
        <f>_xlfn.MAXIFS(Table1[ScheduleWeekWritten],Table1[ScheduleSeason],Table1[[#This Row],[ScheduleSeason]])</f>
        <v>17</v>
      </c>
      <c r="D6019">
        <v>13</v>
      </c>
      <c r="E6019" cm="1">
        <f t="array" ref="E6019">_xlfn.XLOOKUP(Table1[[#This Row],[ScheduleWeekWritten]],Table3[Game],100+Table3[Increase],Table1[[#This Row],[ScheduleWeekWritten]])</f>
        <v>13</v>
      </c>
      <c r="F6019" t="b">
        <v>0</v>
      </c>
      <c r="G6019" t="s">
        <v>138</v>
      </c>
      <c r="H6019">
        <v>3</v>
      </c>
      <c r="I6019">
        <v>21</v>
      </c>
      <c r="J6019" t="s">
        <v>49</v>
      </c>
      <c r="K6019" t="s">
        <v>21</v>
      </c>
      <c r="L6019" t="str">
        <f>_xlfn.XLOOKUP(Table1[[#This Row],[TeamFavoriteID]],Table2[team_id],Table2[team_name],_xlfn.XLOOKUP(Table1[[#This Row],[TeamFavoriteID]],Table2[team_id_pfr],Table2[team_name],"Even"))</f>
        <v>Las Vegas Raiders</v>
      </c>
      <c r="M6019">
        <v>-3.5</v>
      </c>
      <c r="N6019">
        <f>IF(Table1[[#This Row],[TeamFavorite]]=Table1[[#This Row],[TeamHome]],Table1[[#This Row],[ScoreAway]]-Table1[[#This Row],[ScoreHome]],Table1[[#This Row],[ScoreHome]]-Table1[[#This Row],[ScoreAway]])</f>
        <v>-18</v>
      </c>
      <c r="O6019">
        <f>IF(Table1[[#This Row],[SpreadActual]]&lt;Table1[[#This Row],[SpreadFavorite]],1,0)</f>
        <v>1</v>
      </c>
      <c r="P6019">
        <v>36</v>
      </c>
      <c r="Q6019" t="s">
        <v>65</v>
      </c>
      <c r="R6019" t="b">
        <v>0</v>
      </c>
      <c r="S6019">
        <v>53</v>
      </c>
      <c r="T6019">
        <v>14</v>
      </c>
      <c r="U6019">
        <v>33</v>
      </c>
    </row>
    <row r="6020" spans="1:22" x14ac:dyDescent="0.2">
      <c r="A6020" s="1">
        <v>34665</v>
      </c>
      <c r="B6020">
        <v>1994</v>
      </c>
      <c r="C6020">
        <f>_xlfn.MAXIFS(Table1[ScheduleWeekWritten],Table1[ScheduleSeason],Table1[[#This Row],[ScheduleSeason]])</f>
        <v>17</v>
      </c>
      <c r="D6020">
        <v>13</v>
      </c>
      <c r="E6020" cm="1">
        <f t="array" ref="E6020">_xlfn.XLOOKUP(Table1[[#This Row],[ScheduleWeekWritten]],Table3[Game],100+Table3[Increase],Table1[[#This Row],[ScheduleWeekWritten]])</f>
        <v>13</v>
      </c>
      <c r="F6020" t="b">
        <v>0</v>
      </c>
      <c r="G6020" t="s">
        <v>54</v>
      </c>
      <c r="H6020">
        <v>17</v>
      </c>
      <c r="I6020">
        <v>20</v>
      </c>
      <c r="J6020" t="s">
        <v>127</v>
      </c>
      <c r="K6020" t="s">
        <v>55</v>
      </c>
      <c r="L6020" t="str">
        <f>_xlfn.XLOOKUP(Table1[[#This Row],[TeamFavoriteID]],Table2[team_id],Table2[team_name],_xlfn.XLOOKUP(Table1[[#This Row],[TeamFavoriteID]],Table2[team_id_pfr],Table2[team_name],"Even"))</f>
        <v>Minnesota Vikings</v>
      </c>
      <c r="M6020">
        <v>-13.5</v>
      </c>
      <c r="N6020">
        <f>IF(Table1[[#This Row],[TeamFavorite]]=Table1[[#This Row],[TeamHome]],Table1[[#This Row],[ScoreAway]]-Table1[[#This Row],[ScoreHome]],Table1[[#This Row],[ScoreHome]]-Table1[[#This Row],[ScoreAway]])</f>
        <v>3</v>
      </c>
      <c r="O6020">
        <f>IF(Table1[[#This Row],[SpreadActual]]&lt;Table1[[#This Row],[SpreadFavorite]],1,0)</f>
        <v>0</v>
      </c>
      <c r="P6020">
        <v>40</v>
      </c>
      <c r="Q6020" t="s">
        <v>137</v>
      </c>
      <c r="R6020" t="b">
        <v>0</v>
      </c>
      <c r="S6020">
        <v>72</v>
      </c>
      <c r="T6020">
        <v>0</v>
      </c>
      <c r="V6020" t="s">
        <v>103</v>
      </c>
    </row>
    <row r="6021" spans="1:22" x14ac:dyDescent="0.2">
      <c r="A6021" s="1">
        <v>34665</v>
      </c>
      <c r="B6021">
        <v>1994</v>
      </c>
      <c r="C6021">
        <f>_xlfn.MAXIFS(Table1[ScheduleWeekWritten],Table1[ScheduleSeason],Table1[[#This Row],[ScheduleSeason]])</f>
        <v>17</v>
      </c>
      <c r="D6021">
        <v>13</v>
      </c>
      <c r="E6021" cm="1">
        <f t="array" ref="E6021">_xlfn.XLOOKUP(Table1[[#This Row],[ScheduleWeekWritten]],Table3[Game],100+Table3[Increase],Table1[[#This Row],[ScheduleWeekWritten]])</f>
        <v>13</v>
      </c>
      <c r="F6021" t="b">
        <v>0</v>
      </c>
      <c r="G6021" t="s">
        <v>31</v>
      </c>
      <c r="H6021">
        <v>24</v>
      </c>
      <c r="I6021">
        <v>28</v>
      </c>
      <c r="J6021" t="s">
        <v>19</v>
      </c>
      <c r="K6021" t="s">
        <v>32</v>
      </c>
      <c r="L6021" t="str">
        <f>_xlfn.XLOOKUP(Table1[[#This Row],[TeamFavoriteID]],Table2[team_id],Table2[team_name],_xlfn.XLOOKUP(Table1[[#This Row],[TeamFavoriteID]],Table2[team_id_pfr],Table2[team_name],"Even"))</f>
        <v>New York Jets</v>
      </c>
      <c r="M6021">
        <v>-1.5</v>
      </c>
      <c r="N6021">
        <f>IF(Table1[[#This Row],[TeamFavorite]]=Table1[[#This Row],[TeamHome]],Table1[[#This Row],[ScoreAway]]-Table1[[#This Row],[ScoreHome]],Table1[[#This Row],[ScoreHome]]-Table1[[#This Row],[ScoreAway]])</f>
        <v>4</v>
      </c>
      <c r="O6021">
        <f>IF(Table1[[#This Row],[SpreadActual]]&lt;Table1[[#This Row],[SpreadFavorite]],1,0)</f>
        <v>0</v>
      </c>
      <c r="P6021">
        <v>37.5</v>
      </c>
      <c r="Q6021" t="s">
        <v>126</v>
      </c>
      <c r="R6021" t="b">
        <v>0</v>
      </c>
      <c r="S6021">
        <v>33</v>
      </c>
      <c r="T6021">
        <v>15</v>
      </c>
      <c r="U6021">
        <v>57</v>
      </c>
    </row>
    <row r="6022" spans="1:22" x14ac:dyDescent="0.2">
      <c r="A6022" s="1">
        <v>34665</v>
      </c>
      <c r="B6022">
        <v>1994</v>
      </c>
      <c r="C6022">
        <f>_xlfn.MAXIFS(Table1[ScheduleWeekWritten],Table1[ScheduleSeason],Table1[[#This Row],[ScheduleSeason]])</f>
        <v>17</v>
      </c>
      <c r="D6022">
        <v>13</v>
      </c>
      <c r="E6022" cm="1">
        <f t="array" ref="E6022">_xlfn.XLOOKUP(Table1[[#This Row],[ScheduleWeekWritten]],Table3[Game],100+Table3[Increase],Table1[[#This Row],[ScheduleWeekWritten]])</f>
        <v>13</v>
      </c>
      <c r="F6022" t="b">
        <v>0</v>
      </c>
      <c r="G6022" t="s">
        <v>27</v>
      </c>
      <c r="H6022">
        <v>31</v>
      </c>
      <c r="I6022">
        <v>17</v>
      </c>
      <c r="J6022" t="s">
        <v>39</v>
      </c>
      <c r="K6022" t="s">
        <v>29</v>
      </c>
      <c r="L6022" t="str">
        <f>_xlfn.XLOOKUP(Table1[[#This Row],[TeamFavoriteID]],Table2[team_id],Table2[team_name],_xlfn.XLOOKUP(Table1[[#This Row],[TeamFavoriteID]],Table2[team_id_pfr],Table2[team_name],"Even"))</f>
        <v>Los Angeles Chargers</v>
      </c>
      <c r="M6022">
        <v>-7</v>
      </c>
      <c r="N6022">
        <f>IF(Table1[[#This Row],[TeamFavorite]]=Table1[[#This Row],[TeamHome]],Table1[[#This Row],[ScoreAway]]-Table1[[#This Row],[ScoreHome]],Table1[[#This Row],[ScoreHome]]-Table1[[#This Row],[ScoreAway]])</f>
        <v>14</v>
      </c>
      <c r="O6022">
        <f>IF(Table1[[#This Row],[SpreadActual]]&lt;Table1[[#This Row],[SpreadFavorite]],1,0)</f>
        <v>0</v>
      </c>
      <c r="P6022">
        <v>37.5</v>
      </c>
      <c r="Q6022" t="s">
        <v>94</v>
      </c>
      <c r="R6022" t="b">
        <v>0</v>
      </c>
      <c r="S6022">
        <v>52</v>
      </c>
      <c r="T6022">
        <v>8</v>
      </c>
      <c r="U6022">
        <v>58</v>
      </c>
    </row>
    <row r="6023" spans="1:22" x14ac:dyDescent="0.2">
      <c r="A6023" s="1">
        <v>34665</v>
      </c>
      <c r="B6023">
        <v>1994</v>
      </c>
      <c r="C6023">
        <f>_xlfn.MAXIFS(Table1[ScheduleWeekWritten],Table1[ScheduleSeason],Table1[[#This Row],[ScheduleSeason]])</f>
        <v>17</v>
      </c>
      <c r="D6023">
        <v>13</v>
      </c>
      <c r="E6023" cm="1">
        <f t="array" ref="E6023">_xlfn.XLOOKUP(Table1[[#This Row],[ScheduleWeekWritten]],Table3[Game],100+Table3[Increase],Table1[[#This Row],[ScheduleWeekWritten]])</f>
        <v>13</v>
      </c>
      <c r="F6023" t="b">
        <v>0</v>
      </c>
      <c r="G6023" t="s">
        <v>128</v>
      </c>
      <c r="H6023">
        <v>10</v>
      </c>
      <c r="I6023">
        <v>9</v>
      </c>
      <c r="J6023" t="s">
        <v>42</v>
      </c>
      <c r="K6023" t="s">
        <v>75</v>
      </c>
      <c r="L6023" t="str">
        <f>_xlfn.XLOOKUP(Table1[[#This Row],[TeamFavoriteID]],Table2[team_id],Table2[team_name],_xlfn.XLOOKUP(Table1[[#This Row],[TeamFavoriteID]],Table2[team_id_pfr],Table2[team_name],"Even"))</f>
        <v>Kansas City Chiefs</v>
      </c>
      <c r="M6023">
        <v>-3.5</v>
      </c>
      <c r="N6023">
        <f>IF(Table1[[#This Row],[TeamFavorite]]=Table1[[#This Row],[TeamHome]],Table1[[#This Row],[ScoreAway]]-Table1[[#This Row],[ScoreHome]],Table1[[#This Row],[ScoreHome]]-Table1[[#This Row],[ScoreAway]])</f>
        <v>1</v>
      </c>
      <c r="O6023">
        <f>IF(Table1[[#This Row],[SpreadActual]]&lt;Table1[[#This Row],[SpreadFavorite]],1,0)</f>
        <v>0</v>
      </c>
      <c r="P6023">
        <v>36.5</v>
      </c>
      <c r="Q6023" t="s">
        <v>129</v>
      </c>
      <c r="R6023" t="b">
        <v>0</v>
      </c>
      <c r="S6023">
        <v>72</v>
      </c>
      <c r="T6023">
        <v>0</v>
      </c>
      <c r="V6023" t="s">
        <v>103</v>
      </c>
    </row>
    <row r="6024" spans="1:22" x14ac:dyDescent="0.2">
      <c r="A6024" s="1">
        <v>34665</v>
      </c>
      <c r="B6024">
        <v>1994</v>
      </c>
      <c r="C6024">
        <f>_xlfn.MAXIFS(Table1[ScheduleWeekWritten],Table1[ScheduleSeason],Table1[[#This Row],[ScheduleSeason]])</f>
        <v>17</v>
      </c>
      <c r="D6024">
        <v>13</v>
      </c>
      <c r="E6024" cm="1">
        <f t="array" ref="E6024">_xlfn.XLOOKUP(Table1[[#This Row],[ScheduleWeekWritten]],Table3[Game],100+Table3[Increase],Table1[[#This Row],[ScheduleWeekWritten]])</f>
        <v>13</v>
      </c>
      <c r="F6024" t="b">
        <v>0</v>
      </c>
      <c r="G6024" t="s">
        <v>61</v>
      </c>
      <c r="H6024">
        <v>19</v>
      </c>
      <c r="I6024">
        <v>21</v>
      </c>
      <c r="J6024" t="s">
        <v>50</v>
      </c>
      <c r="K6024" t="s">
        <v>85</v>
      </c>
      <c r="L6024" t="str">
        <f>_xlfn.XLOOKUP(Table1[[#This Row],[TeamFavoriteID]],Table2[team_id],Table2[team_name],_xlfn.XLOOKUP(Table1[[#This Row],[TeamFavoriteID]],Table2[team_id_pfr],Table2[team_name],"Even"))</f>
        <v>Washington Commanders</v>
      </c>
      <c r="M6024">
        <v>-3</v>
      </c>
      <c r="N6024">
        <f>IF(Table1[[#This Row],[TeamFavorite]]=Table1[[#This Row],[TeamHome]],Table1[[#This Row],[ScoreAway]]-Table1[[#This Row],[ScoreHome]],Table1[[#This Row],[ScoreHome]]-Table1[[#This Row],[ScoreAway]])</f>
        <v>-2</v>
      </c>
      <c r="O6024">
        <f>IF(Table1[[#This Row],[SpreadActual]]&lt;Table1[[#This Row],[SpreadFavorite]],1,0)</f>
        <v>0</v>
      </c>
      <c r="P6024">
        <v>36.5</v>
      </c>
      <c r="Q6024" t="s">
        <v>64</v>
      </c>
      <c r="R6024" t="b">
        <v>0</v>
      </c>
      <c r="S6024">
        <v>39</v>
      </c>
      <c r="T6024">
        <v>10</v>
      </c>
      <c r="U6024">
        <v>65</v>
      </c>
    </row>
    <row r="6025" spans="1:22" x14ac:dyDescent="0.2">
      <c r="A6025" s="1">
        <v>34666</v>
      </c>
      <c r="B6025">
        <v>1994</v>
      </c>
      <c r="C6025">
        <f>_xlfn.MAXIFS(Table1[ScheduleWeekWritten],Table1[ScheduleSeason],Table1[[#This Row],[ScheduleSeason]])</f>
        <v>17</v>
      </c>
      <c r="D6025">
        <v>13</v>
      </c>
      <c r="E6025" cm="1">
        <f t="array" ref="E6025">_xlfn.XLOOKUP(Table1[[#This Row],[ScheduleWeekWritten]],Table3[Game],100+Table3[Increase],Table1[[#This Row],[ScheduleWeekWritten]])</f>
        <v>13</v>
      </c>
      <c r="F6025" t="b">
        <v>0</v>
      </c>
      <c r="G6025" t="s">
        <v>95</v>
      </c>
      <c r="H6025">
        <v>14</v>
      </c>
      <c r="I6025">
        <v>35</v>
      </c>
      <c r="J6025" t="s">
        <v>53</v>
      </c>
      <c r="K6025" t="s">
        <v>87</v>
      </c>
      <c r="L6025" t="str">
        <f>_xlfn.XLOOKUP(Table1[[#This Row],[TeamFavoriteID]],Table2[team_id],Table2[team_name],_xlfn.XLOOKUP(Table1[[#This Row],[TeamFavoriteID]],Table2[team_id_pfr],Table2[team_name],"Even"))</f>
        <v>San Francisco 49ers</v>
      </c>
      <c r="M6025">
        <v>-8.5</v>
      </c>
      <c r="N6025">
        <f>IF(Table1[[#This Row],[TeamFavorite]]=Table1[[#This Row],[TeamHome]],Table1[[#This Row],[ScoreAway]]-Table1[[#This Row],[ScoreHome]],Table1[[#This Row],[ScoreHome]]-Table1[[#This Row],[ScoreAway]])</f>
        <v>-21</v>
      </c>
      <c r="O6025">
        <f>IF(Table1[[#This Row],[SpreadActual]]&lt;Table1[[#This Row],[SpreadFavorite]],1,0)</f>
        <v>1</v>
      </c>
      <c r="P6025">
        <v>46.5</v>
      </c>
      <c r="Q6025" t="s">
        <v>124</v>
      </c>
      <c r="R6025" t="b">
        <v>0</v>
      </c>
      <c r="S6025">
        <v>72</v>
      </c>
      <c r="T6025">
        <v>0</v>
      </c>
      <c r="V6025" t="s">
        <v>103</v>
      </c>
    </row>
    <row r="6026" spans="1:22" x14ac:dyDescent="0.2">
      <c r="A6026" s="1">
        <v>34669</v>
      </c>
      <c r="B6026">
        <v>1994</v>
      </c>
      <c r="C6026">
        <f>_xlfn.MAXIFS(Table1[ScheduleWeekWritten],Table1[ScheduleSeason],Table1[[#This Row],[ScheduleSeason]])</f>
        <v>17</v>
      </c>
      <c r="D6026">
        <v>14</v>
      </c>
      <c r="E6026" cm="1">
        <f t="array" ref="E6026">_xlfn.XLOOKUP(Table1[[#This Row],[ScheduleWeekWritten]],Table3[Game],100+Table3[Increase],Table1[[#This Row],[ScheduleWeekWritten]])</f>
        <v>14</v>
      </c>
      <c r="F6026" t="b">
        <v>0</v>
      </c>
      <c r="G6026" t="s">
        <v>54</v>
      </c>
      <c r="H6026">
        <v>33</v>
      </c>
      <c r="I6026">
        <v>27</v>
      </c>
      <c r="J6026" t="s">
        <v>46</v>
      </c>
      <c r="K6026" t="s">
        <v>55</v>
      </c>
      <c r="L6026" t="str">
        <f>_xlfn.XLOOKUP(Table1[[#This Row],[TeamFavoriteID]],Table2[team_id],Table2[team_name],_xlfn.XLOOKUP(Table1[[#This Row],[TeamFavoriteID]],Table2[team_id_pfr],Table2[team_name],"Even"))</f>
        <v>Minnesota Vikings</v>
      </c>
      <c r="M6026">
        <v>-5.5</v>
      </c>
      <c r="N6026">
        <f>IF(Table1[[#This Row],[TeamFavorite]]=Table1[[#This Row],[TeamHome]],Table1[[#This Row],[ScoreAway]]-Table1[[#This Row],[ScoreHome]],Table1[[#This Row],[ScoreHome]]-Table1[[#This Row],[ScoreAway]])</f>
        <v>-6</v>
      </c>
      <c r="O6026">
        <f>IF(Table1[[#This Row],[SpreadActual]]&lt;Table1[[#This Row],[SpreadFavorite]],1,0)</f>
        <v>1</v>
      </c>
      <c r="P6026">
        <v>36</v>
      </c>
      <c r="Q6026" t="s">
        <v>137</v>
      </c>
      <c r="R6026" t="b">
        <v>0</v>
      </c>
      <c r="S6026">
        <v>72</v>
      </c>
      <c r="T6026">
        <v>0</v>
      </c>
      <c r="V6026" t="s">
        <v>103</v>
      </c>
    </row>
    <row r="6027" spans="1:22" x14ac:dyDescent="0.2">
      <c r="A6027" s="1">
        <v>34672</v>
      </c>
      <c r="B6027">
        <v>1994</v>
      </c>
      <c r="C6027">
        <f>_xlfn.MAXIFS(Table1[ScheduleWeekWritten],Table1[ScheduleSeason],Table1[[#This Row],[ScheduleSeason]])</f>
        <v>17</v>
      </c>
      <c r="D6027">
        <v>14</v>
      </c>
      <c r="E6027" cm="1">
        <f t="array" ref="E6027">_xlfn.XLOOKUP(Table1[[#This Row],[ScheduleWeekWritten]],Table3[Game],100+Table3[Increase],Table1[[#This Row],[ScheduleWeekWritten]])</f>
        <v>14</v>
      </c>
      <c r="F6027" t="b">
        <v>0</v>
      </c>
      <c r="G6027" t="s">
        <v>101</v>
      </c>
      <c r="H6027">
        <v>15</v>
      </c>
      <c r="I6027">
        <v>38</v>
      </c>
      <c r="J6027" t="s">
        <v>49</v>
      </c>
      <c r="K6027" t="s">
        <v>51</v>
      </c>
      <c r="L6027" t="str">
        <f>_xlfn.XLOOKUP(Table1[[#This Row],[TeamFavoriteID]],Table2[team_id],Table2[team_name],_xlfn.XLOOKUP(Table1[[#This Row],[TeamFavoriteID]],Table2[team_id_pfr],Table2[team_name],"Even"))</f>
        <v>Pittsburgh Steelers</v>
      </c>
      <c r="M6027">
        <v>-6</v>
      </c>
      <c r="N6027">
        <f>IF(Table1[[#This Row],[TeamFavorite]]=Table1[[#This Row],[TeamHome]],Table1[[#This Row],[ScoreAway]]-Table1[[#This Row],[ScoreHome]],Table1[[#This Row],[ScoreHome]]-Table1[[#This Row],[ScoreAway]])</f>
        <v>-23</v>
      </c>
      <c r="O6027">
        <f>IF(Table1[[#This Row],[SpreadActual]]&lt;Table1[[#This Row],[SpreadFavorite]],1,0)</f>
        <v>1</v>
      </c>
      <c r="P6027">
        <v>35</v>
      </c>
      <c r="Q6027" t="s">
        <v>111</v>
      </c>
      <c r="R6027" t="b">
        <v>0</v>
      </c>
      <c r="S6027">
        <v>53</v>
      </c>
      <c r="T6027">
        <v>9</v>
      </c>
      <c r="U6027">
        <v>93</v>
      </c>
    </row>
    <row r="6028" spans="1:22" x14ac:dyDescent="0.2">
      <c r="A6028" s="1">
        <v>34672</v>
      </c>
      <c r="B6028">
        <v>1994</v>
      </c>
      <c r="C6028">
        <f>_xlfn.MAXIFS(Table1[ScheduleWeekWritten],Table1[ScheduleSeason],Table1[[#This Row],[ScheduleSeason]])</f>
        <v>17</v>
      </c>
      <c r="D6028">
        <v>14</v>
      </c>
      <c r="E6028" cm="1">
        <f t="array" ref="E6028">_xlfn.XLOOKUP(Table1[[#This Row],[ScheduleWeekWritten]],Table3[Game],100+Table3[Increase],Table1[[#This Row],[ScheduleWeekWritten]])</f>
        <v>14</v>
      </c>
      <c r="F6028" t="b">
        <v>0</v>
      </c>
      <c r="G6028" t="s">
        <v>62</v>
      </c>
      <c r="H6028">
        <v>13</v>
      </c>
      <c r="I6028">
        <v>16</v>
      </c>
      <c r="J6028" t="s">
        <v>50</v>
      </c>
      <c r="K6028" t="s">
        <v>63</v>
      </c>
      <c r="L6028" t="str">
        <f>_xlfn.XLOOKUP(Table1[[#This Row],[TeamFavoriteID]],Table2[team_id],Table2[team_name],_xlfn.XLOOKUP(Table1[[#This Row],[TeamFavoriteID]],Table2[team_id_pfr],Table2[team_name],"Even"))</f>
        <v>Cleveland Browns</v>
      </c>
      <c r="M6028">
        <v>-7</v>
      </c>
      <c r="N6028">
        <f>IF(Table1[[#This Row],[TeamFavorite]]=Table1[[#This Row],[TeamHome]],Table1[[#This Row],[ScoreAway]]-Table1[[#This Row],[ScoreHome]],Table1[[#This Row],[ScoreHome]]-Table1[[#This Row],[ScoreAway]])</f>
        <v>3</v>
      </c>
      <c r="O6028">
        <f>IF(Table1[[#This Row],[SpreadActual]]&lt;Table1[[#This Row],[SpreadFavorite]],1,0)</f>
        <v>0</v>
      </c>
      <c r="P6028">
        <v>33</v>
      </c>
      <c r="Q6028" t="s">
        <v>66</v>
      </c>
      <c r="R6028" t="b">
        <v>0</v>
      </c>
      <c r="S6028">
        <v>56</v>
      </c>
      <c r="T6028">
        <v>9</v>
      </c>
      <c r="U6028">
        <v>73</v>
      </c>
    </row>
    <row r="6029" spans="1:22" x14ac:dyDescent="0.2">
      <c r="A6029" s="1">
        <v>34672</v>
      </c>
      <c r="B6029">
        <v>1994</v>
      </c>
      <c r="C6029">
        <f>_xlfn.MAXIFS(Table1[ScheduleWeekWritten],Table1[ScheduleSeason],Table1[[#This Row],[ScheduleSeason]])</f>
        <v>17</v>
      </c>
      <c r="D6029">
        <v>14</v>
      </c>
      <c r="E6029" cm="1">
        <f t="array" ref="E6029">_xlfn.XLOOKUP(Table1[[#This Row],[ScheduleWeekWritten]],Table3[Game],100+Table3[Increase],Table1[[#This Row],[ScheduleWeekWritten]])</f>
        <v>14</v>
      </c>
      <c r="F6029" t="b">
        <v>0</v>
      </c>
      <c r="G6029" t="s">
        <v>45</v>
      </c>
      <c r="H6029">
        <v>34</v>
      </c>
      <c r="I6029">
        <v>31</v>
      </c>
      <c r="J6029" t="s">
        <v>33</v>
      </c>
      <c r="K6029" t="s">
        <v>79</v>
      </c>
      <c r="L6029" t="str">
        <f>_xlfn.XLOOKUP(Table1[[#This Row],[TeamFavoriteID]],Table2[team_id],Table2[team_name],_xlfn.XLOOKUP(Table1[[#This Row],[TeamFavoriteID]],Table2[team_id_pfr],Table2[team_name],"Even"))</f>
        <v>Detroit Lions</v>
      </c>
      <c r="M6029">
        <v>-1.5</v>
      </c>
      <c r="N6029">
        <f>IF(Table1[[#This Row],[TeamFavorite]]=Table1[[#This Row],[TeamHome]],Table1[[#This Row],[ScoreAway]]-Table1[[#This Row],[ScoreHome]],Table1[[#This Row],[ScoreHome]]-Table1[[#This Row],[ScoreAway]])</f>
        <v>-3</v>
      </c>
      <c r="O6029">
        <f>IF(Table1[[#This Row],[SpreadActual]]&lt;Table1[[#This Row],[SpreadFavorite]],1,0)</f>
        <v>1</v>
      </c>
      <c r="P6029">
        <v>38.5</v>
      </c>
      <c r="Q6029" t="s">
        <v>125</v>
      </c>
      <c r="R6029" t="b">
        <v>0</v>
      </c>
      <c r="S6029">
        <v>72</v>
      </c>
      <c r="T6029">
        <v>0</v>
      </c>
      <c r="V6029" t="s">
        <v>103</v>
      </c>
    </row>
    <row r="6030" spans="1:22" x14ac:dyDescent="0.2">
      <c r="A6030" s="1">
        <v>34672</v>
      </c>
      <c r="B6030">
        <v>1994</v>
      </c>
      <c r="C6030">
        <f>_xlfn.MAXIFS(Table1[ScheduleWeekWritten],Table1[ScheduleSeason],Table1[[#This Row],[ScheduleSeason]])</f>
        <v>17</v>
      </c>
      <c r="D6030">
        <v>14</v>
      </c>
      <c r="E6030" cm="1">
        <f t="array" ref="E6030">_xlfn.XLOOKUP(Table1[[#This Row],[ScheduleWeekWritten]],Table3[Game],100+Table3[Increase],Table1[[#This Row],[ScheduleWeekWritten]])</f>
        <v>14</v>
      </c>
      <c r="F6030" t="b">
        <v>0</v>
      </c>
      <c r="G6030" t="s">
        <v>23</v>
      </c>
      <c r="H6030">
        <v>12</v>
      </c>
      <c r="I6030">
        <v>30</v>
      </c>
      <c r="J6030" t="s">
        <v>149</v>
      </c>
      <c r="K6030" t="s">
        <v>59</v>
      </c>
      <c r="L6030" t="str">
        <f>_xlfn.XLOOKUP(Table1[[#This Row],[TeamFavoriteID]],Table2[team_id],Table2[team_name],_xlfn.XLOOKUP(Table1[[#This Row],[TeamFavoriteID]],Table2[team_id_pfr],Table2[team_name],"Even"))</f>
        <v>Arizona Cardinals</v>
      </c>
      <c r="M6030">
        <v>-3</v>
      </c>
      <c r="N6030">
        <f>IF(Table1[[#This Row],[TeamFavorite]]=Table1[[#This Row],[TeamHome]],Table1[[#This Row],[ScoreAway]]-Table1[[#This Row],[ScoreHome]],Table1[[#This Row],[ScoreHome]]-Table1[[#This Row],[ScoreAway]])</f>
        <v>-18</v>
      </c>
      <c r="O6030">
        <f>IF(Table1[[#This Row],[SpreadActual]]&lt;Table1[[#This Row],[SpreadFavorite]],1,0)</f>
        <v>1</v>
      </c>
      <c r="P6030">
        <v>32</v>
      </c>
      <c r="Q6030" t="s">
        <v>102</v>
      </c>
      <c r="R6030" t="b">
        <v>0</v>
      </c>
      <c r="S6030">
        <v>72</v>
      </c>
      <c r="T6030">
        <v>0</v>
      </c>
      <c r="V6030" t="s">
        <v>103</v>
      </c>
    </row>
    <row r="6031" spans="1:22" x14ac:dyDescent="0.2">
      <c r="A6031" s="1">
        <v>34672</v>
      </c>
      <c r="B6031">
        <v>1994</v>
      </c>
      <c r="C6031">
        <f>_xlfn.MAXIFS(Table1[ScheduleWeekWritten],Table1[ScheduleSeason],Table1[[#This Row],[ScheduleSeason]])</f>
        <v>17</v>
      </c>
      <c r="D6031">
        <v>14</v>
      </c>
      <c r="E6031" cm="1">
        <f t="array" ref="E6031">_xlfn.XLOOKUP(Table1[[#This Row],[ScheduleWeekWritten]],Table3[Game],100+Table3[Increase],Table1[[#This Row],[ScheduleWeekWritten]])</f>
        <v>14</v>
      </c>
      <c r="F6031" t="b">
        <v>0</v>
      </c>
      <c r="G6031" t="s">
        <v>42</v>
      </c>
      <c r="H6031">
        <v>17</v>
      </c>
      <c r="I6031">
        <v>20</v>
      </c>
      <c r="J6031" t="s">
        <v>24</v>
      </c>
      <c r="K6031" t="s">
        <v>75</v>
      </c>
      <c r="L6031" t="str">
        <f>_xlfn.XLOOKUP(Table1[[#This Row],[TeamFavoriteID]],Table2[team_id],Table2[team_name],_xlfn.XLOOKUP(Table1[[#This Row],[TeamFavoriteID]],Table2[team_id_pfr],Table2[team_name],"Even"))</f>
        <v>Kansas City Chiefs</v>
      </c>
      <c r="M6031">
        <v>-3.5</v>
      </c>
      <c r="N6031">
        <f>IF(Table1[[#This Row],[TeamFavorite]]=Table1[[#This Row],[TeamHome]],Table1[[#This Row],[ScoreAway]]-Table1[[#This Row],[ScoreHome]],Table1[[#This Row],[ScoreHome]]-Table1[[#This Row],[ScoreAway]])</f>
        <v>3</v>
      </c>
      <c r="O6031">
        <f>IF(Table1[[#This Row],[SpreadActual]]&lt;Table1[[#This Row],[SpreadFavorite]],1,0)</f>
        <v>0</v>
      </c>
      <c r="P6031">
        <v>38</v>
      </c>
      <c r="Q6031" t="s">
        <v>117</v>
      </c>
      <c r="R6031" t="b">
        <v>0</v>
      </c>
      <c r="S6031">
        <v>53</v>
      </c>
      <c r="T6031">
        <v>9</v>
      </c>
      <c r="U6031">
        <v>88</v>
      </c>
    </row>
    <row r="6032" spans="1:22" x14ac:dyDescent="0.2">
      <c r="A6032" s="1">
        <v>34672</v>
      </c>
      <c r="B6032">
        <v>1994</v>
      </c>
      <c r="C6032">
        <f>_xlfn.MAXIFS(Table1[ScheduleWeekWritten],Table1[ScheduleSeason],Table1[[#This Row],[ScheduleSeason]])</f>
        <v>17</v>
      </c>
      <c r="D6032">
        <v>14</v>
      </c>
      <c r="E6032" cm="1">
        <f t="array" ref="E6032">_xlfn.XLOOKUP(Table1[[#This Row],[ScheduleWeekWritten]],Table3[Game],100+Table3[Increase],Table1[[#This Row],[ScheduleWeekWritten]])</f>
        <v>14</v>
      </c>
      <c r="F6032" t="b">
        <v>0</v>
      </c>
      <c r="G6032" t="s">
        <v>39</v>
      </c>
      <c r="H6032">
        <v>15</v>
      </c>
      <c r="I6032">
        <v>31</v>
      </c>
      <c r="J6032" t="s">
        <v>95</v>
      </c>
      <c r="K6032" t="s">
        <v>40</v>
      </c>
      <c r="L6032" t="str">
        <f>_xlfn.XLOOKUP(Table1[[#This Row],[TeamFavoriteID]],Table2[team_id],Table2[team_name],_xlfn.XLOOKUP(Table1[[#This Row],[TeamFavoriteID]],Table2[team_id_pfr],Table2[team_name],"Even"))</f>
        <v>Los Angeles Rams</v>
      </c>
      <c r="M6032">
        <v>-3</v>
      </c>
      <c r="N6032">
        <f>IF(Table1[[#This Row],[TeamFavorite]]=Table1[[#This Row],[TeamHome]],Table1[[#This Row],[ScoreAway]]-Table1[[#This Row],[ScoreHome]],Table1[[#This Row],[ScoreHome]]-Table1[[#This Row],[ScoreAway]])</f>
        <v>16</v>
      </c>
      <c r="O6032">
        <f>IF(Table1[[#This Row],[SpreadActual]]&lt;Table1[[#This Row],[SpreadFavorite]],1,0)</f>
        <v>0</v>
      </c>
      <c r="P6032">
        <v>41.5</v>
      </c>
      <c r="Q6032" t="s">
        <v>135</v>
      </c>
      <c r="R6032" t="b">
        <v>0</v>
      </c>
      <c r="S6032">
        <v>56</v>
      </c>
      <c r="T6032">
        <v>6</v>
      </c>
      <c r="U6032">
        <v>84</v>
      </c>
    </row>
    <row r="6033" spans="1:22" x14ac:dyDescent="0.2">
      <c r="A6033" s="1">
        <v>34672</v>
      </c>
      <c r="B6033">
        <v>1994</v>
      </c>
      <c r="C6033">
        <f>_xlfn.MAXIFS(Table1[ScheduleWeekWritten],Table1[ScheduleSeason],Table1[[#This Row],[ScheduleSeason]])</f>
        <v>17</v>
      </c>
      <c r="D6033">
        <v>14</v>
      </c>
      <c r="E6033" cm="1">
        <f t="array" ref="E6033">_xlfn.XLOOKUP(Table1[[#This Row],[ScheduleWeekWritten]],Table3[Game],100+Table3[Increase],Table1[[#This Row],[ScheduleWeekWritten]])</f>
        <v>14</v>
      </c>
      <c r="F6033" t="b">
        <v>0</v>
      </c>
      <c r="G6033" t="s">
        <v>19</v>
      </c>
      <c r="H6033">
        <v>31</v>
      </c>
      <c r="I6033">
        <v>42</v>
      </c>
      <c r="J6033" t="s">
        <v>28</v>
      </c>
      <c r="K6033" t="s">
        <v>91</v>
      </c>
      <c r="L6033" t="str">
        <f>_xlfn.XLOOKUP(Table1[[#This Row],[TeamFavoriteID]],Table2[team_id],Table2[team_name],_xlfn.XLOOKUP(Table1[[#This Row],[TeamFavoriteID]],Table2[team_id_pfr],Table2[team_name],"Even"))</f>
        <v>Miami Dolphins</v>
      </c>
      <c r="M6033">
        <v>-4</v>
      </c>
      <c r="N6033">
        <f>IF(Table1[[#This Row],[TeamFavorite]]=Table1[[#This Row],[TeamHome]],Table1[[#This Row],[ScoreAway]]-Table1[[#This Row],[ScoreHome]],Table1[[#This Row],[ScoreHome]]-Table1[[#This Row],[ScoreAway]])</f>
        <v>11</v>
      </c>
      <c r="O6033">
        <f>IF(Table1[[#This Row],[SpreadActual]]&lt;Table1[[#This Row],[SpreadFavorite]],1,0)</f>
        <v>0</v>
      </c>
      <c r="P6033">
        <v>42</v>
      </c>
      <c r="Q6033" t="s">
        <v>143</v>
      </c>
      <c r="R6033" t="b">
        <v>0</v>
      </c>
      <c r="S6033">
        <v>79</v>
      </c>
      <c r="T6033">
        <v>15</v>
      </c>
      <c r="U6033">
        <v>80</v>
      </c>
    </row>
    <row r="6034" spans="1:22" x14ac:dyDescent="0.2">
      <c r="A6034" s="1">
        <v>34672</v>
      </c>
      <c r="B6034">
        <v>1994</v>
      </c>
      <c r="C6034">
        <f>_xlfn.MAXIFS(Table1[ScheduleWeekWritten],Table1[ScheduleSeason],Table1[[#This Row],[ScheduleSeason]])</f>
        <v>17</v>
      </c>
      <c r="D6034">
        <v>14</v>
      </c>
      <c r="E6034" cm="1">
        <f t="array" ref="E6034">_xlfn.XLOOKUP(Table1[[#This Row],[ScheduleWeekWritten]],Table3[Game],100+Table3[Increase],Table1[[#This Row],[ScheduleWeekWritten]])</f>
        <v>14</v>
      </c>
      <c r="F6034" t="b">
        <v>0</v>
      </c>
      <c r="G6034" t="s">
        <v>115</v>
      </c>
      <c r="H6034">
        <v>24</v>
      </c>
      <c r="I6034">
        <v>13</v>
      </c>
      <c r="J6034" t="s">
        <v>31</v>
      </c>
      <c r="K6034" t="s">
        <v>70</v>
      </c>
      <c r="L6034" t="str">
        <f>_xlfn.XLOOKUP(Table1[[#This Row],[TeamFavoriteID]],Table2[team_id],Table2[team_name],_xlfn.XLOOKUP(Table1[[#This Row],[TeamFavoriteID]],Table2[team_id_pfr],Table2[team_name],"Even"))</f>
        <v>Boston Patriots</v>
      </c>
      <c r="M6034">
        <v>-2.5</v>
      </c>
      <c r="N6034">
        <f>IF(Table1[[#This Row],[TeamFavorite]]=Table1[[#This Row],[TeamHome]],Table1[[#This Row],[ScoreAway]]-Table1[[#This Row],[ScoreHome]],Table1[[#This Row],[ScoreHome]]-Table1[[#This Row],[ScoreAway]])</f>
        <v>11</v>
      </c>
      <c r="O6034">
        <f>IF(Table1[[#This Row],[SpreadActual]]&lt;Table1[[#This Row],[SpreadFavorite]],1,0)</f>
        <v>0</v>
      </c>
      <c r="P6034">
        <v>37</v>
      </c>
      <c r="Q6034" t="s">
        <v>116</v>
      </c>
      <c r="R6034" t="b">
        <v>0</v>
      </c>
      <c r="S6034">
        <v>51</v>
      </c>
      <c r="T6034">
        <v>9</v>
      </c>
      <c r="U6034">
        <v>55</v>
      </c>
    </row>
    <row r="6035" spans="1:22" x14ac:dyDescent="0.2">
      <c r="A6035" s="1">
        <v>34672</v>
      </c>
      <c r="B6035">
        <v>1994</v>
      </c>
      <c r="C6035">
        <f>_xlfn.MAXIFS(Table1[ScheduleWeekWritten],Table1[ScheduleSeason],Table1[[#This Row],[ScheduleSeason]])</f>
        <v>17</v>
      </c>
      <c r="D6035">
        <v>14</v>
      </c>
      <c r="E6035" cm="1">
        <f t="array" ref="E6035">_xlfn.XLOOKUP(Table1[[#This Row],[ScheduleWeekWritten]],Table3[Game],100+Table3[Increase],Table1[[#This Row],[ScheduleWeekWritten]])</f>
        <v>14</v>
      </c>
      <c r="F6035" t="b">
        <v>0</v>
      </c>
      <c r="G6035" t="s">
        <v>58</v>
      </c>
      <c r="H6035">
        <v>19</v>
      </c>
      <c r="I6035">
        <v>31</v>
      </c>
      <c r="J6035" t="s">
        <v>67</v>
      </c>
      <c r="K6035" t="s">
        <v>68</v>
      </c>
      <c r="L6035" t="str">
        <f>_xlfn.XLOOKUP(Table1[[#This Row],[TeamFavoriteID]],Table2[team_id],Table2[team_name],_xlfn.XLOOKUP(Table1[[#This Row],[TeamFavoriteID]],Table2[team_id_pfr],Table2[team_name],"Even"))</f>
        <v>Dallas Cowboys</v>
      </c>
      <c r="M6035">
        <v>-2.5</v>
      </c>
      <c r="N6035">
        <f>IF(Table1[[#This Row],[TeamFavorite]]=Table1[[#This Row],[TeamHome]],Table1[[#This Row],[ScoreAway]]-Table1[[#This Row],[ScoreHome]],Table1[[#This Row],[ScoreHome]]-Table1[[#This Row],[ScoreAway]])</f>
        <v>-12</v>
      </c>
      <c r="O6035">
        <f>IF(Table1[[#This Row],[SpreadActual]]&lt;Table1[[#This Row],[SpreadFavorite]],1,0)</f>
        <v>1</v>
      </c>
      <c r="P6035">
        <v>37</v>
      </c>
      <c r="Q6035" t="s">
        <v>112</v>
      </c>
      <c r="R6035" t="b">
        <v>0</v>
      </c>
      <c r="S6035">
        <v>50</v>
      </c>
      <c r="T6035">
        <v>4</v>
      </c>
      <c r="U6035">
        <v>71</v>
      </c>
    </row>
    <row r="6036" spans="1:22" x14ac:dyDescent="0.2">
      <c r="A6036" s="1">
        <v>34672</v>
      </c>
      <c r="B6036">
        <v>1994</v>
      </c>
      <c r="C6036">
        <f>_xlfn.MAXIFS(Table1[ScheduleWeekWritten],Table1[ScheduleSeason],Table1[[#This Row],[ScheduleSeason]])</f>
        <v>17</v>
      </c>
      <c r="D6036">
        <v>14</v>
      </c>
      <c r="E6036" cm="1">
        <f t="array" ref="E6036">_xlfn.XLOOKUP(Table1[[#This Row],[ScheduleWeekWritten]],Table3[Game],100+Table3[Increase],Table1[[#This Row],[ScheduleWeekWritten]])</f>
        <v>14</v>
      </c>
      <c r="F6036" t="b">
        <v>0</v>
      </c>
      <c r="G6036" t="s">
        <v>53</v>
      </c>
      <c r="H6036">
        <v>50</v>
      </c>
      <c r="I6036">
        <v>14</v>
      </c>
      <c r="J6036" t="s">
        <v>38</v>
      </c>
      <c r="K6036" t="s">
        <v>87</v>
      </c>
      <c r="L6036" t="str">
        <f>_xlfn.XLOOKUP(Table1[[#This Row],[TeamFavoriteID]],Table2[team_id],Table2[team_name],_xlfn.XLOOKUP(Table1[[#This Row],[TeamFavoriteID]],Table2[team_id_pfr],Table2[team_name],"Even"))</f>
        <v>San Francisco 49ers</v>
      </c>
      <c r="M6036">
        <v>-13</v>
      </c>
      <c r="N6036">
        <f>IF(Table1[[#This Row],[TeamFavorite]]=Table1[[#This Row],[TeamHome]],Table1[[#This Row],[ScoreAway]]-Table1[[#This Row],[ScoreHome]],Table1[[#This Row],[ScoreHome]]-Table1[[#This Row],[ScoreAway]])</f>
        <v>-36</v>
      </c>
      <c r="O6036">
        <f>IF(Table1[[#This Row],[SpreadActual]]&lt;Table1[[#This Row],[SpreadFavorite]],1,0)</f>
        <v>1</v>
      </c>
      <c r="P6036">
        <v>48</v>
      </c>
      <c r="Q6036" t="s">
        <v>118</v>
      </c>
      <c r="R6036" t="b">
        <v>0</v>
      </c>
      <c r="S6036">
        <v>51</v>
      </c>
      <c r="T6036">
        <v>14</v>
      </c>
      <c r="U6036">
        <v>78</v>
      </c>
    </row>
    <row r="6037" spans="1:22" x14ac:dyDescent="0.2">
      <c r="A6037" s="1">
        <v>34672</v>
      </c>
      <c r="B6037">
        <v>1994</v>
      </c>
      <c r="C6037">
        <f>_xlfn.MAXIFS(Table1[ScheduleWeekWritten],Table1[ScheduleSeason],Table1[[#This Row],[ScheduleSeason]])</f>
        <v>17</v>
      </c>
      <c r="D6037">
        <v>14</v>
      </c>
      <c r="E6037" cm="1">
        <f t="array" ref="E6037">_xlfn.XLOOKUP(Table1[[#This Row],[ScheduleWeekWritten]],Table3[Game],100+Table3[Increase],Table1[[#This Row],[ScheduleWeekWritten]])</f>
        <v>14</v>
      </c>
      <c r="F6037" t="b">
        <v>0</v>
      </c>
      <c r="G6037" t="s">
        <v>128</v>
      </c>
      <c r="H6037">
        <v>19</v>
      </c>
      <c r="I6037">
        <v>31</v>
      </c>
      <c r="J6037" t="s">
        <v>140</v>
      </c>
      <c r="K6037" t="s">
        <v>132</v>
      </c>
      <c r="L6037" t="str">
        <f>_xlfn.XLOOKUP(Table1[[#This Row],[TeamFavoriteID]],Table2[team_id],Table2[team_name],_xlfn.XLOOKUP(Table1[[#This Row],[TeamFavoriteID]],Table2[team_id_pfr],Table2[team_name],"Even"))</f>
        <v>Seattle Seahawks</v>
      </c>
      <c r="M6037">
        <v>-3</v>
      </c>
      <c r="N6037">
        <f>IF(Table1[[#This Row],[TeamFavorite]]=Table1[[#This Row],[TeamHome]],Table1[[#This Row],[ScoreAway]]-Table1[[#This Row],[ScoreHome]],Table1[[#This Row],[ScoreHome]]-Table1[[#This Row],[ScoreAway]])</f>
        <v>12</v>
      </c>
      <c r="O6037">
        <f>IF(Table1[[#This Row],[SpreadActual]]&lt;Table1[[#This Row],[SpreadFavorite]],1,0)</f>
        <v>0</v>
      </c>
      <c r="P6037">
        <v>36.5</v>
      </c>
      <c r="Q6037" t="s">
        <v>129</v>
      </c>
      <c r="R6037" t="b">
        <v>0</v>
      </c>
      <c r="S6037">
        <v>72</v>
      </c>
      <c r="T6037">
        <v>0</v>
      </c>
      <c r="V6037" t="s">
        <v>103</v>
      </c>
    </row>
    <row r="6038" spans="1:22" x14ac:dyDescent="0.2">
      <c r="A6038" s="1">
        <v>34672</v>
      </c>
      <c r="B6038">
        <v>1994</v>
      </c>
      <c r="C6038">
        <f>_xlfn.MAXIFS(Table1[ScheduleWeekWritten],Table1[ScheduleSeason],Table1[[#This Row],[ScheduleSeason]])</f>
        <v>17</v>
      </c>
      <c r="D6038">
        <v>14</v>
      </c>
      <c r="E6038" cm="1">
        <f t="array" ref="E6038">_xlfn.XLOOKUP(Table1[[#This Row],[ScheduleWeekWritten]],Table3[Game],100+Table3[Increase],Table1[[#This Row],[ScheduleWeekWritten]])</f>
        <v>14</v>
      </c>
      <c r="F6038" t="b">
        <v>0</v>
      </c>
      <c r="G6038" t="s">
        <v>127</v>
      </c>
      <c r="H6038">
        <v>26</v>
      </c>
      <c r="I6038">
        <v>21</v>
      </c>
      <c r="J6038" t="s">
        <v>61</v>
      </c>
      <c r="K6038" t="s">
        <v>133</v>
      </c>
      <c r="L6038" t="str">
        <f>_xlfn.XLOOKUP(Table1[[#This Row],[TeamFavoriteID]],Table2[team_id],Table2[team_name],_xlfn.XLOOKUP(Table1[[#This Row],[TeamFavoriteID]],Table2[team_id_pfr],Table2[team_name],"Even"))</f>
        <v>Tampa Bay Buccaneers</v>
      </c>
      <c r="M6038">
        <v>-2.5</v>
      </c>
      <c r="N6038">
        <f>IF(Table1[[#This Row],[TeamFavorite]]=Table1[[#This Row],[TeamHome]],Table1[[#This Row],[ScoreAway]]-Table1[[#This Row],[ScoreHome]],Table1[[#This Row],[ScoreHome]]-Table1[[#This Row],[ScoreAway]])</f>
        <v>-5</v>
      </c>
      <c r="O6038">
        <f>IF(Table1[[#This Row],[SpreadActual]]&lt;Table1[[#This Row],[SpreadFavorite]],1,0)</f>
        <v>1</v>
      </c>
      <c r="P6038">
        <v>38</v>
      </c>
      <c r="Q6038" t="s">
        <v>130</v>
      </c>
      <c r="R6038" t="b">
        <v>0</v>
      </c>
      <c r="S6038">
        <v>76</v>
      </c>
      <c r="T6038">
        <v>8</v>
      </c>
      <c r="U6038">
        <v>80</v>
      </c>
    </row>
    <row r="6039" spans="1:22" x14ac:dyDescent="0.2">
      <c r="A6039" s="1">
        <v>34673</v>
      </c>
      <c r="B6039">
        <v>1994</v>
      </c>
      <c r="C6039">
        <f>_xlfn.MAXIFS(Table1[ScheduleWeekWritten],Table1[ScheduleSeason],Table1[[#This Row],[ScheduleSeason]])</f>
        <v>17</v>
      </c>
      <c r="D6039">
        <v>14</v>
      </c>
      <c r="E6039" cm="1">
        <f t="array" ref="E6039">_xlfn.XLOOKUP(Table1[[#This Row],[ScheduleWeekWritten]],Table3[Game],100+Table3[Increase],Table1[[#This Row],[ScheduleWeekWritten]])</f>
        <v>14</v>
      </c>
      <c r="F6039" t="b">
        <v>0</v>
      </c>
      <c r="G6039" t="s">
        <v>27</v>
      </c>
      <c r="H6039">
        <v>17</v>
      </c>
      <c r="I6039">
        <v>24</v>
      </c>
      <c r="J6039" t="s">
        <v>138</v>
      </c>
      <c r="K6039" t="s">
        <v>29</v>
      </c>
      <c r="L6039" t="str">
        <f>_xlfn.XLOOKUP(Table1[[#This Row],[TeamFavoriteID]],Table2[team_id],Table2[team_name],_xlfn.XLOOKUP(Table1[[#This Row],[TeamFavoriteID]],Table2[team_id_pfr],Table2[team_name],"Even"))</f>
        <v>Los Angeles Chargers</v>
      </c>
      <c r="M6039">
        <v>-4</v>
      </c>
      <c r="N6039">
        <f>IF(Table1[[#This Row],[TeamFavorite]]=Table1[[#This Row],[TeamHome]],Table1[[#This Row],[ScoreAway]]-Table1[[#This Row],[ScoreHome]],Table1[[#This Row],[ScoreHome]]-Table1[[#This Row],[ScoreAway]])</f>
        <v>-7</v>
      </c>
      <c r="O6039">
        <f>IF(Table1[[#This Row],[SpreadActual]]&lt;Table1[[#This Row],[SpreadFavorite]],1,0)</f>
        <v>1</v>
      </c>
      <c r="P6039">
        <v>37.5</v>
      </c>
      <c r="Q6039" t="s">
        <v>94</v>
      </c>
      <c r="R6039" t="b">
        <v>0</v>
      </c>
      <c r="S6039">
        <v>58</v>
      </c>
      <c r="T6039">
        <v>7</v>
      </c>
      <c r="U6039">
        <v>74</v>
      </c>
    </row>
    <row r="6040" spans="1:22" x14ac:dyDescent="0.2">
      <c r="A6040" s="1">
        <v>34678</v>
      </c>
      <c r="B6040">
        <v>1994</v>
      </c>
      <c r="C6040">
        <f>_xlfn.MAXIFS(Table1[ScheduleWeekWritten],Table1[ScheduleSeason],Table1[[#This Row],[ScheduleSeason]])</f>
        <v>17</v>
      </c>
      <c r="D6040">
        <v>15</v>
      </c>
      <c r="E6040" cm="1">
        <f t="array" ref="E6040">_xlfn.XLOOKUP(Table1[[#This Row],[ScheduleWeekWritten]],Table3[Game],100+Table3[Increase],Table1[[#This Row],[ScheduleWeekWritten]])</f>
        <v>15</v>
      </c>
      <c r="F6040" t="b">
        <v>0</v>
      </c>
      <c r="G6040" t="s">
        <v>67</v>
      </c>
      <c r="H6040">
        <v>14</v>
      </c>
      <c r="I6040">
        <v>19</v>
      </c>
      <c r="J6040" t="s">
        <v>62</v>
      </c>
      <c r="K6040" t="s">
        <v>68</v>
      </c>
      <c r="L6040" t="str">
        <f>_xlfn.XLOOKUP(Table1[[#This Row],[TeamFavoriteID]],Table2[team_id],Table2[team_name],_xlfn.XLOOKUP(Table1[[#This Row],[TeamFavoriteID]],Table2[team_id_pfr],Table2[team_name],"Even"))</f>
        <v>Dallas Cowboys</v>
      </c>
      <c r="M6040">
        <v>-10.5</v>
      </c>
      <c r="N6040">
        <f>IF(Table1[[#This Row],[TeamFavorite]]=Table1[[#This Row],[TeamHome]],Table1[[#This Row],[ScoreAway]]-Table1[[#This Row],[ScoreHome]],Table1[[#This Row],[ScoreHome]]-Table1[[#This Row],[ScoreAway]])</f>
        <v>5</v>
      </c>
      <c r="O6040">
        <f>IF(Table1[[#This Row],[SpreadActual]]&lt;Table1[[#This Row],[SpreadFavorite]],1,0)</f>
        <v>0</v>
      </c>
      <c r="P6040">
        <v>38</v>
      </c>
      <c r="Q6040" t="s">
        <v>119</v>
      </c>
      <c r="R6040" t="b">
        <v>0</v>
      </c>
      <c r="S6040">
        <v>42</v>
      </c>
      <c r="T6040">
        <v>20</v>
      </c>
      <c r="U6040">
        <v>69</v>
      </c>
    </row>
    <row r="6041" spans="1:22" x14ac:dyDescent="0.2">
      <c r="A6041" s="1">
        <v>34678</v>
      </c>
      <c r="B6041">
        <v>1994</v>
      </c>
      <c r="C6041">
        <f>_xlfn.MAXIFS(Table1[ScheduleWeekWritten],Table1[ScheduleSeason],Table1[[#This Row],[ScheduleSeason]])</f>
        <v>17</v>
      </c>
      <c r="D6041">
        <v>15</v>
      </c>
      <c r="E6041" cm="1">
        <f t="array" ref="E6041">_xlfn.XLOOKUP(Table1[[#This Row],[ScheduleWeekWritten]],Table3[Game],100+Table3[Increase],Table1[[#This Row],[ScheduleWeekWritten]])</f>
        <v>15</v>
      </c>
      <c r="F6041" t="b">
        <v>0</v>
      </c>
      <c r="G6041" t="s">
        <v>31</v>
      </c>
      <c r="H6041">
        <v>7</v>
      </c>
      <c r="I6041">
        <v>18</v>
      </c>
      <c r="J6041" t="s">
        <v>45</v>
      </c>
      <c r="K6041" t="s">
        <v>32</v>
      </c>
      <c r="L6041" t="str">
        <f>_xlfn.XLOOKUP(Table1[[#This Row],[TeamFavoriteID]],Table2[team_id],Table2[team_name],_xlfn.XLOOKUP(Table1[[#This Row],[TeamFavoriteID]],Table2[team_id_pfr],Table2[team_name],"Even"))</f>
        <v>New York Jets</v>
      </c>
      <c r="M6041">
        <v>-3</v>
      </c>
      <c r="N6041">
        <f>IF(Table1[[#This Row],[TeamFavorite]]=Table1[[#This Row],[TeamHome]],Table1[[#This Row],[ScoreAway]]-Table1[[#This Row],[ScoreHome]],Table1[[#This Row],[ScoreHome]]-Table1[[#This Row],[ScoreAway]])</f>
        <v>11</v>
      </c>
      <c r="O6041">
        <f>IF(Table1[[#This Row],[SpreadActual]]&lt;Table1[[#This Row],[SpreadFavorite]],1,0)</f>
        <v>0</v>
      </c>
      <c r="P6041">
        <v>37.5</v>
      </c>
      <c r="Q6041" t="s">
        <v>126</v>
      </c>
      <c r="R6041" t="b">
        <v>0</v>
      </c>
      <c r="S6041">
        <v>43</v>
      </c>
      <c r="T6041">
        <v>15</v>
      </c>
      <c r="U6041">
        <v>75</v>
      </c>
    </row>
    <row r="6042" spans="1:22" x14ac:dyDescent="0.2">
      <c r="A6042" s="1">
        <v>34679</v>
      </c>
      <c r="B6042">
        <v>1994</v>
      </c>
      <c r="C6042">
        <f>_xlfn.MAXIFS(Table1[ScheduleWeekWritten],Table1[ScheduleSeason],Table1[[#This Row],[ScheduleSeason]])</f>
        <v>17</v>
      </c>
      <c r="D6042">
        <v>15</v>
      </c>
      <c r="E6042" cm="1">
        <f t="array" ref="E6042">_xlfn.XLOOKUP(Table1[[#This Row],[ScheduleWeekWritten]],Table3[Game],100+Table3[Increase],Table1[[#This Row],[ScheduleWeekWritten]])</f>
        <v>15</v>
      </c>
      <c r="F6042" t="b">
        <v>0</v>
      </c>
      <c r="G6042" t="s">
        <v>149</v>
      </c>
      <c r="H6042">
        <v>17</v>
      </c>
      <c r="I6042">
        <v>15</v>
      </c>
      <c r="J6042" t="s">
        <v>61</v>
      </c>
      <c r="K6042" t="s">
        <v>59</v>
      </c>
      <c r="L6042" t="str">
        <f>_xlfn.XLOOKUP(Table1[[#This Row],[TeamFavoriteID]],Table2[team_id],Table2[team_name],_xlfn.XLOOKUP(Table1[[#This Row],[TeamFavoriteID]],Table2[team_id_pfr],Table2[team_name],"Even"))</f>
        <v>Arizona Cardinals</v>
      </c>
      <c r="M6042">
        <v>-7.5</v>
      </c>
      <c r="N6042">
        <f>IF(Table1[[#This Row],[TeamFavorite]]=Table1[[#This Row],[TeamHome]],Table1[[#This Row],[ScoreAway]]-Table1[[#This Row],[ScoreHome]],Table1[[#This Row],[ScoreHome]]-Table1[[#This Row],[ScoreAway]])</f>
        <v>-2</v>
      </c>
      <c r="O6042">
        <f>IF(Table1[[#This Row],[SpreadActual]]&lt;Table1[[#This Row],[SpreadFavorite]],1,0)</f>
        <v>0</v>
      </c>
      <c r="P6042">
        <v>34.5</v>
      </c>
      <c r="Q6042" t="s">
        <v>150</v>
      </c>
      <c r="R6042" t="b">
        <v>0</v>
      </c>
      <c r="S6042">
        <v>52</v>
      </c>
      <c r="T6042">
        <v>5</v>
      </c>
      <c r="U6042">
        <v>38</v>
      </c>
    </row>
    <row r="6043" spans="1:22" x14ac:dyDescent="0.2">
      <c r="A6043" s="1">
        <v>34679</v>
      </c>
      <c r="B6043">
        <v>1994</v>
      </c>
      <c r="C6043">
        <f>_xlfn.MAXIFS(Table1[ScheduleWeekWritten],Table1[ScheduleSeason],Table1[[#This Row],[ScheduleSeason]])</f>
        <v>17</v>
      </c>
      <c r="D6043">
        <v>15</v>
      </c>
      <c r="E6043" cm="1">
        <f t="array" ref="E6043">_xlfn.XLOOKUP(Table1[[#This Row],[ScheduleWeekWritten]],Table3[Game],100+Table3[Increase],Table1[[#This Row],[ScheduleWeekWritten]])</f>
        <v>15</v>
      </c>
      <c r="F6043" t="b">
        <v>0</v>
      </c>
      <c r="G6043" t="s">
        <v>38</v>
      </c>
      <c r="H6043">
        <v>20</v>
      </c>
      <c r="I6043">
        <v>29</v>
      </c>
      <c r="J6043" t="s">
        <v>95</v>
      </c>
      <c r="K6043" t="s">
        <v>109</v>
      </c>
      <c r="L6043" t="str">
        <f>_xlfn.XLOOKUP(Table1[[#This Row],[TeamFavoriteID]],Table2[team_id],Table2[team_name],_xlfn.XLOOKUP(Table1[[#This Row],[TeamFavoriteID]],Table2[team_id_pfr],Table2[team_name],"Even"))</f>
        <v>Atlanta Falcons</v>
      </c>
      <c r="M6043">
        <v>-4</v>
      </c>
      <c r="N6043">
        <f>IF(Table1[[#This Row],[TeamFavorite]]=Table1[[#This Row],[TeamHome]],Table1[[#This Row],[ScoreAway]]-Table1[[#This Row],[ScoreHome]],Table1[[#This Row],[ScoreHome]]-Table1[[#This Row],[ScoreAway]])</f>
        <v>9</v>
      </c>
      <c r="O6043">
        <f>IF(Table1[[#This Row],[SpreadActual]]&lt;Table1[[#This Row],[SpreadFavorite]],1,0)</f>
        <v>0</v>
      </c>
      <c r="P6043">
        <v>46</v>
      </c>
      <c r="Q6043" t="s">
        <v>148</v>
      </c>
      <c r="R6043" t="b">
        <v>0</v>
      </c>
      <c r="S6043">
        <v>72</v>
      </c>
      <c r="T6043">
        <v>0</v>
      </c>
      <c r="V6043" t="s">
        <v>103</v>
      </c>
    </row>
    <row r="6044" spans="1:22" x14ac:dyDescent="0.2">
      <c r="A6044" s="1">
        <v>34679</v>
      </c>
      <c r="B6044">
        <v>1994</v>
      </c>
      <c r="C6044">
        <f>_xlfn.MAXIFS(Table1[ScheduleWeekWritten],Table1[ScheduleSeason],Table1[[#This Row],[ScheduleSeason]])</f>
        <v>17</v>
      </c>
      <c r="D6044">
        <v>15</v>
      </c>
      <c r="E6044" cm="1">
        <f t="array" ref="E6044">_xlfn.XLOOKUP(Table1[[#This Row],[ScheduleWeekWritten]],Table3[Game],100+Table3[Increase],Table1[[#This Row],[ScheduleWeekWritten]])</f>
        <v>15</v>
      </c>
      <c r="F6044" t="b">
        <v>0</v>
      </c>
      <c r="G6044" t="s">
        <v>28</v>
      </c>
      <c r="H6044">
        <v>17</v>
      </c>
      <c r="I6044">
        <v>21</v>
      </c>
      <c r="J6044" t="s">
        <v>54</v>
      </c>
      <c r="K6044" t="s">
        <v>43</v>
      </c>
      <c r="L6044" t="str">
        <f>_xlfn.XLOOKUP(Table1[[#This Row],[TeamFavoriteID]],Table2[team_id],Table2[team_name],_xlfn.XLOOKUP(Table1[[#This Row],[TeamFavoriteID]],Table2[team_id_pfr],Table2[team_name],"Even"))</f>
        <v>Buffalo Bills</v>
      </c>
      <c r="M6044">
        <v>-3.5</v>
      </c>
      <c r="N6044">
        <f>IF(Table1[[#This Row],[TeamFavorite]]=Table1[[#This Row],[TeamHome]],Table1[[#This Row],[ScoreAway]]-Table1[[#This Row],[ScoreHome]],Table1[[#This Row],[ScoreHome]]-Table1[[#This Row],[ScoreAway]])</f>
        <v>4</v>
      </c>
      <c r="O6044">
        <f>IF(Table1[[#This Row],[SpreadActual]]&lt;Table1[[#This Row],[SpreadFavorite]],1,0)</f>
        <v>0</v>
      </c>
      <c r="P6044">
        <v>40</v>
      </c>
      <c r="Q6044" t="s">
        <v>123</v>
      </c>
      <c r="R6044" t="b">
        <v>0</v>
      </c>
      <c r="S6044">
        <v>30</v>
      </c>
      <c r="T6044">
        <v>16</v>
      </c>
      <c r="U6044">
        <v>81</v>
      </c>
    </row>
    <row r="6045" spans="1:22" x14ac:dyDescent="0.2">
      <c r="A6045" s="1">
        <v>34679</v>
      </c>
      <c r="B6045">
        <v>1994</v>
      </c>
      <c r="C6045">
        <f>_xlfn.MAXIFS(Table1[ScheduleWeekWritten],Table1[ScheduleSeason],Table1[[#This Row],[ScheduleSeason]])</f>
        <v>17</v>
      </c>
      <c r="D6045">
        <v>15</v>
      </c>
      <c r="E6045" cm="1">
        <f t="array" ref="E6045">_xlfn.XLOOKUP(Table1[[#This Row],[ScheduleWeekWritten]],Table3[Game],100+Table3[Increase],Table1[[#This Row],[ScheduleWeekWritten]])</f>
        <v>15</v>
      </c>
      <c r="F6045" t="b">
        <v>0</v>
      </c>
      <c r="G6045" t="s">
        <v>33</v>
      </c>
      <c r="H6045">
        <v>40</v>
      </c>
      <c r="I6045">
        <v>3</v>
      </c>
      <c r="J6045" t="s">
        <v>46</v>
      </c>
      <c r="K6045" t="s">
        <v>35</v>
      </c>
      <c r="L6045" t="str">
        <f>_xlfn.XLOOKUP(Table1[[#This Row],[TeamFavoriteID]],Table2[team_id],Table2[team_name],_xlfn.XLOOKUP(Table1[[#This Row],[TeamFavoriteID]],Table2[team_id_pfr],Table2[team_name],"Even"))</f>
        <v>Green Bay Packers</v>
      </c>
      <c r="M6045">
        <v>-4</v>
      </c>
      <c r="N6045">
        <f>IF(Table1[[#This Row],[TeamFavorite]]=Table1[[#This Row],[TeamHome]],Table1[[#This Row],[ScoreAway]]-Table1[[#This Row],[ScoreHome]],Table1[[#This Row],[ScoreHome]]-Table1[[#This Row],[ScoreAway]])</f>
        <v>-37</v>
      </c>
      <c r="O6045">
        <f>IF(Table1[[#This Row],[SpreadActual]]&lt;Table1[[#This Row],[SpreadFavorite]],1,0)</f>
        <v>1</v>
      </c>
      <c r="P6045">
        <v>35</v>
      </c>
      <c r="Q6045" t="s">
        <v>82</v>
      </c>
      <c r="R6045" t="b">
        <v>0</v>
      </c>
      <c r="S6045">
        <v>17</v>
      </c>
      <c r="T6045">
        <v>10</v>
      </c>
      <c r="U6045">
        <v>55</v>
      </c>
    </row>
    <row r="6046" spans="1:22" x14ac:dyDescent="0.2">
      <c r="A6046" s="1">
        <v>34679</v>
      </c>
      <c r="B6046">
        <v>1994</v>
      </c>
      <c r="C6046">
        <f>_xlfn.MAXIFS(Table1[ScheduleWeekWritten],Table1[ScheduleSeason],Table1[[#This Row],[ScheduleSeason]])</f>
        <v>17</v>
      </c>
      <c r="D6046">
        <v>15</v>
      </c>
      <c r="E6046" cm="1">
        <f t="array" ref="E6046">_xlfn.XLOOKUP(Table1[[#This Row],[ScheduleWeekWritten]],Table3[Game],100+Table3[Increase],Table1[[#This Row],[ScheduleWeekWritten]])</f>
        <v>15</v>
      </c>
      <c r="F6046" t="b">
        <v>0</v>
      </c>
      <c r="G6046" t="s">
        <v>23</v>
      </c>
      <c r="H6046">
        <v>14</v>
      </c>
      <c r="I6046">
        <v>16</v>
      </c>
      <c r="J6046" t="s">
        <v>128</v>
      </c>
      <c r="K6046" t="s">
        <v>25</v>
      </c>
      <c r="L6046" t="str">
        <f>_xlfn.XLOOKUP(Table1[[#This Row],[TeamFavoriteID]],Table2[team_id],Table2[team_name],_xlfn.XLOOKUP(Table1[[#This Row],[TeamFavoriteID]],Table2[team_id_pfr],Table2[team_name],"Even"))</f>
        <v>Houston Oilers</v>
      </c>
      <c r="M6046">
        <v>-3</v>
      </c>
      <c r="N6046">
        <f>IF(Table1[[#This Row],[TeamFavorite]]=Table1[[#This Row],[TeamHome]],Table1[[#This Row],[ScoreAway]]-Table1[[#This Row],[ScoreHome]],Table1[[#This Row],[ScoreHome]]-Table1[[#This Row],[ScoreAway]])</f>
        <v>2</v>
      </c>
      <c r="O6046">
        <f>IF(Table1[[#This Row],[SpreadActual]]&lt;Table1[[#This Row],[SpreadFavorite]],1,0)</f>
        <v>0</v>
      </c>
      <c r="P6046">
        <v>33</v>
      </c>
      <c r="Q6046" t="s">
        <v>102</v>
      </c>
      <c r="R6046" t="b">
        <v>0</v>
      </c>
      <c r="S6046">
        <v>72</v>
      </c>
      <c r="T6046">
        <v>0</v>
      </c>
      <c r="V6046" t="s">
        <v>103</v>
      </c>
    </row>
    <row r="6047" spans="1:22" x14ac:dyDescent="0.2">
      <c r="A6047" s="1">
        <v>34679</v>
      </c>
      <c r="B6047">
        <v>1994</v>
      </c>
      <c r="C6047">
        <f>_xlfn.MAXIFS(Table1[ScheduleWeekWritten],Table1[ScheduleSeason],Table1[[#This Row],[ScheduleSeason]])</f>
        <v>17</v>
      </c>
      <c r="D6047">
        <v>15</v>
      </c>
      <c r="E6047" cm="1">
        <f t="array" ref="E6047">_xlfn.XLOOKUP(Table1[[#This Row],[ScheduleWeekWritten]],Table3[Game],100+Table3[Increase],Table1[[#This Row],[ScheduleWeekWritten]])</f>
        <v>15</v>
      </c>
      <c r="F6047" t="b">
        <v>0</v>
      </c>
      <c r="G6047" t="s">
        <v>138</v>
      </c>
      <c r="H6047">
        <v>23</v>
      </c>
      <c r="I6047">
        <v>13</v>
      </c>
      <c r="J6047" t="s">
        <v>24</v>
      </c>
      <c r="K6047" t="s">
        <v>21</v>
      </c>
      <c r="L6047" t="str">
        <f>_xlfn.XLOOKUP(Table1[[#This Row],[TeamFavoriteID]],Table2[team_id],Table2[team_name],_xlfn.XLOOKUP(Table1[[#This Row],[TeamFavoriteID]],Table2[team_id_pfr],Table2[team_name],"Even"))</f>
        <v>Las Vegas Raiders</v>
      </c>
      <c r="M6047">
        <v>-5</v>
      </c>
      <c r="N6047">
        <f>IF(Table1[[#This Row],[TeamFavorite]]=Table1[[#This Row],[TeamHome]],Table1[[#This Row],[ScoreAway]]-Table1[[#This Row],[ScoreHome]],Table1[[#This Row],[ScoreHome]]-Table1[[#This Row],[ScoreAway]])</f>
        <v>10</v>
      </c>
      <c r="O6047">
        <f>IF(Table1[[#This Row],[SpreadActual]]&lt;Table1[[#This Row],[SpreadFavorite]],1,0)</f>
        <v>0</v>
      </c>
      <c r="P6047">
        <v>41.5</v>
      </c>
      <c r="Q6047" t="s">
        <v>65</v>
      </c>
      <c r="R6047" t="b">
        <v>0</v>
      </c>
      <c r="S6047">
        <v>54</v>
      </c>
      <c r="T6047">
        <v>7</v>
      </c>
      <c r="U6047">
        <v>49</v>
      </c>
    </row>
    <row r="6048" spans="1:22" x14ac:dyDescent="0.2">
      <c r="A6048" s="1">
        <v>34679</v>
      </c>
      <c r="B6048">
        <v>1994</v>
      </c>
      <c r="C6048">
        <f>_xlfn.MAXIFS(Table1[ScheduleWeekWritten],Table1[ScheduleSeason],Table1[[#This Row],[ScheduleSeason]])</f>
        <v>17</v>
      </c>
      <c r="D6048">
        <v>15</v>
      </c>
      <c r="E6048" cm="1">
        <f t="array" ref="E6048">_xlfn.XLOOKUP(Table1[[#This Row],[ScheduleWeekWritten]],Table3[Game],100+Table3[Increase],Table1[[#This Row],[ScheduleWeekWritten]])</f>
        <v>15</v>
      </c>
      <c r="F6048" t="b">
        <v>0</v>
      </c>
      <c r="G6048" t="s">
        <v>115</v>
      </c>
      <c r="H6048">
        <v>28</v>
      </c>
      <c r="I6048">
        <v>13</v>
      </c>
      <c r="J6048" t="s">
        <v>140</v>
      </c>
      <c r="K6048" t="s">
        <v>70</v>
      </c>
      <c r="L6048" t="str">
        <f>_xlfn.XLOOKUP(Table1[[#This Row],[TeamFavoriteID]],Table2[team_id],Table2[team_name],_xlfn.XLOOKUP(Table1[[#This Row],[TeamFavoriteID]],Table2[team_id_pfr],Table2[team_name],"Even"))</f>
        <v>Boston Patriots</v>
      </c>
      <c r="M6048">
        <v>-6</v>
      </c>
      <c r="N6048">
        <f>IF(Table1[[#This Row],[TeamFavorite]]=Table1[[#This Row],[TeamHome]],Table1[[#This Row],[ScoreAway]]-Table1[[#This Row],[ScoreHome]],Table1[[#This Row],[ScoreHome]]-Table1[[#This Row],[ScoreAway]])</f>
        <v>15</v>
      </c>
      <c r="O6048">
        <f>IF(Table1[[#This Row],[SpreadActual]]&lt;Table1[[#This Row],[SpreadFavorite]],1,0)</f>
        <v>0</v>
      </c>
      <c r="P6048">
        <v>37</v>
      </c>
      <c r="Q6048" t="s">
        <v>116</v>
      </c>
      <c r="R6048" t="b">
        <v>0</v>
      </c>
      <c r="S6048">
        <v>43</v>
      </c>
      <c r="T6048">
        <v>19</v>
      </c>
      <c r="U6048">
        <v>76</v>
      </c>
    </row>
    <row r="6049" spans="1:22" x14ac:dyDescent="0.2">
      <c r="A6049" s="1">
        <v>34679</v>
      </c>
      <c r="B6049">
        <v>1994</v>
      </c>
      <c r="C6049">
        <f>_xlfn.MAXIFS(Table1[ScheduleWeekWritten],Table1[ScheduleSeason],Table1[[#This Row],[ScheduleSeason]])</f>
        <v>17</v>
      </c>
      <c r="D6049">
        <v>15</v>
      </c>
      <c r="E6049" cm="1">
        <f t="array" ref="E6049">_xlfn.XLOOKUP(Table1[[#This Row],[ScheduleWeekWritten]],Table3[Game],100+Table3[Increase],Table1[[#This Row],[ScheduleWeekWritten]])</f>
        <v>15</v>
      </c>
      <c r="F6049" t="b">
        <v>0</v>
      </c>
      <c r="G6049" t="s">
        <v>50</v>
      </c>
      <c r="H6049">
        <v>27</v>
      </c>
      <c r="I6049">
        <v>20</v>
      </c>
      <c r="J6049" t="s">
        <v>101</v>
      </c>
      <c r="K6049" t="s">
        <v>90</v>
      </c>
      <c r="L6049" t="str">
        <f>_xlfn.XLOOKUP(Table1[[#This Row],[TeamFavoriteID]],Table2[team_id],Table2[team_name],_xlfn.XLOOKUP(Table1[[#This Row],[TeamFavoriteID]],Table2[team_id_pfr],Table2[team_name],"Even"))</f>
        <v>New York Giants</v>
      </c>
      <c r="M6049">
        <v>-5.5</v>
      </c>
      <c r="N6049">
        <f>IF(Table1[[#This Row],[TeamFavorite]]=Table1[[#This Row],[TeamHome]],Table1[[#This Row],[ScoreAway]]-Table1[[#This Row],[ScoreHome]],Table1[[#This Row],[ScoreHome]]-Table1[[#This Row],[ScoreAway]])</f>
        <v>-7</v>
      </c>
      <c r="O6049">
        <f>IF(Table1[[#This Row],[SpreadActual]]&lt;Table1[[#This Row],[SpreadFavorite]],1,0)</f>
        <v>1</v>
      </c>
      <c r="P6049">
        <v>35</v>
      </c>
      <c r="Q6049" t="s">
        <v>126</v>
      </c>
      <c r="R6049" t="b">
        <v>0</v>
      </c>
      <c r="S6049">
        <v>45</v>
      </c>
      <c r="T6049">
        <v>21</v>
      </c>
      <c r="U6049">
        <v>72</v>
      </c>
    </row>
    <row r="6050" spans="1:22" x14ac:dyDescent="0.2">
      <c r="A6050" s="1">
        <v>34679</v>
      </c>
      <c r="B6050">
        <v>1994</v>
      </c>
      <c r="C6050">
        <f>_xlfn.MAXIFS(Table1[ScheduleWeekWritten],Table1[ScheduleSeason],Table1[[#This Row],[ScheduleSeason]])</f>
        <v>17</v>
      </c>
      <c r="D6050">
        <v>15</v>
      </c>
      <c r="E6050" cm="1">
        <f t="array" ref="E6050">_xlfn.XLOOKUP(Table1[[#This Row],[ScheduleWeekWritten]],Table3[Game],100+Table3[Increase],Table1[[#This Row],[ScheduleWeekWritten]])</f>
        <v>15</v>
      </c>
      <c r="F6050" t="b">
        <v>0</v>
      </c>
      <c r="G6050" t="s">
        <v>49</v>
      </c>
      <c r="H6050">
        <v>14</v>
      </c>
      <c r="I6050">
        <v>3</v>
      </c>
      <c r="J6050" t="s">
        <v>58</v>
      </c>
      <c r="K6050" t="s">
        <v>51</v>
      </c>
      <c r="L6050" t="str">
        <f>_xlfn.XLOOKUP(Table1[[#This Row],[TeamFavoriteID]],Table2[team_id],Table2[team_name],_xlfn.XLOOKUP(Table1[[#This Row],[TeamFavoriteID]],Table2[team_id_pfr],Table2[team_name],"Even"))</f>
        <v>Pittsburgh Steelers</v>
      </c>
      <c r="M6050">
        <v>-6</v>
      </c>
      <c r="N6050">
        <f>IF(Table1[[#This Row],[TeamFavorite]]=Table1[[#This Row],[TeamHome]],Table1[[#This Row],[ScoreAway]]-Table1[[#This Row],[ScoreHome]],Table1[[#This Row],[ScoreHome]]-Table1[[#This Row],[ScoreAway]])</f>
        <v>-11</v>
      </c>
      <c r="O6050">
        <f>IF(Table1[[#This Row],[SpreadActual]]&lt;Table1[[#This Row],[SpreadFavorite]],1,0)</f>
        <v>1</v>
      </c>
      <c r="P6050">
        <v>35</v>
      </c>
      <c r="Q6050" t="s">
        <v>113</v>
      </c>
      <c r="R6050" t="b">
        <v>0</v>
      </c>
      <c r="S6050">
        <v>33</v>
      </c>
      <c r="T6050">
        <v>18</v>
      </c>
      <c r="U6050">
        <v>75</v>
      </c>
    </row>
    <row r="6051" spans="1:22" x14ac:dyDescent="0.2">
      <c r="A6051" s="1">
        <v>34679</v>
      </c>
      <c r="B6051">
        <v>1994</v>
      </c>
      <c r="C6051">
        <f>_xlfn.MAXIFS(Table1[ScheduleWeekWritten],Table1[ScheduleSeason],Table1[[#This Row],[ScheduleSeason]])</f>
        <v>17</v>
      </c>
      <c r="D6051">
        <v>15</v>
      </c>
      <c r="E6051" cm="1">
        <f t="array" ref="E6051">_xlfn.XLOOKUP(Table1[[#This Row],[ScheduleWeekWritten]],Table3[Game],100+Table3[Increase],Table1[[#This Row],[ScheduleWeekWritten]])</f>
        <v>15</v>
      </c>
      <c r="F6051" t="b">
        <v>0</v>
      </c>
      <c r="G6051" t="s">
        <v>27</v>
      </c>
      <c r="H6051">
        <v>15</v>
      </c>
      <c r="I6051">
        <v>38</v>
      </c>
      <c r="J6051" t="s">
        <v>53</v>
      </c>
      <c r="K6051" t="s">
        <v>87</v>
      </c>
      <c r="L6051" t="str">
        <f>_xlfn.XLOOKUP(Table1[[#This Row],[TeamFavoriteID]],Table2[team_id],Table2[team_name],_xlfn.XLOOKUP(Table1[[#This Row],[TeamFavoriteID]],Table2[team_id_pfr],Table2[team_name],"Even"))</f>
        <v>San Francisco 49ers</v>
      </c>
      <c r="M6051">
        <v>-9</v>
      </c>
      <c r="N6051">
        <f>IF(Table1[[#This Row],[TeamFavorite]]=Table1[[#This Row],[TeamHome]],Table1[[#This Row],[ScoreAway]]-Table1[[#This Row],[ScoreHome]],Table1[[#This Row],[ScoreHome]]-Table1[[#This Row],[ScoreAway]])</f>
        <v>-23</v>
      </c>
      <c r="O6051">
        <f>IF(Table1[[#This Row],[SpreadActual]]&lt;Table1[[#This Row],[SpreadFavorite]],1,0)</f>
        <v>1</v>
      </c>
      <c r="P6051">
        <v>45.5</v>
      </c>
      <c r="Q6051" t="s">
        <v>94</v>
      </c>
      <c r="R6051" t="b">
        <v>0</v>
      </c>
      <c r="S6051">
        <v>54</v>
      </c>
      <c r="T6051">
        <v>7</v>
      </c>
      <c r="U6051">
        <v>62</v>
      </c>
    </row>
    <row r="6052" spans="1:22" x14ac:dyDescent="0.2">
      <c r="A6052" s="1">
        <v>34679</v>
      </c>
      <c r="B6052">
        <v>1994</v>
      </c>
      <c r="C6052">
        <f>_xlfn.MAXIFS(Table1[ScheduleWeekWritten],Table1[ScheduleSeason],Table1[[#This Row],[ScheduleSeason]])</f>
        <v>17</v>
      </c>
      <c r="D6052">
        <v>15</v>
      </c>
      <c r="E6052" cm="1">
        <f t="array" ref="E6052">_xlfn.XLOOKUP(Table1[[#This Row],[ScheduleWeekWritten]],Table3[Game],100+Table3[Increase],Table1[[#This Row],[ScheduleWeekWritten]])</f>
        <v>15</v>
      </c>
      <c r="F6052" t="b">
        <v>0</v>
      </c>
      <c r="G6052" t="s">
        <v>127</v>
      </c>
      <c r="H6052">
        <v>24</v>
      </c>
      <c r="I6052">
        <v>14</v>
      </c>
      <c r="J6052" t="s">
        <v>39</v>
      </c>
      <c r="K6052" t="s">
        <v>133</v>
      </c>
      <c r="L6052" t="str">
        <f>_xlfn.XLOOKUP(Table1[[#This Row],[TeamFavoriteID]],Table2[team_id],Table2[team_name],_xlfn.XLOOKUP(Table1[[#This Row],[TeamFavoriteID]],Table2[team_id_pfr],Table2[team_name],"Even"))</f>
        <v>Tampa Bay Buccaneers</v>
      </c>
      <c r="M6052">
        <v>-2.5</v>
      </c>
      <c r="N6052">
        <f>IF(Table1[[#This Row],[TeamFavorite]]=Table1[[#This Row],[TeamHome]],Table1[[#This Row],[ScoreAway]]-Table1[[#This Row],[ScoreHome]],Table1[[#This Row],[ScoreHome]]-Table1[[#This Row],[ScoreAway]])</f>
        <v>-10</v>
      </c>
      <c r="O6052">
        <f>IF(Table1[[#This Row],[SpreadActual]]&lt;Table1[[#This Row],[SpreadFavorite]],1,0)</f>
        <v>1</v>
      </c>
      <c r="P6052">
        <v>40</v>
      </c>
      <c r="Q6052" t="s">
        <v>130</v>
      </c>
      <c r="R6052" t="b">
        <v>0</v>
      </c>
      <c r="S6052">
        <v>68</v>
      </c>
      <c r="T6052">
        <v>13</v>
      </c>
      <c r="U6052">
        <v>89</v>
      </c>
    </row>
    <row r="6053" spans="1:22" x14ac:dyDescent="0.2">
      <c r="A6053" s="1">
        <v>34680</v>
      </c>
      <c r="B6053">
        <v>1994</v>
      </c>
      <c r="C6053">
        <f>_xlfn.MAXIFS(Table1[ScheduleWeekWritten],Table1[ScheduleSeason],Table1[[#This Row],[ScheduleSeason]])</f>
        <v>17</v>
      </c>
      <c r="D6053">
        <v>15</v>
      </c>
      <c r="E6053" cm="1">
        <f t="array" ref="E6053">_xlfn.XLOOKUP(Table1[[#This Row],[ScheduleWeekWritten]],Table3[Game],100+Table3[Increase],Table1[[#This Row],[ScheduleWeekWritten]])</f>
        <v>15</v>
      </c>
      <c r="F6053" t="b">
        <v>0</v>
      </c>
      <c r="G6053" t="s">
        <v>19</v>
      </c>
      <c r="H6053">
        <v>45</v>
      </c>
      <c r="I6053">
        <v>28</v>
      </c>
      <c r="J6053" t="s">
        <v>42</v>
      </c>
      <c r="K6053" t="s">
        <v>91</v>
      </c>
      <c r="L6053" t="str">
        <f>_xlfn.XLOOKUP(Table1[[#This Row],[TeamFavoriteID]],Table2[team_id],Table2[team_name],_xlfn.XLOOKUP(Table1[[#This Row],[TeamFavoriteID]],Table2[team_id_pfr],Table2[team_name],"Even"))</f>
        <v>Miami Dolphins</v>
      </c>
      <c r="M6053">
        <v>-4.5</v>
      </c>
      <c r="N6053">
        <f>IF(Table1[[#This Row],[TeamFavorite]]=Table1[[#This Row],[TeamHome]],Table1[[#This Row],[ScoreAway]]-Table1[[#This Row],[ScoreHome]],Table1[[#This Row],[ScoreHome]]-Table1[[#This Row],[ScoreAway]])</f>
        <v>-17</v>
      </c>
      <c r="O6053">
        <f>IF(Table1[[#This Row],[SpreadActual]]&lt;Table1[[#This Row],[SpreadFavorite]],1,0)</f>
        <v>1</v>
      </c>
      <c r="P6053">
        <v>39.5</v>
      </c>
      <c r="Q6053" t="s">
        <v>143</v>
      </c>
      <c r="R6053" t="b">
        <v>0</v>
      </c>
      <c r="S6053">
        <v>70</v>
      </c>
      <c r="T6053">
        <v>11</v>
      </c>
      <c r="U6053">
        <v>74</v>
      </c>
    </row>
    <row r="6054" spans="1:22" x14ac:dyDescent="0.2">
      <c r="A6054" s="1">
        <v>34685</v>
      </c>
      <c r="B6054">
        <v>1994</v>
      </c>
      <c r="C6054">
        <f>_xlfn.MAXIFS(Table1[ScheduleWeekWritten],Table1[ScheduleSeason],Table1[[#This Row],[ScheduleSeason]])</f>
        <v>17</v>
      </c>
      <c r="D6054">
        <v>16</v>
      </c>
      <c r="E6054" cm="1">
        <f t="array" ref="E6054">_xlfn.XLOOKUP(Table1[[#This Row],[ScheduleWeekWritten]],Table3[Game],100+Table3[Increase],Table1[[#This Row],[ScheduleWeekWritten]])</f>
        <v>16</v>
      </c>
      <c r="F6054" t="b">
        <v>0</v>
      </c>
      <c r="G6054" t="s">
        <v>45</v>
      </c>
      <c r="H6054">
        <v>41</v>
      </c>
      <c r="I6054">
        <v>19</v>
      </c>
      <c r="J6054" t="s">
        <v>54</v>
      </c>
      <c r="K6054" t="s">
        <v>79</v>
      </c>
      <c r="L6054" t="str">
        <f>_xlfn.XLOOKUP(Table1[[#This Row],[TeamFavoriteID]],Table2[team_id],Table2[team_name],_xlfn.XLOOKUP(Table1[[#This Row],[TeamFavoriteID]],Table2[team_id_pfr],Table2[team_name],"Even"))</f>
        <v>Detroit Lions</v>
      </c>
      <c r="M6054">
        <v>-1.5</v>
      </c>
      <c r="N6054">
        <f>IF(Table1[[#This Row],[TeamFavorite]]=Table1[[#This Row],[TeamHome]],Table1[[#This Row],[ScoreAway]]-Table1[[#This Row],[ScoreHome]],Table1[[#This Row],[ScoreHome]]-Table1[[#This Row],[ScoreAway]])</f>
        <v>-22</v>
      </c>
      <c r="O6054">
        <f>IF(Table1[[#This Row],[SpreadActual]]&lt;Table1[[#This Row],[SpreadFavorite]],1,0)</f>
        <v>1</v>
      </c>
      <c r="P6054">
        <v>42</v>
      </c>
      <c r="Q6054" t="s">
        <v>125</v>
      </c>
      <c r="R6054" t="b">
        <v>0</v>
      </c>
      <c r="S6054">
        <v>72</v>
      </c>
      <c r="T6054">
        <v>0</v>
      </c>
      <c r="V6054" t="s">
        <v>103</v>
      </c>
    </row>
    <row r="6055" spans="1:22" x14ac:dyDescent="0.2">
      <c r="A6055" s="1">
        <v>34685</v>
      </c>
      <c r="B6055">
        <v>1994</v>
      </c>
      <c r="C6055">
        <f>_xlfn.MAXIFS(Table1[ScheduleWeekWritten],Table1[ScheduleSeason],Table1[[#This Row],[ScheduleSeason]])</f>
        <v>17</v>
      </c>
      <c r="D6055">
        <v>16</v>
      </c>
      <c r="E6055" cm="1">
        <f t="array" ref="E6055">_xlfn.XLOOKUP(Table1[[#This Row],[ScheduleWeekWritten]],Table3[Game],100+Table3[Increase],Table1[[#This Row],[ScheduleWeekWritten]])</f>
        <v>16</v>
      </c>
      <c r="F6055" t="b">
        <v>0</v>
      </c>
      <c r="G6055" t="s">
        <v>53</v>
      </c>
      <c r="H6055">
        <v>42</v>
      </c>
      <c r="I6055">
        <v>19</v>
      </c>
      <c r="J6055" t="s">
        <v>24</v>
      </c>
      <c r="K6055" t="s">
        <v>87</v>
      </c>
      <c r="L6055" t="str">
        <f>_xlfn.XLOOKUP(Table1[[#This Row],[TeamFavoriteID]],Table2[team_id],Table2[team_name],_xlfn.XLOOKUP(Table1[[#This Row],[TeamFavoriteID]],Table2[team_id_pfr],Table2[team_name],"Even"))</f>
        <v>San Francisco 49ers</v>
      </c>
      <c r="M6055">
        <v>-15</v>
      </c>
      <c r="N6055">
        <f>IF(Table1[[#This Row],[TeamFavorite]]=Table1[[#This Row],[TeamHome]],Table1[[#This Row],[ScoreAway]]-Table1[[#This Row],[ScoreHome]],Table1[[#This Row],[ScoreHome]]-Table1[[#This Row],[ScoreAway]])</f>
        <v>-23</v>
      </c>
      <c r="O6055">
        <f>IF(Table1[[#This Row],[SpreadActual]]&lt;Table1[[#This Row],[SpreadFavorite]],1,0)</f>
        <v>1</v>
      </c>
      <c r="P6055">
        <v>47.5</v>
      </c>
      <c r="Q6055" t="s">
        <v>118</v>
      </c>
      <c r="R6055" t="b">
        <v>0</v>
      </c>
      <c r="S6055">
        <v>47</v>
      </c>
      <c r="T6055">
        <v>8</v>
      </c>
      <c r="U6055">
        <v>86</v>
      </c>
    </row>
    <row r="6056" spans="1:22" x14ac:dyDescent="0.2">
      <c r="A6056" s="1">
        <v>34686</v>
      </c>
      <c r="B6056">
        <v>1994</v>
      </c>
      <c r="C6056">
        <f>_xlfn.MAXIFS(Table1[ScheduleWeekWritten],Table1[ScheduleSeason],Table1[[#This Row],[ScheduleSeason]])</f>
        <v>17</v>
      </c>
      <c r="D6056">
        <v>16</v>
      </c>
      <c r="E6056" cm="1">
        <f t="array" ref="E6056">_xlfn.XLOOKUP(Table1[[#This Row],[ScheduleWeekWritten]],Table3[Game],100+Table3[Increase],Table1[[#This Row],[ScheduleWeekWritten]])</f>
        <v>16</v>
      </c>
      <c r="F6056" t="b">
        <v>0</v>
      </c>
      <c r="G6056" t="s">
        <v>149</v>
      </c>
      <c r="H6056">
        <v>28</v>
      </c>
      <c r="I6056">
        <v>7</v>
      </c>
      <c r="J6056" t="s">
        <v>101</v>
      </c>
      <c r="K6056" t="s">
        <v>59</v>
      </c>
      <c r="L6056" t="str">
        <f>_xlfn.XLOOKUP(Table1[[#This Row],[TeamFavoriteID]],Table2[team_id],Table2[team_name],_xlfn.XLOOKUP(Table1[[#This Row],[TeamFavoriteID]],Table2[team_id_pfr],Table2[team_name],"Even"))</f>
        <v>Arizona Cardinals</v>
      </c>
      <c r="M6056">
        <v>-7</v>
      </c>
      <c r="N6056">
        <f>IF(Table1[[#This Row],[TeamFavorite]]=Table1[[#This Row],[TeamHome]],Table1[[#This Row],[ScoreAway]]-Table1[[#This Row],[ScoreHome]],Table1[[#This Row],[ScoreHome]]-Table1[[#This Row],[ScoreAway]])</f>
        <v>-21</v>
      </c>
      <c r="O6056">
        <f>IF(Table1[[#This Row],[SpreadActual]]&lt;Table1[[#This Row],[SpreadFavorite]],1,0)</f>
        <v>1</v>
      </c>
      <c r="P6056">
        <v>34.5</v>
      </c>
      <c r="Q6056" t="s">
        <v>150</v>
      </c>
      <c r="R6056" t="b">
        <v>0</v>
      </c>
      <c r="S6056">
        <v>58</v>
      </c>
      <c r="T6056">
        <v>5</v>
      </c>
      <c r="U6056">
        <v>39</v>
      </c>
    </row>
    <row r="6057" spans="1:22" x14ac:dyDescent="0.2">
      <c r="A6057" s="1">
        <v>34686</v>
      </c>
      <c r="B6057">
        <v>1994</v>
      </c>
      <c r="C6057">
        <f>_xlfn.MAXIFS(Table1[ScheduleWeekWritten],Table1[ScheduleSeason],Table1[[#This Row],[ScheduleSeason]])</f>
        <v>17</v>
      </c>
      <c r="D6057">
        <v>16</v>
      </c>
      <c r="E6057" cm="1">
        <f t="array" ref="E6057">_xlfn.XLOOKUP(Table1[[#This Row],[ScheduleWeekWritten]],Table3[Game],100+Table3[Increase],Table1[[#This Row],[ScheduleWeekWritten]])</f>
        <v>16</v>
      </c>
      <c r="F6057" t="b">
        <v>0</v>
      </c>
      <c r="G6057" t="s">
        <v>28</v>
      </c>
      <c r="H6057">
        <v>17</v>
      </c>
      <c r="I6057">
        <v>41</v>
      </c>
      <c r="J6057" t="s">
        <v>115</v>
      </c>
      <c r="K6057" t="s">
        <v>43</v>
      </c>
      <c r="L6057" t="str">
        <f>_xlfn.XLOOKUP(Table1[[#This Row],[TeamFavoriteID]],Table2[team_id],Table2[team_name],_xlfn.XLOOKUP(Table1[[#This Row],[TeamFavoriteID]],Table2[team_id_pfr],Table2[team_name],"Even"))</f>
        <v>Buffalo Bills</v>
      </c>
      <c r="M6057">
        <v>-1</v>
      </c>
      <c r="N6057">
        <f>IF(Table1[[#This Row],[TeamFavorite]]=Table1[[#This Row],[TeamHome]],Table1[[#This Row],[ScoreAway]]-Table1[[#This Row],[ScoreHome]],Table1[[#This Row],[ScoreHome]]-Table1[[#This Row],[ScoreAway]])</f>
        <v>24</v>
      </c>
      <c r="O6057">
        <f>IF(Table1[[#This Row],[SpreadActual]]&lt;Table1[[#This Row],[SpreadFavorite]],1,0)</f>
        <v>0</v>
      </c>
      <c r="P6057">
        <v>37</v>
      </c>
      <c r="Q6057" t="s">
        <v>123</v>
      </c>
      <c r="R6057" t="b">
        <v>0</v>
      </c>
      <c r="S6057">
        <v>36</v>
      </c>
      <c r="T6057">
        <v>7</v>
      </c>
      <c r="U6057">
        <v>87</v>
      </c>
    </row>
    <row r="6058" spans="1:22" x14ac:dyDescent="0.2">
      <c r="A6058" s="1">
        <v>34686</v>
      </c>
      <c r="B6058">
        <v>1994</v>
      </c>
      <c r="C6058">
        <f>_xlfn.MAXIFS(Table1[ScheduleWeekWritten],Table1[ScheduleSeason],Table1[[#This Row],[ScheduleSeason]])</f>
        <v>17</v>
      </c>
      <c r="D6058">
        <v>16</v>
      </c>
      <c r="E6058" cm="1">
        <f t="array" ref="E6058">_xlfn.XLOOKUP(Table1[[#This Row],[ScheduleWeekWritten]],Table3[Game],100+Table3[Increase],Table1[[#This Row],[ScheduleWeekWritten]])</f>
        <v>16</v>
      </c>
      <c r="F6058" t="b">
        <v>0</v>
      </c>
      <c r="G6058" t="s">
        <v>46</v>
      </c>
      <c r="H6058">
        <v>27</v>
      </c>
      <c r="I6058">
        <v>13</v>
      </c>
      <c r="J6058" t="s">
        <v>39</v>
      </c>
      <c r="K6058" t="s">
        <v>47</v>
      </c>
      <c r="L6058" t="str">
        <f>_xlfn.XLOOKUP(Table1[[#This Row],[TeamFavoriteID]],Table2[team_id],Table2[team_name],_xlfn.XLOOKUP(Table1[[#This Row],[TeamFavoriteID]],Table2[team_id_pfr],Table2[team_name],"Even"))</f>
        <v>Chicago Bears</v>
      </c>
      <c r="M6058">
        <v>-7</v>
      </c>
      <c r="N6058">
        <f>IF(Table1[[#This Row],[TeamFavorite]]=Table1[[#This Row],[TeamHome]],Table1[[#This Row],[ScoreAway]]-Table1[[#This Row],[ScoreHome]],Table1[[#This Row],[ScoreHome]]-Table1[[#This Row],[ScoreAway]])</f>
        <v>-14</v>
      </c>
      <c r="O6058">
        <f>IF(Table1[[#This Row],[SpreadActual]]&lt;Table1[[#This Row],[SpreadFavorite]],1,0)</f>
        <v>1</v>
      </c>
      <c r="P6058">
        <v>33.5</v>
      </c>
      <c r="Q6058" t="s">
        <v>114</v>
      </c>
      <c r="R6058" t="b">
        <v>0</v>
      </c>
      <c r="S6058">
        <v>33</v>
      </c>
      <c r="T6058">
        <v>14</v>
      </c>
      <c r="U6058">
        <v>78</v>
      </c>
    </row>
    <row r="6059" spans="1:22" x14ac:dyDescent="0.2">
      <c r="A6059" s="1">
        <v>34686</v>
      </c>
      <c r="B6059">
        <v>1994</v>
      </c>
      <c r="C6059">
        <f>_xlfn.MAXIFS(Table1[ScheduleWeekWritten],Table1[ScheduleSeason],Table1[[#This Row],[ScheduleSeason]])</f>
        <v>17</v>
      </c>
      <c r="D6059">
        <v>16</v>
      </c>
      <c r="E6059" cm="1">
        <f t="array" ref="E6059">_xlfn.XLOOKUP(Table1[[#This Row],[ScheduleWeekWritten]],Table3[Game],100+Table3[Increase],Table1[[#This Row],[ScheduleWeekWritten]])</f>
        <v>16</v>
      </c>
      <c r="F6059" t="b">
        <v>0</v>
      </c>
      <c r="G6059" t="s">
        <v>33</v>
      </c>
      <c r="H6059">
        <v>21</v>
      </c>
      <c r="I6059">
        <v>17</v>
      </c>
      <c r="J6059" t="s">
        <v>38</v>
      </c>
      <c r="K6059" t="s">
        <v>35</v>
      </c>
      <c r="L6059" t="str">
        <f>_xlfn.XLOOKUP(Table1[[#This Row],[TeamFavoriteID]],Table2[team_id],Table2[team_name],_xlfn.XLOOKUP(Table1[[#This Row],[TeamFavoriteID]],Table2[team_id_pfr],Table2[team_name],"Even"))</f>
        <v>Green Bay Packers</v>
      </c>
      <c r="M6059">
        <v>-7.5</v>
      </c>
      <c r="N6059">
        <f>IF(Table1[[#This Row],[TeamFavorite]]=Table1[[#This Row],[TeamHome]],Table1[[#This Row],[ScoreAway]]-Table1[[#This Row],[ScoreHome]],Table1[[#This Row],[ScoreHome]]-Table1[[#This Row],[ScoreAway]])</f>
        <v>-4</v>
      </c>
      <c r="O6059">
        <f>IF(Table1[[#This Row],[SpreadActual]]&lt;Table1[[#This Row],[SpreadFavorite]],1,0)</f>
        <v>0</v>
      </c>
      <c r="P6059">
        <v>39.5</v>
      </c>
      <c r="Q6059" t="s">
        <v>36</v>
      </c>
      <c r="R6059" t="b">
        <v>0</v>
      </c>
      <c r="S6059">
        <v>34</v>
      </c>
      <c r="T6059">
        <v>13</v>
      </c>
      <c r="U6059">
        <v>78</v>
      </c>
    </row>
    <row r="6060" spans="1:22" x14ac:dyDescent="0.2">
      <c r="A6060" s="1">
        <v>34686</v>
      </c>
      <c r="B6060">
        <v>1994</v>
      </c>
      <c r="C6060">
        <f>_xlfn.MAXIFS(Table1[ScheduleWeekWritten],Table1[ScheduleSeason],Table1[[#This Row],[ScheduleSeason]])</f>
        <v>17</v>
      </c>
      <c r="D6060">
        <v>16</v>
      </c>
      <c r="E6060" cm="1">
        <f t="array" ref="E6060">_xlfn.XLOOKUP(Table1[[#This Row],[ScheduleWeekWritten]],Table3[Game],100+Table3[Increase],Table1[[#This Row],[ScheduleWeekWritten]])</f>
        <v>16</v>
      </c>
      <c r="F6060" t="b">
        <v>0</v>
      </c>
      <c r="G6060" t="s">
        <v>140</v>
      </c>
      <c r="H6060">
        <v>10</v>
      </c>
      <c r="I6060">
        <v>6</v>
      </c>
      <c r="J6060" t="s">
        <v>19</v>
      </c>
      <c r="K6060" t="s">
        <v>91</v>
      </c>
      <c r="L6060" t="str">
        <f>_xlfn.XLOOKUP(Table1[[#This Row],[TeamFavoriteID]],Table2[team_id],Table2[team_name],_xlfn.XLOOKUP(Table1[[#This Row],[TeamFavoriteID]],Table2[team_id_pfr],Table2[team_name],"Even"))</f>
        <v>Miami Dolphins</v>
      </c>
      <c r="M6060">
        <v>-3.5</v>
      </c>
      <c r="N6060">
        <f>IF(Table1[[#This Row],[TeamFavorite]]=Table1[[#This Row],[TeamHome]],Table1[[#This Row],[ScoreAway]]-Table1[[#This Row],[ScoreHome]],Table1[[#This Row],[ScoreHome]]-Table1[[#This Row],[ScoreAway]])</f>
        <v>4</v>
      </c>
      <c r="O6060">
        <f>IF(Table1[[#This Row],[SpreadActual]]&lt;Table1[[#This Row],[SpreadFavorite]],1,0)</f>
        <v>0</v>
      </c>
      <c r="P6060">
        <v>42</v>
      </c>
      <c r="Q6060" t="s">
        <v>141</v>
      </c>
      <c r="R6060" t="b">
        <v>0</v>
      </c>
      <c r="S6060">
        <v>72</v>
      </c>
      <c r="T6060">
        <v>0</v>
      </c>
      <c r="V6060" t="s">
        <v>103</v>
      </c>
    </row>
    <row r="6061" spans="1:22" x14ac:dyDescent="0.2">
      <c r="A6061" s="1">
        <v>34686</v>
      </c>
      <c r="B6061">
        <v>1994</v>
      </c>
      <c r="C6061">
        <f>_xlfn.MAXIFS(Table1[ScheduleWeekWritten],Table1[ScheduleSeason],Table1[[#This Row],[ScheduleSeason]])</f>
        <v>17</v>
      </c>
      <c r="D6061">
        <v>16</v>
      </c>
      <c r="E6061" cm="1">
        <f t="array" ref="E6061">_xlfn.XLOOKUP(Table1[[#This Row],[ScheduleWeekWritten]],Table3[Game],100+Table3[Increase],Table1[[#This Row],[ScheduleWeekWritten]])</f>
        <v>16</v>
      </c>
      <c r="F6061" t="b">
        <v>0</v>
      </c>
      <c r="G6061" t="s">
        <v>42</v>
      </c>
      <c r="H6061">
        <v>31</v>
      </c>
      <c r="I6061">
        <v>9</v>
      </c>
      <c r="J6061" t="s">
        <v>23</v>
      </c>
      <c r="K6061" t="s">
        <v>75</v>
      </c>
      <c r="L6061" t="str">
        <f>_xlfn.XLOOKUP(Table1[[#This Row],[TeamFavoriteID]],Table2[team_id],Table2[team_name],_xlfn.XLOOKUP(Table1[[#This Row],[TeamFavoriteID]],Table2[team_id_pfr],Table2[team_name],"Even"))</f>
        <v>Kansas City Chiefs</v>
      </c>
      <c r="M6061">
        <v>-9.5</v>
      </c>
      <c r="N6061">
        <f>IF(Table1[[#This Row],[TeamFavorite]]=Table1[[#This Row],[TeamHome]],Table1[[#This Row],[ScoreAway]]-Table1[[#This Row],[ScoreHome]],Table1[[#This Row],[ScoreHome]]-Table1[[#This Row],[ScoreAway]])</f>
        <v>-22</v>
      </c>
      <c r="O6061">
        <f>IF(Table1[[#This Row],[SpreadActual]]&lt;Table1[[#This Row],[SpreadFavorite]],1,0)</f>
        <v>1</v>
      </c>
      <c r="P6061">
        <v>34</v>
      </c>
      <c r="Q6061" t="s">
        <v>117</v>
      </c>
      <c r="R6061" t="b">
        <v>0</v>
      </c>
      <c r="S6061">
        <v>33</v>
      </c>
      <c r="T6061">
        <v>9</v>
      </c>
      <c r="U6061">
        <v>70</v>
      </c>
    </row>
    <row r="6062" spans="1:22" x14ac:dyDescent="0.2">
      <c r="A6062" s="1">
        <v>34686</v>
      </c>
      <c r="B6062">
        <v>1994</v>
      </c>
      <c r="C6062">
        <f>_xlfn.MAXIFS(Table1[ScheduleWeekWritten],Table1[ScheduleSeason],Table1[[#This Row],[ScheduleSeason]])</f>
        <v>17</v>
      </c>
      <c r="D6062">
        <v>16</v>
      </c>
      <c r="E6062" cm="1">
        <f t="array" ref="E6062">_xlfn.XLOOKUP(Table1[[#This Row],[ScheduleWeekWritten]],Table3[Game],100+Table3[Increase],Table1[[#This Row],[ScheduleWeekWritten]])</f>
        <v>16</v>
      </c>
      <c r="F6062" t="b">
        <v>0</v>
      </c>
      <c r="G6062" t="s">
        <v>31</v>
      </c>
      <c r="H6062">
        <v>6</v>
      </c>
      <c r="I6062">
        <v>21</v>
      </c>
      <c r="J6062" t="s">
        <v>27</v>
      </c>
      <c r="K6062" t="s">
        <v>29</v>
      </c>
      <c r="L6062" t="str">
        <f>_xlfn.XLOOKUP(Table1[[#This Row],[TeamFavoriteID]],Table2[team_id],Table2[team_name],_xlfn.XLOOKUP(Table1[[#This Row],[TeamFavoriteID]],Table2[team_id_pfr],Table2[team_name],"Even"))</f>
        <v>Los Angeles Chargers</v>
      </c>
      <c r="M6062">
        <v>-2</v>
      </c>
      <c r="N6062">
        <f>IF(Table1[[#This Row],[TeamFavorite]]=Table1[[#This Row],[TeamHome]],Table1[[#This Row],[ScoreAway]]-Table1[[#This Row],[ScoreHome]],Table1[[#This Row],[ScoreHome]]-Table1[[#This Row],[ScoreAway]])</f>
        <v>-15</v>
      </c>
      <c r="O6062">
        <f>IF(Table1[[#This Row],[SpreadActual]]&lt;Table1[[#This Row],[SpreadFavorite]],1,0)</f>
        <v>1</v>
      </c>
      <c r="P6062">
        <v>37</v>
      </c>
      <c r="Q6062" t="s">
        <v>126</v>
      </c>
      <c r="R6062" t="b">
        <v>0</v>
      </c>
      <c r="S6062">
        <v>44</v>
      </c>
      <c r="T6062">
        <v>11</v>
      </c>
      <c r="U6062">
        <v>80</v>
      </c>
    </row>
    <row r="6063" spans="1:22" x14ac:dyDescent="0.2">
      <c r="A6063" s="1">
        <v>34686</v>
      </c>
      <c r="B6063">
        <v>1994</v>
      </c>
      <c r="C6063">
        <f>_xlfn.MAXIFS(Table1[ScheduleWeekWritten],Table1[ScheduleSeason],Table1[[#This Row],[ScheduleSeason]])</f>
        <v>17</v>
      </c>
      <c r="D6063">
        <v>16</v>
      </c>
      <c r="E6063" cm="1">
        <f t="array" ref="E6063">_xlfn.XLOOKUP(Table1[[#This Row],[ScheduleWeekWritten]],Table3[Game],100+Table3[Increase],Table1[[#This Row],[ScheduleWeekWritten]])</f>
        <v>16</v>
      </c>
      <c r="F6063" t="b">
        <v>0</v>
      </c>
      <c r="G6063" t="s">
        <v>58</v>
      </c>
      <c r="H6063">
        <v>13</v>
      </c>
      <c r="I6063">
        <v>16</v>
      </c>
      <c r="J6063" t="s">
        <v>50</v>
      </c>
      <c r="K6063" t="s">
        <v>77</v>
      </c>
      <c r="L6063" t="str">
        <f>_xlfn.XLOOKUP(Table1[[#This Row],[TeamFavoriteID]],Table2[team_id],Table2[team_name],_xlfn.XLOOKUP(Table1[[#This Row],[TeamFavoriteID]],Table2[team_id_pfr],Table2[team_name],"Even"))</f>
        <v>Philadelphia Eagles</v>
      </c>
      <c r="M6063">
        <v>-4.5</v>
      </c>
      <c r="N6063">
        <f>IF(Table1[[#This Row],[TeamFavorite]]=Table1[[#This Row],[TeamHome]],Table1[[#This Row],[ScoreAway]]-Table1[[#This Row],[ScoreHome]],Table1[[#This Row],[ScoreHome]]-Table1[[#This Row],[ScoreAway]])</f>
        <v>3</v>
      </c>
      <c r="O6063">
        <f>IF(Table1[[#This Row],[SpreadActual]]&lt;Table1[[#This Row],[SpreadFavorite]],1,0)</f>
        <v>0</v>
      </c>
      <c r="P6063">
        <v>35</v>
      </c>
      <c r="Q6063" t="s">
        <v>112</v>
      </c>
      <c r="R6063" t="b">
        <v>0</v>
      </c>
      <c r="S6063">
        <v>44</v>
      </c>
      <c r="T6063">
        <v>8</v>
      </c>
      <c r="U6063">
        <v>84</v>
      </c>
    </row>
    <row r="6064" spans="1:22" x14ac:dyDescent="0.2">
      <c r="A6064" s="1">
        <v>34686</v>
      </c>
      <c r="B6064">
        <v>1994</v>
      </c>
      <c r="C6064">
        <f>_xlfn.MAXIFS(Table1[ScheduleWeekWritten],Table1[ScheduleSeason],Table1[[#This Row],[ScheduleSeason]])</f>
        <v>17</v>
      </c>
      <c r="D6064">
        <v>16</v>
      </c>
      <c r="E6064" cm="1">
        <f t="array" ref="E6064">_xlfn.XLOOKUP(Table1[[#This Row],[ScheduleWeekWritten]],Table3[Game],100+Table3[Increase],Table1[[#This Row],[ScheduleWeekWritten]])</f>
        <v>16</v>
      </c>
      <c r="F6064" t="b">
        <v>0</v>
      </c>
      <c r="G6064" t="s">
        <v>49</v>
      </c>
      <c r="H6064">
        <v>17</v>
      </c>
      <c r="I6064">
        <v>7</v>
      </c>
      <c r="J6064" t="s">
        <v>62</v>
      </c>
      <c r="K6064" t="s">
        <v>51</v>
      </c>
      <c r="L6064" t="str">
        <f>_xlfn.XLOOKUP(Table1[[#This Row],[TeamFavoriteID]],Table2[team_id],Table2[team_name],_xlfn.XLOOKUP(Table1[[#This Row],[TeamFavoriteID]],Table2[team_id_pfr],Table2[team_name],"Even"))</f>
        <v>Pittsburgh Steelers</v>
      </c>
      <c r="M6064">
        <v>-3.5</v>
      </c>
      <c r="N6064">
        <f>IF(Table1[[#This Row],[TeamFavorite]]=Table1[[#This Row],[TeamHome]],Table1[[#This Row],[ScoreAway]]-Table1[[#This Row],[ScoreHome]],Table1[[#This Row],[ScoreHome]]-Table1[[#This Row],[ScoreAway]])</f>
        <v>-10</v>
      </c>
      <c r="O6064">
        <f>IF(Table1[[#This Row],[SpreadActual]]&lt;Table1[[#This Row],[SpreadFavorite]],1,0)</f>
        <v>1</v>
      </c>
      <c r="P6064">
        <v>32.5</v>
      </c>
      <c r="Q6064" t="s">
        <v>113</v>
      </c>
      <c r="R6064" t="b">
        <v>0</v>
      </c>
      <c r="S6064">
        <v>36</v>
      </c>
      <c r="T6064">
        <v>9</v>
      </c>
      <c r="U6064">
        <v>81</v>
      </c>
    </row>
    <row r="6065" spans="1:22" x14ac:dyDescent="0.2">
      <c r="A6065" s="1">
        <v>34686</v>
      </c>
      <c r="B6065">
        <v>1994</v>
      </c>
      <c r="C6065">
        <f>_xlfn.MAXIFS(Table1[ScheduleWeekWritten],Table1[ScheduleSeason],Table1[[#This Row],[ScheduleSeason]])</f>
        <v>17</v>
      </c>
      <c r="D6065">
        <v>16</v>
      </c>
      <c r="E6065" cm="1">
        <f t="array" ref="E6065">_xlfn.XLOOKUP(Table1[[#This Row],[ScheduleWeekWritten]],Table3[Game],100+Table3[Increase],Table1[[#This Row],[ScheduleWeekWritten]])</f>
        <v>16</v>
      </c>
      <c r="F6065" t="b">
        <v>0</v>
      </c>
      <c r="G6065" t="s">
        <v>128</v>
      </c>
      <c r="H6065">
        <v>16</v>
      </c>
      <c r="I6065">
        <v>17</v>
      </c>
      <c r="J6065" t="s">
        <v>138</v>
      </c>
      <c r="K6065" t="s">
        <v>21</v>
      </c>
      <c r="L6065" t="str">
        <f>_xlfn.XLOOKUP(Table1[[#This Row],[TeamFavoriteID]],Table2[team_id],Table2[team_name],_xlfn.XLOOKUP(Table1[[#This Row],[TeamFavoriteID]],Table2[team_id_pfr],Table2[team_name],"Even"))</f>
        <v>Las Vegas Raiders</v>
      </c>
      <c r="M6065">
        <v>-6</v>
      </c>
      <c r="N6065">
        <f>IF(Table1[[#This Row],[TeamFavorite]]=Table1[[#This Row],[TeamHome]],Table1[[#This Row],[ScoreAway]]-Table1[[#This Row],[ScoreHome]],Table1[[#This Row],[ScoreHome]]-Table1[[#This Row],[ScoreAway]])</f>
        <v>-1</v>
      </c>
      <c r="O6065">
        <f>IF(Table1[[#This Row],[SpreadActual]]&lt;Table1[[#This Row],[SpreadFavorite]],1,0)</f>
        <v>0</v>
      </c>
      <c r="P6065">
        <v>36</v>
      </c>
      <c r="Q6065" t="s">
        <v>129</v>
      </c>
      <c r="R6065" t="b">
        <v>0</v>
      </c>
      <c r="S6065">
        <v>72</v>
      </c>
      <c r="T6065">
        <v>0</v>
      </c>
      <c r="V6065" t="s">
        <v>103</v>
      </c>
    </row>
    <row r="6066" spans="1:22" x14ac:dyDescent="0.2">
      <c r="A6066" s="1">
        <v>34686</v>
      </c>
      <c r="B6066">
        <v>1994</v>
      </c>
      <c r="C6066">
        <f>_xlfn.MAXIFS(Table1[ScheduleWeekWritten],Table1[ScheduleSeason],Table1[[#This Row],[ScheduleSeason]])</f>
        <v>17</v>
      </c>
      <c r="D6066">
        <v>16</v>
      </c>
      <c r="E6066" cm="1">
        <f t="array" ref="E6066">_xlfn.XLOOKUP(Table1[[#This Row],[ScheduleWeekWritten]],Table3[Game],100+Table3[Increase],Table1[[#This Row],[ScheduleWeekWritten]])</f>
        <v>16</v>
      </c>
      <c r="F6066" t="b">
        <v>0</v>
      </c>
      <c r="G6066" t="s">
        <v>61</v>
      </c>
      <c r="H6066">
        <v>14</v>
      </c>
      <c r="I6066">
        <v>17</v>
      </c>
      <c r="J6066" t="s">
        <v>127</v>
      </c>
      <c r="K6066" t="s">
        <v>85</v>
      </c>
      <c r="L6066" t="str">
        <f>_xlfn.XLOOKUP(Table1[[#This Row],[TeamFavoriteID]],Table2[team_id],Table2[team_name],_xlfn.XLOOKUP(Table1[[#This Row],[TeamFavoriteID]],Table2[team_id_pfr],Table2[team_name],"Even"))</f>
        <v>Washington Commanders</v>
      </c>
      <c r="M6066">
        <v>-2</v>
      </c>
      <c r="N6066">
        <f>IF(Table1[[#This Row],[TeamFavorite]]=Table1[[#This Row],[TeamHome]],Table1[[#This Row],[ScoreAway]]-Table1[[#This Row],[ScoreHome]],Table1[[#This Row],[ScoreHome]]-Table1[[#This Row],[ScoreAway]])</f>
        <v>-3</v>
      </c>
      <c r="O6066">
        <f>IF(Table1[[#This Row],[SpreadActual]]&lt;Table1[[#This Row],[SpreadFavorite]],1,0)</f>
        <v>1</v>
      </c>
      <c r="P6066">
        <v>39</v>
      </c>
      <c r="Q6066" t="s">
        <v>64</v>
      </c>
      <c r="R6066" t="b">
        <v>0</v>
      </c>
      <c r="S6066">
        <v>46</v>
      </c>
      <c r="T6066">
        <v>8</v>
      </c>
      <c r="U6066">
        <v>78</v>
      </c>
    </row>
    <row r="6067" spans="1:22" x14ac:dyDescent="0.2">
      <c r="A6067" s="1">
        <v>34687</v>
      </c>
      <c r="B6067">
        <v>1994</v>
      </c>
      <c r="C6067">
        <f>_xlfn.MAXIFS(Table1[ScheduleWeekWritten],Table1[ScheduleSeason],Table1[[#This Row],[ScheduleSeason]])</f>
        <v>17</v>
      </c>
      <c r="D6067">
        <v>16</v>
      </c>
      <c r="E6067" cm="1">
        <f t="array" ref="E6067">_xlfn.XLOOKUP(Table1[[#This Row],[ScheduleWeekWritten]],Table3[Game],100+Table3[Increase],Table1[[#This Row],[ScheduleWeekWritten]])</f>
        <v>16</v>
      </c>
      <c r="F6067" t="b">
        <v>0</v>
      </c>
      <c r="G6067" t="s">
        <v>95</v>
      </c>
      <c r="H6067">
        <v>16</v>
      </c>
      <c r="I6067">
        <v>24</v>
      </c>
      <c r="J6067" t="s">
        <v>67</v>
      </c>
      <c r="K6067" t="s">
        <v>68</v>
      </c>
      <c r="L6067" t="str">
        <f>_xlfn.XLOOKUP(Table1[[#This Row],[TeamFavoriteID]],Table2[team_id],Table2[team_name],_xlfn.XLOOKUP(Table1[[#This Row],[TeamFavoriteID]],Table2[team_id_pfr],Table2[team_name],"Even"))</f>
        <v>Dallas Cowboys</v>
      </c>
      <c r="M6067">
        <v>-10</v>
      </c>
      <c r="N6067">
        <f>IF(Table1[[#This Row],[TeamFavorite]]=Table1[[#This Row],[TeamHome]],Table1[[#This Row],[ScoreAway]]-Table1[[#This Row],[ScoreHome]],Table1[[#This Row],[ScoreHome]]-Table1[[#This Row],[ScoreAway]])</f>
        <v>-8</v>
      </c>
      <c r="O6067">
        <f>IF(Table1[[#This Row],[SpreadActual]]&lt;Table1[[#This Row],[SpreadFavorite]],1,0)</f>
        <v>0</v>
      </c>
      <c r="P6067">
        <v>45.5</v>
      </c>
      <c r="Q6067" t="s">
        <v>124</v>
      </c>
      <c r="R6067" t="b">
        <v>0</v>
      </c>
      <c r="S6067">
        <v>72</v>
      </c>
      <c r="T6067">
        <v>0</v>
      </c>
      <c r="V6067" t="s">
        <v>103</v>
      </c>
    </row>
    <row r="6068" spans="1:22" x14ac:dyDescent="0.2">
      <c r="A6068" s="1">
        <v>34692</v>
      </c>
      <c r="B6068">
        <v>1994</v>
      </c>
      <c r="C6068">
        <f>_xlfn.MAXIFS(Table1[ScheduleWeekWritten],Table1[ScheduleSeason],Table1[[#This Row],[ScheduleSeason]])</f>
        <v>17</v>
      </c>
      <c r="D6068">
        <v>17</v>
      </c>
      <c r="E6068" cm="1">
        <f t="array" ref="E6068">_xlfn.XLOOKUP(Table1[[#This Row],[ScheduleWeekWritten]],Table3[Game],100+Table3[Increase],Table1[[#This Row],[ScheduleWeekWritten]])</f>
        <v>17</v>
      </c>
      <c r="F6068" t="b">
        <v>0</v>
      </c>
      <c r="G6068" t="s">
        <v>38</v>
      </c>
      <c r="H6068">
        <v>10</v>
      </c>
      <c r="I6068">
        <v>6</v>
      </c>
      <c r="J6068" t="s">
        <v>149</v>
      </c>
      <c r="K6068" t="s">
        <v>59</v>
      </c>
      <c r="L6068" t="str">
        <f>_xlfn.XLOOKUP(Table1[[#This Row],[TeamFavoriteID]],Table2[team_id],Table2[team_name],_xlfn.XLOOKUP(Table1[[#This Row],[TeamFavoriteID]],Table2[team_id_pfr],Table2[team_name],"Even"))</f>
        <v>Arizona Cardinals</v>
      </c>
      <c r="M6068">
        <v>-3</v>
      </c>
      <c r="N6068">
        <f>IF(Table1[[#This Row],[TeamFavorite]]=Table1[[#This Row],[TeamHome]],Table1[[#This Row],[ScoreAway]]-Table1[[#This Row],[ScoreHome]],Table1[[#This Row],[ScoreHome]]-Table1[[#This Row],[ScoreAway]])</f>
        <v>4</v>
      </c>
      <c r="O6068">
        <f>IF(Table1[[#This Row],[SpreadActual]]&lt;Table1[[#This Row],[SpreadFavorite]],1,0)</f>
        <v>0</v>
      </c>
      <c r="P6068">
        <v>38</v>
      </c>
      <c r="Q6068" t="s">
        <v>148</v>
      </c>
      <c r="R6068" t="b">
        <v>0</v>
      </c>
      <c r="S6068">
        <v>72</v>
      </c>
      <c r="T6068">
        <v>0</v>
      </c>
      <c r="V6068" t="s">
        <v>103</v>
      </c>
    </row>
    <row r="6069" spans="1:22" x14ac:dyDescent="0.2">
      <c r="A6069" s="1">
        <v>34692</v>
      </c>
      <c r="B6069">
        <v>1994</v>
      </c>
      <c r="C6069">
        <f>_xlfn.MAXIFS(Table1[ScheduleWeekWritten],Table1[ScheduleSeason],Table1[[#This Row],[ScheduleSeason]])</f>
        <v>17</v>
      </c>
      <c r="D6069">
        <v>17</v>
      </c>
      <c r="E6069" cm="1">
        <f t="array" ref="E6069">_xlfn.XLOOKUP(Table1[[#This Row],[ScheduleWeekWritten]],Table3[Game],100+Table3[Increase],Table1[[#This Row],[ScheduleWeekWritten]])</f>
        <v>17</v>
      </c>
      <c r="F6069" t="b">
        <v>0</v>
      </c>
      <c r="G6069" t="s">
        <v>46</v>
      </c>
      <c r="H6069">
        <v>3</v>
      </c>
      <c r="I6069">
        <v>13</v>
      </c>
      <c r="J6069" t="s">
        <v>115</v>
      </c>
      <c r="K6069" t="s">
        <v>70</v>
      </c>
      <c r="L6069" t="str">
        <f>_xlfn.XLOOKUP(Table1[[#This Row],[TeamFavoriteID]],Table2[team_id],Table2[team_name],_xlfn.XLOOKUP(Table1[[#This Row],[TeamFavoriteID]],Table2[team_id_pfr],Table2[team_name],"Even"))</f>
        <v>Boston Patriots</v>
      </c>
      <c r="M6069">
        <v>-1</v>
      </c>
      <c r="N6069">
        <f>IF(Table1[[#This Row],[TeamFavorite]]=Table1[[#This Row],[TeamHome]],Table1[[#This Row],[ScoreAway]]-Table1[[#This Row],[ScoreHome]],Table1[[#This Row],[ScoreHome]]-Table1[[#This Row],[ScoreAway]])</f>
        <v>-10</v>
      </c>
      <c r="O6069">
        <f>IF(Table1[[#This Row],[SpreadActual]]&lt;Table1[[#This Row],[SpreadFavorite]],1,0)</f>
        <v>1</v>
      </c>
      <c r="P6069">
        <v>36.5</v>
      </c>
      <c r="Q6069" t="s">
        <v>114</v>
      </c>
      <c r="R6069" t="b">
        <v>0</v>
      </c>
      <c r="S6069">
        <v>37</v>
      </c>
      <c r="T6069">
        <v>11</v>
      </c>
      <c r="U6069">
        <v>90</v>
      </c>
    </row>
    <row r="6070" spans="1:22" x14ac:dyDescent="0.2">
      <c r="A6070" s="1">
        <v>34692</v>
      </c>
      <c r="B6070">
        <v>1994</v>
      </c>
      <c r="C6070">
        <f>_xlfn.MAXIFS(Table1[ScheduleWeekWritten],Table1[ScheduleSeason],Table1[[#This Row],[ScheduleSeason]])</f>
        <v>17</v>
      </c>
      <c r="D6070">
        <v>17</v>
      </c>
      <c r="E6070" cm="1">
        <f t="array" ref="E6070">_xlfn.XLOOKUP(Table1[[#This Row],[ScheduleWeekWritten]],Table3[Game],100+Table3[Increase],Table1[[#This Row],[ScheduleWeekWritten]])</f>
        <v>17</v>
      </c>
      <c r="F6070" t="b">
        <v>0</v>
      </c>
      <c r="G6070" t="s">
        <v>101</v>
      </c>
      <c r="H6070">
        <v>33</v>
      </c>
      <c r="I6070">
        <v>30</v>
      </c>
      <c r="J6070" t="s">
        <v>58</v>
      </c>
      <c r="K6070" t="s">
        <v>89</v>
      </c>
      <c r="L6070" t="str">
        <f>_xlfn.XLOOKUP(Table1[[#This Row],[TeamFavoriteID]],Table2[team_id],Table2[team_name],_xlfn.XLOOKUP(Table1[[#This Row],[TeamFavoriteID]],Table2[team_id_pfr],Table2[team_name],"Even"))</f>
        <v>Even</v>
      </c>
      <c r="M6070">
        <v>0</v>
      </c>
      <c r="N6070">
        <f>IF(Table1[[#This Row],[TeamFavorite]]=Table1[[#This Row],[TeamHome]],Table1[[#This Row],[ScoreAway]]-Table1[[#This Row],[ScoreHome]],Table1[[#This Row],[ScoreHome]]-Table1[[#This Row],[ScoreAway]])</f>
        <v>3</v>
      </c>
      <c r="O6070">
        <f>IF(Table1[[#This Row],[SpreadActual]]&lt;Table1[[#This Row],[SpreadFavorite]],1,0)</f>
        <v>0</v>
      </c>
      <c r="P6070">
        <v>35.5</v>
      </c>
      <c r="Q6070" t="s">
        <v>111</v>
      </c>
      <c r="R6070" t="b">
        <v>0</v>
      </c>
      <c r="S6070">
        <v>38</v>
      </c>
      <c r="T6070">
        <v>12</v>
      </c>
      <c r="U6070">
        <v>86</v>
      </c>
    </row>
    <row r="6071" spans="1:22" x14ac:dyDescent="0.2">
      <c r="A6071" s="1">
        <v>34692</v>
      </c>
      <c r="B6071">
        <v>1994</v>
      </c>
      <c r="C6071">
        <f>_xlfn.MAXIFS(Table1[ScheduleWeekWritten],Table1[ScheduleSeason],Table1[[#This Row],[ScheduleSeason]])</f>
        <v>17</v>
      </c>
      <c r="D6071">
        <v>17</v>
      </c>
      <c r="E6071" cm="1">
        <f t="array" ref="E6071">_xlfn.XLOOKUP(Table1[[#This Row],[ScheduleWeekWritten]],Table3[Game],100+Table3[Increase],Table1[[#This Row],[ScheduleWeekWritten]])</f>
        <v>17</v>
      </c>
      <c r="F6071" t="b">
        <v>0</v>
      </c>
      <c r="G6071" t="s">
        <v>62</v>
      </c>
      <c r="H6071">
        <v>35</v>
      </c>
      <c r="I6071">
        <v>9</v>
      </c>
      <c r="J6071" t="s">
        <v>128</v>
      </c>
      <c r="K6071" t="s">
        <v>63</v>
      </c>
      <c r="L6071" t="str">
        <f>_xlfn.XLOOKUP(Table1[[#This Row],[TeamFavoriteID]],Table2[team_id],Table2[team_name],_xlfn.XLOOKUP(Table1[[#This Row],[TeamFavoriteID]],Table2[team_id_pfr],Table2[team_name],"Even"))</f>
        <v>Cleveland Browns</v>
      </c>
      <c r="M6071">
        <v>-10.5</v>
      </c>
      <c r="N6071">
        <f>IF(Table1[[#This Row],[TeamFavorite]]=Table1[[#This Row],[TeamHome]],Table1[[#This Row],[ScoreAway]]-Table1[[#This Row],[ScoreHome]],Table1[[#This Row],[ScoreHome]]-Table1[[#This Row],[ScoreAway]])</f>
        <v>-26</v>
      </c>
      <c r="O6071">
        <f>IF(Table1[[#This Row],[SpreadActual]]&lt;Table1[[#This Row],[SpreadFavorite]],1,0)</f>
        <v>1</v>
      </c>
      <c r="P6071">
        <v>34</v>
      </c>
      <c r="Q6071" t="s">
        <v>66</v>
      </c>
      <c r="R6071" t="b">
        <v>0</v>
      </c>
      <c r="S6071">
        <v>40</v>
      </c>
      <c r="T6071">
        <v>13</v>
      </c>
      <c r="U6071">
        <v>88</v>
      </c>
    </row>
    <row r="6072" spans="1:22" x14ac:dyDescent="0.2">
      <c r="A6072" s="1">
        <v>34692</v>
      </c>
      <c r="B6072">
        <v>1994</v>
      </c>
      <c r="C6072">
        <f>_xlfn.MAXIFS(Table1[ScheduleWeekWritten],Table1[ScheduleSeason],Table1[[#This Row],[ScheduleSeason]])</f>
        <v>17</v>
      </c>
      <c r="D6072">
        <v>17</v>
      </c>
      <c r="E6072" cm="1">
        <f t="array" ref="E6072">_xlfn.XLOOKUP(Table1[[#This Row],[ScheduleWeekWritten]],Table3[Game],100+Table3[Increase],Table1[[#This Row],[ScheduleWeekWritten]])</f>
        <v>17</v>
      </c>
      <c r="F6072" t="b">
        <v>0</v>
      </c>
      <c r="G6072" t="s">
        <v>24</v>
      </c>
      <c r="H6072">
        <v>28</v>
      </c>
      <c r="I6072">
        <v>30</v>
      </c>
      <c r="J6072" t="s">
        <v>95</v>
      </c>
      <c r="K6072" t="s">
        <v>88</v>
      </c>
      <c r="L6072" t="str">
        <f>_xlfn.XLOOKUP(Table1[[#This Row],[TeamFavoriteID]],Table2[team_id],Table2[team_name],_xlfn.XLOOKUP(Table1[[#This Row],[TeamFavoriteID]],Table2[team_id_pfr],Table2[team_name],"Even"))</f>
        <v>Denver Broncos</v>
      </c>
      <c r="M6072">
        <v>-4.5</v>
      </c>
      <c r="N6072">
        <f>IF(Table1[[#This Row],[TeamFavorite]]=Table1[[#This Row],[TeamHome]],Table1[[#This Row],[ScoreAway]]-Table1[[#This Row],[ScoreHome]],Table1[[#This Row],[ScoreHome]]-Table1[[#This Row],[ScoreAway]])</f>
        <v>2</v>
      </c>
      <c r="O6072">
        <f>IF(Table1[[#This Row],[SpreadActual]]&lt;Table1[[#This Row],[SpreadFavorite]],1,0)</f>
        <v>0</v>
      </c>
      <c r="P6072">
        <v>45</v>
      </c>
      <c r="Q6072" t="s">
        <v>71</v>
      </c>
      <c r="R6072" t="b">
        <v>0</v>
      </c>
      <c r="S6072">
        <v>41</v>
      </c>
      <c r="T6072">
        <v>8</v>
      </c>
      <c r="U6072">
        <v>40</v>
      </c>
    </row>
    <row r="6073" spans="1:22" x14ac:dyDescent="0.2">
      <c r="A6073" s="1">
        <v>34692</v>
      </c>
      <c r="B6073">
        <v>1994</v>
      </c>
      <c r="C6073">
        <f>_xlfn.MAXIFS(Table1[ScheduleWeekWritten],Table1[ScheduleSeason],Table1[[#This Row],[ScheduleSeason]])</f>
        <v>17</v>
      </c>
      <c r="D6073">
        <v>17</v>
      </c>
      <c r="E6073" cm="1">
        <f t="array" ref="E6073">_xlfn.XLOOKUP(Table1[[#This Row],[ScheduleWeekWritten]],Table3[Game],100+Table3[Increase],Table1[[#This Row],[ScheduleWeekWritten]])</f>
        <v>17</v>
      </c>
      <c r="F6073" t="b">
        <v>0</v>
      </c>
      <c r="G6073" t="s">
        <v>23</v>
      </c>
      <c r="H6073">
        <v>24</v>
      </c>
      <c r="I6073">
        <v>10</v>
      </c>
      <c r="J6073" t="s">
        <v>31</v>
      </c>
      <c r="K6073" t="s">
        <v>32</v>
      </c>
      <c r="L6073" t="str">
        <f>_xlfn.XLOOKUP(Table1[[#This Row],[TeamFavoriteID]],Table2[team_id],Table2[team_name],_xlfn.XLOOKUP(Table1[[#This Row],[TeamFavoriteID]],Table2[team_id_pfr],Table2[team_name],"Even"))</f>
        <v>New York Jets</v>
      </c>
      <c r="M6073">
        <v>-1.5</v>
      </c>
      <c r="N6073">
        <f>IF(Table1[[#This Row],[TeamFavorite]]=Table1[[#This Row],[TeamHome]],Table1[[#This Row],[ScoreAway]]-Table1[[#This Row],[ScoreHome]],Table1[[#This Row],[ScoreHome]]-Table1[[#This Row],[ScoreAway]])</f>
        <v>14</v>
      </c>
      <c r="O6073">
        <f>IF(Table1[[#This Row],[SpreadActual]]&lt;Table1[[#This Row],[SpreadFavorite]],1,0)</f>
        <v>0</v>
      </c>
      <c r="P6073">
        <v>34</v>
      </c>
      <c r="Q6073" t="s">
        <v>102</v>
      </c>
      <c r="R6073" t="b">
        <v>0</v>
      </c>
      <c r="S6073">
        <v>72</v>
      </c>
      <c r="T6073">
        <v>0</v>
      </c>
      <c r="V6073" t="s">
        <v>103</v>
      </c>
    </row>
    <row r="6074" spans="1:22" x14ac:dyDescent="0.2">
      <c r="A6074" s="1">
        <v>34692</v>
      </c>
      <c r="B6074">
        <v>1994</v>
      </c>
      <c r="C6074">
        <f>_xlfn.MAXIFS(Table1[ScheduleWeekWritten],Table1[ScheduleSeason],Table1[[#This Row],[ScheduleSeason]])</f>
        <v>17</v>
      </c>
      <c r="D6074">
        <v>17</v>
      </c>
      <c r="E6074" cm="1">
        <f t="array" ref="E6074">_xlfn.XLOOKUP(Table1[[#This Row],[ScheduleWeekWritten]],Table3[Game],100+Table3[Increase],Table1[[#This Row],[ScheduleWeekWritten]])</f>
        <v>17</v>
      </c>
      <c r="F6074" t="b">
        <v>0</v>
      </c>
      <c r="G6074" t="s">
        <v>140</v>
      </c>
      <c r="H6074">
        <v>10</v>
      </c>
      <c r="I6074">
        <v>9</v>
      </c>
      <c r="J6074" t="s">
        <v>28</v>
      </c>
      <c r="K6074" t="s">
        <v>72</v>
      </c>
      <c r="L6074" t="str">
        <f>_xlfn.XLOOKUP(Table1[[#This Row],[TeamFavoriteID]],Table2[team_id],Table2[team_name],_xlfn.XLOOKUP(Table1[[#This Row],[TeamFavoriteID]],Table2[team_id_pfr],Table2[team_name],"Even"))</f>
        <v>Baltimore Colts</v>
      </c>
      <c r="M6074">
        <v>-3</v>
      </c>
      <c r="N6074">
        <f>IF(Table1[[#This Row],[TeamFavorite]]=Table1[[#This Row],[TeamHome]],Table1[[#This Row],[ScoreAway]]-Table1[[#This Row],[ScoreHome]],Table1[[#This Row],[ScoreHome]]-Table1[[#This Row],[ScoreAway]])</f>
        <v>1</v>
      </c>
      <c r="O6074">
        <f>IF(Table1[[#This Row],[SpreadActual]]&lt;Table1[[#This Row],[SpreadFavorite]],1,0)</f>
        <v>0</v>
      </c>
      <c r="P6074">
        <v>41</v>
      </c>
      <c r="Q6074" t="s">
        <v>141</v>
      </c>
      <c r="R6074" t="b">
        <v>0</v>
      </c>
      <c r="S6074">
        <v>72</v>
      </c>
      <c r="T6074">
        <v>0</v>
      </c>
      <c r="V6074" t="s">
        <v>103</v>
      </c>
    </row>
    <row r="6075" spans="1:22" x14ac:dyDescent="0.2">
      <c r="A6075" s="1">
        <v>34692</v>
      </c>
      <c r="B6075">
        <v>1994</v>
      </c>
      <c r="C6075">
        <f>_xlfn.MAXIFS(Table1[ScheduleWeekWritten],Table1[ScheduleSeason],Table1[[#This Row],[ScheduleSeason]])</f>
        <v>17</v>
      </c>
      <c r="D6075">
        <v>17</v>
      </c>
      <c r="E6075" cm="1">
        <f t="array" ref="E6075">_xlfn.XLOOKUP(Table1[[#This Row],[ScheduleWeekWritten]],Table3[Game],100+Table3[Increase],Table1[[#This Row],[ScheduleWeekWritten]])</f>
        <v>17</v>
      </c>
      <c r="F6075" t="b">
        <v>0</v>
      </c>
      <c r="G6075" t="s">
        <v>138</v>
      </c>
      <c r="H6075">
        <v>9</v>
      </c>
      <c r="I6075">
        <v>19</v>
      </c>
      <c r="J6075" t="s">
        <v>42</v>
      </c>
      <c r="K6075" t="s">
        <v>21</v>
      </c>
      <c r="L6075" t="str">
        <f>_xlfn.XLOOKUP(Table1[[#This Row],[TeamFavoriteID]],Table2[team_id],Table2[team_name],_xlfn.XLOOKUP(Table1[[#This Row],[TeamFavoriteID]],Table2[team_id_pfr],Table2[team_name],"Even"))</f>
        <v>Las Vegas Raiders</v>
      </c>
      <c r="M6075">
        <v>-3.5</v>
      </c>
      <c r="N6075">
        <f>IF(Table1[[#This Row],[TeamFavorite]]=Table1[[#This Row],[TeamHome]],Table1[[#This Row],[ScoreAway]]-Table1[[#This Row],[ScoreHome]],Table1[[#This Row],[ScoreHome]]-Table1[[#This Row],[ScoreAway]])</f>
        <v>-10</v>
      </c>
      <c r="O6075">
        <f>IF(Table1[[#This Row],[SpreadActual]]&lt;Table1[[#This Row],[SpreadFavorite]],1,0)</f>
        <v>1</v>
      </c>
      <c r="P6075">
        <v>37.5</v>
      </c>
      <c r="Q6075" t="s">
        <v>65</v>
      </c>
      <c r="R6075" t="b">
        <v>0</v>
      </c>
      <c r="S6075">
        <v>62</v>
      </c>
      <c r="T6075">
        <v>7</v>
      </c>
      <c r="U6075">
        <v>68</v>
      </c>
    </row>
    <row r="6076" spans="1:22" x14ac:dyDescent="0.2">
      <c r="A6076" s="1">
        <v>34692</v>
      </c>
      <c r="B6076">
        <v>1994</v>
      </c>
      <c r="C6076">
        <f>_xlfn.MAXIFS(Table1[ScheduleWeekWritten],Table1[ScheduleSeason],Table1[[#This Row],[ScheduleSeason]])</f>
        <v>17</v>
      </c>
      <c r="D6076">
        <v>17</v>
      </c>
      <c r="E6076" cm="1">
        <f t="array" ref="E6076">_xlfn.XLOOKUP(Table1[[#This Row],[ScheduleWeekWritten]],Table3[Game],100+Table3[Increase],Table1[[#This Row],[ScheduleWeekWritten]])</f>
        <v>17</v>
      </c>
      <c r="F6076" t="b">
        <v>0</v>
      </c>
      <c r="G6076" t="s">
        <v>39</v>
      </c>
      <c r="H6076">
        <v>21</v>
      </c>
      <c r="I6076">
        <v>24</v>
      </c>
      <c r="J6076" t="s">
        <v>61</v>
      </c>
      <c r="K6076" t="s">
        <v>40</v>
      </c>
      <c r="L6076" t="str">
        <f>_xlfn.XLOOKUP(Table1[[#This Row],[TeamFavoriteID]],Table2[team_id],Table2[team_name],_xlfn.XLOOKUP(Table1[[#This Row],[TeamFavoriteID]],Table2[team_id_pfr],Table2[team_name],"Even"))</f>
        <v>Los Angeles Rams</v>
      </c>
      <c r="M6076">
        <v>-3.5</v>
      </c>
      <c r="N6076">
        <f>IF(Table1[[#This Row],[TeamFavorite]]=Table1[[#This Row],[TeamHome]],Table1[[#This Row],[ScoreAway]]-Table1[[#This Row],[ScoreHome]],Table1[[#This Row],[ScoreHome]]-Table1[[#This Row],[ScoreAway]])</f>
        <v>3</v>
      </c>
      <c r="O6076">
        <f>IF(Table1[[#This Row],[SpreadActual]]&lt;Table1[[#This Row],[SpreadFavorite]],1,0)</f>
        <v>0</v>
      </c>
      <c r="P6076">
        <v>40.5</v>
      </c>
      <c r="Q6076" t="s">
        <v>135</v>
      </c>
      <c r="R6076" t="b">
        <v>0</v>
      </c>
      <c r="S6076">
        <v>62</v>
      </c>
      <c r="T6076">
        <v>7</v>
      </c>
      <c r="U6076">
        <v>68</v>
      </c>
    </row>
    <row r="6077" spans="1:22" x14ac:dyDescent="0.2">
      <c r="A6077" s="1">
        <v>34692</v>
      </c>
      <c r="B6077">
        <v>1994</v>
      </c>
      <c r="C6077">
        <f>_xlfn.MAXIFS(Table1[ScheduleWeekWritten],Table1[ScheduleSeason],Table1[[#This Row],[ScheduleSeason]])</f>
        <v>17</v>
      </c>
      <c r="D6077">
        <v>17</v>
      </c>
      <c r="E6077" cm="1">
        <f t="array" ref="E6077">_xlfn.XLOOKUP(Table1[[#This Row],[ScheduleWeekWritten]],Table3[Game],100+Table3[Increase],Table1[[#This Row],[ScheduleWeekWritten]])</f>
        <v>17</v>
      </c>
      <c r="F6077" t="b">
        <v>0</v>
      </c>
      <c r="G6077" t="s">
        <v>50</v>
      </c>
      <c r="H6077">
        <v>15</v>
      </c>
      <c r="I6077">
        <v>10</v>
      </c>
      <c r="J6077" t="s">
        <v>67</v>
      </c>
      <c r="K6077" t="s">
        <v>68</v>
      </c>
      <c r="L6077" t="str">
        <f>_xlfn.XLOOKUP(Table1[[#This Row],[TeamFavoriteID]],Table2[team_id],Table2[team_name],_xlfn.XLOOKUP(Table1[[#This Row],[TeamFavoriteID]],Table2[team_id_pfr],Table2[team_name],"Even"))</f>
        <v>Dallas Cowboys</v>
      </c>
      <c r="M6077">
        <v>-3</v>
      </c>
      <c r="N6077">
        <f>IF(Table1[[#This Row],[TeamFavorite]]=Table1[[#This Row],[TeamHome]],Table1[[#This Row],[ScoreAway]]-Table1[[#This Row],[ScoreHome]],Table1[[#This Row],[ScoreHome]]-Table1[[#This Row],[ScoreAway]])</f>
        <v>5</v>
      </c>
      <c r="O6077">
        <f>IF(Table1[[#This Row],[SpreadActual]]&lt;Table1[[#This Row],[SpreadFavorite]],1,0)</f>
        <v>0</v>
      </c>
      <c r="P6077">
        <v>36</v>
      </c>
      <c r="Q6077" t="s">
        <v>126</v>
      </c>
      <c r="R6077" t="b">
        <v>0</v>
      </c>
      <c r="S6077">
        <v>46</v>
      </c>
      <c r="T6077">
        <v>31</v>
      </c>
      <c r="U6077">
        <v>78</v>
      </c>
    </row>
    <row r="6078" spans="1:22" x14ac:dyDescent="0.2">
      <c r="A6078" s="1">
        <v>34692</v>
      </c>
      <c r="B6078">
        <v>1994</v>
      </c>
      <c r="C6078">
        <f>_xlfn.MAXIFS(Table1[ScheduleWeekWritten],Table1[ScheduleSeason],Table1[[#This Row],[ScheduleSeason]])</f>
        <v>17</v>
      </c>
      <c r="D6078">
        <v>17</v>
      </c>
      <c r="E6078" cm="1">
        <f t="array" ref="E6078">_xlfn.XLOOKUP(Table1[[#This Row],[ScheduleWeekWritten]],Table3[Game],100+Table3[Increase],Table1[[#This Row],[ScheduleWeekWritten]])</f>
        <v>17</v>
      </c>
      <c r="F6078" t="b">
        <v>0</v>
      </c>
      <c r="G6078" t="s">
        <v>27</v>
      </c>
      <c r="H6078">
        <v>37</v>
      </c>
      <c r="I6078">
        <v>34</v>
      </c>
      <c r="J6078" t="s">
        <v>49</v>
      </c>
      <c r="K6078" t="s">
        <v>29</v>
      </c>
      <c r="L6078" t="str">
        <f>_xlfn.XLOOKUP(Table1[[#This Row],[TeamFavoriteID]],Table2[team_id],Table2[team_name],_xlfn.XLOOKUP(Table1[[#This Row],[TeamFavoriteID]],Table2[team_id_pfr],Table2[team_name],"Even"))</f>
        <v>Los Angeles Chargers</v>
      </c>
      <c r="M6078">
        <v>-3.5</v>
      </c>
      <c r="N6078">
        <f>IF(Table1[[#This Row],[TeamFavorite]]=Table1[[#This Row],[TeamHome]],Table1[[#This Row],[ScoreAway]]-Table1[[#This Row],[ScoreHome]],Table1[[#This Row],[ScoreHome]]-Table1[[#This Row],[ScoreAway]])</f>
        <v>3</v>
      </c>
      <c r="O6078">
        <f>IF(Table1[[#This Row],[SpreadActual]]&lt;Table1[[#This Row],[SpreadFavorite]],1,0)</f>
        <v>0</v>
      </c>
      <c r="P6078">
        <v>35</v>
      </c>
      <c r="Q6078" t="s">
        <v>94</v>
      </c>
      <c r="R6078" t="b">
        <v>0</v>
      </c>
      <c r="S6078">
        <v>60</v>
      </c>
      <c r="T6078">
        <v>8</v>
      </c>
      <c r="U6078">
        <v>84</v>
      </c>
    </row>
    <row r="6079" spans="1:22" x14ac:dyDescent="0.2">
      <c r="A6079" s="1">
        <v>34692</v>
      </c>
      <c r="B6079">
        <v>1994</v>
      </c>
      <c r="C6079">
        <f>_xlfn.MAXIFS(Table1[ScheduleWeekWritten],Table1[ScheduleSeason],Table1[[#This Row],[ScheduleSeason]])</f>
        <v>17</v>
      </c>
      <c r="D6079">
        <v>17</v>
      </c>
      <c r="E6079" cm="1">
        <f t="array" ref="E6079">_xlfn.XLOOKUP(Table1[[#This Row],[ScheduleWeekWritten]],Table3[Game],100+Table3[Increase],Table1[[#This Row],[ScheduleWeekWritten]])</f>
        <v>17</v>
      </c>
      <c r="F6079" t="b">
        <v>0</v>
      </c>
      <c r="G6079" t="s">
        <v>127</v>
      </c>
      <c r="H6079">
        <v>19</v>
      </c>
      <c r="I6079">
        <v>34</v>
      </c>
      <c r="J6079" t="s">
        <v>33</v>
      </c>
      <c r="K6079" t="s">
        <v>35</v>
      </c>
      <c r="L6079" t="str">
        <f>_xlfn.XLOOKUP(Table1[[#This Row],[TeamFavoriteID]],Table2[team_id],Table2[team_name],_xlfn.XLOOKUP(Table1[[#This Row],[TeamFavoriteID]],Table2[team_id_pfr],Table2[team_name],"Even"))</f>
        <v>Green Bay Packers</v>
      </c>
      <c r="M6079">
        <v>-4.5</v>
      </c>
      <c r="N6079">
        <f>IF(Table1[[#This Row],[TeamFavorite]]=Table1[[#This Row],[TeamHome]],Table1[[#This Row],[ScoreAway]]-Table1[[#This Row],[ScoreHome]],Table1[[#This Row],[ScoreHome]]-Table1[[#This Row],[ScoreAway]])</f>
        <v>-15</v>
      </c>
      <c r="O6079">
        <f>IF(Table1[[#This Row],[SpreadActual]]&lt;Table1[[#This Row],[SpreadFavorite]],1,0)</f>
        <v>1</v>
      </c>
      <c r="P6079">
        <v>41</v>
      </c>
      <c r="Q6079" t="s">
        <v>130</v>
      </c>
      <c r="R6079" t="b">
        <v>0</v>
      </c>
      <c r="S6079">
        <v>58</v>
      </c>
      <c r="T6079">
        <v>13</v>
      </c>
      <c r="U6079">
        <v>72</v>
      </c>
    </row>
    <row r="6080" spans="1:22" x14ac:dyDescent="0.2">
      <c r="A6080" s="1">
        <v>34693</v>
      </c>
      <c r="B6080">
        <v>1994</v>
      </c>
      <c r="C6080">
        <f>_xlfn.MAXIFS(Table1[ScheduleWeekWritten],Table1[ScheduleSeason],Table1[[#This Row],[ScheduleSeason]])</f>
        <v>17</v>
      </c>
      <c r="D6080">
        <v>17</v>
      </c>
      <c r="E6080" cm="1">
        <f t="array" ref="E6080">_xlfn.XLOOKUP(Table1[[#This Row],[ScheduleWeekWritten]],Table3[Game],100+Table3[Increase],Table1[[#This Row],[ScheduleWeekWritten]])</f>
        <v>17</v>
      </c>
      <c r="F6080" t="b">
        <v>0</v>
      </c>
      <c r="G6080" t="s">
        <v>19</v>
      </c>
      <c r="H6080">
        <v>27</v>
      </c>
      <c r="I6080">
        <v>20</v>
      </c>
      <c r="J6080" t="s">
        <v>45</v>
      </c>
      <c r="K6080" t="s">
        <v>91</v>
      </c>
      <c r="L6080" t="str">
        <f>_xlfn.XLOOKUP(Table1[[#This Row],[TeamFavoriteID]],Table2[team_id],Table2[team_name],_xlfn.XLOOKUP(Table1[[#This Row],[TeamFavoriteID]],Table2[team_id_pfr],Table2[team_name],"Even"))</f>
        <v>Miami Dolphins</v>
      </c>
      <c r="M6080">
        <v>-3.5</v>
      </c>
      <c r="N6080">
        <f>IF(Table1[[#This Row],[TeamFavorite]]=Table1[[#This Row],[TeamHome]],Table1[[#This Row],[ScoreAway]]-Table1[[#This Row],[ScoreHome]],Table1[[#This Row],[ScoreHome]]-Table1[[#This Row],[ScoreAway]])</f>
        <v>-7</v>
      </c>
      <c r="O6080">
        <f>IF(Table1[[#This Row],[SpreadActual]]&lt;Table1[[#This Row],[SpreadFavorite]],1,0)</f>
        <v>1</v>
      </c>
      <c r="P6080">
        <v>45.5</v>
      </c>
      <c r="Q6080" t="s">
        <v>143</v>
      </c>
      <c r="R6080" t="b">
        <v>0</v>
      </c>
      <c r="S6080">
        <v>60</v>
      </c>
      <c r="T6080">
        <v>7</v>
      </c>
      <c r="U6080">
        <v>70</v>
      </c>
    </row>
    <row r="6081" spans="1:22" x14ac:dyDescent="0.2">
      <c r="A6081" s="1">
        <v>34694</v>
      </c>
      <c r="B6081">
        <v>1994</v>
      </c>
      <c r="C6081">
        <f>_xlfn.MAXIFS(Table1[ScheduleWeekWritten],Table1[ScheduleSeason],Table1[[#This Row],[ScheduleSeason]])</f>
        <v>17</v>
      </c>
      <c r="D6081">
        <v>17</v>
      </c>
      <c r="E6081" cm="1">
        <f t="array" ref="E6081">_xlfn.XLOOKUP(Table1[[#This Row],[ScheduleWeekWritten]],Table3[Game],100+Table3[Increase],Table1[[#This Row],[ScheduleWeekWritten]])</f>
        <v>17</v>
      </c>
      <c r="F6081" t="b">
        <v>0</v>
      </c>
      <c r="G6081" t="s">
        <v>54</v>
      </c>
      <c r="H6081">
        <v>21</v>
      </c>
      <c r="I6081">
        <v>14</v>
      </c>
      <c r="J6081" t="s">
        <v>53</v>
      </c>
      <c r="K6081" t="s">
        <v>87</v>
      </c>
      <c r="L6081" t="str">
        <f>_xlfn.XLOOKUP(Table1[[#This Row],[TeamFavoriteID]],Table2[team_id],Table2[team_name],_xlfn.XLOOKUP(Table1[[#This Row],[TeamFavoriteID]],Table2[team_id_pfr],Table2[team_name],"Even"))</f>
        <v>San Francisco 49ers</v>
      </c>
      <c r="M6081">
        <v>-6.5</v>
      </c>
      <c r="N6081">
        <f>IF(Table1[[#This Row],[TeamFavorite]]=Table1[[#This Row],[TeamHome]],Table1[[#This Row],[ScoreAway]]-Table1[[#This Row],[ScoreHome]],Table1[[#This Row],[ScoreHome]]-Table1[[#This Row],[ScoreAway]])</f>
        <v>7</v>
      </c>
      <c r="O6081">
        <f>IF(Table1[[#This Row],[SpreadActual]]&lt;Table1[[#This Row],[SpreadFavorite]],1,0)</f>
        <v>0</v>
      </c>
      <c r="P6081">
        <v>48</v>
      </c>
      <c r="Q6081" t="s">
        <v>137</v>
      </c>
      <c r="R6081" t="b">
        <v>0</v>
      </c>
      <c r="S6081">
        <v>72</v>
      </c>
      <c r="T6081">
        <v>0</v>
      </c>
      <c r="V6081" t="s">
        <v>103</v>
      </c>
    </row>
    <row r="6082" spans="1:22" x14ac:dyDescent="0.2">
      <c r="A6082" s="1">
        <v>34699</v>
      </c>
      <c r="B6082">
        <v>1994</v>
      </c>
      <c r="C6082">
        <f>_xlfn.MAXIFS(Table1[ScheduleWeekWritten],Table1[ScheduleSeason],Table1[[#This Row],[ScheduleSeason]])</f>
        <v>17</v>
      </c>
      <c r="D6082" t="s">
        <v>134</v>
      </c>
      <c r="E6082" cm="1">
        <f t="array" ref="E6082">_xlfn.XLOOKUP(Table1[[#This Row],[ScheduleWeekWritten]],Table3[Game],100+Table3[Increase],Table1[[#This Row],[ScheduleWeekWritten]])</f>
        <v>101</v>
      </c>
      <c r="F6082" t="b">
        <v>1</v>
      </c>
      <c r="G6082" t="s">
        <v>33</v>
      </c>
      <c r="H6082">
        <v>16</v>
      </c>
      <c r="I6082">
        <v>12</v>
      </c>
      <c r="J6082" t="s">
        <v>45</v>
      </c>
      <c r="K6082" t="s">
        <v>35</v>
      </c>
      <c r="L6082" t="str">
        <f>_xlfn.XLOOKUP(Table1[[#This Row],[TeamFavoriteID]],Table2[team_id],Table2[team_name],_xlfn.XLOOKUP(Table1[[#This Row],[TeamFavoriteID]],Table2[team_id_pfr],Table2[team_name],"Even"))</f>
        <v>Green Bay Packers</v>
      </c>
      <c r="M6082">
        <v>-4.5</v>
      </c>
      <c r="N6082">
        <f>IF(Table1[[#This Row],[TeamFavorite]]=Table1[[#This Row],[TeamHome]],Table1[[#This Row],[ScoreAway]]-Table1[[#This Row],[ScoreHome]],Table1[[#This Row],[ScoreHome]]-Table1[[#This Row],[ScoreAway]])</f>
        <v>-4</v>
      </c>
      <c r="O6082">
        <f>IF(Table1[[#This Row],[SpreadActual]]&lt;Table1[[#This Row],[SpreadFavorite]],1,0)</f>
        <v>0</v>
      </c>
      <c r="P6082">
        <v>40</v>
      </c>
      <c r="Q6082" t="s">
        <v>82</v>
      </c>
      <c r="R6082" t="b">
        <v>0</v>
      </c>
    </row>
    <row r="6083" spans="1:22" x14ac:dyDescent="0.2">
      <c r="A6083" s="1">
        <v>34699</v>
      </c>
      <c r="B6083">
        <v>1994</v>
      </c>
      <c r="C6083">
        <f>_xlfn.MAXIFS(Table1[ScheduleWeekWritten],Table1[ScheduleSeason],Table1[[#This Row],[ScheduleSeason]])</f>
        <v>17</v>
      </c>
      <c r="D6083" t="s">
        <v>134</v>
      </c>
      <c r="E6083" cm="1">
        <f t="array" ref="E6083">_xlfn.XLOOKUP(Table1[[#This Row],[ScheduleWeekWritten]],Table3[Game],100+Table3[Increase],Table1[[#This Row],[ScheduleWeekWritten]])</f>
        <v>101</v>
      </c>
      <c r="F6083" t="b">
        <v>1</v>
      </c>
      <c r="G6083" t="s">
        <v>19</v>
      </c>
      <c r="H6083">
        <v>27</v>
      </c>
      <c r="I6083">
        <v>17</v>
      </c>
      <c r="J6083" t="s">
        <v>42</v>
      </c>
      <c r="K6083" t="s">
        <v>91</v>
      </c>
      <c r="L6083" t="str">
        <f>_xlfn.XLOOKUP(Table1[[#This Row],[TeamFavoriteID]],Table2[team_id],Table2[team_name],_xlfn.XLOOKUP(Table1[[#This Row],[TeamFavoriteID]],Table2[team_id_pfr],Table2[team_name],"Even"))</f>
        <v>Miami Dolphins</v>
      </c>
      <c r="M6083">
        <v>-3</v>
      </c>
      <c r="N6083">
        <f>IF(Table1[[#This Row],[TeamFavorite]]=Table1[[#This Row],[TeamHome]],Table1[[#This Row],[ScoreAway]]-Table1[[#This Row],[ScoreHome]],Table1[[#This Row],[ScoreHome]]-Table1[[#This Row],[ScoreAway]])</f>
        <v>-10</v>
      </c>
      <c r="O6083">
        <f>IF(Table1[[#This Row],[SpreadActual]]&lt;Table1[[#This Row],[SpreadFavorite]],1,0)</f>
        <v>1</v>
      </c>
      <c r="P6083">
        <v>45</v>
      </c>
      <c r="Q6083" t="s">
        <v>143</v>
      </c>
      <c r="R6083" t="b">
        <v>0</v>
      </c>
    </row>
    <row r="6084" spans="1:22" x14ac:dyDescent="0.2">
      <c r="A6084" s="1">
        <v>34700</v>
      </c>
      <c r="B6084">
        <v>1994</v>
      </c>
      <c r="C6084">
        <f>_xlfn.MAXIFS(Table1[ScheduleWeekWritten],Table1[ScheduleSeason],Table1[[#This Row],[ScheduleSeason]])</f>
        <v>17</v>
      </c>
      <c r="D6084" t="s">
        <v>134</v>
      </c>
      <c r="E6084" cm="1">
        <f t="array" ref="E6084">_xlfn.XLOOKUP(Table1[[#This Row],[ScheduleWeekWritten]],Table3[Game],100+Table3[Increase],Table1[[#This Row],[ScheduleWeekWritten]])</f>
        <v>101</v>
      </c>
      <c r="F6084" t="b">
        <v>1</v>
      </c>
      <c r="G6084" t="s">
        <v>62</v>
      </c>
      <c r="H6084">
        <v>20</v>
      </c>
      <c r="I6084">
        <v>13</v>
      </c>
      <c r="J6084" t="s">
        <v>115</v>
      </c>
      <c r="K6084" t="s">
        <v>63</v>
      </c>
      <c r="L6084" t="str">
        <f>_xlfn.XLOOKUP(Table1[[#This Row],[TeamFavoriteID]],Table2[team_id],Table2[team_name],_xlfn.XLOOKUP(Table1[[#This Row],[TeamFavoriteID]],Table2[team_id_pfr],Table2[team_name],"Even"))</f>
        <v>Cleveland Browns</v>
      </c>
      <c r="M6084">
        <v>-3</v>
      </c>
      <c r="N6084">
        <f>IF(Table1[[#This Row],[TeamFavorite]]=Table1[[#This Row],[TeamHome]],Table1[[#This Row],[ScoreAway]]-Table1[[#This Row],[ScoreHome]],Table1[[#This Row],[ScoreHome]]-Table1[[#This Row],[ScoreAway]])</f>
        <v>-7</v>
      </c>
      <c r="O6084">
        <f>IF(Table1[[#This Row],[SpreadActual]]&lt;Table1[[#This Row],[SpreadFavorite]],1,0)</f>
        <v>1</v>
      </c>
      <c r="P6084">
        <v>35.5</v>
      </c>
      <c r="Q6084" t="s">
        <v>66</v>
      </c>
      <c r="R6084" t="b">
        <v>0</v>
      </c>
    </row>
    <row r="6085" spans="1:22" x14ac:dyDescent="0.2">
      <c r="A6085" s="1">
        <v>34700</v>
      </c>
      <c r="B6085">
        <v>1994</v>
      </c>
      <c r="C6085">
        <f>_xlfn.MAXIFS(Table1[ScheduleWeekWritten],Table1[ScheduleSeason],Table1[[#This Row],[ScheduleSeason]])</f>
        <v>17</v>
      </c>
      <c r="D6085" t="s">
        <v>134</v>
      </c>
      <c r="E6085" cm="1">
        <f t="array" ref="E6085">_xlfn.XLOOKUP(Table1[[#This Row],[ScheduleWeekWritten]],Table3[Game],100+Table3[Increase],Table1[[#This Row],[ScheduleWeekWritten]])</f>
        <v>101</v>
      </c>
      <c r="F6085" t="b">
        <v>1</v>
      </c>
      <c r="G6085" t="s">
        <v>54</v>
      </c>
      <c r="H6085">
        <v>18</v>
      </c>
      <c r="I6085">
        <v>35</v>
      </c>
      <c r="J6085" t="s">
        <v>46</v>
      </c>
      <c r="K6085" t="s">
        <v>55</v>
      </c>
      <c r="L6085" t="str">
        <f>_xlfn.XLOOKUP(Table1[[#This Row],[TeamFavoriteID]],Table2[team_id],Table2[team_name],_xlfn.XLOOKUP(Table1[[#This Row],[TeamFavoriteID]],Table2[team_id_pfr],Table2[team_name],"Even"))</f>
        <v>Minnesota Vikings</v>
      </c>
      <c r="M6085">
        <v>-6</v>
      </c>
      <c r="N6085">
        <f>IF(Table1[[#This Row],[TeamFavorite]]=Table1[[#This Row],[TeamHome]],Table1[[#This Row],[ScoreAway]]-Table1[[#This Row],[ScoreHome]],Table1[[#This Row],[ScoreHome]]-Table1[[#This Row],[ScoreAway]])</f>
        <v>17</v>
      </c>
      <c r="O6085">
        <f>IF(Table1[[#This Row],[SpreadActual]]&lt;Table1[[#This Row],[SpreadFavorite]],1,0)</f>
        <v>0</v>
      </c>
      <c r="P6085">
        <v>38</v>
      </c>
      <c r="Q6085" t="s">
        <v>137</v>
      </c>
      <c r="R6085" t="b">
        <v>0</v>
      </c>
      <c r="S6085">
        <v>72</v>
      </c>
      <c r="T6085">
        <v>0</v>
      </c>
      <c r="V6085" t="s">
        <v>103</v>
      </c>
    </row>
    <row r="6086" spans="1:22" x14ac:dyDescent="0.2">
      <c r="A6086" s="1">
        <v>34706</v>
      </c>
      <c r="B6086">
        <v>1994</v>
      </c>
      <c r="C6086">
        <f>_xlfn.MAXIFS(Table1[ScheduleWeekWritten],Table1[ScheduleSeason],Table1[[#This Row],[ScheduleSeason]])</f>
        <v>17</v>
      </c>
      <c r="D6086" t="s">
        <v>99</v>
      </c>
      <c r="E6086" cm="1">
        <f t="array" ref="E6086">_xlfn.XLOOKUP(Table1[[#This Row],[ScheduleWeekWritten]],Table3[Game],100+Table3[Increase],Table1[[#This Row],[ScheduleWeekWritten]])</f>
        <v>102</v>
      </c>
      <c r="F6086" t="b">
        <v>1</v>
      </c>
      <c r="G6086" t="s">
        <v>49</v>
      </c>
      <c r="H6086">
        <v>29</v>
      </c>
      <c r="I6086">
        <v>9</v>
      </c>
      <c r="J6086" t="s">
        <v>62</v>
      </c>
      <c r="K6086" t="s">
        <v>51</v>
      </c>
      <c r="L6086" t="str">
        <f>_xlfn.XLOOKUP(Table1[[#This Row],[TeamFavoriteID]],Table2[team_id],Table2[team_name],_xlfn.XLOOKUP(Table1[[#This Row],[TeamFavoriteID]],Table2[team_id_pfr],Table2[team_name],"Even"))</f>
        <v>Pittsburgh Steelers</v>
      </c>
      <c r="M6086">
        <v>-3.5</v>
      </c>
      <c r="N6086">
        <f>IF(Table1[[#This Row],[TeamFavorite]]=Table1[[#This Row],[TeamHome]],Table1[[#This Row],[ScoreAway]]-Table1[[#This Row],[ScoreHome]],Table1[[#This Row],[ScoreHome]]-Table1[[#This Row],[ScoreAway]])</f>
        <v>-20</v>
      </c>
      <c r="O6086">
        <f>IF(Table1[[#This Row],[SpreadActual]]&lt;Table1[[#This Row],[SpreadFavorite]],1,0)</f>
        <v>1</v>
      </c>
      <c r="P6086">
        <v>32.5</v>
      </c>
      <c r="Q6086" t="s">
        <v>113</v>
      </c>
      <c r="R6086" t="b">
        <v>0</v>
      </c>
    </row>
    <row r="6087" spans="1:22" x14ac:dyDescent="0.2">
      <c r="A6087" s="1">
        <v>34706</v>
      </c>
      <c r="B6087">
        <v>1994</v>
      </c>
      <c r="C6087">
        <f>_xlfn.MAXIFS(Table1[ScheduleWeekWritten],Table1[ScheduleSeason],Table1[[#This Row],[ScheduleSeason]])</f>
        <v>17</v>
      </c>
      <c r="D6087" t="s">
        <v>99</v>
      </c>
      <c r="E6087" cm="1">
        <f t="array" ref="E6087">_xlfn.XLOOKUP(Table1[[#This Row],[ScheduleWeekWritten]],Table3[Game],100+Table3[Increase],Table1[[#This Row],[ScheduleWeekWritten]])</f>
        <v>102</v>
      </c>
      <c r="F6087" t="b">
        <v>1</v>
      </c>
      <c r="G6087" t="s">
        <v>53</v>
      </c>
      <c r="H6087">
        <v>44</v>
      </c>
      <c r="I6087">
        <v>15</v>
      </c>
      <c r="J6087" t="s">
        <v>46</v>
      </c>
      <c r="K6087" t="s">
        <v>87</v>
      </c>
      <c r="L6087" t="str">
        <f>_xlfn.XLOOKUP(Table1[[#This Row],[TeamFavoriteID]],Table2[team_id],Table2[team_name],_xlfn.XLOOKUP(Table1[[#This Row],[TeamFavoriteID]],Table2[team_id_pfr],Table2[team_name],"Even"))</f>
        <v>San Francisco 49ers</v>
      </c>
      <c r="M6087">
        <v>-15.5</v>
      </c>
      <c r="N6087">
        <f>IF(Table1[[#This Row],[TeamFavorite]]=Table1[[#This Row],[TeamHome]],Table1[[#This Row],[ScoreAway]]-Table1[[#This Row],[ScoreHome]],Table1[[#This Row],[ScoreHome]]-Table1[[#This Row],[ScoreAway]])</f>
        <v>-29</v>
      </c>
      <c r="O6087">
        <f>IF(Table1[[#This Row],[SpreadActual]]&lt;Table1[[#This Row],[SpreadFavorite]],1,0)</f>
        <v>1</v>
      </c>
      <c r="P6087">
        <v>46.5</v>
      </c>
      <c r="Q6087" t="s">
        <v>118</v>
      </c>
      <c r="R6087" t="b">
        <v>0</v>
      </c>
    </row>
    <row r="6088" spans="1:22" x14ac:dyDescent="0.2">
      <c r="A6088" s="1">
        <v>34707</v>
      </c>
      <c r="B6088">
        <v>1994</v>
      </c>
      <c r="C6088">
        <f>_xlfn.MAXIFS(Table1[ScheduleWeekWritten],Table1[ScheduleSeason],Table1[[#This Row],[ScheduleSeason]])</f>
        <v>17</v>
      </c>
      <c r="D6088" t="s">
        <v>99</v>
      </c>
      <c r="E6088" cm="1">
        <f t="array" ref="E6088">_xlfn.XLOOKUP(Table1[[#This Row],[ScheduleWeekWritten]],Table3[Game],100+Table3[Increase],Table1[[#This Row],[ScheduleWeekWritten]])</f>
        <v>102</v>
      </c>
      <c r="F6088" t="b">
        <v>1</v>
      </c>
      <c r="G6088" t="s">
        <v>67</v>
      </c>
      <c r="H6088">
        <v>35</v>
      </c>
      <c r="I6088">
        <v>9</v>
      </c>
      <c r="J6088" t="s">
        <v>33</v>
      </c>
      <c r="K6088" t="s">
        <v>68</v>
      </c>
      <c r="L6088" t="str">
        <f>_xlfn.XLOOKUP(Table1[[#This Row],[TeamFavoriteID]],Table2[team_id],Table2[team_name],_xlfn.XLOOKUP(Table1[[#This Row],[TeamFavoriteID]],Table2[team_id_pfr],Table2[team_name],"Even"))</f>
        <v>Dallas Cowboys</v>
      </c>
      <c r="M6088">
        <v>-10</v>
      </c>
      <c r="N6088">
        <f>IF(Table1[[#This Row],[TeamFavorite]]=Table1[[#This Row],[TeamHome]],Table1[[#This Row],[ScoreAway]]-Table1[[#This Row],[ScoreHome]],Table1[[#This Row],[ScoreHome]]-Table1[[#This Row],[ScoreAway]])</f>
        <v>-26</v>
      </c>
      <c r="O6088">
        <f>IF(Table1[[#This Row],[SpreadActual]]&lt;Table1[[#This Row],[SpreadFavorite]],1,0)</f>
        <v>1</v>
      </c>
      <c r="P6088">
        <v>43</v>
      </c>
      <c r="Q6088" t="s">
        <v>119</v>
      </c>
      <c r="R6088" t="b">
        <v>0</v>
      </c>
    </row>
    <row r="6089" spans="1:22" x14ac:dyDescent="0.2">
      <c r="A6089" s="1">
        <v>34707</v>
      </c>
      <c r="B6089">
        <v>1994</v>
      </c>
      <c r="C6089">
        <f>_xlfn.MAXIFS(Table1[ScheduleWeekWritten],Table1[ScheduleSeason],Table1[[#This Row],[ScheduleSeason]])</f>
        <v>17</v>
      </c>
      <c r="D6089" t="s">
        <v>99</v>
      </c>
      <c r="E6089" cm="1">
        <f t="array" ref="E6089">_xlfn.XLOOKUP(Table1[[#This Row],[ScheduleWeekWritten]],Table3[Game],100+Table3[Increase],Table1[[#This Row],[ScheduleWeekWritten]])</f>
        <v>102</v>
      </c>
      <c r="F6089" t="b">
        <v>1</v>
      </c>
      <c r="G6089" t="s">
        <v>27</v>
      </c>
      <c r="H6089">
        <v>22</v>
      </c>
      <c r="I6089">
        <v>21</v>
      </c>
      <c r="J6089" t="s">
        <v>19</v>
      </c>
      <c r="K6089" t="s">
        <v>29</v>
      </c>
      <c r="L6089" t="str">
        <f>_xlfn.XLOOKUP(Table1[[#This Row],[TeamFavoriteID]],Table2[team_id],Table2[team_name],_xlfn.XLOOKUP(Table1[[#This Row],[TeamFavoriteID]],Table2[team_id_pfr],Table2[team_name],"Even"))</f>
        <v>Los Angeles Chargers</v>
      </c>
      <c r="M6089">
        <v>-3</v>
      </c>
      <c r="N6089">
        <f>IF(Table1[[#This Row],[TeamFavorite]]=Table1[[#This Row],[TeamHome]],Table1[[#This Row],[ScoreAway]]-Table1[[#This Row],[ScoreHome]],Table1[[#This Row],[ScoreHome]]-Table1[[#This Row],[ScoreAway]])</f>
        <v>1</v>
      </c>
      <c r="O6089">
        <f>IF(Table1[[#This Row],[SpreadActual]]&lt;Table1[[#This Row],[SpreadFavorite]],1,0)</f>
        <v>0</v>
      </c>
      <c r="P6089">
        <v>46</v>
      </c>
      <c r="Q6089" t="s">
        <v>94</v>
      </c>
      <c r="R6089" t="b">
        <v>0</v>
      </c>
    </row>
    <row r="6090" spans="1:22" x14ac:dyDescent="0.2">
      <c r="A6090" s="1">
        <v>34714</v>
      </c>
      <c r="B6090">
        <v>1994</v>
      </c>
      <c r="C6090">
        <f>_xlfn.MAXIFS(Table1[ScheduleWeekWritten],Table1[ScheduleSeason],Table1[[#This Row],[ScheduleSeason]])</f>
        <v>17</v>
      </c>
      <c r="D6090" t="s">
        <v>92</v>
      </c>
      <c r="E6090" cm="1">
        <f t="array" ref="E6090">_xlfn.XLOOKUP(Table1[[#This Row],[ScheduleWeekWritten]],Table3[Game],100+Table3[Increase],Table1[[#This Row],[ScheduleWeekWritten]])</f>
        <v>103</v>
      </c>
      <c r="F6090" t="b">
        <v>1</v>
      </c>
      <c r="G6090" t="s">
        <v>49</v>
      </c>
      <c r="H6090">
        <v>13</v>
      </c>
      <c r="I6090">
        <v>17</v>
      </c>
      <c r="J6090" t="s">
        <v>27</v>
      </c>
      <c r="K6090" t="s">
        <v>51</v>
      </c>
      <c r="L6090" t="str">
        <f>_xlfn.XLOOKUP(Table1[[#This Row],[TeamFavoriteID]],Table2[team_id],Table2[team_name],_xlfn.XLOOKUP(Table1[[#This Row],[TeamFavoriteID]],Table2[team_id_pfr],Table2[team_name],"Even"))</f>
        <v>Pittsburgh Steelers</v>
      </c>
      <c r="M6090">
        <v>-6</v>
      </c>
      <c r="N6090">
        <f>IF(Table1[[#This Row],[TeamFavorite]]=Table1[[#This Row],[TeamHome]],Table1[[#This Row],[ScoreAway]]-Table1[[#This Row],[ScoreHome]],Table1[[#This Row],[ScoreHome]]-Table1[[#This Row],[ScoreAway]])</f>
        <v>4</v>
      </c>
      <c r="O6090">
        <f>IF(Table1[[#This Row],[SpreadActual]]&lt;Table1[[#This Row],[SpreadFavorite]],1,0)</f>
        <v>0</v>
      </c>
      <c r="P6090">
        <v>35</v>
      </c>
      <c r="Q6090" t="s">
        <v>113</v>
      </c>
      <c r="R6090" t="b">
        <v>0</v>
      </c>
    </row>
    <row r="6091" spans="1:22" x14ac:dyDescent="0.2">
      <c r="A6091" s="1">
        <v>34714</v>
      </c>
      <c r="B6091">
        <v>1994</v>
      </c>
      <c r="C6091">
        <f>_xlfn.MAXIFS(Table1[ScheduleWeekWritten],Table1[ScheduleSeason],Table1[[#This Row],[ScheduleSeason]])</f>
        <v>17</v>
      </c>
      <c r="D6091" t="s">
        <v>92</v>
      </c>
      <c r="E6091" cm="1">
        <f t="array" ref="E6091">_xlfn.XLOOKUP(Table1[[#This Row],[ScheduleWeekWritten]],Table3[Game],100+Table3[Increase],Table1[[#This Row],[ScheduleWeekWritten]])</f>
        <v>103</v>
      </c>
      <c r="F6091" t="b">
        <v>1</v>
      </c>
      <c r="G6091" t="s">
        <v>53</v>
      </c>
      <c r="H6091">
        <v>38</v>
      </c>
      <c r="I6091">
        <v>28</v>
      </c>
      <c r="J6091" t="s">
        <v>67</v>
      </c>
      <c r="K6091" t="s">
        <v>87</v>
      </c>
      <c r="L6091" t="str">
        <f>_xlfn.XLOOKUP(Table1[[#This Row],[TeamFavoriteID]],Table2[team_id],Table2[team_name],_xlfn.XLOOKUP(Table1[[#This Row],[TeamFavoriteID]],Table2[team_id_pfr],Table2[team_name],"Even"))</f>
        <v>San Francisco 49ers</v>
      </c>
      <c r="M6091">
        <v>-7</v>
      </c>
      <c r="N6091">
        <f>IF(Table1[[#This Row],[TeamFavorite]]=Table1[[#This Row],[TeamHome]],Table1[[#This Row],[ScoreAway]]-Table1[[#This Row],[ScoreHome]],Table1[[#This Row],[ScoreHome]]-Table1[[#This Row],[ScoreAway]])</f>
        <v>-10</v>
      </c>
      <c r="O6091">
        <f>IF(Table1[[#This Row],[SpreadActual]]&lt;Table1[[#This Row],[SpreadFavorite]],1,0)</f>
        <v>1</v>
      </c>
      <c r="P6091">
        <v>48</v>
      </c>
      <c r="Q6091" t="s">
        <v>118</v>
      </c>
      <c r="R6091" t="b">
        <v>0</v>
      </c>
    </row>
    <row r="6092" spans="1:22" x14ac:dyDescent="0.2">
      <c r="A6092" s="1">
        <v>34728</v>
      </c>
      <c r="B6092">
        <v>1994</v>
      </c>
      <c r="C6092">
        <f>_xlfn.MAXIFS(Table1[ScheduleWeekWritten],Table1[ScheduleSeason],Table1[[#This Row],[ScheduleSeason]])</f>
        <v>17</v>
      </c>
      <c r="D6092" t="s">
        <v>93</v>
      </c>
      <c r="E6092" cm="1">
        <f t="array" ref="E6092">_xlfn.XLOOKUP(Table1[[#This Row],[ScheduleWeekWritten]],Table3[Game],100+Table3[Increase],Table1[[#This Row],[ScheduleWeekWritten]])</f>
        <v>104</v>
      </c>
      <c r="F6092" t="b">
        <v>1</v>
      </c>
      <c r="G6092" t="s">
        <v>53</v>
      </c>
      <c r="H6092">
        <v>49</v>
      </c>
      <c r="I6092">
        <v>26</v>
      </c>
      <c r="J6092" t="s">
        <v>27</v>
      </c>
      <c r="K6092" t="s">
        <v>87</v>
      </c>
      <c r="L6092" t="str">
        <f>_xlfn.XLOOKUP(Table1[[#This Row],[TeamFavoriteID]],Table2[team_id],Table2[team_name],_xlfn.XLOOKUP(Table1[[#This Row],[TeamFavoriteID]],Table2[team_id_pfr],Table2[team_name],"Even"))</f>
        <v>San Francisco 49ers</v>
      </c>
      <c r="M6092">
        <v>-18.5</v>
      </c>
      <c r="N6092">
        <f>IF(Table1[[#This Row],[TeamFavorite]]=Table1[[#This Row],[TeamHome]],Table1[[#This Row],[ScoreAway]]-Table1[[#This Row],[ScoreHome]],Table1[[#This Row],[ScoreHome]]-Table1[[#This Row],[ScoreAway]])</f>
        <v>-23</v>
      </c>
      <c r="O6092">
        <f>IF(Table1[[#This Row],[SpreadActual]]&lt;Table1[[#This Row],[SpreadFavorite]],1,0)</f>
        <v>1</v>
      </c>
      <c r="P6092">
        <v>53.5</v>
      </c>
      <c r="Q6092" t="s">
        <v>147</v>
      </c>
      <c r="R6092" t="b">
        <v>1</v>
      </c>
      <c r="S6092">
        <v>76</v>
      </c>
    </row>
    <row r="6093" spans="1:22" x14ac:dyDescent="0.2">
      <c r="A6093" s="1">
        <v>34945</v>
      </c>
      <c r="B6093">
        <v>1995</v>
      </c>
      <c r="C6093">
        <f>_xlfn.MAXIFS(Table1[ScheduleWeekWritten],Table1[ScheduleSeason],Table1[[#This Row],[ScheduleSeason]])</f>
        <v>17</v>
      </c>
      <c r="D6093">
        <v>1</v>
      </c>
      <c r="E6093" cm="1">
        <f t="array" ref="E6093">_xlfn.XLOOKUP(Table1[[#This Row],[ScheduleWeekWritten]],Table3[Game],100+Table3[Increase],Table1[[#This Row],[ScheduleWeekWritten]])</f>
        <v>1</v>
      </c>
      <c r="F6093" t="b">
        <v>0</v>
      </c>
      <c r="G6093" t="s">
        <v>38</v>
      </c>
      <c r="H6093">
        <v>23</v>
      </c>
      <c r="I6093">
        <v>20</v>
      </c>
      <c r="J6093" t="s">
        <v>152</v>
      </c>
      <c r="K6093" t="s">
        <v>109</v>
      </c>
      <c r="L6093" t="str">
        <f>_xlfn.XLOOKUP(Table1[[#This Row],[TeamFavoriteID]],Table2[team_id],Table2[team_name],_xlfn.XLOOKUP(Table1[[#This Row],[TeamFavoriteID]],Table2[team_id_pfr],Table2[team_name],"Even"))</f>
        <v>Atlanta Falcons</v>
      </c>
      <c r="M6093">
        <v>-8.5</v>
      </c>
      <c r="N6093">
        <f>IF(Table1[[#This Row],[TeamFavorite]]=Table1[[#This Row],[TeamHome]],Table1[[#This Row],[ScoreAway]]-Table1[[#This Row],[ScoreHome]],Table1[[#This Row],[ScoreHome]]-Table1[[#This Row],[ScoreAway]])</f>
        <v>-3</v>
      </c>
      <c r="O6093">
        <f>IF(Table1[[#This Row],[SpreadActual]]&lt;Table1[[#This Row],[SpreadFavorite]],1,0)</f>
        <v>0</v>
      </c>
      <c r="P6093">
        <v>40.5</v>
      </c>
      <c r="Q6093" t="s">
        <v>148</v>
      </c>
      <c r="R6093" t="b">
        <v>0</v>
      </c>
      <c r="S6093">
        <v>72</v>
      </c>
      <c r="T6093">
        <v>0</v>
      </c>
      <c r="V6093" t="s">
        <v>103</v>
      </c>
    </row>
    <row r="6094" spans="1:22" x14ac:dyDescent="0.2">
      <c r="A6094" s="1">
        <v>34945</v>
      </c>
      <c r="B6094">
        <v>1995</v>
      </c>
      <c r="C6094">
        <f>_xlfn.MAXIFS(Table1[ScheduleWeekWritten],Table1[ScheduleSeason],Table1[[#This Row],[ScheduleSeason]])</f>
        <v>17</v>
      </c>
      <c r="D6094">
        <v>1</v>
      </c>
      <c r="E6094" cm="1">
        <f t="array" ref="E6094">_xlfn.XLOOKUP(Table1[[#This Row],[ScheduleWeekWritten]],Table3[Game],100+Table3[Increase],Table1[[#This Row],[ScheduleWeekWritten]])</f>
        <v>1</v>
      </c>
      <c r="F6094" t="b">
        <v>0</v>
      </c>
      <c r="G6094" t="s">
        <v>46</v>
      </c>
      <c r="H6094">
        <v>31</v>
      </c>
      <c r="I6094">
        <v>14</v>
      </c>
      <c r="J6094" t="s">
        <v>54</v>
      </c>
      <c r="K6094" t="s">
        <v>47</v>
      </c>
      <c r="L6094" t="str">
        <f>_xlfn.XLOOKUP(Table1[[#This Row],[TeamFavoriteID]],Table2[team_id],Table2[team_name],_xlfn.XLOOKUP(Table1[[#This Row],[TeamFavoriteID]],Table2[team_id_pfr],Table2[team_name],"Even"))</f>
        <v>Chicago Bears</v>
      </c>
      <c r="M6094">
        <v>-2.5</v>
      </c>
      <c r="N6094">
        <f>IF(Table1[[#This Row],[TeamFavorite]]=Table1[[#This Row],[TeamHome]],Table1[[#This Row],[ScoreAway]]-Table1[[#This Row],[ScoreHome]],Table1[[#This Row],[ScoreHome]]-Table1[[#This Row],[ScoreAway]])</f>
        <v>-17</v>
      </c>
      <c r="O6094">
        <f>IF(Table1[[#This Row],[SpreadActual]]&lt;Table1[[#This Row],[SpreadFavorite]],1,0)</f>
        <v>1</v>
      </c>
      <c r="P6094">
        <v>38.5</v>
      </c>
      <c r="Q6094" t="s">
        <v>114</v>
      </c>
      <c r="R6094" t="b">
        <v>0</v>
      </c>
      <c r="S6094">
        <v>72</v>
      </c>
      <c r="T6094">
        <v>6</v>
      </c>
      <c r="U6094">
        <v>56</v>
      </c>
    </row>
    <row r="6095" spans="1:22" x14ac:dyDescent="0.2">
      <c r="A6095" s="1">
        <v>34945</v>
      </c>
      <c r="B6095">
        <v>1995</v>
      </c>
      <c r="C6095">
        <f>_xlfn.MAXIFS(Table1[ScheduleWeekWritten],Table1[ScheduleSeason],Table1[[#This Row],[ScheduleSeason]])</f>
        <v>17</v>
      </c>
      <c r="D6095">
        <v>1</v>
      </c>
      <c r="E6095" cm="1">
        <f t="array" ref="E6095">_xlfn.XLOOKUP(Table1[[#This Row],[ScheduleWeekWritten]],Table3[Game],100+Table3[Increase],Table1[[#This Row],[ScheduleWeekWritten]])</f>
        <v>1</v>
      </c>
      <c r="F6095" t="b">
        <v>0</v>
      </c>
      <c r="G6095" t="s">
        <v>24</v>
      </c>
      <c r="H6095">
        <v>22</v>
      </c>
      <c r="I6095">
        <v>7</v>
      </c>
      <c r="J6095" t="s">
        <v>28</v>
      </c>
      <c r="K6095" t="s">
        <v>88</v>
      </c>
      <c r="L6095" t="str">
        <f>_xlfn.XLOOKUP(Table1[[#This Row],[TeamFavoriteID]],Table2[team_id],Table2[team_name],_xlfn.XLOOKUP(Table1[[#This Row],[TeamFavoriteID]],Table2[team_id_pfr],Table2[team_name],"Even"))</f>
        <v>Denver Broncos</v>
      </c>
      <c r="M6095">
        <v>-6</v>
      </c>
      <c r="N6095">
        <f>IF(Table1[[#This Row],[TeamFavorite]]=Table1[[#This Row],[TeamHome]],Table1[[#This Row],[ScoreAway]]-Table1[[#This Row],[ScoreHome]],Table1[[#This Row],[ScoreHome]]-Table1[[#This Row],[ScoreAway]])</f>
        <v>-15</v>
      </c>
      <c r="O6095">
        <f>IF(Table1[[#This Row],[SpreadActual]]&lt;Table1[[#This Row],[SpreadFavorite]],1,0)</f>
        <v>1</v>
      </c>
      <c r="P6095">
        <v>44</v>
      </c>
      <c r="Q6095" t="s">
        <v>71</v>
      </c>
      <c r="R6095" t="b">
        <v>0</v>
      </c>
      <c r="S6095">
        <v>76</v>
      </c>
      <c r="T6095">
        <v>11</v>
      </c>
      <c r="U6095">
        <v>40</v>
      </c>
    </row>
    <row r="6096" spans="1:22" x14ac:dyDescent="0.2">
      <c r="A6096" s="1">
        <v>34945</v>
      </c>
      <c r="B6096">
        <v>1995</v>
      </c>
      <c r="C6096">
        <f>_xlfn.MAXIFS(Table1[ScheduleWeekWritten],Table1[ScheduleSeason],Table1[[#This Row],[ScheduleSeason]])</f>
        <v>17</v>
      </c>
      <c r="D6096">
        <v>1</v>
      </c>
      <c r="E6096" cm="1">
        <f t="array" ref="E6096">_xlfn.XLOOKUP(Table1[[#This Row],[ScheduleWeekWritten]],Table3[Game],100+Table3[Increase],Table1[[#This Row],[ScheduleWeekWritten]])</f>
        <v>1</v>
      </c>
      <c r="F6096" t="b">
        <v>0</v>
      </c>
      <c r="G6096" t="s">
        <v>33</v>
      </c>
      <c r="H6096">
        <v>14</v>
      </c>
      <c r="I6096">
        <v>17</v>
      </c>
      <c r="J6096" t="s">
        <v>153</v>
      </c>
      <c r="K6096" t="s">
        <v>35</v>
      </c>
      <c r="L6096" t="str">
        <f>_xlfn.XLOOKUP(Table1[[#This Row],[TeamFavoriteID]],Table2[team_id],Table2[team_name],_xlfn.XLOOKUP(Table1[[#This Row],[TeamFavoriteID]],Table2[team_id_pfr],Table2[team_name],"Even"))</f>
        <v>Green Bay Packers</v>
      </c>
      <c r="M6096">
        <v>-6.5</v>
      </c>
      <c r="N6096">
        <f>IF(Table1[[#This Row],[TeamFavorite]]=Table1[[#This Row],[TeamHome]],Table1[[#This Row],[ScoreAway]]-Table1[[#This Row],[ScoreHome]],Table1[[#This Row],[ScoreHome]]-Table1[[#This Row],[ScoreAway]])</f>
        <v>3</v>
      </c>
      <c r="O6096">
        <f>IF(Table1[[#This Row],[SpreadActual]]&lt;Table1[[#This Row],[SpreadFavorite]],1,0)</f>
        <v>0</v>
      </c>
      <c r="P6096">
        <v>38</v>
      </c>
      <c r="Q6096" t="s">
        <v>82</v>
      </c>
      <c r="R6096" t="b">
        <v>0</v>
      </c>
      <c r="S6096">
        <v>68</v>
      </c>
      <c r="T6096">
        <v>6</v>
      </c>
      <c r="U6096">
        <v>77</v>
      </c>
    </row>
    <row r="6097" spans="1:22" x14ac:dyDescent="0.2">
      <c r="A6097" s="1">
        <v>34945</v>
      </c>
      <c r="B6097">
        <v>1995</v>
      </c>
      <c r="C6097">
        <f>_xlfn.MAXIFS(Table1[ScheduleWeekWritten],Table1[ScheduleSeason],Table1[[#This Row],[ScheduleSeason]])</f>
        <v>17</v>
      </c>
      <c r="D6097">
        <v>1</v>
      </c>
      <c r="E6097" cm="1">
        <f t="array" ref="E6097">_xlfn.XLOOKUP(Table1[[#This Row],[ScheduleWeekWritten]],Table3[Game],100+Table3[Increase],Table1[[#This Row],[ScheduleWeekWritten]])</f>
        <v>1</v>
      </c>
      <c r="F6097" t="b">
        <v>0</v>
      </c>
      <c r="G6097" t="s">
        <v>140</v>
      </c>
      <c r="H6097">
        <v>21</v>
      </c>
      <c r="I6097">
        <v>24</v>
      </c>
      <c r="J6097" t="s">
        <v>101</v>
      </c>
      <c r="K6097" t="s">
        <v>72</v>
      </c>
      <c r="L6097" t="str">
        <f>_xlfn.XLOOKUP(Table1[[#This Row],[TeamFavoriteID]],Table2[team_id],Table2[team_name],_xlfn.XLOOKUP(Table1[[#This Row],[TeamFavoriteID]],Table2[team_id_pfr],Table2[team_name],"Even"))</f>
        <v>Baltimore Colts</v>
      </c>
      <c r="M6097">
        <v>-6.5</v>
      </c>
      <c r="N6097">
        <f>IF(Table1[[#This Row],[TeamFavorite]]=Table1[[#This Row],[TeamHome]],Table1[[#This Row],[ScoreAway]]-Table1[[#This Row],[ScoreHome]],Table1[[#This Row],[ScoreHome]]-Table1[[#This Row],[ScoreAway]])</f>
        <v>-3</v>
      </c>
      <c r="O6097">
        <f>IF(Table1[[#This Row],[SpreadActual]]&lt;Table1[[#This Row],[SpreadFavorite]],1,0)</f>
        <v>0</v>
      </c>
      <c r="P6097">
        <v>39</v>
      </c>
      <c r="Q6097" t="s">
        <v>141</v>
      </c>
      <c r="R6097" t="b">
        <v>0</v>
      </c>
      <c r="S6097">
        <v>72</v>
      </c>
      <c r="T6097">
        <v>0</v>
      </c>
      <c r="V6097" t="s">
        <v>103</v>
      </c>
    </row>
    <row r="6098" spans="1:22" x14ac:dyDescent="0.2">
      <c r="A6098" s="1">
        <v>34945</v>
      </c>
      <c r="B6098">
        <v>1995</v>
      </c>
      <c r="C6098">
        <f>_xlfn.MAXIFS(Table1[ScheduleWeekWritten],Table1[ScheduleSeason],Table1[[#This Row],[ScheduleSeason]])</f>
        <v>17</v>
      </c>
      <c r="D6098">
        <v>1</v>
      </c>
      <c r="E6098" cm="1">
        <f t="array" ref="E6098">_xlfn.XLOOKUP(Table1[[#This Row],[ScheduleWeekWritten]],Table3[Game],100+Table3[Increase],Table1[[#This Row],[ScheduleWeekWritten]])</f>
        <v>1</v>
      </c>
      <c r="F6098" t="b">
        <v>0</v>
      </c>
      <c r="G6098" t="s">
        <v>154</v>
      </c>
      <c r="H6098">
        <v>3</v>
      </c>
      <c r="I6098">
        <v>10</v>
      </c>
      <c r="J6098" t="s">
        <v>23</v>
      </c>
      <c r="K6098" t="s">
        <v>25</v>
      </c>
      <c r="L6098" t="str">
        <f>_xlfn.XLOOKUP(Table1[[#This Row],[TeamFavoriteID]],Table2[team_id],Table2[team_name],_xlfn.XLOOKUP(Table1[[#This Row],[TeamFavoriteID]],Table2[team_id_pfr],Table2[team_name],"Even"))</f>
        <v>Houston Oilers</v>
      </c>
      <c r="M6098">
        <v>-4</v>
      </c>
      <c r="N6098">
        <f>IF(Table1[[#This Row],[TeamFavorite]]=Table1[[#This Row],[TeamHome]],Table1[[#This Row],[ScoreAway]]-Table1[[#This Row],[ScoreHome]],Table1[[#This Row],[ScoreHome]]-Table1[[#This Row],[ScoreAway]])</f>
        <v>-7</v>
      </c>
      <c r="O6098">
        <f>IF(Table1[[#This Row],[SpreadActual]]&lt;Table1[[#This Row],[SpreadFavorite]],1,0)</f>
        <v>1</v>
      </c>
      <c r="P6098">
        <v>35</v>
      </c>
      <c r="Q6098" t="s">
        <v>155</v>
      </c>
      <c r="R6098" t="b">
        <v>0</v>
      </c>
      <c r="S6098">
        <v>82</v>
      </c>
      <c r="T6098">
        <v>8</v>
      </c>
      <c r="U6098">
        <v>71</v>
      </c>
    </row>
    <row r="6099" spans="1:22" x14ac:dyDescent="0.2">
      <c r="A6099" s="1">
        <v>34945</v>
      </c>
      <c r="B6099">
        <v>1995</v>
      </c>
      <c r="C6099">
        <f>_xlfn.MAXIFS(Table1[ScheduleWeekWritten],Table1[ScheduleSeason],Table1[[#This Row],[ScheduleSeason]])</f>
        <v>17</v>
      </c>
      <c r="D6099">
        <v>1</v>
      </c>
      <c r="E6099" cm="1">
        <f t="array" ref="E6099">_xlfn.XLOOKUP(Table1[[#This Row],[ScheduleWeekWritten]],Table3[Game],100+Table3[Increase],Table1[[#This Row],[ScheduleWeekWritten]])</f>
        <v>1</v>
      </c>
      <c r="F6099" t="b">
        <v>0</v>
      </c>
      <c r="G6099" t="s">
        <v>19</v>
      </c>
      <c r="H6099">
        <v>52</v>
      </c>
      <c r="I6099">
        <v>14</v>
      </c>
      <c r="J6099" t="s">
        <v>31</v>
      </c>
      <c r="K6099" t="s">
        <v>91</v>
      </c>
      <c r="L6099" t="str">
        <f>_xlfn.XLOOKUP(Table1[[#This Row],[TeamFavoriteID]],Table2[team_id],Table2[team_name],_xlfn.XLOOKUP(Table1[[#This Row],[TeamFavoriteID]],Table2[team_id_pfr],Table2[team_name],"Even"))</f>
        <v>Miami Dolphins</v>
      </c>
      <c r="M6099">
        <v>-9</v>
      </c>
      <c r="N6099">
        <f>IF(Table1[[#This Row],[TeamFavorite]]=Table1[[#This Row],[TeamHome]],Table1[[#This Row],[ScoreAway]]-Table1[[#This Row],[ScoreHome]],Table1[[#This Row],[ScoreHome]]-Table1[[#This Row],[ScoreAway]])</f>
        <v>-38</v>
      </c>
      <c r="O6099">
        <f>IF(Table1[[#This Row],[SpreadActual]]&lt;Table1[[#This Row],[SpreadFavorite]],1,0)</f>
        <v>1</v>
      </c>
      <c r="P6099">
        <v>38.5</v>
      </c>
      <c r="Q6099" t="s">
        <v>143</v>
      </c>
      <c r="R6099" t="b">
        <v>0</v>
      </c>
      <c r="S6099">
        <v>84</v>
      </c>
      <c r="T6099">
        <v>7</v>
      </c>
      <c r="U6099">
        <v>78</v>
      </c>
    </row>
    <row r="6100" spans="1:22" x14ac:dyDescent="0.2">
      <c r="A6100" s="1">
        <v>34945</v>
      </c>
      <c r="B6100">
        <v>1995</v>
      </c>
      <c r="C6100">
        <f>_xlfn.MAXIFS(Table1[ScheduleWeekWritten],Table1[ScheduleSeason],Table1[[#This Row],[ScheduleSeason]])</f>
        <v>17</v>
      </c>
      <c r="D6100">
        <v>1</v>
      </c>
      <c r="E6100" cm="1">
        <f t="array" ref="E6100">_xlfn.XLOOKUP(Table1[[#This Row],[ScheduleWeekWritten]],Table3[Game],100+Table3[Increase],Table1[[#This Row],[ScheduleWeekWritten]])</f>
        <v>1</v>
      </c>
      <c r="F6100" t="b">
        <v>0</v>
      </c>
      <c r="G6100" t="s">
        <v>115</v>
      </c>
      <c r="H6100">
        <v>17</v>
      </c>
      <c r="I6100">
        <v>14</v>
      </c>
      <c r="J6100" t="s">
        <v>62</v>
      </c>
      <c r="K6100" t="s">
        <v>70</v>
      </c>
      <c r="L6100" t="str">
        <f>_xlfn.XLOOKUP(Table1[[#This Row],[TeamFavoriteID]],Table2[team_id],Table2[team_name],_xlfn.XLOOKUP(Table1[[#This Row],[TeamFavoriteID]],Table2[team_id_pfr],Table2[team_name],"Even"))</f>
        <v>Boston Patriots</v>
      </c>
      <c r="M6100">
        <v>-3</v>
      </c>
      <c r="N6100">
        <f>IF(Table1[[#This Row],[TeamFavorite]]=Table1[[#This Row],[TeamHome]],Table1[[#This Row],[ScoreAway]]-Table1[[#This Row],[ScoreHome]],Table1[[#This Row],[ScoreHome]]-Table1[[#This Row],[ScoreAway]])</f>
        <v>3</v>
      </c>
      <c r="O6100">
        <f>IF(Table1[[#This Row],[SpreadActual]]&lt;Table1[[#This Row],[SpreadFavorite]],1,0)</f>
        <v>0</v>
      </c>
      <c r="P6100">
        <v>38</v>
      </c>
      <c r="Q6100" t="s">
        <v>116</v>
      </c>
      <c r="R6100" t="b">
        <v>0</v>
      </c>
      <c r="S6100">
        <v>64</v>
      </c>
      <c r="T6100">
        <v>12</v>
      </c>
      <c r="U6100">
        <v>56</v>
      </c>
    </row>
    <row r="6101" spans="1:22" x14ac:dyDescent="0.2">
      <c r="A6101" s="1">
        <v>34945</v>
      </c>
      <c r="B6101">
        <v>1995</v>
      </c>
      <c r="C6101">
        <f>_xlfn.MAXIFS(Table1[ScheduleWeekWritten],Table1[ScheduleSeason],Table1[[#This Row],[ScheduleSeason]])</f>
        <v>17</v>
      </c>
      <c r="D6101">
        <v>1</v>
      </c>
      <c r="E6101" cm="1">
        <f t="array" ref="E6101">_xlfn.XLOOKUP(Table1[[#This Row],[ScheduleWeekWritten]],Table3[Game],100+Table3[Increase],Table1[[#This Row],[ScheduleWeekWritten]])</f>
        <v>1</v>
      </c>
      <c r="F6101" t="b">
        <v>0</v>
      </c>
      <c r="G6101" t="s">
        <v>95</v>
      </c>
      <c r="H6101">
        <v>22</v>
      </c>
      <c r="I6101">
        <v>24</v>
      </c>
      <c r="J6101" t="s">
        <v>53</v>
      </c>
      <c r="K6101" t="s">
        <v>87</v>
      </c>
      <c r="L6101" t="str">
        <f>_xlfn.XLOOKUP(Table1[[#This Row],[TeamFavoriteID]],Table2[team_id],Table2[team_name],_xlfn.XLOOKUP(Table1[[#This Row],[TeamFavoriteID]],Table2[team_id_pfr],Table2[team_name],"Even"))</f>
        <v>San Francisco 49ers</v>
      </c>
      <c r="M6101">
        <v>-8.5</v>
      </c>
      <c r="N6101">
        <f>IF(Table1[[#This Row],[TeamFavorite]]=Table1[[#This Row],[TeamHome]],Table1[[#This Row],[ScoreAway]]-Table1[[#This Row],[ScoreHome]],Table1[[#This Row],[ScoreHome]]-Table1[[#This Row],[ScoreAway]])</f>
        <v>-2</v>
      </c>
      <c r="O6101">
        <f>IF(Table1[[#This Row],[SpreadActual]]&lt;Table1[[#This Row],[SpreadFavorite]],1,0)</f>
        <v>0</v>
      </c>
      <c r="P6101">
        <v>46</v>
      </c>
      <c r="Q6101" t="s">
        <v>124</v>
      </c>
      <c r="R6101" t="b">
        <v>0</v>
      </c>
      <c r="S6101">
        <v>72</v>
      </c>
      <c r="T6101">
        <v>0</v>
      </c>
      <c r="V6101" t="s">
        <v>103</v>
      </c>
    </row>
    <row r="6102" spans="1:22" x14ac:dyDescent="0.2">
      <c r="A6102" s="1">
        <v>34945</v>
      </c>
      <c r="B6102">
        <v>1995</v>
      </c>
      <c r="C6102">
        <f>_xlfn.MAXIFS(Table1[ScheduleWeekWritten],Table1[ScheduleSeason],Table1[[#This Row],[ScheduleSeason]])</f>
        <v>17</v>
      </c>
      <c r="D6102">
        <v>1</v>
      </c>
      <c r="E6102" cm="1">
        <f t="array" ref="E6102">_xlfn.XLOOKUP(Table1[[#This Row],[ScheduleWeekWritten]],Table3[Game],100+Table3[Increase],Table1[[#This Row],[ScheduleWeekWritten]])</f>
        <v>1</v>
      </c>
      <c r="F6102" t="b">
        <v>0</v>
      </c>
      <c r="G6102" t="s">
        <v>20</v>
      </c>
      <c r="H6102">
        <v>17</v>
      </c>
      <c r="I6102">
        <v>7</v>
      </c>
      <c r="J6102" t="s">
        <v>27</v>
      </c>
      <c r="K6102" t="s">
        <v>21</v>
      </c>
      <c r="L6102" t="str">
        <f>_xlfn.XLOOKUP(Table1[[#This Row],[TeamFavoriteID]],Table2[team_id],Table2[team_name],_xlfn.XLOOKUP(Table1[[#This Row],[TeamFavoriteID]],Table2[team_id_pfr],Table2[team_name],"Even"))</f>
        <v>Las Vegas Raiders</v>
      </c>
      <c r="M6102">
        <v>-4</v>
      </c>
      <c r="N6102">
        <f>IF(Table1[[#This Row],[TeamFavorite]]=Table1[[#This Row],[TeamHome]],Table1[[#This Row],[ScoreAway]]-Table1[[#This Row],[ScoreHome]],Table1[[#This Row],[ScoreHome]]-Table1[[#This Row],[ScoreAway]])</f>
        <v>10</v>
      </c>
      <c r="O6102">
        <f>IF(Table1[[#This Row],[SpreadActual]]&lt;Table1[[#This Row],[SpreadFavorite]],1,0)</f>
        <v>0</v>
      </c>
      <c r="P6102">
        <v>40</v>
      </c>
      <c r="Q6102" t="s">
        <v>76</v>
      </c>
      <c r="R6102" t="b">
        <v>0</v>
      </c>
      <c r="S6102">
        <v>63</v>
      </c>
      <c r="T6102">
        <v>11</v>
      </c>
      <c r="U6102">
        <v>82</v>
      </c>
    </row>
    <row r="6103" spans="1:22" x14ac:dyDescent="0.2">
      <c r="A6103" s="1">
        <v>34945</v>
      </c>
      <c r="B6103">
        <v>1995</v>
      </c>
      <c r="C6103">
        <f>_xlfn.MAXIFS(Table1[ScheduleWeekWritten],Table1[ScheduleSeason],Table1[[#This Row],[ScheduleSeason]])</f>
        <v>17</v>
      </c>
      <c r="D6103">
        <v>1</v>
      </c>
      <c r="E6103" cm="1">
        <f t="array" ref="E6103">_xlfn.XLOOKUP(Table1[[#This Row],[ScheduleWeekWritten]],Table3[Game],100+Table3[Increase],Table1[[#This Row],[ScheduleWeekWritten]])</f>
        <v>1</v>
      </c>
      <c r="F6103" t="b">
        <v>0</v>
      </c>
      <c r="G6103" t="s">
        <v>58</v>
      </c>
      <c r="H6103">
        <v>6</v>
      </c>
      <c r="I6103">
        <v>21</v>
      </c>
      <c r="J6103" t="s">
        <v>127</v>
      </c>
      <c r="K6103" t="s">
        <v>77</v>
      </c>
      <c r="L6103" t="str">
        <f>_xlfn.XLOOKUP(Table1[[#This Row],[TeamFavoriteID]],Table2[team_id],Table2[team_name],_xlfn.XLOOKUP(Table1[[#This Row],[TeamFavoriteID]],Table2[team_id_pfr],Table2[team_name],"Even"))</f>
        <v>Philadelphia Eagles</v>
      </c>
      <c r="M6103">
        <v>-7</v>
      </c>
      <c r="N6103">
        <f>IF(Table1[[#This Row],[TeamFavorite]]=Table1[[#This Row],[TeamHome]],Table1[[#This Row],[ScoreAway]]-Table1[[#This Row],[ScoreHome]],Table1[[#This Row],[ScoreHome]]-Table1[[#This Row],[ScoreAway]])</f>
        <v>15</v>
      </c>
      <c r="O6103">
        <f>IF(Table1[[#This Row],[SpreadActual]]&lt;Table1[[#This Row],[SpreadFavorite]],1,0)</f>
        <v>0</v>
      </c>
      <c r="P6103">
        <v>39</v>
      </c>
      <c r="Q6103" t="s">
        <v>112</v>
      </c>
      <c r="R6103" t="b">
        <v>0</v>
      </c>
      <c r="S6103">
        <v>74</v>
      </c>
      <c r="T6103">
        <v>6</v>
      </c>
      <c r="U6103">
        <v>51</v>
      </c>
    </row>
    <row r="6104" spans="1:22" x14ac:dyDescent="0.2">
      <c r="A6104" s="1">
        <v>34945</v>
      </c>
      <c r="B6104">
        <v>1995</v>
      </c>
      <c r="C6104">
        <f>_xlfn.MAXIFS(Table1[ScheduleWeekWritten],Table1[ScheduleSeason],Table1[[#This Row],[ScheduleSeason]])</f>
        <v>17</v>
      </c>
      <c r="D6104">
        <v>1</v>
      </c>
      <c r="E6104" cm="1">
        <f t="array" ref="E6104">_xlfn.XLOOKUP(Table1[[#This Row],[ScheduleWeekWritten]],Table3[Game],100+Table3[Increase],Table1[[#This Row],[ScheduleWeekWritten]])</f>
        <v>1</v>
      </c>
      <c r="F6104" t="b">
        <v>0</v>
      </c>
      <c r="G6104" t="s">
        <v>49</v>
      </c>
      <c r="H6104">
        <v>23</v>
      </c>
      <c r="I6104">
        <v>20</v>
      </c>
      <c r="J6104" t="s">
        <v>45</v>
      </c>
      <c r="K6104" t="s">
        <v>51</v>
      </c>
      <c r="L6104" t="str">
        <f>_xlfn.XLOOKUP(Table1[[#This Row],[TeamFavoriteID]],Table2[team_id],Table2[team_name],_xlfn.XLOOKUP(Table1[[#This Row],[TeamFavoriteID]],Table2[team_id_pfr],Table2[team_name],"Even"))</f>
        <v>Pittsburgh Steelers</v>
      </c>
      <c r="M6104">
        <v>-5.5</v>
      </c>
      <c r="N6104">
        <f>IF(Table1[[#This Row],[TeamFavorite]]=Table1[[#This Row],[TeamHome]],Table1[[#This Row],[ScoreAway]]-Table1[[#This Row],[ScoreHome]],Table1[[#This Row],[ScoreHome]]-Table1[[#This Row],[ScoreAway]])</f>
        <v>-3</v>
      </c>
      <c r="O6104">
        <f>IF(Table1[[#This Row],[SpreadActual]]&lt;Table1[[#This Row],[SpreadFavorite]],1,0)</f>
        <v>0</v>
      </c>
      <c r="P6104">
        <v>37</v>
      </c>
      <c r="Q6104" t="s">
        <v>113</v>
      </c>
      <c r="R6104" t="b">
        <v>0</v>
      </c>
      <c r="S6104">
        <v>67</v>
      </c>
      <c r="T6104">
        <v>10</v>
      </c>
      <c r="U6104">
        <v>49</v>
      </c>
    </row>
    <row r="6105" spans="1:22" x14ac:dyDescent="0.2">
      <c r="A6105" s="1">
        <v>34945</v>
      </c>
      <c r="B6105">
        <v>1995</v>
      </c>
      <c r="C6105">
        <f>_xlfn.MAXIFS(Table1[ScheduleWeekWritten],Table1[ScheduleSeason],Table1[[#This Row],[ScheduleSeason]])</f>
        <v>17</v>
      </c>
      <c r="D6105">
        <v>1</v>
      </c>
      <c r="E6105" cm="1">
        <f t="array" ref="E6105">_xlfn.XLOOKUP(Table1[[#This Row],[ScheduleWeekWritten]],Table3[Game],100+Table3[Increase],Table1[[#This Row],[ScheduleWeekWritten]])</f>
        <v>1</v>
      </c>
      <c r="F6105" t="b">
        <v>0</v>
      </c>
      <c r="G6105" t="s">
        <v>128</v>
      </c>
      <c r="H6105">
        <v>10</v>
      </c>
      <c r="I6105">
        <v>34</v>
      </c>
      <c r="J6105" t="s">
        <v>42</v>
      </c>
      <c r="K6105" t="s">
        <v>89</v>
      </c>
      <c r="L6105" t="str">
        <f>_xlfn.XLOOKUP(Table1[[#This Row],[TeamFavoriteID]],Table2[team_id],Table2[team_name],_xlfn.XLOOKUP(Table1[[#This Row],[TeamFavoriteID]],Table2[team_id_pfr],Table2[team_name],"Even"))</f>
        <v>Even</v>
      </c>
      <c r="M6105">
        <v>0</v>
      </c>
      <c r="N6105">
        <f>IF(Table1[[#This Row],[TeamFavorite]]=Table1[[#This Row],[TeamHome]],Table1[[#This Row],[ScoreAway]]-Table1[[#This Row],[ScoreHome]],Table1[[#This Row],[ScoreHome]]-Table1[[#This Row],[ScoreAway]])</f>
        <v>-24</v>
      </c>
      <c r="O6105">
        <f>IF(Table1[[#This Row],[SpreadActual]]&lt;Table1[[#This Row],[SpreadFavorite]],1,0)</f>
        <v>1</v>
      </c>
      <c r="P6105">
        <v>36.5</v>
      </c>
      <c r="Q6105" t="s">
        <v>129</v>
      </c>
      <c r="R6105" t="b">
        <v>0</v>
      </c>
      <c r="S6105">
        <v>72</v>
      </c>
      <c r="T6105">
        <v>0</v>
      </c>
      <c r="V6105" t="s">
        <v>103</v>
      </c>
    </row>
    <row r="6106" spans="1:22" x14ac:dyDescent="0.2">
      <c r="A6106" s="1">
        <v>34945</v>
      </c>
      <c r="B6106">
        <v>1995</v>
      </c>
      <c r="C6106">
        <f>_xlfn.MAXIFS(Table1[ScheduleWeekWritten],Table1[ScheduleSeason],Table1[[#This Row],[ScheduleSeason]])</f>
        <v>17</v>
      </c>
      <c r="D6106">
        <v>1</v>
      </c>
      <c r="E6106" cm="1">
        <f t="array" ref="E6106">_xlfn.XLOOKUP(Table1[[#This Row],[ScheduleWeekWritten]],Table3[Game],100+Table3[Increase],Table1[[#This Row],[ScheduleWeekWritten]])</f>
        <v>1</v>
      </c>
      <c r="F6106" t="b">
        <v>0</v>
      </c>
      <c r="G6106" t="s">
        <v>61</v>
      </c>
      <c r="H6106">
        <v>27</v>
      </c>
      <c r="I6106">
        <v>7</v>
      </c>
      <c r="J6106" t="s">
        <v>149</v>
      </c>
      <c r="K6106" t="s">
        <v>59</v>
      </c>
      <c r="L6106" t="str">
        <f>_xlfn.XLOOKUP(Table1[[#This Row],[TeamFavoriteID]],Table2[team_id],Table2[team_name],_xlfn.XLOOKUP(Table1[[#This Row],[TeamFavoriteID]],Table2[team_id_pfr],Table2[team_name],"Even"))</f>
        <v>Arizona Cardinals</v>
      </c>
      <c r="M6106">
        <v>-3</v>
      </c>
      <c r="N6106">
        <f>IF(Table1[[#This Row],[TeamFavorite]]=Table1[[#This Row],[TeamHome]],Table1[[#This Row],[ScoreAway]]-Table1[[#This Row],[ScoreHome]],Table1[[#This Row],[ScoreHome]]-Table1[[#This Row],[ScoreAway]])</f>
        <v>20</v>
      </c>
      <c r="O6106">
        <f>IF(Table1[[#This Row],[SpreadActual]]&lt;Table1[[#This Row],[SpreadFavorite]],1,0)</f>
        <v>0</v>
      </c>
      <c r="P6106">
        <v>34.5</v>
      </c>
      <c r="Q6106" t="s">
        <v>64</v>
      </c>
      <c r="R6106" t="b">
        <v>0</v>
      </c>
      <c r="S6106">
        <v>74</v>
      </c>
      <c r="T6106">
        <v>8</v>
      </c>
      <c r="U6106">
        <v>44</v>
      </c>
    </row>
    <row r="6107" spans="1:22" x14ac:dyDescent="0.2">
      <c r="A6107" s="1">
        <v>34946</v>
      </c>
      <c r="B6107">
        <v>1995</v>
      </c>
      <c r="C6107">
        <f>_xlfn.MAXIFS(Table1[ScheduleWeekWritten],Table1[ScheduleSeason],Table1[[#This Row],[ScheduleSeason]])</f>
        <v>17</v>
      </c>
      <c r="D6107">
        <v>1</v>
      </c>
      <c r="E6107" cm="1">
        <f t="array" ref="E6107">_xlfn.XLOOKUP(Table1[[#This Row],[ScheduleWeekWritten]],Table3[Game],100+Table3[Increase],Table1[[#This Row],[ScheduleWeekWritten]])</f>
        <v>1</v>
      </c>
      <c r="F6107" t="b">
        <v>0</v>
      </c>
      <c r="G6107" t="s">
        <v>50</v>
      </c>
      <c r="H6107">
        <v>0</v>
      </c>
      <c r="I6107">
        <v>35</v>
      </c>
      <c r="J6107" t="s">
        <v>67</v>
      </c>
      <c r="K6107" t="s">
        <v>68</v>
      </c>
      <c r="L6107" t="str">
        <f>_xlfn.XLOOKUP(Table1[[#This Row],[TeamFavoriteID]],Table2[team_id],Table2[team_name],_xlfn.XLOOKUP(Table1[[#This Row],[TeamFavoriteID]],Table2[team_id_pfr],Table2[team_name],"Even"))</f>
        <v>Dallas Cowboys</v>
      </c>
      <c r="M6107">
        <v>-5.5</v>
      </c>
      <c r="N6107">
        <f>IF(Table1[[#This Row],[TeamFavorite]]=Table1[[#This Row],[TeamHome]],Table1[[#This Row],[ScoreAway]]-Table1[[#This Row],[ScoreHome]],Table1[[#This Row],[ScoreHome]]-Table1[[#This Row],[ScoreAway]])</f>
        <v>-35</v>
      </c>
      <c r="O6107">
        <f>IF(Table1[[#This Row],[SpreadActual]]&lt;Table1[[#This Row],[SpreadFavorite]],1,0)</f>
        <v>1</v>
      </c>
      <c r="P6107">
        <v>38</v>
      </c>
      <c r="Q6107" t="s">
        <v>126</v>
      </c>
      <c r="R6107" t="b">
        <v>0</v>
      </c>
      <c r="S6107">
        <v>75</v>
      </c>
      <c r="T6107">
        <v>12</v>
      </c>
      <c r="U6107">
        <v>52</v>
      </c>
    </row>
    <row r="6108" spans="1:22" x14ac:dyDescent="0.2">
      <c r="A6108" s="1">
        <v>34952</v>
      </c>
      <c r="B6108">
        <v>1995</v>
      </c>
      <c r="C6108">
        <f>_xlfn.MAXIFS(Table1[ScheduleWeekWritten],Table1[ScheduleSeason],Table1[[#This Row],[ScheduleSeason]])</f>
        <v>17</v>
      </c>
      <c r="D6108">
        <v>2</v>
      </c>
      <c r="E6108" cm="1">
        <f t="array" ref="E6108">_xlfn.XLOOKUP(Table1[[#This Row],[ScheduleWeekWritten]],Table3[Game],100+Table3[Increase],Table1[[#This Row],[ScheduleWeekWritten]])</f>
        <v>2</v>
      </c>
      <c r="F6108" t="b">
        <v>0</v>
      </c>
      <c r="G6108" t="s">
        <v>149</v>
      </c>
      <c r="H6108">
        <v>19</v>
      </c>
      <c r="I6108">
        <v>31</v>
      </c>
      <c r="J6108" t="s">
        <v>58</v>
      </c>
      <c r="K6108" t="s">
        <v>59</v>
      </c>
      <c r="L6108" t="str">
        <f>_xlfn.XLOOKUP(Table1[[#This Row],[TeamFavoriteID]],Table2[team_id],Table2[team_name],_xlfn.XLOOKUP(Table1[[#This Row],[TeamFavoriteID]],Table2[team_id_pfr],Table2[team_name],"Even"))</f>
        <v>Arizona Cardinals</v>
      </c>
      <c r="M6108">
        <v>-3</v>
      </c>
      <c r="N6108">
        <f>IF(Table1[[#This Row],[TeamFavorite]]=Table1[[#This Row],[TeamHome]],Table1[[#This Row],[ScoreAway]]-Table1[[#This Row],[ScoreHome]],Table1[[#This Row],[ScoreHome]]-Table1[[#This Row],[ScoreAway]])</f>
        <v>12</v>
      </c>
      <c r="O6108">
        <f>IF(Table1[[#This Row],[SpreadActual]]&lt;Table1[[#This Row],[SpreadFavorite]],1,0)</f>
        <v>0</v>
      </c>
      <c r="P6108">
        <v>35.5</v>
      </c>
      <c r="Q6108" t="s">
        <v>150</v>
      </c>
      <c r="R6108" t="b">
        <v>0</v>
      </c>
      <c r="S6108">
        <v>88</v>
      </c>
      <c r="T6108">
        <v>11</v>
      </c>
      <c r="U6108">
        <v>40</v>
      </c>
    </row>
    <row r="6109" spans="1:22" x14ac:dyDescent="0.2">
      <c r="A6109" s="1">
        <v>34952</v>
      </c>
      <c r="B6109">
        <v>1995</v>
      </c>
      <c r="C6109">
        <f>_xlfn.MAXIFS(Table1[ScheduleWeekWritten],Table1[ScheduleSeason],Table1[[#This Row],[ScheduleSeason]])</f>
        <v>17</v>
      </c>
      <c r="D6109">
        <v>2</v>
      </c>
      <c r="E6109" cm="1">
        <f t="array" ref="E6109">_xlfn.XLOOKUP(Table1[[#This Row],[ScheduleWeekWritten]],Table3[Game],100+Table3[Increase],Table1[[#This Row],[ScheduleWeekWritten]])</f>
        <v>2</v>
      </c>
      <c r="F6109" t="b">
        <v>0</v>
      </c>
      <c r="G6109" t="s">
        <v>28</v>
      </c>
      <c r="H6109">
        <v>31</v>
      </c>
      <c r="I6109">
        <v>9</v>
      </c>
      <c r="J6109" t="s">
        <v>152</v>
      </c>
      <c r="K6109" t="s">
        <v>43</v>
      </c>
      <c r="L6109" t="str">
        <f>_xlfn.XLOOKUP(Table1[[#This Row],[TeamFavoriteID]],Table2[team_id],Table2[team_name],_xlfn.XLOOKUP(Table1[[#This Row],[TeamFavoriteID]],Table2[team_id_pfr],Table2[team_name],"Even"))</f>
        <v>Buffalo Bills</v>
      </c>
      <c r="M6109">
        <v>-9</v>
      </c>
      <c r="N6109">
        <f>IF(Table1[[#This Row],[TeamFavorite]]=Table1[[#This Row],[TeamHome]],Table1[[#This Row],[ScoreAway]]-Table1[[#This Row],[ScoreHome]],Table1[[#This Row],[ScoreHome]]-Table1[[#This Row],[ScoreAway]])</f>
        <v>-22</v>
      </c>
      <c r="O6109">
        <f>IF(Table1[[#This Row],[SpreadActual]]&lt;Table1[[#This Row],[SpreadFavorite]],1,0)</f>
        <v>1</v>
      </c>
      <c r="P6109">
        <v>38</v>
      </c>
      <c r="Q6109" t="s">
        <v>123</v>
      </c>
      <c r="R6109" t="b">
        <v>0</v>
      </c>
      <c r="S6109">
        <v>53</v>
      </c>
      <c r="T6109">
        <v>10</v>
      </c>
      <c r="U6109">
        <v>61</v>
      </c>
    </row>
    <row r="6110" spans="1:22" x14ac:dyDescent="0.2">
      <c r="A6110" s="1">
        <v>34952</v>
      </c>
      <c r="B6110">
        <v>1995</v>
      </c>
      <c r="C6110">
        <f>_xlfn.MAXIFS(Table1[ScheduleWeekWritten],Table1[ScheduleSeason],Table1[[#This Row],[ScheduleSeason]])</f>
        <v>17</v>
      </c>
      <c r="D6110">
        <v>2</v>
      </c>
      <c r="E6110" cm="1">
        <f t="array" ref="E6110">_xlfn.XLOOKUP(Table1[[#This Row],[ScheduleWeekWritten]],Table3[Game],100+Table3[Increase],Table1[[#This Row],[ScheduleWeekWritten]])</f>
        <v>2</v>
      </c>
      <c r="F6110" t="b">
        <v>0</v>
      </c>
      <c r="G6110" t="s">
        <v>101</v>
      </c>
      <c r="H6110">
        <v>24</v>
      </c>
      <c r="I6110">
        <v>17</v>
      </c>
      <c r="J6110" t="s">
        <v>154</v>
      </c>
      <c r="K6110" t="s">
        <v>104</v>
      </c>
      <c r="L6110" t="str">
        <f>_xlfn.XLOOKUP(Table1[[#This Row],[TeamFavoriteID]],Table2[team_id],Table2[team_name],_xlfn.XLOOKUP(Table1[[#This Row],[TeamFavoriteID]],Table2[team_id_pfr],Table2[team_name],"Even"))</f>
        <v>Cincinnati Bengals</v>
      </c>
      <c r="M6110">
        <v>-8</v>
      </c>
      <c r="N6110">
        <f>IF(Table1[[#This Row],[TeamFavorite]]=Table1[[#This Row],[TeamHome]],Table1[[#This Row],[ScoreAway]]-Table1[[#This Row],[ScoreHome]],Table1[[#This Row],[ScoreHome]]-Table1[[#This Row],[ScoreAway]])</f>
        <v>-7</v>
      </c>
      <c r="O6110">
        <f>IF(Table1[[#This Row],[SpreadActual]]&lt;Table1[[#This Row],[SpreadFavorite]],1,0)</f>
        <v>0</v>
      </c>
      <c r="P6110">
        <v>37</v>
      </c>
      <c r="Q6110" t="s">
        <v>111</v>
      </c>
      <c r="R6110" t="b">
        <v>0</v>
      </c>
      <c r="S6110">
        <v>67</v>
      </c>
      <c r="T6110">
        <v>10</v>
      </c>
      <c r="U6110">
        <v>60</v>
      </c>
    </row>
    <row r="6111" spans="1:22" x14ac:dyDescent="0.2">
      <c r="A6111" s="1">
        <v>34952</v>
      </c>
      <c r="B6111">
        <v>1995</v>
      </c>
      <c r="C6111">
        <f>_xlfn.MAXIFS(Table1[ScheduleWeekWritten],Table1[ScheduleSeason],Table1[[#This Row],[ScheduleSeason]])</f>
        <v>17</v>
      </c>
      <c r="D6111">
        <v>2</v>
      </c>
      <c r="E6111" cm="1">
        <f t="array" ref="E6111">_xlfn.XLOOKUP(Table1[[#This Row],[ScheduleWeekWritten]],Table3[Game],100+Table3[Increase],Table1[[#This Row],[ScheduleWeekWritten]])</f>
        <v>2</v>
      </c>
      <c r="F6111" t="b">
        <v>0</v>
      </c>
      <c r="G6111" t="s">
        <v>62</v>
      </c>
      <c r="H6111">
        <v>22</v>
      </c>
      <c r="I6111">
        <v>6</v>
      </c>
      <c r="J6111" t="s">
        <v>127</v>
      </c>
      <c r="K6111" t="s">
        <v>63</v>
      </c>
      <c r="L6111" t="str">
        <f>_xlfn.XLOOKUP(Table1[[#This Row],[TeamFavoriteID]],Table2[team_id],Table2[team_name],_xlfn.XLOOKUP(Table1[[#This Row],[TeamFavoriteID]],Table2[team_id_pfr],Table2[team_name],"Even"))</f>
        <v>Cleveland Browns</v>
      </c>
      <c r="M6111">
        <v>-7.5</v>
      </c>
      <c r="N6111">
        <f>IF(Table1[[#This Row],[TeamFavorite]]=Table1[[#This Row],[TeamHome]],Table1[[#This Row],[ScoreAway]]-Table1[[#This Row],[ScoreHome]],Table1[[#This Row],[ScoreHome]]-Table1[[#This Row],[ScoreAway]])</f>
        <v>-16</v>
      </c>
      <c r="O6111">
        <f>IF(Table1[[#This Row],[SpreadActual]]&lt;Table1[[#This Row],[SpreadFavorite]],1,0)</f>
        <v>1</v>
      </c>
      <c r="P6111">
        <v>37</v>
      </c>
      <c r="Q6111" t="s">
        <v>66</v>
      </c>
      <c r="R6111" t="b">
        <v>0</v>
      </c>
      <c r="S6111">
        <v>58</v>
      </c>
      <c r="T6111">
        <v>11</v>
      </c>
      <c r="U6111">
        <v>67</v>
      </c>
    </row>
    <row r="6112" spans="1:22" x14ac:dyDescent="0.2">
      <c r="A6112" s="1">
        <v>34952</v>
      </c>
      <c r="B6112">
        <v>1995</v>
      </c>
      <c r="C6112">
        <f>_xlfn.MAXIFS(Table1[ScheduleWeekWritten],Table1[ScheduleSeason],Table1[[#This Row],[ScheduleSeason]])</f>
        <v>17</v>
      </c>
      <c r="D6112">
        <v>2</v>
      </c>
      <c r="E6112" cm="1">
        <f t="array" ref="E6112">_xlfn.XLOOKUP(Table1[[#This Row],[ScheduleWeekWritten]],Table3[Game],100+Table3[Increase],Table1[[#This Row],[ScheduleWeekWritten]])</f>
        <v>2</v>
      </c>
      <c r="F6112" t="b">
        <v>0</v>
      </c>
      <c r="G6112" t="s">
        <v>67</v>
      </c>
      <c r="H6112">
        <v>31</v>
      </c>
      <c r="I6112">
        <v>21</v>
      </c>
      <c r="J6112" t="s">
        <v>24</v>
      </c>
      <c r="K6112" t="s">
        <v>68</v>
      </c>
      <c r="L6112" t="str">
        <f>_xlfn.XLOOKUP(Table1[[#This Row],[TeamFavoriteID]],Table2[team_id],Table2[team_name],_xlfn.XLOOKUP(Table1[[#This Row],[TeamFavoriteID]],Table2[team_id_pfr],Table2[team_name],"Even"))</f>
        <v>Dallas Cowboys</v>
      </c>
      <c r="M6112">
        <v>-10</v>
      </c>
      <c r="N6112">
        <f>IF(Table1[[#This Row],[TeamFavorite]]=Table1[[#This Row],[TeamHome]],Table1[[#This Row],[ScoreAway]]-Table1[[#This Row],[ScoreHome]],Table1[[#This Row],[ScoreHome]]-Table1[[#This Row],[ScoreAway]])</f>
        <v>-10</v>
      </c>
      <c r="O6112">
        <f>IF(Table1[[#This Row],[SpreadActual]]&lt;Table1[[#This Row],[SpreadFavorite]],1,0)</f>
        <v>0</v>
      </c>
      <c r="P6112">
        <v>43</v>
      </c>
      <c r="Q6112" t="s">
        <v>119</v>
      </c>
      <c r="R6112" t="b">
        <v>0</v>
      </c>
      <c r="S6112">
        <v>75</v>
      </c>
      <c r="T6112">
        <v>10</v>
      </c>
      <c r="U6112">
        <v>61</v>
      </c>
    </row>
    <row r="6113" spans="1:22" x14ac:dyDescent="0.2">
      <c r="A6113" s="1">
        <v>34952</v>
      </c>
      <c r="B6113">
        <v>1995</v>
      </c>
      <c r="C6113">
        <f>_xlfn.MAXIFS(Table1[ScheduleWeekWritten],Table1[ScheduleSeason],Table1[[#This Row],[ScheduleSeason]])</f>
        <v>17</v>
      </c>
      <c r="D6113">
        <v>2</v>
      </c>
      <c r="E6113" cm="1">
        <f t="array" ref="E6113">_xlfn.XLOOKUP(Table1[[#This Row],[ScheduleWeekWritten]],Table3[Game],100+Table3[Increase],Table1[[#This Row],[ScheduleWeekWritten]])</f>
        <v>2</v>
      </c>
      <c r="F6113" t="b">
        <v>0</v>
      </c>
      <c r="G6113" t="s">
        <v>23</v>
      </c>
      <c r="H6113">
        <v>17</v>
      </c>
      <c r="I6113">
        <v>34</v>
      </c>
      <c r="J6113" t="s">
        <v>49</v>
      </c>
      <c r="K6113" t="s">
        <v>51</v>
      </c>
      <c r="L6113" t="str">
        <f>_xlfn.XLOOKUP(Table1[[#This Row],[TeamFavoriteID]],Table2[team_id],Table2[team_name],_xlfn.XLOOKUP(Table1[[#This Row],[TeamFavoriteID]],Table2[team_id_pfr],Table2[team_name],"Even"))</f>
        <v>Pittsburgh Steelers</v>
      </c>
      <c r="M6113">
        <v>-5</v>
      </c>
      <c r="N6113">
        <f>IF(Table1[[#This Row],[TeamFavorite]]=Table1[[#This Row],[TeamHome]],Table1[[#This Row],[ScoreAway]]-Table1[[#This Row],[ScoreHome]],Table1[[#This Row],[ScoreHome]]-Table1[[#This Row],[ScoreAway]])</f>
        <v>-17</v>
      </c>
      <c r="O6113">
        <f>IF(Table1[[#This Row],[SpreadActual]]&lt;Table1[[#This Row],[SpreadFavorite]],1,0)</f>
        <v>1</v>
      </c>
      <c r="P6113">
        <v>33.5</v>
      </c>
      <c r="Q6113" t="s">
        <v>102</v>
      </c>
      <c r="R6113" t="b">
        <v>0</v>
      </c>
      <c r="S6113">
        <v>72</v>
      </c>
      <c r="T6113">
        <v>0</v>
      </c>
      <c r="V6113" t="s">
        <v>103</v>
      </c>
    </row>
    <row r="6114" spans="1:22" x14ac:dyDescent="0.2">
      <c r="A6114" s="1">
        <v>34952</v>
      </c>
      <c r="B6114">
        <v>1995</v>
      </c>
      <c r="C6114">
        <f>_xlfn.MAXIFS(Table1[ScheduleWeekWritten],Table1[ScheduleSeason],Table1[[#This Row],[ScheduleSeason]])</f>
        <v>17</v>
      </c>
      <c r="D6114">
        <v>2</v>
      </c>
      <c r="E6114" cm="1">
        <f t="array" ref="E6114">_xlfn.XLOOKUP(Table1[[#This Row],[ScheduleWeekWritten]],Table3[Game],100+Table3[Increase],Table1[[#This Row],[ScheduleWeekWritten]])</f>
        <v>2</v>
      </c>
      <c r="F6114" t="b">
        <v>0</v>
      </c>
      <c r="G6114" t="s">
        <v>42</v>
      </c>
      <c r="H6114">
        <v>20</v>
      </c>
      <c r="I6114">
        <v>17</v>
      </c>
      <c r="J6114" t="s">
        <v>50</v>
      </c>
      <c r="K6114" t="s">
        <v>75</v>
      </c>
      <c r="L6114" t="str">
        <f>_xlfn.XLOOKUP(Table1[[#This Row],[TeamFavoriteID]],Table2[team_id],Table2[team_name],_xlfn.XLOOKUP(Table1[[#This Row],[TeamFavoriteID]],Table2[team_id_pfr],Table2[team_name],"Even"))</f>
        <v>Kansas City Chiefs</v>
      </c>
      <c r="M6114">
        <v>-5.5</v>
      </c>
      <c r="N6114">
        <f>IF(Table1[[#This Row],[TeamFavorite]]=Table1[[#This Row],[TeamHome]],Table1[[#This Row],[ScoreAway]]-Table1[[#This Row],[ScoreHome]],Table1[[#This Row],[ScoreHome]]-Table1[[#This Row],[ScoreAway]])</f>
        <v>-3</v>
      </c>
      <c r="O6114">
        <f>IF(Table1[[#This Row],[SpreadActual]]&lt;Table1[[#This Row],[SpreadFavorite]],1,0)</f>
        <v>0</v>
      </c>
      <c r="P6114">
        <v>37</v>
      </c>
      <c r="Q6114" t="s">
        <v>117</v>
      </c>
      <c r="R6114" t="b">
        <v>0</v>
      </c>
      <c r="S6114">
        <v>61</v>
      </c>
      <c r="T6114">
        <v>7</v>
      </c>
      <c r="U6114">
        <v>66</v>
      </c>
    </row>
    <row r="6115" spans="1:22" x14ac:dyDescent="0.2">
      <c r="A6115" s="1">
        <v>34952</v>
      </c>
      <c r="B6115">
        <v>1995</v>
      </c>
      <c r="C6115">
        <f>_xlfn.MAXIFS(Table1[ScheduleWeekWritten],Table1[ScheduleSeason],Table1[[#This Row],[ScheduleSeason]])</f>
        <v>17</v>
      </c>
      <c r="D6115">
        <v>2</v>
      </c>
      <c r="E6115" cm="1">
        <f t="array" ref="E6115">_xlfn.XLOOKUP(Table1[[#This Row],[ScheduleWeekWritten]],Table3[Game],100+Table3[Increase],Table1[[#This Row],[ScheduleWeekWritten]])</f>
        <v>2</v>
      </c>
      <c r="F6115" t="b">
        <v>0</v>
      </c>
      <c r="G6115" t="s">
        <v>54</v>
      </c>
      <c r="H6115">
        <v>20</v>
      </c>
      <c r="I6115">
        <v>10</v>
      </c>
      <c r="J6115" t="s">
        <v>45</v>
      </c>
      <c r="K6115" t="s">
        <v>55</v>
      </c>
      <c r="L6115" t="str">
        <f>_xlfn.XLOOKUP(Table1[[#This Row],[TeamFavoriteID]],Table2[team_id],Table2[team_name],_xlfn.XLOOKUP(Table1[[#This Row],[TeamFavoriteID]],Table2[team_id_pfr],Table2[team_name],"Even"))</f>
        <v>Minnesota Vikings</v>
      </c>
      <c r="M6115">
        <v>-3</v>
      </c>
      <c r="N6115">
        <f>IF(Table1[[#This Row],[TeamFavorite]]=Table1[[#This Row],[TeamHome]],Table1[[#This Row],[ScoreAway]]-Table1[[#This Row],[ScoreHome]],Table1[[#This Row],[ScoreHome]]-Table1[[#This Row],[ScoreAway]])</f>
        <v>-10</v>
      </c>
      <c r="O6115">
        <f>IF(Table1[[#This Row],[SpreadActual]]&lt;Table1[[#This Row],[SpreadFavorite]],1,0)</f>
        <v>1</v>
      </c>
      <c r="P6115">
        <v>41.5</v>
      </c>
      <c r="Q6115" t="s">
        <v>137</v>
      </c>
      <c r="R6115" t="b">
        <v>0</v>
      </c>
      <c r="S6115">
        <v>72</v>
      </c>
      <c r="T6115">
        <v>0</v>
      </c>
      <c r="V6115" t="s">
        <v>103</v>
      </c>
    </row>
    <row r="6116" spans="1:22" x14ac:dyDescent="0.2">
      <c r="A6116" s="1">
        <v>34952</v>
      </c>
      <c r="B6116">
        <v>1995</v>
      </c>
      <c r="C6116">
        <f>_xlfn.MAXIFS(Table1[ScheduleWeekWritten],Table1[ScheduleSeason],Table1[[#This Row],[ScheduleSeason]])</f>
        <v>17</v>
      </c>
      <c r="D6116">
        <v>2</v>
      </c>
      <c r="E6116" cm="1">
        <f t="array" ref="E6116">_xlfn.XLOOKUP(Table1[[#This Row],[ScheduleWeekWritten]],Table3[Game],100+Table3[Increase],Table1[[#This Row],[ScheduleWeekWritten]])</f>
        <v>2</v>
      </c>
      <c r="F6116" t="b">
        <v>0</v>
      </c>
      <c r="G6116" t="s">
        <v>115</v>
      </c>
      <c r="H6116">
        <v>3</v>
      </c>
      <c r="I6116">
        <v>20</v>
      </c>
      <c r="J6116" t="s">
        <v>19</v>
      </c>
      <c r="K6116" t="s">
        <v>91</v>
      </c>
      <c r="L6116" t="str">
        <f>_xlfn.XLOOKUP(Table1[[#This Row],[TeamFavoriteID]],Table2[team_id],Table2[team_name],_xlfn.XLOOKUP(Table1[[#This Row],[TeamFavoriteID]],Table2[team_id_pfr],Table2[team_name],"Even"))</f>
        <v>Miami Dolphins</v>
      </c>
      <c r="M6116">
        <v>-1</v>
      </c>
      <c r="N6116">
        <f>IF(Table1[[#This Row],[TeamFavorite]]=Table1[[#This Row],[TeamHome]],Table1[[#This Row],[ScoreAway]]-Table1[[#This Row],[ScoreHome]],Table1[[#This Row],[ScoreHome]]-Table1[[#This Row],[ScoreAway]])</f>
        <v>-17</v>
      </c>
      <c r="O6116">
        <f>IF(Table1[[#This Row],[SpreadActual]]&lt;Table1[[#This Row],[SpreadFavorite]],1,0)</f>
        <v>1</v>
      </c>
      <c r="P6116">
        <v>46</v>
      </c>
      <c r="Q6116" t="s">
        <v>116</v>
      </c>
      <c r="R6116" t="b">
        <v>0</v>
      </c>
      <c r="S6116">
        <v>64</v>
      </c>
      <c r="T6116">
        <v>16</v>
      </c>
      <c r="U6116">
        <v>60</v>
      </c>
    </row>
    <row r="6117" spans="1:22" x14ac:dyDescent="0.2">
      <c r="A6117" s="1">
        <v>34952</v>
      </c>
      <c r="B6117">
        <v>1995</v>
      </c>
      <c r="C6117">
        <f>_xlfn.MAXIFS(Table1[ScheduleWeekWritten],Table1[ScheduleSeason],Table1[[#This Row],[ScheduleSeason]])</f>
        <v>17</v>
      </c>
      <c r="D6117">
        <v>2</v>
      </c>
      <c r="E6117" cm="1">
        <f t="array" ref="E6117">_xlfn.XLOOKUP(Table1[[#This Row],[ScheduleWeekWritten]],Table3[Game],100+Table3[Increase],Table1[[#This Row],[ScheduleWeekWritten]])</f>
        <v>2</v>
      </c>
      <c r="F6117" t="b">
        <v>0</v>
      </c>
      <c r="G6117" t="s">
        <v>31</v>
      </c>
      <c r="H6117">
        <v>24</v>
      </c>
      <c r="I6117">
        <v>27</v>
      </c>
      <c r="J6117" t="s">
        <v>140</v>
      </c>
      <c r="K6117" t="s">
        <v>72</v>
      </c>
      <c r="L6117" t="str">
        <f>_xlfn.XLOOKUP(Table1[[#This Row],[TeamFavoriteID]],Table2[team_id],Table2[team_name],_xlfn.XLOOKUP(Table1[[#This Row],[TeamFavoriteID]],Table2[team_id_pfr],Table2[team_name],"Even"))</f>
        <v>Baltimore Colts</v>
      </c>
      <c r="M6117">
        <v>-2</v>
      </c>
      <c r="N6117">
        <f>IF(Table1[[#This Row],[TeamFavorite]]=Table1[[#This Row],[TeamHome]],Table1[[#This Row],[ScoreAway]]-Table1[[#This Row],[ScoreHome]],Table1[[#This Row],[ScoreHome]]-Table1[[#This Row],[ScoreAway]])</f>
        <v>-3</v>
      </c>
      <c r="O6117">
        <f>IF(Table1[[#This Row],[SpreadActual]]&lt;Table1[[#This Row],[SpreadFavorite]],1,0)</f>
        <v>1</v>
      </c>
      <c r="P6117">
        <v>37</v>
      </c>
      <c r="Q6117" t="s">
        <v>126</v>
      </c>
      <c r="R6117" t="b">
        <v>0</v>
      </c>
      <c r="S6117">
        <v>68</v>
      </c>
      <c r="T6117">
        <v>15</v>
      </c>
      <c r="U6117">
        <v>56</v>
      </c>
    </row>
    <row r="6118" spans="1:22" x14ac:dyDescent="0.2">
      <c r="A6118" s="1">
        <v>34952</v>
      </c>
      <c r="B6118">
        <v>1995</v>
      </c>
      <c r="C6118">
        <f>_xlfn.MAXIFS(Table1[ScheduleWeekWritten],Table1[ScheduleSeason],Table1[[#This Row],[ScheduleSeason]])</f>
        <v>17</v>
      </c>
      <c r="D6118">
        <v>2</v>
      </c>
      <c r="E6118" cm="1">
        <f t="array" ref="E6118">_xlfn.XLOOKUP(Table1[[#This Row],[ScheduleWeekWritten]],Table3[Game],100+Table3[Increase],Table1[[#This Row],[ScheduleWeekWritten]])</f>
        <v>2</v>
      </c>
      <c r="F6118" t="b">
        <v>0</v>
      </c>
      <c r="G6118" t="s">
        <v>27</v>
      </c>
      <c r="H6118">
        <v>14</v>
      </c>
      <c r="I6118">
        <v>10</v>
      </c>
      <c r="J6118" t="s">
        <v>128</v>
      </c>
      <c r="K6118" t="s">
        <v>29</v>
      </c>
      <c r="L6118" t="str">
        <f>_xlfn.XLOOKUP(Table1[[#This Row],[TeamFavoriteID]],Table2[team_id],Table2[team_name],_xlfn.XLOOKUP(Table1[[#This Row],[TeamFavoriteID]],Table2[team_id_pfr],Table2[team_name],"Even"))</f>
        <v>Los Angeles Chargers</v>
      </c>
      <c r="M6118">
        <v>-8</v>
      </c>
      <c r="N6118">
        <f>IF(Table1[[#This Row],[TeamFavorite]]=Table1[[#This Row],[TeamHome]],Table1[[#This Row],[ScoreAway]]-Table1[[#This Row],[ScoreHome]],Table1[[#This Row],[ScoreHome]]-Table1[[#This Row],[ScoreAway]])</f>
        <v>4</v>
      </c>
      <c r="O6118">
        <f>IF(Table1[[#This Row],[SpreadActual]]&lt;Table1[[#This Row],[SpreadFavorite]],1,0)</f>
        <v>0</v>
      </c>
      <c r="P6118">
        <v>37.5</v>
      </c>
      <c r="Q6118" t="s">
        <v>94</v>
      </c>
      <c r="R6118" t="b">
        <v>0</v>
      </c>
      <c r="S6118">
        <v>70</v>
      </c>
      <c r="T6118">
        <v>10</v>
      </c>
      <c r="U6118">
        <v>75</v>
      </c>
    </row>
    <row r="6119" spans="1:22" x14ac:dyDescent="0.2">
      <c r="A6119" s="1">
        <v>34952</v>
      </c>
      <c r="B6119">
        <v>1995</v>
      </c>
      <c r="C6119">
        <f>_xlfn.MAXIFS(Table1[ScheduleWeekWritten],Table1[ScheduleSeason],Table1[[#This Row],[ScheduleSeason]])</f>
        <v>17</v>
      </c>
      <c r="D6119">
        <v>2</v>
      </c>
      <c r="E6119" cm="1">
        <f t="array" ref="E6119">_xlfn.XLOOKUP(Table1[[#This Row],[ScheduleWeekWritten]],Table3[Game],100+Table3[Increase],Table1[[#This Row],[ScheduleWeekWritten]])</f>
        <v>2</v>
      </c>
      <c r="F6119" t="b">
        <v>0</v>
      </c>
      <c r="G6119" t="s">
        <v>53</v>
      </c>
      <c r="H6119">
        <v>41</v>
      </c>
      <c r="I6119">
        <v>10</v>
      </c>
      <c r="J6119" t="s">
        <v>38</v>
      </c>
      <c r="K6119" t="s">
        <v>87</v>
      </c>
      <c r="L6119" t="str">
        <f>_xlfn.XLOOKUP(Table1[[#This Row],[TeamFavoriteID]],Table2[team_id],Table2[team_name],_xlfn.XLOOKUP(Table1[[#This Row],[TeamFavoriteID]],Table2[team_id_pfr],Table2[team_name],"Even"))</f>
        <v>San Francisco 49ers</v>
      </c>
      <c r="M6119">
        <v>-13</v>
      </c>
      <c r="N6119">
        <f>IF(Table1[[#This Row],[TeamFavorite]]=Table1[[#This Row],[TeamHome]],Table1[[#This Row],[ScoreAway]]-Table1[[#This Row],[ScoreHome]],Table1[[#This Row],[ScoreHome]]-Table1[[#This Row],[ScoreAway]])</f>
        <v>-31</v>
      </c>
      <c r="O6119">
        <f>IF(Table1[[#This Row],[SpreadActual]]&lt;Table1[[#This Row],[SpreadFavorite]],1,0)</f>
        <v>1</v>
      </c>
      <c r="P6119">
        <v>48.5</v>
      </c>
      <c r="Q6119" t="s">
        <v>118</v>
      </c>
      <c r="R6119" t="b">
        <v>0</v>
      </c>
      <c r="S6119">
        <v>61</v>
      </c>
      <c r="T6119">
        <v>10</v>
      </c>
      <c r="U6119">
        <v>78</v>
      </c>
    </row>
    <row r="6120" spans="1:22" x14ac:dyDescent="0.2">
      <c r="A6120" s="1">
        <v>34952</v>
      </c>
      <c r="B6120">
        <v>1995</v>
      </c>
      <c r="C6120">
        <f>_xlfn.MAXIFS(Table1[ScheduleWeekWritten],Table1[ScheduleSeason],Table1[[#This Row],[ScheduleSeason]])</f>
        <v>17</v>
      </c>
      <c r="D6120">
        <v>2</v>
      </c>
      <c r="E6120" cm="1">
        <f t="array" ref="E6120">_xlfn.XLOOKUP(Table1[[#This Row],[ScheduleWeekWritten]],Table3[Game],100+Table3[Increase],Table1[[#This Row],[ScheduleWeekWritten]])</f>
        <v>2</v>
      </c>
      <c r="F6120" t="b">
        <v>0</v>
      </c>
      <c r="G6120" t="s">
        <v>153</v>
      </c>
      <c r="H6120">
        <v>17</v>
      </c>
      <c r="I6120">
        <v>13</v>
      </c>
      <c r="J6120" t="s">
        <v>95</v>
      </c>
      <c r="K6120" t="s">
        <v>40</v>
      </c>
      <c r="L6120" t="str">
        <f>_xlfn.XLOOKUP(Table1[[#This Row],[TeamFavoriteID]],Table2[team_id],Table2[team_name],_xlfn.XLOOKUP(Table1[[#This Row],[TeamFavoriteID]],Table2[team_id_pfr],Table2[team_name],"Even"))</f>
        <v>Los Angeles Rams</v>
      </c>
      <c r="M6120">
        <v>-2.5</v>
      </c>
      <c r="N6120">
        <f>IF(Table1[[#This Row],[TeamFavorite]]=Table1[[#This Row],[TeamHome]],Table1[[#This Row],[ScoreAway]]-Table1[[#This Row],[ScoreHome]],Table1[[#This Row],[ScoreHome]]-Table1[[#This Row],[ScoreAway]])</f>
        <v>4</v>
      </c>
      <c r="O6120">
        <f>IF(Table1[[#This Row],[SpreadActual]]&lt;Table1[[#This Row],[SpreadFavorite]],1,0)</f>
        <v>0</v>
      </c>
      <c r="P6120">
        <v>41</v>
      </c>
      <c r="Q6120" t="s">
        <v>60</v>
      </c>
      <c r="R6120" t="b">
        <v>0</v>
      </c>
      <c r="S6120">
        <v>65</v>
      </c>
      <c r="T6120">
        <v>7</v>
      </c>
      <c r="U6120">
        <v>62</v>
      </c>
    </row>
    <row r="6121" spans="1:22" x14ac:dyDescent="0.2">
      <c r="A6121" s="1">
        <v>34952</v>
      </c>
      <c r="B6121">
        <v>1995</v>
      </c>
      <c r="C6121">
        <f>_xlfn.MAXIFS(Table1[ScheduleWeekWritten],Table1[ScheduleSeason],Table1[[#This Row],[ScheduleSeason]])</f>
        <v>17</v>
      </c>
      <c r="D6121">
        <v>2</v>
      </c>
      <c r="E6121" cm="1">
        <f t="array" ref="E6121">_xlfn.XLOOKUP(Table1[[#This Row],[ScheduleWeekWritten]],Table3[Game],100+Table3[Increase],Table1[[#This Row],[ScheduleWeekWritten]])</f>
        <v>2</v>
      </c>
      <c r="F6121" t="b">
        <v>0</v>
      </c>
      <c r="G6121" t="s">
        <v>61</v>
      </c>
      <c r="H6121">
        <v>8</v>
      </c>
      <c r="I6121">
        <v>20</v>
      </c>
      <c r="J6121" t="s">
        <v>20</v>
      </c>
      <c r="K6121" t="s">
        <v>21</v>
      </c>
      <c r="L6121" t="str">
        <f>_xlfn.XLOOKUP(Table1[[#This Row],[TeamFavoriteID]],Table2[team_id],Table2[team_name],_xlfn.XLOOKUP(Table1[[#This Row],[TeamFavoriteID]],Table2[team_id_pfr],Table2[team_name],"Even"))</f>
        <v>Las Vegas Raiders</v>
      </c>
      <c r="M6121">
        <v>-4.5</v>
      </c>
      <c r="N6121">
        <f>IF(Table1[[#This Row],[TeamFavorite]]=Table1[[#This Row],[TeamHome]],Table1[[#This Row],[ScoreAway]]-Table1[[#This Row],[ScoreHome]],Table1[[#This Row],[ScoreHome]]-Table1[[#This Row],[ScoreAway]])</f>
        <v>-12</v>
      </c>
      <c r="O6121">
        <f>IF(Table1[[#This Row],[SpreadActual]]&lt;Table1[[#This Row],[SpreadFavorite]],1,0)</f>
        <v>1</v>
      </c>
      <c r="P6121">
        <v>39</v>
      </c>
      <c r="Q6121" t="s">
        <v>64</v>
      </c>
      <c r="R6121" t="b">
        <v>0</v>
      </c>
      <c r="S6121">
        <v>72</v>
      </c>
      <c r="T6121">
        <v>12</v>
      </c>
      <c r="U6121">
        <v>59</v>
      </c>
    </row>
    <row r="6122" spans="1:22" x14ac:dyDescent="0.2">
      <c r="A6122" s="1">
        <v>34953</v>
      </c>
      <c r="B6122">
        <v>1995</v>
      </c>
      <c r="C6122">
        <f>_xlfn.MAXIFS(Table1[ScheduleWeekWritten],Table1[ScheduleSeason],Table1[[#This Row],[ScheduleSeason]])</f>
        <v>17</v>
      </c>
      <c r="D6122">
        <v>2</v>
      </c>
      <c r="E6122" cm="1">
        <f t="array" ref="E6122">_xlfn.XLOOKUP(Table1[[#This Row],[ScheduleWeekWritten]],Table3[Game],100+Table3[Increase],Table1[[#This Row],[ScheduleWeekWritten]])</f>
        <v>2</v>
      </c>
      <c r="F6122" t="b">
        <v>0</v>
      </c>
      <c r="G6122" t="s">
        <v>46</v>
      </c>
      <c r="H6122">
        <v>24</v>
      </c>
      <c r="I6122">
        <v>27</v>
      </c>
      <c r="J6122" t="s">
        <v>33</v>
      </c>
      <c r="K6122" t="s">
        <v>47</v>
      </c>
      <c r="L6122" t="str">
        <f>_xlfn.XLOOKUP(Table1[[#This Row],[TeamFavoriteID]],Table2[team_id],Table2[team_name],_xlfn.XLOOKUP(Table1[[#This Row],[TeamFavoriteID]],Table2[team_id_pfr],Table2[team_name],"Even"))</f>
        <v>Chicago Bears</v>
      </c>
      <c r="M6122">
        <v>-3</v>
      </c>
      <c r="N6122">
        <f>IF(Table1[[#This Row],[TeamFavorite]]=Table1[[#This Row],[TeamHome]],Table1[[#This Row],[ScoreAway]]-Table1[[#This Row],[ScoreHome]],Table1[[#This Row],[ScoreHome]]-Table1[[#This Row],[ScoreAway]])</f>
        <v>3</v>
      </c>
      <c r="O6122">
        <f>IF(Table1[[#This Row],[SpreadActual]]&lt;Table1[[#This Row],[SpreadFavorite]],1,0)</f>
        <v>0</v>
      </c>
      <c r="P6122">
        <v>38.5</v>
      </c>
      <c r="Q6122" t="s">
        <v>114</v>
      </c>
      <c r="R6122" t="b">
        <v>0</v>
      </c>
      <c r="S6122">
        <v>57</v>
      </c>
      <c r="T6122">
        <v>6</v>
      </c>
      <c r="U6122">
        <v>61</v>
      </c>
    </row>
    <row r="6123" spans="1:22" x14ac:dyDescent="0.2">
      <c r="A6123" s="1">
        <v>34959</v>
      </c>
      <c r="B6123">
        <v>1995</v>
      </c>
      <c r="C6123">
        <f>_xlfn.MAXIFS(Table1[ScheduleWeekWritten],Table1[ScheduleSeason],Table1[[#This Row],[ScheduleSeason]])</f>
        <v>17</v>
      </c>
      <c r="D6123">
        <v>3</v>
      </c>
      <c r="E6123" cm="1">
        <f t="array" ref="E6123">_xlfn.XLOOKUP(Table1[[#This Row],[ScheduleWeekWritten]],Table3[Game],100+Table3[Increase],Table1[[#This Row],[ScheduleWeekWritten]])</f>
        <v>3</v>
      </c>
      <c r="F6123" t="b">
        <v>0</v>
      </c>
      <c r="G6123" t="s">
        <v>28</v>
      </c>
      <c r="H6123">
        <v>20</v>
      </c>
      <c r="I6123">
        <v>14</v>
      </c>
      <c r="J6123" t="s">
        <v>140</v>
      </c>
      <c r="K6123" t="s">
        <v>43</v>
      </c>
      <c r="L6123" t="str">
        <f>_xlfn.XLOOKUP(Table1[[#This Row],[TeamFavoriteID]],Table2[team_id],Table2[team_name],_xlfn.XLOOKUP(Table1[[#This Row],[TeamFavoriteID]],Table2[team_id_pfr],Table2[team_name],"Even"))</f>
        <v>Buffalo Bills</v>
      </c>
      <c r="M6123">
        <v>-4</v>
      </c>
      <c r="N6123">
        <f>IF(Table1[[#This Row],[TeamFavorite]]=Table1[[#This Row],[TeamHome]],Table1[[#This Row],[ScoreAway]]-Table1[[#This Row],[ScoreHome]],Table1[[#This Row],[ScoreHome]]-Table1[[#This Row],[ScoreAway]])</f>
        <v>-6</v>
      </c>
      <c r="O6123">
        <f>IF(Table1[[#This Row],[SpreadActual]]&lt;Table1[[#This Row],[SpreadFavorite]],1,0)</f>
        <v>1</v>
      </c>
      <c r="P6123">
        <v>40</v>
      </c>
      <c r="Q6123" t="s">
        <v>123</v>
      </c>
      <c r="R6123" t="b">
        <v>0</v>
      </c>
      <c r="S6123">
        <v>64</v>
      </c>
      <c r="T6123">
        <v>13</v>
      </c>
      <c r="U6123">
        <v>72</v>
      </c>
    </row>
    <row r="6124" spans="1:22" x14ac:dyDescent="0.2">
      <c r="A6124" s="1">
        <v>34959</v>
      </c>
      <c r="B6124">
        <v>1995</v>
      </c>
      <c r="C6124">
        <f>_xlfn.MAXIFS(Table1[ScheduleWeekWritten],Table1[ScheduleSeason],Table1[[#This Row],[ScheduleSeason]])</f>
        <v>17</v>
      </c>
      <c r="D6124">
        <v>3</v>
      </c>
      <c r="E6124" cm="1">
        <f t="array" ref="E6124">_xlfn.XLOOKUP(Table1[[#This Row],[ScheduleWeekWritten]],Table3[Game],100+Table3[Increase],Table1[[#This Row],[ScheduleWeekWritten]])</f>
        <v>3</v>
      </c>
      <c r="F6124" t="b">
        <v>0</v>
      </c>
      <c r="G6124" t="s">
        <v>152</v>
      </c>
      <c r="H6124">
        <v>10</v>
      </c>
      <c r="I6124">
        <v>31</v>
      </c>
      <c r="J6124" t="s">
        <v>153</v>
      </c>
      <c r="K6124" t="s">
        <v>40</v>
      </c>
      <c r="L6124" t="str">
        <f>_xlfn.XLOOKUP(Table1[[#This Row],[TeamFavoriteID]],Table2[team_id],Table2[team_name],_xlfn.XLOOKUP(Table1[[#This Row],[TeamFavoriteID]],Table2[team_id_pfr],Table2[team_name],"Even"))</f>
        <v>Los Angeles Rams</v>
      </c>
      <c r="M6124">
        <v>-3</v>
      </c>
      <c r="N6124">
        <f>IF(Table1[[#This Row],[TeamFavorite]]=Table1[[#This Row],[TeamHome]],Table1[[#This Row],[ScoreAway]]-Table1[[#This Row],[ScoreHome]],Table1[[#This Row],[ScoreHome]]-Table1[[#This Row],[ScoreAway]])</f>
        <v>-21</v>
      </c>
      <c r="O6124">
        <f>IF(Table1[[#This Row],[SpreadActual]]&lt;Table1[[#This Row],[SpreadFavorite]],1,0)</f>
        <v>1</v>
      </c>
      <c r="P6124">
        <v>36.5</v>
      </c>
      <c r="Q6124" t="s">
        <v>156</v>
      </c>
      <c r="R6124" t="b">
        <v>0</v>
      </c>
      <c r="S6124">
        <v>73</v>
      </c>
      <c r="T6124">
        <v>8</v>
      </c>
      <c r="U6124">
        <v>80</v>
      </c>
    </row>
    <row r="6125" spans="1:22" x14ac:dyDescent="0.2">
      <c r="A6125" s="1">
        <v>34959</v>
      </c>
      <c r="B6125">
        <v>1995</v>
      </c>
      <c r="C6125">
        <f>_xlfn.MAXIFS(Table1[ScheduleWeekWritten],Table1[ScheduleSeason],Table1[[#This Row],[ScheduleSeason]])</f>
        <v>17</v>
      </c>
      <c r="D6125">
        <v>3</v>
      </c>
      <c r="E6125" cm="1">
        <f t="array" ref="E6125">_xlfn.XLOOKUP(Table1[[#This Row],[ScheduleWeekWritten]],Table3[Game],100+Table3[Increase],Table1[[#This Row],[ScheduleWeekWritten]])</f>
        <v>3</v>
      </c>
      <c r="F6125" t="b">
        <v>0</v>
      </c>
      <c r="G6125" t="s">
        <v>24</v>
      </c>
      <c r="H6125">
        <v>38</v>
      </c>
      <c r="I6125">
        <v>31</v>
      </c>
      <c r="J6125" t="s">
        <v>61</v>
      </c>
      <c r="K6125" t="s">
        <v>88</v>
      </c>
      <c r="L6125" t="str">
        <f>_xlfn.XLOOKUP(Table1[[#This Row],[TeamFavoriteID]],Table2[team_id],Table2[team_name],_xlfn.XLOOKUP(Table1[[#This Row],[TeamFavoriteID]],Table2[team_id_pfr],Table2[team_name],"Even"))</f>
        <v>Denver Broncos</v>
      </c>
      <c r="M6125">
        <v>-9</v>
      </c>
      <c r="N6125">
        <f>IF(Table1[[#This Row],[TeamFavorite]]=Table1[[#This Row],[TeamHome]],Table1[[#This Row],[ScoreAway]]-Table1[[#This Row],[ScoreHome]],Table1[[#This Row],[ScoreHome]]-Table1[[#This Row],[ScoreAway]])</f>
        <v>-7</v>
      </c>
      <c r="O6125">
        <f>IF(Table1[[#This Row],[SpreadActual]]&lt;Table1[[#This Row],[SpreadFavorite]],1,0)</f>
        <v>0</v>
      </c>
      <c r="P6125">
        <v>42.5</v>
      </c>
      <c r="Q6125" t="s">
        <v>71</v>
      </c>
      <c r="R6125" t="b">
        <v>0</v>
      </c>
      <c r="S6125">
        <v>70</v>
      </c>
      <c r="T6125">
        <v>11</v>
      </c>
      <c r="U6125">
        <v>30</v>
      </c>
    </row>
    <row r="6126" spans="1:22" x14ac:dyDescent="0.2">
      <c r="A6126" s="1">
        <v>34959</v>
      </c>
      <c r="B6126">
        <v>1995</v>
      </c>
      <c r="C6126">
        <f>_xlfn.MAXIFS(Table1[ScheduleWeekWritten],Table1[ScheduleSeason],Table1[[#This Row],[ScheduleSeason]])</f>
        <v>17</v>
      </c>
      <c r="D6126">
        <v>3</v>
      </c>
      <c r="E6126" cm="1">
        <f t="array" ref="E6126">_xlfn.XLOOKUP(Table1[[#This Row],[ScheduleWeekWritten]],Table3[Game],100+Table3[Increase],Table1[[#This Row],[ScheduleWeekWritten]])</f>
        <v>3</v>
      </c>
      <c r="F6126" t="b">
        <v>0</v>
      </c>
      <c r="G6126" t="s">
        <v>45</v>
      </c>
      <c r="H6126">
        <v>17</v>
      </c>
      <c r="I6126">
        <v>20</v>
      </c>
      <c r="J6126" t="s">
        <v>149</v>
      </c>
      <c r="K6126" t="s">
        <v>79</v>
      </c>
      <c r="L6126" t="str">
        <f>_xlfn.XLOOKUP(Table1[[#This Row],[TeamFavoriteID]],Table2[team_id],Table2[team_name],_xlfn.XLOOKUP(Table1[[#This Row],[TeamFavoriteID]],Table2[team_id_pfr],Table2[team_name],"Even"))</f>
        <v>Detroit Lions</v>
      </c>
      <c r="M6126">
        <v>-6.5</v>
      </c>
      <c r="N6126">
        <f>IF(Table1[[#This Row],[TeamFavorite]]=Table1[[#This Row],[TeamHome]],Table1[[#This Row],[ScoreAway]]-Table1[[#This Row],[ScoreHome]],Table1[[#This Row],[ScoreHome]]-Table1[[#This Row],[ScoreAway]])</f>
        <v>3</v>
      </c>
      <c r="O6126">
        <f>IF(Table1[[#This Row],[SpreadActual]]&lt;Table1[[#This Row],[SpreadFavorite]],1,0)</f>
        <v>0</v>
      </c>
      <c r="P6126">
        <v>37</v>
      </c>
      <c r="Q6126" t="s">
        <v>125</v>
      </c>
      <c r="R6126" t="b">
        <v>0</v>
      </c>
      <c r="S6126">
        <v>72</v>
      </c>
      <c r="T6126">
        <v>0</v>
      </c>
      <c r="V6126" t="s">
        <v>103</v>
      </c>
    </row>
    <row r="6127" spans="1:22" x14ac:dyDescent="0.2">
      <c r="A6127" s="1">
        <v>34959</v>
      </c>
      <c r="B6127">
        <v>1995</v>
      </c>
      <c r="C6127">
        <f>_xlfn.MAXIFS(Table1[ScheduleWeekWritten],Table1[ScheduleSeason],Table1[[#This Row],[ScheduleSeason]])</f>
        <v>17</v>
      </c>
      <c r="D6127">
        <v>3</v>
      </c>
      <c r="E6127" cm="1">
        <f t="array" ref="E6127">_xlfn.XLOOKUP(Table1[[#This Row],[ScheduleWeekWritten]],Table3[Game],100+Table3[Increase],Table1[[#This Row],[ScheduleWeekWritten]])</f>
        <v>3</v>
      </c>
      <c r="F6127" t="b">
        <v>0</v>
      </c>
      <c r="G6127" t="s">
        <v>33</v>
      </c>
      <c r="H6127">
        <v>14</v>
      </c>
      <c r="I6127">
        <v>6</v>
      </c>
      <c r="J6127" t="s">
        <v>50</v>
      </c>
      <c r="K6127" t="s">
        <v>35</v>
      </c>
      <c r="L6127" t="str">
        <f>_xlfn.XLOOKUP(Table1[[#This Row],[TeamFavoriteID]],Table2[team_id],Table2[team_name],_xlfn.XLOOKUP(Table1[[#This Row],[TeamFavoriteID]],Table2[team_id_pfr],Table2[team_name],"Even"))</f>
        <v>Green Bay Packers</v>
      </c>
      <c r="M6127">
        <v>-5.5</v>
      </c>
      <c r="N6127">
        <f>IF(Table1[[#This Row],[TeamFavorite]]=Table1[[#This Row],[TeamHome]],Table1[[#This Row],[ScoreAway]]-Table1[[#This Row],[ScoreHome]],Table1[[#This Row],[ScoreHome]]-Table1[[#This Row],[ScoreAway]])</f>
        <v>-8</v>
      </c>
      <c r="O6127">
        <f>IF(Table1[[#This Row],[SpreadActual]]&lt;Table1[[#This Row],[SpreadFavorite]],1,0)</f>
        <v>1</v>
      </c>
      <c r="P6127">
        <v>37.5</v>
      </c>
      <c r="Q6127" t="s">
        <v>82</v>
      </c>
      <c r="R6127" t="b">
        <v>0</v>
      </c>
      <c r="S6127">
        <v>57</v>
      </c>
      <c r="T6127">
        <v>9</v>
      </c>
      <c r="U6127">
        <v>63</v>
      </c>
    </row>
    <row r="6128" spans="1:22" x14ac:dyDescent="0.2">
      <c r="A6128" s="1">
        <v>34959</v>
      </c>
      <c r="B6128">
        <v>1995</v>
      </c>
      <c r="C6128">
        <f>_xlfn.MAXIFS(Table1[ScheduleWeekWritten],Table1[ScheduleSeason],Table1[[#This Row],[ScheduleSeason]])</f>
        <v>17</v>
      </c>
      <c r="D6128">
        <v>3</v>
      </c>
      <c r="E6128" cm="1">
        <f t="array" ref="E6128">_xlfn.XLOOKUP(Table1[[#This Row],[ScheduleWeekWritten]],Table3[Game],100+Table3[Increase],Table1[[#This Row],[ScheduleWeekWritten]])</f>
        <v>3</v>
      </c>
      <c r="F6128" t="b">
        <v>0</v>
      </c>
      <c r="G6128" t="s">
        <v>23</v>
      </c>
      <c r="H6128">
        <v>7</v>
      </c>
      <c r="I6128">
        <v>14</v>
      </c>
      <c r="J6128" t="s">
        <v>62</v>
      </c>
      <c r="K6128" t="s">
        <v>63</v>
      </c>
      <c r="L6128" t="str">
        <f>_xlfn.XLOOKUP(Table1[[#This Row],[TeamFavoriteID]],Table2[team_id],Table2[team_name],_xlfn.XLOOKUP(Table1[[#This Row],[TeamFavoriteID]],Table2[team_id_pfr],Table2[team_name],"Even"))</f>
        <v>Cleveland Browns</v>
      </c>
      <c r="M6128">
        <v>-8</v>
      </c>
      <c r="N6128">
        <f>IF(Table1[[#This Row],[TeamFavorite]]=Table1[[#This Row],[TeamHome]],Table1[[#This Row],[ScoreAway]]-Table1[[#This Row],[ScoreHome]],Table1[[#This Row],[ScoreHome]]-Table1[[#This Row],[ScoreAway]])</f>
        <v>-7</v>
      </c>
      <c r="O6128">
        <f>IF(Table1[[#This Row],[SpreadActual]]&lt;Table1[[#This Row],[SpreadFavorite]],1,0)</f>
        <v>0</v>
      </c>
      <c r="P6128">
        <v>33.5</v>
      </c>
      <c r="Q6128" t="s">
        <v>102</v>
      </c>
      <c r="R6128" t="b">
        <v>0</v>
      </c>
      <c r="S6128">
        <v>72</v>
      </c>
      <c r="T6128">
        <v>0</v>
      </c>
      <c r="V6128" t="s">
        <v>103</v>
      </c>
    </row>
    <row r="6129" spans="1:22" x14ac:dyDescent="0.2">
      <c r="A6129" s="1">
        <v>34959</v>
      </c>
      <c r="B6129">
        <v>1995</v>
      </c>
      <c r="C6129">
        <f>_xlfn.MAXIFS(Table1[ScheduleWeekWritten],Table1[ScheduleSeason],Table1[[#This Row],[ScheduleSeason]])</f>
        <v>17</v>
      </c>
      <c r="D6129">
        <v>3</v>
      </c>
      <c r="E6129" cm="1">
        <f t="array" ref="E6129">_xlfn.XLOOKUP(Table1[[#This Row],[ScheduleWeekWritten]],Table3[Game],100+Table3[Increase],Table1[[#This Row],[ScheduleWeekWritten]])</f>
        <v>3</v>
      </c>
      <c r="F6129" t="b">
        <v>0</v>
      </c>
      <c r="G6129" t="s">
        <v>42</v>
      </c>
      <c r="H6129">
        <v>23</v>
      </c>
      <c r="I6129">
        <v>17</v>
      </c>
      <c r="J6129" t="s">
        <v>20</v>
      </c>
      <c r="K6129" t="s">
        <v>75</v>
      </c>
      <c r="L6129" t="str">
        <f>_xlfn.XLOOKUP(Table1[[#This Row],[TeamFavoriteID]],Table2[team_id],Table2[team_name],_xlfn.XLOOKUP(Table1[[#This Row],[TeamFavoriteID]],Table2[team_id_pfr],Table2[team_name],"Even"))</f>
        <v>Kansas City Chiefs</v>
      </c>
      <c r="M6129">
        <v>-2</v>
      </c>
      <c r="N6129">
        <f>IF(Table1[[#This Row],[TeamFavorite]]=Table1[[#This Row],[TeamHome]],Table1[[#This Row],[ScoreAway]]-Table1[[#This Row],[ScoreHome]],Table1[[#This Row],[ScoreHome]]-Table1[[#This Row],[ScoreAway]])</f>
        <v>-6</v>
      </c>
      <c r="O6129">
        <f>IF(Table1[[#This Row],[SpreadActual]]&lt;Table1[[#This Row],[SpreadFavorite]],1,0)</f>
        <v>1</v>
      </c>
      <c r="P6129">
        <v>39</v>
      </c>
      <c r="Q6129" t="s">
        <v>117</v>
      </c>
      <c r="R6129" t="b">
        <v>0</v>
      </c>
      <c r="S6129">
        <v>65</v>
      </c>
      <c r="T6129">
        <v>8</v>
      </c>
      <c r="U6129">
        <v>73</v>
      </c>
    </row>
    <row r="6130" spans="1:22" x14ac:dyDescent="0.2">
      <c r="A6130" s="1">
        <v>34959</v>
      </c>
      <c r="B6130">
        <v>1995</v>
      </c>
      <c r="C6130">
        <f>_xlfn.MAXIFS(Table1[ScheduleWeekWritten],Table1[ScheduleSeason],Table1[[#This Row],[ScheduleSeason]])</f>
        <v>17</v>
      </c>
      <c r="D6130">
        <v>3</v>
      </c>
      <c r="E6130" cm="1">
        <f t="array" ref="E6130">_xlfn.XLOOKUP(Table1[[#This Row],[ScheduleWeekWritten]],Table3[Game],100+Table3[Increase],Table1[[#This Row],[ScheduleWeekWritten]])</f>
        <v>3</v>
      </c>
      <c r="F6130" t="b">
        <v>0</v>
      </c>
      <c r="G6130" t="s">
        <v>54</v>
      </c>
      <c r="H6130">
        <v>17</v>
      </c>
      <c r="I6130">
        <v>23</v>
      </c>
      <c r="J6130" t="s">
        <v>67</v>
      </c>
      <c r="K6130" t="s">
        <v>68</v>
      </c>
      <c r="L6130" t="str">
        <f>_xlfn.XLOOKUP(Table1[[#This Row],[TeamFavoriteID]],Table2[team_id],Table2[team_name],_xlfn.XLOOKUP(Table1[[#This Row],[TeamFavoriteID]],Table2[team_id_pfr],Table2[team_name],"Even"))</f>
        <v>Dallas Cowboys</v>
      </c>
      <c r="M6130">
        <v>-8</v>
      </c>
      <c r="N6130">
        <f>IF(Table1[[#This Row],[TeamFavorite]]=Table1[[#This Row],[TeamHome]],Table1[[#This Row],[ScoreAway]]-Table1[[#This Row],[ScoreHome]],Table1[[#This Row],[ScoreHome]]-Table1[[#This Row],[ScoreAway]])</f>
        <v>-6</v>
      </c>
      <c r="O6130">
        <f>IF(Table1[[#This Row],[SpreadActual]]&lt;Table1[[#This Row],[SpreadFavorite]],1,0)</f>
        <v>0</v>
      </c>
      <c r="P6130">
        <v>42</v>
      </c>
      <c r="Q6130" t="s">
        <v>137</v>
      </c>
      <c r="R6130" t="b">
        <v>0</v>
      </c>
      <c r="S6130">
        <v>72</v>
      </c>
      <c r="T6130">
        <v>0</v>
      </c>
      <c r="V6130" t="s">
        <v>103</v>
      </c>
    </row>
    <row r="6131" spans="1:22" x14ac:dyDescent="0.2">
      <c r="A6131" s="1">
        <v>34959</v>
      </c>
      <c r="B6131">
        <v>1995</v>
      </c>
      <c r="C6131">
        <f>_xlfn.MAXIFS(Table1[ScheduleWeekWritten],Table1[ScheduleSeason],Table1[[#This Row],[ScheduleSeason]])</f>
        <v>17</v>
      </c>
      <c r="D6131">
        <v>3</v>
      </c>
      <c r="E6131" cm="1">
        <f t="array" ref="E6131">_xlfn.XLOOKUP(Table1[[#This Row],[ScheduleWeekWritten]],Table3[Game],100+Table3[Increase],Table1[[#This Row],[ScheduleWeekWritten]])</f>
        <v>3</v>
      </c>
      <c r="F6131" t="b">
        <v>0</v>
      </c>
      <c r="G6131" t="s">
        <v>95</v>
      </c>
      <c r="H6131">
        <v>24</v>
      </c>
      <c r="I6131">
        <v>27</v>
      </c>
      <c r="J6131" t="s">
        <v>38</v>
      </c>
      <c r="K6131" t="s">
        <v>98</v>
      </c>
      <c r="L6131" t="str">
        <f>_xlfn.XLOOKUP(Table1[[#This Row],[TeamFavoriteID]],Table2[team_id],Table2[team_name],_xlfn.XLOOKUP(Table1[[#This Row],[TeamFavoriteID]],Table2[team_id_pfr],Table2[team_name],"Even"))</f>
        <v>New Orleans Saints</v>
      </c>
      <c r="M6131">
        <v>-3</v>
      </c>
      <c r="N6131">
        <f>IF(Table1[[#This Row],[TeamFavorite]]=Table1[[#This Row],[TeamHome]],Table1[[#This Row],[ScoreAway]]-Table1[[#This Row],[ScoreHome]],Table1[[#This Row],[ScoreHome]]-Table1[[#This Row],[ScoreAway]])</f>
        <v>3</v>
      </c>
      <c r="O6131">
        <f>IF(Table1[[#This Row],[SpreadActual]]&lt;Table1[[#This Row],[SpreadFavorite]],1,0)</f>
        <v>0</v>
      </c>
      <c r="P6131">
        <v>46.5</v>
      </c>
      <c r="Q6131" t="s">
        <v>124</v>
      </c>
      <c r="R6131" t="b">
        <v>0</v>
      </c>
      <c r="S6131">
        <v>72</v>
      </c>
      <c r="T6131">
        <v>0</v>
      </c>
      <c r="V6131" t="s">
        <v>103</v>
      </c>
    </row>
    <row r="6132" spans="1:22" x14ac:dyDescent="0.2">
      <c r="A6132" s="1">
        <v>34959</v>
      </c>
      <c r="B6132">
        <v>1995</v>
      </c>
      <c r="C6132">
        <f>_xlfn.MAXIFS(Table1[ScheduleWeekWritten],Table1[ScheduleSeason],Table1[[#This Row],[ScheduleSeason]])</f>
        <v>17</v>
      </c>
      <c r="D6132">
        <v>3</v>
      </c>
      <c r="E6132" cm="1">
        <f t="array" ref="E6132">_xlfn.XLOOKUP(Table1[[#This Row],[ScheduleWeekWritten]],Table3[Game],100+Table3[Increase],Table1[[#This Row],[ScheduleWeekWritten]])</f>
        <v>3</v>
      </c>
      <c r="F6132" t="b">
        <v>0</v>
      </c>
      <c r="G6132" t="s">
        <v>31</v>
      </c>
      <c r="H6132">
        <v>27</v>
      </c>
      <c r="I6132">
        <v>10</v>
      </c>
      <c r="J6132" t="s">
        <v>154</v>
      </c>
      <c r="K6132" t="s">
        <v>32</v>
      </c>
      <c r="L6132" t="str">
        <f>_xlfn.XLOOKUP(Table1[[#This Row],[TeamFavoriteID]],Table2[team_id],Table2[team_name],_xlfn.XLOOKUP(Table1[[#This Row],[TeamFavoriteID]],Table2[team_id_pfr],Table2[team_name],"Even"))</f>
        <v>New York Jets</v>
      </c>
      <c r="M6132">
        <v>-7</v>
      </c>
      <c r="N6132">
        <f>IF(Table1[[#This Row],[TeamFavorite]]=Table1[[#This Row],[TeamHome]],Table1[[#This Row],[ScoreAway]]-Table1[[#This Row],[ScoreHome]],Table1[[#This Row],[ScoreHome]]-Table1[[#This Row],[ScoreAway]])</f>
        <v>-17</v>
      </c>
      <c r="O6132">
        <f>IF(Table1[[#This Row],[SpreadActual]]&lt;Table1[[#This Row],[SpreadFavorite]],1,0)</f>
        <v>1</v>
      </c>
      <c r="P6132">
        <v>36</v>
      </c>
      <c r="Q6132" t="s">
        <v>126</v>
      </c>
      <c r="R6132" t="b">
        <v>0</v>
      </c>
      <c r="S6132">
        <v>66</v>
      </c>
      <c r="T6132">
        <v>16</v>
      </c>
      <c r="U6132">
        <v>81</v>
      </c>
    </row>
    <row r="6133" spans="1:22" x14ac:dyDescent="0.2">
      <c r="A6133" s="1">
        <v>34959</v>
      </c>
      <c r="B6133">
        <v>1995</v>
      </c>
      <c r="C6133">
        <f>_xlfn.MAXIFS(Table1[ScheduleWeekWritten],Table1[ScheduleSeason],Table1[[#This Row],[ScheduleSeason]])</f>
        <v>17</v>
      </c>
      <c r="D6133">
        <v>3</v>
      </c>
      <c r="E6133" cm="1">
        <f t="array" ref="E6133">_xlfn.XLOOKUP(Table1[[#This Row],[ScheduleWeekWritten]],Table3[Game],100+Table3[Increase],Table1[[#This Row],[ScheduleWeekWritten]])</f>
        <v>3</v>
      </c>
      <c r="F6133" t="b">
        <v>0</v>
      </c>
      <c r="G6133" t="s">
        <v>58</v>
      </c>
      <c r="H6133">
        <v>21</v>
      </c>
      <c r="I6133">
        <v>27</v>
      </c>
      <c r="J6133" t="s">
        <v>27</v>
      </c>
      <c r="K6133" t="s">
        <v>77</v>
      </c>
      <c r="L6133" t="str">
        <f>_xlfn.XLOOKUP(Table1[[#This Row],[TeamFavoriteID]],Table2[team_id],Table2[team_name],_xlfn.XLOOKUP(Table1[[#This Row],[TeamFavoriteID]],Table2[team_id_pfr],Table2[team_name],"Even"))</f>
        <v>Philadelphia Eagles</v>
      </c>
      <c r="M6133">
        <v>-2</v>
      </c>
      <c r="N6133">
        <f>IF(Table1[[#This Row],[TeamFavorite]]=Table1[[#This Row],[TeamHome]],Table1[[#This Row],[ScoreAway]]-Table1[[#This Row],[ScoreHome]],Table1[[#This Row],[ScoreHome]]-Table1[[#This Row],[ScoreAway]])</f>
        <v>6</v>
      </c>
      <c r="O6133">
        <f>IF(Table1[[#This Row],[SpreadActual]]&lt;Table1[[#This Row],[SpreadFavorite]],1,0)</f>
        <v>0</v>
      </c>
      <c r="P6133">
        <v>37.5</v>
      </c>
      <c r="Q6133" t="s">
        <v>112</v>
      </c>
      <c r="R6133" t="b">
        <v>0</v>
      </c>
      <c r="S6133">
        <v>65</v>
      </c>
      <c r="T6133">
        <v>13</v>
      </c>
      <c r="U6133">
        <v>92</v>
      </c>
    </row>
    <row r="6134" spans="1:22" x14ac:dyDescent="0.2">
      <c r="A6134" s="1">
        <v>34959</v>
      </c>
      <c r="B6134">
        <v>1995</v>
      </c>
      <c r="C6134">
        <f>_xlfn.MAXIFS(Table1[ScheduleWeekWritten],Table1[ScheduleSeason],Table1[[#This Row],[ScheduleSeason]])</f>
        <v>17</v>
      </c>
      <c r="D6134">
        <v>3</v>
      </c>
      <c r="E6134" cm="1">
        <f t="array" ref="E6134">_xlfn.XLOOKUP(Table1[[#This Row],[ScheduleWeekWritten]],Table3[Game],100+Table3[Increase],Table1[[#This Row],[ScheduleWeekWritten]])</f>
        <v>3</v>
      </c>
      <c r="F6134" t="b">
        <v>0</v>
      </c>
      <c r="G6134" t="s">
        <v>53</v>
      </c>
      <c r="H6134">
        <v>28</v>
      </c>
      <c r="I6134">
        <v>3</v>
      </c>
      <c r="J6134" t="s">
        <v>115</v>
      </c>
      <c r="K6134" t="s">
        <v>87</v>
      </c>
      <c r="L6134" t="str">
        <f>_xlfn.XLOOKUP(Table1[[#This Row],[TeamFavoriteID]],Table2[team_id],Table2[team_name],_xlfn.XLOOKUP(Table1[[#This Row],[TeamFavoriteID]],Table2[team_id_pfr],Table2[team_name],"Even"))</f>
        <v>San Francisco 49ers</v>
      </c>
      <c r="M6134">
        <v>-11.5</v>
      </c>
      <c r="N6134">
        <f>IF(Table1[[#This Row],[TeamFavorite]]=Table1[[#This Row],[TeamHome]],Table1[[#This Row],[ScoreAway]]-Table1[[#This Row],[ScoreHome]],Table1[[#This Row],[ScoreHome]]-Table1[[#This Row],[ScoreAway]])</f>
        <v>-25</v>
      </c>
      <c r="O6134">
        <f>IF(Table1[[#This Row],[SpreadActual]]&lt;Table1[[#This Row],[SpreadFavorite]],1,0)</f>
        <v>1</v>
      </c>
      <c r="P6134">
        <v>48</v>
      </c>
      <c r="Q6134" t="s">
        <v>118</v>
      </c>
      <c r="R6134" t="b">
        <v>0</v>
      </c>
      <c r="S6134">
        <v>62</v>
      </c>
      <c r="T6134">
        <v>10</v>
      </c>
      <c r="U6134">
        <v>80</v>
      </c>
    </row>
    <row r="6135" spans="1:22" x14ac:dyDescent="0.2">
      <c r="A6135" s="1">
        <v>34959</v>
      </c>
      <c r="B6135">
        <v>1995</v>
      </c>
      <c r="C6135">
        <f>_xlfn.MAXIFS(Table1[ScheduleWeekWritten],Table1[ScheduleSeason],Table1[[#This Row],[ScheduleSeason]])</f>
        <v>17</v>
      </c>
      <c r="D6135">
        <v>3</v>
      </c>
      <c r="E6135" cm="1">
        <f t="array" ref="E6135">_xlfn.XLOOKUP(Table1[[#This Row],[ScheduleWeekWritten]],Table3[Game],100+Table3[Increase],Table1[[#This Row],[ScheduleWeekWritten]])</f>
        <v>3</v>
      </c>
      <c r="F6135" t="b">
        <v>0</v>
      </c>
      <c r="G6135" t="s">
        <v>128</v>
      </c>
      <c r="H6135">
        <v>24</v>
      </c>
      <c r="I6135">
        <v>21</v>
      </c>
      <c r="J6135" t="s">
        <v>101</v>
      </c>
      <c r="K6135" t="s">
        <v>132</v>
      </c>
      <c r="L6135" t="str">
        <f>_xlfn.XLOOKUP(Table1[[#This Row],[TeamFavoriteID]],Table2[team_id],Table2[team_name],_xlfn.XLOOKUP(Table1[[#This Row],[TeamFavoriteID]],Table2[team_id_pfr],Table2[team_name],"Even"))</f>
        <v>Seattle Seahawks</v>
      </c>
      <c r="M6135">
        <v>-4</v>
      </c>
      <c r="N6135">
        <f>IF(Table1[[#This Row],[TeamFavorite]]=Table1[[#This Row],[TeamHome]],Table1[[#This Row],[ScoreAway]]-Table1[[#This Row],[ScoreHome]],Table1[[#This Row],[ScoreHome]]-Table1[[#This Row],[ScoreAway]])</f>
        <v>-3</v>
      </c>
      <c r="O6135">
        <f>IF(Table1[[#This Row],[SpreadActual]]&lt;Table1[[#This Row],[SpreadFavorite]],1,0)</f>
        <v>0</v>
      </c>
      <c r="P6135">
        <v>37.5</v>
      </c>
      <c r="Q6135" t="s">
        <v>129</v>
      </c>
      <c r="R6135" t="b">
        <v>0</v>
      </c>
      <c r="S6135">
        <v>72</v>
      </c>
      <c r="T6135">
        <v>0</v>
      </c>
      <c r="V6135" t="s">
        <v>103</v>
      </c>
    </row>
    <row r="6136" spans="1:22" x14ac:dyDescent="0.2">
      <c r="A6136" s="1">
        <v>34959</v>
      </c>
      <c r="B6136">
        <v>1995</v>
      </c>
      <c r="C6136">
        <f>_xlfn.MAXIFS(Table1[ScheduleWeekWritten],Table1[ScheduleSeason],Table1[[#This Row],[ScheduleSeason]])</f>
        <v>17</v>
      </c>
      <c r="D6136">
        <v>3</v>
      </c>
      <c r="E6136" cm="1">
        <f t="array" ref="E6136">_xlfn.XLOOKUP(Table1[[#This Row],[ScheduleWeekWritten]],Table3[Game],100+Table3[Increase],Table1[[#This Row],[ScheduleWeekWritten]])</f>
        <v>3</v>
      </c>
      <c r="F6136" t="b">
        <v>0</v>
      </c>
      <c r="G6136" t="s">
        <v>127</v>
      </c>
      <c r="H6136">
        <v>6</v>
      </c>
      <c r="I6136">
        <v>25</v>
      </c>
      <c r="J6136" t="s">
        <v>46</v>
      </c>
      <c r="K6136" t="s">
        <v>47</v>
      </c>
      <c r="L6136" t="str">
        <f>_xlfn.XLOOKUP(Table1[[#This Row],[TeamFavoriteID]],Table2[team_id],Table2[team_name],_xlfn.XLOOKUP(Table1[[#This Row],[TeamFavoriteID]],Table2[team_id_pfr],Table2[team_name],"Even"))</f>
        <v>Chicago Bears</v>
      </c>
      <c r="M6136">
        <v>-2</v>
      </c>
      <c r="N6136">
        <f>IF(Table1[[#This Row],[TeamFavorite]]=Table1[[#This Row],[TeamHome]],Table1[[#This Row],[ScoreAway]]-Table1[[#This Row],[ScoreHome]],Table1[[#This Row],[ScoreHome]]-Table1[[#This Row],[ScoreAway]])</f>
        <v>-19</v>
      </c>
      <c r="O6136">
        <f>IF(Table1[[#This Row],[SpreadActual]]&lt;Table1[[#This Row],[SpreadFavorite]],1,0)</f>
        <v>1</v>
      </c>
      <c r="P6136">
        <v>37.5</v>
      </c>
      <c r="Q6136" t="s">
        <v>130</v>
      </c>
      <c r="R6136" t="b">
        <v>0</v>
      </c>
      <c r="S6136">
        <v>82</v>
      </c>
      <c r="T6136">
        <v>7</v>
      </c>
      <c r="U6136">
        <v>77</v>
      </c>
    </row>
    <row r="6137" spans="1:22" x14ac:dyDescent="0.2">
      <c r="A6137" s="1">
        <v>34960</v>
      </c>
      <c r="B6137">
        <v>1995</v>
      </c>
      <c r="C6137">
        <f>_xlfn.MAXIFS(Table1[ScheduleWeekWritten],Table1[ScheduleSeason],Table1[[#This Row],[ScheduleSeason]])</f>
        <v>17</v>
      </c>
      <c r="D6137">
        <v>3</v>
      </c>
      <c r="E6137" cm="1">
        <f t="array" ref="E6137">_xlfn.XLOOKUP(Table1[[#This Row],[ScheduleWeekWritten]],Table3[Game],100+Table3[Increase],Table1[[#This Row],[ScheduleWeekWritten]])</f>
        <v>3</v>
      </c>
      <c r="F6137" t="b">
        <v>0</v>
      </c>
      <c r="G6137" t="s">
        <v>19</v>
      </c>
      <c r="H6137">
        <v>23</v>
      </c>
      <c r="I6137">
        <v>10</v>
      </c>
      <c r="J6137" t="s">
        <v>49</v>
      </c>
      <c r="K6137" t="s">
        <v>91</v>
      </c>
      <c r="L6137" t="str">
        <f>_xlfn.XLOOKUP(Table1[[#This Row],[TeamFavoriteID]],Table2[team_id],Table2[team_name],_xlfn.XLOOKUP(Table1[[#This Row],[TeamFavoriteID]],Table2[team_id_pfr],Table2[team_name],"Even"))</f>
        <v>Miami Dolphins</v>
      </c>
      <c r="M6137">
        <v>-7</v>
      </c>
      <c r="N6137">
        <f>IF(Table1[[#This Row],[TeamFavorite]]=Table1[[#This Row],[TeamHome]],Table1[[#This Row],[ScoreAway]]-Table1[[#This Row],[ScoreHome]],Table1[[#This Row],[ScoreHome]]-Table1[[#This Row],[ScoreAway]])</f>
        <v>-13</v>
      </c>
      <c r="O6137">
        <f>IF(Table1[[#This Row],[SpreadActual]]&lt;Table1[[#This Row],[SpreadFavorite]],1,0)</f>
        <v>1</v>
      </c>
      <c r="P6137">
        <v>40</v>
      </c>
      <c r="Q6137" t="s">
        <v>143</v>
      </c>
      <c r="R6137" t="b">
        <v>0</v>
      </c>
      <c r="S6137">
        <v>85</v>
      </c>
      <c r="T6137">
        <v>5</v>
      </c>
      <c r="U6137">
        <v>72</v>
      </c>
    </row>
    <row r="6138" spans="1:22" x14ac:dyDescent="0.2">
      <c r="A6138" s="1">
        <v>34966</v>
      </c>
      <c r="B6138">
        <v>1995</v>
      </c>
      <c r="C6138">
        <f>_xlfn.MAXIFS(Table1[ScheduleWeekWritten],Table1[ScheduleSeason],Table1[[#This Row],[ScheduleSeason]])</f>
        <v>17</v>
      </c>
      <c r="D6138">
        <v>4</v>
      </c>
      <c r="E6138" cm="1">
        <f t="array" ref="E6138">_xlfn.XLOOKUP(Table1[[#This Row],[ScheduleWeekWritten]],Table3[Game],100+Table3[Increase],Table1[[#This Row],[ScheduleWeekWritten]])</f>
        <v>4</v>
      </c>
      <c r="F6138" t="b">
        <v>0</v>
      </c>
      <c r="G6138" t="s">
        <v>38</v>
      </c>
      <c r="H6138">
        <v>13</v>
      </c>
      <c r="I6138">
        <v>3</v>
      </c>
      <c r="J6138" t="s">
        <v>31</v>
      </c>
      <c r="K6138" t="s">
        <v>109</v>
      </c>
      <c r="L6138" t="str">
        <f>_xlfn.XLOOKUP(Table1[[#This Row],[TeamFavoriteID]],Table2[team_id],Table2[team_name],_xlfn.XLOOKUP(Table1[[#This Row],[TeamFavoriteID]],Table2[team_id_pfr],Table2[team_name],"Even"))</f>
        <v>Atlanta Falcons</v>
      </c>
      <c r="M6138">
        <v>-4.5</v>
      </c>
      <c r="N6138">
        <f>IF(Table1[[#This Row],[TeamFavorite]]=Table1[[#This Row],[TeamHome]],Table1[[#This Row],[ScoreAway]]-Table1[[#This Row],[ScoreHome]],Table1[[#This Row],[ScoreHome]]-Table1[[#This Row],[ScoreAway]])</f>
        <v>-10</v>
      </c>
      <c r="O6138">
        <f>IF(Table1[[#This Row],[SpreadActual]]&lt;Table1[[#This Row],[SpreadFavorite]],1,0)</f>
        <v>1</v>
      </c>
      <c r="P6138">
        <v>43</v>
      </c>
      <c r="Q6138" t="s">
        <v>148</v>
      </c>
      <c r="R6138" t="b">
        <v>0</v>
      </c>
      <c r="S6138">
        <v>72</v>
      </c>
      <c r="T6138">
        <v>0</v>
      </c>
      <c r="V6138" t="s">
        <v>103</v>
      </c>
    </row>
    <row r="6139" spans="1:22" x14ac:dyDescent="0.2">
      <c r="A6139" s="1">
        <v>34966</v>
      </c>
      <c r="B6139">
        <v>1995</v>
      </c>
      <c r="C6139">
        <f>_xlfn.MAXIFS(Table1[ScheduleWeekWritten],Table1[ScheduleSeason],Table1[[#This Row],[ScheduleSeason]])</f>
        <v>17</v>
      </c>
      <c r="D6139">
        <v>4</v>
      </c>
      <c r="E6139" cm="1">
        <f t="array" ref="E6139">_xlfn.XLOOKUP(Table1[[#This Row],[ScheduleWeekWritten]],Table3[Game],100+Table3[Increase],Table1[[#This Row],[ScheduleWeekWritten]])</f>
        <v>4</v>
      </c>
      <c r="F6139" t="b">
        <v>0</v>
      </c>
      <c r="G6139" t="s">
        <v>101</v>
      </c>
      <c r="H6139">
        <v>28</v>
      </c>
      <c r="I6139">
        <v>38</v>
      </c>
      <c r="J6139" t="s">
        <v>23</v>
      </c>
      <c r="K6139" t="s">
        <v>104</v>
      </c>
      <c r="L6139" t="str">
        <f>_xlfn.XLOOKUP(Table1[[#This Row],[TeamFavoriteID]],Table2[team_id],Table2[team_name],_xlfn.XLOOKUP(Table1[[#This Row],[TeamFavoriteID]],Table2[team_id_pfr],Table2[team_name],"Even"))</f>
        <v>Cincinnati Bengals</v>
      </c>
      <c r="M6139">
        <v>-6</v>
      </c>
      <c r="N6139">
        <f>IF(Table1[[#This Row],[TeamFavorite]]=Table1[[#This Row],[TeamHome]],Table1[[#This Row],[ScoreAway]]-Table1[[#This Row],[ScoreHome]],Table1[[#This Row],[ScoreHome]]-Table1[[#This Row],[ScoreAway]])</f>
        <v>10</v>
      </c>
      <c r="O6139">
        <f>IF(Table1[[#This Row],[SpreadActual]]&lt;Table1[[#This Row],[SpreadFavorite]],1,0)</f>
        <v>0</v>
      </c>
      <c r="P6139">
        <v>36.5</v>
      </c>
      <c r="Q6139" t="s">
        <v>111</v>
      </c>
      <c r="R6139" t="b">
        <v>0</v>
      </c>
      <c r="S6139">
        <v>52</v>
      </c>
      <c r="T6139">
        <v>8</v>
      </c>
      <c r="U6139">
        <v>59</v>
      </c>
    </row>
    <row r="6140" spans="1:22" x14ac:dyDescent="0.2">
      <c r="A6140" s="1">
        <v>34966</v>
      </c>
      <c r="B6140">
        <v>1995</v>
      </c>
      <c r="C6140">
        <f>_xlfn.MAXIFS(Table1[ScheduleWeekWritten],Table1[ScheduleSeason],Table1[[#This Row],[ScheduleSeason]])</f>
        <v>17</v>
      </c>
      <c r="D6140">
        <v>4</v>
      </c>
      <c r="E6140" cm="1">
        <f t="array" ref="E6140">_xlfn.XLOOKUP(Table1[[#This Row],[ScheduleWeekWritten]],Table3[Game],100+Table3[Increase],Table1[[#This Row],[ScheduleWeekWritten]])</f>
        <v>4</v>
      </c>
      <c r="F6140" t="b">
        <v>0</v>
      </c>
      <c r="G6140" t="s">
        <v>62</v>
      </c>
      <c r="H6140">
        <v>35</v>
      </c>
      <c r="I6140">
        <v>17</v>
      </c>
      <c r="J6140" t="s">
        <v>42</v>
      </c>
      <c r="K6140" t="s">
        <v>63</v>
      </c>
      <c r="L6140" t="str">
        <f>_xlfn.XLOOKUP(Table1[[#This Row],[TeamFavoriteID]],Table2[team_id],Table2[team_name],_xlfn.XLOOKUP(Table1[[#This Row],[TeamFavoriteID]],Table2[team_id_pfr],Table2[team_name],"Even"))</f>
        <v>Cleveland Browns</v>
      </c>
      <c r="M6140">
        <v>-3.5</v>
      </c>
      <c r="N6140">
        <f>IF(Table1[[#This Row],[TeamFavorite]]=Table1[[#This Row],[TeamHome]],Table1[[#This Row],[ScoreAway]]-Table1[[#This Row],[ScoreHome]],Table1[[#This Row],[ScoreHome]]-Table1[[#This Row],[ScoreAway]])</f>
        <v>-18</v>
      </c>
      <c r="O6140">
        <f>IF(Table1[[#This Row],[SpreadActual]]&lt;Table1[[#This Row],[SpreadFavorite]],1,0)</f>
        <v>1</v>
      </c>
      <c r="P6140">
        <v>37</v>
      </c>
      <c r="Q6140" t="s">
        <v>66</v>
      </c>
      <c r="R6140" t="b">
        <v>0</v>
      </c>
      <c r="S6140">
        <v>50</v>
      </c>
      <c r="T6140">
        <v>9</v>
      </c>
      <c r="U6140">
        <v>52</v>
      </c>
    </row>
    <row r="6141" spans="1:22" x14ac:dyDescent="0.2">
      <c r="A6141" s="1">
        <v>34966</v>
      </c>
      <c r="B6141">
        <v>1995</v>
      </c>
      <c r="C6141">
        <f>_xlfn.MAXIFS(Table1[ScheduleWeekWritten],Table1[ScheduleSeason],Table1[[#This Row],[ScheduleSeason]])</f>
        <v>17</v>
      </c>
      <c r="D6141">
        <v>4</v>
      </c>
      <c r="E6141" cm="1">
        <f t="array" ref="E6141">_xlfn.XLOOKUP(Table1[[#This Row],[ScheduleWeekWritten]],Table3[Game],100+Table3[Increase],Table1[[#This Row],[ScheduleWeekWritten]])</f>
        <v>4</v>
      </c>
      <c r="F6141" t="b">
        <v>0</v>
      </c>
      <c r="G6141" t="s">
        <v>67</v>
      </c>
      <c r="H6141">
        <v>34</v>
      </c>
      <c r="I6141">
        <v>20</v>
      </c>
      <c r="J6141" t="s">
        <v>149</v>
      </c>
      <c r="K6141" t="s">
        <v>68</v>
      </c>
      <c r="L6141" t="str">
        <f>_xlfn.XLOOKUP(Table1[[#This Row],[TeamFavoriteID]],Table2[team_id],Table2[team_name],_xlfn.XLOOKUP(Table1[[#This Row],[TeamFavoriteID]],Table2[team_id_pfr],Table2[team_name],"Even"))</f>
        <v>Dallas Cowboys</v>
      </c>
      <c r="M6141">
        <v>-14.5</v>
      </c>
      <c r="N6141">
        <f>IF(Table1[[#This Row],[TeamFavorite]]=Table1[[#This Row],[TeamHome]],Table1[[#This Row],[ScoreAway]]-Table1[[#This Row],[ScoreHome]],Table1[[#This Row],[ScoreHome]]-Table1[[#This Row],[ScoreAway]])</f>
        <v>-14</v>
      </c>
      <c r="O6141">
        <f>IF(Table1[[#This Row],[SpreadActual]]&lt;Table1[[#This Row],[SpreadFavorite]],1,0)</f>
        <v>0</v>
      </c>
      <c r="P6141">
        <v>39</v>
      </c>
      <c r="Q6141" t="s">
        <v>119</v>
      </c>
      <c r="R6141" t="b">
        <v>0</v>
      </c>
      <c r="S6141">
        <v>63</v>
      </c>
      <c r="T6141">
        <v>8</v>
      </c>
      <c r="U6141">
        <v>56</v>
      </c>
    </row>
    <row r="6142" spans="1:22" x14ac:dyDescent="0.2">
      <c r="A6142" s="1">
        <v>34966</v>
      </c>
      <c r="B6142">
        <v>1995</v>
      </c>
      <c r="C6142">
        <f>_xlfn.MAXIFS(Table1[ScheduleWeekWritten],Table1[ScheduleSeason],Table1[[#This Row],[ScheduleSeason]])</f>
        <v>17</v>
      </c>
      <c r="D6142">
        <v>4</v>
      </c>
      <c r="E6142" cm="1">
        <f t="array" ref="E6142">_xlfn.XLOOKUP(Table1[[#This Row],[ScheduleWeekWritten]],Table3[Game],100+Table3[Increase],Table1[[#This Row],[ScheduleWeekWritten]])</f>
        <v>4</v>
      </c>
      <c r="F6142" t="b">
        <v>0</v>
      </c>
      <c r="G6142" t="s">
        <v>154</v>
      </c>
      <c r="H6142">
        <v>14</v>
      </c>
      <c r="I6142">
        <v>24</v>
      </c>
      <c r="J6142" t="s">
        <v>33</v>
      </c>
      <c r="K6142" t="s">
        <v>35</v>
      </c>
      <c r="L6142" t="str">
        <f>_xlfn.XLOOKUP(Table1[[#This Row],[TeamFavoriteID]],Table2[team_id],Table2[team_name],_xlfn.XLOOKUP(Table1[[#This Row],[TeamFavoriteID]],Table2[team_id_pfr],Table2[team_name],"Even"))</f>
        <v>Green Bay Packers</v>
      </c>
      <c r="M6142">
        <v>-10.5</v>
      </c>
      <c r="N6142">
        <f>IF(Table1[[#This Row],[TeamFavorite]]=Table1[[#This Row],[TeamHome]],Table1[[#This Row],[ScoreAway]]-Table1[[#This Row],[ScoreHome]],Table1[[#This Row],[ScoreHome]]-Table1[[#This Row],[ScoreAway]])</f>
        <v>-10</v>
      </c>
      <c r="O6142">
        <f>IF(Table1[[#This Row],[SpreadActual]]&lt;Table1[[#This Row],[SpreadFavorite]],1,0)</f>
        <v>0</v>
      </c>
      <c r="P6142">
        <v>37</v>
      </c>
      <c r="Q6142" t="s">
        <v>155</v>
      </c>
      <c r="R6142" t="b">
        <v>0</v>
      </c>
      <c r="S6142">
        <v>74</v>
      </c>
      <c r="T6142">
        <v>8</v>
      </c>
      <c r="U6142">
        <v>85</v>
      </c>
    </row>
    <row r="6143" spans="1:22" x14ac:dyDescent="0.2">
      <c r="A6143" s="1">
        <v>34966</v>
      </c>
      <c r="B6143">
        <v>1995</v>
      </c>
      <c r="C6143">
        <f>_xlfn.MAXIFS(Table1[ScheduleWeekWritten],Table1[ScheduleSeason],Table1[[#This Row],[ScheduleSeason]])</f>
        <v>17</v>
      </c>
      <c r="D6143">
        <v>4</v>
      </c>
      <c r="E6143" cm="1">
        <f t="array" ref="E6143">_xlfn.XLOOKUP(Table1[[#This Row],[ScheduleWeekWritten]],Table3[Game],100+Table3[Increase],Table1[[#This Row],[ScheduleWeekWritten]])</f>
        <v>4</v>
      </c>
      <c r="F6143" t="b">
        <v>0</v>
      </c>
      <c r="G6143" t="s">
        <v>50</v>
      </c>
      <c r="H6143">
        <v>45</v>
      </c>
      <c r="I6143">
        <v>29</v>
      </c>
      <c r="J6143" t="s">
        <v>95</v>
      </c>
      <c r="K6143" t="s">
        <v>90</v>
      </c>
      <c r="L6143" t="str">
        <f>_xlfn.XLOOKUP(Table1[[#This Row],[TeamFavoriteID]],Table2[team_id],Table2[team_name],_xlfn.XLOOKUP(Table1[[#This Row],[TeamFavoriteID]],Table2[team_id_pfr],Table2[team_name],"Even"))</f>
        <v>New York Giants</v>
      </c>
      <c r="M6143">
        <v>-3</v>
      </c>
      <c r="N6143">
        <f>IF(Table1[[#This Row],[TeamFavorite]]=Table1[[#This Row],[TeamHome]],Table1[[#This Row],[ScoreAway]]-Table1[[#This Row],[ScoreHome]],Table1[[#This Row],[ScoreHome]]-Table1[[#This Row],[ScoreAway]])</f>
        <v>-16</v>
      </c>
      <c r="O6143">
        <f>IF(Table1[[#This Row],[SpreadActual]]&lt;Table1[[#This Row],[SpreadFavorite]],1,0)</f>
        <v>1</v>
      </c>
      <c r="P6143">
        <v>38</v>
      </c>
      <c r="Q6143" t="s">
        <v>126</v>
      </c>
      <c r="R6143" t="b">
        <v>0</v>
      </c>
      <c r="S6143">
        <v>58</v>
      </c>
      <c r="T6143">
        <v>14</v>
      </c>
      <c r="U6143">
        <v>63</v>
      </c>
    </row>
    <row r="6144" spans="1:22" x14ac:dyDescent="0.2">
      <c r="A6144" s="1">
        <v>34966</v>
      </c>
      <c r="B6144">
        <v>1995</v>
      </c>
      <c r="C6144">
        <f>_xlfn.MAXIFS(Table1[ScheduleWeekWritten],Table1[ScheduleSeason],Table1[[#This Row],[ScheduleSeason]])</f>
        <v>17</v>
      </c>
      <c r="D6144">
        <v>4</v>
      </c>
      <c r="E6144" cm="1">
        <f t="array" ref="E6144">_xlfn.XLOOKUP(Table1[[#This Row],[ScheduleWeekWritten]],Table3[Game],100+Table3[Increase],Table1[[#This Row],[ScheduleWeekWritten]])</f>
        <v>4</v>
      </c>
      <c r="F6144" t="b">
        <v>0</v>
      </c>
      <c r="G6144" t="s">
        <v>20</v>
      </c>
      <c r="H6144">
        <v>48</v>
      </c>
      <c r="I6144">
        <v>17</v>
      </c>
      <c r="J6144" t="s">
        <v>58</v>
      </c>
      <c r="K6144" t="s">
        <v>21</v>
      </c>
      <c r="L6144" t="str">
        <f>_xlfn.XLOOKUP(Table1[[#This Row],[TeamFavoriteID]],Table2[team_id],Table2[team_name],_xlfn.XLOOKUP(Table1[[#This Row],[TeamFavoriteID]],Table2[team_id_pfr],Table2[team_name],"Even"))</f>
        <v>Las Vegas Raiders</v>
      </c>
      <c r="M6144">
        <v>-7</v>
      </c>
      <c r="N6144">
        <f>IF(Table1[[#This Row],[TeamFavorite]]=Table1[[#This Row],[TeamHome]],Table1[[#This Row],[ScoreAway]]-Table1[[#This Row],[ScoreHome]],Table1[[#This Row],[ScoreHome]]-Table1[[#This Row],[ScoreAway]])</f>
        <v>31</v>
      </c>
      <c r="O6144">
        <f>IF(Table1[[#This Row],[SpreadActual]]&lt;Table1[[#This Row],[SpreadFavorite]],1,0)</f>
        <v>0</v>
      </c>
      <c r="P6144">
        <v>39</v>
      </c>
      <c r="Q6144" t="s">
        <v>76</v>
      </c>
      <c r="R6144" t="b">
        <v>0</v>
      </c>
      <c r="S6144">
        <v>64</v>
      </c>
      <c r="T6144">
        <v>9</v>
      </c>
      <c r="U6144">
        <v>81</v>
      </c>
    </row>
    <row r="6145" spans="1:22" x14ac:dyDescent="0.2">
      <c r="A6145" s="1">
        <v>34966</v>
      </c>
      <c r="B6145">
        <v>1995</v>
      </c>
      <c r="C6145">
        <f>_xlfn.MAXIFS(Table1[ScheduleWeekWritten],Table1[ScheduleSeason],Table1[[#This Row],[ScheduleSeason]])</f>
        <v>17</v>
      </c>
      <c r="D6145">
        <v>4</v>
      </c>
      <c r="E6145" cm="1">
        <f t="array" ref="E6145">_xlfn.XLOOKUP(Table1[[#This Row],[ScheduleWeekWritten]],Table3[Game],100+Table3[Increase],Table1[[#This Row],[ScheduleWeekWritten]])</f>
        <v>4</v>
      </c>
      <c r="F6145" t="b">
        <v>0</v>
      </c>
      <c r="G6145" t="s">
        <v>49</v>
      </c>
      <c r="H6145">
        <v>24</v>
      </c>
      <c r="I6145">
        <v>44</v>
      </c>
      <c r="J6145" t="s">
        <v>54</v>
      </c>
      <c r="K6145" t="s">
        <v>51</v>
      </c>
      <c r="L6145" t="str">
        <f>_xlfn.XLOOKUP(Table1[[#This Row],[TeamFavoriteID]],Table2[team_id],Table2[team_name],_xlfn.XLOOKUP(Table1[[#This Row],[TeamFavoriteID]],Table2[team_id_pfr],Table2[team_name],"Even"))</f>
        <v>Pittsburgh Steelers</v>
      </c>
      <c r="M6145">
        <v>-5.5</v>
      </c>
      <c r="N6145">
        <f>IF(Table1[[#This Row],[TeamFavorite]]=Table1[[#This Row],[TeamHome]],Table1[[#This Row],[ScoreAway]]-Table1[[#This Row],[ScoreHome]],Table1[[#This Row],[ScoreHome]]-Table1[[#This Row],[ScoreAway]])</f>
        <v>20</v>
      </c>
      <c r="O6145">
        <f>IF(Table1[[#This Row],[SpreadActual]]&lt;Table1[[#This Row],[SpreadFavorite]],1,0)</f>
        <v>0</v>
      </c>
      <c r="P6145">
        <v>37</v>
      </c>
      <c r="Q6145" t="s">
        <v>113</v>
      </c>
      <c r="R6145" t="b">
        <v>0</v>
      </c>
      <c r="S6145">
        <v>52</v>
      </c>
      <c r="T6145">
        <v>9</v>
      </c>
      <c r="U6145">
        <v>62</v>
      </c>
    </row>
    <row r="6146" spans="1:22" x14ac:dyDescent="0.2">
      <c r="A6146" s="1">
        <v>34966</v>
      </c>
      <c r="B6146">
        <v>1995</v>
      </c>
      <c r="C6146">
        <f>_xlfn.MAXIFS(Table1[ScheduleWeekWritten],Table1[ScheduleSeason],Table1[[#This Row],[ScheduleSeason]])</f>
        <v>17</v>
      </c>
      <c r="D6146">
        <v>4</v>
      </c>
      <c r="E6146" cm="1">
        <f t="array" ref="E6146">_xlfn.XLOOKUP(Table1[[#This Row],[ScheduleWeekWritten]],Table3[Game],100+Table3[Increase],Table1[[#This Row],[ScheduleWeekWritten]])</f>
        <v>4</v>
      </c>
      <c r="F6146" t="b">
        <v>0</v>
      </c>
      <c r="G6146" t="s">
        <v>27</v>
      </c>
      <c r="H6146">
        <v>17</v>
      </c>
      <c r="I6146">
        <v>6</v>
      </c>
      <c r="J6146" t="s">
        <v>24</v>
      </c>
      <c r="K6146" t="s">
        <v>29</v>
      </c>
      <c r="L6146" t="str">
        <f>_xlfn.XLOOKUP(Table1[[#This Row],[TeamFavoriteID]],Table2[team_id],Table2[team_name],_xlfn.XLOOKUP(Table1[[#This Row],[TeamFavoriteID]],Table2[team_id_pfr],Table2[team_name],"Even"))</f>
        <v>Los Angeles Chargers</v>
      </c>
      <c r="M6146">
        <v>-3.5</v>
      </c>
      <c r="N6146">
        <f>IF(Table1[[#This Row],[TeamFavorite]]=Table1[[#This Row],[TeamHome]],Table1[[#This Row],[ScoreAway]]-Table1[[#This Row],[ScoreHome]],Table1[[#This Row],[ScoreHome]]-Table1[[#This Row],[ScoreAway]])</f>
        <v>11</v>
      </c>
      <c r="O6146">
        <f>IF(Table1[[#This Row],[SpreadActual]]&lt;Table1[[#This Row],[SpreadFavorite]],1,0)</f>
        <v>0</v>
      </c>
      <c r="P6146">
        <v>42.5</v>
      </c>
      <c r="Q6146" t="s">
        <v>94</v>
      </c>
      <c r="R6146" t="b">
        <v>0</v>
      </c>
      <c r="S6146">
        <v>70</v>
      </c>
      <c r="T6146">
        <v>7</v>
      </c>
      <c r="U6146">
        <v>78</v>
      </c>
    </row>
    <row r="6147" spans="1:22" x14ac:dyDescent="0.2">
      <c r="A6147" s="1">
        <v>34966</v>
      </c>
      <c r="B6147">
        <v>1995</v>
      </c>
      <c r="C6147">
        <f>_xlfn.MAXIFS(Table1[ScheduleWeekWritten],Table1[ScheduleSeason],Table1[[#This Row],[ScheduleSeason]])</f>
        <v>17</v>
      </c>
      <c r="D6147">
        <v>4</v>
      </c>
      <c r="E6147" cm="1">
        <f t="array" ref="E6147">_xlfn.XLOOKUP(Table1[[#This Row],[ScheduleWeekWritten]],Table3[Game],100+Table3[Increase],Table1[[#This Row],[ScheduleWeekWritten]])</f>
        <v>4</v>
      </c>
      <c r="F6147" t="b">
        <v>0</v>
      </c>
      <c r="G6147" t="s">
        <v>153</v>
      </c>
      <c r="H6147">
        <v>34</v>
      </c>
      <c r="I6147">
        <v>28</v>
      </c>
      <c r="J6147" t="s">
        <v>46</v>
      </c>
      <c r="K6147" t="s">
        <v>40</v>
      </c>
      <c r="L6147" t="str">
        <f>_xlfn.XLOOKUP(Table1[[#This Row],[TeamFavoriteID]],Table2[team_id],Table2[team_name],_xlfn.XLOOKUP(Table1[[#This Row],[TeamFavoriteID]],Table2[team_id_pfr],Table2[team_name],"Even"))</f>
        <v>Los Angeles Rams</v>
      </c>
      <c r="M6147">
        <v>-1.5</v>
      </c>
      <c r="N6147">
        <f>IF(Table1[[#This Row],[TeamFavorite]]=Table1[[#This Row],[TeamHome]],Table1[[#This Row],[ScoreAway]]-Table1[[#This Row],[ScoreHome]],Table1[[#This Row],[ScoreHome]]-Table1[[#This Row],[ScoreAway]])</f>
        <v>6</v>
      </c>
      <c r="O6147">
        <f>IF(Table1[[#This Row],[SpreadActual]]&lt;Table1[[#This Row],[SpreadFavorite]],1,0)</f>
        <v>0</v>
      </c>
      <c r="P6147">
        <v>37.5</v>
      </c>
      <c r="Q6147" t="s">
        <v>60</v>
      </c>
      <c r="R6147" t="b">
        <v>0</v>
      </c>
      <c r="S6147">
        <v>54</v>
      </c>
      <c r="T6147">
        <v>4</v>
      </c>
      <c r="U6147">
        <v>50</v>
      </c>
    </row>
    <row r="6148" spans="1:22" x14ac:dyDescent="0.2">
      <c r="A6148" s="1">
        <v>34966</v>
      </c>
      <c r="B6148">
        <v>1995</v>
      </c>
      <c r="C6148">
        <f>_xlfn.MAXIFS(Table1[ScheduleWeekWritten],Table1[ScheduleSeason],Table1[[#This Row],[ScheduleSeason]])</f>
        <v>17</v>
      </c>
      <c r="D6148">
        <v>4</v>
      </c>
      <c r="E6148" cm="1">
        <f t="array" ref="E6148">_xlfn.XLOOKUP(Table1[[#This Row],[ScheduleWeekWritten]],Table3[Game],100+Table3[Increase],Table1[[#This Row],[ScheduleWeekWritten]])</f>
        <v>4</v>
      </c>
      <c r="F6148" t="b">
        <v>0</v>
      </c>
      <c r="G6148" t="s">
        <v>127</v>
      </c>
      <c r="H6148">
        <v>14</v>
      </c>
      <c r="I6148">
        <v>6</v>
      </c>
      <c r="J6148" t="s">
        <v>61</v>
      </c>
      <c r="K6148" t="s">
        <v>133</v>
      </c>
      <c r="L6148" t="str">
        <f>_xlfn.XLOOKUP(Table1[[#This Row],[TeamFavoriteID]],Table2[team_id],Table2[team_name],_xlfn.XLOOKUP(Table1[[#This Row],[TeamFavoriteID]],Table2[team_id_pfr],Table2[team_name],"Even"))</f>
        <v>Tampa Bay Buccaneers</v>
      </c>
      <c r="M6148">
        <v>-3</v>
      </c>
      <c r="N6148">
        <f>IF(Table1[[#This Row],[TeamFavorite]]=Table1[[#This Row],[TeamHome]],Table1[[#This Row],[ScoreAway]]-Table1[[#This Row],[ScoreHome]],Table1[[#This Row],[ScoreHome]]-Table1[[#This Row],[ScoreAway]])</f>
        <v>-8</v>
      </c>
      <c r="O6148">
        <f>IF(Table1[[#This Row],[SpreadActual]]&lt;Table1[[#This Row],[SpreadFavorite]],1,0)</f>
        <v>1</v>
      </c>
      <c r="P6148">
        <v>40</v>
      </c>
      <c r="Q6148" t="s">
        <v>130</v>
      </c>
      <c r="R6148" t="b">
        <v>0</v>
      </c>
      <c r="S6148">
        <v>82</v>
      </c>
      <c r="T6148">
        <v>8</v>
      </c>
      <c r="U6148">
        <v>79</v>
      </c>
    </row>
    <row r="6149" spans="1:22" x14ac:dyDescent="0.2">
      <c r="A6149" s="1">
        <v>34967</v>
      </c>
      <c r="B6149">
        <v>1995</v>
      </c>
      <c r="C6149">
        <f>_xlfn.MAXIFS(Table1[ScheduleWeekWritten],Table1[ScheduleSeason],Table1[[#This Row],[ScheduleSeason]])</f>
        <v>17</v>
      </c>
      <c r="D6149">
        <v>4</v>
      </c>
      <c r="E6149" cm="1">
        <f t="array" ref="E6149">_xlfn.XLOOKUP(Table1[[#This Row],[ScheduleWeekWritten]],Table3[Game],100+Table3[Increase],Table1[[#This Row],[ScheduleWeekWritten]])</f>
        <v>4</v>
      </c>
      <c r="F6149" t="b">
        <v>0</v>
      </c>
      <c r="G6149" t="s">
        <v>45</v>
      </c>
      <c r="H6149">
        <v>27</v>
      </c>
      <c r="I6149">
        <v>24</v>
      </c>
      <c r="J6149" t="s">
        <v>53</v>
      </c>
      <c r="K6149" t="s">
        <v>87</v>
      </c>
      <c r="L6149" t="str">
        <f>_xlfn.XLOOKUP(Table1[[#This Row],[TeamFavoriteID]],Table2[team_id],Table2[team_name],_xlfn.XLOOKUP(Table1[[#This Row],[TeamFavoriteID]],Table2[team_id_pfr],Table2[team_name],"Even"))</f>
        <v>San Francisco 49ers</v>
      </c>
      <c r="M6149">
        <v>-11</v>
      </c>
      <c r="N6149">
        <f>IF(Table1[[#This Row],[TeamFavorite]]=Table1[[#This Row],[TeamHome]],Table1[[#This Row],[ScoreAway]]-Table1[[#This Row],[ScoreHome]],Table1[[#This Row],[ScoreHome]]-Table1[[#This Row],[ScoreAway]])</f>
        <v>3</v>
      </c>
      <c r="O6149">
        <f>IF(Table1[[#This Row],[SpreadActual]]&lt;Table1[[#This Row],[SpreadFavorite]],1,0)</f>
        <v>0</v>
      </c>
      <c r="P6149">
        <v>48</v>
      </c>
      <c r="Q6149" t="s">
        <v>125</v>
      </c>
      <c r="R6149" t="b">
        <v>0</v>
      </c>
      <c r="S6149">
        <v>72</v>
      </c>
      <c r="T6149">
        <v>0</v>
      </c>
      <c r="V6149" t="s">
        <v>103</v>
      </c>
    </row>
    <row r="6150" spans="1:22" x14ac:dyDescent="0.2">
      <c r="A6150" s="1">
        <v>34973</v>
      </c>
      <c r="B6150">
        <v>1995</v>
      </c>
      <c r="C6150">
        <f>_xlfn.MAXIFS(Table1[ScheduleWeekWritten],Table1[ScheduleSeason],Table1[[#This Row],[ScheduleSeason]])</f>
        <v>17</v>
      </c>
      <c r="D6150">
        <v>5</v>
      </c>
      <c r="E6150" cm="1">
        <f t="array" ref="E6150">_xlfn.XLOOKUP(Table1[[#This Row],[ScheduleWeekWritten]],Table3[Game],100+Table3[Increase],Table1[[#This Row],[ScheduleWeekWritten]])</f>
        <v>5</v>
      </c>
      <c r="F6150" t="b">
        <v>0</v>
      </c>
      <c r="G6150" t="s">
        <v>149</v>
      </c>
      <c r="H6150">
        <v>3</v>
      </c>
      <c r="I6150">
        <v>24</v>
      </c>
      <c r="J6150" t="s">
        <v>42</v>
      </c>
      <c r="K6150" t="s">
        <v>75</v>
      </c>
      <c r="L6150" t="str">
        <f>_xlfn.XLOOKUP(Table1[[#This Row],[TeamFavoriteID]],Table2[team_id],Table2[team_name],_xlfn.XLOOKUP(Table1[[#This Row],[TeamFavoriteID]],Table2[team_id_pfr],Table2[team_name],"Even"))</f>
        <v>Kansas City Chiefs</v>
      </c>
      <c r="M6150">
        <v>-1.5</v>
      </c>
      <c r="N6150">
        <f>IF(Table1[[#This Row],[TeamFavorite]]=Table1[[#This Row],[TeamHome]],Table1[[#This Row],[ScoreAway]]-Table1[[#This Row],[ScoreHome]],Table1[[#This Row],[ScoreHome]]-Table1[[#This Row],[ScoreAway]])</f>
        <v>-21</v>
      </c>
      <c r="O6150">
        <f>IF(Table1[[#This Row],[SpreadActual]]&lt;Table1[[#This Row],[SpreadFavorite]],1,0)</f>
        <v>1</v>
      </c>
      <c r="P6150">
        <v>37</v>
      </c>
      <c r="Q6150" t="s">
        <v>150</v>
      </c>
      <c r="R6150" t="b">
        <v>0</v>
      </c>
      <c r="S6150">
        <v>77</v>
      </c>
      <c r="T6150">
        <v>4</v>
      </c>
      <c r="U6150">
        <v>30</v>
      </c>
    </row>
    <row r="6151" spans="1:22" x14ac:dyDescent="0.2">
      <c r="A6151" s="1">
        <v>34973</v>
      </c>
      <c r="B6151">
        <v>1995</v>
      </c>
      <c r="C6151">
        <f>_xlfn.MAXIFS(Table1[ScheduleWeekWritten],Table1[ScheduleSeason],Table1[[#This Row],[ScheduleSeason]])</f>
        <v>17</v>
      </c>
      <c r="D6151">
        <v>5</v>
      </c>
      <c r="E6151" cm="1">
        <f t="array" ref="E6151">_xlfn.XLOOKUP(Table1[[#This Row],[ScheduleWeekWritten]],Table3[Game],100+Table3[Increase],Table1[[#This Row],[ScheduleWeekWritten]])</f>
        <v>5</v>
      </c>
      <c r="F6151" t="b">
        <v>0</v>
      </c>
      <c r="G6151" t="s">
        <v>38</v>
      </c>
      <c r="H6151">
        <v>30</v>
      </c>
      <c r="I6151">
        <v>17</v>
      </c>
      <c r="J6151" t="s">
        <v>115</v>
      </c>
      <c r="K6151" t="s">
        <v>109</v>
      </c>
      <c r="L6151" t="str">
        <f>_xlfn.XLOOKUP(Table1[[#This Row],[TeamFavoriteID]],Table2[team_id],Table2[team_name],_xlfn.XLOOKUP(Table1[[#This Row],[TeamFavoriteID]],Table2[team_id_pfr],Table2[team_name],"Even"))</f>
        <v>Atlanta Falcons</v>
      </c>
      <c r="M6151">
        <v>-3</v>
      </c>
      <c r="N6151">
        <f>IF(Table1[[#This Row],[TeamFavorite]]=Table1[[#This Row],[TeamHome]],Table1[[#This Row],[ScoreAway]]-Table1[[#This Row],[ScoreHome]],Table1[[#This Row],[ScoreHome]]-Table1[[#This Row],[ScoreAway]])</f>
        <v>-13</v>
      </c>
      <c r="O6151">
        <f>IF(Table1[[#This Row],[SpreadActual]]&lt;Table1[[#This Row],[SpreadFavorite]],1,0)</f>
        <v>1</v>
      </c>
      <c r="P6151">
        <v>40</v>
      </c>
      <c r="Q6151" t="s">
        <v>148</v>
      </c>
      <c r="R6151" t="b">
        <v>0</v>
      </c>
      <c r="S6151">
        <v>72</v>
      </c>
      <c r="T6151">
        <v>0</v>
      </c>
      <c r="V6151" t="s">
        <v>103</v>
      </c>
    </row>
    <row r="6152" spans="1:22" x14ac:dyDescent="0.2">
      <c r="A6152" s="1">
        <v>34973</v>
      </c>
      <c r="B6152">
        <v>1995</v>
      </c>
      <c r="C6152">
        <f>_xlfn.MAXIFS(Table1[ScheduleWeekWritten],Table1[ScheduleSeason],Table1[[#This Row],[ScheduleSeason]])</f>
        <v>17</v>
      </c>
      <c r="D6152">
        <v>5</v>
      </c>
      <c r="E6152" cm="1">
        <f t="array" ref="E6152">_xlfn.XLOOKUP(Table1[[#This Row],[ScheduleWeekWritten]],Table3[Game],100+Table3[Increase],Table1[[#This Row],[ScheduleWeekWritten]])</f>
        <v>5</v>
      </c>
      <c r="F6152" t="b">
        <v>0</v>
      </c>
      <c r="G6152" t="s">
        <v>152</v>
      </c>
      <c r="H6152">
        <v>13</v>
      </c>
      <c r="I6152">
        <v>20</v>
      </c>
      <c r="J6152" t="s">
        <v>127</v>
      </c>
      <c r="K6152" t="s">
        <v>133</v>
      </c>
      <c r="L6152" t="str">
        <f>_xlfn.XLOOKUP(Table1[[#This Row],[TeamFavoriteID]],Table2[team_id],Table2[team_name],_xlfn.XLOOKUP(Table1[[#This Row],[TeamFavoriteID]],Table2[team_id_pfr],Table2[team_name],"Even"))</f>
        <v>Tampa Bay Buccaneers</v>
      </c>
      <c r="M6152">
        <v>-5.5</v>
      </c>
      <c r="N6152">
        <f>IF(Table1[[#This Row],[TeamFavorite]]=Table1[[#This Row],[TeamHome]],Table1[[#This Row],[ScoreAway]]-Table1[[#This Row],[ScoreHome]],Table1[[#This Row],[ScoreHome]]-Table1[[#This Row],[ScoreAway]])</f>
        <v>-7</v>
      </c>
      <c r="O6152">
        <f>IF(Table1[[#This Row],[SpreadActual]]&lt;Table1[[#This Row],[SpreadFavorite]],1,0)</f>
        <v>1</v>
      </c>
      <c r="P6152">
        <v>35</v>
      </c>
      <c r="Q6152" t="s">
        <v>156</v>
      </c>
      <c r="R6152" t="b">
        <v>0</v>
      </c>
      <c r="S6152">
        <v>70</v>
      </c>
      <c r="T6152">
        <v>8</v>
      </c>
      <c r="U6152">
        <v>69</v>
      </c>
    </row>
    <row r="6153" spans="1:22" x14ac:dyDescent="0.2">
      <c r="A6153" s="1">
        <v>34973</v>
      </c>
      <c r="B6153">
        <v>1995</v>
      </c>
      <c r="C6153">
        <f>_xlfn.MAXIFS(Table1[ScheduleWeekWritten],Table1[ScheduleSeason],Table1[[#This Row],[ScheduleSeason]])</f>
        <v>17</v>
      </c>
      <c r="D6153">
        <v>5</v>
      </c>
      <c r="E6153" cm="1">
        <f t="array" ref="E6153">_xlfn.XLOOKUP(Table1[[#This Row],[ScheduleWeekWritten]],Table3[Game],100+Table3[Increase],Table1[[#This Row],[ScheduleWeekWritten]])</f>
        <v>5</v>
      </c>
      <c r="F6153" t="b">
        <v>0</v>
      </c>
      <c r="G6153" t="s">
        <v>101</v>
      </c>
      <c r="H6153">
        <v>23</v>
      </c>
      <c r="I6153">
        <v>26</v>
      </c>
      <c r="J6153" t="s">
        <v>19</v>
      </c>
      <c r="K6153" t="s">
        <v>91</v>
      </c>
      <c r="L6153" t="str">
        <f>_xlfn.XLOOKUP(Table1[[#This Row],[TeamFavoriteID]],Table2[team_id],Table2[team_name],_xlfn.XLOOKUP(Table1[[#This Row],[TeamFavoriteID]],Table2[team_id_pfr],Table2[team_name],"Even"))</f>
        <v>Miami Dolphins</v>
      </c>
      <c r="M6153">
        <v>-10.5</v>
      </c>
      <c r="N6153">
        <f>IF(Table1[[#This Row],[TeamFavorite]]=Table1[[#This Row],[TeamHome]],Table1[[#This Row],[ScoreAway]]-Table1[[#This Row],[ScoreHome]],Table1[[#This Row],[ScoreHome]]-Table1[[#This Row],[ScoreAway]])</f>
        <v>-3</v>
      </c>
      <c r="O6153">
        <f>IF(Table1[[#This Row],[SpreadActual]]&lt;Table1[[#This Row],[SpreadFavorite]],1,0)</f>
        <v>0</v>
      </c>
      <c r="P6153">
        <v>45.5</v>
      </c>
      <c r="Q6153" t="s">
        <v>111</v>
      </c>
      <c r="R6153" t="b">
        <v>0</v>
      </c>
      <c r="S6153">
        <v>66</v>
      </c>
      <c r="T6153">
        <v>9</v>
      </c>
      <c r="U6153">
        <v>72</v>
      </c>
    </row>
    <row r="6154" spans="1:22" x14ac:dyDescent="0.2">
      <c r="A6154" s="1">
        <v>34973</v>
      </c>
      <c r="B6154">
        <v>1995</v>
      </c>
      <c r="C6154">
        <f>_xlfn.MAXIFS(Table1[ScheduleWeekWritten],Table1[ScheduleSeason],Table1[[#This Row],[ScheduleSeason]])</f>
        <v>17</v>
      </c>
      <c r="D6154">
        <v>5</v>
      </c>
      <c r="E6154" cm="1">
        <f t="array" ref="E6154">_xlfn.XLOOKUP(Table1[[#This Row],[ScheduleWeekWritten]],Table3[Game],100+Table3[Increase],Table1[[#This Row],[ScheduleWeekWritten]])</f>
        <v>5</v>
      </c>
      <c r="F6154" t="b">
        <v>0</v>
      </c>
      <c r="G6154" t="s">
        <v>23</v>
      </c>
      <c r="H6154">
        <v>16</v>
      </c>
      <c r="I6154">
        <v>17</v>
      </c>
      <c r="J6154" t="s">
        <v>154</v>
      </c>
      <c r="K6154" t="s">
        <v>25</v>
      </c>
      <c r="L6154" t="str">
        <f>_xlfn.XLOOKUP(Table1[[#This Row],[TeamFavoriteID]],Table2[team_id],Table2[team_name],_xlfn.XLOOKUP(Table1[[#This Row],[TeamFavoriteID]],Table2[team_id_pfr],Table2[team_name],"Even"))</f>
        <v>Houston Oilers</v>
      </c>
      <c r="M6154">
        <v>-9.5</v>
      </c>
      <c r="N6154">
        <f>IF(Table1[[#This Row],[TeamFavorite]]=Table1[[#This Row],[TeamHome]],Table1[[#This Row],[ScoreAway]]-Table1[[#This Row],[ScoreHome]],Table1[[#This Row],[ScoreHome]]-Table1[[#This Row],[ScoreAway]])</f>
        <v>1</v>
      </c>
      <c r="O6154">
        <f>IF(Table1[[#This Row],[SpreadActual]]&lt;Table1[[#This Row],[SpreadFavorite]],1,0)</f>
        <v>0</v>
      </c>
      <c r="P6154">
        <v>34.5</v>
      </c>
      <c r="Q6154" t="s">
        <v>102</v>
      </c>
      <c r="R6154" t="b">
        <v>0</v>
      </c>
      <c r="S6154">
        <v>72</v>
      </c>
      <c r="T6154">
        <v>0</v>
      </c>
      <c r="V6154" t="s">
        <v>103</v>
      </c>
    </row>
    <row r="6155" spans="1:22" x14ac:dyDescent="0.2">
      <c r="A6155" s="1">
        <v>34973</v>
      </c>
      <c r="B6155">
        <v>1995</v>
      </c>
      <c r="C6155">
        <f>_xlfn.MAXIFS(Table1[ScheduleWeekWritten],Table1[ScheduleSeason],Table1[[#This Row],[ScheduleSeason]])</f>
        <v>17</v>
      </c>
      <c r="D6155">
        <v>5</v>
      </c>
      <c r="E6155" cm="1">
        <f t="array" ref="E6155">_xlfn.XLOOKUP(Table1[[#This Row],[ScheduleWeekWritten]],Table3[Game],100+Table3[Increase],Table1[[#This Row],[ScheduleWeekWritten]])</f>
        <v>5</v>
      </c>
      <c r="F6155" t="b">
        <v>0</v>
      </c>
      <c r="G6155" t="s">
        <v>140</v>
      </c>
      <c r="H6155">
        <v>21</v>
      </c>
      <c r="I6155">
        <v>18</v>
      </c>
      <c r="J6155" t="s">
        <v>153</v>
      </c>
      <c r="K6155" t="s">
        <v>72</v>
      </c>
      <c r="L6155" t="str">
        <f>_xlfn.XLOOKUP(Table1[[#This Row],[TeamFavoriteID]],Table2[team_id],Table2[team_name],_xlfn.XLOOKUP(Table1[[#This Row],[TeamFavoriteID]],Table2[team_id_pfr],Table2[team_name],"Even"))</f>
        <v>Baltimore Colts</v>
      </c>
      <c r="M6155">
        <v>-3</v>
      </c>
      <c r="N6155">
        <f>IF(Table1[[#This Row],[TeamFavorite]]=Table1[[#This Row],[TeamHome]],Table1[[#This Row],[ScoreAway]]-Table1[[#This Row],[ScoreHome]],Table1[[#This Row],[ScoreHome]]-Table1[[#This Row],[ScoreAway]])</f>
        <v>3</v>
      </c>
      <c r="O6155">
        <f>IF(Table1[[#This Row],[SpreadActual]]&lt;Table1[[#This Row],[SpreadFavorite]],1,0)</f>
        <v>0</v>
      </c>
      <c r="P6155">
        <v>40</v>
      </c>
      <c r="Q6155" t="s">
        <v>141</v>
      </c>
      <c r="R6155" t="b">
        <v>0</v>
      </c>
      <c r="S6155">
        <v>72</v>
      </c>
      <c r="T6155">
        <v>0</v>
      </c>
      <c r="V6155" t="s">
        <v>103</v>
      </c>
    </row>
    <row r="6156" spans="1:22" x14ac:dyDescent="0.2">
      <c r="A6156" s="1">
        <v>34973</v>
      </c>
      <c r="B6156">
        <v>1995</v>
      </c>
      <c r="C6156">
        <f>_xlfn.MAXIFS(Table1[ScheduleWeekWritten],Table1[ScheduleSeason],Table1[[#This Row],[ScheduleSeason]])</f>
        <v>17</v>
      </c>
      <c r="D6156">
        <v>5</v>
      </c>
      <c r="E6156" cm="1">
        <f t="array" ref="E6156">_xlfn.XLOOKUP(Table1[[#This Row],[ScheduleWeekWritten]],Table3[Game],100+Table3[Increase],Table1[[#This Row],[ScheduleWeekWritten]])</f>
        <v>5</v>
      </c>
      <c r="F6156" t="b">
        <v>0</v>
      </c>
      <c r="G6156" t="s">
        <v>95</v>
      </c>
      <c r="H6156">
        <v>10</v>
      </c>
      <c r="I6156">
        <v>15</v>
      </c>
      <c r="J6156" t="s">
        <v>58</v>
      </c>
      <c r="K6156" t="s">
        <v>98</v>
      </c>
      <c r="L6156" t="str">
        <f>_xlfn.XLOOKUP(Table1[[#This Row],[TeamFavoriteID]],Table2[team_id],Table2[team_name],_xlfn.XLOOKUP(Table1[[#This Row],[TeamFavoriteID]],Table2[team_id_pfr],Table2[team_name],"Even"))</f>
        <v>New Orleans Saints</v>
      </c>
      <c r="M6156">
        <v>-1.5</v>
      </c>
      <c r="N6156">
        <f>IF(Table1[[#This Row],[TeamFavorite]]=Table1[[#This Row],[TeamHome]],Table1[[#This Row],[ScoreAway]]-Table1[[#This Row],[ScoreHome]],Table1[[#This Row],[ScoreHome]]-Table1[[#This Row],[ScoreAway]])</f>
        <v>5</v>
      </c>
      <c r="O6156">
        <f>IF(Table1[[#This Row],[SpreadActual]]&lt;Table1[[#This Row],[SpreadFavorite]],1,0)</f>
        <v>0</v>
      </c>
      <c r="P6156">
        <v>45</v>
      </c>
      <c r="Q6156" t="s">
        <v>124</v>
      </c>
      <c r="R6156" t="b">
        <v>0</v>
      </c>
      <c r="S6156">
        <v>72</v>
      </c>
      <c r="T6156">
        <v>0</v>
      </c>
      <c r="V6156" t="s">
        <v>103</v>
      </c>
    </row>
    <row r="6157" spans="1:22" x14ac:dyDescent="0.2">
      <c r="A6157" s="1">
        <v>34973</v>
      </c>
      <c r="B6157">
        <v>1995</v>
      </c>
      <c r="C6157">
        <f>_xlfn.MAXIFS(Table1[ScheduleWeekWritten],Table1[ScheduleSeason],Table1[[#This Row],[ScheduleSeason]])</f>
        <v>17</v>
      </c>
      <c r="D6157">
        <v>5</v>
      </c>
      <c r="E6157" cm="1">
        <f t="array" ref="E6157">_xlfn.XLOOKUP(Table1[[#This Row],[ScheduleWeekWritten]],Table3[Game],100+Table3[Increase],Table1[[#This Row],[ScheduleWeekWritten]])</f>
        <v>5</v>
      </c>
      <c r="F6157" t="b">
        <v>0</v>
      </c>
      <c r="G6157" t="s">
        <v>31</v>
      </c>
      <c r="H6157">
        <v>10</v>
      </c>
      <c r="I6157">
        <v>47</v>
      </c>
      <c r="J6157" t="s">
        <v>20</v>
      </c>
      <c r="K6157" t="s">
        <v>21</v>
      </c>
      <c r="L6157" t="str">
        <f>_xlfn.XLOOKUP(Table1[[#This Row],[TeamFavoriteID]],Table2[team_id],Table2[team_name],_xlfn.XLOOKUP(Table1[[#This Row],[TeamFavoriteID]],Table2[team_id_pfr],Table2[team_name],"Even"))</f>
        <v>Las Vegas Raiders</v>
      </c>
      <c r="M6157">
        <v>-7.5</v>
      </c>
      <c r="N6157">
        <f>IF(Table1[[#This Row],[TeamFavorite]]=Table1[[#This Row],[TeamHome]],Table1[[#This Row],[ScoreAway]]-Table1[[#This Row],[ScoreHome]],Table1[[#This Row],[ScoreHome]]-Table1[[#This Row],[ScoreAway]])</f>
        <v>-37</v>
      </c>
      <c r="O6157">
        <f>IF(Table1[[#This Row],[SpreadActual]]&lt;Table1[[#This Row],[SpreadFavorite]],1,0)</f>
        <v>1</v>
      </c>
      <c r="P6157">
        <v>38.5</v>
      </c>
      <c r="Q6157" t="s">
        <v>126</v>
      </c>
      <c r="R6157" t="b">
        <v>0</v>
      </c>
      <c r="S6157">
        <v>63</v>
      </c>
      <c r="T6157">
        <v>7</v>
      </c>
      <c r="U6157">
        <v>62</v>
      </c>
    </row>
    <row r="6158" spans="1:22" x14ac:dyDescent="0.2">
      <c r="A6158" s="1">
        <v>34973</v>
      </c>
      <c r="B6158">
        <v>1995</v>
      </c>
      <c r="C6158">
        <f>_xlfn.MAXIFS(Table1[ScheduleWeekWritten],Table1[ScheduleSeason],Table1[[#This Row],[ScheduleSeason]])</f>
        <v>17</v>
      </c>
      <c r="D6158">
        <v>5</v>
      </c>
      <c r="E6158" cm="1">
        <f t="array" ref="E6158">_xlfn.XLOOKUP(Table1[[#This Row],[ScheduleWeekWritten]],Table3[Game],100+Table3[Increase],Table1[[#This Row],[ScheduleWeekWritten]])</f>
        <v>5</v>
      </c>
      <c r="F6158" t="b">
        <v>0</v>
      </c>
      <c r="G6158" t="s">
        <v>49</v>
      </c>
      <c r="H6158">
        <v>31</v>
      </c>
      <c r="I6158">
        <v>16</v>
      </c>
      <c r="J6158" t="s">
        <v>27</v>
      </c>
      <c r="K6158" t="s">
        <v>51</v>
      </c>
      <c r="L6158" t="str">
        <f>_xlfn.XLOOKUP(Table1[[#This Row],[TeamFavoriteID]],Table2[team_id],Table2[team_name],_xlfn.XLOOKUP(Table1[[#This Row],[TeamFavoriteID]],Table2[team_id_pfr],Table2[team_name],"Even"))</f>
        <v>Pittsburgh Steelers</v>
      </c>
      <c r="M6158">
        <v>-2</v>
      </c>
      <c r="N6158">
        <f>IF(Table1[[#This Row],[TeamFavorite]]=Table1[[#This Row],[TeamHome]],Table1[[#This Row],[ScoreAway]]-Table1[[#This Row],[ScoreHome]],Table1[[#This Row],[ScoreHome]]-Table1[[#This Row],[ScoreAway]])</f>
        <v>-15</v>
      </c>
      <c r="O6158">
        <f>IF(Table1[[#This Row],[SpreadActual]]&lt;Table1[[#This Row],[SpreadFavorite]],1,0)</f>
        <v>1</v>
      </c>
      <c r="P6158">
        <v>37</v>
      </c>
      <c r="Q6158" t="s">
        <v>113</v>
      </c>
      <c r="R6158" t="b">
        <v>0</v>
      </c>
      <c r="S6158">
        <v>64</v>
      </c>
      <c r="T6158">
        <v>11</v>
      </c>
      <c r="U6158">
        <v>70</v>
      </c>
    </row>
    <row r="6159" spans="1:22" x14ac:dyDescent="0.2">
      <c r="A6159" s="1">
        <v>34973</v>
      </c>
      <c r="B6159">
        <v>1995</v>
      </c>
      <c r="C6159">
        <f>_xlfn.MAXIFS(Table1[ScheduleWeekWritten],Table1[ScheduleSeason],Table1[[#This Row],[ScheduleSeason]])</f>
        <v>17</v>
      </c>
      <c r="D6159">
        <v>5</v>
      </c>
      <c r="E6159" cm="1">
        <f t="array" ref="E6159">_xlfn.XLOOKUP(Table1[[#This Row],[ScheduleWeekWritten]],Table3[Game],100+Table3[Increase],Table1[[#This Row],[ScheduleWeekWritten]])</f>
        <v>5</v>
      </c>
      <c r="F6159" t="b">
        <v>0</v>
      </c>
      <c r="G6159" t="s">
        <v>53</v>
      </c>
      <c r="H6159">
        <v>20</v>
      </c>
      <c r="I6159">
        <v>6</v>
      </c>
      <c r="J6159" t="s">
        <v>50</v>
      </c>
      <c r="K6159" t="s">
        <v>87</v>
      </c>
      <c r="L6159" t="str">
        <f>_xlfn.XLOOKUP(Table1[[#This Row],[TeamFavoriteID]],Table2[team_id],Table2[team_name],_xlfn.XLOOKUP(Table1[[#This Row],[TeamFavoriteID]],Table2[team_id_pfr],Table2[team_name],"Even"))</f>
        <v>San Francisco 49ers</v>
      </c>
      <c r="M6159">
        <v>-15</v>
      </c>
      <c r="N6159">
        <f>IF(Table1[[#This Row],[TeamFavorite]]=Table1[[#This Row],[TeamHome]],Table1[[#This Row],[ScoreAway]]-Table1[[#This Row],[ScoreHome]],Table1[[#This Row],[ScoreHome]]-Table1[[#This Row],[ScoreAway]])</f>
        <v>-14</v>
      </c>
      <c r="O6159">
        <f>IF(Table1[[#This Row],[SpreadActual]]&lt;Table1[[#This Row],[SpreadFavorite]],1,0)</f>
        <v>0</v>
      </c>
      <c r="P6159">
        <v>45.5</v>
      </c>
      <c r="Q6159" t="s">
        <v>118</v>
      </c>
      <c r="R6159" t="b">
        <v>0</v>
      </c>
      <c r="S6159">
        <v>64</v>
      </c>
      <c r="T6159">
        <v>12</v>
      </c>
      <c r="U6159">
        <v>68</v>
      </c>
    </row>
    <row r="6160" spans="1:22" x14ac:dyDescent="0.2">
      <c r="A6160" s="1">
        <v>34973</v>
      </c>
      <c r="B6160">
        <v>1995</v>
      </c>
      <c r="C6160">
        <f>_xlfn.MAXIFS(Table1[ScheduleWeekWritten],Table1[ScheduleSeason],Table1[[#This Row],[ScheduleSeason]])</f>
        <v>17</v>
      </c>
      <c r="D6160">
        <v>5</v>
      </c>
      <c r="E6160" cm="1">
        <f t="array" ref="E6160">_xlfn.XLOOKUP(Table1[[#This Row],[ScheduleWeekWritten]],Table3[Game],100+Table3[Increase],Table1[[#This Row],[ScheduleWeekWritten]])</f>
        <v>5</v>
      </c>
      <c r="F6160" t="b">
        <v>0</v>
      </c>
      <c r="G6160" t="s">
        <v>128</v>
      </c>
      <c r="H6160">
        <v>27</v>
      </c>
      <c r="I6160">
        <v>10</v>
      </c>
      <c r="J6160" t="s">
        <v>24</v>
      </c>
      <c r="K6160" t="s">
        <v>88</v>
      </c>
      <c r="L6160" t="str">
        <f>_xlfn.XLOOKUP(Table1[[#This Row],[TeamFavoriteID]],Table2[team_id],Table2[team_name],_xlfn.XLOOKUP(Table1[[#This Row],[TeamFavoriteID]],Table2[team_id_pfr],Table2[team_name],"Even"))</f>
        <v>Denver Broncos</v>
      </c>
      <c r="M6160">
        <v>-3</v>
      </c>
      <c r="N6160">
        <f>IF(Table1[[#This Row],[TeamFavorite]]=Table1[[#This Row],[TeamHome]],Table1[[#This Row],[ScoreAway]]-Table1[[#This Row],[ScoreHome]],Table1[[#This Row],[ScoreHome]]-Table1[[#This Row],[ScoreAway]])</f>
        <v>17</v>
      </c>
      <c r="O6160">
        <f>IF(Table1[[#This Row],[SpreadActual]]&lt;Table1[[#This Row],[SpreadFavorite]],1,0)</f>
        <v>0</v>
      </c>
      <c r="P6160">
        <v>41.5</v>
      </c>
      <c r="Q6160" t="s">
        <v>129</v>
      </c>
      <c r="R6160" t="b">
        <v>0</v>
      </c>
      <c r="S6160">
        <v>72</v>
      </c>
      <c r="T6160">
        <v>0</v>
      </c>
      <c r="V6160" t="s">
        <v>103</v>
      </c>
    </row>
    <row r="6161" spans="1:22" x14ac:dyDescent="0.2">
      <c r="A6161" s="1">
        <v>34973</v>
      </c>
      <c r="B6161">
        <v>1995</v>
      </c>
      <c r="C6161">
        <f>_xlfn.MAXIFS(Table1[ScheduleWeekWritten],Table1[ScheduleSeason],Table1[[#This Row],[ScheduleSeason]])</f>
        <v>17</v>
      </c>
      <c r="D6161">
        <v>5</v>
      </c>
      <c r="E6161" cm="1">
        <f t="array" ref="E6161">_xlfn.XLOOKUP(Table1[[#This Row],[ScheduleWeekWritten]],Table3[Game],100+Table3[Increase],Table1[[#This Row],[ScheduleWeekWritten]])</f>
        <v>5</v>
      </c>
      <c r="F6161" t="b">
        <v>0</v>
      </c>
      <c r="G6161" t="s">
        <v>61</v>
      </c>
      <c r="H6161">
        <v>27</v>
      </c>
      <c r="I6161">
        <v>23</v>
      </c>
      <c r="J6161" t="s">
        <v>67</v>
      </c>
      <c r="K6161" t="s">
        <v>68</v>
      </c>
      <c r="L6161" t="str">
        <f>_xlfn.XLOOKUP(Table1[[#This Row],[TeamFavoriteID]],Table2[team_id],Table2[team_name],_xlfn.XLOOKUP(Table1[[#This Row],[TeamFavoriteID]],Table2[team_id_pfr],Table2[team_name],"Even"))</f>
        <v>Dallas Cowboys</v>
      </c>
      <c r="M6161">
        <v>-13</v>
      </c>
      <c r="N6161">
        <f>IF(Table1[[#This Row],[TeamFavorite]]=Table1[[#This Row],[TeamHome]],Table1[[#This Row],[ScoreAway]]-Table1[[#This Row],[ScoreHome]],Table1[[#This Row],[ScoreHome]]-Table1[[#This Row],[ScoreAway]])</f>
        <v>4</v>
      </c>
      <c r="O6161">
        <f>IF(Table1[[#This Row],[SpreadActual]]&lt;Table1[[#This Row],[SpreadFavorite]],1,0)</f>
        <v>0</v>
      </c>
      <c r="P6161">
        <v>44.5</v>
      </c>
      <c r="Q6161" t="s">
        <v>64</v>
      </c>
      <c r="R6161" t="b">
        <v>0</v>
      </c>
      <c r="S6161">
        <v>64</v>
      </c>
      <c r="T6161">
        <v>6</v>
      </c>
      <c r="U6161">
        <v>78</v>
      </c>
    </row>
    <row r="6162" spans="1:22" x14ac:dyDescent="0.2">
      <c r="A6162" s="1">
        <v>34974</v>
      </c>
      <c r="B6162">
        <v>1995</v>
      </c>
      <c r="C6162">
        <f>_xlfn.MAXIFS(Table1[ScheduleWeekWritten],Table1[ScheduleSeason],Table1[[#This Row],[ScheduleSeason]])</f>
        <v>17</v>
      </c>
      <c r="D6162">
        <v>5</v>
      </c>
      <c r="E6162" cm="1">
        <f t="array" ref="E6162">_xlfn.XLOOKUP(Table1[[#This Row],[ScheduleWeekWritten]],Table3[Game],100+Table3[Increase],Table1[[#This Row],[ScheduleWeekWritten]])</f>
        <v>5</v>
      </c>
      <c r="F6162" t="b">
        <v>0</v>
      </c>
      <c r="G6162" t="s">
        <v>62</v>
      </c>
      <c r="H6162">
        <v>19</v>
      </c>
      <c r="I6162">
        <v>22</v>
      </c>
      <c r="J6162" t="s">
        <v>28</v>
      </c>
      <c r="K6162" t="s">
        <v>63</v>
      </c>
      <c r="L6162" t="str">
        <f>_xlfn.XLOOKUP(Table1[[#This Row],[TeamFavoriteID]],Table2[team_id],Table2[team_name],_xlfn.XLOOKUP(Table1[[#This Row],[TeamFavoriteID]],Table2[team_id_pfr],Table2[team_name],"Even"))</f>
        <v>Cleveland Browns</v>
      </c>
      <c r="M6162">
        <v>-7</v>
      </c>
      <c r="N6162">
        <f>IF(Table1[[#This Row],[TeamFavorite]]=Table1[[#This Row],[TeamHome]],Table1[[#This Row],[ScoreAway]]-Table1[[#This Row],[ScoreHome]],Table1[[#This Row],[ScoreHome]]-Table1[[#This Row],[ScoreAway]])</f>
        <v>3</v>
      </c>
      <c r="O6162">
        <f>IF(Table1[[#This Row],[SpreadActual]]&lt;Table1[[#This Row],[SpreadFavorite]],1,0)</f>
        <v>0</v>
      </c>
      <c r="P6162">
        <v>36.5</v>
      </c>
      <c r="Q6162" t="s">
        <v>66</v>
      </c>
      <c r="R6162" t="b">
        <v>0</v>
      </c>
      <c r="S6162">
        <v>67</v>
      </c>
      <c r="T6162">
        <v>10</v>
      </c>
      <c r="U6162">
        <v>61</v>
      </c>
    </row>
    <row r="6163" spans="1:22" x14ac:dyDescent="0.2">
      <c r="A6163" s="1">
        <v>34980</v>
      </c>
      <c r="B6163">
        <v>1995</v>
      </c>
      <c r="C6163">
        <f>_xlfn.MAXIFS(Table1[ScheduleWeekWritten],Table1[ScheduleSeason],Table1[[#This Row],[ScheduleSeason]])</f>
        <v>17</v>
      </c>
      <c r="D6163">
        <v>6</v>
      </c>
      <c r="E6163" cm="1">
        <f t="array" ref="E6163">_xlfn.XLOOKUP(Table1[[#This Row],[ScheduleWeekWritten]],Table3[Game],100+Table3[Increase],Table1[[#This Row],[ScheduleWeekWritten]])</f>
        <v>6</v>
      </c>
      <c r="F6163" t="b">
        <v>0</v>
      </c>
      <c r="G6163" t="s">
        <v>28</v>
      </c>
      <c r="H6163">
        <v>29</v>
      </c>
      <c r="I6163">
        <v>10</v>
      </c>
      <c r="J6163" t="s">
        <v>31</v>
      </c>
      <c r="K6163" t="s">
        <v>43</v>
      </c>
      <c r="L6163" t="str">
        <f>_xlfn.XLOOKUP(Table1[[#This Row],[TeamFavoriteID]],Table2[team_id],Table2[team_name],_xlfn.XLOOKUP(Table1[[#This Row],[TeamFavoriteID]],Table2[team_id_pfr],Table2[team_name],"Even"))</f>
        <v>Buffalo Bills</v>
      </c>
      <c r="M6163">
        <v>-9.5</v>
      </c>
      <c r="N6163">
        <f>IF(Table1[[#This Row],[TeamFavorite]]=Table1[[#This Row],[TeamHome]],Table1[[#This Row],[ScoreAway]]-Table1[[#This Row],[ScoreHome]],Table1[[#This Row],[ScoreHome]]-Table1[[#This Row],[ScoreAway]])</f>
        <v>-19</v>
      </c>
      <c r="O6163">
        <f>IF(Table1[[#This Row],[SpreadActual]]&lt;Table1[[#This Row],[SpreadFavorite]],1,0)</f>
        <v>1</v>
      </c>
      <c r="P6163">
        <v>38</v>
      </c>
      <c r="Q6163" t="s">
        <v>123</v>
      </c>
      <c r="R6163" t="b">
        <v>0</v>
      </c>
      <c r="S6163">
        <v>54</v>
      </c>
      <c r="T6163">
        <v>15</v>
      </c>
      <c r="U6163">
        <v>71</v>
      </c>
    </row>
    <row r="6164" spans="1:22" x14ac:dyDescent="0.2">
      <c r="A6164" s="1">
        <v>34980</v>
      </c>
      <c r="B6164">
        <v>1995</v>
      </c>
      <c r="C6164">
        <f>_xlfn.MAXIFS(Table1[ScheduleWeekWritten],Table1[ScheduleSeason],Table1[[#This Row],[ScheduleSeason]])</f>
        <v>17</v>
      </c>
      <c r="D6164">
        <v>6</v>
      </c>
      <c r="E6164" cm="1">
        <f t="array" ref="E6164">_xlfn.XLOOKUP(Table1[[#This Row],[ScheduleWeekWritten]],Table3[Game],100+Table3[Increase],Table1[[#This Row],[ScheduleWeekWritten]])</f>
        <v>6</v>
      </c>
      <c r="F6164" t="b">
        <v>0</v>
      </c>
      <c r="G6164" t="s">
        <v>46</v>
      </c>
      <c r="H6164">
        <v>31</v>
      </c>
      <c r="I6164">
        <v>27</v>
      </c>
      <c r="J6164" t="s">
        <v>152</v>
      </c>
      <c r="K6164" t="s">
        <v>47</v>
      </c>
      <c r="L6164" t="str">
        <f>_xlfn.XLOOKUP(Table1[[#This Row],[TeamFavoriteID]],Table2[team_id],Table2[team_name],_xlfn.XLOOKUP(Table1[[#This Row],[TeamFavoriteID]],Table2[team_id_pfr],Table2[team_name],"Even"))</f>
        <v>Chicago Bears</v>
      </c>
      <c r="M6164">
        <v>-13.5</v>
      </c>
      <c r="N6164">
        <f>IF(Table1[[#This Row],[TeamFavorite]]=Table1[[#This Row],[TeamHome]],Table1[[#This Row],[ScoreAway]]-Table1[[#This Row],[ScoreHome]],Table1[[#This Row],[ScoreHome]]-Table1[[#This Row],[ScoreAway]])</f>
        <v>-4</v>
      </c>
      <c r="O6164">
        <f>IF(Table1[[#This Row],[SpreadActual]]&lt;Table1[[#This Row],[SpreadFavorite]],1,0)</f>
        <v>0</v>
      </c>
      <c r="P6164">
        <v>36.5</v>
      </c>
      <c r="Q6164" t="s">
        <v>114</v>
      </c>
      <c r="R6164" t="b">
        <v>0</v>
      </c>
      <c r="S6164">
        <v>53</v>
      </c>
      <c r="T6164">
        <v>7</v>
      </c>
      <c r="U6164">
        <v>70</v>
      </c>
    </row>
    <row r="6165" spans="1:22" x14ac:dyDescent="0.2">
      <c r="A6165" s="1">
        <v>34980</v>
      </c>
      <c r="B6165">
        <v>1995</v>
      </c>
      <c r="C6165">
        <f>_xlfn.MAXIFS(Table1[ScheduleWeekWritten],Table1[ScheduleSeason],Table1[[#This Row],[ScheduleSeason]])</f>
        <v>17</v>
      </c>
      <c r="D6165">
        <v>6</v>
      </c>
      <c r="E6165" cm="1">
        <f t="array" ref="E6165">_xlfn.XLOOKUP(Table1[[#This Row],[ScheduleWeekWritten]],Table3[Game],100+Table3[Increase],Table1[[#This Row],[ScheduleWeekWritten]])</f>
        <v>6</v>
      </c>
      <c r="F6165" t="b">
        <v>0</v>
      </c>
      <c r="G6165" t="s">
        <v>67</v>
      </c>
      <c r="H6165">
        <v>34</v>
      </c>
      <c r="I6165">
        <v>24</v>
      </c>
      <c r="J6165" t="s">
        <v>33</v>
      </c>
      <c r="K6165" t="s">
        <v>68</v>
      </c>
      <c r="L6165" t="str">
        <f>_xlfn.XLOOKUP(Table1[[#This Row],[TeamFavoriteID]],Table2[team_id],Table2[team_name],_xlfn.XLOOKUP(Table1[[#This Row],[TeamFavoriteID]],Table2[team_id_pfr],Table2[team_name],"Even"))</f>
        <v>Dallas Cowboys</v>
      </c>
      <c r="M6165">
        <v>-9.5</v>
      </c>
      <c r="N6165">
        <f>IF(Table1[[#This Row],[TeamFavorite]]=Table1[[#This Row],[TeamHome]],Table1[[#This Row],[ScoreAway]]-Table1[[#This Row],[ScoreHome]],Table1[[#This Row],[ScoreHome]]-Table1[[#This Row],[ScoreAway]])</f>
        <v>-10</v>
      </c>
      <c r="O6165">
        <f>IF(Table1[[#This Row],[SpreadActual]]&lt;Table1[[#This Row],[SpreadFavorite]],1,0)</f>
        <v>1</v>
      </c>
      <c r="P6165">
        <v>42</v>
      </c>
      <c r="Q6165" t="s">
        <v>119</v>
      </c>
      <c r="R6165" t="b">
        <v>0</v>
      </c>
      <c r="S6165">
        <v>65</v>
      </c>
      <c r="T6165">
        <v>10</v>
      </c>
      <c r="U6165">
        <v>54</v>
      </c>
    </row>
    <row r="6166" spans="1:22" x14ac:dyDescent="0.2">
      <c r="A6166" s="1">
        <v>34980</v>
      </c>
      <c r="B6166">
        <v>1995</v>
      </c>
      <c r="C6166">
        <f>_xlfn.MAXIFS(Table1[ScheduleWeekWritten],Table1[ScheduleSeason],Table1[[#This Row],[ScheduleSeason]])</f>
        <v>17</v>
      </c>
      <c r="D6166">
        <v>6</v>
      </c>
      <c r="E6166" cm="1">
        <f t="array" ref="E6166">_xlfn.XLOOKUP(Table1[[#This Row],[ScheduleWeekWritten]],Table3[Game],100+Table3[Increase],Table1[[#This Row],[ScheduleWeekWritten]])</f>
        <v>6</v>
      </c>
      <c r="F6166" t="b">
        <v>0</v>
      </c>
      <c r="G6166" t="s">
        <v>45</v>
      </c>
      <c r="H6166">
        <v>38</v>
      </c>
      <c r="I6166">
        <v>20</v>
      </c>
      <c r="J6166" t="s">
        <v>62</v>
      </c>
      <c r="K6166" t="s">
        <v>63</v>
      </c>
      <c r="L6166" t="str">
        <f>_xlfn.XLOOKUP(Table1[[#This Row],[TeamFavoriteID]],Table2[team_id],Table2[team_name],_xlfn.XLOOKUP(Table1[[#This Row],[TeamFavoriteID]],Table2[team_id_pfr],Table2[team_name],"Even"))</f>
        <v>Cleveland Browns</v>
      </c>
      <c r="M6166">
        <v>-1.5</v>
      </c>
      <c r="N6166">
        <f>IF(Table1[[#This Row],[TeamFavorite]]=Table1[[#This Row],[TeamHome]],Table1[[#This Row],[ScoreAway]]-Table1[[#This Row],[ScoreHome]],Table1[[#This Row],[ScoreHome]]-Table1[[#This Row],[ScoreAway]])</f>
        <v>18</v>
      </c>
      <c r="O6166">
        <f>IF(Table1[[#This Row],[SpreadActual]]&lt;Table1[[#This Row],[SpreadFavorite]],1,0)</f>
        <v>0</v>
      </c>
      <c r="P6166">
        <v>39</v>
      </c>
      <c r="Q6166" t="s">
        <v>125</v>
      </c>
      <c r="R6166" t="b">
        <v>0</v>
      </c>
      <c r="S6166">
        <v>72</v>
      </c>
      <c r="T6166">
        <v>0</v>
      </c>
      <c r="V6166" t="s">
        <v>103</v>
      </c>
    </row>
    <row r="6167" spans="1:22" x14ac:dyDescent="0.2">
      <c r="A6167" s="1">
        <v>34980</v>
      </c>
      <c r="B6167">
        <v>1995</v>
      </c>
      <c r="C6167">
        <f>_xlfn.MAXIFS(Table1[ScheduleWeekWritten],Table1[ScheduleSeason],Table1[[#This Row],[ScheduleSeason]])</f>
        <v>17</v>
      </c>
      <c r="D6167">
        <v>6</v>
      </c>
      <c r="E6167" cm="1">
        <f t="array" ref="E6167">_xlfn.XLOOKUP(Table1[[#This Row],[ScheduleWeekWritten]],Table3[Game],100+Table3[Increase],Table1[[#This Row],[ScheduleWeekWritten]])</f>
        <v>6</v>
      </c>
      <c r="F6167" t="b">
        <v>0</v>
      </c>
      <c r="G6167" t="s">
        <v>154</v>
      </c>
      <c r="H6167">
        <v>20</v>
      </c>
      <c r="I6167">
        <v>16</v>
      </c>
      <c r="J6167" t="s">
        <v>49</v>
      </c>
      <c r="K6167" t="s">
        <v>51</v>
      </c>
      <c r="L6167" t="str">
        <f>_xlfn.XLOOKUP(Table1[[#This Row],[TeamFavoriteID]],Table2[team_id],Table2[team_name],_xlfn.XLOOKUP(Table1[[#This Row],[TeamFavoriteID]],Table2[team_id_pfr],Table2[team_name],"Even"))</f>
        <v>Pittsburgh Steelers</v>
      </c>
      <c r="M6167">
        <v>-10.5</v>
      </c>
      <c r="N6167">
        <f>IF(Table1[[#This Row],[TeamFavorite]]=Table1[[#This Row],[TeamHome]],Table1[[#This Row],[ScoreAway]]-Table1[[#This Row],[ScoreHome]],Table1[[#This Row],[ScoreHome]]-Table1[[#This Row],[ScoreAway]])</f>
        <v>4</v>
      </c>
      <c r="O6167">
        <f>IF(Table1[[#This Row],[SpreadActual]]&lt;Table1[[#This Row],[SpreadFavorite]],1,0)</f>
        <v>0</v>
      </c>
      <c r="P6167">
        <v>36.5</v>
      </c>
      <c r="Q6167" t="s">
        <v>155</v>
      </c>
      <c r="R6167" t="b">
        <v>0</v>
      </c>
      <c r="S6167">
        <v>80</v>
      </c>
      <c r="T6167">
        <v>11</v>
      </c>
      <c r="U6167">
        <v>74</v>
      </c>
    </row>
    <row r="6168" spans="1:22" x14ac:dyDescent="0.2">
      <c r="A6168" s="1">
        <v>34980</v>
      </c>
      <c r="B6168">
        <v>1995</v>
      </c>
      <c r="C6168">
        <f>_xlfn.MAXIFS(Table1[ScheduleWeekWritten],Table1[ScheduleSeason],Table1[[#This Row],[ScheduleSeason]])</f>
        <v>17</v>
      </c>
      <c r="D6168">
        <v>6</v>
      </c>
      <c r="E6168" cm="1">
        <f t="array" ref="E6168">_xlfn.XLOOKUP(Table1[[#This Row],[ScheduleWeekWritten]],Table3[Game],100+Table3[Increase],Table1[[#This Row],[ScheduleWeekWritten]])</f>
        <v>6</v>
      </c>
      <c r="F6168" t="b">
        <v>0</v>
      </c>
      <c r="G6168" t="s">
        <v>19</v>
      </c>
      <c r="H6168">
        <v>24</v>
      </c>
      <c r="I6168">
        <v>27</v>
      </c>
      <c r="J6168" t="s">
        <v>140</v>
      </c>
      <c r="K6168" t="s">
        <v>91</v>
      </c>
      <c r="L6168" t="str">
        <f>_xlfn.XLOOKUP(Table1[[#This Row],[TeamFavoriteID]],Table2[team_id],Table2[team_name],_xlfn.XLOOKUP(Table1[[#This Row],[TeamFavoriteID]],Table2[team_id_pfr],Table2[team_name],"Even"))</f>
        <v>Miami Dolphins</v>
      </c>
      <c r="M6168">
        <v>-10</v>
      </c>
      <c r="N6168">
        <f>IF(Table1[[#This Row],[TeamFavorite]]=Table1[[#This Row],[TeamHome]],Table1[[#This Row],[ScoreAway]]-Table1[[#This Row],[ScoreHome]],Table1[[#This Row],[ScoreHome]]-Table1[[#This Row],[ScoreAway]])</f>
        <v>3</v>
      </c>
      <c r="O6168">
        <f>IF(Table1[[#This Row],[SpreadActual]]&lt;Table1[[#This Row],[SpreadFavorite]],1,0)</f>
        <v>0</v>
      </c>
      <c r="P6168">
        <v>44</v>
      </c>
      <c r="Q6168" t="s">
        <v>143</v>
      </c>
      <c r="R6168" t="b">
        <v>0</v>
      </c>
      <c r="S6168">
        <v>81</v>
      </c>
      <c r="T6168">
        <v>9</v>
      </c>
      <c r="U6168">
        <v>82</v>
      </c>
    </row>
    <row r="6169" spans="1:22" x14ac:dyDescent="0.2">
      <c r="A6169" s="1">
        <v>34980</v>
      </c>
      <c r="B6169">
        <v>1995</v>
      </c>
      <c r="C6169">
        <f>_xlfn.MAXIFS(Table1[ScheduleWeekWritten],Table1[ScheduleSeason],Table1[[#This Row],[ScheduleSeason]])</f>
        <v>17</v>
      </c>
      <c r="D6169">
        <v>6</v>
      </c>
      <c r="E6169" cm="1">
        <f t="array" ref="E6169">_xlfn.XLOOKUP(Table1[[#This Row],[ScheduleWeekWritten]],Table3[Game],100+Table3[Increase],Table1[[#This Row],[ScheduleWeekWritten]])</f>
        <v>6</v>
      </c>
      <c r="F6169" t="b">
        <v>0</v>
      </c>
      <c r="G6169" t="s">
        <v>54</v>
      </c>
      <c r="H6169">
        <v>23</v>
      </c>
      <c r="I6169">
        <v>17</v>
      </c>
      <c r="J6169" t="s">
        <v>23</v>
      </c>
      <c r="K6169" t="s">
        <v>55</v>
      </c>
      <c r="L6169" t="str">
        <f>_xlfn.XLOOKUP(Table1[[#This Row],[TeamFavoriteID]],Table2[team_id],Table2[team_name],_xlfn.XLOOKUP(Table1[[#This Row],[TeamFavoriteID]],Table2[team_id_pfr],Table2[team_name],"Even"))</f>
        <v>Minnesota Vikings</v>
      </c>
      <c r="M6169">
        <v>-10</v>
      </c>
      <c r="N6169">
        <f>IF(Table1[[#This Row],[TeamFavorite]]=Table1[[#This Row],[TeamHome]],Table1[[#This Row],[ScoreAway]]-Table1[[#This Row],[ScoreHome]],Table1[[#This Row],[ScoreHome]]-Table1[[#This Row],[ScoreAway]])</f>
        <v>-6</v>
      </c>
      <c r="O6169">
        <f>IF(Table1[[#This Row],[SpreadActual]]&lt;Table1[[#This Row],[SpreadFavorite]],1,0)</f>
        <v>0</v>
      </c>
      <c r="P6169">
        <v>37</v>
      </c>
      <c r="Q6169" t="s">
        <v>137</v>
      </c>
      <c r="R6169" t="b">
        <v>0</v>
      </c>
      <c r="S6169">
        <v>72</v>
      </c>
      <c r="T6169">
        <v>0</v>
      </c>
      <c r="V6169" t="s">
        <v>103</v>
      </c>
    </row>
    <row r="6170" spans="1:22" x14ac:dyDescent="0.2">
      <c r="A6170" s="1">
        <v>34980</v>
      </c>
      <c r="B6170">
        <v>1995</v>
      </c>
      <c r="C6170">
        <f>_xlfn.MAXIFS(Table1[ScheduleWeekWritten],Table1[ScheduleSeason],Table1[[#This Row],[ScheduleSeason]])</f>
        <v>17</v>
      </c>
      <c r="D6170">
        <v>6</v>
      </c>
      <c r="E6170" cm="1">
        <f t="array" ref="E6170">_xlfn.XLOOKUP(Table1[[#This Row],[ScheduleWeekWritten]],Table3[Game],100+Table3[Increase],Table1[[#This Row],[ScheduleWeekWritten]])</f>
        <v>6</v>
      </c>
      <c r="F6170" t="b">
        <v>0</v>
      </c>
      <c r="G6170" t="s">
        <v>115</v>
      </c>
      <c r="H6170">
        <v>3</v>
      </c>
      <c r="I6170">
        <v>37</v>
      </c>
      <c r="J6170" t="s">
        <v>24</v>
      </c>
      <c r="K6170" t="s">
        <v>70</v>
      </c>
      <c r="L6170" t="str">
        <f>_xlfn.XLOOKUP(Table1[[#This Row],[TeamFavoriteID]],Table2[team_id],Table2[team_name],_xlfn.XLOOKUP(Table1[[#This Row],[TeamFavoriteID]],Table2[team_id_pfr],Table2[team_name],"Even"))</f>
        <v>Boston Patriots</v>
      </c>
      <c r="M6170">
        <v>-3.5</v>
      </c>
      <c r="N6170">
        <f>IF(Table1[[#This Row],[TeamFavorite]]=Table1[[#This Row],[TeamHome]],Table1[[#This Row],[ScoreAway]]-Table1[[#This Row],[ScoreHome]],Table1[[#This Row],[ScoreHome]]-Table1[[#This Row],[ScoreAway]])</f>
        <v>-34</v>
      </c>
      <c r="O6170">
        <f>IF(Table1[[#This Row],[SpreadActual]]&lt;Table1[[#This Row],[SpreadFavorite]],1,0)</f>
        <v>1</v>
      </c>
      <c r="P6170">
        <v>43</v>
      </c>
      <c r="Q6170" t="s">
        <v>116</v>
      </c>
      <c r="R6170" t="b">
        <v>0</v>
      </c>
      <c r="S6170">
        <v>59</v>
      </c>
      <c r="T6170">
        <v>12</v>
      </c>
      <c r="U6170">
        <v>79</v>
      </c>
    </row>
    <row r="6171" spans="1:22" x14ac:dyDescent="0.2">
      <c r="A6171" s="1">
        <v>34980</v>
      </c>
      <c r="B6171">
        <v>1995</v>
      </c>
      <c r="C6171">
        <f>_xlfn.MAXIFS(Table1[ScheduleWeekWritten],Table1[ScheduleSeason],Table1[[#This Row],[ScheduleSeason]])</f>
        <v>17</v>
      </c>
      <c r="D6171">
        <v>6</v>
      </c>
      <c r="E6171" cm="1">
        <f t="array" ref="E6171">_xlfn.XLOOKUP(Table1[[#This Row],[ScheduleWeekWritten]],Table3[Game],100+Table3[Increase],Table1[[#This Row],[ScheduleWeekWritten]])</f>
        <v>6</v>
      </c>
      <c r="F6171" t="b">
        <v>0</v>
      </c>
      <c r="G6171" t="s">
        <v>50</v>
      </c>
      <c r="H6171">
        <v>27</v>
      </c>
      <c r="I6171">
        <v>21</v>
      </c>
      <c r="J6171" t="s">
        <v>149</v>
      </c>
      <c r="K6171" t="s">
        <v>90</v>
      </c>
      <c r="L6171" t="str">
        <f>_xlfn.XLOOKUP(Table1[[#This Row],[TeamFavoriteID]],Table2[team_id],Table2[team_name],_xlfn.XLOOKUP(Table1[[#This Row],[TeamFavoriteID]],Table2[team_id_pfr],Table2[team_name],"Even"))</f>
        <v>New York Giants</v>
      </c>
      <c r="M6171">
        <v>-4</v>
      </c>
      <c r="N6171">
        <f>IF(Table1[[#This Row],[TeamFavorite]]=Table1[[#This Row],[TeamHome]],Table1[[#This Row],[ScoreAway]]-Table1[[#This Row],[ScoreHome]],Table1[[#This Row],[ScoreHome]]-Table1[[#This Row],[ScoreAway]])</f>
        <v>-6</v>
      </c>
      <c r="O6171">
        <f>IF(Table1[[#This Row],[SpreadActual]]&lt;Table1[[#This Row],[SpreadFavorite]],1,0)</f>
        <v>1</v>
      </c>
      <c r="P6171">
        <v>36</v>
      </c>
      <c r="Q6171" t="s">
        <v>126</v>
      </c>
      <c r="R6171" t="b">
        <v>0</v>
      </c>
      <c r="S6171">
        <v>64</v>
      </c>
      <c r="T6171">
        <v>12</v>
      </c>
      <c r="U6171">
        <v>68</v>
      </c>
    </row>
    <row r="6172" spans="1:22" x14ac:dyDescent="0.2">
      <c r="A6172" s="1">
        <v>34980</v>
      </c>
      <c r="B6172">
        <v>1995</v>
      </c>
      <c r="C6172">
        <f>_xlfn.MAXIFS(Table1[ScheduleWeekWritten],Table1[ScheduleSeason],Table1[[#This Row],[ScheduleSeason]])</f>
        <v>17</v>
      </c>
      <c r="D6172">
        <v>6</v>
      </c>
      <c r="E6172" cm="1">
        <f t="array" ref="E6172">_xlfn.XLOOKUP(Table1[[#This Row],[ScheduleWeekWritten]],Table3[Game],100+Table3[Increase],Table1[[#This Row],[ScheduleWeekWritten]])</f>
        <v>6</v>
      </c>
      <c r="F6172" t="b">
        <v>0</v>
      </c>
      <c r="G6172" t="s">
        <v>20</v>
      </c>
      <c r="H6172">
        <v>34</v>
      </c>
      <c r="I6172">
        <v>14</v>
      </c>
      <c r="J6172" t="s">
        <v>128</v>
      </c>
      <c r="K6172" t="s">
        <v>21</v>
      </c>
      <c r="L6172" t="str">
        <f>_xlfn.XLOOKUP(Table1[[#This Row],[TeamFavoriteID]],Table2[team_id],Table2[team_name],_xlfn.XLOOKUP(Table1[[#This Row],[TeamFavoriteID]],Table2[team_id_pfr],Table2[team_name],"Even"))</f>
        <v>Las Vegas Raiders</v>
      </c>
      <c r="M6172">
        <v>-9.5</v>
      </c>
      <c r="N6172">
        <f>IF(Table1[[#This Row],[TeamFavorite]]=Table1[[#This Row],[TeamHome]],Table1[[#This Row],[ScoreAway]]-Table1[[#This Row],[ScoreHome]],Table1[[#This Row],[ScoreHome]]-Table1[[#This Row],[ScoreAway]])</f>
        <v>20</v>
      </c>
      <c r="O6172">
        <f>IF(Table1[[#This Row],[SpreadActual]]&lt;Table1[[#This Row],[SpreadFavorite]],1,0)</f>
        <v>0</v>
      </c>
      <c r="P6172">
        <v>39</v>
      </c>
      <c r="Q6172" t="s">
        <v>76</v>
      </c>
      <c r="R6172" t="b">
        <v>0</v>
      </c>
      <c r="S6172">
        <v>58</v>
      </c>
      <c r="T6172">
        <v>10</v>
      </c>
      <c r="U6172">
        <v>86</v>
      </c>
    </row>
    <row r="6173" spans="1:22" x14ac:dyDescent="0.2">
      <c r="A6173" s="1">
        <v>34980</v>
      </c>
      <c r="B6173">
        <v>1995</v>
      </c>
      <c r="C6173">
        <f>_xlfn.MAXIFS(Table1[ScheduleWeekWritten],Table1[ScheduleSeason],Table1[[#This Row],[ScheduleSeason]])</f>
        <v>17</v>
      </c>
      <c r="D6173">
        <v>6</v>
      </c>
      <c r="E6173" cm="1">
        <f t="array" ref="E6173">_xlfn.XLOOKUP(Table1[[#This Row],[ScheduleWeekWritten]],Table3[Game],100+Table3[Increase],Table1[[#This Row],[ScheduleWeekWritten]])</f>
        <v>6</v>
      </c>
      <c r="F6173" t="b">
        <v>0</v>
      </c>
      <c r="G6173" t="s">
        <v>58</v>
      </c>
      <c r="H6173">
        <v>37</v>
      </c>
      <c r="I6173">
        <v>34</v>
      </c>
      <c r="J6173" t="s">
        <v>61</v>
      </c>
      <c r="K6173" t="s">
        <v>77</v>
      </c>
      <c r="L6173" t="str">
        <f>_xlfn.XLOOKUP(Table1[[#This Row],[TeamFavoriteID]],Table2[team_id],Table2[team_name],_xlfn.XLOOKUP(Table1[[#This Row],[TeamFavoriteID]],Table2[team_id_pfr],Table2[team_name],"Even"))</f>
        <v>Philadelphia Eagles</v>
      </c>
      <c r="M6173">
        <v>-3</v>
      </c>
      <c r="N6173">
        <f>IF(Table1[[#This Row],[TeamFavorite]]=Table1[[#This Row],[TeamHome]],Table1[[#This Row],[ScoreAway]]-Table1[[#This Row],[ScoreHome]],Table1[[#This Row],[ScoreHome]]-Table1[[#This Row],[ScoreAway]])</f>
        <v>-3</v>
      </c>
      <c r="O6173">
        <f>IF(Table1[[#This Row],[SpreadActual]]&lt;Table1[[#This Row],[SpreadFavorite]],1,0)</f>
        <v>0</v>
      </c>
      <c r="P6173">
        <v>41</v>
      </c>
      <c r="Q6173" t="s">
        <v>112</v>
      </c>
      <c r="R6173" t="b">
        <v>0</v>
      </c>
      <c r="S6173">
        <v>64</v>
      </c>
      <c r="T6173">
        <v>12</v>
      </c>
      <c r="U6173">
        <v>73</v>
      </c>
    </row>
    <row r="6174" spans="1:22" x14ac:dyDescent="0.2">
      <c r="A6174" s="1">
        <v>34980</v>
      </c>
      <c r="B6174">
        <v>1995</v>
      </c>
      <c r="C6174">
        <f>_xlfn.MAXIFS(Table1[ScheduleWeekWritten],Table1[ScheduleSeason],Table1[[#This Row],[ScheduleSeason]])</f>
        <v>17</v>
      </c>
      <c r="D6174">
        <v>6</v>
      </c>
      <c r="E6174" cm="1">
        <f t="array" ref="E6174">_xlfn.XLOOKUP(Table1[[#This Row],[ScheduleWeekWritten]],Table3[Game],100+Table3[Increase],Table1[[#This Row],[ScheduleWeekWritten]])</f>
        <v>6</v>
      </c>
      <c r="F6174" t="b">
        <v>0</v>
      </c>
      <c r="G6174" t="s">
        <v>127</v>
      </c>
      <c r="H6174">
        <v>19</v>
      </c>
      <c r="I6174">
        <v>16</v>
      </c>
      <c r="J6174" t="s">
        <v>101</v>
      </c>
      <c r="K6174" t="s">
        <v>133</v>
      </c>
      <c r="L6174" t="str">
        <f>_xlfn.XLOOKUP(Table1[[#This Row],[TeamFavoriteID]],Table2[team_id],Table2[team_name],_xlfn.XLOOKUP(Table1[[#This Row],[TeamFavoriteID]],Table2[team_id_pfr],Table2[team_name],"Even"))</f>
        <v>Tampa Bay Buccaneers</v>
      </c>
      <c r="M6174">
        <v>-3.5</v>
      </c>
      <c r="N6174">
        <f>IF(Table1[[#This Row],[TeamFavorite]]=Table1[[#This Row],[TeamHome]],Table1[[#This Row],[ScoreAway]]-Table1[[#This Row],[ScoreHome]],Table1[[#This Row],[ScoreHome]]-Table1[[#This Row],[ScoreAway]])</f>
        <v>-3</v>
      </c>
      <c r="O6174">
        <f>IF(Table1[[#This Row],[SpreadActual]]&lt;Table1[[#This Row],[SpreadFavorite]],1,0)</f>
        <v>0</v>
      </c>
      <c r="P6174">
        <v>39</v>
      </c>
      <c r="Q6174" t="s">
        <v>130</v>
      </c>
      <c r="R6174" t="b">
        <v>0</v>
      </c>
      <c r="S6174">
        <v>78</v>
      </c>
      <c r="T6174">
        <v>10</v>
      </c>
      <c r="U6174">
        <v>84</v>
      </c>
    </row>
    <row r="6175" spans="1:22" x14ac:dyDescent="0.2">
      <c r="A6175" s="1">
        <v>34981</v>
      </c>
      <c r="B6175">
        <v>1995</v>
      </c>
      <c r="C6175">
        <f>_xlfn.MAXIFS(Table1[ScheduleWeekWritten],Table1[ScheduleSeason],Table1[[#This Row],[ScheduleSeason]])</f>
        <v>17</v>
      </c>
      <c r="D6175">
        <v>6</v>
      </c>
      <c r="E6175" cm="1">
        <f t="array" ref="E6175">_xlfn.XLOOKUP(Table1[[#This Row],[ScheduleWeekWritten]],Table3[Game],100+Table3[Increase],Table1[[#This Row],[ScheduleWeekWritten]])</f>
        <v>6</v>
      </c>
      <c r="F6175" t="b">
        <v>0</v>
      </c>
      <c r="G6175" t="s">
        <v>42</v>
      </c>
      <c r="H6175">
        <v>29</v>
      </c>
      <c r="I6175">
        <v>23</v>
      </c>
      <c r="J6175" t="s">
        <v>27</v>
      </c>
      <c r="K6175" t="s">
        <v>75</v>
      </c>
      <c r="L6175" t="str">
        <f>_xlfn.XLOOKUP(Table1[[#This Row],[TeamFavoriteID]],Table2[team_id],Table2[team_name],_xlfn.XLOOKUP(Table1[[#This Row],[TeamFavoriteID]],Table2[team_id_pfr],Table2[team_name],"Even"))</f>
        <v>Kansas City Chiefs</v>
      </c>
      <c r="M6175">
        <v>-3.5</v>
      </c>
      <c r="N6175">
        <f>IF(Table1[[#This Row],[TeamFavorite]]=Table1[[#This Row],[TeamHome]],Table1[[#This Row],[ScoreAway]]-Table1[[#This Row],[ScoreHome]],Table1[[#This Row],[ScoreHome]]-Table1[[#This Row],[ScoreAway]])</f>
        <v>-6</v>
      </c>
      <c r="O6175">
        <f>IF(Table1[[#This Row],[SpreadActual]]&lt;Table1[[#This Row],[SpreadFavorite]],1,0)</f>
        <v>1</v>
      </c>
      <c r="P6175">
        <v>38</v>
      </c>
      <c r="Q6175" t="s">
        <v>117</v>
      </c>
      <c r="R6175" t="b">
        <v>0</v>
      </c>
      <c r="S6175">
        <v>60</v>
      </c>
      <c r="T6175">
        <v>6</v>
      </c>
      <c r="U6175">
        <v>64</v>
      </c>
    </row>
    <row r="6176" spans="1:22" x14ac:dyDescent="0.2">
      <c r="A6176" s="1">
        <v>34984</v>
      </c>
      <c r="B6176">
        <v>1995</v>
      </c>
      <c r="C6176">
        <f>_xlfn.MAXIFS(Table1[ScheduleWeekWritten],Table1[ScheduleSeason],Table1[[#This Row],[ScheduleSeason]])</f>
        <v>17</v>
      </c>
      <c r="D6176">
        <v>7</v>
      </c>
      <c r="E6176" cm="1">
        <f t="array" ref="E6176">_xlfn.XLOOKUP(Table1[[#This Row],[ScheduleWeekWritten]],Table3[Game],100+Table3[Increase],Table1[[#This Row],[ScheduleWeekWritten]])</f>
        <v>7</v>
      </c>
      <c r="F6176" t="b">
        <v>0</v>
      </c>
      <c r="G6176" t="s">
        <v>153</v>
      </c>
      <c r="H6176">
        <v>21</v>
      </c>
      <c r="I6176">
        <v>19</v>
      </c>
      <c r="J6176" t="s">
        <v>38</v>
      </c>
      <c r="K6176" t="s">
        <v>40</v>
      </c>
      <c r="L6176" t="str">
        <f>_xlfn.XLOOKUP(Table1[[#This Row],[TeamFavoriteID]],Table2[team_id],Table2[team_name],_xlfn.XLOOKUP(Table1[[#This Row],[TeamFavoriteID]],Table2[team_id_pfr],Table2[team_name],"Even"))</f>
        <v>Los Angeles Rams</v>
      </c>
      <c r="M6176">
        <v>-3</v>
      </c>
      <c r="N6176">
        <f>IF(Table1[[#This Row],[TeamFavorite]]=Table1[[#This Row],[TeamHome]],Table1[[#This Row],[ScoreAway]]-Table1[[#This Row],[ScoreHome]],Table1[[#This Row],[ScoreHome]]-Table1[[#This Row],[ScoreAway]])</f>
        <v>2</v>
      </c>
      <c r="O6176">
        <f>IF(Table1[[#This Row],[SpreadActual]]&lt;Table1[[#This Row],[SpreadFavorite]],1,0)</f>
        <v>0</v>
      </c>
      <c r="P6176">
        <v>43</v>
      </c>
      <c r="Q6176" t="s">
        <v>60</v>
      </c>
      <c r="R6176" t="b">
        <v>0</v>
      </c>
      <c r="S6176">
        <v>73</v>
      </c>
      <c r="T6176">
        <v>9</v>
      </c>
      <c r="U6176">
        <v>54</v>
      </c>
    </row>
    <row r="6177" spans="1:22" x14ac:dyDescent="0.2">
      <c r="A6177" s="1">
        <v>34987</v>
      </c>
      <c r="B6177">
        <v>1995</v>
      </c>
      <c r="C6177">
        <f>_xlfn.MAXIFS(Table1[ScheduleWeekWritten],Table1[ScheduleSeason],Table1[[#This Row],[ScheduleSeason]])</f>
        <v>17</v>
      </c>
      <c r="D6177">
        <v>7</v>
      </c>
      <c r="E6177" cm="1">
        <f t="array" ref="E6177">_xlfn.XLOOKUP(Table1[[#This Row],[ScheduleWeekWritten]],Table3[Game],100+Table3[Increase],Table1[[#This Row],[ScheduleWeekWritten]])</f>
        <v>7</v>
      </c>
      <c r="F6177" t="b">
        <v>0</v>
      </c>
      <c r="G6177" t="s">
        <v>149</v>
      </c>
      <c r="H6177">
        <v>24</v>
      </c>
      <c r="I6177">
        <v>20</v>
      </c>
      <c r="J6177" t="s">
        <v>61</v>
      </c>
      <c r="K6177" t="s">
        <v>59</v>
      </c>
      <c r="L6177" t="str">
        <f>_xlfn.XLOOKUP(Table1[[#This Row],[TeamFavoriteID]],Table2[team_id],Table2[team_name],_xlfn.XLOOKUP(Table1[[#This Row],[TeamFavoriteID]],Table2[team_id_pfr],Table2[team_name],"Even"))</f>
        <v>Arizona Cardinals</v>
      </c>
      <c r="M6177">
        <v>-2.5</v>
      </c>
      <c r="N6177">
        <f>IF(Table1[[#This Row],[TeamFavorite]]=Table1[[#This Row],[TeamHome]],Table1[[#This Row],[ScoreAway]]-Table1[[#This Row],[ScoreHome]],Table1[[#This Row],[ScoreHome]]-Table1[[#This Row],[ScoreAway]])</f>
        <v>-4</v>
      </c>
      <c r="O6177">
        <f>IF(Table1[[#This Row],[SpreadActual]]&lt;Table1[[#This Row],[SpreadFavorite]],1,0)</f>
        <v>1</v>
      </c>
      <c r="P6177">
        <v>40</v>
      </c>
      <c r="Q6177" t="s">
        <v>150</v>
      </c>
      <c r="R6177" t="b">
        <v>0</v>
      </c>
      <c r="S6177">
        <v>84</v>
      </c>
      <c r="T6177">
        <v>6</v>
      </c>
      <c r="U6177">
        <v>23</v>
      </c>
    </row>
    <row r="6178" spans="1:22" x14ac:dyDescent="0.2">
      <c r="A6178" s="1">
        <v>34987</v>
      </c>
      <c r="B6178">
        <v>1995</v>
      </c>
      <c r="C6178">
        <f>_xlfn.MAXIFS(Table1[ScheduleWeekWritten],Table1[ScheduleSeason],Table1[[#This Row],[ScheduleSeason]])</f>
        <v>17</v>
      </c>
      <c r="D6178">
        <v>7</v>
      </c>
      <c r="E6178" cm="1">
        <f t="array" ref="E6178">_xlfn.XLOOKUP(Table1[[#This Row],[ScheduleWeekWritten]],Table3[Game],100+Table3[Increase],Table1[[#This Row],[ScheduleWeekWritten]])</f>
        <v>7</v>
      </c>
      <c r="F6178" t="b">
        <v>0</v>
      </c>
      <c r="G6178" t="s">
        <v>28</v>
      </c>
      <c r="H6178">
        <v>27</v>
      </c>
      <c r="I6178">
        <v>21</v>
      </c>
      <c r="J6178" t="s">
        <v>128</v>
      </c>
      <c r="K6178" t="s">
        <v>43</v>
      </c>
      <c r="L6178" t="str">
        <f>_xlfn.XLOOKUP(Table1[[#This Row],[TeamFavoriteID]],Table2[team_id],Table2[team_name],_xlfn.XLOOKUP(Table1[[#This Row],[TeamFavoriteID]],Table2[team_id_pfr],Table2[team_name],"Even"))</f>
        <v>Buffalo Bills</v>
      </c>
      <c r="M6178">
        <v>-7.5</v>
      </c>
      <c r="N6178">
        <f>IF(Table1[[#This Row],[TeamFavorite]]=Table1[[#This Row],[TeamHome]],Table1[[#This Row],[ScoreAway]]-Table1[[#This Row],[ScoreHome]],Table1[[#This Row],[ScoreHome]]-Table1[[#This Row],[ScoreAway]])</f>
        <v>-6</v>
      </c>
      <c r="O6178">
        <f>IF(Table1[[#This Row],[SpreadActual]]&lt;Table1[[#This Row],[SpreadFavorite]],1,0)</f>
        <v>0</v>
      </c>
      <c r="P6178">
        <v>38</v>
      </c>
      <c r="Q6178" t="s">
        <v>123</v>
      </c>
      <c r="R6178" t="b">
        <v>0</v>
      </c>
      <c r="S6178">
        <v>50</v>
      </c>
      <c r="T6178">
        <v>23</v>
      </c>
      <c r="U6178">
        <v>61</v>
      </c>
    </row>
    <row r="6179" spans="1:22" x14ac:dyDescent="0.2">
      <c r="A6179" s="1">
        <v>34987</v>
      </c>
      <c r="B6179">
        <v>1995</v>
      </c>
      <c r="C6179">
        <f>_xlfn.MAXIFS(Table1[ScheduleWeekWritten],Table1[ScheduleSeason],Table1[[#This Row],[ScheduleSeason]])</f>
        <v>17</v>
      </c>
      <c r="D6179">
        <v>7</v>
      </c>
      <c r="E6179" cm="1">
        <f t="array" ref="E6179">_xlfn.XLOOKUP(Table1[[#This Row],[ScheduleWeekWritten]],Table3[Game],100+Table3[Increase],Table1[[#This Row],[ScheduleWeekWritten]])</f>
        <v>7</v>
      </c>
      <c r="F6179" t="b">
        <v>0</v>
      </c>
      <c r="G6179" t="s">
        <v>152</v>
      </c>
      <c r="H6179">
        <v>26</v>
      </c>
      <c r="I6179">
        <v>15</v>
      </c>
      <c r="J6179" t="s">
        <v>31</v>
      </c>
      <c r="K6179" t="s">
        <v>32</v>
      </c>
      <c r="L6179" t="str">
        <f>_xlfn.XLOOKUP(Table1[[#This Row],[TeamFavoriteID]],Table2[team_id],Table2[team_name],_xlfn.XLOOKUP(Table1[[#This Row],[TeamFavoriteID]],Table2[team_id_pfr],Table2[team_name],"Even"))</f>
        <v>New York Jets</v>
      </c>
      <c r="M6179">
        <v>-1.5</v>
      </c>
      <c r="N6179">
        <f>IF(Table1[[#This Row],[TeamFavorite]]=Table1[[#This Row],[TeamHome]],Table1[[#This Row],[ScoreAway]]-Table1[[#This Row],[ScoreHome]],Table1[[#This Row],[ScoreHome]]-Table1[[#This Row],[ScoreAway]])</f>
        <v>11</v>
      </c>
      <c r="O6179">
        <f>IF(Table1[[#This Row],[SpreadActual]]&lt;Table1[[#This Row],[SpreadFavorite]],1,0)</f>
        <v>0</v>
      </c>
      <c r="P6179">
        <v>37</v>
      </c>
      <c r="Q6179" t="s">
        <v>156</v>
      </c>
      <c r="R6179" t="b">
        <v>0</v>
      </c>
      <c r="S6179">
        <v>60</v>
      </c>
      <c r="T6179">
        <v>10</v>
      </c>
      <c r="U6179">
        <v>41</v>
      </c>
    </row>
    <row r="6180" spans="1:22" x14ac:dyDescent="0.2">
      <c r="A6180" s="1">
        <v>34987</v>
      </c>
      <c r="B6180">
        <v>1995</v>
      </c>
      <c r="C6180">
        <f>_xlfn.MAXIFS(Table1[ScheduleWeekWritten],Table1[ScheduleSeason],Table1[[#This Row],[ScheduleSeason]])</f>
        <v>17</v>
      </c>
      <c r="D6180">
        <v>7</v>
      </c>
      <c r="E6180" cm="1">
        <f t="array" ref="E6180">_xlfn.XLOOKUP(Table1[[#This Row],[ScheduleWeekWritten]],Table3[Game],100+Table3[Increase],Table1[[#This Row],[ScheduleWeekWritten]])</f>
        <v>7</v>
      </c>
      <c r="F6180" t="b">
        <v>0</v>
      </c>
      <c r="G6180" t="s">
        <v>33</v>
      </c>
      <c r="H6180">
        <v>30</v>
      </c>
      <c r="I6180">
        <v>21</v>
      </c>
      <c r="J6180" t="s">
        <v>45</v>
      </c>
      <c r="K6180" t="s">
        <v>35</v>
      </c>
      <c r="L6180" t="str">
        <f>_xlfn.XLOOKUP(Table1[[#This Row],[TeamFavoriteID]],Table2[team_id],Table2[team_name],_xlfn.XLOOKUP(Table1[[#This Row],[TeamFavoriteID]],Table2[team_id_pfr],Table2[team_name],"Even"))</f>
        <v>Green Bay Packers</v>
      </c>
      <c r="M6180">
        <v>-3.5</v>
      </c>
      <c r="N6180">
        <f>IF(Table1[[#This Row],[TeamFavorite]]=Table1[[#This Row],[TeamHome]],Table1[[#This Row],[ScoreAway]]-Table1[[#This Row],[ScoreHome]],Table1[[#This Row],[ScoreHome]]-Table1[[#This Row],[ScoreAway]])</f>
        <v>-9</v>
      </c>
      <c r="O6180">
        <f>IF(Table1[[#This Row],[SpreadActual]]&lt;Table1[[#This Row],[SpreadFavorite]],1,0)</f>
        <v>1</v>
      </c>
      <c r="P6180">
        <v>40</v>
      </c>
      <c r="Q6180" t="s">
        <v>82</v>
      </c>
      <c r="R6180" t="b">
        <v>0</v>
      </c>
      <c r="S6180">
        <v>44</v>
      </c>
      <c r="T6180">
        <v>14</v>
      </c>
      <c r="U6180">
        <v>59</v>
      </c>
    </row>
    <row r="6181" spans="1:22" x14ac:dyDescent="0.2">
      <c r="A6181" s="1">
        <v>34987</v>
      </c>
      <c r="B6181">
        <v>1995</v>
      </c>
      <c r="C6181">
        <f>_xlfn.MAXIFS(Table1[ScheduleWeekWritten],Table1[ScheduleSeason],Table1[[#This Row],[ScheduleSeason]])</f>
        <v>17</v>
      </c>
      <c r="D6181">
        <v>7</v>
      </c>
      <c r="E6181" cm="1">
        <f t="array" ref="E6181">_xlfn.XLOOKUP(Table1[[#This Row],[ScheduleWeekWritten]],Table3[Game],100+Table3[Increase],Table1[[#This Row],[ScheduleWeekWritten]])</f>
        <v>7</v>
      </c>
      <c r="F6181" t="b">
        <v>0</v>
      </c>
      <c r="G6181" t="s">
        <v>140</v>
      </c>
      <c r="H6181">
        <v>18</v>
      </c>
      <c r="I6181">
        <v>17</v>
      </c>
      <c r="J6181" t="s">
        <v>53</v>
      </c>
      <c r="K6181" t="s">
        <v>87</v>
      </c>
      <c r="L6181" t="str">
        <f>_xlfn.XLOOKUP(Table1[[#This Row],[TeamFavoriteID]],Table2[team_id],Table2[team_name],_xlfn.XLOOKUP(Table1[[#This Row],[TeamFavoriteID]],Table2[team_id_pfr],Table2[team_name],"Even"))</f>
        <v>San Francisco 49ers</v>
      </c>
      <c r="M6181">
        <v>-10</v>
      </c>
      <c r="N6181">
        <f>IF(Table1[[#This Row],[TeamFavorite]]=Table1[[#This Row],[TeamHome]],Table1[[#This Row],[ScoreAway]]-Table1[[#This Row],[ScoreHome]],Table1[[#This Row],[ScoreHome]]-Table1[[#This Row],[ScoreAway]])</f>
        <v>1</v>
      </c>
      <c r="O6181">
        <f>IF(Table1[[#This Row],[SpreadActual]]&lt;Table1[[#This Row],[SpreadFavorite]],1,0)</f>
        <v>0</v>
      </c>
      <c r="P6181">
        <v>46.5</v>
      </c>
      <c r="Q6181" t="s">
        <v>141</v>
      </c>
      <c r="R6181" t="b">
        <v>0</v>
      </c>
      <c r="S6181">
        <v>72</v>
      </c>
      <c r="T6181">
        <v>0</v>
      </c>
      <c r="V6181" t="s">
        <v>103</v>
      </c>
    </row>
    <row r="6182" spans="1:22" x14ac:dyDescent="0.2">
      <c r="A6182" s="1">
        <v>34987</v>
      </c>
      <c r="B6182">
        <v>1995</v>
      </c>
      <c r="C6182">
        <f>_xlfn.MAXIFS(Table1[ScheduleWeekWritten],Table1[ScheduleSeason],Table1[[#This Row],[ScheduleSeason]])</f>
        <v>17</v>
      </c>
      <c r="D6182">
        <v>7</v>
      </c>
      <c r="E6182" cm="1">
        <f t="array" ref="E6182">_xlfn.XLOOKUP(Table1[[#This Row],[ScheduleWeekWritten]],Table3[Game],100+Table3[Increase],Table1[[#This Row],[ScheduleWeekWritten]])</f>
        <v>7</v>
      </c>
      <c r="F6182" t="b">
        <v>0</v>
      </c>
      <c r="G6182" t="s">
        <v>154</v>
      </c>
      <c r="H6182">
        <v>27</v>
      </c>
      <c r="I6182">
        <v>30</v>
      </c>
      <c r="J6182" t="s">
        <v>46</v>
      </c>
      <c r="K6182" t="s">
        <v>47</v>
      </c>
      <c r="L6182" t="str">
        <f>_xlfn.XLOOKUP(Table1[[#This Row],[TeamFavoriteID]],Table2[team_id],Table2[team_name],_xlfn.XLOOKUP(Table1[[#This Row],[TeamFavoriteID]],Table2[team_id_pfr],Table2[team_name],"Even"))</f>
        <v>Chicago Bears</v>
      </c>
      <c r="M6182">
        <v>-7.5</v>
      </c>
      <c r="N6182">
        <f>IF(Table1[[#This Row],[TeamFavorite]]=Table1[[#This Row],[TeamHome]],Table1[[#This Row],[ScoreAway]]-Table1[[#This Row],[ScoreHome]],Table1[[#This Row],[ScoreHome]]-Table1[[#This Row],[ScoreAway]])</f>
        <v>-3</v>
      </c>
      <c r="O6182">
        <f>IF(Table1[[#This Row],[SpreadActual]]&lt;Table1[[#This Row],[SpreadFavorite]],1,0)</f>
        <v>0</v>
      </c>
      <c r="P6182">
        <v>37</v>
      </c>
      <c r="Q6182" t="s">
        <v>155</v>
      </c>
      <c r="R6182" t="b">
        <v>0</v>
      </c>
      <c r="S6182">
        <v>72</v>
      </c>
      <c r="T6182">
        <v>15</v>
      </c>
      <c r="U6182">
        <v>71</v>
      </c>
    </row>
    <row r="6183" spans="1:22" x14ac:dyDescent="0.2">
      <c r="A6183" s="1">
        <v>34987</v>
      </c>
      <c r="B6183">
        <v>1995</v>
      </c>
      <c r="C6183">
        <f>_xlfn.MAXIFS(Table1[ScheduleWeekWritten],Table1[ScheduleSeason],Table1[[#This Row],[ScheduleSeason]])</f>
        <v>17</v>
      </c>
      <c r="D6183">
        <v>7</v>
      </c>
      <c r="E6183" cm="1">
        <f t="array" ref="E6183">_xlfn.XLOOKUP(Table1[[#This Row],[ScheduleWeekWritten]],Table3[Game],100+Table3[Increase],Table1[[#This Row],[ScheduleWeekWritten]])</f>
        <v>7</v>
      </c>
      <c r="F6183" t="b">
        <v>0</v>
      </c>
      <c r="G6183" t="s">
        <v>42</v>
      </c>
      <c r="H6183">
        <v>31</v>
      </c>
      <c r="I6183">
        <v>26</v>
      </c>
      <c r="J6183" t="s">
        <v>115</v>
      </c>
      <c r="K6183" t="s">
        <v>75</v>
      </c>
      <c r="L6183" t="str">
        <f>_xlfn.XLOOKUP(Table1[[#This Row],[TeamFavoriteID]],Table2[team_id],Table2[team_name],_xlfn.XLOOKUP(Table1[[#This Row],[TeamFavoriteID]],Table2[team_id_pfr],Table2[team_name],"Even"))</f>
        <v>Kansas City Chiefs</v>
      </c>
      <c r="M6183">
        <v>-7</v>
      </c>
      <c r="N6183">
        <f>IF(Table1[[#This Row],[TeamFavorite]]=Table1[[#This Row],[TeamHome]],Table1[[#This Row],[ScoreAway]]-Table1[[#This Row],[ScoreHome]],Table1[[#This Row],[ScoreHome]]-Table1[[#This Row],[ScoreAway]])</f>
        <v>-5</v>
      </c>
      <c r="O6183">
        <f>IF(Table1[[#This Row],[SpreadActual]]&lt;Table1[[#This Row],[SpreadFavorite]],1,0)</f>
        <v>0</v>
      </c>
      <c r="P6183">
        <v>38</v>
      </c>
      <c r="Q6183" t="s">
        <v>117</v>
      </c>
      <c r="R6183" t="b">
        <v>0</v>
      </c>
      <c r="S6183">
        <v>56</v>
      </c>
      <c r="T6183">
        <v>7</v>
      </c>
      <c r="U6183">
        <v>47</v>
      </c>
    </row>
    <row r="6184" spans="1:22" x14ac:dyDescent="0.2">
      <c r="A6184" s="1">
        <v>34987</v>
      </c>
      <c r="B6184">
        <v>1995</v>
      </c>
      <c r="C6184">
        <f>_xlfn.MAXIFS(Table1[ScheduleWeekWritten],Table1[ScheduleSeason],Table1[[#This Row],[ScheduleSeason]])</f>
        <v>17</v>
      </c>
      <c r="D6184">
        <v>7</v>
      </c>
      <c r="E6184" cm="1">
        <f t="array" ref="E6184">_xlfn.XLOOKUP(Table1[[#This Row],[ScheduleWeekWritten]],Table3[Game],100+Table3[Increase],Table1[[#This Row],[ScheduleWeekWritten]])</f>
        <v>7</v>
      </c>
      <c r="F6184" t="b">
        <v>0</v>
      </c>
      <c r="G6184" t="s">
        <v>95</v>
      </c>
      <c r="H6184">
        <v>33</v>
      </c>
      <c r="I6184">
        <v>30</v>
      </c>
      <c r="J6184" t="s">
        <v>19</v>
      </c>
      <c r="K6184" t="s">
        <v>91</v>
      </c>
      <c r="L6184" t="str">
        <f>_xlfn.XLOOKUP(Table1[[#This Row],[TeamFavoriteID]],Table2[team_id],Table2[team_name],_xlfn.XLOOKUP(Table1[[#This Row],[TeamFavoriteID]],Table2[team_id_pfr],Table2[team_name],"Even"))</f>
        <v>Miami Dolphins</v>
      </c>
      <c r="M6184">
        <v>-6.5</v>
      </c>
      <c r="N6184">
        <f>IF(Table1[[#This Row],[TeamFavorite]]=Table1[[#This Row],[TeamHome]],Table1[[#This Row],[ScoreAway]]-Table1[[#This Row],[ScoreHome]],Table1[[#This Row],[ScoreHome]]-Table1[[#This Row],[ScoreAway]])</f>
        <v>3</v>
      </c>
      <c r="O6184">
        <f>IF(Table1[[#This Row],[SpreadActual]]&lt;Table1[[#This Row],[SpreadFavorite]],1,0)</f>
        <v>0</v>
      </c>
      <c r="P6184">
        <v>44</v>
      </c>
      <c r="Q6184" t="s">
        <v>124</v>
      </c>
      <c r="R6184" t="b">
        <v>0</v>
      </c>
      <c r="S6184">
        <v>72</v>
      </c>
      <c r="T6184">
        <v>0</v>
      </c>
      <c r="V6184" t="s">
        <v>103</v>
      </c>
    </row>
    <row r="6185" spans="1:22" x14ac:dyDescent="0.2">
      <c r="A6185" s="1">
        <v>34987</v>
      </c>
      <c r="B6185">
        <v>1995</v>
      </c>
      <c r="C6185">
        <f>_xlfn.MAXIFS(Table1[ScheduleWeekWritten],Table1[ScheduleSeason],Table1[[#This Row],[ScheduleSeason]])</f>
        <v>17</v>
      </c>
      <c r="D6185">
        <v>7</v>
      </c>
      <c r="E6185" cm="1">
        <f t="array" ref="E6185">_xlfn.XLOOKUP(Table1[[#This Row],[ScheduleWeekWritten]],Table3[Game],100+Table3[Increase],Table1[[#This Row],[ScheduleWeekWritten]])</f>
        <v>7</v>
      </c>
      <c r="F6185" t="b">
        <v>0</v>
      </c>
      <c r="G6185" t="s">
        <v>50</v>
      </c>
      <c r="H6185">
        <v>14</v>
      </c>
      <c r="I6185">
        <v>17</v>
      </c>
      <c r="J6185" t="s">
        <v>58</v>
      </c>
      <c r="K6185" t="s">
        <v>90</v>
      </c>
      <c r="L6185" t="str">
        <f>_xlfn.XLOOKUP(Table1[[#This Row],[TeamFavoriteID]],Table2[team_id],Table2[team_name],_xlfn.XLOOKUP(Table1[[#This Row],[TeamFavoriteID]],Table2[team_id_pfr],Table2[team_name],"Even"))</f>
        <v>New York Giants</v>
      </c>
      <c r="M6185">
        <v>-3</v>
      </c>
      <c r="N6185">
        <f>IF(Table1[[#This Row],[TeamFavorite]]=Table1[[#This Row],[TeamHome]],Table1[[#This Row],[ScoreAway]]-Table1[[#This Row],[ScoreHome]],Table1[[#This Row],[ScoreHome]]-Table1[[#This Row],[ScoreAway]])</f>
        <v>3</v>
      </c>
      <c r="O6185">
        <f>IF(Table1[[#This Row],[SpreadActual]]&lt;Table1[[#This Row],[SpreadFavorite]],1,0)</f>
        <v>0</v>
      </c>
      <c r="P6185">
        <v>39</v>
      </c>
      <c r="Q6185" t="s">
        <v>126</v>
      </c>
      <c r="R6185" t="b">
        <v>0</v>
      </c>
      <c r="S6185">
        <v>61</v>
      </c>
      <c r="T6185">
        <v>20</v>
      </c>
      <c r="U6185">
        <v>62</v>
      </c>
    </row>
    <row r="6186" spans="1:22" x14ac:dyDescent="0.2">
      <c r="A6186" s="1">
        <v>34987</v>
      </c>
      <c r="B6186">
        <v>1995</v>
      </c>
      <c r="C6186">
        <f>_xlfn.MAXIFS(Table1[ScheduleWeekWritten],Table1[ScheduleSeason],Table1[[#This Row],[ScheduleSeason]])</f>
        <v>17</v>
      </c>
      <c r="D6186">
        <v>7</v>
      </c>
      <c r="E6186" cm="1">
        <f t="array" ref="E6186">_xlfn.XLOOKUP(Table1[[#This Row],[ScheduleWeekWritten]],Table3[Game],100+Table3[Increase],Table1[[#This Row],[ScheduleWeekWritten]])</f>
        <v>7</v>
      </c>
      <c r="F6186" t="b">
        <v>0</v>
      </c>
      <c r="G6186" t="s">
        <v>27</v>
      </c>
      <c r="H6186">
        <v>9</v>
      </c>
      <c r="I6186">
        <v>23</v>
      </c>
      <c r="J6186" t="s">
        <v>67</v>
      </c>
      <c r="K6186" t="s">
        <v>68</v>
      </c>
      <c r="L6186" t="str">
        <f>_xlfn.XLOOKUP(Table1[[#This Row],[TeamFavoriteID]],Table2[team_id],Table2[team_name],_xlfn.XLOOKUP(Table1[[#This Row],[TeamFavoriteID]],Table2[team_id_pfr],Table2[team_name],"Even"))</f>
        <v>Dallas Cowboys</v>
      </c>
      <c r="M6186">
        <v>-7</v>
      </c>
      <c r="N6186">
        <f>IF(Table1[[#This Row],[TeamFavorite]]=Table1[[#This Row],[TeamHome]],Table1[[#This Row],[ScoreAway]]-Table1[[#This Row],[ScoreHome]],Table1[[#This Row],[ScoreHome]]-Table1[[#This Row],[ScoreAway]])</f>
        <v>-14</v>
      </c>
      <c r="O6186">
        <f>IF(Table1[[#This Row],[SpreadActual]]&lt;Table1[[#This Row],[SpreadFavorite]],1,0)</f>
        <v>1</v>
      </c>
      <c r="P6186">
        <v>43</v>
      </c>
      <c r="Q6186" t="s">
        <v>94</v>
      </c>
      <c r="R6186" t="b">
        <v>0</v>
      </c>
      <c r="S6186">
        <v>67</v>
      </c>
      <c r="T6186">
        <v>9</v>
      </c>
      <c r="U6186">
        <v>83</v>
      </c>
    </row>
    <row r="6187" spans="1:22" x14ac:dyDescent="0.2">
      <c r="A6187" s="1">
        <v>34987</v>
      </c>
      <c r="B6187">
        <v>1995</v>
      </c>
      <c r="C6187">
        <f>_xlfn.MAXIFS(Table1[ScheduleWeekWritten],Table1[ScheduleSeason],Table1[[#This Row],[ScheduleSeason]])</f>
        <v>17</v>
      </c>
      <c r="D6187">
        <v>7</v>
      </c>
      <c r="E6187" cm="1">
        <f t="array" ref="E6187">_xlfn.XLOOKUP(Table1[[#This Row],[ScheduleWeekWritten]],Table3[Game],100+Table3[Increase],Table1[[#This Row],[ScheduleWeekWritten]])</f>
        <v>7</v>
      </c>
      <c r="F6187" t="b">
        <v>0</v>
      </c>
      <c r="G6187" t="s">
        <v>127</v>
      </c>
      <c r="H6187">
        <v>20</v>
      </c>
      <c r="I6187">
        <v>17</v>
      </c>
      <c r="J6187" t="s">
        <v>54</v>
      </c>
      <c r="K6187" t="s">
        <v>55</v>
      </c>
      <c r="L6187" t="str">
        <f>_xlfn.XLOOKUP(Table1[[#This Row],[TeamFavoriteID]],Table2[team_id],Table2[team_name],_xlfn.XLOOKUP(Table1[[#This Row],[TeamFavoriteID]],Table2[team_id_pfr],Table2[team_name],"Even"))</f>
        <v>Minnesota Vikings</v>
      </c>
      <c r="M6187">
        <v>-2</v>
      </c>
      <c r="N6187">
        <f>IF(Table1[[#This Row],[TeamFavorite]]=Table1[[#This Row],[TeamHome]],Table1[[#This Row],[ScoreAway]]-Table1[[#This Row],[ScoreHome]],Table1[[#This Row],[ScoreHome]]-Table1[[#This Row],[ScoreAway]])</f>
        <v>3</v>
      </c>
      <c r="O6187">
        <f>IF(Table1[[#This Row],[SpreadActual]]&lt;Table1[[#This Row],[SpreadFavorite]],1,0)</f>
        <v>0</v>
      </c>
      <c r="P6187">
        <v>36.5</v>
      </c>
      <c r="Q6187" t="s">
        <v>130</v>
      </c>
      <c r="R6187" t="b">
        <v>0</v>
      </c>
      <c r="S6187">
        <v>75</v>
      </c>
      <c r="T6187">
        <v>12</v>
      </c>
      <c r="U6187">
        <v>81</v>
      </c>
    </row>
    <row r="6188" spans="1:22" x14ac:dyDescent="0.2">
      <c r="A6188" s="1">
        <v>34988</v>
      </c>
      <c r="B6188">
        <v>1995</v>
      </c>
      <c r="C6188">
        <f>_xlfn.MAXIFS(Table1[ScheduleWeekWritten],Table1[ScheduleSeason],Table1[[#This Row],[ScheduleSeason]])</f>
        <v>17</v>
      </c>
      <c r="D6188">
        <v>7</v>
      </c>
      <c r="E6188" cm="1">
        <f t="array" ref="E6188">_xlfn.XLOOKUP(Table1[[#This Row],[ScheduleWeekWritten]],Table3[Game],100+Table3[Increase],Table1[[#This Row],[ScheduleWeekWritten]])</f>
        <v>7</v>
      </c>
      <c r="F6188" t="b">
        <v>0</v>
      </c>
      <c r="G6188" t="s">
        <v>24</v>
      </c>
      <c r="H6188">
        <v>27</v>
      </c>
      <c r="I6188">
        <v>0</v>
      </c>
      <c r="J6188" t="s">
        <v>20</v>
      </c>
      <c r="K6188" t="s">
        <v>21</v>
      </c>
      <c r="L6188" t="str">
        <f>_xlfn.XLOOKUP(Table1[[#This Row],[TeamFavoriteID]],Table2[team_id],Table2[team_name],_xlfn.XLOOKUP(Table1[[#This Row],[TeamFavoriteID]],Table2[team_id_pfr],Table2[team_name],"Even"))</f>
        <v>Las Vegas Raiders</v>
      </c>
      <c r="M6188">
        <v>-3</v>
      </c>
      <c r="N6188">
        <f>IF(Table1[[#This Row],[TeamFavorite]]=Table1[[#This Row],[TeamHome]],Table1[[#This Row],[ScoreAway]]-Table1[[#This Row],[ScoreHome]],Table1[[#This Row],[ScoreHome]]-Table1[[#This Row],[ScoreAway]])</f>
        <v>27</v>
      </c>
      <c r="O6188">
        <f>IF(Table1[[#This Row],[SpreadActual]]&lt;Table1[[#This Row],[SpreadFavorite]],1,0)</f>
        <v>0</v>
      </c>
      <c r="P6188">
        <v>45.5</v>
      </c>
      <c r="Q6188" t="s">
        <v>71</v>
      </c>
      <c r="R6188" t="b">
        <v>0</v>
      </c>
      <c r="S6188">
        <v>61</v>
      </c>
      <c r="T6188">
        <v>10</v>
      </c>
      <c r="U6188">
        <v>20</v>
      </c>
    </row>
    <row r="6189" spans="1:22" x14ac:dyDescent="0.2">
      <c r="A6189" s="1">
        <v>34991</v>
      </c>
      <c r="B6189">
        <v>1995</v>
      </c>
      <c r="C6189">
        <f>_xlfn.MAXIFS(Table1[ScheduleWeekWritten],Table1[ScheduleSeason],Table1[[#This Row],[ScheduleSeason]])</f>
        <v>17</v>
      </c>
      <c r="D6189">
        <v>8</v>
      </c>
      <c r="E6189" cm="1">
        <f t="array" ref="E6189">_xlfn.XLOOKUP(Table1[[#This Row],[ScheduleWeekWritten]],Table3[Game],100+Table3[Increase],Table1[[#This Row],[ScheduleWeekWritten]])</f>
        <v>8</v>
      </c>
      <c r="F6189" t="b">
        <v>0</v>
      </c>
      <c r="G6189" t="s">
        <v>49</v>
      </c>
      <c r="H6189">
        <v>9</v>
      </c>
      <c r="I6189">
        <v>27</v>
      </c>
      <c r="J6189" t="s">
        <v>101</v>
      </c>
      <c r="K6189" t="s">
        <v>51</v>
      </c>
      <c r="L6189" t="str">
        <f>_xlfn.XLOOKUP(Table1[[#This Row],[TeamFavoriteID]],Table2[team_id],Table2[team_name],_xlfn.XLOOKUP(Table1[[#This Row],[TeamFavoriteID]],Table2[team_id_pfr],Table2[team_name],"Even"))</f>
        <v>Pittsburgh Steelers</v>
      </c>
      <c r="M6189">
        <v>-8</v>
      </c>
      <c r="N6189">
        <f>IF(Table1[[#This Row],[TeamFavorite]]=Table1[[#This Row],[TeamHome]],Table1[[#This Row],[ScoreAway]]-Table1[[#This Row],[ScoreHome]],Table1[[#This Row],[ScoreHome]]-Table1[[#This Row],[ScoreAway]])</f>
        <v>18</v>
      </c>
      <c r="O6189">
        <f>IF(Table1[[#This Row],[SpreadActual]]&lt;Table1[[#This Row],[SpreadFavorite]],1,0)</f>
        <v>0</v>
      </c>
      <c r="P6189">
        <v>40</v>
      </c>
      <c r="Q6189" t="s">
        <v>113</v>
      </c>
      <c r="R6189" t="b">
        <v>0</v>
      </c>
      <c r="S6189">
        <v>62</v>
      </c>
      <c r="T6189">
        <v>7</v>
      </c>
      <c r="U6189">
        <v>65</v>
      </c>
    </row>
    <row r="6190" spans="1:22" x14ac:dyDescent="0.2">
      <c r="A6190" s="1">
        <v>34994</v>
      </c>
      <c r="B6190">
        <v>1995</v>
      </c>
      <c r="C6190">
        <f>_xlfn.MAXIFS(Table1[ScheduleWeekWritten],Table1[ScheduleSeason],Table1[[#This Row],[ScheduleSeason]])</f>
        <v>17</v>
      </c>
      <c r="D6190">
        <v>8</v>
      </c>
      <c r="E6190" cm="1">
        <f t="array" ref="E6190">_xlfn.XLOOKUP(Table1[[#This Row],[ScheduleWeekWritten]],Table3[Game],100+Table3[Increase],Table1[[#This Row],[ScheduleWeekWritten]])</f>
        <v>8</v>
      </c>
      <c r="F6190" t="b">
        <v>0</v>
      </c>
      <c r="G6190" t="s">
        <v>152</v>
      </c>
      <c r="H6190">
        <v>20</v>
      </c>
      <c r="I6190">
        <v>3</v>
      </c>
      <c r="J6190" t="s">
        <v>95</v>
      </c>
      <c r="K6190" t="s">
        <v>98</v>
      </c>
      <c r="L6190" t="str">
        <f>_xlfn.XLOOKUP(Table1[[#This Row],[TeamFavoriteID]],Table2[team_id],Table2[team_name],_xlfn.XLOOKUP(Table1[[#This Row],[TeamFavoriteID]],Table2[team_id_pfr],Table2[team_name],"Even"))</f>
        <v>New Orleans Saints</v>
      </c>
      <c r="M6190">
        <v>-3.5</v>
      </c>
      <c r="N6190">
        <f>IF(Table1[[#This Row],[TeamFavorite]]=Table1[[#This Row],[TeamHome]],Table1[[#This Row],[ScoreAway]]-Table1[[#This Row],[ScoreHome]],Table1[[#This Row],[ScoreHome]]-Table1[[#This Row],[ScoreAway]])</f>
        <v>17</v>
      </c>
      <c r="O6190">
        <f>IF(Table1[[#This Row],[SpreadActual]]&lt;Table1[[#This Row],[SpreadFavorite]],1,0)</f>
        <v>0</v>
      </c>
      <c r="P6190">
        <v>40.5</v>
      </c>
      <c r="Q6190" t="s">
        <v>156</v>
      </c>
      <c r="R6190" t="b">
        <v>0</v>
      </c>
      <c r="S6190">
        <v>58</v>
      </c>
      <c r="T6190">
        <v>7</v>
      </c>
      <c r="U6190">
        <v>48</v>
      </c>
    </row>
    <row r="6191" spans="1:22" x14ac:dyDescent="0.2">
      <c r="A6191" s="1">
        <v>34994</v>
      </c>
      <c r="B6191">
        <v>1995</v>
      </c>
      <c r="C6191">
        <f>_xlfn.MAXIFS(Table1[ScheduleWeekWritten],Table1[ScheduleSeason],Table1[[#This Row],[ScheduleSeason]])</f>
        <v>17</v>
      </c>
      <c r="D6191">
        <v>8</v>
      </c>
      <c r="E6191" cm="1">
        <f t="array" ref="E6191">_xlfn.XLOOKUP(Table1[[#This Row],[ScheduleWeekWritten]],Table3[Game],100+Table3[Increase],Table1[[#This Row],[ScheduleWeekWritten]])</f>
        <v>8</v>
      </c>
      <c r="F6191" t="b">
        <v>0</v>
      </c>
      <c r="G6191" t="s">
        <v>46</v>
      </c>
      <c r="H6191">
        <v>35</v>
      </c>
      <c r="I6191">
        <v>32</v>
      </c>
      <c r="J6191" t="s">
        <v>23</v>
      </c>
      <c r="K6191" t="s">
        <v>47</v>
      </c>
      <c r="L6191" t="str">
        <f>_xlfn.XLOOKUP(Table1[[#This Row],[TeamFavoriteID]],Table2[team_id],Table2[team_name],_xlfn.XLOOKUP(Table1[[#This Row],[TeamFavoriteID]],Table2[team_id_pfr],Table2[team_name],"Even"))</f>
        <v>Chicago Bears</v>
      </c>
      <c r="M6191">
        <v>-7</v>
      </c>
      <c r="N6191">
        <f>IF(Table1[[#This Row],[TeamFavorite]]=Table1[[#This Row],[TeamHome]],Table1[[#This Row],[ScoreAway]]-Table1[[#This Row],[ScoreHome]],Table1[[#This Row],[ScoreHome]]-Table1[[#This Row],[ScoreAway]])</f>
        <v>-3</v>
      </c>
      <c r="O6191">
        <f>IF(Table1[[#This Row],[SpreadActual]]&lt;Table1[[#This Row],[SpreadFavorite]],1,0)</f>
        <v>0</v>
      </c>
      <c r="P6191">
        <v>40</v>
      </c>
      <c r="Q6191" t="s">
        <v>114</v>
      </c>
      <c r="R6191" t="b">
        <v>0</v>
      </c>
      <c r="S6191">
        <v>44</v>
      </c>
      <c r="T6191">
        <v>11</v>
      </c>
      <c r="U6191">
        <v>72</v>
      </c>
    </row>
    <row r="6192" spans="1:22" x14ac:dyDescent="0.2">
      <c r="A6192" s="1">
        <v>34994</v>
      </c>
      <c r="B6192">
        <v>1995</v>
      </c>
      <c r="C6192">
        <f>_xlfn.MAXIFS(Table1[ScheduleWeekWritten],Table1[ScheduleSeason],Table1[[#This Row],[ScheduleSeason]])</f>
        <v>17</v>
      </c>
      <c r="D6192">
        <v>8</v>
      </c>
      <c r="E6192" cm="1">
        <f t="array" ref="E6192">_xlfn.XLOOKUP(Table1[[#This Row],[ScheduleWeekWritten]],Table3[Game],100+Table3[Increase],Table1[[#This Row],[ScheduleWeekWritten]])</f>
        <v>8</v>
      </c>
      <c r="F6192" t="b">
        <v>0</v>
      </c>
      <c r="G6192" t="s">
        <v>62</v>
      </c>
      <c r="H6192">
        <v>15</v>
      </c>
      <c r="I6192">
        <v>23</v>
      </c>
      <c r="J6192" t="s">
        <v>154</v>
      </c>
      <c r="K6192" t="s">
        <v>63</v>
      </c>
      <c r="L6192" t="str">
        <f>_xlfn.XLOOKUP(Table1[[#This Row],[TeamFavoriteID]],Table2[team_id],Table2[team_name],_xlfn.XLOOKUP(Table1[[#This Row],[TeamFavoriteID]],Table2[team_id_pfr],Table2[team_name],"Even"))</f>
        <v>Cleveland Browns</v>
      </c>
      <c r="M6192">
        <v>-13.5</v>
      </c>
      <c r="N6192">
        <f>IF(Table1[[#This Row],[TeamFavorite]]=Table1[[#This Row],[TeamHome]],Table1[[#This Row],[ScoreAway]]-Table1[[#This Row],[ScoreHome]],Table1[[#This Row],[ScoreHome]]-Table1[[#This Row],[ScoreAway]])</f>
        <v>8</v>
      </c>
      <c r="O6192">
        <f>IF(Table1[[#This Row],[SpreadActual]]&lt;Table1[[#This Row],[SpreadFavorite]],1,0)</f>
        <v>0</v>
      </c>
      <c r="P6192">
        <v>37</v>
      </c>
      <c r="Q6192" t="s">
        <v>66</v>
      </c>
      <c r="R6192" t="b">
        <v>0</v>
      </c>
      <c r="S6192">
        <v>49</v>
      </c>
      <c r="T6192">
        <v>18</v>
      </c>
      <c r="U6192">
        <v>61</v>
      </c>
    </row>
    <row r="6193" spans="1:22" x14ac:dyDescent="0.2">
      <c r="A6193" s="1">
        <v>34994</v>
      </c>
      <c r="B6193">
        <v>1995</v>
      </c>
      <c r="C6193">
        <f>_xlfn.MAXIFS(Table1[ScheduleWeekWritten],Table1[ScheduleSeason],Table1[[#This Row],[ScheduleSeason]])</f>
        <v>17</v>
      </c>
      <c r="D6193">
        <v>8</v>
      </c>
      <c r="E6193" cm="1">
        <f t="array" ref="E6193">_xlfn.XLOOKUP(Table1[[#This Row],[ScheduleWeekWritten]],Table3[Game],100+Table3[Increase],Table1[[#This Row],[ScheduleWeekWritten]])</f>
        <v>8</v>
      </c>
      <c r="F6193" t="b">
        <v>0</v>
      </c>
      <c r="G6193" t="s">
        <v>24</v>
      </c>
      <c r="H6193">
        <v>7</v>
      </c>
      <c r="I6193">
        <v>21</v>
      </c>
      <c r="J6193" t="s">
        <v>42</v>
      </c>
      <c r="K6193" t="s">
        <v>88</v>
      </c>
      <c r="L6193" t="str">
        <f>_xlfn.XLOOKUP(Table1[[#This Row],[TeamFavoriteID]],Table2[team_id],Table2[team_name],_xlfn.XLOOKUP(Table1[[#This Row],[TeamFavoriteID]],Table2[team_id_pfr],Table2[team_name],"Even"))</f>
        <v>Denver Broncos</v>
      </c>
      <c r="M6193">
        <v>-3</v>
      </c>
      <c r="N6193">
        <f>IF(Table1[[#This Row],[TeamFavorite]]=Table1[[#This Row],[TeamHome]],Table1[[#This Row],[ScoreAway]]-Table1[[#This Row],[ScoreHome]],Table1[[#This Row],[ScoreHome]]-Table1[[#This Row],[ScoreAway]])</f>
        <v>14</v>
      </c>
      <c r="O6193">
        <f>IF(Table1[[#This Row],[SpreadActual]]&lt;Table1[[#This Row],[SpreadFavorite]],1,0)</f>
        <v>0</v>
      </c>
      <c r="P6193">
        <v>40</v>
      </c>
      <c r="Q6193" t="s">
        <v>71</v>
      </c>
      <c r="R6193" t="b">
        <v>0</v>
      </c>
      <c r="S6193">
        <v>44</v>
      </c>
      <c r="T6193">
        <v>15</v>
      </c>
      <c r="U6193">
        <v>41</v>
      </c>
    </row>
    <row r="6194" spans="1:22" x14ac:dyDescent="0.2">
      <c r="A6194" s="1">
        <v>34994</v>
      </c>
      <c r="B6194">
        <v>1995</v>
      </c>
      <c r="C6194">
        <f>_xlfn.MAXIFS(Table1[ScheduleWeekWritten],Table1[ScheduleSeason],Table1[[#This Row],[ScheduleSeason]])</f>
        <v>17</v>
      </c>
      <c r="D6194">
        <v>8</v>
      </c>
      <c r="E6194" cm="1">
        <f t="array" ref="E6194">_xlfn.XLOOKUP(Table1[[#This Row],[ScheduleWeekWritten]],Table3[Game],100+Table3[Increase],Table1[[#This Row],[ScheduleWeekWritten]])</f>
        <v>8</v>
      </c>
      <c r="F6194" t="b">
        <v>0</v>
      </c>
      <c r="G6194" t="s">
        <v>33</v>
      </c>
      <c r="H6194">
        <v>38</v>
      </c>
      <c r="I6194">
        <v>21</v>
      </c>
      <c r="J6194" t="s">
        <v>54</v>
      </c>
      <c r="K6194" t="s">
        <v>35</v>
      </c>
      <c r="L6194" t="str">
        <f>_xlfn.XLOOKUP(Table1[[#This Row],[TeamFavoriteID]],Table2[team_id],Table2[team_name],_xlfn.XLOOKUP(Table1[[#This Row],[TeamFavoriteID]],Table2[team_id_pfr],Table2[team_name],"Even"))</f>
        <v>Green Bay Packers</v>
      </c>
      <c r="M6194">
        <v>-4</v>
      </c>
      <c r="N6194">
        <f>IF(Table1[[#This Row],[TeamFavorite]]=Table1[[#This Row],[TeamHome]],Table1[[#This Row],[ScoreAway]]-Table1[[#This Row],[ScoreHome]],Table1[[#This Row],[ScoreHome]]-Table1[[#This Row],[ScoreAway]])</f>
        <v>-17</v>
      </c>
      <c r="O6194">
        <f>IF(Table1[[#This Row],[SpreadActual]]&lt;Table1[[#This Row],[SpreadFavorite]],1,0)</f>
        <v>1</v>
      </c>
      <c r="P6194">
        <v>40</v>
      </c>
      <c r="Q6194" t="s">
        <v>82</v>
      </c>
      <c r="R6194" t="b">
        <v>0</v>
      </c>
      <c r="S6194">
        <v>39</v>
      </c>
      <c r="T6194">
        <v>12</v>
      </c>
      <c r="U6194">
        <v>77</v>
      </c>
    </row>
    <row r="6195" spans="1:22" x14ac:dyDescent="0.2">
      <c r="A6195" s="1">
        <v>34994</v>
      </c>
      <c r="B6195">
        <v>1995</v>
      </c>
      <c r="C6195">
        <f>_xlfn.MAXIFS(Table1[ScheduleWeekWritten],Table1[ScheduleSeason],Table1[[#This Row],[ScheduleSeason]])</f>
        <v>17</v>
      </c>
      <c r="D6195">
        <v>8</v>
      </c>
      <c r="E6195" cm="1">
        <f t="array" ref="E6195">_xlfn.XLOOKUP(Table1[[#This Row],[ScheduleWeekWritten]],Table3[Game],100+Table3[Increase],Table1[[#This Row],[ScheduleWeekWritten]])</f>
        <v>8</v>
      </c>
      <c r="F6195" t="b">
        <v>0</v>
      </c>
      <c r="G6195" t="s">
        <v>31</v>
      </c>
      <c r="H6195">
        <v>17</v>
      </c>
      <c r="I6195">
        <v>16</v>
      </c>
      <c r="J6195" t="s">
        <v>19</v>
      </c>
      <c r="K6195" t="s">
        <v>91</v>
      </c>
      <c r="L6195" t="str">
        <f>_xlfn.XLOOKUP(Table1[[#This Row],[TeamFavoriteID]],Table2[team_id],Table2[team_name],_xlfn.XLOOKUP(Table1[[#This Row],[TeamFavoriteID]],Table2[team_id_pfr],Table2[team_name],"Even"))</f>
        <v>Miami Dolphins</v>
      </c>
      <c r="M6195">
        <v>-9</v>
      </c>
      <c r="N6195">
        <f>IF(Table1[[#This Row],[TeamFavorite]]=Table1[[#This Row],[TeamHome]],Table1[[#This Row],[ScoreAway]]-Table1[[#This Row],[ScoreHome]],Table1[[#This Row],[ScoreHome]]-Table1[[#This Row],[ScoreAway]])</f>
        <v>1</v>
      </c>
      <c r="O6195">
        <f>IF(Table1[[#This Row],[SpreadActual]]&lt;Table1[[#This Row],[SpreadFavorite]],1,0)</f>
        <v>0</v>
      </c>
      <c r="P6195">
        <v>42</v>
      </c>
      <c r="Q6195" t="s">
        <v>126</v>
      </c>
      <c r="R6195" t="b">
        <v>0</v>
      </c>
      <c r="S6195">
        <v>55</v>
      </c>
      <c r="T6195">
        <v>16</v>
      </c>
      <c r="U6195">
        <v>62</v>
      </c>
    </row>
    <row r="6196" spans="1:22" x14ac:dyDescent="0.2">
      <c r="A6196" s="1">
        <v>34994</v>
      </c>
      <c r="B6196">
        <v>1995</v>
      </c>
      <c r="C6196">
        <f>_xlfn.MAXIFS(Table1[ScheduleWeekWritten],Table1[ScheduleSeason],Table1[[#This Row],[ScheduleSeason]])</f>
        <v>17</v>
      </c>
      <c r="D6196">
        <v>8</v>
      </c>
      <c r="E6196" cm="1">
        <f t="array" ref="E6196">_xlfn.XLOOKUP(Table1[[#This Row],[ScheduleWeekWritten]],Table3[Game],100+Table3[Increase],Table1[[#This Row],[ScheduleWeekWritten]])</f>
        <v>8</v>
      </c>
      <c r="F6196" t="b">
        <v>0</v>
      </c>
      <c r="G6196" t="s">
        <v>20</v>
      </c>
      <c r="H6196">
        <v>30</v>
      </c>
      <c r="I6196">
        <v>17</v>
      </c>
      <c r="J6196" t="s">
        <v>140</v>
      </c>
      <c r="K6196" t="s">
        <v>21</v>
      </c>
      <c r="L6196" t="str">
        <f>_xlfn.XLOOKUP(Table1[[#This Row],[TeamFavoriteID]],Table2[team_id],Table2[team_name],_xlfn.XLOOKUP(Table1[[#This Row],[TeamFavoriteID]],Table2[team_id_pfr],Table2[team_name],"Even"))</f>
        <v>Las Vegas Raiders</v>
      </c>
      <c r="M6196">
        <v>-4</v>
      </c>
      <c r="N6196">
        <f>IF(Table1[[#This Row],[TeamFavorite]]=Table1[[#This Row],[TeamHome]],Table1[[#This Row],[ScoreAway]]-Table1[[#This Row],[ScoreHome]],Table1[[#This Row],[ScoreHome]]-Table1[[#This Row],[ScoreAway]])</f>
        <v>13</v>
      </c>
      <c r="O6196">
        <f>IF(Table1[[#This Row],[SpreadActual]]&lt;Table1[[#This Row],[SpreadFavorite]],1,0)</f>
        <v>0</v>
      </c>
      <c r="P6196">
        <v>40</v>
      </c>
      <c r="Q6196" t="s">
        <v>76</v>
      </c>
      <c r="R6196" t="b">
        <v>0</v>
      </c>
      <c r="S6196">
        <v>62</v>
      </c>
      <c r="T6196">
        <v>11</v>
      </c>
      <c r="U6196">
        <v>41</v>
      </c>
    </row>
    <row r="6197" spans="1:22" x14ac:dyDescent="0.2">
      <c r="A6197" s="1">
        <v>34994</v>
      </c>
      <c r="B6197">
        <v>1995</v>
      </c>
      <c r="C6197">
        <f>_xlfn.MAXIFS(Table1[ScheduleWeekWritten],Table1[ScheduleSeason],Table1[[#This Row],[ScheduleSeason]])</f>
        <v>17</v>
      </c>
      <c r="D6197">
        <v>8</v>
      </c>
      <c r="E6197" cm="1">
        <f t="array" ref="E6197">_xlfn.XLOOKUP(Table1[[#This Row],[ScheduleWeekWritten]],Table3[Game],100+Table3[Increase],Table1[[#This Row],[ScheduleWeekWritten]])</f>
        <v>8</v>
      </c>
      <c r="F6197" t="b">
        <v>0</v>
      </c>
      <c r="G6197" t="s">
        <v>128</v>
      </c>
      <c r="H6197">
        <v>25</v>
      </c>
      <c r="I6197">
        <v>35</v>
      </c>
      <c r="J6197" t="s">
        <v>27</v>
      </c>
      <c r="K6197" t="s">
        <v>29</v>
      </c>
      <c r="L6197" t="str">
        <f>_xlfn.XLOOKUP(Table1[[#This Row],[TeamFavoriteID]],Table2[team_id],Table2[team_name],_xlfn.XLOOKUP(Table1[[#This Row],[TeamFavoriteID]],Table2[team_id_pfr],Table2[team_name],"Even"))</f>
        <v>Los Angeles Chargers</v>
      </c>
      <c r="M6197">
        <v>-3</v>
      </c>
      <c r="N6197">
        <f>IF(Table1[[#This Row],[TeamFavorite]]=Table1[[#This Row],[TeamHome]],Table1[[#This Row],[ScoreAway]]-Table1[[#This Row],[ScoreHome]],Table1[[#This Row],[ScoreHome]]-Table1[[#This Row],[ScoreAway]])</f>
        <v>-10</v>
      </c>
      <c r="O6197">
        <f>IF(Table1[[#This Row],[SpreadActual]]&lt;Table1[[#This Row],[SpreadFavorite]],1,0)</f>
        <v>1</v>
      </c>
      <c r="P6197">
        <v>39</v>
      </c>
      <c r="Q6197" t="s">
        <v>129</v>
      </c>
      <c r="R6197" t="b">
        <v>0</v>
      </c>
      <c r="S6197">
        <v>72</v>
      </c>
      <c r="T6197">
        <v>0</v>
      </c>
      <c r="V6197" t="s">
        <v>103</v>
      </c>
    </row>
    <row r="6198" spans="1:22" x14ac:dyDescent="0.2">
      <c r="A6198" s="1">
        <v>34994</v>
      </c>
      <c r="B6198">
        <v>1995</v>
      </c>
      <c r="C6198">
        <f>_xlfn.MAXIFS(Table1[ScheduleWeekWritten],Table1[ScheduleSeason],Table1[[#This Row],[ScheduleSeason]])</f>
        <v>17</v>
      </c>
      <c r="D6198">
        <v>8</v>
      </c>
      <c r="E6198" cm="1">
        <f t="array" ref="E6198">_xlfn.XLOOKUP(Table1[[#This Row],[ScheduleWeekWritten]],Table3[Game],100+Table3[Increase],Table1[[#This Row],[ScheduleWeekWritten]])</f>
        <v>8</v>
      </c>
      <c r="F6198" t="b">
        <v>0</v>
      </c>
      <c r="G6198" t="s">
        <v>153</v>
      </c>
      <c r="H6198">
        <v>10</v>
      </c>
      <c r="I6198">
        <v>44</v>
      </c>
      <c r="J6198" t="s">
        <v>53</v>
      </c>
      <c r="K6198" t="s">
        <v>87</v>
      </c>
      <c r="L6198" t="str">
        <f>_xlfn.XLOOKUP(Table1[[#This Row],[TeamFavoriteID]],Table2[team_id],Table2[team_name],_xlfn.XLOOKUP(Table1[[#This Row],[TeamFavoriteID]],Table2[team_id_pfr],Table2[team_name],"Even"))</f>
        <v>San Francisco 49ers</v>
      </c>
      <c r="M6198">
        <v>-3.5</v>
      </c>
      <c r="N6198">
        <f>IF(Table1[[#This Row],[TeamFavorite]]=Table1[[#This Row],[TeamHome]],Table1[[#This Row],[ScoreAway]]-Table1[[#This Row],[ScoreHome]],Table1[[#This Row],[ScoreHome]]-Table1[[#This Row],[ScoreAway]])</f>
        <v>-34</v>
      </c>
      <c r="O6198">
        <f>IF(Table1[[#This Row],[SpreadActual]]&lt;Table1[[#This Row],[SpreadFavorite]],1,0)</f>
        <v>1</v>
      </c>
      <c r="P6198">
        <v>40</v>
      </c>
      <c r="Q6198" t="s">
        <v>60</v>
      </c>
      <c r="R6198" t="b">
        <v>0</v>
      </c>
      <c r="S6198">
        <v>54</v>
      </c>
      <c r="T6198">
        <v>13</v>
      </c>
      <c r="U6198">
        <v>48</v>
      </c>
    </row>
    <row r="6199" spans="1:22" x14ac:dyDescent="0.2">
      <c r="A6199" s="1">
        <v>34994</v>
      </c>
      <c r="B6199">
        <v>1995</v>
      </c>
      <c r="C6199">
        <f>_xlfn.MAXIFS(Table1[ScheduleWeekWritten],Table1[ScheduleSeason],Table1[[#This Row],[ScheduleSeason]])</f>
        <v>17</v>
      </c>
      <c r="D6199">
        <v>8</v>
      </c>
      <c r="E6199" cm="1">
        <f t="array" ref="E6199">_xlfn.XLOOKUP(Table1[[#This Row],[ScheduleWeekWritten]],Table3[Game],100+Table3[Increase],Table1[[#This Row],[ScheduleWeekWritten]])</f>
        <v>8</v>
      </c>
      <c r="F6199" t="b">
        <v>0</v>
      </c>
      <c r="G6199" t="s">
        <v>127</v>
      </c>
      <c r="H6199">
        <v>21</v>
      </c>
      <c r="I6199">
        <v>24</v>
      </c>
      <c r="J6199" t="s">
        <v>38</v>
      </c>
      <c r="K6199" t="s">
        <v>133</v>
      </c>
      <c r="L6199" t="str">
        <f>_xlfn.XLOOKUP(Table1[[#This Row],[TeamFavoriteID]],Table2[team_id],Table2[team_name],_xlfn.XLOOKUP(Table1[[#This Row],[TeamFavoriteID]],Table2[team_id_pfr],Table2[team_name],"Even"))</f>
        <v>Tampa Bay Buccaneers</v>
      </c>
      <c r="M6199">
        <v>-3</v>
      </c>
      <c r="N6199">
        <f>IF(Table1[[#This Row],[TeamFavorite]]=Table1[[#This Row],[TeamHome]],Table1[[#This Row],[ScoreAway]]-Table1[[#This Row],[ScoreHome]],Table1[[#This Row],[ScoreHome]]-Table1[[#This Row],[ScoreAway]])</f>
        <v>3</v>
      </c>
      <c r="O6199">
        <f>IF(Table1[[#This Row],[SpreadActual]]&lt;Table1[[#This Row],[SpreadFavorite]],1,0)</f>
        <v>0</v>
      </c>
      <c r="P6199">
        <v>40</v>
      </c>
      <c r="Q6199" t="s">
        <v>130</v>
      </c>
      <c r="R6199" t="b">
        <v>0</v>
      </c>
      <c r="S6199">
        <v>66</v>
      </c>
      <c r="T6199">
        <v>9</v>
      </c>
      <c r="U6199">
        <v>66</v>
      </c>
    </row>
    <row r="6200" spans="1:22" x14ac:dyDescent="0.2">
      <c r="A6200" s="1">
        <v>34994</v>
      </c>
      <c r="B6200">
        <v>1995</v>
      </c>
      <c r="C6200">
        <f>_xlfn.MAXIFS(Table1[ScheduleWeekWritten],Table1[ScheduleSeason],Table1[[#This Row],[ScheduleSeason]])</f>
        <v>17</v>
      </c>
      <c r="D6200">
        <v>8</v>
      </c>
      <c r="E6200" cm="1">
        <f t="array" ref="E6200">_xlfn.XLOOKUP(Table1[[#This Row],[ScheduleWeekWritten]],Table3[Game],100+Table3[Increase],Table1[[#This Row],[ScheduleWeekWritten]])</f>
        <v>8</v>
      </c>
      <c r="F6200" t="b">
        <v>0</v>
      </c>
      <c r="G6200" t="s">
        <v>61</v>
      </c>
      <c r="H6200">
        <v>36</v>
      </c>
      <c r="I6200">
        <v>30</v>
      </c>
      <c r="J6200" t="s">
        <v>45</v>
      </c>
      <c r="K6200" t="s">
        <v>79</v>
      </c>
      <c r="L6200" t="str">
        <f>_xlfn.XLOOKUP(Table1[[#This Row],[TeamFavoriteID]],Table2[team_id],Table2[team_name],_xlfn.XLOOKUP(Table1[[#This Row],[TeamFavoriteID]],Table2[team_id_pfr],Table2[team_name],"Even"))</f>
        <v>Detroit Lions</v>
      </c>
      <c r="M6200">
        <v>-1</v>
      </c>
      <c r="N6200">
        <f>IF(Table1[[#This Row],[TeamFavorite]]=Table1[[#This Row],[TeamHome]],Table1[[#This Row],[ScoreAway]]-Table1[[#This Row],[ScoreHome]],Table1[[#This Row],[ScoreHome]]-Table1[[#This Row],[ScoreAway]])</f>
        <v>6</v>
      </c>
      <c r="O6200">
        <f>IF(Table1[[#This Row],[SpreadActual]]&lt;Table1[[#This Row],[SpreadFavorite]],1,0)</f>
        <v>0</v>
      </c>
      <c r="P6200">
        <v>43</v>
      </c>
      <c r="Q6200" t="s">
        <v>64</v>
      </c>
      <c r="R6200" t="b">
        <v>0</v>
      </c>
      <c r="S6200">
        <v>52</v>
      </c>
      <c r="T6200">
        <v>8</v>
      </c>
      <c r="U6200">
        <v>69</v>
      </c>
    </row>
    <row r="6201" spans="1:22" x14ac:dyDescent="0.2">
      <c r="A6201" s="1">
        <v>34995</v>
      </c>
      <c r="B6201">
        <v>1995</v>
      </c>
      <c r="C6201">
        <f>_xlfn.MAXIFS(Table1[ScheduleWeekWritten],Table1[ScheduleSeason],Table1[[#This Row],[ScheduleSeason]])</f>
        <v>17</v>
      </c>
      <c r="D6201">
        <v>8</v>
      </c>
      <c r="E6201" cm="1">
        <f t="array" ref="E6201">_xlfn.XLOOKUP(Table1[[#This Row],[ScheduleWeekWritten]],Table3[Game],100+Table3[Increase],Table1[[#This Row],[ScheduleWeekWritten]])</f>
        <v>8</v>
      </c>
      <c r="F6201" t="b">
        <v>0</v>
      </c>
      <c r="G6201" t="s">
        <v>115</v>
      </c>
      <c r="H6201">
        <v>27</v>
      </c>
      <c r="I6201">
        <v>14</v>
      </c>
      <c r="J6201" t="s">
        <v>28</v>
      </c>
      <c r="K6201" t="s">
        <v>89</v>
      </c>
      <c r="L6201" t="str">
        <f>_xlfn.XLOOKUP(Table1[[#This Row],[TeamFavoriteID]],Table2[team_id],Table2[team_name],_xlfn.XLOOKUP(Table1[[#This Row],[TeamFavoriteID]],Table2[team_id_pfr],Table2[team_name],"Even"))</f>
        <v>Even</v>
      </c>
      <c r="M6201">
        <v>0</v>
      </c>
      <c r="N6201">
        <f>IF(Table1[[#This Row],[TeamFavorite]]=Table1[[#This Row],[TeamHome]],Table1[[#This Row],[ScoreAway]]-Table1[[#This Row],[ScoreHome]],Table1[[#This Row],[ScoreHome]]-Table1[[#This Row],[ScoreAway]])</f>
        <v>13</v>
      </c>
      <c r="O6201">
        <f>IF(Table1[[#This Row],[SpreadActual]]&lt;Table1[[#This Row],[SpreadFavorite]],1,0)</f>
        <v>0</v>
      </c>
      <c r="P6201">
        <v>40</v>
      </c>
      <c r="Q6201" t="s">
        <v>116</v>
      </c>
      <c r="R6201" t="b">
        <v>0</v>
      </c>
      <c r="S6201">
        <v>58</v>
      </c>
      <c r="T6201">
        <v>12</v>
      </c>
      <c r="U6201">
        <v>52</v>
      </c>
    </row>
    <row r="6202" spans="1:22" x14ac:dyDescent="0.2">
      <c r="A6202" s="1">
        <v>35001</v>
      </c>
      <c r="B6202">
        <v>1995</v>
      </c>
      <c r="C6202">
        <f>_xlfn.MAXIFS(Table1[ScheduleWeekWritten],Table1[ScheduleSeason],Table1[[#This Row],[ScheduleSeason]])</f>
        <v>17</v>
      </c>
      <c r="D6202">
        <v>9</v>
      </c>
      <c r="E6202" cm="1">
        <f t="array" ref="E6202">_xlfn.XLOOKUP(Table1[[#This Row],[ScheduleWeekWritten]],Table3[Game],100+Table3[Increase],Table1[[#This Row],[ScheduleWeekWritten]])</f>
        <v>9</v>
      </c>
      <c r="F6202" t="b">
        <v>0</v>
      </c>
      <c r="G6202" t="s">
        <v>149</v>
      </c>
      <c r="H6202">
        <v>20</v>
      </c>
      <c r="I6202">
        <v>14</v>
      </c>
      <c r="J6202" t="s">
        <v>128</v>
      </c>
      <c r="K6202" t="s">
        <v>59</v>
      </c>
      <c r="L6202" t="str">
        <f>_xlfn.XLOOKUP(Table1[[#This Row],[TeamFavoriteID]],Table2[team_id],Table2[team_name],_xlfn.XLOOKUP(Table1[[#This Row],[TeamFavoriteID]],Table2[team_id_pfr],Table2[team_name],"Even"))</f>
        <v>Arizona Cardinals</v>
      </c>
      <c r="M6202">
        <v>-4</v>
      </c>
      <c r="N6202">
        <f>IF(Table1[[#This Row],[TeamFavorite]]=Table1[[#This Row],[TeamHome]],Table1[[#This Row],[ScoreAway]]-Table1[[#This Row],[ScoreHome]],Table1[[#This Row],[ScoreHome]]-Table1[[#This Row],[ScoreAway]])</f>
        <v>-6</v>
      </c>
      <c r="O6202">
        <f>IF(Table1[[#This Row],[SpreadActual]]&lt;Table1[[#This Row],[SpreadFavorite]],1,0)</f>
        <v>1</v>
      </c>
      <c r="P6202">
        <v>40</v>
      </c>
      <c r="Q6202" t="s">
        <v>150</v>
      </c>
      <c r="R6202" t="b">
        <v>0</v>
      </c>
      <c r="S6202">
        <v>72</v>
      </c>
      <c r="T6202">
        <v>5</v>
      </c>
      <c r="U6202">
        <v>25</v>
      </c>
    </row>
    <row r="6203" spans="1:22" x14ac:dyDescent="0.2">
      <c r="A6203" s="1">
        <v>35001</v>
      </c>
      <c r="B6203">
        <v>1995</v>
      </c>
      <c r="C6203">
        <f>_xlfn.MAXIFS(Table1[ScheduleWeekWritten],Table1[ScheduleSeason],Table1[[#This Row],[ScheduleSeason]])</f>
        <v>17</v>
      </c>
      <c r="D6203">
        <v>9</v>
      </c>
      <c r="E6203" cm="1">
        <f t="array" ref="E6203">_xlfn.XLOOKUP(Table1[[#This Row],[ScheduleWeekWritten]],Table3[Game],100+Table3[Increase],Table1[[#This Row],[ScheduleWeekWritten]])</f>
        <v>9</v>
      </c>
      <c r="F6203" t="b">
        <v>0</v>
      </c>
      <c r="G6203" t="s">
        <v>38</v>
      </c>
      <c r="H6203">
        <v>13</v>
      </c>
      <c r="I6203">
        <v>28</v>
      </c>
      <c r="J6203" t="s">
        <v>67</v>
      </c>
      <c r="K6203" t="s">
        <v>68</v>
      </c>
      <c r="L6203" t="str">
        <f>_xlfn.XLOOKUP(Table1[[#This Row],[TeamFavoriteID]],Table2[team_id],Table2[team_name],_xlfn.XLOOKUP(Table1[[#This Row],[TeamFavoriteID]],Table2[team_id_pfr],Table2[team_name],"Even"))</f>
        <v>Dallas Cowboys</v>
      </c>
      <c r="M6203">
        <v>-10</v>
      </c>
      <c r="N6203">
        <f>IF(Table1[[#This Row],[TeamFavorite]]=Table1[[#This Row],[TeamHome]],Table1[[#This Row],[ScoreAway]]-Table1[[#This Row],[ScoreHome]],Table1[[#This Row],[ScoreHome]]-Table1[[#This Row],[ScoreAway]])</f>
        <v>-15</v>
      </c>
      <c r="O6203">
        <f>IF(Table1[[#This Row],[SpreadActual]]&lt;Table1[[#This Row],[SpreadFavorite]],1,0)</f>
        <v>1</v>
      </c>
      <c r="P6203">
        <v>46</v>
      </c>
      <c r="Q6203" t="s">
        <v>148</v>
      </c>
      <c r="R6203" t="b">
        <v>0</v>
      </c>
      <c r="S6203">
        <v>72</v>
      </c>
      <c r="T6203">
        <v>0</v>
      </c>
      <c r="V6203" t="s">
        <v>103</v>
      </c>
    </row>
    <row r="6204" spans="1:22" x14ac:dyDescent="0.2">
      <c r="A6204" s="1">
        <v>35001</v>
      </c>
      <c r="B6204">
        <v>1995</v>
      </c>
      <c r="C6204">
        <f>_xlfn.MAXIFS(Table1[ScheduleWeekWritten],Table1[ScheduleSeason],Table1[[#This Row],[ScheduleSeason]])</f>
        <v>17</v>
      </c>
      <c r="D6204">
        <v>9</v>
      </c>
      <c r="E6204" cm="1">
        <f t="array" ref="E6204">_xlfn.XLOOKUP(Table1[[#This Row],[ScheduleWeekWritten]],Table3[Game],100+Table3[Increase],Table1[[#This Row],[ScheduleWeekWritten]])</f>
        <v>9</v>
      </c>
      <c r="F6204" t="b">
        <v>0</v>
      </c>
      <c r="G6204" t="s">
        <v>101</v>
      </c>
      <c r="H6204">
        <v>26</v>
      </c>
      <c r="I6204">
        <v>29</v>
      </c>
      <c r="J6204" t="s">
        <v>62</v>
      </c>
      <c r="K6204" t="s">
        <v>63</v>
      </c>
      <c r="L6204" t="str">
        <f>_xlfn.XLOOKUP(Table1[[#This Row],[TeamFavoriteID]],Table2[team_id],Table2[team_name],_xlfn.XLOOKUP(Table1[[#This Row],[TeamFavoriteID]],Table2[team_id_pfr],Table2[team_name],"Even"))</f>
        <v>Cleveland Browns</v>
      </c>
      <c r="M6204">
        <v>-2</v>
      </c>
      <c r="N6204">
        <f>IF(Table1[[#This Row],[TeamFavorite]]=Table1[[#This Row],[TeamHome]],Table1[[#This Row],[ScoreAway]]-Table1[[#This Row],[ScoreHome]],Table1[[#This Row],[ScoreHome]]-Table1[[#This Row],[ScoreAway]])</f>
        <v>-3</v>
      </c>
      <c r="O6204">
        <f>IF(Table1[[#This Row],[SpreadActual]]&lt;Table1[[#This Row],[SpreadFavorite]],1,0)</f>
        <v>1</v>
      </c>
      <c r="P6204">
        <v>40</v>
      </c>
      <c r="Q6204" t="s">
        <v>111</v>
      </c>
      <c r="R6204" t="b">
        <v>0</v>
      </c>
      <c r="S6204">
        <v>48</v>
      </c>
      <c r="T6204">
        <v>14</v>
      </c>
      <c r="U6204">
        <v>72</v>
      </c>
    </row>
    <row r="6205" spans="1:22" x14ac:dyDescent="0.2">
      <c r="A6205" s="1">
        <v>35001</v>
      </c>
      <c r="B6205">
        <v>1995</v>
      </c>
      <c r="C6205">
        <f>_xlfn.MAXIFS(Table1[ScheduleWeekWritten],Table1[ScheduleSeason],Table1[[#This Row],[ScheduleSeason]])</f>
        <v>17</v>
      </c>
      <c r="D6205">
        <v>9</v>
      </c>
      <c r="E6205" cm="1">
        <f t="array" ref="E6205">_xlfn.XLOOKUP(Table1[[#This Row],[ScheduleWeekWritten]],Table3[Game],100+Table3[Increase],Table1[[#This Row],[ScheduleWeekWritten]])</f>
        <v>9</v>
      </c>
      <c r="F6205" t="b">
        <v>0</v>
      </c>
      <c r="G6205" t="s">
        <v>45</v>
      </c>
      <c r="H6205">
        <v>24</v>
      </c>
      <c r="I6205">
        <v>16</v>
      </c>
      <c r="J6205" t="s">
        <v>33</v>
      </c>
      <c r="K6205" t="s">
        <v>79</v>
      </c>
      <c r="L6205" t="str">
        <f>_xlfn.XLOOKUP(Table1[[#This Row],[TeamFavoriteID]],Table2[team_id],Table2[team_name],_xlfn.XLOOKUP(Table1[[#This Row],[TeamFavoriteID]],Table2[team_id_pfr],Table2[team_name],"Even"))</f>
        <v>Detroit Lions</v>
      </c>
      <c r="M6205">
        <v>-2.5</v>
      </c>
      <c r="N6205">
        <f>IF(Table1[[#This Row],[TeamFavorite]]=Table1[[#This Row],[TeamHome]],Table1[[#This Row],[ScoreAway]]-Table1[[#This Row],[ScoreHome]],Table1[[#This Row],[ScoreHome]]-Table1[[#This Row],[ScoreAway]])</f>
        <v>-8</v>
      </c>
      <c r="O6205">
        <f>IF(Table1[[#This Row],[SpreadActual]]&lt;Table1[[#This Row],[SpreadFavorite]],1,0)</f>
        <v>1</v>
      </c>
      <c r="P6205">
        <v>45</v>
      </c>
      <c r="Q6205" t="s">
        <v>125</v>
      </c>
      <c r="R6205" t="b">
        <v>0</v>
      </c>
      <c r="S6205">
        <v>72</v>
      </c>
      <c r="T6205">
        <v>0</v>
      </c>
      <c r="V6205" t="s">
        <v>103</v>
      </c>
    </row>
    <row r="6206" spans="1:22" x14ac:dyDescent="0.2">
      <c r="A6206" s="1">
        <v>35001</v>
      </c>
      <c r="B6206">
        <v>1995</v>
      </c>
      <c r="C6206">
        <f>_xlfn.MAXIFS(Table1[ScheduleWeekWritten],Table1[ScheduleSeason],Table1[[#This Row],[ScheduleSeason]])</f>
        <v>17</v>
      </c>
      <c r="D6206">
        <v>9</v>
      </c>
      <c r="E6206" cm="1">
        <f t="array" ref="E6206">_xlfn.XLOOKUP(Table1[[#This Row],[ScheduleWeekWritten]],Table3[Game],100+Table3[Increase],Table1[[#This Row],[ScheduleWeekWritten]])</f>
        <v>9</v>
      </c>
      <c r="F6206" t="b">
        <v>0</v>
      </c>
      <c r="G6206" t="s">
        <v>23</v>
      </c>
      <c r="H6206">
        <v>19</v>
      </c>
      <c r="I6206">
        <v>7</v>
      </c>
      <c r="J6206" t="s">
        <v>127</v>
      </c>
      <c r="K6206" t="s">
        <v>133</v>
      </c>
      <c r="L6206" t="str">
        <f>_xlfn.XLOOKUP(Table1[[#This Row],[TeamFavoriteID]],Table2[team_id],Table2[team_name],_xlfn.XLOOKUP(Table1[[#This Row],[TeamFavoriteID]],Table2[team_id_pfr],Table2[team_name],"Even"))</f>
        <v>Tampa Bay Buccaneers</v>
      </c>
      <c r="M6206">
        <v>-1</v>
      </c>
      <c r="N6206">
        <f>IF(Table1[[#This Row],[TeamFavorite]]=Table1[[#This Row],[TeamHome]],Table1[[#This Row],[ScoreAway]]-Table1[[#This Row],[ScoreHome]],Table1[[#This Row],[ScoreHome]]-Table1[[#This Row],[ScoreAway]])</f>
        <v>12</v>
      </c>
      <c r="O6206">
        <f>IF(Table1[[#This Row],[SpreadActual]]&lt;Table1[[#This Row],[SpreadFavorite]],1,0)</f>
        <v>0</v>
      </c>
      <c r="P6206">
        <v>37</v>
      </c>
      <c r="Q6206" t="s">
        <v>102</v>
      </c>
      <c r="R6206" t="b">
        <v>0</v>
      </c>
      <c r="S6206">
        <v>72</v>
      </c>
      <c r="T6206">
        <v>0</v>
      </c>
      <c r="V6206" t="s">
        <v>103</v>
      </c>
    </row>
    <row r="6207" spans="1:22" x14ac:dyDescent="0.2">
      <c r="A6207" s="1">
        <v>35001</v>
      </c>
      <c r="B6207">
        <v>1995</v>
      </c>
      <c r="C6207">
        <f>_xlfn.MAXIFS(Table1[ScheduleWeekWritten],Table1[ScheduleSeason],Table1[[#This Row],[ScheduleSeason]])</f>
        <v>17</v>
      </c>
      <c r="D6207">
        <v>9</v>
      </c>
      <c r="E6207" cm="1">
        <f t="array" ref="E6207">_xlfn.XLOOKUP(Table1[[#This Row],[ScheduleWeekWritten]],Table3[Game],100+Table3[Increase],Table1[[#This Row],[ScheduleWeekWritten]])</f>
        <v>9</v>
      </c>
      <c r="F6207" t="b">
        <v>0</v>
      </c>
      <c r="G6207" t="s">
        <v>140</v>
      </c>
      <c r="H6207">
        <v>17</v>
      </c>
      <c r="I6207">
        <v>10</v>
      </c>
      <c r="J6207" t="s">
        <v>31</v>
      </c>
      <c r="K6207" t="s">
        <v>72</v>
      </c>
      <c r="L6207" t="str">
        <f>_xlfn.XLOOKUP(Table1[[#This Row],[TeamFavoriteID]],Table2[team_id],Table2[team_name],_xlfn.XLOOKUP(Table1[[#This Row],[TeamFavoriteID]],Table2[team_id_pfr],Table2[team_name],"Even"))</f>
        <v>Baltimore Colts</v>
      </c>
      <c r="M6207">
        <v>-10.5</v>
      </c>
      <c r="N6207">
        <f>IF(Table1[[#This Row],[TeamFavorite]]=Table1[[#This Row],[TeamHome]],Table1[[#This Row],[ScoreAway]]-Table1[[#This Row],[ScoreHome]],Table1[[#This Row],[ScoreHome]]-Table1[[#This Row],[ScoreAway]])</f>
        <v>7</v>
      </c>
      <c r="O6207">
        <f>IF(Table1[[#This Row],[SpreadActual]]&lt;Table1[[#This Row],[SpreadFavorite]],1,0)</f>
        <v>0</v>
      </c>
      <c r="P6207">
        <v>40</v>
      </c>
      <c r="Q6207" t="s">
        <v>141</v>
      </c>
      <c r="R6207" t="b">
        <v>0</v>
      </c>
      <c r="S6207">
        <v>72</v>
      </c>
      <c r="T6207">
        <v>0</v>
      </c>
      <c r="V6207" t="s">
        <v>103</v>
      </c>
    </row>
    <row r="6208" spans="1:22" x14ac:dyDescent="0.2">
      <c r="A6208" s="1">
        <v>35001</v>
      </c>
      <c r="B6208">
        <v>1995</v>
      </c>
      <c r="C6208">
        <f>_xlfn.MAXIFS(Table1[ScheduleWeekWritten],Table1[ScheduleSeason],Table1[[#This Row],[ScheduleSeason]])</f>
        <v>17</v>
      </c>
      <c r="D6208">
        <v>9</v>
      </c>
      <c r="E6208" cm="1">
        <f t="array" ref="E6208">_xlfn.XLOOKUP(Table1[[#This Row],[ScheduleWeekWritten]],Table3[Game],100+Table3[Increase],Table1[[#This Row],[ScheduleWeekWritten]])</f>
        <v>9</v>
      </c>
      <c r="F6208" t="b">
        <v>0</v>
      </c>
      <c r="G6208" t="s">
        <v>19</v>
      </c>
      <c r="H6208">
        <v>23</v>
      </c>
      <c r="I6208">
        <v>6</v>
      </c>
      <c r="J6208" t="s">
        <v>28</v>
      </c>
      <c r="K6208" t="s">
        <v>91</v>
      </c>
      <c r="L6208" t="str">
        <f>_xlfn.XLOOKUP(Table1[[#This Row],[TeamFavoriteID]],Table2[team_id],Table2[team_name],_xlfn.XLOOKUP(Table1[[#This Row],[TeamFavoriteID]],Table2[team_id_pfr],Table2[team_name],"Even"))</f>
        <v>Miami Dolphins</v>
      </c>
      <c r="M6208">
        <v>-6</v>
      </c>
      <c r="N6208">
        <f>IF(Table1[[#This Row],[TeamFavorite]]=Table1[[#This Row],[TeamHome]],Table1[[#This Row],[ScoreAway]]-Table1[[#This Row],[ScoreHome]],Table1[[#This Row],[ScoreHome]]-Table1[[#This Row],[ScoreAway]])</f>
        <v>-17</v>
      </c>
      <c r="O6208">
        <f>IF(Table1[[#This Row],[SpreadActual]]&lt;Table1[[#This Row],[SpreadFavorite]],1,0)</f>
        <v>1</v>
      </c>
      <c r="P6208">
        <v>43</v>
      </c>
      <c r="Q6208" t="s">
        <v>143</v>
      </c>
      <c r="R6208" t="b">
        <v>0</v>
      </c>
      <c r="S6208">
        <v>80</v>
      </c>
      <c r="T6208">
        <v>9</v>
      </c>
      <c r="U6208">
        <v>70</v>
      </c>
    </row>
    <row r="6209" spans="1:22" x14ac:dyDescent="0.2">
      <c r="A6209" s="1">
        <v>35001</v>
      </c>
      <c r="B6209">
        <v>1995</v>
      </c>
      <c r="C6209">
        <f>_xlfn.MAXIFS(Table1[ScheduleWeekWritten],Table1[ScheduleSeason],Table1[[#This Row],[ScheduleSeason]])</f>
        <v>17</v>
      </c>
      <c r="D6209">
        <v>9</v>
      </c>
      <c r="E6209" cm="1">
        <f t="array" ref="E6209">_xlfn.XLOOKUP(Table1[[#This Row],[ScheduleWeekWritten]],Table3[Game],100+Table3[Increase],Table1[[#This Row],[ScheduleWeekWritten]])</f>
        <v>9</v>
      </c>
      <c r="F6209" t="b">
        <v>0</v>
      </c>
      <c r="G6209" t="s">
        <v>115</v>
      </c>
      <c r="H6209">
        <v>17</v>
      </c>
      <c r="I6209">
        <v>20</v>
      </c>
      <c r="J6209" t="s">
        <v>152</v>
      </c>
      <c r="K6209" t="s">
        <v>70</v>
      </c>
      <c r="L6209" t="str">
        <f>_xlfn.XLOOKUP(Table1[[#This Row],[TeamFavoriteID]],Table2[team_id],Table2[team_name],_xlfn.XLOOKUP(Table1[[#This Row],[TeamFavoriteID]],Table2[team_id_pfr],Table2[team_name],"Even"))</f>
        <v>Boston Patriots</v>
      </c>
      <c r="M6209">
        <v>-8</v>
      </c>
      <c r="N6209">
        <f>IF(Table1[[#This Row],[TeamFavorite]]=Table1[[#This Row],[TeamHome]],Table1[[#This Row],[ScoreAway]]-Table1[[#This Row],[ScoreHome]],Table1[[#This Row],[ScoreHome]]-Table1[[#This Row],[ScoreAway]])</f>
        <v>-3</v>
      </c>
      <c r="O6209">
        <f>IF(Table1[[#This Row],[SpreadActual]]&lt;Table1[[#This Row],[SpreadFavorite]],1,0)</f>
        <v>0</v>
      </c>
      <c r="P6209">
        <v>38.5</v>
      </c>
      <c r="Q6209" t="s">
        <v>116</v>
      </c>
      <c r="R6209" t="b">
        <v>0</v>
      </c>
      <c r="S6209">
        <v>54</v>
      </c>
      <c r="T6209">
        <v>18</v>
      </c>
      <c r="U6209">
        <v>66</v>
      </c>
    </row>
    <row r="6210" spans="1:22" x14ac:dyDescent="0.2">
      <c r="A6210" s="1">
        <v>35001</v>
      </c>
      <c r="B6210">
        <v>1995</v>
      </c>
      <c r="C6210">
        <f>_xlfn.MAXIFS(Table1[ScheduleWeekWritten],Table1[ScheduleSeason],Table1[[#This Row],[ScheduleSeason]])</f>
        <v>17</v>
      </c>
      <c r="D6210">
        <v>9</v>
      </c>
      <c r="E6210" cm="1">
        <f t="array" ref="E6210">_xlfn.XLOOKUP(Table1[[#This Row],[ScheduleWeekWritten]],Table3[Game],100+Table3[Increase],Table1[[#This Row],[ScheduleWeekWritten]])</f>
        <v>9</v>
      </c>
      <c r="F6210" t="b">
        <v>0</v>
      </c>
      <c r="G6210" t="s">
        <v>58</v>
      </c>
      <c r="H6210">
        <v>20</v>
      </c>
      <c r="I6210">
        <v>9</v>
      </c>
      <c r="J6210" t="s">
        <v>153</v>
      </c>
      <c r="K6210" t="s">
        <v>77</v>
      </c>
      <c r="L6210" t="str">
        <f>_xlfn.XLOOKUP(Table1[[#This Row],[TeamFavoriteID]],Table2[team_id],Table2[team_name],_xlfn.XLOOKUP(Table1[[#This Row],[TeamFavoriteID]],Table2[team_id_pfr],Table2[team_name],"Even"))</f>
        <v>Philadelphia Eagles</v>
      </c>
      <c r="M6210">
        <v>-3.5</v>
      </c>
      <c r="N6210">
        <f>IF(Table1[[#This Row],[TeamFavorite]]=Table1[[#This Row],[TeamHome]],Table1[[#This Row],[ScoreAway]]-Table1[[#This Row],[ScoreHome]],Table1[[#This Row],[ScoreHome]]-Table1[[#This Row],[ScoreAway]])</f>
        <v>-11</v>
      </c>
      <c r="O6210">
        <f>IF(Table1[[#This Row],[SpreadActual]]&lt;Table1[[#This Row],[SpreadFavorite]],1,0)</f>
        <v>1</v>
      </c>
      <c r="P6210">
        <v>40</v>
      </c>
      <c r="Q6210" t="s">
        <v>112</v>
      </c>
      <c r="R6210" t="b">
        <v>0</v>
      </c>
      <c r="S6210">
        <v>53</v>
      </c>
      <c r="T6210">
        <v>18</v>
      </c>
      <c r="U6210">
        <v>72</v>
      </c>
    </row>
    <row r="6211" spans="1:22" x14ac:dyDescent="0.2">
      <c r="A6211" s="1">
        <v>35001</v>
      </c>
      <c r="B6211">
        <v>1995</v>
      </c>
      <c r="C6211">
        <f>_xlfn.MAXIFS(Table1[ScheduleWeekWritten],Table1[ScheduleSeason],Table1[[#This Row],[ScheduleSeason]])</f>
        <v>17</v>
      </c>
      <c r="D6211">
        <v>9</v>
      </c>
      <c r="E6211" cm="1">
        <f t="array" ref="E6211">_xlfn.XLOOKUP(Table1[[#This Row],[ScheduleWeekWritten]],Table3[Game],100+Table3[Increase],Table1[[#This Row],[ScheduleWeekWritten]])</f>
        <v>9</v>
      </c>
      <c r="F6211" t="b">
        <v>0</v>
      </c>
      <c r="G6211" t="s">
        <v>49</v>
      </c>
      <c r="H6211">
        <v>24</v>
      </c>
      <c r="I6211">
        <v>7</v>
      </c>
      <c r="J6211" t="s">
        <v>154</v>
      </c>
      <c r="K6211" t="s">
        <v>51</v>
      </c>
      <c r="L6211" t="str">
        <f>_xlfn.XLOOKUP(Table1[[#This Row],[TeamFavoriteID]],Table2[team_id],Table2[team_name],_xlfn.XLOOKUP(Table1[[#This Row],[TeamFavoriteID]],Table2[team_id_pfr],Table2[team_name],"Even"))</f>
        <v>Pittsburgh Steelers</v>
      </c>
      <c r="M6211">
        <v>-10</v>
      </c>
      <c r="N6211">
        <f>IF(Table1[[#This Row],[TeamFavorite]]=Table1[[#This Row],[TeamHome]],Table1[[#This Row],[ScoreAway]]-Table1[[#This Row],[ScoreHome]],Table1[[#This Row],[ScoreHome]]-Table1[[#This Row],[ScoreAway]])</f>
        <v>-17</v>
      </c>
      <c r="O6211">
        <f>IF(Table1[[#This Row],[SpreadActual]]&lt;Table1[[#This Row],[SpreadFavorite]],1,0)</f>
        <v>1</v>
      </c>
      <c r="P6211">
        <v>38</v>
      </c>
      <c r="Q6211" t="s">
        <v>113</v>
      </c>
      <c r="R6211" t="b">
        <v>0</v>
      </c>
      <c r="S6211">
        <v>46</v>
      </c>
      <c r="T6211">
        <v>17</v>
      </c>
      <c r="U6211">
        <v>72</v>
      </c>
    </row>
    <row r="6212" spans="1:22" x14ac:dyDescent="0.2">
      <c r="A6212" s="1">
        <v>35001</v>
      </c>
      <c r="B6212">
        <v>1995</v>
      </c>
      <c r="C6212">
        <f>_xlfn.MAXIFS(Table1[ScheduleWeekWritten],Table1[ScheduleSeason],Table1[[#This Row],[ScheduleSeason]])</f>
        <v>17</v>
      </c>
      <c r="D6212">
        <v>9</v>
      </c>
      <c r="E6212" cm="1">
        <f t="array" ref="E6212">_xlfn.XLOOKUP(Table1[[#This Row],[ScheduleWeekWritten]],Table3[Game],100+Table3[Increase],Table1[[#This Row],[ScheduleWeekWritten]])</f>
        <v>9</v>
      </c>
      <c r="F6212" t="b">
        <v>0</v>
      </c>
      <c r="G6212" t="s">
        <v>53</v>
      </c>
      <c r="H6212">
        <v>7</v>
      </c>
      <c r="I6212">
        <v>11</v>
      </c>
      <c r="J6212" t="s">
        <v>95</v>
      </c>
      <c r="K6212" t="s">
        <v>87</v>
      </c>
      <c r="L6212" t="str">
        <f>_xlfn.XLOOKUP(Table1[[#This Row],[TeamFavoriteID]],Table2[team_id],Table2[team_name],_xlfn.XLOOKUP(Table1[[#This Row],[TeamFavoriteID]],Table2[team_id_pfr],Table2[team_name],"Even"))</f>
        <v>San Francisco 49ers</v>
      </c>
      <c r="M6212">
        <v>-14</v>
      </c>
      <c r="N6212">
        <f>IF(Table1[[#This Row],[TeamFavorite]]=Table1[[#This Row],[TeamHome]],Table1[[#This Row],[ScoreAway]]-Table1[[#This Row],[ScoreHome]],Table1[[#This Row],[ScoreHome]]-Table1[[#This Row],[ScoreAway]])</f>
        <v>4</v>
      </c>
      <c r="O6212">
        <f>IF(Table1[[#This Row],[SpreadActual]]&lt;Table1[[#This Row],[SpreadFavorite]],1,0)</f>
        <v>0</v>
      </c>
      <c r="P6212">
        <v>44.5</v>
      </c>
      <c r="Q6212" t="s">
        <v>118</v>
      </c>
      <c r="R6212" t="b">
        <v>0</v>
      </c>
      <c r="S6212">
        <v>56</v>
      </c>
      <c r="T6212">
        <v>9</v>
      </c>
      <c r="U6212">
        <v>89</v>
      </c>
    </row>
    <row r="6213" spans="1:22" x14ac:dyDescent="0.2">
      <c r="A6213" s="1">
        <v>35001</v>
      </c>
      <c r="B6213">
        <v>1995</v>
      </c>
      <c r="C6213">
        <f>_xlfn.MAXIFS(Table1[ScheduleWeekWritten],Table1[ScheduleSeason],Table1[[#This Row],[ScheduleSeason]])</f>
        <v>17</v>
      </c>
      <c r="D6213">
        <v>9</v>
      </c>
      <c r="E6213" cm="1">
        <f t="array" ref="E6213">_xlfn.XLOOKUP(Table1[[#This Row],[ScheduleWeekWritten]],Table3[Game],100+Table3[Increase],Table1[[#This Row],[ScheduleWeekWritten]])</f>
        <v>9</v>
      </c>
      <c r="F6213" t="b">
        <v>0</v>
      </c>
      <c r="G6213" t="s">
        <v>61</v>
      </c>
      <c r="H6213">
        <v>15</v>
      </c>
      <c r="I6213">
        <v>24</v>
      </c>
      <c r="J6213" t="s">
        <v>50</v>
      </c>
      <c r="K6213" t="s">
        <v>85</v>
      </c>
      <c r="L6213" t="str">
        <f>_xlfn.XLOOKUP(Table1[[#This Row],[TeamFavoriteID]],Table2[team_id],Table2[team_name],_xlfn.XLOOKUP(Table1[[#This Row],[TeamFavoriteID]],Table2[team_id_pfr],Table2[team_name],"Even"))</f>
        <v>Washington Commanders</v>
      </c>
      <c r="M6213">
        <v>-3</v>
      </c>
      <c r="N6213">
        <f>IF(Table1[[#This Row],[TeamFavorite]]=Table1[[#This Row],[TeamHome]],Table1[[#This Row],[ScoreAway]]-Table1[[#This Row],[ScoreHome]],Table1[[#This Row],[ScoreHome]]-Table1[[#This Row],[ScoreAway]])</f>
        <v>-9</v>
      </c>
      <c r="O6213">
        <f>IF(Table1[[#This Row],[SpreadActual]]&lt;Table1[[#This Row],[SpreadFavorite]],1,0)</f>
        <v>1</v>
      </c>
      <c r="P6213">
        <v>41.5</v>
      </c>
      <c r="Q6213" t="s">
        <v>64</v>
      </c>
      <c r="R6213" t="b">
        <v>0</v>
      </c>
      <c r="S6213">
        <v>52</v>
      </c>
      <c r="T6213">
        <v>12</v>
      </c>
      <c r="U6213">
        <v>64</v>
      </c>
    </row>
    <row r="6214" spans="1:22" x14ac:dyDescent="0.2">
      <c r="A6214" s="1">
        <v>35002</v>
      </c>
      <c r="B6214">
        <v>1995</v>
      </c>
      <c r="C6214">
        <f>_xlfn.MAXIFS(Table1[ScheduleWeekWritten],Table1[ScheduleSeason],Table1[[#This Row],[ScheduleSeason]])</f>
        <v>17</v>
      </c>
      <c r="D6214">
        <v>9</v>
      </c>
      <c r="E6214" cm="1">
        <f t="array" ref="E6214">_xlfn.XLOOKUP(Table1[[#This Row],[ScheduleWeekWritten]],Table3[Game],100+Table3[Increase],Table1[[#This Row],[ScheduleWeekWritten]])</f>
        <v>9</v>
      </c>
      <c r="F6214" t="b">
        <v>0</v>
      </c>
      <c r="G6214" t="s">
        <v>54</v>
      </c>
      <c r="H6214">
        <v>6</v>
      </c>
      <c r="I6214">
        <v>14</v>
      </c>
      <c r="J6214" t="s">
        <v>46</v>
      </c>
      <c r="K6214" t="s">
        <v>55</v>
      </c>
      <c r="L6214" t="str">
        <f>_xlfn.XLOOKUP(Table1[[#This Row],[TeamFavoriteID]],Table2[team_id],Table2[team_name],_xlfn.XLOOKUP(Table1[[#This Row],[TeamFavoriteID]],Table2[team_id_pfr],Table2[team_name],"Even"))</f>
        <v>Minnesota Vikings</v>
      </c>
      <c r="M6214">
        <v>-3.5</v>
      </c>
      <c r="N6214">
        <f>IF(Table1[[#This Row],[TeamFavorite]]=Table1[[#This Row],[TeamHome]],Table1[[#This Row],[ScoreAway]]-Table1[[#This Row],[ScoreHome]],Table1[[#This Row],[ScoreHome]]-Table1[[#This Row],[ScoreAway]])</f>
        <v>8</v>
      </c>
      <c r="O6214">
        <f>IF(Table1[[#This Row],[SpreadActual]]&lt;Table1[[#This Row],[SpreadFavorite]],1,0)</f>
        <v>0</v>
      </c>
      <c r="P6214">
        <v>44.5</v>
      </c>
      <c r="Q6214" t="s">
        <v>137</v>
      </c>
      <c r="R6214" t="b">
        <v>0</v>
      </c>
      <c r="S6214">
        <v>72</v>
      </c>
      <c r="T6214">
        <v>0</v>
      </c>
      <c r="V6214" t="s">
        <v>103</v>
      </c>
    </row>
    <row r="6215" spans="1:22" x14ac:dyDescent="0.2">
      <c r="A6215" s="1">
        <v>35008</v>
      </c>
      <c r="B6215">
        <v>1995</v>
      </c>
      <c r="C6215">
        <f>_xlfn.MAXIFS(Table1[ScheduleWeekWritten],Table1[ScheduleSeason],Table1[[#This Row],[ScheduleSeason]])</f>
        <v>17</v>
      </c>
      <c r="D6215">
        <v>10</v>
      </c>
      <c r="E6215" cm="1">
        <f t="array" ref="E6215">_xlfn.XLOOKUP(Table1[[#This Row],[ScheduleWeekWritten]],Table3[Game],100+Table3[Increase],Table1[[#This Row],[ScheduleWeekWritten]])</f>
        <v>10</v>
      </c>
      <c r="F6215" t="b">
        <v>0</v>
      </c>
      <c r="G6215" t="s">
        <v>38</v>
      </c>
      <c r="H6215">
        <v>34</v>
      </c>
      <c r="I6215">
        <v>22</v>
      </c>
      <c r="J6215" t="s">
        <v>45</v>
      </c>
      <c r="K6215" t="s">
        <v>109</v>
      </c>
      <c r="L6215" t="str">
        <f>_xlfn.XLOOKUP(Table1[[#This Row],[TeamFavoriteID]],Table2[team_id],Table2[team_name],_xlfn.XLOOKUP(Table1[[#This Row],[TeamFavoriteID]],Table2[team_id_pfr],Table2[team_name],"Even"))</f>
        <v>Atlanta Falcons</v>
      </c>
      <c r="M6215">
        <v>-1</v>
      </c>
      <c r="N6215">
        <f>IF(Table1[[#This Row],[TeamFavorite]]=Table1[[#This Row],[TeamHome]],Table1[[#This Row],[ScoreAway]]-Table1[[#This Row],[ScoreHome]],Table1[[#This Row],[ScoreHome]]-Table1[[#This Row],[ScoreAway]])</f>
        <v>-12</v>
      </c>
      <c r="O6215">
        <f>IF(Table1[[#This Row],[SpreadActual]]&lt;Table1[[#This Row],[SpreadFavorite]],1,0)</f>
        <v>1</v>
      </c>
      <c r="P6215">
        <v>46</v>
      </c>
      <c r="Q6215" t="s">
        <v>148</v>
      </c>
      <c r="R6215" t="b">
        <v>0</v>
      </c>
      <c r="S6215">
        <v>72</v>
      </c>
      <c r="T6215">
        <v>0</v>
      </c>
      <c r="V6215" t="s">
        <v>103</v>
      </c>
    </row>
    <row r="6216" spans="1:22" x14ac:dyDescent="0.2">
      <c r="A6216" s="1">
        <v>35008</v>
      </c>
      <c r="B6216">
        <v>1995</v>
      </c>
      <c r="C6216">
        <f>_xlfn.MAXIFS(Table1[ScheduleWeekWritten],Table1[ScheduleSeason],Table1[[#This Row],[ScheduleSeason]])</f>
        <v>17</v>
      </c>
      <c r="D6216">
        <v>10</v>
      </c>
      <c r="E6216" cm="1">
        <f t="array" ref="E6216">_xlfn.XLOOKUP(Table1[[#This Row],[ScheduleWeekWritten]],Table3[Game],100+Table3[Increase],Table1[[#This Row],[ScheduleWeekWritten]])</f>
        <v>10</v>
      </c>
      <c r="F6216" t="b">
        <v>0</v>
      </c>
      <c r="G6216" t="s">
        <v>46</v>
      </c>
      <c r="H6216">
        <v>34</v>
      </c>
      <c r="I6216">
        <v>37</v>
      </c>
      <c r="J6216" t="s">
        <v>49</v>
      </c>
      <c r="K6216" t="s">
        <v>47</v>
      </c>
      <c r="L6216" t="str">
        <f>_xlfn.XLOOKUP(Table1[[#This Row],[TeamFavoriteID]],Table2[team_id],Table2[team_name],_xlfn.XLOOKUP(Table1[[#This Row],[TeamFavoriteID]],Table2[team_id_pfr],Table2[team_name],"Even"))</f>
        <v>Chicago Bears</v>
      </c>
      <c r="M6216">
        <v>-2.5</v>
      </c>
      <c r="N6216">
        <f>IF(Table1[[#This Row],[TeamFavorite]]=Table1[[#This Row],[TeamHome]],Table1[[#This Row],[ScoreAway]]-Table1[[#This Row],[ScoreHome]],Table1[[#This Row],[ScoreHome]]-Table1[[#This Row],[ScoreAway]])</f>
        <v>3</v>
      </c>
      <c r="O6216">
        <f>IF(Table1[[#This Row],[SpreadActual]]&lt;Table1[[#This Row],[SpreadFavorite]],1,0)</f>
        <v>0</v>
      </c>
      <c r="P6216">
        <v>42</v>
      </c>
      <c r="Q6216" t="s">
        <v>114</v>
      </c>
      <c r="R6216" t="b">
        <v>0</v>
      </c>
      <c r="S6216">
        <v>28</v>
      </c>
      <c r="T6216">
        <v>12</v>
      </c>
      <c r="U6216">
        <v>69</v>
      </c>
    </row>
    <row r="6217" spans="1:22" x14ac:dyDescent="0.2">
      <c r="A6217" s="1">
        <v>35008</v>
      </c>
      <c r="B6217">
        <v>1995</v>
      </c>
      <c r="C6217">
        <f>_xlfn.MAXIFS(Table1[ScheduleWeekWritten],Table1[ScheduleSeason],Table1[[#This Row],[ScheduleSeason]])</f>
        <v>17</v>
      </c>
      <c r="D6217">
        <v>10</v>
      </c>
      <c r="E6217" cm="1">
        <f t="array" ref="E6217">_xlfn.XLOOKUP(Table1[[#This Row],[ScheduleWeekWritten]],Table3[Game],100+Table3[Increase],Table1[[#This Row],[ScheduleWeekWritten]])</f>
        <v>10</v>
      </c>
      <c r="F6217" t="b">
        <v>0</v>
      </c>
      <c r="G6217" t="s">
        <v>101</v>
      </c>
      <c r="H6217">
        <v>17</v>
      </c>
      <c r="I6217">
        <v>20</v>
      </c>
      <c r="J6217" t="s">
        <v>20</v>
      </c>
      <c r="K6217" t="s">
        <v>21</v>
      </c>
      <c r="L6217" t="str">
        <f>_xlfn.XLOOKUP(Table1[[#This Row],[TeamFavoriteID]],Table2[team_id],Table2[team_name],_xlfn.XLOOKUP(Table1[[#This Row],[TeamFavoriteID]],Table2[team_id_pfr],Table2[team_name],"Even"))</f>
        <v>Las Vegas Raiders</v>
      </c>
      <c r="M6217">
        <v>-6.5</v>
      </c>
      <c r="N6217">
        <f>IF(Table1[[#This Row],[TeamFavorite]]=Table1[[#This Row],[TeamHome]],Table1[[#This Row],[ScoreAway]]-Table1[[#This Row],[ScoreHome]],Table1[[#This Row],[ScoreHome]]-Table1[[#This Row],[ScoreAway]])</f>
        <v>-3</v>
      </c>
      <c r="O6217">
        <f>IF(Table1[[#This Row],[SpreadActual]]&lt;Table1[[#This Row],[SpreadFavorite]],1,0)</f>
        <v>0</v>
      </c>
      <c r="P6217">
        <v>45</v>
      </c>
      <c r="Q6217" t="s">
        <v>111</v>
      </c>
      <c r="R6217" t="b">
        <v>0</v>
      </c>
      <c r="S6217">
        <v>25</v>
      </c>
      <c r="T6217">
        <v>4</v>
      </c>
      <c r="U6217">
        <v>72</v>
      </c>
    </row>
    <row r="6218" spans="1:22" x14ac:dyDescent="0.2">
      <c r="A6218" s="1">
        <v>35008</v>
      </c>
      <c r="B6218">
        <v>1995</v>
      </c>
      <c r="C6218">
        <f>_xlfn.MAXIFS(Table1[ScheduleWeekWritten],Table1[ScheduleSeason],Table1[[#This Row],[ScheduleSeason]])</f>
        <v>17</v>
      </c>
      <c r="D6218">
        <v>10</v>
      </c>
      <c r="E6218" cm="1">
        <f t="array" ref="E6218">_xlfn.XLOOKUP(Table1[[#This Row],[ScheduleWeekWritten]],Table3[Game],100+Table3[Increase],Table1[[#This Row],[ScheduleWeekWritten]])</f>
        <v>10</v>
      </c>
      <c r="F6218" t="b">
        <v>0</v>
      </c>
      <c r="G6218" t="s">
        <v>62</v>
      </c>
      <c r="H6218">
        <v>10</v>
      </c>
      <c r="I6218">
        <v>37</v>
      </c>
      <c r="J6218" t="s">
        <v>23</v>
      </c>
      <c r="K6218" t="s">
        <v>63</v>
      </c>
      <c r="L6218" t="str">
        <f>_xlfn.XLOOKUP(Table1[[#This Row],[TeamFavoriteID]],Table2[team_id],Table2[team_name],_xlfn.XLOOKUP(Table1[[#This Row],[TeamFavoriteID]],Table2[team_id_pfr],Table2[team_name],"Even"))</f>
        <v>Cleveland Browns</v>
      </c>
      <c r="M6218">
        <v>-7</v>
      </c>
      <c r="N6218">
        <f>IF(Table1[[#This Row],[TeamFavorite]]=Table1[[#This Row],[TeamHome]],Table1[[#This Row],[ScoreAway]]-Table1[[#This Row],[ScoreHome]],Table1[[#This Row],[ScoreHome]]-Table1[[#This Row],[ScoreAway]])</f>
        <v>27</v>
      </c>
      <c r="O6218">
        <f>IF(Table1[[#This Row],[SpreadActual]]&lt;Table1[[#This Row],[SpreadFavorite]],1,0)</f>
        <v>0</v>
      </c>
      <c r="P6218">
        <v>39</v>
      </c>
      <c r="Q6218" t="s">
        <v>66</v>
      </c>
      <c r="R6218" t="b">
        <v>0</v>
      </c>
      <c r="S6218">
        <v>30</v>
      </c>
      <c r="T6218">
        <v>12</v>
      </c>
      <c r="U6218">
        <v>62</v>
      </c>
    </row>
    <row r="6219" spans="1:22" x14ac:dyDescent="0.2">
      <c r="A6219" s="1">
        <v>35008</v>
      </c>
      <c r="B6219">
        <v>1995</v>
      </c>
      <c r="C6219">
        <f>_xlfn.MAXIFS(Table1[ScheduleWeekWritten],Table1[ScheduleSeason],Table1[[#This Row],[ScheduleSeason]])</f>
        <v>17</v>
      </c>
      <c r="D6219">
        <v>10</v>
      </c>
      <c r="E6219" cm="1">
        <f t="array" ref="E6219">_xlfn.XLOOKUP(Table1[[#This Row],[ScheduleWeekWritten]],Table3[Game],100+Table3[Increase],Table1[[#This Row],[ScheduleWeekWritten]])</f>
        <v>10</v>
      </c>
      <c r="F6219" t="b">
        <v>0</v>
      </c>
      <c r="G6219" t="s">
        <v>24</v>
      </c>
      <c r="H6219">
        <v>38</v>
      </c>
      <c r="I6219">
        <v>6</v>
      </c>
      <c r="J6219" t="s">
        <v>149</v>
      </c>
      <c r="K6219" t="s">
        <v>88</v>
      </c>
      <c r="L6219" t="str">
        <f>_xlfn.XLOOKUP(Table1[[#This Row],[TeamFavoriteID]],Table2[team_id],Table2[team_name],_xlfn.XLOOKUP(Table1[[#This Row],[TeamFavoriteID]],Table2[team_id_pfr],Table2[team_name],"Even"))</f>
        <v>Denver Broncos</v>
      </c>
      <c r="M6219">
        <v>-8</v>
      </c>
      <c r="N6219">
        <f>IF(Table1[[#This Row],[TeamFavorite]]=Table1[[#This Row],[TeamHome]],Table1[[#This Row],[ScoreAway]]-Table1[[#This Row],[ScoreHome]],Table1[[#This Row],[ScoreHome]]-Table1[[#This Row],[ScoreAway]])</f>
        <v>-32</v>
      </c>
      <c r="O6219">
        <f>IF(Table1[[#This Row],[SpreadActual]]&lt;Table1[[#This Row],[SpreadFavorite]],1,0)</f>
        <v>1</v>
      </c>
      <c r="P6219">
        <v>40.5</v>
      </c>
      <c r="Q6219" t="s">
        <v>71</v>
      </c>
      <c r="R6219" t="b">
        <v>0</v>
      </c>
      <c r="S6219">
        <v>44</v>
      </c>
      <c r="T6219">
        <v>16</v>
      </c>
      <c r="U6219">
        <v>26</v>
      </c>
    </row>
    <row r="6220" spans="1:22" x14ac:dyDescent="0.2">
      <c r="A6220" s="1">
        <v>35008</v>
      </c>
      <c r="B6220">
        <v>1995</v>
      </c>
      <c r="C6220">
        <f>_xlfn.MAXIFS(Table1[ScheduleWeekWritten],Table1[ScheduleSeason],Table1[[#This Row],[ScheduleSeason]])</f>
        <v>17</v>
      </c>
      <c r="D6220">
        <v>10</v>
      </c>
      <c r="E6220" cm="1">
        <f t="array" ref="E6220">_xlfn.XLOOKUP(Table1[[#This Row],[ScheduleWeekWritten]],Table3[Game],100+Table3[Increase],Table1[[#This Row],[ScheduleWeekWritten]])</f>
        <v>10</v>
      </c>
      <c r="F6220" t="b">
        <v>0</v>
      </c>
      <c r="G6220" t="s">
        <v>140</v>
      </c>
      <c r="H6220">
        <v>10</v>
      </c>
      <c r="I6220">
        <v>16</v>
      </c>
      <c r="J6220" t="s">
        <v>28</v>
      </c>
      <c r="K6220" t="s">
        <v>72</v>
      </c>
      <c r="L6220" t="str">
        <f>_xlfn.XLOOKUP(Table1[[#This Row],[TeamFavoriteID]],Table2[team_id],Table2[team_name],_xlfn.XLOOKUP(Table1[[#This Row],[TeamFavoriteID]],Table2[team_id_pfr],Table2[team_name],"Even"))</f>
        <v>Baltimore Colts</v>
      </c>
      <c r="M6220">
        <v>-4</v>
      </c>
      <c r="N6220">
        <f>IF(Table1[[#This Row],[TeamFavorite]]=Table1[[#This Row],[TeamHome]],Table1[[#This Row],[ScoreAway]]-Table1[[#This Row],[ScoreHome]],Table1[[#This Row],[ScoreHome]]-Table1[[#This Row],[ScoreAway]])</f>
        <v>-6</v>
      </c>
      <c r="O6220">
        <f>IF(Table1[[#This Row],[SpreadActual]]&lt;Table1[[#This Row],[SpreadFavorite]],1,0)</f>
        <v>1</v>
      </c>
      <c r="P6220">
        <v>37.5</v>
      </c>
      <c r="Q6220" t="s">
        <v>141</v>
      </c>
      <c r="R6220" t="b">
        <v>0</v>
      </c>
      <c r="S6220">
        <v>72</v>
      </c>
      <c r="T6220">
        <v>0</v>
      </c>
      <c r="V6220" t="s">
        <v>103</v>
      </c>
    </row>
    <row r="6221" spans="1:22" x14ac:dyDescent="0.2">
      <c r="A6221" s="1">
        <v>35008</v>
      </c>
      <c r="B6221">
        <v>1995</v>
      </c>
      <c r="C6221">
        <f>_xlfn.MAXIFS(Table1[ScheduleWeekWritten],Table1[ScheduleSeason],Table1[[#This Row],[ScheduleSeason]])</f>
        <v>17</v>
      </c>
      <c r="D6221">
        <v>10</v>
      </c>
      <c r="E6221" cm="1">
        <f t="array" ref="E6221">_xlfn.XLOOKUP(Table1[[#This Row],[ScheduleWeekWritten]],Table3[Game],100+Table3[Increase],Table1[[#This Row],[ScheduleWeekWritten]])</f>
        <v>10</v>
      </c>
      <c r="F6221" t="b">
        <v>0</v>
      </c>
      <c r="G6221" t="s">
        <v>42</v>
      </c>
      <c r="H6221">
        <v>24</v>
      </c>
      <c r="I6221">
        <v>3</v>
      </c>
      <c r="J6221" t="s">
        <v>61</v>
      </c>
      <c r="K6221" t="s">
        <v>75</v>
      </c>
      <c r="L6221" t="str">
        <f>_xlfn.XLOOKUP(Table1[[#This Row],[TeamFavoriteID]],Table2[team_id],Table2[team_name],_xlfn.XLOOKUP(Table1[[#This Row],[TeamFavoriteID]],Table2[team_id_pfr],Table2[team_name],"Even"))</f>
        <v>Kansas City Chiefs</v>
      </c>
      <c r="M6221">
        <v>-8.5</v>
      </c>
      <c r="N6221">
        <f>IF(Table1[[#This Row],[TeamFavorite]]=Table1[[#This Row],[TeamHome]],Table1[[#This Row],[ScoreAway]]-Table1[[#This Row],[ScoreHome]],Table1[[#This Row],[ScoreHome]]-Table1[[#This Row],[ScoreAway]])</f>
        <v>-21</v>
      </c>
      <c r="O6221">
        <f>IF(Table1[[#This Row],[SpreadActual]]&lt;Table1[[#This Row],[SpreadFavorite]],1,0)</f>
        <v>1</v>
      </c>
      <c r="P6221">
        <v>43</v>
      </c>
      <c r="Q6221" t="s">
        <v>117</v>
      </c>
      <c r="R6221" t="b">
        <v>0</v>
      </c>
      <c r="S6221">
        <v>41</v>
      </c>
      <c r="T6221">
        <v>15</v>
      </c>
      <c r="U6221">
        <v>54</v>
      </c>
    </row>
    <row r="6222" spans="1:22" x14ac:dyDescent="0.2">
      <c r="A6222" s="1">
        <v>35008</v>
      </c>
      <c r="B6222">
        <v>1995</v>
      </c>
      <c r="C6222">
        <f>_xlfn.MAXIFS(Table1[ScheduleWeekWritten],Table1[ScheduleSeason],Table1[[#This Row],[ScheduleSeason]])</f>
        <v>17</v>
      </c>
      <c r="D6222">
        <v>10</v>
      </c>
      <c r="E6222" cm="1">
        <f t="array" ref="E6222">_xlfn.XLOOKUP(Table1[[#This Row],[ScheduleWeekWritten]],Table3[Game],100+Table3[Increase],Table1[[#This Row],[ScheduleWeekWritten]])</f>
        <v>10</v>
      </c>
      <c r="F6222" t="b">
        <v>0</v>
      </c>
      <c r="G6222" t="s">
        <v>54</v>
      </c>
      <c r="H6222">
        <v>27</v>
      </c>
      <c r="I6222">
        <v>24</v>
      </c>
      <c r="J6222" t="s">
        <v>33</v>
      </c>
      <c r="K6222" t="s">
        <v>35</v>
      </c>
      <c r="L6222" t="str">
        <f>_xlfn.XLOOKUP(Table1[[#This Row],[TeamFavoriteID]],Table2[team_id],Table2[team_name],_xlfn.XLOOKUP(Table1[[#This Row],[TeamFavoriteID]],Table2[team_id_pfr],Table2[team_name],"Even"))</f>
        <v>Green Bay Packers</v>
      </c>
      <c r="M6222">
        <v>-1</v>
      </c>
      <c r="N6222">
        <f>IF(Table1[[#This Row],[TeamFavorite]]=Table1[[#This Row],[TeamHome]],Table1[[#This Row],[ScoreAway]]-Table1[[#This Row],[ScoreHome]],Table1[[#This Row],[ScoreHome]]-Table1[[#This Row],[ScoreAway]])</f>
        <v>3</v>
      </c>
      <c r="O6222">
        <f>IF(Table1[[#This Row],[SpreadActual]]&lt;Table1[[#This Row],[SpreadFavorite]],1,0)</f>
        <v>0</v>
      </c>
      <c r="P6222">
        <v>43.5</v>
      </c>
      <c r="Q6222" t="s">
        <v>137</v>
      </c>
      <c r="R6222" t="b">
        <v>0</v>
      </c>
      <c r="S6222">
        <v>72</v>
      </c>
      <c r="T6222">
        <v>0</v>
      </c>
      <c r="V6222" t="s">
        <v>103</v>
      </c>
    </row>
    <row r="6223" spans="1:22" x14ac:dyDescent="0.2">
      <c r="A6223" s="1">
        <v>35008</v>
      </c>
      <c r="B6223">
        <v>1995</v>
      </c>
      <c r="C6223">
        <f>_xlfn.MAXIFS(Table1[ScheduleWeekWritten],Table1[ScheduleSeason],Table1[[#This Row],[ScheduleSeason]])</f>
        <v>17</v>
      </c>
      <c r="D6223">
        <v>10</v>
      </c>
      <c r="E6223" cm="1">
        <f t="array" ref="E6223">_xlfn.XLOOKUP(Table1[[#This Row],[ScheduleWeekWritten]],Table3[Game],100+Table3[Increase],Table1[[#This Row],[ScheduleWeekWritten]])</f>
        <v>10</v>
      </c>
      <c r="F6223" t="b">
        <v>0</v>
      </c>
      <c r="G6223" t="s">
        <v>95</v>
      </c>
      <c r="H6223">
        <v>19</v>
      </c>
      <c r="I6223">
        <v>10</v>
      </c>
      <c r="J6223" t="s">
        <v>153</v>
      </c>
      <c r="K6223" t="s">
        <v>98</v>
      </c>
      <c r="L6223" t="str">
        <f>_xlfn.XLOOKUP(Table1[[#This Row],[TeamFavoriteID]],Table2[team_id],Table2[team_name],_xlfn.XLOOKUP(Table1[[#This Row],[TeamFavoriteID]],Table2[team_id_pfr],Table2[team_name],"Even"))</f>
        <v>New Orleans Saints</v>
      </c>
      <c r="M6223">
        <v>-1.5</v>
      </c>
      <c r="N6223">
        <f>IF(Table1[[#This Row],[TeamFavorite]]=Table1[[#This Row],[TeamHome]],Table1[[#This Row],[ScoreAway]]-Table1[[#This Row],[ScoreHome]],Table1[[#This Row],[ScoreHome]]-Table1[[#This Row],[ScoreAway]])</f>
        <v>-9</v>
      </c>
      <c r="O6223">
        <f>IF(Table1[[#This Row],[SpreadActual]]&lt;Table1[[#This Row],[SpreadFavorite]],1,0)</f>
        <v>1</v>
      </c>
      <c r="P6223">
        <v>41.5</v>
      </c>
      <c r="Q6223" t="s">
        <v>124</v>
      </c>
      <c r="R6223" t="b">
        <v>0</v>
      </c>
      <c r="S6223">
        <v>72</v>
      </c>
      <c r="T6223">
        <v>0</v>
      </c>
      <c r="V6223" t="s">
        <v>103</v>
      </c>
    </row>
    <row r="6224" spans="1:22" x14ac:dyDescent="0.2">
      <c r="A6224" s="1">
        <v>35008</v>
      </c>
      <c r="B6224">
        <v>1995</v>
      </c>
      <c r="C6224">
        <f>_xlfn.MAXIFS(Table1[ScheduleWeekWritten],Table1[ScheduleSeason],Table1[[#This Row],[ScheduleSeason]])</f>
        <v>17</v>
      </c>
      <c r="D6224">
        <v>10</v>
      </c>
      <c r="E6224" cm="1">
        <f t="array" ref="E6224">_xlfn.XLOOKUP(Table1[[#This Row],[ScheduleWeekWritten]],Table3[Game],100+Table3[Increase],Table1[[#This Row],[ScheduleWeekWritten]])</f>
        <v>10</v>
      </c>
      <c r="F6224" t="b">
        <v>0</v>
      </c>
      <c r="G6224" t="s">
        <v>31</v>
      </c>
      <c r="H6224">
        <v>7</v>
      </c>
      <c r="I6224">
        <v>20</v>
      </c>
      <c r="J6224" t="s">
        <v>115</v>
      </c>
      <c r="K6224" t="s">
        <v>70</v>
      </c>
      <c r="L6224" t="str">
        <f>_xlfn.XLOOKUP(Table1[[#This Row],[TeamFavoriteID]],Table2[team_id],Table2[team_name],_xlfn.XLOOKUP(Table1[[#This Row],[TeamFavoriteID]],Table2[team_id_pfr],Table2[team_name],"Even"))</f>
        <v>Boston Patriots</v>
      </c>
      <c r="M6224">
        <v>-2.5</v>
      </c>
      <c r="N6224">
        <f>IF(Table1[[#This Row],[TeamFavorite]]=Table1[[#This Row],[TeamHome]],Table1[[#This Row],[ScoreAway]]-Table1[[#This Row],[ScoreHome]],Table1[[#This Row],[ScoreHome]]-Table1[[#This Row],[ScoreAway]])</f>
        <v>-13</v>
      </c>
      <c r="O6224">
        <f>IF(Table1[[#This Row],[SpreadActual]]&lt;Table1[[#This Row],[SpreadFavorite]],1,0)</f>
        <v>1</v>
      </c>
      <c r="P6224">
        <v>38</v>
      </c>
      <c r="Q6224" t="s">
        <v>126</v>
      </c>
      <c r="R6224" t="b">
        <v>0</v>
      </c>
      <c r="S6224">
        <v>41</v>
      </c>
      <c r="T6224">
        <v>15</v>
      </c>
      <c r="U6224">
        <v>48</v>
      </c>
    </row>
    <row r="6225" spans="1:22" x14ac:dyDescent="0.2">
      <c r="A6225" s="1">
        <v>35008</v>
      </c>
      <c r="B6225">
        <v>1995</v>
      </c>
      <c r="C6225">
        <f>_xlfn.MAXIFS(Table1[ScheduleWeekWritten],Table1[ScheduleSeason],Table1[[#This Row],[ScheduleSeason]])</f>
        <v>17</v>
      </c>
      <c r="D6225">
        <v>10</v>
      </c>
      <c r="E6225" cm="1">
        <f t="array" ref="E6225">_xlfn.XLOOKUP(Table1[[#This Row],[ScheduleWeekWritten]],Table3[Game],100+Table3[Increase],Table1[[#This Row],[ScheduleWeekWritten]])</f>
        <v>10</v>
      </c>
      <c r="F6225" t="b">
        <v>0</v>
      </c>
      <c r="G6225" t="s">
        <v>27</v>
      </c>
      <c r="H6225">
        <v>14</v>
      </c>
      <c r="I6225">
        <v>24</v>
      </c>
      <c r="J6225" t="s">
        <v>19</v>
      </c>
      <c r="K6225" t="s">
        <v>29</v>
      </c>
      <c r="L6225" t="str">
        <f>_xlfn.XLOOKUP(Table1[[#This Row],[TeamFavoriteID]],Table2[team_id],Table2[team_name],_xlfn.XLOOKUP(Table1[[#This Row],[TeamFavoriteID]],Table2[team_id_pfr],Table2[team_name],"Even"))</f>
        <v>Los Angeles Chargers</v>
      </c>
      <c r="M6225">
        <v>-1.5</v>
      </c>
      <c r="N6225">
        <f>IF(Table1[[#This Row],[TeamFavorite]]=Table1[[#This Row],[TeamHome]],Table1[[#This Row],[ScoreAway]]-Table1[[#This Row],[ScoreHome]],Table1[[#This Row],[ScoreHome]]-Table1[[#This Row],[ScoreAway]])</f>
        <v>-10</v>
      </c>
      <c r="O6225">
        <f>IF(Table1[[#This Row],[SpreadActual]]&lt;Table1[[#This Row],[SpreadFavorite]],1,0)</f>
        <v>1</v>
      </c>
      <c r="P6225">
        <v>43</v>
      </c>
      <c r="Q6225" t="s">
        <v>94</v>
      </c>
      <c r="R6225" t="b">
        <v>0</v>
      </c>
      <c r="S6225">
        <v>61</v>
      </c>
      <c r="T6225">
        <v>7</v>
      </c>
      <c r="U6225">
        <v>88</v>
      </c>
    </row>
    <row r="6226" spans="1:22" x14ac:dyDescent="0.2">
      <c r="A6226" s="1">
        <v>35008</v>
      </c>
      <c r="B6226">
        <v>1995</v>
      </c>
      <c r="C6226">
        <f>_xlfn.MAXIFS(Table1[ScheduleWeekWritten],Table1[ScheduleSeason],Table1[[#This Row],[ScheduleSeason]])</f>
        <v>17</v>
      </c>
      <c r="D6226">
        <v>10</v>
      </c>
      <c r="E6226" cm="1">
        <f t="array" ref="E6226">_xlfn.XLOOKUP(Table1[[#This Row],[ScheduleWeekWritten]],Table3[Game],100+Table3[Increase],Table1[[#This Row],[ScheduleWeekWritten]])</f>
        <v>10</v>
      </c>
      <c r="F6226" t="b">
        <v>0</v>
      </c>
      <c r="G6226" t="s">
        <v>53</v>
      </c>
      <c r="H6226">
        <v>7</v>
      </c>
      <c r="I6226">
        <v>13</v>
      </c>
      <c r="J6226" t="s">
        <v>152</v>
      </c>
      <c r="K6226" t="s">
        <v>87</v>
      </c>
      <c r="L6226" t="str">
        <f>_xlfn.XLOOKUP(Table1[[#This Row],[TeamFavoriteID]],Table2[team_id],Table2[team_name],_xlfn.XLOOKUP(Table1[[#This Row],[TeamFavoriteID]],Table2[team_id_pfr],Table2[team_name],"Even"))</f>
        <v>San Francisco 49ers</v>
      </c>
      <c r="M6226">
        <v>-14</v>
      </c>
      <c r="N6226">
        <f>IF(Table1[[#This Row],[TeamFavorite]]=Table1[[#This Row],[TeamHome]],Table1[[#This Row],[ScoreAway]]-Table1[[#This Row],[ScoreHome]],Table1[[#This Row],[ScoreHome]]-Table1[[#This Row],[ScoreAway]])</f>
        <v>6</v>
      </c>
      <c r="O6226">
        <f>IF(Table1[[#This Row],[SpreadActual]]&lt;Table1[[#This Row],[SpreadFavorite]],1,0)</f>
        <v>0</v>
      </c>
      <c r="P6226">
        <v>40</v>
      </c>
      <c r="Q6226" t="s">
        <v>118</v>
      </c>
      <c r="R6226" t="b">
        <v>0</v>
      </c>
      <c r="S6226">
        <v>55</v>
      </c>
      <c r="T6226">
        <v>12</v>
      </c>
      <c r="U6226">
        <v>77</v>
      </c>
    </row>
    <row r="6227" spans="1:22" x14ac:dyDescent="0.2">
      <c r="A6227" s="1">
        <v>35008</v>
      </c>
      <c r="B6227">
        <v>1995</v>
      </c>
      <c r="C6227">
        <f>_xlfn.MAXIFS(Table1[ScheduleWeekWritten],Table1[ScheduleSeason],Table1[[#This Row],[ScheduleSeason]])</f>
        <v>17</v>
      </c>
      <c r="D6227">
        <v>10</v>
      </c>
      <c r="E6227" cm="1">
        <f t="array" ref="E6227">_xlfn.XLOOKUP(Table1[[#This Row],[ScheduleWeekWritten]],Table3[Game],100+Table3[Increase],Table1[[#This Row],[ScheduleWeekWritten]])</f>
        <v>10</v>
      </c>
      <c r="F6227" t="b">
        <v>0</v>
      </c>
      <c r="G6227" t="s">
        <v>128</v>
      </c>
      <c r="H6227">
        <v>30</v>
      </c>
      <c r="I6227">
        <v>28</v>
      </c>
      <c r="J6227" t="s">
        <v>50</v>
      </c>
      <c r="K6227" t="s">
        <v>89</v>
      </c>
      <c r="L6227" t="str">
        <f>_xlfn.XLOOKUP(Table1[[#This Row],[TeamFavoriteID]],Table2[team_id],Table2[team_name],_xlfn.XLOOKUP(Table1[[#This Row],[TeamFavoriteID]],Table2[team_id_pfr],Table2[team_name],"Even"))</f>
        <v>Even</v>
      </c>
      <c r="M6227">
        <v>0</v>
      </c>
      <c r="N6227">
        <f>IF(Table1[[#This Row],[TeamFavorite]]=Table1[[#This Row],[TeamHome]],Table1[[#This Row],[ScoreAway]]-Table1[[#This Row],[ScoreHome]],Table1[[#This Row],[ScoreHome]]-Table1[[#This Row],[ScoreAway]])</f>
        <v>2</v>
      </c>
      <c r="O6227">
        <f>IF(Table1[[#This Row],[SpreadActual]]&lt;Table1[[#This Row],[SpreadFavorite]],1,0)</f>
        <v>0</v>
      </c>
      <c r="P6227">
        <v>37.5</v>
      </c>
      <c r="Q6227" t="s">
        <v>129</v>
      </c>
      <c r="R6227" t="b">
        <v>0</v>
      </c>
      <c r="S6227">
        <v>72</v>
      </c>
      <c r="T6227">
        <v>0</v>
      </c>
      <c r="V6227" t="s">
        <v>103</v>
      </c>
    </row>
    <row r="6228" spans="1:22" x14ac:dyDescent="0.2">
      <c r="A6228" s="1">
        <v>35009</v>
      </c>
      <c r="B6228">
        <v>1995</v>
      </c>
      <c r="C6228">
        <f>_xlfn.MAXIFS(Table1[ScheduleWeekWritten],Table1[ScheduleSeason],Table1[[#This Row],[ScheduleSeason]])</f>
        <v>17</v>
      </c>
      <c r="D6228">
        <v>10</v>
      </c>
      <c r="E6228" cm="1">
        <f t="array" ref="E6228">_xlfn.XLOOKUP(Table1[[#This Row],[ScheduleWeekWritten]],Table3[Game],100+Table3[Increase],Table1[[#This Row],[ScheduleWeekWritten]])</f>
        <v>10</v>
      </c>
      <c r="F6228" t="b">
        <v>0</v>
      </c>
      <c r="G6228" t="s">
        <v>67</v>
      </c>
      <c r="H6228">
        <v>34</v>
      </c>
      <c r="I6228">
        <v>12</v>
      </c>
      <c r="J6228" t="s">
        <v>58</v>
      </c>
      <c r="K6228" t="s">
        <v>68</v>
      </c>
      <c r="L6228" t="str">
        <f>_xlfn.XLOOKUP(Table1[[#This Row],[TeamFavoriteID]],Table2[team_id],Table2[team_name],_xlfn.XLOOKUP(Table1[[#This Row],[TeamFavoriteID]],Table2[team_id_pfr],Table2[team_name],"Even"))</f>
        <v>Dallas Cowboys</v>
      </c>
      <c r="M6228">
        <v>-14.5</v>
      </c>
      <c r="N6228">
        <f>IF(Table1[[#This Row],[TeamFavorite]]=Table1[[#This Row],[TeamHome]],Table1[[#This Row],[ScoreAway]]-Table1[[#This Row],[ScoreHome]],Table1[[#This Row],[ScoreHome]]-Table1[[#This Row],[ScoreAway]])</f>
        <v>-22</v>
      </c>
      <c r="O6228">
        <f>IF(Table1[[#This Row],[SpreadActual]]&lt;Table1[[#This Row],[SpreadFavorite]],1,0)</f>
        <v>1</v>
      </c>
      <c r="P6228">
        <v>43.5</v>
      </c>
      <c r="Q6228" t="s">
        <v>119</v>
      </c>
      <c r="R6228" t="b">
        <v>0</v>
      </c>
      <c r="S6228">
        <v>54</v>
      </c>
      <c r="T6228">
        <v>14</v>
      </c>
      <c r="U6228">
        <v>90</v>
      </c>
    </row>
    <row r="6229" spans="1:22" x14ac:dyDescent="0.2">
      <c r="A6229" s="1">
        <v>35015</v>
      </c>
      <c r="B6229">
        <v>1995</v>
      </c>
      <c r="C6229">
        <f>_xlfn.MAXIFS(Table1[ScheduleWeekWritten],Table1[ScheduleSeason],Table1[[#This Row],[ScheduleSeason]])</f>
        <v>17</v>
      </c>
      <c r="D6229">
        <v>11</v>
      </c>
      <c r="E6229" cm="1">
        <f t="array" ref="E6229">_xlfn.XLOOKUP(Table1[[#This Row],[ScheduleWeekWritten]],Table3[Game],100+Table3[Increase],Table1[[#This Row],[ScheduleWeekWritten]])</f>
        <v>11</v>
      </c>
      <c r="F6229" t="b">
        <v>0</v>
      </c>
      <c r="G6229" t="s">
        <v>149</v>
      </c>
      <c r="H6229">
        <v>24</v>
      </c>
      <c r="I6229">
        <v>30</v>
      </c>
      <c r="J6229" t="s">
        <v>54</v>
      </c>
      <c r="K6229" t="s">
        <v>55</v>
      </c>
      <c r="L6229" t="str">
        <f>_xlfn.XLOOKUP(Table1[[#This Row],[TeamFavoriteID]],Table2[team_id],Table2[team_name],_xlfn.XLOOKUP(Table1[[#This Row],[TeamFavoriteID]],Table2[team_id_pfr],Table2[team_name],"Even"))</f>
        <v>Minnesota Vikings</v>
      </c>
      <c r="M6229">
        <v>-2</v>
      </c>
      <c r="N6229">
        <f>IF(Table1[[#This Row],[TeamFavorite]]=Table1[[#This Row],[TeamHome]],Table1[[#This Row],[ScoreAway]]-Table1[[#This Row],[ScoreHome]],Table1[[#This Row],[ScoreHome]]-Table1[[#This Row],[ScoreAway]])</f>
        <v>-6</v>
      </c>
      <c r="O6229">
        <f>IF(Table1[[#This Row],[SpreadActual]]&lt;Table1[[#This Row],[SpreadFavorite]],1,0)</f>
        <v>1</v>
      </c>
      <c r="P6229">
        <v>40</v>
      </c>
      <c r="Q6229" t="s">
        <v>150</v>
      </c>
      <c r="R6229" t="b">
        <v>0</v>
      </c>
      <c r="S6229">
        <v>66</v>
      </c>
      <c r="T6229">
        <v>4</v>
      </c>
      <c r="U6229">
        <v>49</v>
      </c>
    </row>
    <row r="6230" spans="1:22" x14ac:dyDescent="0.2">
      <c r="A6230" s="1">
        <v>35015</v>
      </c>
      <c r="B6230">
        <v>1995</v>
      </c>
      <c r="C6230">
        <f>_xlfn.MAXIFS(Table1[ScheduleWeekWritten],Table1[ScheduleSeason],Table1[[#This Row],[ScheduleSeason]])</f>
        <v>17</v>
      </c>
      <c r="D6230">
        <v>11</v>
      </c>
      <c r="E6230" cm="1">
        <f t="array" ref="E6230">_xlfn.XLOOKUP(Table1[[#This Row],[ScheduleWeekWritten]],Table3[Game],100+Table3[Increase],Table1[[#This Row],[ScheduleWeekWritten]])</f>
        <v>11</v>
      </c>
      <c r="F6230" t="b">
        <v>0</v>
      </c>
      <c r="G6230" t="s">
        <v>28</v>
      </c>
      <c r="H6230">
        <v>23</v>
      </c>
      <c r="I6230">
        <v>17</v>
      </c>
      <c r="J6230" t="s">
        <v>38</v>
      </c>
      <c r="K6230" t="s">
        <v>43</v>
      </c>
      <c r="L6230" t="str">
        <f>_xlfn.XLOOKUP(Table1[[#This Row],[TeamFavoriteID]],Table2[team_id],Table2[team_name],_xlfn.XLOOKUP(Table1[[#This Row],[TeamFavoriteID]],Table2[team_id_pfr],Table2[team_name],"Even"))</f>
        <v>Buffalo Bills</v>
      </c>
      <c r="M6230">
        <v>-3.5</v>
      </c>
      <c r="N6230">
        <f>IF(Table1[[#This Row],[TeamFavorite]]=Table1[[#This Row],[TeamHome]],Table1[[#This Row],[ScoreAway]]-Table1[[#This Row],[ScoreHome]],Table1[[#This Row],[ScoreHome]]-Table1[[#This Row],[ScoreAway]])</f>
        <v>-6</v>
      </c>
      <c r="O6230">
        <f>IF(Table1[[#This Row],[SpreadActual]]&lt;Table1[[#This Row],[SpreadFavorite]],1,0)</f>
        <v>1</v>
      </c>
      <c r="P6230">
        <v>39</v>
      </c>
      <c r="Q6230" t="s">
        <v>123</v>
      </c>
      <c r="R6230" t="b">
        <v>0</v>
      </c>
      <c r="S6230">
        <v>32</v>
      </c>
      <c r="T6230">
        <v>26</v>
      </c>
      <c r="U6230">
        <v>74</v>
      </c>
    </row>
    <row r="6231" spans="1:22" x14ac:dyDescent="0.2">
      <c r="A6231" s="1">
        <v>35015</v>
      </c>
      <c r="B6231">
        <v>1995</v>
      </c>
      <c r="C6231">
        <f>_xlfn.MAXIFS(Table1[ScheduleWeekWritten],Table1[ScheduleSeason],Table1[[#This Row],[ScheduleSeason]])</f>
        <v>17</v>
      </c>
      <c r="D6231">
        <v>11</v>
      </c>
      <c r="E6231" cm="1">
        <f t="array" ref="E6231">_xlfn.XLOOKUP(Table1[[#This Row],[ScheduleWeekWritten]],Table3[Game],100+Table3[Increase],Table1[[#This Row],[ScheduleWeekWritten]])</f>
        <v>11</v>
      </c>
      <c r="F6231" t="b">
        <v>0</v>
      </c>
      <c r="G6231" t="s">
        <v>67</v>
      </c>
      <c r="H6231">
        <v>20</v>
      </c>
      <c r="I6231">
        <v>38</v>
      </c>
      <c r="J6231" t="s">
        <v>53</v>
      </c>
      <c r="K6231" t="s">
        <v>68</v>
      </c>
      <c r="L6231" t="str">
        <f>_xlfn.XLOOKUP(Table1[[#This Row],[TeamFavoriteID]],Table2[team_id],Table2[team_name],_xlfn.XLOOKUP(Table1[[#This Row],[TeamFavoriteID]],Table2[team_id_pfr],Table2[team_name],"Even"))</f>
        <v>Dallas Cowboys</v>
      </c>
      <c r="M6231">
        <v>-13.5</v>
      </c>
      <c r="N6231">
        <f>IF(Table1[[#This Row],[TeamFavorite]]=Table1[[#This Row],[TeamHome]],Table1[[#This Row],[ScoreAway]]-Table1[[#This Row],[ScoreHome]],Table1[[#This Row],[ScoreHome]]-Table1[[#This Row],[ScoreAway]])</f>
        <v>18</v>
      </c>
      <c r="O6231">
        <f>IF(Table1[[#This Row],[SpreadActual]]&lt;Table1[[#This Row],[SpreadFavorite]],1,0)</f>
        <v>0</v>
      </c>
      <c r="P6231">
        <v>42</v>
      </c>
      <c r="Q6231" t="s">
        <v>119</v>
      </c>
      <c r="R6231" t="b">
        <v>0</v>
      </c>
      <c r="S6231">
        <v>48</v>
      </c>
      <c r="T6231">
        <v>14</v>
      </c>
      <c r="U6231">
        <v>39</v>
      </c>
    </row>
    <row r="6232" spans="1:22" x14ac:dyDescent="0.2">
      <c r="A6232" s="1">
        <v>35015</v>
      </c>
      <c r="B6232">
        <v>1995</v>
      </c>
      <c r="C6232">
        <f>_xlfn.MAXIFS(Table1[ScheduleWeekWritten],Table1[ScheduleSeason],Table1[[#This Row],[ScheduleSeason]])</f>
        <v>17</v>
      </c>
      <c r="D6232">
        <v>11</v>
      </c>
      <c r="E6232" cm="1">
        <f t="array" ref="E6232">_xlfn.XLOOKUP(Table1[[#This Row],[ScheduleWeekWritten]],Table3[Game],100+Table3[Increase],Table1[[#This Row],[ScheduleWeekWritten]])</f>
        <v>11</v>
      </c>
      <c r="F6232" t="b">
        <v>0</v>
      </c>
      <c r="G6232" t="s">
        <v>45</v>
      </c>
      <c r="H6232">
        <v>27</v>
      </c>
      <c r="I6232">
        <v>24</v>
      </c>
      <c r="J6232" t="s">
        <v>127</v>
      </c>
      <c r="K6232" t="s">
        <v>79</v>
      </c>
      <c r="L6232" t="str">
        <f>_xlfn.XLOOKUP(Table1[[#This Row],[TeamFavoriteID]],Table2[team_id],Table2[team_name],_xlfn.XLOOKUP(Table1[[#This Row],[TeamFavoriteID]],Table2[team_id_pfr],Table2[team_name],"Even"))</f>
        <v>Detroit Lions</v>
      </c>
      <c r="M6232">
        <v>-5.5</v>
      </c>
      <c r="N6232">
        <f>IF(Table1[[#This Row],[TeamFavorite]]=Table1[[#This Row],[TeamHome]],Table1[[#This Row],[ScoreAway]]-Table1[[#This Row],[ScoreHome]],Table1[[#This Row],[ScoreHome]]-Table1[[#This Row],[ScoreAway]])</f>
        <v>-3</v>
      </c>
      <c r="O6232">
        <f>IF(Table1[[#This Row],[SpreadActual]]&lt;Table1[[#This Row],[SpreadFavorite]],1,0)</f>
        <v>0</v>
      </c>
      <c r="P6232">
        <v>41</v>
      </c>
      <c r="Q6232" t="s">
        <v>125</v>
      </c>
      <c r="R6232" t="b">
        <v>0</v>
      </c>
      <c r="S6232">
        <v>72</v>
      </c>
      <c r="T6232">
        <v>0</v>
      </c>
      <c r="V6232" t="s">
        <v>103</v>
      </c>
    </row>
    <row r="6233" spans="1:22" x14ac:dyDescent="0.2">
      <c r="A6233" s="1">
        <v>35015</v>
      </c>
      <c r="B6233">
        <v>1995</v>
      </c>
      <c r="C6233">
        <f>_xlfn.MAXIFS(Table1[ScheduleWeekWritten],Table1[ScheduleSeason],Table1[[#This Row],[ScheduleSeason]])</f>
        <v>17</v>
      </c>
      <c r="D6233">
        <v>11</v>
      </c>
      <c r="E6233" cm="1">
        <f t="array" ref="E6233">_xlfn.XLOOKUP(Table1[[#This Row],[ScheduleWeekWritten]],Table3[Game],100+Table3[Increase],Table1[[#This Row],[ScheduleWeekWritten]])</f>
        <v>11</v>
      </c>
      <c r="F6233" t="b">
        <v>0</v>
      </c>
      <c r="G6233" t="s">
        <v>33</v>
      </c>
      <c r="H6233">
        <v>35</v>
      </c>
      <c r="I6233">
        <v>28</v>
      </c>
      <c r="J6233" t="s">
        <v>46</v>
      </c>
      <c r="K6233" t="s">
        <v>35</v>
      </c>
      <c r="L6233" t="str">
        <f>_xlfn.XLOOKUP(Table1[[#This Row],[TeamFavoriteID]],Table2[team_id],Table2[team_name],_xlfn.XLOOKUP(Table1[[#This Row],[TeamFavoriteID]],Table2[team_id_pfr],Table2[team_name],"Even"))</f>
        <v>Green Bay Packers</v>
      </c>
      <c r="M6233">
        <v>-3</v>
      </c>
      <c r="N6233">
        <f>IF(Table1[[#This Row],[TeamFavorite]]=Table1[[#This Row],[TeamHome]],Table1[[#This Row],[ScoreAway]]-Table1[[#This Row],[ScoreHome]],Table1[[#This Row],[ScoreHome]]-Table1[[#This Row],[ScoreAway]])</f>
        <v>-7</v>
      </c>
      <c r="O6233">
        <f>IF(Table1[[#This Row],[SpreadActual]]&lt;Table1[[#This Row],[SpreadFavorite]],1,0)</f>
        <v>1</v>
      </c>
      <c r="P6233">
        <v>40.5</v>
      </c>
      <c r="Q6233" t="s">
        <v>82</v>
      </c>
      <c r="R6233" t="b">
        <v>0</v>
      </c>
      <c r="S6233">
        <v>21</v>
      </c>
      <c r="T6233">
        <v>8</v>
      </c>
      <c r="U6233">
        <v>60</v>
      </c>
    </row>
    <row r="6234" spans="1:22" x14ac:dyDescent="0.2">
      <c r="A6234" s="1">
        <v>35015</v>
      </c>
      <c r="B6234">
        <v>1995</v>
      </c>
      <c r="C6234">
        <f>_xlfn.MAXIFS(Table1[ScheduleWeekWritten],Table1[ScheduleSeason],Table1[[#This Row],[ScheduleSeason]])</f>
        <v>17</v>
      </c>
      <c r="D6234">
        <v>11</v>
      </c>
      <c r="E6234" cm="1">
        <f t="array" ref="E6234">_xlfn.XLOOKUP(Table1[[#This Row],[ScheduleWeekWritten]],Table3[Game],100+Table3[Increase],Table1[[#This Row],[ScheduleWeekWritten]])</f>
        <v>11</v>
      </c>
      <c r="F6234" t="b">
        <v>0</v>
      </c>
      <c r="G6234" t="s">
        <v>23</v>
      </c>
      <c r="H6234">
        <v>25</v>
      </c>
      <c r="I6234">
        <v>32</v>
      </c>
      <c r="J6234" t="s">
        <v>101</v>
      </c>
      <c r="K6234" t="s">
        <v>25</v>
      </c>
      <c r="L6234" t="str">
        <f>_xlfn.XLOOKUP(Table1[[#This Row],[TeamFavoriteID]],Table2[team_id],Table2[team_name],_xlfn.XLOOKUP(Table1[[#This Row],[TeamFavoriteID]],Table2[team_id_pfr],Table2[team_name],"Even"))</f>
        <v>Houston Oilers</v>
      </c>
      <c r="M6234">
        <v>-3.5</v>
      </c>
      <c r="N6234">
        <f>IF(Table1[[#This Row],[TeamFavorite]]=Table1[[#This Row],[TeamHome]],Table1[[#This Row],[ScoreAway]]-Table1[[#This Row],[ScoreHome]],Table1[[#This Row],[ScoreHome]]-Table1[[#This Row],[ScoreAway]])</f>
        <v>7</v>
      </c>
      <c r="O6234">
        <f>IF(Table1[[#This Row],[SpreadActual]]&lt;Table1[[#This Row],[SpreadFavorite]],1,0)</f>
        <v>0</v>
      </c>
      <c r="P6234">
        <v>41</v>
      </c>
      <c r="Q6234" t="s">
        <v>102</v>
      </c>
      <c r="R6234" t="b">
        <v>0</v>
      </c>
      <c r="S6234">
        <v>72</v>
      </c>
      <c r="T6234">
        <v>0</v>
      </c>
      <c r="V6234" t="s">
        <v>103</v>
      </c>
    </row>
    <row r="6235" spans="1:22" x14ac:dyDescent="0.2">
      <c r="A6235" s="1">
        <v>35015</v>
      </c>
      <c r="B6235">
        <v>1995</v>
      </c>
      <c r="C6235">
        <f>_xlfn.MAXIFS(Table1[ScheduleWeekWritten],Table1[ScheduleSeason],Table1[[#This Row],[ScheduleSeason]])</f>
        <v>17</v>
      </c>
      <c r="D6235">
        <v>11</v>
      </c>
      <c r="E6235" cm="1">
        <f t="array" ref="E6235">_xlfn.XLOOKUP(Table1[[#This Row],[ScheduleWeekWritten]],Table3[Game],100+Table3[Increase],Table1[[#This Row],[ScheduleWeekWritten]])</f>
        <v>11</v>
      </c>
      <c r="F6235" t="b">
        <v>0</v>
      </c>
      <c r="G6235" t="s">
        <v>154</v>
      </c>
      <c r="H6235">
        <v>30</v>
      </c>
      <c r="I6235">
        <v>47</v>
      </c>
      <c r="J6235" t="s">
        <v>128</v>
      </c>
      <c r="K6235" t="s">
        <v>132</v>
      </c>
      <c r="L6235" t="str">
        <f>_xlfn.XLOOKUP(Table1[[#This Row],[TeamFavoriteID]],Table2[team_id],Table2[team_name],_xlfn.XLOOKUP(Table1[[#This Row],[TeamFavoriteID]],Table2[team_id_pfr],Table2[team_name],"Even"))</f>
        <v>Seattle Seahawks</v>
      </c>
      <c r="M6235">
        <v>-2</v>
      </c>
      <c r="N6235">
        <f>IF(Table1[[#This Row],[TeamFavorite]]=Table1[[#This Row],[TeamHome]],Table1[[#This Row],[ScoreAway]]-Table1[[#This Row],[ScoreHome]],Table1[[#This Row],[ScoreHome]]-Table1[[#This Row],[ScoreAway]])</f>
        <v>-17</v>
      </c>
      <c r="O6235">
        <f>IF(Table1[[#This Row],[SpreadActual]]&lt;Table1[[#This Row],[SpreadFavorite]],1,0)</f>
        <v>1</v>
      </c>
      <c r="P6235">
        <v>38</v>
      </c>
      <c r="Q6235" t="s">
        <v>155</v>
      </c>
      <c r="R6235" t="b">
        <v>0</v>
      </c>
      <c r="S6235">
        <v>51</v>
      </c>
      <c r="T6235">
        <v>16</v>
      </c>
      <c r="U6235">
        <v>56</v>
      </c>
    </row>
    <row r="6236" spans="1:22" x14ac:dyDescent="0.2">
      <c r="A6236" s="1">
        <v>35015</v>
      </c>
      <c r="B6236">
        <v>1995</v>
      </c>
      <c r="C6236">
        <f>_xlfn.MAXIFS(Table1[ScheduleWeekWritten],Table1[ScheduleSeason],Table1[[#This Row],[ScheduleSeason]])</f>
        <v>17</v>
      </c>
      <c r="D6236">
        <v>11</v>
      </c>
      <c r="E6236" cm="1">
        <f t="array" ref="E6236">_xlfn.XLOOKUP(Table1[[#This Row],[ScheduleWeekWritten]],Table3[Game],100+Table3[Increase],Table1[[#This Row],[ScheduleWeekWritten]])</f>
        <v>11</v>
      </c>
      <c r="F6236" t="b">
        <v>0</v>
      </c>
      <c r="G6236" t="s">
        <v>19</v>
      </c>
      <c r="H6236">
        <v>17</v>
      </c>
      <c r="I6236">
        <v>34</v>
      </c>
      <c r="J6236" t="s">
        <v>115</v>
      </c>
      <c r="K6236" t="s">
        <v>91</v>
      </c>
      <c r="L6236" t="str">
        <f>_xlfn.XLOOKUP(Table1[[#This Row],[TeamFavoriteID]],Table2[team_id],Table2[team_name],_xlfn.XLOOKUP(Table1[[#This Row],[TeamFavoriteID]],Table2[team_id_pfr],Table2[team_name],"Even"))</f>
        <v>Miami Dolphins</v>
      </c>
      <c r="M6236">
        <v>-8.5</v>
      </c>
      <c r="N6236">
        <f>IF(Table1[[#This Row],[TeamFavorite]]=Table1[[#This Row],[TeamHome]],Table1[[#This Row],[ScoreAway]]-Table1[[#This Row],[ScoreHome]],Table1[[#This Row],[ScoreHome]]-Table1[[#This Row],[ScoreAway]])</f>
        <v>17</v>
      </c>
      <c r="O6236">
        <f>IF(Table1[[#This Row],[SpreadActual]]&lt;Table1[[#This Row],[SpreadFavorite]],1,0)</f>
        <v>0</v>
      </c>
      <c r="P6236">
        <v>42</v>
      </c>
      <c r="Q6236" t="s">
        <v>143</v>
      </c>
      <c r="R6236" t="b">
        <v>0</v>
      </c>
      <c r="S6236">
        <v>75</v>
      </c>
      <c r="T6236">
        <v>7</v>
      </c>
      <c r="U6236">
        <v>82</v>
      </c>
    </row>
    <row r="6237" spans="1:22" x14ac:dyDescent="0.2">
      <c r="A6237" s="1">
        <v>35015</v>
      </c>
      <c r="B6237">
        <v>1995</v>
      </c>
      <c r="C6237">
        <f>_xlfn.MAXIFS(Table1[ScheduleWeekWritten],Table1[ScheduleSeason],Table1[[#This Row],[ScheduleSeason]])</f>
        <v>17</v>
      </c>
      <c r="D6237">
        <v>11</v>
      </c>
      <c r="E6237" cm="1">
        <f t="array" ref="E6237">_xlfn.XLOOKUP(Table1[[#This Row],[ScheduleWeekWritten]],Table3[Game],100+Table3[Increase],Table1[[#This Row],[ScheduleWeekWritten]])</f>
        <v>11</v>
      </c>
      <c r="F6237" t="b">
        <v>0</v>
      </c>
      <c r="G6237" t="s">
        <v>95</v>
      </c>
      <c r="H6237">
        <v>17</v>
      </c>
      <c r="I6237">
        <v>14</v>
      </c>
      <c r="J6237" t="s">
        <v>140</v>
      </c>
      <c r="K6237" t="s">
        <v>98</v>
      </c>
      <c r="L6237" t="str">
        <f>_xlfn.XLOOKUP(Table1[[#This Row],[TeamFavoriteID]],Table2[team_id],Table2[team_name],_xlfn.XLOOKUP(Table1[[#This Row],[TeamFavoriteID]],Table2[team_id_pfr],Table2[team_name],"Even"))</f>
        <v>New Orleans Saints</v>
      </c>
      <c r="M6237">
        <v>-1.5</v>
      </c>
      <c r="N6237">
        <f>IF(Table1[[#This Row],[TeamFavorite]]=Table1[[#This Row],[TeamHome]],Table1[[#This Row],[ScoreAway]]-Table1[[#This Row],[ScoreHome]],Table1[[#This Row],[ScoreHome]]-Table1[[#This Row],[ScoreAway]])</f>
        <v>-3</v>
      </c>
      <c r="O6237">
        <f>IF(Table1[[#This Row],[SpreadActual]]&lt;Table1[[#This Row],[SpreadFavorite]],1,0)</f>
        <v>1</v>
      </c>
      <c r="P6237">
        <v>40</v>
      </c>
      <c r="Q6237" t="s">
        <v>124</v>
      </c>
      <c r="R6237" t="b">
        <v>0</v>
      </c>
      <c r="S6237">
        <v>72</v>
      </c>
      <c r="T6237">
        <v>0</v>
      </c>
      <c r="V6237" t="s">
        <v>103</v>
      </c>
    </row>
    <row r="6238" spans="1:22" x14ac:dyDescent="0.2">
      <c r="A6238" s="1">
        <v>35015</v>
      </c>
      <c r="B6238">
        <v>1995</v>
      </c>
      <c r="C6238">
        <f>_xlfn.MAXIFS(Table1[ScheduleWeekWritten],Table1[ScheduleSeason],Table1[[#This Row],[ScheduleSeason]])</f>
        <v>17</v>
      </c>
      <c r="D6238">
        <v>11</v>
      </c>
      <c r="E6238" cm="1">
        <f t="array" ref="E6238">_xlfn.XLOOKUP(Table1[[#This Row],[ScheduleWeekWritten]],Table3[Game],100+Table3[Increase],Table1[[#This Row],[ScheduleWeekWritten]])</f>
        <v>11</v>
      </c>
      <c r="F6238" t="b">
        <v>0</v>
      </c>
      <c r="G6238" t="s">
        <v>50</v>
      </c>
      <c r="H6238">
        <v>13</v>
      </c>
      <c r="I6238">
        <v>17</v>
      </c>
      <c r="J6238" t="s">
        <v>20</v>
      </c>
      <c r="K6238" t="s">
        <v>21</v>
      </c>
      <c r="L6238" t="str">
        <f>_xlfn.XLOOKUP(Table1[[#This Row],[TeamFavoriteID]],Table2[team_id],Table2[team_name],_xlfn.XLOOKUP(Table1[[#This Row],[TeamFavoriteID]],Table2[team_id_pfr],Table2[team_name],"Even"))</f>
        <v>Las Vegas Raiders</v>
      </c>
      <c r="M6238">
        <v>-6.5</v>
      </c>
      <c r="N6238">
        <f>IF(Table1[[#This Row],[TeamFavorite]]=Table1[[#This Row],[TeamHome]],Table1[[#This Row],[ScoreAway]]-Table1[[#This Row],[ScoreHome]],Table1[[#This Row],[ScoreHome]]-Table1[[#This Row],[ScoreAway]])</f>
        <v>-4</v>
      </c>
      <c r="O6238">
        <f>IF(Table1[[#This Row],[SpreadActual]]&lt;Table1[[#This Row],[SpreadFavorite]],1,0)</f>
        <v>0</v>
      </c>
      <c r="P6238">
        <v>40</v>
      </c>
      <c r="Q6238" t="s">
        <v>126</v>
      </c>
      <c r="R6238" t="b">
        <v>0</v>
      </c>
      <c r="S6238">
        <v>47</v>
      </c>
      <c r="T6238">
        <v>26</v>
      </c>
      <c r="U6238">
        <v>64</v>
      </c>
    </row>
    <row r="6239" spans="1:22" x14ac:dyDescent="0.2">
      <c r="A6239" s="1">
        <v>35015</v>
      </c>
      <c r="B6239">
        <v>1995</v>
      </c>
      <c r="C6239">
        <f>_xlfn.MAXIFS(Table1[ScheduleWeekWritten],Table1[ScheduleSeason],Table1[[#This Row],[ScheduleSeason]])</f>
        <v>17</v>
      </c>
      <c r="D6239">
        <v>11</v>
      </c>
      <c r="E6239" cm="1">
        <f t="array" ref="E6239">_xlfn.XLOOKUP(Table1[[#This Row],[ScheduleWeekWritten]],Table3[Game],100+Table3[Increase],Table1[[#This Row],[ScheduleWeekWritten]])</f>
        <v>11</v>
      </c>
      <c r="F6239" t="b">
        <v>0</v>
      </c>
      <c r="G6239" t="s">
        <v>58</v>
      </c>
      <c r="H6239">
        <v>31</v>
      </c>
      <c r="I6239">
        <v>13</v>
      </c>
      <c r="J6239" t="s">
        <v>24</v>
      </c>
      <c r="K6239" t="s">
        <v>88</v>
      </c>
      <c r="L6239" t="str">
        <f>_xlfn.XLOOKUP(Table1[[#This Row],[TeamFavoriteID]],Table2[team_id],Table2[team_name],_xlfn.XLOOKUP(Table1[[#This Row],[TeamFavoriteID]],Table2[team_id_pfr],Table2[team_name],"Even"))</f>
        <v>Denver Broncos</v>
      </c>
      <c r="M6239">
        <v>-1</v>
      </c>
      <c r="N6239">
        <f>IF(Table1[[#This Row],[TeamFavorite]]=Table1[[#This Row],[TeamHome]],Table1[[#This Row],[ScoreAway]]-Table1[[#This Row],[ScoreHome]],Table1[[#This Row],[ScoreHome]]-Table1[[#This Row],[ScoreAway]])</f>
        <v>18</v>
      </c>
      <c r="O6239">
        <f>IF(Table1[[#This Row],[SpreadActual]]&lt;Table1[[#This Row],[SpreadFavorite]],1,0)</f>
        <v>0</v>
      </c>
      <c r="P6239">
        <v>39</v>
      </c>
      <c r="Q6239" t="s">
        <v>112</v>
      </c>
      <c r="R6239" t="b">
        <v>0</v>
      </c>
      <c r="S6239">
        <v>43</v>
      </c>
      <c r="T6239">
        <v>24</v>
      </c>
      <c r="U6239">
        <v>75</v>
      </c>
    </row>
    <row r="6240" spans="1:22" x14ac:dyDescent="0.2">
      <c r="A6240" s="1">
        <v>35015</v>
      </c>
      <c r="B6240">
        <v>1995</v>
      </c>
      <c r="C6240">
        <f>_xlfn.MAXIFS(Table1[ScheduleWeekWritten],Table1[ScheduleSeason],Table1[[#This Row],[ScheduleSeason]])</f>
        <v>17</v>
      </c>
      <c r="D6240">
        <v>11</v>
      </c>
      <c r="E6240" cm="1">
        <f t="array" ref="E6240">_xlfn.XLOOKUP(Table1[[#This Row],[ScheduleWeekWritten]],Table3[Game],100+Table3[Increase],Table1[[#This Row],[ScheduleWeekWritten]])</f>
        <v>11</v>
      </c>
      <c r="F6240" t="b">
        <v>0</v>
      </c>
      <c r="G6240" t="s">
        <v>27</v>
      </c>
      <c r="H6240">
        <v>7</v>
      </c>
      <c r="I6240">
        <v>22</v>
      </c>
      <c r="J6240" t="s">
        <v>42</v>
      </c>
      <c r="K6240" t="s">
        <v>29</v>
      </c>
      <c r="L6240" t="str">
        <f>_xlfn.XLOOKUP(Table1[[#This Row],[TeamFavoriteID]],Table2[team_id],Table2[team_name],_xlfn.XLOOKUP(Table1[[#This Row],[TeamFavoriteID]],Table2[team_id_pfr],Table2[team_name],"Even"))</f>
        <v>Los Angeles Chargers</v>
      </c>
      <c r="M6240">
        <v>-1</v>
      </c>
      <c r="N6240">
        <f>IF(Table1[[#This Row],[TeamFavorite]]=Table1[[#This Row],[TeamHome]],Table1[[#This Row],[ScoreAway]]-Table1[[#This Row],[ScoreHome]],Table1[[#This Row],[ScoreHome]]-Table1[[#This Row],[ScoreAway]])</f>
        <v>-15</v>
      </c>
      <c r="O6240">
        <f>IF(Table1[[#This Row],[SpreadActual]]&lt;Table1[[#This Row],[SpreadFavorite]],1,0)</f>
        <v>1</v>
      </c>
      <c r="P6240">
        <v>38</v>
      </c>
      <c r="Q6240" t="s">
        <v>94</v>
      </c>
      <c r="R6240" t="b">
        <v>0</v>
      </c>
      <c r="S6240">
        <v>63</v>
      </c>
      <c r="T6240">
        <v>6</v>
      </c>
      <c r="U6240">
        <v>86</v>
      </c>
    </row>
    <row r="6241" spans="1:22" x14ac:dyDescent="0.2">
      <c r="A6241" s="1">
        <v>35015</v>
      </c>
      <c r="B6241">
        <v>1995</v>
      </c>
      <c r="C6241">
        <f>_xlfn.MAXIFS(Table1[ScheduleWeekWritten],Table1[ScheduleSeason],Table1[[#This Row],[ScheduleSeason]])</f>
        <v>17</v>
      </c>
      <c r="D6241">
        <v>11</v>
      </c>
      <c r="E6241" cm="1">
        <f t="array" ref="E6241">_xlfn.XLOOKUP(Table1[[#This Row],[ScheduleWeekWritten]],Table3[Game],100+Table3[Increase],Table1[[#This Row],[ScheduleWeekWritten]])</f>
        <v>11</v>
      </c>
      <c r="F6241" t="b">
        <v>0</v>
      </c>
      <c r="G6241" t="s">
        <v>153</v>
      </c>
      <c r="H6241">
        <v>28</v>
      </c>
      <c r="I6241">
        <v>17</v>
      </c>
      <c r="J6241" t="s">
        <v>152</v>
      </c>
      <c r="K6241" t="s">
        <v>40</v>
      </c>
      <c r="L6241" t="str">
        <f>_xlfn.XLOOKUP(Table1[[#This Row],[TeamFavoriteID]],Table2[team_id],Table2[team_name],_xlfn.XLOOKUP(Table1[[#This Row],[TeamFavoriteID]],Table2[team_id_pfr],Table2[team_name],"Even"))</f>
        <v>Los Angeles Rams</v>
      </c>
      <c r="M6241">
        <v>-6.5</v>
      </c>
      <c r="N6241">
        <f>IF(Table1[[#This Row],[TeamFavorite]]=Table1[[#This Row],[TeamHome]],Table1[[#This Row],[ScoreAway]]-Table1[[#This Row],[ScoreHome]],Table1[[#This Row],[ScoreHome]]-Table1[[#This Row],[ScoreAway]])</f>
        <v>11</v>
      </c>
      <c r="O6241">
        <f>IF(Table1[[#This Row],[SpreadActual]]&lt;Table1[[#This Row],[SpreadFavorite]],1,0)</f>
        <v>0</v>
      </c>
      <c r="P6241">
        <v>37.5</v>
      </c>
      <c r="Q6241" t="s">
        <v>157</v>
      </c>
      <c r="R6241" t="b">
        <v>0</v>
      </c>
      <c r="S6241">
        <v>72</v>
      </c>
      <c r="T6241">
        <v>0</v>
      </c>
      <c r="V6241" t="s">
        <v>103</v>
      </c>
    </row>
    <row r="6242" spans="1:22" x14ac:dyDescent="0.2">
      <c r="A6242" s="1">
        <v>35016</v>
      </c>
      <c r="B6242">
        <v>1995</v>
      </c>
      <c r="C6242">
        <f>_xlfn.MAXIFS(Table1[ScheduleWeekWritten],Table1[ScheduleSeason],Table1[[#This Row],[ScheduleSeason]])</f>
        <v>17</v>
      </c>
      <c r="D6242">
        <v>11</v>
      </c>
      <c r="E6242" cm="1">
        <f t="array" ref="E6242">_xlfn.XLOOKUP(Table1[[#This Row],[ScheduleWeekWritten]],Table3[Game],100+Table3[Increase],Table1[[#This Row],[ScheduleWeekWritten]])</f>
        <v>11</v>
      </c>
      <c r="F6242" t="b">
        <v>0</v>
      </c>
      <c r="G6242" t="s">
        <v>49</v>
      </c>
      <c r="H6242">
        <v>20</v>
      </c>
      <c r="I6242">
        <v>3</v>
      </c>
      <c r="J6242" t="s">
        <v>62</v>
      </c>
      <c r="K6242" t="s">
        <v>51</v>
      </c>
      <c r="L6242" t="str">
        <f>_xlfn.XLOOKUP(Table1[[#This Row],[TeamFavoriteID]],Table2[team_id],Table2[team_name],_xlfn.XLOOKUP(Table1[[#This Row],[TeamFavoriteID]],Table2[team_id_pfr],Table2[team_name],"Even"))</f>
        <v>Pittsburgh Steelers</v>
      </c>
      <c r="M6242">
        <v>-6</v>
      </c>
      <c r="N6242">
        <f>IF(Table1[[#This Row],[TeamFavorite]]=Table1[[#This Row],[TeamHome]],Table1[[#This Row],[ScoreAway]]-Table1[[#This Row],[ScoreHome]],Table1[[#This Row],[ScoreHome]]-Table1[[#This Row],[ScoreAway]])</f>
        <v>-17</v>
      </c>
      <c r="O6242">
        <f>IF(Table1[[#This Row],[SpreadActual]]&lt;Table1[[#This Row],[SpreadFavorite]],1,0)</f>
        <v>1</v>
      </c>
      <c r="P6242">
        <v>39</v>
      </c>
      <c r="Q6242" t="s">
        <v>113</v>
      </c>
      <c r="R6242" t="b">
        <v>0</v>
      </c>
      <c r="S6242">
        <v>30</v>
      </c>
      <c r="T6242">
        <v>10</v>
      </c>
      <c r="U6242">
        <v>84</v>
      </c>
    </row>
    <row r="6243" spans="1:22" x14ac:dyDescent="0.2">
      <c r="A6243" s="1">
        <v>35022</v>
      </c>
      <c r="B6243">
        <v>1995</v>
      </c>
      <c r="C6243">
        <f>_xlfn.MAXIFS(Table1[ScheduleWeekWritten],Table1[ScheduleSeason],Table1[[#This Row],[ScheduleSeason]])</f>
        <v>17</v>
      </c>
      <c r="D6243">
        <v>12</v>
      </c>
      <c r="E6243" cm="1">
        <f t="array" ref="E6243">_xlfn.XLOOKUP(Table1[[#This Row],[ScheduleWeekWritten]],Table3[Game],100+Table3[Increase],Table1[[#This Row],[ScheduleWeekWritten]])</f>
        <v>12</v>
      </c>
      <c r="F6243" t="b">
        <v>0</v>
      </c>
      <c r="G6243" t="s">
        <v>38</v>
      </c>
      <c r="H6243">
        <v>31</v>
      </c>
      <c r="I6243">
        <v>6</v>
      </c>
      <c r="J6243" t="s">
        <v>153</v>
      </c>
      <c r="K6243" t="s">
        <v>109</v>
      </c>
      <c r="L6243" t="str">
        <f>_xlfn.XLOOKUP(Table1[[#This Row],[TeamFavoriteID]],Table2[team_id],Table2[team_name],_xlfn.XLOOKUP(Table1[[#This Row],[TeamFavoriteID]],Table2[team_id_pfr],Table2[team_name],"Even"))</f>
        <v>Atlanta Falcons</v>
      </c>
      <c r="M6243">
        <v>-3.5</v>
      </c>
      <c r="N6243">
        <f>IF(Table1[[#This Row],[TeamFavorite]]=Table1[[#This Row],[TeamHome]],Table1[[#This Row],[ScoreAway]]-Table1[[#This Row],[ScoreHome]],Table1[[#This Row],[ScoreHome]]-Table1[[#This Row],[ScoreAway]])</f>
        <v>-25</v>
      </c>
      <c r="O6243">
        <f>IF(Table1[[#This Row],[SpreadActual]]&lt;Table1[[#This Row],[SpreadFavorite]],1,0)</f>
        <v>1</v>
      </c>
      <c r="P6243">
        <v>44</v>
      </c>
      <c r="Q6243" t="s">
        <v>148</v>
      </c>
      <c r="R6243" t="b">
        <v>0</v>
      </c>
      <c r="S6243">
        <v>72</v>
      </c>
      <c r="T6243">
        <v>0</v>
      </c>
      <c r="V6243" t="s">
        <v>103</v>
      </c>
    </row>
    <row r="6244" spans="1:22" x14ac:dyDescent="0.2">
      <c r="A6244" s="1">
        <v>35022</v>
      </c>
      <c r="B6244">
        <v>1995</v>
      </c>
      <c r="C6244">
        <f>_xlfn.MAXIFS(Table1[ScheduleWeekWritten],Table1[ScheduleSeason],Table1[[#This Row],[ScheduleSeason]])</f>
        <v>17</v>
      </c>
      <c r="D6244">
        <v>12</v>
      </c>
      <c r="E6244" cm="1">
        <f t="array" ref="E6244">_xlfn.XLOOKUP(Table1[[#This Row],[ScheduleWeekWritten]],Table3[Game],100+Table3[Increase],Table1[[#This Row],[ScheduleWeekWritten]])</f>
        <v>12</v>
      </c>
      <c r="F6244" t="b">
        <v>0</v>
      </c>
      <c r="G6244" t="s">
        <v>152</v>
      </c>
      <c r="H6244">
        <v>27</v>
      </c>
      <c r="I6244">
        <v>7</v>
      </c>
      <c r="J6244" t="s">
        <v>149</v>
      </c>
      <c r="K6244" t="s">
        <v>89</v>
      </c>
      <c r="L6244" t="str">
        <f>_xlfn.XLOOKUP(Table1[[#This Row],[TeamFavoriteID]],Table2[team_id],Table2[team_name],_xlfn.XLOOKUP(Table1[[#This Row],[TeamFavoriteID]],Table2[team_id_pfr],Table2[team_name],"Even"))</f>
        <v>Even</v>
      </c>
      <c r="M6244">
        <v>0</v>
      </c>
      <c r="N6244">
        <f>IF(Table1[[#This Row],[TeamFavorite]]=Table1[[#This Row],[TeamHome]],Table1[[#This Row],[ScoreAway]]-Table1[[#This Row],[ScoreHome]],Table1[[#This Row],[ScoreHome]]-Table1[[#This Row],[ScoreAway]])</f>
        <v>20</v>
      </c>
      <c r="O6244">
        <f>IF(Table1[[#This Row],[SpreadActual]]&lt;Table1[[#This Row],[SpreadFavorite]],1,0)</f>
        <v>0</v>
      </c>
      <c r="P6244">
        <v>38.5</v>
      </c>
      <c r="Q6244" t="s">
        <v>156</v>
      </c>
      <c r="R6244" t="b">
        <v>0</v>
      </c>
      <c r="S6244">
        <v>55</v>
      </c>
      <c r="T6244">
        <v>6</v>
      </c>
      <c r="U6244">
        <v>55</v>
      </c>
    </row>
    <row r="6245" spans="1:22" x14ac:dyDescent="0.2">
      <c r="A6245" s="1">
        <v>35022</v>
      </c>
      <c r="B6245">
        <v>1995</v>
      </c>
      <c r="C6245">
        <f>_xlfn.MAXIFS(Table1[ScheduleWeekWritten],Table1[ScheduleSeason],Table1[[#This Row],[ScheduleSeason]])</f>
        <v>17</v>
      </c>
      <c r="D6245">
        <v>12</v>
      </c>
      <c r="E6245" cm="1">
        <f t="array" ref="E6245">_xlfn.XLOOKUP(Table1[[#This Row],[ScheduleWeekWritten]],Table3[Game],100+Table3[Increase],Table1[[#This Row],[ScheduleWeekWritten]])</f>
        <v>12</v>
      </c>
      <c r="F6245" t="b">
        <v>0</v>
      </c>
      <c r="G6245" t="s">
        <v>46</v>
      </c>
      <c r="H6245">
        <v>17</v>
      </c>
      <c r="I6245">
        <v>24</v>
      </c>
      <c r="J6245" t="s">
        <v>45</v>
      </c>
      <c r="K6245" t="s">
        <v>47</v>
      </c>
      <c r="L6245" t="str">
        <f>_xlfn.XLOOKUP(Table1[[#This Row],[TeamFavoriteID]],Table2[team_id],Table2[team_name],_xlfn.XLOOKUP(Table1[[#This Row],[TeamFavoriteID]],Table2[team_id_pfr],Table2[team_name],"Even"))</f>
        <v>Chicago Bears</v>
      </c>
      <c r="M6245">
        <v>-3</v>
      </c>
      <c r="N6245">
        <f>IF(Table1[[#This Row],[TeamFavorite]]=Table1[[#This Row],[TeamHome]],Table1[[#This Row],[ScoreAway]]-Table1[[#This Row],[ScoreHome]],Table1[[#This Row],[ScoreHome]]-Table1[[#This Row],[ScoreAway]])</f>
        <v>7</v>
      </c>
      <c r="O6245">
        <f>IF(Table1[[#This Row],[SpreadActual]]&lt;Table1[[#This Row],[SpreadFavorite]],1,0)</f>
        <v>0</v>
      </c>
      <c r="P6245">
        <v>43.5</v>
      </c>
      <c r="Q6245" t="s">
        <v>114</v>
      </c>
      <c r="R6245" t="b">
        <v>0</v>
      </c>
      <c r="S6245">
        <v>37</v>
      </c>
      <c r="T6245">
        <v>12</v>
      </c>
      <c r="U6245">
        <v>79</v>
      </c>
    </row>
    <row r="6246" spans="1:22" x14ac:dyDescent="0.2">
      <c r="A6246" s="1">
        <v>35022</v>
      </c>
      <c r="B6246">
        <v>1995</v>
      </c>
      <c r="C6246">
        <f>_xlfn.MAXIFS(Table1[ScheduleWeekWritten],Table1[ScheduleSeason],Table1[[#This Row],[ScheduleSeason]])</f>
        <v>17</v>
      </c>
      <c r="D6246">
        <v>12</v>
      </c>
      <c r="E6246" cm="1">
        <f t="array" ref="E6246">_xlfn.XLOOKUP(Table1[[#This Row],[ScheduleWeekWritten]],Table3[Game],100+Table3[Increase],Table1[[#This Row],[ScheduleWeekWritten]])</f>
        <v>12</v>
      </c>
      <c r="F6246" t="b">
        <v>0</v>
      </c>
      <c r="G6246" t="s">
        <v>101</v>
      </c>
      <c r="H6246">
        <v>31</v>
      </c>
      <c r="I6246">
        <v>49</v>
      </c>
      <c r="J6246" t="s">
        <v>49</v>
      </c>
      <c r="K6246" t="s">
        <v>51</v>
      </c>
      <c r="L6246" t="str">
        <f>_xlfn.XLOOKUP(Table1[[#This Row],[TeamFavoriteID]],Table2[team_id],Table2[team_name],_xlfn.XLOOKUP(Table1[[#This Row],[TeamFavoriteID]],Table2[team_id_pfr],Table2[team_name],"Even"))</f>
        <v>Pittsburgh Steelers</v>
      </c>
      <c r="M6246">
        <v>-2.5</v>
      </c>
      <c r="N6246">
        <f>IF(Table1[[#This Row],[TeamFavorite]]=Table1[[#This Row],[TeamHome]],Table1[[#This Row],[ScoreAway]]-Table1[[#This Row],[ScoreHome]],Table1[[#This Row],[ScoreHome]]-Table1[[#This Row],[ScoreAway]])</f>
        <v>-18</v>
      </c>
      <c r="O6246">
        <f>IF(Table1[[#This Row],[SpreadActual]]&lt;Table1[[#This Row],[SpreadFavorite]],1,0)</f>
        <v>1</v>
      </c>
      <c r="P6246">
        <v>42.5</v>
      </c>
      <c r="Q6246" t="s">
        <v>111</v>
      </c>
      <c r="R6246" t="b">
        <v>0</v>
      </c>
      <c r="S6246">
        <v>40</v>
      </c>
      <c r="T6246">
        <v>6</v>
      </c>
      <c r="U6246">
        <v>72</v>
      </c>
    </row>
    <row r="6247" spans="1:22" x14ac:dyDescent="0.2">
      <c r="A6247" s="1">
        <v>35022</v>
      </c>
      <c r="B6247">
        <v>1995</v>
      </c>
      <c r="C6247">
        <f>_xlfn.MAXIFS(Table1[ScheduleWeekWritten],Table1[ScheduleSeason],Table1[[#This Row],[ScheduleSeason]])</f>
        <v>17</v>
      </c>
      <c r="D6247">
        <v>12</v>
      </c>
      <c r="E6247" cm="1">
        <f t="array" ref="E6247">_xlfn.XLOOKUP(Table1[[#This Row],[ScheduleWeekWritten]],Table3[Game],100+Table3[Increase],Table1[[#This Row],[ScheduleWeekWritten]])</f>
        <v>12</v>
      </c>
      <c r="F6247" t="b">
        <v>0</v>
      </c>
      <c r="G6247" t="s">
        <v>62</v>
      </c>
      <c r="H6247">
        <v>20</v>
      </c>
      <c r="I6247">
        <v>31</v>
      </c>
      <c r="J6247" t="s">
        <v>33</v>
      </c>
      <c r="K6247" t="s">
        <v>35</v>
      </c>
      <c r="L6247" t="str">
        <f>_xlfn.XLOOKUP(Table1[[#This Row],[TeamFavoriteID]],Table2[team_id],Table2[team_name],_xlfn.XLOOKUP(Table1[[#This Row],[TeamFavoriteID]],Table2[team_id_pfr],Table2[team_name],"Even"))</f>
        <v>Green Bay Packers</v>
      </c>
      <c r="M6247">
        <v>-2.5</v>
      </c>
      <c r="N6247">
        <f>IF(Table1[[#This Row],[TeamFavorite]]=Table1[[#This Row],[TeamHome]],Table1[[#This Row],[ScoreAway]]-Table1[[#This Row],[ScoreHome]],Table1[[#This Row],[ScoreHome]]-Table1[[#This Row],[ScoreAway]])</f>
        <v>-11</v>
      </c>
      <c r="O6247">
        <f>IF(Table1[[#This Row],[SpreadActual]]&lt;Table1[[#This Row],[SpreadFavorite]],1,0)</f>
        <v>1</v>
      </c>
      <c r="P6247">
        <v>41</v>
      </c>
      <c r="Q6247" t="s">
        <v>66</v>
      </c>
      <c r="R6247" t="b">
        <v>0</v>
      </c>
      <c r="S6247">
        <v>38</v>
      </c>
      <c r="T6247">
        <v>8</v>
      </c>
      <c r="U6247">
        <v>86</v>
      </c>
    </row>
    <row r="6248" spans="1:22" x14ac:dyDescent="0.2">
      <c r="A6248" s="1">
        <v>35022</v>
      </c>
      <c r="B6248">
        <v>1995</v>
      </c>
      <c r="C6248">
        <f>_xlfn.MAXIFS(Table1[ScheduleWeekWritten],Table1[ScheduleSeason],Table1[[#This Row],[ScheduleSeason]])</f>
        <v>17</v>
      </c>
      <c r="D6248">
        <v>12</v>
      </c>
      <c r="E6248" cm="1">
        <f t="array" ref="E6248">_xlfn.XLOOKUP(Table1[[#This Row],[ScheduleWeekWritten]],Table3[Game],100+Table3[Increase],Table1[[#This Row],[ScheduleWeekWritten]])</f>
        <v>12</v>
      </c>
      <c r="F6248" t="b">
        <v>0</v>
      </c>
      <c r="G6248" t="s">
        <v>24</v>
      </c>
      <c r="H6248">
        <v>30</v>
      </c>
      <c r="I6248">
        <v>27</v>
      </c>
      <c r="J6248" t="s">
        <v>27</v>
      </c>
      <c r="K6248" t="s">
        <v>88</v>
      </c>
      <c r="L6248" t="str">
        <f>_xlfn.XLOOKUP(Table1[[#This Row],[TeamFavoriteID]],Table2[team_id],Table2[team_name],_xlfn.XLOOKUP(Table1[[#This Row],[TeamFavoriteID]],Table2[team_id_pfr],Table2[team_name],"Even"))</f>
        <v>Denver Broncos</v>
      </c>
      <c r="M6248">
        <v>-3.5</v>
      </c>
      <c r="N6248">
        <f>IF(Table1[[#This Row],[TeamFavorite]]=Table1[[#This Row],[TeamHome]],Table1[[#This Row],[ScoreAway]]-Table1[[#This Row],[ScoreHome]],Table1[[#This Row],[ScoreHome]]-Table1[[#This Row],[ScoreAway]])</f>
        <v>-3</v>
      </c>
      <c r="O6248">
        <f>IF(Table1[[#This Row],[SpreadActual]]&lt;Table1[[#This Row],[SpreadFavorite]],1,0)</f>
        <v>0</v>
      </c>
      <c r="P6248">
        <v>40</v>
      </c>
      <c r="Q6248" t="s">
        <v>71</v>
      </c>
      <c r="R6248" t="b">
        <v>0</v>
      </c>
      <c r="S6248">
        <v>48</v>
      </c>
      <c r="T6248">
        <v>10</v>
      </c>
      <c r="U6248">
        <v>33</v>
      </c>
    </row>
    <row r="6249" spans="1:22" x14ac:dyDescent="0.2">
      <c r="A6249" s="1">
        <v>35022</v>
      </c>
      <c r="B6249">
        <v>1995</v>
      </c>
      <c r="C6249">
        <f>_xlfn.MAXIFS(Table1[ScheduleWeekWritten],Table1[ScheduleSeason],Table1[[#This Row],[ScheduleSeason]])</f>
        <v>17</v>
      </c>
      <c r="D6249">
        <v>12</v>
      </c>
      <c r="E6249" cm="1">
        <f t="array" ref="E6249">_xlfn.XLOOKUP(Table1[[#This Row],[ScheduleWeekWritten]],Table3[Game],100+Table3[Increase],Table1[[#This Row],[ScheduleWeekWritten]])</f>
        <v>12</v>
      </c>
      <c r="F6249" t="b">
        <v>0</v>
      </c>
      <c r="G6249" t="s">
        <v>42</v>
      </c>
      <c r="H6249">
        <v>20</v>
      </c>
      <c r="I6249">
        <v>13</v>
      </c>
      <c r="J6249" t="s">
        <v>23</v>
      </c>
      <c r="K6249" t="s">
        <v>75</v>
      </c>
      <c r="L6249" t="str">
        <f>_xlfn.XLOOKUP(Table1[[#This Row],[TeamFavoriteID]],Table2[team_id],Table2[team_name],_xlfn.XLOOKUP(Table1[[#This Row],[TeamFavoriteID]],Table2[team_id_pfr],Table2[team_name],"Even"))</f>
        <v>Kansas City Chiefs</v>
      </c>
      <c r="M6249">
        <v>-9.5</v>
      </c>
      <c r="N6249">
        <f>IF(Table1[[#This Row],[TeamFavorite]]=Table1[[#This Row],[TeamHome]],Table1[[#This Row],[ScoreAway]]-Table1[[#This Row],[ScoreHome]],Table1[[#This Row],[ScoreHome]]-Table1[[#This Row],[ScoreAway]])</f>
        <v>-7</v>
      </c>
      <c r="O6249">
        <f>IF(Table1[[#This Row],[SpreadActual]]&lt;Table1[[#This Row],[SpreadFavorite]],1,0)</f>
        <v>0</v>
      </c>
      <c r="P6249">
        <v>39</v>
      </c>
      <c r="Q6249" t="s">
        <v>117</v>
      </c>
      <c r="R6249" t="b">
        <v>0</v>
      </c>
      <c r="S6249">
        <v>53</v>
      </c>
      <c r="T6249">
        <v>15</v>
      </c>
      <c r="U6249">
        <v>48</v>
      </c>
    </row>
    <row r="6250" spans="1:22" x14ac:dyDescent="0.2">
      <c r="A6250" s="1">
        <v>35022</v>
      </c>
      <c r="B6250">
        <v>1995</v>
      </c>
      <c r="C6250">
        <f>_xlfn.MAXIFS(Table1[ScheduleWeekWritten],Table1[ScheduleSeason],Table1[[#This Row],[ScheduleSeason]])</f>
        <v>17</v>
      </c>
      <c r="D6250">
        <v>12</v>
      </c>
      <c r="E6250" cm="1">
        <f t="array" ref="E6250">_xlfn.XLOOKUP(Table1[[#This Row],[ScheduleWeekWritten]],Table3[Game],100+Table3[Increase],Table1[[#This Row],[ScheduleWeekWritten]])</f>
        <v>12</v>
      </c>
      <c r="F6250" t="b">
        <v>0</v>
      </c>
      <c r="G6250" t="s">
        <v>54</v>
      </c>
      <c r="H6250">
        <v>43</v>
      </c>
      <c r="I6250">
        <v>24</v>
      </c>
      <c r="J6250" t="s">
        <v>95</v>
      </c>
      <c r="K6250" t="s">
        <v>55</v>
      </c>
      <c r="L6250" t="str">
        <f>_xlfn.XLOOKUP(Table1[[#This Row],[TeamFavoriteID]],Table2[team_id],Table2[team_name],_xlfn.XLOOKUP(Table1[[#This Row],[TeamFavoriteID]],Table2[team_id_pfr],Table2[team_name],"Even"))</f>
        <v>Minnesota Vikings</v>
      </c>
      <c r="M6250">
        <v>-5.5</v>
      </c>
      <c r="N6250">
        <f>IF(Table1[[#This Row],[TeamFavorite]]=Table1[[#This Row],[TeamHome]],Table1[[#This Row],[ScoreAway]]-Table1[[#This Row],[ScoreHome]],Table1[[#This Row],[ScoreHome]]-Table1[[#This Row],[ScoreAway]])</f>
        <v>-19</v>
      </c>
      <c r="O6250">
        <f>IF(Table1[[#This Row],[SpreadActual]]&lt;Table1[[#This Row],[SpreadFavorite]],1,0)</f>
        <v>1</v>
      </c>
      <c r="P6250">
        <v>40.5</v>
      </c>
      <c r="Q6250" t="s">
        <v>137</v>
      </c>
      <c r="R6250" t="b">
        <v>0</v>
      </c>
      <c r="S6250">
        <v>72</v>
      </c>
      <c r="T6250">
        <v>0</v>
      </c>
      <c r="V6250" t="s">
        <v>103</v>
      </c>
    </row>
    <row r="6251" spans="1:22" x14ac:dyDescent="0.2">
      <c r="A6251" s="1">
        <v>35022</v>
      </c>
      <c r="B6251">
        <v>1995</v>
      </c>
      <c r="C6251">
        <f>_xlfn.MAXIFS(Table1[ScheduleWeekWritten],Table1[ScheduleSeason],Table1[[#This Row],[ScheduleSeason]])</f>
        <v>17</v>
      </c>
      <c r="D6251">
        <v>12</v>
      </c>
      <c r="E6251" cm="1">
        <f t="array" ref="E6251">_xlfn.XLOOKUP(Table1[[#This Row],[ScheduleWeekWritten]],Table3[Game],100+Table3[Increase],Table1[[#This Row],[ScheduleWeekWritten]])</f>
        <v>12</v>
      </c>
      <c r="F6251" t="b">
        <v>0</v>
      </c>
      <c r="G6251" t="s">
        <v>115</v>
      </c>
      <c r="H6251">
        <v>10</v>
      </c>
      <c r="I6251">
        <v>24</v>
      </c>
      <c r="J6251" t="s">
        <v>140</v>
      </c>
      <c r="K6251" t="s">
        <v>70</v>
      </c>
      <c r="L6251" t="str">
        <f>_xlfn.XLOOKUP(Table1[[#This Row],[TeamFavoriteID]],Table2[team_id],Table2[team_name],_xlfn.XLOOKUP(Table1[[#This Row],[TeamFavoriteID]],Table2[team_id_pfr],Table2[team_name],"Even"))</f>
        <v>Boston Patriots</v>
      </c>
      <c r="M6251">
        <v>-3.5</v>
      </c>
      <c r="N6251">
        <f>IF(Table1[[#This Row],[TeamFavorite]]=Table1[[#This Row],[TeamHome]],Table1[[#This Row],[ScoreAway]]-Table1[[#This Row],[ScoreHome]],Table1[[#This Row],[ScoreHome]]-Table1[[#This Row],[ScoreAway]])</f>
        <v>-14</v>
      </c>
      <c r="O6251">
        <f>IF(Table1[[#This Row],[SpreadActual]]&lt;Table1[[#This Row],[SpreadFavorite]],1,0)</f>
        <v>1</v>
      </c>
      <c r="P6251">
        <v>37.5</v>
      </c>
      <c r="Q6251" t="s">
        <v>116</v>
      </c>
      <c r="R6251" t="b">
        <v>0</v>
      </c>
      <c r="S6251">
        <v>43</v>
      </c>
      <c r="T6251">
        <v>14</v>
      </c>
      <c r="U6251">
        <v>86</v>
      </c>
    </row>
    <row r="6252" spans="1:22" x14ac:dyDescent="0.2">
      <c r="A6252" s="1">
        <v>35022</v>
      </c>
      <c r="B6252">
        <v>1995</v>
      </c>
      <c r="C6252">
        <f>_xlfn.MAXIFS(Table1[ScheduleWeekWritten],Table1[ScheduleSeason],Table1[[#This Row],[ScheduleSeason]])</f>
        <v>17</v>
      </c>
      <c r="D6252">
        <v>12</v>
      </c>
      <c r="E6252" cm="1">
        <f t="array" ref="E6252">_xlfn.XLOOKUP(Table1[[#This Row],[ScheduleWeekWritten]],Table3[Game],100+Table3[Increase],Table1[[#This Row],[ScheduleWeekWritten]])</f>
        <v>12</v>
      </c>
      <c r="F6252" t="b">
        <v>0</v>
      </c>
      <c r="G6252" t="s">
        <v>31</v>
      </c>
      <c r="H6252">
        <v>26</v>
      </c>
      <c r="I6252">
        <v>28</v>
      </c>
      <c r="J6252" t="s">
        <v>28</v>
      </c>
      <c r="K6252" t="s">
        <v>43</v>
      </c>
      <c r="L6252" t="str">
        <f>_xlfn.XLOOKUP(Table1[[#This Row],[TeamFavoriteID]],Table2[team_id],Table2[team_name],_xlfn.XLOOKUP(Table1[[#This Row],[TeamFavoriteID]],Table2[team_id_pfr],Table2[team_name],"Even"))</f>
        <v>Buffalo Bills</v>
      </c>
      <c r="M6252">
        <v>-6.5</v>
      </c>
      <c r="N6252">
        <f>IF(Table1[[#This Row],[TeamFavorite]]=Table1[[#This Row],[TeamHome]],Table1[[#This Row],[ScoreAway]]-Table1[[#This Row],[ScoreHome]],Table1[[#This Row],[ScoreHome]]-Table1[[#This Row],[ScoreAway]])</f>
        <v>-2</v>
      </c>
      <c r="O6252">
        <f>IF(Table1[[#This Row],[SpreadActual]]&lt;Table1[[#This Row],[SpreadFavorite]],1,0)</f>
        <v>0</v>
      </c>
      <c r="P6252">
        <v>37</v>
      </c>
      <c r="Q6252" t="s">
        <v>126</v>
      </c>
      <c r="R6252" t="b">
        <v>0</v>
      </c>
      <c r="S6252">
        <v>46</v>
      </c>
      <c r="T6252">
        <v>6</v>
      </c>
      <c r="U6252">
        <v>80</v>
      </c>
    </row>
    <row r="6253" spans="1:22" x14ac:dyDescent="0.2">
      <c r="A6253" s="1">
        <v>35022</v>
      </c>
      <c r="B6253">
        <v>1995</v>
      </c>
      <c r="C6253">
        <f>_xlfn.MAXIFS(Table1[ScheduleWeekWritten],Table1[ScheduleSeason],Table1[[#This Row],[ScheduleSeason]])</f>
        <v>17</v>
      </c>
      <c r="D6253">
        <v>12</v>
      </c>
      <c r="E6253" cm="1">
        <f t="array" ref="E6253">_xlfn.XLOOKUP(Table1[[#This Row],[ScheduleWeekWritten]],Table3[Game],100+Table3[Increase],Table1[[#This Row],[ScheduleWeekWritten]])</f>
        <v>12</v>
      </c>
      <c r="F6253" t="b">
        <v>0</v>
      </c>
      <c r="G6253" t="s">
        <v>20</v>
      </c>
      <c r="H6253">
        <v>21</v>
      </c>
      <c r="I6253">
        <v>34</v>
      </c>
      <c r="J6253" t="s">
        <v>67</v>
      </c>
      <c r="K6253" t="s">
        <v>68</v>
      </c>
      <c r="L6253" t="str">
        <f>_xlfn.XLOOKUP(Table1[[#This Row],[TeamFavoriteID]],Table2[team_id],Table2[team_name],_xlfn.XLOOKUP(Table1[[#This Row],[TeamFavoriteID]],Table2[team_id_pfr],Table2[team_name],"Even"))</f>
        <v>Dallas Cowboys</v>
      </c>
      <c r="M6253">
        <v>-3</v>
      </c>
      <c r="N6253">
        <f>IF(Table1[[#This Row],[TeamFavorite]]=Table1[[#This Row],[TeamHome]],Table1[[#This Row],[ScoreAway]]-Table1[[#This Row],[ScoreHome]],Table1[[#This Row],[ScoreHome]]-Table1[[#This Row],[ScoreAway]])</f>
        <v>-13</v>
      </c>
      <c r="O6253">
        <f>IF(Table1[[#This Row],[SpreadActual]]&lt;Table1[[#This Row],[SpreadFavorite]],1,0)</f>
        <v>1</v>
      </c>
      <c r="P6253">
        <v>44</v>
      </c>
      <c r="Q6253" t="s">
        <v>76</v>
      </c>
      <c r="R6253" t="b">
        <v>0</v>
      </c>
      <c r="S6253">
        <v>59</v>
      </c>
      <c r="T6253">
        <v>4</v>
      </c>
      <c r="U6253">
        <v>92</v>
      </c>
    </row>
    <row r="6254" spans="1:22" x14ac:dyDescent="0.2">
      <c r="A6254" s="1">
        <v>35022</v>
      </c>
      <c r="B6254">
        <v>1995</v>
      </c>
      <c r="C6254">
        <f>_xlfn.MAXIFS(Table1[ScheduleWeekWritten],Table1[ScheduleSeason],Table1[[#This Row],[ScheduleSeason]])</f>
        <v>17</v>
      </c>
      <c r="D6254">
        <v>12</v>
      </c>
      <c r="E6254" cm="1">
        <f t="array" ref="E6254">_xlfn.XLOOKUP(Table1[[#This Row],[ScheduleWeekWritten]],Table3[Game],100+Table3[Increase],Table1[[#This Row],[ScheduleWeekWritten]])</f>
        <v>12</v>
      </c>
      <c r="F6254" t="b">
        <v>0</v>
      </c>
      <c r="G6254" t="s">
        <v>58</v>
      </c>
      <c r="H6254">
        <v>28</v>
      </c>
      <c r="I6254">
        <v>19</v>
      </c>
      <c r="J6254" t="s">
        <v>50</v>
      </c>
      <c r="K6254" t="s">
        <v>77</v>
      </c>
      <c r="L6254" t="str">
        <f>_xlfn.XLOOKUP(Table1[[#This Row],[TeamFavoriteID]],Table2[team_id],Table2[team_name],_xlfn.XLOOKUP(Table1[[#This Row],[TeamFavoriteID]],Table2[team_id_pfr],Table2[team_name],"Even"))</f>
        <v>Philadelphia Eagles</v>
      </c>
      <c r="M6254">
        <v>-4</v>
      </c>
      <c r="N6254">
        <f>IF(Table1[[#This Row],[TeamFavorite]]=Table1[[#This Row],[TeamHome]],Table1[[#This Row],[ScoreAway]]-Table1[[#This Row],[ScoreHome]],Table1[[#This Row],[ScoreHome]]-Table1[[#This Row],[ScoreAway]])</f>
        <v>-9</v>
      </c>
      <c r="O6254">
        <f>IF(Table1[[#This Row],[SpreadActual]]&lt;Table1[[#This Row],[SpreadFavorite]],1,0)</f>
        <v>1</v>
      </c>
      <c r="P6254">
        <v>37</v>
      </c>
      <c r="Q6254" t="s">
        <v>112</v>
      </c>
      <c r="R6254" t="b">
        <v>0</v>
      </c>
      <c r="S6254">
        <v>44</v>
      </c>
      <c r="T6254">
        <v>9</v>
      </c>
      <c r="U6254">
        <v>84</v>
      </c>
    </row>
    <row r="6255" spans="1:22" x14ac:dyDescent="0.2">
      <c r="A6255" s="1">
        <v>35022</v>
      </c>
      <c r="B6255">
        <v>1995</v>
      </c>
      <c r="C6255">
        <f>_xlfn.MAXIFS(Table1[ScheduleWeekWritten],Table1[ScheduleSeason],Table1[[#This Row],[ScheduleSeason]])</f>
        <v>17</v>
      </c>
      <c r="D6255">
        <v>12</v>
      </c>
      <c r="E6255" cm="1">
        <f t="array" ref="E6255">_xlfn.XLOOKUP(Table1[[#This Row],[ScheduleWeekWritten]],Table3[Game],100+Table3[Increase],Table1[[#This Row],[ScheduleWeekWritten]])</f>
        <v>12</v>
      </c>
      <c r="F6255" t="b">
        <v>0</v>
      </c>
      <c r="G6255" t="s">
        <v>127</v>
      </c>
      <c r="H6255">
        <v>17</v>
      </c>
      <c r="I6255">
        <v>16</v>
      </c>
      <c r="J6255" t="s">
        <v>154</v>
      </c>
      <c r="K6255" t="s">
        <v>133</v>
      </c>
      <c r="L6255" t="str">
        <f>_xlfn.XLOOKUP(Table1[[#This Row],[TeamFavoriteID]],Table2[team_id],Table2[team_name],_xlfn.XLOOKUP(Table1[[#This Row],[TeamFavoriteID]],Table2[team_id_pfr],Table2[team_name],"Even"))</f>
        <v>Tampa Bay Buccaneers</v>
      </c>
      <c r="M6255">
        <v>-7</v>
      </c>
      <c r="N6255">
        <f>IF(Table1[[#This Row],[TeamFavorite]]=Table1[[#This Row],[TeamHome]],Table1[[#This Row],[ScoreAway]]-Table1[[#This Row],[ScoreHome]],Table1[[#This Row],[ScoreHome]]-Table1[[#This Row],[ScoreAway]])</f>
        <v>-1</v>
      </c>
      <c r="O6255">
        <f>IF(Table1[[#This Row],[SpreadActual]]&lt;Table1[[#This Row],[SpreadFavorite]],1,0)</f>
        <v>0</v>
      </c>
      <c r="P6255">
        <v>37</v>
      </c>
      <c r="Q6255" t="s">
        <v>130</v>
      </c>
      <c r="R6255" t="b">
        <v>0</v>
      </c>
      <c r="S6255">
        <v>66</v>
      </c>
      <c r="T6255">
        <v>6</v>
      </c>
      <c r="U6255">
        <v>65</v>
      </c>
    </row>
    <row r="6256" spans="1:22" x14ac:dyDescent="0.2">
      <c r="A6256" s="1">
        <v>35022</v>
      </c>
      <c r="B6256">
        <v>1995</v>
      </c>
      <c r="C6256">
        <f>_xlfn.MAXIFS(Table1[ScheduleWeekWritten],Table1[ScheduleSeason],Table1[[#This Row],[ScheduleSeason]])</f>
        <v>17</v>
      </c>
      <c r="D6256">
        <v>12</v>
      </c>
      <c r="E6256" cm="1">
        <f t="array" ref="E6256">_xlfn.XLOOKUP(Table1[[#This Row],[ScheduleWeekWritten]],Table3[Game],100+Table3[Increase],Table1[[#This Row],[ScheduleWeekWritten]])</f>
        <v>12</v>
      </c>
      <c r="F6256" t="b">
        <v>0</v>
      </c>
      <c r="G6256" t="s">
        <v>61</v>
      </c>
      <c r="H6256">
        <v>20</v>
      </c>
      <c r="I6256">
        <v>27</v>
      </c>
      <c r="J6256" t="s">
        <v>128</v>
      </c>
      <c r="K6256" t="s">
        <v>85</v>
      </c>
      <c r="L6256" t="str">
        <f>_xlfn.XLOOKUP(Table1[[#This Row],[TeamFavoriteID]],Table2[team_id],Table2[team_name],_xlfn.XLOOKUP(Table1[[#This Row],[TeamFavoriteID]],Table2[team_id_pfr],Table2[team_name],"Even"))</f>
        <v>Washington Commanders</v>
      </c>
      <c r="M6256">
        <v>-3.5</v>
      </c>
      <c r="N6256">
        <f>IF(Table1[[#This Row],[TeamFavorite]]=Table1[[#This Row],[TeamHome]],Table1[[#This Row],[ScoreAway]]-Table1[[#This Row],[ScoreHome]],Table1[[#This Row],[ScoreHome]]-Table1[[#This Row],[ScoreAway]])</f>
        <v>-7</v>
      </c>
      <c r="O6256">
        <f>IF(Table1[[#This Row],[SpreadActual]]&lt;Table1[[#This Row],[SpreadFavorite]],1,0)</f>
        <v>1</v>
      </c>
      <c r="P6256">
        <v>43</v>
      </c>
      <c r="Q6256" t="s">
        <v>64</v>
      </c>
      <c r="R6256" t="b">
        <v>0</v>
      </c>
      <c r="S6256">
        <v>44</v>
      </c>
      <c r="T6256">
        <v>12</v>
      </c>
      <c r="U6256">
        <v>74</v>
      </c>
    </row>
    <row r="6257" spans="1:22" x14ac:dyDescent="0.2">
      <c r="A6257" s="1">
        <v>35023</v>
      </c>
      <c r="B6257">
        <v>1995</v>
      </c>
      <c r="C6257">
        <f>_xlfn.MAXIFS(Table1[ScheduleWeekWritten],Table1[ScheduleSeason],Table1[[#This Row],[ScheduleSeason]])</f>
        <v>17</v>
      </c>
      <c r="D6257">
        <v>12</v>
      </c>
      <c r="E6257" cm="1">
        <f t="array" ref="E6257">_xlfn.XLOOKUP(Table1[[#This Row],[ScheduleWeekWritten]],Table3[Game],100+Table3[Increase],Table1[[#This Row],[ScheduleWeekWritten]])</f>
        <v>12</v>
      </c>
      <c r="F6257" t="b">
        <v>0</v>
      </c>
      <c r="G6257" t="s">
        <v>19</v>
      </c>
      <c r="H6257">
        <v>20</v>
      </c>
      <c r="I6257">
        <v>44</v>
      </c>
      <c r="J6257" t="s">
        <v>53</v>
      </c>
      <c r="K6257" t="s">
        <v>91</v>
      </c>
      <c r="L6257" t="str">
        <f>_xlfn.XLOOKUP(Table1[[#This Row],[TeamFavoriteID]],Table2[team_id],Table2[team_name],_xlfn.XLOOKUP(Table1[[#This Row],[TeamFavoriteID]],Table2[team_id_pfr],Table2[team_name],"Even"))</f>
        <v>Miami Dolphins</v>
      </c>
      <c r="M6257">
        <v>-2</v>
      </c>
      <c r="N6257">
        <f>IF(Table1[[#This Row],[TeamFavorite]]=Table1[[#This Row],[TeamHome]],Table1[[#This Row],[ScoreAway]]-Table1[[#This Row],[ScoreHome]],Table1[[#This Row],[ScoreHome]]-Table1[[#This Row],[ScoreAway]])</f>
        <v>24</v>
      </c>
      <c r="O6257">
        <f>IF(Table1[[#This Row],[SpreadActual]]&lt;Table1[[#This Row],[SpreadFavorite]],1,0)</f>
        <v>0</v>
      </c>
      <c r="P6257">
        <v>44</v>
      </c>
      <c r="Q6257" t="s">
        <v>143</v>
      </c>
      <c r="R6257" t="b">
        <v>0</v>
      </c>
      <c r="S6257">
        <v>72</v>
      </c>
      <c r="T6257">
        <v>8</v>
      </c>
      <c r="U6257">
        <v>70</v>
      </c>
    </row>
    <row r="6258" spans="1:22" x14ac:dyDescent="0.2">
      <c r="A6258" s="1">
        <v>35026</v>
      </c>
      <c r="B6258">
        <v>1995</v>
      </c>
      <c r="C6258">
        <f>_xlfn.MAXIFS(Table1[ScheduleWeekWritten],Table1[ScheduleSeason],Table1[[#This Row],[ScheduleSeason]])</f>
        <v>17</v>
      </c>
      <c r="D6258">
        <v>13</v>
      </c>
      <c r="E6258" cm="1">
        <f t="array" ref="E6258">_xlfn.XLOOKUP(Table1[[#This Row],[ScheduleWeekWritten]],Table3[Game],100+Table3[Increase],Table1[[#This Row],[ScheduleWeekWritten]])</f>
        <v>13</v>
      </c>
      <c r="F6258" t="b">
        <v>0</v>
      </c>
      <c r="G6258" t="s">
        <v>67</v>
      </c>
      <c r="H6258">
        <v>24</v>
      </c>
      <c r="I6258">
        <v>12</v>
      </c>
      <c r="J6258" t="s">
        <v>42</v>
      </c>
      <c r="K6258" t="s">
        <v>68</v>
      </c>
      <c r="L6258" t="str">
        <f>_xlfn.XLOOKUP(Table1[[#This Row],[TeamFavoriteID]],Table2[team_id],Table2[team_name],_xlfn.XLOOKUP(Table1[[#This Row],[TeamFavoriteID]],Table2[team_id_pfr],Table2[team_name],"Even"))</f>
        <v>Dallas Cowboys</v>
      </c>
      <c r="M6258">
        <v>-10.5</v>
      </c>
      <c r="N6258">
        <f>IF(Table1[[#This Row],[TeamFavorite]]=Table1[[#This Row],[TeamHome]],Table1[[#This Row],[ScoreAway]]-Table1[[#This Row],[ScoreHome]],Table1[[#This Row],[ScoreHome]]-Table1[[#This Row],[ScoreAway]])</f>
        <v>-12</v>
      </c>
      <c r="O6258">
        <f>IF(Table1[[#This Row],[SpreadActual]]&lt;Table1[[#This Row],[SpreadFavorite]],1,0)</f>
        <v>1</v>
      </c>
      <c r="P6258">
        <v>43</v>
      </c>
      <c r="Q6258" t="s">
        <v>119</v>
      </c>
      <c r="R6258" t="b">
        <v>0</v>
      </c>
      <c r="S6258">
        <v>59</v>
      </c>
      <c r="T6258">
        <v>19</v>
      </c>
      <c r="U6258">
        <v>54</v>
      </c>
    </row>
    <row r="6259" spans="1:22" x14ac:dyDescent="0.2">
      <c r="A6259" s="1">
        <v>35026</v>
      </c>
      <c r="B6259">
        <v>1995</v>
      </c>
      <c r="C6259">
        <f>_xlfn.MAXIFS(Table1[ScheduleWeekWritten],Table1[ScheduleSeason],Table1[[#This Row],[ScheduleSeason]])</f>
        <v>17</v>
      </c>
      <c r="D6259">
        <v>13</v>
      </c>
      <c r="E6259" cm="1">
        <f t="array" ref="E6259">_xlfn.XLOOKUP(Table1[[#This Row],[ScheduleWeekWritten]],Table3[Game],100+Table3[Increase],Table1[[#This Row],[ScheduleWeekWritten]])</f>
        <v>13</v>
      </c>
      <c r="F6259" t="b">
        <v>0</v>
      </c>
      <c r="G6259" t="s">
        <v>45</v>
      </c>
      <c r="H6259">
        <v>44</v>
      </c>
      <c r="I6259">
        <v>38</v>
      </c>
      <c r="J6259" t="s">
        <v>54</v>
      </c>
      <c r="K6259" t="s">
        <v>79</v>
      </c>
      <c r="L6259" t="str">
        <f>_xlfn.XLOOKUP(Table1[[#This Row],[TeamFavoriteID]],Table2[team_id],Table2[team_name],_xlfn.XLOOKUP(Table1[[#This Row],[TeamFavoriteID]],Table2[team_id_pfr],Table2[team_name],"Even"))</f>
        <v>Detroit Lions</v>
      </c>
      <c r="M6259">
        <v>-3</v>
      </c>
      <c r="N6259">
        <f>IF(Table1[[#This Row],[TeamFavorite]]=Table1[[#This Row],[TeamHome]],Table1[[#This Row],[ScoreAway]]-Table1[[#This Row],[ScoreHome]],Table1[[#This Row],[ScoreHome]]-Table1[[#This Row],[ScoreAway]])</f>
        <v>-6</v>
      </c>
      <c r="O6259">
        <f>IF(Table1[[#This Row],[SpreadActual]]&lt;Table1[[#This Row],[SpreadFavorite]],1,0)</f>
        <v>1</v>
      </c>
      <c r="P6259">
        <v>46</v>
      </c>
      <c r="Q6259" t="s">
        <v>125</v>
      </c>
      <c r="R6259" t="b">
        <v>0</v>
      </c>
      <c r="S6259">
        <v>72</v>
      </c>
      <c r="T6259">
        <v>0</v>
      </c>
      <c r="V6259" t="s">
        <v>103</v>
      </c>
    </row>
    <row r="6260" spans="1:22" x14ac:dyDescent="0.2">
      <c r="A6260" s="1">
        <v>35029</v>
      </c>
      <c r="B6260">
        <v>1995</v>
      </c>
      <c r="C6260">
        <f>_xlfn.MAXIFS(Table1[ScheduleWeekWritten],Table1[ScheduleSeason],Table1[[#This Row],[ScheduleSeason]])</f>
        <v>17</v>
      </c>
      <c r="D6260">
        <v>13</v>
      </c>
      <c r="E6260" cm="1">
        <f t="array" ref="E6260">_xlfn.XLOOKUP(Table1[[#This Row],[ScheduleWeekWritten]],Table3[Game],100+Table3[Increase],Table1[[#This Row],[ScheduleWeekWritten]])</f>
        <v>13</v>
      </c>
      <c r="F6260" t="b">
        <v>0</v>
      </c>
      <c r="G6260" t="s">
        <v>149</v>
      </c>
      <c r="H6260">
        <v>40</v>
      </c>
      <c r="I6260">
        <v>37</v>
      </c>
      <c r="J6260" t="s">
        <v>38</v>
      </c>
      <c r="K6260" t="s">
        <v>109</v>
      </c>
      <c r="L6260" t="str">
        <f>_xlfn.XLOOKUP(Table1[[#This Row],[TeamFavoriteID]],Table2[team_id],Table2[team_name],_xlfn.XLOOKUP(Table1[[#This Row],[TeamFavoriteID]],Table2[team_id_pfr],Table2[team_name],"Even"))</f>
        <v>Atlanta Falcons</v>
      </c>
      <c r="M6260">
        <v>-3.5</v>
      </c>
      <c r="N6260">
        <f>IF(Table1[[#This Row],[TeamFavorite]]=Table1[[#This Row],[TeamHome]],Table1[[#This Row],[ScoreAway]]-Table1[[#This Row],[ScoreHome]],Table1[[#This Row],[ScoreHome]]-Table1[[#This Row],[ScoreAway]])</f>
        <v>3</v>
      </c>
      <c r="O6260">
        <f>IF(Table1[[#This Row],[SpreadActual]]&lt;Table1[[#This Row],[SpreadFavorite]],1,0)</f>
        <v>0</v>
      </c>
      <c r="P6260">
        <v>42</v>
      </c>
      <c r="Q6260" t="s">
        <v>150</v>
      </c>
      <c r="R6260" t="b">
        <v>0</v>
      </c>
      <c r="S6260">
        <v>67</v>
      </c>
      <c r="T6260">
        <v>6</v>
      </c>
      <c r="U6260">
        <v>38</v>
      </c>
    </row>
    <row r="6261" spans="1:22" x14ac:dyDescent="0.2">
      <c r="A6261" s="1">
        <v>35029</v>
      </c>
      <c r="B6261">
        <v>1995</v>
      </c>
      <c r="C6261">
        <f>_xlfn.MAXIFS(Table1[ScheduleWeekWritten],Table1[ScheduleSeason],Table1[[#This Row],[ScheduleSeason]])</f>
        <v>17</v>
      </c>
      <c r="D6261">
        <v>13</v>
      </c>
      <c r="E6261" cm="1">
        <f t="array" ref="E6261">_xlfn.XLOOKUP(Table1[[#This Row],[ScheduleWeekWritten]],Table3[Game],100+Table3[Increase],Table1[[#This Row],[ScheduleWeekWritten]])</f>
        <v>13</v>
      </c>
      <c r="F6261" t="b">
        <v>0</v>
      </c>
      <c r="G6261" t="s">
        <v>28</v>
      </c>
      <c r="H6261">
        <v>25</v>
      </c>
      <c r="I6261">
        <v>35</v>
      </c>
      <c r="J6261" t="s">
        <v>115</v>
      </c>
      <c r="K6261" t="s">
        <v>43</v>
      </c>
      <c r="L6261" t="str">
        <f>_xlfn.XLOOKUP(Table1[[#This Row],[TeamFavoriteID]],Table2[team_id],Table2[team_name],_xlfn.XLOOKUP(Table1[[#This Row],[TeamFavoriteID]],Table2[team_id_pfr],Table2[team_name],"Even"))</f>
        <v>Buffalo Bills</v>
      </c>
      <c r="M6261">
        <v>-6</v>
      </c>
      <c r="N6261">
        <f>IF(Table1[[#This Row],[TeamFavorite]]=Table1[[#This Row],[TeamHome]],Table1[[#This Row],[ScoreAway]]-Table1[[#This Row],[ScoreHome]],Table1[[#This Row],[ScoreHome]]-Table1[[#This Row],[ScoreAway]])</f>
        <v>10</v>
      </c>
      <c r="O6261">
        <f>IF(Table1[[#This Row],[SpreadActual]]&lt;Table1[[#This Row],[SpreadFavorite]],1,0)</f>
        <v>0</v>
      </c>
      <c r="P6261">
        <v>38.5</v>
      </c>
      <c r="Q6261" t="s">
        <v>123</v>
      </c>
      <c r="R6261" t="b">
        <v>0</v>
      </c>
      <c r="S6261">
        <v>36</v>
      </c>
      <c r="T6261">
        <v>8</v>
      </c>
      <c r="U6261">
        <v>71</v>
      </c>
    </row>
    <row r="6262" spans="1:22" x14ac:dyDescent="0.2">
      <c r="A6262" s="1">
        <v>35029</v>
      </c>
      <c r="B6262">
        <v>1995</v>
      </c>
      <c r="C6262">
        <f>_xlfn.MAXIFS(Table1[ScheduleWeekWritten],Table1[ScheduleSeason],Table1[[#This Row],[ScheduleSeason]])</f>
        <v>17</v>
      </c>
      <c r="D6262">
        <v>13</v>
      </c>
      <c r="E6262" cm="1">
        <f t="array" ref="E6262">_xlfn.XLOOKUP(Table1[[#This Row],[ScheduleWeekWritten]],Table3[Game],100+Table3[Increase],Table1[[#This Row],[ScheduleWeekWritten]])</f>
        <v>13</v>
      </c>
      <c r="F6262" t="b">
        <v>0</v>
      </c>
      <c r="G6262" t="s">
        <v>62</v>
      </c>
      <c r="H6262">
        <v>17</v>
      </c>
      <c r="I6262">
        <v>20</v>
      </c>
      <c r="J6262" t="s">
        <v>49</v>
      </c>
      <c r="K6262" t="s">
        <v>51</v>
      </c>
      <c r="L6262" t="str">
        <f>_xlfn.XLOOKUP(Table1[[#This Row],[TeamFavoriteID]],Table2[team_id],Table2[team_name],_xlfn.XLOOKUP(Table1[[#This Row],[TeamFavoriteID]],Table2[team_id_pfr],Table2[team_name],"Even"))</f>
        <v>Pittsburgh Steelers</v>
      </c>
      <c r="M6262">
        <v>-6</v>
      </c>
      <c r="N6262">
        <f>IF(Table1[[#This Row],[TeamFavorite]]=Table1[[#This Row],[TeamHome]],Table1[[#This Row],[ScoreAway]]-Table1[[#This Row],[ScoreHome]],Table1[[#This Row],[ScoreHome]]-Table1[[#This Row],[ScoreAway]])</f>
        <v>-3</v>
      </c>
      <c r="O6262">
        <f>IF(Table1[[#This Row],[SpreadActual]]&lt;Table1[[#This Row],[SpreadFavorite]],1,0)</f>
        <v>0</v>
      </c>
      <c r="P6262">
        <v>39.5</v>
      </c>
      <c r="Q6262" t="s">
        <v>66</v>
      </c>
      <c r="R6262" t="b">
        <v>0</v>
      </c>
      <c r="S6262">
        <v>38</v>
      </c>
      <c r="T6262">
        <v>12</v>
      </c>
      <c r="U6262">
        <v>73</v>
      </c>
    </row>
    <row r="6263" spans="1:22" x14ac:dyDescent="0.2">
      <c r="A6263" s="1">
        <v>35029</v>
      </c>
      <c r="B6263">
        <v>1995</v>
      </c>
      <c r="C6263">
        <f>_xlfn.MAXIFS(Table1[ScheduleWeekWritten],Table1[ScheduleSeason],Table1[[#This Row],[ScheduleSeason]])</f>
        <v>17</v>
      </c>
      <c r="D6263">
        <v>13</v>
      </c>
      <c r="E6263" cm="1">
        <f t="array" ref="E6263">_xlfn.XLOOKUP(Table1[[#This Row],[ScheduleWeekWritten]],Table3[Game],100+Table3[Increase],Table1[[#This Row],[ScheduleWeekWritten]])</f>
        <v>13</v>
      </c>
      <c r="F6263" t="b">
        <v>0</v>
      </c>
      <c r="G6263" t="s">
        <v>33</v>
      </c>
      <c r="H6263">
        <v>35</v>
      </c>
      <c r="I6263">
        <v>13</v>
      </c>
      <c r="J6263" t="s">
        <v>127</v>
      </c>
      <c r="K6263" t="s">
        <v>35</v>
      </c>
      <c r="L6263" t="str">
        <f>_xlfn.XLOOKUP(Table1[[#This Row],[TeamFavoriteID]],Table2[team_id],Table2[team_name],_xlfn.XLOOKUP(Table1[[#This Row],[TeamFavoriteID]],Table2[team_id_pfr],Table2[team_name],"Even"))</f>
        <v>Green Bay Packers</v>
      </c>
      <c r="M6263">
        <v>-9</v>
      </c>
      <c r="N6263">
        <f>IF(Table1[[#This Row],[TeamFavorite]]=Table1[[#This Row],[TeamHome]],Table1[[#This Row],[ScoreAway]]-Table1[[#This Row],[ScoreHome]],Table1[[#This Row],[ScoreHome]]-Table1[[#This Row],[ScoreAway]])</f>
        <v>-22</v>
      </c>
      <c r="O6263">
        <f>IF(Table1[[#This Row],[SpreadActual]]&lt;Table1[[#This Row],[SpreadFavorite]],1,0)</f>
        <v>1</v>
      </c>
      <c r="P6263">
        <v>38.5</v>
      </c>
      <c r="Q6263" t="s">
        <v>82</v>
      </c>
      <c r="R6263" t="b">
        <v>0</v>
      </c>
      <c r="S6263">
        <v>31</v>
      </c>
      <c r="T6263">
        <v>8</v>
      </c>
      <c r="U6263">
        <v>84</v>
      </c>
    </row>
    <row r="6264" spans="1:22" x14ac:dyDescent="0.2">
      <c r="A6264" s="1">
        <v>35029</v>
      </c>
      <c r="B6264">
        <v>1995</v>
      </c>
      <c r="C6264">
        <f>_xlfn.MAXIFS(Table1[ScheduleWeekWritten],Table1[ScheduleSeason],Table1[[#This Row],[ScheduleSeason]])</f>
        <v>17</v>
      </c>
      <c r="D6264">
        <v>13</v>
      </c>
      <c r="E6264" cm="1">
        <f t="array" ref="E6264">_xlfn.XLOOKUP(Table1[[#This Row],[ScheduleWeekWritten]],Table3[Game],100+Table3[Increase],Table1[[#This Row],[ScheduleWeekWritten]])</f>
        <v>13</v>
      </c>
      <c r="F6264" t="b">
        <v>0</v>
      </c>
      <c r="G6264" t="s">
        <v>23</v>
      </c>
      <c r="H6264">
        <v>42</v>
      </c>
      <c r="I6264">
        <v>33</v>
      </c>
      <c r="J6264" t="s">
        <v>24</v>
      </c>
      <c r="K6264" t="s">
        <v>88</v>
      </c>
      <c r="L6264" t="str">
        <f>_xlfn.XLOOKUP(Table1[[#This Row],[TeamFavoriteID]],Table2[team_id],Table2[team_name],_xlfn.XLOOKUP(Table1[[#This Row],[TeamFavoriteID]],Table2[team_id_pfr],Table2[team_name],"Even"))</f>
        <v>Denver Broncos</v>
      </c>
      <c r="M6264">
        <v>-3</v>
      </c>
      <c r="N6264">
        <f>IF(Table1[[#This Row],[TeamFavorite]]=Table1[[#This Row],[TeamHome]],Table1[[#This Row],[ScoreAway]]-Table1[[#This Row],[ScoreHome]],Table1[[#This Row],[ScoreHome]]-Table1[[#This Row],[ScoreAway]])</f>
        <v>9</v>
      </c>
      <c r="O6264">
        <f>IF(Table1[[#This Row],[SpreadActual]]&lt;Table1[[#This Row],[SpreadFavorite]],1,0)</f>
        <v>0</v>
      </c>
      <c r="P6264">
        <v>42</v>
      </c>
      <c r="Q6264" t="s">
        <v>102</v>
      </c>
      <c r="R6264" t="b">
        <v>0</v>
      </c>
      <c r="S6264">
        <v>72</v>
      </c>
      <c r="T6264">
        <v>0</v>
      </c>
      <c r="V6264" t="s">
        <v>103</v>
      </c>
    </row>
    <row r="6265" spans="1:22" x14ac:dyDescent="0.2">
      <c r="A6265" s="1">
        <v>35029</v>
      </c>
      <c r="B6265">
        <v>1995</v>
      </c>
      <c r="C6265">
        <f>_xlfn.MAXIFS(Table1[ScheduleWeekWritten],Table1[ScheduleSeason],Table1[[#This Row],[ScheduleSeason]])</f>
        <v>17</v>
      </c>
      <c r="D6265">
        <v>13</v>
      </c>
      <c r="E6265" cm="1">
        <f t="array" ref="E6265">_xlfn.XLOOKUP(Table1[[#This Row],[ScheduleWeekWritten]],Table3[Game],100+Table3[Increase],Table1[[#This Row],[ScheduleWeekWritten]])</f>
        <v>13</v>
      </c>
      <c r="F6265" t="b">
        <v>0</v>
      </c>
      <c r="G6265" t="s">
        <v>140</v>
      </c>
      <c r="H6265">
        <v>36</v>
      </c>
      <c r="I6265">
        <v>28</v>
      </c>
      <c r="J6265" t="s">
        <v>19</v>
      </c>
      <c r="K6265" t="s">
        <v>91</v>
      </c>
      <c r="L6265" t="str">
        <f>_xlfn.XLOOKUP(Table1[[#This Row],[TeamFavoriteID]],Table2[team_id],Table2[team_name],_xlfn.XLOOKUP(Table1[[#This Row],[TeamFavoriteID]],Table2[team_id_pfr],Table2[team_name],"Even"))</f>
        <v>Miami Dolphins</v>
      </c>
      <c r="M6265">
        <v>-2.5</v>
      </c>
      <c r="N6265">
        <f>IF(Table1[[#This Row],[TeamFavorite]]=Table1[[#This Row],[TeamHome]],Table1[[#This Row],[ScoreAway]]-Table1[[#This Row],[ScoreHome]],Table1[[#This Row],[ScoreHome]]-Table1[[#This Row],[ScoreAway]])</f>
        <v>8</v>
      </c>
      <c r="O6265">
        <f>IF(Table1[[#This Row],[SpreadActual]]&lt;Table1[[#This Row],[SpreadFavorite]],1,0)</f>
        <v>0</v>
      </c>
      <c r="P6265">
        <v>43</v>
      </c>
      <c r="Q6265" t="s">
        <v>141</v>
      </c>
      <c r="R6265" t="b">
        <v>0</v>
      </c>
      <c r="S6265">
        <v>72</v>
      </c>
      <c r="T6265">
        <v>0</v>
      </c>
      <c r="V6265" t="s">
        <v>103</v>
      </c>
    </row>
    <row r="6266" spans="1:22" x14ac:dyDescent="0.2">
      <c r="A6266" s="1">
        <v>35029</v>
      </c>
      <c r="B6266">
        <v>1995</v>
      </c>
      <c r="C6266">
        <f>_xlfn.MAXIFS(Table1[ScheduleWeekWritten],Table1[ScheduleSeason],Table1[[#This Row],[ScheduleSeason]])</f>
        <v>17</v>
      </c>
      <c r="D6266">
        <v>13</v>
      </c>
      <c r="E6266" cm="1">
        <f t="array" ref="E6266">_xlfn.XLOOKUP(Table1[[#This Row],[ScheduleWeekWritten]],Table3[Game],100+Table3[Increase],Table1[[#This Row],[ScheduleWeekWritten]])</f>
        <v>13</v>
      </c>
      <c r="F6266" t="b">
        <v>0</v>
      </c>
      <c r="G6266" t="s">
        <v>154</v>
      </c>
      <c r="H6266">
        <v>13</v>
      </c>
      <c r="I6266">
        <v>17</v>
      </c>
      <c r="J6266" t="s">
        <v>101</v>
      </c>
      <c r="K6266" t="s">
        <v>104</v>
      </c>
      <c r="L6266" t="str">
        <f>_xlfn.XLOOKUP(Table1[[#This Row],[TeamFavoriteID]],Table2[team_id],Table2[team_name],_xlfn.XLOOKUP(Table1[[#This Row],[TeamFavoriteID]],Table2[team_id_pfr],Table2[team_name],"Even"))</f>
        <v>Cincinnati Bengals</v>
      </c>
      <c r="M6266">
        <v>-2.5</v>
      </c>
      <c r="N6266">
        <f>IF(Table1[[#This Row],[TeamFavorite]]=Table1[[#This Row],[TeamHome]],Table1[[#This Row],[ScoreAway]]-Table1[[#This Row],[ScoreHome]],Table1[[#This Row],[ScoreHome]]-Table1[[#This Row],[ScoreAway]])</f>
        <v>-4</v>
      </c>
      <c r="O6266">
        <f>IF(Table1[[#This Row],[SpreadActual]]&lt;Table1[[#This Row],[SpreadFavorite]],1,0)</f>
        <v>1</v>
      </c>
      <c r="P6266">
        <v>43</v>
      </c>
      <c r="Q6266" t="s">
        <v>155</v>
      </c>
      <c r="R6266" t="b">
        <v>0</v>
      </c>
      <c r="S6266">
        <v>54</v>
      </c>
      <c r="T6266">
        <v>9</v>
      </c>
      <c r="U6266">
        <v>63</v>
      </c>
    </row>
    <row r="6267" spans="1:22" x14ac:dyDescent="0.2">
      <c r="A6267" s="1">
        <v>35029</v>
      </c>
      <c r="B6267">
        <v>1995</v>
      </c>
      <c r="C6267">
        <f>_xlfn.MAXIFS(Table1[ScheduleWeekWritten],Table1[ScheduleSeason],Table1[[#This Row],[ScheduleSeason]])</f>
        <v>17</v>
      </c>
      <c r="D6267">
        <v>13</v>
      </c>
      <c r="E6267" cm="1">
        <f t="array" ref="E6267">_xlfn.XLOOKUP(Table1[[#This Row],[ScheduleWeekWritten]],Table3[Game],100+Table3[Increase],Table1[[#This Row],[ScheduleWeekWritten]])</f>
        <v>13</v>
      </c>
      <c r="F6267" t="b">
        <v>0</v>
      </c>
      <c r="G6267" t="s">
        <v>95</v>
      </c>
      <c r="H6267">
        <v>34</v>
      </c>
      <c r="I6267">
        <v>26</v>
      </c>
      <c r="J6267" t="s">
        <v>152</v>
      </c>
      <c r="K6267" t="s">
        <v>98</v>
      </c>
      <c r="L6267" t="str">
        <f>_xlfn.XLOOKUP(Table1[[#This Row],[TeamFavoriteID]],Table2[team_id],Table2[team_name],_xlfn.XLOOKUP(Table1[[#This Row],[TeamFavoriteID]],Table2[team_id_pfr],Table2[team_name],"Even"))</f>
        <v>New Orleans Saints</v>
      </c>
      <c r="M6267">
        <v>-5</v>
      </c>
      <c r="N6267">
        <f>IF(Table1[[#This Row],[TeamFavorite]]=Table1[[#This Row],[TeamHome]],Table1[[#This Row],[ScoreAway]]-Table1[[#This Row],[ScoreHome]],Table1[[#This Row],[ScoreHome]]-Table1[[#This Row],[ScoreAway]])</f>
        <v>-8</v>
      </c>
      <c r="O6267">
        <f>IF(Table1[[#This Row],[SpreadActual]]&lt;Table1[[#This Row],[SpreadFavorite]],1,0)</f>
        <v>1</v>
      </c>
      <c r="P6267">
        <v>40</v>
      </c>
      <c r="Q6267" t="s">
        <v>124</v>
      </c>
      <c r="R6267" t="b">
        <v>0</v>
      </c>
      <c r="S6267">
        <v>72</v>
      </c>
      <c r="T6267">
        <v>0</v>
      </c>
      <c r="V6267" t="s">
        <v>103</v>
      </c>
    </row>
    <row r="6268" spans="1:22" x14ac:dyDescent="0.2">
      <c r="A6268" s="1">
        <v>35029</v>
      </c>
      <c r="B6268">
        <v>1995</v>
      </c>
      <c r="C6268">
        <f>_xlfn.MAXIFS(Table1[ScheduleWeekWritten],Table1[ScheduleSeason],Table1[[#This Row],[ScheduleSeason]])</f>
        <v>17</v>
      </c>
      <c r="D6268">
        <v>13</v>
      </c>
      <c r="E6268" cm="1">
        <f t="array" ref="E6268">_xlfn.XLOOKUP(Table1[[#This Row],[ScheduleWeekWritten]],Table3[Game],100+Table3[Increase],Table1[[#This Row],[ScheduleWeekWritten]])</f>
        <v>13</v>
      </c>
      <c r="F6268" t="b">
        <v>0</v>
      </c>
      <c r="G6268" t="s">
        <v>50</v>
      </c>
      <c r="H6268">
        <v>24</v>
      </c>
      <c r="I6268">
        <v>27</v>
      </c>
      <c r="J6268" t="s">
        <v>46</v>
      </c>
      <c r="K6268" t="s">
        <v>47</v>
      </c>
      <c r="L6268" t="str">
        <f>_xlfn.XLOOKUP(Table1[[#This Row],[TeamFavoriteID]],Table2[team_id],Table2[team_name],_xlfn.XLOOKUP(Table1[[#This Row],[TeamFavoriteID]],Table2[team_id_pfr],Table2[team_name],"Even"))</f>
        <v>Chicago Bears</v>
      </c>
      <c r="M6268">
        <v>-2.5</v>
      </c>
      <c r="N6268">
        <f>IF(Table1[[#This Row],[TeamFavorite]]=Table1[[#This Row],[TeamHome]],Table1[[#This Row],[ScoreAway]]-Table1[[#This Row],[ScoreHome]],Table1[[#This Row],[ScoreHome]]-Table1[[#This Row],[ScoreAway]])</f>
        <v>-3</v>
      </c>
      <c r="O6268">
        <f>IF(Table1[[#This Row],[SpreadActual]]&lt;Table1[[#This Row],[SpreadFavorite]],1,0)</f>
        <v>1</v>
      </c>
      <c r="P6268">
        <v>42</v>
      </c>
      <c r="Q6268" t="s">
        <v>126</v>
      </c>
      <c r="R6268" t="b">
        <v>0</v>
      </c>
      <c r="S6268">
        <v>40</v>
      </c>
      <c r="T6268">
        <v>10</v>
      </c>
      <c r="U6268">
        <v>53</v>
      </c>
    </row>
    <row r="6269" spans="1:22" x14ac:dyDescent="0.2">
      <c r="A6269" s="1">
        <v>35029</v>
      </c>
      <c r="B6269">
        <v>1995</v>
      </c>
      <c r="C6269">
        <f>_xlfn.MAXIFS(Table1[ScheduleWeekWritten],Table1[ScheduleSeason],Table1[[#This Row],[ScheduleSeason]])</f>
        <v>17</v>
      </c>
      <c r="D6269">
        <v>13</v>
      </c>
      <c r="E6269" cm="1">
        <f t="array" ref="E6269">_xlfn.XLOOKUP(Table1[[#This Row],[ScheduleWeekWritten]],Table3[Game],100+Table3[Increase],Table1[[#This Row],[ScheduleWeekWritten]])</f>
        <v>13</v>
      </c>
      <c r="F6269" t="b">
        <v>0</v>
      </c>
      <c r="G6269" t="s">
        <v>53</v>
      </c>
      <c r="H6269">
        <v>41</v>
      </c>
      <c r="I6269">
        <v>13</v>
      </c>
      <c r="J6269" t="s">
        <v>153</v>
      </c>
      <c r="K6269" t="s">
        <v>87</v>
      </c>
      <c r="L6269" t="str">
        <f>_xlfn.XLOOKUP(Table1[[#This Row],[TeamFavoriteID]],Table2[team_id],Table2[team_name],_xlfn.XLOOKUP(Table1[[#This Row],[TeamFavoriteID]],Table2[team_id_pfr],Table2[team_name],"Even"))</f>
        <v>San Francisco 49ers</v>
      </c>
      <c r="M6269">
        <v>-14.5</v>
      </c>
      <c r="N6269">
        <f>IF(Table1[[#This Row],[TeamFavorite]]=Table1[[#This Row],[TeamHome]],Table1[[#This Row],[ScoreAway]]-Table1[[#This Row],[ScoreHome]],Table1[[#This Row],[ScoreHome]]-Table1[[#This Row],[ScoreAway]])</f>
        <v>-28</v>
      </c>
      <c r="O6269">
        <f>IF(Table1[[#This Row],[SpreadActual]]&lt;Table1[[#This Row],[SpreadFavorite]],1,0)</f>
        <v>1</v>
      </c>
      <c r="P6269">
        <v>44</v>
      </c>
      <c r="Q6269" t="s">
        <v>118</v>
      </c>
      <c r="R6269" t="b">
        <v>0</v>
      </c>
      <c r="S6269">
        <v>56</v>
      </c>
      <c r="T6269">
        <v>14</v>
      </c>
      <c r="U6269">
        <v>78</v>
      </c>
    </row>
    <row r="6270" spans="1:22" x14ac:dyDescent="0.2">
      <c r="A6270" s="1">
        <v>35029</v>
      </c>
      <c r="B6270">
        <v>1995</v>
      </c>
      <c r="C6270">
        <f>_xlfn.MAXIFS(Table1[ScheduleWeekWritten],Table1[ScheduleSeason],Table1[[#This Row],[ScheduleSeason]])</f>
        <v>17</v>
      </c>
      <c r="D6270">
        <v>13</v>
      </c>
      <c r="E6270" cm="1">
        <f t="array" ref="E6270">_xlfn.XLOOKUP(Table1[[#This Row],[ScheduleWeekWritten]],Table3[Game],100+Table3[Increase],Table1[[#This Row],[ScheduleWeekWritten]])</f>
        <v>13</v>
      </c>
      <c r="F6270" t="b">
        <v>0</v>
      </c>
      <c r="G6270" t="s">
        <v>128</v>
      </c>
      <c r="H6270">
        <v>10</v>
      </c>
      <c r="I6270">
        <v>16</v>
      </c>
      <c r="J6270" t="s">
        <v>31</v>
      </c>
      <c r="K6270" t="s">
        <v>132</v>
      </c>
      <c r="L6270" t="str">
        <f>_xlfn.XLOOKUP(Table1[[#This Row],[TeamFavoriteID]],Table2[team_id],Table2[team_name],_xlfn.XLOOKUP(Table1[[#This Row],[TeamFavoriteID]],Table2[team_id_pfr],Table2[team_name],"Even"))</f>
        <v>Seattle Seahawks</v>
      </c>
      <c r="M6270">
        <v>-7</v>
      </c>
      <c r="N6270">
        <f>IF(Table1[[#This Row],[TeamFavorite]]=Table1[[#This Row],[TeamHome]],Table1[[#This Row],[ScoreAway]]-Table1[[#This Row],[ScoreHome]],Table1[[#This Row],[ScoreHome]]-Table1[[#This Row],[ScoreAway]])</f>
        <v>6</v>
      </c>
      <c r="O6270">
        <f>IF(Table1[[#This Row],[SpreadActual]]&lt;Table1[[#This Row],[SpreadFavorite]],1,0)</f>
        <v>0</v>
      </c>
      <c r="P6270">
        <v>41.5</v>
      </c>
      <c r="Q6270" t="s">
        <v>129</v>
      </c>
      <c r="R6270" t="b">
        <v>0</v>
      </c>
      <c r="S6270">
        <v>72</v>
      </c>
      <c r="T6270">
        <v>0</v>
      </c>
      <c r="V6270" t="s">
        <v>103</v>
      </c>
    </row>
    <row r="6271" spans="1:22" x14ac:dyDescent="0.2">
      <c r="A6271" s="1">
        <v>35029</v>
      </c>
      <c r="B6271">
        <v>1995</v>
      </c>
      <c r="C6271">
        <f>_xlfn.MAXIFS(Table1[ScheduleWeekWritten],Table1[ScheduleSeason],Table1[[#This Row],[ScheduleSeason]])</f>
        <v>17</v>
      </c>
      <c r="D6271">
        <v>13</v>
      </c>
      <c r="E6271" cm="1">
        <f t="array" ref="E6271">_xlfn.XLOOKUP(Table1[[#This Row],[ScheduleWeekWritten]],Table3[Game],100+Table3[Increase],Table1[[#This Row],[ScheduleWeekWritten]])</f>
        <v>13</v>
      </c>
      <c r="F6271" t="b">
        <v>0</v>
      </c>
      <c r="G6271" t="s">
        <v>61</v>
      </c>
      <c r="H6271">
        <v>7</v>
      </c>
      <c r="I6271">
        <v>14</v>
      </c>
      <c r="J6271" t="s">
        <v>58</v>
      </c>
      <c r="K6271" t="s">
        <v>77</v>
      </c>
      <c r="L6271" t="str">
        <f>_xlfn.XLOOKUP(Table1[[#This Row],[TeamFavoriteID]],Table2[team_id],Table2[team_name],_xlfn.XLOOKUP(Table1[[#This Row],[TeamFavoriteID]],Table2[team_id_pfr],Table2[team_name],"Even"))</f>
        <v>Philadelphia Eagles</v>
      </c>
      <c r="M6271">
        <v>-3</v>
      </c>
      <c r="N6271">
        <f>IF(Table1[[#This Row],[TeamFavorite]]=Table1[[#This Row],[TeamHome]],Table1[[#This Row],[ScoreAway]]-Table1[[#This Row],[ScoreHome]],Table1[[#This Row],[ScoreHome]]-Table1[[#This Row],[ScoreAway]])</f>
        <v>-7</v>
      </c>
      <c r="O6271">
        <f>IF(Table1[[#This Row],[SpreadActual]]&lt;Table1[[#This Row],[SpreadFavorite]],1,0)</f>
        <v>1</v>
      </c>
      <c r="P6271">
        <v>43</v>
      </c>
      <c r="Q6271" t="s">
        <v>64</v>
      </c>
      <c r="R6271" t="b">
        <v>0</v>
      </c>
      <c r="S6271">
        <v>38</v>
      </c>
      <c r="T6271">
        <v>9</v>
      </c>
      <c r="U6271">
        <v>69</v>
      </c>
    </row>
    <row r="6272" spans="1:22" x14ac:dyDescent="0.2">
      <c r="A6272" s="1">
        <v>35030</v>
      </c>
      <c r="B6272">
        <v>1995</v>
      </c>
      <c r="C6272">
        <f>_xlfn.MAXIFS(Table1[ScheduleWeekWritten],Table1[ScheduleSeason],Table1[[#This Row],[ScheduleSeason]])</f>
        <v>17</v>
      </c>
      <c r="D6272">
        <v>13</v>
      </c>
      <c r="E6272" cm="1">
        <f t="array" ref="E6272">_xlfn.XLOOKUP(Table1[[#This Row],[ScheduleWeekWritten]],Table3[Game],100+Table3[Increase],Table1[[#This Row],[ScheduleWeekWritten]])</f>
        <v>13</v>
      </c>
      <c r="F6272" t="b">
        <v>0</v>
      </c>
      <c r="G6272" t="s">
        <v>27</v>
      </c>
      <c r="H6272">
        <v>12</v>
      </c>
      <c r="I6272">
        <v>6</v>
      </c>
      <c r="J6272" t="s">
        <v>20</v>
      </c>
      <c r="K6272" t="s">
        <v>21</v>
      </c>
      <c r="L6272" t="str">
        <f>_xlfn.XLOOKUP(Table1[[#This Row],[TeamFavoriteID]],Table2[team_id],Table2[team_name],_xlfn.XLOOKUP(Table1[[#This Row],[TeamFavoriteID]],Table2[team_id_pfr],Table2[team_name],"Even"))</f>
        <v>Las Vegas Raiders</v>
      </c>
      <c r="M6272">
        <v>-1</v>
      </c>
      <c r="N6272">
        <f>IF(Table1[[#This Row],[TeamFavorite]]=Table1[[#This Row],[TeamHome]],Table1[[#This Row],[ScoreAway]]-Table1[[#This Row],[ScoreHome]],Table1[[#This Row],[ScoreHome]]-Table1[[#This Row],[ScoreAway]])</f>
        <v>6</v>
      </c>
      <c r="O6272">
        <f>IF(Table1[[#This Row],[SpreadActual]]&lt;Table1[[#This Row],[SpreadFavorite]],1,0)</f>
        <v>0</v>
      </c>
      <c r="P6272">
        <v>39</v>
      </c>
      <c r="Q6272" t="s">
        <v>94</v>
      </c>
      <c r="R6272" t="b">
        <v>0</v>
      </c>
      <c r="S6272">
        <v>61</v>
      </c>
      <c r="T6272">
        <v>6</v>
      </c>
      <c r="U6272">
        <v>74</v>
      </c>
    </row>
    <row r="6273" spans="1:22" x14ac:dyDescent="0.2">
      <c r="A6273" s="1">
        <v>35033</v>
      </c>
      <c r="B6273">
        <v>1995</v>
      </c>
      <c r="C6273">
        <f>_xlfn.MAXIFS(Table1[ScheduleWeekWritten],Table1[ScheduleSeason],Table1[[#This Row],[ScheduleSeason]])</f>
        <v>17</v>
      </c>
      <c r="D6273">
        <v>14</v>
      </c>
      <c r="E6273" cm="1">
        <f t="array" ref="E6273">_xlfn.XLOOKUP(Table1[[#This Row],[ScheduleWeekWritten]],Table3[Game],100+Table3[Increase],Table1[[#This Row],[ScheduleWeekWritten]])</f>
        <v>14</v>
      </c>
      <c r="F6273" t="b">
        <v>0</v>
      </c>
      <c r="G6273" t="s">
        <v>149</v>
      </c>
      <c r="H6273">
        <v>6</v>
      </c>
      <c r="I6273">
        <v>10</v>
      </c>
      <c r="J6273" t="s">
        <v>50</v>
      </c>
      <c r="K6273" t="s">
        <v>59</v>
      </c>
      <c r="L6273" t="str">
        <f>_xlfn.XLOOKUP(Table1[[#This Row],[TeamFavoriteID]],Table2[team_id],Table2[team_name],_xlfn.XLOOKUP(Table1[[#This Row],[TeamFavoriteID]],Table2[team_id_pfr],Table2[team_name],"Even"))</f>
        <v>Arizona Cardinals</v>
      </c>
      <c r="M6273">
        <v>-1.5</v>
      </c>
      <c r="N6273">
        <f>IF(Table1[[#This Row],[TeamFavorite]]=Table1[[#This Row],[TeamHome]],Table1[[#This Row],[ScoreAway]]-Table1[[#This Row],[ScoreHome]],Table1[[#This Row],[ScoreHome]]-Table1[[#This Row],[ScoreAway]])</f>
        <v>4</v>
      </c>
      <c r="O6273">
        <f>IF(Table1[[#This Row],[SpreadActual]]&lt;Table1[[#This Row],[SpreadFavorite]],1,0)</f>
        <v>0</v>
      </c>
      <c r="P6273">
        <v>41</v>
      </c>
      <c r="Q6273" t="s">
        <v>150</v>
      </c>
      <c r="R6273" t="b">
        <v>0</v>
      </c>
      <c r="S6273">
        <v>60</v>
      </c>
      <c r="T6273">
        <v>4</v>
      </c>
      <c r="U6273">
        <v>39</v>
      </c>
    </row>
    <row r="6274" spans="1:22" x14ac:dyDescent="0.2">
      <c r="A6274" s="1">
        <v>35036</v>
      </c>
      <c r="B6274">
        <v>1995</v>
      </c>
      <c r="C6274">
        <f>_xlfn.MAXIFS(Table1[ScheduleWeekWritten],Table1[ScheduleSeason],Table1[[#This Row],[ScheduleSeason]])</f>
        <v>17</v>
      </c>
      <c r="D6274">
        <v>14</v>
      </c>
      <c r="E6274" cm="1">
        <f t="array" ref="E6274">_xlfn.XLOOKUP(Table1[[#This Row],[ScheduleWeekWritten]],Table3[Game],100+Table3[Increase],Table1[[#This Row],[ScheduleWeekWritten]])</f>
        <v>14</v>
      </c>
      <c r="F6274" t="b">
        <v>0</v>
      </c>
      <c r="G6274" t="s">
        <v>152</v>
      </c>
      <c r="H6274">
        <v>13</v>
      </c>
      <c r="I6274">
        <v>10</v>
      </c>
      <c r="J6274" t="s">
        <v>140</v>
      </c>
      <c r="K6274" t="s">
        <v>72</v>
      </c>
      <c r="L6274" t="str">
        <f>_xlfn.XLOOKUP(Table1[[#This Row],[TeamFavoriteID]],Table2[team_id],Table2[team_name],_xlfn.XLOOKUP(Table1[[#This Row],[TeamFavoriteID]],Table2[team_id_pfr],Table2[team_name],"Even"))</f>
        <v>Baltimore Colts</v>
      </c>
      <c r="M6274">
        <v>-4.5</v>
      </c>
      <c r="N6274">
        <f>IF(Table1[[#This Row],[TeamFavorite]]=Table1[[#This Row],[TeamHome]],Table1[[#This Row],[ScoreAway]]-Table1[[#This Row],[ScoreHome]],Table1[[#This Row],[ScoreHome]]-Table1[[#This Row],[ScoreAway]])</f>
        <v>3</v>
      </c>
      <c r="O6274">
        <f>IF(Table1[[#This Row],[SpreadActual]]&lt;Table1[[#This Row],[SpreadFavorite]],1,0)</f>
        <v>0</v>
      </c>
      <c r="P6274">
        <v>38.5</v>
      </c>
      <c r="Q6274" t="s">
        <v>156</v>
      </c>
      <c r="R6274" t="b">
        <v>0</v>
      </c>
      <c r="S6274">
        <v>54</v>
      </c>
      <c r="T6274">
        <v>6</v>
      </c>
      <c r="U6274">
        <v>57</v>
      </c>
    </row>
    <row r="6275" spans="1:22" x14ac:dyDescent="0.2">
      <c r="A6275" s="1">
        <v>35036</v>
      </c>
      <c r="B6275">
        <v>1995</v>
      </c>
      <c r="C6275">
        <f>_xlfn.MAXIFS(Table1[ScheduleWeekWritten],Table1[ScheduleSeason],Table1[[#This Row],[ScheduleSeason]])</f>
        <v>17</v>
      </c>
      <c r="D6275">
        <v>14</v>
      </c>
      <c r="E6275" cm="1">
        <f t="array" ref="E6275">_xlfn.XLOOKUP(Table1[[#This Row],[ScheduleWeekWritten]],Table3[Game],100+Table3[Increase],Table1[[#This Row],[ScheduleWeekWritten]])</f>
        <v>14</v>
      </c>
      <c r="F6275" t="b">
        <v>0</v>
      </c>
      <c r="G6275" t="s">
        <v>67</v>
      </c>
      <c r="H6275">
        <v>17</v>
      </c>
      <c r="I6275">
        <v>24</v>
      </c>
      <c r="J6275" t="s">
        <v>61</v>
      </c>
      <c r="K6275" t="s">
        <v>68</v>
      </c>
      <c r="L6275" t="str">
        <f>_xlfn.XLOOKUP(Table1[[#This Row],[TeamFavoriteID]],Table2[team_id],Table2[team_name],_xlfn.XLOOKUP(Table1[[#This Row],[TeamFavoriteID]],Table2[team_id_pfr],Table2[team_name],"Even"))</f>
        <v>Dallas Cowboys</v>
      </c>
      <c r="M6275">
        <v>-17</v>
      </c>
      <c r="N6275">
        <f>IF(Table1[[#This Row],[TeamFavorite]]=Table1[[#This Row],[TeamHome]],Table1[[#This Row],[ScoreAway]]-Table1[[#This Row],[ScoreHome]],Table1[[#This Row],[ScoreHome]]-Table1[[#This Row],[ScoreAway]])</f>
        <v>7</v>
      </c>
      <c r="O6275">
        <f>IF(Table1[[#This Row],[SpreadActual]]&lt;Table1[[#This Row],[SpreadFavorite]],1,0)</f>
        <v>0</v>
      </c>
      <c r="P6275">
        <v>46</v>
      </c>
      <c r="Q6275" t="s">
        <v>119</v>
      </c>
      <c r="R6275" t="b">
        <v>0</v>
      </c>
      <c r="S6275">
        <v>63</v>
      </c>
      <c r="T6275">
        <v>14</v>
      </c>
      <c r="U6275">
        <v>70</v>
      </c>
    </row>
    <row r="6276" spans="1:22" x14ac:dyDescent="0.2">
      <c r="A6276" s="1">
        <v>35036</v>
      </c>
      <c r="B6276">
        <v>1995</v>
      </c>
      <c r="C6276">
        <f>_xlfn.MAXIFS(Table1[ScheduleWeekWritten],Table1[ScheduleSeason],Table1[[#This Row],[ScheduleSeason]])</f>
        <v>17</v>
      </c>
      <c r="D6276">
        <v>14</v>
      </c>
      <c r="E6276" cm="1">
        <f t="array" ref="E6276">_xlfn.XLOOKUP(Table1[[#This Row],[ScheduleWeekWritten]],Table3[Game],100+Table3[Increase],Table1[[#This Row],[ScheduleWeekWritten]])</f>
        <v>14</v>
      </c>
      <c r="F6276" t="b">
        <v>0</v>
      </c>
      <c r="G6276" t="s">
        <v>24</v>
      </c>
      <c r="H6276">
        <v>31</v>
      </c>
      <c r="I6276">
        <v>23</v>
      </c>
      <c r="J6276" t="s">
        <v>154</v>
      </c>
      <c r="K6276" t="s">
        <v>88</v>
      </c>
      <c r="L6276" t="str">
        <f>_xlfn.XLOOKUP(Table1[[#This Row],[TeamFavoriteID]],Table2[team_id],Table2[team_name],_xlfn.XLOOKUP(Table1[[#This Row],[TeamFavoriteID]],Table2[team_id_pfr],Table2[team_name],"Even"))</f>
        <v>Denver Broncos</v>
      </c>
      <c r="M6276">
        <v>-11</v>
      </c>
      <c r="N6276">
        <f>IF(Table1[[#This Row],[TeamFavorite]]=Table1[[#This Row],[TeamHome]],Table1[[#This Row],[ScoreAway]]-Table1[[#This Row],[ScoreHome]],Table1[[#This Row],[ScoreHome]]-Table1[[#This Row],[ScoreAway]])</f>
        <v>-8</v>
      </c>
      <c r="O6276">
        <f>IF(Table1[[#This Row],[SpreadActual]]&lt;Table1[[#This Row],[SpreadFavorite]],1,0)</f>
        <v>0</v>
      </c>
      <c r="P6276">
        <v>42.5</v>
      </c>
      <c r="Q6276" t="s">
        <v>71</v>
      </c>
      <c r="R6276" t="b">
        <v>0</v>
      </c>
      <c r="S6276">
        <v>41</v>
      </c>
      <c r="T6276">
        <v>11</v>
      </c>
      <c r="U6276">
        <v>50</v>
      </c>
    </row>
    <row r="6277" spans="1:22" x14ac:dyDescent="0.2">
      <c r="A6277" s="1">
        <v>35036</v>
      </c>
      <c r="B6277">
        <v>1995</v>
      </c>
      <c r="C6277">
        <f>_xlfn.MAXIFS(Table1[ScheduleWeekWritten],Table1[ScheduleSeason],Table1[[#This Row],[ScheduleSeason]])</f>
        <v>17</v>
      </c>
      <c r="D6277">
        <v>14</v>
      </c>
      <c r="E6277" cm="1">
        <f t="array" ref="E6277">_xlfn.XLOOKUP(Table1[[#This Row],[ScheduleWeekWritten]],Table3[Game],100+Table3[Increase],Table1[[#This Row],[ScheduleWeekWritten]])</f>
        <v>14</v>
      </c>
      <c r="F6277" t="b">
        <v>0</v>
      </c>
      <c r="G6277" t="s">
        <v>33</v>
      </c>
      <c r="H6277">
        <v>24</v>
      </c>
      <c r="I6277">
        <v>10</v>
      </c>
      <c r="J6277" t="s">
        <v>101</v>
      </c>
      <c r="K6277" t="s">
        <v>35</v>
      </c>
      <c r="L6277" t="str">
        <f>_xlfn.XLOOKUP(Table1[[#This Row],[TeamFavoriteID]],Table2[team_id],Table2[team_name],_xlfn.XLOOKUP(Table1[[#This Row],[TeamFavoriteID]],Table2[team_id_pfr],Table2[team_name],"Even"))</f>
        <v>Green Bay Packers</v>
      </c>
      <c r="M6277">
        <v>-10.5</v>
      </c>
      <c r="N6277">
        <f>IF(Table1[[#This Row],[TeamFavorite]]=Table1[[#This Row],[TeamHome]],Table1[[#This Row],[ScoreAway]]-Table1[[#This Row],[ScoreHome]],Table1[[#This Row],[ScoreHome]]-Table1[[#This Row],[ScoreAway]])</f>
        <v>-14</v>
      </c>
      <c r="O6277">
        <f>IF(Table1[[#This Row],[SpreadActual]]&lt;Table1[[#This Row],[SpreadFavorite]],1,0)</f>
        <v>1</v>
      </c>
      <c r="P6277">
        <v>45.5</v>
      </c>
      <c r="Q6277" t="s">
        <v>82</v>
      </c>
      <c r="R6277" t="b">
        <v>0</v>
      </c>
      <c r="S6277">
        <v>34</v>
      </c>
      <c r="T6277">
        <v>7</v>
      </c>
      <c r="U6277">
        <v>81</v>
      </c>
    </row>
    <row r="6278" spans="1:22" x14ac:dyDescent="0.2">
      <c r="A6278" s="1">
        <v>35036</v>
      </c>
      <c r="B6278">
        <v>1995</v>
      </c>
      <c r="C6278">
        <f>_xlfn.MAXIFS(Table1[ScheduleWeekWritten],Table1[ScheduleSeason],Table1[[#This Row],[ScheduleSeason]])</f>
        <v>17</v>
      </c>
      <c r="D6278">
        <v>14</v>
      </c>
      <c r="E6278" cm="1">
        <f t="array" ref="E6278">_xlfn.XLOOKUP(Table1[[#This Row],[ScheduleWeekWritten]],Table3[Game],100+Table3[Increase],Table1[[#This Row],[ScheduleWeekWritten]])</f>
        <v>14</v>
      </c>
      <c r="F6278" t="b">
        <v>0</v>
      </c>
      <c r="G6278" t="s">
        <v>19</v>
      </c>
      <c r="H6278">
        <v>21</v>
      </c>
      <c r="I6278">
        <v>20</v>
      </c>
      <c r="J6278" t="s">
        <v>38</v>
      </c>
      <c r="K6278" t="s">
        <v>91</v>
      </c>
      <c r="L6278" t="str">
        <f>_xlfn.XLOOKUP(Table1[[#This Row],[TeamFavoriteID]],Table2[team_id],Table2[team_name],_xlfn.XLOOKUP(Table1[[#This Row],[TeamFavoriteID]],Table2[team_id_pfr],Table2[team_name],"Even"))</f>
        <v>Miami Dolphins</v>
      </c>
      <c r="M6278">
        <v>-4.5</v>
      </c>
      <c r="N6278">
        <f>IF(Table1[[#This Row],[TeamFavorite]]=Table1[[#This Row],[TeamHome]],Table1[[#This Row],[ScoreAway]]-Table1[[#This Row],[ScoreHome]],Table1[[#This Row],[ScoreHome]]-Table1[[#This Row],[ScoreAway]])</f>
        <v>-1</v>
      </c>
      <c r="O6278">
        <f>IF(Table1[[#This Row],[SpreadActual]]&lt;Table1[[#This Row],[SpreadFavorite]],1,0)</f>
        <v>0</v>
      </c>
      <c r="P6278">
        <v>48</v>
      </c>
      <c r="Q6278" t="s">
        <v>143</v>
      </c>
      <c r="R6278" t="b">
        <v>0</v>
      </c>
      <c r="S6278">
        <v>71</v>
      </c>
      <c r="T6278">
        <v>4</v>
      </c>
      <c r="U6278">
        <v>79</v>
      </c>
    </row>
    <row r="6279" spans="1:22" x14ac:dyDescent="0.2">
      <c r="A6279" s="1">
        <v>35036</v>
      </c>
      <c r="B6279">
        <v>1995</v>
      </c>
      <c r="C6279">
        <f>_xlfn.MAXIFS(Table1[ScheduleWeekWritten],Table1[ScheduleSeason],Table1[[#This Row],[ScheduleSeason]])</f>
        <v>17</v>
      </c>
      <c r="D6279">
        <v>14</v>
      </c>
      <c r="E6279" cm="1">
        <f t="array" ref="E6279">_xlfn.XLOOKUP(Table1[[#This Row],[ScheduleWeekWritten]],Table3[Game],100+Table3[Increase],Table1[[#This Row],[ScheduleWeekWritten]])</f>
        <v>14</v>
      </c>
      <c r="F6279" t="b">
        <v>0</v>
      </c>
      <c r="G6279" t="s">
        <v>54</v>
      </c>
      <c r="H6279">
        <v>31</v>
      </c>
      <c r="I6279">
        <v>17</v>
      </c>
      <c r="J6279" t="s">
        <v>127</v>
      </c>
      <c r="K6279" t="s">
        <v>55</v>
      </c>
      <c r="L6279" t="str">
        <f>_xlfn.XLOOKUP(Table1[[#This Row],[TeamFavoriteID]],Table2[team_id],Table2[team_name],_xlfn.XLOOKUP(Table1[[#This Row],[TeamFavoriteID]],Table2[team_id_pfr],Table2[team_name],"Even"))</f>
        <v>Minnesota Vikings</v>
      </c>
      <c r="M6279">
        <v>-8</v>
      </c>
      <c r="N6279">
        <f>IF(Table1[[#This Row],[TeamFavorite]]=Table1[[#This Row],[TeamHome]],Table1[[#This Row],[ScoreAway]]-Table1[[#This Row],[ScoreHome]],Table1[[#This Row],[ScoreHome]]-Table1[[#This Row],[ScoreAway]])</f>
        <v>-14</v>
      </c>
      <c r="O6279">
        <f>IF(Table1[[#This Row],[SpreadActual]]&lt;Table1[[#This Row],[SpreadFavorite]],1,0)</f>
        <v>1</v>
      </c>
      <c r="P6279">
        <v>43.5</v>
      </c>
      <c r="Q6279" t="s">
        <v>137</v>
      </c>
      <c r="R6279" t="b">
        <v>0</v>
      </c>
      <c r="S6279">
        <v>72</v>
      </c>
      <c r="T6279">
        <v>0</v>
      </c>
      <c r="V6279" t="s">
        <v>103</v>
      </c>
    </row>
    <row r="6280" spans="1:22" x14ac:dyDescent="0.2">
      <c r="A6280" s="1">
        <v>35036</v>
      </c>
      <c r="B6280">
        <v>1995</v>
      </c>
      <c r="C6280">
        <f>_xlfn.MAXIFS(Table1[ScheduleWeekWritten],Table1[ScheduleSeason],Table1[[#This Row],[ScheduleSeason]])</f>
        <v>17</v>
      </c>
      <c r="D6280">
        <v>14</v>
      </c>
      <c r="E6280" cm="1">
        <f t="array" ref="E6280">_xlfn.XLOOKUP(Table1[[#This Row],[ScheduleWeekWritten]],Table3[Game],100+Table3[Increase],Table1[[#This Row],[ScheduleWeekWritten]])</f>
        <v>14</v>
      </c>
      <c r="F6280" t="b">
        <v>0</v>
      </c>
      <c r="G6280" t="s">
        <v>115</v>
      </c>
      <c r="H6280">
        <v>17</v>
      </c>
      <c r="I6280">
        <v>31</v>
      </c>
      <c r="J6280" t="s">
        <v>95</v>
      </c>
      <c r="K6280" t="s">
        <v>70</v>
      </c>
      <c r="L6280" t="str">
        <f>_xlfn.XLOOKUP(Table1[[#This Row],[TeamFavoriteID]],Table2[team_id],Table2[team_name],_xlfn.XLOOKUP(Table1[[#This Row],[TeamFavoriteID]],Table2[team_id_pfr],Table2[team_name],"Even"))</f>
        <v>Boston Patriots</v>
      </c>
      <c r="M6280">
        <v>-4.5</v>
      </c>
      <c r="N6280">
        <f>IF(Table1[[#This Row],[TeamFavorite]]=Table1[[#This Row],[TeamHome]],Table1[[#This Row],[ScoreAway]]-Table1[[#This Row],[ScoreHome]],Table1[[#This Row],[ScoreHome]]-Table1[[#This Row],[ScoreAway]])</f>
        <v>-14</v>
      </c>
      <c r="O6280">
        <f>IF(Table1[[#This Row],[SpreadActual]]&lt;Table1[[#This Row],[SpreadFavorite]],1,0)</f>
        <v>1</v>
      </c>
      <c r="P6280">
        <v>41.5</v>
      </c>
      <c r="Q6280" t="s">
        <v>116</v>
      </c>
      <c r="R6280" t="b">
        <v>0</v>
      </c>
      <c r="S6280">
        <v>32</v>
      </c>
      <c r="T6280">
        <v>12</v>
      </c>
      <c r="U6280">
        <v>47</v>
      </c>
    </row>
    <row r="6281" spans="1:22" x14ac:dyDescent="0.2">
      <c r="A6281" s="1">
        <v>35036</v>
      </c>
      <c r="B6281">
        <v>1995</v>
      </c>
      <c r="C6281">
        <f>_xlfn.MAXIFS(Table1[ScheduleWeekWritten],Table1[ScheduleSeason],Table1[[#This Row],[ScheduleSeason]])</f>
        <v>17</v>
      </c>
      <c r="D6281">
        <v>14</v>
      </c>
      <c r="E6281" cm="1">
        <f t="array" ref="E6281">_xlfn.XLOOKUP(Table1[[#This Row],[ScheduleWeekWritten]],Table3[Game],100+Table3[Increase],Table1[[#This Row],[ScheduleWeekWritten]])</f>
        <v>14</v>
      </c>
      <c r="F6281" t="b">
        <v>0</v>
      </c>
      <c r="G6281" t="s">
        <v>31</v>
      </c>
      <c r="H6281">
        <v>20</v>
      </c>
      <c r="I6281">
        <v>23</v>
      </c>
      <c r="J6281" t="s">
        <v>153</v>
      </c>
      <c r="K6281" t="s">
        <v>40</v>
      </c>
      <c r="L6281" t="str">
        <f>_xlfn.XLOOKUP(Table1[[#This Row],[TeamFavoriteID]],Table2[team_id],Table2[team_name],_xlfn.XLOOKUP(Table1[[#This Row],[TeamFavoriteID]],Table2[team_id_pfr],Table2[team_name],"Even"))</f>
        <v>Los Angeles Rams</v>
      </c>
      <c r="M6281">
        <v>-1.5</v>
      </c>
      <c r="N6281">
        <f>IF(Table1[[#This Row],[TeamFavorite]]=Table1[[#This Row],[TeamHome]],Table1[[#This Row],[ScoreAway]]-Table1[[#This Row],[ScoreHome]],Table1[[#This Row],[ScoreHome]]-Table1[[#This Row],[ScoreAway]])</f>
        <v>-3</v>
      </c>
      <c r="O6281">
        <f>IF(Table1[[#This Row],[SpreadActual]]&lt;Table1[[#This Row],[SpreadFavorite]],1,0)</f>
        <v>1</v>
      </c>
      <c r="P6281">
        <v>38</v>
      </c>
      <c r="Q6281" t="s">
        <v>126</v>
      </c>
      <c r="R6281" t="b">
        <v>0</v>
      </c>
      <c r="S6281">
        <v>41</v>
      </c>
      <c r="T6281">
        <v>13</v>
      </c>
      <c r="U6281">
        <v>42</v>
      </c>
    </row>
    <row r="6282" spans="1:22" x14ac:dyDescent="0.2">
      <c r="A6282" s="1">
        <v>35036</v>
      </c>
      <c r="B6282">
        <v>1995</v>
      </c>
      <c r="C6282">
        <f>_xlfn.MAXIFS(Table1[ScheduleWeekWritten],Table1[ScheduleSeason],Table1[[#This Row],[ScheduleSeason]])</f>
        <v>17</v>
      </c>
      <c r="D6282">
        <v>14</v>
      </c>
      <c r="E6282" cm="1">
        <f t="array" ref="E6282">_xlfn.XLOOKUP(Table1[[#This Row],[ScheduleWeekWritten]],Table3[Game],100+Table3[Increase],Table1[[#This Row],[ScheduleWeekWritten]])</f>
        <v>14</v>
      </c>
      <c r="F6282" t="b">
        <v>0</v>
      </c>
      <c r="G6282" t="s">
        <v>20</v>
      </c>
      <c r="H6282">
        <v>23</v>
      </c>
      <c r="I6282">
        <v>29</v>
      </c>
      <c r="J6282" t="s">
        <v>42</v>
      </c>
      <c r="K6282" t="s">
        <v>21</v>
      </c>
      <c r="L6282" t="str">
        <f>_xlfn.XLOOKUP(Table1[[#This Row],[TeamFavoriteID]],Table2[team_id],Table2[team_name],_xlfn.XLOOKUP(Table1[[#This Row],[TeamFavoriteID]],Table2[team_id_pfr],Table2[team_name],"Even"))</f>
        <v>Las Vegas Raiders</v>
      </c>
      <c r="M6282">
        <v>-1</v>
      </c>
      <c r="N6282">
        <f>IF(Table1[[#This Row],[TeamFavorite]]=Table1[[#This Row],[TeamHome]],Table1[[#This Row],[ScoreAway]]-Table1[[#This Row],[ScoreHome]],Table1[[#This Row],[ScoreHome]]-Table1[[#This Row],[ScoreAway]])</f>
        <v>-6</v>
      </c>
      <c r="O6282">
        <f>IF(Table1[[#This Row],[SpreadActual]]&lt;Table1[[#This Row],[SpreadFavorite]],1,0)</f>
        <v>1</v>
      </c>
      <c r="P6282">
        <v>40</v>
      </c>
      <c r="Q6282" t="s">
        <v>76</v>
      </c>
      <c r="R6282" t="b">
        <v>0</v>
      </c>
      <c r="S6282">
        <v>51</v>
      </c>
      <c r="T6282">
        <v>5</v>
      </c>
      <c r="U6282">
        <v>77</v>
      </c>
    </row>
    <row r="6283" spans="1:22" x14ac:dyDescent="0.2">
      <c r="A6283" s="1">
        <v>35036</v>
      </c>
      <c r="B6283">
        <v>1995</v>
      </c>
      <c r="C6283">
        <f>_xlfn.MAXIFS(Table1[ScheduleWeekWritten],Table1[ScheduleSeason],Table1[[#This Row],[ScheduleSeason]])</f>
        <v>17</v>
      </c>
      <c r="D6283">
        <v>14</v>
      </c>
      <c r="E6283" cm="1">
        <f t="array" ref="E6283">_xlfn.XLOOKUP(Table1[[#This Row],[ScheduleWeekWritten]],Table3[Game],100+Table3[Increase],Table1[[#This Row],[ScheduleWeekWritten]])</f>
        <v>14</v>
      </c>
      <c r="F6283" t="b">
        <v>0</v>
      </c>
      <c r="G6283" t="s">
        <v>49</v>
      </c>
      <c r="H6283">
        <v>21</v>
      </c>
      <c r="I6283">
        <v>7</v>
      </c>
      <c r="J6283" t="s">
        <v>23</v>
      </c>
      <c r="K6283" t="s">
        <v>51</v>
      </c>
      <c r="L6283" t="str">
        <f>_xlfn.XLOOKUP(Table1[[#This Row],[TeamFavoriteID]],Table2[team_id],Table2[team_name],_xlfn.XLOOKUP(Table1[[#This Row],[TeamFavoriteID]],Table2[team_id_pfr],Table2[team_name],"Even"))</f>
        <v>Pittsburgh Steelers</v>
      </c>
      <c r="M6283">
        <v>-8</v>
      </c>
      <c r="N6283">
        <f>IF(Table1[[#This Row],[TeamFavorite]]=Table1[[#This Row],[TeamHome]],Table1[[#This Row],[ScoreAway]]-Table1[[#This Row],[ScoreHome]],Table1[[#This Row],[ScoreHome]]-Table1[[#This Row],[ScoreAway]])</f>
        <v>-14</v>
      </c>
      <c r="O6283">
        <f>IF(Table1[[#This Row],[SpreadActual]]&lt;Table1[[#This Row],[SpreadFavorite]],1,0)</f>
        <v>1</v>
      </c>
      <c r="P6283">
        <v>42</v>
      </c>
      <c r="Q6283" t="s">
        <v>113</v>
      </c>
      <c r="R6283" t="b">
        <v>0</v>
      </c>
      <c r="S6283">
        <v>44</v>
      </c>
      <c r="T6283">
        <v>12</v>
      </c>
      <c r="U6283">
        <v>60</v>
      </c>
    </row>
    <row r="6284" spans="1:22" x14ac:dyDescent="0.2">
      <c r="A6284" s="1">
        <v>35036</v>
      </c>
      <c r="B6284">
        <v>1995</v>
      </c>
      <c r="C6284">
        <f>_xlfn.MAXIFS(Table1[ScheduleWeekWritten],Table1[ScheduleSeason],Table1[[#This Row],[ScheduleSeason]])</f>
        <v>17</v>
      </c>
      <c r="D6284">
        <v>14</v>
      </c>
      <c r="E6284" cm="1">
        <f t="array" ref="E6284">_xlfn.XLOOKUP(Table1[[#This Row],[ScheduleWeekWritten]],Table3[Game],100+Table3[Increase],Table1[[#This Row],[ScheduleWeekWritten]])</f>
        <v>14</v>
      </c>
      <c r="F6284" t="b">
        <v>0</v>
      </c>
      <c r="G6284" t="s">
        <v>27</v>
      </c>
      <c r="H6284">
        <v>31</v>
      </c>
      <c r="I6284">
        <v>13</v>
      </c>
      <c r="J6284" t="s">
        <v>62</v>
      </c>
      <c r="K6284" t="s">
        <v>29</v>
      </c>
      <c r="L6284" t="str">
        <f>_xlfn.XLOOKUP(Table1[[#This Row],[TeamFavoriteID]],Table2[team_id],Table2[team_name],_xlfn.XLOOKUP(Table1[[#This Row],[TeamFavoriteID]],Table2[team_id_pfr],Table2[team_name],"Even"))</f>
        <v>Los Angeles Chargers</v>
      </c>
      <c r="M6284">
        <v>-6.5</v>
      </c>
      <c r="N6284">
        <f>IF(Table1[[#This Row],[TeamFavorite]]=Table1[[#This Row],[TeamHome]],Table1[[#This Row],[ScoreAway]]-Table1[[#This Row],[ScoreHome]],Table1[[#This Row],[ScoreHome]]-Table1[[#This Row],[ScoreAway]])</f>
        <v>18</v>
      </c>
      <c r="O6284">
        <f>IF(Table1[[#This Row],[SpreadActual]]&lt;Table1[[#This Row],[SpreadFavorite]],1,0)</f>
        <v>0</v>
      </c>
      <c r="P6284">
        <v>40</v>
      </c>
      <c r="Q6284" t="s">
        <v>94</v>
      </c>
      <c r="R6284" t="b">
        <v>0</v>
      </c>
      <c r="S6284">
        <v>60</v>
      </c>
      <c r="T6284">
        <v>7</v>
      </c>
      <c r="U6284">
        <v>80</v>
      </c>
    </row>
    <row r="6285" spans="1:22" x14ac:dyDescent="0.2">
      <c r="A6285" s="1">
        <v>35036</v>
      </c>
      <c r="B6285">
        <v>1995</v>
      </c>
      <c r="C6285">
        <f>_xlfn.MAXIFS(Table1[ScheduleWeekWritten],Table1[ScheduleSeason],Table1[[#This Row],[ScheduleSeason]])</f>
        <v>17</v>
      </c>
      <c r="D6285">
        <v>14</v>
      </c>
      <c r="E6285" cm="1">
        <f t="array" ref="E6285">_xlfn.XLOOKUP(Table1[[#This Row],[ScheduleWeekWritten]],Table3[Game],100+Table3[Increase],Table1[[#This Row],[ScheduleWeekWritten]])</f>
        <v>14</v>
      </c>
      <c r="F6285" t="b">
        <v>0</v>
      </c>
      <c r="G6285" t="s">
        <v>53</v>
      </c>
      <c r="H6285">
        <v>27</v>
      </c>
      <c r="I6285">
        <v>17</v>
      </c>
      <c r="J6285" t="s">
        <v>28</v>
      </c>
      <c r="K6285" t="s">
        <v>87</v>
      </c>
      <c r="L6285" t="str">
        <f>_xlfn.XLOOKUP(Table1[[#This Row],[TeamFavoriteID]],Table2[team_id],Table2[team_name],_xlfn.XLOOKUP(Table1[[#This Row],[TeamFavoriteID]],Table2[team_id_pfr],Table2[team_name],"Even"))</f>
        <v>San Francisco 49ers</v>
      </c>
      <c r="M6285">
        <v>-13.5</v>
      </c>
      <c r="N6285">
        <f>IF(Table1[[#This Row],[TeamFavorite]]=Table1[[#This Row],[TeamHome]],Table1[[#This Row],[ScoreAway]]-Table1[[#This Row],[ScoreHome]],Table1[[#This Row],[ScoreHome]]-Table1[[#This Row],[ScoreAway]])</f>
        <v>-10</v>
      </c>
      <c r="O6285">
        <f>IF(Table1[[#This Row],[SpreadActual]]&lt;Table1[[#This Row],[SpreadFavorite]],1,0)</f>
        <v>0</v>
      </c>
      <c r="P6285">
        <v>46</v>
      </c>
      <c r="Q6285" t="s">
        <v>118</v>
      </c>
      <c r="R6285" t="b">
        <v>0</v>
      </c>
      <c r="S6285">
        <v>52</v>
      </c>
      <c r="T6285">
        <v>7</v>
      </c>
      <c r="U6285">
        <v>76</v>
      </c>
    </row>
    <row r="6286" spans="1:22" x14ac:dyDescent="0.2">
      <c r="A6286" s="1">
        <v>35036</v>
      </c>
      <c r="B6286">
        <v>1995</v>
      </c>
      <c r="C6286">
        <f>_xlfn.MAXIFS(Table1[ScheduleWeekWritten],Table1[ScheduleSeason],Table1[[#This Row],[ScheduleSeason]])</f>
        <v>17</v>
      </c>
      <c r="D6286">
        <v>14</v>
      </c>
      <c r="E6286" cm="1">
        <f t="array" ref="E6286">_xlfn.XLOOKUP(Table1[[#This Row],[ScheduleWeekWritten]],Table3[Game],100+Table3[Increase],Table1[[#This Row],[ScheduleWeekWritten]])</f>
        <v>14</v>
      </c>
      <c r="F6286" t="b">
        <v>0</v>
      </c>
      <c r="G6286" t="s">
        <v>128</v>
      </c>
      <c r="H6286">
        <v>26</v>
      </c>
      <c r="I6286">
        <v>14</v>
      </c>
      <c r="J6286" t="s">
        <v>58</v>
      </c>
      <c r="K6286" t="s">
        <v>77</v>
      </c>
      <c r="L6286" t="str">
        <f>_xlfn.XLOOKUP(Table1[[#This Row],[TeamFavoriteID]],Table2[team_id],Table2[team_name],_xlfn.XLOOKUP(Table1[[#This Row],[TeamFavoriteID]],Table2[team_id_pfr],Table2[team_name],"Even"))</f>
        <v>Philadelphia Eagles</v>
      </c>
      <c r="M6286">
        <v>-3</v>
      </c>
      <c r="N6286">
        <f>IF(Table1[[#This Row],[TeamFavorite]]=Table1[[#This Row],[TeamHome]],Table1[[#This Row],[ScoreAway]]-Table1[[#This Row],[ScoreHome]],Table1[[#This Row],[ScoreHome]]-Table1[[#This Row],[ScoreAway]])</f>
        <v>12</v>
      </c>
      <c r="O6286">
        <f>IF(Table1[[#This Row],[SpreadActual]]&lt;Table1[[#This Row],[SpreadFavorite]],1,0)</f>
        <v>0</v>
      </c>
      <c r="P6286">
        <v>40.5</v>
      </c>
      <c r="Q6286" t="s">
        <v>129</v>
      </c>
      <c r="R6286" t="b">
        <v>0</v>
      </c>
      <c r="S6286">
        <v>72</v>
      </c>
      <c r="T6286">
        <v>0</v>
      </c>
      <c r="V6286" t="s">
        <v>103</v>
      </c>
    </row>
    <row r="6287" spans="1:22" x14ac:dyDescent="0.2">
      <c r="A6287" s="1">
        <v>35037</v>
      </c>
      <c r="B6287">
        <v>1995</v>
      </c>
      <c r="C6287">
        <f>_xlfn.MAXIFS(Table1[ScheduleWeekWritten],Table1[ScheduleSeason],Table1[[#This Row],[ScheduleSeason]])</f>
        <v>17</v>
      </c>
      <c r="D6287">
        <v>14</v>
      </c>
      <c r="E6287" cm="1">
        <f t="array" ref="E6287">_xlfn.XLOOKUP(Table1[[#This Row],[ScheduleWeekWritten]],Table3[Game],100+Table3[Increase],Table1[[#This Row],[ScheduleWeekWritten]])</f>
        <v>14</v>
      </c>
      <c r="F6287" t="b">
        <v>0</v>
      </c>
      <c r="G6287" t="s">
        <v>45</v>
      </c>
      <c r="H6287">
        <v>27</v>
      </c>
      <c r="I6287">
        <v>7</v>
      </c>
      <c r="J6287" t="s">
        <v>46</v>
      </c>
      <c r="K6287" t="s">
        <v>79</v>
      </c>
      <c r="L6287" t="str">
        <f>_xlfn.XLOOKUP(Table1[[#This Row],[TeamFavoriteID]],Table2[team_id],Table2[team_name],_xlfn.XLOOKUP(Table1[[#This Row],[TeamFavoriteID]],Table2[team_id_pfr],Table2[team_name],"Even"))</f>
        <v>Detroit Lions</v>
      </c>
      <c r="M6287">
        <v>-3</v>
      </c>
      <c r="N6287">
        <f>IF(Table1[[#This Row],[TeamFavorite]]=Table1[[#This Row],[TeamHome]],Table1[[#This Row],[ScoreAway]]-Table1[[#This Row],[ScoreHome]],Table1[[#This Row],[ScoreHome]]-Table1[[#This Row],[ScoreAway]])</f>
        <v>-20</v>
      </c>
      <c r="O6287">
        <f>IF(Table1[[#This Row],[SpreadActual]]&lt;Table1[[#This Row],[SpreadFavorite]],1,0)</f>
        <v>1</v>
      </c>
      <c r="P6287">
        <v>48.5</v>
      </c>
      <c r="Q6287" t="s">
        <v>125</v>
      </c>
      <c r="R6287" t="b">
        <v>0</v>
      </c>
      <c r="S6287">
        <v>72</v>
      </c>
      <c r="T6287">
        <v>0</v>
      </c>
      <c r="V6287" t="s">
        <v>103</v>
      </c>
    </row>
    <row r="6288" spans="1:22" x14ac:dyDescent="0.2">
      <c r="A6288" s="1">
        <v>35042</v>
      </c>
      <c r="B6288">
        <v>1995</v>
      </c>
      <c r="C6288">
        <f>_xlfn.MAXIFS(Table1[ScheduleWeekWritten],Table1[ScheduleSeason],Table1[[#This Row],[ScheduleSeason]])</f>
        <v>17</v>
      </c>
      <c r="D6288">
        <v>15</v>
      </c>
      <c r="E6288" cm="1">
        <f t="array" ref="E6288">_xlfn.XLOOKUP(Table1[[#This Row],[ScheduleWeekWritten]],Table3[Game],100+Table3[Increase],Table1[[#This Row],[ScheduleWeekWritten]])</f>
        <v>15</v>
      </c>
      <c r="F6288" t="b">
        <v>0</v>
      </c>
      <c r="G6288" t="s">
        <v>54</v>
      </c>
      <c r="H6288">
        <v>27</v>
      </c>
      <c r="I6288">
        <v>11</v>
      </c>
      <c r="J6288" t="s">
        <v>62</v>
      </c>
      <c r="K6288" t="s">
        <v>55</v>
      </c>
      <c r="L6288" t="str">
        <f>_xlfn.XLOOKUP(Table1[[#This Row],[TeamFavoriteID]],Table2[team_id],Table2[team_name],_xlfn.XLOOKUP(Table1[[#This Row],[TeamFavoriteID]],Table2[team_id_pfr],Table2[team_name],"Even"))</f>
        <v>Minnesota Vikings</v>
      </c>
      <c r="M6288">
        <v>-9.5</v>
      </c>
      <c r="N6288">
        <f>IF(Table1[[#This Row],[TeamFavorite]]=Table1[[#This Row],[TeamHome]],Table1[[#This Row],[ScoreAway]]-Table1[[#This Row],[ScoreHome]],Table1[[#This Row],[ScoreHome]]-Table1[[#This Row],[ScoreAway]])</f>
        <v>-16</v>
      </c>
      <c r="O6288">
        <f>IF(Table1[[#This Row],[SpreadActual]]&lt;Table1[[#This Row],[SpreadFavorite]],1,0)</f>
        <v>1</v>
      </c>
      <c r="P6288">
        <v>44</v>
      </c>
      <c r="Q6288" t="s">
        <v>137</v>
      </c>
      <c r="R6288" t="b">
        <v>0</v>
      </c>
      <c r="S6288">
        <v>72</v>
      </c>
      <c r="T6288">
        <v>0</v>
      </c>
      <c r="V6288" t="s">
        <v>103</v>
      </c>
    </row>
    <row r="6289" spans="1:22" x14ac:dyDescent="0.2">
      <c r="A6289" s="1">
        <v>35042</v>
      </c>
      <c r="B6289">
        <v>1995</v>
      </c>
      <c r="C6289">
        <f>_xlfn.MAXIFS(Table1[ScheduleWeekWritten],Table1[ScheduleSeason],Table1[[#This Row],[ScheduleSeason]])</f>
        <v>17</v>
      </c>
      <c r="D6289">
        <v>15</v>
      </c>
      <c r="E6289" cm="1">
        <f t="array" ref="E6289">_xlfn.XLOOKUP(Table1[[#This Row],[ScheduleWeekWritten]],Table3[Game],100+Table3[Increase],Table1[[#This Row],[ScheduleWeekWritten]])</f>
        <v>15</v>
      </c>
      <c r="F6289" t="b">
        <v>0</v>
      </c>
      <c r="G6289" t="s">
        <v>27</v>
      </c>
      <c r="H6289">
        <v>28</v>
      </c>
      <c r="I6289">
        <v>25</v>
      </c>
      <c r="J6289" t="s">
        <v>149</v>
      </c>
      <c r="K6289" t="s">
        <v>29</v>
      </c>
      <c r="L6289" t="str">
        <f>_xlfn.XLOOKUP(Table1[[#This Row],[TeamFavoriteID]],Table2[team_id],Table2[team_name],_xlfn.XLOOKUP(Table1[[#This Row],[TeamFavoriteID]],Table2[team_id_pfr],Table2[team_name],"Even"))</f>
        <v>Los Angeles Chargers</v>
      </c>
      <c r="M6289">
        <v>-8.5</v>
      </c>
      <c r="N6289">
        <f>IF(Table1[[#This Row],[TeamFavorite]]=Table1[[#This Row],[TeamHome]],Table1[[#This Row],[ScoreAway]]-Table1[[#This Row],[ScoreHome]],Table1[[#This Row],[ScoreHome]]-Table1[[#This Row],[ScoreAway]])</f>
        <v>3</v>
      </c>
      <c r="O6289">
        <f>IF(Table1[[#This Row],[SpreadActual]]&lt;Table1[[#This Row],[SpreadFavorite]],1,0)</f>
        <v>0</v>
      </c>
      <c r="P6289">
        <v>39</v>
      </c>
      <c r="Q6289" t="s">
        <v>94</v>
      </c>
      <c r="R6289" t="b">
        <v>0</v>
      </c>
      <c r="S6289">
        <v>60</v>
      </c>
      <c r="T6289">
        <v>7</v>
      </c>
      <c r="U6289">
        <v>85</v>
      </c>
    </row>
    <row r="6290" spans="1:22" x14ac:dyDescent="0.2">
      <c r="A6290" s="1">
        <v>35043</v>
      </c>
      <c r="B6290">
        <v>1995</v>
      </c>
      <c r="C6290">
        <f>_xlfn.MAXIFS(Table1[ScheduleWeekWritten],Table1[ScheduleSeason],Table1[[#This Row],[ScheduleSeason]])</f>
        <v>17</v>
      </c>
      <c r="D6290">
        <v>15</v>
      </c>
      <c r="E6290" cm="1">
        <f t="array" ref="E6290">_xlfn.XLOOKUP(Table1[[#This Row],[ScheduleWeekWritten]],Table3[Game],100+Table3[Increase],Table1[[#This Row],[ScheduleWeekWritten]])</f>
        <v>15</v>
      </c>
      <c r="F6290" t="b">
        <v>0</v>
      </c>
      <c r="G6290" t="s">
        <v>38</v>
      </c>
      <c r="H6290">
        <v>19</v>
      </c>
      <c r="I6290">
        <v>14</v>
      </c>
      <c r="J6290" t="s">
        <v>95</v>
      </c>
      <c r="K6290" t="s">
        <v>109</v>
      </c>
      <c r="L6290" t="str">
        <f>_xlfn.XLOOKUP(Table1[[#This Row],[TeamFavoriteID]],Table2[team_id],Table2[team_name],_xlfn.XLOOKUP(Table1[[#This Row],[TeamFavoriteID]],Table2[team_id_pfr],Table2[team_name],"Even"))</f>
        <v>Atlanta Falcons</v>
      </c>
      <c r="M6290">
        <v>-5</v>
      </c>
      <c r="N6290">
        <f>IF(Table1[[#This Row],[TeamFavorite]]=Table1[[#This Row],[TeamHome]],Table1[[#This Row],[ScoreAway]]-Table1[[#This Row],[ScoreHome]],Table1[[#This Row],[ScoreHome]]-Table1[[#This Row],[ScoreAway]])</f>
        <v>-5</v>
      </c>
      <c r="O6290">
        <f>IF(Table1[[#This Row],[SpreadActual]]&lt;Table1[[#This Row],[SpreadFavorite]],1,0)</f>
        <v>0</v>
      </c>
      <c r="P6290">
        <v>47</v>
      </c>
      <c r="Q6290" t="s">
        <v>148</v>
      </c>
      <c r="R6290" t="b">
        <v>0</v>
      </c>
      <c r="S6290">
        <v>72</v>
      </c>
      <c r="T6290">
        <v>0</v>
      </c>
      <c r="V6290" t="s">
        <v>103</v>
      </c>
    </row>
    <row r="6291" spans="1:22" x14ac:dyDescent="0.2">
      <c r="A6291" s="1">
        <v>35043</v>
      </c>
      <c r="B6291">
        <v>1995</v>
      </c>
      <c r="C6291">
        <f>_xlfn.MAXIFS(Table1[ScheduleWeekWritten],Table1[ScheduleSeason],Table1[[#This Row],[ScheduleSeason]])</f>
        <v>17</v>
      </c>
      <c r="D6291">
        <v>15</v>
      </c>
      <c r="E6291" cm="1">
        <f t="array" ref="E6291">_xlfn.XLOOKUP(Table1[[#This Row],[ScheduleWeekWritten]],Table3[Game],100+Table3[Increase],Table1[[#This Row],[ScheduleWeekWritten]])</f>
        <v>15</v>
      </c>
      <c r="F6291" t="b">
        <v>0</v>
      </c>
      <c r="G6291" t="s">
        <v>152</v>
      </c>
      <c r="H6291">
        <v>10</v>
      </c>
      <c r="I6291">
        <v>31</v>
      </c>
      <c r="J6291" t="s">
        <v>53</v>
      </c>
      <c r="K6291" t="s">
        <v>87</v>
      </c>
      <c r="L6291" t="str">
        <f>_xlfn.XLOOKUP(Table1[[#This Row],[TeamFavoriteID]],Table2[team_id],Table2[team_name],_xlfn.XLOOKUP(Table1[[#This Row],[TeamFavoriteID]],Table2[team_id_pfr],Table2[team_name],"Even"))</f>
        <v>San Francisco 49ers</v>
      </c>
      <c r="M6291">
        <v>-14.5</v>
      </c>
      <c r="N6291">
        <f>IF(Table1[[#This Row],[TeamFavorite]]=Table1[[#This Row],[TeamHome]],Table1[[#This Row],[ScoreAway]]-Table1[[#This Row],[ScoreHome]],Table1[[#This Row],[ScoreHome]]-Table1[[#This Row],[ScoreAway]])</f>
        <v>-21</v>
      </c>
      <c r="O6291">
        <f>IF(Table1[[#This Row],[SpreadActual]]&lt;Table1[[#This Row],[SpreadFavorite]],1,0)</f>
        <v>1</v>
      </c>
      <c r="P6291">
        <v>43.5</v>
      </c>
      <c r="Q6291" t="s">
        <v>156</v>
      </c>
      <c r="R6291" t="b">
        <v>0</v>
      </c>
      <c r="S6291">
        <v>33</v>
      </c>
      <c r="T6291">
        <v>11</v>
      </c>
      <c r="U6291">
        <v>34</v>
      </c>
    </row>
    <row r="6292" spans="1:22" x14ac:dyDescent="0.2">
      <c r="A6292" s="1">
        <v>35043</v>
      </c>
      <c r="B6292">
        <v>1995</v>
      </c>
      <c r="C6292">
        <f>_xlfn.MAXIFS(Table1[ScheduleWeekWritten],Table1[ScheduleSeason],Table1[[#This Row],[ScheduleSeason]])</f>
        <v>17</v>
      </c>
      <c r="D6292">
        <v>15</v>
      </c>
      <c r="E6292" cm="1">
        <f t="array" ref="E6292">_xlfn.XLOOKUP(Table1[[#This Row],[ScheduleWeekWritten]],Table3[Game],100+Table3[Increase],Table1[[#This Row],[ScheduleWeekWritten]])</f>
        <v>15</v>
      </c>
      <c r="F6292" t="b">
        <v>0</v>
      </c>
      <c r="G6292" t="s">
        <v>101</v>
      </c>
      <c r="H6292">
        <v>16</v>
      </c>
      <c r="I6292">
        <v>10</v>
      </c>
      <c r="J6292" t="s">
        <v>46</v>
      </c>
      <c r="K6292" t="s">
        <v>47</v>
      </c>
      <c r="L6292" t="str">
        <f>_xlfn.XLOOKUP(Table1[[#This Row],[TeamFavoriteID]],Table2[team_id],Table2[team_name],_xlfn.XLOOKUP(Table1[[#This Row],[TeamFavoriteID]],Table2[team_id_pfr],Table2[team_name],"Even"))</f>
        <v>Chicago Bears</v>
      </c>
      <c r="M6292">
        <v>-2.5</v>
      </c>
      <c r="N6292">
        <f>IF(Table1[[#This Row],[TeamFavorite]]=Table1[[#This Row],[TeamHome]],Table1[[#This Row],[ScoreAway]]-Table1[[#This Row],[ScoreHome]],Table1[[#This Row],[ScoreHome]]-Table1[[#This Row],[ScoreAway]])</f>
        <v>6</v>
      </c>
      <c r="O6292">
        <f>IF(Table1[[#This Row],[SpreadActual]]&lt;Table1[[#This Row],[SpreadFavorite]],1,0)</f>
        <v>0</v>
      </c>
      <c r="P6292">
        <v>46.5</v>
      </c>
      <c r="Q6292" t="s">
        <v>111</v>
      </c>
      <c r="R6292" t="b">
        <v>0</v>
      </c>
      <c r="S6292">
        <v>8</v>
      </c>
      <c r="T6292">
        <v>15</v>
      </c>
      <c r="U6292">
        <v>58</v>
      </c>
    </row>
    <row r="6293" spans="1:22" x14ac:dyDescent="0.2">
      <c r="A6293" s="1">
        <v>35043</v>
      </c>
      <c r="B6293">
        <v>1995</v>
      </c>
      <c r="C6293">
        <f>_xlfn.MAXIFS(Table1[ScheduleWeekWritten],Table1[ScheduleSeason],Table1[[#This Row],[ScheduleSeason]])</f>
        <v>17</v>
      </c>
      <c r="D6293">
        <v>15</v>
      </c>
      <c r="E6293" cm="1">
        <f t="array" ref="E6293">_xlfn.XLOOKUP(Table1[[#This Row],[ScheduleWeekWritten]],Table3[Game],100+Table3[Increase],Table1[[#This Row],[ScheduleWeekWritten]])</f>
        <v>15</v>
      </c>
      <c r="F6293" t="b">
        <v>0</v>
      </c>
      <c r="G6293" t="s">
        <v>24</v>
      </c>
      <c r="H6293">
        <v>27</v>
      </c>
      <c r="I6293">
        <v>31</v>
      </c>
      <c r="J6293" t="s">
        <v>128</v>
      </c>
      <c r="K6293" t="s">
        <v>88</v>
      </c>
      <c r="L6293" t="str">
        <f>_xlfn.XLOOKUP(Table1[[#This Row],[TeamFavoriteID]],Table2[team_id],Table2[team_name],_xlfn.XLOOKUP(Table1[[#This Row],[TeamFavoriteID]],Table2[team_id_pfr],Table2[team_name],"Even"))</f>
        <v>Denver Broncos</v>
      </c>
      <c r="M6293">
        <v>-7</v>
      </c>
      <c r="N6293">
        <f>IF(Table1[[#This Row],[TeamFavorite]]=Table1[[#This Row],[TeamHome]],Table1[[#This Row],[ScoreAway]]-Table1[[#This Row],[ScoreHome]],Table1[[#This Row],[ScoreHome]]-Table1[[#This Row],[ScoreAway]])</f>
        <v>4</v>
      </c>
      <c r="O6293">
        <f>IF(Table1[[#This Row],[SpreadActual]]&lt;Table1[[#This Row],[SpreadFavorite]],1,0)</f>
        <v>0</v>
      </c>
      <c r="P6293">
        <v>43.5</v>
      </c>
      <c r="Q6293" t="s">
        <v>71</v>
      </c>
      <c r="R6293" t="b">
        <v>0</v>
      </c>
      <c r="S6293">
        <v>36</v>
      </c>
      <c r="T6293">
        <v>14</v>
      </c>
      <c r="U6293">
        <v>42</v>
      </c>
    </row>
    <row r="6294" spans="1:22" x14ac:dyDescent="0.2">
      <c r="A6294" s="1">
        <v>35043</v>
      </c>
      <c r="B6294">
        <v>1995</v>
      </c>
      <c r="C6294">
        <f>_xlfn.MAXIFS(Table1[ScheduleWeekWritten],Table1[ScheduleSeason],Table1[[#This Row],[ScheduleSeason]])</f>
        <v>17</v>
      </c>
      <c r="D6294">
        <v>15</v>
      </c>
      <c r="E6294" cm="1">
        <f t="array" ref="E6294">_xlfn.XLOOKUP(Table1[[#This Row],[ScheduleWeekWritten]],Table3[Game],100+Table3[Increase],Table1[[#This Row],[ScheduleWeekWritten]])</f>
        <v>15</v>
      </c>
      <c r="F6294" t="b">
        <v>0</v>
      </c>
      <c r="G6294" t="s">
        <v>23</v>
      </c>
      <c r="H6294">
        <v>17</v>
      </c>
      <c r="I6294">
        <v>24</v>
      </c>
      <c r="J6294" t="s">
        <v>45</v>
      </c>
      <c r="K6294" t="s">
        <v>79</v>
      </c>
      <c r="L6294" t="str">
        <f>_xlfn.XLOOKUP(Table1[[#This Row],[TeamFavoriteID]],Table2[team_id],Table2[team_name],_xlfn.XLOOKUP(Table1[[#This Row],[TeamFavoriteID]],Table2[team_id_pfr],Table2[team_name],"Even"))</f>
        <v>Detroit Lions</v>
      </c>
      <c r="M6294">
        <v>-2.5</v>
      </c>
      <c r="N6294">
        <f>IF(Table1[[#This Row],[TeamFavorite]]=Table1[[#This Row],[TeamHome]],Table1[[#This Row],[ScoreAway]]-Table1[[#This Row],[ScoreHome]],Table1[[#This Row],[ScoreHome]]-Table1[[#This Row],[ScoreAway]])</f>
        <v>-7</v>
      </c>
      <c r="O6294">
        <f>IF(Table1[[#This Row],[SpreadActual]]&lt;Table1[[#This Row],[SpreadFavorite]],1,0)</f>
        <v>1</v>
      </c>
      <c r="P6294">
        <v>44.5</v>
      </c>
      <c r="Q6294" t="s">
        <v>102</v>
      </c>
      <c r="R6294" t="b">
        <v>0</v>
      </c>
      <c r="S6294">
        <v>72</v>
      </c>
      <c r="T6294">
        <v>0</v>
      </c>
      <c r="V6294" t="s">
        <v>103</v>
      </c>
    </row>
    <row r="6295" spans="1:22" x14ac:dyDescent="0.2">
      <c r="A6295" s="1">
        <v>35043</v>
      </c>
      <c r="B6295">
        <v>1995</v>
      </c>
      <c r="C6295">
        <f>_xlfn.MAXIFS(Table1[ScheduleWeekWritten],Table1[ScheduleSeason],Table1[[#This Row],[ScheduleSeason]])</f>
        <v>17</v>
      </c>
      <c r="D6295">
        <v>15</v>
      </c>
      <c r="E6295" cm="1">
        <f t="array" ref="E6295">_xlfn.XLOOKUP(Table1[[#This Row],[ScheduleWeekWritten]],Table3[Game],100+Table3[Increase],Table1[[#This Row],[ScheduleWeekWritten]])</f>
        <v>15</v>
      </c>
      <c r="F6295" t="b">
        <v>0</v>
      </c>
      <c r="G6295" t="s">
        <v>154</v>
      </c>
      <c r="H6295">
        <v>31</v>
      </c>
      <c r="I6295">
        <v>41</v>
      </c>
      <c r="J6295" t="s">
        <v>140</v>
      </c>
      <c r="K6295" t="s">
        <v>72</v>
      </c>
      <c r="L6295" t="str">
        <f>_xlfn.XLOOKUP(Table1[[#This Row],[TeamFavoriteID]],Table2[team_id],Table2[team_name],_xlfn.XLOOKUP(Table1[[#This Row],[TeamFavoriteID]],Table2[team_id_pfr],Table2[team_name],"Even"))</f>
        <v>Baltimore Colts</v>
      </c>
      <c r="M6295">
        <v>-5</v>
      </c>
      <c r="N6295">
        <f>IF(Table1[[#This Row],[TeamFavorite]]=Table1[[#This Row],[TeamHome]],Table1[[#This Row],[ScoreAway]]-Table1[[#This Row],[ScoreHome]],Table1[[#This Row],[ScoreHome]]-Table1[[#This Row],[ScoreAway]])</f>
        <v>-10</v>
      </c>
      <c r="O6295">
        <f>IF(Table1[[#This Row],[SpreadActual]]&lt;Table1[[#This Row],[SpreadFavorite]],1,0)</f>
        <v>1</v>
      </c>
      <c r="P6295">
        <v>37.5</v>
      </c>
      <c r="Q6295" t="s">
        <v>155</v>
      </c>
      <c r="R6295" t="b">
        <v>0</v>
      </c>
      <c r="S6295">
        <v>48</v>
      </c>
      <c r="T6295">
        <v>17</v>
      </c>
      <c r="U6295">
        <v>56</v>
      </c>
    </row>
    <row r="6296" spans="1:22" x14ac:dyDescent="0.2">
      <c r="A6296" s="1">
        <v>35043</v>
      </c>
      <c r="B6296">
        <v>1995</v>
      </c>
      <c r="C6296">
        <f>_xlfn.MAXIFS(Table1[ScheduleWeekWritten],Table1[ScheduleSeason],Table1[[#This Row],[ScheduleSeason]])</f>
        <v>17</v>
      </c>
      <c r="D6296">
        <v>15</v>
      </c>
      <c r="E6296" cm="1">
        <f t="array" ref="E6296">_xlfn.XLOOKUP(Table1[[#This Row],[ScheduleWeekWritten]],Table3[Game],100+Table3[Increase],Table1[[#This Row],[ScheduleWeekWritten]])</f>
        <v>15</v>
      </c>
      <c r="F6296" t="b">
        <v>0</v>
      </c>
      <c r="G6296" t="s">
        <v>115</v>
      </c>
      <c r="H6296">
        <v>31</v>
      </c>
      <c r="I6296">
        <v>28</v>
      </c>
      <c r="J6296" t="s">
        <v>31</v>
      </c>
      <c r="K6296" t="s">
        <v>70</v>
      </c>
      <c r="L6296" t="str">
        <f>_xlfn.XLOOKUP(Table1[[#This Row],[TeamFavoriteID]],Table2[team_id],Table2[team_name],_xlfn.XLOOKUP(Table1[[#This Row],[TeamFavoriteID]],Table2[team_id_pfr],Table2[team_name],"Even"))</f>
        <v>Boston Patriots</v>
      </c>
      <c r="M6296">
        <v>-7</v>
      </c>
      <c r="N6296">
        <f>IF(Table1[[#This Row],[TeamFavorite]]=Table1[[#This Row],[TeamHome]],Table1[[#This Row],[ScoreAway]]-Table1[[#This Row],[ScoreHome]],Table1[[#This Row],[ScoreHome]]-Table1[[#This Row],[ScoreAway]])</f>
        <v>3</v>
      </c>
      <c r="O6296">
        <f>IF(Table1[[#This Row],[SpreadActual]]&lt;Table1[[#This Row],[SpreadFavorite]],1,0)</f>
        <v>0</v>
      </c>
      <c r="P6296">
        <v>39</v>
      </c>
      <c r="Q6296" t="s">
        <v>116</v>
      </c>
      <c r="R6296" t="b">
        <v>0</v>
      </c>
      <c r="S6296">
        <v>31</v>
      </c>
      <c r="T6296">
        <v>21</v>
      </c>
      <c r="U6296">
        <v>61</v>
      </c>
    </row>
    <row r="6297" spans="1:22" x14ac:dyDescent="0.2">
      <c r="A6297" s="1">
        <v>35043</v>
      </c>
      <c r="B6297">
        <v>1995</v>
      </c>
      <c r="C6297">
        <f>_xlfn.MAXIFS(Table1[ScheduleWeekWritten],Table1[ScheduleSeason],Table1[[#This Row],[ScheduleSeason]])</f>
        <v>17</v>
      </c>
      <c r="D6297">
        <v>15</v>
      </c>
      <c r="E6297" cm="1">
        <f t="array" ref="E6297">_xlfn.XLOOKUP(Table1[[#This Row],[ScheduleWeekWritten]],Table3[Game],100+Table3[Increase],Table1[[#This Row],[ScheduleWeekWritten]])</f>
        <v>15</v>
      </c>
      <c r="F6297" t="b">
        <v>0</v>
      </c>
      <c r="G6297" t="s">
        <v>50</v>
      </c>
      <c r="H6297">
        <v>20</v>
      </c>
      <c r="I6297">
        <v>13</v>
      </c>
      <c r="J6297" t="s">
        <v>61</v>
      </c>
      <c r="K6297" t="s">
        <v>90</v>
      </c>
      <c r="L6297" t="str">
        <f>_xlfn.XLOOKUP(Table1[[#This Row],[TeamFavoriteID]],Table2[team_id],Table2[team_name],_xlfn.XLOOKUP(Table1[[#This Row],[TeamFavoriteID]],Table2[team_id_pfr],Table2[team_name],"Even"))</f>
        <v>New York Giants</v>
      </c>
      <c r="M6297">
        <v>-3</v>
      </c>
      <c r="N6297">
        <f>IF(Table1[[#This Row],[TeamFavorite]]=Table1[[#This Row],[TeamHome]],Table1[[#This Row],[ScoreAway]]-Table1[[#This Row],[ScoreHome]],Table1[[#This Row],[ScoreHome]]-Table1[[#This Row],[ScoreAway]])</f>
        <v>-7</v>
      </c>
      <c r="O6297">
        <f>IF(Table1[[#This Row],[SpreadActual]]&lt;Table1[[#This Row],[SpreadFavorite]],1,0)</f>
        <v>1</v>
      </c>
      <c r="P6297">
        <v>41</v>
      </c>
      <c r="Q6297" t="s">
        <v>126</v>
      </c>
      <c r="R6297" t="b">
        <v>0</v>
      </c>
      <c r="S6297">
        <v>26</v>
      </c>
      <c r="T6297">
        <v>20</v>
      </c>
      <c r="U6297">
        <v>59</v>
      </c>
    </row>
    <row r="6298" spans="1:22" x14ac:dyDescent="0.2">
      <c r="A6298" s="1">
        <v>35043</v>
      </c>
      <c r="B6298">
        <v>1995</v>
      </c>
      <c r="C6298">
        <f>_xlfn.MAXIFS(Table1[ScheduleWeekWritten],Table1[ScheduleSeason],Table1[[#This Row],[ScheduleSeason]])</f>
        <v>17</v>
      </c>
      <c r="D6298">
        <v>15</v>
      </c>
      <c r="E6298" cm="1">
        <f t="array" ref="E6298">_xlfn.XLOOKUP(Table1[[#This Row],[ScheduleWeekWritten]],Table3[Game],100+Table3[Increase],Table1[[#This Row],[ScheduleWeekWritten]])</f>
        <v>15</v>
      </c>
      <c r="F6298" t="b">
        <v>0</v>
      </c>
      <c r="G6298" t="s">
        <v>20</v>
      </c>
      <c r="H6298">
        <v>10</v>
      </c>
      <c r="I6298">
        <v>29</v>
      </c>
      <c r="J6298" t="s">
        <v>49</v>
      </c>
      <c r="K6298" t="s">
        <v>21</v>
      </c>
      <c r="L6298" t="str">
        <f>_xlfn.XLOOKUP(Table1[[#This Row],[TeamFavoriteID]],Table2[team_id],Table2[team_name],_xlfn.XLOOKUP(Table1[[#This Row],[TeamFavoriteID]],Table2[team_id_pfr],Table2[team_name],"Even"))</f>
        <v>Las Vegas Raiders</v>
      </c>
      <c r="M6298">
        <v>-1</v>
      </c>
      <c r="N6298">
        <f>IF(Table1[[#This Row],[TeamFavorite]]=Table1[[#This Row],[TeamHome]],Table1[[#This Row],[ScoreAway]]-Table1[[#This Row],[ScoreHome]],Table1[[#This Row],[ScoreHome]]-Table1[[#This Row],[ScoreAway]])</f>
        <v>-19</v>
      </c>
      <c r="O6298">
        <f>IF(Table1[[#This Row],[SpreadActual]]&lt;Table1[[#This Row],[SpreadFavorite]],1,0)</f>
        <v>1</v>
      </c>
      <c r="P6298">
        <v>39</v>
      </c>
      <c r="Q6298" t="s">
        <v>76</v>
      </c>
      <c r="R6298" t="b">
        <v>0</v>
      </c>
      <c r="S6298">
        <v>52</v>
      </c>
      <c r="T6298">
        <v>10</v>
      </c>
      <c r="U6298">
        <v>91</v>
      </c>
    </row>
    <row r="6299" spans="1:22" x14ac:dyDescent="0.2">
      <c r="A6299" s="1">
        <v>35043</v>
      </c>
      <c r="B6299">
        <v>1995</v>
      </c>
      <c r="C6299">
        <f>_xlfn.MAXIFS(Table1[ScheduleWeekWritten],Table1[ScheduleSeason],Table1[[#This Row],[ScheduleSeason]])</f>
        <v>17</v>
      </c>
      <c r="D6299">
        <v>15</v>
      </c>
      <c r="E6299" cm="1">
        <f t="array" ref="E6299">_xlfn.XLOOKUP(Table1[[#This Row],[ScheduleWeekWritten]],Table3[Game],100+Table3[Increase],Table1[[#This Row],[ScheduleWeekWritten]])</f>
        <v>15</v>
      </c>
      <c r="F6299" t="b">
        <v>0</v>
      </c>
      <c r="G6299" t="s">
        <v>58</v>
      </c>
      <c r="H6299">
        <v>20</v>
      </c>
      <c r="I6299">
        <v>17</v>
      </c>
      <c r="J6299" t="s">
        <v>67</v>
      </c>
      <c r="K6299" t="s">
        <v>68</v>
      </c>
      <c r="L6299" t="str">
        <f>_xlfn.XLOOKUP(Table1[[#This Row],[TeamFavoriteID]],Table2[team_id],Table2[team_name],_xlfn.XLOOKUP(Table1[[#This Row],[TeamFavoriteID]],Table2[team_id_pfr],Table2[team_name],"Even"))</f>
        <v>Dallas Cowboys</v>
      </c>
      <c r="M6299">
        <v>-9</v>
      </c>
      <c r="N6299">
        <f>IF(Table1[[#This Row],[TeamFavorite]]=Table1[[#This Row],[TeamHome]],Table1[[#This Row],[ScoreAway]]-Table1[[#This Row],[ScoreHome]],Table1[[#This Row],[ScoreHome]]-Table1[[#This Row],[ScoreAway]])</f>
        <v>3</v>
      </c>
      <c r="O6299">
        <f>IF(Table1[[#This Row],[SpreadActual]]&lt;Table1[[#This Row],[SpreadFavorite]],1,0)</f>
        <v>0</v>
      </c>
      <c r="P6299">
        <v>43</v>
      </c>
      <c r="Q6299" t="s">
        <v>112</v>
      </c>
      <c r="R6299" t="b">
        <v>0</v>
      </c>
      <c r="S6299">
        <v>23</v>
      </c>
      <c r="T6299">
        <v>18</v>
      </c>
      <c r="U6299">
        <v>55</v>
      </c>
    </row>
    <row r="6300" spans="1:22" x14ac:dyDescent="0.2">
      <c r="A6300" s="1">
        <v>35043</v>
      </c>
      <c r="B6300">
        <v>1995</v>
      </c>
      <c r="C6300">
        <f>_xlfn.MAXIFS(Table1[ScheduleWeekWritten],Table1[ScheduleSeason],Table1[[#This Row],[ScheduleSeason]])</f>
        <v>17</v>
      </c>
      <c r="D6300">
        <v>15</v>
      </c>
      <c r="E6300" cm="1">
        <f t="array" ref="E6300">_xlfn.XLOOKUP(Table1[[#This Row],[ScheduleWeekWritten]],Table3[Game],100+Table3[Increase],Table1[[#This Row],[ScheduleWeekWritten]])</f>
        <v>15</v>
      </c>
      <c r="F6300" t="b">
        <v>0</v>
      </c>
      <c r="G6300" t="s">
        <v>153</v>
      </c>
      <c r="H6300">
        <v>27</v>
      </c>
      <c r="I6300">
        <v>45</v>
      </c>
      <c r="J6300" t="s">
        <v>28</v>
      </c>
      <c r="K6300" t="s">
        <v>43</v>
      </c>
      <c r="L6300" t="str">
        <f>_xlfn.XLOOKUP(Table1[[#This Row],[TeamFavoriteID]],Table2[team_id],Table2[team_name],_xlfn.XLOOKUP(Table1[[#This Row],[TeamFavoriteID]],Table2[team_id_pfr],Table2[team_name],"Even"))</f>
        <v>Buffalo Bills</v>
      </c>
      <c r="M6300">
        <v>-2.5</v>
      </c>
      <c r="N6300">
        <f>IF(Table1[[#This Row],[TeamFavorite]]=Table1[[#This Row],[TeamHome]],Table1[[#This Row],[ScoreAway]]-Table1[[#This Row],[ScoreHome]],Table1[[#This Row],[ScoreHome]]-Table1[[#This Row],[ScoreAway]])</f>
        <v>-18</v>
      </c>
      <c r="O6300">
        <f>IF(Table1[[#This Row],[SpreadActual]]&lt;Table1[[#This Row],[SpreadFavorite]],1,0)</f>
        <v>1</v>
      </c>
      <c r="P6300">
        <v>41</v>
      </c>
      <c r="Q6300" t="s">
        <v>157</v>
      </c>
      <c r="R6300" t="b">
        <v>0</v>
      </c>
      <c r="S6300">
        <v>72</v>
      </c>
      <c r="T6300">
        <v>0</v>
      </c>
      <c r="V6300" t="s">
        <v>103</v>
      </c>
    </row>
    <row r="6301" spans="1:22" x14ac:dyDescent="0.2">
      <c r="A6301" s="1">
        <v>35043</v>
      </c>
      <c r="B6301">
        <v>1995</v>
      </c>
      <c r="C6301">
        <f>_xlfn.MAXIFS(Table1[ScheduleWeekWritten],Table1[ScheduleSeason],Table1[[#This Row],[ScheduleSeason]])</f>
        <v>17</v>
      </c>
      <c r="D6301">
        <v>15</v>
      </c>
      <c r="E6301" cm="1">
        <f t="array" ref="E6301">_xlfn.XLOOKUP(Table1[[#This Row],[ScheduleWeekWritten]],Table3[Game],100+Table3[Increase],Table1[[#This Row],[ScheduleWeekWritten]])</f>
        <v>15</v>
      </c>
      <c r="F6301" t="b">
        <v>0</v>
      </c>
      <c r="G6301" t="s">
        <v>127</v>
      </c>
      <c r="H6301">
        <v>13</v>
      </c>
      <c r="I6301">
        <v>10</v>
      </c>
      <c r="J6301" t="s">
        <v>33</v>
      </c>
      <c r="K6301" t="s">
        <v>35</v>
      </c>
      <c r="L6301" t="str">
        <f>_xlfn.XLOOKUP(Table1[[#This Row],[TeamFavoriteID]],Table2[team_id],Table2[team_name],_xlfn.XLOOKUP(Table1[[#This Row],[TeamFavoriteID]],Table2[team_id_pfr],Table2[team_name],"Even"))</f>
        <v>Green Bay Packers</v>
      </c>
      <c r="M6301">
        <v>-7</v>
      </c>
      <c r="N6301">
        <f>IF(Table1[[#This Row],[TeamFavorite]]=Table1[[#This Row],[TeamHome]],Table1[[#This Row],[ScoreAway]]-Table1[[#This Row],[ScoreHome]],Table1[[#This Row],[ScoreHome]]-Table1[[#This Row],[ScoreAway]])</f>
        <v>3</v>
      </c>
      <c r="O6301">
        <f>IF(Table1[[#This Row],[SpreadActual]]&lt;Table1[[#This Row],[SpreadFavorite]],1,0)</f>
        <v>0</v>
      </c>
      <c r="P6301">
        <v>43</v>
      </c>
      <c r="Q6301" t="s">
        <v>130</v>
      </c>
      <c r="R6301" t="b">
        <v>0</v>
      </c>
      <c r="S6301">
        <v>60</v>
      </c>
      <c r="T6301">
        <v>12</v>
      </c>
      <c r="U6301">
        <v>58</v>
      </c>
    </row>
    <row r="6302" spans="1:22" x14ac:dyDescent="0.2">
      <c r="A6302" s="1">
        <v>35044</v>
      </c>
      <c r="B6302">
        <v>1995</v>
      </c>
      <c r="C6302">
        <f>_xlfn.MAXIFS(Table1[ScheduleWeekWritten],Table1[ScheduleSeason],Table1[[#This Row],[ScheduleSeason]])</f>
        <v>17</v>
      </c>
      <c r="D6302">
        <v>15</v>
      </c>
      <c r="E6302" cm="1">
        <f t="array" ref="E6302">_xlfn.XLOOKUP(Table1[[#This Row],[ScheduleWeekWritten]],Table3[Game],100+Table3[Increase],Table1[[#This Row],[ScheduleWeekWritten]])</f>
        <v>15</v>
      </c>
      <c r="F6302" t="b">
        <v>0</v>
      </c>
      <c r="G6302" t="s">
        <v>19</v>
      </c>
      <c r="H6302">
        <v>13</v>
      </c>
      <c r="I6302">
        <v>6</v>
      </c>
      <c r="J6302" t="s">
        <v>42</v>
      </c>
      <c r="K6302" t="s">
        <v>91</v>
      </c>
      <c r="L6302" t="str">
        <f>_xlfn.XLOOKUP(Table1[[#This Row],[TeamFavoriteID]],Table2[team_id],Table2[team_name],_xlfn.XLOOKUP(Table1[[#This Row],[TeamFavoriteID]],Table2[team_id_pfr],Table2[team_name],"Even"))</f>
        <v>Miami Dolphins</v>
      </c>
      <c r="M6302">
        <v>-3</v>
      </c>
      <c r="N6302">
        <f>IF(Table1[[#This Row],[TeamFavorite]]=Table1[[#This Row],[TeamHome]],Table1[[#This Row],[ScoreAway]]-Table1[[#This Row],[ScoreHome]],Table1[[#This Row],[ScoreHome]]-Table1[[#This Row],[ScoreAway]])</f>
        <v>-7</v>
      </c>
      <c r="O6302">
        <f>IF(Table1[[#This Row],[SpreadActual]]&lt;Table1[[#This Row],[SpreadFavorite]],1,0)</f>
        <v>1</v>
      </c>
      <c r="P6302">
        <v>43</v>
      </c>
      <c r="Q6302" t="s">
        <v>143</v>
      </c>
      <c r="R6302" t="b">
        <v>0</v>
      </c>
      <c r="S6302">
        <v>62</v>
      </c>
      <c r="T6302">
        <v>15</v>
      </c>
      <c r="U6302">
        <v>68</v>
      </c>
    </row>
    <row r="6303" spans="1:22" x14ac:dyDescent="0.2">
      <c r="A6303" s="1">
        <v>35049</v>
      </c>
      <c r="B6303">
        <v>1995</v>
      </c>
      <c r="C6303">
        <f>_xlfn.MAXIFS(Table1[ScheduleWeekWritten],Table1[ScheduleSeason],Table1[[#This Row],[ScheduleSeason]])</f>
        <v>17</v>
      </c>
      <c r="D6303">
        <v>16</v>
      </c>
      <c r="E6303" cm="1">
        <f t="array" ref="E6303">_xlfn.XLOOKUP(Table1[[#This Row],[ScheduleWeekWritten]],Table3[Game],100+Table3[Increase],Table1[[#This Row],[ScheduleWeekWritten]])</f>
        <v>16</v>
      </c>
      <c r="F6303" t="b">
        <v>0</v>
      </c>
      <c r="G6303" t="s">
        <v>95</v>
      </c>
      <c r="H6303">
        <v>23</v>
      </c>
      <c r="I6303">
        <v>34</v>
      </c>
      <c r="J6303" t="s">
        <v>33</v>
      </c>
      <c r="K6303" t="s">
        <v>35</v>
      </c>
      <c r="L6303" t="str">
        <f>_xlfn.XLOOKUP(Table1[[#This Row],[TeamFavoriteID]],Table2[team_id],Table2[team_name],_xlfn.XLOOKUP(Table1[[#This Row],[TeamFavoriteID]],Table2[team_id_pfr],Table2[team_name],"Even"))</f>
        <v>Green Bay Packers</v>
      </c>
      <c r="M6303">
        <v>-5</v>
      </c>
      <c r="N6303">
        <f>IF(Table1[[#This Row],[TeamFavorite]]=Table1[[#This Row],[TeamHome]],Table1[[#This Row],[ScoreAway]]-Table1[[#This Row],[ScoreHome]],Table1[[#This Row],[ScoreHome]]-Table1[[#This Row],[ScoreAway]])</f>
        <v>-11</v>
      </c>
      <c r="O6303">
        <f>IF(Table1[[#This Row],[SpreadActual]]&lt;Table1[[#This Row],[SpreadFavorite]],1,0)</f>
        <v>1</v>
      </c>
      <c r="P6303">
        <v>46</v>
      </c>
      <c r="Q6303" t="s">
        <v>124</v>
      </c>
      <c r="R6303" t="b">
        <v>0</v>
      </c>
      <c r="S6303">
        <v>72</v>
      </c>
      <c r="T6303">
        <v>0</v>
      </c>
      <c r="V6303" t="s">
        <v>103</v>
      </c>
    </row>
    <row r="6304" spans="1:22" x14ac:dyDescent="0.2">
      <c r="A6304" s="1">
        <v>35049</v>
      </c>
      <c r="B6304">
        <v>1995</v>
      </c>
      <c r="C6304">
        <f>_xlfn.MAXIFS(Table1[ScheduleWeekWritten],Table1[ScheduleSeason],Table1[[#This Row],[ScheduleSeason]])</f>
        <v>17</v>
      </c>
      <c r="D6304">
        <v>16</v>
      </c>
      <c r="E6304" cm="1">
        <f t="array" ref="E6304">_xlfn.XLOOKUP(Table1[[#This Row],[ScheduleWeekWritten]],Table3[Game],100+Table3[Increase],Table1[[#This Row],[ScheduleWeekWritten]])</f>
        <v>16</v>
      </c>
      <c r="F6304" t="b">
        <v>0</v>
      </c>
      <c r="G6304" t="s">
        <v>49</v>
      </c>
      <c r="H6304">
        <v>41</v>
      </c>
      <c r="I6304">
        <v>27</v>
      </c>
      <c r="J6304" t="s">
        <v>115</v>
      </c>
      <c r="K6304" t="s">
        <v>51</v>
      </c>
      <c r="L6304" t="str">
        <f>_xlfn.XLOOKUP(Table1[[#This Row],[TeamFavoriteID]],Table2[team_id],Table2[team_name],_xlfn.XLOOKUP(Table1[[#This Row],[TeamFavoriteID]],Table2[team_id_pfr],Table2[team_name],"Even"))</f>
        <v>Pittsburgh Steelers</v>
      </c>
      <c r="M6304">
        <v>-9.5</v>
      </c>
      <c r="N6304">
        <f>IF(Table1[[#This Row],[TeamFavorite]]=Table1[[#This Row],[TeamHome]],Table1[[#This Row],[ScoreAway]]-Table1[[#This Row],[ScoreHome]],Table1[[#This Row],[ScoreHome]]-Table1[[#This Row],[ScoreAway]])</f>
        <v>-14</v>
      </c>
      <c r="O6304">
        <f>IF(Table1[[#This Row],[SpreadActual]]&lt;Table1[[#This Row],[SpreadFavorite]],1,0)</f>
        <v>1</v>
      </c>
      <c r="P6304">
        <v>40</v>
      </c>
      <c r="Q6304" t="s">
        <v>113</v>
      </c>
      <c r="R6304" t="b">
        <v>0</v>
      </c>
      <c r="S6304">
        <v>38</v>
      </c>
      <c r="T6304">
        <v>10</v>
      </c>
      <c r="U6304">
        <v>76</v>
      </c>
    </row>
    <row r="6305" spans="1:22" x14ac:dyDescent="0.2">
      <c r="A6305" s="1">
        <v>35050</v>
      </c>
      <c r="B6305">
        <v>1995</v>
      </c>
      <c r="C6305">
        <f>_xlfn.MAXIFS(Table1[ScheduleWeekWritten],Table1[ScheduleSeason],Table1[[#This Row],[ScheduleSeason]])</f>
        <v>17</v>
      </c>
      <c r="D6305">
        <v>16</v>
      </c>
      <c r="E6305" cm="1">
        <f t="array" ref="E6305">_xlfn.XLOOKUP(Table1[[#This Row],[ScheduleWeekWritten]],Table3[Game],100+Table3[Increase],Table1[[#This Row],[ScheduleWeekWritten]])</f>
        <v>16</v>
      </c>
      <c r="F6305" t="b">
        <v>0</v>
      </c>
      <c r="G6305" t="s">
        <v>28</v>
      </c>
      <c r="H6305">
        <v>23</v>
      </c>
      <c r="I6305">
        <v>20</v>
      </c>
      <c r="J6305" t="s">
        <v>19</v>
      </c>
      <c r="K6305" t="s">
        <v>43</v>
      </c>
      <c r="L6305" t="str">
        <f>_xlfn.XLOOKUP(Table1[[#This Row],[TeamFavoriteID]],Table2[team_id],Table2[team_name],_xlfn.XLOOKUP(Table1[[#This Row],[TeamFavoriteID]],Table2[team_id_pfr],Table2[team_name],"Even"))</f>
        <v>Buffalo Bills</v>
      </c>
      <c r="M6305">
        <v>-3.5</v>
      </c>
      <c r="N6305">
        <f>IF(Table1[[#This Row],[TeamFavorite]]=Table1[[#This Row],[TeamHome]],Table1[[#This Row],[ScoreAway]]-Table1[[#This Row],[ScoreHome]],Table1[[#This Row],[ScoreHome]]-Table1[[#This Row],[ScoreAway]])</f>
        <v>-3</v>
      </c>
      <c r="O6305">
        <f>IF(Table1[[#This Row],[SpreadActual]]&lt;Table1[[#This Row],[SpreadFavorite]],1,0)</f>
        <v>0</v>
      </c>
      <c r="P6305">
        <v>40</v>
      </c>
      <c r="Q6305" t="s">
        <v>123</v>
      </c>
      <c r="R6305" t="b">
        <v>0</v>
      </c>
      <c r="S6305">
        <v>27</v>
      </c>
      <c r="T6305">
        <v>8</v>
      </c>
      <c r="U6305">
        <v>79</v>
      </c>
    </row>
    <row r="6306" spans="1:22" x14ac:dyDescent="0.2">
      <c r="A6306" s="1">
        <v>35050</v>
      </c>
      <c r="B6306">
        <v>1995</v>
      </c>
      <c r="C6306">
        <f>_xlfn.MAXIFS(Table1[ScheduleWeekWritten],Table1[ScheduleSeason],Table1[[#This Row],[ScheduleSeason]])</f>
        <v>17</v>
      </c>
      <c r="D6306">
        <v>16</v>
      </c>
      <c r="E6306" cm="1">
        <f t="array" ref="E6306">_xlfn.XLOOKUP(Table1[[#This Row],[ScheduleWeekWritten]],Table3[Game],100+Table3[Increase],Table1[[#This Row],[ScheduleWeekWritten]])</f>
        <v>16</v>
      </c>
      <c r="F6306" t="b">
        <v>0</v>
      </c>
      <c r="G6306" t="s">
        <v>152</v>
      </c>
      <c r="H6306">
        <v>21</v>
      </c>
      <c r="I6306">
        <v>17</v>
      </c>
      <c r="J6306" t="s">
        <v>38</v>
      </c>
      <c r="K6306" t="s">
        <v>109</v>
      </c>
      <c r="L6306" t="str">
        <f>_xlfn.XLOOKUP(Table1[[#This Row],[TeamFavoriteID]],Table2[team_id],Table2[team_name],_xlfn.XLOOKUP(Table1[[#This Row],[TeamFavoriteID]],Table2[team_id_pfr],Table2[team_name],"Even"))</f>
        <v>Atlanta Falcons</v>
      </c>
      <c r="M6306">
        <v>-4</v>
      </c>
      <c r="N6306">
        <f>IF(Table1[[#This Row],[TeamFavorite]]=Table1[[#This Row],[TeamHome]],Table1[[#This Row],[ScoreAway]]-Table1[[#This Row],[ScoreHome]],Table1[[#This Row],[ScoreHome]]-Table1[[#This Row],[ScoreAway]])</f>
        <v>4</v>
      </c>
      <c r="O6306">
        <f>IF(Table1[[#This Row],[SpreadActual]]&lt;Table1[[#This Row],[SpreadFavorite]],1,0)</f>
        <v>0</v>
      </c>
      <c r="P6306">
        <v>41</v>
      </c>
      <c r="Q6306" t="s">
        <v>156</v>
      </c>
      <c r="R6306" t="b">
        <v>0</v>
      </c>
      <c r="S6306">
        <v>50</v>
      </c>
      <c r="T6306">
        <v>6</v>
      </c>
      <c r="U6306">
        <v>54</v>
      </c>
    </row>
    <row r="6307" spans="1:22" x14ac:dyDescent="0.2">
      <c r="A6307" s="1">
        <v>35050</v>
      </c>
      <c r="B6307">
        <v>1995</v>
      </c>
      <c r="C6307">
        <f>_xlfn.MAXIFS(Table1[ScheduleWeekWritten],Table1[ScheduleSeason],Table1[[#This Row],[ScheduleSeason]])</f>
        <v>17</v>
      </c>
      <c r="D6307">
        <v>16</v>
      </c>
      <c r="E6307" cm="1">
        <f t="array" ref="E6307">_xlfn.XLOOKUP(Table1[[#This Row],[ScheduleWeekWritten]],Table3[Game],100+Table3[Increase],Table1[[#This Row],[ScheduleWeekWritten]])</f>
        <v>16</v>
      </c>
      <c r="F6307" t="b">
        <v>0</v>
      </c>
      <c r="G6307" t="s">
        <v>46</v>
      </c>
      <c r="H6307">
        <v>31</v>
      </c>
      <c r="I6307">
        <v>10</v>
      </c>
      <c r="J6307" t="s">
        <v>127</v>
      </c>
      <c r="K6307" t="s">
        <v>47</v>
      </c>
      <c r="L6307" t="str">
        <f>_xlfn.XLOOKUP(Table1[[#This Row],[TeamFavoriteID]],Table2[team_id],Table2[team_name],_xlfn.XLOOKUP(Table1[[#This Row],[TeamFavoriteID]],Table2[team_id_pfr],Table2[team_name],"Even"))</f>
        <v>Chicago Bears</v>
      </c>
      <c r="M6307">
        <v>-7.5</v>
      </c>
      <c r="N6307">
        <f>IF(Table1[[#This Row],[TeamFavorite]]=Table1[[#This Row],[TeamHome]],Table1[[#This Row],[ScoreAway]]-Table1[[#This Row],[ScoreHome]],Table1[[#This Row],[ScoreHome]]-Table1[[#This Row],[ScoreAway]])</f>
        <v>-21</v>
      </c>
      <c r="O6307">
        <f>IF(Table1[[#This Row],[SpreadActual]]&lt;Table1[[#This Row],[SpreadFavorite]],1,0)</f>
        <v>1</v>
      </c>
      <c r="P6307">
        <v>38.5</v>
      </c>
      <c r="Q6307" t="s">
        <v>114</v>
      </c>
      <c r="R6307" t="b">
        <v>0</v>
      </c>
      <c r="S6307">
        <v>29</v>
      </c>
      <c r="T6307">
        <v>8</v>
      </c>
      <c r="U6307">
        <v>76</v>
      </c>
    </row>
    <row r="6308" spans="1:22" x14ac:dyDescent="0.2">
      <c r="A6308" s="1">
        <v>35050</v>
      </c>
      <c r="B6308">
        <v>1995</v>
      </c>
      <c r="C6308">
        <f>_xlfn.MAXIFS(Table1[ScheduleWeekWritten],Table1[ScheduleSeason],Table1[[#This Row],[ScheduleSeason]])</f>
        <v>17</v>
      </c>
      <c r="D6308">
        <v>16</v>
      </c>
      <c r="E6308" cm="1">
        <f t="array" ref="E6308">_xlfn.XLOOKUP(Table1[[#This Row],[ScheduleWeekWritten]],Table3[Game],100+Table3[Increase],Table1[[#This Row],[ScheduleWeekWritten]])</f>
        <v>16</v>
      </c>
      <c r="F6308" t="b">
        <v>0</v>
      </c>
      <c r="G6308" t="s">
        <v>62</v>
      </c>
      <c r="H6308">
        <v>26</v>
      </c>
      <c r="I6308">
        <v>10</v>
      </c>
      <c r="J6308" t="s">
        <v>101</v>
      </c>
      <c r="K6308" t="s">
        <v>104</v>
      </c>
      <c r="L6308" t="str">
        <f>_xlfn.XLOOKUP(Table1[[#This Row],[TeamFavoriteID]],Table2[team_id],Table2[team_name],_xlfn.XLOOKUP(Table1[[#This Row],[TeamFavoriteID]],Table2[team_id_pfr],Table2[team_name],"Even"))</f>
        <v>Cincinnati Bengals</v>
      </c>
      <c r="M6308">
        <v>-2</v>
      </c>
      <c r="N6308">
        <f>IF(Table1[[#This Row],[TeamFavorite]]=Table1[[#This Row],[TeamHome]],Table1[[#This Row],[ScoreAway]]-Table1[[#This Row],[ScoreHome]],Table1[[#This Row],[ScoreHome]]-Table1[[#This Row],[ScoreAway]])</f>
        <v>16</v>
      </c>
      <c r="O6308">
        <f>IF(Table1[[#This Row],[SpreadActual]]&lt;Table1[[#This Row],[SpreadFavorite]],1,0)</f>
        <v>0</v>
      </c>
      <c r="P6308">
        <v>39</v>
      </c>
      <c r="Q6308" t="s">
        <v>66</v>
      </c>
      <c r="R6308" t="b">
        <v>0</v>
      </c>
      <c r="S6308">
        <v>28</v>
      </c>
      <c r="T6308">
        <v>8</v>
      </c>
      <c r="U6308">
        <v>77</v>
      </c>
    </row>
    <row r="6309" spans="1:22" x14ac:dyDescent="0.2">
      <c r="A6309" s="1">
        <v>35050</v>
      </c>
      <c r="B6309">
        <v>1995</v>
      </c>
      <c r="C6309">
        <f>_xlfn.MAXIFS(Table1[ScheduleWeekWritten],Table1[ScheduleSeason],Table1[[#This Row],[ScheduleSeason]])</f>
        <v>17</v>
      </c>
      <c r="D6309">
        <v>16</v>
      </c>
      <c r="E6309" cm="1">
        <f t="array" ref="E6309">_xlfn.XLOOKUP(Table1[[#This Row],[ScheduleWeekWritten]],Table3[Game],100+Table3[Increase],Table1[[#This Row],[ScheduleWeekWritten]])</f>
        <v>16</v>
      </c>
      <c r="F6309" t="b">
        <v>0</v>
      </c>
      <c r="G6309" t="s">
        <v>67</v>
      </c>
      <c r="H6309">
        <v>21</v>
      </c>
      <c r="I6309">
        <v>20</v>
      </c>
      <c r="J6309" t="s">
        <v>50</v>
      </c>
      <c r="K6309" t="s">
        <v>68</v>
      </c>
      <c r="L6309" t="str">
        <f>_xlfn.XLOOKUP(Table1[[#This Row],[TeamFavoriteID]],Table2[team_id],Table2[team_name],_xlfn.XLOOKUP(Table1[[#This Row],[TeamFavoriteID]],Table2[team_id_pfr],Table2[team_name],"Even"))</f>
        <v>Dallas Cowboys</v>
      </c>
      <c r="M6309">
        <v>-15</v>
      </c>
      <c r="N6309">
        <f>IF(Table1[[#This Row],[TeamFavorite]]=Table1[[#This Row],[TeamHome]],Table1[[#This Row],[ScoreAway]]-Table1[[#This Row],[ScoreHome]],Table1[[#This Row],[ScoreHome]]-Table1[[#This Row],[ScoreAway]])</f>
        <v>-1</v>
      </c>
      <c r="O6309">
        <f>IF(Table1[[#This Row],[SpreadActual]]&lt;Table1[[#This Row],[SpreadFavorite]],1,0)</f>
        <v>0</v>
      </c>
      <c r="P6309">
        <v>41.5</v>
      </c>
      <c r="Q6309" t="s">
        <v>119</v>
      </c>
      <c r="R6309" t="b">
        <v>0</v>
      </c>
      <c r="S6309">
        <v>52</v>
      </c>
      <c r="T6309">
        <v>11</v>
      </c>
      <c r="U6309">
        <v>98</v>
      </c>
    </row>
    <row r="6310" spans="1:22" x14ac:dyDescent="0.2">
      <c r="A6310" s="1">
        <v>35050</v>
      </c>
      <c r="B6310">
        <v>1995</v>
      </c>
      <c r="C6310">
        <f>_xlfn.MAXIFS(Table1[ScheduleWeekWritten],Table1[ScheduleSeason],Table1[[#This Row],[ScheduleSeason]])</f>
        <v>17</v>
      </c>
      <c r="D6310">
        <v>16</v>
      </c>
      <c r="E6310" cm="1">
        <f t="array" ref="E6310">_xlfn.XLOOKUP(Table1[[#This Row],[ScheduleWeekWritten]],Table3[Game],100+Table3[Increase],Table1[[#This Row],[ScheduleWeekWritten]])</f>
        <v>16</v>
      </c>
      <c r="F6310" t="b">
        <v>0</v>
      </c>
      <c r="G6310" t="s">
        <v>45</v>
      </c>
      <c r="H6310">
        <v>44</v>
      </c>
      <c r="I6310">
        <v>0</v>
      </c>
      <c r="J6310" t="s">
        <v>154</v>
      </c>
      <c r="K6310" t="s">
        <v>79</v>
      </c>
      <c r="L6310" t="str">
        <f>_xlfn.XLOOKUP(Table1[[#This Row],[TeamFavoriteID]],Table2[team_id],Table2[team_name],_xlfn.XLOOKUP(Table1[[#This Row],[TeamFavoriteID]],Table2[team_id_pfr],Table2[team_name],"Even"))</f>
        <v>Detroit Lions</v>
      </c>
      <c r="M6310">
        <v>-13</v>
      </c>
      <c r="N6310">
        <f>IF(Table1[[#This Row],[TeamFavorite]]=Table1[[#This Row],[TeamHome]],Table1[[#This Row],[ScoreAway]]-Table1[[#This Row],[ScoreHome]],Table1[[#This Row],[ScoreHome]]-Table1[[#This Row],[ScoreAway]])</f>
        <v>-44</v>
      </c>
      <c r="O6310">
        <f>IF(Table1[[#This Row],[SpreadActual]]&lt;Table1[[#This Row],[SpreadFavorite]],1,0)</f>
        <v>1</v>
      </c>
      <c r="P6310">
        <v>46.5</v>
      </c>
      <c r="Q6310" t="s">
        <v>125</v>
      </c>
      <c r="R6310" t="b">
        <v>0</v>
      </c>
      <c r="S6310">
        <v>72</v>
      </c>
      <c r="T6310">
        <v>0</v>
      </c>
      <c r="V6310" t="s">
        <v>103</v>
      </c>
    </row>
    <row r="6311" spans="1:22" x14ac:dyDescent="0.2">
      <c r="A6311" s="1">
        <v>35050</v>
      </c>
      <c r="B6311">
        <v>1995</v>
      </c>
      <c r="C6311">
        <f>_xlfn.MAXIFS(Table1[ScheduleWeekWritten],Table1[ScheduleSeason],Table1[[#This Row],[ScheduleSeason]])</f>
        <v>17</v>
      </c>
      <c r="D6311">
        <v>16</v>
      </c>
      <c r="E6311" cm="1">
        <f t="array" ref="E6311">_xlfn.XLOOKUP(Table1[[#This Row],[ScheduleWeekWritten]],Table3[Game],100+Table3[Increase],Table1[[#This Row],[ScheduleWeekWritten]])</f>
        <v>16</v>
      </c>
      <c r="F6311" t="b">
        <v>0</v>
      </c>
      <c r="G6311" t="s">
        <v>23</v>
      </c>
      <c r="H6311">
        <v>23</v>
      </c>
      <c r="I6311">
        <v>6</v>
      </c>
      <c r="J6311" t="s">
        <v>31</v>
      </c>
      <c r="K6311" t="s">
        <v>25</v>
      </c>
      <c r="L6311" t="str">
        <f>_xlfn.XLOOKUP(Table1[[#This Row],[TeamFavoriteID]],Table2[team_id],Table2[team_name],_xlfn.XLOOKUP(Table1[[#This Row],[TeamFavoriteID]],Table2[team_id_pfr],Table2[team_name],"Even"))</f>
        <v>Houston Oilers</v>
      </c>
      <c r="M6311">
        <v>-5</v>
      </c>
      <c r="N6311">
        <f>IF(Table1[[#This Row],[TeamFavorite]]=Table1[[#This Row],[TeamHome]],Table1[[#This Row],[ScoreAway]]-Table1[[#This Row],[ScoreHome]],Table1[[#This Row],[ScoreHome]]-Table1[[#This Row],[ScoreAway]])</f>
        <v>-17</v>
      </c>
      <c r="O6311">
        <f>IF(Table1[[#This Row],[SpreadActual]]&lt;Table1[[#This Row],[SpreadFavorite]],1,0)</f>
        <v>1</v>
      </c>
      <c r="P6311">
        <v>40</v>
      </c>
      <c r="Q6311" t="s">
        <v>102</v>
      </c>
      <c r="R6311" t="b">
        <v>0</v>
      </c>
      <c r="S6311">
        <v>72</v>
      </c>
      <c r="T6311">
        <v>0</v>
      </c>
      <c r="V6311" t="s">
        <v>103</v>
      </c>
    </row>
    <row r="6312" spans="1:22" x14ac:dyDescent="0.2">
      <c r="A6312" s="1">
        <v>35050</v>
      </c>
      <c r="B6312">
        <v>1995</v>
      </c>
      <c r="C6312">
        <f>_xlfn.MAXIFS(Table1[ScheduleWeekWritten],Table1[ScheduleSeason],Table1[[#This Row],[ScheduleSeason]])</f>
        <v>17</v>
      </c>
      <c r="D6312">
        <v>16</v>
      </c>
      <c r="E6312" cm="1">
        <f t="array" ref="E6312">_xlfn.XLOOKUP(Table1[[#This Row],[ScheduleWeekWritten]],Table3[Game],100+Table3[Increase],Table1[[#This Row],[ScheduleWeekWritten]])</f>
        <v>16</v>
      </c>
      <c r="F6312" t="b">
        <v>0</v>
      </c>
      <c r="G6312" t="s">
        <v>140</v>
      </c>
      <c r="H6312">
        <v>24</v>
      </c>
      <c r="I6312">
        <v>27</v>
      </c>
      <c r="J6312" t="s">
        <v>27</v>
      </c>
      <c r="K6312" t="s">
        <v>72</v>
      </c>
      <c r="L6312" t="str">
        <f>_xlfn.XLOOKUP(Table1[[#This Row],[TeamFavoriteID]],Table2[team_id],Table2[team_name],_xlfn.XLOOKUP(Table1[[#This Row],[TeamFavoriteID]],Table2[team_id_pfr],Table2[team_name],"Even"))</f>
        <v>Baltimore Colts</v>
      </c>
      <c r="M6312">
        <v>-3</v>
      </c>
      <c r="N6312">
        <f>IF(Table1[[#This Row],[TeamFavorite]]=Table1[[#This Row],[TeamHome]],Table1[[#This Row],[ScoreAway]]-Table1[[#This Row],[ScoreHome]],Table1[[#This Row],[ScoreHome]]-Table1[[#This Row],[ScoreAway]])</f>
        <v>-3</v>
      </c>
      <c r="O6312">
        <f>IF(Table1[[#This Row],[SpreadActual]]&lt;Table1[[#This Row],[SpreadFavorite]],1,0)</f>
        <v>0</v>
      </c>
      <c r="P6312">
        <v>41</v>
      </c>
      <c r="Q6312" t="s">
        <v>141</v>
      </c>
      <c r="R6312" t="b">
        <v>0</v>
      </c>
      <c r="S6312">
        <v>72</v>
      </c>
      <c r="T6312">
        <v>0</v>
      </c>
      <c r="V6312" t="s">
        <v>103</v>
      </c>
    </row>
    <row r="6313" spans="1:22" x14ac:dyDescent="0.2">
      <c r="A6313" s="1">
        <v>35050</v>
      </c>
      <c r="B6313">
        <v>1995</v>
      </c>
      <c r="C6313">
        <f>_xlfn.MAXIFS(Table1[ScheduleWeekWritten],Table1[ScheduleSeason],Table1[[#This Row],[ScheduleSeason]])</f>
        <v>17</v>
      </c>
      <c r="D6313">
        <v>16</v>
      </c>
      <c r="E6313" cm="1">
        <f t="array" ref="E6313">_xlfn.XLOOKUP(Table1[[#This Row],[ScheduleWeekWritten]],Table3[Game],100+Table3[Increase],Table1[[#This Row],[ScheduleWeekWritten]])</f>
        <v>16</v>
      </c>
      <c r="F6313" t="b">
        <v>0</v>
      </c>
      <c r="G6313" t="s">
        <v>42</v>
      </c>
      <c r="H6313">
        <v>20</v>
      </c>
      <c r="I6313">
        <v>17</v>
      </c>
      <c r="J6313" t="s">
        <v>24</v>
      </c>
      <c r="K6313" t="s">
        <v>75</v>
      </c>
      <c r="L6313" t="str">
        <f>_xlfn.XLOOKUP(Table1[[#This Row],[TeamFavoriteID]],Table2[team_id],Table2[team_name],_xlfn.XLOOKUP(Table1[[#This Row],[TeamFavoriteID]],Table2[team_id_pfr],Table2[team_name],"Even"))</f>
        <v>Kansas City Chiefs</v>
      </c>
      <c r="M6313">
        <v>-6.5</v>
      </c>
      <c r="N6313">
        <f>IF(Table1[[#This Row],[TeamFavorite]]=Table1[[#This Row],[TeamHome]],Table1[[#This Row],[ScoreAway]]-Table1[[#This Row],[ScoreHome]],Table1[[#This Row],[ScoreHome]]-Table1[[#This Row],[ScoreAway]])</f>
        <v>-3</v>
      </c>
      <c r="O6313">
        <f>IF(Table1[[#This Row],[SpreadActual]]&lt;Table1[[#This Row],[SpreadFavorite]],1,0)</f>
        <v>0</v>
      </c>
      <c r="P6313">
        <v>40.5</v>
      </c>
      <c r="Q6313" t="s">
        <v>117</v>
      </c>
      <c r="R6313" t="b">
        <v>0</v>
      </c>
      <c r="S6313">
        <v>39</v>
      </c>
      <c r="T6313">
        <v>14</v>
      </c>
      <c r="U6313">
        <v>82</v>
      </c>
    </row>
    <row r="6314" spans="1:22" x14ac:dyDescent="0.2">
      <c r="A6314" s="1">
        <v>35050</v>
      </c>
      <c r="B6314">
        <v>1995</v>
      </c>
      <c r="C6314">
        <f>_xlfn.MAXIFS(Table1[ScheduleWeekWritten],Table1[ScheduleSeason],Table1[[#This Row],[ScheduleSeason]])</f>
        <v>17</v>
      </c>
      <c r="D6314">
        <v>16</v>
      </c>
      <c r="E6314" cm="1">
        <f t="array" ref="E6314">_xlfn.XLOOKUP(Table1[[#This Row],[ScheduleWeekWritten]],Table3[Game],100+Table3[Increase],Table1[[#This Row],[ScheduleWeekWritten]])</f>
        <v>16</v>
      </c>
      <c r="F6314" t="b">
        <v>0</v>
      </c>
      <c r="G6314" t="s">
        <v>58</v>
      </c>
      <c r="H6314">
        <v>21</v>
      </c>
      <c r="I6314">
        <v>20</v>
      </c>
      <c r="J6314" t="s">
        <v>149</v>
      </c>
      <c r="K6314" t="s">
        <v>77</v>
      </c>
      <c r="L6314" t="str">
        <f>_xlfn.XLOOKUP(Table1[[#This Row],[TeamFavoriteID]],Table2[team_id],Table2[team_name],_xlfn.XLOOKUP(Table1[[#This Row],[TeamFavoriteID]],Table2[team_id_pfr],Table2[team_name],"Even"))</f>
        <v>Philadelphia Eagles</v>
      </c>
      <c r="M6314">
        <v>-9</v>
      </c>
      <c r="N6314">
        <f>IF(Table1[[#This Row],[TeamFavorite]]=Table1[[#This Row],[TeamHome]],Table1[[#This Row],[ScoreAway]]-Table1[[#This Row],[ScoreHome]],Table1[[#This Row],[ScoreHome]]-Table1[[#This Row],[ScoreAway]])</f>
        <v>-1</v>
      </c>
      <c r="O6314">
        <f>IF(Table1[[#This Row],[SpreadActual]]&lt;Table1[[#This Row],[SpreadFavorite]],1,0)</f>
        <v>0</v>
      </c>
      <c r="P6314">
        <v>38.5</v>
      </c>
      <c r="Q6314" t="s">
        <v>112</v>
      </c>
      <c r="R6314" t="b">
        <v>0</v>
      </c>
      <c r="S6314">
        <v>36</v>
      </c>
      <c r="T6314">
        <v>12</v>
      </c>
      <c r="U6314">
        <v>68</v>
      </c>
    </row>
    <row r="6315" spans="1:22" x14ac:dyDescent="0.2">
      <c r="A6315" s="1">
        <v>35050</v>
      </c>
      <c r="B6315">
        <v>1995</v>
      </c>
      <c r="C6315">
        <f>_xlfn.MAXIFS(Table1[ScheduleWeekWritten],Table1[ScheduleSeason],Table1[[#This Row],[ScheduleSeason]])</f>
        <v>17</v>
      </c>
      <c r="D6315">
        <v>16</v>
      </c>
      <c r="E6315" cm="1">
        <f t="array" ref="E6315">_xlfn.XLOOKUP(Table1[[#This Row],[ScheduleWeekWritten]],Table3[Game],100+Table3[Increase],Table1[[#This Row],[ScheduleWeekWritten]])</f>
        <v>16</v>
      </c>
      <c r="F6315" t="b">
        <v>0</v>
      </c>
      <c r="G6315" t="s">
        <v>128</v>
      </c>
      <c r="H6315">
        <v>44</v>
      </c>
      <c r="I6315">
        <v>10</v>
      </c>
      <c r="J6315" t="s">
        <v>20</v>
      </c>
      <c r="K6315" t="s">
        <v>21</v>
      </c>
      <c r="L6315" t="str">
        <f>_xlfn.XLOOKUP(Table1[[#This Row],[TeamFavoriteID]],Table2[team_id],Table2[team_name],_xlfn.XLOOKUP(Table1[[#This Row],[TeamFavoriteID]],Table2[team_id_pfr],Table2[team_name],"Even"))</f>
        <v>Las Vegas Raiders</v>
      </c>
      <c r="M6315">
        <v>-2.5</v>
      </c>
      <c r="N6315">
        <f>IF(Table1[[#This Row],[TeamFavorite]]=Table1[[#This Row],[TeamHome]],Table1[[#This Row],[ScoreAway]]-Table1[[#This Row],[ScoreHome]],Table1[[#This Row],[ScoreHome]]-Table1[[#This Row],[ScoreAway]])</f>
        <v>34</v>
      </c>
      <c r="O6315">
        <f>IF(Table1[[#This Row],[SpreadActual]]&lt;Table1[[#This Row],[SpreadFavorite]],1,0)</f>
        <v>0</v>
      </c>
      <c r="P6315">
        <v>42</v>
      </c>
      <c r="Q6315" t="s">
        <v>129</v>
      </c>
      <c r="R6315" t="b">
        <v>0</v>
      </c>
      <c r="S6315">
        <v>72</v>
      </c>
      <c r="T6315">
        <v>0</v>
      </c>
      <c r="V6315" t="s">
        <v>103</v>
      </c>
    </row>
    <row r="6316" spans="1:22" x14ac:dyDescent="0.2">
      <c r="A6316" s="1">
        <v>35050</v>
      </c>
      <c r="B6316">
        <v>1995</v>
      </c>
      <c r="C6316">
        <f>_xlfn.MAXIFS(Table1[ScheduleWeekWritten],Table1[ScheduleSeason],Table1[[#This Row],[ScheduleSeason]])</f>
        <v>17</v>
      </c>
      <c r="D6316">
        <v>16</v>
      </c>
      <c r="E6316" cm="1">
        <f t="array" ref="E6316">_xlfn.XLOOKUP(Table1[[#This Row],[ScheduleWeekWritten]],Table3[Game],100+Table3[Increase],Table1[[#This Row],[ScheduleWeekWritten]])</f>
        <v>16</v>
      </c>
      <c r="F6316" t="b">
        <v>0</v>
      </c>
      <c r="G6316" t="s">
        <v>153</v>
      </c>
      <c r="H6316">
        <v>23</v>
      </c>
      <c r="I6316">
        <v>35</v>
      </c>
      <c r="J6316" t="s">
        <v>61</v>
      </c>
      <c r="K6316" t="s">
        <v>40</v>
      </c>
      <c r="L6316" t="str">
        <f>_xlfn.XLOOKUP(Table1[[#This Row],[TeamFavoriteID]],Table2[team_id],Table2[team_name],_xlfn.XLOOKUP(Table1[[#This Row],[TeamFavoriteID]],Table2[team_id_pfr],Table2[team_name],"Even"))</f>
        <v>Los Angeles Rams</v>
      </c>
      <c r="M6316">
        <v>-3.5</v>
      </c>
      <c r="N6316">
        <f>IF(Table1[[#This Row],[TeamFavorite]]=Table1[[#This Row],[TeamHome]],Table1[[#This Row],[ScoreAway]]-Table1[[#This Row],[ScoreHome]],Table1[[#This Row],[ScoreHome]]-Table1[[#This Row],[ScoreAway]])</f>
        <v>-12</v>
      </c>
      <c r="O6316">
        <f>IF(Table1[[#This Row],[SpreadActual]]&lt;Table1[[#This Row],[SpreadFavorite]],1,0)</f>
        <v>1</v>
      </c>
      <c r="P6316">
        <v>43</v>
      </c>
      <c r="Q6316" t="s">
        <v>157</v>
      </c>
      <c r="R6316" t="b">
        <v>0</v>
      </c>
      <c r="S6316">
        <v>72</v>
      </c>
      <c r="T6316">
        <v>0</v>
      </c>
      <c r="V6316" t="s">
        <v>103</v>
      </c>
    </row>
    <row r="6317" spans="1:22" x14ac:dyDescent="0.2">
      <c r="A6317" s="1">
        <v>35051</v>
      </c>
      <c r="B6317">
        <v>1995</v>
      </c>
      <c r="C6317">
        <f>_xlfn.MAXIFS(Table1[ScheduleWeekWritten],Table1[ScheduleSeason],Table1[[#This Row],[ScheduleSeason]])</f>
        <v>17</v>
      </c>
      <c r="D6317">
        <v>16</v>
      </c>
      <c r="E6317" cm="1">
        <f t="array" ref="E6317">_xlfn.XLOOKUP(Table1[[#This Row],[ScheduleWeekWritten]],Table3[Game],100+Table3[Increase],Table1[[#This Row],[ScheduleWeekWritten]])</f>
        <v>16</v>
      </c>
      <c r="F6317" t="b">
        <v>0</v>
      </c>
      <c r="G6317" t="s">
        <v>53</v>
      </c>
      <c r="H6317">
        <v>37</v>
      </c>
      <c r="I6317">
        <v>30</v>
      </c>
      <c r="J6317" t="s">
        <v>54</v>
      </c>
      <c r="K6317" t="s">
        <v>87</v>
      </c>
      <c r="L6317" t="str">
        <f>_xlfn.XLOOKUP(Table1[[#This Row],[TeamFavoriteID]],Table2[team_id],Table2[team_name],_xlfn.XLOOKUP(Table1[[#This Row],[TeamFavoriteID]],Table2[team_id_pfr],Table2[team_name],"Even"))</f>
        <v>San Francisco 49ers</v>
      </c>
      <c r="M6317">
        <v>-13.5</v>
      </c>
      <c r="N6317">
        <f>IF(Table1[[#This Row],[TeamFavorite]]=Table1[[#This Row],[TeamHome]],Table1[[#This Row],[ScoreAway]]-Table1[[#This Row],[ScoreHome]],Table1[[#This Row],[ScoreHome]]-Table1[[#This Row],[ScoreAway]])</f>
        <v>-7</v>
      </c>
      <c r="O6317">
        <f>IF(Table1[[#This Row],[SpreadActual]]&lt;Table1[[#This Row],[SpreadFavorite]],1,0)</f>
        <v>0</v>
      </c>
      <c r="P6317">
        <v>48</v>
      </c>
      <c r="Q6317" t="s">
        <v>118</v>
      </c>
      <c r="R6317" t="b">
        <v>0</v>
      </c>
      <c r="S6317">
        <v>50</v>
      </c>
      <c r="T6317">
        <v>8</v>
      </c>
      <c r="U6317">
        <v>76</v>
      </c>
    </row>
    <row r="6318" spans="1:22" x14ac:dyDescent="0.2">
      <c r="A6318" s="1">
        <v>35056</v>
      </c>
      <c r="B6318">
        <v>1995</v>
      </c>
      <c r="C6318">
        <f>_xlfn.MAXIFS(Table1[ScheduleWeekWritten],Table1[ScheduleSeason],Table1[[#This Row],[ScheduleSeason]])</f>
        <v>17</v>
      </c>
      <c r="D6318">
        <v>17</v>
      </c>
      <c r="E6318" cm="1">
        <f t="array" ref="E6318">_xlfn.XLOOKUP(Table1[[#This Row],[ScheduleWeekWritten]],Table3[Game],100+Table3[Increase],Table1[[#This Row],[ScheduleWeekWritten]])</f>
        <v>17</v>
      </c>
      <c r="F6318" t="b">
        <v>0</v>
      </c>
      <c r="G6318" t="s">
        <v>140</v>
      </c>
      <c r="H6318">
        <v>10</v>
      </c>
      <c r="I6318">
        <v>7</v>
      </c>
      <c r="J6318" t="s">
        <v>115</v>
      </c>
      <c r="K6318" t="s">
        <v>72</v>
      </c>
      <c r="L6318" t="str">
        <f>_xlfn.XLOOKUP(Table1[[#This Row],[TeamFavoriteID]],Table2[team_id],Table2[team_name],_xlfn.XLOOKUP(Table1[[#This Row],[TeamFavoriteID]],Table2[team_id_pfr],Table2[team_name],"Even"))</f>
        <v>Baltimore Colts</v>
      </c>
      <c r="M6318">
        <v>-6</v>
      </c>
      <c r="N6318">
        <f>IF(Table1[[#This Row],[TeamFavorite]]=Table1[[#This Row],[TeamHome]],Table1[[#This Row],[ScoreAway]]-Table1[[#This Row],[ScoreHome]],Table1[[#This Row],[ScoreHome]]-Table1[[#This Row],[ScoreAway]])</f>
        <v>3</v>
      </c>
      <c r="O6318">
        <f>IF(Table1[[#This Row],[SpreadActual]]&lt;Table1[[#This Row],[SpreadFavorite]],1,0)</f>
        <v>0</v>
      </c>
      <c r="P6318">
        <v>42.5</v>
      </c>
      <c r="Q6318" t="s">
        <v>141</v>
      </c>
      <c r="R6318" t="b">
        <v>0</v>
      </c>
      <c r="S6318">
        <v>72</v>
      </c>
      <c r="T6318">
        <v>0</v>
      </c>
      <c r="V6318" t="s">
        <v>103</v>
      </c>
    </row>
    <row r="6319" spans="1:22" x14ac:dyDescent="0.2">
      <c r="A6319" s="1">
        <v>35056</v>
      </c>
      <c r="B6319">
        <v>1995</v>
      </c>
      <c r="C6319">
        <f>_xlfn.MAXIFS(Table1[ScheduleWeekWritten],Table1[ScheduleSeason],Table1[[#This Row],[ScheduleSeason]])</f>
        <v>17</v>
      </c>
      <c r="D6319">
        <v>17</v>
      </c>
      <c r="E6319" cm="1">
        <f t="array" ref="E6319">_xlfn.XLOOKUP(Table1[[#This Row],[ScheduleWeekWritten]],Table3[Game],100+Table3[Increase],Table1[[#This Row],[ScheduleWeekWritten]])</f>
        <v>17</v>
      </c>
      <c r="F6319" t="b">
        <v>0</v>
      </c>
      <c r="G6319" t="s">
        <v>50</v>
      </c>
      <c r="H6319">
        <v>17</v>
      </c>
      <c r="I6319">
        <v>27</v>
      </c>
      <c r="J6319" t="s">
        <v>27</v>
      </c>
      <c r="K6319" t="s">
        <v>29</v>
      </c>
      <c r="L6319" t="str">
        <f>_xlfn.XLOOKUP(Table1[[#This Row],[TeamFavoriteID]],Table2[team_id],Table2[team_name],_xlfn.XLOOKUP(Table1[[#This Row],[TeamFavoriteID]],Table2[team_id_pfr],Table2[team_name],"Even"))</f>
        <v>Los Angeles Chargers</v>
      </c>
      <c r="M6319">
        <v>-4.5</v>
      </c>
      <c r="N6319">
        <f>IF(Table1[[#This Row],[TeamFavorite]]=Table1[[#This Row],[TeamHome]],Table1[[#This Row],[ScoreAway]]-Table1[[#This Row],[ScoreHome]],Table1[[#This Row],[ScoreHome]]-Table1[[#This Row],[ScoreAway]])</f>
        <v>-10</v>
      </c>
      <c r="O6319">
        <f>IF(Table1[[#This Row],[SpreadActual]]&lt;Table1[[#This Row],[SpreadFavorite]],1,0)</f>
        <v>1</v>
      </c>
      <c r="P6319">
        <v>38.5</v>
      </c>
      <c r="Q6319" t="s">
        <v>126</v>
      </c>
      <c r="R6319" t="b">
        <v>0</v>
      </c>
      <c r="S6319">
        <v>34</v>
      </c>
      <c r="T6319">
        <v>15</v>
      </c>
      <c r="U6319">
        <v>64</v>
      </c>
    </row>
    <row r="6320" spans="1:22" x14ac:dyDescent="0.2">
      <c r="A6320" s="1">
        <v>35056</v>
      </c>
      <c r="B6320">
        <v>1995</v>
      </c>
      <c r="C6320">
        <f>_xlfn.MAXIFS(Table1[ScheduleWeekWritten],Table1[ScheduleSeason],Table1[[#This Row],[ScheduleSeason]])</f>
        <v>17</v>
      </c>
      <c r="D6320">
        <v>17</v>
      </c>
      <c r="E6320" cm="1">
        <f t="array" ref="E6320">_xlfn.XLOOKUP(Table1[[#This Row],[ScheduleWeekWritten]],Table3[Game],100+Table3[Increase],Table1[[#This Row],[ScheduleWeekWritten]])</f>
        <v>17</v>
      </c>
      <c r="F6320" t="b">
        <v>0</v>
      </c>
      <c r="G6320" t="s">
        <v>127</v>
      </c>
      <c r="H6320">
        <v>10</v>
      </c>
      <c r="I6320">
        <v>37</v>
      </c>
      <c r="J6320" t="s">
        <v>45</v>
      </c>
      <c r="K6320" t="s">
        <v>79</v>
      </c>
      <c r="L6320" t="str">
        <f>_xlfn.XLOOKUP(Table1[[#This Row],[TeamFavoriteID]],Table2[team_id],Table2[team_name],_xlfn.XLOOKUP(Table1[[#This Row],[TeamFavoriteID]],Table2[team_id_pfr],Table2[team_name],"Even"))</f>
        <v>Detroit Lions</v>
      </c>
      <c r="M6320">
        <v>-7</v>
      </c>
      <c r="N6320">
        <f>IF(Table1[[#This Row],[TeamFavorite]]=Table1[[#This Row],[TeamHome]],Table1[[#This Row],[ScoreAway]]-Table1[[#This Row],[ScoreHome]],Table1[[#This Row],[ScoreHome]]-Table1[[#This Row],[ScoreAway]])</f>
        <v>-27</v>
      </c>
      <c r="O6320">
        <f>IF(Table1[[#This Row],[SpreadActual]]&lt;Table1[[#This Row],[SpreadFavorite]],1,0)</f>
        <v>1</v>
      </c>
      <c r="P6320">
        <v>42</v>
      </c>
      <c r="Q6320" t="s">
        <v>130</v>
      </c>
      <c r="R6320" t="b">
        <v>0</v>
      </c>
      <c r="S6320">
        <v>48</v>
      </c>
      <c r="T6320">
        <v>11</v>
      </c>
      <c r="U6320">
        <v>65</v>
      </c>
    </row>
    <row r="6321" spans="1:22" x14ac:dyDescent="0.2">
      <c r="A6321" s="1">
        <v>35057</v>
      </c>
      <c r="B6321">
        <v>1995</v>
      </c>
      <c r="C6321">
        <f>_xlfn.MAXIFS(Table1[ScheduleWeekWritten],Table1[ScheduleSeason],Table1[[#This Row],[ScheduleSeason]])</f>
        <v>17</v>
      </c>
      <c r="D6321">
        <v>17</v>
      </c>
      <c r="E6321" cm="1">
        <f t="array" ref="E6321">_xlfn.XLOOKUP(Table1[[#This Row],[ScheduleWeekWritten]],Table3[Game],100+Table3[Increase],Table1[[#This Row],[ScheduleWeekWritten]])</f>
        <v>17</v>
      </c>
      <c r="F6321" t="b">
        <v>0</v>
      </c>
      <c r="G6321" t="s">
        <v>38</v>
      </c>
      <c r="H6321">
        <v>28</v>
      </c>
      <c r="I6321">
        <v>27</v>
      </c>
      <c r="J6321" t="s">
        <v>53</v>
      </c>
      <c r="K6321" t="s">
        <v>87</v>
      </c>
      <c r="L6321" t="str">
        <f>_xlfn.XLOOKUP(Table1[[#This Row],[TeamFavoriteID]],Table2[team_id],Table2[team_name],_xlfn.XLOOKUP(Table1[[#This Row],[TeamFavoriteID]],Table2[team_id_pfr],Table2[team_name],"Even"))</f>
        <v>San Francisco 49ers</v>
      </c>
      <c r="M6321">
        <v>-10</v>
      </c>
      <c r="N6321">
        <f>IF(Table1[[#This Row],[TeamFavorite]]=Table1[[#This Row],[TeamHome]],Table1[[#This Row],[ScoreAway]]-Table1[[#This Row],[ScoreHome]],Table1[[#This Row],[ScoreHome]]-Table1[[#This Row],[ScoreAway]])</f>
        <v>1</v>
      </c>
      <c r="O6321">
        <f>IF(Table1[[#This Row],[SpreadActual]]&lt;Table1[[#This Row],[SpreadFavorite]],1,0)</f>
        <v>0</v>
      </c>
      <c r="P6321">
        <v>49</v>
      </c>
      <c r="Q6321" t="s">
        <v>148</v>
      </c>
      <c r="R6321" t="b">
        <v>0</v>
      </c>
      <c r="S6321">
        <v>72</v>
      </c>
      <c r="T6321">
        <v>0</v>
      </c>
      <c r="V6321" t="s">
        <v>103</v>
      </c>
    </row>
    <row r="6322" spans="1:22" x14ac:dyDescent="0.2">
      <c r="A6322" s="1">
        <v>35057</v>
      </c>
      <c r="B6322">
        <v>1995</v>
      </c>
      <c r="C6322">
        <f>_xlfn.MAXIFS(Table1[ScheduleWeekWritten],Table1[ScheduleSeason],Table1[[#This Row],[ScheduleSeason]])</f>
        <v>17</v>
      </c>
      <c r="D6322">
        <v>17</v>
      </c>
      <c r="E6322" cm="1">
        <f t="array" ref="E6322">_xlfn.XLOOKUP(Table1[[#This Row],[ScheduleWeekWritten]],Table3[Game],100+Table3[Increase],Table1[[#This Row],[ScheduleWeekWritten]])</f>
        <v>17</v>
      </c>
      <c r="F6322" t="b">
        <v>0</v>
      </c>
      <c r="G6322" t="s">
        <v>28</v>
      </c>
      <c r="H6322">
        <v>17</v>
      </c>
      <c r="I6322">
        <v>28</v>
      </c>
      <c r="J6322" t="s">
        <v>23</v>
      </c>
      <c r="K6322" t="s">
        <v>43</v>
      </c>
      <c r="L6322" t="str">
        <f>_xlfn.XLOOKUP(Table1[[#This Row],[TeamFavoriteID]],Table2[team_id],Table2[team_name],_xlfn.XLOOKUP(Table1[[#This Row],[TeamFavoriteID]],Table2[team_id_pfr],Table2[team_name],"Even"))</f>
        <v>Buffalo Bills</v>
      </c>
      <c r="M6322">
        <v>-4.5</v>
      </c>
      <c r="N6322">
        <f>IF(Table1[[#This Row],[TeamFavorite]]=Table1[[#This Row],[TeamHome]],Table1[[#This Row],[ScoreAway]]-Table1[[#This Row],[ScoreHome]],Table1[[#This Row],[ScoreHome]]-Table1[[#This Row],[ScoreAway]])</f>
        <v>11</v>
      </c>
      <c r="O6322">
        <f>IF(Table1[[#This Row],[SpreadActual]]&lt;Table1[[#This Row],[SpreadFavorite]],1,0)</f>
        <v>0</v>
      </c>
      <c r="P6322">
        <v>37</v>
      </c>
      <c r="Q6322" t="s">
        <v>123</v>
      </c>
      <c r="R6322" t="b">
        <v>0</v>
      </c>
      <c r="S6322">
        <v>25</v>
      </c>
      <c r="T6322">
        <v>8</v>
      </c>
      <c r="U6322">
        <v>89</v>
      </c>
    </row>
    <row r="6323" spans="1:22" x14ac:dyDescent="0.2">
      <c r="A6323" s="1">
        <v>35057</v>
      </c>
      <c r="B6323">
        <v>1995</v>
      </c>
      <c r="C6323">
        <f>_xlfn.MAXIFS(Table1[ScheduleWeekWritten],Table1[ScheduleSeason],Table1[[#This Row],[ScheduleSeason]])</f>
        <v>17</v>
      </c>
      <c r="D6323">
        <v>17</v>
      </c>
      <c r="E6323" cm="1">
        <f t="array" ref="E6323">_xlfn.XLOOKUP(Table1[[#This Row],[ScheduleWeekWritten]],Table3[Game],100+Table3[Increase],Table1[[#This Row],[ScheduleWeekWritten]])</f>
        <v>17</v>
      </c>
      <c r="F6323" t="b">
        <v>0</v>
      </c>
      <c r="G6323" t="s">
        <v>46</v>
      </c>
      <c r="H6323">
        <v>20</v>
      </c>
      <c r="I6323">
        <v>14</v>
      </c>
      <c r="J6323" t="s">
        <v>58</v>
      </c>
      <c r="K6323" t="s">
        <v>47</v>
      </c>
      <c r="L6323" t="str">
        <f>_xlfn.XLOOKUP(Table1[[#This Row],[TeamFavoriteID]],Table2[team_id],Table2[team_name],_xlfn.XLOOKUP(Table1[[#This Row],[TeamFavoriteID]],Table2[team_id_pfr],Table2[team_name],"Even"))</f>
        <v>Chicago Bears</v>
      </c>
      <c r="M6323">
        <v>-3</v>
      </c>
      <c r="N6323">
        <f>IF(Table1[[#This Row],[TeamFavorite]]=Table1[[#This Row],[TeamHome]],Table1[[#This Row],[ScoreAway]]-Table1[[#This Row],[ScoreHome]],Table1[[#This Row],[ScoreHome]]-Table1[[#This Row],[ScoreAway]])</f>
        <v>-6</v>
      </c>
      <c r="O6323">
        <f>IF(Table1[[#This Row],[SpreadActual]]&lt;Table1[[#This Row],[SpreadFavorite]],1,0)</f>
        <v>1</v>
      </c>
      <c r="P6323">
        <v>40.5</v>
      </c>
      <c r="Q6323" t="s">
        <v>114</v>
      </c>
      <c r="R6323" t="b">
        <v>0</v>
      </c>
      <c r="S6323">
        <v>26</v>
      </c>
      <c r="T6323">
        <v>14</v>
      </c>
      <c r="U6323">
        <v>76</v>
      </c>
    </row>
    <row r="6324" spans="1:22" x14ac:dyDescent="0.2">
      <c r="A6324" s="1">
        <v>35057</v>
      </c>
      <c r="B6324">
        <v>1995</v>
      </c>
      <c r="C6324">
        <f>_xlfn.MAXIFS(Table1[ScheduleWeekWritten],Table1[ScheduleSeason],Table1[[#This Row],[ScheduleSeason]])</f>
        <v>17</v>
      </c>
      <c r="D6324">
        <v>17</v>
      </c>
      <c r="E6324" cm="1">
        <f t="array" ref="E6324">_xlfn.XLOOKUP(Table1[[#This Row],[ScheduleWeekWritten]],Table3[Game],100+Table3[Increase],Table1[[#This Row],[ScheduleWeekWritten]])</f>
        <v>17</v>
      </c>
      <c r="F6324" t="b">
        <v>0</v>
      </c>
      <c r="G6324" t="s">
        <v>101</v>
      </c>
      <c r="H6324">
        <v>27</v>
      </c>
      <c r="I6324">
        <v>24</v>
      </c>
      <c r="J6324" t="s">
        <v>54</v>
      </c>
      <c r="K6324" t="s">
        <v>55</v>
      </c>
      <c r="L6324" t="str">
        <f>_xlfn.XLOOKUP(Table1[[#This Row],[TeamFavoriteID]],Table2[team_id],Table2[team_name],_xlfn.XLOOKUP(Table1[[#This Row],[TeamFavoriteID]],Table2[team_id_pfr],Table2[team_name],"Even"))</f>
        <v>Minnesota Vikings</v>
      </c>
      <c r="M6324">
        <v>-5</v>
      </c>
      <c r="N6324">
        <f>IF(Table1[[#This Row],[TeamFavorite]]=Table1[[#This Row],[TeamHome]],Table1[[#This Row],[ScoreAway]]-Table1[[#This Row],[ScoreHome]],Table1[[#This Row],[ScoreHome]]-Table1[[#This Row],[ScoreAway]])</f>
        <v>3</v>
      </c>
      <c r="O6324">
        <f>IF(Table1[[#This Row],[SpreadActual]]&lt;Table1[[#This Row],[SpreadFavorite]],1,0)</f>
        <v>0</v>
      </c>
      <c r="P6324">
        <v>44</v>
      </c>
      <c r="Q6324" t="s">
        <v>111</v>
      </c>
      <c r="R6324" t="b">
        <v>0</v>
      </c>
      <c r="S6324">
        <v>23</v>
      </c>
      <c r="T6324">
        <v>9</v>
      </c>
      <c r="U6324">
        <v>79</v>
      </c>
    </row>
    <row r="6325" spans="1:22" x14ac:dyDescent="0.2">
      <c r="A6325" s="1">
        <v>35057</v>
      </c>
      <c r="B6325">
        <v>1995</v>
      </c>
      <c r="C6325">
        <f>_xlfn.MAXIFS(Table1[ScheduleWeekWritten],Table1[ScheduleSeason],Table1[[#This Row],[ScheduleSeason]])</f>
        <v>17</v>
      </c>
      <c r="D6325">
        <v>17</v>
      </c>
      <c r="E6325" cm="1">
        <f t="array" ref="E6325">_xlfn.XLOOKUP(Table1[[#This Row],[ScheduleWeekWritten]],Table3[Game],100+Table3[Increase],Table1[[#This Row],[ScheduleWeekWritten]])</f>
        <v>17</v>
      </c>
      <c r="F6325" t="b">
        <v>0</v>
      </c>
      <c r="G6325" t="s">
        <v>33</v>
      </c>
      <c r="H6325">
        <v>24</v>
      </c>
      <c r="I6325">
        <v>19</v>
      </c>
      <c r="J6325" t="s">
        <v>49</v>
      </c>
      <c r="K6325" t="s">
        <v>35</v>
      </c>
      <c r="L6325" t="str">
        <f>_xlfn.XLOOKUP(Table1[[#This Row],[TeamFavoriteID]],Table2[team_id],Table2[team_name],_xlfn.XLOOKUP(Table1[[#This Row],[TeamFavoriteID]],Table2[team_id_pfr],Table2[team_name],"Even"))</f>
        <v>Green Bay Packers</v>
      </c>
      <c r="M6325">
        <v>-3.5</v>
      </c>
      <c r="N6325">
        <f>IF(Table1[[#This Row],[TeamFavorite]]=Table1[[#This Row],[TeamHome]],Table1[[#This Row],[ScoreAway]]-Table1[[#This Row],[ScoreHome]],Table1[[#This Row],[ScoreHome]]-Table1[[#This Row],[ScoreAway]])</f>
        <v>-5</v>
      </c>
      <c r="O6325">
        <f>IF(Table1[[#This Row],[SpreadActual]]&lt;Table1[[#This Row],[SpreadFavorite]],1,0)</f>
        <v>1</v>
      </c>
      <c r="P6325">
        <v>42</v>
      </c>
      <c r="Q6325" t="s">
        <v>82</v>
      </c>
      <c r="R6325" t="b">
        <v>0</v>
      </c>
      <c r="S6325">
        <v>22</v>
      </c>
      <c r="T6325">
        <v>10</v>
      </c>
      <c r="U6325">
        <v>84</v>
      </c>
    </row>
    <row r="6326" spans="1:22" x14ac:dyDescent="0.2">
      <c r="A6326" s="1">
        <v>35057</v>
      </c>
      <c r="B6326">
        <v>1995</v>
      </c>
      <c r="C6326">
        <f>_xlfn.MAXIFS(Table1[ScheduleWeekWritten],Table1[ScheduleSeason],Table1[[#This Row],[ScheduleSeason]])</f>
        <v>17</v>
      </c>
      <c r="D6326">
        <v>17</v>
      </c>
      <c r="E6326" cm="1">
        <f t="array" ref="E6326">_xlfn.XLOOKUP(Table1[[#This Row],[ScheduleWeekWritten]],Table3[Game],100+Table3[Increase],Table1[[#This Row],[ScheduleWeekWritten]])</f>
        <v>17</v>
      </c>
      <c r="F6326" t="b">
        <v>0</v>
      </c>
      <c r="G6326" t="s">
        <v>154</v>
      </c>
      <c r="H6326">
        <v>24</v>
      </c>
      <c r="I6326">
        <v>21</v>
      </c>
      <c r="J6326" t="s">
        <v>62</v>
      </c>
      <c r="K6326" t="s">
        <v>63</v>
      </c>
      <c r="L6326" t="str">
        <f>_xlfn.XLOOKUP(Table1[[#This Row],[TeamFavoriteID]],Table2[team_id],Table2[team_name],_xlfn.XLOOKUP(Table1[[#This Row],[TeamFavoriteID]],Table2[team_id_pfr],Table2[team_name],"Even"))</f>
        <v>Cleveland Browns</v>
      </c>
      <c r="M6326">
        <v>-4</v>
      </c>
      <c r="N6326">
        <f>IF(Table1[[#This Row],[TeamFavorite]]=Table1[[#This Row],[TeamHome]],Table1[[#This Row],[ScoreAway]]-Table1[[#This Row],[ScoreHome]],Table1[[#This Row],[ScoreHome]]-Table1[[#This Row],[ScoreAway]])</f>
        <v>3</v>
      </c>
      <c r="O6326">
        <f>IF(Table1[[#This Row],[SpreadActual]]&lt;Table1[[#This Row],[SpreadFavorite]],1,0)</f>
        <v>0</v>
      </c>
      <c r="P6326">
        <v>39.5</v>
      </c>
      <c r="Q6326" t="s">
        <v>155</v>
      </c>
      <c r="R6326" t="b">
        <v>0</v>
      </c>
      <c r="S6326">
        <v>41</v>
      </c>
      <c r="T6326">
        <v>11</v>
      </c>
      <c r="U6326">
        <v>48</v>
      </c>
    </row>
    <row r="6327" spans="1:22" x14ac:dyDescent="0.2">
      <c r="A6327" s="1">
        <v>35057</v>
      </c>
      <c r="B6327">
        <v>1995</v>
      </c>
      <c r="C6327">
        <f>_xlfn.MAXIFS(Table1[ScheduleWeekWritten],Table1[ScheduleSeason],Table1[[#This Row],[ScheduleSeason]])</f>
        <v>17</v>
      </c>
      <c r="D6327">
        <v>17</v>
      </c>
      <c r="E6327" cm="1">
        <f t="array" ref="E6327">_xlfn.XLOOKUP(Table1[[#This Row],[ScheduleWeekWritten]],Table3[Game],100+Table3[Increase],Table1[[#This Row],[ScheduleWeekWritten]])</f>
        <v>17</v>
      </c>
      <c r="F6327" t="b">
        <v>0</v>
      </c>
      <c r="G6327" t="s">
        <v>42</v>
      </c>
      <c r="H6327">
        <v>26</v>
      </c>
      <c r="I6327">
        <v>3</v>
      </c>
      <c r="J6327" t="s">
        <v>128</v>
      </c>
      <c r="K6327" t="s">
        <v>75</v>
      </c>
      <c r="L6327" t="str">
        <f>_xlfn.XLOOKUP(Table1[[#This Row],[TeamFavoriteID]],Table2[team_id],Table2[team_name],_xlfn.XLOOKUP(Table1[[#This Row],[TeamFavoriteID]],Table2[team_id_pfr],Table2[team_name],"Even"))</f>
        <v>Kansas City Chiefs</v>
      </c>
      <c r="M6327">
        <v>-6.5</v>
      </c>
      <c r="N6327">
        <f>IF(Table1[[#This Row],[TeamFavorite]]=Table1[[#This Row],[TeamHome]],Table1[[#This Row],[ScoreAway]]-Table1[[#This Row],[ScoreHome]],Table1[[#This Row],[ScoreHome]]-Table1[[#This Row],[ScoreAway]])</f>
        <v>-23</v>
      </c>
      <c r="O6327">
        <f>IF(Table1[[#This Row],[SpreadActual]]&lt;Table1[[#This Row],[SpreadFavorite]],1,0)</f>
        <v>1</v>
      </c>
      <c r="P6327">
        <v>40</v>
      </c>
      <c r="Q6327" t="s">
        <v>117</v>
      </c>
      <c r="R6327" t="b">
        <v>0</v>
      </c>
      <c r="S6327">
        <v>25</v>
      </c>
      <c r="T6327">
        <v>10</v>
      </c>
      <c r="U6327">
        <v>79</v>
      </c>
    </row>
    <row r="6328" spans="1:22" x14ac:dyDescent="0.2">
      <c r="A6328" s="1">
        <v>35057</v>
      </c>
      <c r="B6328">
        <v>1995</v>
      </c>
      <c r="C6328">
        <f>_xlfn.MAXIFS(Table1[ScheduleWeekWritten],Table1[ScheduleSeason],Table1[[#This Row],[ScheduleSeason]])</f>
        <v>17</v>
      </c>
      <c r="D6328">
        <v>17</v>
      </c>
      <c r="E6328" cm="1">
        <f t="array" ref="E6328">_xlfn.XLOOKUP(Table1[[#This Row],[ScheduleWeekWritten]],Table3[Game],100+Table3[Increase],Table1[[#This Row],[ScheduleWeekWritten]])</f>
        <v>17</v>
      </c>
      <c r="F6328" t="b">
        <v>0</v>
      </c>
      <c r="G6328" t="s">
        <v>31</v>
      </c>
      <c r="H6328">
        <v>0</v>
      </c>
      <c r="I6328">
        <v>12</v>
      </c>
      <c r="J6328" t="s">
        <v>95</v>
      </c>
      <c r="K6328" t="s">
        <v>98</v>
      </c>
      <c r="L6328" t="str">
        <f>_xlfn.XLOOKUP(Table1[[#This Row],[TeamFavoriteID]],Table2[team_id],Table2[team_name],_xlfn.XLOOKUP(Table1[[#This Row],[TeamFavoriteID]],Table2[team_id_pfr],Table2[team_name],"Even"))</f>
        <v>New Orleans Saints</v>
      </c>
      <c r="M6328">
        <v>-2.5</v>
      </c>
      <c r="N6328">
        <f>IF(Table1[[#This Row],[TeamFavorite]]=Table1[[#This Row],[TeamHome]],Table1[[#This Row],[ScoreAway]]-Table1[[#This Row],[ScoreHome]],Table1[[#This Row],[ScoreHome]]-Table1[[#This Row],[ScoreAway]])</f>
        <v>-12</v>
      </c>
      <c r="O6328">
        <f>IF(Table1[[#This Row],[SpreadActual]]&lt;Table1[[#This Row],[SpreadFavorite]],1,0)</f>
        <v>1</v>
      </c>
      <c r="P6328">
        <v>39.5</v>
      </c>
      <c r="Q6328" t="s">
        <v>126</v>
      </c>
      <c r="R6328" t="b">
        <v>0</v>
      </c>
      <c r="S6328">
        <v>34</v>
      </c>
      <c r="T6328">
        <v>18</v>
      </c>
      <c r="U6328">
        <v>57</v>
      </c>
    </row>
    <row r="6329" spans="1:22" x14ac:dyDescent="0.2">
      <c r="A6329" s="1">
        <v>35057</v>
      </c>
      <c r="B6329">
        <v>1995</v>
      </c>
      <c r="C6329">
        <f>_xlfn.MAXIFS(Table1[ScheduleWeekWritten],Table1[ScheduleSeason],Table1[[#This Row],[ScheduleSeason]])</f>
        <v>17</v>
      </c>
      <c r="D6329">
        <v>17</v>
      </c>
      <c r="E6329" cm="1">
        <f t="array" ref="E6329">_xlfn.XLOOKUP(Table1[[#This Row],[ScheduleWeekWritten]],Table3[Game],100+Table3[Increase],Table1[[#This Row],[ScheduleWeekWritten]])</f>
        <v>17</v>
      </c>
      <c r="F6329" t="b">
        <v>0</v>
      </c>
      <c r="G6329" t="s">
        <v>20</v>
      </c>
      <c r="H6329">
        <v>28</v>
      </c>
      <c r="I6329">
        <v>31</v>
      </c>
      <c r="J6329" t="s">
        <v>24</v>
      </c>
      <c r="K6329" t="s">
        <v>21</v>
      </c>
      <c r="L6329" t="str">
        <f>_xlfn.XLOOKUP(Table1[[#This Row],[TeamFavoriteID]],Table2[team_id],Table2[team_name],_xlfn.XLOOKUP(Table1[[#This Row],[TeamFavoriteID]],Table2[team_id_pfr],Table2[team_name],"Even"))</f>
        <v>Las Vegas Raiders</v>
      </c>
      <c r="M6329">
        <v>-5</v>
      </c>
      <c r="N6329">
        <f>IF(Table1[[#This Row],[TeamFavorite]]=Table1[[#This Row],[TeamHome]],Table1[[#This Row],[ScoreAway]]-Table1[[#This Row],[ScoreHome]],Table1[[#This Row],[ScoreHome]]-Table1[[#This Row],[ScoreAway]])</f>
        <v>-3</v>
      </c>
      <c r="O6329">
        <f>IF(Table1[[#This Row],[SpreadActual]]&lt;Table1[[#This Row],[SpreadFavorite]],1,0)</f>
        <v>0</v>
      </c>
      <c r="P6329">
        <v>41</v>
      </c>
      <c r="Q6329" t="s">
        <v>76</v>
      </c>
      <c r="R6329" t="b">
        <v>0</v>
      </c>
      <c r="S6329">
        <v>49</v>
      </c>
      <c r="T6329">
        <v>10</v>
      </c>
      <c r="U6329">
        <v>75</v>
      </c>
    </row>
    <row r="6330" spans="1:22" x14ac:dyDescent="0.2">
      <c r="A6330" s="1">
        <v>35057</v>
      </c>
      <c r="B6330">
        <v>1995</v>
      </c>
      <c r="C6330">
        <f>_xlfn.MAXIFS(Table1[ScheduleWeekWritten],Table1[ScheduleSeason],Table1[[#This Row],[ScheduleSeason]])</f>
        <v>17</v>
      </c>
      <c r="D6330">
        <v>17</v>
      </c>
      <c r="E6330" cm="1">
        <f t="array" ref="E6330">_xlfn.XLOOKUP(Table1[[#This Row],[ScheduleWeekWritten]],Table3[Game],100+Table3[Increase],Table1[[#This Row],[ScheduleWeekWritten]])</f>
        <v>17</v>
      </c>
      <c r="F6330" t="b">
        <v>0</v>
      </c>
      <c r="G6330" t="s">
        <v>153</v>
      </c>
      <c r="H6330">
        <v>22</v>
      </c>
      <c r="I6330">
        <v>41</v>
      </c>
      <c r="J6330" t="s">
        <v>19</v>
      </c>
      <c r="K6330" t="s">
        <v>91</v>
      </c>
      <c r="L6330" t="str">
        <f>_xlfn.XLOOKUP(Table1[[#This Row],[TeamFavoriteID]],Table2[team_id],Table2[team_name],_xlfn.XLOOKUP(Table1[[#This Row],[TeamFavoriteID]],Table2[team_id_pfr],Table2[team_name],"Even"))</f>
        <v>Miami Dolphins</v>
      </c>
      <c r="M6330">
        <v>-6</v>
      </c>
      <c r="N6330">
        <f>IF(Table1[[#This Row],[TeamFavorite]]=Table1[[#This Row],[TeamHome]],Table1[[#This Row],[ScoreAway]]-Table1[[#This Row],[ScoreHome]],Table1[[#This Row],[ScoreHome]]-Table1[[#This Row],[ScoreAway]])</f>
        <v>-19</v>
      </c>
      <c r="O6330">
        <f>IF(Table1[[#This Row],[SpreadActual]]&lt;Table1[[#This Row],[SpreadFavorite]],1,0)</f>
        <v>1</v>
      </c>
      <c r="P6330">
        <v>45</v>
      </c>
      <c r="Q6330" t="s">
        <v>157</v>
      </c>
      <c r="R6330" t="b">
        <v>0</v>
      </c>
      <c r="S6330">
        <v>72</v>
      </c>
      <c r="T6330">
        <v>0</v>
      </c>
      <c r="V6330" t="s">
        <v>103</v>
      </c>
    </row>
    <row r="6331" spans="1:22" x14ac:dyDescent="0.2">
      <c r="A6331" s="1">
        <v>35057</v>
      </c>
      <c r="B6331">
        <v>1995</v>
      </c>
      <c r="C6331">
        <f>_xlfn.MAXIFS(Table1[ScheduleWeekWritten],Table1[ScheduleSeason],Table1[[#This Row],[ScheduleSeason]])</f>
        <v>17</v>
      </c>
      <c r="D6331">
        <v>17</v>
      </c>
      <c r="E6331" cm="1">
        <f t="array" ref="E6331">_xlfn.XLOOKUP(Table1[[#This Row],[ScheduleWeekWritten]],Table3[Game],100+Table3[Increase],Table1[[#This Row],[ScheduleWeekWritten]])</f>
        <v>17</v>
      </c>
      <c r="F6331" t="b">
        <v>0</v>
      </c>
      <c r="G6331" t="s">
        <v>61</v>
      </c>
      <c r="H6331">
        <v>20</v>
      </c>
      <c r="I6331">
        <v>17</v>
      </c>
      <c r="J6331" t="s">
        <v>152</v>
      </c>
      <c r="K6331" t="s">
        <v>85</v>
      </c>
      <c r="L6331" t="str">
        <f>_xlfn.XLOOKUP(Table1[[#This Row],[TeamFavoriteID]],Table2[team_id],Table2[team_name],_xlfn.XLOOKUP(Table1[[#This Row],[TeamFavoriteID]],Table2[team_id_pfr],Table2[team_name],"Even"))</f>
        <v>Washington Commanders</v>
      </c>
      <c r="M6331">
        <v>-4.5</v>
      </c>
      <c r="N6331">
        <f>IF(Table1[[#This Row],[TeamFavorite]]=Table1[[#This Row],[TeamHome]],Table1[[#This Row],[ScoreAway]]-Table1[[#This Row],[ScoreHome]],Table1[[#This Row],[ScoreHome]]-Table1[[#This Row],[ScoreAway]])</f>
        <v>3</v>
      </c>
      <c r="O6331">
        <f>IF(Table1[[#This Row],[SpreadActual]]&lt;Table1[[#This Row],[SpreadFavorite]],1,0)</f>
        <v>0</v>
      </c>
      <c r="P6331">
        <v>40.5</v>
      </c>
      <c r="Q6331" t="s">
        <v>64</v>
      </c>
      <c r="R6331" t="b">
        <v>0</v>
      </c>
      <c r="S6331">
        <v>33</v>
      </c>
      <c r="T6331">
        <v>13</v>
      </c>
      <c r="U6331">
        <v>57</v>
      </c>
    </row>
    <row r="6332" spans="1:22" x14ac:dyDescent="0.2">
      <c r="A6332" s="1">
        <v>35058</v>
      </c>
      <c r="B6332">
        <v>1995</v>
      </c>
      <c r="C6332">
        <f>_xlfn.MAXIFS(Table1[ScheduleWeekWritten],Table1[ScheduleSeason],Table1[[#This Row],[ScheduleSeason]])</f>
        <v>17</v>
      </c>
      <c r="D6332">
        <v>17</v>
      </c>
      <c r="E6332" cm="1">
        <f t="array" ref="E6332">_xlfn.XLOOKUP(Table1[[#This Row],[ScheduleWeekWritten]],Table3[Game],100+Table3[Increase],Table1[[#This Row],[ScheduleWeekWritten]])</f>
        <v>17</v>
      </c>
      <c r="F6332" t="b">
        <v>0</v>
      </c>
      <c r="G6332" t="s">
        <v>149</v>
      </c>
      <c r="H6332">
        <v>13</v>
      </c>
      <c r="I6332">
        <v>37</v>
      </c>
      <c r="J6332" t="s">
        <v>67</v>
      </c>
      <c r="K6332" t="s">
        <v>68</v>
      </c>
      <c r="L6332" t="str">
        <f>_xlfn.XLOOKUP(Table1[[#This Row],[TeamFavoriteID]],Table2[team_id],Table2[team_name],_xlfn.XLOOKUP(Table1[[#This Row],[TeamFavoriteID]],Table2[team_id_pfr],Table2[team_name],"Even"))</f>
        <v>Dallas Cowboys</v>
      </c>
      <c r="M6332">
        <v>-8.5</v>
      </c>
      <c r="N6332">
        <f>IF(Table1[[#This Row],[TeamFavorite]]=Table1[[#This Row],[TeamHome]],Table1[[#This Row],[ScoreAway]]-Table1[[#This Row],[ScoreHome]],Table1[[#This Row],[ScoreHome]]-Table1[[#This Row],[ScoreAway]])</f>
        <v>-24</v>
      </c>
      <c r="O6332">
        <f>IF(Table1[[#This Row],[SpreadActual]]&lt;Table1[[#This Row],[SpreadFavorite]],1,0)</f>
        <v>1</v>
      </c>
      <c r="P6332">
        <v>41.5</v>
      </c>
      <c r="Q6332" t="s">
        <v>150</v>
      </c>
      <c r="R6332" t="b">
        <v>0</v>
      </c>
      <c r="S6332">
        <v>56</v>
      </c>
      <c r="T6332">
        <v>10</v>
      </c>
      <c r="U6332">
        <v>37</v>
      </c>
    </row>
    <row r="6333" spans="1:22" x14ac:dyDescent="0.2">
      <c r="A6333" s="1">
        <v>35063</v>
      </c>
      <c r="B6333">
        <v>1995</v>
      </c>
      <c r="C6333">
        <f>_xlfn.MAXIFS(Table1[ScheduleWeekWritten],Table1[ScheduleSeason],Table1[[#This Row],[ScheduleSeason]])</f>
        <v>17</v>
      </c>
      <c r="D6333" t="s">
        <v>134</v>
      </c>
      <c r="E6333" cm="1">
        <f t="array" ref="E6333">_xlfn.XLOOKUP(Table1[[#This Row],[ScheduleWeekWritten]],Table3[Game],100+Table3[Increase],Table1[[#This Row],[ScheduleWeekWritten]])</f>
        <v>101</v>
      </c>
      <c r="F6333" t="b">
        <v>1</v>
      </c>
      <c r="G6333" t="s">
        <v>28</v>
      </c>
      <c r="H6333">
        <v>37</v>
      </c>
      <c r="I6333">
        <v>22</v>
      </c>
      <c r="J6333" t="s">
        <v>19</v>
      </c>
      <c r="K6333" t="s">
        <v>43</v>
      </c>
      <c r="L6333" t="str">
        <f>_xlfn.XLOOKUP(Table1[[#This Row],[TeamFavoriteID]],Table2[team_id],Table2[team_name],_xlfn.XLOOKUP(Table1[[#This Row],[TeamFavoriteID]],Table2[team_id_pfr],Table2[team_name],"Even"))</f>
        <v>Buffalo Bills</v>
      </c>
      <c r="M6333">
        <v>-3.5</v>
      </c>
      <c r="N6333">
        <f>IF(Table1[[#This Row],[TeamFavorite]]=Table1[[#This Row],[TeamHome]],Table1[[#This Row],[ScoreAway]]-Table1[[#This Row],[ScoreHome]],Table1[[#This Row],[ScoreHome]]-Table1[[#This Row],[ScoreAway]])</f>
        <v>-15</v>
      </c>
      <c r="O6333">
        <f>IF(Table1[[#This Row],[SpreadActual]]&lt;Table1[[#This Row],[SpreadFavorite]],1,0)</f>
        <v>1</v>
      </c>
      <c r="P6333">
        <v>42.5</v>
      </c>
      <c r="Q6333" t="s">
        <v>123</v>
      </c>
      <c r="R6333" t="b">
        <v>0</v>
      </c>
    </row>
    <row r="6334" spans="1:22" x14ac:dyDescent="0.2">
      <c r="A6334" s="1">
        <v>35063</v>
      </c>
      <c r="B6334">
        <v>1995</v>
      </c>
      <c r="C6334">
        <f>_xlfn.MAXIFS(Table1[ScheduleWeekWritten],Table1[ScheduleSeason],Table1[[#This Row],[ScheduleSeason]])</f>
        <v>17</v>
      </c>
      <c r="D6334" t="s">
        <v>134</v>
      </c>
      <c r="E6334" cm="1">
        <f t="array" ref="E6334">_xlfn.XLOOKUP(Table1[[#This Row],[ScheduleWeekWritten]],Table3[Game],100+Table3[Increase],Table1[[#This Row],[ScheduleWeekWritten]])</f>
        <v>101</v>
      </c>
      <c r="F6334" t="b">
        <v>1</v>
      </c>
      <c r="G6334" t="s">
        <v>58</v>
      </c>
      <c r="H6334">
        <v>58</v>
      </c>
      <c r="I6334">
        <v>37</v>
      </c>
      <c r="J6334" t="s">
        <v>45</v>
      </c>
      <c r="K6334" t="s">
        <v>79</v>
      </c>
      <c r="L6334" t="str">
        <f>_xlfn.XLOOKUP(Table1[[#This Row],[TeamFavoriteID]],Table2[team_id],Table2[team_name],_xlfn.XLOOKUP(Table1[[#This Row],[TeamFavoriteID]],Table2[team_id_pfr],Table2[team_name],"Even"))</f>
        <v>Detroit Lions</v>
      </c>
      <c r="M6334">
        <v>-3</v>
      </c>
      <c r="N6334">
        <f>IF(Table1[[#This Row],[TeamFavorite]]=Table1[[#This Row],[TeamHome]],Table1[[#This Row],[ScoreAway]]-Table1[[#This Row],[ScoreHome]],Table1[[#This Row],[ScoreHome]]-Table1[[#This Row],[ScoreAway]])</f>
        <v>21</v>
      </c>
      <c r="O6334">
        <f>IF(Table1[[#This Row],[SpreadActual]]&lt;Table1[[#This Row],[SpreadFavorite]],1,0)</f>
        <v>0</v>
      </c>
      <c r="P6334">
        <v>42</v>
      </c>
      <c r="Q6334" t="s">
        <v>112</v>
      </c>
      <c r="R6334" t="b">
        <v>0</v>
      </c>
    </row>
    <row r="6335" spans="1:22" x14ac:dyDescent="0.2">
      <c r="A6335" s="1">
        <v>35064</v>
      </c>
      <c r="B6335">
        <v>1995</v>
      </c>
      <c r="C6335">
        <f>_xlfn.MAXIFS(Table1[ScheduleWeekWritten],Table1[ScheduleSeason],Table1[[#This Row],[ScheduleSeason]])</f>
        <v>17</v>
      </c>
      <c r="D6335" t="s">
        <v>134</v>
      </c>
      <c r="E6335" cm="1">
        <f t="array" ref="E6335">_xlfn.XLOOKUP(Table1[[#This Row],[ScheduleWeekWritten]],Table3[Game],100+Table3[Increase],Table1[[#This Row],[ScheduleWeekWritten]])</f>
        <v>101</v>
      </c>
      <c r="F6335" t="b">
        <v>1</v>
      </c>
      <c r="G6335" t="s">
        <v>33</v>
      </c>
      <c r="H6335">
        <v>37</v>
      </c>
      <c r="I6335">
        <v>20</v>
      </c>
      <c r="J6335" t="s">
        <v>38</v>
      </c>
      <c r="K6335" t="s">
        <v>35</v>
      </c>
      <c r="L6335" t="str">
        <f>_xlfn.XLOOKUP(Table1[[#This Row],[TeamFavoriteID]],Table2[team_id],Table2[team_name],_xlfn.XLOOKUP(Table1[[#This Row],[TeamFavoriteID]],Table2[team_id_pfr],Table2[team_name],"Even"))</f>
        <v>Green Bay Packers</v>
      </c>
      <c r="M6335">
        <v>-9.5</v>
      </c>
      <c r="N6335">
        <f>IF(Table1[[#This Row],[TeamFavorite]]=Table1[[#This Row],[TeamHome]],Table1[[#This Row],[ScoreAway]]-Table1[[#This Row],[ScoreHome]],Table1[[#This Row],[ScoreHome]]-Table1[[#This Row],[ScoreAway]])</f>
        <v>-17</v>
      </c>
      <c r="O6335">
        <f>IF(Table1[[#This Row],[SpreadActual]]&lt;Table1[[#This Row],[SpreadFavorite]],1,0)</f>
        <v>1</v>
      </c>
      <c r="P6335">
        <v>44</v>
      </c>
      <c r="Q6335" t="s">
        <v>82</v>
      </c>
      <c r="R6335" t="b">
        <v>0</v>
      </c>
    </row>
    <row r="6336" spans="1:22" x14ac:dyDescent="0.2">
      <c r="A6336" s="1">
        <v>35064</v>
      </c>
      <c r="B6336">
        <v>1995</v>
      </c>
      <c r="C6336">
        <f>_xlfn.MAXIFS(Table1[ScheduleWeekWritten],Table1[ScheduleSeason],Table1[[#This Row],[ScheduleSeason]])</f>
        <v>17</v>
      </c>
      <c r="D6336" t="s">
        <v>134</v>
      </c>
      <c r="E6336" cm="1">
        <f t="array" ref="E6336">_xlfn.XLOOKUP(Table1[[#This Row],[ScheduleWeekWritten]],Table3[Game],100+Table3[Increase],Table1[[#This Row],[ScheduleWeekWritten]])</f>
        <v>101</v>
      </c>
      <c r="F6336" t="b">
        <v>1</v>
      </c>
      <c r="G6336" t="s">
        <v>27</v>
      </c>
      <c r="H6336">
        <v>20</v>
      </c>
      <c r="I6336">
        <v>35</v>
      </c>
      <c r="J6336" t="s">
        <v>140</v>
      </c>
      <c r="K6336" t="s">
        <v>29</v>
      </c>
      <c r="L6336" t="str">
        <f>_xlfn.XLOOKUP(Table1[[#This Row],[TeamFavoriteID]],Table2[team_id],Table2[team_name],_xlfn.XLOOKUP(Table1[[#This Row],[TeamFavoriteID]],Table2[team_id_pfr],Table2[team_name],"Even"))</f>
        <v>Los Angeles Chargers</v>
      </c>
      <c r="M6336">
        <v>-5.5</v>
      </c>
      <c r="N6336">
        <f>IF(Table1[[#This Row],[TeamFavorite]]=Table1[[#This Row],[TeamHome]],Table1[[#This Row],[ScoreAway]]-Table1[[#This Row],[ScoreHome]],Table1[[#This Row],[ScoreHome]]-Table1[[#This Row],[ScoreAway]])</f>
        <v>-15</v>
      </c>
      <c r="O6336">
        <f>IF(Table1[[#This Row],[SpreadActual]]&lt;Table1[[#This Row],[SpreadFavorite]],1,0)</f>
        <v>1</v>
      </c>
      <c r="P6336">
        <v>40</v>
      </c>
      <c r="Q6336" t="s">
        <v>94</v>
      </c>
      <c r="R6336" t="b">
        <v>0</v>
      </c>
    </row>
    <row r="6337" spans="1:22" x14ac:dyDescent="0.2">
      <c r="A6337" s="1">
        <v>35070</v>
      </c>
      <c r="B6337">
        <v>1995</v>
      </c>
      <c r="C6337">
        <f>_xlfn.MAXIFS(Table1[ScheduleWeekWritten],Table1[ScheduleSeason],Table1[[#This Row],[ScheduleSeason]])</f>
        <v>17</v>
      </c>
      <c r="D6337" t="s">
        <v>99</v>
      </c>
      <c r="E6337" cm="1">
        <f t="array" ref="E6337">_xlfn.XLOOKUP(Table1[[#This Row],[ScheduleWeekWritten]],Table3[Game],100+Table3[Increase],Table1[[#This Row],[ScheduleWeekWritten]])</f>
        <v>102</v>
      </c>
      <c r="F6337" t="b">
        <v>1</v>
      </c>
      <c r="G6337" t="s">
        <v>49</v>
      </c>
      <c r="H6337">
        <v>40</v>
      </c>
      <c r="I6337">
        <v>21</v>
      </c>
      <c r="J6337" t="s">
        <v>28</v>
      </c>
      <c r="K6337" t="s">
        <v>51</v>
      </c>
      <c r="L6337" t="str">
        <f>_xlfn.XLOOKUP(Table1[[#This Row],[TeamFavoriteID]],Table2[team_id],Table2[team_name],_xlfn.XLOOKUP(Table1[[#This Row],[TeamFavoriteID]],Table2[team_id_pfr],Table2[team_name],"Even"))</f>
        <v>Pittsburgh Steelers</v>
      </c>
      <c r="M6337">
        <v>-6</v>
      </c>
      <c r="N6337">
        <f>IF(Table1[[#This Row],[TeamFavorite]]=Table1[[#This Row],[TeamHome]],Table1[[#This Row],[ScoreAway]]-Table1[[#This Row],[ScoreHome]],Table1[[#This Row],[ScoreHome]]-Table1[[#This Row],[ScoreAway]])</f>
        <v>-19</v>
      </c>
      <c r="O6337">
        <f>IF(Table1[[#This Row],[SpreadActual]]&lt;Table1[[#This Row],[SpreadFavorite]],1,0)</f>
        <v>1</v>
      </c>
      <c r="P6337">
        <v>42</v>
      </c>
      <c r="Q6337" t="s">
        <v>113</v>
      </c>
      <c r="R6337" t="b">
        <v>0</v>
      </c>
    </row>
    <row r="6338" spans="1:22" x14ac:dyDescent="0.2">
      <c r="A6338" s="1">
        <v>35070</v>
      </c>
      <c r="B6338">
        <v>1995</v>
      </c>
      <c r="C6338">
        <f>_xlfn.MAXIFS(Table1[ScheduleWeekWritten],Table1[ScheduleSeason],Table1[[#This Row],[ScheduleSeason]])</f>
        <v>17</v>
      </c>
      <c r="D6338" t="s">
        <v>99</v>
      </c>
      <c r="E6338" cm="1">
        <f t="array" ref="E6338">_xlfn.XLOOKUP(Table1[[#This Row],[ScheduleWeekWritten]],Table3[Game],100+Table3[Increase],Table1[[#This Row],[ScheduleWeekWritten]])</f>
        <v>102</v>
      </c>
      <c r="F6338" t="b">
        <v>1</v>
      </c>
      <c r="G6338" t="s">
        <v>53</v>
      </c>
      <c r="H6338">
        <v>17</v>
      </c>
      <c r="I6338">
        <v>27</v>
      </c>
      <c r="J6338" t="s">
        <v>33</v>
      </c>
      <c r="K6338" t="s">
        <v>87</v>
      </c>
      <c r="L6338" t="str">
        <f>_xlfn.XLOOKUP(Table1[[#This Row],[TeamFavoriteID]],Table2[team_id],Table2[team_name],_xlfn.XLOOKUP(Table1[[#This Row],[TeamFavoriteID]],Table2[team_id_pfr],Table2[team_name],"Even"))</f>
        <v>San Francisco 49ers</v>
      </c>
      <c r="M6338">
        <v>-9.5</v>
      </c>
      <c r="N6338">
        <f>IF(Table1[[#This Row],[TeamFavorite]]=Table1[[#This Row],[TeamHome]],Table1[[#This Row],[ScoreAway]]-Table1[[#This Row],[ScoreHome]],Table1[[#This Row],[ScoreHome]]-Table1[[#This Row],[ScoreAway]])</f>
        <v>10</v>
      </c>
      <c r="O6338">
        <f>IF(Table1[[#This Row],[SpreadActual]]&lt;Table1[[#This Row],[SpreadFavorite]],1,0)</f>
        <v>0</v>
      </c>
      <c r="P6338">
        <v>52</v>
      </c>
      <c r="Q6338" t="s">
        <v>118</v>
      </c>
      <c r="R6338" t="b">
        <v>0</v>
      </c>
    </row>
    <row r="6339" spans="1:22" x14ac:dyDescent="0.2">
      <c r="A6339" s="1">
        <v>35071</v>
      </c>
      <c r="B6339">
        <v>1995</v>
      </c>
      <c r="C6339">
        <f>_xlfn.MAXIFS(Table1[ScheduleWeekWritten],Table1[ScheduleSeason],Table1[[#This Row],[ScheduleSeason]])</f>
        <v>17</v>
      </c>
      <c r="D6339" t="s">
        <v>99</v>
      </c>
      <c r="E6339" cm="1">
        <f t="array" ref="E6339">_xlfn.XLOOKUP(Table1[[#This Row],[ScheduleWeekWritten]],Table3[Game],100+Table3[Increase],Table1[[#This Row],[ScheduleWeekWritten]])</f>
        <v>102</v>
      </c>
      <c r="F6339" t="b">
        <v>1</v>
      </c>
      <c r="G6339" t="s">
        <v>67</v>
      </c>
      <c r="H6339">
        <v>30</v>
      </c>
      <c r="I6339">
        <v>11</v>
      </c>
      <c r="J6339" t="s">
        <v>58</v>
      </c>
      <c r="K6339" t="s">
        <v>68</v>
      </c>
      <c r="L6339" t="str">
        <f>_xlfn.XLOOKUP(Table1[[#This Row],[TeamFavoriteID]],Table2[team_id],Table2[team_name],_xlfn.XLOOKUP(Table1[[#This Row],[TeamFavoriteID]],Table2[team_id_pfr],Table2[team_name],"Even"))</f>
        <v>Dallas Cowboys</v>
      </c>
      <c r="M6339">
        <v>-13.5</v>
      </c>
      <c r="N6339">
        <f>IF(Table1[[#This Row],[TeamFavorite]]=Table1[[#This Row],[TeamHome]],Table1[[#This Row],[ScoreAway]]-Table1[[#This Row],[ScoreHome]],Table1[[#This Row],[ScoreHome]]-Table1[[#This Row],[ScoreAway]])</f>
        <v>-19</v>
      </c>
      <c r="O6339">
        <f>IF(Table1[[#This Row],[SpreadActual]]&lt;Table1[[#This Row],[SpreadFavorite]],1,0)</f>
        <v>1</v>
      </c>
      <c r="P6339">
        <v>45.5</v>
      </c>
      <c r="Q6339" t="s">
        <v>119</v>
      </c>
      <c r="R6339" t="b">
        <v>0</v>
      </c>
    </row>
    <row r="6340" spans="1:22" x14ac:dyDescent="0.2">
      <c r="A6340" s="1">
        <v>35071</v>
      </c>
      <c r="B6340">
        <v>1995</v>
      </c>
      <c r="C6340">
        <f>_xlfn.MAXIFS(Table1[ScheduleWeekWritten],Table1[ScheduleSeason],Table1[[#This Row],[ScheduleSeason]])</f>
        <v>17</v>
      </c>
      <c r="D6340" t="s">
        <v>99</v>
      </c>
      <c r="E6340" cm="1">
        <f t="array" ref="E6340">_xlfn.XLOOKUP(Table1[[#This Row],[ScheduleWeekWritten]],Table3[Game],100+Table3[Increase],Table1[[#This Row],[ScheduleWeekWritten]])</f>
        <v>102</v>
      </c>
      <c r="F6340" t="b">
        <v>1</v>
      </c>
      <c r="G6340" t="s">
        <v>42</v>
      </c>
      <c r="H6340">
        <v>7</v>
      </c>
      <c r="I6340">
        <v>10</v>
      </c>
      <c r="J6340" t="s">
        <v>140</v>
      </c>
      <c r="K6340" t="s">
        <v>75</v>
      </c>
      <c r="L6340" t="str">
        <f>_xlfn.XLOOKUP(Table1[[#This Row],[TeamFavoriteID]],Table2[team_id],Table2[team_name],_xlfn.XLOOKUP(Table1[[#This Row],[TeamFavoriteID]],Table2[team_id_pfr],Table2[team_name],"Even"))</f>
        <v>Kansas City Chiefs</v>
      </c>
      <c r="M6340">
        <v>-8</v>
      </c>
      <c r="N6340">
        <f>IF(Table1[[#This Row],[TeamFavorite]]=Table1[[#This Row],[TeamHome]],Table1[[#This Row],[ScoreAway]]-Table1[[#This Row],[ScoreHome]],Table1[[#This Row],[ScoreHome]]-Table1[[#This Row],[ScoreAway]])</f>
        <v>3</v>
      </c>
      <c r="O6340">
        <f>IF(Table1[[#This Row],[SpreadActual]]&lt;Table1[[#This Row],[SpreadFavorite]],1,0)</f>
        <v>0</v>
      </c>
      <c r="P6340">
        <v>41.5</v>
      </c>
      <c r="Q6340" t="s">
        <v>117</v>
      </c>
      <c r="R6340" t="b">
        <v>0</v>
      </c>
    </row>
    <row r="6341" spans="1:22" x14ac:dyDescent="0.2">
      <c r="A6341" s="1">
        <v>35078</v>
      </c>
      <c r="B6341">
        <v>1995</v>
      </c>
      <c r="C6341">
        <f>_xlfn.MAXIFS(Table1[ScheduleWeekWritten],Table1[ScheduleSeason],Table1[[#This Row],[ScheduleSeason]])</f>
        <v>17</v>
      </c>
      <c r="D6341" t="s">
        <v>92</v>
      </c>
      <c r="E6341" cm="1">
        <f t="array" ref="E6341">_xlfn.XLOOKUP(Table1[[#This Row],[ScheduleWeekWritten]],Table3[Game],100+Table3[Increase],Table1[[#This Row],[ScheduleWeekWritten]])</f>
        <v>103</v>
      </c>
      <c r="F6341" t="b">
        <v>1</v>
      </c>
      <c r="G6341" t="s">
        <v>67</v>
      </c>
      <c r="H6341">
        <v>38</v>
      </c>
      <c r="I6341">
        <v>27</v>
      </c>
      <c r="J6341" t="s">
        <v>33</v>
      </c>
      <c r="K6341" t="s">
        <v>68</v>
      </c>
      <c r="L6341" t="str">
        <f>_xlfn.XLOOKUP(Table1[[#This Row],[TeamFavoriteID]],Table2[team_id],Table2[team_name],_xlfn.XLOOKUP(Table1[[#This Row],[TeamFavoriteID]],Table2[team_id_pfr],Table2[team_name],"Even"))</f>
        <v>Dallas Cowboys</v>
      </c>
      <c r="M6341">
        <v>-9</v>
      </c>
      <c r="N6341">
        <f>IF(Table1[[#This Row],[TeamFavorite]]=Table1[[#This Row],[TeamHome]],Table1[[#This Row],[ScoreAway]]-Table1[[#This Row],[ScoreHome]],Table1[[#This Row],[ScoreHome]]-Table1[[#This Row],[ScoreAway]])</f>
        <v>-11</v>
      </c>
      <c r="O6341">
        <f>IF(Table1[[#This Row],[SpreadActual]]&lt;Table1[[#This Row],[SpreadFavorite]],1,0)</f>
        <v>1</v>
      </c>
      <c r="P6341">
        <v>50.5</v>
      </c>
      <c r="Q6341" t="s">
        <v>119</v>
      </c>
      <c r="R6341" t="b">
        <v>0</v>
      </c>
    </row>
    <row r="6342" spans="1:22" x14ac:dyDescent="0.2">
      <c r="A6342" s="1">
        <v>35078</v>
      </c>
      <c r="B6342">
        <v>1995</v>
      </c>
      <c r="C6342">
        <f>_xlfn.MAXIFS(Table1[ScheduleWeekWritten],Table1[ScheduleSeason],Table1[[#This Row],[ScheduleSeason]])</f>
        <v>17</v>
      </c>
      <c r="D6342" t="s">
        <v>92</v>
      </c>
      <c r="E6342" cm="1">
        <f t="array" ref="E6342">_xlfn.XLOOKUP(Table1[[#This Row],[ScheduleWeekWritten]],Table3[Game],100+Table3[Increase],Table1[[#This Row],[ScheduleWeekWritten]])</f>
        <v>103</v>
      </c>
      <c r="F6342" t="b">
        <v>1</v>
      </c>
      <c r="G6342" t="s">
        <v>49</v>
      </c>
      <c r="H6342">
        <v>20</v>
      </c>
      <c r="I6342">
        <v>16</v>
      </c>
      <c r="J6342" t="s">
        <v>140</v>
      </c>
      <c r="K6342" t="s">
        <v>51</v>
      </c>
      <c r="L6342" t="str">
        <f>_xlfn.XLOOKUP(Table1[[#This Row],[TeamFavoriteID]],Table2[team_id],Table2[team_name],_xlfn.XLOOKUP(Table1[[#This Row],[TeamFavoriteID]],Table2[team_id_pfr],Table2[team_name],"Even"))</f>
        <v>Pittsburgh Steelers</v>
      </c>
      <c r="M6342">
        <v>-11</v>
      </c>
      <c r="N6342">
        <f>IF(Table1[[#This Row],[TeamFavorite]]=Table1[[#This Row],[TeamHome]],Table1[[#This Row],[ScoreAway]]-Table1[[#This Row],[ScoreHome]],Table1[[#This Row],[ScoreHome]]-Table1[[#This Row],[ScoreAway]])</f>
        <v>-4</v>
      </c>
      <c r="O6342">
        <f>IF(Table1[[#This Row],[SpreadActual]]&lt;Table1[[#This Row],[SpreadFavorite]],1,0)</f>
        <v>0</v>
      </c>
      <c r="P6342">
        <v>43</v>
      </c>
      <c r="Q6342" t="s">
        <v>113</v>
      </c>
      <c r="R6342" t="b">
        <v>0</v>
      </c>
    </row>
    <row r="6343" spans="1:22" x14ac:dyDescent="0.2">
      <c r="A6343" s="1">
        <v>35092</v>
      </c>
      <c r="B6343">
        <v>1995</v>
      </c>
      <c r="C6343">
        <f>_xlfn.MAXIFS(Table1[ScheduleWeekWritten],Table1[ScheduleSeason],Table1[[#This Row],[ScheduleSeason]])</f>
        <v>17</v>
      </c>
      <c r="D6343" t="s">
        <v>93</v>
      </c>
      <c r="E6343" cm="1">
        <f t="array" ref="E6343">_xlfn.XLOOKUP(Table1[[#This Row],[ScheduleWeekWritten]],Table3[Game],100+Table3[Increase],Table1[[#This Row],[ScheduleWeekWritten]])</f>
        <v>104</v>
      </c>
      <c r="F6343" t="b">
        <v>1</v>
      </c>
      <c r="G6343" t="s">
        <v>67</v>
      </c>
      <c r="H6343">
        <v>27</v>
      </c>
      <c r="I6343">
        <v>17</v>
      </c>
      <c r="J6343" t="s">
        <v>49</v>
      </c>
      <c r="K6343" t="s">
        <v>68</v>
      </c>
      <c r="L6343" t="str">
        <f>_xlfn.XLOOKUP(Table1[[#This Row],[TeamFavoriteID]],Table2[team_id],Table2[team_name],_xlfn.XLOOKUP(Table1[[#This Row],[TeamFavoriteID]],Table2[team_id_pfr],Table2[team_name],"Even"))</f>
        <v>Dallas Cowboys</v>
      </c>
      <c r="M6343">
        <v>-13.5</v>
      </c>
      <c r="N6343">
        <f>IF(Table1[[#This Row],[TeamFavorite]]=Table1[[#This Row],[TeamHome]],Table1[[#This Row],[ScoreAway]]-Table1[[#This Row],[ScoreHome]],Table1[[#This Row],[ScoreHome]]-Table1[[#This Row],[ScoreAway]])</f>
        <v>-10</v>
      </c>
      <c r="O6343">
        <f>IF(Table1[[#This Row],[SpreadActual]]&lt;Table1[[#This Row],[SpreadFavorite]],1,0)</f>
        <v>0</v>
      </c>
      <c r="P6343">
        <v>51</v>
      </c>
      <c r="Q6343" t="s">
        <v>146</v>
      </c>
      <c r="R6343" t="b">
        <v>1</v>
      </c>
      <c r="S6343">
        <v>68</v>
      </c>
    </row>
    <row r="6344" spans="1:22" x14ac:dyDescent="0.2">
      <c r="A6344" s="1">
        <v>35309</v>
      </c>
      <c r="B6344">
        <v>1996</v>
      </c>
      <c r="C6344">
        <f>_xlfn.MAXIFS(Table1[ScheduleWeekWritten],Table1[ScheduleSeason],Table1[[#This Row],[ScheduleSeason]])</f>
        <v>17</v>
      </c>
      <c r="D6344">
        <v>1</v>
      </c>
      <c r="E6344" cm="1">
        <f t="array" ref="E6344">_xlfn.XLOOKUP(Table1[[#This Row],[ScheduleWeekWritten]],Table3[Game],100+Table3[Increase],Table1[[#This Row],[ScheduleWeekWritten]])</f>
        <v>1</v>
      </c>
      <c r="F6344" t="b">
        <v>0</v>
      </c>
      <c r="G6344" t="s">
        <v>158</v>
      </c>
      <c r="H6344">
        <v>19</v>
      </c>
      <c r="I6344">
        <v>14</v>
      </c>
      <c r="J6344" t="s">
        <v>20</v>
      </c>
      <c r="K6344" t="s">
        <v>159</v>
      </c>
      <c r="L6344" t="str">
        <f>_xlfn.XLOOKUP(Table1[[#This Row],[TeamFavoriteID]],Table2[team_id],Table2[team_name],_xlfn.XLOOKUP(Table1[[#This Row],[TeamFavoriteID]],Table2[team_id_pfr],Table2[team_name],"Even"))</f>
        <v>Baltimore Ravens</v>
      </c>
      <c r="M6344">
        <v>-1</v>
      </c>
      <c r="N6344">
        <f>IF(Table1[[#This Row],[TeamFavorite]]=Table1[[#This Row],[TeamHome]],Table1[[#This Row],[ScoreAway]]-Table1[[#This Row],[ScoreHome]],Table1[[#This Row],[ScoreHome]]-Table1[[#This Row],[ScoreAway]])</f>
        <v>-5</v>
      </c>
      <c r="O6344">
        <f>IF(Table1[[#This Row],[SpreadActual]]&lt;Table1[[#This Row],[SpreadFavorite]],1,0)</f>
        <v>1</v>
      </c>
      <c r="P6344">
        <v>40</v>
      </c>
      <c r="Q6344" t="s">
        <v>80</v>
      </c>
      <c r="R6344" t="b">
        <v>0</v>
      </c>
      <c r="S6344">
        <v>71</v>
      </c>
      <c r="T6344">
        <v>5</v>
      </c>
      <c r="U6344">
        <v>70</v>
      </c>
    </row>
    <row r="6345" spans="1:22" x14ac:dyDescent="0.2">
      <c r="A6345" s="1">
        <v>35309</v>
      </c>
      <c r="B6345">
        <v>1996</v>
      </c>
      <c r="C6345">
        <f>_xlfn.MAXIFS(Table1[ScheduleWeekWritten],Table1[ScheduleSeason],Table1[[#This Row],[ScheduleSeason]])</f>
        <v>17</v>
      </c>
      <c r="D6345">
        <v>1</v>
      </c>
      <c r="E6345" cm="1">
        <f t="array" ref="E6345">_xlfn.XLOOKUP(Table1[[#This Row],[ScheduleWeekWritten]],Table3[Game],100+Table3[Increase],Table1[[#This Row],[ScheduleWeekWritten]])</f>
        <v>1</v>
      </c>
      <c r="F6345" t="b">
        <v>0</v>
      </c>
      <c r="G6345" t="s">
        <v>152</v>
      </c>
      <c r="H6345">
        <v>29</v>
      </c>
      <c r="I6345">
        <v>6</v>
      </c>
      <c r="J6345" t="s">
        <v>38</v>
      </c>
      <c r="K6345" t="s">
        <v>109</v>
      </c>
      <c r="L6345" t="str">
        <f>_xlfn.XLOOKUP(Table1[[#This Row],[TeamFavoriteID]],Table2[team_id],Table2[team_name],_xlfn.XLOOKUP(Table1[[#This Row],[TeamFavoriteID]],Table2[team_id_pfr],Table2[team_name],"Even"))</f>
        <v>Atlanta Falcons</v>
      </c>
      <c r="M6345">
        <v>-3</v>
      </c>
      <c r="N6345">
        <f>IF(Table1[[#This Row],[TeamFavorite]]=Table1[[#This Row],[TeamHome]],Table1[[#This Row],[ScoreAway]]-Table1[[#This Row],[ScoreHome]],Table1[[#This Row],[ScoreHome]]-Table1[[#This Row],[ScoreAway]])</f>
        <v>23</v>
      </c>
      <c r="O6345">
        <f>IF(Table1[[#This Row],[SpreadActual]]&lt;Table1[[#This Row],[SpreadFavorite]],1,0)</f>
        <v>0</v>
      </c>
      <c r="P6345">
        <v>41</v>
      </c>
      <c r="Q6345" t="s">
        <v>160</v>
      </c>
      <c r="R6345" t="b">
        <v>0</v>
      </c>
      <c r="S6345">
        <v>72</v>
      </c>
      <c r="T6345">
        <v>6</v>
      </c>
      <c r="U6345">
        <v>65</v>
      </c>
    </row>
    <row r="6346" spans="1:22" x14ac:dyDescent="0.2">
      <c r="A6346" s="1">
        <v>35309</v>
      </c>
      <c r="B6346">
        <v>1996</v>
      </c>
      <c r="C6346">
        <f>_xlfn.MAXIFS(Table1[ScheduleWeekWritten],Table1[ScheduleSeason],Table1[[#This Row],[ScheduleSeason]])</f>
        <v>17</v>
      </c>
      <c r="D6346">
        <v>1</v>
      </c>
      <c r="E6346" cm="1">
        <f t="array" ref="E6346">_xlfn.XLOOKUP(Table1[[#This Row],[ScheduleWeekWritten]],Table3[Game],100+Table3[Increase],Table1[[#This Row],[ScheduleWeekWritten]])</f>
        <v>1</v>
      </c>
      <c r="F6346" t="b">
        <v>0</v>
      </c>
      <c r="G6346" t="s">
        <v>24</v>
      </c>
      <c r="H6346">
        <v>31</v>
      </c>
      <c r="I6346">
        <v>6</v>
      </c>
      <c r="J6346" t="s">
        <v>31</v>
      </c>
      <c r="K6346" t="s">
        <v>88</v>
      </c>
      <c r="L6346" t="str">
        <f>_xlfn.XLOOKUP(Table1[[#This Row],[TeamFavoriteID]],Table2[team_id],Table2[team_name],_xlfn.XLOOKUP(Table1[[#This Row],[TeamFavoriteID]],Table2[team_id_pfr],Table2[team_name],"Even"))</f>
        <v>Denver Broncos</v>
      </c>
      <c r="M6346">
        <v>-8</v>
      </c>
      <c r="N6346">
        <f>IF(Table1[[#This Row],[TeamFavorite]]=Table1[[#This Row],[TeamHome]],Table1[[#This Row],[ScoreAway]]-Table1[[#This Row],[ScoreHome]],Table1[[#This Row],[ScoreHome]]-Table1[[#This Row],[ScoreAway]])</f>
        <v>-25</v>
      </c>
      <c r="O6346">
        <f>IF(Table1[[#This Row],[SpreadActual]]&lt;Table1[[#This Row],[SpreadFavorite]],1,0)</f>
        <v>1</v>
      </c>
      <c r="P6346">
        <v>42</v>
      </c>
      <c r="Q6346" t="s">
        <v>71</v>
      </c>
      <c r="R6346" t="b">
        <v>0</v>
      </c>
      <c r="S6346">
        <v>74</v>
      </c>
      <c r="T6346">
        <v>14</v>
      </c>
      <c r="U6346">
        <v>30</v>
      </c>
    </row>
    <row r="6347" spans="1:22" x14ac:dyDescent="0.2">
      <c r="A6347" s="1">
        <v>35309</v>
      </c>
      <c r="B6347">
        <v>1996</v>
      </c>
      <c r="C6347">
        <f>_xlfn.MAXIFS(Table1[ScheduleWeekWritten],Table1[ScheduleSeason],Table1[[#This Row],[ScheduleSeason]])</f>
        <v>17</v>
      </c>
      <c r="D6347">
        <v>1</v>
      </c>
      <c r="E6347" cm="1">
        <f t="array" ref="E6347">_xlfn.XLOOKUP(Table1[[#This Row],[ScheduleWeekWritten]],Table3[Game],100+Table3[Increase],Table1[[#This Row],[ScheduleWeekWritten]])</f>
        <v>1</v>
      </c>
      <c r="F6347" t="b">
        <v>0</v>
      </c>
      <c r="G6347" t="s">
        <v>23</v>
      </c>
      <c r="H6347">
        <v>19</v>
      </c>
      <c r="I6347">
        <v>20</v>
      </c>
      <c r="J6347" t="s">
        <v>42</v>
      </c>
      <c r="K6347" t="s">
        <v>75</v>
      </c>
      <c r="L6347" t="str">
        <f>_xlfn.XLOOKUP(Table1[[#This Row],[TeamFavoriteID]],Table2[team_id],Table2[team_name],_xlfn.XLOOKUP(Table1[[#This Row],[TeamFavoriteID]],Table2[team_id_pfr],Table2[team_name],"Even"))</f>
        <v>Kansas City Chiefs</v>
      </c>
      <c r="M6347">
        <v>-4</v>
      </c>
      <c r="N6347">
        <f>IF(Table1[[#This Row],[TeamFavorite]]=Table1[[#This Row],[TeamHome]],Table1[[#This Row],[ScoreAway]]-Table1[[#This Row],[ScoreHome]],Table1[[#This Row],[ScoreHome]]-Table1[[#This Row],[ScoreAway]])</f>
        <v>-1</v>
      </c>
      <c r="O6347">
        <f>IF(Table1[[#This Row],[SpreadActual]]&lt;Table1[[#This Row],[SpreadFavorite]],1,0)</f>
        <v>0</v>
      </c>
      <c r="P6347">
        <v>38</v>
      </c>
      <c r="Q6347" t="s">
        <v>102</v>
      </c>
      <c r="R6347" t="b">
        <v>0</v>
      </c>
      <c r="S6347">
        <v>72</v>
      </c>
      <c r="T6347">
        <v>0</v>
      </c>
      <c r="V6347" t="s">
        <v>103</v>
      </c>
    </row>
    <row r="6348" spans="1:22" x14ac:dyDescent="0.2">
      <c r="A6348" s="1">
        <v>35309</v>
      </c>
      <c r="B6348">
        <v>1996</v>
      </c>
      <c r="C6348">
        <f>_xlfn.MAXIFS(Table1[ScheduleWeekWritten],Table1[ScheduleSeason],Table1[[#This Row],[ScheduleSeason]])</f>
        <v>17</v>
      </c>
      <c r="D6348">
        <v>1</v>
      </c>
      <c r="E6348" cm="1">
        <f t="array" ref="E6348">_xlfn.XLOOKUP(Table1[[#This Row],[ScheduleWeekWritten]],Table3[Game],100+Table3[Increase],Table1[[#This Row],[ScheduleWeekWritten]])</f>
        <v>1</v>
      </c>
      <c r="F6348" t="b">
        <v>0</v>
      </c>
      <c r="G6348" t="s">
        <v>140</v>
      </c>
      <c r="H6348">
        <v>20</v>
      </c>
      <c r="I6348">
        <v>13</v>
      </c>
      <c r="J6348" t="s">
        <v>149</v>
      </c>
      <c r="K6348" t="s">
        <v>72</v>
      </c>
      <c r="L6348" t="str">
        <f>_xlfn.XLOOKUP(Table1[[#This Row],[TeamFavoriteID]],Table2[team_id],Table2[team_name],_xlfn.XLOOKUP(Table1[[#This Row],[TeamFavoriteID]],Table2[team_id_pfr],Table2[team_name],"Even"))</f>
        <v>Baltimore Colts</v>
      </c>
      <c r="M6348">
        <v>-8.5</v>
      </c>
      <c r="N6348">
        <f>IF(Table1[[#This Row],[TeamFavorite]]=Table1[[#This Row],[TeamHome]],Table1[[#This Row],[ScoreAway]]-Table1[[#This Row],[ScoreHome]],Table1[[#This Row],[ScoreHome]]-Table1[[#This Row],[ScoreAway]])</f>
        <v>7</v>
      </c>
      <c r="O6348">
        <f>IF(Table1[[#This Row],[SpreadActual]]&lt;Table1[[#This Row],[SpreadFavorite]],1,0)</f>
        <v>0</v>
      </c>
      <c r="P6348">
        <v>38</v>
      </c>
      <c r="Q6348" t="s">
        <v>141</v>
      </c>
      <c r="R6348" t="b">
        <v>0</v>
      </c>
      <c r="S6348">
        <v>72</v>
      </c>
      <c r="T6348">
        <v>0</v>
      </c>
      <c r="V6348" t="s">
        <v>103</v>
      </c>
    </row>
    <row r="6349" spans="1:22" x14ac:dyDescent="0.2">
      <c r="A6349" s="1">
        <v>35309</v>
      </c>
      <c r="B6349">
        <v>1996</v>
      </c>
      <c r="C6349">
        <f>_xlfn.MAXIFS(Table1[ScheduleWeekWritten],Table1[ScheduleSeason],Table1[[#This Row],[ScheduleSeason]])</f>
        <v>17</v>
      </c>
      <c r="D6349">
        <v>1</v>
      </c>
      <c r="E6349" cm="1">
        <f t="array" ref="E6349">_xlfn.XLOOKUP(Table1[[#This Row],[ScheduleWeekWritten]],Table3[Game],100+Table3[Increase],Table1[[#This Row],[ScheduleWeekWritten]])</f>
        <v>1</v>
      </c>
      <c r="F6349" t="b">
        <v>0</v>
      </c>
      <c r="G6349" t="s">
        <v>154</v>
      </c>
      <c r="H6349">
        <v>24</v>
      </c>
      <c r="I6349">
        <v>9</v>
      </c>
      <c r="J6349" t="s">
        <v>49</v>
      </c>
      <c r="K6349" t="s">
        <v>51</v>
      </c>
      <c r="L6349" t="str">
        <f>_xlfn.XLOOKUP(Table1[[#This Row],[TeamFavoriteID]],Table2[team_id],Table2[team_name],_xlfn.XLOOKUP(Table1[[#This Row],[TeamFavoriteID]],Table2[team_id_pfr],Table2[team_name],"Even"))</f>
        <v>Pittsburgh Steelers</v>
      </c>
      <c r="M6349">
        <v>-4.5</v>
      </c>
      <c r="N6349">
        <f>IF(Table1[[#This Row],[TeamFavorite]]=Table1[[#This Row],[TeamHome]],Table1[[#This Row],[ScoreAway]]-Table1[[#This Row],[ScoreHome]],Table1[[#This Row],[ScoreHome]]-Table1[[#This Row],[ScoreAway]])</f>
        <v>15</v>
      </c>
      <c r="O6349">
        <f>IF(Table1[[#This Row],[SpreadActual]]&lt;Table1[[#This Row],[SpreadFavorite]],1,0)</f>
        <v>0</v>
      </c>
      <c r="P6349">
        <v>38</v>
      </c>
      <c r="Q6349" t="s">
        <v>155</v>
      </c>
      <c r="R6349" t="b">
        <v>0</v>
      </c>
      <c r="S6349">
        <v>78</v>
      </c>
      <c r="T6349">
        <v>8</v>
      </c>
      <c r="U6349">
        <v>86</v>
      </c>
    </row>
    <row r="6350" spans="1:22" x14ac:dyDescent="0.2">
      <c r="A6350" s="1">
        <v>35309</v>
      </c>
      <c r="B6350">
        <v>1996</v>
      </c>
      <c r="C6350">
        <f>_xlfn.MAXIFS(Table1[ScheduleWeekWritten],Table1[ScheduleSeason],Table1[[#This Row],[ScheduleSeason]])</f>
        <v>17</v>
      </c>
      <c r="D6350">
        <v>1</v>
      </c>
      <c r="E6350" cm="1">
        <f t="array" ref="E6350">_xlfn.XLOOKUP(Table1[[#This Row],[ScheduleWeekWritten]],Table3[Game],100+Table3[Increase],Table1[[#This Row],[ScheduleWeekWritten]])</f>
        <v>1</v>
      </c>
      <c r="F6350" t="b">
        <v>0</v>
      </c>
      <c r="G6350" t="s">
        <v>19</v>
      </c>
      <c r="H6350">
        <v>24</v>
      </c>
      <c r="I6350">
        <v>10</v>
      </c>
      <c r="J6350" t="s">
        <v>115</v>
      </c>
      <c r="K6350" t="s">
        <v>91</v>
      </c>
      <c r="L6350" t="str">
        <f>_xlfn.XLOOKUP(Table1[[#This Row],[TeamFavoriteID]],Table2[team_id],Table2[team_name],_xlfn.XLOOKUP(Table1[[#This Row],[TeamFavoriteID]],Table2[team_id_pfr],Table2[team_name],"Even"))</f>
        <v>Miami Dolphins</v>
      </c>
      <c r="M6350">
        <v>-3</v>
      </c>
      <c r="N6350">
        <f>IF(Table1[[#This Row],[TeamFavorite]]=Table1[[#This Row],[TeamHome]],Table1[[#This Row],[ScoreAway]]-Table1[[#This Row],[ScoreHome]],Table1[[#This Row],[ScoreHome]]-Table1[[#This Row],[ScoreAway]])</f>
        <v>-14</v>
      </c>
      <c r="O6350">
        <f>IF(Table1[[#This Row],[SpreadActual]]&lt;Table1[[#This Row],[SpreadFavorite]],1,0)</f>
        <v>1</v>
      </c>
      <c r="P6350">
        <v>43.5</v>
      </c>
      <c r="Q6350" t="s">
        <v>143</v>
      </c>
      <c r="R6350" t="b">
        <v>0</v>
      </c>
      <c r="S6350">
        <v>85</v>
      </c>
      <c r="T6350">
        <v>7</v>
      </c>
      <c r="U6350">
        <v>69</v>
      </c>
    </row>
    <row r="6351" spans="1:22" x14ac:dyDescent="0.2">
      <c r="A6351" s="1">
        <v>35309</v>
      </c>
      <c r="B6351">
        <v>1996</v>
      </c>
      <c r="C6351">
        <f>_xlfn.MAXIFS(Table1[ScheduleWeekWritten],Table1[ScheduleSeason],Table1[[#This Row],[ScheduleSeason]])</f>
        <v>17</v>
      </c>
      <c r="D6351">
        <v>1</v>
      </c>
      <c r="E6351" cm="1">
        <f t="array" ref="E6351">_xlfn.XLOOKUP(Table1[[#This Row],[ScheduleWeekWritten]],Table3[Game],100+Table3[Increase],Table1[[#This Row],[ScheduleWeekWritten]])</f>
        <v>1</v>
      </c>
      <c r="F6351" t="b">
        <v>0</v>
      </c>
      <c r="G6351" t="s">
        <v>54</v>
      </c>
      <c r="H6351">
        <v>17</v>
      </c>
      <c r="I6351">
        <v>13</v>
      </c>
      <c r="J6351" t="s">
        <v>45</v>
      </c>
      <c r="K6351" t="s">
        <v>55</v>
      </c>
      <c r="L6351" t="str">
        <f>_xlfn.XLOOKUP(Table1[[#This Row],[TeamFavoriteID]],Table2[team_id],Table2[team_name],_xlfn.XLOOKUP(Table1[[#This Row],[TeamFavoriteID]],Table2[team_id_pfr],Table2[team_name],"Even"))</f>
        <v>Minnesota Vikings</v>
      </c>
      <c r="M6351">
        <v>-2.5</v>
      </c>
      <c r="N6351">
        <f>IF(Table1[[#This Row],[TeamFavorite]]=Table1[[#This Row],[TeamHome]],Table1[[#This Row],[ScoreAway]]-Table1[[#This Row],[ScoreHome]],Table1[[#This Row],[ScoreHome]]-Table1[[#This Row],[ScoreAway]])</f>
        <v>-4</v>
      </c>
      <c r="O6351">
        <f>IF(Table1[[#This Row],[SpreadActual]]&lt;Table1[[#This Row],[SpreadFavorite]],1,0)</f>
        <v>1</v>
      </c>
      <c r="P6351">
        <v>46</v>
      </c>
      <c r="Q6351" t="s">
        <v>137</v>
      </c>
      <c r="R6351" t="b">
        <v>0</v>
      </c>
      <c r="S6351">
        <v>72</v>
      </c>
      <c r="T6351">
        <v>0</v>
      </c>
      <c r="V6351" t="s">
        <v>103</v>
      </c>
    </row>
    <row r="6352" spans="1:22" x14ac:dyDescent="0.2">
      <c r="A6352" s="1">
        <v>35309</v>
      </c>
      <c r="B6352">
        <v>1996</v>
      </c>
      <c r="C6352">
        <f>_xlfn.MAXIFS(Table1[ScheduleWeekWritten],Table1[ScheduleSeason],Table1[[#This Row],[ScheduleSeason]])</f>
        <v>17</v>
      </c>
      <c r="D6352">
        <v>1</v>
      </c>
      <c r="E6352" cm="1">
        <f t="array" ref="E6352">_xlfn.XLOOKUP(Table1[[#This Row],[ScheduleWeekWritten]],Table3[Game],100+Table3[Increase],Table1[[#This Row],[ScheduleWeekWritten]])</f>
        <v>1</v>
      </c>
      <c r="F6352" t="b">
        <v>0</v>
      </c>
      <c r="G6352" t="s">
        <v>50</v>
      </c>
      <c r="H6352">
        <v>20</v>
      </c>
      <c r="I6352">
        <v>23</v>
      </c>
      <c r="J6352" t="s">
        <v>28</v>
      </c>
      <c r="K6352" t="s">
        <v>43</v>
      </c>
      <c r="L6352" t="str">
        <f>_xlfn.XLOOKUP(Table1[[#This Row],[TeamFavoriteID]],Table2[team_id],Table2[team_name],_xlfn.XLOOKUP(Table1[[#This Row],[TeamFavoriteID]],Table2[team_id_pfr],Table2[team_name],"Even"))</f>
        <v>Buffalo Bills</v>
      </c>
      <c r="M6352">
        <v>-3.5</v>
      </c>
      <c r="N6352">
        <f>IF(Table1[[#This Row],[TeamFavorite]]=Table1[[#This Row],[TeamHome]],Table1[[#This Row],[ScoreAway]]-Table1[[#This Row],[ScoreHome]],Table1[[#This Row],[ScoreHome]]-Table1[[#This Row],[ScoreAway]])</f>
        <v>-3</v>
      </c>
      <c r="O6352">
        <f>IF(Table1[[#This Row],[SpreadActual]]&lt;Table1[[#This Row],[SpreadFavorite]],1,0)</f>
        <v>0</v>
      </c>
      <c r="P6352">
        <v>39.5</v>
      </c>
      <c r="Q6352" t="s">
        <v>126</v>
      </c>
      <c r="R6352" t="b">
        <v>0</v>
      </c>
      <c r="S6352">
        <v>72</v>
      </c>
      <c r="T6352">
        <v>9</v>
      </c>
      <c r="U6352">
        <v>72</v>
      </c>
    </row>
    <row r="6353" spans="1:22" x14ac:dyDescent="0.2">
      <c r="A6353" s="1">
        <v>35309</v>
      </c>
      <c r="B6353">
        <v>1996</v>
      </c>
      <c r="C6353">
        <f>_xlfn.MAXIFS(Table1[ScheduleWeekWritten],Table1[ScheduleSeason],Table1[[#This Row],[ScheduleSeason]])</f>
        <v>17</v>
      </c>
      <c r="D6353">
        <v>1</v>
      </c>
      <c r="E6353" cm="1">
        <f t="array" ref="E6353">_xlfn.XLOOKUP(Table1[[#This Row],[ScheduleWeekWritten]],Table3[Game],100+Table3[Increase],Table1[[#This Row],[ScheduleWeekWritten]])</f>
        <v>1</v>
      </c>
      <c r="F6353" t="b">
        <v>0</v>
      </c>
      <c r="G6353" t="s">
        <v>27</v>
      </c>
      <c r="H6353">
        <v>29</v>
      </c>
      <c r="I6353">
        <v>7</v>
      </c>
      <c r="J6353" t="s">
        <v>128</v>
      </c>
      <c r="K6353" t="s">
        <v>29</v>
      </c>
      <c r="L6353" t="str">
        <f>_xlfn.XLOOKUP(Table1[[#This Row],[TeamFavoriteID]],Table2[team_id],Table2[team_name],_xlfn.XLOOKUP(Table1[[#This Row],[TeamFavoriteID]],Table2[team_id_pfr],Table2[team_name],"Even"))</f>
        <v>Los Angeles Chargers</v>
      </c>
      <c r="M6353">
        <v>-4.5</v>
      </c>
      <c r="N6353">
        <f>IF(Table1[[#This Row],[TeamFavorite]]=Table1[[#This Row],[TeamHome]],Table1[[#This Row],[ScoreAway]]-Table1[[#This Row],[ScoreHome]],Table1[[#This Row],[ScoreHome]]-Table1[[#This Row],[ScoreAway]])</f>
        <v>22</v>
      </c>
      <c r="O6353">
        <f>IF(Table1[[#This Row],[SpreadActual]]&lt;Table1[[#This Row],[SpreadFavorite]],1,0)</f>
        <v>0</v>
      </c>
      <c r="P6353">
        <v>39</v>
      </c>
      <c r="Q6353" t="s">
        <v>94</v>
      </c>
      <c r="R6353" t="b">
        <v>0</v>
      </c>
      <c r="S6353">
        <v>74</v>
      </c>
      <c r="T6353">
        <v>7</v>
      </c>
      <c r="U6353">
        <v>80</v>
      </c>
    </row>
    <row r="6354" spans="1:22" x14ac:dyDescent="0.2">
      <c r="A6354" s="1">
        <v>35309</v>
      </c>
      <c r="B6354">
        <v>1996</v>
      </c>
      <c r="C6354">
        <f>_xlfn.MAXIFS(Table1[ScheduleWeekWritten],Table1[ScheduleSeason],Table1[[#This Row],[ScheduleSeason]])</f>
        <v>17</v>
      </c>
      <c r="D6354">
        <v>1</v>
      </c>
      <c r="E6354" cm="1">
        <f t="array" ref="E6354">_xlfn.XLOOKUP(Table1[[#This Row],[ScheduleWeekWritten]],Table3[Game],100+Table3[Increase],Table1[[#This Row],[ScheduleWeekWritten]])</f>
        <v>1</v>
      </c>
      <c r="F6354" t="b">
        <v>0</v>
      </c>
      <c r="G6354" t="s">
        <v>53</v>
      </c>
      <c r="H6354">
        <v>27</v>
      </c>
      <c r="I6354">
        <v>11</v>
      </c>
      <c r="J6354" t="s">
        <v>95</v>
      </c>
      <c r="K6354" t="s">
        <v>87</v>
      </c>
      <c r="L6354" t="str">
        <f>_xlfn.XLOOKUP(Table1[[#This Row],[TeamFavoriteID]],Table2[team_id],Table2[team_name],_xlfn.XLOOKUP(Table1[[#This Row],[TeamFavoriteID]],Table2[team_id_pfr],Table2[team_name],"Even"))</f>
        <v>San Francisco 49ers</v>
      </c>
      <c r="M6354">
        <v>-12</v>
      </c>
      <c r="N6354">
        <f>IF(Table1[[#This Row],[TeamFavorite]]=Table1[[#This Row],[TeamHome]],Table1[[#This Row],[ScoreAway]]-Table1[[#This Row],[ScoreHome]],Table1[[#This Row],[ScoreHome]]-Table1[[#This Row],[ScoreAway]])</f>
        <v>-16</v>
      </c>
      <c r="O6354">
        <f>IF(Table1[[#This Row],[SpreadActual]]&lt;Table1[[#This Row],[SpreadFavorite]],1,0)</f>
        <v>1</v>
      </c>
      <c r="P6354">
        <v>45</v>
      </c>
      <c r="Q6354" t="s">
        <v>118</v>
      </c>
      <c r="R6354" t="b">
        <v>0</v>
      </c>
      <c r="S6354">
        <v>61</v>
      </c>
      <c r="T6354">
        <v>12</v>
      </c>
      <c r="U6354">
        <v>79</v>
      </c>
    </row>
    <row r="6355" spans="1:22" x14ac:dyDescent="0.2">
      <c r="A6355" s="1">
        <v>35309</v>
      </c>
      <c r="B6355">
        <v>1996</v>
      </c>
      <c r="C6355">
        <f>_xlfn.MAXIFS(Table1[ScheduleWeekWritten],Table1[ScheduleSeason],Table1[[#This Row],[ScheduleSeason]])</f>
        <v>17</v>
      </c>
      <c r="D6355">
        <v>1</v>
      </c>
      <c r="E6355" cm="1">
        <f t="array" ref="E6355">_xlfn.XLOOKUP(Table1[[#This Row],[ScheduleWeekWritten]],Table3[Game],100+Table3[Increase],Table1[[#This Row],[ScheduleWeekWritten]])</f>
        <v>1</v>
      </c>
      <c r="F6355" t="b">
        <v>0</v>
      </c>
      <c r="G6355" t="s">
        <v>153</v>
      </c>
      <c r="H6355">
        <v>26</v>
      </c>
      <c r="I6355">
        <v>16</v>
      </c>
      <c r="J6355" t="s">
        <v>101</v>
      </c>
      <c r="K6355" t="s">
        <v>40</v>
      </c>
      <c r="L6355" t="str">
        <f>_xlfn.XLOOKUP(Table1[[#This Row],[TeamFavoriteID]],Table2[team_id],Table2[team_name],_xlfn.XLOOKUP(Table1[[#This Row],[TeamFavoriteID]],Table2[team_id_pfr],Table2[team_name],"Even"))</f>
        <v>Los Angeles Rams</v>
      </c>
      <c r="M6355">
        <v>-3</v>
      </c>
      <c r="N6355">
        <f>IF(Table1[[#This Row],[TeamFavorite]]=Table1[[#This Row],[TeamHome]],Table1[[#This Row],[ScoreAway]]-Table1[[#This Row],[ScoreHome]],Table1[[#This Row],[ScoreHome]]-Table1[[#This Row],[ScoreAway]])</f>
        <v>10</v>
      </c>
      <c r="O6355">
        <f>IF(Table1[[#This Row],[SpreadActual]]&lt;Table1[[#This Row],[SpreadFavorite]],1,0)</f>
        <v>0</v>
      </c>
      <c r="P6355">
        <v>44</v>
      </c>
      <c r="Q6355" t="s">
        <v>157</v>
      </c>
      <c r="R6355" t="b">
        <v>0</v>
      </c>
      <c r="S6355">
        <v>72</v>
      </c>
      <c r="T6355">
        <v>0</v>
      </c>
      <c r="V6355" t="s">
        <v>103</v>
      </c>
    </row>
    <row r="6356" spans="1:22" x14ac:dyDescent="0.2">
      <c r="A6356" s="1">
        <v>35309</v>
      </c>
      <c r="B6356">
        <v>1996</v>
      </c>
      <c r="C6356">
        <f>_xlfn.MAXIFS(Table1[ScheduleWeekWritten],Table1[ScheduleSeason],Table1[[#This Row],[ScheduleSeason]])</f>
        <v>17</v>
      </c>
      <c r="D6356">
        <v>1</v>
      </c>
      <c r="E6356" cm="1">
        <f t="array" ref="E6356">_xlfn.XLOOKUP(Table1[[#This Row],[ScheduleWeekWritten]],Table3[Game],100+Table3[Increase],Table1[[#This Row],[ScheduleWeekWritten]])</f>
        <v>1</v>
      </c>
      <c r="F6356" t="b">
        <v>0</v>
      </c>
      <c r="G6356" t="s">
        <v>127</v>
      </c>
      <c r="H6356">
        <v>3</v>
      </c>
      <c r="I6356">
        <v>34</v>
      </c>
      <c r="J6356" t="s">
        <v>33</v>
      </c>
      <c r="K6356" t="s">
        <v>35</v>
      </c>
      <c r="L6356" t="str">
        <f>_xlfn.XLOOKUP(Table1[[#This Row],[TeamFavoriteID]],Table2[team_id],Table2[team_name],_xlfn.XLOOKUP(Table1[[#This Row],[TeamFavoriteID]],Table2[team_id_pfr],Table2[team_name],"Even"))</f>
        <v>Green Bay Packers</v>
      </c>
      <c r="M6356">
        <v>-6</v>
      </c>
      <c r="N6356">
        <f>IF(Table1[[#This Row],[TeamFavorite]]=Table1[[#This Row],[TeamHome]],Table1[[#This Row],[ScoreAway]]-Table1[[#This Row],[ScoreHome]],Table1[[#This Row],[ScoreHome]]-Table1[[#This Row],[ScoreAway]])</f>
        <v>-31</v>
      </c>
      <c r="O6356">
        <f>IF(Table1[[#This Row],[SpreadActual]]&lt;Table1[[#This Row],[SpreadFavorite]],1,0)</f>
        <v>1</v>
      </c>
      <c r="P6356">
        <v>39.5</v>
      </c>
      <c r="Q6356" t="s">
        <v>130</v>
      </c>
      <c r="R6356" t="b">
        <v>0</v>
      </c>
      <c r="S6356">
        <v>81</v>
      </c>
      <c r="T6356">
        <v>6</v>
      </c>
      <c r="U6356">
        <v>82</v>
      </c>
    </row>
    <row r="6357" spans="1:22" x14ac:dyDescent="0.2">
      <c r="A6357" s="1">
        <v>35309</v>
      </c>
      <c r="B6357">
        <v>1996</v>
      </c>
      <c r="C6357">
        <f>_xlfn.MAXIFS(Table1[ScheduleWeekWritten],Table1[ScheduleSeason],Table1[[#This Row],[ScheduleSeason]])</f>
        <v>17</v>
      </c>
      <c r="D6357">
        <v>1</v>
      </c>
      <c r="E6357" cm="1">
        <f t="array" ref="E6357">_xlfn.XLOOKUP(Table1[[#This Row],[ScheduleWeekWritten]],Table3[Game],100+Table3[Increase],Table1[[#This Row],[ScheduleWeekWritten]])</f>
        <v>1</v>
      </c>
      <c r="F6357" t="b">
        <v>0</v>
      </c>
      <c r="G6357" t="s">
        <v>61</v>
      </c>
      <c r="H6357">
        <v>14</v>
      </c>
      <c r="I6357">
        <v>17</v>
      </c>
      <c r="J6357" t="s">
        <v>58</v>
      </c>
      <c r="K6357" t="s">
        <v>85</v>
      </c>
      <c r="L6357" t="str">
        <f>_xlfn.XLOOKUP(Table1[[#This Row],[TeamFavoriteID]],Table2[team_id],Table2[team_name],_xlfn.XLOOKUP(Table1[[#This Row],[TeamFavoriteID]],Table2[team_id_pfr],Table2[team_name],"Even"))</f>
        <v>Washington Commanders</v>
      </c>
      <c r="M6357">
        <v>-1.5</v>
      </c>
      <c r="N6357">
        <f>IF(Table1[[#This Row],[TeamFavorite]]=Table1[[#This Row],[TeamHome]],Table1[[#This Row],[ScoreAway]]-Table1[[#This Row],[ScoreHome]],Table1[[#This Row],[ScoreHome]]-Table1[[#This Row],[ScoreAway]])</f>
        <v>-3</v>
      </c>
      <c r="O6357">
        <f>IF(Table1[[#This Row],[SpreadActual]]&lt;Table1[[#This Row],[SpreadFavorite]],1,0)</f>
        <v>1</v>
      </c>
      <c r="P6357">
        <v>40.5</v>
      </c>
      <c r="Q6357" t="s">
        <v>64</v>
      </c>
      <c r="R6357" t="b">
        <v>0</v>
      </c>
      <c r="S6357">
        <v>76</v>
      </c>
      <c r="T6357">
        <v>9</v>
      </c>
      <c r="U6357">
        <v>65</v>
      </c>
    </row>
    <row r="6358" spans="1:22" x14ac:dyDescent="0.2">
      <c r="A6358" s="1">
        <v>35310</v>
      </c>
      <c r="B6358">
        <v>1996</v>
      </c>
      <c r="C6358">
        <f>_xlfn.MAXIFS(Table1[ScheduleWeekWritten],Table1[ScheduleSeason],Table1[[#This Row],[ScheduleSeason]])</f>
        <v>17</v>
      </c>
      <c r="D6358">
        <v>1</v>
      </c>
      <c r="E6358" cm="1">
        <f t="array" ref="E6358">_xlfn.XLOOKUP(Table1[[#This Row],[ScheduleWeekWritten]],Table3[Game],100+Table3[Increase],Table1[[#This Row],[ScheduleWeekWritten]])</f>
        <v>1</v>
      </c>
      <c r="F6358" t="b">
        <v>0</v>
      </c>
      <c r="G6358" t="s">
        <v>46</v>
      </c>
      <c r="H6358">
        <v>22</v>
      </c>
      <c r="I6358">
        <v>6</v>
      </c>
      <c r="J6358" t="s">
        <v>67</v>
      </c>
      <c r="K6358" t="s">
        <v>68</v>
      </c>
      <c r="L6358" t="str">
        <f>_xlfn.XLOOKUP(Table1[[#This Row],[TeamFavoriteID]],Table2[team_id],Table2[team_name],_xlfn.XLOOKUP(Table1[[#This Row],[TeamFavoriteID]],Table2[team_id_pfr],Table2[team_name],"Even"))</f>
        <v>Dallas Cowboys</v>
      </c>
      <c r="M6358">
        <v>-2.5</v>
      </c>
      <c r="N6358">
        <f>IF(Table1[[#This Row],[TeamFavorite]]=Table1[[#This Row],[TeamHome]],Table1[[#This Row],[ScoreAway]]-Table1[[#This Row],[ScoreHome]],Table1[[#This Row],[ScoreHome]]-Table1[[#This Row],[ScoreAway]])</f>
        <v>16</v>
      </c>
      <c r="O6358">
        <f>IF(Table1[[#This Row],[SpreadActual]]&lt;Table1[[#This Row],[SpreadFavorite]],1,0)</f>
        <v>0</v>
      </c>
      <c r="P6358">
        <v>43</v>
      </c>
      <c r="Q6358" t="s">
        <v>114</v>
      </c>
      <c r="R6358" t="b">
        <v>0</v>
      </c>
      <c r="S6358">
        <v>72</v>
      </c>
      <c r="T6358">
        <v>7</v>
      </c>
      <c r="U6358">
        <v>69</v>
      </c>
    </row>
    <row r="6359" spans="1:22" x14ac:dyDescent="0.2">
      <c r="A6359" s="1">
        <v>35316</v>
      </c>
      <c r="B6359">
        <v>1996</v>
      </c>
      <c r="C6359">
        <f>_xlfn.MAXIFS(Table1[ScheduleWeekWritten],Table1[ScheduleSeason],Table1[[#This Row],[ScheduleSeason]])</f>
        <v>17</v>
      </c>
      <c r="D6359">
        <v>2</v>
      </c>
      <c r="E6359" cm="1">
        <f t="array" ref="E6359">_xlfn.XLOOKUP(Table1[[#This Row],[ScheduleWeekWritten]],Table3[Game],100+Table3[Increase],Table1[[#This Row],[ScheduleWeekWritten]])</f>
        <v>2</v>
      </c>
      <c r="F6359" t="b">
        <v>0</v>
      </c>
      <c r="G6359" t="s">
        <v>149</v>
      </c>
      <c r="H6359">
        <v>10</v>
      </c>
      <c r="I6359">
        <v>38</v>
      </c>
      <c r="J6359" t="s">
        <v>19</v>
      </c>
      <c r="K6359" t="s">
        <v>91</v>
      </c>
      <c r="L6359" t="str">
        <f>_xlfn.XLOOKUP(Table1[[#This Row],[TeamFavoriteID]],Table2[team_id],Table2[team_name],_xlfn.XLOOKUP(Table1[[#This Row],[TeamFavoriteID]],Table2[team_id_pfr],Table2[team_name],"Even"))</f>
        <v>Miami Dolphins</v>
      </c>
      <c r="M6359">
        <v>-6</v>
      </c>
      <c r="N6359">
        <f>IF(Table1[[#This Row],[TeamFavorite]]=Table1[[#This Row],[TeamHome]],Table1[[#This Row],[ScoreAway]]-Table1[[#This Row],[ScoreHome]],Table1[[#This Row],[ScoreHome]]-Table1[[#This Row],[ScoreAway]])</f>
        <v>-28</v>
      </c>
      <c r="O6359">
        <f>IF(Table1[[#This Row],[SpreadActual]]&lt;Table1[[#This Row],[SpreadFavorite]],1,0)</f>
        <v>1</v>
      </c>
      <c r="P6359">
        <v>39</v>
      </c>
      <c r="Q6359" t="s">
        <v>150</v>
      </c>
      <c r="R6359" t="b">
        <v>0</v>
      </c>
      <c r="S6359">
        <v>90</v>
      </c>
      <c r="T6359">
        <v>6</v>
      </c>
      <c r="U6359">
        <v>39</v>
      </c>
    </row>
    <row r="6360" spans="1:22" x14ac:dyDescent="0.2">
      <c r="A6360" s="1">
        <v>35316</v>
      </c>
      <c r="B6360">
        <v>1996</v>
      </c>
      <c r="C6360">
        <f>_xlfn.MAXIFS(Table1[ScheduleWeekWritten],Table1[ScheduleSeason],Table1[[#This Row],[ScheduleSeason]])</f>
        <v>17</v>
      </c>
      <c r="D6360">
        <v>2</v>
      </c>
      <c r="E6360" cm="1">
        <f t="array" ref="E6360">_xlfn.XLOOKUP(Table1[[#This Row],[ScheduleWeekWritten]],Table3[Game],100+Table3[Increase],Table1[[#This Row],[ScheduleWeekWritten]])</f>
        <v>2</v>
      </c>
      <c r="F6360" t="b">
        <v>0</v>
      </c>
      <c r="G6360" t="s">
        <v>38</v>
      </c>
      <c r="H6360">
        <v>17</v>
      </c>
      <c r="I6360">
        <v>23</v>
      </c>
      <c r="J6360" t="s">
        <v>54</v>
      </c>
      <c r="K6360" t="s">
        <v>109</v>
      </c>
      <c r="L6360" t="str">
        <f>_xlfn.XLOOKUP(Table1[[#This Row],[TeamFavoriteID]],Table2[team_id],Table2[team_name],_xlfn.XLOOKUP(Table1[[#This Row],[TeamFavoriteID]],Table2[team_id_pfr],Table2[team_name],"Even"))</f>
        <v>Atlanta Falcons</v>
      </c>
      <c r="M6360">
        <v>-4</v>
      </c>
      <c r="N6360">
        <f>IF(Table1[[#This Row],[TeamFavorite]]=Table1[[#This Row],[TeamHome]],Table1[[#This Row],[ScoreAway]]-Table1[[#This Row],[ScoreHome]],Table1[[#This Row],[ScoreHome]]-Table1[[#This Row],[ScoreAway]])</f>
        <v>6</v>
      </c>
      <c r="O6360">
        <f>IF(Table1[[#This Row],[SpreadActual]]&lt;Table1[[#This Row],[SpreadFavorite]],1,0)</f>
        <v>0</v>
      </c>
      <c r="P6360">
        <v>46</v>
      </c>
      <c r="Q6360" t="s">
        <v>148</v>
      </c>
      <c r="R6360" t="b">
        <v>0</v>
      </c>
      <c r="S6360">
        <v>72</v>
      </c>
      <c r="T6360">
        <v>0</v>
      </c>
      <c r="V6360" t="s">
        <v>103</v>
      </c>
    </row>
    <row r="6361" spans="1:22" x14ac:dyDescent="0.2">
      <c r="A6361" s="1">
        <v>35316</v>
      </c>
      <c r="B6361">
        <v>1996</v>
      </c>
      <c r="C6361">
        <f>_xlfn.MAXIFS(Table1[ScheduleWeekWritten],Table1[ScheduleSeason],Table1[[#This Row],[ScheduleSeason]])</f>
        <v>17</v>
      </c>
      <c r="D6361">
        <v>2</v>
      </c>
      <c r="E6361" cm="1">
        <f t="array" ref="E6361">_xlfn.XLOOKUP(Table1[[#This Row],[ScheduleWeekWritten]],Table3[Game],100+Table3[Increase],Table1[[#This Row],[ScheduleWeekWritten]])</f>
        <v>2</v>
      </c>
      <c r="F6361" t="b">
        <v>0</v>
      </c>
      <c r="G6361" t="s">
        <v>28</v>
      </c>
      <c r="H6361">
        <v>17</v>
      </c>
      <c r="I6361">
        <v>10</v>
      </c>
      <c r="J6361" t="s">
        <v>115</v>
      </c>
      <c r="K6361" t="s">
        <v>43</v>
      </c>
      <c r="L6361" t="str">
        <f>_xlfn.XLOOKUP(Table1[[#This Row],[TeamFavoriteID]],Table2[team_id],Table2[team_name],_xlfn.XLOOKUP(Table1[[#This Row],[TeamFavoriteID]],Table2[team_id_pfr],Table2[team_name],"Even"))</f>
        <v>Buffalo Bills</v>
      </c>
      <c r="M6361">
        <v>-4.5</v>
      </c>
      <c r="N6361">
        <f>IF(Table1[[#This Row],[TeamFavorite]]=Table1[[#This Row],[TeamHome]],Table1[[#This Row],[ScoreAway]]-Table1[[#This Row],[ScoreHome]],Table1[[#This Row],[ScoreHome]]-Table1[[#This Row],[ScoreAway]])</f>
        <v>-7</v>
      </c>
      <c r="O6361">
        <f>IF(Table1[[#This Row],[SpreadActual]]&lt;Table1[[#This Row],[SpreadFavorite]],1,0)</f>
        <v>1</v>
      </c>
      <c r="P6361">
        <v>41.5</v>
      </c>
      <c r="Q6361" t="s">
        <v>123</v>
      </c>
      <c r="R6361" t="b">
        <v>0</v>
      </c>
      <c r="S6361">
        <v>67</v>
      </c>
      <c r="T6361">
        <v>17</v>
      </c>
      <c r="U6361">
        <v>91</v>
      </c>
    </row>
    <row r="6362" spans="1:22" x14ac:dyDescent="0.2">
      <c r="A6362" s="1">
        <v>35316</v>
      </c>
      <c r="B6362">
        <v>1996</v>
      </c>
      <c r="C6362">
        <f>_xlfn.MAXIFS(Table1[ScheduleWeekWritten],Table1[ScheduleSeason],Table1[[#This Row],[ScheduleSeason]])</f>
        <v>17</v>
      </c>
      <c r="D6362">
        <v>2</v>
      </c>
      <c r="E6362" cm="1">
        <f t="array" ref="E6362">_xlfn.XLOOKUP(Table1[[#This Row],[ScheduleWeekWritten]],Table3[Game],100+Table3[Increase],Table1[[#This Row],[ScheduleWeekWritten]])</f>
        <v>2</v>
      </c>
      <c r="F6362" t="b">
        <v>0</v>
      </c>
      <c r="G6362" t="s">
        <v>67</v>
      </c>
      <c r="H6362">
        <v>27</v>
      </c>
      <c r="I6362">
        <v>0</v>
      </c>
      <c r="J6362" t="s">
        <v>50</v>
      </c>
      <c r="K6362" t="s">
        <v>68</v>
      </c>
      <c r="L6362" t="str">
        <f>_xlfn.XLOOKUP(Table1[[#This Row],[TeamFavoriteID]],Table2[team_id],Table2[team_name],_xlfn.XLOOKUP(Table1[[#This Row],[TeamFavoriteID]],Table2[team_id_pfr],Table2[team_name],"Even"))</f>
        <v>Dallas Cowboys</v>
      </c>
      <c r="M6362">
        <v>-10</v>
      </c>
      <c r="N6362">
        <f>IF(Table1[[#This Row],[TeamFavorite]]=Table1[[#This Row],[TeamHome]],Table1[[#This Row],[ScoreAway]]-Table1[[#This Row],[ScoreHome]],Table1[[#This Row],[ScoreHome]]-Table1[[#This Row],[ScoreAway]])</f>
        <v>-27</v>
      </c>
      <c r="O6362">
        <f>IF(Table1[[#This Row],[SpreadActual]]&lt;Table1[[#This Row],[SpreadFavorite]],1,0)</f>
        <v>1</v>
      </c>
      <c r="P6362">
        <v>38</v>
      </c>
      <c r="Q6362" t="s">
        <v>119</v>
      </c>
      <c r="R6362" t="b">
        <v>0</v>
      </c>
      <c r="S6362">
        <v>81</v>
      </c>
      <c r="T6362">
        <v>9</v>
      </c>
      <c r="U6362">
        <v>67</v>
      </c>
    </row>
    <row r="6363" spans="1:22" x14ac:dyDescent="0.2">
      <c r="A6363" s="1">
        <v>35316</v>
      </c>
      <c r="B6363">
        <v>1996</v>
      </c>
      <c r="C6363">
        <f>_xlfn.MAXIFS(Table1[ScheduleWeekWritten],Table1[ScheduleSeason],Table1[[#This Row],[ScheduleSeason]])</f>
        <v>17</v>
      </c>
      <c r="D6363">
        <v>2</v>
      </c>
      <c r="E6363" cm="1">
        <f t="array" ref="E6363">_xlfn.XLOOKUP(Table1[[#This Row],[ScheduleWeekWritten]],Table3[Game],100+Table3[Increase],Table1[[#This Row],[ScheduleWeekWritten]])</f>
        <v>2</v>
      </c>
      <c r="F6363" t="b">
        <v>0</v>
      </c>
      <c r="G6363" t="s">
        <v>45</v>
      </c>
      <c r="H6363">
        <v>21</v>
      </c>
      <c r="I6363">
        <v>6</v>
      </c>
      <c r="J6363" t="s">
        <v>127</v>
      </c>
      <c r="K6363" t="s">
        <v>79</v>
      </c>
      <c r="L6363" t="str">
        <f>_xlfn.XLOOKUP(Table1[[#This Row],[TeamFavoriteID]],Table2[team_id],Table2[team_name],_xlfn.XLOOKUP(Table1[[#This Row],[TeamFavoriteID]],Table2[team_id_pfr],Table2[team_name],"Even"))</f>
        <v>Detroit Lions</v>
      </c>
      <c r="M6363">
        <v>-11</v>
      </c>
      <c r="N6363">
        <f>IF(Table1[[#This Row],[TeamFavorite]]=Table1[[#This Row],[TeamHome]],Table1[[#This Row],[ScoreAway]]-Table1[[#This Row],[ScoreHome]],Table1[[#This Row],[ScoreHome]]-Table1[[#This Row],[ScoreAway]])</f>
        <v>-15</v>
      </c>
      <c r="O6363">
        <f>IF(Table1[[#This Row],[SpreadActual]]&lt;Table1[[#This Row],[SpreadFavorite]],1,0)</f>
        <v>1</v>
      </c>
      <c r="P6363">
        <v>42</v>
      </c>
      <c r="Q6363" t="s">
        <v>125</v>
      </c>
      <c r="R6363" t="b">
        <v>0</v>
      </c>
      <c r="S6363">
        <v>72</v>
      </c>
      <c r="T6363">
        <v>0</v>
      </c>
      <c r="V6363" t="s">
        <v>103</v>
      </c>
    </row>
    <row r="6364" spans="1:22" x14ac:dyDescent="0.2">
      <c r="A6364" s="1">
        <v>35316</v>
      </c>
      <c r="B6364">
        <v>1996</v>
      </c>
      <c r="C6364">
        <f>_xlfn.MAXIFS(Table1[ScheduleWeekWritten],Table1[ScheduleSeason],Table1[[#This Row],[ScheduleSeason]])</f>
        <v>17</v>
      </c>
      <c r="D6364">
        <v>2</v>
      </c>
      <c r="E6364" cm="1">
        <f t="array" ref="E6364">_xlfn.XLOOKUP(Table1[[#This Row],[ScheduleWeekWritten]],Table3[Game],100+Table3[Increase],Table1[[#This Row],[ScheduleWeekWritten]])</f>
        <v>2</v>
      </c>
      <c r="F6364" t="b">
        <v>0</v>
      </c>
      <c r="G6364" t="s">
        <v>154</v>
      </c>
      <c r="H6364">
        <v>27</v>
      </c>
      <c r="I6364">
        <v>34</v>
      </c>
      <c r="J6364" t="s">
        <v>23</v>
      </c>
      <c r="K6364" t="s">
        <v>161</v>
      </c>
      <c r="L6364" t="str">
        <f>_xlfn.XLOOKUP(Table1[[#This Row],[TeamFavoriteID]],Table2[team_id],Table2[team_name],_xlfn.XLOOKUP(Table1[[#This Row],[TeamFavoriteID]],Table2[team_id_pfr],Table2[team_name],"Even"))</f>
        <v>Jacksonville Jaguars</v>
      </c>
      <c r="M6364">
        <v>-2.5</v>
      </c>
      <c r="N6364">
        <f>IF(Table1[[#This Row],[TeamFavorite]]=Table1[[#This Row],[TeamHome]],Table1[[#This Row],[ScoreAway]]-Table1[[#This Row],[ScoreHome]],Table1[[#This Row],[ScoreHome]]-Table1[[#This Row],[ScoreAway]])</f>
        <v>7</v>
      </c>
      <c r="O6364">
        <f>IF(Table1[[#This Row],[SpreadActual]]&lt;Table1[[#This Row],[SpreadFavorite]],1,0)</f>
        <v>0</v>
      </c>
      <c r="P6364">
        <v>39</v>
      </c>
      <c r="Q6364" t="s">
        <v>155</v>
      </c>
      <c r="R6364" t="b">
        <v>0</v>
      </c>
      <c r="S6364">
        <v>82</v>
      </c>
      <c r="T6364">
        <v>8</v>
      </c>
      <c r="U6364">
        <v>74</v>
      </c>
    </row>
    <row r="6365" spans="1:22" x14ac:dyDescent="0.2">
      <c r="A6365" s="1">
        <v>35316</v>
      </c>
      <c r="B6365">
        <v>1996</v>
      </c>
      <c r="C6365">
        <f>_xlfn.MAXIFS(Table1[ScheduleWeekWritten],Table1[ScheduleSeason],Table1[[#This Row],[ScheduleSeason]])</f>
        <v>17</v>
      </c>
      <c r="D6365">
        <v>2</v>
      </c>
      <c r="E6365" cm="1">
        <f t="array" ref="E6365">_xlfn.XLOOKUP(Table1[[#This Row],[ScheduleWeekWritten]],Table3[Game],100+Table3[Increase],Table1[[#This Row],[ScheduleWeekWritten]])</f>
        <v>2</v>
      </c>
      <c r="F6365" t="b">
        <v>0</v>
      </c>
      <c r="G6365" t="s">
        <v>42</v>
      </c>
      <c r="H6365">
        <v>19</v>
      </c>
      <c r="I6365">
        <v>3</v>
      </c>
      <c r="J6365" t="s">
        <v>20</v>
      </c>
      <c r="K6365" t="s">
        <v>75</v>
      </c>
      <c r="L6365" t="str">
        <f>_xlfn.XLOOKUP(Table1[[#This Row],[TeamFavoriteID]],Table2[team_id],Table2[team_name],_xlfn.XLOOKUP(Table1[[#This Row],[TeamFavoriteID]],Table2[team_id_pfr],Table2[team_name],"Even"))</f>
        <v>Kansas City Chiefs</v>
      </c>
      <c r="M6365">
        <v>-6.5</v>
      </c>
      <c r="N6365">
        <f>IF(Table1[[#This Row],[TeamFavorite]]=Table1[[#This Row],[TeamHome]],Table1[[#This Row],[ScoreAway]]-Table1[[#This Row],[ScoreHome]],Table1[[#This Row],[ScoreHome]]-Table1[[#This Row],[ScoreAway]])</f>
        <v>-16</v>
      </c>
      <c r="O6365">
        <f>IF(Table1[[#This Row],[SpreadActual]]&lt;Table1[[#This Row],[SpreadFavorite]],1,0)</f>
        <v>1</v>
      </c>
      <c r="P6365">
        <v>38</v>
      </c>
      <c r="Q6365" t="s">
        <v>117</v>
      </c>
      <c r="R6365" t="b">
        <v>0</v>
      </c>
      <c r="S6365">
        <v>72</v>
      </c>
      <c r="T6365">
        <v>8</v>
      </c>
      <c r="U6365">
        <v>86</v>
      </c>
    </row>
    <row r="6366" spans="1:22" x14ac:dyDescent="0.2">
      <c r="A6366" s="1">
        <v>35316</v>
      </c>
      <c r="B6366">
        <v>1996</v>
      </c>
      <c r="C6366">
        <f>_xlfn.MAXIFS(Table1[ScheduleWeekWritten],Table1[ScheduleSeason],Table1[[#This Row],[ScheduleSeason]])</f>
        <v>17</v>
      </c>
      <c r="D6366">
        <v>2</v>
      </c>
      <c r="E6366" cm="1">
        <f t="array" ref="E6366">_xlfn.XLOOKUP(Table1[[#This Row],[ScheduleWeekWritten]],Table3[Game],100+Table3[Increase],Table1[[#This Row],[ScheduleWeekWritten]])</f>
        <v>2</v>
      </c>
      <c r="F6366" t="b">
        <v>0</v>
      </c>
      <c r="G6366" t="s">
        <v>95</v>
      </c>
      <c r="H6366">
        <v>20</v>
      </c>
      <c r="I6366">
        <v>22</v>
      </c>
      <c r="J6366" t="s">
        <v>152</v>
      </c>
      <c r="K6366" t="s">
        <v>98</v>
      </c>
      <c r="L6366" t="str">
        <f>_xlfn.XLOOKUP(Table1[[#This Row],[TeamFavoriteID]],Table2[team_id],Table2[team_name],_xlfn.XLOOKUP(Table1[[#This Row],[TeamFavoriteID]],Table2[team_id_pfr],Table2[team_name],"Even"))</f>
        <v>New Orleans Saints</v>
      </c>
      <c r="M6366">
        <v>-3</v>
      </c>
      <c r="N6366">
        <f>IF(Table1[[#This Row],[TeamFavorite]]=Table1[[#This Row],[TeamHome]],Table1[[#This Row],[ScoreAway]]-Table1[[#This Row],[ScoreHome]],Table1[[#This Row],[ScoreHome]]-Table1[[#This Row],[ScoreAway]])</f>
        <v>2</v>
      </c>
      <c r="O6366">
        <f>IF(Table1[[#This Row],[SpreadActual]]&lt;Table1[[#This Row],[SpreadFavorite]],1,0)</f>
        <v>0</v>
      </c>
      <c r="P6366">
        <v>40.5</v>
      </c>
      <c r="Q6366" t="s">
        <v>124</v>
      </c>
      <c r="R6366" t="b">
        <v>0</v>
      </c>
      <c r="S6366">
        <v>72</v>
      </c>
      <c r="T6366">
        <v>0</v>
      </c>
      <c r="V6366" t="s">
        <v>103</v>
      </c>
    </row>
    <row r="6367" spans="1:22" x14ac:dyDescent="0.2">
      <c r="A6367" s="1">
        <v>35316</v>
      </c>
      <c r="B6367">
        <v>1996</v>
      </c>
      <c r="C6367">
        <f>_xlfn.MAXIFS(Table1[ScheduleWeekWritten],Table1[ScheduleSeason],Table1[[#This Row],[ScheduleSeason]])</f>
        <v>17</v>
      </c>
      <c r="D6367">
        <v>2</v>
      </c>
      <c r="E6367" cm="1">
        <f t="array" ref="E6367">_xlfn.XLOOKUP(Table1[[#This Row],[ScheduleWeekWritten]],Table3[Game],100+Table3[Increase],Table1[[#This Row],[ScheduleWeekWritten]])</f>
        <v>2</v>
      </c>
      <c r="F6367" t="b">
        <v>0</v>
      </c>
      <c r="G6367" t="s">
        <v>31</v>
      </c>
      <c r="H6367">
        <v>7</v>
      </c>
      <c r="I6367">
        <v>21</v>
      </c>
      <c r="J6367" t="s">
        <v>140</v>
      </c>
      <c r="K6367" t="s">
        <v>72</v>
      </c>
      <c r="L6367" t="str">
        <f>_xlfn.XLOOKUP(Table1[[#This Row],[TeamFavoriteID]],Table2[team_id],Table2[team_name],_xlfn.XLOOKUP(Table1[[#This Row],[TeamFavoriteID]],Table2[team_id_pfr],Table2[team_name],"Even"))</f>
        <v>Baltimore Colts</v>
      </c>
      <c r="M6367">
        <v>-4.5</v>
      </c>
      <c r="N6367">
        <f>IF(Table1[[#This Row],[TeamFavorite]]=Table1[[#This Row],[TeamHome]],Table1[[#This Row],[ScoreAway]]-Table1[[#This Row],[ScoreHome]],Table1[[#This Row],[ScoreHome]]-Table1[[#This Row],[ScoreAway]])</f>
        <v>-14</v>
      </c>
      <c r="O6367">
        <f>IF(Table1[[#This Row],[SpreadActual]]&lt;Table1[[#This Row],[SpreadFavorite]],1,0)</f>
        <v>1</v>
      </c>
      <c r="P6367">
        <v>38</v>
      </c>
      <c r="Q6367" t="s">
        <v>126</v>
      </c>
      <c r="R6367" t="b">
        <v>0</v>
      </c>
      <c r="S6367">
        <v>74</v>
      </c>
      <c r="T6367">
        <v>12</v>
      </c>
      <c r="U6367">
        <v>91</v>
      </c>
    </row>
    <row r="6368" spans="1:22" x14ac:dyDescent="0.2">
      <c r="A6368" s="1">
        <v>35316</v>
      </c>
      <c r="B6368">
        <v>1996</v>
      </c>
      <c r="C6368">
        <f>_xlfn.MAXIFS(Table1[ScheduleWeekWritten],Table1[ScheduleSeason],Table1[[#This Row],[ScheduleSeason]])</f>
        <v>17</v>
      </c>
      <c r="D6368">
        <v>2</v>
      </c>
      <c r="E6368" cm="1">
        <f t="array" ref="E6368">_xlfn.XLOOKUP(Table1[[#This Row],[ScheduleWeekWritten]],Table3[Game],100+Table3[Increase],Table1[[#This Row],[ScheduleWeekWritten]])</f>
        <v>2</v>
      </c>
      <c r="F6368" t="b">
        <v>0</v>
      </c>
      <c r="G6368" t="s">
        <v>49</v>
      </c>
      <c r="H6368">
        <v>31</v>
      </c>
      <c r="I6368">
        <v>17</v>
      </c>
      <c r="J6368" t="s">
        <v>158</v>
      </c>
      <c r="K6368" t="s">
        <v>51</v>
      </c>
      <c r="L6368" t="str">
        <f>_xlfn.XLOOKUP(Table1[[#This Row],[TeamFavoriteID]],Table2[team_id],Table2[team_name],_xlfn.XLOOKUP(Table1[[#This Row],[TeamFavoriteID]],Table2[team_id_pfr],Table2[team_name],"Even"))</f>
        <v>Pittsburgh Steelers</v>
      </c>
      <c r="M6368">
        <v>-4</v>
      </c>
      <c r="N6368">
        <f>IF(Table1[[#This Row],[TeamFavorite]]=Table1[[#This Row],[TeamHome]],Table1[[#This Row],[ScoreAway]]-Table1[[#This Row],[ScoreHome]],Table1[[#This Row],[ScoreHome]]-Table1[[#This Row],[ScoreAway]])</f>
        <v>-14</v>
      </c>
      <c r="O6368">
        <f>IF(Table1[[#This Row],[SpreadActual]]&lt;Table1[[#This Row],[SpreadFavorite]],1,0)</f>
        <v>1</v>
      </c>
      <c r="P6368">
        <v>37.5</v>
      </c>
      <c r="Q6368" t="s">
        <v>113</v>
      </c>
      <c r="R6368" t="b">
        <v>0</v>
      </c>
      <c r="S6368">
        <v>71</v>
      </c>
      <c r="T6368">
        <v>8</v>
      </c>
      <c r="U6368">
        <v>78</v>
      </c>
    </row>
    <row r="6369" spans="1:22" x14ac:dyDescent="0.2">
      <c r="A6369" s="1">
        <v>35316</v>
      </c>
      <c r="B6369">
        <v>1996</v>
      </c>
      <c r="C6369">
        <f>_xlfn.MAXIFS(Table1[ScheduleWeekWritten],Table1[ScheduleSeason],Table1[[#This Row],[ScheduleSeason]])</f>
        <v>17</v>
      </c>
      <c r="D6369">
        <v>2</v>
      </c>
      <c r="E6369" cm="1">
        <f t="array" ref="E6369">_xlfn.XLOOKUP(Table1[[#This Row],[ScheduleWeekWritten]],Table3[Game],100+Table3[Increase],Table1[[#This Row],[ScheduleWeekWritten]])</f>
        <v>2</v>
      </c>
      <c r="F6369" t="b">
        <v>0</v>
      </c>
      <c r="G6369" t="s">
        <v>27</v>
      </c>
      <c r="H6369">
        <v>27</v>
      </c>
      <c r="I6369">
        <v>14</v>
      </c>
      <c r="J6369" t="s">
        <v>101</v>
      </c>
      <c r="K6369" t="s">
        <v>29</v>
      </c>
      <c r="L6369" t="str">
        <f>_xlfn.XLOOKUP(Table1[[#This Row],[TeamFavoriteID]],Table2[team_id],Table2[team_name],_xlfn.XLOOKUP(Table1[[#This Row],[TeamFavoriteID]],Table2[team_id_pfr],Table2[team_name],"Even"))</f>
        <v>Los Angeles Chargers</v>
      </c>
      <c r="M6369">
        <v>-6.5</v>
      </c>
      <c r="N6369">
        <f>IF(Table1[[#This Row],[TeamFavorite]]=Table1[[#This Row],[TeamHome]],Table1[[#This Row],[ScoreAway]]-Table1[[#This Row],[ScoreHome]],Table1[[#This Row],[ScoreHome]]-Table1[[#This Row],[ScoreAway]])</f>
        <v>13</v>
      </c>
      <c r="O6369">
        <f>IF(Table1[[#This Row],[SpreadActual]]&lt;Table1[[#This Row],[SpreadFavorite]],1,0)</f>
        <v>0</v>
      </c>
      <c r="P6369">
        <v>41</v>
      </c>
      <c r="Q6369" t="s">
        <v>94</v>
      </c>
      <c r="R6369" t="b">
        <v>0</v>
      </c>
      <c r="S6369">
        <v>74</v>
      </c>
      <c r="T6369">
        <v>9</v>
      </c>
      <c r="U6369">
        <v>76</v>
      </c>
    </row>
    <row r="6370" spans="1:22" x14ac:dyDescent="0.2">
      <c r="A6370" s="1">
        <v>35316</v>
      </c>
      <c r="B6370">
        <v>1996</v>
      </c>
      <c r="C6370">
        <f>_xlfn.MAXIFS(Table1[ScheduleWeekWritten],Table1[ScheduleSeason],Table1[[#This Row],[ScheduleSeason]])</f>
        <v>17</v>
      </c>
      <c r="D6370">
        <v>2</v>
      </c>
      <c r="E6370" cm="1">
        <f t="array" ref="E6370">_xlfn.XLOOKUP(Table1[[#This Row],[ScheduleWeekWritten]],Table3[Game],100+Table3[Increase],Table1[[#This Row],[ScheduleWeekWritten]])</f>
        <v>2</v>
      </c>
      <c r="F6370" t="b">
        <v>0</v>
      </c>
      <c r="G6370" t="s">
        <v>53</v>
      </c>
      <c r="H6370">
        <v>34</v>
      </c>
      <c r="I6370">
        <v>0</v>
      </c>
      <c r="J6370" t="s">
        <v>153</v>
      </c>
      <c r="K6370" t="s">
        <v>87</v>
      </c>
      <c r="L6370" t="str">
        <f>_xlfn.XLOOKUP(Table1[[#This Row],[TeamFavoriteID]],Table2[team_id],Table2[team_name],_xlfn.XLOOKUP(Table1[[#This Row],[TeamFavoriteID]],Table2[team_id_pfr],Table2[team_name],"Even"))</f>
        <v>San Francisco 49ers</v>
      </c>
      <c r="M6370">
        <v>-12.5</v>
      </c>
      <c r="N6370">
        <f>IF(Table1[[#This Row],[TeamFavorite]]=Table1[[#This Row],[TeamHome]],Table1[[#This Row],[ScoreAway]]-Table1[[#This Row],[ScoreHome]],Table1[[#This Row],[ScoreHome]]-Table1[[#This Row],[ScoreAway]])</f>
        <v>-34</v>
      </c>
      <c r="O6370">
        <f>IF(Table1[[#This Row],[SpreadActual]]&lt;Table1[[#This Row],[SpreadFavorite]],1,0)</f>
        <v>1</v>
      </c>
      <c r="P6370">
        <v>44</v>
      </c>
      <c r="Q6370" t="s">
        <v>118</v>
      </c>
      <c r="R6370" t="b">
        <v>0</v>
      </c>
      <c r="S6370">
        <v>67</v>
      </c>
      <c r="T6370">
        <v>13</v>
      </c>
      <c r="U6370">
        <v>55</v>
      </c>
    </row>
    <row r="6371" spans="1:22" x14ac:dyDescent="0.2">
      <c r="A6371" s="1">
        <v>35316</v>
      </c>
      <c r="B6371">
        <v>1996</v>
      </c>
      <c r="C6371">
        <f>_xlfn.MAXIFS(Table1[ScheduleWeekWritten],Table1[ScheduleSeason],Table1[[#This Row],[ScheduleSeason]])</f>
        <v>17</v>
      </c>
      <c r="D6371">
        <v>2</v>
      </c>
      <c r="E6371" cm="1">
        <f t="array" ref="E6371">_xlfn.XLOOKUP(Table1[[#This Row],[ScheduleWeekWritten]],Table3[Game],100+Table3[Increase],Table1[[#This Row],[ScheduleWeekWritten]])</f>
        <v>2</v>
      </c>
      <c r="F6371" t="b">
        <v>0</v>
      </c>
      <c r="G6371" t="s">
        <v>128</v>
      </c>
      <c r="H6371">
        <v>20</v>
      </c>
      <c r="I6371">
        <v>30</v>
      </c>
      <c r="J6371" t="s">
        <v>24</v>
      </c>
      <c r="K6371" t="s">
        <v>88</v>
      </c>
      <c r="L6371" t="str">
        <f>_xlfn.XLOOKUP(Table1[[#This Row],[TeamFavoriteID]],Table2[team_id],Table2[team_name],_xlfn.XLOOKUP(Table1[[#This Row],[TeamFavoriteID]],Table2[team_id_pfr],Table2[team_name],"Even"))</f>
        <v>Denver Broncos</v>
      </c>
      <c r="M6371">
        <v>-2</v>
      </c>
      <c r="N6371">
        <f>IF(Table1[[#This Row],[TeamFavorite]]=Table1[[#This Row],[TeamHome]],Table1[[#This Row],[ScoreAway]]-Table1[[#This Row],[ScoreHome]],Table1[[#This Row],[ScoreHome]]-Table1[[#This Row],[ScoreAway]])</f>
        <v>-10</v>
      </c>
      <c r="O6371">
        <f>IF(Table1[[#This Row],[SpreadActual]]&lt;Table1[[#This Row],[SpreadFavorite]],1,0)</f>
        <v>1</v>
      </c>
      <c r="P6371">
        <v>41.5</v>
      </c>
      <c r="Q6371" t="s">
        <v>129</v>
      </c>
      <c r="R6371" t="b">
        <v>0</v>
      </c>
      <c r="S6371">
        <v>72</v>
      </c>
      <c r="T6371">
        <v>0</v>
      </c>
      <c r="V6371" t="s">
        <v>103</v>
      </c>
    </row>
    <row r="6372" spans="1:22" x14ac:dyDescent="0.2">
      <c r="A6372" s="1">
        <v>35316</v>
      </c>
      <c r="B6372">
        <v>1996</v>
      </c>
      <c r="C6372">
        <f>_xlfn.MAXIFS(Table1[ScheduleWeekWritten],Table1[ScheduleSeason],Table1[[#This Row],[ScheduleSeason]])</f>
        <v>17</v>
      </c>
      <c r="D6372">
        <v>2</v>
      </c>
      <c r="E6372" cm="1">
        <f t="array" ref="E6372">_xlfn.XLOOKUP(Table1[[#This Row],[ScheduleWeekWritten]],Table3[Game],100+Table3[Increase],Table1[[#This Row],[ScheduleWeekWritten]])</f>
        <v>2</v>
      </c>
      <c r="F6372" t="b">
        <v>0</v>
      </c>
      <c r="G6372" t="s">
        <v>61</v>
      </c>
      <c r="H6372">
        <v>10</v>
      </c>
      <c r="I6372">
        <v>3</v>
      </c>
      <c r="J6372" t="s">
        <v>46</v>
      </c>
      <c r="K6372" t="s">
        <v>89</v>
      </c>
      <c r="L6372" t="str">
        <f>_xlfn.XLOOKUP(Table1[[#This Row],[TeamFavoriteID]],Table2[team_id],Table2[team_name],_xlfn.XLOOKUP(Table1[[#This Row],[TeamFavoriteID]],Table2[team_id_pfr],Table2[team_name],"Even"))</f>
        <v>Even</v>
      </c>
      <c r="M6372">
        <v>0</v>
      </c>
      <c r="N6372">
        <f>IF(Table1[[#This Row],[TeamFavorite]]=Table1[[#This Row],[TeamHome]],Table1[[#This Row],[ScoreAway]]-Table1[[#This Row],[ScoreHome]],Table1[[#This Row],[ScoreHome]]-Table1[[#This Row],[ScoreAway]])</f>
        <v>7</v>
      </c>
      <c r="O6372">
        <f>IF(Table1[[#This Row],[SpreadActual]]&lt;Table1[[#This Row],[SpreadFavorite]],1,0)</f>
        <v>0</v>
      </c>
      <c r="P6372">
        <v>43.5</v>
      </c>
      <c r="Q6372" t="s">
        <v>64</v>
      </c>
      <c r="R6372" t="b">
        <v>0</v>
      </c>
      <c r="S6372">
        <v>77</v>
      </c>
      <c r="T6372">
        <v>9</v>
      </c>
      <c r="U6372">
        <v>80</v>
      </c>
    </row>
    <row r="6373" spans="1:22" x14ac:dyDescent="0.2">
      <c r="A6373" s="1">
        <v>35317</v>
      </c>
      <c r="B6373">
        <v>1996</v>
      </c>
      <c r="C6373">
        <f>_xlfn.MAXIFS(Table1[ScheduleWeekWritten],Table1[ScheduleSeason],Table1[[#This Row],[ScheduleSeason]])</f>
        <v>17</v>
      </c>
      <c r="D6373">
        <v>2</v>
      </c>
      <c r="E6373" cm="1">
        <f t="array" ref="E6373">_xlfn.XLOOKUP(Table1[[#This Row],[ScheduleWeekWritten]],Table3[Game],100+Table3[Increase],Table1[[#This Row],[ScheduleWeekWritten]])</f>
        <v>2</v>
      </c>
      <c r="F6373" t="b">
        <v>0</v>
      </c>
      <c r="G6373" t="s">
        <v>33</v>
      </c>
      <c r="H6373">
        <v>39</v>
      </c>
      <c r="I6373">
        <v>13</v>
      </c>
      <c r="J6373" t="s">
        <v>58</v>
      </c>
      <c r="K6373" t="s">
        <v>35</v>
      </c>
      <c r="L6373" t="str">
        <f>_xlfn.XLOOKUP(Table1[[#This Row],[TeamFavoriteID]],Table2[team_id],Table2[team_name],_xlfn.XLOOKUP(Table1[[#This Row],[TeamFavoriteID]],Table2[team_id_pfr],Table2[team_name],"Even"))</f>
        <v>Green Bay Packers</v>
      </c>
      <c r="M6373">
        <v>-7.5</v>
      </c>
      <c r="N6373">
        <f>IF(Table1[[#This Row],[TeamFavorite]]=Table1[[#This Row],[TeamHome]],Table1[[#This Row],[ScoreAway]]-Table1[[#This Row],[ScoreHome]],Table1[[#This Row],[ScoreHome]]-Table1[[#This Row],[ScoreAway]])</f>
        <v>-26</v>
      </c>
      <c r="O6373">
        <f>IF(Table1[[#This Row],[SpreadActual]]&lt;Table1[[#This Row],[SpreadFavorite]],1,0)</f>
        <v>1</v>
      </c>
      <c r="P6373">
        <v>40</v>
      </c>
      <c r="Q6373" t="s">
        <v>82</v>
      </c>
      <c r="R6373" t="b">
        <v>0</v>
      </c>
      <c r="S6373">
        <v>65</v>
      </c>
      <c r="T6373">
        <v>8</v>
      </c>
      <c r="U6373">
        <v>88</v>
      </c>
    </row>
    <row r="6374" spans="1:22" x14ac:dyDescent="0.2">
      <c r="A6374" s="1">
        <v>35323</v>
      </c>
      <c r="B6374">
        <v>1996</v>
      </c>
      <c r="C6374">
        <f>_xlfn.MAXIFS(Table1[ScheduleWeekWritten],Table1[ScheduleSeason],Table1[[#This Row],[ScheduleSeason]])</f>
        <v>17</v>
      </c>
      <c r="D6374">
        <v>3</v>
      </c>
      <c r="E6374" cm="1">
        <f t="array" ref="E6374">_xlfn.XLOOKUP(Table1[[#This Row],[ScheduleWeekWritten]],Table3[Game],100+Table3[Increase],Table1[[#This Row],[ScheduleWeekWritten]])</f>
        <v>3</v>
      </c>
      <c r="F6374" t="b">
        <v>0</v>
      </c>
      <c r="G6374" t="s">
        <v>46</v>
      </c>
      <c r="H6374">
        <v>14</v>
      </c>
      <c r="I6374">
        <v>20</v>
      </c>
      <c r="J6374" t="s">
        <v>54</v>
      </c>
      <c r="K6374" t="s">
        <v>47</v>
      </c>
      <c r="L6374" t="str">
        <f>_xlfn.XLOOKUP(Table1[[#This Row],[TeamFavoriteID]],Table2[team_id],Table2[team_name],_xlfn.XLOOKUP(Table1[[#This Row],[TeamFavoriteID]],Table2[team_id_pfr],Table2[team_name],"Even"))</f>
        <v>Chicago Bears</v>
      </c>
      <c r="M6374">
        <v>-3.5</v>
      </c>
      <c r="N6374">
        <f>IF(Table1[[#This Row],[TeamFavorite]]=Table1[[#This Row],[TeamHome]],Table1[[#This Row],[ScoreAway]]-Table1[[#This Row],[ScoreHome]],Table1[[#This Row],[ScoreHome]]-Table1[[#This Row],[ScoreAway]])</f>
        <v>6</v>
      </c>
      <c r="O6374">
        <f>IF(Table1[[#This Row],[SpreadActual]]&lt;Table1[[#This Row],[SpreadFavorite]],1,0)</f>
        <v>0</v>
      </c>
      <c r="P6374">
        <v>42.5</v>
      </c>
      <c r="Q6374" t="s">
        <v>114</v>
      </c>
      <c r="R6374" t="b">
        <v>0</v>
      </c>
      <c r="S6374">
        <v>60</v>
      </c>
      <c r="T6374">
        <v>7</v>
      </c>
      <c r="U6374">
        <v>74</v>
      </c>
    </row>
    <row r="6375" spans="1:22" x14ac:dyDescent="0.2">
      <c r="A6375" s="1">
        <v>35323</v>
      </c>
      <c r="B6375">
        <v>1996</v>
      </c>
      <c r="C6375">
        <f>_xlfn.MAXIFS(Table1[ScheduleWeekWritten],Table1[ScheduleSeason],Table1[[#This Row],[ScheduleSeason]])</f>
        <v>17</v>
      </c>
      <c r="D6375">
        <v>3</v>
      </c>
      <c r="E6375" cm="1">
        <f t="array" ref="E6375">_xlfn.XLOOKUP(Table1[[#This Row],[ScheduleWeekWritten]],Table3[Game],100+Table3[Increase],Table1[[#This Row],[ScheduleWeekWritten]])</f>
        <v>3</v>
      </c>
      <c r="F6375" t="b">
        <v>0</v>
      </c>
      <c r="G6375" t="s">
        <v>101</v>
      </c>
      <c r="H6375">
        <v>30</v>
      </c>
      <c r="I6375">
        <v>15</v>
      </c>
      <c r="J6375" t="s">
        <v>95</v>
      </c>
      <c r="K6375" t="s">
        <v>104</v>
      </c>
      <c r="L6375" t="str">
        <f>_xlfn.XLOOKUP(Table1[[#This Row],[TeamFavoriteID]],Table2[team_id],Table2[team_name],_xlfn.XLOOKUP(Table1[[#This Row],[TeamFavoriteID]],Table2[team_id_pfr],Table2[team_name],"Even"))</f>
        <v>Cincinnati Bengals</v>
      </c>
      <c r="M6375">
        <v>-3</v>
      </c>
      <c r="N6375">
        <f>IF(Table1[[#This Row],[TeamFavorite]]=Table1[[#This Row],[TeamHome]],Table1[[#This Row],[ScoreAway]]-Table1[[#This Row],[ScoreHome]],Table1[[#This Row],[ScoreHome]]-Table1[[#This Row],[ScoreAway]])</f>
        <v>-15</v>
      </c>
      <c r="O6375">
        <f>IF(Table1[[#This Row],[SpreadActual]]&lt;Table1[[#This Row],[SpreadFavorite]],1,0)</f>
        <v>1</v>
      </c>
      <c r="P6375">
        <v>42.5</v>
      </c>
      <c r="Q6375" t="s">
        <v>111</v>
      </c>
      <c r="R6375" t="b">
        <v>0</v>
      </c>
      <c r="S6375">
        <v>57</v>
      </c>
      <c r="T6375">
        <v>6</v>
      </c>
      <c r="U6375">
        <v>65</v>
      </c>
    </row>
    <row r="6376" spans="1:22" x14ac:dyDescent="0.2">
      <c r="A6376" s="1">
        <v>35323</v>
      </c>
      <c r="B6376">
        <v>1996</v>
      </c>
      <c r="C6376">
        <f>_xlfn.MAXIFS(Table1[ScheduleWeekWritten],Table1[ScheduleSeason],Table1[[#This Row],[ScheduleSeason]])</f>
        <v>17</v>
      </c>
      <c r="D6376">
        <v>3</v>
      </c>
      <c r="E6376" cm="1">
        <f t="array" ref="E6376">_xlfn.XLOOKUP(Table1[[#This Row],[ScheduleWeekWritten]],Table3[Game],100+Table3[Increase],Table1[[#This Row],[ScheduleWeekWritten]])</f>
        <v>3</v>
      </c>
      <c r="F6376" t="b">
        <v>0</v>
      </c>
      <c r="G6376" t="s">
        <v>67</v>
      </c>
      <c r="H6376">
        <v>24</v>
      </c>
      <c r="I6376">
        <v>25</v>
      </c>
      <c r="J6376" t="s">
        <v>140</v>
      </c>
      <c r="K6376" t="s">
        <v>68</v>
      </c>
      <c r="L6376" t="str">
        <f>_xlfn.XLOOKUP(Table1[[#This Row],[TeamFavoriteID]],Table2[team_id],Table2[team_name],_xlfn.XLOOKUP(Table1[[#This Row],[TeamFavoriteID]],Table2[team_id_pfr],Table2[team_name],"Even"))</f>
        <v>Dallas Cowboys</v>
      </c>
      <c r="M6376">
        <v>-9.5</v>
      </c>
      <c r="N6376">
        <f>IF(Table1[[#This Row],[TeamFavorite]]=Table1[[#This Row],[TeamHome]],Table1[[#This Row],[ScoreAway]]-Table1[[#This Row],[ScoreHome]],Table1[[#This Row],[ScoreHome]]-Table1[[#This Row],[ScoreAway]])</f>
        <v>1</v>
      </c>
      <c r="O6376">
        <f>IF(Table1[[#This Row],[SpreadActual]]&lt;Table1[[#This Row],[SpreadFavorite]],1,0)</f>
        <v>0</v>
      </c>
      <c r="P6376">
        <v>38.5</v>
      </c>
      <c r="Q6376" t="s">
        <v>119</v>
      </c>
      <c r="R6376" t="b">
        <v>0</v>
      </c>
      <c r="S6376">
        <v>78</v>
      </c>
      <c r="T6376">
        <v>15</v>
      </c>
      <c r="U6376">
        <v>76</v>
      </c>
    </row>
    <row r="6377" spans="1:22" x14ac:dyDescent="0.2">
      <c r="A6377" s="1">
        <v>35323</v>
      </c>
      <c r="B6377">
        <v>1996</v>
      </c>
      <c r="C6377">
        <f>_xlfn.MAXIFS(Table1[ScheduleWeekWritten],Table1[ScheduleSeason],Table1[[#This Row],[ScheduleSeason]])</f>
        <v>17</v>
      </c>
      <c r="D6377">
        <v>3</v>
      </c>
      <c r="E6377" cm="1">
        <f t="array" ref="E6377">_xlfn.XLOOKUP(Table1[[#This Row],[ScheduleWeekWritten]],Table3[Game],100+Table3[Increase],Table1[[#This Row],[ScheduleWeekWritten]])</f>
        <v>3</v>
      </c>
      <c r="F6377" t="b">
        <v>0</v>
      </c>
      <c r="G6377" t="s">
        <v>24</v>
      </c>
      <c r="H6377">
        <v>27</v>
      </c>
      <c r="I6377">
        <v>23</v>
      </c>
      <c r="J6377" t="s">
        <v>127</v>
      </c>
      <c r="K6377" t="s">
        <v>88</v>
      </c>
      <c r="L6377" t="str">
        <f>_xlfn.XLOOKUP(Table1[[#This Row],[TeamFavoriteID]],Table2[team_id],Table2[team_name],_xlfn.XLOOKUP(Table1[[#This Row],[TeamFavoriteID]],Table2[team_id_pfr],Table2[team_name],"Even"))</f>
        <v>Denver Broncos</v>
      </c>
      <c r="M6377">
        <v>-13</v>
      </c>
      <c r="N6377">
        <f>IF(Table1[[#This Row],[TeamFavorite]]=Table1[[#This Row],[TeamHome]],Table1[[#This Row],[ScoreAway]]-Table1[[#This Row],[ScoreHome]],Table1[[#This Row],[ScoreHome]]-Table1[[#This Row],[ScoreAway]])</f>
        <v>-4</v>
      </c>
      <c r="O6377">
        <f>IF(Table1[[#This Row],[SpreadActual]]&lt;Table1[[#This Row],[SpreadFavorite]],1,0)</f>
        <v>0</v>
      </c>
      <c r="P6377">
        <v>40.5</v>
      </c>
      <c r="Q6377" t="s">
        <v>71</v>
      </c>
      <c r="R6377" t="b">
        <v>0</v>
      </c>
      <c r="S6377">
        <v>59</v>
      </c>
      <c r="T6377">
        <v>9</v>
      </c>
      <c r="U6377">
        <v>72</v>
      </c>
    </row>
    <row r="6378" spans="1:22" x14ac:dyDescent="0.2">
      <c r="A6378" s="1">
        <v>35323</v>
      </c>
      <c r="B6378">
        <v>1996</v>
      </c>
      <c r="C6378">
        <f>_xlfn.MAXIFS(Table1[ScheduleWeekWritten],Table1[ScheduleSeason],Table1[[#This Row],[ScheduleSeason]])</f>
        <v>17</v>
      </c>
      <c r="D6378">
        <v>3</v>
      </c>
      <c r="E6378" cm="1">
        <f t="array" ref="E6378">_xlfn.XLOOKUP(Table1[[#This Row],[ScheduleWeekWritten]],Table3[Game],100+Table3[Increase],Table1[[#This Row],[ScheduleWeekWritten]])</f>
        <v>3</v>
      </c>
      <c r="F6378" t="b">
        <v>0</v>
      </c>
      <c r="G6378" t="s">
        <v>33</v>
      </c>
      <c r="H6378">
        <v>42</v>
      </c>
      <c r="I6378">
        <v>10</v>
      </c>
      <c r="J6378" t="s">
        <v>27</v>
      </c>
      <c r="K6378" t="s">
        <v>35</v>
      </c>
      <c r="L6378" t="str">
        <f>_xlfn.XLOOKUP(Table1[[#This Row],[TeamFavoriteID]],Table2[team_id],Table2[team_name],_xlfn.XLOOKUP(Table1[[#This Row],[TeamFavoriteID]],Table2[team_id_pfr],Table2[team_name],"Even"))</f>
        <v>Green Bay Packers</v>
      </c>
      <c r="M6378">
        <v>-8.5</v>
      </c>
      <c r="N6378">
        <f>IF(Table1[[#This Row],[TeamFavorite]]=Table1[[#This Row],[TeamHome]],Table1[[#This Row],[ScoreAway]]-Table1[[#This Row],[ScoreHome]],Table1[[#This Row],[ScoreHome]]-Table1[[#This Row],[ScoreAway]])</f>
        <v>-32</v>
      </c>
      <c r="O6378">
        <f>IF(Table1[[#This Row],[SpreadActual]]&lt;Table1[[#This Row],[SpreadFavorite]],1,0)</f>
        <v>1</v>
      </c>
      <c r="P6378">
        <v>44</v>
      </c>
      <c r="Q6378" t="s">
        <v>82</v>
      </c>
      <c r="R6378" t="b">
        <v>0</v>
      </c>
      <c r="S6378">
        <v>55</v>
      </c>
      <c r="T6378">
        <v>9</v>
      </c>
      <c r="U6378">
        <v>80</v>
      </c>
    </row>
    <row r="6379" spans="1:22" x14ac:dyDescent="0.2">
      <c r="A6379" s="1">
        <v>35323</v>
      </c>
      <c r="B6379">
        <v>1996</v>
      </c>
      <c r="C6379">
        <f>_xlfn.MAXIFS(Table1[ScheduleWeekWritten],Table1[ScheduleSeason],Table1[[#This Row],[ScheduleSeason]])</f>
        <v>17</v>
      </c>
      <c r="D6379">
        <v>3</v>
      </c>
      <c r="E6379" cm="1">
        <f t="array" ref="E6379">_xlfn.XLOOKUP(Table1[[#This Row],[ScheduleWeekWritten]],Table3[Game],100+Table3[Increase],Table1[[#This Row],[ScheduleWeekWritten]])</f>
        <v>3</v>
      </c>
      <c r="F6379" t="b">
        <v>0</v>
      </c>
      <c r="G6379" t="s">
        <v>23</v>
      </c>
      <c r="H6379">
        <v>29</v>
      </c>
      <c r="I6379">
        <v>13</v>
      </c>
      <c r="J6379" t="s">
        <v>158</v>
      </c>
      <c r="K6379" t="s">
        <v>25</v>
      </c>
      <c r="L6379" t="str">
        <f>_xlfn.XLOOKUP(Table1[[#This Row],[TeamFavoriteID]],Table2[team_id],Table2[team_name],_xlfn.XLOOKUP(Table1[[#This Row],[TeamFavoriteID]],Table2[team_id_pfr],Table2[team_name],"Even"))</f>
        <v>Houston Oilers</v>
      </c>
      <c r="M6379">
        <v>-3.5</v>
      </c>
      <c r="N6379">
        <f>IF(Table1[[#This Row],[TeamFavorite]]=Table1[[#This Row],[TeamHome]],Table1[[#This Row],[ScoreAway]]-Table1[[#This Row],[ScoreHome]],Table1[[#This Row],[ScoreHome]]-Table1[[#This Row],[ScoreAway]])</f>
        <v>-16</v>
      </c>
      <c r="O6379">
        <f>IF(Table1[[#This Row],[SpreadActual]]&lt;Table1[[#This Row],[SpreadFavorite]],1,0)</f>
        <v>1</v>
      </c>
      <c r="P6379">
        <v>40</v>
      </c>
      <c r="Q6379" t="s">
        <v>102</v>
      </c>
      <c r="R6379" t="b">
        <v>0</v>
      </c>
      <c r="S6379">
        <v>72</v>
      </c>
      <c r="T6379">
        <v>0</v>
      </c>
      <c r="V6379" t="s">
        <v>103</v>
      </c>
    </row>
    <row r="6380" spans="1:22" x14ac:dyDescent="0.2">
      <c r="A6380" s="1">
        <v>35323</v>
      </c>
      <c r="B6380">
        <v>1996</v>
      </c>
      <c r="C6380">
        <f>_xlfn.MAXIFS(Table1[ScheduleWeekWritten],Table1[ScheduleSeason],Table1[[#This Row],[ScheduleSeason]])</f>
        <v>17</v>
      </c>
      <c r="D6380">
        <v>3</v>
      </c>
      <c r="E6380" cm="1">
        <f t="array" ref="E6380">_xlfn.XLOOKUP(Table1[[#This Row],[ScheduleWeekWritten]],Table3[Game],100+Table3[Increase],Table1[[#This Row],[ScheduleWeekWritten]])</f>
        <v>3</v>
      </c>
      <c r="F6380" t="b">
        <v>0</v>
      </c>
      <c r="G6380" t="s">
        <v>19</v>
      </c>
      <c r="H6380">
        <v>36</v>
      </c>
      <c r="I6380">
        <v>27</v>
      </c>
      <c r="J6380" t="s">
        <v>31</v>
      </c>
      <c r="K6380" t="s">
        <v>91</v>
      </c>
      <c r="L6380" t="str">
        <f>_xlfn.XLOOKUP(Table1[[#This Row],[TeamFavoriteID]],Table2[team_id],Table2[team_name],_xlfn.XLOOKUP(Table1[[#This Row],[TeamFavoriteID]],Table2[team_id_pfr],Table2[team_name],"Even"))</f>
        <v>Miami Dolphins</v>
      </c>
      <c r="M6380">
        <v>-12.5</v>
      </c>
      <c r="N6380">
        <f>IF(Table1[[#This Row],[TeamFavorite]]=Table1[[#This Row],[TeamHome]],Table1[[#This Row],[ScoreAway]]-Table1[[#This Row],[ScoreHome]],Table1[[#This Row],[ScoreHome]]-Table1[[#This Row],[ScoreAway]])</f>
        <v>-9</v>
      </c>
      <c r="O6380">
        <f>IF(Table1[[#This Row],[SpreadActual]]&lt;Table1[[#This Row],[SpreadFavorite]],1,0)</f>
        <v>0</v>
      </c>
      <c r="P6380">
        <v>39.5</v>
      </c>
      <c r="Q6380" t="s">
        <v>143</v>
      </c>
      <c r="R6380" t="b">
        <v>0</v>
      </c>
      <c r="S6380">
        <v>83</v>
      </c>
      <c r="T6380">
        <v>8</v>
      </c>
      <c r="U6380">
        <v>68</v>
      </c>
    </row>
    <row r="6381" spans="1:22" x14ac:dyDescent="0.2">
      <c r="A6381" s="1">
        <v>35323</v>
      </c>
      <c r="B6381">
        <v>1996</v>
      </c>
      <c r="C6381">
        <f>_xlfn.MAXIFS(Table1[ScheduleWeekWritten],Table1[ScheduleSeason],Table1[[#This Row],[ScheduleSeason]])</f>
        <v>17</v>
      </c>
      <c r="D6381">
        <v>3</v>
      </c>
      <c r="E6381" cm="1">
        <f t="array" ref="E6381">_xlfn.XLOOKUP(Table1[[#This Row],[ScheduleWeekWritten]],Table3[Game],100+Table3[Increase],Table1[[#This Row],[ScheduleWeekWritten]])</f>
        <v>3</v>
      </c>
      <c r="F6381" t="b">
        <v>0</v>
      </c>
      <c r="G6381" t="s">
        <v>115</v>
      </c>
      <c r="H6381">
        <v>31</v>
      </c>
      <c r="I6381">
        <v>0</v>
      </c>
      <c r="J6381" t="s">
        <v>149</v>
      </c>
      <c r="K6381" t="s">
        <v>70</v>
      </c>
      <c r="L6381" t="str">
        <f>_xlfn.XLOOKUP(Table1[[#This Row],[TeamFavoriteID]],Table2[team_id],Table2[team_name],_xlfn.XLOOKUP(Table1[[#This Row],[TeamFavoriteID]],Table2[team_id_pfr],Table2[team_name],"Even"))</f>
        <v>Boston Patriots</v>
      </c>
      <c r="M6381">
        <v>-10</v>
      </c>
      <c r="N6381">
        <f>IF(Table1[[#This Row],[TeamFavorite]]=Table1[[#This Row],[TeamHome]],Table1[[#This Row],[ScoreAway]]-Table1[[#This Row],[ScoreHome]],Table1[[#This Row],[ScoreHome]]-Table1[[#This Row],[ScoreAway]])</f>
        <v>31</v>
      </c>
      <c r="O6381">
        <f>IF(Table1[[#This Row],[SpreadActual]]&lt;Table1[[#This Row],[SpreadFavorite]],1,0)</f>
        <v>0</v>
      </c>
      <c r="P6381">
        <v>39.5</v>
      </c>
      <c r="Q6381" t="s">
        <v>116</v>
      </c>
      <c r="R6381" t="b">
        <v>0</v>
      </c>
      <c r="S6381">
        <v>64</v>
      </c>
      <c r="T6381">
        <v>11</v>
      </c>
      <c r="U6381">
        <v>68</v>
      </c>
    </row>
    <row r="6382" spans="1:22" x14ac:dyDescent="0.2">
      <c r="A6382" s="1">
        <v>35323</v>
      </c>
      <c r="B6382">
        <v>1996</v>
      </c>
      <c r="C6382">
        <f>_xlfn.MAXIFS(Table1[ScheduleWeekWritten],Table1[ScheduleSeason],Table1[[#This Row],[ScheduleSeason]])</f>
        <v>17</v>
      </c>
      <c r="D6382">
        <v>3</v>
      </c>
      <c r="E6382" cm="1">
        <f t="array" ref="E6382">_xlfn.XLOOKUP(Table1[[#This Row],[ScheduleWeekWritten]],Table3[Game],100+Table3[Increase],Table1[[#This Row],[ScheduleWeekWritten]])</f>
        <v>3</v>
      </c>
      <c r="F6382" t="b">
        <v>0</v>
      </c>
      <c r="G6382" t="s">
        <v>50</v>
      </c>
      <c r="H6382">
        <v>10</v>
      </c>
      <c r="I6382">
        <v>31</v>
      </c>
      <c r="J6382" t="s">
        <v>61</v>
      </c>
      <c r="K6382" t="s">
        <v>85</v>
      </c>
      <c r="L6382" t="str">
        <f>_xlfn.XLOOKUP(Table1[[#This Row],[TeamFavoriteID]],Table2[team_id],Table2[team_name],_xlfn.XLOOKUP(Table1[[#This Row],[TeamFavoriteID]],Table2[team_id_pfr],Table2[team_name],"Even"))</f>
        <v>Washington Commanders</v>
      </c>
      <c r="M6382">
        <v>-1</v>
      </c>
      <c r="N6382">
        <f>IF(Table1[[#This Row],[TeamFavorite]]=Table1[[#This Row],[TeamHome]],Table1[[#This Row],[ScoreAway]]-Table1[[#This Row],[ScoreHome]],Table1[[#This Row],[ScoreHome]]-Table1[[#This Row],[ScoreAway]])</f>
        <v>-21</v>
      </c>
      <c r="O6382">
        <f>IF(Table1[[#This Row],[SpreadActual]]&lt;Table1[[#This Row],[SpreadFavorite]],1,0)</f>
        <v>1</v>
      </c>
      <c r="P6382">
        <v>38.5</v>
      </c>
      <c r="Q6382" t="s">
        <v>126</v>
      </c>
      <c r="R6382" t="b">
        <v>0</v>
      </c>
      <c r="S6382">
        <v>68</v>
      </c>
      <c r="T6382">
        <v>10</v>
      </c>
      <c r="U6382">
        <v>53</v>
      </c>
    </row>
    <row r="6383" spans="1:22" x14ac:dyDescent="0.2">
      <c r="A6383" s="1">
        <v>35323</v>
      </c>
      <c r="B6383">
        <v>1996</v>
      </c>
      <c r="C6383">
        <f>_xlfn.MAXIFS(Table1[ScheduleWeekWritten],Table1[ScheduleSeason],Table1[[#This Row],[ScheduleSeason]])</f>
        <v>17</v>
      </c>
      <c r="D6383">
        <v>3</v>
      </c>
      <c r="E6383" cm="1">
        <f t="array" ref="E6383">_xlfn.XLOOKUP(Table1[[#This Row],[ScheduleWeekWritten]],Table3[Game],100+Table3[Increase],Table1[[#This Row],[ScheduleWeekWritten]])</f>
        <v>3</v>
      </c>
      <c r="F6383" t="b">
        <v>0</v>
      </c>
      <c r="G6383" t="s">
        <v>20</v>
      </c>
      <c r="H6383">
        <v>17</v>
      </c>
      <c r="I6383">
        <v>3</v>
      </c>
      <c r="J6383" t="s">
        <v>154</v>
      </c>
      <c r="K6383" t="s">
        <v>21</v>
      </c>
      <c r="L6383" t="str">
        <f>_xlfn.XLOOKUP(Table1[[#This Row],[TeamFavoriteID]],Table2[team_id],Table2[team_name],_xlfn.XLOOKUP(Table1[[#This Row],[TeamFavoriteID]],Table2[team_id_pfr],Table2[team_name],"Even"))</f>
        <v>Las Vegas Raiders</v>
      </c>
      <c r="M6383">
        <v>-6.5</v>
      </c>
      <c r="N6383">
        <f>IF(Table1[[#This Row],[TeamFavorite]]=Table1[[#This Row],[TeamHome]],Table1[[#This Row],[ScoreAway]]-Table1[[#This Row],[ScoreHome]],Table1[[#This Row],[ScoreHome]]-Table1[[#This Row],[ScoreAway]])</f>
        <v>14</v>
      </c>
      <c r="O6383">
        <f>IF(Table1[[#This Row],[SpreadActual]]&lt;Table1[[#This Row],[SpreadFavorite]],1,0)</f>
        <v>0</v>
      </c>
      <c r="P6383">
        <v>39</v>
      </c>
      <c r="Q6383" t="s">
        <v>76</v>
      </c>
      <c r="R6383" t="b">
        <v>0</v>
      </c>
      <c r="S6383">
        <v>64</v>
      </c>
      <c r="T6383">
        <v>12</v>
      </c>
      <c r="U6383">
        <v>87</v>
      </c>
    </row>
    <row r="6384" spans="1:22" x14ac:dyDescent="0.2">
      <c r="A6384" s="1">
        <v>35323</v>
      </c>
      <c r="B6384">
        <v>1996</v>
      </c>
      <c r="C6384">
        <f>_xlfn.MAXIFS(Table1[ScheduleWeekWritten],Table1[ScheduleSeason],Table1[[#This Row],[ScheduleSeason]])</f>
        <v>17</v>
      </c>
      <c r="D6384">
        <v>3</v>
      </c>
      <c r="E6384" cm="1">
        <f t="array" ref="E6384">_xlfn.XLOOKUP(Table1[[#This Row],[ScheduleWeekWritten]],Table3[Game],100+Table3[Increase],Table1[[#This Row],[ScheduleWeekWritten]])</f>
        <v>3</v>
      </c>
      <c r="F6384" t="b">
        <v>0</v>
      </c>
      <c r="G6384" t="s">
        <v>58</v>
      </c>
      <c r="H6384">
        <v>24</v>
      </c>
      <c r="I6384">
        <v>17</v>
      </c>
      <c r="J6384" t="s">
        <v>45</v>
      </c>
      <c r="K6384" t="s">
        <v>77</v>
      </c>
      <c r="L6384" t="str">
        <f>_xlfn.XLOOKUP(Table1[[#This Row],[TeamFavoriteID]],Table2[team_id],Table2[team_name],_xlfn.XLOOKUP(Table1[[#This Row],[TeamFavoriteID]],Table2[team_id_pfr],Table2[team_name],"Even"))</f>
        <v>Philadelphia Eagles</v>
      </c>
      <c r="M6384">
        <v>-1.5</v>
      </c>
      <c r="N6384">
        <f>IF(Table1[[#This Row],[TeamFavorite]]=Table1[[#This Row],[TeamHome]],Table1[[#This Row],[ScoreAway]]-Table1[[#This Row],[ScoreHome]],Table1[[#This Row],[ScoreHome]]-Table1[[#This Row],[ScoreAway]])</f>
        <v>-7</v>
      </c>
      <c r="O6384">
        <f>IF(Table1[[#This Row],[SpreadActual]]&lt;Table1[[#This Row],[SpreadFavorite]],1,0)</f>
        <v>1</v>
      </c>
      <c r="P6384">
        <v>42.5</v>
      </c>
      <c r="Q6384" t="s">
        <v>112</v>
      </c>
      <c r="R6384" t="b">
        <v>0</v>
      </c>
      <c r="S6384">
        <v>65</v>
      </c>
      <c r="T6384">
        <v>9</v>
      </c>
      <c r="U6384">
        <v>63</v>
      </c>
    </row>
    <row r="6385" spans="1:22" x14ac:dyDescent="0.2">
      <c r="A6385" s="1">
        <v>35323</v>
      </c>
      <c r="B6385">
        <v>1996</v>
      </c>
      <c r="C6385">
        <f>_xlfn.MAXIFS(Table1[ScheduleWeekWritten],Table1[ScheduleSeason],Table1[[#This Row],[ScheduleSeason]])</f>
        <v>17</v>
      </c>
      <c r="D6385">
        <v>3</v>
      </c>
      <c r="E6385" cm="1">
        <f t="array" ref="E6385">_xlfn.XLOOKUP(Table1[[#This Row],[ScheduleWeekWritten]],Table3[Game],100+Table3[Increase],Table1[[#This Row],[ScheduleWeekWritten]])</f>
        <v>3</v>
      </c>
      <c r="F6385" t="b">
        <v>0</v>
      </c>
      <c r="G6385" t="s">
        <v>128</v>
      </c>
      <c r="H6385">
        <v>17</v>
      </c>
      <c r="I6385">
        <v>35</v>
      </c>
      <c r="J6385" t="s">
        <v>42</v>
      </c>
      <c r="K6385" t="s">
        <v>75</v>
      </c>
      <c r="L6385" t="str">
        <f>_xlfn.XLOOKUP(Table1[[#This Row],[TeamFavoriteID]],Table2[team_id],Table2[team_name],_xlfn.XLOOKUP(Table1[[#This Row],[TeamFavoriteID]],Table2[team_id_pfr],Table2[team_name],"Even"))</f>
        <v>Kansas City Chiefs</v>
      </c>
      <c r="M6385">
        <v>-3.5</v>
      </c>
      <c r="N6385">
        <f>IF(Table1[[#This Row],[TeamFavorite]]=Table1[[#This Row],[TeamHome]],Table1[[#This Row],[ScoreAway]]-Table1[[#This Row],[ScoreHome]],Table1[[#This Row],[ScoreHome]]-Table1[[#This Row],[ScoreAway]])</f>
        <v>-18</v>
      </c>
      <c r="O6385">
        <f>IF(Table1[[#This Row],[SpreadActual]]&lt;Table1[[#This Row],[SpreadFavorite]],1,0)</f>
        <v>1</v>
      </c>
      <c r="P6385">
        <v>38.5</v>
      </c>
      <c r="Q6385" t="s">
        <v>129</v>
      </c>
      <c r="R6385" t="b">
        <v>0</v>
      </c>
      <c r="S6385">
        <v>72</v>
      </c>
      <c r="T6385">
        <v>0</v>
      </c>
      <c r="V6385" t="s">
        <v>103</v>
      </c>
    </row>
    <row r="6386" spans="1:22" x14ac:dyDescent="0.2">
      <c r="A6386" s="1">
        <v>35324</v>
      </c>
      <c r="B6386">
        <v>1996</v>
      </c>
      <c r="C6386">
        <f>_xlfn.MAXIFS(Table1[ScheduleWeekWritten],Table1[ScheduleSeason],Table1[[#This Row],[ScheduleSeason]])</f>
        <v>17</v>
      </c>
      <c r="D6386">
        <v>3</v>
      </c>
      <c r="E6386" cm="1">
        <f t="array" ref="E6386">_xlfn.XLOOKUP(Table1[[#This Row],[ScheduleWeekWritten]],Table3[Game],100+Table3[Increase],Table1[[#This Row],[ScheduleWeekWritten]])</f>
        <v>3</v>
      </c>
      <c r="F6386" t="b">
        <v>0</v>
      </c>
      <c r="G6386" t="s">
        <v>49</v>
      </c>
      <c r="H6386">
        <v>24</v>
      </c>
      <c r="I6386">
        <v>6</v>
      </c>
      <c r="J6386" t="s">
        <v>28</v>
      </c>
      <c r="K6386" t="s">
        <v>51</v>
      </c>
      <c r="L6386" t="str">
        <f>_xlfn.XLOOKUP(Table1[[#This Row],[TeamFavoriteID]],Table2[team_id],Table2[team_name],_xlfn.XLOOKUP(Table1[[#This Row],[TeamFavoriteID]],Table2[team_id_pfr],Table2[team_name],"Even"))</f>
        <v>Pittsburgh Steelers</v>
      </c>
      <c r="M6386">
        <v>-2</v>
      </c>
      <c r="N6386">
        <f>IF(Table1[[#This Row],[TeamFavorite]]=Table1[[#This Row],[TeamHome]],Table1[[#This Row],[ScoreAway]]-Table1[[#This Row],[ScoreHome]],Table1[[#This Row],[ScoreHome]]-Table1[[#This Row],[ScoreAway]])</f>
        <v>-18</v>
      </c>
      <c r="O6386">
        <f>IF(Table1[[#This Row],[SpreadActual]]&lt;Table1[[#This Row],[SpreadFavorite]],1,0)</f>
        <v>1</v>
      </c>
      <c r="P6386">
        <v>40</v>
      </c>
      <c r="Q6386" t="s">
        <v>113</v>
      </c>
      <c r="R6386" t="b">
        <v>0</v>
      </c>
      <c r="S6386">
        <v>57</v>
      </c>
      <c r="T6386">
        <v>6</v>
      </c>
      <c r="U6386">
        <v>91</v>
      </c>
    </row>
    <row r="6387" spans="1:22" x14ac:dyDescent="0.2">
      <c r="A6387" s="1">
        <v>35330</v>
      </c>
      <c r="B6387">
        <v>1996</v>
      </c>
      <c r="C6387">
        <f>_xlfn.MAXIFS(Table1[ScheduleWeekWritten],Table1[ScheduleSeason],Table1[[#This Row],[ScheduleSeason]])</f>
        <v>17</v>
      </c>
      <c r="D6387">
        <v>4</v>
      </c>
      <c r="E6387" cm="1">
        <f t="array" ref="E6387">_xlfn.XLOOKUP(Table1[[#This Row],[ScheduleWeekWritten]],Table3[Game],100+Table3[Increase],Table1[[#This Row],[ScheduleWeekWritten]])</f>
        <v>4</v>
      </c>
      <c r="F6387" t="b">
        <v>0</v>
      </c>
      <c r="G6387" t="s">
        <v>38</v>
      </c>
      <c r="H6387">
        <v>18</v>
      </c>
      <c r="I6387">
        <v>33</v>
      </c>
      <c r="J6387" t="s">
        <v>58</v>
      </c>
      <c r="K6387" t="s">
        <v>109</v>
      </c>
      <c r="L6387" t="str">
        <f>_xlfn.XLOOKUP(Table1[[#This Row],[TeamFavoriteID]],Table2[team_id],Table2[team_name],_xlfn.XLOOKUP(Table1[[#This Row],[TeamFavoriteID]],Table2[team_id_pfr],Table2[team_name],"Even"))</f>
        <v>Atlanta Falcons</v>
      </c>
      <c r="M6387">
        <v>-2</v>
      </c>
      <c r="N6387">
        <f>IF(Table1[[#This Row],[TeamFavorite]]=Table1[[#This Row],[TeamHome]],Table1[[#This Row],[ScoreAway]]-Table1[[#This Row],[ScoreHome]],Table1[[#This Row],[ScoreHome]]-Table1[[#This Row],[ScoreAway]])</f>
        <v>15</v>
      </c>
      <c r="O6387">
        <f>IF(Table1[[#This Row],[SpreadActual]]&lt;Table1[[#This Row],[SpreadFavorite]],1,0)</f>
        <v>0</v>
      </c>
      <c r="P6387">
        <v>43</v>
      </c>
      <c r="Q6387" t="s">
        <v>148</v>
      </c>
      <c r="R6387" t="b">
        <v>0</v>
      </c>
      <c r="S6387">
        <v>72</v>
      </c>
      <c r="T6387">
        <v>0</v>
      </c>
      <c r="V6387" t="s">
        <v>103</v>
      </c>
    </row>
    <row r="6388" spans="1:22" x14ac:dyDescent="0.2">
      <c r="A6388" s="1">
        <v>35330</v>
      </c>
      <c r="B6388">
        <v>1996</v>
      </c>
      <c r="C6388">
        <f>_xlfn.MAXIFS(Table1[ScheduleWeekWritten],Table1[ScheduleSeason],Table1[[#This Row],[ScheduleSeason]])</f>
        <v>17</v>
      </c>
      <c r="D6388">
        <v>4</v>
      </c>
      <c r="E6388" cm="1">
        <f t="array" ref="E6388">_xlfn.XLOOKUP(Table1[[#This Row],[ScheduleWeekWritten]],Table3[Game],100+Table3[Increase],Table1[[#This Row],[ScheduleWeekWritten]])</f>
        <v>4</v>
      </c>
      <c r="F6388" t="b">
        <v>0</v>
      </c>
      <c r="G6388" t="s">
        <v>28</v>
      </c>
      <c r="H6388">
        <v>10</v>
      </c>
      <c r="I6388">
        <v>7</v>
      </c>
      <c r="J6388" t="s">
        <v>67</v>
      </c>
      <c r="K6388" t="s">
        <v>68</v>
      </c>
      <c r="L6388" t="str">
        <f>_xlfn.XLOOKUP(Table1[[#This Row],[TeamFavoriteID]],Table2[team_id],Table2[team_name],_xlfn.XLOOKUP(Table1[[#This Row],[TeamFavoriteID]],Table2[team_id_pfr],Table2[team_name],"Even"))</f>
        <v>Dallas Cowboys</v>
      </c>
      <c r="M6388">
        <v>-2.5</v>
      </c>
      <c r="N6388">
        <f>IF(Table1[[#This Row],[TeamFavorite]]=Table1[[#This Row],[TeamHome]],Table1[[#This Row],[ScoreAway]]-Table1[[#This Row],[ScoreHome]],Table1[[#This Row],[ScoreHome]]-Table1[[#This Row],[ScoreAway]])</f>
        <v>3</v>
      </c>
      <c r="O6388">
        <f>IF(Table1[[#This Row],[SpreadActual]]&lt;Table1[[#This Row],[SpreadFavorite]],1,0)</f>
        <v>0</v>
      </c>
      <c r="P6388">
        <v>42</v>
      </c>
      <c r="Q6388" t="s">
        <v>123</v>
      </c>
      <c r="R6388" t="b">
        <v>0</v>
      </c>
      <c r="S6388">
        <v>60</v>
      </c>
      <c r="T6388">
        <v>12</v>
      </c>
      <c r="U6388">
        <v>82</v>
      </c>
    </row>
    <row r="6389" spans="1:22" x14ac:dyDescent="0.2">
      <c r="A6389" s="1">
        <v>35330</v>
      </c>
      <c r="B6389">
        <v>1996</v>
      </c>
      <c r="C6389">
        <f>_xlfn.MAXIFS(Table1[ScheduleWeekWritten],Table1[ScheduleSeason],Table1[[#This Row],[ScheduleSeason]])</f>
        <v>17</v>
      </c>
      <c r="D6389">
        <v>4</v>
      </c>
      <c r="E6389" cm="1">
        <f t="array" ref="E6389">_xlfn.XLOOKUP(Table1[[#This Row],[ScheduleWeekWritten]],Table3[Game],100+Table3[Increase],Table1[[#This Row],[ScheduleWeekWritten]])</f>
        <v>4</v>
      </c>
      <c r="F6389" t="b">
        <v>0</v>
      </c>
      <c r="G6389" t="s">
        <v>152</v>
      </c>
      <c r="H6389">
        <v>23</v>
      </c>
      <c r="I6389">
        <v>7</v>
      </c>
      <c r="J6389" t="s">
        <v>53</v>
      </c>
      <c r="K6389" t="s">
        <v>87</v>
      </c>
      <c r="L6389" t="str">
        <f>_xlfn.XLOOKUP(Table1[[#This Row],[TeamFavoriteID]],Table2[team_id],Table2[team_name],_xlfn.XLOOKUP(Table1[[#This Row],[TeamFavoriteID]],Table2[team_id_pfr],Table2[team_name],"Even"))</f>
        <v>San Francisco 49ers</v>
      </c>
      <c r="M6389">
        <v>-9</v>
      </c>
      <c r="N6389">
        <f>IF(Table1[[#This Row],[TeamFavorite]]=Table1[[#This Row],[TeamHome]],Table1[[#This Row],[ScoreAway]]-Table1[[#This Row],[ScoreHome]],Table1[[#This Row],[ScoreHome]]-Table1[[#This Row],[ScoreAway]])</f>
        <v>16</v>
      </c>
      <c r="O6389">
        <f>IF(Table1[[#This Row],[SpreadActual]]&lt;Table1[[#This Row],[SpreadFavorite]],1,0)</f>
        <v>0</v>
      </c>
      <c r="P6389">
        <v>42</v>
      </c>
      <c r="Q6389" t="s">
        <v>160</v>
      </c>
      <c r="R6389" t="b">
        <v>0</v>
      </c>
      <c r="S6389">
        <v>69</v>
      </c>
      <c r="T6389">
        <v>8</v>
      </c>
      <c r="U6389">
        <v>67</v>
      </c>
    </row>
    <row r="6390" spans="1:22" x14ac:dyDescent="0.2">
      <c r="A6390" s="1">
        <v>35330</v>
      </c>
      <c r="B6390">
        <v>1996</v>
      </c>
      <c r="C6390">
        <f>_xlfn.MAXIFS(Table1[ScheduleWeekWritten],Table1[ScheduleSeason],Table1[[#This Row],[ScheduleSeason]])</f>
        <v>17</v>
      </c>
      <c r="D6390">
        <v>4</v>
      </c>
      <c r="E6390" cm="1">
        <f t="array" ref="E6390">_xlfn.XLOOKUP(Table1[[#This Row],[ScheduleWeekWritten]],Table3[Game],100+Table3[Increase],Table1[[#This Row],[ScheduleWeekWritten]])</f>
        <v>4</v>
      </c>
      <c r="F6390" t="b">
        <v>0</v>
      </c>
      <c r="G6390" t="s">
        <v>45</v>
      </c>
      <c r="H6390">
        <v>35</v>
      </c>
      <c r="I6390">
        <v>16</v>
      </c>
      <c r="J6390" t="s">
        <v>46</v>
      </c>
      <c r="K6390" t="s">
        <v>79</v>
      </c>
      <c r="L6390" t="str">
        <f>_xlfn.XLOOKUP(Table1[[#This Row],[TeamFavoriteID]],Table2[team_id],Table2[team_name],_xlfn.XLOOKUP(Table1[[#This Row],[TeamFavoriteID]],Table2[team_id_pfr],Table2[team_name],"Even"))</f>
        <v>Detroit Lions</v>
      </c>
      <c r="M6390">
        <v>-4.5</v>
      </c>
      <c r="N6390">
        <f>IF(Table1[[#This Row],[TeamFavorite]]=Table1[[#This Row],[TeamHome]],Table1[[#This Row],[ScoreAway]]-Table1[[#This Row],[ScoreHome]],Table1[[#This Row],[ScoreHome]]-Table1[[#This Row],[ScoreAway]])</f>
        <v>-19</v>
      </c>
      <c r="O6390">
        <f>IF(Table1[[#This Row],[SpreadActual]]&lt;Table1[[#This Row],[SpreadFavorite]],1,0)</f>
        <v>1</v>
      </c>
      <c r="P6390">
        <v>42</v>
      </c>
      <c r="Q6390" t="s">
        <v>125</v>
      </c>
      <c r="R6390" t="b">
        <v>0</v>
      </c>
      <c r="S6390">
        <v>72</v>
      </c>
      <c r="T6390">
        <v>0</v>
      </c>
      <c r="V6390" t="s">
        <v>103</v>
      </c>
    </row>
    <row r="6391" spans="1:22" x14ac:dyDescent="0.2">
      <c r="A6391" s="1">
        <v>35330</v>
      </c>
      <c r="B6391">
        <v>1996</v>
      </c>
      <c r="C6391">
        <f>_xlfn.MAXIFS(Table1[ScheduleWeekWritten],Table1[ScheduleSeason],Table1[[#This Row],[ScheduleSeason]])</f>
        <v>17</v>
      </c>
      <c r="D6391">
        <v>4</v>
      </c>
      <c r="E6391" cm="1">
        <f t="array" ref="E6391">_xlfn.XLOOKUP(Table1[[#This Row],[ScheduleWeekWritten]],Table3[Game],100+Table3[Increase],Table1[[#This Row],[ScheduleWeekWritten]])</f>
        <v>4</v>
      </c>
      <c r="F6391" t="b">
        <v>0</v>
      </c>
      <c r="G6391" t="s">
        <v>42</v>
      </c>
      <c r="H6391">
        <v>17</v>
      </c>
      <c r="I6391">
        <v>14</v>
      </c>
      <c r="J6391" t="s">
        <v>24</v>
      </c>
      <c r="K6391" t="s">
        <v>75</v>
      </c>
      <c r="L6391" t="str">
        <f>_xlfn.XLOOKUP(Table1[[#This Row],[TeamFavoriteID]],Table2[team_id],Table2[team_name],_xlfn.XLOOKUP(Table1[[#This Row],[TeamFavoriteID]],Table2[team_id_pfr],Table2[team_name],"Even"))</f>
        <v>Kansas City Chiefs</v>
      </c>
      <c r="M6391">
        <v>-5</v>
      </c>
      <c r="N6391">
        <f>IF(Table1[[#This Row],[TeamFavorite]]=Table1[[#This Row],[TeamHome]],Table1[[#This Row],[ScoreAway]]-Table1[[#This Row],[ScoreHome]],Table1[[#This Row],[ScoreHome]]-Table1[[#This Row],[ScoreAway]])</f>
        <v>-3</v>
      </c>
      <c r="O6391">
        <f>IF(Table1[[#This Row],[SpreadActual]]&lt;Table1[[#This Row],[SpreadFavorite]],1,0)</f>
        <v>0</v>
      </c>
      <c r="P6391">
        <v>40.5</v>
      </c>
      <c r="Q6391" t="s">
        <v>117</v>
      </c>
      <c r="R6391" t="b">
        <v>0</v>
      </c>
      <c r="S6391">
        <v>67</v>
      </c>
      <c r="T6391">
        <v>8</v>
      </c>
      <c r="U6391">
        <v>67</v>
      </c>
    </row>
    <row r="6392" spans="1:22" x14ac:dyDescent="0.2">
      <c r="A6392" s="1">
        <v>35330</v>
      </c>
      <c r="B6392">
        <v>1996</v>
      </c>
      <c r="C6392">
        <f>_xlfn.MAXIFS(Table1[ScheduleWeekWritten],Table1[ScheduleSeason],Table1[[#This Row],[ScheduleSeason]])</f>
        <v>17</v>
      </c>
      <c r="D6392">
        <v>4</v>
      </c>
      <c r="E6392" cm="1">
        <f t="array" ref="E6392">_xlfn.XLOOKUP(Table1[[#This Row],[ScheduleWeekWritten]],Table3[Game],100+Table3[Increase],Table1[[#This Row],[ScheduleWeekWritten]])</f>
        <v>4</v>
      </c>
      <c r="F6392" t="b">
        <v>0</v>
      </c>
      <c r="G6392" t="s">
        <v>54</v>
      </c>
      <c r="H6392">
        <v>30</v>
      </c>
      <c r="I6392">
        <v>21</v>
      </c>
      <c r="J6392" t="s">
        <v>33</v>
      </c>
      <c r="K6392" t="s">
        <v>35</v>
      </c>
      <c r="L6392" t="str">
        <f>_xlfn.XLOOKUP(Table1[[#This Row],[TeamFavoriteID]],Table2[team_id],Table2[team_name],_xlfn.XLOOKUP(Table1[[#This Row],[TeamFavoriteID]],Table2[team_id_pfr],Table2[team_name],"Even"))</f>
        <v>Green Bay Packers</v>
      </c>
      <c r="M6392">
        <v>-6.5</v>
      </c>
      <c r="N6392">
        <f>IF(Table1[[#This Row],[TeamFavorite]]=Table1[[#This Row],[TeamHome]],Table1[[#This Row],[ScoreAway]]-Table1[[#This Row],[ScoreHome]],Table1[[#This Row],[ScoreHome]]-Table1[[#This Row],[ScoreAway]])</f>
        <v>9</v>
      </c>
      <c r="O6392">
        <f>IF(Table1[[#This Row],[SpreadActual]]&lt;Table1[[#This Row],[SpreadFavorite]],1,0)</f>
        <v>0</v>
      </c>
      <c r="P6392">
        <v>44.5</v>
      </c>
      <c r="Q6392" t="s">
        <v>137</v>
      </c>
      <c r="R6392" t="b">
        <v>0</v>
      </c>
      <c r="S6392">
        <v>72</v>
      </c>
      <c r="T6392">
        <v>0</v>
      </c>
      <c r="V6392" t="s">
        <v>103</v>
      </c>
    </row>
    <row r="6393" spans="1:22" x14ac:dyDescent="0.2">
      <c r="A6393" s="1">
        <v>35330</v>
      </c>
      <c r="B6393">
        <v>1996</v>
      </c>
      <c r="C6393">
        <f>_xlfn.MAXIFS(Table1[ScheduleWeekWritten],Table1[ScheduleSeason],Table1[[#This Row],[ScheduleSeason]])</f>
        <v>17</v>
      </c>
      <c r="D6393">
        <v>4</v>
      </c>
      <c r="E6393" cm="1">
        <f t="array" ref="E6393">_xlfn.XLOOKUP(Table1[[#This Row],[ScheduleWeekWritten]],Table3[Game],100+Table3[Increase],Table1[[#This Row],[ScheduleWeekWritten]])</f>
        <v>4</v>
      </c>
      <c r="F6393" t="b">
        <v>0</v>
      </c>
      <c r="G6393" t="s">
        <v>115</v>
      </c>
      <c r="H6393">
        <v>28</v>
      </c>
      <c r="I6393">
        <v>25</v>
      </c>
      <c r="J6393" t="s">
        <v>154</v>
      </c>
      <c r="K6393" t="s">
        <v>70</v>
      </c>
      <c r="L6393" t="str">
        <f>_xlfn.XLOOKUP(Table1[[#This Row],[TeamFavoriteID]],Table2[team_id],Table2[team_name],_xlfn.XLOOKUP(Table1[[#This Row],[TeamFavoriteID]],Table2[team_id_pfr],Table2[team_name],"Even"))</f>
        <v>Boston Patriots</v>
      </c>
      <c r="M6393">
        <v>-8</v>
      </c>
      <c r="N6393">
        <f>IF(Table1[[#This Row],[TeamFavorite]]=Table1[[#This Row],[TeamHome]],Table1[[#This Row],[ScoreAway]]-Table1[[#This Row],[ScoreHome]],Table1[[#This Row],[ScoreHome]]-Table1[[#This Row],[ScoreAway]])</f>
        <v>3</v>
      </c>
      <c r="O6393">
        <f>IF(Table1[[#This Row],[SpreadActual]]&lt;Table1[[#This Row],[SpreadFavorite]],1,0)</f>
        <v>0</v>
      </c>
      <c r="P6393">
        <v>39</v>
      </c>
      <c r="Q6393" t="s">
        <v>116</v>
      </c>
      <c r="R6393" t="b">
        <v>0</v>
      </c>
      <c r="S6393">
        <v>63</v>
      </c>
      <c r="T6393">
        <v>10</v>
      </c>
      <c r="U6393">
        <v>81</v>
      </c>
    </row>
    <row r="6394" spans="1:22" x14ac:dyDescent="0.2">
      <c r="A6394" s="1">
        <v>35330</v>
      </c>
      <c r="B6394">
        <v>1996</v>
      </c>
      <c r="C6394">
        <f>_xlfn.MAXIFS(Table1[ScheduleWeekWritten],Table1[ScheduleSeason],Table1[[#This Row],[ScheduleSeason]])</f>
        <v>17</v>
      </c>
      <c r="D6394">
        <v>4</v>
      </c>
      <c r="E6394" cm="1">
        <f t="array" ref="E6394">_xlfn.XLOOKUP(Table1[[#This Row],[ScheduleWeekWritten]],Table3[Game],100+Table3[Increase],Table1[[#This Row],[ScheduleWeekWritten]])</f>
        <v>4</v>
      </c>
      <c r="F6394" t="b">
        <v>0</v>
      </c>
      <c r="G6394" t="s">
        <v>95</v>
      </c>
      <c r="H6394">
        <v>14</v>
      </c>
      <c r="I6394">
        <v>28</v>
      </c>
      <c r="J6394" t="s">
        <v>149</v>
      </c>
      <c r="K6394" t="s">
        <v>98</v>
      </c>
      <c r="L6394" t="str">
        <f>_xlfn.XLOOKUP(Table1[[#This Row],[TeamFavoriteID]],Table2[team_id],Table2[team_name],_xlfn.XLOOKUP(Table1[[#This Row],[TeamFavoriteID]],Table2[team_id_pfr],Table2[team_name],"Even"))</f>
        <v>New Orleans Saints</v>
      </c>
      <c r="M6394">
        <v>-7.5</v>
      </c>
      <c r="N6394">
        <f>IF(Table1[[#This Row],[TeamFavorite]]=Table1[[#This Row],[TeamHome]],Table1[[#This Row],[ScoreAway]]-Table1[[#This Row],[ScoreHome]],Table1[[#This Row],[ScoreHome]]-Table1[[#This Row],[ScoreAway]])</f>
        <v>14</v>
      </c>
      <c r="O6394">
        <f>IF(Table1[[#This Row],[SpreadActual]]&lt;Table1[[#This Row],[SpreadFavorite]],1,0)</f>
        <v>0</v>
      </c>
      <c r="P6394">
        <v>39</v>
      </c>
      <c r="Q6394" t="s">
        <v>124</v>
      </c>
      <c r="R6394" t="b">
        <v>0</v>
      </c>
      <c r="S6394">
        <v>72</v>
      </c>
      <c r="T6394">
        <v>0</v>
      </c>
      <c r="V6394" t="s">
        <v>103</v>
      </c>
    </row>
    <row r="6395" spans="1:22" x14ac:dyDescent="0.2">
      <c r="A6395" s="1">
        <v>35330</v>
      </c>
      <c r="B6395">
        <v>1996</v>
      </c>
      <c r="C6395">
        <f>_xlfn.MAXIFS(Table1[ScheduleWeekWritten],Table1[ScheduleSeason],Table1[[#This Row],[ScheduleSeason]])</f>
        <v>17</v>
      </c>
      <c r="D6395">
        <v>4</v>
      </c>
      <c r="E6395" cm="1">
        <f t="array" ref="E6395">_xlfn.XLOOKUP(Table1[[#This Row],[ScheduleWeekWritten]],Table3[Game],100+Table3[Increase],Table1[[#This Row],[ScheduleWeekWritten]])</f>
        <v>4</v>
      </c>
      <c r="F6395" t="b">
        <v>0</v>
      </c>
      <c r="G6395" t="s">
        <v>31</v>
      </c>
      <c r="H6395">
        <v>6</v>
      </c>
      <c r="I6395">
        <v>13</v>
      </c>
      <c r="J6395" t="s">
        <v>50</v>
      </c>
      <c r="K6395" t="s">
        <v>32</v>
      </c>
      <c r="L6395" t="str">
        <f>_xlfn.XLOOKUP(Table1[[#This Row],[TeamFavoriteID]],Table2[team_id],Table2[team_name],_xlfn.XLOOKUP(Table1[[#This Row],[TeamFavoriteID]],Table2[team_id_pfr],Table2[team_name],"Even"))</f>
        <v>New York Jets</v>
      </c>
      <c r="M6395">
        <v>-2</v>
      </c>
      <c r="N6395">
        <f>IF(Table1[[#This Row],[TeamFavorite]]=Table1[[#This Row],[TeamHome]],Table1[[#This Row],[ScoreAway]]-Table1[[#This Row],[ScoreHome]],Table1[[#This Row],[ScoreHome]]-Table1[[#This Row],[ScoreAway]])</f>
        <v>7</v>
      </c>
      <c r="O6395">
        <f>IF(Table1[[#This Row],[SpreadActual]]&lt;Table1[[#This Row],[SpreadFavorite]],1,0)</f>
        <v>0</v>
      </c>
      <c r="P6395">
        <v>37</v>
      </c>
      <c r="Q6395" t="s">
        <v>126</v>
      </c>
      <c r="R6395" t="b">
        <v>0</v>
      </c>
      <c r="S6395">
        <v>66</v>
      </c>
      <c r="T6395">
        <v>11</v>
      </c>
      <c r="U6395">
        <v>85</v>
      </c>
    </row>
    <row r="6396" spans="1:22" x14ac:dyDescent="0.2">
      <c r="A6396" s="1">
        <v>35330</v>
      </c>
      <c r="B6396">
        <v>1996</v>
      </c>
      <c r="C6396">
        <f>_xlfn.MAXIFS(Table1[ScheduleWeekWritten],Table1[ScheduleSeason],Table1[[#This Row],[ScheduleSeason]])</f>
        <v>17</v>
      </c>
      <c r="D6396">
        <v>4</v>
      </c>
      <c r="E6396" cm="1">
        <f t="array" ref="E6396">_xlfn.XLOOKUP(Table1[[#This Row],[ScheduleWeekWritten]],Table3[Game],100+Table3[Increase],Table1[[#This Row],[ScheduleWeekWritten]])</f>
        <v>4</v>
      </c>
      <c r="F6396" t="b">
        <v>0</v>
      </c>
      <c r="G6396" t="s">
        <v>20</v>
      </c>
      <c r="H6396">
        <v>34</v>
      </c>
      <c r="I6396">
        <v>40</v>
      </c>
      <c r="J6396" t="s">
        <v>27</v>
      </c>
      <c r="K6396" t="s">
        <v>21</v>
      </c>
      <c r="L6396" t="str">
        <f>_xlfn.XLOOKUP(Table1[[#This Row],[TeamFavoriteID]],Table2[team_id],Table2[team_name],_xlfn.XLOOKUP(Table1[[#This Row],[TeamFavoriteID]],Table2[team_id_pfr],Table2[team_name],"Even"))</f>
        <v>Las Vegas Raiders</v>
      </c>
      <c r="M6396">
        <v>-3</v>
      </c>
      <c r="N6396">
        <f>IF(Table1[[#This Row],[TeamFavorite]]=Table1[[#This Row],[TeamHome]],Table1[[#This Row],[ScoreAway]]-Table1[[#This Row],[ScoreHome]],Table1[[#This Row],[ScoreHome]]-Table1[[#This Row],[ScoreAway]])</f>
        <v>-6</v>
      </c>
      <c r="O6396">
        <f>IF(Table1[[#This Row],[SpreadActual]]&lt;Table1[[#This Row],[SpreadFavorite]],1,0)</f>
        <v>1</v>
      </c>
      <c r="P6396">
        <v>38.5</v>
      </c>
      <c r="Q6396" t="s">
        <v>76</v>
      </c>
      <c r="R6396" t="b">
        <v>0</v>
      </c>
      <c r="S6396">
        <v>62</v>
      </c>
      <c r="T6396">
        <v>11</v>
      </c>
      <c r="U6396">
        <v>74</v>
      </c>
    </row>
    <row r="6397" spans="1:22" x14ac:dyDescent="0.2">
      <c r="A6397" s="1">
        <v>35330</v>
      </c>
      <c r="B6397">
        <v>1996</v>
      </c>
      <c r="C6397">
        <f>_xlfn.MAXIFS(Table1[ScheduleWeekWritten],Table1[ScheduleSeason],Table1[[#This Row],[ScheduleSeason]])</f>
        <v>17</v>
      </c>
      <c r="D6397">
        <v>4</v>
      </c>
      <c r="E6397" cm="1">
        <f t="array" ref="E6397">_xlfn.XLOOKUP(Table1[[#This Row],[ScheduleWeekWritten]],Table3[Game],100+Table3[Increase],Table1[[#This Row],[ScheduleWeekWritten]])</f>
        <v>4</v>
      </c>
      <c r="F6397" t="b">
        <v>0</v>
      </c>
      <c r="G6397" t="s">
        <v>153</v>
      </c>
      <c r="H6397">
        <v>10</v>
      </c>
      <c r="I6397">
        <v>17</v>
      </c>
      <c r="J6397" t="s">
        <v>61</v>
      </c>
      <c r="K6397" t="s">
        <v>40</v>
      </c>
      <c r="L6397" t="str">
        <f>_xlfn.XLOOKUP(Table1[[#This Row],[TeamFavoriteID]],Table2[team_id],Table2[team_name],_xlfn.XLOOKUP(Table1[[#This Row],[TeamFavoriteID]],Table2[team_id_pfr],Table2[team_name],"Even"))</f>
        <v>Los Angeles Rams</v>
      </c>
      <c r="M6397">
        <v>-2</v>
      </c>
      <c r="N6397">
        <f>IF(Table1[[#This Row],[TeamFavorite]]=Table1[[#This Row],[TeamHome]],Table1[[#This Row],[ScoreAway]]-Table1[[#This Row],[ScoreHome]],Table1[[#This Row],[ScoreHome]]-Table1[[#This Row],[ScoreAway]])</f>
        <v>-7</v>
      </c>
      <c r="O6397">
        <f>IF(Table1[[#This Row],[SpreadActual]]&lt;Table1[[#This Row],[SpreadFavorite]],1,0)</f>
        <v>1</v>
      </c>
      <c r="P6397">
        <v>40.5</v>
      </c>
      <c r="Q6397" t="s">
        <v>157</v>
      </c>
      <c r="R6397" t="b">
        <v>0</v>
      </c>
      <c r="S6397">
        <v>72</v>
      </c>
      <c r="T6397">
        <v>0</v>
      </c>
      <c r="V6397" t="s">
        <v>103</v>
      </c>
    </row>
    <row r="6398" spans="1:22" x14ac:dyDescent="0.2">
      <c r="A6398" s="1">
        <v>35330</v>
      </c>
      <c r="B6398">
        <v>1996</v>
      </c>
      <c r="C6398">
        <f>_xlfn.MAXIFS(Table1[ScheduleWeekWritten],Table1[ScheduleSeason],Table1[[#This Row],[ScheduleSeason]])</f>
        <v>17</v>
      </c>
      <c r="D6398">
        <v>4</v>
      </c>
      <c r="E6398" cm="1">
        <f t="array" ref="E6398">_xlfn.XLOOKUP(Table1[[#This Row],[ScheduleWeekWritten]],Table3[Game],100+Table3[Increase],Table1[[#This Row],[ScheduleWeekWritten]])</f>
        <v>4</v>
      </c>
      <c r="F6398" t="b">
        <v>0</v>
      </c>
      <c r="G6398" t="s">
        <v>127</v>
      </c>
      <c r="H6398">
        <v>13</v>
      </c>
      <c r="I6398">
        <v>17</v>
      </c>
      <c r="J6398" t="s">
        <v>128</v>
      </c>
      <c r="K6398" t="s">
        <v>132</v>
      </c>
      <c r="L6398" t="str">
        <f>_xlfn.XLOOKUP(Table1[[#This Row],[TeamFavoriteID]],Table2[team_id],Table2[team_name],_xlfn.XLOOKUP(Table1[[#This Row],[TeamFavoriteID]],Table2[team_id_pfr],Table2[team_name],"Even"))</f>
        <v>Seattle Seahawks</v>
      </c>
      <c r="M6398">
        <v>-2</v>
      </c>
      <c r="N6398">
        <f>IF(Table1[[#This Row],[TeamFavorite]]=Table1[[#This Row],[TeamHome]],Table1[[#This Row],[ScoreAway]]-Table1[[#This Row],[ScoreHome]],Table1[[#This Row],[ScoreHome]]-Table1[[#This Row],[ScoreAway]])</f>
        <v>-4</v>
      </c>
      <c r="O6398">
        <f>IF(Table1[[#This Row],[SpreadActual]]&lt;Table1[[#This Row],[SpreadFavorite]],1,0)</f>
        <v>1</v>
      </c>
      <c r="P6398">
        <v>38</v>
      </c>
      <c r="Q6398" t="s">
        <v>130</v>
      </c>
      <c r="R6398" t="b">
        <v>0</v>
      </c>
      <c r="S6398">
        <v>78</v>
      </c>
      <c r="T6398">
        <v>11</v>
      </c>
      <c r="U6398">
        <v>89</v>
      </c>
    </row>
    <row r="6399" spans="1:22" x14ac:dyDescent="0.2">
      <c r="A6399" s="1">
        <v>35331</v>
      </c>
      <c r="B6399">
        <v>1996</v>
      </c>
      <c r="C6399">
        <f>_xlfn.MAXIFS(Table1[ScheduleWeekWritten],Table1[ScheduleSeason],Table1[[#This Row],[ScheduleSeason]])</f>
        <v>17</v>
      </c>
      <c r="D6399">
        <v>4</v>
      </c>
      <c r="E6399" cm="1">
        <f t="array" ref="E6399">_xlfn.XLOOKUP(Table1[[#This Row],[ScheduleWeekWritten]],Table3[Game],100+Table3[Increase],Table1[[#This Row],[ScheduleWeekWritten]])</f>
        <v>4</v>
      </c>
      <c r="F6399" t="b">
        <v>0</v>
      </c>
      <c r="G6399" t="s">
        <v>140</v>
      </c>
      <c r="H6399">
        <v>10</v>
      </c>
      <c r="I6399">
        <v>6</v>
      </c>
      <c r="J6399" t="s">
        <v>19</v>
      </c>
      <c r="K6399" t="s">
        <v>72</v>
      </c>
      <c r="L6399" t="str">
        <f>_xlfn.XLOOKUP(Table1[[#This Row],[TeamFavoriteID]],Table2[team_id],Table2[team_name],_xlfn.XLOOKUP(Table1[[#This Row],[TeamFavoriteID]],Table2[team_id_pfr],Table2[team_name],"Even"))</f>
        <v>Baltimore Colts</v>
      </c>
      <c r="M6399">
        <v>-2.5</v>
      </c>
      <c r="N6399">
        <f>IF(Table1[[#This Row],[TeamFavorite]]=Table1[[#This Row],[TeamHome]],Table1[[#This Row],[ScoreAway]]-Table1[[#This Row],[ScoreHome]],Table1[[#This Row],[ScoreHome]]-Table1[[#This Row],[ScoreAway]])</f>
        <v>4</v>
      </c>
      <c r="O6399">
        <f>IF(Table1[[#This Row],[SpreadActual]]&lt;Table1[[#This Row],[SpreadFavorite]],1,0)</f>
        <v>0</v>
      </c>
      <c r="P6399">
        <v>42</v>
      </c>
      <c r="Q6399" t="s">
        <v>141</v>
      </c>
      <c r="R6399" t="b">
        <v>0</v>
      </c>
      <c r="S6399">
        <v>72</v>
      </c>
      <c r="T6399">
        <v>0</v>
      </c>
      <c r="V6399" t="s">
        <v>103</v>
      </c>
    </row>
    <row r="6400" spans="1:22" x14ac:dyDescent="0.2">
      <c r="A6400" s="1">
        <v>35337</v>
      </c>
      <c r="B6400">
        <v>1996</v>
      </c>
      <c r="C6400">
        <f>_xlfn.MAXIFS(Table1[ScheduleWeekWritten],Table1[ScheduleSeason],Table1[[#This Row],[ScheduleSeason]])</f>
        <v>17</v>
      </c>
      <c r="D6400">
        <v>5</v>
      </c>
      <c r="E6400" cm="1">
        <f t="array" ref="E6400">_xlfn.XLOOKUP(Table1[[#This Row],[ScheduleWeekWritten]],Table3[Game],100+Table3[Increase],Table1[[#This Row],[ScheduleWeekWritten]])</f>
        <v>5</v>
      </c>
      <c r="F6400" t="b">
        <v>0</v>
      </c>
      <c r="G6400" t="s">
        <v>149</v>
      </c>
      <c r="H6400">
        <v>31</v>
      </c>
      <c r="I6400">
        <v>28</v>
      </c>
      <c r="J6400" t="s">
        <v>153</v>
      </c>
      <c r="K6400" t="s">
        <v>59</v>
      </c>
      <c r="L6400" t="str">
        <f>_xlfn.XLOOKUP(Table1[[#This Row],[TeamFavoriteID]],Table2[team_id],Table2[team_name],_xlfn.XLOOKUP(Table1[[#This Row],[TeamFavoriteID]],Table2[team_id_pfr],Table2[team_name],"Even"))</f>
        <v>Arizona Cardinals</v>
      </c>
      <c r="M6400">
        <v>-1</v>
      </c>
      <c r="N6400">
        <f>IF(Table1[[#This Row],[TeamFavorite]]=Table1[[#This Row],[TeamHome]],Table1[[#This Row],[ScoreAway]]-Table1[[#This Row],[ScoreHome]],Table1[[#This Row],[ScoreHome]]-Table1[[#This Row],[ScoreAway]])</f>
        <v>-3</v>
      </c>
      <c r="O6400">
        <f>IF(Table1[[#This Row],[SpreadActual]]&lt;Table1[[#This Row],[SpreadFavorite]],1,0)</f>
        <v>1</v>
      </c>
      <c r="P6400">
        <v>38.5</v>
      </c>
      <c r="Q6400" t="s">
        <v>150</v>
      </c>
      <c r="R6400" t="b">
        <v>0</v>
      </c>
      <c r="S6400">
        <v>83</v>
      </c>
      <c r="T6400">
        <v>4</v>
      </c>
      <c r="U6400">
        <v>19</v>
      </c>
    </row>
    <row r="6401" spans="1:22" x14ac:dyDescent="0.2">
      <c r="A6401" s="1">
        <v>35337</v>
      </c>
      <c r="B6401">
        <v>1996</v>
      </c>
      <c r="C6401">
        <f>_xlfn.MAXIFS(Table1[ScheduleWeekWritten],Table1[ScheduleSeason],Table1[[#This Row],[ScheduleSeason]])</f>
        <v>17</v>
      </c>
      <c r="D6401">
        <v>5</v>
      </c>
      <c r="E6401" cm="1">
        <f t="array" ref="E6401">_xlfn.XLOOKUP(Table1[[#This Row],[ScheduleWeekWritten]],Table3[Game],100+Table3[Increase],Table1[[#This Row],[ScheduleWeekWritten]])</f>
        <v>5</v>
      </c>
      <c r="F6401" t="b">
        <v>0</v>
      </c>
      <c r="G6401" t="s">
        <v>158</v>
      </c>
      <c r="H6401">
        <v>17</v>
      </c>
      <c r="I6401">
        <v>10</v>
      </c>
      <c r="J6401" t="s">
        <v>95</v>
      </c>
      <c r="K6401" t="s">
        <v>159</v>
      </c>
      <c r="L6401" t="str">
        <f>_xlfn.XLOOKUP(Table1[[#This Row],[TeamFavoriteID]],Table2[team_id],Table2[team_name],_xlfn.XLOOKUP(Table1[[#This Row],[TeamFavoriteID]],Table2[team_id_pfr],Table2[team_name],"Even"))</f>
        <v>Baltimore Ravens</v>
      </c>
      <c r="M6401">
        <v>-6</v>
      </c>
      <c r="N6401">
        <f>IF(Table1[[#This Row],[TeamFavorite]]=Table1[[#This Row],[TeamHome]],Table1[[#This Row],[ScoreAway]]-Table1[[#This Row],[ScoreHome]],Table1[[#This Row],[ScoreHome]]-Table1[[#This Row],[ScoreAway]])</f>
        <v>-7</v>
      </c>
      <c r="O6401">
        <f>IF(Table1[[#This Row],[SpreadActual]]&lt;Table1[[#This Row],[SpreadFavorite]],1,0)</f>
        <v>1</v>
      </c>
      <c r="P6401">
        <v>41</v>
      </c>
      <c r="Q6401" t="s">
        <v>80</v>
      </c>
      <c r="R6401" t="b">
        <v>0</v>
      </c>
      <c r="S6401">
        <v>60</v>
      </c>
      <c r="T6401">
        <v>6</v>
      </c>
      <c r="U6401">
        <v>81</v>
      </c>
    </row>
    <row r="6402" spans="1:22" x14ac:dyDescent="0.2">
      <c r="A6402" s="1">
        <v>35337</v>
      </c>
      <c r="B6402">
        <v>1996</v>
      </c>
      <c r="C6402">
        <f>_xlfn.MAXIFS(Table1[ScheduleWeekWritten],Table1[ScheduleSeason],Table1[[#This Row],[ScheduleSeason]])</f>
        <v>17</v>
      </c>
      <c r="D6402">
        <v>5</v>
      </c>
      <c r="E6402" cm="1">
        <f t="array" ref="E6402">_xlfn.XLOOKUP(Table1[[#This Row],[ScheduleWeekWritten]],Table3[Game],100+Table3[Increase],Table1[[#This Row],[ScheduleWeekWritten]])</f>
        <v>5</v>
      </c>
      <c r="F6402" t="b">
        <v>0</v>
      </c>
      <c r="G6402" t="s">
        <v>46</v>
      </c>
      <c r="H6402">
        <v>19</v>
      </c>
      <c r="I6402">
        <v>17</v>
      </c>
      <c r="J6402" t="s">
        <v>20</v>
      </c>
      <c r="K6402" t="s">
        <v>47</v>
      </c>
      <c r="L6402" t="str">
        <f>_xlfn.XLOOKUP(Table1[[#This Row],[TeamFavoriteID]],Table2[team_id],Table2[team_name],_xlfn.XLOOKUP(Table1[[#This Row],[TeamFavoriteID]],Table2[team_id_pfr],Table2[team_name],"Even"))</f>
        <v>Chicago Bears</v>
      </c>
      <c r="M6402">
        <v>-2</v>
      </c>
      <c r="N6402">
        <f>IF(Table1[[#This Row],[TeamFavorite]]=Table1[[#This Row],[TeamHome]],Table1[[#This Row],[ScoreAway]]-Table1[[#This Row],[ScoreHome]],Table1[[#This Row],[ScoreHome]]-Table1[[#This Row],[ScoreAway]])</f>
        <v>-2</v>
      </c>
      <c r="O6402">
        <f>IF(Table1[[#This Row],[SpreadActual]]&lt;Table1[[#This Row],[SpreadFavorite]],1,0)</f>
        <v>0</v>
      </c>
      <c r="P6402">
        <v>38</v>
      </c>
      <c r="Q6402" t="s">
        <v>114</v>
      </c>
      <c r="R6402" t="b">
        <v>0</v>
      </c>
      <c r="S6402">
        <v>56</v>
      </c>
      <c r="T6402">
        <v>8</v>
      </c>
      <c r="U6402">
        <v>74</v>
      </c>
    </row>
    <row r="6403" spans="1:22" x14ac:dyDescent="0.2">
      <c r="A6403" s="1">
        <v>35337</v>
      </c>
      <c r="B6403">
        <v>1996</v>
      </c>
      <c r="C6403">
        <f>_xlfn.MAXIFS(Table1[ScheduleWeekWritten],Table1[ScheduleSeason],Table1[[#This Row],[ScheduleSeason]])</f>
        <v>17</v>
      </c>
      <c r="D6403">
        <v>5</v>
      </c>
      <c r="E6403" cm="1">
        <f t="array" ref="E6403">_xlfn.XLOOKUP(Table1[[#This Row],[ScheduleWeekWritten]],Table3[Game],100+Table3[Increase],Table1[[#This Row],[ScheduleWeekWritten]])</f>
        <v>5</v>
      </c>
      <c r="F6403" t="b">
        <v>0</v>
      </c>
      <c r="G6403" t="s">
        <v>101</v>
      </c>
      <c r="H6403">
        <v>10</v>
      </c>
      <c r="I6403">
        <v>14</v>
      </c>
      <c r="J6403" t="s">
        <v>24</v>
      </c>
      <c r="K6403" t="s">
        <v>88</v>
      </c>
      <c r="L6403" t="str">
        <f>_xlfn.XLOOKUP(Table1[[#This Row],[TeamFavoriteID]],Table2[team_id],Table2[team_name],_xlfn.XLOOKUP(Table1[[#This Row],[TeamFavoriteID]],Table2[team_id_pfr],Table2[team_name],"Even"))</f>
        <v>Denver Broncos</v>
      </c>
      <c r="M6403">
        <v>-3</v>
      </c>
      <c r="N6403">
        <f>IF(Table1[[#This Row],[TeamFavorite]]=Table1[[#This Row],[TeamHome]],Table1[[#This Row],[ScoreAway]]-Table1[[#This Row],[ScoreHome]],Table1[[#This Row],[ScoreHome]]-Table1[[#This Row],[ScoreAway]])</f>
        <v>-4</v>
      </c>
      <c r="O6403">
        <f>IF(Table1[[#This Row],[SpreadActual]]&lt;Table1[[#This Row],[SpreadFavorite]],1,0)</f>
        <v>1</v>
      </c>
      <c r="P6403">
        <v>43</v>
      </c>
      <c r="Q6403" t="s">
        <v>111</v>
      </c>
      <c r="R6403" t="b">
        <v>0</v>
      </c>
      <c r="S6403">
        <v>55</v>
      </c>
      <c r="T6403">
        <v>6</v>
      </c>
      <c r="U6403">
        <v>73</v>
      </c>
    </row>
    <row r="6404" spans="1:22" x14ac:dyDescent="0.2">
      <c r="A6404" s="1">
        <v>35337</v>
      </c>
      <c r="B6404">
        <v>1996</v>
      </c>
      <c r="C6404">
        <f>_xlfn.MAXIFS(Table1[ScheduleWeekWritten],Table1[ScheduleSeason],Table1[[#This Row],[ScheduleSeason]])</f>
        <v>17</v>
      </c>
      <c r="D6404">
        <v>5</v>
      </c>
      <c r="E6404" cm="1">
        <f t="array" ref="E6404">_xlfn.XLOOKUP(Table1[[#This Row],[ScheduleWeekWritten]],Table3[Game],100+Table3[Increase],Table1[[#This Row],[ScheduleWeekWritten]])</f>
        <v>5</v>
      </c>
      <c r="F6404" t="b">
        <v>0</v>
      </c>
      <c r="G6404" t="s">
        <v>154</v>
      </c>
      <c r="H6404">
        <v>24</v>
      </c>
      <c r="I6404">
        <v>14</v>
      </c>
      <c r="J6404" t="s">
        <v>152</v>
      </c>
      <c r="K6404" t="s">
        <v>162</v>
      </c>
      <c r="L6404" t="str">
        <f>_xlfn.XLOOKUP(Table1[[#This Row],[TeamFavoriteID]],Table2[team_id],Table2[team_name],_xlfn.XLOOKUP(Table1[[#This Row],[TeamFavoriteID]],Table2[team_id_pfr],Table2[team_name],"Even"))</f>
        <v>Carolina Panthers</v>
      </c>
      <c r="M6404">
        <v>-2.5</v>
      </c>
      <c r="N6404">
        <f>IF(Table1[[#This Row],[TeamFavorite]]=Table1[[#This Row],[TeamHome]],Table1[[#This Row],[ScoreAway]]-Table1[[#This Row],[ScoreHome]],Table1[[#This Row],[ScoreHome]]-Table1[[#This Row],[ScoreAway]])</f>
        <v>10</v>
      </c>
      <c r="O6404">
        <f>IF(Table1[[#This Row],[SpreadActual]]&lt;Table1[[#This Row],[SpreadFavorite]],1,0)</f>
        <v>0</v>
      </c>
      <c r="P6404">
        <v>39</v>
      </c>
      <c r="Q6404" t="s">
        <v>155</v>
      </c>
      <c r="R6404" t="b">
        <v>0</v>
      </c>
      <c r="S6404">
        <v>81</v>
      </c>
      <c r="T6404">
        <v>8</v>
      </c>
      <c r="U6404">
        <v>75</v>
      </c>
    </row>
    <row r="6405" spans="1:22" x14ac:dyDescent="0.2">
      <c r="A6405" s="1">
        <v>35337</v>
      </c>
      <c r="B6405">
        <v>1996</v>
      </c>
      <c r="C6405">
        <f>_xlfn.MAXIFS(Table1[ScheduleWeekWritten],Table1[ScheduleSeason],Table1[[#This Row],[ScheduleSeason]])</f>
        <v>17</v>
      </c>
      <c r="D6405">
        <v>5</v>
      </c>
      <c r="E6405" cm="1">
        <f t="array" ref="E6405">_xlfn.XLOOKUP(Table1[[#This Row],[ScheduleWeekWritten]],Table3[Game],100+Table3[Increase],Table1[[#This Row],[ScheduleWeekWritten]])</f>
        <v>5</v>
      </c>
      <c r="F6405" t="b">
        <v>0</v>
      </c>
      <c r="G6405" t="s">
        <v>50</v>
      </c>
      <c r="H6405">
        <v>15</v>
      </c>
      <c r="I6405">
        <v>10</v>
      </c>
      <c r="J6405" t="s">
        <v>54</v>
      </c>
      <c r="K6405" t="s">
        <v>55</v>
      </c>
      <c r="L6405" t="str">
        <f>_xlfn.XLOOKUP(Table1[[#This Row],[TeamFavoriteID]],Table2[team_id],Table2[team_name],_xlfn.XLOOKUP(Table1[[#This Row],[TeamFavoriteID]],Table2[team_id_pfr],Table2[team_name],"Even"))</f>
        <v>Minnesota Vikings</v>
      </c>
      <c r="M6405">
        <v>-5.5</v>
      </c>
      <c r="N6405">
        <f>IF(Table1[[#This Row],[TeamFavorite]]=Table1[[#This Row],[TeamHome]],Table1[[#This Row],[ScoreAway]]-Table1[[#This Row],[ScoreHome]],Table1[[#This Row],[ScoreHome]]-Table1[[#This Row],[ScoreAway]])</f>
        <v>5</v>
      </c>
      <c r="O6405">
        <f>IF(Table1[[#This Row],[SpreadActual]]&lt;Table1[[#This Row],[SpreadFavorite]],1,0)</f>
        <v>0</v>
      </c>
      <c r="P6405">
        <v>38</v>
      </c>
      <c r="Q6405" t="s">
        <v>126</v>
      </c>
      <c r="R6405" t="b">
        <v>0</v>
      </c>
      <c r="S6405">
        <v>64</v>
      </c>
      <c r="T6405">
        <v>14</v>
      </c>
      <c r="U6405">
        <v>77</v>
      </c>
    </row>
    <row r="6406" spans="1:22" x14ac:dyDescent="0.2">
      <c r="A6406" s="1">
        <v>35337</v>
      </c>
      <c r="B6406">
        <v>1996</v>
      </c>
      <c r="C6406">
        <f>_xlfn.MAXIFS(Table1[ScheduleWeekWritten],Table1[ScheduleSeason],Table1[[#This Row],[ScheduleSeason]])</f>
        <v>17</v>
      </c>
      <c r="D6406">
        <v>5</v>
      </c>
      <c r="E6406" cm="1">
        <f t="array" ref="E6406">_xlfn.XLOOKUP(Table1[[#This Row],[ScheduleWeekWritten]],Table3[Game],100+Table3[Increase],Table1[[#This Row],[ScheduleWeekWritten]])</f>
        <v>5</v>
      </c>
      <c r="F6406" t="b">
        <v>0</v>
      </c>
      <c r="G6406" t="s">
        <v>49</v>
      </c>
      <c r="H6406">
        <v>30</v>
      </c>
      <c r="I6406">
        <v>16</v>
      </c>
      <c r="J6406" t="s">
        <v>23</v>
      </c>
      <c r="K6406" t="s">
        <v>51</v>
      </c>
      <c r="L6406" t="str">
        <f>_xlfn.XLOOKUP(Table1[[#This Row],[TeamFavoriteID]],Table2[team_id],Table2[team_name],_xlfn.XLOOKUP(Table1[[#This Row],[TeamFavoriteID]],Table2[team_id_pfr],Table2[team_name],"Even"))</f>
        <v>Pittsburgh Steelers</v>
      </c>
      <c r="M6406">
        <v>-5.5</v>
      </c>
      <c r="N6406">
        <f>IF(Table1[[#This Row],[TeamFavorite]]=Table1[[#This Row],[TeamHome]],Table1[[#This Row],[ScoreAway]]-Table1[[#This Row],[ScoreHome]],Table1[[#This Row],[ScoreHome]]-Table1[[#This Row],[ScoreAway]])</f>
        <v>-14</v>
      </c>
      <c r="O6406">
        <f>IF(Table1[[#This Row],[SpreadActual]]&lt;Table1[[#This Row],[SpreadFavorite]],1,0)</f>
        <v>1</v>
      </c>
      <c r="P6406">
        <v>39</v>
      </c>
      <c r="Q6406" t="s">
        <v>113</v>
      </c>
      <c r="R6406" t="b">
        <v>0</v>
      </c>
      <c r="S6406">
        <v>53</v>
      </c>
      <c r="T6406">
        <v>8</v>
      </c>
      <c r="U6406">
        <v>81</v>
      </c>
    </row>
    <row r="6407" spans="1:22" x14ac:dyDescent="0.2">
      <c r="A6407" s="1">
        <v>35337</v>
      </c>
      <c r="B6407">
        <v>1996</v>
      </c>
      <c r="C6407">
        <f>_xlfn.MAXIFS(Table1[ScheduleWeekWritten],Table1[ScheduleSeason],Table1[[#This Row],[ScheduleSeason]])</f>
        <v>17</v>
      </c>
      <c r="D6407">
        <v>5</v>
      </c>
      <c r="E6407" cm="1">
        <f t="array" ref="E6407">_xlfn.XLOOKUP(Table1[[#This Row],[ScheduleWeekWritten]],Table3[Game],100+Table3[Increase],Table1[[#This Row],[ScheduleWeekWritten]])</f>
        <v>5</v>
      </c>
      <c r="F6407" t="b">
        <v>0</v>
      </c>
      <c r="G6407" t="s">
        <v>27</v>
      </c>
      <c r="H6407">
        <v>22</v>
      </c>
      <c r="I6407">
        <v>19</v>
      </c>
      <c r="J6407" t="s">
        <v>42</v>
      </c>
      <c r="K6407" t="s">
        <v>29</v>
      </c>
      <c r="L6407" t="str">
        <f>_xlfn.XLOOKUP(Table1[[#This Row],[TeamFavoriteID]],Table2[team_id],Table2[team_name],_xlfn.XLOOKUP(Table1[[#This Row],[TeamFavoriteID]],Table2[team_id_pfr],Table2[team_name],"Even"))</f>
        <v>Los Angeles Chargers</v>
      </c>
      <c r="M6407">
        <v>-2</v>
      </c>
      <c r="N6407">
        <f>IF(Table1[[#This Row],[TeamFavorite]]=Table1[[#This Row],[TeamHome]],Table1[[#This Row],[ScoreAway]]-Table1[[#This Row],[ScoreHome]],Table1[[#This Row],[ScoreHome]]-Table1[[#This Row],[ScoreAway]])</f>
        <v>3</v>
      </c>
      <c r="O6407">
        <f>IF(Table1[[#This Row],[SpreadActual]]&lt;Table1[[#This Row],[SpreadFavorite]],1,0)</f>
        <v>0</v>
      </c>
      <c r="P6407">
        <v>38.5</v>
      </c>
      <c r="Q6407" t="s">
        <v>94</v>
      </c>
      <c r="R6407" t="b">
        <v>0</v>
      </c>
      <c r="S6407">
        <v>66</v>
      </c>
      <c r="T6407">
        <v>8</v>
      </c>
      <c r="U6407">
        <v>86</v>
      </c>
    </row>
    <row r="6408" spans="1:22" x14ac:dyDescent="0.2">
      <c r="A6408" s="1">
        <v>35337</v>
      </c>
      <c r="B6408">
        <v>1996</v>
      </c>
      <c r="C6408">
        <f>_xlfn.MAXIFS(Table1[ScheduleWeekWritten],Table1[ScheduleSeason],Table1[[#This Row],[ScheduleSeason]])</f>
        <v>17</v>
      </c>
      <c r="D6408">
        <v>5</v>
      </c>
      <c r="E6408" cm="1">
        <f t="array" ref="E6408">_xlfn.XLOOKUP(Table1[[#This Row],[ScheduleWeekWritten]],Table3[Game],100+Table3[Increase],Table1[[#This Row],[ScheduleWeekWritten]])</f>
        <v>5</v>
      </c>
      <c r="F6408" t="b">
        <v>0</v>
      </c>
      <c r="G6408" t="s">
        <v>53</v>
      </c>
      <c r="H6408">
        <v>39</v>
      </c>
      <c r="I6408">
        <v>17</v>
      </c>
      <c r="J6408" t="s">
        <v>38</v>
      </c>
      <c r="K6408" t="s">
        <v>87</v>
      </c>
      <c r="L6408" t="str">
        <f>_xlfn.XLOOKUP(Table1[[#This Row],[TeamFavoriteID]],Table2[team_id],Table2[team_name],_xlfn.XLOOKUP(Table1[[#This Row],[TeamFavoriteID]],Table2[team_id_pfr],Table2[team_name],"Even"))</f>
        <v>San Francisco 49ers</v>
      </c>
      <c r="M6408">
        <v>-13</v>
      </c>
      <c r="N6408">
        <f>IF(Table1[[#This Row],[TeamFavorite]]=Table1[[#This Row],[TeamHome]],Table1[[#This Row],[ScoreAway]]-Table1[[#This Row],[ScoreHome]],Table1[[#This Row],[ScoreHome]]-Table1[[#This Row],[ScoreAway]])</f>
        <v>-22</v>
      </c>
      <c r="O6408">
        <f>IF(Table1[[#This Row],[SpreadActual]]&lt;Table1[[#This Row],[SpreadFavorite]],1,0)</f>
        <v>1</v>
      </c>
      <c r="P6408">
        <v>43</v>
      </c>
      <c r="Q6408" t="s">
        <v>118</v>
      </c>
      <c r="R6408" t="b">
        <v>0</v>
      </c>
      <c r="S6408">
        <v>56</v>
      </c>
      <c r="T6408">
        <v>16</v>
      </c>
      <c r="U6408">
        <v>88</v>
      </c>
    </row>
    <row r="6409" spans="1:22" x14ac:dyDescent="0.2">
      <c r="A6409" s="1">
        <v>35337</v>
      </c>
      <c r="B6409">
        <v>1996</v>
      </c>
      <c r="C6409">
        <f>_xlfn.MAXIFS(Table1[ScheduleWeekWritten],Table1[ScheduleSeason],Table1[[#This Row],[ScheduleSeason]])</f>
        <v>17</v>
      </c>
      <c r="D6409">
        <v>5</v>
      </c>
      <c r="E6409" cm="1">
        <f t="array" ref="E6409">_xlfn.XLOOKUP(Table1[[#This Row],[ScheduleWeekWritten]],Table3[Game],100+Table3[Increase],Table1[[#This Row],[ScheduleWeekWritten]])</f>
        <v>5</v>
      </c>
      <c r="F6409" t="b">
        <v>0</v>
      </c>
      <c r="G6409" t="s">
        <v>128</v>
      </c>
      <c r="H6409">
        <v>10</v>
      </c>
      <c r="I6409">
        <v>31</v>
      </c>
      <c r="J6409" t="s">
        <v>33</v>
      </c>
      <c r="K6409" t="s">
        <v>35</v>
      </c>
      <c r="L6409" t="str">
        <f>_xlfn.XLOOKUP(Table1[[#This Row],[TeamFavoriteID]],Table2[team_id],Table2[team_name],_xlfn.XLOOKUP(Table1[[#This Row],[TeamFavoriteID]],Table2[team_id_pfr],Table2[team_name],"Even"))</f>
        <v>Green Bay Packers</v>
      </c>
      <c r="M6409">
        <v>-9.5</v>
      </c>
      <c r="N6409">
        <f>IF(Table1[[#This Row],[TeamFavorite]]=Table1[[#This Row],[TeamHome]],Table1[[#This Row],[ScoreAway]]-Table1[[#This Row],[ScoreHome]],Table1[[#This Row],[ScoreHome]]-Table1[[#This Row],[ScoreAway]])</f>
        <v>-21</v>
      </c>
      <c r="O6409">
        <f>IF(Table1[[#This Row],[SpreadActual]]&lt;Table1[[#This Row],[SpreadFavorite]],1,0)</f>
        <v>1</v>
      </c>
      <c r="P6409">
        <v>43</v>
      </c>
      <c r="Q6409" t="s">
        <v>129</v>
      </c>
      <c r="R6409" t="b">
        <v>0</v>
      </c>
      <c r="S6409">
        <v>72</v>
      </c>
      <c r="T6409">
        <v>0</v>
      </c>
      <c r="V6409" t="s">
        <v>103</v>
      </c>
    </row>
    <row r="6410" spans="1:22" x14ac:dyDescent="0.2">
      <c r="A6410" s="1">
        <v>35337</v>
      </c>
      <c r="B6410">
        <v>1996</v>
      </c>
      <c r="C6410">
        <f>_xlfn.MAXIFS(Table1[ScheduleWeekWritten],Table1[ScheduleSeason],Table1[[#This Row],[ScheduleSeason]])</f>
        <v>17</v>
      </c>
      <c r="D6410">
        <v>5</v>
      </c>
      <c r="E6410" cm="1">
        <f t="array" ref="E6410">_xlfn.XLOOKUP(Table1[[#This Row],[ScheduleWeekWritten]],Table3[Game],100+Table3[Increase],Table1[[#This Row],[ScheduleWeekWritten]])</f>
        <v>5</v>
      </c>
      <c r="F6410" t="b">
        <v>0</v>
      </c>
      <c r="G6410" t="s">
        <v>127</v>
      </c>
      <c r="H6410">
        <v>0</v>
      </c>
      <c r="I6410">
        <v>27</v>
      </c>
      <c r="J6410" t="s">
        <v>45</v>
      </c>
      <c r="K6410" t="s">
        <v>79</v>
      </c>
      <c r="L6410" t="str">
        <f>_xlfn.XLOOKUP(Table1[[#This Row],[TeamFavoriteID]],Table2[team_id],Table2[team_name],_xlfn.XLOOKUP(Table1[[#This Row],[TeamFavoriteID]],Table2[team_id_pfr],Table2[team_name],"Even"))</f>
        <v>Detroit Lions</v>
      </c>
      <c r="M6410">
        <v>-6.5</v>
      </c>
      <c r="N6410">
        <f>IF(Table1[[#This Row],[TeamFavorite]]=Table1[[#This Row],[TeamHome]],Table1[[#This Row],[ScoreAway]]-Table1[[#This Row],[ScoreHome]],Table1[[#This Row],[ScoreHome]]-Table1[[#This Row],[ScoreAway]])</f>
        <v>-27</v>
      </c>
      <c r="O6410">
        <f>IF(Table1[[#This Row],[SpreadActual]]&lt;Table1[[#This Row],[SpreadFavorite]],1,0)</f>
        <v>1</v>
      </c>
      <c r="P6410">
        <v>40</v>
      </c>
      <c r="Q6410" t="s">
        <v>130</v>
      </c>
      <c r="R6410" t="b">
        <v>0</v>
      </c>
      <c r="S6410">
        <v>81</v>
      </c>
      <c r="T6410">
        <v>9</v>
      </c>
      <c r="U6410">
        <v>79</v>
      </c>
    </row>
    <row r="6411" spans="1:22" x14ac:dyDescent="0.2">
      <c r="A6411" s="1">
        <v>35337</v>
      </c>
      <c r="B6411">
        <v>1996</v>
      </c>
      <c r="C6411">
        <f>_xlfn.MAXIFS(Table1[ScheduleWeekWritten],Table1[ScheduleSeason],Table1[[#This Row],[ScheduleSeason]])</f>
        <v>17</v>
      </c>
      <c r="D6411">
        <v>5</v>
      </c>
      <c r="E6411" cm="1">
        <f t="array" ref="E6411">_xlfn.XLOOKUP(Table1[[#This Row],[ScheduleWeekWritten]],Table3[Game],100+Table3[Increase],Table1[[#This Row],[ScheduleWeekWritten]])</f>
        <v>5</v>
      </c>
      <c r="F6411" t="b">
        <v>0</v>
      </c>
      <c r="G6411" t="s">
        <v>61</v>
      </c>
      <c r="H6411">
        <v>31</v>
      </c>
      <c r="I6411">
        <v>16</v>
      </c>
      <c r="J6411" t="s">
        <v>31</v>
      </c>
      <c r="K6411" t="s">
        <v>85</v>
      </c>
      <c r="L6411" t="str">
        <f>_xlfn.XLOOKUP(Table1[[#This Row],[TeamFavoriteID]],Table2[team_id],Table2[team_name],_xlfn.XLOOKUP(Table1[[#This Row],[TeamFavoriteID]],Table2[team_id_pfr],Table2[team_name],"Even"))</f>
        <v>Washington Commanders</v>
      </c>
      <c r="M6411">
        <v>-8.5</v>
      </c>
      <c r="N6411">
        <f>IF(Table1[[#This Row],[TeamFavorite]]=Table1[[#This Row],[TeamHome]],Table1[[#This Row],[ScoreAway]]-Table1[[#This Row],[ScoreHome]],Table1[[#This Row],[ScoreHome]]-Table1[[#This Row],[ScoreAway]])</f>
        <v>15</v>
      </c>
      <c r="O6411">
        <f>IF(Table1[[#This Row],[SpreadActual]]&lt;Table1[[#This Row],[SpreadFavorite]],1,0)</f>
        <v>0</v>
      </c>
      <c r="P6411">
        <v>38.5</v>
      </c>
      <c r="Q6411" t="s">
        <v>64</v>
      </c>
      <c r="R6411" t="b">
        <v>0</v>
      </c>
      <c r="S6411">
        <v>62</v>
      </c>
      <c r="T6411">
        <v>10</v>
      </c>
      <c r="U6411">
        <v>76</v>
      </c>
    </row>
    <row r="6412" spans="1:22" x14ac:dyDescent="0.2">
      <c r="A6412" s="1">
        <v>35338</v>
      </c>
      <c r="B6412">
        <v>1996</v>
      </c>
      <c r="C6412">
        <f>_xlfn.MAXIFS(Table1[ScheduleWeekWritten],Table1[ScheduleSeason],Table1[[#This Row],[ScheduleSeason]])</f>
        <v>17</v>
      </c>
      <c r="D6412">
        <v>5</v>
      </c>
      <c r="E6412" cm="1">
        <f t="array" ref="E6412">_xlfn.XLOOKUP(Table1[[#This Row],[ScheduleWeekWritten]],Table3[Game],100+Table3[Increase],Table1[[#This Row],[ScheduleWeekWritten]])</f>
        <v>5</v>
      </c>
      <c r="F6412" t="b">
        <v>0</v>
      </c>
      <c r="G6412" t="s">
        <v>58</v>
      </c>
      <c r="H6412">
        <v>19</v>
      </c>
      <c r="I6412">
        <v>23</v>
      </c>
      <c r="J6412" t="s">
        <v>67</v>
      </c>
      <c r="K6412" t="s">
        <v>77</v>
      </c>
      <c r="L6412" t="str">
        <f>_xlfn.XLOOKUP(Table1[[#This Row],[TeamFavoriteID]],Table2[team_id],Table2[team_name],_xlfn.XLOOKUP(Table1[[#This Row],[TeamFavoriteID]],Table2[team_id_pfr],Table2[team_name],"Even"))</f>
        <v>Philadelphia Eagles</v>
      </c>
      <c r="M6412">
        <v>-2.5</v>
      </c>
      <c r="N6412">
        <f>IF(Table1[[#This Row],[TeamFavorite]]=Table1[[#This Row],[TeamHome]],Table1[[#This Row],[ScoreAway]]-Table1[[#This Row],[ScoreHome]],Table1[[#This Row],[ScoreHome]]-Table1[[#This Row],[ScoreAway]])</f>
        <v>4</v>
      </c>
      <c r="O6412">
        <f>IF(Table1[[#This Row],[SpreadActual]]&lt;Table1[[#This Row],[SpreadFavorite]],1,0)</f>
        <v>0</v>
      </c>
      <c r="P6412">
        <v>38</v>
      </c>
      <c r="Q6412" t="s">
        <v>112</v>
      </c>
      <c r="R6412" t="b">
        <v>0</v>
      </c>
      <c r="S6412">
        <v>62</v>
      </c>
      <c r="T6412">
        <v>8</v>
      </c>
      <c r="U6412">
        <v>67</v>
      </c>
    </row>
    <row r="6413" spans="1:22" x14ac:dyDescent="0.2">
      <c r="A6413" s="1">
        <v>35344</v>
      </c>
      <c r="B6413">
        <v>1996</v>
      </c>
      <c r="C6413">
        <f>_xlfn.MAXIFS(Table1[ScheduleWeekWritten],Table1[ScheduleSeason],Table1[[#This Row],[ScheduleSeason]])</f>
        <v>17</v>
      </c>
      <c r="D6413">
        <v>6</v>
      </c>
      <c r="E6413" cm="1">
        <f t="array" ref="E6413">_xlfn.XLOOKUP(Table1[[#This Row],[ScheduleWeekWritten]],Table3[Game],100+Table3[Increase],Table1[[#This Row],[ScheduleWeekWritten]])</f>
        <v>6</v>
      </c>
      <c r="F6413" t="b">
        <v>0</v>
      </c>
      <c r="G6413" t="s">
        <v>158</v>
      </c>
      <c r="H6413">
        <v>38</v>
      </c>
      <c r="I6413">
        <v>46</v>
      </c>
      <c r="J6413" t="s">
        <v>115</v>
      </c>
      <c r="K6413" t="s">
        <v>70</v>
      </c>
      <c r="L6413" t="str">
        <f>_xlfn.XLOOKUP(Table1[[#This Row],[TeamFavoriteID]],Table2[team_id],Table2[team_name],_xlfn.XLOOKUP(Table1[[#This Row],[TeamFavoriteID]],Table2[team_id_pfr],Table2[team_name],"Even"))</f>
        <v>Boston Patriots</v>
      </c>
      <c r="M6413">
        <v>-2</v>
      </c>
      <c r="N6413">
        <f>IF(Table1[[#This Row],[TeamFavorite]]=Table1[[#This Row],[TeamHome]],Table1[[#This Row],[ScoreAway]]-Table1[[#This Row],[ScoreHome]],Table1[[#This Row],[ScoreHome]]-Table1[[#This Row],[ScoreAway]])</f>
        <v>-8</v>
      </c>
      <c r="O6413">
        <f>IF(Table1[[#This Row],[SpreadActual]]&lt;Table1[[#This Row],[SpreadFavorite]],1,0)</f>
        <v>1</v>
      </c>
      <c r="P6413">
        <v>39</v>
      </c>
      <c r="Q6413" t="s">
        <v>80</v>
      </c>
      <c r="R6413" t="b">
        <v>0</v>
      </c>
      <c r="S6413">
        <v>50</v>
      </c>
      <c r="T6413">
        <v>5</v>
      </c>
      <c r="U6413">
        <v>76</v>
      </c>
    </row>
    <row r="6414" spans="1:22" x14ac:dyDescent="0.2">
      <c r="A6414" s="1">
        <v>35344</v>
      </c>
      <c r="B6414">
        <v>1996</v>
      </c>
      <c r="C6414">
        <f>_xlfn.MAXIFS(Table1[ScheduleWeekWritten],Table1[ScheduleSeason],Table1[[#This Row],[ScheduleSeason]])</f>
        <v>17</v>
      </c>
      <c r="D6414">
        <v>6</v>
      </c>
      <c r="E6414" cm="1">
        <f t="array" ref="E6414">_xlfn.XLOOKUP(Table1[[#This Row],[ScheduleWeekWritten]],Table3[Game],100+Table3[Increase],Table1[[#This Row],[ScheduleWeekWritten]])</f>
        <v>6</v>
      </c>
      <c r="F6414" t="b">
        <v>0</v>
      </c>
      <c r="G6414" t="s">
        <v>28</v>
      </c>
      <c r="H6414">
        <v>16</v>
      </c>
      <c r="I6414">
        <v>13</v>
      </c>
      <c r="J6414" t="s">
        <v>140</v>
      </c>
      <c r="K6414" t="s">
        <v>43</v>
      </c>
      <c r="L6414" t="str">
        <f>_xlfn.XLOOKUP(Table1[[#This Row],[TeamFavoriteID]],Table2[team_id],Table2[team_name],_xlfn.XLOOKUP(Table1[[#This Row],[TeamFavoriteID]],Table2[team_id_pfr],Table2[team_name],"Even"))</f>
        <v>Buffalo Bills</v>
      </c>
      <c r="M6414">
        <v>-3.5</v>
      </c>
      <c r="N6414">
        <f>IF(Table1[[#This Row],[TeamFavorite]]=Table1[[#This Row],[TeamHome]],Table1[[#This Row],[ScoreAway]]-Table1[[#This Row],[ScoreHome]],Table1[[#This Row],[ScoreHome]]-Table1[[#This Row],[ScoreAway]])</f>
        <v>-3</v>
      </c>
      <c r="O6414">
        <f>IF(Table1[[#This Row],[SpreadActual]]&lt;Table1[[#This Row],[SpreadFavorite]],1,0)</f>
        <v>0</v>
      </c>
      <c r="P6414">
        <v>38</v>
      </c>
      <c r="Q6414" t="s">
        <v>123</v>
      </c>
      <c r="R6414" t="b">
        <v>0</v>
      </c>
      <c r="S6414">
        <v>52</v>
      </c>
      <c r="T6414">
        <v>8</v>
      </c>
      <c r="U6414">
        <v>60</v>
      </c>
    </row>
    <row r="6415" spans="1:22" x14ac:dyDescent="0.2">
      <c r="A6415" s="1">
        <v>35344</v>
      </c>
      <c r="B6415">
        <v>1996</v>
      </c>
      <c r="C6415">
        <f>_xlfn.MAXIFS(Table1[ScheduleWeekWritten],Table1[ScheduleSeason],Table1[[#This Row],[ScheduleSeason]])</f>
        <v>17</v>
      </c>
      <c r="D6415">
        <v>6</v>
      </c>
      <c r="E6415" cm="1">
        <f t="array" ref="E6415">_xlfn.XLOOKUP(Table1[[#This Row],[ScheduleWeekWritten]],Table3[Game],100+Table3[Increase],Table1[[#This Row],[ScheduleWeekWritten]])</f>
        <v>6</v>
      </c>
      <c r="F6415" t="b">
        <v>0</v>
      </c>
      <c r="G6415" t="s">
        <v>46</v>
      </c>
      <c r="H6415">
        <v>6</v>
      </c>
      <c r="I6415">
        <v>37</v>
      </c>
      <c r="J6415" t="s">
        <v>33</v>
      </c>
      <c r="K6415" t="s">
        <v>35</v>
      </c>
      <c r="L6415" t="str">
        <f>_xlfn.XLOOKUP(Table1[[#This Row],[TeamFavoriteID]],Table2[team_id],Table2[team_name],_xlfn.XLOOKUP(Table1[[#This Row],[TeamFavoriteID]],Table2[team_id_pfr],Table2[team_name],"Even"))</f>
        <v>Green Bay Packers</v>
      </c>
      <c r="M6415">
        <v>-7.5</v>
      </c>
      <c r="N6415">
        <f>IF(Table1[[#This Row],[TeamFavorite]]=Table1[[#This Row],[TeamHome]],Table1[[#This Row],[ScoreAway]]-Table1[[#This Row],[ScoreHome]],Table1[[#This Row],[ScoreHome]]-Table1[[#This Row],[ScoreAway]])</f>
        <v>-31</v>
      </c>
      <c r="O6415">
        <f>IF(Table1[[#This Row],[SpreadActual]]&lt;Table1[[#This Row],[SpreadFavorite]],1,0)</f>
        <v>1</v>
      </c>
      <c r="P6415">
        <v>42</v>
      </c>
      <c r="Q6415" t="s">
        <v>114</v>
      </c>
      <c r="R6415" t="b">
        <v>0</v>
      </c>
      <c r="S6415">
        <v>61</v>
      </c>
      <c r="T6415">
        <v>11</v>
      </c>
      <c r="U6415">
        <v>77</v>
      </c>
    </row>
    <row r="6416" spans="1:22" x14ac:dyDescent="0.2">
      <c r="A6416" s="1">
        <v>35344</v>
      </c>
      <c r="B6416">
        <v>1996</v>
      </c>
      <c r="C6416">
        <f>_xlfn.MAXIFS(Table1[ScheduleWeekWritten],Table1[ScheduleSeason],Table1[[#This Row],[ScheduleSeason]])</f>
        <v>17</v>
      </c>
      <c r="D6416">
        <v>6</v>
      </c>
      <c r="E6416" cm="1">
        <f t="array" ref="E6416">_xlfn.XLOOKUP(Table1[[#This Row],[ScheduleWeekWritten]],Table3[Game],100+Table3[Increase],Table1[[#This Row],[ScheduleWeekWritten]])</f>
        <v>6</v>
      </c>
      <c r="F6416" t="b">
        <v>0</v>
      </c>
      <c r="G6416" t="s">
        <v>101</v>
      </c>
      <c r="H6416">
        <v>27</v>
      </c>
      <c r="I6416">
        <v>30</v>
      </c>
      <c r="J6416" t="s">
        <v>23</v>
      </c>
      <c r="K6416" t="s">
        <v>104</v>
      </c>
      <c r="L6416" t="str">
        <f>_xlfn.XLOOKUP(Table1[[#This Row],[TeamFavoriteID]],Table2[team_id],Table2[team_name],_xlfn.XLOOKUP(Table1[[#This Row],[TeamFavoriteID]],Table2[team_id_pfr],Table2[team_name],"Even"))</f>
        <v>Cincinnati Bengals</v>
      </c>
      <c r="M6416">
        <v>-1</v>
      </c>
      <c r="N6416">
        <f>IF(Table1[[#This Row],[TeamFavorite]]=Table1[[#This Row],[TeamHome]],Table1[[#This Row],[ScoreAway]]-Table1[[#This Row],[ScoreHome]],Table1[[#This Row],[ScoreHome]]-Table1[[#This Row],[ScoreAway]])</f>
        <v>3</v>
      </c>
      <c r="O6416">
        <f>IF(Table1[[#This Row],[SpreadActual]]&lt;Table1[[#This Row],[SpreadFavorite]],1,0)</f>
        <v>0</v>
      </c>
      <c r="P6416">
        <v>42</v>
      </c>
      <c r="Q6416" t="s">
        <v>111</v>
      </c>
      <c r="R6416" t="b">
        <v>0</v>
      </c>
      <c r="S6416">
        <v>59</v>
      </c>
      <c r="T6416">
        <v>5</v>
      </c>
      <c r="U6416">
        <v>67</v>
      </c>
    </row>
    <row r="6417" spans="1:22" x14ac:dyDescent="0.2">
      <c r="A6417" s="1">
        <v>35344</v>
      </c>
      <c r="B6417">
        <v>1996</v>
      </c>
      <c r="C6417">
        <f>_xlfn.MAXIFS(Table1[ScheduleWeekWritten],Table1[ScheduleSeason],Table1[[#This Row],[ScheduleSeason]])</f>
        <v>17</v>
      </c>
      <c r="D6417">
        <v>6</v>
      </c>
      <c r="E6417" cm="1">
        <f t="array" ref="E6417">_xlfn.XLOOKUP(Table1[[#This Row],[ScheduleWeekWritten]],Table3[Game],100+Table3[Increase],Table1[[#This Row],[ScheduleWeekWritten]])</f>
        <v>6</v>
      </c>
      <c r="F6417" t="b">
        <v>0</v>
      </c>
      <c r="G6417" t="s">
        <v>24</v>
      </c>
      <c r="H6417">
        <v>28</v>
      </c>
      <c r="I6417">
        <v>17</v>
      </c>
      <c r="J6417" t="s">
        <v>27</v>
      </c>
      <c r="K6417" t="s">
        <v>88</v>
      </c>
      <c r="L6417" t="str">
        <f>_xlfn.XLOOKUP(Table1[[#This Row],[TeamFavoriteID]],Table2[team_id],Table2[team_name],_xlfn.XLOOKUP(Table1[[#This Row],[TeamFavoriteID]],Table2[team_id_pfr],Table2[team_name],"Even"))</f>
        <v>Denver Broncos</v>
      </c>
      <c r="M6417">
        <v>-3.5</v>
      </c>
      <c r="N6417">
        <f>IF(Table1[[#This Row],[TeamFavorite]]=Table1[[#This Row],[TeamHome]],Table1[[#This Row],[ScoreAway]]-Table1[[#This Row],[ScoreHome]],Table1[[#This Row],[ScoreHome]]-Table1[[#This Row],[ScoreAway]])</f>
        <v>-11</v>
      </c>
      <c r="O6417">
        <f>IF(Table1[[#This Row],[SpreadActual]]&lt;Table1[[#This Row],[SpreadFavorite]],1,0)</f>
        <v>1</v>
      </c>
      <c r="P6417">
        <v>42</v>
      </c>
      <c r="Q6417" t="s">
        <v>71</v>
      </c>
      <c r="R6417" t="b">
        <v>0</v>
      </c>
      <c r="S6417">
        <v>60</v>
      </c>
      <c r="T6417">
        <v>9</v>
      </c>
      <c r="U6417">
        <v>44</v>
      </c>
    </row>
    <row r="6418" spans="1:22" x14ac:dyDescent="0.2">
      <c r="A6418" s="1">
        <v>35344</v>
      </c>
      <c r="B6418">
        <v>1996</v>
      </c>
      <c r="C6418">
        <f>_xlfn.MAXIFS(Table1[ScheduleWeekWritten],Table1[ScheduleSeason],Table1[[#This Row],[ScheduleSeason]])</f>
        <v>17</v>
      </c>
      <c r="D6418">
        <v>6</v>
      </c>
      <c r="E6418" cm="1">
        <f t="array" ref="E6418">_xlfn.XLOOKUP(Table1[[#This Row],[ScheduleWeekWritten]],Table3[Game],100+Table3[Increase],Table1[[#This Row],[ScheduleWeekWritten]])</f>
        <v>6</v>
      </c>
      <c r="F6418" t="b">
        <v>0</v>
      </c>
      <c r="G6418" t="s">
        <v>45</v>
      </c>
      <c r="H6418">
        <v>28</v>
      </c>
      <c r="I6418">
        <v>24</v>
      </c>
      <c r="J6418" t="s">
        <v>38</v>
      </c>
      <c r="K6418" t="s">
        <v>79</v>
      </c>
      <c r="L6418" t="str">
        <f>_xlfn.XLOOKUP(Table1[[#This Row],[TeamFavoriteID]],Table2[team_id],Table2[team_name],_xlfn.XLOOKUP(Table1[[#This Row],[TeamFavoriteID]],Table2[team_id_pfr],Table2[team_name],"Even"))</f>
        <v>Detroit Lions</v>
      </c>
      <c r="M6418">
        <v>-10</v>
      </c>
      <c r="N6418">
        <f>IF(Table1[[#This Row],[TeamFavorite]]=Table1[[#This Row],[TeamHome]],Table1[[#This Row],[ScoreAway]]-Table1[[#This Row],[ScoreHome]],Table1[[#This Row],[ScoreHome]]-Table1[[#This Row],[ScoreAway]])</f>
        <v>-4</v>
      </c>
      <c r="O6418">
        <f>IF(Table1[[#This Row],[SpreadActual]]&lt;Table1[[#This Row],[SpreadFavorite]],1,0)</f>
        <v>0</v>
      </c>
      <c r="P6418">
        <v>44</v>
      </c>
      <c r="Q6418" t="s">
        <v>125</v>
      </c>
      <c r="R6418" t="b">
        <v>0</v>
      </c>
      <c r="S6418">
        <v>72</v>
      </c>
      <c r="T6418">
        <v>0</v>
      </c>
      <c r="V6418" t="s">
        <v>103</v>
      </c>
    </row>
    <row r="6419" spans="1:22" x14ac:dyDescent="0.2">
      <c r="A6419" s="1">
        <v>35344</v>
      </c>
      <c r="B6419">
        <v>1996</v>
      </c>
      <c r="C6419">
        <f>_xlfn.MAXIFS(Table1[ScheduleWeekWritten],Table1[ScheduleSeason],Table1[[#This Row],[ScheduleSeason]])</f>
        <v>17</v>
      </c>
      <c r="D6419">
        <v>6</v>
      </c>
      <c r="E6419" cm="1">
        <f t="array" ref="E6419">_xlfn.XLOOKUP(Table1[[#This Row],[ScheduleWeekWritten]],Table3[Game],100+Table3[Increase],Table1[[#This Row],[ScheduleWeekWritten]])</f>
        <v>6</v>
      </c>
      <c r="F6419" t="b">
        <v>0</v>
      </c>
      <c r="G6419" t="s">
        <v>19</v>
      </c>
      <c r="H6419">
        <v>15</v>
      </c>
      <c r="I6419">
        <v>22</v>
      </c>
      <c r="J6419" t="s">
        <v>128</v>
      </c>
      <c r="K6419" t="s">
        <v>91</v>
      </c>
      <c r="L6419" t="str">
        <f>_xlfn.XLOOKUP(Table1[[#This Row],[TeamFavoriteID]],Table2[team_id],Table2[team_name],_xlfn.XLOOKUP(Table1[[#This Row],[TeamFavoriteID]],Table2[team_id_pfr],Table2[team_name],"Even"))</f>
        <v>Miami Dolphins</v>
      </c>
      <c r="M6419">
        <v>-7.5</v>
      </c>
      <c r="N6419">
        <f>IF(Table1[[#This Row],[TeamFavorite]]=Table1[[#This Row],[TeamHome]],Table1[[#This Row],[ScoreAway]]-Table1[[#This Row],[ScoreHome]],Table1[[#This Row],[ScoreHome]]-Table1[[#This Row],[ScoreAway]])</f>
        <v>7</v>
      </c>
      <c r="O6419">
        <f>IF(Table1[[#This Row],[SpreadActual]]&lt;Table1[[#This Row],[SpreadFavorite]],1,0)</f>
        <v>0</v>
      </c>
      <c r="P6419">
        <v>39</v>
      </c>
      <c r="Q6419" t="s">
        <v>143</v>
      </c>
      <c r="R6419" t="b">
        <v>0</v>
      </c>
      <c r="S6419">
        <v>78</v>
      </c>
      <c r="T6419">
        <v>8</v>
      </c>
      <c r="U6419">
        <v>82</v>
      </c>
    </row>
    <row r="6420" spans="1:22" x14ac:dyDescent="0.2">
      <c r="A6420" s="1">
        <v>35344</v>
      </c>
      <c r="B6420">
        <v>1996</v>
      </c>
      <c r="C6420">
        <f>_xlfn.MAXIFS(Table1[ScheduleWeekWritten],Table1[ScheduleSeason],Table1[[#This Row],[ScheduleSeason]])</f>
        <v>17</v>
      </c>
      <c r="D6420">
        <v>6</v>
      </c>
      <c r="E6420" cm="1">
        <f t="array" ref="E6420">_xlfn.XLOOKUP(Table1[[#This Row],[ScheduleWeekWritten]],Table3[Game],100+Table3[Increase],Table1[[#This Row],[ScheduleWeekWritten]])</f>
        <v>6</v>
      </c>
      <c r="F6420" t="b">
        <v>0</v>
      </c>
      <c r="G6420" t="s">
        <v>54</v>
      </c>
      <c r="H6420">
        <v>14</v>
      </c>
      <c r="I6420">
        <v>12</v>
      </c>
      <c r="J6420" t="s">
        <v>152</v>
      </c>
      <c r="K6420" t="s">
        <v>55</v>
      </c>
      <c r="L6420" t="str">
        <f>_xlfn.XLOOKUP(Table1[[#This Row],[TeamFavoriteID]],Table2[team_id],Table2[team_name],_xlfn.XLOOKUP(Table1[[#This Row],[TeamFavoriteID]],Table2[team_id_pfr],Table2[team_name],"Even"))</f>
        <v>Minnesota Vikings</v>
      </c>
      <c r="M6420">
        <v>-6</v>
      </c>
      <c r="N6420">
        <f>IF(Table1[[#This Row],[TeamFavorite]]=Table1[[#This Row],[TeamHome]],Table1[[#This Row],[ScoreAway]]-Table1[[#This Row],[ScoreHome]],Table1[[#This Row],[ScoreHome]]-Table1[[#This Row],[ScoreAway]])</f>
        <v>-2</v>
      </c>
      <c r="O6420">
        <f>IF(Table1[[#This Row],[SpreadActual]]&lt;Table1[[#This Row],[SpreadFavorite]],1,0)</f>
        <v>0</v>
      </c>
      <c r="P6420">
        <v>39.5</v>
      </c>
      <c r="Q6420" t="s">
        <v>137</v>
      </c>
      <c r="R6420" t="b">
        <v>0</v>
      </c>
      <c r="S6420">
        <v>72</v>
      </c>
      <c r="T6420">
        <v>0</v>
      </c>
      <c r="V6420" t="s">
        <v>103</v>
      </c>
    </row>
    <row r="6421" spans="1:22" x14ac:dyDescent="0.2">
      <c r="A6421" s="1">
        <v>35344</v>
      </c>
      <c r="B6421">
        <v>1996</v>
      </c>
      <c r="C6421">
        <f>_xlfn.MAXIFS(Table1[ScheduleWeekWritten],Table1[ScheduleSeason],Table1[[#This Row],[ScheduleSeason]])</f>
        <v>17</v>
      </c>
      <c r="D6421">
        <v>6</v>
      </c>
      <c r="E6421" cm="1">
        <f t="array" ref="E6421">_xlfn.XLOOKUP(Table1[[#This Row],[ScheduleWeekWritten]],Table3[Game],100+Table3[Increase],Table1[[#This Row],[ScheduleWeekWritten]])</f>
        <v>6</v>
      </c>
      <c r="F6421" t="b">
        <v>0</v>
      </c>
      <c r="G6421" t="s">
        <v>95</v>
      </c>
      <c r="H6421">
        <v>17</v>
      </c>
      <c r="I6421">
        <v>13</v>
      </c>
      <c r="J6421" t="s">
        <v>154</v>
      </c>
      <c r="K6421" t="s">
        <v>98</v>
      </c>
      <c r="L6421" t="str">
        <f>_xlfn.XLOOKUP(Table1[[#This Row],[TeamFavoriteID]],Table2[team_id],Table2[team_name],_xlfn.XLOOKUP(Table1[[#This Row],[TeamFavoriteID]],Table2[team_id_pfr],Table2[team_name],"Even"))</f>
        <v>New Orleans Saints</v>
      </c>
      <c r="M6421">
        <v>-2</v>
      </c>
      <c r="N6421">
        <f>IF(Table1[[#This Row],[TeamFavorite]]=Table1[[#This Row],[TeamHome]],Table1[[#This Row],[ScoreAway]]-Table1[[#This Row],[ScoreHome]],Table1[[#This Row],[ScoreHome]]-Table1[[#This Row],[ScoreAway]])</f>
        <v>-4</v>
      </c>
      <c r="O6421">
        <f>IF(Table1[[#This Row],[SpreadActual]]&lt;Table1[[#This Row],[SpreadFavorite]],1,0)</f>
        <v>1</v>
      </c>
      <c r="P6421">
        <v>40.5</v>
      </c>
      <c r="Q6421" t="s">
        <v>124</v>
      </c>
      <c r="R6421" t="b">
        <v>0</v>
      </c>
      <c r="S6421">
        <v>72</v>
      </c>
      <c r="T6421">
        <v>0</v>
      </c>
      <c r="V6421" t="s">
        <v>103</v>
      </c>
    </row>
    <row r="6422" spans="1:22" x14ac:dyDescent="0.2">
      <c r="A6422" s="1">
        <v>35344</v>
      </c>
      <c r="B6422">
        <v>1996</v>
      </c>
      <c r="C6422">
        <f>_xlfn.MAXIFS(Table1[ScheduleWeekWritten],Table1[ScheduleSeason],Table1[[#This Row],[ScheduleSeason]])</f>
        <v>17</v>
      </c>
      <c r="D6422">
        <v>6</v>
      </c>
      <c r="E6422" cm="1">
        <f t="array" ref="E6422">_xlfn.XLOOKUP(Table1[[#This Row],[ScheduleWeekWritten]],Table3[Game],100+Table3[Increase],Table1[[#This Row],[ScheduleWeekWritten]])</f>
        <v>6</v>
      </c>
      <c r="F6422" t="b">
        <v>0</v>
      </c>
      <c r="G6422" t="s">
        <v>31</v>
      </c>
      <c r="H6422">
        <v>13</v>
      </c>
      <c r="I6422">
        <v>34</v>
      </c>
      <c r="J6422" t="s">
        <v>20</v>
      </c>
      <c r="K6422" t="s">
        <v>21</v>
      </c>
      <c r="L6422" t="str">
        <f>_xlfn.XLOOKUP(Table1[[#This Row],[TeamFavoriteID]],Table2[team_id],Table2[team_name],_xlfn.XLOOKUP(Table1[[#This Row],[TeamFavoriteID]],Table2[team_id_pfr],Table2[team_name],"Even"))</f>
        <v>Las Vegas Raiders</v>
      </c>
      <c r="M6422">
        <v>-3.5</v>
      </c>
      <c r="N6422">
        <f>IF(Table1[[#This Row],[TeamFavorite]]=Table1[[#This Row],[TeamHome]],Table1[[#This Row],[ScoreAway]]-Table1[[#This Row],[ScoreHome]],Table1[[#This Row],[ScoreHome]]-Table1[[#This Row],[ScoreAway]])</f>
        <v>-21</v>
      </c>
      <c r="O6422">
        <f>IF(Table1[[#This Row],[SpreadActual]]&lt;Table1[[#This Row],[SpreadFavorite]],1,0)</f>
        <v>1</v>
      </c>
      <c r="P6422">
        <v>38</v>
      </c>
      <c r="Q6422" t="s">
        <v>126</v>
      </c>
      <c r="R6422" t="b">
        <v>0</v>
      </c>
      <c r="S6422">
        <v>53</v>
      </c>
      <c r="T6422">
        <v>10</v>
      </c>
      <c r="U6422">
        <v>65</v>
      </c>
    </row>
    <row r="6423" spans="1:22" x14ac:dyDescent="0.2">
      <c r="A6423" s="1">
        <v>35344</v>
      </c>
      <c r="B6423">
        <v>1996</v>
      </c>
      <c r="C6423">
        <f>_xlfn.MAXIFS(Table1[ScheduleWeekWritten],Table1[ScheduleSeason],Table1[[#This Row],[ScheduleSeason]])</f>
        <v>17</v>
      </c>
      <c r="D6423">
        <v>6</v>
      </c>
      <c r="E6423" cm="1">
        <f t="array" ref="E6423">_xlfn.XLOOKUP(Table1[[#This Row],[ScheduleWeekWritten]],Table3[Game],100+Table3[Increase],Table1[[#This Row],[ScheduleWeekWritten]])</f>
        <v>6</v>
      </c>
      <c r="F6423" t="b">
        <v>0</v>
      </c>
      <c r="G6423" t="s">
        <v>153</v>
      </c>
      <c r="H6423">
        <v>11</v>
      </c>
      <c r="I6423">
        <v>28</v>
      </c>
      <c r="J6423" t="s">
        <v>53</v>
      </c>
      <c r="K6423" t="s">
        <v>87</v>
      </c>
      <c r="L6423" t="str">
        <f>_xlfn.XLOOKUP(Table1[[#This Row],[TeamFavoriteID]],Table2[team_id],Table2[team_name],_xlfn.XLOOKUP(Table1[[#This Row],[TeamFavoriteID]],Table2[team_id_pfr],Table2[team_name],"Even"))</f>
        <v>San Francisco 49ers</v>
      </c>
      <c r="M6423">
        <v>-10.5</v>
      </c>
      <c r="N6423">
        <f>IF(Table1[[#This Row],[TeamFavorite]]=Table1[[#This Row],[TeamHome]],Table1[[#This Row],[ScoreAway]]-Table1[[#This Row],[ScoreHome]],Table1[[#This Row],[ScoreHome]]-Table1[[#This Row],[ScoreAway]])</f>
        <v>-17</v>
      </c>
      <c r="O6423">
        <f>IF(Table1[[#This Row],[SpreadActual]]&lt;Table1[[#This Row],[SpreadFavorite]],1,0)</f>
        <v>1</v>
      </c>
      <c r="P6423">
        <v>43</v>
      </c>
      <c r="Q6423" t="s">
        <v>157</v>
      </c>
      <c r="R6423" t="b">
        <v>0</v>
      </c>
      <c r="S6423">
        <v>72</v>
      </c>
      <c r="T6423">
        <v>0</v>
      </c>
      <c r="V6423" t="s">
        <v>103</v>
      </c>
    </row>
    <row r="6424" spans="1:22" x14ac:dyDescent="0.2">
      <c r="A6424" s="1">
        <v>35345</v>
      </c>
      <c r="B6424">
        <v>1996</v>
      </c>
      <c r="C6424">
        <f>_xlfn.MAXIFS(Table1[ScheduleWeekWritten],Table1[ScheduleSeason],Table1[[#This Row],[ScheduleSeason]])</f>
        <v>17</v>
      </c>
      <c r="D6424">
        <v>6</v>
      </c>
      <c r="E6424" cm="1">
        <f t="array" ref="E6424">_xlfn.XLOOKUP(Table1[[#This Row],[ScheduleWeekWritten]],Table3[Game],100+Table3[Increase],Table1[[#This Row],[ScheduleWeekWritten]])</f>
        <v>6</v>
      </c>
      <c r="F6424" t="b">
        <v>0</v>
      </c>
      <c r="G6424" t="s">
        <v>42</v>
      </c>
      <c r="H6424">
        <v>7</v>
      </c>
      <c r="I6424">
        <v>17</v>
      </c>
      <c r="J6424" t="s">
        <v>49</v>
      </c>
      <c r="K6424" t="s">
        <v>75</v>
      </c>
      <c r="L6424" t="str">
        <f>_xlfn.XLOOKUP(Table1[[#This Row],[TeamFavoriteID]],Table2[team_id],Table2[team_name],_xlfn.XLOOKUP(Table1[[#This Row],[TeamFavoriteID]],Table2[team_id_pfr],Table2[team_name],"Even"))</f>
        <v>Kansas City Chiefs</v>
      </c>
      <c r="M6424">
        <v>-4</v>
      </c>
      <c r="N6424">
        <f>IF(Table1[[#This Row],[TeamFavorite]]=Table1[[#This Row],[TeamHome]],Table1[[#This Row],[ScoreAway]]-Table1[[#This Row],[ScoreHome]],Table1[[#This Row],[ScoreHome]]-Table1[[#This Row],[ScoreAway]])</f>
        <v>10</v>
      </c>
      <c r="O6424">
        <f>IF(Table1[[#This Row],[SpreadActual]]&lt;Table1[[#This Row],[SpreadFavorite]],1,0)</f>
        <v>0</v>
      </c>
      <c r="P6424">
        <v>38</v>
      </c>
      <c r="Q6424" t="s">
        <v>117</v>
      </c>
      <c r="R6424" t="b">
        <v>0</v>
      </c>
      <c r="S6424">
        <v>59</v>
      </c>
      <c r="T6424">
        <v>10</v>
      </c>
      <c r="U6424">
        <v>91</v>
      </c>
    </row>
    <row r="6425" spans="1:22" x14ac:dyDescent="0.2">
      <c r="A6425" s="1">
        <v>35351</v>
      </c>
      <c r="B6425">
        <v>1996</v>
      </c>
      <c r="C6425">
        <f>_xlfn.MAXIFS(Table1[ScheduleWeekWritten],Table1[ScheduleSeason],Table1[[#This Row],[ScheduleSeason]])</f>
        <v>17</v>
      </c>
      <c r="D6425">
        <v>7</v>
      </c>
      <c r="E6425" cm="1">
        <f t="array" ref="E6425">_xlfn.XLOOKUP(Table1[[#This Row],[ScheduleWeekWritten]],Table3[Game],100+Table3[Increase],Table1[[#This Row],[ScheduleWeekWritten]])</f>
        <v>7</v>
      </c>
      <c r="F6425" t="b">
        <v>0</v>
      </c>
      <c r="G6425" t="s">
        <v>38</v>
      </c>
      <c r="H6425">
        <v>13</v>
      </c>
      <c r="I6425">
        <v>23</v>
      </c>
      <c r="J6425" t="s">
        <v>23</v>
      </c>
      <c r="K6425" t="s">
        <v>109</v>
      </c>
      <c r="L6425" t="str">
        <f>_xlfn.XLOOKUP(Table1[[#This Row],[TeamFavoriteID]],Table2[team_id],Table2[team_name],_xlfn.XLOOKUP(Table1[[#This Row],[TeamFavoriteID]],Table2[team_id_pfr],Table2[team_name],"Even"))</f>
        <v>Atlanta Falcons</v>
      </c>
      <c r="M6425">
        <v>-1.5</v>
      </c>
      <c r="N6425">
        <f>IF(Table1[[#This Row],[TeamFavorite]]=Table1[[#This Row],[TeamHome]],Table1[[#This Row],[ScoreAway]]-Table1[[#This Row],[ScoreHome]],Table1[[#This Row],[ScoreHome]]-Table1[[#This Row],[ScoreAway]])</f>
        <v>10</v>
      </c>
      <c r="O6425">
        <f>IF(Table1[[#This Row],[SpreadActual]]&lt;Table1[[#This Row],[SpreadFavorite]],1,0)</f>
        <v>0</v>
      </c>
      <c r="P6425">
        <v>44.5</v>
      </c>
      <c r="Q6425" t="s">
        <v>148</v>
      </c>
      <c r="R6425" t="b">
        <v>0</v>
      </c>
      <c r="S6425">
        <v>72</v>
      </c>
      <c r="T6425">
        <v>0</v>
      </c>
      <c r="V6425" t="s">
        <v>103</v>
      </c>
    </row>
    <row r="6426" spans="1:22" x14ac:dyDescent="0.2">
      <c r="A6426" s="1">
        <v>35351</v>
      </c>
      <c r="B6426">
        <v>1996</v>
      </c>
      <c r="C6426">
        <f>_xlfn.MAXIFS(Table1[ScheduleWeekWritten],Table1[ScheduleSeason],Table1[[#This Row],[ScheduleSeason]])</f>
        <v>17</v>
      </c>
      <c r="D6426">
        <v>7</v>
      </c>
      <c r="E6426" cm="1">
        <f t="array" ref="E6426">_xlfn.XLOOKUP(Table1[[#This Row],[ScheduleWeekWritten]],Table3[Game],100+Table3[Increase],Table1[[#This Row],[ScheduleWeekWritten]])</f>
        <v>7</v>
      </c>
      <c r="F6426" t="b">
        <v>0</v>
      </c>
      <c r="G6426" t="s">
        <v>28</v>
      </c>
      <c r="H6426">
        <v>7</v>
      </c>
      <c r="I6426">
        <v>21</v>
      </c>
      <c r="J6426" t="s">
        <v>19</v>
      </c>
      <c r="K6426" t="s">
        <v>43</v>
      </c>
      <c r="L6426" t="str">
        <f>_xlfn.XLOOKUP(Table1[[#This Row],[TeamFavoriteID]],Table2[team_id],Table2[team_name],_xlfn.XLOOKUP(Table1[[#This Row],[TeamFavoriteID]],Table2[team_id_pfr],Table2[team_name],"Even"))</f>
        <v>Buffalo Bills</v>
      </c>
      <c r="M6426">
        <v>-6.5</v>
      </c>
      <c r="N6426">
        <f>IF(Table1[[#This Row],[TeamFavorite]]=Table1[[#This Row],[TeamHome]],Table1[[#This Row],[ScoreAway]]-Table1[[#This Row],[ScoreHome]],Table1[[#This Row],[ScoreHome]]-Table1[[#This Row],[ScoreAway]])</f>
        <v>14</v>
      </c>
      <c r="O6426">
        <f>IF(Table1[[#This Row],[SpreadActual]]&lt;Table1[[#This Row],[SpreadFavorite]],1,0)</f>
        <v>0</v>
      </c>
      <c r="P6426">
        <v>36.5</v>
      </c>
      <c r="Q6426" t="s">
        <v>123</v>
      </c>
      <c r="R6426" t="b">
        <v>0</v>
      </c>
      <c r="S6426">
        <v>59</v>
      </c>
      <c r="T6426">
        <v>16</v>
      </c>
      <c r="U6426">
        <v>64</v>
      </c>
    </row>
    <row r="6427" spans="1:22" x14ac:dyDescent="0.2">
      <c r="A6427" s="1">
        <v>35351</v>
      </c>
      <c r="B6427">
        <v>1996</v>
      </c>
      <c r="C6427">
        <f>_xlfn.MAXIFS(Table1[ScheduleWeekWritten],Table1[ScheduleSeason],Table1[[#This Row],[ScheduleSeason]])</f>
        <v>17</v>
      </c>
      <c r="D6427">
        <v>7</v>
      </c>
      <c r="E6427" cm="1">
        <f t="array" ref="E6427">_xlfn.XLOOKUP(Table1[[#This Row],[ScheduleWeekWritten]],Table3[Game],100+Table3[Increase],Table1[[#This Row],[ScheduleWeekWritten]])</f>
        <v>7</v>
      </c>
      <c r="F6427" t="b">
        <v>0</v>
      </c>
      <c r="G6427" t="s">
        <v>152</v>
      </c>
      <c r="H6427">
        <v>45</v>
      </c>
      <c r="I6427">
        <v>13</v>
      </c>
      <c r="J6427" t="s">
        <v>153</v>
      </c>
      <c r="K6427" t="s">
        <v>162</v>
      </c>
      <c r="L6427" t="str">
        <f>_xlfn.XLOOKUP(Table1[[#This Row],[TeamFavoriteID]],Table2[team_id],Table2[team_name],_xlfn.XLOOKUP(Table1[[#This Row],[TeamFavoriteID]],Table2[team_id_pfr],Table2[team_name],"Even"))</f>
        <v>Carolina Panthers</v>
      </c>
      <c r="M6427">
        <v>-7</v>
      </c>
      <c r="N6427">
        <f>IF(Table1[[#This Row],[TeamFavorite]]=Table1[[#This Row],[TeamHome]],Table1[[#This Row],[ScoreAway]]-Table1[[#This Row],[ScoreHome]],Table1[[#This Row],[ScoreHome]]-Table1[[#This Row],[ScoreAway]])</f>
        <v>-32</v>
      </c>
      <c r="O6427">
        <f>IF(Table1[[#This Row],[SpreadActual]]&lt;Table1[[#This Row],[SpreadFavorite]],1,0)</f>
        <v>1</v>
      </c>
      <c r="P6427">
        <v>38.5</v>
      </c>
      <c r="Q6427" t="s">
        <v>160</v>
      </c>
      <c r="R6427" t="b">
        <v>0</v>
      </c>
      <c r="S6427">
        <v>56</v>
      </c>
      <c r="T6427">
        <v>3</v>
      </c>
      <c r="U6427">
        <v>63</v>
      </c>
    </row>
    <row r="6428" spans="1:22" x14ac:dyDescent="0.2">
      <c r="A6428" s="1">
        <v>35351</v>
      </c>
      <c r="B6428">
        <v>1996</v>
      </c>
      <c r="C6428">
        <f>_xlfn.MAXIFS(Table1[ScheduleWeekWritten],Table1[ScheduleSeason],Table1[[#This Row],[ScheduleSeason]])</f>
        <v>17</v>
      </c>
      <c r="D6428">
        <v>7</v>
      </c>
      <c r="E6428" cm="1">
        <f t="array" ref="E6428">_xlfn.XLOOKUP(Table1[[#This Row],[ScheduleWeekWritten]],Table3[Game],100+Table3[Increase],Table1[[#This Row],[ScheduleWeekWritten]])</f>
        <v>7</v>
      </c>
      <c r="F6428" t="b">
        <v>0</v>
      </c>
      <c r="G6428" t="s">
        <v>67</v>
      </c>
      <c r="H6428">
        <v>17</v>
      </c>
      <c r="I6428">
        <v>3</v>
      </c>
      <c r="J6428" t="s">
        <v>149</v>
      </c>
      <c r="K6428" t="s">
        <v>68</v>
      </c>
      <c r="L6428" t="str">
        <f>_xlfn.XLOOKUP(Table1[[#This Row],[TeamFavoriteID]],Table2[team_id],Table2[team_name],_xlfn.XLOOKUP(Table1[[#This Row],[TeamFavoriteID]],Table2[team_id_pfr],Table2[team_name],"Even"))</f>
        <v>Dallas Cowboys</v>
      </c>
      <c r="M6428">
        <v>-14.5</v>
      </c>
      <c r="N6428">
        <f>IF(Table1[[#This Row],[TeamFavorite]]=Table1[[#This Row],[TeamHome]],Table1[[#This Row],[ScoreAway]]-Table1[[#This Row],[ScoreHome]],Table1[[#This Row],[ScoreHome]]-Table1[[#This Row],[ScoreAway]])</f>
        <v>-14</v>
      </c>
      <c r="O6428">
        <f>IF(Table1[[#This Row],[SpreadActual]]&lt;Table1[[#This Row],[SpreadFavorite]],1,0)</f>
        <v>0</v>
      </c>
      <c r="P6428">
        <v>41</v>
      </c>
      <c r="Q6428" t="s">
        <v>119</v>
      </c>
      <c r="R6428" t="b">
        <v>0</v>
      </c>
      <c r="S6428">
        <v>71</v>
      </c>
      <c r="T6428">
        <v>13</v>
      </c>
      <c r="U6428">
        <v>56</v>
      </c>
    </row>
    <row r="6429" spans="1:22" x14ac:dyDescent="0.2">
      <c r="A6429" s="1">
        <v>35351</v>
      </c>
      <c r="B6429">
        <v>1996</v>
      </c>
      <c r="C6429">
        <f>_xlfn.MAXIFS(Table1[ScheduleWeekWritten],Table1[ScheduleSeason],Table1[[#This Row],[ScheduleSeason]])</f>
        <v>17</v>
      </c>
      <c r="D6429">
        <v>7</v>
      </c>
      <c r="E6429" cm="1">
        <f t="array" ref="E6429">_xlfn.XLOOKUP(Table1[[#This Row],[ScheduleWeekWritten]],Table3[Game],100+Table3[Increase],Table1[[#This Row],[ScheduleWeekWritten]])</f>
        <v>7</v>
      </c>
      <c r="F6429" t="b">
        <v>0</v>
      </c>
      <c r="G6429" t="s">
        <v>140</v>
      </c>
      <c r="H6429">
        <v>26</v>
      </c>
      <c r="I6429">
        <v>21</v>
      </c>
      <c r="J6429" t="s">
        <v>158</v>
      </c>
      <c r="K6429" t="s">
        <v>72</v>
      </c>
      <c r="L6429" t="str">
        <f>_xlfn.XLOOKUP(Table1[[#This Row],[TeamFavoriteID]],Table2[team_id],Table2[team_name],_xlfn.XLOOKUP(Table1[[#This Row],[TeamFavoriteID]],Table2[team_id_pfr],Table2[team_name],"Even"))</f>
        <v>Baltimore Colts</v>
      </c>
      <c r="M6429">
        <v>-9</v>
      </c>
      <c r="N6429">
        <f>IF(Table1[[#This Row],[TeamFavorite]]=Table1[[#This Row],[TeamHome]],Table1[[#This Row],[ScoreAway]]-Table1[[#This Row],[ScoreHome]],Table1[[#This Row],[ScoreHome]]-Table1[[#This Row],[ScoreAway]])</f>
        <v>5</v>
      </c>
      <c r="O6429">
        <f>IF(Table1[[#This Row],[SpreadActual]]&lt;Table1[[#This Row],[SpreadFavorite]],1,0)</f>
        <v>0</v>
      </c>
      <c r="P6429">
        <v>39</v>
      </c>
      <c r="Q6429" t="s">
        <v>141</v>
      </c>
      <c r="R6429" t="b">
        <v>0</v>
      </c>
      <c r="S6429">
        <v>72</v>
      </c>
      <c r="T6429">
        <v>0</v>
      </c>
      <c r="V6429" t="s">
        <v>103</v>
      </c>
    </row>
    <row r="6430" spans="1:22" x14ac:dyDescent="0.2">
      <c r="A6430" s="1">
        <v>35351</v>
      </c>
      <c r="B6430">
        <v>1996</v>
      </c>
      <c r="C6430">
        <f>_xlfn.MAXIFS(Table1[ScheduleWeekWritten],Table1[ScheduleSeason],Table1[[#This Row],[ScheduleSeason]])</f>
        <v>17</v>
      </c>
      <c r="D6430">
        <v>7</v>
      </c>
      <c r="E6430" cm="1">
        <f t="array" ref="E6430">_xlfn.XLOOKUP(Table1[[#This Row],[ScheduleWeekWritten]],Table3[Game],100+Table3[Increase],Table1[[#This Row],[ScheduleWeekWritten]])</f>
        <v>7</v>
      </c>
      <c r="F6430" t="b">
        <v>0</v>
      </c>
      <c r="G6430" t="s">
        <v>154</v>
      </c>
      <c r="H6430">
        <v>21</v>
      </c>
      <c r="I6430">
        <v>17</v>
      </c>
      <c r="J6430" t="s">
        <v>31</v>
      </c>
      <c r="K6430" t="s">
        <v>161</v>
      </c>
      <c r="L6430" t="str">
        <f>_xlfn.XLOOKUP(Table1[[#This Row],[TeamFavoriteID]],Table2[team_id],Table2[team_name],_xlfn.XLOOKUP(Table1[[#This Row],[TeamFavoriteID]],Table2[team_id_pfr],Table2[team_name],"Even"))</f>
        <v>Jacksonville Jaguars</v>
      </c>
      <c r="M6430">
        <v>-7.5</v>
      </c>
      <c r="N6430">
        <f>IF(Table1[[#This Row],[TeamFavorite]]=Table1[[#This Row],[TeamHome]],Table1[[#This Row],[ScoreAway]]-Table1[[#This Row],[ScoreHome]],Table1[[#This Row],[ScoreHome]]-Table1[[#This Row],[ScoreAway]])</f>
        <v>-4</v>
      </c>
      <c r="O6430">
        <f>IF(Table1[[#This Row],[SpreadActual]]&lt;Table1[[#This Row],[SpreadFavorite]],1,0)</f>
        <v>0</v>
      </c>
      <c r="P6430">
        <v>38.5</v>
      </c>
      <c r="Q6430" t="s">
        <v>155</v>
      </c>
      <c r="R6430" t="b">
        <v>0</v>
      </c>
      <c r="S6430">
        <v>72</v>
      </c>
      <c r="T6430">
        <v>15</v>
      </c>
      <c r="U6430">
        <v>68</v>
      </c>
    </row>
    <row r="6431" spans="1:22" x14ac:dyDescent="0.2">
      <c r="A6431" s="1">
        <v>35351</v>
      </c>
      <c r="B6431">
        <v>1996</v>
      </c>
      <c r="C6431">
        <f>_xlfn.MAXIFS(Table1[ScheduleWeekWritten],Table1[ScheduleSeason],Table1[[#This Row],[ScheduleSeason]])</f>
        <v>17</v>
      </c>
      <c r="D6431">
        <v>7</v>
      </c>
      <c r="E6431" cm="1">
        <f t="array" ref="E6431">_xlfn.XLOOKUP(Table1[[#This Row],[ScheduleWeekWritten]],Table3[Game],100+Table3[Increase],Table1[[#This Row],[ScheduleWeekWritten]])</f>
        <v>7</v>
      </c>
      <c r="F6431" t="b">
        <v>0</v>
      </c>
      <c r="G6431" t="s">
        <v>115</v>
      </c>
      <c r="H6431">
        <v>22</v>
      </c>
      <c r="I6431">
        <v>27</v>
      </c>
      <c r="J6431" t="s">
        <v>61</v>
      </c>
      <c r="K6431" t="s">
        <v>70</v>
      </c>
      <c r="L6431" t="str">
        <f>_xlfn.XLOOKUP(Table1[[#This Row],[TeamFavoriteID]],Table2[team_id],Table2[team_name],_xlfn.XLOOKUP(Table1[[#This Row],[TeamFavoriteID]],Table2[team_id_pfr],Table2[team_name],"Even"))</f>
        <v>Boston Patriots</v>
      </c>
      <c r="M6431">
        <v>-4.5</v>
      </c>
      <c r="N6431">
        <f>IF(Table1[[#This Row],[TeamFavorite]]=Table1[[#This Row],[TeamHome]],Table1[[#This Row],[ScoreAway]]-Table1[[#This Row],[ScoreHome]],Table1[[#This Row],[ScoreHome]]-Table1[[#This Row],[ScoreAway]])</f>
        <v>-5</v>
      </c>
      <c r="O6431">
        <f>IF(Table1[[#This Row],[SpreadActual]]&lt;Table1[[#This Row],[SpreadFavorite]],1,0)</f>
        <v>1</v>
      </c>
      <c r="P6431">
        <v>41</v>
      </c>
      <c r="Q6431" t="s">
        <v>116</v>
      </c>
      <c r="R6431" t="b">
        <v>0</v>
      </c>
      <c r="S6431">
        <v>53</v>
      </c>
      <c r="T6431">
        <v>8</v>
      </c>
      <c r="U6431">
        <v>61</v>
      </c>
    </row>
    <row r="6432" spans="1:22" x14ac:dyDescent="0.2">
      <c r="A6432" s="1">
        <v>35351</v>
      </c>
      <c r="B6432">
        <v>1996</v>
      </c>
      <c r="C6432">
        <f>_xlfn.MAXIFS(Table1[ScheduleWeekWritten],Table1[ScheduleSeason],Table1[[#This Row],[ScheduleSeason]])</f>
        <v>17</v>
      </c>
      <c r="D6432">
        <v>7</v>
      </c>
      <c r="E6432" cm="1">
        <f t="array" ref="E6432">_xlfn.XLOOKUP(Table1[[#This Row],[ScheduleWeekWritten]],Table3[Game],100+Table3[Increase],Table1[[#This Row],[ScheduleWeekWritten]])</f>
        <v>7</v>
      </c>
      <c r="F6432" t="b">
        <v>0</v>
      </c>
      <c r="G6432" t="s">
        <v>95</v>
      </c>
      <c r="H6432">
        <v>27</v>
      </c>
      <c r="I6432">
        <v>24</v>
      </c>
      <c r="J6432" t="s">
        <v>46</v>
      </c>
      <c r="K6432" t="s">
        <v>98</v>
      </c>
      <c r="L6432" t="str">
        <f>_xlfn.XLOOKUP(Table1[[#This Row],[TeamFavoriteID]],Table2[team_id],Table2[team_name],_xlfn.XLOOKUP(Table1[[#This Row],[TeamFavoriteID]],Table2[team_id_pfr],Table2[team_name],"Even"))</f>
        <v>New Orleans Saints</v>
      </c>
      <c r="M6432">
        <v>-1</v>
      </c>
      <c r="N6432">
        <f>IF(Table1[[#This Row],[TeamFavorite]]=Table1[[#This Row],[TeamHome]],Table1[[#This Row],[ScoreAway]]-Table1[[#This Row],[ScoreHome]],Table1[[#This Row],[ScoreHome]]-Table1[[#This Row],[ScoreAway]])</f>
        <v>-3</v>
      </c>
      <c r="O6432">
        <f>IF(Table1[[#This Row],[SpreadActual]]&lt;Table1[[#This Row],[SpreadFavorite]],1,0)</f>
        <v>1</v>
      </c>
      <c r="P6432">
        <v>40</v>
      </c>
      <c r="Q6432" t="s">
        <v>124</v>
      </c>
      <c r="R6432" t="b">
        <v>0</v>
      </c>
      <c r="S6432">
        <v>72</v>
      </c>
      <c r="T6432">
        <v>0</v>
      </c>
      <c r="V6432" t="s">
        <v>103</v>
      </c>
    </row>
    <row r="6433" spans="1:22" x14ac:dyDescent="0.2">
      <c r="A6433" s="1">
        <v>35351</v>
      </c>
      <c r="B6433">
        <v>1996</v>
      </c>
      <c r="C6433">
        <f>_xlfn.MAXIFS(Table1[ScheduleWeekWritten],Table1[ScheduleSeason],Table1[[#This Row],[ScheduleSeason]])</f>
        <v>17</v>
      </c>
      <c r="D6433">
        <v>7</v>
      </c>
      <c r="E6433" cm="1">
        <f t="array" ref="E6433">_xlfn.XLOOKUP(Table1[[#This Row],[ScheduleWeekWritten]],Table3[Game],100+Table3[Increase],Table1[[#This Row],[ScheduleWeekWritten]])</f>
        <v>7</v>
      </c>
      <c r="F6433" t="b">
        <v>0</v>
      </c>
      <c r="G6433" t="s">
        <v>50</v>
      </c>
      <c r="H6433">
        <v>10</v>
      </c>
      <c r="I6433">
        <v>19</v>
      </c>
      <c r="J6433" t="s">
        <v>58</v>
      </c>
      <c r="K6433" t="s">
        <v>77</v>
      </c>
      <c r="L6433" t="str">
        <f>_xlfn.XLOOKUP(Table1[[#This Row],[TeamFavoriteID]],Table2[team_id],Table2[team_name],_xlfn.XLOOKUP(Table1[[#This Row],[TeamFavoriteID]],Table2[team_id_pfr],Table2[team_name],"Even"))</f>
        <v>Philadelphia Eagles</v>
      </c>
      <c r="M6433">
        <v>-3</v>
      </c>
      <c r="N6433">
        <f>IF(Table1[[#This Row],[TeamFavorite]]=Table1[[#This Row],[TeamHome]],Table1[[#This Row],[ScoreAway]]-Table1[[#This Row],[ScoreHome]],Table1[[#This Row],[ScoreHome]]-Table1[[#This Row],[ScoreAway]])</f>
        <v>-9</v>
      </c>
      <c r="O6433">
        <f>IF(Table1[[#This Row],[SpreadActual]]&lt;Table1[[#This Row],[SpreadFavorite]],1,0)</f>
        <v>1</v>
      </c>
      <c r="P6433">
        <v>36.5</v>
      </c>
      <c r="Q6433" t="s">
        <v>126</v>
      </c>
      <c r="R6433" t="b">
        <v>0</v>
      </c>
      <c r="S6433">
        <v>57</v>
      </c>
      <c r="T6433">
        <v>9</v>
      </c>
      <c r="U6433">
        <v>68</v>
      </c>
    </row>
    <row r="6434" spans="1:22" x14ac:dyDescent="0.2">
      <c r="A6434" s="1">
        <v>35351</v>
      </c>
      <c r="B6434">
        <v>1996</v>
      </c>
      <c r="C6434">
        <f>_xlfn.MAXIFS(Table1[ScheduleWeekWritten],Table1[ScheduleSeason],Table1[[#This Row],[ScheduleSeason]])</f>
        <v>17</v>
      </c>
      <c r="D6434">
        <v>7</v>
      </c>
      <c r="E6434" cm="1">
        <f t="array" ref="E6434">_xlfn.XLOOKUP(Table1[[#This Row],[ScheduleWeekWritten]],Table3[Game],100+Table3[Increase],Table1[[#This Row],[ScheduleWeekWritten]])</f>
        <v>7</v>
      </c>
      <c r="F6434" t="b">
        <v>0</v>
      </c>
      <c r="G6434" t="s">
        <v>20</v>
      </c>
      <c r="H6434">
        <v>37</v>
      </c>
      <c r="I6434">
        <v>21</v>
      </c>
      <c r="J6434" t="s">
        <v>45</v>
      </c>
      <c r="K6434" t="s">
        <v>21</v>
      </c>
      <c r="L6434" t="str">
        <f>_xlfn.XLOOKUP(Table1[[#This Row],[TeamFavoriteID]],Table2[team_id],Table2[team_name],_xlfn.XLOOKUP(Table1[[#This Row],[TeamFavoriteID]],Table2[team_id_pfr],Table2[team_name],"Even"))</f>
        <v>Las Vegas Raiders</v>
      </c>
      <c r="M6434">
        <v>-1</v>
      </c>
      <c r="N6434">
        <f>IF(Table1[[#This Row],[TeamFavorite]]=Table1[[#This Row],[TeamHome]],Table1[[#This Row],[ScoreAway]]-Table1[[#This Row],[ScoreHome]],Table1[[#This Row],[ScoreHome]]-Table1[[#This Row],[ScoreAway]])</f>
        <v>16</v>
      </c>
      <c r="O6434">
        <f>IF(Table1[[#This Row],[SpreadActual]]&lt;Table1[[#This Row],[SpreadFavorite]],1,0)</f>
        <v>0</v>
      </c>
      <c r="P6434">
        <v>41.5</v>
      </c>
      <c r="Q6434" t="s">
        <v>76</v>
      </c>
      <c r="R6434" t="b">
        <v>0</v>
      </c>
      <c r="S6434">
        <v>62</v>
      </c>
      <c r="T6434">
        <v>9</v>
      </c>
      <c r="U6434">
        <v>83</v>
      </c>
    </row>
    <row r="6435" spans="1:22" x14ac:dyDescent="0.2">
      <c r="A6435" s="1">
        <v>35351</v>
      </c>
      <c r="B6435">
        <v>1996</v>
      </c>
      <c r="C6435">
        <f>_xlfn.MAXIFS(Table1[ScheduleWeekWritten],Table1[ScheduleSeason],Table1[[#This Row],[ScheduleSeason]])</f>
        <v>17</v>
      </c>
      <c r="D6435">
        <v>7</v>
      </c>
      <c r="E6435" cm="1">
        <f t="array" ref="E6435">_xlfn.XLOOKUP(Table1[[#This Row],[ScheduleWeekWritten]],Table3[Game],100+Table3[Increase],Table1[[#This Row],[ScheduleWeekWritten]])</f>
        <v>7</v>
      </c>
      <c r="F6435" t="b">
        <v>0</v>
      </c>
      <c r="G6435" t="s">
        <v>49</v>
      </c>
      <c r="H6435">
        <v>20</v>
      </c>
      <c r="I6435">
        <v>10</v>
      </c>
      <c r="J6435" t="s">
        <v>101</v>
      </c>
      <c r="K6435" t="s">
        <v>51</v>
      </c>
      <c r="L6435" t="str">
        <f>_xlfn.XLOOKUP(Table1[[#This Row],[TeamFavoriteID]],Table2[team_id],Table2[team_name],_xlfn.XLOOKUP(Table1[[#This Row],[TeamFavoriteID]],Table2[team_id_pfr],Table2[team_name],"Even"))</f>
        <v>Pittsburgh Steelers</v>
      </c>
      <c r="M6435">
        <v>-10</v>
      </c>
      <c r="N6435">
        <f>IF(Table1[[#This Row],[TeamFavorite]]=Table1[[#This Row],[TeamHome]],Table1[[#This Row],[ScoreAway]]-Table1[[#This Row],[ScoreHome]],Table1[[#This Row],[ScoreHome]]-Table1[[#This Row],[ScoreAway]])</f>
        <v>-10</v>
      </c>
      <c r="O6435">
        <f>IF(Table1[[#This Row],[SpreadActual]]&lt;Table1[[#This Row],[SpreadFavorite]],1,0)</f>
        <v>0</v>
      </c>
      <c r="P6435">
        <v>41</v>
      </c>
      <c r="Q6435" t="s">
        <v>113</v>
      </c>
      <c r="R6435" t="b">
        <v>0</v>
      </c>
      <c r="S6435">
        <v>58</v>
      </c>
      <c r="T6435">
        <v>9</v>
      </c>
      <c r="U6435">
        <v>60</v>
      </c>
    </row>
    <row r="6436" spans="1:22" x14ac:dyDescent="0.2">
      <c r="A6436" s="1">
        <v>35351</v>
      </c>
      <c r="B6436">
        <v>1996</v>
      </c>
      <c r="C6436">
        <f>_xlfn.MAXIFS(Table1[ScheduleWeekWritten],Table1[ScheduleSeason],Table1[[#This Row],[ScheduleSeason]])</f>
        <v>17</v>
      </c>
      <c r="D6436">
        <v>7</v>
      </c>
      <c r="E6436" cm="1">
        <f t="array" ref="E6436">_xlfn.XLOOKUP(Table1[[#This Row],[ScheduleWeekWritten]],Table3[Game],100+Table3[Increase],Table1[[#This Row],[ScheduleWeekWritten]])</f>
        <v>7</v>
      </c>
      <c r="F6436" t="b">
        <v>0</v>
      </c>
      <c r="G6436" t="s">
        <v>127</v>
      </c>
      <c r="H6436">
        <v>24</v>
      </c>
      <c r="I6436">
        <v>13</v>
      </c>
      <c r="J6436" t="s">
        <v>54</v>
      </c>
      <c r="K6436" t="s">
        <v>55</v>
      </c>
      <c r="L6436" t="str">
        <f>_xlfn.XLOOKUP(Table1[[#This Row],[TeamFavoriteID]],Table2[team_id],Table2[team_name],_xlfn.XLOOKUP(Table1[[#This Row],[TeamFavoriteID]],Table2[team_id_pfr],Table2[team_name],"Even"))</f>
        <v>Minnesota Vikings</v>
      </c>
      <c r="M6436">
        <v>-6.5</v>
      </c>
      <c r="N6436">
        <f>IF(Table1[[#This Row],[TeamFavorite]]=Table1[[#This Row],[TeamHome]],Table1[[#This Row],[ScoreAway]]-Table1[[#This Row],[ScoreHome]],Table1[[#This Row],[ScoreHome]]-Table1[[#This Row],[ScoreAway]])</f>
        <v>11</v>
      </c>
      <c r="O6436">
        <f>IF(Table1[[#This Row],[SpreadActual]]&lt;Table1[[#This Row],[SpreadFavorite]],1,0)</f>
        <v>0</v>
      </c>
      <c r="P6436">
        <v>37.5</v>
      </c>
      <c r="Q6436" t="s">
        <v>130</v>
      </c>
      <c r="R6436" t="b">
        <v>0</v>
      </c>
      <c r="S6436">
        <v>73</v>
      </c>
      <c r="T6436">
        <v>12</v>
      </c>
      <c r="U6436">
        <v>71</v>
      </c>
    </row>
    <row r="6437" spans="1:22" x14ac:dyDescent="0.2">
      <c r="A6437" s="1">
        <v>35352</v>
      </c>
      <c r="B6437">
        <v>1996</v>
      </c>
      <c r="C6437">
        <f>_xlfn.MAXIFS(Table1[ScheduleWeekWritten],Table1[ScheduleSeason],Table1[[#This Row],[ScheduleSeason]])</f>
        <v>17</v>
      </c>
      <c r="D6437">
        <v>7</v>
      </c>
      <c r="E6437" cm="1">
        <f t="array" ref="E6437">_xlfn.XLOOKUP(Table1[[#This Row],[ScheduleWeekWritten]],Table3[Game],100+Table3[Increase],Table1[[#This Row],[ScheduleWeekWritten]])</f>
        <v>7</v>
      </c>
      <c r="F6437" t="b">
        <v>0</v>
      </c>
      <c r="G6437" t="s">
        <v>33</v>
      </c>
      <c r="H6437">
        <v>23</v>
      </c>
      <c r="I6437">
        <v>20</v>
      </c>
      <c r="J6437" t="s">
        <v>53</v>
      </c>
      <c r="K6437" t="s">
        <v>35</v>
      </c>
      <c r="L6437" t="str">
        <f>_xlfn.XLOOKUP(Table1[[#This Row],[TeamFavoriteID]],Table2[team_id],Table2[team_name],_xlfn.XLOOKUP(Table1[[#This Row],[TeamFavoriteID]],Table2[team_id_pfr],Table2[team_name],"Even"))</f>
        <v>Green Bay Packers</v>
      </c>
      <c r="M6437">
        <v>-5.5</v>
      </c>
      <c r="N6437">
        <f>IF(Table1[[#This Row],[TeamFavorite]]=Table1[[#This Row],[TeamHome]],Table1[[#This Row],[ScoreAway]]-Table1[[#This Row],[ScoreHome]],Table1[[#This Row],[ScoreHome]]-Table1[[#This Row],[ScoreAway]])</f>
        <v>-3</v>
      </c>
      <c r="O6437">
        <f>IF(Table1[[#This Row],[SpreadActual]]&lt;Table1[[#This Row],[SpreadFavorite]],1,0)</f>
        <v>0</v>
      </c>
      <c r="P6437">
        <v>45.5</v>
      </c>
      <c r="Q6437" t="s">
        <v>82</v>
      </c>
      <c r="R6437" t="b">
        <v>0</v>
      </c>
      <c r="S6437">
        <v>47</v>
      </c>
      <c r="T6437">
        <v>12</v>
      </c>
      <c r="U6437">
        <v>77</v>
      </c>
    </row>
    <row r="6438" spans="1:22" x14ac:dyDescent="0.2">
      <c r="A6438" s="1">
        <v>35355</v>
      </c>
      <c r="B6438">
        <v>1996</v>
      </c>
      <c r="C6438">
        <f>_xlfn.MAXIFS(Table1[ScheduleWeekWritten],Table1[ScheduleSeason],Table1[[#This Row],[ScheduleSeason]])</f>
        <v>17</v>
      </c>
      <c r="D6438">
        <v>8</v>
      </c>
      <c r="E6438" cm="1">
        <f t="array" ref="E6438">_xlfn.XLOOKUP(Table1[[#This Row],[ScheduleWeekWritten]],Table3[Game],100+Table3[Increase],Table1[[#This Row],[ScheduleWeekWritten]])</f>
        <v>8</v>
      </c>
      <c r="F6438" t="b">
        <v>0</v>
      </c>
      <c r="G6438" t="s">
        <v>42</v>
      </c>
      <c r="H6438">
        <v>34</v>
      </c>
      <c r="I6438">
        <v>16</v>
      </c>
      <c r="J6438" t="s">
        <v>128</v>
      </c>
      <c r="K6438" t="s">
        <v>75</v>
      </c>
      <c r="L6438" t="str">
        <f>_xlfn.XLOOKUP(Table1[[#This Row],[TeamFavoriteID]],Table2[team_id],Table2[team_name],_xlfn.XLOOKUP(Table1[[#This Row],[TeamFavoriteID]],Table2[team_id_pfr],Table2[team_name],"Even"))</f>
        <v>Kansas City Chiefs</v>
      </c>
      <c r="M6438">
        <v>-9</v>
      </c>
      <c r="N6438">
        <f>IF(Table1[[#This Row],[TeamFavorite]]=Table1[[#This Row],[TeamHome]],Table1[[#This Row],[ScoreAway]]-Table1[[#This Row],[ScoreHome]],Table1[[#This Row],[ScoreHome]]-Table1[[#This Row],[ScoreAway]])</f>
        <v>-18</v>
      </c>
      <c r="O6438">
        <f>IF(Table1[[#This Row],[SpreadActual]]&lt;Table1[[#This Row],[SpreadFavorite]],1,0)</f>
        <v>1</v>
      </c>
      <c r="P6438">
        <v>39</v>
      </c>
      <c r="Q6438" t="s">
        <v>117</v>
      </c>
      <c r="R6438" t="b">
        <v>0</v>
      </c>
      <c r="S6438">
        <v>62</v>
      </c>
      <c r="T6438">
        <v>19</v>
      </c>
      <c r="U6438">
        <v>68</v>
      </c>
    </row>
    <row r="6439" spans="1:22" x14ac:dyDescent="0.2">
      <c r="A6439" s="1">
        <v>35358</v>
      </c>
      <c r="B6439">
        <v>1996</v>
      </c>
      <c r="C6439">
        <f>_xlfn.MAXIFS(Table1[ScheduleWeekWritten],Table1[ScheduleSeason],Table1[[#This Row],[ScheduleSeason]])</f>
        <v>17</v>
      </c>
      <c r="D6439">
        <v>8</v>
      </c>
      <c r="E6439" cm="1">
        <f t="array" ref="E6439">_xlfn.XLOOKUP(Table1[[#This Row],[ScheduleWeekWritten]],Table3[Game],100+Table3[Increase],Table1[[#This Row],[ScheduleWeekWritten]])</f>
        <v>8</v>
      </c>
      <c r="F6439" t="b">
        <v>0</v>
      </c>
      <c r="G6439" t="s">
        <v>149</v>
      </c>
      <c r="H6439">
        <v>13</v>
      </c>
      <c r="I6439">
        <v>9</v>
      </c>
      <c r="J6439" t="s">
        <v>127</v>
      </c>
      <c r="K6439" t="s">
        <v>59</v>
      </c>
      <c r="L6439" t="str">
        <f>_xlfn.XLOOKUP(Table1[[#This Row],[TeamFavoriteID]],Table2[team_id],Table2[team_name],_xlfn.XLOOKUP(Table1[[#This Row],[TeamFavoriteID]],Table2[team_id_pfr],Table2[team_name],"Even"))</f>
        <v>Arizona Cardinals</v>
      </c>
      <c r="M6439">
        <v>-3</v>
      </c>
      <c r="N6439">
        <f>IF(Table1[[#This Row],[TeamFavorite]]=Table1[[#This Row],[TeamHome]],Table1[[#This Row],[ScoreAway]]-Table1[[#This Row],[ScoreHome]],Table1[[#This Row],[ScoreHome]]-Table1[[#This Row],[ScoreAway]])</f>
        <v>-4</v>
      </c>
      <c r="O6439">
        <f>IF(Table1[[#This Row],[SpreadActual]]&lt;Table1[[#This Row],[SpreadFavorite]],1,0)</f>
        <v>1</v>
      </c>
      <c r="P6439">
        <v>36</v>
      </c>
      <c r="Q6439" t="s">
        <v>150</v>
      </c>
      <c r="R6439" t="b">
        <v>0</v>
      </c>
      <c r="S6439">
        <v>73</v>
      </c>
      <c r="T6439">
        <v>13</v>
      </c>
      <c r="U6439">
        <v>31</v>
      </c>
    </row>
    <row r="6440" spans="1:22" x14ac:dyDescent="0.2">
      <c r="A6440" s="1">
        <v>35358</v>
      </c>
      <c r="B6440">
        <v>1996</v>
      </c>
      <c r="C6440">
        <f>_xlfn.MAXIFS(Table1[ScheduleWeekWritten],Table1[ScheduleSeason],Table1[[#This Row],[ScheduleSeason]])</f>
        <v>17</v>
      </c>
      <c r="D6440">
        <v>8</v>
      </c>
      <c r="E6440" cm="1">
        <f t="array" ref="E6440">_xlfn.XLOOKUP(Table1[[#This Row],[ScheduleWeekWritten]],Table3[Game],100+Table3[Increase],Table1[[#This Row],[ScheduleWeekWritten]])</f>
        <v>8</v>
      </c>
      <c r="F6440" t="b">
        <v>0</v>
      </c>
      <c r="G6440" t="s">
        <v>152</v>
      </c>
      <c r="H6440">
        <v>19</v>
      </c>
      <c r="I6440">
        <v>7</v>
      </c>
      <c r="J6440" t="s">
        <v>95</v>
      </c>
      <c r="K6440" t="s">
        <v>162</v>
      </c>
      <c r="L6440" t="str">
        <f>_xlfn.XLOOKUP(Table1[[#This Row],[TeamFavoriteID]],Table2[team_id],Table2[team_name],_xlfn.XLOOKUP(Table1[[#This Row],[TeamFavoriteID]],Table2[team_id_pfr],Table2[team_name],"Even"))</f>
        <v>Carolina Panthers</v>
      </c>
      <c r="M6440">
        <v>-7</v>
      </c>
      <c r="N6440">
        <f>IF(Table1[[#This Row],[TeamFavorite]]=Table1[[#This Row],[TeamHome]],Table1[[#This Row],[ScoreAway]]-Table1[[#This Row],[ScoreHome]],Table1[[#This Row],[ScoreHome]]-Table1[[#This Row],[ScoreAway]])</f>
        <v>-12</v>
      </c>
      <c r="O6440">
        <f>IF(Table1[[#This Row],[SpreadActual]]&lt;Table1[[#This Row],[SpreadFavorite]],1,0)</f>
        <v>1</v>
      </c>
      <c r="P6440">
        <v>39.5</v>
      </c>
      <c r="Q6440" t="s">
        <v>160</v>
      </c>
      <c r="R6440" t="b">
        <v>0</v>
      </c>
      <c r="S6440">
        <v>52</v>
      </c>
      <c r="T6440">
        <v>6</v>
      </c>
      <c r="U6440">
        <v>40</v>
      </c>
    </row>
    <row r="6441" spans="1:22" x14ac:dyDescent="0.2">
      <c r="A6441" s="1">
        <v>35358</v>
      </c>
      <c r="B6441">
        <v>1996</v>
      </c>
      <c r="C6441">
        <f>_xlfn.MAXIFS(Table1[ScheduleWeekWritten],Table1[ScheduleSeason],Table1[[#This Row],[ScheduleSeason]])</f>
        <v>17</v>
      </c>
      <c r="D6441">
        <v>8</v>
      </c>
      <c r="E6441" cm="1">
        <f t="array" ref="E6441">_xlfn.XLOOKUP(Table1[[#This Row],[ScheduleWeekWritten]],Table3[Game],100+Table3[Increase],Table1[[#This Row],[ScheduleWeekWritten]])</f>
        <v>8</v>
      </c>
      <c r="F6441" t="b">
        <v>0</v>
      </c>
      <c r="G6441" t="s">
        <v>67</v>
      </c>
      <c r="H6441">
        <v>32</v>
      </c>
      <c r="I6441">
        <v>28</v>
      </c>
      <c r="J6441" t="s">
        <v>38</v>
      </c>
      <c r="K6441" t="s">
        <v>68</v>
      </c>
      <c r="L6441" t="str">
        <f>_xlfn.XLOOKUP(Table1[[#This Row],[TeamFavoriteID]],Table2[team_id],Table2[team_name],_xlfn.XLOOKUP(Table1[[#This Row],[TeamFavoriteID]],Table2[team_id_pfr],Table2[team_name],"Even"))</f>
        <v>Dallas Cowboys</v>
      </c>
      <c r="M6441">
        <v>-15</v>
      </c>
      <c r="N6441">
        <f>IF(Table1[[#This Row],[TeamFavorite]]=Table1[[#This Row],[TeamHome]],Table1[[#This Row],[ScoreAway]]-Table1[[#This Row],[ScoreHome]],Table1[[#This Row],[ScoreHome]]-Table1[[#This Row],[ScoreAway]])</f>
        <v>-4</v>
      </c>
      <c r="O6441">
        <f>IF(Table1[[#This Row],[SpreadActual]]&lt;Table1[[#This Row],[SpreadFavorite]],1,0)</f>
        <v>0</v>
      </c>
      <c r="P6441">
        <v>43</v>
      </c>
      <c r="Q6441" t="s">
        <v>119</v>
      </c>
      <c r="R6441" t="b">
        <v>0</v>
      </c>
      <c r="S6441">
        <v>70</v>
      </c>
      <c r="T6441">
        <v>17</v>
      </c>
      <c r="U6441">
        <v>63</v>
      </c>
    </row>
    <row r="6442" spans="1:22" x14ac:dyDescent="0.2">
      <c r="A6442" s="1">
        <v>35358</v>
      </c>
      <c r="B6442">
        <v>1996</v>
      </c>
      <c r="C6442">
        <f>_xlfn.MAXIFS(Table1[ScheduleWeekWritten],Table1[ScheduleSeason],Table1[[#This Row],[ScheduleSeason]])</f>
        <v>17</v>
      </c>
      <c r="D6442">
        <v>8</v>
      </c>
      <c r="E6442" cm="1">
        <f t="array" ref="E6442">_xlfn.XLOOKUP(Table1[[#This Row],[ScheduleWeekWritten]],Table3[Game],100+Table3[Increase],Table1[[#This Row],[ScheduleWeekWritten]])</f>
        <v>8</v>
      </c>
      <c r="F6442" t="b">
        <v>0</v>
      </c>
      <c r="G6442" t="s">
        <v>24</v>
      </c>
      <c r="H6442">
        <v>45</v>
      </c>
      <c r="I6442">
        <v>34</v>
      </c>
      <c r="J6442" t="s">
        <v>158</v>
      </c>
      <c r="K6442" t="s">
        <v>88</v>
      </c>
      <c r="L6442" t="str">
        <f>_xlfn.XLOOKUP(Table1[[#This Row],[TeamFavoriteID]],Table2[team_id],Table2[team_name],_xlfn.XLOOKUP(Table1[[#This Row],[TeamFavoriteID]],Table2[team_id_pfr],Table2[team_name],"Even"))</f>
        <v>Denver Broncos</v>
      </c>
      <c r="M6442">
        <v>-11</v>
      </c>
      <c r="N6442">
        <f>IF(Table1[[#This Row],[TeamFavorite]]=Table1[[#This Row],[TeamHome]],Table1[[#This Row],[ScoreAway]]-Table1[[#This Row],[ScoreHome]],Table1[[#This Row],[ScoreHome]]-Table1[[#This Row],[ScoreAway]])</f>
        <v>-11</v>
      </c>
      <c r="O6442">
        <f>IF(Table1[[#This Row],[SpreadActual]]&lt;Table1[[#This Row],[SpreadFavorite]],1,0)</f>
        <v>0</v>
      </c>
      <c r="P6442">
        <v>44</v>
      </c>
      <c r="Q6442" t="s">
        <v>71</v>
      </c>
      <c r="R6442" t="b">
        <v>0</v>
      </c>
      <c r="S6442">
        <v>41</v>
      </c>
      <c r="T6442">
        <v>14</v>
      </c>
      <c r="U6442">
        <v>57</v>
      </c>
    </row>
    <row r="6443" spans="1:22" x14ac:dyDescent="0.2">
      <c r="A6443" s="1">
        <v>35358</v>
      </c>
      <c r="B6443">
        <v>1996</v>
      </c>
      <c r="C6443">
        <f>_xlfn.MAXIFS(Table1[ScheduleWeekWritten],Table1[ScheduleSeason],Table1[[#This Row],[ScheduleSeason]])</f>
        <v>17</v>
      </c>
      <c r="D6443">
        <v>8</v>
      </c>
      <c r="E6443" cm="1">
        <f t="array" ref="E6443">_xlfn.XLOOKUP(Table1[[#This Row],[ScheduleWeekWritten]],Table3[Game],100+Table3[Increase],Table1[[#This Row],[ScheduleWeekWritten]])</f>
        <v>8</v>
      </c>
      <c r="F6443" t="b">
        <v>0</v>
      </c>
      <c r="G6443" t="s">
        <v>23</v>
      </c>
      <c r="H6443">
        <v>23</v>
      </c>
      <c r="I6443">
        <v>13</v>
      </c>
      <c r="J6443" t="s">
        <v>49</v>
      </c>
      <c r="K6443" t="s">
        <v>51</v>
      </c>
      <c r="L6443" t="str">
        <f>_xlfn.XLOOKUP(Table1[[#This Row],[TeamFavoriteID]],Table2[team_id],Table2[team_name],_xlfn.XLOOKUP(Table1[[#This Row],[TeamFavoriteID]],Table2[team_id_pfr],Table2[team_name],"Even"))</f>
        <v>Pittsburgh Steelers</v>
      </c>
      <c r="M6443">
        <v>-1</v>
      </c>
      <c r="N6443">
        <f>IF(Table1[[#This Row],[TeamFavorite]]=Table1[[#This Row],[TeamHome]],Table1[[#This Row],[ScoreAway]]-Table1[[#This Row],[ScoreHome]],Table1[[#This Row],[ScoreHome]]-Table1[[#This Row],[ScoreAway]])</f>
        <v>10</v>
      </c>
      <c r="O6443">
        <f>IF(Table1[[#This Row],[SpreadActual]]&lt;Table1[[#This Row],[SpreadFavorite]],1,0)</f>
        <v>0</v>
      </c>
      <c r="P6443">
        <v>39</v>
      </c>
      <c r="Q6443" t="s">
        <v>102</v>
      </c>
      <c r="R6443" t="b">
        <v>0</v>
      </c>
      <c r="S6443">
        <v>72</v>
      </c>
      <c r="T6443">
        <v>0</v>
      </c>
      <c r="V6443" t="s">
        <v>103</v>
      </c>
    </row>
    <row r="6444" spans="1:22" x14ac:dyDescent="0.2">
      <c r="A6444" s="1">
        <v>35358</v>
      </c>
      <c r="B6444">
        <v>1996</v>
      </c>
      <c r="C6444">
        <f>_xlfn.MAXIFS(Table1[ScheduleWeekWritten],Table1[ScheduleSeason],Table1[[#This Row],[ScheduleSeason]])</f>
        <v>17</v>
      </c>
      <c r="D6444">
        <v>8</v>
      </c>
      <c r="E6444" cm="1">
        <f t="array" ref="E6444">_xlfn.XLOOKUP(Table1[[#This Row],[ScheduleWeekWritten]],Table3[Game],100+Table3[Increase],Table1[[#This Row],[ScheduleWeekWritten]])</f>
        <v>8</v>
      </c>
      <c r="F6444" t="b">
        <v>0</v>
      </c>
      <c r="G6444" t="s">
        <v>140</v>
      </c>
      <c r="H6444">
        <v>9</v>
      </c>
      <c r="I6444">
        <v>27</v>
      </c>
      <c r="J6444" t="s">
        <v>115</v>
      </c>
      <c r="K6444" t="s">
        <v>72</v>
      </c>
      <c r="L6444" t="str">
        <f>_xlfn.XLOOKUP(Table1[[#This Row],[TeamFavoriteID]],Table2[team_id],Table2[team_name],_xlfn.XLOOKUP(Table1[[#This Row],[TeamFavoriteID]],Table2[team_id_pfr],Table2[team_name],"Even"))</f>
        <v>Baltimore Colts</v>
      </c>
      <c r="M6444">
        <v>-3.5</v>
      </c>
      <c r="N6444">
        <f>IF(Table1[[#This Row],[TeamFavorite]]=Table1[[#This Row],[TeamHome]],Table1[[#This Row],[ScoreAway]]-Table1[[#This Row],[ScoreHome]],Table1[[#This Row],[ScoreHome]]-Table1[[#This Row],[ScoreAway]])</f>
        <v>-18</v>
      </c>
      <c r="O6444">
        <f>IF(Table1[[#This Row],[SpreadActual]]&lt;Table1[[#This Row],[SpreadFavorite]],1,0)</f>
        <v>1</v>
      </c>
      <c r="P6444">
        <v>41.5</v>
      </c>
      <c r="Q6444" t="s">
        <v>141</v>
      </c>
      <c r="R6444" t="b">
        <v>0</v>
      </c>
      <c r="S6444">
        <v>72</v>
      </c>
      <c r="T6444">
        <v>0</v>
      </c>
      <c r="V6444" t="s">
        <v>103</v>
      </c>
    </row>
    <row r="6445" spans="1:22" x14ac:dyDescent="0.2">
      <c r="A6445" s="1">
        <v>35358</v>
      </c>
      <c r="B6445">
        <v>1996</v>
      </c>
      <c r="C6445">
        <f>_xlfn.MAXIFS(Table1[ScheduleWeekWritten],Table1[ScheduleSeason],Table1[[#This Row],[ScheduleSeason]])</f>
        <v>17</v>
      </c>
      <c r="D6445">
        <v>8</v>
      </c>
      <c r="E6445" cm="1">
        <f t="array" ref="E6445">_xlfn.XLOOKUP(Table1[[#This Row],[ScheduleWeekWritten]],Table3[Game],100+Table3[Increase],Table1[[#This Row],[ScheduleWeekWritten]])</f>
        <v>8</v>
      </c>
      <c r="F6445" t="b">
        <v>0</v>
      </c>
      <c r="G6445" t="s">
        <v>31</v>
      </c>
      <c r="H6445">
        <v>22</v>
      </c>
      <c r="I6445">
        <v>25</v>
      </c>
      <c r="J6445" t="s">
        <v>28</v>
      </c>
      <c r="K6445" t="s">
        <v>43</v>
      </c>
      <c r="L6445" t="str">
        <f>_xlfn.XLOOKUP(Table1[[#This Row],[TeamFavoriteID]],Table2[team_id],Table2[team_name],_xlfn.XLOOKUP(Table1[[#This Row],[TeamFavoriteID]],Table2[team_id_pfr],Table2[team_name],"Even"))</f>
        <v>Buffalo Bills</v>
      </c>
      <c r="M6445">
        <v>-7</v>
      </c>
      <c r="N6445">
        <f>IF(Table1[[#This Row],[TeamFavorite]]=Table1[[#This Row],[TeamHome]],Table1[[#This Row],[ScoreAway]]-Table1[[#This Row],[ScoreHome]],Table1[[#This Row],[ScoreHome]]-Table1[[#This Row],[ScoreAway]])</f>
        <v>-3</v>
      </c>
      <c r="O6445">
        <f>IF(Table1[[#This Row],[SpreadActual]]&lt;Table1[[#This Row],[SpreadFavorite]],1,0)</f>
        <v>0</v>
      </c>
      <c r="P6445">
        <v>37.5</v>
      </c>
      <c r="Q6445" t="s">
        <v>126</v>
      </c>
      <c r="R6445" t="b">
        <v>0</v>
      </c>
      <c r="S6445">
        <v>54</v>
      </c>
      <c r="T6445">
        <v>10</v>
      </c>
      <c r="U6445">
        <v>81</v>
      </c>
    </row>
    <row r="6446" spans="1:22" x14ac:dyDescent="0.2">
      <c r="A6446" s="1">
        <v>35358</v>
      </c>
      <c r="B6446">
        <v>1996</v>
      </c>
      <c r="C6446">
        <f>_xlfn.MAXIFS(Table1[ScheduleWeekWritten],Table1[ScheduleSeason],Table1[[#This Row],[ScheduleSeason]])</f>
        <v>17</v>
      </c>
      <c r="D6446">
        <v>8</v>
      </c>
      <c r="E6446" cm="1">
        <f t="array" ref="E6446">_xlfn.XLOOKUP(Table1[[#This Row],[ScheduleWeekWritten]],Table3[Game],100+Table3[Increase],Table1[[#This Row],[ScheduleWeekWritten]])</f>
        <v>8</v>
      </c>
      <c r="F6446" t="b">
        <v>0</v>
      </c>
      <c r="G6446" t="s">
        <v>58</v>
      </c>
      <c r="H6446">
        <v>35</v>
      </c>
      <c r="I6446">
        <v>28</v>
      </c>
      <c r="J6446" t="s">
        <v>19</v>
      </c>
      <c r="K6446" t="s">
        <v>77</v>
      </c>
      <c r="L6446" t="str">
        <f>_xlfn.XLOOKUP(Table1[[#This Row],[TeamFavoriteID]],Table2[team_id],Table2[team_name],_xlfn.XLOOKUP(Table1[[#This Row],[TeamFavoriteID]],Table2[team_id_pfr],Table2[team_name],"Even"))</f>
        <v>Philadelphia Eagles</v>
      </c>
      <c r="M6446">
        <v>-2.5</v>
      </c>
      <c r="N6446">
        <f>IF(Table1[[#This Row],[TeamFavorite]]=Table1[[#This Row],[TeamHome]],Table1[[#This Row],[ScoreAway]]-Table1[[#This Row],[ScoreHome]],Table1[[#This Row],[ScoreHome]]-Table1[[#This Row],[ScoreAway]])</f>
        <v>-7</v>
      </c>
      <c r="O6446">
        <f>IF(Table1[[#This Row],[SpreadActual]]&lt;Table1[[#This Row],[SpreadFavorite]],1,0)</f>
        <v>1</v>
      </c>
      <c r="P6446">
        <v>37</v>
      </c>
      <c r="Q6446" t="s">
        <v>112</v>
      </c>
      <c r="R6446" t="b">
        <v>0</v>
      </c>
      <c r="S6446">
        <v>49</v>
      </c>
      <c r="T6446">
        <v>9</v>
      </c>
      <c r="U6446">
        <v>82</v>
      </c>
    </row>
    <row r="6447" spans="1:22" x14ac:dyDescent="0.2">
      <c r="A6447" s="1">
        <v>35358</v>
      </c>
      <c r="B6447">
        <v>1996</v>
      </c>
      <c r="C6447">
        <f>_xlfn.MAXIFS(Table1[ScheduleWeekWritten],Table1[ScheduleSeason],Table1[[#This Row],[ScheduleSeason]])</f>
        <v>17</v>
      </c>
      <c r="D6447">
        <v>8</v>
      </c>
      <c r="E6447" cm="1">
        <f t="array" ref="E6447">_xlfn.XLOOKUP(Table1[[#This Row],[ScheduleWeekWritten]],Table3[Game],100+Table3[Increase],Table1[[#This Row],[ScheduleWeekWritten]])</f>
        <v>8</v>
      </c>
      <c r="F6447" t="b">
        <v>0</v>
      </c>
      <c r="G6447" t="s">
        <v>53</v>
      </c>
      <c r="H6447">
        <v>28</v>
      </c>
      <c r="I6447">
        <v>21</v>
      </c>
      <c r="J6447" t="s">
        <v>101</v>
      </c>
      <c r="K6447" t="s">
        <v>87</v>
      </c>
      <c r="L6447" t="str">
        <f>_xlfn.XLOOKUP(Table1[[#This Row],[TeamFavoriteID]],Table2[team_id],Table2[team_name],_xlfn.XLOOKUP(Table1[[#This Row],[TeamFavoriteID]],Table2[team_id_pfr],Table2[team_name],"Even"))</f>
        <v>San Francisco 49ers</v>
      </c>
      <c r="M6447">
        <v>-14.5</v>
      </c>
      <c r="N6447">
        <f>IF(Table1[[#This Row],[TeamFavorite]]=Table1[[#This Row],[TeamHome]],Table1[[#This Row],[ScoreAway]]-Table1[[#This Row],[ScoreHome]],Table1[[#This Row],[ScoreHome]]-Table1[[#This Row],[ScoreAway]])</f>
        <v>-7</v>
      </c>
      <c r="O6447">
        <f>IF(Table1[[#This Row],[SpreadActual]]&lt;Table1[[#This Row],[SpreadFavorite]],1,0)</f>
        <v>0</v>
      </c>
      <c r="P6447">
        <v>43</v>
      </c>
      <c r="Q6447" t="s">
        <v>118</v>
      </c>
      <c r="R6447" t="b">
        <v>0</v>
      </c>
      <c r="S6447">
        <v>54</v>
      </c>
      <c r="T6447">
        <v>16</v>
      </c>
      <c r="U6447">
        <v>63</v>
      </c>
    </row>
    <row r="6448" spans="1:22" x14ac:dyDescent="0.2">
      <c r="A6448" s="1">
        <v>35358</v>
      </c>
      <c r="B6448">
        <v>1996</v>
      </c>
      <c r="C6448">
        <f>_xlfn.MAXIFS(Table1[ScheduleWeekWritten],Table1[ScheduleSeason],Table1[[#This Row],[ScheduleSeason]])</f>
        <v>17</v>
      </c>
      <c r="D6448">
        <v>8</v>
      </c>
      <c r="E6448" cm="1">
        <f t="array" ref="E6448">_xlfn.XLOOKUP(Table1[[#This Row],[ScheduleWeekWritten]],Table3[Game],100+Table3[Increase],Table1[[#This Row],[ScheduleWeekWritten]])</f>
        <v>8</v>
      </c>
      <c r="F6448" t="b">
        <v>0</v>
      </c>
      <c r="G6448" t="s">
        <v>153</v>
      </c>
      <c r="H6448">
        <v>17</v>
      </c>
      <c r="I6448">
        <v>14</v>
      </c>
      <c r="J6448" t="s">
        <v>154</v>
      </c>
      <c r="K6448" t="s">
        <v>89</v>
      </c>
      <c r="L6448" t="str">
        <f>_xlfn.XLOOKUP(Table1[[#This Row],[TeamFavoriteID]],Table2[team_id],Table2[team_name],_xlfn.XLOOKUP(Table1[[#This Row],[TeamFavoriteID]],Table2[team_id_pfr],Table2[team_name],"Even"))</f>
        <v>Even</v>
      </c>
      <c r="M6448">
        <v>0</v>
      </c>
      <c r="N6448">
        <f>IF(Table1[[#This Row],[TeamFavorite]]=Table1[[#This Row],[TeamHome]],Table1[[#This Row],[ScoreAway]]-Table1[[#This Row],[ScoreHome]],Table1[[#This Row],[ScoreHome]]-Table1[[#This Row],[ScoreAway]])</f>
        <v>3</v>
      </c>
      <c r="O6448">
        <f>IF(Table1[[#This Row],[SpreadActual]]&lt;Table1[[#This Row],[SpreadFavorite]],1,0)</f>
        <v>0</v>
      </c>
      <c r="P6448">
        <v>40</v>
      </c>
      <c r="Q6448" t="s">
        <v>157</v>
      </c>
      <c r="R6448" t="b">
        <v>0</v>
      </c>
      <c r="S6448">
        <v>72</v>
      </c>
      <c r="T6448">
        <v>0</v>
      </c>
      <c r="V6448" t="s">
        <v>103</v>
      </c>
    </row>
    <row r="6449" spans="1:22" x14ac:dyDescent="0.2">
      <c r="A6449" s="1">
        <v>35358</v>
      </c>
      <c r="B6449">
        <v>1996</v>
      </c>
      <c r="C6449">
        <f>_xlfn.MAXIFS(Table1[ScheduleWeekWritten],Table1[ScheduleSeason],Table1[[#This Row],[ScheduleSeason]])</f>
        <v>17</v>
      </c>
      <c r="D6449">
        <v>8</v>
      </c>
      <c r="E6449" cm="1">
        <f t="array" ref="E6449">_xlfn.XLOOKUP(Table1[[#This Row],[ScheduleWeekWritten]],Table3[Game],100+Table3[Increase],Table1[[#This Row],[ScheduleWeekWritten]])</f>
        <v>8</v>
      </c>
      <c r="F6449" t="b">
        <v>0</v>
      </c>
      <c r="G6449" t="s">
        <v>61</v>
      </c>
      <c r="H6449">
        <v>31</v>
      </c>
      <c r="I6449">
        <v>21</v>
      </c>
      <c r="J6449" t="s">
        <v>50</v>
      </c>
      <c r="K6449" t="s">
        <v>85</v>
      </c>
      <c r="L6449" t="str">
        <f>_xlfn.XLOOKUP(Table1[[#This Row],[TeamFavoriteID]],Table2[team_id],Table2[team_name],_xlfn.XLOOKUP(Table1[[#This Row],[TeamFavoriteID]],Table2[team_id_pfr],Table2[team_name],"Even"))</f>
        <v>Washington Commanders</v>
      </c>
      <c r="M6449">
        <v>-7.5</v>
      </c>
      <c r="N6449">
        <f>IF(Table1[[#This Row],[TeamFavorite]]=Table1[[#This Row],[TeamHome]],Table1[[#This Row],[ScoreAway]]-Table1[[#This Row],[ScoreHome]],Table1[[#This Row],[ScoreHome]]-Table1[[#This Row],[ScoreAway]])</f>
        <v>10</v>
      </c>
      <c r="O6449">
        <f>IF(Table1[[#This Row],[SpreadActual]]&lt;Table1[[#This Row],[SpreadFavorite]],1,0)</f>
        <v>0</v>
      </c>
      <c r="P6449">
        <v>37.5</v>
      </c>
      <c r="Q6449" t="s">
        <v>64</v>
      </c>
      <c r="R6449" t="b">
        <v>0</v>
      </c>
      <c r="S6449">
        <v>50</v>
      </c>
      <c r="T6449">
        <v>11</v>
      </c>
      <c r="U6449">
        <v>83</v>
      </c>
    </row>
    <row r="6450" spans="1:22" x14ac:dyDescent="0.2">
      <c r="A6450" s="1">
        <v>35359</v>
      </c>
      <c r="B6450">
        <v>1996</v>
      </c>
      <c r="C6450">
        <f>_xlfn.MAXIFS(Table1[ScheduleWeekWritten],Table1[ScheduleSeason],Table1[[#This Row],[ScheduleSeason]])</f>
        <v>17</v>
      </c>
      <c r="D6450">
        <v>8</v>
      </c>
      <c r="E6450" cm="1">
        <f t="array" ref="E6450">_xlfn.XLOOKUP(Table1[[#This Row],[ScheduleWeekWritten]],Table3[Game],100+Table3[Increase],Table1[[#This Row],[ScheduleWeekWritten]])</f>
        <v>8</v>
      </c>
      <c r="F6450" t="b">
        <v>0</v>
      </c>
      <c r="G6450" t="s">
        <v>27</v>
      </c>
      <c r="H6450">
        <v>14</v>
      </c>
      <c r="I6450">
        <v>23</v>
      </c>
      <c r="J6450" t="s">
        <v>20</v>
      </c>
      <c r="K6450" t="s">
        <v>29</v>
      </c>
      <c r="L6450" t="str">
        <f>_xlfn.XLOOKUP(Table1[[#This Row],[TeamFavoriteID]],Table2[team_id],Table2[team_name],_xlfn.XLOOKUP(Table1[[#This Row],[TeamFavoriteID]],Table2[team_id_pfr],Table2[team_name],"Even"))</f>
        <v>Los Angeles Chargers</v>
      </c>
      <c r="M6450">
        <v>-3.5</v>
      </c>
      <c r="N6450">
        <f>IF(Table1[[#This Row],[TeamFavorite]]=Table1[[#This Row],[TeamHome]],Table1[[#This Row],[ScoreAway]]-Table1[[#This Row],[ScoreHome]],Table1[[#This Row],[ScoreHome]]-Table1[[#This Row],[ScoreAway]])</f>
        <v>-9</v>
      </c>
      <c r="O6450">
        <f>IF(Table1[[#This Row],[SpreadActual]]&lt;Table1[[#This Row],[SpreadFavorite]],1,0)</f>
        <v>1</v>
      </c>
      <c r="P6450">
        <v>41</v>
      </c>
      <c r="Q6450" t="s">
        <v>94</v>
      </c>
      <c r="R6450" t="b">
        <v>0</v>
      </c>
      <c r="S6450">
        <v>66</v>
      </c>
      <c r="T6450">
        <v>7</v>
      </c>
      <c r="U6450">
        <v>54</v>
      </c>
    </row>
    <row r="6451" spans="1:22" x14ac:dyDescent="0.2">
      <c r="A6451" s="1">
        <v>35365</v>
      </c>
      <c r="B6451">
        <v>1996</v>
      </c>
      <c r="C6451">
        <f>_xlfn.MAXIFS(Table1[ScheduleWeekWritten],Table1[ScheduleSeason],Table1[[#This Row],[ScheduleSeason]])</f>
        <v>17</v>
      </c>
      <c r="D6451">
        <v>9</v>
      </c>
      <c r="E6451" cm="1">
        <f t="array" ref="E6451">_xlfn.XLOOKUP(Table1[[#This Row],[ScheduleWeekWritten]],Table3[Game],100+Table3[Increase],Table1[[#This Row],[ScheduleWeekWritten]])</f>
        <v>9</v>
      </c>
      <c r="F6451" t="b">
        <v>0</v>
      </c>
      <c r="G6451" t="s">
        <v>149</v>
      </c>
      <c r="H6451">
        <v>21</v>
      </c>
      <c r="I6451">
        <v>31</v>
      </c>
      <c r="J6451" t="s">
        <v>31</v>
      </c>
      <c r="K6451" t="s">
        <v>59</v>
      </c>
      <c r="L6451" t="str">
        <f>_xlfn.XLOOKUP(Table1[[#This Row],[TeamFavoriteID]],Table2[team_id],Table2[team_name],_xlfn.XLOOKUP(Table1[[#This Row],[TeamFavoriteID]],Table2[team_id_pfr],Table2[team_name],"Even"))</f>
        <v>Arizona Cardinals</v>
      </c>
      <c r="M6451">
        <v>-4.5</v>
      </c>
      <c r="N6451">
        <f>IF(Table1[[#This Row],[TeamFavorite]]=Table1[[#This Row],[TeamHome]],Table1[[#This Row],[ScoreAway]]-Table1[[#This Row],[ScoreHome]],Table1[[#This Row],[ScoreHome]]-Table1[[#This Row],[ScoreAway]])</f>
        <v>10</v>
      </c>
      <c r="O6451">
        <f>IF(Table1[[#This Row],[SpreadActual]]&lt;Table1[[#This Row],[SpreadFavorite]],1,0)</f>
        <v>0</v>
      </c>
      <c r="P6451">
        <v>36.5</v>
      </c>
      <c r="Q6451" t="s">
        <v>150</v>
      </c>
      <c r="R6451" t="b">
        <v>0</v>
      </c>
      <c r="S6451">
        <v>52</v>
      </c>
      <c r="T6451">
        <v>9</v>
      </c>
      <c r="U6451">
        <v>60</v>
      </c>
    </row>
    <row r="6452" spans="1:22" x14ac:dyDescent="0.2">
      <c r="A6452" s="1">
        <v>35365</v>
      </c>
      <c r="B6452">
        <v>1996</v>
      </c>
      <c r="C6452">
        <f>_xlfn.MAXIFS(Table1[ScheduleWeekWritten],Table1[ScheduleSeason],Table1[[#This Row],[ScheduleSeason]])</f>
        <v>17</v>
      </c>
      <c r="D6452">
        <v>9</v>
      </c>
      <c r="E6452" cm="1">
        <f t="array" ref="E6452">_xlfn.XLOOKUP(Table1[[#This Row],[ScheduleWeekWritten]],Table3[Game],100+Table3[Increase],Table1[[#This Row],[ScheduleWeekWritten]])</f>
        <v>9</v>
      </c>
      <c r="F6452" t="b">
        <v>0</v>
      </c>
      <c r="G6452" t="s">
        <v>38</v>
      </c>
      <c r="H6452">
        <v>17</v>
      </c>
      <c r="I6452">
        <v>20</v>
      </c>
      <c r="J6452" t="s">
        <v>49</v>
      </c>
      <c r="K6452" t="s">
        <v>51</v>
      </c>
      <c r="L6452" t="str">
        <f>_xlfn.XLOOKUP(Table1[[#This Row],[TeamFavoriteID]],Table2[team_id],Table2[team_name],_xlfn.XLOOKUP(Table1[[#This Row],[TeamFavoriteID]],Table2[team_id_pfr],Table2[team_name],"Even"))</f>
        <v>Pittsburgh Steelers</v>
      </c>
      <c r="M6452">
        <v>-6</v>
      </c>
      <c r="N6452">
        <f>IF(Table1[[#This Row],[TeamFavorite]]=Table1[[#This Row],[TeamHome]],Table1[[#This Row],[ScoreAway]]-Table1[[#This Row],[ScoreHome]],Table1[[#This Row],[ScoreHome]]-Table1[[#This Row],[ScoreAway]])</f>
        <v>-3</v>
      </c>
      <c r="O6452">
        <f>IF(Table1[[#This Row],[SpreadActual]]&lt;Table1[[#This Row],[SpreadFavorite]],1,0)</f>
        <v>0</v>
      </c>
      <c r="P6452">
        <v>41</v>
      </c>
      <c r="Q6452" t="s">
        <v>148</v>
      </c>
      <c r="R6452" t="b">
        <v>0</v>
      </c>
      <c r="S6452">
        <v>72</v>
      </c>
      <c r="T6452">
        <v>0</v>
      </c>
      <c r="V6452" t="s">
        <v>103</v>
      </c>
    </row>
    <row r="6453" spans="1:22" x14ac:dyDescent="0.2">
      <c r="A6453" s="1">
        <v>35365</v>
      </c>
      <c r="B6453">
        <v>1996</v>
      </c>
      <c r="C6453">
        <f>_xlfn.MAXIFS(Table1[ScheduleWeekWritten],Table1[ScheduleSeason],Table1[[#This Row],[ScheduleSeason]])</f>
        <v>17</v>
      </c>
      <c r="D6453">
        <v>9</v>
      </c>
      <c r="E6453" cm="1">
        <f t="array" ref="E6453">_xlfn.XLOOKUP(Table1[[#This Row],[ScheduleWeekWritten]],Table3[Game],100+Table3[Increase],Table1[[#This Row],[ScheduleWeekWritten]])</f>
        <v>9</v>
      </c>
      <c r="F6453" t="b">
        <v>0</v>
      </c>
      <c r="G6453" t="s">
        <v>158</v>
      </c>
      <c r="H6453">
        <v>37</v>
      </c>
      <c r="I6453">
        <v>31</v>
      </c>
      <c r="J6453" t="s">
        <v>153</v>
      </c>
      <c r="K6453" t="s">
        <v>159</v>
      </c>
      <c r="L6453" t="str">
        <f>_xlfn.XLOOKUP(Table1[[#This Row],[TeamFavoriteID]],Table2[team_id],Table2[team_name],_xlfn.XLOOKUP(Table1[[#This Row],[TeamFavoriteID]],Table2[team_id_pfr],Table2[team_name],"Even"))</f>
        <v>Baltimore Ravens</v>
      </c>
      <c r="M6453">
        <v>-6</v>
      </c>
      <c r="N6453">
        <f>IF(Table1[[#This Row],[TeamFavorite]]=Table1[[#This Row],[TeamHome]],Table1[[#This Row],[ScoreAway]]-Table1[[#This Row],[ScoreHome]],Table1[[#This Row],[ScoreHome]]-Table1[[#This Row],[ScoreAway]])</f>
        <v>-6</v>
      </c>
      <c r="O6453">
        <f>IF(Table1[[#This Row],[SpreadActual]]&lt;Table1[[#This Row],[SpreadFavorite]],1,0)</f>
        <v>0</v>
      </c>
      <c r="P6453">
        <v>43</v>
      </c>
      <c r="Q6453" t="s">
        <v>80</v>
      </c>
      <c r="R6453" t="b">
        <v>0</v>
      </c>
      <c r="S6453">
        <v>62</v>
      </c>
      <c r="T6453">
        <v>3</v>
      </c>
      <c r="U6453">
        <v>78</v>
      </c>
    </row>
    <row r="6454" spans="1:22" x14ac:dyDescent="0.2">
      <c r="A6454" s="1">
        <v>35365</v>
      </c>
      <c r="B6454">
        <v>1996</v>
      </c>
      <c r="C6454">
        <f>_xlfn.MAXIFS(Table1[ScheduleWeekWritten],Table1[ScheduleSeason],Table1[[#This Row],[ScheduleSeason]])</f>
        <v>17</v>
      </c>
      <c r="D6454">
        <v>9</v>
      </c>
      <c r="E6454" cm="1">
        <f t="array" ref="E6454">_xlfn.XLOOKUP(Table1[[#This Row],[ScheduleWeekWritten]],Table3[Game],100+Table3[Increase],Table1[[#This Row],[ScheduleWeekWritten]])</f>
        <v>9</v>
      </c>
      <c r="F6454" t="b">
        <v>0</v>
      </c>
      <c r="G6454" t="s">
        <v>101</v>
      </c>
      <c r="H6454">
        <v>28</v>
      </c>
      <c r="I6454">
        <v>21</v>
      </c>
      <c r="J6454" t="s">
        <v>154</v>
      </c>
      <c r="K6454" t="s">
        <v>104</v>
      </c>
      <c r="L6454" t="str">
        <f>_xlfn.XLOOKUP(Table1[[#This Row],[TeamFavoriteID]],Table2[team_id],Table2[team_name],_xlfn.XLOOKUP(Table1[[#This Row],[TeamFavoriteID]],Table2[team_id_pfr],Table2[team_name],"Even"))</f>
        <v>Cincinnati Bengals</v>
      </c>
      <c r="M6454">
        <v>-2.5</v>
      </c>
      <c r="N6454">
        <f>IF(Table1[[#This Row],[TeamFavorite]]=Table1[[#This Row],[TeamHome]],Table1[[#This Row],[ScoreAway]]-Table1[[#This Row],[ScoreHome]],Table1[[#This Row],[ScoreHome]]-Table1[[#This Row],[ScoreAway]])</f>
        <v>-7</v>
      </c>
      <c r="O6454">
        <f>IF(Table1[[#This Row],[SpreadActual]]&lt;Table1[[#This Row],[SpreadFavorite]],1,0)</f>
        <v>1</v>
      </c>
      <c r="P6454">
        <v>41</v>
      </c>
      <c r="Q6454" t="s">
        <v>111</v>
      </c>
      <c r="R6454" t="b">
        <v>0</v>
      </c>
      <c r="S6454">
        <v>64</v>
      </c>
      <c r="T6454">
        <v>6</v>
      </c>
      <c r="U6454">
        <v>94</v>
      </c>
    </row>
    <row r="6455" spans="1:22" x14ac:dyDescent="0.2">
      <c r="A6455" s="1">
        <v>35365</v>
      </c>
      <c r="B6455">
        <v>1996</v>
      </c>
      <c r="C6455">
        <f>_xlfn.MAXIFS(Table1[ScheduleWeekWritten],Table1[ScheduleSeason],Table1[[#This Row],[ScheduleSeason]])</f>
        <v>17</v>
      </c>
      <c r="D6455">
        <v>9</v>
      </c>
      <c r="E6455" cm="1">
        <f t="array" ref="E6455">_xlfn.XLOOKUP(Table1[[#This Row],[ScheduleWeekWritten]],Table3[Game],100+Table3[Increase],Table1[[#This Row],[ScheduleWeekWritten]])</f>
        <v>9</v>
      </c>
      <c r="F6455" t="b">
        <v>0</v>
      </c>
      <c r="G6455" t="s">
        <v>24</v>
      </c>
      <c r="H6455">
        <v>34</v>
      </c>
      <c r="I6455">
        <v>7</v>
      </c>
      <c r="J6455" t="s">
        <v>42</v>
      </c>
      <c r="K6455" t="s">
        <v>88</v>
      </c>
      <c r="L6455" t="str">
        <f>_xlfn.XLOOKUP(Table1[[#This Row],[TeamFavoriteID]],Table2[team_id],Table2[team_name],_xlfn.XLOOKUP(Table1[[#This Row],[TeamFavoriteID]],Table2[team_id_pfr],Table2[team_name],"Even"))</f>
        <v>Denver Broncos</v>
      </c>
      <c r="M6455">
        <v>-3</v>
      </c>
      <c r="N6455">
        <f>IF(Table1[[#This Row],[TeamFavorite]]=Table1[[#This Row],[TeamHome]],Table1[[#This Row],[ScoreAway]]-Table1[[#This Row],[ScoreHome]],Table1[[#This Row],[ScoreHome]]-Table1[[#This Row],[ScoreAway]])</f>
        <v>-27</v>
      </c>
      <c r="O6455">
        <f>IF(Table1[[#This Row],[SpreadActual]]&lt;Table1[[#This Row],[SpreadFavorite]],1,0)</f>
        <v>1</v>
      </c>
      <c r="P6455">
        <v>41.5</v>
      </c>
      <c r="Q6455" t="s">
        <v>71</v>
      </c>
      <c r="R6455" t="b">
        <v>0</v>
      </c>
      <c r="S6455">
        <v>33</v>
      </c>
      <c r="T6455">
        <v>11</v>
      </c>
      <c r="U6455">
        <v>76</v>
      </c>
    </row>
    <row r="6456" spans="1:22" x14ac:dyDescent="0.2">
      <c r="A6456" s="1">
        <v>35365</v>
      </c>
      <c r="B6456">
        <v>1996</v>
      </c>
      <c r="C6456">
        <f>_xlfn.MAXIFS(Table1[ScheduleWeekWritten],Table1[ScheduleSeason],Table1[[#This Row],[ScheduleSeason]])</f>
        <v>17</v>
      </c>
      <c r="D6456">
        <v>9</v>
      </c>
      <c r="E6456" cm="1">
        <f t="array" ref="E6456">_xlfn.XLOOKUP(Table1[[#This Row],[ScheduleWeekWritten]],Table3[Game],100+Table3[Increase],Table1[[#This Row],[ScheduleWeekWritten]])</f>
        <v>9</v>
      </c>
      <c r="F6456" t="b">
        <v>0</v>
      </c>
      <c r="G6456" t="s">
        <v>45</v>
      </c>
      <c r="H6456">
        <v>7</v>
      </c>
      <c r="I6456">
        <v>35</v>
      </c>
      <c r="J6456" t="s">
        <v>50</v>
      </c>
      <c r="K6456" t="s">
        <v>79</v>
      </c>
      <c r="L6456" t="str">
        <f>_xlfn.XLOOKUP(Table1[[#This Row],[TeamFavoriteID]],Table2[team_id],Table2[team_name],_xlfn.XLOOKUP(Table1[[#This Row],[TeamFavoriteID]],Table2[team_id_pfr],Table2[team_name],"Even"))</f>
        <v>Detroit Lions</v>
      </c>
      <c r="M6456">
        <v>-10</v>
      </c>
      <c r="N6456">
        <f>IF(Table1[[#This Row],[TeamFavorite]]=Table1[[#This Row],[TeamHome]],Table1[[#This Row],[ScoreAway]]-Table1[[#This Row],[ScoreHome]],Table1[[#This Row],[ScoreHome]]-Table1[[#This Row],[ScoreAway]])</f>
        <v>28</v>
      </c>
      <c r="O6456">
        <f>IF(Table1[[#This Row],[SpreadActual]]&lt;Table1[[#This Row],[SpreadFavorite]],1,0)</f>
        <v>0</v>
      </c>
      <c r="P6456">
        <v>41</v>
      </c>
      <c r="Q6456" t="s">
        <v>125</v>
      </c>
      <c r="R6456" t="b">
        <v>0</v>
      </c>
      <c r="S6456">
        <v>72</v>
      </c>
      <c r="T6456">
        <v>0</v>
      </c>
      <c r="V6456" t="s">
        <v>103</v>
      </c>
    </row>
    <row r="6457" spans="1:22" x14ac:dyDescent="0.2">
      <c r="A6457" s="1">
        <v>35365</v>
      </c>
      <c r="B6457">
        <v>1996</v>
      </c>
      <c r="C6457">
        <f>_xlfn.MAXIFS(Table1[ScheduleWeekWritten],Table1[ScheduleSeason],Table1[[#This Row],[ScheduleSeason]])</f>
        <v>17</v>
      </c>
      <c r="D6457">
        <v>9</v>
      </c>
      <c r="E6457" cm="1">
        <f t="array" ref="E6457">_xlfn.XLOOKUP(Table1[[#This Row],[ScheduleWeekWritten]],Table3[Game],100+Table3[Increase],Table1[[#This Row],[ScheduleWeekWritten]])</f>
        <v>9</v>
      </c>
      <c r="F6457" t="b">
        <v>0</v>
      </c>
      <c r="G6457" t="s">
        <v>33</v>
      </c>
      <c r="H6457">
        <v>13</v>
      </c>
      <c r="I6457">
        <v>7</v>
      </c>
      <c r="J6457" t="s">
        <v>127</v>
      </c>
      <c r="K6457" t="s">
        <v>35</v>
      </c>
      <c r="L6457" t="str">
        <f>_xlfn.XLOOKUP(Table1[[#This Row],[TeamFavoriteID]],Table2[team_id],Table2[team_name],_xlfn.XLOOKUP(Table1[[#This Row],[TeamFavoriteID]],Table2[team_id_pfr],Table2[team_name],"Even"))</f>
        <v>Green Bay Packers</v>
      </c>
      <c r="M6457">
        <v>-17.5</v>
      </c>
      <c r="N6457">
        <f>IF(Table1[[#This Row],[TeamFavorite]]=Table1[[#This Row],[TeamHome]],Table1[[#This Row],[ScoreAway]]-Table1[[#This Row],[ScoreHome]],Table1[[#This Row],[ScoreHome]]-Table1[[#This Row],[ScoreAway]])</f>
        <v>-6</v>
      </c>
      <c r="O6457">
        <f>IF(Table1[[#This Row],[SpreadActual]]&lt;Table1[[#This Row],[SpreadFavorite]],1,0)</f>
        <v>0</v>
      </c>
      <c r="P6457">
        <v>42</v>
      </c>
      <c r="Q6457" t="s">
        <v>82</v>
      </c>
      <c r="R6457" t="b">
        <v>0</v>
      </c>
      <c r="S6457">
        <v>57</v>
      </c>
      <c r="T6457">
        <v>18</v>
      </c>
      <c r="U6457">
        <v>79</v>
      </c>
    </row>
    <row r="6458" spans="1:22" x14ac:dyDescent="0.2">
      <c r="A6458" s="1">
        <v>35365</v>
      </c>
      <c r="B6458">
        <v>1996</v>
      </c>
      <c r="C6458">
        <f>_xlfn.MAXIFS(Table1[ScheduleWeekWritten],Table1[ScheduleSeason],Table1[[#This Row],[ScheduleSeason]])</f>
        <v>17</v>
      </c>
      <c r="D6458">
        <v>9</v>
      </c>
      <c r="E6458" cm="1">
        <f t="array" ref="E6458">_xlfn.XLOOKUP(Table1[[#This Row],[ScheduleWeekWritten]],Table3[Game],100+Table3[Increase],Table1[[#This Row],[ScheduleWeekWritten]])</f>
        <v>9</v>
      </c>
      <c r="F6458" t="b">
        <v>0</v>
      </c>
      <c r="G6458" t="s">
        <v>23</v>
      </c>
      <c r="H6458">
        <v>9</v>
      </c>
      <c r="I6458">
        <v>10</v>
      </c>
      <c r="J6458" t="s">
        <v>53</v>
      </c>
      <c r="K6458" t="s">
        <v>87</v>
      </c>
      <c r="L6458" t="str">
        <f>_xlfn.XLOOKUP(Table1[[#This Row],[TeamFavoriteID]],Table2[team_id],Table2[team_name],_xlfn.XLOOKUP(Table1[[#This Row],[TeamFavoriteID]],Table2[team_id_pfr],Table2[team_name],"Even"))</f>
        <v>San Francisco 49ers</v>
      </c>
      <c r="M6458">
        <v>-6</v>
      </c>
      <c r="N6458">
        <f>IF(Table1[[#This Row],[TeamFavorite]]=Table1[[#This Row],[TeamHome]],Table1[[#This Row],[ScoreAway]]-Table1[[#This Row],[ScoreHome]],Table1[[#This Row],[ScoreHome]]-Table1[[#This Row],[ScoreAway]])</f>
        <v>-1</v>
      </c>
      <c r="O6458">
        <f>IF(Table1[[#This Row],[SpreadActual]]&lt;Table1[[#This Row],[SpreadFavorite]],1,0)</f>
        <v>0</v>
      </c>
      <c r="P6458">
        <v>41</v>
      </c>
      <c r="Q6458" t="s">
        <v>102</v>
      </c>
      <c r="R6458" t="b">
        <v>0</v>
      </c>
      <c r="S6458">
        <v>72</v>
      </c>
      <c r="T6458">
        <v>0</v>
      </c>
      <c r="V6458" t="s">
        <v>103</v>
      </c>
    </row>
    <row r="6459" spans="1:22" x14ac:dyDescent="0.2">
      <c r="A6459" s="1">
        <v>35365</v>
      </c>
      <c r="B6459">
        <v>1996</v>
      </c>
      <c r="C6459">
        <f>_xlfn.MAXIFS(Table1[ScheduleWeekWritten],Table1[ScheduleSeason],Table1[[#This Row],[ScheduleSeason]])</f>
        <v>17</v>
      </c>
      <c r="D6459">
        <v>9</v>
      </c>
      <c r="E6459" cm="1">
        <f t="array" ref="E6459">_xlfn.XLOOKUP(Table1[[#This Row],[ScheduleWeekWritten]],Table3[Game],100+Table3[Increase],Table1[[#This Row],[ScheduleWeekWritten]])</f>
        <v>9</v>
      </c>
      <c r="F6459" t="b">
        <v>0</v>
      </c>
      <c r="G6459" t="s">
        <v>19</v>
      </c>
      <c r="H6459">
        <v>10</v>
      </c>
      <c r="I6459">
        <v>29</v>
      </c>
      <c r="J6459" t="s">
        <v>67</v>
      </c>
      <c r="K6459" t="s">
        <v>68</v>
      </c>
      <c r="L6459" t="str">
        <f>_xlfn.XLOOKUP(Table1[[#This Row],[TeamFavoriteID]],Table2[team_id],Table2[team_name],_xlfn.XLOOKUP(Table1[[#This Row],[TeamFavoriteID]],Table2[team_id_pfr],Table2[team_name],"Even"))</f>
        <v>Dallas Cowboys</v>
      </c>
      <c r="M6459">
        <v>-3</v>
      </c>
      <c r="N6459">
        <f>IF(Table1[[#This Row],[TeamFavorite]]=Table1[[#This Row],[TeamHome]],Table1[[#This Row],[ScoreAway]]-Table1[[#This Row],[ScoreHome]],Table1[[#This Row],[ScoreHome]]-Table1[[#This Row],[ScoreAway]])</f>
        <v>-19</v>
      </c>
      <c r="O6459">
        <f>IF(Table1[[#This Row],[SpreadActual]]&lt;Table1[[#This Row],[SpreadFavorite]],1,0)</f>
        <v>1</v>
      </c>
      <c r="P6459">
        <v>41</v>
      </c>
      <c r="Q6459" t="s">
        <v>143</v>
      </c>
      <c r="R6459" t="b">
        <v>0</v>
      </c>
      <c r="S6459">
        <v>81</v>
      </c>
      <c r="T6459">
        <v>14</v>
      </c>
      <c r="U6459">
        <v>68</v>
      </c>
    </row>
    <row r="6460" spans="1:22" x14ac:dyDescent="0.2">
      <c r="A6460" s="1">
        <v>35365</v>
      </c>
      <c r="B6460">
        <v>1996</v>
      </c>
      <c r="C6460">
        <f>_xlfn.MAXIFS(Table1[ScheduleWeekWritten],Table1[ScheduleSeason],Table1[[#This Row],[ScheduleSeason]])</f>
        <v>17</v>
      </c>
      <c r="D6460">
        <v>9</v>
      </c>
      <c r="E6460" cm="1">
        <f t="array" ref="E6460">_xlfn.XLOOKUP(Table1[[#This Row],[ScheduleWeekWritten]],Table3[Game],100+Table3[Increase],Table1[[#This Row],[ScheduleWeekWritten]])</f>
        <v>9</v>
      </c>
      <c r="F6460" t="b">
        <v>0</v>
      </c>
      <c r="G6460" t="s">
        <v>115</v>
      </c>
      <c r="H6460">
        <v>28</v>
      </c>
      <c r="I6460">
        <v>25</v>
      </c>
      <c r="J6460" t="s">
        <v>28</v>
      </c>
      <c r="K6460" t="s">
        <v>70</v>
      </c>
      <c r="L6460" t="str">
        <f>_xlfn.XLOOKUP(Table1[[#This Row],[TeamFavoriteID]],Table2[team_id],Table2[team_name],_xlfn.XLOOKUP(Table1[[#This Row],[TeamFavoriteID]],Table2[team_id_pfr],Table2[team_name],"Even"))</f>
        <v>Boston Patriots</v>
      </c>
      <c r="M6460">
        <v>-4</v>
      </c>
      <c r="N6460">
        <f>IF(Table1[[#This Row],[TeamFavorite]]=Table1[[#This Row],[TeamHome]],Table1[[#This Row],[ScoreAway]]-Table1[[#This Row],[ScoreHome]],Table1[[#This Row],[ScoreHome]]-Table1[[#This Row],[ScoreAway]])</f>
        <v>3</v>
      </c>
      <c r="O6460">
        <f>IF(Table1[[#This Row],[SpreadActual]]&lt;Table1[[#This Row],[SpreadFavorite]],1,0)</f>
        <v>0</v>
      </c>
      <c r="P6460">
        <v>39.5</v>
      </c>
      <c r="Q6460" t="s">
        <v>116</v>
      </c>
      <c r="R6460" t="b">
        <v>0</v>
      </c>
      <c r="S6460">
        <v>54</v>
      </c>
      <c r="T6460">
        <v>8</v>
      </c>
      <c r="U6460">
        <v>63</v>
      </c>
    </row>
    <row r="6461" spans="1:22" x14ac:dyDescent="0.2">
      <c r="A6461" s="1">
        <v>35365</v>
      </c>
      <c r="B6461">
        <v>1996</v>
      </c>
      <c r="C6461">
        <f>_xlfn.MAXIFS(Table1[ScheduleWeekWritten],Table1[ScheduleSeason],Table1[[#This Row],[ScheduleSeason]])</f>
        <v>17</v>
      </c>
      <c r="D6461">
        <v>9</v>
      </c>
      <c r="E6461" cm="1">
        <f t="array" ref="E6461">_xlfn.XLOOKUP(Table1[[#This Row],[ScheduleWeekWritten]],Table3[Game],100+Table3[Increase],Table1[[#This Row],[ScheduleWeekWritten]])</f>
        <v>9</v>
      </c>
      <c r="F6461" t="b">
        <v>0</v>
      </c>
      <c r="G6461" t="s">
        <v>58</v>
      </c>
      <c r="H6461">
        <v>20</v>
      </c>
      <c r="I6461">
        <v>9</v>
      </c>
      <c r="J6461" t="s">
        <v>152</v>
      </c>
      <c r="K6461" t="s">
        <v>77</v>
      </c>
      <c r="L6461" t="str">
        <f>_xlfn.XLOOKUP(Table1[[#This Row],[TeamFavoriteID]],Table2[team_id],Table2[team_name],_xlfn.XLOOKUP(Table1[[#This Row],[TeamFavoriteID]],Table2[team_id_pfr],Table2[team_name],"Even"))</f>
        <v>Philadelphia Eagles</v>
      </c>
      <c r="M6461">
        <v>-4</v>
      </c>
      <c r="N6461">
        <f>IF(Table1[[#This Row],[TeamFavorite]]=Table1[[#This Row],[TeamHome]],Table1[[#This Row],[ScoreAway]]-Table1[[#This Row],[ScoreHome]],Table1[[#This Row],[ScoreHome]]-Table1[[#This Row],[ScoreAway]])</f>
        <v>-11</v>
      </c>
      <c r="O6461">
        <f>IF(Table1[[#This Row],[SpreadActual]]&lt;Table1[[#This Row],[SpreadFavorite]],1,0)</f>
        <v>1</v>
      </c>
      <c r="P6461">
        <v>37.5</v>
      </c>
      <c r="Q6461" t="s">
        <v>112</v>
      </c>
      <c r="R6461" t="b">
        <v>0</v>
      </c>
      <c r="S6461">
        <v>59</v>
      </c>
      <c r="T6461">
        <v>6</v>
      </c>
      <c r="U6461">
        <v>83</v>
      </c>
    </row>
    <row r="6462" spans="1:22" x14ac:dyDescent="0.2">
      <c r="A6462" s="1">
        <v>35365</v>
      </c>
      <c r="B6462">
        <v>1996</v>
      </c>
      <c r="C6462">
        <f>_xlfn.MAXIFS(Table1[ScheduleWeekWritten],Table1[ScheduleSeason],Table1[[#This Row],[ScheduleSeason]])</f>
        <v>17</v>
      </c>
      <c r="D6462">
        <v>9</v>
      </c>
      <c r="E6462" cm="1">
        <f t="array" ref="E6462">_xlfn.XLOOKUP(Table1[[#This Row],[ScheduleWeekWritten]],Table3[Game],100+Table3[Increase],Table1[[#This Row],[ScheduleWeekWritten]])</f>
        <v>9</v>
      </c>
      <c r="F6462" t="b">
        <v>0</v>
      </c>
      <c r="G6462" t="s">
        <v>128</v>
      </c>
      <c r="H6462">
        <v>32</v>
      </c>
      <c r="I6462">
        <v>13</v>
      </c>
      <c r="J6462" t="s">
        <v>27</v>
      </c>
      <c r="K6462" t="s">
        <v>29</v>
      </c>
      <c r="L6462" t="str">
        <f>_xlfn.XLOOKUP(Table1[[#This Row],[TeamFavoriteID]],Table2[team_id],Table2[team_name],_xlfn.XLOOKUP(Table1[[#This Row],[TeamFavoriteID]],Table2[team_id_pfr],Table2[team_name],"Even"))</f>
        <v>Los Angeles Chargers</v>
      </c>
      <c r="M6462">
        <v>-3.5</v>
      </c>
      <c r="N6462">
        <f>IF(Table1[[#This Row],[TeamFavorite]]=Table1[[#This Row],[TeamHome]],Table1[[#This Row],[ScoreAway]]-Table1[[#This Row],[ScoreHome]],Table1[[#This Row],[ScoreHome]]-Table1[[#This Row],[ScoreAway]])</f>
        <v>19</v>
      </c>
      <c r="O6462">
        <f>IF(Table1[[#This Row],[SpreadActual]]&lt;Table1[[#This Row],[SpreadFavorite]],1,0)</f>
        <v>0</v>
      </c>
      <c r="P6462">
        <v>42</v>
      </c>
      <c r="Q6462" t="s">
        <v>129</v>
      </c>
      <c r="R6462" t="b">
        <v>0</v>
      </c>
      <c r="S6462">
        <v>72</v>
      </c>
      <c r="T6462">
        <v>0</v>
      </c>
      <c r="V6462" t="s">
        <v>103</v>
      </c>
    </row>
    <row r="6463" spans="1:22" x14ac:dyDescent="0.2">
      <c r="A6463" s="1">
        <v>35365</v>
      </c>
      <c r="B6463">
        <v>1996</v>
      </c>
      <c r="C6463">
        <f>_xlfn.MAXIFS(Table1[ScheduleWeekWritten],Table1[ScheduleSeason],Table1[[#This Row],[ScheduleSeason]])</f>
        <v>17</v>
      </c>
      <c r="D6463">
        <v>9</v>
      </c>
      <c r="E6463" cm="1">
        <f t="array" ref="E6463">_xlfn.XLOOKUP(Table1[[#This Row],[ScheduleWeekWritten]],Table3[Game],100+Table3[Increase],Table1[[#This Row],[ScheduleWeekWritten]])</f>
        <v>9</v>
      </c>
      <c r="F6463" t="b">
        <v>0</v>
      </c>
      <c r="G6463" t="s">
        <v>61</v>
      </c>
      <c r="H6463">
        <v>31</v>
      </c>
      <c r="I6463">
        <v>16</v>
      </c>
      <c r="J6463" t="s">
        <v>140</v>
      </c>
      <c r="K6463" t="s">
        <v>85</v>
      </c>
      <c r="L6463" t="str">
        <f>_xlfn.XLOOKUP(Table1[[#This Row],[TeamFavoriteID]],Table2[team_id],Table2[team_name],_xlfn.XLOOKUP(Table1[[#This Row],[TeamFavoriteID]],Table2[team_id_pfr],Table2[team_name],"Even"))</f>
        <v>Washington Commanders</v>
      </c>
      <c r="M6463">
        <v>-3</v>
      </c>
      <c r="N6463">
        <f>IF(Table1[[#This Row],[TeamFavorite]]=Table1[[#This Row],[TeamHome]],Table1[[#This Row],[ScoreAway]]-Table1[[#This Row],[ScoreHome]],Table1[[#This Row],[ScoreHome]]-Table1[[#This Row],[ScoreAway]])</f>
        <v>15</v>
      </c>
      <c r="O6463">
        <f>IF(Table1[[#This Row],[SpreadActual]]&lt;Table1[[#This Row],[SpreadFavorite]],1,0)</f>
        <v>0</v>
      </c>
      <c r="P6463">
        <v>39</v>
      </c>
      <c r="Q6463" t="s">
        <v>64</v>
      </c>
      <c r="R6463" t="b">
        <v>0</v>
      </c>
      <c r="S6463">
        <v>63</v>
      </c>
      <c r="T6463">
        <v>8</v>
      </c>
      <c r="U6463">
        <v>82</v>
      </c>
    </row>
    <row r="6464" spans="1:22" x14ac:dyDescent="0.2">
      <c r="A6464" s="1">
        <v>35366</v>
      </c>
      <c r="B6464">
        <v>1996</v>
      </c>
      <c r="C6464">
        <f>_xlfn.MAXIFS(Table1[ScheduleWeekWritten],Table1[ScheduleSeason],Table1[[#This Row],[ScheduleSeason]])</f>
        <v>17</v>
      </c>
      <c r="D6464">
        <v>9</v>
      </c>
      <c r="E6464" cm="1">
        <f t="array" ref="E6464">_xlfn.XLOOKUP(Table1[[#This Row],[ScheduleWeekWritten]],Table3[Game],100+Table3[Increase],Table1[[#This Row],[ScheduleWeekWritten]])</f>
        <v>9</v>
      </c>
      <c r="F6464" t="b">
        <v>0</v>
      </c>
      <c r="G6464" t="s">
        <v>54</v>
      </c>
      <c r="H6464">
        <v>13</v>
      </c>
      <c r="I6464">
        <v>15</v>
      </c>
      <c r="J6464" t="s">
        <v>46</v>
      </c>
      <c r="K6464" t="s">
        <v>55</v>
      </c>
      <c r="L6464" t="str">
        <f>_xlfn.XLOOKUP(Table1[[#This Row],[TeamFavoriteID]],Table2[team_id],Table2[team_name],_xlfn.XLOOKUP(Table1[[#This Row],[TeamFavoriteID]],Table2[team_id_pfr],Table2[team_name],"Even"))</f>
        <v>Minnesota Vikings</v>
      </c>
      <c r="M6464">
        <v>-6.5</v>
      </c>
      <c r="N6464">
        <f>IF(Table1[[#This Row],[TeamFavorite]]=Table1[[#This Row],[TeamHome]],Table1[[#This Row],[ScoreAway]]-Table1[[#This Row],[ScoreHome]],Table1[[#This Row],[ScoreHome]]-Table1[[#This Row],[ScoreAway]])</f>
        <v>2</v>
      </c>
      <c r="O6464">
        <f>IF(Table1[[#This Row],[SpreadActual]]&lt;Table1[[#This Row],[SpreadFavorite]],1,0)</f>
        <v>0</v>
      </c>
      <c r="P6464">
        <v>39.5</v>
      </c>
      <c r="Q6464" t="s">
        <v>137</v>
      </c>
      <c r="R6464" t="b">
        <v>0</v>
      </c>
      <c r="S6464">
        <v>72</v>
      </c>
      <c r="T6464">
        <v>0</v>
      </c>
      <c r="V6464" t="s">
        <v>103</v>
      </c>
    </row>
    <row r="6465" spans="1:22" x14ac:dyDescent="0.2">
      <c r="A6465" s="1">
        <v>35372</v>
      </c>
      <c r="B6465">
        <v>1996</v>
      </c>
      <c r="C6465">
        <f>_xlfn.MAXIFS(Table1[ScheduleWeekWritten],Table1[ScheduleSeason],Table1[[#This Row],[ScheduleSeason]])</f>
        <v>17</v>
      </c>
      <c r="D6465">
        <v>10</v>
      </c>
      <c r="E6465" cm="1">
        <f t="array" ref="E6465">_xlfn.XLOOKUP(Table1[[#This Row],[ScheduleWeekWritten]],Table3[Game],100+Table3[Increase],Table1[[#This Row],[ScheduleWeekWritten]])</f>
        <v>10</v>
      </c>
      <c r="F6465" t="b">
        <v>0</v>
      </c>
      <c r="G6465" t="s">
        <v>38</v>
      </c>
      <c r="H6465">
        <v>20</v>
      </c>
      <c r="I6465">
        <v>17</v>
      </c>
      <c r="J6465" t="s">
        <v>152</v>
      </c>
      <c r="K6465" t="s">
        <v>162</v>
      </c>
      <c r="L6465" t="str">
        <f>_xlfn.XLOOKUP(Table1[[#This Row],[TeamFavoriteID]],Table2[team_id],Table2[team_name],_xlfn.XLOOKUP(Table1[[#This Row],[TeamFavoriteID]],Table2[team_id_pfr],Table2[team_name],"Even"))</f>
        <v>Carolina Panthers</v>
      </c>
      <c r="M6465">
        <v>-1.5</v>
      </c>
      <c r="N6465">
        <f>IF(Table1[[#This Row],[TeamFavorite]]=Table1[[#This Row],[TeamHome]],Table1[[#This Row],[ScoreAway]]-Table1[[#This Row],[ScoreHome]],Table1[[#This Row],[ScoreHome]]-Table1[[#This Row],[ScoreAway]])</f>
        <v>3</v>
      </c>
      <c r="O6465">
        <f>IF(Table1[[#This Row],[SpreadActual]]&lt;Table1[[#This Row],[SpreadFavorite]],1,0)</f>
        <v>0</v>
      </c>
      <c r="P6465">
        <v>41.5</v>
      </c>
      <c r="Q6465" t="s">
        <v>148</v>
      </c>
      <c r="R6465" t="b">
        <v>0</v>
      </c>
      <c r="S6465">
        <v>72</v>
      </c>
      <c r="T6465">
        <v>0</v>
      </c>
      <c r="V6465" t="s">
        <v>103</v>
      </c>
    </row>
    <row r="6466" spans="1:22" x14ac:dyDescent="0.2">
      <c r="A6466" s="1">
        <v>35372</v>
      </c>
      <c r="B6466">
        <v>1996</v>
      </c>
      <c r="C6466">
        <f>_xlfn.MAXIFS(Table1[ScheduleWeekWritten],Table1[ScheduleSeason],Table1[[#This Row],[ScheduleSeason]])</f>
        <v>17</v>
      </c>
      <c r="D6466">
        <v>10</v>
      </c>
      <c r="E6466" cm="1">
        <f t="array" ref="E6466">_xlfn.XLOOKUP(Table1[[#This Row],[ScheduleWeekWritten]],Table3[Game],100+Table3[Increase],Table1[[#This Row],[ScheduleWeekWritten]])</f>
        <v>10</v>
      </c>
      <c r="F6466" t="b">
        <v>0</v>
      </c>
      <c r="G6466" t="s">
        <v>158</v>
      </c>
      <c r="H6466">
        <v>21</v>
      </c>
      <c r="I6466">
        <v>24</v>
      </c>
      <c r="J6466" t="s">
        <v>101</v>
      </c>
      <c r="K6466" t="s">
        <v>159</v>
      </c>
      <c r="L6466" t="str">
        <f>_xlfn.XLOOKUP(Table1[[#This Row],[TeamFavoriteID]],Table2[team_id],Table2[team_name],_xlfn.XLOOKUP(Table1[[#This Row],[TeamFavoriteID]],Table2[team_id_pfr],Table2[team_name],"Even"))</f>
        <v>Baltimore Ravens</v>
      </c>
      <c r="M6466">
        <v>-3.5</v>
      </c>
      <c r="N6466">
        <f>IF(Table1[[#This Row],[TeamFavorite]]=Table1[[#This Row],[TeamHome]],Table1[[#This Row],[ScoreAway]]-Table1[[#This Row],[ScoreHome]],Table1[[#This Row],[ScoreHome]]-Table1[[#This Row],[ScoreAway]])</f>
        <v>3</v>
      </c>
      <c r="O6466">
        <f>IF(Table1[[#This Row],[SpreadActual]]&lt;Table1[[#This Row],[SpreadFavorite]],1,0)</f>
        <v>0</v>
      </c>
      <c r="P6466">
        <v>45</v>
      </c>
      <c r="Q6466" t="s">
        <v>80</v>
      </c>
      <c r="R6466" t="b">
        <v>0</v>
      </c>
      <c r="S6466">
        <v>38</v>
      </c>
      <c r="T6466">
        <v>10</v>
      </c>
      <c r="U6466">
        <v>55</v>
      </c>
    </row>
    <row r="6467" spans="1:22" x14ac:dyDescent="0.2">
      <c r="A6467" s="1">
        <v>35372</v>
      </c>
      <c r="B6467">
        <v>1996</v>
      </c>
      <c r="C6467">
        <f>_xlfn.MAXIFS(Table1[ScheduleWeekWritten],Table1[ScheduleSeason],Table1[[#This Row],[ScheduleSeason]])</f>
        <v>17</v>
      </c>
      <c r="D6467">
        <v>10</v>
      </c>
      <c r="E6467" cm="1">
        <f t="array" ref="E6467">_xlfn.XLOOKUP(Table1[[#This Row],[ScheduleWeekWritten]],Table3[Game],100+Table3[Increase],Table1[[#This Row],[ScheduleWeekWritten]])</f>
        <v>10</v>
      </c>
      <c r="F6467" t="b">
        <v>0</v>
      </c>
      <c r="G6467" t="s">
        <v>28</v>
      </c>
      <c r="H6467">
        <v>38</v>
      </c>
      <c r="I6467">
        <v>13</v>
      </c>
      <c r="J6467" t="s">
        <v>61</v>
      </c>
      <c r="K6467" t="s">
        <v>43</v>
      </c>
      <c r="L6467" t="str">
        <f>_xlfn.XLOOKUP(Table1[[#This Row],[TeamFavoriteID]],Table2[team_id],Table2[team_name],_xlfn.XLOOKUP(Table1[[#This Row],[TeamFavoriteID]],Table2[team_id_pfr],Table2[team_name],"Even"))</f>
        <v>Buffalo Bills</v>
      </c>
      <c r="M6467">
        <v>-3</v>
      </c>
      <c r="N6467">
        <f>IF(Table1[[#This Row],[TeamFavorite]]=Table1[[#This Row],[TeamHome]],Table1[[#This Row],[ScoreAway]]-Table1[[#This Row],[ScoreHome]],Table1[[#This Row],[ScoreHome]]-Table1[[#This Row],[ScoreAway]])</f>
        <v>-25</v>
      </c>
      <c r="O6467">
        <f>IF(Table1[[#This Row],[SpreadActual]]&lt;Table1[[#This Row],[SpreadFavorite]],1,0)</f>
        <v>1</v>
      </c>
      <c r="P6467">
        <v>39.5</v>
      </c>
      <c r="Q6467" t="s">
        <v>123</v>
      </c>
      <c r="R6467" t="b">
        <v>0</v>
      </c>
      <c r="S6467">
        <v>34</v>
      </c>
      <c r="T6467">
        <v>15</v>
      </c>
      <c r="U6467">
        <v>65</v>
      </c>
    </row>
    <row r="6468" spans="1:22" x14ac:dyDescent="0.2">
      <c r="A6468" s="1">
        <v>35372</v>
      </c>
      <c r="B6468">
        <v>1996</v>
      </c>
      <c r="C6468">
        <f>_xlfn.MAXIFS(Table1[ScheduleWeekWritten],Table1[ScheduleSeason],Table1[[#This Row],[ScheduleSeason]])</f>
        <v>17</v>
      </c>
      <c r="D6468">
        <v>10</v>
      </c>
      <c r="E6468" cm="1">
        <f t="array" ref="E6468">_xlfn.XLOOKUP(Table1[[#This Row],[ScheduleWeekWritten]],Table3[Game],100+Table3[Increase],Table1[[#This Row],[ScheduleWeekWritten]])</f>
        <v>10</v>
      </c>
      <c r="F6468" t="b">
        <v>0</v>
      </c>
      <c r="G6468" t="s">
        <v>46</v>
      </c>
      <c r="H6468">
        <v>13</v>
      </c>
      <c r="I6468">
        <v>10</v>
      </c>
      <c r="J6468" t="s">
        <v>127</v>
      </c>
      <c r="K6468" t="s">
        <v>47</v>
      </c>
      <c r="L6468" t="str">
        <f>_xlfn.XLOOKUP(Table1[[#This Row],[TeamFavoriteID]],Table2[team_id],Table2[team_name],_xlfn.XLOOKUP(Table1[[#This Row],[TeamFavoriteID]],Table2[team_id_pfr],Table2[team_name],"Even"))</f>
        <v>Chicago Bears</v>
      </c>
      <c r="M6468">
        <v>-6.5</v>
      </c>
      <c r="N6468">
        <f>IF(Table1[[#This Row],[TeamFavorite]]=Table1[[#This Row],[TeamHome]],Table1[[#This Row],[ScoreAway]]-Table1[[#This Row],[ScoreHome]],Table1[[#This Row],[ScoreHome]]-Table1[[#This Row],[ScoreAway]])</f>
        <v>-3</v>
      </c>
      <c r="O6468">
        <f>IF(Table1[[#This Row],[SpreadActual]]&lt;Table1[[#This Row],[SpreadFavorite]],1,0)</f>
        <v>0</v>
      </c>
      <c r="P6468">
        <v>36</v>
      </c>
      <c r="Q6468" t="s">
        <v>114</v>
      </c>
      <c r="R6468" t="b">
        <v>0</v>
      </c>
      <c r="S6468">
        <v>32</v>
      </c>
      <c r="T6468">
        <v>10</v>
      </c>
      <c r="U6468">
        <v>75</v>
      </c>
    </row>
    <row r="6469" spans="1:22" x14ac:dyDescent="0.2">
      <c r="A6469" s="1">
        <v>35372</v>
      </c>
      <c r="B6469">
        <v>1996</v>
      </c>
      <c r="C6469">
        <f>_xlfn.MAXIFS(Table1[ScheduleWeekWritten],Table1[ScheduleSeason],Table1[[#This Row],[ScheduleSeason]])</f>
        <v>17</v>
      </c>
      <c r="D6469">
        <v>10</v>
      </c>
      <c r="E6469" cm="1">
        <f t="array" ref="E6469">_xlfn.XLOOKUP(Table1[[#This Row],[ScheduleWeekWritten]],Table3[Game],100+Table3[Increase],Table1[[#This Row],[ScheduleWeekWritten]])</f>
        <v>10</v>
      </c>
      <c r="F6469" t="b">
        <v>0</v>
      </c>
      <c r="G6469" t="s">
        <v>67</v>
      </c>
      <c r="H6469">
        <v>21</v>
      </c>
      <c r="I6469">
        <v>31</v>
      </c>
      <c r="J6469" t="s">
        <v>58</v>
      </c>
      <c r="K6469" t="s">
        <v>68</v>
      </c>
      <c r="L6469" t="str">
        <f>_xlfn.XLOOKUP(Table1[[#This Row],[TeamFavoriteID]],Table2[team_id],Table2[team_name],_xlfn.XLOOKUP(Table1[[#This Row],[TeamFavoriteID]],Table2[team_id_pfr],Table2[team_name],"Even"))</f>
        <v>Dallas Cowboys</v>
      </c>
      <c r="M6469">
        <v>-8.5</v>
      </c>
      <c r="N6469">
        <f>IF(Table1[[#This Row],[TeamFavorite]]=Table1[[#This Row],[TeamHome]],Table1[[#This Row],[ScoreAway]]-Table1[[#This Row],[ScoreHome]],Table1[[#This Row],[ScoreHome]]-Table1[[#This Row],[ScoreAway]])</f>
        <v>10</v>
      </c>
      <c r="O6469">
        <f>IF(Table1[[#This Row],[SpreadActual]]&lt;Table1[[#This Row],[SpreadFavorite]],1,0)</f>
        <v>0</v>
      </c>
      <c r="P6469">
        <v>40.5</v>
      </c>
      <c r="Q6469" t="s">
        <v>119</v>
      </c>
      <c r="R6469" t="b">
        <v>0</v>
      </c>
      <c r="S6469">
        <v>50</v>
      </c>
      <c r="T6469">
        <v>8</v>
      </c>
      <c r="U6469">
        <v>58</v>
      </c>
    </row>
    <row r="6470" spans="1:22" x14ac:dyDescent="0.2">
      <c r="A6470" s="1">
        <v>35372</v>
      </c>
      <c r="B6470">
        <v>1996</v>
      </c>
      <c r="C6470">
        <f>_xlfn.MAXIFS(Table1[ScheduleWeekWritten],Table1[ScheduleSeason],Table1[[#This Row],[ScheduleSeason]])</f>
        <v>17</v>
      </c>
      <c r="D6470">
        <v>10</v>
      </c>
      <c r="E6470" cm="1">
        <f t="array" ref="E6470">_xlfn.XLOOKUP(Table1[[#This Row],[ScheduleWeekWritten]],Table3[Game],100+Table3[Increase],Table1[[#This Row],[ScheduleWeekWritten]])</f>
        <v>10</v>
      </c>
      <c r="F6470" t="b">
        <v>0</v>
      </c>
      <c r="G6470" t="s">
        <v>33</v>
      </c>
      <c r="H6470">
        <v>28</v>
      </c>
      <c r="I6470">
        <v>18</v>
      </c>
      <c r="J6470" t="s">
        <v>45</v>
      </c>
      <c r="K6470" t="s">
        <v>35</v>
      </c>
      <c r="L6470" t="str">
        <f>_xlfn.XLOOKUP(Table1[[#This Row],[TeamFavoriteID]],Table2[team_id],Table2[team_name],_xlfn.XLOOKUP(Table1[[#This Row],[TeamFavoriteID]],Table2[team_id_pfr],Table2[team_name],"Even"))</f>
        <v>Green Bay Packers</v>
      </c>
      <c r="M6470">
        <v>-11</v>
      </c>
      <c r="N6470">
        <f>IF(Table1[[#This Row],[TeamFavorite]]=Table1[[#This Row],[TeamHome]],Table1[[#This Row],[ScoreAway]]-Table1[[#This Row],[ScoreHome]],Table1[[#This Row],[ScoreHome]]-Table1[[#This Row],[ScoreAway]])</f>
        <v>-10</v>
      </c>
      <c r="O6470">
        <f>IF(Table1[[#This Row],[SpreadActual]]&lt;Table1[[#This Row],[SpreadFavorite]],1,0)</f>
        <v>0</v>
      </c>
      <c r="P6470">
        <v>44</v>
      </c>
      <c r="Q6470" t="s">
        <v>82</v>
      </c>
      <c r="R6470" t="b">
        <v>0</v>
      </c>
      <c r="S6470">
        <v>33</v>
      </c>
      <c r="T6470">
        <v>11</v>
      </c>
      <c r="U6470">
        <v>59</v>
      </c>
    </row>
    <row r="6471" spans="1:22" x14ac:dyDescent="0.2">
      <c r="A6471" s="1">
        <v>35372</v>
      </c>
      <c r="B6471">
        <v>1996</v>
      </c>
      <c r="C6471">
        <f>_xlfn.MAXIFS(Table1[ScheduleWeekWritten],Table1[ScheduleSeason],Table1[[#This Row],[ScheduleSeason]])</f>
        <v>17</v>
      </c>
      <c r="D6471">
        <v>10</v>
      </c>
      <c r="E6471" cm="1">
        <f t="array" ref="E6471">_xlfn.XLOOKUP(Table1[[#This Row],[ScheduleWeekWritten]],Table3[Game],100+Table3[Increase],Table1[[#This Row],[ScheduleWeekWritten]])</f>
        <v>10</v>
      </c>
      <c r="F6471" t="b">
        <v>0</v>
      </c>
      <c r="G6471" t="s">
        <v>140</v>
      </c>
      <c r="H6471">
        <v>19</v>
      </c>
      <c r="I6471">
        <v>26</v>
      </c>
      <c r="J6471" t="s">
        <v>27</v>
      </c>
      <c r="K6471" t="s">
        <v>72</v>
      </c>
      <c r="L6471" t="str">
        <f>_xlfn.XLOOKUP(Table1[[#This Row],[TeamFavoriteID]],Table2[team_id],Table2[team_name],_xlfn.XLOOKUP(Table1[[#This Row],[TeamFavoriteID]],Table2[team_id_pfr],Table2[team_name],"Even"))</f>
        <v>Baltimore Colts</v>
      </c>
      <c r="M6471">
        <v>-6</v>
      </c>
      <c r="N6471">
        <f>IF(Table1[[#This Row],[TeamFavorite]]=Table1[[#This Row],[TeamHome]],Table1[[#This Row],[ScoreAway]]-Table1[[#This Row],[ScoreHome]],Table1[[#This Row],[ScoreHome]]-Table1[[#This Row],[ScoreAway]])</f>
        <v>-7</v>
      </c>
      <c r="O6471">
        <f>IF(Table1[[#This Row],[SpreadActual]]&lt;Table1[[#This Row],[SpreadFavorite]],1,0)</f>
        <v>1</v>
      </c>
      <c r="P6471">
        <v>41</v>
      </c>
      <c r="Q6471" t="s">
        <v>141</v>
      </c>
      <c r="R6471" t="b">
        <v>0</v>
      </c>
      <c r="S6471">
        <v>72</v>
      </c>
      <c r="T6471">
        <v>0</v>
      </c>
      <c r="V6471" t="s">
        <v>103</v>
      </c>
    </row>
    <row r="6472" spans="1:22" x14ac:dyDescent="0.2">
      <c r="A6472" s="1">
        <v>35372</v>
      </c>
      <c r="B6472">
        <v>1996</v>
      </c>
      <c r="C6472">
        <f>_xlfn.MAXIFS(Table1[ScheduleWeekWritten],Table1[ScheduleSeason],Table1[[#This Row],[ScheduleSeason]])</f>
        <v>17</v>
      </c>
      <c r="D6472">
        <v>10</v>
      </c>
      <c r="E6472" cm="1">
        <f t="array" ref="E6472">_xlfn.XLOOKUP(Table1[[#This Row],[ScheduleWeekWritten]],Table3[Game],100+Table3[Increase],Table1[[#This Row],[ScheduleWeekWritten]])</f>
        <v>10</v>
      </c>
      <c r="F6472" t="b">
        <v>0</v>
      </c>
      <c r="G6472" t="s">
        <v>54</v>
      </c>
      <c r="H6472">
        <v>6</v>
      </c>
      <c r="I6472">
        <v>21</v>
      </c>
      <c r="J6472" t="s">
        <v>42</v>
      </c>
      <c r="K6472" t="s">
        <v>75</v>
      </c>
      <c r="L6472" t="str">
        <f>_xlfn.XLOOKUP(Table1[[#This Row],[TeamFavoriteID]],Table2[team_id],Table2[team_name],_xlfn.XLOOKUP(Table1[[#This Row],[TeamFavoriteID]],Table2[team_id_pfr],Table2[team_name],"Even"))</f>
        <v>Kansas City Chiefs</v>
      </c>
      <c r="M6472">
        <v>-1.5</v>
      </c>
      <c r="N6472">
        <f>IF(Table1[[#This Row],[TeamFavorite]]=Table1[[#This Row],[TeamHome]],Table1[[#This Row],[ScoreAway]]-Table1[[#This Row],[ScoreHome]],Table1[[#This Row],[ScoreHome]]-Table1[[#This Row],[ScoreAway]])</f>
        <v>-15</v>
      </c>
      <c r="O6472">
        <f>IF(Table1[[#This Row],[SpreadActual]]&lt;Table1[[#This Row],[SpreadFavorite]],1,0)</f>
        <v>1</v>
      </c>
      <c r="P6472">
        <v>38</v>
      </c>
      <c r="Q6472" t="s">
        <v>137</v>
      </c>
      <c r="R6472" t="b">
        <v>0</v>
      </c>
      <c r="S6472">
        <v>72</v>
      </c>
      <c r="T6472">
        <v>0</v>
      </c>
      <c r="V6472" t="s">
        <v>103</v>
      </c>
    </row>
    <row r="6473" spans="1:22" x14ac:dyDescent="0.2">
      <c r="A6473" s="1">
        <v>35372</v>
      </c>
      <c r="B6473">
        <v>1996</v>
      </c>
      <c r="C6473">
        <f>_xlfn.MAXIFS(Table1[ScheduleWeekWritten],Table1[ScheduleSeason],Table1[[#This Row],[ScheduleSeason]])</f>
        <v>17</v>
      </c>
      <c r="D6473">
        <v>10</v>
      </c>
      <c r="E6473" cm="1">
        <f t="array" ref="E6473">_xlfn.XLOOKUP(Table1[[#This Row],[ScheduleWeekWritten]],Table3[Game],100+Table3[Increase],Table1[[#This Row],[ScheduleWeekWritten]])</f>
        <v>10</v>
      </c>
      <c r="F6473" t="b">
        <v>0</v>
      </c>
      <c r="G6473" t="s">
        <v>115</v>
      </c>
      <c r="H6473">
        <v>42</v>
      </c>
      <c r="I6473">
        <v>23</v>
      </c>
      <c r="J6473" t="s">
        <v>19</v>
      </c>
      <c r="K6473" t="s">
        <v>70</v>
      </c>
      <c r="L6473" t="str">
        <f>_xlfn.XLOOKUP(Table1[[#This Row],[TeamFavoriteID]],Table2[team_id],Table2[team_name],_xlfn.XLOOKUP(Table1[[#This Row],[TeamFavoriteID]],Table2[team_id_pfr],Table2[team_name],"Even"))</f>
        <v>Boston Patriots</v>
      </c>
      <c r="M6473">
        <v>-4</v>
      </c>
      <c r="N6473">
        <f>IF(Table1[[#This Row],[TeamFavorite]]=Table1[[#This Row],[TeamHome]],Table1[[#This Row],[ScoreAway]]-Table1[[#This Row],[ScoreHome]],Table1[[#This Row],[ScoreHome]]-Table1[[#This Row],[ScoreAway]])</f>
        <v>19</v>
      </c>
      <c r="O6473">
        <f>IF(Table1[[#This Row],[SpreadActual]]&lt;Table1[[#This Row],[SpreadFavorite]],1,0)</f>
        <v>0</v>
      </c>
      <c r="P6473">
        <v>43</v>
      </c>
      <c r="Q6473" t="s">
        <v>116</v>
      </c>
      <c r="R6473" t="b">
        <v>0</v>
      </c>
      <c r="S6473">
        <v>39</v>
      </c>
      <c r="T6473">
        <v>19</v>
      </c>
      <c r="U6473">
        <v>43</v>
      </c>
    </row>
    <row r="6474" spans="1:22" x14ac:dyDescent="0.2">
      <c r="A6474" s="1">
        <v>35372</v>
      </c>
      <c r="B6474">
        <v>1996</v>
      </c>
      <c r="C6474">
        <f>_xlfn.MAXIFS(Table1[ScheduleWeekWritten],Table1[ScheduleSeason],Table1[[#This Row],[ScheduleSeason]])</f>
        <v>17</v>
      </c>
      <c r="D6474">
        <v>10</v>
      </c>
      <c r="E6474" cm="1">
        <f t="array" ref="E6474">_xlfn.XLOOKUP(Table1[[#This Row],[ScheduleWeekWritten]],Table3[Game],100+Table3[Increase],Table1[[#This Row],[ScheduleWeekWritten]])</f>
        <v>10</v>
      </c>
      <c r="F6474" t="b">
        <v>0</v>
      </c>
      <c r="G6474" t="s">
        <v>95</v>
      </c>
      <c r="H6474">
        <v>17</v>
      </c>
      <c r="I6474">
        <v>24</v>
      </c>
      <c r="J6474" t="s">
        <v>53</v>
      </c>
      <c r="K6474" t="s">
        <v>87</v>
      </c>
      <c r="L6474" t="str">
        <f>_xlfn.XLOOKUP(Table1[[#This Row],[TeamFavoriteID]],Table2[team_id],Table2[team_name],_xlfn.XLOOKUP(Table1[[#This Row],[TeamFavoriteID]],Table2[team_id_pfr],Table2[team_name],"Even"))</f>
        <v>San Francisco 49ers</v>
      </c>
      <c r="M6474">
        <v>-8.5</v>
      </c>
      <c r="N6474">
        <f>IF(Table1[[#This Row],[TeamFavorite]]=Table1[[#This Row],[TeamHome]],Table1[[#This Row],[ScoreAway]]-Table1[[#This Row],[ScoreHome]],Table1[[#This Row],[ScoreHome]]-Table1[[#This Row],[ScoreAway]])</f>
        <v>-7</v>
      </c>
      <c r="O6474">
        <f>IF(Table1[[#This Row],[SpreadActual]]&lt;Table1[[#This Row],[SpreadFavorite]],1,0)</f>
        <v>0</v>
      </c>
      <c r="P6474">
        <v>41</v>
      </c>
      <c r="Q6474" t="s">
        <v>124</v>
      </c>
      <c r="R6474" t="b">
        <v>0</v>
      </c>
      <c r="S6474">
        <v>72</v>
      </c>
      <c r="T6474">
        <v>0</v>
      </c>
      <c r="V6474" t="s">
        <v>103</v>
      </c>
    </row>
    <row r="6475" spans="1:22" x14ac:dyDescent="0.2">
      <c r="A6475" s="1">
        <v>35372</v>
      </c>
      <c r="B6475">
        <v>1996</v>
      </c>
      <c r="C6475">
        <f>_xlfn.MAXIFS(Table1[ScheduleWeekWritten],Table1[ScheduleSeason],Table1[[#This Row],[ScheduleSeason]])</f>
        <v>17</v>
      </c>
      <c r="D6475">
        <v>10</v>
      </c>
      <c r="E6475" cm="1">
        <f t="array" ref="E6475">_xlfn.XLOOKUP(Table1[[#This Row],[ScheduleWeekWritten]],Table3[Game],100+Table3[Increase],Table1[[#This Row],[ScheduleWeekWritten]])</f>
        <v>10</v>
      </c>
      <c r="F6475" t="b">
        <v>0</v>
      </c>
      <c r="G6475" t="s">
        <v>50</v>
      </c>
      <c r="H6475">
        <v>16</v>
      </c>
      <c r="I6475">
        <v>8</v>
      </c>
      <c r="J6475" t="s">
        <v>149</v>
      </c>
      <c r="K6475" t="s">
        <v>90</v>
      </c>
      <c r="L6475" t="str">
        <f>_xlfn.XLOOKUP(Table1[[#This Row],[TeamFavoriteID]],Table2[team_id],Table2[team_name],_xlfn.XLOOKUP(Table1[[#This Row],[TeamFavoriteID]],Table2[team_id_pfr],Table2[team_name],"Even"))</f>
        <v>New York Giants</v>
      </c>
      <c r="M6475">
        <v>-5.5</v>
      </c>
      <c r="N6475">
        <f>IF(Table1[[#This Row],[TeamFavorite]]=Table1[[#This Row],[TeamHome]],Table1[[#This Row],[ScoreAway]]-Table1[[#This Row],[ScoreHome]],Table1[[#This Row],[ScoreHome]]-Table1[[#This Row],[ScoreAway]])</f>
        <v>-8</v>
      </c>
      <c r="O6475">
        <f>IF(Table1[[#This Row],[SpreadActual]]&lt;Table1[[#This Row],[SpreadFavorite]],1,0)</f>
        <v>1</v>
      </c>
      <c r="P6475">
        <v>37</v>
      </c>
      <c r="Q6475" t="s">
        <v>126</v>
      </c>
      <c r="R6475" t="b">
        <v>0</v>
      </c>
      <c r="S6475">
        <v>42</v>
      </c>
      <c r="T6475">
        <v>16</v>
      </c>
      <c r="U6475">
        <v>46</v>
      </c>
    </row>
    <row r="6476" spans="1:22" x14ac:dyDescent="0.2">
      <c r="A6476" s="1">
        <v>35372</v>
      </c>
      <c r="B6476">
        <v>1996</v>
      </c>
      <c r="C6476">
        <f>_xlfn.MAXIFS(Table1[ScheduleWeekWritten],Table1[ScheduleSeason],Table1[[#This Row],[ScheduleSeason]])</f>
        <v>17</v>
      </c>
      <c r="D6476">
        <v>10</v>
      </c>
      <c r="E6476" cm="1">
        <f t="array" ref="E6476">_xlfn.XLOOKUP(Table1[[#This Row],[ScheduleWeekWritten]],Table3[Game],100+Table3[Increase],Table1[[#This Row],[ScheduleWeekWritten]])</f>
        <v>10</v>
      </c>
      <c r="F6476" t="b">
        <v>0</v>
      </c>
      <c r="G6476" t="s">
        <v>49</v>
      </c>
      <c r="H6476">
        <v>42</v>
      </c>
      <c r="I6476">
        <v>6</v>
      </c>
      <c r="J6476" t="s">
        <v>153</v>
      </c>
      <c r="K6476" t="s">
        <v>51</v>
      </c>
      <c r="L6476" t="str">
        <f>_xlfn.XLOOKUP(Table1[[#This Row],[TeamFavoriteID]],Table2[team_id],Table2[team_name],_xlfn.XLOOKUP(Table1[[#This Row],[TeamFavoriteID]],Table2[team_id_pfr],Table2[team_name],"Even"))</f>
        <v>Pittsburgh Steelers</v>
      </c>
      <c r="M6476">
        <v>-13</v>
      </c>
      <c r="N6476">
        <f>IF(Table1[[#This Row],[TeamFavorite]]=Table1[[#This Row],[TeamHome]],Table1[[#This Row],[ScoreAway]]-Table1[[#This Row],[ScoreHome]],Table1[[#This Row],[ScoreHome]]-Table1[[#This Row],[ScoreAway]])</f>
        <v>-36</v>
      </c>
      <c r="O6476">
        <f>IF(Table1[[#This Row],[SpreadActual]]&lt;Table1[[#This Row],[SpreadFavorite]],1,0)</f>
        <v>1</v>
      </c>
      <c r="P6476">
        <v>40</v>
      </c>
      <c r="Q6476" t="s">
        <v>113</v>
      </c>
      <c r="R6476" t="b">
        <v>0</v>
      </c>
      <c r="S6476">
        <v>34</v>
      </c>
      <c r="T6476">
        <v>10</v>
      </c>
      <c r="U6476">
        <v>63</v>
      </c>
    </row>
    <row r="6477" spans="1:22" x14ac:dyDescent="0.2">
      <c r="A6477" s="1">
        <v>35372</v>
      </c>
      <c r="B6477">
        <v>1996</v>
      </c>
      <c r="C6477">
        <f>_xlfn.MAXIFS(Table1[ScheduleWeekWritten],Table1[ScheduleSeason],Table1[[#This Row],[ScheduleSeason]])</f>
        <v>17</v>
      </c>
      <c r="D6477">
        <v>10</v>
      </c>
      <c r="E6477" cm="1">
        <f t="array" ref="E6477">_xlfn.XLOOKUP(Table1[[#This Row],[ScheduleWeekWritten]],Table3[Game],100+Table3[Increase],Table1[[#This Row],[ScheduleWeekWritten]])</f>
        <v>10</v>
      </c>
      <c r="F6477" t="b">
        <v>0</v>
      </c>
      <c r="G6477" t="s">
        <v>128</v>
      </c>
      <c r="H6477">
        <v>23</v>
      </c>
      <c r="I6477">
        <v>16</v>
      </c>
      <c r="J6477" t="s">
        <v>23</v>
      </c>
      <c r="K6477" t="s">
        <v>89</v>
      </c>
      <c r="L6477" t="str">
        <f>_xlfn.XLOOKUP(Table1[[#This Row],[TeamFavoriteID]],Table2[team_id],Table2[team_name],_xlfn.XLOOKUP(Table1[[#This Row],[TeamFavoriteID]],Table2[team_id_pfr],Table2[team_name],"Even"))</f>
        <v>Even</v>
      </c>
      <c r="M6477">
        <v>0</v>
      </c>
      <c r="N6477">
        <f>IF(Table1[[#This Row],[TeamFavorite]]=Table1[[#This Row],[TeamHome]],Table1[[#This Row],[ScoreAway]]-Table1[[#This Row],[ScoreHome]],Table1[[#This Row],[ScoreHome]]-Table1[[#This Row],[ScoreAway]])</f>
        <v>7</v>
      </c>
      <c r="O6477">
        <f>IF(Table1[[#This Row],[SpreadActual]]&lt;Table1[[#This Row],[SpreadFavorite]],1,0)</f>
        <v>0</v>
      </c>
      <c r="P6477">
        <v>40.5</v>
      </c>
      <c r="Q6477" t="s">
        <v>129</v>
      </c>
      <c r="R6477" t="b">
        <v>0</v>
      </c>
      <c r="S6477">
        <v>72</v>
      </c>
      <c r="T6477">
        <v>0</v>
      </c>
      <c r="V6477" t="s">
        <v>103</v>
      </c>
    </row>
    <row r="6478" spans="1:22" x14ac:dyDescent="0.2">
      <c r="A6478" s="1">
        <v>35373</v>
      </c>
      <c r="B6478">
        <v>1996</v>
      </c>
      <c r="C6478">
        <f>_xlfn.MAXIFS(Table1[ScheduleWeekWritten],Table1[ScheduleSeason],Table1[[#This Row],[ScheduleSeason]])</f>
        <v>17</v>
      </c>
      <c r="D6478">
        <v>10</v>
      </c>
      <c r="E6478" cm="1">
        <f t="array" ref="E6478">_xlfn.XLOOKUP(Table1[[#This Row],[ScheduleWeekWritten]],Table3[Game],100+Table3[Increase],Table1[[#This Row],[ScheduleWeekWritten]])</f>
        <v>10</v>
      </c>
      <c r="F6478" t="b">
        <v>0</v>
      </c>
      <c r="G6478" t="s">
        <v>20</v>
      </c>
      <c r="H6478">
        <v>21</v>
      </c>
      <c r="I6478">
        <v>22</v>
      </c>
      <c r="J6478" t="s">
        <v>24</v>
      </c>
      <c r="K6478" t="s">
        <v>21</v>
      </c>
      <c r="L6478" t="str">
        <f>_xlfn.XLOOKUP(Table1[[#This Row],[TeamFavoriteID]],Table2[team_id],Table2[team_name],_xlfn.XLOOKUP(Table1[[#This Row],[TeamFavoriteID]],Table2[team_id_pfr],Table2[team_name],"Even"))</f>
        <v>Las Vegas Raiders</v>
      </c>
      <c r="M6478">
        <v>-2</v>
      </c>
      <c r="N6478">
        <f>IF(Table1[[#This Row],[TeamFavorite]]=Table1[[#This Row],[TeamHome]],Table1[[#This Row],[ScoreAway]]-Table1[[#This Row],[ScoreHome]],Table1[[#This Row],[ScoreHome]]-Table1[[#This Row],[ScoreAway]])</f>
        <v>-1</v>
      </c>
      <c r="O6478">
        <f>IF(Table1[[#This Row],[SpreadActual]]&lt;Table1[[#This Row],[SpreadFavorite]],1,0)</f>
        <v>0</v>
      </c>
      <c r="P6478">
        <v>44.5</v>
      </c>
      <c r="Q6478" t="s">
        <v>76</v>
      </c>
      <c r="R6478" t="b">
        <v>0</v>
      </c>
      <c r="S6478">
        <v>54</v>
      </c>
      <c r="T6478">
        <v>9</v>
      </c>
      <c r="U6478">
        <v>77</v>
      </c>
    </row>
    <row r="6479" spans="1:22" x14ac:dyDescent="0.2">
      <c r="A6479" s="1">
        <v>35379</v>
      </c>
      <c r="B6479">
        <v>1996</v>
      </c>
      <c r="C6479">
        <f>_xlfn.MAXIFS(Table1[ScheduleWeekWritten],Table1[ScheduleSeason],Table1[[#This Row],[ScheduleSeason]])</f>
        <v>17</v>
      </c>
      <c r="D6479">
        <v>11</v>
      </c>
      <c r="E6479" cm="1">
        <f t="array" ref="E6479">_xlfn.XLOOKUP(Table1[[#This Row],[ScheduleWeekWritten]],Table3[Game],100+Table3[Increase],Table1[[#This Row],[ScheduleWeekWritten]])</f>
        <v>11</v>
      </c>
      <c r="F6479" t="b">
        <v>0</v>
      </c>
      <c r="G6479" t="s">
        <v>152</v>
      </c>
      <c r="H6479">
        <v>27</v>
      </c>
      <c r="I6479">
        <v>17</v>
      </c>
      <c r="J6479" t="s">
        <v>50</v>
      </c>
      <c r="K6479" t="s">
        <v>162</v>
      </c>
      <c r="L6479" t="str">
        <f>_xlfn.XLOOKUP(Table1[[#This Row],[TeamFavoriteID]],Table2[team_id],Table2[team_name],_xlfn.XLOOKUP(Table1[[#This Row],[TeamFavoriteID]],Table2[team_id_pfr],Table2[team_name],"Even"))</f>
        <v>Carolina Panthers</v>
      </c>
      <c r="M6479">
        <v>-4.5</v>
      </c>
      <c r="N6479">
        <f>IF(Table1[[#This Row],[TeamFavorite]]=Table1[[#This Row],[TeamHome]],Table1[[#This Row],[ScoreAway]]-Table1[[#This Row],[ScoreHome]],Table1[[#This Row],[ScoreHome]]-Table1[[#This Row],[ScoreAway]])</f>
        <v>-10</v>
      </c>
      <c r="O6479">
        <f>IF(Table1[[#This Row],[SpreadActual]]&lt;Table1[[#This Row],[SpreadFavorite]],1,0)</f>
        <v>1</v>
      </c>
      <c r="P6479">
        <v>36</v>
      </c>
      <c r="Q6479" t="s">
        <v>160</v>
      </c>
      <c r="R6479" t="b">
        <v>0</v>
      </c>
      <c r="S6479">
        <v>38</v>
      </c>
      <c r="T6479">
        <v>4</v>
      </c>
      <c r="U6479">
        <v>61</v>
      </c>
    </row>
    <row r="6480" spans="1:22" x14ac:dyDescent="0.2">
      <c r="A6480" s="1">
        <v>35379</v>
      </c>
      <c r="B6480">
        <v>1996</v>
      </c>
      <c r="C6480">
        <f>_xlfn.MAXIFS(Table1[ScheduleWeekWritten],Table1[ScheduleSeason],Table1[[#This Row],[ScheduleSeason]])</f>
        <v>17</v>
      </c>
      <c r="D6480">
        <v>11</v>
      </c>
      <c r="E6480" cm="1">
        <f t="array" ref="E6480">_xlfn.XLOOKUP(Table1[[#This Row],[ScheduleWeekWritten]],Table3[Game],100+Table3[Increase],Table1[[#This Row],[ScheduleWeekWritten]])</f>
        <v>11</v>
      </c>
      <c r="F6480" t="b">
        <v>0</v>
      </c>
      <c r="G6480" t="s">
        <v>101</v>
      </c>
      <c r="H6480">
        <v>34</v>
      </c>
      <c r="I6480">
        <v>24</v>
      </c>
      <c r="J6480" t="s">
        <v>49</v>
      </c>
      <c r="K6480" t="s">
        <v>51</v>
      </c>
      <c r="L6480" t="str">
        <f>_xlfn.XLOOKUP(Table1[[#This Row],[TeamFavoriteID]],Table2[team_id],Table2[team_name],_xlfn.XLOOKUP(Table1[[#This Row],[TeamFavoriteID]],Table2[team_id_pfr],Table2[team_name],"Even"))</f>
        <v>Pittsburgh Steelers</v>
      </c>
      <c r="M6480">
        <v>-4</v>
      </c>
      <c r="N6480">
        <f>IF(Table1[[#This Row],[TeamFavorite]]=Table1[[#This Row],[TeamHome]],Table1[[#This Row],[ScoreAway]]-Table1[[#This Row],[ScoreHome]],Table1[[#This Row],[ScoreHome]]-Table1[[#This Row],[ScoreAway]])</f>
        <v>10</v>
      </c>
      <c r="O6480">
        <f>IF(Table1[[#This Row],[SpreadActual]]&lt;Table1[[#This Row],[SpreadFavorite]],1,0)</f>
        <v>0</v>
      </c>
      <c r="P6480">
        <v>41.5</v>
      </c>
      <c r="Q6480" t="s">
        <v>111</v>
      </c>
      <c r="R6480" t="b">
        <v>0</v>
      </c>
      <c r="S6480">
        <v>32</v>
      </c>
      <c r="T6480">
        <v>11</v>
      </c>
      <c r="U6480">
        <v>73</v>
      </c>
    </row>
    <row r="6481" spans="1:22" x14ac:dyDescent="0.2">
      <c r="A6481" s="1">
        <v>35379</v>
      </c>
      <c r="B6481">
        <v>1996</v>
      </c>
      <c r="C6481">
        <f>_xlfn.MAXIFS(Table1[ScheduleWeekWritten],Table1[ScheduleSeason],Table1[[#This Row],[ScheduleSeason]])</f>
        <v>17</v>
      </c>
      <c r="D6481">
        <v>11</v>
      </c>
      <c r="E6481" cm="1">
        <f t="array" ref="E6481">_xlfn.XLOOKUP(Table1[[#This Row],[ScheduleWeekWritten]],Table3[Game],100+Table3[Increase],Table1[[#This Row],[ScheduleWeekWritten]])</f>
        <v>11</v>
      </c>
      <c r="F6481" t="b">
        <v>0</v>
      </c>
      <c r="G6481" t="s">
        <v>24</v>
      </c>
      <c r="H6481">
        <v>17</v>
      </c>
      <c r="I6481">
        <v>12</v>
      </c>
      <c r="J6481" t="s">
        <v>46</v>
      </c>
      <c r="K6481" t="s">
        <v>88</v>
      </c>
      <c r="L6481" t="str">
        <f>_xlfn.XLOOKUP(Table1[[#This Row],[TeamFavoriteID]],Table2[team_id],Table2[team_name],_xlfn.XLOOKUP(Table1[[#This Row],[TeamFavoriteID]],Table2[team_id_pfr],Table2[team_name],"Even"))</f>
        <v>Denver Broncos</v>
      </c>
      <c r="M6481">
        <v>-10.5</v>
      </c>
      <c r="N6481">
        <f>IF(Table1[[#This Row],[TeamFavorite]]=Table1[[#This Row],[TeamHome]],Table1[[#This Row],[ScoreAway]]-Table1[[#This Row],[ScoreHome]],Table1[[#This Row],[ScoreHome]]-Table1[[#This Row],[ScoreAway]])</f>
        <v>-5</v>
      </c>
      <c r="O6481">
        <f>IF(Table1[[#This Row],[SpreadActual]]&lt;Table1[[#This Row],[SpreadFavorite]],1,0)</f>
        <v>0</v>
      </c>
      <c r="P6481">
        <v>42</v>
      </c>
      <c r="Q6481" t="s">
        <v>71</v>
      </c>
      <c r="R6481" t="b">
        <v>0</v>
      </c>
      <c r="S6481">
        <v>47</v>
      </c>
      <c r="T6481">
        <v>10</v>
      </c>
      <c r="U6481">
        <v>32</v>
      </c>
    </row>
    <row r="6482" spans="1:22" x14ac:dyDescent="0.2">
      <c r="A6482" s="1">
        <v>35379</v>
      </c>
      <c r="B6482">
        <v>1996</v>
      </c>
      <c r="C6482">
        <f>_xlfn.MAXIFS(Table1[ScheduleWeekWritten],Table1[ScheduleSeason],Table1[[#This Row],[ScheduleSeason]])</f>
        <v>17</v>
      </c>
      <c r="D6482">
        <v>11</v>
      </c>
      <c r="E6482" cm="1">
        <f t="array" ref="E6482">_xlfn.XLOOKUP(Table1[[#This Row],[ScheduleWeekWritten]],Table3[Game],100+Table3[Increase],Table1[[#This Row],[ScheduleWeekWritten]])</f>
        <v>11</v>
      </c>
      <c r="F6482" t="b">
        <v>0</v>
      </c>
      <c r="G6482" t="s">
        <v>154</v>
      </c>
      <c r="H6482">
        <v>30</v>
      </c>
      <c r="I6482">
        <v>27</v>
      </c>
      <c r="J6482" t="s">
        <v>158</v>
      </c>
      <c r="K6482" t="s">
        <v>161</v>
      </c>
      <c r="L6482" t="str">
        <f>_xlfn.XLOOKUP(Table1[[#This Row],[TeamFavoriteID]],Table2[team_id],Table2[team_name],_xlfn.XLOOKUP(Table1[[#This Row],[TeamFavoriteID]],Table2[team_id_pfr],Table2[team_name],"Even"))</f>
        <v>Jacksonville Jaguars</v>
      </c>
      <c r="M6482">
        <v>-3.5</v>
      </c>
      <c r="N6482">
        <f>IF(Table1[[#This Row],[TeamFavorite]]=Table1[[#This Row],[TeamHome]],Table1[[#This Row],[ScoreAway]]-Table1[[#This Row],[ScoreHome]],Table1[[#This Row],[ScoreHome]]-Table1[[#This Row],[ScoreAway]])</f>
        <v>-3</v>
      </c>
      <c r="O6482">
        <f>IF(Table1[[#This Row],[SpreadActual]]&lt;Table1[[#This Row],[SpreadFavorite]],1,0)</f>
        <v>0</v>
      </c>
      <c r="P6482">
        <v>44.5</v>
      </c>
      <c r="Q6482" t="s">
        <v>155</v>
      </c>
      <c r="R6482" t="b">
        <v>0</v>
      </c>
      <c r="S6482">
        <v>53</v>
      </c>
      <c r="T6482">
        <v>8</v>
      </c>
      <c r="U6482">
        <v>47</v>
      </c>
    </row>
    <row r="6483" spans="1:22" x14ac:dyDescent="0.2">
      <c r="A6483" s="1">
        <v>35379</v>
      </c>
      <c r="B6483">
        <v>1996</v>
      </c>
      <c r="C6483">
        <f>_xlfn.MAXIFS(Table1[ScheduleWeekWritten],Table1[ScheduleSeason],Table1[[#This Row],[ScheduleSeason]])</f>
        <v>17</v>
      </c>
      <c r="D6483">
        <v>11</v>
      </c>
      <c r="E6483" cm="1">
        <f t="array" ref="E6483">_xlfn.XLOOKUP(Table1[[#This Row],[ScheduleWeekWritten]],Table3[Game],100+Table3[Increase],Table1[[#This Row],[ScheduleWeekWritten]])</f>
        <v>11</v>
      </c>
      <c r="F6483" t="b">
        <v>0</v>
      </c>
      <c r="G6483" t="s">
        <v>42</v>
      </c>
      <c r="H6483">
        <v>27</v>
      </c>
      <c r="I6483">
        <v>20</v>
      </c>
      <c r="J6483" t="s">
        <v>33</v>
      </c>
      <c r="K6483" t="s">
        <v>35</v>
      </c>
      <c r="L6483" t="str">
        <f>_xlfn.XLOOKUP(Table1[[#This Row],[TeamFavoriteID]],Table2[team_id],Table2[team_name],_xlfn.XLOOKUP(Table1[[#This Row],[TeamFavoriteID]],Table2[team_id_pfr],Table2[team_name],"Even"))</f>
        <v>Green Bay Packers</v>
      </c>
      <c r="M6483">
        <v>-3</v>
      </c>
      <c r="N6483">
        <f>IF(Table1[[#This Row],[TeamFavorite]]=Table1[[#This Row],[TeamHome]],Table1[[#This Row],[ScoreAway]]-Table1[[#This Row],[ScoreHome]],Table1[[#This Row],[ScoreHome]]-Table1[[#This Row],[ScoreAway]])</f>
        <v>7</v>
      </c>
      <c r="O6483">
        <f>IF(Table1[[#This Row],[SpreadActual]]&lt;Table1[[#This Row],[SpreadFavorite]],1,0)</f>
        <v>0</v>
      </c>
      <c r="P6483">
        <v>41</v>
      </c>
      <c r="Q6483" t="s">
        <v>117</v>
      </c>
      <c r="R6483" t="b">
        <v>0</v>
      </c>
      <c r="S6483">
        <v>30</v>
      </c>
      <c r="T6483">
        <v>8</v>
      </c>
      <c r="U6483">
        <v>72</v>
      </c>
    </row>
    <row r="6484" spans="1:22" x14ac:dyDescent="0.2">
      <c r="A6484" s="1">
        <v>35379</v>
      </c>
      <c r="B6484">
        <v>1996</v>
      </c>
      <c r="C6484">
        <f>_xlfn.MAXIFS(Table1[ScheduleWeekWritten],Table1[ScheduleSeason],Table1[[#This Row],[ScheduleSeason]])</f>
        <v>17</v>
      </c>
      <c r="D6484">
        <v>11</v>
      </c>
      <c r="E6484" cm="1">
        <f t="array" ref="E6484">_xlfn.XLOOKUP(Table1[[#This Row],[ScheduleWeekWritten]],Table3[Game],100+Table3[Increase],Table1[[#This Row],[ScheduleWeekWritten]])</f>
        <v>11</v>
      </c>
      <c r="F6484" t="b">
        <v>0</v>
      </c>
      <c r="G6484" t="s">
        <v>19</v>
      </c>
      <c r="H6484">
        <v>37</v>
      </c>
      <c r="I6484">
        <v>13</v>
      </c>
      <c r="J6484" t="s">
        <v>140</v>
      </c>
      <c r="K6484" t="s">
        <v>91</v>
      </c>
      <c r="L6484" t="str">
        <f>_xlfn.XLOOKUP(Table1[[#This Row],[TeamFavoriteID]],Table2[team_id],Table2[team_name],_xlfn.XLOOKUP(Table1[[#This Row],[TeamFavoriteID]],Table2[team_id_pfr],Table2[team_name],"Even"))</f>
        <v>Miami Dolphins</v>
      </c>
      <c r="M6484">
        <v>-3.5</v>
      </c>
      <c r="N6484">
        <f>IF(Table1[[#This Row],[TeamFavorite]]=Table1[[#This Row],[TeamHome]],Table1[[#This Row],[ScoreAway]]-Table1[[#This Row],[ScoreHome]],Table1[[#This Row],[ScoreHome]]-Table1[[#This Row],[ScoreAway]])</f>
        <v>-24</v>
      </c>
      <c r="O6484">
        <f>IF(Table1[[#This Row],[SpreadActual]]&lt;Table1[[#This Row],[SpreadFavorite]],1,0)</f>
        <v>1</v>
      </c>
      <c r="P6484">
        <v>41.5</v>
      </c>
      <c r="Q6484" t="s">
        <v>143</v>
      </c>
      <c r="R6484" t="b">
        <v>0</v>
      </c>
      <c r="S6484">
        <v>65</v>
      </c>
      <c r="T6484">
        <v>16</v>
      </c>
      <c r="U6484">
        <v>54</v>
      </c>
    </row>
    <row r="6485" spans="1:22" x14ac:dyDescent="0.2">
      <c r="A6485" s="1">
        <v>35379</v>
      </c>
      <c r="B6485">
        <v>1996</v>
      </c>
      <c r="C6485">
        <f>_xlfn.MAXIFS(Table1[ScheduleWeekWritten],Table1[ScheduleSeason],Table1[[#This Row],[ScheduleSeason]])</f>
        <v>17</v>
      </c>
      <c r="D6485">
        <v>11</v>
      </c>
      <c r="E6485" cm="1">
        <f t="array" ref="E6485">_xlfn.XLOOKUP(Table1[[#This Row],[ScheduleWeekWritten]],Table3[Game],100+Table3[Increase],Table1[[#This Row],[ScheduleWeekWritten]])</f>
        <v>11</v>
      </c>
      <c r="F6485" t="b">
        <v>0</v>
      </c>
      <c r="G6485" t="s">
        <v>95</v>
      </c>
      <c r="H6485">
        <v>14</v>
      </c>
      <c r="I6485">
        <v>31</v>
      </c>
      <c r="J6485" t="s">
        <v>23</v>
      </c>
      <c r="K6485" t="s">
        <v>25</v>
      </c>
      <c r="L6485" t="str">
        <f>_xlfn.XLOOKUP(Table1[[#This Row],[TeamFavoriteID]],Table2[team_id],Table2[team_name],_xlfn.XLOOKUP(Table1[[#This Row],[TeamFavoriteID]],Table2[team_id_pfr],Table2[team_name],"Even"))</f>
        <v>Houston Oilers</v>
      </c>
      <c r="M6485">
        <v>-3.5</v>
      </c>
      <c r="N6485">
        <f>IF(Table1[[#This Row],[TeamFavorite]]=Table1[[#This Row],[TeamHome]],Table1[[#This Row],[ScoreAway]]-Table1[[#This Row],[ScoreHome]],Table1[[#This Row],[ScoreHome]]-Table1[[#This Row],[ScoreAway]])</f>
        <v>-17</v>
      </c>
      <c r="O6485">
        <f>IF(Table1[[#This Row],[SpreadActual]]&lt;Table1[[#This Row],[SpreadFavorite]],1,0)</f>
        <v>1</v>
      </c>
      <c r="P6485">
        <v>40.5</v>
      </c>
      <c r="Q6485" t="s">
        <v>124</v>
      </c>
      <c r="R6485" t="b">
        <v>0</v>
      </c>
      <c r="S6485">
        <v>72</v>
      </c>
      <c r="T6485">
        <v>0</v>
      </c>
      <c r="V6485" t="s">
        <v>103</v>
      </c>
    </row>
    <row r="6486" spans="1:22" x14ac:dyDescent="0.2">
      <c r="A6486" s="1">
        <v>35379</v>
      </c>
      <c r="B6486">
        <v>1996</v>
      </c>
      <c r="C6486">
        <f>_xlfn.MAXIFS(Table1[ScheduleWeekWritten],Table1[ScheduleSeason],Table1[[#This Row],[ScheduleSeason]])</f>
        <v>17</v>
      </c>
      <c r="D6486">
        <v>11</v>
      </c>
      <c r="E6486" cm="1">
        <f t="array" ref="E6486">_xlfn.XLOOKUP(Table1[[#This Row],[ScheduleWeekWritten]],Table3[Game],100+Table3[Increase],Table1[[#This Row],[ScheduleWeekWritten]])</f>
        <v>11</v>
      </c>
      <c r="F6486" t="b">
        <v>0</v>
      </c>
      <c r="G6486" t="s">
        <v>31</v>
      </c>
      <c r="H6486">
        <v>27</v>
      </c>
      <c r="I6486">
        <v>31</v>
      </c>
      <c r="J6486" t="s">
        <v>115</v>
      </c>
      <c r="K6486" t="s">
        <v>70</v>
      </c>
      <c r="L6486" t="str">
        <f>_xlfn.XLOOKUP(Table1[[#This Row],[TeamFavoriteID]],Table2[team_id],Table2[team_name],_xlfn.XLOOKUP(Table1[[#This Row],[TeamFavoriteID]],Table2[team_id_pfr],Table2[team_name],"Even"))</f>
        <v>Boston Patriots</v>
      </c>
      <c r="M6486">
        <v>-6.5</v>
      </c>
      <c r="N6486">
        <f>IF(Table1[[#This Row],[TeamFavorite]]=Table1[[#This Row],[TeamHome]],Table1[[#This Row],[ScoreAway]]-Table1[[#This Row],[ScoreHome]],Table1[[#This Row],[ScoreHome]]-Table1[[#This Row],[ScoreAway]])</f>
        <v>-4</v>
      </c>
      <c r="O6486">
        <f>IF(Table1[[#This Row],[SpreadActual]]&lt;Table1[[#This Row],[SpreadFavorite]],1,0)</f>
        <v>0</v>
      </c>
      <c r="P6486">
        <v>42</v>
      </c>
      <c r="Q6486" t="s">
        <v>126</v>
      </c>
      <c r="R6486" t="b">
        <v>0</v>
      </c>
      <c r="S6486">
        <v>46</v>
      </c>
      <c r="T6486">
        <v>11</v>
      </c>
      <c r="U6486">
        <v>61</v>
      </c>
    </row>
    <row r="6487" spans="1:22" x14ac:dyDescent="0.2">
      <c r="A6487" s="1">
        <v>35379</v>
      </c>
      <c r="B6487">
        <v>1996</v>
      </c>
      <c r="C6487">
        <f>_xlfn.MAXIFS(Table1[ScheduleWeekWritten],Table1[ScheduleSeason],Table1[[#This Row],[ScheduleSeason]])</f>
        <v>17</v>
      </c>
      <c r="D6487">
        <v>11</v>
      </c>
      <c r="E6487" cm="1">
        <f t="array" ref="E6487">_xlfn.XLOOKUP(Table1[[#This Row],[ScheduleWeekWritten]],Table3[Game],100+Table3[Increase],Table1[[#This Row],[ScheduleWeekWritten]])</f>
        <v>11</v>
      </c>
      <c r="F6487" t="b">
        <v>0</v>
      </c>
      <c r="G6487" t="s">
        <v>58</v>
      </c>
      <c r="H6487">
        <v>17</v>
      </c>
      <c r="I6487">
        <v>24</v>
      </c>
      <c r="J6487" t="s">
        <v>28</v>
      </c>
      <c r="K6487" t="s">
        <v>77</v>
      </c>
      <c r="L6487" t="str">
        <f>_xlfn.XLOOKUP(Table1[[#This Row],[TeamFavoriteID]],Table2[team_id],Table2[team_name],_xlfn.XLOOKUP(Table1[[#This Row],[TeamFavoriteID]],Table2[team_id_pfr],Table2[team_name],"Even"))</f>
        <v>Philadelphia Eagles</v>
      </c>
      <c r="M6487">
        <v>-3.5</v>
      </c>
      <c r="N6487">
        <f>IF(Table1[[#This Row],[TeamFavorite]]=Table1[[#This Row],[TeamHome]],Table1[[#This Row],[ScoreAway]]-Table1[[#This Row],[ScoreHome]],Table1[[#This Row],[ScoreHome]]-Table1[[#This Row],[ScoreAway]])</f>
        <v>7</v>
      </c>
      <c r="O6487">
        <f>IF(Table1[[#This Row],[SpreadActual]]&lt;Table1[[#This Row],[SpreadFavorite]],1,0)</f>
        <v>0</v>
      </c>
      <c r="P6487">
        <v>39</v>
      </c>
      <c r="Q6487" t="s">
        <v>112</v>
      </c>
      <c r="R6487" t="b">
        <v>0</v>
      </c>
      <c r="S6487">
        <v>42</v>
      </c>
      <c r="T6487">
        <v>12</v>
      </c>
      <c r="U6487">
        <v>72</v>
      </c>
    </row>
    <row r="6488" spans="1:22" x14ac:dyDescent="0.2">
      <c r="A6488" s="1">
        <v>35379</v>
      </c>
      <c r="B6488">
        <v>1996</v>
      </c>
      <c r="C6488">
        <f>_xlfn.MAXIFS(Table1[ScheduleWeekWritten],Table1[ScheduleSeason],Table1[[#This Row],[ScheduleSeason]])</f>
        <v>17</v>
      </c>
      <c r="D6488">
        <v>11</v>
      </c>
      <c r="E6488" cm="1">
        <f t="array" ref="E6488">_xlfn.XLOOKUP(Table1[[#This Row],[ScheduleWeekWritten]],Table3[Game],100+Table3[Increase],Table1[[#This Row],[ScheduleWeekWritten]])</f>
        <v>11</v>
      </c>
      <c r="F6488" t="b">
        <v>0</v>
      </c>
      <c r="G6488" t="s">
        <v>53</v>
      </c>
      <c r="H6488">
        <v>17</v>
      </c>
      <c r="I6488">
        <v>20</v>
      </c>
      <c r="J6488" t="s">
        <v>67</v>
      </c>
      <c r="K6488" t="s">
        <v>87</v>
      </c>
      <c r="L6488" t="str">
        <f>_xlfn.XLOOKUP(Table1[[#This Row],[TeamFavoriteID]],Table2[team_id],Table2[team_name],_xlfn.XLOOKUP(Table1[[#This Row],[TeamFavoriteID]],Table2[team_id_pfr],Table2[team_name],"Even"))</f>
        <v>San Francisco 49ers</v>
      </c>
      <c r="M6488">
        <v>-3.5</v>
      </c>
      <c r="N6488">
        <f>IF(Table1[[#This Row],[TeamFavorite]]=Table1[[#This Row],[TeamHome]],Table1[[#This Row],[ScoreAway]]-Table1[[#This Row],[ScoreHome]],Table1[[#This Row],[ScoreHome]]-Table1[[#This Row],[ScoreAway]])</f>
        <v>3</v>
      </c>
      <c r="O6488">
        <f>IF(Table1[[#This Row],[SpreadActual]]&lt;Table1[[#This Row],[SpreadFavorite]],1,0)</f>
        <v>0</v>
      </c>
      <c r="P6488">
        <v>42.5</v>
      </c>
      <c r="Q6488" t="s">
        <v>118</v>
      </c>
      <c r="R6488" t="b">
        <v>0</v>
      </c>
      <c r="S6488">
        <v>58</v>
      </c>
      <c r="T6488">
        <v>2</v>
      </c>
      <c r="U6488">
        <v>74</v>
      </c>
    </row>
    <row r="6489" spans="1:22" x14ac:dyDescent="0.2">
      <c r="A6489" s="1">
        <v>35379</v>
      </c>
      <c r="B6489">
        <v>1996</v>
      </c>
      <c r="C6489">
        <f>_xlfn.MAXIFS(Table1[ScheduleWeekWritten],Table1[ScheduleSeason],Table1[[#This Row],[ScheduleSeason]])</f>
        <v>17</v>
      </c>
      <c r="D6489">
        <v>11</v>
      </c>
      <c r="E6489" cm="1">
        <f t="array" ref="E6489">_xlfn.XLOOKUP(Table1[[#This Row],[ScheduleWeekWritten]],Table3[Game],100+Table3[Increase],Table1[[#This Row],[ScheduleWeekWritten]])</f>
        <v>11</v>
      </c>
      <c r="F6489" t="b">
        <v>0</v>
      </c>
      <c r="G6489" t="s">
        <v>128</v>
      </c>
      <c r="H6489">
        <v>42</v>
      </c>
      <c r="I6489">
        <v>23</v>
      </c>
      <c r="J6489" t="s">
        <v>54</v>
      </c>
      <c r="K6489" t="s">
        <v>132</v>
      </c>
      <c r="L6489" t="str">
        <f>_xlfn.XLOOKUP(Table1[[#This Row],[TeamFavoriteID]],Table2[team_id],Table2[team_name],_xlfn.XLOOKUP(Table1[[#This Row],[TeamFavoriteID]],Table2[team_id_pfr],Table2[team_name],"Even"))</f>
        <v>Seattle Seahawks</v>
      </c>
      <c r="M6489">
        <v>-2</v>
      </c>
      <c r="N6489">
        <f>IF(Table1[[#This Row],[TeamFavorite]]=Table1[[#This Row],[TeamHome]],Table1[[#This Row],[ScoreAway]]-Table1[[#This Row],[ScoreHome]],Table1[[#This Row],[ScoreHome]]-Table1[[#This Row],[ScoreAway]])</f>
        <v>-19</v>
      </c>
      <c r="O6489">
        <f>IF(Table1[[#This Row],[SpreadActual]]&lt;Table1[[#This Row],[SpreadFavorite]],1,0)</f>
        <v>1</v>
      </c>
      <c r="P6489">
        <v>39</v>
      </c>
      <c r="Q6489" t="s">
        <v>129</v>
      </c>
      <c r="R6489" t="b">
        <v>0</v>
      </c>
      <c r="S6489">
        <v>72</v>
      </c>
      <c r="T6489">
        <v>0</v>
      </c>
      <c r="V6489" t="s">
        <v>103</v>
      </c>
    </row>
    <row r="6490" spans="1:22" x14ac:dyDescent="0.2">
      <c r="A6490" s="1">
        <v>35379</v>
      </c>
      <c r="B6490">
        <v>1996</v>
      </c>
      <c r="C6490">
        <f>_xlfn.MAXIFS(Table1[ScheduleWeekWritten],Table1[ScheduleSeason],Table1[[#This Row],[ScheduleSeason]])</f>
        <v>17</v>
      </c>
      <c r="D6490">
        <v>11</v>
      </c>
      <c r="E6490" cm="1">
        <f t="array" ref="E6490">_xlfn.XLOOKUP(Table1[[#This Row],[ScheduleWeekWritten]],Table3[Game],100+Table3[Increase],Table1[[#This Row],[ScheduleWeekWritten]])</f>
        <v>11</v>
      </c>
      <c r="F6490" t="b">
        <v>0</v>
      </c>
      <c r="G6490" t="s">
        <v>153</v>
      </c>
      <c r="H6490">
        <v>59</v>
      </c>
      <c r="I6490">
        <v>16</v>
      </c>
      <c r="J6490" t="s">
        <v>38</v>
      </c>
      <c r="K6490" t="s">
        <v>109</v>
      </c>
      <c r="L6490" t="str">
        <f>_xlfn.XLOOKUP(Table1[[#This Row],[TeamFavoriteID]],Table2[team_id],Table2[team_name],_xlfn.XLOOKUP(Table1[[#This Row],[TeamFavoriteID]],Table2[team_id_pfr],Table2[team_name],"Even"))</f>
        <v>Atlanta Falcons</v>
      </c>
      <c r="M6490">
        <v>-1.5</v>
      </c>
      <c r="N6490">
        <f>IF(Table1[[#This Row],[TeamFavorite]]=Table1[[#This Row],[TeamHome]],Table1[[#This Row],[ScoreAway]]-Table1[[#This Row],[ScoreHome]],Table1[[#This Row],[ScoreHome]]-Table1[[#This Row],[ScoreAway]])</f>
        <v>43</v>
      </c>
      <c r="O6490">
        <f>IF(Table1[[#This Row],[SpreadActual]]&lt;Table1[[#This Row],[SpreadFavorite]],1,0)</f>
        <v>0</v>
      </c>
      <c r="P6490">
        <v>42.5</v>
      </c>
      <c r="Q6490" t="s">
        <v>157</v>
      </c>
      <c r="R6490" t="b">
        <v>0</v>
      </c>
      <c r="S6490">
        <v>72</v>
      </c>
      <c r="T6490">
        <v>0</v>
      </c>
      <c r="V6490" t="s">
        <v>103</v>
      </c>
    </row>
    <row r="6491" spans="1:22" x14ac:dyDescent="0.2">
      <c r="A6491" s="1">
        <v>35379</v>
      </c>
      <c r="B6491">
        <v>1996</v>
      </c>
      <c r="C6491">
        <f>_xlfn.MAXIFS(Table1[ScheduleWeekWritten],Table1[ScheduleSeason],Table1[[#This Row],[ScheduleSeason]])</f>
        <v>17</v>
      </c>
      <c r="D6491">
        <v>11</v>
      </c>
      <c r="E6491" cm="1">
        <f t="array" ref="E6491">_xlfn.XLOOKUP(Table1[[#This Row],[ScheduleWeekWritten]],Table3[Game],100+Table3[Increase],Table1[[#This Row],[ScheduleWeekWritten]])</f>
        <v>11</v>
      </c>
      <c r="F6491" t="b">
        <v>0</v>
      </c>
      <c r="G6491" t="s">
        <v>127</v>
      </c>
      <c r="H6491">
        <v>20</v>
      </c>
      <c r="I6491">
        <v>17</v>
      </c>
      <c r="J6491" t="s">
        <v>20</v>
      </c>
      <c r="K6491" t="s">
        <v>21</v>
      </c>
      <c r="L6491" t="str">
        <f>_xlfn.XLOOKUP(Table1[[#This Row],[TeamFavoriteID]],Table2[team_id],Table2[team_name],_xlfn.XLOOKUP(Table1[[#This Row],[TeamFavoriteID]],Table2[team_id_pfr],Table2[team_name],"Even"))</f>
        <v>Las Vegas Raiders</v>
      </c>
      <c r="M6491">
        <v>-5.5</v>
      </c>
      <c r="N6491">
        <f>IF(Table1[[#This Row],[TeamFavorite]]=Table1[[#This Row],[TeamHome]],Table1[[#This Row],[ScoreAway]]-Table1[[#This Row],[ScoreHome]],Table1[[#This Row],[ScoreHome]]-Table1[[#This Row],[ScoreAway]])</f>
        <v>3</v>
      </c>
      <c r="O6491">
        <f>IF(Table1[[#This Row],[SpreadActual]]&lt;Table1[[#This Row],[SpreadFavorite]],1,0)</f>
        <v>0</v>
      </c>
      <c r="P6491">
        <v>37</v>
      </c>
      <c r="Q6491" t="s">
        <v>130</v>
      </c>
      <c r="R6491" t="b">
        <v>0</v>
      </c>
      <c r="S6491">
        <v>56</v>
      </c>
      <c r="T6491">
        <v>9</v>
      </c>
      <c r="U6491">
        <v>50</v>
      </c>
    </row>
    <row r="6492" spans="1:22" x14ac:dyDescent="0.2">
      <c r="A6492" s="1">
        <v>35379</v>
      </c>
      <c r="B6492">
        <v>1996</v>
      </c>
      <c r="C6492">
        <f>_xlfn.MAXIFS(Table1[ScheduleWeekWritten],Table1[ScheduleSeason],Table1[[#This Row],[ScheduleSeason]])</f>
        <v>17</v>
      </c>
      <c r="D6492">
        <v>11</v>
      </c>
      <c r="E6492" cm="1">
        <f t="array" ref="E6492">_xlfn.XLOOKUP(Table1[[#This Row],[ScheduleWeekWritten]],Table3[Game],100+Table3[Increase],Table1[[#This Row],[ScheduleWeekWritten]])</f>
        <v>11</v>
      </c>
      <c r="F6492" t="b">
        <v>0</v>
      </c>
      <c r="G6492" t="s">
        <v>61</v>
      </c>
      <c r="H6492">
        <v>34</v>
      </c>
      <c r="I6492">
        <v>37</v>
      </c>
      <c r="J6492" t="s">
        <v>149</v>
      </c>
      <c r="K6492" t="s">
        <v>85</v>
      </c>
      <c r="L6492" t="str">
        <f>_xlfn.XLOOKUP(Table1[[#This Row],[TeamFavoriteID]],Table2[team_id],Table2[team_name],_xlfn.XLOOKUP(Table1[[#This Row],[TeamFavoriteID]],Table2[team_id_pfr],Table2[team_name],"Even"))</f>
        <v>Washington Commanders</v>
      </c>
      <c r="M6492">
        <v>-10.5</v>
      </c>
      <c r="N6492">
        <f>IF(Table1[[#This Row],[TeamFavorite]]=Table1[[#This Row],[TeamHome]],Table1[[#This Row],[ScoreAway]]-Table1[[#This Row],[ScoreHome]],Table1[[#This Row],[ScoreHome]]-Table1[[#This Row],[ScoreAway]])</f>
        <v>-3</v>
      </c>
      <c r="O6492">
        <f>IF(Table1[[#This Row],[SpreadActual]]&lt;Table1[[#This Row],[SpreadFavorite]],1,0)</f>
        <v>0</v>
      </c>
      <c r="P6492">
        <v>40</v>
      </c>
      <c r="Q6492" t="s">
        <v>64</v>
      </c>
      <c r="R6492" t="b">
        <v>0</v>
      </c>
      <c r="S6492">
        <v>42</v>
      </c>
      <c r="T6492">
        <v>10</v>
      </c>
      <c r="U6492">
        <v>63</v>
      </c>
    </row>
    <row r="6493" spans="1:22" x14ac:dyDescent="0.2">
      <c r="A6493" s="1">
        <v>35380</v>
      </c>
      <c r="B6493">
        <v>1996</v>
      </c>
      <c r="C6493">
        <f>_xlfn.MAXIFS(Table1[ScheduleWeekWritten],Table1[ScheduleSeason],Table1[[#This Row],[ScheduleSeason]])</f>
        <v>17</v>
      </c>
      <c r="D6493">
        <v>11</v>
      </c>
      <c r="E6493" cm="1">
        <f t="array" ref="E6493">_xlfn.XLOOKUP(Table1[[#This Row],[ScheduleWeekWritten]],Table3[Game],100+Table3[Increase],Table1[[#This Row],[ScheduleWeekWritten]])</f>
        <v>11</v>
      </c>
      <c r="F6493" t="b">
        <v>0</v>
      </c>
      <c r="G6493" t="s">
        <v>27</v>
      </c>
      <c r="H6493">
        <v>27</v>
      </c>
      <c r="I6493">
        <v>21</v>
      </c>
      <c r="J6493" t="s">
        <v>45</v>
      </c>
      <c r="K6493" t="s">
        <v>29</v>
      </c>
      <c r="L6493" t="str">
        <f>_xlfn.XLOOKUP(Table1[[#This Row],[TeamFavoriteID]],Table2[team_id],Table2[team_name],_xlfn.XLOOKUP(Table1[[#This Row],[TeamFavoriteID]],Table2[team_id_pfr],Table2[team_name],"Even"))</f>
        <v>Los Angeles Chargers</v>
      </c>
      <c r="M6493">
        <v>-3.5</v>
      </c>
      <c r="N6493">
        <f>IF(Table1[[#This Row],[TeamFavorite]]=Table1[[#This Row],[TeamHome]],Table1[[#This Row],[ScoreAway]]-Table1[[#This Row],[ScoreHome]],Table1[[#This Row],[ScoreHome]]-Table1[[#This Row],[ScoreAway]])</f>
        <v>6</v>
      </c>
      <c r="O6493">
        <f>IF(Table1[[#This Row],[SpreadActual]]&lt;Table1[[#This Row],[SpreadFavorite]],1,0)</f>
        <v>0</v>
      </c>
      <c r="P6493">
        <v>44</v>
      </c>
      <c r="Q6493" t="s">
        <v>94</v>
      </c>
      <c r="R6493" t="b">
        <v>0</v>
      </c>
      <c r="S6493">
        <v>67</v>
      </c>
      <c r="T6493">
        <v>4</v>
      </c>
      <c r="U6493">
        <v>48</v>
      </c>
    </row>
    <row r="6494" spans="1:22" x14ac:dyDescent="0.2">
      <c r="A6494" s="1">
        <v>35386</v>
      </c>
      <c r="B6494">
        <v>1996</v>
      </c>
      <c r="C6494">
        <f>_xlfn.MAXIFS(Table1[ScheduleWeekWritten],Table1[ScheduleSeason],Table1[[#This Row],[ScheduleSeason]])</f>
        <v>17</v>
      </c>
      <c r="D6494">
        <v>12</v>
      </c>
      <c r="E6494" cm="1">
        <f t="array" ref="E6494">_xlfn.XLOOKUP(Table1[[#This Row],[ScheduleWeekWritten]],Table3[Game],100+Table3[Increase],Table1[[#This Row],[ScheduleWeekWritten]])</f>
        <v>12</v>
      </c>
      <c r="F6494" t="b">
        <v>0</v>
      </c>
      <c r="G6494" t="s">
        <v>149</v>
      </c>
      <c r="H6494">
        <v>31</v>
      </c>
      <c r="I6494">
        <v>23</v>
      </c>
      <c r="J6494" t="s">
        <v>50</v>
      </c>
      <c r="K6494" t="s">
        <v>59</v>
      </c>
      <c r="L6494" t="str">
        <f>_xlfn.XLOOKUP(Table1[[#This Row],[TeamFavoriteID]],Table2[team_id],Table2[team_name],_xlfn.XLOOKUP(Table1[[#This Row],[TeamFavoriteID]],Table2[team_id_pfr],Table2[team_name],"Even"))</f>
        <v>Arizona Cardinals</v>
      </c>
      <c r="M6494">
        <v>-1.5</v>
      </c>
      <c r="N6494">
        <f>IF(Table1[[#This Row],[TeamFavorite]]=Table1[[#This Row],[TeamHome]],Table1[[#This Row],[ScoreAway]]-Table1[[#This Row],[ScoreHome]],Table1[[#This Row],[ScoreHome]]-Table1[[#This Row],[ScoreAway]])</f>
        <v>-8</v>
      </c>
      <c r="O6494">
        <f>IF(Table1[[#This Row],[SpreadActual]]&lt;Table1[[#This Row],[SpreadFavorite]],1,0)</f>
        <v>1</v>
      </c>
      <c r="P6494">
        <v>36</v>
      </c>
      <c r="Q6494" t="s">
        <v>150</v>
      </c>
      <c r="R6494" t="b">
        <v>0</v>
      </c>
      <c r="S6494">
        <v>57</v>
      </c>
      <c r="T6494">
        <v>5</v>
      </c>
      <c r="U6494">
        <v>37</v>
      </c>
    </row>
    <row r="6495" spans="1:22" x14ac:dyDescent="0.2">
      <c r="A6495" s="1">
        <v>35386</v>
      </c>
      <c r="B6495">
        <v>1996</v>
      </c>
      <c r="C6495">
        <f>_xlfn.MAXIFS(Table1[ScheduleWeekWritten],Table1[ScheduleSeason],Table1[[#This Row],[ScheduleSeason]])</f>
        <v>17</v>
      </c>
      <c r="D6495">
        <v>12</v>
      </c>
      <c r="E6495" cm="1">
        <f t="array" ref="E6495">_xlfn.XLOOKUP(Table1[[#This Row],[ScheduleWeekWritten]],Table3[Game],100+Table3[Increase],Table1[[#This Row],[ScheduleWeekWritten]])</f>
        <v>12</v>
      </c>
      <c r="F6495" t="b">
        <v>0</v>
      </c>
      <c r="G6495" t="s">
        <v>38</v>
      </c>
      <c r="H6495">
        <v>17</v>
      </c>
      <c r="I6495">
        <v>15</v>
      </c>
      <c r="J6495" t="s">
        <v>95</v>
      </c>
      <c r="K6495" t="s">
        <v>109</v>
      </c>
      <c r="L6495" t="str">
        <f>_xlfn.XLOOKUP(Table1[[#This Row],[TeamFavoriteID]],Table2[team_id],Table2[team_name],_xlfn.XLOOKUP(Table1[[#This Row],[TeamFavoriteID]],Table2[team_id_pfr],Table2[team_name],"Even"))</f>
        <v>Atlanta Falcons</v>
      </c>
      <c r="M6495">
        <v>-4</v>
      </c>
      <c r="N6495">
        <f>IF(Table1[[#This Row],[TeamFavorite]]=Table1[[#This Row],[TeamHome]],Table1[[#This Row],[ScoreAway]]-Table1[[#This Row],[ScoreHome]],Table1[[#This Row],[ScoreHome]]-Table1[[#This Row],[ScoreAway]])</f>
        <v>-2</v>
      </c>
      <c r="O6495">
        <f>IF(Table1[[#This Row],[SpreadActual]]&lt;Table1[[#This Row],[SpreadFavorite]],1,0)</f>
        <v>0</v>
      </c>
      <c r="P6495">
        <v>44</v>
      </c>
      <c r="Q6495" t="s">
        <v>148</v>
      </c>
      <c r="R6495" t="b">
        <v>0</v>
      </c>
      <c r="S6495">
        <v>72</v>
      </c>
      <c r="T6495">
        <v>0</v>
      </c>
      <c r="V6495" t="s">
        <v>103</v>
      </c>
    </row>
    <row r="6496" spans="1:22" x14ac:dyDescent="0.2">
      <c r="A6496" s="1">
        <v>35386</v>
      </c>
      <c r="B6496">
        <v>1996</v>
      </c>
      <c r="C6496">
        <f>_xlfn.MAXIFS(Table1[ScheduleWeekWritten],Table1[ScheduleSeason],Table1[[#This Row],[ScheduleSeason]])</f>
        <v>17</v>
      </c>
      <c r="D6496">
        <v>12</v>
      </c>
      <c r="E6496" cm="1">
        <f t="array" ref="E6496">_xlfn.XLOOKUP(Table1[[#This Row],[ScheduleWeekWritten]],Table3[Game],100+Table3[Increase],Table1[[#This Row],[ScheduleWeekWritten]])</f>
        <v>12</v>
      </c>
      <c r="F6496" t="b">
        <v>0</v>
      </c>
      <c r="G6496" t="s">
        <v>28</v>
      </c>
      <c r="H6496">
        <v>31</v>
      </c>
      <c r="I6496">
        <v>17</v>
      </c>
      <c r="J6496" t="s">
        <v>101</v>
      </c>
      <c r="K6496" t="s">
        <v>43</v>
      </c>
      <c r="L6496" t="str">
        <f>_xlfn.XLOOKUP(Table1[[#This Row],[TeamFavoriteID]],Table2[team_id],Table2[team_name],_xlfn.XLOOKUP(Table1[[#This Row],[TeamFavoriteID]],Table2[team_id_pfr],Table2[team_name],"Even"))</f>
        <v>Buffalo Bills</v>
      </c>
      <c r="M6496">
        <v>-7</v>
      </c>
      <c r="N6496">
        <f>IF(Table1[[#This Row],[TeamFavorite]]=Table1[[#This Row],[TeamHome]],Table1[[#This Row],[ScoreAway]]-Table1[[#This Row],[ScoreHome]],Table1[[#This Row],[ScoreHome]]-Table1[[#This Row],[ScoreAway]])</f>
        <v>-14</v>
      </c>
      <c r="O6496">
        <f>IF(Table1[[#This Row],[SpreadActual]]&lt;Table1[[#This Row],[SpreadFavorite]],1,0)</f>
        <v>1</v>
      </c>
      <c r="P6496">
        <v>42</v>
      </c>
      <c r="Q6496" t="s">
        <v>123</v>
      </c>
      <c r="R6496" t="b">
        <v>0</v>
      </c>
      <c r="S6496">
        <v>41</v>
      </c>
      <c r="T6496">
        <v>6</v>
      </c>
      <c r="U6496">
        <v>46</v>
      </c>
    </row>
    <row r="6497" spans="1:22" x14ac:dyDescent="0.2">
      <c r="A6497" s="1">
        <v>35386</v>
      </c>
      <c r="B6497">
        <v>1996</v>
      </c>
      <c r="C6497">
        <f>_xlfn.MAXIFS(Table1[ScheduleWeekWritten],Table1[ScheduleSeason],Table1[[#This Row],[ScheduleSeason]])</f>
        <v>17</v>
      </c>
      <c r="D6497">
        <v>12</v>
      </c>
      <c r="E6497" cm="1">
        <f t="array" ref="E6497">_xlfn.XLOOKUP(Table1[[#This Row],[ScheduleWeekWritten]],Table3[Game],100+Table3[Increase],Table1[[#This Row],[ScheduleWeekWritten]])</f>
        <v>12</v>
      </c>
      <c r="F6497" t="b">
        <v>0</v>
      </c>
      <c r="G6497" t="s">
        <v>45</v>
      </c>
      <c r="H6497">
        <v>17</v>
      </c>
      <c r="I6497">
        <v>16</v>
      </c>
      <c r="J6497" t="s">
        <v>128</v>
      </c>
      <c r="K6497" t="s">
        <v>79</v>
      </c>
      <c r="L6497" t="str">
        <f>_xlfn.XLOOKUP(Table1[[#This Row],[TeamFavoriteID]],Table2[team_id],Table2[team_name],_xlfn.XLOOKUP(Table1[[#This Row],[TeamFavoriteID]],Table2[team_id_pfr],Table2[team_name],"Even"))</f>
        <v>Detroit Lions</v>
      </c>
      <c r="M6497">
        <v>-4.5</v>
      </c>
      <c r="N6497">
        <f>IF(Table1[[#This Row],[TeamFavorite]]=Table1[[#This Row],[TeamHome]],Table1[[#This Row],[ScoreAway]]-Table1[[#This Row],[ScoreHome]],Table1[[#This Row],[ScoreHome]]-Table1[[#This Row],[ScoreAway]])</f>
        <v>-1</v>
      </c>
      <c r="O6497">
        <f>IF(Table1[[#This Row],[SpreadActual]]&lt;Table1[[#This Row],[SpreadFavorite]],1,0)</f>
        <v>0</v>
      </c>
      <c r="P6497">
        <v>45</v>
      </c>
      <c r="Q6497" t="s">
        <v>125</v>
      </c>
      <c r="R6497" t="b">
        <v>0</v>
      </c>
      <c r="S6497">
        <v>72</v>
      </c>
      <c r="T6497">
        <v>0</v>
      </c>
      <c r="V6497" t="s">
        <v>103</v>
      </c>
    </row>
    <row r="6498" spans="1:22" x14ac:dyDescent="0.2">
      <c r="A6498" s="1">
        <v>35386</v>
      </c>
      <c r="B6498">
        <v>1996</v>
      </c>
      <c r="C6498">
        <f>_xlfn.MAXIFS(Table1[ScheduleWeekWritten],Table1[ScheduleSeason],Table1[[#This Row],[ScheduleSeason]])</f>
        <v>17</v>
      </c>
      <c r="D6498">
        <v>12</v>
      </c>
      <c r="E6498" cm="1">
        <f t="array" ref="E6498">_xlfn.XLOOKUP(Table1[[#This Row],[ScheduleWeekWritten]],Table3[Game],100+Table3[Increase],Table1[[#This Row],[ScheduleWeekWritten]])</f>
        <v>12</v>
      </c>
      <c r="F6498" t="b">
        <v>0</v>
      </c>
      <c r="G6498" t="s">
        <v>23</v>
      </c>
      <c r="H6498">
        <v>20</v>
      </c>
      <c r="I6498">
        <v>23</v>
      </c>
      <c r="J6498" t="s">
        <v>19</v>
      </c>
      <c r="K6498" t="s">
        <v>25</v>
      </c>
      <c r="L6498" t="str">
        <f>_xlfn.XLOOKUP(Table1[[#This Row],[TeamFavoriteID]],Table2[team_id],Table2[team_name],_xlfn.XLOOKUP(Table1[[#This Row],[TeamFavoriteID]],Table2[team_id_pfr],Table2[team_name],"Even"))</f>
        <v>Houston Oilers</v>
      </c>
      <c r="M6498">
        <v>-3.5</v>
      </c>
      <c r="N6498">
        <f>IF(Table1[[#This Row],[TeamFavorite]]=Table1[[#This Row],[TeamHome]],Table1[[#This Row],[ScoreAway]]-Table1[[#This Row],[ScoreHome]],Table1[[#This Row],[ScoreHome]]-Table1[[#This Row],[ScoreAway]])</f>
        <v>3</v>
      </c>
      <c r="O6498">
        <f>IF(Table1[[#This Row],[SpreadActual]]&lt;Table1[[#This Row],[SpreadFavorite]],1,0)</f>
        <v>0</v>
      </c>
      <c r="P6498">
        <v>42</v>
      </c>
      <c r="Q6498" t="s">
        <v>102</v>
      </c>
      <c r="R6498" t="b">
        <v>0</v>
      </c>
      <c r="S6498">
        <v>72</v>
      </c>
      <c r="T6498">
        <v>0</v>
      </c>
      <c r="V6498" t="s">
        <v>103</v>
      </c>
    </row>
    <row r="6499" spans="1:22" x14ac:dyDescent="0.2">
      <c r="A6499" s="1">
        <v>35386</v>
      </c>
      <c r="B6499">
        <v>1996</v>
      </c>
      <c r="C6499">
        <f>_xlfn.MAXIFS(Table1[ScheduleWeekWritten],Table1[ScheduleSeason],Table1[[#This Row],[ScheduleSeason]])</f>
        <v>17</v>
      </c>
      <c r="D6499">
        <v>12</v>
      </c>
      <c r="E6499" cm="1">
        <f t="array" ref="E6499">_xlfn.XLOOKUP(Table1[[#This Row],[ScheduleWeekWritten]],Table3[Game],100+Table3[Increase],Table1[[#This Row],[ScheduleWeekWritten]])</f>
        <v>12</v>
      </c>
      <c r="F6499" t="b">
        <v>0</v>
      </c>
      <c r="G6499" t="s">
        <v>140</v>
      </c>
      <c r="H6499">
        <v>34</v>
      </c>
      <c r="I6499">
        <v>29</v>
      </c>
      <c r="J6499" t="s">
        <v>31</v>
      </c>
      <c r="K6499" t="s">
        <v>72</v>
      </c>
      <c r="L6499" t="str">
        <f>_xlfn.XLOOKUP(Table1[[#This Row],[TeamFavoriteID]],Table2[team_id],Table2[team_name],_xlfn.XLOOKUP(Table1[[#This Row],[TeamFavoriteID]],Table2[team_id_pfr],Table2[team_name],"Even"))</f>
        <v>Baltimore Colts</v>
      </c>
      <c r="M6499">
        <v>-6</v>
      </c>
      <c r="N6499">
        <f>IF(Table1[[#This Row],[TeamFavorite]]=Table1[[#This Row],[TeamHome]],Table1[[#This Row],[ScoreAway]]-Table1[[#This Row],[ScoreHome]],Table1[[#This Row],[ScoreHome]]-Table1[[#This Row],[ScoreAway]])</f>
        <v>5</v>
      </c>
      <c r="O6499">
        <f>IF(Table1[[#This Row],[SpreadActual]]&lt;Table1[[#This Row],[SpreadFavorite]],1,0)</f>
        <v>0</v>
      </c>
      <c r="P6499">
        <v>40</v>
      </c>
      <c r="Q6499" t="s">
        <v>141</v>
      </c>
      <c r="R6499" t="b">
        <v>0</v>
      </c>
      <c r="S6499">
        <v>72</v>
      </c>
      <c r="T6499">
        <v>0</v>
      </c>
      <c r="V6499" t="s">
        <v>103</v>
      </c>
    </row>
    <row r="6500" spans="1:22" x14ac:dyDescent="0.2">
      <c r="A6500" s="1">
        <v>35386</v>
      </c>
      <c r="B6500">
        <v>1996</v>
      </c>
      <c r="C6500">
        <f>_xlfn.MAXIFS(Table1[ScheduleWeekWritten],Table1[ScheduleSeason],Table1[[#This Row],[ScheduleSeason]])</f>
        <v>17</v>
      </c>
      <c r="D6500">
        <v>12</v>
      </c>
      <c r="E6500" cm="1">
        <f t="array" ref="E6500">_xlfn.XLOOKUP(Table1[[#This Row],[ScheduleWeekWritten]],Table3[Game],100+Table3[Increase],Table1[[#This Row],[ScheduleWeekWritten]])</f>
        <v>12</v>
      </c>
      <c r="F6500" t="b">
        <v>0</v>
      </c>
      <c r="G6500" t="s">
        <v>42</v>
      </c>
      <c r="H6500">
        <v>14</v>
      </c>
      <c r="I6500">
        <v>10</v>
      </c>
      <c r="J6500" t="s">
        <v>46</v>
      </c>
      <c r="K6500" t="s">
        <v>75</v>
      </c>
      <c r="L6500" t="str">
        <f>_xlfn.XLOOKUP(Table1[[#This Row],[TeamFavoriteID]],Table2[team_id],Table2[team_name],_xlfn.XLOOKUP(Table1[[#This Row],[TeamFavoriteID]],Table2[team_id_pfr],Table2[team_name],"Even"))</f>
        <v>Kansas City Chiefs</v>
      </c>
      <c r="M6500">
        <v>-8.5</v>
      </c>
      <c r="N6500">
        <f>IF(Table1[[#This Row],[TeamFavorite]]=Table1[[#This Row],[TeamHome]],Table1[[#This Row],[ScoreAway]]-Table1[[#This Row],[ScoreHome]],Table1[[#This Row],[ScoreHome]]-Table1[[#This Row],[ScoreAway]])</f>
        <v>-4</v>
      </c>
      <c r="O6500">
        <f>IF(Table1[[#This Row],[SpreadActual]]&lt;Table1[[#This Row],[SpreadFavorite]],1,0)</f>
        <v>0</v>
      </c>
      <c r="P6500">
        <v>36</v>
      </c>
      <c r="Q6500" t="s">
        <v>117</v>
      </c>
      <c r="R6500" t="b">
        <v>0</v>
      </c>
      <c r="S6500">
        <v>36</v>
      </c>
      <c r="T6500">
        <v>16</v>
      </c>
      <c r="U6500">
        <v>83</v>
      </c>
    </row>
    <row r="6501" spans="1:22" x14ac:dyDescent="0.2">
      <c r="A6501" s="1">
        <v>35386</v>
      </c>
      <c r="B6501">
        <v>1996</v>
      </c>
      <c r="C6501">
        <f>_xlfn.MAXIFS(Table1[ScheduleWeekWritten],Table1[ScheduleSeason],Table1[[#This Row],[ScheduleSeason]])</f>
        <v>17</v>
      </c>
      <c r="D6501">
        <v>12</v>
      </c>
      <c r="E6501" cm="1">
        <f t="array" ref="E6501">_xlfn.XLOOKUP(Table1[[#This Row],[ScheduleWeekWritten]],Table3[Game],100+Table3[Increase],Table1[[#This Row],[ScheduleWeekWritten]])</f>
        <v>12</v>
      </c>
      <c r="F6501" t="b">
        <v>0</v>
      </c>
      <c r="G6501" t="s">
        <v>115</v>
      </c>
      <c r="H6501">
        <v>8</v>
      </c>
      <c r="I6501">
        <v>34</v>
      </c>
      <c r="J6501" t="s">
        <v>24</v>
      </c>
      <c r="K6501" t="s">
        <v>70</v>
      </c>
      <c r="L6501" t="str">
        <f>_xlfn.XLOOKUP(Table1[[#This Row],[TeamFavoriteID]],Table2[team_id],Table2[team_name],_xlfn.XLOOKUP(Table1[[#This Row],[TeamFavoriteID]],Table2[team_id_pfr],Table2[team_name],"Even"))</f>
        <v>Boston Patriots</v>
      </c>
      <c r="M6501">
        <v>-2.5</v>
      </c>
      <c r="N6501">
        <f>IF(Table1[[#This Row],[TeamFavorite]]=Table1[[#This Row],[TeamHome]],Table1[[#This Row],[ScoreAway]]-Table1[[#This Row],[ScoreHome]],Table1[[#This Row],[ScoreHome]]-Table1[[#This Row],[ScoreAway]])</f>
        <v>-26</v>
      </c>
      <c r="O6501">
        <f>IF(Table1[[#This Row],[SpreadActual]]&lt;Table1[[#This Row],[SpreadFavorite]],1,0)</f>
        <v>1</v>
      </c>
      <c r="P6501">
        <v>45.5</v>
      </c>
      <c r="Q6501" t="s">
        <v>116</v>
      </c>
      <c r="R6501" t="b">
        <v>0</v>
      </c>
      <c r="S6501">
        <v>42</v>
      </c>
      <c r="T6501">
        <v>8</v>
      </c>
      <c r="U6501">
        <v>24</v>
      </c>
    </row>
    <row r="6502" spans="1:22" x14ac:dyDescent="0.2">
      <c r="A6502" s="1">
        <v>35386</v>
      </c>
      <c r="B6502">
        <v>1996</v>
      </c>
      <c r="C6502">
        <f>_xlfn.MAXIFS(Table1[ScheduleWeekWritten],Table1[ScheduleSeason],Table1[[#This Row],[ScheduleSeason]])</f>
        <v>17</v>
      </c>
      <c r="D6502">
        <v>12</v>
      </c>
      <c r="E6502" cm="1">
        <f t="array" ref="E6502">_xlfn.XLOOKUP(Table1[[#This Row],[ScheduleWeekWritten]],Table3[Game],100+Table3[Increase],Table1[[#This Row],[ScheduleWeekWritten]])</f>
        <v>12</v>
      </c>
      <c r="F6502" t="b">
        <v>0</v>
      </c>
      <c r="G6502" t="s">
        <v>20</v>
      </c>
      <c r="H6502">
        <v>13</v>
      </c>
      <c r="I6502">
        <v>16</v>
      </c>
      <c r="J6502" t="s">
        <v>54</v>
      </c>
      <c r="K6502" t="s">
        <v>21</v>
      </c>
      <c r="L6502" t="str">
        <f>_xlfn.XLOOKUP(Table1[[#This Row],[TeamFavoriteID]],Table2[team_id],Table2[team_name],_xlfn.XLOOKUP(Table1[[#This Row],[TeamFavoriteID]],Table2[team_id_pfr],Table2[team_name],"Even"))</f>
        <v>Las Vegas Raiders</v>
      </c>
      <c r="M6502">
        <v>-6.5</v>
      </c>
      <c r="N6502">
        <f>IF(Table1[[#This Row],[TeamFavorite]]=Table1[[#This Row],[TeamHome]],Table1[[#This Row],[ScoreAway]]-Table1[[#This Row],[ScoreHome]],Table1[[#This Row],[ScoreHome]]-Table1[[#This Row],[ScoreAway]])</f>
        <v>-3</v>
      </c>
      <c r="O6502">
        <f>IF(Table1[[#This Row],[SpreadActual]]&lt;Table1[[#This Row],[SpreadFavorite]],1,0)</f>
        <v>0</v>
      </c>
      <c r="P6502">
        <v>41</v>
      </c>
      <c r="Q6502" t="s">
        <v>76</v>
      </c>
      <c r="R6502" t="b">
        <v>0</v>
      </c>
      <c r="S6502">
        <v>55</v>
      </c>
      <c r="T6502">
        <v>19</v>
      </c>
      <c r="U6502">
        <v>96</v>
      </c>
    </row>
    <row r="6503" spans="1:22" x14ac:dyDescent="0.2">
      <c r="A6503" s="1">
        <v>35386</v>
      </c>
      <c r="B6503">
        <v>1996</v>
      </c>
      <c r="C6503">
        <f>_xlfn.MAXIFS(Table1[ScheduleWeekWritten],Table1[ScheduleSeason],Table1[[#This Row],[ScheduleSeason]])</f>
        <v>17</v>
      </c>
      <c r="D6503">
        <v>12</v>
      </c>
      <c r="E6503" cm="1">
        <f t="array" ref="E6503">_xlfn.XLOOKUP(Table1[[#This Row],[ScheduleWeekWritten]],Table3[Game],100+Table3[Increase],Table1[[#This Row],[ScheduleWeekWritten]])</f>
        <v>12</v>
      </c>
      <c r="F6503" t="b">
        <v>0</v>
      </c>
      <c r="G6503" t="s">
        <v>58</v>
      </c>
      <c r="H6503">
        <v>21</v>
      </c>
      <c r="I6503">
        <v>26</v>
      </c>
      <c r="J6503" t="s">
        <v>61</v>
      </c>
      <c r="K6503" t="s">
        <v>77</v>
      </c>
      <c r="L6503" t="str">
        <f>_xlfn.XLOOKUP(Table1[[#This Row],[TeamFavoriteID]],Table2[team_id],Table2[team_name],_xlfn.XLOOKUP(Table1[[#This Row],[TeamFavoriteID]],Table2[team_id_pfr],Table2[team_name],"Even"))</f>
        <v>Philadelphia Eagles</v>
      </c>
      <c r="M6503">
        <v>-6</v>
      </c>
      <c r="N6503">
        <f>IF(Table1[[#This Row],[TeamFavorite]]=Table1[[#This Row],[TeamHome]],Table1[[#This Row],[ScoreAway]]-Table1[[#This Row],[ScoreHome]],Table1[[#This Row],[ScoreHome]]-Table1[[#This Row],[ScoreAway]])</f>
        <v>5</v>
      </c>
      <c r="O6503">
        <f>IF(Table1[[#This Row],[SpreadActual]]&lt;Table1[[#This Row],[SpreadFavorite]],1,0)</f>
        <v>0</v>
      </c>
      <c r="P6503">
        <v>41</v>
      </c>
      <c r="Q6503" t="s">
        <v>112</v>
      </c>
      <c r="R6503" t="b">
        <v>0</v>
      </c>
      <c r="S6503">
        <v>38</v>
      </c>
      <c r="T6503">
        <v>3</v>
      </c>
      <c r="U6503">
        <v>46</v>
      </c>
    </row>
    <row r="6504" spans="1:22" x14ac:dyDescent="0.2">
      <c r="A6504" s="1">
        <v>35386</v>
      </c>
      <c r="B6504">
        <v>1996</v>
      </c>
      <c r="C6504">
        <f>_xlfn.MAXIFS(Table1[ScheduleWeekWritten],Table1[ScheduleSeason],Table1[[#This Row],[ScheduleSeason]])</f>
        <v>17</v>
      </c>
      <c r="D6504">
        <v>12</v>
      </c>
      <c r="E6504" cm="1">
        <f t="array" ref="E6504">_xlfn.XLOOKUP(Table1[[#This Row],[ScheduleWeekWritten]],Table3[Game],100+Table3[Increase],Table1[[#This Row],[ScheduleWeekWritten]])</f>
        <v>12</v>
      </c>
      <c r="F6504" t="b">
        <v>0</v>
      </c>
      <c r="G6504" t="s">
        <v>49</v>
      </c>
      <c r="H6504">
        <v>28</v>
      </c>
      <c r="I6504">
        <v>3</v>
      </c>
      <c r="J6504" t="s">
        <v>154</v>
      </c>
      <c r="K6504" t="s">
        <v>51</v>
      </c>
      <c r="L6504" t="str">
        <f>_xlfn.XLOOKUP(Table1[[#This Row],[TeamFavoriteID]],Table2[team_id],Table2[team_name],_xlfn.XLOOKUP(Table1[[#This Row],[TeamFavoriteID]],Table2[team_id_pfr],Table2[team_name],"Even"))</f>
        <v>Pittsburgh Steelers</v>
      </c>
      <c r="M6504">
        <v>-11</v>
      </c>
      <c r="N6504">
        <f>IF(Table1[[#This Row],[TeamFavorite]]=Table1[[#This Row],[TeamHome]],Table1[[#This Row],[ScoreAway]]-Table1[[#This Row],[ScoreHome]],Table1[[#This Row],[ScoreHome]]-Table1[[#This Row],[ScoreAway]])</f>
        <v>-25</v>
      </c>
      <c r="O6504">
        <f>IF(Table1[[#This Row],[SpreadActual]]&lt;Table1[[#This Row],[SpreadFavorite]],1,0)</f>
        <v>1</v>
      </c>
      <c r="P6504">
        <v>41</v>
      </c>
      <c r="Q6504" t="s">
        <v>113</v>
      </c>
      <c r="R6504" t="b">
        <v>0</v>
      </c>
      <c r="S6504">
        <v>38</v>
      </c>
      <c r="T6504">
        <v>5</v>
      </c>
      <c r="U6504">
        <v>54</v>
      </c>
    </row>
    <row r="6505" spans="1:22" x14ac:dyDescent="0.2">
      <c r="A6505" s="1">
        <v>35386</v>
      </c>
      <c r="B6505">
        <v>1996</v>
      </c>
      <c r="C6505">
        <f>_xlfn.MAXIFS(Table1[ScheduleWeekWritten],Table1[ScheduleSeason],Table1[[#This Row],[ScheduleSeason]])</f>
        <v>17</v>
      </c>
      <c r="D6505">
        <v>12</v>
      </c>
      <c r="E6505" cm="1">
        <f t="array" ref="E6505">_xlfn.XLOOKUP(Table1[[#This Row],[ScheduleWeekWritten]],Table3[Game],100+Table3[Increase],Table1[[#This Row],[ScheduleWeekWritten]])</f>
        <v>12</v>
      </c>
      <c r="F6505" t="b">
        <v>0</v>
      </c>
      <c r="G6505" t="s">
        <v>27</v>
      </c>
      <c r="H6505">
        <v>17</v>
      </c>
      <c r="I6505">
        <v>25</v>
      </c>
      <c r="J6505" t="s">
        <v>127</v>
      </c>
      <c r="K6505" t="s">
        <v>29</v>
      </c>
      <c r="L6505" t="str">
        <f>_xlfn.XLOOKUP(Table1[[#This Row],[TeamFavoriteID]],Table2[team_id],Table2[team_name],_xlfn.XLOOKUP(Table1[[#This Row],[TeamFavoriteID]],Table2[team_id_pfr],Table2[team_name],"Even"))</f>
        <v>Los Angeles Chargers</v>
      </c>
      <c r="M6505">
        <v>-7</v>
      </c>
      <c r="N6505">
        <f>IF(Table1[[#This Row],[TeamFavorite]]=Table1[[#This Row],[TeamHome]],Table1[[#This Row],[ScoreAway]]-Table1[[#This Row],[ScoreHome]],Table1[[#This Row],[ScoreHome]]-Table1[[#This Row],[ScoreAway]])</f>
        <v>-8</v>
      </c>
      <c r="O6505">
        <f>IF(Table1[[#This Row],[SpreadActual]]&lt;Table1[[#This Row],[SpreadFavorite]],1,0)</f>
        <v>1</v>
      </c>
      <c r="P6505">
        <v>37.5</v>
      </c>
      <c r="Q6505" t="s">
        <v>94</v>
      </c>
      <c r="R6505" t="b">
        <v>0</v>
      </c>
      <c r="S6505">
        <v>58</v>
      </c>
      <c r="T6505">
        <v>6</v>
      </c>
      <c r="U6505">
        <v>78</v>
      </c>
    </row>
    <row r="6506" spans="1:22" x14ac:dyDescent="0.2">
      <c r="A6506" s="1">
        <v>35386</v>
      </c>
      <c r="B6506">
        <v>1996</v>
      </c>
      <c r="C6506">
        <f>_xlfn.MAXIFS(Table1[ScheduleWeekWritten],Table1[ScheduleSeason],Table1[[#This Row],[ScheduleSeason]])</f>
        <v>17</v>
      </c>
      <c r="D6506">
        <v>12</v>
      </c>
      <c r="E6506" cm="1">
        <f t="array" ref="E6506">_xlfn.XLOOKUP(Table1[[#This Row],[ScheduleWeekWritten]],Table3[Game],100+Table3[Increase],Table1[[#This Row],[ScheduleWeekWritten]])</f>
        <v>12</v>
      </c>
      <c r="F6506" t="b">
        <v>0</v>
      </c>
      <c r="G6506" t="s">
        <v>53</v>
      </c>
      <c r="H6506">
        <v>38</v>
      </c>
      <c r="I6506">
        <v>20</v>
      </c>
      <c r="J6506" t="s">
        <v>158</v>
      </c>
      <c r="K6506" t="s">
        <v>87</v>
      </c>
      <c r="L6506" t="str">
        <f>_xlfn.XLOOKUP(Table1[[#This Row],[TeamFavoriteID]],Table2[team_id],Table2[team_name],_xlfn.XLOOKUP(Table1[[#This Row],[TeamFavoriteID]],Table2[team_id_pfr],Table2[team_name],"Even"))</f>
        <v>San Francisco 49ers</v>
      </c>
      <c r="M6506">
        <v>-12</v>
      </c>
      <c r="N6506">
        <f>IF(Table1[[#This Row],[TeamFavorite]]=Table1[[#This Row],[TeamHome]],Table1[[#This Row],[ScoreAway]]-Table1[[#This Row],[ScoreHome]],Table1[[#This Row],[ScoreHome]]-Table1[[#This Row],[ScoreAway]])</f>
        <v>-18</v>
      </c>
      <c r="O6506">
        <f>IF(Table1[[#This Row],[SpreadActual]]&lt;Table1[[#This Row],[SpreadFavorite]],1,0)</f>
        <v>1</v>
      </c>
      <c r="P6506">
        <v>45</v>
      </c>
      <c r="Q6506" t="s">
        <v>118</v>
      </c>
      <c r="R6506" t="b">
        <v>0</v>
      </c>
      <c r="S6506">
        <v>59</v>
      </c>
      <c r="T6506">
        <v>21</v>
      </c>
      <c r="U6506">
        <v>97</v>
      </c>
    </row>
    <row r="6507" spans="1:22" x14ac:dyDescent="0.2">
      <c r="A6507" s="1">
        <v>35386</v>
      </c>
      <c r="B6507">
        <v>1996</v>
      </c>
      <c r="C6507">
        <f>_xlfn.MAXIFS(Table1[ScheduleWeekWritten],Table1[ScheduleSeason],Table1[[#This Row],[ScheduleSeason]])</f>
        <v>17</v>
      </c>
      <c r="D6507">
        <v>12</v>
      </c>
      <c r="E6507" cm="1">
        <f t="array" ref="E6507">_xlfn.XLOOKUP(Table1[[#This Row],[ScheduleWeekWritten]],Table3[Game],100+Table3[Increase],Table1[[#This Row],[ScheduleWeekWritten]])</f>
        <v>12</v>
      </c>
      <c r="F6507" t="b">
        <v>0</v>
      </c>
      <c r="G6507" t="s">
        <v>153</v>
      </c>
      <c r="H6507">
        <v>10</v>
      </c>
      <c r="I6507">
        <v>20</v>
      </c>
      <c r="J6507" t="s">
        <v>152</v>
      </c>
      <c r="K6507" t="s">
        <v>162</v>
      </c>
      <c r="L6507" t="str">
        <f>_xlfn.XLOOKUP(Table1[[#This Row],[TeamFavoriteID]],Table2[team_id],Table2[team_name],_xlfn.XLOOKUP(Table1[[#This Row],[TeamFavoriteID]],Table2[team_id_pfr],Table2[team_name],"Even"))</f>
        <v>Carolina Panthers</v>
      </c>
      <c r="M6507">
        <v>-3</v>
      </c>
      <c r="N6507">
        <f>IF(Table1[[#This Row],[TeamFavorite]]=Table1[[#This Row],[TeamHome]],Table1[[#This Row],[ScoreAway]]-Table1[[#This Row],[ScoreHome]],Table1[[#This Row],[ScoreHome]]-Table1[[#This Row],[ScoreAway]])</f>
        <v>-10</v>
      </c>
      <c r="O6507">
        <f>IF(Table1[[#This Row],[SpreadActual]]&lt;Table1[[#This Row],[SpreadFavorite]],1,0)</f>
        <v>1</v>
      </c>
      <c r="P6507">
        <v>41</v>
      </c>
      <c r="Q6507" t="s">
        <v>157</v>
      </c>
      <c r="R6507" t="b">
        <v>0</v>
      </c>
      <c r="S6507">
        <v>72</v>
      </c>
      <c r="T6507">
        <v>0</v>
      </c>
      <c r="V6507" t="s">
        <v>103</v>
      </c>
    </row>
    <row r="6508" spans="1:22" x14ac:dyDescent="0.2">
      <c r="A6508" s="1">
        <v>35387</v>
      </c>
      <c r="B6508">
        <v>1996</v>
      </c>
      <c r="C6508">
        <f>_xlfn.MAXIFS(Table1[ScheduleWeekWritten],Table1[ScheduleSeason],Table1[[#This Row],[ScheduleSeason]])</f>
        <v>17</v>
      </c>
      <c r="D6508">
        <v>12</v>
      </c>
      <c r="E6508" cm="1">
        <f t="array" ref="E6508">_xlfn.XLOOKUP(Table1[[#This Row],[ScheduleWeekWritten]],Table3[Game],100+Table3[Increase],Table1[[#This Row],[ScheduleWeekWritten]])</f>
        <v>12</v>
      </c>
      <c r="F6508" t="b">
        <v>0</v>
      </c>
      <c r="G6508" t="s">
        <v>67</v>
      </c>
      <c r="H6508">
        <v>21</v>
      </c>
      <c r="I6508">
        <v>6</v>
      </c>
      <c r="J6508" t="s">
        <v>33</v>
      </c>
      <c r="K6508" t="s">
        <v>68</v>
      </c>
      <c r="L6508" t="str">
        <f>_xlfn.XLOOKUP(Table1[[#This Row],[TeamFavoriteID]],Table2[team_id],Table2[team_name],_xlfn.XLOOKUP(Table1[[#This Row],[TeamFavoriteID]],Table2[team_id_pfr],Table2[team_name],"Even"))</f>
        <v>Dallas Cowboys</v>
      </c>
      <c r="M6508">
        <v>-4</v>
      </c>
      <c r="N6508">
        <f>IF(Table1[[#This Row],[TeamFavorite]]=Table1[[#This Row],[TeamHome]],Table1[[#This Row],[ScoreAway]]-Table1[[#This Row],[ScoreHome]],Table1[[#This Row],[ScoreHome]]-Table1[[#This Row],[ScoreAway]])</f>
        <v>-15</v>
      </c>
      <c r="O6508">
        <f>IF(Table1[[#This Row],[SpreadActual]]&lt;Table1[[#This Row],[SpreadFavorite]],1,0)</f>
        <v>1</v>
      </c>
      <c r="P6508">
        <v>43</v>
      </c>
      <c r="Q6508" t="s">
        <v>119</v>
      </c>
      <c r="R6508" t="b">
        <v>0</v>
      </c>
      <c r="S6508">
        <v>50</v>
      </c>
      <c r="T6508">
        <v>5</v>
      </c>
      <c r="U6508">
        <v>67</v>
      </c>
    </row>
    <row r="6509" spans="1:22" x14ac:dyDescent="0.2">
      <c r="A6509" s="1">
        <v>35393</v>
      </c>
      <c r="B6509">
        <v>1996</v>
      </c>
      <c r="C6509">
        <f>_xlfn.MAXIFS(Table1[ScheduleWeekWritten],Table1[ScheduleSeason],Table1[[#This Row],[ScheduleSeason]])</f>
        <v>17</v>
      </c>
      <c r="D6509">
        <v>13</v>
      </c>
      <c r="E6509" cm="1">
        <f t="array" ref="E6509">_xlfn.XLOOKUP(Table1[[#This Row],[ScheduleWeekWritten]],Table3[Game],100+Table3[Increase],Table1[[#This Row],[ScheduleWeekWritten]])</f>
        <v>13</v>
      </c>
      <c r="F6509" t="b">
        <v>0</v>
      </c>
      <c r="G6509" t="s">
        <v>149</v>
      </c>
      <c r="H6509">
        <v>36</v>
      </c>
      <c r="I6509">
        <v>30</v>
      </c>
      <c r="J6509" t="s">
        <v>58</v>
      </c>
      <c r="K6509" t="s">
        <v>77</v>
      </c>
      <c r="L6509" t="str">
        <f>_xlfn.XLOOKUP(Table1[[#This Row],[TeamFavoriteID]],Table2[team_id],Table2[team_name],_xlfn.XLOOKUP(Table1[[#This Row],[TeamFavoriteID]],Table2[team_id_pfr],Table2[team_name],"Even"))</f>
        <v>Philadelphia Eagles</v>
      </c>
      <c r="M6509">
        <v>-3.5</v>
      </c>
      <c r="N6509">
        <f>IF(Table1[[#This Row],[TeamFavorite]]=Table1[[#This Row],[TeamHome]],Table1[[#This Row],[ScoreAway]]-Table1[[#This Row],[ScoreHome]],Table1[[#This Row],[ScoreHome]]-Table1[[#This Row],[ScoreAway]])</f>
        <v>6</v>
      </c>
      <c r="O6509">
        <f>IF(Table1[[#This Row],[SpreadActual]]&lt;Table1[[#This Row],[SpreadFavorite]],1,0)</f>
        <v>0</v>
      </c>
      <c r="P6509">
        <v>41</v>
      </c>
      <c r="Q6509" t="s">
        <v>150</v>
      </c>
      <c r="R6509" t="b">
        <v>0</v>
      </c>
      <c r="S6509">
        <v>61</v>
      </c>
      <c r="T6509">
        <v>6</v>
      </c>
      <c r="U6509">
        <v>49</v>
      </c>
    </row>
    <row r="6510" spans="1:22" x14ac:dyDescent="0.2">
      <c r="A6510" s="1">
        <v>35393</v>
      </c>
      <c r="B6510">
        <v>1996</v>
      </c>
      <c r="C6510">
        <f>_xlfn.MAXIFS(Table1[ScheduleWeekWritten],Table1[ScheduleSeason],Table1[[#This Row],[ScheduleSeason]])</f>
        <v>17</v>
      </c>
      <c r="D6510">
        <v>13</v>
      </c>
      <c r="E6510" cm="1">
        <f t="array" ref="E6510">_xlfn.XLOOKUP(Table1[[#This Row],[ScheduleWeekWritten]],Table3[Game],100+Table3[Increase],Table1[[#This Row],[ScheduleWeekWritten]])</f>
        <v>13</v>
      </c>
      <c r="F6510" t="b">
        <v>0</v>
      </c>
      <c r="G6510" t="s">
        <v>158</v>
      </c>
      <c r="H6510">
        <v>25</v>
      </c>
      <c r="I6510">
        <v>28</v>
      </c>
      <c r="J6510" t="s">
        <v>154</v>
      </c>
      <c r="K6510" t="s">
        <v>159</v>
      </c>
      <c r="L6510" t="str">
        <f>_xlfn.XLOOKUP(Table1[[#This Row],[TeamFavoriteID]],Table2[team_id],Table2[team_name],_xlfn.XLOOKUP(Table1[[#This Row],[TeamFavoriteID]],Table2[team_id_pfr],Table2[team_name],"Even"))</f>
        <v>Baltimore Ravens</v>
      </c>
      <c r="M6510">
        <v>-4</v>
      </c>
      <c r="N6510">
        <f>IF(Table1[[#This Row],[TeamFavorite]]=Table1[[#This Row],[TeamHome]],Table1[[#This Row],[ScoreAway]]-Table1[[#This Row],[ScoreHome]],Table1[[#This Row],[ScoreHome]]-Table1[[#This Row],[ScoreAway]])</f>
        <v>3</v>
      </c>
      <c r="O6510">
        <f>IF(Table1[[#This Row],[SpreadActual]]&lt;Table1[[#This Row],[SpreadFavorite]],1,0)</f>
        <v>0</v>
      </c>
      <c r="P6510">
        <v>46</v>
      </c>
      <c r="Q6510" t="s">
        <v>80</v>
      </c>
      <c r="R6510" t="b">
        <v>0</v>
      </c>
      <c r="S6510">
        <v>39</v>
      </c>
      <c r="T6510">
        <v>4</v>
      </c>
      <c r="U6510">
        <v>70</v>
      </c>
    </row>
    <row r="6511" spans="1:22" x14ac:dyDescent="0.2">
      <c r="A6511" s="1">
        <v>35393</v>
      </c>
      <c r="B6511">
        <v>1996</v>
      </c>
      <c r="C6511">
        <f>_xlfn.MAXIFS(Table1[ScheduleWeekWritten],Table1[ScheduleSeason],Table1[[#This Row],[ScheduleSeason]])</f>
        <v>17</v>
      </c>
      <c r="D6511">
        <v>13</v>
      </c>
      <c r="E6511" cm="1">
        <f t="array" ref="E6511">_xlfn.XLOOKUP(Table1[[#This Row],[ScheduleWeekWritten]],Table3[Game],100+Table3[Increase],Table1[[#This Row],[ScheduleWeekWritten]])</f>
        <v>13</v>
      </c>
      <c r="F6511" t="b">
        <v>0</v>
      </c>
      <c r="G6511" t="s">
        <v>28</v>
      </c>
      <c r="H6511">
        <v>35</v>
      </c>
      <c r="I6511">
        <v>10</v>
      </c>
      <c r="J6511" t="s">
        <v>31</v>
      </c>
      <c r="K6511" t="s">
        <v>43</v>
      </c>
      <c r="L6511" t="str">
        <f>_xlfn.XLOOKUP(Table1[[#This Row],[TeamFavoriteID]],Table2[team_id],Table2[team_name],_xlfn.XLOOKUP(Table1[[#This Row],[TeamFavoriteID]],Table2[team_id_pfr],Table2[team_name],"Even"))</f>
        <v>Buffalo Bills</v>
      </c>
      <c r="M6511">
        <v>-9.5</v>
      </c>
      <c r="N6511">
        <f>IF(Table1[[#This Row],[TeamFavorite]]=Table1[[#This Row],[TeamHome]],Table1[[#This Row],[ScoreAway]]-Table1[[#This Row],[ScoreHome]],Table1[[#This Row],[ScoreHome]]-Table1[[#This Row],[ScoreAway]])</f>
        <v>-25</v>
      </c>
      <c r="O6511">
        <f>IF(Table1[[#This Row],[SpreadActual]]&lt;Table1[[#This Row],[SpreadFavorite]],1,0)</f>
        <v>1</v>
      </c>
      <c r="P6511">
        <v>42</v>
      </c>
      <c r="Q6511" t="s">
        <v>123</v>
      </c>
      <c r="R6511" t="b">
        <v>0</v>
      </c>
      <c r="S6511">
        <v>29</v>
      </c>
      <c r="T6511">
        <v>11</v>
      </c>
      <c r="U6511">
        <v>75</v>
      </c>
    </row>
    <row r="6512" spans="1:22" x14ac:dyDescent="0.2">
      <c r="A6512" s="1">
        <v>35393</v>
      </c>
      <c r="B6512">
        <v>1996</v>
      </c>
      <c r="C6512">
        <f>_xlfn.MAXIFS(Table1[ScheduleWeekWritten],Table1[ScheduleSeason],Table1[[#This Row],[ScheduleSeason]])</f>
        <v>17</v>
      </c>
      <c r="D6512">
        <v>13</v>
      </c>
      <c r="E6512" cm="1">
        <f t="array" ref="E6512">_xlfn.XLOOKUP(Table1[[#This Row],[ScheduleWeekWritten]],Table3[Game],100+Table3[Increase],Table1[[#This Row],[ScheduleWeekWritten]])</f>
        <v>13</v>
      </c>
      <c r="F6512" t="b">
        <v>0</v>
      </c>
      <c r="G6512" t="s">
        <v>46</v>
      </c>
      <c r="H6512">
        <v>31</v>
      </c>
      <c r="I6512">
        <v>14</v>
      </c>
      <c r="J6512" t="s">
        <v>45</v>
      </c>
      <c r="K6512" t="s">
        <v>47</v>
      </c>
      <c r="L6512" t="str">
        <f>_xlfn.XLOOKUP(Table1[[#This Row],[TeamFavoriteID]],Table2[team_id],Table2[team_name],_xlfn.XLOOKUP(Table1[[#This Row],[TeamFavoriteID]],Table2[team_id_pfr],Table2[team_name],"Even"))</f>
        <v>Chicago Bears</v>
      </c>
      <c r="M6512">
        <v>-3</v>
      </c>
      <c r="N6512">
        <f>IF(Table1[[#This Row],[TeamFavorite]]=Table1[[#This Row],[TeamHome]],Table1[[#This Row],[ScoreAway]]-Table1[[#This Row],[ScoreHome]],Table1[[#This Row],[ScoreHome]]-Table1[[#This Row],[ScoreAway]])</f>
        <v>-17</v>
      </c>
      <c r="O6512">
        <f>IF(Table1[[#This Row],[SpreadActual]]&lt;Table1[[#This Row],[SpreadFavorite]],1,0)</f>
        <v>1</v>
      </c>
      <c r="P6512">
        <v>39</v>
      </c>
      <c r="Q6512" t="s">
        <v>114</v>
      </c>
      <c r="R6512" t="b">
        <v>0</v>
      </c>
      <c r="S6512">
        <v>37</v>
      </c>
      <c r="T6512">
        <v>9</v>
      </c>
      <c r="U6512">
        <v>95</v>
      </c>
    </row>
    <row r="6513" spans="1:22" x14ac:dyDescent="0.2">
      <c r="A6513" s="1">
        <v>35393</v>
      </c>
      <c r="B6513">
        <v>1996</v>
      </c>
      <c r="C6513">
        <f>_xlfn.MAXIFS(Table1[ScheduleWeekWritten],Table1[ScheduleSeason],Table1[[#This Row],[ScheduleSeason]])</f>
        <v>17</v>
      </c>
      <c r="D6513">
        <v>13</v>
      </c>
      <c r="E6513" cm="1">
        <f t="array" ref="E6513">_xlfn.XLOOKUP(Table1[[#This Row],[ScheduleWeekWritten]],Table3[Game],100+Table3[Increase],Table1[[#This Row],[ScheduleWeekWritten]])</f>
        <v>13</v>
      </c>
      <c r="F6513" t="b">
        <v>0</v>
      </c>
      <c r="G6513" t="s">
        <v>101</v>
      </c>
      <c r="H6513">
        <v>41</v>
      </c>
      <c r="I6513">
        <v>31</v>
      </c>
      <c r="J6513" t="s">
        <v>38</v>
      </c>
      <c r="K6513" t="s">
        <v>104</v>
      </c>
      <c r="L6513" t="str">
        <f>_xlfn.XLOOKUP(Table1[[#This Row],[TeamFavoriteID]],Table2[team_id],Table2[team_name],_xlfn.XLOOKUP(Table1[[#This Row],[TeamFavoriteID]],Table2[team_id_pfr],Table2[team_name],"Even"))</f>
        <v>Cincinnati Bengals</v>
      </c>
      <c r="M6513">
        <v>-6</v>
      </c>
      <c r="N6513">
        <f>IF(Table1[[#This Row],[TeamFavorite]]=Table1[[#This Row],[TeamHome]],Table1[[#This Row],[ScoreAway]]-Table1[[#This Row],[ScoreHome]],Table1[[#This Row],[ScoreHome]]-Table1[[#This Row],[ScoreAway]])</f>
        <v>-10</v>
      </c>
      <c r="O6513">
        <f>IF(Table1[[#This Row],[SpreadActual]]&lt;Table1[[#This Row],[SpreadFavorite]],1,0)</f>
        <v>1</v>
      </c>
      <c r="P6513">
        <v>44</v>
      </c>
      <c r="Q6513" t="s">
        <v>111</v>
      </c>
      <c r="R6513" t="b">
        <v>0</v>
      </c>
      <c r="S6513">
        <v>47</v>
      </c>
      <c r="T6513">
        <v>6</v>
      </c>
      <c r="U6513">
        <v>70</v>
      </c>
    </row>
    <row r="6514" spans="1:22" x14ac:dyDescent="0.2">
      <c r="A6514" s="1">
        <v>35393</v>
      </c>
      <c r="B6514">
        <v>1996</v>
      </c>
      <c r="C6514">
        <f>_xlfn.MAXIFS(Table1[ScheduleWeekWritten],Table1[ScheduleSeason],Table1[[#This Row],[ScheduleSeason]])</f>
        <v>17</v>
      </c>
      <c r="D6514">
        <v>13</v>
      </c>
      <c r="E6514" cm="1">
        <f t="array" ref="E6514">_xlfn.XLOOKUP(Table1[[#This Row],[ScheduleWeekWritten]],Table3[Game],100+Table3[Increase],Table1[[#This Row],[ScheduleWeekWritten]])</f>
        <v>13</v>
      </c>
      <c r="F6514" t="b">
        <v>0</v>
      </c>
      <c r="G6514" t="s">
        <v>23</v>
      </c>
      <c r="H6514">
        <v>6</v>
      </c>
      <c r="I6514">
        <v>31</v>
      </c>
      <c r="J6514" t="s">
        <v>152</v>
      </c>
      <c r="K6514" t="s">
        <v>25</v>
      </c>
      <c r="L6514" t="str">
        <f>_xlfn.XLOOKUP(Table1[[#This Row],[TeamFavoriteID]],Table2[team_id],Table2[team_name],_xlfn.XLOOKUP(Table1[[#This Row],[TeamFavoriteID]],Table2[team_id_pfr],Table2[team_name],"Even"))</f>
        <v>Houston Oilers</v>
      </c>
      <c r="M6514">
        <v>-4.5</v>
      </c>
      <c r="N6514">
        <f>IF(Table1[[#This Row],[TeamFavorite]]=Table1[[#This Row],[TeamHome]],Table1[[#This Row],[ScoreAway]]-Table1[[#This Row],[ScoreHome]],Table1[[#This Row],[ScoreHome]]-Table1[[#This Row],[ScoreAway]])</f>
        <v>25</v>
      </c>
      <c r="O6514">
        <f>IF(Table1[[#This Row],[SpreadActual]]&lt;Table1[[#This Row],[SpreadFavorite]],1,0)</f>
        <v>0</v>
      </c>
      <c r="P6514">
        <v>39.5</v>
      </c>
      <c r="Q6514" t="s">
        <v>102</v>
      </c>
      <c r="R6514" t="b">
        <v>0</v>
      </c>
      <c r="S6514">
        <v>72</v>
      </c>
      <c r="T6514">
        <v>0</v>
      </c>
      <c r="V6514" t="s">
        <v>103</v>
      </c>
    </row>
    <row r="6515" spans="1:22" x14ac:dyDescent="0.2">
      <c r="A6515" s="1">
        <v>35393</v>
      </c>
      <c r="B6515">
        <v>1996</v>
      </c>
      <c r="C6515">
        <f>_xlfn.MAXIFS(Table1[ScheduleWeekWritten],Table1[ScheduleSeason],Table1[[#This Row],[ScheduleSeason]])</f>
        <v>17</v>
      </c>
      <c r="D6515">
        <v>13</v>
      </c>
      <c r="E6515" cm="1">
        <f t="array" ref="E6515">_xlfn.XLOOKUP(Table1[[#This Row],[ScheduleWeekWritten]],Table3[Game],100+Table3[Increase],Table1[[#This Row],[ScheduleWeekWritten]])</f>
        <v>13</v>
      </c>
      <c r="F6515" t="b">
        <v>0</v>
      </c>
      <c r="G6515" t="s">
        <v>42</v>
      </c>
      <c r="H6515">
        <v>14</v>
      </c>
      <c r="I6515">
        <v>28</v>
      </c>
      <c r="J6515" t="s">
        <v>27</v>
      </c>
      <c r="K6515" t="s">
        <v>75</v>
      </c>
      <c r="L6515" t="str">
        <f>_xlfn.XLOOKUP(Table1[[#This Row],[TeamFavoriteID]],Table2[team_id],Table2[team_name],_xlfn.XLOOKUP(Table1[[#This Row],[TeamFavoriteID]],Table2[team_id_pfr],Table2[team_name],"Even"))</f>
        <v>Kansas City Chiefs</v>
      </c>
      <c r="M6515">
        <v>-5.5</v>
      </c>
      <c r="N6515">
        <f>IF(Table1[[#This Row],[TeamFavorite]]=Table1[[#This Row],[TeamHome]],Table1[[#This Row],[ScoreAway]]-Table1[[#This Row],[ScoreHome]],Table1[[#This Row],[ScoreHome]]-Table1[[#This Row],[ScoreAway]])</f>
        <v>14</v>
      </c>
      <c r="O6515">
        <f>IF(Table1[[#This Row],[SpreadActual]]&lt;Table1[[#This Row],[SpreadFavorite]],1,0)</f>
        <v>0</v>
      </c>
      <c r="P6515">
        <v>39</v>
      </c>
      <c r="Q6515" t="s">
        <v>117</v>
      </c>
      <c r="R6515" t="b">
        <v>0</v>
      </c>
      <c r="S6515">
        <v>27</v>
      </c>
      <c r="T6515">
        <v>16</v>
      </c>
      <c r="U6515">
        <v>91</v>
      </c>
    </row>
    <row r="6516" spans="1:22" x14ac:dyDescent="0.2">
      <c r="A6516" s="1">
        <v>35393</v>
      </c>
      <c r="B6516">
        <v>1996</v>
      </c>
      <c r="C6516">
        <f>_xlfn.MAXIFS(Table1[ScheduleWeekWritten],Table1[ScheduleSeason],Table1[[#This Row],[ScheduleSeason]])</f>
        <v>17</v>
      </c>
      <c r="D6516">
        <v>13</v>
      </c>
      <c r="E6516" cm="1">
        <f t="array" ref="E6516">_xlfn.XLOOKUP(Table1[[#This Row],[ScheduleWeekWritten]],Table3[Game],100+Table3[Increase],Table1[[#This Row],[ScheduleWeekWritten]])</f>
        <v>13</v>
      </c>
      <c r="F6516" t="b">
        <v>0</v>
      </c>
      <c r="G6516" t="s">
        <v>54</v>
      </c>
      <c r="H6516">
        <v>17</v>
      </c>
      <c r="I6516">
        <v>21</v>
      </c>
      <c r="J6516" t="s">
        <v>24</v>
      </c>
      <c r="K6516" t="s">
        <v>88</v>
      </c>
      <c r="L6516" t="str">
        <f>_xlfn.XLOOKUP(Table1[[#This Row],[TeamFavoriteID]],Table2[team_id],Table2[team_name],_xlfn.XLOOKUP(Table1[[#This Row],[TeamFavoriteID]],Table2[team_id_pfr],Table2[team_name],"Even"))</f>
        <v>Denver Broncos</v>
      </c>
      <c r="M6516">
        <v>-5.5</v>
      </c>
      <c r="N6516">
        <f>IF(Table1[[#This Row],[TeamFavorite]]=Table1[[#This Row],[TeamHome]],Table1[[#This Row],[ScoreAway]]-Table1[[#This Row],[ScoreHome]],Table1[[#This Row],[ScoreHome]]-Table1[[#This Row],[ScoreAway]])</f>
        <v>-4</v>
      </c>
      <c r="O6516">
        <f>IF(Table1[[#This Row],[SpreadActual]]&lt;Table1[[#This Row],[SpreadFavorite]],1,0)</f>
        <v>0</v>
      </c>
      <c r="P6516">
        <v>43</v>
      </c>
      <c r="Q6516" t="s">
        <v>137</v>
      </c>
      <c r="R6516" t="b">
        <v>0</v>
      </c>
      <c r="S6516">
        <v>72</v>
      </c>
      <c r="T6516">
        <v>0</v>
      </c>
      <c r="V6516" t="s">
        <v>103</v>
      </c>
    </row>
    <row r="6517" spans="1:22" x14ac:dyDescent="0.2">
      <c r="A6517" s="1">
        <v>35393</v>
      </c>
      <c r="B6517">
        <v>1996</v>
      </c>
      <c r="C6517">
        <f>_xlfn.MAXIFS(Table1[ScheduleWeekWritten],Table1[ScheduleSeason],Table1[[#This Row],[ScheduleSeason]])</f>
        <v>17</v>
      </c>
      <c r="D6517">
        <v>13</v>
      </c>
      <c r="E6517" cm="1">
        <f t="array" ref="E6517">_xlfn.XLOOKUP(Table1[[#This Row],[ScheduleWeekWritten]],Table3[Game],100+Table3[Increase],Table1[[#This Row],[ScheduleWeekWritten]])</f>
        <v>13</v>
      </c>
      <c r="F6517" t="b">
        <v>0</v>
      </c>
      <c r="G6517" t="s">
        <v>115</v>
      </c>
      <c r="H6517">
        <v>27</v>
      </c>
      <c r="I6517">
        <v>13</v>
      </c>
      <c r="J6517" t="s">
        <v>140</v>
      </c>
      <c r="K6517" t="s">
        <v>70</v>
      </c>
      <c r="L6517" t="str">
        <f>_xlfn.XLOOKUP(Table1[[#This Row],[TeamFavoriteID]],Table2[team_id],Table2[team_name],_xlfn.XLOOKUP(Table1[[#This Row],[TeamFavoriteID]],Table2[team_id_pfr],Table2[team_name],"Even"))</f>
        <v>Boston Patriots</v>
      </c>
      <c r="M6517">
        <v>-6</v>
      </c>
      <c r="N6517">
        <f>IF(Table1[[#This Row],[TeamFavorite]]=Table1[[#This Row],[TeamHome]],Table1[[#This Row],[ScoreAway]]-Table1[[#This Row],[ScoreHome]],Table1[[#This Row],[ScoreHome]]-Table1[[#This Row],[ScoreAway]])</f>
        <v>14</v>
      </c>
      <c r="O6517">
        <f>IF(Table1[[#This Row],[SpreadActual]]&lt;Table1[[#This Row],[SpreadFavorite]],1,0)</f>
        <v>0</v>
      </c>
      <c r="P6517">
        <v>44</v>
      </c>
      <c r="Q6517" t="s">
        <v>116</v>
      </c>
      <c r="R6517" t="b">
        <v>0</v>
      </c>
      <c r="S6517">
        <v>38</v>
      </c>
      <c r="T6517">
        <v>11</v>
      </c>
      <c r="U6517">
        <v>44</v>
      </c>
    </row>
    <row r="6518" spans="1:22" x14ac:dyDescent="0.2">
      <c r="A6518" s="1">
        <v>35393</v>
      </c>
      <c r="B6518">
        <v>1996</v>
      </c>
      <c r="C6518">
        <f>_xlfn.MAXIFS(Table1[ScheduleWeekWritten],Table1[ScheduleSeason],Table1[[#This Row],[ScheduleSeason]])</f>
        <v>17</v>
      </c>
      <c r="D6518">
        <v>13</v>
      </c>
      <c r="E6518" cm="1">
        <f t="array" ref="E6518">_xlfn.XLOOKUP(Table1[[#This Row],[ScheduleWeekWritten]],Table3[Game],100+Table3[Increase],Table1[[#This Row],[ScheduleWeekWritten]])</f>
        <v>13</v>
      </c>
      <c r="F6518" t="b">
        <v>0</v>
      </c>
      <c r="G6518" t="s">
        <v>50</v>
      </c>
      <c r="H6518">
        <v>20</v>
      </c>
      <c r="I6518">
        <v>6</v>
      </c>
      <c r="J6518" t="s">
        <v>67</v>
      </c>
      <c r="K6518" t="s">
        <v>68</v>
      </c>
      <c r="L6518" t="str">
        <f>_xlfn.XLOOKUP(Table1[[#This Row],[TeamFavoriteID]],Table2[team_id],Table2[team_name],_xlfn.XLOOKUP(Table1[[#This Row],[TeamFavoriteID]],Table2[team_id_pfr],Table2[team_name],"Even"))</f>
        <v>Dallas Cowboys</v>
      </c>
      <c r="M6518">
        <v>-9</v>
      </c>
      <c r="N6518">
        <f>IF(Table1[[#This Row],[TeamFavorite]]=Table1[[#This Row],[TeamHome]],Table1[[#This Row],[ScoreAway]]-Table1[[#This Row],[ScoreHome]],Table1[[#This Row],[ScoreHome]]-Table1[[#This Row],[ScoreAway]])</f>
        <v>14</v>
      </c>
      <c r="O6518">
        <f>IF(Table1[[#This Row],[SpreadActual]]&lt;Table1[[#This Row],[SpreadFavorite]],1,0)</f>
        <v>0</v>
      </c>
      <c r="P6518">
        <v>38</v>
      </c>
      <c r="Q6518" t="s">
        <v>126</v>
      </c>
      <c r="R6518" t="b">
        <v>0</v>
      </c>
      <c r="S6518">
        <v>44</v>
      </c>
      <c r="T6518">
        <v>11</v>
      </c>
      <c r="U6518">
        <v>48</v>
      </c>
    </row>
    <row r="6519" spans="1:22" x14ac:dyDescent="0.2">
      <c r="A6519" s="1">
        <v>35393</v>
      </c>
      <c r="B6519">
        <v>1996</v>
      </c>
      <c r="C6519">
        <f>_xlfn.MAXIFS(Table1[ScheduleWeekWritten],Table1[ScheduleSeason],Table1[[#This Row],[ScheduleSeason]])</f>
        <v>17</v>
      </c>
      <c r="D6519">
        <v>13</v>
      </c>
      <c r="E6519" cm="1">
        <f t="array" ref="E6519">_xlfn.XLOOKUP(Table1[[#This Row],[ScheduleWeekWritten]],Table3[Game],100+Table3[Increase],Table1[[#This Row],[ScheduleWeekWritten]])</f>
        <v>13</v>
      </c>
      <c r="F6519" t="b">
        <v>0</v>
      </c>
      <c r="G6519" t="s">
        <v>128</v>
      </c>
      <c r="H6519">
        <v>21</v>
      </c>
      <c r="I6519">
        <v>27</v>
      </c>
      <c r="J6519" t="s">
        <v>20</v>
      </c>
      <c r="K6519" t="s">
        <v>132</v>
      </c>
      <c r="L6519" t="str">
        <f>_xlfn.XLOOKUP(Table1[[#This Row],[TeamFavoriteID]],Table2[team_id],Table2[team_name],_xlfn.XLOOKUP(Table1[[#This Row],[TeamFavoriteID]],Table2[team_id_pfr],Table2[team_name],"Even"))</f>
        <v>Seattle Seahawks</v>
      </c>
      <c r="M6519">
        <v>-2</v>
      </c>
      <c r="N6519">
        <f>IF(Table1[[#This Row],[TeamFavorite]]=Table1[[#This Row],[TeamHome]],Table1[[#This Row],[ScoreAway]]-Table1[[#This Row],[ScoreHome]],Table1[[#This Row],[ScoreHome]]-Table1[[#This Row],[ScoreAway]])</f>
        <v>6</v>
      </c>
      <c r="O6519">
        <f>IF(Table1[[#This Row],[SpreadActual]]&lt;Table1[[#This Row],[SpreadFavorite]],1,0)</f>
        <v>0</v>
      </c>
      <c r="P6519">
        <v>41</v>
      </c>
      <c r="Q6519" t="s">
        <v>129</v>
      </c>
      <c r="R6519" t="b">
        <v>0</v>
      </c>
      <c r="S6519">
        <v>72</v>
      </c>
      <c r="T6519">
        <v>0</v>
      </c>
      <c r="V6519" t="s">
        <v>103</v>
      </c>
    </row>
    <row r="6520" spans="1:22" x14ac:dyDescent="0.2">
      <c r="A6520" s="1">
        <v>35393</v>
      </c>
      <c r="B6520">
        <v>1996</v>
      </c>
      <c r="C6520">
        <f>_xlfn.MAXIFS(Table1[ScheduleWeekWritten],Table1[ScheduleSeason],Table1[[#This Row],[ScheduleSeason]])</f>
        <v>17</v>
      </c>
      <c r="D6520">
        <v>13</v>
      </c>
      <c r="E6520" cm="1">
        <f t="array" ref="E6520">_xlfn.XLOOKUP(Table1[[#This Row],[ScheduleWeekWritten]],Table3[Game],100+Table3[Increase],Table1[[#This Row],[ScheduleWeekWritten]])</f>
        <v>13</v>
      </c>
      <c r="F6520" t="b">
        <v>0</v>
      </c>
      <c r="G6520" t="s">
        <v>153</v>
      </c>
      <c r="H6520">
        <v>9</v>
      </c>
      <c r="I6520">
        <v>24</v>
      </c>
      <c r="J6520" t="s">
        <v>33</v>
      </c>
      <c r="K6520" t="s">
        <v>35</v>
      </c>
      <c r="L6520" t="str">
        <f>_xlfn.XLOOKUP(Table1[[#This Row],[TeamFavoriteID]],Table2[team_id],Table2[team_name],_xlfn.XLOOKUP(Table1[[#This Row],[TeamFavoriteID]],Table2[team_id_pfr],Table2[team_name],"Even"))</f>
        <v>Green Bay Packers</v>
      </c>
      <c r="M6520">
        <v>-9.5</v>
      </c>
      <c r="N6520">
        <f>IF(Table1[[#This Row],[TeamFavorite]]=Table1[[#This Row],[TeamHome]],Table1[[#This Row],[ScoreAway]]-Table1[[#This Row],[ScoreHome]],Table1[[#This Row],[ScoreHome]]-Table1[[#This Row],[ScoreAway]])</f>
        <v>-15</v>
      </c>
      <c r="O6520">
        <f>IF(Table1[[#This Row],[SpreadActual]]&lt;Table1[[#This Row],[SpreadFavorite]],1,0)</f>
        <v>1</v>
      </c>
      <c r="P6520">
        <v>43</v>
      </c>
      <c r="Q6520" t="s">
        <v>157</v>
      </c>
      <c r="R6520" t="b">
        <v>0</v>
      </c>
      <c r="S6520">
        <v>72</v>
      </c>
      <c r="T6520">
        <v>0</v>
      </c>
      <c r="V6520" t="s">
        <v>103</v>
      </c>
    </row>
    <row r="6521" spans="1:22" x14ac:dyDescent="0.2">
      <c r="A6521" s="1">
        <v>35393</v>
      </c>
      <c r="B6521">
        <v>1996</v>
      </c>
      <c r="C6521">
        <f>_xlfn.MAXIFS(Table1[ScheduleWeekWritten],Table1[ScheduleSeason],Table1[[#This Row],[ScheduleSeason]])</f>
        <v>17</v>
      </c>
      <c r="D6521">
        <v>13</v>
      </c>
      <c r="E6521" cm="1">
        <f t="array" ref="E6521">_xlfn.XLOOKUP(Table1[[#This Row],[ScheduleWeekWritten]],Table3[Game],100+Table3[Increase],Table1[[#This Row],[ScheduleWeekWritten]])</f>
        <v>13</v>
      </c>
      <c r="F6521" t="b">
        <v>0</v>
      </c>
      <c r="G6521" t="s">
        <v>127</v>
      </c>
      <c r="H6521">
        <v>13</v>
      </c>
      <c r="I6521">
        <v>7</v>
      </c>
      <c r="J6521" t="s">
        <v>95</v>
      </c>
      <c r="K6521" t="s">
        <v>133</v>
      </c>
      <c r="L6521" t="str">
        <f>_xlfn.XLOOKUP(Table1[[#This Row],[TeamFavoriteID]],Table2[team_id],Table2[team_name],_xlfn.XLOOKUP(Table1[[#This Row],[TeamFavoriteID]],Table2[team_id_pfr],Table2[team_name],"Even"))</f>
        <v>Tampa Bay Buccaneers</v>
      </c>
      <c r="M6521">
        <v>-5.5</v>
      </c>
      <c r="N6521">
        <f>IF(Table1[[#This Row],[TeamFavorite]]=Table1[[#This Row],[TeamHome]],Table1[[#This Row],[ScoreAway]]-Table1[[#This Row],[ScoreHome]],Table1[[#This Row],[ScoreHome]]-Table1[[#This Row],[ScoreAway]])</f>
        <v>-6</v>
      </c>
      <c r="O6521">
        <f>IF(Table1[[#This Row],[SpreadActual]]&lt;Table1[[#This Row],[SpreadFavorite]],1,0)</f>
        <v>1</v>
      </c>
      <c r="P6521">
        <v>38</v>
      </c>
      <c r="Q6521" t="s">
        <v>130</v>
      </c>
      <c r="R6521" t="b">
        <v>0</v>
      </c>
      <c r="S6521">
        <v>68</v>
      </c>
      <c r="T6521">
        <v>8</v>
      </c>
      <c r="U6521">
        <v>66</v>
      </c>
    </row>
    <row r="6522" spans="1:22" x14ac:dyDescent="0.2">
      <c r="A6522" s="1">
        <v>35393</v>
      </c>
      <c r="B6522">
        <v>1996</v>
      </c>
      <c r="C6522">
        <f>_xlfn.MAXIFS(Table1[ScheduleWeekWritten],Table1[ScheduleSeason],Table1[[#This Row],[ScheduleSeason]])</f>
        <v>17</v>
      </c>
      <c r="D6522">
        <v>13</v>
      </c>
      <c r="E6522" cm="1">
        <f t="array" ref="E6522">_xlfn.XLOOKUP(Table1[[#This Row],[ScheduleWeekWritten]],Table3[Game],100+Table3[Increase],Table1[[#This Row],[ScheduleWeekWritten]])</f>
        <v>13</v>
      </c>
      <c r="F6522" t="b">
        <v>0</v>
      </c>
      <c r="G6522" t="s">
        <v>61</v>
      </c>
      <c r="H6522">
        <v>16</v>
      </c>
      <c r="I6522">
        <v>19</v>
      </c>
      <c r="J6522" t="s">
        <v>53</v>
      </c>
      <c r="K6522" t="s">
        <v>87</v>
      </c>
      <c r="L6522" t="str">
        <f>_xlfn.XLOOKUP(Table1[[#This Row],[TeamFavoriteID]],Table2[team_id],Table2[team_name],_xlfn.XLOOKUP(Table1[[#This Row],[TeamFavoriteID]],Table2[team_id_pfr],Table2[team_name],"Even"))</f>
        <v>San Francisco 49ers</v>
      </c>
      <c r="M6522">
        <v>-3.5</v>
      </c>
      <c r="N6522">
        <f>IF(Table1[[#This Row],[TeamFavorite]]=Table1[[#This Row],[TeamHome]],Table1[[#This Row],[ScoreAway]]-Table1[[#This Row],[ScoreHome]],Table1[[#This Row],[ScoreHome]]-Table1[[#This Row],[ScoreAway]])</f>
        <v>-3</v>
      </c>
      <c r="O6522">
        <f>IF(Table1[[#This Row],[SpreadActual]]&lt;Table1[[#This Row],[SpreadFavorite]],1,0)</f>
        <v>0</v>
      </c>
      <c r="P6522">
        <v>44</v>
      </c>
      <c r="Q6522" t="s">
        <v>64</v>
      </c>
      <c r="R6522" t="b">
        <v>0</v>
      </c>
      <c r="S6522">
        <v>43</v>
      </c>
      <c r="T6522">
        <v>7</v>
      </c>
      <c r="U6522">
        <v>65</v>
      </c>
    </row>
    <row r="6523" spans="1:22" x14ac:dyDescent="0.2">
      <c r="A6523" s="1">
        <v>35394</v>
      </c>
      <c r="B6523">
        <v>1996</v>
      </c>
      <c r="C6523">
        <f>_xlfn.MAXIFS(Table1[ScheduleWeekWritten],Table1[ScheduleSeason],Table1[[#This Row],[ScheduleSeason]])</f>
        <v>17</v>
      </c>
      <c r="D6523">
        <v>13</v>
      </c>
      <c r="E6523" cm="1">
        <f t="array" ref="E6523">_xlfn.XLOOKUP(Table1[[#This Row],[ScheduleWeekWritten]],Table3[Game],100+Table3[Increase],Table1[[#This Row],[ScheduleWeekWritten]])</f>
        <v>13</v>
      </c>
      <c r="F6523" t="b">
        <v>0</v>
      </c>
      <c r="G6523" t="s">
        <v>19</v>
      </c>
      <c r="H6523">
        <v>17</v>
      </c>
      <c r="I6523">
        <v>24</v>
      </c>
      <c r="J6523" t="s">
        <v>49</v>
      </c>
      <c r="K6523" t="s">
        <v>91</v>
      </c>
      <c r="L6523" t="str">
        <f>_xlfn.XLOOKUP(Table1[[#This Row],[TeamFavoriteID]],Table2[team_id],Table2[team_name],_xlfn.XLOOKUP(Table1[[#This Row],[TeamFavoriteID]],Table2[team_id_pfr],Table2[team_name],"Even"))</f>
        <v>Miami Dolphins</v>
      </c>
      <c r="M6523">
        <v>-2.5</v>
      </c>
      <c r="N6523">
        <f>IF(Table1[[#This Row],[TeamFavorite]]=Table1[[#This Row],[TeamHome]],Table1[[#This Row],[ScoreAway]]-Table1[[#This Row],[ScoreHome]],Table1[[#This Row],[ScoreHome]]-Table1[[#This Row],[ScoreAway]])</f>
        <v>7</v>
      </c>
      <c r="O6523">
        <f>IF(Table1[[#This Row],[SpreadActual]]&lt;Table1[[#This Row],[SpreadFavorite]],1,0)</f>
        <v>0</v>
      </c>
      <c r="P6523">
        <v>42</v>
      </c>
      <c r="Q6523" t="s">
        <v>143</v>
      </c>
      <c r="R6523" t="b">
        <v>0</v>
      </c>
      <c r="S6523">
        <v>76</v>
      </c>
      <c r="T6523">
        <v>15</v>
      </c>
      <c r="U6523">
        <v>64</v>
      </c>
    </row>
    <row r="6524" spans="1:22" x14ac:dyDescent="0.2">
      <c r="A6524" s="1">
        <v>35397</v>
      </c>
      <c r="B6524">
        <v>1996</v>
      </c>
      <c r="C6524">
        <f>_xlfn.MAXIFS(Table1[ScheduleWeekWritten],Table1[ScheduleSeason],Table1[[#This Row],[ScheduleSeason]])</f>
        <v>17</v>
      </c>
      <c r="D6524">
        <v>14</v>
      </c>
      <c r="E6524" cm="1">
        <f t="array" ref="E6524">_xlfn.XLOOKUP(Table1[[#This Row],[ScheduleWeekWritten]],Table3[Game],100+Table3[Increase],Table1[[#This Row],[ScheduleWeekWritten]])</f>
        <v>14</v>
      </c>
      <c r="F6524" t="b">
        <v>0</v>
      </c>
      <c r="G6524" t="s">
        <v>67</v>
      </c>
      <c r="H6524">
        <v>21</v>
      </c>
      <c r="I6524">
        <v>10</v>
      </c>
      <c r="J6524" t="s">
        <v>61</v>
      </c>
      <c r="K6524" t="s">
        <v>68</v>
      </c>
      <c r="L6524" t="str">
        <f>_xlfn.XLOOKUP(Table1[[#This Row],[TeamFavoriteID]],Table2[team_id],Table2[team_name],_xlfn.XLOOKUP(Table1[[#This Row],[TeamFavoriteID]],Table2[team_id_pfr],Table2[team_name],"Even"))</f>
        <v>Dallas Cowboys</v>
      </c>
      <c r="M6524">
        <v>-9</v>
      </c>
      <c r="N6524">
        <f>IF(Table1[[#This Row],[TeamFavorite]]=Table1[[#This Row],[TeamHome]],Table1[[#This Row],[ScoreAway]]-Table1[[#This Row],[ScoreHome]],Table1[[#This Row],[ScoreHome]]-Table1[[#This Row],[ScoreAway]])</f>
        <v>-11</v>
      </c>
      <c r="O6524">
        <f>IF(Table1[[#This Row],[SpreadActual]]&lt;Table1[[#This Row],[SpreadFavorite]],1,0)</f>
        <v>1</v>
      </c>
      <c r="P6524">
        <v>43.5</v>
      </c>
      <c r="Q6524" t="s">
        <v>119</v>
      </c>
      <c r="R6524" t="b">
        <v>0</v>
      </c>
      <c r="S6524">
        <v>39</v>
      </c>
      <c r="T6524">
        <v>5</v>
      </c>
      <c r="U6524">
        <v>72</v>
      </c>
    </row>
    <row r="6525" spans="1:22" x14ac:dyDescent="0.2">
      <c r="A6525" s="1">
        <v>35397</v>
      </c>
      <c r="B6525">
        <v>1996</v>
      </c>
      <c r="C6525">
        <f>_xlfn.MAXIFS(Table1[ScheduleWeekWritten],Table1[ScheduleSeason],Table1[[#This Row],[ScheduleSeason]])</f>
        <v>17</v>
      </c>
      <c r="D6525">
        <v>14</v>
      </c>
      <c r="E6525" cm="1">
        <f t="array" ref="E6525">_xlfn.XLOOKUP(Table1[[#This Row],[ScheduleWeekWritten]],Table3[Game],100+Table3[Increase],Table1[[#This Row],[ScheduleWeekWritten]])</f>
        <v>14</v>
      </c>
      <c r="F6525" t="b">
        <v>0</v>
      </c>
      <c r="G6525" t="s">
        <v>45</v>
      </c>
      <c r="H6525">
        <v>24</v>
      </c>
      <c r="I6525">
        <v>28</v>
      </c>
      <c r="J6525" t="s">
        <v>42</v>
      </c>
      <c r="K6525" t="s">
        <v>75</v>
      </c>
      <c r="L6525" t="str">
        <f>_xlfn.XLOOKUP(Table1[[#This Row],[TeamFavoriteID]],Table2[team_id],Table2[team_name],_xlfn.XLOOKUP(Table1[[#This Row],[TeamFavoriteID]],Table2[team_id_pfr],Table2[team_name],"Even"))</f>
        <v>Kansas City Chiefs</v>
      </c>
      <c r="M6525">
        <v>-2</v>
      </c>
      <c r="N6525">
        <f>IF(Table1[[#This Row],[TeamFavorite]]=Table1[[#This Row],[TeamHome]],Table1[[#This Row],[ScoreAway]]-Table1[[#This Row],[ScoreHome]],Table1[[#This Row],[ScoreHome]]-Table1[[#This Row],[ScoreAway]])</f>
        <v>-4</v>
      </c>
      <c r="O6525">
        <f>IF(Table1[[#This Row],[SpreadActual]]&lt;Table1[[#This Row],[SpreadFavorite]],1,0)</f>
        <v>1</v>
      </c>
      <c r="P6525">
        <v>42</v>
      </c>
      <c r="Q6525" t="s">
        <v>125</v>
      </c>
      <c r="R6525" t="b">
        <v>0</v>
      </c>
      <c r="S6525">
        <v>72</v>
      </c>
      <c r="T6525">
        <v>0</v>
      </c>
      <c r="V6525" t="s">
        <v>103</v>
      </c>
    </row>
    <row r="6526" spans="1:22" x14ac:dyDescent="0.2">
      <c r="A6526" s="1">
        <v>35400</v>
      </c>
      <c r="B6526">
        <v>1996</v>
      </c>
      <c r="C6526">
        <f>_xlfn.MAXIFS(Table1[ScheduleWeekWritten],Table1[ScheduleSeason],Table1[[#This Row],[ScheduleSeason]])</f>
        <v>17</v>
      </c>
      <c r="D6526">
        <v>14</v>
      </c>
      <c r="E6526" cm="1">
        <f t="array" ref="E6526">_xlfn.XLOOKUP(Table1[[#This Row],[ScheduleWeekWritten]],Table3[Game],100+Table3[Increase],Table1[[#This Row],[ScheduleWeekWritten]])</f>
        <v>14</v>
      </c>
      <c r="F6526" t="b">
        <v>0</v>
      </c>
      <c r="G6526" t="s">
        <v>158</v>
      </c>
      <c r="H6526">
        <v>31</v>
      </c>
      <c r="I6526">
        <v>17</v>
      </c>
      <c r="J6526" t="s">
        <v>49</v>
      </c>
      <c r="K6526" t="s">
        <v>51</v>
      </c>
      <c r="L6526" t="str">
        <f>_xlfn.XLOOKUP(Table1[[#This Row],[TeamFavoriteID]],Table2[team_id],Table2[team_name],_xlfn.XLOOKUP(Table1[[#This Row],[TeamFavoriteID]],Table2[team_id_pfr],Table2[team_name],"Even"))</f>
        <v>Pittsburgh Steelers</v>
      </c>
      <c r="M6526">
        <v>-6.5</v>
      </c>
      <c r="N6526">
        <f>IF(Table1[[#This Row],[TeamFavorite]]=Table1[[#This Row],[TeamHome]],Table1[[#This Row],[ScoreAway]]-Table1[[#This Row],[ScoreHome]],Table1[[#This Row],[ScoreHome]]-Table1[[#This Row],[ScoreAway]])</f>
        <v>14</v>
      </c>
      <c r="O6526">
        <f>IF(Table1[[#This Row],[SpreadActual]]&lt;Table1[[#This Row],[SpreadFavorite]],1,0)</f>
        <v>0</v>
      </c>
      <c r="P6526">
        <v>43</v>
      </c>
      <c r="Q6526" t="s">
        <v>80</v>
      </c>
      <c r="R6526" t="b">
        <v>0</v>
      </c>
      <c r="S6526">
        <v>49</v>
      </c>
      <c r="T6526">
        <v>7</v>
      </c>
      <c r="U6526">
        <v>96</v>
      </c>
    </row>
    <row r="6527" spans="1:22" x14ac:dyDescent="0.2">
      <c r="A6527" s="1">
        <v>35400</v>
      </c>
      <c r="B6527">
        <v>1996</v>
      </c>
      <c r="C6527">
        <f>_xlfn.MAXIFS(Table1[ScheduleWeekWritten],Table1[ScheduleSeason],Table1[[#This Row],[ScheduleSeason]])</f>
        <v>17</v>
      </c>
      <c r="D6527">
        <v>14</v>
      </c>
      <c r="E6527" cm="1">
        <f t="array" ref="E6527">_xlfn.XLOOKUP(Table1[[#This Row],[ScheduleWeekWritten]],Table3[Game],100+Table3[Increase],Table1[[#This Row],[ScheduleWeekWritten]])</f>
        <v>14</v>
      </c>
      <c r="F6527" t="b">
        <v>0</v>
      </c>
      <c r="G6527" t="s">
        <v>152</v>
      </c>
      <c r="H6527">
        <v>24</v>
      </c>
      <c r="I6527">
        <v>0</v>
      </c>
      <c r="J6527" t="s">
        <v>127</v>
      </c>
      <c r="K6527" t="s">
        <v>162</v>
      </c>
      <c r="L6527" t="str">
        <f>_xlfn.XLOOKUP(Table1[[#This Row],[TeamFavoriteID]],Table2[team_id],Table2[team_name],_xlfn.XLOOKUP(Table1[[#This Row],[TeamFavoriteID]],Table2[team_id_pfr],Table2[team_name],"Even"))</f>
        <v>Carolina Panthers</v>
      </c>
      <c r="M6527">
        <v>-6</v>
      </c>
      <c r="N6527">
        <f>IF(Table1[[#This Row],[TeamFavorite]]=Table1[[#This Row],[TeamHome]],Table1[[#This Row],[ScoreAway]]-Table1[[#This Row],[ScoreHome]],Table1[[#This Row],[ScoreHome]]-Table1[[#This Row],[ScoreAway]])</f>
        <v>-24</v>
      </c>
      <c r="O6527">
        <f>IF(Table1[[#This Row],[SpreadActual]]&lt;Table1[[#This Row],[SpreadFavorite]],1,0)</f>
        <v>1</v>
      </c>
      <c r="P6527">
        <v>36.5</v>
      </c>
      <c r="Q6527" t="s">
        <v>160</v>
      </c>
      <c r="R6527" t="b">
        <v>0</v>
      </c>
      <c r="S6527">
        <v>58</v>
      </c>
      <c r="T6527">
        <v>13</v>
      </c>
      <c r="U6527">
        <v>95</v>
      </c>
    </row>
    <row r="6528" spans="1:22" x14ac:dyDescent="0.2">
      <c r="A6528" s="1">
        <v>35400</v>
      </c>
      <c r="B6528">
        <v>1996</v>
      </c>
      <c r="C6528">
        <f>_xlfn.MAXIFS(Table1[ScheduleWeekWritten],Table1[ScheduleSeason],Table1[[#This Row],[ScheduleSeason]])</f>
        <v>17</v>
      </c>
      <c r="D6528">
        <v>14</v>
      </c>
      <c r="E6528" cm="1">
        <f t="array" ref="E6528">_xlfn.XLOOKUP(Table1[[#This Row],[ScheduleWeekWritten]],Table3[Game],100+Table3[Increase],Table1[[#This Row],[ScheduleWeekWritten]])</f>
        <v>14</v>
      </c>
      <c r="F6528" t="b">
        <v>0</v>
      </c>
      <c r="G6528" t="s">
        <v>24</v>
      </c>
      <c r="H6528">
        <v>34</v>
      </c>
      <c r="I6528">
        <v>7</v>
      </c>
      <c r="J6528" t="s">
        <v>128</v>
      </c>
      <c r="K6528" t="s">
        <v>88</v>
      </c>
      <c r="L6528" t="str">
        <f>_xlfn.XLOOKUP(Table1[[#This Row],[TeamFavoriteID]],Table2[team_id],Table2[team_name],_xlfn.XLOOKUP(Table1[[#This Row],[TeamFavoriteID]],Table2[team_id_pfr],Table2[team_name],"Even"))</f>
        <v>Denver Broncos</v>
      </c>
      <c r="M6528">
        <v>-10.5</v>
      </c>
      <c r="N6528">
        <f>IF(Table1[[#This Row],[TeamFavorite]]=Table1[[#This Row],[TeamHome]],Table1[[#This Row],[ScoreAway]]-Table1[[#This Row],[ScoreHome]],Table1[[#This Row],[ScoreHome]]-Table1[[#This Row],[ScoreAway]])</f>
        <v>-27</v>
      </c>
      <c r="O6528">
        <f>IF(Table1[[#This Row],[SpreadActual]]&lt;Table1[[#This Row],[SpreadFavorite]],1,0)</f>
        <v>1</v>
      </c>
      <c r="P6528">
        <v>43</v>
      </c>
      <c r="Q6528" t="s">
        <v>71</v>
      </c>
      <c r="R6528" t="b">
        <v>0</v>
      </c>
      <c r="S6528">
        <v>31</v>
      </c>
      <c r="T6528">
        <v>13</v>
      </c>
      <c r="U6528">
        <v>47</v>
      </c>
    </row>
    <row r="6529" spans="1:22" x14ac:dyDescent="0.2">
      <c r="A6529" s="1">
        <v>35400</v>
      </c>
      <c r="B6529">
        <v>1996</v>
      </c>
      <c r="C6529">
        <f>_xlfn.MAXIFS(Table1[ScheduleWeekWritten],Table1[ScheduleSeason],Table1[[#This Row],[ScheduleSeason]])</f>
        <v>17</v>
      </c>
      <c r="D6529">
        <v>14</v>
      </c>
      <c r="E6529" cm="1">
        <f t="array" ref="E6529">_xlfn.XLOOKUP(Table1[[#This Row],[ScheduleWeekWritten]],Table3[Game],100+Table3[Increase],Table1[[#This Row],[ScheduleWeekWritten]])</f>
        <v>14</v>
      </c>
      <c r="F6529" t="b">
        <v>0</v>
      </c>
      <c r="G6529" t="s">
        <v>33</v>
      </c>
      <c r="H6529">
        <v>28</v>
      </c>
      <c r="I6529">
        <v>17</v>
      </c>
      <c r="J6529" t="s">
        <v>46</v>
      </c>
      <c r="K6529" t="s">
        <v>35</v>
      </c>
      <c r="L6529" t="str">
        <f>_xlfn.XLOOKUP(Table1[[#This Row],[TeamFavoriteID]],Table2[team_id],Table2[team_name],_xlfn.XLOOKUP(Table1[[#This Row],[TeamFavoriteID]],Table2[team_id_pfr],Table2[team_name],"Even"))</f>
        <v>Green Bay Packers</v>
      </c>
      <c r="M6529">
        <v>-10</v>
      </c>
      <c r="N6529">
        <f>IF(Table1[[#This Row],[TeamFavorite]]=Table1[[#This Row],[TeamHome]],Table1[[#This Row],[ScoreAway]]-Table1[[#This Row],[ScoreHome]],Table1[[#This Row],[ScoreHome]]-Table1[[#This Row],[ScoreAway]])</f>
        <v>-11</v>
      </c>
      <c r="O6529">
        <f>IF(Table1[[#This Row],[SpreadActual]]&lt;Table1[[#This Row],[SpreadFavorite]],1,0)</f>
        <v>1</v>
      </c>
      <c r="P6529">
        <v>39.5</v>
      </c>
      <c r="Q6529" t="s">
        <v>82</v>
      </c>
      <c r="R6529" t="b">
        <v>0</v>
      </c>
      <c r="S6529">
        <v>31</v>
      </c>
      <c r="T6529">
        <v>14</v>
      </c>
      <c r="U6529">
        <v>85</v>
      </c>
    </row>
    <row r="6530" spans="1:22" x14ac:dyDescent="0.2">
      <c r="A6530" s="1">
        <v>35400</v>
      </c>
      <c r="B6530">
        <v>1996</v>
      </c>
      <c r="C6530">
        <f>_xlfn.MAXIFS(Table1[ScheduleWeekWritten],Table1[ScheduleSeason],Table1[[#This Row],[ScheduleSeason]])</f>
        <v>17</v>
      </c>
      <c r="D6530">
        <v>14</v>
      </c>
      <c r="E6530" cm="1">
        <f t="array" ref="E6530">_xlfn.XLOOKUP(Table1[[#This Row],[ScheduleWeekWritten]],Table3[Game],100+Table3[Increase],Table1[[#This Row],[ScheduleWeekWritten]])</f>
        <v>14</v>
      </c>
      <c r="F6530" t="b">
        <v>0</v>
      </c>
      <c r="G6530" t="s">
        <v>140</v>
      </c>
      <c r="H6530">
        <v>13</v>
      </c>
      <c r="I6530">
        <v>10</v>
      </c>
      <c r="J6530" t="s">
        <v>28</v>
      </c>
      <c r="K6530" t="s">
        <v>43</v>
      </c>
      <c r="L6530" t="str">
        <f>_xlfn.XLOOKUP(Table1[[#This Row],[TeamFavoriteID]],Table2[team_id],Table2[team_name],_xlfn.XLOOKUP(Table1[[#This Row],[TeamFavoriteID]],Table2[team_id_pfr],Table2[team_name],"Even"))</f>
        <v>Buffalo Bills</v>
      </c>
      <c r="M6530">
        <v>-3</v>
      </c>
      <c r="N6530">
        <f>IF(Table1[[#This Row],[TeamFavorite]]=Table1[[#This Row],[TeamHome]],Table1[[#This Row],[ScoreAway]]-Table1[[#This Row],[ScoreHome]],Table1[[#This Row],[ScoreHome]]-Table1[[#This Row],[ScoreAway]])</f>
        <v>3</v>
      </c>
      <c r="O6530">
        <f>IF(Table1[[#This Row],[SpreadActual]]&lt;Table1[[#This Row],[SpreadFavorite]],1,0)</f>
        <v>0</v>
      </c>
      <c r="P6530">
        <v>38</v>
      </c>
      <c r="Q6530" t="s">
        <v>141</v>
      </c>
      <c r="R6530" t="b">
        <v>0</v>
      </c>
      <c r="S6530">
        <v>72</v>
      </c>
      <c r="T6530">
        <v>0</v>
      </c>
      <c r="V6530" t="s">
        <v>103</v>
      </c>
    </row>
    <row r="6531" spans="1:22" x14ac:dyDescent="0.2">
      <c r="A6531" s="1">
        <v>35400</v>
      </c>
      <c r="B6531">
        <v>1996</v>
      </c>
      <c r="C6531">
        <f>_xlfn.MAXIFS(Table1[ScheduleWeekWritten],Table1[ScheduleSeason],Table1[[#This Row],[ScheduleSeason]])</f>
        <v>17</v>
      </c>
      <c r="D6531">
        <v>14</v>
      </c>
      <c r="E6531" cm="1">
        <f t="array" ref="E6531">_xlfn.XLOOKUP(Table1[[#This Row],[ScheduleWeekWritten]],Table3[Game],100+Table3[Increase],Table1[[#This Row],[ScheduleWeekWritten]])</f>
        <v>14</v>
      </c>
      <c r="F6531" t="b">
        <v>0</v>
      </c>
      <c r="G6531" t="s">
        <v>154</v>
      </c>
      <c r="H6531">
        <v>30</v>
      </c>
      <c r="I6531">
        <v>27</v>
      </c>
      <c r="J6531" t="s">
        <v>101</v>
      </c>
      <c r="K6531" t="s">
        <v>161</v>
      </c>
      <c r="L6531" t="str">
        <f>_xlfn.XLOOKUP(Table1[[#This Row],[TeamFavoriteID]],Table2[team_id],Table2[team_name],_xlfn.XLOOKUP(Table1[[#This Row],[TeamFavoriteID]],Table2[team_id_pfr],Table2[team_name],"Even"))</f>
        <v>Jacksonville Jaguars</v>
      </c>
      <c r="M6531">
        <v>-3</v>
      </c>
      <c r="N6531">
        <f>IF(Table1[[#This Row],[TeamFavorite]]=Table1[[#This Row],[TeamHome]],Table1[[#This Row],[ScoreAway]]-Table1[[#This Row],[ScoreHome]],Table1[[#This Row],[ScoreHome]]-Table1[[#This Row],[ScoreAway]])</f>
        <v>-3</v>
      </c>
      <c r="O6531">
        <f>IF(Table1[[#This Row],[SpreadActual]]&lt;Table1[[#This Row],[SpreadFavorite]],1,0)</f>
        <v>0</v>
      </c>
      <c r="P6531">
        <v>45</v>
      </c>
      <c r="Q6531" t="s">
        <v>155</v>
      </c>
      <c r="R6531" t="b">
        <v>0</v>
      </c>
      <c r="S6531">
        <v>69</v>
      </c>
      <c r="T6531">
        <v>14</v>
      </c>
      <c r="U6531">
        <v>80</v>
      </c>
    </row>
    <row r="6532" spans="1:22" x14ac:dyDescent="0.2">
      <c r="A6532" s="1">
        <v>35400</v>
      </c>
      <c r="B6532">
        <v>1996</v>
      </c>
      <c r="C6532">
        <f>_xlfn.MAXIFS(Table1[ScheduleWeekWritten],Table1[ScheduleSeason],Table1[[#This Row],[ScheduleSeason]])</f>
        <v>17</v>
      </c>
      <c r="D6532">
        <v>14</v>
      </c>
      <c r="E6532" cm="1">
        <f t="array" ref="E6532">_xlfn.XLOOKUP(Table1[[#This Row],[ScheduleWeekWritten]],Table3[Game],100+Table3[Increase],Table1[[#This Row],[ScheduleWeekWritten]])</f>
        <v>14</v>
      </c>
      <c r="F6532" t="b">
        <v>0</v>
      </c>
      <c r="G6532" t="s">
        <v>54</v>
      </c>
      <c r="H6532">
        <v>41</v>
      </c>
      <c r="I6532">
        <v>17</v>
      </c>
      <c r="J6532" t="s">
        <v>149</v>
      </c>
      <c r="K6532" t="s">
        <v>55</v>
      </c>
      <c r="L6532" t="str">
        <f>_xlfn.XLOOKUP(Table1[[#This Row],[TeamFavoriteID]],Table2[team_id],Table2[team_name],_xlfn.XLOOKUP(Table1[[#This Row],[TeamFavoriteID]],Table2[team_id_pfr],Table2[team_name],"Even"))</f>
        <v>Minnesota Vikings</v>
      </c>
      <c r="M6532">
        <v>-4.5</v>
      </c>
      <c r="N6532">
        <f>IF(Table1[[#This Row],[TeamFavorite]]=Table1[[#This Row],[TeamHome]],Table1[[#This Row],[ScoreAway]]-Table1[[#This Row],[ScoreHome]],Table1[[#This Row],[ScoreHome]]-Table1[[#This Row],[ScoreAway]])</f>
        <v>-24</v>
      </c>
      <c r="O6532">
        <f>IF(Table1[[#This Row],[SpreadActual]]&lt;Table1[[#This Row],[SpreadFavorite]],1,0)</f>
        <v>1</v>
      </c>
      <c r="P6532">
        <v>42</v>
      </c>
      <c r="Q6532" t="s">
        <v>137</v>
      </c>
      <c r="R6532" t="b">
        <v>0</v>
      </c>
      <c r="S6532">
        <v>72</v>
      </c>
      <c r="T6532">
        <v>0</v>
      </c>
      <c r="V6532" t="s">
        <v>103</v>
      </c>
    </row>
    <row r="6533" spans="1:22" x14ac:dyDescent="0.2">
      <c r="A6533" s="1">
        <v>35400</v>
      </c>
      <c r="B6533">
        <v>1996</v>
      </c>
      <c r="C6533">
        <f>_xlfn.MAXIFS(Table1[ScheduleWeekWritten],Table1[ScheduleSeason],Table1[[#This Row],[ScheduleSeason]])</f>
        <v>17</v>
      </c>
      <c r="D6533">
        <v>14</v>
      </c>
      <c r="E6533" cm="1">
        <f t="array" ref="E6533">_xlfn.XLOOKUP(Table1[[#This Row],[ScheduleWeekWritten]],Table3[Game],100+Table3[Increase],Table1[[#This Row],[ScheduleWeekWritten]])</f>
        <v>14</v>
      </c>
      <c r="F6533" t="b">
        <v>0</v>
      </c>
      <c r="G6533" t="s">
        <v>95</v>
      </c>
      <c r="H6533">
        <v>10</v>
      </c>
      <c r="I6533">
        <v>26</v>
      </c>
      <c r="J6533" t="s">
        <v>153</v>
      </c>
      <c r="K6533" t="s">
        <v>98</v>
      </c>
      <c r="L6533" t="str">
        <f>_xlfn.XLOOKUP(Table1[[#This Row],[TeamFavoriteID]],Table2[team_id],Table2[team_name],_xlfn.XLOOKUP(Table1[[#This Row],[TeamFavoriteID]],Table2[team_id_pfr],Table2[team_name],"Even"))</f>
        <v>New Orleans Saints</v>
      </c>
      <c r="M6533">
        <v>-3</v>
      </c>
      <c r="N6533">
        <f>IF(Table1[[#This Row],[TeamFavorite]]=Table1[[#This Row],[TeamHome]],Table1[[#This Row],[ScoreAway]]-Table1[[#This Row],[ScoreHome]],Table1[[#This Row],[ScoreHome]]-Table1[[#This Row],[ScoreAway]])</f>
        <v>16</v>
      </c>
      <c r="O6533">
        <f>IF(Table1[[#This Row],[SpreadActual]]&lt;Table1[[#This Row],[SpreadFavorite]],1,0)</f>
        <v>0</v>
      </c>
      <c r="P6533">
        <v>42</v>
      </c>
      <c r="Q6533" t="s">
        <v>124</v>
      </c>
      <c r="R6533" t="b">
        <v>0</v>
      </c>
      <c r="S6533">
        <v>72</v>
      </c>
      <c r="T6533">
        <v>0</v>
      </c>
      <c r="V6533" t="s">
        <v>103</v>
      </c>
    </row>
    <row r="6534" spans="1:22" x14ac:dyDescent="0.2">
      <c r="A6534" s="1">
        <v>35400</v>
      </c>
      <c r="B6534">
        <v>1996</v>
      </c>
      <c r="C6534">
        <f>_xlfn.MAXIFS(Table1[ScheduleWeekWritten],Table1[ScheduleSeason],Table1[[#This Row],[ScheduleSeason]])</f>
        <v>17</v>
      </c>
      <c r="D6534">
        <v>14</v>
      </c>
      <c r="E6534" cm="1">
        <f t="array" ref="E6534">_xlfn.XLOOKUP(Table1[[#This Row],[ScheduleWeekWritten]],Table3[Game],100+Table3[Increase],Table1[[#This Row],[ScheduleWeekWritten]])</f>
        <v>14</v>
      </c>
      <c r="F6534" t="b">
        <v>0</v>
      </c>
      <c r="G6534" t="s">
        <v>31</v>
      </c>
      <c r="H6534">
        <v>10</v>
      </c>
      <c r="I6534">
        <v>35</v>
      </c>
      <c r="J6534" t="s">
        <v>23</v>
      </c>
      <c r="K6534" t="s">
        <v>25</v>
      </c>
      <c r="L6534" t="str">
        <f>_xlfn.XLOOKUP(Table1[[#This Row],[TeamFavoriteID]],Table2[team_id],Table2[team_name],_xlfn.XLOOKUP(Table1[[#This Row],[TeamFavoriteID]],Table2[team_id_pfr],Table2[team_name],"Even"))</f>
        <v>Houston Oilers</v>
      </c>
      <c r="M6534">
        <v>-3</v>
      </c>
      <c r="N6534">
        <f>IF(Table1[[#This Row],[TeamFavorite]]=Table1[[#This Row],[TeamHome]],Table1[[#This Row],[ScoreAway]]-Table1[[#This Row],[ScoreHome]],Table1[[#This Row],[ScoreHome]]-Table1[[#This Row],[ScoreAway]])</f>
        <v>-25</v>
      </c>
      <c r="O6534">
        <f>IF(Table1[[#This Row],[SpreadActual]]&lt;Table1[[#This Row],[SpreadFavorite]],1,0)</f>
        <v>1</v>
      </c>
      <c r="P6534">
        <v>41</v>
      </c>
      <c r="Q6534" t="s">
        <v>126</v>
      </c>
      <c r="R6534" t="b">
        <v>0</v>
      </c>
      <c r="S6534">
        <v>51</v>
      </c>
      <c r="T6534">
        <v>17</v>
      </c>
      <c r="U6534">
        <v>77</v>
      </c>
    </row>
    <row r="6535" spans="1:22" x14ac:dyDescent="0.2">
      <c r="A6535" s="1">
        <v>35400</v>
      </c>
      <c r="B6535">
        <v>1996</v>
      </c>
      <c r="C6535">
        <f>_xlfn.MAXIFS(Table1[ScheduleWeekWritten],Table1[ScheduleSeason],Table1[[#This Row],[ScheduleSeason]])</f>
        <v>17</v>
      </c>
      <c r="D6535">
        <v>14</v>
      </c>
      <c r="E6535" cm="1">
        <f t="array" ref="E6535">_xlfn.XLOOKUP(Table1[[#This Row],[ScheduleWeekWritten]],Table3[Game],100+Table3[Increase],Table1[[#This Row],[ScheduleWeekWritten]])</f>
        <v>14</v>
      </c>
      <c r="F6535" t="b">
        <v>0</v>
      </c>
      <c r="G6535" t="s">
        <v>20</v>
      </c>
      <c r="H6535">
        <v>17</v>
      </c>
      <c r="I6535">
        <v>7</v>
      </c>
      <c r="J6535" t="s">
        <v>19</v>
      </c>
      <c r="K6535" t="s">
        <v>21</v>
      </c>
      <c r="L6535" t="str">
        <f>_xlfn.XLOOKUP(Table1[[#This Row],[TeamFavoriteID]],Table2[team_id],Table2[team_name],_xlfn.XLOOKUP(Table1[[#This Row],[TeamFavoriteID]],Table2[team_id_pfr],Table2[team_name],"Even"))</f>
        <v>Las Vegas Raiders</v>
      </c>
      <c r="M6535">
        <v>-2</v>
      </c>
      <c r="N6535">
        <f>IF(Table1[[#This Row],[TeamFavorite]]=Table1[[#This Row],[TeamHome]],Table1[[#This Row],[ScoreAway]]-Table1[[#This Row],[ScoreHome]],Table1[[#This Row],[ScoreHome]]-Table1[[#This Row],[ScoreAway]])</f>
        <v>10</v>
      </c>
      <c r="O6535">
        <f>IF(Table1[[#This Row],[SpreadActual]]&lt;Table1[[#This Row],[SpreadFavorite]],1,0)</f>
        <v>0</v>
      </c>
      <c r="P6535">
        <v>43.5</v>
      </c>
      <c r="Q6535" t="s">
        <v>76</v>
      </c>
      <c r="R6535" t="b">
        <v>0</v>
      </c>
      <c r="S6535">
        <v>54</v>
      </c>
      <c r="T6535">
        <v>10</v>
      </c>
      <c r="U6535">
        <v>86</v>
      </c>
    </row>
    <row r="6536" spans="1:22" x14ac:dyDescent="0.2">
      <c r="A6536" s="1">
        <v>35400</v>
      </c>
      <c r="B6536">
        <v>1996</v>
      </c>
      <c r="C6536">
        <f>_xlfn.MAXIFS(Table1[ScheduleWeekWritten],Table1[ScheduleSeason],Table1[[#This Row],[ScheduleSeason]])</f>
        <v>17</v>
      </c>
      <c r="D6536">
        <v>14</v>
      </c>
      <c r="E6536" cm="1">
        <f t="array" ref="E6536">_xlfn.XLOOKUP(Table1[[#This Row],[ScheduleWeekWritten]],Table3[Game],100+Table3[Increase],Table1[[#This Row],[ScheduleWeekWritten]])</f>
        <v>14</v>
      </c>
      <c r="F6536" t="b">
        <v>0</v>
      </c>
      <c r="G6536" t="s">
        <v>58</v>
      </c>
      <c r="H6536">
        <v>24</v>
      </c>
      <c r="I6536">
        <v>0</v>
      </c>
      <c r="J6536" t="s">
        <v>50</v>
      </c>
      <c r="K6536" t="s">
        <v>77</v>
      </c>
      <c r="L6536" t="str">
        <f>_xlfn.XLOOKUP(Table1[[#This Row],[TeamFavoriteID]],Table2[team_id],Table2[team_name],_xlfn.XLOOKUP(Table1[[#This Row],[TeamFavoriteID]],Table2[team_id_pfr],Table2[team_name],"Even"))</f>
        <v>Philadelphia Eagles</v>
      </c>
      <c r="M6536">
        <v>-6.5</v>
      </c>
      <c r="N6536">
        <f>IF(Table1[[#This Row],[TeamFavorite]]=Table1[[#This Row],[TeamHome]],Table1[[#This Row],[ScoreAway]]-Table1[[#This Row],[ScoreHome]],Table1[[#This Row],[ScoreHome]]-Table1[[#This Row],[ScoreAway]])</f>
        <v>-24</v>
      </c>
      <c r="O6536">
        <f>IF(Table1[[#This Row],[SpreadActual]]&lt;Table1[[#This Row],[SpreadFavorite]],1,0)</f>
        <v>1</v>
      </c>
      <c r="P6536">
        <v>39.5</v>
      </c>
      <c r="Q6536" t="s">
        <v>112</v>
      </c>
      <c r="R6536" t="b">
        <v>0</v>
      </c>
      <c r="S6536">
        <v>51</v>
      </c>
      <c r="T6536">
        <v>16</v>
      </c>
      <c r="U6536">
        <v>92</v>
      </c>
    </row>
    <row r="6537" spans="1:22" x14ac:dyDescent="0.2">
      <c r="A6537" s="1">
        <v>35400</v>
      </c>
      <c r="B6537">
        <v>1996</v>
      </c>
      <c r="C6537">
        <f>_xlfn.MAXIFS(Table1[ScheduleWeekWritten],Table1[ScheduleSeason],Table1[[#This Row],[ScheduleSeason]])</f>
        <v>17</v>
      </c>
      <c r="D6537">
        <v>14</v>
      </c>
      <c r="E6537" cm="1">
        <f t="array" ref="E6537">_xlfn.XLOOKUP(Table1[[#This Row],[ScheduleWeekWritten]],Table3[Game],100+Table3[Increase],Table1[[#This Row],[ScheduleWeekWritten]])</f>
        <v>14</v>
      </c>
      <c r="F6537" t="b">
        <v>0</v>
      </c>
      <c r="G6537" t="s">
        <v>27</v>
      </c>
      <c r="H6537">
        <v>7</v>
      </c>
      <c r="I6537">
        <v>45</v>
      </c>
      <c r="J6537" t="s">
        <v>115</v>
      </c>
      <c r="K6537" t="s">
        <v>29</v>
      </c>
      <c r="L6537" t="str">
        <f>_xlfn.XLOOKUP(Table1[[#This Row],[TeamFavoriteID]],Table2[team_id],Table2[team_name],_xlfn.XLOOKUP(Table1[[#This Row],[TeamFavoriteID]],Table2[team_id_pfr],Table2[team_name],"Even"))</f>
        <v>Los Angeles Chargers</v>
      </c>
      <c r="M6537">
        <v>-2</v>
      </c>
      <c r="N6537">
        <f>IF(Table1[[#This Row],[TeamFavorite]]=Table1[[#This Row],[TeamHome]],Table1[[#This Row],[ScoreAway]]-Table1[[#This Row],[ScoreHome]],Table1[[#This Row],[ScoreHome]]-Table1[[#This Row],[ScoreAway]])</f>
        <v>-38</v>
      </c>
      <c r="O6537">
        <f>IF(Table1[[#This Row],[SpreadActual]]&lt;Table1[[#This Row],[SpreadFavorite]],1,0)</f>
        <v>1</v>
      </c>
      <c r="P6537">
        <v>45</v>
      </c>
      <c r="Q6537" t="s">
        <v>94</v>
      </c>
      <c r="R6537" t="b">
        <v>0</v>
      </c>
      <c r="S6537">
        <v>55</v>
      </c>
      <c r="T6537">
        <v>5</v>
      </c>
      <c r="U6537">
        <v>66</v>
      </c>
    </row>
    <row r="6538" spans="1:22" x14ac:dyDescent="0.2">
      <c r="A6538" s="1">
        <v>35401</v>
      </c>
      <c r="B6538">
        <v>1996</v>
      </c>
      <c r="C6538">
        <f>_xlfn.MAXIFS(Table1[ScheduleWeekWritten],Table1[ScheduleSeason],Table1[[#This Row],[ScheduleSeason]])</f>
        <v>17</v>
      </c>
      <c r="D6538">
        <v>14</v>
      </c>
      <c r="E6538" cm="1">
        <f t="array" ref="E6538">_xlfn.XLOOKUP(Table1[[#This Row],[ScheduleWeekWritten]],Table3[Game],100+Table3[Increase],Table1[[#This Row],[ScheduleWeekWritten]])</f>
        <v>14</v>
      </c>
      <c r="F6538" t="b">
        <v>0</v>
      </c>
      <c r="G6538" t="s">
        <v>38</v>
      </c>
      <c r="H6538">
        <v>10</v>
      </c>
      <c r="I6538">
        <v>34</v>
      </c>
      <c r="J6538" t="s">
        <v>53</v>
      </c>
      <c r="K6538" t="s">
        <v>87</v>
      </c>
      <c r="L6538" t="str">
        <f>_xlfn.XLOOKUP(Table1[[#This Row],[TeamFavoriteID]],Table2[team_id],Table2[team_name],_xlfn.XLOOKUP(Table1[[#This Row],[TeamFavoriteID]],Table2[team_id_pfr],Table2[team_name],"Even"))</f>
        <v>San Francisco 49ers</v>
      </c>
      <c r="M6538">
        <v>-9.5</v>
      </c>
      <c r="N6538">
        <f>IF(Table1[[#This Row],[TeamFavorite]]=Table1[[#This Row],[TeamHome]],Table1[[#This Row],[ScoreAway]]-Table1[[#This Row],[ScoreHome]],Table1[[#This Row],[ScoreHome]]-Table1[[#This Row],[ScoreAway]])</f>
        <v>-24</v>
      </c>
      <c r="O6538">
        <f>IF(Table1[[#This Row],[SpreadActual]]&lt;Table1[[#This Row],[SpreadFavorite]],1,0)</f>
        <v>1</v>
      </c>
      <c r="P6538">
        <v>44</v>
      </c>
      <c r="Q6538" t="s">
        <v>148</v>
      </c>
      <c r="R6538" t="b">
        <v>0</v>
      </c>
      <c r="S6538">
        <v>72</v>
      </c>
      <c r="T6538">
        <v>0</v>
      </c>
      <c r="V6538" t="s">
        <v>103</v>
      </c>
    </row>
    <row r="6539" spans="1:22" x14ac:dyDescent="0.2">
      <c r="A6539" s="1">
        <v>35404</v>
      </c>
      <c r="B6539">
        <v>1996</v>
      </c>
      <c r="C6539">
        <f>_xlfn.MAXIFS(Table1[ScheduleWeekWritten],Table1[ScheduleSeason],Table1[[#This Row],[ScheduleSeason]])</f>
        <v>17</v>
      </c>
      <c r="D6539">
        <v>15</v>
      </c>
      <c r="E6539" cm="1">
        <f t="array" ref="E6539">_xlfn.XLOOKUP(Table1[[#This Row],[ScheduleWeekWritten]],Table3[Game],100+Table3[Increase],Table1[[#This Row],[ScheduleWeekWritten]])</f>
        <v>15</v>
      </c>
      <c r="F6539" t="b">
        <v>0</v>
      </c>
      <c r="G6539" t="s">
        <v>140</v>
      </c>
      <c r="H6539">
        <v>37</v>
      </c>
      <c r="I6539">
        <v>10</v>
      </c>
      <c r="J6539" t="s">
        <v>58</v>
      </c>
      <c r="K6539" t="s">
        <v>77</v>
      </c>
      <c r="L6539" t="str">
        <f>_xlfn.XLOOKUP(Table1[[#This Row],[TeamFavoriteID]],Table2[team_id],Table2[team_name],_xlfn.XLOOKUP(Table1[[#This Row],[TeamFavoriteID]],Table2[team_id_pfr],Table2[team_name],"Even"))</f>
        <v>Philadelphia Eagles</v>
      </c>
      <c r="M6539">
        <v>-4</v>
      </c>
      <c r="N6539">
        <f>IF(Table1[[#This Row],[TeamFavorite]]=Table1[[#This Row],[TeamHome]],Table1[[#This Row],[ScoreAway]]-Table1[[#This Row],[ScoreHome]],Table1[[#This Row],[ScoreHome]]-Table1[[#This Row],[ScoreAway]])</f>
        <v>27</v>
      </c>
      <c r="O6539">
        <f>IF(Table1[[#This Row],[SpreadActual]]&lt;Table1[[#This Row],[SpreadFavorite]],1,0)</f>
        <v>0</v>
      </c>
      <c r="P6539">
        <v>38</v>
      </c>
      <c r="Q6539" t="s">
        <v>141</v>
      </c>
      <c r="R6539" t="b">
        <v>0</v>
      </c>
      <c r="S6539">
        <v>72</v>
      </c>
      <c r="T6539">
        <v>0</v>
      </c>
      <c r="V6539" t="s">
        <v>103</v>
      </c>
    </row>
    <row r="6540" spans="1:22" x14ac:dyDescent="0.2">
      <c r="A6540" s="1">
        <v>35407</v>
      </c>
      <c r="B6540">
        <v>1996</v>
      </c>
      <c r="C6540">
        <f>_xlfn.MAXIFS(Table1[ScheduleWeekWritten],Table1[ScheduleSeason],Table1[[#This Row],[ScheduleSeason]])</f>
        <v>17</v>
      </c>
      <c r="D6540">
        <v>15</v>
      </c>
      <c r="E6540" cm="1">
        <f t="array" ref="E6540">_xlfn.XLOOKUP(Table1[[#This Row],[ScheduleWeekWritten]],Table3[Game],100+Table3[Increase],Table1[[#This Row],[ScheduleWeekWritten]])</f>
        <v>15</v>
      </c>
      <c r="F6540" t="b">
        <v>0</v>
      </c>
      <c r="G6540" t="s">
        <v>149</v>
      </c>
      <c r="H6540">
        <v>6</v>
      </c>
      <c r="I6540">
        <v>10</v>
      </c>
      <c r="J6540" t="s">
        <v>67</v>
      </c>
      <c r="K6540" t="s">
        <v>68</v>
      </c>
      <c r="L6540" t="str">
        <f>_xlfn.XLOOKUP(Table1[[#This Row],[TeamFavoriteID]],Table2[team_id],Table2[team_name],_xlfn.XLOOKUP(Table1[[#This Row],[TeamFavoriteID]],Table2[team_id_pfr],Table2[team_name],"Even"))</f>
        <v>Dallas Cowboys</v>
      </c>
      <c r="M6540">
        <v>-10</v>
      </c>
      <c r="N6540">
        <f>IF(Table1[[#This Row],[TeamFavorite]]=Table1[[#This Row],[TeamHome]],Table1[[#This Row],[ScoreAway]]-Table1[[#This Row],[ScoreHome]],Table1[[#This Row],[ScoreHome]]-Table1[[#This Row],[ScoreAway]])</f>
        <v>-4</v>
      </c>
      <c r="O6540">
        <f>IF(Table1[[#This Row],[SpreadActual]]&lt;Table1[[#This Row],[SpreadFavorite]],1,0)</f>
        <v>0</v>
      </c>
      <c r="P6540">
        <v>42.5</v>
      </c>
      <c r="Q6540" t="s">
        <v>150</v>
      </c>
      <c r="R6540" t="b">
        <v>0</v>
      </c>
      <c r="S6540">
        <v>63</v>
      </c>
      <c r="T6540">
        <v>3</v>
      </c>
      <c r="U6540">
        <v>44</v>
      </c>
    </row>
    <row r="6541" spans="1:22" x14ac:dyDescent="0.2">
      <c r="A6541" s="1">
        <v>35407</v>
      </c>
      <c r="B6541">
        <v>1996</v>
      </c>
      <c r="C6541">
        <f>_xlfn.MAXIFS(Table1[ScheduleWeekWritten],Table1[ScheduleSeason],Table1[[#This Row],[ScheduleSeason]])</f>
        <v>17</v>
      </c>
      <c r="D6541">
        <v>15</v>
      </c>
      <c r="E6541" cm="1">
        <f t="array" ref="E6541">_xlfn.XLOOKUP(Table1[[#This Row],[ScheduleWeekWritten]],Table3[Game],100+Table3[Increase],Table1[[#This Row],[ScheduleWeekWritten]])</f>
        <v>15</v>
      </c>
      <c r="F6541" t="b">
        <v>0</v>
      </c>
      <c r="G6541" t="s">
        <v>46</v>
      </c>
      <c r="H6541">
        <v>35</v>
      </c>
      <c r="I6541">
        <v>9</v>
      </c>
      <c r="J6541" t="s">
        <v>153</v>
      </c>
      <c r="K6541" t="s">
        <v>47</v>
      </c>
      <c r="L6541" t="str">
        <f>_xlfn.XLOOKUP(Table1[[#This Row],[TeamFavoriteID]],Table2[team_id],Table2[team_name],_xlfn.XLOOKUP(Table1[[#This Row],[TeamFavoriteID]],Table2[team_id_pfr],Table2[team_name],"Even"))</f>
        <v>Chicago Bears</v>
      </c>
      <c r="M6541">
        <v>-6.5</v>
      </c>
      <c r="N6541">
        <f>IF(Table1[[#This Row],[TeamFavorite]]=Table1[[#This Row],[TeamHome]],Table1[[#This Row],[ScoreAway]]-Table1[[#This Row],[ScoreHome]],Table1[[#This Row],[ScoreHome]]-Table1[[#This Row],[ScoreAway]])</f>
        <v>-26</v>
      </c>
      <c r="O6541">
        <f>IF(Table1[[#This Row],[SpreadActual]]&lt;Table1[[#This Row],[SpreadFavorite]],1,0)</f>
        <v>1</v>
      </c>
      <c r="P6541">
        <v>37</v>
      </c>
      <c r="Q6541" t="s">
        <v>114</v>
      </c>
      <c r="R6541" t="b">
        <v>0</v>
      </c>
      <c r="S6541">
        <v>29</v>
      </c>
      <c r="T6541">
        <v>15</v>
      </c>
      <c r="U6541">
        <v>79</v>
      </c>
    </row>
    <row r="6542" spans="1:22" x14ac:dyDescent="0.2">
      <c r="A6542" s="1">
        <v>35407</v>
      </c>
      <c r="B6542">
        <v>1996</v>
      </c>
      <c r="C6542">
        <f>_xlfn.MAXIFS(Table1[ScheduleWeekWritten],Table1[ScheduleSeason],Table1[[#This Row],[ScheduleSeason]])</f>
        <v>17</v>
      </c>
      <c r="D6542">
        <v>15</v>
      </c>
      <c r="E6542" cm="1">
        <f t="array" ref="E6542">_xlfn.XLOOKUP(Table1[[#This Row],[ScheduleWeekWritten]],Table3[Game],100+Table3[Increase],Table1[[#This Row],[ScheduleWeekWritten]])</f>
        <v>15</v>
      </c>
      <c r="F6542" t="b">
        <v>0</v>
      </c>
      <c r="G6542" t="s">
        <v>101</v>
      </c>
      <c r="H6542">
        <v>21</v>
      </c>
      <c r="I6542">
        <v>14</v>
      </c>
      <c r="J6542" t="s">
        <v>158</v>
      </c>
      <c r="K6542" t="s">
        <v>104</v>
      </c>
      <c r="L6542" t="str">
        <f>_xlfn.XLOOKUP(Table1[[#This Row],[TeamFavoriteID]],Table2[team_id],Table2[team_name],_xlfn.XLOOKUP(Table1[[#This Row],[TeamFavoriteID]],Table2[team_id_pfr],Table2[team_name],"Even"))</f>
        <v>Cincinnati Bengals</v>
      </c>
      <c r="M6542">
        <v>-3</v>
      </c>
      <c r="N6542">
        <f>IF(Table1[[#This Row],[TeamFavorite]]=Table1[[#This Row],[TeamHome]],Table1[[#This Row],[ScoreAway]]-Table1[[#This Row],[ScoreHome]],Table1[[#This Row],[ScoreHome]]-Table1[[#This Row],[ScoreAway]])</f>
        <v>-7</v>
      </c>
      <c r="O6542">
        <f>IF(Table1[[#This Row],[SpreadActual]]&lt;Table1[[#This Row],[SpreadFavorite]],1,0)</f>
        <v>1</v>
      </c>
      <c r="P6542">
        <v>47</v>
      </c>
      <c r="Q6542" t="s">
        <v>111</v>
      </c>
      <c r="R6542" t="b">
        <v>0</v>
      </c>
      <c r="S6542">
        <v>34</v>
      </c>
      <c r="T6542">
        <v>15</v>
      </c>
      <c r="U6542">
        <v>68</v>
      </c>
    </row>
    <row r="6543" spans="1:22" x14ac:dyDescent="0.2">
      <c r="A6543" s="1">
        <v>35407</v>
      </c>
      <c r="B6543">
        <v>1996</v>
      </c>
      <c r="C6543">
        <f>_xlfn.MAXIFS(Table1[ScheduleWeekWritten],Table1[ScheduleSeason],Table1[[#This Row],[ScheduleSeason]])</f>
        <v>17</v>
      </c>
      <c r="D6543">
        <v>15</v>
      </c>
      <c r="E6543" cm="1">
        <f t="array" ref="E6543">_xlfn.XLOOKUP(Table1[[#This Row],[ScheduleWeekWritten]],Table3[Game],100+Table3[Increase],Table1[[#This Row],[ScheduleWeekWritten]])</f>
        <v>15</v>
      </c>
      <c r="F6543" t="b">
        <v>0</v>
      </c>
      <c r="G6543" t="s">
        <v>45</v>
      </c>
      <c r="H6543">
        <v>22</v>
      </c>
      <c r="I6543">
        <v>24</v>
      </c>
      <c r="J6543" t="s">
        <v>54</v>
      </c>
      <c r="K6543" t="s">
        <v>79</v>
      </c>
      <c r="L6543" t="str">
        <f>_xlfn.XLOOKUP(Table1[[#This Row],[TeamFavoriteID]],Table2[team_id],Table2[team_name],_xlfn.XLOOKUP(Table1[[#This Row],[TeamFavoriteID]],Table2[team_id_pfr],Table2[team_name],"Even"))</f>
        <v>Detroit Lions</v>
      </c>
      <c r="M6543">
        <v>-2.5</v>
      </c>
      <c r="N6543">
        <f>IF(Table1[[#This Row],[TeamFavorite]]=Table1[[#This Row],[TeamHome]],Table1[[#This Row],[ScoreAway]]-Table1[[#This Row],[ScoreHome]],Table1[[#This Row],[ScoreHome]]-Table1[[#This Row],[ScoreAway]])</f>
        <v>2</v>
      </c>
      <c r="O6543">
        <f>IF(Table1[[#This Row],[SpreadActual]]&lt;Table1[[#This Row],[SpreadFavorite]],1,0)</f>
        <v>0</v>
      </c>
      <c r="P6543">
        <v>44</v>
      </c>
      <c r="Q6543" t="s">
        <v>125</v>
      </c>
      <c r="R6543" t="b">
        <v>0</v>
      </c>
      <c r="S6543">
        <v>72</v>
      </c>
      <c r="T6543">
        <v>0</v>
      </c>
      <c r="V6543" t="s">
        <v>103</v>
      </c>
    </row>
    <row r="6544" spans="1:22" x14ac:dyDescent="0.2">
      <c r="A6544" s="1">
        <v>35407</v>
      </c>
      <c r="B6544">
        <v>1996</v>
      </c>
      <c r="C6544">
        <f>_xlfn.MAXIFS(Table1[ScheduleWeekWritten],Table1[ScheduleSeason],Table1[[#This Row],[ScheduleSeason]])</f>
        <v>17</v>
      </c>
      <c r="D6544">
        <v>15</v>
      </c>
      <c r="E6544" cm="1">
        <f t="array" ref="E6544">_xlfn.XLOOKUP(Table1[[#This Row],[ScheduleWeekWritten]],Table3[Game],100+Table3[Increase],Table1[[#This Row],[ScheduleWeekWritten]])</f>
        <v>15</v>
      </c>
      <c r="F6544" t="b">
        <v>0</v>
      </c>
      <c r="G6544" t="s">
        <v>33</v>
      </c>
      <c r="H6544">
        <v>41</v>
      </c>
      <c r="I6544">
        <v>6</v>
      </c>
      <c r="J6544" t="s">
        <v>24</v>
      </c>
      <c r="K6544" t="s">
        <v>35</v>
      </c>
      <c r="L6544" t="str">
        <f>_xlfn.XLOOKUP(Table1[[#This Row],[TeamFavoriteID]],Table2[team_id],Table2[team_name],_xlfn.XLOOKUP(Table1[[#This Row],[TeamFavoriteID]],Table2[team_id_pfr],Table2[team_name],"Even"))</f>
        <v>Green Bay Packers</v>
      </c>
      <c r="M6544">
        <v>-9</v>
      </c>
      <c r="N6544">
        <f>IF(Table1[[#This Row],[TeamFavorite]]=Table1[[#This Row],[TeamHome]],Table1[[#This Row],[ScoreAway]]-Table1[[#This Row],[ScoreHome]],Table1[[#This Row],[ScoreHome]]-Table1[[#This Row],[ScoreAway]])</f>
        <v>-35</v>
      </c>
      <c r="O6544">
        <f>IF(Table1[[#This Row],[SpreadActual]]&lt;Table1[[#This Row],[SpreadFavorite]],1,0)</f>
        <v>1</v>
      </c>
      <c r="P6544">
        <v>39</v>
      </c>
      <c r="Q6544" t="s">
        <v>82</v>
      </c>
      <c r="R6544" t="b">
        <v>0</v>
      </c>
      <c r="S6544">
        <v>29</v>
      </c>
      <c r="T6544">
        <v>16</v>
      </c>
      <c r="U6544">
        <v>78</v>
      </c>
    </row>
    <row r="6545" spans="1:22" x14ac:dyDescent="0.2">
      <c r="A6545" s="1">
        <v>35407</v>
      </c>
      <c r="B6545">
        <v>1996</v>
      </c>
      <c r="C6545">
        <f>_xlfn.MAXIFS(Table1[ScheduleWeekWritten],Table1[ScheduleSeason],Table1[[#This Row],[ScheduleSeason]])</f>
        <v>17</v>
      </c>
      <c r="D6545">
        <v>15</v>
      </c>
      <c r="E6545" cm="1">
        <f t="array" ref="E6545">_xlfn.XLOOKUP(Table1[[#This Row],[ScheduleWeekWritten]],Table3[Game],100+Table3[Increase],Table1[[#This Row],[ScheduleWeekWritten]])</f>
        <v>15</v>
      </c>
      <c r="F6545" t="b">
        <v>0</v>
      </c>
      <c r="G6545" t="s">
        <v>23</v>
      </c>
      <c r="H6545">
        <v>17</v>
      </c>
      <c r="I6545">
        <v>23</v>
      </c>
      <c r="J6545" t="s">
        <v>154</v>
      </c>
      <c r="K6545" t="s">
        <v>25</v>
      </c>
      <c r="L6545" t="str">
        <f>_xlfn.XLOOKUP(Table1[[#This Row],[TeamFavoriteID]],Table2[team_id],Table2[team_name],_xlfn.XLOOKUP(Table1[[#This Row],[TeamFavoriteID]],Table2[team_id_pfr],Table2[team_name],"Even"))</f>
        <v>Houston Oilers</v>
      </c>
      <c r="M6545">
        <v>-6</v>
      </c>
      <c r="N6545">
        <f>IF(Table1[[#This Row],[TeamFavorite]]=Table1[[#This Row],[TeamHome]],Table1[[#This Row],[ScoreAway]]-Table1[[#This Row],[ScoreHome]],Table1[[#This Row],[ScoreHome]]-Table1[[#This Row],[ScoreAway]])</f>
        <v>6</v>
      </c>
      <c r="O6545">
        <f>IF(Table1[[#This Row],[SpreadActual]]&lt;Table1[[#This Row],[SpreadFavorite]],1,0)</f>
        <v>0</v>
      </c>
      <c r="P6545">
        <v>42.5</v>
      </c>
      <c r="Q6545" t="s">
        <v>102</v>
      </c>
      <c r="R6545" t="b">
        <v>0</v>
      </c>
      <c r="S6545">
        <v>72</v>
      </c>
      <c r="T6545">
        <v>0</v>
      </c>
      <c r="V6545" t="s">
        <v>103</v>
      </c>
    </row>
    <row r="6546" spans="1:22" x14ac:dyDescent="0.2">
      <c r="A6546" s="1">
        <v>35407</v>
      </c>
      <c r="B6546">
        <v>1996</v>
      </c>
      <c r="C6546">
        <f>_xlfn.MAXIFS(Table1[ScheduleWeekWritten],Table1[ScheduleSeason],Table1[[#This Row],[ScheduleSeason]])</f>
        <v>17</v>
      </c>
      <c r="D6546">
        <v>15</v>
      </c>
      <c r="E6546" cm="1">
        <f t="array" ref="E6546">_xlfn.XLOOKUP(Table1[[#This Row],[ScheduleWeekWritten]],Table3[Game],100+Table3[Increase],Table1[[#This Row],[ScheduleWeekWritten]])</f>
        <v>15</v>
      </c>
      <c r="F6546" t="b">
        <v>0</v>
      </c>
      <c r="G6546" t="s">
        <v>19</v>
      </c>
      <c r="H6546">
        <v>7</v>
      </c>
      <c r="I6546">
        <v>17</v>
      </c>
      <c r="J6546" t="s">
        <v>50</v>
      </c>
      <c r="K6546" t="s">
        <v>91</v>
      </c>
      <c r="L6546" t="str">
        <f>_xlfn.XLOOKUP(Table1[[#This Row],[TeamFavoriteID]],Table2[team_id],Table2[team_name],_xlfn.XLOOKUP(Table1[[#This Row],[TeamFavoriteID]],Table2[team_id_pfr],Table2[team_name],"Even"))</f>
        <v>Miami Dolphins</v>
      </c>
      <c r="M6546">
        <v>-7</v>
      </c>
      <c r="N6546">
        <f>IF(Table1[[#This Row],[TeamFavorite]]=Table1[[#This Row],[TeamHome]],Table1[[#This Row],[ScoreAway]]-Table1[[#This Row],[ScoreHome]],Table1[[#This Row],[ScoreHome]]-Table1[[#This Row],[ScoreAway]])</f>
        <v>10</v>
      </c>
      <c r="O6546">
        <f>IF(Table1[[#This Row],[SpreadActual]]&lt;Table1[[#This Row],[SpreadFavorite]],1,0)</f>
        <v>0</v>
      </c>
      <c r="P6546">
        <v>38.5</v>
      </c>
      <c r="Q6546" t="s">
        <v>143</v>
      </c>
      <c r="R6546" t="b">
        <v>0</v>
      </c>
      <c r="S6546">
        <v>72</v>
      </c>
      <c r="T6546">
        <v>13</v>
      </c>
      <c r="U6546">
        <v>74</v>
      </c>
    </row>
    <row r="6547" spans="1:22" x14ac:dyDescent="0.2">
      <c r="A6547" s="1">
        <v>35407</v>
      </c>
      <c r="B6547">
        <v>1996</v>
      </c>
      <c r="C6547">
        <f>_xlfn.MAXIFS(Table1[ScheduleWeekWritten],Table1[ScheduleSeason],Table1[[#This Row],[ScheduleSeason]])</f>
        <v>17</v>
      </c>
      <c r="D6547">
        <v>15</v>
      </c>
      <c r="E6547" cm="1">
        <f t="array" ref="E6547">_xlfn.XLOOKUP(Table1[[#This Row],[ScheduleWeekWritten]],Table3[Game],100+Table3[Increase],Table1[[#This Row],[ScheduleWeekWritten]])</f>
        <v>15</v>
      </c>
      <c r="F6547" t="b">
        <v>0</v>
      </c>
      <c r="G6547" t="s">
        <v>115</v>
      </c>
      <c r="H6547">
        <v>34</v>
      </c>
      <c r="I6547">
        <v>10</v>
      </c>
      <c r="J6547" t="s">
        <v>31</v>
      </c>
      <c r="K6547" t="s">
        <v>70</v>
      </c>
      <c r="L6547" t="str">
        <f>_xlfn.XLOOKUP(Table1[[#This Row],[TeamFavoriteID]],Table2[team_id],Table2[team_name],_xlfn.XLOOKUP(Table1[[#This Row],[TeamFavoriteID]],Table2[team_id_pfr],Table2[team_name],"Even"))</f>
        <v>Boston Patriots</v>
      </c>
      <c r="M6547">
        <v>-13</v>
      </c>
      <c r="N6547">
        <f>IF(Table1[[#This Row],[TeamFavorite]]=Table1[[#This Row],[TeamHome]],Table1[[#This Row],[ScoreAway]]-Table1[[#This Row],[ScoreHome]],Table1[[#This Row],[ScoreHome]]-Table1[[#This Row],[ScoreAway]])</f>
        <v>24</v>
      </c>
      <c r="O6547">
        <f>IF(Table1[[#This Row],[SpreadActual]]&lt;Table1[[#This Row],[SpreadFavorite]],1,0)</f>
        <v>0</v>
      </c>
      <c r="P6547">
        <v>43.5</v>
      </c>
      <c r="Q6547" t="s">
        <v>116</v>
      </c>
      <c r="R6547" t="b">
        <v>0</v>
      </c>
      <c r="S6547">
        <v>40</v>
      </c>
      <c r="T6547">
        <v>20</v>
      </c>
      <c r="U6547">
        <v>76</v>
      </c>
    </row>
    <row r="6548" spans="1:22" x14ac:dyDescent="0.2">
      <c r="A6548" s="1">
        <v>35407</v>
      </c>
      <c r="B6548">
        <v>1996</v>
      </c>
      <c r="C6548">
        <f>_xlfn.MAXIFS(Table1[ScheduleWeekWritten],Table1[ScheduleSeason],Table1[[#This Row],[ScheduleSeason]])</f>
        <v>17</v>
      </c>
      <c r="D6548">
        <v>15</v>
      </c>
      <c r="E6548" cm="1">
        <f t="array" ref="E6548">_xlfn.XLOOKUP(Table1[[#This Row],[ScheduleWeekWritten]],Table3[Game],100+Table3[Increase],Table1[[#This Row],[ScheduleWeekWritten]])</f>
        <v>15</v>
      </c>
      <c r="F6548" t="b">
        <v>0</v>
      </c>
      <c r="G6548" t="s">
        <v>95</v>
      </c>
      <c r="H6548">
        <v>15</v>
      </c>
      <c r="I6548">
        <v>31</v>
      </c>
      <c r="J6548" t="s">
        <v>38</v>
      </c>
      <c r="K6548" t="s">
        <v>98</v>
      </c>
      <c r="L6548" t="str">
        <f>_xlfn.XLOOKUP(Table1[[#This Row],[TeamFavoriteID]],Table2[team_id],Table2[team_name],_xlfn.XLOOKUP(Table1[[#This Row],[TeamFavoriteID]],Table2[team_id_pfr],Table2[team_name],"Even"))</f>
        <v>New Orleans Saints</v>
      </c>
      <c r="M6548">
        <v>-2</v>
      </c>
      <c r="N6548">
        <f>IF(Table1[[#This Row],[TeamFavorite]]=Table1[[#This Row],[TeamHome]],Table1[[#This Row],[ScoreAway]]-Table1[[#This Row],[ScoreHome]],Table1[[#This Row],[ScoreHome]]-Table1[[#This Row],[ScoreAway]])</f>
        <v>16</v>
      </c>
      <c r="O6548">
        <f>IF(Table1[[#This Row],[SpreadActual]]&lt;Table1[[#This Row],[SpreadFavorite]],1,0)</f>
        <v>0</v>
      </c>
      <c r="P6548">
        <v>41</v>
      </c>
      <c r="Q6548" t="s">
        <v>124</v>
      </c>
      <c r="R6548" t="b">
        <v>0</v>
      </c>
      <c r="S6548">
        <v>72</v>
      </c>
      <c r="T6548">
        <v>0</v>
      </c>
      <c r="V6548" t="s">
        <v>103</v>
      </c>
    </row>
    <row r="6549" spans="1:22" x14ac:dyDescent="0.2">
      <c r="A6549" s="1">
        <v>35407</v>
      </c>
      <c r="B6549">
        <v>1996</v>
      </c>
      <c r="C6549">
        <f>_xlfn.MAXIFS(Table1[ScheduleWeekWritten],Table1[ScheduleSeason],Table1[[#This Row],[ScheduleSeason]])</f>
        <v>17</v>
      </c>
      <c r="D6549">
        <v>15</v>
      </c>
      <c r="E6549" cm="1">
        <f t="array" ref="E6549">_xlfn.XLOOKUP(Table1[[#This Row],[ScheduleWeekWritten]],Table3[Game],100+Table3[Increase],Table1[[#This Row],[ScheduleWeekWritten]])</f>
        <v>15</v>
      </c>
      <c r="F6549" t="b">
        <v>0</v>
      </c>
      <c r="G6549" t="s">
        <v>49</v>
      </c>
      <c r="H6549">
        <v>16</v>
      </c>
      <c r="I6549">
        <v>3</v>
      </c>
      <c r="J6549" t="s">
        <v>27</v>
      </c>
      <c r="K6549" t="s">
        <v>51</v>
      </c>
      <c r="L6549" t="str">
        <f>_xlfn.XLOOKUP(Table1[[#This Row],[TeamFavoriteID]],Table2[team_id],Table2[team_name],_xlfn.XLOOKUP(Table1[[#This Row],[TeamFavoriteID]],Table2[team_id_pfr],Table2[team_name],"Even"))</f>
        <v>Pittsburgh Steelers</v>
      </c>
      <c r="M6549">
        <v>-9.5</v>
      </c>
      <c r="N6549">
        <f>IF(Table1[[#This Row],[TeamFavorite]]=Table1[[#This Row],[TeamHome]],Table1[[#This Row],[ScoreAway]]-Table1[[#This Row],[ScoreHome]],Table1[[#This Row],[ScoreHome]]-Table1[[#This Row],[ScoreAway]])</f>
        <v>-13</v>
      </c>
      <c r="O6549">
        <f>IF(Table1[[#This Row],[SpreadActual]]&lt;Table1[[#This Row],[SpreadFavorite]],1,0)</f>
        <v>1</v>
      </c>
      <c r="P6549">
        <v>40</v>
      </c>
      <c r="Q6549" t="s">
        <v>113</v>
      </c>
      <c r="R6549" t="b">
        <v>0</v>
      </c>
      <c r="S6549">
        <v>34</v>
      </c>
      <c r="T6549">
        <v>12</v>
      </c>
      <c r="U6549">
        <v>73</v>
      </c>
    </row>
    <row r="6550" spans="1:22" x14ac:dyDescent="0.2">
      <c r="A6550" s="1">
        <v>35407</v>
      </c>
      <c r="B6550">
        <v>1996</v>
      </c>
      <c r="C6550">
        <f>_xlfn.MAXIFS(Table1[ScheduleWeekWritten],Table1[ScheduleSeason],Table1[[#This Row],[ScheduleSeason]])</f>
        <v>17</v>
      </c>
      <c r="D6550">
        <v>15</v>
      </c>
      <c r="E6550" cm="1">
        <f t="array" ref="E6550">_xlfn.XLOOKUP(Table1[[#This Row],[ScheduleWeekWritten]],Table3[Game],100+Table3[Increase],Table1[[#This Row],[ScheduleWeekWritten]])</f>
        <v>15</v>
      </c>
      <c r="F6550" t="b">
        <v>0</v>
      </c>
      <c r="G6550" t="s">
        <v>53</v>
      </c>
      <c r="H6550">
        <v>24</v>
      </c>
      <c r="I6550">
        <v>30</v>
      </c>
      <c r="J6550" t="s">
        <v>152</v>
      </c>
      <c r="K6550" t="s">
        <v>87</v>
      </c>
      <c r="L6550" t="str">
        <f>_xlfn.XLOOKUP(Table1[[#This Row],[TeamFavoriteID]],Table2[team_id],Table2[team_name],_xlfn.XLOOKUP(Table1[[#This Row],[TeamFavoriteID]],Table2[team_id_pfr],Table2[team_name],"Even"))</f>
        <v>San Francisco 49ers</v>
      </c>
      <c r="M6550">
        <v>-9</v>
      </c>
      <c r="N6550">
        <f>IF(Table1[[#This Row],[TeamFavorite]]=Table1[[#This Row],[TeamHome]],Table1[[#This Row],[ScoreAway]]-Table1[[#This Row],[ScoreHome]],Table1[[#This Row],[ScoreHome]]-Table1[[#This Row],[ScoreAway]])</f>
        <v>6</v>
      </c>
      <c r="O6550">
        <f>IF(Table1[[#This Row],[SpreadActual]]&lt;Table1[[#This Row],[SpreadFavorite]],1,0)</f>
        <v>0</v>
      </c>
      <c r="P6550">
        <v>40</v>
      </c>
      <c r="Q6550" t="s">
        <v>118</v>
      </c>
      <c r="R6550" t="b">
        <v>0</v>
      </c>
      <c r="S6550">
        <v>59</v>
      </c>
      <c r="T6550">
        <v>15</v>
      </c>
      <c r="U6550">
        <v>81</v>
      </c>
    </row>
    <row r="6551" spans="1:22" x14ac:dyDescent="0.2">
      <c r="A6551" s="1">
        <v>35407</v>
      </c>
      <c r="B6551">
        <v>1996</v>
      </c>
      <c r="C6551">
        <f>_xlfn.MAXIFS(Table1[ScheduleWeekWritten],Table1[ScheduleSeason],Table1[[#This Row],[ScheduleSeason]])</f>
        <v>17</v>
      </c>
      <c r="D6551">
        <v>15</v>
      </c>
      <c r="E6551" cm="1">
        <f t="array" ref="E6551">_xlfn.XLOOKUP(Table1[[#This Row],[ScheduleWeekWritten]],Table3[Game],100+Table3[Increase],Table1[[#This Row],[ScheduleWeekWritten]])</f>
        <v>15</v>
      </c>
      <c r="F6551" t="b">
        <v>0</v>
      </c>
      <c r="G6551" t="s">
        <v>128</v>
      </c>
      <c r="H6551">
        <v>26</v>
      </c>
      <c r="I6551">
        <v>18</v>
      </c>
      <c r="J6551" t="s">
        <v>28</v>
      </c>
      <c r="K6551" t="s">
        <v>43</v>
      </c>
      <c r="L6551" t="str">
        <f>_xlfn.XLOOKUP(Table1[[#This Row],[TeamFavoriteID]],Table2[team_id],Table2[team_name],_xlfn.XLOOKUP(Table1[[#This Row],[TeamFavoriteID]],Table2[team_id_pfr],Table2[team_name],"Even"))</f>
        <v>Buffalo Bills</v>
      </c>
      <c r="M6551">
        <v>-4</v>
      </c>
      <c r="N6551">
        <f>IF(Table1[[#This Row],[TeamFavorite]]=Table1[[#This Row],[TeamHome]],Table1[[#This Row],[ScoreAway]]-Table1[[#This Row],[ScoreHome]],Table1[[#This Row],[ScoreHome]]-Table1[[#This Row],[ScoreAway]])</f>
        <v>8</v>
      </c>
      <c r="O6551">
        <f>IF(Table1[[#This Row],[SpreadActual]]&lt;Table1[[#This Row],[SpreadFavorite]],1,0)</f>
        <v>0</v>
      </c>
      <c r="P6551">
        <v>41.5</v>
      </c>
      <c r="Q6551" t="s">
        <v>129</v>
      </c>
      <c r="R6551" t="b">
        <v>0</v>
      </c>
      <c r="S6551">
        <v>72</v>
      </c>
      <c r="T6551">
        <v>0</v>
      </c>
      <c r="V6551" t="s">
        <v>103</v>
      </c>
    </row>
    <row r="6552" spans="1:22" x14ac:dyDescent="0.2">
      <c r="A6552" s="1">
        <v>35407</v>
      </c>
      <c r="B6552">
        <v>1996</v>
      </c>
      <c r="C6552">
        <f>_xlfn.MAXIFS(Table1[ScheduleWeekWritten],Table1[ScheduleSeason],Table1[[#This Row],[ScheduleSeason]])</f>
        <v>17</v>
      </c>
      <c r="D6552">
        <v>15</v>
      </c>
      <c r="E6552" cm="1">
        <f t="array" ref="E6552">_xlfn.XLOOKUP(Table1[[#This Row],[ScheduleWeekWritten]],Table3[Game],100+Table3[Increase],Table1[[#This Row],[ScheduleWeekWritten]])</f>
        <v>15</v>
      </c>
      <c r="F6552" t="b">
        <v>0</v>
      </c>
      <c r="G6552" t="s">
        <v>127</v>
      </c>
      <c r="H6552">
        <v>24</v>
      </c>
      <c r="I6552">
        <v>10</v>
      </c>
      <c r="J6552" t="s">
        <v>61</v>
      </c>
      <c r="K6552" t="s">
        <v>85</v>
      </c>
      <c r="L6552" t="str">
        <f>_xlfn.XLOOKUP(Table1[[#This Row],[TeamFavoriteID]],Table2[team_id],Table2[team_name],_xlfn.XLOOKUP(Table1[[#This Row],[TeamFavoriteID]],Table2[team_id_pfr],Table2[team_name],"Even"))</f>
        <v>Washington Commanders</v>
      </c>
      <c r="M6552">
        <v>-3</v>
      </c>
      <c r="N6552">
        <f>IF(Table1[[#This Row],[TeamFavorite]]=Table1[[#This Row],[TeamHome]],Table1[[#This Row],[ScoreAway]]-Table1[[#This Row],[ScoreHome]],Table1[[#This Row],[ScoreHome]]-Table1[[#This Row],[ScoreAway]])</f>
        <v>14</v>
      </c>
      <c r="O6552">
        <f>IF(Table1[[#This Row],[SpreadActual]]&lt;Table1[[#This Row],[SpreadFavorite]],1,0)</f>
        <v>0</v>
      </c>
      <c r="P6552">
        <v>38</v>
      </c>
      <c r="Q6552" t="s">
        <v>130</v>
      </c>
      <c r="R6552" t="b">
        <v>0</v>
      </c>
      <c r="S6552">
        <v>64</v>
      </c>
      <c r="T6552">
        <v>12</v>
      </c>
      <c r="U6552">
        <v>70</v>
      </c>
    </row>
    <row r="6553" spans="1:22" x14ac:dyDescent="0.2">
      <c r="A6553" s="1">
        <v>35408</v>
      </c>
      <c r="B6553">
        <v>1996</v>
      </c>
      <c r="C6553">
        <f>_xlfn.MAXIFS(Table1[ScheduleWeekWritten],Table1[ScheduleSeason],Table1[[#This Row],[ScheduleSeason]])</f>
        <v>17</v>
      </c>
      <c r="D6553">
        <v>15</v>
      </c>
      <c r="E6553" cm="1">
        <f t="array" ref="E6553">_xlfn.XLOOKUP(Table1[[#This Row],[ScheduleWeekWritten]],Table3[Game],100+Table3[Increase],Table1[[#This Row],[ScheduleWeekWritten]])</f>
        <v>15</v>
      </c>
      <c r="F6553" t="b">
        <v>0</v>
      </c>
      <c r="G6553" t="s">
        <v>20</v>
      </c>
      <c r="H6553">
        <v>26</v>
      </c>
      <c r="I6553">
        <v>7</v>
      </c>
      <c r="J6553" t="s">
        <v>42</v>
      </c>
      <c r="K6553" t="s">
        <v>21</v>
      </c>
      <c r="L6553" t="str">
        <f>_xlfn.XLOOKUP(Table1[[#This Row],[TeamFavoriteID]],Table2[team_id],Table2[team_name],_xlfn.XLOOKUP(Table1[[#This Row],[TeamFavoriteID]],Table2[team_id_pfr],Table2[team_name],"Even"))</f>
        <v>Las Vegas Raiders</v>
      </c>
      <c r="M6553">
        <v>-2</v>
      </c>
      <c r="N6553">
        <f>IF(Table1[[#This Row],[TeamFavorite]]=Table1[[#This Row],[TeamHome]],Table1[[#This Row],[ScoreAway]]-Table1[[#This Row],[ScoreHome]],Table1[[#This Row],[ScoreHome]]-Table1[[#This Row],[ScoreAway]])</f>
        <v>19</v>
      </c>
      <c r="O6553">
        <f>IF(Table1[[#This Row],[SpreadActual]]&lt;Table1[[#This Row],[SpreadFavorite]],1,0)</f>
        <v>0</v>
      </c>
      <c r="P6553">
        <v>40</v>
      </c>
      <c r="Q6553" t="s">
        <v>76</v>
      </c>
      <c r="R6553" t="b">
        <v>0</v>
      </c>
      <c r="S6553">
        <v>57</v>
      </c>
      <c r="T6553">
        <v>17</v>
      </c>
      <c r="U6553">
        <v>86</v>
      </c>
    </row>
    <row r="6554" spans="1:22" x14ac:dyDescent="0.2">
      <c r="A6554" s="1">
        <v>35413</v>
      </c>
      <c r="B6554">
        <v>1996</v>
      </c>
      <c r="C6554">
        <f>_xlfn.MAXIFS(Table1[ScheduleWeekWritten],Table1[ScheduleSeason],Table1[[#This Row],[ScheduleSeason]])</f>
        <v>17</v>
      </c>
      <c r="D6554">
        <v>16</v>
      </c>
      <c r="E6554" cm="1">
        <f t="array" ref="E6554">_xlfn.XLOOKUP(Table1[[#This Row],[ScheduleWeekWritten]],Table3[Game],100+Table3[Increase],Table1[[#This Row],[ScheduleWeekWritten]])</f>
        <v>16</v>
      </c>
      <c r="F6554" t="b">
        <v>0</v>
      </c>
      <c r="G6554" t="s">
        <v>46</v>
      </c>
      <c r="H6554">
        <v>27</v>
      </c>
      <c r="I6554">
        <v>14</v>
      </c>
      <c r="J6554" t="s">
        <v>27</v>
      </c>
      <c r="K6554" t="s">
        <v>47</v>
      </c>
      <c r="L6554" t="str">
        <f>_xlfn.XLOOKUP(Table1[[#This Row],[TeamFavoriteID]],Table2[team_id],Table2[team_name],_xlfn.XLOOKUP(Table1[[#This Row],[TeamFavoriteID]],Table2[team_id_pfr],Table2[team_name],"Even"))</f>
        <v>Chicago Bears</v>
      </c>
      <c r="M6554">
        <v>-3</v>
      </c>
      <c r="N6554">
        <f>IF(Table1[[#This Row],[TeamFavorite]]=Table1[[#This Row],[TeamHome]],Table1[[#This Row],[ScoreAway]]-Table1[[#This Row],[ScoreHome]],Table1[[#This Row],[ScoreHome]]-Table1[[#This Row],[ScoreAway]])</f>
        <v>-13</v>
      </c>
      <c r="O6554">
        <f>IF(Table1[[#This Row],[SpreadActual]]&lt;Table1[[#This Row],[SpreadFavorite]],1,0)</f>
        <v>1</v>
      </c>
      <c r="P6554">
        <v>36.5</v>
      </c>
      <c r="Q6554" t="s">
        <v>114</v>
      </c>
      <c r="R6554" t="b">
        <v>0</v>
      </c>
      <c r="S6554">
        <v>37</v>
      </c>
      <c r="T6554">
        <v>8</v>
      </c>
      <c r="U6554">
        <v>85</v>
      </c>
    </row>
    <row r="6555" spans="1:22" x14ac:dyDescent="0.2">
      <c r="A6555" s="1">
        <v>35413</v>
      </c>
      <c r="B6555">
        <v>1996</v>
      </c>
      <c r="C6555">
        <f>_xlfn.MAXIFS(Table1[ScheduleWeekWritten],Table1[ScheduleSeason],Table1[[#This Row],[ScheduleSeason]])</f>
        <v>17</v>
      </c>
      <c r="D6555">
        <v>16</v>
      </c>
      <c r="E6555" cm="1">
        <f t="array" ref="E6555">_xlfn.XLOOKUP(Table1[[#This Row],[ScheduleWeekWritten]],Table3[Game],100+Table3[Increase],Table1[[#This Row],[ScheduleWeekWritten]])</f>
        <v>16</v>
      </c>
      <c r="F6555" t="b">
        <v>0</v>
      </c>
      <c r="G6555" t="s">
        <v>31</v>
      </c>
      <c r="H6555">
        <v>20</v>
      </c>
      <c r="I6555">
        <v>21</v>
      </c>
      <c r="J6555" t="s">
        <v>58</v>
      </c>
      <c r="K6555" t="s">
        <v>77</v>
      </c>
      <c r="L6555" t="str">
        <f>_xlfn.XLOOKUP(Table1[[#This Row],[TeamFavoriteID]],Table2[team_id],Table2[team_name],_xlfn.XLOOKUP(Table1[[#This Row],[TeamFavoriteID]],Table2[team_id_pfr],Table2[team_name],"Even"))</f>
        <v>Philadelphia Eagles</v>
      </c>
      <c r="M6555">
        <v>-7</v>
      </c>
      <c r="N6555">
        <f>IF(Table1[[#This Row],[TeamFavorite]]=Table1[[#This Row],[TeamHome]],Table1[[#This Row],[ScoreAway]]-Table1[[#This Row],[ScoreHome]],Table1[[#This Row],[ScoreHome]]-Table1[[#This Row],[ScoreAway]])</f>
        <v>-1</v>
      </c>
      <c r="O6555">
        <f>IF(Table1[[#This Row],[SpreadActual]]&lt;Table1[[#This Row],[SpreadFavorite]],1,0)</f>
        <v>0</v>
      </c>
      <c r="P6555">
        <v>39</v>
      </c>
      <c r="Q6555" t="s">
        <v>126</v>
      </c>
      <c r="R6555" t="b">
        <v>0</v>
      </c>
      <c r="S6555">
        <v>41</v>
      </c>
      <c r="T6555">
        <v>17</v>
      </c>
      <c r="U6555">
        <v>90</v>
      </c>
    </row>
    <row r="6556" spans="1:22" x14ac:dyDescent="0.2">
      <c r="A6556" s="1">
        <v>35414</v>
      </c>
      <c r="B6556">
        <v>1996</v>
      </c>
      <c r="C6556">
        <f>_xlfn.MAXIFS(Table1[ScheduleWeekWritten],Table1[ScheduleSeason],Table1[[#This Row],[ScheduleSeason]])</f>
        <v>17</v>
      </c>
      <c r="D6556">
        <v>16</v>
      </c>
      <c r="E6556" cm="1">
        <f t="array" ref="E6556">_xlfn.XLOOKUP(Table1[[#This Row],[ScheduleWeekWritten]],Table3[Game],100+Table3[Increase],Table1[[#This Row],[ScheduleWeekWritten]])</f>
        <v>16</v>
      </c>
      <c r="F6556" t="b">
        <v>0</v>
      </c>
      <c r="G6556" t="s">
        <v>149</v>
      </c>
      <c r="H6556">
        <v>27</v>
      </c>
      <c r="I6556">
        <v>26</v>
      </c>
      <c r="J6556" t="s">
        <v>61</v>
      </c>
      <c r="K6556" t="s">
        <v>85</v>
      </c>
      <c r="L6556" t="str">
        <f>_xlfn.XLOOKUP(Table1[[#This Row],[TeamFavoriteID]],Table2[team_id],Table2[team_name],_xlfn.XLOOKUP(Table1[[#This Row],[TeamFavoriteID]],Table2[team_id_pfr],Table2[team_name],"Even"))</f>
        <v>Washington Commanders</v>
      </c>
      <c r="M6556">
        <v>-3</v>
      </c>
      <c r="N6556">
        <f>IF(Table1[[#This Row],[TeamFavorite]]=Table1[[#This Row],[TeamHome]],Table1[[#This Row],[ScoreAway]]-Table1[[#This Row],[ScoreHome]],Table1[[#This Row],[ScoreHome]]-Table1[[#This Row],[ScoreAway]])</f>
        <v>1</v>
      </c>
      <c r="O6556">
        <f>IF(Table1[[#This Row],[SpreadActual]]&lt;Table1[[#This Row],[SpreadFavorite]],1,0)</f>
        <v>0</v>
      </c>
      <c r="P6556">
        <v>40.5</v>
      </c>
      <c r="Q6556" t="s">
        <v>150</v>
      </c>
      <c r="R6556" t="b">
        <v>0</v>
      </c>
      <c r="S6556">
        <v>61</v>
      </c>
      <c r="T6556">
        <v>12</v>
      </c>
      <c r="U6556">
        <v>15</v>
      </c>
    </row>
    <row r="6557" spans="1:22" x14ac:dyDescent="0.2">
      <c r="A6557" s="1">
        <v>35414</v>
      </c>
      <c r="B6557">
        <v>1996</v>
      </c>
      <c r="C6557">
        <f>_xlfn.MAXIFS(Table1[ScheduleWeekWritten],Table1[ScheduleSeason],Table1[[#This Row],[ScheduleSeason]])</f>
        <v>17</v>
      </c>
      <c r="D6557">
        <v>16</v>
      </c>
      <c r="E6557" cm="1">
        <f t="array" ref="E6557">_xlfn.XLOOKUP(Table1[[#This Row],[ScheduleWeekWritten]],Table3[Game],100+Table3[Increase],Table1[[#This Row],[ScheduleWeekWritten]])</f>
        <v>16</v>
      </c>
      <c r="F6557" t="b">
        <v>0</v>
      </c>
      <c r="G6557" t="s">
        <v>38</v>
      </c>
      <c r="H6557">
        <v>27</v>
      </c>
      <c r="I6557">
        <v>34</v>
      </c>
      <c r="J6557" t="s">
        <v>153</v>
      </c>
      <c r="K6557" t="s">
        <v>109</v>
      </c>
      <c r="L6557" t="str">
        <f>_xlfn.XLOOKUP(Table1[[#This Row],[TeamFavoriteID]],Table2[team_id],Table2[team_name],_xlfn.XLOOKUP(Table1[[#This Row],[TeamFavoriteID]],Table2[team_id_pfr],Table2[team_name],"Even"))</f>
        <v>Atlanta Falcons</v>
      </c>
      <c r="M6557">
        <v>-5.5</v>
      </c>
      <c r="N6557">
        <f>IF(Table1[[#This Row],[TeamFavorite]]=Table1[[#This Row],[TeamHome]],Table1[[#This Row],[ScoreAway]]-Table1[[#This Row],[ScoreHome]],Table1[[#This Row],[ScoreHome]]-Table1[[#This Row],[ScoreAway]])</f>
        <v>7</v>
      </c>
      <c r="O6557">
        <f>IF(Table1[[#This Row],[SpreadActual]]&lt;Table1[[#This Row],[SpreadFavorite]],1,0)</f>
        <v>0</v>
      </c>
      <c r="P6557">
        <v>44</v>
      </c>
      <c r="Q6557" t="s">
        <v>148</v>
      </c>
      <c r="R6557" t="b">
        <v>0</v>
      </c>
      <c r="S6557">
        <v>72</v>
      </c>
      <c r="T6557">
        <v>0</v>
      </c>
      <c r="V6557" t="s">
        <v>103</v>
      </c>
    </row>
    <row r="6558" spans="1:22" x14ac:dyDescent="0.2">
      <c r="A6558" s="1">
        <v>35414</v>
      </c>
      <c r="B6558">
        <v>1996</v>
      </c>
      <c r="C6558">
        <f>_xlfn.MAXIFS(Table1[ScheduleWeekWritten],Table1[ScheduleSeason],Table1[[#This Row],[ScheduleSeason]])</f>
        <v>17</v>
      </c>
      <c r="D6558">
        <v>16</v>
      </c>
      <c r="E6558" cm="1">
        <f t="array" ref="E6558">_xlfn.XLOOKUP(Table1[[#This Row],[ScheduleWeekWritten]],Table3[Game],100+Table3[Increase],Table1[[#This Row],[ScheduleWeekWritten]])</f>
        <v>16</v>
      </c>
      <c r="F6558" t="b">
        <v>0</v>
      </c>
      <c r="G6558" t="s">
        <v>152</v>
      </c>
      <c r="H6558">
        <v>27</v>
      </c>
      <c r="I6558">
        <v>16</v>
      </c>
      <c r="J6558" t="s">
        <v>158</v>
      </c>
      <c r="K6558" t="s">
        <v>162</v>
      </c>
      <c r="L6558" t="str">
        <f>_xlfn.XLOOKUP(Table1[[#This Row],[TeamFavoriteID]],Table2[team_id],Table2[team_name],_xlfn.XLOOKUP(Table1[[#This Row],[TeamFavoriteID]],Table2[team_id_pfr],Table2[team_name],"Even"))</f>
        <v>Carolina Panthers</v>
      </c>
      <c r="M6558">
        <v>-7.5</v>
      </c>
      <c r="N6558">
        <f>IF(Table1[[#This Row],[TeamFavorite]]=Table1[[#This Row],[TeamHome]],Table1[[#This Row],[ScoreAway]]-Table1[[#This Row],[ScoreHome]],Table1[[#This Row],[ScoreHome]]-Table1[[#This Row],[ScoreAway]])</f>
        <v>-11</v>
      </c>
      <c r="O6558">
        <f>IF(Table1[[#This Row],[SpreadActual]]&lt;Table1[[#This Row],[SpreadFavorite]],1,0)</f>
        <v>1</v>
      </c>
      <c r="P6558">
        <v>43</v>
      </c>
      <c r="Q6558" t="s">
        <v>160</v>
      </c>
      <c r="R6558" t="b">
        <v>0</v>
      </c>
      <c r="S6558">
        <v>46</v>
      </c>
      <c r="T6558">
        <v>5</v>
      </c>
      <c r="U6558">
        <v>44</v>
      </c>
    </row>
    <row r="6559" spans="1:22" x14ac:dyDescent="0.2">
      <c r="A6559" s="1">
        <v>35414</v>
      </c>
      <c r="B6559">
        <v>1996</v>
      </c>
      <c r="C6559">
        <f>_xlfn.MAXIFS(Table1[ScheduleWeekWritten],Table1[ScheduleSeason],Table1[[#This Row],[ScheduleSeason]])</f>
        <v>17</v>
      </c>
      <c r="D6559">
        <v>16</v>
      </c>
      <c r="E6559" cm="1">
        <f t="array" ref="E6559">_xlfn.XLOOKUP(Table1[[#This Row],[ScheduleWeekWritten]],Table3[Game],100+Table3[Increase],Table1[[#This Row],[ScheduleWeekWritten]])</f>
        <v>16</v>
      </c>
      <c r="F6559" t="b">
        <v>0</v>
      </c>
      <c r="G6559" t="s">
        <v>67</v>
      </c>
      <c r="H6559">
        <v>12</v>
      </c>
      <c r="I6559">
        <v>6</v>
      </c>
      <c r="J6559" t="s">
        <v>115</v>
      </c>
      <c r="K6559" t="s">
        <v>68</v>
      </c>
      <c r="L6559" t="str">
        <f>_xlfn.XLOOKUP(Table1[[#This Row],[TeamFavoriteID]],Table2[team_id],Table2[team_name],_xlfn.XLOOKUP(Table1[[#This Row],[TeamFavoriteID]],Table2[team_id_pfr],Table2[team_name],"Even"))</f>
        <v>Dallas Cowboys</v>
      </c>
      <c r="M6559">
        <v>-5.5</v>
      </c>
      <c r="N6559">
        <f>IF(Table1[[#This Row],[TeamFavorite]]=Table1[[#This Row],[TeamHome]],Table1[[#This Row],[ScoreAway]]-Table1[[#This Row],[ScoreHome]],Table1[[#This Row],[ScoreHome]]-Table1[[#This Row],[ScoreAway]])</f>
        <v>-6</v>
      </c>
      <c r="O6559">
        <f>IF(Table1[[#This Row],[SpreadActual]]&lt;Table1[[#This Row],[SpreadFavorite]],1,0)</f>
        <v>1</v>
      </c>
      <c r="P6559">
        <v>43.5</v>
      </c>
      <c r="Q6559" t="s">
        <v>119</v>
      </c>
      <c r="R6559" t="b">
        <v>0</v>
      </c>
      <c r="S6559">
        <v>50</v>
      </c>
      <c r="T6559">
        <v>22</v>
      </c>
      <c r="U6559">
        <v>75</v>
      </c>
    </row>
    <row r="6560" spans="1:22" x14ac:dyDescent="0.2">
      <c r="A6560" s="1">
        <v>35414</v>
      </c>
      <c r="B6560">
        <v>1996</v>
      </c>
      <c r="C6560">
        <f>_xlfn.MAXIFS(Table1[ScheduleWeekWritten],Table1[ScheduleSeason],Table1[[#This Row],[ScheduleSeason]])</f>
        <v>17</v>
      </c>
      <c r="D6560">
        <v>16</v>
      </c>
      <c r="E6560" cm="1">
        <f t="array" ref="E6560">_xlfn.XLOOKUP(Table1[[#This Row],[ScheduleWeekWritten]],Table3[Game],100+Table3[Increase],Table1[[#This Row],[ScheduleWeekWritten]])</f>
        <v>16</v>
      </c>
      <c r="F6560" t="b">
        <v>0</v>
      </c>
      <c r="G6560" t="s">
        <v>24</v>
      </c>
      <c r="H6560">
        <v>24</v>
      </c>
      <c r="I6560">
        <v>19</v>
      </c>
      <c r="J6560" t="s">
        <v>20</v>
      </c>
      <c r="K6560" t="s">
        <v>88</v>
      </c>
      <c r="L6560" t="str">
        <f>_xlfn.XLOOKUP(Table1[[#This Row],[TeamFavoriteID]],Table2[team_id],Table2[team_name],_xlfn.XLOOKUP(Table1[[#This Row],[TeamFavoriteID]],Table2[team_id_pfr],Table2[team_name],"Even"))</f>
        <v>Denver Broncos</v>
      </c>
      <c r="M6560">
        <v>-7</v>
      </c>
      <c r="N6560">
        <f>IF(Table1[[#This Row],[TeamFavorite]]=Table1[[#This Row],[TeamHome]],Table1[[#This Row],[ScoreAway]]-Table1[[#This Row],[ScoreHome]],Table1[[#This Row],[ScoreHome]]-Table1[[#This Row],[ScoreAway]])</f>
        <v>-5</v>
      </c>
      <c r="O6560">
        <f>IF(Table1[[#This Row],[SpreadActual]]&lt;Table1[[#This Row],[SpreadFavorite]],1,0)</f>
        <v>0</v>
      </c>
      <c r="P6560">
        <v>41</v>
      </c>
      <c r="Q6560" t="s">
        <v>71</v>
      </c>
      <c r="R6560" t="b">
        <v>0</v>
      </c>
      <c r="S6560">
        <v>24</v>
      </c>
      <c r="T6560">
        <v>16</v>
      </c>
      <c r="U6560">
        <v>40</v>
      </c>
    </row>
    <row r="6561" spans="1:22" x14ac:dyDescent="0.2">
      <c r="A6561" s="1">
        <v>35414</v>
      </c>
      <c r="B6561">
        <v>1996</v>
      </c>
      <c r="C6561">
        <f>_xlfn.MAXIFS(Table1[ScheduleWeekWritten],Table1[ScheduleSeason],Table1[[#This Row],[ScheduleSeason]])</f>
        <v>17</v>
      </c>
      <c r="D6561">
        <v>16</v>
      </c>
      <c r="E6561" cm="1">
        <f t="array" ref="E6561">_xlfn.XLOOKUP(Table1[[#This Row],[ScheduleWeekWritten]],Table3[Game],100+Table3[Increase],Table1[[#This Row],[ScheduleWeekWritten]])</f>
        <v>16</v>
      </c>
      <c r="F6561" t="b">
        <v>0</v>
      </c>
      <c r="G6561" t="s">
        <v>45</v>
      </c>
      <c r="H6561">
        <v>3</v>
      </c>
      <c r="I6561">
        <v>31</v>
      </c>
      <c r="J6561" t="s">
        <v>33</v>
      </c>
      <c r="K6561" t="s">
        <v>35</v>
      </c>
      <c r="L6561" t="str">
        <f>_xlfn.XLOOKUP(Table1[[#This Row],[TeamFavoriteID]],Table2[team_id],Table2[team_name],_xlfn.XLOOKUP(Table1[[#This Row],[TeamFavoriteID]],Table2[team_id_pfr],Table2[team_name],"Even"))</f>
        <v>Green Bay Packers</v>
      </c>
      <c r="M6561">
        <v>-8</v>
      </c>
      <c r="N6561">
        <f>IF(Table1[[#This Row],[TeamFavorite]]=Table1[[#This Row],[TeamHome]],Table1[[#This Row],[ScoreAway]]-Table1[[#This Row],[ScoreHome]],Table1[[#This Row],[ScoreHome]]-Table1[[#This Row],[ScoreAway]])</f>
        <v>-28</v>
      </c>
      <c r="O6561">
        <f>IF(Table1[[#This Row],[SpreadActual]]&lt;Table1[[#This Row],[SpreadFavorite]],1,0)</f>
        <v>1</v>
      </c>
      <c r="P6561">
        <v>47</v>
      </c>
      <c r="Q6561" t="s">
        <v>125</v>
      </c>
      <c r="R6561" t="b">
        <v>0</v>
      </c>
      <c r="S6561">
        <v>72</v>
      </c>
      <c r="T6561">
        <v>0</v>
      </c>
      <c r="V6561" t="s">
        <v>103</v>
      </c>
    </row>
    <row r="6562" spans="1:22" x14ac:dyDescent="0.2">
      <c r="A6562" s="1">
        <v>35414</v>
      </c>
      <c r="B6562">
        <v>1996</v>
      </c>
      <c r="C6562">
        <f>_xlfn.MAXIFS(Table1[ScheduleWeekWritten],Table1[ScheduleSeason],Table1[[#This Row],[ScheduleSeason]])</f>
        <v>17</v>
      </c>
      <c r="D6562">
        <v>16</v>
      </c>
      <c r="E6562" cm="1">
        <f t="array" ref="E6562">_xlfn.XLOOKUP(Table1[[#This Row],[ScheduleWeekWritten]],Table3[Game],100+Table3[Increase],Table1[[#This Row],[ScheduleWeekWritten]])</f>
        <v>16</v>
      </c>
      <c r="F6562" t="b">
        <v>0</v>
      </c>
      <c r="G6562" t="s">
        <v>23</v>
      </c>
      <c r="H6562">
        <v>13</v>
      </c>
      <c r="I6562">
        <v>21</v>
      </c>
      <c r="J6562" t="s">
        <v>101</v>
      </c>
      <c r="K6562" t="s">
        <v>25</v>
      </c>
      <c r="L6562" t="str">
        <f>_xlfn.XLOOKUP(Table1[[#This Row],[TeamFavoriteID]],Table2[team_id],Table2[team_name],_xlfn.XLOOKUP(Table1[[#This Row],[TeamFavoriteID]],Table2[team_id_pfr],Table2[team_name],"Even"))</f>
        <v>Houston Oilers</v>
      </c>
      <c r="M6562">
        <v>-4</v>
      </c>
      <c r="N6562">
        <f>IF(Table1[[#This Row],[TeamFavorite]]=Table1[[#This Row],[TeamHome]],Table1[[#This Row],[ScoreAway]]-Table1[[#This Row],[ScoreHome]],Table1[[#This Row],[ScoreHome]]-Table1[[#This Row],[ScoreAway]])</f>
        <v>8</v>
      </c>
      <c r="O6562">
        <f>IF(Table1[[#This Row],[SpreadActual]]&lt;Table1[[#This Row],[SpreadFavorite]],1,0)</f>
        <v>0</v>
      </c>
      <c r="P6562">
        <v>44</v>
      </c>
      <c r="Q6562" t="s">
        <v>102</v>
      </c>
      <c r="R6562" t="b">
        <v>0</v>
      </c>
      <c r="S6562">
        <v>72</v>
      </c>
      <c r="T6562">
        <v>0</v>
      </c>
      <c r="V6562" t="s">
        <v>103</v>
      </c>
    </row>
    <row r="6563" spans="1:22" x14ac:dyDescent="0.2">
      <c r="A6563" s="1">
        <v>35414</v>
      </c>
      <c r="B6563">
        <v>1996</v>
      </c>
      <c r="C6563">
        <f>_xlfn.MAXIFS(Table1[ScheduleWeekWritten],Table1[ScheduleSeason],Table1[[#This Row],[ScheduleSeason]])</f>
        <v>17</v>
      </c>
      <c r="D6563">
        <v>16</v>
      </c>
      <c r="E6563" cm="1">
        <f t="array" ref="E6563">_xlfn.XLOOKUP(Table1[[#This Row],[ScheduleWeekWritten]],Table3[Game],100+Table3[Increase],Table1[[#This Row],[ScheduleWeekWritten]])</f>
        <v>16</v>
      </c>
      <c r="F6563" t="b">
        <v>0</v>
      </c>
      <c r="G6563" t="s">
        <v>154</v>
      </c>
      <c r="H6563">
        <v>20</v>
      </c>
      <c r="I6563">
        <v>13</v>
      </c>
      <c r="J6563" t="s">
        <v>128</v>
      </c>
      <c r="K6563" t="s">
        <v>161</v>
      </c>
      <c r="L6563" t="str">
        <f>_xlfn.XLOOKUP(Table1[[#This Row],[TeamFavoriteID]],Table2[team_id],Table2[team_name],_xlfn.XLOOKUP(Table1[[#This Row],[TeamFavoriteID]],Table2[team_id_pfr],Table2[team_name],"Even"))</f>
        <v>Jacksonville Jaguars</v>
      </c>
      <c r="M6563">
        <v>-5</v>
      </c>
      <c r="N6563">
        <f>IF(Table1[[#This Row],[TeamFavorite]]=Table1[[#This Row],[TeamHome]],Table1[[#This Row],[ScoreAway]]-Table1[[#This Row],[ScoreHome]],Table1[[#This Row],[ScoreHome]]-Table1[[#This Row],[ScoreAway]])</f>
        <v>-7</v>
      </c>
      <c r="O6563">
        <f>IF(Table1[[#This Row],[SpreadActual]]&lt;Table1[[#This Row],[SpreadFavorite]],1,0)</f>
        <v>1</v>
      </c>
      <c r="P6563">
        <v>43</v>
      </c>
      <c r="Q6563" t="s">
        <v>155</v>
      </c>
      <c r="R6563" t="b">
        <v>0</v>
      </c>
      <c r="S6563">
        <v>56</v>
      </c>
      <c r="T6563">
        <v>10</v>
      </c>
      <c r="U6563">
        <v>76</v>
      </c>
    </row>
    <row r="6564" spans="1:22" x14ac:dyDescent="0.2">
      <c r="A6564" s="1">
        <v>35414</v>
      </c>
      <c r="B6564">
        <v>1996</v>
      </c>
      <c r="C6564">
        <f>_xlfn.MAXIFS(Table1[ScheduleWeekWritten],Table1[ScheduleSeason],Table1[[#This Row],[ScheduleSeason]])</f>
        <v>17</v>
      </c>
      <c r="D6564">
        <v>16</v>
      </c>
      <c r="E6564" cm="1">
        <f t="array" ref="E6564">_xlfn.XLOOKUP(Table1[[#This Row],[ScheduleWeekWritten]],Table3[Game],100+Table3[Increase],Table1[[#This Row],[ScheduleWeekWritten]])</f>
        <v>16</v>
      </c>
      <c r="F6564" t="b">
        <v>0</v>
      </c>
      <c r="G6564" t="s">
        <v>42</v>
      </c>
      <c r="H6564">
        <v>19</v>
      </c>
      <c r="I6564">
        <v>24</v>
      </c>
      <c r="J6564" t="s">
        <v>140</v>
      </c>
      <c r="K6564" t="s">
        <v>75</v>
      </c>
      <c r="L6564" t="str">
        <f>_xlfn.XLOOKUP(Table1[[#This Row],[TeamFavoriteID]],Table2[team_id],Table2[team_name],_xlfn.XLOOKUP(Table1[[#This Row],[TeamFavoriteID]],Table2[team_id_pfr],Table2[team_name],"Even"))</f>
        <v>Kansas City Chiefs</v>
      </c>
      <c r="M6564">
        <v>-7</v>
      </c>
      <c r="N6564">
        <f>IF(Table1[[#This Row],[TeamFavorite]]=Table1[[#This Row],[TeamHome]],Table1[[#This Row],[ScoreAway]]-Table1[[#This Row],[ScoreHome]],Table1[[#This Row],[ScoreHome]]-Table1[[#This Row],[ScoreAway]])</f>
        <v>5</v>
      </c>
      <c r="O6564">
        <f>IF(Table1[[#This Row],[SpreadActual]]&lt;Table1[[#This Row],[SpreadFavorite]],1,0)</f>
        <v>0</v>
      </c>
      <c r="P6564">
        <v>37</v>
      </c>
      <c r="Q6564" t="s">
        <v>117</v>
      </c>
      <c r="R6564" t="b">
        <v>0</v>
      </c>
      <c r="S6564">
        <v>33</v>
      </c>
      <c r="T6564">
        <v>15</v>
      </c>
      <c r="U6564">
        <v>77</v>
      </c>
    </row>
    <row r="6565" spans="1:22" x14ac:dyDescent="0.2">
      <c r="A6565" s="1">
        <v>35414</v>
      </c>
      <c r="B6565">
        <v>1996</v>
      </c>
      <c r="C6565">
        <f>_xlfn.MAXIFS(Table1[ScheduleWeekWritten],Table1[ScheduleSeason],Table1[[#This Row],[ScheduleSeason]])</f>
        <v>17</v>
      </c>
      <c r="D6565">
        <v>16</v>
      </c>
      <c r="E6565" cm="1">
        <f t="array" ref="E6565">_xlfn.XLOOKUP(Table1[[#This Row],[ScheduleWeekWritten]],Table3[Game],100+Table3[Increase],Table1[[#This Row],[ScheduleWeekWritten]])</f>
        <v>16</v>
      </c>
      <c r="F6565" t="b">
        <v>0</v>
      </c>
      <c r="G6565" t="s">
        <v>54</v>
      </c>
      <c r="H6565">
        <v>21</v>
      </c>
      <c r="I6565">
        <v>10</v>
      </c>
      <c r="J6565" t="s">
        <v>127</v>
      </c>
      <c r="K6565" t="s">
        <v>55</v>
      </c>
      <c r="L6565" t="str">
        <f>_xlfn.XLOOKUP(Table1[[#This Row],[TeamFavoriteID]],Table2[team_id],Table2[team_name],_xlfn.XLOOKUP(Table1[[#This Row],[TeamFavoriteID]],Table2[team_id_pfr],Table2[team_name],"Even"))</f>
        <v>Minnesota Vikings</v>
      </c>
      <c r="M6565">
        <v>-6</v>
      </c>
      <c r="N6565">
        <f>IF(Table1[[#This Row],[TeamFavorite]]=Table1[[#This Row],[TeamHome]],Table1[[#This Row],[ScoreAway]]-Table1[[#This Row],[ScoreHome]],Table1[[#This Row],[ScoreHome]]-Table1[[#This Row],[ScoreAway]])</f>
        <v>-11</v>
      </c>
      <c r="O6565">
        <f>IF(Table1[[#This Row],[SpreadActual]]&lt;Table1[[#This Row],[SpreadFavorite]],1,0)</f>
        <v>1</v>
      </c>
      <c r="P6565">
        <v>36.5</v>
      </c>
      <c r="Q6565" t="s">
        <v>137</v>
      </c>
      <c r="R6565" t="b">
        <v>0</v>
      </c>
      <c r="S6565">
        <v>72</v>
      </c>
      <c r="T6565">
        <v>0</v>
      </c>
      <c r="V6565" t="s">
        <v>103</v>
      </c>
    </row>
    <row r="6566" spans="1:22" x14ac:dyDescent="0.2">
      <c r="A6566" s="1">
        <v>35414</v>
      </c>
      <c r="B6566">
        <v>1996</v>
      </c>
      <c r="C6566">
        <f>_xlfn.MAXIFS(Table1[ScheduleWeekWritten],Table1[ScheduleSeason],Table1[[#This Row],[ScheduleSeason]])</f>
        <v>17</v>
      </c>
      <c r="D6566">
        <v>16</v>
      </c>
      <c r="E6566" cm="1">
        <f t="array" ref="E6566">_xlfn.XLOOKUP(Table1[[#This Row],[ScheduleWeekWritten]],Table3[Game],100+Table3[Increase],Table1[[#This Row],[ScheduleWeekWritten]])</f>
        <v>16</v>
      </c>
      <c r="F6566" t="b">
        <v>0</v>
      </c>
      <c r="G6566" t="s">
        <v>50</v>
      </c>
      <c r="H6566">
        <v>3</v>
      </c>
      <c r="I6566">
        <v>17</v>
      </c>
      <c r="J6566" t="s">
        <v>95</v>
      </c>
      <c r="K6566" t="s">
        <v>90</v>
      </c>
      <c r="L6566" t="str">
        <f>_xlfn.XLOOKUP(Table1[[#This Row],[TeamFavoriteID]],Table2[team_id],Table2[team_name],_xlfn.XLOOKUP(Table1[[#This Row],[TeamFavoriteID]],Table2[team_id_pfr],Table2[team_name],"Even"))</f>
        <v>New York Giants</v>
      </c>
      <c r="M6566">
        <v>-7</v>
      </c>
      <c r="N6566">
        <f>IF(Table1[[#This Row],[TeamFavorite]]=Table1[[#This Row],[TeamHome]],Table1[[#This Row],[ScoreAway]]-Table1[[#This Row],[ScoreHome]],Table1[[#This Row],[ScoreHome]]-Table1[[#This Row],[ScoreAway]])</f>
        <v>14</v>
      </c>
      <c r="O6566">
        <f>IF(Table1[[#This Row],[SpreadActual]]&lt;Table1[[#This Row],[SpreadFavorite]],1,0)</f>
        <v>0</v>
      </c>
      <c r="P6566">
        <v>36</v>
      </c>
      <c r="Q6566" t="s">
        <v>126</v>
      </c>
      <c r="R6566" t="b">
        <v>0</v>
      </c>
      <c r="S6566">
        <v>42</v>
      </c>
      <c r="T6566">
        <v>14</v>
      </c>
      <c r="U6566">
        <v>82</v>
      </c>
    </row>
    <row r="6567" spans="1:22" x14ac:dyDescent="0.2">
      <c r="A6567" s="1">
        <v>35414</v>
      </c>
      <c r="B6567">
        <v>1996</v>
      </c>
      <c r="C6567">
        <f>_xlfn.MAXIFS(Table1[ScheduleWeekWritten],Table1[ScheduleSeason],Table1[[#This Row],[ScheduleSeason]])</f>
        <v>17</v>
      </c>
      <c r="D6567">
        <v>16</v>
      </c>
      <c r="E6567" cm="1">
        <f t="array" ref="E6567">_xlfn.XLOOKUP(Table1[[#This Row],[ScheduleWeekWritten]],Table3[Game],100+Table3[Increase],Table1[[#This Row],[ScheduleWeekWritten]])</f>
        <v>16</v>
      </c>
      <c r="F6567" t="b">
        <v>0</v>
      </c>
      <c r="G6567" t="s">
        <v>49</v>
      </c>
      <c r="H6567">
        <v>15</v>
      </c>
      <c r="I6567">
        <v>25</v>
      </c>
      <c r="J6567" t="s">
        <v>53</v>
      </c>
      <c r="K6567" t="s">
        <v>87</v>
      </c>
      <c r="L6567" t="str">
        <f>_xlfn.XLOOKUP(Table1[[#This Row],[TeamFavoriteID]],Table2[team_id],Table2[team_name],_xlfn.XLOOKUP(Table1[[#This Row],[TeamFavoriteID]],Table2[team_id_pfr],Table2[team_name],"Even"))</f>
        <v>San Francisco 49ers</v>
      </c>
      <c r="M6567">
        <v>-2.5</v>
      </c>
      <c r="N6567">
        <f>IF(Table1[[#This Row],[TeamFavorite]]=Table1[[#This Row],[TeamHome]],Table1[[#This Row],[ScoreAway]]-Table1[[#This Row],[ScoreHome]],Table1[[#This Row],[ScoreHome]]-Table1[[#This Row],[ScoreAway]])</f>
        <v>-10</v>
      </c>
      <c r="O6567">
        <f>IF(Table1[[#This Row],[SpreadActual]]&lt;Table1[[#This Row],[SpreadFavorite]],1,0)</f>
        <v>1</v>
      </c>
      <c r="P6567">
        <v>39</v>
      </c>
      <c r="Q6567" t="s">
        <v>113</v>
      </c>
      <c r="R6567" t="b">
        <v>0</v>
      </c>
      <c r="S6567">
        <v>32</v>
      </c>
      <c r="T6567">
        <v>6</v>
      </c>
      <c r="U6567">
        <v>85</v>
      </c>
    </row>
    <row r="6568" spans="1:22" x14ac:dyDescent="0.2">
      <c r="A6568" s="1">
        <v>35415</v>
      </c>
      <c r="B6568">
        <v>1996</v>
      </c>
      <c r="C6568">
        <f>_xlfn.MAXIFS(Table1[ScheduleWeekWritten],Table1[ScheduleSeason],Table1[[#This Row],[ScheduleSeason]])</f>
        <v>17</v>
      </c>
      <c r="D6568">
        <v>16</v>
      </c>
      <c r="E6568" cm="1">
        <f t="array" ref="E6568">_xlfn.XLOOKUP(Table1[[#This Row],[ScheduleWeekWritten]],Table3[Game],100+Table3[Increase],Table1[[#This Row],[ScheduleWeekWritten]])</f>
        <v>16</v>
      </c>
      <c r="F6568" t="b">
        <v>0</v>
      </c>
      <c r="G6568" t="s">
        <v>19</v>
      </c>
      <c r="H6568">
        <v>16</v>
      </c>
      <c r="I6568">
        <v>14</v>
      </c>
      <c r="J6568" t="s">
        <v>28</v>
      </c>
      <c r="K6568" t="s">
        <v>43</v>
      </c>
      <c r="L6568" t="str">
        <f>_xlfn.XLOOKUP(Table1[[#This Row],[TeamFavoriteID]],Table2[team_id],Table2[team_name],_xlfn.XLOOKUP(Table1[[#This Row],[TeamFavoriteID]],Table2[team_id_pfr],Table2[team_name],"Even"))</f>
        <v>Buffalo Bills</v>
      </c>
      <c r="M6568">
        <v>-1</v>
      </c>
      <c r="N6568">
        <f>IF(Table1[[#This Row],[TeamFavorite]]=Table1[[#This Row],[TeamHome]],Table1[[#This Row],[ScoreAway]]-Table1[[#This Row],[ScoreHome]],Table1[[#This Row],[ScoreHome]]-Table1[[#This Row],[ScoreAway]])</f>
        <v>2</v>
      </c>
      <c r="O6568">
        <f>IF(Table1[[#This Row],[SpreadActual]]&lt;Table1[[#This Row],[SpreadFavorite]],1,0)</f>
        <v>0</v>
      </c>
      <c r="P6568">
        <v>41.5</v>
      </c>
      <c r="Q6568" t="s">
        <v>143</v>
      </c>
      <c r="R6568" t="b">
        <v>0</v>
      </c>
      <c r="S6568">
        <v>68</v>
      </c>
      <c r="T6568">
        <v>8</v>
      </c>
      <c r="U6568">
        <v>64</v>
      </c>
    </row>
    <row r="6569" spans="1:22" x14ac:dyDescent="0.2">
      <c r="A6569" s="1">
        <v>35420</v>
      </c>
      <c r="B6569">
        <v>1996</v>
      </c>
      <c r="C6569">
        <f>_xlfn.MAXIFS(Table1[ScheduleWeekWritten],Table1[ScheduleSeason],Table1[[#This Row],[ScheduleSeason]])</f>
        <v>17</v>
      </c>
      <c r="D6569">
        <v>17</v>
      </c>
      <c r="E6569" cm="1">
        <f t="array" ref="E6569">_xlfn.XLOOKUP(Table1[[#This Row],[ScheduleWeekWritten]],Table3[Game],100+Table3[Increase],Table1[[#This Row],[ScheduleWeekWritten]])</f>
        <v>17</v>
      </c>
      <c r="F6569" t="b">
        <v>0</v>
      </c>
      <c r="G6569" t="s">
        <v>50</v>
      </c>
      <c r="H6569">
        <v>22</v>
      </c>
      <c r="I6569">
        <v>23</v>
      </c>
      <c r="J6569" t="s">
        <v>115</v>
      </c>
      <c r="K6569" t="s">
        <v>70</v>
      </c>
      <c r="L6569" t="str">
        <f>_xlfn.XLOOKUP(Table1[[#This Row],[TeamFavoriteID]],Table2[team_id],Table2[team_name],_xlfn.XLOOKUP(Table1[[#This Row],[TeamFavoriteID]],Table2[team_id_pfr],Table2[team_name],"Even"))</f>
        <v>Boston Patriots</v>
      </c>
      <c r="M6569">
        <v>-8.5</v>
      </c>
      <c r="N6569">
        <f>IF(Table1[[#This Row],[TeamFavorite]]=Table1[[#This Row],[TeamHome]],Table1[[#This Row],[ScoreAway]]-Table1[[#This Row],[ScoreHome]],Table1[[#This Row],[ScoreHome]]-Table1[[#This Row],[ScoreAway]])</f>
        <v>-1</v>
      </c>
      <c r="O6569">
        <f>IF(Table1[[#This Row],[SpreadActual]]&lt;Table1[[#This Row],[SpreadFavorite]],1,0)</f>
        <v>0</v>
      </c>
      <c r="P6569">
        <v>39.5</v>
      </c>
      <c r="Q6569" t="s">
        <v>126</v>
      </c>
      <c r="R6569" t="b">
        <v>0</v>
      </c>
      <c r="S6569">
        <v>26</v>
      </c>
      <c r="T6569">
        <v>13</v>
      </c>
      <c r="U6569">
        <v>51</v>
      </c>
    </row>
    <row r="6570" spans="1:22" x14ac:dyDescent="0.2">
      <c r="A6570" s="1">
        <v>35420</v>
      </c>
      <c r="B6570">
        <v>1996</v>
      </c>
      <c r="C6570">
        <f>_xlfn.MAXIFS(Table1[ScheduleWeekWritten],Table1[ScheduleSeason],Table1[[#This Row],[ScheduleSeason]])</f>
        <v>17</v>
      </c>
      <c r="D6570">
        <v>17</v>
      </c>
      <c r="E6570" cm="1">
        <f t="array" ref="E6570">_xlfn.XLOOKUP(Table1[[#This Row],[ScheduleWeekWritten]],Table3[Game],100+Table3[Increase],Table1[[#This Row],[ScheduleWeekWritten]])</f>
        <v>17</v>
      </c>
      <c r="F6570" t="b">
        <v>0</v>
      </c>
      <c r="G6570" t="s">
        <v>153</v>
      </c>
      <c r="H6570">
        <v>14</v>
      </c>
      <c r="I6570">
        <v>13</v>
      </c>
      <c r="J6570" t="s">
        <v>95</v>
      </c>
      <c r="K6570" t="s">
        <v>40</v>
      </c>
      <c r="L6570" t="str">
        <f>_xlfn.XLOOKUP(Table1[[#This Row],[TeamFavoriteID]],Table2[team_id],Table2[team_name],_xlfn.XLOOKUP(Table1[[#This Row],[TeamFavoriteID]],Table2[team_id_pfr],Table2[team_name],"Even"))</f>
        <v>Los Angeles Rams</v>
      </c>
      <c r="M6570">
        <v>-5</v>
      </c>
      <c r="N6570">
        <f>IF(Table1[[#This Row],[TeamFavorite]]=Table1[[#This Row],[TeamHome]],Table1[[#This Row],[ScoreAway]]-Table1[[#This Row],[ScoreHome]],Table1[[#This Row],[ScoreHome]]-Table1[[#This Row],[ScoreAway]])</f>
        <v>1</v>
      </c>
      <c r="O6570">
        <f>IF(Table1[[#This Row],[SpreadActual]]&lt;Table1[[#This Row],[SpreadFavorite]],1,0)</f>
        <v>0</v>
      </c>
      <c r="P6570">
        <v>42</v>
      </c>
      <c r="Q6570" t="s">
        <v>157</v>
      </c>
      <c r="R6570" t="b">
        <v>0</v>
      </c>
      <c r="S6570">
        <v>72</v>
      </c>
      <c r="T6570">
        <v>0</v>
      </c>
      <c r="V6570" t="s">
        <v>103</v>
      </c>
    </row>
    <row r="6571" spans="1:22" x14ac:dyDescent="0.2">
      <c r="A6571" s="1">
        <v>35421</v>
      </c>
      <c r="B6571">
        <v>1996</v>
      </c>
      <c r="C6571">
        <f>_xlfn.MAXIFS(Table1[ScheduleWeekWritten],Table1[ScheduleSeason],Table1[[#This Row],[ScheduleSeason]])</f>
        <v>17</v>
      </c>
      <c r="D6571">
        <v>17</v>
      </c>
      <c r="E6571" cm="1">
        <f t="array" ref="E6571">_xlfn.XLOOKUP(Table1[[#This Row],[ScheduleWeekWritten]],Table3[Game],100+Table3[Increase],Table1[[#This Row],[ScheduleWeekWritten]])</f>
        <v>17</v>
      </c>
      <c r="F6571" t="b">
        <v>0</v>
      </c>
      <c r="G6571" t="s">
        <v>158</v>
      </c>
      <c r="H6571">
        <v>21</v>
      </c>
      <c r="I6571">
        <v>24</v>
      </c>
      <c r="J6571" t="s">
        <v>23</v>
      </c>
      <c r="K6571" t="s">
        <v>159</v>
      </c>
      <c r="L6571" t="str">
        <f>_xlfn.XLOOKUP(Table1[[#This Row],[TeamFavoriteID]],Table2[team_id],Table2[team_name],_xlfn.XLOOKUP(Table1[[#This Row],[TeamFavoriteID]],Table2[team_id_pfr],Table2[team_name],"Even"))</f>
        <v>Baltimore Ravens</v>
      </c>
      <c r="M6571">
        <v>-3</v>
      </c>
      <c r="N6571">
        <f>IF(Table1[[#This Row],[TeamFavorite]]=Table1[[#This Row],[TeamHome]],Table1[[#This Row],[ScoreAway]]-Table1[[#This Row],[ScoreHome]],Table1[[#This Row],[ScoreHome]]-Table1[[#This Row],[ScoreAway]])</f>
        <v>3</v>
      </c>
      <c r="O6571">
        <f>IF(Table1[[#This Row],[SpreadActual]]&lt;Table1[[#This Row],[SpreadFavorite]],1,0)</f>
        <v>0</v>
      </c>
      <c r="P6571">
        <v>45.5</v>
      </c>
      <c r="Q6571" t="s">
        <v>80</v>
      </c>
      <c r="R6571" t="b">
        <v>0</v>
      </c>
      <c r="S6571">
        <v>27</v>
      </c>
      <c r="T6571">
        <v>3</v>
      </c>
      <c r="U6571">
        <v>73</v>
      </c>
    </row>
    <row r="6572" spans="1:22" x14ac:dyDescent="0.2">
      <c r="A6572" s="1">
        <v>35421</v>
      </c>
      <c r="B6572">
        <v>1996</v>
      </c>
      <c r="C6572">
        <f>_xlfn.MAXIFS(Table1[ScheduleWeekWritten],Table1[ScheduleSeason],Table1[[#This Row],[ScheduleSeason]])</f>
        <v>17</v>
      </c>
      <c r="D6572">
        <v>17</v>
      </c>
      <c r="E6572" cm="1">
        <f t="array" ref="E6572">_xlfn.XLOOKUP(Table1[[#This Row],[ScheduleWeekWritten]],Table3[Game],100+Table3[Increase],Table1[[#This Row],[ScheduleWeekWritten]])</f>
        <v>17</v>
      </c>
      <c r="F6572" t="b">
        <v>0</v>
      </c>
      <c r="G6572" t="s">
        <v>28</v>
      </c>
      <c r="H6572">
        <v>20</v>
      </c>
      <c r="I6572">
        <v>9</v>
      </c>
      <c r="J6572" t="s">
        <v>42</v>
      </c>
      <c r="K6572" t="s">
        <v>43</v>
      </c>
      <c r="L6572" t="str">
        <f>_xlfn.XLOOKUP(Table1[[#This Row],[TeamFavoriteID]],Table2[team_id],Table2[team_name],_xlfn.XLOOKUP(Table1[[#This Row],[TeamFavoriteID]],Table2[team_id_pfr],Table2[team_name],"Even"))</f>
        <v>Buffalo Bills</v>
      </c>
      <c r="M6572">
        <v>-5</v>
      </c>
      <c r="N6572">
        <f>IF(Table1[[#This Row],[TeamFavorite]]=Table1[[#This Row],[TeamHome]],Table1[[#This Row],[ScoreAway]]-Table1[[#This Row],[ScoreHome]],Table1[[#This Row],[ScoreHome]]-Table1[[#This Row],[ScoreAway]])</f>
        <v>-11</v>
      </c>
      <c r="O6572">
        <f>IF(Table1[[#This Row],[SpreadActual]]&lt;Table1[[#This Row],[SpreadFavorite]],1,0)</f>
        <v>1</v>
      </c>
      <c r="P6572">
        <v>36.5</v>
      </c>
      <c r="Q6572" t="s">
        <v>123</v>
      </c>
      <c r="R6572" t="b">
        <v>0</v>
      </c>
      <c r="S6572">
        <v>32</v>
      </c>
      <c r="T6572">
        <v>14</v>
      </c>
      <c r="U6572">
        <v>74</v>
      </c>
    </row>
    <row r="6573" spans="1:22" x14ac:dyDescent="0.2">
      <c r="A6573" s="1">
        <v>35421</v>
      </c>
      <c r="B6573">
        <v>1996</v>
      </c>
      <c r="C6573">
        <f>_xlfn.MAXIFS(Table1[ScheduleWeekWritten],Table1[ScheduleSeason],Table1[[#This Row],[ScheduleSeason]])</f>
        <v>17</v>
      </c>
      <c r="D6573">
        <v>17</v>
      </c>
      <c r="E6573" cm="1">
        <f t="array" ref="E6573">_xlfn.XLOOKUP(Table1[[#This Row],[ScheduleWeekWritten]],Table3[Game],100+Table3[Increase],Table1[[#This Row],[ScheduleWeekWritten]])</f>
        <v>17</v>
      </c>
      <c r="F6573" t="b">
        <v>0</v>
      </c>
      <c r="G6573" t="s">
        <v>152</v>
      </c>
      <c r="H6573">
        <v>18</v>
      </c>
      <c r="I6573">
        <v>14</v>
      </c>
      <c r="J6573" t="s">
        <v>49</v>
      </c>
      <c r="K6573" t="s">
        <v>162</v>
      </c>
      <c r="L6573" t="str">
        <f>_xlfn.XLOOKUP(Table1[[#This Row],[TeamFavoriteID]],Table2[team_id],Table2[team_name],_xlfn.XLOOKUP(Table1[[#This Row],[TeamFavoriteID]],Table2[team_id_pfr],Table2[team_name],"Even"))</f>
        <v>Carolina Panthers</v>
      </c>
      <c r="M6573">
        <v>-5.5</v>
      </c>
      <c r="N6573">
        <f>IF(Table1[[#This Row],[TeamFavorite]]=Table1[[#This Row],[TeamHome]],Table1[[#This Row],[ScoreAway]]-Table1[[#This Row],[ScoreHome]],Table1[[#This Row],[ScoreHome]]-Table1[[#This Row],[ScoreAway]])</f>
        <v>-4</v>
      </c>
      <c r="O6573">
        <f>IF(Table1[[#This Row],[SpreadActual]]&lt;Table1[[#This Row],[SpreadFavorite]],1,0)</f>
        <v>0</v>
      </c>
      <c r="P6573">
        <v>36</v>
      </c>
      <c r="Q6573" t="s">
        <v>160</v>
      </c>
      <c r="R6573" t="b">
        <v>0</v>
      </c>
      <c r="S6573">
        <v>33</v>
      </c>
      <c r="T6573">
        <v>4</v>
      </c>
      <c r="U6573">
        <v>52</v>
      </c>
    </row>
    <row r="6574" spans="1:22" x14ac:dyDescent="0.2">
      <c r="A6574" s="1">
        <v>35421</v>
      </c>
      <c r="B6574">
        <v>1996</v>
      </c>
      <c r="C6574">
        <f>_xlfn.MAXIFS(Table1[ScheduleWeekWritten],Table1[ScheduleSeason],Table1[[#This Row],[ScheduleSeason]])</f>
        <v>17</v>
      </c>
      <c r="D6574">
        <v>17</v>
      </c>
      <c r="E6574" cm="1">
        <f t="array" ref="E6574">_xlfn.XLOOKUP(Table1[[#This Row],[ScheduleWeekWritten]],Table3[Game],100+Table3[Increase],Table1[[#This Row],[ScheduleWeekWritten]])</f>
        <v>17</v>
      </c>
      <c r="F6574" t="b">
        <v>0</v>
      </c>
      <c r="G6574" t="s">
        <v>101</v>
      </c>
      <c r="H6574">
        <v>31</v>
      </c>
      <c r="I6574">
        <v>24</v>
      </c>
      <c r="J6574" t="s">
        <v>140</v>
      </c>
      <c r="K6574" t="s">
        <v>72</v>
      </c>
      <c r="L6574" t="str">
        <f>_xlfn.XLOOKUP(Table1[[#This Row],[TeamFavoriteID]],Table2[team_id],Table2[team_name],_xlfn.XLOOKUP(Table1[[#This Row],[TeamFavoriteID]],Table2[team_id_pfr],Table2[team_name],"Even"))</f>
        <v>Baltimore Colts</v>
      </c>
      <c r="M6574">
        <v>-1.5</v>
      </c>
      <c r="N6574">
        <f>IF(Table1[[#This Row],[TeamFavorite]]=Table1[[#This Row],[TeamHome]],Table1[[#This Row],[ScoreAway]]-Table1[[#This Row],[ScoreHome]],Table1[[#This Row],[ScoreHome]]-Table1[[#This Row],[ScoreAway]])</f>
        <v>7</v>
      </c>
      <c r="O6574">
        <f>IF(Table1[[#This Row],[SpreadActual]]&lt;Table1[[#This Row],[SpreadFavorite]],1,0)</f>
        <v>0</v>
      </c>
      <c r="P6574">
        <v>42</v>
      </c>
      <c r="Q6574" t="s">
        <v>111</v>
      </c>
      <c r="R6574" t="b">
        <v>0</v>
      </c>
      <c r="S6574">
        <v>37</v>
      </c>
      <c r="T6574">
        <v>12</v>
      </c>
      <c r="U6574">
        <v>61</v>
      </c>
    </row>
    <row r="6575" spans="1:22" x14ac:dyDescent="0.2">
      <c r="A6575" s="1">
        <v>35421</v>
      </c>
      <c r="B6575">
        <v>1996</v>
      </c>
      <c r="C6575">
        <f>_xlfn.MAXIFS(Table1[ScheduleWeekWritten],Table1[ScheduleSeason],Table1[[#This Row],[ScheduleSeason]])</f>
        <v>17</v>
      </c>
      <c r="D6575">
        <v>17</v>
      </c>
      <c r="E6575" cm="1">
        <f t="array" ref="E6575">_xlfn.XLOOKUP(Table1[[#This Row],[ScheduleWeekWritten]],Table3[Game],100+Table3[Increase],Table1[[#This Row],[ScheduleWeekWritten]])</f>
        <v>17</v>
      </c>
      <c r="F6575" t="b">
        <v>0</v>
      </c>
      <c r="G6575" t="s">
        <v>33</v>
      </c>
      <c r="H6575">
        <v>38</v>
      </c>
      <c r="I6575">
        <v>10</v>
      </c>
      <c r="J6575" t="s">
        <v>54</v>
      </c>
      <c r="K6575" t="s">
        <v>35</v>
      </c>
      <c r="L6575" t="str">
        <f>_xlfn.XLOOKUP(Table1[[#This Row],[TeamFavoriteID]],Table2[team_id],Table2[team_name],_xlfn.XLOOKUP(Table1[[#This Row],[TeamFavoriteID]],Table2[team_id_pfr],Table2[team_name],"Even"))</f>
        <v>Green Bay Packers</v>
      </c>
      <c r="M6575">
        <v>-11</v>
      </c>
      <c r="N6575">
        <f>IF(Table1[[#This Row],[TeamFavorite]]=Table1[[#This Row],[TeamHome]],Table1[[#This Row],[ScoreAway]]-Table1[[#This Row],[ScoreHome]],Table1[[#This Row],[ScoreHome]]-Table1[[#This Row],[ScoreAway]])</f>
        <v>-28</v>
      </c>
      <c r="O6575">
        <f>IF(Table1[[#This Row],[SpreadActual]]&lt;Table1[[#This Row],[SpreadFavorite]],1,0)</f>
        <v>1</v>
      </c>
      <c r="P6575">
        <v>39</v>
      </c>
      <c r="Q6575" t="s">
        <v>82</v>
      </c>
      <c r="R6575" t="b">
        <v>0</v>
      </c>
      <c r="S6575">
        <v>30</v>
      </c>
      <c r="T6575">
        <v>12</v>
      </c>
      <c r="U6575">
        <v>82</v>
      </c>
    </row>
    <row r="6576" spans="1:22" x14ac:dyDescent="0.2">
      <c r="A6576" s="1">
        <v>35421</v>
      </c>
      <c r="B6576">
        <v>1996</v>
      </c>
      <c r="C6576">
        <f>_xlfn.MAXIFS(Table1[ScheduleWeekWritten],Table1[ScheduleSeason],Table1[[#This Row],[ScheduleSeason]])</f>
        <v>17</v>
      </c>
      <c r="D6576">
        <v>17</v>
      </c>
      <c r="E6576" cm="1">
        <f t="array" ref="E6576">_xlfn.XLOOKUP(Table1[[#This Row],[ScheduleWeekWritten]],Table3[Game],100+Table3[Increase],Table1[[#This Row],[ScheduleWeekWritten]])</f>
        <v>17</v>
      </c>
      <c r="F6576" t="b">
        <v>0</v>
      </c>
      <c r="G6576" t="s">
        <v>154</v>
      </c>
      <c r="H6576">
        <v>19</v>
      </c>
      <c r="I6576">
        <v>17</v>
      </c>
      <c r="J6576" t="s">
        <v>38</v>
      </c>
      <c r="K6576" t="s">
        <v>161</v>
      </c>
      <c r="L6576" t="str">
        <f>_xlfn.XLOOKUP(Table1[[#This Row],[TeamFavoriteID]],Table2[team_id],Table2[team_name],_xlfn.XLOOKUP(Table1[[#This Row],[TeamFavoriteID]],Table2[team_id_pfr],Table2[team_name],"Even"))</f>
        <v>Jacksonville Jaguars</v>
      </c>
      <c r="M6576">
        <v>-8.5</v>
      </c>
      <c r="N6576">
        <f>IF(Table1[[#This Row],[TeamFavorite]]=Table1[[#This Row],[TeamHome]],Table1[[#This Row],[ScoreAway]]-Table1[[#This Row],[ScoreHome]],Table1[[#This Row],[ScoreHome]]-Table1[[#This Row],[ScoreAway]])</f>
        <v>-2</v>
      </c>
      <c r="O6576">
        <f>IF(Table1[[#This Row],[SpreadActual]]&lt;Table1[[#This Row],[SpreadFavorite]],1,0)</f>
        <v>0</v>
      </c>
      <c r="P6576">
        <v>45</v>
      </c>
      <c r="Q6576" t="s">
        <v>155</v>
      </c>
      <c r="R6576" t="b">
        <v>0</v>
      </c>
      <c r="S6576">
        <v>49</v>
      </c>
      <c r="T6576">
        <v>11</v>
      </c>
      <c r="U6576">
        <v>76</v>
      </c>
    </row>
    <row r="6577" spans="1:22" x14ac:dyDescent="0.2">
      <c r="A6577" s="1">
        <v>35421</v>
      </c>
      <c r="B6577">
        <v>1996</v>
      </c>
      <c r="C6577">
        <f>_xlfn.MAXIFS(Table1[ScheduleWeekWritten],Table1[ScheduleSeason],Table1[[#This Row],[ScheduleSeason]])</f>
        <v>17</v>
      </c>
      <c r="D6577">
        <v>17</v>
      </c>
      <c r="E6577" cm="1">
        <f t="array" ref="E6577">_xlfn.XLOOKUP(Table1[[#This Row],[ScheduleWeekWritten]],Table3[Game],100+Table3[Increase],Table1[[#This Row],[ScheduleWeekWritten]])</f>
        <v>17</v>
      </c>
      <c r="F6577" t="b">
        <v>0</v>
      </c>
      <c r="G6577" t="s">
        <v>31</v>
      </c>
      <c r="H6577">
        <v>28</v>
      </c>
      <c r="I6577">
        <v>31</v>
      </c>
      <c r="J6577" t="s">
        <v>19</v>
      </c>
      <c r="K6577" t="s">
        <v>91</v>
      </c>
      <c r="L6577" t="str">
        <f>_xlfn.XLOOKUP(Table1[[#This Row],[TeamFavoriteID]],Table2[team_id],Table2[team_name],_xlfn.XLOOKUP(Table1[[#This Row],[TeamFavoriteID]],Table2[team_id_pfr],Table2[team_name],"Even"))</f>
        <v>Miami Dolphins</v>
      </c>
      <c r="M6577">
        <v>-3.5</v>
      </c>
      <c r="N6577">
        <f>IF(Table1[[#This Row],[TeamFavorite]]=Table1[[#This Row],[TeamHome]],Table1[[#This Row],[ScoreAway]]-Table1[[#This Row],[ScoreHome]],Table1[[#This Row],[ScoreHome]]-Table1[[#This Row],[ScoreAway]])</f>
        <v>-3</v>
      </c>
      <c r="O6577">
        <f>IF(Table1[[#This Row],[SpreadActual]]&lt;Table1[[#This Row],[SpreadFavorite]],1,0)</f>
        <v>0</v>
      </c>
      <c r="P6577">
        <v>37</v>
      </c>
      <c r="Q6577" t="s">
        <v>126</v>
      </c>
      <c r="R6577" t="b">
        <v>0</v>
      </c>
      <c r="S6577">
        <v>32</v>
      </c>
      <c r="T6577">
        <v>10</v>
      </c>
      <c r="U6577">
        <v>54</v>
      </c>
    </row>
    <row r="6578" spans="1:22" x14ac:dyDescent="0.2">
      <c r="A6578" s="1">
        <v>35421</v>
      </c>
      <c r="B6578">
        <v>1996</v>
      </c>
      <c r="C6578">
        <f>_xlfn.MAXIFS(Table1[ScheduleWeekWritten],Table1[ScheduleSeason],Table1[[#This Row],[ScheduleSeason]])</f>
        <v>17</v>
      </c>
      <c r="D6578">
        <v>17</v>
      </c>
      <c r="E6578" cm="1">
        <f t="array" ref="E6578">_xlfn.XLOOKUP(Table1[[#This Row],[ScheduleWeekWritten]],Table3[Game],100+Table3[Increase],Table1[[#This Row],[ScheduleWeekWritten]])</f>
        <v>17</v>
      </c>
      <c r="F6578" t="b">
        <v>0</v>
      </c>
      <c r="G6578" t="s">
        <v>20</v>
      </c>
      <c r="H6578">
        <v>21</v>
      </c>
      <c r="I6578">
        <v>28</v>
      </c>
      <c r="J6578" t="s">
        <v>128</v>
      </c>
      <c r="K6578" t="s">
        <v>21</v>
      </c>
      <c r="L6578" t="str">
        <f>_xlfn.XLOOKUP(Table1[[#This Row],[TeamFavoriteID]],Table2[team_id],Table2[team_name],_xlfn.XLOOKUP(Table1[[#This Row],[TeamFavoriteID]],Table2[team_id_pfr],Table2[team_name],"Even"))</f>
        <v>Las Vegas Raiders</v>
      </c>
      <c r="M6578">
        <v>-4</v>
      </c>
      <c r="N6578">
        <f>IF(Table1[[#This Row],[TeamFavorite]]=Table1[[#This Row],[TeamHome]],Table1[[#This Row],[ScoreAway]]-Table1[[#This Row],[ScoreHome]],Table1[[#This Row],[ScoreHome]]-Table1[[#This Row],[ScoreAway]])</f>
        <v>-7</v>
      </c>
      <c r="O6578">
        <f>IF(Table1[[#This Row],[SpreadActual]]&lt;Table1[[#This Row],[SpreadFavorite]],1,0)</f>
        <v>1</v>
      </c>
      <c r="P6578">
        <v>41</v>
      </c>
      <c r="Q6578" t="s">
        <v>76</v>
      </c>
      <c r="R6578" t="b">
        <v>0</v>
      </c>
      <c r="S6578">
        <v>50</v>
      </c>
      <c r="T6578">
        <v>19</v>
      </c>
      <c r="U6578">
        <v>90</v>
      </c>
    </row>
    <row r="6579" spans="1:22" x14ac:dyDescent="0.2">
      <c r="A6579" s="1">
        <v>35421</v>
      </c>
      <c r="B6579">
        <v>1996</v>
      </c>
      <c r="C6579">
        <f>_xlfn.MAXIFS(Table1[ScheduleWeekWritten],Table1[ScheduleSeason],Table1[[#This Row],[ScheduleSeason]])</f>
        <v>17</v>
      </c>
      <c r="D6579">
        <v>17</v>
      </c>
      <c r="E6579" cm="1">
        <f t="array" ref="E6579">_xlfn.XLOOKUP(Table1[[#This Row],[ScheduleWeekWritten]],Table3[Game],100+Table3[Increase],Table1[[#This Row],[ScheduleWeekWritten]])</f>
        <v>17</v>
      </c>
      <c r="F6579" t="b">
        <v>0</v>
      </c>
      <c r="G6579" t="s">
        <v>58</v>
      </c>
      <c r="H6579">
        <v>29</v>
      </c>
      <c r="I6579">
        <v>19</v>
      </c>
      <c r="J6579" t="s">
        <v>149</v>
      </c>
      <c r="K6579" t="s">
        <v>77</v>
      </c>
      <c r="L6579" t="str">
        <f>_xlfn.XLOOKUP(Table1[[#This Row],[TeamFavoriteID]],Table2[team_id],Table2[team_name],_xlfn.XLOOKUP(Table1[[#This Row],[TeamFavoriteID]],Table2[team_id_pfr],Table2[team_name],"Even"))</f>
        <v>Philadelphia Eagles</v>
      </c>
      <c r="M6579">
        <v>-5.5</v>
      </c>
      <c r="N6579">
        <f>IF(Table1[[#This Row],[TeamFavorite]]=Table1[[#This Row],[TeamHome]],Table1[[#This Row],[ScoreAway]]-Table1[[#This Row],[ScoreHome]],Table1[[#This Row],[ScoreHome]]-Table1[[#This Row],[ScoreAway]])</f>
        <v>-10</v>
      </c>
      <c r="O6579">
        <f>IF(Table1[[#This Row],[SpreadActual]]&lt;Table1[[#This Row],[SpreadFavorite]],1,0)</f>
        <v>1</v>
      </c>
      <c r="P6579">
        <v>40</v>
      </c>
      <c r="Q6579" t="s">
        <v>112</v>
      </c>
      <c r="R6579" t="b">
        <v>0</v>
      </c>
      <c r="S6579">
        <v>30</v>
      </c>
      <c r="T6579">
        <v>8</v>
      </c>
      <c r="U6579">
        <v>68</v>
      </c>
    </row>
    <row r="6580" spans="1:22" x14ac:dyDescent="0.2">
      <c r="A6580" s="1">
        <v>35421</v>
      </c>
      <c r="B6580">
        <v>1996</v>
      </c>
      <c r="C6580">
        <f>_xlfn.MAXIFS(Table1[ScheduleWeekWritten],Table1[ScheduleSeason],Table1[[#This Row],[ScheduleSeason]])</f>
        <v>17</v>
      </c>
      <c r="D6580">
        <v>17</v>
      </c>
      <c r="E6580" cm="1">
        <f t="array" ref="E6580">_xlfn.XLOOKUP(Table1[[#This Row],[ScheduleWeekWritten]],Table3[Game],100+Table3[Increase],Table1[[#This Row],[ScheduleWeekWritten]])</f>
        <v>17</v>
      </c>
      <c r="F6580" t="b">
        <v>0</v>
      </c>
      <c r="G6580" t="s">
        <v>27</v>
      </c>
      <c r="H6580">
        <v>16</v>
      </c>
      <c r="I6580">
        <v>10</v>
      </c>
      <c r="J6580" t="s">
        <v>24</v>
      </c>
      <c r="K6580" t="s">
        <v>88</v>
      </c>
      <c r="L6580" t="str">
        <f>_xlfn.XLOOKUP(Table1[[#This Row],[TeamFavoriteID]],Table2[team_id],Table2[team_name],_xlfn.XLOOKUP(Table1[[#This Row],[TeamFavoriteID]],Table2[team_id_pfr],Table2[team_name],"Even"))</f>
        <v>Denver Broncos</v>
      </c>
      <c r="M6580">
        <v>-1.5</v>
      </c>
      <c r="N6580">
        <f>IF(Table1[[#This Row],[TeamFavorite]]=Table1[[#This Row],[TeamHome]],Table1[[#This Row],[ScoreAway]]-Table1[[#This Row],[ScoreHome]],Table1[[#This Row],[ScoreHome]]-Table1[[#This Row],[ScoreAway]])</f>
        <v>6</v>
      </c>
      <c r="O6580">
        <f>IF(Table1[[#This Row],[SpreadActual]]&lt;Table1[[#This Row],[SpreadFavorite]],1,0)</f>
        <v>0</v>
      </c>
      <c r="P6580">
        <v>40.5</v>
      </c>
      <c r="Q6580" t="s">
        <v>94</v>
      </c>
      <c r="R6580" t="b">
        <v>0</v>
      </c>
      <c r="S6580">
        <v>59</v>
      </c>
      <c r="T6580">
        <v>13</v>
      </c>
      <c r="U6580">
        <v>80</v>
      </c>
    </row>
    <row r="6581" spans="1:22" x14ac:dyDescent="0.2">
      <c r="A6581" s="1">
        <v>35421</v>
      </c>
      <c r="B6581">
        <v>1996</v>
      </c>
      <c r="C6581">
        <f>_xlfn.MAXIFS(Table1[ScheduleWeekWritten],Table1[ScheduleSeason],Table1[[#This Row],[ScheduleSeason]])</f>
        <v>17</v>
      </c>
      <c r="D6581">
        <v>17</v>
      </c>
      <c r="E6581" cm="1">
        <f t="array" ref="E6581">_xlfn.XLOOKUP(Table1[[#This Row],[ScheduleWeekWritten]],Table3[Game],100+Table3[Increase],Table1[[#This Row],[ScheduleWeekWritten]])</f>
        <v>17</v>
      </c>
      <c r="F6581" t="b">
        <v>0</v>
      </c>
      <c r="G6581" t="s">
        <v>127</v>
      </c>
      <c r="H6581">
        <v>34</v>
      </c>
      <c r="I6581">
        <v>19</v>
      </c>
      <c r="J6581" t="s">
        <v>46</v>
      </c>
      <c r="K6581" t="s">
        <v>133</v>
      </c>
      <c r="L6581" t="str">
        <f>_xlfn.XLOOKUP(Table1[[#This Row],[TeamFavoriteID]],Table2[team_id],Table2[team_name],_xlfn.XLOOKUP(Table1[[#This Row],[TeamFavoriteID]],Table2[team_id_pfr],Table2[team_name],"Even"))</f>
        <v>Tampa Bay Buccaneers</v>
      </c>
      <c r="M6581">
        <v>-2.5</v>
      </c>
      <c r="N6581">
        <f>IF(Table1[[#This Row],[TeamFavorite]]=Table1[[#This Row],[TeamHome]],Table1[[#This Row],[ScoreAway]]-Table1[[#This Row],[ScoreHome]],Table1[[#This Row],[ScoreHome]]-Table1[[#This Row],[ScoreAway]])</f>
        <v>-15</v>
      </c>
      <c r="O6581">
        <f>IF(Table1[[#This Row],[SpreadActual]]&lt;Table1[[#This Row],[SpreadFavorite]],1,0)</f>
        <v>1</v>
      </c>
      <c r="P6581">
        <v>36</v>
      </c>
      <c r="Q6581" t="s">
        <v>130</v>
      </c>
      <c r="R6581" t="b">
        <v>0</v>
      </c>
      <c r="S6581">
        <v>58</v>
      </c>
      <c r="T6581">
        <v>7</v>
      </c>
      <c r="U6581">
        <v>67</v>
      </c>
    </row>
    <row r="6582" spans="1:22" x14ac:dyDescent="0.2">
      <c r="A6582" s="1">
        <v>35421</v>
      </c>
      <c r="B6582">
        <v>1996</v>
      </c>
      <c r="C6582">
        <f>_xlfn.MAXIFS(Table1[ScheduleWeekWritten],Table1[ScheduleSeason],Table1[[#This Row],[ScheduleSeason]])</f>
        <v>17</v>
      </c>
      <c r="D6582">
        <v>17</v>
      </c>
      <c r="E6582" cm="1">
        <f t="array" ref="E6582">_xlfn.XLOOKUP(Table1[[#This Row],[ScheduleWeekWritten]],Table3[Game],100+Table3[Increase],Table1[[#This Row],[ScheduleWeekWritten]])</f>
        <v>17</v>
      </c>
      <c r="F6582" t="b">
        <v>0</v>
      </c>
      <c r="G6582" t="s">
        <v>61</v>
      </c>
      <c r="H6582">
        <v>37</v>
      </c>
      <c r="I6582">
        <v>10</v>
      </c>
      <c r="J6582" t="s">
        <v>67</v>
      </c>
      <c r="K6582" t="s">
        <v>68</v>
      </c>
      <c r="L6582" t="str">
        <f>_xlfn.XLOOKUP(Table1[[#This Row],[TeamFavoriteID]],Table2[team_id],Table2[team_name],_xlfn.XLOOKUP(Table1[[#This Row],[TeamFavoriteID]],Table2[team_id_pfr],Table2[team_name],"Even"))</f>
        <v>Dallas Cowboys</v>
      </c>
      <c r="M6582">
        <v>-1</v>
      </c>
      <c r="N6582">
        <f>IF(Table1[[#This Row],[TeamFavorite]]=Table1[[#This Row],[TeamHome]],Table1[[#This Row],[ScoreAway]]-Table1[[#This Row],[ScoreHome]],Table1[[#This Row],[ScoreHome]]-Table1[[#This Row],[ScoreAway]])</f>
        <v>27</v>
      </c>
      <c r="O6582">
        <f>IF(Table1[[#This Row],[SpreadActual]]&lt;Table1[[#This Row],[SpreadFavorite]],1,0)</f>
        <v>0</v>
      </c>
      <c r="P6582">
        <v>37</v>
      </c>
      <c r="Q6582" t="s">
        <v>64</v>
      </c>
      <c r="R6582" t="b">
        <v>0</v>
      </c>
      <c r="S6582">
        <v>34</v>
      </c>
      <c r="T6582">
        <v>9</v>
      </c>
      <c r="U6582">
        <v>60</v>
      </c>
    </row>
    <row r="6583" spans="1:22" x14ac:dyDescent="0.2">
      <c r="A6583" s="1">
        <v>35422</v>
      </c>
      <c r="B6583">
        <v>1996</v>
      </c>
      <c r="C6583">
        <f>_xlfn.MAXIFS(Table1[ScheduleWeekWritten],Table1[ScheduleSeason],Table1[[#This Row],[ScheduleSeason]])</f>
        <v>17</v>
      </c>
      <c r="D6583">
        <v>17</v>
      </c>
      <c r="E6583" cm="1">
        <f t="array" ref="E6583">_xlfn.XLOOKUP(Table1[[#This Row],[ScheduleWeekWritten]],Table3[Game],100+Table3[Increase],Table1[[#This Row],[ScheduleWeekWritten]])</f>
        <v>17</v>
      </c>
      <c r="F6583" t="b">
        <v>0</v>
      </c>
      <c r="G6583" t="s">
        <v>53</v>
      </c>
      <c r="H6583">
        <v>24</v>
      </c>
      <c r="I6583">
        <v>14</v>
      </c>
      <c r="J6583" t="s">
        <v>45</v>
      </c>
      <c r="K6583" t="s">
        <v>87</v>
      </c>
      <c r="L6583" t="str">
        <f>_xlfn.XLOOKUP(Table1[[#This Row],[TeamFavoriteID]],Table2[team_id],Table2[team_name],_xlfn.XLOOKUP(Table1[[#This Row],[TeamFavoriteID]],Table2[team_id_pfr],Table2[team_name],"Even"))</f>
        <v>San Francisco 49ers</v>
      </c>
      <c r="M6583">
        <v>-12.5</v>
      </c>
      <c r="N6583">
        <f>IF(Table1[[#This Row],[TeamFavorite]]=Table1[[#This Row],[TeamHome]],Table1[[#This Row],[ScoreAway]]-Table1[[#This Row],[ScoreHome]],Table1[[#This Row],[ScoreHome]]-Table1[[#This Row],[ScoreAway]])</f>
        <v>-10</v>
      </c>
      <c r="O6583">
        <f>IF(Table1[[#This Row],[SpreadActual]]&lt;Table1[[#This Row],[SpreadFavorite]],1,0)</f>
        <v>0</v>
      </c>
      <c r="P6583">
        <v>44</v>
      </c>
      <c r="Q6583" t="s">
        <v>118</v>
      </c>
      <c r="R6583" t="b">
        <v>0</v>
      </c>
      <c r="S6583">
        <v>51</v>
      </c>
      <c r="T6583">
        <v>9</v>
      </c>
      <c r="U6583">
        <v>84</v>
      </c>
    </row>
    <row r="6584" spans="1:22" x14ac:dyDescent="0.2">
      <c r="A6584" s="1">
        <v>35427</v>
      </c>
      <c r="B6584">
        <v>1996</v>
      </c>
      <c r="C6584">
        <f>_xlfn.MAXIFS(Table1[ScheduleWeekWritten],Table1[ScheduleSeason],Table1[[#This Row],[ScheduleSeason]])</f>
        <v>17</v>
      </c>
      <c r="D6584" t="s">
        <v>134</v>
      </c>
      <c r="E6584" cm="1">
        <f t="array" ref="E6584">_xlfn.XLOOKUP(Table1[[#This Row],[ScheduleWeekWritten]],Table3[Game],100+Table3[Increase],Table1[[#This Row],[ScheduleWeekWritten]])</f>
        <v>101</v>
      </c>
      <c r="F6584" t="b">
        <v>1</v>
      </c>
      <c r="G6584" t="s">
        <v>28</v>
      </c>
      <c r="H6584">
        <v>27</v>
      </c>
      <c r="I6584">
        <v>30</v>
      </c>
      <c r="J6584" t="s">
        <v>154</v>
      </c>
      <c r="K6584" t="s">
        <v>43</v>
      </c>
      <c r="L6584" t="str">
        <f>_xlfn.XLOOKUP(Table1[[#This Row],[TeamFavoriteID]],Table2[team_id],Table2[team_name],_xlfn.XLOOKUP(Table1[[#This Row],[TeamFavoriteID]],Table2[team_id_pfr],Table2[team_name],"Even"))</f>
        <v>Buffalo Bills</v>
      </c>
      <c r="M6584">
        <v>-8.5</v>
      </c>
      <c r="N6584">
        <f>IF(Table1[[#This Row],[TeamFavorite]]=Table1[[#This Row],[TeamHome]],Table1[[#This Row],[ScoreAway]]-Table1[[#This Row],[ScoreHome]],Table1[[#This Row],[ScoreHome]]-Table1[[#This Row],[ScoreAway]])</f>
        <v>3</v>
      </c>
      <c r="O6584">
        <f>IF(Table1[[#This Row],[SpreadActual]]&lt;Table1[[#This Row],[SpreadFavorite]],1,0)</f>
        <v>0</v>
      </c>
      <c r="P6584">
        <v>38</v>
      </c>
      <c r="Q6584" t="s">
        <v>123</v>
      </c>
      <c r="R6584" t="b">
        <v>0</v>
      </c>
      <c r="S6584">
        <v>39</v>
      </c>
      <c r="T6584">
        <v>12</v>
      </c>
      <c r="U6584">
        <v>90</v>
      </c>
    </row>
    <row r="6585" spans="1:22" x14ac:dyDescent="0.2">
      <c r="A6585" s="1">
        <v>35427</v>
      </c>
      <c r="B6585">
        <v>1996</v>
      </c>
      <c r="C6585">
        <f>_xlfn.MAXIFS(Table1[ScheduleWeekWritten],Table1[ScheduleSeason],Table1[[#This Row],[ScheduleSeason]])</f>
        <v>17</v>
      </c>
      <c r="D6585" t="s">
        <v>134</v>
      </c>
      <c r="E6585" cm="1">
        <f t="array" ref="E6585">_xlfn.XLOOKUP(Table1[[#This Row],[ScheduleWeekWritten]],Table3[Game],100+Table3[Increase],Table1[[#This Row],[ScheduleWeekWritten]])</f>
        <v>101</v>
      </c>
      <c r="F6585" t="b">
        <v>1</v>
      </c>
      <c r="G6585" t="s">
        <v>67</v>
      </c>
      <c r="H6585">
        <v>40</v>
      </c>
      <c r="I6585">
        <v>15</v>
      </c>
      <c r="J6585" t="s">
        <v>54</v>
      </c>
      <c r="K6585" t="s">
        <v>68</v>
      </c>
      <c r="L6585" t="str">
        <f>_xlfn.XLOOKUP(Table1[[#This Row],[TeamFavoriteID]],Table2[team_id],Table2[team_name],_xlfn.XLOOKUP(Table1[[#This Row],[TeamFavoriteID]],Table2[team_id_pfr],Table2[team_name],"Even"))</f>
        <v>Dallas Cowboys</v>
      </c>
      <c r="M6585">
        <v>-10</v>
      </c>
      <c r="N6585">
        <f>IF(Table1[[#This Row],[TeamFavorite]]=Table1[[#This Row],[TeamHome]],Table1[[#This Row],[ScoreAway]]-Table1[[#This Row],[ScoreHome]],Table1[[#This Row],[ScoreHome]]-Table1[[#This Row],[ScoreAway]])</f>
        <v>-25</v>
      </c>
      <c r="O6585">
        <f>IF(Table1[[#This Row],[SpreadActual]]&lt;Table1[[#This Row],[SpreadFavorite]],1,0)</f>
        <v>1</v>
      </c>
      <c r="P6585">
        <v>40</v>
      </c>
      <c r="Q6585" t="s">
        <v>119</v>
      </c>
      <c r="R6585" t="b">
        <v>0</v>
      </c>
      <c r="S6585">
        <v>54</v>
      </c>
      <c r="T6585">
        <v>13</v>
      </c>
      <c r="U6585">
        <v>86</v>
      </c>
    </row>
    <row r="6586" spans="1:22" x14ac:dyDescent="0.2">
      <c r="A6586" s="1">
        <v>35428</v>
      </c>
      <c r="B6586">
        <v>1996</v>
      </c>
      <c r="C6586">
        <f>_xlfn.MAXIFS(Table1[ScheduleWeekWritten],Table1[ScheduleSeason],Table1[[#This Row],[ScheduleSeason]])</f>
        <v>17</v>
      </c>
      <c r="D6586" t="s">
        <v>134</v>
      </c>
      <c r="E6586" cm="1">
        <f t="array" ref="E6586">_xlfn.XLOOKUP(Table1[[#This Row],[ScheduleWeekWritten]],Table3[Game],100+Table3[Increase],Table1[[#This Row],[ScheduleWeekWritten]])</f>
        <v>101</v>
      </c>
      <c r="F6586" t="b">
        <v>1</v>
      </c>
      <c r="G6586" t="s">
        <v>49</v>
      </c>
      <c r="H6586">
        <v>42</v>
      </c>
      <c r="I6586">
        <v>14</v>
      </c>
      <c r="J6586" t="s">
        <v>140</v>
      </c>
      <c r="K6586" t="s">
        <v>51</v>
      </c>
      <c r="L6586" t="str">
        <f>_xlfn.XLOOKUP(Table1[[#This Row],[TeamFavoriteID]],Table2[team_id],Table2[team_name],_xlfn.XLOOKUP(Table1[[#This Row],[TeamFavoriteID]],Table2[team_id_pfr],Table2[team_name],"Even"))</f>
        <v>Pittsburgh Steelers</v>
      </c>
      <c r="M6586">
        <v>-8</v>
      </c>
      <c r="N6586">
        <f>IF(Table1[[#This Row],[TeamFavorite]]=Table1[[#This Row],[TeamHome]],Table1[[#This Row],[ScoreAway]]-Table1[[#This Row],[ScoreHome]],Table1[[#This Row],[ScoreHome]]-Table1[[#This Row],[ScoreAway]])</f>
        <v>-28</v>
      </c>
      <c r="O6586">
        <f>IF(Table1[[#This Row],[SpreadActual]]&lt;Table1[[#This Row],[SpreadFavorite]],1,0)</f>
        <v>1</v>
      </c>
      <c r="P6586">
        <v>37</v>
      </c>
      <c r="Q6586" t="s">
        <v>113</v>
      </c>
      <c r="R6586" t="b">
        <v>0</v>
      </c>
      <c r="S6586">
        <v>56</v>
      </c>
      <c r="T6586">
        <v>12</v>
      </c>
      <c r="U6586">
        <v>82</v>
      </c>
    </row>
    <row r="6587" spans="1:22" x14ac:dyDescent="0.2">
      <c r="A6587" s="1">
        <v>35428</v>
      </c>
      <c r="B6587">
        <v>1996</v>
      </c>
      <c r="C6587">
        <f>_xlfn.MAXIFS(Table1[ScheduleWeekWritten],Table1[ScheduleSeason],Table1[[#This Row],[ScheduleSeason]])</f>
        <v>17</v>
      </c>
      <c r="D6587" t="s">
        <v>134</v>
      </c>
      <c r="E6587" cm="1">
        <f t="array" ref="E6587">_xlfn.XLOOKUP(Table1[[#This Row],[ScheduleWeekWritten]],Table3[Game],100+Table3[Increase],Table1[[#This Row],[ScheduleWeekWritten]])</f>
        <v>101</v>
      </c>
      <c r="F6587" t="b">
        <v>1</v>
      </c>
      <c r="G6587" t="s">
        <v>53</v>
      </c>
      <c r="H6587">
        <v>14</v>
      </c>
      <c r="I6587">
        <v>0</v>
      </c>
      <c r="J6587" t="s">
        <v>58</v>
      </c>
      <c r="K6587" t="s">
        <v>87</v>
      </c>
      <c r="L6587" t="str">
        <f>_xlfn.XLOOKUP(Table1[[#This Row],[TeamFavoriteID]],Table2[team_id],Table2[team_name],_xlfn.XLOOKUP(Table1[[#This Row],[TeamFavoriteID]],Table2[team_id_pfr],Table2[team_name],"Even"))</f>
        <v>San Francisco 49ers</v>
      </c>
      <c r="M6587">
        <v>-10.5</v>
      </c>
      <c r="N6587">
        <f>IF(Table1[[#This Row],[TeamFavorite]]=Table1[[#This Row],[TeamHome]],Table1[[#This Row],[ScoreAway]]-Table1[[#This Row],[ScoreHome]],Table1[[#This Row],[ScoreHome]]-Table1[[#This Row],[ScoreAway]])</f>
        <v>-14</v>
      </c>
      <c r="O6587">
        <f>IF(Table1[[#This Row],[SpreadActual]]&lt;Table1[[#This Row],[SpreadFavorite]],1,0)</f>
        <v>1</v>
      </c>
      <c r="P6587">
        <v>42</v>
      </c>
      <c r="Q6587" t="s">
        <v>118</v>
      </c>
      <c r="R6587" t="b">
        <v>0</v>
      </c>
      <c r="S6587">
        <v>58</v>
      </c>
      <c r="T6587">
        <v>26</v>
      </c>
      <c r="U6587">
        <v>79</v>
      </c>
    </row>
    <row r="6588" spans="1:22" x14ac:dyDescent="0.2">
      <c r="A6588" s="1">
        <v>35434</v>
      </c>
      <c r="B6588">
        <v>1996</v>
      </c>
      <c r="C6588">
        <f>_xlfn.MAXIFS(Table1[ScheduleWeekWritten],Table1[ScheduleSeason],Table1[[#This Row],[ScheduleSeason]])</f>
        <v>17</v>
      </c>
      <c r="D6588" t="s">
        <v>99</v>
      </c>
      <c r="E6588" cm="1">
        <f t="array" ref="E6588">_xlfn.XLOOKUP(Table1[[#This Row],[ScheduleWeekWritten]],Table3[Game],100+Table3[Increase],Table1[[#This Row],[ScheduleWeekWritten]])</f>
        <v>102</v>
      </c>
      <c r="F6588" t="b">
        <v>1</v>
      </c>
      <c r="G6588" t="s">
        <v>24</v>
      </c>
      <c r="H6588">
        <v>27</v>
      </c>
      <c r="I6588">
        <v>30</v>
      </c>
      <c r="J6588" t="s">
        <v>154</v>
      </c>
      <c r="K6588" t="s">
        <v>88</v>
      </c>
      <c r="L6588" t="str">
        <f>_xlfn.XLOOKUP(Table1[[#This Row],[TeamFavoriteID]],Table2[team_id],Table2[team_name],_xlfn.XLOOKUP(Table1[[#This Row],[TeamFavoriteID]],Table2[team_id_pfr],Table2[team_name],"Even"))</f>
        <v>Denver Broncos</v>
      </c>
      <c r="M6588">
        <v>-12.5</v>
      </c>
      <c r="N6588">
        <f>IF(Table1[[#This Row],[TeamFavorite]]=Table1[[#This Row],[TeamHome]],Table1[[#This Row],[ScoreAway]]-Table1[[#This Row],[ScoreHome]],Table1[[#This Row],[ScoreHome]]-Table1[[#This Row],[ScoreAway]])</f>
        <v>3</v>
      </c>
      <c r="O6588">
        <f>IF(Table1[[#This Row],[SpreadActual]]&lt;Table1[[#This Row],[SpreadFavorite]],1,0)</f>
        <v>0</v>
      </c>
      <c r="P6588">
        <v>43.5</v>
      </c>
      <c r="Q6588" t="s">
        <v>71</v>
      </c>
      <c r="R6588" t="b">
        <v>0</v>
      </c>
      <c r="S6588">
        <v>36</v>
      </c>
      <c r="T6588">
        <v>13</v>
      </c>
      <c r="U6588">
        <v>47</v>
      </c>
    </row>
    <row r="6589" spans="1:22" x14ac:dyDescent="0.2">
      <c r="A6589" s="1">
        <v>35434</v>
      </c>
      <c r="B6589">
        <v>1996</v>
      </c>
      <c r="C6589">
        <f>_xlfn.MAXIFS(Table1[ScheduleWeekWritten],Table1[ScheduleSeason],Table1[[#This Row],[ScheduleSeason]])</f>
        <v>17</v>
      </c>
      <c r="D6589" t="s">
        <v>99</v>
      </c>
      <c r="E6589" cm="1">
        <f t="array" ref="E6589">_xlfn.XLOOKUP(Table1[[#This Row],[ScheduleWeekWritten]],Table3[Game],100+Table3[Increase],Table1[[#This Row],[ScheduleWeekWritten]])</f>
        <v>102</v>
      </c>
      <c r="F6589" t="b">
        <v>1</v>
      </c>
      <c r="G6589" t="s">
        <v>33</v>
      </c>
      <c r="H6589">
        <v>35</v>
      </c>
      <c r="I6589">
        <v>14</v>
      </c>
      <c r="J6589" t="s">
        <v>53</v>
      </c>
      <c r="K6589" t="s">
        <v>35</v>
      </c>
      <c r="L6589" t="str">
        <f>_xlfn.XLOOKUP(Table1[[#This Row],[TeamFavoriteID]],Table2[team_id],Table2[team_name],_xlfn.XLOOKUP(Table1[[#This Row],[TeamFavoriteID]],Table2[team_id_pfr],Table2[team_name],"Even"))</f>
        <v>Green Bay Packers</v>
      </c>
      <c r="M6589">
        <v>-5</v>
      </c>
      <c r="N6589">
        <f>IF(Table1[[#This Row],[TeamFavorite]]=Table1[[#This Row],[TeamHome]],Table1[[#This Row],[ScoreAway]]-Table1[[#This Row],[ScoreHome]],Table1[[#This Row],[ScoreHome]]-Table1[[#This Row],[ScoreAway]])</f>
        <v>-21</v>
      </c>
      <c r="O6589">
        <f>IF(Table1[[#This Row],[SpreadActual]]&lt;Table1[[#This Row],[SpreadFavorite]],1,0)</f>
        <v>1</v>
      </c>
      <c r="P6589">
        <v>41.5</v>
      </c>
      <c r="Q6589" t="s">
        <v>82</v>
      </c>
      <c r="R6589" t="b">
        <v>0</v>
      </c>
      <c r="S6589">
        <v>35</v>
      </c>
      <c r="T6589">
        <v>17</v>
      </c>
      <c r="U6589">
        <v>24</v>
      </c>
      <c r="V6589" t="s">
        <v>2</v>
      </c>
    </row>
    <row r="6590" spans="1:22" x14ac:dyDescent="0.2">
      <c r="A6590" s="1">
        <v>35435</v>
      </c>
      <c r="B6590">
        <v>1996</v>
      </c>
      <c r="C6590">
        <f>_xlfn.MAXIFS(Table1[ScheduleWeekWritten],Table1[ScheduleSeason],Table1[[#This Row],[ScheduleSeason]])</f>
        <v>17</v>
      </c>
      <c r="D6590" t="s">
        <v>99</v>
      </c>
      <c r="E6590" cm="1">
        <f t="array" ref="E6590">_xlfn.XLOOKUP(Table1[[#This Row],[ScheduleWeekWritten]],Table3[Game],100+Table3[Increase],Table1[[#This Row],[ScheduleWeekWritten]])</f>
        <v>102</v>
      </c>
      <c r="F6590" t="b">
        <v>1</v>
      </c>
      <c r="G6590" t="s">
        <v>152</v>
      </c>
      <c r="H6590">
        <v>26</v>
      </c>
      <c r="I6590">
        <v>17</v>
      </c>
      <c r="J6590" t="s">
        <v>67</v>
      </c>
      <c r="K6590" t="s">
        <v>68</v>
      </c>
      <c r="L6590" t="str">
        <f>_xlfn.XLOOKUP(Table1[[#This Row],[TeamFavoriteID]],Table2[team_id],Table2[team_name],_xlfn.XLOOKUP(Table1[[#This Row],[TeamFavoriteID]],Table2[team_id_pfr],Table2[team_name],"Even"))</f>
        <v>Dallas Cowboys</v>
      </c>
      <c r="M6590">
        <v>-3.5</v>
      </c>
      <c r="N6590">
        <f>IF(Table1[[#This Row],[TeamFavorite]]=Table1[[#This Row],[TeamHome]],Table1[[#This Row],[ScoreAway]]-Table1[[#This Row],[ScoreHome]],Table1[[#This Row],[ScoreHome]]-Table1[[#This Row],[ScoreAway]])</f>
        <v>9</v>
      </c>
      <c r="O6590">
        <f>IF(Table1[[#This Row],[SpreadActual]]&lt;Table1[[#This Row],[SpreadFavorite]],1,0)</f>
        <v>0</v>
      </c>
      <c r="P6590">
        <v>37.5</v>
      </c>
      <c r="Q6590" t="s">
        <v>160</v>
      </c>
      <c r="R6590" t="b">
        <v>0</v>
      </c>
      <c r="S6590">
        <v>64</v>
      </c>
      <c r="T6590">
        <v>13</v>
      </c>
      <c r="U6590">
        <v>79</v>
      </c>
    </row>
    <row r="6591" spans="1:22" x14ac:dyDescent="0.2">
      <c r="A6591" s="1">
        <v>35435</v>
      </c>
      <c r="B6591">
        <v>1996</v>
      </c>
      <c r="C6591">
        <f>_xlfn.MAXIFS(Table1[ScheduleWeekWritten],Table1[ScheduleSeason],Table1[[#This Row],[ScheduleSeason]])</f>
        <v>17</v>
      </c>
      <c r="D6591" t="s">
        <v>99</v>
      </c>
      <c r="E6591" cm="1">
        <f t="array" ref="E6591">_xlfn.XLOOKUP(Table1[[#This Row],[ScheduleWeekWritten]],Table3[Game],100+Table3[Increase],Table1[[#This Row],[ScheduleWeekWritten]])</f>
        <v>102</v>
      </c>
      <c r="F6591" t="b">
        <v>1</v>
      </c>
      <c r="G6591" t="s">
        <v>115</v>
      </c>
      <c r="H6591">
        <v>28</v>
      </c>
      <c r="I6591">
        <v>3</v>
      </c>
      <c r="J6591" t="s">
        <v>49</v>
      </c>
      <c r="K6591" t="s">
        <v>70</v>
      </c>
      <c r="L6591" t="str">
        <f>_xlfn.XLOOKUP(Table1[[#This Row],[TeamFavoriteID]],Table2[team_id],Table2[team_name],_xlfn.XLOOKUP(Table1[[#This Row],[TeamFavoriteID]],Table2[team_id_pfr],Table2[team_name],"Even"))</f>
        <v>Boston Patriots</v>
      </c>
      <c r="M6591">
        <v>-3</v>
      </c>
      <c r="N6591">
        <f>IF(Table1[[#This Row],[TeamFavorite]]=Table1[[#This Row],[TeamHome]],Table1[[#This Row],[ScoreAway]]-Table1[[#This Row],[ScoreHome]],Table1[[#This Row],[ScoreHome]]-Table1[[#This Row],[ScoreAway]])</f>
        <v>25</v>
      </c>
      <c r="O6591">
        <f>IF(Table1[[#This Row],[SpreadActual]]&lt;Table1[[#This Row],[SpreadFavorite]],1,0)</f>
        <v>0</v>
      </c>
      <c r="P6591">
        <v>41.5</v>
      </c>
      <c r="Q6591" t="s">
        <v>116</v>
      </c>
      <c r="R6591" t="b">
        <v>0</v>
      </c>
      <c r="S6591">
        <v>42</v>
      </c>
      <c r="T6591">
        <v>8</v>
      </c>
      <c r="U6591">
        <v>96</v>
      </c>
      <c r="V6591" t="s">
        <v>1</v>
      </c>
    </row>
    <row r="6592" spans="1:22" x14ac:dyDescent="0.2">
      <c r="A6592" s="1">
        <v>35442</v>
      </c>
      <c r="B6592">
        <v>1996</v>
      </c>
      <c r="C6592">
        <f>_xlfn.MAXIFS(Table1[ScheduleWeekWritten],Table1[ScheduleSeason],Table1[[#This Row],[ScheduleSeason]])</f>
        <v>17</v>
      </c>
      <c r="D6592" t="s">
        <v>92</v>
      </c>
      <c r="E6592" cm="1">
        <f t="array" ref="E6592">_xlfn.XLOOKUP(Table1[[#This Row],[ScheduleWeekWritten]],Table3[Game],100+Table3[Increase],Table1[[#This Row],[ScheduleWeekWritten]])</f>
        <v>103</v>
      </c>
      <c r="F6592" t="b">
        <v>1</v>
      </c>
      <c r="G6592" t="s">
        <v>33</v>
      </c>
      <c r="H6592">
        <v>30</v>
      </c>
      <c r="I6592">
        <v>13</v>
      </c>
      <c r="J6592" t="s">
        <v>152</v>
      </c>
      <c r="K6592" t="s">
        <v>35</v>
      </c>
      <c r="L6592" t="str">
        <f>_xlfn.XLOOKUP(Table1[[#This Row],[TeamFavoriteID]],Table2[team_id],Table2[team_name],_xlfn.XLOOKUP(Table1[[#This Row],[TeamFavoriteID]],Table2[team_id_pfr],Table2[team_name],"Even"))</f>
        <v>Green Bay Packers</v>
      </c>
      <c r="M6592">
        <v>-12</v>
      </c>
      <c r="N6592">
        <f>IF(Table1[[#This Row],[TeamFavorite]]=Table1[[#This Row],[TeamHome]],Table1[[#This Row],[ScoreAway]]-Table1[[#This Row],[ScoreHome]],Table1[[#This Row],[ScoreHome]]-Table1[[#This Row],[ScoreAway]])</f>
        <v>-17</v>
      </c>
      <c r="O6592">
        <f>IF(Table1[[#This Row],[SpreadActual]]&lt;Table1[[#This Row],[SpreadFavorite]],1,0)</f>
        <v>1</v>
      </c>
      <c r="P6592">
        <v>39</v>
      </c>
      <c r="Q6592" t="s">
        <v>82</v>
      </c>
      <c r="R6592" t="b">
        <v>0</v>
      </c>
      <c r="S6592">
        <v>23</v>
      </c>
      <c r="T6592">
        <v>19</v>
      </c>
      <c r="U6592">
        <v>54</v>
      </c>
    </row>
    <row r="6593" spans="1:22" x14ac:dyDescent="0.2">
      <c r="A6593" s="1">
        <v>35442</v>
      </c>
      <c r="B6593">
        <v>1996</v>
      </c>
      <c r="C6593">
        <f>_xlfn.MAXIFS(Table1[ScheduleWeekWritten],Table1[ScheduleSeason],Table1[[#This Row],[ScheduleSeason]])</f>
        <v>17</v>
      </c>
      <c r="D6593" t="s">
        <v>92</v>
      </c>
      <c r="E6593" cm="1">
        <f t="array" ref="E6593">_xlfn.XLOOKUP(Table1[[#This Row],[ScheduleWeekWritten]],Table3[Game],100+Table3[Increase],Table1[[#This Row],[ScheduleWeekWritten]])</f>
        <v>103</v>
      </c>
      <c r="F6593" t="b">
        <v>1</v>
      </c>
      <c r="G6593" t="s">
        <v>115</v>
      </c>
      <c r="H6593">
        <v>20</v>
      </c>
      <c r="I6593">
        <v>6</v>
      </c>
      <c r="J6593" t="s">
        <v>154</v>
      </c>
      <c r="K6593" t="s">
        <v>70</v>
      </c>
      <c r="L6593" t="str">
        <f>_xlfn.XLOOKUP(Table1[[#This Row],[TeamFavoriteID]],Table2[team_id],Table2[team_name],_xlfn.XLOOKUP(Table1[[#This Row],[TeamFavoriteID]],Table2[team_id_pfr],Table2[team_name],"Even"))</f>
        <v>Boston Patriots</v>
      </c>
      <c r="M6593">
        <v>-7.5</v>
      </c>
      <c r="N6593">
        <f>IF(Table1[[#This Row],[TeamFavorite]]=Table1[[#This Row],[TeamHome]],Table1[[#This Row],[ScoreAway]]-Table1[[#This Row],[ScoreHome]],Table1[[#This Row],[ScoreHome]]-Table1[[#This Row],[ScoreAway]])</f>
        <v>14</v>
      </c>
      <c r="O6593">
        <f>IF(Table1[[#This Row],[SpreadActual]]&lt;Table1[[#This Row],[SpreadFavorite]],1,0)</f>
        <v>0</v>
      </c>
      <c r="P6593">
        <v>44</v>
      </c>
      <c r="Q6593" t="s">
        <v>116</v>
      </c>
      <c r="R6593" t="b">
        <v>0</v>
      </c>
      <c r="S6593">
        <v>3</v>
      </c>
      <c r="T6593">
        <v>16</v>
      </c>
      <c r="U6593">
        <v>67</v>
      </c>
    </row>
    <row r="6594" spans="1:22" x14ac:dyDescent="0.2">
      <c r="A6594" s="1">
        <v>35456</v>
      </c>
      <c r="B6594">
        <v>1996</v>
      </c>
      <c r="C6594">
        <f>_xlfn.MAXIFS(Table1[ScheduleWeekWritten],Table1[ScheduleSeason],Table1[[#This Row],[ScheduleSeason]])</f>
        <v>17</v>
      </c>
      <c r="D6594" t="s">
        <v>93</v>
      </c>
      <c r="E6594" cm="1">
        <f t="array" ref="E6594">_xlfn.XLOOKUP(Table1[[#This Row],[ScheduleWeekWritten]],Table3[Game],100+Table3[Increase],Table1[[#This Row],[ScheduleWeekWritten]])</f>
        <v>104</v>
      </c>
      <c r="F6594" t="b">
        <v>1</v>
      </c>
      <c r="G6594" t="s">
        <v>33</v>
      </c>
      <c r="H6594">
        <v>35</v>
      </c>
      <c r="I6594">
        <v>21</v>
      </c>
      <c r="J6594" t="s">
        <v>115</v>
      </c>
      <c r="K6594" t="s">
        <v>35</v>
      </c>
      <c r="L6594" t="str">
        <f>_xlfn.XLOOKUP(Table1[[#This Row],[TeamFavoriteID]],Table2[team_id],Table2[team_name],_xlfn.XLOOKUP(Table1[[#This Row],[TeamFavoriteID]],Table2[team_id_pfr],Table2[team_name],"Even"))</f>
        <v>Green Bay Packers</v>
      </c>
      <c r="M6594">
        <v>-14</v>
      </c>
      <c r="N6594">
        <f>IF(Table1[[#This Row],[TeamFavorite]]=Table1[[#This Row],[TeamHome]],Table1[[#This Row],[ScoreAway]]-Table1[[#This Row],[ScoreHome]],Table1[[#This Row],[ScoreHome]]-Table1[[#This Row],[ScoreAway]])</f>
        <v>-14</v>
      </c>
      <c r="O6594">
        <f>IF(Table1[[#This Row],[SpreadActual]]&lt;Table1[[#This Row],[SpreadFavorite]],1,0)</f>
        <v>0</v>
      </c>
      <c r="P6594">
        <v>49</v>
      </c>
      <c r="Q6594" t="s">
        <v>124</v>
      </c>
      <c r="R6594" t="b">
        <v>1</v>
      </c>
      <c r="S6594">
        <v>72</v>
      </c>
      <c r="T6594">
        <v>0</v>
      </c>
      <c r="V6594" t="s">
        <v>103</v>
      </c>
    </row>
    <row r="6595" spans="1:22" x14ac:dyDescent="0.2">
      <c r="A6595" s="1">
        <v>35673</v>
      </c>
      <c r="B6595">
        <v>1997</v>
      </c>
      <c r="C6595">
        <f>_xlfn.MAXIFS(Table1[ScheduleWeekWritten],Table1[ScheduleSeason],Table1[[#This Row],[ScheduleSeason]])</f>
        <v>17</v>
      </c>
      <c r="D6595">
        <v>1</v>
      </c>
      <c r="E6595" cm="1">
        <f t="array" ref="E6595">_xlfn.XLOOKUP(Table1[[#This Row],[ScheduleWeekWritten]],Table3[Game],100+Table3[Increase],Table1[[#This Row],[ScheduleWeekWritten]])</f>
        <v>1</v>
      </c>
      <c r="F6595" t="b">
        <v>0</v>
      </c>
      <c r="G6595" t="s">
        <v>158</v>
      </c>
      <c r="H6595">
        <v>27</v>
      </c>
      <c r="I6595">
        <v>28</v>
      </c>
      <c r="J6595" t="s">
        <v>154</v>
      </c>
      <c r="K6595" t="s">
        <v>161</v>
      </c>
      <c r="L6595" t="str">
        <f>_xlfn.XLOOKUP(Table1[[#This Row],[TeamFavoriteID]],Table2[team_id],Table2[team_name],_xlfn.XLOOKUP(Table1[[#This Row],[TeamFavoriteID]],Table2[team_id_pfr],Table2[team_name],"Even"))</f>
        <v>Jacksonville Jaguars</v>
      </c>
      <c r="M6595">
        <v>-3</v>
      </c>
      <c r="N6595">
        <f>IF(Table1[[#This Row],[TeamFavorite]]=Table1[[#This Row],[TeamHome]],Table1[[#This Row],[ScoreAway]]-Table1[[#This Row],[ScoreHome]],Table1[[#This Row],[ScoreHome]]-Table1[[#This Row],[ScoreAway]])</f>
        <v>-1</v>
      </c>
      <c r="O6595">
        <f>IF(Table1[[#This Row],[SpreadActual]]&lt;Table1[[#This Row],[SpreadFavorite]],1,0)</f>
        <v>0</v>
      </c>
      <c r="P6595">
        <v>43</v>
      </c>
      <c r="Q6595" t="s">
        <v>80</v>
      </c>
      <c r="R6595" t="b">
        <v>0</v>
      </c>
      <c r="S6595">
        <v>71</v>
      </c>
      <c r="T6595">
        <v>4</v>
      </c>
      <c r="U6595">
        <v>79</v>
      </c>
    </row>
    <row r="6596" spans="1:22" x14ac:dyDescent="0.2">
      <c r="A6596" s="1">
        <v>35673</v>
      </c>
      <c r="B6596">
        <v>1997</v>
      </c>
      <c r="C6596">
        <f>_xlfn.MAXIFS(Table1[ScheduleWeekWritten],Table1[ScheduleSeason],Table1[[#This Row],[ScheduleSeason]])</f>
        <v>17</v>
      </c>
      <c r="D6596">
        <v>1</v>
      </c>
      <c r="E6596" cm="1">
        <f t="array" ref="E6596">_xlfn.XLOOKUP(Table1[[#This Row],[ScheduleWeekWritten]],Table3[Game],100+Table3[Increase],Table1[[#This Row],[ScheduleWeekWritten]])</f>
        <v>1</v>
      </c>
      <c r="F6596" t="b">
        <v>0</v>
      </c>
      <c r="G6596" t="s">
        <v>28</v>
      </c>
      <c r="H6596">
        <v>13</v>
      </c>
      <c r="I6596">
        <v>34</v>
      </c>
      <c r="J6596" t="s">
        <v>54</v>
      </c>
      <c r="K6596" t="s">
        <v>43</v>
      </c>
      <c r="L6596" t="str">
        <f>_xlfn.XLOOKUP(Table1[[#This Row],[TeamFavoriteID]],Table2[team_id],Table2[team_name],_xlfn.XLOOKUP(Table1[[#This Row],[TeamFavoriteID]],Table2[team_id_pfr],Table2[team_name],"Even"))</f>
        <v>Buffalo Bills</v>
      </c>
      <c r="M6596">
        <v>-2.5</v>
      </c>
      <c r="N6596">
        <f>IF(Table1[[#This Row],[TeamFavorite]]=Table1[[#This Row],[TeamHome]],Table1[[#This Row],[ScoreAway]]-Table1[[#This Row],[ScoreHome]],Table1[[#This Row],[ScoreHome]]-Table1[[#This Row],[ScoreAway]])</f>
        <v>21</v>
      </c>
      <c r="O6596">
        <f>IF(Table1[[#This Row],[SpreadActual]]&lt;Table1[[#This Row],[SpreadFavorite]],1,0)</f>
        <v>0</v>
      </c>
      <c r="P6596">
        <v>37</v>
      </c>
      <c r="Q6596" t="s">
        <v>123</v>
      </c>
      <c r="R6596" t="b">
        <v>0</v>
      </c>
      <c r="S6596">
        <v>65</v>
      </c>
      <c r="T6596">
        <v>6</v>
      </c>
      <c r="U6596">
        <v>80</v>
      </c>
    </row>
    <row r="6597" spans="1:22" x14ac:dyDescent="0.2">
      <c r="A6597" s="1">
        <v>35673</v>
      </c>
      <c r="B6597">
        <v>1997</v>
      </c>
      <c r="C6597">
        <f>_xlfn.MAXIFS(Table1[ScheduleWeekWritten],Table1[ScheduleSeason],Table1[[#This Row],[ScheduleSeason]])</f>
        <v>17</v>
      </c>
      <c r="D6597">
        <v>1</v>
      </c>
      <c r="E6597" cm="1">
        <f t="array" ref="E6597">_xlfn.XLOOKUP(Table1[[#This Row],[ScheduleWeekWritten]],Table3[Game],100+Table3[Increase],Table1[[#This Row],[ScheduleWeekWritten]])</f>
        <v>1</v>
      </c>
      <c r="F6597" t="b">
        <v>0</v>
      </c>
      <c r="G6597" t="s">
        <v>152</v>
      </c>
      <c r="H6597">
        <v>10</v>
      </c>
      <c r="I6597">
        <v>24</v>
      </c>
      <c r="J6597" t="s">
        <v>61</v>
      </c>
      <c r="K6597" t="s">
        <v>162</v>
      </c>
      <c r="L6597" t="str">
        <f>_xlfn.XLOOKUP(Table1[[#This Row],[TeamFavoriteID]],Table2[team_id],Table2[team_name],_xlfn.XLOOKUP(Table1[[#This Row],[TeamFavoriteID]],Table2[team_id_pfr],Table2[team_name],"Even"))</f>
        <v>Carolina Panthers</v>
      </c>
      <c r="M6597">
        <v>-3.5</v>
      </c>
      <c r="N6597">
        <f>IF(Table1[[#This Row],[TeamFavorite]]=Table1[[#This Row],[TeamHome]],Table1[[#This Row],[ScoreAway]]-Table1[[#This Row],[ScoreHome]],Table1[[#This Row],[ScoreHome]]-Table1[[#This Row],[ScoreAway]])</f>
        <v>14</v>
      </c>
      <c r="O6597">
        <f>IF(Table1[[#This Row],[SpreadActual]]&lt;Table1[[#This Row],[SpreadFavorite]],1,0)</f>
        <v>0</v>
      </c>
      <c r="P6597">
        <v>38</v>
      </c>
      <c r="Q6597" t="s">
        <v>160</v>
      </c>
      <c r="R6597" t="b">
        <v>0</v>
      </c>
      <c r="S6597">
        <v>78</v>
      </c>
      <c r="T6597">
        <v>3</v>
      </c>
      <c r="U6597">
        <v>74</v>
      </c>
    </row>
    <row r="6598" spans="1:22" x14ac:dyDescent="0.2">
      <c r="A6598" s="1">
        <v>35673</v>
      </c>
      <c r="B6598">
        <v>1997</v>
      </c>
      <c r="C6598">
        <f>_xlfn.MAXIFS(Table1[ScheduleWeekWritten],Table1[ScheduleSeason],Table1[[#This Row],[ScheduleSeason]])</f>
        <v>17</v>
      </c>
      <c r="D6598">
        <v>1</v>
      </c>
      <c r="E6598" cm="1">
        <f t="array" ref="E6598">_xlfn.XLOOKUP(Table1[[#This Row],[ScheduleWeekWritten]],Table3[Game],100+Table3[Increase],Table1[[#This Row],[ScheduleWeekWritten]])</f>
        <v>1</v>
      </c>
      <c r="F6598" t="b">
        <v>0</v>
      </c>
      <c r="G6598" t="s">
        <v>101</v>
      </c>
      <c r="H6598">
        <v>24</v>
      </c>
      <c r="I6598">
        <v>21</v>
      </c>
      <c r="J6598" t="s">
        <v>149</v>
      </c>
      <c r="K6598" t="s">
        <v>104</v>
      </c>
      <c r="L6598" t="str">
        <f>_xlfn.XLOOKUP(Table1[[#This Row],[TeamFavoriteID]],Table2[team_id],Table2[team_name],_xlfn.XLOOKUP(Table1[[#This Row],[TeamFavoriteID]],Table2[team_id_pfr],Table2[team_name],"Even"))</f>
        <v>Cincinnati Bengals</v>
      </c>
      <c r="M6598">
        <v>-7.5</v>
      </c>
      <c r="N6598">
        <f>IF(Table1[[#This Row],[TeamFavorite]]=Table1[[#This Row],[TeamHome]],Table1[[#This Row],[ScoreAway]]-Table1[[#This Row],[ScoreHome]],Table1[[#This Row],[ScoreHome]]-Table1[[#This Row],[ScoreAway]])</f>
        <v>-3</v>
      </c>
      <c r="O6598">
        <f>IF(Table1[[#This Row],[SpreadActual]]&lt;Table1[[#This Row],[SpreadFavorite]],1,0)</f>
        <v>0</v>
      </c>
      <c r="P6598">
        <v>42.5</v>
      </c>
      <c r="Q6598" t="s">
        <v>111</v>
      </c>
      <c r="R6598" t="b">
        <v>0</v>
      </c>
      <c r="S6598">
        <v>71</v>
      </c>
      <c r="T6598">
        <v>4</v>
      </c>
      <c r="U6598">
        <v>72</v>
      </c>
    </row>
    <row r="6599" spans="1:22" x14ac:dyDescent="0.2">
      <c r="A6599" s="1">
        <v>35673</v>
      </c>
      <c r="B6599">
        <v>1997</v>
      </c>
      <c r="C6599">
        <f>_xlfn.MAXIFS(Table1[ScheduleWeekWritten],Table1[ScheduleSeason],Table1[[#This Row],[ScheduleSeason]])</f>
        <v>17</v>
      </c>
      <c r="D6599">
        <v>1</v>
      </c>
      <c r="E6599" cm="1">
        <f t="array" ref="E6599">_xlfn.XLOOKUP(Table1[[#This Row],[ScheduleWeekWritten]],Table3[Game],100+Table3[Increase],Table1[[#This Row],[ScheduleWeekWritten]])</f>
        <v>1</v>
      </c>
      <c r="F6599" t="b">
        <v>0</v>
      </c>
      <c r="G6599" t="s">
        <v>24</v>
      </c>
      <c r="H6599">
        <v>19</v>
      </c>
      <c r="I6599">
        <v>3</v>
      </c>
      <c r="J6599" t="s">
        <v>42</v>
      </c>
      <c r="K6599" t="s">
        <v>88</v>
      </c>
      <c r="L6599" t="str">
        <f>_xlfn.XLOOKUP(Table1[[#This Row],[TeamFavoriteID]],Table2[team_id],Table2[team_name],_xlfn.XLOOKUP(Table1[[#This Row],[TeamFavoriteID]],Table2[team_id_pfr],Table2[team_name],"Even"))</f>
        <v>Denver Broncos</v>
      </c>
      <c r="M6599">
        <v>-6.5</v>
      </c>
      <c r="N6599">
        <f>IF(Table1[[#This Row],[TeamFavorite]]=Table1[[#This Row],[TeamHome]],Table1[[#This Row],[ScoreAway]]-Table1[[#This Row],[ScoreHome]],Table1[[#This Row],[ScoreHome]]-Table1[[#This Row],[ScoreAway]])</f>
        <v>-16</v>
      </c>
      <c r="O6599">
        <f>IF(Table1[[#This Row],[SpreadActual]]&lt;Table1[[#This Row],[SpreadFavorite]],1,0)</f>
        <v>1</v>
      </c>
      <c r="P6599">
        <v>41.5</v>
      </c>
      <c r="Q6599" t="s">
        <v>71</v>
      </c>
      <c r="R6599" t="b">
        <v>0</v>
      </c>
      <c r="S6599">
        <v>70</v>
      </c>
      <c r="T6599">
        <v>14</v>
      </c>
      <c r="U6599">
        <v>53</v>
      </c>
    </row>
    <row r="6600" spans="1:22" x14ac:dyDescent="0.2">
      <c r="A6600" s="1">
        <v>35673</v>
      </c>
      <c r="B6600">
        <v>1997</v>
      </c>
      <c r="C6600">
        <f>_xlfn.MAXIFS(Table1[ScheduleWeekWritten],Table1[ScheduleSeason],Table1[[#This Row],[ScheduleSeason]])</f>
        <v>17</v>
      </c>
      <c r="D6600">
        <v>1</v>
      </c>
      <c r="E6600" cm="1">
        <f t="array" ref="E6600">_xlfn.XLOOKUP(Table1[[#This Row],[ScheduleWeekWritten]],Table3[Game],100+Table3[Increase],Table1[[#This Row],[ScheduleWeekWritten]])</f>
        <v>1</v>
      </c>
      <c r="F6600" t="b">
        <v>0</v>
      </c>
      <c r="G6600" t="s">
        <v>45</v>
      </c>
      <c r="H6600">
        <v>28</v>
      </c>
      <c r="I6600">
        <v>17</v>
      </c>
      <c r="J6600" t="s">
        <v>38</v>
      </c>
      <c r="K6600" t="s">
        <v>79</v>
      </c>
      <c r="L6600" t="str">
        <f>_xlfn.XLOOKUP(Table1[[#This Row],[TeamFavoriteID]],Table2[team_id],Table2[team_name],_xlfn.XLOOKUP(Table1[[#This Row],[TeamFavoriteID]],Table2[team_id_pfr],Table2[team_name],"Even"))</f>
        <v>Detroit Lions</v>
      </c>
      <c r="M6600">
        <v>-7.5</v>
      </c>
      <c r="N6600">
        <f>IF(Table1[[#This Row],[TeamFavorite]]=Table1[[#This Row],[TeamHome]],Table1[[#This Row],[ScoreAway]]-Table1[[#This Row],[ScoreHome]],Table1[[#This Row],[ScoreHome]]-Table1[[#This Row],[ScoreAway]])</f>
        <v>-11</v>
      </c>
      <c r="O6600">
        <f>IF(Table1[[#This Row],[SpreadActual]]&lt;Table1[[#This Row],[SpreadFavorite]],1,0)</f>
        <v>1</v>
      </c>
      <c r="P6600">
        <v>41.5</v>
      </c>
      <c r="Q6600" t="s">
        <v>125</v>
      </c>
      <c r="R6600" t="b">
        <v>0</v>
      </c>
      <c r="S6600">
        <v>72</v>
      </c>
      <c r="T6600">
        <v>0</v>
      </c>
      <c r="V6600" t="s">
        <v>103</v>
      </c>
    </row>
    <row r="6601" spans="1:22" x14ac:dyDescent="0.2">
      <c r="A6601" s="1">
        <v>35673</v>
      </c>
      <c r="B6601">
        <v>1997</v>
      </c>
      <c r="C6601">
        <f>_xlfn.MAXIFS(Table1[ScheduleWeekWritten],Table1[ScheduleSeason],Table1[[#This Row],[ScheduleSeason]])</f>
        <v>17</v>
      </c>
      <c r="D6601">
        <v>1</v>
      </c>
      <c r="E6601" cm="1">
        <f t="array" ref="E6601">_xlfn.XLOOKUP(Table1[[#This Row],[ScheduleWeekWritten]],Table3[Game],100+Table3[Increase],Table1[[#This Row],[ScheduleWeekWritten]])</f>
        <v>1</v>
      </c>
      <c r="F6601" t="b">
        <v>0</v>
      </c>
      <c r="G6601" t="s">
        <v>19</v>
      </c>
      <c r="H6601">
        <v>16</v>
      </c>
      <c r="I6601">
        <v>10</v>
      </c>
      <c r="J6601" t="s">
        <v>140</v>
      </c>
      <c r="K6601" t="s">
        <v>91</v>
      </c>
      <c r="L6601" t="str">
        <f>_xlfn.XLOOKUP(Table1[[#This Row],[TeamFavoriteID]],Table2[team_id],Table2[team_name],_xlfn.XLOOKUP(Table1[[#This Row],[TeamFavoriteID]],Table2[team_id_pfr],Table2[team_name],"Even"))</f>
        <v>Miami Dolphins</v>
      </c>
      <c r="M6601">
        <v>-6</v>
      </c>
      <c r="N6601">
        <f>IF(Table1[[#This Row],[TeamFavorite]]=Table1[[#This Row],[TeamHome]],Table1[[#This Row],[ScoreAway]]-Table1[[#This Row],[ScoreHome]],Table1[[#This Row],[ScoreHome]]-Table1[[#This Row],[ScoreAway]])</f>
        <v>-6</v>
      </c>
      <c r="O6601">
        <f>IF(Table1[[#This Row],[SpreadActual]]&lt;Table1[[#This Row],[SpreadFavorite]],1,0)</f>
        <v>0</v>
      </c>
      <c r="P6601">
        <v>40</v>
      </c>
      <c r="Q6601" t="s">
        <v>143</v>
      </c>
      <c r="R6601" t="b">
        <v>0</v>
      </c>
      <c r="S6601">
        <v>81</v>
      </c>
      <c r="T6601">
        <v>7</v>
      </c>
      <c r="U6601">
        <v>80</v>
      </c>
    </row>
    <row r="6602" spans="1:22" x14ac:dyDescent="0.2">
      <c r="A6602" s="1">
        <v>35673</v>
      </c>
      <c r="B6602">
        <v>1997</v>
      </c>
      <c r="C6602">
        <f>_xlfn.MAXIFS(Table1[ScheduleWeekWritten],Table1[ScheduleSeason],Table1[[#This Row],[ScheduleSeason]])</f>
        <v>17</v>
      </c>
      <c r="D6602">
        <v>1</v>
      </c>
      <c r="E6602" cm="1">
        <f t="array" ref="E6602">_xlfn.XLOOKUP(Table1[[#This Row],[ScheduleWeekWritten]],Table3[Game],100+Table3[Increase],Table1[[#This Row],[ScheduleWeekWritten]])</f>
        <v>1</v>
      </c>
      <c r="F6602" t="b">
        <v>0</v>
      </c>
      <c r="G6602" t="s">
        <v>115</v>
      </c>
      <c r="H6602">
        <v>41</v>
      </c>
      <c r="I6602">
        <v>7</v>
      </c>
      <c r="J6602" t="s">
        <v>27</v>
      </c>
      <c r="K6602" t="s">
        <v>70</v>
      </c>
      <c r="L6602" t="str">
        <f>_xlfn.XLOOKUP(Table1[[#This Row],[TeamFavoriteID]],Table2[team_id],Table2[team_name],_xlfn.XLOOKUP(Table1[[#This Row],[TeamFavoriteID]],Table2[team_id_pfr],Table2[team_name],"Even"))</f>
        <v>Boston Patriots</v>
      </c>
      <c r="M6602">
        <v>-6.5</v>
      </c>
      <c r="N6602">
        <f>IF(Table1[[#This Row],[TeamFavorite]]=Table1[[#This Row],[TeamHome]],Table1[[#This Row],[ScoreAway]]-Table1[[#This Row],[ScoreHome]],Table1[[#This Row],[ScoreHome]]-Table1[[#This Row],[ScoreAway]])</f>
        <v>34</v>
      </c>
      <c r="O6602">
        <f>IF(Table1[[#This Row],[SpreadActual]]&lt;Table1[[#This Row],[SpreadFavorite]],1,0)</f>
        <v>0</v>
      </c>
      <c r="P6602">
        <v>42.5</v>
      </c>
      <c r="Q6602" t="s">
        <v>116</v>
      </c>
      <c r="R6602" t="b">
        <v>0</v>
      </c>
      <c r="S6602">
        <v>67</v>
      </c>
      <c r="T6602">
        <v>8</v>
      </c>
      <c r="U6602">
        <v>85</v>
      </c>
    </row>
    <row r="6603" spans="1:22" x14ac:dyDescent="0.2">
      <c r="A6603" s="1">
        <v>35673</v>
      </c>
      <c r="B6603">
        <v>1997</v>
      </c>
      <c r="C6603">
        <f>_xlfn.MAXIFS(Table1[ScheduleWeekWritten],Table1[ScheduleSeason],Table1[[#This Row],[ScheduleSeason]])</f>
        <v>17</v>
      </c>
      <c r="D6603">
        <v>1</v>
      </c>
      <c r="E6603" cm="1">
        <f t="array" ref="E6603">_xlfn.XLOOKUP(Table1[[#This Row],[ScheduleWeekWritten]],Table3[Game],100+Table3[Increase],Table1[[#This Row],[ScheduleWeekWritten]])</f>
        <v>1</v>
      </c>
      <c r="F6603" t="b">
        <v>0</v>
      </c>
      <c r="G6603" t="s">
        <v>50</v>
      </c>
      <c r="H6603">
        <v>31</v>
      </c>
      <c r="I6603">
        <v>17</v>
      </c>
      <c r="J6603" t="s">
        <v>58</v>
      </c>
      <c r="K6603" t="s">
        <v>77</v>
      </c>
      <c r="L6603" t="str">
        <f>_xlfn.XLOOKUP(Table1[[#This Row],[TeamFavoriteID]],Table2[team_id],Table2[team_name],_xlfn.XLOOKUP(Table1[[#This Row],[TeamFavoriteID]],Table2[team_id_pfr],Table2[team_name],"Even"))</f>
        <v>Philadelphia Eagles</v>
      </c>
      <c r="M6603">
        <v>-3</v>
      </c>
      <c r="N6603">
        <f>IF(Table1[[#This Row],[TeamFavorite]]=Table1[[#This Row],[TeamHome]],Table1[[#This Row],[ScoreAway]]-Table1[[#This Row],[ScoreHome]],Table1[[#This Row],[ScoreHome]]-Table1[[#This Row],[ScoreAway]])</f>
        <v>14</v>
      </c>
      <c r="O6603">
        <f>IF(Table1[[#This Row],[SpreadActual]]&lt;Table1[[#This Row],[SpreadFavorite]],1,0)</f>
        <v>0</v>
      </c>
      <c r="P6603">
        <v>38</v>
      </c>
      <c r="Q6603" t="s">
        <v>126</v>
      </c>
      <c r="R6603" t="b">
        <v>0</v>
      </c>
      <c r="S6603">
        <v>75</v>
      </c>
      <c r="T6603">
        <v>10</v>
      </c>
      <c r="U6603">
        <v>70</v>
      </c>
    </row>
    <row r="6604" spans="1:22" x14ac:dyDescent="0.2">
      <c r="A6604" s="1">
        <v>35673</v>
      </c>
      <c r="B6604">
        <v>1997</v>
      </c>
      <c r="C6604">
        <f>_xlfn.MAXIFS(Table1[ScheduleWeekWritten],Table1[ScheduleSeason],Table1[[#This Row],[ScheduleSeason]])</f>
        <v>17</v>
      </c>
      <c r="D6604">
        <v>1</v>
      </c>
      <c r="E6604" cm="1">
        <f t="array" ref="E6604">_xlfn.XLOOKUP(Table1[[#This Row],[ScheduleWeekWritten]],Table3[Game],100+Table3[Increase],Table1[[#This Row],[ScheduleWeekWritten]])</f>
        <v>1</v>
      </c>
      <c r="F6604" t="b">
        <v>0</v>
      </c>
      <c r="G6604" t="s">
        <v>49</v>
      </c>
      <c r="H6604">
        <v>7</v>
      </c>
      <c r="I6604">
        <v>37</v>
      </c>
      <c r="J6604" t="s">
        <v>67</v>
      </c>
      <c r="K6604" t="s">
        <v>68</v>
      </c>
      <c r="L6604" t="str">
        <f>_xlfn.XLOOKUP(Table1[[#This Row],[TeamFavoriteID]],Table2[team_id],Table2[team_name],_xlfn.XLOOKUP(Table1[[#This Row],[TeamFavoriteID]],Table2[team_id_pfr],Table2[team_name],"Even"))</f>
        <v>Dallas Cowboys</v>
      </c>
      <c r="M6604">
        <v>-1</v>
      </c>
      <c r="N6604">
        <f>IF(Table1[[#This Row],[TeamFavorite]]=Table1[[#This Row],[TeamHome]],Table1[[#This Row],[ScoreAway]]-Table1[[#This Row],[ScoreHome]],Table1[[#This Row],[ScoreHome]]-Table1[[#This Row],[ScoreAway]])</f>
        <v>-30</v>
      </c>
      <c r="O6604">
        <f>IF(Table1[[#This Row],[SpreadActual]]&lt;Table1[[#This Row],[SpreadFavorite]],1,0)</f>
        <v>1</v>
      </c>
      <c r="P6604">
        <v>39.5</v>
      </c>
      <c r="Q6604" t="s">
        <v>113</v>
      </c>
      <c r="R6604" t="b">
        <v>0</v>
      </c>
      <c r="S6604">
        <v>66</v>
      </c>
      <c r="T6604">
        <v>4</v>
      </c>
      <c r="U6604">
        <v>76</v>
      </c>
    </row>
    <row r="6605" spans="1:22" x14ac:dyDescent="0.2">
      <c r="A6605" s="1">
        <v>35673</v>
      </c>
      <c r="B6605">
        <v>1997</v>
      </c>
      <c r="C6605">
        <f>_xlfn.MAXIFS(Table1[ScheduleWeekWritten],Table1[ScheduleSeason],Table1[[#This Row],[ScheduleSeason]])</f>
        <v>17</v>
      </c>
      <c r="D6605">
        <v>1</v>
      </c>
      <c r="E6605" cm="1">
        <f t="array" ref="E6605">_xlfn.XLOOKUP(Table1[[#This Row],[ScheduleWeekWritten]],Table3[Game],100+Table3[Increase],Table1[[#This Row],[ScheduleWeekWritten]])</f>
        <v>1</v>
      </c>
      <c r="F6605" t="b">
        <v>0</v>
      </c>
      <c r="G6605" t="s">
        <v>128</v>
      </c>
      <c r="H6605">
        <v>3</v>
      </c>
      <c r="I6605">
        <v>41</v>
      </c>
      <c r="J6605" t="s">
        <v>31</v>
      </c>
      <c r="K6605" t="s">
        <v>132</v>
      </c>
      <c r="L6605" t="str">
        <f>_xlfn.XLOOKUP(Table1[[#This Row],[TeamFavoriteID]],Table2[team_id],Table2[team_name],_xlfn.XLOOKUP(Table1[[#This Row],[TeamFavoriteID]],Table2[team_id_pfr],Table2[team_name],"Even"))</f>
        <v>Seattle Seahawks</v>
      </c>
      <c r="M6605">
        <v>-6.5</v>
      </c>
      <c r="N6605">
        <f>IF(Table1[[#This Row],[TeamFavorite]]=Table1[[#This Row],[TeamHome]],Table1[[#This Row],[ScoreAway]]-Table1[[#This Row],[ScoreHome]],Table1[[#This Row],[ScoreHome]]-Table1[[#This Row],[ScoreAway]])</f>
        <v>38</v>
      </c>
      <c r="O6605">
        <f>IF(Table1[[#This Row],[SpreadActual]]&lt;Table1[[#This Row],[SpreadFavorite]],1,0)</f>
        <v>0</v>
      </c>
      <c r="P6605">
        <v>42</v>
      </c>
      <c r="Q6605" t="s">
        <v>129</v>
      </c>
      <c r="R6605" t="b">
        <v>0</v>
      </c>
      <c r="S6605">
        <v>72</v>
      </c>
      <c r="T6605">
        <v>0</v>
      </c>
      <c r="V6605" t="s">
        <v>103</v>
      </c>
    </row>
    <row r="6606" spans="1:22" x14ac:dyDescent="0.2">
      <c r="A6606" s="1">
        <v>35673</v>
      </c>
      <c r="B6606">
        <v>1997</v>
      </c>
      <c r="C6606">
        <f>_xlfn.MAXIFS(Table1[ScheduleWeekWritten],Table1[ScheduleSeason],Table1[[#This Row],[ScheduleSeason]])</f>
        <v>17</v>
      </c>
      <c r="D6606">
        <v>1</v>
      </c>
      <c r="E6606" cm="1">
        <f t="array" ref="E6606">_xlfn.XLOOKUP(Table1[[#This Row],[ScheduleWeekWritten]],Table3[Game],100+Table3[Increase],Table1[[#This Row],[ScheduleWeekWritten]])</f>
        <v>1</v>
      </c>
      <c r="F6606" t="b">
        <v>0</v>
      </c>
      <c r="G6606" t="s">
        <v>153</v>
      </c>
      <c r="H6606">
        <v>38</v>
      </c>
      <c r="I6606">
        <v>24</v>
      </c>
      <c r="J6606" t="s">
        <v>95</v>
      </c>
      <c r="K6606" t="s">
        <v>40</v>
      </c>
      <c r="L6606" t="str">
        <f>_xlfn.XLOOKUP(Table1[[#This Row],[TeamFavoriteID]],Table2[team_id],Table2[team_name],_xlfn.XLOOKUP(Table1[[#This Row],[TeamFavoriteID]],Table2[team_id_pfr],Table2[team_name],"Even"))</f>
        <v>Los Angeles Rams</v>
      </c>
      <c r="M6606">
        <v>-4.5</v>
      </c>
      <c r="N6606">
        <f>IF(Table1[[#This Row],[TeamFavorite]]=Table1[[#This Row],[TeamHome]],Table1[[#This Row],[ScoreAway]]-Table1[[#This Row],[ScoreHome]],Table1[[#This Row],[ScoreHome]]-Table1[[#This Row],[ScoreAway]])</f>
        <v>14</v>
      </c>
      <c r="O6606">
        <f>IF(Table1[[#This Row],[SpreadActual]]&lt;Table1[[#This Row],[SpreadFavorite]],1,0)</f>
        <v>0</v>
      </c>
      <c r="P6606">
        <v>38.5</v>
      </c>
      <c r="Q6606" t="s">
        <v>157</v>
      </c>
      <c r="R6606" t="b">
        <v>0</v>
      </c>
      <c r="S6606">
        <v>72</v>
      </c>
      <c r="T6606">
        <v>0</v>
      </c>
      <c r="V6606" t="s">
        <v>103</v>
      </c>
    </row>
    <row r="6607" spans="1:22" x14ac:dyDescent="0.2">
      <c r="A6607" s="1">
        <v>35673</v>
      </c>
      <c r="B6607">
        <v>1997</v>
      </c>
      <c r="C6607">
        <f>_xlfn.MAXIFS(Table1[ScheduleWeekWritten],Table1[ScheduleSeason],Table1[[#This Row],[ScheduleSeason]])</f>
        <v>17</v>
      </c>
      <c r="D6607">
        <v>1</v>
      </c>
      <c r="E6607" cm="1">
        <f t="array" ref="E6607">_xlfn.XLOOKUP(Table1[[#This Row],[ScheduleWeekWritten]],Table3[Game],100+Table3[Increase],Table1[[#This Row],[ScheduleWeekWritten]])</f>
        <v>1</v>
      </c>
      <c r="F6607" t="b">
        <v>0</v>
      </c>
      <c r="G6607" t="s">
        <v>127</v>
      </c>
      <c r="H6607">
        <v>13</v>
      </c>
      <c r="I6607">
        <v>6</v>
      </c>
      <c r="J6607" t="s">
        <v>53</v>
      </c>
      <c r="K6607" t="s">
        <v>87</v>
      </c>
      <c r="L6607" t="str">
        <f>_xlfn.XLOOKUP(Table1[[#This Row],[TeamFavoriteID]],Table2[team_id],Table2[team_name],_xlfn.XLOOKUP(Table1[[#This Row],[TeamFavoriteID]],Table2[team_id_pfr],Table2[team_name],"Even"))</f>
        <v>San Francisco 49ers</v>
      </c>
      <c r="M6607">
        <v>-6.5</v>
      </c>
      <c r="N6607">
        <f>IF(Table1[[#This Row],[TeamFavorite]]=Table1[[#This Row],[TeamHome]],Table1[[#This Row],[ScoreAway]]-Table1[[#This Row],[ScoreHome]],Table1[[#This Row],[ScoreHome]]-Table1[[#This Row],[ScoreAway]])</f>
        <v>7</v>
      </c>
      <c r="O6607">
        <f>IF(Table1[[#This Row],[SpreadActual]]&lt;Table1[[#This Row],[SpreadFavorite]],1,0)</f>
        <v>0</v>
      </c>
      <c r="P6607">
        <v>37</v>
      </c>
      <c r="Q6607" t="s">
        <v>130</v>
      </c>
      <c r="R6607" t="b">
        <v>0</v>
      </c>
      <c r="S6607">
        <v>82</v>
      </c>
      <c r="T6607">
        <v>5</v>
      </c>
      <c r="U6607">
        <v>71</v>
      </c>
    </row>
    <row r="6608" spans="1:22" x14ac:dyDescent="0.2">
      <c r="A6608" s="1">
        <v>35673</v>
      </c>
      <c r="B6608">
        <v>1997</v>
      </c>
      <c r="C6608">
        <f>_xlfn.MAXIFS(Table1[ScheduleWeekWritten],Table1[ScheduleSeason],Table1[[#This Row],[ScheduleSeason]])</f>
        <v>17</v>
      </c>
      <c r="D6608">
        <v>1</v>
      </c>
      <c r="E6608" cm="1">
        <f t="array" ref="E6608">_xlfn.XLOOKUP(Table1[[#This Row],[ScheduleWeekWritten]],Table3[Game],100+Table3[Increase],Table1[[#This Row],[ScheduleWeekWritten]])</f>
        <v>1</v>
      </c>
      <c r="F6608" t="b">
        <v>0</v>
      </c>
      <c r="G6608" t="s">
        <v>163</v>
      </c>
      <c r="H6608">
        <v>24</v>
      </c>
      <c r="I6608">
        <v>21</v>
      </c>
      <c r="J6608" t="s">
        <v>20</v>
      </c>
      <c r="K6608" t="s">
        <v>21</v>
      </c>
      <c r="L6608" t="str">
        <f>_xlfn.XLOOKUP(Table1[[#This Row],[TeamFavoriteID]],Table2[team_id],Table2[team_name],_xlfn.XLOOKUP(Table1[[#This Row],[TeamFavoriteID]],Table2[team_id_pfr],Table2[team_name],"Even"))</f>
        <v>Las Vegas Raiders</v>
      </c>
      <c r="M6608">
        <v>-3</v>
      </c>
      <c r="N6608">
        <f>IF(Table1[[#This Row],[TeamFavorite]]=Table1[[#This Row],[TeamHome]],Table1[[#This Row],[ScoreAway]]-Table1[[#This Row],[ScoreHome]],Table1[[#This Row],[ScoreHome]]-Table1[[#This Row],[ScoreAway]])</f>
        <v>3</v>
      </c>
      <c r="O6608">
        <f>IF(Table1[[#This Row],[SpreadActual]]&lt;Table1[[#This Row],[SpreadFavorite]],1,0)</f>
        <v>0</v>
      </c>
      <c r="P6608">
        <v>39.5</v>
      </c>
      <c r="Q6608" t="s">
        <v>164</v>
      </c>
      <c r="R6608" t="b">
        <v>0</v>
      </c>
      <c r="S6608">
        <v>80</v>
      </c>
      <c r="T6608">
        <v>8</v>
      </c>
      <c r="U6608">
        <v>78</v>
      </c>
    </row>
    <row r="6609" spans="1:22" x14ac:dyDescent="0.2">
      <c r="A6609" s="1">
        <v>35674</v>
      </c>
      <c r="B6609">
        <v>1997</v>
      </c>
      <c r="C6609">
        <f>_xlfn.MAXIFS(Table1[ScheduleWeekWritten],Table1[ScheduleSeason],Table1[[#This Row],[ScheduleSeason]])</f>
        <v>17</v>
      </c>
      <c r="D6609">
        <v>1</v>
      </c>
      <c r="E6609" cm="1">
        <f t="array" ref="E6609">_xlfn.XLOOKUP(Table1[[#This Row],[ScheduleWeekWritten]],Table3[Game],100+Table3[Increase],Table1[[#This Row],[ScheduleWeekWritten]])</f>
        <v>1</v>
      </c>
      <c r="F6609" t="b">
        <v>0</v>
      </c>
      <c r="G6609" t="s">
        <v>33</v>
      </c>
      <c r="H6609">
        <v>38</v>
      </c>
      <c r="I6609">
        <v>24</v>
      </c>
      <c r="J6609" t="s">
        <v>46</v>
      </c>
      <c r="K6609" t="s">
        <v>35</v>
      </c>
      <c r="L6609" t="str">
        <f>_xlfn.XLOOKUP(Table1[[#This Row],[TeamFavoriteID]],Table2[team_id],Table2[team_name],_xlfn.XLOOKUP(Table1[[#This Row],[TeamFavoriteID]],Table2[team_id_pfr],Table2[team_name],"Even"))</f>
        <v>Green Bay Packers</v>
      </c>
      <c r="M6609">
        <v>-14</v>
      </c>
      <c r="N6609">
        <f>IF(Table1[[#This Row],[TeamFavorite]]=Table1[[#This Row],[TeamHome]],Table1[[#This Row],[ScoreAway]]-Table1[[#This Row],[ScoreHome]],Table1[[#This Row],[ScoreHome]]-Table1[[#This Row],[ScoreAway]])</f>
        <v>-14</v>
      </c>
      <c r="O6609">
        <f>IF(Table1[[#This Row],[SpreadActual]]&lt;Table1[[#This Row],[SpreadFavorite]],1,0)</f>
        <v>0</v>
      </c>
      <c r="P6609">
        <v>42</v>
      </c>
      <c r="Q6609" t="s">
        <v>82</v>
      </c>
      <c r="R6609" t="b">
        <v>0</v>
      </c>
      <c r="S6609">
        <v>69</v>
      </c>
      <c r="T6609">
        <v>8</v>
      </c>
      <c r="U6609">
        <v>82</v>
      </c>
    </row>
    <row r="6610" spans="1:22" x14ac:dyDescent="0.2">
      <c r="A6610" s="1">
        <v>35680</v>
      </c>
      <c r="B6610">
        <v>1997</v>
      </c>
      <c r="C6610">
        <f>_xlfn.MAXIFS(Table1[ScheduleWeekWritten],Table1[ScheduleSeason],Table1[[#This Row],[ScheduleSeason]])</f>
        <v>17</v>
      </c>
      <c r="D6610">
        <v>2</v>
      </c>
      <c r="E6610" cm="1">
        <f t="array" ref="E6610">_xlfn.XLOOKUP(Table1[[#This Row],[ScheduleWeekWritten]],Table3[Game],100+Table3[Increase],Table1[[#This Row],[ScheduleWeekWritten]])</f>
        <v>2</v>
      </c>
      <c r="F6610" t="b">
        <v>0</v>
      </c>
      <c r="G6610" t="s">
        <v>149</v>
      </c>
      <c r="H6610">
        <v>25</v>
      </c>
      <c r="I6610">
        <v>22</v>
      </c>
      <c r="J6610" t="s">
        <v>67</v>
      </c>
      <c r="K6610" t="s">
        <v>68</v>
      </c>
      <c r="L6610" t="str">
        <f>_xlfn.XLOOKUP(Table1[[#This Row],[TeamFavoriteID]],Table2[team_id],Table2[team_name],_xlfn.XLOOKUP(Table1[[#This Row],[TeamFavoriteID]],Table2[team_id_pfr],Table2[team_name],"Even"))</f>
        <v>Dallas Cowboys</v>
      </c>
      <c r="M6610">
        <v>-9.5</v>
      </c>
      <c r="N6610">
        <f>IF(Table1[[#This Row],[TeamFavorite]]=Table1[[#This Row],[TeamHome]],Table1[[#This Row],[ScoreAway]]-Table1[[#This Row],[ScoreHome]],Table1[[#This Row],[ScoreHome]]-Table1[[#This Row],[ScoreAway]])</f>
        <v>3</v>
      </c>
      <c r="O6610">
        <f>IF(Table1[[#This Row],[SpreadActual]]&lt;Table1[[#This Row],[SpreadFavorite]],1,0)</f>
        <v>0</v>
      </c>
      <c r="P6610">
        <v>41.5</v>
      </c>
      <c r="Q6610" t="s">
        <v>150</v>
      </c>
      <c r="R6610" t="b">
        <v>0</v>
      </c>
      <c r="S6610">
        <v>89</v>
      </c>
      <c r="T6610">
        <v>5</v>
      </c>
      <c r="U6610">
        <v>48</v>
      </c>
    </row>
    <row r="6611" spans="1:22" x14ac:dyDescent="0.2">
      <c r="A6611" s="1">
        <v>35680</v>
      </c>
      <c r="B6611">
        <v>1997</v>
      </c>
      <c r="C6611">
        <f>_xlfn.MAXIFS(Table1[ScheduleWeekWritten],Table1[ScheduleSeason],Table1[[#This Row],[ScheduleSeason]])</f>
        <v>17</v>
      </c>
      <c r="D6611">
        <v>2</v>
      </c>
      <c r="E6611" cm="1">
        <f t="array" ref="E6611">_xlfn.XLOOKUP(Table1[[#This Row],[ScheduleWeekWritten]],Table3[Game],100+Table3[Increase],Table1[[#This Row],[ScheduleWeekWritten]])</f>
        <v>2</v>
      </c>
      <c r="F6611" t="b">
        <v>0</v>
      </c>
      <c r="G6611" t="s">
        <v>38</v>
      </c>
      <c r="H6611">
        <v>6</v>
      </c>
      <c r="I6611">
        <v>9</v>
      </c>
      <c r="J6611" t="s">
        <v>152</v>
      </c>
      <c r="K6611" t="s">
        <v>162</v>
      </c>
      <c r="L6611" t="str">
        <f>_xlfn.XLOOKUP(Table1[[#This Row],[TeamFavoriteID]],Table2[team_id],Table2[team_name],_xlfn.XLOOKUP(Table1[[#This Row],[TeamFavoriteID]],Table2[team_id_pfr],Table2[team_name],"Even"))</f>
        <v>Carolina Panthers</v>
      </c>
      <c r="M6611">
        <v>-3.5</v>
      </c>
      <c r="N6611">
        <f>IF(Table1[[#This Row],[TeamFavorite]]=Table1[[#This Row],[TeamHome]],Table1[[#This Row],[ScoreAway]]-Table1[[#This Row],[ScoreHome]],Table1[[#This Row],[ScoreHome]]-Table1[[#This Row],[ScoreAway]])</f>
        <v>-3</v>
      </c>
      <c r="O6611">
        <f>IF(Table1[[#This Row],[SpreadActual]]&lt;Table1[[#This Row],[SpreadFavorite]],1,0)</f>
        <v>0</v>
      </c>
      <c r="P6611">
        <v>38.5</v>
      </c>
      <c r="Q6611" t="s">
        <v>148</v>
      </c>
      <c r="R6611" t="b">
        <v>0</v>
      </c>
      <c r="S6611">
        <v>72</v>
      </c>
      <c r="T6611">
        <v>0</v>
      </c>
      <c r="V6611" t="s">
        <v>103</v>
      </c>
    </row>
    <row r="6612" spans="1:22" x14ac:dyDescent="0.2">
      <c r="A6612" s="1">
        <v>35680</v>
      </c>
      <c r="B6612">
        <v>1997</v>
      </c>
      <c r="C6612">
        <f>_xlfn.MAXIFS(Table1[ScheduleWeekWritten],Table1[ScheduleSeason],Table1[[#This Row],[ScheduleSeason]])</f>
        <v>17</v>
      </c>
      <c r="D6612">
        <v>2</v>
      </c>
      <c r="E6612" cm="1">
        <f t="array" ref="E6612">_xlfn.XLOOKUP(Table1[[#This Row],[ScheduleWeekWritten]],Table3[Game],100+Table3[Increase],Table1[[#This Row],[ScheduleWeekWritten]])</f>
        <v>2</v>
      </c>
      <c r="F6612" t="b">
        <v>0</v>
      </c>
      <c r="G6612" t="s">
        <v>158</v>
      </c>
      <c r="H6612">
        <v>23</v>
      </c>
      <c r="I6612">
        <v>10</v>
      </c>
      <c r="J6612" t="s">
        <v>101</v>
      </c>
      <c r="K6612" t="s">
        <v>104</v>
      </c>
      <c r="L6612" t="str">
        <f>_xlfn.XLOOKUP(Table1[[#This Row],[TeamFavoriteID]],Table2[team_id],Table2[team_name],_xlfn.XLOOKUP(Table1[[#This Row],[TeamFavoriteID]],Table2[team_id_pfr],Table2[team_name],"Even"))</f>
        <v>Cincinnati Bengals</v>
      </c>
      <c r="M6612">
        <v>-1.5</v>
      </c>
      <c r="N6612">
        <f>IF(Table1[[#This Row],[TeamFavorite]]=Table1[[#This Row],[TeamHome]],Table1[[#This Row],[ScoreAway]]-Table1[[#This Row],[ScoreHome]],Table1[[#This Row],[ScoreHome]]-Table1[[#This Row],[ScoreAway]])</f>
        <v>13</v>
      </c>
      <c r="O6612">
        <f>IF(Table1[[#This Row],[SpreadActual]]&lt;Table1[[#This Row],[SpreadFavorite]],1,0)</f>
        <v>0</v>
      </c>
      <c r="P6612">
        <v>47</v>
      </c>
      <c r="Q6612" t="s">
        <v>80</v>
      </c>
      <c r="R6612" t="b">
        <v>0</v>
      </c>
      <c r="S6612">
        <v>71</v>
      </c>
      <c r="T6612">
        <v>6</v>
      </c>
      <c r="U6612">
        <v>68</v>
      </c>
    </row>
    <row r="6613" spans="1:22" x14ac:dyDescent="0.2">
      <c r="A6613" s="1">
        <v>35680</v>
      </c>
      <c r="B6613">
        <v>1997</v>
      </c>
      <c r="C6613">
        <f>_xlfn.MAXIFS(Table1[ScheduleWeekWritten],Table1[ScheduleSeason],Table1[[#This Row],[ScheduleSeason]])</f>
        <v>17</v>
      </c>
      <c r="D6613">
        <v>2</v>
      </c>
      <c r="E6613" cm="1">
        <f t="array" ref="E6613">_xlfn.XLOOKUP(Table1[[#This Row],[ScheduleWeekWritten]],Table3[Game],100+Table3[Increase],Table1[[#This Row],[ScheduleWeekWritten]])</f>
        <v>2</v>
      </c>
      <c r="F6613" t="b">
        <v>0</v>
      </c>
      <c r="G6613" t="s">
        <v>46</v>
      </c>
      <c r="H6613">
        <v>24</v>
      </c>
      <c r="I6613">
        <v>27</v>
      </c>
      <c r="J6613" t="s">
        <v>54</v>
      </c>
      <c r="K6613" t="s">
        <v>55</v>
      </c>
      <c r="L6613" t="str">
        <f>_xlfn.XLOOKUP(Table1[[#This Row],[TeamFavoriteID]],Table2[team_id],Table2[team_name],_xlfn.XLOOKUP(Table1[[#This Row],[TeamFavoriteID]],Table2[team_id_pfr],Table2[team_name],"Even"))</f>
        <v>Minnesota Vikings</v>
      </c>
      <c r="M6613">
        <v>-1</v>
      </c>
      <c r="N6613">
        <f>IF(Table1[[#This Row],[TeamFavorite]]=Table1[[#This Row],[TeamHome]],Table1[[#This Row],[ScoreAway]]-Table1[[#This Row],[ScoreHome]],Table1[[#This Row],[ScoreHome]]-Table1[[#This Row],[ScoreAway]])</f>
        <v>-3</v>
      </c>
      <c r="O6613">
        <f>IF(Table1[[#This Row],[SpreadActual]]&lt;Table1[[#This Row],[SpreadFavorite]],1,0)</f>
        <v>1</v>
      </c>
      <c r="P6613">
        <v>42</v>
      </c>
      <c r="Q6613" t="s">
        <v>114</v>
      </c>
      <c r="R6613" t="b">
        <v>0</v>
      </c>
      <c r="S6613">
        <v>68</v>
      </c>
      <c r="T6613">
        <v>9</v>
      </c>
      <c r="U6613">
        <v>81</v>
      </c>
    </row>
    <row r="6614" spans="1:22" x14ac:dyDescent="0.2">
      <c r="A6614" s="1">
        <v>35680</v>
      </c>
      <c r="B6614">
        <v>1997</v>
      </c>
      <c r="C6614">
        <f>_xlfn.MAXIFS(Table1[ScheduleWeekWritten],Table1[ScheduleSeason],Table1[[#This Row],[ScheduleSeason]])</f>
        <v>17</v>
      </c>
      <c r="D6614">
        <v>2</v>
      </c>
      <c r="E6614" cm="1">
        <f t="array" ref="E6614">_xlfn.XLOOKUP(Table1[[#This Row],[ScheduleWeekWritten]],Table3[Game],100+Table3[Increase],Table1[[#This Row],[ScheduleWeekWritten]])</f>
        <v>2</v>
      </c>
      <c r="F6614" t="b">
        <v>0</v>
      </c>
      <c r="G6614" t="s">
        <v>45</v>
      </c>
      <c r="H6614">
        <v>17</v>
      </c>
      <c r="I6614">
        <v>24</v>
      </c>
      <c r="J6614" t="s">
        <v>127</v>
      </c>
      <c r="K6614" t="s">
        <v>79</v>
      </c>
      <c r="L6614" t="str">
        <f>_xlfn.XLOOKUP(Table1[[#This Row],[TeamFavoriteID]],Table2[team_id],Table2[team_name],_xlfn.XLOOKUP(Table1[[#This Row],[TeamFavoriteID]],Table2[team_id_pfr],Table2[team_name],"Even"))</f>
        <v>Detroit Lions</v>
      </c>
      <c r="M6614">
        <v>-5</v>
      </c>
      <c r="N6614">
        <f>IF(Table1[[#This Row],[TeamFavorite]]=Table1[[#This Row],[TeamHome]],Table1[[#This Row],[ScoreAway]]-Table1[[#This Row],[ScoreHome]],Table1[[#This Row],[ScoreHome]]-Table1[[#This Row],[ScoreAway]])</f>
        <v>7</v>
      </c>
      <c r="O6614">
        <f>IF(Table1[[#This Row],[SpreadActual]]&lt;Table1[[#This Row],[SpreadFavorite]],1,0)</f>
        <v>0</v>
      </c>
      <c r="P6614">
        <v>40</v>
      </c>
      <c r="Q6614" t="s">
        <v>125</v>
      </c>
      <c r="R6614" t="b">
        <v>0</v>
      </c>
      <c r="S6614">
        <v>72</v>
      </c>
      <c r="T6614">
        <v>0</v>
      </c>
      <c r="V6614" t="s">
        <v>103</v>
      </c>
    </row>
    <row r="6615" spans="1:22" x14ac:dyDescent="0.2">
      <c r="A6615" s="1">
        <v>35680</v>
      </c>
      <c r="B6615">
        <v>1997</v>
      </c>
      <c r="C6615">
        <f>_xlfn.MAXIFS(Table1[ScheduleWeekWritten],Table1[ScheduleSeason],Table1[[#This Row],[ScheduleSeason]])</f>
        <v>17</v>
      </c>
      <c r="D6615">
        <v>2</v>
      </c>
      <c r="E6615" cm="1">
        <f t="array" ref="E6615">_xlfn.XLOOKUP(Table1[[#This Row],[ScheduleWeekWritten]],Table3[Game],100+Table3[Increase],Table1[[#This Row],[ScheduleWeekWritten]])</f>
        <v>2</v>
      </c>
      <c r="F6615" t="b">
        <v>0</v>
      </c>
      <c r="G6615" t="s">
        <v>140</v>
      </c>
      <c r="H6615">
        <v>6</v>
      </c>
      <c r="I6615">
        <v>31</v>
      </c>
      <c r="J6615" t="s">
        <v>115</v>
      </c>
      <c r="K6615" t="s">
        <v>70</v>
      </c>
      <c r="L6615" t="str">
        <f>_xlfn.XLOOKUP(Table1[[#This Row],[TeamFavoriteID]],Table2[team_id],Table2[team_name],_xlfn.XLOOKUP(Table1[[#This Row],[TeamFavoriteID]],Table2[team_id_pfr],Table2[team_name],"Even"))</f>
        <v>Boston Patriots</v>
      </c>
      <c r="M6615">
        <v>-4.5</v>
      </c>
      <c r="N6615">
        <f>IF(Table1[[#This Row],[TeamFavorite]]=Table1[[#This Row],[TeamHome]],Table1[[#This Row],[ScoreAway]]-Table1[[#This Row],[ScoreHome]],Table1[[#This Row],[ScoreHome]]-Table1[[#This Row],[ScoreAway]])</f>
        <v>-25</v>
      </c>
      <c r="O6615">
        <f>IF(Table1[[#This Row],[SpreadActual]]&lt;Table1[[#This Row],[SpreadFavorite]],1,0)</f>
        <v>1</v>
      </c>
      <c r="P6615">
        <v>43</v>
      </c>
      <c r="Q6615" t="s">
        <v>141</v>
      </c>
      <c r="R6615" t="b">
        <v>0</v>
      </c>
      <c r="S6615">
        <v>72</v>
      </c>
      <c r="T6615">
        <v>0</v>
      </c>
      <c r="V6615" t="s">
        <v>103</v>
      </c>
    </row>
    <row r="6616" spans="1:22" x14ac:dyDescent="0.2">
      <c r="A6616" s="1">
        <v>35680</v>
      </c>
      <c r="B6616">
        <v>1997</v>
      </c>
      <c r="C6616">
        <f>_xlfn.MAXIFS(Table1[ScheduleWeekWritten],Table1[ScheduleSeason],Table1[[#This Row],[ScheduleSeason]])</f>
        <v>17</v>
      </c>
      <c r="D6616">
        <v>2</v>
      </c>
      <c r="E6616" cm="1">
        <f t="array" ref="E6616">_xlfn.XLOOKUP(Table1[[#This Row],[ScheduleWeekWritten]],Table3[Game],100+Table3[Increase],Table1[[#This Row],[ScheduleWeekWritten]])</f>
        <v>2</v>
      </c>
      <c r="F6616" t="b">
        <v>0</v>
      </c>
      <c r="G6616" t="s">
        <v>154</v>
      </c>
      <c r="H6616">
        <v>40</v>
      </c>
      <c r="I6616">
        <v>13</v>
      </c>
      <c r="J6616" t="s">
        <v>50</v>
      </c>
      <c r="K6616" t="s">
        <v>161</v>
      </c>
      <c r="L6616" t="str">
        <f>_xlfn.XLOOKUP(Table1[[#This Row],[TeamFavoriteID]],Table2[team_id],Table2[team_name],_xlfn.XLOOKUP(Table1[[#This Row],[TeamFavoriteID]],Table2[team_id_pfr],Table2[team_name],"Even"))</f>
        <v>Jacksonville Jaguars</v>
      </c>
      <c r="M6616">
        <v>-5.5</v>
      </c>
      <c r="N6616">
        <f>IF(Table1[[#This Row],[TeamFavorite]]=Table1[[#This Row],[TeamHome]],Table1[[#This Row],[ScoreAway]]-Table1[[#This Row],[ScoreHome]],Table1[[#This Row],[ScoreHome]]-Table1[[#This Row],[ScoreAway]])</f>
        <v>-27</v>
      </c>
      <c r="O6616">
        <f>IF(Table1[[#This Row],[SpreadActual]]&lt;Table1[[#This Row],[SpreadFavorite]],1,0)</f>
        <v>1</v>
      </c>
      <c r="P6616">
        <v>42</v>
      </c>
      <c r="Q6616" t="s">
        <v>155</v>
      </c>
      <c r="R6616" t="b">
        <v>0</v>
      </c>
      <c r="S6616">
        <v>79</v>
      </c>
      <c r="T6616">
        <v>10</v>
      </c>
      <c r="U6616">
        <v>66</v>
      </c>
    </row>
    <row r="6617" spans="1:22" x14ac:dyDescent="0.2">
      <c r="A6617" s="1">
        <v>35680</v>
      </c>
      <c r="B6617">
        <v>1997</v>
      </c>
      <c r="C6617">
        <f>_xlfn.MAXIFS(Table1[ScheduleWeekWritten],Table1[ScheduleSeason],Table1[[#This Row],[ScheduleSeason]])</f>
        <v>17</v>
      </c>
      <c r="D6617">
        <v>2</v>
      </c>
      <c r="E6617" cm="1">
        <f t="array" ref="E6617">_xlfn.XLOOKUP(Table1[[#This Row],[ScheduleWeekWritten]],Table3[Game],100+Table3[Increase],Table1[[#This Row],[ScheduleWeekWritten]])</f>
        <v>2</v>
      </c>
      <c r="F6617" t="b">
        <v>0</v>
      </c>
      <c r="G6617" t="s">
        <v>19</v>
      </c>
      <c r="H6617">
        <v>16</v>
      </c>
      <c r="I6617">
        <v>13</v>
      </c>
      <c r="J6617" t="s">
        <v>163</v>
      </c>
      <c r="K6617" t="s">
        <v>91</v>
      </c>
      <c r="L6617" t="str">
        <f>_xlfn.XLOOKUP(Table1[[#This Row],[TeamFavoriteID]],Table2[team_id],Table2[team_name],_xlfn.XLOOKUP(Table1[[#This Row],[TeamFavoriteID]],Table2[team_id_pfr],Table2[team_name],"Even"))</f>
        <v>Miami Dolphins</v>
      </c>
      <c r="M6617">
        <v>-6.5</v>
      </c>
      <c r="N6617">
        <f>IF(Table1[[#This Row],[TeamFavorite]]=Table1[[#This Row],[TeamHome]],Table1[[#This Row],[ScoreAway]]-Table1[[#This Row],[ScoreHome]],Table1[[#This Row],[ScoreHome]]-Table1[[#This Row],[ScoreAway]])</f>
        <v>-3</v>
      </c>
      <c r="O6617">
        <f>IF(Table1[[#This Row],[SpreadActual]]&lt;Table1[[#This Row],[SpreadFavorite]],1,0)</f>
        <v>0</v>
      </c>
      <c r="P6617">
        <v>40</v>
      </c>
      <c r="Q6617" t="s">
        <v>143</v>
      </c>
      <c r="R6617" t="b">
        <v>0</v>
      </c>
      <c r="S6617">
        <v>80</v>
      </c>
      <c r="T6617">
        <v>11</v>
      </c>
      <c r="U6617">
        <v>71</v>
      </c>
    </row>
    <row r="6618" spans="1:22" x14ac:dyDescent="0.2">
      <c r="A6618" s="1">
        <v>35680</v>
      </c>
      <c r="B6618">
        <v>1997</v>
      </c>
      <c r="C6618">
        <f>_xlfn.MAXIFS(Table1[ScheduleWeekWritten],Table1[ScheduleSeason],Table1[[#This Row],[ScheduleSeason]])</f>
        <v>17</v>
      </c>
      <c r="D6618">
        <v>2</v>
      </c>
      <c r="E6618" cm="1">
        <f t="array" ref="E6618">_xlfn.XLOOKUP(Table1[[#This Row],[ScheduleWeekWritten]],Table3[Game],100+Table3[Increase],Table1[[#This Row],[ScheduleWeekWritten]])</f>
        <v>2</v>
      </c>
      <c r="F6618" t="b">
        <v>0</v>
      </c>
      <c r="G6618" t="s">
        <v>95</v>
      </c>
      <c r="H6618">
        <v>6</v>
      </c>
      <c r="I6618">
        <v>20</v>
      </c>
      <c r="J6618" t="s">
        <v>27</v>
      </c>
      <c r="K6618" t="s">
        <v>98</v>
      </c>
      <c r="L6618" t="str">
        <f>_xlfn.XLOOKUP(Table1[[#This Row],[TeamFavoriteID]],Table2[team_id],Table2[team_name],_xlfn.XLOOKUP(Table1[[#This Row],[TeamFavoriteID]],Table2[team_id_pfr],Table2[team_name],"Even"))</f>
        <v>New Orleans Saints</v>
      </c>
      <c r="M6618">
        <v>-2</v>
      </c>
      <c r="N6618">
        <f>IF(Table1[[#This Row],[TeamFavorite]]=Table1[[#This Row],[TeamHome]],Table1[[#This Row],[ScoreAway]]-Table1[[#This Row],[ScoreHome]],Table1[[#This Row],[ScoreHome]]-Table1[[#This Row],[ScoreAway]])</f>
        <v>14</v>
      </c>
      <c r="O6618">
        <f>IF(Table1[[#This Row],[SpreadActual]]&lt;Table1[[#This Row],[SpreadFavorite]],1,0)</f>
        <v>0</v>
      </c>
      <c r="P6618">
        <v>40</v>
      </c>
      <c r="Q6618" t="s">
        <v>124</v>
      </c>
      <c r="R6618" t="b">
        <v>0</v>
      </c>
      <c r="S6618">
        <v>72</v>
      </c>
      <c r="T6618">
        <v>0</v>
      </c>
      <c r="V6618" t="s">
        <v>103</v>
      </c>
    </row>
    <row r="6619" spans="1:22" x14ac:dyDescent="0.2">
      <c r="A6619" s="1">
        <v>35680</v>
      </c>
      <c r="B6619">
        <v>1997</v>
      </c>
      <c r="C6619">
        <f>_xlfn.MAXIFS(Table1[ScheduleWeekWritten],Table1[ScheduleSeason],Table1[[#This Row],[ScheduleSeason]])</f>
        <v>17</v>
      </c>
      <c r="D6619">
        <v>2</v>
      </c>
      <c r="E6619" cm="1">
        <f t="array" ref="E6619">_xlfn.XLOOKUP(Table1[[#This Row],[ScheduleWeekWritten]],Table3[Game],100+Table3[Increase],Table1[[#This Row],[ScheduleWeekWritten]])</f>
        <v>2</v>
      </c>
      <c r="F6619" t="b">
        <v>0</v>
      </c>
      <c r="G6619" t="s">
        <v>31</v>
      </c>
      <c r="H6619">
        <v>22</v>
      </c>
      <c r="I6619">
        <v>28</v>
      </c>
      <c r="J6619" t="s">
        <v>28</v>
      </c>
      <c r="K6619" t="s">
        <v>32</v>
      </c>
      <c r="L6619" t="str">
        <f>_xlfn.XLOOKUP(Table1[[#This Row],[TeamFavoriteID]],Table2[team_id],Table2[team_name],_xlfn.XLOOKUP(Table1[[#This Row],[TeamFavoriteID]],Table2[team_id_pfr],Table2[team_name],"Even"))</f>
        <v>New York Jets</v>
      </c>
      <c r="M6619">
        <v>-4.5</v>
      </c>
      <c r="N6619">
        <f>IF(Table1[[#This Row],[TeamFavorite]]=Table1[[#This Row],[TeamHome]],Table1[[#This Row],[ScoreAway]]-Table1[[#This Row],[ScoreHome]],Table1[[#This Row],[ScoreHome]]-Table1[[#This Row],[ScoreAway]])</f>
        <v>6</v>
      </c>
      <c r="O6619">
        <f>IF(Table1[[#This Row],[SpreadActual]]&lt;Table1[[#This Row],[SpreadFavorite]],1,0)</f>
        <v>0</v>
      </c>
      <c r="P6619">
        <v>41</v>
      </c>
      <c r="Q6619" t="s">
        <v>126</v>
      </c>
      <c r="R6619" t="b">
        <v>0</v>
      </c>
      <c r="S6619">
        <v>73</v>
      </c>
      <c r="T6619">
        <v>9</v>
      </c>
      <c r="U6619">
        <v>61</v>
      </c>
    </row>
    <row r="6620" spans="1:22" x14ac:dyDescent="0.2">
      <c r="A6620" s="1">
        <v>35680</v>
      </c>
      <c r="B6620">
        <v>1997</v>
      </c>
      <c r="C6620">
        <f>_xlfn.MAXIFS(Table1[ScheduleWeekWritten],Table1[ScheduleSeason],Table1[[#This Row],[ScheduleSeason]])</f>
        <v>17</v>
      </c>
      <c r="D6620">
        <v>2</v>
      </c>
      <c r="E6620" cm="1">
        <f t="array" ref="E6620">_xlfn.XLOOKUP(Table1[[#This Row],[ScheduleWeekWritten]],Table3[Game],100+Table3[Increase],Table1[[#This Row],[ScheduleWeekWritten]])</f>
        <v>2</v>
      </c>
      <c r="F6620" t="b">
        <v>0</v>
      </c>
      <c r="G6620" t="s">
        <v>58</v>
      </c>
      <c r="H6620">
        <v>10</v>
      </c>
      <c r="I6620">
        <v>9</v>
      </c>
      <c r="J6620" t="s">
        <v>33</v>
      </c>
      <c r="K6620" t="s">
        <v>35</v>
      </c>
      <c r="L6620" t="str">
        <f>_xlfn.XLOOKUP(Table1[[#This Row],[TeamFavoriteID]],Table2[team_id],Table2[team_name],_xlfn.XLOOKUP(Table1[[#This Row],[TeamFavoriteID]],Table2[team_id_pfr],Table2[team_name],"Even"))</f>
        <v>Green Bay Packers</v>
      </c>
      <c r="M6620">
        <v>-7.5</v>
      </c>
      <c r="N6620">
        <f>IF(Table1[[#This Row],[TeamFavorite]]=Table1[[#This Row],[TeamHome]],Table1[[#This Row],[ScoreAway]]-Table1[[#This Row],[ScoreHome]],Table1[[#This Row],[ScoreHome]]-Table1[[#This Row],[ScoreAway]])</f>
        <v>1</v>
      </c>
      <c r="O6620">
        <f>IF(Table1[[#This Row],[SpreadActual]]&lt;Table1[[#This Row],[SpreadFavorite]],1,0)</f>
        <v>0</v>
      </c>
      <c r="P6620">
        <v>43</v>
      </c>
      <c r="Q6620" t="s">
        <v>112</v>
      </c>
      <c r="R6620" t="b">
        <v>0</v>
      </c>
      <c r="S6620">
        <v>70</v>
      </c>
      <c r="T6620">
        <v>8</v>
      </c>
      <c r="U6620">
        <v>69</v>
      </c>
    </row>
    <row r="6621" spans="1:22" x14ac:dyDescent="0.2">
      <c r="A6621" s="1">
        <v>35680</v>
      </c>
      <c r="B6621">
        <v>1997</v>
      </c>
      <c r="C6621">
        <f>_xlfn.MAXIFS(Table1[ScheduleWeekWritten],Table1[ScheduleSeason],Table1[[#This Row],[ScheduleSeason]])</f>
        <v>17</v>
      </c>
      <c r="D6621">
        <v>2</v>
      </c>
      <c r="E6621" cm="1">
        <f t="array" ref="E6621">_xlfn.XLOOKUP(Table1[[#This Row],[ScheduleWeekWritten]],Table3[Game],100+Table3[Increase],Table1[[#This Row],[ScheduleWeekWritten]])</f>
        <v>2</v>
      </c>
      <c r="F6621" t="b">
        <v>0</v>
      </c>
      <c r="G6621" t="s">
        <v>49</v>
      </c>
      <c r="H6621">
        <v>14</v>
      </c>
      <c r="I6621">
        <v>13</v>
      </c>
      <c r="J6621" t="s">
        <v>61</v>
      </c>
      <c r="K6621" t="s">
        <v>51</v>
      </c>
      <c r="L6621" t="str">
        <f>_xlfn.XLOOKUP(Table1[[#This Row],[TeamFavoriteID]],Table2[team_id],Table2[team_name],_xlfn.XLOOKUP(Table1[[#This Row],[TeamFavoriteID]],Table2[team_id_pfr],Table2[team_name],"Even"))</f>
        <v>Pittsburgh Steelers</v>
      </c>
      <c r="M6621">
        <v>-3.5</v>
      </c>
      <c r="N6621">
        <f>IF(Table1[[#This Row],[TeamFavorite]]=Table1[[#This Row],[TeamHome]],Table1[[#This Row],[ScoreAway]]-Table1[[#This Row],[ScoreHome]],Table1[[#This Row],[ScoreHome]]-Table1[[#This Row],[ScoreAway]])</f>
        <v>-1</v>
      </c>
      <c r="O6621">
        <f>IF(Table1[[#This Row],[SpreadActual]]&lt;Table1[[#This Row],[SpreadFavorite]],1,0)</f>
        <v>0</v>
      </c>
      <c r="P6621">
        <v>40.5</v>
      </c>
      <c r="Q6621" t="s">
        <v>113</v>
      </c>
      <c r="R6621" t="b">
        <v>0</v>
      </c>
      <c r="S6621">
        <v>67</v>
      </c>
      <c r="T6621">
        <v>8</v>
      </c>
      <c r="U6621">
        <v>70</v>
      </c>
    </row>
    <row r="6622" spans="1:22" x14ac:dyDescent="0.2">
      <c r="A6622" s="1">
        <v>35680</v>
      </c>
      <c r="B6622">
        <v>1997</v>
      </c>
      <c r="C6622">
        <f>_xlfn.MAXIFS(Table1[ScheduleWeekWritten],Table1[ScheduleSeason],Table1[[#This Row],[ScheduleSeason]])</f>
        <v>17</v>
      </c>
      <c r="D6622">
        <v>2</v>
      </c>
      <c r="E6622" cm="1">
        <f t="array" ref="E6622">_xlfn.XLOOKUP(Table1[[#This Row],[ScheduleWeekWritten]],Table3[Game],100+Table3[Increase],Table1[[#This Row],[ScheduleWeekWritten]])</f>
        <v>2</v>
      </c>
      <c r="F6622" t="b">
        <v>0</v>
      </c>
      <c r="G6622" t="s">
        <v>128</v>
      </c>
      <c r="H6622">
        <v>14</v>
      </c>
      <c r="I6622">
        <v>35</v>
      </c>
      <c r="J6622" t="s">
        <v>24</v>
      </c>
      <c r="K6622" t="s">
        <v>88</v>
      </c>
      <c r="L6622" t="str">
        <f>_xlfn.XLOOKUP(Table1[[#This Row],[TeamFavoriteID]],Table2[team_id],Table2[team_name],_xlfn.XLOOKUP(Table1[[#This Row],[TeamFavoriteID]],Table2[team_id_pfr],Table2[team_name],"Even"))</f>
        <v>Denver Broncos</v>
      </c>
      <c r="M6622">
        <v>-4.5</v>
      </c>
      <c r="N6622">
        <f>IF(Table1[[#This Row],[TeamFavorite]]=Table1[[#This Row],[TeamHome]],Table1[[#This Row],[ScoreAway]]-Table1[[#This Row],[ScoreHome]],Table1[[#This Row],[ScoreHome]]-Table1[[#This Row],[ScoreAway]])</f>
        <v>-21</v>
      </c>
      <c r="O6622">
        <f>IF(Table1[[#This Row],[SpreadActual]]&lt;Table1[[#This Row],[SpreadFavorite]],1,0)</f>
        <v>1</v>
      </c>
      <c r="P6622">
        <v>42</v>
      </c>
      <c r="Q6622" t="s">
        <v>129</v>
      </c>
      <c r="R6622" t="b">
        <v>0</v>
      </c>
      <c r="S6622">
        <v>72</v>
      </c>
      <c r="T6622">
        <v>0</v>
      </c>
      <c r="V6622" t="s">
        <v>103</v>
      </c>
    </row>
    <row r="6623" spans="1:22" x14ac:dyDescent="0.2">
      <c r="A6623" s="1">
        <v>35680</v>
      </c>
      <c r="B6623">
        <v>1997</v>
      </c>
      <c r="C6623">
        <f>_xlfn.MAXIFS(Table1[ScheduleWeekWritten],Table1[ScheduleSeason],Table1[[#This Row],[ScheduleSeason]])</f>
        <v>17</v>
      </c>
      <c r="D6623">
        <v>2</v>
      </c>
      <c r="E6623" cm="1">
        <f t="array" ref="E6623">_xlfn.XLOOKUP(Table1[[#This Row],[ScheduleWeekWritten]],Table3[Game],100+Table3[Increase],Table1[[#This Row],[ScheduleWeekWritten]])</f>
        <v>2</v>
      </c>
      <c r="F6623" t="b">
        <v>0</v>
      </c>
      <c r="G6623" t="s">
        <v>153</v>
      </c>
      <c r="H6623">
        <v>12</v>
      </c>
      <c r="I6623">
        <v>15</v>
      </c>
      <c r="J6623" t="s">
        <v>53</v>
      </c>
      <c r="K6623" t="s">
        <v>87</v>
      </c>
      <c r="L6623" t="str">
        <f>_xlfn.XLOOKUP(Table1[[#This Row],[TeamFavoriteID]],Table2[team_id],Table2[team_name],_xlfn.XLOOKUP(Table1[[#This Row],[TeamFavoriteID]],Table2[team_id_pfr],Table2[team_name],"Even"))</f>
        <v>San Francisco 49ers</v>
      </c>
      <c r="M6623">
        <v>-5</v>
      </c>
      <c r="N6623">
        <f>IF(Table1[[#This Row],[TeamFavorite]]=Table1[[#This Row],[TeamHome]],Table1[[#This Row],[ScoreAway]]-Table1[[#This Row],[ScoreHome]],Table1[[#This Row],[ScoreHome]]-Table1[[#This Row],[ScoreAway]])</f>
        <v>-3</v>
      </c>
      <c r="O6623">
        <f>IF(Table1[[#This Row],[SpreadActual]]&lt;Table1[[#This Row],[SpreadFavorite]],1,0)</f>
        <v>0</v>
      </c>
      <c r="P6623">
        <v>40.5</v>
      </c>
      <c r="Q6623" t="s">
        <v>157</v>
      </c>
      <c r="R6623" t="b">
        <v>0</v>
      </c>
      <c r="S6623">
        <v>72</v>
      </c>
      <c r="T6623">
        <v>0</v>
      </c>
      <c r="V6623" t="s">
        <v>103</v>
      </c>
    </row>
    <row r="6624" spans="1:22" x14ac:dyDescent="0.2">
      <c r="A6624" s="1">
        <v>35681</v>
      </c>
      <c r="B6624">
        <v>1997</v>
      </c>
      <c r="C6624">
        <f>_xlfn.MAXIFS(Table1[ScheduleWeekWritten],Table1[ScheduleSeason],Table1[[#This Row],[ScheduleSeason]])</f>
        <v>17</v>
      </c>
      <c r="D6624">
        <v>2</v>
      </c>
      <c r="E6624" cm="1">
        <f t="array" ref="E6624">_xlfn.XLOOKUP(Table1[[#This Row],[ScheduleWeekWritten]],Table3[Game],100+Table3[Increase],Table1[[#This Row],[ScheduleWeekWritten]])</f>
        <v>2</v>
      </c>
      <c r="F6624" t="b">
        <v>0</v>
      </c>
      <c r="G6624" t="s">
        <v>20</v>
      </c>
      <c r="H6624">
        <v>27</v>
      </c>
      <c r="I6624">
        <v>28</v>
      </c>
      <c r="J6624" t="s">
        <v>42</v>
      </c>
      <c r="K6624" t="s">
        <v>21</v>
      </c>
      <c r="L6624" t="str">
        <f>_xlfn.XLOOKUP(Table1[[#This Row],[TeamFavoriteID]],Table2[team_id],Table2[team_name],_xlfn.XLOOKUP(Table1[[#This Row],[TeamFavoriteID]],Table2[team_id_pfr],Table2[team_name],"Even"))</f>
        <v>Las Vegas Raiders</v>
      </c>
      <c r="M6624">
        <v>-4.5</v>
      </c>
      <c r="N6624">
        <f>IF(Table1[[#This Row],[TeamFavorite]]=Table1[[#This Row],[TeamHome]],Table1[[#This Row],[ScoreAway]]-Table1[[#This Row],[ScoreHome]],Table1[[#This Row],[ScoreHome]]-Table1[[#This Row],[ScoreAway]])</f>
        <v>-1</v>
      </c>
      <c r="O6624">
        <f>IF(Table1[[#This Row],[SpreadActual]]&lt;Table1[[#This Row],[SpreadFavorite]],1,0)</f>
        <v>0</v>
      </c>
      <c r="P6624">
        <v>40.5</v>
      </c>
      <c r="Q6624" t="s">
        <v>76</v>
      </c>
      <c r="R6624" t="b">
        <v>0</v>
      </c>
      <c r="S6624">
        <v>67</v>
      </c>
      <c r="T6624">
        <v>11</v>
      </c>
      <c r="U6624">
        <v>68</v>
      </c>
    </row>
    <row r="6625" spans="1:22" x14ac:dyDescent="0.2">
      <c r="A6625" s="1">
        <v>35687</v>
      </c>
      <c r="B6625">
        <v>1997</v>
      </c>
      <c r="C6625">
        <f>_xlfn.MAXIFS(Table1[ScheduleWeekWritten],Table1[ScheduleSeason],Table1[[#This Row],[ScheduleSeason]])</f>
        <v>17</v>
      </c>
      <c r="D6625">
        <v>3</v>
      </c>
      <c r="E6625" cm="1">
        <f t="array" ref="E6625">_xlfn.XLOOKUP(Table1[[#This Row],[ScheduleWeekWritten]],Table3[Game],100+Table3[Increase],Table1[[#This Row],[ScheduleWeekWritten]])</f>
        <v>3</v>
      </c>
      <c r="F6625" t="b">
        <v>0</v>
      </c>
      <c r="G6625" t="s">
        <v>38</v>
      </c>
      <c r="H6625">
        <v>31</v>
      </c>
      <c r="I6625">
        <v>36</v>
      </c>
      <c r="J6625" t="s">
        <v>20</v>
      </c>
      <c r="K6625" t="s">
        <v>21</v>
      </c>
      <c r="L6625" t="str">
        <f>_xlfn.XLOOKUP(Table1[[#This Row],[TeamFavoriteID]],Table2[team_id],Table2[team_name],_xlfn.XLOOKUP(Table1[[#This Row],[TeamFavoriteID]],Table2[team_id_pfr],Table2[team_name],"Even"))</f>
        <v>Las Vegas Raiders</v>
      </c>
      <c r="M6625">
        <v>-2.5</v>
      </c>
      <c r="N6625">
        <f>IF(Table1[[#This Row],[TeamFavorite]]=Table1[[#This Row],[TeamHome]],Table1[[#This Row],[ScoreAway]]-Table1[[#This Row],[ScoreHome]],Table1[[#This Row],[ScoreHome]]-Table1[[#This Row],[ScoreAway]])</f>
        <v>-5</v>
      </c>
      <c r="O6625">
        <f>IF(Table1[[#This Row],[SpreadActual]]&lt;Table1[[#This Row],[SpreadFavorite]],1,0)</f>
        <v>1</v>
      </c>
      <c r="P6625">
        <v>40</v>
      </c>
      <c r="Q6625" t="s">
        <v>148</v>
      </c>
      <c r="R6625" t="b">
        <v>0</v>
      </c>
      <c r="S6625">
        <v>72</v>
      </c>
      <c r="T6625">
        <v>0</v>
      </c>
      <c r="V6625" t="s">
        <v>103</v>
      </c>
    </row>
    <row r="6626" spans="1:22" x14ac:dyDescent="0.2">
      <c r="A6626" s="1">
        <v>35687</v>
      </c>
      <c r="B6626">
        <v>1997</v>
      </c>
      <c r="C6626">
        <f>_xlfn.MAXIFS(Table1[ScheduleWeekWritten],Table1[ScheduleSeason],Table1[[#This Row],[ScheduleSeason]])</f>
        <v>17</v>
      </c>
      <c r="D6626">
        <v>3</v>
      </c>
      <c r="E6626" cm="1">
        <f t="array" ref="E6626">_xlfn.XLOOKUP(Table1[[#This Row],[ScheduleWeekWritten]],Table3[Game],100+Table3[Increase],Table1[[#This Row],[ScheduleWeekWritten]])</f>
        <v>3</v>
      </c>
      <c r="F6626" t="b">
        <v>0</v>
      </c>
      <c r="G6626" t="s">
        <v>46</v>
      </c>
      <c r="H6626">
        <v>7</v>
      </c>
      <c r="I6626">
        <v>32</v>
      </c>
      <c r="J6626" t="s">
        <v>45</v>
      </c>
      <c r="K6626" t="s">
        <v>47</v>
      </c>
      <c r="L6626" t="str">
        <f>_xlfn.XLOOKUP(Table1[[#This Row],[TeamFavoriteID]],Table2[team_id],Table2[team_name],_xlfn.XLOOKUP(Table1[[#This Row],[TeamFavoriteID]],Table2[team_id_pfr],Table2[team_name],"Even"))</f>
        <v>Chicago Bears</v>
      </c>
      <c r="M6626">
        <v>-2.5</v>
      </c>
      <c r="N6626">
        <f>IF(Table1[[#This Row],[TeamFavorite]]=Table1[[#This Row],[TeamHome]],Table1[[#This Row],[ScoreAway]]-Table1[[#This Row],[ScoreHome]],Table1[[#This Row],[ScoreHome]]-Table1[[#This Row],[ScoreAway]])</f>
        <v>25</v>
      </c>
      <c r="O6626">
        <f>IF(Table1[[#This Row],[SpreadActual]]&lt;Table1[[#This Row],[SpreadFavorite]],1,0)</f>
        <v>0</v>
      </c>
      <c r="P6626">
        <v>41</v>
      </c>
      <c r="Q6626" t="s">
        <v>114</v>
      </c>
      <c r="R6626" t="b">
        <v>0</v>
      </c>
      <c r="S6626">
        <v>69</v>
      </c>
      <c r="T6626">
        <v>6</v>
      </c>
      <c r="U6626">
        <v>75</v>
      </c>
    </row>
    <row r="6627" spans="1:22" x14ac:dyDescent="0.2">
      <c r="A6627" s="1">
        <v>35687</v>
      </c>
      <c r="B6627">
        <v>1997</v>
      </c>
      <c r="C6627">
        <f>_xlfn.MAXIFS(Table1[ScheduleWeekWritten],Table1[ScheduleSeason],Table1[[#This Row],[ScheduleSeason]])</f>
        <v>17</v>
      </c>
      <c r="D6627">
        <v>3</v>
      </c>
      <c r="E6627" cm="1">
        <f t="array" ref="E6627">_xlfn.XLOOKUP(Table1[[#This Row],[ScheduleWeekWritten]],Table3[Game],100+Table3[Increase],Table1[[#This Row],[ScheduleWeekWritten]])</f>
        <v>3</v>
      </c>
      <c r="F6627" t="b">
        <v>0</v>
      </c>
      <c r="G6627" t="s">
        <v>24</v>
      </c>
      <c r="H6627">
        <v>35</v>
      </c>
      <c r="I6627">
        <v>14</v>
      </c>
      <c r="J6627" t="s">
        <v>153</v>
      </c>
      <c r="K6627" t="s">
        <v>88</v>
      </c>
      <c r="L6627" t="str">
        <f>_xlfn.XLOOKUP(Table1[[#This Row],[TeamFavoriteID]],Table2[team_id],Table2[team_name],_xlfn.XLOOKUP(Table1[[#This Row],[TeamFavoriteID]],Table2[team_id_pfr],Table2[team_name],"Even"))</f>
        <v>Denver Broncos</v>
      </c>
      <c r="M6627">
        <v>-13</v>
      </c>
      <c r="N6627">
        <f>IF(Table1[[#This Row],[TeamFavorite]]=Table1[[#This Row],[TeamHome]],Table1[[#This Row],[ScoreAway]]-Table1[[#This Row],[ScoreHome]],Table1[[#This Row],[ScoreHome]]-Table1[[#This Row],[ScoreAway]])</f>
        <v>-21</v>
      </c>
      <c r="O6627">
        <f>IF(Table1[[#This Row],[SpreadActual]]&lt;Table1[[#This Row],[SpreadFavorite]],1,0)</f>
        <v>1</v>
      </c>
      <c r="P6627">
        <v>43</v>
      </c>
      <c r="Q6627" t="s">
        <v>71</v>
      </c>
      <c r="R6627" t="b">
        <v>0</v>
      </c>
      <c r="S6627">
        <v>71</v>
      </c>
      <c r="T6627">
        <v>11</v>
      </c>
      <c r="U6627">
        <v>42</v>
      </c>
    </row>
    <row r="6628" spans="1:22" x14ac:dyDescent="0.2">
      <c r="A6628" s="1">
        <v>35687</v>
      </c>
      <c r="B6628">
        <v>1997</v>
      </c>
      <c r="C6628">
        <f>_xlfn.MAXIFS(Table1[ScheduleWeekWritten],Table1[ScheduleSeason],Table1[[#This Row],[ScheduleSeason]])</f>
        <v>17</v>
      </c>
      <c r="D6628">
        <v>3</v>
      </c>
      <c r="E6628" cm="1">
        <f t="array" ref="E6628">_xlfn.XLOOKUP(Table1[[#This Row],[ScheduleWeekWritten]],Table3[Game],100+Table3[Increase],Table1[[#This Row],[ScheduleWeekWritten]])</f>
        <v>3</v>
      </c>
      <c r="F6628" t="b">
        <v>0</v>
      </c>
      <c r="G6628" t="s">
        <v>33</v>
      </c>
      <c r="H6628">
        <v>23</v>
      </c>
      <c r="I6628">
        <v>18</v>
      </c>
      <c r="J6628" t="s">
        <v>19</v>
      </c>
      <c r="K6628" t="s">
        <v>35</v>
      </c>
      <c r="L6628" t="str">
        <f>_xlfn.XLOOKUP(Table1[[#This Row],[TeamFavoriteID]],Table2[team_id],Table2[team_name],_xlfn.XLOOKUP(Table1[[#This Row],[TeamFavoriteID]],Table2[team_id_pfr],Table2[team_name],"Even"))</f>
        <v>Green Bay Packers</v>
      </c>
      <c r="M6628">
        <v>-11</v>
      </c>
      <c r="N6628">
        <f>IF(Table1[[#This Row],[TeamFavorite]]=Table1[[#This Row],[TeamHome]],Table1[[#This Row],[ScoreAway]]-Table1[[#This Row],[ScoreHome]],Table1[[#This Row],[ScoreHome]]-Table1[[#This Row],[ScoreAway]])</f>
        <v>-5</v>
      </c>
      <c r="O6628">
        <f>IF(Table1[[#This Row],[SpreadActual]]&lt;Table1[[#This Row],[SpreadFavorite]],1,0)</f>
        <v>0</v>
      </c>
      <c r="P6628">
        <v>41</v>
      </c>
      <c r="Q6628" t="s">
        <v>82</v>
      </c>
      <c r="R6628" t="b">
        <v>0</v>
      </c>
      <c r="S6628">
        <v>66</v>
      </c>
      <c r="T6628">
        <v>6</v>
      </c>
      <c r="U6628">
        <v>86</v>
      </c>
    </row>
    <row r="6629" spans="1:22" x14ac:dyDescent="0.2">
      <c r="A6629" s="1">
        <v>35687</v>
      </c>
      <c r="B6629">
        <v>1997</v>
      </c>
      <c r="C6629">
        <f>_xlfn.MAXIFS(Table1[ScheduleWeekWritten],Table1[ScheduleSeason],Table1[[#This Row],[ScheduleSeason]])</f>
        <v>17</v>
      </c>
      <c r="D6629">
        <v>3</v>
      </c>
      <c r="E6629" cm="1">
        <f t="array" ref="E6629">_xlfn.XLOOKUP(Table1[[#This Row],[ScheduleWeekWritten]],Table3[Game],100+Table3[Increase],Table1[[#This Row],[ScheduleWeekWritten]])</f>
        <v>3</v>
      </c>
      <c r="F6629" t="b">
        <v>0</v>
      </c>
      <c r="G6629" t="s">
        <v>140</v>
      </c>
      <c r="H6629">
        <v>3</v>
      </c>
      <c r="I6629">
        <v>31</v>
      </c>
      <c r="J6629" t="s">
        <v>128</v>
      </c>
      <c r="K6629" t="s">
        <v>72</v>
      </c>
      <c r="L6629" t="str">
        <f>_xlfn.XLOOKUP(Table1[[#This Row],[TeamFavoriteID]],Table2[team_id],Table2[team_name],_xlfn.XLOOKUP(Table1[[#This Row],[TeamFavoriteID]],Table2[team_id_pfr],Table2[team_name],"Even"))</f>
        <v>Baltimore Colts</v>
      </c>
      <c r="M6629">
        <v>-2.5</v>
      </c>
      <c r="N6629">
        <f>IF(Table1[[#This Row],[TeamFavorite]]=Table1[[#This Row],[TeamHome]],Table1[[#This Row],[ScoreAway]]-Table1[[#This Row],[ScoreHome]],Table1[[#This Row],[ScoreHome]]-Table1[[#This Row],[ScoreAway]])</f>
        <v>-28</v>
      </c>
      <c r="O6629">
        <f>IF(Table1[[#This Row],[SpreadActual]]&lt;Table1[[#This Row],[SpreadFavorite]],1,0)</f>
        <v>1</v>
      </c>
      <c r="P6629">
        <v>40</v>
      </c>
      <c r="Q6629" t="s">
        <v>141</v>
      </c>
      <c r="R6629" t="b">
        <v>0</v>
      </c>
      <c r="S6629">
        <v>72</v>
      </c>
      <c r="T6629">
        <v>0</v>
      </c>
      <c r="V6629" t="s">
        <v>103</v>
      </c>
    </row>
    <row r="6630" spans="1:22" x14ac:dyDescent="0.2">
      <c r="A6630" s="1">
        <v>35687</v>
      </c>
      <c r="B6630">
        <v>1997</v>
      </c>
      <c r="C6630">
        <f>_xlfn.MAXIFS(Table1[ScheduleWeekWritten],Table1[ScheduleSeason],Table1[[#This Row],[ScheduleSeason]])</f>
        <v>17</v>
      </c>
      <c r="D6630">
        <v>3</v>
      </c>
      <c r="E6630" cm="1">
        <f t="array" ref="E6630">_xlfn.XLOOKUP(Table1[[#This Row],[ScheduleWeekWritten]],Table3[Game],100+Table3[Increase],Table1[[#This Row],[ScheduleWeekWritten]])</f>
        <v>3</v>
      </c>
      <c r="F6630" t="b">
        <v>0</v>
      </c>
      <c r="G6630" t="s">
        <v>42</v>
      </c>
      <c r="H6630">
        <v>22</v>
      </c>
      <c r="I6630">
        <v>16</v>
      </c>
      <c r="J6630" t="s">
        <v>28</v>
      </c>
      <c r="K6630" t="s">
        <v>75</v>
      </c>
      <c r="L6630" t="str">
        <f>_xlfn.XLOOKUP(Table1[[#This Row],[TeamFavoriteID]],Table2[team_id],Table2[team_name],_xlfn.XLOOKUP(Table1[[#This Row],[TeamFavoriteID]],Table2[team_id_pfr],Table2[team_name],"Even"))</f>
        <v>Kansas City Chiefs</v>
      </c>
      <c r="M6630">
        <v>-4.5</v>
      </c>
      <c r="N6630">
        <f>IF(Table1[[#This Row],[TeamFavorite]]=Table1[[#This Row],[TeamHome]],Table1[[#This Row],[ScoreAway]]-Table1[[#This Row],[ScoreHome]],Table1[[#This Row],[ScoreHome]]-Table1[[#This Row],[ScoreAway]])</f>
        <v>-6</v>
      </c>
      <c r="O6630">
        <f>IF(Table1[[#This Row],[SpreadActual]]&lt;Table1[[#This Row],[SpreadFavorite]],1,0)</f>
        <v>1</v>
      </c>
      <c r="P6630">
        <v>40</v>
      </c>
      <c r="Q6630" t="s">
        <v>117</v>
      </c>
      <c r="R6630" t="b">
        <v>0</v>
      </c>
      <c r="S6630">
        <v>72</v>
      </c>
      <c r="T6630">
        <v>6</v>
      </c>
      <c r="U6630">
        <v>80</v>
      </c>
    </row>
    <row r="6631" spans="1:22" x14ac:dyDescent="0.2">
      <c r="A6631" s="1">
        <v>35687</v>
      </c>
      <c r="B6631">
        <v>1997</v>
      </c>
      <c r="C6631">
        <f>_xlfn.MAXIFS(Table1[ScheduleWeekWritten],Table1[ScheduleSeason],Table1[[#This Row],[ScheduleSeason]])</f>
        <v>17</v>
      </c>
      <c r="D6631">
        <v>3</v>
      </c>
      <c r="E6631" cm="1">
        <f t="array" ref="E6631">_xlfn.XLOOKUP(Table1[[#This Row],[ScheduleWeekWritten]],Table3[Game],100+Table3[Increase],Table1[[#This Row],[ScheduleWeekWritten]])</f>
        <v>3</v>
      </c>
      <c r="F6631" t="b">
        <v>0</v>
      </c>
      <c r="G6631" t="s">
        <v>54</v>
      </c>
      <c r="H6631">
        <v>14</v>
      </c>
      <c r="I6631">
        <v>28</v>
      </c>
      <c r="J6631" t="s">
        <v>127</v>
      </c>
      <c r="K6631" t="s">
        <v>55</v>
      </c>
      <c r="L6631" t="str">
        <f>_xlfn.XLOOKUP(Table1[[#This Row],[TeamFavoriteID]],Table2[team_id],Table2[team_name],_xlfn.XLOOKUP(Table1[[#This Row],[TeamFavoriteID]],Table2[team_id_pfr],Table2[team_name],"Even"))</f>
        <v>Minnesota Vikings</v>
      </c>
      <c r="M6631">
        <v>-4.5</v>
      </c>
      <c r="N6631">
        <f>IF(Table1[[#This Row],[TeamFavorite]]=Table1[[#This Row],[TeamHome]],Table1[[#This Row],[ScoreAway]]-Table1[[#This Row],[ScoreHome]],Table1[[#This Row],[ScoreHome]]-Table1[[#This Row],[ScoreAway]])</f>
        <v>14</v>
      </c>
      <c r="O6631">
        <f>IF(Table1[[#This Row],[SpreadActual]]&lt;Table1[[#This Row],[SpreadFavorite]],1,0)</f>
        <v>0</v>
      </c>
      <c r="P6631">
        <v>38</v>
      </c>
      <c r="Q6631" t="s">
        <v>137</v>
      </c>
      <c r="R6631" t="b">
        <v>0</v>
      </c>
      <c r="S6631">
        <v>72</v>
      </c>
      <c r="T6631">
        <v>0</v>
      </c>
      <c r="V6631" t="s">
        <v>103</v>
      </c>
    </row>
    <row r="6632" spans="1:22" x14ac:dyDescent="0.2">
      <c r="A6632" s="1">
        <v>35687</v>
      </c>
      <c r="B6632">
        <v>1997</v>
      </c>
      <c r="C6632">
        <f>_xlfn.MAXIFS(Table1[ScheduleWeekWritten],Table1[ScheduleSeason],Table1[[#This Row],[ScheduleSeason]])</f>
        <v>17</v>
      </c>
      <c r="D6632">
        <v>3</v>
      </c>
      <c r="E6632" cm="1">
        <f t="array" ref="E6632">_xlfn.XLOOKUP(Table1[[#This Row],[ScheduleWeekWritten]],Table3[Game],100+Table3[Increase],Table1[[#This Row],[ScheduleWeekWritten]])</f>
        <v>3</v>
      </c>
      <c r="F6632" t="b">
        <v>0</v>
      </c>
      <c r="G6632" t="s">
        <v>115</v>
      </c>
      <c r="H6632">
        <v>27</v>
      </c>
      <c r="I6632">
        <v>24</v>
      </c>
      <c r="J6632" t="s">
        <v>31</v>
      </c>
      <c r="K6632" t="s">
        <v>70</v>
      </c>
      <c r="L6632" t="str">
        <f>_xlfn.XLOOKUP(Table1[[#This Row],[TeamFavoriteID]],Table2[team_id],Table2[team_name],_xlfn.XLOOKUP(Table1[[#This Row],[TeamFavoriteID]],Table2[team_id_pfr],Table2[team_name],"Even"))</f>
        <v>Boston Patriots</v>
      </c>
      <c r="M6632">
        <v>-10</v>
      </c>
      <c r="N6632">
        <f>IF(Table1[[#This Row],[TeamFavorite]]=Table1[[#This Row],[TeamHome]],Table1[[#This Row],[ScoreAway]]-Table1[[#This Row],[ScoreHome]],Table1[[#This Row],[ScoreHome]]-Table1[[#This Row],[ScoreAway]])</f>
        <v>3</v>
      </c>
      <c r="O6632">
        <f>IF(Table1[[#This Row],[SpreadActual]]&lt;Table1[[#This Row],[SpreadFavorite]],1,0)</f>
        <v>0</v>
      </c>
      <c r="P6632">
        <v>44.5</v>
      </c>
      <c r="Q6632" t="s">
        <v>116</v>
      </c>
      <c r="R6632" t="b">
        <v>0</v>
      </c>
      <c r="S6632">
        <v>63</v>
      </c>
      <c r="T6632">
        <v>7</v>
      </c>
      <c r="U6632">
        <v>93</v>
      </c>
    </row>
    <row r="6633" spans="1:22" x14ac:dyDescent="0.2">
      <c r="A6633" s="1">
        <v>35687</v>
      </c>
      <c r="B6633">
        <v>1997</v>
      </c>
      <c r="C6633">
        <f>_xlfn.MAXIFS(Table1[ScheduleWeekWritten],Table1[ScheduleSeason],Table1[[#This Row],[ScheduleSeason]])</f>
        <v>17</v>
      </c>
      <c r="D6633">
        <v>3</v>
      </c>
      <c r="E6633" cm="1">
        <f t="array" ref="E6633">_xlfn.XLOOKUP(Table1[[#This Row],[ScheduleWeekWritten]],Table3[Game],100+Table3[Increase],Table1[[#This Row],[ScheduleWeekWritten]])</f>
        <v>3</v>
      </c>
      <c r="F6633" t="b">
        <v>0</v>
      </c>
      <c r="G6633" t="s">
        <v>50</v>
      </c>
      <c r="H6633">
        <v>23</v>
      </c>
      <c r="I6633">
        <v>24</v>
      </c>
      <c r="J6633" t="s">
        <v>158</v>
      </c>
      <c r="K6633" t="s">
        <v>90</v>
      </c>
      <c r="L6633" t="str">
        <f>_xlfn.XLOOKUP(Table1[[#This Row],[TeamFavoriteID]],Table2[team_id],Table2[team_name],_xlfn.XLOOKUP(Table1[[#This Row],[TeamFavoriteID]],Table2[team_id_pfr],Table2[team_name],"Even"))</f>
        <v>New York Giants</v>
      </c>
      <c r="M6633">
        <v>-2.5</v>
      </c>
      <c r="N6633">
        <f>IF(Table1[[#This Row],[TeamFavorite]]=Table1[[#This Row],[TeamHome]],Table1[[#This Row],[ScoreAway]]-Table1[[#This Row],[ScoreHome]],Table1[[#This Row],[ScoreHome]]-Table1[[#This Row],[ScoreAway]])</f>
        <v>1</v>
      </c>
      <c r="O6633">
        <f>IF(Table1[[#This Row],[SpreadActual]]&lt;Table1[[#This Row],[SpreadFavorite]],1,0)</f>
        <v>0</v>
      </c>
      <c r="P6633">
        <v>44</v>
      </c>
      <c r="Q6633" t="s">
        <v>126</v>
      </c>
      <c r="R6633" t="b">
        <v>0</v>
      </c>
      <c r="S6633">
        <v>72</v>
      </c>
      <c r="T6633">
        <v>9</v>
      </c>
      <c r="U6633">
        <v>68</v>
      </c>
    </row>
    <row r="6634" spans="1:22" x14ac:dyDescent="0.2">
      <c r="A6634" s="1">
        <v>35687</v>
      </c>
      <c r="B6634">
        <v>1997</v>
      </c>
      <c r="C6634">
        <f>_xlfn.MAXIFS(Table1[ScheduleWeekWritten],Table1[ScheduleSeason],Table1[[#This Row],[ScheduleSeason]])</f>
        <v>17</v>
      </c>
      <c r="D6634">
        <v>3</v>
      </c>
      <c r="E6634" cm="1">
        <f t="array" ref="E6634">_xlfn.XLOOKUP(Table1[[#This Row],[ScheduleWeekWritten]],Table3[Game],100+Table3[Increase],Table1[[#This Row],[ScheduleWeekWritten]])</f>
        <v>3</v>
      </c>
      <c r="F6634" t="b">
        <v>0</v>
      </c>
      <c r="G6634" t="s">
        <v>27</v>
      </c>
      <c r="H6634">
        <v>7</v>
      </c>
      <c r="I6634">
        <v>26</v>
      </c>
      <c r="J6634" t="s">
        <v>152</v>
      </c>
      <c r="K6634" t="s">
        <v>89</v>
      </c>
      <c r="L6634" t="str">
        <f>_xlfn.XLOOKUP(Table1[[#This Row],[TeamFavoriteID]],Table2[team_id],Table2[team_name],_xlfn.XLOOKUP(Table1[[#This Row],[TeamFavoriteID]],Table2[team_id_pfr],Table2[team_name],"Even"))</f>
        <v>Even</v>
      </c>
      <c r="M6634">
        <v>0</v>
      </c>
      <c r="N6634">
        <f>IF(Table1[[#This Row],[TeamFavorite]]=Table1[[#This Row],[TeamHome]],Table1[[#This Row],[ScoreAway]]-Table1[[#This Row],[ScoreHome]],Table1[[#This Row],[ScoreHome]]-Table1[[#This Row],[ScoreAway]])</f>
        <v>-19</v>
      </c>
      <c r="O6634">
        <f>IF(Table1[[#This Row],[SpreadActual]]&lt;Table1[[#This Row],[SpreadFavorite]],1,0)</f>
        <v>1</v>
      </c>
      <c r="P6634">
        <v>36.5</v>
      </c>
      <c r="Q6634" t="s">
        <v>94</v>
      </c>
      <c r="R6634" t="b">
        <v>0</v>
      </c>
      <c r="S6634">
        <v>74</v>
      </c>
      <c r="T6634">
        <v>7</v>
      </c>
      <c r="U6634">
        <v>71</v>
      </c>
    </row>
    <row r="6635" spans="1:22" x14ac:dyDescent="0.2">
      <c r="A6635" s="1">
        <v>35687</v>
      </c>
      <c r="B6635">
        <v>1997</v>
      </c>
      <c r="C6635">
        <f>_xlfn.MAXIFS(Table1[ScheduleWeekWritten],Table1[ScheduleSeason],Table1[[#This Row],[ScheduleSeason]])</f>
        <v>17</v>
      </c>
      <c r="D6635">
        <v>3</v>
      </c>
      <c r="E6635" cm="1">
        <f t="array" ref="E6635">_xlfn.XLOOKUP(Table1[[#This Row],[ScheduleWeekWritten]],Table3[Game],100+Table3[Increase],Table1[[#This Row],[ScheduleWeekWritten]])</f>
        <v>3</v>
      </c>
      <c r="F6635" t="b">
        <v>0</v>
      </c>
      <c r="G6635" t="s">
        <v>53</v>
      </c>
      <c r="H6635">
        <v>33</v>
      </c>
      <c r="I6635">
        <v>7</v>
      </c>
      <c r="J6635" t="s">
        <v>95</v>
      </c>
      <c r="K6635" t="s">
        <v>87</v>
      </c>
      <c r="L6635" t="str">
        <f>_xlfn.XLOOKUP(Table1[[#This Row],[TeamFavoriteID]],Table2[team_id],Table2[team_name],_xlfn.XLOOKUP(Table1[[#This Row],[TeamFavoriteID]],Table2[team_id_pfr],Table2[team_name],"Even"))</f>
        <v>San Francisco 49ers</v>
      </c>
      <c r="M6635">
        <v>-8</v>
      </c>
      <c r="N6635">
        <f>IF(Table1[[#This Row],[TeamFavorite]]=Table1[[#This Row],[TeamHome]],Table1[[#This Row],[ScoreAway]]-Table1[[#This Row],[ScoreHome]],Table1[[#This Row],[ScoreHome]]-Table1[[#This Row],[ScoreAway]])</f>
        <v>-26</v>
      </c>
      <c r="O6635">
        <f>IF(Table1[[#This Row],[SpreadActual]]&lt;Table1[[#This Row],[SpreadFavorite]],1,0)</f>
        <v>1</v>
      </c>
      <c r="P6635">
        <v>36.5</v>
      </c>
      <c r="Q6635" t="s">
        <v>118</v>
      </c>
      <c r="R6635" t="b">
        <v>0</v>
      </c>
      <c r="S6635">
        <v>68</v>
      </c>
      <c r="T6635">
        <v>13</v>
      </c>
      <c r="U6635">
        <v>76</v>
      </c>
    </row>
    <row r="6636" spans="1:22" x14ac:dyDescent="0.2">
      <c r="A6636" s="1">
        <v>35687</v>
      </c>
      <c r="B6636">
        <v>1997</v>
      </c>
      <c r="C6636">
        <f>_xlfn.MAXIFS(Table1[ScheduleWeekWritten],Table1[ScheduleSeason],Table1[[#This Row],[ScheduleSeason]])</f>
        <v>17</v>
      </c>
      <c r="D6636">
        <v>3</v>
      </c>
      <c r="E6636" cm="1">
        <f t="array" ref="E6636">_xlfn.XLOOKUP(Table1[[#This Row],[ScheduleWeekWritten]],Table3[Game],100+Table3[Increase],Table1[[#This Row],[ScheduleWeekWritten]])</f>
        <v>3</v>
      </c>
      <c r="F6636" t="b">
        <v>0</v>
      </c>
      <c r="G6636" t="s">
        <v>61</v>
      </c>
      <c r="H6636">
        <v>19</v>
      </c>
      <c r="I6636">
        <v>13</v>
      </c>
      <c r="J6636" t="s">
        <v>149</v>
      </c>
      <c r="K6636" t="s">
        <v>85</v>
      </c>
      <c r="L6636" t="str">
        <f>_xlfn.XLOOKUP(Table1[[#This Row],[TeamFavoriteID]],Table2[team_id],Table2[team_name],_xlfn.XLOOKUP(Table1[[#This Row],[TeamFavoriteID]],Table2[team_id_pfr],Table2[team_name],"Even"))</f>
        <v>Washington Commanders</v>
      </c>
      <c r="M6636">
        <v>-8</v>
      </c>
      <c r="N6636">
        <f>IF(Table1[[#This Row],[TeamFavorite]]=Table1[[#This Row],[TeamHome]],Table1[[#This Row],[ScoreAway]]-Table1[[#This Row],[ScoreHome]],Table1[[#This Row],[ScoreHome]]-Table1[[#This Row],[ScoreAway]])</f>
        <v>6</v>
      </c>
      <c r="O6636">
        <f>IF(Table1[[#This Row],[SpreadActual]]&lt;Table1[[#This Row],[SpreadFavorite]],1,0)</f>
        <v>0</v>
      </c>
      <c r="P6636">
        <v>41</v>
      </c>
      <c r="Q6636" t="s">
        <v>165</v>
      </c>
      <c r="R6636" t="b">
        <v>0</v>
      </c>
      <c r="S6636">
        <v>71</v>
      </c>
      <c r="T6636">
        <v>7</v>
      </c>
      <c r="U6636">
        <v>65</v>
      </c>
    </row>
    <row r="6637" spans="1:22" x14ac:dyDescent="0.2">
      <c r="A6637" s="1">
        <v>35688</v>
      </c>
      <c r="B6637">
        <v>1997</v>
      </c>
      <c r="C6637">
        <f>_xlfn.MAXIFS(Table1[ScheduleWeekWritten],Table1[ScheduleSeason],Table1[[#This Row],[ScheduleSeason]])</f>
        <v>17</v>
      </c>
      <c r="D6637">
        <v>3</v>
      </c>
      <c r="E6637" cm="1">
        <f t="array" ref="E6637">_xlfn.XLOOKUP(Table1[[#This Row],[ScheduleWeekWritten]],Table3[Game],100+Table3[Increase],Table1[[#This Row],[ScheduleWeekWritten]])</f>
        <v>3</v>
      </c>
      <c r="F6637" t="b">
        <v>0</v>
      </c>
      <c r="G6637" t="s">
        <v>67</v>
      </c>
      <c r="H6637">
        <v>21</v>
      </c>
      <c r="I6637">
        <v>20</v>
      </c>
      <c r="J6637" t="s">
        <v>58</v>
      </c>
      <c r="K6637" t="s">
        <v>68</v>
      </c>
      <c r="L6637" t="str">
        <f>_xlfn.XLOOKUP(Table1[[#This Row],[TeamFavoriteID]],Table2[team_id],Table2[team_name],_xlfn.XLOOKUP(Table1[[#This Row],[TeamFavoriteID]],Table2[team_id_pfr],Table2[team_name],"Even"))</f>
        <v>Dallas Cowboys</v>
      </c>
      <c r="M6637">
        <v>-9</v>
      </c>
      <c r="N6637">
        <f>IF(Table1[[#This Row],[TeamFavorite]]=Table1[[#This Row],[TeamHome]],Table1[[#This Row],[ScoreAway]]-Table1[[#This Row],[ScoreHome]],Table1[[#This Row],[ScoreHome]]-Table1[[#This Row],[ScoreAway]])</f>
        <v>-1</v>
      </c>
      <c r="O6637">
        <f>IF(Table1[[#This Row],[SpreadActual]]&lt;Table1[[#This Row],[SpreadFavorite]],1,0)</f>
        <v>0</v>
      </c>
      <c r="P6637">
        <v>41.5</v>
      </c>
      <c r="Q6637" t="s">
        <v>119</v>
      </c>
      <c r="R6637" t="b">
        <v>0</v>
      </c>
      <c r="S6637">
        <v>86</v>
      </c>
      <c r="T6637">
        <v>10</v>
      </c>
      <c r="U6637">
        <v>57</v>
      </c>
    </row>
    <row r="6638" spans="1:22" x14ac:dyDescent="0.2">
      <c r="A6638" s="1">
        <v>35694</v>
      </c>
      <c r="B6638">
        <v>1997</v>
      </c>
      <c r="C6638">
        <f>_xlfn.MAXIFS(Table1[ScheduleWeekWritten],Table1[ScheduleSeason],Table1[[#This Row],[ScheduleSeason]])</f>
        <v>17</v>
      </c>
      <c r="D6638">
        <v>4</v>
      </c>
      <c r="E6638" cm="1">
        <f t="array" ref="E6638">_xlfn.XLOOKUP(Table1[[#This Row],[ScheduleWeekWritten]],Table3[Game],100+Table3[Increase],Table1[[#This Row],[ScheduleWeekWritten]])</f>
        <v>4</v>
      </c>
      <c r="F6638" t="b">
        <v>0</v>
      </c>
      <c r="G6638" t="s">
        <v>28</v>
      </c>
      <c r="H6638">
        <v>37</v>
      </c>
      <c r="I6638">
        <v>35</v>
      </c>
      <c r="J6638" t="s">
        <v>140</v>
      </c>
      <c r="K6638" t="s">
        <v>43</v>
      </c>
      <c r="L6638" t="str">
        <f>_xlfn.XLOOKUP(Table1[[#This Row],[TeamFavoriteID]],Table2[team_id],Table2[team_name],_xlfn.XLOOKUP(Table1[[#This Row],[TeamFavoriteID]],Table2[team_id_pfr],Table2[team_name],"Even"))</f>
        <v>Buffalo Bills</v>
      </c>
      <c r="M6638">
        <v>-6</v>
      </c>
      <c r="N6638">
        <f>IF(Table1[[#This Row],[TeamFavorite]]=Table1[[#This Row],[TeamHome]],Table1[[#This Row],[ScoreAway]]-Table1[[#This Row],[ScoreHome]],Table1[[#This Row],[ScoreHome]]-Table1[[#This Row],[ScoreAway]])</f>
        <v>-2</v>
      </c>
      <c r="O6638">
        <f>IF(Table1[[#This Row],[SpreadActual]]&lt;Table1[[#This Row],[SpreadFavorite]],1,0)</f>
        <v>0</v>
      </c>
      <c r="P6638">
        <v>37.5</v>
      </c>
      <c r="Q6638" t="s">
        <v>123</v>
      </c>
      <c r="R6638" t="b">
        <v>0</v>
      </c>
      <c r="S6638">
        <v>51</v>
      </c>
      <c r="T6638">
        <v>9</v>
      </c>
      <c r="U6638">
        <v>66</v>
      </c>
    </row>
    <row r="6639" spans="1:22" x14ac:dyDescent="0.2">
      <c r="A6639" s="1">
        <v>35694</v>
      </c>
      <c r="B6639">
        <v>1997</v>
      </c>
      <c r="C6639">
        <f>_xlfn.MAXIFS(Table1[ScheduleWeekWritten],Table1[ScheduleSeason],Table1[[#This Row],[ScheduleSeason]])</f>
        <v>17</v>
      </c>
      <c r="D6639">
        <v>4</v>
      </c>
      <c r="E6639" cm="1">
        <f t="array" ref="E6639">_xlfn.XLOOKUP(Table1[[#This Row],[ScheduleWeekWritten]],Table3[Game],100+Table3[Increase],Table1[[#This Row],[ScheduleWeekWritten]])</f>
        <v>4</v>
      </c>
      <c r="F6639" t="b">
        <v>0</v>
      </c>
      <c r="G6639" t="s">
        <v>152</v>
      </c>
      <c r="H6639">
        <v>14</v>
      </c>
      <c r="I6639">
        <v>35</v>
      </c>
      <c r="J6639" t="s">
        <v>42</v>
      </c>
      <c r="K6639" t="s">
        <v>162</v>
      </c>
      <c r="L6639" t="str">
        <f>_xlfn.XLOOKUP(Table1[[#This Row],[TeamFavoriteID]],Table2[team_id],Table2[team_name],_xlfn.XLOOKUP(Table1[[#This Row],[TeamFavoriteID]],Table2[team_id_pfr],Table2[team_name],"Even"))</f>
        <v>Carolina Panthers</v>
      </c>
      <c r="M6639">
        <v>-4.5</v>
      </c>
      <c r="N6639">
        <f>IF(Table1[[#This Row],[TeamFavorite]]=Table1[[#This Row],[TeamHome]],Table1[[#This Row],[ScoreAway]]-Table1[[#This Row],[ScoreHome]],Table1[[#This Row],[ScoreHome]]-Table1[[#This Row],[ScoreAway]])</f>
        <v>21</v>
      </c>
      <c r="O6639">
        <f>IF(Table1[[#This Row],[SpreadActual]]&lt;Table1[[#This Row],[SpreadFavorite]],1,0)</f>
        <v>0</v>
      </c>
      <c r="P6639">
        <v>37.5</v>
      </c>
      <c r="Q6639" t="s">
        <v>160</v>
      </c>
      <c r="R6639" t="b">
        <v>0</v>
      </c>
      <c r="S6639">
        <v>75</v>
      </c>
      <c r="T6639">
        <v>10</v>
      </c>
      <c r="U6639">
        <v>52</v>
      </c>
    </row>
    <row r="6640" spans="1:22" x14ac:dyDescent="0.2">
      <c r="A6640" s="1">
        <v>35694</v>
      </c>
      <c r="B6640">
        <v>1997</v>
      </c>
      <c r="C6640">
        <f>_xlfn.MAXIFS(Table1[ScheduleWeekWritten],Table1[ScheduleSeason],Table1[[#This Row],[ScheduleSeason]])</f>
        <v>17</v>
      </c>
      <c r="D6640">
        <v>4</v>
      </c>
      <c r="E6640" cm="1">
        <f t="array" ref="E6640">_xlfn.XLOOKUP(Table1[[#This Row],[ScheduleWeekWritten]],Table3[Game],100+Table3[Increase],Table1[[#This Row],[ScheduleWeekWritten]])</f>
        <v>4</v>
      </c>
      <c r="F6640" t="b">
        <v>0</v>
      </c>
      <c r="G6640" t="s">
        <v>24</v>
      </c>
      <c r="H6640">
        <v>38</v>
      </c>
      <c r="I6640">
        <v>20</v>
      </c>
      <c r="J6640" t="s">
        <v>101</v>
      </c>
      <c r="K6640" t="s">
        <v>88</v>
      </c>
      <c r="L6640" t="str">
        <f>_xlfn.XLOOKUP(Table1[[#This Row],[TeamFavoriteID]],Table2[team_id],Table2[team_name],_xlfn.XLOOKUP(Table1[[#This Row],[TeamFavoriteID]],Table2[team_id_pfr],Table2[team_name],"Even"))</f>
        <v>Denver Broncos</v>
      </c>
      <c r="M6640">
        <v>-12</v>
      </c>
      <c r="N6640">
        <f>IF(Table1[[#This Row],[TeamFavorite]]=Table1[[#This Row],[TeamHome]],Table1[[#This Row],[ScoreAway]]-Table1[[#This Row],[ScoreHome]],Table1[[#This Row],[ScoreHome]]-Table1[[#This Row],[ScoreAway]])</f>
        <v>-18</v>
      </c>
      <c r="O6640">
        <f>IF(Table1[[#This Row],[SpreadActual]]&lt;Table1[[#This Row],[SpreadFavorite]],1,0)</f>
        <v>1</v>
      </c>
      <c r="P6640">
        <v>45</v>
      </c>
      <c r="Q6640" t="s">
        <v>71</v>
      </c>
      <c r="R6640" t="b">
        <v>0</v>
      </c>
      <c r="S6640">
        <v>51</v>
      </c>
      <c r="T6640">
        <v>9</v>
      </c>
      <c r="U6640">
        <v>82</v>
      </c>
    </row>
    <row r="6641" spans="1:22" x14ac:dyDescent="0.2">
      <c r="A6641" s="1">
        <v>35694</v>
      </c>
      <c r="B6641">
        <v>1997</v>
      </c>
      <c r="C6641">
        <f>_xlfn.MAXIFS(Table1[ScheduleWeekWritten],Table1[ScheduleSeason],Table1[[#This Row],[ScheduleSeason]])</f>
        <v>17</v>
      </c>
      <c r="D6641">
        <v>4</v>
      </c>
      <c r="E6641" cm="1">
        <f t="array" ref="E6641">_xlfn.XLOOKUP(Table1[[#This Row],[ScheduleWeekWritten]],Table3[Game],100+Table3[Increase],Table1[[#This Row],[ScheduleWeekWritten]])</f>
        <v>4</v>
      </c>
      <c r="F6641" t="b">
        <v>0</v>
      </c>
      <c r="G6641" t="s">
        <v>33</v>
      </c>
      <c r="H6641">
        <v>38</v>
      </c>
      <c r="I6641">
        <v>32</v>
      </c>
      <c r="J6641" t="s">
        <v>54</v>
      </c>
      <c r="K6641" t="s">
        <v>35</v>
      </c>
      <c r="L6641" t="str">
        <f>_xlfn.XLOOKUP(Table1[[#This Row],[TeamFavoriteID]],Table2[team_id],Table2[team_name],_xlfn.XLOOKUP(Table1[[#This Row],[TeamFavoriteID]],Table2[team_id_pfr],Table2[team_name],"Even"))</f>
        <v>Green Bay Packers</v>
      </c>
      <c r="M6641">
        <v>-11</v>
      </c>
      <c r="N6641">
        <f>IF(Table1[[#This Row],[TeamFavorite]]=Table1[[#This Row],[TeamHome]],Table1[[#This Row],[ScoreAway]]-Table1[[#This Row],[ScoreHome]],Table1[[#This Row],[ScoreHome]]-Table1[[#This Row],[ScoreAway]])</f>
        <v>-6</v>
      </c>
      <c r="O6641">
        <f>IF(Table1[[#This Row],[SpreadActual]]&lt;Table1[[#This Row],[SpreadFavorite]],1,0)</f>
        <v>0</v>
      </c>
      <c r="P6641">
        <v>43.5</v>
      </c>
      <c r="Q6641" t="s">
        <v>82</v>
      </c>
      <c r="R6641" t="b">
        <v>0</v>
      </c>
      <c r="S6641">
        <v>50</v>
      </c>
      <c r="T6641">
        <v>8</v>
      </c>
      <c r="U6641">
        <v>72</v>
      </c>
    </row>
    <row r="6642" spans="1:22" x14ac:dyDescent="0.2">
      <c r="A6642" s="1">
        <v>35694</v>
      </c>
      <c r="B6642">
        <v>1997</v>
      </c>
      <c r="C6642">
        <f>_xlfn.MAXIFS(Table1[ScheduleWeekWritten],Table1[ScheduleSeason],Table1[[#This Row],[ScheduleSeason]])</f>
        <v>17</v>
      </c>
      <c r="D6642">
        <v>4</v>
      </c>
      <c r="E6642" cm="1">
        <f t="array" ref="E6642">_xlfn.XLOOKUP(Table1[[#This Row],[ScheduleWeekWritten]],Table3[Game],100+Table3[Increase],Table1[[#This Row],[ScheduleWeekWritten]])</f>
        <v>4</v>
      </c>
      <c r="F6642" t="b">
        <v>0</v>
      </c>
      <c r="G6642" t="s">
        <v>115</v>
      </c>
      <c r="H6642">
        <v>31</v>
      </c>
      <c r="I6642">
        <v>3</v>
      </c>
      <c r="J6642" t="s">
        <v>46</v>
      </c>
      <c r="K6642" t="s">
        <v>70</v>
      </c>
      <c r="L6642" t="str">
        <f>_xlfn.XLOOKUP(Table1[[#This Row],[TeamFavoriteID]],Table2[team_id],Table2[team_name],_xlfn.XLOOKUP(Table1[[#This Row],[TeamFavoriteID]],Table2[team_id_pfr],Table2[team_name],"Even"))</f>
        <v>Boston Patriots</v>
      </c>
      <c r="M6642">
        <v>-13</v>
      </c>
      <c r="N6642">
        <f>IF(Table1[[#This Row],[TeamFavorite]]=Table1[[#This Row],[TeamHome]],Table1[[#This Row],[ScoreAway]]-Table1[[#This Row],[ScoreHome]],Table1[[#This Row],[ScoreHome]]-Table1[[#This Row],[ScoreAway]])</f>
        <v>28</v>
      </c>
      <c r="O6642">
        <f>IF(Table1[[#This Row],[SpreadActual]]&lt;Table1[[#This Row],[SpreadFavorite]],1,0)</f>
        <v>0</v>
      </c>
      <c r="P6642">
        <v>45</v>
      </c>
      <c r="Q6642" t="s">
        <v>116</v>
      </c>
      <c r="R6642" t="b">
        <v>0</v>
      </c>
      <c r="S6642">
        <v>56</v>
      </c>
      <c r="T6642">
        <v>17</v>
      </c>
      <c r="U6642">
        <v>61</v>
      </c>
    </row>
    <row r="6643" spans="1:22" x14ac:dyDescent="0.2">
      <c r="A6643" s="1">
        <v>35694</v>
      </c>
      <c r="B6643">
        <v>1997</v>
      </c>
      <c r="C6643">
        <f>_xlfn.MAXIFS(Table1[ScheduleWeekWritten],Table1[ScheduleSeason],Table1[[#This Row],[ScheduleSeason]])</f>
        <v>17</v>
      </c>
      <c r="D6643">
        <v>4</v>
      </c>
      <c r="E6643" cm="1">
        <f t="array" ref="E6643">_xlfn.XLOOKUP(Table1[[#This Row],[ScheduleWeekWritten]],Table3[Game],100+Table3[Increase],Table1[[#This Row],[ScheduleWeekWritten]])</f>
        <v>4</v>
      </c>
      <c r="F6643" t="b">
        <v>0</v>
      </c>
      <c r="G6643" t="s">
        <v>95</v>
      </c>
      <c r="H6643">
        <v>35</v>
      </c>
      <c r="I6643">
        <v>17</v>
      </c>
      <c r="J6643" t="s">
        <v>45</v>
      </c>
      <c r="K6643" t="s">
        <v>79</v>
      </c>
      <c r="L6643" t="str">
        <f>_xlfn.XLOOKUP(Table1[[#This Row],[TeamFavoriteID]],Table2[team_id],Table2[team_name],_xlfn.XLOOKUP(Table1[[#This Row],[TeamFavoriteID]],Table2[team_id_pfr],Table2[team_name],"Even"))</f>
        <v>Detroit Lions</v>
      </c>
      <c r="M6643">
        <v>-5.5</v>
      </c>
      <c r="N6643">
        <f>IF(Table1[[#This Row],[TeamFavorite]]=Table1[[#This Row],[TeamHome]],Table1[[#This Row],[ScoreAway]]-Table1[[#This Row],[ScoreHome]],Table1[[#This Row],[ScoreHome]]-Table1[[#This Row],[ScoreAway]])</f>
        <v>18</v>
      </c>
      <c r="O6643">
        <f>IF(Table1[[#This Row],[SpreadActual]]&lt;Table1[[#This Row],[SpreadFavorite]],1,0)</f>
        <v>0</v>
      </c>
      <c r="P6643">
        <v>39.5</v>
      </c>
      <c r="Q6643" t="s">
        <v>124</v>
      </c>
      <c r="R6643" t="b">
        <v>0</v>
      </c>
      <c r="S6643">
        <v>72</v>
      </c>
      <c r="T6643">
        <v>0</v>
      </c>
      <c r="V6643" t="s">
        <v>103</v>
      </c>
    </row>
    <row r="6644" spans="1:22" x14ac:dyDescent="0.2">
      <c r="A6644" s="1">
        <v>35694</v>
      </c>
      <c r="B6644">
        <v>1997</v>
      </c>
      <c r="C6644">
        <f>_xlfn.MAXIFS(Table1[ScheduleWeekWritten],Table1[ScheduleSeason],Table1[[#This Row],[ScheduleSeason]])</f>
        <v>17</v>
      </c>
      <c r="D6644">
        <v>4</v>
      </c>
      <c r="E6644" cm="1">
        <f t="array" ref="E6644">_xlfn.XLOOKUP(Table1[[#This Row],[ScheduleWeekWritten]],Table3[Game],100+Table3[Increase],Table1[[#This Row],[ScheduleWeekWritten]])</f>
        <v>4</v>
      </c>
      <c r="F6644" t="b">
        <v>0</v>
      </c>
      <c r="G6644" t="s">
        <v>31</v>
      </c>
      <c r="H6644">
        <v>23</v>
      </c>
      <c r="I6644">
        <v>22</v>
      </c>
      <c r="J6644" t="s">
        <v>20</v>
      </c>
      <c r="K6644" t="s">
        <v>89</v>
      </c>
      <c r="L6644" t="str">
        <f>_xlfn.XLOOKUP(Table1[[#This Row],[TeamFavoriteID]],Table2[team_id],Table2[team_name],_xlfn.XLOOKUP(Table1[[#This Row],[TeamFavoriteID]],Table2[team_id_pfr],Table2[team_name],"Even"))</f>
        <v>Even</v>
      </c>
      <c r="M6644">
        <v>0</v>
      </c>
      <c r="N6644">
        <f>IF(Table1[[#This Row],[TeamFavorite]]=Table1[[#This Row],[TeamHome]],Table1[[#This Row],[ScoreAway]]-Table1[[#This Row],[ScoreHome]],Table1[[#This Row],[ScoreHome]]-Table1[[#This Row],[ScoreAway]])</f>
        <v>1</v>
      </c>
      <c r="O6644">
        <f>IF(Table1[[#This Row],[SpreadActual]]&lt;Table1[[#This Row],[SpreadFavorite]],1,0)</f>
        <v>0</v>
      </c>
      <c r="P6644">
        <v>45</v>
      </c>
      <c r="Q6644" t="s">
        <v>126</v>
      </c>
      <c r="R6644" t="b">
        <v>0</v>
      </c>
      <c r="S6644">
        <v>60</v>
      </c>
      <c r="T6644">
        <v>19</v>
      </c>
      <c r="U6644">
        <v>56</v>
      </c>
    </row>
    <row r="6645" spans="1:22" x14ac:dyDescent="0.2">
      <c r="A6645" s="1">
        <v>35694</v>
      </c>
      <c r="B6645">
        <v>1997</v>
      </c>
      <c r="C6645">
        <f>_xlfn.MAXIFS(Table1[ScheduleWeekWritten],Table1[ScheduleSeason],Table1[[#This Row],[ScheduleSeason]])</f>
        <v>17</v>
      </c>
      <c r="D6645">
        <v>4</v>
      </c>
      <c r="E6645" cm="1">
        <f t="array" ref="E6645">_xlfn.XLOOKUP(Table1[[#This Row],[ScheduleWeekWritten]],Table3[Game],100+Table3[Increase],Table1[[#This Row],[ScheduleWeekWritten]])</f>
        <v>4</v>
      </c>
      <c r="F6645" t="b">
        <v>0</v>
      </c>
      <c r="G6645" t="s">
        <v>53</v>
      </c>
      <c r="H6645">
        <v>34</v>
      </c>
      <c r="I6645">
        <v>7</v>
      </c>
      <c r="J6645" t="s">
        <v>38</v>
      </c>
      <c r="K6645" t="s">
        <v>87</v>
      </c>
      <c r="L6645" t="str">
        <f>_xlfn.XLOOKUP(Table1[[#This Row],[TeamFavoriteID]],Table2[team_id],Table2[team_name],_xlfn.XLOOKUP(Table1[[#This Row],[TeamFavoriteID]],Table2[team_id_pfr],Table2[team_name],"Even"))</f>
        <v>San Francisco 49ers</v>
      </c>
      <c r="M6645">
        <v>-15</v>
      </c>
      <c r="N6645">
        <f>IF(Table1[[#This Row],[TeamFavorite]]=Table1[[#This Row],[TeamHome]],Table1[[#This Row],[ScoreAway]]-Table1[[#This Row],[ScoreHome]],Table1[[#This Row],[ScoreHome]]-Table1[[#This Row],[ScoreAway]])</f>
        <v>-27</v>
      </c>
      <c r="O6645">
        <f>IF(Table1[[#This Row],[SpreadActual]]&lt;Table1[[#This Row],[SpreadFavorite]],1,0)</f>
        <v>1</v>
      </c>
      <c r="P6645">
        <v>38.5</v>
      </c>
      <c r="Q6645" t="s">
        <v>118</v>
      </c>
      <c r="R6645" t="b">
        <v>0</v>
      </c>
      <c r="S6645">
        <v>66</v>
      </c>
      <c r="T6645">
        <v>15</v>
      </c>
      <c r="U6645">
        <v>70</v>
      </c>
    </row>
    <row r="6646" spans="1:22" x14ac:dyDescent="0.2">
      <c r="A6646" s="1">
        <v>35694</v>
      </c>
      <c r="B6646">
        <v>1997</v>
      </c>
      <c r="C6646">
        <f>_xlfn.MAXIFS(Table1[ScheduleWeekWritten],Table1[ScheduleSeason],Table1[[#This Row],[ScheduleSeason]])</f>
        <v>17</v>
      </c>
      <c r="D6646">
        <v>4</v>
      </c>
      <c r="E6646" cm="1">
        <f t="array" ref="E6646">_xlfn.XLOOKUP(Table1[[#This Row],[ScheduleWeekWritten]],Table3[Game],100+Table3[Increase],Table1[[#This Row],[ScheduleWeekWritten]])</f>
        <v>4</v>
      </c>
      <c r="F6646" t="b">
        <v>0</v>
      </c>
      <c r="G6646" t="s">
        <v>128</v>
      </c>
      <c r="H6646">
        <v>26</v>
      </c>
      <c r="I6646">
        <v>22</v>
      </c>
      <c r="J6646" t="s">
        <v>27</v>
      </c>
      <c r="K6646" t="s">
        <v>132</v>
      </c>
      <c r="L6646" t="str">
        <f>_xlfn.XLOOKUP(Table1[[#This Row],[TeamFavoriteID]],Table2[team_id],Table2[team_name],_xlfn.XLOOKUP(Table1[[#This Row],[TeamFavoriteID]],Table2[team_id_pfr],Table2[team_name],"Even"))</f>
        <v>Seattle Seahawks</v>
      </c>
      <c r="M6646">
        <v>-4.5</v>
      </c>
      <c r="N6646">
        <f>IF(Table1[[#This Row],[TeamFavorite]]=Table1[[#This Row],[TeamHome]],Table1[[#This Row],[ScoreAway]]-Table1[[#This Row],[ScoreHome]],Table1[[#This Row],[ScoreHome]]-Table1[[#This Row],[ScoreAway]])</f>
        <v>-4</v>
      </c>
      <c r="O6646">
        <f>IF(Table1[[#This Row],[SpreadActual]]&lt;Table1[[#This Row],[SpreadFavorite]],1,0)</f>
        <v>0</v>
      </c>
      <c r="P6646">
        <v>41</v>
      </c>
      <c r="Q6646" t="s">
        <v>129</v>
      </c>
      <c r="R6646" t="b">
        <v>0</v>
      </c>
      <c r="S6646">
        <v>72</v>
      </c>
      <c r="T6646">
        <v>0</v>
      </c>
      <c r="V6646" t="s">
        <v>103</v>
      </c>
    </row>
    <row r="6647" spans="1:22" x14ac:dyDescent="0.2">
      <c r="A6647" s="1">
        <v>35694</v>
      </c>
      <c r="B6647">
        <v>1997</v>
      </c>
      <c r="C6647">
        <f>_xlfn.MAXIFS(Table1[ScheduleWeekWritten],Table1[ScheduleSeason],Table1[[#This Row],[ScheduleSeason]])</f>
        <v>17</v>
      </c>
      <c r="D6647">
        <v>4</v>
      </c>
      <c r="E6647" cm="1">
        <f t="array" ref="E6647">_xlfn.XLOOKUP(Table1[[#This Row],[ScheduleWeekWritten]],Table3[Game],100+Table3[Increase],Table1[[#This Row],[ScheduleWeekWritten]])</f>
        <v>4</v>
      </c>
      <c r="F6647" t="b">
        <v>0</v>
      </c>
      <c r="G6647" t="s">
        <v>153</v>
      </c>
      <c r="H6647">
        <v>13</v>
      </c>
      <c r="I6647">
        <v>3</v>
      </c>
      <c r="J6647" t="s">
        <v>50</v>
      </c>
      <c r="K6647" t="s">
        <v>40</v>
      </c>
      <c r="L6647" t="str">
        <f>_xlfn.XLOOKUP(Table1[[#This Row],[TeamFavoriteID]],Table2[team_id],Table2[team_name],_xlfn.XLOOKUP(Table1[[#This Row],[TeamFavoriteID]],Table2[team_id_pfr],Table2[team_name],"Even"))</f>
        <v>Los Angeles Rams</v>
      </c>
      <c r="M6647">
        <v>-3.5</v>
      </c>
      <c r="N6647">
        <f>IF(Table1[[#This Row],[TeamFavorite]]=Table1[[#This Row],[TeamHome]],Table1[[#This Row],[ScoreAway]]-Table1[[#This Row],[ScoreHome]],Table1[[#This Row],[ScoreHome]]-Table1[[#This Row],[ScoreAway]])</f>
        <v>10</v>
      </c>
      <c r="O6647">
        <f>IF(Table1[[#This Row],[SpreadActual]]&lt;Table1[[#This Row],[SpreadFavorite]],1,0)</f>
        <v>0</v>
      </c>
      <c r="P6647">
        <v>42</v>
      </c>
      <c r="Q6647" t="s">
        <v>157</v>
      </c>
      <c r="R6647" t="b">
        <v>0</v>
      </c>
      <c r="S6647">
        <v>72</v>
      </c>
      <c r="T6647">
        <v>0</v>
      </c>
      <c r="V6647" t="s">
        <v>103</v>
      </c>
    </row>
    <row r="6648" spans="1:22" x14ac:dyDescent="0.2">
      <c r="A6648" s="1">
        <v>35694</v>
      </c>
      <c r="B6648">
        <v>1997</v>
      </c>
      <c r="C6648">
        <f>_xlfn.MAXIFS(Table1[ScheduleWeekWritten],Table1[ScheduleSeason],Table1[[#This Row],[ScheduleSeason]])</f>
        <v>17</v>
      </c>
      <c r="D6648">
        <v>4</v>
      </c>
      <c r="E6648" cm="1">
        <f t="array" ref="E6648">_xlfn.XLOOKUP(Table1[[#This Row],[ScheduleWeekWritten]],Table3[Game],100+Table3[Increase],Table1[[#This Row],[ScheduleWeekWritten]])</f>
        <v>4</v>
      </c>
      <c r="F6648" t="b">
        <v>0</v>
      </c>
      <c r="G6648" t="s">
        <v>127</v>
      </c>
      <c r="H6648">
        <v>31</v>
      </c>
      <c r="I6648">
        <v>21</v>
      </c>
      <c r="J6648" t="s">
        <v>19</v>
      </c>
      <c r="K6648" t="s">
        <v>133</v>
      </c>
      <c r="L6648" t="str">
        <f>_xlfn.XLOOKUP(Table1[[#This Row],[TeamFavoriteID]],Table2[team_id],Table2[team_name],_xlfn.XLOOKUP(Table1[[#This Row],[TeamFavoriteID]],Table2[team_id_pfr],Table2[team_name],"Even"))</f>
        <v>Tampa Bay Buccaneers</v>
      </c>
      <c r="M6648">
        <v>-3.5</v>
      </c>
      <c r="N6648">
        <f>IF(Table1[[#This Row],[TeamFavorite]]=Table1[[#This Row],[TeamHome]],Table1[[#This Row],[ScoreAway]]-Table1[[#This Row],[ScoreHome]],Table1[[#This Row],[ScoreHome]]-Table1[[#This Row],[ScoreAway]])</f>
        <v>-10</v>
      </c>
      <c r="O6648">
        <f>IF(Table1[[#This Row],[SpreadActual]]&lt;Table1[[#This Row],[SpreadFavorite]],1,0)</f>
        <v>1</v>
      </c>
      <c r="P6648">
        <v>36.5</v>
      </c>
      <c r="Q6648" t="s">
        <v>130</v>
      </c>
      <c r="R6648" t="b">
        <v>0</v>
      </c>
      <c r="S6648">
        <v>84</v>
      </c>
      <c r="T6648">
        <v>5</v>
      </c>
      <c r="U6648">
        <v>64</v>
      </c>
    </row>
    <row r="6649" spans="1:22" x14ac:dyDescent="0.2">
      <c r="A6649" s="1">
        <v>35694</v>
      </c>
      <c r="B6649">
        <v>1997</v>
      </c>
      <c r="C6649">
        <f>_xlfn.MAXIFS(Table1[ScheduleWeekWritten],Table1[ScheduleSeason],Table1[[#This Row],[ScheduleSeason]])</f>
        <v>17</v>
      </c>
      <c r="D6649">
        <v>4</v>
      </c>
      <c r="E6649" cm="1">
        <f t="array" ref="E6649">_xlfn.XLOOKUP(Table1[[#This Row],[ScheduleWeekWritten]],Table3[Game],100+Table3[Increase],Table1[[#This Row],[ScheduleWeekWritten]])</f>
        <v>4</v>
      </c>
      <c r="F6649" t="b">
        <v>0</v>
      </c>
      <c r="G6649" t="s">
        <v>163</v>
      </c>
      <c r="H6649">
        <v>10</v>
      </c>
      <c r="I6649">
        <v>36</v>
      </c>
      <c r="J6649" t="s">
        <v>158</v>
      </c>
      <c r="K6649" t="s">
        <v>25</v>
      </c>
      <c r="L6649" t="str">
        <f>_xlfn.XLOOKUP(Table1[[#This Row],[TeamFavoriteID]],Table2[team_id],Table2[team_name],_xlfn.XLOOKUP(Table1[[#This Row],[TeamFavoriteID]],Table2[team_id_pfr],Table2[team_name],"Even"))</f>
        <v>Houston Oilers</v>
      </c>
      <c r="M6649">
        <v>-4.5</v>
      </c>
      <c r="N6649">
        <f>IF(Table1[[#This Row],[TeamFavorite]]=Table1[[#This Row],[TeamHome]],Table1[[#This Row],[ScoreAway]]-Table1[[#This Row],[ScoreHome]],Table1[[#This Row],[ScoreHome]]-Table1[[#This Row],[ScoreAway]])</f>
        <v>-26</v>
      </c>
      <c r="O6649">
        <f>IF(Table1[[#This Row],[SpreadActual]]&lt;Table1[[#This Row],[SpreadFavorite]],1,0)</f>
        <v>1</v>
      </c>
      <c r="P6649">
        <v>43.5</v>
      </c>
      <c r="Q6649" t="s">
        <v>164</v>
      </c>
      <c r="R6649" t="b">
        <v>0</v>
      </c>
      <c r="S6649">
        <v>71</v>
      </c>
      <c r="T6649">
        <v>13</v>
      </c>
      <c r="U6649">
        <v>74</v>
      </c>
    </row>
    <row r="6650" spans="1:22" x14ac:dyDescent="0.2">
      <c r="A6650" s="1">
        <v>35695</v>
      </c>
      <c r="B6650">
        <v>1997</v>
      </c>
      <c r="C6650">
        <f>_xlfn.MAXIFS(Table1[ScheduleWeekWritten],Table1[ScheduleSeason],Table1[[#This Row],[ScheduleSeason]])</f>
        <v>17</v>
      </c>
      <c r="D6650">
        <v>4</v>
      </c>
      <c r="E6650" cm="1">
        <f t="array" ref="E6650">_xlfn.XLOOKUP(Table1[[#This Row],[ScheduleWeekWritten]],Table3[Game],100+Table3[Increase],Table1[[#This Row],[ScheduleWeekWritten]])</f>
        <v>4</v>
      </c>
      <c r="F6650" t="b">
        <v>0</v>
      </c>
      <c r="G6650" t="s">
        <v>154</v>
      </c>
      <c r="H6650">
        <v>30</v>
      </c>
      <c r="I6650">
        <v>21</v>
      </c>
      <c r="J6650" t="s">
        <v>49</v>
      </c>
      <c r="K6650" t="s">
        <v>161</v>
      </c>
      <c r="L6650" t="str">
        <f>_xlfn.XLOOKUP(Table1[[#This Row],[TeamFavoriteID]],Table2[team_id],Table2[team_name],_xlfn.XLOOKUP(Table1[[#This Row],[TeamFavoriteID]],Table2[team_id_pfr],Table2[team_name],"Even"))</f>
        <v>Jacksonville Jaguars</v>
      </c>
      <c r="M6650">
        <v>-3</v>
      </c>
      <c r="N6650">
        <f>IF(Table1[[#This Row],[TeamFavorite]]=Table1[[#This Row],[TeamHome]],Table1[[#This Row],[ScoreAway]]-Table1[[#This Row],[ScoreHome]],Table1[[#This Row],[ScoreHome]]-Table1[[#This Row],[ScoreAway]])</f>
        <v>-9</v>
      </c>
      <c r="O6650">
        <f>IF(Table1[[#This Row],[SpreadActual]]&lt;Table1[[#This Row],[SpreadFavorite]],1,0)</f>
        <v>1</v>
      </c>
      <c r="P6650">
        <v>40.5</v>
      </c>
      <c r="Q6650" t="s">
        <v>155</v>
      </c>
      <c r="R6650" t="b">
        <v>0</v>
      </c>
      <c r="S6650">
        <v>82</v>
      </c>
      <c r="T6650">
        <v>8</v>
      </c>
      <c r="U6650">
        <v>74</v>
      </c>
    </row>
    <row r="6651" spans="1:22" x14ac:dyDescent="0.2">
      <c r="A6651" s="1">
        <v>35701</v>
      </c>
      <c r="B6651">
        <v>1997</v>
      </c>
      <c r="C6651">
        <f>_xlfn.MAXIFS(Table1[ScheduleWeekWritten],Table1[ScheduleSeason],Table1[[#This Row],[ScheduleSeason]])</f>
        <v>17</v>
      </c>
      <c r="D6651">
        <v>5</v>
      </c>
      <c r="E6651" cm="1">
        <f t="array" ref="E6651">_xlfn.XLOOKUP(Table1[[#This Row],[ScheduleWeekWritten]],Table3[Game],100+Table3[Increase],Table1[[#This Row],[ScheduleWeekWritten]])</f>
        <v>5</v>
      </c>
      <c r="F6651" t="b">
        <v>0</v>
      </c>
      <c r="G6651" t="s">
        <v>38</v>
      </c>
      <c r="H6651">
        <v>21</v>
      </c>
      <c r="I6651">
        <v>29</v>
      </c>
      <c r="J6651" t="s">
        <v>24</v>
      </c>
      <c r="K6651" t="s">
        <v>88</v>
      </c>
      <c r="L6651" t="str">
        <f>_xlfn.XLOOKUP(Table1[[#This Row],[TeamFavoriteID]],Table2[team_id],Table2[team_name],_xlfn.XLOOKUP(Table1[[#This Row],[TeamFavoriteID]],Table2[team_id_pfr],Table2[team_name],"Even"))</f>
        <v>Denver Broncos</v>
      </c>
      <c r="M6651">
        <v>-11</v>
      </c>
      <c r="N6651">
        <f>IF(Table1[[#This Row],[TeamFavorite]]=Table1[[#This Row],[TeamHome]],Table1[[#This Row],[ScoreAway]]-Table1[[#This Row],[ScoreHome]],Table1[[#This Row],[ScoreHome]]-Table1[[#This Row],[ScoreAway]])</f>
        <v>-8</v>
      </c>
      <c r="O6651">
        <f>IF(Table1[[#This Row],[SpreadActual]]&lt;Table1[[#This Row],[SpreadFavorite]],1,0)</f>
        <v>0</v>
      </c>
      <c r="P6651">
        <v>42</v>
      </c>
      <c r="Q6651" t="s">
        <v>148</v>
      </c>
      <c r="R6651" t="b">
        <v>0</v>
      </c>
      <c r="S6651">
        <v>72</v>
      </c>
      <c r="T6651">
        <v>0</v>
      </c>
      <c r="V6651" t="s">
        <v>103</v>
      </c>
    </row>
    <row r="6652" spans="1:22" x14ac:dyDescent="0.2">
      <c r="A6652" s="1">
        <v>35701</v>
      </c>
      <c r="B6652">
        <v>1997</v>
      </c>
      <c r="C6652">
        <f>_xlfn.MAXIFS(Table1[ScheduleWeekWritten],Table1[ScheduleSeason],Table1[[#This Row],[ScheduleSeason]])</f>
        <v>17</v>
      </c>
      <c r="D6652">
        <v>5</v>
      </c>
      <c r="E6652" cm="1">
        <f t="array" ref="E6652">_xlfn.XLOOKUP(Table1[[#This Row],[ScheduleWeekWritten]],Table3[Game],100+Table3[Increase],Table1[[#This Row],[ScheduleWeekWritten]])</f>
        <v>5</v>
      </c>
      <c r="F6652" t="b">
        <v>0</v>
      </c>
      <c r="G6652" t="s">
        <v>101</v>
      </c>
      <c r="H6652">
        <v>14</v>
      </c>
      <c r="I6652">
        <v>31</v>
      </c>
      <c r="J6652" t="s">
        <v>31</v>
      </c>
      <c r="K6652" t="s">
        <v>104</v>
      </c>
      <c r="L6652" t="str">
        <f>_xlfn.XLOOKUP(Table1[[#This Row],[TeamFavoriteID]],Table2[team_id],Table2[team_name],_xlfn.XLOOKUP(Table1[[#This Row],[TeamFavoriteID]],Table2[team_id_pfr],Table2[team_name],"Even"))</f>
        <v>Cincinnati Bengals</v>
      </c>
      <c r="M6652">
        <v>-4</v>
      </c>
      <c r="N6652">
        <f>IF(Table1[[#This Row],[TeamFavorite]]=Table1[[#This Row],[TeamHome]],Table1[[#This Row],[ScoreAway]]-Table1[[#This Row],[ScoreHome]],Table1[[#This Row],[ScoreHome]]-Table1[[#This Row],[ScoreAway]])</f>
        <v>17</v>
      </c>
      <c r="O6652">
        <f>IF(Table1[[#This Row],[SpreadActual]]&lt;Table1[[#This Row],[SpreadFavorite]],1,0)</f>
        <v>0</v>
      </c>
      <c r="P6652">
        <v>45.5</v>
      </c>
      <c r="Q6652" t="s">
        <v>111</v>
      </c>
      <c r="R6652" t="b">
        <v>0</v>
      </c>
      <c r="S6652">
        <v>66</v>
      </c>
      <c r="T6652">
        <v>12</v>
      </c>
      <c r="U6652">
        <v>67</v>
      </c>
    </row>
    <row r="6653" spans="1:22" x14ac:dyDescent="0.2">
      <c r="A6653" s="1">
        <v>35701</v>
      </c>
      <c r="B6653">
        <v>1997</v>
      </c>
      <c r="C6653">
        <f>_xlfn.MAXIFS(Table1[ScheduleWeekWritten],Table1[ScheduleSeason],Table1[[#This Row],[ScheduleSeason]])</f>
        <v>17</v>
      </c>
      <c r="D6653">
        <v>5</v>
      </c>
      <c r="E6653" cm="1">
        <f t="array" ref="E6653">_xlfn.XLOOKUP(Table1[[#This Row],[ScheduleWeekWritten]],Table3[Game],100+Table3[Increase],Table1[[#This Row],[ScheduleWeekWritten]])</f>
        <v>5</v>
      </c>
      <c r="F6653" t="b">
        <v>0</v>
      </c>
      <c r="G6653" t="s">
        <v>67</v>
      </c>
      <c r="H6653">
        <v>27</v>
      </c>
      <c r="I6653">
        <v>3</v>
      </c>
      <c r="J6653" t="s">
        <v>46</v>
      </c>
      <c r="K6653" t="s">
        <v>68</v>
      </c>
      <c r="L6653" t="str">
        <f>_xlfn.XLOOKUP(Table1[[#This Row],[TeamFavoriteID]],Table2[team_id],Table2[team_name],_xlfn.XLOOKUP(Table1[[#This Row],[TeamFavoriteID]],Table2[team_id_pfr],Table2[team_name],"Even"))</f>
        <v>Dallas Cowboys</v>
      </c>
      <c r="M6653">
        <v>-14</v>
      </c>
      <c r="N6653">
        <f>IF(Table1[[#This Row],[TeamFavorite]]=Table1[[#This Row],[TeamHome]],Table1[[#This Row],[ScoreAway]]-Table1[[#This Row],[ScoreHome]],Table1[[#This Row],[ScoreHome]]-Table1[[#This Row],[ScoreAway]])</f>
        <v>-24</v>
      </c>
      <c r="O6653">
        <f>IF(Table1[[#This Row],[SpreadActual]]&lt;Table1[[#This Row],[SpreadFavorite]],1,0)</f>
        <v>1</v>
      </c>
      <c r="P6653">
        <v>41.5</v>
      </c>
      <c r="Q6653" t="s">
        <v>119</v>
      </c>
      <c r="R6653" t="b">
        <v>0</v>
      </c>
      <c r="S6653">
        <v>78</v>
      </c>
      <c r="T6653">
        <v>10</v>
      </c>
      <c r="U6653">
        <v>49</v>
      </c>
    </row>
    <row r="6654" spans="1:22" x14ac:dyDescent="0.2">
      <c r="A6654" s="1">
        <v>35701</v>
      </c>
      <c r="B6654">
        <v>1997</v>
      </c>
      <c r="C6654">
        <f>_xlfn.MAXIFS(Table1[ScheduleWeekWritten],Table1[ScheduleSeason],Table1[[#This Row],[ScheduleSeason]])</f>
        <v>17</v>
      </c>
      <c r="D6654">
        <v>5</v>
      </c>
      <c r="E6654" cm="1">
        <f t="array" ref="E6654">_xlfn.XLOOKUP(Table1[[#This Row],[ScheduleWeekWritten]],Table3[Game],100+Table3[Increase],Table1[[#This Row],[ScheduleWeekWritten]])</f>
        <v>5</v>
      </c>
      <c r="F6654" t="b">
        <v>0</v>
      </c>
      <c r="G6654" t="s">
        <v>45</v>
      </c>
      <c r="H6654">
        <v>26</v>
      </c>
      <c r="I6654">
        <v>15</v>
      </c>
      <c r="J6654" t="s">
        <v>33</v>
      </c>
      <c r="K6654" t="s">
        <v>35</v>
      </c>
      <c r="L6654" t="str">
        <f>_xlfn.XLOOKUP(Table1[[#This Row],[TeamFavoriteID]],Table2[team_id],Table2[team_name],_xlfn.XLOOKUP(Table1[[#This Row],[TeamFavoriteID]],Table2[team_id_pfr],Table2[team_name],"Even"))</f>
        <v>Green Bay Packers</v>
      </c>
      <c r="M6654">
        <v>-7.5</v>
      </c>
      <c r="N6654">
        <f>IF(Table1[[#This Row],[TeamFavorite]]=Table1[[#This Row],[TeamHome]],Table1[[#This Row],[ScoreAway]]-Table1[[#This Row],[ScoreHome]],Table1[[#This Row],[ScoreHome]]-Table1[[#This Row],[ScoreAway]])</f>
        <v>11</v>
      </c>
      <c r="O6654">
        <f>IF(Table1[[#This Row],[SpreadActual]]&lt;Table1[[#This Row],[SpreadFavorite]],1,0)</f>
        <v>0</v>
      </c>
      <c r="P6654">
        <v>44.5</v>
      </c>
      <c r="Q6654" t="s">
        <v>125</v>
      </c>
      <c r="R6654" t="b">
        <v>0</v>
      </c>
      <c r="S6654">
        <v>72</v>
      </c>
      <c r="T6654">
        <v>0</v>
      </c>
      <c r="V6654" t="s">
        <v>103</v>
      </c>
    </row>
    <row r="6655" spans="1:22" x14ac:dyDescent="0.2">
      <c r="A6655" s="1">
        <v>35701</v>
      </c>
      <c r="B6655">
        <v>1997</v>
      </c>
      <c r="C6655">
        <f>_xlfn.MAXIFS(Table1[ScheduleWeekWritten],Table1[ScheduleSeason],Table1[[#This Row],[ScheduleSeason]])</f>
        <v>17</v>
      </c>
      <c r="D6655">
        <v>5</v>
      </c>
      <c r="E6655" cm="1">
        <f t="array" ref="E6655">_xlfn.XLOOKUP(Table1[[#This Row],[ScheduleWeekWritten]],Table3[Game],100+Table3[Increase],Table1[[#This Row],[ScheduleWeekWritten]])</f>
        <v>5</v>
      </c>
      <c r="F6655" t="b">
        <v>0</v>
      </c>
      <c r="G6655" t="s">
        <v>42</v>
      </c>
      <c r="H6655">
        <v>20</v>
      </c>
      <c r="I6655">
        <v>17</v>
      </c>
      <c r="J6655" t="s">
        <v>128</v>
      </c>
      <c r="K6655" t="s">
        <v>75</v>
      </c>
      <c r="L6655" t="str">
        <f>_xlfn.XLOOKUP(Table1[[#This Row],[TeamFavoriteID]],Table2[team_id],Table2[team_name],_xlfn.XLOOKUP(Table1[[#This Row],[TeamFavoriteID]],Table2[team_id_pfr],Table2[team_name],"Even"))</f>
        <v>Kansas City Chiefs</v>
      </c>
      <c r="M6655">
        <v>-4.5</v>
      </c>
      <c r="N6655">
        <f>IF(Table1[[#This Row],[TeamFavorite]]=Table1[[#This Row],[TeamHome]],Table1[[#This Row],[ScoreAway]]-Table1[[#This Row],[ScoreHome]],Table1[[#This Row],[ScoreHome]]-Table1[[#This Row],[ScoreAway]])</f>
        <v>-3</v>
      </c>
      <c r="O6655">
        <f>IF(Table1[[#This Row],[SpreadActual]]&lt;Table1[[#This Row],[SpreadFavorite]],1,0)</f>
        <v>0</v>
      </c>
      <c r="P6655">
        <v>40.5</v>
      </c>
      <c r="Q6655" t="s">
        <v>117</v>
      </c>
      <c r="R6655" t="b">
        <v>0</v>
      </c>
      <c r="S6655">
        <v>67</v>
      </c>
      <c r="T6655">
        <v>11</v>
      </c>
      <c r="U6655">
        <v>56</v>
      </c>
    </row>
    <row r="6656" spans="1:22" x14ac:dyDescent="0.2">
      <c r="A6656" s="1">
        <v>35701</v>
      </c>
      <c r="B6656">
        <v>1997</v>
      </c>
      <c r="C6656">
        <f>_xlfn.MAXIFS(Table1[ScheduleWeekWritten],Table1[ScheduleSeason],Table1[[#This Row],[ScheduleSeason]])</f>
        <v>17</v>
      </c>
      <c r="D6656">
        <v>5</v>
      </c>
      <c r="E6656" cm="1">
        <f t="array" ref="E6656">_xlfn.XLOOKUP(Table1[[#This Row],[ScheduleWeekWritten]],Table3[Game],100+Table3[Increase],Table1[[#This Row],[ScheduleWeekWritten]])</f>
        <v>5</v>
      </c>
      <c r="F6656" t="b">
        <v>0</v>
      </c>
      <c r="G6656" t="s">
        <v>54</v>
      </c>
      <c r="H6656">
        <v>28</v>
      </c>
      <c r="I6656">
        <v>19</v>
      </c>
      <c r="J6656" t="s">
        <v>58</v>
      </c>
      <c r="K6656" t="s">
        <v>55</v>
      </c>
      <c r="L6656" t="str">
        <f>_xlfn.XLOOKUP(Table1[[#This Row],[TeamFavoriteID]],Table2[team_id],Table2[team_name],_xlfn.XLOOKUP(Table1[[#This Row],[TeamFavoriteID]],Table2[team_id_pfr],Table2[team_name],"Even"))</f>
        <v>Minnesota Vikings</v>
      </c>
      <c r="M6656">
        <v>-2.5</v>
      </c>
      <c r="N6656">
        <f>IF(Table1[[#This Row],[TeamFavorite]]=Table1[[#This Row],[TeamHome]],Table1[[#This Row],[ScoreAway]]-Table1[[#This Row],[ScoreHome]],Table1[[#This Row],[ScoreHome]]-Table1[[#This Row],[ScoreAway]])</f>
        <v>-9</v>
      </c>
      <c r="O6656">
        <f>IF(Table1[[#This Row],[SpreadActual]]&lt;Table1[[#This Row],[SpreadFavorite]],1,0)</f>
        <v>1</v>
      </c>
      <c r="P6656">
        <v>43</v>
      </c>
      <c r="Q6656" t="s">
        <v>137</v>
      </c>
      <c r="R6656" t="b">
        <v>0</v>
      </c>
      <c r="S6656">
        <v>72</v>
      </c>
      <c r="T6656">
        <v>0</v>
      </c>
      <c r="V6656" t="s">
        <v>103</v>
      </c>
    </row>
    <row r="6657" spans="1:22" x14ac:dyDescent="0.2">
      <c r="A6657" s="1">
        <v>35701</v>
      </c>
      <c r="B6657">
        <v>1997</v>
      </c>
      <c r="C6657">
        <f>_xlfn.MAXIFS(Table1[ScheduleWeekWritten],Table1[ScheduleSeason],Table1[[#This Row],[ScheduleSeason]])</f>
        <v>17</v>
      </c>
      <c r="D6657">
        <v>5</v>
      </c>
      <c r="E6657" cm="1">
        <f t="array" ref="E6657">_xlfn.XLOOKUP(Table1[[#This Row],[ScheduleWeekWritten]],Table3[Game],100+Table3[Increase],Table1[[#This Row],[ScheduleWeekWritten]])</f>
        <v>5</v>
      </c>
      <c r="F6657" t="b">
        <v>0</v>
      </c>
      <c r="G6657" t="s">
        <v>50</v>
      </c>
      <c r="H6657">
        <v>14</v>
      </c>
      <c r="I6657">
        <v>9</v>
      </c>
      <c r="J6657" t="s">
        <v>95</v>
      </c>
      <c r="K6657" t="s">
        <v>90</v>
      </c>
      <c r="L6657" t="str">
        <f>_xlfn.XLOOKUP(Table1[[#This Row],[TeamFavoriteID]],Table2[team_id],Table2[team_name],_xlfn.XLOOKUP(Table1[[#This Row],[TeamFavoriteID]],Table2[team_id_pfr],Table2[team_name],"Even"))</f>
        <v>New York Giants</v>
      </c>
      <c r="M6657">
        <v>-5</v>
      </c>
      <c r="N6657">
        <f>IF(Table1[[#This Row],[TeamFavorite]]=Table1[[#This Row],[TeamHome]],Table1[[#This Row],[ScoreAway]]-Table1[[#This Row],[ScoreHome]],Table1[[#This Row],[ScoreHome]]-Table1[[#This Row],[ScoreAway]])</f>
        <v>-5</v>
      </c>
      <c r="O6657">
        <f>IF(Table1[[#This Row],[SpreadActual]]&lt;Table1[[#This Row],[SpreadFavorite]],1,0)</f>
        <v>0</v>
      </c>
      <c r="P6657">
        <v>39.5</v>
      </c>
      <c r="Q6657" t="s">
        <v>126</v>
      </c>
      <c r="R6657" t="b">
        <v>0</v>
      </c>
      <c r="S6657">
        <v>63</v>
      </c>
      <c r="T6657">
        <v>13</v>
      </c>
      <c r="U6657">
        <v>78</v>
      </c>
    </row>
    <row r="6658" spans="1:22" x14ac:dyDescent="0.2">
      <c r="A6658" s="1">
        <v>35701</v>
      </c>
      <c r="B6658">
        <v>1997</v>
      </c>
      <c r="C6658">
        <f>_xlfn.MAXIFS(Table1[ScheduleWeekWritten],Table1[ScheduleSeason],Table1[[#This Row],[ScheduleSeason]])</f>
        <v>17</v>
      </c>
      <c r="D6658">
        <v>5</v>
      </c>
      <c r="E6658" cm="1">
        <f t="array" ref="E6658">_xlfn.XLOOKUP(Table1[[#This Row],[ScheduleWeekWritten]],Table3[Game],100+Table3[Increase],Table1[[#This Row],[ScheduleWeekWritten]])</f>
        <v>5</v>
      </c>
      <c r="F6658" t="b">
        <v>0</v>
      </c>
      <c r="G6658" t="s">
        <v>20</v>
      </c>
      <c r="H6658">
        <v>35</v>
      </c>
      <c r="I6658">
        <v>17</v>
      </c>
      <c r="J6658" t="s">
        <v>153</v>
      </c>
      <c r="K6658" t="s">
        <v>21</v>
      </c>
      <c r="L6658" t="str">
        <f>_xlfn.XLOOKUP(Table1[[#This Row],[TeamFavoriteID]],Table2[team_id],Table2[team_name],_xlfn.XLOOKUP(Table1[[#This Row],[TeamFavoriteID]],Table2[team_id_pfr],Table2[team_name],"Even"))</f>
        <v>Las Vegas Raiders</v>
      </c>
      <c r="M6658">
        <v>-7</v>
      </c>
      <c r="N6658">
        <f>IF(Table1[[#This Row],[TeamFavorite]]=Table1[[#This Row],[TeamHome]],Table1[[#This Row],[ScoreAway]]-Table1[[#This Row],[ScoreHome]],Table1[[#This Row],[ScoreHome]]-Table1[[#This Row],[ScoreAway]])</f>
        <v>18</v>
      </c>
      <c r="O6658">
        <f>IF(Table1[[#This Row],[SpreadActual]]&lt;Table1[[#This Row],[SpreadFavorite]],1,0)</f>
        <v>0</v>
      </c>
      <c r="P6658">
        <v>43.5</v>
      </c>
      <c r="Q6658" t="s">
        <v>76</v>
      </c>
      <c r="R6658" t="b">
        <v>0</v>
      </c>
      <c r="S6658">
        <v>72</v>
      </c>
      <c r="T6658">
        <v>8</v>
      </c>
      <c r="U6658">
        <v>48</v>
      </c>
    </row>
    <row r="6659" spans="1:22" x14ac:dyDescent="0.2">
      <c r="A6659" s="1">
        <v>35701</v>
      </c>
      <c r="B6659">
        <v>1997</v>
      </c>
      <c r="C6659">
        <f>_xlfn.MAXIFS(Table1[ScheduleWeekWritten],Table1[ScheduleSeason],Table1[[#This Row],[ScheduleSeason]])</f>
        <v>17</v>
      </c>
      <c r="D6659">
        <v>5</v>
      </c>
      <c r="E6659" cm="1">
        <f t="array" ref="E6659">_xlfn.XLOOKUP(Table1[[#This Row],[ScheduleWeekWritten]],Table3[Game],100+Table3[Increase],Table1[[#This Row],[ScheduleWeekWritten]])</f>
        <v>5</v>
      </c>
      <c r="F6659" t="b">
        <v>0</v>
      </c>
      <c r="G6659" t="s">
        <v>49</v>
      </c>
      <c r="H6659">
        <v>37</v>
      </c>
      <c r="I6659">
        <v>24</v>
      </c>
      <c r="J6659" t="s">
        <v>163</v>
      </c>
      <c r="K6659" t="s">
        <v>51</v>
      </c>
      <c r="L6659" t="str">
        <f>_xlfn.XLOOKUP(Table1[[#This Row],[TeamFavoriteID]],Table2[team_id],Table2[team_name],_xlfn.XLOOKUP(Table1[[#This Row],[TeamFavoriteID]],Table2[team_id_pfr],Table2[team_name],"Even"))</f>
        <v>Pittsburgh Steelers</v>
      </c>
      <c r="M6659">
        <v>-6</v>
      </c>
      <c r="N6659">
        <f>IF(Table1[[#This Row],[TeamFavorite]]=Table1[[#This Row],[TeamHome]],Table1[[#This Row],[ScoreAway]]-Table1[[#This Row],[ScoreHome]],Table1[[#This Row],[ScoreHome]]-Table1[[#This Row],[ScoreAway]])</f>
        <v>-13</v>
      </c>
      <c r="O6659">
        <f>IF(Table1[[#This Row],[SpreadActual]]&lt;Table1[[#This Row],[SpreadFavorite]],1,0)</f>
        <v>1</v>
      </c>
      <c r="P6659">
        <v>41</v>
      </c>
      <c r="Q6659" t="s">
        <v>113</v>
      </c>
      <c r="R6659" t="b">
        <v>0</v>
      </c>
      <c r="S6659">
        <v>60</v>
      </c>
      <c r="T6659">
        <v>8</v>
      </c>
      <c r="U6659">
        <v>81</v>
      </c>
    </row>
    <row r="6660" spans="1:22" x14ac:dyDescent="0.2">
      <c r="A6660" s="1">
        <v>35701</v>
      </c>
      <c r="B6660">
        <v>1997</v>
      </c>
      <c r="C6660">
        <f>_xlfn.MAXIFS(Table1[ScheduleWeekWritten],Table1[ScheduleSeason],Table1[[#This Row],[ScheduleSeason]])</f>
        <v>17</v>
      </c>
      <c r="D6660">
        <v>5</v>
      </c>
      <c r="E6660" cm="1">
        <f t="array" ref="E6660">_xlfn.XLOOKUP(Table1[[#This Row],[ScheduleWeekWritten]],Table3[Game],100+Table3[Increase],Table1[[#This Row],[ScheduleWeekWritten]])</f>
        <v>5</v>
      </c>
      <c r="F6660" t="b">
        <v>0</v>
      </c>
      <c r="G6660" t="s">
        <v>27</v>
      </c>
      <c r="H6660">
        <v>21</v>
      </c>
      <c r="I6660">
        <v>17</v>
      </c>
      <c r="J6660" t="s">
        <v>158</v>
      </c>
      <c r="K6660" t="s">
        <v>29</v>
      </c>
      <c r="L6660" t="str">
        <f>_xlfn.XLOOKUP(Table1[[#This Row],[TeamFavoriteID]],Table2[team_id],Table2[team_name],_xlfn.XLOOKUP(Table1[[#This Row],[TeamFavoriteID]],Table2[team_id_pfr],Table2[team_name],"Even"))</f>
        <v>Los Angeles Chargers</v>
      </c>
      <c r="M6660">
        <v>-1.5</v>
      </c>
      <c r="N6660">
        <f>IF(Table1[[#This Row],[TeamFavorite]]=Table1[[#This Row],[TeamHome]],Table1[[#This Row],[ScoreAway]]-Table1[[#This Row],[ScoreHome]],Table1[[#This Row],[ScoreHome]]-Table1[[#This Row],[ScoreAway]])</f>
        <v>4</v>
      </c>
      <c r="O6660">
        <f>IF(Table1[[#This Row],[SpreadActual]]&lt;Table1[[#This Row],[SpreadFavorite]],1,0)</f>
        <v>0</v>
      </c>
      <c r="P6660">
        <v>44.5</v>
      </c>
      <c r="Q6660" t="s">
        <v>94</v>
      </c>
      <c r="R6660" t="b">
        <v>0</v>
      </c>
      <c r="S6660">
        <v>73</v>
      </c>
      <c r="T6660">
        <v>6</v>
      </c>
      <c r="U6660">
        <v>83</v>
      </c>
    </row>
    <row r="6661" spans="1:22" x14ac:dyDescent="0.2">
      <c r="A6661" s="1">
        <v>35701</v>
      </c>
      <c r="B6661">
        <v>1997</v>
      </c>
      <c r="C6661">
        <f>_xlfn.MAXIFS(Table1[ScheduleWeekWritten],Table1[ScheduleSeason],Table1[[#This Row],[ScheduleSeason]])</f>
        <v>17</v>
      </c>
      <c r="D6661">
        <v>5</v>
      </c>
      <c r="E6661" cm="1">
        <f t="array" ref="E6661">_xlfn.XLOOKUP(Table1[[#This Row],[ScheduleWeekWritten]],Table3[Game],100+Table3[Increase],Table1[[#This Row],[ScheduleWeekWritten]])</f>
        <v>5</v>
      </c>
      <c r="F6661" t="b">
        <v>0</v>
      </c>
      <c r="G6661" t="s">
        <v>127</v>
      </c>
      <c r="H6661">
        <v>19</v>
      </c>
      <c r="I6661">
        <v>18</v>
      </c>
      <c r="J6661" t="s">
        <v>149</v>
      </c>
      <c r="K6661" t="s">
        <v>133</v>
      </c>
      <c r="L6661" t="str">
        <f>_xlfn.XLOOKUP(Table1[[#This Row],[TeamFavoriteID]],Table2[team_id],Table2[team_name],_xlfn.XLOOKUP(Table1[[#This Row],[TeamFavoriteID]],Table2[team_id_pfr],Table2[team_name],"Even"))</f>
        <v>Tampa Bay Buccaneers</v>
      </c>
      <c r="M6661">
        <v>-7.5</v>
      </c>
      <c r="N6661">
        <f>IF(Table1[[#This Row],[TeamFavorite]]=Table1[[#This Row],[TeamHome]],Table1[[#This Row],[ScoreAway]]-Table1[[#This Row],[ScoreHome]],Table1[[#This Row],[ScoreHome]]-Table1[[#This Row],[ScoreAway]])</f>
        <v>-1</v>
      </c>
      <c r="O6661">
        <f>IF(Table1[[#This Row],[SpreadActual]]&lt;Table1[[#This Row],[SpreadFavorite]],1,0)</f>
        <v>0</v>
      </c>
      <c r="P6661">
        <v>38</v>
      </c>
      <c r="Q6661" t="s">
        <v>130</v>
      </c>
      <c r="R6661" t="b">
        <v>0</v>
      </c>
      <c r="S6661">
        <v>81</v>
      </c>
      <c r="T6661">
        <v>11</v>
      </c>
      <c r="U6661">
        <v>77</v>
      </c>
    </row>
    <row r="6662" spans="1:22" x14ac:dyDescent="0.2">
      <c r="A6662" s="1">
        <v>35701</v>
      </c>
      <c r="B6662">
        <v>1997</v>
      </c>
      <c r="C6662">
        <f>_xlfn.MAXIFS(Table1[ScheduleWeekWritten],Table1[ScheduleSeason],Table1[[#This Row],[ScheduleSeason]])</f>
        <v>17</v>
      </c>
      <c r="D6662">
        <v>5</v>
      </c>
      <c r="E6662" cm="1">
        <f t="array" ref="E6662">_xlfn.XLOOKUP(Table1[[#This Row],[ScheduleWeekWritten]],Table3[Game],100+Table3[Increase],Table1[[#This Row],[ScheduleWeekWritten]])</f>
        <v>5</v>
      </c>
      <c r="F6662" t="b">
        <v>0</v>
      </c>
      <c r="G6662" t="s">
        <v>61</v>
      </c>
      <c r="H6662">
        <v>24</v>
      </c>
      <c r="I6662">
        <v>12</v>
      </c>
      <c r="J6662" t="s">
        <v>154</v>
      </c>
      <c r="K6662" t="s">
        <v>85</v>
      </c>
      <c r="L6662" t="str">
        <f>_xlfn.XLOOKUP(Table1[[#This Row],[TeamFavoriteID]],Table2[team_id],Table2[team_name],_xlfn.XLOOKUP(Table1[[#This Row],[TeamFavoriteID]],Table2[team_id_pfr],Table2[team_name],"Even"))</f>
        <v>Washington Commanders</v>
      </c>
      <c r="M6662">
        <v>-1</v>
      </c>
      <c r="N6662">
        <f>IF(Table1[[#This Row],[TeamFavorite]]=Table1[[#This Row],[TeamHome]],Table1[[#This Row],[ScoreAway]]-Table1[[#This Row],[ScoreHome]],Table1[[#This Row],[ScoreHome]]-Table1[[#This Row],[ScoreAway]])</f>
        <v>12</v>
      </c>
      <c r="O6662">
        <f>IF(Table1[[#This Row],[SpreadActual]]&lt;Table1[[#This Row],[SpreadFavorite]],1,0)</f>
        <v>0</v>
      </c>
      <c r="P6662">
        <v>43.5</v>
      </c>
      <c r="Q6662" t="s">
        <v>165</v>
      </c>
      <c r="R6662" t="b">
        <v>0</v>
      </c>
      <c r="S6662">
        <v>64</v>
      </c>
      <c r="T6662">
        <v>14</v>
      </c>
      <c r="U6662">
        <v>85</v>
      </c>
    </row>
    <row r="6663" spans="1:22" x14ac:dyDescent="0.2">
      <c r="A6663" s="1">
        <v>35702</v>
      </c>
      <c r="B6663">
        <v>1997</v>
      </c>
      <c r="C6663">
        <f>_xlfn.MAXIFS(Table1[ScheduleWeekWritten],Table1[ScheduleSeason],Table1[[#This Row],[ScheduleSeason]])</f>
        <v>17</v>
      </c>
      <c r="D6663">
        <v>5</v>
      </c>
      <c r="E6663" cm="1">
        <f t="array" ref="E6663">_xlfn.XLOOKUP(Table1[[#This Row],[ScheduleWeekWritten]],Table3[Game],100+Table3[Increase],Table1[[#This Row],[ScheduleWeekWritten]])</f>
        <v>5</v>
      </c>
      <c r="F6663" t="b">
        <v>0</v>
      </c>
      <c r="G6663" t="s">
        <v>152</v>
      </c>
      <c r="H6663">
        <v>21</v>
      </c>
      <c r="I6663">
        <v>34</v>
      </c>
      <c r="J6663" t="s">
        <v>53</v>
      </c>
      <c r="K6663" t="s">
        <v>87</v>
      </c>
      <c r="L6663" t="str">
        <f>_xlfn.XLOOKUP(Table1[[#This Row],[TeamFavoriteID]],Table2[team_id],Table2[team_name],_xlfn.XLOOKUP(Table1[[#This Row],[TeamFavoriteID]],Table2[team_id_pfr],Table2[team_name],"Even"))</f>
        <v>San Francisco 49ers</v>
      </c>
      <c r="M6663">
        <v>-3.5</v>
      </c>
      <c r="N6663">
        <f>IF(Table1[[#This Row],[TeamFavorite]]=Table1[[#This Row],[TeamHome]],Table1[[#This Row],[ScoreAway]]-Table1[[#This Row],[ScoreHome]],Table1[[#This Row],[ScoreHome]]-Table1[[#This Row],[ScoreAway]])</f>
        <v>-13</v>
      </c>
      <c r="O6663">
        <f>IF(Table1[[#This Row],[SpreadActual]]&lt;Table1[[#This Row],[SpreadFavorite]],1,0)</f>
        <v>1</v>
      </c>
      <c r="P6663">
        <v>39</v>
      </c>
      <c r="Q6663" t="s">
        <v>160</v>
      </c>
      <c r="R6663" t="b">
        <v>0</v>
      </c>
      <c r="S6663">
        <v>69</v>
      </c>
      <c r="T6663">
        <v>11</v>
      </c>
      <c r="U6663">
        <v>66</v>
      </c>
    </row>
    <row r="6664" spans="1:22" x14ac:dyDescent="0.2">
      <c r="A6664" s="1">
        <v>35708</v>
      </c>
      <c r="B6664">
        <v>1997</v>
      </c>
      <c r="C6664">
        <f>_xlfn.MAXIFS(Table1[ScheduleWeekWritten],Table1[ScheduleSeason],Table1[[#This Row],[ScheduleSeason]])</f>
        <v>17</v>
      </c>
      <c r="D6664">
        <v>6</v>
      </c>
      <c r="E6664" cm="1">
        <f t="array" ref="E6664">_xlfn.XLOOKUP(Table1[[#This Row],[ScheduleWeekWritten]],Table3[Game],100+Table3[Increase],Table1[[#This Row],[ScheduleWeekWritten]])</f>
        <v>6</v>
      </c>
      <c r="F6664" t="b">
        <v>0</v>
      </c>
      <c r="G6664" t="s">
        <v>149</v>
      </c>
      <c r="H6664">
        <v>19</v>
      </c>
      <c r="I6664">
        <v>20</v>
      </c>
      <c r="J6664" t="s">
        <v>54</v>
      </c>
      <c r="K6664" t="s">
        <v>55</v>
      </c>
      <c r="L6664" t="str">
        <f>_xlfn.XLOOKUP(Table1[[#This Row],[TeamFavoriteID]],Table2[team_id],Table2[team_name],_xlfn.XLOOKUP(Table1[[#This Row],[TeamFavoriteID]],Table2[team_id_pfr],Table2[team_name],"Even"))</f>
        <v>Minnesota Vikings</v>
      </c>
      <c r="M6664">
        <v>-1</v>
      </c>
      <c r="N6664">
        <f>IF(Table1[[#This Row],[TeamFavorite]]=Table1[[#This Row],[TeamHome]],Table1[[#This Row],[ScoreAway]]-Table1[[#This Row],[ScoreHome]],Table1[[#This Row],[ScoreHome]]-Table1[[#This Row],[ScoreAway]])</f>
        <v>-1</v>
      </c>
      <c r="O6664">
        <f>IF(Table1[[#This Row],[SpreadActual]]&lt;Table1[[#This Row],[SpreadFavorite]],1,0)</f>
        <v>0</v>
      </c>
      <c r="P6664">
        <v>41</v>
      </c>
      <c r="Q6664" t="s">
        <v>150</v>
      </c>
      <c r="R6664" t="b">
        <v>0</v>
      </c>
      <c r="S6664">
        <v>86</v>
      </c>
      <c r="T6664">
        <v>6</v>
      </c>
      <c r="U6664">
        <v>35</v>
      </c>
    </row>
    <row r="6665" spans="1:22" x14ac:dyDescent="0.2">
      <c r="A6665" s="1">
        <v>35708</v>
      </c>
      <c r="B6665">
        <v>1997</v>
      </c>
      <c r="C6665">
        <f>_xlfn.MAXIFS(Table1[ScheduleWeekWritten],Table1[ScheduleSeason],Table1[[#This Row],[ScheduleSeason]])</f>
        <v>17</v>
      </c>
      <c r="D6665">
        <v>6</v>
      </c>
      <c r="E6665" cm="1">
        <f t="array" ref="E6665">_xlfn.XLOOKUP(Table1[[#This Row],[ScheduleWeekWritten]],Table3[Game],100+Table3[Increase],Table1[[#This Row],[ScheduleWeekWritten]])</f>
        <v>6</v>
      </c>
      <c r="F6665" t="b">
        <v>0</v>
      </c>
      <c r="G6665" t="s">
        <v>158</v>
      </c>
      <c r="H6665">
        <v>34</v>
      </c>
      <c r="I6665">
        <v>42</v>
      </c>
      <c r="J6665" t="s">
        <v>49</v>
      </c>
      <c r="K6665" t="s">
        <v>51</v>
      </c>
      <c r="L6665" t="str">
        <f>_xlfn.XLOOKUP(Table1[[#This Row],[TeamFavoriteID]],Table2[team_id],Table2[team_name],_xlfn.XLOOKUP(Table1[[#This Row],[TeamFavoriteID]],Table2[team_id_pfr],Table2[team_name],"Even"))</f>
        <v>Pittsburgh Steelers</v>
      </c>
      <c r="M6665">
        <v>-2</v>
      </c>
      <c r="N6665">
        <f>IF(Table1[[#This Row],[TeamFavorite]]=Table1[[#This Row],[TeamHome]],Table1[[#This Row],[ScoreAway]]-Table1[[#This Row],[ScoreHome]],Table1[[#This Row],[ScoreHome]]-Table1[[#This Row],[ScoreAway]])</f>
        <v>-8</v>
      </c>
      <c r="O6665">
        <f>IF(Table1[[#This Row],[SpreadActual]]&lt;Table1[[#This Row],[SpreadFavorite]],1,0)</f>
        <v>1</v>
      </c>
      <c r="P6665">
        <v>43.5</v>
      </c>
      <c r="Q6665" t="s">
        <v>80</v>
      </c>
      <c r="R6665" t="b">
        <v>0</v>
      </c>
      <c r="S6665">
        <v>68</v>
      </c>
      <c r="T6665">
        <v>4</v>
      </c>
      <c r="U6665">
        <v>73</v>
      </c>
    </row>
    <row r="6666" spans="1:22" x14ac:dyDescent="0.2">
      <c r="A6666" s="1">
        <v>35708</v>
      </c>
      <c r="B6666">
        <v>1997</v>
      </c>
      <c r="C6666">
        <f>_xlfn.MAXIFS(Table1[ScheduleWeekWritten],Table1[ScheduleSeason],Table1[[#This Row],[ScheduleSeason]])</f>
        <v>17</v>
      </c>
      <c r="D6666">
        <v>6</v>
      </c>
      <c r="E6666" cm="1">
        <f t="array" ref="E6666">_xlfn.XLOOKUP(Table1[[#This Row],[ScheduleWeekWritten]],Table3[Game],100+Table3[Increase],Table1[[#This Row],[ScheduleWeekWritten]])</f>
        <v>6</v>
      </c>
      <c r="F6666" t="b">
        <v>0</v>
      </c>
      <c r="G6666" t="s">
        <v>28</v>
      </c>
      <c r="H6666">
        <v>22</v>
      </c>
      <c r="I6666">
        <v>13</v>
      </c>
      <c r="J6666" t="s">
        <v>45</v>
      </c>
      <c r="K6666" t="s">
        <v>43</v>
      </c>
      <c r="L6666" t="str">
        <f>_xlfn.XLOOKUP(Table1[[#This Row],[TeamFavoriteID]],Table2[team_id],Table2[team_name],_xlfn.XLOOKUP(Table1[[#This Row],[TeamFavoriteID]],Table2[team_id_pfr],Table2[team_name],"Even"))</f>
        <v>Buffalo Bills</v>
      </c>
      <c r="M6666">
        <v>-3.5</v>
      </c>
      <c r="N6666">
        <f>IF(Table1[[#This Row],[TeamFavorite]]=Table1[[#This Row],[TeamHome]],Table1[[#This Row],[ScoreAway]]-Table1[[#This Row],[ScoreHome]],Table1[[#This Row],[ScoreHome]]-Table1[[#This Row],[ScoreAway]])</f>
        <v>-9</v>
      </c>
      <c r="O6666">
        <f>IF(Table1[[#This Row],[SpreadActual]]&lt;Table1[[#This Row],[SpreadFavorite]],1,0)</f>
        <v>1</v>
      </c>
      <c r="P6666">
        <v>41</v>
      </c>
      <c r="Q6666" t="s">
        <v>123</v>
      </c>
      <c r="R6666" t="b">
        <v>0</v>
      </c>
      <c r="S6666">
        <v>65</v>
      </c>
      <c r="T6666">
        <v>12</v>
      </c>
      <c r="U6666">
        <v>84</v>
      </c>
    </row>
    <row r="6667" spans="1:22" x14ac:dyDescent="0.2">
      <c r="A6667" s="1">
        <v>35708</v>
      </c>
      <c r="B6667">
        <v>1997</v>
      </c>
      <c r="C6667">
        <f>_xlfn.MAXIFS(Table1[ScheduleWeekWritten],Table1[ScheduleSeason],Table1[[#This Row],[ScheduleSeason]])</f>
        <v>17</v>
      </c>
      <c r="D6667">
        <v>6</v>
      </c>
      <c r="E6667" cm="1">
        <f t="array" ref="E6667">_xlfn.XLOOKUP(Table1[[#This Row],[ScheduleWeekWritten]],Table3[Game],100+Table3[Increase],Table1[[#This Row],[ScheduleWeekWritten]])</f>
        <v>6</v>
      </c>
      <c r="F6667" t="b">
        <v>0</v>
      </c>
      <c r="G6667" t="s">
        <v>46</v>
      </c>
      <c r="H6667">
        <v>17</v>
      </c>
      <c r="I6667">
        <v>20</v>
      </c>
      <c r="J6667" t="s">
        <v>95</v>
      </c>
      <c r="K6667" t="s">
        <v>47</v>
      </c>
      <c r="L6667" t="str">
        <f>_xlfn.XLOOKUP(Table1[[#This Row],[TeamFavoriteID]],Table2[team_id],Table2[team_name],_xlfn.XLOOKUP(Table1[[#This Row],[TeamFavoriteID]],Table2[team_id_pfr],Table2[team_name],"Even"))</f>
        <v>Chicago Bears</v>
      </c>
      <c r="M6667">
        <v>-3</v>
      </c>
      <c r="N6667">
        <f>IF(Table1[[#This Row],[TeamFavorite]]=Table1[[#This Row],[TeamHome]],Table1[[#This Row],[ScoreAway]]-Table1[[#This Row],[ScoreHome]],Table1[[#This Row],[ScoreHome]]-Table1[[#This Row],[ScoreAway]])</f>
        <v>3</v>
      </c>
      <c r="O6667">
        <f>IF(Table1[[#This Row],[SpreadActual]]&lt;Table1[[#This Row],[SpreadFavorite]],1,0)</f>
        <v>0</v>
      </c>
      <c r="P6667">
        <v>38</v>
      </c>
      <c r="Q6667" t="s">
        <v>114</v>
      </c>
      <c r="R6667" t="b">
        <v>0</v>
      </c>
      <c r="S6667">
        <v>68</v>
      </c>
      <c r="T6667">
        <v>13</v>
      </c>
      <c r="U6667">
        <v>70</v>
      </c>
    </row>
    <row r="6668" spans="1:22" x14ac:dyDescent="0.2">
      <c r="A6668" s="1">
        <v>35708</v>
      </c>
      <c r="B6668">
        <v>1997</v>
      </c>
      <c r="C6668">
        <f>_xlfn.MAXIFS(Table1[ScheduleWeekWritten],Table1[ScheduleSeason],Table1[[#This Row],[ScheduleSeason]])</f>
        <v>17</v>
      </c>
      <c r="D6668">
        <v>6</v>
      </c>
      <c r="E6668" cm="1">
        <f t="array" ref="E6668">_xlfn.XLOOKUP(Table1[[#This Row],[ScheduleWeekWritten]],Table3[Game],100+Table3[Increase],Table1[[#This Row],[ScheduleWeekWritten]])</f>
        <v>6</v>
      </c>
      <c r="F6668" t="b">
        <v>0</v>
      </c>
      <c r="G6668" t="s">
        <v>33</v>
      </c>
      <c r="H6668">
        <v>21</v>
      </c>
      <c r="I6668">
        <v>16</v>
      </c>
      <c r="J6668" t="s">
        <v>127</v>
      </c>
      <c r="K6668" t="s">
        <v>35</v>
      </c>
      <c r="L6668" t="str">
        <f>_xlfn.XLOOKUP(Table1[[#This Row],[TeamFavoriteID]],Table2[team_id],Table2[team_name],_xlfn.XLOOKUP(Table1[[#This Row],[TeamFavoriteID]],Table2[team_id_pfr],Table2[team_name],"Even"))</f>
        <v>Green Bay Packers</v>
      </c>
      <c r="M6668">
        <v>-7</v>
      </c>
      <c r="N6668">
        <f>IF(Table1[[#This Row],[TeamFavorite]]=Table1[[#This Row],[TeamHome]],Table1[[#This Row],[ScoreAway]]-Table1[[#This Row],[ScoreHome]],Table1[[#This Row],[ScoreHome]]-Table1[[#This Row],[ScoreAway]])</f>
        <v>-5</v>
      </c>
      <c r="O6668">
        <f>IF(Table1[[#This Row],[SpreadActual]]&lt;Table1[[#This Row],[SpreadFavorite]],1,0)</f>
        <v>0</v>
      </c>
      <c r="P6668">
        <v>39.5</v>
      </c>
      <c r="Q6668" t="s">
        <v>82</v>
      </c>
      <c r="R6668" t="b">
        <v>0</v>
      </c>
      <c r="S6668">
        <v>62</v>
      </c>
      <c r="T6668">
        <v>13</v>
      </c>
      <c r="U6668">
        <v>70</v>
      </c>
    </row>
    <row r="6669" spans="1:22" x14ac:dyDescent="0.2">
      <c r="A6669" s="1">
        <v>35708</v>
      </c>
      <c r="B6669">
        <v>1997</v>
      </c>
      <c r="C6669">
        <f>_xlfn.MAXIFS(Table1[ScheduleWeekWritten],Table1[ScheduleSeason],Table1[[#This Row],[ScheduleSeason]])</f>
        <v>17</v>
      </c>
      <c r="D6669">
        <v>6</v>
      </c>
      <c r="E6669" cm="1">
        <f t="array" ref="E6669">_xlfn.XLOOKUP(Table1[[#This Row],[ScheduleWeekWritten]],Table3[Game],100+Table3[Increase],Table1[[#This Row],[ScheduleWeekWritten]])</f>
        <v>6</v>
      </c>
      <c r="F6669" t="b">
        <v>0</v>
      </c>
      <c r="G6669" t="s">
        <v>140</v>
      </c>
      <c r="H6669">
        <v>12</v>
      </c>
      <c r="I6669">
        <v>16</v>
      </c>
      <c r="J6669" t="s">
        <v>31</v>
      </c>
      <c r="K6669" t="s">
        <v>32</v>
      </c>
      <c r="L6669" t="str">
        <f>_xlfn.XLOOKUP(Table1[[#This Row],[TeamFavoriteID]],Table2[team_id],Table2[team_name],_xlfn.XLOOKUP(Table1[[#This Row],[TeamFavoriteID]],Table2[team_id_pfr],Table2[team_name],"Even"))</f>
        <v>New York Jets</v>
      </c>
      <c r="M6669">
        <v>-3</v>
      </c>
      <c r="N6669">
        <f>IF(Table1[[#This Row],[TeamFavorite]]=Table1[[#This Row],[TeamHome]],Table1[[#This Row],[ScoreAway]]-Table1[[#This Row],[ScoreHome]],Table1[[#This Row],[ScoreHome]]-Table1[[#This Row],[ScoreAway]])</f>
        <v>-4</v>
      </c>
      <c r="O6669">
        <f>IF(Table1[[#This Row],[SpreadActual]]&lt;Table1[[#This Row],[SpreadFavorite]],1,0)</f>
        <v>1</v>
      </c>
      <c r="P6669">
        <v>42</v>
      </c>
      <c r="Q6669" t="s">
        <v>141</v>
      </c>
      <c r="R6669" t="b">
        <v>0</v>
      </c>
      <c r="S6669">
        <v>72</v>
      </c>
      <c r="T6669">
        <v>0</v>
      </c>
      <c r="V6669" t="s">
        <v>103</v>
      </c>
    </row>
    <row r="6670" spans="1:22" x14ac:dyDescent="0.2">
      <c r="A6670" s="1">
        <v>35708</v>
      </c>
      <c r="B6670">
        <v>1997</v>
      </c>
      <c r="C6670">
        <f>_xlfn.MAXIFS(Table1[ScheduleWeekWritten],Table1[ScheduleSeason],Table1[[#This Row],[ScheduleSeason]])</f>
        <v>17</v>
      </c>
      <c r="D6670">
        <v>6</v>
      </c>
      <c r="E6670" cm="1">
        <f t="array" ref="E6670">_xlfn.XLOOKUP(Table1[[#This Row],[ScheduleWeekWritten]],Table3[Game],100+Table3[Increase],Table1[[#This Row],[ScheduleWeekWritten]])</f>
        <v>6</v>
      </c>
      <c r="F6670" t="b">
        <v>0</v>
      </c>
      <c r="G6670" t="s">
        <v>154</v>
      </c>
      <c r="H6670">
        <v>21</v>
      </c>
      <c r="I6670">
        <v>13</v>
      </c>
      <c r="J6670" t="s">
        <v>101</v>
      </c>
      <c r="K6670" t="s">
        <v>161</v>
      </c>
      <c r="L6670" t="str">
        <f>_xlfn.XLOOKUP(Table1[[#This Row],[TeamFavoriteID]],Table2[team_id],Table2[team_name],_xlfn.XLOOKUP(Table1[[#This Row],[TeamFavoriteID]],Table2[team_id_pfr],Table2[team_name],"Even"))</f>
        <v>Jacksonville Jaguars</v>
      </c>
      <c r="M6670">
        <v>-7</v>
      </c>
      <c r="N6670">
        <f>IF(Table1[[#This Row],[TeamFavorite]]=Table1[[#This Row],[TeamHome]],Table1[[#This Row],[ScoreAway]]-Table1[[#This Row],[ScoreHome]],Table1[[#This Row],[ScoreHome]]-Table1[[#This Row],[ScoreAway]])</f>
        <v>-8</v>
      </c>
      <c r="O6670">
        <f>IF(Table1[[#This Row],[SpreadActual]]&lt;Table1[[#This Row],[SpreadFavorite]],1,0)</f>
        <v>1</v>
      </c>
      <c r="P6670">
        <v>45</v>
      </c>
      <c r="Q6670" t="s">
        <v>155</v>
      </c>
      <c r="R6670" t="b">
        <v>0</v>
      </c>
      <c r="S6670">
        <v>79</v>
      </c>
      <c r="T6670">
        <v>10</v>
      </c>
      <c r="U6670">
        <v>69</v>
      </c>
    </row>
    <row r="6671" spans="1:22" x14ac:dyDescent="0.2">
      <c r="A6671" s="1">
        <v>35708</v>
      </c>
      <c r="B6671">
        <v>1997</v>
      </c>
      <c r="C6671">
        <f>_xlfn.MAXIFS(Table1[ScheduleWeekWritten],Table1[ScheduleSeason],Table1[[#This Row],[ScheduleSeason]])</f>
        <v>17</v>
      </c>
      <c r="D6671">
        <v>6</v>
      </c>
      <c r="E6671" cm="1">
        <f t="array" ref="E6671">_xlfn.XLOOKUP(Table1[[#This Row],[ScheduleWeekWritten]],Table3[Game],100+Table3[Increase],Table1[[#This Row],[ScheduleWeekWritten]])</f>
        <v>6</v>
      </c>
      <c r="F6671" t="b">
        <v>0</v>
      </c>
      <c r="G6671" t="s">
        <v>19</v>
      </c>
      <c r="H6671">
        <v>17</v>
      </c>
      <c r="I6671">
        <v>14</v>
      </c>
      <c r="J6671" t="s">
        <v>42</v>
      </c>
      <c r="K6671" t="s">
        <v>91</v>
      </c>
      <c r="L6671" t="str">
        <f>_xlfn.XLOOKUP(Table1[[#This Row],[TeamFavoriteID]],Table2[team_id],Table2[team_name],_xlfn.XLOOKUP(Table1[[#This Row],[TeamFavoriteID]],Table2[team_id_pfr],Table2[team_name],"Even"))</f>
        <v>Miami Dolphins</v>
      </c>
      <c r="M6671">
        <v>-3</v>
      </c>
      <c r="N6671">
        <f>IF(Table1[[#This Row],[TeamFavorite]]=Table1[[#This Row],[TeamHome]],Table1[[#This Row],[ScoreAway]]-Table1[[#This Row],[ScoreHome]],Table1[[#This Row],[ScoreHome]]-Table1[[#This Row],[ScoreAway]])</f>
        <v>-3</v>
      </c>
      <c r="O6671">
        <f>IF(Table1[[#This Row],[SpreadActual]]&lt;Table1[[#This Row],[SpreadFavorite]],1,0)</f>
        <v>0</v>
      </c>
      <c r="P6671">
        <v>40</v>
      </c>
      <c r="Q6671" t="s">
        <v>143</v>
      </c>
      <c r="R6671" t="b">
        <v>0</v>
      </c>
      <c r="S6671">
        <v>82</v>
      </c>
      <c r="T6671">
        <v>12</v>
      </c>
      <c r="U6671">
        <v>66</v>
      </c>
    </row>
    <row r="6672" spans="1:22" x14ac:dyDescent="0.2">
      <c r="A6672" s="1">
        <v>35708</v>
      </c>
      <c r="B6672">
        <v>1997</v>
      </c>
      <c r="C6672">
        <f>_xlfn.MAXIFS(Table1[ScheduleWeekWritten],Table1[ScheduleSeason],Table1[[#This Row],[ScheduleSeason]])</f>
        <v>17</v>
      </c>
      <c r="D6672">
        <v>6</v>
      </c>
      <c r="E6672" cm="1">
        <f t="array" ref="E6672">_xlfn.XLOOKUP(Table1[[#This Row],[ScheduleWeekWritten]],Table3[Game],100+Table3[Increase],Table1[[#This Row],[ScheduleWeekWritten]])</f>
        <v>6</v>
      </c>
      <c r="F6672" t="b">
        <v>0</v>
      </c>
      <c r="G6672" t="s">
        <v>50</v>
      </c>
      <c r="H6672">
        <v>20</v>
      </c>
      <c r="I6672">
        <v>17</v>
      </c>
      <c r="J6672" t="s">
        <v>67</v>
      </c>
      <c r="K6672" t="s">
        <v>68</v>
      </c>
      <c r="L6672" t="str">
        <f>_xlfn.XLOOKUP(Table1[[#This Row],[TeamFavoriteID]],Table2[team_id],Table2[team_name],_xlfn.XLOOKUP(Table1[[#This Row],[TeamFavoriteID]],Table2[team_id_pfr],Table2[team_name],"Even"))</f>
        <v>Dallas Cowboys</v>
      </c>
      <c r="M6672">
        <v>-7.5</v>
      </c>
      <c r="N6672">
        <f>IF(Table1[[#This Row],[TeamFavorite]]=Table1[[#This Row],[TeamHome]],Table1[[#This Row],[ScoreAway]]-Table1[[#This Row],[ScoreHome]],Table1[[#This Row],[ScoreHome]]-Table1[[#This Row],[ScoreAway]])</f>
        <v>3</v>
      </c>
      <c r="O6672">
        <f>IF(Table1[[#This Row],[SpreadActual]]&lt;Table1[[#This Row],[SpreadFavorite]],1,0)</f>
        <v>0</v>
      </c>
      <c r="P6672">
        <v>39</v>
      </c>
      <c r="Q6672" t="s">
        <v>126</v>
      </c>
      <c r="R6672" t="b">
        <v>0</v>
      </c>
      <c r="S6672">
        <v>69</v>
      </c>
      <c r="T6672">
        <v>8</v>
      </c>
      <c r="U6672">
        <v>80</v>
      </c>
    </row>
    <row r="6673" spans="1:22" x14ac:dyDescent="0.2">
      <c r="A6673" s="1">
        <v>35708</v>
      </c>
      <c r="B6673">
        <v>1997</v>
      </c>
      <c r="C6673">
        <f>_xlfn.MAXIFS(Table1[ScheduleWeekWritten],Table1[ScheduleSeason],Table1[[#This Row],[ScheduleSeason]])</f>
        <v>17</v>
      </c>
      <c r="D6673">
        <v>6</v>
      </c>
      <c r="E6673" cm="1">
        <f t="array" ref="E6673">_xlfn.XLOOKUP(Table1[[#This Row],[ScheduleWeekWritten]],Table3[Game],100+Table3[Increase],Table1[[#This Row],[ScheduleWeekWritten]])</f>
        <v>6</v>
      </c>
      <c r="F6673" t="b">
        <v>0</v>
      </c>
      <c r="G6673" t="s">
        <v>20</v>
      </c>
      <c r="H6673">
        <v>10</v>
      </c>
      <c r="I6673">
        <v>25</v>
      </c>
      <c r="J6673" t="s">
        <v>27</v>
      </c>
      <c r="K6673" t="s">
        <v>21</v>
      </c>
      <c r="L6673" t="str">
        <f>_xlfn.XLOOKUP(Table1[[#This Row],[TeamFavoriteID]],Table2[team_id],Table2[team_name],_xlfn.XLOOKUP(Table1[[#This Row],[TeamFavoriteID]],Table2[team_id_pfr],Table2[team_name],"Even"))</f>
        <v>Las Vegas Raiders</v>
      </c>
      <c r="M6673">
        <v>-7</v>
      </c>
      <c r="N6673">
        <f>IF(Table1[[#This Row],[TeamFavorite]]=Table1[[#This Row],[TeamHome]],Table1[[#This Row],[ScoreAway]]-Table1[[#This Row],[ScoreHome]],Table1[[#This Row],[ScoreHome]]-Table1[[#This Row],[ScoreAway]])</f>
        <v>-15</v>
      </c>
      <c r="O6673">
        <f>IF(Table1[[#This Row],[SpreadActual]]&lt;Table1[[#This Row],[SpreadFavorite]],1,0)</f>
        <v>1</v>
      </c>
      <c r="P6673">
        <v>45</v>
      </c>
      <c r="Q6673" t="s">
        <v>76</v>
      </c>
      <c r="R6673" t="b">
        <v>0</v>
      </c>
      <c r="S6673">
        <v>67</v>
      </c>
      <c r="T6673">
        <v>10</v>
      </c>
      <c r="U6673">
        <v>56</v>
      </c>
    </row>
    <row r="6674" spans="1:22" x14ac:dyDescent="0.2">
      <c r="A6674" s="1">
        <v>35708</v>
      </c>
      <c r="B6674">
        <v>1997</v>
      </c>
      <c r="C6674">
        <f>_xlfn.MAXIFS(Table1[ScheduleWeekWritten],Table1[ScheduleSeason],Table1[[#This Row],[ScheduleSeason]])</f>
        <v>17</v>
      </c>
      <c r="D6674">
        <v>6</v>
      </c>
      <c r="E6674" cm="1">
        <f t="array" ref="E6674">_xlfn.XLOOKUP(Table1[[#This Row],[ScheduleWeekWritten]],Table3[Game],100+Table3[Increase],Table1[[#This Row],[ScheduleWeekWritten]])</f>
        <v>6</v>
      </c>
      <c r="F6674" t="b">
        <v>0</v>
      </c>
      <c r="G6674" t="s">
        <v>58</v>
      </c>
      <c r="H6674">
        <v>24</v>
      </c>
      <c r="I6674">
        <v>10</v>
      </c>
      <c r="J6674" t="s">
        <v>61</v>
      </c>
      <c r="K6674" t="s">
        <v>77</v>
      </c>
      <c r="L6674" t="str">
        <f>_xlfn.XLOOKUP(Table1[[#This Row],[TeamFavoriteID]],Table2[team_id],Table2[team_name],_xlfn.XLOOKUP(Table1[[#This Row],[TeamFavoriteID]],Table2[team_id_pfr],Table2[team_name],"Even"))</f>
        <v>Philadelphia Eagles</v>
      </c>
      <c r="M6674">
        <v>-3.5</v>
      </c>
      <c r="N6674">
        <f>IF(Table1[[#This Row],[TeamFavorite]]=Table1[[#This Row],[TeamHome]],Table1[[#This Row],[ScoreAway]]-Table1[[#This Row],[ScoreHome]],Table1[[#This Row],[ScoreHome]]-Table1[[#This Row],[ScoreAway]])</f>
        <v>-14</v>
      </c>
      <c r="O6674">
        <f>IF(Table1[[#This Row],[SpreadActual]]&lt;Table1[[#This Row],[SpreadFavorite]],1,0)</f>
        <v>1</v>
      </c>
      <c r="P6674">
        <v>41.5</v>
      </c>
      <c r="Q6674" t="s">
        <v>112</v>
      </c>
      <c r="R6674" t="b">
        <v>0</v>
      </c>
      <c r="S6674">
        <v>68</v>
      </c>
      <c r="T6674">
        <v>7</v>
      </c>
      <c r="U6674">
        <v>74</v>
      </c>
    </row>
    <row r="6675" spans="1:22" x14ac:dyDescent="0.2">
      <c r="A6675" s="1">
        <v>35708</v>
      </c>
      <c r="B6675">
        <v>1997</v>
      </c>
      <c r="C6675">
        <f>_xlfn.MAXIFS(Table1[ScheduleWeekWritten],Table1[ScheduleSeason],Table1[[#This Row],[ScheduleSeason]])</f>
        <v>17</v>
      </c>
      <c r="D6675">
        <v>6</v>
      </c>
      <c r="E6675" cm="1">
        <f t="array" ref="E6675">_xlfn.XLOOKUP(Table1[[#This Row],[ScheduleWeekWritten]],Table3[Game],100+Table3[Increase],Table1[[#This Row],[ScheduleWeekWritten]])</f>
        <v>6</v>
      </c>
      <c r="F6675" t="b">
        <v>0</v>
      </c>
      <c r="G6675" t="s">
        <v>128</v>
      </c>
      <c r="H6675">
        <v>16</v>
      </c>
      <c r="I6675">
        <v>13</v>
      </c>
      <c r="J6675" t="s">
        <v>163</v>
      </c>
      <c r="K6675" t="s">
        <v>132</v>
      </c>
      <c r="L6675" t="str">
        <f>_xlfn.XLOOKUP(Table1[[#This Row],[TeamFavoriteID]],Table2[team_id],Table2[team_name],_xlfn.XLOOKUP(Table1[[#This Row],[TeamFavoriteID]],Table2[team_id_pfr],Table2[team_name],"Even"))</f>
        <v>Seattle Seahawks</v>
      </c>
      <c r="M6675">
        <v>-5.5</v>
      </c>
      <c r="N6675">
        <f>IF(Table1[[#This Row],[TeamFavorite]]=Table1[[#This Row],[TeamHome]],Table1[[#This Row],[ScoreAway]]-Table1[[#This Row],[ScoreHome]],Table1[[#This Row],[ScoreHome]]-Table1[[#This Row],[ScoreAway]])</f>
        <v>-3</v>
      </c>
      <c r="O6675">
        <f>IF(Table1[[#This Row],[SpreadActual]]&lt;Table1[[#This Row],[SpreadFavorite]],1,0)</f>
        <v>0</v>
      </c>
      <c r="P6675">
        <v>42.5</v>
      </c>
      <c r="Q6675" t="s">
        <v>129</v>
      </c>
      <c r="R6675" t="b">
        <v>0</v>
      </c>
      <c r="S6675">
        <v>72</v>
      </c>
      <c r="T6675">
        <v>0</v>
      </c>
      <c r="V6675" t="s">
        <v>103</v>
      </c>
    </row>
    <row r="6676" spans="1:22" x14ac:dyDescent="0.2">
      <c r="A6676" s="1">
        <v>35709</v>
      </c>
      <c r="B6676">
        <v>1997</v>
      </c>
      <c r="C6676">
        <f>_xlfn.MAXIFS(Table1[ScheduleWeekWritten],Table1[ScheduleSeason],Table1[[#This Row],[ScheduleSeason]])</f>
        <v>17</v>
      </c>
      <c r="D6676">
        <v>6</v>
      </c>
      <c r="E6676" cm="1">
        <f t="array" ref="E6676">_xlfn.XLOOKUP(Table1[[#This Row],[ScheduleWeekWritten]],Table3[Game],100+Table3[Increase],Table1[[#This Row],[ScheduleWeekWritten]])</f>
        <v>6</v>
      </c>
      <c r="F6676" t="b">
        <v>0</v>
      </c>
      <c r="G6676" t="s">
        <v>24</v>
      </c>
      <c r="H6676">
        <v>34</v>
      </c>
      <c r="I6676">
        <v>13</v>
      </c>
      <c r="J6676" t="s">
        <v>115</v>
      </c>
      <c r="K6676" t="s">
        <v>88</v>
      </c>
      <c r="L6676" t="str">
        <f>_xlfn.XLOOKUP(Table1[[#This Row],[TeamFavoriteID]],Table2[team_id],Table2[team_name],_xlfn.XLOOKUP(Table1[[#This Row],[TeamFavoriteID]],Table2[team_id_pfr],Table2[team_name],"Even"))</f>
        <v>Denver Broncos</v>
      </c>
      <c r="M6676">
        <v>-4</v>
      </c>
      <c r="N6676">
        <f>IF(Table1[[#This Row],[TeamFavorite]]=Table1[[#This Row],[TeamHome]],Table1[[#This Row],[ScoreAway]]-Table1[[#This Row],[ScoreHome]],Table1[[#This Row],[ScoreHome]]-Table1[[#This Row],[ScoreAway]])</f>
        <v>-21</v>
      </c>
      <c r="O6676">
        <f>IF(Table1[[#This Row],[SpreadActual]]&lt;Table1[[#This Row],[SpreadFavorite]],1,0)</f>
        <v>1</v>
      </c>
      <c r="P6676">
        <v>45</v>
      </c>
      <c r="Q6676" t="s">
        <v>71</v>
      </c>
      <c r="R6676" t="b">
        <v>0</v>
      </c>
      <c r="S6676">
        <v>59</v>
      </c>
      <c r="T6676">
        <v>10</v>
      </c>
      <c r="U6676">
        <v>30</v>
      </c>
    </row>
    <row r="6677" spans="1:22" x14ac:dyDescent="0.2">
      <c r="A6677" s="1">
        <v>35715</v>
      </c>
      <c r="B6677">
        <v>1997</v>
      </c>
      <c r="C6677">
        <f>_xlfn.MAXIFS(Table1[ScheduleWeekWritten],Table1[ScheduleSeason],Table1[[#This Row],[ScheduleSeason]])</f>
        <v>17</v>
      </c>
      <c r="D6677">
        <v>7</v>
      </c>
      <c r="E6677" cm="1">
        <f t="array" ref="E6677">_xlfn.XLOOKUP(Table1[[#This Row],[ScheduleWeekWritten]],Table3[Game],100+Table3[Increase],Table1[[#This Row],[ScheduleWeekWritten]])</f>
        <v>7</v>
      </c>
      <c r="F6677" t="b">
        <v>0</v>
      </c>
      <c r="G6677" t="s">
        <v>149</v>
      </c>
      <c r="H6677">
        <v>13</v>
      </c>
      <c r="I6677">
        <v>27</v>
      </c>
      <c r="J6677" t="s">
        <v>50</v>
      </c>
      <c r="K6677" t="s">
        <v>59</v>
      </c>
      <c r="L6677" t="str">
        <f>_xlfn.XLOOKUP(Table1[[#This Row],[TeamFavoriteID]],Table2[team_id],Table2[team_name],_xlfn.XLOOKUP(Table1[[#This Row],[TeamFavoriteID]],Table2[team_id_pfr],Table2[team_name],"Even"))</f>
        <v>Arizona Cardinals</v>
      </c>
      <c r="M6677">
        <v>-3.5</v>
      </c>
      <c r="N6677">
        <f>IF(Table1[[#This Row],[TeamFavorite]]=Table1[[#This Row],[TeamHome]],Table1[[#This Row],[ScoreAway]]-Table1[[#This Row],[ScoreHome]],Table1[[#This Row],[ScoreHome]]-Table1[[#This Row],[ScoreAway]])</f>
        <v>14</v>
      </c>
      <c r="O6677">
        <f>IF(Table1[[#This Row],[SpreadActual]]&lt;Table1[[#This Row],[SpreadFavorite]],1,0)</f>
        <v>0</v>
      </c>
      <c r="P6677">
        <v>38.5</v>
      </c>
      <c r="Q6677" t="s">
        <v>150</v>
      </c>
      <c r="R6677" t="b">
        <v>0</v>
      </c>
      <c r="S6677">
        <v>64</v>
      </c>
      <c r="T6677">
        <v>10</v>
      </c>
      <c r="U6677">
        <v>28</v>
      </c>
    </row>
    <row r="6678" spans="1:22" x14ac:dyDescent="0.2">
      <c r="A6678" s="1">
        <v>35715</v>
      </c>
      <c r="B6678">
        <v>1997</v>
      </c>
      <c r="C6678">
        <f>_xlfn.MAXIFS(Table1[ScheduleWeekWritten],Table1[ScheduleSeason],Table1[[#This Row],[ScheduleSeason]])</f>
        <v>17</v>
      </c>
      <c r="D6678">
        <v>7</v>
      </c>
      <c r="E6678" cm="1">
        <f t="array" ref="E6678">_xlfn.XLOOKUP(Table1[[#This Row],[ScheduleWeekWritten]],Table3[Game],100+Table3[Increase],Table1[[#This Row],[ScheduleWeekWritten]])</f>
        <v>7</v>
      </c>
      <c r="F6678" t="b">
        <v>0</v>
      </c>
      <c r="G6678" t="s">
        <v>46</v>
      </c>
      <c r="H6678">
        <v>23</v>
      </c>
      <c r="I6678">
        <v>24</v>
      </c>
      <c r="J6678" t="s">
        <v>33</v>
      </c>
      <c r="K6678" t="s">
        <v>35</v>
      </c>
      <c r="L6678" t="str">
        <f>_xlfn.XLOOKUP(Table1[[#This Row],[TeamFavoriteID]],Table2[team_id],Table2[team_name],_xlfn.XLOOKUP(Table1[[#This Row],[TeamFavoriteID]],Table2[team_id_pfr],Table2[team_name],"Even"))</f>
        <v>Green Bay Packers</v>
      </c>
      <c r="M6678">
        <v>-11.5</v>
      </c>
      <c r="N6678">
        <f>IF(Table1[[#This Row],[TeamFavorite]]=Table1[[#This Row],[TeamHome]],Table1[[#This Row],[ScoreAway]]-Table1[[#This Row],[ScoreHome]],Table1[[#This Row],[ScoreHome]]-Table1[[#This Row],[ScoreAway]])</f>
        <v>-1</v>
      </c>
      <c r="O6678">
        <f>IF(Table1[[#This Row],[SpreadActual]]&lt;Table1[[#This Row],[SpreadFavorite]],1,0)</f>
        <v>0</v>
      </c>
      <c r="P6678">
        <v>41</v>
      </c>
      <c r="Q6678" t="s">
        <v>114</v>
      </c>
      <c r="R6678" t="b">
        <v>0</v>
      </c>
      <c r="S6678">
        <v>68</v>
      </c>
      <c r="T6678">
        <v>15</v>
      </c>
      <c r="U6678">
        <v>53</v>
      </c>
    </row>
    <row r="6679" spans="1:22" x14ac:dyDescent="0.2">
      <c r="A6679" s="1">
        <v>35715</v>
      </c>
      <c r="B6679">
        <v>1997</v>
      </c>
      <c r="C6679">
        <f>_xlfn.MAXIFS(Table1[ScheduleWeekWritten],Table1[ScheduleSeason],Table1[[#This Row],[ScheduleSeason]])</f>
        <v>17</v>
      </c>
      <c r="D6679">
        <v>7</v>
      </c>
      <c r="E6679" cm="1">
        <f t="array" ref="E6679">_xlfn.XLOOKUP(Table1[[#This Row],[ScheduleWeekWritten]],Table3[Game],100+Table3[Increase],Table1[[#This Row],[ScheduleWeekWritten]])</f>
        <v>7</v>
      </c>
      <c r="F6679" t="b">
        <v>0</v>
      </c>
      <c r="G6679" t="s">
        <v>154</v>
      </c>
      <c r="H6679">
        <v>38</v>
      </c>
      <c r="I6679">
        <v>21</v>
      </c>
      <c r="J6679" t="s">
        <v>58</v>
      </c>
      <c r="K6679" t="s">
        <v>161</v>
      </c>
      <c r="L6679" t="str">
        <f>_xlfn.XLOOKUP(Table1[[#This Row],[TeamFavoriteID]],Table2[team_id],Table2[team_name],_xlfn.XLOOKUP(Table1[[#This Row],[TeamFavoriteID]],Table2[team_id_pfr],Table2[team_name],"Even"))</f>
        <v>Jacksonville Jaguars</v>
      </c>
      <c r="M6679">
        <v>-3</v>
      </c>
      <c r="N6679">
        <f>IF(Table1[[#This Row],[TeamFavorite]]=Table1[[#This Row],[TeamHome]],Table1[[#This Row],[ScoreAway]]-Table1[[#This Row],[ScoreHome]],Table1[[#This Row],[ScoreHome]]-Table1[[#This Row],[ScoreAway]])</f>
        <v>-17</v>
      </c>
      <c r="O6679">
        <f>IF(Table1[[#This Row],[SpreadActual]]&lt;Table1[[#This Row],[SpreadFavorite]],1,0)</f>
        <v>1</v>
      </c>
      <c r="P6679">
        <v>42</v>
      </c>
      <c r="Q6679" t="s">
        <v>155</v>
      </c>
      <c r="R6679" t="b">
        <v>0</v>
      </c>
      <c r="S6679">
        <v>77</v>
      </c>
      <c r="T6679">
        <v>11</v>
      </c>
      <c r="U6679">
        <v>75</v>
      </c>
    </row>
    <row r="6680" spans="1:22" x14ac:dyDescent="0.2">
      <c r="A6680" s="1">
        <v>35715</v>
      </c>
      <c r="B6680">
        <v>1997</v>
      </c>
      <c r="C6680">
        <f>_xlfn.MAXIFS(Table1[ScheduleWeekWritten],Table1[ScheduleSeason],Table1[[#This Row],[ScheduleSeason]])</f>
        <v>17</v>
      </c>
      <c r="D6680">
        <v>7</v>
      </c>
      <c r="E6680" cm="1">
        <f t="array" ref="E6680">_xlfn.XLOOKUP(Table1[[#This Row],[ScheduleWeekWritten]],Table3[Game],100+Table3[Increase],Table1[[#This Row],[ScheduleWeekWritten]])</f>
        <v>7</v>
      </c>
      <c r="F6680" t="b">
        <v>0</v>
      </c>
      <c r="G6680" t="s">
        <v>54</v>
      </c>
      <c r="H6680">
        <v>21</v>
      </c>
      <c r="I6680">
        <v>14</v>
      </c>
      <c r="J6680" t="s">
        <v>152</v>
      </c>
      <c r="K6680" t="s">
        <v>55</v>
      </c>
      <c r="L6680" t="str">
        <f>_xlfn.XLOOKUP(Table1[[#This Row],[TeamFavoriteID]],Table2[team_id],Table2[team_name],_xlfn.XLOOKUP(Table1[[#This Row],[TeamFavoriteID]],Table2[team_id_pfr],Table2[team_name],"Even"))</f>
        <v>Minnesota Vikings</v>
      </c>
      <c r="M6680">
        <v>-4</v>
      </c>
      <c r="N6680">
        <f>IF(Table1[[#This Row],[TeamFavorite]]=Table1[[#This Row],[TeamHome]],Table1[[#This Row],[ScoreAway]]-Table1[[#This Row],[ScoreHome]],Table1[[#This Row],[ScoreHome]]-Table1[[#This Row],[ScoreAway]])</f>
        <v>-7</v>
      </c>
      <c r="O6680">
        <f>IF(Table1[[#This Row],[SpreadActual]]&lt;Table1[[#This Row],[SpreadFavorite]],1,0)</f>
        <v>1</v>
      </c>
      <c r="P6680">
        <v>41</v>
      </c>
      <c r="Q6680" t="s">
        <v>137</v>
      </c>
      <c r="R6680" t="b">
        <v>0</v>
      </c>
      <c r="S6680">
        <v>72</v>
      </c>
      <c r="T6680">
        <v>0</v>
      </c>
      <c r="V6680" t="s">
        <v>103</v>
      </c>
    </row>
    <row r="6681" spans="1:22" x14ac:dyDescent="0.2">
      <c r="A6681" s="1">
        <v>35715</v>
      </c>
      <c r="B6681">
        <v>1997</v>
      </c>
      <c r="C6681">
        <f>_xlfn.MAXIFS(Table1[ScheduleWeekWritten],Table1[ScheduleSeason],Table1[[#This Row],[ScheduleSeason]])</f>
        <v>17</v>
      </c>
      <c r="D6681">
        <v>7</v>
      </c>
      <c r="E6681" cm="1">
        <f t="array" ref="E6681">_xlfn.XLOOKUP(Table1[[#This Row],[ScheduleWeekWritten]],Table3[Game],100+Table3[Increase],Table1[[#This Row],[ScheduleWeekWritten]])</f>
        <v>7</v>
      </c>
      <c r="F6681" t="b">
        <v>0</v>
      </c>
      <c r="G6681" t="s">
        <v>115</v>
      </c>
      <c r="H6681">
        <v>33</v>
      </c>
      <c r="I6681">
        <v>6</v>
      </c>
      <c r="J6681" t="s">
        <v>28</v>
      </c>
      <c r="K6681" t="s">
        <v>70</v>
      </c>
      <c r="L6681" t="str">
        <f>_xlfn.XLOOKUP(Table1[[#This Row],[TeamFavoriteID]],Table2[team_id],Table2[team_name],_xlfn.XLOOKUP(Table1[[#This Row],[TeamFavoriteID]],Table2[team_id_pfr],Table2[team_name],"Even"))</f>
        <v>Boston Patriots</v>
      </c>
      <c r="M6681">
        <v>-9</v>
      </c>
      <c r="N6681">
        <f>IF(Table1[[#This Row],[TeamFavorite]]=Table1[[#This Row],[TeamHome]],Table1[[#This Row],[ScoreAway]]-Table1[[#This Row],[ScoreHome]],Table1[[#This Row],[ScoreHome]]-Table1[[#This Row],[ScoreAway]])</f>
        <v>27</v>
      </c>
      <c r="O6681">
        <f>IF(Table1[[#This Row],[SpreadActual]]&lt;Table1[[#This Row],[SpreadFavorite]],1,0)</f>
        <v>0</v>
      </c>
      <c r="P6681">
        <v>42</v>
      </c>
      <c r="Q6681" t="s">
        <v>116</v>
      </c>
      <c r="R6681" t="b">
        <v>0</v>
      </c>
      <c r="S6681">
        <v>53</v>
      </c>
      <c r="T6681">
        <v>9</v>
      </c>
      <c r="U6681">
        <v>58</v>
      </c>
    </row>
    <row r="6682" spans="1:22" x14ac:dyDescent="0.2">
      <c r="A6682" s="1">
        <v>35715</v>
      </c>
      <c r="B6682">
        <v>1997</v>
      </c>
      <c r="C6682">
        <f>_xlfn.MAXIFS(Table1[ScheduleWeekWritten],Table1[ScheduleSeason],Table1[[#This Row],[ScheduleSeason]])</f>
        <v>17</v>
      </c>
      <c r="D6682">
        <v>7</v>
      </c>
      <c r="E6682" cm="1">
        <f t="array" ref="E6682">_xlfn.XLOOKUP(Table1[[#This Row],[ScheduleWeekWritten]],Table3[Game],100+Table3[Increase],Table1[[#This Row],[ScheduleWeekWritten]])</f>
        <v>7</v>
      </c>
      <c r="F6682" t="b">
        <v>0</v>
      </c>
      <c r="G6682" t="s">
        <v>95</v>
      </c>
      <c r="H6682">
        <v>17</v>
      </c>
      <c r="I6682">
        <v>23</v>
      </c>
      <c r="J6682" t="s">
        <v>38</v>
      </c>
      <c r="K6682" t="s">
        <v>98</v>
      </c>
      <c r="L6682" t="str">
        <f>_xlfn.XLOOKUP(Table1[[#This Row],[TeamFavoriteID]],Table2[team_id],Table2[team_name],_xlfn.XLOOKUP(Table1[[#This Row],[TeamFavoriteID]],Table2[team_id_pfr],Table2[team_name],"Even"))</f>
        <v>New Orleans Saints</v>
      </c>
      <c r="M6682">
        <v>-2</v>
      </c>
      <c r="N6682">
        <f>IF(Table1[[#This Row],[TeamFavorite]]=Table1[[#This Row],[TeamHome]],Table1[[#This Row],[ScoreAway]]-Table1[[#This Row],[ScoreHome]],Table1[[#This Row],[ScoreHome]]-Table1[[#This Row],[ScoreAway]])</f>
        <v>6</v>
      </c>
      <c r="O6682">
        <f>IF(Table1[[#This Row],[SpreadActual]]&lt;Table1[[#This Row],[SpreadFavorite]],1,0)</f>
        <v>0</v>
      </c>
      <c r="P6682">
        <v>38</v>
      </c>
      <c r="Q6682" t="s">
        <v>124</v>
      </c>
      <c r="R6682" t="b">
        <v>0</v>
      </c>
      <c r="S6682">
        <v>72</v>
      </c>
      <c r="T6682">
        <v>0</v>
      </c>
      <c r="V6682" t="s">
        <v>103</v>
      </c>
    </row>
    <row r="6683" spans="1:22" x14ac:dyDescent="0.2">
      <c r="A6683" s="1">
        <v>35715</v>
      </c>
      <c r="B6683">
        <v>1997</v>
      </c>
      <c r="C6683">
        <f>_xlfn.MAXIFS(Table1[ScheduleWeekWritten],Table1[ScheduleSeason],Table1[[#This Row],[ScheduleSeason]])</f>
        <v>17</v>
      </c>
      <c r="D6683">
        <v>7</v>
      </c>
      <c r="E6683" cm="1">
        <f t="array" ref="E6683">_xlfn.XLOOKUP(Table1[[#This Row],[ScheduleWeekWritten]],Table3[Game],100+Table3[Increase],Table1[[#This Row],[ScheduleWeekWritten]])</f>
        <v>7</v>
      </c>
      <c r="F6683" t="b">
        <v>0</v>
      </c>
      <c r="G6683" t="s">
        <v>31</v>
      </c>
      <c r="H6683">
        <v>20</v>
      </c>
      <c r="I6683">
        <v>31</v>
      </c>
      <c r="J6683" t="s">
        <v>19</v>
      </c>
      <c r="K6683" t="s">
        <v>32</v>
      </c>
      <c r="L6683" t="str">
        <f>_xlfn.XLOOKUP(Table1[[#This Row],[TeamFavoriteID]],Table2[team_id],Table2[team_name],_xlfn.XLOOKUP(Table1[[#This Row],[TeamFavoriteID]],Table2[team_id_pfr],Table2[team_name],"Even"))</f>
        <v>New York Jets</v>
      </c>
      <c r="M6683">
        <v>-3.5</v>
      </c>
      <c r="N6683">
        <f>IF(Table1[[#This Row],[TeamFavorite]]=Table1[[#This Row],[TeamHome]],Table1[[#This Row],[ScoreAway]]-Table1[[#This Row],[ScoreHome]],Table1[[#This Row],[ScoreHome]]-Table1[[#This Row],[ScoreAway]])</f>
        <v>11</v>
      </c>
      <c r="O6683">
        <f>IF(Table1[[#This Row],[SpreadActual]]&lt;Table1[[#This Row],[SpreadFavorite]],1,0)</f>
        <v>0</v>
      </c>
      <c r="P6683">
        <v>42.5</v>
      </c>
      <c r="Q6683" t="s">
        <v>126</v>
      </c>
      <c r="R6683" t="b">
        <v>0</v>
      </c>
      <c r="S6683">
        <v>60</v>
      </c>
      <c r="T6683">
        <v>8</v>
      </c>
      <c r="U6683">
        <v>47</v>
      </c>
    </row>
    <row r="6684" spans="1:22" x14ac:dyDescent="0.2">
      <c r="A6684" s="1">
        <v>35715</v>
      </c>
      <c r="B6684">
        <v>1997</v>
      </c>
      <c r="C6684">
        <f>_xlfn.MAXIFS(Table1[ScheduleWeekWritten],Table1[ScheduleSeason],Table1[[#This Row],[ScheduleSeason]])</f>
        <v>17</v>
      </c>
      <c r="D6684">
        <v>7</v>
      </c>
      <c r="E6684" cm="1">
        <f t="array" ref="E6684">_xlfn.XLOOKUP(Table1[[#This Row],[ScheduleWeekWritten]],Table3[Game],100+Table3[Increase],Table1[[#This Row],[ScheduleWeekWritten]])</f>
        <v>7</v>
      </c>
      <c r="F6684" t="b">
        <v>0</v>
      </c>
      <c r="G6684" t="s">
        <v>49</v>
      </c>
      <c r="H6684">
        <v>24</v>
      </c>
      <c r="I6684">
        <v>22</v>
      </c>
      <c r="J6684" t="s">
        <v>140</v>
      </c>
      <c r="K6684" t="s">
        <v>51</v>
      </c>
      <c r="L6684" t="str">
        <f>_xlfn.XLOOKUP(Table1[[#This Row],[TeamFavoriteID]],Table2[team_id],Table2[team_name],_xlfn.XLOOKUP(Table1[[#This Row],[TeamFavoriteID]],Table2[team_id_pfr],Table2[team_name],"Even"))</f>
        <v>Pittsburgh Steelers</v>
      </c>
      <c r="M6684">
        <v>-10.5</v>
      </c>
      <c r="N6684">
        <f>IF(Table1[[#This Row],[TeamFavorite]]=Table1[[#This Row],[TeamHome]],Table1[[#This Row],[ScoreAway]]-Table1[[#This Row],[ScoreHome]],Table1[[#This Row],[ScoreHome]]-Table1[[#This Row],[ScoreAway]])</f>
        <v>-2</v>
      </c>
      <c r="O6684">
        <f>IF(Table1[[#This Row],[SpreadActual]]&lt;Table1[[#This Row],[SpreadFavorite]],1,0)</f>
        <v>0</v>
      </c>
      <c r="P6684">
        <v>41</v>
      </c>
      <c r="Q6684" t="s">
        <v>113</v>
      </c>
      <c r="R6684" t="b">
        <v>0</v>
      </c>
      <c r="S6684">
        <v>57</v>
      </c>
      <c r="T6684">
        <v>4</v>
      </c>
      <c r="U6684">
        <v>66</v>
      </c>
    </row>
    <row r="6685" spans="1:22" x14ac:dyDescent="0.2">
      <c r="A6685" s="1">
        <v>35715</v>
      </c>
      <c r="B6685">
        <v>1997</v>
      </c>
      <c r="C6685">
        <f>_xlfn.MAXIFS(Table1[ScheduleWeekWritten],Table1[ScheduleSeason],Table1[[#This Row],[ScheduleSeason]])</f>
        <v>17</v>
      </c>
      <c r="D6685">
        <v>7</v>
      </c>
      <c r="E6685" cm="1">
        <f t="array" ref="E6685">_xlfn.XLOOKUP(Table1[[#This Row],[ScheduleWeekWritten]],Table3[Game],100+Table3[Increase],Table1[[#This Row],[ScheduleWeekWritten]])</f>
        <v>7</v>
      </c>
      <c r="F6685" t="b">
        <v>0</v>
      </c>
      <c r="G6685" t="s">
        <v>53</v>
      </c>
      <c r="H6685">
        <v>30</v>
      </c>
      <c r="I6685">
        <v>10</v>
      </c>
      <c r="J6685" t="s">
        <v>153</v>
      </c>
      <c r="K6685" t="s">
        <v>87</v>
      </c>
      <c r="L6685" t="str">
        <f>_xlfn.XLOOKUP(Table1[[#This Row],[TeamFavoriteID]],Table2[team_id],Table2[team_name],_xlfn.XLOOKUP(Table1[[#This Row],[TeamFavoriteID]],Table2[team_id_pfr],Table2[team_name],"Even"))</f>
        <v>San Francisco 49ers</v>
      </c>
      <c r="M6685">
        <v>-14</v>
      </c>
      <c r="N6685">
        <f>IF(Table1[[#This Row],[TeamFavorite]]=Table1[[#This Row],[TeamHome]],Table1[[#This Row],[ScoreAway]]-Table1[[#This Row],[ScoreHome]],Table1[[#This Row],[ScoreHome]]-Table1[[#This Row],[ScoreAway]])</f>
        <v>-20</v>
      </c>
      <c r="O6685">
        <f>IF(Table1[[#This Row],[SpreadActual]]&lt;Table1[[#This Row],[SpreadFavorite]],1,0)</f>
        <v>1</v>
      </c>
      <c r="P6685">
        <v>41</v>
      </c>
      <c r="Q6685" t="s">
        <v>118</v>
      </c>
      <c r="R6685" t="b">
        <v>0</v>
      </c>
      <c r="S6685">
        <v>59</v>
      </c>
      <c r="T6685">
        <v>13</v>
      </c>
      <c r="U6685">
        <v>63</v>
      </c>
    </row>
    <row r="6686" spans="1:22" x14ac:dyDescent="0.2">
      <c r="A6686" s="1">
        <v>35715</v>
      </c>
      <c r="B6686">
        <v>1997</v>
      </c>
      <c r="C6686">
        <f>_xlfn.MAXIFS(Table1[ScheduleWeekWritten],Table1[ScheduleSeason],Table1[[#This Row],[ScheduleSeason]])</f>
        <v>17</v>
      </c>
      <c r="D6686">
        <v>7</v>
      </c>
      <c r="E6686" cm="1">
        <f t="array" ref="E6686">_xlfn.XLOOKUP(Table1[[#This Row],[ScheduleWeekWritten]],Table3[Game],100+Table3[Increase],Table1[[#This Row],[ScheduleWeekWritten]])</f>
        <v>7</v>
      </c>
      <c r="F6686" t="b">
        <v>0</v>
      </c>
      <c r="G6686" t="s">
        <v>127</v>
      </c>
      <c r="H6686">
        <v>9</v>
      </c>
      <c r="I6686">
        <v>27</v>
      </c>
      <c r="J6686" t="s">
        <v>45</v>
      </c>
      <c r="K6686" t="s">
        <v>133</v>
      </c>
      <c r="L6686" t="str">
        <f>_xlfn.XLOOKUP(Table1[[#This Row],[TeamFavoriteID]],Table2[team_id],Table2[team_name],_xlfn.XLOOKUP(Table1[[#This Row],[TeamFavoriteID]],Table2[team_id_pfr],Table2[team_name],"Even"))</f>
        <v>Tampa Bay Buccaneers</v>
      </c>
      <c r="M6686">
        <v>-5.5</v>
      </c>
      <c r="N6686">
        <f>IF(Table1[[#This Row],[TeamFavorite]]=Table1[[#This Row],[TeamHome]],Table1[[#This Row],[ScoreAway]]-Table1[[#This Row],[ScoreHome]],Table1[[#This Row],[ScoreHome]]-Table1[[#This Row],[ScoreAway]])</f>
        <v>18</v>
      </c>
      <c r="O6686">
        <f>IF(Table1[[#This Row],[SpreadActual]]&lt;Table1[[#This Row],[SpreadFavorite]],1,0)</f>
        <v>0</v>
      </c>
      <c r="P6686">
        <v>39</v>
      </c>
      <c r="Q6686" t="s">
        <v>130</v>
      </c>
      <c r="R6686" t="b">
        <v>0</v>
      </c>
      <c r="S6686">
        <v>77</v>
      </c>
      <c r="T6686">
        <v>10</v>
      </c>
      <c r="U6686">
        <v>71</v>
      </c>
    </row>
    <row r="6687" spans="1:22" x14ac:dyDescent="0.2">
      <c r="A6687" s="1">
        <v>35715</v>
      </c>
      <c r="B6687">
        <v>1997</v>
      </c>
      <c r="C6687">
        <f>_xlfn.MAXIFS(Table1[ScheduleWeekWritten],Table1[ScheduleSeason],Table1[[#This Row],[ScheduleSeason]])</f>
        <v>17</v>
      </c>
      <c r="D6687">
        <v>7</v>
      </c>
      <c r="E6687" cm="1">
        <f t="array" ref="E6687">_xlfn.XLOOKUP(Table1[[#This Row],[ScheduleWeekWritten]],Table3[Game],100+Table3[Increase],Table1[[#This Row],[ScheduleWeekWritten]])</f>
        <v>7</v>
      </c>
      <c r="F6687" t="b">
        <v>0</v>
      </c>
      <c r="G6687" t="s">
        <v>163</v>
      </c>
      <c r="H6687">
        <v>30</v>
      </c>
      <c r="I6687">
        <v>7</v>
      </c>
      <c r="J6687" t="s">
        <v>101</v>
      </c>
      <c r="K6687" t="s">
        <v>25</v>
      </c>
      <c r="L6687" t="str">
        <f>_xlfn.XLOOKUP(Table1[[#This Row],[TeamFavoriteID]],Table2[team_id],Table2[team_name],_xlfn.XLOOKUP(Table1[[#This Row],[TeamFavoriteID]],Table2[team_id_pfr],Table2[team_name],"Even"))</f>
        <v>Houston Oilers</v>
      </c>
      <c r="M6687">
        <v>-2.5</v>
      </c>
      <c r="N6687">
        <f>IF(Table1[[#This Row],[TeamFavorite]]=Table1[[#This Row],[TeamHome]],Table1[[#This Row],[ScoreAway]]-Table1[[#This Row],[ScoreHome]],Table1[[#This Row],[ScoreHome]]-Table1[[#This Row],[ScoreAway]])</f>
        <v>23</v>
      </c>
      <c r="O6687">
        <f>IF(Table1[[#This Row],[SpreadActual]]&lt;Table1[[#This Row],[SpreadFavorite]],1,0)</f>
        <v>0</v>
      </c>
      <c r="P6687">
        <v>42.5</v>
      </c>
      <c r="Q6687" t="s">
        <v>164</v>
      </c>
      <c r="R6687" t="b">
        <v>0</v>
      </c>
      <c r="S6687">
        <v>74</v>
      </c>
      <c r="T6687">
        <v>12</v>
      </c>
      <c r="U6687">
        <v>64</v>
      </c>
    </row>
    <row r="6688" spans="1:22" x14ac:dyDescent="0.2">
      <c r="A6688" s="1">
        <v>35716</v>
      </c>
      <c r="B6688">
        <v>1997</v>
      </c>
      <c r="C6688">
        <f>_xlfn.MAXIFS(Table1[ScheduleWeekWritten],Table1[ScheduleSeason],Table1[[#This Row],[ScheduleSeason]])</f>
        <v>17</v>
      </c>
      <c r="D6688">
        <v>7</v>
      </c>
      <c r="E6688" cm="1">
        <f t="array" ref="E6688">_xlfn.XLOOKUP(Table1[[#This Row],[ScheduleWeekWritten]],Table3[Game],100+Table3[Increase],Table1[[#This Row],[ScheduleWeekWritten]])</f>
        <v>7</v>
      </c>
      <c r="F6688" t="b">
        <v>0</v>
      </c>
      <c r="G6688" t="s">
        <v>61</v>
      </c>
      <c r="H6688">
        <v>21</v>
      </c>
      <c r="I6688">
        <v>16</v>
      </c>
      <c r="J6688" t="s">
        <v>67</v>
      </c>
      <c r="K6688" t="s">
        <v>68</v>
      </c>
      <c r="L6688" t="str">
        <f>_xlfn.XLOOKUP(Table1[[#This Row],[TeamFavoriteID]],Table2[team_id],Table2[team_name],_xlfn.XLOOKUP(Table1[[#This Row],[TeamFavoriteID]],Table2[team_id_pfr],Table2[team_name],"Even"))</f>
        <v>Dallas Cowboys</v>
      </c>
      <c r="M6688">
        <v>-3</v>
      </c>
      <c r="N6688">
        <f>IF(Table1[[#This Row],[TeamFavorite]]=Table1[[#This Row],[TeamHome]],Table1[[#This Row],[ScoreAway]]-Table1[[#This Row],[ScoreHome]],Table1[[#This Row],[ScoreHome]]-Table1[[#This Row],[ScoreAway]])</f>
        <v>5</v>
      </c>
      <c r="O6688">
        <f>IF(Table1[[#This Row],[SpreadActual]]&lt;Table1[[#This Row],[SpreadFavorite]],1,0)</f>
        <v>0</v>
      </c>
      <c r="P6688">
        <v>39.5</v>
      </c>
      <c r="Q6688" t="s">
        <v>165</v>
      </c>
      <c r="R6688" t="b">
        <v>0</v>
      </c>
      <c r="S6688">
        <v>65</v>
      </c>
      <c r="T6688">
        <v>8</v>
      </c>
      <c r="U6688">
        <v>72</v>
      </c>
    </row>
    <row r="6689" spans="1:22" x14ac:dyDescent="0.2">
      <c r="A6689" s="1">
        <v>35719</v>
      </c>
      <c r="B6689">
        <v>1997</v>
      </c>
      <c r="C6689">
        <f>_xlfn.MAXIFS(Table1[ScheduleWeekWritten],Table1[ScheduleSeason],Table1[[#This Row],[ScheduleSeason]])</f>
        <v>17</v>
      </c>
      <c r="D6689">
        <v>8</v>
      </c>
      <c r="E6689" cm="1">
        <f t="array" ref="E6689">_xlfn.XLOOKUP(Table1[[#This Row],[ScheduleWeekWritten]],Table3[Game],100+Table3[Increase],Table1[[#This Row],[ScheduleWeekWritten]])</f>
        <v>8</v>
      </c>
      <c r="F6689" t="b">
        <v>0</v>
      </c>
      <c r="G6689" t="s">
        <v>42</v>
      </c>
      <c r="H6689">
        <v>31</v>
      </c>
      <c r="I6689">
        <v>3</v>
      </c>
      <c r="J6689" t="s">
        <v>27</v>
      </c>
      <c r="K6689" t="s">
        <v>75</v>
      </c>
      <c r="L6689" t="str">
        <f>_xlfn.XLOOKUP(Table1[[#This Row],[TeamFavoriteID]],Table2[team_id],Table2[team_name],_xlfn.XLOOKUP(Table1[[#This Row],[TeamFavoriteID]],Table2[team_id_pfr],Table2[team_name],"Even"))</f>
        <v>Kansas City Chiefs</v>
      </c>
      <c r="M6689">
        <v>-5.5</v>
      </c>
      <c r="N6689">
        <f>IF(Table1[[#This Row],[TeamFavorite]]=Table1[[#This Row],[TeamHome]],Table1[[#This Row],[ScoreAway]]-Table1[[#This Row],[ScoreHome]],Table1[[#This Row],[ScoreHome]]-Table1[[#This Row],[ScoreAway]])</f>
        <v>-28</v>
      </c>
      <c r="O6689">
        <f>IF(Table1[[#This Row],[SpreadActual]]&lt;Table1[[#This Row],[SpreadFavorite]],1,0)</f>
        <v>1</v>
      </c>
      <c r="P6689">
        <v>41</v>
      </c>
      <c r="Q6689" t="s">
        <v>117</v>
      </c>
      <c r="R6689" t="b">
        <v>0</v>
      </c>
      <c r="S6689">
        <v>57</v>
      </c>
      <c r="T6689">
        <v>10</v>
      </c>
      <c r="U6689">
        <v>69</v>
      </c>
    </row>
    <row r="6690" spans="1:22" x14ac:dyDescent="0.2">
      <c r="A6690" s="1">
        <v>35722</v>
      </c>
      <c r="B6690">
        <v>1997</v>
      </c>
      <c r="C6690">
        <f>_xlfn.MAXIFS(Table1[ScheduleWeekWritten],Table1[ScheduleSeason],Table1[[#This Row],[ScheduleSeason]])</f>
        <v>17</v>
      </c>
      <c r="D6690">
        <v>8</v>
      </c>
      <c r="E6690" cm="1">
        <f t="array" ref="E6690">_xlfn.XLOOKUP(Table1[[#This Row],[ScheduleWeekWritten]],Table3[Game],100+Table3[Increase],Table1[[#This Row],[ScheduleWeekWritten]])</f>
        <v>8</v>
      </c>
      <c r="F6690" t="b">
        <v>0</v>
      </c>
      <c r="G6690" t="s">
        <v>38</v>
      </c>
      <c r="H6690">
        <v>28</v>
      </c>
      <c r="I6690">
        <v>35</v>
      </c>
      <c r="J6690" t="s">
        <v>53</v>
      </c>
      <c r="K6690" t="s">
        <v>87</v>
      </c>
      <c r="L6690" t="str">
        <f>_xlfn.XLOOKUP(Table1[[#This Row],[TeamFavoriteID]],Table2[team_id],Table2[team_name],_xlfn.XLOOKUP(Table1[[#This Row],[TeamFavoriteID]],Table2[team_id_pfr],Table2[team_name],"Even"))</f>
        <v>San Francisco 49ers</v>
      </c>
      <c r="M6690">
        <v>-10.5</v>
      </c>
      <c r="N6690">
        <f>IF(Table1[[#This Row],[TeamFavorite]]=Table1[[#This Row],[TeamHome]],Table1[[#This Row],[ScoreAway]]-Table1[[#This Row],[ScoreHome]],Table1[[#This Row],[ScoreHome]]-Table1[[#This Row],[ScoreAway]])</f>
        <v>-7</v>
      </c>
      <c r="O6690">
        <f>IF(Table1[[#This Row],[SpreadActual]]&lt;Table1[[#This Row],[SpreadFavorite]],1,0)</f>
        <v>0</v>
      </c>
      <c r="P6690">
        <v>40.5</v>
      </c>
      <c r="Q6690" t="s">
        <v>148</v>
      </c>
      <c r="R6690" t="b">
        <v>0</v>
      </c>
      <c r="S6690">
        <v>72</v>
      </c>
      <c r="T6690">
        <v>0</v>
      </c>
      <c r="V6690" t="s">
        <v>103</v>
      </c>
    </row>
    <row r="6691" spans="1:22" x14ac:dyDescent="0.2">
      <c r="A6691" s="1">
        <v>35722</v>
      </c>
      <c r="B6691">
        <v>1997</v>
      </c>
      <c r="C6691">
        <f>_xlfn.MAXIFS(Table1[ScheduleWeekWritten],Table1[ScheduleSeason],Table1[[#This Row],[ScheduleSeason]])</f>
        <v>17</v>
      </c>
      <c r="D6691">
        <v>8</v>
      </c>
      <c r="E6691" cm="1">
        <f t="array" ref="E6691">_xlfn.XLOOKUP(Table1[[#This Row],[ScheduleWeekWritten]],Table3[Game],100+Table3[Increase],Table1[[#This Row],[ScheduleWeekWritten]])</f>
        <v>8</v>
      </c>
      <c r="F6691" t="b">
        <v>0</v>
      </c>
      <c r="G6691" t="s">
        <v>158</v>
      </c>
      <c r="H6691">
        <v>13</v>
      </c>
      <c r="I6691">
        <v>24</v>
      </c>
      <c r="J6691" t="s">
        <v>19</v>
      </c>
      <c r="K6691" t="s">
        <v>91</v>
      </c>
      <c r="L6691" t="str">
        <f>_xlfn.XLOOKUP(Table1[[#This Row],[TeamFavoriteID]],Table2[team_id],Table2[team_name],_xlfn.XLOOKUP(Table1[[#This Row],[TeamFavoriteID]],Table2[team_id_pfr],Table2[team_name],"Even"))</f>
        <v>Miami Dolphins</v>
      </c>
      <c r="M6691">
        <v>-1</v>
      </c>
      <c r="N6691">
        <f>IF(Table1[[#This Row],[TeamFavorite]]=Table1[[#This Row],[TeamHome]],Table1[[#This Row],[ScoreAway]]-Table1[[#This Row],[ScoreHome]],Table1[[#This Row],[ScoreHome]]-Table1[[#This Row],[ScoreAway]])</f>
        <v>-11</v>
      </c>
      <c r="O6691">
        <f>IF(Table1[[#This Row],[SpreadActual]]&lt;Table1[[#This Row],[SpreadFavorite]],1,0)</f>
        <v>1</v>
      </c>
      <c r="P6691">
        <v>44</v>
      </c>
      <c r="Q6691" t="s">
        <v>80</v>
      </c>
      <c r="R6691" t="b">
        <v>0</v>
      </c>
      <c r="S6691">
        <v>56</v>
      </c>
      <c r="T6691">
        <v>8</v>
      </c>
      <c r="U6691">
        <v>76</v>
      </c>
    </row>
    <row r="6692" spans="1:22" x14ac:dyDescent="0.2">
      <c r="A6692" s="1">
        <v>35722</v>
      </c>
      <c r="B6692">
        <v>1997</v>
      </c>
      <c r="C6692">
        <f>_xlfn.MAXIFS(Table1[ScheduleWeekWritten],Table1[ScheduleSeason],Table1[[#This Row],[ScheduleSeason]])</f>
        <v>17</v>
      </c>
      <c r="D6692">
        <v>8</v>
      </c>
      <c r="E6692" cm="1">
        <f t="array" ref="E6692">_xlfn.XLOOKUP(Table1[[#This Row],[ScheduleWeekWritten]],Table3[Game],100+Table3[Increase],Table1[[#This Row],[ScheduleWeekWritten]])</f>
        <v>8</v>
      </c>
      <c r="F6692" t="b">
        <v>0</v>
      </c>
      <c r="G6692" t="s">
        <v>101</v>
      </c>
      <c r="H6692">
        <v>10</v>
      </c>
      <c r="I6692">
        <v>26</v>
      </c>
      <c r="J6692" t="s">
        <v>49</v>
      </c>
      <c r="K6692" t="s">
        <v>51</v>
      </c>
      <c r="L6692" t="str">
        <f>_xlfn.XLOOKUP(Table1[[#This Row],[TeamFavoriteID]],Table2[team_id],Table2[team_name],_xlfn.XLOOKUP(Table1[[#This Row],[TeamFavoriteID]],Table2[team_id_pfr],Table2[team_name],"Even"))</f>
        <v>Pittsburgh Steelers</v>
      </c>
      <c r="M6692">
        <v>-5</v>
      </c>
      <c r="N6692">
        <f>IF(Table1[[#This Row],[TeamFavorite]]=Table1[[#This Row],[TeamHome]],Table1[[#This Row],[ScoreAway]]-Table1[[#This Row],[ScoreHome]],Table1[[#This Row],[ScoreHome]]-Table1[[#This Row],[ScoreAway]])</f>
        <v>-16</v>
      </c>
      <c r="O6692">
        <f>IF(Table1[[#This Row],[SpreadActual]]&lt;Table1[[#This Row],[SpreadFavorite]],1,0)</f>
        <v>1</v>
      </c>
      <c r="P6692">
        <v>43</v>
      </c>
      <c r="Q6692" t="s">
        <v>111</v>
      </c>
      <c r="R6692" t="b">
        <v>0</v>
      </c>
      <c r="S6692">
        <v>51</v>
      </c>
      <c r="T6692">
        <v>7</v>
      </c>
      <c r="U6692">
        <v>66</v>
      </c>
    </row>
    <row r="6693" spans="1:22" x14ac:dyDescent="0.2">
      <c r="A6693" s="1">
        <v>35722</v>
      </c>
      <c r="B6693">
        <v>1997</v>
      </c>
      <c r="C6693">
        <f>_xlfn.MAXIFS(Table1[ScheduleWeekWritten],Table1[ScheduleSeason],Table1[[#This Row],[ScheduleSeason]])</f>
        <v>17</v>
      </c>
      <c r="D6693">
        <v>8</v>
      </c>
      <c r="E6693" cm="1">
        <f t="array" ref="E6693">_xlfn.XLOOKUP(Table1[[#This Row],[ScheduleWeekWritten]],Table3[Game],100+Table3[Increase],Table1[[#This Row],[ScheduleWeekWritten]])</f>
        <v>8</v>
      </c>
      <c r="F6693" t="b">
        <v>0</v>
      </c>
      <c r="G6693" t="s">
        <v>67</v>
      </c>
      <c r="H6693">
        <v>26</v>
      </c>
      <c r="I6693">
        <v>22</v>
      </c>
      <c r="J6693" t="s">
        <v>154</v>
      </c>
      <c r="K6693" t="s">
        <v>68</v>
      </c>
      <c r="L6693" t="str">
        <f>_xlfn.XLOOKUP(Table1[[#This Row],[TeamFavoriteID]],Table2[team_id],Table2[team_name],_xlfn.XLOOKUP(Table1[[#This Row],[TeamFavoriteID]],Table2[team_id_pfr],Table2[team_name],"Even"))</f>
        <v>Dallas Cowboys</v>
      </c>
      <c r="M6693">
        <v>-4.5</v>
      </c>
      <c r="N6693">
        <f>IF(Table1[[#This Row],[TeamFavorite]]=Table1[[#This Row],[TeamHome]],Table1[[#This Row],[ScoreAway]]-Table1[[#This Row],[ScoreHome]],Table1[[#This Row],[ScoreHome]]-Table1[[#This Row],[ScoreAway]])</f>
        <v>-4</v>
      </c>
      <c r="O6693">
        <f>IF(Table1[[#This Row],[SpreadActual]]&lt;Table1[[#This Row],[SpreadFavorite]],1,0)</f>
        <v>0</v>
      </c>
      <c r="P6693">
        <v>43</v>
      </c>
      <c r="Q6693" t="s">
        <v>119</v>
      </c>
      <c r="R6693" t="b">
        <v>0</v>
      </c>
      <c r="S6693">
        <v>66</v>
      </c>
      <c r="T6693">
        <v>10</v>
      </c>
      <c r="U6693">
        <v>59</v>
      </c>
    </row>
    <row r="6694" spans="1:22" x14ac:dyDescent="0.2">
      <c r="A6694" s="1">
        <v>35722</v>
      </c>
      <c r="B6694">
        <v>1997</v>
      </c>
      <c r="C6694">
        <f>_xlfn.MAXIFS(Table1[ScheduleWeekWritten],Table1[ScheduleSeason],Table1[[#This Row],[ScheduleSeason]])</f>
        <v>17</v>
      </c>
      <c r="D6694">
        <v>8</v>
      </c>
      <c r="E6694" cm="1">
        <f t="array" ref="E6694">_xlfn.XLOOKUP(Table1[[#This Row],[ScheduleWeekWritten]],Table3[Game],100+Table3[Increase],Table1[[#This Row],[ScheduleWeekWritten]])</f>
        <v>8</v>
      </c>
      <c r="F6694" t="b">
        <v>0</v>
      </c>
      <c r="G6694" t="s">
        <v>45</v>
      </c>
      <c r="H6694">
        <v>20</v>
      </c>
      <c r="I6694">
        <v>26</v>
      </c>
      <c r="J6694" t="s">
        <v>50</v>
      </c>
      <c r="K6694" t="s">
        <v>79</v>
      </c>
      <c r="L6694" t="str">
        <f>_xlfn.XLOOKUP(Table1[[#This Row],[TeamFavoriteID]],Table2[team_id],Table2[team_name],_xlfn.XLOOKUP(Table1[[#This Row],[TeamFavoriteID]],Table2[team_id_pfr],Table2[team_name],"Even"))</f>
        <v>Detroit Lions</v>
      </c>
      <c r="M6694">
        <v>-6.5</v>
      </c>
      <c r="N6694">
        <f>IF(Table1[[#This Row],[TeamFavorite]]=Table1[[#This Row],[TeamHome]],Table1[[#This Row],[ScoreAway]]-Table1[[#This Row],[ScoreHome]],Table1[[#This Row],[ScoreHome]]-Table1[[#This Row],[ScoreAway]])</f>
        <v>6</v>
      </c>
      <c r="O6694">
        <f>IF(Table1[[#This Row],[SpreadActual]]&lt;Table1[[#This Row],[SpreadFavorite]],1,0)</f>
        <v>0</v>
      </c>
      <c r="P6694">
        <v>39</v>
      </c>
      <c r="Q6694" t="s">
        <v>125</v>
      </c>
      <c r="R6694" t="b">
        <v>0</v>
      </c>
      <c r="S6694">
        <v>72</v>
      </c>
      <c r="T6694">
        <v>0</v>
      </c>
      <c r="V6694" t="s">
        <v>103</v>
      </c>
    </row>
    <row r="6695" spans="1:22" x14ac:dyDescent="0.2">
      <c r="A6695" s="1">
        <v>35722</v>
      </c>
      <c r="B6695">
        <v>1997</v>
      </c>
      <c r="C6695">
        <f>_xlfn.MAXIFS(Table1[ScheduleWeekWritten],Table1[ScheduleSeason],Table1[[#This Row],[ScheduleSeason]])</f>
        <v>17</v>
      </c>
      <c r="D6695">
        <v>8</v>
      </c>
      <c r="E6695" cm="1">
        <f t="array" ref="E6695">_xlfn.XLOOKUP(Table1[[#This Row],[ScheduleWeekWritten]],Table3[Game],100+Table3[Increase],Table1[[#This Row],[ScheduleWeekWritten]])</f>
        <v>8</v>
      </c>
      <c r="F6695" t="b">
        <v>0</v>
      </c>
      <c r="G6695" t="s">
        <v>95</v>
      </c>
      <c r="H6695">
        <v>0</v>
      </c>
      <c r="I6695">
        <v>13</v>
      </c>
      <c r="J6695" t="s">
        <v>152</v>
      </c>
      <c r="K6695" t="s">
        <v>162</v>
      </c>
      <c r="L6695" t="str">
        <f>_xlfn.XLOOKUP(Table1[[#This Row],[TeamFavoriteID]],Table2[team_id],Table2[team_name],_xlfn.XLOOKUP(Table1[[#This Row],[TeamFavoriteID]],Table2[team_id_pfr],Table2[team_name],"Even"))</f>
        <v>Carolina Panthers</v>
      </c>
      <c r="M6695">
        <v>-4.5</v>
      </c>
      <c r="N6695">
        <f>IF(Table1[[#This Row],[TeamFavorite]]=Table1[[#This Row],[TeamHome]],Table1[[#This Row],[ScoreAway]]-Table1[[#This Row],[ScoreHome]],Table1[[#This Row],[ScoreHome]]-Table1[[#This Row],[ScoreAway]])</f>
        <v>-13</v>
      </c>
      <c r="O6695">
        <f>IF(Table1[[#This Row],[SpreadActual]]&lt;Table1[[#This Row],[SpreadFavorite]],1,0)</f>
        <v>1</v>
      </c>
      <c r="P6695">
        <v>37</v>
      </c>
      <c r="Q6695" t="s">
        <v>124</v>
      </c>
      <c r="R6695" t="b">
        <v>0</v>
      </c>
      <c r="S6695">
        <v>72</v>
      </c>
      <c r="T6695">
        <v>0</v>
      </c>
      <c r="V6695" t="s">
        <v>103</v>
      </c>
    </row>
    <row r="6696" spans="1:22" x14ac:dyDescent="0.2">
      <c r="A6696" s="1">
        <v>35722</v>
      </c>
      <c r="B6696">
        <v>1997</v>
      </c>
      <c r="C6696">
        <f>_xlfn.MAXIFS(Table1[ScheduleWeekWritten],Table1[ScheduleSeason],Table1[[#This Row],[ScheduleSeason]])</f>
        <v>17</v>
      </c>
      <c r="D6696">
        <v>8</v>
      </c>
      <c r="E6696" cm="1">
        <f t="array" ref="E6696">_xlfn.XLOOKUP(Table1[[#This Row],[ScheduleWeekWritten]],Table3[Game],100+Table3[Increase],Table1[[#This Row],[ScheduleWeekWritten]])</f>
        <v>8</v>
      </c>
      <c r="F6696" t="b">
        <v>0</v>
      </c>
      <c r="G6696" t="s">
        <v>31</v>
      </c>
      <c r="H6696">
        <v>24</v>
      </c>
      <c r="I6696">
        <v>19</v>
      </c>
      <c r="J6696" t="s">
        <v>115</v>
      </c>
      <c r="K6696" t="s">
        <v>70</v>
      </c>
      <c r="L6696" t="str">
        <f>_xlfn.XLOOKUP(Table1[[#This Row],[TeamFavoriteID]],Table2[team_id],Table2[team_name],_xlfn.XLOOKUP(Table1[[#This Row],[TeamFavoriteID]],Table2[team_id_pfr],Table2[team_name],"Even"))</f>
        <v>Boston Patriots</v>
      </c>
      <c r="M6696">
        <v>-3</v>
      </c>
      <c r="N6696">
        <f>IF(Table1[[#This Row],[TeamFavorite]]=Table1[[#This Row],[TeamHome]],Table1[[#This Row],[ScoreAway]]-Table1[[#This Row],[ScoreHome]],Table1[[#This Row],[ScoreHome]]-Table1[[#This Row],[ScoreAway]])</f>
        <v>5</v>
      </c>
      <c r="O6696">
        <f>IF(Table1[[#This Row],[SpreadActual]]&lt;Table1[[#This Row],[SpreadFavorite]],1,0)</f>
        <v>0</v>
      </c>
      <c r="P6696">
        <v>45</v>
      </c>
      <c r="Q6696" t="s">
        <v>126</v>
      </c>
      <c r="R6696" t="b">
        <v>0</v>
      </c>
      <c r="S6696">
        <v>54</v>
      </c>
      <c r="T6696">
        <v>13</v>
      </c>
      <c r="U6696">
        <v>75</v>
      </c>
    </row>
    <row r="6697" spans="1:22" x14ac:dyDescent="0.2">
      <c r="A6697" s="1">
        <v>35722</v>
      </c>
      <c r="B6697">
        <v>1997</v>
      </c>
      <c r="C6697">
        <f>_xlfn.MAXIFS(Table1[ScheduleWeekWritten],Table1[ScheduleSeason],Table1[[#This Row],[ScheduleSeason]])</f>
        <v>17</v>
      </c>
      <c r="D6697">
        <v>8</v>
      </c>
      <c r="E6697" cm="1">
        <f t="array" ref="E6697">_xlfn.XLOOKUP(Table1[[#This Row],[ScheduleWeekWritten]],Table3[Game],100+Table3[Increase],Table1[[#This Row],[ScheduleWeekWritten]])</f>
        <v>8</v>
      </c>
      <c r="F6697" t="b">
        <v>0</v>
      </c>
      <c r="G6697" t="s">
        <v>20</v>
      </c>
      <c r="H6697">
        <v>28</v>
      </c>
      <c r="I6697">
        <v>25</v>
      </c>
      <c r="J6697" t="s">
        <v>24</v>
      </c>
      <c r="K6697" t="s">
        <v>88</v>
      </c>
      <c r="L6697" t="str">
        <f>_xlfn.XLOOKUP(Table1[[#This Row],[TeamFavoriteID]],Table2[team_id],Table2[team_name],_xlfn.XLOOKUP(Table1[[#This Row],[TeamFavoriteID]],Table2[team_id_pfr],Table2[team_name],"Even"))</f>
        <v>Denver Broncos</v>
      </c>
      <c r="M6697">
        <v>-5.5</v>
      </c>
      <c r="N6697">
        <f>IF(Table1[[#This Row],[TeamFavorite]]=Table1[[#This Row],[TeamHome]],Table1[[#This Row],[ScoreAway]]-Table1[[#This Row],[ScoreHome]],Table1[[#This Row],[ScoreHome]]-Table1[[#This Row],[ScoreAway]])</f>
        <v>3</v>
      </c>
      <c r="O6697">
        <f>IF(Table1[[#This Row],[SpreadActual]]&lt;Table1[[#This Row],[SpreadFavorite]],1,0)</f>
        <v>0</v>
      </c>
      <c r="P6697">
        <v>46</v>
      </c>
      <c r="Q6697" t="s">
        <v>76</v>
      </c>
      <c r="R6697" t="b">
        <v>0</v>
      </c>
      <c r="S6697">
        <v>60</v>
      </c>
      <c r="T6697">
        <v>12</v>
      </c>
      <c r="U6697">
        <v>72</v>
      </c>
    </row>
    <row r="6698" spans="1:22" x14ac:dyDescent="0.2">
      <c r="A6698" s="1">
        <v>35722</v>
      </c>
      <c r="B6698">
        <v>1997</v>
      </c>
      <c r="C6698">
        <f>_xlfn.MAXIFS(Table1[ScheduleWeekWritten],Table1[ScheduleSeason],Table1[[#This Row],[ScheduleSeason]])</f>
        <v>17</v>
      </c>
      <c r="D6698">
        <v>8</v>
      </c>
      <c r="E6698" cm="1">
        <f t="array" ref="E6698">_xlfn.XLOOKUP(Table1[[#This Row],[ScheduleWeekWritten]],Table3[Game],100+Table3[Increase],Table1[[#This Row],[ScheduleWeekWritten]])</f>
        <v>8</v>
      </c>
      <c r="F6698" t="b">
        <v>0</v>
      </c>
      <c r="G6698" t="s">
        <v>58</v>
      </c>
      <c r="H6698">
        <v>13</v>
      </c>
      <c r="I6698">
        <v>10</v>
      </c>
      <c r="J6698" t="s">
        <v>149</v>
      </c>
      <c r="K6698" t="s">
        <v>77</v>
      </c>
      <c r="L6698" t="str">
        <f>_xlfn.XLOOKUP(Table1[[#This Row],[TeamFavoriteID]],Table2[team_id],Table2[team_name],_xlfn.XLOOKUP(Table1[[#This Row],[TeamFavoriteID]],Table2[team_id_pfr],Table2[team_name],"Even"))</f>
        <v>Philadelphia Eagles</v>
      </c>
      <c r="M6698">
        <v>-8.5</v>
      </c>
      <c r="N6698">
        <f>IF(Table1[[#This Row],[TeamFavorite]]=Table1[[#This Row],[TeamHome]],Table1[[#This Row],[ScoreAway]]-Table1[[#This Row],[ScoreHome]],Table1[[#This Row],[ScoreHome]]-Table1[[#This Row],[ScoreAway]])</f>
        <v>-3</v>
      </c>
      <c r="O6698">
        <f>IF(Table1[[#This Row],[SpreadActual]]&lt;Table1[[#This Row],[SpreadFavorite]],1,0)</f>
        <v>0</v>
      </c>
      <c r="P6698">
        <v>38</v>
      </c>
      <c r="Q6698" t="s">
        <v>112</v>
      </c>
      <c r="R6698" t="b">
        <v>0</v>
      </c>
      <c r="S6698">
        <v>55</v>
      </c>
      <c r="T6698">
        <v>13</v>
      </c>
      <c r="U6698">
        <v>68</v>
      </c>
    </row>
    <row r="6699" spans="1:22" x14ac:dyDescent="0.2">
      <c r="A6699" s="1">
        <v>35722</v>
      </c>
      <c r="B6699">
        <v>1997</v>
      </c>
      <c r="C6699">
        <f>_xlfn.MAXIFS(Table1[ScheduleWeekWritten],Table1[ScheduleSeason],Table1[[#This Row],[ScheduleSeason]])</f>
        <v>17</v>
      </c>
      <c r="D6699">
        <v>8</v>
      </c>
      <c r="E6699" cm="1">
        <f t="array" ref="E6699">_xlfn.XLOOKUP(Table1[[#This Row],[ScheduleWeekWritten]],Table3[Game],100+Table3[Increase],Table1[[#This Row],[ScheduleWeekWritten]])</f>
        <v>8</v>
      </c>
      <c r="F6699" t="b">
        <v>0</v>
      </c>
      <c r="G6699" t="s">
        <v>153</v>
      </c>
      <c r="H6699">
        <v>9</v>
      </c>
      <c r="I6699">
        <v>17</v>
      </c>
      <c r="J6699" t="s">
        <v>128</v>
      </c>
      <c r="K6699" t="s">
        <v>132</v>
      </c>
      <c r="L6699" t="str">
        <f>_xlfn.XLOOKUP(Table1[[#This Row],[TeamFavoriteID]],Table2[team_id],Table2[team_name],_xlfn.XLOOKUP(Table1[[#This Row],[TeamFavoriteID]],Table2[team_id_pfr],Table2[team_name],"Even"))</f>
        <v>Seattle Seahawks</v>
      </c>
      <c r="M6699">
        <v>-1.5</v>
      </c>
      <c r="N6699">
        <f>IF(Table1[[#This Row],[TeamFavorite]]=Table1[[#This Row],[TeamHome]],Table1[[#This Row],[ScoreAway]]-Table1[[#This Row],[ScoreHome]],Table1[[#This Row],[ScoreHome]]-Table1[[#This Row],[ScoreAway]])</f>
        <v>-8</v>
      </c>
      <c r="O6699">
        <f>IF(Table1[[#This Row],[SpreadActual]]&lt;Table1[[#This Row],[SpreadFavorite]],1,0)</f>
        <v>1</v>
      </c>
      <c r="P6699">
        <v>40</v>
      </c>
      <c r="Q6699" t="s">
        <v>157</v>
      </c>
      <c r="R6699" t="b">
        <v>0</v>
      </c>
      <c r="S6699">
        <v>72</v>
      </c>
      <c r="T6699">
        <v>0</v>
      </c>
      <c r="V6699" t="s">
        <v>103</v>
      </c>
    </row>
    <row r="6700" spans="1:22" x14ac:dyDescent="0.2">
      <c r="A6700" s="1">
        <v>35722</v>
      </c>
      <c r="B6700">
        <v>1997</v>
      </c>
      <c r="C6700">
        <f>_xlfn.MAXIFS(Table1[ScheduleWeekWritten],Table1[ScheduleSeason],Table1[[#This Row],[ScheduleSeason]])</f>
        <v>17</v>
      </c>
      <c r="D6700">
        <v>8</v>
      </c>
      <c r="E6700" cm="1">
        <f t="array" ref="E6700">_xlfn.XLOOKUP(Table1[[#This Row],[ScheduleWeekWritten]],Table3[Game],100+Table3[Increase],Table1[[#This Row],[ScheduleWeekWritten]])</f>
        <v>8</v>
      </c>
      <c r="F6700" t="b">
        <v>0</v>
      </c>
      <c r="G6700" t="s">
        <v>163</v>
      </c>
      <c r="H6700">
        <v>28</v>
      </c>
      <c r="I6700">
        <v>14</v>
      </c>
      <c r="J6700" t="s">
        <v>61</v>
      </c>
      <c r="K6700" t="s">
        <v>85</v>
      </c>
      <c r="L6700" t="str">
        <f>_xlfn.XLOOKUP(Table1[[#This Row],[TeamFavoriteID]],Table2[team_id],Table2[team_name],_xlfn.XLOOKUP(Table1[[#This Row],[TeamFavoriteID]],Table2[team_id_pfr],Table2[team_name],"Even"))</f>
        <v>Washington Commanders</v>
      </c>
      <c r="M6700">
        <v>-2</v>
      </c>
      <c r="N6700">
        <f>IF(Table1[[#This Row],[TeamFavorite]]=Table1[[#This Row],[TeamHome]],Table1[[#This Row],[ScoreAway]]-Table1[[#This Row],[ScoreHome]],Table1[[#This Row],[ScoreHome]]-Table1[[#This Row],[ScoreAway]])</f>
        <v>14</v>
      </c>
      <c r="O6700">
        <f>IF(Table1[[#This Row],[SpreadActual]]&lt;Table1[[#This Row],[SpreadFavorite]],1,0)</f>
        <v>0</v>
      </c>
      <c r="P6700">
        <v>41</v>
      </c>
      <c r="Q6700" t="s">
        <v>164</v>
      </c>
      <c r="R6700" t="b">
        <v>0</v>
      </c>
      <c r="S6700">
        <v>55</v>
      </c>
      <c r="T6700">
        <v>4</v>
      </c>
      <c r="U6700">
        <v>61</v>
      </c>
    </row>
    <row r="6701" spans="1:22" x14ac:dyDescent="0.2">
      <c r="A6701" s="1">
        <v>35723</v>
      </c>
      <c r="B6701">
        <v>1997</v>
      </c>
      <c r="C6701">
        <f>_xlfn.MAXIFS(Table1[ScheduleWeekWritten],Table1[ScheduleSeason],Table1[[#This Row],[ScheduleSeason]])</f>
        <v>17</v>
      </c>
      <c r="D6701">
        <v>8</v>
      </c>
      <c r="E6701" cm="1">
        <f t="array" ref="E6701">_xlfn.XLOOKUP(Table1[[#This Row],[ScheduleWeekWritten]],Table3[Game],100+Table3[Increase],Table1[[#This Row],[ScheduleWeekWritten]])</f>
        <v>8</v>
      </c>
      <c r="F6701" t="b">
        <v>0</v>
      </c>
      <c r="G6701" t="s">
        <v>140</v>
      </c>
      <c r="H6701">
        <v>6</v>
      </c>
      <c r="I6701">
        <v>9</v>
      </c>
      <c r="J6701" t="s">
        <v>28</v>
      </c>
      <c r="K6701" t="s">
        <v>43</v>
      </c>
      <c r="L6701" t="str">
        <f>_xlfn.XLOOKUP(Table1[[#This Row],[TeamFavoriteID]],Table2[team_id],Table2[team_name],_xlfn.XLOOKUP(Table1[[#This Row],[TeamFavoriteID]],Table2[team_id_pfr],Table2[team_name],"Even"))</f>
        <v>Buffalo Bills</v>
      </c>
      <c r="M6701">
        <v>-2.5</v>
      </c>
      <c r="N6701">
        <f>IF(Table1[[#This Row],[TeamFavorite]]=Table1[[#This Row],[TeamHome]],Table1[[#This Row],[ScoreAway]]-Table1[[#This Row],[ScoreHome]],Table1[[#This Row],[ScoreHome]]-Table1[[#This Row],[ScoreAway]])</f>
        <v>-3</v>
      </c>
      <c r="O6701">
        <f>IF(Table1[[#This Row],[SpreadActual]]&lt;Table1[[#This Row],[SpreadFavorite]],1,0)</f>
        <v>1</v>
      </c>
      <c r="P6701">
        <v>38.5</v>
      </c>
      <c r="Q6701" t="s">
        <v>141</v>
      </c>
      <c r="R6701" t="b">
        <v>0</v>
      </c>
      <c r="S6701">
        <v>72</v>
      </c>
      <c r="T6701">
        <v>0</v>
      </c>
      <c r="V6701" t="s">
        <v>103</v>
      </c>
    </row>
    <row r="6702" spans="1:22" x14ac:dyDescent="0.2">
      <c r="A6702" s="1">
        <v>35729</v>
      </c>
      <c r="B6702">
        <v>1997</v>
      </c>
      <c r="C6702">
        <f>_xlfn.MAXIFS(Table1[ScheduleWeekWritten],Table1[ScheduleSeason],Table1[[#This Row],[ScheduleSeason]])</f>
        <v>17</v>
      </c>
      <c r="D6702">
        <v>9</v>
      </c>
      <c r="E6702" cm="1">
        <f t="array" ref="E6702">_xlfn.XLOOKUP(Table1[[#This Row],[ScheduleWeekWritten]],Table3[Game],100+Table3[Increase],Table1[[#This Row],[ScheduleWeekWritten]])</f>
        <v>9</v>
      </c>
      <c r="F6702" t="b">
        <v>0</v>
      </c>
      <c r="G6702" t="s">
        <v>149</v>
      </c>
      <c r="H6702">
        <v>14</v>
      </c>
      <c r="I6702">
        <v>41</v>
      </c>
      <c r="J6702" t="s">
        <v>163</v>
      </c>
      <c r="K6702" t="s">
        <v>59</v>
      </c>
      <c r="L6702" t="str">
        <f>_xlfn.XLOOKUP(Table1[[#This Row],[TeamFavoriteID]],Table2[team_id],Table2[team_name],_xlfn.XLOOKUP(Table1[[#This Row],[TeamFavoriteID]],Table2[team_id_pfr],Table2[team_name],"Even"))</f>
        <v>Arizona Cardinals</v>
      </c>
      <c r="M6702">
        <v>-2</v>
      </c>
      <c r="N6702">
        <f>IF(Table1[[#This Row],[TeamFavorite]]=Table1[[#This Row],[TeamHome]],Table1[[#This Row],[ScoreAway]]-Table1[[#This Row],[ScoreHome]],Table1[[#This Row],[ScoreHome]]-Table1[[#This Row],[ScoreAway]])</f>
        <v>27</v>
      </c>
      <c r="O6702">
        <f>IF(Table1[[#This Row],[SpreadActual]]&lt;Table1[[#This Row],[SpreadFavorite]],1,0)</f>
        <v>0</v>
      </c>
      <c r="P6702">
        <v>38</v>
      </c>
      <c r="Q6702" t="s">
        <v>150</v>
      </c>
      <c r="R6702" t="b">
        <v>0</v>
      </c>
      <c r="S6702">
        <v>62</v>
      </c>
      <c r="T6702">
        <v>7</v>
      </c>
      <c r="U6702">
        <v>22</v>
      </c>
    </row>
    <row r="6703" spans="1:22" x14ac:dyDescent="0.2">
      <c r="A6703" s="1">
        <v>35729</v>
      </c>
      <c r="B6703">
        <v>1997</v>
      </c>
      <c r="C6703">
        <f>_xlfn.MAXIFS(Table1[ScheduleWeekWritten],Table1[ScheduleSeason],Table1[[#This Row],[ScheduleSeason]])</f>
        <v>17</v>
      </c>
      <c r="D6703">
        <v>9</v>
      </c>
      <c r="E6703" cm="1">
        <f t="array" ref="E6703">_xlfn.XLOOKUP(Table1[[#This Row],[ScheduleWeekWritten]],Table3[Game],100+Table3[Increase],Table1[[#This Row],[ScheduleWeekWritten]])</f>
        <v>9</v>
      </c>
      <c r="F6703" t="b">
        <v>0</v>
      </c>
      <c r="G6703" t="s">
        <v>28</v>
      </c>
      <c r="H6703">
        <v>20</v>
      </c>
      <c r="I6703">
        <v>23</v>
      </c>
      <c r="J6703" t="s">
        <v>24</v>
      </c>
      <c r="K6703" t="s">
        <v>88</v>
      </c>
      <c r="L6703" t="str">
        <f>_xlfn.XLOOKUP(Table1[[#This Row],[TeamFavoriteID]],Table2[team_id],Table2[team_name],_xlfn.XLOOKUP(Table1[[#This Row],[TeamFavoriteID]],Table2[team_id_pfr],Table2[team_name],"Even"))</f>
        <v>Denver Broncos</v>
      </c>
      <c r="M6703">
        <v>-7</v>
      </c>
      <c r="N6703">
        <f>IF(Table1[[#This Row],[TeamFavorite]]=Table1[[#This Row],[TeamHome]],Table1[[#This Row],[ScoreAway]]-Table1[[#This Row],[ScoreHome]],Table1[[#This Row],[ScoreHome]]-Table1[[#This Row],[ScoreAway]])</f>
        <v>-3</v>
      </c>
      <c r="O6703">
        <f>IF(Table1[[#This Row],[SpreadActual]]&lt;Table1[[#This Row],[SpreadFavorite]],1,0)</f>
        <v>0</v>
      </c>
      <c r="P6703">
        <v>43</v>
      </c>
      <c r="Q6703" t="s">
        <v>123</v>
      </c>
      <c r="R6703" t="b">
        <v>0</v>
      </c>
      <c r="S6703">
        <v>35</v>
      </c>
      <c r="T6703">
        <v>11</v>
      </c>
      <c r="U6703">
        <v>80</v>
      </c>
    </row>
    <row r="6704" spans="1:22" x14ac:dyDescent="0.2">
      <c r="A6704" s="1">
        <v>35729</v>
      </c>
      <c r="B6704">
        <v>1997</v>
      </c>
      <c r="C6704">
        <f>_xlfn.MAXIFS(Table1[ScheduleWeekWritten],Table1[ScheduleSeason],Table1[[#This Row],[ScheduleSeason]])</f>
        <v>17</v>
      </c>
      <c r="D6704">
        <v>9</v>
      </c>
      <c r="E6704" cm="1">
        <f t="array" ref="E6704">_xlfn.XLOOKUP(Table1[[#This Row],[ScheduleWeekWritten]],Table3[Game],100+Table3[Increase],Table1[[#This Row],[ScheduleWeekWritten]])</f>
        <v>9</v>
      </c>
      <c r="F6704" t="b">
        <v>0</v>
      </c>
      <c r="G6704" t="s">
        <v>152</v>
      </c>
      <c r="H6704">
        <v>21</v>
      </c>
      <c r="I6704">
        <v>12</v>
      </c>
      <c r="J6704" t="s">
        <v>38</v>
      </c>
      <c r="K6704" t="s">
        <v>162</v>
      </c>
      <c r="L6704" t="str">
        <f>_xlfn.XLOOKUP(Table1[[#This Row],[TeamFavoriteID]],Table2[team_id],Table2[team_name],_xlfn.XLOOKUP(Table1[[#This Row],[TeamFavoriteID]],Table2[team_id_pfr],Table2[team_name],"Even"))</f>
        <v>Carolina Panthers</v>
      </c>
      <c r="M6704">
        <v>-8.5</v>
      </c>
      <c r="N6704">
        <f>IF(Table1[[#This Row],[TeamFavorite]]=Table1[[#This Row],[TeamHome]],Table1[[#This Row],[ScoreAway]]-Table1[[#This Row],[ScoreHome]],Table1[[#This Row],[ScoreHome]]-Table1[[#This Row],[ScoreAway]])</f>
        <v>-9</v>
      </c>
      <c r="O6704">
        <f>IF(Table1[[#This Row],[SpreadActual]]&lt;Table1[[#This Row],[SpreadFavorite]],1,0)</f>
        <v>1</v>
      </c>
      <c r="P6704">
        <v>38</v>
      </c>
      <c r="Q6704" t="s">
        <v>160</v>
      </c>
      <c r="R6704" t="b">
        <v>0</v>
      </c>
      <c r="S6704">
        <v>63</v>
      </c>
      <c r="T6704">
        <v>8</v>
      </c>
      <c r="U6704">
        <v>94</v>
      </c>
    </row>
    <row r="6705" spans="1:22" x14ac:dyDescent="0.2">
      <c r="A6705" s="1">
        <v>35729</v>
      </c>
      <c r="B6705">
        <v>1997</v>
      </c>
      <c r="C6705">
        <f>_xlfn.MAXIFS(Table1[ScheduleWeekWritten],Table1[ScheduleSeason],Table1[[#This Row],[ScheduleSeason]])</f>
        <v>17</v>
      </c>
      <c r="D6705">
        <v>9</v>
      </c>
      <c r="E6705" cm="1">
        <f t="array" ref="E6705">_xlfn.XLOOKUP(Table1[[#This Row],[ScheduleWeekWritten]],Table3[Game],100+Table3[Increase],Table1[[#This Row],[ScheduleWeekWritten]])</f>
        <v>9</v>
      </c>
      <c r="F6705" t="b">
        <v>0</v>
      </c>
      <c r="G6705" t="s">
        <v>95</v>
      </c>
      <c r="H6705">
        <v>0</v>
      </c>
      <c r="I6705">
        <v>23</v>
      </c>
      <c r="J6705" t="s">
        <v>53</v>
      </c>
      <c r="K6705" t="s">
        <v>87</v>
      </c>
      <c r="L6705" t="str">
        <f>_xlfn.XLOOKUP(Table1[[#This Row],[TeamFavoriteID]],Table2[team_id],Table2[team_name],_xlfn.XLOOKUP(Table1[[#This Row],[TeamFavoriteID]],Table2[team_id_pfr],Table2[team_name],"Even"))</f>
        <v>San Francisco 49ers</v>
      </c>
      <c r="M6705">
        <v>-13.5</v>
      </c>
      <c r="N6705">
        <f>IF(Table1[[#This Row],[TeamFavorite]]=Table1[[#This Row],[TeamHome]],Table1[[#This Row],[ScoreAway]]-Table1[[#This Row],[ScoreHome]],Table1[[#This Row],[ScoreHome]]-Table1[[#This Row],[ScoreAway]])</f>
        <v>-23</v>
      </c>
      <c r="O6705">
        <f>IF(Table1[[#This Row],[SpreadActual]]&lt;Table1[[#This Row],[SpreadFavorite]],1,0)</f>
        <v>1</v>
      </c>
      <c r="P6705">
        <v>39</v>
      </c>
      <c r="Q6705" t="s">
        <v>124</v>
      </c>
      <c r="R6705" t="b">
        <v>0</v>
      </c>
      <c r="S6705">
        <v>72</v>
      </c>
      <c r="T6705">
        <v>0</v>
      </c>
      <c r="V6705" t="s">
        <v>103</v>
      </c>
    </row>
    <row r="6706" spans="1:22" x14ac:dyDescent="0.2">
      <c r="A6706" s="1">
        <v>35729</v>
      </c>
      <c r="B6706">
        <v>1997</v>
      </c>
      <c r="C6706">
        <f>_xlfn.MAXIFS(Table1[ScheduleWeekWritten],Table1[ScheduleSeason],Table1[[#This Row],[ScheduleSeason]])</f>
        <v>17</v>
      </c>
      <c r="D6706">
        <v>9</v>
      </c>
      <c r="E6706" cm="1">
        <f t="array" ref="E6706">_xlfn.XLOOKUP(Table1[[#This Row],[ScheduleWeekWritten]],Table3[Game],100+Table3[Increase],Table1[[#This Row],[ScheduleWeekWritten]])</f>
        <v>9</v>
      </c>
      <c r="F6706" t="b">
        <v>0</v>
      </c>
      <c r="G6706" t="s">
        <v>50</v>
      </c>
      <c r="H6706">
        <v>29</v>
      </c>
      <c r="I6706">
        <v>27</v>
      </c>
      <c r="J6706" t="s">
        <v>101</v>
      </c>
      <c r="K6706" t="s">
        <v>90</v>
      </c>
      <c r="L6706" t="str">
        <f>_xlfn.XLOOKUP(Table1[[#This Row],[TeamFavoriteID]],Table2[team_id],Table2[team_name],_xlfn.XLOOKUP(Table1[[#This Row],[TeamFavoriteID]],Table2[team_id_pfr],Table2[team_name],"Even"))</f>
        <v>New York Giants</v>
      </c>
      <c r="M6706">
        <v>-6</v>
      </c>
      <c r="N6706">
        <f>IF(Table1[[#This Row],[TeamFavorite]]=Table1[[#This Row],[TeamHome]],Table1[[#This Row],[ScoreAway]]-Table1[[#This Row],[ScoreHome]],Table1[[#This Row],[ScoreHome]]-Table1[[#This Row],[ScoreAway]])</f>
        <v>-2</v>
      </c>
      <c r="O6706">
        <f>IF(Table1[[#This Row],[SpreadActual]]&lt;Table1[[#This Row],[SpreadFavorite]],1,0)</f>
        <v>0</v>
      </c>
      <c r="P6706">
        <v>40.5</v>
      </c>
      <c r="Q6706" t="s">
        <v>126</v>
      </c>
      <c r="R6706" t="b">
        <v>0</v>
      </c>
      <c r="S6706">
        <v>46</v>
      </c>
      <c r="T6706">
        <v>12</v>
      </c>
      <c r="U6706">
        <v>76</v>
      </c>
    </row>
    <row r="6707" spans="1:22" x14ac:dyDescent="0.2">
      <c r="A6707" s="1">
        <v>35729</v>
      </c>
      <c r="B6707">
        <v>1997</v>
      </c>
      <c r="C6707">
        <f>_xlfn.MAXIFS(Table1[ScheduleWeekWritten],Table1[ScheduleSeason],Table1[[#This Row],[ScheduleSeason]])</f>
        <v>17</v>
      </c>
      <c r="D6707">
        <v>9</v>
      </c>
      <c r="E6707" cm="1">
        <f t="array" ref="E6707">_xlfn.XLOOKUP(Table1[[#This Row],[ScheduleWeekWritten]],Table3[Game],100+Table3[Increase],Table1[[#This Row],[ScheduleWeekWritten]])</f>
        <v>9</v>
      </c>
      <c r="F6707" t="b">
        <v>0</v>
      </c>
      <c r="G6707" t="s">
        <v>58</v>
      </c>
      <c r="H6707">
        <v>13</v>
      </c>
      <c r="I6707">
        <v>12</v>
      </c>
      <c r="J6707" t="s">
        <v>67</v>
      </c>
      <c r="K6707" t="s">
        <v>68</v>
      </c>
      <c r="L6707" t="str">
        <f>_xlfn.XLOOKUP(Table1[[#This Row],[TeamFavoriteID]],Table2[team_id],Table2[team_name],_xlfn.XLOOKUP(Table1[[#This Row],[TeamFavoriteID]],Table2[team_id_pfr],Table2[team_name],"Even"))</f>
        <v>Dallas Cowboys</v>
      </c>
      <c r="M6707">
        <v>-1</v>
      </c>
      <c r="N6707">
        <f>IF(Table1[[#This Row],[TeamFavorite]]=Table1[[#This Row],[TeamHome]],Table1[[#This Row],[ScoreAway]]-Table1[[#This Row],[ScoreHome]],Table1[[#This Row],[ScoreHome]]-Table1[[#This Row],[ScoreAway]])</f>
        <v>1</v>
      </c>
      <c r="O6707">
        <f>IF(Table1[[#This Row],[SpreadActual]]&lt;Table1[[#This Row],[SpreadFavorite]],1,0)</f>
        <v>0</v>
      </c>
      <c r="P6707">
        <v>41</v>
      </c>
      <c r="Q6707" t="s">
        <v>112</v>
      </c>
      <c r="R6707" t="b">
        <v>0</v>
      </c>
      <c r="S6707">
        <v>48</v>
      </c>
      <c r="T6707">
        <v>10</v>
      </c>
      <c r="U6707">
        <v>74</v>
      </c>
    </row>
    <row r="6708" spans="1:22" x14ac:dyDescent="0.2">
      <c r="A6708" s="1">
        <v>35729</v>
      </c>
      <c r="B6708">
        <v>1997</v>
      </c>
      <c r="C6708">
        <f>_xlfn.MAXIFS(Table1[ScheduleWeekWritten],Table1[ScheduleSeason],Table1[[#This Row],[ScheduleSeason]])</f>
        <v>17</v>
      </c>
      <c r="D6708">
        <v>9</v>
      </c>
      <c r="E6708" cm="1">
        <f t="array" ref="E6708">_xlfn.XLOOKUP(Table1[[#This Row],[ScheduleWeekWritten]],Table3[Game],100+Table3[Increase],Table1[[#This Row],[ScheduleWeekWritten]])</f>
        <v>9</v>
      </c>
      <c r="F6708" t="b">
        <v>0</v>
      </c>
      <c r="G6708" t="s">
        <v>49</v>
      </c>
      <c r="H6708">
        <v>23</v>
      </c>
      <c r="I6708">
        <v>17</v>
      </c>
      <c r="J6708" t="s">
        <v>154</v>
      </c>
      <c r="K6708" t="s">
        <v>51</v>
      </c>
      <c r="L6708" t="str">
        <f>_xlfn.XLOOKUP(Table1[[#This Row],[TeamFavoriteID]],Table2[team_id],Table2[team_name],_xlfn.XLOOKUP(Table1[[#This Row],[TeamFavoriteID]],Table2[team_id_pfr],Table2[team_name],"Even"))</f>
        <v>Pittsburgh Steelers</v>
      </c>
      <c r="M6708">
        <v>-3</v>
      </c>
      <c r="N6708">
        <f>IF(Table1[[#This Row],[TeamFavorite]]=Table1[[#This Row],[TeamHome]],Table1[[#This Row],[ScoreAway]]-Table1[[#This Row],[ScoreHome]],Table1[[#This Row],[ScoreHome]]-Table1[[#This Row],[ScoreAway]])</f>
        <v>-6</v>
      </c>
      <c r="O6708">
        <f>IF(Table1[[#This Row],[SpreadActual]]&lt;Table1[[#This Row],[SpreadFavorite]],1,0)</f>
        <v>1</v>
      </c>
      <c r="P6708">
        <v>44.5</v>
      </c>
      <c r="Q6708" t="s">
        <v>113</v>
      </c>
      <c r="R6708" t="b">
        <v>0</v>
      </c>
      <c r="S6708">
        <v>46</v>
      </c>
      <c r="T6708">
        <v>11</v>
      </c>
      <c r="U6708">
        <v>83</v>
      </c>
    </row>
    <row r="6709" spans="1:22" x14ac:dyDescent="0.2">
      <c r="A6709" s="1">
        <v>35729</v>
      </c>
      <c r="B6709">
        <v>1997</v>
      </c>
      <c r="C6709">
        <f>_xlfn.MAXIFS(Table1[ScheduleWeekWritten],Table1[ScheduleSeason],Table1[[#This Row],[ScheduleSeason]])</f>
        <v>17</v>
      </c>
      <c r="D6709">
        <v>9</v>
      </c>
      <c r="E6709" cm="1">
        <f t="array" ref="E6709">_xlfn.XLOOKUP(Table1[[#This Row],[ScheduleWeekWritten]],Table3[Game],100+Table3[Increase],Table1[[#This Row],[ScheduleWeekWritten]])</f>
        <v>9</v>
      </c>
      <c r="F6709" t="b">
        <v>0</v>
      </c>
      <c r="G6709" t="s">
        <v>27</v>
      </c>
      <c r="H6709">
        <v>35</v>
      </c>
      <c r="I6709">
        <v>19</v>
      </c>
      <c r="J6709" t="s">
        <v>140</v>
      </c>
      <c r="K6709" t="s">
        <v>29</v>
      </c>
      <c r="L6709" t="str">
        <f>_xlfn.XLOOKUP(Table1[[#This Row],[TeamFavoriteID]],Table2[team_id],Table2[team_name],_xlfn.XLOOKUP(Table1[[#This Row],[TeamFavoriteID]],Table2[team_id_pfr],Table2[team_name],"Even"))</f>
        <v>Los Angeles Chargers</v>
      </c>
      <c r="M6709">
        <v>-5.5</v>
      </c>
      <c r="N6709">
        <f>IF(Table1[[#This Row],[TeamFavorite]]=Table1[[#This Row],[TeamHome]],Table1[[#This Row],[ScoreAway]]-Table1[[#This Row],[ScoreHome]],Table1[[#This Row],[ScoreHome]]-Table1[[#This Row],[ScoreAway]])</f>
        <v>16</v>
      </c>
      <c r="O6709">
        <f>IF(Table1[[#This Row],[SpreadActual]]&lt;Table1[[#This Row],[SpreadFavorite]],1,0)</f>
        <v>0</v>
      </c>
      <c r="P6709">
        <v>38</v>
      </c>
      <c r="Q6709" t="s">
        <v>94</v>
      </c>
      <c r="R6709" t="b">
        <v>0</v>
      </c>
      <c r="S6709">
        <v>66</v>
      </c>
      <c r="T6709">
        <v>7</v>
      </c>
      <c r="U6709">
        <v>31</v>
      </c>
    </row>
    <row r="6710" spans="1:22" x14ac:dyDescent="0.2">
      <c r="A6710" s="1">
        <v>35729</v>
      </c>
      <c r="B6710">
        <v>1997</v>
      </c>
      <c r="C6710">
        <f>_xlfn.MAXIFS(Table1[ScheduleWeekWritten],Table1[ScheduleSeason],Table1[[#This Row],[ScheduleSeason]])</f>
        <v>17</v>
      </c>
      <c r="D6710">
        <v>9</v>
      </c>
      <c r="E6710" cm="1">
        <f t="array" ref="E6710">_xlfn.XLOOKUP(Table1[[#This Row],[ScheduleWeekWritten]],Table3[Game],100+Table3[Increase],Table1[[#This Row],[ScheduleWeekWritten]])</f>
        <v>9</v>
      </c>
      <c r="F6710" t="b">
        <v>0</v>
      </c>
      <c r="G6710" t="s">
        <v>128</v>
      </c>
      <c r="H6710">
        <v>45</v>
      </c>
      <c r="I6710">
        <v>34</v>
      </c>
      <c r="J6710" t="s">
        <v>20</v>
      </c>
      <c r="K6710" t="s">
        <v>132</v>
      </c>
      <c r="L6710" t="str">
        <f>_xlfn.XLOOKUP(Table1[[#This Row],[TeamFavoriteID]],Table2[team_id],Table2[team_name],_xlfn.XLOOKUP(Table1[[#This Row],[TeamFavoriteID]],Table2[team_id_pfr],Table2[team_name],"Even"))</f>
        <v>Seattle Seahawks</v>
      </c>
      <c r="M6710">
        <v>-1.5</v>
      </c>
      <c r="N6710">
        <f>IF(Table1[[#This Row],[TeamFavorite]]=Table1[[#This Row],[TeamHome]],Table1[[#This Row],[ScoreAway]]-Table1[[#This Row],[ScoreHome]],Table1[[#This Row],[ScoreHome]]-Table1[[#This Row],[ScoreAway]])</f>
        <v>-11</v>
      </c>
      <c r="O6710">
        <f>IF(Table1[[#This Row],[SpreadActual]]&lt;Table1[[#This Row],[SpreadFavorite]],1,0)</f>
        <v>1</v>
      </c>
      <c r="P6710">
        <v>44</v>
      </c>
      <c r="Q6710" t="s">
        <v>129</v>
      </c>
      <c r="R6710" t="b">
        <v>0</v>
      </c>
      <c r="S6710">
        <v>72</v>
      </c>
      <c r="T6710">
        <v>0</v>
      </c>
      <c r="V6710" t="s">
        <v>103</v>
      </c>
    </row>
    <row r="6711" spans="1:22" x14ac:dyDescent="0.2">
      <c r="A6711" s="1">
        <v>35729</v>
      </c>
      <c r="B6711">
        <v>1997</v>
      </c>
      <c r="C6711">
        <f>_xlfn.MAXIFS(Table1[ScheduleWeekWritten],Table1[ScheduleSeason],Table1[[#This Row],[ScheduleSeason]])</f>
        <v>17</v>
      </c>
      <c r="D6711">
        <v>9</v>
      </c>
      <c r="E6711" cm="1">
        <f t="array" ref="E6711">_xlfn.XLOOKUP(Table1[[#This Row],[ScheduleWeekWritten]],Table3[Game],100+Table3[Increase],Table1[[#This Row],[ScheduleWeekWritten]])</f>
        <v>9</v>
      </c>
      <c r="F6711" t="b">
        <v>0</v>
      </c>
      <c r="G6711" t="s">
        <v>153</v>
      </c>
      <c r="H6711">
        <v>20</v>
      </c>
      <c r="I6711">
        <v>28</v>
      </c>
      <c r="J6711" t="s">
        <v>42</v>
      </c>
      <c r="K6711" t="s">
        <v>75</v>
      </c>
      <c r="L6711" t="str">
        <f>_xlfn.XLOOKUP(Table1[[#This Row],[TeamFavoriteID]],Table2[team_id],Table2[team_name],_xlfn.XLOOKUP(Table1[[#This Row],[TeamFavoriteID]],Table2[team_id_pfr],Table2[team_name],"Even"))</f>
        <v>Kansas City Chiefs</v>
      </c>
      <c r="M6711">
        <v>-5.5</v>
      </c>
      <c r="N6711">
        <f>IF(Table1[[#This Row],[TeamFavorite]]=Table1[[#This Row],[TeamHome]],Table1[[#This Row],[ScoreAway]]-Table1[[#This Row],[ScoreHome]],Table1[[#This Row],[ScoreHome]]-Table1[[#This Row],[ScoreAway]])</f>
        <v>-8</v>
      </c>
      <c r="O6711">
        <f>IF(Table1[[#This Row],[SpreadActual]]&lt;Table1[[#This Row],[SpreadFavorite]],1,0)</f>
        <v>1</v>
      </c>
      <c r="P6711">
        <v>39</v>
      </c>
      <c r="Q6711" t="s">
        <v>157</v>
      </c>
      <c r="R6711" t="b">
        <v>0</v>
      </c>
      <c r="S6711">
        <v>72</v>
      </c>
      <c r="T6711">
        <v>0</v>
      </c>
      <c r="V6711" t="s">
        <v>103</v>
      </c>
    </row>
    <row r="6712" spans="1:22" x14ac:dyDescent="0.2">
      <c r="A6712" s="1">
        <v>35729</v>
      </c>
      <c r="B6712">
        <v>1997</v>
      </c>
      <c r="C6712">
        <f>_xlfn.MAXIFS(Table1[ScheduleWeekWritten],Table1[ScheduleSeason],Table1[[#This Row],[ScheduleSeason]])</f>
        <v>17</v>
      </c>
      <c r="D6712">
        <v>9</v>
      </c>
      <c r="E6712" cm="1">
        <f t="array" ref="E6712">_xlfn.XLOOKUP(Table1[[#This Row],[ScheduleWeekWritten]],Table3[Game],100+Table3[Increase],Table1[[#This Row],[ScheduleWeekWritten]])</f>
        <v>9</v>
      </c>
      <c r="F6712" t="b">
        <v>0</v>
      </c>
      <c r="G6712" t="s">
        <v>127</v>
      </c>
      <c r="H6712">
        <v>6</v>
      </c>
      <c r="I6712">
        <v>10</v>
      </c>
      <c r="J6712" t="s">
        <v>54</v>
      </c>
      <c r="K6712" t="s">
        <v>133</v>
      </c>
      <c r="L6712" t="str">
        <f>_xlfn.XLOOKUP(Table1[[#This Row],[TeamFavoriteID]],Table2[team_id],Table2[team_name],_xlfn.XLOOKUP(Table1[[#This Row],[TeamFavoriteID]],Table2[team_id_pfr],Table2[team_name],"Even"))</f>
        <v>Tampa Bay Buccaneers</v>
      </c>
      <c r="M6712">
        <v>-2.5</v>
      </c>
      <c r="N6712">
        <f>IF(Table1[[#This Row],[TeamFavorite]]=Table1[[#This Row],[TeamHome]],Table1[[#This Row],[ScoreAway]]-Table1[[#This Row],[ScoreHome]],Table1[[#This Row],[ScoreHome]]-Table1[[#This Row],[ScoreAway]])</f>
        <v>4</v>
      </c>
      <c r="O6712">
        <f>IF(Table1[[#This Row],[SpreadActual]]&lt;Table1[[#This Row],[SpreadFavorite]],1,0)</f>
        <v>0</v>
      </c>
      <c r="P6712">
        <v>40</v>
      </c>
      <c r="Q6712" t="s">
        <v>130</v>
      </c>
      <c r="R6712" t="b">
        <v>0</v>
      </c>
      <c r="S6712">
        <v>78</v>
      </c>
      <c r="T6712">
        <v>9</v>
      </c>
      <c r="U6712">
        <v>89</v>
      </c>
    </row>
    <row r="6713" spans="1:22" x14ac:dyDescent="0.2">
      <c r="A6713" s="1">
        <v>35729</v>
      </c>
      <c r="B6713">
        <v>1997</v>
      </c>
      <c r="C6713">
        <f>_xlfn.MAXIFS(Table1[ScheduleWeekWritten],Table1[ScheduleSeason],Table1[[#This Row],[ScheduleSeason]])</f>
        <v>17</v>
      </c>
      <c r="D6713">
        <v>9</v>
      </c>
      <c r="E6713" cm="1">
        <f t="array" ref="E6713">_xlfn.XLOOKUP(Table1[[#This Row],[ScheduleWeekWritten]],Table3[Game],100+Table3[Increase],Table1[[#This Row],[ScheduleWeekWritten]])</f>
        <v>9</v>
      </c>
      <c r="F6713" t="b">
        <v>0</v>
      </c>
      <c r="G6713" t="s">
        <v>61</v>
      </c>
      <c r="H6713">
        <v>17</v>
      </c>
      <c r="I6713">
        <v>20</v>
      </c>
      <c r="J6713" t="s">
        <v>158</v>
      </c>
      <c r="K6713" t="s">
        <v>85</v>
      </c>
      <c r="L6713" t="str">
        <f>_xlfn.XLOOKUP(Table1[[#This Row],[TeamFavoriteID]],Table2[team_id],Table2[team_name],_xlfn.XLOOKUP(Table1[[#This Row],[TeamFavoriteID]],Table2[team_id_pfr],Table2[team_name],"Even"))</f>
        <v>Washington Commanders</v>
      </c>
      <c r="M6713">
        <v>-6.5</v>
      </c>
      <c r="N6713">
        <f>IF(Table1[[#This Row],[TeamFavorite]]=Table1[[#This Row],[TeamHome]],Table1[[#This Row],[ScoreAway]]-Table1[[#This Row],[ScoreHome]],Table1[[#This Row],[ScoreHome]]-Table1[[#This Row],[ScoreAway]])</f>
        <v>-3</v>
      </c>
      <c r="O6713">
        <f>IF(Table1[[#This Row],[SpreadActual]]&lt;Table1[[#This Row],[SpreadFavorite]],1,0)</f>
        <v>0</v>
      </c>
      <c r="P6713">
        <v>44.5</v>
      </c>
      <c r="Q6713" t="s">
        <v>165</v>
      </c>
      <c r="R6713" t="b">
        <v>0</v>
      </c>
      <c r="S6713">
        <v>50</v>
      </c>
      <c r="T6713">
        <v>11</v>
      </c>
      <c r="U6713">
        <v>86</v>
      </c>
    </row>
    <row r="6714" spans="1:22" x14ac:dyDescent="0.2">
      <c r="A6714" s="1">
        <v>35730</v>
      </c>
      <c r="B6714">
        <v>1997</v>
      </c>
      <c r="C6714">
        <f>_xlfn.MAXIFS(Table1[ScheduleWeekWritten],Table1[ScheduleSeason],Table1[[#This Row],[ScheduleSeason]])</f>
        <v>17</v>
      </c>
      <c r="D6714">
        <v>9</v>
      </c>
      <c r="E6714" cm="1">
        <f t="array" ref="E6714">_xlfn.XLOOKUP(Table1[[#This Row],[ScheduleWeekWritten]],Table3[Game],100+Table3[Increase],Table1[[#This Row],[ScheduleWeekWritten]])</f>
        <v>9</v>
      </c>
      <c r="F6714" t="b">
        <v>0</v>
      </c>
      <c r="G6714" t="s">
        <v>19</v>
      </c>
      <c r="H6714">
        <v>33</v>
      </c>
      <c r="I6714">
        <v>36</v>
      </c>
      <c r="J6714" t="s">
        <v>46</v>
      </c>
      <c r="K6714" t="s">
        <v>91</v>
      </c>
      <c r="L6714" t="str">
        <f>_xlfn.XLOOKUP(Table1[[#This Row],[TeamFavoriteID]],Table2[team_id],Table2[team_name],_xlfn.XLOOKUP(Table1[[#This Row],[TeamFavoriteID]],Table2[team_id_pfr],Table2[team_name],"Even"))</f>
        <v>Miami Dolphins</v>
      </c>
      <c r="M6714">
        <v>-9.5</v>
      </c>
      <c r="N6714">
        <f>IF(Table1[[#This Row],[TeamFavorite]]=Table1[[#This Row],[TeamHome]],Table1[[#This Row],[ScoreAway]]-Table1[[#This Row],[ScoreHome]],Table1[[#This Row],[ScoreHome]]-Table1[[#This Row],[ScoreAway]])</f>
        <v>3</v>
      </c>
      <c r="O6714">
        <f>IF(Table1[[#This Row],[SpreadActual]]&lt;Table1[[#This Row],[SpreadFavorite]],1,0)</f>
        <v>0</v>
      </c>
      <c r="P6714">
        <v>40</v>
      </c>
      <c r="Q6714" t="s">
        <v>143</v>
      </c>
      <c r="R6714" t="b">
        <v>0</v>
      </c>
      <c r="S6714">
        <v>82</v>
      </c>
      <c r="T6714">
        <v>11</v>
      </c>
      <c r="U6714">
        <v>78</v>
      </c>
    </row>
    <row r="6715" spans="1:22" x14ac:dyDescent="0.2">
      <c r="A6715" s="1">
        <v>35730</v>
      </c>
      <c r="B6715">
        <v>1997</v>
      </c>
      <c r="C6715">
        <f>_xlfn.MAXIFS(Table1[ScheduleWeekWritten],Table1[ScheduleSeason],Table1[[#This Row],[ScheduleSeason]])</f>
        <v>17</v>
      </c>
      <c r="D6715">
        <v>9</v>
      </c>
      <c r="E6715" cm="1">
        <f t="array" ref="E6715">_xlfn.XLOOKUP(Table1[[#This Row],[ScheduleWeekWritten]],Table3[Game],100+Table3[Increase],Table1[[#This Row],[ScheduleWeekWritten]])</f>
        <v>9</v>
      </c>
      <c r="F6715" t="b">
        <v>0</v>
      </c>
      <c r="G6715" t="s">
        <v>115</v>
      </c>
      <c r="H6715">
        <v>10</v>
      </c>
      <c r="I6715">
        <v>28</v>
      </c>
      <c r="J6715" t="s">
        <v>33</v>
      </c>
      <c r="K6715" t="s">
        <v>70</v>
      </c>
      <c r="L6715" t="str">
        <f>_xlfn.XLOOKUP(Table1[[#This Row],[TeamFavoriteID]],Table2[team_id],Table2[team_name],_xlfn.XLOOKUP(Table1[[#This Row],[TeamFavoriteID]],Table2[team_id_pfr],Table2[team_name],"Even"))</f>
        <v>Boston Patriots</v>
      </c>
      <c r="M6715">
        <v>-1</v>
      </c>
      <c r="N6715">
        <f>IF(Table1[[#This Row],[TeamFavorite]]=Table1[[#This Row],[TeamHome]],Table1[[#This Row],[ScoreAway]]-Table1[[#This Row],[ScoreHome]],Table1[[#This Row],[ScoreHome]]-Table1[[#This Row],[ScoreAway]])</f>
        <v>-18</v>
      </c>
      <c r="O6715">
        <f>IF(Table1[[#This Row],[SpreadActual]]&lt;Table1[[#This Row],[SpreadFavorite]],1,0)</f>
        <v>1</v>
      </c>
      <c r="P6715">
        <v>45</v>
      </c>
      <c r="Q6715" t="s">
        <v>116</v>
      </c>
      <c r="R6715" t="b">
        <v>0</v>
      </c>
      <c r="S6715">
        <v>48</v>
      </c>
      <c r="T6715">
        <v>20</v>
      </c>
      <c r="U6715">
        <v>87</v>
      </c>
    </row>
    <row r="6716" spans="1:22" x14ac:dyDescent="0.2">
      <c r="A6716" s="1">
        <v>35736</v>
      </c>
      <c r="B6716">
        <v>1997</v>
      </c>
      <c r="C6716">
        <f>_xlfn.MAXIFS(Table1[ScheduleWeekWritten],Table1[ScheduleSeason],Table1[[#This Row],[ScheduleSeason]])</f>
        <v>17</v>
      </c>
      <c r="D6716">
        <v>10</v>
      </c>
      <c r="E6716" cm="1">
        <f t="array" ref="E6716">_xlfn.XLOOKUP(Table1[[#This Row],[ScheduleWeekWritten]],Table3[Game],100+Table3[Increase],Table1[[#This Row],[ScheduleWeekWritten]])</f>
        <v>10</v>
      </c>
      <c r="F6716" t="b">
        <v>0</v>
      </c>
      <c r="G6716" t="s">
        <v>149</v>
      </c>
      <c r="H6716">
        <v>31</v>
      </c>
      <c r="I6716">
        <v>21</v>
      </c>
      <c r="J6716" t="s">
        <v>58</v>
      </c>
      <c r="K6716" t="s">
        <v>77</v>
      </c>
      <c r="L6716" t="str">
        <f>_xlfn.XLOOKUP(Table1[[#This Row],[TeamFavoriteID]],Table2[team_id],Table2[team_name],_xlfn.XLOOKUP(Table1[[#This Row],[TeamFavoriteID]],Table2[team_id_pfr],Table2[team_name],"Even"))</f>
        <v>Philadelphia Eagles</v>
      </c>
      <c r="M6716">
        <v>-4.5</v>
      </c>
      <c r="N6716">
        <f>IF(Table1[[#This Row],[TeamFavorite]]=Table1[[#This Row],[TeamHome]],Table1[[#This Row],[ScoreAway]]-Table1[[#This Row],[ScoreHome]],Table1[[#This Row],[ScoreHome]]-Table1[[#This Row],[ScoreAway]])</f>
        <v>10</v>
      </c>
      <c r="O6716">
        <f>IF(Table1[[#This Row],[SpreadActual]]&lt;Table1[[#This Row],[SpreadFavorite]],1,0)</f>
        <v>0</v>
      </c>
      <c r="P6716">
        <v>37</v>
      </c>
      <c r="Q6716" t="s">
        <v>150</v>
      </c>
      <c r="R6716" t="b">
        <v>0</v>
      </c>
      <c r="S6716">
        <v>73</v>
      </c>
      <c r="T6716">
        <v>3</v>
      </c>
      <c r="U6716">
        <v>31</v>
      </c>
    </row>
    <row r="6717" spans="1:22" x14ac:dyDescent="0.2">
      <c r="A6717" s="1">
        <v>35736</v>
      </c>
      <c r="B6717">
        <v>1997</v>
      </c>
      <c r="C6717">
        <f>_xlfn.MAXIFS(Table1[ScheduleWeekWritten],Table1[ScheduleSeason],Table1[[#This Row],[ScheduleSeason]])</f>
        <v>17</v>
      </c>
      <c r="D6717">
        <v>10</v>
      </c>
      <c r="E6717" cm="1">
        <f t="array" ref="E6717">_xlfn.XLOOKUP(Table1[[#This Row],[ScheduleWeekWritten]],Table3[Game],100+Table3[Increase],Table1[[#This Row],[ScheduleWeekWritten]])</f>
        <v>10</v>
      </c>
      <c r="F6717" t="b">
        <v>0</v>
      </c>
      <c r="G6717" t="s">
        <v>38</v>
      </c>
      <c r="H6717">
        <v>34</v>
      </c>
      <c r="I6717">
        <v>31</v>
      </c>
      <c r="J6717" t="s">
        <v>153</v>
      </c>
      <c r="K6717" t="s">
        <v>109</v>
      </c>
      <c r="L6717" t="str">
        <f>_xlfn.XLOOKUP(Table1[[#This Row],[TeamFavoriteID]],Table2[team_id],Table2[team_name],_xlfn.XLOOKUP(Table1[[#This Row],[TeamFavoriteID]],Table2[team_id_pfr],Table2[team_name],"Even"))</f>
        <v>Atlanta Falcons</v>
      </c>
      <c r="M6717">
        <v>-3</v>
      </c>
      <c r="N6717">
        <f>IF(Table1[[#This Row],[TeamFavorite]]=Table1[[#This Row],[TeamHome]],Table1[[#This Row],[ScoreAway]]-Table1[[#This Row],[ScoreHome]],Table1[[#This Row],[ScoreHome]]-Table1[[#This Row],[ScoreAway]])</f>
        <v>-3</v>
      </c>
      <c r="O6717">
        <f>IF(Table1[[#This Row],[SpreadActual]]&lt;Table1[[#This Row],[SpreadFavorite]],1,0)</f>
        <v>0</v>
      </c>
      <c r="P6717">
        <v>40.5</v>
      </c>
      <c r="Q6717" t="s">
        <v>148</v>
      </c>
      <c r="R6717" t="b">
        <v>0</v>
      </c>
      <c r="S6717">
        <v>72</v>
      </c>
      <c r="T6717">
        <v>0</v>
      </c>
      <c r="V6717" t="s">
        <v>103</v>
      </c>
    </row>
    <row r="6718" spans="1:22" x14ac:dyDescent="0.2">
      <c r="A6718" s="1">
        <v>35736</v>
      </c>
      <c r="B6718">
        <v>1997</v>
      </c>
      <c r="C6718">
        <f>_xlfn.MAXIFS(Table1[ScheduleWeekWritten],Table1[ScheduleSeason],Table1[[#This Row],[ScheduleSeason]])</f>
        <v>17</v>
      </c>
      <c r="D6718">
        <v>10</v>
      </c>
      <c r="E6718" cm="1">
        <f t="array" ref="E6718">_xlfn.XLOOKUP(Table1[[#This Row],[ScheduleWeekWritten]],Table3[Game],100+Table3[Increase],Table1[[#This Row],[ScheduleWeekWritten]])</f>
        <v>10</v>
      </c>
      <c r="F6718" t="b">
        <v>0</v>
      </c>
      <c r="G6718" t="s">
        <v>28</v>
      </c>
      <c r="H6718">
        <v>9</v>
      </c>
      <c r="I6718">
        <v>6</v>
      </c>
      <c r="J6718" t="s">
        <v>19</v>
      </c>
      <c r="K6718" t="s">
        <v>43</v>
      </c>
      <c r="L6718" t="str">
        <f>_xlfn.XLOOKUP(Table1[[#This Row],[TeamFavoriteID]],Table2[team_id],Table2[team_name],_xlfn.XLOOKUP(Table1[[#This Row],[TeamFavoriteID]],Table2[team_id_pfr],Table2[team_name],"Even"))</f>
        <v>Buffalo Bills</v>
      </c>
      <c r="M6718">
        <v>-2</v>
      </c>
      <c r="N6718">
        <f>IF(Table1[[#This Row],[TeamFavorite]]=Table1[[#This Row],[TeamHome]],Table1[[#This Row],[ScoreAway]]-Table1[[#This Row],[ScoreHome]],Table1[[#This Row],[ScoreHome]]-Table1[[#This Row],[ScoreAway]])</f>
        <v>-3</v>
      </c>
      <c r="O6718">
        <f>IF(Table1[[#This Row],[SpreadActual]]&lt;Table1[[#This Row],[SpreadFavorite]],1,0)</f>
        <v>1</v>
      </c>
      <c r="P6718">
        <v>40.5</v>
      </c>
      <c r="Q6718" t="s">
        <v>123</v>
      </c>
      <c r="R6718" t="b">
        <v>0</v>
      </c>
      <c r="S6718">
        <v>51</v>
      </c>
      <c r="T6718">
        <v>14</v>
      </c>
      <c r="U6718">
        <v>91</v>
      </c>
    </row>
    <row r="6719" spans="1:22" x14ac:dyDescent="0.2">
      <c r="A6719" s="1">
        <v>35736</v>
      </c>
      <c r="B6719">
        <v>1997</v>
      </c>
      <c r="C6719">
        <f>_xlfn.MAXIFS(Table1[ScheduleWeekWritten],Table1[ScheduleSeason],Table1[[#This Row],[ScheduleSeason]])</f>
        <v>17</v>
      </c>
      <c r="D6719">
        <v>10</v>
      </c>
      <c r="E6719" cm="1">
        <f t="array" ref="E6719">_xlfn.XLOOKUP(Table1[[#This Row],[ScheduleWeekWritten]],Table3[Game],100+Table3[Increase],Table1[[#This Row],[ScheduleWeekWritten]])</f>
        <v>10</v>
      </c>
      <c r="F6719" t="b">
        <v>0</v>
      </c>
      <c r="G6719" t="s">
        <v>152</v>
      </c>
      <c r="H6719">
        <v>38</v>
      </c>
      <c r="I6719">
        <v>14</v>
      </c>
      <c r="J6719" t="s">
        <v>20</v>
      </c>
      <c r="K6719" t="s">
        <v>162</v>
      </c>
      <c r="L6719" t="str">
        <f>_xlfn.XLOOKUP(Table1[[#This Row],[TeamFavoriteID]],Table2[team_id],Table2[team_name],_xlfn.XLOOKUP(Table1[[#This Row],[TeamFavoriteID]],Table2[team_id_pfr],Table2[team_name],"Even"))</f>
        <v>Carolina Panthers</v>
      </c>
      <c r="M6719">
        <v>-2.5</v>
      </c>
      <c r="N6719">
        <f>IF(Table1[[#This Row],[TeamFavorite]]=Table1[[#This Row],[TeamHome]],Table1[[#This Row],[ScoreAway]]-Table1[[#This Row],[ScoreHome]],Table1[[#This Row],[ScoreHome]]-Table1[[#This Row],[ScoreAway]])</f>
        <v>-24</v>
      </c>
      <c r="O6719">
        <f>IF(Table1[[#This Row],[SpreadActual]]&lt;Table1[[#This Row],[SpreadFavorite]],1,0)</f>
        <v>1</v>
      </c>
      <c r="P6719">
        <v>43</v>
      </c>
      <c r="Q6719" t="s">
        <v>160</v>
      </c>
      <c r="R6719" t="b">
        <v>0</v>
      </c>
      <c r="S6719">
        <v>60</v>
      </c>
      <c r="T6719">
        <v>12</v>
      </c>
      <c r="U6719">
        <v>67</v>
      </c>
    </row>
    <row r="6720" spans="1:22" x14ac:dyDescent="0.2">
      <c r="A6720" s="1">
        <v>35736</v>
      </c>
      <c r="B6720">
        <v>1997</v>
      </c>
      <c r="C6720">
        <f>_xlfn.MAXIFS(Table1[ScheduleWeekWritten],Table1[ScheduleSeason],Table1[[#This Row],[ScheduleSeason]])</f>
        <v>17</v>
      </c>
      <c r="D6720">
        <v>10</v>
      </c>
      <c r="E6720" cm="1">
        <f t="array" ref="E6720">_xlfn.XLOOKUP(Table1[[#This Row],[ScheduleWeekWritten]],Table3[Game],100+Table3[Increase],Table1[[#This Row],[ScheduleWeekWritten]])</f>
        <v>10</v>
      </c>
      <c r="F6720" t="b">
        <v>0</v>
      </c>
      <c r="G6720" t="s">
        <v>46</v>
      </c>
      <c r="H6720">
        <v>8</v>
      </c>
      <c r="I6720">
        <v>31</v>
      </c>
      <c r="J6720" t="s">
        <v>61</v>
      </c>
      <c r="K6720" t="s">
        <v>85</v>
      </c>
      <c r="L6720" t="str">
        <f>_xlfn.XLOOKUP(Table1[[#This Row],[TeamFavoriteID]],Table2[team_id],Table2[team_name],_xlfn.XLOOKUP(Table1[[#This Row],[TeamFavoriteID]],Table2[team_id_pfr],Table2[team_name],"Even"))</f>
        <v>Washington Commanders</v>
      </c>
      <c r="M6720">
        <v>-3</v>
      </c>
      <c r="N6720">
        <f>IF(Table1[[#This Row],[TeamFavorite]]=Table1[[#This Row],[TeamHome]],Table1[[#This Row],[ScoreAway]]-Table1[[#This Row],[ScoreHome]],Table1[[#This Row],[ScoreHome]]-Table1[[#This Row],[ScoreAway]])</f>
        <v>-23</v>
      </c>
      <c r="O6720">
        <f>IF(Table1[[#This Row],[SpreadActual]]&lt;Table1[[#This Row],[SpreadFavorite]],1,0)</f>
        <v>1</v>
      </c>
      <c r="P6720">
        <v>40</v>
      </c>
      <c r="Q6720" t="s">
        <v>114</v>
      </c>
      <c r="R6720" t="b">
        <v>0</v>
      </c>
      <c r="S6720">
        <v>42</v>
      </c>
      <c r="T6720">
        <v>14</v>
      </c>
      <c r="U6720">
        <v>71</v>
      </c>
    </row>
    <row r="6721" spans="1:22" x14ac:dyDescent="0.2">
      <c r="A6721" s="1">
        <v>35736</v>
      </c>
      <c r="B6721">
        <v>1997</v>
      </c>
      <c r="C6721">
        <f>_xlfn.MAXIFS(Table1[ScheduleWeekWritten],Table1[ScheduleSeason],Table1[[#This Row],[ScheduleSeason]])</f>
        <v>17</v>
      </c>
      <c r="D6721">
        <v>10</v>
      </c>
      <c r="E6721" cm="1">
        <f t="array" ref="E6721">_xlfn.XLOOKUP(Table1[[#This Row],[ScheduleWeekWritten]],Table3[Game],100+Table3[Increase],Table1[[#This Row],[ScheduleWeekWritten]])</f>
        <v>10</v>
      </c>
      <c r="F6721" t="b">
        <v>0</v>
      </c>
      <c r="G6721" t="s">
        <v>101</v>
      </c>
      <c r="H6721">
        <v>38</v>
      </c>
      <c r="I6721">
        <v>31</v>
      </c>
      <c r="J6721" t="s">
        <v>27</v>
      </c>
      <c r="K6721" t="s">
        <v>29</v>
      </c>
      <c r="L6721" t="str">
        <f>_xlfn.XLOOKUP(Table1[[#This Row],[TeamFavoriteID]],Table2[team_id],Table2[team_name],_xlfn.XLOOKUP(Table1[[#This Row],[TeamFavoriteID]],Table2[team_id_pfr],Table2[team_name],"Even"))</f>
        <v>Los Angeles Chargers</v>
      </c>
      <c r="M6721">
        <v>-1.5</v>
      </c>
      <c r="N6721">
        <f>IF(Table1[[#This Row],[TeamFavorite]]=Table1[[#This Row],[TeamHome]],Table1[[#This Row],[ScoreAway]]-Table1[[#This Row],[ScoreHome]],Table1[[#This Row],[ScoreHome]]-Table1[[#This Row],[ScoreAway]])</f>
        <v>7</v>
      </c>
      <c r="O6721">
        <f>IF(Table1[[#This Row],[SpreadActual]]&lt;Table1[[#This Row],[SpreadFavorite]],1,0)</f>
        <v>0</v>
      </c>
      <c r="P6721">
        <v>43</v>
      </c>
      <c r="Q6721" t="s">
        <v>111</v>
      </c>
      <c r="R6721" t="b">
        <v>0</v>
      </c>
      <c r="S6721">
        <v>46</v>
      </c>
      <c r="T6721">
        <v>13</v>
      </c>
      <c r="U6721">
        <v>79</v>
      </c>
    </row>
    <row r="6722" spans="1:22" x14ac:dyDescent="0.2">
      <c r="A6722" s="1">
        <v>35736</v>
      </c>
      <c r="B6722">
        <v>1997</v>
      </c>
      <c r="C6722">
        <f>_xlfn.MAXIFS(Table1[ScheduleWeekWritten],Table1[ScheduleSeason],Table1[[#This Row],[ScheduleSeason]])</f>
        <v>17</v>
      </c>
      <c r="D6722">
        <v>10</v>
      </c>
      <c r="E6722" cm="1">
        <f t="array" ref="E6722">_xlfn.XLOOKUP(Table1[[#This Row],[ScheduleWeekWritten]],Table3[Game],100+Table3[Increase],Table1[[#This Row],[ScheduleWeekWritten]])</f>
        <v>10</v>
      </c>
      <c r="F6722" t="b">
        <v>0</v>
      </c>
      <c r="G6722" t="s">
        <v>24</v>
      </c>
      <c r="H6722">
        <v>30</v>
      </c>
      <c r="I6722">
        <v>27</v>
      </c>
      <c r="J6722" t="s">
        <v>128</v>
      </c>
      <c r="K6722" t="s">
        <v>88</v>
      </c>
      <c r="L6722" t="str">
        <f>_xlfn.XLOOKUP(Table1[[#This Row],[TeamFavoriteID]],Table2[team_id],Table2[team_name],_xlfn.XLOOKUP(Table1[[#This Row],[TeamFavoriteID]],Table2[team_id_pfr],Table2[team_name],"Even"))</f>
        <v>Denver Broncos</v>
      </c>
      <c r="M6722">
        <v>-9.5</v>
      </c>
      <c r="N6722">
        <f>IF(Table1[[#This Row],[TeamFavorite]]=Table1[[#This Row],[TeamHome]],Table1[[#This Row],[ScoreAway]]-Table1[[#This Row],[ScoreHome]],Table1[[#This Row],[ScoreHome]]-Table1[[#This Row],[ScoreAway]])</f>
        <v>-3</v>
      </c>
      <c r="O6722">
        <f>IF(Table1[[#This Row],[SpreadActual]]&lt;Table1[[#This Row],[SpreadFavorite]],1,0)</f>
        <v>0</v>
      </c>
      <c r="P6722">
        <v>44</v>
      </c>
      <c r="Q6722" t="s">
        <v>71</v>
      </c>
      <c r="R6722" t="b">
        <v>0</v>
      </c>
      <c r="S6722">
        <v>38</v>
      </c>
      <c r="T6722">
        <v>16</v>
      </c>
      <c r="U6722">
        <v>48</v>
      </c>
    </row>
    <row r="6723" spans="1:22" x14ac:dyDescent="0.2">
      <c r="A6723" s="1">
        <v>35736</v>
      </c>
      <c r="B6723">
        <v>1997</v>
      </c>
      <c r="C6723">
        <f>_xlfn.MAXIFS(Table1[ScheduleWeekWritten],Table1[ScheduleSeason],Table1[[#This Row],[ScheduleSeason]])</f>
        <v>17</v>
      </c>
      <c r="D6723">
        <v>10</v>
      </c>
      <c r="E6723" cm="1">
        <f t="array" ref="E6723">_xlfn.XLOOKUP(Table1[[#This Row],[ScheduleWeekWritten]],Table3[Game],100+Table3[Increase],Table1[[#This Row],[ScheduleWeekWritten]])</f>
        <v>10</v>
      </c>
      <c r="F6723" t="b">
        <v>0</v>
      </c>
      <c r="G6723" t="s">
        <v>33</v>
      </c>
      <c r="H6723">
        <v>20</v>
      </c>
      <c r="I6723">
        <v>10</v>
      </c>
      <c r="J6723" t="s">
        <v>45</v>
      </c>
      <c r="K6723" t="s">
        <v>35</v>
      </c>
      <c r="L6723" t="str">
        <f>_xlfn.XLOOKUP(Table1[[#This Row],[TeamFavoriteID]],Table2[team_id],Table2[team_name],_xlfn.XLOOKUP(Table1[[#This Row],[TeamFavoriteID]],Table2[team_id_pfr],Table2[team_name],"Even"))</f>
        <v>Green Bay Packers</v>
      </c>
      <c r="M6723">
        <v>-10</v>
      </c>
      <c r="N6723">
        <f>IF(Table1[[#This Row],[TeamFavorite]]=Table1[[#This Row],[TeamHome]],Table1[[#This Row],[ScoreAway]]-Table1[[#This Row],[ScoreHome]],Table1[[#This Row],[ScoreHome]]-Table1[[#This Row],[ScoreAway]])</f>
        <v>-10</v>
      </c>
      <c r="O6723">
        <f>IF(Table1[[#This Row],[SpreadActual]]&lt;Table1[[#This Row],[SpreadFavorite]],1,0)</f>
        <v>0</v>
      </c>
      <c r="P6723">
        <v>43</v>
      </c>
      <c r="Q6723" t="s">
        <v>82</v>
      </c>
      <c r="R6723" t="b">
        <v>0</v>
      </c>
      <c r="S6723">
        <v>39</v>
      </c>
      <c r="T6723">
        <v>12</v>
      </c>
      <c r="U6723">
        <v>78</v>
      </c>
    </row>
    <row r="6724" spans="1:22" x14ac:dyDescent="0.2">
      <c r="A6724" s="1">
        <v>35736</v>
      </c>
      <c r="B6724">
        <v>1997</v>
      </c>
      <c r="C6724">
        <f>_xlfn.MAXIFS(Table1[ScheduleWeekWritten],Table1[ScheduleSeason],Table1[[#This Row],[ScheduleSeason]])</f>
        <v>17</v>
      </c>
      <c r="D6724">
        <v>10</v>
      </c>
      <c r="E6724" cm="1">
        <f t="array" ref="E6724">_xlfn.XLOOKUP(Table1[[#This Row],[ScheduleWeekWritten]],Table3[Game],100+Table3[Increase],Table1[[#This Row],[ScheduleWeekWritten]])</f>
        <v>10</v>
      </c>
      <c r="F6724" t="b">
        <v>0</v>
      </c>
      <c r="G6724" t="s">
        <v>140</v>
      </c>
      <c r="H6724">
        <v>28</v>
      </c>
      <c r="I6724">
        <v>31</v>
      </c>
      <c r="J6724" t="s">
        <v>127</v>
      </c>
      <c r="K6724" t="s">
        <v>133</v>
      </c>
      <c r="L6724" t="str">
        <f>_xlfn.XLOOKUP(Table1[[#This Row],[TeamFavoriteID]],Table2[team_id],Table2[team_name],_xlfn.XLOOKUP(Table1[[#This Row],[TeamFavoriteID]],Table2[team_id_pfr],Table2[team_name],"Even"))</f>
        <v>Tampa Bay Buccaneers</v>
      </c>
      <c r="M6724">
        <v>-4.5</v>
      </c>
      <c r="N6724">
        <f>IF(Table1[[#This Row],[TeamFavorite]]=Table1[[#This Row],[TeamHome]],Table1[[#This Row],[ScoreAway]]-Table1[[#This Row],[ScoreHome]],Table1[[#This Row],[ScoreHome]]-Table1[[#This Row],[ScoreAway]])</f>
        <v>-3</v>
      </c>
      <c r="O6724">
        <f>IF(Table1[[#This Row],[SpreadActual]]&lt;Table1[[#This Row],[SpreadFavorite]],1,0)</f>
        <v>0</v>
      </c>
      <c r="P6724">
        <v>37</v>
      </c>
      <c r="Q6724" t="s">
        <v>141</v>
      </c>
      <c r="R6724" t="b">
        <v>0</v>
      </c>
      <c r="S6724">
        <v>72</v>
      </c>
      <c r="T6724">
        <v>0</v>
      </c>
      <c r="V6724" t="s">
        <v>103</v>
      </c>
    </row>
    <row r="6725" spans="1:22" x14ac:dyDescent="0.2">
      <c r="A6725" s="1">
        <v>35736</v>
      </c>
      <c r="B6725">
        <v>1997</v>
      </c>
      <c r="C6725">
        <f>_xlfn.MAXIFS(Table1[ScheduleWeekWritten],Table1[ScheduleSeason],Table1[[#This Row],[ScheduleSeason]])</f>
        <v>17</v>
      </c>
      <c r="D6725">
        <v>10</v>
      </c>
      <c r="E6725" cm="1">
        <f t="array" ref="E6725">_xlfn.XLOOKUP(Table1[[#This Row],[ScheduleWeekWritten]],Table3[Game],100+Table3[Increase],Table1[[#This Row],[ScheduleWeekWritten]])</f>
        <v>10</v>
      </c>
      <c r="F6725" t="b">
        <v>0</v>
      </c>
      <c r="G6725" t="s">
        <v>54</v>
      </c>
      <c r="H6725">
        <v>23</v>
      </c>
      <c r="I6725">
        <v>18</v>
      </c>
      <c r="J6725" t="s">
        <v>115</v>
      </c>
      <c r="K6725" t="s">
        <v>55</v>
      </c>
      <c r="L6725" t="str">
        <f>_xlfn.XLOOKUP(Table1[[#This Row],[TeamFavoriteID]],Table2[team_id],Table2[team_name],_xlfn.XLOOKUP(Table1[[#This Row],[TeamFavoriteID]],Table2[team_id_pfr],Table2[team_name],"Even"))</f>
        <v>Minnesota Vikings</v>
      </c>
      <c r="M6725">
        <v>-1</v>
      </c>
      <c r="N6725">
        <f>IF(Table1[[#This Row],[TeamFavorite]]=Table1[[#This Row],[TeamHome]],Table1[[#This Row],[ScoreAway]]-Table1[[#This Row],[ScoreHome]],Table1[[#This Row],[ScoreHome]]-Table1[[#This Row],[ScoreAway]])</f>
        <v>-5</v>
      </c>
      <c r="O6725">
        <f>IF(Table1[[#This Row],[SpreadActual]]&lt;Table1[[#This Row],[SpreadFavorite]],1,0)</f>
        <v>1</v>
      </c>
      <c r="P6725">
        <v>44</v>
      </c>
      <c r="Q6725" t="s">
        <v>137</v>
      </c>
      <c r="R6725" t="b">
        <v>0</v>
      </c>
      <c r="S6725">
        <v>72</v>
      </c>
      <c r="T6725">
        <v>0</v>
      </c>
      <c r="V6725" t="s">
        <v>103</v>
      </c>
    </row>
    <row r="6726" spans="1:22" x14ac:dyDescent="0.2">
      <c r="A6726" s="1">
        <v>35736</v>
      </c>
      <c r="B6726">
        <v>1997</v>
      </c>
      <c r="C6726">
        <f>_xlfn.MAXIFS(Table1[ScheduleWeekWritten],Table1[ScheduleSeason],Table1[[#This Row],[ScheduleSeason]])</f>
        <v>17</v>
      </c>
      <c r="D6726">
        <v>10</v>
      </c>
      <c r="E6726" cm="1">
        <f t="array" ref="E6726">_xlfn.XLOOKUP(Table1[[#This Row],[ScheduleWeekWritten]],Table3[Game],100+Table3[Increase],Table1[[#This Row],[ScheduleWeekWritten]])</f>
        <v>10</v>
      </c>
      <c r="F6726" t="b">
        <v>0</v>
      </c>
      <c r="G6726" t="s">
        <v>31</v>
      </c>
      <c r="H6726">
        <v>19</v>
      </c>
      <c r="I6726">
        <v>16</v>
      </c>
      <c r="J6726" t="s">
        <v>158</v>
      </c>
      <c r="K6726" t="s">
        <v>32</v>
      </c>
      <c r="L6726" t="str">
        <f>_xlfn.XLOOKUP(Table1[[#This Row],[TeamFavoriteID]],Table2[team_id],Table2[team_name],_xlfn.XLOOKUP(Table1[[#This Row],[TeamFavoriteID]],Table2[team_id_pfr],Table2[team_name],"Even"))</f>
        <v>New York Jets</v>
      </c>
      <c r="M6726">
        <v>-5.5</v>
      </c>
      <c r="N6726">
        <f>IF(Table1[[#This Row],[TeamFavorite]]=Table1[[#This Row],[TeamHome]],Table1[[#This Row],[ScoreAway]]-Table1[[#This Row],[ScoreHome]],Table1[[#This Row],[ScoreHome]]-Table1[[#This Row],[ScoreAway]])</f>
        <v>-3</v>
      </c>
      <c r="O6726">
        <f>IF(Table1[[#This Row],[SpreadActual]]&lt;Table1[[#This Row],[SpreadFavorite]],1,0)</f>
        <v>0</v>
      </c>
      <c r="P6726">
        <v>46</v>
      </c>
      <c r="Q6726" t="s">
        <v>126</v>
      </c>
      <c r="R6726" t="b">
        <v>0</v>
      </c>
      <c r="S6726">
        <v>60</v>
      </c>
      <c r="T6726">
        <v>14</v>
      </c>
      <c r="U6726">
        <v>93</v>
      </c>
    </row>
    <row r="6727" spans="1:22" x14ac:dyDescent="0.2">
      <c r="A6727" s="1">
        <v>35736</v>
      </c>
      <c r="B6727">
        <v>1997</v>
      </c>
      <c r="C6727">
        <f>_xlfn.MAXIFS(Table1[ScheduleWeekWritten],Table1[ScheduleSeason],Table1[[#This Row],[ScheduleSeason]])</f>
        <v>17</v>
      </c>
      <c r="D6727">
        <v>10</v>
      </c>
      <c r="E6727" cm="1">
        <f t="array" ref="E6727">_xlfn.XLOOKUP(Table1[[#This Row],[ScheduleWeekWritten]],Table3[Game],100+Table3[Increase],Table1[[#This Row],[ScheduleWeekWritten]])</f>
        <v>10</v>
      </c>
      <c r="F6727" t="b">
        <v>0</v>
      </c>
      <c r="G6727" t="s">
        <v>53</v>
      </c>
      <c r="H6727">
        <v>17</v>
      </c>
      <c r="I6727">
        <v>10</v>
      </c>
      <c r="J6727" t="s">
        <v>67</v>
      </c>
      <c r="K6727" t="s">
        <v>87</v>
      </c>
      <c r="L6727" t="str">
        <f>_xlfn.XLOOKUP(Table1[[#This Row],[TeamFavoriteID]],Table2[team_id],Table2[team_name],_xlfn.XLOOKUP(Table1[[#This Row],[TeamFavoriteID]],Table2[team_id_pfr],Table2[team_name],"Even"))</f>
        <v>San Francisco 49ers</v>
      </c>
      <c r="M6727">
        <v>-7</v>
      </c>
      <c r="N6727">
        <f>IF(Table1[[#This Row],[TeamFavorite]]=Table1[[#This Row],[TeamHome]],Table1[[#This Row],[ScoreAway]]-Table1[[#This Row],[ScoreHome]],Table1[[#This Row],[ScoreHome]]-Table1[[#This Row],[ScoreAway]])</f>
        <v>-7</v>
      </c>
      <c r="O6727">
        <f>IF(Table1[[#This Row],[SpreadActual]]&lt;Table1[[#This Row],[SpreadFavorite]],1,0)</f>
        <v>0</v>
      </c>
      <c r="P6727">
        <v>41</v>
      </c>
      <c r="Q6727" t="s">
        <v>118</v>
      </c>
      <c r="R6727" t="b">
        <v>0</v>
      </c>
      <c r="S6727">
        <v>65</v>
      </c>
      <c r="T6727">
        <v>5</v>
      </c>
      <c r="U6727">
        <v>73</v>
      </c>
    </row>
    <row r="6728" spans="1:22" x14ac:dyDescent="0.2">
      <c r="A6728" s="1">
        <v>35736</v>
      </c>
      <c r="B6728">
        <v>1997</v>
      </c>
      <c r="C6728">
        <f>_xlfn.MAXIFS(Table1[ScheduleWeekWritten],Table1[ScheduleSeason],Table1[[#This Row],[ScheduleSeason]])</f>
        <v>17</v>
      </c>
      <c r="D6728">
        <v>10</v>
      </c>
      <c r="E6728" cm="1">
        <f t="array" ref="E6728">_xlfn.XLOOKUP(Table1[[#This Row],[ScheduleWeekWritten]],Table3[Game],100+Table3[Increase],Table1[[#This Row],[ScheduleWeekWritten]])</f>
        <v>10</v>
      </c>
      <c r="F6728" t="b">
        <v>0</v>
      </c>
      <c r="G6728" t="s">
        <v>163</v>
      </c>
      <c r="H6728">
        <v>24</v>
      </c>
      <c r="I6728">
        <v>30</v>
      </c>
      <c r="J6728" t="s">
        <v>154</v>
      </c>
      <c r="K6728" t="s">
        <v>161</v>
      </c>
      <c r="L6728" t="str">
        <f>_xlfn.XLOOKUP(Table1[[#This Row],[TeamFavoriteID]],Table2[team_id],Table2[team_name],_xlfn.XLOOKUP(Table1[[#This Row],[TeamFavoriteID]],Table2[team_id_pfr],Table2[team_name],"Even"))</f>
        <v>Jacksonville Jaguars</v>
      </c>
      <c r="M6728">
        <v>-1</v>
      </c>
      <c r="N6728">
        <f>IF(Table1[[#This Row],[TeamFavorite]]=Table1[[#This Row],[TeamHome]],Table1[[#This Row],[ScoreAway]]-Table1[[#This Row],[ScoreHome]],Table1[[#This Row],[ScoreHome]]-Table1[[#This Row],[ScoreAway]])</f>
        <v>-6</v>
      </c>
      <c r="O6728">
        <f>IF(Table1[[#This Row],[SpreadActual]]&lt;Table1[[#This Row],[SpreadFavorite]],1,0)</f>
        <v>1</v>
      </c>
      <c r="P6728">
        <v>43.5</v>
      </c>
      <c r="Q6728" t="s">
        <v>164</v>
      </c>
      <c r="R6728" t="b">
        <v>0</v>
      </c>
      <c r="S6728">
        <v>55</v>
      </c>
      <c r="T6728">
        <v>16</v>
      </c>
      <c r="U6728">
        <v>56</v>
      </c>
    </row>
    <row r="6729" spans="1:22" x14ac:dyDescent="0.2">
      <c r="A6729" s="1">
        <v>35737</v>
      </c>
      <c r="B6729">
        <v>1997</v>
      </c>
      <c r="C6729">
        <f>_xlfn.MAXIFS(Table1[ScheduleWeekWritten],Table1[ScheduleSeason],Table1[[#This Row],[ScheduleSeason]])</f>
        <v>17</v>
      </c>
      <c r="D6729">
        <v>10</v>
      </c>
      <c r="E6729" cm="1">
        <f t="array" ref="E6729">_xlfn.XLOOKUP(Table1[[#This Row],[ScheduleWeekWritten]],Table3[Game],100+Table3[Increase],Table1[[#This Row],[ScheduleWeekWritten]])</f>
        <v>10</v>
      </c>
      <c r="F6729" t="b">
        <v>0</v>
      </c>
      <c r="G6729" t="s">
        <v>42</v>
      </c>
      <c r="H6729">
        <v>13</v>
      </c>
      <c r="I6729">
        <v>10</v>
      </c>
      <c r="J6729" t="s">
        <v>49</v>
      </c>
      <c r="K6729" t="s">
        <v>75</v>
      </c>
      <c r="L6729" t="str">
        <f>_xlfn.XLOOKUP(Table1[[#This Row],[TeamFavoriteID]],Table2[team_id],Table2[team_name],_xlfn.XLOOKUP(Table1[[#This Row],[TeamFavoriteID]],Table2[team_id_pfr],Table2[team_name],"Even"))</f>
        <v>Kansas City Chiefs</v>
      </c>
      <c r="M6729">
        <v>-3</v>
      </c>
      <c r="N6729">
        <f>IF(Table1[[#This Row],[TeamFavorite]]=Table1[[#This Row],[TeamHome]],Table1[[#This Row],[ScoreAway]]-Table1[[#This Row],[ScoreHome]],Table1[[#This Row],[ScoreHome]]-Table1[[#This Row],[ScoreAway]])</f>
        <v>-3</v>
      </c>
      <c r="O6729">
        <f>IF(Table1[[#This Row],[SpreadActual]]&lt;Table1[[#This Row],[SpreadFavorite]],1,0)</f>
        <v>0</v>
      </c>
      <c r="P6729">
        <v>41.5</v>
      </c>
      <c r="Q6729" t="s">
        <v>117</v>
      </c>
      <c r="R6729" t="b">
        <v>0</v>
      </c>
      <c r="S6729">
        <v>36</v>
      </c>
      <c r="T6729">
        <v>16</v>
      </c>
      <c r="U6729">
        <v>73</v>
      </c>
    </row>
    <row r="6730" spans="1:22" x14ac:dyDescent="0.2">
      <c r="A6730" s="1">
        <v>35743</v>
      </c>
      <c r="B6730">
        <v>1997</v>
      </c>
      <c r="C6730">
        <f>_xlfn.MAXIFS(Table1[ScheduleWeekWritten],Table1[ScheduleSeason],Table1[[#This Row],[ScheduleSeason]])</f>
        <v>17</v>
      </c>
      <c r="D6730">
        <v>11</v>
      </c>
      <c r="E6730" cm="1">
        <f t="array" ref="E6730">_xlfn.XLOOKUP(Table1[[#This Row],[ScheduleWeekWritten]],Table3[Game],100+Table3[Increase],Table1[[#This Row],[ScheduleWeekWritten]])</f>
        <v>11</v>
      </c>
      <c r="F6730" t="b">
        <v>0</v>
      </c>
      <c r="G6730" t="s">
        <v>38</v>
      </c>
      <c r="H6730">
        <v>10</v>
      </c>
      <c r="I6730">
        <v>31</v>
      </c>
      <c r="J6730" t="s">
        <v>127</v>
      </c>
      <c r="K6730" t="s">
        <v>133</v>
      </c>
      <c r="L6730" t="str">
        <f>_xlfn.XLOOKUP(Table1[[#This Row],[TeamFavoriteID]],Table2[team_id],Table2[team_name],_xlfn.XLOOKUP(Table1[[#This Row],[TeamFavoriteID]],Table2[team_id_pfr],Table2[team_name],"Even"))</f>
        <v>Tampa Bay Buccaneers</v>
      </c>
      <c r="M6730">
        <v>-3</v>
      </c>
      <c r="N6730">
        <f>IF(Table1[[#This Row],[TeamFavorite]]=Table1[[#This Row],[TeamHome]],Table1[[#This Row],[ScoreAway]]-Table1[[#This Row],[ScoreHome]],Table1[[#This Row],[ScoreHome]]-Table1[[#This Row],[ScoreAway]])</f>
        <v>-21</v>
      </c>
      <c r="O6730">
        <f>IF(Table1[[#This Row],[SpreadActual]]&lt;Table1[[#This Row],[SpreadFavorite]],1,0)</f>
        <v>1</v>
      </c>
      <c r="P6730">
        <v>40</v>
      </c>
      <c r="Q6730" t="s">
        <v>148</v>
      </c>
      <c r="R6730" t="b">
        <v>0</v>
      </c>
      <c r="S6730">
        <v>72</v>
      </c>
      <c r="T6730">
        <v>0</v>
      </c>
      <c r="V6730" t="s">
        <v>103</v>
      </c>
    </row>
    <row r="6731" spans="1:22" x14ac:dyDescent="0.2">
      <c r="A6731" s="1">
        <v>35743</v>
      </c>
      <c r="B6731">
        <v>1997</v>
      </c>
      <c r="C6731">
        <f>_xlfn.MAXIFS(Table1[ScheduleWeekWritten],Table1[ScheduleSeason],Table1[[#This Row],[ScheduleSeason]])</f>
        <v>17</v>
      </c>
      <c r="D6731">
        <v>11</v>
      </c>
      <c r="E6731" cm="1">
        <f t="array" ref="E6731">_xlfn.XLOOKUP(Table1[[#This Row],[ScheduleWeekWritten]],Table3[Game],100+Table3[Increase],Table1[[#This Row],[ScheduleWeekWritten]])</f>
        <v>11</v>
      </c>
      <c r="F6731" t="b">
        <v>0</v>
      </c>
      <c r="G6731" t="s">
        <v>28</v>
      </c>
      <c r="H6731">
        <v>10</v>
      </c>
      <c r="I6731">
        <v>31</v>
      </c>
      <c r="J6731" t="s">
        <v>115</v>
      </c>
      <c r="K6731" t="s">
        <v>70</v>
      </c>
      <c r="L6731" t="str">
        <f>_xlfn.XLOOKUP(Table1[[#This Row],[TeamFavoriteID]],Table2[team_id],Table2[team_name],_xlfn.XLOOKUP(Table1[[#This Row],[TeamFavoriteID]],Table2[team_id_pfr],Table2[team_name],"Even"))</f>
        <v>Boston Patriots</v>
      </c>
      <c r="M6731">
        <v>-3</v>
      </c>
      <c r="N6731">
        <f>IF(Table1[[#This Row],[TeamFavorite]]=Table1[[#This Row],[TeamHome]],Table1[[#This Row],[ScoreAway]]-Table1[[#This Row],[ScoreHome]],Table1[[#This Row],[ScoreHome]]-Table1[[#This Row],[ScoreAway]])</f>
        <v>-21</v>
      </c>
      <c r="O6731">
        <f>IF(Table1[[#This Row],[SpreadActual]]&lt;Table1[[#This Row],[SpreadFavorite]],1,0)</f>
        <v>1</v>
      </c>
      <c r="P6731">
        <v>41.5</v>
      </c>
      <c r="Q6731" t="s">
        <v>123</v>
      </c>
      <c r="R6731" t="b">
        <v>0</v>
      </c>
      <c r="S6731">
        <v>43</v>
      </c>
      <c r="T6731">
        <v>9</v>
      </c>
      <c r="U6731">
        <v>78</v>
      </c>
    </row>
    <row r="6732" spans="1:22" x14ac:dyDescent="0.2">
      <c r="A6732" s="1">
        <v>35743</v>
      </c>
      <c r="B6732">
        <v>1997</v>
      </c>
      <c r="C6732">
        <f>_xlfn.MAXIFS(Table1[ScheduleWeekWritten],Table1[ScheduleSeason],Table1[[#This Row],[ScheduleSeason]])</f>
        <v>17</v>
      </c>
      <c r="D6732">
        <v>11</v>
      </c>
      <c r="E6732" cm="1">
        <f t="array" ref="E6732">_xlfn.XLOOKUP(Table1[[#This Row],[ScheduleWeekWritten]],Table3[Game],100+Table3[Increase],Table1[[#This Row],[ScheduleWeekWritten]])</f>
        <v>11</v>
      </c>
      <c r="F6732" t="b">
        <v>0</v>
      </c>
      <c r="G6732" t="s">
        <v>67</v>
      </c>
      <c r="H6732">
        <v>24</v>
      </c>
      <c r="I6732">
        <v>6</v>
      </c>
      <c r="J6732" t="s">
        <v>149</v>
      </c>
      <c r="K6732" t="s">
        <v>68</v>
      </c>
      <c r="L6732" t="str">
        <f>_xlfn.XLOOKUP(Table1[[#This Row],[TeamFavoriteID]],Table2[team_id],Table2[team_name],_xlfn.XLOOKUP(Table1[[#This Row],[TeamFavoriteID]],Table2[team_id_pfr],Table2[team_name],"Even"))</f>
        <v>Dallas Cowboys</v>
      </c>
      <c r="M6732">
        <v>-8.5</v>
      </c>
      <c r="N6732">
        <f>IF(Table1[[#This Row],[TeamFavorite]]=Table1[[#This Row],[TeamHome]],Table1[[#This Row],[ScoreAway]]-Table1[[#This Row],[ScoreHome]],Table1[[#This Row],[ScoreHome]]-Table1[[#This Row],[ScoreAway]])</f>
        <v>-18</v>
      </c>
      <c r="O6732">
        <f>IF(Table1[[#This Row],[SpreadActual]]&lt;Table1[[#This Row],[SpreadFavorite]],1,0)</f>
        <v>1</v>
      </c>
      <c r="P6732">
        <v>38.5</v>
      </c>
      <c r="Q6732" t="s">
        <v>119</v>
      </c>
      <c r="R6732" t="b">
        <v>0</v>
      </c>
      <c r="S6732">
        <v>54</v>
      </c>
      <c r="T6732">
        <v>10</v>
      </c>
      <c r="U6732">
        <v>79</v>
      </c>
    </row>
    <row r="6733" spans="1:22" x14ac:dyDescent="0.2">
      <c r="A6733" s="1">
        <v>35743</v>
      </c>
      <c r="B6733">
        <v>1997</v>
      </c>
      <c r="C6733">
        <f>_xlfn.MAXIFS(Table1[ScheduleWeekWritten],Table1[ScheduleSeason],Table1[[#This Row],[ScheduleSeason]])</f>
        <v>17</v>
      </c>
      <c r="D6733">
        <v>11</v>
      </c>
      <c r="E6733" cm="1">
        <f t="array" ref="E6733">_xlfn.XLOOKUP(Table1[[#This Row],[ScheduleWeekWritten]],Table3[Game],100+Table3[Increase],Table1[[#This Row],[ScheduleWeekWritten]])</f>
        <v>11</v>
      </c>
      <c r="F6733" t="b">
        <v>0</v>
      </c>
      <c r="G6733" t="s">
        <v>24</v>
      </c>
      <c r="H6733">
        <v>34</v>
      </c>
      <c r="I6733">
        <v>0</v>
      </c>
      <c r="J6733" t="s">
        <v>152</v>
      </c>
      <c r="K6733" t="s">
        <v>88</v>
      </c>
      <c r="L6733" t="str">
        <f>_xlfn.XLOOKUP(Table1[[#This Row],[TeamFavoriteID]],Table2[team_id],Table2[team_name],_xlfn.XLOOKUP(Table1[[#This Row],[TeamFavoriteID]],Table2[team_id_pfr],Table2[team_name],"Even"))</f>
        <v>Denver Broncos</v>
      </c>
      <c r="M6733">
        <v>-8</v>
      </c>
      <c r="N6733">
        <f>IF(Table1[[#This Row],[TeamFavorite]]=Table1[[#This Row],[TeamHome]],Table1[[#This Row],[ScoreAway]]-Table1[[#This Row],[ScoreHome]],Table1[[#This Row],[ScoreHome]]-Table1[[#This Row],[ScoreAway]])</f>
        <v>-34</v>
      </c>
      <c r="O6733">
        <f>IF(Table1[[#This Row],[SpreadActual]]&lt;Table1[[#This Row],[SpreadFavorite]],1,0)</f>
        <v>1</v>
      </c>
      <c r="P6733">
        <v>42</v>
      </c>
      <c r="Q6733" t="s">
        <v>71</v>
      </c>
      <c r="R6733" t="b">
        <v>0</v>
      </c>
      <c r="S6733">
        <v>30</v>
      </c>
      <c r="T6733">
        <v>12</v>
      </c>
      <c r="U6733">
        <v>90</v>
      </c>
    </row>
    <row r="6734" spans="1:22" x14ac:dyDescent="0.2">
      <c r="A6734" s="1">
        <v>35743</v>
      </c>
      <c r="B6734">
        <v>1997</v>
      </c>
      <c r="C6734">
        <f>_xlfn.MAXIFS(Table1[ScheduleWeekWritten],Table1[ScheduleSeason],Table1[[#This Row],[ScheduleSeason]])</f>
        <v>17</v>
      </c>
      <c r="D6734">
        <v>11</v>
      </c>
      <c r="E6734" cm="1">
        <f t="array" ref="E6734">_xlfn.XLOOKUP(Table1[[#This Row],[ScheduleWeekWritten]],Table3[Game],100+Table3[Increase],Table1[[#This Row],[ScheduleWeekWritten]])</f>
        <v>11</v>
      </c>
      <c r="F6734" t="b">
        <v>0</v>
      </c>
      <c r="G6734" t="s">
        <v>33</v>
      </c>
      <c r="H6734">
        <v>17</v>
      </c>
      <c r="I6734">
        <v>7</v>
      </c>
      <c r="J6734" t="s">
        <v>153</v>
      </c>
      <c r="K6734" t="s">
        <v>35</v>
      </c>
      <c r="L6734" t="str">
        <f>_xlfn.XLOOKUP(Table1[[#This Row],[TeamFavoriteID]],Table2[team_id],Table2[team_name],_xlfn.XLOOKUP(Table1[[#This Row],[TeamFavoriteID]],Table2[team_id_pfr],Table2[team_name],"Even"))</f>
        <v>Green Bay Packers</v>
      </c>
      <c r="M6734">
        <v>-15</v>
      </c>
      <c r="N6734">
        <f>IF(Table1[[#This Row],[TeamFavorite]]=Table1[[#This Row],[TeamHome]],Table1[[#This Row],[ScoreAway]]-Table1[[#This Row],[ScoreHome]],Table1[[#This Row],[ScoreHome]]-Table1[[#This Row],[ScoreAway]])</f>
        <v>-10</v>
      </c>
      <c r="O6734">
        <f>IF(Table1[[#This Row],[SpreadActual]]&lt;Table1[[#This Row],[SpreadFavorite]],1,0)</f>
        <v>0</v>
      </c>
      <c r="P6734">
        <v>42.5</v>
      </c>
      <c r="Q6734" t="s">
        <v>82</v>
      </c>
      <c r="R6734" t="b">
        <v>0</v>
      </c>
      <c r="S6734">
        <v>38</v>
      </c>
      <c r="T6734">
        <v>7</v>
      </c>
      <c r="U6734">
        <v>85</v>
      </c>
    </row>
    <row r="6735" spans="1:22" x14ac:dyDescent="0.2">
      <c r="A6735" s="1">
        <v>35743</v>
      </c>
      <c r="B6735">
        <v>1997</v>
      </c>
      <c r="C6735">
        <f>_xlfn.MAXIFS(Table1[ScheduleWeekWritten],Table1[ScheduleSeason],Table1[[#This Row],[ScheduleSeason]])</f>
        <v>17</v>
      </c>
      <c r="D6735">
        <v>11</v>
      </c>
      <c r="E6735" cm="1">
        <f t="array" ref="E6735">_xlfn.XLOOKUP(Table1[[#This Row],[ScheduleWeekWritten]],Table3[Game],100+Table3[Increase],Table1[[#This Row],[ScheduleWeekWritten]])</f>
        <v>11</v>
      </c>
      <c r="F6735" t="b">
        <v>0</v>
      </c>
      <c r="G6735" t="s">
        <v>140</v>
      </c>
      <c r="H6735">
        <v>13</v>
      </c>
      <c r="I6735">
        <v>28</v>
      </c>
      <c r="J6735" t="s">
        <v>101</v>
      </c>
      <c r="K6735" t="s">
        <v>104</v>
      </c>
      <c r="L6735" t="str">
        <f>_xlfn.XLOOKUP(Table1[[#This Row],[TeamFavoriteID]],Table2[team_id],Table2[team_name],_xlfn.XLOOKUP(Table1[[#This Row],[TeamFavoriteID]],Table2[team_id_pfr],Table2[team_name],"Even"))</f>
        <v>Cincinnati Bengals</v>
      </c>
      <c r="M6735">
        <v>-2.5</v>
      </c>
      <c r="N6735">
        <f>IF(Table1[[#This Row],[TeamFavorite]]=Table1[[#This Row],[TeamHome]],Table1[[#This Row],[ScoreAway]]-Table1[[#This Row],[ScoreHome]],Table1[[#This Row],[ScoreHome]]-Table1[[#This Row],[ScoreAway]])</f>
        <v>-15</v>
      </c>
      <c r="O6735">
        <f>IF(Table1[[#This Row],[SpreadActual]]&lt;Table1[[#This Row],[SpreadFavorite]],1,0)</f>
        <v>1</v>
      </c>
      <c r="P6735">
        <v>40.5</v>
      </c>
      <c r="Q6735" t="s">
        <v>141</v>
      </c>
      <c r="R6735" t="b">
        <v>0</v>
      </c>
      <c r="S6735">
        <v>72</v>
      </c>
      <c r="T6735">
        <v>0</v>
      </c>
      <c r="V6735" t="s">
        <v>103</v>
      </c>
    </row>
    <row r="6736" spans="1:22" x14ac:dyDescent="0.2">
      <c r="A6736" s="1">
        <v>35743</v>
      </c>
      <c r="B6736">
        <v>1997</v>
      </c>
      <c r="C6736">
        <f>_xlfn.MAXIFS(Table1[ScheduleWeekWritten],Table1[ScheduleSeason],Table1[[#This Row],[ScheduleSeason]])</f>
        <v>17</v>
      </c>
      <c r="D6736">
        <v>11</v>
      </c>
      <c r="E6736" cm="1">
        <f t="array" ref="E6736">_xlfn.XLOOKUP(Table1[[#This Row],[ScheduleWeekWritten]],Table3[Game],100+Table3[Increase],Table1[[#This Row],[ScheduleWeekWritten]])</f>
        <v>11</v>
      </c>
      <c r="F6736" t="b">
        <v>0</v>
      </c>
      <c r="G6736" t="s">
        <v>154</v>
      </c>
      <c r="H6736">
        <v>24</v>
      </c>
      <c r="I6736">
        <v>10</v>
      </c>
      <c r="J6736" t="s">
        <v>42</v>
      </c>
      <c r="K6736" t="s">
        <v>161</v>
      </c>
      <c r="L6736" t="str">
        <f>_xlfn.XLOOKUP(Table1[[#This Row],[TeamFavoriteID]],Table2[team_id],Table2[team_name],_xlfn.XLOOKUP(Table1[[#This Row],[TeamFavoriteID]],Table2[team_id_pfr],Table2[team_name],"Even"))</f>
        <v>Jacksonville Jaguars</v>
      </c>
      <c r="M6736">
        <v>-5</v>
      </c>
      <c r="N6736">
        <f>IF(Table1[[#This Row],[TeamFavorite]]=Table1[[#This Row],[TeamHome]],Table1[[#This Row],[ScoreAway]]-Table1[[#This Row],[ScoreHome]],Table1[[#This Row],[ScoreHome]]-Table1[[#This Row],[ScoreAway]])</f>
        <v>-14</v>
      </c>
      <c r="O6736">
        <f>IF(Table1[[#This Row],[SpreadActual]]&lt;Table1[[#This Row],[SpreadFavorite]],1,0)</f>
        <v>1</v>
      </c>
      <c r="P6736">
        <v>42</v>
      </c>
      <c r="Q6736" t="s">
        <v>155</v>
      </c>
      <c r="R6736" t="b">
        <v>0</v>
      </c>
      <c r="S6736">
        <v>54</v>
      </c>
      <c r="T6736">
        <v>8</v>
      </c>
      <c r="U6736">
        <v>68</v>
      </c>
    </row>
    <row r="6737" spans="1:22" x14ac:dyDescent="0.2">
      <c r="A6737" s="1">
        <v>35743</v>
      </c>
      <c r="B6737">
        <v>1997</v>
      </c>
      <c r="C6737">
        <f>_xlfn.MAXIFS(Table1[ScheduleWeekWritten],Table1[ScheduleSeason],Table1[[#This Row],[ScheduleSeason]])</f>
        <v>17</v>
      </c>
      <c r="D6737">
        <v>11</v>
      </c>
      <c r="E6737" cm="1">
        <f t="array" ref="E6737">_xlfn.XLOOKUP(Table1[[#This Row],[ScheduleWeekWritten]],Table3[Game],100+Table3[Increase],Table1[[#This Row],[ScheduleWeekWritten]])</f>
        <v>11</v>
      </c>
      <c r="F6737" t="b">
        <v>0</v>
      </c>
      <c r="G6737" t="s">
        <v>19</v>
      </c>
      <c r="H6737">
        <v>24</v>
      </c>
      <c r="I6737">
        <v>17</v>
      </c>
      <c r="J6737" t="s">
        <v>31</v>
      </c>
      <c r="K6737" t="s">
        <v>91</v>
      </c>
      <c r="L6737" t="str">
        <f>_xlfn.XLOOKUP(Table1[[#This Row],[TeamFavoriteID]],Table2[team_id],Table2[team_name],_xlfn.XLOOKUP(Table1[[#This Row],[TeamFavoriteID]],Table2[team_id_pfr],Table2[team_name],"Even"))</f>
        <v>Miami Dolphins</v>
      </c>
      <c r="M6737">
        <v>-2.5</v>
      </c>
      <c r="N6737">
        <f>IF(Table1[[#This Row],[TeamFavorite]]=Table1[[#This Row],[TeamHome]],Table1[[#This Row],[ScoreAway]]-Table1[[#This Row],[ScoreHome]],Table1[[#This Row],[ScoreHome]]-Table1[[#This Row],[ScoreAway]])</f>
        <v>-7</v>
      </c>
      <c r="O6737">
        <f>IF(Table1[[#This Row],[SpreadActual]]&lt;Table1[[#This Row],[SpreadFavorite]],1,0)</f>
        <v>1</v>
      </c>
      <c r="P6737">
        <v>43</v>
      </c>
      <c r="Q6737" t="s">
        <v>143</v>
      </c>
      <c r="R6737" t="b">
        <v>0</v>
      </c>
      <c r="S6737">
        <v>64</v>
      </c>
      <c r="T6737">
        <v>6</v>
      </c>
      <c r="U6737">
        <v>66</v>
      </c>
    </row>
    <row r="6738" spans="1:22" x14ac:dyDescent="0.2">
      <c r="A6738" s="1">
        <v>35743</v>
      </c>
      <c r="B6738">
        <v>1997</v>
      </c>
      <c r="C6738">
        <f>_xlfn.MAXIFS(Table1[ScheduleWeekWritten],Table1[ScheduleSeason],Table1[[#This Row],[ScheduleSeason]])</f>
        <v>17</v>
      </c>
      <c r="D6738">
        <v>11</v>
      </c>
      <c r="E6738" cm="1">
        <f t="array" ref="E6738">_xlfn.XLOOKUP(Table1[[#This Row],[ScheduleWeekWritten]],Table3[Game],100+Table3[Increase],Table1[[#This Row],[ScheduleWeekWritten]])</f>
        <v>11</v>
      </c>
      <c r="F6738" t="b">
        <v>0</v>
      </c>
      <c r="G6738" t="s">
        <v>54</v>
      </c>
      <c r="H6738">
        <v>29</v>
      </c>
      <c r="I6738">
        <v>22</v>
      </c>
      <c r="J6738" t="s">
        <v>46</v>
      </c>
      <c r="K6738" t="s">
        <v>55</v>
      </c>
      <c r="L6738" t="str">
        <f>_xlfn.XLOOKUP(Table1[[#This Row],[TeamFavoriteID]],Table2[team_id],Table2[team_name],_xlfn.XLOOKUP(Table1[[#This Row],[TeamFavoriteID]],Table2[team_id_pfr],Table2[team_name],"Even"))</f>
        <v>Minnesota Vikings</v>
      </c>
      <c r="M6738">
        <v>-9</v>
      </c>
      <c r="N6738">
        <f>IF(Table1[[#This Row],[TeamFavorite]]=Table1[[#This Row],[TeamHome]],Table1[[#This Row],[ScoreAway]]-Table1[[#This Row],[ScoreHome]],Table1[[#This Row],[ScoreHome]]-Table1[[#This Row],[ScoreAway]])</f>
        <v>-7</v>
      </c>
      <c r="O6738">
        <f>IF(Table1[[#This Row],[SpreadActual]]&lt;Table1[[#This Row],[SpreadFavorite]],1,0)</f>
        <v>0</v>
      </c>
      <c r="P6738">
        <v>42.5</v>
      </c>
      <c r="Q6738" t="s">
        <v>137</v>
      </c>
      <c r="R6738" t="b">
        <v>0</v>
      </c>
      <c r="S6738">
        <v>72</v>
      </c>
      <c r="T6738">
        <v>0</v>
      </c>
      <c r="V6738" t="s">
        <v>103</v>
      </c>
    </row>
    <row r="6739" spans="1:22" x14ac:dyDescent="0.2">
      <c r="A6739" s="1">
        <v>35743</v>
      </c>
      <c r="B6739">
        <v>1997</v>
      </c>
      <c r="C6739">
        <f>_xlfn.MAXIFS(Table1[ScheduleWeekWritten],Table1[ScheduleSeason],Table1[[#This Row],[ScheduleSeason]])</f>
        <v>17</v>
      </c>
      <c r="D6739">
        <v>11</v>
      </c>
      <c r="E6739" cm="1">
        <f t="array" ref="E6739">_xlfn.XLOOKUP(Table1[[#This Row],[ScheduleWeekWritten]],Table3[Game],100+Table3[Increase],Table1[[#This Row],[ScheduleWeekWritten]])</f>
        <v>11</v>
      </c>
      <c r="F6739" t="b">
        <v>0</v>
      </c>
      <c r="G6739" t="s">
        <v>20</v>
      </c>
      <c r="H6739">
        <v>10</v>
      </c>
      <c r="I6739">
        <v>13</v>
      </c>
      <c r="J6739" t="s">
        <v>95</v>
      </c>
      <c r="K6739" t="s">
        <v>21</v>
      </c>
      <c r="L6739" t="str">
        <f>_xlfn.XLOOKUP(Table1[[#This Row],[TeamFavoriteID]],Table2[team_id],Table2[team_name],_xlfn.XLOOKUP(Table1[[#This Row],[TeamFavoriteID]],Table2[team_id_pfr],Table2[team_name],"Even"))</f>
        <v>Las Vegas Raiders</v>
      </c>
      <c r="M6739">
        <v>-9.5</v>
      </c>
      <c r="N6739">
        <f>IF(Table1[[#This Row],[TeamFavorite]]=Table1[[#This Row],[TeamHome]],Table1[[#This Row],[ScoreAway]]-Table1[[#This Row],[ScoreHome]],Table1[[#This Row],[ScoreHome]]-Table1[[#This Row],[ScoreAway]])</f>
        <v>-3</v>
      </c>
      <c r="O6739">
        <f>IF(Table1[[#This Row],[SpreadActual]]&lt;Table1[[#This Row],[SpreadFavorite]],1,0)</f>
        <v>0</v>
      </c>
      <c r="P6739">
        <v>43</v>
      </c>
      <c r="Q6739" t="s">
        <v>76</v>
      </c>
      <c r="R6739" t="b">
        <v>0</v>
      </c>
      <c r="S6739">
        <v>58</v>
      </c>
      <c r="T6739">
        <v>7</v>
      </c>
      <c r="U6739">
        <v>63</v>
      </c>
    </row>
    <row r="6740" spans="1:22" x14ac:dyDescent="0.2">
      <c r="A6740" s="1">
        <v>35743</v>
      </c>
      <c r="B6740">
        <v>1997</v>
      </c>
      <c r="C6740">
        <f>_xlfn.MAXIFS(Table1[ScheduleWeekWritten],Table1[ScheduleSeason],Table1[[#This Row],[ScheduleSeason]])</f>
        <v>17</v>
      </c>
      <c r="D6740">
        <v>11</v>
      </c>
      <c r="E6740" cm="1">
        <f t="array" ref="E6740">_xlfn.XLOOKUP(Table1[[#This Row],[ScheduleWeekWritten]],Table3[Game],100+Table3[Increase],Table1[[#This Row],[ScheduleWeekWritten]])</f>
        <v>11</v>
      </c>
      <c r="F6740" t="b">
        <v>0</v>
      </c>
      <c r="G6740" t="s">
        <v>49</v>
      </c>
      <c r="H6740">
        <v>37</v>
      </c>
      <c r="I6740">
        <v>0</v>
      </c>
      <c r="J6740" t="s">
        <v>158</v>
      </c>
      <c r="K6740" t="s">
        <v>51</v>
      </c>
      <c r="L6740" t="str">
        <f>_xlfn.XLOOKUP(Table1[[#This Row],[TeamFavoriteID]],Table2[team_id],Table2[team_name],_xlfn.XLOOKUP(Table1[[#This Row],[TeamFavoriteID]],Table2[team_id_pfr],Table2[team_name],"Even"))</f>
        <v>Pittsburgh Steelers</v>
      </c>
      <c r="M6740">
        <v>-6.5</v>
      </c>
      <c r="N6740">
        <f>IF(Table1[[#This Row],[TeamFavorite]]=Table1[[#This Row],[TeamHome]],Table1[[#This Row],[ScoreAway]]-Table1[[#This Row],[ScoreHome]],Table1[[#This Row],[ScoreHome]]-Table1[[#This Row],[ScoreAway]])</f>
        <v>-37</v>
      </c>
      <c r="O6740">
        <f>IF(Table1[[#This Row],[SpreadActual]]&lt;Table1[[#This Row],[SpreadFavorite]],1,0)</f>
        <v>1</v>
      </c>
      <c r="P6740">
        <v>45</v>
      </c>
      <c r="Q6740" t="s">
        <v>113</v>
      </c>
      <c r="R6740" t="b">
        <v>0</v>
      </c>
      <c r="S6740">
        <v>46</v>
      </c>
      <c r="T6740">
        <v>13</v>
      </c>
      <c r="U6740">
        <v>76</v>
      </c>
    </row>
    <row r="6741" spans="1:22" x14ac:dyDescent="0.2">
      <c r="A6741" s="1">
        <v>35743</v>
      </c>
      <c r="B6741">
        <v>1997</v>
      </c>
      <c r="C6741">
        <f>_xlfn.MAXIFS(Table1[ScheduleWeekWritten],Table1[ScheduleSeason],Table1[[#This Row],[ScheduleSeason]])</f>
        <v>17</v>
      </c>
      <c r="D6741">
        <v>11</v>
      </c>
      <c r="E6741" cm="1">
        <f t="array" ref="E6741">_xlfn.XLOOKUP(Table1[[#This Row],[ScheduleWeekWritten]],Table3[Game],100+Table3[Increase],Table1[[#This Row],[ScheduleWeekWritten]])</f>
        <v>11</v>
      </c>
      <c r="F6741" t="b">
        <v>0</v>
      </c>
      <c r="G6741" t="s">
        <v>27</v>
      </c>
      <c r="H6741">
        <v>31</v>
      </c>
      <c r="I6741">
        <v>37</v>
      </c>
      <c r="J6741" t="s">
        <v>128</v>
      </c>
      <c r="K6741" t="s">
        <v>132</v>
      </c>
      <c r="L6741" t="str">
        <f>_xlfn.XLOOKUP(Table1[[#This Row],[TeamFavoriteID]],Table2[team_id],Table2[team_name],_xlfn.XLOOKUP(Table1[[#This Row],[TeamFavoriteID]],Table2[team_id_pfr],Table2[team_name],"Even"))</f>
        <v>Seattle Seahawks</v>
      </c>
      <c r="M6741">
        <v>-3</v>
      </c>
      <c r="N6741">
        <f>IF(Table1[[#This Row],[TeamFavorite]]=Table1[[#This Row],[TeamHome]],Table1[[#This Row],[ScoreAway]]-Table1[[#This Row],[ScoreHome]],Table1[[#This Row],[ScoreHome]]-Table1[[#This Row],[ScoreAway]])</f>
        <v>-6</v>
      </c>
      <c r="O6741">
        <f>IF(Table1[[#This Row],[SpreadActual]]&lt;Table1[[#This Row],[SpreadFavorite]],1,0)</f>
        <v>1</v>
      </c>
      <c r="P6741">
        <v>41.5</v>
      </c>
      <c r="Q6741" t="s">
        <v>94</v>
      </c>
      <c r="R6741" t="b">
        <v>0</v>
      </c>
      <c r="S6741">
        <v>63</v>
      </c>
      <c r="T6741">
        <v>7</v>
      </c>
      <c r="U6741">
        <v>71</v>
      </c>
    </row>
    <row r="6742" spans="1:22" x14ac:dyDescent="0.2">
      <c r="A6742" s="1">
        <v>35743</v>
      </c>
      <c r="B6742">
        <v>1997</v>
      </c>
      <c r="C6742">
        <f>_xlfn.MAXIFS(Table1[ScheduleWeekWritten],Table1[ScheduleSeason],Table1[[#This Row],[ScheduleSeason]])</f>
        <v>17</v>
      </c>
      <c r="D6742">
        <v>11</v>
      </c>
      <c r="E6742" cm="1">
        <f t="array" ref="E6742">_xlfn.XLOOKUP(Table1[[#This Row],[ScheduleWeekWritten]],Table3[Game],100+Table3[Increase],Table1[[#This Row],[ScheduleWeekWritten]])</f>
        <v>11</v>
      </c>
      <c r="F6742" t="b">
        <v>0</v>
      </c>
      <c r="G6742" t="s">
        <v>163</v>
      </c>
      <c r="H6742">
        <v>10</v>
      </c>
      <c r="I6742">
        <v>6</v>
      </c>
      <c r="J6742" t="s">
        <v>50</v>
      </c>
      <c r="K6742" t="s">
        <v>25</v>
      </c>
      <c r="L6742" t="str">
        <f>_xlfn.XLOOKUP(Table1[[#This Row],[TeamFavoriteID]],Table2[team_id],Table2[team_name],_xlfn.XLOOKUP(Table1[[#This Row],[TeamFavoriteID]],Table2[team_id_pfr],Table2[team_name],"Even"))</f>
        <v>Houston Oilers</v>
      </c>
      <c r="M6742">
        <v>-2.5</v>
      </c>
      <c r="N6742">
        <f>IF(Table1[[#This Row],[TeamFavorite]]=Table1[[#This Row],[TeamHome]],Table1[[#This Row],[ScoreAway]]-Table1[[#This Row],[ScoreHome]],Table1[[#This Row],[ScoreHome]]-Table1[[#This Row],[ScoreAway]])</f>
        <v>4</v>
      </c>
      <c r="O6742">
        <f>IF(Table1[[#This Row],[SpreadActual]]&lt;Table1[[#This Row],[SpreadFavorite]],1,0)</f>
        <v>0</v>
      </c>
      <c r="P6742">
        <v>39</v>
      </c>
      <c r="Q6742" t="s">
        <v>164</v>
      </c>
      <c r="R6742" t="b">
        <v>0</v>
      </c>
      <c r="S6742">
        <v>46</v>
      </c>
      <c r="T6742">
        <v>7</v>
      </c>
      <c r="U6742">
        <v>79</v>
      </c>
    </row>
    <row r="6743" spans="1:22" x14ac:dyDescent="0.2">
      <c r="A6743" s="1">
        <v>35743</v>
      </c>
      <c r="B6743">
        <v>1997</v>
      </c>
      <c r="C6743">
        <f>_xlfn.MAXIFS(Table1[ScheduleWeekWritten],Table1[ScheduleSeason],Table1[[#This Row],[ScheduleSeason]])</f>
        <v>17</v>
      </c>
      <c r="D6743">
        <v>11</v>
      </c>
      <c r="E6743" cm="1">
        <f t="array" ref="E6743">_xlfn.XLOOKUP(Table1[[#This Row],[ScheduleWeekWritten]],Table3[Game],100+Table3[Increase],Table1[[#This Row],[ScheduleWeekWritten]])</f>
        <v>11</v>
      </c>
      <c r="F6743" t="b">
        <v>0</v>
      </c>
      <c r="G6743" t="s">
        <v>61</v>
      </c>
      <c r="H6743">
        <v>30</v>
      </c>
      <c r="I6743">
        <v>7</v>
      </c>
      <c r="J6743" t="s">
        <v>45</v>
      </c>
      <c r="K6743" t="s">
        <v>85</v>
      </c>
      <c r="L6743" t="str">
        <f>_xlfn.XLOOKUP(Table1[[#This Row],[TeamFavoriteID]],Table2[team_id],Table2[team_name],_xlfn.XLOOKUP(Table1[[#This Row],[TeamFavoriteID]],Table2[team_id_pfr],Table2[team_name],"Even"))</f>
        <v>Washington Commanders</v>
      </c>
      <c r="M6743">
        <v>-4</v>
      </c>
      <c r="N6743">
        <f>IF(Table1[[#This Row],[TeamFavorite]]=Table1[[#This Row],[TeamHome]],Table1[[#This Row],[ScoreAway]]-Table1[[#This Row],[ScoreHome]],Table1[[#This Row],[ScoreHome]]-Table1[[#This Row],[ScoreAway]])</f>
        <v>23</v>
      </c>
      <c r="O6743">
        <f>IF(Table1[[#This Row],[SpreadActual]]&lt;Table1[[#This Row],[SpreadFavorite]],1,0)</f>
        <v>0</v>
      </c>
      <c r="P6743">
        <v>41</v>
      </c>
      <c r="Q6743" t="s">
        <v>165</v>
      </c>
      <c r="R6743" t="b">
        <v>0</v>
      </c>
      <c r="S6743">
        <v>50</v>
      </c>
      <c r="T6743">
        <v>15</v>
      </c>
      <c r="U6743">
        <v>85</v>
      </c>
    </row>
    <row r="6744" spans="1:22" x14ac:dyDescent="0.2">
      <c r="A6744" s="1">
        <v>35744</v>
      </c>
      <c r="B6744">
        <v>1997</v>
      </c>
      <c r="C6744">
        <f>_xlfn.MAXIFS(Table1[ScheduleWeekWritten],Table1[ScheduleSeason],Table1[[#This Row],[ScheduleSeason]])</f>
        <v>17</v>
      </c>
      <c r="D6744">
        <v>11</v>
      </c>
      <c r="E6744" cm="1">
        <f t="array" ref="E6744">_xlfn.XLOOKUP(Table1[[#This Row],[ScheduleWeekWritten]],Table3[Game],100+Table3[Increase],Table1[[#This Row],[ScheduleWeekWritten]])</f>
        <v>11</v>
      </c>
      <c r="F6744" t="b">
        <v>0</v>
      </c>
      <c r="G6744" t="s">
        <v>58</v>
      </c>
      <c r="H6744">
        <v>12</v>
      </c>
      <c r="I6744">
        <v>24</v>
      </c>
      <c r="J6744" t="s">
        <v>53</v>
      </c>
      <c r="K6744" t="s">
        <v>87</v>
      </c>
      <c r="L6744" t="str">
        <f>_xlfn.XLOOKUP(Table1[[#This Row],[TeamFavoriteID]],Table2[team_id],Table2[team_name],_xlfn.XLOOKUP(Table1[[#This Row],[TeamFavoriteID]],Table2[team_id_pfr],Table2[team_name],"Even"))</f>
        <v>San Francisco 49ers</v>
      </c>
      <c r="M6744">
        <v>-3.5</v>
      </c>
      <c r="N6744">
        <f>IF(Table1[[#This Row],[TeamFavorite]]=Table1[[#This Row],[TeamHome]],Table1[[#This Row],[ScoreAway]]-Table1[[#This Row],[ScoreHome]],Table1[[#This Row],[ScoreHome]]-Table1[[#This Row],[ScoreAway]])</f>
        <v>-12</v>
      </c>
      <c r="O6744">
        <f>IF(Table1[[#This Row],[SpreadActual]]&lt;Table1[[#This Row],[SpreadFavorite]],1,0)</f>
        <v>1</v>
      </c>
      <c r="P6744">
        <v>39.5</v>
      </c>
      <c r="Q6744" t="s">
        <v>112</v>
      </c>
      <c r="R6744" t="b">
        <v>0</v>
      </c>
      <c r="S6744">
        <v>47</v>
      </c>
      <c r="T6744">
        <v>12</v>
      </c>
      <c r="U6744">
        <v>67</v>
      </c>
    </row>
    <row r="6745" spans="1:22" x14ac:dyDescent="0.2">
      <c r="A6745" s="1">
        <v>35750</v>
      </c>
      <c r="B6745">
        <v>1997</v>
      </c>
      <c r="C6745">
        <f>_xlfn.MAXIFS(Table1[ScheduleWeekWritten],Table1[ScheduleSeason],Table1[[#This Row],[ScheduleSeason]])</f>
        <v>17</v>
      </c>
      <c r="D6745">
        <v>12</v>
      </c>
      <c r="E6745" cm="1">
        <f t="array" ref="E6745">_xlfn.XLOOKUP(Table1[[#This Row],[ScheduleWeekWritten]],Table3[Game],100+Table3[Increase],Table1[[#This Row],[ScheduleWeekWritten]])</f>
        <v>12</v>
      </c>
      <c r="F6745" t="b">
        <v>0</v>
      </c>
      <c r="G6745" t="s">
        <v>158</v>
      </c>
      <c r="H6745">
        <v>10</v>
      </c>
      <c r="I6745">
        <v>10</v>
      </c>
      <c r="J6745" t="s">
        <v>58</v>
      </c>
      <c r="K6745" t="s">
        <v>159</v>
      </c>
      <c r="L6745" t="str">
        <f>_xlfn.XLOOKUP(Table1[[#This Row],[TeamFavoriteID]],Table2[team_id],Table2[team_name],_xlfn.XLOOKUP(Table1[[#This Row],[TeamFavoriteID]],Table2[team_id_pfr],Table2[team_name],"Even"))</f>
        <v>Baltimore Ravens</v>
      </c>
      <c r="M6745">
        <v>-2.5</v>
      </c>
      <c r="N6745">
        <f>IF(Table1[[#This Row],[TeamFavorite]]=Table1[[#This Row],[TeamHome]],Table1[[#This Row],[ScoreAway]]-Table1[[#This Row],[ScoreHome]],Table1[[#This Row],[ScoreHome]]-Table1[[#This Row],[ScoreAway]])</f>
        <v>0</v>
      </c>
      <c r="O6745">
        <f>IF(Table1[[#This Row],[SpreadActual]]&lt;Table1[[#This Row],[SpreadFavorite]],1,0)</f>
        <v>0</v>
      </c>
      <c r="P6745">
        <v>41</v>
      </c>
      <c r="Q6745" t="s">
        <v>80</v>
      </c>
      <c r="R6745" t="b">
        <v>0</v>
      </c>
      <c r="S6745">
        <v>38</v>
      </c>
      <c r="T6745">
        <v>14</v>
      </c>
      <c r="U6745">
        <v>68</v>
      </c>
    </row>
    <row r="6746" spans="1:22" x14ac:dyDescent="0.2">
      <c r="A6746" s="1">
        <v>35750</v>
      </c>
      <c r="B6746">
        <v>1997</v>
      </c>
      <c r="C6746">
        <f>_xlfn.MAXIFS(Table1[ScheduleWeekWritten],Table1[ScheduleSeason],Table1[[#This Row],[ScheduleSeason]])</f>
        <v>17</v>
      </c>
      <c r="D6746">
        <v>12</v>
      </c>
      <c r="E6746" cm="1">
        <f t="array" ref="E6746">_xlfn.XLOOKUP(Table1[[#This Row],[ScheduleWeekWritten]],Table3[Game],100+Table3[Increase],Table1[[#This Row],[ScheduleWeekWritten]])</f>
        <v>12</v>
      </c>
      <c r="F6746" t="b">
        <v>0</v>
      </c>
      <c r="G6746" t="s">
        <v>46</v>
      </c>
      <c r="H6746">
        <v>15</v>
      </c>
      <c r="I6746">
        <v>23</v>
      </c>
      <c r="J6746" t="s">
        <v>31</v>
      </c>
      <c r="K6746" t="s">
        <v>32</v>
      </c>
      <c r="L6746" t="str">
        <f>_xlfn.XLOOKUP(Table1[[#This Row],[TeamFavoriteID]],Table2[team_id],Table2[team_name],_xlfn.XLOOKUP(Table1[[#This Row],[TeamFavoriteID]],Table2[team_id_pfr],Table2[team_name],"Even"))</f>
        <v>New York Jets</v>
      </c>
      <c r="M6746">
        <v>-3</v>
      </c>
      <c r="N6746">
        <f>IF(Table1[[#This Row],[TeamFavorite]]=Table1[[#This Row],[TeamHome]],Table1[[#This Row],[ScoreAway]]-Table1[[#This Row],[ScoreHome]],Table1[[#This Row],[ScoreHome]]-Table1[[#This Row],[ScoreAway]])</f>
        <v>-8</v>
      </c>
      <c r="O6746">
        <f>IF(Table1[[#This Row],[SpreadActual]]&lt;Table1[[#This Row],[SpreadFavorite]],1,0)</f>
        <v>1</v>
      </c>
      <c r="P6746">
        <v>41</v>
      </c>
      <c r="Q6746" t="s">
        <v>114</v>
      </c>
      <c r="R6746" t="b">
        <v>0</v>
      </c>
      <c r="S6746">
        <v>25</v>
      </c>
      <c r="T6746">
        <v>11</v>
      </c>
      <c r="U6746">
        <v>78</v>
      </c>
    </row>
    <row r="6747" spans="1:22" x14ac:dyDescent="0.2">
      <c r="A6747" s="1">
        <v>35750</v>
      </c>
      <c r="B6747">
        <v>1997</v>
      </c>
      <c r="C6747">
        <f>_xlfn.MAXIFS(Table1[ScheduleWeekWritten],Table1[ScheduleSeason],Table1[[#This Row],[ScheduleSeason]])</f>
        <v>17</v>
      </c>
      <c r="D6747">
        <v>12</v>
      </c>
      <c r="E6747" cm="1">
        <f t="array" ref="E6747">_xlfn.XLOOKUP(Table1[[#This Row],[ScheduleWeekWritten]],Table3[Game],100+Table3[Increase],Table1[[#This Row],[ScheduleWeekWritten]])</f>
        <v>12</v>
      </c>
      <c r="F6747" t="b">
        <v>0</v>
      </c>
      <c r="G6747" t="s">
        <v>67</v>
      </c>
      <c r="H6747">
        <v>17</v>
      </c>
      <c r="I6747">
        <v>14</v>
      </c>
      <c r="J6747" t="s">
        <v>61</v>
      </c>
      <c r="K6747" t="s">
        <v>68</v>
      </c>
      <c r="L6747" t="str">
        <f>_xlfn.XLOOKUP(Table1[[#This Row],[TeamFavoriteID]],Table2[team_id],Table2[team_name],_xlfn.XLOOKUP(Table1[[#This Row],[TeamFavoriteID]],Table2[team_id_pfr],Table2[team_name],"Even"))</f>
        <v>Dallas Cowboys</v>
      </c>
      <c r="M6747">
        <v>-5.5</v>
      </c>
      <c r="N6747">
        <f>IF(Table1[[#This Row],[TeamFavorite]]=Table1[[#This Row],[TeamHome]],Table1[[#This Row],[ScoreAway]]-Table1[[#This Row],[ScoreHome]],Table1[[#This Row],[ScoreHome]]-Table1[[#This Row],[ScoreAway]])</f>
        <v>-3</v>
      </c>
      <c r="O6747">
        <f>IF(Table1[[#This Row],[SpreadActual]]&lt;Table1[[#This Row],[SpreadFavorite]],1,0)</f>
        <v>0</v>
      </c>
      <c r="P6747">
        <v>38.5</v>
      </c>
      <c r="Q6747" t="s">
        <v>119</v>
      </c>
      <c r="R6747" t="b">
        <v>0</v>
      </c>
      <c r="S6747">
        <v>37</v>
      </c>
      <c r="T6747">
        <v>8</v>
      </c>
      <c r="U6747">
        <v>56</v>
      </c>
    </row>
    <row r="6748" spans="1:22" x14ac:dyDescent="0.2">
      <c r="A6748" s="1">
        <v>35750</v>
      </c>
      <c r="B6748">
        <v>1997</v>
      </c>
      <c r="C6748">
        <f>_xlfn.MAXIFS(Table1[ScheduleWeekWritten],Table1[ScheduleSeason],Table1[[#This Row],[ScheduleSeason]])</f>
        <v>17</v>
      </c>
      <c r="D6748">
        <v>12</v>
      </c>
      <c r="E6748" cm="1">
        <f t="array" ref="E6748">_xlfn.XLOOKUP(Table1[[#This Row],[ScheduleWeekWritten]],Table3[Game],100+Table3[Increase],Table1[[#This Row],[ScheduleWeekWritten]])</f>
        <v>12</v>
      </c>
      <c r="F6748" t="b">
        <v>0</v>
      </c>
      <c r="G6748" t="s">
        <v>45</v>
      </c>
      <c r="H6748">
        <v>38</v>
      </c>
      <c r="I6748">
        <v>15</v>
      </c>
      <c r="J6748" t="s">
        <v>54</v>
      </c>
      <c r="K6748" t="s">
        <v>55</v>
      </c>
      <c r="L6748" t="str">
        <f>_xlfn.XLOOKUP(Table1[[#This Row],[TeamFavoriteID]],Table2[team_id],Table2[team_name],_xlfn.XLOOKUP(Table1[[#This Row],[TeamFavoriteID]],Table2[team_id_pfr],Table2[team_name],"Even"))</f>
        <v>Minnesota Vikings</v>
      </c>
      <c r="M6748">
        <v>-1</v>
      </c>
      <c r="N6748">
        <f>IF(Table1[[#This Row],[TeamFavorite]]=Table1[[#This Row],[TeamHome]],Table1[[#This Row],[ScoreAway]]-Table1[[#This Row],[ScoreHome]],Table1[[#This Row],[ScoreHome]]-Table1[[#This Row],[ScoreAway]])</f>
        <v>23</v>
      </c>
      <c r="O6748">
        <f>IF(Table1[[#This Row],[SpreadActual]]&lt;Table1[[#This Row],[SpreadFavorite]],1,0)</f>
        <v>0</v>
      </c>
      <c r="P6748">
        <v>43</v>
      </c>
      <c r="Q6748" t="s">
        <v>125</v>
      </c>
      <c r="R6748" t="b">
        <v>0</v>
      </c>
      <c r="S6748">
        <v>72</v>
      </c>
      <c r="T6748">
        <v>0</v>
      </c>
      <c r="V6748" t="s">
        <v>103</v>
      </c>
    </row>
    <row r="6749" spans="1:22" x14ac:dyDescent="0.2">
      <c r="A6749" s="1">
        <v>35750</v>
      </c>
      <c r="B6749">
        <v>1997</v>
      </c>
      <c r="C6749">
        <f>_xlfn.MAXIFS(Table1[ScheduleWeekWritten],Table1[ScheduleSeason],Table1[[#This Row],[ScheduleSeason]])</f>
        <v>17</v>
      </c>
      <c r="D6749">
        <v>12</v>
      </c>
      <c r="E6749" cm="1">
        <f t="array" ref="E6749">_xlfn.XLOOKUP(Table1[[#This Row],[ScheduleWeekWritten]],Table3[Game],100+Table3[Increase],Table1[[#This Row],[ScheduleWeekWritten]])</f>
        <v>12</v>
      </c>
      <c r="F6749" t="b">
        <v>0</v>
      </c>
      <c r="G6749" t="s">
        <v>140</v>
      </c>
      <c r="H6749">
        <v>41</v>
      </c>
      <c r="I6749">
        <v>38</v>
      </c>
      <c r="J6749" t="s">
        <v>33</v>
      </c>
      <c r="K6749" t="s">
        <v>35</v>
      </c>
      <c r="L6749" t="str">
        <f>_xlfn.XLOOKUP(Table1[[#This Row],[TeamFavoriteID]],Table2[team_id],Table2[team_name],_xlfn.XLOOKUP(Table1[[#This Row],[TeamFavoriteID]],Table2[team_id_pfr],Table2[team_name],"Even"))</f>
        <v>Green Bay Packers</v>
      </c>
      <c r="M6749">
        <v>-13</v>
      </c>
      <c r="N6749">
        <f>IF(Table1[[#This Row],[TeamFavorite]]=Table1[[#This Row],[TeamHome]],Table1[[#This Row],[ScoreAway]]-Table1[[#This Row],[ScoreHome]],Table1[[#This Row],[ScoreHome]]-Table1[[#This Row],[ScoreAway]])</f>
        <v>3</v>
      </c>
      <c r="O6749">
        <f>IF(Table1[[#This Row],[SpreadActual]]&lt;Table1[[#This Row],[SpreadFavorite]],1,0)</f>
        <v>0</v>
      </c>
      <c r="P6749">
        <v>39.5</v>
      </c>
      <c r="Q6749" t="s">
        <v>141</v>
      </c>
      <c r="R6749" t="b">
        <v>0</v>
      </c>
      <c r="S6749">
        <v>72</v>
      </c>
      <c r="T6749">
        <v>0</v>
      </c>
      <c r="V6749" t="s">
        <v>103</v>
      </c>
    </row>
    <row r="6750" spans="1:22" x14ac:dyDescent="0.2">
      <c r="A6750" s="1">
        <v>35750</v>
      </c>
      <c r="B6750">
        <v>1997</v>
      </c>
      <c r="C6750">
        <f>_xlfn.MAXIFS(Table1[ScheduleWeekWritten],Table1[ScheduleSeason],Table1[[#This Row],[ScheduleSeason]])</f>
        <v>17</v>
      </c>
      <c r="D6750">
        <v>12</v>
      </c>
      <c r="E6750" cm="1">
        <f t="array" ref="E6750">_xlfn.XLOOKUP(Table1[[#This Row],[ScheduleWeekWritten]],Table3[Game],100+Table3[Increase],Table1[[#This Row],[ScheduleWeekWritten]])</f>
        <v>12</v>
      </c>
      <c r="F6750" t="b">
        <v>0</v>
      </c>
      <c r="G6750" t="s">
        <v>154</v>
      </c>
      <c r="H6750">
        <v>17</v>
      </c>
      <c r="I6750">
        <v>9</v>
      </c>
      <c r="J6750" t="s">
        <v>163</v>
      </c>
      <c r="K6750" t="s">
        <v>161</v>
      </c>
      <c r="L6750" t="str">
        <f>_xlfn.XLOOKUP(Table1[[#This Row],[TeamFavoriteID]],Table2[team_id],Table2[team_name],_xlfn.XLOOKUP(Table1[[#This Row],[TeamFavoriteID]],Table2[team_id_pfr],Table2[team_name],"Even"))</f>
        <v>Jacksonville Jaguars</v>
      </c>
      <c r="M6750">
        <v>-6</v>
      </c>
      <c r="N6750">
        <f>IF(Table1[[#This Row],[TeamFavorite]]=Table1[[#This Row],[TeamHome]],Table1[[#This Row],[ScoreAway]]-Table1[[#This Row],[ScoreHome]],Table1[[#This Row],[ScoreHome]]-Table1[[#This Row],[ScoreAway]])</f>
        <v>-8</v>
      </c>
      <c r="O6750">
        <f>IF(Table1[[#This Row],[SpreadActual]]&lt;Table1[[#This Row],[SpreadFavorite]],1,0)</f>
        <v>1</v>
      </c>
      <c r="P6750">
        <v>42.5</v>
      </c>
      <c r="Q6750" t="s">
        <v>155</v>
      </c>
      <c r="R6750" t="b">
        <v>0</v>
      </c>
      <c r="S6750">
        <v>56</v>
      </c>
      <c r="T6750">
        <v>10</v>
      </c>
      <c r="U6750">
        <v>58</v>
      </c>
    </row>
    <row r="6751" spans="1:22" x14ac:dyDescent="0.2">
      <c r="A6751" s="1">
        <v>35750</v>
      </c>
      <c r="B6751">
        <v>1997</v>
      </c>
      <c r="C6751">
        <f>_xlfn.MAXIFS(Table1[ScheduleWeekWritten],Table1[ScheduleSeason],Table1[[#This Row],[ScheduleSeason]])</f>
        <v>17</v>
      </c>
      <c r="D6751">
        <v>12</v>
      </c>
      <c r="E6751" cm="1">
        <f t="array" ref="E6751">_xlfn.XLOOKUP(Table1[[#This Row],[ScheduleWeekWritten]],Table3[Game],100+Table3[Increase],Table1[[#This Row],[ScheduleWeekWritten]])</f>
        <v>12</v>
      </c>
      <c r="F6751" t="b">
        <v>0</v>
      </c>
      <c r="G6751" t="s">
        <v>42</v>
      </c>
      <c r="H6751">
        <v>24</v>
      </c>
      <c r="I6751">
        <v>22</v>
      </c>
      <c r="J6751" t="s">
        <v>24</v>
      </c>
      <c r="K6751" t="s">
        <v>88</v>
      </c>
      <c r="L6751" t="str">
        <f>_xlfn.XLOOKUP(Table1[[#This Row],[TeamFavoriteID]],Table2[team_id],Table2[team_name],_xlfn.XLOOKUP(Table1[[#This Row],[TeamFavoriteID]],Table2[team_id_pfr],Table2[team_name],"Even"))</f>
        <v>Denver Broncos</v>
      </c>
      <c r="M6751">
        <v>-3</v>
      </c>
      <c r="N6751">
        <f>IF(Table1[[#This Row],[TeamFavorite]]=Table1[[#This Row],[TeamHome]],Table1[[#This Row],[ScoreAway]]-Table1[[#This Row],[ScoreHome]],Table1[[#This Row],[ScoreHome]]-Table1[[#This Row],[ScoreAway]])</f>
        <v>2</v>
      </c>
      <c r="O6751">
        <f>IF(Table1[[#This Row],[SpreadActual]]&lt;Table1[[#This Row],[SpreadFavorite]],1,0)</f>
        <v>0</v>
      </c>
      <c r="P6751">
        <v>40</v>
      </c>
      <c r="Q6751" t="s">
        <v>117</v>
      </c>
      <c r="R6751" t="b">
        <v>0</v>
      </c>
      <c r="S6751">
        <v>24</v>
      </c>
      <c r="T6751">
        <v>8</v>
      </c>
      <c r="U6751">
        <v>71</v>
      </c>
    </row>
    <row r="6752" spans="1:22" x14ac:dyDescent="0.2">
      <c r="A6752" s="1">
        <v>35750</v>
      </c>
      <c r="B6752">
        <v>1997</v>
      </c>
      <c r="C6752">
        <f>_xlfn.MAXIFS(Table1[ScheduleWeekWritten],Table1[ScheduleSeason],Table1[[#This Row],[ScheduleSeason]])</f>
        <v>17</v>
      </c>
      <c r="D6752">
        <v>12</v>
      </c>
      <c r="E6752" cm="1">
        <f t="array" ref="E6752">_xlfn.XLOOKUP(Table1[[#This Row],[ScheduleWeekWritten]],Table3[Game],100+Table3[Increase],Table1[[#This Row],[ScheduleWeekWritten]])</f>
        <v>12</v>
      </c>
      <c r="F6752" t="b">
        <v>0</v>
      </c>
      <c r="G6752" t="s">
        <v>95</v>
      </c>
      <c r="H6752">
        <v>20</v>
      </c>
      <c r="I6752">
        <v>17</v>
      </c>
      <c r="J6752" t="s">
        <v>128</v>
      </c>
      <c r="K6752" t="s">
        <v>132</v>
      </c>
      <c r="L6752" t="str">
        <f>_xlfn.XLOOKUP(Table1[[#This Row],[TeamFavoriteID]],Table2[team_id],Table2[team_name],_xlfn.XLOOKUP(Table1[[#This Row],[TeamFavoriteID]],Table2[team_id_pfr],Table2[team_name],"Even"))</f>
        <v>Seattle Seahawks</v>
      </c>
      <c r="M6752">
        <v>-6</v>
      </c>
      <c r="N6752">
        <f>IF(Table1[[#This Row],[TeamFavorite]]=Table1[[#This Row],[TeamHome]],Table1[[#This Row],[ScoreAway]]-Table1[[#This Row],[ScoreHome]],Table1[[#This Row],[ScoreHome]]-Table1[[#This Row],[ScoreAway]])</f>
        <v>3</v>
      </c>
      <c r="O6752">
        <f>IF(Table1[[#This Row],[SpreadActual]]&lt;Table1[[#This Row],[SpreadFavorite]],1,0)</f>
        <v>0</v>
      </c>
      <c r="P6752">
        <v>39</v>
      </c>
      <c r="Q6752" t="s">
        <v>124</v>
      </c>
      <c r="R6752" t="b">
        <v>0</v>
      </c>
      <c r="S6752">
        <v>72</v>
      </c>
      <c r="T6752">
        <v>0</v>
      </c>
      <c r="V6752" t="s">
        <v>103</v>
      </c>
    </row>
    <row r="6753" spans="1:22" x14ac:dyDescent="0.2">
      <c r="A6753" s="1">
        <v>35750</v>
      </c>
      <c r="B6753">
        <v>1997</v>
      </c>
      <c r="C6753">
        <f>_xlfn.MAXIFS(Table1[ScheduleWeekWritten],Table1[ScheduleSeason],Table1[[#This Row],[ScheduleSeason]])</f>
        <v>17</v>
      </c>
      <c r="D6753">
        <v>12</v>
      </c>
      <c r="E6753" cm="1">
        <f t="array" ref="E6753">_xlfn.XLOOKUP(Table1[[#This Row],[ScheduleWeekWritten]],Table3[Game],100+Table3[Increase],Table1[[#This Row],[ScheduleWeekWritten]])</f>
        <v>12</v>
      </c>
      <c r="F6753" t="b">
        <v>0</v>
      </c>
      <c r="G6753" t="s">
        <v>50</v>
      </c>
      <c r="H6753">
        <v>19</v>
      </c>
      <c r="I6753">
        <v>10</v>
      </c>
      <c r="J6753" t="s">
        <v>149</v>
      </c>
      <c r="K6753" t="s">
        <v>90</v>
      </c>
      <c r="L6753" t="str">
        <f>_xlfn.XLOOKUP(Table1[[#This Row],[TeamFavoriteID]],Table2[team_id],Table2[team_name],_xlfn.XLOOKUP(Table1[[#This Row],[TeamFavoriteID]],Table2[team_id_pfr],Table2[team_name],"Even"))</f>
        <v>New York Giants</v>
      </c>
      <c r="M6753">
        <v>-5.5</v>
      </c>
      <c r="N6753">
        <f>IF(Table1[[#This Row],[TeamFavorite]]=Table1[[#This Row],[TeamHome]],Table1[[#This Row],[ScoreAway]]-Table1[[#This Row],[ScoreHome]],Table1[[#This Row],[ScoreHome]]-Table1[[#This Row],[ScoreAway]])</f>
        <v>-9</v>
      </c>
      <c r="O6753">
        <f>IF(Table1[[#This Row],[SpreadActual]]&lt;Table1[[#This Row],[SpreadFavorite]],1,0)</f>
        <v>1</v>
      </c>
      <c r="P6753">
        <v>37</v>
      </c>
      <c r="Q6753" t="s">
        <v>126</v>
      </c>
      <c r="R6753" t="b">
        <v>0</v>
      </c>
      <c r="S6753">
        <v>38</v>
      </c>
      <c r="T6753">
        <v>17</v>
      </c>
      <c r="U6753">
        <v>69</v>
      </c>
    </row>
    <row r="6754" spans="1:22" x14ac:dyDescent="0.2">
      <c r="A6754" s="1">
        <v>35750</v>
      </c>
      <c r="B6754">
        <v>1997</v>
      </c>
      <c r="C6754">
        <f>_xlfn.MAXIFS(Table1[ScheduleWeekWritten],Table1[ScheduleSeason],Table1[[#This Row],[ScheduleSeason]])</f>
        <v>17</v>
      </c>
      <c r="D6754">
        <v>12</v>
      </c>
      <c r="E6754" cm="1">
        <f t="array" ref="E6754">_xlfn.XLOOKUP(Table1[[#This Row],[ScheduleWeekWritten]],Table3[Game],100+Table3[Increase],Table1[[#This Row],[ScheduleWeekWritten]])</f>
        <v>12</v>
      </c>
      <c r="F6754" t="b">
        <v>0</v>
      </c>
      <c r="G6754" t="s">
        <v>49</v>
      </c>
      <c r="H6754">
        <v>20</v>
      </c>
      <c r="I6754">
        <v>3</v>
      </c>
      <c r="J6754" t="s">
        <v>101</v>
      </c>
      <c r="K6754" t="s">
        <v>51</v>
      </c>
      <c r="L6754" t="str">
        <f>_xlfn.XLOOKUP(Table1[[#This Row],[TeamFavoriteID]],Table2[team_id],Table2[team_name],_xlfn.XLOOKUP(Table1[[#This Row],[TeamFavoriteID]],Table2[team_id_pfr],Table2[team_name],"Even"))</f>
        <v>Pittsburgh Steelers</v>
      </c>
      <c r="M6754">
        <v>-9.5</v>
      </c>
      <c r="N6754">
        <f>IF(Table1[[#This Row],[TeamFavorite]]=Table1[[#This Row],[TeamHome]],Table1[[#This Row],[ScoreAway]]-Table1[[#This Row],[ScoreHome]],Table1[[#This Row],[ScoreHome]]-Table1[[#This Row],[ScoreAway]])</f>
        <v>-17</v>
      </c>
      <c r="O6754">
        <f>IF(Table1[[#This Row],[SpreadActual]]&lt;Table1[[#This Row],[SpreadFavorite]],1,0)</f>
        <v>1</v>
      </c>
      <c r="P6754">
        <v>43</v>
      </c>
      <c r="Q6754" t="s">
        <v>113</v>
      </c>
      <c r="R6754" t="b">
        <v>0</v>
      </c>
      <c r="S6754">
        <v>29</v>
      </c>
      <c r="T6754">
        <v>15</v>
      </c>
      <c r="U6754">
        <v>78</v>
      </c>
    </row>
    <row r="6755" spans="1:22" x14ac:dyDescent="0.2">
      <c r="A6755" s="1">
        <v>35750</v>
      </c>
      <c r="B6755">
        <v>1997</v>
      </c>
      <c r="C6755">
        <f>_xlfn.MAXIFS(Table1[ScheduleWeekWritten],Table1[ScheduleSeason],Table1[[#This Row],[ScheduleSeason]])</f>
        <v>17</v>
      </c>
      <c r="D6755">
        <v>12</v>
      </c>
      <c r="E6755" cm="1">
        <f t="array" ref="E6755">_xlfn.XLOOKUP(Table1[[#This Row],[ScheduleWeekWritten]],Table3[Game],100+Table3[Increase],Table1[[#This Row],[ScheduleWeekWritten]])</f>
        <v>12</v>
      </c>
      <c r="F6755" t="b">
        <v>0</v>
      </c>
      <c r="G6755" t="s">
        <v>27</v>
      </c>
      <c r="H6755">
        <v>13</v>
      </c>
      <c r="I6755">
        <v>38</v>
      </c>
      <c r="J6755" t="s">
        <v>20</v>
      </c>
      <c r="K6755" t="s">
        <v>89</v>
      </c>
      <c r="L6755" t="str">
        <f>_xlfn.XLOOKUP(Table1[[#This Row],[TeamFavoriteID]],Table2[team_id],Table2[team_name],_xlfn.XLOOKUP(Table1[[#This Row],[TeamFavoriteID]],Table2[team_id_pfr],Table2[team_name],"Even"))</f>
        <v>Even</v>
      </c>
      <c r="M6755">
        <v>0</v>
      </c>
      <c r="N6755">
        <f>IF(Table1[[#This Row],[TeamFavorite]]=Table1[[#This Row],[TeamHome]],Table1[[#This Row],[ScoreAway]]-Table1[[#This Row],[ScoreHome]],Table1[[#This Row],[ScoreHome]]-Table1[[#This Row],[ScoreAway]])</f>
        <v>-25</v>
      </c>
      <c r="O6755">
        <f>IF(Table1[[#This Row],[SpreadActual]]&lt;Table1[[#This Row],[SpreadFavorite]],1,0)</f>
        <v>1</v>
      </c>
      <c r="P6755">
        <v>44</v>
      </c>
      <c r="Q6755" t="s">
        <v>94</v>
      </c>
      <c r="R6755" t="b">
        <v>0</v>
      </c>
      <c r="S6755">
        <v>61</v>
      </c>
      <c r="T6755">
        <v>6</v>
      </c>
      <c r="U6755">
        <v>72</v>
      </c>
    </row>
    <row r="6756" spans="1:22" x14ac:dyDescent="0.2">
      <c r="A6756" s="1">
        <v>35750</v>
      </c>
      <c r="B6756">
        <v>1997</v>
      </c>
      <c r="C6756">
        <f>_xlfn.MAXIFS(Table1[ScheduleWeekWritten],Table1[ScheduleSeason],Table1[[#This Row],[ScheduleSeason]])</f>
        <v>17</v>
      </c>
      <c r="D6756">
        <v>12</v>
      </c>
      <c r="E6756" cm="1">
        <f t="array" ref="E6756">_xlfn.XLOOKUP(Table1[[#This Row],[ScheduleWeekWritten]],Table3[Game],100+Table3[Increase],Table1[[#This Row],[ScheduleWeekWritten]])</f>
        <v>12</v>
      </c>
      <c r="F6756" t="b">
        <v>0</v>
      </c>
      <c r="G6756" t="s">
        <v>53</v>
      </c>
      <c r="H6756">
        <v>27</v>
      </c>
      <c r="I6756">
        <v>19</v>
      </c>
      <c r="J6756" t="s">
        <v>152</v>
      </c>
      <c r="K6756" t="s">
        <v>87</v>
      </c>
      <c r="L6756" t="str">
        <f>_xlfn.XLOOKUP(Table1[[#This Row],[TeamFavoriteID]],Table2[team_id],Table2[team_name],_xlfn.XLOOKUP(Table1[[#This Row],[TeamFavoriteID]],Table2[team_id_pfr],Table2[team_name],"Even"))</f>
        <v>San Francisco 49ers</v>
      </c>
      <c r="M6756">
        <v>-10</v>
      </c>
      <c r="N6756">
        <f>IF(Table1[[#This Row],[TeamFavorite]]=Table1[[#This Row],[TeamHome]],Table1[[#This Row],[ScoreAway]]-Table1[[#This Row],[ScoreHome]],Table1[[#This Row],[ScoreHome]]-Table1[[#This Row],[ScoreAway]])</f>
        <v>-8</v>
      </c>
      <c r="O6756">
        <f>IF(Table1[[#This Row],[SpreadActual]]&lt;Table1[[#This Row],[SpreadFavorite]],1,0)</f>
        <v>0</v>
      </c>
      <c r="P6756">
        <v>38.5</v>
      </c>
      <c r="Q6756" t="s">
        <v>118</v>
      </c>
      <c r="R6756" t="b">
        <v>0</v>
      </c>
      <c r="S6756">
        <v>56</v>
      </c>
      <c r="T6756">
        <v>12</v>
      </c>
      <c r="U6756">
        <v>86</v>
      </c>
    </row>
    <row r="6757" spans="1:22" x14ac:dyDescent="0.2">
      <c r="A6757" s="1">
        <v>35750</v>
      </c>
      <c r="B6757">
        <v>1997</v>
      </c>
      <c r="C6757">
        <f>_xlfn.MAXIFS(Table1[ScheduleWeekWritten],Table1[ScheduleSeason],Table1[[#This Row],[ScheduleSeason]])</f>
        <v>17</v>
      </c>
      <c r="D6757">
        <v>12</v>
      </c>
      <c r="E6757" cm="1">
        <f t="array" ref="E6757">_xlfn.XLOOKUP(Table1[[#This Row],[ScheduleWeekWritten]],Table3[Game],100+Table3[Increase],Table1[[#This Row],[ScheduleWeekWritten]])</f>
        <v>12</v>
      </c>
      <c r="F6757" t="b">
        <v>0</v>
      </c>
      <c r="G6757" t="s">
        <v>153</v>
      </c>
      <c r="H6757">
        <v>21</v>
      </c>
      <c r="I6757">
        <v>27</v>
      </c>
      <c r="J6757" t="s">
        <v>38</v>
      </c>
      <c r="K6757" t="s">
        <v>40</v>
      </c>
      <c r="L6757" t="str">
        <f>_xlfn.XLOOKUP(Table1[[#This Row],[TeamFavoriteID]],Table2[team_id],Table2[team_name],_xlfn.XLOOKUP(Table1[[#This Row],[TeamFavoriteID]],Table2[team_id_pfr],Table2[team_name],"Even"))</f>
        <v>Los Angeles Rams</v>
      </c>
      <c r="M6757">
        <v>-3.5</v>
      </c>
      <c r="N6757">
        <f>IF(Table1[[#This Row],[TeamFavorite]]=Table1[[#This Row],[TeamHome]],Table1[[#This Row],[ScoreAway]]-Table1[[#This Row],[ScoreHome]],Table1[[#This Row],[ScoreHome]]-Table1[[#This Row],[ScoreAway]])</f>
        <v>-6</v>
      </c>
      <c r="O6757">
        <f>IF(Table1[[#This Row],[SpreadActual]]&lt;Table1[[#This Row],[SpreadFavorite]],1,0)</f>
        <v>1</v>
      </c>
      <c r="P6757">
        <v>42.5</v>
      </c>
      <c r="Q6757" t="s">
        <v>157</v>
      </c>
      <c r="R6757" t="b">
        <v>0</v>
      </c>
      <c r="S6757">
        <v>72</v>
      </c>
      <c r="T6757">
        <v>0</v>
      </c>
      <c r="V6757" t="s">
        <v>103</v>
      </c>
    </row>
    <row r="6758" spans="1:22" x14ac:dyDescent="0.2">
      <c r="A6758" s="1">
        <v>35750</v>
      </c>
      <c r="B6758">
        <v>1997</v>
      </c>
      <c r="C6758">
        <f>_xlfn.MAXIFS(Table1[ScheduleWeekWritten],Table1[ScheduleSeason],Table1[[#This Row],[ScheduleSeason]])</f>
        <v>17</v>
      </c>
      <c r="D6758">
        <v>12</v>
      </c>
      <c r="E6758" cm="1">
        <f t="array" ref="E6758">_xlfn.XLOOKUP(Table1[[#This Row],[ScheduleWeekWritten]],Table3[Game],100+Table3[Increase],Table1[[#This Row],[ScheduleWeekWritten]])</f>
        <v>12</v>
      </c>
      <c r="F6758" t="b">
        <v>0</v>
      </c>
      <c r="G6758" t="s">
        <v>127</v>
      </c>
      <c r="H6758">
        <v>27</v>
      </c>
      <c r="I6758">
        <v>7</v>
      </c>
      <c r="J6758" t="s">
        <v>115</v>
      </c>
      <c r="K6758" t="s">
        <v>70</v>
      </c>
      <c r="L6758" t="str">
        <f>_xlfn.XLOOKUP(Table1[[#This Row],[TeamFavoriteID]],Table2[team_id],Table2[team_name],_xlfn.XLOOKUP(Table1[[#This Row],[TeamFavoriteID]],Table2[team_id_pfr],Table2[team_name],"Even"))</f>
        <v>Boston Patriots</v>
      </c>
      <c r="M6758">
        <v>-2</v>
      </c>
      <c r="N6758">
        <f>IF(Table1[[#This Row],[TeamFavorite]]=Table1[[#This Row],[TeamHome]],Table1[[#This Row],[ScoreAway]]-Table1[[#This Row],[ScoreHome]],Table1[[#This Row],[ScoreHome]]-Table1[[#This Row],[ScoreAway]])</f>
        <v>20</v>
      </c>
      <c r="O6758">
        <f>IF(Table1[[#This Row],[SpreadActual]]&lt;Table1[[#This Row],[SpreadFavorite]],1,0)</f>
        <v>0</v>
      </c>
      <c r="P6758">
        <v>41</v>
      </c>
      <c r="Q6758" t="s">
        <v>130</v>
      </c>
      <c r="R6758" t="b">
        <v>0</v>
      </c>
      <c r="S6758">
        <v>60</v>
      </c>
      <c r="T6758">
        <v>9</v>
      </c>
      <c r="U6758">
        <v>73</v>
      </c>
    </row>
    <row r="6759" spans="1:22" x14ac:dyDescent="0.2">
      <c r="A6759" s="1">
        <v>35751</v>
      </c>
      <c r="B6759">
        <v>1997</v>
      </c>
      <c r="C6759">
        <f>_xlfn.MAXIFS(Table1[ScheduleWeekWritten],Table1[ScheduleSeason],Table1[[#This Row],[ScheduleSeason]])</f>
        <v>17</v>
      </c>
      <c r="D6759">
        <v>12</v>
      </c>
      <c r="E6759" cm="1">
        <f t="array" ref="E6759">_xlfn.XLOOKUP(Table1[[#This Row],[ScheduleWeekWritten]],Table3[Game],100+Table3[Increase],Table1[[#This Row],[ScheduleWeekWritten]])</f>
        <v>12</v>
      </c>
      <c r="F6759" t="b">
        <v>0</v>
      </c>
      <c r="G6759" t="s">
        <v>19</v>
      </c>
      <c r="H6759">
        <v>30</v>
      </c>
      <c r="I6759">
        <v>13</v>
      </c>
      <c r="J6759" t="s">
        <v>28</v>
      </c>
      <c r="K6759" t="s">
        <v>91</v>
      </c>
      <c r="L6759" t="str">
        <f>_xlfn.XLOOKUP(Table1[[#This Row],[TeamFavoriteID]],Table2[team_id],Table2[team_name],_xlfn.XLOOKUP(Table1[[#This Row],[TeamFavoriteID]],Table2[team_id_pfr],Table2[team_name],"Even"))</f>
        <v>Miami Dolphins</v>
      </c>
      <c r="M6759">
        <v>-6</v>
      </c>
      <c r="N6759">
        <f>IF(Table1[[#This Row],[TeamFavorite]]=Table1[[#This Row],[TeamHome]],Table1[[#This Row],[ScoreAway]]-Table1[[#This Row],[ScoreHome]],Table1[[#This Row],[ScoreHome]]-Table1[[#This Row],[ScoreAway]])</f>
        <v>-17</v>
      </c>
      <c r="O6759">
        <f>IF(Table1[[#This Row],[SpreadActual]]&lt;Table1[[#This Row],[SpreadFavorite]],1,0)</f>
        <v>1</v>
      </c>
      <c r="P6759">
        <v>38.5</v>
      </c>
      <c r="Q6759" t="s">
        <v>143</v>
      </c>
      <c r="R6759" t="b">
        <v>0</v>
      </c>
      <c r="S6759">
        <v>70</v>
      </c>
      <c r="T6759">
        <v>11</v>
      </c>
      <c r="U6759">
        <v>73</v>
      </c>
    </row>
    <row r="6760" spans="1:22" x14ac:dyDescent="0.2">
      <c r="A6760" s="1">
        <v>35757</v>
      </c>
      <c r="B6760">
        <v>1997</v>
      </c>
      <c r="C6760">
        <f>_xlfn.MAXIFS(Table1[ScheduleWeekWritten],Table1[ScheduleSeason],Table1[[#This Row],[ScheduleSeason]])</f>
        <v>17</v>
      </c>
      <c r="D6760">
        <v>13</v>
      </c>
      <c r="E6760" cm="1">
        <f t="array" ref="E6760">_xlfn.XLOOKUP(Table1[[#This Row],[ScheduleWeekWritten]],Table3[Game],100+Table3[Increase],Table1[[#This Row],[ScheduleWeekWritten]])</f>
        <v>13</v>
      </c>
      <c r="F6760" t="b">
        <v>0</v>
      </c>
      <c r="G6760" t="s">
        <v>38</v>
      </c>
      <c r="H6760">
        <v>20</v>
      </c>
      <c r="I6760">
        <v>3</v>
      </c>
      <c r="J6760" t="s">
        <v>95</v>
      </c>
      <c r="K6760" t="s">
        <v>109</v>
      </c>
      <c r="L6760" t="str">
        <f>_xlfn.XLOOKUP(Table1[[#This Row],[TeamFavoriteID]],Table2[team_id],Table2[team_name],_xlfn.XLOOKUP(Table1[[#This Row],[TeamFavoriteID]],Table2[team_id_pfr],Table2[team_name],"Even"))</f>
        <v>Atlanta Falcons</v>
      </c>
      <c r="M6760">
        <v>-4.5</v>
      </c>
      <c r="N6760">
        <f>IF(Table1[[#This Row],[TeamFavorite]]=Table1[[#This Row],[TeamHome]],Table1[[#This Row],[ScoreAway]]-Table1[[#This Row],[ScoreHome]],Table1[[#This Row],[ScoreHome]]-Table1[[#This Row],[ScoreAway]])</f>
        <v>-17</v>
      </c>
      <c r="O6760">
        <f>IF(Table1[[#This Row],[SpreadActual]]&lt;Table1[[#This Row],[SpreadFavorite]],1,0)</f>
        <v>1</v>
      </c>
      <c r="P6760">
        <v>38</v>
      </c>
      <c r="Q6760" t="s">
        <v>148</v>
      </c>
      <c r="R6760" t="b">
        <v>0</v>
      </c>
      <c r="S6760">
        <v>72</v>
      </c>
      <c r="T6760">
        <v>0</v>
      </c>
      <c r="V6760" t="s">
        <v>103</v>
      </c>
    </row>
    <row r="6761" spans="1:22" x14ac:dyDescent="0.2">
      <c r="A6761" s="1">
        <v>35757</v>
      </c>
      <c r="B6761">
        <v>1997</v>
      </c>
      <c r="C6761">
        <f>_xlfn.MAXIFS(Table1[ScheduleWeekWritten],Table1[ScheduleSeason],Table1[[#This Row],[ScheduleSeason]])</f>
        <v>17</v>
      </c>
      <c r="D6761">
        <v>13</v>
      </c>
      <c r="E6761" cm="1">
        <f t="array" ref="E6761">_xlfn.XLOOKUP(Table1[[#This Row],[ScheduleWeekWritten]],Table3[Game],100+Table3[Increase],Table1[[#This Row],[ScheduleWeekWritten]])</f>
        <v>13</v>
      </c>
      <c r="F6761" t="b">
        <v>0</v>
      </c>
      <c r="G6761" t="s">
        <v>158</v>
      </c>
      <c r="H6761">
        <v>13</v>
      </c>
      <c r="I6761">
        <v>16</v>
      </c>
      <c r="J6761" t="s">
        <v>149</v>
      </c>
      <c r="K6761" t="s">
        <v>159</v>
      </c>
      <c r="L6761" t="str">
        <f>_xlfn.XLOOKUP(Table1[[#This Row],[TeamFavoriteID]],Table2[team_id],Table2[team_name],_xlfn.XLOOKUP(Table1[[#This Row],[TeamFavoriteID]],Table2[team_id_pfr],Table2[team_name],"Even"))</f>
        <v>Baltimore Ravens</v>
      </c>
      <c r="M6761">
        <v>-4</v>
      </c>
      <c r="N6761">
        <f>IF(Table1[[#This Row],[TeamFavorite]]=Table1[[#This Row],[TeamHome]],Table1[[#This Row],[ScoreAway]]-Table1[[#This Row],[ScoreHome]],Table1[[#This Row],[ScoreHome]]-Table1[[#This Row],[ScoreAway]])</f>
        <v>3</v>
      </c>
      <c r="O6761">
        <f>IF(Table1[[#This Row],[SpreadActual]]&lt;Table1[[#This Row],[SpreadFavorite]],1,0)</f>
        <v>0</v>
      </c>
      <c r="P6761">
        <v>40</v>
      </c>
      <c r="Q6761" t="s">
        <v>80</v>
      </c>
      <c r="R6761" t="b">
        <v>0</v>
      </c>
      <c r="S6761">
        <v>48</v>
      </c>
      <c r="T6761">
        <v>3</v>
      </c>
      <c r="U6761">
        <v>93</v>
      </c>
    </row>
    <row r="6762" spans="1:22" x14ac:dyDescent="0.2">
      <c r="A6762" s="1">
        <v>35757</v>
      </c>
      <c r="B6762">
        <v>1997</v>
      </c>
      <c r="C6762">
        <f>_xlfn.MAXIFS(Table1[ScheduleWeekWritten],Table1[ScheduleSeason],Table1[[#This Row],[ScheduleSeason]])</f>
        <v>17</v>
      </c>
      <c r="D6762">
        <v>13</v>
      </c>
      <c r="E6762" cm="1">
        <f t="array" ref="E6762">_xlfn.XLOOKUP(Table1[[#This Row],[ScheduleWeekWritten]],Table3[Game],100+Table3[Increase],Table1[[#This Row],[ScheduleWeekWritten]])</f>
        <v>13</v>
      </c>
      <c r="F6762" t="b">
        <v>0</v>
      </c>
      <c r="G6762" t="s">
        <v>46</v>
      </c>
      <c r="H6762">
        <v>13</v>
      </c>
      <c r="I6762">
        <v>7</v>
      </c>
      <c r="J6762" t="s">
        <v>127</v>
      </c>
      <c r="K6762" t="s">
        <v>133</v>
      </c>
      <c r="L6762" t="str">
        <f>_xlfn.XLOOKUP(Table1[[#This Row],[TeamFavoriteID]],Table2[team_id],Table2[team_name],_xlfn.XLOOKUP(Table1[[#This Row],[TeamFavoriteID]],Table2[team_id_pfr],Table2[team_name],"Even"))</f>
        <v>Tampa Bay Buccaneers</v>
      </c>
      <c r="M6762">
        <v>-5.5</v>
      </c>
      <c r="N6762">
        <f>IF(Table1[[#This Row],[TeamFavorite]]=Table1[[#This Row],[TeamHome]],Table1[[#This Row],[ScoreAway]]-Table1[[#This Row],[ScoreHome]],Table1[[#This Row],[ScoreHome]]-Table1[[#This Row],[ScoreAway]])</f>
        <v>6</v>
      </c>
      <c r="O6762">
        <f>IF(Table1[[#This Row],[SpreadActual]]&lt;Table1[[#This Row],[SpreadFavorite]],1,0)</f>
        <v>0</v>
      </c>
      <c r="P6762">
        <v>36.5</v>
      </c>
      <c r="Q6762" t="s">
        <v>114</v>
      </c>
      <c r="R6762" t="b">
        <v>0</v>
      </c>
      <c r="S6762">
        <v>27</v>
      </c>
      <c r="T6762">
        <v>13</v>
      </c>
      <c r="U6762">
        <v>73</v>
      </c>
    </row>
    <row r="6763" spans="1:22" x14ac:dyDescent="0.2">
      <c r="A6763" s="1">
        <v>35757</v>
      </c>
      <c r="B6763">
        <v>1997</v>
      </c>
      <c r="C6763">
        <f>_xlfn.MAXIFS(Table1[ScheduleWeekWritten],Table1[ScheduleSeason],Table1[[#This Row],[ScheduleSeason]])</f>
        <v>17</v>
      </c>
      <c r="D6763">
        <v>13</v>
      </c>
      <c r="E6763" cm="1">
        <f t="array" ref="E6763">_xlfn.XLOOKUP(Table1[[#This Row],[ScheduleWeekWritten]],Table3[Game],100+Table3[Increase],Table1[[#This Row],[ScheduleWeekWritten]])</f>
        <v>13</v>
      </c>
      <c r="F6763" t="b">
        <v>0</v>
      </c>
      <c r="G6763" t="s">
        <v>101</v>
      </c>
      <c r="H6763">
        <v>31</v>
      </c>
      <c r="I6763">
        <v>26</v>
      </c>
      <c r="J6763" t="s">
        <v>154</v>
      </c>
      <c r="K6763" t="s">
        <v>161</v>
      </c>
      <c r="L6763" t="str">
        <f>_xlfn.XLOOKUP(Table1[[#This Row],[TeamFavoriteID]],Table2[team_id],Table2[team_name],_xlfn.XLOOKUP(Table1[[#This Row],[TeamFavoriteID]],Table2[team_id_pfr],Table2[team_name],"Even"))</f>
        <v>Jacksonville Jaguars</v>
      </c>
      <c r="M6763">
        <v>-6</v>
      </c>
      <c r="N6763">
        <f>IF(Table1[[#This Row],[TeamFavorite]]=Table1[[#This Row],[TeamHome]],Table1[[#This Row],[ScoreAway]]-Table1[[#This Row],[ScoreHome]],Table1[[#This Row],[ScoreHome]]-Table1[[#This Row],[ScoreAway]])</f>
        <v>5</v>
      </c>
      <c r="O6763">
        <f>IF(Table1[[#This Row],[SpreadActual]]&lt;Table1[[#This Row],[SpreadFavorite]],1,0)</f>
        <v>0</v>
      </c>
      <c r="P6763">
        <v>40.5</v>
      </c>
      <c r="Q6763" t="s">
        <v>111</v>
      </c>
      <c r="R6763" t="b">
        <v>0</v>
      </c>
      <c r="S6763">
        <v>39</v>
      </c>
      <c r="T6763">
        <v>11</v>
      </c>
      <c r="U6763">
        <v>74</v>
      </c>
    </row>
    <row r="6764" spans="1:22" x14ac:dyDescent="0.2">
      <c r="A6764" s="1">
        <v>35757</v>
      </c>
      <c r="B6764">
        <v>1997</v>
      </c>
      <c r="C6764">
        <f>_xlfn.MAXIFS(Table1[ScheduleWeekWritten],Table1[ScheduleSeason],Table1[[#This Row],[ScheduleSeason]])</f>
        <v>17</v>
      </c>
      <c r="D6764">
        <v>13</v>
      </c>
      <c r="E6764" cm="1">
        <f t="array" ref="E6764">_xlfn.XLOOKUP(Table1[[#This Row],[ScheduleWeekWritten]],Table3[Game],100+Table3[Increase],Table1[[#This Row],[ScheduleWeekWritten]])</f>
        <v>13</v>
      </c>
      <c r="F6764" t="b">
        <v>0</v>
      </c>
      <c r="G6764" t="s">
        <v>45</v>
      </c>
      <c r="H6764">
        <v>32</v>
      </c>
      <c r="I6764">
        <v>10</v>
      </c>
      <c r="J6764" t="s">
        <v>140</v>
      </c>
      <c r="K6764" t="s">
        <v>79</v>
      </c>
      <c r="L6764" t="str">
        <f>_xlfn.XLOOKUP(Table1[[#This Row],[TeamFavoriteID]],Table2[team_id],Table2[team_name],_xlfn.XLOOKUP(Table1[[#This Row],[TeamFavoriteID]],Table2[team_id_pfr],Table2[team_name],"Even"))</f>
        <v>Detroit Lions</v>
      </c>
      <c r="M6764">
        <v>-8.5</v>
      </c>
      <c r="N6764">
        <f>IF(Table1[[#This Row],[TeamFavorite]]=Table1[[#This Row],[TeamHome]],Table1[[#This Row],[ScoreAway]]-Table1[[#This Row],[ScoreHome]],Table1[[#This Row],[ScoreHome]]-Table1[[#This Row],[ScoreAway]])</f>
        <v>-22</v>
      </c>
      <c r="O6764">
        <f>IF(Table1[[#This Row],[SpreadActual]]&lt;Table1[[#This Row],[SpreadFavorite]],1,0)</f>
        <v>1</v>
      </c>
      <c r="P6764">
        <v>42.5</v>
      </c>
      <c r="Q6764" t="s">
        <v>125</v>
      </c>
      <c r="R6764" t="b">
        <v>0</v>
      </c>
      <c r="S6764">
        <v>72</v>
      </c>
      <c r="T6764">
        <v>0</v>
      </c>
      <c r="V6764" t="s">
        <v>103</v>
      </c>
    </row>
    <row r="6765" spans="1:22" x14ac:dyDescent="0.2">
      <c r="A6765" s="1">
        <v>35757</v>
      </c>
      <c r="B6765">
        <v>1997</v>
      </c>
      <c r="C6765">
        <f>_xlfn.MAXIFS(Table1[ScheduleWeekWritten],Table1[ScheduleSeason],Table1[[#This Row],[ScheduleSeason]])</f>
        <v>17</v>
      </c>
      <c r="D6765">
        <v>13</v>
      </c>
      <c r="E6765" cm="1">
        <f t="array" ref="E6765">_xlfn.XLOOKUP(Table1[[#This Row],[ScheduleWeekWritten]],Table3[Game],100+Table3[Increase],Table1[[#This Row],[ScheduleWeekWritten]])</f>
        <v>13</v>
      </c>
      <c r="F6765" t="b">
        <v>0</v>
      </c>
      <c r="G6765" t="s">
        <v>33</v>
      </c>
      <c r="H6765">
        <v>45</v>
      </c>
      <c r="I6765">
        <v>17</v>
      </c>
      <c r="J6765" t="s">
        <v>67</v>
      </c>
      <c r="K6765" t="s">
        <v>35</v>
      </c>
      <c r="L6765" t="str">
        <f>_xlfn.XLOOKUP(Table1[[#This Row],[TeamFavoriteID]],Table2[team_id],Table2[team_name],_xlfn.XLOOKUP(Table1[[#This Row],[TeamFavoriteID]],Table2[team_id_pfr],Table2[team_name],"Even"))</f>
        <v>Green Bay Packers</v>
      </c>
      <c r="M6765">
        <v>-7</v>
      </c>
      <c r="N6765">
        <f>IF(Table1[[#This Row],[TeamFavorite]]=Table1[[#This Row],[TeamHome]],Table1[[#This Row],[ScoreAway]]-Table1[[#This Row],[ScoreHome]],Table1[[#This Row],[ScoreHome]]-Table1[[#This Row],[ScoreAway]])</f>
        <v>-28</v>
      </c>
      <c r="O6765">
        <f>IF(Table1[[#This Row],[SpreadActual]]&lt;Table1[[#This Row],[SpreadFavorite]],1,0)</f>
        <v>1</v>
      </c>
      <c r="P6765">
        <v>38</v>
      </c>
      <c r="Q6765" t="s">
        <v>82</v>
      </c>
      <c r="R6765" t="b">
        <v>0</v>
      </c>
      <c r="S6765">
        <v>23</v>
      </c>
      <c r="T6765">
        <v>17</v>
      </c>
      <c r="U6765">
        <v>62</v>
      </c>
    </row>
    <row r="6766" spans="1:22" x14ac:dyDescent="0.2">
      <c r="A6766" s="1">
        <v>35757</v>
      </c>
      <c r="B6766">
        <v>1997</v>
      </c>
      <c r="C6766">
        <f>_xlfn.MAXIFS(Table1[ScheduleWeekWritten],Table1[ScheduleSeason],Table1[[#This Row],[ScheduleSeason]])</f>
        <v>17</v>
      </c>
      <c r="D6766">
        <v>13</v>
      </c>
      <c r="E6766" cm="1">
        <f t="array" ref="E6766">_xlfn.XLOOKUP(Table1[[#This Row],[ScheduleWeekWritten]],Table3[Game],100+Table3[Increase],Table1[[#This Row],[ScheduleWeekWritten]])</f>
        <v>13</v>
      </c>
      <c r="F6766" t="b">
        <v>0</v>
      </c>
      <c r="G6766" t="s">
        <v>115</v>
      </c>
      <c r="H6766">
        <v>27</v>
      </c>
      <c r="I6766">
        <v>24</v>
      </c>
      <c r="J6766" t="s">
        <v>19</v>
      </c>
      <c r="K6766" t="s">
        <v>70</v>
      </c>
      <c r="L6766" t="str">
        <f>_xlfn.XLOOKUP(Table1[[#This Row],[TeamFavoriteID]],Table2[team_id],Table2[team_name],_xlfn.XLOOKUP(Table1[[#This Row],[TeamFavoriteID]],Table2[team_id_pfr],Table2[team_name],"Even"))</f>
        <v>Boston Patriots</v>
      </c>
      <c r="M6766">
        <v>-4</v>
      </c>
      <c r="N6766">
        <f>IF(Table1[[#This Row],[TeamFavorite]]=Table1[[#This Row],[TeamHome]],Table1[[#This Row],[ScoreAway]]-Table1[[#This Row],[ScoreHome]],Table1[[#This Row],[ScoreHome]]-Table1[[#This Row],[ScoreAway]])</f>
        <v>3</v>
      </c>
      <c r="O6766">
        <f>IF(Table1[[#This Row],[SpreadActual]]&lt;Table1[[#This Row],[SpreadFavorite]],1,0)</f>
        <v>0</v>
      </c>
      <c r="P6766">
        <v>39</v>
      </c>
      <c r="Q6766" t="s">
        <v>116</v>
      </c>
      <c r="R6766" t="b">
        <v>0</v>
      </c>
      <c r="S6766">
        <v>32</v>
      </c>
      <c r="T6766">
        <v>12</v>
      </c>
      <c r="U6766">
        <v>92</v>
      </c>
    </row>
    <row r="6767" spans="1:22" x14ac:dyDescent="0.2">
      <c r="A6767" s="1">
        <v>35757</v>
      </c>
      <c r="B6767">
        <v>1997</v>
      </c>
      <c r="C6767">
        <f>_xlfn.MAXIFS(Table1[ScheduleWeekWritten],Table1[ScheduleSeason],Table1[[#This Row],[ScheduleSeason]])</f>
        <v>17</v>
      </c>
      <c r="D6767">
        <v>13</v>
      </c>
      <c r="E6767" cm="1">
        <f t="array" ref="E6767">_xlfn.XLOOKUP(Table1[[#This Row],[ScheduleWeekWritten]],Table3[Game],100+Table3[Increase],Table1[[#This Row],[ScheduleWeekWritten]])</f>
        <v>13</v>
      </c>
      <c r="F6767" t="b">
        <v>0</v>
      </c>
      <c r="G6767" t="s">
        <v>31</v>
      </c>
      <c r="H6767">
        <v>23</v>
      </c>
      <c r="I6767">
        <v>21</v>
      </c>
      <c r="J6767" t="s">
        <v>54</v>
      </c>
      <c r="K6767" t="s">
        <v>32</v>
      </c>
      <c r="L6767" t="str">
        <f>_xlfn.XLOOKUP(Table1[[#This Row],[TeamFavoriteID]],Table2[team_id],Table2[team_name],_xlfn.XLOOKUP(Table1[[#This Row],[TeamFavoriteID]],Table2[team_id_pfr],Table2[team_name],"Even"))</f>
        <v>New York Jets</v>
      </c>
      <c r="M6767">
        <v>-3</v>
      </c>
      <c r="N6767">
        <f>IF(Table1[[#This Row],[TeamFavorite]]=Table1[[#This Row],[TeamHome]],Table1[[#This Row],[ScoreAway]]-Table1[[#This Row],[ScoreHome]],Table1[[#This Row],[ScoreHome]]-Table1[[#This Row],[ScoreAway]])</f>
        <v>-2</v>
      </c>
      <c r="O6767">
        <f>IF(Table1[[#This Row],[SpreadActual]]&lt;Table1[[#This Row],[SpreadFavorite]],1,0)</f>
        <v>0</v>
      </c>
      <c r="P6767">
        <v>42.5</v>
      </c>
      <c r="Q6767" t="s">
        <v>126</v>
      </c>
      <c r="R6767" t="b">
        <v>0</v>
      </c>
      <c r="S6767">
        <v>39</v>
      </c>
      <c r="T6767">
        <v>10</v>
      </c>
      <c r="U6767">
        <v>98</v>
      </c>
    </row>
    <row r="6768" spans="1:22" x14ac:dyDescent="0.2">
      <c r="A6768" s="1">
        <v>35757</v>
      </c>
      <c r="B6768">
        <v>1997</v>
      </c>
      <c r="C6768">
        <f>_xlfn.MAXIFS(Table1[ScheduleWeekWritten],Table1[ScheduleSeason],Table1[[#This Row],[ScheduleSeason]])</f>
        <v>17</v>
      </c>
      <c r="D6768">
        <v>13</v>
      </c>
      <c r="E6768" cm="1">
        <f t="array" ref="E6768">_xlfn.XLOOKUP(Table1[[#This Row],[ScheduleWeekWritten]],Table3[Game],100+Table3[Increase],Table1[[#This Row],[ScheduleWeekWritten]])</f>
        <v>13</v>
      </c>
      <c r="F6768" t="b">
        <v>0</v>
      </c>
      <c r="G6768" t="s">
        <v>58</v>
      </c>
      <c r="H6768">
        <v>23</v>
      </c>
      <c r="I6768">
        <v>20</v>
      </c>
      <c r="J6768" t="s">
        <v>49</v>
      </c>
      <c r="K6768" t="s">
        <v>51</v>
      </c>
      <c r="L6768" t="str">
        <f>_xlfn.XLOOKUP(Table1[[#This Row],[TeamFavoriteID]],Table2[team_id],Table2[team_name],_xlfn.XLOOKUP(Table1[[#This Row],[TeamFavoriteID]],Table2[team_id_pfr],Table2[team_name],"Even"))</f>
        <v>Pittsburgh Steelers</v>
      </c>
      <c r="M6768">
        <v>-3</v>
      </c>
      <c r="N6768">
        <f>IF(Table1[[#This Row],[TeamFavorite]]=Table1[[#This Row],[TeamHome]],Table1[[#This Row],[ScoreAway]]-Table1[[#This Row],[ScoreHome]],Table1[[#This Row],[ScoreHome]]-Table1[[#This Row],[ScoreAway]])</f>
        <v>3</v>
      </c>
      <c r="O6768">
        <f>IF(Table1[[#This Row],[SpreadActual]]&lt;Table1[[#This Row],[SpreadFavorite]],1,0)</f>
        <v>0</v>
      </c>
      <c r="P6768">
        <v>37</v>
      </c>
      <c r="Q6768" t="s">
        <v>112</v>
      </c>
      <c r="R6768" t="b">
        <v>0</v>
      </c>
      <c r="S6768">
        <v>45</v>
      </c>
      <c r="T6768">
        <v>6</v>
      </c>
      <c r="U6768">
        <v>90</v>
      </c>
    </row>
    <row r="6769" spans="1:22" x14ac:dyDescent="0.2">
      <c r="A6769" s="1">
        <v>35757</v>
      </c>
      <c r="B6769">
        <v>1997</v>
      </c>
      <c r="C6769">
        <f>_xlfn.MAXIFS(Table1[ScheduleWeekWritten],Table1[ScheduleSeason],Table1[[#This Row],[ScheduleSeason]])</f>
        <v>17</v>
      </c>
      <c r="D6769">
        <v>13</v>
      </c>
      <c r="E6769" cm="1">
        <f t="array" ref="E6769">_xlfn.XLOOKUP(Table1[[#This Row],[ScheduleWeekWritten]],Table3[Game],100+Table3[Increase],Table1[[#This Row],[ScheduleWeekWritten]])</f>
        <v>13</v>
      </c>
      <c r="F6769" t="b">
        <v>0</v>
      </c>
      <c r="G6769" t="s">
        <v>53</v>
      </c>
      <c r="H6769">
        <v>17</v>
      </c>
      <c r="I6769">
        <v>10</v>
      </c>
      <c r="J6769" t="s">
        <v>27</v>
      </c>
      <c r="K6769" t="s">
        <v>87</v>
      </c>
      <c r="L6769" t="str">
        <f>_xlfn.XLOOKUP(Table1[[#This Row],[TeamFavoriteID]],Table2[team_id],Table2[team_name],_xlfn.XLOOKUP(Table1[[#This Row],[TeamFavoriteID]],Table2[team_id_pfr],Table2[team_name],"Even"))</f>
        <v>San Francisco 49ers</v>
      </c>
      <c r="M6769">
        <v>-14</v>
      </c>
      <c r="N6769">
        <f>IF(Table1[[#This Row],[TeamFavorite]]=Table1[[#This Row],[TeamHome]],Table1[[#This Row],[ScoreAway]]-Table1[[#This Row],[ScoreHome]],Table1[[#This Row],[ScoreHome]]-Table1[[#This Row],[ScoreAway]])</f>
        <v>-7</v>
      </c>
      <c r="O6769">
        <f>IF(Table1[[#This Row],[SpreadActual]]&lt;Table1[[#This Row],[SpreadFavorite]],1,0)</f>
        <v>0</v>
      </c>
      <c r="P6769">
        <v>40</v>
      </c>
      <c r="Q6769" t="s">
        <v>118</v>
      </c>
      <c r="R6769" t="b">
        <v>0</v>
      </c>
      <c r="S6769">
        <v>61</v>
      </c>
      <c r="T6769">
        <v>15</v>
      </c>
      <c r="U6769">
        <v>86</v>
      </c>
    </row>
    <row r="6770" spans="1:22" x14ac:dyDescent="0.2">
      <c r="A6770" s="1">
        <v>35757</v>
      </c>
      <c r="B6770">
        <v>1997</v>
      </c>
      <c r="C6770">
        <f>_xlfn.MAXIFS(Table1[ScheduleWeekWritten],Table1[ScheduleSeason],Table1[[#This Row],[ScheduleSeason]])</f>
        <v>17</v>
      </c>
      <c r="D6770">
        <v>13</v>
      </c>
      <c r="E6770" cm="1">
        <f t="array" ref="E6770">_xlfn.XLOOKUP(Table1[[#This Row],[ScheduleWeekWritten]],Table3[Game],100+Table3[Increase],Table1[[#This Row],[ScheduleWeekWritten]])</f>
        <v>13</v>
      </c>
      <c r="F6770" t="b">
        <v>0</v>
      </c>
      <c r="G6770" t="s">
        <v>128</v>
      </c>
      <c r="H6770">
        <v>14</v>
      </c>
      <c r="I6770">
        <v>19</v>
      </c>
      <c r="J6770" t="s">
        <v>42</v>
      </c>
      <c r="K6770" t="s">
        <v>132</v>
      </c>
      <c r="L6770" t="str">
        <f>_xlfn.XLOOKUP(Table1[[#This Row],[TeamFavoriteID]],Table2[team_id],Table2[team_name],_xlfn.XLOOKUP(Table1[[#This Row],[TeamFavoriteID]],Table2[team_id_pfr],Table2[team_name],"Even"))</f>
        <v>Seattle Seahawks</v>
      </c>
      <c r="M6770">
        <v>-3</v>
      </c>
      <c r="N6770">
        <f>IF(Table1[[#This Row],[TeamFavorite]]=Table1[[#This Row],[TeamHome]],Table1[[#This Row],[ScoreAway]]-Table1[[#This Row],[ScoreHome]],Table1[[#This Row],[ScoreHome]]-Table1[[#This Row],[ScoreAway]])</f>
        <v>5</v>
      </c>
      <c r="O6770">
        <f>IF(Table1[[#This Row],[SpreadActual]]&lt;Table1[[#This Row],[SpreadFavorite]],1,0)</f>
        <v>0</v>
      </c>
      <c r="P6770">
        <v>41</v>
      </c>
      <c r="Q6770" t="s">
        <v>129</v>
      </c>
      <c r="R6770" t="b">
        <v>0</v>
      </c>
      <c r="S6770">
        <v>72</v>
      </c>
      <c r="T6770">
        <v>0</v>
      </c>
      <c r="V6770" t="s">
        <v>103</v>
      </c>
    </row>
    <row r="6771" spans="1:22" x14ac:dyDescent="0.2">
      <c r="A6771" s="1">
        <v>35757</v>
      </c>
      <c r="B6771">
        <v>1997</v>
      </c>
      <c r="C6771">
        <f>_xlfn.MAXIFS(Table1[ScheduleWeekWritten],Table1[ScheduleSeason],Table1[[#This Row],[ScheduleSeason]])</f>
        <v>17</v>
      </c>
      <c r="D6771">
        <v>13</v>
      </c>
      <c r="E6771" cm="1">
        <f t="array" ref="E6771">_xlfn.XLOOKUP(Table1[[#This Row],[ScheduleWeekWritten]],Table3[Game],100+Table3[Increase],Table1[[#This Row],[ScheduleWeekWritten]])</f>
        <v>13</v>
      </c>
      <c r="F6771" t="b">
        <v>0</v>
      </c>
      <c r="G6771" t="s">
        <v>153</v>
      </c>
      <c r="H6771">
        <v>10</v>
      </c>
      <c r="I6771">
        <v>16</v>
      </c>
      <c r="J6771" t="s">
        <v>152</v>
      </c>
      <c r="K6771" t="s">
        <v>162</v>
      </c>
      <c r="L6771" t="str">
        <f>_xlfn.XLOOKUP(Table1[[#This Row],[TeamFavoriteID]],Table2[team_id],Table2[team_name],_xlfn.XLOOKUP(Table1[[#This Row],[TeamFavoriteID]],Table2[team_id_pfr],Table2[team_name],"Even"))</f>
        <v>Carolina Panthers</v>
      </c>
      <c r="M6771">
        <v>-3</v>
      </c>
      <c r="N6771">
        <f>IF(Table1[[#This Row],[TeamFavorite]]=Table1[[#This Row],[TeamHome]],Table1[[#This Row],[ScoreAway]]-Table1[[#This Row],[ScoreHome]],Table1[[#This Row],[ScoreHome]]-Table1[[#This Row],[ScoreAway]])</f>
        <v>-6</v>
      </c>
      <c r="O6771">
        <f>IF(Table1[[#This Row],[SpreadActual]]&lt;Table1[[#This Row],[SpreadFavorite]],1,0)</f>
        <v>1</v>
      </c>
      <c r="P6771">
        <v>39</v>
      </c>
      <c r="Q6771" t="s">
        <v>157</v>
      </c>
      <c r="R6771" t="b">
        <v>0</v>
      </c>
      <c r="S6771">
        <v>72</v>
      </c>
      <c r="T6771">
        <v>0</v>
      </c>
      <c r="V6771" t="s">
        <v>103</v>
      </c>
    </row>
    <row r="6772" spans="1:22" x14ac:dyDescent="0.2">
      <c r="A6772" s="1">
        <v>35757</v>
      </c>
      <c r="B6772">
        <v>1997</v>
      </c>
      <c r="C6772">
        <f>_xlfn.MAXIFS(Table1[ScheduleWeekWritten],Table1[ScheduleSeason],Table1[[#This Row],[ScheduleSeason]])</f>
        <v>17</v>
      </c>
      <c r="D6772">
        <v>13</v>
      </c>
      <c r="E6772" cm="1">
        <f t="array" ref="E6772">_xlfn.XLOOKUP(Table1[[#This Row],[ScheduleWeekWritten]],Table3[Game],100+Table3[Increase],Table1[[#This Row],[ScheduleWeekWritten]])</f>
        <v>13</v>
      </c>
      <c r="F6772" t="b">
        <v>0</v>
      </c>
      <c r="G6772" t="s">
        <v>163</v>
      </c>
      <c r="H6772">
        <v>31</v>
      </c>
      <c r="I6772">
        <v>14</v>
      </c>
      <c r="J6772" t="s">
        <v>28</v>
      </c>
      <c r="K6772" t="s">
        <v>25</v>
      </c>
      <c r="L6772" t="str">
        <f>_xlfn.XLOOKUP(Table1[[#This Row],[TeamFavoriteID]],Table2[team_id],Table2[team_name],_xlfn.XLOOKUP(Table1[[#This Row],[TeamFavoriteID]],Table2[team_id_pfr],Table2[team_name],"Even"))</f>
        <v>Houston Oilers</v>
      </c>
      <c r="M6772">
        <v>-3.5</v>
      </c>
      <c r="N6772">
        <f>IF(Table1[[#This Row],[TeamFavorite]]=Table1[[#This Row],[TeamHome]],Table1[[#This Row],[ScoreAway]]-Table1[[#This Row],[ScoreHome]],Table1[[#This Row],[ScoreHome]]-Table1[[#This Row],[ScoreAway]])</f>
        <v>17</v>
      </c>
      <c r="O6772">
        <f>IF(Table1[[#This Row],[SpreadActual]]&lt;Table1[[#This Row],[SpreadFavorite]],1,0)</f>
        <v>0</v>
      </c>
      <c r="P6772">
        <v>37</v>
      </c>
      <c r="Q6772" t="s">
        <v>164</v>
      </c>
      <c r="R6772" t="b">
        <v>0</v>
      </c>
      <c r="S6772">
        <v>40</v>
      </c>
      <c r="T6772">
        <v>6</v>
      </c>
      <c r="U6772">
        <v>90</v>
      </c>
    </row>
    <row r="6773" spans="1:22" x14ac:dyDescent="0.2">
      <c r="A6773" s="1">
        <v>35757</v>
      </c>
      <c r="B6773">
        <v>1997</v>
      </c>
      <c r="C6773">
        <f>_xlfn.MAXIFS(Table1[ScheduleWeekWritten],Table1[ScheduleSeason],Table1[[#This Row],[ScheduleSeason]])</f>
        <v>17</v>
      </c>
      <c r="D6773">
        <v>13</v>
      </c>
      <c r="E6773" cm="1">
        <f t="array" ref="E6773">_xlfn.XLOOKUP(Table1[[#This Row],[ScheduleWeekWritten]],Table3[Game],100+Table3[Increase],Table1[[#This Row],[ScheduleWeekWritten]])</f>
        <v>13</v>
      </c>
      <c r="F6773" t="b">
        <v>0</v>
      </c>
      <c r="G6773" t="s">
        <v>61</v>
      </c>
      <c r="H6773">
        <v>7</v>
      </c>
      <c r="I6773">
        <v>7</v>
      </c>
      <c r="J6773" t="s">
        <v>50</v>
      </c>
      <c r="K6773" t="s">
        <v>85</v>
      </c>
      <c r="L6773" t="str">
        <f>_xlfn.XLOOKUP(Table1[[#This Row],[TeamFavoriteID]],Table2[team_id],Table2[team_name],_xlfn.XLOOKUP(Table1[[#This Row],[TeamFavoriteID]],Table2[team_id_pfr],Table2[team_name],"Even"))</f>
        <v>Washington Commanders</v>
      </c>
      <c r="M6773">
        <v>-5.5</v>
      </c>
      <c r="N6773">
        <f>IF(Table1[[#This Row],[TeamFavorite]]=Table1[[#This Row],[TeamHome]],Table1[[#This Row],[ScoreAway]]-Table1[[#This Row],[ScoreHome]],Table1[[#This Row],[ScoreHome]]-Table1[[#This Row],[ScoreAway]])</f>
        <v>0</v>
      </c>
      <c r="O6773">
        <f>IF(Table1[[#This Row],[SpreadActual]]&lt;Table1[[#This Row],[SpreadFavorite]],1,0)</f>
        <v>0</v>
      </c>
      <c r="P6773">
        <v>36</v>
      </c>
      <c r="Q6773" t="s">
        <v>165</v>
      </c>
      <c r="R6773" t="b">
        <v>0</v>
      </c>
      <c r="S6773">
        <v>49</v>
      </c>
      <c r="T6773">
        <v>5</v>
      </c>
      <c r="U6773">
        <v>90</v>
      </c>
    </row>
    <row r="6774" spans="1:22" x14ac:dyDescent="0.2">
      <c r="A6774" s="1">
        <v>35758</v>
      </c>
      <c r="B6774">
        <v>1997</v>
      </c>
      <c r="C6774">
        <f>_xlfn.MAXIFS(Table1[ScheduleWeekWritten],Table1[ScheduleSeason],Table1[[#This Row],[ScheduleSeason]])</f>
        <v>17</v>
      </c>
      <c r="D6774">
        <v>13</v>
      </c>
      <c r="E6774" cm="1">
        <f t="array" ref="E6774">_xlfn.XLOOKUP(Table1[[#This Row],[ScheduleWeekWritten]],Table3[Game],100+Table3[Increase],Table1[[#This Row],[ScheduleWeekWritten]])</f>
        <v>13</v>
      </c>
      <c r="F6774" t="b">
        <v>0</v>
      </c>
      <c r="G6774" t="s">
        <v>24</v>
      </c>
      <c r="H6774">
        <v>31</v>
      </c>
      <c r="I6774">
        <v>3</v>
      </c>
      <c r="J6774" t="s">
        <v>20</v>
      </c>
      <c r="K6774" t="s">
        <v>88</v>
      </c>
      <c r="L6774" t="str">
        <f>_xlfn.XLOOKUP(Table1[[#This Row],[TeamFavoriteID]],Table2[team_id],Table2[team_name],_xlfn.XLOOKUP(Table1[[#This Row],[TeamFavoriteID]],Table2[team_id_pfr],Table2[team_name],"Even"))</f>
        <v>Denver Broncos</v>
      </c>
      <c r="M6774">
        <v>-8.5</v>
      </c>
      <c r="N6774">
        <f>IF(Table1[[#This Row],[TeamFavorite]]=Table1[[#This Row],[TeamHome]],Table1[[#This Row],[ScoreAway]]-Table1[[#This Row],[ScoreHome]],Table1[[#This Row],[ScoreHome]]-Table1[[#This Row],[ScoreAway]])</f>
        <v>-28</v>
      </c>
      <c r="O6774">
        <f>IF(Table1[[#This Row],[SpreadActual]]&lt;Table1[[#This Row],[SpreadFavorite]],1,0)</f>
        <v>1</v>
      </c>
      <c r="P6774">
        <v>45.5</v>
      </c>
      <c r="Q6774" t="s">
        <v>71</v>
      </c>
      <c r="R6774" t="b">
        <v>0</v>
      </c>
      <c r="S6774">
        <v>42</v>
      </c>
      <c r="T6774">
        <v>11</v>
      </c>
      <c r="U6774">
        <v>42</v>
      </c>
    </row>
    <row r="6775" spans="1:22" x14ac:dyDescent="0.2">
      <c r="A6775" s="1">
        <v>35761</v>
      </c>
      <c r="B6775">
        <v>1997</v>
      </c>
      <c r="C6775">
        <f>_xlfn.MAXIFS(Table1[ScheduleWeekWritten],Table1[ScheduleSeason],Table1[[#This Row],[ScheduleSeason]])</f>
        <v>17</v>
      </c>
      <c r="D6775">
        <v>14</v>
      </c>
      <c r="E6775" cm="1">
        <f t="array" ref="E6775">_xlfn.XLOOKUP(Table1[[#This Row],[ScheduleWeekWritten]],Table3[Game],100+Table3[Increase],Table1[[#This Row],[ScheduleWeekWritten]])</f>
        <v>14</v>
      </c>
      <c r="F6775" t="b">
        <v>0</v>
      </c>
      <c r="G6775" t="s">
        <v>67</v>
      </c>
      <c r="H6775">
        <v>14</v>
      </c>
      <c r="I6775">
        <v>27</v>
      </c>
      <c r="J6775" t="s">
        <v>163</v>
      </c>
      <c r="K6775" t="s">
        <v>68</v>
      </c>
      <c r="L6775" t="str">
        <f>_xlfn.XLOOKUP(Table1[[#This Row],[TeamFavoriteID]],Table2[team_id],Table2[team_name],_xlfn.XLOOKUP(Table1[[#This Row],[TeamFavoriteID]],Table2[team_id_pfr],Table2[team_name],"Even"))</f>
        <v>Dallas Cowboys</v>
      </c>
      <c r="M6775">
        <v>-6.5</v>
      </c>
      <c r="N6775">
        <f>IF(Table1[[#This Row],[TeamFavorite]]=Table1[[#This Row],[TeamHome]],Table1[[#This Row],[ScoreAway]]-Table1[[#This Row],[ScoreHome]],Table1[[#This Row],[ScoreHome]]-Table1[[#This Row],[ScoreAway]])</f>
        <v>13</v>
      </c>
      <c r="O6775">
        <f>IF(Table1[[#This Row],[SpreadActual]]&lt;Table1[[#This Row],[SpreadFavorite]],1,0)</f>
        <v>0</v>
      </c>
      <c r="P6775">
        <v>38.5</v>
      </c>
      <c r="Q6775" t="s">
        <v>119</v>
      </c>
      <c r="R6775" t="b">
        <v>0</v>
      </c>
      <c r="S6775">
        <v>66</v>
      </c>
      <c r="T6775">
        <v>16</v>
      </c>
      <c r="U6775">
        <v>68</v>
      </c>
    </row>
    <row r="6776" spans="1:22" x14ac:dyDescent="0.2">
      <c r="A6776" s="1">
        <v>35761</v>
      </c>
      <c r="B6776">
        <v>1997</v>
      </c>
      <c r="C6776">
        <f>_xlfn.MAXIFS(Table1[ScheduleWeekWritten],Table1[ScheduleSeason],Table1[[#This Row],[ScheduleSeason]])</f>
        <v>17</v>
      </c>
      <c r="D6776">
        <v>14</v>
      </c>
      <c r="E6776" cm="1">
        <f t="array" ref="E6776">_xlfn.XLOOKUP(Table1[[#This Row],[ScheduleWeekWritten]],Table3[Game],100+Table3[Increase],Table1[[#This Row],[ScheduleWeekWritten]])</f>
        <v>14</v>
      </c>
      <c r="F6776" t="b">
        <v>0</v>
      </c>
      <c r="G6776" t="s">
        <v>45</v>
      </c>
      <c r="H6776">
        <v>55</v>
      </c>
      <c r="I6776">
        <v>20</v>
      </c>
      <c r="J6776" t="s">
        <v>46</v>
      </c>
      <c r="K6776" t="s">
        <v>79</v>
      </c>
      <c r="L6776" t="str">
        <f>_xlfn.XLOOKUP(Table1[[#This Row],[TeamFavoriteID]],Table2[team_id],Table2[team_name],_xlfn.XLOOKUP(Table1[[#This Row],[TeamFavoriteID]],Table2[team_id_pfr],Table2[team_name],"Even"))</f>
        <v>Detroit Lions</v>
      </c>
      <c r="M6776">
        <v>-8</v>
      </c>
      <c r="N6776">
        <f>IF(Table1[[#This Row],[TeamFavorite]]=Table1[[#This Row],[TeamHome]],Table1[[#This Row],[ScoreAway]]-Table1[[#This Row],[ScoreHome]],Table1[[#This Row],[ScoreHome]]-Table1[[#This Row],[ScoreAway]])</f>
        <v>-35</v>
      </c>
      <c r="O6776">
        <f>IF(Table1[[#This Row],[SpreadActual]]&lt;Table1[[#This Row],[SpreadFavorite]],1,0)</f>
        <v>1</v>
      </c>
      <c r="P6776">
        <v>43</v>
      </c>
      <c r="Q6776" t="s">
        <v>125</v>
      </c>
      <c r="R6776" t="b">
        <v>0</v>
      </c>
      <c r="S6776">
        <v>72</v>
      </c>
      <c r="T6776">
        <v>0</v>
      </c>
      <c r="V6776" t="s">
        <v>103</v>
      </c>
    </row>
    <row r="6777" spans="1:22" x14ac:dyDescent="0.2">
      <c r="A6777" s="1">
        <v>35764</v>
      </c>
      <c r="B6777">
        <v>1997</v>
      </c>
      <c r="C6777">
        <f>_xlfn.MAXIFS(Table1[ScheduleWeekWritten],Table1[ScheduleSeason],Table1[[#This Row],[ScheduleSeason]])</f>
        <v>17</v>
      </c>
      <c r="D6777">
        <v>14</v>
      </c>
      <c r="E6777" cm="1">
        <f t="array" ref="E6777">_xlfn.XLOOKUP(Table1[[#This Row],[ScheduleWeekWritten]],Table3[Game],100+Table3[Increase],Table1[[#This Row],[ScheduleWeekWritten]])</f>
        <v>14</v>
      </c>
      <c r="F6777" t="b">
        <v>0</v>
      </c>
      <c r="G6777" t="s">
        <v>149</v>
      </c>
      <c r="H6777">
        <v>20</v>
      </c>
      <c r="I6777">
        <v>26</v>
      </c>
      <c r="J6777" t="s">
        <v>49</v>
      </c>
      <c r="K6777" t="s">
        <v>51</v>
      </c>
      <c r="L6777" t="str">
        <f>_xlfn.XLOOKUP(Table1[[#This Row],[TeamFavoriteID]],Table2[team_id],Table2[team_name],_xlfn.XLOOKUP(Table1[[#This Row],[TeamFavoriteID]],Table2[team_id_pfr],Table2[team_name],"Even"))</f>
        <v>Pittsburgh Steelers</v>
      </c>
      <c r="M6777">
        <v>-5.5</v>
      </c>
      <c r="N6777">
        <f>IF(Table1[[#This Row],[TeamFavorite]]=Table1[[#This Row],[TeamHome]],Table1[[#This Row],[ScoreAway]]-Table1[[#This Row],[ScoreHome]],Table1[[#This Row],[ScoreHome]]-Table1[[#This Row],[ScoreAway]])</f>
        <v>-6</v>
      </c>
      <c r="O6777">
        <f>IF(Table1[[#This Row],[SpreadActual]]&lt;Table1[[#This Row],[SpreadFavorite]],1,0)</f>
        <v>1</v>
      </c>
      <c r="P6777">
        <v>38</v>
      </c>
      <c r="Q6777" t="s">
        <v>150</v>
      </c>
      <c r="R6777" t="b">
        <v>0</v>
      </c>
      <c r="S6777">
        <v>56</v>
      </c>
      <c r="T6777">
        <v>5</v>
      </c>
      <c r="U6777">
        <v>52</v>
      </c>
    </row>
    <row r="6778" spans="1:22" x14ac:dyDescent="0.2">
      <c r="A6778" s="1">
        <v>35764</v>
      </c>
      <c r="B6778">
        <v>1997</v>
      </c>
      <c r="C6778">
        <f>_xlfn.MAXIFS(Table1[ScheduleWeekWritten],Table1[ScheduleSeason],Table1[[#This Row],[ScheduleSeason]])</f>
        <v>17</v>
      </c>
      <c r="D6778">
        <v>14</v>
      </c>
      <c r="E6778" cm="1">
        <f t="array" ref="E6778">_xlfn.XLOOKUP(Table1[[#This Row],[ScheduleWeekWritten]],Table3[Game],100+Table3[Increase],Table1[[#This Row],[ScheduleWeekWritten]])</f>
        <v>14</v>
      </c>
      <c r="F6778" t="b">
        <v>0</v>
      </c>
      <c r="G6778" t="s">
        <v>28</v>
      </c>
      <c r="H6778">
        <v>20</v>
      </c>
      <c r="I6778">
        <v>10</v>
      </c>
      <c r="J6778" t="s">
        <v>31</v>
      </c>
      <c r="K6778" t="s">
        <v>32</v>
      </c>
      <c r="L6778" t="str">
        <f>_xlfn.XLOOKUP(Table1[[#This Row],[TeamFavoriteID]],Table2[team_id],Table2[team_name],_xlfn.XLOOKUP(Table1[[#This Row],[TeamFavoriteID]],Table2[team_id_pfr],Table2[team_name],"Even"))</f>
        <v>New York Jets</v>
      </c>
      <c r="M6778">
        <v>-2.5</v>
      </c>
      <c r="N6778">
        <f>IF(Table1[[#This Row],[TeamFavorite]]=Table1[[#This Row],[TeamHome]],Table1[[#This Row],[ScoreAway]]-Table1[[#This Row],[ScoreHome]],Table1[[#This Row],[ScoreHome]]-Table1[[#This Row],[ScoreAway]])</f>
        <v>10</v>
      </c>
      <c r="O6778">
        <f>IF(Table1[[#This Row],[SpreadActual]]&lt;Table1[[#This Row],[SpreadFavorite]],1,0)</f>
        <v>0</v>
      </c>
      <c r="P6778">
        <v>38.5</v>
      </c>
      <c r="Q6778" t="s">
        <v>123</v>
      </c>
      <c r="R6778" t="b">
        <v>0</v>
      </c>
      <c r="S6778">
        <v>39</v>
      </c>
      <c r="T6778">
        <v>6</v>
      </c>
      <c r="U6778">
        <v>92</v>
      </c>
    </row>
    <row r="6779" spans="1:22" x14ac:dyDescent="0.2">
      <c r="A6779" s="1">
        <v>35764</v>
      </c>
      <c r="B6779">
        <v>1997</v>
      </c>
      <c r="C6779">
        <f>_xlfn.MAXIFS(Table1[ScheduleWeekWritten],Table1[ScheduleSeason],Table1[[#This Row],[ScheduleSeason]])</f>
        <v>17</v>
      </c>
      <c r="D6779">
        <v>14</v>
      </c>
      <c r="E6779" cm="1">
        <f t="array" ref="E6779">_xlfn.XLOOKUP(Table1[[#This Row],[ScheduleWeekWritten]],Table3[Game],100+Table3[Increase],Table1[[#This Row],[ScheduleWeekWritten]])</f>
        <v>14</v>
      </c>
      <c r="F6779" t="b">
        <v>0</v>
      </c>
      <c r="G6779" t="s">
        <v>152</v>
      </c>
      <c r="H6779">
        <v>13</v>
      </c>
      <c r="I6779">
        <v>16</v>
      </c>
      <c r="J6779" t="s">
        <v>95</v>
      </c>
      <c r="K6779" t="s">
        <v>162</v>
      </c>
      <c r="L6779" t="str">
        <f>_xlfn.XLOOKUP(Table1[[#This Row],[TeamFavoriteID]],Table2[team_id],Table2[team_name],_xlfn.XLOOKUP(Table1[[#This Row],[TeamFavoriteID]],Table2[team_id_pfr],Table2[team_name],"Even"))</f>
        <v>Carolina Panthers</v>
      </c>
      <c r="M6779">
        <v>-9</v>
      </c>
      <c r="N6779">
        <f>IF(Table1[[#This Row],[TeamFavorite]]=Table1[[#This Row],[TeamHome]],Table1[[#This Row],[ScoreAway]]-Table1[[#This Row],[ScoreHome]],Table1[[#This Row],[ScoreHome]]-Table1[[#This Row],[ScoreAway]])</f>
        <v>3</v>
      </c>
      <c r="O6779">
        <f>IF(Table1[[#This Row],[SpreadActual]]&lt;Table1[[#This Row],[SpreadFavorite]],1,0)</f>
        <v>0</v>
      </c>
      <c r="P6779">
        <v>36</v>
      </c>
      <c r="Q6779" t="s">
        <v>160</v>
      </c>
      <c r="R6779" t="b">
        <v>0</v>
      </c>
      <c r="S6779">
        <v>57</v>
      </c>
      <c r="T6779">
        <v>6</v>
      </c>
      <c r="U6779">
        <v>93</v>
      </c>
    </row>
    <row r="6780" spans="1:22" x14ac:dyDescent="0.2">
      <c r="A6780" s="1">
        <v>35764</v>
      </c>
      <c r="B6780">
        <v>1997</v>
      </c>
      <c r="C6780">
        <f>_xlfn.MAXIFS(Table1[ScheduleWeekWritten],Table1[ScheduleSeason],Table1[[#This Row],[ScheduleSeason]])</f>
        <v>17</v>
      </c>
      <c r="D6780">
        <v>14</v>
      </c>
      <c r="E6780" cm="1">
        <f t="array" ref="E6780">_xlfn.XLOOKUP(Table1[[#This Row],[ScheduleWeekWritten]],Table3[Game],100+Table3[Increase],Table1[[#This Row],[ScheduleWeekWritten]])</f>
        <v>14</v>
      </c>
      <c r="F6780" t="b">
        <v>0</v>
      </c>
      <c r="G6780" t="s">
        <v>154</v>
      </c>
      <c r="H6780">
        <v>29</v>
      </c>
      <c r="I6780">
        <v>27</v>
      </c>
      <c r="J6780" t="s">
        <v>158</v>
      </c>
      <c r="K6780" t="s">
        <v>161</v>
      </c>
      <c r="L6780" t="str">
        <f>_xlfn.XLOOKUP(Table1[[#This Row],[TeamFavoriteID]],Table2[team_id],Table2[team_name],_xlfn.XLOOKUP(Table1[[#This Row],[TeamFavoriteID]],Table2[team_id_pfr],Table2[team_name],"Even"))</f>
        <v>Jacksonville Jaguars</v>
      </c>
      <c r="M6780">
        <v>-8</v>
      </c>
      <c r="N6780">
        <f>IF(Table1[[#This Row],[TeamFavorite]]=Table1[[#This Row],[TeamHome]],Table1[[#This Row],[ScoreAway]]-Table1[[#This Row],[ScoreHome]],Table1[[#This Row],[ScoreHome]]-Table1[[#This Row],[ScoreAway]])</f>
        <v>-2</v>
      </c>
      <c r="O6780">
        <f>IF(Table1[[#This Row],[SpreadActual]]&lt;Table1[[#This Row],[SpreadFavorite]],1,0)</f>
        <v>0</v>
      </c>
      <c r="P6780">
        <v>43.5</v>
      </c>
      <c r="Q6780" t="s">
        <v>155</v>
      </c>
      <c r="R6780" t="b">
        <v>0</v>
      </c>
      <c r="S6780">
        <v>71</v>
      </c>
      <c r="T6780">
        <v>14</v>
      </c>
      <c r="U6780">
        <v>89</v>
      </c>
    </row>
    <row r="6781" spans="1:22" x14ac:dyDescent="0.2">
      <c r="A6781" s="1">
        <v>35764</v>
      </c>
      <c r="B6781">
        <v>1997</v>
      </c>
      <c r="C6781">
        <f>_xlfn.MAXIFS(Table1[ScheduleWeekWritten],Table1[ScheduleSeason],Table1[[#This Row],[ScheduleSeason]])</f>
        <v>17</v>
      </c>
      <c r="D6781">
        <v>14</v>
      </c>
      <c r="E6781" cm="1">
        <f t="array" ref="E6781">_xlfn.XLOOKUP(Table1[[#This Row],[ScheduleWeekWritten]],Table3[Game],100+Table3[Increase],Table1[[#This Row],[ScheduleWeekWritten]])</f>
        <v>14</v>
      </c>
      <c r="F6781" t="b">
        <v>0</v>
      </c>
      <c r="G6781" t="s">
        <v>42</v>
      </c>
      <c r="H6781">
        <v>44</v>
      </c>
      <c r="I6781">
        <v>9</v>
      </c>
      <c r="J6781" t="s">
        <v>53</v>
      </c>
      <c r="K6781" t="s">
        <v>87</v>
      </c>
      <c r="L6781" t="str">
        <f>_xlfn.XLOOKUP(Table1[[#This Row],[TeamFavoriteID]],Table2[team_id],Table2[team_name],_xlfn.XLOOKUP(Table1[[#This Row],[TeamFavoriteID]],Table2[team_id_pfr],Table2[team_name],"Even"))</f>
        <v>San Francisco 49ers</v>
      </c>
      <c r="M6781">
        <v>-4.5</v>
      </c>
      <c r="N6781">
        <f>IF(Table1[[#This Row],[TeamFavorite]]=Table1[[#This Row],[TeamHome]],Table1[[#This Row],[ScoreAway]]-Table1[[#This Row],[ScoreHome]],Table1[[#This Row],[ScoreHome]]-Table1[[#This Row],[ScoreAway]])</f>
        <v>35</v>
      </c>
      <c r="O6781">
        <f>IF(Table1[[#This Row],[SpreadActual]]&lt;Table1[[#This Row],[SpreadFavorite]],1,0)</f>
        <v>0</v>
      </c>
      <c r="P6781">
        <v>37</v>
      </c>
      <c r="Q6781" t="s">
        <v>117</v>
      </c>
      <c r="R6781" t="b">
        <v>0</v>
      </c>
      <c r="S6781">
        <v>46</v>
      </c>
      <c r="T6781">
        <v>14</v>
      </c>
      <c r="U6781">
        <v>84</v>
      </c>
    </row>
    <row r="6782" spans="1:22" x14ac:dyDescent="0.2">
      <c r="A6782" s="1">
        <v>35764</v>
      </c>
      <c r="B6782">
        <v>1997</v>
      </c>
      <c r="C6782">
        <f>_xlfn.MAXIFS(Table1[ScheduleWeekWritten],Table1[ScheduleSeason],Table1[[#This Row],[ScheduleSeason]])</f>
        <v>17</v>
      </c>
      <c r="D6782">
        <v>14</v>
      </c>
      <c r="E6782" cm="1">
        <f t="array" ref="E6782">_xlfn.XLOOKUP(Table1[[#This Row],[ScheduleWeekWritten]],Table3[Game],100+Table3[Increase],Table1[[#This Row],[ScheduleWeekWritten]])</f>
        <v>14</v>
      </c>
      <c r="F6782" t="b">
        <v>0</v>
      </c>
      <c r="G6782" t="s">
        <v>115</v>
      </c>
      <c r="H6782">
        <v>20</v>
      </c>
      <c r="I6782">
        <v>17</v>
      </c>
      <c r="J6782" t="s">
        <v>140</v>
      </c>
      <c r="K6782" t="s">
        <v>70</v>
      </c>
      <c r="L6782" t="str">
        <f>_xlfn.XLOOKUP(Table1[[#This Row],[TeamFavoriteID]],Table2[team_id],Table2[team_name],_xlfn.XLOOKUP(Table1[[#This Row],[TeamFavoriteID]],Table2[team_id_pfr],Table2[team_name],"Even"))</f>
        <v>Boston Patriots</v>
      </c>
      <c r="M6782">
        <v>-11.5</v>
      </c>
      <c r="N6782">
        <f>IF(Table1[[#This Row],[TeamFavorite]]=Table1[[#This Row],[TeamHome]],Table1[[#This Row],[ScoreAway]]-Table1[[#This Row],[ScoreHome]],Table1[[#This Row],[ScoreHome]]-Table1[[#This Row],[ScoreAway]])</f>
        <v>3</v>
      </c>
      <c r="O6782">
        <f>IF(Table1[[#This Row],[SpreadActual]]&lt;Table1[[#This Row],[SpreadFavorite]],1,0)</f>
        <v>0</v>
      </c>
      <c r="P6782">
        <v>40</v>
      </c>
      <c r="Q6782" t="s">
        <v>116</v>
      </c>
      <c r="R6782" t="b">
        <v>0</v>
      </c>
      <c r="S6782">
        <v>38</v>
      </c>
      <c r="T6782">
        <v>7</v>
      </c>
      <c r="U6782">
        <v>58</v>
      </c>
    </row>
    <row r="6783" spans="1:22" x14ac:dyDescent="0.2">
      <c r="A6783" s="1">
        <v>35764</v>
      </c>
      <c r="B6783">
        <v>1997</v>
      </c>
      <c r="C6783">
        <f>_xlfn.MAXIFS(Table1[ScheduleWeekWritten],Table1[ScheduleSeason],Table1[[#This Row],[ScheduleSeason]])</f>
        <v>17</v>
      </c>
      <c r="D6783">
        <v>14</v>
      </c>
      <c r="E6783" cm="1">
        <f t="array" ref="E6783">_xlfn.XLOOKUP(Table1[[#This Row],[ScheduleWeekWritten]],Table3[Game],100+Table3[Increase],Table1[[#This Row],[ScheduleWeekWritten]])</f>
        <v>14</v>
      </c>
      <c r="F6783" t="b">
        <v>0</v>
      </c>
      <c r="G6783" t="s">
        <v>50</v>
      </c>
      <c r="H6783">
        <v>8</v>
      </c>
      <c r="I6783">
        <v>20</v>
      </c>
      <c r="J6783" t="s">
        <v>127</v>
      </c>
      <c r="K6783" t="s">
        <v>90</v>
      </c>
      <c r="L6783" t="str">
        <f>_xlfn.XLOOKUP(Table1[[#This Row],[TeamFavoriteID]],Table2[team_id],Table2[team_name],_xlfn.XLOOKUP(Table1[[#This Row],[TeamFavoriteID]],Table2[team_id_pfr],Table2[team_name],"Even"))</f>
        <v>New York Giants</v>
      </c>
      <c r="M6783">
        <v>-1</v>
      </c>
      <c r="N6783">
        <f>IF(Table1[[#This Row],[TeamFavorite]]=Table1[[#This Row],[TeamHome]],Table1[[#This Row],[ScoreAway]]-Table1[[#This Row],[ScoreHome]],Table1[[#This Row],[ScoreHome]]-Table1[[#This Row],[ScoreAway]])</f>
        <v>12</v>
      </c>
      <c r="O6783">
        <f>IF(Table1[[#This Row],[SpreadActual]]&lt;Table1[[#This Row],[SpreadFavorite]],1,0)</f>
        <v>0</v>
      </c>
      <c r="P6783">
        <v>35</v>
      </c>
      <c r="Q6783" t="s">
        <v>126</v>
      </c>
      <c r="R6783" t="b">
        <v>0</v>
      </c>
      <c r="S6783">
        <v>45</v>
      </c>
      <c r="T6783">
        <v>7</v>
      </c>
      <c r="U6783">
        <v>75</v>
      </c>
    </row>
    <row r="6784" spans="1:22" x14ac:dyDescent="0.2">
      <c r="A6784" s="1">
        <v>35764</v>
      </c>
      <c r="B6784">
        <v>1997</v>
      </c>
      <c r="C6784">
        <f>_xlfn.MAXIFS(Table1[ScheduleWeekWritten],Table1[ScheduleSeason],Table1[[#This Row],[ScheduleSeason]])</f>
        <v>17</v>
      </c>
      <c r="D6784">
        <v>14</v>
      </c>
      <c r="E6784" cm="1">
        <f t="array" ref="E6784">_xlfn.XLOOKUP(Table1[[#This Row],[ScheduleWeekWritten]],Table3[Game],100+Table3[Increase],Table1[[#This Row],[ScheduleWeekWritten]])</f>
        <v>14</v>
      </c>
      <c r="F6784" t="b">
        <v>0</v>
      </c>
      <c r="G6784" t="s">
        <v>20</v>
      </c>
      <c r="H6784">
        <v>16</v>
      </c>
      <c r="I6784">
        <v>34</v>
      </c>
      <c r="J6784" t="s">
        <v>19</v>
      </c>
      <c r="K6784" t="s">
        <v>91</v>
      </c>
      <c r="L6784" t="str">
        <f>_xlfn.XLOOKUP(Table1[[#This Row],[TeamFavoriteID]],Table2[team_id],Table2[team_name],_xlfn.XLOOKUP(Table1[[#This Row],[TeamFavoriteID]],Table2[team_id_pfr],Table2[team_name],"Even"))</f>
        <v>Miami Dolphins</v>
      </c>
      <c r="M6784">
        <v>-2.5</v>
      </c>
      <c r="N6784">
        <f>IF(Table1[[#This Row],[TeamFavorite]]=Table1[[#This Row],[TeamHome]],Table1[[#This Row],[ScoreAway]]-Table1[[#This Row],[ScoreHome]],Table1[[#This Row],[ScoreHome]]-Table1[[#This Row],[ScoreAway]])</f>
        <v>-18</v>
      </c>
      <c r="O6784">
        <f>IF(Table1[[#This Row],[SpreadActual]]&lt;Table1[[#This Row],[SpreadFavorite]],1,0)</f>
        <v>1</v>
      </c>
      <c r="P6784">
        <v>44</v>
      </c>
      <c r="Q6784" t="s">
        <v>76</v>
      </c>
      <c r="R6784" t="b">
        <v>0</v>
      </c>
      <c r="S6784">
        <v>56</v>
      </c>
      <c r="T6784">
        <v>12</v>
      </c>
      <c r="U6784">
        <v>76</v>
      </c>
    </row>
    <row r="6785" spans="1:22" x14ac:dyDescent="0.2">
      <c r="A6785" s="1">
        <v>35764</v>
      </c>
      <c r="B6785">
        <v>1997</v>
      </c>
      <c r="C6785">
        <f>_xlfn.MAXIFS(Table1[ScheduleWeekWritten],Table1[ScheduleSeason],Table1[[#This Row],[ScheduleSeason]])</f>
        <v>17</v>
      </c>
      <c r="D6785">
        <v>14</v>
      </c>
      <c r="E6785" cm="1">
        <f t="array" ref="E6785">_xlfn.XLOOKUP(Table1[[#This Row],[ScheduleWeekWritten]],Table3[Game],100+Table3[Increase],Table1[[#This Row],[ScheduleWeekWritten]])</f>
        <v>14</v>
      </c>
      <c r="F6785" t="b">
        <v>0</v>
      </c>
      <c r="G6785" t="s">
        <v>58</v>
      </c>
      <c r="H6785">
        <v>44</v>
      </c>
      <c r="I6785">
        <v>42</v>
      </c>
      <c r="J6785" t="s">
        <v>101</v>
      </c>
      <c r="K6785" t="s">
        <v>77</v>
      </c>
      <c r="L6785" t="str">
        <f>_xlfn.XLOOKUP(Table1[[#This Row],[TeamFavoriteID]],Table2[team_id],Table2[team_name],_xlfn.XLOOKUP(Table1[[#This Row],[TeamFavoriteID]],Table2[team_id_pfr],Table2[team_name],"Even"))</f>
        <v>Philadelphia Eagles</v>
      </c>
      <c r="M6785">
        <v>-5</v>
      </c>
      <c r="N6785">
        <f>IF(Table1[[#This Row],[TeamFavorite]]=Table1[[#This Row],[TeamHome]],Table1[[#This Row],[ScoreAway]]-Table1[[#This Row],[ScoreHome]],Table1[[#This Row],[ScoreHome]]-Table1[[#This Row],[ScoreAway]])</f>
        <v>-2</v>
      </c>
      <c r="O6785">
        <f>IF(Table1[[#This Row],[SpreadActual]]&lt;Table1[[#This Row],[SpreadFavorite]],1,0)</f>
        <v>0</v>
      </c>
      <c r="P6785">
        <v>39</v>
      </c>
      <c r="Q6785" t="s">
        <v>112</v>
      </c>
      <c r="R6785" t="b">
        <v>0</v>
      </c>
      <c r="S6785">
        <v>46</v>
      </c>
      <c r="T6785">
        <v>5</v>
      </c>
      <c r="U6785">
        <v>80</v>
      </c>
    </row>
    <row r="6786" spans="1:22" x14ac:dyDescent="0.2">
      <c r="A6786" s="1">
        <v>35764</v>
      </c>
      <c r="B6786">
        <v>1997</v>
      </c>
      <c r="C6786">
        <f>_xlfn.MAXIFS(Table1[ScheduleWeekWritten],Table1[ScheduleSeason],Table1[[#This Row],[ScheduleSeason]])</f>
        <v>17</v>
      </c>
      <c r="D6786">
        <v>14</v>
      </c>
      <c r="E6786" cm="1">
        <f t="array" ref="E6786">_xlfn.XLOOKUP(Table1[[#This Row],[ScheduleWeekWritten]],Table3[Game],100+Table3[Increase],Table1[[#This Row],[ScheduleWeekWritten]])</f>
        <v>14</v>
      </c>
      <c r="F6786" t="b">
        <v>0</v>
      </c>
      <c r="G6786" t="s">
        <v>27</v>
      </c>
      <c r="H6786">
        <v>28</v>
      </c>
      <c r="I6786">
        <v>38</v>
      </c>
      <c r="J6786" t="s">
        <v>24</v>
      </c>
      <c r="K6786" t="s">
        <v>88</v>
      </c>
      <c r="L6786" t="str">
        <f>_xlfn.XLOOKUP(Table1[[#This Row],[TeamFavoriteID]],Table2[team_id],Table2[team_name],_xlfn.XLOOKUP(Table1[[#This Row],[TeamFavoriteID]],Table2[team_id_pfr],Table2[team_name],"Even"))</f>
        <v>Denver Broncos</v>
      </c>
      <c r="M6786">
        <v>-8.5</v>
      </c>
      <c r="N6786">
        <f>IF(Table1[[#This Row],[TeamFavorite]]=Table1[[#This Row],[TeamHome]],Table1[[#This Row],[ScoreAway]]-Table1[[#This Row],[ScoreHome]],Table1[[#This Row],[ScoreHome]]-Table1[[#This Row],[ScoreAway]])</f>
        <v>-10</v>
      </c>
      <c r="O6786">
        <f>IF(Table1[[#This Row],[SpreadActual]]&lt;Table1[[#This Row],[SpreadFavorite]],1,0)</f>
        <v>1</v>
      </c>
      <c r="P6786">
        <v>43.5</v>
      </c>
      <c r="Q6786" t="s">
        <v>94</v>
      </c>
      <c r="R6786" t="b">
        <v>0</v>
      </c>
      <c r="S6786">
        <v>61</v>
      </c>
      <c r="T6786">
        <v>8</v>
      </c>
      <c r="U6786">
        <v>67</v>
      </c>
    </row>
    <row r="6787" spans="1:22" x14ac:dyDescent="0.2">
      <c r="A6787" s="1">
        <v>35764</v>
      </c>
      <c r="B6787">
        <v>1997</v>
      </c>
      <c r="C6787">
        <f>_xlfn.MAXIFS(Table1[ScheduleWeekWritten],Table1[ScheduleSeason],Table1[[#This Row],[ScheduleSeason]])</f>
        <v>17</v>
      </c>
      <c r="D6787">
        <v>14</v>
      </c>
      <c r="E6787" cm="1">
        <f t="array" ref="E6787">_xlfn.XLOOKUP(Table1[[#This Row],[ScheduleWeekWritten]],Table3[Game],100+Table3[Increase],Table1[[#This Row],[ScheduleWeekWritten]])</f>
        <v>14</v>
      </c>
      <c r="F6787" t="b">
        <v>0</v>
      </c>
      <c r="G6787" t="s">
        <v>128</v>
      </c>
      <c r="H6787">
        <v>17</v>
      </c>
      <c r="I6787">
        <v>24</v>
      </c>
      <c r="J6787" t="s">
        <v>38</v>
      </c>
      <c r="K6787" t="s">
        <v>132</v>
      </c>
      <c r="L6787" t="str">
        <f>_xlfn.XLOOKUP(Table1[[#This Row],[TeamFavoriteID]],Table2[team_id],Table2[team_name],_xlfn.XLOOKUP(Table1[[#This Row],[TeamFavoriteID]],Table2[team_id_pfr],Table2[team_name],"Even"))</f>
        <v>Seattle Seahawks</v>
      </c>
      <c r="M6787">
        <v>-7</v>
      </c>
      <c r="N6787">
        <f>IF(Table1[[#This Row],[TeamFavorite]]=Table1[[#This Row],[TeamHome]],Table1[[#This Row],[ScoreAway]]-Table1[[#This Row],[ScoreHome]],Table1[[#This Row],[ScoreHome]]-Table1[[#This Row],[ScoreAway]])</f>
        <v>7</v>
      </c>
      <c r="O6787">
        <f>IF(Table1[[#This Row],[SpreadActual]]&lt;Table1[[#This Row],[SpreadFavorite]],1,0)</f>
        <v>0</v>
      </c>
      <c r="P6787">
        <v>43.5</v>
      </c>
      <c r="Q6787" t="s">
        <v>129</v>
      </c>
      <c r="R6787" t="b">
        <v>0</v>
      </c>
      <c r="S6787">
        <v>72</v>
      </c>
      <c r="T6787">
        <v>0</v>
      </c>
      <c r="V6787" t="s">
        <v>103</v>
      </c>
    </row>
    <row r="6788" spans="1:22" x14ac:dyDescent="0.2">
      <c r="A6788" s="1">
        <v>35764</v>
      </c>
      <c r="B6788">
        <v>1997</v>
      </c>
      <c r="C6788">
        <f>_xlfn.MAXIFS(Table1[ScheduleWeekWritten],Table1[ScheduleSeason],Table1[[#This Row],[ScheduleSeason]])</f>
        <v>17</v>
      </c>
      <c r="D6788">
        <v>14</v>
      </c>
      <c r="E6788" cm="1">
        <f t="array" ref="E6788">_xlfn.XLOOKUP(Table1[[#This Row],[ScheduleWeekWritten]],Table3[Game],100+Table3[Increase],Table1[[#This Row],[ScheduleWeekWritten]])</f>
        <v>14</v>
      </c>
      <c r="F6788" t="b">
        <v>0</v>
      </c>
      <c r="G6788" t="s">
        <v>61</v>
      </c>
      <c r="H6788">
        <v>20</v>
      </c>
      <c r="I6788">
        <v>23</v>
      </c>
      <c r="J6788" t="s">
        <v>153</v>
      </c>
      <c r="K6788" t="s">
        <v>85</v>
      </c>
      <c r="L6788" t="str">
        <f>_xlfn.XLOOKUP(Table1[[#This Row],[TeamFavoriteID]],Table2[team_id],Table2[team_name],_xlfn.XLOOKUP(Table1[[#This Row],[TeamFavoriteID]],Table2[team_id_pfr],Table2[team_name],"Even"))</f>
        <v>Washington Commanders</v>
      </c>
      <c r="M6788">
        <v>-8.5</v>
      </c>
      <c r="N6788">
        <f>IF(Table1[[#This Row],[TeamFavorite]]=Table1[[#This Row],[TeamHome]],Table1[[#This Row],[ScoreAway]]-Table1[[#This Row],[ScoreHome]],Table1[[#This Row],[ScoreHome]]-Table1[[#This Row],[ScoreAway]])</f>
        <v>-3</v>
      </c>
      <c r="O6788">
        <f>IF(Table1[[#This Row],[SpreadActual]]&lt;Table1[[#This Row],[SpreadFavorite]],1,0)</f>
        <v>0</v>
      </c>
      <c r="P6788">
        <v>36.5</v>
      </c>
      <c r="Q6788" t="s">
        <v>165</v>
      </c>
      <c r="R6788" t="b">
        <v>0</v>
      </c>
      <c r="S6788">
        <v>50</v>
      </c>
      <c r="T6788">
        <v>6</v>
      </c>
      <c r="U6788">
        <v>82</v>
      </c>
    </row>
    <row r="6789" spans="1:22" x14ac:dyDescent="0.2">
      <c r="A6789" s="1">
        <v>35765</v>
      </c>
      <c r="B6789">
        <v>1997</v>
      </c>
      <c r="C6789">
        <f>_xlfn.MAXIFS(Table1[ScheduleWeekWritten],Table1[ScheduleSeason],Table1[[#This Row],[ScheduleSeason]])</f>
        <v>17</v>
      </c>
      <c r="D6789">
        <v>14</v>
      </c>
      <c r="E6789" cm="1">
        <f t="array" ref="E6789">_xlfn.XLOOKUP(Table1[[#This Row],[ScheduleWeekWritten]],Table3[Game],100+Table3[Increase],Table1[[#This Row],[ScheduleWeekWritten]])</f>
        <v>14</v>
      </c>
      <c r="F6789" t="b">
        <v>0</v>
      </c>
      <c r="G6789" t="s">
        <v>54</v>
      </c>
      <c r="H6789">
        <v>11</v>
      </c>
      <c r="I6789">
        <v>27</v>
      </c>
      <c r="J6789" t="s">
        <v>33</v>
      </c>
      <c r="K6789" t="s">
        <v>35</v>
      </c>
      <c r="L6789" t="str">
        <f>_xlfn.XLOOKUP(Table1[[#This Row],[TeamFavoriteID]],Table2[team_id],Table2[team_name],_xlfn.XLOOKUP(Table1[[#This Row],[TeamFavoriteID]],Table2[team_id_pfr],Table2[team_name],"Even"))</f>
        <v>Green Bay Packers</v>
      </c>
      <c r="M6789">
        <v>-3</v>
      </c>
      <c r="N6789">
        <f>IF(Table1[[#This Row],[TeamFavorite]]=Table1[[#This Row],[TeamHome]],Table1[[#This Row],[ScoreAway]]-Table1[[#This Row],[ScoreHome]],Table1[[#This Row],[ScoreHome]]-Table1[[#This Row],[ScoreAway]])</f>
        <v>-16</v>
      </c>
      <c r="O6789">
        <f>IF(Table1[[#This Row],[SpreadActual]]&lt;Table1[[#This Row],[SpreadFavorite]],1,0)</f>
        <v>1</v>
      </c>
      <c r="P6789">
        <v>44</v>
      </c>
      <c r="Q6789" t="s">
        <v>137</v>
      </c>
      <c r="R6789" t="b">
        <v>0</v>
      </c>
      <c r="S6789">
        <v>72</v>
      </c>
      <c r="T6789">
        <v>0</v>
      </c>
      <c r="V6789" t="s">
        <v>103</v>
      </c>
    </row>
    <row r="6790" spans="1:22" x14ac:dyDescent="0.2">
      <c r="A6790" s="1">
        <v>35768</v>
      </c>
      <c r="B6790">
        <v>1997</v>
      </c>
      <c r="C6790">
        <f>_xlfn.MAXIFS(Table1[ScheduleWeekWritten],Table1[ScheduleSeason],Table1[[#This Row],[ScheduleSeason]])</f>
        <v>17</v>
      </c>
      <c r="D6790">
        <v>15</v>
      </c>
      <c r="E6790" cm="1">
        <f t="array" ref="E6790">_xlfn.XLOOKUP(Table1[[#This Row],[ScheduleWeekWritten]],Table3[Game],100+Table3[Increase],Table1[[#This Row],[ScheduleWeekWritten]])</f>
        <v>15</v>
      </c>
      <c r="F6790" t="b">
        <v>0</v>
      </c>
      <c r="G6790" t="s">
        <v>101</v>
      </c>
      <c r="H6790">
        <v>41</v>
      </c>
      <c r="I6790">
        <v>14</v>
      </c>
      <c r="J6790" t="s">
        <v>163</v>
      </c>
      <c r="K6790" t="s">
        <v>25</v>
      </c>
      <c r="L6790" t="str">
        <f>_xlfn.XLOOKUP(Table1[[#This Row],[TeamFavoriteID]],Table2[team_id],Table2[team_name],_xlfn.XLOOKUP(Table1[[#This Row],[TeamFavoriteID]],Table2[team_id_pfr],Table2[team_name],"Even"))</f>
        <v>Houston Oilers</v>
      </c>
      <c r="M6790">
        <v>-3</v>
      </c>
      <c r="N6790">
        <f>IF(Table1[[#This Row],[TeamFavorite]]=Table1[[#This Row],[TeamHome]],Table1[[#This Row],[ScoreAway]]-Table1[[#This Row],[ScoreHome]],Table1[[#This Row],[ScoreHome]]-Table1[[#This Row],[ScoreAway]])</f>
        <v>27</v>
      </c>
      <c r="O6790">
        <f>IF(Table1[[#This Row],[SpreadActual]]&lt;Table1[[#This Row],[SpreadFavorite]],1,0)</f>
        <v>0</v>
      </c>
      <c r="P6790">
        <v>41.5</v>
      </c>
      <c r="Q6790" t="s">
        <v>111</v>
      </c>
      <c r="R6790" t="b">
        <v>0</v>
      </c>
      <c r="S6790">
        <v>42</v>
      </c>
      <c r="T6790">
        <v>13</v>
      </c>
      <c r="U6790">
        <v>84</v>
      </c>
    </row>
    <row r="6791" spans="1:22" x14ac:dyDescent="0.2">
      <c r="A6791" s="1">
        <v>35771</v>
      </c>
      <c r="B6791">
        <v>1997</v>
      </c>
      <c r="C6791">
        <f>_xlfn.MAXIFS(Table1[ScheduleWeekWritten],Table1[ScheduleSeason],Table1[[#This Row],[ScheduleSeason]])</f>
        <v>17</v>
      </c>
      <c r="D6791">
        <v>15</v>
      </c>
      <c r="E6791" cm="1">
        <f t="array" ref="E6791">_xlfn.XLOOKUP(Table1[[#This Row],[ScheduleWeekWritten]],Table3[Game],100+Table3[Increase],Table1[[#This Row],[ScheduleWeekWritten]])</f>
        <v>15</v>
      </c>
      <c r="F6791" t="b">
        <v>0</v>
      </c>
      <c r="G6791" t="s">
        <v>149</v>
      </c>
      <c r="H6791">
        <v>28</v>
      </c>
      <c r="I6791">
        <v>38</v>
      </c>
      <c r="J6791" t="s">
        <v>61</v>
      </c>
      <c r="K6791" t="s">
        <v>85</v>
      </c>
      <c r="L6791" t="str">
        <f>_xlfn.XLOOKUP(Table1[[#This Row],[TeamFavoriteID]],Table2[team_id],Table2[team_name],_xlfn.XLOOKUP(Table1[[#This Row],[TeamFavoriteID]],Table2[team_id_pfr],Table2[team_name],"Even"))</f>
        <v>Washington Commanders</v>
      </c>
      <c r="M6791">
        <v>-2.5</v>
      </c>
      <c r="N6791">
        <f>IF(Table1[[#This Row],[TeamFavorite]]=Table1[[#This Row],[TeamHome]],Table1[[#This Row],[ScoreAway]]-Table1[[#This Row],[ScoreHome]],Table1[[#This Row],[ScoreHome]]-Table1[[#This Row],[ScoreAway]])</f>
        <v>-10</v>
      </c>
      <c r="O6791">
        <f>IF(Table1[[#This Row],[SpreadActual]]&lt;Table1[[#This Row],[SpreadFavorite]],1,0)</f>
        <v>1</v>
      </c>
      <c r="P6791">
        <v>38</v>
      </c>
      <c r="Q6791" t="s">
        <v>150</v>
      </c>
      <c r="R6791" t="b">
        <v>0</v>
      </c>
      <c r="S6791">
        <v>57</v>
      </c>
      <c r="T6791">
        <v>6</v>
      </c>
      <c r="U6791">
        <v>82</v>
      </c>
    </row>
    <row r="6792" spans="1:22" x14ac:dyDescent="0.2">
      <c r="A6792" s="1">
        <v>35771</v>
      </c>
      <c r="B6792">
        <v>1997</v>
      </c>
      <c r="C6792">
        <f>_xlfn.MAXIFS(Table1[ScheduleWeekWritten],Table1[ScheduleSeason],Table1[[#This Row],[ScheduleSeason]])</f>
        <v>17</v>
      </c>
      <c r="D6792">
        <v>15</v>
      </c>
      <c r="E6792" cm="1">
        <f t="array" ref="E6792">_xlfn.XLOOKUP(Table1[[#This Row],[ScheduleWeekWritten]],Table3[Game],100+Table3[Increase],Table1[[#This Row],[ScheduleWeekWritten]])</f>
        <v>15</v>
      </c>
      <c r="F6792" t="b">
        <v>0</v>
      </c>
      <c r="G6792" t="s">
        <v>158</v>
      </c>
      <c r="H6792">
        <v>31</v>
      </c>
      <c r="I6792">
        <v>24</v>
      </c>
      <c r="J6792" t="s">
        <v>128</v>
      </c>
      <c r="K6792" t="s">
        <v>159</v>
      </c>
      <c r="L6792" t="str">
        <f>_xlfn.XLOOKUP(Table1[[#This Row],[TeamFavoriteID]],Table2[team_id],Table2[team_name],_xlfn.XLOOKUP(Table1[[#This Row],[TeamFavoriteID]],Table2[team_id_pfr],Table2[team_name],"Even"))</f>
        <v>Baltimore Ravens</v>
      </c>
      <c r="M6792">
        <v>-1</v>
      </c>
      <c r="N6792">
        <f>IF(Table1[[#This Row],[TeamFavorite]]=Table1[[#This Row],[TeamHome]],Table1[[#This Row],[ScoreAway]]-Table1[[#This Row],[ScoreHome]],Table1[[#This Row],[ScoreHome]]-Table1[[#This Row],[ScoreAway]])</f>
        <v>-7</v>
      </c>
      <c r="O6792">
        <f>IF(Table1[[#This Row],[SpreadActual]]&lt;Table1[[#This Row],[SpreadFavorite]],1,0)</f>
        <v>1</v>
      </c>
      <c r="P6792">
        <v>45.5</v>
      </c>
      <c r="Q6792" t="s">
        <v>80</v>
      </c>
      <c r="R6792" t="b">
        <v>0</v>
      </c>
      <c r="S6792">
        <v>36</v>
      </c>
      <c r="T6792">
        <v>16</v>
      </c>
      <c r="U6792">
        <v>53</v>
      </c>
    </row>
    <row r="6793" spans="1:22" x14ac:dyDescent="0.2">
      <c r="A6793" s="1">
        <v>35771</v>
      </c>
      <c r="B6793">
        <v>1997</v>
      </c>
      <c r="C6793">
        <f>_xlfn.MAXIFS(Table1[ScheduleWeekWritten],Table1[ScheduleSeason],Table1[[#This Row],[ScheduleSeason]])</f>
        <v>17</v>
      </c>
      <c r="D6793">
        <v>15</v>
      </c>
      <c r="E6793" cm="1">
        <f t="array" ref="E6793">_xlfn.XLOOKUP(Table1[[#This Row],[ScheduleWeekWritten]],Table3[Game],100+Table3[Increase],Table1[[#This Row],[ScheduleWeekWritten]])</f>
        <v>15</v>
      </c>
      <c r="F6793" t="b">
        <v>0</v>
      </c>
      <c r="G6793" t="s">
        <v>46</v>
      </c>
      <c r="H6793">
        <v>20</v>
      </c>
      <c r="I6793">
        <v>3</v>
      </c>
      <c r="J6793" t="s">
        <v>28</v>
      </c>
      <c r="K6793" t="s">
        <v>43</v>
      </c>
      <c r="L6793" t="str">
        <f>_xlfn.XLOOKUP(Table1[[#This Row],[TeamFavoriteID]],Table2[team_id],Table2[team_name],_xlfn.XLOOKUP(Table1[[#This Row],[TeamFavoriteID]],Table2[team_id_pfr],Table2[team_name],"Even"))</f>
        <v>Buffalo Bills</v>
      </c>
      <c r="M6793">
        <v>-1.5</v>
      </c>
      <c r="N6793">
        <f>IF(Table1[[#This Row],[TeamFavorite]]=Table1[[#This Row],[TeamHome]],Table1[[#This Row],[ScoreAway]]-Table1[[#This Row],[ScoreHome]],Table1[[#This Row],[ScoreHome]]-Table1[[#This Row],[ScoreAway]])</f>
        <v>17</v>
      </c>
      <c r="O6793">
        <f>IF(Table1[[#This Row],[SpreadActual]]&lt;Table1[[#This Row],[SpreadFavorite]],1,0)</f>
        <v>0</v>
      </c>
      <c r="P6793">
        <v>37</v>
      </c>
      <c r="Q6793" t="s">
        <v>114</v>
      </c>
      <c r="R6793" t="b">
        <v>0</v>
      </c>
      <c r="S6793">
        <v>31</v>
      </c>
      <c r="T6793">
        <v>11</v>
      </c>
      <c r="U6793">
        <v>80</v>
      </c>
    </row>
    <row r="6794" spans="1:22" x14ac:dyDescent="0.2">
      <c r="A6794" s="1">
        <v>35771</v>
      </c>
      <c r="B6794">
        <v>1997</v>
      </c>
      <c r="C6794">
        <f>_xlfn.MAXIFS(Table1[ScheduleWeekWritten],Table1[ScheduleSeason],Table1[[#This Row],[ScheduleSeason]])</f>
        <v>17</v>
      </c>
      <c r="D6794">
        <v>15</v>
      </c>
      <c r="E6794" cm="1">
        <f t="array" ref="E6794">_xlfn.XLOOKUP(Table1[[#This Row],[ScheduleWeekWritten]],Table3[Game],100+Table3[Increase],Table1[[#This Row],[ScheduleWeekWritten]])</f>
        <v>15</v>
      </c>
      <c r="F6794" t="b">
        <v>0</v>
      </c>
      <c r="G6794" t="s">
        <v>154</v>
      </c>
      <c r="H6794">
        <v>20</v>
      </c>
      <c r="I6794">
        <v>26</v>
      </c>
      <c r="J6794" t="s">
        <v>115</v>
      </c>
      <c r="K6794" t="s">
        <v>161</v>
      </c>
      <c r="L6794" t="str">
        <f>_xlfn.XLOOKUP(Table1[[#This Row],[TeamFavoriteID]],Table2[team_id],Table2[team_name],_xlfn.XLOOKUP(Table1[[#This Row],[TeamFavoriteID]],Table2[team_id_pfr],Table2[team_name],"Even"))</f>
        <v>Jacksonville Jaguars</v>
      </c>
      <c r="M6794">
        <v>-3.5</v>
      </c>
      <c r="N6794">
        <f>IF(Table1[[#This Row],[TeamFavorite]]=Table1[[#This Row],[TeamHome]],Table1[[#This Row],[ScoreAway]]-Table1[[#This Row],[ScoreHome]],Table1[[#This Row],[ScoreHome]]-Table1[[#This Row],[ScoreAway]])</f>
        <v>6</v>
      </c>
      <c r="O6794">
        <f>IF(Table1[[#This Row],[SpreadActual]]&lt;Table1[[#This Row],[SpreadFavorite]],1,0)</f>
        <v>0</v>
      </c>
      <c r="P6794">
        <v>44.5</v>
      </c>
      <c r="Q6794" t="s">
        <v>155</v>
      </c>
      <c r="R6794" t="b">
        <v>0</v>
      </c>
      <c r="S6794">
        <v>43</v>
      </c>
      <c r="T6794">
        <v>9</v>
      </c>
      <c r="U6794">
        <v>56</v>
      </c>
    </row>
    <row r="6795" spans="1:22" x14ac:dyDescent="0.2">
      <c r="A6795" s="1">
        <v>35771</v>
      </c>
      <c r="B6795">
        <v>1997</v>
      </c>
      <c r="C6795">
        <f>_xlfn.MAXIFS(Table1[ScheduleWeekWritten],Table1[ScheduleSeason],Table1[[#This Row],[ScheduleSeason]])</f>
        <v>17</v>
      </c>
      <c r="D6795">
        <v>15</v>
      </c>
      <c r="E6795" cm="1">
        <f t="array" ref="E6795">_xlfn.XLOOKUP(Table1[[#This Row],[ScheduleWeekWritten]],Table3[Game],100+Table3[Increase],Table1[[#This Row],[ScheduleWeekWritten]])</f>
        <v>15</v>
      </c>
      <c r="F6795" t="b">
        <v>0</v>
      </c>
      <c r="G6795" t="s">
        <v>42</v>
      </c>
      <c r="H6795">
        <v>30</v>
      </c>
      <c r="I6795">
        <v>0</v>
      </c>
      <c r="J6795" t="s">
        <v>20</v>
      </c>
      <c r="K6795" t="s">
        <v>75</v>
      </c>
      <c r="L6795" t="str">
        <f>_xlfn.XLOOKUP(Table1[[#This Row],[TeamFavoriteID]],Table2[team_id],Table2[team_name],_xlfn.XLOOKUP(Table1[[#This Row],[TeamFavoriteID]],Table2[team_id_pfr],Table2[team_name],"Even"))</f>
        <v>Kansas City Chiefs</v>
      </c>
      <c r="M6795">
        <v>-9</v>
      </c>
      <c r="N6795">
        <f>IF(Table1[[#This Row],[TeamFavorite]]=Table1[[#This Row],[TeamHome]],Table1[[#This Row],[ScoreAway]]-Table1[[#This Row],[ScoreHome]],Table1[[#This Row],[ScoreHome]]-Table1[[#This Row],[ScoreAway]])</f>
        <v>-30</v>
      </c>
      <c r="O6795">
        <f>IF(Table1[[#This Row],[SpreadActual]]&lt;Table1[[#This Row],[SpreadFavorite]],1,0)</f>
        <v>1</v>
      </c>
      <c r="P6795">
        <v>42</v>
      </c>
      <c r="Q6795" t="s">
        <v>117</v>
      </c>
      <c r="R6795" t="b">
        <v>0</v>
      </c>
      <c r="S6795">
        <v>25</v>
      </c>
      <c r="T6795">
        <v>7</v>
      </c>
      <c r="U6795">
        <v>87</v>
      </c>
    </row>
    <row r="6796" spans="1:22" x14ac:dyDescent="0.2">
      <c r="A6796" s="1">
        <v>35771</v>
      </c>
      <c r="B6796">
        <v>1997</v>
      </c>
      <c r="C6796">
        <f>_xlfn.MAXIFS(Table1[ScheduleWeekWritten],Table1[ScheduleSeason],Table1[[#This Row],[ScheduleSeason]])</f>
        <v>17</v>
      </c>
      <c r="D6796">
        <v>15</v>
      </c>
      <c r="E6796" cm="1">
        <f t="array" ref="E6796">_xlfn.XLOOKUP(Table1[[#This Row],[ScheduleWeekWritten]],Table3[Game],100+Table3[Increase],Table1[[#This Row],[ScheduleWeekWritten]])</f>
        <v>15</v>
      </c>
      <c r="F6796" t="b">
        <v>0</v>
      </c>
      <c r="G6796" t="s">
        <v>19</v>
      </c>
      <c r="H6796">
        <v>33</v>
      </c>
      <c r="I6796">
        <v>30</v>
      </c>
      <c r="J6796" t="s">
        <v>45</v>
      </c>
      <c r="K6796" t="s">
        <v>91</v>
      </c>
      <c r="L6796" t="str">
        <f>_xlfn.XLOOKUP(Table1[[#This Row],[TeamFavoriteID]],Table2[team_id],Table2[team_name],_xlfn.XLOOKUP(Table1[[#This Row],[TeamFavoriteID]],Table2[team_id_pfr],Table2[team_name],"Even"))</f>
        <v>Miami Dolphins</v>
      </c>
      <c r="M6796">
        <v>-3.5</v>
      </c>
      <c r="N6796">
        <f>IF(Table1[[#This Row],[TeamFavorite]]=Table1[[#This Row],[TeamHome]],Table1[[#This Row],[ScoreAway]]-Table1[[#This Row],[ScoreHome]],Table1[[#This Row],[ScoreHome]]-Table1[[#This Row],[ScoreAway]])</f>
        <v>-3</v>
      </c>
      <c r="O6796">
        <f>IF(Table1[[#This Row],[SpreadActual]]&lt;Table1[[#This Row],[SpreadFavorite]],1,0)</f>
        <v>0</v>
      </c>
      <c r="P6796">
        <v>43</v>
      </c>
      <c r="Q6796" t="s">
        <v>143</v>
      </c>
      <c r="R6796" t="b">
        <v>0</v>
      </c>
      <c r="S6796">
        <v>56</v>
      </c>
      <c r="T6796">
        <v>7</v>
      </c>
      <c r="U6796">
        <v>62</v>
      </c>
    </row>
    <row r="6797" spans="1:22" x14ac:dyDescent="0.2">
      <c r="A6797" s="1">
        <v>35771</v>
      </c>
      <c r="B6797">
        <v>1997</v>
      </c>
      <c r="C6797">
        <f>_xlfn.MAXIFS(Table1[ScheduleWeekWritten],Table1[ScheduleSeason],Table1[[#This Row],[ScheduleSeason]])</f>
        <v>17</v>
      </c>
      <c r="D6797">
        <v>15</v>
      </c>
      <c r="E6797" cm="1">
        <f t="array" ref="E6797">_xlfn.XLOOKUP(Table1[[#This Row],[ScheduleWeekWritten]],Table3[Game],100+Table3[Increase],Table1[[#This Row],[ScheduleWeekWritten]])</f>
        <v>15</v>
      </c>
      <c r="F6797" t="b">
        <v>0</v>
      </c>
      <c r="G6797" t="s">
        <v>95</v>
      </c>
      <c r="H6797">
        <v>27</v>
      </c>
      <c r="I6797">
        <v>34</v>
      </c>
      <c r="J6797" t="s">
        <v>153</v>
      </c>
      <c r="K6797" t="s">
        <v>98</v>
      </c>
      <c r="L6797" t="str">
        <f>_xlfn.XLOOKUP(Table1[[#This Row],[TeamFavoriteID]],Table2[team_id],Table2[team_name],_xlfn.XLOOKUP(Table1[[#This Row],[TeamFavoriteID]],Table2[team_id_pfr],Table2[team_name],"Even"))</f>
        <v>New Orleans Saints</v>
      </c>
      <c r="M6797">
        <v>-1.5</v>
      </c>
      <c r="N6797">
        <f>IF(Table1[[#This Row],[TeamFavorite]]=Table1[[#This Row],[TeamHome]],Table1[[#This Row],[ScoreAway]]-Table1[[#This Row],[ScoreHome]],Table1[[#This Row],[ScoreHome]]-Table1[[#This Row],[ScoreAway]])</f>
        <v>7</v>
      </c>
      <c r="O6797">
        <f>IF(Table1[[#This Row],[SpreadActual]]&lt;Table1[[#This Row],[SpreadFavorite]],1,0)</f>
        <v>0</v>
      </c>
      <c r="P6797">
        <v>37</v>
      </c>
      <c r="Q6797" t="s">
        <v>124</v>
      </c>
      <c r="R6797" t="b">
        <v>0</v>
      </c>
      <c r="S6797">
        <v>72</v>
      </c>
      <c r="T6797">
        <v>0</v>
      </c>
      <c r="V6797" t="s">
        <v>103</v>
      </c>
    </row>
    <row r="6798" spans="1:22" x14ac:dyDescent="0.2">
      <c r="A6798" s="1">
        <v>35771</v>
      </c>
      <c r="B6798">
        <v>1997</v>
      </c>
      <c r="C6798">
        <f>_xlfn.MAXIFS(Table1[ScheduleWeekWritten],Table1[ScheduleSeason],Table1[[#This Row],[ScheduleSeason]])</f>
        <v>17</v>
      </c>
      <c r="D6798">
        <v>15</v>
      </c>
      <c r="E6798" cm="1">
        <f t="array" ref="E6798">_xlfn.XLOOKUP(Table1[[#This Row],[ScheduleWeekWritten]],Table3[Game],100+Table3[Increase],Table1[[#This Row],[ScheduleWeekWritten]])</f>
        <v>15</v>
      </c>
      <c r="F6798" t="b">
        <v>0</v>
      </c>
      <c r="G6798" t="s">
        <v>31</v>
      </c>
      <c r="H6798">
        <v>14</v>
      </c>
      <c r="I6798">
        <v>22</v>
      </c>
      <c r="J6798" t="s">
        <v>140</v>
      </c>
      <c r="K6798" t="s">
        <v>32</v>
      </c>
      <c r="L6798" t="str">
        <f>_xlfn.XLOOKUP(Table1[[#This Row],[TeamFavoriteID]],Table2[team_id],Table2[team_name],_xlfn.XLOOKUP(Table1[[#This Row],[TeamFavoriteID]],Table2[team_id_pfr],Table2[team_name],"Even"))</f>
        <v>New York Jets</v>
      </c>
      <c r="M6798">
        <v>-8</v>
      </c>
      <c r="N6798">
        <f>IF(Table1[[#This Row],[TeamFavorite]]=Table1[[#This Row],[TeamHome]],Table1[[#This Row],[ScoreAway]]-Table1[[#This Row],[ScoreHome]],Table1[[#This Row],[ScoreHome]]-Table1[[#This Row],[ScoreAway]])</f>
        <v>8</v>
      </c>
      <c r="O6798">
        <f>IF(Table1[[#This Row],[SpreadActual]]&lt;Table1[[#This Row],[SpreadFavorite]],1,0)</f>
        <v>0</v>
      </c>
      <c r="P6798">
        <v>41</v>
      </c>
      <c r="Q6798" t="s">
        <v>126</v>
      </c>
      <c r="R6798" t="b">
        <v>0</v>
      </c>
      <c r="S6798">
        <v>35</v>
      </c>
      <c r="T6798">
        <v>19</v>
      </c>
      <c r="U6798">
        <v>63</v>
      </c>
    </row>
    <row r="6799" spans="1:22" x14ac:dyDescent="0.2">
      <c r="A6799" s="1">
        <v>35771</v>
      </c>
      <c r="B6799">
        <v>1997</v>
      </c>
      <c r="C6799">
        <f>_xlfn.MAXIFS(Table1[ScheduleWeekWritten],Table1[ScheduleSeason],Table1[[#This Row],[ScheduleSeason]])</f>
        <v>17</v>
      </c>
      <c r="D6799">
        <v>15</v>
      </c>
      <c r="E6799" cm="1">
        <f t="array" ref="E6799">_xlfn.XLOOKUP(Table1[[#This Row],[ScheduleWeekWritten]],Table3[Game],100+Table3[Increase],Table1[[#This Row],[ScheduleWeekWritten]])</f>
        <v>15</v>
      </c>
      <c r="F6799" t="b">
        <v>0</v>
      </c>
      <c r="G6799" t="s">
        <v>58</v>
      </c>
      <c r="H6799">
        <v>21</v>
      </c>
      <c r="I6799">
        <v>31</v>
      </c>
      <c r="J6799" t="s">
        <v>50</v>
      </c>
      <c r="K6799" t="s">
        <v>77</v>
      </c>
      <c r="L6799" t="str">
        <f>_xlfn.XLOOKUP(Table1[[#This Row],[TeamFavoriteID]],Table2[team_id],Table2[team_name],_xlfn.XLOOKUP(Table1[[#This Row],[TeamFavoriteID]],Table2[team_id_pfr],Table2[team_name],"Even"))</f>
        <v>Philadelphia Eagles</v>
      </c>
      <c r="M6799">
        <v>-4</v>
      </c>
      <c r="N6799">
        <f>IF(Table1[[#This Row],[TeamFavorite]]=Table1[[#This Row],[TeamHome]],Table1[[#This Row],[ScoreAway]]-Table1[[#This Row],[ScoreHome]],Table1[[#This Row],[ScoreHome]]-Table1[[#This Row],[ScoreAway]])</f>
        <v>10</v>
      </c>
      <c r="O6799">
        <f>IF(Table1[[#This Row],[SpreadActual]]&lt;Table1[[#This Row],[SpreadFavorite]],1,0)</f>
        <v>0</v>
      </c>
      <c r="P6799">
        <v>35.5</v>
      </c>
      <c r="Q6799" t="s">
        <v>112</v>
      </c>
      <c r="R6799" t="b">
        <v>0</v>
      </c>
      <c r="S6799">
        <v>35</v>
      </c>
      <c r="T6799">
        <v>17</v>
      </c>
      <c r="U6799">
        <v>56</v>
      </c>
    </row>
    <row r="6800" spans="1:22" x14ac:dyDescent="0.2">
      <c r="A6800" s="1">
        <v>35771</v>
      </c>
      <c r="B6800">
        <v>1997</v>
      </c>
      <c r="C6800">
        <f>_xlfn.MAXIFS(Table1[ScheduleWeekWritten],Table1[ScheduleSeason],Table1[[#This Row],[ScheduleSeason]])</f>
        <v>17</v>
      </c>
      <c r="D6800">
        <v>15</v>
      </c>
      <c r="E6800" cm="1">
        <f t="array" ref="E6800">_xlfn.XLOOKUP(Table1[[#This Row],[ScheduleWeekWritten]],Table3[Game],100+Table3[Increase],Table1[[#This Row],[ScheduleWeekWritten]])</f>
        <v>15</v>
      </c>
      <c r="F6800" t="b">
        <v>0</v>
      </c>
      <c r="G6800" t="s">
        <v>49</v>
      </c>
      <c r="H6800">
        <v>35</v>
      </c>
      <c r="I6800">
        <v>24</v>
      </c>
      <c r="J6800" t="s">
        <v>24</v>
      </c>
      <c r="K6800" t="s">
        <v>51</v>
      </c>
      <c r="L6800" t="str">
        <f>_xlfn.XLOOKUP(Table1[[#This Row],[TeamFavoriteID]],Table2[team_id],Table2[team_name],_xlfn.XLOOKUP(Table1[[#This Row],[TeamFavoriteID]],Table2[team_id_pfr],Table2[team_name],"Even"))</f>
        <v>Pittsburgh Steelers</v>
      </c>
      <c r="M6800">
        <v>-1</v>
      </c>
      <c r="N6800">
        <f>IF(Table1[[#This Row],[TeamFavorite]]=Table1[[#This Row],[TeamHome]],Table1[[#This Row],[ScoreAway]]-Table1[[#This Row],[ScoreHome]],Table1[[#This Row],[ScoreHome]]-Table1[[#This Row],[ScoreAway]])</f>
        <v>-11</v>
      </c>
      <c r="O6800">
        <f>IF(Table1[[#This Row],[SpreadActual]]&lt;Table1[[#This Row],[SpreadFavorite]],1,0)</f>
        <v>1</v>
      </c>
      <c r="P6800">
        <v>43</v>
      </c>
      <c r="Q6800" t="s">
        <v>113</v>
      </c>
      <c r="R6800" t="b">
        <v>0</v>
      </c>
      <c r="S6800">
        <v>28</v>
      </c>
      <c r="T6800">
        <v>13</v>
      </c>
      <c r="U6800">
        <v>86</v>
      </c>
    </row>
    <row r="6801" spans="1:22" x14ac:dyDescent="0.2">
      <c r="A6801" s="1">
        <v>35771</v>
      </c>
      <c r="B6801">
        <v>1997</v>
      </c>
      <c r="C6801">
        <f>_xlfn.MAXIFS(Table1[ScheduleWeekWritten],Table1[ScheduleSeason],Table1[[#This Row],[ScheduleSeason]])</f>
        <v>17</v>
      </c>
      <c r="D6801">
        <v>15</v>
      </c>
      <c r="E6801" cm="1">
        <f t="array" ref="E6801">_xlfn.XLOOKUP(Table1[[#This Row],[ScheduleWeekWritten]],Table3[Game],100+Table3[Increase],Table1[[#This Row],[ScheduleWeekWritten]])</f>
        <v>15</v>
      </c>
      <c r="F6801" t="b">
        <v>0</v>
      </c>
      <c r="G6801" t="s">
        <v>27</v>
      </c>
      <c r="H6801">
        <v>3</v>
      </c>
      <c r="I6801">
        <v>14</v>
      </c>
      <c r="J6801" t="s">
        <v>38</v>
      </c>
      <c r="K6801" t="s">
        <v>109</v>
      </c>
      <c r="L6801" t="str">
        <f>_xlfn.XLOOKUP(Table1[[#This Row],[TeamFavoriteID]],Table2[team_id],Table2[team_name],_xlfn.XLOOKUP(Table1[[#This Row],[TeamFavoriteID]],Table2[team_id_pfr],Table2[team_name],"Even"))</f>
        <v>Atlanta Falcons</v>
      </c>
      <c r="M6801">
        <v>-3</v>
      </c>
      <c r="N6801">
        <f>IF(Table1[[#This Row],[TeamFavorite]]=Table1[[#This Row],[TeamHome]],Table1[[#This Row],[ScoreAway]]-Table1[[#This Row],[ScoreHome]],Table1[[#This Row],[ScoreHome]]-Table1[[#This Row],[ScoreAway]])</f>
        <v>-11</v>
      </c>
      <c r="O6801">
        <f>IF(Table1[[#This Row],[SpreadActual]]&lt;Table1[[#This Row],[SpreadFavorite]],1,0)</f>
        <v>1</v>
      </c>
      <c r="P6801">
        <v>43.5</v>
      </c>
      <c r="Q6801" t="s">
        <v>94</v>
      </c>
      <c r="R6801" t="b">
        <v>0</v>
      </c>
      <c r="S6801">
        <v>62</v>
      </c>
      <c r="T6801">
        <v>11</v>
      </c>
      <c r="U6801">
        <v>82</v>
      </c>
    </row>
    <row r="6802" spans="1:22" x14ac:dyDescent="0.2">
      <c r="A6802" s="1">
        <v>35771</v>
      </c>
      <c r="B6802">
        <v>1997</v>
      </c>
      <c r="C6802">
        <f>_xlfn.MAXIFS(Table1[ScheduleWeekWritten],Table1[ScheduleSeason],Table1[[#This Row],[ScheduleSeason]])</f>
        <v>17</v>
      </c>
      <c r="D6802">
        <v>15</v>
      </c>
      <c r="E6802" cm="1">
        <f t="array" ref="E6802">_xlfn.XLOOKUP(Table1[[#This Row],[ScheduleWeekWritten]],Table3[Game],100+Table3[Increase],Table1[[#This Row],[ScheduleWeekWritten]])</f>
        <v>15</v>
      </c>
      <c r="F6802" t="b">
        <v>0</v>
      </c>
      <c r="G6802" t="s">
        <v>53</v>
      </c>
      <c r="H6802">
        <v>28</v>
      </c>
      <c r="I6802">
        <v>17</v>
      </c>
      <c r="J6802" t="s">
        <v>54</v>
      </c>
      <c r="K6802" t="s">
        <v>87</v>
      </c>
      <c r="L6802" t="str">
        <f>_xlfn.XLOOKUP(Table1[[#This Row],[TeamFavoriteID]],Table2[team_id],Table2[team_name],_xlfn.XLOOKUP(Table1[[#This Row],[TeamFavoriteID]],Table2[team_id_pfr],Table2[team_name],"Even"))</f>
        <v>San Francisco 49ers</v>
      </c>
      <c r="M6802">
        <v>-7</v>
      </c>
      <c r="N6802">
        <f>IF(Table1[[#This Row],[TeamFavorite]]=Table1[[#This Row],[TeamHome]],Table1[[#This Row],[ScoreAway]]-Table1[[#This Row],[ScoreHome]],Table1[[#This Row],[ScoreHome]]-Table1[[#This Row],[ScoreAway]])</f>
        <v>-11</v>
      </c>
      <c r="O6802">
        <f>IF(Table1[[#This Row],[SpreadActual]]&lt;Table1[[#This Row],[SpreadFavorite]],1,0)</f>
        <v>1</v>
      </c>
      <c r="P6802">
        <v>41</v>
      </c>
      <c r="Q6802" t="s">
        <v>118</v>
      </c>
      <c r="R6802" t="b">
        <v>0</v>
      </c>
      <c r="S6802">
        <v>57</v>
      </c>
      <c r="T6802">
        <v>14</v>
      </c>
      <c r="U6802">
        <v>91</v>
      </c>
    </row>
    <row r="6803" spans="1:22" x14ac:dyDescent="0.2">
      <c r="A6803" s="1">
        <v>35771</v>
      </c>
      <c r="B6803">
        <v>1997</v>
      </c>
      <c r="C6803">
        <f>_xlfn.MAXIFS(Table1[ScheduleWeekWritten],Table1[ScheduleSeason],Table1[[#This Row],[ScheduleSeason]])</f>
        <v>17</v>
      </c>
      <c r="D6803">
        <v>15</v>
      </c>
      <c r="E6803" cm="1">
        <f t="array" ref="E6803">_xlfn.XLOOKUP(Table1[[#This Row],[ScheduleWeekWritten]],Table3[Game],100+Table3[Increase],Table1[[#This Row],[ScheduleWeekWritten]])</f>
        <v>15</v>
      </c>
      <c r="F6803" t="b">
        <v>0</v>
      </c>
      <c r="G6803" t="s">
        <v>127</v>
      </c>
      <c r="H6803">
        <v>6</v>
      </c>
      <c r="I6803">
        <v>17</v>
      </c>
      <c r="J6803" t="s">
        <v>33</v>
      </c>
      <c r="K6803" t="s">
        <v>35</v>
      </c>
      <c r="L6803" t="str">
        <f>_xlfn.XLOOKUP(Table1[[#This Row],[TeamFavoriteID]],Table2[team_id],Table2[team_name],_xlfn.XLOOKUP(Table1[[#This Row],[TeamFavoriteID]],Table2[team_id_pfr],Table2[team_name],"Even"))</f>
        <v>Green Bay Packers</v>
      </c>
      <c r="M6803">
        <v>-4</v>
      </c>
      <c r="N6803">
        <f>IF(Table1[[#This Row],[TeamFavorite]]=Table1[[#This Row],[TeamHome]],Table1[[#This Row],[ScoreAway]]-Table1[[#This Row],[ScoreHome]],Table1[[#This Row],[ScoreHome]]-Table1[[#This Row],[ScoreAway]])</f>
        <v>-11</v>
      </c>
      <c r="O6803">
        <f>IF(Table1[[#This Row],[SpreadActual]]&lt;Table1[[#This Row],[SpreadFavorite]],1,0)</f>
        <v>1</v>
      </c>
      <c r="P6803">
        <v>38</v>
      </c>
      <c r="Q6803" t="s">
        <v>130</v>
      </c>
      <c r="R6803" t="b">
        <v>0</v>
      </c>
      <c r="S6803">
        <v>49</v>
      </c>
      <c r="T6803">
        <v>8</v>
      </c>
      <c r="U6803">
        <v>56</v>
      </c>
    </row>
    <row r="6804" spans="1:22" x14ac:dyDescent="0.2">
      <c r="A6804" s="1">
        <v>35772</v>
      </c>
      <c r="B6804">
        <v>1997</v>
      </c>
      <c r="C6804">
        <f>_xlfn.MAXIFS(Table1[ScheduleWeekWritten],Table1[ScheduleSeason],Table1[[#This Row],[ScheduleSeason]])</f>
        <v>17</v>
      </c>
      <c r="D6804">
        <v>15</v>
      </c>
      <c r="E6804" cm="1">
        <f t="array" ref="E6804">_xlfn.XLOOKUP(Table1[[#This Row],[ScheduleWeekWritten]],Table3[Game],100+Table3[Increase],Table1[[#This Row],[ScheduleWeekWritten]])</f>
        <v>15</v>
      </c>
      <c r="F6804" t="b">
        <v>0</v>
      </c>
      <c r="G6804" t="s">
        <v>67</v>
      </c>
      <c r="H6804">
        <v>13</v>
      </c>
      <c r="I6804">
        <v>23</v>
      </c>
      <c r="J6804" t="s">
        <v>152</v>
      </c>
      <c r="K6804" t="s">
        <v>68</v>
      </c>
      <c r="L6804" t="str">
        <f>_xlfn.XLOOKUP(Table1[[#This Row],[TeamFavoriteID]],Table2[team_id],Table2[team_name],_xlfn.XLOOKUP(Table1[[#This Row],[TeamFavoriteID]],Table2[team_id_pfr],Table2[team_name],"Even"))</f>
        <v>Dallas Cowboys</v>
      </c>
      <c r="M6804">
        <v>-6.5</v>
      </c>
      <c r="N6804">
        <f>IF(Table1[[#This Row],[TeamFavorite]]=Table1[[#This Row],[TeamHome]],Table1[[#This Row],[ScoreAway]]-Table1[[#This Row],[ScoreHome]],Table1[[#This Row],[ScoreHome]]-Table1[[#This Row],[ScoreAway]])</f>
        <v>10</v>
      </c>
      <c r="O6804">
        <f>IF(Table1[[#This Row],[SpreadActual]]&lt;Table1[[#This Row],[SpreadFavorite]],1,0)</f>
        <v>0</v>
      </c>
      <c r="P6804">
        <v>36.5</v>
      </c>
      <c r="Q6804" t="s">
        <v>119</v>
      </c>
      <c r="R6804" t="b">
        <v>0</v>
      </c>
      <c r="S6804">
        <v>49</v>
      </c>
      <c r="T6804">
        <v>11</v>
      </c>
      <c r="U6804">
        <v>88</v>
      </c>
    </row>
    <row r="6805" spans="1:22" x14ac:dyDescent="0.2">
      <c r="A6805" s="1">
        <v>35777</v>
      </c>
      <c r="B6805">
        <v>1997</v>
      </c>
      <c r="C6805">
        <f>_xlfn.MAXIFS(Table1[ScheduleWeekWritten],Table1[ScheduleSeason],Table1[[#This Row],[ScheduleSeason]])</f>
        <v>17</v>
      </c>
      <c r="D6805">
        <v>16</v>
      </c>
      <c r="E6805" cm="1">
        <f t="array" ref="E6805">_xlfn.XLOOKUP(Table1[[#This Row],[ScheduleWeekWritten]],Table3[Game],100+Table3[Increase],Table1[[#This Row],[ScheduleWeekWritten]])</f>
        <v>16</v>
      </c>
      <c r="F6805" t="b">
        <v>0</v>
      </c>
      <c r="G6805" t="s">
        <v>115</v>
      </c>
      <c r="H6805">
        <v>21</v>
      </c>
      <c r="I6805">
        <v>24</v>
      </c>
      <c r="J6805" t="s">
        <v>49</v>
      </c>
      <c r="K6805" t="s">
        <v>70</v>
      </c>
      <c r="L6805" t="str">
        <f>_xlfn.XLOOKUP(Table1[[#This Row],[TeamFavoriteID]],Table2[team_id],Table2[team_name],_xlfn.XLOOKUP(Table1[[#This Row],[TeamFavoriteID]],Table2[team_id_pfr],Table2[team_name],"Even"))</f>
        <v>Boston Patriots</v>
      </c>
      <c r="M6805">
        <v>-2.5</v>
      </c>
      <c r="N6805">
        <f>IF(Table1[[#This Row],[TeamFavorite]]=Table1[[#This Row],[TeamHome]],Table1[[#This Row],[ScoreAway]]-Table1[[#This Row],[ScoreHome]],Table1[[#This Row],[ScoreHome]]-Table1[[#This Row],[ScoreAway]])</f>
        <v>-3</v>
      </c>
      <c r="O6805">
        <f>IF(Table1[[#This Row],[SpreadActual]]&lt;Table1[[#This Row],[SpreadFavorite]],1,0)</f>
        <v>1</v>
      </c>
      <c r="P6805">
        <v>42</v>
      </c>
      <c r="Q6805" t="s">
        <v>116</v>
      </c>
      <c r="R6805" t="b">
        <v>0</v>
      </c>
      <c r="S6805">
        <v>36</v>
      </c>
      <c r="T6805">
        <v>14</v>
      </c>
      <c r="U6805">
        <v>86</v>
      </c>
    </row>
    <row r="6806" spans="1:22" x14ac:dyDescent="0.2">
      <c r="A6806" s="1">
        <v>35777</v>
      </c>
      <c r="B6806">
        <v>1997</v>
      </c>
      <c r="C6806">
        <f>_xlfn.MAXIFS(Table1[ScheduleWeekWritten],Table1[ScheduleSeason],Table1[[#This Row],[ScheduleSeason]])</f>
        <v>17</v>
      </c>
      <c r="D6806">
        <v>16</v>
      </c>
      <c r="E6806" cm="1">
        <f t="array" ref="E6806">_xlfn.XLOOKUP(Table1[[#This Row],[ScheduleWeekWritten]],Table3[Game],100+Table3[Increase],Table1[[#This Row],[ScheduleWeekWritten]])</f>
        <v>16</v>
      </c>
      <c r="F6806" t="b">
        <v>0</v>
      </c>
      <c r="G6806" t="s">
        <v>50</v>
      </c>
      <c r="H6806">
        <v>30</v>
      </c>
      <c r="I6806">
        <v>10</v>
      </c>
      <c r="J6806" t="s">
        <v>61</v>
      </c>
      <c r="K6806" t="s">
        <v>90</v>
      </c>
      <c r="L6806" t="str">
        <f>_xlfn.XLOOKUP(Table1[[#This Row],[TeamFavoriteID]],Table2[team_id],Table2[team_name],_xlfn.XLOOKUP(Table1[[#This Row],[TeamFavoriteID]],Table2[team_id_pfr],Table2[team_name],"Even"))</f>
        <v>New York Giants</v>
      </c>
      <c r="M6806">
        <v>-3</v>
      </c>
      <c r="N6806">
        <f>IF(Table1[[#This Row],[TeamFavorite]]=Table1[[#This Row],[TeamHome]],Table1[[#This Row],[ScoreAway]]-Table1[[#This Row],[ScoreHome]],Table1[[#This Row],[ScoreHome]]-Table1[[#This Row],[ScoreAway]])</f>
        <v>-20</v>
      </c>
      <c r="O6806">
        <f>IF(Table1[[#This Row],[SpreadActual]]&lt;Table1[[#This Row],[SpreadFavorite]],1,0)</f>
        <v>1</v>
      </c>
      <c r="P6806">
        <v>36.5</v>
      </c>
      <c r="Q6806" t="s">
        <v>126</v>
      </c>
      <c r="R6806" t="b">
        <v>0</v>
      </c>
      <c r="S6806">
        <v>36</v>
      </c>
      <c r="T6806">
        <v>13</v>
      </c>
      <c r="U6806">
        <v>69</v>
      </c>
    </row>
    <row r="6807" spans="1:22" x14ac:dyDescent="0.2">
      <c r="A6807" s="1">
        <v>35778</v>
      </c>
      <c r="B6807">
        <v>1997</v>
      </c>
      <c r="C6807">
        <f>_xlfn.MAXIFS(Table1[ScheduleWeekWritten],Table1[ScheduleSeason],Table1[[#This Row],[ScheduleSeason]])</f>
        <v>17</v>
      </c>
      <c r="D6807">
        <v>16</v>
      </c>
      <c r="E6807" cm="1">
        <f t="array" ref="E6807">_xlfn.XLOOKUP(Table1[[#This Row],[ScheduleWeekWritten]],Table3[Game],100+Table3[Increase],Table1[[#This Row],[ScheduleWeekWritten]])</f>
        <v>16</v>
      </c>
      <c r="F6807" t="b">
        <v>0</v>
      </c>
      <c r="G6807" t="s">
        <v>38</v>
      </c>
      <c r="H6807">
        <v>20</v>
      </c>
      <c r="I6807">
        <v>17</v>
      </c>
      <c r="J6807" t="s">
        <v>58</v>
      </c>
      <c r="K6807" t="s">
        <v>109</v>
      </c>
      <c r="L6807" t="str">
        <f>_xlfn.XLOOKUP(Table1[[#This Row],[TeamFavoriteID]],Table2[team_id],Table2[team_name],_xlfn.XLOOKUP(Table1[[#This Row],[TeamFavoriteID]],Table2[team_id_pfr],Table2[team_name],"Even"))</f>
        <v>Atlanta Falcons</v>
      </c>
      <c r="M6807">
        <v>-2</v>
      </c>
      <c r="N6807">
        <f>IF(Table1[[#This Row],[TeamFavorite]]=Table1[[#This Row],[TeamHome]],Table1[[#This Row],[ScoreAway]]-Table1[[#This Row],[ScoreHome]],Table1[[#This Row],[ScoreHome]]-Table1[[#This Row],[ScoreAway]])</f>
        <v>-3</v>
      </c>
      <c r="O6807">
        <f>IF(Table1[[#This Row],[SpreadActual]]&lt;Table1[[#This Row],[SpreadFavorite]],1,0)</f>
        <v>1</v>
      </c>
      <c r="P6807">
        <v>42.5</v>
      </c>
      <c r="Q6807" t="s">
        <v>148</v>
      </c>
      <c r="R6807" t="b">
        <v>0</v>
      </c>
      <c r="S6807">
        <v>72</v>
      </c>
      <c r="T6807">
        <v>0</v>
      </c>
      <c r="V6807" t="s">
        <v>103</v>
      </c>
    </row>
    <row r="6808" spans="1:22" x14ac:dyDescent="0.2">
      <c r="A6808" s="1">
        <v>35778</v>
      </c>
      <c r="B6808">
        <v>1997</v>
      </c>
      <c r="C6808">
        <f>_xlfn.MAXIFS(Table1[ScheduleWeekWritten],Table1[ScheduleSeason],Table1[[#This Row],[ScheduleSeason]])</f>
        <v>17</v>
      </c>
      <c r="D6808">
        <v>16</v>
      </c>
      <c r="E6808" cm="1">
        <f t="array" ref="E6808">_xlfn.XLOOKUP(Table1[[#This Row],[ScheduleWeekWritten]],Table3[Game],100+Table3[Increase],Table1[[#This Row],[ScheduleWeekWritten]])</f>
        <v>16</v>
      </c>
      <c r="F6808" t="b">
        <v>0</v>
      </c>
      <c r="G6808" t="s">
        <v>158</v>
      </c>
      <c r="H6808">
        <v>21</v>
      </c>
      <c r="I6808">
        <v>19</v>
      </c>
      <c r="J6808" t="s">
        <v>163</v>
      </c>
      <c r="K6808" t="s">
        <v>89</v>
      </c>
      <c r="L6808" t="str">
        <f>_xlfn.XLOOKUP(Table1[[#This Row],[TeamFavoriteID]],Table2[team_id],Table2[team_name],_xlfn.XLOOKUP(Table1[[#This Row],[TeamFavoriteID]],Table2[team_id_pfr],Table2[team_name],"Even"))</f>
        <v>Even</v>
      </c>
      <c r="M6808">
        <v>0</v>
      </c>
      <c r="N6808">
        <f>IF(Table1[[#This Row],[TeamFavorite]]=Table1[[#This Row],[TeamHome]],Table1[[#This Row],[ScoreAway]]-Table1[[#This Row],[ScoreHome]],Table1[[#This Row],[ScoreHome]]-Table1[[#This Row],[ScoreAway]])</f>
        <v>2</v>
      </c>
      <c r="O6808">
        <f>IF(Table1[[#This Row],[SpreadActual]]&lt;Table1[[#This Row],[SpreadFavorite]],1,0)</f>
        <v>0</v>
      </c>
      <c r="P6808">
        <v>43</v>
      </c>
      <c r="Q6808" t="s">
        <v>80</v>
      </c>
      <c r="R6808" t="b">
        <v>0</v>
      </c>
      <c r="S6808">
        <v>35</v>
      </c>
      <c r="T6808">
        <v>11</v>
      </c>
      <c r="U6808">
        <v>61</v>
      </c>
    </row>
    <row r="6809" spans="1:22" x14ac:dyDescent="0.2">
      <c r="A6809" s="1">
        <v>35778</v>
      </c>
      <c r="B6809">
        <v>1997</v>
      </c>
      <c r="C6809">
        <f>_xlfn.MAXIFS(Table1[ScheduleWeekWritten],Table1[ScheduleSeason],Table1[[#This Row],[ScheduleSeason]])</f>
        <v>17</v>
      </c>
      <c r="D6809">
        <v>16</v>
      </c>
      <c r="E6809" cm="1">
        <f t="array" ref="E6809">_xlfn.XLOOKUP(Table1[[#This Row],[ScheduleWeekWritten]],Table3[Game],100+Table3[Increase],Table1[[#This Row],[ScheduleWeekWritten]])</f>
        <v>16</v>
      </c>
      <c r="F6809" t="b">
        <v>0</v>
      </c>
      <c r="G6809" t="s">
        <v>28</v>
      </c>
      <c r="H6809">
        <v>14</v>
      </c>
      <c r="I6809">
        <v>20</v>
      </c>
      <c r="J6809" t="s">
        <v>154</v>
      </c>
      <c r="K6809" t="s">
        <v>161</v>
      </c>
      <c r="L6809" t="str">
        <f>_xlfn.XLOOKUP(Table1[[#This Row],[TeamFavoriteID]],Table2[team_id],Table2[team_name],_xlfn.XLOOKUP(Table1[[#This Row],[TeamFavoriteID]],Table2[team_id_pfr],Table2[team_name],"Even"))</f>
        <v>Jacksonville Jaguars</v>
      </c>
      <c r="M6809">
        <v>-5</v>
      </c>
      <c r="N6809">
        <f>IF(Table1[[#This Row],[TeamFavorite]]=Table1[[#This Row],[TeamHome]],Table1[[#This Row],[ScoreAway]]-Table1[[#This Row],[ScoreHome]],Table1[[#This Row],[ScoreHome]]-Table1[[#This Row],[ScoreAway]])</f>
        <v>-6</v>
      </c>
      <c r="O6809">
        <f>IF(Table1[[#This Row],[SpreadActual]]&lt;Table1[[#This Row],[SpreadFavorite]],1,0)</f>
        <v>1</v>
      </c>
      <c r="P6809">
        <v>38.5</v>
      </c>
      <c r="Q6809" t="s">
        <v>123</v>
      </c>
      <c r="R6809" t="b">
        <v>0</v>
      </c>
      <c r="S6809">
        <v>30</v>
      </c>
      <c r="T6809">
        <v>15</v>
      </c>
      <c r="U6809">
        <v>74</v>
      </c>
    </row>
    <row r="6810" spans="1:22" x14ac:dyDescent="0.2">
      <c r="A6810" s="1">
        <v>35778</v>
      </c>
      <c r="B6810">
        <v>1997</v>
      </c>
      <c r="C6810">
        <f>_xlfn.MAXIFS(Table1[ScheduleWeekWritten],Table1[ScheduleSeason],Table1[[#This Row],[ScheduleSeason]])</f>
        <v>17</v>
      </c>
      <c r="D6810">
        <v>16</v>
      </c>
      <c r="E6810" cm="1">
        <f t="array" ref="E6810">_xlfn.XLOOKUP(Table1[[#This Row],[ScheduleWeekWritten]],Table3[Game],100+Table3[Increase],Table1[[#This Row],[ScheduleWeekWritten]])</f>
        <v>16</v>
      </c>
      <c r="F6810" t="b">
        <v>0</v>
      </c>
      <c r="G6810" t="s">
        <v>152</v>
      </c>
      <c r="H6810">
        <v>10</v>
      </c>
      <c r="I6810">
        <v>31</v>
      </c>
      <c r="J6810" t="s">
        <v>33</v>
      </c>
      <c r="K6810" t="s">
        <v>35</v>
      </c>
      <c r="L6810" t="str">
        <f>_xlfn.XLOOKUP(Table1[[#This Row],[TeamFavoriteID]],Table2[team_id],Table2[team_name],_xlfn.XLOOKUP(Table1[[#This Row],[TeamFavoriteID]],Table2[team_id_pfr],Table2[team_name],"Even"))</f>
        <v>Green Bay Packers</v>
      </c>
      <c r="M6810">
        <v>-7</v>
      </c>
      <c r="N6810">
        <f>IF(Table1[[#This Row],[TeamFavorite]]=Table1[[#This Row],[TeamHome]],Table1[[#This Row],[ScoreAway]]-Table1[[#This Row],[ScoreHome]],Table1[[#This Row],[ScoreHome]]-Table1[[#This Row],[ScoreAway]])</f>
        <v>-21</v>
      </c>
      <c r="O6810">
        <f>IF(Table1[[#This Row],[SpreadActual]]&lt;Table1[[#This Row],[SpreadFavorite]],1,0)</f>
        <v>1</v>
      </c>
      <c r="P6810">
        <v>38</v>
      </c>
      <c r="Q6810" t="s">
        <v>160</v>
      </c>
      <c r="R6810" t="b">
        <v>0</v>
      </c>
      <c r="S6810">
        <v>41</v>
      </c>
      <c r="T6810">
        <v>8</v>
      </c>
      <c r="U6810">
        <v>52</v>
      </c>
    </row>
    <row r="6811" spans="1:22" x14ac:dyDescent="0.2">
      <c r="A6811" s="1">
        <v>35778</v>
      </c>
      <c r="B6811">
        <v>1997</v>
      </c>
      <c r="C6811">
        <f>_xlfn.MAXIFS(Table1[ScheduleWeekWritten],Table1[ScheduleSeason],Table1[[#This Row],[ScheduleSeason]])</f>
        <v>17</v>
      </c>
      <c r="D6811">
        <v>16</v>
      </c>
      <c r="E6811" cm="1">
        <f t="array" ref="E6811">_xlfn.XLOOKUP(Table1[[#This Row],[ScheduleWeekWritten]],Table3[Game],100+Table3[Increase],Table1[[#This Row],[ScheduleWeekWritten]])</f>
        <v>16</v>
      </c>
      <c r="F6811" t="b">
        <v>0</v>
      </c>
      <c r="G6811" t="s">
        <v>101</v>
      </c>
      <c r="H6811">
        <v>31</v>
      </c>
      <c r="I6811">
        <v>24</v>
      </c>
      <c r="J6811" t="s">
        <v>67</v>
      </c>
      <c r="K6811" t="s">
        <v>104</v>
      </c>
      <c r="L6811" t="str">
        <f>_xlfn.XLOOKUP(Table1[[#This Row],[TeamFavoriteID]],Table2[team_id],Table2[team_name],_xlfn.XLOOKUP(Table1[[#This Row],[TeamFavoriteID]],Table2[team_id_pfr],Table2[team_name],"Even"))</f>
        <v>Cincinnati Bengals</v>
      </c>
      <c r="M6811">
        <v>-3.5</v>
      </c>
      <c r="N6811">
        <f>IF(Table1[[#This Row],[TeamFavorite]]=Table1[[#This Row],[TeamHome]],Table1[[#This Row],[ScoreAway]]-Table1[[#This Row],[ScoreHome]],Table1[[#This Row],[ScoreHome]]-Table1[[#This Row],[ScoreAway]])</f>
        <v>-7</v>
      </c>
      <c r="O6811">
        <f>IF(Table1[[#This Row],[SpreadActual]]&lt;Table1[[#This Row],[SpreadFavorite]],1,0)</f>
        <v>1</v>
      </c>
      <c r="P6811">
        <v>41.5</v>
      </c>
      <c r="Q6811" t="s">
        <v>111</v>
      </c>
      <c r="R6811" t="b">
        <v>0</v>
      </c>
      <c r="S6811">
        <v>33</v>
      </c>
      <c r="T6811">
        <v>6</v>
      </c>
      <c r="U6811">
        <v>73</v>
      </c>
    </row>
    <row r="6812" spans="1:22" x14ac:dyDescent="0.2">
      <c r="A6812" s="1">
        <v>35778</v>
      </c>
      <c r="B6812">
        <v>1997</v>
      </c>
      <c r="C6812">
        <f>_xlfn.MAXIFS(Table1[ScheduleWeekWritten],Table1[ScheduleSeason],Table1[[#This Row],[ScheduleSeason]])</f>
        <v>17</v>
      </c>
      <c r="D6812">
        <v>16</v>
      </c>
      <c r="E6812" cm="1">
        <f t="array" ref="E6812">_xlfn.XLOOKUP(Table1[[#This Row],[ScheduleWeekWritten]],Table3[Game],100+Table3[Increase],Table1[[#This Row],[ScheduleWeekWritten]])</f>
        <v>16</v>
      </c>
      <c r="F6812" t="b">
        <v>0</v>
      </c>
      <c r="G6812" t="s">
        <v>140</v>
      </c>
      <c r="H6812">
        <v>41</v>
      </c>
      <c r="I6812">
        <v>0</v>
      </c>
      <c r="J6812" t="s">
        <v>19</v>
      </c>
      <c r="K6812" t="s">
        <v>91</v>
      </c>
      <c r="L6812" t="str">
        <f>_xlfn.XLOOKUP(Table1[[#This Row],[TeamFavoriteID]],Table2[team_id],Table2[team_name],_xlfn.XLOOKUP(Table1[[#This Row],[TeamFavoriteID]],Table2[team_id_pfr],Table2[team_name],"Even"))</f>
        <v>Miami Dolphins</v>
      </c>
      <c r="M6812">
        <v>-4</v>
      </c>
      <c r="N6812">
        <f>IF(Table1[[#This Row],[TeamFavorite]]=Table1[[#This Row],[TeamHome]],Table1[[#This Row],[ScoreAway]]-Table1[[#This Row],[ScoreHome]],Table1[[#This Row],[ScoreHome]]-Table1[[#This Row],[ScoreAway]])</f>
        <v>41</v>
      </c>
      <c r="O6812">
        <f>IF(Table1[[#This Row],[SpreadActual]]&lt;Table1[[#This Row],[SpreadFavorite]],1,0)</f>
        <v>0</v>
      </c>
      <c r="P6812">
        <v>41</v>
      </c>
      <c r="Q6812" t="s">
        <v>141</v>
      </c>
      <c r="R6812" t="b">
        <v>0</v>
      </c>
      <c r="S6812">
        <v>72</v>
      </c>
      <c r="T6812">
        <v>0</v>
      </c>
      <c r="V6812" t="s">
        <v>103</v>
      </c>
    </row>
    <row r="6813" spans="1:22" x14ac:dyDescent="0.2">
      <c r="A6813" s="1">
        <v>35778</v>
      </c>
      <c r="B6813">
        <v>1997</v>
      </c>
      <c r="C6813">
        <f>_xlfn.MAXIFS(Table1[ScheduleWeekWritten],Table1[ScheduleSeason],Table1[[#This Row],[ScheduleSeason]])</f>
        <v>17</v>
      </c>
      <c r="D6813">
        <v>16</v>
      </c>
      <c r="E6813" cm="1">
        <f t="array" ref="E6813">_xlfn.XLOOKUP(Table1[[#This Row],[ScheduleWeekWritten]],Table3[Game],100+Table3[Increase],Table1[[#This Row],[ScheduleWeekWritten]])</f>
        <v>16</v>
      </c>
      <c r="F6813" t="b">
        <v>0</v>
      </c>
      <c r="G6813" t="s">
        <v>54</v>
      </c>
      <c r="H6813">
        <v>13</v>
      </c>
      <c r="I6813">
        <v>14</v>
      </c>
      <c r="J6813" t="s">
        <v>45</v>
      </c>
      <c r="K6813" t="s">
        <v>55</v>
      </c>
      <c r="L6813" t="str">
        <f>_xlfn.XLOOKUP(Table1[[#This Row],[TeamFavoriteID]],Table2[team_id],Table2[team_name],_xlfn.XLOOKUP(Table1[[#This Row],[TeamFavoriteID]],Table2[team_id_pfr],Table2[team_name],"Even"))</f>
        <v>Minnesota Vikings</v>
      </c>
      <c r="M6813">
        <v>-2.5</v>
      </c>
      <c r="N6813">
        <f>IF(Table1[[#This Row],[TeamFavorite]]=Table1[[#This Row],[TeamHome]],Table1[[#This Row],[ScoreAway]]-Table1[[#This Row],[ScoreHome]],Table1[[#This Row],[ScoreHome]]-Table1[[#This Row],[ScoreAway]])</f>
        <v>1</v>
      </c>
      <c r="O6813">
        <f>IF(Table1[[#This Row],[SpreadActual]]&lt;Table1[[#This Row],[SpreadFavorite]],1,0)</f>
        <v>0</v>
      </c>
      <c r="P6813">
        <v>46</v>
      </c>
      <c r="Q6813" t="s">
        <v>137</v>
      </c>
      <c r="R6813" t="b">
        <v>0</v>
      </c>
      <c r="S6813">
        <v>72</v>
      </c>
      <c r="T6813">
        <v>0</v>
      </c>
      <c r="V6813" t="s">
        <v>103</v>
      </c>
    </row>
    <row r="6814" spans="1:22" x14ac:dyDescent="0.2">
      <c r="A6814" s="1">
        <v>35778</v>
      </c>
      <c r="B6814">
        <v>1997</v>
      </c>
      <c r="C6814">
        <f>_xlfn.MAXIFS(Table1[ScheduleWeekWritten],Table1[ScheduleSeason],Table1[[#This Row],[ScheduleSeason]])</f>
        <v>17</v>
      </c>
      <c r="D6814">
        <v>16</v>
      </c>
      <c r="E6814" cm="1">
        <f t="array" ref="E6814">_xlfn.XLOOKUP(Table1[[#This Row],[ScheduleWeekWritten]],Table3[Game],100+Table3[Increase],Table1[[#This Row],[ScheduleWeekWritten]])</f>
        <v>16</v>
      </c>
      <c r="F6814" t="b">
        <v>0</v>
      </c>
      <c r="G6814" t="s">
        <v>95</v>
      </c>
      <c r="H6814">
        <v>27</v>
      </c>
      <c r="I6814">
        <v>10</v>
      </c>
      <c r="J6814" t="s">
        <v>149</v>
      </c>
      <c r="K6814" t="s">
        <v>98</v>
      </c>
      <c r="L6814" t="str">
        <f>_xlfn.XLOOKUP(Table1[[#This Row],[TeamFavoriteID]],Table2[team_id],Table2[team_name],_xlfn.XLOOKUP(Table1[[#This Row],[TeamFavoriteID]],Table2[team_id_pfr],Table2[team_name],"Even"))</f>
        <v>New Orleans Saints</v>
      </c>
      <c r="M6814">
        <v>-2</v>
      </c>
      <c r="N6814">
        <f>IF(Table1[[#This Row],[TeamFavorite]]=Table1[[#This Row],[TeamHome]],Table1[[#This Row],[ScoreAway]]-Table1[[#This Row],[ScoreHome]],Table1[[#This Row],[ScoreHome]]-Table1[[#This Row],[ScoreAway]])</f>
        <v>-17</v>
      </c>
      <c r="O6814">
        <f>IF(Table1[[#This Row],[SpreadActual]]&lt;Table1[[#This Row],[SpreadFavorite]],1,0)</f>
        <v>1</v>
      </c>
      <c r="P6814">
        <v>38.5</v>
      </c>
      <c r="Q6814" t="s">
        <v>124</v>
      </c>
      <c r="R6814" t="b">
        <v>0</v>
      </c>
      <c r="S6814">
        <v>72</v>
      </c>
      <c r="T6814">
        <v>0</v>
      </c>
      <c r="V6814" t="s">
        <v>103</v>
      </c>
    </row>
    <row r="6815" spans="1:22" x14ac:dyDescent="0.2">
      <c r="A6815" s="1">
        <v>35778</v>
      </c>
      <c r="B6815">
        <v>1997</v>
      </c>
      <c r="C6815">
        <f>_xlfn.MAXIFS(Table1[ScheduleWeekWritten],Table1[ScheduleSeason],Table1[[#This Row],[ScheduleSeason]])</f>
        <v>17</v>
      </c>
      <c r="D6815">
        <v>16</v>
      </c>
      <c r="E6815" cm="1">
        <f t="array" ref="E6815">_xlfn.XLOOKUP(Table1[[#This Row],[ScheduleWeekWritten]],Table3[Game],100+Table3[Increase],Table1[[#This Row],[ScheduleWeekWritten]])</f>
        <v>16</v>
      </c>
      <c r="F6815" t="b">
        <v>0</v>
      </c>
      <c r="G6815" t="s">
        <v>31</v>
      </c>
      <c r="H6815">
        <v>31</v>
      </c>
      <c r="I6815">
        <v>0</v>
      </c>
      <c r="J6815" t="s">
        <v>127</v>
      </c>
      <c r="K6815" t="s">
        <v>133</v>
      </c>
      <c r="L6815" t="str">
        <f>_xlfn.XLOOKUP(Table1[[#This Row],[TeamFavoriteID]],Table2[team_id],Table2[team_name],_xlfn.XLOOKUP(Table1[[#This Row],[TeamFavoriteID]],Table2[team_id_pfr],Table2[team_name],"Even"))</f>
        <v>Tampa Bay Buccaneers</v>
      </c>
      <c r="M6815">
        <v>-2.5</v>
      </c>
      <c r="N6815">
        <f>IF(Table1[[#This Row],[TeamFavorite]]=Table1[[#This Row],[TeamHome]],Table1[[#This Row],[ScoreAway]]-Table1[[#This Row],[ScoreHome]],Table1[[#This Row],[ScoreHome]]-Table1[[#This Row],[ScoreAway]])</f>
        <v>31</v>
      </c>
      <c r="O6815">
        <f>IF(Table1[[#This Row],[SpreadActual]]&lt;Table1[[#This Row],[SpreadFavorite]],1,0)</f>
        <v>0</v>
      </c>
      <c r="P6815">
        <v>37</v>
      </c>
      <c r="Q6815" t="s">
        <v>126</v>
      </c>
      <c r="R6815" t="b">
        <v>0</v>
      </c>
      <c r="S6815">
        <v>38</v>
      </c>
      <c r="T6815">
        <v>20</v>
      </c>
      <c r="U6815">
        <v>56</v>
      </c>
    </row>
    <row r="6816" spans="1:22" x14ac:dyDescent="0.2">
      <c r="A6816" s="1">
        <v>35778</v>
      </c>
      <c r="B6816">
        <v>1997</v>
      </c>
      <c r="C6816">
        <f>_xlfn.MAXIFS(Table1[ScheduleWeekWritten],Table1[ScheduleSeason],Table1[[#This Row],[ScheduleSeason]])</f>
        <v>17</v>
      </c>
      <c r="D6816">
        <v>16</v>
      </c>
      <c r="E6816" cm="1">
        <f t="array" ref="E6816">_xlfn.XLOOKUP(Table1[[#This Row],[ScheduleWeekWritten]],Table3[Game],100+Table3[Increase],Table1[[#This Row],[ScheduleWeekWritten]])</f>
        <v>16</v>
      </c>
      <c r="F6816" t="b">
        <v>0</v>
      </c>
      <c r="G6816" t="s">
        <v>20</v>
      </c>
      <c r="H6816">
        <v>21</v>
      </c>
      <c r="I6816">
        <v>22</v>
      </c>
      <c r="J6816" t="s">
        <v>128</v>
      </c>
      <c r="K6816" t="s">
        <v>21</v>
      </c>
      <c r="L6816" t="str">
        <f>_xlfn.XLOOKUP(Table1[[#This Row],[TeamFavoriteID]],Table2[team_id],Table2[team_name],_xlfn.XLOOKUP(Table1[[#This Row],[TeamFavoriteID]],Table2[team_id_pfr],Table2[team_name],"Even"))</f>
        <v>Las Vegas Raiders</v>
      </c>
      <c r="M6816">
        <v>-1.5</v>
      </c>
      <c r="N6816">
        <f>IF(Table1[[#This Row],[TeamFavorite]]=Table1[[#This Row],[TeamHome]],Table1[[#This Row],[ScoreAway]]-Table1[[#This Row],[ScoreHome]],Table1[[#This Row],[ScoreHome]]-Table1[[#This Row],[ScoreAway]])</f>
        <v>-1</v>
      </c>
      <c r="O6816">
        <f>IF(Table1[[#This Row],[SpreadActual]]&lt;Table1[[#This Row],[SpreadFavorite]],1,0)</f>
        <v>0</v>
      </c>
      <c r="P6816">
        <v>46</v>
      </c>
      <c r="Q6816" t="s">
        <v>76</v>
      </c>
      <c r="R6816" t="b">
        <v>0</v>
      </c>
      <c r="S6816">
        <v>53</v>
      </c>
      <c r="T6816">
        <v>12</v>
      </c>
      <c r="U6816">
        <v>79</v>
      </c>
    </row>
    <row r="6817" spans="1:22" x14ac:dyDescent="0.2">
      <c r="A6817" s="1">
        <v>35778</v>
      </c>
      <c r="B6817">
        <v>1997</v>
      </c>
      <c r="C6817">
        <f>_xlfn.MAXIFS(Table1[ScheduleWeekWritten],Table1[ScheduleSeason],Table1[[#This Row],[ScheduleSeason]])</f>
        <v>17</v>
      </c>
      <c r="D6817">
        <v>16</v>
      </c>
      <c r="E6817" cm="1">
        <f t="array" ref="E6817">_xlfn.XLOOKUP(Table1[[#This Row],[ScheduleWeekWritten]],Table3[Game],100+Table3[Increase],Table1[[#This Row],[ScheduleWeekWritten]])</f>
        <v>16</v>
      </c>
      <c r="F6817" t="b">
        <v>0</v>
      </c>
      <c r="G6817" t="s">
        <v>27</v>
      </c>
      <c r="H6817">
        <v>7</v>
      </c>
      <c r="I6817">
        <v>29</v>
      </c>
      <c r="J6817" t="s">
        <v>42</v>
      </c>
      <c r="K6817" t="s">
        <v>75</v>
      </c>
      <c r="L6817" t="str">
        <f>_xlfn.XLOOKUP(Table1[[#This Row],[TeamFavoriteID]],Table2[team_id],Table2[team_name],_xlfn.XLOOKUP(Table1[[#This Row],[TeamFavoriteID]],Table2[team_id_pfr],Table2[team_name],"Even"))</f>
        <v>Kansas City Chiefs</v>
      </c>
      <c r="M6817">
        <v>-9.5</v>
      </c>
      <c r="N6817">
        <f>IF(Table1[[#This Row],[TeamFavorite]]=Table1[[#This Row],[TeamHome]],Table1[[#This Row],[ScoreAway]]-Table1[[#This Row],[ScoreHome]],Table1[[#This Row],[ScoreHome]]-Table1[[#This Row],[ScoreAway]])</f>
        <v>-22</v>
      </c>
      <c r="O6817">
        <f>IF(Table1[[#This Row],[SpreadActual]]&lt;Table1[[#This Row],[SpreadFavorite]],1,0)</f>
        <v>1</v>
      </c>
      <c r="P6817">
        <v>41</v>
      </c>
      <c r="Q6817" t="s">
        <v>94</v>
      </c>
      <c r="R6817" t="b">
        <v>0</v>
      </c>
      <c r="S6817">
        <v>58</v>
      </c>
      <c r="T6817">
        <v>6</v>
      </c>
      <c r="U6817">
        <v>52</v>
      </c>
    </row>
    <row r="6818" spans="1:22" x14ac:dyDescent="0.2">
      <c r="A6818" s="1">
        <v>35778</v>
      </c>
      <c r="B6818">
        <v>1997</v>
      </c>
      <c r="C6818">
        <f>_xlfn.MAXIFS(Table1[ScheduleWeekWritten],Table1[ScheduleSeason],Table1[[#This Row],[ScheduleSeason]])</f>
        <v>17</v>
      </c>
      <c r="D6818">
        <v>16</v>
      </c>
      <c r="E6818" cm="1">
        <f t="array" ref="E6818">_xlfn.XLOOKUP(Table1[[#This Row],[ScheduleWeekWritten]],Table3[Game],100+Table3[Increase],Table1[[#This Row],[ScheduleWeekWritten]])</f>
        <v>16</v>
      </c>
      <c r="F6818" t="b">
        <v>0</v>
      </c>
      <c r="G6818" t="s">
        <v>153</v>
      </c>
      <c r="H6818">
        <v>10</v>
      </c>
      <c r="I6818">
        <v>13</v>
      </c>
      <c r="J6818" t="s">
        <v>46</v>
      </c>
      <c r="K6818" t="s">
        <v>40</v>
      </c>
      <c r="L6818" t="str">
        <f>_xlfn.XLOOKUP(Table1[[#This Row],[TeamFavoriteID]],Table2[team_id],Table2[team_name],_xlfn.XLOOKUP(Table1[[#This Row],[TeamFavoriteID]],Table2[team_id_pfr],Table2[team_name],"Even"))</f>
        <v>Los Angeles Rams</v>
      </c>
      <c r="M6818">
        <v>-3</v>
      </c>
      <c r="N6818">
        <f>IF(Table1[[#This Row],[TeamFavorite]]=Table1[[#This Row],[TeamHome]],Table1[[#This Row],[ScoreAway]]-Table1[[#This Row],[ScoreHome]],Table1[[#This Row],[ScoreHome]]-Table1[[#This Row],[ScoreAway]])</f>
        <v>-3</v>
      </c>
      <c r="O6818">
        <f>IF(Table1[[#This Row],[SpreadActual]]&lt;Table1[[#This Row],[SpreadFavorite]],1,0)</f>
        <v>0</v>
      </c>
      <c r="P6818">
        <v>41</v>
      </c>
      <c r="Q6818" t="s">
        <v>157</v>
      </c>
      <c r="R6818" t="b">
        <v>0</v>
      </c>
      <c r="S6818">
        <v>72</v>
      </c>
      <c r="T6818">
        <v>0</v>
      </c>
      <c r="V6818" t="s">
        <v>103</v>
      </c>
    </row>
    <row r="6819" spans="1:22" x14ac:dyDescent="0.2">
      <c r="A6819" s="1">
        <v>35779</v>
      </c>
      <c r="B6819">
        <v>1997</v>
      </c>
      <c r="C6819">
        <f>_xlfn.MAXIFS(Table1[ScheduleWeekWritten],Table1[ScheduleSeason],Table1[[#This Row],[ScheduleSeason]])</f>
        <v>17</v>
      </c>
      <c r="D6819">
        <v>16</v>
      </c>
      <c r="E6819" cm="1">
        <f t="array" ref="E6819">_xlfn.XLOOKUP(Table1[[#This Row],[ScheduleWeekWritten]],Table3[Game],100+Table3[Increase],Table1[[#This Row],[ScheduleWeekWritten]])</f>
        <v>16</v>
      </c>
      <c r="F6819" t="b">
        <v>0</v>
      </c>
      <c r="G6819" t="s">
        <v>53</v>
      </c>
      <c r="H6819">
        <v>34</v>
      </c>
      <c r="I6819">
        <v>17</v>
      </c>
      <c r="J6819" t="s">
        <v>24</v>
      </c>
      <c r="K6819" t="s">
        <v>87</v>
      </c>
      <c r="L6819" t="str">
        <f>_xlfn.XLOOKUP(Table1[[#This Row],[TeamFavoriteID]],Table2[team_id],Table2[team_name],_xlfn.XLOOKUP(Table1[[#This Row],[TeamFavoriteID]],Table2[team_id_pfr],Table2[team_name],"Even"))</f>
        <v>San Francisco 49ers</v>
      </c>
      <c r="M6819">
        <v>-4</v>
      </c>
      <c r="N6819">
        <f>IF(Table1[[#This Row],[TeamFavorite]]=Table1[[#This Row],[TeamHome]],Table1[[#This Row],[ScoreAway]]-Table1[[#This Row],[ScoreHome]],Table1[[#This Row],[ScoreHome]]-Table1[[#This Row],[ScoreAway]])</f>
        <v>-17</v>
      </c>
      <c r="O6819">
        <f>IF(Table1[[#This Row],[SpreadActual]]&lt;Table1[[#This Row],[SpreadFavorite]],1,0)</f>
        <v>1</v>
      </c>
      <c r="P6819">
        <v>44</v>
      </c>
      <c r="Q6819" t="s">
        <v>118</v>
      </c>
      <c r="R6819" t="b">
        <v>0</v>
      </c>
      <c r="S6819">
        <v>49</v>
      </c>
      <c r="T6819">
        <v>7</v>
      </c>
      <c r="U6819">
        <v>90</v>
      </c>
    </row>
    <row r="6820" spans="1:22" x14ac:dyDescent="0.2">
      <c r="A6820" s="1">
        <v>35784</v>
      </c>
      <c r="B6820">
        <v>1997</v>
      </c>
      <c r="C6820">
        <f>_xlfn.MAXIFS(Table1[ScheduleWeekWritten],Table1[ScheduleSeason],Table1[[#This Row],[ScheduleSeason]])</f>
        <v>17</v>
      </c>
      <c r="D6820">
        <v>17</v>
      </c>
      <c r="E6820" cm="1">
        <f t="array" ref="E6820">_xlfn.XLOOKUP(Table1[[#This Row],[ScheduleWeekWritten]],Table3[Game],100+Table3[Increase],Table1[[#This Row],[ScheduleWeekWritten]])</f>
        <v>17</v>
      </c>
      <c r="F6820" t="b">
        <v>0</v>
      </c>
      <c r="G6820" t="s">
        <v>152</v>
      </c>
      <c r="H6820">
        <v>18</v>
      </c>
      <c r="I6820">
        <v>30</v>
      </c>
      <c r="J6820" t="s">
        <v>153</v>
      </c>
      <c r="K6820" t="s">
        <v>162</v>
      </c>
      <c r="L6820" t="str">
        <f>_xlfn.XLOOKUP(Table1[[#This Row],[TeamFavoriteID]],Table2[team_id],Table2[team_name],_xlfn.XLOOKUP(Table1[[#This Row],[TeamFavoriteID]],Table2[team_id_pfr],Table2[team_name],"Even"))</f>
        <v>Carolina Panthers</v>
      </c>
      <c r="M6820">
        <v>-5</v>
      </c>
      <c r="N6820">
        <f>IF(Table1[[#This Row],[TeamFavorite]]=Table1[[#This Row],[TeamHome]],Table1[[#This Row],[ScoreAway]]-Table1[[#This Row],[ScoreHome]],Table1[[#This Row],[ScoreHome]]-Table1[[#This Row],[ScoreAway]])</f>
        <v>12</v>
      </c>
      <c r="O6820">
        <f>IF(Table1[[#This Row],[SpreadActual]]&lt;Table1[[#This Row],[SpreadFavorite]],1,0)</f>
        <v>0</v>
      </c>
      <c r="P6820">
        <v>38</v>
      </c>
      <c r="Q6820" t="s">
        <v>160</v>
      </c>
      <c r="R6820" t="b">
        <v>0</v>
      </c>
      <c r="S6820">
        <v>49</v>
      </c>
      <c r="T6820">
        <v>6</v>
      </c>
      <c r="U6820">
        <v>50</v>
      </c>
    </row>
    <row r="6821" spans="1:22" x14ac:dyDescent="0.2">
      <c r="A6821" s="1">
        <v>35784</v>
      </c>
      <c r="B6821">
        <v>1997</v>
      </c>
      <c r="C6821">
        <f>_xlfn.MAXIFS(Table1[ScheduleWeekWritten],Table1[ScheduleSeason],Table1[[#This Row],[ScheduleSeason]])</f>
        <v>17</v>
      </c>
      <c r="D6821">
        <v>17</v>
      </c>
      <c r="E6821" cm="1">
        <f t="array" ref="E6821">_xlfn.XLOOKUP(Table1[[#This Row],[ScheduleWeekWritten]],Table3[Game],100+Table3[Increase],Table1[[#This Row],[ScheduleWeekWritten]])</f>
        <v>17</v>
      </c>
      <c r="F6821" t="b">
        <v>0</v>
      </c>
      <c r="G6821" t="s">
        <v>33</v>
      </c>
      <c r="H6821">
        <v>31</v>
      </c>
      <c r="I6821">
        <v>21</v>
      </c>
      <c r="J6821" t="s">
        <v>28</v>
      </c>
      <c r="K6821" t="s">
        <v>35</v>
      </c>
      <c r="L6821" t="str">
        <f>_xlfn.XLOOKUP(Table1[[#This Row],[TeamFavoriteID]],Table2[team_id],Table2[team_name],_xlfn.XLOOKUP(Table1[[#This Row],[TeamFavoriteID]],Table2[team_id_pfr],Table2[team_name],"Even"))</f>
        <v>Green Bay Packers</v>
      </c>
      <c r="M6821">
        <v>-7</v>
      </c>
      <c r="N6821">
        <f>IF(Table1[[#This Row],[TeamFavorite]]=Table1[[#This Row],[TeamHome]],Table1[[#This Row],[ScoreAway]]-Table1[[#This Row],[ScoreHome]],Table1[[#This Row],[ScoreHome]]-Table1[[#This Row],[ScoreAway]])</f>
        <v>-10</v>
      </c>
      <c r="O6821">
        <f>IF(Table1[[#This Row],[SpreadActual]]&lt;Table1[[#This Row],[SpreadFavorite]],1,0)</f>
        <v>1</v>
      </c>
      <c r="P6821">
        <v>37.5</v>
      </c>
      <c r="Q6821" t="s">
        <v>82</v>
      </c>
      <c r="R6821" t="b">
        <v>0</v>
      </c>
      <c r="S6821">
        <v>32</v>
      </c>
      <c r="T6821">
        <v>7</v>
      </c>
      <c r="U6821">
        <v>73</v>
      </c>
    </row>
    <row r="6822" spans="1:22" x14ac:dyDescent="0.2">
      <c r="A6822" s="1">
        <v>35785</v>
      </c>
      <c r="B6822">
        <v>1997</v>
      </c>
      <c r="C6822">
        <f>_xlfn.MAXIFS(Table1[ScheduleWeekWritten],Table1[ScheduleSeason],Table1[[#This Row],[ScheduleSeason]])</f>
        <v>17</v>
      </c>
      <c r="D6822">
        <v>17</v>
      </c>
      <c r="E6822" cm="1">
        <f t="array" ref="E6822">_xlfn.XLOOKUP(Table1[[#This Row],[ScheduleWeekWritten]],Table3[Game],100+Table3[Increase],Table1[[#This Row],[ScheduleWeekWritten]])</f>
        <v>17</v>
      </c>
      <c r="F6822" t="b">
        <v>0</v>
      </c>
      <c r="G6822" t="s">
        <v>149</v>
      </c>
      <c r="H6822">
        <v>29</v>
      </c>
      <c r="I6822">
        <v>26</v>
      </c>
      <c r="J6822" t="s">
        <v>38</v>
      </c>
      <c r="K6822" t="s">
        <v>109</v>
      </c>
      <c r="L6822" t="str">
        <f>_xlfn.XLOOKUP(Table1[[#This Row],[TeamFavoriteID]],Table2[team_id],Table2[team_name],_xlfn.XLOOKUP(Table1[[#This Row],[TeamFavoriteID]],Table2[team_id_pfr],Table2[team_name],"Even"))</f>
        <v>Atlanta Falcons</v>
      </c>
      <c r="M6822">
        <v>-1.5</v>
      </c>
      <c r="N6822">
        <f>IF(Table1[[#This Row],[TeamFavorite]]=Table1[[#This Row],[TeamHome]],Table1[[#This Row],[ScoreAway]]-Table1[[#This Row],[ScoreHome]],Table1[[#This Row],[ScoreHome]]-Table1[[#This Row],[ScoreAway]])</f>
        <v>3</v>
      </c>
      <c r="O6822">
        <f>IF(Table1[[#This Row],[SpreadActual]]&lt;Table1[[#This Row],[SpreadFavorite]],1,0)</f>
        <v>0</v>
      </c>
      <c r="P6822">
        <v>42.5</v>
      </c>
      <c r="Q6822" t="s">
        <v>150</v>
      </c>
      <c r="R6822" t="b">
        <v>0</v>
      </c>
      <c r="S6822">
        <v>55</v>
      </c>
      <c r="T6822">
        <v>8</v>
      </c>
      <c r="U6822">
        <v>71</v>
      </c>
    </row>
    <row r="6823" spans="1:22" x14ac:dyDescent="0.2">
      <c r="A6823" s="1">
        <v>35785</v>
      </c>
      <c r="B6823">
        <v>1997</v>
      </c>
      <c r="C6823">
        <f>_xlfn.MAXIFS(Table1[ScheduleWeekWritten],Table1[ScheduleSeason],Table1[[#This Row],[ScheduleSeason]])</f>
        <v>17</v>
      </c>
      <c r="D6823">
        <v>17</v>
      </c>
      <c r="E6823" cm="1">
        <f t="array" ref="E6823">_xlfn.XLOOKUP(Table1[[#This Row],[ScheduleWeekWritten]],Table3[Game],100+Table3[Increase],Table1[[#This Row],[ScheduleWeekWritten]])</f>
        <v>17</v>
      </c>
      <c r="F6823" t="b">
        <v>0</v>
      </c>
      <c r="G6823" t="s">
        <v>101</v>
      </c>
      <c r="H6823">
        <v>16</v>
      </c>
      <c r="I6823">
        <v>14</v>
      </c>
      <c r="J6823" t="s">
        <v>158</v>
      </c>
      <c r="K6823" t="s">
        <v>104</v>
      </c>
      <c r="L6823" t="str">
        <f>_xlfn.XLOOKUP(Table1[[#This Row],[TeamFavoriteID]],Table2[team_id],Table2[team_name],_xlfn.XLOOKUP(Table1[[#This Row],[TeamFavoriteID]],Table2[team_id_pfr],Table2[team_name],"Even"))</f>
        <v>Cincinnati Bengals</v>
      </c>
      <c r="M6823">
        <v>-7</v>
      </c>
      <c r="N6823">
        <f>IF(Table1[[#This Row],[TeamFavorite]]=Table1[[#This Row],[TeamHome]],Table1[[#This Row],[ScoreAway]]-Table1[[#This Row],[ScoreHome]],Table1[[#This Row],[ScoreHome]]-Table1[[#This Row],[ScoreAway]])</f>
        <v>-2</v>
      </c>
      <c r="O6823">
        <f>IF(Table1[[#This Row],[SpreadActual]]&lt;Table1[[#This Row],[SpreadFavorite]],1,0)</f>
        <v>0</v>
      </c>
      <c r="P6823">
        <v>45</v>
      </c>
      <c r="Q6823" t="s">
        <v>111</v>
      </c>
      <c r="R6823" t="b">
        <v>0</v>
      </c>
      <c r="S6823">
        <v>37</v>
      </c>
      <c r="T6823">
        <v>13</v>
      </c>
      <c r="U6823">
        <v>74</v>
      </c>
    </row>
    <row r="6824" spans="1:22" x14ac:dyDescent="0.2">
      <c r="A6824" s="1">
        <v>35785</v>
      </c>
      <c r="B6824">
        <v>1997</v>
      </c>
      <c r="C6824">
        <f>_xlfn.MAXIFS(Table1[ScheduleWeekWritten],Table1[ScheduleSeason],Table1[[#This Row],[ScheduleSeason]])</f>
        <v>17</v>
      </c>
      <c r="D6824">
        <v>17</v>
      </c>
      <c r="E6824" cm="1">
        <f t="array" ref="E6824">_xlfn.XLOOKUP(Table1[[#This Row],[ScheduleWeekWritten]],Table3[Game],100+Table3[Increase],Table1[[#This Row],[ScheduleWeekWritten]])</f>
        <v>17</v>
      </c>
      <c r="F6824" t="b">
        <v>0</v>
      </c>
      <c r="G6824" t="s">
        <v>67</v>
      </c>
      <c r="H6824">
        <v>7</v>
      </c>
      <c r="I6824">
        <v>20</v>
      </c>
      <c r="J6824" t="s">
        <v>50</v>
      </c>
      <c r="K6824" t="s">
        <v>68</v>
      </c>
      <c r="L6824" t="str">
        <f>_xlfn.XLOOKUP(Table1[[#This Row],[TeamFavoriteID]],Table2[team_id],Table2[team_name],_xlfn.XLOOKUP(Table1[[#This Row],[TeamFavoriteID]],Table2[team_id_pfr],Table2[team_name],"Even"))</f>
        <v>Dallas Cowboys</v>
      </c>
      <c r="M6824">
        <v>-1.5</v>
      </c>
      <c r="N6824">
        <f>IF(Table1[[#This Row],[TeamFavorite]]=Table1[[#This Row],[TeamHome]],Table1[[#This Row],[ScoreAway]]-Table1[[#This Row],[ScoreHome]],Table1[[#This Row],[ScoreHome]]-Table1[[#This Row],[ScoreAway]])</f>
        <v>13</v>
      </c>
      <c r="O6824">
        <f>IF(Table1[[#This Row],[SpreadActual]]&lt;Table1[[#This Row],[SpreadFavorite]],1,0)</f>
        <v>0</v>
      </c>
      <c r="P6824">
        <v>38</v>
      </c>
      <c r="Q6824" t="s">
        <v>119</v>
      </c>
      <c r="R6824" t="b">
        <v>0</v>
      </c>
      <c r="S6824">
        <v>48</v>
      </c>
      <c r="T6824">
        <v>17</v>
      </c>
      <c r="U6824">
        <v>87</v>
      </c>
    </row>
    <row r="6825" spans="1:22" x14ac:dyDescent="0.2">
      <c r="A6825" s="1">
        <v>35785</v>
      </c>
      <c r="B6825">
        <v>1997</v>
      </c>
      <c r="C6825">
        <f>_xlfn.MAXIFS(Table1[ScheduleWeekWritten],Table1[ScheduleSeason],Table1[[#This Row],[ScheduleSeason]])</f>
        <v>17</v>
      </c>
      <c r="D6825">
        <v>17</v>
      </c>
      <c r="E6825" cm="1">
        <f t="array" ref="E6825">_xlfn.XLOOKUP(Table1[[#This Row],[ScheduleWeekWritten]],Table3[Game],100+Table3[Increase],Table1[[#This Row],[ScheduleWeekWritten]])</f>
        <v>17</v>
      </c>
      <c r="F6825" t="b">
        <v>0</v>
      </c>
      <c r="G6825" t="s">
        <v>24</v>
      </c>
      <c r="H6825">
        <v>38</v>
      </c>
      <c r="I6825">
        <v>3</v>
      </c>
      <c r="J6825" t="s">
        <v>27</v>
      </c>
      <c r="K6825" t="s">
        <v>88</v>
      </c>
      <c r="L6825" t="str">
        <f>_xlfn.XLOOKUP(Table1[[#This Row],[TeamFavoriteID]],Table2[team_id],Table2[team_name],_xlfn.XLOOKUP(Table1[[#This Row],[TeamFavoriteID]],Table2[team_id_pfr],Table2[team_name],"Even"))</f>
        <v>Denver Broncos</v>
      </c>
      <c r="M6825">
        <v>-13</v>
      </c>
      <c r="N6825">
        <f>IF(Table1[[#This Row],[TeamFavorite]]=Table1[[#This Row],[TeamHome]],Table1[[#This Row],[ScoreAway]]-Table1[[#This Row],[ScoreHome]],Table1[[#This Row],[ScoreHome]]-Table1[[#This Row],[ScoreAway]])</f>
        <v>-35</v>
      </c>
      <c r="O6825">
        <f>IF(Table1[[#This Row],[SpreadActual]]&lt;Table1[[#This Row],[SpreadFavorite]],1,0)</f>
        <v>1</v>
      </c>
      <c r="P6825">
        <v>41.5</v>
      </c>
      <c r="Q6825" t="s">
        <v>71</v>
      </c>
      <c r="R6825" t="b">
        <v>0</v>
      </c>
      <c r="S6825">
        <v>23</v>
      </c>
      <c r="T6825">
        <v>6</v>
      </c>
      <c r="U6825">
        <v>80</v>
      </c>
    </row>
    <row r="6826" spans="1:22" x14ac:dyDescent="0.2">
      <c r="A6826" s="1">
        <v>35785</v>
      </c>
      <c r="B6826">
        <v>1997</v>
      </c>
      <c r="C6826">
        <f>_xlfn.MAXIFS(Table1[ScheduleWeekWritten],Table1[ScheduleSeason],Table1[[#This Row],[ScheduleSeason]])</f>
        <v>17</v>
      </c>
      <c r="D6826">
        <v>17</v>
      </c>
      <c r="E6826" cm="1">
        <f t="array" ref="E6826">_xlfn.XLOOKUP(Table1[[#This Row],[ScheduleWeekWritten]],Table3[Game],100+Table3[Increase],Table1[[#This Row],[ScheduleWeekWritten]])</f>
        <v>17</v>
      </c>
      <c r="F6826" t="b">
        <v>0</v>
      </c>
      <c r="G6826" t="s">
        <v>45</v>
      </c>
      <c r="H6826">
        <v>13</v>
      </c>
      <c r="I6826">
        <v>10</v>
      </c>
      <c r="J6826" t="s">
        <v>31</v>
      </c>
      <c r="K6826" t="s">
        <v>79</v>
      </c>
      <c r="L6826" t="str">
        <f>_xlfn.XLOOKUP(Table1[[#This Row],[TeamFavoriteID]],Table2[team_id],Table2[team_name],_xlfn.XLOOKUP(Table1[[#This Row],[TeamFavoriteID]],Table2[team_id_pfr],Table2[team_name],"Even"))</f>
        <v>Detroit Lions</v>
      </c>
      <c r="M6826">
        <v>-5.5</v>
      </c>
      <c r="N6826">
        <f>IF(Table1[[#This Row],[TeamFavorite]]=Table1[[#This Row],[TeamHome]],Table1[[#This Row],[ScoreAway]]-Table1[[#This Row],[ScoreHome]],Table1[[#This Row],[ScoreHome]]-Table1[[#This Row],[ScoreAway]])</f>
        <v>-3</v>
      </c>
      <c r="O6826">
        <f>IF(Table1[[#This Row],[SpreadActual]]&lt;Table1[[#This Row],[SpreadFavorite]],1,0)</f>
        <v>0</v>
      </c>
      <c r="P6826">
        <v>43</v>
      </c>
      <c r="Q6826" t="s">
        <v>125</v>
      </c>
      <c r="R6826" t="b">
        <v>0</v>
      </c>
      <c r="S6826">
        <v>72</v>
      </c>
      <c r="T6826">
        <v>0</v>
      </c>
      <c r="V6826" t="s">
        <v>103</v>
      </c>
    </row>
    <row r="6827" spans="1:22" x14ac:dyDescent="0.2">
      <c r="A6827" s="1">
        <v>35785</v>
      </c>
      <c r="B6827">
        <v>1997</v>
      </c>
      <c r="C6827">
        <f>_xlfn.MAXIFS(Table1[ScheduleWeekWritten],Table1[ScheduleSeason],Table1[[#This Row],[ScheduleSeason]])</f>
        <v>17</v>
      </c>
      <c r="D6827">
        <v>17</v>
      </c>
      <c r="E6827" cm="1">
        <f t="array" ref="E6827">_xlfn.XLOOKUP(Table1[[#This Row],[ScheduleWeekWritten]],Table3[Game],100+Table3[Increase],Table1[[#This Row],[ScheduleWeekWritten]])</f>
        <v>17</v>
      </c>
      <c r="F6827" t="b">
        <v>0</v>
      </c>
      <c r="G6827" t="s">
        <v>42</v>
      </c>
      <c r="H6827">
        <v>25</v>
      </c>
      <c r="I6827">
        <v>13</v>
      </c>
      <c r="J6827" t="s">
        <v>95</v>
      </c>
      <c r="K6827" t="s">
        <v>75</v>
      </c>
      <c r="L6827" t="str">
        <f>_xlfn.XLOOKUP(Table1[[#This Row],[TeamFavoriteID]],Table2[team_id],Table2[team_name],_xlfn.XLOOKUP(Table1[[#This Row],[TeamFavoriteID]],Table2[team_id_pfr],Table2[team_name],"Even"))</f>
        <v>Kansas City Chiefs</v>
      </c>
      <c r="M6827">
        <v>-7</v>
      </c>
      <c r="N6827">
        <f>IF(Table1[[#This Row],[TeamFavorite]]=Table1[[#This Row],[TeamHome]],Table1[[#This Row],[ScoreAway]]-Table1[[#This Row],[ScoreHome]],Table1[[#This Row],[ScoreHome]]-Table1[[#This Row],[ScoreAway]])</f>
        <v>-12</v>
      </c>
      <c r="O6827">
        <f>IF(Table1[[#This Row],[SpreadActual]]&lt;Table1[[#This Row],[SpreadFavorite]],1,0)</f>
        <v>1</v>
      </c>
      <c r="P6827">
        <v>37</v>
      </c>
      <c r="Q6827" t="s">
        <v>117</v>
      </c>
      <c r="R6827" t="b">
        <v>0</v>
      </c>
      <c r="S6827">
        <v>31</v>
      </c>
      <c r="T6827">
        <v>16</v>
      </c>
      <c r="U6827">
        <v>84</v>
      </c>
    </row>
    <row r="6828" spans="1:22" x14ac:dyDescent="0.2">
      <c r="A6828" s="1">
        <v>35785</v>
      </c>
      <c r="B6828">
        <v>1997</v>
      </c>
      <c r="C6828">
        <f>_xlfn.MAXIFS(Table1[ScheduleWeekWritten],Table1[ScheduleSeason],Table1[[#This Row],[ScheduleSeason]])</f>
        <v>17</v>
      </c>
      <c r="D6828">
        <v>17</v>
      </c>
      <c r="E6828" cm="1">
        <f t="array" ref="E6828">_xlfn.XLOOKUP(Table1[[#This Row],[ScheduleWeekWritten]],Table3[Game],100+Table3[Increase],Table1[[#This Row],[ScheduleWeekWritten]])</f>
        <v>17</v>
      </c>
      <c r="F6828" t="b">
        <v>0</v>
      </c>
      <c r="G6828" t="s">
        <v>54</v>
      </c>
      <c r="H6828">
        <v>39</v>
      </c>
      <c r="I6828">
        <v>28</v>
      </c>
      <c r="J6828" t="s">
        <v>140</v>
      </c>
      <c r="K6828" t="s">
        <v>55</v>
      </c>
      <c r="L6828" t="str">
        <f>_xlfn.XLOOKUP(Table1[[#This Row],[TeamFavoriteID]],Table2[team_id],Table2[team_name],_xlfn.XLOOKUP(Table1[[#This Row],[TeamFavoriteID]],Table2[team_id_pfr],Table2[team_name],"Even"))</f>
        <v>Minnesota Vikings</v>
      </c>
      <c r="M6828">
        <v>-6.5</v>
      </c>
      <c r="N6828">
        <f>IF(Table1[[#This Row],[TeamFavorite]]=Table1[[#This Row],[TeamHome]],Table1[[#This Row],[ScoreAway]]-Table1[[#This Row],[ScoreHome]],Table1[[#This Row],[ScoreHome]]-Table1[[#This Row],[ScoreAway]])</f>
        <v>-11</v>
      </c>
      <c r="O6828">
        <f>IF(Table1[[#This Row],[SpreadActual]]&lt;Table1[[#This Row],[SpreadFavorite]],1,0)</f>
        <v>1</v>
      </c>
      <c r="P6828">
        <v>42</v>
      </c>
      <c r="Q6828" t="s">
        <v>137</v>
      </c>
      <c r="R6828" t="b">
        <v>0</v>
      </c>
      <c r="S6828">
        <v>72</v>
      </c>
      <c r="T6828">
        <v>0</v>
      </c>
      <c r="V6828" t="s">
        <v>103</v>
      </c>
    </row>
    <row r="6829" spans="1:22" x14ac:dyDescent="0.2">
      <c r="A6829" s="1">
        <v>35785</v>
      </c>
      <c r="B6829">
        <v>1997</v>
      </c>
      <c r="C6829">
        <f>_xlfn.MAXIFS(Table1[ScheduleWeekWritten],Table1[ScheduleSeason],Table1[[#This Row],[ScheduleSeason]])</f>
        <v>17</v>
      </c>
      <c r="D6829">
        <v>17</v>
      </c>
      <c r="E6829" cm="1">
        <f t="array" ref="E6829">_xlfn.XLOOKUP(Table1[[#This Row],[ScheduleWeekWritten]],Table3[Game],100+Table3[Increase],Table1[[#This Row],[ScheduleWeekWritten]])</f>
        <v>17</v>
      </c>
      <c r="F6829" t="b">
        <v>0</v>
      </c>
      <c r="G6829" t="s">
        <v>20</v>
      </c>
      <c r="H6829">
        <v>9</v>
      </c>
      <c r="I6829">
        <v>20</v>
      </c>
      <c r="J6829" t="s">
        <v>154</v>
      </c>
      <c r="K6829" t="s">
        <v>161</v>
      </c>
      <c r="L6829" t="str">
        <f>_xlfn.XLOOKUP(Table1[[#This Row],[TeamFavoriteID]],Table2[team_id],Table2[team_name],_xlfn.XLOOKUP(Table1[[#This Row],[TeamFavoriteID]],Table2[team_id_pfr],Table2[team_name],"Even"))</f>
        <v>Jacksonville Jaguars</v>
      </c>
      <c r="M6829">
        <v>-2.5</v>
      </c>
      <c r="N6829">
        <f>IF(Table1[[#This Row],[TeamFavorite]]=Table1[[#This Row],[TeamHome]],Table1[[#This Row],[ScoreAway]]-Table1[[#This Row],[ScoreHome]],Table1[[#This Row],[ScoreHome]]-Table1[[#This Row],[ScoreAway]])</f>
        <v>-11</v>
      </c>
      <c r="O6829">
        <f>IF(Table1[[#This Row],[SpreadActual]]&lt;Table1[[#This Row],[SpreadFavorite]],1,0)</f>
        <v>1</v>
      </c>
      <c r="P6829">
        <v>44</v>
      </c>
      <c r="Q6829" t="s">
        <v>76</v>
      </c>
      <c r="R6829" t="b">
        <v>0</v>
      </c>
      <c r="S6829">
        <v>52</v>
      </c>
      <c r="T6829">
        <v>12</v>
      </c>
      <c r="U6829">
        <v>54</v>
      </c>
    </row>
    <row r="6830" spans="1:22" x14ac:dyDescent="0.2">
      <c r="A6830" s="1">
        <v>35785</v>
      </c>
      <c r="B6830">
        <v>1997</v>
      </c>
      <c r="C6830">
        <f>_xlfn.MAXIFS(Table1[ScheduleWeekWritten],Table1[ScheduleSeason],Table1[[#This Row],[ScheduleSeason]])</f>
        <v>17</v>
      </c>
      <c r="D6830">
        <v>17</v>
      </c>
      <c r="E6830" cm="1">
        <f t="array" ref="E6830">_xlfn.XLOOKUP(Table1[[#This Row],[ScheduleWeekWritten]],Table3[Game],100+Table3[Increase],Table1[[#This Row],[ScheduleWeekWritten]])</f>
        <v>17</v>
      </c>
      <c r="F6830" t="b">
        <v>0</v>
      </c>
      <c r="G6830" t="s">
        <v>128</v>
      </c>
      <c r="H6830">
        <v>38</v>
      </c>
      <c r="I6830">
        <v>9</v>
      </c>
      <c r="J6830" t="s">
        <v>53</v>
      </c>
      <c r="K6830" t="s">
        <v>87</v>
      </c>
      <c r="L6830" t="str">
        <f>_xlfn.XLOOKUP(Table1[[#This Row],[TeamFavoriteID]],Table2[team_id],Table2[team_name],_xlfn.XLOOKUP(Table1[[#This Row],[TeamFavoriteID]],Table2[team_id_pfr],Table2[team_name],"Even"))</f>
        <v>San Francisco 49ers</v>
      </c>
      <c r="M6830">
        <v>-2.5</v>
      </c>
      <c r="N6830">
        <f>IF(Table1[[#This Row],[TeamFavorite]]=Table1[[#This Row],[TeamHome]],Table1[[#This Row],[ScoreAway]]-Table1[[#This Row],[ScoreHome]],Table1[[#This Row],[ScoreHome]]-Table1[[#This Row],[ScoreAway]])</f>
        <v>29</v>
      </c>
      <c r="O6830">
        <f>IF(Table1[[#This Row],[SpreadActual]]&lt;Table1[[#This Row],[SpreadFavorite]],1,0)</f>
        <v>0</v>
      </c>
      <c r="P6830">
        <v>42.5</v>
      </c>
      <c r="Q6830" t="s">
        <v>129</v>
      </c>
      <c r="R6830" t="b">
        <v>0</v>
      </c>
      <c r="S6830">
        <v>72</v>
      </c>
      <c r="T6830">
        <v>0</v>
      </c>
      <c r="V6830" t="s">
        <v>103</v>
      </c>
    </row>
    <row r="6831" spans="1:22" x14ac:dyDescent="0.2">
      <c r="A6831" s="1">
        <v>35785</v>
      </c>
      <c r="B6831">
        <v>1997</v>
      </c>
      <c r="C6831">
        <f>_xlfn.MAXIFS(Table1[ScheduleWeekWritten],Table1[ScheduleSeason],Table1[[#This Row],[ScheduleSeason]])</f>
        <v>17</v>
      </c>
      <c r="D6831">
        <v>17</v>
      </c>
      <c r="E6831" cm="1">
        <f t="array" ref="E6831">_xlfn.XLOOKUP(Table1[[#This Row],[ScheduleWeekWritten]],Table3[Game],100+Table3[Increase],Table1[[#This Row],[ScheduleWeekWritten]])</f>
        <v>17</v>
      </c>
      <c r="F6831" t="b">
        <v>0</v>
      </c>
      <c r="G6831" t="s">
        <v>127</v>
      </c>
      <c r="H6831">
        <v>31</v>
      </c>
      <c r="I6831">
        <v>15</v>
      </c>
      <c r="J6831" t="s">
        <v>46</v>
      </c>
      <c r="K6831" t="s">
        <v>133</v>
      </c>
      <c r="L6831" t="str">
        <f>_xlfn.XLOOKUP(Table1[[#This Row],[TeamFavoriteID]],Table2[team_id],Table2[team_name],_xlfn.XLOOKUP(Table1[[#This Row],[TeamFavoriteID]],Table2[team_id_pfr],Table2[team_name],"Even"))</f>
        <v>Tampa Bay Buccaneers</v>
      </c>
      <c r="M6831">
        <v>-7.5</v>
      </c>
      <c r="N6831">
        <f>IF(Table1[[#This Row],[TeamFavorite]]=Table1[[#This Row],[TeamHome]],Table1[[#This Row],[ScoreAway]]-Table1[[#This Row],[ScoreHome]],Table1[[#This Row],[ScoreHome]]-Table1[[#This Row],[ScoreAway]])</f>
        <v>-16</v>
      </c>
      <c r="O6831">
        <f>IF(Table1[[#This Row],[SpreadActual]]&lt;Table1[[#This Row],[SpreadFavorite]],1,0)</f>
        <v>1</v>
      </c>
      <c r="P6831">
        <v>36.5</v>
      </c>
      <c r="Q6831" t="s">
        <v>130</v>
      </c>
      <c r="R6831" t="b">
        <v>0</v>
      </c>
      <c r="S6831">
        <v>65</v>
      </c>
      <c r="T6831">
        <v>6</v>
      </c>
      <c r="U6831">
        <v>86</v>
      </c>
    </row>
    <row r="6832" spans="1:22" x14ac:dyDescent="0.2">
      <c r="A6832" s="1">
        <v>35785</v>
      </c>
      <c r="B6832">
        <v>1997</v>
      </c>
      <c r="C6832">
        <f>_xlfn.MAXIFS(Table1[ScheduleWeekWritten],Table1[ScheduleSeason],Table1[[#This Row],[ScheduleSeason]])</f>
        <v>17</v>
      </c>
      <c r="D6832">
        <v>17</v>
      </c>
      <c r="E6832" cm="1">
        <f t="array" ref="E6832">_xlfn.XLOOKUP(Table1[[#This Row],[ScheduleWeekWritten]],Table3[Game],100+Table3[Increase],Table1[[#This Row],[ScheduleWeekWritten]])</f>
        <v>17</v>
      </c>
      <c r="F6832" t="b">
        <v>0</v>
      </c>
      <c r="G6832" t="s">
        <v>163</v>
      </c>
      <c r="H6832">
        <v>16</v>
      </c>
      <c r="I6832">
        <v>6</v>
      </c>
      <c r="J6832" t="s">
        <v>49</v>
      </c>
      <c r="K6832" t="s">
        <v>51</v>
      </c>
      <c r="L6832" t="str">
        <f>_xlfn.XLOOKUP(Table1[[#This Row],[TeamFavoriteID]],Table2[team_id],Table2[team_name],_xlfn.XLOOKUP(Table1[[#This Row],[TeamFavoriteID]],Table2[team_id_pfr],Table2[team_name],"Even"))</f>
        <v>Pittsburgh Steelers</v>
      </c>
      <c r="M6832">
        <v>-1.5</v>
      </c>
      <c r="N6832">
        <f>IF(Table1[[#This Row],[TeamFavorite]]=Table1[[#This Row],[TeamHome]],Table1[[#This Row],[ScoreAway]]-Table1[[#This Row],[ScoreHome]],Table1[[#This Row],[ScoreHome]]-Table1[[#This Row],[ScoreAway]])</f>
        <v>10</v>
      </c>
      <c r="O6832">
        <f>IF(Table1[[#This Row],[SpreadActual]]&lt;Table1[[#This Row],[SpreadFavorite]],1,0)</f>
        <v>0</v>
      </c>
      <c r="P6832">
        <v>39.5</v>
      </c>
      <c r="Q6832" t="s">
        <v>164</v>
      </c>
      <c r="R6832" t="b">
        <v>0</v>
      </c>
      <c r="S6832">
        <v>47</v>
      </c>
      <c r="T6832">
        <v>15</v>
      </c>
      <c r="U6832">
        <v>83</v>
      </c>
    </row>
    <row r="6833" spans="1:21" x14ac:dyDescent="0.2">
      <c r="A6833" s="1">
        <v>35785</v>
      </c>
      <c r="B6833">
        <v>1997</v>
      </c>
      <c r="C6833">
        <f>_xlfn.MAXIFS(Table1[ScheduleWeekWritten],Table1[ScheduleSeason],Table1[[#This Row],[ScheduleSeason]])</f>
        <v>17</v>
      </c>
      <c r="D6833">
        <v>17</v>
      </c>
      <c r="E6833" cm="1">
        <f t="array" ref="E6833">_xlfn.XLOOKUP(Table1[[#This Row],[ScheduleWeekWritten]],Table3[Game],100+Table3[Increase],Table1[[#This Row],[ScheduleWeekWritten]])</f>
        <v>17</v>
      </c>
      <c r="F6833" t="b">
        <v>0</v>
      </c>
      <c r="G6833" t="s">
        <v>61</v>
      </c>
      <c r="H6833">
        <v>35</v>
      </c>
      <c r="I6833">
        <v>32</v>
      </c>
      <c r="J6833" t="s">
        <v>58</v>
      </c>
      <c r="K6833" t="s">
        <v>85</v>
      </c>
      <c r="L6833" t="str">
        <f>_xlfn.XLOOKUP(Table1[[#This Row],[TeamFavoriteID]],Table2[team_id],Table2[team_name],_xlfn.XLOOKUP(Table1[[#This Row],[TeamFavoriteID]],Table2[team_id_pfr],Table2[team_name],"Even"))</f>
        <v>Washington Commanders</v>
      </c>
      <c r="M6833">
        <v>-5.5</v>
      </c>
      <c r="N6833">
        <f>IF(Table1[[#This Row],[TeamFavorite]]=Table1[[#This Row],[TeamHome]],Table1[[#This Row],[ScoreAway]]-Table1[[#This Row],[ScoreHome]],Table1[[#This Row],[ScoreHome]]-Table1[[#This Row],[ScoreAway]])</f>
        <v>3</v>
      </c>
      <c r="O6833">
        <f>IF(Table1[[#This Row],[SpreadActual]]&lt;Table1[[#This Row],[SpreadFavorite]],1,0)</f>
        <v>0</v>
      </c>
      <c r="P6833">
        <v>38</v>
      </c>
      <c r="Q6833" t="s">
        <v>165</v>
      </c>
      <c r="R6833" t="b">
        <v>0</v>
      </c>
      <c r="S6833">
        <v>42</v>
      </c>
      <c r="T6833">
        <v>10</v>
      </c>
      <c r="U6833">
        <v>58</v>
      </c>
    </row>
    <row r="6834" spans="1:21" x14ac:dyDescent="0.2">
      <c r="A6834" s="1">
        <v>35786</v>
      </c>
      <c r="B6834">
        <v>1997</v>
      </c>
      <c r="C6834">
        <f>_xlfn.MAXIFS(Table1[ScheduleWeekWritten],Table1[ScheduleSeason],Table1[[#This Row],[ScheduleSeason]])</f>
        <v>17</v>
      </c>
      <c r="D6834">
        <v>17</v>
      </c>
      <c r="E6834" cm="1">
        <f t="array" ref="E6834">_xlfn.XLOOKUP(Table1[[#This Row],[ScheduleWeekWritten]],Table3[Game],100+Table3[Increase],Table1[[#This Row],[ScheduleWeekWritten]])</f>
        <v>17</v>
      </c>
      <c r="F6834" t="b">
        <v>0</v>
      </c>
      <c r="G6834" t="s">
        <v>19</v>
      </c>
      <c r="H6834">
        <v>12</v>
      </c>
      <c r="I6834">
        <v>14</v>
      </c>
      <c r="J6834" t="s">
        <v>115</v>
      </c>
      <c r="K6834" t="s">
        <v>91</v>
      </c>
      <c r="L6834" t="str">
        <f>_xlfn.XLOOKUP(Table1[[#This Row],[TeamFavoriteID]],Table2[team_id],Table2[team_name],_xlfn.XLOOKUP(Table1[[#This Row],[TeamFavoriteID]],Table2[team_id_pfr],Table2[team_name],"Even"))</f>
        <v>Miami Dolphins</v>
      </c>
      <c r="M6834">
        <v>-2</v>
      </c>
      <c r="N6834">
        <f>IF(Table1[[#This Row],[TeamFavorite]]=Table1[[#This Row],[TeamHome]],Table1[[#This Row],[ScoreAway]]-Table1[[#This Row],[ScoreHome]],Table1[[#This Row],[ScoreHome]]-Table1[[#This Row],[ScoreAway]])</f>
        <v>2</v>
      </c>
      <c r="O6834">
        <f>IF(Table1[[#This Row],[SpreadActual]]&lt;Table1[[#This Row],[SpreadFavorite]],1,0)</f>
        <v>0</v>
      </c>
      <c r="P6834">
        <v>44.5</v>
      </c>
      <c r="Q6834" t="s">
        <v>143</v>
      </c>
      <c r="R6834" t="b">
        <v>0</v>
      </c>
      <c r="S6834">
        <v>76</v>
      </c>
      <c r="T6834">
        <v>12</v>
      </c>
      <c r="U6834">
        <v>84</v>
      </c>
    </row>
    <row r="6835" spans="1:21" x14ac:dyDescent="0.2">
      <c r="A6835" s="1">
        <v>35791</v>
      </c>
      <c r="B6835">
        <v>1997</v>
      </c>
      <c r="C6835">
        <f>_xlfn.MAXIFS(Table1[ScheduleWeekWritten],Table1[ScheduleSeason],Table1[[#This Row],[ScheduleSeason]])</f>
        <v>17</v>
      </c>
      <c r="D6835" t="s">
        <v>134</v>
      </c>
      <c r="E6835" cm="1">
        <f t="array" ref="E6835">_xlfn.XLOOKUP(Table1[[#This Row],[ScheduleWeekWritten]],Table3[Game],100+Table3[Increase],Table1[[#This Row],[ScheduleWeekWritten]])</f>
        <v>101</v>
      </c>
      <c r="F6835" t="b">
        <v>1</v>
      </c>
      <c r="G6835" t="s">
        <v>24</v>
      </c>
      <c r="H6835">
        <v>42</v>
      </c>
      <c r="I6835">
        <v>17</v>
      </c>
      <c r="J6835" t="s">
        <v>154</v>
      </c>
      <c r="K6835" t="s">
        <v>88</v>
      </c>
      <c r="L6835" t="str">
        <f>_xlfn.XLOOKUP(Table1[[#This Row],[TeamFavoriteID]],Table2[team_id],Table2[team_name],_xlfn.XLOOKUP(Table1[[#This Row],[TeamFavoriteID]],Table2[team_id_pfr],Table2[team_name],"Even"))</f>
        <v>Denver Broncos</v>
      </c>
      <c r="M6835">
        <v>-6.5</v>
      </c>
      <c r="N6835">
        <f>IF(Table1[[#This Row],[TeamFavorite]]=Table1[[#This Row],[TeamHome]],Table1[[#This Row],[ScoreAway]]-Table1[[#This Row],[ScoreHome]],Table1[[#This Row],[ScoreHome]]-Table1[[#This Row],[ScoreAway]])</f>
        <v>-25</v>
      </c>
      <c r="O6835">
        <f>IF(Table1[[#This Row],[SpreadActual]]&lt;Table1[[#This Row],[SpreadFavorite]],1,0)</f>
        <v>1</v>
      </c>
      <c r="P6835">
        <v>45.5</v>
      </c>
      <c r="Q6835" t="s">
        <v>71</v>
      </c>
      <c r="R6835" t="b">
        <v>0</v>
      </c>
    </row>
    <row r="6836" spans="1:21" x14ac:dyDescent="0.2">
      <c r="A6836" s="1">
        <v>35791</v>
      </c>
      <c r="B6836">
        <v>1997</v>
      </c>
      <c r="C6836">
        <f>_xlfn.MAXIFS(Table1[ScheduleWeekWritten],Table1[ScheduleSeason],Table1[[#This Row],[ScheduleSeason]])</f>
        <v>17</v>
      </c>
      <c r="D6836" t="s">
        <v>134</v>
      </c>
      <c r="E6836" cm="1">
        <f t="array" ref="E6836">_xlfn.XLOOKUP(Table1[[#This Row],[ScheduleWeekWritten]],Table3[Game],100+Table3[Increase],Table1[[#This Row],[ScheduleWeekWritten]])</f>
        <v>101</v>
      </c>
      <c r="F6836" t="b">
        <v>1</v>
      </c>
      <c r="G6836" t="s">
        <v>50</v>
      </c>
      <c r="H6836">
        <v>22</v>
      </c>
      <c r="I6836">
        <v>23</v>
      </c>
      <c r="J6836" t="s">
        <v>54</v>
      </c>
      <c r="K6836" t="s">
        <v>90</v>
      </c>
      <c r="L6836" t="str">
        <f>_xlfn.XLOOKUP(Table1[[#This Row],[TeamFavoriteID]],Table2[team_id],Table2[team_name],_xlfn.XLOOKUP(Table1[[#This Row],[TeamFavoriteID]],Table2[team_id_pfr],Table2[team_name],"Even"))</f>
        <v>New York Giants</v>
      </c>
      <c r="M6836">
        <v>-4.5</v>
      </c>
      <c r="N6836">
        <f>IF(Table1[[#This Row],[TeamFavorite]]=Table1[[#This Row],[TeamHome]],Table1[[#This Row],[ScoreAway]]-Table1[[#This Row],[ScoreHome]],Table1[[#This Row],[ScoreHome]]-Table1[[#This Row],[ScoreAway]])</f>
        <v>1</v>
      </c>
      <c r="O6836">
        <f>IF(Table1[[#This Row],[SpreadActual]]&lt;Table1[[#This Row],[SpreadFavorite]],1,0)</f>
        <v>0</v>
      </c>
      <c r="P6836">
        <v>38</v>
      </c>
      <c r="Q6836" t="s">
        <v>126</v>
      </c>
      <c r="R6836" t="b">
        <v>0</v>
      </c>
    </row>
    <row r="6837" spans="1:21" x14ac:dyDescent="0.2">
      <c r="A6837" s="1">
        <v>35792</v>
      </c>
      <c r="B6837">
        <v>1997</v>
      </c>
      <c r="C6837">
        <f>_xlfn.MAXIFS(Table1[ScheduleWeekWritten],Table1[ScheduleSeason],Table1[[#This Row],[ScheduleSeason]])</f>
        <v>17</v>
      </c>
      <c r="D6837" t="s">
        <v>134</v>
      </c>
      <c r="E6837" cm="1">
        <f t="array" ref="E6837">_xlfn.XLOOKUP(Table1[[#This Row],[ScheduleWeekWritten]],Table3[Game],100+Table3[Increase],Table1[[#This Row],[ScheduleWeekWritten]])</f>
        <v>101</v>
      </c>
      <c r="F6837" t="b">
        <v>1</v>
      </c>
      <c r="G6837" t="s">
        <v>115</v>
      </c>
      <c r="H6837">
        <v>17</v>
      </c>
      <c r="I6837">
        <v>3</v>
      </c>
      <c r="J6837" t="s">
        <v>19</v>
      </c>
      <c r="K6837" t="s">
        <v>70</v>
      </c>
      <c r="L6837" t="str">
        <f>_xlfn.XLOOKUP(Table1[[#This Row],[TeamFavoriteID]],Table2[team_id],Table2[team_name],_xlfn.XLOOKUP(Table1[[#This Row],[TeamFavoriteID]],Table2[team_id_pfr],Table2[team_name],"Even"))</f>
        <v>Boston Patriots</v>
      </c>
      <c r="M6837">
        <v>-5</v>
      </c>
      <c r="N6837">
        <f>IF(Table1[[#This Row],[TeamFavorite]]=Table1[[#This Row],[TeamHome]],Table1[[#This Row],[ScoreAway]]-Table1[[#This Row],[ScoreHome]],Table1[[#This Row],[ScoreHome]]-Table1[[#This Row],[ScoreAway]])</f>
        <v>14</v>
      </c>
      <c r="O6837">
        <f>IF(Table1[[#This Row],[SpreadActual]]&lt;Table1[[#This Row],[SpreadFavorite]],1,0)</f>
        <v>0</v>
      </c>
      <c r="P6837">
        <v>41.5</v>
      </c>
      <c r="Q6837" t="s">
        <v>116</v>
      </c>
      <c r="R6837" t="b">
        <v>0</v>
      </c>
    </row>
    <row r="6838" spans="1:21" x14ac:dyDescent="0.2">
      <c r="A6838" s="1">
        <v>35792</v>
      </c>
      <c r="B6838">
        <v>1997</v>
      </c>
      <c r="C6838">
        <f>_xlfn.MAXIFS(Table1[ScheduleWeekWritten],Table1[ScheduleSeason],Table1[[#This Row],[ScheduleSeason]])</f>
        <v>17</v>
      </c>
      <c r="D6838" t="s">
        <v>134</v>
      </c>
      <c r="E6838" cm="1">
        <f t="array" ref="E6838">_xlfn.XLOOKUP(Table1[[#This Row],[ScheduleWeekWritten]],Table3[Game],100+Table3[Increase],Table1[[#This Row],[ScheduleWeekWritten]])</f>
        <v>101</v>
      </c>
      <c r="F6838" t="b">
        <v>1</v>
      </c>
      <c r="G6838" t="s">
        <v>127</v>
      </c>
      <c r="H6838">
        <v>20</v>
      </c>
      <c r="I6838">
        <v>10</v>
      </c>
      <c r="J6838" t="s">
        <v>45</v>
      </c>
      <c r="K6838" t="s">
        <v>133</v>
      </c>
      <c r="L6838" t="str">
        <f>_xlfn.XLOOKUP(Table1[[#This Row],[TeamFavoriteID]],Table2[team_id],Table2[team_name],_xlfn.XLOOKUP(Table1[[#This Row],[TeamFavoriteID]],Table2[team_id_pfr],Table2[team_name],"Even"))</f>
        <v>Tampa Bay Buccaneers</v>
      </c>
      <c r="M6838">
        <v>-3</v>
      </c>
      <c r="N6838">
        <f>IF(Table1[[#This Row],[TeamFavorite]]=Table1[[#This Row],[TeamHome]],Table1[[#This Row],[ScoreAway]]-Table1[[#This Row],[ScoreHome]],Table1[[#This Row],[ScoreHome]]-Table1[[#This Row],[ScoreAway]])</f>
        <v>-10</v>
      </c>
      <c r="O6838">
        <f>IF(Table1[[#This Row],[SpreadActual]]&lt;Table1[[#This Row],[SpreadFavorite]],1,0)</f>
        <v>1</v>
      </c>
      <c r="P6838">
        <v>38.5</v>
      </c>
      <c r="Q6838" t="s">
        <v>130</v>
      </c>
      <c r="R6838" t="b">
        <v>0</v>
      </c>
    </row>
    <row r="6839" spans="1:21" x14ac:dyDescent="0.2">
      <c r="A6839" s="1">
        <v>35798</v>
      </c>
      <c r="B6839">
        <v>1997</v>
      </c>
      <c r="C6839">
        <f>_xlfn.MAXIFS(Table1[ScheduleWeekWritten],Table1[ScheduleSeason],Table1[[#This Row],[ScheduleSeason]])</f>
        <v>17</v>
      </c>
      <c r="D6839" t="s">
        <v>99</v>
      </c>
      <c r="E6839" cm="1">
        <f t="array" ref="E6839">_xlfn.XLOOKUP(Table1[[#This Row],[ScheduleWeekWritten]],Table3[Game],100+Table3[Increase],Table1[[#This Row],[ScheduleWeekWritten]])</f>
        <v>102</v>
      </c>
      <c r="F6839" t="b">
        <v>1</v>
      </c>
      <c r="G6839" t="s">
        <v>49</v>
      </c>
      <c r="H6839">
        <v>7</v>
      </c>
      <c r="I6839">
        <v>6</v>
      </c>
      <c r="J6839" t="s">
        <v>115</v>
      </c>
      <c r="K6839" t="s">
        <v>51</v>
      </c>
      <c r="L6839" t="str">
        <f>_xlfn.XLOOKUP(Table1[[#This Row],[TeamFavoriteID]],Table2[team_id],Table2[team_name],_xlfn.XLOOKUP(Table1[[#This Row],[TeamFavoriteID]],Table2[team_id_pfr],Table2[team_name],"Even"))</f>
        <v>Pittsburgh Steelers</v>
      </c>
      <c r="M6839">
        <v>-6</v>
      </c>
      <c r="N6839">
        <f>IF(Table1[[#This Row],[TeamFavorite]]=Table1[[#This Row],[TeamHome]],Table1[[#This Row],[ScoreAway]]-Table1[[#This Row],[ScoreHome]],Table1[[#This Row],[ScoreHome]]-Table1[[#This Row],[ScoreAway]])</f>
        <v>-1</v>
      </c>
      <c r="O6839">
        <f>IF(Table1[[#This Row],[SpreadActual]]&lt;Table1[[#This Row],[SpreadFavorite]],1,0)</f>
        <v>0</v>
      </c>
      <c r="P6839">
        <v>42</v>
      </c>
      <c r="Q6839" t="s">
        <v>113</v>
      </c>
      <c r="R6839" t="b">
        <v>0</v>
      </c>
    </row>
    <row r="6840" spans="1:21" x14ac:dyDescent="0.2">
      <c r="A6840" s="1">
        <v>35798</v>
      </c>
      <c r="B6840">
        <v>1997</v>
      </c>
      <c r="C6840">
        <f>_xlfn.MAXIFS(Table1[ScheduleWeekWritten],Table1[ScheduleSeason],Table1[[#This Row],[ScheduleSeason]])</f>
        <v>17</v>
      </c>
      <c r="D6840" t="s">
        <v>99</v>
      </c>
      <c r="E6840" cm="1">
        <f t="array" ref="E6840">_xlfn.XLOOKUP(Table1[[#This Row],[ScheduleWeekWritten]],Table3[Game],100+Table3[Increase],Table1[[#This Row],[ScheduleWeekWritten]])</f>
        <v>102</v>
      </c>
      <c r="F6840" t="b">
        <v>1</v>
      </c>
      <c r="G6840" t="s">
        <v>53</v>
      </c>
      <c r="H6840">
        <v>38</v>
      </c>
      <c r="I6840">
        <v>22</v>
      </c>
      <c r="J6840" t="s">
        <v>54</v>
      </c>
      <c r="K6840" t="s">
        <v>87</v>
      </c>
      <c r="L6840" t="str">
        <f>_xlfn.XLOOKUP(Table1[[#This Row],[TeamFavoriteID]],Table2[team_id],Table2[team_name],_xlfn.XLOOKUP(Table1[[#This Row],[TeamFavoriteID]],Table2[team_id_pfr],Table2[team_name],"Even"))</f>
        <v>San Francisco 49ers</v>
      </c>
      <c r="M6840">
        <v>-11.5</v>
      </c>
      <c r="N6840">
        <f>IF(Table1[[#This Row],[TeamFavorite]]=Table1[[#This Row],[TeamHome]],Table1[[#This Row],[ScoreAway]]-Table1[[#This Row],[ScoreHome]],Table1[[#This Row],[ScoreHome]]-Table1[[#This Row],[ScoreAway]])</f>
        <v>-16</v>
      </c>
      <c r="O6840">
        <f>IF(Table1[[#This Row],[SpreadActual]]&lt;Table1[[#This Row],[SpreadFavorite]],1,0)</f>
        <v>1</v>
      </c>
      <c r="P6840">
        <v>42</v>
      </c>
      <c r="Q6840" t="s">
        <v>118</v>
      </c>
      <c r="R6840" t="b">
        <v>0</v>
      </c>
    </row>
    <row r="6841" spans="1:21" x14ac:dyDescent="0.2">
      <c r="A6841" s="1">
        <v>35799</v>
      </c>
      <c r="B6841">
        <v>1997</v>
      </c>
      <c r="C6841">
        <f>_xlfn.MAXIFS(Table1[ScheduleWeekWritten],Table1[ScheduleSeason],Table1[[#This Row],[ScheduleSeason]])</f>
        <v>17</v>
      </c>
      <c r="D6841" t="s">
        <v>99</v>
      </c>
      <c r="E6841" cm="1">
        <f t="array" ref="E6841">_xlfn.XLOOKUP(Table1[[#This Row],[ScheduleWeekWritten]],Table3[Game],100+Table3[Increase],Table1[[#This Row],[ScheduleWeekWritten]])</f>
        <v>102</v>
      </c>
      <c r="F6841" t="b">
        <v>1</v>
      </c>
      <c r="G6841" t="s">
        <v>33</v>
      </c>
      <c r="H6841">
        <v>21</v>
      </c>
      <c r="I6841">
        <v>7</v>
      </c>
      <c r="J6841" t="s">
        <v>127</v>
      </c>
      <c r="K6841" t="s">
        <v>35</v>
      </c>
      <c r="L6841" t="str">
        <f>_xlfn.XLOOKUP(Table1[[#This Row],[TeamFavoriteID]],Table2[team_id],Table2[team_name],_xlfn.XLOOKUP(Table1[[#This Row],[TeamFavoriteID]],Table2[team_id_pfr],Table2[team_name],"Even"))</f>
        <v>Green Bay Packers</v>
      </c>
      <c r="M6841">
        <v>-13</v>
      </c>
      <c r="N6841">
        <f>IF(Table1[[#This Row],[TeamFavorite]]=Table1[[#This Row],[TeamHome]],Table1[[#This Row],[ScoreAway]]-Table1[[#This Row],[ScoreHome]],Table1[[#This Row],[ScoreHome]]-Table1[[#This Row],[ScoreAway]])</f>
        <v>-14</v>
      </c>
      <c r="O6841">
        <f>IF(Table1[[#This Row],[SpreadActual]]&lt;Table1[[#This Row],[SpreadFavorite]],1,0)</f>
        <v>1</v>
      </c>
      <c r="P6841">
        <v>38</v>
      </c>
      <c r="Q6841" t="s">
        <v>82</v>
      </c>
      <c r="R6841" t="b">
        <v>0</v>
      </c>
    </row>
    <row r="6842" spans="1:21" x14ac:dyDescent="0.2">
      <c r="A6842" s="1">
        <v>35799</v>
      </c>
      <c r="B6842">
        <v>1997</v>
      </c>
      <c r="C6842">
        <f>_xlfn.MAXIFS(Table1[ScheduleWeekWritten],Table1[ScheduleSeason],Table1[[#This Row],[ScheduleSeason]])</f>
        <v>17</v>
      </c>
      <c r="D6842" t="s">
        <v>99</v>
      </c>
      <c r="E6842" cm="1">
        <f t="array" ref="E6842">_xlfn.XLOOKUP(Table1[[#This Row],[ScheduleWeekWritten]],Table3[Game],100+Table3[Increase],Table1[[#This Row],[ScheduleWeekWritten]])</f>
        <v>102</v>
      </c>
      <c r="F6842" t="b">
        <v>1</v>
      </c>
      <c r="G6842" t="s">
        <v>42</v>
      </c>
      <c r="H6842">
        <v>10</v>
      </c>
      <c r="I6842">
        <v>14</v>
      </c>
      <c r="J6842" t="s">
        <v>24</v>
      </c>
      <c r="K6842" t="s">
        <v>89</v>
      </c>
      <c r="L6842" t="str">
        <f>_xlfn.XLOOKUP(Table1[[#This Row],[TeamFavoriteID]],Table2[team_id],Table2[team_name],_xlfn.XLOOKUP(Table1[[#This Row],[TeamFavoriteID]],Table2[team_id_pfr],Table2[team_name],"Even"))</f>
        <v>Even</v>
      </c>
      <c r="M6842">
        <v>0</v>
      </c>
      <c r="N6842">
        <f>IF(Table1[[#This Row],[TeamFavorite]]=Table1[[#This Row],[TeamHome]],Table1[[#This Row],[ScoreAway]]-Table1[[#This Row],[ScoreHome]],Table1[[#This Row],[ScoreHome]]-Table1[[#This Row],[ScoreAway]])</f>
        <v>-4</v>
      </c>
      <c r="O6842">
        <f>IF(Table1[[#This Row],[SpreadActual]]&lt;Table1[[#This Row],[SpreadFavorite]],1,0)</f>
        <v>1</v>
      </c>
      <c r="P6842">
        <v>41</v>
      </c>
      <c r="Q6842" t="s">
        <v>117</v>
      </c>
      <c r="R6842" t="b">
        <v>0</v>
      </c>
    </row>
    <row r="6843" spans="1:21" x14ac:dyDescent="0.2">
      <c r="A6843" s="1">
        <v>35806</v>
      </c>
      <c r="B6843">
        <v>1997</v>
      </c>
      <c r="C6843">
        <f>_xlfn.MAXIFS(Table1[ScheduleWeekWritten],Table1[ScheduleSeason],Table1[[#This Row],[ScheduleSeason]])</f>
        <v>17</v>
      </c>
      <c r="D6843" t="s">
        <v>92</v>
      </c>
      <c r="E6843" cm="1">
        <f t="array" ref="E6843">_xlfn.XLOOKUP(Table1[[#This Row],[ScheduleWeekWritten]],Table3[Game],100+Table3[Increase],Table1[[#This Row],[ScheduleWeekWritten]])</f>
        <v>103</v>
      </c>
      <c r="F6843" t="b">
        <v>1</v>
      </c>
      <c r="G6843" t="s">
        <v>49</v>
      </c>
      <c r="H6843">
        <v>21</v>
      </c>
      <c r="I6843">
        <v>24</v>
      </c>
      <c r="J6843" t="s">
        <v>24</v>
      </c>
      <c r="K6843" t="s">
        <v>51</v>
      </c>
      <c r="L6843" t="str">
        <f>_xlfn.XLOOKUP(Table1[[#This Row],[TeamFavoriteID]],Table2[team_id],Table2[team_name],_xlfn.XLOOKUP(Table1[[#This Row],[TeamFavoriteID]],Table2[team_id_pfr],Table2[team_name],"Even"))</f>
        <v>Pittsburgh Steelers</v>
      </c>
      <c r="M6843">
        <v>-1</v>
      </c>
      <c r="N6843">
        <f>IF(Table1[[#This Row],[TeamFavorite]]=Table1[[#This Row],[TeamHome]],Table1[[#This Row],[ScoreAway]]-Table1[[#This Row],[ScoreHome]],Table1[[#This Row],[ScoreHome]]-Table1[[#This Row],[ScoreAway]])</f>
        <v>3</v>
      </c>
      <c r="O6843">
        <f>IF(Table1[[#This Row],[SpreadActual]]&lt;Table1[[#This Row],[SpreadFavorite]],1,0)</f>
        <v>0</v>
      </c>
      <c r="P6843">
        <v>41</v>
      </c>
      <c r="Q6843" t="s">
        <v>113</v>
      </c>
      <c r="R6843" t="b">
        <v>0</v>
      </c>
    </row>
    <row r="6844" spans="1:21" x14ac:dyDescent="0.2">
      <c r="A6844" s="1">
        <v>35806</v>
      </c>
      <c r="B6844">
        <v>1997</v>
      </c>
      <c r="C6844">
        <f>_xlfn.MAXIFS(Table1[ScheduleWeekWritten],Table1[ScheduleSeason],Table1[[#This Row],[ScheduleSeason]])</f>
        <v>17</v>
      </c>
      <c r="D6844" t="s">
        <v>92</v>
      </c>
      <c r="E6844" cm="1">
        <f t="array" ref="E6844">_xlfn.XLOOKUP(Table1[[#This Row],[ScheduleWeekWritten]],Table3[Game],100+Table3[Increase],Table1[[#This Row],[ScheduleWeekWritten]])</f>
        <v>103</v>
      </c>
      <c r="F6844" t="b">
        <v>1</v>
      </c>
      <c r="G6844" t="s">
        <v>53</v>
      </c>
      <c r="H6844">
        <v>10</v>
      </c>
      <c r="I6844">
        <v>23</v>
      </c>
      <c r="J6844" t="s">
        <v>33</v>
      </c>
      <c r="K6844" t="s">
        <v>35</v>
      </c>
      <c r="L6844" t="str">
        <f>_xlfn.XLOOKUP(Table1[[#This Row],[TeamFavoriteID]],Table2[team_id],Table2[team_name],_xlfn.XLOOKUP(Table1[[#This Row],[TeamFavoriteID]],Table2[team_id_pfr],Table2[team_name],"Even"))</f>
        <v>Green Bay Packers</v>
      </c>
      <c r="M6844">
        <v>-1.5</v>
      </c>
      <c r="N6844">
        <f>IF(Table1[[#This Row],[TeamFavorite]]=Table1[[#This Row],[TeamHome]],Table1[[#This Row],[ScoreAway]]-Table1[[#This Row],[ScoreHome]],Table1[[#This Row],[ScoreHome]]-Table1[[#This Row],[ScoreAway]])</f>
        <v>-13</v>
      </c>
      <c r="O6844">
        <f>IF(Table1[[#This Row],[SpreadActual]]&lt;Table1[[#This Row],[SpreadFavorite]],1,0)</f>
        <v>1</v>
      </c>
      <c r="P6844">
        <v>43.5</v>
      </c>
      <c r="Q6844" t="s">
        <v>118</v>
      </c>
      <c r="R6844" t="b">
        <v>0</v>
      </c>
    </row>
    <row r="6845" spans="1:21" x14ac:dyDescent="0.2">
      <c r="A6845" s="1">
        <v>35820</v>
      </c>
      <c r="B6845">
        <v>1997</v>
      </c>
      <c r="C6845">
        <f>_xlfn.MAXIFS(Table1[ScheduleWeekWritten],Table1[ScheduleSeason],Table1[[#This Row],[ScheduleSeason]])</f>
        <v>17</v>
      </c>
      <c r="D6845" t="s">
        <v>93</v>
      </c>
      <c r="E6845" cm="1">
        <f t="array" ref="E6845">_xlfn.XLOOKUP(Table1[[#This Row],[ScheduleWeekWritten]],Table3[Game],100+Table3[Increase],Table1[[#This Row],[ScheduleWeekWritten]])</f>
        <v>104</v>
      </c>
      <c r="F6845" t="b">
        <v>1</v>
      </c>
      <c r="G6845" t="s">
        <v>33</v>
      </c>
      <c r="H6845">
        <v>24</v>
      </c>
      <c r="I6845">
        <v>31</v>
      </c>
      <c r="J6845" t="s">
        <v>24</v>
      </c>
      <c r="K6845" t="s">
        <v>35</v>
      </c>
      <c r="L6845" t="str">
        <f>_xlfn.XLOOKUP(Table1[[#This Row],[TeamFavoriteID]],Table2[team_id],Table2[team_name],_xlfn.XLOOKUP(Table1[[#This Row],[TeamFavoriteID]],Table2[team_id_pfr],Table2[team_name],"Even"))</f>
        <v>Green Bay Packers</v>
      </c>
      <c r="M6845">
        <v>-11</v>
      </c>
      <c r="N6845">
        <f>IF(Table1[[#This Row],[TeamFavorite]]=Table1[[#This Row],[TeamHome]],Table1[[#This Row],[ScoreAway]]-Table1[[#This Row],[ScoreHome]],Table1[[#This Row],[ScoreHome]]-Table1[[#This Row],[ScoreAway]])</f>
        <v>7</v>
      </c>
      <c r="O6845">
        <f>IF(Table1[[#This Row],[SpreadActual]]&lt;Table1[[#This Row],[SpreadFavorite]],1,0)</f>
        <v>0</v>
      </c>
      <c r="P6845">
        <v>49</v>
      </c>
      <c r="Q6845" t="s">
        <v>94</v>
      </c>
      <c r="R6845" t="b">
        <v>1</v>
      </c>
      <c r="S6845">
        <v>67</v>
      </c>
    </row>
    <row r="6846" spans="1:21" x14ac:dyDescent="0.2">
      <c r="A6846" s="1">
        <v>36044</v>
      </c>
      <c r="B6846">
        <v>1998</v>
      </c>
      <c r="C6846">
        <f>_xlfn.MAXIFS(Table1[ScheduleWeekWritten],Table1[ScheduleSeason],Table1[[#This Row],[ScheduleSeason]])</f>
        <v>17</v>
      </c>
      <c r="D6846">
        <v>1</v>
      </c>
      <c r="E6846" cm="1">
        <f t="array" ref="E6846">_xlfn.XLOOKUP(Table1[[#This Row],[ScheduleWeekWritten]],Table3[Game],100+Table3[Increase],Table1[[#This Row],[ScheduleWeekWritten]])</f>
        <v>1</v>
      </c>
      <c r="F6846" t="b">
        <v>0</v>
      </c>
      <c r="G6846" t="s">
        <v>158</v>
      </c>
      <c r="H6846">
        <v>13</v>
      </c>
      <c r="I6846">
        <v>20</v>
      </c>
      <c r="J6846" t="s">
        <v>49</v>
      </c>
      <c r="K6846" t="s">
        <v>51</v>
      </c>
      <c r="L6846" t="str">
        <f>_xlfn.XLOOKUP(Table1[[#This Row],[TeamFavoriteID]],Table2[team_id],Table2[team_name],_xlfn.XLOOKUP(Table1[[#This Row],[TeamFavoriteID]],Table2[team_id_pfr],Table2[team_name],"Even"))</f>
        <v>Pittsburgh Steelers</v>
      </c>
      <c r="M6846">
        <v>-3</v>
      </c>
      <c r="N6846">
        <f>IF(Table1[[#This Row],[TeamFavorite]]=Table1[[#This Row],[TeamHome]],Table1[[#This Row],[ScoreAway]]-Table1[[#This Row],[ScoreHome]],Table1[[#This Row],[ScoreHome]]-Table1[[#This Row],[ScoreAway]])</f>
        <v>-7</v>
      </c>
      <c r="O6846">
        <f>IF(Table1[[#This Row],[SpreadActual]]&lt;Table1[[#This Row],[SpreadFavorite]],1,0)</f>
        <v>1</v>
      </c>
      <c r="P6846">
        <v>42</v>
      </c>
      <c r="Q6846" t="s">
        <v>166</v>
      </c>
      <c r="R6846" t="b">
        <v>0</v>
      </c>
      <c r="S6846">
        <v>73</v>
      </c>
      <c r="T6846">
        <v>5</v>
      </c>
      <c r="U6846">
        <v>51</v>
      </c>
    </row>
    <row r="6847" spans="1:21" x14ac:dyDescent="0.2">
      <c r="A6847" s="1">
        <v>36044</v>
      </c>
      <c r="B6847">
        <v>1998</v>
      </c>
      <c r="C6847">
        <f>_xlfn.MAXIFS(Table1[ScheduleWeekWritten],Table1[ScheduleSeason],Table1[[#This Row],[ScheduleSeason]])</f>
        <v>17</v>
      </c>
      <c r="D6847">
        <v>1</v>
      </c>
      <c r="E6847" cm="1">
        <f t="array" ref="E6847">_xlfn.XLOOKUP(Table1[[#This Row],[ScheduleWeekWritten]],Table3[Game],100+Table3[Increase],Table1[[#This Row],[ScheduleWeekWritten]])</f>
        <v>1</v>
      </c>
      <c r="F6847" t="b">
        <v>0</v>
      </c>
      <c r="G6847" t="s">
        <v>152</v>
      </c>
      <c r="H6847">
        <v>14</v>
      </c>
      <c r="I6847">
        <v>19</v>
      </c>
      <c r="J6847" t="s">
        <v>38</v>
      </c>
      <c r="K6847" t="s">
        <v>162</v>
      </c>
      <c r="L6847" t="str">
        <f>_xlfn.XLOOKUP(Table1[[#This Row],[TeamFavoriteID]],Table2[team_id],Table2[team_name],_xlfn.XLOOKUP(Table1[[#This Row],[TeamFavoriteID]],Table2[team_id_pfr],Table2[team_name],"Even"))</f>
        <v>Carolina Panthers</v>
      </c>
      <c r="M6847">
        <v>-4.5</v>
      </c>
      <c r="N6847">
        <f>IF(Table1[[#This Row],[TeamFavorite]]=Table1[[#This Row],[TeamHome]],Table1[[#This Row],[ScoreAway]]-Table1[[#This Row],[ScoreHome]],Table1[[#This Row],[ScoreHome]]-Table1[[#This Row],[ScoreAway]])</f>
        <v>5</v>
      </c>
      <c r="O6847">
        <f>IF(Table1[[#This Row],[SpreadActual]]&lt;Table1[[#This Row],[SpreadFavorite]],1,0)</f>
        <v>0</v>
      </c>
      <c r="P6847">
        <v>38.5</v>
      </c>
      <c r="Q6847" t="s">
        <v>160</v>
      </c>
      <c r="R6847" t="b">
        <v>0</v>
      </c>
      <c r="S6847">
        <v>79</v>
      </c>
      <c r="T6847">
        <v>5</v>
      </c>
      <c r="U6847">
        <v>76</v>
      </c>
    </row>
    <row r="6848" spans="1:21" x14ac:dyDescent="0.2">
      <c r="A6848" s="1">
        <v>36044</v>
      </c>
      <c r="B6848">
        <v>1998</v>
      </c>
      <c r="C6848">
        <f>_xlfn.MAXIFS(Table1[ScheduleWeekWritten],Table1[ScheduleSeason],Table1[[#This Row],[ScheduleSeason]])</f>
        <v>17</v>
      </c>
      <c r="D6848">
        <v>1</v>
      </c>
      <c r="E6848" cm="1">
        <f t="array" ref="E6848">_xlfn.XLOOKUP(Table1[[#This Row],[ScheduleWeekWritten]],Table3[Game],100+Table3[Increase],Table1[[#This Row],[ScheduleWeekWritten]])</f>
        <v>1</v>
      </c>
      <c r="F6848" t="b">
        <v>0</v>
      </c>
      <c r="G6848" t="s">
        <v>46</v>
      </c>
      <c r="H6848">
        <v>23</v>
      </c>
      <c r="I6848">
        <v>24</v>
      </c>
      <c r="J6848" t="s">
        <v>154</v>
      </c>
      <c r="K6848" t="s">
        <v>161</v>
      </c>
      <c r="L6848" t="str">
        <f>_xlfn.XLOOKUP(Table1[[#This Row],[TeamFavoriteID]],Table2[team_id],Table2[team_name],_xlfn.XLOOKUP(Table1[[#This Row],[TeamFavoriteID]],Table2[team_id_pfr],Table2[team_name],"Even"))</f>
        <v>Jacksonville Jaguars</v>
      </c>
      <c r="M6848">
        <v>-10</v>
      </c>
      <c r="N6848">
        <f>IF(Table1[[#This Row],[TeamFavorite]]=Table1[[#This Row],[TeamHome]],Table1[[#This Row],[ScoreAway]]-Table1[[#This Row],[ScoreHome]],Table1[[#This Row],[ScoreHome]]-Table1[[#This Row],[ScoreAway]])</f>
        <v>-1</v>
      </c>
      <c r="O6848">
        <f>IF(Table1[[#This Row],[SpreadActual]]&lt;Table1[[#This Row],[SpreadFavorite]],1,0)</f>
        <v>0</v>
      </c>
      <c r="P6848">
        <v>41</v>
      </c>
      <c r="Q6848" t="s">
        <v>114</v>
      </c>
      <c r="R6848" t="b">
        <v>0</v>
      </c>
      <c r="S6848">
        <v>80</v>
      </c>
      <c r="T6848">
        <v>7</v>
      </c>
      <c r="U6848">
        <v>73</v>
      </c>
    </row>
    <row r="6849" spans="1:22" x14ac:dyDescent="0.2">
      <c r="A6849" s="1">
        <v>36044</v>
      </c>
      <c r="B6849">
        <v>1998</v>
      </c>
      <c r="C6849">
        <f>_xlfn.MAXIFS(Table1[ScheduleWeekWritten],Table1[ScheduleSeason],Table1[[#This Row],[ScheduleSeason]])</f>
        <v>17</v>
      </c>
      <c r="D6849">
        <v>1</v>
      </c>
      <c r="E6849" cm="1">
        <f t="array" ref="E6849">_xlfn.XLOOKUP(Table1[[#This Row],[ScheduleWeekWritten]],Table3[Game],100+Table3[Increase],Table1[[#This Row],[ScheduleWeekWritten]])</f>
        <v>1</v>
      </c>
      <c r="F6849" t="b">
        <v>0</v>
      </c>
      <c r="G6849" t="s">
        <v>101</v>
      </c>
      <c r="H6849">
        <v>14</v>
      </c>
      <c r="I6849">
        <v>23</v>
      </c>
      <c r="J6849" t="s">
        <v>163</v>
      </c>
      <c r="K6849" t="s">
        <v>89</v>
      </c>
      <c r="L6849" t="str">
        <f>_xlfn.XLOOKUP(Table1[[#This Row],[TeamFavoriteID]],Table2[team_id],Table2[team_name],_xlfn.XLOOKUP(Table1[[#This Row],[TeamFavoriteID]],Table2[team_id_pfr],Table2[team_name],"Even"))</f>
        <v>Even</v>
      </c>
      <c r="M6849">
        <v>0</v>
      </c>
      <c r="N6849">
        <f>IF(Table1[[#This Row],[TeamFavorite]]=Table1[[#This Row],[TeamHome]],Table1[[#This Row],[ScoreAway]]-Table1[[#This Row],[ScoreHome]],Table1[[#This Row],[ScoreHome]]-Table1[[#This Row],[ScoreAway]])</f>
        <v>-9</v>
      </c>
      <c r="O6849">
        <f>IF(Table1[[#This Row],[SpreadActual]]&lt;Table1[[#This Row],[SpreadFavorite]],1,0)</f>
        <v>1</v>
      </c>
      <c r="P6849">
        <v>44</v>
      </c>
      <c r="Q6849" t="s">
        <v>111</v>
      </c>
      <c r="R6849" t="b">
        <v>0</v>
      </c>
      <c r="S6849">
        <v>81</v>
      </c>
      <c r="T6849">
        <v>8</v>
      </c>
      <c r="U6849">
        <v>62</v>
      </c>
    </row>
    <row r="6850" spans="1:22" x14ac:dyDescent="0.2">
      <c r="A6850" s="1">
        <v>36044</v>
      </c>
      <c r="B6850">
        <v>1998</v>
      </c>
      <c r="C6850">
        <f>_xlfn.MAXIFS(Table1[ScheduleWeekWritten],Table1[ScheduleSeason],Table1[[#This Row],[ScheduleSeason]])</f>
        <v>17</v>
      </c>
      <c r="D6850">
        <v>1</v>
      </c>
      <c r="E6850" cm="1">
        <f t="array" ref="E6850">_xlfn.XLOOKUP(Table1[[#This Row],[ScheduleWeekWritten]],Table3[Game],100+Table3[Increase],Table1[[#This Row],[ScheduleWeekWritten]])</f>
        <v>1</v>
      </c>
      <c r="F6850" t="b">
        <v>0</v>
      </c>
      <c r="G6850" t="s">
        <v>67</v>
      </c>
      <c r="H6850">
        <v>38</v>
      </c>
      <c r="I6850">
        <v>10</v>
      </c>
      <c r="J6850" t="s">
        <v>149</v>
      </c>
      <c r="K6850" t="s">
        <v>68</v>
      </c>
      <c r="L6850" t="str">
        <f>_xlfn.XLOOKUP(Table1[[#This Row],[TeamFavoriteID]],Table2[team_id],Table2[team_name],_xlfn.XLOOKUP(Table1[[#This Row],[TeamFavoriteID]],Table2[team_id_pfr],Table2[team_name],"Even"))</f>
        <v>Dallas Cowboys</v>
      </c>
      <c r="M6850">
        <v>-5.5</v>
      </c>
      <c r="N6850">
        <f>IF(Table1[[#This Row],[TeamFavorite]]=Table1[[#This Row],[TeamHome]],Table1[[#This Row],[ScoreAway]]-Table1[[#This Row],[ScoreHome]],Table1[[#This Row],[ScoreHome]]-Table1[[#This Row],[ScoreAway]])</f>
        <v>-28</v>
      </c>
      <c r="O6850">
        <f>IF(Table1[[#This Row],[SpreadActual]]&lt;Table1[[#This Row],[SpreadFavorite]],1,0)</f>
        <v>1</v>
      </c>
      <c r="P6850">
        <v>41.5</v>
      </c>
      <c r="Q6850" t="s">
        <v>119</v>
      </c>
      <c r="R6850" t="b">
        <v>0</v>
      </c>
      <c r="S6850">
        <v>88</v>
      </c>
      <c r="T6850">
        <v>11</v>
      </c>
      <c r="U6850">
        <v>44</v>
      </c>
    </row>
    <row r="6851" spans="1:22" x14ac:dyDescent="0.2">
      <c r="A6851" s="1">
        <v>36044</v>
      </c>
      <c r="B6851">
        <v>1998</v>
      </c>
      <c r="C6851">
        <f>_xlfn.MAXIFS(Table1[ScheduleWeekWritten],Table1[ScheduleSeason],Table1[[#This Row],[ScheduleSeason]])</f>
        <v>17</v>
      </c>
      <c r="D6851">
        <v>1</v>
      </c>
      <c r="E6851" cm="1">
        <f t="array" ref="E6851">_xlfn.XLOOKUP(Table1[[#This Row],[ScheduleWeekWritten]],Table3[Game],100+Table3[Increase],Table1[[#This Row],[ScheduleWeekWritten]])</f>
        <v>1</v>
      </c>
      <c r="F6851" t="b">
        <v>0</v>
      </c>
      <c r="G6851" t="s">
        <v>33</v>
      </c>
      <c r="H6851">
        <v>38</v>
      </c>
      <c r="I6851">
        <v>19</v>
      </c>
      <c r="J6851" t="s">
        <v>45</v>
      </c>
      <c r="K6851" t="s">
        <v>35</v>
      </c>
      <c r="L6851" t="str">
        <f>_xlfn.XLOOKUP(Table1[[#This Row],[TeamFavoriteID]],Table2[team_id],Table2[team_name],_xlfn.XLOOKUP(Table1[[#This Row],[TeamFavoriteID]],Table2[team_id_pfr],Table2[team_name],"Even"))</f>
        <v>Green Bay Packers</v>
      </c>
      <c r="M6851">
        <v>-9.5</v>
      </c>
      <c r="N6851">
        <f>IF(Table1[[#This Row],[TeamFavorite]]=Table1[[#This Row],[TeamHome]],Table1[[#This Row],[ScoreAway]]-Table1[[#This Row],[ScoreHome]],Table1[[#This Row],[ScoreHome]]-Table1[[#This Row],[ScoreAway]])</f>
        <v>-19</v>
      </c>
      <c r="O6851">
        <f>IF(Table1[[#This Row],[SpreadActual]]&lt;Table1[[#This Row],[SpreadFavorite]],1,0)</f>
        <v>1</v>
      </c>
      <c r="P6851">
        <v>44.5</v>
      </c>
      <c r="Q6851" t="s">
        <v>82</v>
      </c>
      <c r="R6851" t="b">
        <v>0</v>
      </c>
      <c r="S6851">
        <v>74</v>
      </c>
      <c r="T6851">
        <v>8</v>
      </c>
      <c r="U6851">
        <v>73</v>
      </c>
    </row>
    <row r="6852" spans="1:22" x14ac:dyDescent="0.2">
      <c r="A6852" s="1">
        <v>36044</v>
      </c>
      <c r="B6852">
        <v>1998</v>
      </c>
      <c r="C6852">
        <f>_xlfn.MAXIFS(Table1[ScheduleWeekWritten],Table1[ScheduleSeason],Table1[[#This Row],[ScheduleSeason]])</f>
        <v>17</v>
      </c>
      <c r="D6852">
        <v>1</v>
      </c>
      <c r="E6852" cm="1">
        <f t="array" ref="E6852">_xlfn.XLOOKUP(Table1[[#This Row],[ScheduleWeekWritten]],Table3[Game],100+Table3[Increase],Table1[[#This Row],[ScheduleWeekWritten]])</f>
        <v>1</v>
      </c>
      <c r="F6852" t="b">
        <v>0</v>
      </c>
      <c r="G6852" t="s">
        <v>140</v>
      </c>
      <c r="H6852">
        <v>15</v>
      </c>
      <c r="I6852">
        <v>24</v>
      </c>
      <c r="J6852" t="s">
        <v>19</v>
      </c>
      <c r="K6852" t="s">
        <v>91</v>
      </c>
      <c r="L6852" t="str">
        <f>_xlfn.XLOOKUP(Table1[[#This Row],[TeamFavoriteID]],Table2[team_id],Table2[team_name],_xlfn.XLOOKUP(Table1[[#This Row],[TeamFavoriteID]],Table2[team_id_pfr],Table2[team_name],"Even"))</f>
        <v>Miami Dolphins</v>
      </c>
      <c r="M6852">
        <v>-3.5</v>
      </c>
      <c r="N6852">
        <f>IF(Table1[[#This Row],[TeamFavorite]]=Table1[[#This Row],[TeamHome]],Table1[[#This Row],[ScoreAway]]-Table1[[#This Row],[ScoreHome]],Table1[[#This Row],[ScoreHome]]-Table1[[#This Row],[ScoreAway]])</f>
        <v>-9</v>
      </c>
      <c r="O6852">
        <f>IF(Table1[[#This Row],[SpreadActual]]&lt;Table1[[#This Row],[SpreadFavorite]],1,0)</f>
        <v>1</v>
      </c>
      <c r="P6852">
        <v>39</v>
      </c>
      <c r="Q6852" t="s">
        <v>141</v>
      </c>
      <c r="R6852" t="b">
        <v>0</v>
      </c>
      <c r="S6852">
        <v>72</v>
      </c>
      <c r="T6852">
        <v>0</v>
      </c>
      <c r="V6852" t="s">
        <v>103</v>
      </c>
    </row>
    <row r="6853" spans="1:22" x14ac:dyDescent="0.2">
      <c r="A6853" s="1">
        <v>36044</v>
      </c>
      <c r="B6853">
        <v>1998</v>
      </c>
      <c r="C6853">
        <f>_xlfn.MAXIFS(Table1[ScheduleWeekWritten],Table1[ScheduleSeason],Table1[[#This Row],[ScheduleSeason]])</f>
        <v>17</v>
      </c>
      <c r="D6853">
        <v>1</v>
      </c>
      <c r="E6853" cm="1">
        <f t="array" ref="E6853">_xlfn.XLOOKUP(Table1[[#This Row],[ScheduleWeekWritten]],Table3[Game],100+Table3[Increase],Table1[[#This Row],[ScheduleWeekWritten]])</f>
        <v>1</v>
      </c>
      <c r="F6853" t="b">
        <v>0</v>
      </c>
      <c r="G6853" t="s">
        <v>42</v>
      </c>
      <c r="H6853">
        <v>28</v>
      </c>
      <c r="I6853">
        <v>8</v>
      </c>
      <c r="J6853" t="s">
        <v>20</v>
      </c>
      <c r="K6853" t="s">
        <v>75</v>
      </c>
      <c r="L6853" t="str">
        <f>_xlfn.XLOOKUP(Table1[[#This Row],[TeamFavoriteID]],Table2[team_id],Table2[team_name],_xlfn.XLOOKUP(Table1[[#This Row],[TeamFavoriteID]],Table2[team_id_pfr],Table2[team_name],"Even"))</f>
        <v>Kansas City Chiefs</v>
      </c>
      <c r="M6853">
        <v>-8</v>
      </c>
      <c r="N6853">
        <f>IF(Table1[[#This Row],[TeamFavorite]]=Table1[[#This Row],[TeamHome]],Table1[[#This Row],[ScoreAway]]-Table1[[#This Row],[ScoreHome]],Table1[[#This Row],[ScoreHome]]-Table1[[#This Row],[ScoreAway]])</f>
        <v>-20</v>
      </c>
      <c r="O6853">
        <f>IF(Table1[[#This Row],[SpreadActual]]&lt;Table1[[#This Row],[SpreadFavorite]],1,0)</f>
        <v>1</v>
      </c>
      <c r="P6853">
        <v>41</v>
      </c>
      <c r="Q6853" t="s">
        <v>117</v>
      </c>
      <c r="R6853" t="b">
        <v>0</v>
      </c>
      <c r="S6853">
        <v>84</v>
      </c>
      <c r="T6853">
        <v>12</v>
      </c>
      <c r="U6853">
        <v>66</v>
      </c>
    </row>
    <row r="6854" spans="1:22" x14ac:dyDescent="0.2">
      <c r="A6854" s="1">
        <v>36044</v>
      </c>
      <c r="B6854">
        <v>1998</v>
      </c>
      <c r="C6854">
        <f>_xlfn.MAXIFS(Table1[ScheduleWeekWritten],Table1[ScheduleSeason],Table1[[#This Row],[ScheduleSeason]])</f>
        <v>17</v>
      </c>
      <c r="D6854">
        <v>1</v>
      </c>
      <c r="E6854" cm="1">
        <f t="array" ref="E6854">_xlfn.XLOOKUP(Table1[[#This Row],[ScheduleWeekWritten]],Table3[Game],100+Table3[Increase],Table1[[#This Row],[ScheduleWeekWritten]])</f>
        <v>1</v>
      </c>
      <c r="F6854" t="b">
        <v>0</v>
      </c>
      <c r="G6854" t="s">
        <v>54</v>
      </c>
      <c r="H6854">
        <v>31</v>
      </c>
      <c r="I6854">
        <v>7</v>
      </c>
      <c r="J6854" t="s">
        <v>127</v>
      </c>
      <c r="K6854" t="s">
        <v>55</v>
      </c>
      <c r="L6854" t="str">
        <f>_xlfn.XLOOKUP(Table1[[#This Row],[TeamFavoriteID]],Table2[team_id],Table2[team_name],_xlfn.XLOOKUP(Table1[[#This Row],[TeamFavoriteID]],Table2[team_id_pfr],Table2[team_name],"Even"))</f>
        <v>Minnesota Vikings</v>
      </c>
      <c r="M6854">
        <v>-3</v>
      </c>
      <c r="N6854">
        <f>IF(Table1[[#This Row],[TeamFavorite]]=Table1[[#This Row],[TeamHome]],Table1[[#This Row],[ScoreAway]]-Table1[[#This Row],[ScoreHome]],Table1[[#This Row],[ScoreHome]]-Table1[[#This Row],[ScoreAway]])</f>
        <v>-24</v>
      </c>
      <c r="O6854">
        <f>IF(Table1[[#This Row],[SpreadActual]]&lt;Table1[[#This Row],[SpreadFavorite]],1,0)</f>
        <v>1</v>
      </c>
      <c r="P6854">
        <v>39.5</v>
      </c>
      <c r="Q6854" t="s">
        <v>137</v>
      </c>
      <c r="R6854" t="b">
        <v>0</v>
      </c>
      <c r="S6854">
        <v>72</v>
      </c>
      <c r="T6854">
        <v>0</v>
      </c>
      <c r="V6854" t="s">
        <v>103</v>
      </c>
    </row>
    <row r="6855" spans="1:22" x14ac:dyDescent="0.2">
      <c r="A6855" s="1">
        <v>36044</v>
      </c>
      <c r="B6855">
        <v>1998</v>
      </c>
      <c r="C6855">
        <f>_xlfn.MAXIFS(Table1[ScheduleWeekWritten],Table1[ScheduleSeason],Table1[[#This Row],[ScheduleSeason]])</f>
        <v>17</v>
      </c>
      <c r="D6855">
        <v>1</v>
      </c>
      <c r="E6855" cm="1">
        <f t="array" ref="E6855">_xlfn.XLOOKUP(Table1[[#This Row],[ScheduleWeekWritten]],Table3[Game],100+Table3[Increase],Table1[[#This Row],[ScheduleWeekWritten]])</f>
        <v>1</v>
      </c>
      <c r="F6855" t="b">
        <v>0</v>
      </c>
      <c r="G6855" t="s">
        <v>50</v>
      </c>
      <c r="H6855">
        <v>31</v>
      </c>
      <c r="I6855">
        <v>24</v>
      </c>
      <c r="J6855" t="s">
        <v>61</v>
      </c>
      <c r="K6855" t="s">
        <v>90</v>
      </c>
      <c r="L6855" t="str">
        <f>_xlfn.XLOOKUP(Table1[[#This Row],[TeamFavoriteID]],Table2[team_id],Table2[team_name],_xlfn.XLOOKUP(Table1[[#This Row],[TeamFavoriteID]],Table2[team_id_pfr],Table2[team_name],"Even"))</f>
        <v>New York Giants</v>
      </c>
      <c r="M6855">
        <v>-2.5</v>
      </c>
      <c r="N6855">
        <f>IF(Table1[[#This Row],[TeamFavorite]]=Table1[[#This Row],[TeamHome]],Table1[[#This Row],[ScoreAway]]-Table1[[#This Row],[ScoreHome]],Table1[[#This Row],[ScoreHome]]-Table1[[#This Row],[ScoreAway]])</f>
        <v>-7</v>
      </c>
      <c r="O6855">
        <f>IF(Table1[[#This Row],[SpreadActual]]&lt;Table1[[#This Row],[SpreadFavorite]],1,0)</f>
        <v>1</v>
      </c>
      <c r="P6855">
        <v>36.5</v>
      </c>
      <c r="Q6855" t="s">
        <v>126</v>
      </c>
      <c r="R6855" t="b">
        <v>0</v>
      </c>
      <c r="S6855">
        <v>80</v>
      </c>
      <c r="T6855">
        <v>12</v>
      </c>
      <c r="U6855">
        <v>42</v>
      </c>
    </row>
    <row r="6856" spans="1:22" x14ac:dyDescent="0.2">
      <c r="A6856" s="1">
        <v>36044</v>
      </c>
      <c r="B6856">
        <v>1998</v>
      </c>
      <c r="C6856">
        <f>_xlfn.MAXIFS(Table1[ScheduleWeekWritten],Table1[ScheduleSeason],Table1[[#This Row],[ScheduleSeason]])</f>
        <v>17</v>
      </c>
      <c r="D6856">
        <v>1</v>
      </c>
      <c r="E6856" cm="1">
        <f t="array" ref="E6856">_xlfn.XLOOKUP(Table1[[#This Row],[ScheduleWeekWritten]],Table3[Game],100+Table3[Increase],Table1[[#This Row],[ScheduleWeekWritten]])</f>
        <v>1</v>
      </c>
      <c r="F6856" t="b">
        <v>0</v>
      </c>
      <c r="G6856" t="s">
        <v>58</v>
      </c>
      <c r="H6856">
        <v>0</v>
      </c>
      <c r="I6856">
        <v>38</v>
      </c>
      <c r="J6856" t="s">
        <v>128</v>
      </c>
      <c r="K6856" t="s">
        <v>132</v>
      </c>
      <c r="L6856" t="str">
        <f>_xlfn.XLOOKUP(Table1[[#This Row],[TeamFavoriteID]],Table2[team_id],Table2[team_name],_xlfn.XLOOKUP(Table1[[#This Row],[TeamFavoriteID]],Table2[team_id_pfr],Table2[team_name],"Even"))</f>
        <v>Seattle Seahawks</v>
      </c>
      <c r="M6856">
        <v>-4.5</v>
      </c>
      <c r="N6856">
        <f>IF(Table1[[#This Row],[TeamFavorite]]=Table1[[#This Row],[TeamHome]],Table1[[#This Row],[ScoreAway]]-Table1[[#This Row],[ScoreHome]],Table1[[#This Row],[ScoreHome]]-Table1[[#This Row],[ScoreAway]])</f>
        <v>-38</v>
      </c>
      <c r="O6856">
        <f>IF(Table1[[#This Row],[SpreadActual]]&lt;Table1[[#This Row],[SpreadFavorite]],1,0)</f>
        <v>1</v>
      </c>
      <c r="P6856">
        <v>39</v>
      </c>
      <c r="Q6856" t="s">
        <v>112</v>
      </c>
      <c r="R6856" t="b">
        <v>0</v>
      </c>
      <c r="S6856">
        <v>75</v>
      </c>
      <c r="T6856">
        <v>11</v>
      </c>
      <c r="U6856">
        <v>60</v>
      </c>
    </row>
    <row r="6857" spans="1:22" x14ac:dyDescent="0.2">
      <c r="A6857" s="1">
        <v>36044</v>
      </c>
      <c r="B6857">
        <v>1998</v>
      </c>
      <c r="C6857">
        <f>_xlfn.MAXIFS(Table1[ScheduleWeekWritten],Table1[ScheduleSeason],Table1[[#This Row],[ScheduleSeason]])</f>
        <v>17</v>
      </c>
      <c r="D6857">
        <v>1</v>
      </c>
      <c r="E6857" cm="1">
        <f t="array" ref="E6857">_xlfn.XLOOKUP(Table1[[#This Row],[ScheduleWeekWritten]],Table3[Game],100+Table3[Increase],Table1[[#This Row],[ScheduleWeekWritten]])</f>
        <v>1</v>
      </c>
      <c r="F6857" t="b">
        <v>0</v>
      </c>
      <c r="G6857" t="s">
        <v>27</v>
      </c>
      <c r="H6857">
        <v>16</v>
      </c>
      <c r="I6857">
        <v>14</v>
      </c>
      <c r="J6857" t="s">
        <v>28</v>
      </c>
      <c r="K6857" t="s">
        <v>29</v>
      </c>
      <c r="L6857" t="str">
        <f>_xlfn.XLOOKUP(Table1[[#This Row],[TeamFavoriteID]],Table2[team_id],Table2[team_name],_xlfn.XLOOKUP(Table1[[#This Row],[TeamFavoriteID]],Table2[team_id_pfr],Table2[team_name],"Even"))</f>
        <v>Los Angeles Chargers</v>
      </c>
      <c r="M6857">
        <v>-1.5</v>
      </c>
      <c r="N6857">
        <f>IF(Table1[[#This Row],[TeamFavorite]]=Table1[[#This Row],[TeamHome]],Table1[[#This Row],[ScoreAway]]-Table1[[#This Row],[ScoreHome]],Table1[[#This Row],[ScoreHome]]-Table1[[#This Row],[ScoreAway]])</f>
        <v>2</v>
      </c>
      <c r="O6857">
        <f>IF(Table1[[#This Row],[SpreadActual]]&lt;Table1[[#This Row],[SpreadFavorite]],1,0)</f>
        <v>0</v>
      </c>
      <c r="P6857">
        <v>41</v>
      </c>
      <c r="Q6857" t="s">
        <v>94</v>
      </c>
      <c r="R6857" t="b">
        <v>0</v>
      </c>
      <c r="S6857">
        <v>73</v>
      </c>
      <c r="T6857">
        <v>9</v>
      </c>
      <c r="U6857">
        <v>83</v>
      </c>
    </row>
    <row r="6858" spans="1:22" x14ac:dyDescent="0.2">
      <c r="A6858" s="1">
        <v>36044</v>
      </c>
      <c r="B6858">
        <v>1998</v>
      </c>
      <c r="C6858">
        <f>_xlfn.MAXIFS(Table1[ScheduleWeekWritten],Table1[ScheduleSeason],Table1[[#This Row],[ScheduleSeason]])</f>
        <v>17</v>
      </c>
      <c r="D6858">
        <v>1</v>
      </c>
      <c r="E6858" cm="1">
        <f t="array" ref="E6858">_xlfn.XLOOKUP(Table1[[#This Row],[ScheduleWeekWritten]],Table3[Game],100+Table3[Increase],Table1[[#This Row],[ScheduleWeekWritten]])</f>
        <v>1</v>
      </c>
      <c r="F6858" t="b">
        <v>0</v>
      </c>
      <c r="G6858" t="s">
        <v>53</v>
      </c>
      <c r="H6858">
        <v>36</v>
      </c>
      <c r="I6858">
        <v>30</v>
      </c>
      <c r="J6858" t="s">
        <v>31</v>
      </c>
      <c r="K6858" t="s">
        <v>87</v>
      </c>
      <c r="L6858" t="str">
        <f>_xlfn.XLOOKUP(Table1[[#This Row],[TeamFavoriteID]],Table2[team_id],Table2[team_name],_xlfn.XLOOKUP(Table1[[#This Row],[TeamFavoriteID]],Table2[team_id_pfr],Table2[team_name],"Even"))</f>
        <v>San Francisco 49ers</v>
      </c>
      <c r="M6858">
        <v>-7.5</v>
      </c>
      <c r="N6858">
        <f>IF(Table1[[#This Row],[TeamFavorite]]=Table1[[#This Row],[TeamHome]],Table1[[#This Row],[ScoreAway]]-Table1[[#This Row],[ScoreHome]],Table1[[#This Row],[ScoreHome]]-Table1[[#This Row],[ScoreAway]])</f>
        <v>-6</v>
      </c>
      <c r="O6858">
        <f>IF(Table1[[#This Row],[SpreadActual]]&lt;Table1[[#This Row],[SpreadFavorite]],1,0)</f>
        <v>0</v>
      </c>
      <c r="P6858">
        <v>44</v>
      </c>
      <c r="Q6858" t="s">
        <v>118</v>
      </c>
      <c r="R6858" t="b">
        <v>0</v>
      </c>
      <c r="S6858">
        <v>70</v>
      </c>
      <c r="T6858">
        <v>14</v>
      </c>
      <c r="U6858">
        <v>70</v>
      </c>
    </row>
    <row r="6859" spans="1:22" x14ac:dyDescent="0.2">
      <c r="A6859" s="1">
        <v>36044</v>
      </c>
      <c r="B6859">
        <v>1998</v>
      </c>
      <c r="C6859">
        <f>_xlfn.MAXIFS(Table1[ScheduleWeekWritten],Table1[ScheduleSeason],Table1[[#This Row],[ScheduleSeason]])</f>
        <v>17</v>
      </c>
      <c r="D6859">
        <v>1</v>
      </c>
      <c r="E6859" cm="1">
        <f t="array" ref="E6859">_xlfn.XLOOKUP(Table1[[#This Row],[ScheduleWeekWritten]],Table3[Game],100+Table3[Increase],Table1[[#This Row],[ScheduleWeekWritten]])</f>
        <v>1</v>
      </c>
      <c r="F6859" t="b">
        <v>0</v>
      </c>
      <c r="G6859" t="s">
        <v>153</v>
      </c>
      <c r="H6859">
        <v>17</v>
      </c>
      <c r="I6859">
        <v>24</v>
      </c>
      <c r="J6859" t="s">
        <v>95</v>
      </c>
      <c r="K6859" t="s">
        <v>40</v>
      </c>
      <c r="L6859" t="str">
        <f>_xlfn.XLOOKUP(Table1[[#This Row],[TeamFavoriteID]],Table2[team_id],Table2[team_name],_xlfn.XLOOKUP(Table1[[#This Row],[TeamFavoriteID]],Table2[team_id_pfr],Table2[team_name],"Even"))</f>
        <v>Los Angeles Rams</v>
      </c>
      <c r="M6859">
        <v>-4</v>
      </c>
      <c r="N6859">
        <f>IF(Table1[[#This Row],[TeamFavorite]]=Table1[[#This Row],[TeamHome]],Table1[[#This Row],[ScoreAway]]-Table1[[#This Row],[ScoreHome]],Table1[[#This Row],[ScoreHome]]-Table1[[#This Row],[ScoreAway]])</f>
        <v>-7</v>
      </c>
      <c r="O6859">
        <f>IF(Table1[[#This Row],[SpreadActual]]&lt;Table1[[#This Row],[SpreadFavorite]],1,0)</f>
        <v>1</v>
      </c>
      <c r="P6859">
        <v>36.5</v>
      </c>
      <c r="Q6859" t="s">
        <v>157</v>
      </c>
      <c r="R6859" t="b">
        <v>0</v>
      </c>
      <c r="S6859">
        <v>72</v>
      </c>
      <c r="T6859">
        <v>0</v>
      </c>
      <c r="V6859" t="s">
        <v>103</v>
      </c>
    </row>
    <row r="6860" spans="1:22" x14ac:dyDescent="0.2">
      <c r="A6860" s="1">
        <v>36045</v>
      </c>
      <c r="B6860">
        <v>1998</v>
      </c>
      <c r="C6860">
        <f>_xlfn.MAXIFS(Table1[ScheduleWeekWritten],Table1[ScheduleSeason],Table1[[#This Row],[ScheduleSeason]])</f>
        <v>17</v>
      </c>
      <c r="D6860">
        <v>1</v>
      </c>
      <c r="E6860" cm="1">
        <f t="array" ref="E6860">_xlfn.XLOOKUP(Table1[[#This Row],[ScheduleWeekWritten]],Table3[Game],100+Table3[Increase],Table1[[#This Row],[ScheduleWeekWritten]])</f>
        <v>1</v>
      </c>
      <c r="F6860" t="b">
        <v>0</v>
      </c>
      <c r="G6860" t="s">
        <v>24</v>
      </c>
      <c r="H6860">
        <v>27</v>
      </c>
      <c r="I6860">
        <v>21</v>
      </c>
      <c r="J6860" t="s">
        <v>115</v>
      </c>
      <c r="K6860" t="s">
        <v>88</v>
      </c>
      <c r="L6860" t="str">
        <f>_xlfn.XLOOKUP(Table1[[#This Row],[TeamFavoriteID]],Table2[team_id],Table2[team_name],_xlfn.XLOOKUP(Table1[[#This Row],[TeamFavoriteID]],Table2[team_id_pfr],Table2[team_name],"Even"))</f>
        <v>Denver Broncos</v>
      </c>
      <c r="M6860">
        <v>-7</v>
      </c>
      <c r="N6860">
        <f>IF(Table1[[#This Row],[TeamFavorite]]=Table1[[#This Row],[TeamHome]],Table1[[#This Row],[ScoreAway]]-Table1[[#This Row],[ScoreHome]],Table1[[#This Row],[ScoreHome]]-Table1[[#This Row],[ScoreAway]])</f>
        <v>-6</v>
      </c>
      <c r="O6860">
        <f>IF(Table1[[#This Row],[SpreadActual]]&lt;Table1[[#This Row],[SpreadFavorite]],1,0)</f>
        <v>0</v>
      </c>
      <c r="P6860">
        <v>45.5</v>
      </c>
      <c r="Q6860" t="s">
        <v>71</v>
      </c>
      <c r="R6860" t="b">
        <v>0</v>
      </c>
      <c r="S6860">
        <v>70</v>
      </c>
      <c r="T6860">
        <v>9</v>
      </c>
      <c r="U6860">
        <v>46</v>
      </c>
    </row>
    <row r="6861" spans="1:22" x14ac:dyDescent="0.2">
      <c r="A6861" s="1">
        <v>36051</v>
      </c>
      <c r="B6861">
        <v>1998</v>
      </c>
      <c r="C6861">
        <f>_xlfn.MAXIFS(Table1[ScheduleWeekWritten],Table1[ScheduleSeason],Table1[[#This Row],[ScheduleSeason]])</f>
        <v>17</v>
      </c>
      <c r="D6861">
        <v>2</v>
      </c>
      <c r="E6861" cm="1">
        <f t="array" ref="E6861">_xlfn.XLOOKUP(Table1[[#This Row],[ScheduleWeekWritten]],Table3[Game],100+Table3[Increase],Table1[[#This Row],[ScheduleWeekWritten]])</f>
        <v>2</v>
      </c>
      <c r="F6861" t="b">
        <v>0</v>
      </c>
      <c r="G6861" t="s">
        <v>38</v>
      </c>
      <c r="H6861">
        <v>17</v>
      </c>
      <c r="I6861">
        <v>12</v>
      </c>
      <c r="J6861" t="s">
        <v>58</v>
      </c>
      <c r="K6861" t="s">
        <v>109</v>
      </c>
      <c r="L6861" t="str">
        <f>_xlfn.XLOOKUP(Table1[[#This Row],[TeamFavoriteID]],Table2[team_id],Table2[team_name],_xlfn.XLOOKUP(Table1[[#This Row],[TeamFavoriteID]],Table2[team_id_pfr],Table2[team_name],"Even"))</f>
        <v>Atlanta Falcons</v>
      </c>
      <c r="M6861">
        <v>-8.5</v>
      </c>
      <c r="N6861">
        <f>IF(Table1[[#This Row],[TeamFavorite]]=Table1[[#This Row],[TeamHome]],Table1[[#This Row],[ScoreAway]]-Table1[[#This Row],[ScoreHome]],Table1[[#This Row],[ScoreHome]]-Table1[[#This Row],[ScoreAway]])</f>
        <v>-5</v>
      </c>
      <c r="O6861">
        <f>IF(Table1[[#This Row],[SpreadActual]]&lt;Table1[[#This Row],[SpreadFavorite]],1,0)</f>
        <v>0</v>
      </c>
      <c r="P6861">
        <v>38.5</v>
      </c>
      <c r="Q6861" t="s">
        <v>148</v>
      </c>
      <c r="R6861" t="b">
        <v>0</v>
      </c>
      <c r="S6861">
        <v>72</v>
      </c>
      <c r="T6861">
        <v>0</v>
      </c>
      <c r="V6861" t="s">
        <v>103</v>
      </c>
    </row>
    <row r="6862" spans="1:22" x14ac:dyDescent="0.2">
      <c r="A6862" s="1">
        <v>36051</v>
      </c>
      <c r="B6862">
        <v>1998</v>
      </c>
      <c r="C6862">
        <f>_xlfn.MAXIFS(Table1[ScheduleWeekWritten],Table1[ScheduleSeason],Table1[[#This Row],[ScheduleSeason]])</f>
        <v>17</v>
      </c>
      <c r="D6862">
        <v>2</v>
      </c>
      <c r="E6862" cm="1">
        <f t="array" ref="E6862">_xlfn.XLOOKUP(Table1[[#This Row],[ScheduleWeekWritten]],Table3[Game],100+Table3[Increase],Table1[[#This Row],[ScheduleWeekWritten]])</f>
        <v>2</v>
      </c>
      <c r="F6862" t="b">
        <v>0</v>
      </c>
      <c r="G6862" t="s">
        <v>24</v>
      </c>
      <c r="H6862">
        <v>42</v>
      </c>
      <c r="I6862">
        <v>23</v>
      </c>
      <c r="J6862" t="s">
        <v>67</v>
      </c>
      <c r="K6862" t="s">
        <v>88</v>
      </c>
      <c r="L6862" t="str">
        <f>_xlfn.XLOOKUP(Table1[[#This Row],[TeamFavoriteID]],Table2[team_id],Table2[team_name],_xlfn.XLOOKUP(Table1[[#This Row],[TeamFavoriteID]],Table2[team_id_pfr],Table2[team_name],"Even"))</f>
        <v>Denver Broncos</v>
      </c>
      <c r="M6862">
        <v>-7.5</v>
      </c>
      <c r="N6862">
        <f>IF(Table1[[#This Row],[TeamFavorite]]=Table1[[#This Row],[TeamHome]],Table1[[#This Row],[ScoreAway]]-Table1[[#This Row],[ScoreHome]],Table1[[#This Row],[ScoreHome]]-Table1[[#This Row],[ScoreAway]])</f>
        <v>-19</v>
      </c>
      <c r="O6862">
        <f>IF(Table1[[#This Row],[SpreadActual]]&lt;Table1[[#This Row],[SpreadFavorite]],1,0)</f>
        <v>1</v>
      </c>
      <c r="P6862">
        <v>44</v>
      </c>
      <c r="Q6862" t="s">
        <v>71</v>
      </c>
      <c r="R6862" t="b">
        <v>0</v>
      </c>
      <c r="S6862">
        <v>64</v>
      </c>
      <c r="T6862">
        <v>14</v>
      </c>
      <c r="U6862">
        <v>65</v>
      </c>
    </row>
    <row r="6863" spans="1:22" x14ac:dyDescent="0.2">
      <c r="A6863" s="1">
        <v>36051</v>
      </c>
      <c r="B6863">
        <v>1998</v>
      </c>
      <c r="C6863">
        <f>_xlfn.MAXIFS(Table1[ScheduleWeekWritten],Table1[ScheduleSeason],Table1[[#This Row],[ScheduleSeason]])</f>
        <v>17</v>
      </c>
      <c r="D6863">
        <v>2</v>
      </c>
      <c r="E6863" cm="1">
        <f t="array" ref="E6863">_xlfn.XLOOKUP(Table1[[#This Row],[ScheduleWeekWritten]],Table3[Game],100+Table3[Increase],Table1[[#This Row],[ScheduleWeekWritten]])</f>
        <v>2</v>
      </c>
      <c r="F6863" t="b">
        <v>0</v>
      </c>
      <c r="G6863" t="s">
        <v>45</v>
      </c>
      <c r="H6863">
        <v>28</v>
      </c>
      <c r="I6863">
        <v>34</v>
      </c>
      <c r="J6863" t="s">
        <v>101</v>
      </c>
      <c r="K6863" t="s">
        <v>79</v>
      </c>
      <c r="L6863" t="str">
        <f>_xlfn.XLOOKUP(Table1[[#This Row],[TeamFavoriteID]],Table2[team_id],Table2[team_name],_xlfn.XLOOKUP(Table1[[#This Row],[TeamFavoriteID]],Table2[team_id_pfr],Table2[team_name],"Even"))</f>
        <v>Detroit Lions</v>
      </c>
      <c r="M6863">
        <v>-7</v>
      </c>
      <c r="N6863">
        <f>IF(Table1[[#This Row],[TeamFavorite]]=Table1[[#This Row],[TeamHome]],Table1[[#This Row],[ScoreAway]]-Table1[[#This Row],[ScoreHome]],Table1[[#This Row],[ScoreHome]]-Table1[[#This Row],[ScoreAway]])</f>
        <v>6</v>
      </c>
      <c r="O6863">
        <f>IF(Table1[[#This Row],[SpreadActual]]&lt;Table1[[#This Row],[SpreadFavorite]],1,0)</f>
        <v>0</v>
      </c>
      <c r="P6863">
        <v>44.5</v>
      </c>
      <c r="Q6863" t="s">
        <v>125</v>
      </c>
      <c r="R6863" t="b">
        <v>0</v>
      </c>
      <c r="S6863">
        <v>72</v>
      </c>
      <c r="T6863">
        <v>0</v>
      </c>
      <c r="V6863" t="s">
        <v>103</v>
      </c>
    </row>
    <row r="6864" spans="1:22" x14ac:dyDescent="0.2">
      <c r="A6864" s="1">
        <v>36051</v>
      </c>
      <c r="B6864">
        <v>1998</v>
      </c>
      <c r="C6864">
        <f>_xlfn.MAXIFS(Table1[ScheduleWeekWritten],Table1[ScheduleSeason],Table1[[#This Row],[ScheduleSeason]])</f>
        <v>17</v>
      </c>
      <c r="D6864">
        <v>2</v>
      </c>
      <c r="E6864" cm="1">
        <f t="array" ref="E6864">_xlfn.XLOOKUP(Table1[[#This Row],[ScheduleWeekWritten]],Table3[Game],100+Table3[Increase],Table1[[#This Row],[ScheduleWeekWritten]])</f>
        <v>2</v>
      </c>
      <c r="F6864" t="b">
        <v>0</v>
      </c>
      <c r="G6864" t="s">
        <v>33</v>
      </c>
      <c r="H6864">
        <v>23</v>
      </c>
      <c r="I6864">
        <v>15</v>
      </c>
      <c r="J6864" t="s">
        <v>127</v>
      </c>
      <c r="K6864" t="s">
        <v>35</v>
      </c>
      <c r="L6864" t="str">
        <f>_xlfn.XLOOKUP(Table1[[#This Row],[TeamFavoriteID]],Table2[team_id],Table2[team_name],_xlfn.XLOOKUP(Table1[[#This Row],[TeamFavoriteID]],Table2[team_id_pfr],Table2[team_name],"Even"))</f>
        <v>Green Bay Packers</v>
      </c>
      <c r="M6864">
        <v>-7.5</v>
      </c>
      <c r="N6864">
        <f>IF(Table1[[#This Row],[TeamFavorite]]=Table1[[#This Row],[TeamHome]],Table1[[#This Row],[ScoreAway]]-Table1[[#This Row],[ScoreHome]],Table1[[#This Row],[ScoreHome]]-Table1[[#This Row],[ScoreAway]])</f>
        <v>-8</v>
      </c>
      <c r="O6864">
        <f>IF(Table1[[#This Row],[SpreadActual]]&lt;Table1[[#This Row],[SpreadFavorite]],1,0)</f>
        <v>1</v>
      </c>
      <c r="P6864">
        <v>39</v>
      </c>
      <c r="Q6864" t="s">
        <v>82</v>
      </c>
      <c r="R6864" t="b">
        <v>0</v>
      </c>
      <c r="S6864">
        <v>70</v>
      </c>
      <c r="T6864">
        <v>5</v>
      </c>
      <c r="U6864">
        <v>79</v>
      </c>
    </row>
    <row r="6865" spans="1:22" x14ac:dyDescent="0.2">
      <c r="A6865" s="1">
        <v>36051</v>
      </c>
      <c r="B6865">
        <v>1998</v>
      </c>
      <c r="C6865">
        <f>_xlfn.MAXIFS(Table1[ScheduleWeekWritten],Table1[ScheduleSeason],Table1[[#This Row],[ScheduleSeason]])</f>
        <v>17</v>
      </c>
      <c r="D6865">
        <v>2</v>
      </c>
      <c r="E6865" cm="1">
        <f t="array" ref="E6865">_xlfn.XLOOKUP(Table1[[#This Row],[ScheduleWeekWritten]],Table3[Game],100+Table3[Increase],Table1[[#This Row],[ScheduleWeekWritten]])</f>
        <v>2</v>
      </c>
      <c r="F6865" t="b">
        <v>0</v>
      </c>
      <c r="G6865" t="s">
        <v>154</v>
      </c>
      <c r="H6865">
        <v>21</v>
      </c>
      <c r="I6865">
        <v>16</v>
      </c>
      <c r="J6865" t="s">
        <v>42</v>
      </c>
      <c r="K6865" t="s">
        <v>161</v>
      </c>
      <c r="L6865" t="str">
        <f>_xlfn.XLOOKUP(Table1[[#This Row],[TeamFavoriteID]],Table2[team_id],Table2[team_name],_xlfn.XLOOKUP(Table1[[#This Row],[TeamFavoriteID]],Table2[team_id_pfr],Table2[team_name],"Even"))</f>
        <v>Jacksonville Jaguars</v>
      </c>
      <c r="M6865">
        <v>-3.5</v>
      </c>
      <c r="N6865">
        <f>IF(Table1[[#This Row],[TeamFavorite]]=Table1[[#This Row],[TeamHome]],Table1[[#This Row],[ScoreAway]]-Table1[[#This Row],[ScoreHome]],Table1[[#This Row],[ScoreHome]]-Table1[[#This Row],[ScoreAway]])</f>
        <v>-5</v>
      </c>
      <c r="O6865">
        <f>IF(Table1[[#This Row],[SpreadActual]]&lt;Table1[[#This Row],[SpreadFavorite]],1,0)</f>
        <v>1</v>
      </c>
      <c r="P6865">
        <v>42.5</v>
      </c>
      <c r="Q6865" t="s">
        <v>155</v>
      </c>
      <c r="R6865" t="b">
        <v>0</v>
      </c>
      <c r="S6865">
        <v>79</v>
      </c>
      <c r="T6865">
        <v>6</v>
      </c>
      <c r="U6865">
        <v>73</v>
      </c>
    </row>
    <row r="6866" spans="1:22" x14ac:dyDescent="0.2">
      <c r="A6866" s="1">
        <v>36051</v>
      </c>
      <c r="B6866">
        <v>1998</v>
      </c>
      <c r="C6866">
        <f>_xlfn.MAXIFS(Table1[ScheduleWeekWritten],Table1[ScheduleSeason],Table1[[#This Row],[ScheduleSeason]])</f>
        <v>17</v>
      </c>
      <c r="D6866">
        <v>2</v>
      </c>
      <c r="E6866" cm="1">
        <f t="array" ref="E6866">_xlfn.XLOOKUP(Table1[[#This Row],[ScheduleWeekWritten]],Table3[Game],100+Table3[Increase],Table1[[#This Row],[ScheduleWeekWritten]])</f>
        <v>2</v>
      </c>
      <c r="F6866" t="b">
        <v>0</v>
      </c>
      <c r="G6866" t="s">
        <v>19</v>
      </c>
      <c r="H6866">
        <v>13</v>
      </c>
      <c r="I6866">
        <v>7</v>
      </c>
      <c r="J6866" t="s">
        <v>28</v>
      </c>
      <c r="K6866" t="s">
        <v>91</v>
      </c>
      <c r="L6866" t="str">
        <f>_xlfn.XLOOKUP(Table1[[#This Row],[TeamFavoriteID]],Table2[team_id],Table2[team_name],_xlfn.XLOOKUP(Table1[[#This Row],[TeamFavoriteID]],Table2[team_id_pfr],Table2[team_name],"Even"))</f>
        <v>Miami Dolphins</v>
      </c>
      <c r="M6866">
        <v>-7.5</v>
      </c>
      <c r="N6866">
        <f>IF(Table1[[#This Row],[TeamFavorite]]=Table1[[#This Row],[TeamHome]],Table1[[#This Row],[ScoreAway]]-Table1[[#This Row],[ScoreHome]],Table1[[#This Row],[ScoreHome]]-Table1[[#This Row],[ScoreAway]])</f>
        <v>-6</v>
      </c>
      <c r="O6866">
        <f>IF(Table1[[#This Row],[SpreadActual]]&lt;Table1[[#This Row],[SpreadFavorite]],1,0)</f>
        <v>0</v>
      </c>
      <c r="P6866">
        <v>38</v>
      </c>
      <c r="Q6866" t="s">
        <v>143</v>
      </c>
      <c r="R6866" t="b">
        <v>0</v>
      </c>
      <c r="S6866">
        <v>82</v>
      </c>
      <c r="T6866">
        <v>12</v>
      </c>
      <c r="U6866">
        <v>62</v>
      </c>
    </row>
    <row r="6867" spans="1:22" x14ac:dyDescent="0.2">
      <c r="A6867" s="1">
        <v>36051</v>
      </c>
      <c r="B6867">
        <v>1998</v>
      </c>
      <c r="C6867">
        <f>_xlfn.MAXIFS(Table1[ScheduleWeekWritten],Table1[ScheduleSeason],Table1[[#This Row],[ScheduleSeason]])</f>
        <v>17</v>
      </c>
      <c r="D6867">
        <v>2</v>
      </c>
      <c r="E6867" cm="1">
        <f t="array" ref="E6867">_xlfn.XLOOKUP(Table1[[#This Row],[ScheduleWeekWritten]],Table3[Game],100+Table3[Increase],Table1[[#This Row],[ScheduleWeekWritten]])</f>
        <v>2</v>
      </c>
      <c r="F6867" t="b">
        <v>0</v>
      </c>
      <c r="G6867" t="s">
        <v>115</v>
      </c>
      <c r="H6867">
        <v>29</v>
      </c>
      <c r="I6867">
        <v>6</v>
      </c>
      <c r="J6867" t="s">
        <v>140</v>
      </c>
      <c r="K6867" t="s">
        <v>70</v>
      </c>
      <c r="L6867" t="str">
        <f>_xlfn.XLOOKUP(Table1[[#This Row],[TeamFavoriteID]],Table2[team_id],Table2[team_name],_xlfn.XLOOKUP(Table1[[#This Row],[TeamFavoriteID]],Table2[team_id_pfr],Table2[team_name],"Even"))</f>
        <v>Boston Patriots</v>
      </c>
      <c r="M6867">
        <v>-10.5</v>
      </c>
      <c r="N6867">
        <f>IF(Table1[[#This Row],[TeamFavorite]]=Table1[[#This Row],[TeamHome]],Table1[[#This Row],[ScoreAway]]-Table1[[#This Row],[ScoreHome]],Table1[[#This Row],[ScoreHome]]-Table1[[#This Row],[ScoreAway]])</f>
        <v>23</v>
      </c>
      <c r="O6867">
        <f>IF(Table1[[#This Row],[SpreadActual]]&lt;Table1[[#This Row],[SpreadFavorite]],1,0)</f>
        <v>0</v>
      </c>
      <c r="P6867">
        <v>39.5</v>
      </c>
      <c r="Q6867" t="s">
        <v>116</v>
      </c>
      <c r="R6867" t="b">
        <v>0</v>
      </c>
      <c r="S6867">
        <v>66</v>
      </c>
      <c r="T6867">
        <v>10</v>
      </c>
      <c r="U6867">
        <v>76</v>
      </c>
    </row>
    <row r="6868" spans="1:22" x14ac:dyDescent="0.2">
      <c r="A6868" s="1">
        <v>36051</v>
      </c>
      <c r="B6868">
        <v>1998</v>
      </c>
      <c r="C6868">
        <f>_xlfn.MAXIFS(Table1[ScheduleWeekWritten],Table1[ScheduleSeason],Table1[[#This Row],[ScheduleSeason]])</f>
        <v>17</v>
      </c>
      <c r="D6868">
        <v>2</v>
      </c>
      <c r="E6868" cm="1">
        <f t="array" ref="E6868">_xlfn.XLOOKUP(Table1[[#This Row],[ScheduleWeekWritten]],Table3[Game],100+Table3[Increase],Table1[[#This Row],[ScheduleWeekWritten]])</f>
        <v>2</v>
      </c>
      <c r="F6868" t="b">
        <v>0</v>
      </c>
      <c r="G6868" t="s">
        <v>95</v>
      </c>
      <c r="H6868">
        <v>19</v>
      </c>
      <c r="I6868">
        <v>14</v>
      </c>
      <c r="J6868" t="s">
        <v>152</v>
      </c>
      <c r="K6868" t="s">
        <v>162</v>
      </c>
      <c r="L6868" t="str">
        <f>_xlfn.XLOOKUP(Table1[[#This Row],[TeamFavoriteID]],Table2[team_id],Table2[team_name],_xlfn.XLOOKUP(Table1[[#This Row],[TeamFavoriteID]],Table2[team_id_pfr],Table2[team_name],"Even"))</f>
        <v>Carolina Panthers</v>
      </c>
      <c r="M6868">
        <v>-4</v>
      </c>
      <c r="N6868">
        <f>IF(Table1[[#This Row],[TeamFavorite]]=Table1[[#This Row],[TeamHome]],Table1[[#This Row],[ScoreAway]]-Table1[[#This Row],[ScoreHome]],Table1[[#This Row],[ScoreHome]]-Table1[[#This Row],[ScoreAway]])</f>
        <v>5</v>
      </c>
      <c r="O6868">
        <f>IF(Table1[[#This Row],[SpreadActual]]&lt;Table1[[#This Row],[SpreadFavorite]],1,0)</f>
        <v>0</v>
      </c>
      <c r="P6868">
        <v>35</v>
      </c>
      <c r="Q6868" t="s">
        <v>124</v>
      </c>
      <c r="R6868" t="b">
        <v>0</v>
      </c>
      <c r="S6868">
        <v>72</v>
      </c>
      <c r="T6868">
        <v>0</v>
      </c>
      <c r="V6868" t="s">
        <v>103</v>
      </c>
    </row>
    <row r="6869" spans="1:22" x14ac:dyDescent="0.2">
      <c r="A6869" s="1">
        <v>36051</v>
      </c>
      <c r="B6869">
        <v>1998</v>
      </c>
      <c r="C6869">
        <f>_xlfn.MAXIFS(Table1[ScheduleWeekWritten],Table1[ScheduleSeason],Table1[[#This Row],[ScheduleSeason]])</f>
        <v>17</v>
      </c>
      <c r="D6869">
        <v>2</v>
      </c>
      <c r="E6869" cm="1">
        <f t="array" ref="E6869">_xlfn.XLOOKUP(Table1[[#This Row],[ScheduleWeekWritten]],Table3[Game],100+Table3[Increase],Table1[[#This Row],[ScheduleWeekWritten]])</f>
        <v>2</v>
      </c>
      <c r="F6869" t="b">
        <v>0</v>
      </c>
      <c r="G6869" t="s">
        <v>31</v>
      </c>
      <c r="H6869">
        <v>10</v>
      </c>
      <c r="I6869">
        <v>24</v>
      </c>
      <c r="J6869" t="s">
        <v>158</v>
      </c>
      <c r="K6869" t="s">
        <v>32</v>
      </c>
      <c r="L6869" t="str">
        <f>_xlfn.XLOOKUP(Table1[[#This Row],[TeamFavoriteID]],Table2[team_id],Table2[team_name],_xlfn.XLOOKUP(Table1[[#This Row],[TeamFavoriteID]],Table2[team_id_pfr],Table2[team_name],"Even"))</f>
        <v>New York Jets</v>
      </c>
      <c r="M6869">
        <v>-5.5</v>
      </c>
      <c r="N6869">
        <f>IF(Table1[[#This Row],[TeamFavorite]]=Table1[[#This Row],[TeamHome]],Table1[[#This Row],[ScoreAway]]-Table1[[#This Row],[ScoreHome]],Table1[[#This Row],[ScoreHome]]-Table1[[#This Row],[ScoreAway]])</f>
        <v>14</v>
      </c>
      <c r="O6869">
        <f>IF(Table1[[#This Row],[SpreadActual]]&lt;Table1[[#This Row],[SpreadFavorite]],1,0)</f>
        <v>0</v>
      </c>
      <c r="P6869">
        <v>44.5</v>
      </c>
      <c r="Q6869" t="s">
        <v>126</v>
      </c>
      <c r="R6869" t="b">
        <v>0</v>
      </c>
      <c r="S6869">
        <v>75</v>
      </c>
      <c r="T6869">
        <v>9</v>
      </c>
      <c r="U6869">
        <v>60</v>
      </c>
    </row>
    <row r="6870" spans="1:22" x14ac:dyDescent="0.2">
      <c r="A6870" s="1">
        <v>36051</v>
      </c>
      <c r="B6870">
        <v>1998</v>
      </c>
      <c r="C6870">
        <f>_xlfn.MAXIFS(Table1[ScheduleWeekWritten],Table1[ScheduleSeason],Table1[[#This Row],[ScheduleSeason]])</f>
        <v>17</v>
      </c>
      <c r="D6870">
        <v>2</v>
      </c>
      <c r="E6870" cm="1">
        <f t="array" ref="E6870">_xlfn.XLOOKUP(Table1[[#This Row],[ScheduleWeekWritten]],Table3[Game],100+Table3[Increase],Table1[[#This Row],[ScheduleWeekWritten]])</f>
        <v>2</v>
      </c>
      <c r="F6870" t="b">
        <v>0</v>
      </c>
      <c r="G6870" t="s">
        <v>20</v>
      </c>
      <c r="H6870">
        <v>20</v>
      </c>
      <c r="I6870">
        <v>17</v>
      </c>
      <c r="J6870" t="s">
        <v>50</v>
      </c>
      <c r="K6870" t="s">
        <v>21</v>
      </c>
      <c r="L6870" t="str">
        <f>_xlfn.XLOOKUP(Table1[[#This Row],[TeamFavoriteID]],Table2[team_id],Table2[team_name],_xlfn.XLOOKUP(Table1[[#This Row],[TeamFavoriteID]],Table2[team_id_pfr],Table2[team_name],"Even"))</f>
        <v>Las Vegas Raiders</v>
      </c>
      <c r="M6870">
        <v>-2</v>
      </c>
      <c r="N6870">
        <f>IF(Table1[[#This Row],[TeamFavorite]]=Table1[[#This Row],[TeamHome]],Table1[[#This Row],[ScoreAway]]-Table1[[#This Row],[ScoreHome]],Table1[[#This Row],[ScoreHome]]-Table1[[#This Row],[ScoreAway]])</f>
        <v>3</v>
      </c>
      <c r="O6870">
        <f>IF(Table1[[#This Row],[SpreadActual]]&lt;Table1[[#This Row],[SpreadFavorite]],1,0)</f>
        <v>0</v>
      </c>
      <c r="P6870">
        <v>40.5</v>
      </c>
      <c r="Q6870" t="s">
        <v>76</v>
      </c>
      <c r="R6870" t="b">
        <v>0</v>
      </c>
      <c r="S6870">
        <v>72</v>
      </c>
      <c r="T6870">
        <v>11</v>
      </c>
      <c r="U6870">
        <v>59</v>
      </c>
    </row>
    <row r="6871" spans="1:22" x14ac:dyDescent="0.2">
      <c r="A6871" s="1">
        <v>36051</v>
      </c>
      <c r="B6871">
        <v>1998</v>
      </c>
      <c r="C6871">
        <f>_xlfn.MAXIFS(Table1[ScheduleWeekWritten],Table1[ScheduleSeason],Table1[[#This Row],[ScheduleSeason]])</f>
        <v>17</v>
      </c>
      <c r="D6871">
        <v>2</v>
      </c>
      <c r="E6871" cm="1">
        <f t="array" ref="E6871">_xlfn.XLOOKUP(Table1[[#This Row],[ScheduleWeekWritten]],Table3[Game],100+Table3[Increase],Table1[[#This Row],[ScheduleWeekWritten]])</f>
        <v>2</v>
      </c>
      <c r="F6871" t="b">
        <v>0</v>
      </c>
      <c r="G6871" t="s">
        <v>49</v>
      </c>
      <c r="H6871">
        <v>17</v>
      </c>
      <c r="I6871">
        <v>12</v>
      </c>
      <c r="J6871" t="s">
        <v>46</v>
      </c>
      <c r="K6871" t="s">
        <v>51</v>
      </c>
      <c r="L6871" t="str">
        <f>_xlfn.XLOOKUP(Table1[[#This Row],[TeamFavoriteID]],Table2[team_id],Table2[team_name],_xlfn.XLOOKUP(Table1[[#This Row],[TeamFavoriteID]],Table2[team_id_pfr],Table2[team_name],"Even"))</f>
        <v>Pittsburgh Steelers</v>
      </c>
      <c r="M6871">
        <v>-11.5</v>
      </c>
      <c r="N6871">
        <f>IF(Table1[[#This Row],[TeamFavorite]]=Table1[[#This Row],[TeamHome]],Table1[[#This Row],[ScoreAway]]-Table1[[#This Row],[ScoreHome]],Table1[[#This Row],[ScoreHome]]-Table1[[#This Row],[ScoreAway]])</f>
        <v>-5</v>
      </c>
      <c r="O6871">
        <f>IF(Table1[[#This Row],[SpreadActual]]&lt;Table1[[#This Row],[SpreadFavorite]],1,0)</f>
        <v>0</v>
      </c>
      <c r="P6871">
        <v>42</v>
      </c>
      <c r="Q6871" t="s">
        <v>113</v>
      </c>
      <c r="R6871" t="b">
        <v>0</v>
      </c>
      <c r="S6871">
        <v>73</v>
      </c>
      <c r="T6871">
        <v>4</v>
      </c>
      <c r="U6871">
        <v>59</v>
      </c>
    </row>
    <row r="6872" spans="1:22" x14ac:dyDescent="0.2">
      <c r="A6872" s="1">
        <v>36051</v>
      </c>
      <c r="B6872">
        <v>1998</v>
      </c>
      <c r="C6872">
        <f>_xlfn.MAXIFS(Table1[ScheduleWeekWritten],Table1[ScheduleSeason],Table1[[#This Row],[ScheduleSeason]])</f>
        <v>17</v>
      </c>
      <c r="D6872">
        <v>2</v>
      </c>
      <c r="E6872" cm="1">
        <f t="array" ref="E6872">_xlfn.XLOOKUP(Table1[[#This Row],[ScheduleWeekWritten]],Table3[Game],100+Table3[Increase],Table1[[#This Row],[ScheduleWeekWritten]])</f>
        <v>2</v>
      </c>
      <c r="F6872" t="b">
        <v>0</v>
      </c>
      <c r="G6872" t="s">
        <v>128</v>
      </c>
      <c r="H6872">
        <v>33</v>
      </c>
      <c r="I6872">
        <v>14</v>
      </c>
      <c r="J6872" t="s">
        <v>149</v>
      </c>
      <c r="K6872" t="s">
        <v>132</v>
      </c>
      <c r="L6872" t="str">
        <f>_xlfn.XLOOKUP(Table1[[#This Row],[TeamFavoriteID]],Table2[team_id],Table2[team_name],_xlfn.XLOOKUP(Table1[[#This Row],[TeamFavoriteID]],Table2[team_id_pfr],Table2[team_name],"Even"))</f>
        <v>Seattle Seahawks</v>
      </c>
      <c r="M6872">
        <v>-8</v>
      </c>
      <c r="N6872">
        <f>IF(Table1[[#This Row],[TeamFavorite]]=Table1[[#This Row],[TeamHome]],Table1[[#This Row],[ScoreAway]]-Table1[[#This Row],[ScoreHome]],Table1[[#This Row],[ScoreHome]]-Table1[[#This Row],[ScoreAway]])</f>
        <v>-19</v>
      </c>
      <c r="O6872">
        <f>IF(Table1[[#This Row],[SpreadActual]]&lt;Table1[[#This Row],[SpreadFavorite]],1,0)</f>
        <v>1</v>
      </c>
      <c r="P6872">
        <v>44.5</v>
      </c>
      <c r="Q6872" t="s">
        <v>129</v>
      </c>
      <c r="R6872" t="b">
        <v>0</v>
      </c>
      <c r="S6872">
        <v>72</v>
      </c>
      <c r="T6872">
        <v>0</v>
      </c>
      <c r="V6872" t="s">
        <v>103</v>
      </c>
    </row>
    <row r="6873" spans="1:22" x14ac:dyDescent="0.2">
      <c r="A6873" s="1">
        <v>36051</v>
      </c>
      <c r="B6873">
        <v>1998</v>
      </c>
      <c r="C6873">
        <f>_xlfn.MAXIFS(Table1[ScheduleWeekWritten],Table1[ScheduleSeason],Table1[[#This Row],[ScheduleSeason]])</f>
        <v>17</v>
      </c>
      <c r="D6873">
        <v>2</v>
      </c>
      <c r="E6873" cm="1">
        <f t="array" ref="E6873">_xlfn.XLOOKUP(Table1[[#This Row],[ScheduleWeekWritten]],Table3[Game],100+Table3[Increase],Table1[[#This Row],[ScheduleWeekWritten]])</f>
        <v>2</v>
      </c>
      <c r="F6873" t="b">
        <v>0</v>
      </c>
      <c r="G6873" t="s">
        <v>153</v>
      </c>
      <c r="H6873">
        <v>31</v>
      </c>
      <c r="I6873">
        <v>38</v>
      </c>
      <c r="J6873" t="s">
        <v>54</v>
      </c>
      <c r="K6873" t="s">
        <v>55</v>
      </c>
      <c r="L6873" t="str">
        <f>_xlfn.XLOOKUP(Table1[[#This Row],[TeamFavoriteID]],Table2[team_id],Table2[team_name],_xlfn.XLOOKUP(Table1[[#This Row],[TeamFavoriteID]],Table2[team_id_pfr],Table2[team_name],"Even"))</f>
        <v>Minnesota Vikings</v>
      </c>
      <c r="M6873">
        <v>-7.5</v>
      </c>
      <c r="N6873">
        <f>IF(Table1[[#This Row],[TeamFavorite]]=Table1[[#This Row],[TeamHome]],Table1[[#This Row],[ScoreAway]]-Table1[[#This Row],[ScoreHome]],Table1[[#This Row],[ScoreHome]]-Table1[[#This Row],[ScoreAway]])</f>
        <v>-7</v>
      </c>
      <c r="O6873">
        <f>IF(Table1[[#This Row],[SpreadActual]]&lt;Table1[[#This Row],[SpreadFavorite]],1,0)</f>
        <v>0</v>
      </c>
      <c r="P6873">
        <v>43</v>
      </c>
      <c r="Q6873" t="s">
        <v>157</v>
      </c>
      <c r="R6873" t="b">
        <v>0</v>
      </c>
      <c r="S6873">
        <v>72</v>
      </c>
      <c r="T6873">
        <v>0</v>
      </c>
      <c r="V6873" t="s">
        <v>103</v>
      </c>
    </row>
    <row r="6874" spans="1:22" x14ac:dyDescent="0.2">
      <c r="A6874" s="1">
        <v>36051</v>
      </c>
      <c r="B6874">
        <v>1998</v>
      </c>
      <c r="C6874">
        <f>_xlfn.MAXIFS(Table1[ScheduleWeekWritten],Table1[ScheduleSeason],Table1[[#This Row],[ScheduleSeason]])</f>
        <v>17</v>
      </c>
      <c r="D6874">
        <v>2</v>
      </c>
      <c r="E6874" cm="1">
        <f t="array" ref="E6874">_xlfn.XLOOKUP(Table1[[#This Row],[ScheduleWeekWritten]],Table3[Game],100+Table3[Increase],Table1[[#This Row],[ScheduleWeekWritten]])</f>
        <v>2</v>
      </c>
      <c r="F6874" t="b">
        <v>0</v>
      </c>
      <c r="G6874" t="s">
        <v>163</v>
      </c>
      <c r="H6874">
        <v>7</v>
      </c>
      <c r="I6874">
        <v>13</v>
      </c>
      <c r="J6874" t="s">
        <v>27</v>
      </c>
      <c r="K6874" t="s">
        <v>25</v>
      </c>
      <c r="L6874" t="str">
        <f>_xlfn.XLOOKUP(Table1[[#This Row],[TeamFavoriteID]],Table2[team_id],Table2[team_name],_xlfn.XLOOKUP(Table1[[#This Row],[TeamFavoriteID]],Table2[team_id_pfr],Table2[team_name],"Even"))</f>
        <v>Houston Oilers</v>
      </c>
      <c r="M6874">
        <v>-7.5</v>
      </c>
      <c r="N6874">
        <f>IF(Table1[[#This Row],[TeamFavorite]]=Table1[[#This Row],[TeamHome]],Table1[[#This Row],[ScoreAway]]-Table1[[#This Row],[ScoreHome]],Table1[[#This Row],[ScoreHome]]-Table1[[#This Row],[ScoreAway]])</f>
        <v>-6</v>
      </c>
      <c r="O6874">
        <f>IF(Table1[[#This Row],[SpreadActual]]&lt;Table1[[#This Row],[SpreadFavorite]],1,0)</f>
        <v>0</v>
      </c>
      <c r="P6874">
        <v>40</v>
      </c>
      <c r="Q6874" t="s">
        <v>167</v>
      </c>
      <c r="R6874" t="b">
        <v>0</v>
      </c>
      <c r="S6874">
        <v>76</v>
      </c>
      <c r="T6874">
        <v>4</v>
      </c>
      <c r="U6874">
        <v>47</v>
      </c>
    </row>
    <row r="6875" spans="1:22" x14ac:dyDescent="0.2">
      <c r="A6875" s="1">
        <v>36052</v>
      </c>
      <c r="B6875">
        <v>1998</v>
      </c>
      <c r="C6875">
        <f>_xlfn.MAXIFS(Table1[ScheduleWeekWritten],Table1[ScheduleSeason],Table1[[#This Row],[ScheduleSeason]])</f>
        <v>17</v>
      </c>
      <c r="D6875">
        <v>2</v>
      </c>
      <c r="E6875" cm="1">
        <f t="array" ref="E6875">_xlfn.XLOOKUP(Table1[[#This Row],[ScheduleWeekWritten]],Table3[Game],100+Table3[Increase],Table1[[#This Row],[ScheduleWeekWritten]])</f>
        <v>2</v>
      </c>
      <c r="F6875" t="b">
        <v>0</v>
      </c>
      <c r="G6875" t="s">
        <v>61</v>
      </c>
      <c r="H6875">
        <v>10</v>
      </c>
      <c r="I6875">
        <v>45</v>
      </c>
      <c r="J6875" t="s">
        <v>53</v>
      </c>
      <c r="K6875" t="s">
        <v>87</v>
      </c>
      <c r="L6875" t="str">
        <f>_xlfn.XLOOKUP(Table1[[#This Row],[TeamFavoriteID]],Table2[team_id],Table2[team_name],_xlfn.XLOOKUP(Table1[[#This Row],[TeamFavoriteID]],Table2[team_id_pfr],Table2[team_name],"Even"))</f>
        <v>San Francisco 49ers</v>
      </c>
      <c r="M6875">
        <v>-4.5</v>
      </c>
      <c r="N6875">
        <f>IF(Table1[[#This Row],[TeamFavorite]]=Table1[[#This Row],[TeamHome]],Table1[[#This Row],[ScoreAway]]-Table1[[#This Row],[ScoreHome]],Table1[[#This Row],[ScoreHome]]-Table1[[#This Row],[ScoreAway]])</f>
        <v>-35</v>
      </c>
      <c r="O6875">
        <f>IF(Table1[[#This Row],[SpreadActual]]&lt;Table1[[#This Row],[SpreadFavorite]],1,0)</f>
        <v>1</v>
      </c>
      <c r="P6875">
        <v>43.5</v>
      </c>
      <c r="Q6875" t="s">
        <v>165</v>
      </c>
      <c r="R6875" t="b">
        <v>0</v>
      </c>
      <c r="S6875">
        <v>78</v>
      </c>
      <c r="T6875">
        <v>10</v>
      </c>
      <c r="U6875">
        <v>69</v>
      </c>
    </row>
    <row r="6876" spans="1:22" x14ac:dyDescent="0.2">
      <c r="A6876" s="1">
        <v>36058</v>
      </c>
      <c r="B6876">
        <v>1998</v>
      </c>
      <c r="C6876">
        <f>_xlfn.MAXIFS(Table1[ScheduleWeekWritten],Table1[ScheduleSeason],Table1[[#This Row],[ScheduleSeason]])</f>
        <v>17</v>
      </c>
      <c r="D6876">
        <v>3</v>
      </c>
      <c r="E6876" cm="1">
        <f t="array" ref="E6876">_xlfn.XLOOKUP(Table1[[#This Row],[ScheduleWeekWritten]],Table3[Game],100+Table3[Increase],Table1[[#This Row],[ScheduleWeekWritten]])</f>
        <v>3</v>
      </c>
      <c r="F6876" t="b">
        <v>0</v>
      </c>
      <c r="G6876" t="s">
        <v>149</v>
      </c>
      <c r="H6876">
        <v>17</v>
      </c>
      <c r="I6876">
        <v>3</v>
      </c>
      <c r="J6876" t="s">
        <v>58</v>
      </c>
      <c r="K6876" t="s">
        <v>59</v>
      </c>
      <c r="L6876" t="str">
        <f>_xlfn.XLOOKUP(Table1[[#This Row],[TeamFavoriteID]],Table2[team_id],Table2[team_name],_xlfn.XLOOKUP(Table1[[#This Row],[TeamFavoriteID]],Table2[team_id_pfr],Table2[team_name],"Even"))</f>
        <v>Arizona Cardinals</v>
      </c>
      <c r="M6876">
        <v>-4.5</v>
      </c>
      <c r="N6876">
        <f>IF(Table1[[#This Row],[TeamFavorite]]=Table1[[#This Row],[TeamHome]],Table1[[#This Row],[ScoreAway]]-Table1[[#This Row],[ScoreHome]],Table1[[#This Row],[ScoreHome]]-Table1[[#This Row],[ScoreAway]])</f>
        <v>-14</v>
      </c>
      <c r="O6876">
        <f>IF(Table1[[#This Row],[SpreadActual]]&lt;Table1[[#This Row],[SpreadFavorite]],1,0)</f>
        <v>1</v>
      </c>
      <c r="P6876">
        <v>39</v>
      </c>
      <c r="Q6876" t="s">
        <v>150</v>
      </c>
      <c r="R6876" t="b">
        <v>0</v>
      </c>
      <c r="S6876">
        <v>90</v>
      </c>
      <c r="T6876">
        <v>7</v>
      </c>
      <c r="U6876">
        <v>27</v>
      </c>
    </row>
    <row r="6877" spans="1:22" x14ac:dyDescent="0.2">
      <c r="A6877" s="1">
        <v>36058</v>
      </c>
      <c r="B6877">
        <v>1998</v>
      </c>
      <c r="C6877">
        <f>_xlfn.MAXIFS(Table1[ScheduleWeekWritten],Table1[ScheduleSeason],Table1[[#This Row],[ScheduleSeason]])</f>
        <v>17</v>
      </c>
      <c r="D6877">
        <v>3</v>
      </c>
      <c r="E6877" cm="1">
        <f t="array" ref="E6877">_xlfn.XLOOKUP(Table1[[#This Row],[ScheduleWeekWritten]],Table3[Game],100+Table3[Increase],Table1[[#This Row],[ScheduleWeekWritten]])</f>
        <v>3</v>
      </c>
      <c r="F6877" t="b">
        <v>0</v>
      </c>
      <c r="G6877" t="s">
        <v>28</v>
      </c>
      <c r="H6877">
        <v>33</v>
      </c>
      <c r="I6877">
        <v>34</v>
      </c>
      <c r="J6877" t="s">
        <v>153</v>
      </c>
      <c r="K6877" t="s">
        <v>43</v>
      </c>
      <c r="L6877" t="str">
        <f>_xlfn.XLOOKUP(Table1[[#This Row],[TeamFavoriteID]],Table2[team_id],Table2[team_name],_xlfn.XLOOKUP(Table1[[#This Row],[TeamFavoriteID]],Table2[team_id_pfr],Table2[team_name],"Even"))</f>
        <v>Buffalo Bills</v>
      </c>
      <c r="M6877">
        <v>-4.5</v>
      </c>
      <c r="N6877">
        <f>IF(Table1[[#This Row],[TeamFavorite]]=Table1[[#This Row],[TeamHome]],Table1[[#This Row],[ScoreAway]]-Table1[[#This Row],[ScoreHome]],Table1[[#This Row],[ScoreHome]]-Table1[[#This Row],[ScoreAway]])</f>
        <v>1</v>
      </c>
      <c r="O6877">
        <f>IF(Table1[[#This Row],[SpreadActual]]&lt;Table1[[#This Row],[SpreadFavorite]],1,0)</f>
        <v>0</v>
      </c>
      <c r="P6877">
        <v>38.5</v>
      </c>
      <c r="Q6877" t="s">
        <v>123</v>
      </c>
      <c r="R6877" t="b">
        <v>0</v>
      </c>
      <c r="S6877">
        <v>72</v>
      </c>
      <c r="T6877">
        <v>10</v>
      </c>
      <c r="U6877">
        <v>82</v>
      </c>
    </row>
    <row r="6878" spans="1:22" x14ac:dyDescent="0.2">
      <c r="A6878" s="1">
        <v>36058</v>
      </c>
      <c r="B6878">
        <v>1998</v>
      </c>
      <c r="C6878">
        <f>_xlfn.MAXIFS(Table1[ScheduleWeekWritten],Table1[ScheduleSeason],Table1[[#This Row],[ScheduleSeason]])</f>
        <v>17</v>
      </c>
      <c r="D6878">
        <v>3</v>
      </c>
      <c r="E6878" cm="1">
        <f t="array" ref="E6878">_xlfn.XLOOKUP(Table1[[#This Row],[ScheduleWeekWritten]],Table3[Game],100+Table3[Increase],Table1[[#This Row],[ScheduleWeekWritten]])</f>
        <v>3</v>
      </c>
      <c r="F6878" t="b">
        <v>0</v>
      </c>
      <c r="G6878" t="s">
        <v>101</v>
      </c>
      <c r="H6878">
        <v>6</v>
      </c>
      <c r="I6878">
        <v>13</v>
      </c>
      <c r="J6878" t="s">
        <v>33</v>
      </c>
      <c r="K6878" t="s">
        <v>35</v>
      </c>
      <c r="L6878" t="str">
        <f>_xlfn.XLOOKUP(Table1[[#This Row],[TeamFavoriteID]],Table2[team_id],Table2[team_name],_xlfn.XLOOKUP(Table1[[#This Row],[TeamFavoriteID]],Table2[team_id_pfr],Table2[team_name],"Even"))</f>
        <v>Green Bay Packers</v>
      </c>
      <c r="M6878">
        <v>-7</v>
      </c>
      <c r="N6878">
        <f>IF(Table1[[#This Row],[TeamFavorite]]=Table1[[#This Row],[TeamHome]],Table1[[#This Row],[ScoreAway]]-Table1[[#This Row],[ScoreHome]],Table1[[#This Row],[ScoreHome]]-Table1[[#This Row],[ScoreAway]])</f>
        <v>-7</v>
      </c>
      <c r="O6878">
        <f>IF(Table1[[#This Row],[SpreadActual]]&lt;Table1[[#This Row],[SpreadFavorite]],1,0)</f>
        <v>0</v>
      </c>
      <c r="P6878">
        <v>44.5</v>
      </c>
      <c r="Q6878" t="s">
        <v>111</v>
      </c>
      <c r="R6878" t="b">
        <v>0</v>
      </c>
      <c r="S6878">
        <v>74</v>
      </c>
      <c r="T6878">
        <v>7</v>
      </c>
      <c r="U6878">
        <v>82</v>
      </c>
    </row>
    <row r="6879" spans="1:22" x14ac:dyDescent="0.2">
      <c r="A6879" s="1">
        <v>36058</v>
      </c>
      <c r="B6879">
        <v>1998</v>
      </c>
      <c r="C6879">
        <f>_xlfn.MAXIFS(Table1[ScheduleWeekWritten],Table1[ScheduleSeason],Table1[[#This Row],[ScheduleSeason]])</f>
        <v>17</v>
      </c>
      <c r="D6879">
        <v>3</v>
      </c>
      <c r="E6879" cm="1">
        <f t="array" ref="E6879">_xlfn.XLOOKUP(Table1[[#This Row],[ScheduleWeekWritten]],Table3[Game],100+Table3[Increase],Table1[[#This Row],[ScheduleWeekWritten]])</f>
        <v>3</v>
      </c>
      <c r="F6879" t="b">
        <v>0</v>
      </c>
      <c r="G6879" t="s">
        <v>154</v>
      </c>
      <c r="H6879">
        <v>24</v>
      </c>
      <c r="I6879">
        <v>10</v>
      </c>
      <c r="J6879" t="s">
        <v>158</v>
      </c>
      <c r="K6879" t="s">
        <v>161</v>
      </c>
      <c r="L6879" t="str">
        <f>_xlfn.XLOOKUP(Table1[[#This Row],[TeamFavoriteID]],Table2[team_id],Table2[team_name],_xlfn.XLOOKUP(Table1[[#This Row],[TeamFavoriteID]],Table2[team_id_pfr],Table2[team_name],"Even"))</f>
        <v>Jacksonville Jaguars</v>
      </c>
      <c r="M6879">
        <v>-7</v>
      </c>
      <c r="N6879">
        <f>IF(Table1[[#This Row],[TeamFavorite]]=Table1[[#This Row],[TeamHome]],Table1[[#This Row],[ScoreAway]]-Table1[[#This Row],[ScoreHome]],Table1[[#This Row],[ScoreHome]]-Table1[[#This Row],[ScoreAway]])</f>
        <v>-14</v>
      </c>
      <c r="O6879">
        <f>IF(Table1[[#This Row],[SpreadActual]]&lt;Table1[[#This Row],[SpreadFavorite]],1,0)</f>
        <v>1</v>
      </c>
      <c r="P6879">
        <v>42</v>
      </c>
      <c r="Q6879" t="s">
        <v>155</v>
      </c>
      <c r="R6879" t="b">
        <v>0</v>
      </c>
      <c r="S6879">
        <v>81</v>
      </c>
      <c r="T6879">
        <v>9</v>
      </c>
      <c r="U6879">
        <v>90</v>
      </c>
    </row>
    <row r="6880" spans="1:22" x14ac:dyDescent="0.2">
      <c r="A6880" s="1">
        <v>36058</v>
      </c>
      <c r="B6880">
        <v>1998</v>
      </c>
      <c r="C6880">
        <f>_xlfn.MAXIFS(Table1[ScheduleWeekWritten],Table1[ScheduleSeason],Table1[[#This Row],[ScheduleSeason]])</f>
        <v>17</v>
      </c>
      <c r="D6880">
        <v>3</v>
      </c>
      <c r="E6880" cm="1">
        <f t="array" ref="E6880">_xlfn.XLOOKUP(Table1[[#This Row],[ScheduleWeekWritten]],Table3[Game],100+Table3[Increase],Table1[[#This Row],[ScheduleWeekWritten]])</f>
        <v>3</v>
      </c>
      <c r="F6880" t="b">
        <v>0</v>
      </c>
      <c r="G6880" t="s">
        <v>42</v>
      </c>
      <c r="H6880">
        <v>23</v>
      </c>
      <c r="I6880">
        <v>7</v>
      </c>
      <c r="J6880" t="s">
        <v>27</v>
      </c>
      <c r="K6880" t="s">
        <v>75</v>
      </c>
      <c r="L6880" t="str">
        <f>_xlfn.XLOOKUP(Table1[[#This Row],[TeamFavoriteID]],Table2[team_id],Table2[team_name],_xlfn.XLOOKUP(Table1[[#This Row],[TeamFavoriteID]],Table2[team_id_pfr],Table2[team_name],"Even"))</f>
        <v>Kansas City Chiefs</v>
      </c>
      <c r="M6880">
        <v>-10</v>
      </c>
      <c r="N6880">
        <f>IF(Table1[[#This Row],[TeamFavorite]]=Table1[[#This Row],[TeamHome]],Table1[[#This Row],[ScoreAway]]-Table1[[#This Row],[ScoreHome]],Table1[[#This Row],[ScoreHome]]-Table1[[#This Row],[ScoreAway]])</f>
        <v>-16</v>
      </c>
      <c r="O6880">
        <f>IF(Table1[[#This Row],[SpreadActual]]&lt;Table1[[#This Row],[SpreadFavorite]],1,0)</f>
        <v>1</v>
      </c>
      <c r="P6880">
        <v>37</v>
      </c>
      <c r="Q6880" t="s">
        <v>117</v>
      </c>
      <c r="R6880" t="b">
        <v>0</v>
      </c>
      <c r="S6880">
        <v>71</v>
      </c>
      <c r="T6880">
        <v>10</v>
      </c>
      <c r="U6880">
        <v>86</v>
      </c>
    </row>
    <row r="6881" spans="1:22" x14ac:dyDescent="0.2">
      <c r="A6881" s="1">
        <v>36058</v>
      </c>
      <c r="B6881">
        <v>1998</v>
      </c>
      <c r="C6881">
        <f>_xlfn.MAXIFS(Table1[ScheduleWeekWritten],Table1[ScheduleSeason],Table1[[#This Row],[ScheduleSeason]])</f>
        <v>17</v>
      </c>
      <c r="D6881">
        <v>3</v>
      </c>
      <c r="E6881" cm="1">
        <f t="array" ref="E6881">_xlfn.XLOOKUP(Table1[[#This Row],[ScheduleWeekWritten]],Table3[Game],100+Table3[Increase],Table1[[#This Row],[ScheduleWeekWritten]])</f>
        <v>3</v>
      </c>
      <c r="F6881" t="b">
        <v>0</v>
      </c>
      <c r="G6881" t="s">
        <v>19</v>
      </c>
      <c r="H6881">
        <v>21</v>
      </c>
      <c r="I6881">
        <v>0</v>
      </c>
      <c r="J6881" t="s">
        <v>49</v>
      </c>
      <c r="K6881" t="s">
        <v>91</v>
      </c>
      <c r="L6881" t="str">
        <f>_xlfn.XLOOKUP(Table1[[#This Row],[TeamFavoriteID]],Table2[team_id],Table2[team_name],_xlfn.XLOOKUP(Table1[[#This Row],[TeamFavoriteID]],Table2[team_id_pfr],Table2[team_name],"Even"))</f>
        <v>Miami Dolphins</v>
      </c>
      <c r="M6881">
        <v>-2.5</v>
      </c>
      <c r="N6881">
        <f>IF(Table1[[#This Row],[TeamFavorite]]=Table1[[#This Row],[TeamHome]],Table1[[#This Row],[ScoreAway]]-Table1[[#This Row],[ScoreHome]],Table1[[#This Row],[ScoreHome]]-Table1[[#This Row],[ScoreAway]])</f>
        <v>-21</v>
      </c>
      <c r="O6881">
        <f>IF(Table1[[#This Row],[SpreadActual]]&lt;Table1[[#This Row],[SpreadFavorite]],1,0)</f>
        <v>1</v>
      </c>
      <c r="P6881">
        <v>37.5</v>
      </c>
      <c r="Q6881" t="s">
        <v>143</v>
      </c>
      <c r="R6881" t="b">
        <v>0</v>
      </c>
      <c r="S6881">
        <v>84</v>
      </c>
      <c r="T6881">
        <v>8</v>
      </c>
      <c r="U6881">
        <v>80</v>
      </c>
    </row>
    <row r="6882" spans="1:22" x14ac:dyDescent="0.2">
      <c r="A6882" s="1">
        <v>36058</v>
      </c>
      <c r="B6882">
        <v>1998</v>
      </c>
      <c r="C6882">
        <f>_xlfn.MAXIFS(Table1[ScheduleWeekWritten],Table1[ScheduleSeason],Table1[[#This Row],[ScheduleSeason]])</f>
        <v>17</v>
      </c>
      <c r="D6882">
        <v>3</v>
      </c>
      <c r="E6882" cm="1">
        <f t="array" ref="E6882">_xlfn.XLOOKUP(Table1[[#This Row],[ScheduleWeekWritten]],Table3[Game],100+Table3[Increase],Table1[[#This Row],[ScheduleWeekWritten]])</f>
        <v>3</v>
      </c>
      <c r="F6882" t="b">
        <v>0</v>
      </c>
      <c r="G6882" t="s">
        <v>54</v>
      </c>
      <c r="H6882">
        <v>29</v>
      </c>
      <c r="I6882">
        <v>6</v>
      </c>
      <c r="J6882" t="s">
        <v>45</v>
      </c>
      <c r="K6882" t="s">
        <v>55</v>
      </c>
      <c r="L6882" t="str">
        <f>_xlfn.XLOOKUP(Table1[[#This Row],[TeamFavoriteID]],Table2[team_id],Table2[team_name],_xlfn.XLOOKUP(Table1[[#This Row],[TeamFavoriteID]],Table2[team_id_pfr],Table2[team_name],"Even"))</f>
        <v>Minnesota Vikings</v>
      </c>
      <c r="M6882">
        <v>-6.5</v>
      </c>
      <c r="N6882">
        <f>IF(Table1[[#This Row],[TeamFavorite]]=Table1[[#This Row],[TeamHome]],Table1[[#This Row],[ScoreAway]]-Table1[[#This Row],[ScoreHome]],Table1[[#This Row],[ScoreHome]]-Table1[[#This Row],[ScoreAway]])</f>
        <v>-23</v>
      </c>
      <c r="O6882">
        <f>IF(Table1[[#This Row],[SpreadActual]]&lt;Table1[[#This Row],[SpreadFavorite]],1,0)</f>
        <v>1</v>
      </c>
      <c r="P6882">
        <v>44</v>
      </c>
      <c r="Q6882" t="s">
        <v>137</v>
      </c>
      <c r="R6882" t="b">
        <v>0</v>
      </c>
      <c r="S6882">
        <v>72</v>
      </c>
      <c r="T6882">
        <v>0</v>
      </c>
      <c r="V6882" t="s">
        <v>103</v>
      </c>
    </row>
    <row r="6883" spans="1:22" x14ac:dyDescent="0.2">
      <c r="A6883" s="1">
        <v>36058</v>
      </c>
      <c r="B6883">
        <v>1998</v>
      </c>
      <c r="C6883">
        <f>_xlfn.MAXIFS(Table1[ScheduleWeekWritten],Table1[ScheduleSeason],Table1[[#This Row],[ScheduleSeason]])</f>
        <v>17</v>
      </c>
      <c r="D6883">
        <v>3</v>
      </c>
      <c r="E6883" cm="1">
        <f t="array" ref="E6883">_xlfn.XLOOKUP(Table1[[#This Row],[ScheduleWeekWritten]],Table3[Game],100+Table3[Increase],Table1[[#This Row],[ScheduleWeekWritten]])</f>
        <v>3</v>
      </c>
      <c r="F6883" t="b">
        <v>0</v>
      </c>
      <c r="G6883" t="s">
        <v>115</v>
      </c>
      <c r="H6883">
        <v>27</v>
      </c>
      <c r="I6883">
        <v>16</v>
      </c>
      <c r="J6883" t="s">
        <v>163</v>
      </c>
      <c r="K6883" t="s">
        <v>70</v>
      </c>
      <c r="L6883" t="str">
        <f>_xlfn.XLOOKUP(Table1[[#This Row],[TeamFavoriteID]],Table2[team_id],Table2[team_name],_xlfn.XLOOKUP(Table1[[#This Row],[TeamFavoriteID]],Table2[team_id_pfr],Table2[team_name],"Even"))</f>
        <v>Boston Patriots</v>
      </c>
      <c r="M6883">
        <v>-6.5</v>
      </c>
      <c r="N6883">
        <f>IF(Table1[[#This Row],[TeamFavorite]]=Table1[[#This Row],[TeamHome]],Table1[[#This Row],[ScoreAway]]-Table1[[#This Row],[ScoreHome]],Table1[[#This Row],[ScoreHome]]-Table1[[#This Row],[ScoreAway]])</f>
        <v>11</v>
      </c>
      <c r="O6883">
        <f>IF(Table1[[#This Row],[SpreadActual]]&lt;Table1[[#This Row],[SpreadFavorite]],1,0)</f>
        <v>0</v>
      </c>
      <c r="P6883">
        <v>40</v>
      </c>
      <c r="Q6883" t="s">
        <v>116</v>
      </c>
      <c r="R6883" t="b">
        <v>0</v>
      </c>
      <c r="S6883">
        <v>68</v>
      </c>
      <c r="T6883">
        <v>10</v>
      </c>
      <c r="U6883">
        <v>87</v>
      </c>
    </row>
    <row r="6884" spans="1:22" x14ac:dyDescent="0.2">
      <c r="A6884" s="1">
        <v>36058</v>
      </c>
      <c r="B6884">
        <v>1998</v>
      </c>
      <c r="C6884">
        <f>_xlfn.MAXIFS(Table1[ScheduleWeekWritten],Table1[ScheduleSeason],Table1[[#This Row],[ScheduleSeason]])</f>
        <v>17</v>
      </c>
      <c r="D6884">
        <v>3</v>
      </c>
      <c r="E6884" cm="1">
        <f t="array" ref="E6884">_xlfn.XLOOKUP(Table1[[#This Row],[ScheduleWeekWritten]],Table3[Game],100+Table3[Increase],Table1[[#This Row],[ScheduleWeekWritten]])</f>
        <v>3</v>
      </c>
      <c r="F6884" t="b">
        <v>0</v>
      </c>
      <c r="G6884" t="s">
        <v>31</v>
      </c>
      <c r="H6884">
        <v>44</v>
      </c>
      <c r="I6884">
        <v>6</v>
      </c>
      <c r="J6884" t="s">
        <v>140</v>
      </c>
      <c r="K6884" t="s">
        <v>32</v>
      </c>
      <c r="L6884" t="str">
        <f>_xlfn.XLOOKUP(Table1[[#This Row],[TeamFavoriteID]],Table2[team_id],Table2[team_name],_xlfn.XLOOKUP(Table1[[#This Row],[TeamFavoriteID]],Table2[team_id_pfr],Table2[team_name],"Even"))</f>
        <v>New York Jets</v>
      </c>
      <c r="M6884">
        <v>-9</v>
      </c>
      <c r="N6884">
        <f>IF(Table1[[#This Row],[TeamFavorite]]=Table1[[#This Row],[TeamHome]],Table1[[#This Row],[ScoreAway]]-Table1[[#This Row],[ScoreHome]],Table1[[#This Row],[ScoreHome]]-Table1[[#This Row],[ScoreAway]])</f>
        <v>-38</v>
      </c>
      <c r="O6884">
        <f>IF(Table1[[#This Row],[SpreadActual]]&lt;Table1[[#This Row],[SpreadFavorite]],1,0)</f>
        <v>1</v>
      </c>
      <c r="P6884">
        <v>40.5</v>
      </c>
      <c r="Q6884" t="s">
        <v>126</v>
      </c>
      <c r="R6884" t="b">
        <v>0</v>
      </c>
      <c r="S6884">
        <v>73</v>
      </c>
      <c r="T6884">
        <v>8</v>
      </c>
      <c r="U6884">
        <v>76</v>
      </c>
    </row>
    <row r="6885" spans="1:22" x14ac:dyDescent="0.2">
      <c r="A6885" s="1">
        <v>36058</v>
      </c>
      <c r="B6885">
        <v>1998</v>
      </c>
      <c r="C6885">
        <f>_xlfn.MAXIFS(Table1[ScheduleWeekWritten],Table1[ScheduleSeason],Table1[[#This Row],[ScheduleSeason]])</f>
        <v>17</v>
      </c>
      <c r="D6885">
        <v>3</v>
      </c>
      <c r="E6885" cm="1">
        <f t="array" ref="E6885">_xlfn.XLOOKUP(Table1[[#This Row],[ScheduleWeekWritten]],Table3[Game],100+Table3[Increase],Table1[[#This Row],[ScheduleWeekWritten]])</f>
        <v>3</v>
      </c>
      <c r="F6885" t="b">
        <v>0</v>
      </c>
      <c r="G6885" t="s">
        <v>20</v>
      </c>
      <c r="H6885">
        <v>17</v>
      </c>
      <c r="I6885">
        <v>34</v>
      </c>
      <c r="J6885" t="s">
        <v>24</v>
      </c>
      <c r="K6885" t="s">
        <v>88</v>
      </c>
      <c r="L6885" t="str">
        <f>_xlfn.XLOOKUP(Table1[[#This Row],[TeamFavoriteID]],Table2[team_id],Table2[team_name],_xlfn.XLOOKUP(Table1[[#This Row],[TeamFavoriteID]],Table2[team_id_pfr],Table2[team_name],"Even"))</f>
        <v>Denver Broncos</v>
      </c>
      <c r="M6885">
        <v>-7</v>
      </c>
      <c r="N6885">
        <f>IF(Table1[[#This Row],[TeamFavorite]]=Table1[[#This Row],[TeamHome]],Table1[[#This Row],[ScoreAway]]-Table1[[#This Row],[ScoreHome]],Table1[[#This Row],[ScoreHome]]-Table1[[#This Row],[ScoreAway]])</f>
        <v>-17</v>
      </c>
      <c r="O6885">
        <f>IF(Table1[[#This Row],[SpreadActual]]&lt;Table1[[#This Row],[SpreadFavorite]],1,0)</f>
        <v>1</v>
      </c>
      <c r="P6885">
        <v>45</v>
      </c>
      <c r="Q6885" t="s">
        <v>76</v>
      </c>
      <c r="R6885" t="b">
        <v>0</v>
      </c>
      <c r="S6885">
        <v>64</v>
      </c>
      <c r="T6885">
        <v>10</v>
      </c>
      <c r="U6885">
        <v>68</v>
      </c>
    </row>
    <row r="6886" spans="1:22" x14ac:dyDescent="0.2">
      <c r="A6886" s="1">
        <v>36058</v>
      </c>
      <c r="B6886">
        <v>1998</v>
      </c>
      <c r="C6886">
        <f>_xlfn.MAXIFS(Table1[ScheduleWeekWritten],Table1[ScheduleSeason],Table1[[#This Row],[ScheduleSeason]])</f>
        <v>17</v>
      </c>
      <c r="D6886">
        <v>3</v>
      </c>
      <c r="E6886" cm="1">
        <f t="array" ref="E6886">_xlfn.XLOOKUP(Table1[[#This Row],[ScheduleWeekWritten]],Table3[Game],100+Table3[Increase],Table1[[#This Row],[ScheduleWeekWritten]])</f>
        <v>3</v>
      </c>
      <c r="F6886" t="b">
        <v>0</v>
      </c>
      <c r="G6886" t="s">
        <v>128</v>
      </c>
      <c r="H6886">
        <v>24</v>
      </c>
      <c r="I6886">
        <v>14</v>
      </c>
      <c r="J6886" t="s">
        <v>61</v>
      </c>
      <c r="K6886" t="s">
        <v>132</v>
      </c>
      <c r="L6886" t="str">
        <f>_xlfn.XLOOKUP(Table1[[#This Row],[TeamFavoriteID]],Table2[team_id],Table2[team_name],_xlfn.XLOOKUP(Table1[[#This Row],[TeamFavoriteID]],Table2[team_id_pfr],Table2[team_name],"Even"))</f>
        <v>Seattle Seahawks</v>
      </c>
      <c r="M6886">
        <v>-8.5</v>
      </c>
      <c r="N6886">
        <f>IF(Table1[[#This Row],[TeamFavorite]]=Table1[[#This Row],[TeamHome]],Table1[[#This Row],[ScoreAway]]-Table1[[#This Row],[ScoreHome]],Table1[[#This Row],[ScoreHome]]-Table1[[#This Row],[ScoreAway]])</f>
        <v>-10</v>
      </c>
      <c r="O6886">
        <f>IF(Table1[[#This Row],[SpreadActual]]&lt;Table1[[#This Row],[SpreadFavorite]],1,0)</f>
        <v>1</v>
      </c>
      <c r="P6886">
        <v>43</v>
      </c>
      <c r="Q6886" t="s">
        <v>129</v>
      </c>
      <c r="R6886" t="b">
        <v>0</v>
      </c>
      <c r="S6886">
        <v>72</v>
      </c>
      <c r="T6886">
        <v>0</v>
      </c>
      <c r="V6886" t="s">
        <v>103</v>
      </c>
    </row>
    <row r="6887" spans="1:22" x14ac:dyDescent="0.2">
      <c r="A6887" s="1">
        <v>36058</v>
      </c>
      <c r="B6887">
        <v>1998</v>
      </c>
      <c r="C6887">
        <f>_xlfn.MAXIFS(Table1[ScheduleWeekWritten],Table1[ScheduleSeason],Table1[[#This Row],[ScheduleSeason]])</f>
        <v>17</v>
      </c>
      <c r="D6887">
        <v>3</v>
      </c>
      <c r="E6887" cm="1">
        <f t="array" ref="E6887">_xlfn.XLOOKUP(Table1[[#This Row],[ScheduleWeekWritten]],Table3[Game],100+Table3[Increase],Table1[[#This Row],[ScheduleWeekWritten]])</f>
        <v>3</v>
      </c>
      <c r="F6887" t="b">
        <v>0</v>
      </c>
      <c r="G6887" t="s">
        <v>127</v>
      </c>
      <c r="H6887">
        <v>27</v>
      </c>
      <c r="I6887">
        <v>15</v>
      </c>
      <c r="J6887" t="s">
        <v>46</v>
      </c>
      <c r="K6887" t="s">
        <v>133</v>
      </c>
      <c r="L6887" t="str">
        <f>_xlfn.XLOOKUP(Table1[[#This Row],[TeamFavoriteID]],Table2[team_id],Table2[team_name],_xlfn.XLOOKUP(Table1[[#This Row],[TeamFavoriteID]],Table2[team_id_pfr],Table2[team_name],"Even"))</f>
        <v>Tampa Bay Buccaneers</v>
      </c>
      <c r="M6887">
        <v>-7.5</v>
      </c>
      <c r="N6887">
        <f>IF(Table1[[#This Row],[TeamFavorite]]=Table1[[#This Row],[TeamHome]],Table1[[#This Row],[ScoreAway]]-Table1[[#This Row],[ScoreHome]],Table1[[#This Row],[ScoreHome]]-Table1[[#This Row],[ScoreAway]])</f>
        <v>-12</v>
      </c>
      <c r="O6887">
        <f>IF(Table1[[#This Row],[SpreadActual]]&lt;Table1[[#This Row],[SpreadFavorite]],1,0)</f>
        <v>1</v>
      </c>
      <c r="P6887">
        <v>37</v>
      </c>
      <c r="Q6887" t="s">
        <v>168</v>
      </c>
      <c r="R6887" t="b">
        <v>0</v>
      </c>
      <c r="S6887">
        <v>78</v>
      </c>
      <c r="T6887">
        <v>7</v>
      </c>
      <c r="U6887">
        <v>94</v>
      </c>
    </row>
    <row r="6888" spans="1:22" x14ac:dyDescent="0.2">
      <c r="A6888" s="1">
        <v>36059</v>
      </c>
      <c r="B6888">
        <v>1998</v>
      </c>
      <c r="C6888">
        <f>_xlfn.MAXIFS(Table1[ScheduleWeekWritten],Table1[ScheduleSeason],Table1[[#This Row],[ScheduleSeason]])</f>
        <v>17</v>
      </c>
      <c r="D6888">
        <v>3</v>
      </c>
      <c r="E6888" cm="1">
        <f t="array" ref="E6888">_xlfn.XLOOKUP(Table1[[#This Row],[ScheduleWeekWritten]],Table3[Game],100+Table3[Increase],Table1[[#This Row],[ScheduleWeekWritten]])</f>
        <v>3</v>
      </c>
      <c r="F6888" t="b">
        <v>0</v>
      </c>
      <c r="G6888" t="s">
        <v>50</v>
      </c>
      <c r="H6888">
        <v>7</v>
      </c>
      <c r="I6888">
        <v>31</v>
      </c>
      <c r="J6888" t="s">
        <v>67</v>
      </c>
      <c r="K6888" t="s">
        <v>90</v>
      </c>
      <c r="L6888" t="str">
        <f>_xlfn.XLOOKUP(Table1[[#This Row],[TeamFavoriteID]],Table2[team_id],Table2[team_name],_xlfn.XLOOKUP(Table1[[#This Row],[TeamFavoriteID]],Table2[team_id_pfr],Table2[team_name],"Even"))</f>
        <v>New York Giants</v>
      </c>
      <c r="M6888">
        <v>-4</v>
      </c>
      <c r="N6888">
        <f>IF(Table1[[#This Row],[TeamFavorite]]=Table1[[#This Row],[TeamHome]],Table1[[#This Row],[ScoreAway]]-Table1[[#This Row],[ScoreHome]],Table1[[#This Row],[ScoreHome]]-Table1[[#This Row],[ScoreAway]])</f>
        <v>24</v>
      </c>
      <c r="O6888">
        <f>IF(Table1[[#This Row],[SpreadActual]]&lt;Table1[[#This Row],[SpreadFavorite]],1,0)</f>
        <v>0</v>
      </c>
      <c r="P6888">
        <v>37</v>
      </c>
      <c r="Q6888" t="s">
        <v>126</v>
      </c>
      <c r="R6888" t="b">
        <v>0</v>
      </c>
      <c r="S6888">
        <v>75</v>
      </c>
      <c r="T6888">
        <v>10</v>
      </c>
      <c r="U6888">
        <v>76</v>
      </c>
    </row>
    <row r="6889" spans="1:22" x14ac:dyDescent="0.2">
      <c r="A6889" s="1">
        <v>36065</v>
      </c>
      <c r="B6889">
        <v>1998</v>
      </c>
      <c r="C6889">
        <f>_xlfn.MAXIFS(Table1[ScheduleWeekWritten],Table1[ScheduleSeason],Table1[[#This Row],[ScheduleSeason]])</f>
        <v>17</v>
      </c>
      <c r="D6889">
        <v>4</v>
      </c>
      <c r="E6889" cm="1">
        <f t="array" ref="E6889">_xlfn.XLOOKUP(Table1[[#This Row],[ScheduleWeekWritten]],Table3[Game],100+Table3[Increase],Table1[[#This Row],[ScheduleWeekWritten]])</f>
        <v>4</v>
      </c>
      <c r="F6889" t="b">
        <v>0</v>
      </c>
      <c r="G6889" t="s">
        <v>158</v>
      </c>
      <c r="H6889">
        <v>31</v>
      </c>
      <c r="I6889">
        <v>24</v>
      </c>
      <c r="J6889" t="s">
        <v>101</v>
      </c>
      <c r="K6889" t="s">
        <v>159</v>
      </c>
      <c r="L6889" t="str">
        <f>_xlfn.XLOOKUP(Table1[[#This Row],[TeamFavoriteID]],Table2[team_id],Table2[team_name],_xlfn.XLOOKUP(Table1[[#This Row],[TeamFavoriteID]],Table2[team_id_pfr],Table2[team_name],"Even"))</f>
        <v>Baltimore Ravens</v>
      </c>
      <c r="M6889">
        <v>-4.5</v>
      </c>
      <c r="N6889">
        <f>IF(Table1[[#This Row],[TeamFavorite]]=Table1[[#This Row],[TeamHome]],Table1[[#This Row],[ScoreAway]]-Table1[[#This Row],[ScoreHome]],Table1[[#This Row],[ScoreHome]]-Table1[[#This Row],[ScoreAway]])</f>
        <v>-7</v>
      </c>
      <c r="O6889">
        <f>IF(Table1[[#This Row],[SpreadActual]]&lt;Table1[[#This Row],[SpreadFavorite]],1,0)</f>
        <v>1</v>
      </c>
      <c r="P6889">
        <v>40.5</v>
      </c>
      <c r="Q6889" t="s">
        <v>166</v>
      </c>
      <c r="R6889" t="b">
        <v>0</v>
      </c>
      <c r="S6889">
        <v>79</v>
      </c>
      <c r="T6889">
        <v>11</v>
      </c>
      <c r="U6889">
        <v>60</v>
      </c>
    </row>
    <row r="6890" spans="1:22" x14ac:dyDescent="0.2">
      <c r="A6890" s="1">
        <v>36065</v>
      </c>
      <c r="B6890">
        <v>1998</v>
      </c>
      <c r="C6890">
        <f>_xlfn.MAXIFS(Table1[ScheduleWeekWritten],Table1[ScheduleSeason],Table1[[#This Row],[ScheduleSeason]])</f>
        <v>17</v>
      </c>
      <c r="D6890">
        <v>4</v>
      </c>
      <c r="E6890" cm="1">
        <f t="array" ref="E6890">_xlfn.XLOOKUP(Table1[[#This Row],[ScheduleWeekWritten]],Table3[Game],100+Table3[Increase],Table1[[#This Row],[ScheduleWeekWritten]])</f>
        <v>4</v>
      </c>
      <c r="F6890" t="b">
        <v>0</v>
      </c>
      <c r="G6890" t="s">
        <v>152</v>
      </c>
      <c r="H6890">
        <v>30</v>
      </c>
      <c r="I6890">
        <v>37</v>
      </c>
      <c r="J6890" t="s">
        <v>33</v>
      </c>
      <c r="K6890" t="s">
        <v>35</v>
      </c>
      <c r="L6890" t="str">
        <f>_xlfn.XLOOKUP(Table1[[#This Row],[TeamFavoriteID]],Table2[team_id],Table2[team_name],_xlfn.XLOOKUP(Table1[[#This Row],[TeamFavoriteID]],Table2[team_id_pfr],Table2[team_name],"Even"))</f>
        <v>Green Bay Packers</v>
      </c>
      <c r="M6890">
        <v>-7</v>
      </c>
      <c r="N6890">
        <f>IF(Table1[[#This Row],[TeamFavorite]]=Table1[[#This Row],[TeamHome]],Table1[[#This Row],[ScoreAway]]-Table1[[#This Row],[ScoreHome]],Table1[[#This Row],[ScoreHome]]-Table1[[#This Row],[ScoreAway]])</f>
        <v>-7</v>
      </c>
      <c r="O6890">
        <f>IF(Table1[[#This Row],[SpreadActual]]&lt;Table1[[#This Row],[SpreadFavorite]],1,0)</f>
        <v>0</v>
      </c>
      <c r="P6890">
        <v>37.5</v>
      </c>
      <c r="Q6890" t="s">
        <v>160</v>
      </c>
      <c r="R6890" t="b">
        <v>0</v>
      </c>
      <c r="S6890">
        <v>73</v>
      </c>
      <c r="T6890">
        <v>5</v>
      </c>
      <c r="U6890">
        <v>75</v>
      </c>
    </row>
    <row r="6891" spans="1:22" x14ac:dyDescent="0.2">
      <c r="A6891" s="1">
        <v>36065</v>
      </c>
      <c r="B6891">
        <v>1998</v>
      </c>
      <c r="C6891">
        <f>_xlfn.MAXIFS(Table1[ScheduleWeekWritten],Table1[ScheduleSeason],Table1[[#This Row],[ScheduleSeason]])</f>
        <v>17</v>
      </c>
      <c r="D6891">
        <v>4</v>
      </c>
      <c r="E6891" cm="1">
        <f t="array" ref="E6891">_xlfn.XLOOKUP(Table1[[#This Row],[ScheduleWeekWritten]],Table3[Game],100+Table3[Increase],Table1[[#This Row],[ScheduleWeekWritten]])</f>
        <v>4</v>
      </c>
      <c r="F6891" t="b">
        <v>0</v>
      </c>
      <c r="G6891" t="s">
        <v>46</v>
      </c>
      <c r="H6891">
        <v>28</v>
      </c>
      <c r="I6891">
        <v>31</v>
      </c>
      <c r="J6891" t="s">
        <v>54</v>
      </c>
      <c r="K6891" t="s">
        <v>55</v>
      </c>
      <c r="L6891" t="str">
        <f>_xlfn.XLOOKUP(Table1[[#This Row],[TeamFavoriteID]],Table2[team_id],Table2[team_name],_xlfn.XLOOKUP(Table1[[#This Row],[TeamFavoriteID]],Table2[team_id_pfr],Table2[team_name],"Even"))</f>
        <v>Minnesota Vikings</v>
      </c>
      <c r="M6891">
        <v>-6.5</v>
      </c>
      <c r="N6891">
        <f>IF(Table1[[#This Row],[TeamFavorite]]=Table1[[#This Row],[TeamHome]],Table1[[#This Row],[ScoreAway]]-Table1[[#This Row],[ScoreHome]],Table1[[#This Row],[ScoreHome]]-Table1[[#This Row],[ScoreAway]])</f>
        <v>-3</v>
      </c>
      <c r="O6891">
        <f>IF(Table1[[#This Row],[SpreadActual]]&lt;Table1[[#This Row],[SpreadFavorite]],1,0)</f>
        <v>0</v>
      </c>
      <c r="P6891">
        <v>40</v>
      </c>
      <c r="Q6891" t="s">
        <v>114</v>
      </c>
      <c r="R6891" t="b">
        <v>0</v>
      </c>
      <c r="S6891">
        <v>78</v>
      </c>
      <c r="T6891">
        <v>12</v>
      </c>
      <c r="U6891">
        <v>63</v>
      </c>
    </row>
    <row r="6892" spans="1:22" x14ac:dyDescent="0.2">
      <c r="A6892" s="1">
        <v>36065</v>
      </c>
      <c r="B6892">
        <v>1998</v>
      </c>
      <c r="C6892">
        <f>_xlfn.MAXIFS(Table1[ScheduleWeekWritten],Table1[ScheduleSeason],Table1[[#This Row],[ScheduleSeason]])</f>
        <v>17</v>
      </c>
      <c r="D6892">
        <v>4</v>
      </c>
      <c r="E6892" cm="1">
        <f t="array" ref="E6892">_xlfn.XLOOKUP(Table1[[#This Row],[ScheduleWeekWritten]],Table3[Game],100+Table3[Increase],Table1[[#This Row],[ScheduleWeekWritten]])</f>
        <v>4</v>
      </c>
      <c r="F6892" t="b">
        <v>0</v>
      </c>
      <c r="G6892" t="s">
        <v>67</v>
      </c>
      <c r="H6892">
        <v>12</v>
      </c>
      <c r="I6892">
        <v>13</v>
      </c>
      <c r="J6892" t="s">
        <v>20</v>
      </c>
      <c r="K6892" t="s">
        <v>68</v>
      </c>
      <c r="L6892" t="str">
        <f>_xlfn.XLOOKUP(Table1[[#This Row],[TeamFavoriteID]],Table2[team_id],Table2[team_name],_xlfn.XLOOKUP(Table1[[#This Row],[TeamFavoriteID]],Table2[team_id_pfr],Table2[team_name],"Even"))</f>
        <v>Dallas Cowboys</v>
      </c>
      <c r="M6892">
        <v>-5</v>
      </c>
      <c r="N6892">
        <f>IF(Table1[[#This Row],[TeamFavorite]]=Table1[[#This Row],[TeamHome]],Table1[[#This Row],[ScoreAway]]-Table1[[#This Row],[ScoreHome]],Table1[[#This Row],[ScoreHome]]-Table1[[#This Row],[ScoreAway]])</f>
        <v>1</v>
      </c>
      <c r="O6892">
        <f>IF(Table1[[#This Row],[SpreadActual]]&lt;Table1[[#This Row],[SpreadFavorite]],1,0)</f>
        <v>0</v>
      </c>
      <c r="P6892">
        <v>41.5</v>
      </c>
      <c r="Q6892" t="s">
        <v>119</v>
      </c>
      <c r="R6892" t="b">
        <v>0</v>
      </c>
      <c r="S6892">
        <v>84</v>
      </c>
      <c r="T6892">
        <v>9</v>
      </c>
      <c r="U6892">
        <v>72</v>
      </c>
    </row>
    <row r="6893" spans="1:22" x14ac:dyDescent="0.2">
      <c r="A6893" s="1">
        <v>36065</v>
      </c>
      <c r="B6893">
        <v>1998</v>
      </c>
      <c r="C6893">
        <f>_xlfn.MAXIFS(Table1[ScheduleWeekWritten],Table1[ScheduleSeason],Table1[[#This Row],[ScheduleSeason]])</f>
        <v>17</v>
      </c>
      <c r="D6893">
        <v>4</v>
      </c>
      <c r="E6893" cm="1">
        <f t="array" ref="E6893">_xlfn.XLOOKUP(Table1[[#This Row],[ScheduleWeekWritten]],Table3[Game],100+Table3[Increase],Table1[[#This Row],[ScheduleWeekWritten]])</f>
        <v>4</v>
      </c>
      <c r="F6893" t="b">
        <v>0</v>
      </c>
      <c r="G6893" t="s">
        <v>140</v>
      </c>
      <c r="H6893">
        <v>13</v>
      </c>
      <c r="I6893">
        <v>19</v>
      </c>
      <c r="J6893" t="s">
        <v>95</v>
      </c>
      <c r="K6893" t="s">
        <v>89</v>
      </c>
      <c r="L6893" t="str">
        <f>_xlfn.XLOOKUP(Table1[[#This Row],[TeamFavoriteID]],Table2[team_id],Table2[team_name],_xlfn.XLOOKUP(Table1[[#This Row],[TeamFavoriteID]],Table2[team_id_pfr],Table2[team_name],"Even"))</f>
        <v>Even</v>
      </c>
      <c r="M6893">
        <v>0</v>
      </c>
      <c r="N6893">
        <f>IF(Table1[[#This Row],[TeamFavorite]]=Table1[[#This Row],[TeamHome]],Table1[[#This Row],[ScoreAway]]-Table1[[#This Row],[ScoreHome]],Table1[[#This Row],[ScoreHome]]-Table1[[#This Row],[ScoreAway]])</f>
        <v>-6</v>
      </c>
      <c r="O6893">
        <f>IF(Table1[[#This Row],[SpreadActual]]&lt;Table1[[#This Row],[SpreadFavorite]],1,0)</f>
        <v>1</v>
      </c>
      <c r="P6893">
        <v>35.5</v>
      </c>
      <c r="Q6893" t="s">
        <v>141</v>
      </c>
      <c r="R6893" t="b">
        <v>0</v>
      </c>
      <c r="S6893">
        <v>72</v>
      </c>
      <c r="T6893">
        <v>0</v>
      </c>
      <c r="V6893" t="s">
        <v>103</v>
      </c>
    </row>
    <row r="6894" spans="1:22" x14ac:dyDescent="0.2">
      <c r="A6894" s="1">
        <v>36065</v>
      </c>
      <c r="B6894">
        <v>1998</v>
      </c>
      <c r="C6894">
        <f>_xlfn.MAXIFS(Table1[ScheduleWeekWritten],Table1[ScheduleSeason],Table1[[#This Row],[ScheduleSeason]])</f>
        <v>17</v>
      </c>
      <c r="D6894">
        <v>4</v>
      </c>
      <c r="E6894" cm="1">
        <f t="array" ref="E6894">_xlfn.XLOOKUP(Table1[[#This Row],[ScheduleWeekWritten]],Table3[Game],100+Table3[Increase],Table1[[#This Row],[ScheduleWeekWritten]])</f>
        <v>4</v>
      </c>
      <c r="F6894" t="b">
        <v>0</v>
      </c>
      <c r="G6894" t="s">
        <v>58</v>
      </c>
      <c r="H6894">
        <v>21</v>
      </c>
      <c r="I6894">
        <v>24</v>
      </c>
      <c r="J6894" t="s">
        <v>42</v>
      </c>
      <c r="K6894" t="s">
        <v>75</v>
      </c>
      <c r="L6894" t="str">
        <f>_xlfn.XLOOKUP(Table1[[#This Row],[TeamFavoriteID]],Table2[team_id],Table2[team_name],_xlfn.XLOOKUP(Table1[[#This Row],[TeamFavoriteID]],Table2[team_id_pfr],Table2[team_name],"Even"))</f>
        <v>Kansas City Chiefs</v>
      </c>
      <c r="M6894">
        <v>-8</v>
      </c>
      <c r="N6894">
        <f>IF(Table1[[#This Row],[TeamFavorite]]=Table1[[#This Row],[TeamHome]],Table1[[#This Row],[ScoreAway]]-Table1[[#This Row],[ScoreHome]],Table1[[#This Row],[ScoreHome]]-Table1[[#This Row],[ScoreAway]])</f>
        <v>-3</v>
      </c>
      <c r="O6894">
        <f>IF(Table1[[#This Row],[SpreadActual]]&lt;Table1[[#This Row],[SpreadFavorite]],1,0)</f>
        <v>0</v>
      </c>
      <c r="P6894">
        <v>36</v>
      </c>
      <c r="Q6894" t="s">
        <v>112</v>
      </c>
      <c r="R6894" t="b">
        <v>0</v>
      </c>
      <c r="S6894">
        <v>78</v>
      </c>
      <c r="T6894">
        <v>11</v>
      </c>
      <c r="U6894">
        <v>70</v>
      </c>
    </row>
    <row r="6895" spans="1:22" x14ac:dyDescent="0.2">
      <c r="A6895" s="1">
        <v>36065</v>
      </c>
      <c r="B6895">
        <v>1998</v>
      </c>
      <c r="C6895">
        <f>_xlfn.MAXIFS(Table1[ScheduleWeekWritten],Table1[ScheduleSeason],Table1[[#This Row],[ScheduleSeason]])</f>
        <v>17</v>
      </c>
      <c r="D6895">
        <v>4</v>
      </c>
      <c r="E6895" cm="1">
        <f t="array" ref="E6895">_xlfn.XLOOKUP(Table1[[#This Row],[ScheduleWeekWritten]],Table3[Game],100+Table3[Increase],Table1[[#This Row],[ScheduleWeekWritten]])</f>
        <v>4</v>
      </c>
      <c r="F6895" t="b">
        <v>0</v>
      </c>
      <c r="G6895" t="s">
        <v>49</v>
      </c>
      <c r="H6895">
        <v>13</v>
      </c>
      <c r="I6895">
        <v>10</v>
      </c>
      <c r="J6895" t="s">
        <v>128</v>
      </c>
      <c r="K6895" t="s">
        <v>51</v>
      </c>
      <c r="L6895" t="str">
        <f>_xlfn.XLOOKUP(Table1[[#This Row],[TeamFavoriteID]],Table2[team_id],Table2[team_name],_xlfn.XLOOKUP(Table1[[#This Row],[TeamFavoriteID]],Table2[team_id_pfr],Table2[team_name],"Even"))</f>
        <v>Pittsburgh Steelers</v>
      </c>
      <c r="M6895">
        <v>-3</v>
      </c>
      <c r="N6895">
        <f>IF(Table1[[#This Row],[TeamFavorite]]=Table1[[#This Row],[TeamHome]],Table1[[#This Row],[ScoreAway]]-Table1[[#This Row],[ScoreHome]],Table1[[#This Row],[ScoreHome]]-Table1[[#This Row],[ScoreAway]])</f>
        <v>-3</v>
      </c>
      <c r="O6895">
        <f>IF(Table1[[#This Row],[SpreadActual]]&lt;Table1[[#This Row],[SpreadFavorite]],1,0)</f>
        <v>0</v>
      </c>
      <c r="P6895">
        <v>39.5</v>
      </c>
      <c r="Q6895" t="s">
        <v>113</v>
      </c>
      <c r="R6895" t="b">
        <v>0</v>
      </c>
      <c r="S6895">
        <v>76</v>
      </c>
      <c r="T6895">
        <v>11</v>
      </c>
      <c r="U6895">
        <v>65</v>
      </c>
    </row>
    <row r="6896" spans="1:22" x14ac:dyDescent="0.2">
      <c r="A6896" s="1">
        <v>36065</v>
      </c>
      <c r="B6896">
        <v>1998</v>
      </c>
      <c r="C6896">
        <f>_xlfn.MAXIFS(Table1[ScheduleWeekWritten],Table1[ScheduleSeason],Table1[[#This Row],[ScheduleSeason]])</f>
        <v>17</v>
      </c>
      <c r="D6896">
        <v>4</v>
      </c>
      <c r="E6896" cm="1">
        <f t="array" ref="E6896">_xlfn.XLOOKUP(Table1[[#This Row],[ScheduleWeekWritten]],Table3[Game],100+Table3[Increase],Table1[[#This Row],[ScheduleWeekWritten]])</f>
        <v>4</v>
      </c>
      <c r="F6896" t="b">
        <v>0</v>
      </c>
      <c r="G6896" t="s">
        <v>27</v>
      </c>
      <c r="H6896">
        <v>16</v>
      </c>
      <c r="I6896">
        <v>34</v>
      </c>
      <c r="J6896" t="s">
        <v>50</v>
      </c>
      <c r="K6896" t="s">
        <v>90</v>
      </c>
      <c r="L6896" t="str">
        <f>_xlfn.XLOOKUP(Table1[[#This Row],[TeamFavoriteID]],Table2[team_id],Table2[team_name],_xlfn.XLOOKUP(Table1[[#This Row],[TeamFavoriteID]],Table2[team_id_pfr],Table2[team_name],"Even"))</f>
        <v>New York Giants</v>
      </c>
      <c r="M6896">
        <v>-1</v>
      </c>
      <c r="N6896">
        <f>IF(Table1[[#This Row],[TeamFavorite]]=Table1[[#This Row],[TeamHome]],Table1[[#This Row],[ScoreAway]]-Table1[[#This Row],[ScoreHome]],Table1[[#This Row],[ScoreHome]]-Table1[[#This Row],[ScoreAway]])</f>
        <v>-18</v>
      </c>
      <c r="O6896">
        <f>IF(Table1[[#This Row],[SpreadActual]]&lt;Table1[[#This Row],[SpreadFavorite]],1,0)</f>
        <v>1</v>
      </c>
      <c r="P6896">
        <v>35</v>
      </c>
      <c r="Q6896" t="s">
        <v>94</v>
      </c>
      <c r="R6896" t="b">
        <v>0</v>
      </c>
      <c r="S6896">
        <v>66</v>
      </c>
      <c r="T6896">
        <v>7</v>
      </c>
      <c r="U6896">
        <v>69</v>
      </c>
    </row>
    <row r="6897" spans="1:22" x14ac:dyDescent="0.2">
      <c r="A6897" s="1">
        <v>36065</v>
      </c>
      <c r="B6897">
        <v>1998</v>
      </c>
      <c r="C6897">
        <f>_xlfn.MAXIFS(Table1[ScheduleWeekWritten],Table1[ScheduleSeason],Table1[[#This Row],[ScheduleSeason]])</f>
        <v>17</v>
      </c>
      <c r="D6897">
        <v>4</v>
      </c>
      <c r="E6897" cm="1">
        <f t="array" ref="E6897">_xlfn.XLOOKUP(Table1[[#This Row],[ScheduleWeekWritten]],Table3[Game],100+Table3[Increase],Table1[[#This Row],[ScheduleWeekWritten]])</f>
        <v>4</v>
      </c>
      <c r="F6897" t="b">
        <v>0</v>
      </c>
      <c r="G6897" t="s">
        <v>53</v>
      </c>
      <c r="H6897">
        <v>31</v>
      </c>
      <c r="I6897">
        <v>20</v>
      </c>
      <c r="J6897" t="s">
        <v>38</v>
      </c>
      <c r="K6897" t="s">
        <v>87</v>
      </c>
      <c r="L6897" t="str">
        <f>_xlfn.XLOOKUP(Table1[[#This Row],[TeamFavoriteID]],Table2[team_id],Table2[team_name],_xlfn.XLOOKUP(Table1[[#This Row],[TeamFavoriteID]],Table2[team_id_pfr],Table2[team_name],"Even"))</f>
        <v>San Francisco 49ers</v>
      </c>
      <c r="M6897">
        <v>-11</v>
      </c>
      <c r="N6897">
        <f>IF(Table1[[#This Row],[TeamFavorite]]=Table1[[#This Row],[TeamHome]],Table1[[#This Row],[ScoreAway]]-Table1[[#This Row],[ScoreHome]],Table1[[#This Row],[ScoreHome]]-Table1[[#This Row],[ScoreAway]])</f>
        <v>-11</v>
      </c>
      <c r="O6897">
        <f>IF(Table1[[#This Row],[SpreadActual]]&lt;Table1[[#This Row],[SpreadFavorite]],1,0)</f>
        <v>0</v>
      </c>
      <c r="P6897">
        <v>45</v>
      </c>
      <c r="Q6897" t="s">
        <v>118</v>
      </c>
      <c r="R6897" t="b">
        <v>0</v>
      </c>
      <c r="S6897">
        <v>59</v>
      </c>
      <c r="T6897">
        <v>4</v>
      </c>
      <c r="U6897">
        <v>82</v>
      </c>
    </row>
    <row r="6898" spans="1:22" x14ac:dyDescent="0.2">
      <c r="A6898" s="1">
        <v>36065</v>
      </c>
      <c r="B6898">
        <v>1998</v>
      </c>
      <c r="C6898">
        <f>_xlfn.MAXIFS(Table1[ScheduleWeekWritten],Table1[ScheduleSeason],Table1[[#This Row],[ScheduleSeason]])</f>
        <v>17</v>
      </c>
      <c r="D6898">
        <v>4</v>
      </c>
      <c r="E6898" cm="1">
        <f t="array" ref="E6898">_xlfn.XLOOKUP(Table1[[#This Row],[ScheduleWeekWritten]],Table3[Game],100+Table3[Increase],Table1[[#This Row],[ScheduleWeekWritten]])</f>
        <v>4</v>
      </c>
      <c r="F6898" t="b">
        <v>0</v>
      </c>
      <c r="G6898" t="s">
        <v>153</v>
      </c>
      <c r="H6898">
        <v>17</v>
      </c>
      <c r="I6898">
        <v>20</v>
      </c>
      <c r="J6898" t="s">
        <v>149</v>
      </c>
      <c r="K6898" t="s">
        <v>40</v>
      </c>
      <c r="L6898" t="str">
        <f>_xlfn.XLOOKUP(Table1[[#This Row],[TeamFavoriteID]],Table2[team_id],Table2[team_name],_xlfn.XLOOKUP(Table1[[#This Row],[TeamFavoriteID]],Table2[team_id_pfr],Table2[team_name],"Even"))</f>
        <v>Los Angeles Rams</v>
      </c>
      <c r="M6898">
        <v>-3</v>
      </c>
      <c r="N6898">
        <f>IF(Table1[[#This Row],[TeamFavorite]]=Table1[[#This Row],[TeamHome]],Table1[[#This Row],[ScoreAway]]-Table1[[#This Row],[ScoreHome]],Table1[[#This Row],[ScoreHome]]-Table1[[#This Row],[ScoreAway]])</f>
        <v>-3</v>
      </c>
      <c r="O6898">
        <f>IF(Table1[[#This Row],[SpreadActual]]&lt;Table1[[#This Row],[SpreadFavorite]],1,0)</f>
        <v>0</v>
      </c>
      <c r="P6898">
        <v>41</v>
      </c>
      <c r="Q6898" t="s">
        <v>157</v>
      </c>
      <c r="R6898" t="b">
        <v>0</v>
      </c>
      <c r="S6898">
        <v>72</v>
      </c>
      <c r="T6898">
        <v>0</v>
      </c>
      <c r="V6898" t="s">
        <v>103</v>
      </c>
    </row>
    <row r="6899" spans="1:22" x14ac:dyDescent="0.2">
      <c r="A6899" s="1">
        <v>36065</v>
      </c>
      <c r="B6899">
        <v>1998</v>
      </c>
      <c r="C6899">
        <f>_xlfn.MAXIFS(Table1[ScheduleWeekWritten],Table1[ScheduleSeason],Table1[[#This Row],[ScheduleSeason]])</f>
        <v>17</v>
      </c>
      <c r="D6899">
        <v>4</v>
      </c>
      <c r="E6899" cm="1">
        <f t="array" ref="E6899">_xlfn.XLOOKUP(Table1[[#This Row],[ScheduleWeekWritten]],Table3[Game],100+Table3[Increase],Table1[[#This Row],[ScheduleWeekWritten]])</f>
        <v>4</v>
      </c>
      <c r="F6899" t="b">
        <v>0</v>
      </c>
      <c r="G6899" t="s">
        <v>163</v>
      </c>
      <c r="H6899">
        <v>22</v>
      </c>
      <c r="I6899">
        <v>27</v>
      </c>
      <c r="J6899" t="s">
        <v>154</v>
      </c>
      <c r="K6899" t="s">
        <v>161</v>
      </c>
      <c r="L6899" t="str">
        <f>_xlfn.XLOOKUP(Table1[[#This Row],[TeamFavoriteID]],Table2[team_id],Table2[team_name],_xlfn.XLOOKUP(Table1[[#This Row],[TeamFavoriteID]],Table2[team_id_pfr],Table2[team_name],"Even"))</f>
        <v>Jacksonville Jaguars</v>
      </c>
      <c r="M6899">
        <v>-3</v>
      </c>
      <c r="N6899">
        <f>IF(Table1[[#This Row],[TeamFavorite]]=Table1[[#This Row],[TeamHome]],Table1[[#This Row],[ScoreAway]]-Table1[[#This Row],[ScoreHome]],Table1[[#This Row],[ScoreHome]]-Table1[[#This Row],[ScoreAway]])</f>
        <v>-5</v>
      </c>
      <c r="O6899">
        <f>IF(Table1[[#This Row],[SpreadActual]]&lt;Table1[[#This Row],[SpreadFavorite]],1,0)</f>
        <v>1</v>
      </c>
      <c r="P6899">
        <v>41</v>
      </c>
      <c r="Q6899" t="s">
        <v>167</v>
      </c>
      <c r="R6899" t="b">
        <v>0</v>
      </c>
      <c r="S6899">
        <v>81</v>
      </c>
      <c r="T6899">
        <v>6</v>
      </c>
      <c r="U6899">
        <v>66</v>
      </c>
    </row>
    <row r="6900" spans="1:22" x14ac:dyDescent="0.2">
      <c r="A6900" s="1">
        <v>36065</v>
      </c>
      <c r="B6900">
        <v>1998</v>
      </c>
      <c r="C6900">
        <f>_xlfn.MAXIFS(Table1[ScheduleWeekWritten],Table1[ScheduleSeason],Table1[[#This Row],[ScheduleSeason]])</f>
        <v>17</v>
      </c>
      <c r="D6900">
        <v>4</v>
      </c>
      <c r="E6900" cm="1">
        <f t="array" ref="E6900">_xlfn.XLOOKUP(Table1[[#This Row],[ScheduleWeekWritten]],Table3[Game],100+Table3[Increase],Table1[[#This Row],[ScheduleWeekWritten]])</f>
        <v>4</v>
      </c>
      <c r="F6900" t="b">
        <v>0</v>
      </c>
      <c r="G6900" t="s">
        <v>61</v>
      </c>
      <c r="H6900">
        <v>16</v>
      </c>
      <c r="I6900">
        <v>38</v>
      </c>
      <c r="J6900" t="s">
        <v>24</v>
      </c>
      <c r="K6900" t="s">
        <v>88</v>
      </c>
      <c r="L6900" t="str">
        <f>_xlfn.XLOOKUP(Table1[[#This Row],[TeamFavoriteID]],Table2[team_id],Table2[team_name],_xlfn.XLOOKUP(Table1[[#This Row],[TeamFavoriteID]],Table2[team_id_pfr],Table2[team_name],"Even"))</f>
        <v>Denver Broncos</v>
      </c>
      <c r="M6900">
        <v>-6.5</v>
      </c>
      <c r="N6900">
        <f>IF(Table1[[#This Row],[TeamFavorite]]=Table1[[#This Row],[TeamHome]],Table1[[#This Row],[ScoreAway]]-Table1[[#This Row],[ScoreHome]],Table1[[#This Row],[ScoreHome]]-Table1[[#This Row],[ScoreAway]])</f>
        <v>-22</v>
      </c>
      <c r="O6900">
        <f>IF(Table1[[#This Row],[SpreadActual]]&lt;Table1[[#This Row],[SpreadFavorite]],1,0)</f>
        <v>1</v>
      </c>
      <c r="P6900">
        <v>44</v>
      </c>
      <c r="Q6900" t="s">
        <v>165</v>
      </c>
      <c r="R6900" t="b">
        <v>0</v>
      </c>
      <c r="S6900">
        <v>80</v>
      </c>
      <c r="T6900">
        <v>12</v>
      </c>
      <c r="U6900">
        <v>60</v>
      </c>
    </row>
    <row r="6901" spans="1:22" x14ac:dyDescent="0.2">
      <c r="A6901" s="1">
        <v>36066</v>
      </c>
      <c r="B6901">
        <v>1998</v>
      </c>
      <c r="C6901">
        <f>_xlfn.MAXIFS(Table1[ScheduleWeekWritten],Table1[ScheduleSeason],Table1[[#This Row],[ScheduleSeason]])</f>
        <v>17</v>
      </c>
      <c r="D6901">
        <v>4</v>
      </c>
      <c r="E6901" cm="1">
        <f t="array" ref="E6901">_xlfn.XLOOKUP(Table1[[#This Row],[ScheduleWeekWritten]],Table3[Game],100+Table3[Increase],Table1[[#This Row],[ScheduleWeekWritten]])</f>
        <v>4</v>
      </c>
      <c r="F6901" t="b">
        <v>0</v>
      </c>
      <c r="G6901" t="s">
        <v>45</v>
      </c>
      <c r="H6901">
        <v>27</v>
      </c>
      <c r="I6901">
        <v>6</v>
      </c>
      <c r="J6901" t="s">
        <v>127</v>
      </c>
      <c r="K6901" t="s">
        <v>133</v>
      </c>
      <c r="L6901" t="str">
        <f>_xlfn.XLOOKUP(Table1[[#This Row],[TeamFavoriteID]],Table2[team_id],Table2[team_name],_xlfn.XLOOKUP(Table1[[#This Row],[TeamFavoriteID]],Table2[team_id_pfr],Table2[team_name],"Even"))</f>
        <v>Tampa Bay Buccaneers</v>
      </c>
      <c r="M6901">
        <v>-1.5</v>
      </c>
      <c r="N6901">
        <f>IF(Table1[[#This Row],[TeamFavorite]]=Table1[[#This Row],[TeamHome]],Table1[[#This Row],[ScoreAway]]-Table1[[#This Row],[ScoreHome]],Table1[[#This Row],[ScoreHome]]-Table1[[#This Row],[ScoreAway]])</f>
        <v>21</v>
      </c>
      <c r="O6901">
        <f>IF(Table1[[#This Row],[SpreadActual]]&lt;Table1[[#This Row],[SpreadFavorite]],1,0)</f>
        <v>0</v>
      </c>
      <c r="P6901">
        <v>39.5</v>
      </c>
      <c r="Q6901" t="s">
        <v>125</v>
      </c>
      <c r="R6901" t="b">
        <v>0</v>
      </c>
      <c r="S6901">
        <v>72</v>
      </c>
      <c r="T6901">
        <v>0</v>
      </c>
      <c r="V6901" t="s">
        <v>103</v>
      </c>
    </row>
    <row r="6902" spans="1:22" x14ac:dyDescent="0.2">
      <c r="A6902" s="1">
        <v>36072</v>
      </c>
      <c r="B6902">
        <v>1998</v>
      </c>
      <c r="C6902">
        <f>_xlfn.MAXIFS(Table1[ScheduleWeekWritten],Table1[ScheduleSeason],Table1[[#This Row],[ScheduleSeason]])</f>
        <v>17</v>
      </c>
      <c r="D6902">
        <v>5</v>
      </c>
      <c r="E6902" cm="1">
        <f t="array" ref="E6902">_xlfn.XLOOKUP(Table1[[#This Row],[ScheduleWeekWritten]],Table3[Game],100+Table3[Increase],Table1[[#This Row],[ScheduleWeekWritten]])</f>
        <v>5</v>
      </c>
      <c r="F6902" t="b">
        <v>0</v>
      </c>
      <c r="G6902" t="s">
        <v>149</v>
      </c>
      <c r="H6902">
        <v>20</v>
      </c>
      <c r="I6902">
        <v>23</v>
      </c>
      <c r="J6902" t="s">
        <v>20</v>
      </c>
      <c r="K6902" t="s">
        <v>59</v>
      </c>
      <c r="L6902" t="str">
        <f>_xlfn.XLOOKUP(Table1[[#This Row],[TeamFavoriteID]],Table2[team_id],Table2[team_name],_xlfn.XLOOKUP(Table1[[#This Row],[TeamFavoriteID]],Table2[team_id_pfr],Table2[team_name],"Even"))</f>
        <v>Arizona Cardinals</v>
      </c>
      <c r="M6902">
        <v>-2.5</v>
      </c>
      <c r="N6902">
        <f>IF(Table1[[#This Row],[TeamFavorite]]=Table1[[#This Row],[TeamHome]],Table1[[#This Row],[ScoreAway]]-Table1[[#This Row],[ScoreHome]],Table1[[#This Row],[ScoreHome]]-Table1[[#This Row],[ScoreAway]])</f>
        <v>3</v>
      </c>
      <c r="O6902">
        <f>IF(Table1[[#This Row],[SpreadActual]]&lt;Table1[[#This Row],[SpreadFavorite]],1,0)</f>
        <v>0</v>
      </c>
      <c r="P6902">
        <v>41.5</v>
      </c>
      <c r="Q6902" t="s">
        <v>150</v>
      </c>
      <c r="R6902" t="b">
        <v>0</v>
      </c>
      <c r="S6902">
        <v>80</v>
      </c>
      <c r="T6902">
        <v>10</v>
      </c>
      <c r="U6902">
        <v>31</v>
      </c>
    </row>
    <row r="6903" spans="1:22" x14ac:dyDescent="0.2">
      <c r="A6903" s="1">
        <v>36072</v>
      </c>
      <c r="B6903">
        <v>1998</v>
      </c>
      <c r="C6903">
        <f>_xlfn.MAXIFS(Table1[ScheduleWeekWritten],Table1[ScheduleSeason],Table1[[#This Row],[ScheduleSeason]])</f>
        <v>17</v>
      </c>
      <c r="D6903">
        <v>5</v>
      </c>
      <c r="E6903" cm="1">
        <f t="array" ref="E6903">_xlfn.XLOOKUP(Table1[[#This Row],[ScheduleWeekWritten]],Table3[Game],100+Table3[Increase],Table1[[#This Row],[ScheduleWeekWritten]])</f>
        <v>5</v>
      </c>
      <c r="F6903" t="b">
        <v>0</v>
      </c>
      <c r="G6903" t="s">
        <v>38</v>
      </c>
      <c r="H6903">
        <v>51</v>
      </c>
      <c r="I6903">
        <v>23</v>
      </c>
      <c r="J6903" t="s">
        <v>152</v>
      </c>
      <c r="K6903" t="s">
        <v>109</v>
      </c>
      <c r="L6903" t="str">
        <f>_xlfn.XLOOKUP(Table1[[#This Row],[TeamFavoriteID]],Table2[team_id],Table2[team_name],_xlfn.XLOOKUP(Table1[[#This Row],[TeamFavoriteID]],Table2[team_id_pfr],Table2[team_name],"Even"))</f>
        <v>Atlanta Falcons</v>
      </c>
      <c r="M6903">
        <v>-3</v>
      </c>
      <c r="N6903">
        <f>IF(Table1[[#This Row],[TeamFavorite]]=Table1[[#This Row],[TeamHome]],Table1[[#This Row],[ScoreAway]]-Table1[[#This Row],[ScoreHome]],Table1[[#This Row],[ScoreHome]]-Table1[[#This Row],[ScoreAway]])</f>
        <v>-28</v>
      </c>
      <c r="O6903">
        <f>IF(Table1[[#This Row],[SpreadActual]]&lt;Table1[[#This Row],[SpreadFavorite]],1,0)</f>
        <v>1</v>
      </c>
      <c r="P6903">
        <v>39</v>
      </c>
      <c r="Q6903" t="s">
        <v>148</v>
      </c>
      <c r="R6903" t="b">
        <v>0</v>
      </c>
      <c r="S6903">
        <v>72</v>
      </c>
      <c r="T6903">
        <v>0</v>
      </c>
      <c r="V6903" t="s">
        <v>103</v>
      </c>
    </row>
    <row r="6904" spans="1:22" x14ac:dyDescent="0.2">
      <c r="A6904" s="1">
        <v>36072</v>
      </c>
      <c r="B6904">
        <v>1998</v>
      </c>
      <c r="C6904">
        <f>_xlfn.MAXIFS(Table1[ScheduleWeekWritten],Table1[ScheduleSeason],Table1[[#This Row],[ScheduleSeason]])</f>
        <v>17</v>
      </c>
      <c r="D6904">
        <v>5</v>
      </c>
      <c r="E6904" cm="1">
        <f t="array" ref="E6904">_xlfn.XLOOKUP(Table1[[#This Row],[ScheduleWeekWritten]],Table3[Game],100+Table3[Increase],Table1[[#This Row],[ScheduleWeekWritten]])</f>
        <v>5</v>
      </c>
      <c r="F6904" t="b">
        <v>0</v>
      </c>
      <c r="G6904" t="s">
        <v>28</v>
      </c>
      <c r="H6904">
        <v>26</v>
      </c>
      <c r="I6904">
        <v>21</v>
      </c>
      <c r="J6904" t="s">
        <v>53</v>
      </c>
      <c r="K6904" t="s">
        <v>87</v>
      </c>
      <c r="L6904" t="str">
        <f>_xlfn.XLOOKUP(Table1[[#This Row],[TeamFavoriteID]],Table2[team_id],Table2[team_name],_xlfn.XLOOKUP(Table1[[#This Row],[TeamFavoriteID]],Table2[team_id_pfr],Table2[team_name],"Even"))</f>
        <v>San Francisco 49ers</v>
      </c>
      <c r="M6904">
        <v>-10</v>
      </c>
      <c r="N6904">
        <f>IF(Table1[[#This Row],[TeamFavorite]]=Table1[[#This Row],[TeamHome]],Table1[[#This Row],[ScoreAway]]-Table1[[#This Row],[ScoreHome]],Table1[[#This Row],[ScoreHome]]-Table1[[#This Row],[ScoreAway]])</f>
        <v>5</v>
      </c>
      <c r="O6904">
        <f>IF(Table1[[#This Row],[SpreadActual]]&lt;Table1[[#This Row],[SpreadFavorite]],1,0)</f>
        <v>0</v>
      </c>
      <c r="P6904">
        <v>45</v>
      </c>
      <c r="Q6904" t="s">
        <v>123</v>
      </c>
      <c r="R6904" t="b">
        <v>0</v>
      </c>
      <c r="S6904">
        <v>50</v>
      </c>
      <c r="T6904">
        <v>9</v>
      </c>
      <c r="U6904">
        <v>68</v>
      </c>
    </row>
    <row r="6905" spans="1:22" x14ac:dyDescent="0.2">
      <c r="A6905" s="1">
        <v>36072</v>
      </c>
      <c r="B6905">
        <v>1998</v>
      </c>
      <c r="C6905">
        <f>_xlfn.MAXIFS(Table1[ScheduleWeekWritten],Table1[ScheduleSeason],Table1[[#This Row],[ScheduleSeason]])</f>
        <v>17</v>
      </c>
      <c r="D6905">
        <v>5</v>
      </c>
      <c r="E6905" cm="1">
        <f t="array" ref="E6905">_xlfn.XLOOKUP(Table1[[#This Row],[ScheduleWeekWritten]],Table3[Game],100+Table3[Increase],Table1[[#This Row],[ScheduleWeekWritten]])</f>
        <v>5</v>
      </c>
      <c r="F6905" t="b">
        <v>0</v>
      </c>
      <c r="G6905" t="s">
        <v>46</v>
      </c>
      <c r="H6905">
        <v>31</v>
      </c>
      <c r="I6905">
        <v>27</v>
      </c>
      <c r="J6905" t="s">
        <v>45</v>
      </c>
      <c r="K6905" t="s">
        <v>47</v>
      </c>
      <c r="L6905" t="str">
        <f>_xlfn.XLOOKUP(Table1[[#This Row],[TeamFavoriteID]],Table2[team_id],Table2[team_name],_xlfn.XLOOKUP(Table1[[#This Row],[TeamFavoriteID]],Table2[team_id_pfr],Table2[team_name],"Even"))</f>
        <v>Chicago Bears</v>
      </c>
      <c r="M6905">
        <v>-2</v>
      </c>
      <c r="N6905">
        <f>IF(Table1[[#This Row],[TeamFavorite]]=Table1[[#This Row],[TeamHome]],Table1[[#This Row],[ScoreAway]]-Table1[[#This Row],[ScoreHome]],Table1[[#This Row],[ScoreHome]]-Table1[[#This Row],[ScoreAway]])</f>
        <v>-4</v>
      </c>
      <c r="O6905">
        <f>IF(Table1[[#This Row],[SpreadActual]]&lt;Table1[[#This Row],[SpreadFavorite]],1,0)</f>
        <v>1</v>
      </c>
      <c r="P6905">
        <v>38</v>
      </c>
      <c r="Q6905" t="s">
        <v>114</v>
      </c>
      <c r="R6905" t="b">
        <v>0</v>
      </c>
      <c r="S6905">
        <v>58</v>
      </c>
      <c r="T6905">
        <v>17</v>
      </c>
      <c r="U6905">
        <v>74</v>
      </c>
    </row>
    <row r="6906" spans="1:22" x14ac:dyDescent="0.2">
      <c r="A6906" s="1">
        <v>36072</v>
      </c>
      <c r="B6906">
        <v>1998</v>
      </c>
      <c r="C6906">
        <f>_xlfn.MAXIFS(Table1[ScheduleWeekWritten],Table1[ScheduleSeason],Table1[[#This Row],[ScheduleSeason]])</f>
        <v>17</v>
      </c>
      <c r="D6906">
        <v>5</v>
      </c>
      <c r="E6906" cm="1">
        <f t="array" ref="E6906">_xlfn.XLOOKUP(Table1[[#This Row],[ScheduleWeekWritten]],Table3[Game],100+Table3[Increase],Table1[[#This Row],[ScheduleWeekWritten]])</f>
        <v>5</v>
      </c>
      <c r="F6906" t="b">
        <v>0</v>
      </c>
      <c r="G6906" t="s">
        <v>24</v>
      </c>
      <c r="H6906">
        <v>41</v>
      </c>
      <c r="I6906">
        <v>16</v>
      </c>
      <c r="J6906" t="s">
        <v>58</v>
      </c>
      <c r="K6906" t="s">
        <v>88</v>
      </c>
      <c r="L6906" t="str">
        <f>_xlfn.XLOOKUP(Table1[[#This Row],[TeamFavoriteID]],Table2[team_id],Table2[team_name],_xlfn.XLOOKUP(Table1[[#This Row],[TeamFavoriteID]],Table2[team_id_pfr],Table2[team_name],"Even"))</f>
        <v>Denver Broncos</v>
      </c>
      <c r="M6906">
        <v>-15.5</v>
      </c>
      <c r="N6906">
        <f>IF(Table1[[#This Row],[TeamFavorite]]=Table1[[#This Row],[TeamHome]],Table1[[#This Row],[ScoreAway]]-Table1[[#This Row],[ScoreHome]],Table1[[#This Row],[ScoreHome]]-Table1[[#This Row],[ScoreAway]])</f>
        <v>-25</v>
      </c>
      <c r="O6906">
        <f>IF(Table1[[#This Row],[SpreadActual]]&lt;Table1[[#This Row],[SpreadFavorite]],1,0)</f>
        <v>1</v>
      </c>
      <c r="P6906">
        <v>42.5</v>
      </c>
      <c r="Q6906" t="s">
        <v>71</v>
      </c>
      <c r="R6906" t="b">
        <v>0</v>
      </c>
      <c r="S6906">
        <v>47</v>
      </c>
      <c r="T6906">
        <v>14</v>
      </c>
      <c r="U6906">
        <v>85</v>
      </c>
    </row>
    <row r="6907" spans="1:22" x14ac:dyDescent="0.2">
      <c r="A6907" s="1">
        <v>36072</v>
      </c>
      <c r="B6907">
        <v>1998</v>
      </c>
      <c r="C6907">
        <f>_xlfn.MAXIFS(Table1[ScheduleWeekWritten],Table1[ScheduleSeason],Table1[[#This Row],[ScheduleSeason]])</f>
        <v>17</v>
      </c>
      <c r="D6907">
        <v>5</v>
      </c>
      <c r="E6907" cm="1">
        <f t="array" ref="E6907">_xlfn.XLOOKUP(Table1[[#This Row],[ScheduleWeekWritten]],Table3[Game],100+Table3[Increase],Table1[[#This Row],[ScheduleWeekWritten]])</f>
        <v>5</v>
      </c>
      <c r="F6907" t="b">
        <v>0</v>
      </c>
      <c r="G6907" t="s">
        <v>140</v>
      </c>
      <c r="H6907">
        <v>17</v>
      </c>
      <c r="I6907">
        <v>12</v>
      </c>
      <c r="J6907" t="s">
        <v>27</v>
      </c>
      <c r="K6907" t="s">
        <v>72</v>
      </c>
      <c r="L6907" t="str">
        <f>_xlfn.XLOOKUP(Table1[[#This Row],[TeamFavoriteID]],Table2[team_id],Table2[team_name],_xlfn.XLOOKUP(Table1[[#This Row],[TeamFavoriteID]],Table2[team_id_pfr],Table2[team_name],"Even"))</f>
        <v>Baltimore Colts</v>
      </c>
      <c r="M6907">
        <v>-1</v>
      </c>
      <c r="N6907">
        <f>IF(Table1[[#This Row],[TeamFavorite]]=Table1[[#This Row],[TeamHome]],Table1[[#This Row],[ScoreAway]]-Table1[[#This Row],[ScoreHome]],Table1[[#This Row],[ScoreHome]]-Table1[[#This Row],[ScoreAway]])</f>
        <v>5</v>
      </c>
      <c r="O6907">
        <f>IF(Table1[[#This Row],[SpreadActual]]&lt;Table1[[#This Row],[SpreadFavorite]],1,0)</f>
        <v>0</v>
      </c>
      <c r="P6907">
        <v>36.5</v>
      </c>
      <c r="Q6907" t="s">
        <v>141</v>
      </c>
      <c r="R6907" t="b">
        <v>0</v>
      </c>
      <c r="S6907">
        <v>72</v>
      </c>
      <c r="T6907">
        <v>0</v>
      </c>
      <c r="V6907" t="s">
        <v>103</v>
      </c>
    </row>
    <row r="6908" spans="1:22" x14ac:dyDescent="0.2">
      <c r="A6908" s="1">
        <v>36072</v>
      </c>
      <c r="B6908">
        <v>1998</v>
      </c>
      <c r="C6908">
        <f>_xlfn.MAXIFS(Table1[ScheduleWeekWritten],Table1[ScheduleSeason],Table1[[#This Row],[ScheduleSeason]])</f>
        <v>17</v>
      </c>
      <c r="D6908">
        <v>5</v>
      </c>
      <c r="E6908" cm="1">
        <f t="array" ref="E6908">_xlfn.XLOOKUP(Table1[[#This Row],[ScheduleWeekWritten]],Table3[Game],100+Table3[Increase],Table1[[#This Row],[ScheduleWeekWritten]])</f>
        <v>5</v>
      </c>
      <c r="F6908" t="b">
        <v>0</v>
      </c>
      <c r="G6908" t="s">
        <v>42</v>
      </c>
      <c r="H6908">
        <v>17</v>
      </c>
      <c r="I6908">
        <v>6</v>
      </c>
      <c r="J6908" t="s">
        <v>128</v>
      </c>
      <c r="K6908" t="s">
        <v>75</v>
      </c>
      <c r="L6908" t="str">
        <f>_xlfn.XLOOKUP(Table1[[#This Row],[TeamFavoriteID]],Table2[team_id],Table2[team_name],_xlfn.XLOOKUP(Table1[[#This Row],[TeamFavoriteID]],Table2[team_id_pfr],Table2[team_name],"Even"))</f>
        <v>Kansas City Chiefs</v>
      </c>
      <c r="M6908">
        <v>-4</v>
      </c>
      <c r="N6908">
        <f>IF(Table1[[#This Row],[TeamFavorite]]=Table1[[#This Row],[TeamHome]],Table1[[#This Row],[ScoreAway]]-Table1[[#This Row],[ScoreHome]],Table1[[#This Row],[ScoreHome]]-Table1[[#This Row],[ScoreAway]])</f>
        <v>-11</v>
      </c>
      <c r="O6908">
        <f>IF(Table1[[#This Row],[SpreadActual]]&lt;Table1[[#This Row],[SpreadFavorite]],1,0)</f>
        <v>1</v>
      </c>
      <c r="P6908">
        <v>36.5</v>
      </c>
      <c r="Q6908" t="s">
        <v>117</v>
      </c>
      <c r="R6908" t="b">
        <v>0</v>
      </c>
      <c r="S6908">
        <v>57</v>
      </c>
      <c r="T6908">
        <v>19</v>
      </c>
      <c r="U6908">
        <v>93</v>
      </c>
    </row>
    <row r="6909" spans="1:22" x14ac:dyDescent="0.2">
      <c r="A6909" s="1">
        <v>36072</v>
      </c>
      <c r="B6909">
        <v>1998</v>
      </c>
      <c r="C6909">
        <f>_xlfn.MAXIFS(Table1[ScheduleWeekWritten],Table1[ScheduleSeason],Table1[[#This Row],[ScheduleSeason]])</f>
        <v>17</v>
      </c>
      <c r="D6909">
        <v>5</v>
      </c>
      <c r="E6909" cm="1">
        <f t="array" ref="E6909">_xlfn.XLOOKUP(Table1[[#This Row],[ScheduleWeekWritten]],Table3[Game],100+Table3[Increase],Table1[[#This Row],[ScheduleWeekWritten]])</f>
        <v>5</v>
      </c>
      <c r="F6909" t="b">
        <v>0</v>
      </c>
      <c r="G6909" t="s">
        <v>95</v>
      </c>
      <c r="H6909">
        <v>27</v>
      </c>
      <c r="I6909">
        <v>30</v>
      </c>
      <c r="J6909" t="s">
        <v>115</v>
      </c>
      <c r="K6909" t="s">
        <v>70</v>
      </c>
      <c r="L6909" t="str">
        <f>_xlfn.XLOOKUP(Table1[[#This Row],[TeamFavoriteID]],Table2[team_id],Table2[team_name],_xlfn.XLOOKUP(Table1[[#This Row],[TeamFavoriteID]],Table2[team_id_pfr],Table2[team_name],"Even"))</f>
        <v>Boston Patriots</v>
      </c>
      <c r="M6909">
        <v>-7</v>
      </c>
      <c r="N6909">
        <f>IF(Table1[[#This Row],[TeamFavorite]]=Table1[[#This Row],[TeamHome]],Table1[[#This Row],[ScoreAway]]-Table1[[#This Row],[ScoreHome]],Table1[[#This Row],[ScoreHome]]-Table1[[#This Row],[ScoreAway]])</f>
        <v>-3</v>
      </c>
      <c r="O6909">
        <f>IF(Table1[[#This Row],[SpreadActual]]&lt;Table1[[#This Row],[SpreadFavorite]],1,0)</f>
        <v>0</v>
      </c>
      <c r="P6909">
        <v>36</v>
      </c>
      <c r="Q6909" t="s">
        <v>124</v>
      </c>
      <c r="R6909" t="b">
        <v>0</v>
      </c>
      <c r="S6909">
        <v>72</v>
      </c>
      <c r="T6909">
        <v>0</v>
      </c>
      <c r="V6909" t="s">
        <v>103</v>
      </c>
    </row>
    <row r="6910" spans="1:22" x14ac:dyDescent="0.2">
      <c r="A6910" s="1">
        <v>36072</v>
      </c>
      <c r="B6910">
        <v>1998</v>
      </c>
      <c r="C6910">
        <f>_xlfn.MAXIFS(Table1[ScheduleWeekWritten],Table1[ScheduleSeason],Table1[[#This Row],[ScheduleSeason]])</f>
        <v>17</v>
      </c>
      <c r="D6910">
        <v>5</v>
      </c>
      <c r="E6910" cm="1">
        <f t="array" ref="E6910">_xlfn.XLOOKUP(Table1[[#This Row],[ScheduleWeekWritten]],Table3[Game],100+Table3[Increase],Table1[[#This Row],[ScheduleWeekWritten]])</f>
        <v>5</v>
      </c>
      <c r="F6910" t="b">
        <v>0</v>
      </c>
      <c r="G6910" t="s">
        <v>31</v>
      </c>
      <c r="H6910">
        <v>20</v>
      </c>
      <c r="I6910">
        <v>9</v>
      </c>
      <c r="J6910" t="s">
        <v>19</v>
      </c>
      <c r="K6910" t="s">
        <v>32</v>
      </c>
      <c r="L6910" t="str">
        <f>_xlfn.XLOOKUP(Table1[[#This Row],[TeamFavoriteID]],Table2[team_id],Table2[team_name],_xlfn.XLOOKUP(Table1[[#This Row],[TeamFavoriteID]],Table2[team_id_pfr],Table2[team_name],"Even"))</f>
        <v>New York Jets</v>
      </c>
      <c r="M6910">
        <v>-2.5</v>
      </c>
      <c r="N6910">
        <f>IF(Table1[[#This Row],[TeamFavorite]]=Table1[[#This Row],[TeamHome]],Table1[[#This Row],[ScoreAway]]-Table1[[#This Row],[ScoreHome]],Table1[[#This Row],[ScoreHome]]-Table1[[#This Row],[ScoreAway]])</f>
        <v>-11</v>
      </c>
      <c r="O6910">
        <f>IF(Table1[[#This Row],[SpreadActual]]&lt;Table1[[#This Row],[SpreadFavorite]],1,0)</f>
        <v>1</v>
      </c>
      <c r="P6910">
        <v>40</v>
      </c>
      <c r="Q6910" t="s">
        <v>126</v>
      </c>
      <c r="R6910" t="b">
        <v>0</v>
      </c>
      <c r="S6910">
        <v>55</v>
      </c>
      <c r="T6910">
        <v>8</v>
      </c>
      <c r="U6910">
        <v>70</v>
      </c>
    </row>
    <row r="6911" spans="1:22" x14ac:dyDescent="0.2">
      <c r="A6911" s="1">
        <v>36072</v>
      </c>
      <c r="B6911">
        <v>1998</v>
      </c>
      <c r="C6911">
        <f>_xlfn.MAXIFS(Table1[ScheduleWeekWritten],Table1[ScheduleSeason],Table1[[#This Row],[ScheduleSeason]])</f>
        <v>17</v>
      </c>
      <c r="D6911">
        <v>5</v>
      </c>
      <c r="E6911" cm="1">
        <f t="array" ref="E6911">_xlfn.XLOOKUP(Table1[[#This Row],[ScheduleWeekWritten]],Table3[Game],100+Table3[Increase],Table1[[#This Row],[ScheduleWeekWritten]])</f>
        <v>5</v>
      </c>
      <c r="F6911" t="b">
        <v>0</v>
      </c>
      <c r="G6911" t="s">
        <v>127</v>
      </c>
      <c r="H6911">
        <v>20</v>
      </c>
      <c r="I6911">
        <v>3</v>
      </c>
      <c r="J6911" t="s">
        <v>50</v>
      </c>
      <c r="K6911" t="s">
        <v>133</v>
      </c>
      <c r="L6911" t="str">
        <f>_xlfn.XLOOKUP(Table1[[#This Row],[TeamFavoriteID]],Table2[team_id],Table2[team_name],_xlfn.XLOOKUP(Table1[[#This Row],[TeamFavoriteID]],Table2[team_id_pfr],Table2[team_name],"Even"))</f>
        <v>Tampa Bay Buccaneers</v>
      </c>
      <c r="M6911">
        <v>-4</v>
      </c>
      <c r="N6911">
        <f>IF(Table1[[#This Row],[TeamFavorite]]=Table1[[#This Row],[TeamHome]],Table1[[#This Row],[ScoreAway]]-Table1[[#This Row],[ScoreHome]],Table1[[#This Row],[ScoreHome]]-Table1[[#This Row],[ScoreAway]])</f>
        <v>-17</v>
      </c>
      <c r="O6911">
        <f>IF(Table1[[#This Row],[SpreadActual]]&lt;Table1[[#This Row],[SpreadFavorite]],1,0)</f>
        <v>1</v>
      </c>
      <c r="P6911">
        <v>35</v>
      </c>
      <c r="Q6911" t="s">
        <v>168</v>
      </c>
      <c r="R6911" t="b">
        <v>0</v>
      </c>
      <c r="S6911">
        <v>80</v>
      </c>
      <c r="T6911">
        <v>6</v>
      </c>
      <c r="U6911">
        <v>81</v>
      </c>
    </row>
    <row r="6912" spans="1:22" x14ac:dyDescent="0.2">
      <c r="A6912" s="1">
        <v>36072</v>
      </c>
      <c r="B6912">
        <v>1998</v>
      </c>
      <c r="C6912">
        <f>_xlfn.MAXIFS(Table1[ScheduleWeekWritten],Table1[ScheduleSeason],Table1[[#This Row],[ScheduleSeason]])</f>
        <v>17</v>
      </c>
      <c r="D6912">
        <v>5</v>
      </c>
      <c r="E6912" cm="1">
        <f t="array" ref="E6912">_xlfn.XLOOKUP(Table1[[#This Row],[ScheduleWeekWritten]],Table3[Game],100+Table3[Increase],Table1[[#This Row],[ScheduleWeekWritten]])</f>
        <v>5</v>
      </c>
      <c r="F6912" t="b">
        <v>0</v>
      </c>
      <c r="G6912" t="s">
        <v>61</v>
      </c>
      <c r="H6912">
        <v>10</v>
      </c>
      <c r="I6912">
        <v>31</v>
      </c>
      <c r="J6912" t="s">
        <v>67</v>
      </c>
      <c r="K6912" t="s">
        <v>85</v>
      </c>
      <c r="L6912" t="str">
        <f>_xlfn.XLOOKUP(Table1[[#This Row],[TeamFavoriteID]],Table2[team_id],Table2[team_name],_xlfn.XLOOKUP(Table1[[#This Row],[TeamFavoriteID]],Table2[team_id_pfr],Table2[team_name],"Even"))</f>
        <v>Washington Commanders</v>
      </c>
      <c r="M6912">
        <v>-1</v>
      </c>
      <c r="N6912">
        <f>IF(Table1[[#This Row],[TeamFavorite]]=Table1[[#This Row],[TeamHome]],Table1[[#This Row],[ScoreAway]]-Table1[[#This Row],[ScoreHome]],Table1[[#This Row],[ScoreHome]]-Table1[[#This Row],[ScoreAway]])</f>
        <v>-21</v>
      </c>
      <c r="O6912">
        <f>IF(Table1[[#This Row],[SpreadActual]]&lt;Table1[[#This Row],[SpreadFavorite]],1,0)</f>
        <v>1</v>
      </c>
      <c r="P6912">
        <v>38.5</v>
      </c>
      <c r="Q6912" t="s">
        <v>165</v>
      </c>
      <c r="R6912" t="b">
        <v>0</v>
      </c>
      <c r="S6912">
        <v>56</v>
      </c>
      <c r="T6912">
        <v>13</v>
      </c>
      <c r="U6912">
        <v>88</v>
      </c>
    </row>
    <row r="6913" spans="1:22" x14ac:dyDescent="0.2">
      <c r="A6913" s="1">
        <v>36073</v>
      </c>
      <c r="B6913">
        <v>1998</v>
      </c>
      <c r="C6913">
        <f>_xlfn.MAXIFS(Table1[ScheduleWeekWritten],Table1[ScheduleSeason],Table1[[#This Row],[ScheduleSeason]])</f>
        <v>17</v>
      </c>
      <c r="D6913">
        <v>5</v>
      </c>
      <c r="E6913" cm="1">
        <f t="array" ref="E6913">_xlfn.XLOOKUP(Table1[[#This Row],[ScheduleWeekWritten]],Table3[Game],100+Table3[Increase],Table1[[#This Row],[ScheduleWeekWritten]])</f>
        <v>5</v>
      </c>
      <c r="F6913" t="b">
        <v>0</v>
      </c>
      <c r="G6913" t="s">
        <v>33</v>
      </c>
      <c r="H6913">
        <v>24</v>
      </c>
      <c r="I6913">
        <v>37</v>
      </c>
      <c r="J6913" t="s">
        <v>54</v>
      </c>
      <c r="K6913" t="s">
        <v>35</v>
      </c>
      <c r="L6913" t="str">
        <f>_xlfn.XLOOKUP(Table1[[#This Row],[TeamFavoriteID]],Table2[team_id],Table2[team_name],_xlfn.XLOOKUP(Table1[[#This Row],[TeamFavoriteID]],Table2[team_id_pfr],Table2[team_name],"Even"))</f>
        <v>Green Bay Packers</v>
      </c>
      <c r="M6913">
        <v>-7</v>
      </c>
      <c r="N6913">
        <f>IF(Table1[[#This Row],[TeamFavorite]]=Table1[[#This Row],[TeamHome]],Table1[[#This Row],[ScoreAway]]-Table1[[#This Row],[ScoreHome]],Table1[[#This Row],[ScoreHome]]-Table1[[#This Row],[ScoreAway]])</f>
        <v>13</v>
      </c>
      <c r="O6913">
        <f>IF(Table1[[#This Row],[SpreadActual]]&lt;Table1[[#This Row],[SpreadFavorite]],1,0)</f>
        <v>0</v>
      </c>
      <c r="P6913">
        <v>47</v>
      </c>
      <c r="Q6913" t="s">
        <v>82</v>
      </c>
      <c r="R6913" t="b">
        <v>0</v>
      </c>
      <c r="S6913">
        <v>54</v>
      </c>
      <c r="T6913">
        <v>14</v>
      </c>
      <c r="U6913">
        <v>84</v>
      </c>
    </row>
    <row r="6914" spans="1:22" x14ac:dyDescent="0.2">
      <c r="A6914" s="1">
        <v>36079</v>
      </c>
      <c r="B6914">
        <v>1998</v>
      </c>
      <c r="C6914">
        <f>_xlfn.MAXIFS(Table1[ScheduleWeekWritten],Table1[ScheduleSeason],Table1[[#This Row],[ScheduleSeason]])</f>
        <v>17</v>
      </c>
      <c r="D6914">
        <v>6</v>
      </c>
      <c r="E6914" cm="1">
        <f t="array" ref="E6914">_xlfn.XLOOKUP(Table1[[#This Row],[ScheduleWeekWritten]],Table3[Game],100+Table3[Increase],Table1[[#This Row],[ScheduleWeekWritten]])</f>
        <v>6</v>
      </c>
      <c r="F6914" t="b">
        <v>0</v>
      </c>
      <c r="G6914" t="s">
        <v>149</v>
      </c>
      <c r="H6914">
        <v>20</v>
      </c>
      <c r="I6914">
        <v>7</v>
      </c>
      <c r="J6914" t="s">
        <v>46</v>
      </c>
      <c r="K6914" t="s">
        <v>59</v>
      </c>
      <c r="L6914" t="str">
        <f>_xlfn.XLOOKUP(Table1[[#This Row],[TeamFavoriteID]],Table2[team_id],Table2[team_name],_xlfn.XLOOKUP(Table1[[#This Row],[TeamFavoriteID]],Table2[team_id_pfr],Table2[team_name],"Even"))</f>
        <v>Arizona Cardinals</v>
      </c>
      <c r="M6914">
        <v>-3</v>
      </c>
      <c r="N6914">
        <f>IF(Table1[[#This Row],[TeamFavorite]]=Table1[[#This Row],[TeamHome]],Table1[[#This Row],[ScoreAway]]-Table1[[#This Row],[ScoreHome]],Table1[[#This Row],[ScoreHome]]-Table1[[#This Row],[ScoreAway]])</f>
        <v>-13</v>
      </c>
      <c r="O6914">
        <f>IF(Table1[[#This Row],[SpreadActual]]&lt;Table1[[#This Row],[SpreadFavorite]],1,0)</f>
        <v>1</v>
      </c>
      <c r="P6914">
        <v>42.5</v>
      </c>
      <c r="Q6914" t="s">
        <v>150</v>
      </c>
      <c r="R6914" t="b">
        <v>0</v>
      </c>
      <c r="S6914">
        <v>77</v>
      </c>
      <c r="T6914">
        <v>5</v>
      </c>
      <c r="U6914">
        <v>20</v>
      </c>
    </row>
    <row r="6915" spans="1:22" x14ac:dyDescent="0.2">
      <c r="A6915" s="1">
        <v>36079</v>
      </c>
      <c r="B6915">
        <v>1998</v>
      </c>
      <c r="C6915">
        <f>_xlfn.MAXIFS(Table1[ScheduleWeekWritten],Table1[ScheduleSeason],Table1[[#This Row],[ScheduleSeason]])</f>
        <v>17</v>
      </c>
      <c r="D6915">
        <v>6</v>
      </c>
      <c r="E6915" cm="1">
        <f t="array" ref="E6915">_xlfn.XLOOKUP(Table1[[#This Row],[ScheduleWeekWritten]],Table3[Game],100+Table3[Increase],Table1[[#This Row],[ScheduleWeekWritten]])</f>
        <v>6</v>
      </c>
      <c r="F6915" t="b">
        <v>0</v>
      </c>
      <c r="G6915" t="s">
        <v>158</v>
      </c>
      <c r="H6915">
        <v>8</v>
      </c>
      <c r="I6915">
        <v>12</v>
      </c>
      <c r="J6915" t="s">
        <v>163</v>
      </c>
      <c r="K6915" t="s">
        <v>159</v>
      </c>
      <c r="L6915" t="str">
        <f>_xlfn.XLOOKUP(Table1[[#This Row],[TeamFavoriteID]],Table2[team_id],Table2[team_name],_xlfn.XLOOKUP(Table1[[#This Row],[TeamFavoriteID]],Table2[team_id_pfr],Table2[team_name],"Even"))</f>
        <v>Baltimore Ravens</v>
      </c>
      <c r="M6915">
        <v>-3.5</v>
      </c>
      <c r="N6915">
        <f>IF(Table1[[#This Row],[TeamFavorite]]=Table1[[#This Row],[TeamHome]],Table1[[#This Row],[ScoreAway]]-Table1[[#This Row],[ScoreHome]],Table1[[#This Row],[ScoreHome]]-Table1[[#This Row],[ScoreAway]])</f>
        <v>4</v>
      </c>
      <c r="O6915">
        <f>IF(Table1[[#This Row],[SpreadActual]]&lt;Table1[[#This Row],[SpreadFavorite]],1,0)</f>
        <v>0</v>
      </c>
      <c r="P6915">
        <v>41</v>
      </c>
      <c r="Q6915" t="s">
        <v>166</v>
      </c>
      <c r="R6915" t="b">
        <v>0</v>
      </c>
      <c r="S6915">
        <v>60</v>
      </c>
      <c r="T6915">
        <v>9</v>
      </c>
      <c r="U6915">
        <v>70</v>
      </c>
    </row>
    <row r="6916" spans="1:22" x14ac:dyDescent="0.2">
      <c r="A6916" s="1">
        <v>36079</v>
      </c>
      <c r="B6916">
        <v>1998</v>
      </c>
      <c r="C6916">
        <f>_xlfn.MAXIFS(Table1[ScheduleWeekWritten],Table1[ScheduleSeason],Table1[[#This Row],[ScheduleSeason]])</f>
        <v>17</v>
      </c>
      <c r="D6916">
        <v>6</v>
      </c>
      <c r="E6916" cm="1">
        <f t="array" ref="E6916">_xlfn.XLOOKUP(Table1[[#This Row],[ScheduleWeekWritten]],Table3[Game],100+Table3[Increase],Table1[[#This Row],[ScheduleWeekWritten]])</f>
        <v>6</v>
      </c>
      <c r="F6916" t="b">
        <v>0</v>
      </c>
      <c r="G6916" t="s">
        <v>101</v>
      </c>
      <c r="H6916">
        <v>25</v>
      </c>
      <c r="I6916">
        <v>20</v>
      </c>
      <c r="J6916" t="s">
        <v>49</v>
      </c>
      <c r="K6916" t="s">
        <v>51</v>
      </c>
      <c r="L6916" t="str">
        <f>_xlfn.XLOOKUP(Table1[[#This Row],[TeamFavoriteID]],Table2[team_id],Table2[team_name],_xlfn.XLOOKUP(Table1[[#This Row],[TeamFavoriteID]],Table2[team_id_pfr],Table2[team_name],"Even"))</f>
        <v>Pittsburgh Steelers</v>
      </c>
      <c r="M6916">
        <v>-2.5</v>
      </c>
      <c r="N6916">
        <f>IF(Table1[[#This Row],[TeamFavorite]]=Table1[[#This Row],[TeamHome]],Table1[[#This Row],[ScoreAway]]-Table1[[#This Row],[ScoreHome]],Table1[[#This Row],[ScoreHome]]-Table1[[#This Row],[ScoreAway]])</f>
        <v>5</v>
      </c>
      <c r="O6916">
        <f>IF(Table1[[#This Row],[SpreadActual]]&lt;Table1[[#This Row],[SpreadFavorite]],1,0)</f>
        <v>0</v>
      </c>
      <c r="P6916">
        <v>40.5</v>
      </c>
      <c r="Q6916" t="s">
        <v>111</v>
      </c>
      <c r="R6916" t="b">
        <v>0</v>
      </c>
      <c r="S6916">
        <v>56</v>
      </c>
      <c r="T6916">
        <v>6</v>
      </c>
      <c r="U6916">
        <v>74</v>
      </c>
    </row>
    <row r="6917" spans="1:22" x14ac:dyDescent="0.2">
      <c r="A6917" s="1">
        <v>36079</v>
      </c>
      <c r="B6917">
        <v>1998</v>
      </c>
      <c r="C6917">
        <f>_xlfn.MAXIFS(Table1[ScheduleWeekWritten],Table1[ScheduleSeason],Table1[[#This Row],[ScheduleSeason]])</f>
        <v>17</v>
      </c>
      <c r="D6917">
        <v>6</v>
      </c>
      <c r="E6917" cm="1">
        <f t="array" ref="E6917">_xlfn.XLOOKUP(Table1[[#This Row],[ScheduleWeekWritten]],Table3[Game],100+Table3[Increase],Table1[[#This Row],[ScheduleWeekWritten]])</f>
        <v>6</v>
      </c>
      <c r="F6917" t="b">
        <v>0</v>
      </c>
      <c r="G6917" t="s">
        <v>67</v>
      </c>
      <c r="H6917">
        <v>27</v>
      </c>
      <c r="I6917">
        <v>20</v>
      </c>
      <c r="J6917" t="s">
        <v>152</v>
      </c>
      <c r="K6917" t="s">
        <v>68</v>
      </c>
      <c r="L6917" t="str">
        <f>_xlfn.XLOOKUP(Table1[[#This Row],[TeamFavoriteID]],Table2[team_id],Table2[team_name],_xlfn.XLOOKUP(Table1[[#This Row],[TeamFavoriteID]],Table2[team_id_pfr],Table2[team_name],"Even"))</f>
        <v>Dallas Cowboys</v>
      </c>
      <c r="M6917">
        <v>-7</v>
      </c>
      <c r="N6917">
        <f>IF(Table1[[#This Row],[TeamFavorite]]=Table1[[#This Row],[TeamHome]],Table1[[#This Row],[ScoreAway]]-Table1[[#This Row],[ScoreHome]],Table1[[#This Row],[ScoreHome]]-Table1[[#This Row],[ScoreAway]])</f>
        <v>-7</v>
      </c>
      <c r="O6917">
        <f>IF(Table1[[#This Row],[SpreadActual]]&lt;Table1[[#This Row],[SpreadFavorite]],1,0)</f>
        <v>0</v>
      </c>
      <c r="P6917">
        <v>39</v>
      </c>
      <c r="Q6917" t="s">
        <v>119</v>
      </c>
      <c r="R6917" t="b">
        <v>0</v>
      </c>
      <c r="S6917">
        <v>68</v>
      </c>
      <c r="T6917">
        <v>9</v>
      </c>
      <c r="U6917">
        <v>69</v>
      </c>
    </row>
    <row r="6918" spans="1:22" x14ac:dyDescent="0.2">
      <c r="A6918" s="1">
        <v>36079</v>
      </c>
      <c r="B6918">
        <v>1998</v>
      </c>
      <c r="C6918">
        <f>_xlfn.MAXIFS(Table1[ScheduleWeekWritten],Table1[ScheduleSeason],Table1[[#This Row],[ScheduleSeason]])</f>
        <v>17</v>
      </c>
      <c r="D6918">
        <v>6</v>
      </c>
      <c r="E6918" cm="1">
        <f t="array" ref="E6918">_xlfn.XLOOKUP(Table1[[#This Row],[ScheduleWeekWritten]],Table3[Game],100+Table3[Increase],Table1[[#This Row],[ScheduleWeekWritten]])</f>
        <v>6</v>
      </c>
      <c r="F6918" t="b">
        <v>0</v>
      </c>
      <c r="G6918" t="s">
        <v>140</v>
      </c>
      <c r="H6918">
        <v>24</v>
      </c>
      <c r="I6918">
        <v>31</v>
      </c>
      <c r="J6918" t="s">
        <v>28</v>
      </c>
      <c r="K6918" t="s">
        <v>43</v>
      </c>
      <c r="L6918" t="str">
        <f>_xlfn.XLOOKUP(Table1[[#This Row],[TeamFavoriteID]],Table2[team_id],Table2[team_name],_xlfn.XLOOKUP(Table1[[#This Row],[TeamFavoriteID]],Table2[team_id_pfr],Table2[team_name],"Even"))</f>
        <v>Buffalo Bills</v>
      </c>
      <c r="M6918">
        <v>-3</v>
      </c>
      <c r="N6918">
        <f>IF(Table1[[#This Row],[TeamFavorite]]=Table1[[#This Row],[TeamHome]],Table1[[#This Row],[ScoreAway]]-Table1[[#This Row],[ScoreHome]],Table1[[#This Row],[ScoreHome]]-Table1[[#This Row],[ScoreAway]])</f>
        <v>-7</v>
      </c>
      <c r="O6918">
        <f>IF(Table1[[#This Row],[SpreadActual]]&lt;Table1[[#This Row],[SpreadFavorite]],1,0)</f>
        <v>1</v>
      </c>
      <c r="P6918">
        <v>37</v>
      </c>
      <c r="Q6918" t="s">
        <v>141</v>
      </c>
      <c r="R6918" t="b">
        <v>0</v>
      </c>
      <c r="S6918">
        <v>72</v>
      </c>
      <c r="T6918">
        <v>0</v>
      </c>
      <c r="V6918" t="s">
        <v>103</v>
      </c>
    </row>
    <row r="6919" spans="1:22" x14ac:dyDescent="0.2">
      <c r="A6919" s="1">
        <v>36079</v>
      </c>
      <c r="B6919">
        <v>1998</v>
      </c>
      <c r="C6919">
        <f>_xlfn.MAXIFS(Table1[ScheduleWeekWritten],Table1[ScheduleSeason],Table1[[#This Row],[ScheduleSeason]])</f>
        <v>17</v>
      </c>
      <c r="D6919">
        <v>6</v>
      </c>
      <c r="E6919" cm="1">
        <f t="array" ref="E6919">_xlfn.XLOOKUP(Table1[[#This Row],[ScheduleWeekWritten]],Table3[Game],100+Table3[Increase],Table1[[#This Row],[ScheduleWeekWritten]])</f>
        <v>6</v>
      </c>
      <c r="F6919" t="b">
        <v>0</v>
      </c>
      <c r="G6919" t="s">
        <v>115</v>
      </c>
      <c r="H6919">
        <v>40</v>
      </c>
      <c r="I6919">
        <v>10</v>
      </c>
      <c r="J6919" t="s">
        <v>42</v>
      </c>
      <c r="K6919" t="s">
        <v>70</v>
      </c>
      <c r="L6919" t="str">
        <f>_xlfn.XLOOKUP(Table1[[#This Row],[TeamFavoriteID]],Table2[team_id],Table2[team_name],_xlfn.XLOOKUP(Table1[[#This Row],[TeamFavoriteID]],Table2[team_id_pfr],Table2[team_name],"Even"))</f>
        <v>Boston Patriots</v>
      </c>
      <c r="M6919">
        <v>-3</v>
      </c>
      <c r="N6919">
        <f>IF(Table1[[#This Row],[TeamFavorite]]=Table1[[#This Row],[TeamHome]],Table1[[#This Row],[ScoreAway]]-Table1[[#This Row],[ScoreHome]],Table1[[#This Row],[ScoreHome]]-Table1[[#This Row],[ScoreAway]])</f>
        <v>30</v>
      </c>
      <c r="O6919">
        <f>IF(Table1[[#This Row],[SpreadActual]]&lt;Table1[[#This Row],[SpreadFavorite]],1,0)</f>
        <v>0</v>
      </c>
      <c r="P6919">
        <v>37.5</v>
      </c>
      <c r="Q6919" t="s">
        <v>116</v>
      </c>
      <c r="R6919" t="b">
        <v>0</v>
      </c>
      <c r="S6919">
        <v>58</v>
      </c>
      <c r="T6919">
        <v>18</v>
      </c>
      <c r="U6919">
        <v>95</v>
      </c>
    </row>
    <row r="6920" spans="1:22" x14ac:dyDescent="0.2">
      <c r="A6920" s="1">
        <v>36079</v>
      </c>
      <c r="B6920">
        <v>1998</v>
      </c>
      <c r="C6920">
        <f>_xlfn.MAXIFS(Table1[ScheduleWeekWritten],Table1[ScheduleSeason],Table1[[#This Row],[ScheduleSeason]])</f>
        <v>17</v>
      </c>
      <c r="D6920">
        <v>6</v>
      </c>
      <c r="E6920" cm="1">
        <f t="array" ref="E6920">_xlfn.XLOOKUP(Table1[[#This Row],[ScheduleWeekWritten]],Table3[Game],100+Table3[Increase],Table1[[#This Row],[ScheduleWeekWritten]])</f>
        <v>6</v>
      </c>
      <c r="F6920" t="b">
        <v>0</v>
      </c>
      <c r="G6920" t="s">
        <v>95</v>
      </c>
      <c r="H6920">
        <v>0</v>
      </c>
      <c r="I6920">
        <v>31</v>
      </c>
      <c r="J6920" t="s">
        <v>53</v>
      </c>
      <c r="K6920" t="s">
        <v>87</v>
      </c>
      <c r="L6920" t="str">
        <f>_xlfn.XLOOKUP(Table1[[#This Row],[TeamFavoriteID]],Table2[team_id],Table2[team_name],_xlfn.XLOOKUP(Table1[[#This Row],[TeamFavoriteID]],Table2[team_id_pfr],Table2[team_name],"Even"))</f>
        <v>San Francisco 49ers</v>
      </c>
      <c r="M6920">
        <v>-10.5</v>
      </c>
      <c r="N6920">
        <f>IF(Table1[[#This Row],[TeamFavorite]]=Table1[[#This Row],[TeamHome]],Table1[[#This Row],[ScoreAway]]-Table1[[#This Row],[ScoreHome]],Table1[[#This Row],[ScoreHome]]-Table1[[#This Row],[ScoreAway]])</f>
        <v>-31</v>
      </c>
      <c r="O6920">
        <f>IF(Table1[[#This Row],[SpreadActual]]&lt;Table1[[#This Row],[SpreadFavorite]],1,0)</f>
        <v>1</v>
      </c>
      <c r="P6920">
        <v>43</v>
      </c>
      <c r="Q6920" t="s">
        <v>124</v>
      </c>
      <c r="R6920" t="b">
        <v>0</v>
      </c>
      <c r="S6920">
        <v>72</v>
      </c>
      <c r="T6920">
        <v>0</v>
      </c>
      <c r="V6920" t="s">
        <v>103</v>
      </c>
    </row>
    <row r="6921" spans="1:22" x14ac:dyDescent="0.2">
      <c r="A6921" s="1">
        <v>36079</v>
      </c>
      <c r="B6921">
        <v>1998</v>
      </c>
      <c r="C6921">
        <f>_xlfn.MAXIFS(Table1[ScheduleWeekWritten],Table1[ScheduleSeason],Table1[[#This Row],[ScheduleSeason]])</f>
        <v>17</v>
      </c>
      <c r="D6921">
        <v>6</v>
      </c>
      <c r="E6921" cm="1">
        <f t="array" ref="E6921">_xlfn.XLOOKUP(Table1[[#This Row],[ScheduleWeekWritten]],Table3[Game],100+Table3[Increase],Table1[[#This Row],[ScheduleWeekWritten]])</f>
        <v>6</v>
      </c>
      <c r="F6921" t="b">
        <v>0</v>
      </c>
      <c r="G6921" t="s">
        <v>50</v>
      </c>
      <c r="H6921">
        <v>20</v>
      </c>
      <c r="I6921">
        <v>34</v>
      </c>
      <c r="J6921" t="s">
        <v>38</v>
      </c>
      <c r="K6921" t="s">
        <v>90</v>
      </c>
      <c r="L6921" t="str">
        <f>_xlfn.XLOOKUP(Table1[[#This Row],[TeamFavoriteID]],Table2[team_id],Table2[team_name],_xlfn.XLOOKUP(Table1[[#This Row],[TeamFavoriteID]],Table2[team_id_pfr],Table2[team_name],"Even"))</f>
        <v>New York Giants</v>
      </c>
      <c r="M6921">
        <v>-2.5</v>
      </c>
      <c r="N6921">
        <f>IF(Table1[[#This Row],[TeamFavorite]]=Table1[[#This Row],[TeamHome]],Table1[[#This Row],[ScoreAway]]-Table1[[#This Row],[ScoreHome]],Table1[[#This Row],[ScoreHome]]-Table1[[#This Row],[ScoreAway]])</f>
        <v>14</v>
      </c>
      <c r="O6921">
        <f>IF(Table1[[#This Row],[SpreadActual]]&lt;Table1[[#This Row],[SpreadFavorite]],1,0)</f>
        <v>0</v>
      </c>
      <c r="P6921">
        <v>37.5</v>
      </c>
      <c r="Q6921" t="s">
        <v>126</v>
      </c>
      <c r="R6921" t="b">
        <v>0</v>
      </c>
      <c r="S6921">
        <v>64</v>
      </c>
      <c r="T6921">
        <v>15</v>
      </c>
      <c r="U6921">
        <v>73</v>
      </c>
    </row>
    <row r="6922" spans="1:22" x14ac:dyDescent="0.2">
      <c r="A6922" s="1">
        <v>36079</v>
      </c>
      <c r="B6922">
        <v>1998</v>
      </c>
      <c r="C6922">
        <f>_xlfn.MAXIFS(Table1[ScheduleWeekWritten],Table1[ScheduleSeason],Table1[[#This Row],[ScheduleSeason]])</f>
        <v>17</v>
      </c>
      <c r="D6922">
        <v>6</v>
      </c>
      <c r="E6922" cm="1">
        <f t="array" ref="E6922">_xlfn.XLOOKUP(Table1[[#This Row],[ScheduleWeekWritten]],Table3[Game],100+Table3[Increase],Table1[[#This Row],[ScheduleWeekWritten]])</f>
        <v>6</v>
      </c>
      <c r="F6922" t="b">
        <v>0</v>
      </c>
      <c r="G6922" t="s">
        <v>20</v>
      </c>
      <c r="H6922">
        <v>7</v>
      </c>
      <c r="I6922">
        <v>6</v>
      </c>
      <c r="J6922" t="s">
        <v>27</v>
      </c>
      <c r="K6922" t="s">
        <v>21</v>
      </c>
      <c r="L6922" t="str">
        <f>_xlfn.XLOOKUP(Table1[[#This Row],[TeamFavoriteID]],Table2[team_id],Table2[team_name],_xlfn.XLOOKUP(Table1[[#This Row],[TeamFavoriteID]],Table2[team_id_pfr],Table2[team_name],"Even"))</f>
        <v>Las Vegas Raiders</v>
      </c>
      <c r="M6922">
        <v>-5</v>
      </c>
      <c r="N6922">
        <f>IF(Table1[[#This Row],[TeamFavorite]]=Table1[[#This Row],[TeamHome]],Table1[[#This Row],[ScoreAway]]-Table1[[#This Row],[ScoreHome]],Table1[[#This Row],[ScoreHome]]-Table1[[#This Row],[ScoreAway]])</f>
        <v>1</v>
      </c>
      <c r="O6922">
        <f>IF(Table1[[#This Row],[SpreadActual]]&lt;Table1[[#This Row],[SpreadFavorite]],1,0)</f>
        <v>0</v>
      </c>
      <c r="P6922">
        <v>36.5</v>
      </c>
      <c r="Q6922" t="s">
        <v>76</v>
      </c>
      <c r="R6922" t="b">
        <v>0</v>
      </c>
      <c r="S6922">
        <v>61</v>
      </c>
      <c r="T6922">
        <v>7</v>
      </c>
      <c r="U6922">
        <v>60</v>
      </c>
    </row>
    <row r="6923" spans="1:22" x14ac:dyDescent="0.2">
      <c r="A6923" s="1">
        <v>36079</v>
      </c>
      <c r="B6923">
        <v>1998</v>
      </c>
      <c r="C6923">
        <f>_xlfn.MAXIFS(Table1[ScheduleWeekWritten],Table1[ScheduleSeason],Table1[[#This Row],[ScheduleSeason]])</f>
        <v>17</v>
      </c>
      <c r="D6923">
        <v>6</v>
      </c>
      <c r="E6923" cm="1">
        <f t="array" ref="E6923">_xlfn.XLOOKUP(Table1[[#This Row],[ScheduleWeekWritten]],Table3[Game],100+Table3[Increase],Table1[[#This Row],[ScheduleWeekWritten]])</f>
        <v>6</v>
      </c>
      <c r="F6923" t="b">
        <v>0</v>
      </c>
      <c r="G6923" t="s">
        <v>58</v>
      </c>
      <c r="H6923">
        <v>17</v>
      </c>
      <c r="I6923">
        <v>12</v>
      </c>
      <c r="J6923" t="s">
        <v>61</v>
      </c>
      <c r="K6923" t="s">
        <v>85</v>
      </c>
      <c r="L6923" t="str">
        <f>_xlfn.XLOOKUP(Table1[[#This Row],[TeamFavoriteID]],Table2[team_id],Table2[team_name],_xlfn.XLOOKUP(Table1[[#This Row],[TeamFavoriteID]],Table2[team_id_pfr],Table2[team_name],"Even"))</f>
        <v>Washington Commanders</v>
      </c>
      <c r="M6923">
        <v>-2.5</v>
      </c>
      <c r="N6923">
        <f>IF(Table1[[#This Row],[TeamFavorite]]=Table1[[#This Row],[TeamHome]],Table1[[#This Row],[ScoreAway]]-Table1[[#This Row],[ScoreHome]],Table1[[#This Row],[ScoreHome]]-Table1[[#This Row],[ScoreAway]])</f>
        <v>5</v>
      </c>
      <c r="O6923">
        <f>IF(Table1[[#This Row],[SpreadActual]]&lt;Table1[[#This Row],[SpreadFavorite]],1,0)</f>
        <v>0</v>
      </c>
      <c r="P6923">
        <v>39</v>
      </c>
      <c r="Q6923" t="s">
        <v>112</v>
      </c>
      <c r="R6923" t="b">
        <v>0</v>
      </c>
      <c r="S6923">
        <v>63</v>
      </c>
      <c r="T6923">
        <v>14</v>
      </c>
      <c r="U6923">
        <v>65</v>
      </c>
    </row>
    <row r="6924" spans="1:22" x14ac:dyDescent="0.2">
      <c r="A6924" s="1">
        <v>36079</v>
      </c>
      <c r="B6924">
        <v>1998</v>
      </c>
      <c r="C6924">
        <f>_xlfn.MAXIFS(Table1[ScheduleWeekWritten],Table1[ScheduleSeason],Table1[[#This Row],[ScheduleSeason]])</f>
        <v>17</v>
      </c>
      <c r="D6924">
        <v>6</v>
      </c>
      <c r="E6924" cm="1">
        <f t="array" ref="E6924">_xlfn.XLOOKUP(Table1[[#This Row],[ScheduleWeekWritten]],Table3[Game],100+Table3[Increase],Table1[[#This Row],[ScheduleWeekWritten]])</f>
        <v>6</v>
      </c>
      <c r="F6924" t="b">
        <v>0</v>
      </c>
      <c r="G6924" t="s">
        <v>128</v>
      </c>
      <c r="H6924">
        <v>16</v>
      </c>
      <c r="I6924">
        <v>21</v>
      </c>
      <c r="J6924" t="s">
        <v>24</v>
      </c>
      <c r="K6924" t="s">
        <v>88</v>
      </c>
      <c r="L6924" t="str">
        <f>_xlfn.XLOOKUP(Table1[[#This Row],[TeamFavoriteID]],Table2[team_id],Table2[team_name],_xlfn.XLOOKUP(Table1[[#This Row],[TeamFavoriteID]],Table2[team_id_pfr],Table2[team_name],"Even"))</f>
        <v>Denver Broncos</v>
      </c>
      <c r="M6924">
        <v>-6.5</v>
      </c>
      <c r="N6924">
        <f>IF(Table1[[#This Row],[TeamFavorite]]=Table1[[#This Row],[TeamHome]],Table1[[#This Row],[ScoreAway]]-Table1[[#This Row],[ScoreHome]],Table1[[#This Row],[ScoreHome]]-Table1[[#This Row],[ScoreAway]])</f>
        <v>-5</v>
      </c>
      <c r="O6924">
        <f>IF(Table1[[#This Row],[SpreadActual]]&lt;Table1[[#This Row],[SpreadFavorite]],1,0)</f>
        <v>0</v>
      </c>
      <c r="P6924">
        <v>45</v>
      </c>
      <c r="Q6924" t="s">
        <v>129</v>
      </c>
      <c r="R6924" t="b">
        <v>0</v>
      </c>
      <c r="S6924">
        <v>72</v>
      </c>
      <c r="T6924">
        <v>0</v>
      </c>
      <c r="V6924" t="s">
        <v>103</v>
      </c>
    </row>
    <row r="6925" spans="1:22" x14ac:dyDescent="0.2">
      <c r="A6925" s="1">
        <v>36079</v>
      </c>
      <c r="B6925">
        <v>1998</v>
      </c>
      <c r="C6925">
        <f>_xlfn.MAXIFS(Table1[ScheduleWeekWritten],Table1[ScheduleSeason],Table1[[#This Row],[ScheduleSeason]])</f>
        <v>17</v>
      </c>
      <c r="D6925">
        <v>6</v>
      </c>
      <c r="E6925" cm="1">
        <f t="array" ref="E6925">_xlfn.XLOOKUP(Table1[[#This Row],[ScheduleWeekWritten]],Table3[Game],100+Table3[Increase],Table1[[#This Row],[ScheduleWeekWritten]])</f>
        <v>6</v>
      </c>
      <c r="F6925" t="b">
        <v>0</v>
      </c>
      <c r="G6925" t="s">
        <v>153</v>
      </c>
      <c r="H6925">
        <v>30</v>
      </c>
      <c r="I6925">
        <v>10</v>
      </c>
      <c r="J6925" t="s">
        <v>31</v>
      </c>
      <c r="K6925" t="s">
        <v>32</v>
      </c>
      <c r="L6925" t="str">
        <f>_xlfn.XLOOKUP(Table1[[#This Row],[TeamFavoriteID]],Table2[team_id],Table2[team_name],_xlfn.XLOOKUP(Table1[[#This Row],[TeamFavoriteID]],Table2[team_id_pfr],Table2[team_name],"Even"))</f>
        <v>New York Jets</v>
      </c>
      <c r="M6925">
        <v>-3</v>
      </c>
      <c r="N6925">
        <f>IF(Table1[[#This Row],[TeamFavorite]]=Table1[[#This Row],[TeamHome]],Table1[[#This Row],[ScoreAway]]-Table1[[#This Row],[ScoreHome]],Table1[[#This Row],[ScoreHome]]-Table1[[#This Row],[ScoreAway]])</f>
        <v>20</v>
      </c>
      <c r="O6925">
        <f>IF(Table1[[#This Row],[SpreadActual]]&lt;Table1[[#This Row],[SpreadFavorite]],1,0)</f>
        <v>0</v>
      </c>
      <c r="P6925">
        <v>43</v>
      </c>
      <c r="Q6925" t="s">
        <v>157</v>
      </c>
      <c r="R6925" t="b">
        <v>0</v>
      </c>
      <c r="S6925">
        <v>72</v>
      </c>
      <c r="T6925">
        <v>0</v>
      </c>
      <c r="V6925" t="s">
        <v>103</v>
      </c>
    </row>
    <row r="6926" spans="1:22" x14ac:dyDescent="0.2">
      <c r="A6926" s="1">
        <v>36080</v>
      </c>
      <c r="B6926">
        <v>1998</v>
      </c>
      <c r="C6926">
        <f>_xlfn.MAXIFS(Table1[ScheduleWeekWritten],Table1[ScheduleSeason],Table1[[#This Row],[ScheduleSeason]])</f>
        <v>17</v>
      </c>
      <c r="D6926">
        <v>6</v>
      </c>
      <c r="E6926" cm="1">
        <f t="array" ref="E6926">_xlfn.XLOOKUP(Table1[[#This Row],[ScheduleWeekWritten]],Table3[Game],100+Table3[Increase],Table1[[#This Row],[ScheduleWeekWritten]])</f>
        <v>6</v>
      </c>
      <c r="F6926" t="b">
        <v>0</v>
      </c>
      <c r="G6926" t="s">
        <v>154</v>
      </c>
      <c r="H6926">
        <v>28</v>
      </c>
      <c r="I6926">
        <v>21</v>
      </c>
      <c r="J6926" t="s">
        <v>19</v>
      </c>
      <c r="K6926" t="s">
        <v>161</v>
      </c>
      <c r="L6926" t="str">
        <f>_xlfn.XLOOKUP(Table1[[#This Row],[TeamFavoriteID]],Table2[team_id],Table2[team_name],_xlfn.XLOOKUP(Table1[[#This Row],[TeamFavoriteID]],Table2[team_id_pfr],Table2[team_name],"Even"))</f>
        <v>Jacksonville Jaguars</v>
      </c>
      <c r="M6926">
        <v>-6.5</v>
      </c>
      <c r="N6926">
        <f>IF(Table1[[#This Row],[TeamFavorite]]=Table1[[#This Row],[TeamHome]],Table1[[#This Row],[ScoreAway]]-Table1[[#This Row],[ScoreHome]],Table1[[#This Row],[ScoreHome]]-Table1[[#This Row],[ScoreAway]])</f>
        <v>-7</v>
      </c>
      <c r="O6926">
        <f>IF(Table1[[#This Row],[SpreadActual]]&lt;Table1[[#This Row],[SpreadFavorite]],1,0)</f>
        <v>1</v>
      </c>
      <c r="P6926">
        <v>40</v>
      </c>
      <c r="Q6926" t="s">
        <v>155</v>
      </c>
      <c r="R6926" t="b">
        <v>0</v>
      </c>
      <c r="S6926">
        <v>80</v>
      </c>
      <c r="T6926">
        <v>11</v>
      </c>
      <c r="U6926">
        <v>81</v>
      </c>
    </row>
    <row r="6927" spans="1:22" x14ac:dyDescent="0.2">
      <c r="A6927" s="1">
        <v>36083</v>
      </c>
      <c r="B6927">
        <v>1998</v>
      </c>
      <c r="C6927">
        <f>_xlfn.MAXIFS(Table1[ScheduleWeekWritten],Table1[ScheduleSeason],Table1[[#This Row],[ScheduleSeason]])</f>
        <v>17</v>
      </c>
      <c r="D6927">
        <v>7</v>
      </c>
      <c r="E6927" cm="1">
        <f t="array" ref="E6927">_xlfn.XLOOKUP(Table1[[#This Row],[ScheduleWeekWritten]],Table3[Game],100+Table3[Increase],Table1[[#This Row],[ScheduleWeekWritten]])</f>
        <v>7</v>
      </c>
      <c r="F6927" t="b">
        <v>0</v>
      </c>
      <c r="G6927" t="s">
        <v>45</v>
      </c>
      <c r="H6927">
        <v>27</v>
      </c>
      <c r="I6927">
        <v>20</v>
      </c>
      <c r="J6927" t="s">
        <v>33</v>
      </c>
      <c r="K6927" t="s">
        <v>35</v>
      </c>
      <c r="L6927" t="str">
        <f>_xlfn.XLOOKUP(Table1[[#This Row],[TeamFavoriteID]],Table2[team_id],Table2[team_name],_xlfn.XLOOKUP(Table1[[#This Row],[TeamFavoriteID]],Table2[team_id_pfr],Table2[team_name],"Even"))</f>
        <v>Green Bay Packers</v>
      </c>
      <c r="M6927">
        <v>-7</v>
      </c>
      <c r="N6927">
        <f>IF(Table1[[#This Row],[TeamFavorite]]=Table1[[#This Row],[TeamHome]],Table1[[#This Row],[ScoreAway]]-Table1[[#This Row],[ScoreHome]],Table1[[#This Row],[ScoreHome]]-Table1[[#This Row],[ScoreAway]])</f>
        <v>7</v>
      </c>
      <c r="O6927">
        <f>IF(Table1[[#This Row],[SpreadActual]]&lt;Table1[[#This Row],[SpreadFavorite]],1,0)</f>
        <v>0</v>
      </c>
      <c r="P6927">
        <v>44</v>
      </c>
      <c r="Q6927" t="s">
        <v>125</v>
      </c>
      <c r="R6927" t="b">
        <v>0</v>
      </c>
      <c r="S6927">
        <v>72</v>
      </c>
      <c r="T6927">
        <v>0</v>
      </c>
      <c r="V6927" t="s">
        <v>103</v>
      </c>
    </row>
    <row r="6928" spans="1:22" x14ac:dyDescent="0.2">
      <c r="A6928" s="1">
        <v>36086</v>
      </c>
      <c r="B6928">
        <v>1998</v>
      </c>
      <c r="C6928">
        <f>_xlfn.MAXIFS(Table1[ScheduleWeekWritten],Table1[ScheduleSeason],Table1[[#This Row],[ScheduleSeason]])</f>
        <v>17</v>
      </c>
      <c r="D6928">
        <v>7</v>
      </c>
      <c r="E6928" cm="1">
        <f t="array" ref="E6928">_xlfn.XLOOKUP(Table1[[#This Row],[ScheduleWeekWritten]],Table3[Game],100+Table3[Increase],Table1[[#This Row],[ScheduleWeekWritten]])</f>
        <v>7</v>
      </c>
      <c r="F6928" t="b">
        <v>0</v>
      </c>
      <c r="G6928" t="s">
        <v>38</v>
      </c>
      <c r="H6928">
        <v>31</v>
      </c>
      <c r="I6928">
        <v>23</v>
      </c>
      <c r="J6928" t="s">
        <v>95</v>
      </c>
      <c r="K6928" t="s">
        <v>109</v>
      </c>
      <c r="L6928" t="str">
        <f>_xlfn.XLOOKUP(Table1[[#This Row],[TeamFavoriteID]],Table2[team_id],Table2[team_name],_xlfn.XLOOKUP(Table1[[#This Row],[TeamFavoriteID]],Table2[team_id_pfr],Table2[team_name],"Even"))</f>
        <v>Atlanta Falcons</v>
      </c>
      <c r="M6928">
        <v>-7</v>
      </c>
      <c r="N6928">
        <f>IF(Table1[[#This Row],[TeamFavorite]]=Table1[[#This Row],[TeamHome]],Table1[[#This Row],[ScoreAway]]-Table1[[#This Row],[ScoreHome]],Table1[[#This Row],[ScoreHome]]-Table1[[#This Row],[ScoreAway]])</f>
        <v>-8</v>
      </c>
      <c r="O6928">
        <f>IF(Table1[[#This Row],[SpreadActual]]&lt;Table1[[#This Row],[SpreadFavorite]],1,0)</f>
        <v>1</v>
      </c>
      <c r="P6928">
        <v>37.5</v>
      </c>
      <c r="Q6928" t="s">
        <v>148</v>
      </c>
      <c r="R6928" t="b">
        <v>0</v>
      </c>
      <c r="S6928">
        <v>72</v>
      </c>
      <c r="T6928">
        <v>0</v>
      </c>
      <c r="V6928" t="s">
        <v>103</v>
      </c>
    </row>
    <row r="6929" spans="1:22" x14ac:dyDescent="0.2">
      <c r="A6929" s="1">
        <v>36086</v>
      </c>
      <c r="B6929">
        <v>1998</v>
      </c>
      <c r="C6929">
        <f>_xlfn.MAXIFS(Table1[ScheduleWeekWritten],Table1[ScheduleSeason],Table1[[#This Row],[ScheduleSeason]])</f>
        <v>17</v>
      </c>
      <c r="D6929">
        <v>7</v>
      </c>
      <c r="E6929" cm="1">
        <f t="array" ref="E6929">_xlfn.XLOOKUP(Table1[[#This Row],[ScheduleWeekWritten]],Table3[Game],100+Table3[Increase],Table1[[#This Row],[ScheduleWeekWritten]])</f>
        <v>7</v>
      </c>
      <c r="F6929" t="b">
        <v>0</v>
      </c>
      <c r="G6929" t="s">
        <v>28</v>
      </c>
      <c r="H6929">
        <v>17</v>
      </c>
      <c r="I6929">
        <v>16</v>
      </c>
      <c r="J6929" t="s">
        <v>154</v>
      </c>
      <c r="K6929" t="s">
        <v>161</v>
      </c>
      <c r="L6929" t="str">
        <f>_xlfn.XLOOKUP(Table1[[#This Row],[TeamFavoriteID]],Table2[team_id],Table2[team_name],_xlfn.XLOOKUP(Table1[[#This Row],[TeamFavoriteID]],Table2[team_id_pfr],Table2[team_name],"Even"))</f>
        <v>Jacksonville Jaguars</v>
      </c>
      <c r="M6929">
        <v>-3</v>
      </c>
      <c r="N6929">
        <f>IF(Table1[[#This Row],[TeamFavorite]]=Table1[[#This Row],[TeamHome]],Table1[[#This Row],[ScoreAway]]-Table1[[#This Row],[ScoreHome]],Table1[[#This Row],[ScoreHome]]-Table1[[#This Row],[ScoreAway]])</f>
        <v>1</v>
      </c>
      <c r="O6929">
        <f>IF(Table1[[#This Row],[SpreadActual]]&lt;Table1[[#This Row],[SpreadFavorite]],1,0)</f>
        <v>0</v>
      </c>
      <c r="P6929">
        <v>42.5</v>
      </c>
      <c r="Q6929" t="s">
        <v>123</v>
      </c>
      <c r="R6929" t="b">
        <v>0</v>
      </c>
      <c r="S6929">
        <v>68</v>
      </c>
      <c r="T6929">
        <v>18</v>
      </c>
      <c r="U6929">
        <v>56</v>
      </c>
    </row>
    <row r="6930" spans="1:22" x14ac:dyDescent="0.2">
      <c r="A6930" s="1">
        <v>36086</v>
      </c>
      <c r="B6930">
        <v>1998</v>
      </c>
      <c r="C6930">
        <f>_xlfn.MAXIFS(Table1[ScheduleWeekWritten],Table1[ScheduleSeason],Table1[[#This Row],[ScheduleSeason]])</f>
        <v>17</v>
      </c>
      <c r="D6930">
        <v>7</v>
      </c>
      <c r="E6930" cm="1">
        <f t="array" ref="E6930">_xlfn.XLOOKUP(Table1[[#This Row],[ScheduleWeekWritten]],Table3[Game],100+Table3[Increase],Table1[[#This Row],[ScheduleWeekWritten]])</f>
        <v>7</v>
      </c>
      <c r="F6930" t="b">
        <v>0</v>
      </c>
      <c r="G6930" t="s">
        <v>46</v>
      </c>
      <c r="H6930">
        <v>13</v>
      </c>
      <c r="I6930">
        <v>12</v>
      </c>
      <c r="J6930" t="s">
        <v>67</v>
      </c>
      <c r="K6930" t="s">
        <v>68</v>
      </c>
      <c r="L6930" t="str">
        <f>_xlfn.XLOOKUP(Table1[[#This Row],[TeamFavoriteID]],Table2[team_id],Table2[team_name],_xlfn.XLOOKUP(Table1[[#This Row],[TeamFavoriteID]],Table2[team_id_pfr],Table2[team_name],"Even"))</f>
        <v>Dallas Cowboys</v>
      </c>
      <c r="M6930">
        <v>-3</v>
      </c>
      <c r="N6930">
        <f>IF(Table1[[#This Row],[TeamFavorite]]=Table1[[#This Row],[TeamHome]],Table1[[#This Row],[ScoreAway]]-Table1[[#This Row],[ScoreHome]],Table1[[#This Row],[ScoreHome]]-Table1[[#This Row],[ScoreAway]])</f>
        <v>1</v>
      </c>
      <c r="O6930">
        <f>IF(Table1[[#This Row],[SpreadActual]]&lt;Table1[[#This Row],[SpreadFavorite]],1,0)</f>
        <v>0</v>
      </c>
      <c r="P6930">
        <v>40.5</v>
      </c>
      <c r="Q6930" t="s">
        <v>114</v>
      </c>
      <c r="R6930" t="b">
        <v>0</v>
      </c>
      <c r="S6930">
        <v>58</v>
      </c>
      <c r="T6930">
        <v>16</v>
      </c>
      <c r="U6930">
        <v>85</v>
      </c>
    </row>
    <row r="6931" spans="1:22" x14ac:dyDescent="0.2">
      <c r="A6931" s="1">
        <v>36086</v>
      </c>
      <c r="B6931">
        <v>1998</v>
      </c>
      <c r="C6931">
        <f>_xlfn.MAXIFS(Table1[ScheduleWeekWritten],Table1[ScheduleSeason],Table1[[#This Row],[ScheduleSeason]])</f>
        <v>17</v>
      </c>
      <c r="D6931">
        <v>7</v>
      </c>
      <c r="E6931" cm="1">
        <f t="array" ref="E6931">_xlfn.XLOOKUP(Table1[[#This Row],[ScheduleWeekWritten]],Table3[Game],100+Table3[Increase],Table1[[#This Row],[ScheduleWeekWritten]])</f>
        <v>7</v>
      </c>
      <c r="F6931" t="b">
        <v>0</v>
      </c>
      <c r="G6931" t="s">
        <v>19</v>
      </c>
      <c r="H6931">
        <v>14</v>
      </c>
      <c r="I6931">
        <v>0</v>
      </c>
      <c r="J6931" t="s">
        <v>153</v>
      </c>
      <c r="K6931" t="s">
        <v>91</v>
      </c>
      <c r="L6931" t="str">
        <f>_xlfn.XLOOKUP(Table1[[#This Row],[TeamFavoriteID]],Table2[team_id],Table2[team_name],_xlfn.XLOOKUP(Table1[[#This Row],[TeamFavoriteID]],Table2[team_id_pfr],Table2[team_name],"Even"))</f>
        <v>Miami Dolphins</v>
      </c>
      <c r="M6931">
        <v>-7</v>
      </c>
      <c r="N6931">
        <f>IF(Table1[[#This Row],[TeamFavorite]]=Table1[[#This Row],[TeamHome]],Table1[[#This Row],[ScoreAway]]-Table1[[#This Row],[ScoreHome]],Table1[[#This Row],[ScoreHome]]-Table1[[#This Row],[ScoreAway]])</f>
        <v>-14</v>
      </c>
      <c r="O6931">
        <f>IF(Table1[[#This Row],[SpreadActual]]&lt;Table1[[#This Row],[SpreadFavorite]],1,0)</f>
        <v>1</v>
      </c>
      <c r="P6931">
        <v>39.5</v>
      </c>
      <c r="Q6931" t="s">
        <v>143</v>
      </c>
      <c r="R6931" t="b">
        <v>0</v>
      </c>
      <c r="S6931">
        <v>81</v>
      </c>
      <c r="T6931">
        <v>17</v>
      </c>
      <c r="U6931">
        <v>68</v>
      </c>
    </row>
    <row r="6932" spans="1:22" x14ac:dyDescent="0.2">
      <c r="A6932" s="1">
        <v>36086</v>
      </c>
      <c r="B6932">
        <v>1998</v>
      </c>
      <c r="C6932">
        <f>_xlfn.MAXIFS(Table1[ScheduleWeekWritten],Table1[ScheduleSeason],Table1[[#This Row],[ScheduleSeason]])</f>
        <v>17</v>
      </c>
      <c r="D6932">
        <v>7</v>
      </c>
      <c r="E6932" cm="1">
        <f t="array" ref="E6932">_xlfn.XLOOKUP(Table1[[#This Row],[ScheduleWeekWritten]],Table3[Game],100+Table3[Increase],Table1[[#This Row],[ScheduleWeekWritten]])</f>
        <v>7</v>
      </c>
      <c r="F6932" t="b">
        <v>0</v>
      </c>
      <c r="G6932" t="s">
        <v>54</v>
      </c>
      <c r="H6932">
        <v>41</v>
      </c>
      <c r="I6932">
        <v>7</v>
      </c>
      <c r="J6932" t="s">
        <v>61</v>
      </c>
      <c r="K6932" t="s">
        <v>55</v>
      </c>
      <c r="L6932" t="str">
        <f>_xlfn.XLOOKUP(Table1[[#This Row],[TeamFavoriteID]],Table2[team_id],Table2[team_name],_xlfn.XLOOKUP(Table1[[#This Row],[TeamFavoriteID]],Table2[team_id_pfr],Table2[team_name],"Even"))</f>
        <v>Minnesota Vikings</v>
      </c>
      <c r="M6932">
        <v>-13.5</v>
      </c>
      <c r="N6932">
        <f>IF(Table1[[#This Row],[TeamFavorite]]=Table1[[#This Row],[TeamHome]],Table1[[#This Row],[ScoreAway]]-Table1[[#This Row],[ScoreHome]],Table1[[#This Row],[ScoreHome]]-Table1[[#This Row],[ScoreAway]])</f>
        <v>-34</v>
      </c>
      <c r="O6932">
        <f>IF(Table1[[#This Row],[SpreadActual]]&lt;Table1[[#This Row],[SpreadFavorite]],1,0)</f>
        <v>1</v>
      </c>
      <c r="P6932">
        <v>46</v>
      </c>
      <c r="Q6932" t="s">
        <v>137</v>
      </c>
      <c r="R6932" t="b">
        <v>0</v>
      </c>
      <c r="S6932">
        <v>72</v>
      </c>
      <c r="T6932">
        <v>0</v>
      </c>
      <c r="V6932" t="s">
        <v>103</v>
      </c>
    </row>
    <row r="6933" spans="1:22" x14ac:dyDescent="0.2">
      <c r="A6933" s="1">
        <v>36086</v>
      </c>
      <c r="B6933">
        <v>1998</v>
      </c>
      <c r="C6933">
        <f>_xlfn.MAXIFS(Table1[ScheduleWeekWritten],Table1[ScheduleSeason],Table1[[#This Row],[ScheduleSeason]])</f>
        <v>17</v>
      </c>
      <c r="D6933">
        <v>7</v>
      </c>
      <c r="E6933" cm="1">
        <f t="array" ref="E6933">_xlfn.XLOOKUP(Table1[[#This Row],[ScheduleWeekWritten]],Table3[Game],100+Table3[Increase],Table1[[#This Row],[ScheduleWeekWritten]])</f>
        <v>7</v>
      </c>
      <c r="F6933" t="b">
        <v>0</v>
      </c>
      <c r="G6933" t="s">
        <v>50</v>
      </c>
      <c r="H6933">
        <v>34</v>
      </c>
      <c r="I6933">
        <v>7</v>
      </c>
      <c r="J6933" t="s">
        <v>149</v>
      </c>
      <c r="K6933" t="s">
        <v>90</v>
      </c>
      <c r="L6933" t="str">
        <f>_xlfn.XLOOKUP(Table1[[#This Row],[TeamFavoriteID]],Table2[team_id],Table2[team_name],_xlfn.XLOOKUP(Table1[[#This Row],[TeamFavoriteID]],Table2[team_id_pfr],Table2[team_name],"Even"))</f>
        <v>New York Giants</v>
      </c>
      <c r="M6933">
        <v>-2.5</v>
      </c>
      <c r="N6933">
        <f>IF(Table1[[#This Row],[TeamFavorite]]=Table1[[#This Row],[TeamHome]],Table1[[#This Row],[ScoreAway]]-Table1[[#This Row],[ScoreHome]],Table1[[#This Row],[ScoreHome]]-Table1[[#This Row],[ScoreAway]])</f>
        <v>-27</v>
      </c>
      <c r="O6933">
        <f>IF(Table1[[#This Row],[SpreadActual]]&lt;Table1[[#This Row],[SpreadFavorite]],1,0)</f>
        <v>1</v>
      </c>
      <c r="P6933">
        <v>37</v>
      </c>
      <c r="Q6933" t="s">
        <v>126</v>
      </c>
      <c r="R6933" t="b">
        <v>0</v>
      </c>
      <c r="S6933">
        <v>64</v>
      </c>
      <c r="T6933">
        <v>11</v>
      </c>
      <c r="U6933">
        <v>72</v>
      </c>
    </row>
    <row r="6934" spans="1:22" x14ac:dyDescent="0.2">
      <c r="A6934" s="1">
        <v>36086</v>
      </c>
      <c r="B6934">
        <v>1998</v>
      </c>
      <c r="C6934">
        <f>_xlfn.MAXIFS(Table1[ScheduleWeekWritten],Table1[ScheduleSeason],Table1[[#This Row],[ScheduleSeason]])</f>
        <v>17</v>
      </c>
      <c r="D6934">
        <v>7</v>
      </c>
      <c r="E6934" cm="1">
        <f t="array" ref="E6934">_xlfn.XLOOKUP(Table1[[#This Row],[ScheduleWeekWritten]],Table3[Game],100+Table3[Increase],Table1[[#This Row],[ScheduleWeekWritten]])</f>
        <v>7</v>
      </c>
      <c r="F6934" t="b">
        <v>0</v>
      </c>
      <c r="G6934" t="s">
        <v>49</v>
      </c>
      <c r="H6934">
        <v>16</v>
      </c>
      <c r="I6934">
        <v>6</v>
      </c>
      <c r="J6934" t="s">
        <v>158</v>
      </c>
      <c r="K6934" t="s">
        <v>51</v>
      </c>
      <c r="L6934" t="str">
        <f>_xlfn.XLOOKUP(Table1[[#This Row],[TeamFavoriteID]],Table2[team_id],Table2[team_name],_xlfn.XLOOKUP(Table1[[#This Row],[TeamFavoriteID]],Table2[team_id_pfr],Table2[team_name],"Even"))</f>
        <v>Pittsburgh Steelers</v>
      </c>
      <c r="M6934">
        <v>-6</v>
      </c>
      <c r="N6934">
        <f>IF(Table1[[#This Row],[TeamFavorite]]=Table1[[#This Row],[TeamHome]],Table1[[#This Row],[ScoreAway]]-Table1[[#This Row],[ScoreHome]],Table1[[#This Row],[ScoreHome]]-Table1[[#This Row],[ScoreAway]])</f>
        <v>-10</v>
      </c>
      <c r="O6934">
        <f>IF(Table1[[#This Row],[SpreadActual]]&lt;Table1[[#This Row],[SpreadFavorite]],1,0)</f>
        <v>1</v>
      </c>
      <c r="P6934">
        <v>37</v>
      </c>
      <c r="Q6934" t="s">
        <v>113</v>
      </c>
      <c r="R6934" t="b">
        <v>0</v>
      </c>
      <c r="S6934">
        <v>65</v>
      </c>
      <c r="T6934">
        <v>11</v>
      </c>
      <c r="U6934">
        <v>62</v>
      </c>
    </row>
    <row r="6935" spans="1:22" x14ac:dyDescent="0.2">
      <c r="A6935" s="1">
        <v>36086</v>
      </c>
      <c r="B6935">
        <v>1998</v>
      </c>
      <c r="C6935">
        <f>_xlfn.MAXIFS(Table1[ScheduleWeekWritten],Table1[ScheduleSeason],Table1[[#This Row],[ScheduleSeason]])</f>
        <v>17</v>
      </c>
      <c r="D6935">
        <v>7</v>
      </c>
      <c r="E6935" cm="1">
        <f t="array" ref="E6935">_xlfn.XLOOKUP(Table1[[#This Row],[ScheduleWeekWritten]],Table3[Game],100+Table3[Increase],Table1[[#This Row],[ScheduleWeekWritten]])</f>
        <v>7</v>
      </c>
      <c r="F6935" t="b">
        <v>0</v>
      </c>
      <c r="G6935" t="s">
        <v>27</v>
      </c>
      <c r="H6935">
        <v>13</v>
      </c>
      <c r="I6935">
        <v>10</v>
      </c>
      <c r="J6935" t="s">
        <v>58</v>
      </c>
      <c r="K6935" t="s">
        <v>29</v>
      </c>
      <c r="L6935" t="str">
        <f>_xlfn.XLOOKUP(Table1[[#This Row],[TeamFavoriteID]],Table2[team_id],Table2[team_name],_xlfn.XLOOKUP(Table1[[#This Row],[TeamFavoriteID]],Table2[team_id_pfr],Table2[team_name],"Even"))</f>
        <v>Los Angeles Chargers</v>
      </c>
      <c r="M6935">
        <v>-3</v>
      </c>
      <c r="N6935">
        <f>IF(Table1[[#This Row],[TeamFavorite]]=Table1[[#This Row],[TeamHome]],Table1[[#This Row],[ScoreAway]]-Table1[[#This Row],[ScoreHome]],Table1[[#This Row],[ScoreHome]]-Table1[[#This Row],[ScoreAway]])</f>
        <v>3</v>
      </c>
      <c r="O6935">
        <f>IF(Table1[[#This Row],[SpreadActual]]&lt;Table1[[#This Row],[SpreadFavorite]],1,0)</f>
        <v>0</v>
      </c>
      <c r="P6935">
        <v>34</v>
      </c>
      <c r="Q6935" t="s">
        <v>94</v>
      </c>
      <c r="R6935" t="b">
        <v>0</v>
      </c>
      <c r="S6935">
        <v>66</v>
      </c>
      <c r="T6935">
        <v>8</v>
      </c>
      <c r="U6935">
        <v>38</v>
      </c>
    </row>
    <row r="6936" spans="1:22" x14ac:dyDescent="0.2">
      <c r="A6936" s="1">
        <v>36086</v>
      </c>
      <c r="B6936">
        <v>1998</v>
      </c>
      <c r="C6936">
        <f>_xlfn.MAXIFS(Table1[ScheduleWeekWritten],Table1[ScheduleSeason],Table1[[#This Row],[ScheduleSeason]])</f>
        <v>17</v>
      </c>
      <c r="D6936">
        <v>7</v>
      </c>
      <c r="E6936" cm="1">
        <f t="array" ref="E6936">_xlfn.XLOOKUP(Table1[[#This Row],[ScheduleWeekWritten]],Table3[Game],100+Table3[Increase],Table1[[#This Row],[ScheduleWeekWritten]])</f>
        <v>7</v>
      </c>
      <c r="F6936" t="b">
        <v>0</v>
      </c>
      <c r="G6936" t="s">
        <v>53</v>
      </c>
      <c r="H6936">
        <v>34</v>
      </c>
      <c r="I6936">
        <v>31</v>
      </c>
      <c r="J6936" t="s">
        <v>140</v>
      </c>
      <c r="K6936" t="s">
        <v>87</v>
      </c>
      <c r="L6936" t="str">
        <f>_xlfn.XLOOKUP(Table1[[#This Row],[TeamFavoriteID]],Table2[team_id],Table2[team_name],_xlfn.XLOOKUP(Table1[[#This Row],[TeamFavoriteID]],Table2[team_id_pfr],Table2[team_name],"Even"))</f>
        <v>San Francisco 49ers</v>
      </c>
      <c r="M6936">
        <v>-18</v>
      </c>
      <c r="N6936">
        <f>IF(Table1[[#This Row],[TeamFavorite]]=Table1[[#This Row],[TeamHome]],Table1[[#This Row],[ScoreAway]]-Table1[[#This Row],[ScoreHome]],Table1[[#This Row],[ScoreHome]]-Table1[[#This Row],[ScoreAway]])</f>
        <v>-3</v>
      </c>
      <c r="O6936">
        <f>IF(Table1[[#This Row],[SpreadActual]]&lt;Table1[[#This Row],[SpreadFavorite]],1,0)</f>
        <v>0</v>
      </c>
      <c r="P6936">
        <v>44.5</v>
      </c>
      <c r="Q6936" t="s">
        <v>118</v>
      </c>
      <c r="R6936" t="b">
        <v>0</v>
      </c>
      <c r="S6936">
        <v>58</v>
      </c>
      <c r="T6936">
        <v>12</v>
      </c>
      <c r="U6936">
        <v>67</v>
      </c>
    </row>
    <row r="6937" spans="1:22" x14ac:dyDescent="0.2">
      <c r="A6937" s="1">
        <v>36086</v>
      </c>
      <c r="B6937">
        <v>1998</v>
      </c>
      <c r="C6937">
        <f>_xlfn.MAXIFS(Table1[ScheduleWeekWritten],Table1[ScheduleSeason],Table1[[#This Row],[ScheduleSeason]])</f>
        <v>17</v>
      </c>
      <c r="D6937">
        <v>7</v>
      </c>
      <c r="E6937" cm="1">
        <f t="array" ref="E6937">_xlfn.XLOOKUP(Table1[[#This Row],[ScheduleWeekWritten]],Table3[Game],100+Table3[Increase],Table1[[#This Row],[ScheduleWeekWritten]])</f>
        <v>7</v>
      </c>
      <c r="F6937" t="b">
        <v>0</v>
      </c>
      <c r="G6937" t="s">
        <v>127</v>
      </c>
      <c r="H6937">
        <v>16</v>
      </c>
      <c r="I6937">
        <v>13</v>
      </c>
      <c r="J6937" t="s">
        <v>152</v>
      </c>
      <c r="K6937" t="s">
        <v>133</v>
      </c>
      <c r="L6937" t="str">
        <f>_xlfn.XLOOKUP(Table1[[#This Row],[TeamFavoriteID]],Table2[team_id],Table2[team_name],_xlfn.XLOOKUP(Table1[[#This Row],[TeamFavoriteID]],Table2[team_id_pfr],Table2[team_name],"Even"))</f>
        <v>Tampa Bay Buccaneers</v>
      </c>
      <c r="M6937">
        <v>-7</v>
      </c>
      <c r="N6937">
        <f>IF(Table1[[#This Row],[TeamFavorite]]=Table1[[#This Row],[TeamHome]],Table1[[#This Row],[ScoreAway]]-Table1[[#This Row],[ScoreHome]],Table1[[#This Row],[ScoreHome]]-Table1[[#This Row],[ScoreAway]])</f>
        <v>-3</v>
      </c>
      <c r="O6937">
        <f>IF(Table1[[#This Row],[SpreadActual]]&lt;Table1[[#This Row],[SpreadFavorite]],1,0)</f>
        <v>0</v>
      </c>
      <c r="P6937">
        <v>37</v>
      </c>
      <c r="Q6937" t="s">
        <v>168</v>
      </c>
      <c r="R6937" t="b">
        <v>0</v>
      </c>
      <c r="S6937">
        <v>77</v>
      </c>
      <c r="T6937">
        <v>8</v>
      </c>
      <c r="U6937">
        <v>76</v>
      </c>
    </row>
    <row r="6938" spans="1:22" x14ac:dyDescent="0.2">
      <c r="A6938" s="1">
        <v>36086</v>
      </c>
      <c r="B6938">
        <v>1998</v>
      </c>
      <c r="C6938">
        <f>_xlfn.MAXIFS(Table1[ScheduleWeekWritten],Table1[ScheduleSeason],Table1[[#This Row],[ScheduleSeason]])</f>
        <v>17</v>
      </c>
      <c r="D6938">
        <v>7</v>
      </c>
      <c r="E6938" cm="1">
        <f t="array" ref="E6938">_xlfn.XLOOKUP(Table1[[#This Row],[ScheduleWeekWritten]],Table3[Game],100+Table3[Increase],Table1[[#This Row],[ScheduleWeekWritten]])</f>
        <v>7</v>
      </c>
      <c r="F6938" t="b">
        <v>0</v>
      </c>
      <c r="G6938" t="s">
        <v>163</v>
      </c>
      <c r="H6938">
        <v>44</v>
      </c>
      <c r="I6938">
        <v>14</v>
      </c>
      <c r="J6938" t="s">
        <v>101</v>
      </c>
      <c r="K6938" t="s">
        <v>25</v>
      </c>
      <c r="L6938" t="str">
        <f>_xlfn.XLOOKUP(Table1[[#This Row],[TeamFavoriteID]],Table2[team_id],Table2[team_name],_xlfn.XLOOKUP(Table1[[#This Row],[TeamFavoriteID]],Table2[team_id_pfr],Table2[team_name],"Even"))</f>
        <v>Houston Oilers</v>
      </c>
      <c r="M6938">
        <v>-3</v>
      </c>
      <c r="N6938">
        <f>IF(Table1[[#This Row],[TeamFavorite]]=Table1[[#This Row],[TeamHome]],Table1[[#This Row],[ScoreAway]]-Table1[[#This Row],[ScoreHome]],Table1[[#This Row],[ScoreHome]]-Table1[[#This Row],[ScoreAway]])</f>
        <v>30</v>
      </c>
      <c r="O6938">
        <f>IF(Table1[[#This Row],[SpreadActual]]&lt;Table1[[#This Row],[SpreadFavorite]],1,0)</f>
        <v>0</v>
      </c>
      <c r="P6938">
        <v>39.5</v>
      </c>
      <c r="Q6938" t="s">
        <v>167</v>
      </c>
      <c r="R6938" t="b">
        <v>0</v>
      </c>
      <c r="S6938">
        <v>69</v>
      </c>
      <c r="T6938">
        <v>12</v>
      </c>
      <c r="U6938">
        <v>61</v>
      </c>
    </row>
    <row r="6939" spans="1:22" x14ac:dyDescent="0.2">
      <c r="A6939" s="1">
        <v>36087</v>
      </c>
      <c r="B6939">
        <v>1998</v>
      </c>
      <c r="C6939">
        <f>_xlfn.MAXIFS(Table1[ScheduleWeekWritten],Table1[ScheduleSeason],Table1[[#This Row],[ScheduleSeason]])</f>
        <v>17</v>
      </c>
      <c r="D6939">
        <v>7</v>
      </c>
      <c r="E6939" cm="1">
        <f t="array" ref="E6939">_xlfn.XLOOKUP(Table1[[#This Row],[ScheduleWeekWritten]],Table3[Game],100+Table3[Increase],Table1[[#This Row],[ScheduleWeekWritten]])</f>
        <v>7</v>
      </c>
      <c r="F6939" t="b">
        <v>0</v>
      </c>
      <c r="G6939" t="s">
        <v>115</v>
      </c>
      <c r="H6939">
        <v>14</v>
      </c>
      <c r="I6939">
        <v>24</v>
      </c>
      <c r="J6939" t="s">
        <v>31</v>
      </c>
      <c r="K6939" t="s">
        <v>70</v>
      </c>
      <c r="L6939" t="str">
        <f>_xlfn.XLOOKUP(Table1[[#This Row],[TeamFavoriteID]],Table2[team_id],Table2[team_name],_xlfn.XLOOKUP(Table1[[#This Row],[TeamFavoriteID]],Table2[team_id_pfr],Table2[team_name],"Even"))</f>
        <v>Boston Patriots</v>
      </c>
      <c r="M6939">
        <v>-6.5</v>
      </c>
      <c r="N6939">
        <f>IF(Table1[[#This Row],[TeamFavorite]]=Table1[[#This Row],[TeamHome]],Table1[[#This Row],[ScoreAway]]-Table1[[#This Row],[ScoreHome]],Table1[[#This Row],[ScoreHome]]-Table1[[#This Row],[ScoreAway]])</f>
        <v>-10</v>
      </c>
      <c r="O6939">
        <f>IF(Table1[[#This Row],[SpreadActual]]&lt;Table1[[#This Row],[SpreadFavorite]],1,0)</f>
        <v>1</v>
      </c>
      <c r="P6939">
        <v>43.5</v>
      </c>
      <c r="Q6939" t="s">
        <v>116</v>
      </c>
      <c r="R6939" t="b">
        <v>0</v>
      </c>
      <c r="S6939">
        <v>64</v>
      </c>
      <c r="T6939">
        <v>18</v>
      </c>
      <c r="U6939">
        <v>63</v>
      </c>
    </row>
    <row r="6940" spans="1:22" x14ac:dyDescent="0.2">
      <c r="A6940" s="1">
        <v>36093</v>
      </c>
      <c r="B6940">
        <v>1998</v>
      </c>
      <c r="C6940">
        <f>_xlfn.MAXIFS(Table1[ScheduleWeekWritten],Table1[ScheduleSeason],Table1[[#This Row],[ScheduleSeason]])</f>
        <v>17</v>
      </c>
      <c r="D6940">
        <v>8</v>
      </c>
      <c r="E6940" cm="1">
        <f t="array" ref="E6940">_xlfn.XLOOKUP(Table1[[#This Row],[ScheduleWeekWritten]],Table3[Game],100+Table3[Increase],Table1[[#This Row],[ScheduleWeekWritten]])</f>
        <v>8</v>
      </c>
      <c r="F6940" t="b">
        <v>0</v>
      </c>
      <c r="G6940" t="s">
        <v>152</v>
      </c>
      <c r="H6940">
        <v>14</v>
      </c>
      <c r="I6940">
        <v>30</v>
      </c>
      <c r="J6940" t="s">
        <v>28</v>
      </c>
      <c r="K6940" t="s">
        <v>162</v>
      </c>
      <c r="L6940" t="str">
        <f>_xlfn.XLOOKUP(Table1[[#This Row],[TeamFavoriteID]],Table2[team_id],Table2[team_name],_xlfn.XLOOKUP(Table1[[#This Row],[TeamFavoriteID]],Table2[team_id_pfr],Table2[team_name],"Even"))</f>
        <v>Carolina Panthers</v>
      </c>
      <c r="M6940">
        <v>-1.5</v>
      </c>
      <c r="N6940">
        <f>IF(Table1[[#This Row],[TeamFavorite]]=Table1[[#This Row],[TeamHome]],Table1[[#This Row],[ScoreAway]]-Table1[[#This Row],[ScoreHome]],Table1[[#This Row],[ScoreHome]]-Table1[[#This Row],[ScoreAway]])</f>
        <v>16</v>
      </c>
      <c r="O6940">
        <f>IF(Table1[[#This Row],[SpreadActual]]&lt;Table1[[#This Row],[SpreadFavorite]],1,0)</f>
        <v>0</v>
      </c>
      <c r="P6940">
        <v>38</v>
      </c>
      <c r="Q6940" t="s">
        <v>160</v>
      </c>
      <c r="R6940" t="b">
        <v>0</v>
      </c>
      <c r="S6940">
        <v>55</v>
      </c>
      <c r="T6940">
        <v>2</v>
      </c>
      <c r="U6940">
        <v>63</v>
      </c>
    </row>
    <row r="6941" spans="1:22" x14ac:dyDescent="0.2">
      <c r="A6941" s="1">
        <v>36093</v>
      </c>
      <c r="B6941">
        <v>1998</v>
      </c>
      <c r="C6941">
        <f>_xlfn.MAXIFS(Table1[ScheduleWeekWritten],Table1[ScheduleSeason],Table1[[#This Row],[ScheduleSeason]])</f>
        <v>17</v>
      </c>
      <c r="D6941">
        <v>8</v>
      </c>
      <c r="E6941" cm="1">
        <f t="array" ref="E6941">_xlfn.XLOOKUP(Table1[[#This Row],[ScheduleWeekWritten]],Table3[Game],100+Table3[Increase],Table1[[#This Row],[ScheduleWeekWritten]])</f>
        <v>8</v>
      </c>
      <c r="F6941" t="b">
        <v>0</v>
      </c>
      <c r="G6941" t="s">
        <v>24</v>
      </c>
      <c r="H6941">
        <v>37</v>
      </c>
      <c r="I6941">
        <v>24</v>
      </c>
      <c r="J6941" t="s">
        <v>154</v>
      </c>
      <c r="K6941" t="s">
        <v>88</v>
      </c>
      <c r="L6941" t="str">
        <f>_xlfn.XLOOKUP(Table1[[#This Row],[TeamFavoriteID]],Table2[team_id],Table2[team_name],_xlfn.XLOOKUP(Table1[[#This Row],[TeamFavoriteID]],Table2[team_id_pfr],Table2[team_name],"Even"))</f>
        <v>Denver Broncos</v>
      </c>
      <c r="M6941">
        <v>-8</v>
      </c>
      <c r="N6941">
        <f>IF(Table1[[#This Row],[TeamFavorite]]=Table1[[#This Row],[TeamHome]],Table1[[#This Row],[ScoreAway]]-Table1[[#This Row],[ScoreHome]],Table1[[#This Row],[ScoreHome]]-Table1[[#This Row],[ScoreAway]])</f>
        <v>-13</v>
      </c>
      <c r="O6941">
        <f>IF(Table1[[#This Row],[SpreadActual]]&lt;Table1[[#This Row],[SpreadFavorite]],1,0)</f>
        <v>1</v>
      </c>
      <c r="P6941">
        <v>48</v>
      </c>
      <c r="Q6941" t="s">
        <v>71</v>
      </c>
      <c r="R6941" t="b">
        <v>0</v>
      </c>
      <c r="S6941">
        <v>50</v>
      </c>
      <c r="T6941">
        <v>10</v>
      </c>
      <c r="U6941">
        <v>46</v>
      </c>
    </row>
    <row r="6942" spans="1:22" x14ac:dyDescent="0.2">
      <c r="A6942" s="1">
        <v>36093</v>
      </c>
      <c r="B6942">
        <v>1998</v>
      </c>
      <c r="C6942">
        <f>_xlfn.MAXIFS(Table1[ScheduleWeekWritten],Table1[ScheduleSeason],Table1[[#This Row],[ScheduleSeason]])</f>
        <v>17</v>
      </c>
      <c r="D6942">
        <v>8</v>
      </c>
      <c r="E6942" cm="1">
        <f t="array" ref="E6942">_xlfn.XLOOKUP(Table1[[#This Row],[ScheduleWeekWritten]],Table3[Game],100+Table3[Increase],Table1[[#This Row],[ScheduleWeekWritten]])</f>
        <v>8</v>
      </c>
      <c r="F6942" t="b">
        <v>0</v>
      </c>
      <c r="G6942" t="s">
        <v>45</v>
      </c>
      <c r="H6942">
        <v>13</v>
      </c>
      <c r="I6942">
        <v>34</v>
      </c>
      <c r="J6942" t="s">
        <v>54</v>
      </c>
      <c r="K6942" t="s">
        <v>55</v>
      </c>
      <c r="L6942" t="str">
        <f>_xlfn.XLOOKUP(Table1[[#This Row],[TeamFavoriteID]],Table2[team_id],Table2[team_name],_xlfn.XLOOKUP(Table1[[#This Row],[TeamFavoriteID]],Table2[team_id_pfr],Table2[team_name],"Even"))</f>
        <v>Minnesota Vikings</v>
      </c>
      <c r="M6942">
        <v>-5</v>
      </c>
      <c r="N6942">
        <f>IF(Table1[[#This Row],[TeamFavorite]]=Table1[[#This Row],[TeamHome]],Table1[[#This Row],[ScoreAway]]-Table1[[#This Row],[ScoreHome]],Table1[[#This Row],[ScoreHome]]-Table1[[#This Row],[ScoreAway]])</f>
        <v>-21</v>
      </c>
      <c r="O6942">
        <f>IF(Table1[[#This Row],[SpreadActual]]&lt;Table1[[#This Row],[SpreadFavorite]],1,0)</f>
        <v>1</v>
      </c>
      <c r="P6942">
        <v>47</v>
      </c>
      <c r="Q6942" t="s">
        <v>125</v>
      </c>
      <c r="R6942" t="b">
        <v>0</v>
      </c>
      <c r="S6942">
        <v>72</v>
      </c>
      <c r="T6942">
        <v>0</v>
      </c>
      <c r="V6942" t="s">
        <v>103</v>
      </c>
    </row>
    <row r="6943" spans="1:22" x14ac:dyDescent="0.2">
      <c r="A6943" s="1">
        <v>36093</v>
      </c>
      <c r="B6943">
        <v>1998</v>
      </c>
      <c r="C6943">
        <f>_xlfn.MAXIFS(Table1[ScheduleWeekWritten],Table1[ScheduleSeason],Table1[[#This Row],[ScheduleSeason]])</f>
        <v>17</v>
      </c>
      <c r="D6943">
        <v>8</v>
      </c>
      <c r="E6943" cm="1">
        <f t="array" ref="E6943">_xlfn.XLOOKUP(Table1[[#This Row],[ScheduleWeekWritten]],Table3[Game],100+Table3[Increase],Table1[[#This Row],[ScheduleWeekWritten]])</f>
        <v>8</v>
      </c>
      <c r="F6943" t="b">
        <v>0</v>
      </c>
      <c r="G6943" t="s">
        <v>33</v>
      </c>
      <c r="H6943">
        <v>28</v>
      </c>
      <c r="I6943">
        <v>10</v>
      </c>
      <c r="J6943" t="s">
        <v>158</v>
      </c>
      <c r="K6943" t="s">
        <v>35</v>
      </c>
      <c r="L6943" t="str">
        <f>_xlfn.XLOOKUP(Table1[[#This Row],[TeamFavoriteID]],Table2[team_id],Table2[team_name],_xlfn.XLOOKUP(Table1[[#This Row],[TeamFavoriteID]],Table2[team_id_pfr],Table2[team_name],"Even"))</f>
        <v>Green Bay Packers</v>
      </c>
      <c r="M6943">
        <v>-10.5</v>
      </c>
      <c r="N6943">
        <f>IF(Table1[[#This Row],[TeamFavorite]]=Table1[[#This Row],[TeamHome]],Table1[[#This Row],[ScoreAway]]-Table1[[#This Row],[ScoreHome]],Table1[[#This Row],[ScoreHome]]-Table1[[#This Row],[ScoreAway]])</f>
        <v>-18</v>
      </c>
      <c r="O6943">
        <f>IF(Table1[[#This Row],[SpreadActual]]&lt;Table1[[#This Row],[SpreadFavorite]],1,0)</f>
        <v>1</v>
      </c>
      <c r="P6943">
        <v>41.5</v>
      </c>
      <c r="Q6943" t="s">
        <v>82</v>
      </c>
      <c r="R6943" t="b">
        <v>0</v>
      </c>
      <c r="S6943">
        <v>52</v>
      </c>
      <c r="T6943">
        <v>7</v>
      </c>
      <c r="U6943">
        <v>77</v>
      </c>
    </row>
    <row r="6944" spans="1:22" x14ac:dyDescent="0.2">
      <c r="A6944" s="1">
        <v>36093</v>
      </c>
      <c r="B6944">
        <v>1998</v>
      </c>
      <c r="C6944">
        <f>_xlfn.MAXIFS(Table1[ScheduleWeekWritten],Table1[ScheduleSeason],Table1[[#This Row],[ScheduleSeason]])</f>
        <v>17</v>
      </c>
      <c r="D6944">
        <v>8</v>
      </c>
      <c r="E6944" cm="1">
        <f t="array" ref="E6944">_xlfn.XLOOKUP(Table1[[#This Row],[ScheduleWeekWritten]],Table3[Game],100+Table3[Increase],Table1[[#This Row],[ScheduleWeekWritten]])</f>
        <v>8</v>
      </c>
      <c r="F6944" t="b">
        <v>0</v>
      </c>
      <c r="G6944" t="s">
        <v>19</v>
      </c>
      <c r="H6944">
        <v>12</v>
      </c>
      <c r="I6944">
        <v>9</v>
      </c>
      <c r="J6944" t="s">
        <v>115</v>
      </c>
      <c r="K6944" t="s">
        <v>91</v>
      </c>
      <c r="L6944" t="str">
        <f>_xlfn.XLOOKUP(Table1[[#This Row],[TeamFavoriteID]],Table2[team_id],Table2[team_name],_xlfn.XLOOKUP(Table1[[#This Row],[TeamFavoriteID]],Table2[team_id_pfr],Table2[team_name],"Even"))</f>
        <v>Miami Dolphins</v>
      </c>
      <c r="M6944">
        <v>-2</v>
      </c>
      <c r="N6944">
        <f>IF(Table1[[#This Row],[TeamFavorite]]=Table1[[#This Row],[TeamHome]],Table1[[#This Row],[ScoreAway]]-Table1[[#This Row],[ScoreHome]],Table1[[#This Row],[ScoreHome]]-Table1[[#This Row],[ScoreAway]])</f>
        <v>-3</v>
      </c>
      <c r="O6944">
        <f>IF(Table1[[#This Row],[SpreadActual]]&lt;Table1[[#This Row],[SpreadFavorite]],1,0)</f>
        <v>1</v>
      </c>
      <c r="P6944">
        <v>36.5</v>
      </c>
      <c r="Q6944" t="s">
        <v>143</v>
      </c>
      <c r="R6944" t="b">
        <v>0</v>
      </c>
      <c r="S6944">
        <v>78</v>
      </c>
      <c r="T6944">
        <v>14</v>
      </c>
      <c r="U6944">
        <v>64</v>
      </c>
    </row>
    <row r="6945" spans="1:22" x14ac:dyDescent="0.2">
      <c r="A6945" s="1">
        <v>36093</v>
      </c>
      <c r="B6945">
        <v>1998</v>
      </c>
      <c r="C6945">
        <f>_xlfn.MAXIFS(Table1[ScheduleWeekWritten],Table1[ScheduleSeason],Table1[[#This Row],[ScheduleSeason]])</f>
        <v>17</v>
      </c>
      <c r="D6945">
        <v>8</v>
      </c>
      <c r="E6945" cm="1">
        <f t="array" ref="E6945">_xlfn.XLOOKUP(Table1[[#This Row],[ScheduleWeekWritten]],Table3[Game],100+Table3[Increase],Table1[[#This Row],[ScheduleWeekWritten]])</f>
        <v>8</v>
      </c>
      <c r="F6945" t="b">
        <v>0</v>
      </c>
      <c r="G6945" t="s">
        <v>95</v>
      </c>
      <c r="H6945">
        <v>9</v>
      </c>
      <c r="I6945">
        <v>3</v>
      </c>
      <c r="J6945" t="s">
        <v>127</v>
      </c>
      <c r="K6945" t="s">
        <v>133</v>
      </c>
      <c r="L6945" t="str">
        <f>_xlfn.XLOOKUP(Table1[[#This Row],[TeamFavoriteID]],Table2[team_id],Table2[team_name],_xlfn.XLOOKUP(Table1[[#This Row],[TeamFavoriteID]],Table2[team_id_pfr],Table2[team_name],"Even"))</f>
        <v>Tampa Bay Buccaneers</v>
      </c>
      <c r="M6945">
        <v>-3</v>
      </c>
      <c r="N6945">
        <f>IF(Table1[[#This Row],[TeamFavorite]]=Table1[[#This Row],[TeamHome]],Table1[[#This Row],[ScoreAway]]-Table1[[#This Row],[ScoreHome]],Table1[[#This Row],[ScoreHome]]-Table1[[#This Row],[ScoreAway]])</f>
        <v>6</v>
      </c>
      <c r="O6945">
        <f>IF(Table1[[#This Row],[SpreadActual]]&lt;Table1[[#This Row],[SpreadFavorite]],1,0)</f>
        <v>0</v>
      </c>
      <c r="P6945">
        <v>35</v>
      </c>
      <c r="Q6945" t="s">
        <v>124</v>
      </c>
      <c r="R6945" t="b">
        <v>0</v>
      </c>
      <c r="S6945">
        <v>72</v>
      </c>
      <c r="T6945">
        <v>0</v>
      </c>
      <c r="V6945" t="s">
        <v>103</v>
      </c>
    </row>
    <row r="6946" spans="1:22" x14ac:dyDescent="0.2">
      <c r="A6946" s="1">
        <v>36093</v>
      </c>
      <c r="B6946">
        <v>1998</v>
      </c>
      <c r="C6946">
        <f>_xlfn.MAXIFS(Table1[ScheduleWeekWritten],Table1[ScheduleSeason],Table1[[#This Row],[ScheduleSeason]])</f>
        <v>17</v>
      </c>
      <c r="D6946">
        <v>8</v>
      </c>
      <c r="E6946" cm="1">
        <f t="array" ref="E6946">_xlfn.XLOOKUP(Table1[[#This Row],[ScheduleWeekWritten]],Table3[Game],100+Table3[Increase],Table1[[#This Row],[ScheduleWeekWritten]])</f>
        <v>8</v>
      </c>
      <c r="F6946" t="b">
        <v>0</v>
      </c>
      <c r="G6946" t="s">
        <v>31</v>
      </c>
      <c r="H6946">
        <v>28</v>
      </c>
      <c r="I6946">
        <v>3</v>
      </c>
      <c r="J6946" t="s">
        <v>38</v>
      </c>
      <c r="K6946" t="s">
        <v>32</v>
      </c>
      <c r="L6946" t="str">
        <f>_xlfn.XLOOKUP(Table1[[#This Row],[TeamFavoriteID]],Table2[team_id],Table2[team_name],_xlfn.XLOOKUP(Table1[[#This Row],[TeamFavoriteID]],Table2[team_id_pfr],Table2[team_name],"Even"))</f>
        <v>New York Jets</v>
      </c>
      <c r="M6946">
        <v>-6.5</v>
      </c>
      <c r="N6946">
        <f>IF(Table1[[#This Row],[TeamFavorite]]=Table1[[#This Row],[TeamHome]],Table1[[#This Row],[ScoreAway]]-Table1[[#This Row],[ScoreHome]],Table1[[#This Row],[ScoreHome]]-Table1[[#This Row],[ScoreAway]])</f>
        <v>-25</v>
      </c>
      <c r="O6946">
        <f>IF(Table1[[#This Row],[SpreadActual]]&lt;Table1[[#This Row],[SpreadFavorite]],1,0)</f>
        <v>1</v>
      </c>
      <c r="P6946">
        <v>41.5</v>
      </c>
      <c r="Q6946" t="s">
        <v>126</v>
      </c>
      <c r="R6946" t="b">
        <v>0</v>
      </c>
      <c r="S6946">
        <v>64</v>
      </c>
      <c r="T6946">
        <v>11</v>
      </c>
      <c r="U6946">
        <v>46</v>
      </c>
    </row>
    <row r="6947" spans="1:22" x14ac:dyDescent="0.2">
      <c r="A6947" s="1">
        <v>36093</v>
      </c>
      <c r="B6947">
        <v>1998</v>
      </c>
      <c r="C6947">
        <f>_xlfn.MAXIFS(Table1[ScheduleWeekWritten],Table1[ScheduleSeason],Table1[[#This Row],[ScheduleSeason]])</f>
        <v>17</v>
      </c>
      <c r="D6947">
        <v>8</v>
      </c>
      <c r="E6947" cm="1">
        <f t="array" ref="E6947">_xlfn.XLOOKUP(Table1[[#This Row],[ScheduleWeekWritten]],Table3[Game],100+Table3[Increase],Table1[[#This Row],[ScheduleWeekWritten]])</f>
        <v>8</v>
      </c>
      <c r="F6947" t="b">
        <v>0</v>
      </c>
      <c r="G6947" t="s">
        <v>20</v>
      </c>
      <c r="H6947">
        <v>27</v>
      </c>
      <c r="I6947">
        <v>10</v>
      </c>
      <c r="J6947" t="s">
        <v>101</v>
      </c>
      <c r="K6947" t="s">
        <v>21</v>
      </c>
      <c r="L6947" t="str">
        <f>_xlfn.XLOOKUP(Table1[[#This Row],[TeamFavoriteID]],Table2[team_id],Table2[team_name],_xlfn.XLOOKUP(Table1[[#This Row],[TeamFavoriteID]],Table2[team_id_pfr],Table2[team_name],"Even"))</f>
        <v>Las Vegas Raiders</v>
      </c>
      <c r="M6947">
        <v>-2.5</v>
      </c>
      <c r="N6947">
        <f>IF(Table1[[#This Row],[TeamFavorite]]=Table1[[#This Row],[TeamHome]],Table1[[#This Row],[ScoreAway]]-Table1[[#This Row],[ScoreHome]],Table1[[#This Row],[ScoreHome]]-Table1[[#This Row],[ScoreAway]])</f>
        <v>17</v>
      </c>
      <c r="O6947">
        <f>IF(Table1[[#This Row],[SpreadActual]]&lt;Table1[[#This Row],[SpreadFavorite]],1,0)</f>
        <v>0</v>
      </c>
      <c r="P6947">
        <v>39.5</v>
      </c>
      <c r="Q6947" t="s">
        <v>76</v>
      </c>
      <c r="R6947" t="b">
        <v>0</v>
      </c>
      <c r="S6947">
        <v>61</v>
      </c>
      <c r="T6947">
        <v>10</v>
      </c>
      <c r="U6947">
        <v>64</v>
      </c>
    </row>
    <row r="6948" spans="1:22" x14ac:dyDescent="0.2">
      <c r="A6948" s="1">
        <v>36093</v>
      </c>
      <c r="B6948">
        <v>1998</v>
      </c>
      <c r="C6948">
        <f>_xlfn.MAXIFS(Table1[ScheduleWeekWritten],Table1[ScheduleSeason],Table1[[#This Row],[ScheduleSeason]])</f>
        <v>17</v>
      </c>
      <c r="D6948">
        <v>8</v>
      </c>
      <c r="E6948" cm="1">
        <f t="array" ref="E6948">_xlfn.XLOOKUP(Table1[[#This Row],[ScheduleWeekWritten]],Table3[Game],100+Table3[Increase],Table1[[#This Row],[ScheduleWeekWritten]])</f>
        <v>8</v>
      </c>
      <c r="F6948" t="b">
        <v>0</v>
      </c>
      <c r="G6948" t="s">
        <v>27</v>
      </c>
      <c r="H6948">
        <v>20</v>
      </c>
      <c r="I6948">
        <v>27</v>
      </c>
      <c r="J6948" t="s">
        <v>128</v>
      </c>
      <c r="K6948" t="s">
        <v>132</v>
      </c>
      <c r="L6948" t="str">
        <f>_xlfn.XLOOKUP(Table1[[#This Row],[TeamFavoriteID]],Table2[team_id],Table2[team_name],_xlfn.XLOOKUP(Table1[[#This Row],[TeamFavoriteID]],Table2[team_id_pfr],Table2[team_name],"Even"))</f>
        <v>Seattle Seahawks</v>
      </c>
      <c r="M6948">
        <v>-6.5</v>
      </c>
      <c r="N6948">
        <f>IF(Table1[[#This Row],[TeamFavorite]]=Table1[[#This Row],[TeamHome]],Table1[[#This Row],[ScoreAway]]-Table1[[#This Row],[ScoreHome]],Table1[[#This Row],[ScoreHome]]-Table1[[#This Row],[ScoreAway]])</f>
        <v>-7</v>
      </c>
      <c r="O6948">
        <f>IF(Table1[[#This Row],[SpreadActual]]&lt;Table1[[#This Row],[SpreadFavorite]],1,0)</f>
        <v>1</v>
      </c>
      <c r="P6948">
        <v>35</v>
      </c>
      <c r="Q6948" t="s">
        <v>94</v>
      </c>
      <c r="R6948" t="b">
        <v>0</v>
      </c>
      <c r="S6948">
        <v>65</v>
      </c>
      <c r="T6948">
        <v>8</v>
      </c>
      <c r="U6948">
        <v>80</v>
      </c>
    </row>
    <row r="6949" spans="1:22" x14ac:dyDescent="0.2">
      <c r="A6949" s="1">
        <v>36093</v>
      </c>
      <c r="B6949">
        <v>1998</v>
      </c>
      <c r="C6949">
        <f>_xlfn.MAXIFS(Table1[ScheduleWeekWritten],Table1[ScheduleSeason],Table1[[#This Row],[ScheduleSeason]])</f>
        <v>17</v>
      </c>
      <c r="D6949">
        <v>8</v>
      </c>
      <c r="E6949" cm="1">
        <f t="array" ref="E6949">_xlfn.XLOOKUP(Table1[[#This Row],[ScheduleWeekWritten]],Table3[Game],100+Table3[Increase],Table1[[#This Row],[ScheduleWeekWritten]])</f>
        <v>8</v>
      </c>
      <c r="F6949" t="b">
        <v>0</v>
      </c>
      <c r="G6949" t="s">
        <v>153</v>
      </c>
      <c r="H6949">
        <v>10</v>
      </c>
      <c r="I6949">
        <v>28</v>
      </c>
      <c r="J6949" t="s">
        <v>53</v>
      </c>
      <c r="K6949" t="s">
        <v>87</v>
      </c>
      <c r="L6949" t="str">
        <f>_xlfn.XLOOKUP(Table1[[#This Row],[TeamFavoriteID]],Table2[team_id],Table2[team_name],_xlfn.XLOOKUP(Table1[[#This Row],[TeamFavoriteID]],Table2[team_id_pfr],Table2[team_name],"Even"))</f>
        <v>San Francisco 49ers</v>
      </c>
      <c r="M6949">
        <v>-9.5</v>
      </c>
      <c r="N6949">
        <f>IF(Table1[[#This Row],[TeamFavorite]]=Table1[[#This Row],[TeamHome]],Table1[[#This Row],[ScoreAway]]-Table1[[#This Row],[ScoreHome]],Table1[[#This Row],[ScoreHome]]-Table1[[#This Row],[ScoreAway]])</f>
        <v>-18</v>
      </c>
      <c r="O6949">
        <f>IF(Table1[[#This Row],[SpreadActual]]&lt;Table1[[#This Row],[SpreadFavorite]],1,0)</f>
        <v>1</v>
      </c>
      <c r="P6949">
        <v>47</v>
      </c>
      <c r="Q6949" t="s">
        <v>157</v>
      </c>
      <c r="R6949" t="b">
        <v>0</v>
      </c>
      <c r="S6949">
        <v>72</v>
      </c>
      <c r="T6949">
        <v>0</v>
      </c>
      <c r="V6949" t="s">
        <v>103</v>
      </c>
    </row>
    <row r="6950" spans="1:22" x14ac:dyDescent="0.2">
      <c r="A6950" s="1">
        <v>36093</v>
      </c>
      <c r="B6950">
        <v>1998</v>
      </c>
      <c r="C6950">
        <f>_xlfn.MAXIFS(Table1[ScheduleWeekWritten],Table1[ScheduleSeason],Table1[[#This Row],[ScheduleSeason]])</f>
        <v>17</v>
      </c>
      <c r="D6950">
        <v>8</v>
      </c>
      <c r="E6950" cm="1">
        <f t="array" ref="E6950">_xlfn.XLOOKUP(Table1[[#This Row],[ScheduleWeekWritten]],Table3[Game],100+Table3[Increase],Table1[[#This Row],[ScheduleWeekWritten]])</f>
        <v>8</v>
      </c>
      <c r="F6950" t="b">
        <v>0</v>
      </c>
      <c r="G6950" t="s">
        <v>163</v>
      </c>
      <c r="H6950">
        <v>20</v>
      </c>
      <c r="I6950">
        <v>23</v>
      </c>
      <c r="J6950" t="s">
        <v>46</v>
      </c>
      <c r="K6950" t="s">
        <v>25</v>
      </c>
      <c r="L6950" t="str">
        <f>_xlfn.XLOOKUP(Table1[[#This Row],[TeamFavoriteID]],Table2[team_id],Table2[team_name],_xlfn.XLOOKUP(Table1[[#This Row],[TeamFavoriteID]],Table2[team_id_pfr],Table2[team_name],"Even"))</f>
        <v>Houston Oilers</v>
      </c>
      <c r="M6950">
        <v>-6</v>
      </c>
      <c r="N6950">
        <f>IF(Table1[[#This Row],[TeamFavorite]]=Table1[[#This Row],[TeamHome]],Table1[[#This Row],[ScoreAway]]-Table1[[#This Row],[ScoreHome]],Table1[[#This Row],[ScoreHome]]-Table1[[#This Row],[ScoreAway]])</f>
        <v>-3</v>
      </c>
      <c r="O6950">
        <f>IF(Table1[[#This Row],[SpreadActual]]&lt;Table1[[#This Row],[SpreadFavorite]],1,0)</f>
        <v>0</v>
      </c>
      <c r="P6950">
        <v>40.5</v>
      </c>
      <c r="Q6950" t="s">
        <v>167</v>
      </c>
      <c r="R6950" t="b">
        <v>0</v>
      </c>
      <c r="S6950">
        <v>57</v>
      </c>
      <c r="T6950">
        <v>3</v>
      </c>
      <c r="U6950">
        <v>55</v>
      </c>
    </row>
    <row r="6951" spans="1:22" x14ac:dyDescent="0.2">
      <c r="A6951" s="1">
        <v>36094</v>
      </c>
      <c r="B6951">
        <v>1998</v>
      </c>
      <c r="C6951">
        <f>_xlfn.MAXIFS(Table1[ScheduleWeekWritten],Table1[ScheduleSeason],Table1[[#This Row],[ScheduleSeason]])</f>
        <v>17</v>
      </c>
      <c r="D6951">
        <v>8</v>
      </c>
      <c r="E6951" cm="1">
        <f t="array" ref="E6951">_xlfn.XLOOKUP(Table1[[#This Row],[ScheduleWeekWritten]],Table3[Game],100+Table3[Increase],Table1[[#This Row],[ScheduleWeekWritten]])</f>
        <v>8</v>
      </c>
      <c r="F6951" t="b">
        <v>0</v>
      </c>
      <c r="G6951" t="s">
        <v>42</v>
      </c>
      <c r="H6951">
        <v>13</v>
      </c>
      <c r="I6951">
        <v>20</v>
      </c>
      <c r="J6951" t="s">
        <v>49</v>
      </c>
      <c r="K6951" t="s">
        <v>75</v>
      </c>
      <c r="L6951" t="str">
        <f>_xlfn.XLOOKUP(Table1[[#This Row],[TeamFavoriteID]],Table2[team_id],Table2[team_name],_xlfn.XLOOKUP(Table1[[#This Row],[TeamFavoriteID]],Table2[team_id_pfr],Table2[team_name],"Even"))</f>
        <v>Kansas City Chiefs</v>
      </c>
      <c r="M6951">
        <v>-6</v>
      </c>
      <c r="N6951">
        <f>IF(Table1[[#This Row],[TeamFavorite]]=Table1[[#This Row],[TeamHome]],Table1[[#This Row],[ScoreAway]]-Table1[[#This Row],[ScoreHome]],Table1[[#This Row],[ScoreHome]]-Table1[[#This Row],[ScoreAway]])</f>
        <v>7</v>
      </c>
      <c r="O6951">
        <f>IF(Table1[[#This Row],[SpreadActual]]&lt;Table1[[#This Row],[SpreadFavorite]],1,0)</f>
        <v>0</v>
      </c>
      <c r="P6951">
        <v>36.5</v>
      </c>
      <c r="Q6951" t="s">
        <v>117</v>
      </c>
      <c r="R6951" t="b">
        <v>0</v>
      </c>
      <c r="S6951">
        <v>63</v>
      </c>
      <c r="T6951">
        <v>12</v>
      </c>
      <c r="U6951">
        <v>78</v>
      </c>
    </row>
    <row r="6952" spans="1:22" x14ac:dyDescent="0.2">
      <c r="A6952" s="1">
        <v>36100</v>
      </c>
      <c r="B6952">
        <v>1998</v>
      </c>
      <c r="C6952">
        <f>_xlfn.MAXIFS(Table1[ScheduleWeekWritten],Table1[ScheduleSeason],Table1[[#This Row],[ScheduleSeason]])</f>
        <v>17</v>
      </c>
      <c r="D6952">
        <v>9</v>
      </c>
      <c r="E6952" cm="1">
        <f t="array" ref="E6952">_xlfn.XLOOKUP(Table1[[#This Row],[ScheduleWeekWritten]],Table3[Game],100+Table3[Increase],Table1[[#This Row],[ScheduleWeekWritten]])</f>
        <v>9</v>
      </c>
      <c r="F6952" t="b">
        <v>0</v>
      </c>
      <c r="G6952" t="s">
        <v>38</v>
      </c>
      <c r="H6952">
        <v>37</v>
      </c>
      <c r="I6952">
        <v>15</v>
      </c>
      <c r="J6952" t="s">
        <v>153</v>
      </c>
      <c r="K6952" t="s">
        <v>109</v>
      </c>
      <c r="L6952" t="str">
        <f>_xlfn.XLOOKUP(Table1[[#This Row],[TeamFavoriteID]],Table2[team_id],Table2[team_name],_xlfn.XLOOKUP(Table1[[#This Row],[TeamFavoriteID]],Table2[team_id_pfr],Table2[team_name],"Even"))</f>
        <v>Atlanta Falcons</v>
      </c>
      <c r="M6952">
        <v>-7</v>
      </c>
      <c r="N6952">
        <f>IF(Table1[[#This Row],[TeamFavorite]]=Table1[[#This Row],[TeamHome]],Table1[[#This Row],[ScoreAway]]-Table1[[#This Row],[ScoreHome]],Table1[[#This Row],[ScoreHome]]-Table1[[#This Row],[ScoreAway]])</f>
        <v>-22</v>
      </c>
      <c r="O6952">
        <f>IF(Table1[[#This Row],[SpreadActual]]&lt;Table1[[#This Row],[SpreadFavorite]],1,0)</f>
        <v>1</v>
      </c>
      <c r="P6952">
        <v>41</v>
      </c>
      <c r="Q6952" t="s">
        <v>148</v>
      </c>
      <c r="R6952" t="b">
        <v>0</v>
      </c>
      <c r="S6952">
        <v>72</v>
      </c>
      <c r="T6952">
        <v>0</v>
      </c>
      <c r="V6952" t="s">
        <v>103</v>
      </c>
    </row>
    <row r="6953" spans="1:22" x14ac:dyDescent="0.2">
      <c r="A6953" s="1">
        <v>36100</v>
      </c>
      <c r="B6953">
        <v>1998</v>
      </c>
      <c r="C6953">
        <f>_xlfn.MAXIFS(Table1[ScheduleWeekWritten],Table1[ScheduleSeason],Table1[[#This Row],[ScheduleSeason]])</f>
        <v>17</v>
      </c>
      <c r="D6953">
        <v>9</v>
      </c>
      <c r="E6953" cm="1">
        <f t="array" ref="E6953">_xlfn.XLOOKUP(Table1[[#This Row],[ScheduleWeekWritten]],Table3[Game],100+Table3[Increase],Table1[[#This Row],[ScheduleWeekWritten]])</f>
        <v>9</v>
      </c>
      <c r="F6953" t="b">
        <v>0</v>
      </c>
      <c r="G6953" t="s">
        <v>158</v>
      </c>
      <c r="H6953">
        <v>19</v>
      </c>
      <c r="I6953">
        <v>45</v>
      </c>
      <c r="J6953" t="s">
        <v>154</v>
      </c>
      <c r="K6953" t="s">
        <v>161</v>
      </c>
      <c r="L6953" t="str">
        <f>_xlfn.XLOOKUP(Table1[[#This Row],[TeamFavoriteID]],Table2[team_id],Table2[team_name],_xlfn.XLOOKUP(Table1[[#This Row],[TeamFavoriteID]],Table2[team_id_pfr],Table2[team_name],"Even"))</f>
        <v>Jacksonville Jaguars</v>
      </c>
      <c r="M6953">
        <v>-3.5</v>
      </c>
      <c r="N6953">
        <f>IF(Table1[[#This Row],[TeamFavorite]]=Table1[[#This Row],[TeamHome]],Table1[[#This Row],[ScoreAway]]-Table1[[#This Row],[ScoreHome]],Table1[[#This Row],[ScoreHome]]-Table1[[#This Row],[ScoreAway]])</f>
        <v>-26</v>
      </c>
      <c r="O6953">
        <f>IF(Table1[[#This Row],[SpreadActual]]&lt;Table1[[#This Row],[SpreadFavorite]],1,0)</f>
        <v>1</v>
      </c>
      <c r="P6953">
        <v>42</v>
      </c>
      <c r="Q6953" t="s">
        <v>166</v>
      </c>
      <c r="R6953" t="b">
        <v>0</v>
      </c>
      <c r="S6953">
        <v>48</v>
      </c>
      <c r="T6953">
        <v>6</v>
      </c>
      <c r="U6953">
        <v>52</v>
      </c>
    </row>
    <row r="6954" spans="1:22" x14ac:dyDescent="0.2">
      <c r="A6954" s="1">
        <v>36100</v>
      </c>
      <c r="B6954">
        <v>1998</v>
      </c>
      <c r="C6954">
        <f>_xlfn.MAXIFS(Table1[ScheduleWeekWritten],Table1[ScheduleSeason],Table1[[#This Row],[ScheduleSeason]])</f>
        <v>17</v>
      </c>
      <c r="D6954">
        <v>9</v>
      </c>
      <c r="E6954" cm="1">
        <f t="array" ref="E6954">_xlfn.XLOOKUP(Table1[[#This Row],[ScheduleWeekWritten]],Table3[Game],100+Table3[Increase],Table1[[#This Row],[ScheduleWeekWritten]])</f>
        <v>9</v>
      </c>
      <c r="F6954" t="b">
        <v>0</v>
      </c>
      <c r="G6954" t="s">
        <v>28</v>
      </c>
      <c r="H6954">
        <v>30</v>
      </c>
      <c r="I6954">
        <v>24</v>
      </c>
      <c r="J6954" t="s">
        <v>19</v>
      </c>
      <c r="K6954" t="s">
        <v>43</v>
      </c>
      <c r="L6954" t="str">
        <f>_xlfn.XLOOKUP(Table1[[#This Row],[TeamFavoriteID]],Table2[team_id],Table2[team_name],_xlfn.XLOOKUP(Table1[[#This Row],[TeamFavoriteID]],Table2[team_id_pfr],Table2[team_name],"Even"))</f>
        <v>Buffalo Bills</v>
      </c>
      <c r="M6954">
        <v>-2.5</v>
      </c>
      <c r="N6954">
        <f>IF(Table1[[#This Row],[TeamFavorite]]=Table1[[#This Row],[TeamHome]],Table1[[#This Row],[ScoreAway]]-Table1[[#This Row],[ScoreHome]],Table1[[#This Row],[ScoreHome]]-Table1[[#This Row],[ScoreAway]])</f>
        <v>-6</v>
      </c>
      <c r="O6954">
        <f>IF(Table1[[#This Row],[SpreadActual]]&lt;Table1[[#This Row],[SpreadFavorite]],1,0)</f>
        <v>1</v>
      </c>
      <c r="P6954">
        <v>35</v>
      </c>
      <c r="Q6954" t="s">
        <v>123</v>
      </c>
      <c r="R6954" t="b">
        <v>0</v>
      </c>
      <c r="S6954">
        <v>44</v>
      </c>
      <c r="T6954">
        <v>7</v>
      </c>
      <c r="U6954">
        <v>71</v>
      </c>
    </row>
    <row r="6955" spans="1:22" x14ac:dyDescent="0.2">
      <c r="A6955" s="1">
        <v>36100</v>
      </c>
      <c r="B6955">
        <v>1998</v>
      </c>
      <c r="C6955">
        <f>_xlfn.MAXIFS(Table1[ScheduleWeekWritten],Table1[ScheduleSeason],Table1[[#This Row],[ScheduleSeason]])</f>
        <v>17</v>
      </c>
      <c r="D6955">
        <v>9</v>
      </c>
      <c r="E6955" cm="1">
        <f t="array" ref="E6955">_xlfn.XLOOKUP(Table1[[#This Row],[ScheduleWeekWritten]],Table3[Game],100+Table3[Increase],Table1[[#This Row],[ScheduleWeekWritten]])</f>
        <v>9</v>
      </c>
      <c r="F6955" t="b">
        <v>0</v>
      </c>
      <c r="G6955" t="s">
        <v>152</v>
      </c>
      <c r="H6955">
        <v>31</v>
      </c>
      <c r="I6955">
        <v>17</v>
      </c>
      <c r="J6955" t="s">
        <v>95</v>
      </c>
      <c r="K6955" t="s">
        <v>162</v>
      </c>
      <c r="L6955" t="str">
        <f>_xlfn.XLOOKUP(Table1[[#This Row],[TeamFavoriteID]],Table2[team_id],Table2[team_name],_xlfn.XLOOKUP(Table1[[#This Row],[TeamFavoriteID]],Table2[team_id_pfr],Table2[team_name],"Even"))</f>
        <v>Carolina Panthers</v>
      </c>
      <c r="M6955">
        <v>-3</v>
      </c>
      <c r="N6955">
        <f>IF(Table1[[#This Row],[TeamFavorite]]=Table1[[#This Row],[TeamHome]],Table1[[#This Row],[ScoreAway]]-Table1[[#This Row],[ScoreHome]],Table1[[#This Row],[ScoreHome]]-Table1[[#This Row],[ScoreAway]])</f>
        <v>-14</v>
      </c>
      <c r="O6955">
        <f>IF(Table1[[#This Row],[SpreadActual]]&lt;Table1[[#This Row],[SpreadFavorite]],1,0)</f>
        <v>1</v>
      </c>
      <c r="P6955">
        <v>36</v>
      </c>
      <c r="Q6955" t="s">
        <v>160</v>
      </c>
      <c r="R6955" t="b">
        <v>0</v>
      </c>
      <c r="S6955">
        <v>61</v>
      </c>
      <c r="T6955">
        <v>6</v>
      </c>
      <c r="U6955">
        <v>63</v>
      </c>
    </row>
    <row r="6956" spans="1:22" x14ac:dyDescent="0.2">
      <c r="A6956" s="1">
        <v>36100</v>
      </c>
      <c r="B6956">
        <v>1998</v>
      </c>
      <c r="C6956">
        <f>_xlfn.MAXIFS(Table1[ScheduleWeekWritten],Table1[ScheduleSeason],Table1[[#This Row],[ScheduleSeason]])</f>
        <v>17</v>
      </c>
      <c r="D6956">
        <v>9</v>
      </c>
      <c r="E6956" cm="1">
        <f t="array" ref="E6956">_xlfn.XLOOKUP(Table1[[#This Row],[ScheduleWeekWritten]],Table3[Game],100+Table3[Increase],Table1[[#This Row],[ScheduleWeekWritten]])</f>
        <v>9</v>
      </c>
      <c r="F6956" t="b">
        <v>0</v>
      </c>
      <c r="G6956" t="s">
        <v>101</v>
      </c>
      <c r="H6956">
        <v>26</v>
      </c>
      <c r="I6956">
        <v>33</v>
      </c>
      <c r="J6956" t="s">
        <v>24</v>
      </c>
      <c r="K6956" t="s">
        <v>88</v>
      </c>
      <c r="L6956" t="str">
        <f>_xlfn.XLOOKUP(Table1[[#This Row],[TeamFavoriteID]],Table2[team_id],Table2[team_name],_xlfn.XLOOKUP(Table1[[#This Row],[TeamFavoriteID]],Table2[team_id_pfr],Table2[team_name],"Even"))</f>
        <v>Denver Broncos</v>
      </c>
      <c r="M6956">
        <v>-11</v>
      </c>
      <c r="N6956">
        <f>IF(Table1[[#This Row],[TeamFavorite]]=Table1[[#This Row],[TeamHome]],Table1[[#This Row],[ScoreAway]]-Table1[[#This Row],[ScoreHome]],Table1[[#This Row],[ScoreHome]]-Table1[[#This Row],[ScoreAway]])</f>
        <v>-7</v>
      </c>
      <c r="O6956">
        <f>IF(Table1[[#This Row],[SpreadActual]]&lt;Table1[[#This Row],[SpreadFavorite]],1,0)</f>
        <v>0</v>
      </c>
      <c r="P6956">
        <v>48.5</v>
      </c>
      <c r="Q6956" t="s">
        <v>111</v>
      </c>
      <c r="R6956" t="b">
        <v>0</v>
      </c>
      <c r="S6956">
        <v>55</v>
      </c>
      <c r="T6956">
        <v>7</v>
      </c>
      <c r="U6956">
        <v>75</v>
      </c>
    </row>
    <row r="6957" spans="1:22" x14ac:dyDescent="0.2">
      <c r="A6957" s="1">
        <v>36100</v>
      </c>
      <c r="B6957">
        <v>1998</v>
      </c>
      <c r="C6957">
        <f>_xlfn.MAXIFS(Table1[ScheduleWeekWritten],Table1[ScheduleSeason],Table1[[#This Row],[ScheduleSeason]])</f>
        <v>17</v>
      </c>
      <c r="D6957">
        <v>9</v>
      </c>
      <c r="E6957" cm="1">
        <f t="array" ref="E6957">_xlfn.XLOOKUP(Table1[[#This Row],[ScheduleWeekWritten]],Table3[Game],100+Table3[Increase],Table1[[#This Row],[ScheduleWeekWritten]])</f>
        <v>9</v>
      </c>
      <c r="F6957" t="b">
        <v>0</v>
      </c>
      <c r="G6957" t="s">
        <v>45</v>
      </c>
      <c r="H6957">
        <v>15</v>
      </c>
      <c r="I6957">
        <v>17</v>
      </c>
      <c r="J6957" t="s">
        <v>149</v>
      </c>
      <c r="K6957" t="s">
        <v>79</v>
      </c>
      <c r="L6957" t="str">
        <f>_xlfn.XLOOKUP(Table1[[#This Row],[TeamFavoriteID]],Table2[team_id],Table2[team_name],_xlfn.XLOOKUP(Table1[[#This Row],[TeamFavoriteID]],Table2[team_id_pfr],Table2[team_name],"Even"))</f>
        <v>Detroit Lions</v>
      </c>
      <c r="M6957">
        <v>-6</v>
      </c>
      <c r="N6957">
        <f>IF(Table1[[#This Row],[TeamFavorite]]=Table1[[#This Row],[TeamHome]],Table1[[#This Row],[ScoreAway]]-Table1[[#This Row],[ScoreHome]],Table1[[#This Row],[ScoreHome]]-Table1[[#This Row],[ScoreAway]])</f>
        <v>2</v>
      </c>
      <c r="O6957">
        <f>IF(Table1[[#This Row],[SpreadActual]]&lt;Table1[[#This Row],[SpreadFavorite]],1,0)</f>
        <v>0</v>
      </c>
      <c r="P6957">
        <v>42.5</v>
      </c>
      <c r="Q6957" t="s">
        <v>125</v>
      </c>
      <c r="R6957" t="b">
        <v>0</v>
      </c>
      <c r="S6957">
        <v>72</v>
      </c>
      <c r="T6957">
        <v>0</v>
      </c>
      <c r="V6957" t="s">
        <v>103</v>
      </c>
    </row>
    <row r="6958" spans="1:22" x14ac:dyDescent="0.2">
      <c r="A6958" s="1">
        <v>36100</v>
      </c>
      <c r="B6958">
        <v>1998</v>
      </c>
      <c r="C6958">
        <f>_xlfn.MAXIFS(Table1[ScheduleWeekWritten],Table1[ScheduleSeason],Table1[[#This Row],[ScheduleSeason]])</f>
        <v>17</v>
      </c>
      <c r="D6958">
        <v>9</v>
      </c>
      <c r="E6958" cm="1">
        <f t="array" ref="E6958">_xlfn.XLOOKUP(Table1[[#This Row],[ScheduleWeekWritten]],Table3[Game],100+Table3[Increase],Table1[[#This Row],[ScheduleWeekWritten]])</f>
        <v>9</v>
      </c>
      <c r="F6958" t="b">
        <v>0</v>
      </c>
      <c r="G6958" t="s">
        <v>33</v>
      </c>
      <c r="H6958">
        <v>36</v>
      </c>
      <c r="I6958">
        <v>22</v>
      </c>
      <c r="J6958" t="s">
        <v>53</v>
      </c>
      <c r="K6958" t="s">
        <v>35</v>
      </c>
      <c r="L6958" t="str">
        <f>_xlfn.XLOOKUP(Table1[[#This Row],[TeamFavoriteID]],Table2[team_id],Table2[team_name],_xlfn.XLOOKUP(Table1[[#This Row],[TeamFavoriteID]],Table2[team_id_pfr],Table2[team_name],"Even"))</f>
        <v>Green Bay Packers</v>
      </c>
      <c r="M6958">
        <v>-3</v>
      </c>
      <c r="N6958">
        <f>IF(Table1[[#This Row],[TeamFavorite]]=Table1[[#This Row],[TeamHome]],Table1[[#This Row],[ScoreAway]]-Table1[[#This Row],[ScoreHome]],Table1[[#This Row],[ScoreHome]]-Table1[[#This Row],[ScoreAway]])</f>
        <v>-14</v>
      </c>
      <c r="O6958">
        <f>IF(Table1[[#This Row],[SpreadActual]]&lt;Table1[[#This Row],[SpreadFavorite]],1,0)</f>
        <v>1</v>
      </c>
      <c r="P6958">
        <v>49</v>
      </c>
      <c r="Q6958" t="s">
        <v>82</v>
      </c>
      <c r="R6958" t="b">
        <v>0</v>
      </c>
      <c r="S6958">
        <v>49</v>
      </c>
      <c r="T6958">
        <v>12</v>
      </c>
      <c r="U6958">
        <v>73</v>
      </c>
    </row>
    <row r="6959" spans="1:22" x14ac:dyDescent="0.2">
      <c r="A6959" s="1">
        <v>36100</v>
      </c>
      <c r="B6959">
        <v>1998</v>
      </c>
      <c r="C6959">
        <f>_xlfn.MAXIFS(Table1[ScheduleWeekWritten],Table1[ScheduleSeason],Table1[[#This Row],[ScheduleSeason]])</f>
        <v>17</v>
      </c>
      <c r="D6959">
        <v>9</v>
      </c>
      <c r="E6959" cm="1">
        <f t="array" ref="E6959">_xlfn.XLOOKUP(Table1[[#This Row],[ScheduleWeekWritten]],Table3[Game],100+Table3[Increase],Table1[[#This Row],[ScheduleWeekWritten]])</f>
        <v>9</v>
      </c>
      <c r="F6959" t="b">
        <v>0</v>
      </c>
      <c r="G6959" t="s">
        <v>140</v>
      </c>
      <c r="H6959">
        <v>16</v>
      </c>
      <c r="I6959">
        <v>21</v>
      </c>
      <c r="J6959" t="s">
        <v>115</v>
      </c>
      <c r="K6959" t="s">
        <v>70</v>
      </c>
      <c r="L6959" t="str">
        <f>_xlfn.XLOOKUP(Table1[[#This Row],[TeamFavoriteID]],Table2[team_id],Table2[team_name],_xlfn.XLOOKUP(Table1[[#This Row],[TeamFavoriteID]],Table2[team_id_pfr],Table2[team_name],"Even"))</f>
        <v>Boston Patriots</v>
      </c>
      <c r="M6959">
        <v>-5.5</v>
      </c>
      <c r="N6959">
        <f>IF(Table1[[#This Row],[TeamFavorite]]=Table1[[#This Row],[TeamHome]],Table1[[#This Row],[ScoreAway]]-Table1[[#This Row],[ScoreHome]],Table1[[#This Row],[ScoreHome]]-Table1[[#This Row],[ScoreAway]])</f>
        <v>-5</v>
      </c>
      <c r="O6959">
        <f>IF(Table1[[#This Row],[SpreadActual]]&lt;Table1[[#This Row],[SpreadFavorite]],1,0)</f>
        <v>0</v>
      </c>
      <c r="P6959">
        <v>37.5</v>
      </c>
      <c r="Q6959" t="s">
        <v>141</v>
      </c>
      <c r="R6959" t="b">
        <v>0</v>
      </c>
      <c r="S6959">
        <v>72</v>
      </c>
      <c r="T6959">
        <v>0</v>
      </c>
      <c r="V6959" t="s">
        <v>103</v>
      </c>
    </row>
    <row r="6960" spans="1:22" x14ac:dyDescent="0.2">
      <c r="A6960" s="1">
        <v>36100</v>
      </c>
      <c r="B6960">
        <v>1998</v>
      </c>
      <c r="C6960">
        <f>_xlfn.MAXIFS(Table1[ScheduleWeekWritten],Table1[ScheduleSeason],Table1[[#This Row],[ScheduleSeason]])</f>
        <v>17</v>
      </c>
      <c r="D6960">
        <v>9</v>
      </c>
      <c r="E6960" cm="1">
        <f t="array" ref="E6960">_xlfn.XLOOKUP(Table1[[#This Row],[ScheduleWeekWritten]],Table3[Game],100+Table3[Increase],Table1[[#This Row],[ScheduleWeekWritten]])</f>
        <v>9</v>
      </c>
      <c r="F6960" t="b">
        <v>0</v>
      </c>
      <c r="G6960" t="s">
        <v>42</v>
      </c>
      <c r="H6960">
        <v>17</v>
      </c>
      <c r="I6960">
        <v>20</v>
      </c>
      <c r="J6960" t="s">
        <v>31</v>
      </c>
      <c r="K6960" t="s">
        <v>75</v>
      </c>
      <c r="L6960" t="str">
        <f>_xlfn.XLOOKUP(Table1[[#This Row],[TeamFavoriteID]],Table2[team_id],Table2[team_name],_xlfn.XLOOKUP(Table1[[#This Row],[TeamFavoriteID]],Table2[team_id_pfr],Table2[team_name],"Even"))</f>
        <v>Kansas City Chiefs</v>
      </c>
      <c r="M6960">
        <v>-4.5</v>
      </c>
      <c r="N6960">
        <f>IF(Table1[[#This Row],[TeamFavorite]]=Table1[[#This Row],[TeamHome]],Table1[[#This Row],[ScoreAway]]-Table1[[#This Row],[ScoreHome]],Table1[[#This Row],[ScoreHome]]-Table1[[#This Row],[ScoreAway]])</f>
        <v>3</v>
      </c>
      <c r="O6960">
        <f>IF(Table1[[#This Row],[SpreadActual]]&lt;Table1[[#This Row],[SpreadFavorite]],1,0)</f>
        <v>0</v>
      </c>
      <c r="P6960">
        <v>37</v>
      </c>
      <c r="Q6960" t="s">
        <v>117</v>
      </c>
      <c r="R6960" t="b">
        <v>0</v>
      </c>
      <c r="S6960">
        <v>49</v>
      </c>
      <c r="T6960">
        <v>19</v>
      </c>
      <c r="U6960">
        <v>97</v>
      </c>
    </row>
    <row r="6961" spans="1:22" x14ac:dyDescent="0.2">
      <c r="A6961" s="1">
        <v>36100</v>
      </c>
      <c r="B6961">
        <v>1998</v>
      </c>
      <c r="C6961">
        <f>_xlfn.MAXIFS(Table1[ScheduleWeekWritten],Table1[ScheduleSeason],Table1[[#This Row],[ScheduleSeason]])</f>
        <v>17</v>
      </c>
      <c r="D6961">
        <v>9</v>
      </c>
      <c r="E6961" cm="1">
        <f t="array" ref="E6961">_xlfn.XLOOKUP(Table1[[#This Row],[ScheduleWeekWritten]],Table3[Game],100+Table3[Increase],Table1[[#This Row],[ScheduleWeekWritten]])</f>
        <v>9</v>
      </c>
      <c r="F6961" t="b">
        <v>0</v>
      </c>
      <c r="G6961" t="s">
        <v>49</v>
      </c>
      <c r="H6961">
        <v>31</v>
      </c>
      <c r="I6961">
        <v>41</v>
      </c>
      <c r="J6961" t="s">
        <v>163</v>
      </c>
      <c r="K6961" t="s">
        <v>51</v>
      </c>
      <c r="L6961" t="str">
        <f>_xlfn.XLOOKUP(Table1[[#This Row],[TeamFavoriteID]],Table2[team_id],Table2[team_name],_xlfn.XLOOKUP(Table1[[#This Row],[TeamFavoriteID]],Table2[team_id_pfr],Table2[team_name],"Even"))</f>
        <v>Pittsburgh Steelers</v>
      </c>
      <c r="M6961">
        <v>-5.5</v>
      </c>
      <c r="N6961">
        <f>IF(Table1[[#This Row],[TeamFavorite]]=Table1[[#This Row],[TeamHome]],Table1[[#This Row],[ScoreAway]]-Table1[[#This Row],[ScoreHome]],Table1[[#This Row],[ScoreHome]]-Table1[[#This Row],[ScoreAway]])</f>
        <v>10</v>
      </c>
      <c r="O6961">
        <f>IF(Table1[[#This Row],[SpreadActual]]&lt;Table1[[#This Row],[SpreadFavorite]],1,0)</f>
        <v>0</v>
      </c>
      <c r="P6961">
        <v>37</v>
      </c>
      <c r="Q6961" t="s">
        <v>113</v>
      </c>
      <c r="R6961" t="b">
        <v>0</v>
      </c>
      <c r="S6961">
        <v>47</v>
      </c>
      <c r="T6961">
        <v>6</v>
      </c>
      <c r="U6961">
        <v>56</v>
      </c>
    </row>
    <row r="6962" spans="1:22" x14ac:dyDescent="0.2">
      <c r="A6962" s="1">
        <v>36100</v>
      </c>
      <c r="B6962">
        <v>1998</v>
      </c>
      <c r="C6962">
        <f>_xlfn.MAXIFS(Table1[ScheduleWeekWritten],Table1[ScheduleSeason],Table1[[#This Row],[ScheduleSeason]])</f>
        <v>17</v>
      </c>
      <c r="D6962">
        <v>9</v>
      </c>
      <c r="E6962" cm="1">
        <f t="array" ref="E6962">_xlfn.XLOOKUP(Table1[[#This Row],[ScheduleWeekWritten]],Table3[Game],100+Table3[Increase],Table1[[#This Row],[ScheduleWeekWritten]])</f>
        <v>9</v>
      </c>
      <c r="F6962" t="b">
        <v>0</v>
      </c>
      <c r="G6962" t="s">
        <v>128</v>
      </c>
      <c r="H6962">
        <v>18</v>
      </c>
      <c r="I6962">
        <v>31</v>
      </c>
      <c r="J6962" t="s">
        <v>20</v>
      </c>
      <c r="K6962" t="s">
        <v>132</v>
      </c>
      <c r="L6962" t="str">
        <f>_xlfn.XLOOKUP(Table1[[#This Row],[TeamFavoriteID]],Table2[team_id],Table2[team_name],_xlfn.XLOOKUP(Table1[[#This Row],[TeamFavoriteID]],Table2[team_id_pfr],Table2[team_name],"Even"))</f>
        <v>Seattle Seahawks</v>
      </c>
      <c r="M6962">
        <v>-7</v>
      </c>
      <c r="N6962">
        <f>IF(Table1[[#This Row],[TeamFavorite]]=Table1[[#This Row],[TeamHome]],Table1[[#This Row],[ScoreAway]]-Table1[[#This Row],[ScoreHome]],Table1[[#This Row],[ScoreHome]]-Table1[[#This Row],[ScoreAway]])</f>
        <v>13</v>
      </c>
      <c r="O6962">
        <f>IF(Table1[[#This Row],[SpreadActual]]&lt;Table1[[#This Row],[SpreadFavorite]],1,0)</f>
        <v>0</v>
      </c>
      <c r="P6962">
        <v>40</v>
      </c>
      <c r="Q6962" t="s">
        <v>129</v>
      </c>
      <c r="R6962" t="b">
        <v>0</v>
      </c>
      <c r="S6962">
        <v>72</v>
      </c>
      <c r="T6962">
        <v>0</v>
      </c>
      <c r="V6962" t="s">
        <v>103</v>
      </c>
    </row>
    <row r="6963" spans="1:22" x14ac:dyDescent="0.2">
      <c r="A6963" s="1">
        <v>36100</v>
      </c>
      <c r="B6963">
        <v>1998</v>
      </c>
      <c r="C6963">
        <f>_xlfn.MAXIFS(Table1[ScheduleWeekWritten],Table1[ScheduleSeason],Table1[[#This Row],[ScheduleSeason]])</f>
        <v>17</v>
      </c>
      <c r="D6963">
        <v>9</v>
      </c>
      <c r="E6963" cm="1">
        <f t="array" ref="E6963">_xlfn.XLOOKUP(Table1[[#This Row],[ScheduleWeekWritten]],Table3[Game],100+Table3[Increase],Table1[[#This Row],[ScheduleWeekWritten]])</f>
        <v>9</v>
      </c>
      <c r="F6963" t="b">
        <v>0</v>
      </c>
      <c r="G6963" t="s">
        <v>127</v>
      </c>
      <c r="H6963">
        <v>27</v>
      </c>
      <c r="I6963">
        <v>24</v>
      </c>
      <c r="J6963" t="s">
        <v>54</v>
      </c>
      <c r="K6963" t="s">
        <v>55</v>
      </c>
      <c r="L6963" t="str">
        <f>_xlfn.XLOOKUP(Table1[[#This Row],[TeamFavoriteID]],Table2[team_id],Table2[team_name],_xlfn.XLOOKUP(Table1[[#This Row],[TeamFavoriteID]],Table2[team_id_pfr],Table2[team_name],"Even"))</f>
        <v>Minnesota Vikings</v>
      </c>
      <c r="M6963">
        <v>-6.5</v>
      </c>
      <c r="N6963">
        <f>IF(Table1[[#This Row],[TeamFavorite]]=Table1[[#This Row],[TeamHome]],Table1[[#This Row],[ScoreAway]]-Table1[[#This Row],[ScoreHome]],Table1[[#This Row],[ScoreHome]]-Table1[[#This Row],[ScoreAway]])</f>
        <v>3</v>
      </c>
      <c r="O6963">
        <f>IF(Table1[[#This Row],[SpreadActual]]&lt;Table1[[#This Row],[SpreadFavorite]],1,0)</f>
        <v>0</v>
      </c>
      <c r="P6963">
        <v>39.5</v>
      </c>
      <c r="Q6963" t="s">
        <v>168</v>
      </c>
      <c r="R6963" t="b">
        <v>0</v>
      </c>
      <c r="S6963">
        <v>73</v>
      </c>
      <c r="T6963">
        <v>4</v>
      </c>
      <c r="U6963">
        <v>89</v>
      </c>
    </row>
    <row r="6964" spans="1:22" x14ac:dyDescent="0.2">
      <c r="A6964" s="1">
        <v>36100</v>
      </c>
      <c r="B6964">
        <v>1998</v>
      </c>
      <c r="C6964">
        <f>_xlfn.MAXIFS(Table1[ScheduleWeekWritten],Table1[ScheduleSeason],Table1[[#This Row],[ScheduleSeason]])</f>
        <v>17</v>
      </c>
      <c r="D6964">
        <v>9</v>
      </c>
      <c r="E6964" cm="1">
        <f t="array" ref="E6964">_xlfn.XLOOKUP(Table1[[#This Row],[ScheduleWeekWritten]],Table3[Game],100+Table3[Increase],Table1[[#This Row],[ScheduleWeekWritten]])</f>
        <v>9</v>
      </c>
      <c r="F6964" t="b">
        <v>0</v>
      </c>
      <c r="G6964" t="s">
        <v>61</v>
      </c>
      <c r="H6964">
        <v>21</v>
      </c>
      <c r="I6964">
        <v>14</v>
      </c>
      <c r="J6964" t="s">
        <v>50</v>
      </c>
      <c r="K6964" t="s">
        <v>90</v>
      </c>
      <c r="L6964" t="str">
        <f>_xlfn.XLOOKUP(Table1[[#This Row],[TeamFavoriteID]],Table2[team_id],Table2[team_name],_xlfn.XLOOKUP(Table1[[#This Row],[TeamFavoriteID]],Table2[team_id_pfr],Table2[team_name],"Even"))</f>
        <v>New York Giants</v>
      </c>
      <c r="M6964">
        <v>-2.5</v>
      </c>
      <c r="N6964">
        <f>IF(Table1[[#This Row],[TeamFavorite]]=Table1[[#This Row],[TeamHome]],Table1[[#This Row],[ScoreAway]]-Table1[[#This Row],[ScoreHome]],Table1[[#This Row],[ScoreHome]]-Table1[[#This Row],[ScoreAway]])</f>
        <v>7</v>
      </c>
      <c r="O6964">
        <f>IF(Table1[[#This Row],[SpreadActual]]&lt;Table1[[#This Row],[SpreadFavorite]],1,0)</f>
        <v>0</v>
      </c>
      <c r="P6964">
        <v>38</v>
      </c>
      <c r="Q6964" t="s">
        <v>165</v>
      </c>
      <c r="R6964" t="b">
        <v>0</v>
      </c>
      <c r="S6964">
        <v>55</v>
      </c>
      <c r="T6964">
        <v>9</v>
      </c>
      <c r="U6964">
        <v>48</v>
      </c>
    </row>
    <row r="6965" spans="1:22" x14ac:dyDescent="0.2">
      <c r="A6965" s="1">
        <v>36101</v>
      </c>
      <c r="B6965">
        <v>1998</v>
      </c>
      <c r="C6965">
        <f>_xlfn.MAXIFS(Table1[ScheduleWeekWritten],Table1[ScheduleSeason],Table1[[#This Row],[ScheduleSeason]])</f>
        <v>17</v>
      </c>
      <c r="D6965">
        <v>9</v>
      </c>
      <c r="E6965" cm="1">
        <f t="array" ref="E6965">_xlfn.XLOOKUP(Table1[[#This Row],[ScheduleWeekWritten]],Table3[Game],100+Table3[Increase],Table1[[#This Row],[ScheduleWeekWritten]])</f>
        <v>9</v>
      </c>
      <c r="F6965" t="b">
        <v>0</v>
      </c>
      <c r="G6965" t="s">
        <v>58</v>
      </c>
      <c r="H6965">
        <v>0</v>
      </c>
      <c r="I6965">
        <v>34</v>
      </c>
      <c r="J6965" t="s">
        <v>67</v>
      </c>
      <c r="K6965" t="s">
        <v>68</v>
      </c>
      <c r="L6965" t="str">
        <f>_xlfn.XLOOKUP(Table1[[#This Row],[TeamFavoriteID]],Table2[team_id],Table2[team_name],_xlfn.XLOOKUP(Table1[[#This Row],[TeamFavoriteID]],Table2[team_id_pfr],Table2[team_name],"Even"))</f>
        <v>Dallas Cowboys</v>
      </c>
      <c r="M6965">
        <v>-6.5</v>
      </c>
      <c r="N6965">
        <f>IF(Table1[[#This Row],[TeamFavorite]]=Table1[[#This Row],[TeamHome]],Table1[[#This Row],[ScoreAway]]-Table1[[#This Row],[ScoreHome]],Table1[[#This Row],[ScoreHome]]-Table1[[#This Row],[ScoreAway]])</f>
        <v>-34</v>
      </c>
      <c r="O6965">
        <f>IF(Table1[[#This Row],[SpreadActual]]&lt;Table1[[#This Row],[SpreadFavorite]],1,0)</f>
        <v>1</v>
      </c>
      <c r="P6965">
        <v>37</v>
      </c>
      <c r="Q6965" t="s">
        <v>112</v>
      </c>
      <c r="R6965" t="b">
        <v>0</v>
      </c>
      <c r="S6965">
        <v>50</v>
      </c>
      <c r="T6965">
        <v>11</v>
      </c>
      <c r="U6965">
        <v>56</v>
      </c>
    </row>
    <row r="6966" spans="1:22" x14ac:dyDescent="0.2">
      <c r="A6966" s="1">
        <v>36107</v>
      </c>
      <c r="B6966">
        <v>1998</v>
      </c>
      <c r="C6966">
        <f>_xlfn.MAXIFS(Table1[ScheduleWeekWritten],Table1[ScheduleSeason],Table1[[#This Row],[ScheduleSeason]])</f>
        <v>17</v>
      </c>
      <c r="D6966">
        <v>10</v>
      </c>
      <c r="E6966" cm="1">
        <f t="array" ref="E6966">_xlfn.XLOOKUP(Table1[[#This Row],[ScheduleWeekWritten]],Table3[Game],100+Table3[Increase],Table1[[#This Row],[ScheduleWeekWritten]])</f>
        <v>10</v>
      </c>
      <c r="F6966" t="b">
        <v>0</v>
      </c>
      <c r="G6966" t="s">
        <v>149</v>
      </c>
      <c r="H6966">
        <v>29</v>
      </c>
      <c r="I6966">
        <v>27</v>
      </c>
      <c r="J6966" t="s">
        <v>61</v>
      </c>
      <c r="K6966" t="s">
        <v>59</v>
      </c>
      <c r="L6966" t="str">
        <f>_xlfn.XLOOKUP(Table1[[#This Row],[TeamFavoriteID]],Table2[team_id],Table2[team_name],_xlfn.XLOOKUP(Table1[[#This Row],[TeamFavoriteID]],Table2[team_id_pfr],Table2[team_name],"Even"))</f>
        <v>Arizona Cardinals</v>
      </c>
      <c r="M6966">
        <v>-4.5</v>
      </c>
      <c r="N6966">
        <f>IF(Table1[[#This Row],[TeamFavorite]]=Table1[[#This Row],[TeamHome]],Table1[[#This Row],[ScoreAway]]-Table1[[#This Row],[ScoreHome]],Table1[[#This Row],[ScoreHome]]-Table1[[#This Row],[ScoreAway]])</f>
        <v>-2</v>
      </c>
      <c r="O6966">
        <f>IF(Table1[[#This Row],[SpreadActual]]&lt;Table1[[#This Row],[SpreadFavorite]],1,0)</f>
        <v>0</v>
      </c>
      <c r="P6966">
        <v>38</v>
      </c>
      <c r="Q6966" t="s">
        <v>150</v>
      </c>
      <c r="R6966" t="b">
        <v>0</v>
      </c>
      <c r="S6966">
        <v>65</v>
      </c>
      <c r="T6966">
        <v>7</v>
      </c>
      <c r="U6966">
        <v>42</v>
      </c>
    </row>
    <row r="6967" spans="1:22" x14ac:dyDescent="0.2">
      <c r="A6967" s="1">
        <v>36107</v>
      </c>
      <c r="B6967">
        <v>1998</v>
      </c>
      <c r="C6967">
        <f>_xlfn.MAXIFS(Table1[ScheduleWeekWritten],Table1[ScheduleSeason],Table1[[#This Row],[ScheduleSeason]])</f>
        <v>17</v>
      </c>
      <c r="D6967">
        <v>10</v>
      </c>
      <c r="E6967" cm="1">
        <f t="array" ref="E6967">_xlfn.XLOOKUP(Table1[[#This Row],[ScheduleWeekWritten]],Table3[Game],100+Table3[Increase],Table1[[#This Row],[ScheduleWeekWritten]])</f>
        <v>10</v>
      </c>
      <c r="F6967" t="b">
        <v>0</v>
      </c>
      <c r="G6967" t="s">
        <v>158</v>
      </c>
      <c r="H6967">
        <v>13</v>
      </c>
      <c r="I6967">
        <v>10</v>
      </c>
      <c r="J6967" t="s">
        <v>20</v>
      </c>
      <c r="K6967" t="s">
        <v>21</v>
      </c>
      <c r="L6967" t="str">
        <f>_xlfn.XLOOKUP(Table1[[#This Row],[TeamFavoriteID]],Table2[team_id],Table2[team_name],_xlfn.XLOOKUP(Table1[[#This Row],[TeamFavoriteID]],Table2[team_id_pfr],Table2[team_name],"Even"))</f>
        <v>Las Vegas Raiders</v>
      </c>
      <c r="M6967">
        <v>-2</v>
      </c>
      <c r="N6967">
        <f>IF(Table1[[#This Row],[TeamFavorite]]=Table1[[#This Row],[TeamHome]],Table1[[#This Row],[ScoreAway]]-Table1[[#This Row],[ScoreHome]],Table1[[#This Row],[ScoreHome]]-Table1[[#This Row],[ScoreAway]])</f>
        <v>3</v>
      </c>
      <c r="O6967">
        <f>IF(Table1[[#This Row],[SpreadActual]]&lt;Table1[[#This Row],[SpreadFavorite]],1,0)</f>
        <v>0</v>
      </c>
      <c r="P6967">
        <v>39</v>
      </c>
      <c r="Q6967" t="s">
        <v>166</v>
      </c>
      <c r="R6967" t="b">
        <v>0</v>
      </c>
      <c r="S6967">
        <v>45</v>
      </c>
      <c r="T6967">
        <v>6</v>
      </c>
      <c r="U6967">
        <v>62</v>
      </c>
    </row>
    <row r="6968" spans="1:22" x14ac:dyDescent="0.2">
      <c r="A6968" s="1">
        <v>36107</v>
      </c>
      <c r="B6968">
        <v>1998</v>
      </c>
      <c r="C6968">
        <f>_xlfn.MAXIFS(Table1[ScheduleWeekWritten],Table1[ScheduleSeason],Table1[[#This Row],[ScheduleSeason]])</f>
        <v>17</v>
      </c>
      <c r="D6968">
        <v>10</v>
      </c>
      <c r="E6968" cm="1">
        <f t="array" ref="E6968">_xlfn.XLOOKUP(Table1[[#This Row],[ScheduleWeekWritten]],Table3[Game],100+Table3[Increase],Table1[[#This Row],[ScheduleWeekWritten]])</f>
        <v>10</v>
      </c>
      <c r="F6968" t="b">
        <v>0</v>
      </c>
      <c r="G6968" t="s">
        <v>46</v>
      </c>
      <c r="H6968">
        <v>12</v>
      </c>
      <c r="I6968">
        <v>20</v>
      </c>
      <c r="J6968" t="s">
        <v>153</v>
      </c>
      <c r="K6968" t="s">
        <v>47</v>
      </c>
      <c r="L6968" t="str">
        <f>_xlfn.XLOOKUP(Table1[[#This Row],[TeamFavoriteID]],Table2[team_id],Table2[team_name],_xlfn.XLOOKUP(Table1[[#This Row],[TeamFavoriteID]],Table2[team_id_pfr],Table2[team_name],"Even"))</f>
        <v>Chicago Bears</v>
      </c>
      <c r="M6968">
        <v>-3</v>
      </c>
      <c r="N6968">
        <f>IF(Table1[[#This Row],[TeamFavorite]]=Table1[[#This Row],[TeamHome]],Table1[[#This Row],[ScoreAway]]-Table1[[#This Row],[ScoreHome]],Table1[[#This Row],[ScoreHome]]-Table1[[#This Row],[ScoreAway]])</f>
        <v>8</v>
      </c>
      <c r="O6968">
        <f>IF(Table1[[#This Row],[SpreadActual]]&lt;Table1[[#This Row],[SpreadFavorite]],1,0)</f>
        <v>0</v>
      </c>
      <c r="P6968">
        <v>38.5</v>
      </c>
      <c r="Q6968" t="s">
        <v>114</v>
      </c>
      <c r="R6968" t="b">
        <v>0</v>
      </c>
      <c r="S6968">
        <v>36</v>
      </c>
      <c r="T6968">
        <v>4</v>
      </c>
      <c r="U6968">
        <v>81</v>
      </c>
    </row>
    <row r="6969" spans="1:22" x14ac:dyDescent="0.2">
      <c r="A6969" s="1">
        <v>36107</v>
      </c>
      <c r="B6969">
        <v>1998</v>
      </c>
      <c r="C6969">
        <f>_xlfn.MAXIFS(Table1[ScheduleWeekWritten],Table1[ScheduleSeason],Table1[[#This Row],[ScheduleSeason]])</f>
        <v>17</v>
      </c>
      <c r="D6969">
        <v>10</v>
      </c>
      <c r="E6969" cm="1">
        <f t="array" ref="E6969">_xlfn.XLOOKUP(Table1[[#This Row],[ScheduleWeekWritten]],Table3[Game],100+Table3[Increase],Table1[[#This Row],[ScheduleWeekWritten]])</f>
        <v>10</v>
      </c>
      <c r="F6969" t="b">
        <v>0</v>
      </c>
      <c r="G6969" t="s">
        <v>67</v>
      </c>
      <c r="H6969">
        <v>16</v>
      </c>
      <c r="I6969">
        <v>6</v>
      </c>
      <c r="J6969" t="s">
        <v>50</v>
      </c>
      <c r="K6969" t="s">
        <v>68</v>
      </c>
      <c r="L6969" t="str">
        <f>_xlfn.XLOOKUP(Table1[[#This Row],[TeamFavoriteID]],Table2[team_id],Table2[team_name],_xlfn.XLOOKUP(Table1[[#This Row],[TeamFavoriteID]],Table2[team_id_pfr],Table2[team_name],"Even"))</f>
        <v>Dallas Cowboys</v>
      </c>
      <c r="M6969">
        <v>-8</v>
      </c>
      <c r="N6969">
        <f>IF(Table1[[#This Row],[TeamFavorite]]=Table1[[#This Row],[TeamHome]],Table1[[#This Row],[ScoreAway]]-Table1[[#This Row],[ScoreHome]],Table1[[#This Row],[ScoreHome]]-Table1[[#This Row],[ScoreAway]])</f>
        <v>-10</v>
      </c>
      <c r="O6969">
        <f>IF(Table1[[#This Row],[SpreadActual]]&lt;Table1[[#This Row],[SpreadFavorite]],1,0)</f>
        <v>1</v>
      </c>
      <c r="P6969">
        <v>37.5</v>
      </c>
      <c r="Q6969" t="s">
        <v>119</v>
      </c>
      <c r="R6969" t="b">
        <v>0</v>
      </c>
      <c r="S6969">
        <v>50</v>
      </c>
      <c r="T6969">
        <v>6</v>
      </c>
      <c r="U6969">
        <v>96</v>
      </c>
    </row>
    <row r="6970" spans="1:22" x14ac:dyDescent="0.2">
      <c r="A6970" s="1">
        <v>36107</v>
      </c>
      <c r="B6970">
        <v>1998</v>
      </c>
      <c r="C6970">
        <f>_xlfn.MAXIFS(Table1[ScheduleWeekWritten],Table1[ScheduleSeason],Table1[[#This Row],[ScheduleSeason]])</f>
        <v>17</v>
      </c>
      <c r="D6970">
        <v>10</v>
      </c>
      <c r="E6970" cm="1">
        <f t="array" ref="E6970">_xlfn.XLOOKUP(Table1[[#This Row],[ScheduleWeekWritten]],Table3[Game],100+Table3[Increase],Table1[[#This Row],[ScheduleWeekWritten]])</f>
        <v>10</v>
      </c>
      <c r="F6970" t="b">
        <v>0</v>
      </c>
      <c r="G6970" t="s">
        <v>24</v>
      </c>
      <c r="H6970">
        <v>27</v>
      </c>
      <c r="I6970">
        <v>10</v>
      </c>
      <c r="J6970" t="s">
        <v>27</v>
      </c>
      <c r="K6970" t="s">
        <v>88</v>
      </c>
      <c r="L6970" t="str">
        <f>_xlfn.XLOOKUP(Table1[[#This Row],[TeamFavoriteID]],Table2[team_id],Table2[team_name],_xlfn.XLOOKUP(Table1[[#This Row],[TeamFavoriteID]],Table2[team_id_pfr],Table2[team_name],"Even"))</f>
        <v>Denver Broncos</v>
      </c>
      <c r="M6970">
        <v>-16</v>
      </c>
      <c r="N6970">
        <f>IF(Table1[[#This Row],[TeamFavorite]]=Table1[[#This Row],[TeamHome]],Table1[[#This Row],[ScoreAway]]-Table1[[#This Row],[ScoreHome]],Table1[[#This Row],[ScoreHome]]-Table1[[#This Row],[ScoreAway]])</f>
        <v>-17</v>
      </c>
      <c r="O6970">
        <f>IF(Table1[[#This Row],[SpreadActual]]&lt;Table1[[#This Row],[SpreadFavorite]],1,0)</f>
        <v>1</v>
      </c>
      <c r="P6970">
        <v>44</v>
      </c>
      <c r="Q6970" t="s">
        <v>71</v>
      </c>
      <c r="R6970" t="b">
        <v>0</v>
      </c>
      <c r="S6970">
        <v>31</v>
      </c>
      <c r="T6970">
        <v>8</v>
      </c>
      <c r="U6970">
        <v>86</v>
      </c>
    </row>
    <row r="6971" spans="1:22" x14ac:dyDescent="0.2">
      <c r="A6971" s="1">
        <v>36107</v>
      </c>
      <c r="B6971">
        <v>1998</v>
      </c>
      <c r="C6971">
        <f>_xlfn.MAXIFS(Table1[ScheduleWeekWritten],Table1[ScheduleSeason],Table1[[#This Row],[ScheduleSeason]])</f>
        <v>17</v>
      </c>
      <c r="D6971">
        <v>10</v>
      </c>
      <c r="E6971" cm="1">
        <f t="array" ref="E6971">_xlfn.XLOOKUP(Table1[[#This Row],[ScheduleWeekWritten]],Table3[Game],100+Table3[Increase],Table1[[#This Row],[ScheduleWeekWritten]])</f>
        <v>10</v>
      </c>
      <c r="F6971" t="b">
        <v>0</v>
      </c>
      <c r="G6971" t="s">
        <v>154</v>
      </c>
      <c r="H6971">
        <v>24</v>
      </c>
      <c r="I6971">
        <v>11</v>
      </c>
      <c r="J6971" t="s">
        <v>101</v>
      </c>
      <c r="K6971" t="s">
        <v>161</v>
      </c>
      <c r="L6971" t="str">
        <f>_xlfn.XLOOKUP(Table1[[#This Row],[TeamFavoriteID]],Table2[team_id],Table2[team_name],_xlfn.XLOOKUP(Table1[[#This Row],[TeamFavoriteID]],Table2[team_id_pfr],Table2[team_name],"Even"))</f>
        <v>Jacksonville Jaguars</v>
      </c>
      <c r="M6971">
        <v>-10.5</v>
      </c>
      <c r="N6971">
        <f>IF(Table1[[#This Row],[TeamFavorite]]=Table1[[#This Row],[TeamHome]],Table1[[#This Row],[ScoreAway]]-Table1[[#This Row],[ScoreHome]],Table1[[#This Row],[ScoreHome]]-Table1[[#This Row],[ScoreAway]])</f>
        <v>-13</v>
      </c>
      <c r="O6971">
        <f>IF(Table1[[#This Row],[SpreadActual]]&lt;Table1[[#This Row],[SpreadFavorite]],1,0)</f>
        <v>1</v>
      </c>
      <c r="P6971">
        <v>46.5</v>
      </c>
      <c r="Q6971" t="s">
        <v>155</v>
      </c>
      <c r="R6971" t="b">
        <v>0</v>
      </c>
      <c r="S6971">
        <v>66</v>
      </c>
      <c r="T6971">
        <v>7</v>
      </c>
      <c r="U6971">
        <v>71</v>
      </c>
    </row>
    <row r="6972" spans="1:22" x14ac:dyDescent="0.2">
      <c r="A6972" s="1">
        <v>36107</v>
      </c>
      <c r="B6972">
        <v>1998</v>
      </c>
      <c r="C6972">
        <f>_xlfn.MAXIFS(Table1[ScheduleWeekWritten],Table1[ScheduleSeason],Table1[[#This Row],[ScheduleSeason]])</f>
        <v>17</v>
      </c>
      <c r="D6972">
        <v>10</v>
      </c>
      <c r="E6972" cm="1">
        <f t="array" ref="E6972">_xlfn.XLOOKUP(Table1[[#This Row],[ScheduleWeekWritten]],Table3[Game],100+Table3[Increase],Table1[[#This Row],[ScheduleWeekWritten]])</f>
        <v>10</v>
      </c>
      <c r="F6972" t="b">
        <v>0</v>
      </c>
      <c r="G6972" t="s">
        <v>19</v>
      </c>
      <c r="H6972">
        <v>27</v>
      </c>
      <c r="I6972">
        <v>14</v>
      </c>
      <c r="J6972" t="s">
        <v>140</v>
      </c>
      <c r="K6972" t="s">
        <v>91</v>
      </c>
      <c r="L6972" t="str">
        <f>_xlfn.XLOOKUP(Table1[[#This Row],[TeamFavoriteID]],Table2[team_id],Table2[team_name],_xlfn.XLOOKUP(Table1[[#This Row],[TeamFavoriteID]],Table2[team_id_pfr],Table2[team_name],"Even"))</f>
        <v>Miami Dolphins</v>
      </c>
      <c r="M6972">
        <v>-9.5</v>
      </c>
      <c r="N6972">
        <f>IF(Table1[[#This Row],[TeamFavorite]]=Table1[[#This Row],[TeamHome]],Table1[[#This Row],[ScoreAway]]-Table1[[#This Row],[ScoreHome]],Table1[[#This Row],[ScoreHome]]-Table1[[#This Row],[ScoreAway]])</f>
        <v>-13</v>
      </c>
      <c r="O6972">
        <f>IF(Table1[[#This Row],[SpreadActual]]&lt;Table1[[#This Row],[SpreadFavorite]],1,0)</f>
        <v>1</v>
      </c>
      <c r="P6972">
        <v>37</v>
      </c>
      <c r="Q6972" t="s">
        <v>143</v>
      </c>
      <c r="R6972" t="b">
        <v>0</v>
      </c>
      <c r="S6972">
        <v>74</v>
      </c>
      <c r="T6972">
        <v>11</v>
      </c>
      <c r="U6972">
        <v>68</v>
      </c>
    </row>
    <row r="6973" spans="1:22" x14ac:dyDescent="0.2">
      <c r="A6973" s="1">
        <v>36107</v>
      </c>
      <c r="B6973">
        <v>1998</v>
      </c>
      <c r="C6973">
        <f>_xlfn.MAXIFS(Table1[ScheduleWeekWritten],Table1[ScheduleSeason],Table1[[#This Row],[ScheduleSeason]])</f>
        <v>17</v>
      </c>
      <c r="D6973">
        <v>10</v>
      </c>
      <c r="E6973" cm="1">
        <f t="array" ref="E6973">_xlfn.XLOOKUP(Table1[[#This Row],[ScheduleWeekWritten]],Table3[Game],100+Table3[Increase],Table1[[#This Row],[ScheduleWeekWritten]])</f>
        <v>10</v>
      </c>
      <c r="F6973" t="b">
        <v>0</v>
      </c>
      <c r="G6973" t="s">
        <v>54</v>
      </c>
      <c r="H6973">
        <v>31</v>
      </c>
      <c r="I6973">
        <v>24</v>
      </c>
      <c r="J6973" t="s">
        <v>95</v>
      </c>
      <c r="K6973" t="s">
        <v>55</v>
      </c>
      <c r="L6973" t="str">
        <f>_xlfn.XLOOKUP(Table1[[#This Row],[TeamFavoriteID]],Table2[team_id],Table2[team_name],_xlfn.XLOOKUP(Table1[[#This Row],[TeamFavoriteID]],Table2[team_id_pfr],Table2[team_name],"Even"))</f>
        <v>Minnesota Vikings</v>
      </c>
      <c r="M6973">
        <v>-14</v>
      </c>
      <c r="N6973">
        <f>IF(Table1[[#This Row],[TeamFavorite]]=Table1[[#This Row],[TeamHome]],Table1[[#This Row],[ScoreAway]]-Table1[[#This Row],[ScoreHome]],Table1[[#This Row],[ScoreHome]]-Table1[[#This Row],[ScoreAway]])</f>
        <v>-7</v>
      </c>
      <c r="O6973">
        <f>IF(Table1[[#This Row],[SpreadActual]]&lt;Table1[[#This Row],[SpreadFavorite]],1,0)</f>
        <v>0</v>
      </c>
      <c r="P6973">
        <v>44</v>
      </c>
      <c r="Q6973" t="s">
        <v>137</v>
      </c>
      <c r="R6973" t="b">
        <v>0</v>
      </c>
      <c r="S6973">
        <v>72</v>
      </c>
      <c r="T6973">
        <v>0</v>
      </c>
      <c r="V6973" t="s">
        <v>103</v>
      </c>
    </row>
    <row r="6974" spans="1:22" x14ac:dyDescent="0.2">
      <c r="A6974" s="1">
        <v>36107</v>
      </c>
      <c r="B6974">
        <v>1998</v>
      </c>
      <c r="C6974">
        <f>_xlfn.MAXIFS(Table1[ScheduleWeekWritten],Table1[ScheduleSeason],Table1[[#This Row],[ScheduleSeason]])</f>
        <v>17</v>
      </c>
      <c r="D6974">
        <v>10</v>
      </c>
      <c r="E6974" cm="1">
        <f t="array" ref="E6974">_xlfn.XLOOKUP(Table1[[#This Row],[ScheduleWeekWritten]],Table3[Game],100+Table3[Increase],Table1[[#This Row],[ScheduleWeekWritten]])</f>
        <v>10</v>
      </c>
      <c r="F6974" t="b">
        <v>0</v>
      </c>
      <c r="G6974" t="s">
        <v>115</v>
      </c>
      <c r="H6974">
        <v>10</v>
      </c>
      <c r="I6974">
        <v>41</v>
      </c>
      <c r="J6974" t="s">
        <v>38</v>
      </c>
      <c r="K6974" t="s">
        <v>70</v>
      </c>
      <c r="L6974" t="str">
        <f>_xlfn.XLOOKUP(Table1[[#This Row],[TeamFavoriteID]],Table2[team_id],Table2[team_name],_xlfn.XLOOKUP(Table1[[#This Row],[TeamFavoriteID]],Table2[team_id_pfr],Table2[team_name],"Even"))</f>
        <v>Boston Patriots</v>
      </c>
      <c r="M6974">
        <v>-4.5</v>
      </c>
      <c r="N6974">
        <f>IF(Table1[[#This Row],[TeamFavorite]]=Table1[[#This Row],[TeamHome]],Table1[[#This Row],[ScoreAway]]-Table1[[#This Row],[ScoreHome]],Table1[[#This Row],[ScoreHome]]-Table1[[#This Row],[ScoreAway]])</f>
        <v>-31</v>
      </c>
      <c r="O6974">
        <f>IF(Table1[[#This Row],[SpreadActual]]&lt;Table1[[#This Row],[SpreadFavorite]],1,0)</f>
        <v>1</v>
      </c>
      <c r="P6974">
        <v>41</v>
      </c>
      <c r="Q6974" t="s">
        <v>116</v>
      </c>
      <c r="R6974" t="b">
        <v>0</v>
      </c>
      <c r="S6974">
        <v>44</v>
      </c>
      <c r="T6974">
        <v>9</v>
      </c>
      <c r="U6974">
        <v>69</v>
      </c>
    </row>
    <row r="6975" spans="1:22" x14ac:dyDescent="0.2">
      <c r="A6975" s="1">
        <v>36107</v>
      </c>
      <c r="B6975">
        <v>1998</v>
      </c>
      <c r="C6975">
        <f>_xlfn.MAXIFS(Table1[ScheduleWeekWritten],Table1[ScheduleSeason],Table1[[#This Row],[ScheduleSeason]])</f>
        <v>17</v>
      </c>
      <c r="D6975">
        <v>10</v>
      </c>
      <c r="E6975" cm="1">
        <f t="array" ref="E6975">_xlfn.XLOOKUP(Table1[[#This Row],[ScheduleWeekWritten]],Table3[Game],100+Table3[Increase],Table1[[#This Row],[ScheduleWeekWritten]])</f>
        <v>10</v>
      </c>
      <c r="F6975" t="b">
        <v>0</v>
      </c>
      <c r="G6975" t="s">
        <v>31</v>
      </c>
      <c r="H6975">
        <v>34</v>
      </c>
      <c r="I6975">
        <v>12</v>
      </c>
      <c r="J6975" t="s">
        <v>28</v>
      </c>
      <c r="K6975" t="s">
        <v>32</v>
      </c>
      <c r="L6975" t="str">
        <f>_xlfn.XLOOKUP(Table1[[#This Row],[TeamFavoriteID]],Table2[team_id],Table2[team_name],_xlfn.XLOOKUP(Table1[[#This Row],[TeamFavoriteID]],Table2[team_id_pfr],Table2[team_name],"Even"))</f>
        <v>New York Jets</v>
      </c>
      <c r="M6975">
        <v>-4</v>
      </c>
      <c r="N6975">
        <f>IF(Table1[[#This Row],[TeamFavorite]]=Table1[[#This Row],[TeamHome]],Table1[[#This Row],[ScoreAway]]-Table1[[#This Row],[ScoreHome]],Table1[[#This Row],[ScoreHome]]-Table1[[#This Row],[ScoreAway]])</f>
        <v>-22</v>
      </c>
      <c r="O6975">
        <f>IF(Table1[[#This Row],[SpreadActual]]&lt;Table1[[#This Row],[SpreadFavorite]],1,0)</f>
        <v>1</v>
      </c>
      <c r="P6975">
        <v>42</v>
      </c>
      <c r="Q6975" t="s">
        <v>126</v>
      </c>
      <c r="R6975" t="b">
        <v>0</v>
      </c>
      <c r="S6975">
        <v>46</v>
      </c>
      <c r="T6975">
        <v>13</v>
      </c>
      <c r="U6975">
        <v>61</v>
      </c>
    </row>
    <row r="6976" spans="1:22" x14ac:dyDescent="0.2">
      <c r="A6976" s="1">
        <v>36107</v>
      </c>
      <c r="B6976">
        <v>1998</v>
      </c>
      <c r="C6976">
        <f>_xlfn.MAXIFS(Table1[ScheduleWeekWritten],Table1[ScheduleSeason],Table1[[#This Row],[ScheduleSeason]])</f>
        <v>17</v>
      </c>
      <c r="D6976">
        <v>10</v>
      </c>
      <c r="E6976" cm="1">
        <f t="array" ref="E6976">_xlfn.XLOOKUP(Table1[[#This Row],[ScheduleWeekWritten]],Table3[Game],100+Table3[Increase],Table1[[#This Row],[ScheduleWeekWritten]])</f>
        <v>10</v>
      </c>
      <c r="F6976" t="b">
        <v>0</v>
      </c>
      <c r="G6976" t="s">
        <v>58</v>
      </c>
      <c r="H6976">
        <v>10</v>
      </c>
      <c r="I6976">
        <v>9</v>
      </c>
      <c r="J6976" t="s">
        <v>45</v>
      </c>
      <c r="K6976" t="s">
        <v>79</v>
      </c>
      <c r="L6976" t="str">
        <f>_xlfn.XLOOKUP(Table1[[#This Row],[TeamFavoriteID]],Table2[team_id],Table2[team_name],_xlfn.XLOOKUP(Table1[[#This Row],[TeamFavoriteID]],Table2[team_id_pfr],Table2[team_name],"Even"))</f>
        <v>Detroit Lions</v>
      </c>
      <c r="M6976">
        <v>-4</v>
      </c>
      <c r="N6976">
        <f>IF(Table1[[#This Row],[TeamFavorite]]=Table1[[#This Row],[TeamHome]],Table1[[#This Row],[ScoreAway]]-Table1[[#This Row],[ScoreHome]],Table1[[#This Row],[ScoreHome]]-Table1[[#This Row],[ScoreAway]])</f>
        <v>1</v>
      </c>
      <c r="O6976">
        <f>IF(Table1[[#This Row],[SpreadActual]]&lt;Table1[[#This Row],[SpreadFavorite]],1,0)</f>
        <v>0</v>
      </c>
      <c r="P6976">
        <v>36.5</v>
      </c>
      <c r="Q6976" t="s">
        <v>112</v>
      </c>
      <c r="R6976" t="b">
        <v>0</v>
      </c>
      <c r="S6976">
        <v>48</v>
      </c>
      <c r="T6976">
        <v>10</v>
      </c>
      <c r="U6976">
        <v>60</v>
      </c>
    </row>
    <row r="6977" spans="1:22" x14ac:dyDescent="0.2">
      <c r="A6977" s="1">
        <v>36107</v>
      </c>
      <c r="B6977">
        <v>1998</v>
      </c>
      <c r="C6977">
        <f>_xlfn.MAXIFS(Table1[ScheduleWeekWritten],Table1[ScheduleSeason],Table1[[#This Row],[ScheduleSeason]])</f>
        <v>17</v>
      </c>
      <c r="D6977">
        <v>10</v>
      </c>
      <c r="E6977" cm="1">
        <f t="array" ref="E6977">_xlfn.XLOOKUP(Table1[[#This Row],[ScheduleWeekWritten]],Table3[Game],100+Table3[Increase],Table1[[#This Row],[ScheduleWeekWritten]])</f>
        <v>10</v>
      </c>
      <c r="F6977" t="b">
        <v>0</v>
      </c>
      <c r="G6977" t="s">
        <v>53</v>
      </c>
      <c r="H6977">
        <v>25</v>
      </c>
      <c r="I6977">
        <v>23</v>
      </c>
      <c r="J6977" t="s">
        <v>152</v>
      </c>
      <c r="K6977" t="s">
        <v>87</v>
      </c>
      <c r="L6977" t="str">
        <f>_xlfn.XLOOKUP(Table1[[#This Row],[TeamFavoriteID]],Table2[team_id],Table2[team_name],_xlfn.XLOOKUP(Table1[[#This Row],[TeamFavoriteID]],Table2[team_id_pfr],Table2[team_name],"Even"))</f>
        <v>San Francisco 49ers</v>
      </c>
      <c r="M6977">
        <v>-13.5</v>
      </c>
      <c r="N6977">
        <f>IF(Table1[[#This Row],[TeamFavorite]]=Table1[[#This Row],[TeamHome]],Table1[[#This Row],[ScoreAway]]-Table1[[#This Row],[ScoreHome]],Table1[[#This Row],[ScoreHome]]-Table1[[#This Row],[ScoreAway]])</f>
        <v>-2</v>
      </c>
      <c r="O6977">
        <f>IF(Table1[[#This Row],[SpreadActual]]&lt;Table1[[#This Row],[SpreadFavorite]],1,0)</f>
        <v>0</v>
      </c>
      <c r="P6977">
        <v>43.5</v>
      </c>
      <c r="Q6977" t="s">
        <v>118</v>
      </c>
      <c r="R6977" t="b">
        <v>0</v>
      </c>
      <c r="S6977">
        <v>53</v>
      </c>
      <c r="T6977">
        <v>9</v>
      </c>
      <c r="U6977">
        <v>81</v>
      </c>
    </row>
    <row r="6978" spans="1:22" x14ac:dyDescent="0.2">
      <c r="A6978" s="1">
        <v>36107</v>
      </c>
      <c r="B6978">
        <v>1998</v>
      </c>
      <c r="C6978">
        <f>_xlfn.MAXIFS(Table1[ScheduleWeekWritten],Table1[ScheduleSeason],Table1[[#This Row],[ScheduleSeason]])</f>
        <v>17</v>
      </c>
      <c r="D6978">
        <v>10</v>
      </c>
      <c r="E6978" cm="1">
        <f t="array" ref="E6978">_xlfn.XLOOKUP(Table1[[#This Row],[ScheduleWeekWritten]],Table3[Game],100+Table3[Increase],Table1[[#This Row],[ScheduleWeekWritten]])</f>
        <v>10</v>
      </c>
      <c r="F6978" t="b">
        <v>0</v>
      </c>
      <c r="G6978" t="s">
        <v>128</v>
      </c>
      <c r="H6978">
        <v>24</v>
      </c>
      <c r="I6978">
        <v>12</v>
      </c>
      <c r="J6978" t="s">
        <v>42</v>
      </c>
      <c r="K6978" t="s">
        <v>132</v>
      </c>
      <c r="L6978" t="str">
        <f>_xlfn.XLOOKUP(Table1[[#This Row],[TeamFavoriteID]],Table2[team_id],Table2[team_name],_xlfn.XLOOKUP(Table1[[#This Row],[TeamFavoriteID]],Table2[team_id_pfr],Table2[team_name],"Even"))</f>
        <v>Seattle Seahawks</v>
      </c>
      <c r="M6978">
        <v>-3</v>
      </c>
      <c r="N6978">
        <f>IF(Table1[[#This Row],[TeamFavorite]]=Table1[[#This Row],[TeamHome]],Table1[[#This Row],[ScoreAway]]-Table1[[#This Row],[ScoreHome]],Table1[[#This Row],[ScoreHome]]-Table1[[#This Row],[ScoreAway]])</f>
        <v>-12</v>
      </c>
      <c r="O6978">
        <f>IF(Table1[[#This Row],[SpreadActual]]&lt;Table1[[#This Row],[SpreadFavorite]],1,0)</f>
        <v>1</v>
      </c>
      <c r="P6978">
        <v>40</v>
      </c>
      <c r="Q6978" t="s">
        <v>129</v>
      </c>
      <c r="R6978" t="b">
        <v>0</v>
      </c>
      <c r="S6978">
        <v>72</v>
      </c>
      <c r="T6978">
        <v>0</v>
      </c>
      <c r="V6978" t="s">
        <v>103</v>
      </c>
    </row>
    <row r="6979" spans="1:22" x14ac:dyDescent="0.2">
      <c r="A6979" s="1">
        <v>36107</v>
      </c>
      <c r="B6979">
        <v>1998</v>
      </c>
      <c r="C6979">
        <f>_xlfn.MAXIFS(Table1[ScheduleWeekWritten],Table1[ScheduleSeason],Table1[[#This Row],[ScheduleSeason]])</f>
        <v>17</v>
      </c>
      <c r="D6979">
        <v>10</v>
      </c>
      <c r="E6979" cm="1">
        <f t="array" ref="E6979">_xlfn.XLOOKUP(Table1[[#This Row],[ScheduleWeekWritten]],Table3[Game],100+Table3[Increase],Table1[[#This Row],[ScheduleWeekWritten]])</f>
        <v>10</v>
      </c>
      <c r="F6979" t="b">
        <v>0</v>
      </c>
      <c r="G6979" t="s">
        <v>127</v>
      </c>
      <c r="H6979">
        <v>22</v>
      </c>
      <c r="I6979">
        <v>31</v>
      </c>
      <c r="J6979" t="s">
        <v>163</v>
      </c>
      <c r="K6979" t="s">
        <v>133</v>
      </c>
      <c r="L6979" t="str">
        <f>_xlfn.XLOOKUP(Table1[[#This Row],[TeamFavoriteID]],Table2[team_id],Table2[team_name],_xlfn.XLOOKUP(Table1[[#This Row],[TeamFavoriteID]],Table2[team_id_pfr],Table2[team_name],"Even"))</f>
        <v>Tampa Bay Buccaneers</v>
      </c>
      <c r="M6979">
        <v>-3</v>
      </c>
      <c r="N6979">
        <f>IF(Table1[[#This Row],[TeamFavorite]]=Table1[[#This Row],[TeamHome]],Table1[[#This Row],[ScoreAway]]-Table1[[#This Row],[ScoreHome]],Table1[[#This Row],[ScoreHome]]-Table1[[#This Row],[ScoreAway]])</f>
        <v>9</v>
      </c>
      <c r="O6979">
        <f>IF(Table1[[#This Row],[SpreadActual]]&lt;Table1[[#This Row],[SpreadFavorite]],1,0)</f>
        <v>0</v>
      </c>
      <c r="P6979">
        <v>37</v>
      </c>
      <c r="Q6979" t="s">
        <v>168</v>
      </c>
      <c r="R6979" t="b">
        <v>0</v>
      </c>
      <c r="S6979">
        <v>68</v>
      </c>
      <c r="T6979">
        <v>7</v>
      </c>
      <c r="U6979">
        <v>71</v>
      </c>
    </row>
    <row r="6980" spans="1:22" x14ac:dyDescent="0.2">
      <c r="A6980" s="1">
        <v>36108</v>
      </c>
      <c r="B6980">
        <v>1998</v>
      </c>
      <c r="C6980">
        <f>_xlfn.MAXIFS(Table1[ScheduleWeekWritten],Table1[ScheduleSeason],Table1[[#This Row],[ScheduleSeason]])</f>
        <v>17</v>
      </c>
      <c r="D6980">
        <v>10</v>
      </c>
      <c r="E6980" cm="1">
        <f t="array" ref="E6980">_xlfn.XLOOKUP(Table1[[#This Row],[ScheduleWeekWritten]],Table3[Game],100+Table3[Increase],Table1[[#This Row],[ScheduleWeekWritten]])</f>
        <v>10</v>
      </c>
      <c r="F6980" t="b">
        <v>0</v>
      </c>
      <c r="G6980" t="s">
        <v>49</v>
      </c>
      <c r="H6980">
        <v>27</v>
      </c>
      <c r="I6980">
        <v>20</v>
      </c>
      <c r="J6980" t="s">
        <v>33</v>
      </c>
      <c r="K6980" t="s">
        <v>35</v>
      </c>
      <c r="L6980" t="str">
        <f>_xlfn.XLOOKUP(Table1[[#This Row],[TeamFavoriteID]],Table2[team_id],Table2[team_name],_xlfn.XLOOKUP(Table1[[#This Row],[TeamFavoriteID]],Table2[team_id_pfr],Table2[team_name],"Even"))</f>
        <v>Green Bay Packers</v>
      </c>
      <c r="M6980">
        <v>-3</v>
      </c>
      <c r="N6980">
        <f>IF(Table1[[#This Row],[TeamFavorite]]=Table1[[#This Row],[TeamHome]],Table1[[#This Row],[ScoreAway]]-Table1[[#This Row],[ScoreHome]],Table1[[#This Row],[ScoreHome]]-Table1[[#This Row],[ScoreAway]])</f>
        <v>7</v>
      </c>
      <c r="O6980">
        <f>IF(Table1[[#This Row],[SpreadActual]]&lt;Table1[[#This Row],[SpreadFavorite]],1,0)</f>
        <v>0</v>
      </c>
      <c r="P6980">
        <v>41.5</v>
      </c>
      <c r="Q6980" t="s">
        <v>113</v>
      </c>
      <c r="R6980" t="b">
        <v>0</v>
      </c>
      <c r="S6980">
        <v>44</v>
      </c>
      <c r="T6980">
        <v>4</v>
      </c>
      <c r="U6980">
        <v>62</v>
      </c>
    </row>
    <row r="6981" spans="1:22" x14ac:dyDescent="0.2">
      <c r="A6981" s="1">
        <v>36114</v>
      </c>
      <c r="B6981">
        <v>1998</v>
      </c>
      <c r="C6981">
        <f>_xlfn.MAXIFS(Table1[ScheduleWeekWritten],Table1[ScheduleSeason],Table1[[#This Row],[ScheduleSeason]])</f>
        <v>17</v>
      </c>
      <c r="D6981">
        <v>11</v>
      </c>
      <c r="E6981" cm="1">
        <f t="array" ref="E6981">_xlfn.XLOOKUP(Table1[[#This Row],[ScheduleWeekWritten]],Table3[Game],100+Table3[Increase],Table1[[#This Row],[ScheduleWeekWritten]])</f>
        <v>11</v>
      </c>
      <c r="F6981" t="b">
        <v>0</v>
      </c>
      <c r="G6981" t="s">
        <v>149</v>
      </c>
      <c r="H6981">
        <v>28</v>
      </c>
      <c r="I6981">
        <v>35</v>
      </c>
      <c r="J6981" t="s">
        <v>67</v>
      </c>
      <c r="K6981" t="s">
        <v>68</v>
      </c>
      <c r="L6981" t="str">
        <f>_xlfn.XLOOKUP(Table1[[#This Row],[TeamFavoriteID]],Table2[team_id],Table2[team_name],_xlfn.XLOOKUP(Table1[[#This Row],[TeamFavoriteID]],Table2[team_id_pfr],Table2[team_name],"Even"))</f>
        <v>Dallas Cowboys</v>
      </c>
      <c r="M6981">
        <v>-3.5</v>
      </c>
      <c r="N6981">
        <f>IF(Table1[[#This Row],[TeamFavorite]]=Table1[[#This Row],[TeamHome]],Table1[[#This Row],[ScoreAway]]-Table1[[#This Row],[ScoreHome]],Table1[[#This Row],[ScoreHome]]-Table1[[#This Row],[ScoreAway]])</f>
        <v>-7</v>
      </c>
      <c r="O6981">
        <f>IF(Table1[[#This Row],[SpreadActual]]&lt;Table1[[#This Row],[SpreadFavorite]],1,0)</f>
        <v>1</v>
      </c>
      <c r="P6981">
        <v>38.5</v>
      </c>
      <c r="Q6981" t="s">
        <v>150</v>
      </c>
      <c r="R6981" t="b">
        <v>0</v>
      </c>
      <c r="S6981">
        <v>64</v>
      </c>
      <c r="T6981">
        <v>4</v>
      </c>
      <c r="U6981">
        <v>43</v>
      </c>
    </row>
    <row r="6982" spans="1:22" x14ac:dyDescent="0.2">
      <c r="A6982" s="1">
        <v>36114</v>
      </c>
      <c r="B6982">
        <v>1998</v>
      </c>
      <c r="C6982">
        <f>_xlfn.MAXIFS(Table1[ScheduleWeekWritten],Table1[ScheduleSeason],Table1[[#This Row],[ScheduleSeason]])</f>
        <v>17</v>
      </c>
      <c r="D6982">
        <v>11</v>
      </c>
      <c r="E6982" cm="1">
        <f t="array" ref="E6982">_xlfn.XLOOKUP(Table1[[#This Row],[ScheduleWeekWritten]],Table3[Game],100+Table3[Increase],Table1[[#This Row],[ScheduleWeekWritten]])</f>
        <v>11</v>
      </c>
      <c r="F6982" t="b">
        <v>0</v>
      </c>
      <c r="G6982" t="s">
        <v>38</v>
      </c>
      <c r="H6982">
        <v>31</v>
      </c>
      <c r="I6982">
        <v>19</v>
      </c>
      <c r="J6982" t="s">
        <v>53</v>
      </c>
      <c r="K6982" t="s">
        <v>87</v>
      </c>
      <c r="L6982" t="str">
        <f>_xlfn.XLOOKUP(Table1[[#This Row],[TeamFavoriteID]],Table2[team_id],Table2[team_name],_xlfn.XLOOKUP(Table1[[#This Row],[TeamFavoriteID]],Table2[team_id_pfr],Table2[team_name],"Even"))</f>
        <v>San Francisco 49ers</v>
      </c>
      <c r="M6982">
        <v>-3</v>
      </c>
      <c r="N6982">
        <f>IF(Table1[[#This Row],[TeamFavorite]]=Table1[[#This Row],[TeamHome]],Table1[[#This Row],[ScoreAway]]-Table1[[#This Row],[ScoreHome]],Table1[[#This Row],[ScoreHome]]-Table1[[#This Row],[ScoreAway]])</f>
        <v>12</v>
      </c>
      <c r="O6982">
        <f>IF(Table1[[#This Row],[SpreadActual]]&lt;Table1[[#This Row],[SpreadFavorite]],1,0)</f>
        <v>0</v>
      </c>
      <c r="P6982">
        <v>50</v>
      </c>
      <c r="Q6982" t="s">
        <v>148</v>
      </c>
      <c r="R6982" t="b">
        <v>0</v>
      </c>
      <c r="S6982">
        <v>72</v>
      </c>
      <c r="T6982">
        <v>0</v>
      </c>
      <c r="V6982" t="s">
        <v>103</v>
      </c>
    </row>
    <row r="6983" spans="1:22" x14ac:dyDescent="0.2">
      <c r="A6983" s="1">
        <v>36114</v>
      </c>
      <c r="B6983">
        <v>1998</v>
      </c>
      <c r="C6983">
        <f>_xlfn.MAXIFS(Table1[ScheduleWeekWritten],Table1[ScheduleSeason],Table1[[#This Row],[ScheduleSeason]])</f>
        <v>17</v>
      </c>
      <c r="D6983">
        <v>11</v>
      </c>
      <c r="E6983" cm="1">
        <f t="array" ref="E6983">_xlfn.XLOOKUP(Table1[[#This Row],[ScheduleWeekWritten]],Table3[Game],100+Table3[Increase],Table1[[#This Row],[ScheduleWeekWritten]])</f>
        <v>11</v>
      </c>
      <c r="F6983" t="b">
        <v>0</v>
      </c>
      <c r="G6983" t="s">
        <v>28</v>
      </c>
      <c r="H6983">
        <v>13</v>
      </c>
      <c r="I6983">
        <v>10</v>
      </c>
      <c r="J6983" t="s">
        <v>115</v>
      </c>
      <c r="K6983" t="s">
        <v>43</v>
      </c>
      <c r="L6983" t="str">
        <f>_xlfn.XLOOKUP(Table1[[#This Row],[TeamFavoriteID]],Table2[team_id],Table2[team_name],_xlfn.XLOOKUP(Table1[[#This Row],[TeamFavoriteID]],Table2[team_id_pfr],Table2[team_name],"Even"))</f>
        <v>Buffalo Bills</v>
      </c>
      <c r="M6983">
        <v>-3</v>
      </c>
      <c r="N6983">
        <f>IF(Table1[[#This Row],[TeamFavorite]]=Table1[[#This Row],[TeamHome]],Table1[[#This Row],[ScoreAway]]-Table1[[#This Row],[ScoreHome]],Table1[[#This Row],[ScoreHome]]-Table1[[#This Row],[ScoreAway]])</f>
        <v>-3</v>
      </c>
      <c r="O6983">
        <f>IF(Table1[[#This Row],[SpreadActual]]&lt;Table1[[#This Row],[SpreadFavorite]],1,0)</f>
        <v>0</v>
      </c>
      <c r="P6983">
        <v>39</v>
      </c>
      <c r="Q6983" t="s">
        <v>123</v>
      </c>
      <c r="R6983" t="b">
        <v>0</v>
      </c>
      <c r="S6983">
        <v>46</v>
      </c>
      <c r="T6983">
        <v>18</v>
      </c>
      <c r="U6983">
        <v>63</v>
      </c>
    </row>
    <row r="6984" spans="1:22" x14ac:dyDescent="0.2">
      <c r="A6984" s="1">
        <v>36114</v>
      </c>
      <c r="B6984">
        <v>1998</v>
      </c>
      <c r="C6984">
        <f>_xlfn.MAXIFS(Table1[ScheduleWeekWritten],Table1[ScheduleSeason],Table1[[#This Row],[ScheduleSeason]])</f>
        <v>17</v>
      </c>
      <c r="D6984">
        <v>11</v>
      </c>
      <c r="E6984" cm="1">
        <f t="array" ref="E6984">_xlfn.XLOOKUP(Table1[[#This Row],[ScheduleWeekWritten]],Table3[Game],100+Table3[Increase],Table1[[#This Row],[ScheduleWeekWritten]])</f>
        <v>11</v>
      </c>
      <c r="F6984" t="b">
        <v>0</v>
      </c>
      <c r="G6984" t="s">
        <v>152</v>
      </c>
      <c r="H6984">
        <v>9</v>
      </c>
      <c r="I6984">
        <v>13</v>
      </c>
      <c r="J6984" t="s">
        <v>19</v>
      </c>
      <c r="K6984" t="s">
        <v>91</v>
      </c>
      <c r="L6984" t="str">
        <f>_xlfn.XLOOKUP(Table1[[#This Row],[TeamFavoriteID]],Table2[team_id],Table2[team_name],_xlfn.XLOOKUP(Table1[[#This Row],[TeamFavoriteID]],Table2[team_id_pfr],Table2[team_name],"Even"))</f>
        <v>Miami Dolphins</v>
      </c>
      <c r="M6984">
        <v>-3</v>
      </c>
      <c r="N6984">
        <f>IF(Table1[[#This Row],[TeamFavorite]]=Table1[[#This Row],[TeamHome]],Table1[[#This Row],[ScoreAway]]-Table1[[#This Row],[ScoreHome]],Table1[[#This Row],[ScoreHome]]-Table1[[#This Row],[ScoreAway]])</f>
        <v>-4</v>
      </c>
      <c r="O6984">
        <f>IF(Table1[[#This Row],[SpreadActual]]&lt;Table1[[#This Row],[SpreadFavorite]],1,0)</f>
        <v>1</v>
      </c>
      <c r="P6984">
        <v>38</v>
      </c>
      <c r="Q6984" t="s">
        <v>160</v>
      </c>
      <c r="R6984" t="b">
        <v>0</v>
      </c>
      <c r="S6984">
        <v>55</v>
      </c>
      <c r="T6984">
        <v>4</v>
      </c>
      <c r="U6984">
        <v>90</v>
      </c>
    </row>
    <row r="6985" spans="1:22" x14ac:dyDescent="0.2">
      <c r="A6985" s="1">
        <v>36114</v>
      </c>
      <c r="B6985">
        <v>1998</v>
      </c>
      <c r="C6985">
        <f>_xlfn.MAXIFS(Table1[ScheduleWeekWritten],Table1[ScheduleSeason],Table1[[#This Row],[ScheduleSeason]])</f>
        <v>17</v>
      </c>
      <c r="D6985">
        <v>11</v>
      </c>
      <c r="E6985" cm="1">
        <f t="array" ref="E6985">_xlfn.XLOOKUP(Table1[[#This Row],[ScheduleWeekWritten]],Table3[Game],100+Table3[Increase],Table1[[#This Row],[ScheduleWeekWritten]])</f>
        <v>11</v>
      </c>
      <c r="F6985" t="b">
        <v>0</v>
      </c>
      <c r="G6985" t="s">
        <v>45</v>
      </c>
      <c r="H6985">
        <v>26</v>
      </c>
      <c r="I6985">
        <v>3</v>
      </c>
      <c r="J6985" t="s">
        <v>46</v>
      </c>
      <c r="K6985" t="s">
        <v>79</v>
      </c>
      <c r="L6985" t="str">
        <f>_xlfn.XLOOKUP(Table1[[#This Row],[TeamFavoriteID]],Table2[team_id],Table2[team_name],_xlfn.XLOOKUP(Table1[[#This Row],[TeamFavoriteID]],Table2[team_id_pfr],Table2[team_name],"Even"))</f>
        <v>Detroit Lions</v>
      </c>
      <c r="M6985">
        <v>-6.5</v>
      </c>
      <c r="N6985">
        <f>IF(Table1[[#This Row],[TeamFavorite]]=Table1[[#This Row],[TeamHome]],Table1[[#This Row],[ScoreAway]]-Table1[[#This Row],[ScoreHome]],Table1[[#This Row],[ScoreHome]]-Table1[[#This Row],[ScoreAway]])</f>
        <v>-23</v>
      </c>
      <c r="O6985">
        <f>IF(Table1[[#This Row],[SpreadActual]]&lt;Table1[[#This Row],[SpreadFavorite]],1,0)</f>
        <v>1</v>
      </c>
      <c r="P6985">
        <v>39</v>
      </c>
      <c r="Q6985" t="s">
        <v>125</v>
      </c>
      <c r="R6985" t="b">
        <v>0</v>
      </c>
      <c r="S6985">
        <v>72</v>
      </c>
      <c r="T6985">
        <v>0</v>
      </c>
      <c r="V6985" t="s">
        <v>103</v>
      </c>
    </row>
    <row r="6986" spans="1:22" x14ac:dyDescent="0.2">
      <c r="A6986" s="1">
        <v>36114</v>
      </c>
      <c r="B6986">
        <v>1998</v>
      </c>
      <c r="C6986">
        <f>_xlfn.MAXIFS(Table1[ScheduleWeekWritten],Table1[ScheduleSeason],Table1[[#This Row],[ScheduleSeason]])</f>
        <v>17</v>
      </c>
      <c r="D6986">
        <v>11</v>
      </c>
      <c r="E6986" cm="1">
        <f t="array" ref="E6986">_xlfn.XLOOKUP(Table1[[#This Row],[ScheduleWeekWritten]],Table3[Game],100+Table3[Increase],Table1[[#This Row],[ScheduleWeekWritten]])</f>
        <v>11</v>
      </c>
      <c r="F6986" t="b">
        <v>0</v>
      </c>
      <c r="G6986" t="s">
        <v>140</v>
      </c>
      <c r="H6986">
        <v>24</v>
      </c>
      <c r="I6986">
        <v>23</v>
      </c>
      <c r="J6986" t="s">
        <v>31</v>
      </c>
      <c r="K6986" t="s">
        <v>32</v>
      </c>
      <c r="L6986" t="str">
        <f>_xlfn.XLOOKUP(Table1[[#This Row],[TeamFavoriteID]],Table2[team_id],Table2[team_name],_xlfn.XLOOKUP(Table1[[#This Row],[TeamFavoriteID]],Table2[team_id_pfr],Table2[team_name],"Even"))</f>
        <v>New York Jets</v>
      </c>
      <c r="M6986">
        <v>-6.5</v>
      </c>
      <c r="N6986">
        <f>IF(Table1[[#This Row],[TeamFavorite]]=Table1[[#This Row],[TeamHome]],Table1[[#This Row],[ScoreAway]]-Table1[[#This Row],[ScoreHome]],Table1[[#This Row],[ScoreHome]]-Table1[[#This Row],[ScoreAway]])</f>
        <v>1</v>
      </c>
      <c r="O6986">
        <f>IF(Table1[[#This Row],[SpreadActual]]&lt;Table1[[#This Row],[SpreadFavorite]],1,0)</f>
        <v>0</v>
      </c>
      <c r="P6986">
        <v>41.5</v>
      </c>
      <c r="Q6986" t="s">
        <v>141</v>
      </c>
      <c r="R6986" t="b">
        <v>0</v>
      </c>
      <c r="S6986">
        <v>72</v>
      </c>
      <c r="T6986">
        <v>0</v>
      </c>
      <c r="V6986" t="s">
        <v>103</v>
      </c>
    </row>
    <row r="6987" spans="1:22" x14ac:dyDescent="0.2">
      <c r="A6987" s="1">
        <v>36114</v>
      </c>
      <c r="B6987">
        <v>1998</v>
      </c>
      <c r="C6987">
        <f>_xlfn.MAXIFS(Table1[ScheduleWeekWritten],Table1[ScheduleSeason],Table1[[#This Row],[ScheduleSeason]])</f>
        <v>17</v>
      </c>
      <c r="D6987">
        <v>11</v>
      </c>
      <c r="E6987" cm="1">
        <f t="array" ref="E6987">_xlfn.XLOOKUP(Table1[[#This Row],[ScheduleWeekWritten]],Table3[Game],100+Table3[Increase],Table1[[#This Row],[ScheduleWeekWritten]])</f>
        <v>11</v>
      </c>
      <c r="F6987" t="b">
        <v>0</v>
      </c>
      <c r="G6987" t="s">
        <v>154</v>
      </c>
      <c r="H6987">
        <v>29</v>
      </c>
      <c r="I6987">
        <v>24</v>
      </c>
      <c r="J6987" t="s">
        <v>127</v>
      </c>
      <c r="K6987" t="s">
        <v>161</v>
      </c>
      <c r="L6987" t="str">
        <f>_xlfn.XLOOKUP(Table1[[#This Row],[TeamFavoriteID]],Table2[team_id],Table2[team_name],_xlfn.XLOOKUP(Table1[[#This Row],[TeamFavoriteID]],Table2[team_id_pfr],Table2[team_name],"Even"))</f>
        <v>Jacksonville Jaguars</v>
      </c>
      <c r="M6987">
        <v>-6.5</v>
      </c>
      <c r="N6987">
        <f>IF(Table1[[#This Row],[TeamFavorite]]=Table1[[#This Row],[TeamHome]],Table1[[#This Row],[ScoreAway]]-Table1[[#This Row],[ScoreHome]],Table1[[#This Row],[ScoreHome]]-Table1[[#This Row],[ScoreAway]])</f>
        <v>-5</v>
      </c>
      <c r="O6987">
        <f>IF(Table1[[#This Row],[SpreadActual]]&lt;Table1[[#This Row],[SpreadFavorite]],1,0)</f>
        <v>0</v>
      </c>
      <c r="P6987">
        <v>39.5</v>
      </c>
      <c r="Q6987" t="s">
        <v>155</v>
      </c>
      <c r="R6987" t="b">
        <v>0</v>
      </c>
      <c r="S6987">
        <v>72</v>
      </c>
      <c r="T6987">
        <v>6</v>
      </c>
      <c r="U6987">
        <v>81</v>
      </c>
    </row>
    <row r="6988" spans="1:22" x14ac:dyDescent="0.2">
      <c r="A6988" s="1">
        <v>36114</v>
      </c>
      <c r="B6988">
        <v>1998</v>
      </c>
      <c r="C6988">
        <f>_xlfn.MAXIFS(Table1[ScheduleWeekWritten],Table1[ScheduleSeason],Table1[[#This Row],[ScheduleSeason]])</f>
        <v>17</v>
      </c>
      <c r="D6988">
        <v>11</v>
      </c>
      <c r="E6988" cm="1">
        <f t="array" ref="E6988">_xlfn.XLOOKUP(Table1[[#This Row],[ScheduleWeekWritten]],Table3[Game],100+Table3[Increase],Table1[[#This Row],[ScheduleWeekWritten]])</f>
        <v>11</v>
      </c>
      <c r="F6988" t="b">
        <v>0</v>
      </c>
      <c r="G6988" t="s">
        <v>54</v>
      </c>
      <c r="H6988">
        <v>24</v>
      </c>
      <c r="I6988">
        <v>3</v>
      </c>
      <c r="J6988" t="s">
        <v>101</v>
      </c>
      <c r="K6988" t="s">
        <v>55</v>
      </c>
      <c r="L6988" t="str">
        <f>_xlfn.XLOOKUP(Table1[[#This Row],[TeamFavoriteID]],Table2[team_id],Table2[team_name],_xlfn.XLOOKUP(Table1[[#This Row],[TeamFavoriteID]],Table2[team_id_pfr],Table2[team_name],"Even"))</f>
        <v>Minnesota Vikings</v>
      </c>
      <c r="M6988">
        <v>-11</v>
      </c>
      <c r="N6988">
        <f>IF(Table1[[#This Row],[TeamFavorite]]=Table1[[#This Row],[TeamHome]],Table1[[#This Row],[ScoreAway]]-Table1[[#This Row],[ScoreHome]],Table1[[#This Row],[ScoreHome]]-Table1[[#This Row],[ScoreAway]])</f>
        <v>-21</v>
      </c>
      <c r="O6988">
        <f>IF(Table1[[#This Row],[SpreadActual]]&lt;Table1[[#This Row],[SpreadFavorite]],1,0)</f>
        <v>1</v>
      </c>
      <c r="P6988">
        <v>46</v>
      </c>
      <c r="Q6988" t="s">
        <v>137</v>
      </c>
      <c r="R6988" t="b">
        <v>0</v>
      </c>
      <c r="S6988">
        <v>72</v>
      </c>
      <c r="T6988">
        <v>0</v>
      </c>
      <c r="V6988" t="s">
        <v>103</v>
      </c>
    </row>
    <row r="6989" spans="1:22" x14ac:dyDescent="0.2">
      <c r="A6989" s="1">
        <v>36114</v>
      </c>
      <c r="B6989">
        <v>1998</v>
      </c>
      <c r="C6989">
        <f>_xlfn.MAXIFS(Table1[ScheduleWeekWritten],Table1[ScheduleSeason],Table1[[#This Row],[ScheduleSeason]])</f>
        <v>17</v>
      </c>
      <c r="D6989">
        <v>11</v>
      </c>
      <c r="E6989" cm="1">
        <f t="array" ref="E6989">_xlfn.XLOOKUP(Table1[[#This Row],[ScheduleWeekWritten]],Table3[Game],100+Table3[Increase],Table1[[#This Row],[ScheduleWeekWritten]])</f>
        <v>11</v>
      </c>
      <c r="F6989" t="b">
        <v>0</v>
      </c>
      <c r="G6989" t="s">
        <v>95</v>
      </c>
      <c r="H6989">
        <v>24</v>
      </c>
      <c r="I6989">
        <v>3</v>
      </c>
      <c r="J6989" t="s">
        <v>153</v>
      </c>
      <c r="K6989" t="s">
        <v>98</v>
      </c>
      <c r="L6989" t="str">
        <f>_xlfn.XLOOKUP(Table1[[#This Row],[TeamFavoriteID]],Table2[team_id],Table2[team_name],_xlfn.XLOOKUP(Table1[[#This Row],[TeamFavoriteID]],Table2[team_id_pfr],Table2[team_name],"Even"))</f>
        <v>New Orleans Saints</v>
      </c>
      <c r="M6989">
        <v>-3</v>
      </c>
      <c r="N6989">
        <f>IF(Table1[[#This Row],[TeamFavorite]]=Table1[[#This Row],[TeamHome]],Table1[[#This Row],[ScoreAway]]-Table1[[#This Row],[ScoreHome]],Table1[[#This Row],[ScoreHome]]-Table1[[#This Row],[ScoreAway]])</f>
        <v>-21</v>
      </c>
      <c r="O6989">
        <f>IF(Table1[[#This Row],[SpreadActual]]&lt;Table1[[#This Row],[SpreadFavorite]],1,0)</f>
        <v>1</v>
      </c>
      <c r="P6989">
        <v>37.5</v>
      </c>
      <c r="Q6989" t="s">
        <v>124</v>
      </c>
      <c r="R6989" t="b">
        <v>0</v>
      </c>
      <c r="S6989">
        <v>72</v>
      </c>
      <c r="T6989">
        <v>0</v>
      </c>
      <c r="V6989" t="s">
        <v>103</v>
      </c>
    </row>
    <row r="6990" spans="1:22" x14ac:dyDescent="0.2">
      <c r="A6990" s="1">
        <v>36114</v>
      </c>
      <c r="B6990">
        <v>1998</v>
      </c>
      <c r="C6990">
        <f>_xlfn.MAXIFS(Table1[ScheduleWeekWritten],Table1[ScheduleSeason],Table1[[#This Row],[ScheduleSeason]])</f>
        <v>17</v>
      </c>
      <c r="D6990">
        <v>11</v>
      </c>
      <c r="E6990" cm="1">
        <f t="array" ref="E6990">_xlfn.XLOOKUP(Table1[[#This Row],[ScheduleWeekWritten]],Table3[Game],100+Table3[Increase],Table1[[#This Row],[ScheduleWeekWritten]])</f>
        <v>11</v>
      </c>
      <c r="F6990" t="b">
        <v>0</v>
      </c>
      <c r="G6990" t="s">
        <v>50</v>
      </c>
      <c r="H6990">
        <v>3</v>
      </c>
      <c r="I6990">
        <v>37</v>
      </c>
      <c r="J6990" t="s">
        <v>33</v>
      </c>
      <c r="K6990" t="s">
        <v>35</v>
      </c>
      <c r="L6990" t="str">
        <f>_xlfn.XLOOKUP(Table1[[#This Row],[TeamFavoriteID]],Table2[team_id],Table2[team_name],_xlfn.XLOOKUP(Table1[[#This Row],[TeamFavoriteID]],Table2[team_id_pfr],Table2[team_name],"Even"))</f>
        <v>Green Bay Packers</v>
      </c>
      <c r="M6990">
        <v>-7</v>
      </c>
      <c r="N6990">
        <f>IF(Table1[[#This Row],[TeamFavorite]]=Table1[[#This Row],[TeamHome]],Table1[[#This Row],[ScoreAway]]-Table1[[#This Row],[ScoreHome]],Table1[[#This Row],[ScoreHome]]-Table1[[#This Row],[ScoreAway]])</f>
        <v>-34</v>
      </c>
      <c r="O6990">
        <f>IF(Table1[[#This Row],[SpreadActual]]&lt;Table1[[#This Row],[SpreadFavorite]],1,0)</f>
        <v>1</v>
      </c>
      <c r="P6990">
        <v>39</v>
      </c>
      <c r="Q6990" t="s">
        <v>126</v>
      </c>
      <c r="R6990" t="b">
        <v>0</v>
      </c>
      <c r="S6990">
        <v>54</v>
      </c>
      <c r="T6990">
        <v>15</v>
      </c>
      <c r="U6990">
        <v>63</v>
      </c>
    </row>
    <row r="6991" spans="1:22" x14ac:dyDescent="0.2">
      <c r="A6991" s="1">
        <v>36114</v>
      </c>
      <c r="B6991">
        <v>1998</v>
      </c>
      <c r="C6991">
        <f>_xlfn.MAXIFS(Table1[ScheduleWeekWritten],Table1[ScheduleSeason],Table1[[#This Row],[ScheduleSeason]])</f>
        <v>17</v>
      </c>
      <c r="D6991">
        <v>11</v>
      </c>
      <c r="E6991" cm="1">
        <f t="array" ref="E6991">_xlfn.XLOOKUP(Table1[[#This Row],[ScheduleWeekWritten]],Table3[Game],100+Table3[Increase],Table1[[#This Row],[ScheduleWeekWritten]])</f>
        <v>11</v>
      </c>
      <c r="F6991" t="b">
        <v>0</v>
      </c>
      <c r="G6991" t="s">
        <v>20</v>
      </c>
      <c r="H6991">
        <v>20</v>
      </c>
      <c r="I6991">
        <v>17</v>
      </c>
      <c r="J6991" t="s">
        <v>128</v>
      </c>
      <c r="K6991" t="s">
        <v>132</v>
      </c>
      <c r="L6991" t="str">
        <f>_xlfn.XLOOKUP(Table1[[#This Row],[TeamFavoriteID]],Table2[team_id],Table2[team_name],_xlfn.XLOOKUP(Table1[[#This Row],[TeamFavoriteID]],Table2[team_id_pfr],Table2[team_name],"Even"))</f>
        <v>Seattle Seahawks</v>
      </c>
      <c r="M6991">
        <v>-1.5</v>
      </c>
      <c r="N6991">
        <f>IF(Table1[[#This Row],[TeamFavorite]]=Table1[[#This Row],[TeamHome]],Table1[[#This Row],[ScoreAway]]-Table1[[#This Row],[ScoreHome]],Table1[[#This Row],[ScoreHome]]-Table1[[#This Row],[ScoreAway]])</f>
        <v>3</v>
      </c>
      <c r="O6991">
        <f>IF(Table1[[#This Row],[SpreadActual]]&lt;Table1[[#This Row],[SpreadFavorite]],1,0)</f>
        <v>0</v>
      </c>
      <c r="P6991">
        <v>38</v>
      </c>
      <c r="Q6991" t="s">
        <v>76</v>
      </c>
      <c r="R6991" t="b">
        <v>0</v>
      </c>
      <c r="S6991">
        <v>58</v>
      </c>
      <c r="T6991">
        <v>10</v>
      </c>
      <c r="U6991">
        <v>65</v>
      </c>
    </row>
    <row r="6992" spans="1:22" x14ac:dyDescent="0.2">
      <c r="A6992" s="1">
        <v>36114</v>
      </c>
      <c r="B6992">
        <v>1998</v>
      </c>
      <c r="C6992">
        <f>_xlfn.MAXIFS(Table1[ScheduleWeekWritten],Table1[ScheduleSeason],Table1[[#This Row],[ScheduleSeason]])</f>
        <v>17</v>
      </c>
      <c r="D6992">
        <v>11</v>
      </c>
      <c r="E6992" cm="1">
        <f t="array" ref="E6992">_xlfn.XLOOKUP(Table1[[#This Row],[ScheduleWeekWritten]],Table3[Game],100+Table3[Increase],Table1[[#This Row],[ScheduleWeekWritten]])</f>
        <v>11</v>
      </c>
      <c r="F6992" t="b">
        <v>0</v>
      </c>
      <c r="G6992" t="s">
        <v>27</v>
      </c>
      <c r="H6992">
        <v>14</v>
      </c>
      <c r="I6992">
        <v>13</v>
      </c>
      <c r="J6992" t="s">
        <v>158</v>
      </c>
      <c r="K6992" t="s">
        <v>89</v>
      </c>
      <c r="L6992" t="str">
        <f>_xlfn.XLOOKUP(Table1[[#This Row],[TeamFavoriteID]],Table2[team_id],Table2[team_name],_xlfn.XLOOKUP(Table1[[#This Row],[TeamFavoriteID]],Table2[team_id_pfr],Table2[team_name],"Even"))</f>
        <v>Even</v>
      </c>
      <c r="M6992">
        <v>0</v>
      </c>
      <c r="N6992">
        <f>IF(Table1[[#This Row],[TeamFavorite]]=Table1[[#This Row],[TeamHome]],Table1[[#This Row],[ScoreAway]]-Table1[[#This Row],[ScoreHome]],Table1[[#This Row],[ScoreHome]]-Table1[[#This Row],[ScoreAway]])</f>
        <v>1</v>
      </c>
      <c r="O6992">
        <f>IF(Table1[[#This Row],[SpreadActual]]&lt;Table1[[#This Row],[SpreadFavorite]],1,0)</f>
        <v>0</v>
      </c>
      <c r="P6992">
        <v>33.5</v>
      </c>
      <c r="Q6992" t="s">
        <v>94</v>
      </c>
      <c r="R6992" t="b">
        <v>0</v>
      </c>
      <c r="S6992">
        <v>58</v>
      </c>
      <c r="T6992">
        <v>6</v>
      </c>
      <c r="U6992">
        <v>74</v>
      </c>
    </row>
    <row r="6993" spans="1:22" x14ac:dyDescent="0.2">
      <c r="A6993" s="1">
        <v>36114</v>
      </c>
      <c r="B6993">
        <v>1998</v>
      </c>
      <c r="C6993">
        <f>_xlfn.MAXIFS(Table1[ScheduleWeekWritten],Table1[ScheduleSeason],Table1[[#This Row],[ScheduleSeason]])</f>
        <v>17</v>
      </c>
      <c r="D6993">
        <v>11</v>
      </c>
      <c r="E6993" cm="1">
        <f t="array" ref="E6993">_xlfn.XLOOKUP(Table1[[#This Row],[ScheduleWeekWritten]],Table3[Game],100+Table3[Increase],Table1[[#This Row],[ScheduleWeekWritten]])</f>
        <v>11</v>
      </c>
      <c r="F6993" t="b">
        <v>0</v>
      </c>
      <c r="G6993" t="s">
        <v>163</v>
      </c>
      <c r="H6993">
        <v>23</v>
      </c>
      <c r="I6993">
        <v>14</v>
      </c>
      <c r="J6993" t="s">
        <v>49</v>
      </c>
      <c r="K6993" t="s">
        <v>25</v>
      </c>
      <c r="L6993" t="str">
        <f>_xlfn.XLOOKUP(Table1[[#This Row],[TeamFavoriteID]],Table2[team_id],Table2[team_name],_xlfn.XLOOKUP(Table1[[#This Row],[TeamFavoriteID]],Table2[team_id_pfr],Table2[team_name],"Even"))</f>
        <v>Houston Oilers</v>
      </c>
      <c r="M6993">
        <v>-1.5</v>
      </c>
      <c r="N6993">
        <f>IF(Table1[[#This Row],[TeamFavorite]]=Table1[[#This Row],[TeamHome]],Table1[[#This Row],[ScoreAway]]-Table1[[#This Row],[ScoreHome]],Table1[[#This Row],[ScoreHome]]-Table1[[#This Row],[ScoreAway]])</f>
        <v>9</v>
      </c>
      <c r="O6993">
        <f>IF(Table1[[#This Row],[SpreadActual]]&lt;Table1[[#This Row],[SpreadFavorite]],1,0)</f>
        <v>0</v>
      </c>
      <c r="P6993">
        <v>38</v>
      </c>
      <c r="Q6993" t="s">
        <v>167</v>
      </c>
      <c r="R6993" t="b">
        <v>0</v>
      </c>
      <c r="S6993">
        <v>58</v>
      </c>
      <c r="T6993">
        <v>6</v>
      </c>
      <c r="U6993">
        <v>77</v>
      </c>
    </row>
    <row r="6994" spans="1:22" x14ac:dyDescent="0.2">
      <c r="A6994" s="1">
        <v>36114</v>
      </c>
      <c r="B6994">
        <v>1998</v>
      </c>
      <c r="C6994">
        <f>_xlfn.MAXIFS(Table1[ScheduleWeekWritten],Table1[ScheduleSeason],Table1[[#This Row],[ScheduleSeason]])</f>
        <v>17</v>
      </c>
      <c r="D6994">
        <v>11</v>
      </c>
      <c r="E6994" cm="1">
        <f t="array" ref="E6994">_xlfn.XLOOKUP(Table1[[#This Row],[ScheduleWeekWritten]],Table3[Game],100+Table3[Increase],Table1[[#This Row],[ScheduleWeekWritten]])</f>
        <v>11</v>
      </c>
      <c r="F6994" t="b">
        <v>0</v>
      </c>
      <c r="G6994" t="s">
        <v>61</v>
      </c>
      <c r="H6994">
        <v>28</v>
      </c>
      <c r="I6994">
        <v>3</v>
      </c>
      <c r="J6994" t="s">
        <v>58</v>
      </c>
      <c r="K6994" t="s">
        <v>85</v>
      </c>
      <c r="L6994" t="str">
        <f>_xlfn.XLOOKUP(Table1[[#This Row],[TeamFavoriteID]],Table2[team_id],Table2[team_name],_xlfn.XLOOKUP(Table1[[#This Row],[TeamFavoriteID]],Table2[team_id_pfr],Table2[team_name],"Even"))</f>
        <v>Washington Commanders</v>
      </c>
      <c r="M6994">
        <v>-4</v>
      </c>
      <c r="N6994">
        <f>IF(Table1[[#This Row],[TeamFavorite]]=Table1[[#This Row],[TeamHome]],Table1[[#This Row],[ScoreAway]]-Table1[[#This Row],[ScoreHome]],Table1[[#This Row],[ScoreHome]]-Table1[[#This Row],[ScoreAway]])</f>
        <v>25</v>
      </c>
      <c r="O6994">
        <f>IF(Table1[[#This Row],[SpreadActual]]&lt;Table1[[#This Row],[SpreadFavorite]],1,0)</f>
        <v>0</v>
      </c>
      <c r="P6994">
        <v>36</v>
      </c>
      <c r="Q6994" t="s">
        <v>165</v>
      </c>
      <c r="R6994" t="b">
        <v>0</v>
      </c>
      <c r="S6994">
        <v>56</v>
      </c>
      <c r="T6994">
        <v>12</v>
      </c>
      <c r="U6994">
        <v>67</v>
      </c>
    </row>
    <row r="6995" spans="1:22" x14ac:dyDescent="0.2">
      <c r="A6995" s="1">
        <v>36115</v>
      </c>
      <c r="B6995">
        <v>1998</v>
      </c>
      <c r="C6995">
        <f>_xlfn.MAXIFS(Table1[ScheduleWeekWritten],Table1[ScheduleSeason],Table1[[#This Row],[ScheduleSeason]])</f>
        <v>17</v>
      </c>
      <c r="D6995">
        <v>11</v>
      </c>
      <c r="E6995" cm="1">
        <f t="array" ref="E6995">_xlfn.XLOOKUP(Table1[[#This Row],[ScheduleWeekWritten]],Table3[Game],100+Table3[Increase],Table1[[#This Row],[ScheduleWeekWritten]])</f>
        <v>11</v>
      </c>
      <c r="F6995" t="b">
        <v>0</v>
      </c>
      <c r="G6995" t="s">
        <v>42</v>
      </c>
      <c r="H6995">
        <v>7</v>
      </c>
      <c r="I6995">
        <v>30</v>
      </c>
      <c r="J6995" t="s">
        <v>24</v>
      </c>
      <c r="K6995" t="s">
        <v>88</v>
      </c>
      <c r="L6995" t="str">
        <f>_xlfn.XLOOKUP(Table1[[#This Row],[TeamFavoriteID]],Table2[team_id],Table2[team_name],_xlfn.XLOOKUP(Table1[[#This Row],[TeamFavoriteID]],Table2[team_id_pfr],Table2[team_name],"Even"))</f>
        <v>Denver Broncos</v>
      </c>
      <c r="M6995">
        <v>-4</v>
      </c>
      <c r="N6995">
        <f>IF(Table1[[#This Row],[TeamFavorite]]=Table1[[#This Row],[TeamHome]],Table1[[#This Row],[ScoreAway]]-Table1[[#This Row],[ScoreHome]],Table1[[#This Row],[ScoreHome]]-Table1[[#This Row],[ScoreAway]])</f>
        <v>-23</v>
      </c>
      <c r="O6995">
        <f>IF(Table1[[#This Row],[SpreadActual]]&lt;Table1[[#This Row],[SpreadFavorite]],1,0)</f>
        <v>1</v>
      </c>
      <c r="P6995">
        <v>40</v>
      </c>
      <c r="Q6995" t="s">
        <v>117</v>
      </c>
      <c r="R6995" t="b">
        <v>0</v>
      </c>
      <c r="S6995">
        <v>53</v>
      </c>
      <c r="T6995">
        <v>14</v>
      </c>
      <c r="U6995">
        <v>71</v>
      </c>
    </row>
    <row r="6996" spans="1:22" x14ac:dyDescent="0.2">
      <c r="A6996" s="1">
        <v>36121</v>
      </c>
      <c r="B6996">
        <v>1998</v>
      </c>
      <c r="C6996">
        <f>_xlfn.MAXIFS(Table1[ScheduleWeekWritten],Table1[ScheduleSeason],Table1[[#This Row],[ScheduleSeason]])</f>
        <v>17</v>
      </c>
      <c r="D6996">
        <v>12</v>
      </c>
      <c r="E6996" cm="1">
        <f t="array" ref="E6996">_xlfn.XLOOKUP(Table1[[#This Row],[ScheduleWeekWritten]],Table3[Game],100+Table3[Increase],Table1[[#This Row],[ScheduleWeekWritten]])</f>
        <v>12</v>
      </c>
      <c r="F6996" t="b">
        <v>0</v>
      </c>
      <c r="G6996" t="s">
        <v>38</v>
      </c>
      <c r="H6996">
        <v>20</v>
      </c>
      <c r="I6996">
        <v>13</v>
      </c>
      <c r="J6996" t="s">
        <v>46</v>
      </c>
      <c r="K6996" t="s">
        <v>109</v>
      </c>
      <c r="L6996" t="str">
        <f>_xlfn.XLOOKUP(Table1[[#This Row],[TeamFavoriteID]],Table2[team_id],Table2[team_name],_xlfn.XLOOKUP(Table1[[#This Row],[TeamFavoriteID]],Table2[team_id_pfr],Table2[team_name],"Even"))</f>
        <v>Atlanta Falcons</v>
      </c>
      <c r="M6996">
        <v>-12</v>
      </c>
      <c r="N6996">
        <f>IF(Table1[[#This Row],[TeamFavorite]]=Table1[[#This Row],[TeamHome]],Table1[[#This Row],[ScoreAway]]-Table1[[#This Row],[ScoreHome]],Table1[[#This Row],[ScoreHome]]-Table1[[#This Row],[ScoreAway]])</f>
        <v>-7</v>
      </c>
      <c r="O6996">
        <f>IF(Table1[[#This Row],[SpreadActual]]&lt;Table1[[#This Row],[SpreadFavorite]],1,0)</f>
        <v>0</v>
      </c>
      <c r="P6996">
        <v>41.5</v>
      </c>
      <c r="Q6996" t="s">
        <v>148</v>
      </c>
      <c r="R6996" t="b">
        <v>0</v>
      </c>
      <c r="S6996">
        <v>72</v>
      </c>
      <c r="T6996">
        <v>0</v>
      </c>
      <c r="V6996" t="s">
        <v>103</v>
      </c>
    </row>
    <row r="6997" spans="1:22" x14ac:dyDescent="0.2">
      <c r="A6997" s="1">
        <v>36121</v>
      </c>
      <c r="B6997">
        <v>1998</v>
      </c>
      <c r="C6997">
        <f>_xlfn.MAXIFS(Table1[ScheduleWeekWritten],Table1[ScheduleSeason],Table1[[#This Row],[ScheduleSeason]])</f>
        <v>17</v>
      </c>
      <c r="D6997">
        <v>12</v>
      </c>
      <c r="E6997" cm="1">
        <f t="array" ref="E6997">_xlfn.XLOOKUP(Table1[[#This Row],[ScheduleWeekWritten]],Table3[Game],100+Table3[Increase],Table1[[#This Row],[ScheduleWeekWritten]])</f>
        <v>12</v>
      </c>
      <c r="F6997" t="b">
        <v>0</v>
      </c>
      <c r="G6997" t="s">
        <v>28</v>
      </c>
      <c r="H6997">
        <v>34</v>
      </c>
      <c r="I6997">
        <v>11</v>
      </c>
      <c r="J6997" t="s">
        <v>140</v>
      </c>
      <c r="K6997" t="s">
        <v>43</v>
      </c>
      <c r="L6997" t="str">
        <f>_xlfn.XLOOKUP(Table1[[#This Row],[TeamFavoriteID]],Table2[team_id],Table2[team_name],_xlfn.XLOOKUP(Table1[[#This Row],[TeamFavoriteID]],Table2[team_id_pfr],Table2[team_name],"Even"))</f>
        <v>Buffalo Bills</v>
      </c>
      <c r="M6997">
        <v>-7</v>
      </c>
      <c r="N6997">
        <f>IF(Table1[[#This Row],[TeamFavorite]]=Table1[[#This Row],[TeamHome]],Table1[[#This Row],[ScoreAway]]-Table1[[#This Row],[ScoreHome]],Table1[[#This Row],[ScoreHome]]-Table1[[#This Row],[ScoreAway]])</f>
        <v>-23</v>
      </c>
      <c r="O6997">
        <f>IF(Table1[[#This Row],[SpreadActual]]&lt;Table1[[#This Row],[SpreadFavorite]],1,0)</f>
        <v>1</v>
      </c>
      <c r="P6997">
        <v>39.5</v>
      </c>
      <c r="Q6997" t="s">
        <v>123</v>
      </c>
      <c r="R6997" t="b">
        <v>0</v>
      </c>
      <c r="S6997">
        <v>38</v>
      </c>
      <c r="T6997">
        <v>14</v>
      </c>
      <c r="U6997">
        <v>61</v>
      </c>
    </row>
    <row r="6998" spans="1:22" x14ac:dyDescent="0.2">
      <c r="A6998" s="1">
        <v>36121</v>
      </c>
      <c r="B6998">
        <v>1998</v>
      </c>
      <c r="C6998">
        <f>_xlfn.MAXIFS(Table1[ScheduleWeekWritten],Table1[ScheduleSeason],Table1[[#This Row],[ScheduleSeason]])</f>
        <v>17</v>
      </c>
      <c r="D6998">
        <v>12</v>
      </c>
      <c r="E6998" cm="1">
        <f t="array" ref="E6998">_xlfn.XLOOKUP(Table1[[#This Row],[ScheduleWeekWritten]],Table3[Game],100+Table3[Increase],Table1[[#This Row],[ScheduleWeekWritten]])</f>
        <v>12</v>
      </c>
      <c r="F6998" t="b">
        <v>0</v>
      </c>
      <c r="G6998" t="s">
        <v>101</v>
      </c>
      <c r="H6998">
        <v>13</v>
      </c>
      <c r="I6998">
        <v>20</v>
      </c>
      <c r="J6998" t="s">
        <v>158</v>
      </c>
      <c r="K6998" t="s">
        <v>104</v>
      </c>
      <c r="L6998" t="str">
        <f>_xlfn.XLOOKUP(Table1[[#This Row],[TeamFavoriteID]],Table2[team_id],Table2[team_name],_xlfn.XLOOKUP(Table1[[#This Row],[TeamFavoriteID]],Table2[team_id_pfr],Table2[team_name],"Even"))</f>
        <v>Cincinnati Bengals</v>
      </c>
      <c r="M6998">
        <v>-1.5</v>
      </c>
      <c r="N6998">
        <f>IF(Table1[[#This Row],[TeamFavorite]]=Table1[[#This Row],[TeamHome]],Table1[[#This Row],[ScoreAway]]-Table1[[#This Row],[ScoreHome]],Table1[[#This Row],[ScoreHome]]-Table1[[#This Row],[ScoreAway]])</f>
        <v>7</v>
      </c>
      <c r="O6998">
        <f>IF(Table1[[#This Row],[SpreadActual]]&lt;Table1[[#This Row],[SpreadFavorite]],1,0)</f>
        <v>0</v>
      </c>
      <c r="P6998">
        <v>37</v>
      </c>
      <c r="Q6998" t="s">
        <v>111</v>
      </c>
      <c r="R6998" t="b">
        <v>0</v>
      </c>
      <c r="S6998">
        <v>38</v>
      </c>
      <c r="T6998">
        <v>8</v>
      </c>
      <c r="U6998">
        <v>64</v>
      </c>
    </row>
    <row r="6999" spans="1:22" x14ac:dyDescent="0.2">
      <c r="A6999" s="1">
        <v>36121</v>
      </c>
      <c r="B6999">
        <v>1998</v>
      </c>
      <c r="C6999">
        <f>_xlfn.MAXIFS(Table1[ScheduleWeekWritten],Table1[ScheduleSeason],Table1[[#This Row],[ScheduleSeason]])</f>
        <v>17</v>
      </c>
      <c r="D6999">
        <v>12</v>
      </c>
      <c r="E6999" cm="1">
        <f t="array" ref="E6999">_xlfn.XLOOKUP(Table1[[#This Row],[ScheduleWeekWritten]],Table3[Game],100+Table3[Increase],Table1[[#This Row],[ScheduleWeekWritten]])</f>
        <v>12</v>
      </c>
      <c r="F6999" t="b">
        <v>0</v>
      </c>
      <c r="G6999" t="s">
        <v>67</v>
      </c>
      <c r="H6999">
        <v>30</v>
      </c>
      <c r="I6999">
        <v>22</v>
      </c>
      <c r="J6999" t="s">
        <v>128</v>
      </c>
      <c r="K6999" t="s">
        <v>68</v>
      </c>
      <c r="L6999" t="str">
        <f>_xlfn.XLOOKUP(Table1[[#This Row],[TeamFavoriteID]],Table2[team_id],Table2[team_name],_xlfn.XLOOKUP(Table1[[#This Row],[TeamFavoriteID]],Table2[team_id_pfr],Table2[team_name],"Even"))</f>
        <v>Dallas Cowboys</v>
      </c>
      <c r="M6999">
        <v>-5.5</v>
      </c>
      <c r="N6999">
        <f>IF(Table1[[#This Row],[TeamFavorite]]=Table1[[#This Row],[TeamHome]],Table1[[#This Row],[ScoreAway]]-Table1[[#This Row],[ScoreHome]],Table1[[#This Row],[ScoreHome]]-Table1[[#This Row],[ScoreAway]])</f>
        <v>-8</v>
      </c>
      <c r="O6999">
        <f>IF(Table1[[#This Row],[SpreadActual]]&lt;Table1[[#This Row],[SpreadFavorite]],1,0)</f>
        <v>1</v>
      </c>
      <c r="P6999">
        <v>40</v>
      </c>
      <c r="Q6999" t="s">
        <v>119</v>
      </c>
      <c r="R6999" t="b">
        <v>0</v>
      </c>
      <c r="S6999">
        <v>54</v>
      </c>
      <c r="T6999">
        <v>12</v>
      </c>
      <c r="U6999">
        <v>68</v>
      </c>
    </row>
    <row r="7000" spans="1:22" x14ac:dyDescent="0.2">
      <c r="A7000" s="1">
        <v>36121</v>
      </c>
      <c r="B7000">
        <v>1998</v>
      </c>
      <c r="C7000">
        <f>_xlfn.MAXIFS(Table1[ScheduleWeekWritten],Table1[ScheduleSeason],Table1[[#This Row],[ScheduleSeason]])</f>
        <v>17</v>
      </c>
      <c r="D7000">
        <v>12</v>
      </c>
      <c r="E7000" cm="1">
        <f t="array" ref="E7000">_xlfn.XLOOKUP(Table1[[#This Row],[ScheduleWeekWritten]],Table3[Game],100+Table3[Increase],Table1[[#This Row],[ScheduleWeekWritten]])</f>
        <v>12</v>
      </c>
      <c r="F7000" t="b">
        <v>0</v>
      </c>
      <c r="G7000" t="s">
        <v>24</v>
      </c>
      <c r="H7000">
        <v>40</v>
      </c>
      <c r="I7000">
        <v>14</v>
      </c>
      <c r="J7000" t="s">
        <v>20</v>
      </c>
      <c r="K7000" t="s">
        <v>88</v>
      </c>
      <c r="L7000" t="str">
        <f>_xlfn.XLOOKUP(Table1[[#This Row],[TeamFavoriteID]],Table2[team_id],Table2[team_name],_xlfn.XLOOKUP(Table1[[#This Row],[TeamFavoriteID]],Table2[team_id_pfr],Table2[team_name],"Even"))</f>
        <v>Denver Broncos</v>
      </c>
      <c r="M7000">
        <v>-11</v>
      </c>
      <c r="N7000">
        <f>IF(Table1[[#This Row],[TeamFavorite]]=Table1[[#This Row],[TeamHome]],Table1[[#This Row],[ScoreAway]]-Table1[[#This Row],[ScoreHome]],Table1[[#This Row],[ScoreHome]]-Table1[[#This Row],[ScoreAway]])</f>
        <v>-26</v>
      </c>
      <c r="O7000">
        <f>IF(Table1[[#This Row],[SpreadActual]]&lt;Table1[[#This Row],[SpreadFavorite]],1,0)</f>
        <v>1</v>
      </c>
      <c r="P7000">
        <v>44</v>
      </c>
      <c r="Q7000" t="s">
        <v>71</v>
      </c>
      <c r="R7000" t="b">
        <v>0</v>
      </c>
      <c r="S7000">
        <v>56</v>
      </c>
      <c r="T7000">
        <v>15</v>
      </c>
      <c r="U7000">
        <v>30</v>
      </c>
    </row>
    <row r="7001" spans="1:22" x14ac:dyDescent="0.2">
      <c r="A7001" s="1">
        <v>36121</v>
      </c>
      <c r="B7001">
        <v>1998</v>
      </c>
      <c r="C7001">
        <f>_xlfn.MAXIFS(Table1[ScheduleWeekWritten],Table1[ScheduleSeason],Table1[[#This Row],[ScheduleSeason]])</f>
        <v>17</v>
      </c>
      <c r="D7001">
        <v>12</v>
      </c>
      <c r="E7001" cm="1">
        <f t="array" ref="E7001">_xlfn.XLOOKUP(Table1[[#This Row],[ScheduleWeekWritten]],Table3[Game],100+Table3[Increase],Table1[[#This Row],[ScheduleWeekWritten]])</f>
        <v>12</v>
      </c>
      <c r="F7001" t="b">
        <v>0</v>
      </c>
      <c r="G7001" t="s">
        <v>54</v>
      </c>
      <c r="H7001">
        <v>28</v>
      </c>
      <c r="I7001">
        <v>14</v>
      </c>
      <c r="J7001" t="s">
        <v>33</v>
      </c>
      <c r="K7001" t="s">
        <v>55</v>
      </c>
      <c r="L7001" t="str">
        <f>_xlfn.XLOOKUP(Table1[[#This Row],[TeamFavoriteID]],Table2[team_id],Table2[team_name],_xlfn.XLOOKUP(Table1[[#This Row],[TeamFavoriteID]],Table2[team_id_pfr],Table2[team_name],"Even"))</f>
        <v>Minnesota Vikings</v>
      </c>
      <c r="M7001">
        <v>-3</v>
      </c>
      <c r="N7001">
        <f>IF(Table1[[#This Row],[TeamFavorite]]=Table1[[#This Row],[TeamHome]],Table1[[#This Row],[ScoreAway]]-Table1[[#This Row],[ScoreHome]],Table1[[#This Row],[ScoreHome]]-Table1[[#This Row],[ScoreAway]])</f>
        <v>-14</v>
      </c>
      <c r="O7001">
        <f>IF(Table1[[#This Row],[SpreadActual]]&lt;Table1[[#This Row],[SpreadFavorite]],1,0)</f>
        <v>1</v>
      </c>
      <c r="P7001">
        <v>49.5</v>
      </c>
      <c r="Q7001" t="s">
        <v>137</v>
      </c>
      <c r="R7001" t="b">
        <v>0</v>
      </c>
      <c r="S7001">
        <v>72</v>
      </c>
      <c r="T7001">
        <v>0</v>
      </c>
      <c r="V7001" t="s">
        <v>103</v>
      </c>
    </row>
    <row r="7002" spans="1:22" x14ac:dyDescent="0.2">
      <c r="A7002" s="1">
        <v>36121</v>
      </c>
      <c r="B7002">
        <v>1998</v>
      </c>
      <c r="C7002">
        <f>_xlfn.MAXIFS(Table1[ScheduleWeekWritten],Table1[ScheduleSeason],Table1[[#This Row],[ScheduleSeason]])</f>
        <v>17</v>
      </c>
      <c r="D7002">
        <v>12</v>
      </c>
      <c r="E7002" cm="1">
        <f t="array" ref="E7002">_xlfn.XLOOKUP(Table1[[#This Row],[ScheduleWeekWritten]],Table3[Game],100+Table3[Increase],Table1[[#This Row],[ScheduleWeekWritten]])</f>
        <v>12</v>
      </c>
      <c r="F7002" t="b">
        <v>0</v>
      </c>
      <c r="G7002" t="s">
        <v>50</v>
      </c>
      <c r="H7002">
        <v>20</v>
      </c>
      <c r="I7002">
        <v>0</v>
      </c>
      <c r="J7002" t="s">
        <v>58</v>
      </c>
      <c r="K7002" t="s">
        <v>90</v>
      </c>
      <c r="L7002" t="str">
        <f>_xlfn.XLOOKUP(Table1[[#This Row],[TeamFavoriteID]],Table2[team_id],Table2[team_name],_xlfn.XLOOKUP(Table1[[#This Row],[TeamFavoriteID]],Table2[team_id_pfr],Table2[team_name],"Even"))</f>
        <v>New York Giants</v>
      </c>
      <c r="M7002">
        <v>-5.5</v>
      </c>
      <c r="N7002">
        <f>IF(Table1[[#This Row],[TeamFavorite]]=Table1[[#This Row],[TeamHome]],Table1[[#This Row],[ScoreAway]]-Table1[[#This Row],[ScoreHome]],Table1[[#This Row],[ScoreHome]]-Table1[[#This Row],[ScoreAway]])</f>
        <v>-20</v>
      </c>
      <c r="O7002">
        <f>IF(Table1[[#This Row],[SpreadActual]]&lt;Table1[[#This Row],[SpreadFavorite]],1,0)</f>
        <v>1</v>
      </c>
      <c r="P7002">
        <v>33.5</v>
      </c>
      <c r="Q7002" t="s">
        <v>126</v>
      </c>
      <c r="R7002" t="b">
        <v>0</v>
      </c>
      <c r="S7002">
        <v>43</v>
      </c>
      <c r="T7002">
        <v>14</v>
      </c>
      <c r="U7002">
        <v>55</v>
      </c>
    </row>
    <row r="7003" spans="1:22" x14ac:dyDescent="0.2">
      <c r="A7003" s="1">
        <v>36121</v>
      </c>
      <c r="B7003">
        <v>1998</v>
      </c>
      <c r="C7003">
        <f>_xlfn.MAXIFS(Table1[ScheduleWeekWritten],Table1[ScheduleSeason],Table1[[#This Row],[ScheduleSeason]])</f>
        <v>17</v>
      </c>
      <c r="D7003">
        <v>12</v>
      </c>
      <c r="E7003" cm="1">
        <f t="array" ref="E7003">_xlfn.XLOOKUP(Table1[[#This Row],[ScheduleWeekWritten]],Table3[Game],100+Table3[Increase],Table1[[#This Row],[ScheduleWeekWritten]])</f>
        <v>12</v>
      </c>
      <c r="F7003" t="b">
        <v>0</v>
      </c>
      <c r="G7003" t="s">
        <v>49</v>
      </c>
      <c r="H7003">
        <v>30</v>
      </c>
      <c r="I7003">
        <v>15</v>
      </c>
      <c r="J7003" t="s">
        <v>154</v>
      </c>
      <c r="K7003" t="s">
        <v>51</v>
      </c>
      <c r="L7003" t="str">
        <f>_xlfn.XLOOKUP(Table1[[#This Row],[TeamFavoriteID]],Table2[team_id],Table2[team_name],_xlfn.XLOOKUP(Table1[[#This Row],[TeamFavoriteID]],Table2[team_id_pfr],Table2[team_name],"Even"))</f>
        <v>Pittsburgh Steelers</v>
      </c>
      <c r="M7003">
        <v>-2.5</v>
      </c>
      <c r="N7003">
        <f>IF(Table1[[#This Row],[TeamFavorite]]=Table1[[#This Row],[TeamHome]],Table1[[#This Row],[ScoreAway]]-Table1[[#This Row],[ScoreHome]],Table1[[#This Row],[ScoreHome]]-Table1[[#This Row],[ScoreAway]])</f>
        <v>-15</v>
      </c>
      <c r="O7003">
        <f>IF(Table1[[#This Row],[SpreadActual]]&lt;Table1[[#This Row],[SpreadFavorite]],1,0)</f>
        <v>1</v>
      </c>
      <c r="P7003">
        <v>41</v>
      </c>
      <c r="Q7003" t="s">
        <v>113</v>
      </c>
      <c r="R7003" t="b">
        <v>0</v>
      </c>
      <c r="S7003">
        <v>36</v>
      </c>
      <c r="T7003">
        <v>7</v>
      </c>
      <c r="U7003">
        <v>60</v>
      </c>
    </row>
    <row r="7004" spans="1:22" x14ac:dyDescent="0.2">
      <c r="A7004" s="1">
        <v>36121</v>
      </c>
      <c r="B7004">
        <v>1998</v>
      </c>
      <c r="C7004">
        <f>_xlfn.MAXIFS(Table1[ScheduleWeekWritten],Table1[ScheduleSeason],Table1[[#This Row],[ScheduleSeason]])</f>
        <v>17</v>
      </c>
      <c r="D7004">
        <v>12</v>
      </c>
      <c r="E7004" cm="1">
        <f t="array" ref="E7004">_xlfn.XLOOKUP(Table1[[#This Row],[ScheduleWeekWritten]],Table3[Game],100+Table3[Increase],Table1[[#This Row],[ScheduleWeekWritten]])</f>
        <v>12</v>
      </c>
      <c r="F7004" t="b">
        <v>0</v>
      </c>
      <c r="G7004" t="s">
        <v>27</v>
      </c>
      <c r="H7004">
        <v>38</v>
      </c>
      <c r="I7004">
        <v>37</v>
      </c>
      <c r="J7004" t="s">
        <v>42</v>
      </c>
      <c r="K7004" t="s">
        <v>75</v>
      </c>
      <c r="L7004" t="str">
        <f>_xlfn.XLOOKUP(Table1[[#This Row],[TeamFavoriteID]],Table2[team_id],Table2[team_name],_xlfn.XLOOKUP(Table1[[#This Row],[TeamFavoriteID]],Table2[team_id_pfr],Table2[team_name],"Even"))</f>
        <v>Kansas City Chiefs</v>
      </c>
      <c r="M7004">
        <v>-3</v>
      </c>
      <c r="N7004">
        <f>IF(Table1[[#This Row],[TeamFavorite]]=Table1[[#This Row],[TeamHome]],Table1[[#This Row],[ScoreAway]]-Table1[[#This Row],[ScoreHome]],Table1[[#This Row],[ScoreHome]]-Table1[[#This Row],[ScoreAway]])</f>
        <v>1</v>
      </c>
      <c r="O7004">
        <f>IF(Table1[[#This Row],[SpreadActual]]&lt;Table1[[#This Row],[SpreadFavorite]],1,0)</f>
        <v>0</v>
      </c>
      <c r="P7004">
        <v>33.5</v>
      </c>
      <c r="Q7004" t="s">
        <v>94</v>
      </c>
      <c r="R7004" t="b">
        <v>0</v>
      </c>
      <c r="S7004">
        <v>59</v>
      </c>
      <c r="T7004">
        <v>6</v>
      </c>
      <c r="U7004">
        <v>60</v>
      </c>
    </row>
    <row r="7005" spans="1:22" x14ac:dyDescent="0.2">
      <c r="A7005" s="1">
        <v>36121</v>
      </c>
      <c r="B7005">
        <v>1998</v>
      </c>
      <c r="C7005">
        <f>_xlfn.MAXIFS(Table1[ScheduleWeekWritten],Table1[ScheduleSeason],Table1[[#This Row],[ScheduleSeason]])</f>
        <v>17</v>
      </c>
      <c r="D7005">
        <v>12</v>
      </c>
      <c r="E7005" cm="1">
        <f t="array" ref="E7005">_xlfn.XLOOKUP(Table1[[#This Row],[ScheduleWeekWritten]],Table3[Game],100+Table3[Increase],Table1[[#This Row],[ScheduleWeekWritten]])</f>
        <v>12</v>
      </c>
      <c r="F7005" t="b">
        <v>0</v>
      </c>
      <c r="G7005" t="s">
        <v>53</v>
      </c>
      <c r="H7005">
        <v>31</v>
      </c>
      <c r="I7005">
        <v>20</v>
      </c>
      <c r="J7005" t="s">
        <v>95</v>
      </c>
      <c r="K7005" t="s">
        <v>87</v>
      </c>
      <c r="L7005" t="str">
        <f>_xlfn.XLOOKUP(Table1[[#This Row],[TeamFavoriteID]],Table2[team_id],Table2[team_name],_xlfn.XLOOKUP(Table1[[#This Row],[TeamFavoriteID]],Table2[team_id_pfr],Table2[team_name],"Even"))</f>
        <v>San Francisco 49ers</v>
      </c>
      <c r="M7005">
        <v>-12.5</v>
      </c>
      <c r="N7005">
        <f>IF(Table1[[#This Row],[TeamFavorite]]=Table1[[#This Row],[TeamHome]],Table1[[#This Row],[ScoreAway]]-Table1[[#This Row],[ScoreHome]],Table1[[#This Row],[ScoreHome]]-Table1[[#This Row],[ScoreAway]])</f>
        <v>-11</v>
      </c>
      <c r="O7005">
        <f>IF(Table1[[#This Row],[SpreadActual]]&lt;Table1[[#This Row],[SpreadFavorite]],1,0)</f>
        <v>0</v>
      </c>
      <c r="P7005">
        <v>44</v>
      </c>
      <c r="Q7005" t="s">
        <v>118</v>
      </c>
      <c r="R7005" t="b">
        <v>0</v>
      </c>
      <c r="S7005">
        <v>56</v>
      </c>
      <c r="T7005">
        <v>10</v>
      </c>
      <c r="U7005">
        <v>90</v>
      </c>
    </row>
    <row r="7006" spans="1:22" x14ac:dyDescent="0.2">
      <c r="A7006" s="1">
        <v>36121</v>
      </c>
      <c r="B7006">
        <v>1998</v>
      </c>
      <c r="C7006">
        <f>_xlfn.MAXIFS(Table1[ScheduleWeekWritten],Table1[ScheduleSeason],Table1[[#This Row],[ScheduleSeason]])</f>
        <v>17</v>
      </c>
      <c r="D7006">
        <v>12</v>
      </c>
      <c r="E7006" cm="1">
        <f t="array" ref="E7006">_xlfn.XLOOKUP(Table1[[#This Row],[ScheduleWeekWritten]],Table3[Game],100+Table3[Increase],Table1[[#This Row],[ScheduleWeekWritten]])</f>
        <v>12</v>
      </c>
      <c r="F7006" t="b">
        <v>0</v>
      </c>
      <c r="G7006" t="s">
        <v>153</v>
      </c>
      <c r="H7006">
        <v>20</v>
      </c>
      <c r="I7006">
        <v>24</v>
      </c>
      <c r="J7006" t="s">
        <v>152</v>
      </c>
      <c r="K7006" t="s">
        <v>40</v>
      </c>
      <c r="L7006" t="str">
        <f>_xlfn.XLOOKUP(Table1[[#This Row],[TeamFavoriteID]],Table2[team_id],Table2[team_name],_xlfn.XLOOKUP(Table1[[#This Row],[TeamFavoriteID]],Table2[team_id_pfr],Table2[team_name],"Even"))</f>
        <v>Los Angeles Rams</v>
      </c>
      <c r="M7006">
        <v>-1.5</v>
      </c>
      <c r="N7006">
        <f>IF(Table1[[#This Row],[TeamFavorite]]=Table1[[#This Row],[TeamHome]],Table1[[#This Row],[ScoreAway]]-Table1[[#This Row],[ScoreHome]],Table1[[#This Row],[ScoreHome]]-Table1[[#This Row],[ScoreAway]])</f>
        <v>-4</v>
      </c>
      <c r="O7006">
        <f>IF(Table1[[#This Row],[SpreadActual]]&lt;Table1[[#This Row],[SpreadFavorite]],1,0)</f>
        <v>1</v>
      </c>
      <c r="P7006">
        <v>40</v>
      </c>
      <c r="Q7006" t="s">
        <v>157</v>
      </c>
      <c r="R7006" t="b">
        <v>0</v>
      </c>
      <c r="S7006">
        <v>72</v>
      </c>
      <c r="T7006">
        <v>0</v>
      </c>
      <c r="V7006" t="s">
        <v>103</v>
      </c>
    </row>
    <row r="7007" spans="1:22" x14ac:dyDescent="0.2">
      <c r="A7007" s="1">
        <v>36121</v>
      </c>
      <c r="B7007">
        <v>1998</v>
      </c>
      <c r="C7007">
        <f>_xlfn.MAXIFS(Table1[ScheduleWeekWritten],Table1[ScheduleSeason],Table1[[#This Row],[ScheduleSeason]])</f>
        <v>17</v>
      </c>
      <c r="D7007">
        <v>12</v>
      </c>
      <c r="E7007" cm="1">
        <f t="array" ref="E7007">_xlfn.XLOOKUP(Table1[[#This Row],[ScheduleWeekWritten]],Table3[Game],100+Table3[Increase],Table1[[#This Row],[ScheduleWeekWritten]])</f>
        <v>12</v>
      </c>
      <c r="F7007" t="b">
        <v>0</v>
      </c>
      <c r="G7007" t="s">
        <v>127</v>
      </c>
      <c r="H7007">
        <v>25</v>
      </c>
      <c r="I7007">
        <v>28</v>
      </c>
      <c r="J7007" t="s">
        <v>45</v>
      </c>
      <c r="K7007" t="s">
        <v>133</v>
      </c>
      <c r="L7007" t="str">
        <f>_xlfn.XLOOKUP(Table1[[#This Row],[TeamFavoriteID]],Table2[team_id],Table2[team_name],_xlfn.XLOOKUP(Table1[[#This Row],[TeamFavoriteID]],Table2[team_id_pfr],Table2[team_name],"Even"))</f>
        <v>Tampa Bay Buccaneers</v>
      </c>
      <c r="M7007">
        <v>-6</v>
      </c>
      <c r="N7007">
        <f>IF(Table1[[#This Row],[TeamFavorite]]=Table1[[#This Row],[TeamHome]],Table1[[#This Row],[ScoreAway]]-Table1[[#This Row],[ScoreHome]],Table1[[#This Row],[ScoreHome]]-Table1[[#This Row],[ScoreAway]])</f>
        <v>3</v>
      </c>
      <c r="O7007">
        <f>IF(Table1[[#This Row],[SpreadActual]]&lt;Table1[[#This Row],[SpreadFavorite]],1,0)</f>
        <v>0</v>
      </c>
      <c r="P7007">
        <v>36</v>
      </c>
      <c r="Q7007" t="s">
        <v>168</v>
      </c>
      <c r="R7007" t="b">
        <v>0</v>
      </c>
      <c r="S7007">
        <v>74</v>
      </c>
      <c r="T7007">
        <v>8</v>
      </c>
      <c r="U7007">
        <v>80</v>
      </c>
    </row>
    <row r="7008" spans="1:22" x14ac:dyDescent="0.2">
      <c r="A7008" s="1">
        <v>36121</v>
      </c>
      <c r="B7008">
        <v>1998</v>
      </c>
      <c r="C7008">
        <f>_xlfn.MAXIFS(Table1[ScheduleWeekWritten],Table1[ScheduleSeason],Table1[[#This Row],[ScheduleSeason]])</f>
        <v>17</v>
      </c>
      <c r="D7008">
        <v>12</v>
      </c>
      <c r="E7008" cm="1">
        <f t="array" ref="E7008">_xlfn.XLOOKUP(Table1[[#This Row],[ScheduleWeekWritten]],Table3[Game],100+Table3[Increase],Table1[[#This Row],[ScheduleWeekWritten]])</f>
        <v>12</v>
      </c>
      <c r="F7008" t="b">
        <v>0</v>
      </c>
      <c r="G7008" t="s">
        <v>163</v>
      </c>
      <c r="H7008">
        <v>3</v>
      </c>
      <c r="I7008">
        <v>24</v>
      </c>
      <c r="J7008" t="s">
        <v>31</v>
      </c>
      <c r="K7008" t="s">
        <v>25</v>
      </c>
      <c r="L7008" t="str">
        <f>_xlfn.XLOOKUP(Table1[[#This Row],[TeamFavoriteID]],Table2[team_id],Table2[team_name],_xlfn.XLOOKUP(Table1[[#This Row],[TeamFavoriteID]],Table2[team_id_pfr],Table2[team_name],"Even"))</f>
        <v>Houston Oilers</v>
      </c>
      <c r="M7008">
        <v>-2.5</v>
      </c>
      <c r="N7008">
        <f>IF(Table1[[#This Row],[TeamFavorite]]=Table1[[#This Row],[TeamHome]],Table1[[#This Row],[ScoreAway]]-Table1[[#This Row],[ScoreHome]],Table1[[#This Row],[ScoreHome]]-Table1[[#This Row],[ScoreAway]])</f>
        <v>-21</v>
      </c>
      <c r="O7008">
        <f>IF(Table1[[#This Row],[SpreadActual]]&lt;Table1[[#This Row],[SpreadFavorite]],1,0)</f>
        <v>1</v>
      </c>
      <c r="P7008">
        <v>42.5</v>
      </c>
      <c r="Q7008" t="s">
        <v>167</v>
      </c>
      <c r="R7008" t="b">
        <v>0</v>
      </c>
      <c r="S7008">
        <v>44</v>
      </c>
      <c r="T7008">
        <v>7</v>
      </c>
      <c r="U7008">
        <v>62</v>
      </c>
    </row>
    <row r="7009" spans="1:22" x14ac:dyDescent="0.2">
      <c r="A7009" s="1">
        <v>36121</v>
      </c>
      <c r="B7009">
        <v>1998</v>
      </c>
      <c r="C7009">
        <f>_xlfn.MAXIFS(Table1[ScheduleWeekWritten],Table1[ScheduleSeason],Table1[[#This Row],[ScheduleSeason]])</f>
        <v>17</v>
      </c>
      <c r="D7009">
        <v>12</v>
      </c>
      <c r="E7009" cm="1">
        <f t="array" ref="E7009">_xlfn.XLOOKUP(Table1[[#This Row],[ScheduleWeekWritten]],Table3[Game],100+Table3[Increase],Table1[[#This Row],[ScheduleWeekWritten]])</f>
        <v>12</v>
      </c>
      <c r="F7009" t="b">
        <v>0</v>
      </c>
      <c r="G7009" t="s">
        <v>61</v>
      </c>
      <c r="H7009">
        <v>42</v>
      </c>
      <c r="I7009">
        <v>45</v>
      </c>
      <c r="J7009" t="s">
        <v>149</v>
      </c>
      <c r="K7009" t="s">
        <v>85</v>
      </c>
      <c r="L7009" t="str">
        <f>_xlfn.XLOOKUP(Table1[[#This Row],[TeamFavoriteID]],Table2[team_id],Table2[team_name],_xlfn.XLOOKUP(Table1[[#This Row],[TeamFavoriteID]],Table2[team_id_pfr],Table2[team_name],"Even"))</f>
        <v>Washington Commanders</v>
      </c>
      <c r="M7009">
        <v>-1</v>
      </c>
      <c r="N7009">
        <f>IF(Table1[[#This Row],[TeamFavorite]]=Table1[[#This Row],[TeamHome]],Table1[[#This Row],[ScoreAway]]-Table1[[#This Row],[ScoreHome]],Table1[[#This Row],[ScoreHome]]-Table1[[#This Row],[ScoreAway]])</f>
        <v>-3</v>
      </c>
      <c r="O7009">
        <f>IF(Table1[[#This Row],[SpreadActual]]&lt;Table1[[#This Row],[SpreadFavorite]],1,0)</f>
        <v>1</v>
      </c>
      <c r="P7009">
        <v>41</v>
      </c>
      <c r="Q7009" t="s">
        <v>165</v>
      </c>
      <c r="R7009" t="b">
        <v>0</v>
      </c>
      <c r="S7009">
        <v>41</v>
      </c>
      <c r="T7009">
        <v>9</v>
      </c>
      <c r="U7009">
        <v>57</v>
      </c>
    </row>
    <row r="7010" spans="1:22" x14ac:dyDescent="0.2">
      <c r="A7010" s="1">
        <v>36122</v>
      </c>
      <c r="B7010">
        <v>1998</v>
      </c>
      <c r="C7010">
        <f>_xlfn.MAXIFS(Table1[ScheduleWeekWritten],Table1[ScheduleSeason],Table1[[#This Row],[ScheduleSeason]])</f>
        <v>17</v>
      </c>
      <c r="D7010">
        <v>12</v>
      </c>
      <c r="E7010" cm="1">
        <f t="array" ref="E7010">_xlfn.XLOOKUP(Table1[[#This Row],[ScheduleWeekWritten]],Table3[Game],100+Table3[Increase],Table1[[#This Row],[ScheduleWeekWritten]])</f>
        <v>12</v>
      </c>
      <c r="F7010" t="b">
        <v>0</v>
      </c>
      <c r="G7010" t="s">
        <v>115</v>
      </c>
      <c r="H7010">
        <v>26</v>
      </c>
      <c r="I7010">
        <v>23</v>
      </c>
      <c r="J7010" t="s">
        <v>19</v>
      </c>
      <c r="K7010" t="s">
        <v>70</v>
      </c>
      <c r="L7010" t="str">
        <f>_xlfn.XLOOKUP(Table1[[#This Row],[TeamFavoriteID]],Table2[team_id],Table2[team_name],_xlfn.XLOOKUP(Table1[[#This Row],[TeamFavoriteID]],Table2[team_id_pfr],Table2[team_name],"Even"))</f>
        <v>Boston Patriots</v>
      </c>
      <c r="M7010">
        <v>-3</v>
      </c>
      <c r="N7010">
        <f>IF(Table1[[#This Row],[TeamFavorite]]=Table1[[#This Row],[TeamHome]],Table1[[#This Row],[ScoreAway]]-Table1[[#This Row],[ScoreHome]],Table1[[#This Row],[ScoreHome]]-Table1[[#This Row],[ScoreAway]])</f>
        <v>3</v>
      </c>
      <c r="O7010">
        <f>IF(Table1[[#This Row],[SpreadActual]]&lt;Table1[[#This Row],[SpreadFavorite]],1,0)</f>
        <v>0</v>
      </c>
      <c r="P7010">
        <v>36.5</v>
      </c>
      <c r="Q7010" t="s">
        <v>116</v>
      </c>
      <c r="R7010" t="b">
        <v>0</v>
      </c>
      <c r="S7010">
        <v>46</v>
      </c>
      <c r="T7010">
        <v>17</v>
      </c>
      <c r="U7010">
        <v>66</v>
      </c>
    </row>
    <row r="7011" spans="1:22" x14ac:dyDescent="0.2">
      <c r="A7011" s="1">
        <v>36125</v>
      </c>
      <c r="B7011">
        <v>1998</v>
      </c>
      <c r="C7011">
        <f>_xlfn.MAXIFS(Table1[ScheduleWeekWritten],Table1[ScheduleSeason],Table1[[#This Row],[ScheduleSeason]])</f>
        <v>17</v>
      </c>
      <c r="D7011">
        <v>13</v>
      </c>
      <c r="E7011" cm="1">
        <f t="array" ref="E7011">_xlfn.XLOOKUP(Table1[[#This Row],[ScheduleWeekWritten]],Table3[Game],100+Table3[Increase],Table1[[#This Row],[ScheduleWeekWritten]])</f>
        <v>13</v>
      </c>
      <c r="F7011" t="b">
        <v>0</v>
      </c>
      <c r="G7011" t="s">
        <v>67</v>
      </c>
      <c r="H7011">
        <v>36</v>
      </c>
      <c r="I7011">
        <v>46</v>
      </c>
      <c r="J7011" t="s">
        <v>54</v>
      </c>
      <c r="K7011" t="s">
        <v>55</v>
      </c>
      <c r="L7011" t="str">
        <f>_xlfn.XLOOKUP(Table1[[#This Row],[TeamFavoriteID]],Table2[team_id],Table2[team_name],_xlfn.XLOOKUP(Table1[[#This Row],[TeamFavoriteID]],Table2[team_id_pfr],Table2[team_name],"Even"))</f>
        <v>Minnesota Vikings</v>
      </c>
      <c r="M7011">
        <v>-3</v>
      </c>
      <c r="N7011">
        <f>IF(Table1[[#This Row],[TeamFavorite]]=Table1[[#This Row],[TeamHome]],Table1[[#This Row],[ScoreAway]]-Table1[[#This Row],[ScoreHome]],Table1[[#This Row],[ScoreHome]]-Table1[[#This Row],[ScoreAway]])</f>
        <v>-10</v>
      </c>
      <c r="O7011">
        <f>IF(Table1[[#This Row],[SpreadActual]]&lt;Table1[[#This Row],[SpreadFavorite]],1,0)</f>
        <v>1</v>
      </c>
      <c r="P7011">
        <v>46.5</v>
      </c>
      <c r="Q7011" t="s">
        <v>119</v>
      </c>
      <c r="R7011" t="b">
        <v>0</v>
      </c>
      <c r="S7011">
        <v>58</v>
      </c>
      <c r="T7011">
        <v>7</v>
      </c>
      <c r="U7011">
        <v>61</v>
      </c>
    </row>
    <row r="7012" spans="1:22" x14ac:dyDescent="0.2">
      <c r="A7012" s="1">
        <v>36125</v>
      </c>
      <c r="B7012">
        <v>1998</v>
      </c>
      <c r="C7012">
        <f>_xlfn.MAXIFS(Table1[ScheduleWeekWritten],Table1[ScheduleSeason],Table1[[#This Row],[ScheduleSeason]])</f>
        <v>17</v>
      </c>
      <c r="D7012">
        <v>13</v>
      </c>
      <c r="E7012" cm="1">
        <f t="array" ref="E7012">_xlfn.XLOOKUP(Table1[[#This Row],[ScheduleWeekWritten]],Table3[Game],100+Table3[Increase],Table1[[#This Row],[ScheduleWeekWritten]])</f>
        <v>13</v>
      </c>
      <c r="F7012" t="b">
        <v>0</v>
      </c>
      <c r="G7012" t="s">
        <v>45</v>
      </c>
      <c r="H7012">
        <v>19</v>
      </c>
      <c r="I7012">
        <v>16</v>
      </c>
      <c r="J7012" t="s">
        <v>49</v>
      </c>
      <c r="K7012" t="s">
        <v>51</v>
      </c>
      <c r="L7012" t="str">
        <f>_xlfn.XLOOKUP(Table1[[#This Row],[TeamFavoriteID]],Table2[team_id],Table2[team_name],_xlfn.XLOOKUP(Table1[[#This Row],[TeamFavoriteID]],Table2[team_id_pfr],Table2[team_name],"Even"))</f>
        <v>Pittsburgh Steelers</v>
      </c>
      <c r="M7012">
        <v>-2.5</v>
      </c>
      <c r="N7012">
        <f>IF(Table1[[#This Row],[TeamFavorite]]=Table1[[#This Row],[TeamHome]],Table1[[#This Row],[ScoreAway]]-Table1[[#This Row],[ScoreHome]],Table1[[#This Row],[ScoreHome]]-Table1[[#This Row],[ScoreAway]])</f>
        <v>3</v>
      </c>
      <c r="O7012">
        <f>IF(Table1[[#This Row],[SpreadActual]]&lt;Table1[[#This Row],[SpreadFavorite]],1,0)</f>
        <v>0</v>
      </c>
      <c r="P7012">
        <v>41</v>
      </c>
      <c r="Q7012" t="s">
        <v>125</v>
      </c>
      <c r="R7012" t="b">
        <v>0</v>
      </c>
      <c r="S7012">
        <v>72</v>
      </c>
      <c r="T7012">
        <v>0</v>
      </c>
      <c r="V7012" t="s">
        <v>103</v>
      </c>
    </row>
    <row r="7013" spans="1:22" x14ac:dyDescent="0.2">
      <c r="A7013" s="1">
        <v>36128</v>
      </c>
      <c r="B7013">
        <v>1998</v>
      </c>
      <c r="C7013">
        <f>_xlfn.MAXIFS(Table1[ScheduleWeekWritten],Table1[ScheduleSeason],Table1[[#This Row],[ScheduleSeason]])</f>
        <v>17</v>
      </c>
      <c r="D7013">
        <v>13</v>
      </c>
      <c r="E7013" cm="1">
        <f t="array" ref="E7013">_xlfn.XLOOKUP(Table1[[#This Row],[ScheduleWeekWritten]],Table3[Game],100+Table3[Increase],Table1[[#This Row],[ScheduleWeekWritten]])</f>
        <v>13</v>
      </c>
      <c r="F7013" t="b">
        <v>0</v>
      </c>
      <c r="G7013" t="s">
        <v>158</v>
      </c>
      <c r="H7013">
        <v>38</v>
      </c>
      <c r="I7013">
        <v>31</v>
      </c>
      <c r="J7013" t="s">
        <v>140</v>
      </c>
      <c r="K7013" t="s">
        <v>159</v>
      </c>
      <c r="L7013" t="str">
        <f>_xlfn.XLOOKUP(Table1[[#This Row],[TeamFavoriteID]],Table2[team_id],Table2[team_name],_xlfn.XLOOKUP(Table1[[#This Row],[TeamFavoriteID]],Table2[team_id_pfr],Table2[team_name],"Even"))</f>
        <v>Baltimore Ravens</v>
      </c>
      <c r="M7013">
        <v>-6</v>
      </c>
      <c r="N7013">
        <f>IF(Table1[[#This Row],[TeamFavorite]]=Table1[[#This Row],[TeamHome]],Table1[[#This Row],[ScoreAway]]-Table1[[#This Row],[ScoreHome]],Table1[[#This Row],[ScoreHome]]-Table1[[#This Row],[ScoreAway]])</f>
        <v>-7</v>
      </c>
      <c r="O7013">
        <f>IF(Table1[[#This Row],[SpreadActual]]&lt;Table1[[#This Row],[SpreadFavorite]],1,0)</f>
        <v>1</v>
      </c>
      <c r="P7013">
        <v>39</v>
      </c>
      <c r="Q7013" t="s">
        <v>166</v>
      </c>
      <c r="R7013" t="b">
        <v>0</v>
      </c>
      <c r="S7013">
        <v>53</v>
      </c>
      <c r="T7013">
        <v>5</v>
      </c>
      <c r="U7013">
        <v>50</v>
      </c>
    </row>
    <row r="7014" spans="1:22" x14ac:dyDescent="0.2">
      <c r="A7014" s="1">
        <v>36128</v>
      </c>
      <c r="B7014">
        <v>1998</v>
      </c>
      <c r="C7014">
        <f>_xlfn.MAXIFS(Table1[ScheduleWeekWritten],Table1[ScheduleSeason],Table1[[#This Row],[ScheduleSeason]])</f>
        <v>17</v>
      </c>
      <c r="D7014">
        <v>13</v>
      </c>
      <c r="E7014" cm="1">
        <f t="array" ref="E7014">_xlfn.XLOOKUP(Table1[[#This Row],[ScheduleWeekWritten]],Table3[Game],100+Table3[Increase],Table1[[#This Row],[ScheduleWeekWritten]])</f>
        <v>13</v>
      </c>
      <c r="F7014" t="b">
        <v>0</v>
      </c>
      <c r="G7014" t="s">
        <v>46</v>
      </c>
      <c r="H7014">
        <v>17</v>
      </c>
      <c r="I7014">
        <v>31</v>
      </c>
      <c r="J7014" t="s">
        <v>127</v>
      </c>
      <c r="K7014" t="s">
        <v>133</v>
      </c>
      <c r="L7014" t="str">
        <f>_xlfn.XLOOKUP(Table1[[#This Row],[TeamFavoriteID]],Table2[team_id],Table2[team_name],_xlfn.XLOOKUP(Table1[[#This Row],[TeamFavoriteID]],Table2[team_id_pfr],Table2[team_name],"Even"))</f>
        <v>Tampa Bay Buccaneers</v>
      </c>
      <c r="M7014">
        <v>-3.5</v>
      </c>
      <c r="N7014">
        <f>IF(Table1[[#This Row],[TeamFavorite]]=Table1[[#This Row],[TeamHome]],Table1[[#This Row],[ScoreAway]]-Table1[[#This Row],[ScoreHome]],Table1[[#This Row],[ScoreHome]]-Table1[[#This Row],[ScoreAway]])</f>
        <v>-14</v>
      </c>
      <c r="O7014">
        <f>IF(Table1[[#This Row],[SpreadActual]]&lt;Table1[[#This Row],[SpreadFavorite]],1,0)</f>
        <v>1</v>
      </c>
      <c r="P7014">
        <v>36</v>
      </c>
      <c r="Q7014" t="s">
        <v>114</v>
      </c>
      <c r="R7014" t="b">
        <v>0</v>
      </c>
      <c r="S7014">
        <v>62</v>
      </c>
      <c r="T7014">
        <v>14</v>
      </c>
      <c r="U7014">
        <v>86</v>
      </c>
    </row>
    <row r="7015" spans="1:22" x14ac:dyDescent="0.2">
      <c r="A7015" s="1">
        <v>36128</v>
      </c>
      <c r="B7015">
        <v>1998</v>
      </c>
      <c r="C7015">
        <f>_xlfn.MAXIFS(Table1[ScheduleWeekWritten],Table1[ScheduleSeason],Table1[[#This Row],[ScheduleSeason]])</f>
        <v>17</v>
      </c>
      <c r="D7015">
        <v>13</v>
      </c>
      <c r="E7015" cm="1">
        <f t="array" ref="E7015">_xlfn.XLOOKUP(Table1[[#This Row],[ScheduleWeekWritten]],Table3[Game],100+Table3[Increase],Table1[[#This Row],[ScheduleWeekWritten]])</f>
        <v>13</v>
      </c>
      <c r="F7015" t="b">
        <v>0</v>
      </c>
      <c r="G7015" t="s">
        <v>101</v>
      </c>
      <c r="H7015">
        <v>17</v>
      </c>
      <c r="I7015">
        <v>34</v>
      </c>
      <c r="J7015" t="s">
        <v>154</v>
      </c>
      <c r="K7015" t="s">
        <v>161</v>
      </c>
      <c r="L7015" t="str">
        <f>_xlfn.XLOOKUP(Table1[[#This Row],[TeamFavoriteID]],Table2[team_id],Table2[team_name],_xlfn.XLOOKUP(Table1[[#This Row],[TeamFavoriteID]],Table2[team_id_pfr],Table2[team_name],"Even"))</f>
        <v>Jacksonville Jaguars</v>
      </c>
      <c r="M7015">
        <v>-7</v>
      </c>
      <c r="N7015">
        <f>IF(Table1[[#This Row],[TeamFavorite]]=Table1[[#This Row],[TeamHome]],Table1[[#This Row],[ScoreAway]]-Table1[[#This Row],[ScoreHome]],Table1[[#This Row],[ScoreHome]]-Table1[[#This Row],[ScoreAway]])</f>
        <v>-17</v>
      </c>
      <c r="O7015">
        <f>IF(Table1[[#This Row],[SpreadActual]]&lt;Table1[[#This Row],[SpreadFavorite]],1,0)</f>
        <v>1</v>
      </c>
      <c r="P7015">
        <v>45</v>
      </c>
      <c r="Q7015" t="s">
        <v>111</v>
      </c>
      <c r="R7015" t="b">
        <v>0</v>
      </c>
      <c r="S7015">
        <v>57</v>
      </c>
      <c r="T7015">
        <v>9</v>
      </c>
      <c r="U7015">
        <v>72</v>
      </c>
    </row>
    <row r="7016" spans="1:22" x14ac:dyDescent="0.2">
      <c r="A7016" s="1">
        <v>36128</v>
      </c>
      <c r="B7016">
        <v>1998</v>
      </c>
      <c r="C7016">
        <f>_xlfn.MAXIFS(Table1[ScheduleWeekWritten],Table1[ScheduleSeason],Table1[[#This Row],[ScheduleSeason]])</f>
        <v>17</v>
      </c>
      <c r="D7016">
        <v>13</v>
      </c>
      <c r="E7016" cm="1">
        <f t="array" ref="E7016">_xlfn.XLOOKUP(Table1[[#This Row],[ScheduleWeekWritten]],Table3[Game],100+Table3[Increase],Table1[[#This Row],[ScheduleWeekWritten]])</f>
        <v>13</v>
      </c>
      <c r="F7016" t="b">
        <v>0</v>
      </c>
      <c r="G7016" t="s">
        <v>33</v>
      </c>
      <c r="H7016">
        <v>24</v>
      </c>
      <c r="I7016">
        <v>16</v>
      </c>
      <c r="J7016" t="s">
        <v>58</v>
      </c>
      <c r="K7016" t="s">
        <v>35</v>
      </c>
      <c r="L7016" t="str">
        <f>_xlfn.XLOOKUP(Table1[[#This Row],[TeamFavoriteID]],Table2[team_id],Table2[team_name],_xlfn.XLOOKUP(Table1[[#This Row],[TeamFavoriteID]],Table2[team_id_pfr],Table2[team_name],"Even"))</f>
        <v>Green Bay Packers</v>
      </c>
      <c r="M7016">
        <v>-18</v>
      </c>
      <c r="N7016">
        <f>IF(Table1[[#This Row],[TeamFavorite]]=Table1[[#This Row],[TeamHome]],Table1[[#This Row],[ScoreAway]]-Table1[[#This Row],[ScoreHome]],Table1[[#This Row],[ScoreHome]]-Table1[[#This Row],[ScoreAway]])</f>
        <v>-8</v>
      </c>
      <c r="O7016">
        <f>IF(Table1[[#This Row],[SpreadActual]]&lt;Table1[[#This Row],[SpreadFavorite]],1,0)</f>
        <v>0</v>
      </c>
      <c r="P7016">
        <v>37</v>
      </c>
      <c r="Q7016" t="s">
        <v>82</v>
      </c>
      <c r="R7016" t="b">
        <v>0</v>
      </c>
      <c r="S7016">
        <v>52</v>
      </c>
      <c r="T7016">
        <v>9</v>
      </c>
      <c r="U7016">
        <v>91</v>
      </c>
    </row>
    <row r="7017" spans="1:22" x14ac:dyDescent="0.2">
      <c r="A7017" s="1">
        <v>36128</v>
      </c>
      <c r="B7017">
        <v>1998</v>
      </c>
      <c r="C7017">
        <f>_xlfn.MAXIFS(Table1[ScheduleWeekWritten],Table1[ScheduleSeason],Table1[[#This Row],[ScheduleSeason]])</f>
        <v>17</v>
      </c>
      <c r="D7017">
        <v>13</v>
      </c>
      <c r="E7017" cm="1">
        <f t="array" ref="E7017">_xlfn.XLOOKUP(Table1[[#This Row],[ScheduleWeekWritten]],Table3[Game],100+Table3[Increase],Table1[[#This Row],[ScheduleWeekWritten]])</f>
        <v>13</v>
      </c>
      <c r="F7017" t="b">
        <v>0</v>
      </c>
      <c r="G7017" t="s">
        <v>42</v>
      </c>
      <c r="H7017">
        <v>34</v>
      </c>
      <c r="I7017">
        <v>24</v>
      </c>
      <c r="J7017" t="s">
        <v>149</v>
      </c>
      <c r="K7017" t="s">
        <v>75</v>
      </c>
      <c r="L7017" t="str">
        <f>_xlfn.XLOOKUP(Table1[[#This Row],[TeamFavoriteID]],Table2[team_id],Table2[team_name],_xlfn.XLOOKUP(Table1[[#This Row],[TeamFavoriteID]],Table2[team_id_pfr],Table2[team_name],"Even"))</f>
        <v>Kansas City Chiefs</v>
      </c>
      <c r="M7017">
        <v>-3</v>
      </c>
      <c r="N7017">
        <f>IF(Table1[[#This Row],[TeamFavorite]]=Table1[[#This Row],[TeamHome]],Table1[[#This Row],[ScoreAway]]-Table1[[#This Row],[ScoreHome]],Table1[[#This Row],[ScoreHome]]-Table1[[#This Row],[ScoreAway]])</f>
        <v>-10</v>
      </c>
      <c r="O7017">
        <f>IF(Table1[[#This Row],[SpreadActual]]&lt;Table1[[#This Row],[SpreadFavorite]],1,0)</f>
        <v>1</v>
      </c>
      <c r="P7017">
        <v>42.5</v>
      </c>
      <c r="Q7017" t="s">
        <v>117</v>
      </c>
      <c r="R7017" t="b">
        <v>0</v>
      </c>
      <c r="S7017">
        <v>66</v>
      </c>
      <c r="T7017">
        <v>23</v>
      </c>
      <c r="U7017">
        <v>82</v>
      </c>
    </row>
    <row r="7018" spans="1:22" x14ac:dyDescent="0.2">
      <c r="A7018" s="1">
        <v>36128</v>
      </c>
      <c r="B7018">
        <v>1998</v>
      </c>
      <c r="C7018">
        <f>_xlfn.MAXIFS(Table1[ScheduleWeekWritten],Table1[ScheduleSeason],Table1[[#This Row],[ScheduleSeason]])</f>
        <v>17</v>
      </c>
      <c r="D7018">
        <v>13</v>
      </c>
      <c r="E7018" cm="1">
        <f t="array" ref="E7018">_xlfn.XLOOKUP(Table1[[#This Row],[ScheduleWeekWritten]],Table3[Game],100+Table3[Increase],Table1[[#This Row],[ScheduleWeekWritten]])</f>
        <v>13</v>
      </c>
      <c r="F7018" t="b">
        <v>0</v>
      </c>
      <c r="G7018" t="s">
        <v>19</v>
      </c>
      <c r="H7018">
        <v>30</v>
      </c>
      <c r="I7018">
        <v>10</v>
      </c>
      <c r="J7018" t="s">
        <v>95</v>
      </c>
      <c r="K7018" t="s">
        <v>91</v>
      </c>
      <c r="L7018" t="str">
        <f>_xlfn.XLOOKUP(Table1[[#This Row],[TeamFavoriteID]],Table2[team_id],Table2[team_name],_xlfn.XLOOKUP(Table1[[#This Row],[TeamFavoriteID]],Table2[team_id_pfr],Table2[team_name],"Even"))</f>
        <v>Miami Dolphins</v>
      </c>
      <c r="M7018">
        <v>-8.5</v>
      </c>
      <c r="N7018">
        <f>IF(Table1[[#This Row],[TeamFavorite]]=Table1[[#This Row],[TeamHome]],Table1[[#This Row],[ScoreAway]]-Table1[[#This Row],[ScoreHome]],Table1[[#This Row],[ScoreHome]]-Table1[[#This Row],[ScoreAway]])</f>
        <v>-20</v>
      </c>
      <c r="O7018">
        <f>IF(Table1[[#This Row],[SpreadActual]]&lt;Table1[[#This Row],[SpreadFavorite]],1,0)</f>
        <v>1</v>
      </c>
      <c r="P7018">
        <v>37.5</v>
      </c>
      <c r="Q7018" t="s">
        <v>143</v>
      </c>
      <c r="R7018" t="b">
        <v>0</v>
      </c>
      <c r="S7018">
        <v>74</v>
      </c>
      <c r="T7018">
        <v>9</v>
      </c>
      <c r="U7018">
        <v>69</v>
      </c>
    </row>
    <row r="7019" spans="1:22" x14ac:dyDescent="0.2">
      <c r="A7019" s="1">
        <v>36128</v>
      </c>
      <c r="B7019">
        <v>1998</v>
      </c>
      <c r="C7019">
        <f>_xlfn.MAXIFS(Table1[ScheduleWeekWritten],Table1[ScheduleSeason],Table1[[#This Row],[ScheduleSeason]])</f>
        <v>17</v>
      </c>
      <c r="D7019">
        <v>13</v>
      </c>
      <c r="E7019" cm="1">
        <f t="array" ref="E7019">_xlfn.XLOOKUP(Table1[[#This Row],[ScheduleWeekWritten]],Table3[Game],100+Table3[Increase],Table1[[#This Row],[ScheduleWeekWritten]])</f>
        <v>13</v>
      </c>
      <c r="F7019" t="b">
        <v>0</v>
      </c>
      <c r="G7019" t="s">
        <v>115</v>
      </c>
      <c r="H7019">
        <v>25</v>
      </c>
      <c r="I7019">
        <v>21</v>
      </c>
      <c r="J7019" t="s">
        <v>28</v>
      </c>
      <c r="K7019" t="s">
        <v>70</v>
      </c>
      <c r="L7019" t="str">
        <f>_xlfn.XLOOKUP(Table1[[#This Row],[TeamFavoriteID]],Table2[team_id],Table2[team_name],_xlfn.XLOOKUP(Table1[[#This Row],[TeamFavoriteID]],Table2[team_id_pfr],Table2[team_name],"Even"))</f>
        <v>Boston Patriots</v>
      </c>
      <c r="M7019">
        <v>-1.5</v>
      </c>
      <c r="N7019">
        <f>IF(Table1[[#This Row],[TeamFavorite]]=Table1[[#This Row],[TeamHome]],Table1[[#This Row],[ScoreAway]]-Table1[[#This Row],[ScoreHome]],Table1[[#This Row],[ScoreHome]]-Table1[[#This Row],[ScoreAway]])</f>
        <v>4</v>
      </c>
      <c r="O7019">
        <f>IF(Table1[[#This Row],[SpreadActual]]&lt;Table1[[#This Row],[SpreadFavorite]],1,0)</f>
        <v>0</v>
      </c>
      <c r="P7019">
        <v>38</v>
      </c>
      <c r="Q7019" t="s">
        <v>116</v>
      </c>
      <c r="R7019" t="b">
        <v>0</v>
      </c>
      <c r="S7019">
        <v>43</v>
      </c>
      <c r="T7019">
        <v>8</v>
      </c>
      <c r="U7019">
        <v>76</v>
      </c>
    </row>
    <row r="7020" spans="1:22" x14ac:dyDescent="0.2">
      <c r="A7020" s="1">
        <v>36128</v>
      </c>
      <c r="B7020">
        <v>1998</v>
      </c>
      <c r="C7020">
        <f>_xlfn.MAXIFS(Table1[ScheduleWeekWritten],Table1[ScheduleSeason],Table1[[#This Row],[ScheduleSeason]])</f>
        <v>17</v>
      </c>
      <c r="D7020">
        <v>13</v>
      </c>
      <c r="E7020" cm="1">
        <f t="array" ref="E7020">_xlfn.XLOOKUP(Table1[[#This Row],[ScheduleWeekWritten]],Table3[Game],100+Table3[Increase],Table1[[#This Row],[ScheduleWeekWritten]])</f>
        <v>13</v>
      </c>
      <c r="F7020" t="b">
        <v>0</v>
      </c>
      <c r="G7020" t="s">
        <v>31</v>
      </c>
      <c r="H7020">
        <v>48</v>
      </c>
      <c r="I7020">
        <v>21</v>
      </c>
      <c r="J7020" t="s">
        <v>152</v>
      </c>
      <c r="K7020" t="s">
        <v>32</v>
      </c>
      <c r="L7020" t="str">
        <f>_xlfn.XLOOKUP(Table1[[#This Row],[TeamFavoriteID]],Table2[team_id],Table2[team_name],_xlfn.XLOOKUP(Table1[[#This Row],[TeamFavoriteID]],Table2[team_id_pfr],Table2[team_name],"Even"))</f>
        <v>New York Jets</v>
      </c>
      <c r="M7020">
        <v>-9</v>
      </c>
      <c r="N7020">
        <f>IF(Table1[[#This Row],[TeamFavorite]]=Table1[[#This Row],[TeamHome]],Table1[[#This Row],[ScoreAway]]-Table1[[#This Row],[ScoreHome]],Table1[[#This Row],[ScoreHome]]-Table1[[#This Row],[ScoreAway]])</f>
        <v>-27</v>
      </c>
      <c r="O7020">
        <f>IF(Table1[[#This Row],[SpreadActual]]&lt;Table1[[#This Row],[SpreadFavorite]],1,0)</f>
        <v>1</v>
      </c>
      <c r="P7020">
        <v>42</v>
      </c>
      <c r="Q7020" t="s">
        <v>126</v>
      </c>
      <c r="R7020" t="b">
        <v>0</v>
      </c>
      <c r="S7020">
        <v>53</v>
      </c>
      <c r="T7020">
        <v>8</v>
      </c>
      <c r="U7020">
        <v>71</v>
      </c>
    </row>
    <row r="7021" spans="1:22" x14ac:dyDescent="0.2">
      <c r="A7021" s="1">
        <v>36128</v>
      </c>
      <c r="B7021">
        <v>1998</v>
      </c>
      <c r="C7021">
        <f>_xlfn.MAXIFS(Table1[ScheduleWeekWritten],Table1[ScheduleSeason],Table1[[#This Row],[ScheduleSeason]])</f>
        <v>17</v>
      </c>
      <c r="D7021">
        <v>13</v>
      </c>
      <c r="E7021" cm="1">
        <f t="array" ref="E7021">_xlfn.XLOOKUP(Table1[[#This Row],[ScheduleWeekWritten]],Table3[Game],100+Table3[Increase],Table1[[#This Row],[ScheduleWeekWritten]])</f>
        <v>13</v>
      </c>
      <c r="F7021" t="b">
        <v>0</v>
      </c>
      <c r="G7021" t="s">
        <v>20</v>
      </c>
      <c r="H7021">
        <v>19</v>
      </c>
      <c r="I7021">
        <v>29</v>
      </c>
      <c r="J7021" t="s">
        <v>61</v>
      </c>
      <c r="K7021" t="s">
        <v>21</v>
      </c>
      <c r="L7021" t="str">
        <f>_xlfn.XLOOKUP(Table1[[#This Row],[TeamFavoriteID]],Table2[team_id],Table2[team_name],_xlfn.XLOOKUP(Table1[[#This Row],[TeamFavoriteID]],Table2[team_id_pfr],Table2[team_name],"Even"))</f>
        <v>Las Vegas Raiders</v>
      </c>
      <c r="M7021">
        <v>-7</v>
      </c>
      <c r="N7021">
        <f>IF(Table1[[#This Row],[TeamFavorite]]=Table1[[#This Row],[TeamHome]],Table1[[#This Row],[ScoreAway]]-Table1[[#This Row],[ScoreHome]],Table1[[#This Row],[ScoreHome]]-Table1[[#This Row],[ScoreAway]])</f>
        <v>-10</v>
      </c>
      <c r="O7021">
        <f>IF(Table1[[#This Row],[SpreadActual]]&lt;Table1[[#This Row],[SpreadFavorite]],1,0)</f>
        <v>1</v>
      </c>
      <c r="P7021">
        <v>41.5</v>
      </c>
      <c r="Q7021" t="s">
        <v>76</v>
      </c>
      <c r="R7021" t="b">
        <v>0</v>
      </c>
      <c r="S7021">
        <v>54</v>
      </c>
      <c r="T7021">
        <v>20</v>
      </c>
      <c r="U7021">
        <v>66</v>
      </c>
    </row>
    <row r="7022" spans="1:22" x14ac:dyDescent="0.2">
      <c r="A7022" s="1">
        <v>36128</v>
      </c>
      <c r="B7022">
        <v>1998</v>
      </c>
      <c r="C7022">
        <f>_xlfn.MAXIFS(Table1[ScheduleWeekWritten],Table1[ScheduleSeason],Table1[[#This Row],[ScheduleSeason]])</f>
        <v>17</v>
      </c>
      <c r="D7022">
        <v>13</v>
      </c>
      <c r="E7022" cm="1">
        <f t="array" ref="E7022">_xlfn.XLOOKUP(Table1[[#This Row],[ScheduleWeekWritten]],Table3[Game],100+Table3[Increase],Table1[[#This Row],[ScheduleWeekWritten]])</f>
        <v>13</v>
      </c>
      <c r="F7022" t="b">
        <v>0</v>
      </c>
      <c r="G7022" t="s">
        <v>27</v>
      </c>
      <c r="H7022">
        <v>16</v>
      </c>
      <c r="I7022">
        <v>31</v>
      </c>
      <c r="J7022" t="s">
        <v>24</v>
      </c>
      <c r="K7022" t="s">
        <v>88</v>
      </c>
      <c r="L7022" t="str">
        <f>_xlfn.XLOOKUP(Table1[[#This Row],[TeamFavoriteID]],Table2[team_id],Table2[team_name],_xlfn.XLOOKUP(Table1[[#This Row],[TeamFavoriteID]],Table2[team_id_pfr],Table2[team_name],"Even"))</f>
        <v>Denver Broncos</v>
      </c>
      <c r="M7022">
        <v>-13</v>
      </c>
      <c r="N7022">
        <f>IF(Table1[[#This Row],[TeamFavorite]]=Table1[[#This Row],[TeamHome]],Table1[[#This Row],[ScoreAway]]-Table1[[#This Row],[ScoreHome]],Table1[[#This Row],[ScoreHome]]-Table1[[#This Row],[ScoreAway]])</f>
        <v>-15</v>
      </c>
      <c r="O7022">
        <f>IF(Table1[[#This Row],[SpreadActual]]&lt;Table1[[#This Row],[SpreadFavorite]],1,0)</f>
        <v>1</v>
      </c>
      <c r="P7022">
        <v>44.5</v>
      </c>
      <c r="Q7022" t="s">
        <v>94</v>
      </c>
      <c r="R7022" t="b">
        <v>0</v>
      </c>
      <c r="S7022">
        <v>58</v>
      </c>
      <c r="T7022">
        <v>14</v>
      </c>
      <c r="U7022">
        <v>70</v>
      </c>
    </row>
    <row r="7023" spans="1:22" x14ac:dyDescent="0.2">
      <c r="A7023" s="1">
        <v>36128</v>
      </c>
      <c r="B7023">
        <v>1998</v>
      </c>
      <c r="C7023">
        <f>_xlfn.MAXIFS(Table1[ScheduleWeekWritten],Table1[ScheduleSeason],Table1[[#This Row],[ScheduleSeason]])</f>
        <v>17</v>
      </c>
      <c r="D7023">
        <v>13</v>
      </c>
      <c r="E7023" cm="1">
        <f t="array" ref="E7023">_xlfn.XLOOKUP(Table1[[#This Row],[ScheduleWeekWritten]],Table3[Game],100+Table3[Increase],Table1[[#This Row],[ScheduleWeekWritten]])</f>
        <v>13</v>
      </c>
      <c r="F7023" t="b">
        <v>0</v>
      </c>
      <c r="G7023" t="s">
        <v>128</v>
      </c>
      <c r="H7023">
        <v>20</v>
      </c>
      <c r="I7023">
        <v>18</v>
      </c>
      <c r="J7023" t="s">
        <v>163</v>
      </c>
      <c r="K7023" t="s">
        <v>132</v>
      </c>
      <c r="L7023" t="str">
        <f>_xlfn.XLOOKUP(Table1[[#This Row],[TeamFavoriteID]],Table2[team_id],Table2[team_name],_xlfn.XLOOKUP(Table1[[#This Row],[TeamFavoriteID]],Table2[team_id_pfr],Table2[team_name],"Even"))</f>
        <v>Seattle Seahawks</v>
      </c>
      <c r="M7023">
        <v>-2.5</v>
      </c>
      <c r="N7023">
        <f>IF(Table1[[#This Row],[TeamFavorite]]=Table1[[#This Row],[TeamHome]],Table1[[#This Row],[ScoreAway]]-Table1[[#This Row],[ScoreHome]],Table1[[#This Row],[ScoreHome]]-Table1[[#This Row],[ScoreAway]])</f>
        <v>-2</v>
      </c>
      <c r="O7023">
        <f>IF(Table1[[#This Row],[SpreadActual]]&lt;Table1[[#This Row],[SpreadFavorite]],1,0)</f>
        <v>0</v>
      </c>
      <c r="P7023">
        <v>41</v>
      </c>
      <c r="Q7023" t="s">
        <v>129</v>
      </c>
      <c r="R7023" t="b">
        <v>0</v>
      </c>
      <c r="S7023">
        <v>72</v>
      </c>
      <c r="T7023">
        <v>0</v>
      </c>
      <c r="V7023" t="s">
        <v>103</v>
      </c>
    </row>
    <row r="7024" spans="1:22" x14ac:dyDescent="0.2">
      <c r="A7024" s="1">
        <v>36128</v>
      </c>
      <c r="B7024">
        <v>1998</v>
      </c>
      <c r="C7024">
        <f>_xlfn.MAXIFS(Table1[ScheduleWeekWritten],Table1[ScheduleSeason],Table1[[#This Row],[ScheduleSeason]])</f>
        <v>17</v>
      </c>
      <c r="D7024">
        <v>13</v>
      </c>
      <c r="E7024" cm="1">
        <f t="array" ref="E7024">_xlfn.XLOOKUP(Table1[[#This Row],[ScheduleWeekWritten]],Table3[Game],100+Table3[Increase],Table1[[#This Row],[ScheduleWeekWritten]])</f>
        <v>13</v>
      </c>
      <c r="F7024" t="b">
        <v>0</v>
      </c>
      <c r="G7024" t="s">
        <v>153</v>
      </c>
      <c r="H7024">
        <v>10</v>
      </c>
      <c r="I7024">
        <v>21</v>
      </c>
      <c r="J7024" t="s">
        <v>38</v>
      </c>
      <c r="K7024" t="s">
        <v>109</v>
      </c>
      <c r="L7024" t="str">
        <f>_xlfn.XLOOKUP(Table1[[#This Row],[TeamFavoriteID]],Table2[team_id],Table2[team_name],_xlfn.XLOOKUP(Table1[[#This Row],[TeamFavoriteID]],Table2[team_id_pfr],Table2[team_name],"Even"))</f>
        <v>Atlanta Falcons</v>
      </c>
      <c r="M7024">
        <v>-4</v>
      </c>
      <c r="N7024">
        <f>IF(Table1[[#This Row],[TeamFavorite]]=Table1[[#This Row],[TeamHome]],Table1[[#This Row],[ScoreAway]]-Table1[[#This Row],[ScoreHome]],Table1[[#This Row],[ScoreHome]]-Table1[[#This Row],[ScoreAway]])</f>
        <v>-11</v>
      </c>
      <c r="O7024">
        <f>IF(Table1[[#This Row],[SpreadActual]]&lt;Table1[[#This Row],[SpreadFavorite]],1,0)</f>
        <v>1</v>
      </c>
      <c r="P7024">
        <v>41</v>
      </c>
      <c r="Q7024" t="s">
        <v>157</v>
      </c>
      <c r="R7024" t="b">
        <v>0</v>
      </c>
      <c r="S7024">
        <v>72</v>
      </c>
      <c r="T7024">
        <v>0</v>
      </c>
      <c r="V7024" t="s">
        <v>103</v>
      </c>
    </row>
    <row r="7025" spans="1:22" x14ac:dyDescent="0.2">
      <c r="A7025" s="1">
        <v>36129</v>
      </c>
      <c r="B7025">
        <v>1998</v>
      </c>
      <c r="C7025">
        <f>_xlfn.MAXIFS(Table1[ScheduleWeekWritten],Table1[ScheduleSeason],Table1[[#This Row],[ScheduleSeason]])</f>
        <v>17</v>
      </c>
      <c r="D7025">
        <v>13</v>
      </c>
      <c r="E7025" cm="1">
        <f t="array" ref="E7025">_xlfn.XLOOKUP(Table1[[#This Row],[ScheduleWeekWritten]],Table3[Game],100+Table3[Increase],Table1[[#This Row],[ScheduleWeekWritten]])</f>
        <v>13</v>
      </c>
      <c r="F7025" t="b">
        <v>0</v>
      </c>
      <c r="G7025" t="s">
        <v>53</v>
      </c>
      <c r="H7025">
        <v>31</v>
      </c>
      <c r="I7025">
        <v>7</v>
      </c>
      <c r="J7025" t="s">
        <v>50</v>
      </c>
      <c r="K7025" t="s">
        <v>87</v>
      </c>
      <c r="L7025" t="str">
        <f>_xlfn.XLOOKUP(Table1[[#This Row],[TeamFavoriteID]],Table2[team_id],Table2[team_name],_xlfn.XLOOKUP(Table1[[#This Row],[TeamFavoriteID]],Table2[team_id_pfr],Table2[team_name],"Even"))</f>
        <v>San Francisco 49ers</v>
      </c>
      <c r="M7025">
        <v>-13</v>
      </c>
      <c r="N7025">
        <f>IF(Table1[[#This Row],[TeamFavorite]]=Table1[[#This Row],[TeamHome]],Table1[[#This Row],[ScoreAway]]-Table1[[#This Row],[ScoreHome]],Table1[[#This Row],[ScoreHome]]-Table1[[#This Row],[ScoreAway]])</f>
        <v>-24</v>
      </c>
      <c r="O7025">
        <f>IF(Table1[[#This Row],[SpreadActual]]&lt;Table1[[#This Row],[SpreadFavorite]],1,0)</f>
        <v>1</v>
      </c>
      <c r="P7025">
        <v>44</v>
      </c>
      <c r="Q7025" t="s">
        <v>118</v>
      </c>
      <c r="R7025" t="b">
        <v>0</v>
      </c>
      <c r="S7025">
        <v>57</v>
      </c>
      <c r="T7025">
        <v>24</v>
      </c>
      <c r="U7025">
        <v>89</v>
      </c>
    </row>
    <row r="7026" spans="1:22" x14ac:dyDescent="0.2">
      <c r="A7026" s="1">
        <v>36132</v>
      </c>
      <c r="B7026">
        <v>1998</v>
      </c>
      <c r="C7026">
        <f>_xlfn.MAXIFS(Table1[ScheduleWeekWritten],Table1[ScheduleSeason],Table1[[#This Row],[ScheduleSeason]])</f>
        <v>17</v>
      </c>
      <c r="D7026">
        <v>14</v>
      </c>
      <c r="E7026" cm="1">
        <f t="array" ref="E7026">_xlfn.XLOOKUP(Table1[[#This Row],[ScheduleWeekWritten]],Table3[Game],100+Table3[Increase],Table1[[#This Row],[ScheduleWeekWritten]])</f>
        <v>14</v>
      </c>
      <c r="F7026" t="b">
        <v>0</v>
      </c>
      <c r="G7026" t="s">
        <v>58</v>
      </c>
      <c r="H7026">
        <v>17</v>
      </c>
      <c r="I7026">
        <v>14</v>
      </c>
      <c r="J7026" t="s">
        <v>153</v>
      </c>
      <c r="K7026" t="s">
        <v>77</v>
      </c>
      <c r="L7026" t="str">
        <f>_xlfn.XLOOKUP(Table1[[#This Row],[TeamFavoriteID]],Table2[team_id],Table2[team_name],_xlfn.XLOOKUP(Table1[[#This Row],[TeamFavoriteID]],Table2[team_id_pfr],Table2[team_name],"Even"))</f>
        <v>Philadelphia Eagles</v>
      </c>
      <c r="M7026">
        <v>-1</v>
      </c>
      <c r="N7026">
        <f>IF(Table1[[#This Row],[TeamFavorite]]=Table1[[#This Row],[TeamHome]],Table1[[#This Row],[ScoreAway]]-Table1[[#This Row],[ScoreHome]],Table1[[#This Row],[ScoreHome]]-Table1[[#This Row],[ScoreAway]])</f>
        <v>-3</v>
      </c>
      <c r="O7026">
        <f>IF(Table1[[#This Row],[SpreadActual]]&lt;Table1[[#This Row],[SpreadFavorite]],1,0)</f>
        <v>1</v>
      </c>
      <c r="P7026">
        <v>35</v>
      </c>
      <c r="Q7026" t="s">
        <v>112</v>
      </c>
      <c r="R7026" t="b">
        <v>0</v>
      </c>
      <c r="S7026">
        <v>54</v>
      </c>
      <c r="T7026">
        <v>12</v>
      </c>
      <c r="U7026">
        <v>56</v>
      </c>
    </row>
    <row r="7027" spans="1:22" x14ac:dyDescent="0.2">
      <c r="A7027" s="1">
        <v>36135</v>
      </c>
      <c r="B7027">
        <v>1998</v>
      </c>
      <c r="C7027">
        <f>_xlfn.MAXIFS(Table1[ScheduleWeekWritten],Table1[ScheduleSeason],Table1[[#This Row],[ScheduleSeason]])</f>
        <v>17</v>
      </c>
      <c r="D7027">
        <v>14</v>
      </c>
      <c r="E7027" cm="1">
        <f t="array" ref="E7027">_xlfn.XLOOKUP(Table1[[#This Row],[ScheduleWeekWritten]],Table3[Game],100+Table3[Increase],Table1[[#This Row],[ScheduleWeekWritten]])</f>
        <v>14</v>
      </c>
      <c r="F7027" t="b">
        <v>0</v>
      </c>
      <c r="G7027" t="s">
        <v>149</v>
      </c>
      <c r="H7027">
        <v>19</v>
      </c>
      <c r="I7027">
        <v>23</v>
      </c>
      <c r="J7027" t="s">
        <v>50</v>
      </c>
      <c r="K7027" t="s">
        <v>59</v>
      </c>
      <c r="L7027" t="str">
        <f>_xlfn.XLOOKUP(Table1[[#This Row],[TeamFavoriteID]],Table2[team_id],Table2[team_name],_xlfn.XLOOKUP(Table1[[#This Row],[TeamFavoriteID]],Table2[team_id_pfr],Table2[team_name],"Even"))</f>
        <v>Arizona Cardinals</v>
      </c>
      <c r="M7027">
        <v>-4.5</v>
      </c>
      <c r="N7027">
        <f>IF(Table1[[#This Row],[TeamFavorite]]=Table1[[#This Row],[TeamHome]],Table1[[#This Row],[ScoreAway]]-Table1[[#This Row],[ScoreHome]],Table1[[#This Row],[ScoreHome]]-Table1[[#This Row],[ScoreAway]])</f>
        <v>4</v>
      </c>
      <c r="O7027">
        <f>IF(Table1[[#This Row],[SpreadActual]]&lt;Table1[[#This Row],[SpreadFavorite]],1,0)</f>
        <v>0</v>
      </c>
      <c r="P7027">
        <v>41.5</v>
      </c>
      <c r="Q7027" t="s">
        <v>150</v>
      </c>
      <c r="R7027" t="b">
        <v>0</v>
      </c>
      <c r="S7027">
        <v>45</v>
      </c>
      <c r="T7027">
        <v>10</v>
      </c>
      <c r="U7027">
        <v>62</v>
      </c>
    </row>
    <row r="7028" spans="1:22" x14ac:dyDescent="0.2">
      <c r="A7028" s="1">
        <v>36135</v>
      </c>
      <c r="B7028">
        <v>1998</v>
      </c>
      <c r="C7028">
        <f>_xlfn.MAXIFS(Table1[ScheduleWeekWritten],Table1[ScheduleSeason],Table1[[#This Row],[ScheduleSeason]])</f>
        <v>17</v>
      </c>
      <c r="D7028">
        <v>14</v>
      </c>
      <c r="E7028" cm="1">
        <f t="array" ref="E7028">_xlfn.XLOOKUP(Table1[[#This Row],[ScheduleWeekWritten]],Table3[Game],100+Table3[Increase],Table1[[#This Row],[ScheduleWeekWritten]])</f>
        <v>14</v>
      </c>
      <c r="F7028" t="b">
        <v>0</v>
      </c>
      <c r="G7028" t="s">
        <v>38</v>
      </c>
      <c r="H7028">
        <v>28</v>
      </c>
      <c r="I7028">
        <v>21</v>
      </c>
      <c r="J7028" t="s">
        <v>140</v>
      </c>
      <c r="K7028" t="s">
        <v>109</v>
      </c>
      <c r="L7028" t="str">
        <f>_xlfn.XLOOKUP(Table1[[#This Row],[TeamFavoriteID]],Table2[team_id],Table2[team_name],_xlfn.XLOOKUP(Table1[[#This Row],[TeamFavoriteID]],Table2[team_id_pfr],Table2[team_name],"Even"))</f>
        <v>Atlanta Falcons</v>
      </c>
      <c r="M7028">
        <v>-12</v>
      </c>
      <c r="N7028">
        <f>IF(Table1[[#This Row],[TeamFavorite]]=Table1[[#This Row],[TeamHome]],Table1[[#This Row],[ScoreAway]]-Table1[[#This Row],[ScoreHome]],Table1[[#This Row],[ScoreHome]]-Table1[[#This Row],[ScoreAway]])</f>
        <v>-7</v>
      </c>
      <c r="O7028">
        <f>IF(Table1[[#This Row],[SpreadActual]]&lt;Table1[[#This Row],[SpreadFavorite]],1,0)</f>
        <v>0</v>
      </c>
      <c r="P7028">
        <v>46</v>
      </c>
      <c r="Q7028" t="s">
        <v>148</v>
      </c>
      <c r="R7028" t="b">
        <v>0</v>
      </c>
      <c r="S7028">
        <v>72</v>
      </c>
      <c r="T7028">
        <v>0</v>
      </c>
      <c r="V7028" t="s">
        <v>103</v>
      </c>
    </row>
    <row r="7029" spans="1:22" x14ac:dyDescent="0.2">
      <c r="A7029" s="1">
        <v>36135</v>
      </c>
      <c r="B7029">
        <v>1998</v>
      </c>
      <c r="C7029">
        <f>_xlfn.MAXIFS(Table1[ScheduleWeekWritten],Table1[ScheduleSeason],Table1[[#This Row],[ScheduleSeason]])</f>
        <v>17</v>
      </c>
      <c r="D7029">
        <v>14</v>
      </c>
      <c r="E7029" cm="1">
        <f t="array" ref="E7029">_xlfn.XLOOKUP(Table1[[#This Row],[ScheduleWeekWritten]],Table3[Game],100+Table3[Increase],Table1[[#This Row],[ScheduleWeekWritten]])</f>
        <v>14</v>
      </c>
      <c r="F7029" t="b">
        <v>0</v>
      </c>
      <c r="G7029" t="s">
        <v>152</v>
      </c>
      <c r="H7029">
        <v>28</v>
      </c>
      <c r="I7029">
        <v>31</v>
      </c>
      <c r="J7029" t="s">
        <v>53</v>
      </c>
      <c r="K7029" t="s">
        <v>87</v>
      </c>
      <c r="L7029" t="str">
        <f>_xlfn.XLOOKUP(Table1[[#This Row],[TeamFavoriteID]],Table2[team_id],Table2[team_name],_xlfn.XLOOKUP(Table1[[#This Row],[TeamFavoriteID]],Table2[team_id_pfr],Table2[team_name],"Even"))</f>
        <v>San Francisco 49ers</v>
      </c>
      <c r="M7029">
        <v>-9.5</v>
      </c>
      <c r="N7029">
        <f>IF(Table1[[#This Row],[TeamFavorite]]=Table1[[#This Row],[TeamHome]],Table1[[#This Row],[ScoreAway]]-Table1[[#This Row],[ScoreHome]],Table1[[#This Row],[ScoreHome]]-Table1[[#This Row],[ScoreAway]])</f>
        <v>-3</v>
      </c>
      <c r="O7029">
        <f>IF(Table1[[#This Row],[SpreadActual]]&lt;Table1[[#This Row],[SpreadFavorite]],1,0)</f>
        <v>0</v>
      </c>
      <c r="P7029">
        <v>48</v>
      </c>
      <c r="Q7029" t="s">
        <v>160</v>
      </c>
      <c r="R7029" t="b">
        <v>0</v>
      </c>
      <c r="S7029">
        <v>65</v>
      </c>
      <c r="T7029">
        <v>6</v>
      </c>
      <c r="U7029">
        <v>80</v>
      </c>
    </row>
    <row r="7030" spans="1:22" x14ac:dyDescent="0.2">
      <c r="A7030" s="1">
        <v>36135</v>
      </c>
      <c r="B7030">
        <v>1998</v>
      </c>
      <c r="C7030">
        <f>_xlfn.MAXIFS(Table1[ScheduleWeekWritten],Table1[ScheduleSeason],Table1[[#This Row],[ScheduleSeason]])</f>
        <v>17</v>
      </c>
      <c r="D7030">
        <v>14</v>
      </c>
      <c r="E7030" cm="1">
        <f t="array" ref="E7030">_xlfn.XLOOKUP(Table1[[#This Row],[ScheduleWeekWritten]],Table3[Game],100+Table3[Increase],Table1[[#This Row],[ScheduleWeekWritten]])</f>
        <v>14</v>
      </c>
      <c r="F7030" t="b">
        <v>0</v>
      </c>
      <c r="G7030" t="s">
        <v>101</v>
      </c>
      <c r="H7030">
        <v>20</v>
      </c>
      <c r="I7030">
        <v>33</v>
      </c>
      <c r="J7030" t="s">
        <v>28</v>
      </c>
      <c r="K7030" t="s">
        <v>43</v>
      </c>
      <c r="L7030" t="str">
        <f>_xlfn.XLOOKUP(Table1[[#This Row],[TeamFavoriteID]],Table2[team_id],Table2[team_name],_xlfn.XLOOKUP(Table1[[#This Row],[TeamFavoriteID]],Table2[team_id_pfr],Table2[team_name],"Even"))</f>
        <v>Buffalo Bills</v>
      </c>
      <c r="M7030">
        <v>-4.5</v>
      </c>
      <c r="N7030">
        <f>IF(Table1[[#This Row],[TeamFavorite]]=Table1[[#This Row],[TeamHome]],Table1[[#This Row],[ScoreAway]]-Table1[[#This Row],[ScoreHome]],Table1[[#This Row],[ScoreHome]]-Table1[[#This Row],[ScoreAway]])</f>
        <v>-13</v>
      </c>
      <c r="O7030">
        <f>IF(Table1[[#This Row],[SpreadActual]]&lt;Table1[[#This Row],[SpreadFavorite]],1,0)</f>
        <v>1</v>
      </c>
      <c r="P7030">
        <v>43</v>
      </c>
      <c r="Q7030" t="s">
        <v>111</v>
      </c>
      <c r="R7030" t="b">
        <v>0</v>
      </c>
      <c r="S7030">
        <v>66</v>
      </c>
      <c r="T7030">
        <v>14</v>
      </c>
      <c r="U7030">
        <v>82</v>
      </c>
    </row>
    <row r="7031" spans="1:22" x14ac:dyDescent="0.2">
      <c r="A7031" s="1">
        <v>36135</v>
      </c>
      <c r="B7031">
        <v>1998</v>
      </c>
      <c r="C7031">
        <f>_xlfn.MAXIFS(Table1[ScheduleWeekWritten],Table1[ScheduleSeason],Table1[[#This Row],[ScheduleSeason]])</f>
        <v>17</v>
      </c>
      <c r="D7031">
        <v>14</v>
      </c>
      <c r="E7031" cm="1">
        <f t="array" ref="E7031">_xlfn.XLOOKUP(Table1[[#This Row],[ScheduleWeekWritten]],Table3[Game],100+Table3[Increase],Table1[[#This Row],[ScheduleWeekWritten]])</f>
        <v>14</v>
      </c>
      <c r="F7031" t="b">
        <v>0</v>
      </c>
      <c r="G7031" t="s">
        <v>24</v>
      </c>
      <c r="H7031">
        <v>35</v>
      </c>
      <c r="I7031">
        <v>31</v>
      </c>
      <c r="J7031" t="s">
        <v>42</v>
      </c>
      <c r="K7031" t="s">
        <v>88</v>
      </c>
      <c r="L7031" t="str">
        <f>_xlfn.XLOOKUP(Table1[[#This Row],[TeamFavoriteID]],Table2[team_id],Table2[team_name],_xlfn.XLOOKUP(Table1[[#This Row],[TeamFavoriteID]],Table2[team_id_pfr],Table2[team_name],"Even"))</f>
        <v>Denver Broncos</v>
      </c>
      <c r="M7031">
        <v>-13.5</v>
      </c>
      <c r="N7031">
        <f>IF(Table1[[#This Row],[TeamFavorite]]=Table1[[#This Row],[TeamHome]],Table1[[#This Row],[ScoreAway]]-Table1[[#This Row],[ScoreHome]],Table1[[#This Row],[ScoreHome]]-Table1[[#This Row],[ScoreAway]])</f>
        <v>-4</v>
      </c>
      <c r="O7031">
        <f>IF(Table1[[#This Row],[SpreadActual]]&lt;Table1[[#This Row],[SpreadFavorite]],1,0)</f>
        <v>0</v>
      </c>
      <c r="P7031">
        <v>45</v>
      </c>
      <c r="Q7031" t="s">
        <v>71</v>
      </c>
      <c r="R7031" t="b">
        <v>0</v>
      </c>
      <c r="S7031">
        <v>25</v>
      </c>
      <c r="T7031">
        <v>8</v>
      </c>
      <c r="U7031">
        <v>83</v>
      </c>
    </row>
    <row r="7032" spans="1:22" x14ac:dyDescent="0.2">
      <c r="A7032" s="1">
        <v>36135</v>
      </c>
      <c r="B7032">
        <v>1998</v>
      </c>
      <c r="C7032">
        <f>_xlfn.MAXIFS(Table1[ScheduleWeekWritten],Table1[ScheduleSeason],Table1[[#This Row],[ScheduleSeason]])</f>
        <v>17</v>
      </c>
      <c r="D7032">
        <v>14</v>
      </c>
      <c r="E7032" cm="1">
        <f t="array" ref="E7032">_xlfn.XLOOKUP(Table1[[#This Row],[ScheduleWeekWritten]],Table3[Game],100+Table3[Increase],Table1[[#This Row],[ScheduleWeekWritten]])</f>
        <v>14</v>
      </c>
      <c r="F7032" t="b">
        <v>0</v>
      </c>
      <c r="G7032" t="s">
        <v>154</v>
      </c>
      <c r="H7032">
        <v>37</v>
      </c>
      <c r="I7032">
        <v>22</v>
      </c>
      <c r="J7032" t="s">
        <v>45</v>
      </c>
      <c r="K7032" t="s">
        <v>161</v>
      </c>
      <c r="L7032" t="str">
        <f>_xlfn.XLOOKUP(Table1[[#This Row],[TeamFavoriteID]],Table2[team_id],Table2[team_name],_xlfn.XLOOKUP(Table1[[#This Row],[TeamFavoriteID]],Table2[team_id_pfr],Table2[team_name],"Even"))</f>
        <v>Jacksonville Jaguars</v>
      </c>
      <c r="M7032">
        <v>-7</v>
      </c>
      <c r="N7032">
        <f>IF(Table1[[#This Row],[TeamFavorite]]=Table1[[#This Row],[TeamHome]],Table1[[#This Row],[ScoreAway]]-Table1[[#This Row],[ScoreHome]],Table1[[#This Row],[ScoreHome]]-Table1[[#This Row],[ScoreAway]])</f>
        <v>-15</v>
      </c>
      <c r="O7032">
        <f>IF(Table1[[#This Row],[SpreadActual]]&lt;Table1[[#This Row],[SpreadFavorite]],1,0)</f>
        <v>1</v>
      </c>
      <c r="P7032">
        <v>44.5</v>
      </c>
      <c r="Q7032" t="s">
        <v>155</v>
      </c>
      <c r="R7032" t="b">
        <v>0</v>
      </c>
      <c r="S7032">
        <v>73</v>
      </c>
      <c r="T7032">
        <v>7</v>
      </c>
      <c r="U7032">
        <v>76</v>
      </c>
    </row>
    <row r="7033" spans="1:22" x14ac:dyDescent="0.2">
      <c r="A7033" s="1">
        <v>36135</v>
      </c>
      <c r="B7033">
        <v>1998</v>
      </c>
      <c r="C7033">
        <f>_xlfn.MAXIFS(Table1[ScheduleWeekWritten],Table1[ScheduleSeason],Table1[[#This Row],[ScheduleSeason]])</f>
        <v>17</v>
      </c>
      <c r="D7033">
        <v>14</v>
      </c>
      <c r="E7033" cm="1">
        <f t="array" ref="E7033">_xlfn.XLOOKUP(Table1[[#This Row],[ScheduleWeekWritten]],Table3[Game],100+Table3[Increase],Table1[[#This Row],[ScheduleWeekWritten]])</f>
        <v>14</v>
      </c>
      <c r="F7033" t="b">
        <v>0</v>
      </c>
      <c r="G7033" t="s">
        <v>54</v>
      </c>
      <c r="H7033">
        <v>48</v>
      </c>
      <c r="I7033">
        <v>22</v>
      </c>
      <c r="J7033" t="s">
        <v>46</v>
      </c>
      <c r="K7033" t="s">
        <v>55</v>
      </c>
      <c r="L7033" t="str">
        <f>_xlfn.XLOOKUP(Table1[[#This Row],[TeamFavoriteID]],Table2[team_id],Table2[team_name],_xlfn.XLOOKUP(Table1[[#This Row],[TeamFavoriteID]],Table2[team_id_pfr],Table2[team_name],"Even"))</f>
        <v>Minnesota Vikings</v>
      </c>
      <c r="M7033">
        <v>-16</v>
      </c>
      <c r="N7033">
        <f>IF(Table1[[#This Row],[TeamFavorite]]=Table1[[#This Row],[TeamHome]],Table1[[#This Row],[ScoreAway]]-Table1[[#This Row],[ScoreHome]],Table1[[#This Row],[ScoreHome]]-Table1[[#This Row],[ScoreAway]])</f>
        <v>-26</v>
      </c>
      <c r="O7033">
        <f>IF(Table1[[#This Row],[SpreadActual]]&lt;Table1[[#This Row],[SpreadFavorite]],1,0)</f>
        <v>1</v>
      </c>
      <c r="P7033">
        <v>46</v>
      </c>
      <c r="Q7033" t="s">
        <v>137</v>
      </c>
      <c r="R7033" t="b">
        <v>0</v>
      </c>
      <c r="S7033">
        <v>72</v>
      </c>
      <c r="T7033">
        <v>0</v>
      </c>
      <c r="V7033" t="s">
        <v>103</v>
      </c>
    </row>
    <row r="7034" spans="1:22" x14ac:dyDescent="0.2">
      <c r="A7034" s="1">
        <v>36135</v>
      </c>
      <c r="B7034">
        <v>1998</v>
      </c>
      <c r="C7034">
        <f>_xlfn.MAXIFS(Table1[ScheduleWeekWritten],Table1[ScheduleSeason],Table1[[#This Row],[ScheduleSeason]])</f>
        <v>17</v>
      </c>
      <c r="D7034">
        <v>14</v>
      </c>
      <c r="E7034" cm="1">
        <f t="array" ref="E7034">_xlfn.XLOOKUP(Table1[[#This Row],[ScheduleWeekWritten]],Table3[Game],100+Table3[Increase],Table1[[#This Row],[ScheduleWeekWritten]])</f>
        <v>14</v>
      </c>
      <c r="F7034" t="b">
        <v>0</v>
      </c>
      <c r="G7034" t="s">
        <v>95</v>
      </c>
      <c r="H7034">
        <v>22</v>
      </c>
      <c r="I7034">
        <v>3</v>
      </c>
      <c r="J7034" t="s">
        <v>67</v>
      </c>
      <c r="K7034" t="s">
        <v>68</v>
      </c>
      <c r="L7034" t="str">
        <f>_xlfn.XLOOKUP(Table1[[#This Row],[TeamFavoriteID]],Table2[team_id],Table2[team_name],_xlfn.XLOOKUP(Table1[[#This Row],[TeamFavoriteID]],Table2[team_id_pfr],Table2[team_name],"Even"))</f>
        <v>Dallas Cowboys</v>
      </c>
      <c r="M7034">
        <v>-6.5</v>
      </c>
      <c r="N7034">
        <f>IF(Table1[[#This Row],[TeamFavorite]]=Table1[[#This Row],[TeamHome]],Table1[[#This Row],[ScoreAway]]-Table1[[#This Row],[ScoreHome]],Table1[[#This Row],[ScoreHome]]-Table1[[#This Row],[ScoreAway]])</f>
        <v>19</v>
      </c>
      <c r="O7034">
        <f>IF(Table1[[#This Row],[SpreadActual]]&lt;Table1[[#This Row],[SpreadFavorite]],1,0)</f>
        <v>0</v>
      </c>
      <c r="P7034">
        <v>41</v>
      </c>
      <c r="Q7034" t="s">
        <v>124</v>
      </c>
      <c r="R7034" t="b">
        <v>0</v>
      </c>
      <c r="S7034">
        <v>72</v>
      </c>
      <c r="T7034">
        <v>0</v>
      </c>
      <c r="V7034" t="s">
        <v>103</v>
      </c>
    </row>
    <row r="7035" spans="1:22" x14ac:dyDescent="0.2">
      <c r="A7035" s="1">
        <v>36135</v>
      </c>
      <c r="B7035">
        <v>1998</v>
      </c>
      <c r="C7035">
        <f>_xlfn.MAXIFS(Table1[ScheduleWeekWritten],Table1[ScheduleSeason],Table1[[#This Row],[ScheduleSeason]])</f>
        <v>17</v>
      </c>
      <c r="D7035">
        <v>14</v>
      </c>
      <c r="E7035" cm="1">
        <f t="array" ref="E7035">_xlfn.XLOOKUP(Table1[[#This Row],[ScheduleWeekWritten]],Table3[Game],100+Table3[Increase],Table1[[#This Row],[ScheduleWeekWritten]])</f>
        <v>14</v>
      </c>
      <c r="F7035" t="b">
        <v>0</v>
      </c>
      <c r="G7035" t="s">
        <v>31</v>
      </c>
      <c r="H7035">
        <v>32</v>
      </c>
      <c r="I7035">
        <v>31</v>
      </c>
      <c r="J7035" t="s">
        <v>128</v>
      </c>
      <c r="K7035" t="s">
        <v>32</v>
      </c>
      <c r="L7035" t="str">
        <f>_xlfn.XLOOKUP(Table1[[#This Row],[TeamFavoriteID]],Table2[team_id],Table2[team_name],_xlfn.XLOOKUP(Table1[[#This Row],[TeamFavoriteID]],Table2[team_id_pfr],Table2[team_name],"Even"))</f>
        <v>New York Jets</v>
      </c>
      <c r="M7035">
        <v>-7</v>
      </c>
      <c r="N7035">
        <f>IF(Table1[[#This Row],[TeamFavorite]]=Table1[[#This Row],[TeamHome]],Table1[[#This Row],[ScoreAway]]-Table1[[#This Row],[ScoreHome]],Table1[[#This Row],[ScoreHome]]-Table1[[#This Row],[ScoreAway]])</f>
        <v>-1</v>
      </c>
      <c r="O7035">
        <f>IF(Table1[[#This Row],[SpreadActual]]&lt;Table1[[#This Row],[SpreadFavorite]],1,0)</f>
        <v>0</v>
      </c>
      <c r="P7035">
        <v>42.5</v>
      </c>
      <c r="Q7035" t="s">
        <v>126</v>
      </c>
      <c r="R7035" t="b">
        <v>0</v>
      </c>
      <c r="S7035">
        <v>54</v>
      </c>
      <c r="T7035">
        <v>7</v>
      </c>
      <c r="U7035">
        <v>82</v>
      </c>
    </row>
    <row r="7036" spans="1:22" x14ac:dyDescent="0.2">
      <c r="A7036" s="1">
        <v>36135</v>
      </c>
      <c r="B7036">
        <v>1998</v>
      </c>
      <c r="C7036">
        <f>_xlfn.MAXIFS(Table1[ScheduleWeekWritten],Table1[ScheduleSeason],Table1[[#This Row],[ScheduleSeason]])</f>
        <v>17</v>
      </c>
      <c r="D7036">
        <v>14</v>
      </c>
      <c r="E7036" cm="1">
        <f t="array" ref="E7036">_xlfn.XLOOKUP(Table1[[#This Row],[ScheduleWeekWritten]],Table3[Game],100+Table3[Increase],Table1[[#This Row],[ScheduleWeekWritten]])</f>
        <v>14</v>
      </c>
      <c r="F7036" t="b">
        <v>0</v>
      </c>
      <c r="G7036" t="s">
        <v>20</v>
      </c>
      <c r="H7036">
        <v>17</v>
      </c>
      <c r="I7036">
        <v>27</v>
      </c>
      <c r="J7036" t="s">
        <v>19</v>
      </c>
      <c r="K7036" t="s">
        <v>91</v>
      </c>
      <c r="L7036" t="str">
        <f>_xlfn.XLOOKUP(Table1[[#This Row],[TeamFavoriteID]],Table2[team_id],Table2[team_name],_xlfn.XLOOKUP(Table1[[#This Row],[TeamFavoriteID]],Table2[team_id_pfr],Table2[team_name],"Even"))</f>
        <v>Miami Dolphins</v>
      </c>
      <c r="M7036">
        <v>-2.5</v>
      </c>
      <c r="N7036">
        <f>IF(Table1[[#This Row],[TeamFavorite]]=Table1[[#This Row],[TeamHome]],Table1[[#This Row],[ScoreAway]]-Table1[[#This Row],[ScoreHome]],Table1[[#This Row],[ScoreHome]]-Table1[[#This Row],[ScoreAway]])</f>
        <v>-10</v>
      </c>
      <c r="O7036">
        <f>IF(Table1[[#This Row],[SpreadActual]]&lt;Table1[[#This Row],[SpreadFavorite]],1,0)</f>
        <v>1</v>
      </c>
      <c r="P7036">
        <v>37</v>
      </c>
      <c r="Q7036" t="s">
        <v>76</v>
      </c>
      <c r="R7036" t="b">
        <v>0</v>
      </c>
      <c r="S7036">
        <v>50</v>
      </c>
      <c r="T7036">
        <v>18</v>
      </c>
      <c r="U7036">
        <v>51</v>
      </c>
    </row>
    <row r="7037" spans="1:22" x14ac:dyDescent="0.2">
      <c r="A7037" s="1">
        <v>36135</v>
      </c>
      <c r="B7037">
        <v>1998</v>
      </c>
      <c r="C7037">
        <f>_xlfn.MAXIFS(Table1[ScheduleWeekWritten],Table1[ScheduleSeason],Table1[[#This Row],[ScheduleSeason]])</f>
        <v>17</v>
      </c>
      <c r="D7037">
        <v>14</v>
      </c>
      <c r="E7037" cm="1">
        <f t="array" ref="E7037">_xlfn.XLOOKUP(Table1[[#This Row],[ScheduleWeekWritten]],Table3[Game],100+Table3[Increase],Table1[[#This Row],[ScheduleWeekWritten]])</f>
        <v>14</v>
      </c>
      <c r="F7037" t="b">
        <v>0</v>
      </c>
      <c r="G7037" t="s">
        <v>49</v>
      </c>
      <c r="H7037">
        <v>9</v>
      </c>
      <c r="I7037">
        <v>23</v>
      </c>
      <c r="J7037" t="s">
        <v>115</v>
      </c>
      <c r="K7037" t="s">
        <v>51</v>
      </c>
      <c r="L7037" t="str">
        <f>_xlfn.XLOOKUP(Table1[[#This Row],[TeamFavoriteID]],Table2[team_id],Table2[team_name],_xlfn.XLOOKUP(Table1[[#This Row],[TeamFavoriteID]],Table2[team_id_pfr],Table2[team_name],"Even"))</f>
        <v>Pittsburgh Steelers</v>
      </c>
      <c r="M7037">
        <v>-4.5</v>
      </c>
      <c r="N7037">
        <f>IF(Table1[[#This Row],[TeamFavorite]]=Table1[[#This Row],[TeamHome]],Table1[[#This Row],[ScoreAway]]-Table1[[#This Row],[ScoreHome]],Table1[[#This Row],[ScoreHome]]-Table1[[#This Row],[ScoreAway]])</f>
        <v>14</v>
      </c>
      <c r="O7037">
        <f>IF(Table1[[#This Row],[SpreadActual]]&lt;Table1[[#This Row],[SpreadFavorite]],1,0)</f>
        <v>0</v>
      </c>
      <c r="P7037">
        <v>39</v>
      </c>
      <c r="Q7037" t="s">
        <v>113</v>
      </c>
      <c r="R7037" t="b">
        <v>0</v>
      </c>
      <c r="S7037">
        <v>63</v>
      </c>
      <c r="T7037">
        <v>11</v>
      </c>
      <c r="U7037">
        <v>81</v>
      </c>
    </row>
    <row r="7038" spans="1:22" x14ac:dyDescent="0.2">
      <c r="A7038" s="1">
        <v>36135</v>
      </c>
      <c r="B7038">
        <v>1998</v>
      </c>
      <c r="C7038">
        <f>_xlfn.MAXIFS(Table1[ScheduleWeekWritten],Table1[ScheduleSeason],Table1[[#This Row],[ScheduleSeason]])</f>
        <v>17</v>
      </c>
      <c r="D7038">
        <v>14</v>
      </c>
      <c r="E7038" cm="1">
        <f t="array" ref="E7038">_xlfn.XLOOKUP(Table1[[#This Row],[ScheduleWeekWritten]],Table3[Game],100+Table3[Increase],Table1[[#This Row],[ScheduleWeekWritten]])</f>
        <v>14</v>
      </c>
      <c r="F7038" t="b">
        <v>0</v>
      </c>
      <c r="G7038" t="s">
        <v>163</v>
      </c>
      <c r="H7038">
        <v>16</v>
      </c>
      <c r="I7038">
        <v>14</v>
      </c>
      <c r="J7038" t="s">
        <v>158</v>
      </c>
      <c r="K7038" t="s">
        <v>25</v>
      </c>
      <c r="L7038" t="str">
        <f>_xlfn.XLOOKUP(Table1[[#This Row],[TeamFavoriteID]],Table2[team_id],Table2[team_name],_xlfn.XLOOKUP(Table1[[#This Row],[TeamFavoriteID]],Table2[team_id_pfr],Table2[team_name],"Even"))</f>
        <v>Houston Oilers</v>
      </c>
      <c r="M7038">
        <v>-6</v>
      </c>
      <c r="N7038">
        <f>IF(Table1[[#This Row],[TeamFavorite]]=Table1[[#This Row],[TeamHome]],Table1[[#This Row],[ScoreAway]]-Table1[[#This Row],[ScoreHome]],Table1[[#This Row],[ScoreHome]]-Table1[[#This Row],[ScoreAway]])</f>
        <v>2</v>
      </c>
      <c r="O7038">
        <f>IF(Table1[[#This Row],[SpreadActual]]&lt;Table1[[#This Row],[SpreadFavorite]],1,0)</f>
        <v>0</v>
      </c>
      <c r="P7038">
        <v>40</v>
      </c>
      <c r="Q7038" t="s">
        <v>167</v>
      </c>
      <c r="R7038" t="b">
        <v>0</v>
      </c>
      <c r="S7038">
        <v>65</v>
      </c>
      <c r="T7038">
        <v>11</v>
      </c>
      <c r="U7038">
        <v>83</v>
      </c>
    </row>
    <row r="7039" spans="1:22" x14ac:dyDescent="0.2">
      <c r="A7039" s="1">
        <v>36135</v>
      </c>
      <c r="B7039">
        <v>1998</v>
      </c>
      <c r="C7039">
        <f>_xlfn.MAXIFS(Table1[ScheduleWeekWritten],Table1[ScheduleSeason],Table1[[#This Row],[ScheduleSeason]])</f>
        <v>17</v>
      </c>
      <c r="D7039">
        <v>14</v>
      </c>
      <c r="E7039" cm="1">
        <f t="array" ref="E7039">_xlfn.XLOOKUP(Table1[[#This Row],[ScheduleWeekWritten]],Table3[Game],100+Table3[Increase],Table1[[#This Row],[ScheduleWeekWritten]])</f>
        <v>14</v>
      </c>
      <c r="F7039" t="b">
        <v>0</v>
      </c>
      <c r="G7039" t="s">
        <v>61</v>
      </c>
      <c r="H7039">
        <v>24</v>
      </c>
      <c r="I7039">
        <v>20</v>
      </c>
      <c r="J7039" t="s">
        <v>27</v>
      </c>
      <c r="K7039" t="s">
        <v>85</v>
      </c>
      <c r="L7039" t="str">
        <f>_xlfn.XLOOKUP(Table1[[#This Row],[TeamFavoriteID]],Table2[team_id],Table2[team_name],_xlfn.XLOOKUP(Table1[[#This Row],[TeamFavoriteID]],Table2[team_id_pfr],Table2[team_name],"Even"))</f>
        <v>Washington Commanders</v>
      </c>
      <c r="M7039">
        <v>-3</v>
      </c>
      <c r="N7039">
        <f>IF(Table1[[#This Row],[TeamFavorite]]=Table1[[#This Row],[TeamHome]],Table1[[#This Row],[ScoreAway]]-Table1[[#This Row],[ScoreHome]],Table1[[#This Row],[ScoreHome]]-Table1[[#This Row],[ScoreAway]])</f>
        <v>4</v>
      </c>
      <c r="O7039">
        <f>IF(Table1[[#This Row],[SpreadActual]]&lt;Table1[[#This Row],[SpreadFavorite]],1,0)</f>
        <v>0</v>
      </c>
      <c r="P7039">
        <v>41</v>
      </c>
      <c r="Q7039" t="s">
        <v>165</v>
      </c>
      <c r="R7039" t="b">
        <v>0</v>
      </c>
      <c r="S7039">
        <v>62</v>
      </c>
      <c r="T7039">
        <v>9</v>
      </c>
      <c r="U7039">
        <v>76</v>
      </c>
    </row>
    <row r="7040" spans="1:22" x14ac:dyDescent="0.2">
      <c r="A7040" s="1">
        <v>36136</v>
      </c>
      <c r="B7040">
        <v>1998</v>
      </c>
      <c r="C7040">
        <f>_xlfn.MAXIFS(Table1[ScheduleWeekWritten],Table1[ScheduleSeason],Table1[[#This Row],[ScheduleSeason]])</f>
        <v>17</v>
      </c>
      <c r="D7040">
        <v>14</v>
      </c>
      <c r="E7040" cm="1">
        <f t="array" ref="E7040">_xlfn.XLOOKUP(Table1[[#This Row],[ScheduleWeekWritten]],Table3[Game],100+Table3[Increase],Table1[[#This Row],[ScheduleWeekWritten]])</f>
        <v>14</v>
      </c>
      <c r="F7040" t="b">
        <v>0</v>
      </c>
      <c r="G7040" t="s">
        <v>127</v>
      </c>
      <c r="H7040">
        <v>24</v>
      </c>
      <c r="I7040">
        <v>22</v>
      </c>
      <c r="J7040" t="s">
        <v>33</v>
      </c>
      <c r="K7040" t="s">
        <v>35</v>
      </c>
      <c r="L7040" t="str">
        <f>_xlfn.XLOOKUP(Table1[[#This Row],[TeamFavoriteID]],Table2[team_id],Table2[team_name],_xlfn.XLOOKUP(Table1[[#This Row],[TeamFavoriteID]],Table2[team_id_pfr],Table2[team_name],"Even"))</f>
        <v>Green Bay Packers</v>
      </c>
      <c r="M7040">
        <v>-4</v>
      </c>
      <c r="N7040">
        <f>IF(Table1[[#This Row],[TeamFavorite]]=Table1[[#This Row],[TeamHome]],Table1[[#This Row],[ScoreAway]]-Table1[[#This Row],[ScoreHome]],Table1[[#This Row],[ScoreHome]]-Table1[[#This Row],[ScoreAway]])</f>
        <v>2</v>
      </c>
      <c r="O7040">
        <f>IF(Table1[[#This Row],[SpreadActual]]&lt;Table1[[#This Row],[SpreadFavorite]],1,0)</f>
        <v>0</v>
      </c>
      <c r="P7040">
        <v>42</v>
      </c>
      <c r="Q7040" t="s">
        <v>168</v>
      </c>
      <c r="R7040" t="b">
        <v>0</v>
      </c>
      <c r="S7040">
        <v>73</v>
      </c>
      <c r="T7040">
        <v>7</v>
      </c>
      <c r="U7040">
        <v>77</v>
      </c>
    </row>
    <row r="7041" spans="1:22" x14ac:dyDescent="0.2">
      <c r="A7041" s="1">
        <v>36142</v>
      </c>
      <c r="B7041">
        <v>1998</v>
      </c>
      <c r="C7041">
        <f>_xlfn.MAXIFS(Table1[ScheduleWeekWritten],Table1[ScheduleSeason],Table1[[#This Row],[ScheduleSeason]])</f>
        <v>17</v>
      </c>
      <c r="D7041">
        <v>15</v>
      </c>
      <c r="E7041" cm="1">
        <f t="array" ref="E7041">_xlfn.XLOOKUP(Table1[[#This Row],[ScheduleWeekWritten]],Table3[Game],100+Table3[Increase],Table1[[#This Row],[ScheduleWeekWritten]])</f>
        <v>15</v>
      </c>
      <c r="F7041" t="b">
        <v>0</v>
      </c>
      <c r="G7041" t="s">
        <v>158</v>
      </c>
      <c r="H7041">
        <v>28</v>
      </c>
      <c r="I7041">
        <v>38</v>
      </c>
      <c r="J7041" t="s">
        <v>54</v>
      </c>
      <c r="K7041" t="s">
        <v>55</v>
      </c>
      <c r="L7041" t="str">
        <f>_xlfn.XLOOKUP(Table1[[#This Row],[TeamFavoriteID]],Table2[team_id],Table2[team_name],_xlfn.XLOOKUP(Table1[[#This Row],[TeamFavoriteID]],Table2[team_id_pfr],Table2[team_name],"Even"))</f>
        <v>Minnesota Vikings</v>
      </c>
      <c r="M7041">
        <v>-10</v>
      </c>
      <c r="N7041">
        <f>IF(Table1[[#This Row],[TeamFavorite]]=Table1[[#This Row],[TeamHome]],Table1[[#This Row],[ScoreAway]]-Table1[[#This Row],[ScoreHome]],Table1[[#This Row],[ScoreHome]]-Table1[[#This Row],[ScoreAway]])</f>
        <v>-10</v>
      </c>
      <c r="O7041">
        <f>IF(Table1[[#This Row],[SpreadActual]]&lt;Table1[[#This Row],[SpreadFavorite]],1,0)</f>
        <v>0</v>
      </c>
      <c r="P7041">
        <v>46</v>
      </c>
      <c r="Q7041" t="s">
        <v>166</v>
      </c>
      <c r="R7041" t="b">
        <v>0</v>
      </c>
      <c r="S7041">
        <v>42</v>
      </c>
      <c r="T7041">
        <v>5</v>
      </c>
      <c r="U7041">
        <v>80</v>
      </c>
    </row>
    <row r="7042" spans="1:22" x14ac:dyDescent="0.2">
      <c r="A7042" s="1">
        <v>36142</v>
      </c>
      <c r="B7042">
        <v>1998</v>
      </c>
      <c r="C7042">
        <f>_xlfn.MAXIFS(Table1[ScheduleWeekWritten],Table1[ScheduleSeason],Table1[[#This Row],[ScheduleSeason]])</f>
        <v>17</v>
      </c>
      <c r="D7042">
        <v>15</v>
      </c>
      <c r="E7042" cm="1">
        <f t="array" ref="E7042">_xlfn.XLOOKUP(Table1[[#This Row],[ScheduleWeekWritten]],Table3[Game],100+Table3[Increase],Table1[[#This Row],[ScheduleWeekWritten]])</f>
        <v>15</v>
      </c>
      <c r="F7042" t="b">
        <v>0</v>
      </c>
      <c r="G7042" t="s">
        <v>28</v>
      </c>
      <c r="H7042">
        <v>44</v>
      </c>
      <c r="I7042">
        <v>21</v>
      </c>
      <c r="J7042" t="s">
        <v>20</v>
      </c>
      <c r="K7042" t="s">
        <v>43</v>
      </c>
      <c r="L7042" t="str">
        <f>_xlfn.XLOOKUP(Table1[[#This Row],[TeamFavoriteID]],Table2[team_id],Table2[team_name],_xlfn.XLOOKUP(Table1[[#This Row],[TeamFavoriteID]],Table2[team_id_pfr],Table2[team_name],"Even"))</f>
        <v>Buffalo Bills</v>
      </c>
      <c r="M7042">
        <v>-8.5</v>
      </c>
      <c r="N7042">
        <f>IF(Table1[[#This Row],[TeamFavorite]]=Table1[[#This Row],[TeamHome]],Table1[[#This Row],[ScoreAway]]-Table1[[#This Row],[ScoreHome]],Table1[[#This Row],[ScoreHome]]-Table1[[#This Row],[ScoreAway]])</f>
        <v>-23</v>
      </c>
      <c r="O7042">
        <f>IF(Table1[[#This Row],[SpreadActual]]&lt;Table1[[#This Row],[SpreadFavorite]],1,0)</f>
        <v>1</v>
      </c>
      <c r="P7042">
        <v>38</v>
      </c>
      <c r="Q7042" t="s">
        <v>123</v>
      </c>
      <c r="R7042" t="b">
        <v>0</v>
      </c>
      <c r="S7042">
        <v>38</v>
      </c>
      <c r="T7042">
        <v>11</v>
      </c>
      <c r="U7042">
        <v>66</v>
      </c>
    </row>
    <row r="7043" spans="1:22" x14ac:dyDescent="0.2">
      <c r="A7043" s="1">
        <v>36142</v>
      </c>
      <c r="B7043">
        <v>1998</v>
      </c>
      <c r="C7043">
        <f>_xlfn.MAXIFS(Table1[ScheduleWeekWritten],Table1[ScheduleSeason],Table1[[#This Row],[ScheduleSeason]])</f>
        <v>17</v>
      </c>
      <c r="D7043">
        <v>15</v>
      </c>
      <c r="E7043" cm="1">
        <f t="array" ref="E7043">_xlfn.XLOOKUP(Table1[[#This Row],[ScheduleWeekWritten]],Table3[Game],100+Table3[Increase],Table1[[#This Row],[ScheduleWeekWritten]])</f>
        <v>15</v>
      </c>
      <c r="F7043" t="b">
        <v>0</v>
      </c>
      <c r="G7043" t="s">
        <v>152</v>
      </c>
      <c r="H7043">
        <v>25</v>
      </c>
      <c r="I7043">
        <v>28</v>
      </c>
      <c r="J7043" t="s">
        <v>61</v>
      </c>
      <c r="K7043" t="s">
        <v>162</v>
      </c>
      <c r="L7043" t="str">
        <f>_xlfn.XLOOKUP(Table1[[#This Row],[TeamFavoriteID]],Table2[team_id],Table2[team_name],_xlfn.XLOOKUP(Table1[[#This Row],[TeamFavoriteID]],Table2[team_id_pfr],Table2[team_name],"Even"))</f>
        <v>Carolina Panthers</v>
      </c>
      <c r="M7043">
        <v>-3</v>
      </c>
      <c r="N7043">
        <f>IF(Table1[[#This Row],[TeamFavorite]]=Table1[[#This Row],[TeamHome]],Table1[[#This Row],[ScoreAway]]-Table1[[#This Row],[ScoreHome]],Table1[[#This Row],[ScoreHome]]-Table1[[#This Row],[ScoreAway]])</f>
        <v>3</v>
      </c>
      <c r="O7043">
        <f>IF(Table1[[#This Row],[SpreadActual]]&lt;Table1[[#This Row],[SpreadFavorite]],1,0)</f>
        <v>0</v>
      </c>
      <c r="P7043">
        <v>45.5</v>
      </c>
      <c r="Q7043" t="s">
        <v>160</v>
      </c>
      <c r="R7043" t="b">
        <v>0</v>
      </c>
      <c r="S7043">
        <v>43</v>
      </c>
      <c r="T7043">
        <v>8</v>
      </c>
      <c r="U7043">
        <v>96</v>
      </c>
    </row>
    <row r="7044" spans="1:22" x14ac:dyDescent="0.2">
      <c r="A7044" s="1">
        <v>36142</v>
      </c>
      <c r="B7044">
        <v>1998</v>
      </c>
      <c r="C7044">
        <f>_xlfn.MAXIFS(Table1[ScheduleWeekWritten],Table1[ScheduleSeason],Table1[[#This Row],[ScheduleSeason]])</f>
        <v>17</v>
      </c>
      <c r="D7044">
        <v>15</v>
      </c>
      <c r="E7044" cm="1">
        <f t="array" ref="E7044">_xlfn.XLOOKUP(Table1[[#This Row],[ScheduleWeekWritten]],Table3[Game],100+Table3[Increase],Table1[[#This Row],[ScheduleWeekWritten]])</f>
        <v>15</v>
      </c>
      <c r="F7044" t="b">
        <v>0</v>
      </c>
      <c r="G7044" t="s">
        <v>33</v>
      </c>
      <c r="H7044">
        <v>26</v>
      </c>
      <c r="I7044">
        <v>20</v>
      </c>
      <c r="J7044" t="s">
        <v>46</v>
      </c>
      <c r="K7044" t="s">
        <v>35</v>
      </c>
      <c r="L7044" t="str">
        <f>_xlfn.XLOOKUP(Table1[[#This Row],[TeamFavoriteID]],Table2[team_id],Table2[team_name],_xlfn.XLOOKUP(Table1[[#This Row],[TeamFavoriteID]],Table2[team_id_pfr],Table2[team_name],"Even"))</f>
        <v>Green Bay Packers</v>
      </c>
      <c r="M7044">
        <v>-13.5</v>
      </c>
      <c r="N7044">
        <f>IF(Table1[[#This Row],[TeamFavorite]]=Table1[[#This Row],[TeamHome]],Table1[[#This Row],[ScoreAway]]-Table1[[#This Row],[ScoreHome]],Table1[[#This Row],[ScoreHome]]-Table1[[#This Row],[ScoreAway]])</f>
        <v>-6</v>
      </c>
      <c r="O7044">
        <f>IF(Table1[[#This Row],[SpreadActual]]&lt;Table1[[#This Row],[SpreadFavorite]],1,0)</f>
        <v>0</v>
      </c>
      <c r="P7044">
        <v>42</v>
      </c>
      <c r="Q7044" t="s">
        <v>82</v>
      </c>
      <c r="R7044" t="b">
        <v>0</v>
      </c>
      <c r="S7044">
        <v>31</v>
      </c>
      <c r="T7044">
        <v>6</v>
      </c>
      <c r="U7044">
        <v>77</v>
      </c>
    </row>
    <row r="7045" spans="1:22" x14ac:dyDescent="0.2">
      <c r="A7045" s="1">
        <v>36142</v>
      </c>
      <c r="B7045">
        <v>1998</v>
      </c>
      <c r="C7045">
        <f>_xlfn.MAXIFS(Table1[ScheduleWeekWritten],Table1[ScheduleSeason],Table1[[#This Row],[ScheduleSeason]])</f>
        <v>17</v>
      </c>
      <c r="D7045">
        <v>15</v>
      </c>
      <c r="E7045" cm="1">
        <f t="array" ref="E7045">_xlfn.XLOOKUP(Table1[[#This Row],[ScheduleWeekWritten]],Table3[Game],100+Table3[Increase],Table1[[#This Row],[ScheduleWeekWritten]])</f>
        <v>15</v>
      </c>
      <c r="F7045" t="b">
        <v>0</v>
      </c>
      <c r="G7045" t="s">
        <v>140</v>
      </c>
      <c r="H7045">
        <v>39</v>
      </c>
      <c r="I7045">
        <v>26</v>
      </c>
      <c r="J7045" t="s">
        <v>101</v>
      </c>
      <c r="K7045" t="s">
        <v>72</v>
      </c>
      <c r="L7045" t="str">
        <f>_xlfn.XLOOKUP(Table1[[#This Row],[TeamFavoriteID]],Table2[team_id],Table2[team_name],_xlfn.XLOOKUP(Table1[[#This Row],[TeamFavoriteID]],Table2[team_id_pfr],Table2[team_name],"Even"))</f>
        <v>Baltimore Colts</v>
      </c>
      <c r="M7045">
        <v>-4</v>
      </c>
      <c r="N7045">
        <f>IF(Table1[[#This Row],[TeamFavorite]]=Table1[[#This Row],[TeamHome]],Table1[[#This Row],[ScoreAway]]-Table1[[#This Row],[ScoreHome]],Table1[[#This Row],[ScoreHome]]-Table1[[#This Row],[ScoreAway]])</f>
        <v>13</v>
      </c>
      <c r="O7045">
        <f>IF(Table1[[#This Row],[SpreadActual]]&lt;Table1[[#This Row],[SpreadFavorite]],1,0)</f>
        <v>0</v>
      </c>
      <c r="P7045">
        <v>47</v>
      </c>
      <c r="Q7045" t="s">
        <v>141</v>
      </c>
      <c r="R7045" t="b">
        <v>0</v>
      </c>
      <c r="S7045">
        <v>72</v>
      </c>
      <c r="T7045">
        <v>0</v>
      </c>
      <c r="V7045" t="s">
        <v>103</v>
      </c>
    </row>
    <row r="7046" spans="1:22" x14ac:dyDescent="0.2">
      <c r="A7046" s="1">
        <v>36142</v>
      </c>
      <c r="B7046">
        <v>1998</v>
      </c>
      <c r="C7046">
        <f>_xlfn.MAXIFS(Table1[ScheduleWeekWritten],Table1[ScheduleSeason],Table1[[#This Row],[ScheduleSeason]])</f>
        <v>17</v>
      </c>
      <c r="D7046">
        <v>15</v>
      </c>
      <c r="E7046" cm="1">
        <f t="array" ref="E7046">_xlfn.XLOOKUP(Table1[[#This Row],[ScheduleWeekWritten]],Table3[Game],100+Table3[Increase],Table1[[#This Row],[ScheduleWeekWritten]])</f>
        <v>15</v>
      </c>
      <c r="F7046" t="b">
        <v>0</v>
      </c>
      <c r="G7046" t="s">
        <v>154</v>
      </c>
      <c r="H7046">
        <v>13</v>
      </c>
      <c r="I7046">
        <v>16</v>
      </c>
      <c r="J7046" t="s">
        <v>163</v>
      </c>
      <c r="K7046" t="s">
        <v>161</v>
      </c>
      <c r="L7046" t="str">
        <f>_xlfn.XLOOKUP(Table1[[#This Row],[TeamFavoriteID]],Table2[team_id],Table2[team_name],_xlfn.XLOOKUP(Table1[[#This Row],[TeamFavoriteID]],Table2[team_id_pfr],Table2[team_name],"Even"))</f>
        <v>Jacksonville Jaguars</v>
      </c>
      <c r="M7046">
        <v>-4</v>
      </c>
      <c r="N7046">
        <f>IF(Table1[[#This Row],[TeamFavorite]]=Table1[[#This Row],[TeamHome]],Table1[[#This Row],[ScoreAway]]-Table1[[#This Row],[ScoreHome]],Table1[[#This Row],[ScoreHome]]-Table1[[#This Row],[ScoreAway]])</f>
        <v>3</v>
      </c>
      <c r="O7046">
        <f>IF(Table1[[#This Row],[SpreadActual]]&lt;Table1[[#This Row],[SpreadFavorite]],1,0)</f>
        <v>0</v>
      </c>
      <c r="P7046">
        <v>40</v>
      </c>
      <c r="Q7046" t="s">
        <v>155</v>
      </c>
      <c r="R7046" t="b">
        <v>0</v>
      </c>
      <c r="S7046">
        <v>73</v>
      </c>
      <c r="T7046">
        <v>11</v>
      </c>
      <c r="U7046">
        <v>90</v>
      </c>
    </row>
    <row r="7047" spans="1:22" x14ac:dyDescent="0.2">
      <c r="A7047" s="1">
        <v>36142</v>
      </c>
      <c r="B7047">
        <v>1998</v>
      </c>
      <c r="C7047">
        <f>_xlfn.MAXIFS(Table1[ScheduleWeekWritten],Table1[ScheduleSeason],Table1[[#This Row],[ScheduleSeason]])</f>
        <v>17</v>
      </c>
      <c r="D7047">
        <v>15</v>
      </c>
      <c r="E7047" cm="1">
        <f t="array" ref="E7047">_xlfn.XLOOKUP(Table1[[#This Row],[ScheduleWeekWritten]],Table3[Game],100+Table3[Increase],Table1[[#This Row],[ScheduleWeekWritten]])</f>
        <v>15</v>
      </c>
      <c r="F7047" t="b">
        <v>0</v>
      </c>
      <c r="G7047" t="s">
        <v>42</v>
      </c>
      <c r="H7047">
        <v>20</v>
      </c>
      <c r="I7047">
        <v>17</v>
      </c>
      <c r="J7047" t="s">
        <v>67</v>
      </c>
      <c r="K7047" t="s">
        <v>75</v>
      </c>
      <c r="L7047" t="str">
        <f>_xlfn.XLOOKUP(Table1[[#This Row],[TeamFavoriteID]],Table2[team_id],Table2[team_name],_xlfn.XLOOKUP(Table1[[#This Row],[TeamFavoriteID]],Table2[team_id_pfr],Table2[team_name],"Even"))</f>
        <v>Kansas City Chiefs</v>
      </c>
      <c r="M7047">
        <v>-2.5</v>
      </c>
      <c r="N7047">
        <f>IF(Table1[[#This Row],[TeamFavorite]]=Table1[[#This Row],[TeamHome]],Table1[[#This Row],[ScoreAway]]-Table1[[#This Row],[ScoreHome]],Table1[[#This Row],[ScoreHome]]-Table1[[#This Row],[ScoreAway]])</f>
        <v>-3</v>
      </c>
      <c r="O7047">
        <f>IF(Table1[[#This Row],[SpreadActual]]&lt;Table1[[#This Row],[SpreadFavorite]],1,0)</f>
        <v>1</v>
      </c>
      <c r="P7047">
        <v>44</v>
      </c>
      <c r="Q7047" t="s">
        <v>117</v>
      </c>
      <c r="R7047" t="b">
        <v>0</v>
      </c>
      <c r="S7047">
        <v>41</v>
      </c>
      <c r="T7047">
        <v>5</v>
      </c>
      <c r="U7047">
        <v>62</v>
      </c>
    </row>
    <row r="7048" spans="1:22" x14ac:dyDescent="0.2">
      <c r="A7048" s="1">
        <v>36142</v>
      </c>
      <c r="B7048">
        <v>1998</v>
      </c>
      <c r="C7048">
        <f>_xlfn.MAXIFS(Table1[ScheduleWeekWritten],Table1[ScheduleSeason],Table1[[#This Row],[ScheduleSeason]])</f>
        <v>17</v>
      </c>
      <c r="D7048">
        <v>15</v>
      </c>
      <c r="E7048" cm="1">
        <f t="array" ref="E7048">_xlfn.XLOOKUP(Table1[[#This Row],[ScheduleWeekWritten]],Table3[Game],100+Table3[Increase],Table1[[#This Row],[ScheduleWeekWritten]])</f>
        <v>15</v>
      </c>
      <c r="F7048" t="b">
        <v>0</v>
      </c>
      <c r="G7048" t="s">
        <v>19</v>
      </c>
      <c r="H7048">
        <v>16</v>
      </c>
      <c r="I7048">
        <v>21</v>
      </c>
      <c r="J7048" t="s">
        <v>31</v>
      </c>
      <c r="K7048" t="s">
        <v>91</v>
      </c>
      <c r="L7048" t="str">
        <f>_xlfn.XLOOKUP(Table1[[#This Row],[TeamFavoriteID]],Table2[team_id],Table2[team_name],_xlfn.XLOOKUP(Table1[[#This Row],[TeamFavoriteID]],Table2[team_id_pfr],Table2[team_name],"Even"))</f>
        <v>Miami Dolphins</v>
      </c>
      <c r="M7048">
        <v>-3</v>
      </c>
      <c r="N7048">
        <f>IF(Table1[[#This Row],[TeamFavorite]]=Table1[[#This Row],[TeamHome]],Table1[[#This Row],[ScoreAway]]-Table1[[#This Row],[ScoreHome]],Table1[[#This Row],[ScoreHome]]-Table1[[#This Row],[ScoreAway]])</f>
        <v>5</v>
      </c>
      <c r="O7048">
        <f>IF(Table1[[#This Row],[SpreadActual]]&lt;Table1[[#This Row],[SpreadFavorite]],1,0)</f>
        <v>0</v>
      </c>
      <c r="P7048">
        <v>40</v>
      </c>
      <c r="Q7048" t="s">
        <v>143</v>
      </c>
      <c r="R7048" t="b">
        <v>0</v>
      </c>
      <c r="S7048">
        <v>78</v>
      </c>
      <c r="T7048">
        <v>12</v>
      </c>
      <c r="U7048">
        <v>74</v>
      </c>
    </row>
    <row r="7049" spans="1:22" x14ac:dyDescent="0.2">
      <c r="A7049" s="1">
        <v>36142</v>
      </c>
      <c r="B7049">
        <v>1998</v>
      </c>
      <c r="C7049">
        <f>_xlfn.MAXIFS(Table1[ScheduleWeekWritten],Table1[ScheduleSeason],Table1[[#This Row],[ScheduleSeason]])</f>
        <v>17</v>
      </c>
      <c r="D7049">
        <v>15</v>
      </c>
      <c r="E7049" cm="1">
        <f t="array" ref="E7049">_xlfn.XLOOKUP(Table1[[#This Row],[ScheduleWeekWritten]],Table3[Game],100+Table3[Increase],Table1[[#This Row],[ScheduleWeekWritten]])</f>
        <v>15</v>
      </c>
      <c r="F7049" t="b">
        <v>0</v>
      </c>
      <c r="G7049" t="s">
        <v>95</v>
      </c>
      <c r="H7049">
        <v>17</v>
      </c>
      <c r="I7049">
        <v>27</v>
      </c>
      <c r="J7049" t="s">
        <v>38</v>
      </c>
      <c r="K7049" t="s">
        <v>109</v>
      </c>
      <c r="L7049" t="str">
        <f>_xlfn.XLOOKUP(Table1[[#This Row],[TeamFavoriteID]],Table2[team_id],Table2[team_name],_xlfn.XLOOKUP(Table1[[#This Row],[TeamFavoriteID]],Table2[team_id_pfr],Table2[team_name],"Even"))</f>
        <v>Atlanta Falcons</v>
      </c>
      <c r="M7049">
        <v>-4</v>
      </c>
      <c r="N7049">
        <f>IF(Table1[[#This Row],[TeamFavorite]]=Table1[[#This Row],[TeamHome]],Table1[[#This Row],[ScoreAway]]-Table1[[#This Row],[ScoreHome]],Table1[[#This Row],[ScoreHome]]-Table1[[#This Row],[ScoreAway]])</f>
        <v>-10</v>
      </c>
      <c r="O7049">
        <f>IF(Table1[[#This Row],[SpreadActual]]&lt;Table1[[#This Row],[SpreadFavorite]],1,0)</f>
        <v>1</v>
      </c>
      <c r="P7049">
        <v>41.5</v>
      </c>
      <c r="Q7049" t="s">
        <v>124</v>
      </c>
      <c r="R7049" t="b">
        <v>0</v>
      </c>
      <c r="S7049">
        <v>72</v>
      </c>
      <c r="T7049">
        <v>0</v>
      </c>
      <c r="V7049" t="s">
        <v>103</v>
      </c>
    </row>
    <row r="7050" spans="1:22" x14ac:dyDescent="0.2">
      <c r="A7050" s="1">
        <v>36142</v>
      </c>
      <c r="B7050">
        <v>1998</v>
      </c>
      <c r="C7050">
        <f>_xlfn.MAXIFS(Table1[ScheduleWeekWritten],Table1[ScheduleSeason],Table1[[#This Row],[ScheduleSeason]])</f>
        <v>17</v>
      </c>
      <c r="D7050">
        <v>15</v>
      </c>
      <c r="E7050" cm="1">
        <f t="array" ref="E7050">_xlfn.XLOOKUP(Table1[[#This Row],[ScheduleWeekWritten]],Table3[Game],100+Table3[Increase],Table1[[#This Row],[ScheduleWeekWritten]])</f>
        <v>15</v>
      </c>
      <c r="F7050" t="b">
        <v>0</v>
      </c>
      <c r="G7050" t="s">
        <v>50</v>
      </c>
      <c r="H7050">
        <v>20</v>
      </c>
      <c r="I7050">
        <v>16</v>
      </c>
      <c r="J7050" t="s">
        <v>24</v>
      </c>
      <c r="K7050" t="s">
        <v>88</v>
      </c>
      <c r="L7050" t="str">
        <f>_xlfn.XLOOKUP(Table1[[#This Row],[TeamFavoriteID]],Table2[team_id],Table2[team_name],_xlfn.XLOOKUP(Table1[[#This Row],[TeamFavoriteID]],Table2[team_id_pfr],Table2[team_name],"Even"))</f>
        <v>Denver Broncos</v>
      </c>
      <c r="M7050">
        <v>-13</v>
      </c>
      <c r="N7050">
        <f>IF(Table1[[#This Row],[TeamFavorite]]=Table1[[#This Row],[TeamHome]],Table1[[#This Row],[ScoreAway]]-Table1[[#This Row],[ScoreHome]],Table1[[#This Row],[ScoreHome]]-Table1[[#This Row],[ScoreAway]])</f>
        <v>4</v>
      </c>
      <c r="O7050">
        <f>IF(Table1[[#This Row],[SpreadActual]]&lt;Table1[[#This Row],[SpreadFavorite]],1,0)</f>
        <v>0</v>
      </c>
      <c r="P7050">
        <v>45</v>
      </c>
      <c r="Q7050" t="s">
        <v>126</v>
      </c>
      <c r="R7050" t="b">
        <v>0</v>
      </c>
      <c r="S7050">
        <v>44</v>
      </c>
      <c r="T7050">
        <v>8</v>
      </c>
      <c r="U7050">
        <v>56</v>
      </c>
    </row>
    <row r="7051" spans="1:22" x14ac:dyDescent="0.2">
      <c r="A7051" s="1">
        <v>36142</v>
      </c>
      <c r="B7051">
        <v>1998</v>
      </c>
      <c r="C7051">
        <f>_xlfn.MAXIFS(Table1[ScheduleWeekWritten],Table1[ScheduleSeason],Table1[[#This Row],[ScheduleSeason]])</f>
        <v>17</v>
      </c>
      <c r="D7051">
        <v>15</v>
      </c>
      <c r="E7051" cm="1">
        <f t="array" ref="E7051">_xlfn.XLOOKUP(Table1[[#This Row],[ScheduleWeekWritten]],Table3[Game],100+Table3[Increase],Table1[[#This Row],[ScheduleWeekWritten]])</f>
        <v>15</v>
      </c>
      <c r="F7051" t="b">
        <v>0</v>
      </c>
      <c r="G7051" t="s">
        <v>58</v>
      </c>
      <c r="H7051">
        <v>17</v>
      </c>
      <c r="I7051">
        <v>20</v>
      </c>
      <c r="J7051" t="s">
        <v>149</v>
      </c>
      <c r="K7051" t="s">
        <v>59</v>
      </c>
      <c r="L7051" t="str">
        <f>_xlfn.XLOOKUP(Table1[[#This Row],[TeamFavoriteID]],Table2[team_id],Table2[team_name],_xlfn.XLOOKUP(Table1[[#This Row],[TeamFavoriteID]],Table2[team_id_pfr],Table2[team_name],"Even"))</f>
        <v>Arizona Cardinals</v>
      </c>
      <c r="M7051">
        <v>-3</v>
      </c>
      <c r="N7051">
        <f>IF(Table1[[#This Row],[TeamFavorite]]=Table1[[#This Row],[TeamHome]],Table1[[#This Row],[ScoreAway]]-Table1[[#This Row],[ScoreHome]],Table1[[#This Row],[ScoreHome]]-Table1[[#This Row],[ScoreAway]])</f>
        <v>-3</v>
      </c>
      <c r="O7051">
        <f>IF(Table1[[#This Row],[SpreadActual]]&lt;Table1[[#This Row],[SpreadFavorite]],1,0)</f>
        <v>0</v>
      </c>
      <c r="P7051">
        <v>38</v>
      </c>
      <c r="Q7051" t="s">
        <v>112</v>
      </c>
      <c r="R7051" t="b">
        <v>0</v>
      </c>
      <c r="S7051">
        <v>43</v>
      </c>
      <c r="T7051">
        <v>7</v>
      </c>
      <c r="U7051">
        <v>60</v>
      </c>
    </row>
    <row r="7052" spans="1:22" x14ac:dyDescent="0.2">
      <c r="A7052" s="1">
        <v>36142</v>
      </c>
      <c r="B7052">
        <v>1998</v>
      </c>
      <c r="C7052">
        <f>_xlfn.MAXIFS(Table1[ScheduleWeekWritten],Table1[ScheduleSeason],Table1[[#This Row],[ScheduleSeason]])</f>
        <v>17</v>
      </c>
      <c r="D7052">
        <v>15</v>
      </c>
      <c r="E7052" cm="1">
        <f t="array" ref="E7052">_xlfn.XLOOKUP(Table1[[#This Row],[ScheduleWeekWritten]],Table3[Game],100+Table3[Increase],Table1[[#This Row],[ScheduleWeekWritten]])</f>
        <v>15</v>
      </c>
      <c r="F7052" t="b">
        <v>0</v>
      </c>
      <c r="G7052" t="s">
        <v>128</v>
      </c>
      <c r="H7052">
        <v>38</v>
      </c>
      <c r="I7052">
        <v>17</v>
      </c>
      <c r="J7052" t="s">
        <v>27</v>
      </c>
      <c r="K7052" t="s">
        <v>132</v>
      </c>
      <c r="L7052" t="str">
        <f>_xlfn.XLOOKUP(Table1[[#This Row],[TeamFavoriteID]],Table2[team_id],Table2[team_name],_xlfn.XLOOKUP(Table1[[#This Row],[TeamFavoriteID]],Table2[team_id_pfr],Table2[team_name],"Even"))</f>
        <v>Seattle Seahawks</v>
      </c>
      <c r="M7052">
        <v>-7</v>
      </c>
      <c r="N7052">
        <f>IF(Table1[[#This Row],[TeamFavorite]]=Table1[[#This Row],[TeamHome]],Table1[[#This Row],[ScoreAway]]-Table1[[#This Row],[ScoreHome]],Table1[[#This Row],[ScoreHome]]-Table1[[#This Row],[ScoreAway]])</f>
        <v>-21</v>
      </c>
      <c r="O7052">
        <f>IF(Table1[[#This Row],[SpreadActual]]&lt;Table1[[#This Row],[SpreadFavorite]],1,0)</f>
        <v>1</v>
      </c>
      <c r="P7052">
        <v>40.5</v>
      </c>
      <c r="Q7052" t="s">
        <v>129</v>
      </c>
      <c r="R7052" t="b">
        <v>0</v>
      </c>
      <c r="S7052">
        <v>72</v>
      </c>
      <c r="T7052">
        <v>0</v>
      </c>
      <c r="V7052" t="s">
        <v>103</v>
      </c>
    </row>
    <row r="7053" spans="1:22" x14ac:dyDescent="0.2">
      <c r="A7053" s="1">
        <v>36142</v>
      </c>
      <c r="B7053">
        <v>1998</v>
      </c>
      <c r="C7053">
        <f>_xlfn.MAXIFS(Table1[ScheduleWeekWritten],Table1[ScheduleSeason],Table1[[#This Row],[ScheduleSeason]])</f>
        <v>17</v>
      </c>
      <c r="D7053">
        <v>15</v>
      </c>
      <c r="E7053" cm="1">
        <f t="array" ref="E7053">_xlfn.XLOOKUP(Table1[[#This Row],[ScheduleWeekWritten]],Table3[Game],100+Table3[Increase],Table1[[#This Row],[ScheduleWeekWritten]])</f>
        <v>15</v>
      </c>
      <c r="F7053" t="b">
        <v>0</v>
      </c>
      <c r="G7053" t="s">
        <v>153</v>
      </c>
      <c r="H7053">
        <v>32</v>
      </c>
      <c r="I7053">
        <v>18</v>
      </c>
      <c r="J7053" t="s">
        <v>115</v>
      </c>
      <c r="K7053" t="s">
        <v>70</v>
      </c>
      <c r="L7053" t="str">
        <f>_xlfn.XLOOKUP(Table1[[#This Row],[TeamFavoriteID]],Table2[team_id],Table2[team_name],_xlfn.XLOOKUP(Table1[[#This Row],[TeamFavoriteID]],Table2[team_id_pfr],Table2[team_name],"Even"))</f>
        <v>Boston Patriots</v>
      </c>
      <c r="M7053">
        <v>-7</v>
      </c>
      <c r="N7053">
        <f>IF(Table1[[#This Row],[TeamFavorite]]=Table1[[#This Row],[TeamHome]],Table1[[#This Row],[ScoreAway]]-Table1[[#This Row],[ScoreHome]],Table1[[#This Row],[ScoreHome]]-Table1[[#This Row],[ScoreAway]])</f>
        <v>14</v>
      </c>
      <c r="O7053">
        <f>IF(Table1[[#This Row],[SpreadActual]]&lt;Table1[[#This Row],[SpreadFavorite]],1,0)</f>
        <v>0</v>
      </c>
      <c r="P7053">
        <v>40</v>
      </c>
      <c r="Q7053" t="s">
        <v>157</v>
      </c>
      <c r="R7053" t="b">
        <v>0</v>
      </c>
      <c r="S7053">
        <v>72</v>
      </c>
      <c r="T7053">
        <v>0</v>
      </c>
      <c r="V7053" t="s">
        <v>103</v>
      </c>
    </row>
    <row r="7054" spans="1:22" x14ac:dyDescent="0.2">
      <c r="A7054" s="1">
        <v>36142</v>
      </c>
      <c r="B7054">
        <v>1998</v>
      </c>
      <c r="C7054">
        <f>_xlfn.MAXIFS(Table1[ScheduleWeekWritten],Table1[ScheduleSeason],Table1[[#This Row],[ScheduleSeason]])</f>
        <v>17</v>
      </c>
      <c r="D7054">
        <v>15</v>
      </c>
      <c r="E7054" cm="1">
        <f t="array" ref="E7054">_xlfn.XLOOKUP(Table1[[#This Row],[ScheduleWeekWritten]],Table3[Game],100+Table3[Increase],Table1[[#This Row],[ScheduleWeekWritten]])</f>
        <v>15</v>
      </c>
      <c r="F7054" t="b">
        <v>0</v>
      </c>
      <c r="G7054" t="s">
        <v>127</v>
      </c>
      <c r="H7054">
        <v>16</v>
      </c>
      <c r="I7054">
        <v>3</v>
      </c>
      <c r="J7054" t="s">
        <v>49</v>
      </c>
      <c r="K7054" t="s">
        <v>133</v>
      </c>
      <c r="L7054" t="str">
        <f>_xlfn.XLOOKUP(Table1[[#This Row],[TeamFavoriteID]],Table2[team_id],Table2[team_name],_xlfn.XLOOKUP(Table1[[#This Row],[TeamFavoriteID]],Table2[team_id_pfr],Table2[team_name],"Even"))</f>
        <v>Tampa Bay Buccaneers</v>
      </c>
      <c r="M7054">
        <v>-3</v>
      </c>
      <c r="N7054">
        <f>IF(Table1[[#This Row],[TeamFavorite]]=Table1[[#This Row],[TeamHome]],Table1[[#This Row],[ScoreAway]]-Table1[[#This Row],[ScoreHome]],Table1[[#This Row],[ScoreHome]]-Table1[[#This Row],[ScoreAway]])</f>
        <v>-13</v>
      </c>
      <c r="O7054">
        <f>IF(Table1[[#This Row],[SpreadActual]]&lt;Table1[[#This Row],[SpreadFavorite]],1,0)</f>
        <v>1</v>
      </c>
      <c r="P7054">
        <v>37.5</v>
      </c>
      <c r="Q7054" t="s">
        <v>168</v>
      </c>
      <c r="R7054" t="b">
        <v>0</v>
      </c>
      <c r="S7054">
        <v>74</v>
      </c>
      <c r="T7054">
        <v>10</v>
      </c>
      <c r="U7054">
        <v>94</v>
      </c>
    </row>
    <row r="7055" spans="1:22" x14ac:dyDescent="0.2">
      <c r="A7055" s="1">
        <v>36143</v>
      </c>
      <c r="B7055">
        <v>1998</v>
      </c>
      <c r="C7055">
        <f>_xlfn.MAXIFS(Table1[ScheduleWeekWritten],Table1[ScheduleSeason],Table1[[#This Row],[ScheduleSeason]])</f>
        <v>17</v>
      </c>
      <c r="D7055">
        <v>15</v>
      </c>
      <c r="E7055" cm="1">
        <f t="array" ref="E7055">_xlfn.XLOOKUP(Table1[[#This Row],[ScheduleWeekWritten]],Table3[Game],100+Table3[Increase],Table1[[#This Row],[ScheduleWeekWritten]])</f>
        <v>15</v>
      </c>
      <c r="F7055" t="b">
        <v>0</v>
      </c>
      <c r="G7055" t="s">
        <v>53</v>
      </c>
      <c r="H7055">
        <v>35</v>
      </c>
      <c r="I7055">
        <v>13</v>
      </c>
      <c r="J7055" t="s">
        <v>45</v>
      </c>
      <c r="K7055" t="s">
        <v>87</v>
      </c>
      <c r="L7055" t="str">
        <f>_xlfn.XLOOKUP(Table1[[#This Row],[TeamFavoriteID]],Table2[team_id],Table2[team_name],_xlfn.XLOOKUP(Table1[[#This Row],[TeamFavoriteID]],Table2[team_id_pfr],Table2[team_name],"Even"))</f>
        <v>San Francisco 49ers</v>
      </c>
      <c r="M7055">
        <v>-10</v>
      </c>
      <c r="N7055">
        <f>IF(Table1[[#This Row],[TeamFavorite]]=Table1[[#This Row],[TeamHome]],Table1[[#This Row],[ScoreAway]]-Table1[[#This Row],[ScoreHome]],Table1[[#This Row],[ScoreHome]]-Table1[[#This Row],[ScoreAway]])</f>
        <v>-22</v>
      </c>
      <c r="O7055">
        <f>IF(Table1[[#This Row],[SpreadActual]]&lt;Table1[[#This Row],[SpreadFavorite]],1,0)</f>
        <v>1</v>
      </c>
      <c r="P7055">
        <v>48</v>
      </c>
      <c r="Q7055" t="s">
        <v>118</v>
      </c>
      <c r="R7055" t="b">
        <v>0</v>
      </c>
      <c r="S7055">
        <v>51</v>
      </c>
      <c r="T7055">
        <v>14</v>
      </c>
      <c r="U7055">
        <v>81</v>
      </c>
    </row>
    <row r="7056" spans="1:22" x14ac:dyDescent="0.2">
      <c r="A7056" s="1">
        <v>36148</v>
      </c>
      <c r="B7056">
        <v>1998</v>
      </c>
      <c r="C7056">
        <f>_xlfn.MAXIFS(Table1[ScheduleWeekWritten],Table1[ScheduleSeason],Table1[[#This Row],[ScheduleSeason]])</f>
        <v>17</v>
      </c>
      <c r="D7056">
        <v>16</v>
      </c>
      <c r="E7056" cm="1">
        <f t="array" ref="E7056">_xlfn.XLOOKUP(Table1[[#This Row],[ScheduleWeekWritten]],Table3[Game],100+Table3[Increase],Table1[[#This Row],[ScheduleWeekWritten]])</f>
        <v>16</v>
      </c>
      <c r="F7056" t="b">
        <v>0</v>
      </c>
      <c r="G7056" t="s">
        <v>28</v>
      </c>
      <c r="H7056">
        <v>10</v>
      </c>
      <c r="I7056">
        <v>17</v>
      </c>
      <c r="J7056" t="s">
        <v>31</v>
      </c>
      <c r="K7056" t="s">
        <v>43</v>
      </c>
      <c r="L7056" t="str">
        <f>_xlfn.XLOOKUP(Table1[[#This Row],[TeamFavoriteID]],Table2[team_id],Table2[team_name],_xlfn.XLOOKUP(Table1[[#This Row],[TeamFavoriteID]],Table2[team_id_pfr],Table2[team_name],"Even"))</f>
        <v>Buffalo Bills</v>
      </c>
      <c r="M7056">
        <v>-2.5</v>
      </c>
      <c r="N7056">
        <f>IF(Table1[[#This Row],[TeamFavorite]]=Table1[[#This Row],[TeamHome]],Table1[[#This Row],[ScoreAway]]-Table1[[#This Row],[ScoreHome]],Table1[[#This Row],[ScoreHome]]-Table1[[#This Row],[ScoreAway]])</f>
        <v>7</v>
      </c>
      <c r="O7056">
        <f>IF(Table1[[#This Row],[SpreadActual]]&lt;Table1[[#This Row],[SpreadFavorite]],1,0)</f>
        <v>0</v>
      </c>
      <c r="P7056">
        <v>43</v>
      </c>
      <c r="Q7056" t="s">
        <v>123</v>
      </c>
      <c r="R7056" t="b">
        <v>0</v>
      </c>
      <c r="S7056">
        <v>39</v>
      </c>
      <c r="T7056">
        <v>20</v>
      </c>
      <c r="U7056">
        <v>71</v>
      </c>
    </row>
    <row r="7057" spans="1:22" x14ac:dyDescent="0.2">
      <c r="A7057" s="1">
        <v>36148</v>
      </c>
      <c r="B7057">
        <v>1998</v>
      </c>
      <c r="C7057">
        <f>_xlfn.MAXIFS(Table1[ScheduleWeekWritten],Table1[ScheduleSeason],Table1[[#This Row],[ScheduleSeason]])</f>
        <v>17</v>
      </c>
      <c r="D7057">
        <v>16</v>
      </c>
      <c r="E7057" cm="1">
        <f t="array" ref="E7057">_xlfn.XLOOKUP(Table1[[#This Row],[ScheduleWeekWritten]],Table3[Game],100+Table3[Increase],Table1[[#This Row],[ScheduleWeekWritten]])</f>
        <v>16</v>
      </c>
      <c r="F7057" t="b">
        <v>0</v>
      </c>
      <c r="G7057" t="s">
        <v>61</v>
      </c>
      <c r="H7057">
        <v>20</v>
      </c>
      <c r="I7057">
        <v>16</v>
      </c>
      <c r="J7057" t="s">
        <v>127</v>
      </c>
      <c r="K7057" t="s">
        <v>133</v>
      </c>
      <c r="L7057" t="str">
        <f>_xlfn.XLOOKUP(Table1[[#This Row],[TeamFavoriteID]],Table2[team_id],Table2[team_name],_xlfn.XLOOKUP(Table1[[#This Row],[TeamFavoriteID]],Table2[team_id_pfr],Table2[team_name],"Even"))</f>
        <v>Tampa Bay Buccaneers</v>
      </c>
      <c r="M7057">
        <v>-3</v>
      </c>
      <c r="N7057">
        <f>IF(Table1[[#This Row],[TeamFavorite]]=Table1[[#This Row],[TeamHome]],Table1[[#This Row],[ScoreAway]]-Table1[[#This Row],[ScoreHome]],Table1[[#This Row],[ScoreHome]]-Table1[[#This Row],[ScoreAway]])</f>
        <v>4</v>
      </c>
      <c r="O7057">
        <f>IF(Table1[[#This Row],[SpreadActual]]&lt;Table1[[#This Row],[SpreadFavorite]],1,0)</f>
        <v>0</v>
      </c>
      <c r="P7057">
        <v>41</v>
      </c>
      <c r="Q7057" t="s">
        <v>165</v>
      </c>
      <c r="R7057" t="b">
        <v>0</v>
      </c>
      <c r="S7057">
        <v>44</v>
      </c>
      <c r="T7057">
        <v>16</v>
      </c>
      <c r="U7057">
        <v>47</v>
      </c>
    </row>
    <row r="7058" spans="1:22" x14ac:dyDescent="0.2">
      <c r="A7058" s="1">
        <v>36149</v>
      </c>
      <c r="B7058">
        <v>1998</v>
      </c>
      <c r="C7058">
        <f>_xlfn.MAXIFS(Table1[ScheduleWeekWritten],Table1[ScheduleSeason],Table1[[#This Row],[ScheduleSeason]])</f>
        <v>17</v>
      </c>
      <c r="D7058">
        <v>16</v>
      </c>
      <c r="E7058" cm="1">
        <f t="array" ref="E7058">_xlfn.XLOOKUP(Table1[[#This Row],[ScheduleWeekWritten]],Table3[Game],100+Table3[Increase],Table1[[#This Row],[ScheduleWeekWritten]])</f>
        <v>16</v>
      </c>
      <c r="F7058" t="b">
        <v>0</v>
      </c>
      <c r="G7058" t="s">
        <v>149</v>
      </c>
      <c r="H7058">
        <v>19</v>
      </c>
      <c r="I7058">
        <v>17</v>
      </c>
      <c r="J7058" t="s">
        <v>95</v>
      </c>
      <c r="K7058" t="s">
        <v>59</v>
      </c>
      <c r="L7058" t="str">
        <f>_xlfn.XLOOKUP(Table1[[#This Row],[TeamFavoriteID]],Table2[team_id],Table2[team_name],_xlfn.XLOOKUP(Table1[[#This Row],[TeamFavoriteID]],Table2[team_id_pfr],Table2[team_name],"Even"))</f>
        <v>Arizona Cardinals</v>
      </c>
      <c r="M7058">
        <v>-3.5</v>
      </c>
      <c r="N7058">
        <f>IF(Table1[[#This Row],[TeamFavorite]]=Table1[[#This Row],[TeamHome]],Table1[[#This Row],[ScoreAway]]-Table1[[#This Row],[ScoreHome]],Table1[[#This Row],[ScoreHome]]-Table1[[#This Row],[ScoreAway]])</f>
        <v>-2</v>
      </c>
      <c r="O7058">
        <f>IF(Table1[[#This Row],[SpreadActual]]&lt;Table1[[#This Row],[SpreadFavorite]],1,0)</f>
        <v>0</v>
      </c>
      <c r="P7058">
        <v>41.5</v>
      </c>
      <c r="Q7058" t="s">
        <v>150</v>
      </c>
      <c r="R7058" t="b">
        <v>0</v>
      </c>
      <c r="S7058">
        <v>57</v>
      </c>
      <c r="T7058">
        <v>6</v>
      </c>
      <c r="U7058">
        <v>63</v>
      </c>
    </row>
    <row r="7059" spans="1:22" x14ac:dyDescent="0.2">
      <c r="A7059" s="1">
        <v>36149</v>
      </c>
      <c r="B7059">
        <v>1998</v>
      </c>
      <c r="C7059">
        <f>_xlfn.MAXIFS(Table1[ScheduleWeekWritten],Table1[ScheduleSeason],Table1[[#This Row],[ScheduleSeason]])</f>
        <v>17</v>
      </c>
      <c r="D7059">
        <v>16</v>
      </c>
      <c r="E7059" cm="1">
        <f t="array" ref="E7059">_xlfn.XLOOKUP(Table1[[#This Row],[ScheduleWeekWritten]],Table3[Game],100+Table3[Increase],Table1[[#This Row],[ScheduleWeekWritten]])</f>
        <v>16</v>
      </c>
      <c r="F7059" t="b">
        <v>0</v>
      </c>
      <c r="G7059" t="s">
        <v>152</v>
      </c>
      <c r="H7059">
        <v>20</v>
      </c>
      <c r="I7059">
        <v>13</v>
      </c>
      <c r="J7059" t="s">
        <v>153</v>
      </c>
      <c r="K7059" t="s">
        <v>162</v>
      </c>
      <c r="L7059" t="str">
        <f>_xlfn.XLOOKUP(Table1[[#This Row],[TeamFavoriteID]],Table2[team_id],Table2[team_name],_xlfn.XLOOKUP(Table1[[#This Row],[TeamFavoriteID]],Table2[team_id_pfr],Table2[team_name],"Even"))</f>
        <v>Carolina Panthers</v>
      </c>
      <c r="M7059">
        <v>-3</v>
      </c>
      <c r="N7059">
        <f>IF(Table1[[#This Row],[TeamFavorite]]=Table1[[#This Row],[TeamHome]],Table1[[#This Row],[ScoreAway]]-Table1[[#This Row],[ScoreHome]],Table1[[#This Row],[ScoreHome]]-Table1[[#This Row],[ScoreAway]])</f>
        <v>-7</v>
      </c>
      <c r="O7059">
        <f>IF(Table1[[#This Row],[SpreadActual]]&lt;Table1[[#This Row],[SpreadFavorite]],1,0)</f>
        <v>1</v>
      </c>
      <c r="P7059">
        <v>44.5</v>
      </c>
      <c r="Q7059" t="s">
        <v>160</v>
      </c>
      <c r="R7059" t="b">
        <v>0</v>
      </c>
      <c r="S7059">
        <v>48</v>
      </c>
      <c r="T7059">
        <v>3</v>
      </c>
      <c r="U7059">
        <v>97</v>
      </c>
    </row>
    <row r="7060" spans="1:22" x14ac:dyDescent="0.2">
      <c r="A7060" s="1">
        <v>36149</v>
      </c>
      <c r="B7060">
        <v>1998</v>
      </c>
      <c r="C7060">
        <f>_xlfn.MAXIFS(Table1[ScheduleWeekWritten],Table1[ScheduleSeason],Table1[[#This Row],[ScheduleSeason]])</f>
        <v>17</v>
      </c>
      <c r="D7060">
        <v>16</v>
      </c>
      <c r="E7060" cm="1">
        <f t="array" ref="E7060">_xlfn.XLOOKUP(Table1[[#This Row],[ScheduleWeekWritten]],Table3[Game],100+Table3[Increase],Table1[[#This Row],[ScheduleWeekWritten]])</f>
        <v>16</v>
      </c>
      <c r="F7060" t="b">
        <v>0</v>
      </c>
      <c r="G7060" t="s">
        <v>46</v>
      </c>
      <c r="H7060">
        <v>24</v>
      </c>
      <c r="I7060">
        <v>3</v>
      </c>
      <c r="J7060" t="s">
        <v>158</v>
      </c>
      <c r="K7060" t="s">
        <v>89</v>
      </c>
      <c r="L7060" t="str">
        <f>_xlfn.XLOOKUP(Table1[[#This Row],[TeamFavoriteID]],Table2[team_id],Table2[team_name],_xlfn.XLOOKUP(Table1[[#This Row],[TeamFavoriteID]],Table2[team_id_pfr],Table2[team_name],"Even"))</f>
        <v>Even</v>
      </c>
      <c r="M7060">
        <v>0</v>
      </c>
      <c r="N7060">
        <f>IF(Table1[[#This Row],[TeamFavorite]]=Table1[[#This Row],[TeamHome]],Table1[[#This Row],[ScoreAway]]-Table1[[#This Row],[ScoreHome]],Table1[[#This Row],[ScoreHome]]-Table1[[#This Row],[ScoreAway]])</f>
        <v>21</v>
      </c>
      <c r="O7060">
        <f>IF(Table1[[#This Row],[SpreadActual]]&lt;Table1[[#This Row],[SpreadFavorite]],1,0)</f>
        <v>0</v>
      </c>
      <c r="P7060">
        <v>37</v>
      </c>
      <c r="Q7060" t="s">
        <v>114</v>
      </c>
      <c r="R7060" t="b">
        <v>0</v>
      </c>
      <c r="S7060">
        <v>32</v>
      </c>
      <c r="T7060">
        <v>7</v>
      </c>
      <c r="U7060">
        <v>73</v>
      </c>
    </row>
    <row r="7061" spans="1:22" x14ac:dyDescent="0.2">
      <c r="A7061" s="1">
        <v>36149</v>
      </c>
      <c r="B7061">
        <v>1998</v>
      </c>
      <c r="C7061">
        <f>_xlfn.MAXIFS(Table1[ScheduleWeekWritten],Table1[ScheduleSeason],Table1[[#This Row],[ScheduleSeason]])</f>
        <v>17</v>
      </c>
      <c r="D7061">
        <v>16</v>
      </c>
      <c r="E7061" cm="1">
        <f t="array" ref="E7061">_xlfn.XLOOKUP(Table1[[#This Row],[ScheduleWeekWritten]],Table3[Game],100+Table3[Increase],Table1[[#This Row],[ScheduleWeekWritten]])</f>
        <v>16</v>
      </c>
      <c r="F7061" t="b">
        <v>0</v>
      </c>
      <c r="G7061" t="s">
        <v>67</v>
      </c>
      <c r="H7061">
        <v>13</v>
      </c>
      <c r="I7061">
        <v>9</v>
      </c>
      <c r="J7061" t="s">
        <v>58</v>
      </c>
      <c r="K7061" t="s">
        <v>68</v>
      </c>
      <c r="L7061" t="str">
        <f>_xlfn.XLOOKUP(Table1[[#This Row],[TeamFavoriteID]],Table2[team_id],Table2[team_name],_xlfn.XLOOKUP(Table1[[#This Row],[TeamFavoriteID]],Table2[team_id_pfr],Table2[team_name],"Even"))</f>
        <v>Dallas Cowboys</v>
      </c>
      <c r="M7061">
        <v>-10.5</v>
      </c>
      <c r="N7061">
        <f>IF(Table1[[#This Row],[TeamFavorite]]=Table1[[#This Row],[TeamHome]],Table1[[#This Row],[ScoreAway]]-Table1[[#This Row],[ScoreHome]],Table1[[#This Row],[ScoreHome]]-Table1[[#This Row],[ScoreAway]])</f>
        <v>-4</v>
      </c>
      <c r="O7061">
        <f>IF(Table1[[#This Row],[SpreadActual]]&lt;Table1[[#This Row],[SpreadFavorite]],1,0)</f>
        <v>0</v>
      </c>
      <c r="P7061">
        <v>37</v>
      </c>
      <c r="Q7061" t="s">
        <v>119</v>
      </c>
      <c r="R7061" t="b">
        <v>0</v>
      </c>
      <c r="S7061">
        <v>44</v>
      </c>
      <c r="T7061">
        <v>8</v>
      </c>
      <c r="U7061">
        <v>98</v>
      </c>
    </row>
    <row r="7062" spans="1:22" x14ac:dyDescent="0.2">
      <c r="A7062" s="1">
        <v>36149</v>
      </c>
      <c r="B7062">
        <v>1998</v>
      </c>
      <c r="C7062">
        <f>_xlfn.MAXIFS(Table1[ScheduleWeekWritten],Table1[ScheduleSeason],Table1[[#This Row],[ScheduleSeason]])</f>
        <v>17</v>
      </c>
      <c r="D7062">
        <v>16</v>
      </c>
      <c r="E7062" cm="1">
        <f t="array" ref="E7062">_xlfn.XLOOKUP(Table1[[#This Row],[ScheduleWeekWritten]],Table3[Game],100+Table3[Increase],Table1[[#This Row],[ScheduleWeekWritten]])</f>
        <v>16</v>
      </c>
      <c r="F7062" t="b">
        <v>0</v>
      </c>
      <c r="G7062" t="s">
        <v>45</v>
      </c>
      <c r="H7062">
        <v>17</v>
      </c>
      <c r="I7062">
        <v>24</v>
      </c>
      <c r="J7062" t="s">
        <v>38</v>
      </c>
      <c r="K7062" t="s">
        <v>109</v>
      </c>
      <c r="L7062" t="str">
        <f>_xlfn.XLOOKUP(Table1[[#This Row],[TeamFavoriteID]],Table2[team_id],Table2[team_name],_xlfn.XLOOKUP(Table1[[#This Row],[TeamFavoriteID]],Table2[team_id_pfr],Table2[team_name],"Even"))</f>
        <v>Atlanta Falcons</v>
      </c>
      <c r="M7062">
        <v>-6.5</v>
      </c>
      <c r="N7062">
        <f>IF(Table1[[#This Row],[TeamFavorite]]=Table1[[#This Row],[TeamHome]],Table1[[#This Row],[ScoreAway]]-Table1[[#This Row],[ScoreHome]],Table1[[#This Row],[ScoreHome]]-Table1[[#This Row],[ScoreAway]])</f>
        <v>-7</v>
      </c>
      <c r="O7062">
        <f>IF(Table1[[#This Row],[SpreadActual]]&lt;Table1[[#This Row],[SpreadFavorite]],1,0)</f>
        <v>1</v>
      </c>
      <c r="P7062">
        <v>45</v>
      </c>
      <c r="Q7062" t="s">
        <v>125</v>
      </c>
      <c r="R7062" t="b">
        <v>0</v>
      </c>
      <c r="S7062">
        <v>72</v>
      </c>
      <c r="T7062">
        <v>0</v>
      </c>
      <c r="V7062" t="s">
        <v>103</v>
      </c>
    </row>
    <row r="7063" spans="1:22" x14ac:dyDescent="0.2">
      <c r="A7063" s="1">
        <v>36149</v>
      </c>
      <c r="B7063">
        <v>1998</v>
      </c>
      <c r="C7063">
        <f>_xlfn.MAXIFS(Table1[ScheduleWeekWritten],Table1[ScheduleSeason],Table1[[#This Row],[ScheduleSeason]])</f>
        <v>17</v>
      </c>
      <c r="D7063">
        <v>16</v>
      </c>
      <c r="E7063" cm="1">
        <f t="array" ref="E7063">_xlfn.XLOOKUP(Table1[[#This Row],[ScheduleWeekWritten]],Table3[Game],100+Table3[Increase],Table1[[#This Row],[ScheduleWeekWritten]])</f>
        <v>16</v>
      </c>
      <c r="F7063" t="b">
        <v>0</v>
      </c>
      <c r="G7063" t="s">
        <v>33</v>
      </c>
      <c r="H7063">
        <v>30</v>
      </c>
      <c r="I7063">
        <v>22</v>
      </c>
      <c r="J7063" t="s">
        <v>163</v>
      </c>
      <c r="K7063" t="s">
        <v>35</v>
      </c>
      <c r="L7063" t="str">
        <f>_xlfn.XLOOKUP(Table1[[#This Row],[TeamFavoriteID]],Table2[team_id],Table2[team_name],_xlfn.XLOOKUP(Table1[[#This Row],[TeamFavoriteID]],Table2[team_id_pfr],Table2[team_name],"Even"))</f>
        <v>Green Bay Packers</v>
      </c>
      <c r="M7063">
        <v>-6.5</v>
      </c>
      <c r="N7063">
        <f>IF(Table1[[#This Row],[TeamFavorite]]=Table1[[#This Row],[TeamHome]],Table1[[#This Row],[ScoreAway]]-Table1[[#This Row],[ScoreHome]],Table1[[#This Row],[ScoreHome]]-Table1[[#This Row],[ScoreAway]])</f>
        <v>-8</v>
      </c>
      <c r="O7063">
        <f>IF(Table1[[#This Row],[SpreadActual]]&lt;Table1[[#This Row],[SpreadFavorite]],1,0)</f>
        <v>1</v>
      </c>
      <c r="P7063">
        <v>41.5</v>
      </c>
      <c r="Q7063" t="s">
        <v>82</v>
      </c>
      <c r="R7063" t="b">
        <v>0</v>
      </c>
      <c r="S7063">
        <v>25</v>
      </c>
      <c r="T7063">
        <v>11</v>
      </c>
      <c r="U7063">
        <v>75</v>
      </c>
    </row>
    <row r="7064" spans="1:22" x14ac:dyDescent="0.2">
      <c r="A7064" s="1">
        <v>36149</v>
      </c>
      <c r="B7064">
        <v>1998</v>
      </c>
      <c r="C7064">
        <f>_xlfn.MAXIFS(Table1[ScheduleWeekWritten],Table1[ScheduleSeason],Table1[[#This Row],[ScheduleSeason]])</f>
        <v>17</v>
      </c>
      <c r="D7064">
        <v>16</v>
      </c>
      <c r="E7064" cm="1">
        <f t="array" ref="E7064">_xlfn.XLOOKUP(Table1[[#This Row],[ScheduleWeekWritten]],Table3[Game],100+Table3[Increase],Table1[[#This Row],[ScheduleWeekWritten]])</f>
        <v>16</v>
      </c>
      <c r="F7064" t="b">
        <v>0</v>
      </c>
      <c r="G7064" t="s">
        <v>54</v>
      </c>
      <c r="H7064">
        <v>50</v>
      </c>
      <c r="I7064">
        <v>10</v>
      </c>
      <c r="J7064" t="s">
        <v>154</v>
      </c>
      <c r="K7064" t="s">
        <v>55</v>
      </c>
      <c r="L7064" t="str">
        <f>_xlfn.XLOOKUP(Table1[[#This Row],[TeamFavoriteID]],Table2[team_id],Table2[team_name],_xlfn.XLOOKUP(Table1[[#This Row],[TeamFavoriteID]],Table2[team_id_pfr],Table2[team_name],"Even"))</f>
        <v>Minnesota Vikings</v>
      </c>
      <c r="M7064">
        <v>-13.5</v>
      </c>
      <c r="N7064">
        <f>IF(Table1[[#This Row],[TeamFavorite]]=Table1[[#This Row],[TeamHome]],Table1[[#This Row],[ScoreAway]]-Table1[[#This Row],[ScoreHome]],Table1[[#This Row],[ScoreHome]]-Table1[[#This Row],[ScoreAway]])</f>
        <v>-40</v>
      </c>
      <c r="O7064">
        <f>IF(Table1[[#This Row],[SpreadActual]]&lt;Table1[[#This Row],[SpreadFavorite]],1,0)</f>
        <v>1</v>
      </c>
      <c r="P7064">
        <v>48</v>
      </c>
      <c r="Q7064" t="s">
        <v>137</v>
      </c>
      <c r="R7064" t="b">
        <v>0</v>
      </c>
      <c r="S7064">
        <v>72</v>
      </c>
      <c r="T7064">
        <v>0</v>
      </c>
      <c r="V7064" t="s">
        <v>103</v>
      </c>
    </row>
    <row r="7065" spans="1:22" x14ac:dyDescent="0.2">
      <c r="A7065" s="1">
        <v>36149</v>
      </c>
      <c r="B7065">
        <v>1998</v>
      </c>
      <c r="C7065">
        <f>_xlfn.MAXIFS(Table1[ScheduleWeekWritten],Table1[ScheduleSeason],Table1[[#This Row],[ScheduleSeason]])</f>
        <v>17</v>
      </c>
      <c r="D7065">
        <v>16</v>
      </c>
      <c r="E7065" cm="1">
        <f t="array" ref="E7065">_xlfn.XLOOKUP(Table1[[#This Row],[ScheduleWeekWritten]],Table3[Game],100+Table3[Increase],Table1[[#This Row],[ScheduleWeekWritten]])</f>
        <v>16</v>
      </c>
      <c r="F7065" t="b">
        <v>0</v>
      </c>
      <c r="G7065" t="s">
        <v>115</v>
      </c>
      <c r="H7065">
        <v>24</v>
      </c>
      <c r="I7065">
        <v>21</v>
      </c>
      <c r="J7065" t="s">
        <v>53</v>
      </c>
      <c r="K7065" t="s">
        <v>87</v>
      </c>
      <c r="L7065" t="str">
        <f>_xlfn.XLOOKUP(Table1[[#This Row],[TeamFavoriteID]],Table2[team_id],Table2[team_name],_xlfn.XLOOKUP(Table1[[#This Row],[TeamFavoriteID]],Table2[team_id_pfr],Table2[team_name],"Even"))</f>
        <v>San Francisco 49ers</v>
      </c>
      <c r="M7065">
        <v>-7</v>
      </c>
      <c r="N7065">
        <f>IF(Table1[[#This Row],[TeamFavorite]]=Table1[[#This Row],[TeamHome]],Table1[[#This Row],[ScoreAway]]-Table1[[#This Row],[ScoreHome]],Table1[[#This Row],[ScoreHome]]-Table1[[#This Row],[ScoreAway]])</f>
        <v>3</v>
      </c>
      <c r="O7065">
        <f>IF(Table1[[#This Row],[SpreadActual]]&lt;Table1[[#This Row],[SpreadFavorite]],1,0)</f>
        <v>0</v>
      </c>
      <c r="P7065">
        <v>44</v>
      </c>
      <c r="Q7065" t="s">
        <v>116</v>
      </c>
      <c r="R7065" t="b">
        <v>0</v>
      </c>
      <c r="S7065">
        <v>46</v>
      </c>
      <c r="T7065">
        <v>12</v>
      </c>
      <c r="U7065">
        <v>69</v>
      </c>
    </row>
    <row r="7066" spans="1:22" x14ac:dyDescent="0.2">
      <c r="A7066" s="1">
        <v>36149</v>
      </c>
      <c r="B7066">
        <v>1998</v>
      </c>
      <c r="C7066">
        <f>_xlfn.MAXIFS(Table1[ScheduleWeekWritten],Table1[ScheduleSeason],Table1[[#This Row],[ScheduleSeason]])</f>
        <v>17</v>
      </c>
      <c r="D7066">
        <v>16</v>
      </c>
      <c r="E7066" cm="1">
        <f t="array" ref="E7066">_xlfn.XLOOKUP(Table1[[#This Row],[ScheduleWeekWritten]],Table3[Game],100+Table3[Increase],Table1[[#This Row],[ScheduleWeekWritten]])</f>
        <v>16</v>
      </c>
      <c r="F7066" t="b">
        <v>0</v>
      </c>
      <c r="G7066" t="s">
        <v>50</v>
      </c>
      <c r="H7066">
        <v>28</v>
      </c>
      <c r="I7066">
        <v>7</v>
      </c>
      <c r="J7066" t="s">
        <v>42</v>
      </c>
      <c r="K7066" t="s">
        <v>90</v>
      </c>
      <c r="L7066" t="str">
        <f>_xlfn.XLOOKUP(Table1[[#This Row],[TeamFavoriteID]],Table2[team_id],Table2[team_name],_xlfn.XLOOKUP(Table1[[#This Row],[TeamFavoriteID]],Table2[team_id_pfr],Table2[team_name],"Even"))</f>
        <v>New York Giants</v>
      </c>
      <c r="M7066">
        <v>-1.5</v>
      </c>
      <c r="N7066">
        <f>IF(Table1[[#This Row],[TeamFavorite]]=Table1[[#This Row],[TeamHome]],Table1[[#This Row],[ScoreAway]]-Table1[[#This Row],[ScoreHome]],Table1[[#This Row],[ScoreHome]]-Table1[[#This Row],[ScoreAway]])</f>
        <v>-21</v>
      </c>
      <c r="O7066">
        <f>IF(Table1[[#This Row],[SpreadActual]]&lt;Table1[[#This Row],[SpreadFavorite]],1,0)</f>
        <v>1</v>
      </c>
      <c r="P7066">
        <v>38</v>
      </c>
      <c r="Q7066" t="s">
        <v>126</v>
      </c>
      <c r="R7066" t="b">
        <v>0</v>
      </c>
      <c r="S7066">
        <v>49</v>
      </c>
      <c r="T7066">
        <v>9</v>
      </c>
      <c r="U7066">
        <v>59</v>
      </c>
    </row>
    <row r="7067" spans="1:22" x14ac:dyDescent="0.2">
      <c r="A7067" s="1">
        <v>36149</v>
      </c>
      <c r="B7067">
        <v>1998</v>
      </c>
      <c r="C7067">
        <f>_xlfn.MAXIFS(Table1[ScheduleWeekWritten],Table1[ScheduleSeason],Table1[[#This Row],[ScheduleSeason]])</f>
        <v>17</v>
      </c>
      <c r="D7067">
        <v>16</v>
      </c>
      <c r="E7067" cm="1">
        <f t="array" ref="E7067">_xlfn.XLOOKUP(Table1[[#This Row],[ScheduleWeekWritten]],Table3[Game],100+Table3[Increase],Table1[[#This Row],[ScheduleWeekWritten]])</f>
        <v>16</v>
      </c>
      <c r="F7067" t="b">
        <v>0</v>
      </c>
      <c r="G7067" t="s">
        <v>49</v>
      </c>
      <c r="H7067">
        <v>24</v>
      </c>
      <c r="I7067">
        <v>25</v>
      </c>
      <c r="J7067" t="s">
        <v>101</v>
      </c>
      <c r="K7067" t="s">
        <v>51</v>
      </c>
      <c r="L7067" t="str">
        <f>_xlfn.XLOOKUP(Table1[[#This Row],[TeamFavoriteID]],Table2[team_id],Table2[team_name],_xlfn.XLOOKUP(Table1[[#This Row],[TeamFavoriteID]],Table2[team_id_pfr],Table2[team_name],"Even"))</f>
        <v>Pittsburgh Steelers</v>
      </c>
      <c r="M7067">
        <v>-10.5</v>
      </c>
      <c r="N7067">
        <f>IF(Table1[[#This Row],[TeamFavorite]]=Table1[[#This Row],[TeamHome]],Table1[[#This Row],[ScoreAway]]-Table1[[#This Row],[ScoreHome]],Table1[[#This Row],[ScoreHome]]-Table1[[#This Row],[ScoreAway]])</f>
        <v>1</v>
      </c>
      <c r="O7067">
        <f>IF(Table1[[#This Row],[SpreadActual]]&lt;Table1[[#This Row],[SpreadFavorite]],1,0)</f>
        <v>0</v>
      </c>
      <c r="P7067">
        <v>40</v>
      </c>
      <c r="Q7067" t="s">
        <v>113</v>
      </c>
      <c r="R7067" t="b">
        <v>0</v>
      </c>
      <c r="S7067">
        <v>41</v>
      </c>
      <c r="T7067">
        <v>4</v>
      </c>
      <c r="U7067">
        <v>82</v>
      </c>
    </row>
    <row r="7068" spans="1:22" x14ac:dyDescent="0.2">
      <c r="A7068" s="1">
        <v>36149</v>
      </c>
      <c r="B7068">
        <v>1998</v>
      </c>
      <c r="C7068">
        <f>_xlfn.MAXIFS(Table1[ScheduleWeekWritten],Table1[ScheduleSeason],Table1[[#This Row],[ScheduleSeason]])</f>
        <v>17</v>
      </c>
      <c r="D7068">
        <v>16</v>
      </c>
      <c r="E7068" cm="1">
        <f t="array" ref="E7068">_xlfn.XLOOKUP(Table1[[#This Row],[ScheduleWeekWritten]],Table3[Game],100+Table3[Increase],Table1[[#This Row],[ScheduleWeekWritten]])</f>
        <v>16</v>
      </c>
      <c r="F7068" t="b">
        <v>0</v>
      </c>
      <c r="G7068" t="s">
        <v>27</v>
      </c>
      <c r="H7068">
        <v>10</v>
      </c>
      <c r="I7068">
        <v>17</v>
      </c>
      <c r="J7068" t="s">
        <v>20</v>
      </c>
      <c r="K7068" t="s">
        <v>29</v>
      </c>
      <c r="L7068" t="str">
        <f>_xlfn.XLOOKUP(Table1[[#This Row],[TeamFavoriteID]],Table2[team_id],Table2[team_name],_xlfn.XLOOKUP(Table1[[#This Row],[TeamFavoriteID]],Table2[team_id_pfr],Table2[team_name],"Even"))</f>
        <v>Los Angeles Chargers</v>
      </c>
      <c r="M7068">
        <v>-3</v>
      </c>
      <c r="N7068">
        <f>IF(Table1[[#This Row],[TeamFavorite]]=Table1[[#This Row],[TeamHome]],Table1[[#This Row],[ScoreAway]]-Table1[[#This Row],[ScoreHome]],Table1[[#This Row],[ScoreHome]]-Table1[[#This Row],[ScoreAway]])</f>
        <v>-7</v>
      </c>
      <c r="O7068">
        <f>IF(Table1[[#This Row],[SpreadActual]]&lt;Table1[[#This Row],[SpreadFavorite]],1,0)</f>
        <v>1</v>
      </c>
      <c r="P7068">
        <v>37</v>
      </c>
      <c r="Q7068" t="s">
        <v>94</v>
      </c>
      <c r="R7068" t="b">
        <v>0</v>
      </c>
      <c r="S7068">
        <v>55</v>
      </c>
      <c r="T7068">
        <v>12</v>
      </c>
      <c r="U7068">
        <v>73</v>
      </c>
    </row>
    <row r="7069" spans="1:22" x14ac:dyDescent="0.2">
      <c r="A7069" s="1">
        <v>36149</v>
      </c>
      <c r="B7069">
        <v>1998</v>
      </c>
      <c r="C7069">
        <f>_xlfn.MAXIFS(Table1[ScheduleWeekWritten],Table1[ScheduleSeason],Table1[[#This Row],[ScheduleSeason]])</f>
        <v>17</v>
      </c>
      <c r="D7069">
        <v>16</v>
      </c>
      <c r="E7069" cm="1">
        <f t="array" ref="E7069">_xlfn.XLOOKUP(Table1[[#This Row],[ScheduleWeekWritten]],Table3[Game],100+Table3[Increase],Table1[[#This Row],[ScheduleWeekWritten]])</f>
        <v>16</v>
      </c>
      <c r="F7069" t="b">
        <v>0</v>
      </c>
      <c r="G7069" t="s">
        <v>128</v>
      </c>
      <c r="H7069">
        <v>27</v>
      </c>
      <c r="I7069">
        <v>23</v>
      </c>
      <c r="J7069" t="s">
        <v>140</v>
      </c>
      <c r="K7069" t="s">
        <v>132</v>
      </c>
      <c r="L7069" t="str">
        <f>_xlfn.XLOOKUP(Table1[[#This Row],[TeamFavoriteID]],Table2[team_id],Table2[team_name],_xlfn.XLOOKUP(Table1[[#This Row],[TeamFavoriteID]],Table2[team_id_pfr],Table2[team_name],"Even"))</f>
        <v>Seattle Seahawks</v>
      </c>
      <c r="M7069">
        <v>-7</v>
      </c>
      <c r="N7069">
        <f>IF(Table1[[#This Row],[TeamFavorite]]=Table1[[#This Row],[TeamHome]],Table1[[#This Row],[ScoreAway]]-Table1[[#This Row],[ScoreHome]],Table1[[#This Row],[ScoreHome]]-Table1[[#This Row],[ScoreAway]])</f>
        <v>-4</v>
      </c>
      <c r="O7069">
        <f>IF(Table1[[#This Row],[SpreadActual]]&lt;Table1[[#This Row],[SpreadFavorite]],1,0)</f>
        <v>0</v>
      </c>
      <c r="P7069">
        <v>47.5</v>
      </c>
      <c r="Q7069" t="s">
        <v>129</v>
      </c>
      <c r="R7069" t="b">
        <v>0</v>
      </c>
      <c r="S7069">
        <v>72</v>
      </c>
      <c r="T7069">
        <v>0</v>
      </c>
      <c r="V7069" t="s">
        <v>103</v>
      </c>
    </row>
    <row r="7070" spans="1:22" x14ac:dyDescent="0.2">
      <c r="A7070" s="1">
        <v>36150</v>
      </c>
      <c r="B7070">
        <v>1998</v>
      </c>
      <c r="C7070">
        <f>_xlfn.MAXIFS(Table1[ScheduleWeekWritten],Table1[ScheduleSeason],Table1[[#This Row],[ScheduleSeason]])</f>
        <v>17</v>
      </c>
      <c r="D7070">
        <v>16</v>
      </c>
      <c r="E7070" cm="1">
        <f t="array" ref="E7070">_xlfn.XLOOKUP(Table1[[#This Row],[ScheduleWeekWritten]],Table3[Game],100+Table3[Increase],Table1[[#This Row],[ScheduleWeekWritten]])</f>
        <v>16</v>
      </c>
      <c r="F7070" t="b">
        <v>0</v>
      </c>
      <c r="G7070" t="s">
        <v>19</v>
      </c>
      <c r="H7070">
        <v>31</v>
      </c>
      <c r="I7070">
        <v>21</v>
      </c>
      <c r="J7070" t="s">
        <v>24</v>
      </c>
      <c r="K7070" t="s">
        <v>88</v>
      </c>
      <c r="L7070" t="str">
        <f>_xlfn.XLOOKUP(Table1[[#This Row],[TeamFavoriteID]],Table2[team_id],Table2[team_name],_xlfn.XLOOKUP(Table1[[#This Row],[TeamFavoriteID]],Table2[team_id_pfr],Table2[team_name],"Even"))</f>
        <v>Denver Broncos</v>
      </c>
      <c r="M7070">
        <v>-4</v>
      </c>
      <c r="N7070">
        <f>IF(Table1[[#This Row],[TeamFavorite]]=Table1[[#This Row],[TeamHome]],Table1[[#This Row],[ScoreAway]]-Table1[[#This Row],[ScoreHome]],Table1[[#This Row],[ScoreHome]]-Table1[[#This Row],[ScoreAway]])</f>
        <v>10</v>
      </c>
      <c r="O7070">
        <f>IF(Table1[[#This Row],[SpreadActual]]&lt;Table1[[#This Row],[SpreadFavorite]],1,0)</f>
        <v>0</v>
      </c>
      <c r="P7070">
        <v>44</v>
      </c>
      <c r="Q7070" t="s">
        <v>143</v>
      </c>
      <c r="R7070" t="b">
        <v>0</v>
      </c>
      <c r="S7070">
        <v>76</v>
      </c>
      <c r="T7070">
        <v>11</v>
      </c>
      <c r="U7070">
        <v>81</v>
      </c>
    </row>
    <row r="7071" spans="1:22" x14ac:dyDescent="0.2">
      <c r="A7071" s="1">
        <v>36155</v>
      </c>
      <c r="B7071">
        <v>1998</v>
      </c>
      <c r="C7071">
        <f>_xlfn.MAXIFS(Table1[ScheduleWeekWritten],Table1[ScheduleSeason],Table1[[#This Row],[ScheduleSeason]])</f>
        <v>17</v>
      </c>
      <c r="D7071">
        <v>17</v>
      </c>
      <c r="E7071" cm="1">
        <f t="array" ref="E7071">_xlfn.XLOOKUP(Table1[[#This Row],[ScheduleWeekWritten]],Table3[Game],100+Table3[Increase],Table1[[#This Row],[ScheduleWeekWritten]])</f>
        <v>17</v>
      </c>
      <c r="F7071" t="b">
        <v>0</v>
      </c>
      <c r="G7071" t="s">
        <v>20</v>
      </c>
      <c r="H7071">
        <v>24</v>
      </c>
      <c r="I7071">
        <v>31</v>
      </c>
      <c r="J7071" t="s">
        <v>42</v>
      </c>
      <c r="K7071" t="s">
        <v>21</v>
      </c>
      <c r="L7071" t="str">
        <f>_xlfn.XLOOKUP(Table1[[#This Row],[TeamFavoriteID]],Table2[team_id],Table2[team_name],_xlfn.XLOOKUP(Table1[[#This Row],[TeamFavoriteID]],Table2[team_id_pfr],Table2[team_name],"Even"))</f>
        <v>Las Vegas Raiders</v>
      </c>
      <c r="M7071">
        <v>-3</v>
      </c>
      <c r="N7071">
        <f>IF(Table1[[#This Row],[TeamFavorite]]=Table1[[#This Row],[TeamHome]],Table1[[#This Row],[ScoreAway]]-Table1[[#This Row],[ScoreHome]],Table1[[#This Row],[ScoreHome]]-Table1[[#This Row],[ScoreAway]])</f>
        <v>-7</v>
      </c>
      <c r="O7071">
        <f>IF(Table1[[#This Row],[SpreadActual]]&lt;Table1[[#This Row],[SpreadFavorite]],1,0)</f>
        <v>1</v>
      </c>
      <c r="P7071">
        <v>39.5</v>
      </c>
      <c r="Q7071" t="s">
        <v>76</v>
      </c>
      <c r="R7071" t="b">
        <v>0</v>
      </c>
      <c r="S7071">
        <v>48</v>
      </c>
      <c r="T7071">
        <v>11</v>
      </c>
      <c r="U7071">
        <v>51</v>
      </c>
    </row>
    <row r="7072" spans="1:22" x14ac:dyDescent="0.2">
      <c r="A7072" s="1">
        <v>36155</v>
      </c>
      <c r="B7072">
        <v>1998</v>
      </c>
      <c r="C7072">
        <f>_xlfn.MAXIFS(Table1[ScheduleWeekWritten],Table1[ScheduleSeason],Table1[[#This Row],[ScheduleSeason]])</f>
        <v>17</v>
      </c>
      <c r="D7072">
        <v>17</v>
      </c>
      <c r="E7072" cm="1">
        <f t="array" ref="E7072">_xlfn.XLOOKUP(Table1[[#This Row],[ScheduleWeekWritten]],Table3[Game],100+Table3[Increase],Table1[[#This Row],[ScheduleWeekWritten]])</f>
        <v>17</v>
      </c>
      <c r="F7072" t="b">
        <v>0</v>
      </c>
      <c r="G7072" t="s">
        <v>163</v>
      </c>
      <c r="H7072">
        <v>16</v>
      </c>
      <c r="I7072">
        <v>26</v>
      </c>
      <c r="J7072" t="s">
        <v>54</v>
      </c>
      <c r="K7072" t="s">
        <v>55</v>
      </c>
      <c r="L7072" t="str">
        <f>_xlfn.XLOOKUP(Table1[[#This Row],[TeamFavoriteID]],Table2[team_id],Table2[team_name],_xlfn.XLOOKUP(Table1[[#This Row],[TeamFavoriteID]],Table2[team_id_pfr],Table2[team_name],"Even"))</f>
        <v>Minnesota Vikings</v>
      </c>
      <c r="M7072">
        <v>-7</v>
      </c>
      <c r="N7072">
        <f>IF(Table1[[#This Row],[TeamFavorite]]=Table1[[#This Row],[TeamHome]],Table1[[#This Row],[ScoreAway]]-Table1[[#This Row],[ScoreHome]],Table1[[#This Row],[ScoreHome]]-Table1[[#This Row],[ScoreAway]])</f>
        <v>-10</v>
      </c>
      <c r="O7072">
        <f>IF(Table1[[#This Row],[SpreadActual]]&lt;Table1[[#This Row],[SpreadFavorite]],1,0)</f>
        <v>1</v>
      </c>
      <c r="P7072">
        <v>48</v>
      </c>
      <c r="Q7072" t="s">
        <v>167</v>
      </c>
      <c r="R7072" t="b">
        <v>0</v>
      </c>
      <c r="S7072">
        <v>31</v>
      </c>
      <c r="T7072">
        <v>7</v>
      </c>
      <c r="U7072">
        <v>82</v>
      </c>
    </row>
    <row r="7073" spans="1:22" x14ac:dyDescent="0.2">
      <c r="A7073" s="1">
        <v>36156</v>
      </c>
      <c r="B7073">
        <v>1998</v>
      </c>
      <c r="C7073">
        <f>_xlfn.MAXIFS(Table1[ScheduleWeekWritten],Table1[ScheduleSeason],Table1[[#This Row],[ScheduleSeason]])</f>
        <v>17</v>
      </c>
      <c r="D7073">
        <v>17</v>
      </c>
      <c r="E7073" cm="1">
        <f t="array" ref="E7073">_xlfn.XLOOKUP(Table1[[#This Row],[ScheduleWeekWritten]],Table3[Game],100+Table3[Increase],Table1[[#This Row],[ScheduleWeekWritten]])</f>
        <v>17</v>
      </c>
      <c r="F7073" t="b">
        <v>0</v>
      </c>
      <c r="G7073" t="s">
        <v>149</v>
      </c>
      <c r="H7073">
        <v>16</v>
      </c>
      <c r="I7073">
        <v>13</v>
      </c>
      <c r="J7073" t="s">
        <v>27</v>
      </c>
      <c r="K7073" t="s">
        <v>59</v>
      </c>
      <c r="L7073" t="str">
        <f>_xlfn.XLOOKUP(Table1[[#This Row],[TeamFavoriteID]],Table2[team_id],Table2[team_name],_xlfn.XLOOKUP(Table1[[#This Row],[TeamFavoriteID]],Table2[team_id_pfr],Table2[team_name],"Even"))</f>
        <v>Arizona Cardinals</v>
      </c>
      <c r="M7073">
        <v>-7.5</v>
      </c>
      <c r="N7073">
        <f>IF(Table1[[#This Row],[TeamFavorite]]=Table1[[#This Row],[TeamHome]],Table1[[#This Row],[ScoreAway]]-Table1[[#This Row],[ScoreHome]],Table1[[#This Row],[ScoreHome]]-Table1[[#This Row],[ScoreAway]])</f>
        <v>-3</v>
      </c>
      <c r="O7073">
        <f>IF(Table1[[#This Row],[SpreadActual]]&lt;Table1[[#This Row],[SpreadFavorite]],1,0)</f>
        <v>0</v>
      </c>
      <c r="P7073">
        <v>40</v>
      </c>
      <c r="Q7073" t="s">
        <v>150</v>
      </c>
      <c r="R7073" t="b">
        <v>0</v>
      </c>
      <c r="S7073">
        <v>53</v>
      </c>
      <c r="T7073">
        <v>4</v>
      </c>
      <c r="U7073">
        <v>39</v>
      </c>
    </row>
    <row r="7074" spans="1:22" x14ac:dyDescent="0.2">
      <c r="A7074" s="1">
        <v>36156</v>
      </c>
      <c r="B7074">
        <v>1998</v>
      </c>
      <c r="C7074">
        <f>_xlfn.MAXIFS(Table1[ScheduleWeekWritten],Table1[ScheduleSeason],Table1[[#This Row],[ScheduleSeason]])</f>
        <v>17</v>
      </c>
      <c r="D7074">
        <v>17</v>
      </c>
      <c r="E7074" cm="1">
        <f t="array" ref="E7074">_xlfn.XLOOKUP(Table1[[#This Row],[ScheduleWeekWritten]],Table3[Game],100+Table3[Increase],Table1[[#This Row],[ScheduleWeekWritten]])</f>
        <v>17</v>
      </c>
      <c r="F7074" t="b">
        <v>0</v>
      </c>
      <c r="G7074" t="s">
        <v>38</v>
      </c>
      <c r="H7074">
        <v>38</v>
      </c>
      <c r="I7074">
        <v>16</v>
      </c>
      <c r="J7074" t="s">
        <v>19</v>
      </c>
      <c r="K7074" t="s">
        <v>109</v>
      </c>
      <c r="L7074" t="str">
        <f>_xlfn.XLOOKUP(Table1[[#This Row],[TeamFavoriteID]],Table2[team_id],Table2[team_name],_xlfn.XLOOKUP(Table1[[#This Row],[TeamFavoriteID]],Table2[team_id_pfr],Table2[team_name],"Even"))</f>
        <v>Atlanta Falcons</v>
      </c>
      <c r="M7074">
        <v>-3</v>
      </c>
      <c r="N7074">
        <f>IF(Table1[[#This Row],[TeamFavorite]]=Table1[[#This Row],[TeamHome]],Table1[[#This Row],[ScoreAway]]-Table1[[#This Row],[ScoreHome]],Table1[[#This Row],[ScoreHome]]-Table1[[#This Row],[ScoreAway]])</f>
        <v>-22</v>
      </c>
      <c r="O7074">
        <f>IF(Table1[[#This Row],[SpreadActual]]&lt;Table1[[#This Row],[SpreadFavorite]],1,0)</f>
        <v>1</v>
      </c>
      <c r="P7074">
        <v>41.5</v>
      </c>
      <c r="Q7074" t="s">
        <v>148</v>
      </c>
      <c r="R7074" t="b">
        <v>0</v>
      </c>
      <c r="S7074">
        <v>72</v>
      </c>
      <c r="T7074">
        <v>0</v>
      </c>
      <c r="V7074" t="s">
        <v>103</v>
      </c>
    </row>
    <row r="7075" spans="1:22" x14ac:dyDescent="0.2">
      <c r="A7075" s="1">
        <v>36156</v>
      </c>
      <c r="B7075">
        <v>1998</v>
      </c>
      <c r="C7075">
        <f>_xlfn.MAXIFS(Table1[ScheduleWeekWritten],Table1[ScheduleSeason],Table1[[#This Row],[ScheduleSeason]])</f>
        <v>17</v>
      </c>
      <c r="D7075">
        <v>17</v>
      </c>
      <c r="E7075" cm="1">
        <f t="array" ref="E7075">_xlfn.XLOOKUP(Table1[[#This Row],[ScheduleWeekWritten]],Table3[Game],100+Table3[Increase],Table1[[#This Row],[ScheduleWeekWritten]])</f>
        <v>17</v>
      </c>
      <c r="F7075" t="b">
        <v>0</v>
      </c>
      <c r="G7075" t="s">
        <v>158</v>
      </c>
      <c r="H7075">
        <v>19</v>
      </c>
      <c r="I7075">
        <v>10</v>
      </c>
      <c r="J7075" t="s">
        <v>45</v>
      </c>
      <c r="K7075" t="s">
        <v>159</v>
      </c>
      <c r="L7075" t="str">
        <f>_xlfn.XLOOKUP(Table1[[#This Row],[TeamFavoriteID]],Table2[team_id],Table2[team_name],_xlfn.XLOOKUP(Table1[[#This Row],[TeamFavoriteID]],Table2[team_id_pfr],Table2[team_name],"Even"))</f>
        <v>Baltimore Ravens</v>
      </c>
      <c r="M7075">
        <v>-2</v>
      </c>
      <c r="N7075">
        <f>IF(Table1[[#This Row],[TeamFavorite]]=Table1[[#This Row],[TeamHome]],Table1[[#This Row],[ScoreAway]]-Table1[[#This Row],[ScoreHome]],Table1[[#This Row],[ScoreHome]]-Table1[[#This Row],[ScoreAway]])</f>
        <v>-9</v>
      </c>
      <c r="O7075">
        <f>IF(Table1[[#This Row],[SpreadActual]]&lt;Table1[[#This Row],[SpreadFavorite]],1,0)</f>
        <v>1</v>
      </c>
      <c r="P7075">
        <v>38.5</v>
      </c>
      <c r="Q7075" t="s">
        <v>166</v>
      </c>
      <c r="R7075" t="b">
        <v>0</v>
      </c>
      <c r="S7075">
        <v>26</v>
      </c>
      <c r="T7075">
        <v>5</v>
      </c>
      <c r="U7075">
        <v>72</v>
      </c>
    </row>
    <row r="7076" spans="1:22" x14ac:dyDescent="0.2">
      <c r="A7076" s="1">
        <v>36156</v>
      </c>
      <c r="B7076">
        <v>1998</v>
      </c>
      <c r="C7076">
        <f>_xlfn.MAXIFS(Table1[ScheduleWeekWritten],Table1[ScheduleSeason],Table1[[#This Row],[ScheduleSeason]])</f>
        <v>17</v>
      </c>
      <c r="D7076">
        <v>17</v>
      </c>
      <c r="E7076" cm="1">
        <f t="array" ref="E7076">_xlfn.XLOOKUP(Table1[[#This Row],[ScheduleWeekWritten]],Table3[Game],100+Table3[Increase],Table1[[#This Row],[ScheduleWeekWritten]])</f>
        <v>17</v>
      </c>
      <c r="F7076" t="b">
        <v>0</v>
      </c>
      <c r="G7076" t="s">
        <v>46</v>
      </c>
      <c r="H7076">
        <v>13</v>
      </c>
      <c r="I7076">
        <v>16</v>
      </c>
      <c r="J7076" t="s">
        <v>33</v>
      </c>
      <c r="K7076" t="s">
        <v>35</v>
      </c>
      <c r="L7076" t="str">
        <f>_xlfn.XLOOKUP(Table1[[#This Row],[TeamFavoriteID]],Table2[team_id],Table2[team_name],_xlfn.XLOOKUP(Table1[[#This Row],[TeamFavoriteID]],Table2[team_id_pfr],Table2[team_name],"Even"))</f>
        <v>Green Bay Packers</v>
      </c>
      <c r="M7076">
        <v>-7</v>
      </c>
      <c r="N7076">
        <f>IF(Table1[[#This Row],[TeamFavorite]]=Table1[[#This Row],[TeamHome]],Table1[[#This Row],[ScoreAway]]-Table1[[#This Row],[ScoreHome]],Table1[[#This Row],[ScoreHome]]-Table1[[#This Row],[ScoreAway]])</f>
        <v>-3</v>
      </c>
      <c r="O7076">
        <f>IF(Table1[[#This Row],[SpreadActual]]&lt;Table1[[#This Row],[SpreadFavorite]],1,0)</f>
        <v>0</v>
      </c>
      <c r="P7076">
        <v>40.5</v>
      </c>
      <c r="Q7076" t="s">
        <v>114</v>
      </c>
      <c r="R7076" t="b">
        <v>0</v>
      </c>
      <c r="S7076">
        <v>33</v>
      </c>
      <c r="T7076">
        <v>14</v>
      </c>
      <c r="U7076">
        <v>60</v>
      </c>
    </row>
    <row r="7077" spans="1:22" x14ac:dyDescent="0.2">
      <c r="A7077" s="1">
        <v>36156</v>
      </c>
      <c r="B7077">
        <v>1998</v>
      </c>
      <c r="C7077">
        <f>_xlfn.MAXIFS(Table1[ScheduleWeekWritten],Table1[ScheduleSeason],Table1[[#This Row],[ScheduleSeason]])</f>
        <v>17</v>
      </c>
      <c r="D7077">
        <v>17</v>
      </c>
      <c r="E7077" cm="1">
        <f t="array" ref="E7077">_xlfn.XLOOKUP(Table1[[#This Row],[ScheduleWeekWritten]],Table3[Game],100+Table3[Increase],Table1[[#This Row],[ScheduleWeekWritten]])</f>
        <v>17</v>
      </c>
      <c r="F7077" t="b">
        <v>0</v>
      </c>
      <c r="G7077" t="s">
        <v>101</v>
      </c>
      <c r="H7077">
        <v>0</v>
      </c>
      <c r="I7077">
        <v>35</v>
      </c>
      <c r="J7077" t="s">
        <v>127</v>
      </c>
      <c r="K7077" t="s">
        <v>133</v>
      </c>
      <c r="L7077" t="str">
        <f>_xlfn.XLOOKUP(Table1[[#This Row],[TeamFavoriteID]],Table2[team_id],Table2[team_name],_xlfn.XLOOKUP(Table1[[#This Row],[TeamFavoriteID]],Table2[team_id_pfr],Table2[team_name],"Even"))</f>
        <v>Tampa Bay Buccaneers</v>
      </c>
      <c r="M7077">
        <v>-6.5</v>
      </c>
      <c r="N7077">
        <f>IF(Table1[[#This Row],[TeamFavorite]]=Table1[[#This Row],[TeamHome]],Table1[[#This Row],[ScoreAway]]-Table1[[#This Row],[ScoreHome]],Table1[[#This Row],[ScoreHome]]-Table1[[#This Row],[ScoreAway]])</f>
        <v>-35</v>
      </c>
      <c r="O7077">
        <f>IF(Table1[[#This Row],[SpreadActual]]&lt;Table1[[#This Row],[SpreadFavorite]],1,0)</f>
        <v>1</v>
      </c>
      <c r="P7077">
        <v>42</v>
      </c>
      <c r="Q7077" t="s">
        <v>111</v>
      </c>
      <c r="R7077" t="b">
        <v>0</v>
      </c>
      <c r="S7077">
        <v>32</v>
      </c>
      <c r="T7077">
        <v>10</v>
      </c>
      <c r="U7077">
        <v>75</v>
      </c>
    </row>
    <row r="7078" spans="1:22" x14ac:dyDescent="0.2">
      <c r="A7078" s="1">
        <v>36156</v>
      </c>
      <c r="B7078">
        <v>1998</v>
      </c>
      <c r="C7078">
        <f>_xlfn.MAXIFS(Table1[ScheduleWeekWritten],Table1[ScheduleSeason],Table1[[#This Row],[ScheduleSeason]])</f>
        <v>17</v>
      </c>
      <c r="D7078">
        <v>17</v>
      </c>
      <c r="E7078" cm="1">
        <f t="array" ref="E7078">_xlfn.XLOOKUP(Table1[[#This Row],[ScheduleWeekWritten]],Table3[Game],100+Table3[Increase],Table1[[#This Row],[ScheduleWeekWritten]])</f>
        <v>17</v>
      </c>
      <c r="F7078" t="b">
        <v>0</v>
      </c>
      <c r="G7078" t="s">
        <v>67</v>
      </c>
      <c r="H7078">
        <v>23</v>
      </c>
      <c r="I7078">
        <v>7</v>
      </c>
      <c r="J7078" t="s">
        <v>61</v>
      </c>
      <c r="K7078" t="s">
        <v>85</v>
      </c>
      <c r="L7078" t="str">
        <f>_xlfn.XLOOKUP(Table1[[#This Row],[TeamFavoriteID]],Table2[team_id],Table2[team_name],_xlfn.XLOOKUP(Table1[[#This Row],[TeamFavoriteID]],Table2[team_id_pfr],Table2[team_name],"Even"))</f>
        <v>Washington Commanders</v>
      </c>
      <c r="M7078">
        <v>-1.5</v>
      </c>
      <c r="N7078">
        <f>IF(Table1[[#This Row],[TeamFavorite]]=Table1[[#This Row],[TeamHome]],Table1[[#This Row],[ScoreAway]]-Table1[[#This Row],[ScoreHome]],Table1[[#This Row],[ScoreHome]]-Table1[[#This Row],[ScoreAway]])</f>
        <v>16</v>
      </c>
      <c r="O7078">
        <f>IF(Table1[[#This Row],[SpreadActual]]&lt;Table1[[#This Row],[SpreadFavorite]],1,0)</f>
        <v>0</v>
      </c>
      <c r="P7078">
        <v>41</v>
      </c>
      <c r="Q7078" t="s">
        <v>119</v>
      </c>
      <c r="R7078" t="b">
        <v>0</v>
      </c>
      <c r="S7078">
        <v>45</v>
      </c>
      <c r="T7078">
        <v>12</v>
      </c>
      <c r="U7078">
        <v>72</v>
      </c>
    </row>
    <row r="7079" spans="1:22" x14ac:dyDescent="0.2">
      <c r="A7079" s="1">
        <v>36156</v>
      </c>
      <c r="B7079">
        <v>1998</v>
      </c>
      <c r="C7079">
        <f>_xlfn.MAXIFS(Table1[ScheduleWeekWritten],Table1[ScheduleSeason],Table1[[#This Row],[ScheduleSeason]])</f>
        <v>17</v>
      </c>
      <c r="D7079">
        <v>17</v>
      </c>
      <c r="E7079" cm="1">
        <f t="array" ref="E7079">_xlfn.XLOOKUP(Table1[[#This Row],[ScheduleWeekWritten]],Table3[Game],100+Table3[Increase],Table1[[#This Row],[ScheduleWeekWritten]])</f>
        <v>17</v>
      </c>
      <c r="F7079" t="b">
        <v>0</v>
      </c>
      <c r="G7079" t="s">
        <v>24</v>
      </c>
      <c r="H7079">
        <v>28</v>
      </c>
      <c r="I7079">
        <v>21</v>
      </c>
      <c r="J7079" t="s">
        <v>128</v>
      </c>
      <c r="K7079" t="s">
        <v>88</v>
      </c>
      <c r="L7079" t="str">
        <f>_xlfn.XLOOKUP(Table1[[#This Row],[TeamFavoriteID]],Table2[team_id],Table2[team_name],_xlfn.XLOOKUP(Table1[[#This Row],[TeamFavoriteID]],Table2[team_id_pfr],Table2[team_name],"Even"))</f>
        <v>Denver Broncos</v>
      </c>
      <c r="M7079">
        <v>-10</v>
      </c>
      <c r="N7079">
        <f>IF(Table1[[#This Row],[TeamFavorite]]=Table1[[#This Row],[TeamHome]],Table1[[#This Row],[ScoreAway]]-Table1[[#This Row],[ScoreHome]],Table1[[#This Row],[ScoreHome]]-Table1[[#This Row],[ScoreAway]])</f>
        <v>-7</v>
      </c>
      <c r="O7079">
        <f>IF(Table1[[#This Row],[SpreadActual]]&lt;Table1[[#This Row],[SpreadFavorite]],1,0)</f>
        <v>0</v>
      </c>
      <c r="P7079">
        <v>46.5</v>
      </c>
      <c r="Q7079" t="s">
        <v>71</v>
      </c>
      <c r="R7079" t="b">
        <v>0</v>
      </c>
      <c r="S7079">
        <v>36</v>
      </c>
      <c r="T7079">
        <v>13</v>
      </c>
      <c r="U7079">
        <v>47</v>
      </c>
    </row>
    <row r="7080" spans="1:22" x14ac:dyDescent="0.2">
      <c r="A7080" s="1">
        <v>36156</v>
      </c>
      <c r="B7080">
        <v>1998</v>
      </c>
      <c r="C7080">
        <f>_xlfn.MAXIFS(Table1[ScheduleWeekWritten],Table1[ScheduleSeason],Table1[[#This Row],[ScheduleSeason]])</f>
        <v>17</v>
      </c>
      <c r="D7080">
        <v>17</v>
      </c>
      <c r="E7080" cm="1">
        <f t="array" ref="E7080">_xlfn.XLOOKUP(Table1[[#This Row],[ScheduleWeekWritten]],Table3[Game],100+Table3[Increase],Table1[[#This Row],[ScheduleWeekWritten]])</f>
        <v>17</v>
      </c>
      <c r="F7080" t="b">
        <v>0</v>
      </c>
      <c r="G7080" t="s">
        <v>140</v>
      </c>
      <c r="H7080">
        <v>19</v>
      </c>
      <c r="I7080">
        <v>27</v>
      </c>
      <c r="J7080" t="s">
        <v>152</v>
      </c>
      <c r="K7080" t="s">
        <v>72</v>
      </c>
      <c r="L7080" t="str">
        <f>_xlfn.XLOOKUP(Table1[[#This Row],[TeamFavoriteID]],Table2[team_id],Table2[team_name],_xlfn.XLOOKUP(Table1[[#This Row],[TeamFavoriteID]],Table2[team_id_pfr],Table2[team_name],"Even"))</f>
        <v>Baltimore Colts</v>
      </c>
      <c r="M7080">
        <v>-5</v>
      </c>
      <c r="N7080">
        <f>IF(Table1[[#This Row],[TeamFavorite]]=Table1[[#This Row],[TeamHome]],Table1[[#This Row],[ScoreAway]]-Table1[[#This Row],[ScoreHome]],Table1[[#This Row],[ScoreHome]]-Table1[[#This Row],[ScoreAway]])</f>
        <v>-8</v>
      </c>
      <c r="O7080">
        <f>IF(Table1[[#This Row],[SpreadActual]]&lt;Table1[[#This Row],[SpreadFavorite]],1,0)</f>
        <v>1</v>
      </c>
      <c r="P7080">
        <v>49</v>
      </c>
      <c r="Q7080" t="s">
        <v>141</v>
      </c>
      <c r="R7080" t="b">
        <v>0</v>
      </c>
      <c r="S7080">
        <v>72</v>
      </c>
      <c r="T7080">
        <v>0</v>
      </c>
      <c r="V7080" t="s">
        <v>103</v>
      </c>
    </row>
    <row r="7081" spans="1:22" x14ac:dyDescent="0.2">
      <c r="A7081" s="1">
        <v>36156</v>
      </c>
      <c r="B7081">
        <v>1998</v>
      </c>
      <c r="C7081">
        <f>_xlfn.MAXIFS(Table1[ScheduleWeekWritten],Table1[ScheduleSeason],Table1[[#This Row],[ScheduleSeason]])</f>
        <v>17</v>
      </c>
      <c r="D7081">
        <v>17</v>
      </c>
      <c r="E7081" cm="1">
        <f t="array" ref="E7081">_xlfn.XLOOKUP(Table1[[#This Row],[ScheduleWeekWritten]],Table3[Game],100+Table3[Increase],Table1[[#This Row],[ScheduleWeekWritten]])</f>
        <v>17</v>
      </c>
      <c r="F7081" t="b">
        <v>0</v>
      </c>
      <c r="G7081" t="s">
        <v>95</v>
      </c>
      <c r="H7081">
        <v>33</v>
      </c>
      <c r="I7081">
        <v>45</v>
      </c>
      <c r="J7081" t="s">
        <v>28</v>
      </c>
      <c r="K7081" t="s">
        <v>43</v>
      </c>
      <c r="L7081" t="str">
        <f>_xlfn.XLOOKUP(Table1[[#This Row],[TeamFavoriteID]],Table2[team_id],Table2[team_name],_xlfn.XLOOKUP(Table1[[#This Row],[TeamFavoriteID]],Table2[team_id_pfr],Table2[team_name],"Even"))</f>
        <v>Buffalo Bills</v>
      </c>
      <c r="M7081">
        <v>-2.5</v>
      </c>
      <c r="N7081">
        <f>IF(Table1[[#This Row],[TeamFavorite]]=Table1[[#This Row],[TeamHome]],Table1[[#This Row],[ScoreAway]]-Table1[[#This Row],[ScoreHome]],Table1[[#This Row],[ScoreHome]]-Table1[[#This Row],[ScoreAway]])</f>
        <v>-12</v>
      </c>
      <c r="O7081">
        <f>IF(Table1[[#This Row],[SpreadActual]]&lt;Table1[[#This Row],[SpreadFavorite]],1,0)</f>
        <v>1</v>
      </c>
      <c r="P7081">
        <v>41</v>
      </c>
      <c r="Q7081" t="s">
        <v>124</v>
      </c>
      <c r="R7081" t="b">
        <v>0</v>
      </c>
      <c r="S7081">
        <v>72</v>
      </c>
      <c r="T7081">
        <v>0</v>
      </c>
      <c r="V7081" t="s">
        <v>103</v>
      </c>
    </row>
    <row r="7082" spans="1:22" x14ac:dyDescent="0.2">
      <c r="A7082" s="1">
        <v>36156</v>
      </c>
      <c r="B7082">
        <v>1998</v>
      </c>
      <c r="C7082">
        <f>_xlfn.MAXIFS(Table1[ScheduleWeekWritten],Table1[ScheduleSeason],Table1[[#This Row],[ScheduleSeason]])</f>
        <v>17</v>
      </c>
      <c r="D7082">
        <v>17</v>
      </c>
      <c r="E7082" cm="1">
        <f t="array" ref="E7082">_xlfn.XLOOKUP(Table1[[#This Row],[ScheduleWeekWritten]],Table3[Game],100+Table3[Increase],Table1[[#This Row],[ScheduleWeekWritten]])</f>
        <v>17</v>
      </c>
      <c r="F7082" t="b">
        <v>0</v>
      </c>
      <c r="G7082" t="s">
        <v>31</v>
      </c>
      <c r="H7082">
        <v>31</v>
      </c>
      <c r="I7082">
        <v>10</v>
      </c>
      <c r="J7082" t="s">
        <v>115</v>
      </c>
      <c r="K7082" t="s">
        <v>32</v>
      </c>
      <c r="L7082" t="str">
        <f>_xlfn.XLOOKUP(Table1[[#This Row],[TeamFavoriteID]],Table2[team_id],Table2[team_name],_xlfn.XLOOKUP(Table1[[#This Row],[TeamFavoriteID]],Table2[team_id_pfr],Table2[team_name],"Even"))</f>
        <v>New York Jets</v>
      </c>
      <c r="M7082">
        <v>-6.5</v>
      </c>
      <c r="N7082">
        <f>IF(Table1[[#This Row],[TeamFavorite]]=Table1[[#This Row],[TeamHome]],Table1[[#This Row],[ScoreAway]]-Table1[[#This Row],[ScoreHome]],Table1[[#This Row],[ScoreHome]]-Table1[[#This Row],[ScoreAway]])</f>
        <v>-21</v>
      </c>
      <c r="O7082">
        <f>IF(Table1[[#This Row],[SpreadActual]]&lt;Table1[[#This Row],[SpreadFavorite]],1,0)</f>
        <v>1</v>
      </c>
      <c r="P7082">
        <v>41</v>
      </c>
      <c r="Q7082" t="s">
        <v>126</v>
      </c>
      <c r="R7082" t="b">
        <v>0</v>
      </c>
      <c r="S7082">
        <v>34</v>
      </c>
      <c r="T7082">
        <v>9</v>
      </c>
      <c r="U7082">
        <v>45</v>
      </c>
    </row>
    <row r="7083" spans="1:22" x14ac:dyDescent="0.2">
      <c r="A7083" s="1">
        <v>36156</v>
      </c>
      <c r="B7083">
        <v>1998</v>
      </c>
      <c r="C7083">
        <f>_xlfn.MAXIFS(Table1[ScheduleWeekWritten],Table1[ScheduleSeason],Table1[[#This Row],[ScheduleSeason]])</f>
        <v>17</v>
      </c>
      <c r="D7083">
        <v>17</v>
      </c>
      <c r="E7083" cm="1">
        <f t="array" ref="E7083">_xlfn.XLOOKUP(Table1[[#This Row],[ScheduleWeekWritten]],Table3[Game],100+Table3[Increase],Table1[[#This Row],[ScheduleWeekWritten]])</f>
        <v>17</v>
      </c>
      <c r="F7083" t="b">
        <v>0</v>
      </c>
      <c r="G7083" t="s">
        <v>58</v>
      </c>
      <c r="H7083">
        <v>10</v>
      </c>
      <c r="I7083">
        <v>20</v>
      </c>
      <c r="J7083" t="s">
        <v>50</v>
      </c>
      <c r="K7083" t="s">
        <v>90</v>
      </c>
      <c r="L7083" t="str">
        <f>_xlfn.XLOOKUP(Table1[[#This Row],[TeamFavoriteID]],Table2[team_id],Table2[team_name],_xlfn.XLOOKUP(Table1[[#This Row],[TeamFavoriteID]],Table2[team_id_pfr],Table2[team_name],"Even"))</f>
        <v>New York Giants</v>
      </c>
      <c r="M7083">
        <v>-4</v>
      </c>
      <c r="N7083">
        <f>IF(Table1[[#This Row],[TeamFavorite]]=Table1[[#This Row],[TeamHome]],Table1[[#This Row],[ScoreAway]]-Table1[[#This Row],[ScoreHome]],Table1[[#This Row],[ScoreHome]]-Table1[[#This Row],[ScoreAway]])</f>
        <v>-10</v>
      </c>
      <c r="O7083">
        <f>IF(Table1[[#This Row],[SpreadActual]]&lt;Table1[[#This Row],[SpreadFavorite]],1,0)</f>
        <v>1</v>
      </c>
      <c r="P7083">
        <v>34</v>
      </c>
      <c r="Q7083" t="s">
        <v>112</v>
      </c>
      <c r="R7083" t="b">
        <v>0</v>
      </c>
      <c r="S7083">
        <v>29</v>
      </c>
      <c r="T7083">
        <v>7</v>
      </c>
      <c r="U7083">
        <v>68</v>
      </c>
    </row>
    <row r="7084" spans="1:22" x14ac:dyDescent="0.2">
      <c r="A7084" s="1">
        <v>36156</v>
      </c>
      <c r="B7084">
        <v>1998</v>
      </c>
      <c r="C7084">
        <f>_xlfn.MAXIFS(Table1[ScheduleWeekWritten],Table1[ScheduleSeason],Table1[[#This Row],[ScheduleSeason]])</f>
        <v>17</v>
      </c>
      <c r="D7084">
        <v>17</v>
      </c>
      <c r="E7084" cm="1">
        <f t="array" ref="E7084">_xlfn.XLOOKUP(Table1[[#This Row],[ScheduleWeekWritten]],Table3[Game],100+Table3[Increase],Table1[[#This Row],[ScheduleWeekWritten]])</f>
        <v>17</v>
      </c>
      <c r="F7084" t="b">
        <v>0</v>
      </c>
      <c r="G7084" t="s">
        <v>53</v>
      </c>
      <c r="H7084">
        <v>38</v>
      </c>
      <c r="I7084">
        <v>19</v>
      </c>
      <c r="J7084" t="s">
        <v>153</v>
      </c>
      <c r="K7084" t="s">
        <v>87</v>
      </c>
      <c r="L7084" t="str">
        <f>_xlfn.XLOOKUP(Table1[[#This Row],[TeamFavoriteID]],Table2[team_id],Table2[team_name],_xlfn.XLOOKUP(Table1[[#This Row],[TeamFavoriteID]],Table2[team_id_pfr],Table2[team_name],"Even"))</f>
        <v>San Francisco 49ers</v>
      </c>
      <c r="M7084">
        <v>-12.5</v>
      </c>
      <c r="N7084">
        <f>IF(Table1[[#This Row],[TeamFavorite]]=Table1[[#This Row],[TeamHome]],Table1[[#This Row],[ScoreAway]]-Table1[[#This Row],[ScoreHome]],Table1[[#This Row],[ScoreHome]]-Table1[[#This Row],[ScoreAway]])</f>
        <v>-19</v>
      </c>
      <c r="O7084">
        <f>IF(Table1[[#This Row],[SpreadActual]]&lt;Table1[[#This Row],[SpreadFavorite]],1,0)</f>
        <v>1</v>
      </c>
      <c r="P7084">
        <v>45</v>
      </c>
      <c r="Q7084" t="s">
        <v>118</v>
      </c>
      <c r="R7084" t="b">
        <v>0</v>
      </c>
      <c r="S7084">
        <v>46</v>
      </c>
      <c r="T7084">
        <v>5</v>
      </c>
      <c r="U7084">
        <v>97</v>
      </c>
    </row>
    <row r="7085" spans="1:22" x14ac:dyDescent="0.2">
      <c r="A7085" s="1">
        <v>36157</v>
      </c>
      <c r="B7085">
        <v>1998</v>
      </c>
      <c r="C7085">
        <f>_xlfn.MAXIFS(Table1[ScheduleWeekWritten],Table1[ScheduleSeason],Table1[[#This Row],[ScheduleSeason]])</f>
        <v>17</v>
      </c>
      <c r="D7085">
        <v>17</v>
      </c>
      <c r="E7085" cm="1">
        <f t="array" ref="E7085">_xlfn.XLOOKUP(Table1[[#This Row],[ScheduleWeekWritten]],Table3[Game],100+Table3[Increase],Table1[[#This Row],[ScheduleWeekWritten]])</f>
        <v>17</v>
      </c>
      <c r="F7085" t="b">
        <v>0</v>
      </c>
      <c r="G7085" t="s">
        <v>154</v>
      </c>
      <c r="H7085">
        <v>21</v>
      </c>
      <c r="I7085">
        <v>3</v>
      </c>
      <c r="J7085" t="s">
        <v>49</v>
      </c>
      <c r="K7085" t="s">
        <v>161</v>
      </c>
      <c r="L7085" t="str">
        <f>_xlfn.XLOOKUP(Table1[[#This Row],[TeamFavoriteID]],Table2[team_id],Table2[team_name],_xlfn.XLOOKUP(Table1[[#This Row],[TeamFavoriteID]],Table2[team_id_pfr],Table2[team_name],"Even"))</f>
        <v>Jacksonville Jaguars</v>
      </c>
      <c r="M7085">
        <v>-3</v>
      </c>
      <c r="N7085">
        <f>IF(Table1[[#This Row],[TeamFavorite]]=Table1[[#This Row],[TeamHome]],Table1[[#This Row],[ScoreAway]]-Table1[[#This Row],[ScoreHome]],Table1[[#This Row],[ScoreHome]]-Table1[[#This Row],[ScoreAway]])</f>
        <v>-18</v>
      </c>
      <c r="O7085">
        <f>IF(Table1[[#This Row],[SpreadActual]]&lt;Table1[[#This Row],[SpreadFavorite]],1,0)</f>
        <v>1</v>
      </c>
      <c r="P7085">
        <v>41</v>
      </c>
      <c r="Q7085" t="s">
        <v>155</v>
      </c>
      <c r="R7085" t="b">
        <v>0</v>
      </c>
      <c r="S7085">
        <v>57</v>
      </c>
      <c r="T7085">
        <v>8</v>
      </c>
      <c r="U7085">
        <v>85</v>
      </c>
    </row>
    <row r="7086" spans="1:22" x14ac:dyDescent="0.2">
      <c r="A7086" s="1">
        <v>36162</v>
      </c>
      <c r="B7086">
        <v>1998</v>
      </c>
      <c r="C7086">
        <f>_xlfn.MAXIFS(Table1[ScheduleWeekWritten],Table1[ScheduleSeason],Table1[[#This Row],[ScheduleSeason]])</f>
        <v>17</v>
      </c>
      <c r="D7086" t="s">
        <v>134</v>
      </c>
      <c r="E7086" cm="1">
        <f t="array" ref="E7086">_xlfn.XLOOKUP(Table1[[#This Row],[ScheduleWeekWritten]],Table3[Game],100+Table3[Increase],Table1[[#This Row],[ScheduleWeekWritten]])</f>
        <v>101</v>
      </c>
      <c r="F7086" t="b">
        <v>1</v>
      </c>
      <c r="G7086" t="s">
        <v>67</v>
      </c>
      <c r="H7086">
        <v>7</v>
      </c>
      <c r="I7086">
        <v>20</v>
      </c>
      <c r="J7086" t="s">
        <v>149</v>
      </c>
      <c r="K7086" t="s">
        <v>68</v>
      </c>
      <c r="L7086" t="str">
        <f>_xlfn.XLOOKUP(Table1[[#This Row],[TeamFavoriteID]],Table2[team_id],Table2[team_name],_xlfn.XLOOKUP(Table1[[#This Row],[TeamFavoriteID]],Table2[team_id_pfr],Table2[team_name],"Even"))</f>
        <v>Dallas Cowboys</v>
      </c>
      <c r="M7086">
        <v>-7</v>
      </c>
      <c r="N7086">
        <f>IF(Table1[[#This Row],[TeamFavorite]]=Table1[[#This Row],[TeamHome]],Table1[[#This Row],[ScoreAway]]-Table1[[#This Row],[ScoreHome]],Table1[[#This Row],[ScoreHome]]-Table1[[#This Row],[ScoreAway]])</f>
        <v>13</v>
      </c>
      <c r="O7086">
        <f>IF(Table1[[#This Row],[SpreadActual]]&lt;Table1[[#This Row],[SpreadFavorite]],1,0)</f>
        <v>0</v>
      </c>
      <c r="P7086">
        <v>42</v>
      </c>
      <c r="Q7086" t="s">
        <v>119</v>
      </c>
      <c r="R7086" t="b">
        <v>0</v>
      </c>
    </row>
    <row r="7087" spans="1:22" x14ac:dyDescent="0.2">
      <c r="A7087" s="1">
        <v>36162</v>
      </c>
      <c r="B7087">
        <v>1998</v>
      </c>
      <c r="C7087">
        <f>_xlfn.MAXIFS(Table1[ScheduleWeekWritten],Table1[ScheduleSeason],Table1[[#This Row],[ScheduleSeason]])</f>
        <v>17</v>
      </c>
      <c r="D7087" t="s">
        <v>134</v>
      </c>
      <c r="E7087" cm="1">
        <f t="array" ref="E7087">_xlfn.XLOOKUP(Table1[[#This Row],[ScheduleWeekWritten]],Table3[Game],100+Table3[Increase],Table1[[#This Row],[ScheduleWeekWritten]])</f>
        <v>101</v>
      </c>
      <c r="F7087" t="b">
        <v>1</v>
      </c>
      <c r="G7087" t="s">
        <v>19</v>
      </c>
      <c r="H7087">
        <v>24</v>
      </c>
      <c r="I7087">
        <v>17</v>
      </c>
      <c r="J7087" t="s">
        <v>28</v>
      </c>
      <c r="K7087" t="s">
        <v>91</v>
      </c>
      <c r="L7087" t="str">
        <f>_xlfn.XLOOKUP(Table1[[#This Row],[TeamFavoriteID]],Table2[team_id],Table2[team_name],_xlfn.XLOOKUP(Table1[[#This Row],[TeamFavoriteID]],Table2[team_id_pfr],Table2[team_name],"Even"))</f>
        <v>Miami Dolphins</v>
      </c>
      <c r="M7087">
        <v>-2.5</v>
      </c>
      <c r="N7087">
        <f>IF(Table1[[#This Row],[TeamFavorite]]=Table1[[#This Row],[TeamHome]],Table1[[#This Row],[ScoreAway]]-Table1[[#This Row],[ScoreHome]],Table1[[#This Row],[ScoreHome]]-Table1[[#This Row],[ScoreAway]])</f>
        <v>-7</v>
      </c>
      <c r="O7087">
        <f>IF(Table1[[#This Row],[SpreadActual]]&lt;Table1[[#This Row],[SpreadFavorite]],1,0)</f>
        <v>1</v>
      </c>
      <c r="P7087">
        <v>43</v>
      </c>
      <c r="Q7087" t="s">
        <v>143</v>
      </c>
      <c r="R7087" t="b">
        <v>0</v>
      </c>
    </row>
    <row r="7088" spans="1:22" x14ac:dyDescent="0.2">
      <c r="A7088" s="1">
        <v>36163</v>
      </c>
      <c r="B7088">
        <v>1998</v>
      </c>
      <c r="C7088">
        <f>_xlfn.MAXIFS(Table1[ScheduleWeekWritten],Table1[ScheduleSeason],Table1[[#This Row],[ScheduleSeason]])</f>
        <v>17</v>
      </c>
      <c r="D7088" t="s">
        <v>134</v>
      </c>
      <c r="E7088" cm="1">
        <f t="array" ref="E7088">_xlfn.XLOOKUP(Table1[[#This Row],[ScheduleWeekWritten]],Table3[Game],100+Table3[Increase],Table1[[#This Row],[ScheduleWeekWritten]])</f>
        <v>101</v>
      </c>
      <c r="F7088" t="b">
        <v>1</v>
      </c>
      <c r="G7088" t="s">
        <v>154</v>
      </c>
      <c r="H7088">
        <v>25</v>
      </c>
      <c r="I7088">
        <v>10</v>
      </c>
      <c r="J7088" t="s">
        <v>115</v>
      </c>
      <c r="K7088" t="s">
        <v>161</v>
      </c>
      <c r="L7088" t="str">
        <f>_xlfn.XLOOKUP(Table1[[#This Row],[TeamFavoriteID]],Table2[team_id],Table2[team_name],_xlfn.XLOOKUP(Table1[[#This Row],[TeamFavoriteID]],Table2[team_id_pfr],Table2[team_name],"Even"))</f>
        <v>Jacksonville Jaguars</v>
      </c>
      <c r="M7088">
        <v>-8.5</v>
      </c>
      <c r="N7088">
        <f>IF(Table1[[#This Row],[TeamFavorite]]=Table1[[#This Row],[TeamHome]],Table1[[#This Row],[ScoreAway]]-Table1[[#This Row],[ScoreHome]],Table1[[#This Row],[ScoreHome]]-Table1[[#This Row],[ScoreAway]])</f>
        <v>-15</v>
      </c>
      <c r="O7088">
        <f>IF(Table1[[#This Row],[SpreadActual]]&lt;Table1[[#This Row],[SpreadFavorite]],1,0)</f>
        <v>1</v>
      </c>
      <c r="P7088">
        <v>41</v>
      </c>
      <c r="Q7088" t="s">
        <v>155</v>
      </c>
      <c r="R7088" t="b">
        <v>0</v>
      </c>
    </row>
    <row r="7089" spans="1:22" x14ac:dyDescent="0.2">
      <c r="A7089" s="1">
        <v>36163</v>
      </c>
      <c r="B7089">
        <v>1998</v>
      </c>
      <c r="C7089">
        <f>_xlfn.MAXIFS(Table1[ScheduleWeekWritten],Table1[ScheduleSeason],Table1[[#This Row],[ScheduleSeason]])</f>
        <v>17</v>
      </c>
      <c r="D7089" t="s">
        <v>134</v>
      </c>
      <c r="E7089" cm="1">
        <f t="array" ref="E7089">_xlfn.XLOOKUP(Table1[[#This Row],[ScheduleWeekWritten]],Table3[Game],100+Table3[Increase],Table1[[#This Row],[ScheduleWeekWritten]])</f>
        <v>101</v>
      </c>
      <c r="F7089" t="b">
        <v>1</v>
      </c>
      <c r="G7089" t="s">
        <v>53</v>
      </c>
      <c r="H7089">
        <v>30</v>
      </c>
      <c r="I7089">
        <v>27</v>
      </c>
      <c r="J7089" t="s">
        <v>33</v>
      </c>
      <c r="K7089" t="s">
        <v>87</v>
      </c>
      <c r="L7089" t="str">
        <f>_xlfn.XLOOKUP(Table1[[#This Row],[TeamFavoriteID]],Table2[team_id],Table2[team_name],_xlfn.XLOOKUP(Table1[[#This Row],[TeamFavoriteID]],Table2[team_id_pfr],Table2[team_name],"Even"))</f>
        <v>San Francisco 49ers</v>
      </c>
      <c r="M7089">
        <v>-3</v>
      </c>
      <c r="N7089">
        <f>IF(Table1[[#This Row],[TeamFavorite]]=Table1[[#This Row],[TeamHome]],Table1[[#This Row],[ScoreAway]]-Table1[[#This Row],[ScoreHome]],Table1[[#This Row],[ScoreHome]]-Table1[[#This Row],[ScoreAway]])</f>
        <v>-3</v>
      </c>
      <c r="O7089">
        <f>IF(Table1[[#This Row],[SpreadActual]]&lt;Table1[[#This Row],[SpreadFavorite]],1,0)</f>
        <v>0</v>
      </c>
      <c r="P7089">
        <v>49.5</v>
      </c>
      <c r="Q7089" t="s">
        <v>118</v>
      </c>
      <c r="R7089" t="b">
        <v>0</v>
      </c>
    </row>
    <row r="7090" spans="1:22" x14ac:dyDescent="0.2">
      <c r="A7090" s="1">
        <v>36169</v>
      </c>
      <c r="B7090">
        <v>1998</v>
      </c>
      <c r="C7090">
        <f>_xlfn.MAXIFS(Table1[ScheduleWeekWritten],Table1[ScheduleSeason],Table1[[#This Row],[ScheduleSeason]])</f>
        <v>17</v>
      </c>
      <c r="D7090" t="s">
        <v>99</v>
      </c>
      <c r="E7090" cm="1">
        <f t="array" ref="E7090">_xlfn.XLOOKUP(Table1[[#This Row],[ScheduleWeekWritten]],Table3[Game],100+Table3[Increase],Table1[[#This Row],[ScheduleWeekWritten]])</f>
        <v>102</v>
      </c>
      <c r="F7090" t="b">
        <v>1</v>
      </c>
      <c r="G7090" t="s">
        <v>38</v>
      </c>
      <c r="H7090">
        <v>20</v>
      </c>
      <c r="I7090">
        <v>18</v>
      </c>
      <c r="J7090" t="s">
        <v>53</v>
      </c>
      <c r="K7090" t="s">
        <v>109</v>
      </c>
      <c r="L7090" t="str">
        <f>_xlfn.XLOOKUP(Table1[[#This Row],[TeamFavoriteID]],Table2[team_id],Table2[team_name],_xlfn.XLOOKUP(Table1[[#This Row],[TeamFavoriteID]],Table2[team_id_pfr],Table2[team_name],"Even"))</f>
        <v>Atlanta Falcons</v>
      </c>
      <c r="M7090">
        <v>-3.5</v>
      </c>
      <c r="N7090">
        <f>IF(Table1[[#This Row],[TeamFavorite]]=Table1[[#This Row],[TeamHome]],Table1[[#This Row],[ScoreAway]]-Table1[[#This Row],[ScoreHome]],Table1[[#This Row],[ScoreHome]]-Table1[[#This Row],[ScoreAway]])</f>
        <v>-2</v>
      </c>
      <c r="O7090">
        <f>IF(Table1[[#This Row],[SpreadActual]]&lt;Table1[[#This Row],[SpreadFavorite]],1,0)</f>
        <v>0</v>
      </c>
      <c r="P7090">
        <v>53</v>
      </c>
      <c r="Q7090" t="s">
        <v>148</v>
      </c>
      <c r="R7090" t="b">
        <v>0</v>
      </c>
      <c r="S7090">
        <v>72</v>
      </c>
      <c r="T7090">
        <v>0</v>
      </c>
      <c r="V7090" t="s">
        <v>103</v>
      </c>
    </row>
    <row r="7091" spans="1:22" x14ac:dyDescent="0.2">
      <c r="A7091" s="1">
        <v>36169</v>
      </c>
      <c r="B7091">
        <v>1998</v>
      </c>
      <c r="C7091">
        <f>_xlfn.MAXIFS(Table1[ScheduleWeekWritten],Table1[ScheduleSeason],Table1[[#This Row],[ScheduleSeason]])</f>
        <v>17</v>
      </c>
      <c r="D7091" t="s">
        <v>99</v>
      </c>
      <c r="E7091" cm="1">
        <f t="array" ref="E7091">_xlfn.XLOOKUP(Table1[[#This Row],[ScheduleWeekWritten]],Table3[Game],100+Table3[Increase],Table1[[#This Row],[ScheduleWeekWritten]])</f>
        <v>102</v>
      </c>
      <c r="F7091" t="b">
        <v>1</v>
      </c>
      <c r="G7091" t="s">
        <v>24</v>
      </c>
      <c r="H7091">
        <v>38</v>
      </c>
      <c r="I7091">
        <v>3</v>
      </c>
      <c r="J7091" t="s">
        <v>19</v>
      </c>
      <c r="K7091" t="s">
        <v>88</v>
      </c>
      <c r="L7091" t="str">
        <f>_xlfn.XLOOKUP(Table1[[#This Row],[TeamFavoriteID]],Table2[team_id],Table2[team_name],_xlfn.XLOOKUP(Table1[[#This Row],[TeamFavoriteID]],Table2[team_id_pfr],Table2[team_name],"Even"))</f>
        <v>Denver Broncos</v>
      </c>
      <c r="M7091">
        <v>-13.5</v>
      </c>
      <c r="N7091">
        <f>IF(Table1[[#This Row],[TeamFavorite]]=Table1[[#This Row],[TeamHome]],Table1[[#This Row],[ScoreAway]]-Table1[[#This Row],[ScoreHome]],Table1[[#This Row],[ScoreHome]]-Table1[[#This Row],[ScoreAway]])</f>
        <v>-35</v>
      </c>
      <c r="O7091">
        <f>IF(Table1[[#This Row],[SpreadActual]]&lt;Table1[[#This Row],[SpreadFavorite]],1,0)</f>
        <v>1</v>
      </c>
      <c r="P7091">
        <v>48</v>
      </c>
      <c r="Q7091" t="s">
        <v>71</v>
      </c>
      <c r="R7091" t="b">
        <v>0</v>
      </c>
    </row>
    <row r="7092" spans="1:22" x14ac:dyDescent="0.2">
      <c r="A7092" s="1">
        <v>36170</v>
      </c>
      <c r="B7092">
        <v>1998</v>
      </c>
      <c r="C7092">
        <f>_xlfn.MAXIFS(Table1[ScheduleWeekWritten],Table1[ScheduleSeason],Table1[[#This Row],[ScheduleSeason]])</f>
        <v>17</v>
      </c>
      <c r="D7092" t="s">
        <v>99</v>
      </c>
      <c r="E7092" cm="1">
        <f t="array" ref="E7092">_xlfn.XLOOKUP(Table1[[#This Row],[ScheduleWeekWritten]],Table3[Game],100+Table3[Increase],Table1[[#This Row],[ScheduleWeekWritten]])</f>
        <v>102</v>
      </c>
      <c r="F7092" t="b">
        <v>1</v>
      </c>
      <c r="G7092" t="s">
        <v>54</v>
      </c>
      <c r="H7092">
        <v>41</v>
      </c>
      <c r="I7092">
        <v>21</v>
      </c>
      <c r="J7092" t="s">
        <v>149</v>
      </c>
      <c r="K7092" t="s">
        <v>55</v>
      </c>
      <c r="L7092" t="str">
        <f>_xlfn.XLOOKUP(Table1[[#This Row],[TeamFavoriteID]],Table2[team_id],Table2[team_name],_xlfn.XLOOKUP(Table1[[#This Row],[TeamFavoriteID]],Table2[team_id_pfr],Table2[team_name],"Even"))</f>
        <v>Minnesota Vikings</v>
      </c>
      <c r="M7092">
        <v>-16.5</v>
      </c>
      <c r="N7092">
        <f>IF(Table1[[#This Row],[TeamFavorite]]=Table1[[#This Row],[TeamHome]],Table1[[#This Row],[ScoreAway]]-Table1[[#This Row],[ScoreHome]],Table1[[#This Row],[ScoreHome]]-Table1[[#This Row],[ScoreAway]])</f>
        <v>-20</v>
      </c>
      <c r="O7092">
        <f>IF(Table1[[#This Row],[SpreadActual]]&lt;Table1[[#This Row],[SpreadFavorite]],1,0)</f>
        <v>1</v>
      </c>
      <c r="P7092">
        <v>52.5</v>
      </c>
      <c r="Q7092" t="s">
        <v>137</v>
      </c>
      <c r="R7092" t="b">
        <v>0</v>
      </c>
      <c r="S7092">
        <v>72</v>
      </c>
      <c r="T7092">
        <v>0</v>
      </c>
      <c r="V7092" t="s">
        <v>103</v>
      </c>
    </row>
    <row r="7093" spans="1:22" x14ac:dyDescent="0.2">
      <c r="A7093" s="1">
        <v>36170</v>
      </c>
      <c r="B7093">
        <v>1998</v>
      </c>
      <c r="C7093">
        <f>_xlfn.MAXIFS(Table1[ScheduleWeekWritten],Table1[ScheduleSeason],Table1[[#This Row],[ScheduleSeason]])</f>
        <v>17</v>
      </c>
      <c r="D7093" t="s">
        <v>99</v>
      </c>
      <c r="E7093" cm="1">
        <f t="array" ref="E7093">_xlfn.XLOOKUP(Table1[[#This Row],[ScheduleWeekWritten]],Table3[Game],100+Table3[Increase],Table1[[#This Row],[ScheduleWeekWritten]])</f>
        <v>102</v>
      </c>
      <c r="F7093" t="b">
        <v>1</v>
      </c>
      <c r="G7093" t="s">
        <v>31</v>
      </c>
      <c r="H7093">
        <v>34</v>
      </c>
      <c r="I7093">
        <v>24</v>
      </c>
      <c r="J7093" t="s">
        <v>154</v>
      </c>
      <c r="K7093" t="s">
        <v>32</v>
      </c>
      <c r="L7093" t="str">
        <f>_xlfn.XLOOKUP(Table1[[#This Row],[TeamFavoriteID]],Table2[team_id],Table2[team_name],_xlfn.XLOOKUP(Table1[[#This Row],[TeamFavoriteID]],Table2[team_id_pfr],Table2[team_name],"Even"))</f>
        <v>New York Jets</v>
      </c>
      <c r="M7093">
        <v>-9</v>
      </c>
      <c r="N7093">
        <f>IF(Table1[[#This Row],[TeamFavorite]]=Table1[[#This Row],[TeamHome]],Table1[[#This Row],[ScoreAway]]-Table1[[#This Row],[ScoreHome]],Table1[[#This Row],[ScoreHome]]-Table1[[#This Row],[ScoreAway]])</f>
        <v>-10</v>
      </c>
      <c r="O7093">
        <f>IF(Table1[[#This Row],[SpreadActual]]&lt;Table1[[#This Row],[SpreadFavorite]],1,0)</f>
        <v>1</v>
      </c>
      <c r="P7093">
        <v>43</v>
      </c>
      <c r="Q7093" t="s">
        <v>126</v>
      </c>
      <c r="R7093" t="b">
        <v>0</v>
      </c>
    </row>
    <row r="7094" spans="1:22" x14ac:dyDescent="0.2">
      <c r="A7094" s="1">
        <v>36177</v>
      </c>
      <c r="B7094">
        <v>1998</v>
      </c>
      <c r="C7094">
        <f>_xlfn.MAXIFS(Table1[ScheduleWeekWritten],Table1[ScheduleSeason],Table1[[#This Row],[ScheduleSeason]])</f>
        <v>17</v>
      </c>
      <c r="D7094" t="s">
        <v>92</v>
      </c>
      <c r="E7094" cm="1">
        <f t="array" ref="E7094">_xlfn.XLOOKUP(Table1[[#This Row],[ScheduleWeekWritten]],Table3[Game],100+Table3[Increase],Table1[[#This Row],[ScheduleWeekWritten]])</f>
        <v>103</v>
      </c>
      <c r="F7094" t="b">
        <v>1</v>
      </c>
      <c r="G7094" t="s">
        <v>24</v>
      </c>
      <c r="H7094">
        <v>23</v>
      </c>
      <c r="I7094">
        <v>10</v>
      </c>
      <c r="J7094" t="s">
        <v>31</v>
      </c>
      <c r="K7094" t="s">
        <v>88</v>
      </c>
      <c r="L7094" t="str">
        <f>_xlfn.XLOOKUP(Table1[[#This Row],[TeamFavoriteID]],Table2[team_id],Table2[team_name],_xlfn.XLOOKUP(Table1[[#This Row],[TeamFavoriteID]],Table2[team_id_pfr],Table2[team_name],"Even"))</f>
        <v>Denver Broncos</v>
      </c>
      <c r="M7094">
        <v>-9</v>
      </c>
      <c r="N7094">
        <f>IF(Table1[[#This Row],[TeamFavorite]]=Table1[[#This Row],[TeamHome]],Table1[[#This Row],[ScoreAway]]-Table1[[#This Row],[ScoreHome]],Table1[[#This Row],[ScoreHome]]-Table1[[#This Row],[ScoreAway]])</f>
        <v>-13</v>
      </c>
      <c r="O7094">
        <f>IF(Table1[[#This Row],[SpreadActual]]&lt;Table1[[#This Row],[SpreadFavorite]],1,0)</f>
        <v>1</v>
      </c>
      <c r="P7094">
        <v>50.5</v>
      </c>
      <c r="Q7094" t="s">
        <v>71</v>
      </c>
      <c r="R7094" t="b">
        <v>0</v>
      </c>
    </row>
    <row r="7095" spans="1:22" x14ac:dyDescent="0.2">
      <c r="A7095" s="1">
        <v>36177</v>
      </c>
      <c r="B7095">
        <v>1998</v>
      </c>
      <c r="C7095">
        <f>_xlfn.MAXIFS(Table1[ScheduleWeekWritten],Table1[ScheduleSeason],Table1[[#This Row],[ScheduleSeason]])</f>
        <v>17</v>
      </c>
      <c r="D7095" t="s">
        <v>92</v>
      </c>
      <c r="E7095" cm="1">
        <f t="array" ref="E7095">_xlfn.XLOOKUP(Table1[[#This Row],[ScheduleWeekWritten]],Table3[Game],100+Table3[Increase],Table1[[#This Row],[ScheduleWeekWritten]])</f>
        <v>103</v>
      </c>
      <c r="F7095" t="b">
        <v>1</v>
      </c>
      <c r="G7095" t="s">
        <v>54</v>
      </c>
      <c r="H7095">
        <v>27</v>
      </c>
      <c r="I7095">
        <v>30</v>
      </c>
      <c r="J7095" t="s">
        <v>38</v>
      </c>
      <c r="K7095" t="s">
        <v>55</v>
      </c>
      <c r="L7095" t="str">
        <f>_xlfn.XLOOKUP(Table1[[#This Row],[TeamFavoriteID]],Table2[team_id],Table2[team_name],_xlfn.XLOOKUP(Table1[[#This Row],[TeamFavoriteID]],Table2[team_id_pfr],Table2[team_name],"Even"))</f>
        <v>Minnesota Vikings</v>
      </c>
      <c r="M7095">
        <v>-11</v>
      </c>
      <c r="N7095">
        <f>IF(Table1[[#This Row],[TeamFavorite]]=Table1[[#This Row],[TeamHome]],Table1[[#This Row],[ScoreAway]]-Table1[[#This Row],[ScoreHome]],Table1[[#This Row],[ScoreHome]]-Table1[[#This Row],[ScoreAway]])</f>
        <v>3</v>
      </c>
      <c r="O7095">
        <f>IF(Table1[[#This Row],[SpreadActual]]&lt;Table1[[#This Row],[SpreadFavorite]],1,0)</f>
        <v>0</v>
      </c>
      <c r="P7095">
        <v>55.5</v>
      </c>
      <c r="Q7095" t="s">
        <v>137</v>
      </c>
      <c r="R7095" t="b">
        <v>0</v>
      </c>
      <c r="S7095">
        <v>72</v>
      </c>
      <c r="T7095">
        <v>0</v>
      </c>
      <c r="V7095" t="s">
        <v>103</v>
      </c>
    </row>
    <row r="7096" spans="1:22" x14ac:dyDescent="0.2">
      <c r="A7096" s="1">
        <v>36191</v>
      </c>
      <c r="B7096">
        <v>1998</v>
      </c>
      <c r="C7096">
        <f>_xlfn.MAXIFS(Table1[ScheduleWeekWritten],Table1[ScheduleSeason],Table1[[#This Row],[ScheduleSeason]])</f>
        <v>17</v>
      </c>
      <c r="D7096" t="s">
        <v>93</v>
      </c>
      <c r="E7096" cm="1">
        <f t="array" ref="E7096">_xlfn.XLOOKUP(Table1[[#This Row],[ScheduleWeekWritten]],Table3[Game],100+Table3[Increase],Table1[[#This Row],[ScheduleWeekWritten]])</f>
        <v>104</v>
      </c>
      <c r="F7096" t="b">
        <v>1</v>
      </c>
      <c r="G7096" t="s">
        <v>24</v>
      </c>
      <c r="H7096">
        <v>34</v>
      </c>
      <c r="I7096">
        <v>19</v>
      </c>
      <c r="J7096" t="s">
        <v>38</v>
      </c>
      <c r="K7096" t="s">
        <v>88</v>
      </c>
      <c r="L7096" t="str">
        <f>_xlfn.XLOOKUP(Table1[[#This Row],[TeamFavoriteID]],Table2[team_id],Table2[team_name],_xlfn.XLOOKUP(Table1[[#This Row],[TeamFavoriteID]],Table2[team_id_pfr],Table2[team_name],"Even"))</f>
        <v>Denver Broncos</v>
      </c>
      <c r="M7096">
        <v>-7.5</v>
      </c>
      <c r="N7096">
        <f>IF(Table1[[#This Row],[TeamFavorite]]=Table1[[#This Row],[TeamHome]],Table1[[#This Row],[ScoreAway]]-Table1[[#This Row],[ScoreHome]],Table1[[#This Row],[ScoreHome]]-Table1[[#This Row],[ScoreAway]])</f>
        <v>-15</v>
      </c>
      <c r="O7096">
        <f>IF(Table1[[#This Row],[SpreadActual]]&lt;Table1[[#This Row],[SpreadFavorite]],1,0)</f>
        <v>1</v>
      </c>
      <c r="P7096">
        <v>52.5</v>
      </c>
      <c r="Q7096" t="s">
        <v>169</v>
      </c>
      <c r="R7096" t="b">
        <v>1</v>
      </c>
      <c r="S7096">
        <v>73</v>
      </c>
    </row>
    <row r="7097" spans="1:22" x14ac:dyDescent="0.2">
      <c r="A7097" s="1">
        <v>36415</v>
      </c>
      <c r="B7097">
        <v>1999</v>
      </c>
      <c r="C7097">
        <f>_xlfn.MAXIFS(Table1[ScheduleWeekWritten],Table1[ScheduleSeason],Table1[[#This Row],[ScheduleSeason]])</f>
        <v>17</v>
      </c>
      <c r="D7097">
        <v>1</v>
      </c>
      <c r="E7097" cm="1">
        <f t="array" ref="E7097">_xlfn.XLOOKUP(Table1[[#This Row],[ScheduleWeekWritten]],Table3[Game],100+Table3[Increase],Table1[[#This Row],[ScheduleWeekWritten]])</f>
        <v>1</v>
      </c>
      <c r="F7097" t="b">
        <v>0</v>
      </c>
      <c r="G7097" t="s">
        <v>38</v>
      </c>
      <c r="H7097">
        <v>14</v>
      </c>
      <c r="I7097">
        <v>17</v>
      </c>
      <c r="J7097" t="s">
        <v>54</v>
      </c>
      <c r="K7097" t="s">
        <v>55</v>
      </c>
      <c r="L7097" t="str">
        <f>_xlfn.XLOOKUP(Table1[[#This Row],[TeamFavoriteID]],Table2[team_id],Table2[team_name],_xlfn.XLOOKUP(Table1[[#This Row],[TeamFavoriteID]],Table2[team_id_pfr],Table2[team_name],"Even"))</f>
        <v>Minnesota Vikings</v>
      </c>
      <c r="M7097">
        <v>-4</v>
      </c>
      <c r="N7097">
        <f>IF(Table1[[#This Row],[TeamFavorite]]=Table1[[#This Row],[TeamHome]],Table1[[#This Row],[ScoreAway]]-Table1[[#This Row],[ScoreHome]],Table1[[#This Row],[ScoreHome]]-Table1[[#This Row],[ScoreAway]])</f>
        <v>-3</v>
      </c>
      <c r="O7097">
        <f>IF(Table1[[#This Row],[SpreadActual]]&lt;Table1[[#This Row],[SpreadFavorite]],1,0)</f>
        <v>0</v>
      </c>
      <c r="P7097">
        <v>49</v>
      </c>
      <c r="Q7097" t="s">
        <v>148</v>
      </c>
      <c r="R7097" t="b">
        <v>0</v>
      </c>
      <c r="S7097">
        <v>72</v>
      </c>
      <c r="T7097">
        <v>0</v>
      </c>
      <c r="V7097" t="s">
        <v>103</v>
      </c>
    </row>
    <row r="7098" spans="1:22" x14ac:dyDescent="0.2">
      <c r="A7098" s="1">
        <v>36415</v>
      </c>
      <c r="B7098">
        <v>1999</v>
      </c>
      <c r="C7098">
        <f>_xlfn.MAXIFS(Table1[ScheduleWeekWritten],Table1[ScheduleSeason],Table1[[#This Row],[ScheduleSeason]])</f>
        <v>17</v>
      </c>
      <c r="D7098">
        <v>1</v>
      </c>
      <c r="E7098" cm="1">
        <f t="array" ref="E7098">_xlfn.XLOOKUP(Table1[[#This Row],[ScheduleWeekWritten]],Table3[Game],100+Table3[Increase],Table1[[#This Row],[ScheduleWeekWritten]])</f>
        <v>1</v>
      </c>
      <c r="F7098" t="b">
        <v>0</v>
      </c>
      <c r="G7098" t="s">
        <v>46</v>
      </c>
      <c r="H7098">
        <v>20</v>
      </c>
      <c r="I7098">
        <v>17</v>
      </c>
      <c r="J7098" t="s">
        <v>42</v>
      </c>
      <c r="K7098" t="s">
        <v>75</v>
      </c>
      <c r="L7098" t="str">
        <f>_xlfn.XLOOKUP(Table1[[#This Row],[TeamFavoriteID]],Table2[team_id],Table2[team_name],_xlfn.XLOOKUP(Table1[[#This Row],[TeamFavoriteID]],Table2[team_id_pfr],Table2[team_name],"Even"))</f>
        <v>Kansas City Chiefs</v>
      </c>
      <c r="M7098">
        <v>-3</v>
      </c>
      <c r="N7098">
        <f>IF(Table1[[#This Row],[TeamFavorite]]=Table1[[#This Row],[TeamHome]],Table1[[#This Row],[ScoreAway]]-Table1[[#This Row],[ScoreHome]],Table1[[#This Row],[ScoreHome]]-Table1[[#This Row],[ScoreAway]])</f>
        <v>3</v>
      </c>
      <c r="O7098">
        <f>IF(Table1[[#This Row],[SpreadActual]]&lt;Table1[[#This Row],[SpreadFavorite]],1,0)</f>
        <v>0</v>
      </c>
      <c r="P7098">
        <v>38</v>
      </c>
      <c r="Q7098" t="s">
        <v>114</v>
      </c>
      <c r="R7098" t="b">
        <v>0</v>
      </c>
      <c r="S7098">
        <v>68</v>
      </c>
      <c r="T7098">
        <v>10</v>
      </c>
      <c r="U7098">
        <v>69</v>
      </c>
    </row>
    <row r="7099" spans="1:22" x14ac:dyDescent="0.2">
      <c r="A7099" s="1">
        <v>36415</v>
      </c>
      <c r="B7099">
        <v>1999</v>
      </c>
      <c r="C7099">
        <f>_xlfn.MAXIFS(Table1[ScheduleWeekWritten],Table1[ScheduleSeason],Table1[[#This Row],[ScheduleSeason]])</f>
        <v>17</v>
      </c>
      <c r="D7099">
        <v>1</v>
      </c>
      <c r="E7099" cm="1">
        <f t="array" ref="E7099">_xlfn.XLOOKUP(Table1[[#This Row],[ScheduleWeekWritten]],Table3[Game],100+Table3[Increase],Table1[[#This Row],[ScheduleWeekWritten]])</f>
        <v>1</v>
      </c>
      <c r="F7099" t="b">
        <v>0</v>
      </c>
      <c r="G7099" t="s">
        <v>62</v>
      </c>
      <c r="H7099">
        <v>0</v>
      </c>
      <c r="I7099">
        <v>43</v>
      </c>
      <c r="J7099" t="s">
        <v>49</v>
      </c>
      <c r="K7099" t="s">
        <v>51</v>
      </c>
      <c r="L7099" t="str">
        <f>_xlfn.XLOOKUP(Table1[[#This Row],[TeamFavoriteID]],Table2[team_id],Table2[team_name],_xlfn.XLOOKUP(Table1[[#This Row],[TeamFavoriteID]],Table2[team_id_pfr],Table2[team_name],"Even"))</f>
        <v>Pittsburgh Steelers</v>
      </c>
      <c r="M7099">
        <v>-6</v>
      </c>
      <c r="N7099">
        <f>IF(Table1[[#This Row],[TeamFavorite]]=Table1[[#This Row],[TeamHome]],Table1[[#This Row],[ScoreAway]]-Table1[[#This Row],[ScoreHome]],Table1[[#This Row],[ScoreHome]]-Table1[[#This Row],[ScoreAway]])</f>
        <v>-43</v>
      </c>
      <c r="O7099">
        <f>IF(Table1[[#This Row],[SpreadActual]]&lt;Table1[[#This Row],[SpreadFavorite]],1,0)</f>
        <v>1</v>
      </c>
      <c r="P7099">
        <v>37</v>
      </c>
      <c r="Q7099" t="s">
        <v>170</v>
      </c>
      <c r="R7099" t="b">
        <v>0</v>
      </c>
      <c r="S7099">
        <v>70</v>
      </c>
      <c r="T7099">
        <v>10</v>
      </c>
      <c r="U7099">
        <v>54</v>
      </c>
    </row>
    <row r="7100" spans="1:22" x14ac:dyDescent="0.2">
      <c r="A7100" s="1">
        <v>36415</v>
      </c>
      <c r="B7100">
        <v>1999</v>
      </c>
      <c r="C7100">
        <f>_xlfn.MAXIFS(Table1[ScheduleWeekWritten],Table1[ScheduleSeason],Table1[[#This Row],[ScheduleSeason]])</f>
        <v>17</v>
      </c>
      <c r="D7100">
        <v>1</v>
      </c>
      <c r="E7100" cm="1">
        <f t="array" ref="E7100">_xlfn.XLOOKUP(Table1[[#This Row],[ScheduleWeekWritten]],Table3[Game],100+Table3[Increase],Table1[[#This Row],[ScheduleWeekWritten]])</f>
        <v>1</v>
      </c>
      <c r="F7100" t="b">
        <v>0</v>
      </c>
      <c r="G7100" t="s">
        <v>33</v>
      </c>
      <c r="H7100">
        <v>28</v>
      </c>
      <c r="I7100">
        <v>24</v>
      </c>
      <c r="J7100" t="s">
        <v>20</v>
      </c>
      <c r="K7100" t="s">
        <v>35</v>
      </c>
      <c r="L7100" t="str">
        <f>_xlfn.XLOOKUP(Table1[[#This Row],[TeamFavoriteID]],Table2[team_id],Table2[team_name],_xlfn.XLOOKUP(Table1[[#This Row],[TeamFavoriteID]],Table2[team_id_pfr],Table2[team_name],"Even"))</f>
        <v>Green Bay Packers</v>
      </c>
      <c r="M7100">
        <v>-9</v>
      </c>
      <c r="N7100">
        <f>IF(Table1[[#This Row],[TeamFavorite]]=Table1[[#This Row],[TeamHome]],Table1[[#This Row],[ScoreAway]]-Table1[[#This Row],[ScoreHome]],Table1[[#This Row],[ScoreHome]]-Table1[[#This Row],[ScoreAway]])</f>
        <v>-4</v>
      </c>
      <c r="O7100">
        <f>IF(Table1[[#This Row],[SpreadActual]]&lt;Table1[[#This Row],[SpreadFavorite]],1,0)</f>
        <v>0</v>
      </c>
      <c r="P7100">
        <v>43</v>
      </c>
      <c r="Q7100" t="s">
        <v>82</v>
      </c>
      <c r="R7100" t="b">
        <v>0</v>
      </c>
      <c r="S7100">
        <v>61</v>
      </c>
      <c r="T7100">
        <v>9</v>
      </c>
      <c r="U7100">
        <v>84</v>
      </c>
    </row>
    <row r="7101" spans="1:22" x14ac:dyDescent="0.2">
      <c r="A7101" s="1">
        <v>36415</v>
      </c>
      <c r="B7101">
        <v>1999</v>
      </c>
      <c r="C7101">
        <f>_xlfn.MAXIFS(Table1[ScheduleWeekWritten],Table1[ScheduleSeason],Table1[[#This Row],[ScheduleSeason]])</f>
        <v>17</v>
      </c>
      <c r="D7101">
        <v>1</v>
      </c>
      <c r="E7101" cm="1">
        <f t="array" ref="E7101">_xlfn.XLOOKUP(Table1[[#This Row],[ScheduleWeekWritten]],Table3[Game],100+Table3[Increase],Table1[[#This Row],[ScheduleWeekWritten]])</f>
        <v>1</v>
      </c>
      <c r="F7101" t="b">
        <v>0</v>
      </c>
      <c r="G7101" t="s">
        <v>140</v>
      </c>
      <c r="H7101">
        <v>31</v>
      </c>
      <c r="I7101">
        <v>14</v>
      </c>
      <c r="J7101" t="s">
        <v>28</v>
      </c>
      <c r="K7101" t="s">
        <v>43</v>
      </c>
      <c r="L7101" t="str">
        <f>_xlfn.XLOOKUP(Table1[[#This Row],[TeamFavoriteID]],Table2[team_id],Table2[team_name],_xlfn.XLOOKUP(Table1[[#This Row],[TeamFavoriteID]],Table2[team_id_pfr],Table2[team_name],"Even"))</f>
        <v>Buffalo Bills</v>
      </c>
      <c r="M7101">
        <v>-3</v>
      </c>
      <c r="N7101">
        <f>IF(Table1[[#This Row],[TeamFavorite]]=Table1[[#This Row],[TeamHome]],Table1[[#This Row],[ScoreAway]]-Table1[[#This Row],[ScoreHome]],Table1[[#This Row],[ScoreHome]]-Table1[[#This Row],[ScoreAway]])</f>
        <v>17</v>
      </c>
      <c r="O7101">
        <f>IF(Table1[[#This Row],[SpreadActual]]&lt;Table1[[#This Row],[SpreadFavorite]],1,0)</f>
        <v>0</v>
      </c>
      <c r="P7101">
        <v>45.5</v>
      </c>
      <c r="Q7101" t="s">
        <v>141</v>
      </c>
      <c r="R7101" t="b">
        <v>0</v>
      </c>
      <c r="S7101">
        <v>72</v>
      </c>
      <c r="T7101">
        <v>0</v>
      </c>
      <c r="V7101" t="s">
        <v>103</v>
      </c>
    </row>
    <row r="7102" spans="1:22" x14ac:dyDescent="0.2">
      <c r="A7102" s="1">
        <v>36415</v>
      </c>
      <c r="B7102">
        <v>1999</v>
      </c>
      <c r="C7102">
        <f>_xlfn.MAXIFS(Table1[ScheduleWeekWritten],Table1[ScheduleSeason],Table1[[#This Row],[ScheduleSeason]])</f>
        <v>17</v>
      </c>
      <c r="D7102">
        <v>1</v>
      </c>
      <c r="E7102" cm="1">
        <f t="array" ref="E7102">_xlfn.XLOOKUP(Table1[[#This Row],[ScheduleWeekWritten]],Table3[Game],100+Table3[Increase],Table1[[#This Row],[ScheduleWeekWritten]])</f>
        <v>1</v>
      </c>
      <c r="F7102" t="b">
        <v>0</v>
      </c>
      <c r="G7102" t="s">
        <v>154</v>
      </c>
      <c r="H7102">
        <v>41</v>
      </c>
      <c r="I7102">
        <v>3</v>
      </c>
      <c r="J7102" t="s">
        <v>53</v>
      </c>
      <c r="K7102" t="s">
        <v>161</v>
      </c>
      <c r="L7102" t="str">
        <f>_xlfn.XLOOKUP(Table1[[#This Row],[TeamFavoriteID]],Table2[team_id],Table2[team_name],_xlfn.XLOOKUP(Table1[[#This Row],[TeamFavoriteID]],Table2[team_id_pfr],Table2[team_name],"Even"))</f>
        <v>Jacksonville Jaguars</v>
      </c>
      <c r="M7102">
        <v>-5.5</v>
      </c>
      <c r="N7102">
        <f>IF(Table1[[#This Row],[TeamFavorite]]=Table1[[#This Row],[TeamHome]],Table1[[#This Row],[ScoreAway]]-Table1[[#This Row],[ScoreHome]],Table1[[#This Row],[ScoreHome]]-Table1[[#This Row],[ScoreAway]])</f>
        <v>-38</v>
      </c>
      <c r="O7102">
        <f>IF(Table1[[#This Row],[SpreadActual]]&lt;Table1[[#This Row],[SpreadFavorite]],1,0)</f>
        <v>1</v>
      </c>
      <c r="P7102">
        <v>49</v>
      </c>
      <c r="Q7102" t="s">
        <v>155</v>
      </c>
      <c r="R7102" t="b">
        <v>0</v>
      </c>
      <c r="S7102">
        <v>80</v>
      </c>
      <c r="T7102">
        <v>12</v>
      </c>
      <c r="U7102">
        <v>81</v>
      </c>
    </row>
    <row r="7103" spans="1:22" x14ac:dyDescent="0.2">
      <c r="A7103" s="1">
        <v>36415</v>
      </c>
      <c r="B7103">
        <v>1999</v>
      </c>
      <c r="C7103">
        <f>_xlfn.MAXIFS(Table1[ScheduleWeekWritten],Table1[ScheduleSeason],Table1[[#This Row],[ScheduleSeason]])</f>
        <v>17</v>
      </c>
      <c r="D7103">
        <v>1</v>
      </c>
      <c r="E7103" cm="1">
        <f t="array" ref="E7103">_xlfn.XLOOKUP(Table1[[#This Row],[ScheduleWeekWritten]],Table3[Game],100+Table3[Increase],Table1[[#This Row],[ScheduleWeekWritten]])</f>
        <v>1</v>
      </c>
      <c r="F7103" t="b">
        <v>0</v>
      </c>
      <c r="G7103" t="s">
        <v>95</v>
      </c>
      <c r="H7103">
        <v>19</v>
      </c>
      <c r="I7103">
        <v>10</v>
      </c>
      <c r="J7103" t="s">
        <v>152</v>
      </c>
      <c r="K7103" t="s">
        <v>98</v>
      </c>
      <c r="L7103" t="str">
        <f>_xlfn.XLOOKUP(Table1[[#This Row],[TeamFavoriteID]],Table2[team_id],Table2[team_name],_xlfn.XLOOKUP(Table1[[#This Row],[TeamFavoriteID]],Table2[team_id_pfr],Table2[team_name],"Even"))</f>
        <v>New Orleans Saints</v>
      </c>
      <c r="M7103">
        <v>-3.5</v>
      </c>
      <c r="N7103">
        <f>IF(Table1[[#This Row],[TeamFavorite]]=Table1[[#This Row],[TeamHome]],Table1[[#This Row],[ScoreAway]]-Table1[[#This Row],[ScoreHome]],Table1[[#This Row],[ScoreHome]]-Table1[[#This Row],[ScoreAway]])</f>
        <v>-9</v>
      </c>
      <c r="O7103">
        <f>IF(Table1[[#This Row],[SpreadActual]]&lt;Table1[[#This Row],[SpreadFavorite]],1,0)</f>
        <v>1</v>
      </c>
      <c r="P7103">
        <v>38</v>
      </c>
      <c r="Q7103" t="s">
        <v>124</v>
      </c>
      <c r="R7103" t="b">
        <v>0</v>
      </c>
      <c r="S7103">
        <v>72</v>
      </c>
      <c r="T7103">
        <v>0</v>
      </c>
      <c r="V7103" t="s">
        <v>103</v>
      </c>
    </row>
    <row r="7104" spans="1:22" x14ac:dyDescent="0.2">
      <c r="A7104" s="1">
        <v>36415</v>
      </c>
      <c r="B7104">
        <v>1999</v>
      </c>
      <c r="C7104">
        <f>_xlfn.MAXIFS(Table1[ScheduleWeekWritten],Table1[ScheduleSeason],Table1[[#This Row],[ScheduleSeason]])</f>
        <v>17</v>
      </c>
      <c r="D7104">
        <v>1</v>
      </c>
      <c r="E7104" cm="1">
        <f t="array" ref="E7104">_xlfn.XLOOKUP(Table1[[#This Row],[ScheduleWeekWritten]],Table3[Game],100+Table3[Increase],Table1[[#This Row],[ScheduleWeekWritten]])</f>
        <v>1</v>
      </c>
      <c r="F7104" t="b">
        <v>0</v>
      </c>
      <c r="G7104" t="s">
        <v>31</v>
      </c>
      <c r="H7104">
        <v>28</v>
      </c>
      <c r="I7104">
        <v>30</v>
      </c>
      <c r="J7104" t="s">
        <v>115</v>
      </c>
      <c r="K7104" t="s">
        <v>32</v>
      </c>
      <c r="L7104" t="str">
        <f>_xlfn.XLOOKUP(Table1[[#This Row],[TeamFavoriteID]],Table2[team_id],Table2[team_name],_xlfn.XLOOKUP(Table1[[#This Row],[TeamFavoriteID]],Table2[team_id_pfr],Table2[team_name],"Even"))</f>
        <v>New York Jets</v>
      </c>
      <c r="M7104">
        <v>-7</v>
      </c>
      <c r="N7104">
        <f>IF(Table1[[#This Row],[TeamFavorite]]=Table1[[#This Row],[TeamHome]],Table1[[#This Row],[ScoreAway]]-Table1[[#This Row],[ScoreHome]],Table1[[#This Row],[ScoreHome]]-Table1[[#This Row],[ScoreAway]])</f>
        <v>2</v>
      </c>
      <c r="O7104">
        <f>IF(Table1[[#This Row],[SpreadActual]]&lt;Table1[[#This Row],[SpreadFavorite]],1,0)</f>
        <v>0</v>
      </c>
      <c r="P7104">
        <v>44.5</v>
      </c>
      <c r="Q7104" t="s">
        <v>126</v>
      </c>
      <c r="R7104" t="b">
        <v>0</v>
      </c>
      <c r="S7104">
        <v>73</v>
      </c>
      <c r="T7104">
        <v>8</v>
      </c>
      <c r="U7104">
        <v>50</v>
      </c>
    </row>
    <row r="7105" spans="1:22" x14ac:dyDescent="0.2">
      <c r="A7105" s="1">
        <v>36415</v>
      </c>
      <c r="B7105">
        <v>1999</v>
      </c>
      <c r="C7105">
        <f>_xlfn.MAXIFS(Table1[ScheduleWeekWritten],Table1[ScheduleSeason],Table1[[#This Row],[ScheduleSeason]])</f>
        <v>17</v>
      </c>
      <c r="D7105">
        <v>1</v>
      </c>
      <c r="E7105" cm="1">
        <f t="array" ref="E7105">_xlfn.XLOOKUP(Table1[[#This Row],[ScheduleWeekWritten]],Table3[Game],100+Table3[Increase],Table1[[#This Row],[ScheduleWeekWritten]])</f>
        <v>1</v>
      </c>
      <c r="F7105" t="b">
        <v>0</v>
      </c>
      <c r="G7105" t="s">
        <v>58</v>
      </c>
      <c r="H7105">
        <v>24</v>
      </c>
      <c r="I7105">
        <v>25</v>
      </c>
      <c r="J7105" t="s">
        <v>149</v>
      </c>
      <c r="K7105" t="s">
        <v>59</v>
      </c>
      <c r="L7105" t="str">
        <f>_xlfn.XLOOKUP(Table1[[#This Row],[TeamFavoriteID]],Table2[team_id],Table2[team_name],_xlfn.XLOOKUP(Table1[[#This Row],[TeamFavoriteID]],Table2[team_id_pfr],Table2[team_name],"Even"))</f>
        <v>Arizona Cardinals</v>
      </c>
      <c r="M7105">
        <v>-3</v>
      </c>
      <c r="N7105">
        <f>IF(Table1[[#This Row],[TeamFavorite]]=Table1[[#This Row],[TeamHome]],Table1[[#This Row],[ScoreAway]]-Table1[[#This Row],[ScoreHome]],Table1[[#This Row],[ScoreHome]]-Table1[[#This Row],[ScoreAway]])</f>
        <v>-1</v>
      </c>
      <c r="O7105">
        <f>IF(Table1[[#This Row],[SpreadActual]]&lt;Table1[[#This Row],[SpreadFavorite]],1,0)</f>
        <v>0</v>
      </c>
      <c r="P7105">
        <v>37</v>
      </c>
      <c r="Q7105" t="s">
        <v>112</v>
      </c>
      <c r="R7105" t="b">
        <v>0</v>
      </c>
      <c r="S7105">
        <v>70</v>
      </c>
      <c r="T7105">
        <v>6</v>
      </c>
      <c r="U7105">
        <v>64</v>
      </c>
    </row>
    <row r="7106" spans="1:22" x14ac:dyDescent="0.2">
      <c r="A7106" s="1">
        <v>36415</v>
      </c>
      <c r="B7106">
        <v>1999</v>
      </c>
      <c r="C7106">
        <f>_xlfn.MAXIFS(Table1[ScheduleWeekWritten],Table1[ScheduleSeason],Table1[[#This Row],[ScheduleSeason]])</f>
        <v>17</v>
      </c>
      <c r="D7106">
        <v>1</v>
      </c>
      <c r="E7106" cm="1">
        <f t="array" ref="E7106">_xlfn.XLOOKUP(Table1[[#This Row],[ScheduleWeekWritten]],Table3[Game],100+Table3[Increase],Table1[[#This Row],[ScheduleWeekWritten]])</f>
        <v>1</v>
      </c>
      <c r="F7106" t="b">
        <v>0</v>
      </c>
      <c r="G7106" t="s">
        <v>128</v>
      </c>
      <c r="H7106">
        <v>20</v>
      </c>
      <c r="I7106">
        <v>28</v>
      </c>
      <c r="J7106" t="s">
        <v>45</v>
      </c>
      <c r="K7106" t="s">
        <v>132</v>
      </c>
      <c r="L7106" t="str">
        <f>_xlfn.XLOOKUP(Table1[[#This Row],[TeamFavoriteID]],Table2[team_id],Table2[team_name],_xlfn.XLOOKUP(Table1[[#This Row],[TeamFavoriteID]],Table2[team_id_pfr],Table2[team_name],"Even"))</f>
        <v>Seattle Seahawks</v>
      </c>
      <c r="M7106">
        <v>-9.5</v>
      </c>
      <c r="N7106">
        <f>IF(Table1[[#This Row],[TeamFavorite]]=Table1[[#This Row],[TeamHome]],Table1[[#This Row],[ScoreAway]]-Table1[[#This Row],[ScoreHome]],Table1[[#This Row],[ScoreHome]]-Table1[[#This Row],[ScoreAway]])</f>
        <v>8</v>
      </c>
      <c r="O7106">
        <f>IF(Table1[[#This Row],[SpreadActual]]&lt;Table1[[#This Row],[SpreadFavorite]],1,0)</f>
        <v>0</v>
      </c>
      <c r="P7106">
        <v>42</v>
      </c>
      <c r="Q7106" t="s">
        <v>129</v>
      </c>
      <c r="R7106" t="b">
        <v>0</v>
      </c>
      <c r="S7106">
        <v>72</v>
      </c>
      <c r="T7106">
        <v>0</v>
      </c>
      <c r="V7106" t="s">
        <v>103</v>
      </c>
    </row>
    <row r="7107" spans="1:22" x14ac:dyDescent="0.2">
      <c r="A7107" s="1">
        <v>36415</v>
      </c>
      <c r="B7107">
        <v>1999</v>
      </c>
      <c r="C7107">
        <f>_xlfn.MAXIFS(Table1[ScheduleWeekWritten],Table1[ScheduleSeason],Table1[[#This Row],[ScheduleSeason]])</f>
        <v>17</v>
      </c>
      <c r="D7107">
        <v>1</v>
      </c>
      <c r="E7107" cm="1">
        <f t="array" ref="E7107">_xlfn.XLOOKUP(Table1[[#This Row],[ScheduleWeekWritten]],Table3[Game],100+Table3[Increase],Table1[[#This Row],[ScheduleWeekWritten]])</f>
        <v>1</v>
      </c>
      <c r="F7107" t="b">
        <v>0</v>
      </c>
      <c r="G7107" t="s">
        <v>153</v>
      </c>
      <c r="H7107">
        <v>27</v>
      </c>
      <c r="I7107">
        <v>10</v>
      </c>
      <c r="J7107" t="s">
        <v>158</v>
      </c>
      <c r="K7107" t="s">
        <v>89</v>
      </c>
      <c r="L7107" t="str">
        <f>_xlfn.XLOOKUP(Table1[[#This Row],[TeamFavoriteID]],Table2[team_id],Table2[team_name],_xlfn.XLOOKUP(Table1[[#This Row],[TeamFavoriteID]],Table2[team_id_pfr],Table2[team_name],"Even"))</f>
        <v>Even</v>
      </c>
      <c r="M7107">
        <v>0</v>
      </c>
      <c r="N7107">
        <f>IF(Table1[[#This Row],[TeamFavorite]]=Table1[[#This Row],[TeamHome]],Table1[[#This Row],[ScoreAway]]-Table1[[#This Row],[ScoreHome]],Table1[[#This Row],[ScoreHome]]-Table1[[#This Row],[ScoreAway]])</f>
        <v>17</v>
      </c>
      <c r="O7107">
        <f>IF(Table1[[#This Row],[SpreadActual]]&lt;Table1[[#This Row],[SpreadFavorite]],1,0)</f>
        <v>0</v>
      </c>
      <c r="P7107">
        <v>39</v>
      </c>
      <c r="Q7107" t="s">
        <v>157</v>
      </c>
      <c r="R7107" t="b">
        <v>0</v>
      </c>
      <c r="S7107">
        <v>72</v>
      </c>
      <c r="T7107">
        <v>0</v>
      </c>
      <c r="V7107" t="s">
        <v>103</v>
      </c>
    </row>
    <row r="7108" spans="1:22" x14ac:dyDescent="0.2">
      <c r="A7108" s="1">
        <v>36415</v>
      </c>
      <c r="B7108">
        <v>1999</v>
      </c>
      <c r="C7108">
        <f>_xlfn.MAXIFS(Table1[ScheduleWeekWritten],Table1[ScheduleSeason],Table1[[#This Row],[ScheduleSeason]])</f>
        <v>17</v>
      </c>
      <c r="D7108">
        <v>1</v>
      </c>
      <c r="E7108" cm="1">
        <f t="array" ref="E7108">_xlfn.XLOOKUP(Table1[[#This Row],[ScheduleWeekWritten]],Table3[Game],100+Table3[Increase],Table1[[#This Row],[ScheduleWeekWritten]])</f>
        <v>1</v>
      </c>
      <c r="F7108" t="b">
        <v>0</v>
      </c>
      <c r="G7108" t="s">
        <v>127</v>
      </c>
      <c r="H7108">
        <v>13</v>
      </c>
      <c r="I7108">
        <v>17</v>
      </c>
      <c r="J7108" t="s">
        <v>50</v>
      </c>
      <c r="K7108" t="s">
        <v>133</v>
      </c>
      <c r="L7108" t="str">
        <f>_xlfn.XLOOKUP(Table1[[#This Row],[TeamFavoriteID]],Table2[team_id],Table2[team_name],_xlfn.XLOOKUP(Table1[[#This Row],[TeamFavoriteID]],Table2[team_id_pfr],Table2[team_name],"Even"))</f>
        <v>Tampa Bay Buccaneers</v>
      </c>
      <c r="M7108">
        <v>-5.5</v>
      </c>
      <c r="N7108">
        <f>IF(Table1[[#This Row],[TeamFavorite]]=Table1[[#This Row],[TeamHome]],Table1[[#This Row],[ScoreAway]]-Table1[[#This Row],[ScoreHome]],Table1[[#This Row],[ScoreHome]]-Table1[[#This Row],[ScoreAway]])</f>
        <v>4</v>
      </c>
      <c r="O7108">
        <f>IF(Table1[[#This Row],[SpreadActual]]&lt;Table1[[#This Row],[SpreadFavorite]],1,0)</f>
        <v>0</v>
      </c>
      <c r="P7108">
        <v>37.5</v>
      </c>
      <c r="Q7108" t="s">
        <v>168</v>
      </c>
      <c r="R7108" t="b">
        <v>0</v>
      </c>
      <c r="S7108">
        <v>81</v>
      </c>
      <c r="T7108">
        <v>7</v>
      </c>
      <c r="U7108">
        <v>82</v>
      </c>
    </row>
    <row r="7109" spans="1:22" x14ac:dyDescent="0.2">
      <c r="A7109" s="1">
        <v>36415</v>
      </c>
      <c r="B7109">
        <v>1999</v>
      </c>
      <c r="C7109">
        <f>_xlfn.MAXIFS(Table1[ScheduleWeekWritten],Table1[ScheduleSeason],Table1[[#This Row],[ScheduleSeason]])</f>
        <v>17</v>
      </c>
      <c r="D7109">
        <v>1</v>
      </c>
      <c r="E7109" cm="1">
        <f t="array" ref="E7109">_xlfn.XLOOKUP(Table1[[#This Row],[ScheduleWeekWritten]],Table3[Game],100+Table3[Increase],Table1[[#This Row],[ScheduleWeekWritten]])</f>
        <v>1</v>
      </c>
      <c r="F7109" t="b">
        <v>0</v>
      </c>
      <c r="G7109" t="s">
        <v>171</v>
      </c>
      <c r="H7109">
        <v>36</v>
      </c>
      <c r="I7109">
        <v>35</v>
      </c>
      <c r="J7109" t="s">
        <v>101</v>
      </c>
      <c r="K7109" t="s">
        <v>25</v>
      </c>
      <c r="L7109" t="str">
        <f>_xlfn.XLOOKUP(Table1[[#This Row],[TeamFavoriteID]],Table2[team_id],Table2[team_name],_xlfn.XLOOKUP(Table1[[#This Row],[TeamFavoriteID]],Table2[team_id_pfr],Table2[team_name],"Even"))</f>
        <v>Houston Oilers</v>
      </c>
      <c r="M7109">
        <v>-9</v>
      </c>
      <c r="N7109">
        <f>IF(Table1[[#This Row],[TeamFavorite]]=Table1[[#This Row],[TeamHome]],Table1[[#This Row],[ScoreAway]]-Table1[[#This Row],[ScoreHome]],Table1[[#This Row],[ScoreHome]]-Table1[[#This Row],[ScoreAway]])</f>
        <v>1</v>
      </c>
      <c r="O7109">
        <f>IF(Table1[[#This Row],[SpreadActual]]&lt;Table1[[#This Row],[SpreadFavorite]],1,0)</f>
        <v>0</v>
      </c>
      <c r="P7109">
        <v>42</v>
      </c>
      <c r="Q7109" t="s">
        <v>172</v>
      </c>
      <c r="R7109" t="b">
        <v>0</v>
      </c>
      <c r="S7109">
        <v>79</v>
      </c>
      <c r="T7109">
        <v>7</v>
      </c>
      <c r="U7109">
        <v>46</v>
      </c>
    </row>
    <row r="7110" spans="1:22" x14ac:dyDescent="0.2">
      <c r="A7110" s="1">
        <v>36415</v>
      </c>
      <c r="B7110">
        <v>1999</v>
      </c>
      <c r="C7110">
        <f>_xlfn.MAXIFS(Table1[ScheduleWeekWritten],Table1[ScheduleSeason],Table1[[#This Row],[ScheduleSeason]])</f>
        <v>17</v>
      </c>
      <c r="D7110">
        <v>1</v>
      </c>
      <c r="E7110" cm="1">
        <f t="array" ref="E7110">_xlfn.XLOOKUP(Table1[[#This Row],[ScheduleWeekWritten]],Table3[Game],100+Table3[Increase],Table1[[#This Row],[ScheduleWeekWritten]])</f>
        <v>1</v>
      </c>
      <c r="F7110" t="b">
        <v>0</v>
      </c>
      <c r="G7110" t="s">
        <v>61</v>
      </c>
      <c r="H7110">
        <v>35</v>
      </c>
      <c r="I7110">
        <v>41</v>
      </c>
      <c r="J7110" t="s">
        <v>67</v>
      </c>
      <c r="K7110" t="s">
        <v>85</v>
      </c>
      <c r="L7110" t="str">
        <f>_xlfn.XLOOKUP(Table1[[#This Row],[TeamFavoriteID]],Table2[team_id],Table2[team_name],_xlfn.XLOOKUP(Table1[[#This Row],[TeamFavoriteID]],Table2[team_id_pfr],Table2[team_name],"Even"))</f>
        <v>Washington Commanders</v>
      </c>
      <c r="M7110">
        <v>-2.5</v>
      </c>
      <c r="N7110">
        <f>IF(Table1[[#This Row],[TeamFavorite]]=Table1[[#This Row],[TeamHome]],Table1[[#This Row],[ScoreAway]]-Table1[[#This Row],[ScoreHome]],Table1[[#This Row],[ScoreHome]]-Table1[[#This Row],[ScoreAway]])</f>
        <v>-6</v>
      </c>
      <c r="O7110">
        <f>IF(Table1[[#This Row],[SpreadActual]]&lt;Table1[[#This Row],[SpreadFavorite]],1,0)</f>
        <v>1</v>
      </c>
      <c r="P7110">
        <v>42</v>
      </c>
      <c r="Q7110" t="s">
        <v>165</v>
      </c>
      <c r="R7110" t="b">
        <v>0</v>
      </c>
      <c r="S7110">
        <v>71</v>
      </c>
      <c r="T7110">
        <v>5</v>
      </c>
      <c r="U7110">
        <v>59</v>
      </c>
    </row>
    <row r="7111" spans="1:22" x14ac:dyDescent="0.2">
      <c r="A7111" s="1">
        <v>36416</v>
      </c>
      <c r="B7111">
        <v>1999</v>
      </c>
      <c r="C7111">
        <f>_xlfn.MAXIFS(Table1[ScheduleWeekWritten],Table1[ScheduleSeason],Table1[[#This Row],[ScheduleSeason]])</f>
        <v>17</v>
      </c>
      <c r="D7111">
        <v>1</v>
      </c>
      <c r="E7111" cm="1">
        <f t="array" ref="E7111">_xlfn.XLOOKUP(Table1[[#This Row],[ScheduleWeekWritten]],Table3[Game],100+Table3[Increase],Table1[[#This Row],[ScheduleWeekWritten]])</f>
        <v>1</v>
      </c>
      <c r="F7111" t="b">
        <v>0</v>
      </c>
      <c r="G7111" t="s">
        <v>24</v>
      </c>
      <c r="H7111">
        <v>21</v>
      </c>
      <c r="I7111">
        <v>38</v>
      </c>
      <c r="J7111" t="s">
        <v>19</v>
      </c>
      <c r="K7111" t="s">
        <v>88</v>
      </c>
      <c r="L7111" t="str">
        <f>_xlfn.XLOOKUP(Table1[[#This Row],[TeamFavoriteID]],Table2[team_id],Table2[team_name],_xlfn.XLOOKUP(Table1[[#This Row],[TeamFavoriteID]],Table2[team_id_pfr],Table2[team_name],"Even"))</f>
        <v>Denver Broncos</v>
      </c>
      <c r="M7111">
        <v>-6</v>
      </c>
      <c r="N7111">
        <f>IF(Table1[[#This Row],[TeamFavorite]]=Table1[[#This Row],[TeamHome]],Table1[[#This Row],[ScoreAway]]-Table1[[#This Row],[ScoreHome]],Table1[[#This Row],[ScoreHome]]-Table1[[#This Row],[ScoreAway]])</f>
        <v>17</v>
      </c>
      <c r="O7111">
        <f>IF(Table1[[#This Row],[SpreadActual]]&lt;Table1[[#This Row],[SpreadFavorite]],1,0)</f>
        <v>0</v>
      </c>
      <c r="P7111">
        <v>43</v>
      </c>
      <c r="Q7111" t="s">
        <v>71</v>
      </c>
      <c r="R7111" t="b">
        <v>0</v>
      </c>
      <c r="S7111">
        <v>50</v>
      </c>
      <c r="T7111">
        <v>7</v>
      </c>
      <c r="U7111">
        <v>65</v>
      </c>
    </row>
    <row r="7112" spans="1:22" x14ac:dyDescent="0.2">
      <c r="A7112" s="1">
        <v>36422</v>
      </c>
      <c r="B7112">
        <v>1999</v>
      </c>
      <c r="C7112">
        <f>_xlfn.MAXIFS(Table1[ScheduleWeekWritten],Table1[ScheduleSeason],Table1[[#This Row],[ScheduleSeason]])</f>
        <v>17</v>
      </c>
      <c r="D7112">
        <v>2</v>
      </c>
      <c r="E7112" cm="1">
        <f t="array" ref="E7112">_xlfn.XLOOKUP(Table1[[#This Row],[ScheduleWeekWritten]],Table3[Game],100+Table3[Increase],Table1[[#This Row],[ScheduleWeekWritten]])</f>
        <v>2</v>
      </c>
      <c r="F7112" t="b">
        <v>0</v>
      </c>
      <c r="G7112" t="s">
        <v>158</v>
      </c>
      <c r="H7112">
        <v>20</v>
      </c>
      <c r="I7112">
        <v>23</v>
      </c>
      <c r="J7112" t="s">
        <v>49</v>
      </c>
      <c r="K7112" t="s">
        <v>51</v>
      </c>
      <c r="L7112" t="str">
        <f>_xlfn.XLOOKUP(Table1[[#This Row],[TeamFavoriteID]],Table2[team_id],Table2[team_name],_xlfn.XLOOKUP(Table1[[#This Row],[TeamFavoriteID]],Table2[team_id_pfr],Table2[team_name],"Even"))</f>
        <v>Pittsburgh Steelers</v>
      </c>
      <c r="M7112">
        <v>-2.5</v>
      </c>
      <c r="N7112">
        <f>IF(Table1[[#This Row],[TeamFavorite]]=Table1[[#This Row],[TeamHome]],Table1[[#This Row],[ScoreAway]]-Table1[[#This Row],[ScoreHome]],Table1[[#This Row],[ScoreHome]]-Table1[[#This Row],[ScoreAway]])</f>
        <v>-3</v>
      </c>
      <c r="O7112">
        <f>IF(Table1[[#This Row],[SpreadActual]]&lt;Table1[[#This Row],[SpreadFavorite]],1,0)</f>
        <v>1</v>
      </c>
      <c r="P7112">
        <v>38</v>
      </c>
      <c r="Q7112" t="s">
        <v>166</v>
      </c>
      <c r="R7112" t="b">
        <v>0</v>
      </c>
      <c r="S7112">
        <v>62</v>
      </c>
      <c r="T7112">
        <v>4</v>
      </c>
      <c r="U7112">
        <v>74</v>
      </c>
    </row>
    <row r="7113" spans="1:22" x14ac:dyDescent="0.2">
      <c r="A7113" s="1">
        <v>36422</v>
      </c>
      <c r="B7113">
        <v>1999</v>
      </c>
      <c r="C7113">
        <f>_xlfn.MAXIFS(Table1[ScheduleWeekWritten],Table1[ScheduleSeason],Table1[[#This Row],[ScheduleSeason]])</f>
        <v>17</v>
      </c>
      <c r="D7113">
        <v>2</v>
      </c>
      <c r="E7113" cm="1">
        <f t="array" ref="E7113">_xlfn.XLOOKUP(Table1[[#This Row],[ScheduleWeekWritten]],Table3[Game],100+Table3[Increase],Table1[[#This Row],[ScheduleWeekWritten]])</f>
        <v>2</v>
      </c>
      <c r="F7113" t="b">
        <v>0</v>
      </c>
      <c r="G7113" t="s">
        <v>28</v>
      </c>
      <c r="H7113">
        <v>17</v>
      </c>
      <c r="I7113">
        <v>3</v>
      </c>
      <c r="J7113" t="s">
        <v>31</v>
      </c>
      <c r="K7113" t="s">
        <v>43</v>
      </c>
      <c r="L7113" t="str">
        <f>_xlfn.XLOOKUP(Table1[[#This Row],[TeamFavoriteID]],Table2[team_id],Table2[team_name],_xlfn.XLOOKUP(Table1[[#This Row],[TeamFavoriteID]],Table2[team_id_pfr],Table2[team_name],"Even"))</f>
        <v>Buffalo Bills</v>
      </c>
      <c r="M7113">
        <v>-4</v>
      </c>
      <c r="N7113">
        <f>IF(Table1[[#This Row],[TeamFavorite]]=Table1[[#This Row],[TeamHome]],Table1[[#This Row],[ScoreAway]]-Table1[[#This Row],[ScoreHome]],Table1[[#This Row],[ScoreHome]]-Table1[[#This Row],[ScoreAway]])</f>
        <v>-14</v>
      </c>
      <c r="O7113">
        <f>IF(Table1[[#This Row],[SpreadActual]]&lt;Table1[[#This Row],[SpreadFavorite]],1,0)</f>
        <v>1</v>
      </c>
      <c r="P7113">
        <v>42</v>
      </c>
      <c r="Q7113" t="s">
        <v>123</v>
      </c>
      <c r="R7113" t="b">
        <v>0</v>
      </c>
      <c r="S7113">
        <v>62</v>
      </c>
      <c r="T7113">
        <v>5</v>
      </c>
      <c r="U7113">
        <v>63</v>
      </c>
    </row>
    <row r="7114" spans="1:22" x14ac:dyDescent="0.2">
      <c r="A7114" s="1">
        <v>36422</v>
      </c>
      <c r="B7114">
        <v>1999</v>
      </c>
      <c r="C7114">
        <f>_xlfn.MAXIFS(Table1[ScheduleWeekWritten],Table1[ScheduleSeason],Table1[[#This Row],[ScheduleSeason]])</f>
        <v>17</v>
      </c>
      <c r="D7114">
        <v>2</v>
      </c>
      <c r="E7114" cm="1">
        <f t="array" ref="E7114">_xlfn.XLOOKUP(Table1[[#This Row],[ScheduleWeekWritten]],Table3[Game],100+Table3[Increase],Table1[[#This Row],[ScheduleWeekWritten]])</f>
        <v>2</v>
      </c>
      <c r="F7114" t="b">
        <v>0</v>
      </c>
      <c r="G7114" t="s">
        <v>152</v>
      </c>
      <c r="H7114">
        <v>20</v>
      </c>
      <c r="I7114">
        <v>22</v>
      </c>
      <c r="J7114" t="s">
        <v>154</v>
      </c>
      <c r="K7114" t="s">
        <v>161</v>
      </c>
      <c r="L7114" t="str">
        <f>_xlfn.XLOOKUP(Table1[[#This Row],[TeamFavoriteID]],Table2[team_id],Table2[team_name],_xlfn.XLOOKUP(Table1[[#This Row],[TeamFavoriteID]],Table2[team_id_pfr],Table2[team_name],"Even"))</f>
        <v>Jacksonville Jaguars</v>
      </c>
      <c r="M7114">
        <v>-9.5</v>
      </c>
      <c r="N7114">
        <f>IF(Table1[[#This Row],[TeamFavorite]]=Table1[[#This Row],[TeamHome]],Table1[[#This Row],[ScoreAway]]-Table1[[#This Row],[ScoreHome]],Table1[[#This Row],[ScoreHome]]-Table1[[#This Row],[ScoreAway]])</f>
        <v>-2</v>
      </c>
      <c r="O7114">
        <f>IF(Table1[[#This Row],[SpreadActual]]&lt;Table1[[#This Row],[SpreadFavorite]],1,0)</f>
        <v>0</v>
      </c>
      <c r="P7114">
        <v>44</v>
      </c>
      <c r="Q7114" t="s">
        <v>160</v>
      </c>
      <c r="R7114" t="b">
        <v>0</v>
      </c>
      <c r="S7114">
        <v>66</v>
      </c>
      <c r="T7114">
        <v>5</v>
      </c>
      <c r="U7114">
        <v>67</v>
      </c>
    </row>
    <row r="7115" spans="1:22" x14ac:dyDescent="0.2">
      <c r="A7115" s="1">
        <v>36422</v>
      </c>
      <c r="B7115">
        <v>1999</v>
      </c>
      <c r="C7115">
        <f>_xlfn.MAXIFS(Table1[ScheduleWeekWritten],Table1[ScheduleSeason],Table1[[#This Row],[ScheduleSeason]])</f>
        <v>17</v>
      </c>
      <c r="D7115">
        <v>2</v>
      </c>
      <c r="E7115" cm="1">
        <f t="array" ref="E7115">_xlfn.XLOOKUP(Table1[[#This Row],[ScheduleWeekWritten]],Table3[Game],100+Table3[Increase],Table1[[#This Row],[ScheduleWeekWritten]])</f>
        <v>2</v>
      </c>
      <c r="F7115" t="b">
        <v>0</v>
      </c>
      <c r="G7115" t="s">
        <v>46</v>
      </c>
      <c r="H7115">
        <v>13</v>
      </c>
      <c r="I7115">
        <v>14</v>
      </c>
      <c r="J7115" t="s">
        <v>128</v>
      </c>
      <c r="K7115" t="s">
        <v>132</v>
      </c>
      <c r="L7115" t="str">
        <f>_xlfn.XLOOKUP(Table1[[#This Row],[TeamFavoriteID]],Table2[team_id],Table2[team_name],_xlfn.XLOOKUP(Table1[[#This Row],[TeamFavoriteID]],Table2[team_id_pfr],Table2[team_name],"Even"))</f>
        <v>Seattle Seahawks</v>
      </c>
      <c r="M7115">
        <v>-3.5</v>
      </c>
      <c r="N7115">
        <f>IF(Table1[[#This Row],[TeamFavorite]]=Table1[[#This Row],[TeamHome]],Table1[[#This Row],[ScoreAway]]-Table1[[#This Row],[ScoreHome]],Table1[[#This Row],[ScoreHome]]-Table1[[#This Row],[ScoreAway]])</f>
        <v>-1</v>
      </c>
      <c r="O7115">
        <f>IF(Table1[[#This Row],[SpreadActual]]&lt;Table1[[#This Row],[SpreadFavorite]],1,0)</f>
        <v>0</v>
      </c>
      <c r="P7115">
        <v>39</v>
      </c>
      <c r="Q7115" t="s">
        <v>114</v>
      </c>
      <c r="R7115" t="b">
        <v>0</v>
      </c>
      <c r="S7115">
        <v>64</v>
      </c>
      <c r="T7115">
        <v>9</v>
      </c>
      <c r="U7115">
        <v>62</v>
      </c>
    </row>
    <row r="7116" spans="1:22" x14ac:dyDescent="0.2">
      <c r="A7116" s="1">
        <v>36422</v>
      </c>
      <c r="B7116">
        <v>1999</v>
      </c>
      <c r="C7116">
        <f>_xlfn.MAXIFS(Table1[ScheduleWeekWritten],Table1[ScheduleSeason],Table1[[#This Row],[ScheduleSeason]])</f>
        <v>17</v>
      </c>
      <c r="D7116">
        <v>2</v>
      </c>
      <c r="E7116" cm="1">
        <f t="array" ref="E7116">_xlfn.XLOOKUP(Table1[[#This Row],[ScheduleWeekWritten]],Table3[Game],100+Table3[Increase],Table1[[#This Row],[ScheduleWeekWritten]])</f>
        <v>2</v>
      </c>
      <c r="F7116" t="b">
        <v>0</v>
      </c>
      <c r="G7116" t="s">
        <v>101</v>
      </c>
      <c r="H7116">
        <v>7</v>
      </c>
      <c r="I7116">
        <v>34</v>
      </c>
      <c r="J7116" t="s">
        <v>27</v>
      </c>
      <c r="K7116" t="s">
        <v>104</v>
      </c>
      <c r="L7116" t="str">
        <f>_xlfn.XLOOKUP(Table1[[#This Row],[TeamFavoriteID]],Table2[team_id],Table2[team_name],_xlfn.XLOOKUP(Table1[[#This Row],[TeamFavoriteID]],Table2[team_id_pfr],Table2[team_name],"Even"))</f>
        <v>Cincinnati Bengals</v>
      </c>
      <c r="M7116">
        <v>-1</v>
      </c>
      <c r="N7116">
        <f>IF(Table1[[#This Row],[TeamFavorite]]=Table1[[#This Row],[TeamHome]],Table1[[#This Row],[ScoreAway]]-Table1[[#This Row],[ScoreHome]],Table1[[#This Row],[ScoreHome]]-Table1[[#This Row],[ScoreAway]])</f>
        <v>27</v>
      </c>
      <c r="O7116">
        <f>IF(Table1[[#This Row],[SpreadActual]]&lt;Table1[[#This Row],[SpreadFavorite]],1,0)</f>
        <v>0</v>
      </c>
      <c r="P7116">
        <v>40.5</v>
      </c>
      <c r="Q7116" t="s">
        <v>111</v>
      </c>
      <c r="R7116" t="b">
        <v>0</v>
      </c>
      <c r="S7116">
        <v>67</v>
      </c>
      <c r="T7116">
        <v>5</v>
      </c>
      <c r="U7116">
        <v>44</v>
      </c>
    </row>
    <row r="7117" spans="1:22" x14ac:dyDescent="0.2">
      <c r="A7117" s="1">
        <v>36422</v>
      </c>
      <c r="B7117">
        <v>1999</v>
      </c>
      <c r="C7117">
        <f>_xlfn.MAXIFS(Table1[ScheduleWeekWritten],Table1[ScheduleSeason],Table1[[#This Row],[ScheduleSeason]])</f>
        <v>17</v>
      </c>
      <c r="D7117">
        <v>2</v>
      </c>
      <c r="E7117" cm="1">
        <f t="array" ref="E7117">_xlfn.XLOOKUP(Table1[[#This Row],[ScheduleWeekWritten]],Table3[Game],100+Table3[Increase],Table1[[#This Row],[ScheduleWeekWritten]])</f>
        <v>2</v>
      </c>
      <c r="F7117" t="b">
        <v>0</v>
      </c>
      <c r="G7117" t="s">
        <v>45</v>
      </c>
      <c r="H7117">
        <v>23</v>
      </c>
      <c r="I7117">
        <v>15</v>
      </c>
      <c r="J7117" t="s">
        <v>33</v>
      </c>
      <c r="K7117" t="s">
        <v>35</v>
      </c>
      <c r="L7117" t="str">
        <f>_xlfn.XLOOKUP(Table1[[#This Row],[TeamFavoriteID]],Table2[team_id],Table2[team_name],_xlfn.XLOOKUP(Table1[[#This Row],[TeamFavoriteID]],Table2[team_id_pfr],Table2[team_name],"Even"))</f>
        <v>Green Bay Packers</v>
      </c>
      <c r="M7117">
        <v>-6.5</v>
      </c>
      <c r="N7117">
        <f>IF(Table1[[#This Row],[TeamFavorite]]=Table1[[#This Row],[TeamHome]],Table1[[#This Row],[ScoreAway]]-Table1[[#This Row],[ScoreHome]],Table1[[#This Row],[ScoreHome]]-Table1[[#This Row],[ScoreAway]])</f>
        <v>8</v>
      </c>
      <c r="O7117">
        <f>IF(Table1[[#This Row],[SpreadActual]]&lt;Table1[[#This Row],[SpreadFavorite]],1,0)</f>
        <v>0</v>
      </c>
      <c r="P7117">
        <v>43</v>
      </c>
      <c r="Q7117" t="s">
        <v>125</v>
      </c>
      <c r="R7117" t="b">
        <v>0</v>
      </c>
      <c r="S7117">
        <v>72</v>
      </c>
      <c r="T7117">
        <v>0</v>
      </c>
      <c r="V7117" t="s">
        <v>103</v>
      </c>
    </row>
    <row r="7118" spans="1:22" x14ac:dyDescent="0.2">
      <c r="A7118" s="1">
        <v>36422</v>
      </c>
      <c r="B7118">
        <v>1999</v>
      </c>
      <c r="C7118">
        <f>_xlfn.MAXIFS(Table1[ScheduleWeekWritten],Table1[ScheduleSeason],Table1[[#This Row],[ScheduleSeason]])</f>
        <v>17</v>
      </c>
      <c r="D7118">
        <v>2</v>
      </c>
      <c r="E7118" cm="1">
        <f t="array" ref="E7118">_xlfn.XLOOKUP(Table1[[#This Row],[ScheduleWeekWritten]],Table3[Game],100+Table3[Increase],Table1[[#This Row],[ScheduleWeekWritten]])</f>
        <v>2</v>
      </c>
      <c r="F7118" t="b">
        <v>0</v>
      </c>
      <c r="G7118" t="s">
        <v>42</v>
      </c>
      <c r="H7118">
        <v>26</v>
      </c>
      <c r="I7118">
        <v>10</v>
      </c>
      <c r="J7118" t="s">
        <v>24</v>
      </c>
      <c r="K7118" t="s">
        <v>88</v>
      </c>
      <c r="L7118" t="str">
        <f>_xlfn.XLOOKUP(Table1[[#This Row],[TeamFavoriteID]],Table2[team_id],Table2[team_name],_xlfn.XLOOKUP(Table1[[#This Row],[TeamFavoriteID]],Table2[team_id_pfr],Table2[team_name],"Even"))</f>
        <v>Denver Broncos</v>
      </c>
      <c r="M7118">
        <v>-3.5</v>
      </c>
      <c r="N7118">
        <f>IF(Table1[[#This Row],[TeamFavorite]]=Table1[[#This Row],[TeamHome]],Table1[[#This Row],[ScoreAway]]-Table1[[#This Row],[ScoreHome]],Table1[[#This Row],[ScoreHome]]-Table1[[#This Row],[ScoreAway]])</f>
        <v>16</v>
      </c>
      <c r="O7118">
        <f>IF(Table1[[#This Row],[SpreadActual]]&lt;Table1[[#This Row],[SpreadFavorite]],1,0)</f>
        <v>0</v>
      </c>
      <c r="P7118">
        <v>40.5</v>
      </c>
      <c r="Q7118" t="s">
        <v>117</v>
      </c>
      <c r="R7118" t="b">
        <v>0</v>
      </c>
      <c r="S7118">
        <v>66</v>
      </c>
      <c r="T7118">
        <v>10</v>
      </c>
      <c r="U7118">
        <v>87</v>
      </c>
    </row>
    <row r="7119" spans="1:22" x14ac:dyDescent="0.2">
      <c r="A7119" s="1">
        <v>36422</v>
      </c>
      <c r="B7119">
        <v>1999</v>
      </c>
      <c r="C7119">
        <f>_xlfn.MAXIFS(Table1[ScheduleWeekWritten],Table1[ScheduleSeason],Table1[[#This Row],[ScheduleSeason]])</f>
        <v>17</v>
      </c>
      <c r="D7119">
        <v>2</v>
      </c>
      <c r="E7119" cm="1">
        <f t="array" ref="E7119">_xlfn.XLOOKUP(Table1[[#This Row],[ScheduleWeekWritten]],Table3[Game],100+Table3[Increase],Table1[[#This Row],[ScheduleWeekWritten]])</f>
        <v>2</v>
      </c>
      <c r="F7119" t="b">
        <v>0</v>
      </c>
      <c r="G7119" t="s">
        <v>19</v>
      </c>
      <c r="H7119">
        <v>19</v>
      </c>
      <c r="I7119">
        <v>16</v>
      </c>
      <c r="J7119" t="s">
        <v>149</v>
      </c>
      <c r="K7119" t="s">
        <v>91</v>
      </c>
      <c r="L7119" t="str">
        <f>_xlfn.XLOOKUP(Table1[[#This Row],[TeamFavoriteID]],Table2[team_id],Table2[team_name],_xlfn.XLOOKUP(Table1[[#This Row],[TeamFavoriteID]],Table2[team_id_pfr],Table2[team_name],"Even"))</f>
        <v>Miami Dolphins</v>
      </c>
      <c r="M7119">
        <v>-9</v>
      </c>
      <c r="N7119">
        <f>IF(Table1[[#This Row],[TeamFavorite]]=Table1[[#This Row],[TeamHome]],Table1[[#This Row],[ScoreAway]]-Table1[[#This Row],[ScoreHome]],Table1[[#This Row],[ScoreHome]]-Table1[[#This Row],[ScoreAway]])</f>
        <v>-3</v>
      </c>
      <c r="O7119">
        <f>IF(Table1[[#This Row],[SpreadActual]]&lt;Table1[[#This Row],[SpreadFavorite]],1,0)</f>
        <v>0</v>
      </c>
      <c r="P7119">
        <v>41</v>
      </c>
      <c r="Q7119" t="s">
        <v>143</v>
      </c>
      <c r="R7119" t="b">
        <v>0</v>
      </c>
      <c r="S7119">
        <v>79</v>
      </c>
      <c r="T7119">
        <v>9</v>
      </c>
      <c r="U7119">
        <v>86</v>
      </c>
    </row>
    <row r="7120" spans="1:22" x14ac:dyDescent="0.2">
      <c r="A7120" s="1">
        <v>36422</v>
      </c>
      <c r="B7120">
        <v>1999</v>
      </c>
      <c r="C7120">
        <f>_xlfn.MAXIFS(Table1[ScheduleWeekWritten],Table1[ScheduleSeason],Table1[[#This Row],[ScheduleSeason]])</f>
        <v>17</v>
      </c>
      <c r="D7120">
        <v>2</v>
      </c>
      <c r="E7120" cm="1">
        <f t="array" ref="E7120">_xlfn.XLOOKUP(Table1[[#This Row],[ScheduleWeekWritten]],Table3[Game],100+Table3[Increase],Table1[[#This Row],[ScheduleWeekWritten]])</f>
        <v>2</v>
      </c>
      <c r="F7120" t="b">
        <v>0</v>
      </c>
      <c r="G7120" t="s">
        <v>54</v>
      </c>
      <c r="H7120">
        <v>17</v>
      </c>
      <c r="I7120">
        <v>22</v>
      </c>
      <c r="J7120" t="s">
        <v>20</v>
      </c>
      <c r="K7120" t="s">
        <v>55</v>
      </c>
      <c r="L7120" t="str">
        <f>_xlfn.XLOOKUP(Table1[[#This Row],[TeamFavoriteID]],Table2[team_id],Table2[team_name],_xlfn.XLOOKUP(Table1[[#This Row],[TeamFavoriteID]],Table2[team_id_pfr],Table2[team_name],"Even"))</f>
        <v>Minnesota Vikings</v>
      </c>
      <c r="M7120">
        <v>-11</v>
      </c>
      <c r="N7120">
        <f>IF(Table1[[#This Row],[TeamFavorite]]=Table1[[#This Row],[TeamHome]],Table1[[#This Row],[ScoreAway]]-Table1[[#This Row],[ScoreHome]],Table1[[#This Row],[ScoreHome]]-Table1[[#This Row],[ScoreAway]])</f>
        <v>5</v>
      </c>
      <c r="O7120">
        <f>IF(Table1[[#This Row],[SpreadActual]]&lt;Table1[[#This Row],[SpreadFavorite]],1,0)</f>
        <v>0</v>
      </c>
      <c r="P7120">
        <v>47.5</v>
      </c>
      <c r="Q7120" t="s">
        <v>137</v>
      </c>
      <c r="R7120" t="b">
        <v>0</v>
      </c>
      <c r="S7120">
        <v>72</v>
      </c>
      <c r="T7120">
        <v>0</v>
      </c>
      <c r="V7120" t="s">
        <v>103</v>
      </c>
    </row>
    <row r="7121" spans="1:21" x14ac:dyDescent="0.2">
      <c r="A7121" s="1">
        <v>36422</v>
      </c>
      <c r="B7121">
        <v>1999</v>
      </c>
      <c r="C7121">
        <f>_xlfn.MAXIFS(Table1[ScheduleWeekWritten],Table1[ScheduleSeason],Table1[[#This Row],[ScheduleSeason]])</f>
        <v>17</v>
      </c>
      <c r="D7121">
        <v>2</v>
      </c>
      <c r="E7121" cm="1">
        <f t="array" ref="E7121">_xlfn.XLOOKUP(Table1[[#This Row],[ScheduleWeekWritten]],Table3[Game],100+Table3[Increase],Table1[[#This Row],[ScheduleWeekWritten]])</f>
        <v>2</v>
      </c>
      <c r="F7121" t="b">
        <v>0</v>
      </c>
      <c r="G7121" t="s">
        <v>115</v>
      </c>
      <c r="H7121">
        <v>31</v>
      </c>
      <c r="I7121">
        <v>28</v>
      </c>
      <c r="J7121" t="s">
        <v>140</v>
      </c>
      <c r="K7121" t="s">
        <v>70</v>
      </c>
      <c r="L7121" t="str">
        <f>_xlfn.XLOOKUP(Table1[[#This Row],[TeamFavoriteID]],Table2[team_id],Table2[team_name],_xlfn.XLOOKUP(Table1[[#This Row],[TeamFavoriteID]],Table2[team_id_pfr],Table2[team_name],"Even"))</f>
        <v>Boston Patriots</v>
      </c>
      <c r="M7121">
        <v>-4.5</v>
      </c>
      <c r="N7121">
        <f>IF(Table1[[#This Row],[TeamFavorite]]=Table1[[#This Row],[TeamHome]],Table1[[#This Row],[ScoreAway]]-Table1[[#This Row],[ScoreHome]],Table1[[#This Row],[ScoreHome]]-Table1[[#This Row],[ScoreAway]])</f>
        <v>3</v>
      </c>
      <c r="O7121">
        <f>IF(Table1[[#This Row],[SpreadActual]]&lt;Table1[[#This Row],[SpreadFavorite]],1,0)</f>
        <v>0</v>
      </c>
      <c r="P7121">
        <v>45</v>
      </c>
      <c r="Q7121" t="s">
        <v>116</v>
      </c>
      <c r="R7121" t="b">
        <v>0</v>
      </c>
      <c r="S7121">
        <v>60</v>
      </c>
      <c r="T7121">
        <v>9</v>
      </c>
      <c r="U7121">
        <v>65</v>
      </c>
    </row>
    <row r="7122" spans="1:21" x14ac:dyDescent="0.2">
      <c r="A7122" s="1">
        <v>36422</v>
      </c>
      <c r="B7122">
        <v>1999</v>
      </c>
      <c r="C7122">
        <f>_xlfn.MAXIFS(Table1[ScheduleWeekWritten],Table1[ScheduleSeason],Table1[[#This Row],[ScheduleSeason]])</f>
        <v>17</v>
      </c>
      <c r="D7122">
        <v>2</v>
      </c>
      <c r="E7122" cm="1">
        <f t="array" ref="E7122">_xlfn.XLOOKUP(Table1[[#This Row],[ScheduleWeekWritten]],Table3[Game],100+Table3[Increase],Table1[[#This Row],[ScheduleWeekWritten]])</f>
        <v>2</v>
      </c>
      <c r="F7122" t="b">
        <v>0</v>
      </c>
      <c r="G7122" t="s">
        <v>50</v>
      </c>
      <c r="H7122">
        <v>21</v>
      </c>
      <c r="I7122">
        <v>50</v>
      </c>
      <c r="J7122" t="s">
        <v>61</v>
      </c>
      <c r="K7122" t="s">
        <v>90</v>
      </c>
      <c r="L7122" t="str">
        <f>_xlfn.XLOOKUP(Table1[[#This Row],[TeamFavoriteID]],Table2[team_id],Table2[team_name],_xlfn.XLOOKUP(Table1[[#This Row],[TeamFavoriteID]],Table2[team_id_pfr],Table2[team_name],"Even"))</f>
        <v>New York Giants</v>
      </c>
      <c r="M7122">
        <v>-2.5</v>
      </c>
      <c r="N7122">
        <f>IF(Table1[[#This Row],[TeamFavorite]]=Table1[[#This Row],[TeamHome]],Table1[[#This Row],[ScoreAway]]-Table1[[#This Row],[ScoreHome]],Table1[[#This Row],[ScoreHome]]-Table1[[#This Row],[ScoreAway]])</f>
        <v>29</v>
      </c>
      <c r="O7122">
        <f>IF(Table1[[#This Row],[SpreadActual]]&lt;Table1[[#This Row],[SpreadFavorite]],1,0)</f>
        <v>0</v>
      </c>
      <c r="P7122">
        <v>41</v>
      </c>
      <c r="Q7122" t="s">
        <v>126</v>
      </c>
      <c r="R7122" t="b">
        <v>0</v>
      </c>
      <c r="S7122">
        <v>68</v>
      </c>
      <c r="T7122">
        <v>9</v>
      </c>
      <c r="U7122">
        <v>60</v>
      </c>
    </row>
    <row r="7123" spans="1:21" x14ac:dyDescent="0.2">
      <c r="A7123" s="1">
        <v>36422</v>
      </c>
      <c r="B7123">
        <v>1999</v>
      </c>
      <c r="C7123">
        <f>_xlfn.MAXIFS(Table1[ScheduleWeekWritten],Table1[ScheduleSeason],Table1[[#This Row],[ScheduleSeason]])</f>
        <v>17</v>
      </c>
      <c r="D7123">
        <v>2</v>
      </c>
      <c r="E7123" cm="1">
        <f t="array" ref="E7123">_xlfn.XLOOKUP(Table1[[#This Row],[ScheduleWeekWritten]],Table3[Game],100+Table3[Increase],Table1[[#This Row],[ScheduleWeekWritten]])</f>
        <v>2</v>
      </c>
      <c r="F7123" t="b">
        <v>0</v>
      </c>
      <c r="G7123" t="s">
        <v>58</v>
      </c>
      <c r="H7123">
        <v>5</v>
      </c>
      <c r="I7123">
        <v>19</v>
      </c>
      <c r="J7123" t="s">
        <v>127</v>
      </c>
      <c r="K7123" t="s">
        <v>133</v>
      </c>
      <c r="L7123" t="str">
        <f>_xlfn.XLOOKUP(Table1[[#This Row],[TeamFavoriteID]],Table2[team_id],Table2[team_name],_xlfn.XLOOKUP(Table1[[#This Row],[TeamFavoriteID]],Table2[team_id_pfr],Table2[team_name],"Even"))</f>
        <v>Tampa Bay Buccaneers</v>
      </c>
      <c r="M7123">
        <v>-6.5</v>
      </c>
      <c r="N7123">
        <f>IF(Table1[[#This Row],[TeamFavorite]]=Table1[[#This Row],[TeamHome]],Table1[[#This Row],[ScoreAway]]-Table1[[#This Row],[ScoreHome]],Table1[[#This Row],[ScoreHome]]-Table1[[#This Row],[ScoreAway]])</f>
        <v>-14</v>
      </c>
      <c r="O7123">
        <f>IF(Table1[[#This Row],[SpreadActual]]&lt;Table1[[#This Row],[SpreadFavorite]],1,0)</f>
        <v>1</v>
      </c>
      <c r="P7123">
        <v>36.5</v>
      </c>
      <c r="Q7123" t="s">
        <v>112</v>
      </c>
      <c r="R7123" t="b">
        <v>0</v>
      </c>
      <c r="S7123">
        <v>64</v>
      </c>
      <c r="T7123">
        <v>4</v>
      </c>
      <c r="U7123">
        <v>76</v>
      </c>
    </row>
    <row r="7124" spans="1:21" x14ac:dyDescent="0.2">
      <c r="A7124" s="1">
        <v>36422</v>
      </c>
      <c r="B7124">
        <v>1999</v>
      </c>
      <c r="C7124">
        <f>_xlfn.MAXIFS(Table1[ScheduleWeekWritten],Table1[ScheduleSeason],Table1[[#This Row],[ScheduleSeason]])</f>
        <v>17</v>
      </c>
      <c r="D7124">
        <v>2</v>
      </c>
      <c r="E7124" cm="1">
        <f t="array" ref="E7124">_xlfn.XLOOKUP(Table1[[#This Row],[ScheduleWeekWritten]],Table3[Game],100+Table3[Increase],Table1[[#This Row],[ScheduleWeekWritten]])</f>
        <v>2</v>
      </c>
      <c r="F7124" t="b">
        <v>0</v>
      </c>
      <c r="G7124" t="s">
        <v>53</v>
      </c>
      <c r="H7124">
        <v>28</v>
      </c>
      <c r="I7124">
        <v>21</v>
      </c>
      <c r="J7124" t="s">
        <v>95</v>
      </c>
      <c r="K7124" t="s">
        <v>87</v>
      </c>
      <c r="L7124" t="str">
        <f>_xlfn.XLOOKUP(Table1[[#This Row],[TeamFavoriteID]],Table2[team_id],Table2[team_name],_xlfn.XLOOKUP(Table1[[#This Row],[TeamFavoriteID]],Table2[team_id_pfr],Table2[team_name],"Even"))</f>
        <v>San Francisco 49ers</v>
      </c>
      <c r="M7124">
        <v>-11</v>
      </c>
      <c r="N7124">
        <f>IF(Table1[[#This Row],[TeamFavorite]]=Table1[[#This Row],[TeamHome]],Table1[[#This Row],[ScoreAway]]-Table1[[#This Row],[ScoreHome]],Table1[[#This Row],[ScoreHome]]-Table1[[#This Row],[ScoreAway]])</f>
        <v>-7</v>
      </c>
      <c r="O7124">
        <f>IF(Table1[[#This Row],[SpreadActual]]&lt;Table1[[#This Row],[SpreadFavorite]],1,0)</f>
        <v>0</v>
      </c>
      <c r="P7124">
        <v>42.5</v>
      </c>
      <c r="Q7124" t="s">
        <v>118</v>
      </c>
      <c r="R7124" t="b">
        <v>0</v>
      </c>
      <c r="S7124">
        <v>61</v>
      </c>
      <c r="T7124">
        <v>9</v>
      </c>
      <c r="U7124">
        <v>74</v>
      </c>
    </row>
    <row r="7125" spans="1:21" x14ac:dyDescent="0.2">
      <c r="A7125" s="1">
        <v>36422</v>
      </c>
      <c r="B7125">
        <v>1999</v>
      </c>
      <c r="C7125">
        <f>_xlfn.MAXIFS(Table1[ScheduleWeekWritten],Table1[ScheduleSeason],Table1[[#This Row],[ScheduleSeason]])</f>
        <v>17</v>
      </c>
      <c r="D7125">
        <v>2</v>
      </c>
      <c r="E7125" cm="1">
        <f t="array" ref="E7125">_xlfn.XLOOKUP(Table1[[#This Row],[ScheduleWeekWritten]],Table3[Game],100+Table3[Increase],Table1[[#This Row],[ScheduleWeekWritten]])</f>
        <v>2</v>
      </c>
      <c r="F7125" t="b">
        <v>0</v>
      </c>
      <c r="G7125" t="s">
        <v>171</v>
      </c>
      <c r="H7125">
        <v>26</v>
      </c>
      <c r="I7125">
        <v>9</v>
      </c>
      <c r="J7125" t="s">
        <v>62</v>
      </c>
      <c r="K7125" t="s">
        <v>25</v>
      </c>
      <c r="L7125" t="str">
        <f>_xlfn.XLOOKUP(Table1[[#This Row],[TeamFavoriteID]],Table2[team_id],Table2[team_name],_xlfn.XLOOKUP(Table1[[#This Row],[TeamFavoriteID]],Table2[team_id_pfr],Table2[team_name],"Even"))</f>
        <v>Houston Oilers</v>
      </c>
      <c r="M7125">
        <v>-16</v>
      </c>
      <c r="N7125">
        <f>IF(Table1[[#This Row],[TeamFavorite]]=Table1[[#This Row],[TeamHome]],Table1[[#This Row],[ScoreAway]]-Table1[[#This Row],[ScoreHome]],Table1[[#This Row],[ScoreHome]]-Table1[[#This Row],[ScoreAway]])</f>
        <v>17</v>
      </c>
      <c r="O7125">
        <f>IF(Table1[[#This Row],[SpreadActual]]&lt;Table1[[#This Row],[SpreadFavorite]],1,0)</f>
        <v>0</v>
      </c>
      <c r="P7125">
        <v>40</v>
      </c>
      <c r="Q7125" t="s">
        <v>172</v>
      </c>
      <c r="R7125" t="b">
        <v>0</v>
      </c>
      <c r="S7125">
        <v>72</v>
      </c>
      <c r="T7125">
        <v>6</v>
      </c>
      <c r="U7125">
        <v>54</v>
      </c>
    </row>
    <row r="7126" spans="1:21" x14ac:dyDescent="0.2">
      <c r="A7126" s="1">
        <v>36423</v>
      </c>
      <c r="B7126">
        <v>1999</v>
      </c>
      <c r="C7126">
        <f>_xlfn.MAXIFS(Table1[ScheduleWeekWritten],Table1[ScheduleSeason],Table1[[#This Row],[ScheduleSeason]])</f>
        <v>17</v>
      </c>
      <c r="D7126">
        <v>2</v>
      </c>
      <c r="E7126" cm="1">
        <f t="array" ref="E7126">_xlfn.XLOOKUP(Table1[[#This Row],[ScheduleWeekWritten]],Table3[Game],100+Table3[Increase],Table1[[#This Row],[ScheduleWeekWritten]])</f>
        <v>2</v>
      </c>
      <c r="F7126" t="b">
        <v>0</v>
      </c>
      <c r="G7126" t="s">
        <v>67</v>
      </c>
      <c r="H7126">
        <v>24</v>
      </c>
      <c r="I7126">
        <v>7</v>
      </c>
      <c r="J7126" t="s">
        <v>38</v>
      </c>
      <c r="K7126" t="s">
        <v>68</v>
      </c>
      <c r="L7126" t="str">
        <f>_xlfn.XLOOKUP(Table1[[#This Row],[TeamFavoriteID]],Table2[team_id],Table2[team_name],_xlfn.XLOOKUP(Table1[[#This Row],[TeamFavoriteID]],Table2[team_id_pfr],Table2[team_name],"Even"))</f>
        <v>Dallas Cowboys</v>
      </c>
      <c r="M7126">
        <v>-6.5</v>
      </c>
      <c r="N7126">
        <f>IF(Table1[[#This Row],[TeamFavorite]]=Table1[[#This Row],[TeamHome]],Table1[[#This Row],[ScoreAway]]-Table1[[#This Row],[ScoreHome]],Table1[[#This Row],[ScoreHome]]-Table1[[#This Row],[ScoreAway]])</f>
        <v>-17</v>
      </c>
      <c r="O7126">
        <f>IF(Table1[[#This Row],[SpreadActual]]&lt;Table1[[#This Row],[SpreadFavorite]],1,0)</f>
        <v>1</v>
      </c>
      <c r="P7126">
        <v>42</v>
      </c>
      <c r="Q7126" t="s">
        <v>119</v>
      </c>
      <c r="R7126" t="b">
        <v>0</v>
      </c>
      <c r="S7126">
        <v>83</v>
      </c>
      <c r="T7126">
        <v>11</v>
      </c>
      <c r="U7126">
        <v>46</v>
      </c>
    </row>
    <row r="7127" spans="1:21" x14ac:dyDescent="0.2">
      <c r="A7127" s="1">
        <v>36429</v>
      </c>
      <c r="B7127">
        <v>1999</v>
      </c>
      <c r="C7127">
        <f>_xlfn.MAXIFS(Table1[ScheduleWeekWritten],Table1[ScheduleSeason],Table1[[#This Row],[ScheduleSeason]])</f>
        <v>17</v>
      </c>
      <c r="D7127">
        <v>3</v>
      </c>
      <c r="E7127" cm="1">
        <f t="array" ref="E7127">_xlfn.XLOOKUP(Table1[[#This Row],[ScheduleWeekWritten]],Table3[Game],100+Table3[Increase],Table1[[#This Row],[ScheduleWeekWritten]])</f>
        <v>3</v>
      </c>
      <c r="F7127" t="b">
        <v>0</v>
      </c>
      <c r="G7127" t="s">
        <v>158</v>
      </c>
      <c r="H7127">
        <v>17</v>
      </c>
      <c r="I7127">
        <v>10</v>
      </c>
      <c r="J7127" t="s">
        <v>62</v>
      </c>
      <c r="K7127" t="s">
        <v>159</v>
      </c>
      <c r="L7127" t="str">
        <f>_xlfn.XLOOKUP(Table1[[#This Row],[TeamFavoriteID]],Table2[team_id],Table2[team_name],_xlfn.XLOOKUP(Table1[[#This Row],[TeamFavoriteID]],Table2[team_id_pfr],Table2[team_name],"Even"))</f>
        <v>Baltimore Ravens</v>
      </c>
      <c r="M7127">
        <v>-12</v>
      </c>
      <c r="N7127">
        <f>IF(Table1[[#This Row],[TeamFavorite]]=Table1[[#This Row],[TeamHome]],Table1[[#This Row],[ScoreAway]]-Table1[[#This Row],[ScoreHome]],Table1[[#This Row],[ScoreHome]]-Table1[[#This Row],[ScoreAway]])</f>
        <v>-7</v>
      </c>
      <c r="O7127">
        <f>IF(Table1[[#This Row],[SpreadActual]]&lt;Table1[[#This Row],[SpreadFavorite]],1,0)</f>
        <v>0</v>
      </c>
      <c r="P7127">
        <v>36.5</v>
      </c>
      <c r="Q7127" t="s">
        <v>166</v>
      </c>
      <c r="R7127" t="b">
        <v>0</v>
      </c>
      <c r="S7127">
        <v>67</v>
      </c>
      <c r="T7127">
        <v>8</v>
      </c>
      <c r="U7127">
        <v>78</v>
      </c>
    </row>
    <row r="7128" spans="1:21" x14ac:dyDescent="0.2">
      <c r="A7128" s="1">
        <v>36429</v>
      </c>
      <c r="B7128">
        <v>1999</v>
      </c>
      <c r="C7128">
        <f>_xlfn.MAXIFS(Table1[ScheduleWeekWritten],Table1[ScheduleSeason],Table1[[#This Row],[ScheduleSeason]])</f>
        <v>17</v>
      </c>
      <c r="D7128">
        <v>3</v>
      </c>
      <c r="E7128" cm="1">
        <f t="array" ref="E7128">_xlfn.XLOOKUP(Table1[[#This Row],[ScheduleWeekWritten]],Table3[Game],100+Table3[Increase],Table1[[#This Row],[ScheduleWeekWritten]])</f>
        <v>3</v>
      </c>
      <c r="F7128" t="b">
        <v>0</v>
      </c>
      <c r="G7128" t="s">
        <v>28</v>
      </c>
      <c r="H7128">
        <v>26</v>
      </c>
      <c r="I7128">
        <v>0</v>
      </c>
      <c r="J7128" t="s">
        <v>58</v>
      </c>
      <c r="K7128" t="s">
        <v>43</v>
      </c>
      <c r="L7128" t="str">
        <f>_xlfn.XLOOKUP(Table1[[#This Row],[TeamFavoriteID]],Table2[team_id],Table2[team_name],_xlfn.XLOOKUP(Table1[[#This Row],[TeamFavoriteID]],Table2[team_id_pfr],Table2[team_name],"Even"))</f>
        <v>Buffalo Bills</v>
      </c>
      <c r="M7128">
        <v>-11.5</v>
      </c>
      <c r="N7128">
        <f>IF(Table1[[#This Row],[TeamFavorite]]=Table1[[#This Row],[TeamHome]],Table1[[#This Row],[ScoreAway]]-Table1[[#This Row],[ScoreHome]],Table1[[#This Row],[ScoreHome]]-Table1[[#This Row],[ScoreAway]])</f>
        <v>-26</v>
      </c>
      <c r="O7128">
        <f>IF(Table1[[#This Row],[SpreadActual]]&lt;Table1[[#This Row],[SpreadFavorite]],1,0)</f>
        <v>1</v>
      </c>
      <c r="P7128">
        <v>38</v>
      </c>
      <c r="Q7128" t="s">
        <v>123</v>
      </c>
      <c r="R7128" t="b">
        <v>0</v>
      </c>
      <c r="S7128">
        <v>60</v>
      </c>
      <c r="T7128">
        <v>7</v>
      </c>
      <c r="U7128">
        <v>66</v>
      </c>
    </row>
    <row r="7129" spans="1:21" x14ac:dyDescent="0.2">
      <c r="A7129" s="1">
        <v>36429</v>
      </c>
      <c r="B7129">
        <v>1999</v>
      </c>
      <c r="C7129">
        <f>_xlfn.MAXIFS(Table1[ScheduleWeekWritten],Table1[ScheduleSeason],Table1[[#This Row],[ScheduleSeason]])</f>
        <v>17</v>
      </c>
      <c r="D7129">
        <v>3</v>
      </c>
      <c r="E7129" cm="1">
        <f t="array" ref="E7129">_xlfn.XLOOKUP(Table1[[#This Row],[ScheduleWeekWritten]],Table3[Game],100+Table3[Increase],Table1[[#This Row],[ScheduleWeekWritten]])</f>
        <v>3</v>
      </c>
      <c r="F7129" t="b">
        <v>0</v>
      </c>
      <c r="G7129" t="s">
        <v>152</v>
      </c>
      <c r="H7129">
        <v>27</v>
      </c>
      <c r="I7129">
        <v>3</v>
      </c>
      <c r="J7129" t="s">
        <v>101</v>
      </c>
      <c r="K7129" t="s">
        <v>162</v>
      </c>
      <c r="L7129" t="str">
        <f>_xlfn.XLOOKUP(Table1[[#This Row],[TeamFavoriteID]],Table2[team_id],Table2[team_name],_xlfn.XLOOKUP(Table1[[#This Row],[TeamFavoriteID]],Table2[team_id_pfr],Table2[team_name],"Even"))</f>
        <v>Carolina Panthers</v>
      </c>
      <c r="M7129">
        <v>-7</v>
      </c>
      <c r="N7129">
        <f>IF(Table1[[#This Row],[TeamFavorite]]=Table1[[#This Row],[TeamHome]],Table1[[#This Row],[ScoreAway]]-Table1[[#This Row],[ScoreHome]],Table1[[#This Row],[ScoreHome]]-Table1[[#This Row],[ScoreAway]])</f>
        <v>-24</v>
      </c>
      <c r="O7129">
        <f>IF(Table1[[#This Row],[SpreadActual]]&lt;Table1[[#This Row],[SpreadFavorite]],1,0)</f>
        <v>1</v>
      </c>
      <c r="P7129">
        <v>39.5</v>
      </c>
      <c r="Q7129" t="s">
        <v>160</v>
      </c>
      <c r="R7129" t="b">
        <v>0</v>
      </c>
      <c r="S7129">
        <v>70</v>
      </c>
      <c r="T7129">
        <v>6</v>
      </c>
      <c r="U7129">
        <v>80</v>
      </c>
    </row>
    <row r="7130" spans="1:21" x14ac:dyDescent="0.2">
      <c r="A7130" s="1">
        <v>36429</v>
      </c>
      <c r="B7130">
        <v>1999</v>
      </c>
      <c r="C7130">
        <f>_xlfn.MAXIFS(Table1[ScheduleWeekWritten],Table1[ScheduleSeason],Table1[[#This Row],[ScheduleSeason]])</f>
        <v>17</v>
      </c>
      <c r="D7130">
        <v>3</v>
      </c>
      <c r="E7130" cm="1">
        <f t="array" ref="E7130">_xlfn.XLOOKUP(Table1[[#This Row],[ScheduleWeekWritten]],Table3[Game],100+Table3[Increase],Table1[[#This Row],[ScheduleWeekWritten]])</f>
        <v>3</v>
      </c>
      <c r="F7130" t="b">
        <v>0</v>
      </c>
      <c r="G7130" t="s">
        <v>33</v>
      </c>
      <c r="H7130">
        <v>23</v>
      </c>
      <c r="I7130">
        <v>20</v>
      </c>
      <c r="J7130" t="s">
        <v>54</v>
      </c>
      <c r="K7130" t="s">
        <v>89</v>
      </c>
      <c r="L7130" t="str">
        <f>_xlfn.XLOOKUP(Table1[[#This Row],[TeamFavoriteID]],Table2[team_id],Table2[team_name],_xlfn.XLOOKUP(Table1[[#This Row],[TeamFavoriteID]],Table2[team_id_pfr],Table2[team_name],"Even"))</f>
        <v>Even</v>
      </c>
      <c r="M7130">
        <v>0</v>
      </c>
      <c r="N7130">
        <f>IF(Table1[[#This Row],[TeamFavorite]]=Table1[[#This Row],[TeamHome]],Table1[[#This Row],[ScoreAway]]-Table1[[#This Row],[ScoreHome]],Table1[[#This Row],[ScoreHome]]-Table1[[#This Row],[ScoreAway]])</f>
        <v>3</v>
      </c>
      <c r="O7130">
        <f>IF(Table1[[#This Row],[SpreadActual]]&lt;Table1[[#This Row],[SpreadFavorite]],1,0)</f>
        <v>0</v>
      </c>
      <c r="P7130">
        <v>47.5</v>
      </c>
      <c r="Q7130" t="s">
        <v>82</v>
      </c>
      <c r="R7130" t="b">
        <v>0</v>
      </c>
      <c r="S7130">
        <v>68</v>
      </c>
      <c r="T7130">
        <v>16</v>
      </c>
      <c r="U7130">
        <v>58</v>
      </c>
    </row>
    <row r="7131" spans="1:21" x14ac:dyDescent="0.2">
      <c r="A7131" s="1">
        <v>36429</v>
      </c>
      <c r="B7131">
        <v>1999</v>
      </c>
      <c r="C7131">
        <f>_xlfn.MAXIFS(Table1[ScheduleWeekWritten],Table1[ScheduleSeason],Table1[[#This Row],[ScheduleSeason]])</f>
        <v>17</v>
      </c>
      <c r="D7131">
        <v>3</v>
      </c>
      <c r="E7131" cm="1">
        <f t="array" ref="E7131">_xlfn.XLOOKUP(Table1[[#This Row],[ScheduleWeekWritten]],Table3[Game],100+Table3[Increase],Table1[[#This Row],[ScheduleWeekWritten]])</f>
        <v>3</v>
      </c>
      <c r="F7131" t="b">
        <v>0</v>
      </c>
      <c r="G7131" t="s">
        <v>154</v>
      </c>
      <c r="H7131">
        <v>19</v>
      </c>
      <c r="I7131">
        <v>20</v>
      </c>
      <c r="J7131" t="s">
        <v>171</v>
      </c>
      <c r="K7131" t="s">
        <v>161</v>
      </c>
      <c r="L7131" t="str">
        <f>_xlfn.XLOOKUP(Table1[[#This Row],[TeamFavoriteID]],Table2[team_id],Table2[team_name],_xlfn.XLOOKUP(Table1[[#This Row],[TeamFavoriteID]],Table2[team_id_pfr],Table2[team_name],"Even"))</f>
        <v>Jacksonville Jaguars</v>
      </c>
      <c r="M7131">
        <v>-9.5</v>
      </c>
      <c r="N7131">
        <f>IF(Table1[[#This Row],[TeamFavorite]]=Table1[[#This Row],[TeamHome]],Table1[[#This Row],[ScoreAway]]-Table1[[#This Row],[ScoreHome]],Table1[[#This Row],[ScoreHome]]-Table1[[#This Row],[ScoreAway]])</f>
        <v>1</v>
      </c>
      <c r="O7131">
        <f>IF(Table1[[#This Row],[SpreadActual]]&lt;Table1[[#This Row],[SpreadFavorite]],1,0)</f>
        <v>0</v>
      </c>
      <c r="P7131">
        <v>45</v>
      </c>
      <c r="Q7131" t="s">
        <v>155</v>
      </c>
      <c r="R7131" t="b">
        <v>0</v>
      </c>
      <c r="S7131">
        <v>76</v>
      </c>
      <c r="T7131">
        <v>8</v>
      </c>
      <c r="U7131">
        <v>90</v>
      </c>
    </row>
    <row r="7132" spans="1:21" x14ac:dyDescent="0.2">
      <c r="A7132" s="1">
        <v>36429</v>
      </c>
      <c r="B7132">
        <v>1999</v>
      </c>
      <c r="C7132">
        <f>_xlfn.MAXIFS(Table1[ScheduleWeekWritten],Table1[ScheduleSeason],Table1[[#This Row],[ScheduleSeason]])</f>
        <v>17</v>
      </c>
      <c r="D7132">
        <v>3</v>
      </c>
      <c r="E7132" cm="1">
        <f t="array" ref="E7132">_xlfn.XLOOKUP(Table1[[#This Row],[ScheduleWeekWritten]],Table3[Game],100+Table3[Increase],Table1[[#This Row],[ScheduleWeekWritten]])</f>
        <v>3</v>
      </c>
      <c r="F7132" t="b">
        <v>0</v>
      </c>
      <c r="G7132" t="s">
        <v>42</v>
      </c>
      <c r="H7132">
        <v>31</v>
      </c>
      <c r="I7132">
        <v>21</v>
      </c>
      <c r="J7132" t="s">
        <v>45</v>
      </c>
      <c r="K7132" t="s">
        <v>75</v>
      </c>
      <c r="L7132" t="str">
        <f>_xlfn.XLOOKUP(Table1[[#This Row],[TeamFavoriteID]],Table2[team_id],Table2[team_name],_xlfn.XLOOKUP(Table1[[#This Row],[TeamFavoriteID]],Table2[team_id_pfr],Table2[team_name],"Even"))</f>
        <v>Kansas City Chiefs</v>
      </c>
      <c r="M7132">
        <v>-3.5</v>
      </c>
      <c r="N7132">
        <f>IF(Table1[[#This Row],[TeamFavorite]]=Table1[[#This Row],[TeamHome]],Table1[[#This Row],[ScoreAway]]-Table1[[#This Row],[ScoreHome]],Table1[[#This Row],[ScoreHome]]-Table1[[#This Row],[ScoreAway]])</f>
        <v>-10</v>
      </c>
      <c r="O7132">
        <f>IF(Table1[[#This Row],[SpreadActual]]&lt;Table1[[#This Row],[SpreadFavorite]],1,0)</f>
        <v>1</v>
      </c>
      <c r="P7132">
        <v>39.5</v>
      </c>
      <c r="Q7132" t="s">
        <v>117</v>
      </c>
      <c r="R7132" t="b">
        <v>0</v>
      </c>
      <c r="S7132">
        <v>68</v>
      </c>
      <c r="T7132">
        <v>11</v>
      </c>
      <c r="U7132">
        <v>75</v>
      </c>
    </row>
    <row r="7133" spans="1:21" x14ac:dyDescent="0.2">
      <c r="A7133" s="1">
        <v>36429</v>
      </c>
      <c r="B7133">
        <v>1999</v>
      </c>
      <c r="C7133">
        <f>_xlfn.MAXIFS(Table1[ScheduleWeekWritten],Table1[ScheduleSeason],Table1[[#This Row],[ScheduleSeason]])</f>
        <v>17</v>
      </c>
      <c r="D7133">
        <v>3</v>
      </c>
      <c r="E7133" cm="1">
        <f t="array" ref="E7133">_xlfn.XLOOKUP(Table1[[#This Row],[ScheduleWeekWritten]],Table3[Game],100+Table3[Increase],Table1[[#This Row],[ScheduleWeekWritten]])</f>
        <v>3</v>
      </c>
      <c r="F7133" t="b">
        <v>0</v>
      </c>
      <c r="G7133" t="s">
        <v>115</v>
      </c>
      <c r="H7133">
        <v>16</v>
      </c>
      <c r="I7133">
        <v>14</v>
      </c>
      <c r="J7133" t="s">
        <v>50</v>
      </c>
      <c r="K7133" t="s">
        <v>70</v>
      </c>
      <c r="L7133" t="str">
        <f>_xlfn.XLOOKUP(Table1[[#This Row],[TeamFavoriteID]],Table2[team_id],Table2[team_name],_xlfn.XLOOKUP(Table1[[#This Row],[TeamFavoriteID]],Table2[team_id_pfr],Table2[team_name],"Even"))</f>
        <v>Boston Patriots</v>
      </c>
      <c r="M7133">
        <v>-6</v>
      </c>
      <c r="N7133">
        <f>IF(Table1[[#This Row],[TeamFavorite]]=Table1[[#This Row],[TeamHome]],Table1[[#This Row],[ScoreAway]]-Table1[[#This Row],[ScoreHome]],Table1[[#This Row],[ScoreHome]]-Table1[[#This Row],[ScoreAway]])</f>
        <v>2</v>
      </c>
      <c r="O7133">
        <f>IF(Table1[[#This Row],[SpreadActual]]&lt;Table1[[#This Row],[SpreadFavorite]],1,0)</f>
        <v>0</v>
      </c>
      <c r="P7133">
        <v>43.5</v>
      </c>
      <c r="Q7133" t="s">
        <v>116</v>
      </c>
      <c r="R7133" t="b">
        <v>0</v>
      </c>
      <c r="S7133">
        <v>58</v>
      </c>
      <c r="T7133">
        <v>10</v>
      </c>
      <c r="U7133">
        <v>73</v>
      </c>
    </row>
    <row r="7134" spans="1:21" x14ac:dyDescent="0.2">
      <c r="A7134" s="1">
        <v>36429</v>
      </c>
      <c r="B7134">
        <v>1999</v>
      </c>
      <c r="C7134">
        <f>_xlfn.MAXIFS(Table1[ScheduleWeekWritten],Table1[ScheduleSeason],Table1[[#This Row],[ScheduleSeason]])</f>
        <v>17</v>
      </c>
      <c r="D7134">
        <v>3</v>
      </c>
      <c r="E7134" cm="1">
        <f t="array" ref="E7134">_xlfn.XLOOKUP(Table1[[#This Row],[ScheduleWeekWritten]],Table3[Game],100+Table3[Increase],Table1[[#This Row],[ScheduleWeekWritten]])</f>
        <v>3</v>
      </c>
      <c r="F7134" t="b">
        <v>0</v>
      </c>
      <c r="G7134" t="s">
        <v>31</v>
      </c>
      <c r="H7134">
        <v>20</v>
      </c>
      <c r="I7134">
        <v>27</v>
      </c>
      <c r="J7134" t="s">
        <v>61</v>
      </c>
      <c r="K7134" t="s">
        <v>85</v>
      </c>
      <c r="L7134" t="str">
        <f>_xlfn.XLOOKUP(Table1[[#This Row],[TeamFavoriteID]],Table2[team_id],Table2[team_name],_xlfn.XLOOKUP(Table1[[#This Row],[TeamFavoriteID]],Table2[team_id_pfr],Table2[team_name],"Even"))</f>
        <v>Washington Commanders</v>
      </c>
      <c r="M7134">
        <v>-1</v>
      </c>
      <c r="N7134">
        <f>IF(Table1[[#This Row],[TeamFavorite]]=Table1[[#This Row],[TeamHome]],Table1[[#This Row],[ScoreAway]]-Table1[[#This Row],[ScoreHome]],Table1[[#This Row],[ScoreHome]]-Table1[[#This Row],[ScoreAway]])</f>
        <v>-7</v>
      </c>
      <c r="O7134">
        <f>IF(Table1[[#This Row],[SpreadActual]]&lt;Table1[[#This Row],[SpreadFavorite]],1,0)</f>
        <v>1</v>
      </c>
      <c r="P7134">
        <v>43.5</v>
      </c>
      <c r="Q7134" t="s">
        <v>126</v>
      </c>
      <c r="R7134" t="b">
        <v>0</v>
      </c>
      <c r="S7134">
        <v>63</v>
      </c>
      <c r="T7134">
        <v>9</v>
      </c>
      <c r="U7134">
        <v>62</v>
      </c>
    </row>
    <row r="7135" spans="1:21" x14ac:dyDescent="0.2">
      <c r="A7135" s="1">
        <v>36429</v>
      </c>
      <c r="B7135">
        <v>1999</v>
      </c>
      <c r="C7135">
        <f>_xlfn.MAXIFS(Table1[ScheduleWeekWritten],Table1[ScheduleSeason],Table1[[#This Row],[ScheduleSeason]])</f>
        <v>17</v>
      </c>
      <c r="D7135">
        <v>3</v>
      </c>
      <c r="E7135" cm="1">
        <f t="array" ref="E7135">_xlfn.XLOOKUP(Table1[[#This Row],[ScheduleWeekWritten]],Table3[Game],100+Table3[Increase],Table1[[#This Row],[ScheduleWeekWritten]])</f>
        <v>3</v>
      </c>
      <c r="F7135" t="b">
        <v>0</v>
      </c>
      <c r="G7135" t="s">
        <v>20</v>
      </c>
      <c r="H7135">
        <v>24</v>
      </c>
      <c r="I7135">
        <v>17</v>
      </c>
      <c r="J7135" t="s">
        <v>46</v>
      </c>
      <c r="K7135" t="s">
        <v>21</v>
      </c>
      <c r="L7135" t="str">
        <f>_xlfn.XLOOKUP(Table1[[#This Row],[TeamFavoriteID]],Table2[team_id],Table2[team_name],_xlfn.XLOOKUP(Table1[[#This Row],[TeamFavoriteID]],Table2[team_id_pfr],Table2[team_name],"Even"))</f>
        <v>Las Vegas Raiders</v>
      </c>
      <c r="M7135">
        <v>-7</v>
      </c>
      <c r="N7135">
        <f>IF(Table1[[#This Row],[TeamFavorite]]=Table1[[#This Row],[TeamHome]],Table1[[#This Row],[ScoreAway]]-Table1[[#This Row],[ScoreHome]],Table1[[#This Row],[ScoreHome]]-Table1[[#This Row],[ScoreAway]])</f>
        <v>7</v>
      </c>
      <c r="O7135">
        <f>IF(Table1[[#This Row],[SpreadActual]]&lt;Table1[[#This Row],[SpreadFavorite]],1,0)</f>
        <v>0</v>
      </c>
      <c r="P7135">
        <v>38</v>
      </c>
      <c r="Q7135" t="s">
        <v>76</v>
      </c>
      <c r="R7135" t="b">
        <v>0</v>
      </c>
      <c r="S7135">
        <v>69</v>
      </c>
      <c r="T7135">
        <v>9</v>
      </c>
      <c r="U7135">
        <v>54</v>
      </c>
    </row>
    <row r="7136" spans="1:21" x14ac:dyDescent="0.2">
      <c r="A7136" s="1">
        <v>36429</v>
      </c>
      <c r="B7136">
        <v>1999</v>
      </c>
      <c r="C7136">
        <f>_xlfn.MAXIFS(Table1[ScheduleWeekWritten],Table1[ScheduleSeason],Table1[[#This Row],[ScheduleSeason]])</f>
        <v>17</v>
      </c>
      <c r="D7136">
        <v>3</v>
      </c>
      <c r="E7136" cm="1">
        <f t="array" ref="E7136">_xlfn.XLOOKUP(Table1[[#This Row],[ScheduleWeekWritten]],Table3[Game],100+Table3[Increase],Table1[[#This Row],[ScheduleWeekWritten]])</f>
        <v>3</v>
      </c>
      <c r="F7136" t="b">
        <v>0</v>
      </c>
      <c r="G7136" t="s">
        <v>49</v>
      </c>
      <c r="H7136">
        <v>10</v>
      </c>
      <c r="I7136">
        <v>29</v>
      </c>
      <c r="J7136" t="s">
        <v>128</v>
      </c>
      <c r="K7136" t="s">
        <v>51</v>
      </c>
      <c r="L7136" t="str">
        <f>_xlfn.XLOOKUP(Table1[[#This Row],[TeamFavoriteID]],Table2[team_id],Table2[team_name],_xlfn.XLOOKUP(Table1[[#This Row],[TeamFavoriteID]],Table2[team_id_pfr],Table2[team_name],"Even"))</f>
        <v>Pittsburgh Steelers</v>
      </c>
      <c r="M7136">
        <v>-4</v>
      </c>
      <c r="N7136">
        <f>IF(Table1[[#This Row],[TeamFavorite]]=Table1[[#This Row],[TeamHome]],Table1[[#This Row],[ScoreAway]]-Table1[[#This Row],[ScoreHome]],Table1[[#This Row],[ScoreHome]]-Table1[[#This Row],[ScoreAway]])</f>
        <v>19</v>
      </c>
      <c r="O7136">
        <f>IF(Table1[[#This Row],[SpreadActual]]&lt;Table1[[#This Row],[SpreadFavorite]],1,0)</f>
        <v>0</v>
      </c>
      <c r="P7136">
        <v>38</v>
      </c>
      <c r="Q7136" t="s">
        <v>113</v>
      </c>
      <c r="R7136" t="b">
        <v>0</v>
      </c>
      <c r="S7136">
        <v>64</v>
      </c>
      <c r="T7136">
        <v>6</v>
      </c>
      <c r="U7136">
        <v>56</v>
      </c>
    </row>
    <row r="7137" spans="1:22" x14ac:dyDescent="0.2">
      <c r="A7137" s="1">
        <v>36429</v>
      </c>
      <c r="B7137">
        <v>1999</v>
      </c>
      <c r="C7137">
        <f>_xlfn.MAXIFS(Table1[ScheduleWeekWritten],Table1[ScheduleSeason],Table1[[#This Row],[ScheduleSeason]])</f>
        <v>17</v>
      </c>
      <c r="D7137">
        <v>3</v>
      </c>
      <c r="E7137" cm="1">
        <f t="array" ref="E7137">_xlfn.XLOOKUP(Table1[[#This Row],[ScheduleWeekWritten]],Table3[Game],100+Table3[Increase],Table1[[#This Row],[ScheduleWeekWritten]])</f>
        <v>3</v>
      </c>
      <c r="F7137" t="b">
        <v>0</v>
      </c>
      <c r="G7137" t="s">
        <v>27</v>
      </c>
      <c r="H7137">
        <v>19</v>
      </c>
      <c r="I7137">
        <v>27</v>
      </c>
      <c r="J7137" t="s">
        <v>140</v>
      </c>
      <c r="K7137" t="s">
        <v>72</v>
      </c>
      <c r="L7137" t="str">
        <f>_xlfn.XLOOKUP(Table1[[#This Row],[TeamFavoriteID]],Table2[team_id],Table2[team_name],_xlfn.XLOOKUP(Table1[[#This Row],[TeamFavoriteID]],Table2[team_id_pfr],Table2[team_name],"Even"))</f>
        <v>Baltimore Colts</v>
      </c>
      <c r="M7137">
        <v>-1</v>
      </c>
      <c r="N7137">
        <f>IF(Table1[[#This Row],[TeamFavorite]]=Table1[[#This Row],[TeamHome]],Table1[[#This Row],[ScoreAway]]-Table1[[#This Row],[ScoreHome]],Table1[[#This Row],[ScoreHome]]-Table1[[#This Row],[ScoreAway]])</f>
        <v>-8</v>
      </c>
      <c r="O7137">
        <f>IF(Table1[[#This Row],[SpreadActual]]&lt;Table1[[#This Row],[SpreadFavorite]],1,0)</f>
        <v>1</v>
      </c>
      <c r="P7137">
        <v>44</v>
      </c>
      <c r="Q7137" t="s">
        <v>94</v>
      </c>
      <c r="R7137" t="b">
        <v>0</v>
      </c>
      <c r="S7137">
        <v>63</v>
      </c>
      <c r="T7137">
        <v>6</v>
      </c>
      <c r="U7137">
        <v>91</v>
      </c>
    </row>
    <row r="7138" spans="1:22" x14ac:dyDescent="0.2">
      <c r="A7138" s="1">
        <v>36429</v>
      </c>
      <c r="B7138">
        <v>1999</v>
      </c>
      <c r="C7138">
        <f>_xlfn.MAXIFS(Table1[ScheduleWeekWritten],Table1[ScheduleSeason],Table1[[#This Row],[ScheduleSeason]])</f>
        <v>17</v>
      </c>
      <c r="D7138">
        <v>3</v>
      </c>
      <c r="E7138" cm="1">
        <f t="array" ref="E7138">_xlfn.XLOOKUP(Table1[[#This Row],[ScheduleWeekWritten]],Table3[Game],100+Table3[Increase],Table1[[#This Row],[ScheduleWeekWritten]])</f>
        <v>3</v>
      </c>
      <c r="F7138" t="b">
        <v>0</v>
      </c>
      <c r="G7138" t="s">
        <v>153</v>
      </c>
      <c r="H7138">
        <v>35</v>
      </c>
      <c r="I7138">
        <v>7</v>
      </c>
      <c r="J7138" t="s">
        <v>38</v>
      </c>
      <c r="K7138" t="s">
        <v>109</v>
      </c>
      <c r="L7138" t="str">
        <f>_xlfn.XLOOKUP(Table1[[#This Row],[TeamFavoriteID]],Table2[team_id],Table2[team_name],_xlfn.XLOOKUP(Table1[[#This Row],[TeamFavoriteID]],Table2[team_id_pfr],Table2[team_name],"Even"))</f>
        <v>Atlanta Falcons</v>
      </c>
      <c r="M7138">
        <v>-1.5</v>
      </c>
      <c r="N7138">
        <f>IF(Table1[[#This Row],[TeamFavorite]]=Table1[[#This Row],[TeamHome]],Table1[[#This Row],[ScoreAway]]-Table1[[#This Row],[ScoreHome]],Table1[[#This Row],[ScoreHome]]-Table1[[#This Row],[ScoreAway]])</f>
        <v>28</v>
      </c>
      <c r="O7138">
        <f>IF(Table1[[#This Row],[SpreadActual]]&lt;Table1[[#This Row],[SpreadFavorite]],1,0)</f>
        <v>0</v>
      </c>
      <c r="P7138">
        <v>40.5</v>
      </c>
      <c r="Q7138" t="s">
        <v>157</v>
      </c>
      <c r="R7138" t="b">
        <v>0</v>
      </c>
      <c r="S7138">
        <v>72</v>
      </c>
      <c r="T7138">
        <v>0</v>
      </c>
      <c r="V7138" t="s">
        <v>103</v>
      </c>
    </row>
    <row r="7139" spans="1:22" x14ac:dyDescent="0.2">
      <c r="A7139" s="1">
        <v>36429</v>
      </c>
      <c r="B7139">
        <v>1999</v>
      </c>
      <c r="C7139">
        <f>_xlfn.MAXIFS(Table1[ScheduleWeekWritten],Table1[ScheduleSeason],Table1[[#This Row],[ScheduleSeason]])</f>
        <v>17</v>
      </c>
      <c r="D7139">
        <v>3</v>
      </c>
      <c r="E7139" cm="1">
        <f t="array" ref="E7139">_xlfn.XLOOKUP(Table1[[#This Row],[ScheduleWeekWritten]],Table3[Game],100+Table3[Increase],Table1[[#This Row],[ScheduleWeekWritten]])</f>
        <v>3</v>
      </c>
      <c r="F7139" t="b">
        <v>0</v>
      </c>
      <c r="G7139" t="s">
        <v>127</v>
      </c>
      <c r="H7139">
        <v>13</v>
      </c>
      <c r="I7139">
        <v>10</v>
      </c>
      <c r="J7139" t="s">
        <v>24</v>
      </c>
      <c r="K7139" t="s">
        <v>133</v>
      </c>
      <c r="L7139" t="str">
        <f>_xlfn.XLOOKUP(Table1[[#This Row],[TeamFavoriteID]],Table2[team_id],Table2[team_name],_xlfn.XLOOKUP(Table1[[#This Row],[TeamFavoriteID]],Table2[team_id_pfr],Table2[team_name],"Even"))</f>
        <v>Tampa Bay Buccaneers</v>
      </c>
      <c r="M7139">
        <v>-2.5</v>
      </c>
      <c r="N7139">
        <f>IF(Table1[[#This Row],[TeamFavorite]]=Table1[[#This Row],[TeamHome]],Table1[[#This Row],[ScoreAway]]-Table1[[#This Row],[ScoreHome]],Table1[[#This Row],[ScoreHome]]-Table1[[#This Row],[ScoreAway]])</f>
        <v>-3</v>
      </c>
      <c r="O7139">
        <f>IF(Table1[[#This Row],[SpreadActual]]&lt;Table1[[#This Row],[SpreadFavorite]],1,0)</f>
        <v>1</v>
      </c>
      <c r="P7139">
        <v>38</v>
      </c>
      <c r="Q7139" t="s">
        <v>168</v>
      </c>
      <c r="R7139" t="b">
        <v>0</v>
      </c>
      <c r="S7139">
        <v>78</v>
      </c>
      <c r="T7139">
        <v>7</v>
      </c>
      <c r="U7139">
        <v>90</v>
      </c>
    </row>
    <row r="7140" spans="1:22" x14ac:dyDescent="0.2">
      <c r="A7140" s="1">
        <v>36430</v>
      </c>
      <c r="B7140">
        <v>1999</v>
      </c>
      <c r="C7140">
        <f>_xlfn.MAXIFS(Table1[ScheduleWeekWritten],Table1[ScheduleSeason],Table1[[#This Row],[ScheduleSeason]])</f>
        <v>17</v>
      </c>
      <c r="D7140">
        <v>3</v>
      </c>
      <c r="E7140" cm="1">
        <f t="array" ref="E7140">_xlfn.XLOOKUP(Table1[[#This Row],[ScheduleWeekWritten]],Table3[Game],100+Table3[Increase],Table1[[#This Row],[ScheduleWeekWritten]])</f>
        <v>3</v>
      </c>
      <c r="F7140" t="b">
        <v>0</v>
      </c>
      <c r="G7140" t="s">
        <v>149</v>
      </c>
      <c r="H7140">
        <v>10</v>
      </c>
      <c r="I7140">
        <v>24</v>
      </c>
      <c r="J7140" t="s">
        <v>53</v>
      </c>
      <c r="K7140" t="s">
        <v>87</v>
      </c>
      <c r="L7140" t="str">
        <f>_xlfn.XLOOKUP(Table1[[#This Row],[TeamFavoriteID]],Table2[team_id],Table2[team_name],_xlfn.XLOOKUP(Table1[[#This Row],[TeamFavoriteID]],Table2[team_id_pfr],Table2[team_name],"Even"))</f>
        <v>San Francisco 49ers</v>
      </c>
      <c r="M7140">
        <v>-2.5</v>
      </c>
      <c r="N7140">
        <f>IF(Table1[[#This Row],[TeamFavorite]]=Table1[[#This Row],[TeamHome]],Table1[[#This Row],[ScoreAway]]-Table1[[#This Row],[ScoreHome]],Table1[[#This Row],[ScoreHome]]-Table1[[#This Row],[ScoreAway]])</f>
        <v>-14</v>
      </c>
      <c r="O7140">
        <f>IF(Table1[[#This Row],[SpreadActual]]&lt;Table1[[#This Row],[SpreadFavorite]],1,0)</f>
        <v>1</v>
      </c>
      <c r="P7140">
        <v>45.5</v>
      </c>
      <c r="Q7140" t="s">
        <v>150</v>
      </c>
      <c r="R7140" t="b">
        <v>0</v>
      </c>
      <c r="S7140">
        <v>87</v>
      </c>
      <c r="T7140">
        <v>7</v>
      </c>
      <c r="U7140">
        <v>33</v>
      </c>
    </row>
    <row r="7141" spans="1:22" x14ac:dyDescent="0.2">
      <c r="A7141" s="1">
        <v>36436</v>
      </c>
      <c r="B7141">
        <v>1999</v>
      </c>
      <c r="C7141">
        <f>_xlfn.MAXIFS(Table1[ScheduleWeekWritten],Table1[ScheduleSeason],Table1[[#This Row],[ScheduleSeason]])</f>
        <v>17</v>
      </c>
      <c r="D7141">
        <v>4</v>
      </c>
      <c r="E7141" cm="1">
        <f t="array" ref="E7141">_xlfn.XLOOKUP(Table1[[#This Row],[ScheduleWeekWritten]],Table3[Game],100+Table3[Increase],Table1[[#This Row],[ScheduleWeekWritten]])</f>
        <v>4</v>
      </c>
      <c r="F7141" t="b">
        <v>0</v>
      </c>
      <c r="G7141" t="s">
        <v>38</v>
      </c>
      <c r="H7141">
        <v>13</v>
      </c>
      <c r="I7141">
        <v>19</v>
      </c>
      <c r="J7141" t="s">
        <v>158</v>
      </c>
      <c r="K7141" t="s">
        <v>109</v>
      </c>
      <c r="L7141" t="str">
        <f>_xlfn.XLOOKUP(Table1[[#This Row],[TeamFavoriteID]],Table2[team_id],Table2[team_name],_xlfn.XLOOKUP(Table1[[#This Row],[TeamFavoriteID]],Table2[team_id_pfr],Table2[team_name],"Even"))</f>
        <v>Atlanta Falcons</v>
      </c>
      <c r="M7141">
        <v>-2.5</v>
      </c>
      <c r="N7141">
        <f>IF(Table1[[#This Row],[TeamFavorite]]=Table1[[#This Row],[TeamHome]],Table1[[#This Row],[ScoreAway]]-Table1[[#This Row],[ScoreHome]],Table1[[#This Row],[ScoreHome]]-Table1[[#This Row],[ScoreAway]])</f>
        <v>6</v>
      </c>
      <c r="O7141">
        <f>IF(Table1[[#This Row],[SpreadActual]]&lt;Table1[[#This Row],[SpreadFavorite]],1,0)</f>
        <v>0</v>
      </c>
      <c r="P7141">
        <v>36.5</v>
      </c>
      <c r="Q7141" t="s">
        <v>148</v>
      </c>
      <c r="R7141" t="b">
        <v>0</v>
      </c>
      <c r="S7141">
        <v>72</v>
      </c>
      <c r="T7141">
        <v>0</v>
      </c>
      <c r="V7141" t="s">
        <v>103</v>
      </c>
    </row>
    <row r="7142" spans="1:22" x14ac:dyDescent="0.2">
      <c r="A7142" s="1">
        <v>36436</v>
      </c>
      <c r="B7142">
        <v>1999</v>
      </c>
      <c r="C7142">
        <f>_xlfn.MAXIFS(Table1[ScheduleWeekWritten],Table1[ScheduleSeason],Table1[[#This Row],[ScheduleSeason]])</f>
        <v>17</v>
      </c>
      <c r="D7142">
        <v>4</v>
      </c>
      <c r="E7142" cm="1">
        <f t="array" ref="E7142">_xlfn.XLOOKUP(Table1[[#This Row],[ScheduleWeekWritten]],Table3[Game],100+Table3[Increase],Table1[[#This Row],[ScheduleWeekWritten]])</f>
        <v>4</v>
      </c>
      <c r="F7142" t="b">
        <v>0</v>
      </c>
      <c r="G7142" t="s">
        <v>46</v>
      </c>
      <c r="H7142">
        <v>14</v>
      </c>
      <c r="I7142">
        <v>10</v>
      </c>
      <c r="J7142" t="s">
        <v>95</v>
      </c>
      <c r="K7142" t="s">
        <v>98</v>
      </c>
      <c r="L7142" t="str">
        <f>_xlfn.XLOOKUP(Table1[[#This Row],[TeamFavoriteID]],Table2[team_id],Table2[team_name],_xlfn.XLOOKUP(Table1[[#This Row],[TeamFavoriteID]],Table2[team_id_pfr],Table2[team_name],"Even"))</f>
        <v>New Orleans Saints</v>
      </c>
      <c r="M7142">
        <v>-1</v>
      </c>
      <c r="N7142">
        <f>IF(Table1[[#This Row],[TeamFavorite]]=Table1[[#This Row],[TeamHome]],Table1[[#This Row],[ScoreAway]]-Table1[[#This Row],[ScoreHome]],Table1[[#This Row],[ScoreHome]]-Table1[[#This Row],[ScoreAway]])</f>
        <v>4</v>
      </c>
      <c r="O7142">
        <f>IF(Table1[[#This Row],[SpreadActual]]&lt;Table1[[#This Row],[SpreadFavorite]],1,0)</f>
        <v>0</v>
      </c>
      <c r="P7142">
        <v>37</v>
      </c>
      <c r="Q7142" t="s">
        <v>114</v>
      </c>
      <c r="R7142" t="b">
        <v>0</v>
      </c>
      <c r="S7142">
        <v>44</v>
      </c>
      <c r="T7142">
        <v>8</v>
      </c>
      <c r="U7142">
        <v>81</v>
      </c>
    </row>
    <row r="7143" spans="1:22" x14ac:dyDescent="0.2">
      <c r="A7143" s="1">
        <v>36436</v>
      </c>
      <c r="B7143">
        <v>1999</v>
      </c>
      <c r="C7143">
        <f>_xlfn.MAXIFS(Table1[ScheduleWeekWritten],Table1[ScheduleSeason],Table1[[#This Row],[ScheduleSeason]])</f>
        <v>17</v>
      </c>
      <c r="D7143">
        <v>4</v>
      </c>
      <c r="E7143" cm="1">
        <f t="array" ref="E7143">_xlfn.XLOOKUP(Table1[[#This Row],[ScheduleWeekWritten]],Table3[Game],100+Table3[Increase],Table1[[#This Row],[ScheduleWeekWritten]])</f>
        <v>4</v>
      </c>
      <c r="F7143" t="b">
        <v>0</v>
      </c>
      <c r="G7143" t="s">
        <v>101</v>
      </c>
      <c r="H7143">
        <v>10</v>
      </c>
      <c r="I7143">
        <v>38</v>
      </c>
      <c r="J7143" t="s">
        <v>153</v>
      </c>
      <c r="K7143" t="s">
        <v>40</v>
      </c>
      <c r="L7143" t="str">
        <f>_xlfn.XLOOKUP(Table1[[#This Row],[TeamFavoriteID]],Table2[team_id],Table2[team_name],_xlfn.XLOOKUP(Table1[[#This Row],[TeamFavoriteID]],Table2[team_id_pfr],Table2[team_name],"Even"))</f>
        <v>Los Angeles Rams</v>
      </c>
      <c r="M7143">
        <v>-3.5</v>
      </c>
      <c r="N7143">
        <f>IF(Table1[[#This Row],[TeamFavorite]]=Table1[[#This Row],[TeamHome]],Table1[[#This Row],[ScoreAway]]-Table1[[#This Row],[ScoreHome]],Table1[[#This Row],[ScoreHome]]-Table1[[#This Row],[ScoreAway]])</f>
        <v>-28</v>
      </c>
      <c r="O7143">
        <f>IF(Table1[[#This Row],[SpreadActual]]&lt;Table1[[#This Row],[SpreadFavorite]],1,0)</f>
        <v>1</v>
      </c>
      <c r="P7143">
        <v>44</v>
      </c>
      <c r="Q7143" t="s">
        <v>111</v>
      </c>
      <c r="R7143" t="b">
        <v>0</v>
      </c>
      <c r="S7143">
        <v>62</v>
      </c>
      <c r="T7143">
        <v>12</v>
      </c>
      <c r="U7143">
        <v>57</v>
      </c>
    </row>
    <row r="7144" spans="1:22" x14ac:dyDescent="0.2">
      <c r="A7144" s="1">
        <v>36436</v>
      </c>
      <c r="B7144">
        <v>1999</v>
      </c>
      <c r="C7144">
        <f>_xlfn.MAXIFS(Table1[ScheduleWeekWritten],Table1[ScheduleSeason],Table1[[#This Row],[ScheduleSeason]])</f>
        <v>17</v>
      </c>
      <c r="D7144">
        <v>4</v>
      </c>
      <c r="E7144" cm="1">
        <f t="array" ref="E7144">_xlfn.XLOOKUP(Table1[[#This Row],[ScheduleWeekWritten]],Table3[Game],100+Table3[Increase],Table1[[#This Row],[ScheduleWeekWritten]])</f>
        <v>4</v>
      </c>
      <c r="F7144" t="b">
        <v>0</v>
      </c>
      <c r="G7144" t="s">
        <v>62</v>
      </c>
      <c r="H7144">
        <v>7</v>
      </c>
      <c r="I7144">
        <v>19</v>
      </c>
      <c r="J7144" t="s">
        <v>115</v>
      </c>
      <c r="K7144" t="s">
        <v>70</v>
      </c>
      <c r="L7144" t="str">
        <f>_xlfn.XLOOKUP(Table1[[#This Row],[TeamFavoriteID]],Table2[team_id],Table2[team_name],_xlfn.XLOOKUP(Table1[[#This Row],[TeamFavoriteID]],Table2[team_id_pfr],Table2[team_name],"Even"))</f>
        <v>Boston Patriots</v>
      </c>
      <c r="M7144">
        <v>-12</v>
      </c>
      <c r="N7144">
        <f>IF(Table1[[#This Row],[TeamFavorite]]=Table1[[#This Row],[TeamHome]],Table1[[#This Row],[ScoreAway]]-Table1[[#This Row],[ScoreHome]],Table1[[#This Row],[ScoreHome]]-Table1[[#This Row],[ScoreAway]])</f>
        <v>-12</v>
      </c>
      <c r="O7144">
        <f>IF(Table1[[#This Row],[SpreadActual]]&lt;Table1[[#This Row],[SpreadFavorite]],1,0)</f>
        <v>0</v>
      </c>
      <c r="P7144">
        <v>38</v>
      </c>
      <c r="Q7144" t="s">
        <v>170</v>
      </c>
      <c r="R7144" t="b">
        <v>0</v>
      </c>
      <c r="S7144">
        <v>56</v>
      </c>
      <c r="T7144">
        <v>14</v>
      </c>
      <c r="U7144">
        <v>68</v>
      </c>
    </row>
    <row r="7145" spans="1:22" x14ac:dyDescent="0.2">
      <c r="A7145" s="1">
        <v>36436</v>
      </c>
      <c r="B7145">
        <v>1999</v>
      </c>
      <c r="C7145">
        <f>_xlfn.MAXIFS(Table1[ScheduleWeekWritten],Table1[ScheduleSeason],Table1[[#This Row],[ScheduleSeason]])</f>
        <v>17</v>
      </c>
      <c r="D7145">
        <v>4</v>
      </c>
      <c r="E7145" cm="1">
        <f t="array" ref="E7145">_xlfn.XLOOKUP(Table1[[#This Row],[ScheduleWeekWritten]],Table3[Game],100+Table3[Increase],Table1[[#This Row],[ScheduleWeekWritten]])</f>
        <v>4</v>
      </c>
      <c r="F7145" t="b">
        <v>0</v>
      </c>
      <c r="G7145" t="s">
        <v>67</v>
      </c>
      <c r="H7145">
        <v>35</v>
      </c>
      <c r="I7145">
        <v>7</v>
      </c>
      <c r="J7145" t="s">
        <v>149</v>
      </c>
      <c r="K7145" t="s">
        <v>68</v>
      </c>
      <c r="L7145" t="str">
        <f>_xlfn.XLOOKUP(Table1[[#This Row],[TeamFavoriteID]],Table2[team_id],Table2[team_name],_xlfn.XLOOKUP(Table1[[#This Row],[TeamFavoriteID]],Table2[team_id_pfr],Table2[team_name],"Even"))</f>
        <v>Dallas Cowboys</v>
      </c>
      <c r="M7145">
        <v>-7</v>
      </c>
      <c r="N7145">
        <f>IF(Table1[[#This Row],[TeamFavorite]]=Table1[[#This Row],[TeamHome]],Table1[[#This Row],[ScoreAway]]-Table1[[#This Row],[ScoreHome]],Table1[[#This Row],[ScoreHome]]-Table1[[#This Row],[ScoreAway]])</f>
        <v>-28</v>
      </c>
      <c r="O7145">
        <f>IF(Table1[[#This Row],[SpreadActual]]&lt;Table1[[#This Row],[SpreadFavorite]],1,0)</f>
        <v>1</v>
      </c>
      <c r="P7145">
        <v>42.5</v>
      </c>
      <c r="Q7145" t="s">
        <v>119</v>
      </c>
      <c r="R7145" t="b">
        <v>0</v>
      </c>
      <c r="S7145">
        <v>78</v>
      </c>
      <c r="T7145">
        <v>10</v>
      </c>
      <c r="U7145">
        <v>54</v>
      </c>
    </row>
    <row r="7146" spans="1:22" x14ac:dyDescent="0.2">
      <c r="A7146" s="1">
        <v>36436</v>
      </c>
      <c r="B7146">
        <v>1999</v>
      </c>
      <c r="C7146">
        <f>_xlfn.MAXIFS(Table1[ScheduleWeekWritten],Table1[ScheduleSeason],Table1[[#This Row],[ScheduleSeason]])</f>
        <v>17</v>
      </c>
      <c r="D7146">
        <v>4</v>
      </c>
      <c r="E7146" cm="1">
        <f t="array" ref="E7146">_xlfn.XLOOKUP(Table1[[#This Row],[ScheduleWeekWritten]],Table3[Game],100+Table3[Increase],Table1[[#This Row],[ScheduleWeekWritten]])</f>
        <v>4</v>
      </c>
      <c r="F7146" t="b">
        <v>0</v>
      </c>
      <c r="G7146" t="s">
        <v>24</v>
      </c>
      <c r="H7146">
        <v>13</v>
      </c>
      <c r="I7146">
        <v>21</v>
      </c>
      <c r="J7146" t="s">
        <v>31</v>
      </c>
      <c r="K7146" t="s">
        <v>88</v>
      </c>
      <c r="L7146" t="str">
        <f>_xlfn.XLOOKUP(Table1[[#This Row],[TeamFavoriteID]],Table2[team_id],Table2[team_name],_xlfn.XLOOKUP(Table1[[#This Row],[TeamFavoriteID]],Table2[team_id_pfr],Table2[team_name],"Even"))</f>
        <v>Denver Broncos</v>
      </c>
      <c r="M7146">
        <v>-5.5</v>
      </c>
      <c r="N7146">
        <f>IF(Table1[[#This Row],[TeamFavorite]]=Table1[[#This Row],[TeamHome]],Table1[[#This Row],[ScoreAway]]-Table1[[#This Row],[ScoreHome]],Table1[[#This Row],[ScoreHome]]-Table1[[#This Row],[ScoreAway]])</f>
        <v>8</v>
      </c>
      <c r="O7146">
        <f>IF(Table1[[#This Row],[SpreadActual]]&lt;Table1[[#This Row],[SpreadFavorite]],1,0)</f>
        <v>0</v>
      </c>
      <c r="P7146">
        <v>40</v>
      </c>
      <c r="Q7146" t="s">
        <v>71</v>
      </c>
      <c r="R7146" t="b">
        <v>0</v>
      </c>
      <c r="S7146">
        <v>41</v>
      </c>
      <c r="T7146">
        <v>11</v>
      </c>
      <c r="U7146">
        <v>75</v>
      </c>
    </row>
    <row r="7147" spans="1:22" x14ac:dyDescent="0.2">
      <c r="A7147" s="1">
        <v>36436</v>
      </c>
      <c r="B7147">
        <v>1999</v>
      </c>
      <c r="C7147">
        <f>_xlfn.MAXIFS(Table1[ScheduleWeekWritten],Table1[ScheduleSeason],Table1[[#This Row],[ScheduleSeason]])</f>
        <v>17</v>
      </c>
      <c r="D7147">
        <v>4</v>
      </c>
      <c r="E7147" cm="1">
        <f t="array" ref="E7147">_xlfn.XLOOKUP(Table1[[#This Row],[ScheduleWeekWritten]],Table3[Game],100+Table3[Increase],Table1[[#This Row],[ScheduleWeekWritten]])</f>
        <v>4</v>
      </c>
      <c r="F7147" t="b">
        <v>0</v>
      </c>
      <c r="G7147" t="s">
        <v>54</v>
      </c>
      <c r="H7147">
        <v>21</v>
      </c>
      <c r="I7147">
        <v>14</v>
      </c>
      <c r="J7147" t="s">
        <v>127</v>
      </c>
      <c r="K7147" t="s">
        <v>55</v>
      </c>
      <c r="L7147" t="str">
        <f>_xlfn.XLOOKUP(Table1[[#This Row],[TeamFavoriteID]],Table2[team_id],Table2[team_name],_xlfn.XLOOKUP(Table1[[#This Row],[TeamFavoriteID]],Table2[team_id_pfr],Table2[team_name],"Even"))</f>
        <v>Minnesota Vikings</v>
      </c>
      <c r="M7147">
        <v>-7</v>
      </c>
      <c r="N7147">
        <f>IF(Table1[[#This Row],[TeamFavorite]]=Table1[[#This Row],[TeamHome]],Table1[[#This Row],[ScoreAway]]-Table1[[#This Row],[ScoreHome]],Table1[[#This Row],[ScoreHome]]-Table1[[#This Row],[ScoreAway]])</f>
        <v>-7</v>
      </c>
      <c r="O7147">
        <f>IF(Table1[[#This Row],[SpreadActual]]&lt;Table1[[#This Row],[SpreadFavorite]],1,0)</f>
        <v>0</v>
      </c>
      <c r="P7147">
        <v>40.5</v>
      </c>
      <c r="Q7147" t="s">
        <v>137</v>
      </c>
      <c r="R7147" t="b">
        <v>0</v>
      </c>
      <c r="S7147">
        <v>72</v>
      </c>
      <c r="T7147">
        <v>0</v>
      </c>
      <c r="V7147" t="s">
        <v>103</v>
      </c>
    </row>
    <row r="7148" spans="1:22" x14ac:dyDescent="0.2">
      <c r="A7148" s="1">
        <v>36436</v>
      </c>
      <c r="B7148">
        <v>1999</v>
      </c>
      <c r="C7148">
        <f>_xlfn.MAXIFS(Table1[ScheduleWeekWritten],Table1[ScheduleSeason],Table1[[#This Row],[ScheduleSeason]])</f>
        <v>17</v>
      </c>
      <c r="D7148">
        <v>4</v>
      </c>
      <c r="E7148" cm="1">
        <f t="array" ref="E7148">_xlfn.XLOOKUP(Table1[[#This Row],[ScheduleWeekWritten]],Table3[Game],100+Table3[Increase],Table1[[#This Row],[ScheduleWeekWritten]])</f>
        <v>4</v>
      </c>
      <c r="F7148" t="b">
        <v>0</v>
      </c>
      <c r="G7148" t="s">
        <v>50</v>
      </c>
      <c r="H7148">
        <v>16</v>
      </c>
      <c r="I7148">
        <v>15</v>
      </c>
      <c r="J7148" t="s">
        <v>58</v>
      </c>
      <c r="K7148" t="s">
        <v>90</v>
      </c>
      <c r="L7148" t="str">
        <f>_xlfn.XLOOKUP(Table1[[#This Row],[TeamFavoriteID]],Table2[team_id],Table2[team_name],_xlfn.XLOOKUP(Table1[[#This Row],[TeamFavoriteID]],Table2[team_id_pfr],Table2[team_name],"Even"))</f>
        <v>New York Giants</v>
      </c>
      <c r="M7148">
        <v>-9.5</v>
      </c>
      <c r="N7148">
        <f>IF(Table1[[#This Row],[TeamFavorite]]=Table1[[#This Row],[TeamHome]],Table1[[#This Row],[ScoreAway]]-Table1[[#This Row],[ScoreHome]],Table1[[#This Row],[ScoreHome]]-Table1[[#This Row],[ScoreAway]])</f>
        <v>-1</v>
      </c>
      <c r="O7148">
        <f>IF(Table1[[#This Row],[SpreadActual]]&lt;Table1[[#This Row],[SpreadFavorite]],1,0)</f>
        <v>0</v>
      </c>
      <c r="P7148">
        <v>35.5</v>
      </c>
      <c r="Q7148" t="s">
        <v>126</v>
      </c>
      <c r="R7148" t="b">
        <v>0</v>
      </c>
      <c r="S7148">
        <v>67</v>
      </c>
      <c r="T7148">
        <v>12</v>
      </c>
      <c r="U7148">
        <v>71</v>
      </c>
    </row>
    <row r="7149" spans="1:22" x14ac:dyDescent="0.2">
      <c r="A7149" s="1">
        <v>36436</v>
      </c>
      <c r="B7149">
        <v>1999</v>
      </c>
      <c r="C7149">
        <f>_xlfn.MAXIFS(Table1[ScheduleWeekWritten],Table1[ScheduleSeason],Table1[[#This Row],[ScheduleSeason]])</f>
        <v>17</v>
      </c>
      <c r="D7149">
        <v>4</v>
      </c>
      <c r="E7149" cm="1">
        <f t="array" ref="E7149">_xlfn.XLOOKUP(Table1[[#This Row],[ScheduleWeekWritten]],Table3[Game],100+Table3[Increase],Table1[[#This Row],[ScheduleWeekWritten]])</f>
        <v>4</v>
      </c>
      <c r="F7149" t="b">
        <v>0</v>
      </c>
      <c r="G7149" t="s">
        <v>49</v>
      </c>
      <c r="H7149">
        <v>3</v>
      </c>
      <c r="I7149">
        <v>17</v>
      </c>
      <c r="J7149" t="s">
        <v>154</v>
      </c>
      <c r="K7149" t="s">
        <v>161</v>
      </c>
      <c r="L7149" t="str">
        <f>_xlfn.XLOOKUP(Table1[[#This Row],[TeamFavoriteID]],Table2[team_id],Table2[team_name],_xlfn.XLOOKUP(Table1[[#This Row],[TeamFavoriteID]],Table2[team_id_pfr],Table2[team_name],"Even"))</f>
        <v>Jacksonville Jaguars</v>
      </c>
      <c r="M7149">
        <v>-3</v>
      </c>
      <c r="N7149">
        <f>IF(Table1[[#This Row],[TeamFavorite]]=Table1[[#This Row],[TeamHome]],Table1[[#This Row],[ScoreAway]]-Table1[[#This Row],[ScoreHome]],Table1[[#This Row],[ScoreHome]]-Table1[[#This Row],[ScoreAway]])</f>
        <v>-14</v>
      </c>
      <c r="O7149">
        <f>IF(Table1[[#This Row],[SpreadActual]]&lt;Table1[[#This Row],[SpreadFavorite]],1,0)</f>
        <v>1</v>
      </c>
      <c r="P7149">
        <v>42</v>
      </c>
      <c r="Q7149" t="s">
        <v>113</v>
      </c>
      <c r="R7149" t="b">
        <v>0</v>
      </c>
      <c r="S7149">
        <v>60</v>
      </c>
      <c r="T7149">
        <v>9</v>
      </c>
      <c r="U7149">
        <v>66</v>
      </c>
    </row>
    <row r="7150" spans="1:22" x14ac:dyDescent="0.2">
      <c r="A7150" s="1">
        <v>36436</v>
      </c>
      <c r="B7150">
        <v>1999</v>
      </c>
      <c r="C7150">
        <f>_xlfn.MAXIFS(Table1[ScheduleWeekWritten],Table1[ScheduleSeason],Table1[[#This Row],[ScheduleSeason]])</f>
        <v>17</v>
      </c>
      <c r="D7150">
        <v>4</v>
      </c>
      <c r="E7150" cm="1">
        <f t="array" ref="E7150">_xlfn.XLOOKUP(Table1[[#This Row],[ScheduleWeekWritten]],Table3[Game],100+Table3[Increase],Table1[[#This Row],[ScheduleWeekWritten]])</f>
        <v>4</v>
      </c>
      <c r="F7150" t="b">
        <v>0</v>
      </c>
      <c r="G7150" t="s">
        <v>27</v>
      </c>
      <c r="H7150">
        <v>21</v>
      </c>
      <c r="I7150">
        <v>14</v>
      </c>
      <c r="J7150" t="s">
        <v>42</v>
      </c>
      <c r="K7150" t="s">
        <v>29</v>
      </c>
      <c r="L7150" t="str">
        <f>_xlfn.XLOOKUP(Table1[[#This Row],[TeamFavoriteID]],Table2[team_id],Table2[team_name],_xlfn.XLOOKUP(Table1[[#This Row],[TeamFavoriteID]],Table2[team_id_pfr],Table2[team_name],"Even"))</f>
        <v>Los Angeles Chargers</v>
      </c>
      <c r="M7150">
        <v>-1</v>
      </c>
      <c r="N7150">
        <f>IF(Table1[[#This Row],[TeamFavorite]]=Table1[[#This Row],[TeamHome]],Table1[[#This Row],[ScoreAway]]-Table1[[#This Row],[ScoreHome]],Table1[[#This Row],[ScoreHome]]-Table1[[#This Row],[ScoreAway]])</f>
        <v>7</v>
      </c>
      <c r="O7150">
        <f>IF(Table1[[#This Row],[SpreadActual]]&lt;Table1[[#This Row],[SpreadFavorite]],1,0)</f>
        <v>0</v>
      </c>
      <c r="P7150">
        <v>38.5</v>
      </c>
      <c r="Q7150" t="s">
        <v>94</v>
      </c>
      <c r="R7150" t="b">
        <v>0</v>
      </c>
      <c r="S7150">
        <v>65</v>
      </c>
      <c r="T7150">
        <v>10</v>
      </c>
      <c r="U7150">
        <v>80</v>
      </c>
    </row>
    <row r="7151" spans="1:22" x14ac:dyDescent="0.2">
      <c r="A7151" s="1">
        <v>36436</v>
      </c>
      <c r="B7151">
        <v>1999</v>
      </c>
      <c r="C7151">
        <f>_xlfn.MAXIFS(Table1[ScheduleWeekWritten],Table1[ScheduleSeason],Table1[[#This Row],[ScheduleSeason]])</f>
        <v>17</v>
      </c>
      <c r="D7151">
        <v>4</v>
      </c>
      <c r="E7151" cm="1">
        <f t="array" ref="E7151">_xlfn.XLOOKUP(Table1[[#This Row],[ScheduleWeekWritten]],Table3[Game],100+Table3[Increase],Table1[[#This Row],[ScheduleWeekWritten]])</f>
        <v>4</v>
      </c>
      <c r="F7151" t="b">
        <v>0</v>
      </c>
      <c r="G7151" t="s">
        <v>53</v>
      </c>
      <c r="H7151">
        <v>24</v>
      </c>
      <c r="I7151">
        <v>22</v>
      </c>
      <c r="J7151" t="s">
        <v>171</v>
      </c>
      <c r="K7151" t="s">
        <v>87</v>
      </c>
      <c r="L7151" t="str">
        <f>_xlfn.XLOOKUP(Table1[[#This Row],[TeamFavoriteID]],Table2[team_id],Table2[team_name],_xlfn.XLOOKUP(Table1[[#This Row],[TeamFavoriteID]],Table2[team_id_pfr],Table2[team_name],"Even"))</f>
        <v>San Francisco 49ers</v>
      </c>
      <c r="M7151">
        <v>-1.5</v>
      </c>
      <c r="N7151">
        <f>IF(Table1[[#This Row],[TeamFavorite]]=Table1[[#This Row],[TeamHome]],Table1[[#This Row],[ScoreAway]]-Table1[[#This Row],[ScoreHome]],Table1[[#This Row],[ScoreHome]]-Table1[[#This Row],[ScoreAway]])</f>
        <v>-2</v>
      </c>
      <c r="O7151">
        <f>IF(Table1[[#This Row],[SpreadActual]]&lt;Table1[[#This Row],[SpreadFavorite]],1,0)</f>
        <v>1</v>
      </c>
      <c r="P7151">
        <v>40.5</v>
      </c>
      <c r="Q7151" t="s">
        <v>118</v>
      </c>
      <c r="R7151" t="b">
        <v>0</v>
      </c>
      <c r="S7151">
        <v>60</v>
      </c>
      <c r="T7151">
        <v>9</v>
      </c>
      <c r="U7151">
        <v>78</v>
      </c>
    </row>
    <row r="7152" spans="1:22" x14ac:dyDescent="0.2">
      <c r="A7152" s="1">
        <v>36436</v>
      </c>
      <c r="B7152">
        <v>1999</v>
      </c>
      <c r="C7152">
        <f>_xlfn.MAXIFS(Table1[ScheduleWeekWritten],Table1[ScheduleSeason],Table1[[#This Row],[ScheduleSeason]])</f>
        <v>17</v>
      </c>
      <c r="D7152">
        <v>4</v>
      </c>
      <c r="E7152" cm="1">
        <f t="array" ref="E7152">_xlfn.XLOOKUP(Table1[[#This Row],[ScheduleWeekWritten]],Table3[Game],100+Table3[Increase],Table1[[#This Row],[ScheduleWeekWritten]])</f>
        <v>4</v>
      </c>
      <c r="F7152" t="b">
        <v>0</v>
      </c>
      <c r="G7152" t="s">
        <v>128</v>
      </c>
      <c r="H7152">
        <v>22</v>
      </c>
      <c r="I7152">
        <v>21</v>
      </c>
      <c r="J7152" t="s">
        <v>20</v>
      </c>
      <c r="K7152" t="s">
        <v>132</v>
      </c>
      <c r="L7152" t="str">
        <f>_xlfn.XLOOKUP(Table1[[#This Row],[TeamFavoriteID]],Table2[team_id],Table2[team_name],_xlfn.XLOOKUP(Table1[[#This Row],[TeamFavoriteID]],Table2[team_id_pfr],Table2[team_name],"Even"))</f>
        <v>Seattle Seahawks</v>
      </c>
      <c r="M7152">
        <v>-3.5</v>
      </c>
      <c r="N7152">
        <f>IF(Table1[[#This Row],[TeamFavorite]]=Table1[[#This Row],[TeamHome]],Table1[[#This Row],[ScoreAway]]-Table1[[#This Row],[ScoreHome]],Table1[[#This Row],[ScoreHome]]-Table1[[#This Row],[ScoreAway]])</f>
        <v>-1</v>
      </c>
      <c r="O7152">
        <f>IF(Table1[[#This Row],[SpreadActual]]&lt;Table1[[#This Row],[SpreadFavorite]],1,0)</f>
        <v>0</v>
      </c>
      <c r="P7152">
        <v>40.5</v>
      </c>
      <c r="Q7152" t="s">
        <v>129</v>
      </c>
      <c r="R7152" t="b">
        <v>0</v>
      </c>
      <c r="S7152">
        <v>72</v>
      </c>
      <c r="T7152">
        <v>0</v>
      </c>
      <c r="V7152" t="s">
        <v>103</v>
      </c>
    </row>
    <row r="7153" spans="1:22" x14ac:dyDescent="0.2">
      <c r="A7153" s="1">
        <v>36436</v>
      </c>
      <c r="B7153">
        <v>1999</v>
      </c>
      <c r="C7153">
        <f>_xlfn.MAXIFS(Table1[ScheduleWeekWritten],Table1[ScheduleSeason],Table1[[#This Row],[ScheduleSeason]])</f>
        <v>17</v>
      </c>
      <c r="D7153">
        <v>4</v>
      </c>
      <c r="E7153" cm="1">
        <f t="array" ref="E7153">_xlfn.XLOOKUP(Table1[[#This Row],[ScheduleWeekWritten]],Table3[Game],100+Table3[Increase],Table1[[#This Row],[ScheduleWeekWritten]])</f>
        <v>4</v>
      </c>
      <c r="F7153" t="b">
        <v>0</v>
      </c>
      <c r="G7153" t="s">
        <v>61</v>
      </c>
      <c r="H7153">
        <v>38</v>
      </c>
      <c r="I7153">
        <v>36</v>
      </c>
      <c r="J7153" t="s">
        <v>152</v>
      </c>
      <c r="K7153" t="s">
        <v>85</v>
      </c>
      <c r="L7153" t="str">
        <f>_xlfn.XLOOKUP(Table1[[#This Row],[TeamFavoriteID]],Table2[team_id],Table2[team_name],_xlfn.XLOOKUP(Table1[[#This Row],[TeamFavoriteID]],Table2[team_id_pfr],Table2[team_name],"Even"))</f>
        <v>Washington Commanders</v>
      </c>
      <c r="M7153">
        <v>-8.5</v>
      </c>
      <c r="N7153">
        <f>IF(Table1[[#This Row],[TeamFavorite]]=Table1[[#This Row],[TeamHome]],Table1[[#This Row],[ScoreAway]]-Table1[[#This Row],[ScoreHome]],Table1[[#This Row],[ScoreHome]]-Table1[[#This Row],[ScoreAway]])</f>
        <v>2</v>
      </c>
      <c r="O7153">
        <f>IF(Table1[[#This Row],[SpreadActual]]&lt;Table1[[#This Row],[SpreadFavorite]],1,0)</f>
        <v>0</v>
      </c>
      <c r="P7153">
        <v>45.5</v>
      </c>
      <c r="Q7153" t="s">
        <v>165</v>
      </c>
      <c r="R7153" t="b">
        <v>0</v>
      </c>
      <c r="S7153">
        <v>66</v>
      </c>
      <c r="T7153">
        <v>8</v>
      </c>
      <c r="U7153">
        <v>74</v>
      </c>
    </row>
    <row r="7154" spans="1:22" x14ac:dyDescent="0.2">
      <c r="A7154" s="1">
        <v>36437</v>
      </c>
      <c r="B7154">
        <v>1999</v>
      </c>
      <c r="C7154">
        <f>_xlfn.MAXIFS(Table1[ScheduleWeekWritten],Table1[ScheduleSeason],Table1[[#This Row],[ScheduleSeason]])</f>
        <v>17</v>
      </c>
      <c r="D7154">
        <v>4</v>
      </c>
      <c r="E7154" cm="1">
        <f t="array" ref="E7154">_xlfn.XLOOKUP(Table1[[#This Row],[ScheduleWeekWritten]],Table3[Game],100+Table3[Increase],Table1[[#This Row],[ScheduleWeekWritten]])</f>
        <v>4</v>
      </c>
      <c r="F7154" t="b">
        <v>0</v>
      </c>
      <c r="G7154" t="s">
        <v>19</v>
      </c>
      <c r="H7154">
        <v>18</v>
      </c>
      <c r="I7154">
        <v>23</v>
      </c>
      <c r="J7154" t="s">
        <v>28</v>
      </c>
      <c r="K7154" t="s">
        <v>91</v>
      </c>
      <c r="L7154" t="str">
        <f>_xlfn.XLOOKUP(Table1[[#This Row],[TeamFavoriteID]],Table2[team_id],Table2[team_name],_xlfn.XLOOKUP(Table1[[#This Row],[TeamFavoriteID]],Table2[team_id_pfr],Table2[team_name],"Even"))</f>
        <v>Miami Dolphins</v>
      </c>
      <c r="M7154">
        <v>-4.5</v>
      </c>
      <c r="N7154">
        <f>IF(Table1[[#This Row],[TeamFavorite]]=Table1[[#This Row],[TeamHome]],Table1[[#This Row],[ScoreAway]]-Table1[[#This Row],[ScoreHome]],Table1[[#This Row],[ScoreHome]]-Table1[[#This Row],[ScoreAway]])</f>
        <v>5</v>
      </c>
      <c r="O7154">
        <f>IF(Table1[[#This Row],[SpreadActual]]&lt;Table1[[#This Row],[SpreadFavorite]],1,0)</f>
        <v>0</v>
      </c>
      <c r="P7154">
        <v>40.5</v>
      </c>
      <c r="Q7154" t="s">
        <v>143</v>
      </c>
      <c r="R7154" t="b">
        <v>0</v>
      </c>
      <c r="S7154">
        <v>82</v>
      </c>
      <c r="T7154">
        <v>13</v>
      </c>
      <c r="U7154">
        <v>83</v>
      </c>
    </row>
    <row r="7155" spans="1:22" x14ac:dyDescent="0.2">
      <c r="A7155" s="1">
        <v>36443</v>
      </c>
      <c r="B7155">
        <v>1999</v>
      </c>
      <c r="C7155">
        <f>_xlfn.MAXIFS(Table1[ScheduleWeekWritten],Table1[ScheduleSeason],Table1[[#This Row],[ScheduleSeason]])</f>
        <v>17</v>
      </c>
      <c r="D7155">
        <v>5</v>
      </c>
      <c r="E7155" cm="1">
        <f t="array" ref="E7155">_xlfn.XLOOKUP(Table1[[#This Row],[ScheduleWeekWritten]],Table3[Game],100+Table3[Increase],Table1[[#This Row],[ScheduleWeekWritten]])</f>
        <v>5</v>
      </c>
      <c r="F7155" t="b">
        <v>0</v>
      </c>
      <c r="G7155" t="s">
        <v>149</v>
      </c>
      <c r="H7155">
        <v>14</v>
      </c>
      <c r="I7155">
        <v>3</v>
      </c>
      <c r="J7155" t="s">
        <v>50</v>
      </c>
      <c r="K7155" t="s">
        <v>59</v>
      </c>
      <c r="L7155" t="str">
        <f>_xlfn.XLOOKUP(Table1[[#This Row],[TeamFavoriteID]],Table2[team_id],Table2[team_name],_xlfn.XLOOKUP(Table1[[#This Row],[TeamFavoriteID]],Table2[team_id_pfr],Table2[team_name],"Even"))</f>
        <v>Arizona Cardinals</v>
      </c>
      <c r="M7155">
        <v>-3</v>
      </c>
      <c r="N7155">
        <f>IF(Table1[[#This Row],[TeamFavorite]]=Table1[[#This Row],[TeamHome]],Table1[[#This Row],[ScoreAway]]-Table1[[#This Row],[ScoreHome]],Table1[[#This Row],[ScoreHome]]-Table1[[#This Row],[ScoreAway]])</f>
        <v>-11</v>
      </c>
      <c r="O7155">
        <f>IF(Table1[[#This Row],[SpreadActual]]&lt;Table1[[#This Row],[SpreadFavorite]],1,0)</f>
        <v>1</v>
      </c>
      <c r="P7155">
        <v>37.5</v>
      </c>
      <c r="Q7155" t="s">
        <v>150</v>
      </c>
      <c r="R7155" t="b">
        <v>0</v>
      </c>
      <c r="S7155">
        <v>84</v>
      </c>
      <c r="T7155">
        <v>6</v>
      </c>
      <c r="U7155">
        <v>24</v>
      </c>
    </row>
    <row r="7156" spans="1:22" x14ac:dyDescent="0.2">
      <c r="A7156" s="1">
        <v>36443</v>
      </c>
      <c r="B7156">
        <v>1999</v>
      </c>
      <c r="C7156">
        <f>_xlfn.MAXIFS(Table1[ScheduleWeekWritten],Table1[ScheduleSeason],Table1[[#This Row],[ScheduleSeason]])</f>
        <v>17</v>
      </c>
      <c r="D7156">
        <v>5</v>
      </c>
      <c r="E7156" cm="1">
        <f t="array" ref="E7156">_xlfn.XLOOKUP(Table1[[#This Row],[ScheduleWeekWritten]],Table3[Game],100+Table3[Increase],Table1[[#This Row],[ScheduleWeekWritten]])</f>
        <v>5</v>
      </c>
      <c r="F7156" t="b">
        <v>0</v>
      </c>
      <c r="G7156" t="s">
        <v>28</v>
      </c>
      <c r="H7156">
        <v>24</v>
      </c>
      <c r="I7156">
        <v>21</v>
      </c>
      <c r="J7156" t="s">
        <v>49</v>
      </c>
      <c r="K7156" t="s">
        <v>43</v>
      </c>
      <c r="L7156" t="str">
        <f>_xlfn.XLOOKUP(Table1[[#This Row],[TeamFavoriteID]],Table2[team_id],Table2[team_name],_xlfn.XLOOKUP(Table1[[#This Row],[TeamFavoriteID]],Table2[team_id_pfr],Table2[team_name],"Even"))</f>
        <v>Buffalo Bills</v>
      </c>
      <c r="M7156">
        <v>-6.5</v>
      </c>
      <c r="N7156">
        <f>IF(Table1[[#This Row],[TeamFavorite]]=Table1[[#This Row],[TeamHome]],Table1[[#This Row],[ScoreAway]]-Table1[[#This Row],[ScoreHome]],Table1[[#This Row],[ScoreHome]]-Table1[[#This Row],[ScoreAway]])</f>
        <v>-3</v>
      </c>
      <c r="O7156">
        <f>IF(Table1[[#This Row],[SpreadActual]]&lt;Table1[[#This Row],[SpreadFavorite]],1,0)</f>
        <v>0</v>
      </c>
      <c r="P7156">
        <v>38</v>
      </c>
      <c r="Q7156" t="s">
        <v>123</v>
      </c>
      <c r="R7156" t="b">
        <v>0</v>
      </c>
      <c r="S7156">
        <v>60</v>
      </c>
      <c r="T7156">
        <v>8</v>
      </c>
      <c r="U7156">
        <v>92</v>
      </c>
    </row>
    <row r="7157" spans="1:22" x14ac:dyDescent="0.2">
      <c r="A7157" s="1">
        <v>36443</v>
      </c>
      <c r="B7157">
        <v>1999</v>
      </c>
      <c r="C7157">
        <f>_xlfn.MAXIFS(Table1[ScheduleWeekWritten],Table1[ScheduleSeason],Table1[[#This Row],[ScheduleSeason]])</f>
        <v>17</v>
      </c>
      <c r="D7157">
        <v>5</v>
      </c>
      <c r="E7157" cm="1">
        <f t="array" ref="E7157">_xlfn.XLOOKUP(Table1[[#This Row],[ScheduleWeekWritten]],Table3[Game],100+Table3[Increase],Table1[[#This Row],[ScheduleWeekWritten]])</f>
        <v>5</v>
      </c>
      <c r="F7157" t="b">
        <v>0</v>
      </c>
      <c r="G7157" t="s">
        <v>62</v>
      </c>
      <c r="H7157">
        <v>17</v>
      </c>
      <c r="I7157">
        <v>18</v>
      </c>
      <c r="J7157" t="s">
        <v>101</v>
      </c>
      <c r="K7157" t="s">
        <v>104</v>
      </c>
      <c r="L7157" t="str">
        <f>_xlfn.XLOOKUP(Table1[[#This Row],[TeamFavoriteID]],Table2[team_id],Table2[team_name],_xlfn.XLOOKUP(Table1[[#This Row],[TeamFavoriteID]],Table2[team_id_pfr],Table2[team_name],"Even"))</f>
        <v>Cincinnati Bengals</v>
      </c>
      <c r="M7157">
        <v>-3</v>
      </c>
      <c r="N7157">
        <f>IF(Table1[[#This Row],[TeamFavorite]]=Table1[[#This Row],[TeamHome]],Table1[[#This Row],[ScoreAway]]-Table1[[#This Row],[ScoreHome]],Table1[[#This Row],[ScoreHome]]-Table1[[#This Row],[ScoreAway]])</f>
        <v>-1</v>
      </c>
      <c r="O7157">
        <f>IF(Table1[[#This Row],[SpreadActual]]&lt;Table1[[#This Row],[SpreadFavorite]],1,0)</f>
        <v>0</v>
      </c>
      <c r="P7157">
        <v>36</v>
      </c>
      <c r="Q7157" t="s">
        <v>170</v>
      </c>
      <c r="R7157" t="b">
        <v>0</v>
      </c>
      <c r="S7157">
        <v>62</v>
      </c>
      <c r="T7157">
        <v>6</v>
      </c>
      <c r="U7157">
        <v>94</v>
      </c>
    </row>
    <row r="7158" spans="1:22" x14ac:dyDescent="0.2">
      <c r="A7158" s="1">
        <v>36443</v>
      </c>
      <c r="B7158">
        <v>1999</v>
      </c>
      <c r="C7158">
        <f>_xlfn.MAXIFS(Table1[ScheduleWeekWritten],Table1[ScheduleSeason],Table1[[#This Row],[ScheduleSeason]])</f>
        <v>17</v>
      </c>
      <c r="D7158">
        <v>5</v>
      </c>
      <c r="E7158" cm="1">
        <f t="array" ref="E7158">_xlfn.XLOOKUP(Table1[[#This Row],[ScheduleWeekWritten]],Table3[Game],100+Table3[Increase],Table1[[#This Row],[ScheduleWeekWritten]])</f>
        <v>5</v>
      </c>
      <c r="F7158" t="b">
        <v>0</v>
      </c>
      <c r="G7158" t="s">
        <v>45</v>
      </c>
      <c r="H7158">
        <v>10</v>
      </c>
      <c r="I7158">
        <v>20</v>
      </c>
      <c r="J7158" t="s">
        <v>27</v>
      </c>
      <c r="K7158" t="s">
        <v>79</v>
      </c>
      <c r="L7158" t="str">
        <f>_xlfn.XLOOKUP(Table1[[#This Row],[TeamFavoriteID]],Table2[team_id],Table2[team_name],_xlfn.XLOOKUP(Table1[[#This Row],[TeamFavoriteID]],Table2[team_id_pfr],Table2[team_name],"Even"))</f>
        <v>Detroit Lions</v>
      </c>
      <c r="M7158">
        <v>-3.5</v>
      </c>
      <c r="N7158">
        <f>IF(Table1[[#This Row],[TeamFavorite]]=Table1[[#This Row],[TeamHome]],Table1[[#This Row],[ScoreAway]]-Table1[[#This Row],[ScoreHome]],Table1[[#This Row],[ScoreHome]]-Table1[[#This Row],[ScoreAway]])</f>
        <v>10</v>
      </c>
      <c r="O7158">
        <f>IF(Table1[[#This Row],[SpreadActual]]&lt;Table1[[#This Row],[SpreadFavorite]],1,0)</f>
        <v>0</v>
      </c>
      <c r="P7158">
        <v>40</v>
      </c>
      <c r="Q7158" t="s">
        <v>125</v>
      </c>
      <c r="R7158" t="b">
        <v>0</v>
      </c>
      <c r="S7158">
        <v>72</v>
      </c>
      <c r="T7158">
        <v>0</v>
      </c>
      <c r="V7158" t="s">
        <v>103</v>
      </c>
    </row>
    <row r="7159" spans="1:22" x14ac:dyDescent="0.2">
      <c r="A7159" s="1">
        <v>36443</v>
      </c>
      <c r="B7159">
        <v>1999</v>
      </c>
      <c r="C7159">
        <f>_xlfn.MAXIFS(Table1[ScheduleWeekWritten],Table1[ScheduleSeason],Table1[[#This Row],[ScheduleSeason]])</f>
        <v>17</v>
      </c>
      <c r="D7159">
        <v>5</v>
      </c>
      <c r="E7159" cm="1">
        <f t="array" ref="E7159">_xlfn.XLOOKUP(Table1[[#This Row],[ScheduleWeekWritten]],Table3[Game],100+Table3[Increase],Table1[[#This Row],[ScheduleWeekWritten]])</f>
        <v>5</v>
      </c>
      <c r="F7159" t="b">
        <v>0</v>
      </c>
      <c r="G7159" t="s">
        <v>33</v>
      </c>
      <c r="H7159">
        <v>26</v>
      </c>
      <c r="I7159">
        <v>23</v>
      </c>
      <c r="J7159" t="s">
        <v>127</v>
      </c>
      <c r="K7159" t="s">
        <v>35</v>
      </c>
      <c r="L7159" t="str">
        <f>_xlfn.XLOOKUP(Table1[[#This Row],[TeamFavoriteID]],Table2[team_id],Table2[team_name],_xlfn.XLOOKUP(Table1[[#This Row],[TeamFavoriteID]],Table2[team_id_pfr],Table2[team_name],"Even"))</f>
        <v>Green Bay Packers</v>
      </c>
      <c r="M7159">
        <v>-6</v>
      </c>
      <c r="N7159">
        <f>IF(Table1[[#This Row],[TeamFavorite]]=Table1[[#This Row],[TeamHome]],Table1[[#This Row],[ScoreAway]]-Table1[[#This Row],[ScoreHome]],Table1[[#This Row],[ScoreHome]]-Table1[[#This Row],[ScoreAway]])</f>
        <v>-3</v>
      </c>
      <c r="O7159">
        <f>IF(Table1[[#This Row],[SpreadActual]]&lt;Table1[[#This Row],[SpreadFavorite]],1,0)</f>
        <v>0</v>
      </c>
      <c r="P7159">
        <v>40.5</v>
      </c>
      <c r="Q7159" t="s">
        <v>82</v>
      </c>
      <c r="R7159" t="b">
        <v>0</v>
      </c>
      <c r="S7159">
        <v>58</v>
      </c>
      <c r="T7159">
        <v>10</v>
      </c>
      <c r="U7159">
        <v>74</v>
      </c>
    </row>
    <row r="7160" spans="1:22" x14ac:dyDescent="0.2">
      <c r="A7160" s="1">
        <v>36443</v>
      </c>
      <c r="B7160">
        <v>1999</v>
      </c>
      <c r="C7160">
        <f>_xlfn.MAXIFS(Table1[ScheduleWeekWritten],Table1[ScheduleSeason],Table1[[#This Row],[ScheduleSeason]])</f>
        <v>17</v>
      </c>
      <c r="D7160">
        <v>5</v>
      </c>
      <c r="E7160" cm="1">
        <f t="array" ref="E7160">_xlfn.XLOOKUP(Table1[[#This Row],[ScheduleWeekWritten]],Table3[Game],100+Table3[Increase],Table1[[#This Row],[ScheduleWeekWritten]])</f>
        <v>5</v>
      </c>
      <c r="F7160" t="b">
        <v>0</v>
      </c>
      <c r="G7160" t="s">
        <v>140</v>
      </c>
      <c r="H7160">
        <v>31</v>
      </c>
      <c r="I7160">
        <v>34</v>
      </c>
      <c r="J7160" t="s">
        <v>19</v>
      </c>
      <c r="K7160" t="s">
        <v>91</v>
      </c>
      <c r="L7160" t="str">
        <f>_xlfn.XLOOKUP(Table1[[#This Row],[TeamFavoriteID]],Table2[team_id],Table2[team_name],_xlfn.XLOOKUP(Table1[[#This Row],[TeamFavoriteID]],Table2[team_id_pfr],Table2[team_name],"Even"))</f>
        <v>Miami Dolphins</v>
      </c>
      <c r="M7160">
        <v>-1.5</v>
      </c>
      <c r="N7160">
        <f>IF(Table1[[#This Row],[TeamFavorite]]=Table1[[#This Row],[TeamHome]],Table1[[#This Row],[ScoreAway]]-Table1[[#This Row],[ScoreHome]],Table1[[#This Row],[ScoreHome]]-Table1[[#This Row],[ScoreAway]])</f>
        <v>-3</v>
      </c>
      <c r="O7160">
        <f>IF(Table1[[#This Row],[SpreadActual]]&lt;Table1[[#This Row],[SpreadFavorite]],1,0)</f>
        <v>1</v>
      </c>
      <c r="P7160">
        <v>44.5</v>
      </c>
      <c r="Q7160" t="s">
        <v>141</v>
      </c>
      <c r="R7160" t="b">
        <v>0</v>
      </c>
      <c r="S7160">
        <v>72</v>
      </c>
      <c r="T7160">
        <v>0</v>
      </c>
      <c r="V7160" t="s">
        <v>103</v>
      </c>
    </row>
    <row r="7161" spans="1:22" x14ac:dyDescent="0.2">
      <c r="A7161" s="1">
        <v>36443</v>
      </c>
      <c r="B7161">
        <v>1999</v>
      </c>
      <c r="C7161">
        <f>_xlfn.MAXIFS(Table1[ScheduleWeekWritten],Table1[ScheduleSeason],Table1[[#This Row],[ScheduleSeason]])</f>
        <v>17</v>
      </c>
      <c r="D7161">
        <v>5</v>
      </c>
      <c r="E7161" cm="1">
        <f t="array" ref="E7161">_xlfn.XLOOKUP(Table1[[#This Row],[ScheduleWeekWritten]],Table3[Game],100+Table3[Increase],Table1[[#This Row],[ScheduleWeekWritten]])</f>
        <v>5</v>
      </c>
      <c r="F7161" t="b">
        <v>0</v>
      </c>
      <c r="G7161" t="s">
        <v>42</v>
      </c>
      <c r="H7161">
        <v>16</v>
      </c>
      <c r="I7161">
        <v>14</v>
      </c>
      <c r="J7161" t="s">
        <v>115</v>
      </c>
      <c r="K7161" t="s">
        <v>75</v>
      </c>
      <c r="L7161" t="str">
        <f>_xlfn.XLOOKUP(Table1[[#This Row],[TeamFavoriteID]],Table2[team_id],Table2[team_name],_xlfn.XLOOKUP(Table1[[#This Row],[TeamFavoriteID]],Table2[team_id_pfr],Table2[team_name],"Even"))</f>
        <v>Kansas City Chiefs</v>
      </c>
      <c r="M7161">
        <v>-2.5</v>
      </c>
      <c r="N7161">
        <f>IF(Table1[[#This Row],[TeamFavorite]]=Table1[[#This Row],[TeamHome]],Table1[[#This Row],[ScoreAway]]-Table1[[#This Row],[ScoreHome]],Table1[[#This Row],[ScoreHome]]-Table1[[#This Row],[ScoreAway]])</f>
        <v>-2</v>
      </c>
      <c r="O7161">
        <f>IF(Table1[[#This Row],[SpreadActual]]&lt;Table1[[#This Row],[SpreadFavorite]],1,0)</f>
        <v>0</v>
      </c>
      <c r="P7161">
        <v>41</v>
      </c>
      <c r="Q7161" t="s">
        <v>117</v>
      </c>
      <c r="R7161" t="b">
        <v>0</v>
      </c>
      <c r="S7161">
        <v>65</v>
      </c>
      <c r="T7161">
        <v>8</v>
      </c>
      <c r="U7161">
        <v>76</v>
      </c>
    </row>
    <row r="7162" spans="1:22" x14ac:dyDescent="0.2">
      <c r="A7162" s="1">
        <v>36443</v>
      </c>
      <c r="B7162">
        <v>1999</v>
      </c>
      <c r="C7162">
        <f>_xlfn.MAXIFS(Table1[ScheduleWeekWritten],Table1[ScheduleSeason],Table1[[#This Row],[ScheduleSeason]])</f>
        <v>17</v>
      </c>
      <c r="D7162">
        <v>5</v>
      </c>
      <c r="E7162" cm="1">
        <f t="array" ref="E7162">_xlfn.XLOOKUP(Table1[[#This Row],[ScheduleWeekWritten]],Table3[Game],100+Table3[Increase],Table1[[#This Row],[ScheduleWeekWritten]])</f>
        <v>5</v>
      </c>
      <c r="F7162" t="b">
        <v>0</v>
      </c>
      <c r="G7162" t="s">
        <v>54</v>
      </c>
      <c r="H7162">
        <v>22</v>
      </c>
      <c r="I7162">
        <v>24</v>
      </c>
      <c r="J7162" t="s">
        <v>46</v>
      </c>
      <c r="K7162" t="s">
        <v>55</v>
      </c>
      <c r="L7162" t="str">
        <f>_xlfn.XLOOKUP(Table1[[#This Row],[TeamFavoriteID]],Table2[team_id],Table2[team_name],_xlfn.XLOOKUP(Table1[[#This Row],[TeamFavoriteID]],Table2[team_id_pfr],Table2[team_name],"Even"))</f>
        <v>Minnesota Vikings</v>
      </c>
      <c r="M7162">
        <v>-13</v>
      </c>
      <c r="N7162">
        <f>IF(Table1[[#This Row],[TeamFavorite]]=Table1[[#This Row],[TeamHome]],Table1[[#This Row],[ScoreAway]]-Table1[[#This Row],[ScoreHome]],Table1[[#This Row],[ScoreHome]]-Table1[[#This Row],[ScoreAway]])</f>
        <v>2</v>
      </c>
      <c r="O7162">
        <f>IF(Table1[[#This Row],[SpreadActual]]&lt;Table1[[#This Row],[SpreadFavorite]],1,0)</f>
        <v>0</v>
      </c>
      <c r="P7162">
        <v>43.5</v>
      </c>
      <c r="Q7162" t="s">
        <v>137</v>
      </c>
      <c r="R7162" t="b">
        <v>0</v>
      </c>
      <c r="S7162">
        <v>72</v>
      </c>
      <c r="T7162">
        <v>0</v>
      </c>
      <c r="V7162" t="s">
        <v>103</v>
      </c>
    </row>
    <row r="7163" spans="1:22" x14ac:dyDescent="0.2">
      <c r="A7163" s="1">
        <v>36443</v>
      </c>
      <c r="B7163">
        <v>1999</v>
      </c>
      <c r="C7163">
        <f>_xlfn.MAXIFS(Table1[ScheduleWeekWritten],Table1[ScheduleSeason],Table1[[#This Row],[ScheduleSeason]])</f>
        <v>17</v>
      </c>
      <c r="D7163">
        <v>5</v>
      </c>
      <c r="E7163" cm="1">
        <f t="array" ref="E7163">_xlfn.XLOOKUP(Table1[[#This Row],[ScheduleWeekWritten]],Table3[Game],100+Table3[Increase],Table1[[#This Row],[ScheduleWeekWritten]])</f>
        <v>5</v>
      </c>
      <c r="F7163" t="b">
        <v>0</v>
      </c>
      <c r="G7163" t="s">
        <v>95</v>
      </c>
      <c r="H7163">
        <v>17</v>
      </c>
      <c r="I7163">
        <v>20</v>
      </c>
      <c r="J7163" t="s">
        <v>38</v>
      </c>
      <c r="K7163" t="s">
        <v>98</v>
      </c>
      <c r="L7163" t="str">
        <f>_xlfn.XLOOKUP(Table1[[#This Row],[TeamFavoriteID]],Table2[team_id],Table2[team_name],_xlfn.XLOOKUP(Table1[[#This Row],[TeamFavoriteID]],Table2[team_id_pfr],Table2[team_name],"Even"))</f>
        <v>New Orleans Saints</v>
      </c>
      <c r="M7163">
        <v>-3</v>
      </c>
      <c r="N7163">
        <f>IF(Table1[[#This Row],[TeamFavorite]]=Table1[[#This Row],[TeamHome]],Table1[[#This Row],[ScoreAway]]-Table1[[#This Row],[ScoreHome]],Table1[[#This Row],[ScoreHome]]-Table1[[#This Row],[ScoreAway]])</f>
        <v>3</v>
      </c>
      <c r="O7163">
        <f>IF(Table1[[#This Row],[SpreadActual]]&lt;Table1[[#This Row],[SpreadFavorite]],1,0)</f>
        <v>0</v>
      </c>
      <c r="P7163">
        <v>35.5</v>
      </c>
      <c r="Q7163" t="s">
        <v>124</v>
      </c>
      <c r="R7163" t="b">
        <v>0</v>
      </c>
      <c r="S7163">
        <v>72</v>
      </c>
      <c r="T7163">
        <v>0</v>
      </c>
      <c r="V7163" t="s">
        <v>103</v>
      </c>
    </row>
    <row r="7164" spans="1:22" x14ac:dyDescent="0.2">
      <c r="A7164" s="1">
        <v>36443</v>
      </c>
      <c r="B7164">
        <v>1999</v>
      </c>
      <c r="C7164">
        <f>_xlfn.MAXIFS(Table1[ScheduleWeekWritten],Table1[ScheduleSeason],Table1[[#This Row],[ScheduleSeason]])</f>
        <v>17</v>
      </c>
      <c r="D7164">
        <v>5</v>
      </c>
      <c r="E7164" cm="1">
        <f t="array" ref="E7164">_xlfn.XLOOKUP(Table1[[#This Row],[ScheduleWeekWritten]],Table3[Game],100+Table3[Increase],Table1[[#This Row],[ScheduleWeekWritten]])</f>
        <v>5</v>
      </c>
      <c r="F7164" t="b">
        <v>0</v>
      </c>
      <c r="G7164" t="s">
        <v>20</v>
      </c>
      <c r="H7164">
        <v>13</v>
      </c>
      <c r="I7164">
        <v>16</v>
      </c>
      <c r="J7164" t="s">
        <v>24</v>
      </c>
      <c r="K7164" t="s">
        <v>21</v>
      </c>
      <c r="L7164" t="str">
        <f>_xlfn.XLOOKUP(Table1[[#This Row],[TeamFavoriteID]],Table2[team_id],Table2[team_name],_xlfn.XLOOKUP(Table1[[#This Row],[TeamFavoriteID]],Table2[team_id_pfr],Table2[team_name],"Even"))</f>
        <v>Las Vegas Raiders</v>
      </c>
      <c r="M7164">
        <v>-7</v>
      </c>
      <c r="N7164">
        <f>IF(Table1[[#This Row],[TeamFavorite]]=Table1[[#This Row],[TeamHome]],Table1[[#This Row],[ScoreAway]]-Table1[[#This Row],[ScoreHome]],Table1[[#This Row],[ScoreHome]]-Table1[[#This Row],[ScoreAway]])</f>
        <v>-3</v>
      </c>
      <c r="O7164">
        <f>IF(Table1[[#This Row],[SpreadActual]]&lt;Table1[[#This Row],[SpreadFavorite]],1,0)</f>
        <v>0</v>
      </c>
      <c r="P7164">
        <v>38</v>
      </c>
      <c r="Q7164" t="s">
        <v>76</v>
      </c>
      <c r="R7164" t="b">
        <v>0</v>
      </c>
      <c r="S7164">
        <v>71</v>
      </c>
      <c r="T7164">
        <v>10</v>
      </c>
      <c r="U7164">
        <v>57</v>
      </c>
    </row>
    <row r="7165" spans="1:22" x14ac:dyDescent="0.2">
      <c r="A7165" s="1">
        <v>36443</v>
      </c>
      <c r="B7165">
        <v>1999</v>
      </c>
      <c r="C7165">
        <f>_xlfn.MAXIFS(Table1[ScheduleWeekWritten],Table1[ScheduleSeason],Table1[[#This Row],[ScheduleSeason]])</f>
        <v>17</v>
      </c>
      <c r="D7165">
        <v>5</v>
      </c>
      <c r="E7165" cm="1">
        <f t="array" ref="E7165">_xlfn.XLOOKUP(Table1[[#This Row],[ScheduleWeekWritten]],Table3[Game],100+Table3[Increase],Table1[[#This Row],[ScheduleWeekWritten]])</f>
        <v>5</v>
      </c>
      <c r="F7165" t="b">
        <v>0</v>
      </c>
      <c r="G7165" t="s">
        <v>58</v>
      </c>
      <c r="H7165">
        <v>13</v>
      </c>
      <c r="I7165">
        <v>10</v>
      </c>
      <c r="J7165" t="s">
        <v>67</v>
      </c>
      <c r="K7165" t="s">
        <v>68</v>
      </c>
      <c r="L7165" t="str">
        <f>_xlfn.XLOOKUP(Table1[[#This Row],[TeamFavoriteID]],Table2[team_id],Table2[team_name],_xlfn.XLOOKUP(Table1[[#This Row],[TeamFavoriteID]],Table2[team_id_pfr],Table2[team_name],"Even"))</f>
        <v>Dallas Cowboys</v>
      </c>
      <c r="M7165">
        <v>-9.5</v>
      </c>
      <c r="N7165">
        <f>IF(Table1[[#This Row],[TeamFavorite]]=Table1[[#This Row],[TeamHome]],Table1[[#This Row],[ScoreAway]]-Table1[[#This Row],[ScoreHome]],Table1[[#This Row],[ScoreHome]]-Table1[[#This Row],[ScoreAway]])</f>
        <v>3</v>
      </c>
      <c r="O7165">
        <f>IF(Table1[[#This Row],[SpreadActual]]&lt;Table1[[#This Row],[SpreadFavorite]],1,0)</f>
        <v>0</v>
      </c>
      <c r="P7165">
        <v>37</v>
      </c>
      <c r="Q7165" t="s">
        <v>112</v>
      </c>
      <c r="R7165" t="b">
        <v>0</v>
      </c>
      <c r="S7165">
        <v>64</v>
      </c>
      <c r="T7165">
        <v>11</v>
      </c>
      <c r="U7165">
        <v>98</v>
      </c>
    </row>
    <row r="7166" spans="1:22" x14ac:dyDescent="0.2">
      <c r="A7166" s="1">
        <v>36443</v>
      </c>
      <c r="B7166">
        <v>1999</v>
      </c>
      <c r="C7166">
        <f>_xlfn.MAXIFS(Table1[ScheduleWeekWritten],Table1[ScheduleSeason],Table1[[#This Row],[ScheduleSeason]])</f>
        <v>17</v>
      </c>
      <c r="D7166">
        <v>5</v>
      </c>
      <c r="E7166" cm="1">
        <f t="array" ref="E7166">_xlfn.XLOOKUP(Table1[[#This Row],[ScheduleWeekWritten]],Table3[Game],100+Table3[Increase],Table1[[#This Row],[ScheduleWeekWritten]])</f>
        <v>5</v>
      </c>
      <c r="F7166" t="b">
        <v>0</v>
      </c>
      <c r="G7166" t="s">
        <v>153</v>
      </c>
      <c r="H7166">
        <v>42</v>
      </c>
      <c r="I7166">
        <v>20</v>
      </c>
      <c r="J7166" t="s">
        <v>53</v>
      </c>
      <c r="K7166" t="s">
        <v>40</v>
      </c>
      <c r="L7166" t="str">
        <f>_xlfn.XLOOKUP(Table1[[#This Row],[TeamFavoriteID]],Table2[team_id],Table2[team_name],_xlfn.XLOOKUP(Table1[[#This Row],[TeamFavoriteID]],Table2[team_id_pfr],Table2[team_name],"Even"))</f>
        <v>Los Angeles Rams</v>
      </c>
      <c r="M7166">
        <v>-3</v>
      </c>
      <c r="N7166">
        <f>IF(Table1[[#This Row],[TeamFavorite]]=Table1[[#This Row],[TeamHome]],Table1[[#This Row],[ScoreAway]]-Table1[[#This Row],[ScoreHome]],Table1[[#This Row],[ScoreHome]]-Table1[[#This Row],[ScoreAway]])</f>
        <v>22</v>
      </c>
      <c r="O7166">
        <f>IF(Table1[[#This Row],[SpreadActual]]&lt;Table1[[#This Row],[SpreadFavorite]],1,0)</f>
        <v>0</v>
      </c>
      <c r="P7166">
        <v>45.5</v>
      </c>
      <c r="Q7166" t="s">
        <v>157</v>
      </c>
      <c r="R7166" t="b">
        <v>0</v>
      </c>
      <c r="S7166">
        <v>72</v>
      </c>
      <c r="T7166">
        <v>0</v>
      </c>
      <c r="V7166" t="s">
        <v>103</v>
      </c>
    </row>
    <row r="7167" spans="1:22" x14ac:dyDescent="0.2">
      <c r="A7167" s="1">
        <v>36443</v>
      </c>
      <c r="B7167">
        <v>1999</v>
      </c>
      <c r="C7167">
        <f>_xlfn.MAXIFS(Table1[ScheduleWeekWritten],Table1[ScheduleSeason],Table1[[#This Row],[ScheduleSeason]])</f>
        <v>17</v>
      </c>
      <c r="D7167">
        <v>5</v>
      </c>
      <c r="E7167" cm="1">
        <f t="array" ref="E7167">_xlfn.XLOOKUP(Table1[[#This Row],[ScheduleWeekWritten]],Table3[Game],100+Table3[Increase],Table1[[#This Row],[ScheduleWeekWritten]])</f>
        <v>5</v>
      </c>
      <c r="F7167" t="b">
        <v>0</v>
      </c>
      <c r="G7167" t="s">
        <v>171</v>
      </c>
      <c r="H7167">
        <v>14</v>
      </c>
      <c r="I7167">
        <v>11</v>
      </c>
      <c r="J7167" t="s">
        <v>158</v>
      </c>
      <c r="K7167" t="s">
        <v>25</v>
      </c>
      <c r="L7167" t="str">
        <f>_xlfn.XLOOKUP(Table1[[#This Row],[TeamFavoriteID]],Table2[team_id],Table2[team_name],_xlfn.XLOOKUP(Table1[[#This Row],[TeamFavoriteID]],Table2[team_id_pfr],Table2[team_name],"Even"))</f>
        <v>Houston Oilers</v>
      </c>
      <c r="M7167">
        <v>-7</v>
      </c>
      <c r="N7167">
        <f>IF(Table1[[#This Row],[TeamFavorite]]=Table1[[#This Row],[TeamHome]],Table1[[#This Row],[ScoreAway]]-Table1[[#This Row],[ScoreHome]],Table1[[#This Row],[ScoreHome]]-Table1[[#This Row],[ScoreAway]])</f>
        <v>3</v>
      </c>
      <c r="O7167">
        <f>IF(Table1[[#This Row],[SpreadActual]]&lt;Table1[[#This Row],[SpreadFavorite]],1,0)</f>
        <v>0</v>
      </c>
      <c r="P7167">
        <v>38.5</v>
      </c>
      <c r="Q7167" t="s">
        <v>172</v>
      </c>
      <c r="R7167" t="b">
        <v>0</v>
      </c>
      <c r="S7167">
        <v>71</v>
      </c>
      <c r="T7167">
        <v>8</v>
      </c>
      <c r="U7167">
        <v>83</v>
      </c>
    </row>
    <row r="7168" spans="1:22" x14ac:dyDescent="0.2">
      <c r="A7168" s="1">
        <v>36444</v>
      </c>
      <c r="B7168">
        <v>1999</v>
      </c>
      <c r="C7168">
        <f>_xlfn.MAXIFS(Table1[ScheduleWeekWritten],Table1[ScheduleSeason],Table1[[#This Row],[ScheduleSeason]])</f>
        <v>17</v>
      </c>
      <c r="D7168">
        <v>5</v>
      </c>
      <c r="E7168" cm="1">
        <f t="array" ref="E7168">_xlfn.XLOOKUP(Table1[[#This Row],[ScheduleWeekWritten]],Table3[Game],100+Table3[Increase],Table1[[#This Row],[ScheduleWeekWritten]])</f>
        <v>5</v>
      </c>
      <c r="F7168" t="b">
        <v>0</v>
      </c>
      <c r="G7168" t="s">
        <v>31</v>
      </c>
      <c r="H7168">
        <v>6</v>
      </c>
      <c r="I7168">
        <v>16</v>
      </c>
      <c r="J7168" t="s">
        <v>154</v>
      </c>
      <c r="K7168" t="s">
        <v>161</v>
      </c>
      <c r="L7168" t="str">
        <f>_xlfn.XLOOKUP(Table1[[#This Row],[TeamFavoriteID]],Table2[team_id],Table2[team_name],_xlfn.XLOOKUP(Table1[[#This Row],[TeamFavoriteID]],Table2[team_id_pfr],Table2[team_name],"Even"))</f>
        <v>Jacksonville Jaguars</v>
      </c>
      <c r="M7168">
        <v>-3</v>
      </c>
      <c r="N7168">
        <f>IF(Table1[[#This Row],[TeamFavorite]]=Table1[[#This Row],[TeamHome]],Table1[[#This Row],[ScoreAway]]-Table1[[#This Row],[ScoreHome]],Table1[[#This Row],[ScoreHome]]-Table1[[#This Row],[ScoreAway]])</f>
        <v>-10</v>
      </c>
      <c r="O7168">
        <f>IF(Table1[[#This Row],[SpreadActual]]&lt;Table1[[#This Row],[SpreadFavorite]],1,0)</f>
        <v>1</v>
      </c>
      <c r="P7168">
        <v>40</v>
      </c>
      <c r="Q7168" t="s">
        <v>126</v>
      </c>
      <c r="R7168" t="b">
        <v>0</v>
      </c>
      <c r="S7168">
        <v>68</v>
      </c>
      <c r="T7168">
        <v>12</v>
      </c>
      <c r="U7168">
        <v>67</v>
      </c>
    </row>
    <row r="7169" spans="1:22" x14ac:dyDescent="0.2">
      <c r="A7169" s="1">
        <v>36450</v>
      </c>
      <c r="B7169">
        <v>1999</v>
      </c>
      <c r="C7169">
        <f>_xlfn.MAXIFS(Table1[ScheduleWeekWritten],Table1[ScheduleSeason],Table1[[#This Row],[ScheduleSeason]])</f>
        <v>17</v>
      </c>
      <c r="D7169">
        <v>6</v>
      </c>
      <c r="E7169" cm="1">
        <f t="array" ref="E7169">_xlfn.XLOOKUP(Table1[[#This Row],[ScheduleWeekWritten]],Table3[Game],100+Table3[Increase],Table1[[#This Row],[ScheduleWeekWritten]])</f>
        <v>6</v>
      </c>
      <c r="F7169" t="b">
        <v>0</v>
      </c>
      <c r="G7169" t="s">
        <v>149</v>
      </c>
      <c r="H7169">
        <v>10</v>
      </c>
      <c r="I7169">
        <v>24</v>
      </c>
      <c r="J7169" t="s">
        <v>61</v>
      </c>
      <c r="K7169" t="s">
        <v>85</v>
      </c>
      <c r="L7169" t="str">
        <f>_xlfn.XLOOKUP(Table1[[#This Row],[TeamFavoriteID]],Table2[team_id],Table2[team_name],_xlfn.XLOOKUP(Table1[[#This Row],[TeamFavoriteID]],Table2[team_id_pfr],Table2[team_name],"Even"))</f>
        <v>Washington Commanders</v>
      </c>
      <c r="M7169">
        <v>-3.5</v>
      </c>
      <c r="N7169">
        <f>IF(Table1[[#This Row],[TeamFavorite]]=Table1[[#This Row],[TeamHome]],Table1[[#This Row],[ScoreAway]]-Table1[[#This Row],[ScoreHome]],Table1[[#This Row],[ScoreHome]]-Table1[[#This Row],[ScoreAway]])</f>
        <v>-14</v>
      </c>
      <c r="O7169">
        <f>IF(Table1[[#This Row],[SpreadActual]]&lt;Table1[[#This Row],[SpreadFavorite]],1,0)</f>
        <v>1</v>
      </c>
      <c r="P7169">
        <v>45.5</v>
      </c>
      <c r="Q7169" t="s">
        <v>150</v>
      </c>
      <c r="R7169" t="b">
        <v>0</v>
      </c>
      <c r="S7169">
        <v>74</v>
      </c>
      <c r="T7169">
        <v>12</v>
      </c>
      <c r="U7169">
        <v>12</v>
      </c>
    </row>
    <row r="7170" spans="1:22" x14ac:dyDescent="0.2">
      <c r="A7170" s="1">
        <v>36450</v>
      </c>
      <c r="B7170">
        <v>1999</v>
      </c>
      <c r="C7170">
        <f>_xlfn.MAXIFS(Table1[ScheduleWeekWritten],Table1[ScheduleSeason],Table1[[#This Row],[ScheduleSeason]])</f>
        <v>17</v>
      </c>
      <c r="D7170">
        <v>6</v>
      </c>
      <c r="E7170" cm="1">
        <f t="array" ref="E7170">_xlfn.XLOOKUP(Table1[[#This Row],[ScheduleWeekWritten]],Table3[Game],100+Table3[Increase],Table1[[#This Row],[ScheduleWeekWritten]])</f>
        <v>6</v>
      </c>
      <c r="F7170" t="b">
        <v>0</v>
      </c>
      <c r="G7170" t="s">
        <v>38</v>
      </c>
      <c r="H7170">
        <v>13</v>
      </c>
      <c r="I7170">
        <v>41</v>
      </c>
      <c r="J7170" t="s">
        <v>153</v>
      </c>
      <c r="K7170" t="s">
        <v>40</v>
      </c>
      <c r="L7170" t="str">
        <f>_xlfn.XLOOKUP(Table1[[#This Row],[TeamFavoriteID]],Table2[team_id],Table2[team_name],_xlfn.XLOOKUP(Table1[[#This Row],[TeamFavoriteID]],Table2[team_id_pfr],Table2[team_name],"Even"))</f>
        <v>Los Angeles Rams</v>
      </c>
      <c r="M7170">
        <v>-6</v>
      </c>
      <c r="N7170">
        <f>IF(Table1[[#This Row],[TeamFavorite]]=Table1[[#This Row],[TeamHome]],Table1[[#This Row],[ScoreAway]]-Table1[[#This Row],[ScoreHome]],Table1[[#This Row],[ScoreHome]]-Table1[[#This Row],[ScoreAway]])</f>
        <v>-28</v>
      </c>
      <c r="O7170">
        <f>IF(Table1[[#This Row],[SpreadActual]]&lt;Table1[[#This Row],[SpreadFavorite]],1,0)</f>
        <v>1</v>
      </c>
      <c r="P7170">
        <v>45</v>
      </c>
      <c r="Q7170" t="s">
        <v>148</v>
      </c>
      <c r="R7170" t="b">
        <v>0</v>
      </c>
      <c r="S7170">
        <v>72</v>
      </c>
      <c r="T7170">
        <v>0</v>
      </c>
      <c r="V7170" t="s">
        <v>103</v>
      </c>
    </row>
    <row r="7171" spans="1:22" x14ac:dyDescent="0.2">
      <c r="A7171" s="1">
        <v>36450</v>
      </c>
      <c r="B7171">
        <v>1999</v>
      </c>
      <c r="C7171">
        <f>_xlfn.MAXIFS(Table1[ScheduleWeekWritten],Table1[ScheduleSeason],Table1[[#This Row],[ScheduleSeason]])</f>
        <v>17</v>
      </c>
      <c r="D7171">
        <v>6</v>
      </c>
      <c r="E7171" cm="1">
        <f t="array" ref="E7171">_xlfn.XLOOKUP(Table1[[#This Row],[ScheduleWeekWritten]],Table3[Game],100+Table3[Increase],Table1[[#This Row],[ScheduleWeekWritten]])</f>
        <v>6</v>
      </c>
      <c r="F7171" t="b">
        <v>0</v>
      </c>
      <c r="G7171" t="s">
        <v>28</v>
      </c>
      <c r="H7171">
        <v>14</v>
      </c>
      <c r="I7171">
        <v>20</v>
      </c>
      <c r="J7171" t="s">
        <v>20</v>
      </c>
      <c r="K7171" t="s">
        <v>43</v>
      </c>
      <c r="L7171" t="str">
        <f>_xlfn.XLOOKUP(Table1[[#This Row],[TeamFavoriteID]],Table2[team_id],Table2[team_name],_xlfn.XLOOKUP(Table1[[#This Row],[TeamFavoriteID]],Table2[team_id_pfr],Table2[team_name],"Even"))</f>
        <v>Buffalo Bills</v>
      </c>
      <c r="M7171">
        <v>-3.5</v>
      </c>
      <c r="N7171">
        <f>IF(Table1[[#This Row],[TeamFavorite]]=Table1[[#This Row],[TeamHome]],Table1[[#This Row],[ScoreAway]]-Table1[[#This Row],[ScoreHome]],Table1[[#This Row],[ScoreHome]]-Table1[[#This Row],[ScoreAway]])</f>
        <v>6</v>
      </c>
      <c r="O7171">
        <f>IF(Table1[[#This Row],[SpreadActual]]&lt;Table1[[#This Row],[SpreadFavorite]],1,0)</f>
        <v>0</v>
      </c>
      <c r="P7171">
        <v>40.5</v>
      </c>
      <c r="Q7171" t="s">
        <v>123</v>
      </c>
      <c r="R7171" t="b">
        <v>0</v>
      </c>
      <c r="S7171">
        <v>58</v>
      </c>
      <c r="T7171">
        <v>12</v>
      </c>
      <c r="U7171">
        <v>75</v>
      </c>
    </row>
    <row r="7172" spans="1:22" x14ac:dyDescent="0.2">
      <c r="A7172" s="1">
        <v>36450</v>
      </c>
      <c r="B7172">
        <v>1999</v>
      </c>
      <c r="C7172">
        <f>_xlfn.MAXIFS(Table1[ScheduleWeekWritten],Table1[ScheduleSeason],Table1[[#This Row],[ScheduleSeason]])</f>
        <v>17</v>
      </c>
      <c r="D7172">
        <v>6</v>
      </c>
      <c r="E7172" cm="1">
        <f t="array" ref="E7172">_xlfn.XLOOKUP(Table1[[#This Row],[ScheduleWeekWritten]],Table3[Game],100+Table3[Increase],Table1[[#This Row],[ScheduleWeekWritten]])</f>
        <v>6</v>
      </c>
      <c r="F7172" t="b">
        <v>0</v>
      </c>
      <c r="G7172" t="s">
        <v>46</v>
      </c>
      <c r="H7172">
        <v>16</v>
      </c>
      <c r="I7172">
        <v>20</v>
      </c>
      <c r="J7172" t="s">
        <v>58</v>
      </c>
      <c r="K7172" t="s">
        <v>47</v>
      </c>
      <c r="L7172" t="str">
        <f>_xlfn.XLOOKUP(Table1[[#This Row],[TeamFavoriteID]],Table2[team_id],Table2[team_name],_xlfn.XLOOKUP(Table1[[#This Row],[TeamFavoriteID]],Table2[team_id_pfr],Table2[team_name],"Even"))</f>
        <v>Chicago Bears</v>
      </c>
      <c r="M7172">
        <v>-6.5</v>
      </c>
      <c r="N7172">
        <f>IF(Table1[[#This Row],[TeamFavorite]]=Table1[[#This Row],[TeamHome]],Table1[[#This Row],[ScoreAway]]-Table1[[#This Row],[ScoreHome]],Table1[[#This Row],[ScoreHome]]-Table1[[#This Row],[ScoreAway]])</f>
        <v>4</v>
      </c>
      <c r="O7172">
        <f>IF(Table1[[#This Row],[SpreadActual]]&lt;Table1[[#This Row],[SpreadFavorite]],1,0)</f>
        <v>0</v>
      </c>
      <c r="P7172">
        <v>35</v>
      </c>
      <c r="Q7172" t="s">
        <v>114</v>
      </c>
      <c r="R7172" t="b">
        <v>0</v>
      </c>
      <c r="S7172">
        <v>48</v>
      </c>
      <c r="T7172">
        <v>12</v>
      </c>
      <c r="U7172">
        <v>67</v>
      </c>
    </row>
    <row r="7173" spans="1:22" x14ac:dyDescent="0.2">
      <c r="A7173" s="1">
        <v>36450</v>
      </c>
      <c r="B7173">
        <v>1999</v>
      </c>
      <c r="C7173">
        <f>_xlfn.MAXIFS(Table1[ScheduleWeekWritten],Table1[ScheduleSeason],Table1[[#This Row],[ScheduleSeason]])</f>
        <v>17</v>
      </c>
      <c r="D7173">
        <v>6</v>
      </c>
      <c r="E7173" cm="1">
        <f t="array" ref="E7173">_xlfn.XLOOKUP(Table1[[#This Row],[ScheduleWeekWritten]],Table3[Game],100+Table3[Increase],Table1[[#This Row],[ScheduleWeekWritten]])</f>
        <v>6</v>
      </c>
      <c r="F7173" t="b">
        <v>0</v>
      </c>
      <c r="G7173" t="s">
        <v>101</v>
      </c>
      <c r="H7173">
        <v>3</v>
      </c>
      <c r="I7173">
        <v>17</v>
      </c>
      <c r="J7173" t="s">
        <v>49</v>
      </c>
      <c r="K7173" t="s">
        <v>51</v>
      </c>
      <c r="L7173" t="str">
        <f>_xlfn.XLOOKUP(Table1[[#This Row],[TeamFavoriteID]],Table2[team_id],Table2[team_name],_xlfn.XLOOKUP(Table1[[#This Row],[TeamFavoriteID]],Table2[team_id_pfr],Table2[team_name],"Even"))</f>
        <v>Pittsburgh Steelers</v>
      </c>
      <c r="M7173">
        <v>-5</v>
      </c>
      <c r="N7173">
        <f>IF(Table1[[#This Row],[TeamFavorite]]=Table1[[#This Row],[TeamHome]],Table1[[#This Row],[ScoreAway]]-Table1[[#This Row],[ScoreHome]],Table1[[#This Row],[ScoreHome]]-Table1[[#This Row],[ScoreAway]])</f>
        <v>-14</v>
      </c>
      <c r="O7173">
        <f>IF(Table1[[#This Row],[SpreadActual]]&lt;Table1[[#This Row],[SpreadFavorite]],1,0)</f>
        <v>1</v>
      </c>
      <c r="P7173">
        <v>37.5</v>
      </c>
      <c r="Q7173" t="s">
        <v>111</v>
      </c>
      <c r="R7173" t="b">
        <v>0</v>
      </c>
      <c r="S7173">
        <v>58</v>
      </c>
      <c r="T7173">
        <v>10</v>
      </c>
      <c r="U7173">
        <v>86</v>
      </c>
    </row>
    <row r="7174" spans="1:22" x14ac:dyDescent="0.2">
      <c r="A7174" s="1">
        <v>36450</v>
      </c>
      <c r="B7174">
        <v>1999</v>
      </c>
      <c r="C7174">
        <f>_xlfn.MAXIFS(Table1[ScheduleWeekWritten],Table1[ScheduleSeason],Table1[[#This Row],[ScheduleSeason]])</f>
        <v>17</v>
      </c>
      <c r="D7174">
        <v>6</v>
      </c>
      <c r="E7174" cm="1">
        <f t="array" ref="E7174">_xlfn.XLOOKUP(Table1[[#This Row],[ScheduleWeekWritten]],Table3[Game],100+Table3[Increase],Table1[[#This Row],[ScheduleWeekWritten]])</f>
        <v>6</v>
      </c>
      <c r="F7174" t="b">
        <v>0</v>
      </c>
      <c r="G7174" t="s">
        <v>24</v>
      </c>
      <c r="H7174">
        <v>31</v>
      </c>
      <c r="I7174">
        <v>10</v>
      </c>
      <c r="J7174" t="s">
        <v>33</v>
      </c>
      <c r="K7174" t="s">
        <v>35</v>
      </c>
      <c r="L7174" t="str">
        <f>_xlfn.XLOOKUP(Table1[[#This Row],[TeamFavoriteID]],Table2[team_id],Table2[team_name],_xlfn.XLOOKUP(Table1[[#This Row],[TeamFavoriteID]],Table2[team_id_pfr],Table2[team_name],"Even"))</f>
        <v>Green Bay Packers</v>
      </c>
      <c r="M7174">
        <v>-3.5</v>
      </c>
      <c r="N7174">
        <f>IF(Table1[[#This Row],[TeamFavorite]]=Table1[[#This Row],[TeamHome]],Table1[[#This Row],[ScoreAway]]-Table1[[#This Row],[ScoreHome]],Table1[[#This Row],[ScoreHome]]-Table1[[#This Row],[ScoreAway]])</f>
        <v>21</v>
      </c>
      <c r="O7174">
        <f>IF(Table1[[#This Row],[SpreadActual]]&lt;Table1[[#This Row],[SpreadFavorite]],1,0)</f>
        <v>0</v>
      </c>
      <c r="P7174">
        <v>40</v>
      </c>
      <c r="Q7174" t="s">
        <v>71</v>
      </c>
      <c r="R7174" t="b">
        <v>0</v>
      </c>
      <c r="S7174">
        <v>32</v>
      </c>
      <c r="T7174">
        <v>10</v>
      </c>
      <c r="U7174">
        <v>62</v>
      </c>
    </row>
    <row r="7175" spans="1:22" x14ac:dyDescent="0.2">
      <c r="A7175" s="1">
        <v>36450</v>
      </c>
      <c r="B7175">
        <v>1999</v>
      </c>
      <c r="C7175">
        <f>_xlfn.MAXIFS(Table1[ScheduleWeekWritten],Table1[ScheduleSeason],Table1[[#This Row],[ScheduleSeason]])</f>
        <v>17</v>
      </c>
      <c r="D7175">
        <v>6</v>
      </c>
      <c r="E7175" cm="1">
        <f t="array" ref="E7175">_xlfn.XLOOKUP(Table1[[#This Row],[ScheduleWeekWritten]],Table3[Game],100+Table3[Increase],Table1[[#This Row],[ScheduleWeekWritten]])</f>
        <v>6</v>
      </c>
      <c r="F7175" t="b">
        <v>0</v>
      </c>
      <c r="G7175" t="s">
        <v>45</v>
      </c>
      <c r="H7175">
        <v>25</v>
      </c>
      <c r="I7175">
        <v>23</v>
      </c>
      <c r="J7175" t="s">
        <v>54</v>
      </c>
      <c r="K7175" t="s">
        <v>55</v>
      </c>
      <c r="L7175" t="str">
        <f>_xlfn.XLOOKUP(Table1[[#This Row],[TeamFavoriteID]],Table2[team_id],Table2[team_name],_xlfn.XLOOKUP(Table1[[#This Row],[TeamFavoriteID]],Table2[team_id_pfr],Table2[team_name],"Even"))</f>
        <v>Minnesota Vikings</v>
      </c>
      <c r="M7175">
        <v>-3.5</v>
      </c>
      <c r="N7175">
        <f>IF(Table1[[#This Row],[TeamFavorite]]=Table1[[#This Row],[TeamHome]],Table1[[#This Row],[ScoreAway]]-Table1[[#This Row],[ScoreHome]],Table1[[#This Row],[ScoreHome]]-Table1[[#This Row],[ScoreAway]])</f>
        <v>2</v>
      </c>
      <c r="O7175">
        <f>IF(Table1[[#This Row],[SpreadActual]]&lt;Table1[[#This Row],[SpreadFavorite]],1,0)</f>
        <v>0</v>
      </c>
      <c r="P7175">
        <v>45</v>
      </c>
      <c r="Q7175" t="s">
        <v>125</v>
      </c>
      <c r="R7175" t="b">
        <v>0</v>
      </c>
      <c r="S7175">
        <v>72</v>
      </c>
      <c r="T7175">
        <v>0</v>
      </c>
      <c r="V7175" t="s">
        <v>103</v>
      </c>
    </row>
    <row r="7176" spans="1:22" x14ac:dyDescent="0.2">
      <c r="A7176" s="1">
        <v>36450</v>
      </c>
      <c r="B7176">
        <v>1999</v>
      </c>
      <c r="C7176">
        <f>_xlfn.MAXIFS(Table1[ScheduleWeekWritten],Table1[ScheduleSeason],Table1[[#This Row],[ScheduleSeason]])</f>
        <v>17</v>
      </c>
      <c r="D7176">
        <v>6</v>
      </c>
      <c r="E7176" cm="1">
        <f t="array" ref="E7176">_xlfn.XLOOKUP(Table1[[#This Row],[ScheduleWeekWritten]],Table3[Game],100+Table3[Increase],Table1[[#This Row],[ScheduleWeekWritten]])</f>
        <v>6</v>
      </c>
      <c r="F7176" t="b">
        <v>0</v>
      </c>
      <c r="G7176" t="s">
        <v>154</v>
      </c>
      <c r="H7176">
        <v>24</v>
      </c>
      <c r="I7176">
        <v>7</v>
      </c>
      <c r="J7176" t="s">
        <v>62</v>
      </c>
      <c r="K7176" t="s">
        <v>161</v>
      </c>
      <c r="L7176" t="str">
        <f>_xlfn.XLOOKUP(Table1[[#This Row],[TeamFavoriteID]],Table2[team_id],Table2[team_name],_xlfn.XLOOKUP(Table1[[#This Row],[TeamFavoriteID]],Table2[team_id_pfr],Table2[team_name],"Even"))</f>
        <v>Jacksonville Jaguars</v>
      </c>
      <c r="M7176">
        <v>-17.5</v>
      </c>
      <c r="N7176">
        <f>IF(Table1[[#This Row],[TeamFavorite]]=Table1[[#This Row],[TeamHome]],Table1[[#This Row],[ScoreAway]]-Table1[[#This Row],[ScoreHome]],Table1[[#This Row],[ScoreHome]]-Table1[[#This Row],[ScoreAway]])</f>
        <v>-17</v>
      </c>
      <c r="O7176">
        <f>IF(Table1[[#This Row],[SpreadActual]]&lt;Table1[[#This Row],[SpreadFavorite]],1,0)</f>
        <v>0</v>
      </c>
      <c r="P7176">
        <v>37.5</v>
      </c>
      <c r="Q7176" t="s">
        <v>155</v>
      </c>
      <c r="R7176" t="b">
        <v>0</v>
      </c>
      <c r="S7176">
        <v>74</v>
      </c>
      <c r="T7176">
        <v>24</v>
      </c>
      <c r="U7176">
        <v>83</v>
      </c>
    </row>
    <row r="7177" spans="1:22" x14ac:dyDescent="0.2">
      <c r="A7177" s="1">
        <v>36450</v>
      </c>
      <c r="B7177">
        <v>1999</v>
      </c>
      <c r="C7177">
        <f>_xlfn.MAXIFS(Table1[ScheduleWeekWritten],Table1[ScheduleSeason],Table1[[#This Row],[ScheduleSeason]])</f>
        <v>17</v>
      </c>
      <c r="D7177">
        <v>6</v>
      </c>
      <c r="E7177" cm="1">
        <f t="array" ref="E7177">_xlfn.XLOOKUP(Table1[[#This Row],[ScheduleWeekWritten]],Table3[Game],100+Table3[Increase],Table1[[#This Row],[ScheduleWeekWritten]])</f>
        <v>6</v>
      </c>
      <c r="F7177" t="b">
        <v>0</v>
      </c>
      <c r="G7177" t="s">
        <v>115</v>
      </c>
      <c r="H7177">
        <v>30</v>
      </c>
      <c r="I7177">
        <v>31</v>
      </c>
      <c r="J7177" t="s">
        <v>19</v>
      </c>
      <c r="K7177" t="s">
        <v>70</v>
      </c>
      <c r="L7177" t="str">
        <f>_xlfn.XLOOKUP(Table1[[#This Row],[TeamFavoriteID]],Table2[team_id],Table2[team_name],_xlfn.XLOOKUP(Table1[[#This Row],[TeamFavoriteID]],Table2[team_id_pfr],Table2[team_name],"Even"))</f>
        <v>Boston Patriots</v>
      </c>
      <c r="M7177">
        <v>-2.5</v>
      </c>
      <c r="N7177">
        <f>IF(Table1[[#This Row],[TeamFavorite]]=Table1[[#This Row],[TeamHome]],Table1[[#This Row],[ScoreAway]]-Table1[[#This Row],[ScoreHome]],Table1[[#This Row],[ScoreHome]]-Table1[[#This Row],[ScoreAway]])</f>
        <v>-1</v>
      </c>
      <c r="O7177">
        <f>IF(Table1[[#This Row],[SpreadActual]]&lt;Table1[[#This Row],[SpreadFavorite]],1,0)</f>
        <v>0</v>
      </c>
      <c r="P7177">
        <v>42.5</v>
      </c>
      <c r="Q7177" t="s">
        <v>116</v>
      </c>
      <c r="R7177" t="b">
        <v>0</v>
      </c>
      <c r="S7177">
        <v>63</v>
      </c>
      <c r="T7177">
        <v>10</v>
      </c>
      <c r="U7177">
        <v>81</v>
      </c>
    </row>
    <row r="7178" spans="1:22" x14ac:dyDescent="0.2">
      <c r="A7178" s="1">
        <v>36450</v>
      </c>
      <c r="B7178">
        <v>1999</v>
      </c>
      <c r="C7178">
        <f>_xlfn.MAXIFS(Table1[ScheduleWeekWritten],Table1[ScheduleSeason],Table1[[#This Row],[ScheduleSeason]])</f>
        <v>17</v>
      </c>
      <c r="D7178">
        <v>6</v>
      </c>
      <c r="E7178" cm="1">
        <f t="array" ref="E7178">_xlfn.XLOOKUP(Table1[[#This Row],[ScheduleWeekWritten]],Table3[Game],100+Table3[Increase],Table1[[#This Row],[ScheduleWeekWritten]])</f>
        <v>6</v>
      </c>
      <c r="F7178" t="b">
        <v>0</v>
      </c>
      <c r="G7178" t="s">
        <v>95</v>
      </c>
      <c r="H7178">
        <v>21</v>
      </c>
      <c r="I7178">
        <v>24</v>
      </c>
      <c r="J7178" t="s">
        <v>171</v>
      </c>
      <c r="K7178" t="s">
        <v>25</v>
      </c>
      <c r="L7178" t="str">
        <f>_xlfn.XLOOKUP(Table1[[#This Row],[TeamFavoriteID]],Table2[team_id],Table2[team_name],_xlfn.XLOOKUP(Table1[[#This Row],[TeamFavoriteID]],Table2[team_id_pfr],Table2[team_name],"Even"))</f>
        <v>Houston Oilers</v>
      </c>
      <c r="M7178">
        <v>-3</v>
      </c>
      <c r="N7178">
        <f>IF(Table1[[#This Row],[TeamFavorite]]=Table1[[#This Row],[TeamHome]],Table1[[#This Row],[ScoreAway]]-Table1[[#This Row],[ScoreHome]],Table1[[#This Row],[ScoreHome]]-Table1[[#This Row],[ScoreAway]])</f>
        <v>-3</v>
      </c>
      <c r="O7178">
        <f>IF(Table1[[#This Row],[SpreadActual]]&lt;Table1[[#This Row],[SpreadFavorite]],1,0)</f>
        <v>0</v>
      </c>
      <c r="P7178">
        <v>36.5</v>
      </c>
      <c r="Q7178" t="s">
        <v>124</v>
      </c>
      <c r="R7178" t="b">
        <v>0</v>
      </c>
      <c r="S7178">
        <v>72</v>
      </c>
      <c r="T7178">
        <v>0</v>
      </c>
      <c r="V7178" t="s">
        <v>103</v>
      </c>
    </row>
    <row r="7179" spans="1:22" x14ac:dyDescent="0.2">
      <c r="A7179" s="1">
        <v>36450</v>
      </c>
      <c r="B7179">
        <v>1999</v>
      </c>
      <c r="C7179">
        <f>_xlfn.MAXIFS(Table1[ScheduleWeekWritten],Table1[ScheduleSeason],Table1[[#This Row],[ScheduleSeason]])</f>
        <v>17</v>
      </c>
      <c r="D7179">
        <v>6</v>
      </c>
      <c r="E7179" cm="1">
        <f t="array" ref="E7179">_xlfn.XLOOKUP(Table1[[#This Row],[ScheduleWeekWritten]],Table3[Game],100+Table3[Increase],Table1[[#This Row],[ScheduleWeekWritten]])</f>
        <v>6</v>
      </c>
      <c r="F7179" t="b">
        <v>0</v>
      </c>
      <c r="G7179" t="s">
        <v>31</v>
      </c>
      <c r="H7179">
        <v>13</v>
      </c>
      <c r="I7179">
        <v>16</v>
      </c>
      <c r="J7179" t="s">
        <v>140</v>
      </c>
      <c r="K7179" t="s">
        <v>72</v>
      </c>
      <c r="L7179" t="str">
        <f>_xlfn.XLOOKUP(Table1[[#This Row],[TeamFavoriteID]],Table2[team_id],Table2[team_name],_xlfn.XLOOKUP(Table1[[#This Row],[TeamFavoriteID]],Table2[team_id_pfr],Table2[team_name],"Even"))</f>
        <v>Baltimore Colts</v>
      </c>
      <c r="M7179">
        <v>-2.5</v>
      </c>
      <c r="N7179">
        <f>IF(Table1[[#This Row],[TeamFavorite]]=Table1[[#This Row],[TeamHome]],Table1[[#This Row],[ScoreAway]]-Table1[[#This Row],[ScoreHome]],Table1[[#This Row],[ScoreHome]]-Table1[[#This Row],[ScoreAway]])</f>
        <v>-3</v>
      </c>
      <c r="O7179">
        <f>IF(Table1[[#This Row],[SpreadActual]]&lt;Table1[[#This Row],[SpreadFavorite]],1,0)</f>
        <v>1</v>
      </c>
      <c r="P7179">
        <v>42.5</v>
      </c>
      <c r="Q7179" t="s">
        <v>126</v>
      </c>
      <c r="R7179" t="b">
        <v>0</v>
      </c>
      <c r="S7179">
        <v>64</v>
      </c>
      <c r="T7179">
        <v>6</v>
      </c>
      <c r="U7179">
        <v>85</v>
      </c>
    </row>
    <row r="7180" spans="1:22" x14ac:dyDescent="0.2">
      <c r="A7180" s="1">
        <v>36450</v>
      </c>
      <c r="B7180">
        <v>1999</v>
      </c>
      <c r="C7180">
        <f>_xlfn.MAXIFS(Table1[ScheduleWeekWritten],Table1[ScheduleSeason],Table1[[#This Row],[ScheduleSeason]])</f>
        <v>17</v>
      </c>
      <c r="D7180">
        <v>6</v>
      </c>
      <c r="E7180" cm="1">
        <f t="array" ref="E7180">_xlfn.XLOOKUP(Table1[[#This Row],[ScheduleWeekWritten]],Table3[Game],100+Table3[Increase],Table1[[#This Row],[ScheduleWeekWritten]])</f>
        <v>6</v>
      </c>
      <c r="F7180" t="b">
        <v>0</v>
      </c>
      <c r="G7180" t="s">
        <v>27</v>
      </c>
      <c r="H7180">
        <v>13</v>
      </c>
      <c r="I7180">
        <v>10</v>
      </c>
      <c r="J7180" t="s">
        <v>128</v>
      </c>
      <c r="K7180" t="s">
        <v>132</v>
      </c>
      <c r="L7180" t="str">
        <f>_xlfn.XLOOKUP(Table1[[#This Row],[TeamFavoriteID]],Table2[team_id],Table2[team_name],_xlfn.XLOOKUP(Table1[[#This Row],[TeamFavoriteID]],Table2[team_id_pfr],Table2[team_name],"Even"))</f>
        <v>Seattle Seahawks</v>
      </c>
      <c r="M7180">
        <v>-1.5</v>
      </c>
      <c r="N7180">
        <f>IF(Table1[[#This Row],[TeamFavorite]]=Table1[[#This Row],[TeamHome]],Table1[[#This Row],[ScoreAway]]-Table1[[#This Row],[ScoreHome]],Table1[[#This Row],[ScoreHome]]-Table1[[#This Row],[ScoreAway]])</f>
        <v>3</v>
      </c>
      <c r="O7180">
        <f>IF(Table1[[#This Row],[SpreadActual]]&lt;Table1[[#This Row],[SpreadFavorite]],1,0)</f>
        <v>0</v>
      </c>
      <c r="P7180">
        <v>37.5</v>
      </c>
      <c r="Q7180" t="s">
        <v>94</v>
      </c>
      <c r="R7180" t="b">
        <v>0</v>
      </c>
      <c r="S7180">
        <v>66</v>
      </c>
      <c r="T7180">
        <v>9</v>
      </c>
      <c r="U7180">
        <v>75</v>
      </c>
    </row>
    <row r="7181" spans="1:22" x14ac:dyDescent="0.2">
      <c r="A7181" s="1">
        <v>36450</v>
      </c>
      <c r="B7181">
        <v>1999</v>
      </c>
      <c r="C7181">
        <f>_xlfn.MAXIFS(Table1[ScheduleWeekWritten],Table1[ScheduleSeason],Table1[[#This Row],[ScheduleSeason]])</f>
        <v>17</v>
      </c>
      <c r="D7181">
        <v>6</v>
      </c>
      <c r="E7181" cm="1">
        <f t="array" ref="E7181">_xlfn.XLOOKUP(Table1[[#This Row],[ScheduleWeekWritten]],Table3[Game],100+Table3[Increase],Table1[[#This Row],[ScheduleWeekWritten]])</f>
        <v>6</v>
      </c>
      <c r="F7181" t="b">
        <v>0</v>
      </c>
      <c r="G7181" t="s">
        <v>53</v>
      </c>
      <c r="H7181">
        <v>29</v>
      </c>
      <c r="I7181">
        <v>31</v>
      </c>
      <c r="J7181" t="s">
        <v>152</v>
      </c>
      <c r="K7181" t="s">
        <v>87</v>
      </c>
      <c r="L7181" t="str">
        <f>_xlfn.XLOOKUP(Table1[[#This Row],[TeamFavoriteID]],Table2[team_id],Table2[team_name],_xlfn.XLOOKUP(Table1[[#This Row],[TeamFavoriteID]],Table2[team_id_pfr],Table2[team_name],"Even"))</f>
        <v>San Francisco 49ers</v>
      </c>
      <c r="M7181">
        <v>-5</v>
      </c>
      <c r="N7181">
        <f>IF(Table1[[#This Row],[TeamFavorite]]=Table1[[#This Row],[TeamHome]],Table1[[#This Row],[ScoreAway]]-Table1[[#This Row],[ScoreHome]],Table1[[#This Row],[ScoreHome]]-Table1[[#This Row],[ScoreAway]])</f>
        <v>2</v>
      </c>
      <c r="O7181">
        <f>IF(Table1[[#This Row],[SpreadActual]]&lt;Table1[[#This Row],[SpreadFavorite]],1,0)</f>
        <v>0</v>
      </c>
      <c r="P7181">
        <v>44</v>
      </c>
      <c r="Q7181" t="s">
        <v>118</v>
      </c>
      <c r="R7181" t="b">
        <v>0</v>
      </c>
      <c r="S7181">
        <v>70</v>
      </c>
      <c r="T7181">
        <v>11</v>
      </c>
      <c r="U7181">
        <v>26</v>
      </c>
    </row>
    <row r="7182" spans="1:22" x14ac:dyDescent="0.2">
      <c r="A7182" s="1">
        <v>36451</v>
      </c>
      <c r="B7182">
        <v>1999</v>
      </c>
      <c r="C7182">
        <f>_xlfn.MAXIFS(Table1[ScheduleWeekWritten],Table1[ScheduleSeason],Table1[[#This Row],[ScheduleSeason]])</f>
        <v>17</v>
      </c>
      <c r="D7182">
        <v>6</v>
      </c>
      <c r="E7182" cm="1">
        <f t="array" ref="E7182">_xlfn.XLOOKUP(Table1[[#This Row],[ScheduleWeekWritten]],Table3[Game],100+Table3[Increase],Table1[[#This Row],[ScheduleWeekWritten]])</f>
        <v>6</v>
      </c>
      <c r="F7182" t="b">
        <v>0</v>
      </c>
      <c r="G7182" t="s">
        <v>50</v>
      </c>
      <c r="H7182">
        <v>13</v>
      </c>
      <c r="I7182">
        <v>10</v>
      </c>
      <c r="J7182" t="s">
        <v>67</v>
      </c>
      <c r="K7182" t="s">
        <v>68</v>
      </c>
      <c r="L7182" t="str">
        <f>_xlfn.XLOOKUP(Table1[[#This Row],[TeamFavoriteID]],Table2[team_id],Table2[team_name],_xlfn.XLOOKUP(Table1[[#This Row],[TeamFavoriteID]],Table2[team_id_pfr],Table2[team_name],"Even"))</f>
        <v>Dallas Cowboys</v>
      </c>
      <c r="M7182">
        <v>-3</v>
      </c>
      <c r="N7182">
        <f>IF(Table1[[#This Row],[TeamFavorite]]=Table1[[#This Row],[TeamHome]],Table1[[#This Row],[ScoreAway]]-Table1[[#This Row],[ScoreHome]],Table1[[#This Row],[ScoreHome]]-Table1[[#This Row],[ScoreAway]])</f>
        <v>3</v>
      </c>
      <c r="O7182">
        <f>IF(Table1[[#This Row],[SpreadActual]]&lt;Table1[[#This Row],[SpreadFavorite]],1,0)</f>
        <v>0</v>
      </c>
      <c r="P7182">
        <v>37</v>
      </c>
      <c r="Q7182" t="s">
        <v>126</v>
      </c>
      <c r="R7182" t="b">
        <v>0</v>
      </c>
      <c r="S7182">
        <v>59</v>
      </c>
      <c r="T7182">
        <v>19</v>
      </c>
      <c r="U7182">
        <v>71</v>
      </c>
    </row>
    <row r="7183" spans="1:22" x14ac:dyDescent="0.2">
      <c r="A7183" s="1">
        <v>36454</v>
      </c>
      <c r="B7183">
        <v>1999</v>
      </c>
      <c r="C7183">
        <f>_xlfn.MAXIFS(Table1[ScheduleWeekWritten],Table1[ScheduleSeason],Table1[[#This Row],[ScheduleSeason]])</f>
        <v>17</v>
      </c>
      <c r="D7183">
        <v>7</v>
      </c>
      <c r="E7183" cm="1">
        <f t="array" ref="E7183">_xlfn.XLOOKUP(Table1[[#This Row],[ScheduleWeekWritten]],Table3[Game],100+Table3[Increase],Table1[[#This Row],[ScheduleWeekWritten]])</f>
        <v>7</v>
      </c>
      <c r="F7183" t="b">
        <v>0</v>
      </c>
      <c r="G7183" t="s">
        <v>158</v>
      </c>
      <c r="H7183">
        <v>8</v>
      </c>
      <c r="I7183">
        <v>35</v>
      </c>
      <c r="J7183" t="s">
        <v>42</v>
      </c>
      <c r="K7183" t="s">
        <v>75</v>
      </c>
      <c r="L7183" t="str">
        <f>_xlfn.XLOOKUP(Table1[[#This Row],[TeamFavoriteID]],Table2[team_id],Table2[team_name],_xlfn.XLOOKUP(Table1[[#This Row],[TeamFavoriteID]],Table2[team_id_pfr],Table2[team_name],"Even"))</f>
        <v>Kansas City Chiefs</v>
      </c>
      <c r="M7183">
        <v>-1</v>
      </c>
      <c r="N7183">
        <f>IF(Table1[[#This Row],[TeamFavorite]]=Table1[[#This Row],[TeamHome]],Table1[[#This Row],[ScoreAway]]-Table1[[#This Row],[ScoreHome]],Table1[[#This Row],[ScoreHome]]-Table1[[#This Row],[ScoreAway]])</f>
        <v>-27</v>
      </c>
      <c r="O7183">
        <f>IF(Table1[[#This Row],[SpreadActual]]&lt;Table1[[#This Row],[SpreadFavorite]],1,0)</f>
        <v>1</v>
      </c>
      <c r="P7183">
        <v>36</v>
      </c>
      <c r="Q7183" t="s">
        <v>166</v>
      </c>
      <c r="R7183" t="b">
        <v>0</v>
      </c>
      <c r="S7183">
        <v>51</v>
      </c>
      <c r="T7183">
        <v>5</v>
      </c>
      <c r="U7183">
        <v>74</v>
      </c>
    </row>
    <row r="7184" spans="1:22" x14ac:dyDescent="0.2">
      <c r="A7184" s="1">
        <v>36457</v>
      </c>
      <c r="B7184">
        <v>1999</v>
      </c>
      <c r="C7184">
        <f>_xlfn.MAXIFS(Table1[ScheduleWeekWritten],Table1[ScheduleSeason],Table1[[#This Row],[ScheduleSeason]])</f>
        <v>17</v>
      </c>
      <c r="D7184">
        <v>7</v>
      </c>
      <c r="E7184" cm="1">
        <f t="array" ref="E7184">_xlfn.XLOOKUP(Table1[[#This Row],[ScheduleWeekWritten]],Table3[Game],100+Table3[Increase],Table1[[#This Row],[ScheduleWeekWritten]])</f>
        <v>7</v>
      </c>
      <c r="F7184" t="b">
        <v>0</v>
      </c>
      <c r="G7184" t="s">
        <v>152</v>
      </c>
      <c r="H7184">
        <v>9</v>
      </c>
      <c r="I7184">
        <v>24</v>
      </c>
      <c r="J7184" t="s">
        <v>45</v>
      </c>
      <c r="K7184" t="s">
        <v>162</v>
      </c>
      <c r="L7184" t="str">
        <f>_xlfn.XLOOKUP(Table1[[#This Row],[TeamFavoriteID]],Table2[team_id],Table2[team_name],_xlfn.XLOOKUP(Table1[[#This Row],[TeamFavoriteID]],Table2[team_id_pfr],Table2[team_name],"Even"))</f>
        <v>Carolina Panthers</v>
      </c>
      <c r="M7184">
        <v>-4.5</v>
      </c>
      <c r="N7184">
        <f>IF(Table1[[#This Row],[TeamFavorite]]=Table1[[#This Row],[TeamHome]],Table1[[#This Row],[ScoreAway]]-Table1[[#This Row],[ScoreHome]],Table1[[#This Row],[ScoreHome]]-Table1[[#This Row],[ScoreAway]])</f>
        <v>15</v>
      </c>
      <c r="O7184">
        <f>IF(Table1[[#This Row],[SpreadActual]]&lt;Table1[[#This Row],[SpreadFavorite]],1,0)</f>
        <v>0</v>
      </c>
      <c r="P7184">
        <v>43.5</v>
      </c>
      <c r="Q7184" t="s">
        <v>160</v>
      </c>
      <c r="R7184" t="b">
        <v>0</v>
      </c>
      <c r="S7184">
        <v>46</v>
      </c>
      <c r="T7184">
        <v>8</v>
      </c>
      <c r="U7184">
        <v>60</v>
      </c>
    </row>
    <row r="7185" spans="1:22" x14ac:dyDescent="0.2">
      <c r="A7185" s="1">
        <v>36457</v>
      </c>
      <c r="B7185">
        <v>1999</v>
      </c>
      <c r="C7185">
        <f>_xlfn.MAXIFS(Table1[ScheduleWeekWritten],Table1[ScheduleSeason],Table1[[#This Row],[ScheduleSeason]])</f>
        <v>17</v>
      </c>
      <c r="D7185">
        <v>7</v>
      </c>
      <c r="E7185" cm="1">
        <f t="array" ref="E7185">_xlfn.XLOOKUP(Table1[[#This Row],[ScheduleWeekWritten]],Table3[Game],100+Table3[Increase],Table1[[#This Row],[ScheduleWeekWritten]])</f>
        <v>7</v>
      </c>
      <c r="F7185" t="b">
        <v>0</v>
      </c>
      <c r="G7185" t="s">
        <v>67</v>
      </c>
      <c r="H7185">
        <v>38</v>
      </c>
      <c r="I7185">
        <v>20</v>
      </c>
      <c r="J7185" t="s">
        <v>61</v>
      </c>
      <c r="K7185" t="s">
        <v>68</v>
      </c>
      <c r="L7185" t="str">
        <f>_xlfn.XLOOKUP(Table1[[#This Row],[TeamFavoriteID]],Table2[team_id],Table2[team_name],_xlfn.XLOOKUP(Table1[[#This Row],[TeamFavoriteID]],Table2[team_id_pfr],Table2[team_name],"Even"))</f>
        <v>Dallas Cowboys</v>
      </c>
      <c r="M7185">
        <v>-2</v>
      </c>
      <c r="N7185">
        <f>IF(Table1[[#This Row],[TeamFavorite]]=Table1[[#This Row],[TeamHome]],Table1[[#This Row],[ScoreAway]]-Table1[[#This Row],[ScoreHome]],Table1[[#This Row],[ScoreHome]]-Table1[[#This Row],[ScoreAway]])</f>
        <v>-18</v>
      </c>
      <c r="O7185">
        <f>IF(Table1[[#This Row],[SpreadActual]]&lt;Table1[[#This Row],[SpreadFavorite]],1,0)</f>
        <v>1</v>
      </c>
      <c r="P7185">
        <v>44</v>
      </c>
      <c r="Q7185" t="s">
        <v>119</v>
      </c>
      <c r="R7185" t="b">
        <v>0</v>
      </c>
      <c r="S7185">
        <v>59</v>
      </c>
      <c r="T7185">
        <v>6</v>
      </c>
      <c r="U7185">
        <v>36</v>
      </c>
    </row>
    <row r="7186" spans="1:22" x14ac:dyDescent="0.2">
      <c r="A7186" s="1">
        <v>36457</v>
      </c>
      <c r="B7186">
        <v>1999</v>
      </c>
      <c r="C7186">
        <f>_xlfn.MAXIFS(Table1[ScheduleWeekWritten],Table1[ScheduleSeason],Table1[[#This Row],[ScheduleSeason]])</f>
        <v>17</v>
      </c>
      <c r="D7186">
        <v>7</v>
      </c>
      <c r="E7186" cm="1">
        <f t="array" ref="E7186">_xlfn.XLOOKUP(Table1[[#This Row],[ScheduleWeekWritten]],Table3[Game],100+Table3[Increase],Table1[[#This Row],[ScheduleWeekWritten]])</f>
        <v>7</v>
      </c>
      <c r="F7186" t="b">
        <v>0</v>
      </c>
      <c r="G7186" t="s">
        <v>140</v>
      </c>
      <c r="H7186">
        <v>31</v>
      </c>
      <c r="I7186">
        <v>10</v>
      </c>
      <c r="J7186" t="s">
        <v>101</v>
      </c>
      <c r="K7186" t="s">
        <v>72</v>
      </c>
      <c r="L7186" t="str">
        <f>_xlfn.XLOOKUP(Table1[[#This Row],[TeamFavoriteID]],Table2[team_id],Table2[team_name],_xlfn.XLOOKUP(Table1[[#This Row],[TeamFavoriteID]],Table2[team_id_pfr],Table2[team_name],"Even"))</f>
        <v>Baltimore Colts</v>
      </c>
      <c r="M7186">
        <v>-11</v>
      </c>
      <c r="N7186">
        <f>IF(Table1[[#This Row],[TeamFavorite]]=Table1[[#This Row],[TeamHome]],Table1[[#This Row],[ScoreAway]]-Table1[[#This Row],[ScoreHome]],Table1[[#This Row],[ScoreHome]]-Table1[[#This Row],[ScoreAway]])</f>
        <v>21</v>
      </c>
      <c r="O7186">
        <f>IF(Table1[[#This Row],[SpreadActual]]&lt;Table1[[#This Row],[SpreadFavorite]],1,0)</f>
        <v>0</v>
      </c>
      <c r="P7186">
        <v>44</v>
      </c>
      <c r="Q7186" t="s">
        <v>141</v>
      </c>
      <c r="R7186" t="b">
        <v>0</v>
      </c>
      <c r="S7186">
        <v>72</v>
      </c>
      <c r="T7186">
        <v>0</v>
      </c>
      <c r="V7186" t="s">
        <v>103</v>
      </c>
    </row>
    <row r="7187" spans="1:22" x14ac:dyDescent="0.2">
      <c r="A7187" s="1">
        <v>36457</v>
      </c>
      <c r="B7187">
        <v>1999</v>
      </c>
      <c r="C7187">
        <f>_xlfn.MAXIFS(Table1[ScheduleWeekWritten],Table1[ScheduleSeason],Table1[[#This Row],[ScheduleSeason]])</f>
        <v>17</v>
      </c>
      <c r="D7187">
        <v>7</v>
      </c>
      <c r="E7187" cm="1">
        <f t="array" ref="E7187">_xlfn.XLOOKUP(Table1[[#This Row],[ScheduleWeekWritten]],Table3[Game],100+Table3[Increase],Table1[[#This Row],[ScheduleWeekWritten]])</f>
        <v>7</v>
      </c>
      <c r="F7187" t="b">
        <v>0</v>
      </c>
      <c r="G7187" t="s">
        <v>19</v>
      </c>
      <c r="H7187">
        <v>16</v>
      </c>
      <c r="I7187">
        <v>13</v>
      </c>
      <c r="J7187" t="s">
        <v>58</v>
      </c>
      <c r="K7187" t="s">
        <v>91</v>
      </c>
      <c r="L7187" t="str">
        <f>_xlfn.XLOOKUP(Table1[[#This Row],[TeamFavoriteID]],Table2[team_id],Table2[team_name],_xlfn.XLOOKUP(Table1[[#This Row],[TeamFavoriteID]],Table2[team_id_pfr],Table2[team_name],"Even"))</f>
        <v>Miami Dolphins</v>
      </c>
      <c r="M7187">
        <v>-9</v>
      </c>
      <c r="N7187">
        <f>IF(Table1[[#This Row],[TeamFavorite]]=Table1[[#This Row],[TeamHome]],Table1[[#This Row],[ScoreAway]]-Table1[[#This Row],[ScoreHome]],Table1[[#This Row],[ScoreHome]]-Table1[[#This Row],[ScoreAway]])</f>
        <v>-3</v>
      </c>
      <c r="O7187">
        <f>IF(Table1[[#This Row],[SpreadActual]]&lt;Table1[[#This Row],[SpreadFavorite]],1,0)</f>
        <v>0</v>
      </c>
      <c r="P7187">
        <v>34</v>
      </c>
      <c r="Q7187" t="s">
        <v>143</v>
      </c>
      <c r="R7187" t="b">
        <v>0</v>
      </c>
      <c r="S7187">
        <v>71</v>
      </c>
      <c r="T7187">
        <v>9</v>
      </c>
      <c r="U7187">
        <v>56</v>
      </c>
    </row>
    <row r="7188" spans="1:22" x14ac:dyDescent="0.2">
      <c r="A7188" s="1">
        <v>36457</v>
      </c>
      <c r="B7188">
        <v>1999</v>
      </c>
      <c r="C7188">
        <f>_xlfn.MAXIFS(Table1[ScheduleWeekWritten],Table1[ScheduleSeason],Table1[[#This Row],[ScheduleSeason]])</f>
        <v>17</v>
      </c>
      <c r="D7188">
        <v>7</v>
      </c>
      <c r="E7188" cm="1">
        <f t="array" ref="E7188">_xlfn.XLOOKUP(Table1[[#This Row],[ScheduleWeekWritten]],Table3[Game],100+Table3[Increase],Table1[[#This Row],[ScheduleWeekWritten]])</f>
        <v>7</v>
      </c>
      <c r="F7188" t="b">
        <v>0</v>
      </c>
      <c r="G7188" t="s">
        <v>54</v>
      </c>
      <c r="H7188">
        <v>40</v>
      </c>
      <c r="I7188">
        <v>16</v>
      </c>
      <c r="J7188" t="s">
        <v>53</v>
      </c>
      <c r="K7188" t="s">
        <v>55</v>
      </c>
      <c r="L7188" t="str">
        <f>_xlfn.XLOOKUP(Table1[[#This Row],[TeamFavoriteID]],Table2[team_id],Table2[team_name],_xlfn.XLOOKUP(Table1[[#This Row],[TeamFavoriteID]],Table2[team_id_pfr],Table2[team_name],"Even"))</f>
        <v>Minnesota Vikings</v>
      </c>
      <c r="M7188">
        <v>-7</v>
      </c>
      <c r="N7188">
        <f>IF(Table1[[#This Row],[TeamFavorite]]=Table1[[#This Row],[TeamHome]],Table1[[#This Row],[ScoreAway]]-Table1[[#This Row],[ScoreHome]],Table1[[#This Row],[ScoreHome]]-Table1[[#This Row],[ScoreAway]])</f>
        <v>-24</v>
      </c>
      <c r="O7188">
        <f>IF(Table1[[#This Row],[SpreadActual]]&lt;Table1[[#This Row],[SpreadFavorite]],1,0)</f>
        <v>1</v>
      </c>
      <c r="P7188">
        <v>48.5</v>
      </c>
      <c r="Q7188" t="s">
        <v>137</v>
      </c>
      <c r="R7188" t="b">
        <v>0</v>
      </c>
      <c r="S7188">
        <v>72</v>
      </c>
      <c r="T7188">
        <v>0</v>
      </c>
      <c r="V7188" t="s">
        <v>103</v>
      </c>
    </row>
    <row r="7189" spans="1:22" x14ac:dyDescent="0.2">
      <c r="A7189" s="1">
        <v>36457</v>
      </c>
      <c r="B7189">
        <v>1999</v>
      </c>
      <c r="C7189">
        <f>_xlfn.MAXIFS(Table1[ScheduleWeekWritten],Table1[ScheduleSeason],Table1[[#This Row],[ScheduleSeason]])</f>
        <v>17</v>
      </c>
      <c r="D7189">
        <v>7</v>
      </c>
      <c r="E7189" cm="1">
        <f t="array" ref="E7189">_xlfn.XLOOKUP(Table1[[#This Row],[ScheduleWeekWritten]],Table3[Game],100+Table3[Increase],Table1[[#This Row],[ScheduleWeekWritten]])</f>
        <v>7</v>
      </c>
      <c r="F7189" t="b">
        <v>0</v>
      </c>
      <c r="G7189" t="s">
        <v>115</v>
      </c>
      <c r="H7189">
        <v>24</v>
      </c>
      <c r="I7189">
        <v>23</v>
      </c>
      <c r="J7189" t="s">
        <v>24</v>
      </c>
      <c r="K7189" t="s">
        <v>70</v>
      </c>
      <c r="L7189" t="str">
        <f>_xlfn.XLOOKUP(Table1[[#This Row],[TeamFavoriteID]],Table2[team_id],Table2[team_name],_xlfn.XLOOKUP(Table1[[#This Row],[TeamFavoriteID]],Table2[team_id_pfr],Table2[team_name],"Even"))</f>
        <v>Boston Patriots</v>
      </c>
      <c r="M7189">
        <v>-3.5</v>
      </c>
      <c r="N7189">
        <f>IF(Table1[[#This Row],[TeamFavorite]]=Table1[[#This Row],[TeamHome]],Table1[[#This Row],[ScoreAway]]-Table1[[#This Row],[ScoreHome]],Table1[[#This Row],[ScoreHome]]-Table1[[#This Row],[ScoreAway]])</f>
        <v>1</v>
      </c>
      <c r="O7189">
        <f>IF(Table1[[#This Row],[SpreadActual]]&lt;Table1[[#This Row],[SpreadFavorite]],1,0)</f>
        <v>0</v>
      </c>
      <c r="P7189">
        <v>40.5</v>
      </c>
      <c r="Q7189" t="s">
        <v>116</v>
      </c>
      <c r="R7189" t="b">
        <v>0</v>
      </c>
      <c r="S7189">
        <v>49</v>
      </c>
      <c r="T7189">
        <v>14</v>
      </c>
      <c r="U7189">
        <v>65</v>
      </c>
    </row>
    <row r="7190" spans="1:22" x14ac:dyDescent="0.2">
      <c r="A7190" s="1">
        <v>36457</v>
      </c>
      <c r="B7190">
        <v>1999</v>
      </c>
      <c r="C7190">
        <f>_xlfn.MAXIFS(Table1[ScheduleWeekWritten],Table1[ScheduleSeason],Table1[[#This Row],[ScheduleSeason]])</f>
        <v>17</v>
      </c>
      <c r="D7190">
        <v>7</v>
      </c>
      <c r="E7190" cm="1">
        <f t="array" ref="E7190">_xlfn.XLOOKUP(Table1[[#This Row],[ScheduleWeekWritten]],Table3[Game],100+Table3[Increase],Table1[[#This Row],[ScheduleWeekWritten]])</f>
        <v>7</v>
      </c>
      <c r="F7190" t="b">
        <v>0</v>
      </c>
      <c r="G7190" t="s">
        <v>50</v>
      </c>
      <c r="H7190">
        <v>31</v>
      </c>
      <c r="I7190">
        <v>3</v>
      </c>
      <c r="J7190" t="s">
        <v>95</v>
      </c>
      <c r="K7190" t="s">
        <v>90</v>
      </c>
      <c r="L7190" t="str">
        <f>_xlfn.XLOOKUP(Table1[[#This Row],[TeamFavoriteID]],Table2[team_id],Table2[team_name],_xlfn.XLOOKUP(Table1[[#This Row],[TeamFavoriteID]],Table2[team_id_pfr],Table2[team_name],"Even"))</f>
        <v>New York Giants</v>
      </c>
      <c r="M7190">
        <v>-3</v>
      </c>
      <c r="N7190">
        <f>IF(Table1[[#This Row],[TeamFavorite]]=Table1[[#This Row],[TeamHome]],Table1[[#This Row],[ScoreAway]]-Table1[[#This Row],[ScoreHome]],Table1[[#This Row],[ScoreHome]]-Table1[[#This Row],[ScoreAway]])</f>
        <v>-28</v>
      </c>
      <c r="O7190">
        <f>IF(Table1[[#This Row],[SpreadActual]]&lt;Table1[[#This Row],[SpreadFavorite]],1,0)</f>
        <v>1</v>
      </c>
      <c r="P7190">
        <v>34</v>
      </c>
      <c r="Q7190" t="s">
        <v>126</v>
      </c>
      <c r="R7190" t="b">
        <v>0</v>
      </c>
      <c r="S7190">
        <v>50</v>
      </c>
      <c r="T7190">
        <v>17</v>
      </c>
      <c r="U7190">
        <v>58</v>
      </c>
    </row>
    <row r="7191" spans="1:22" x14ac:dyDescent="0.2">
      <c r="A7191" s="1">
        <v>36457</v>
      </c>
      <c r="B7191">
        <v>1999</v>
      </c>
      <c r="C7191">
        <f>_xlfn.MAXIFS(Table1[ScheduleWeekWritten],Table1[ScheduleSeason],Table1[[#This Row],[ScheduleSeason]])</f>
        <v>17</v>
      </c>
      <c r="D7191">
        <v>7</v>
      </c>
      <c r="E7191" cm="1">
        <f t="array" ref="E7191">_xlfn.XLOOKUP(Table1[[#This Row],[ScheduleWeekWritten]],Table3[Game],100+Table3[Increase],Table1[[#This Row],[ScheduleWeekWritten]])</f>
        <v>7</v>
      </c>
      <c r="F7191" t="b">
        <v>0</v>
      </c>
      <c r="G7191" t="s">
        <v>20</v>
      </c>
      <c r="H7191">
        <v>24</v>
      </c>
      <c r="I7191">
        <v>23</v>
      </c>
      <c r="J7191" t="s">
        <v>31</v>
      </c>
      <c r="K7191" t="s">
        <v>21</v>
      </c>
      <c r="L7191" t="str">
        <f>_xlfn.XLOOKUP(Table1[[#This Row],[TeamFavoriteID]],Table2[team_id],Table2[team_name],_xlfn.XLOOKUP(Table1[[#This Row],[TeamFavoriteID]],Table2[team_id_pfr],Table2[team_name],"Even"))</f>
        <v>Las Vegas Raiders</v>
      </c>
      <c r="M7191">
        <v>-6.5</v>
      </c>
      <c r="N7191">
        <f>IF(Table1[[#This Row],[TeamFavorite]]=Table1[[#This Row],[TeamHome]],Table1[[#This Row],[ScoreAway]]-Table1[[#This Row],[ScoreHome]],Table1[[#This Row],[ScoreHome]]-Table1[[#This Row],[ScoreAway]])</f>
        <v>1</v>
      </c>
      <c r="O7191">
        <f>IF(Table1[[#This Row],[SpreadActual]]&lt;Table1[[#This Row],[SpreadFavorite]],1,0)</f>
        <v>0</v>
      </c>
      <c r="P7191">
        <v>37</v>
      </c>
      <c r="Q7191" t="s">
        <v>76</v>
      </c>
      <c r="R7191" t="b">
        <v>0</v>
      </c>
      <c r="S7191">
        <v>59</v>
      </c>
      <c r="T7191">
        <v>10</v>
      </c>
      <c r="U7191">
        <v>73</v>
      </c>
    </row>
    <row r="7192" spans="1:22" x14ac:dyDescent="0.2">
      <c r="A7192" s="1">
        <v>36457</v>
      </c>
      <c r="B7192">
        <v>1999</v>
      </c>
      <c r="C7192">
        <f>_xlfn.MAXIFS(Table1[ScheduleWeekWritten],Table1[ScheduleSeason],Table1[[#This Row],[ScheduleSeason]])</f>
        <v>17</v>
      </c>
      <c r="D7192">
        <v>7</v>
      </c>
      <c r="E7192" cm="1">
        <f t="array" ref="E7192">_xlfn.XLOOKUP(Table1[[#This Row],[ScheduleWeekWritten]],Table3[Game],100+Table3[Increase],Table1[[#This Row],[ScheduleWeekWritten]])</f>
        <v>7</v>
      </c>
      <c r="F7192" t="b">
        <v>0</v>
      </c>
      <c r="G7192" t="s">
        <v>27</v>
      </c>
      <c r="H7192">
        <v>3</v>
      </c>
      <c r="I7192">
        <v>31</v>
      </c>
      <c r="J7192" t="s">
        <v>33</v>
      </c>
      <c r="K7192" t="s">
        <v>35</v>
      </c>
      <c r="L7192" t="str">
        <f>_xlfn.XLOOKUP(Table1[[#This Row],[TeamFavoriteID]],Table2[team_id],Table2[team_name],_xlfn.XLOOKUP(Table1[[#This Row],[TeamFavoriteID]],Table2[team_id_pfr],Table2[team_name],"Even"))</f>
        <v>Green Bay Packers</v>
      </c>
      <c r="M7192">
        <v>-3</v>
      </c>
      <c r="N7192">
        <f>IF(Table1[[#This Row],[TeamFavorite]]=Table1[[#This Row],[TeamHome]],Table1[[#This Row],[ScoreAway]]-Table1[[#This Row],[ScoreHome]],Table1[[#This Row],[ScoreHome]]-Table1[[#This Row],[ScoreAway]])</f>
        <v>-28</v>
      </c>
      <c r="O7192">
        <f>IF(Table1[[#This Row],[SpreadActual]]&lt;Table1[[#This Row],[SpreadFavorite]],1,0)</f>
        <v>1</v>
      </c>
      <c r="P7192">
        <v>37.5</v>
      </c>
      <c r="Q7192" t="s">
        <v>94</v>
      </c>
      <c r="R7192" t="b">
        <v>0</v>
      </c>
      <c r="S7192">
        <v>65</v>
      </c>
      <c r="T7192">
        <v>8</v>
      </c>
      <c r="U7192">
        <v>70</v>
      </c>
    </row>
    <row r="7193" spans="1:22" x14ac:dyDescent="0.2">
      <c r="A7193" s="1">
        <v>36457</v>
      </c>
      <c r="B7193">
        <v>1999</v>
      </c>
      <c r="C7193">
        <f>_xlfn.MAXIFS(Table1[ScheduleWeekWritten],Table1[ScheduleSeason],Table1[[#This Row],[ScheduleSeason]])</f>
        <v>17</v>
      </c>
      <c r="D7193">
        <v>7</v>
      </c>
      <c r="E7193" cm="1">
        <f t="array" ref="E7193">_xlfn.XLOOKUP(Table1[[#This Row],[ScheduleWeekWritten]],Table3[Game],100+Table3[Increase],Table1[[#This Row],[ScheduleWeekWritten]])</f>
        <v>7</v>
      </c>
      <c r="F7193" t="b">
        <v>0</v>
      </c>
      <c r="G7193" t="s">
        <v>128</v>
      </c>
      <c r="H7193">
        <v>26</v>
      </c>
      <c r="I7193">
        <v>16</v>
      </c>
      <c r="J7193" t="s">
        <v>28</v>
      </c>
      <c r="K7193" t="s">
        <v>132</v>
      </c>
      <c r="L7193" t="str">
        <f>_xlfn.XLOOKUP(Table1[[#This Row],[TeamFavoriteID]],Table2[team_id],Table2[team_name],_xlfn.XLOOKUP(Table1[[#This Row],[TeamFavoriteID]],Table2[team_id_pfr],Table2[team_name],"Even"))</f>
        <v>Seattle Seahawks</v>
      </c>
      <c r="M7193">
        <v>-2.5</v>
      </c>
      <c r="N7193">
        <f>IF(Table1[[#This Row],[TeamFavorite]]=Table1[[#This Row],[TeamHome]],Table1[[#This Row],[ScoreAway]]-Table1[[#This Row],[ScoreHome]],Table1[[#This Row],[ScoreHome]]-Table1[[#This Row],[ScoreAway]])</f>
        <v>-10</v>
      </c>
      <c r="O7193">
        <f>IF(Table1[[#This Row],[SpreadActual]]&lt;Table1[[#This Row],[SpreadFavorite]],1,0)</f>
        <v>1</v>
      </c>
      <c r="P7193">
        <v>38</v>
      </c>
      <c r="Q7193" t="s">
        <v>129</v>
      </c>
      <c r="R7193" t="b">
        <v>0</v>
      </c>
      <c r="S7193">
        <v>72</v>
      </c>
      <c r="T7193">
        <v>0</v>
      </c>
      <c r="V7193" t="s">
        <v>103</v>
      </c>
    </row>
    <row r="7194" spans="1:22" x14ac:dyDescent="0.2">
      <c r="A7194" s="1">
        <v>36457</v>
      </c>
      <c r="B7194">
        <v>1999</v>
      </c>
      <c r="C7194">
        <f>_xlfn.MAXIFS(Table1[ScheduleWeekWritten],Table1[ScheduleSeason],Table1[[#This Row],[ScheduleSeason]])</f>
        <v>17</v>
      </c>
      <c r="D7194">
        <v>7</v>
      </c>
      <c r="E7194" cm="1">
        <f t="array" ref="E7194">_xlfn.XLOOKUP(Table1[[#This Row],[ScheduleWeekWritten]],Table3[Game],100+Table3[Increase],Table1[[#This Row],[ScheduleWeekWritten]])</f>
        <v>7</v>
      </c>
      <c r="F7194" t="b">
        <v>0</v>
      </c>
      <c r="G7194" t="s">
        <v>153</v>
      </c>
      <c r="H7194">
        <v>34</v>
      </c>
      <c r="I7194">
        <v>3</v>
      </c>
      <c r="J7194" t="s">
        <v>62</v>
      </c>
      <c r="K7194" t="s">
        <v>40</v>
      </c>
      <c r="L7194" t="str">
        <f>_xlfn.XLOOKUP(Table1[[#This Row],[TeamFavoriteID]],Table2[team_id],Table2[team_name],_xlfn.XLOOKUP(Table1[[#This Row],[TeamFavoriteID]],Table2[team_id_pfr],Table2[team_name],"Even"))</f>
        <v>Los Angeles Rams</v>
      </c>
      <c r="M7194">
        <v>-18.5</v>
      </c>
      <c r="N7194">
        <f>IF(Table1[[#This Row],[TeamFavorite]]=Table1[[#This Row],[TeamHome]],Table1[[#This Row],[ScoreAway]]-Table1[[#This Row],[ScoreHome]],Table1[[#This Row],[ScoreHome]]-Table1[[#This Row],[ScoreAway]])</f>
        <v>31</v>
      </c>
      <c r="O7194">
        <f>IF(Table1[[#This Row],[SpreadActual]]&lt;Table1[[#This Row],[SpreadFavorite]],1,0)</f>
        <v>0</v>
      </c>
      <c r="P7194">
        <v>43.5</v>
      </c>
      <c r="Q7194" t="s">
        <v>157</v>
      </c>
      <c r="R7194" t="b">
        <v>0</v>
      </c>
      <c r="S7194">
        <v>72</v>
      </c>
      <c r="T7194">
        <v>0</v>
      </c>
      <c r="V7194" t="s">
        <v>103</v>
      </c>
    </row>
    <row r="7195" spans="1:22" x14ac:dyDescent="0.2">
      <c r="A7195" s="1">
        <v>36457</v>
      </c>
      <c r="B7195">
        <v>1999</v>
      </c>
      <c r="C7195">
        <f>_xlfn.MAXIFS(Table1[ScheduleWeekWritten],Table1[ScheduleSeason],Table1[[#This Row],[ScheduleSeason]])</f>
        <v>17</v>
      </c>
      <c r="D7195">
        <v>7</v>
      </c>
      <c r="E7195" cm="1">
        <f t="array" ref="E7195">_xlfn.XLOOKUP(Table1[[#This Row],[ScheduleWeekWritten]],Table3[Game],100+Table3[Increase],Table1[[#This Row],[ScheduleWeekWritten]])</f>
        <v>7</v>
      </c>
      <c r="F7195" t="b">
        <v>0</v>
      </c>
      <c r="G7195" t="s">
        <v>127</v>
      </c>
      <c r="H7195">
        <v>6</v>
      </c>
      <c r="I7195">
        <v>3</v>
      </c>
      <c r="J7195" t="s">
        <v>46</v>
      </c>
      <c r="K7195" t="s">
        <v>133</v>
      </c>
      <c r="L7195" t="str">
        <f>_xlfn.XLOOKUP(Table1[[#This Row],[TeamFavoriteID]],Table2[team_id],Table2[team_name],_xlfn.XLOOKUP(Table1[[#This Row],[TeamFavoriteID]],Table2[team_id_pfr],Table2[team_name],"Even"))</f>
        <v>Tampa Bay Buccaneers</v>
      </c>
      <c r="M7195">
        <v>-8</v>
      </c>
      <c r="N7195">
        <f>IF(Table1[[#This Row],[TeamFavorite]]=Table1[[#This Row],[TeamHome]],Table1[[#This Row],[ScoreAway]]-Table1[[#This Row],[ScoreHome]],Table1[[#This Row],[ScoreHome]]-Table1[[#This Row],[ScoreAway]])</f>
        <v>-3</v>
      </c>
      <c r="O7195">
        <f>IF(Table1[[#This Row],[SpreadActual]]&lt;Table1[[#This Row],[SpreadFavorite]],1,0)</f>
        <v>0</v>
      </c>
      <c r="P7195">
        <v>36.5</v>
      </c>
      <c r="Q7195" t="s">
        <v>168</v>
      </c>
      <c r="R7195" t="b">
        <v>0</v>
      </c>
      <c r="S7195">
        <v>62</v>
      </c>
      <c r="T7195">
        <v>10</v>
      </c>
      <c r="U7195">
        <v>51</v>
      </c>
    </row>
    <row r="7196" spans="1:22" x14ac:dyDescent="0.2">
      <c r="A7196" s="1">
        <v>36458</v>
      </c>
      <c r="B7196">
        <v>1999</v>
      </c>
      <c r="C7196">
        <f>_xlfn.MAXIFS(Table1[ScheduleWeekWritten],Table1[ScheduleSeason],Table1[[#This Row],[ScheduleSeason]])</f>
        <v>17</v>
      </c>
      <c r="D7196">
        <v>7</v>
      </c>
      <c r="E7196" cm="1">
        <f t="array" ref="E7196">_xlfn.XLOOKUP(Table1[[#This Row],[ScheduleWeekWritten]],Table3[Game],100+Table3[Increase],Table1[[#This Row],[ScheduleWeekWritten]])</f>
        <v>7</v>
      </c>
      <c r="F7196" t="b">
        <v>0</v>
      </c>
      <c r="G7196" t="s">
        <v>49</v>
      </c>
      <c r="H7196">
        <v>13</v>
      </c>
      <c r="I7196">
        <v>9</v>
      </c>
      <c r="J7196" t="s">
        <v>38</v>
      </c>
      <c r="K7196" t="s">
        <v>51</v>
      </c>
      <c r="L7196" t="str">
        <f>_xlfn.XLOOKUP(Table1[[#This Row],[TeamFavoriteID]],Table2[team_id],Table2[team_name],_xlfn.XLOOKUP(Table1[[#This Row],[TeamFavoriteID]],Table2[team_id_pfr],Table2[team_name],"Even"))</f>
        <v>Pittsburgh Steelers</v>
      </c>
      <c r="M7196">
        <v>-5.5</v>
      </c>
      <c r="N7196">
        <f>IF(Table1[[#This Row],[TeamFavorite]]=Table1[[#This Row],[TeamHome]],Table1[[#This Row],[ScoreAway]]-Table1[[#This Row],[ScoreHome]],Table1[[#This Row],[ScoreHome]]-Table1[[#This Row],[ScoreAway]])</f>
        <v>-4</v>
      </c>
      <c r="O7196">
        <f>IF(Table1[[#This Row],[SpreadActual]]&lt;Table1[[#This Row],[SpreadFavorite]],1,0)</f>
        <v>0</v>
      </c>
      <c r="P7196">
        <v>37</v>
      </c>
      <c r="Q7196" t="s">
        <v>113</v>
      </c>
      <c r="R7196" t="b">
        <v>0</v>
      </c>
      <c r="S7196">
        <v>41</v>
      </c>
      <c r="T7196">
        <v>9</v>
      </c>
      <c r="U7196">
        <v>67</v>
      </c>
    </row>
    <row r="7197" spans="1:22" x14ac:dyDescent="0.2">
      <c r="A7197" s="1">
        <v>36464</v>
      </c>
      <c r="B7197">
        <v>1999</v>
      </c>
      <c r="C7197">
        <f>_xlfn.MAXIFS(Table1[ScheduleWeekWritten],Table1[ScheduleSeason],Table1[[#This Row],[ScheduleSeason]])</f>
        <v>17</v>
      </c>
      <c r="D7197">
        <v>8</v>
      </c>
      <c r="E7197" cm="1">
        <f t="array" ref="E7197">_xlfn.XLOOKUP(Table1[[#This Row],[ScheduleWeekWritten]],Table3[Game],100+Table3[Increase],Table1[[#This Row],[ScheduleWeekWritten]])</f>
        <v>8</v>
      </c>
      <c r="F7197" t="b">
        <v>0</v>
      </c>
      <c r="G7197" t="s">
        <v>149</v>
      </c>
      <c r="H7197">
        <v>3</v>
      </c>
      <c r="I7197">
        <v>27</v>
      </c>
      <c r="J7197" t="s">
        <v>115</v>
      </c>
      <c r="K7197" t="s">
        <v>70</v>
      </c>
      <c r="L7197" t="str">
        <f>_xlfn.XLOOKUP(Table1[[#This Row],[TeamFavoriteID]],Table2[team_id],Table2[team_name],_xlfn.XLOOKUP(Table1[[#This Row],[TeamFavoriteID]],Table2[team_id_pfr],Table2[team_name],"Even"))</f>
        <v>Boston Patriots</v>
      </c>
      <c r="M7197">
        <v>-3</v>
      </c>
      <c r="N7197">
        <f>IF(Table1[[#This Row],[TeamFavorite]]=Table1[[#This Row],[TeamHome]],Table1[[#This Row],[ScoreAway]]-Table1[[#This Row],[ScoreHome]],Table1[[#This Row],[ScoreHome]]-Table1[[#This Row],[ScoreAway]])</f>
        <v>-24</v>
      </c>
      <c r="O7197">
        <f>IF(Table1[[#This Row],[SpreadActual]]&lt;Table1[[#This Row],[SpreadFavorite]],1,0)</f>
        <v>1</v>
      </c>
      <c r="P7197">
        <v>40.5</v>
      </c>
      <c r="Q7197" t="s">
        <v>150</v>
      </c>
      <c r="R7197" t="b">
        <v>0</v>
      </c>
      <c r="S7197">
        <v>74</v>
      </c>
      <c r="T7197">
        <v>7</v>
      </c>
      <c r="U7197">
        <v>14</v>
      </c>
    </row>
    <row r="7198" spans="1:22" x14ac:dyDescent="0.2">
      <c r="A7198" s="1">
        <v>36464</v>
      </c>
      <c r="B7198">
        <v>1999</v>
      </c>
      <c r="C7198">
        <f>_xlfn.MAXIFS(Table1[ScheduleWeekWritten],Table1[ScheduleSeason],Table1[[#This Row],[ScheduleSeason]])</f>
        <v>17</v>
      </c>
      <c r="D7198">
        <v>8</v>
      </c>
      <c r="E7198" cm="1">
        <f t="array" ref="E7198">_xlfn.XLOOKUP(Table1[[#This Row],[ScheduleWeekWritten]],Table3[Game],100+Table3[Increase],Table1[[#This Row],[ScheduleWeekWritten]])</f>
        <v>8</v>
      </c>
      <c r="F7198" t="b">
        <v>0</v>
      </c>
      <c r="G7198" t="s">
        <v>38</v>
      </c>
      <c r="H7198">
        <v>27</v>
      </c>
      <c r="I7198">
        <v>20</v>
      </c>
      <c r="J7198" t="s">
        <v>152</v>
      </c>
      <c r="K7198" t="s">
        <v>109</v>
      </c>
      <c r="L7198" t="str">
        <f>_xlfn.XLOOKUP(Table1[[#This Row],[TeamFavoriteID]],Table2[team_id],Table2[team_name],_xlfn.XLOOKUP(Table1[[#This Row],[TeamFavoriteID]],Table2[team_id_pfr],Table2[team_name],"Even"))</f>
        <v>Atlanta Falcons</v>
      </c>
      <c r="M7198">
        <v>-2</v>
      </c>
      <c r="N7198">
        <f>IF(Table1[[#This Row],[TeamFavorite]]=Table1[[#This Row],[TeamHome]],Table1[[#This Row],[ScoreAway]]-Table1[[#This Row],[ScoreHome]],Table1[[#This Row],[ScoreHome]]-Table1[[#This Row],[ScoreAway]])</f>
        <v>-7</v>
      </c>
      <c r="O7198">
        <f>IF(Table1[[#This Row],[SpreadActual]]&lt;Table1[[#This Row],[SpreadFavorite]],1,0)</f>
        <v>1</v>
      </c>
      <c r="P7198">
        <v>40</v>
      </c>
      <c r="Q7198" t="s">
        <v>148</v>
      </c>
      <c r="R7198" t="b">
        <v>0</v>
      </c>
      <c r="S7198">
        <v>72</v>
      </c>
      <c r="T7198">
        <v>0</v>
      </c>
      <c r="V7198" t="s">
        <v>103</v>
      </c>
    </row>
    <row r="7199" spans="1:22" x14ac:dyDescent="0.2">
      <c r="A7199" s="1">
        <v>36464</v>
      </c>
      <c r="B7199">
        <v>1999</v>
      </c>
      <c r="C7199">
        <f>_xlfn.MAXIFS(Table1[ScheduleWeekWritten],Table1[ScheduleSeason],Table1[[#This Row],[ScheduleSeason]])</f>
        <v>17</v>
      </c>
      <c r="D7199">
        <v>8</v>
      </c>
      <c r="E7199" cm="1">
        <f t="array" ref="E7199">_xlfn.XLOOKUP(Table1[[#This Row],[ScheduleWeekWritten]],Table3[Game],100+Table3[Increase],Table1[[#This Row],[ScheduleWeekWritten]])</f>
        <v>8</v>
      </c>
      <c r="F7199" t="b">
        <v>0</v>
      </c>
      <c r="G7199" t="s">
        <v>158</v>
      </c>
      <c r="H7199">
        <v>10</v>
      </c>
      <c r="I7199">
        <v>13</v>
      </c>
      <c r="J7199" t="s">
        <v>28</v>
      </c>
      <c r="K7199" t="s">
        <v>43</v>
      </c>
      <c r="L7199" t="str">
        <f>_xlfn.XLOOKUP(Table1[[#This Row],[TeamFavoriteID]],Table2[team_id],Table2[team_name],_xlfn.XLOOKUP(Table1[[#This Row],[TeamFavoriteID]],Table2[team_id_pfr],Table2[team_name],"Even"))</f>
        <v>Buffalo Bills</v>
      </c>
      <c r="M7199">
        <v>-3.5</v>
      </c>
      <c r="N7199">
        <f>IF(Table1[[#This Row],[TeamFavorite]]=Table1[[#This Row],[TeamHome]],Table1[[#This Row],[ScoreAway]]-Table1[[#This Row],[ScoreHome]],Table1[[#This Row],[ScoreHome]]-Table1[[#This Row],[ScoreAway]])</f>
        <v>-3</v>
      </c>
      <c r="O7199">
        <f>IF(Table1[[#This Row],[SpreadActual]]&lt;Table1[[#This Row],[SpreadFavorite]],1,0)</f>
        <v>0</v>
      </c>
      <c r="P7199">
        <v>36.5</v>
      </c>
      <c r="Q7199" t="s">
        <v>166</v>
      </c>
      <c r="R7199" t="b">
        <v>0</v>
      </c>
      <c r="S7199">
        <v>59</v>
      </c>
      <c r="T7199">
        <v>4</v>
      </c>
      <c r="U7199">
        <v>80</v>
      </c>
    </row>
    <row r="7200" spans="1:22" x14ac:dyDescent="0.2">
      <c r="A7200" s="1">
        <v>36464</v>
      </c>
      <c r="B7200">
        <v>1999</v>
      </c>
      <c r="C7200">
        <f>_xlfn.MAXIFS(Table1[ScheduleWeekWritten],Table1[ScheduleSeason],Table1[[#This Row],[ScheduleSeason]])</f>
        <v>17</v>
      </c>
      <c r="D7200">
        <v>8</v>
      </c>
      <c r="E7200" cm="1">
        <f t="array" ref="E7200">_xlfn.XLOOKUP(Table1[[#This Row],[ScheduleWeekWritten]],Table3[Game],100+Table3[Increase],Table1[[#This Row],[ScheduleWeekWritten]])</f>
        <v>8</v>
      </c>
      <c r="F7200" t="b">
        <v>0</v>
      </c>
      <c r="G7200" t="s">
        <v>101</v>
      </c>
      <c r="H7200">
        <v>10</v>
      </c>
      <c r="I7200">
        <v>41</v>
      </c>
      <c r="J7200" t="s">
        <v>154</v>
      </c>
      <c r="K7200" t="s">
        <v>161</v>
      </c>
      <c r="L7200" t="str">
        <f>_xlfn.XLOOKUP(Table1[[#This Row],[TeamFavoriteID]],Table2[team_id],Table2[team_name],_xlfn.XLOOKUP(Table1[[#This Row],[TeamFavoriteID]],Table2[team_id_pfr],Table2[team_name],"Even"))</f>
        <v>Jacksonville Jaguars</v>
      </c>
      <c r="M7200">
        <v>-12.5</v>
      </c>
      <c r="N7200">
        <f>IF(Table1[[#This Row],[TeamFavorite]]=Table1[[#This Row],[TeamHome]],Table1[[#This Row],[ScoreAway]]-Table1[[#This Row],[ScoreHome]],Table1[[#This Row],[ScoreHome]]-Table1[[#This Row],[ScoreAway]])</f>
        <v>-31</v>
      </c>
      <c r="O7200">
        <f>IF(Table1[[#This Row],[SpreadActual]]&lt;Table1[[#This Row],[SpreadFavorite]],1,0)</f>
        <v>1</v>
      </c>
      <c r="P7200">
        <v>38</v>
      </c>
      <c r="Q7200" t="s">
        <v>111</v>
      </c>
      <c r="R7200" t="b">
        <v>0</v>
      </c>
      <c r="S7200">
        <v>62</v>
      </c>
      <c r="T7200">
        <v>6</v>
      </c>
      <c r="U7200">
        <v>73</v>
      </c>
    </row>
    <row r="7201" spans="1:22" x14ac:dyDescent="0.2">
      <c r="A7201" s="1">
        <v>36464</v>
      </c>
      <c r="B7201">
        <v>1999</v>
      </c>
      <c r="C7201">
        <f>_xlfn.MAXIFS(Table1[ScheduleWeekWritten],Table1[ScheduleSeason],Table1[[#This Row],[ScheduleSeason]])</f>
        <v>17</v>
      </c>
      <c r="D7201">
        <v>8</v>
      </c>
      <c r="E7201" cm="1">
        <f t="array" ref="E7201">_xlfn.XLOOKUP(Table1[[#This Row],[ScheduleWeekWritten]],Table3[Game],100+Table3[Increase],Table1[[#This Row],[ScheduleWeekWritten]])</f>
        <v>8</v>
      </c>
      <c r="F7201" t="b">
        <v>0</v>
      </c>
      <c r="G7201" t="s">
        <v>24</v>
      </c>
      <c r="H7201">
        <v>20</v>
      </c>
      <c r="I7201">
        <v>23</v>
      </c>
      <c r="J7201" t="s">
        <v>54</v>
      </c>
      <c r="K7201" t="s">
        <v>55</v>
      </c>
      <c r="L7201" t="str">
        <f>_xlfn.XLOOKUP(Table1[[#This Row],[TeamFavoriteID]],Table2[team_id],Table2[team_name],_xlfn.XLOOKUP(Table1[[#This Row],[TeamFavoriteID]],Table2[team_id_pfr],Table2[team_name],"Even"))</f>
        <v>Minnesota Vikings</v>
      </c>
      <c r="M7201">
        <v>-2.5</v>
      </c>
      <c r="N7201">
        <f>IF(Table1[[#This Row],[TeamFavorite]]=Table1[[#This Row],[TeamHome]],Table1[[#This Row],[ScoreAway]]-Table1[[#This Row],[ScoreHome]],Table1[[#This Row],[ScoreHome]]-Table1[[#This Row],[ScoreAway]])</f>
        <v>-3</v>
      </c>
      <c r="O7201">
        <f>IF(Table1[[#This Row],[SpreadActual]]&lt;Table1[[#This Row],[SpreadFavorite]],1,0)</f>
        <v>1</v>
      </c>
      <c r="P7201">
        <v>45</v>
      </c>
      <c r="Q7201" t="s">
        <v>71</v>
      </c>
      <c r="R7201" t="b">
        <v>0</v>
      </c>
      <c r="S7201">
        <v>51</v>
      </c>
      <c r="T7201">
        <v>10</v>
      </c>
      <c r="U7201">
        <v>28</v>
      </c>
    </row>
    <row r="7202" spans="1:22" x14ac:dyDescent="0.2">
      <c r="A7202" s="1">
        <v>36464</v>
      </c>
      <c r="B7202">
        <v>1999</v>
      </c>
      <c r="C7202">
        <f>_xlfn.MAXIFS(Table1[ScheduleWeekWritten],Table1[ScheduleSeason],Table1[[#This Row],[ScheduleSeason]])</f>
        <v>17</v>
      </c>
      <c r="D7202">
        <v>8</v>
      </c>
      <c r="E7202" cm="1">
        <f t="array" ref="E7202">_xlfn.XLOOKUP(Table1[[#This Row],[ScheduleWeekWritten]],Table3[Game],100+Table3[Increase],Table1[[#This Row],[ScheduleWeekWritten]])</f>
        <v>8</v>
      </c>
      <c r="F7202" t="b">
        <v>0</v>
      </c>
      <c r="G7202" t="s">
        <v>45</v>
      </c>
      <c r="H7202">
        <v>20</v>
      </c>
      <c r="I7202">
        <v>3</v>
      </c>
      <c r="J7202" t="s">
        <v>127</v>
      </c>
      <c r="K7202" t="s">
        <v>133</v>
      </c>
      <c r="L7202" t="str">
        <f>_xlfn.XLOOKUP(Table1[[#This Row],[TeamFavoriteID]],Table2[team_id],Table2[team_name],_xlfn.XLOOKUP(Table1[[#This Row],[TeamFavoriteID]],Table2[team_id_pfr],Table2[team_name],"Even"))</f>
        <v>Tampa Bay Buccaneers</v>
      </c>
      <c r="M7202">
        <v>-2.5</v>
      </c>
      <c r="N7202">
        <f>IF(Table1[[#This Row],[TeamFavorite]]=Table1[[#This Row],[TeamHome]],Table1[[#This Row],[ScoreAway]]-Table1[[#This Row],[ScoreHome]],Table1[[#This Row],[ScoreHome]]-Table1[[#This Row],[ScoreAway]])</f>
        <v>17</v>
      </c>
      <c r="O7202">
        <f>IF(Table1[[#This Row],[SpreadActual]]&lt;Table1[[#This Row],[SpreadFavorite]],1,0)</f>
        <v>0</v>
      </c>
      <c r="P7202">
        <v>35</v>
      </c>
      <c r="Q7202" t="s">
        <v>125</v>
      </c>
      <c r="R7202" t="b">
        <v>0</v>
      </c>
      <c r="S7202">
        <v>72</v>
      </c>
      <c r="T7202">
        <v>0</v>
      </c>
      <c r="V7202" t="s">
        <v>103</v>
      </c>
    </row>
    <row r="7203" spans="1:22" x14ac:dyDescent="0.2">
      <c r="A7203" s="1">
        <v>36464</v>
      </c>
      <c r="B7203">
        <v>1999</v>
      </c>
      <c r="C7203">
        <f>_xlfn.MAXIFS(Table1[ScheduleWeekWritten],Table1[ScheduleSeason],Table1[[#This Row],[ScheduleSeason]])</f>
        <v>17</v>
      </c>
      <c r="D7203">
        <v>8</v>
      </c>
      <c r="E7203" cm="1">
        <f t="array" ref="E7203">_xlfn.XLOOKUP(Table1[[#This Row],[ScheduleWeekWritten]],Table3[Game],100+Table3[Increase],Table1[[#This Row],[ScheduleWeekWritten]])</f>
        <v>8</v>
      </c>
      <c r="F7203" t="b">
        <v>0</v>
      </c>
      <c r="G7203" t="s">
        <v>140</v>
      </c>
      <c r="H7203">
        <v>34</v>
      </c>
      <c r="I7203">
        <v>24</v>
      </c>
      <c r="J7203" t="s">
        <v>67</v>
      </c>
      <c r="K7203" t="s">
        <v>72</v>
      </c>
      <c r="L7203" t="str">
        <f>_xlfn.XLOOKUP(Table1[[#This Row],[TeamFavoriteID]],Table2[team_id],Table2[team_name],_xlfn.XLOOKUP(Table1[[#This Row],[TeamFavoriteID]],Table2[team_id_pfr],Table2[team_name],"Even"))</f>
        <v>Baltimore Colts</v>
      </c>
      <c r="M7203">
        <v>-3</v>
      </c>
      <c r="N7203">
        <f>IF(Table1[[#This Row],[TeamFavorite]]=Table1[[#This Row],[TeamHome]],Table1[[#This Row],[ScoreAway]]-Table1[[#This Row],[ScoreHome]],Table1[[#This Row],[ScoreHome]]-Table1[[#This Row],[ScoreAway]])</f>
        <v>10</v>
      </c>
      <c r="O7203">
        <f>IF(Table1[[#This Row],[SpreadActual]]&lt;Table1[[#This Row],[SpreadFavorite]],1,0)</f>
        <v>0</v>
      </c>
      <c r="P7203">
        <v>46</v>
      </c>
      <c r="Q7203" t="s">
        <v>141</v>
      </c>
      <c r="R7203" t="b">
        <v>0</v>
      </c>
      <c r="S7203">
        <v>72</v>
      </c>
      <c r="T7203">
        <v>0</v>
      </c>
      <c r="V7203" t="s">
        <v>103</v>
      </c>
    </row>
    <row r="7204" spans="1:22" x14ac:dyDescent="0.2">
      <c r="A7204" s="1">
        <v>36464</v>
      </c>
      <c r="B7204">
        <v>1999</v>
      </c>
      <c r="C7204">
        <f>_xlfn.MAXIFS(Table1[ScheduleWeekWritten],Table1[ScheduleSeason],Table1[[#This Row],[ScheduleSeason]])</f>
        <v>17</v>
      </c>
      <c r="D7204">
        <v>8</v>
      </c>
      <c r="E7204" cm="1">
        <f t="array" ref="E7204">_xlfn.XLOOKUP(Table1[[#This Row],[ScheduleWeekWritten]],Table3[Game],100+Table3[Increase],Table1[[#This Row],[ScheduleWeekWritten]])</f>
        <v>8</v>
      </c>
      <c r="F7204" t="b">
        <v>0</v>
      </c>
      <c r="G7204" t="s">
        <v>42</v>
      </c>
      <c r="H7204">
        <v>34</v>
      </c>
      <c r="I7204">
        <v>0</v>
      </c>
      <c r="J7204" t="s">
        <v>27</v>
      </c>
      <c r="K7204" t="s">
        <v>75</v>
      </c>
      <c r="L7204" t="str">
        <f>_xlfn.XLOOKUP(Table1[[#This Row],[TeamFavoriteID]],Table2[team_id],Table2[team_name],_xlfn.XLOOKUP(Table1[[#This Row],[TeamFavoriteID]],Table2[team_id_pfr],Table2[team_name],"Even"))</f>
        <v>Kansas City Chiefs</v>
      </c>
      <c r="M7204">
        <v>-6</v>
      </c>
      <c r="N7204">
        <f>IF(Table1[[#This Row],[TeamFavorite]]=Table1[[#This Row],[TeamHome]],Table1[[#This Row],[ScoreAway]]-Table1[[#This Row],[ScoreHome]],Table1[[#This Row],[ScoreHome]]-Table1[[#This Row],[ScoreAway]])</f>
        <v>-34</v>
      </c>
      <c r="O7204">
        <f>IF(Table1[[#This Row],[SpreadActual]]&lt;Table1[[#This Row],[SpreadFavorite]],1,0)</f>
        <v>1</v>
      </c>
      <c r="P7204">
        <v>35</v>
      </c>
      <c r="Q7204" t="s">
        <v>117</v>
      </c>
      <c r="R7204" t="b">
        <v>0</v>
      </c>
      <c r="S7204">
        <v>58</v>
      </c>
      <c r="T7204">
        <v>9</v>
      </c>
      <c r="U7204">
        <v>74</v>
      </c>
    </row>
    <row r="7205" spans="1:22" x14ac:dyDescent="0.2">
      <c r="A7205" s="1">
        <v>36464</v>
      </c>
      <c r="B7205">
        <v>1999</v>
      </c>
      <c r="C7205">
        <f>_xlfn.MAXIFS(Table1[ScheduleWeekWritten],Table1[ScheduleSeason],Table1[[#This Row],[ScheduleSeason]])</f>
        <v>17</v>
      </c>
      <c r="D7205">
        <v>8</v>
      </c>
      <c r="E7205" cm="1">
        <f t="array" ref="E7205">_xlfn.XLOOKUP(Table1[[#This Row],[ScheduleWeekWritten]],Table3[Game],100+Table3[Increase],Table1[[#This Row],[ScheduleWeekWritten]])</f>
        <v>8</v>
      </c>
      <c r="F7205" t="b">
        <v>0</v>
      </c>
      <c r="G7205" t="s">
        <v>95</v>
      </c>
      <c r="H7205">
        <v>16</v>
      </c>
      <c r="I7205">
        <v>21</v>
      </c>
      <c r="J7205" t="s">
        <v>62</v>
      </c>
      <c r="K7205" t="s">
        <v>98</v>
      </c>
      <c r="L7205" t="str">
        <f>_xlfn.XLOOKUP(Table1[[#This Row],[TeamFavoriteID]],Table2[team_id],Table2[team_name],_xlfn.XLOOKUP(Table1[[#This Row],[TeamFavoriteID]],Table2[team_id_pfr],Table2[team_name],"Even"))</f>
        <v>New Orleans Saints</v>
      </c>
      <c r="M7205">
        <v>-9.5</v>
      </c>
      <c r="N7205">
        <f>IF(Table1[[#This Row],[TeamFavorite]]=Table1[[#This Row],[TeamHome]],Table1[[#This Row],[ScoreAway]]-Table1[[#This Row],[ScoreHome]],Table1[[#This Row],[ScoreHome]]-Table1[[#This Row],[ScoreAway]])</f>
        <v>5</v>
      </c>
      <c r="O7205">
        <f>IF(Table1[[#This Row],[SpreadActual]]&lt;Table1[[#This Row],[SpreadFavorite]],1,0)</f>
        <v>0</v>
      </c>
      <c r="P7205">
        <v>33.5</v>
      </c>
      <c r="Q7205" t="s">
        <v>124</v>
      </c>
      <c r="R7205" t="b">
        <v>0</v>
      </c>
      <c r="S7205">
        <v>72</v>
      </c>
      <c r="T7205">
        <v>0</v>
      </c>
      <c r="V7205" t="s">
        <v>103</v>
      </c>
    </row>
    <row r="7206" spans="1:22" x14ac:dyDescent="0.2">
      <c r="A7206" s="1">
        <v>36464</v>
      </c>
      <c r="B7206">
        <v>1999</v>
      </c>
      <c r="C7206">
        <f>_xlfn.MAXIFS(Table1[ScheduleWeekWritten],Table1[ScheduleSeason],Table1[[#This Row],[ScheduleSeason]])</f>
        <v>17</v>
      </c>
      <c r="D7206">
        <v>8</v>
      </c>
      <c r="E7206" cm="1">
        <f t="array" ref="E7206">_xlfn.XLOOKUP(Table1[[#This Row],[ScheduleWeekWritten]],Table3[Game],100+Table3[Increase],Table1[[#This Row],[ScheduleWeekWritten]])</f>
        <v>8</v>
      </c>
      <c r="F7206" t="b">
        <v>0</v>
      </c>
      <c r="G7206" t="s">
        <v>20</v>
      </c>
      <c r="H7206">
        <v>9</v>
      </c>
      <c r="I7206">
        <v>16</v>
      </c>
      <c r="J7206" t="s">
        <v>19</v>
      </c>
      <c r="K7206" t="s">
        <v>21</v>
      </c>
      <c r="L7206" t="str">
        <f>_xlfn.XLOOKUP(Table1[[#This Row],[TeamFavoriteID]],Table2[team_id],Table2[team_name],_xlfn.XLOOKUP(Table1[[#This Row],[TeamFavoriteID]],Table2[team_id_pfr],Table2[team_name],"Even"))</f>
        <v>Las Vegas Raiders</v>
      </c>
      <c r="M7206">
        <v>-3</v>
      </c>
      <c r="N7206">
        <f>IF(Table1[[#This Row],[TeamFavorite]]=Table1[[#This Row],[TeamHome]],Table1[[#This Row],[ScoreAway]]-Table1[[#This Row],[ScoreHome]],Table1[[#This Row],[ScoreHome]]-Table1[[#This Row],[ScoreAway]])</f>
        <v>-7</v>
      </c>
      <c r="O7206">
        <f>IF(Table1[[#This Row],[SpreadActual]]&lt;Table1[[#This Row],[SpreadFavorite]],1,0)</f>
        <v>1</v>
      </c>
      <c r="P7206">
        <v>37</v>
      </c>
      <c r="Q7206" t="s">
        <v>76</v>
      </c>
      <c r="R7206" t="b">
        <v>0</v>
      </c>
      <c r="S7206">
        <v>64</v>
      </c>
      <c r="T7206">
        <v>8</v>
      </c>
      <c r="U7206">
        <v>62</v>
      </c>
    </row>
    <row r="7207" spans="1:22" x14ac:dyDescent="0.2">
      <c r="A7207" s="1">
        <v>36464</v>
      </c>
      <c r="B7207">
        <v>1999</v>
      </c>
      <c r="C7207">
        <f>_xlfn.MAXIFS(Table1[ScheduleWeekWritten],Table1[ScheduleSeason],Table1[[#This Row],[ScheduleSeason]])</f>
        <v>17</v>
      </c>
      <c r="D7207">
        <v>8</v>
      </c>
      <c r="E7207" cm="1">
        <f t="array" ref="E7207">_xlfn.XLOOKUP(Table1[[#This Row],[ScheduleWeekWritten]],Table3[Game],100+Table3[Increase],Table1[[#This Row],[ScheduleWeekWritten]])</f>
        <v>8</v>
      </c>
      <c r="F7207" t="b">
        <v>0</v>
      </c>
      <c r="G7207" t="s">
        <v>58</v>
      </c>
      <c r="H7207">
        <v>17</v>
      </c>
      <c r="I7207">
        <v>23</v>
      </c>
      <c r="J7207" t="s">
        <v>50</v>
      </c>
      <c r="K7207" t="s">
        <v>90</v>
      </c>
      <c r="L7207" t="str">
        <f>_xlfn.XLOOKUP(Table1[[#This Row],[TeamFavoriteID]],Table2[team_id],Table2[team_name],_xlfn.XLOOKUP(Table1[[#This Row],[TeamFavoriteID]],Table2[team_id_pfr],Table2[team_name],"Even"))</f>
        <v>New York Giants</v>
      </c>
      <c r="M7207">
        <v>-2.5</v>
      </c>
      <c r="N7207">
        <f>IF(Table1[[#This Row],[TeamFavorite]]=Table1[[#This Row],[TeamHome]],Table1[[#This Row],[ScoreAway]]-Table1[[#This Row],[ScoreHome]],Table1[[#This Row],[ScoreHome]]-Table1[[#This Row],[ScoreAway]])</f>
        <v>-6</v>
      </c>
      <c r="O7207">
        <f>IF(Table1[[#This Row],[SpreadActual]]&lt;Table1[[#This Row],[SpreadFavorite]],1,0)</f>
        <v>1</v>
      </c>
      <c r="P7207">
        <v>33.5</v>
      </c>
      <c r="Q7207" t="s">
        <v>112</v>
      </c>
      <c r="R7207" t="b">
        <v>0</v>
      </c>
      <c r="S7207">
        <v>59</v>
      </c>
      <c r="T7207">
        <v>6</v>
      </c>
      <c r="U7207">
        <v>90</v>
      </c>
    </row>
    <row r="7208" spans="1:22" x14ac:dyDescent="0.2">
      <c r="A7208" s="1">
        <v>36464</v>
      </c>
      <c r="B7208">
        <v>1999</v>
      </c>
      <c r="C7208">
        <f>_xlfn.MAXIFS(Table1[ScheduleWeekWritten],Table1[ScheduleSeason],Table1[[#This Row],[ScheduleSeason]])</f>
        <v>17</v>
      </c>
      <c r="D7208">
        <v>8</v>
      </c>
      <c r="E7208" cm="1">
        <f t="array" ref="E7208">_xlfn.XLOOKUP(Table1[[#This Row],[ScheduleWeekWritten]],Table3[Game],100+Table3[Increase],Table1[[#This Row],[ScheduleWeekWritten]])</f>
        <v>8</v>
      </c>
      <c r="F7208" t="b">
        <v>0</v>
      </c>
      <c r="G7208" t="s">
        <v>171</v>
      </c>
      <c r="H7208">
        <v>24</v>
      </c>
      <c r="I7208">
        <v>21</v>
      </c>
      <c r="J7208" t="s">
        <v>153</v>
      </c>
      <c r="K7208" t="s">
        <v>40</v>
      </c>
      <c r="L7208" t="str">
        <f>_xlfn.XLOOKUP(Table1[[#This Row],[TeamFavoriteID]],Table2[team_id],Table2[team_name],_xlfn.XLOOKUP(Table1[[#This Row],[TeamFavoriteID]],Table2[team_id_pfr],Table2[team_name],"Even"))</f>
        <v>Los Angeles Rams</v>
      </c>
      <c r="M7208">
        <v>-3</v>
      </c>
      <c r="N7208">
        <f>IF(Table1[[#This Row],[TeamFavorite]]=Table1[[#This Row],[TeamHome]],Table1[[#This Row],[ScoreAway]]-Table1[[#This Row],[ScoreHome]],Table1[[#This Row],[ScoreHome]]-Table1[[#This Row],[ScoreAway]])</f>
        <v>3</v>
      </c>
      <c r="O7208">
        <f>IF(Table1[[#This Row],[SpreadActual]]&lt;Table1[[#This Row],[SpreadFavorite]],1,0)</f>
        <v>0</v>
      </c>
      <c r="P7208">
        <v>44.5</v>
      </c>
      <c r="Q7208" t="s">
        <v>172</v>
      </c>
      <c r="R7208" t="b">
        <v>0</v>
      </c>
      <c r="S7208">
        <v>65</v>
      </c>
      <c r="T7208">
        <v>6</v>
      </c>
      <c r="U7208">
        <v>65</v>
      </c>
    </row>
    <row r="7209" spans="1:22" x14ac:dyDescent="0.2">
      <c r="A7209" s="1">
        <v>36464</v>
      </c>
      <c r="B7209">
        <v>1999</v>
      </c>
      <c r="C7209">
        <f>_xlfn.MAXIFS(Table1[ScheduleWeekWritten],Table1[ScheduleSeason],Table1[[#This Row],[ScheduleSeason]])</f>
        <v>17</v>
      </c>
      <c r="D7209">
        <v>8</v>
      </c>
      <c r="E7209" cm="1">
        <f t="array" ref="E7209">_xlfn.XLOOKUP(Table1[[#This Row],[ScheduleWeekWritten]],Table3[Game],100+Table3[Increase],Table1[[#This Row],[ScheduleWeekWritten]])</f>
        <v>8</v>
      </c>
      <c r="F7209" t="b">
        <v>0</v>
      </c>
      <c r="G7209" t="s">
        <v>61</v>
      </c>
      <c r="H7209">
        <v>48</v>
      </c>
      <c r="I7209">
        <v>22</v>
      </c>
      <c r="J7209" t="s">
        <v>46</v>
      </c>
      <c r="K7209" t="s">
        <v>85</v>
      </c>
      <c r="L7209" t="str">
        <f>_xlfn.XLOOKUP(Table1[[#This Row],[TeamFavoriteID]],Table2[team_id],Table2[team_name],_xlfn.XLOOKUP(Table1[[#This Row],[TeamFavoriteID]],Table2[team_id_pfr],Table2[team_name],"Even"))</f>
        <v>Washington Commanders</v>
      </c>
      <c r="M7209">
        <v>-8.5</v>
      </c>
      <c r="N7209">
        <f>IF(Table1[[#This Row],[TeamFavorite]]=Table1[[#This Row],[TeamHome]],Table1[[#This Row],[ScoreAway]]-Table1[[#This Row],[ScoreHome]],Table1[[#This Row],[ScoreHome]]-Table1[[#This Row],[ScoreAway]])</f>
        <v>26</v>
      </c>
      <c r="O7209">
        <f>IF(Table1[[#This Row],[SpreadActual]]&lt;Table1[[#This Row],[SpreadFavorite]],1,0)</f>
        <v>0</v>
      </c>
      <c r="P7209">
        <v>44</v>
      </c>
      <c r="Q7209" t="s">
        <v>165</v>
      </c>
      <c r="R7209" t="b">
        <v>0</v>
      </c>
      <c r="S7209">
        <v>61</v>
      </c>
      <c r="T7209">
        <v>6</v>
      </c>
      <c r="U7209">
        <v>85</v>
      </c>
    </row>
    <row r="7210" spans="1:22" x14ac:dyDescent="0.2">
      <c r="A7210" s="1">
        <v>36465</v>
      </c>
      <c r="B7210">
        <v>1999</v>
      </c>
      <c r="C7210">
        <f>_xlfn.MAXIFS(Table1[ScheduleWeekWritten],Table1[ScheduleSeason],Table1[[#This Row],[ScheduleSeason]])</f>
        <v>17</v>
      </c>
      <c r="D7210">
        <v>8</v>
      </c>
      <c r="E7210" cm="1">
        <f t="array" ref="E7210">_xlfn.XLOOKUP(Table1[[#This Row],[ScheduleWeekWritten]],Table3[Game],100+Table3[Increase],Table1[[#This Row],[ScheduleWeekWritten]])</f>
        <v>8</v>
      </c>
      <c r="F7210" t="b">
        <v>0</v>
      </c>
      <c r="G7210" t="s">
        <v>33</v>
      </c>
      <c r="H7210">
        <v>7</v>
      </c>
      <c r="I7210">
        <v>27</v>
      </c>
      <c r="J7210" t="s">
        <v>128</v>
      </c>
      <c r="K7210" t="s">
        <v>35</v>
      </c>
      <c r="L7210" t="str">
        <f>_xlfn.XLOOKUP(Table1[[#This Row],[TeamFavoriteID]],Table2[team_id],Table2[team_name],_xlfn.XLOOKUP(Table1[[#This Row],[TeamFavoriteID]],Table2[team_id_pfr],Table2[team_name],"Even"))</f>
        <v>Green Bay Packers</v>
      </c>
      <c r="M7210">
        <v>-5.5</v>
      </c>
      <c r="N7210">
        <f>IF(Table1[[#This Row],[TeamFavorite]]=Table1[[#This Row],[TeamHome]],Table1[[#This Row],[ScoreAway]]-Table1[[#This Row],[ScoreHome]],Table1[[#This Row],[ScoreHome]]-Table1[[#This Row],[ScoreAway]])</f>
        <v>20</v>
      </c>
      <c r="O7210">
        <f>IF(Table1[[#This Row],[SpreadActual]]&lt;Table1[[#This Row],[SpreadFavorite]],1,0)</f>
        <v>0</v>
      </c>
      <c r="P7210">
        <v>42.5</v>
      </c>
      <c r="Q7210" t="s">
        <v>82</v>
      </c>
      <c r="R7210" t="b">
        <v>0</v>
      </c>
      <c r="S7210">
        <v>52</v>
      </c>
      <c r="T7210">
        <v>16</v>
      </c>
      <c r="U7210">
        <v>62</v>
      </c>
    </row>
    <row r="7211" spans="1:22" x14ac:dyDescent="0.2">
      <c r="A7211" s="1">
        <v>36471</v>
      </c>
      <c r="B7211">
        <v>1999</v>
      </c>
      <c r="C7211">
        <f>_xlfn.MAXIFS(Table1[ScheduleWeekWritten],Table1[ScheduleSeason],Table1[[#This Row],[ScheduleSeason]])</f>
        <v>17</v>
      </c>
      <c r="D7211">
        <v>9</v>
      </c>
      <c r="E7211" cm="1">
        <f t="array" ref="E7211">_xlfn.XLOOKUP(Table1[[#This Row],[ScheduleWeekWritten]],Table3[Game],100+Table3[Increase],Table1[[#This Row],[ScheduleWeekWritten]])</f>
        <v>9</v>
      </c>
      <c r="F7211" t="b">
        <v>0</v>
      </c>
      <c r="G7211" t="s">
        <v>38</v>
      </c>
      <c r="H7211">
        <v>7</v>
      </c>
      <c r="I7211">
        <v>30</v>
      </c>
      <c r="J7211" t="s">
        <v>154</v>
      </c>
      <c r="K7211" t="s">
        <v>161</v>
      </c>
      <c r="L7211" t="str">
        <f>_xlfn.XLOOKUP(Table1[[#This Row],[TeamFavoriteID]],Table2[team_id],Table2[team_name],_xlfn.XLOOKUP(Table1[[#This Row],[TeamFavoriteID]],Table2[team_id_pfr],Table2[team_name],"Even"))</f>
        <v>Jacksonville Jaguars</v>
      </c>
      <c r="M7211">
        <v>-6</v>
      </c>
      <c r="N7211">
        <f>IF(Table1[[#This Row],[TeamFavorite]]=Table1[[#This Row],[TeamHome]],Table1[[#This Row],[ScoreAway]]-Table1[[#This Row],[ScoreHome]],Table1[[#This Row],[ScoreHome]]-Table1[[#This Row],[ScoreAway]])</f>
        <v>-23</v>
      </c>
      <c r="O7211">
        <f>IF(Table1[[#This Row],[SpreadActual]]&lt;Table1[[#This Row],[SpreadFavorite]],1,0)</f>
        <v>1</v>
      </c>
      <c r="P7211">
        <v>41</v>
      </c>
      <c r="Q7211" t="s">
        <v>148</v>
      </c>
      <c r="R7211" t="b">
        <v>0</v>
      </c>
      <c r="S7211">
        <v>72</v>
      </c>
      <c r="T7211">
        <v>0</v>
      </c>
      <c r="V7211" t="s">
        <v>103</v>
      </c>
    </row>
    <row r="7212" spans="1:22" x14ac:dyDescent="0.2">
      <c r="A7212" s="1">
        <v>36471</v>
      </c>
      <c r="B7212">
        <v>1999</v>
      </c>
      <c r="C7212">
        <f>_xlfn.MAXIFS(Table1[ScheduleWeekWritten],Table1[ScheduleSeason],Table1[[#This Row],[ScheduleSeason]])</f>
        <v>17</v>
      </c>
      <c r="D7212">
        <v>9</v>
      </c>
      <c r="E7212" cm="1">
        <f t="array" ref="E7212">_xlfn.XLOOKUP(Table1[[#This Row],[ScheduleWeekWritten]],Table3[Game],100+Table3[Increase],Table1[[#This Row],[ScheduleWeekWritten]])</f>
        <v>9</v>
      </c>
      <c r="F7212" t="b">
        <v>0</v>
      </c>
      <c r="G7212" t="s">
        <v>152</v>
      </c>
      <c r="H7212">
        <v>33</v>
      </c>
      <c r="I7212">
        <v>7</v>
      </c>
      <c r="J7212" t="s">
        <v>58</v>
      </c>
      <c r="K7212" t="s">
        <v>162</v>
      </c>
      <c r="L7212" t="str">
        <f>_xlfn.XLOOKUP(Table1[[#This Row],[TeamFavoriteID]],Table2[team_id],Table2[team_name],_xlfn.XLOOKUP(Table1[[#This Row],[TeamFavoriteID]],Table2[team_id_pfr],Table2[team_name],"Even"))</f>
        <v>Carolina Panthers</v>
      </c>
      <c r="M7212">
        <v>-5</v>
      </c>
      <c r="N7212">
        <f>IF(Table1[[#This Row],[TeamFavorite]]=Table1[[#This Row],[TeamHome]],Table1[[#This Row],[ScoreAway]]-Table1[[#This Row],[ScoreHome]],Table1[[#This Row],[ScoreHome]]-Table1[[#This Row],[ScoreAway]])</f>
        <v>-26</v>
      </c>
      <c r="O7212">
        <f>IF(Table1[[#This Row],[SpreadActual]]&lt;Table1[[#This Row],[SpreadFavorite]],1,0)</f>
        <v>1</v>
      </c>
      <c r="P7212">
        <v>36</v>
      </c>
      <c r="Q7212" t="s">
        <v>160</v>
      </c>
      <c r="R7212" t="b">
        <v>0</v>
      </c>
      <c r="S7212">
        <v>59</v>
      </c>
      <c r="T7212">
        <v>5</v>
      </c>
      <c r="U7212">
        <v>68</v>
      </c>
    </row>
    <row r="7213" spans="1:22" x14ac:dyDescent="0.2">
      <c r="A7213" s="1">
        <v>36471</v>
      </c>
      <c r="B7213">
        <v>1999</v>
      </c>
      <c r="C7213">
        <f>_xlfn.MAXIFS(Table1[ScheduleWeekWritten],Table1[ScheduleSeason],Table1[[#This Row],[ScheduleSeason]])</f>
        <v>17</v>
      </c>
      <c r="D7213">
        <v>9</v>
      </c>
      <c r="E7213" cm="1">
        <f t="array" ref="E7213">_xlfn.XLOOKUP(Table1[[#This Row],[ScheduleWeekWritten]],Table3[Game],100+Table3[Increase],Table1[[#This Row],[ScheduleWeekWritten]])</f>
        <v>9</v>
      </c>
      <c r="F7213" t="b">
        <v>0</v>
      </c>
      <c r="G7213" t="s">
        <v>62</v>
      </c>
      <c r="H7213">
        <v>9</v>
      </c>
      <c r="I7213">
        <v>41</v>
      </c>
      <c r="J7213" t="s">
        <v>158</v>
      </c>
      <c r="K7213" t="s">
        <v>159</v>
      </c>
      <c r="L7213" t="str">
        <f>_xlfn.XLOOKUP(Table1[[#This Row],[TeamFavoriteID]],Table2[team_id],Table2[team_name],_xlfn.XLOOKUP(Table1[[#This Row],[TeamFavoriteID]],Table2[team_id_pfr],Table2[team_name],"Even"))</f>
        <v>Baltimore Ravens</v>
      </c>
      <c r="M7213">
        <v>-3.5</v>
      </c>
      <c r="N7213">
        <f>IF(Table1[[#This Row],[TeamFavorite]]=Table1[[#This Row],[TeamHome]],Table1[[#This Row],[ScoreAway]]-Table1[[#This Row],[ScoreHome]],Table1[[#This Row],[ScoreHome]]-Table1[[#This Row],[ScoreAway]])</f>
        <v>-32</v>
      </c>
      <c r="O7213">
        <f>IF(Table1[[#This Row],[SpreadActual]]&lt;Table1[[#This Row],[SpreadFavorite]],1,0)</f>
        <v>1</v>
      </c>
      <c r="P7213">
        <v>32.5</v>
      </c>
      <c r="Q7213" t="s">
        <v>170</v>
      </c>
      <c r="R7213" t="b">
        <v>0</v>
      </c>
      <c r="S7213">
        <v>43</v>
      </c>
      <c r="T7213">
        <v>11</v>
      </c>
      <c r="U7213">
        <v>56</v>
      </c>
    </row>
    <row r="7214" spans="1:22" x14ac:dyDescent="0.2">
      <c r="A7214" s="1">
        <v>36471</v>
      </c>
      <c r="B7214">
        <v>1999</v>
      </c>
      <c r="C7214">
        <f>_xlfn.MAXIFS(Table1[ScheduleWeekWritten],Table1[ScheduleSeason],Table1[[#This Row],[ScheduleSeason]])</f>
        <v>17</v>
      </c>
      <c r="D7214">
        <v>9</v>
      </c>
      <c r="E7214" cm="1">
        <f t="array" ref="E7214">_xlfn.XLOOKUP(Table1[[#This Row],[ScheduleWeekWritten]],Table3[Game],100+Table3[Increase],Table1[[#This Row],[ScheduleWeekWritten]])</f>
        <v>9</v>
      </c>
      <c r="F7214" t="b">
        <v>0</v>
      </c>
      <c r="G7214" t="s">
        <v>45</v>
      </c>
      <c r="H7214">
        <v>31</v>
      </c>
      <c r="I7214">
        <v>27</v>
      </c>
      <c r="J7214" t="s">
        <v>153</v>
      </c>
      <c r="K7214" t="s">
        <v>40</v>
      </c>
      <c r="L7214" t="str">
        <f>_xlfn.XLOOKUP(Table1[[#This Row],[TeamFavoriteID]],Table2[team_id],Table2[team_name],_xlfn.XLOOKUP(Table1[[#This Row],[TeamFavoriteID]],Table2[team_id_pfr],Table2[team_name],"Even"))</f>
        <v>Los Angeles Rams</v>
      </c>
      <c r="M7214">
        <v>-4</v>
      </c>
      <c r="N7214">
        <f>IF(Table1[[#This Row],[TeamFavorite]]=Table1[[#This Row],[TeamHome]],Table1[[#This Row],[ScoreAway]]-Table1[[#This Row],[ScoreHome]],Table1[[#This Row],[ScoreHome]]-Table1[[#This Row],[ScoreAway]])</f>
        <v>4</v>
      </c>
      <c r="O7214">
        <f>IF(Table1[[#This Row],[SpreadActual]]&lt;Table1[[#This Row],[SpreadFavorite]],1,0)</f>
        <v>0</v>
      </c>
      <c r="P7214">
        <v>45</v>
      </c>
      <c r="Q7214" t="s">
        <v>125</v>
      </c>
      <c r="R7214" t="b">
        <v>0</v>
      </c>
      <c r="S7214">
        <v>72</v>
      </c>
      <c r="T7214">
        <v>0</v>
      </c>
      <c r="V7214" t="s">
        <v>103</v>
      </c>
    </row>
    <row r="7215" spans="1:22" x14ac:dyDescent="0.2">
      <c r="A7215" s="1">
        <v>36471</v>
      </c>
      <c r="B7215">
        <v>1999</v>
      </c>
      <c r="C7215">
        <f>_xlfn.MAXIFS(Table1[ScheduleWeekWritten],Table1[ScheduleSeason],Table1[[#This Row],[ScheduleSeason]])</f>
        <v>17</v>
      </c>
      <c r="D7215">
        <v>9</v>
      </c>
      <c r="E7215" cm="1">
        <f t="array" ref="E7215">_xlfn.XLOOKUP(Table1[[#This Row],[ScheduleWeekWritten]],Table3[Game],100+Table3[Increase],Table1[[#This Row],[ScheduleWeekWritten]])</f>
        <v>9</v>
      </c>
      <c r="F7215" t="b">
        <v>0</v>
      </c>
      <c r="G7215" t="s">
        <v>33</v>
      </c>
      <c r="H7215">
        <v>13</v>
      </c>
      <c r="I7215">
        <v>14</v>
      </c>
      <c r="J7215" t="s">
        <v>46</v>
      </c>
      <c r="K7215" t="s">
        <v>35</v>
      </c>
      <c r="L7215" t="str">
        <f>_xlfn.XLOOKUP(Table1[[#This Row],[TeamFavoriteID]],Table2[team_id],Table2[team_name],_xlfn.XLOOKUP(Table1[[#This Row],[TeamFavoriteID]],Table2[team_id_pfr],Table2[team_name],"Even"))</f>
        <v>Green Bay Packers</v>
      </c>
      <c r="M7215">
        <v>-9</v>
      </c>
      <c r="N7215">
        <f>IF(Table1[[#This Row],[TeamFavorite]]=Table1[[#This Row],[TeamHome]],Table1[[#This Row],[ScoreAway]]-Table1[[#This Row],[ScoreHome]],Table1[[#This Row],[ScoreHome]]-Table1[[#This Row],[ScoreAway]])</f>
        <v>1</v>
      </c>
      <c r="O7215">
        <f>IF(Table1[[#This Row],[SpreadActual]]&lt;Table1[[#This Row],[SpreadFavorite]],1,0)</f>
        <v>0</v>
      </c>
      <c r="P7215">
        <v>40.5</v>
      </c>
      <c r="Q7215" t="s">
        <v>82</v>
      </c>
      <c r="R7215" t="b">
        <v>0</v>
      </c>
      <c r="S7215">
        <v>37</v>
      </c>
      <c r="T7215">
        <v>6</v>
      </c>
      <c r="U7215">
        <v>48</v>
      </c>
    </row>
    <row r="7216" spans="1:22" x14ac:dyDescent="0.2">
      <c r="A7216" s="1">
        <v>36471</v>
      </c>
      <c r="B7216">
        <v>1999</v>
      </c>
      <c r="C7216">
        <f>_xlfn.MAXIFS(Table1[ScheduleWeekWritten],Table1[ScheduleSeason],Table1[[#This Row],[ScheduleSeason]])</f>
        <v>17</v>
      </c>
      <c r="D7216">
        <v>9</v>
      </c>
      <c r="E7216" cm="1">
        <f t="array" ref="E7216">_xlfn.XLOOKUP(Table1[[#This Row],[ScheduleWeekWritten]],Table3[Game],100+Table3[Increase],Table1[[#This Row],[ScheduleWeekWritten]])</f>
        <v>9</v>
      </c>
      <c r="F7216" t="b">
        <v>0</v>
      </c>
      <c r="G7216" t="s">
        <v>140</v>
      </c>
      <c r="H7216">
        <v>25</v>
      </c>
      <c r="I7216">
        <v>17</v>
      </c>
      <c r="J7216" t="s">
        <v>42</v>
      </c>
      <c r="K7216" t="s">
        <v>72</v>
      </c>
      <c r="L7216" t="str">
        <f>_xlfn.XLOOKUP(Table1[[#This Row],[TeamFavoriteID]],Table2[team_id],Table2[team_name],_xlfn.XLOOKUP(Table1[[#This Row],[TeamFavoriteID]],Table2[team_id_pfr],Table2[team_name],"Even"))</f>
        <v>Baltimore Colts</v>
      </c>
      <c r="M7216">
        <v>-4</v>
      </c>
      <c r="N7216">
        <f>IF(Table1[[#This Row],[TeamFavorite]]=Table1[[#This Row],[TeamHome]],Table1[[#This Row],[ScoreAway]]-Table1[[#This Row],[ScoreHome]],Table1[[#This Row],[ScoreHome]]-Table1[[#This Row],[ScoreAway]])</f>
        <v>8</v>
      </c>
      <c r="O7216">
        <f>IF(Table1[[#This Row],[SpreadActual]]&lt;Table1[[#This Row],[SpreadFavorite]],1,0)</f>
        <v>0</v>
      </c>
      <c r="P7216">
        <v>45</v>
      </c>
      <c r="Q7216" t="s">
        <v>141</v>
      </c>
      <c r="R7216" t="b">
        <v>0</v>
      </c>
      <c r="S7216">
        <v>72</v>
      </c>
      <c r="T7216">
        <v>0</v>
      </c>
      <c r="V7216" t="s">
        <v>103</v>
      </c>
    </row>
    <row r="7217" spans="1:22" x14ac:dyDescent="0.2">
      <c r="A7217" s="1">
        <v>36471</v>
      </c>
      <c r="B7217">
        <v>1999</v>
      </c>
      <c r="C7217">
        <f>_xlfn.MAXIFS(Table1[ScheduleWeekWritten],Table1[ScheduleSeason],Table1[[#This Row],[ScheduleSeason]])</f>
        <v>17</v>
      </c>
      <c r="D7217">
        <v>9</v>
      </c>
      <c r="E7217" cm="1">
        <f t="array" ref="E7217">_xlfn.XLOOKUP(Table1[[#This Row],[ScheduleWeekWritten]],Table3[Game],100+Table3[Increase],Table1[[#This Row],[ScheduleWeekWritten]])</f>
        <v>9</v>
      </c>
      <c r="F7217" t="b">
        <v>0</v>
      </c>
      <c r="G7217" t="s">
        <v>19</v>
      </c>
      <c r="H7217">
        <v>17</v>
      </c>
      <c r="I7217">
        <v>0</v>
      </c>
      <c r="J7217" t="s">
        <v>171</v>
      </c>
      <c r="K7217" t="s">
        <v>91</v>
      </c>
      <c r="L7217" t="str">
        <f>_xlfn.XLOOKUP(Table1[[#This Row],[TeamFavoriteID]],Table2[team_id],Table2[team_name],_xlfn.XLOOKUP(Table1[[#This Row],[TeamFavoriteID]],Table2[team_id_pfr],Table2[team_name],"Even"))</f>
        <v>Miami Dolphins</v>
      </c>
      <c r="M7217">
        <v>-3</v>
      </c>
      <c r="N7217">
        <f>IF(Table1[[#This Row],[TeamFavorite]]=Table1[[#This Row],[TeamHome]],Table1[[#This Row],[ScoreAway]]-Table1[[#This Row],[ScoreHome]],Table1[[#This Row],[ScoreHome]]-Table1[[#This Row],[ScoreAway]])</f>
        <v>-17</v>
      </c>
      <c r="O7217">
        <f>IF(Table1[[#This Row],[SpreadActual]]&lt;Table1[[#This Row],[SpreadFavorite]],1,0)</f>
        <v>1</v>
      </c>
      <c r="P7217">
        <v>37</v>
      </c>
      <c r="Q7217" t="s">
        <v>143</v>
      </c>
      <c r="R7217" t="b">
        <v>0</v>
      </c>
      <c r="S7217">
        <v>76</v>
      </c>
      <c r="T7217">
        <v>14</v>
      </c>
      <c r="U7217">
        <v>78</v>
      </c>
    </row>
    <row r="7218" spans="1:22" x14ac:dyDescent="0.2">
      <c r="A7218" s="1">
        <v>36471</v>
      </c>
      <c r="B7218">
        <v>1999</v>
      </c>
      <c r="C7218">
        <f>_xlfn.MAXIFS(Table1[ScheduleWeekWritten],Table1[ScheduleSeason],Table1[[#This Row],[ScheduleSeason]])</f>
        <v>17</v>
      </c>
      <c r="D7218">
        <v>9</v>
      </c>
      <c r="E7218" cm="1">
        <f t="array" ref="E7218">_xlfn.XLOOKUP(Table1[[#This Row],[ScheduleWeekWritten]],Table3[Game],100+Table3[Increase],Table1[[#This Row],[ScheduleWeekWritten]])</f>
        <v>9</v>
      </c>
      <c r="F7218" t="b">
        <v>0</v>
      </c>
      <c r="G7218" t="s">
        <v>95</v>
      </c>
      <c r="H7218">
        <v>16</v>
      </c>
      <c r="I7218">
        <v>31</v>
      </c>
      <c r="J7218" t="s">
        <v>127</v>
      </c>
      <c r="K7218" t="s">
        <v>133</v>
      </c>
      <c r="L7218" t="str">
        <f>_xlfn.XLOOKUP(Table1[[#This Row],[TeamFavoriteID]],Table2[team_id],Table2[team_name],_xlfn.XLOOKUP(Table1[[#This Row],[TeamFavoriteID]],Table2[team_id_pfr],Table2[team_name],"Even"))</f>
        <v>Tampa Bay Buccaneers</v>
      </c>
      <c r="M7218">
        <v>-3.5</v>
      </c>
      <c r="N7218">
        <f>IF(Table1[[#This Row],[TeamFavorite]]=Table1[[#This Row],[TeamHome]],Table1[[#This Row],[ScoreAway]]-Table1[[#This Row],[ScoreHome]],Table1[[#This Row],[ScoreHome]]-Table1[[#This Row],[ScoreAway]])</f>
        <v>-15</v>
      </c>
      <c r="O7218">
        <f>IF(Table1[[#This Row],[SpreadActual]]&lt;Table1[[#This Row],[SpreadFavorite]],1,0)</f>
        <v>1</v>
      </c>
      <c r="P7218">
        <v>33.5</v>
      </c>
      <c r="Q7218" t="s">
        <v>124</v>
      </c>
      <c r="R7218" t="b">
        <v>0</v>
      </c>
      <c r="S7218">
        <v>72</v>
      </c>
      <c r="T7218">
        <v>0</v>
      </c>
      <c r="V7218" t="s">
        <v>103</v>
      </c>
    </row>
    <row r="7219" spans="1:22" x14ac:dyDescent="0.2">
      <c r="A7219" s="1">
        <v>36471</v>
      </c>
      <c r="B7219">
        <v>1999</v>
      </c>
      <c r="C7219">
        <f>_xlfn.MAXIFS(Table1[ScheduleWeekWritten],Table1[ScheduleSeason],Table1[[#This Row],[ScheduleSeason]])</f>
        <v>17</v>
      </c>
      <c r="D7219">
        <v>9</v>
      </c>
      <c r="E7219" cm="1">
        <f t="array" ref="E7219">_xlfn.XLOOKUP(Table1[[#This Row],[ScheduleWeekWritten]],Table3[Game],100+Table3[Increase],Table1[[#This Row],[ScheduleWeekWritten]])</f>
        <v>9</v>
      </c>
      <c r="F7219" t="b">
        <v>0</v>
      </c>
      <c r="G7219" t="s">
        <v>31</v>
      </c>
      <c r="H7219">
        <v>12</v>
      </c>
      <c r="I7219">
        <v>7</v>
      </c>
      <c r="J7219" t="s">
        <v>149</v>
      </c>
      <c r="K7219" t="s">
        <v>32</v>
      </c>
      <c r="L7219" t="str">
        <f>_xlfn.XLOOKUP(Table1[[#This Row],[TeamFavoriteID]],Table2[team_id],Table2[team_name],_xlfn.XLOOKUP(Table1[[#This Row],[TeamFavoriteID]],Table2[team_id_pfr],Table2[team_name],"Even"))</f>
        <v>New York Jets</v>
      </c>
      <c r="M7219">
        <v>-7</v>
      </c>
      <c r="N7219">
        <f>IF(Table1[[#This Row],[TeamFavorite]]=Table1[[#This Row],[TeamHome]],Table1[[#This Row],[ScoreAway]]-Table1[[#This Row],[ScoreHome]],Table1[[#This Row],[ScoreHome]]-Table1[[#This Row],[ScoreAway]])</f>
        <v>-5</v>
      </c>
      <c r="O7219">
        <f>IF(Table1[[#This Row],[SpreadActual]]&lt;Table1[[#This Row],[SpreadFavorite]],1,0)</f>
        <v>0</v>
      </c>
      <c r="P7219">
        <v>35</v>
      </c>
      <c r="Q7219" t="s">
        <v>126</v>
      </c>
      <c r="R7219" t="b">
        <v>0</v>
      </c>
      <c r="S7219">
        <v>50</v>
      </c>
      <c r="T7219">
        <v>18</v>
      </c>
      <c r="U7219">
        <v>41</v>
      </c>
    </row>
    <row r="7220" spans="1:22" x14ac:dyDescent="0.2">
      <c r="A7220" s="1">
        <v>36471</v>
      </c>
      <c r="B7220">
        <v>1999</v>
      </c>
      <c r="C7220">
        <f>_xlfn.MAXIFS(Table1[ScheduleWeekWritten],Table1[ScheduleSeason],Table1[[#This Row],[ScheduleSeason]])</f>
        <v>17</v>
      </c>
      <c r="D7220">
        <v>9</v>
      </c>
      <c r="E7220" cm="1">
        <f t="array" ref="E7220">_xlfn.XLOOKUP(Table1[[#This Row],[ScheduleWeekWritten]],Table3[Game],100+Table3[Increase],Table1[[#This Row],[ScheduleWeekWritten]])</f>
        <v>9</v>
      </c>
      <c r="F7220" t="b">
        <v>0</v>
      </c>
      <c r="G7220" t="s">
        <v>27</v>
      </c>
      <c r="H7220">
        <v>17</v>
      </c>
      <c r="I7220">
        <v>33</v>
      </c>
      <c r="J7220" t="s">
        <v>24</v>
      </c>
      <c r="K7220" t="s">
        <v>89</v>
      </c>
      <c r="L7220" t="str">
        <f>_xlfn.XLOOKUP(Table1[[#This Row],[TeamFavoriteID]],Table2[team_id],Table2[team_name],_xlfn.XLOOKUP(Table1[[#This Row],[TeamFavoriteID]],Table2[team_id_pfr],Table2[team_name],"Even"))</f>
        <v>Even</v>
      </c>
      <c r="M7220">
        <v>0</v>
      </c>
      <c r="N7220">
        <f>IF(Table1[[#This Row],[TeamFavorite]]=Table1[[#This Row],[TeamHome]],Table1[[#This Row],[ScoreAway]]-Table1[[#This Row],[ScoreHome]],Table1[[#This Row],[ScoreHome]]-Table1[[#This Row],[ScoreAway]])</f>
        <v>-16</v>
      </c>
      <c r="O7220">
        <f>IF(Table1[[#This Row],[SpreadActual]]&lt;Table1[[#This Row],[SpreadFavorite]],1,0)</f>
        <v>1</v>
      </c>
      <c r="P7220">
        <v>35.5</v>
      </c>
      <c r="Q7220" t="s">
        <v>94</v>
      </c>
      <c r="R7220" t="b">
        <v>0</v>
      </c>
      <c r="S7220">
        <v>63</v>
      </c>
      <c r="T7220">
        <v>6</v>
      </c>
      <c r="U7220">
        <v>73</v>
      </c>
    </row>
    <row r="7221" spans="1:22" x14ac:dyDescent="0.2">
      <c r="A7221" s="1">
        <v>36471</v>
      </c>
      <c r="B7221">
        <v>1999</v>
      </c>
      <c r="C7221">
        <f>_xlfn.MAXIFS(Table1[ScheduleWeekWritten],Table1[ScheduleSeason],Table1[[#This Row],[ScheduleSeason]])</f>
        <v>17</v>
      </c>
      <c r="D7221">
        <v>9</v>
      </c>
      <c r="E7221" cm="1">
        <f t="array" ref="E7221">_xlfn.XLOOKUP(Table1[[#This Row],[ScheduleWeekWritten]],Table3[Game],100+Table3[Increase],Table1[[#This Row],[ScheduleWeekWritten]])</f>
        <v>9</v>
      </c>
      <c r="F7221" t="b">
        <v>0</v>
      </c>
      <c r="G7221" t="s">
        <v>53</v>
      </c>
      <c r="H7221">
        <v>6</v>
      </c>
      <c r="I7221">
        <v>27</v>
      </c>
      <c r="J7221" t="s">
        <v>49</v>
      </c>
      <c r="K7221" t="s">
        <v>87</v>
      </c>
      <c r="L7221" t="str">
        <f>_xlfn.XLOOKUP(Table1[[#This Row],[TeamFavoriteID]],Table2[team_id],Table2[team_name],_xlfn.XLOOKUP(Table1[[#This Row],[TeamFavoriteID]],Table2[team_id_pfr],Table2[team_name],"Even"))</f>
        <v>San Francisco 49ers</v>
      </c>
      <c r="M7221">
        <v>-2.5</v>
      </c>
      <c r="N7221">
        <f>IF(Table1[[#This Row],[TeamFavorite]]=Table1[[#This Row],[TeamHome]],Table1[[#This Row],[ScoreAway]]-Table1[[#This Row],[ScoreHome]],Table1[[#This Row],[ScoreHome]]-Table1[[#This Row],[ScoreAway]])</f>
        <v>21</v>
      </c>
      <c r="O7221">
        <f>IF(Table1[[#This Row],[SpreadActual]]&lt;Table1[[#This Row],[SpreadFavorite]],1,0)</f>
        <v>0</v>
      </c>
      <c r="P7221">
        <v>41.5</v>
      </c>
      <c r="Q7221" t="s">
        <v>118</v>
      </c>
      <c r="R7221" t="b">
        <v>0</v>
      </c>
      <c r="S7221">
        <v>62</v>
      </c>
      <c r="T7221">
        <v>19</v>
      </c>
      <c r="U7221">
        <v>69</v>
      </c>
    </row>
    <row r="7222" spans="1:22" x14ac:dyDescent="0.2">
      <c r="A7222" s="1">
        <v>36471</v>
      </c>
      <c r="B7222">
        <v>1999</v>
      </c>
      <c r="C7222">
        <f>_xlfn.MAXIFS(Table1[ScheduleWeekWritten],Table1[ScheduleSeason],Table1[[#This Row],[ScheduleSeason]])</f>
        <v>17</v>
      </c>
      <c r="D7222">
        <v>9</v>
      </c>
      <c r="E7222" cm="1">
        <f t="array" ref="E7222">_xlfn.XLOOKUP(Table1[[#This Row],[ScheduleWeekWritten]],Table3[Game],100+Table3[Increase],Table1[[#This Row],[ScheduleWeekWritten]])</f>
        <v>9</v>
      </c>
      <c r="F7222" t="b">
        <v>0</v>
      </c>
      <c r="G7222" t="s">
        <v>128</v>
      </c>
      <c r="H7222">
        <v>37</v>
      </c>
      <c r="I7222">
        <v>20</v>
      </c>
      <c r="J7222" t="s">
        <v>101</v>
      </c>
      <c r="K7222" t="s">
        <v>132</v>
      </c>
      <c r="L7222" t="str">
        <f>_xlfn.XLOOKUP(Table1[[#This Row],[TeamFavoriteID]],Table2[team_id],Table2[team_name],_xlfn.XLOOKUP(Table1[[#This Row],[TeamFavoriteID]],Table2[team_id_pfr],Table2[team_name],"Even"))</f>
        <v>Seattle Seahawks</v>
      </c>
      <c r="M7222">
        <v>-14</v>
      </c>
      <c r="N7222">
        <f>IF(Table1[[#This Row],[TeamFavorite]]=Table1[[#This Row],[TeamHome]],Table1[[#This Row],[ScoreAway]]-Table1[[#This Row],[ScoreHome]],Table1[[#This Row],[ScoreHome]]-Table1[[#This Row],[ScoreAway]])</f>
        <v>-17</v>
      </c>
      <c r="O7222">
        <f>IF(Table1[[#This Row],[SpreadActual]]&lt;Table1[[#This Row],[SpreadFavorite]],1,0)</f>
        <v>1</v>
      </c>
      <c r="P7222">
        <v>40</v>
      </c>
      <c r="Q7222" t="s">
        <v>129</v>
      </c>
      <c r="R7222" t="b">
        <v>0</v>
      </c>
      <c r="S7222">
        <v>72</v>
      </c>
      <c r="T7222">
        <v>0</v>
      </c>
      <c r="V7222" t="s">
        <v>103</v>
      </c>
    </row>
    <row r="7223" spans="1:22" x14ac:dyDescent="0.2">
      <c r="A7223" s="1">
        <v>36471</v>
      </c>
      <c r="B7223">
        <v>1999</v>
      </c>
      <c r="C7223">
        <f>_xlfn.MAXIFS(Table1[ScheduleWeekWritten],Table1[ScheduleSeason],Table1[[#This Row],[ScheduleSeason]])</f>
        <v>17</v>
      </c>
      <c r="D7223">
        <v>9</v>
      </c>
      <c r="E7223" cm="1">
        <f t="array" ref="E7223">_xlfn.XLOOKUP(Table1[[#This Row],[ScheduleWeekWritten]],Table3[Game],100+Table3[Increase],Table1[[#This Row],[ScheduleWeekWritten]])</f>
        <v>9</v>
      </c>
      <c r="F7223" t="b">
        <v>0</v>
      </c>
      <c r="G7223" t="s">
        <v>61</v>
      </c>
      <c r="H7223">
        <v>17</v>
      </c>
      <c r="I7223">
        <v>34</v>
      </c>
      <c r="J7223" t="s">
        <v>28</v>
      </c>
      <c r="K7223" t="s">
        <v>85</v>
      </c>
      <c r="L7223" t="str">
        <f>_xlfn.XLOOKUP(Table1[[#This Row],[TeamFavoriteID]],Table2[team_id],Table2[team_name],_xlfn.XLOOKUP(Table1[[#This Row],[TeamFavoriteID]],Table2[team_id_pfr],Table2[team_name],"Even"))</f>
        <v>Washington Commanders</v>
      </c>
      <c r="M7223">
        <v>-4</v>
      </c>
      <c r="N7223">
        <f>IF(Table1[[#This Row],[TeamFavorite]]=Table1[[#This Row],[TeamHome]],Table1[[#This Row],[ScoreAway]]-Table1[[#This Row],[ScoreHome]],Table1[[#This Row],[ScoreHome]]-Table1[[#This Row],[ScoreAway]])</f>
        <v>-17</v>
      </c>
      <c r="O7223">
        <f>IF(Table1[[#This Row],[SpreadActual]]&lt;Table1[[#This Row],[SpreadFavorite]],1,0)</f>
        <v>1</v>
      </c>
      <c r="P7223">
        <v>47</v>
      </c>
      <c r="Q7223" t="s">
        <v>165</v>
      </c>
      <c r="R7223" t="b">
        <v>0</v>
      </c>
      <c r="S7223">
        <v>55</v>
      </c>
      <c r="T7223">
        <v>14</v>
      </c>
      <c r="U7223">
        <v>43</v>
      </c>
    </row>
    <row r="7224" spans="1:22" x14ac:dyDescent="0.2">
      <c r="A7224" s="1">
        <v>36472</v>
      </c>
      <c r="B7224">
        <v>1999</v>
      </c>
      <c r="C7224">
        <f>_xlfn.MAXIFS(Table1[ScheduleWeekWritten],Table1[ScheduleSeason],Table1[[#This Row],[ScheduleSeason]])</f>
        <v>17</v>
      </c>
      <c r="D7224">
        <v>9</v>
      </c>
      <c r="E7224" cm="1">
        <f t="array" ref="E7224">_xlfn.XLOOKUP(Table1[[#This Row],[ScheduleWeekWritten]],Table3[Game],100+Table3[Increase],Table1[[#This Row],[ScheduleWeekWritten]])</f>
        <v>9</v>
      </c>
      <c r="F7224" t="b">
        <v>0</v>
      </c>
      <c r="G7224" t="s">
        <v>54</v>
      </c>
      <c r="H7224">
        <v>27</v>
      </c>
      <c r="I7224">
        <v>17</v>
      </c>
      <c r="J7224" t="s">
        <v>67</v>
      </c>
      <c r="K7224" t="s">
        <v>55</v>
      </c>
      <c r="L7224" t="str">
        <f>_xlfn.XLOOKUP(Table1[[#This Row],[TeamFavoriteID]],Table2[team_id],Table2[team_name],_xlfn.XLOOKUP(Table1[[#This Row],[TeamFavoriteID]],Table2[team_id_pfr],Table2[team_name],"Even"))</f>
        <v>Minnesota Vikings</v>
      </c>
      <c r="M7224">
        <v>-6.5</v>
      </c>
      <c r="N7224">
        <f>IF(Table1[[#This Row],[TeamFavorite]]=Table1[[#This Row],[TeamHome]],Table1[[#This Row],[ScoreAway]]-Table1[[#This Row],[ScoreHome]],Table1[[#This Row],[ScoreHome]]-Table1[[#This Row],[ScoreAway]])</f>
        <v>-10</v>
      </c>
      <c r="O7224">
        <f>IF(Table1[[#This Row],[SpreadActual]]&lt;Table1[[#This Row],[SpreadFavorite]],1,0)</f>
        <v>1</v>
      </c>
      <c r="P7224">
        <v>47.5</v>
      </c>
      <c r="Q7224" t="s">
        <v>137</v>
      </c>
      <c r="R7224" t="b">
        <v>0</v>
      </c>
      <c r="S7224">
        <v>72</v>
      </c>
      <c r="T7224">
        <v>0</v>
      </c>
      <c r="V7224" t="s">
        <v>103</v>
      </c>
    </row>
    <row r="7225" spans="1:22" x14ac:dyDescent="0.2">
      <c r="A7225" s="1">
        <v>36478</v>
      </c>
      <c r="B7225">
        <v>1999</v>
      </c>
      <c r="C7225">
        <f>_xlfn.MAXIFS(Table1[ScheduleWeekWritten],Table1[ScheduleSeason],Table1[[#This Row],[ScheduleSeason]])</f>
        <v>17</v>
      </c>
      <c r="D7225">
        <v>10</v>
      </c>
      <c r="E7225" cm="1">
        <f t="array" ref="E7225">_xlfn.XLOOKUP(Table1[[#This Row],[ScheduleWeekWritten]],Table3[Game],100+Table3[Increase],Table1[[#This Row],[ScheduleWeekWritten]])</f>
        <v>10</v>
      </c>
      <c r="F7225" t="b">
        <v>0</v>
      </c>
      <c r="G7225" t="s">
        <v>149</v>
      </c>
      <c r="H7225">
        <v>23</v>
      </c>
      <c r="I7225">
        <v>19</v>
      </c>
      <c r="J7225" t="s">
        <v>45</v>
      </c>
      <c r="K7225" t="s">
        <v>79</v>
      </c>
      <c r="L7225" t="str">
        <f>_xlfn.XLOOKUP(Table1[[#This Row],[TeamFavoriteID]],Table2[team_id],Table2[team_name],_xlfn.XLOOKUP(Table1[[#This Row],[TeamFavoriteID]],Table2[team_id_pfr],Table2[team_name],"Even"))</f>
        <v>Detroit Lions</v>
      </c>
      <c r="M7225">
        <v>-5.5</v>
      </c>
      <c r="N7225">
        <f>IF(Table1[[#This Row],[TeamFavorite]]=Table1[[#This Row],[TeamHome]],Table1[[#This Row],[ScoreAway]]-Table1[[#This Row],[ScoreHome]],Table1[[#This Row],[ScoreHome]]-Table1[[#This Row],[ScoreAway]])</f>
        <v>4</v>
      </c>
      <c r="O7225">
        <f>IF(Table1[[#This Row],[SpreadActual]]&lt;Table1[[#This Row],[SpreadFavorite]],1,0)</f>
        <v>0</v>
      </c>
      <c r="P7225">
        <v>35.5</v>
      </c>
      <c r="Q7225" t="s">
        <v>150</v>
      </c>
      <c r="R7225" t="b">
        <v>0</v>
      </c>
      <c r="S7225">
        <v>75</v>
      </c>
      <c r="T7225">
        <v>3</v>
      </c>
      <c r="U7225">
        <v>26</v>
      </c>
    </row>
    <row r="7226" spans="1:22" x14ac:dyDescent="0.2">
      <c r="A7226" s="1">
        <v>36478</v>
      </c>
      <c r="B7226">
        <v>1999</v>
      </c>
      <c r="C7226">
        <f>_xlfn.MAXIFS(Table1[ScheduleWeekWritten],Table1[ScheduleSeason],Table1[[#This Row],[ScheduleSeason]])</f>
        <v>17</v>
      </c>
      <c r="D7226">
        <v>10</v>
      </c>
      <c r="E7226" cm="1">
        <f t="array" ref="E7226">_xlfn.XLOOKUP(Table1[[#This Row],[ScheduleWeekWritten]],Table3[Game],100+Table3[Increase],Table1[[#This Row],[ScheduleWeekWritten]])</f>
        <v>10</v>
      </c>
      <c r="F7226" t="b">
        <v>0</v>
      </c>
      <c r="G7226" t="s">
        <v>28</v>
      </c>
      <c r="H7226">
        <v>23</v>
      </c>
      <c r="I7226">
        <v>3</v>
      </c>
      <c r="J7226" t="s">
        <v>19</v>
      </c>
      <c r="K7226" t="s">
        <v>43</v>
      </c>
      <c r="L7226" t="str">
        <f>_xlfn.XLOOKUP(Table1[[#This Row],[TeamFavoriteID]],Table2[team_id],Table2[team_name],_xlfn.XLOOKUP(Table1[[#This Row],[TeamFavoriteID]],Table2[team_id_pfr],Table2[team_name],"Even"))</f>
        <v>Buffalo Bills</v>
      </c>
      <c r="M7226">
        <v>-3</v>
      </c>
      <c r="N7226">
        <f>IF(Table1[[#This Row],[TeamFavorite]]=Table1[[#This Row],[TeamHome]],Table1[[#This Row],[ScoreAway]]-Table1[[#This Row],[ScoreHome]],Table1[[#This Row],[ScoreHome]]-Table1[[#This Row],[ScoreAway]])</f>
        <v>-20</v>
      </c>
      <c r="O7226">
        <f>IF(Table1[[#This Row],[SpreadActual]]&lt;Table1[[#This Row],[SpreadFavorite]],1,0)</f>
        <v>1</v>
      </c>
      <c r="P7226">
        <v>37</v>
      </c>
      <c r="Q7226" t="s">
        <v>123</v>
      </c>
      <c r="R7226" t="b">
        <v>0</v>
      </c>
      <c r="S7226">
        <v>50</v>
      </c>
      <c r="T7226">
        <v>19</v>
      </c>
      <c r="U7226">
        <v>68</v>
      </c>
    </row>
    <row r="7227" spans="1:22" x14ac:dyDescent="0.2">
      <c r="A7227" s="1">
        <v>36478</v>
      </c>
      <c r="B7227">
        <v>1999</v>
      </c>
      <c r="C7227">
        <f>_xlfn.MAXIFS(Table1[ScheduleWeekWritten],Table1[ScheduleSeason],Table1[[#This Row],[ScheduleSeason]])</f>
        <v>17</v>
      </c>
      <c r="D7227">
        <v>10</v>
      </c>
      <c r="E7227" cm="1">
        <f t="array" ref="E7227">_xlfn.XLOOKUP(Table1[[#This Row],[ScheduleWeekWritten]],Table3[Game],100+Table3[Increase],Table1[[#This Row],[ScheduleWeekWritten]])</f>
        <v>10</v>
      </c>
      <c r="F7227" t="b">
        <v>0</v>
      </c>
      <c r="G7227" t="s">
        <v>46</v>
      </c>
      <c r="H7227">
        <v>24</v>
      </c>
      <c r="I7227">
        <v>27</v>
      </c>
      <c r="J7227" t="s">
        <v>54</v>
      </c>
      <c r="K7227" t="s">
        <v>55</v>
      </c>
      <c r="L7227" t="str">
        <f>_xlfn.XLOOKUP(Table1[[#This Row],[TeamFavoriteID]],Table2[team_id],Table2[team_name],_xlfn.XLOOKUP(Table1[[#This Row],[TeamFavoriteID]],Table2[team_id_pfr],Table2[team_name],"Even"))</f>
        <v>Minnesota Vikings</v>
      </c>
      <c r="M7227">
        <v>-6.5</v>
      </c>
      <c r="N7227">
        <f>IF(Table1[[#This Row],[TeamFavorite]]=Table1[[#This Row],[TeamHome]],Table1[[#This Row],[ScoreAway]]-Table1[[#This Row],[ScoreHome]],Table1[[#This Row],[ScoreHome]]-Table1[[#This Row],[ScoreAway]])</f>
        <v>-3</v>
      </c>
      <c r="O7227">
        <f>IF(Table1[[#This Row],[SpreadActual]]&lt;Table1[[#This Row],[SpreadFavorite]],1,0)</f>
        <v>0</v>
      </c>
      <c r="P7227">
        <v>43</v>
      </c>
      <c r="Q7227" t="s">
        <v>114</v>
      </c>
      <c r="R7227" t="b">
        <v>0</v>
      </c>
      <c r="S7227">
        <v>54</v>
      </c>
      <c r="T7227">
        <v>15</v>
      </c>
      <c r="U7227">
        <v>49</v>
      </c>
    </row>
    <row r="7228" spans="1:22" x14ac:dyDescent="0.2">
      <c r="A7228" s="1">
        <v>36478</v>
      </c>
      <c r="B7228">
        <v>1999</v>
      </c>
      <c r="C7228">
        <f>_xlfn.MAXIFS(Table1[ScheduleWeekWritten],Table1[ScheduleSeason],Table1[[#This Row],[ScheduleSeason]])</f>
        <v>17</v>
      </c>
      <c r="D7228">
        <v>10</v>
      </c>
      <c r="E7228" cm="1">
        <f t="array" ref="E7228">_xlfn.XLOOKUP(Table1[[#This Row],[ScheduleWeekWritten]],Table3[Game],100+Table3[Increase],Table1[[#This Row],[ScheduleWeekWritten]])</f>
        <v>10</v>
      </c>
      <c r="F7228" t="b">
        <v>0</v>
      </c>
      <c r="G7228" t="s">
        <v>101</v>
      </c>
      <c r="H7228">
        <v>14</v>
      </c>
      <c r="I7228">
        <v>24</v>
      </c>
      <c r="J7228" t="s">
        <v>171</v>
      </c>
      <c r="K7228" t="s">
        <v>25</v>
      </c>
      <c r="L7228" t="str">
        <f>_xlfn.XLOOKUP(Table1[[#This Row],[TeamFavoriteID]],Table2[team_id],Table2[team_name],_xlfn.XLOOKUP(Table1[[#This Row],[TeamFavoriteID]],Table2[team_id_pfr],Table2[team_name],"Even"))</f>
        <v>Houston Oilers</v>
      </c>
      <c r="M7228">
        <v>-10</v>
      </c>
      <c r="N7228">
        <f>IF(Table1[[#This Row],[TeamFavorite]]=Table1[[#This Row],[TeamHome]],Table1[[#This Row],[ScoreAway]]-Table1[[#This Row],[ScoreHome]],Table1[[#This Row],[ScoreHome]]-Table1[[#This Row],[ScoreAway]])</f>
        <v>-10</v>
      </c>
      <c r="O7228">
        <f>IF(Table1[[#This Row],[SpreadActual]]&lt;Table1[[#This Row],[SpreadFavorite]],1,0)</f>
        <v>0</v>
      </c>
      <c r="P7228">
        <v>41</v>
      </c>
      <c r="Q7228" t="s">
        <v>111</v>
      </c>
      <c r="R7228" t="b">
        <v>0</v>
      </c>
      <c r="S7228">
        <v>60</v>
      </c>
      <c r="T7228">
        <v>13</v>
      </c>
      <c r="U7228">
        <v>65</v>
      </c>
    </row>
    <row r="7229" spans="1:22" x14ac:dyDescent="0.2">
      <c r="A7229" s="1">
        <v>36478</v>
      </c>
      <c r="B7229">
        <v>1999</v>
      </c>
      <c r="C7229">
        <f>_xlfn.MAXIFS(Table1[ScheduleWeekWritten],Table1[ScheduleSeason],Table1[[#This Row],[ScheduleSeason]])</f>
        <v>17</v>
      </c>
      <c r="D7229">
        <v>10</v>
      </c>
      <c r="E7229" cm="1">
        <f t="array" ref="E7229">_xlfn.XLOOKUP(Table1[[#This Row],[ScheduleWeekWritten]],Table3[Game],100+Table3[Increase],Table1[[#This Row],[ScheduleWeekWritten]])</f>
        <v>10</v>
      </c>
      <c r="F7229" t="b">
        <v>0</v>
      </c>
      <c r="G7229" t="s">
        <v>67</v>
      </c>
      <c r="H7229">
        <v>27</v>
      </c>
      <c r="I7229">
        <v>13</v>
      </c>
      <c r="J7229" t="s">
        <v>33</v>
      </c>
      <c r="K7229" t="s">
        <v>35</v>
      </c>
      <c r="L7229" t="str">
        <f>_xlfn.XLOOKUP(Table1[[#This Row],[TeamFavoriteID]],Table2[team_id],Table2[team_name],_xlfn.XLOOKUP(Table1[[#This Row],[TeamFavoriteID]],Table2[team_id_pfr],Table2[team_name],"Even"))</f>
        <v>Green Bay Packers</v>
      </c>
      <c r="M7229">
        <v>-3</v>
      </c>
      <c r="N7229">
        <f>IF(Table1[[#This Row],[TeamFavorite]]=Table1[[#This Row],[TeamHome]],Table1[[#This Row],[ScoreAway]]-Table1[[#This Row],[ScoreHome]],Table1[[#This Row],[ScoreHome]]-Table1[[#This Row],[ScoreAway]])</f>
        <v>14</v>
      </c>
      <c r="O7229">
        <f>IF(Table1[[#This Row],[SpreadActual]]&lt;Table1[[#This Row],[SpreadFavorite]],1,0)</f>
        <v>0</v>
      </c>
      <c r="P7229">
        <v>38</v>
      </c>
      <c r="Q7229" t="s">
        <v>119</v>
      </c>
      <c r="R7229" t="b">
        <v>0</v>
      </c>
      <c r="S7229">
        <v>68</v>
      </c>
      <c r="T7229">
        <v>7</v>
      </c>
      <c r="U7229">
        <v>51</v>
      </c>
    </row>
    <row r="7230" spans="1:22" x14ac:dyDescent="0.2">
      <c r="A7230" s="1">
        <v>36478</v>
      </c>
      <c r="B7230">
        <v>1999</v>
      </c>
      <c r="C7230">
        <f>_xlfn.MAXIFS(Table1[ScheduleWeekWritten],Table1[ScheduleSeason],Table1[[#This Row],[ScheduleSeason]])</f>
        <v>17</v>
      </c>
      <c r="D7230">
        <v>10</v>
      </c>
      <c r="E7230" cm="1">
        <f t="array" ref="E7230">_xlfn.XLOOKUP(Table1[[#This Row],[ScheduleWeekWritten]],Table3[Game],100+Table3[Increase],Table1[[#This Row],[ScheduleWeekWritten]])</f>
        <v>10</v>
      </c>
      <c r="F7230" t="b">
        <v>0</v>
      </c>
      <c r="G7230" t="s">
        <v>154</v>
      </c>
      <c r="H7230">
        <v>6</v>
      </c>
      <c r="I7230">
        <v>3</v>
      </c>
      <c r="J7230" t="s">
        <v>158</v>
      </c>
      <c r="K7230" t="s">
        <v>161</v>
      </c>
      <c r="L7230" t="str">
        <f>_xlfn.XLOOKUP(Table1[[#This Row],[TeamFavoriteID]],Table2[team_id],Table2[team_name],_xlfn.XLOOKUP(Table1[[#This Row],[TeamFavoriteID]],Table2[team_id_pfr],Table2[team_name],"Even"))</f>
        <v>Jacksonville Jaguars</v>
      </c>
      <c r="M7230">
        <v>-13</v>
      </c>
      <c r="N7230">
        <f>IF(Table1[[#This Row],[TeamFavorite]]=Table1[[#This Row],[TeamHome]],Table1[[#This Row],[ScoreAway]]-Table1[[#This Row],[ScoreHome]],Table1[[#This Row],[ScoreHome]]-Table1[[#This Row],[ScoreAway]])</f>
        <v>-3</v>
      </c>
      <c r="O7230">
        <f>IF(Table1[[#This Row],[SpreadActual]]&lt;Table1[[#This Row],[SpreadFavorite]],1,0)</f>
        <v>0</v>
      </c>
      <c r="P7230">
        <v>37</v>
      </c>
      <c r="Q7230" t="s">
        <v>155</v>
      </c>
      <c r="R7230" t="b">
        <v>0</v>
      </c>
      <c r="S7230">
        <v>64</v>
      </c>
      <c r="T7230">
        <v>6</v>
      </c>
      <c r="U7230">
        <v>64</v>
      </c>
    </row>
    <row r="7231" spans="1:22" x14ac:dyDescent="0.2">
      <c r="A7231" s="1">
        <v>36478</v>
      </c>
      <c r="B7231">
        <v>1999</v>
      </c>
      <c r="C7231">
        <f>_xlfn.MAXIFS(Table1[ScheduleWeekWritten],Table1[ScheduleSeason],Table1[[#This Row],[ScheduleSeason]])</f>
        <v>17</v>
      </c>
      <c r="D7231">
        <v>10</v>
      </c>
      <c r="E7231" cm="1">
        <f t="array" ref="E7231">_xlfn.XLOOKUP(Table1[[#This Row],[ScheduleWeekWritten]],Table3[Game],100+Table3[Increase],Table1[[#This Row],[ScheduleWeekWritten]])</f>
        <v>10</v>
      </c>
      <c r="F7231" t="b">
        <v>0</v>
      </c>
      <c r="G7231" t="s">
        <v>95</v>
      </c>
      <c r="H7231">
        <v>24</v>
      </c>
      <c r="I7231">
        <v>6</v>
      </c>
      <c r="J7231" t="s">
        <v>53</v>
      </c>
      <c r="K7231" t="s">
        <v>87</v>
      </c>
      <c r="L7231" t="str">
        <f>_xlfn.XLOOKUP(Table1[[#This Row],[TeamFavoriteID]],Table2[team_id],Table2[team_name],_xlfn.XLOOKUP(Table1[[#This Row],[TeamFavoriteID]],Table2[team_id_pfr],Table2[team_name],"Even"))</f>
        <v>San Francisco 49ers</v>
      </c>
      <c r="M7231">
        <v>-1</v>
      </c>
      <c r="N7231">
        <f>IF(Table1[[#This Row],[TeamFavorite]]=Table1[[#This Row],[TeamHome]],Table1[[#This Row],[ScoreAway]]-Table1[[#This Row],[ScoreHome]],Table1[[#This Row],[ScoreHome]]-Table1[[#This Row],[ScoreAway]])</f>
        <v>18</v>
      </c>
      <c r="O7231">
        <f>IF(Table1[[#This Row],[SpreadActual]]&lt;Table1[[#This Row],[SpreadFavorite]],1,0)</f>
        <v>0</v>
      </c>
      <c r="P7231">
        <v>38.5</v>
      </c>
      <c r="Q7231" t="s">
        <v>124</v>
      </c>
      <c r="R7231" t="b">
        <v>0</v>
      </c>
      <c r="S7231">
        <v>72</v>
      </c>
      <c r="T7231">
        <v>0</v>
      </c>
      <c r="V7231" t="s">
        <v>103</v>
      </c>
    </row>
    <row r="7232" spans="1:22" x14ac:dyDescent="0.2">
      <c r="A7232" s="1">
        <v>36478</v>
      </c>
      <c r="B7232">
        <v>1999</v>
      </c>
      <c r="C7232">
        <f>_xlfn.MAXIFS(Table1[ScheduleWeekWritten],Table1[ScheduleSeason],Table1[[#This Row],[ScheduleSeason]])</f>
        <v>17</v>
      </c>
      <c r="D7232">
        <v>10</v>
      </c>
      <c r="E7232" cm="1">
        <f t="array" ref="E7232">_xlfn.XLOOKUP(Table1[[#This Row],[ScheduleWeekWritten]],Table3[Game],100+Table3[Increase],Table1[[#This Row],[ScheduleWeekWritten]])</f>
        <v>10</v>
      </c>
      <c r="F7232" t="b">
        <v>0</v>
      </c>
      <c r="G7232" t="s">
        <v>50</v>
      </c>
      <c r="H7232">
        <v>19</v>
      </c>
      <c r="I7232">
        <v>27</v>
      </c>
      <c r="J7232" t="s">
        <v>140</v>
      </c>
      <c r="K7232" t="s">
        <v>72</v>
      </c>
      <c r="L7232" t="str">
        <f>_xlfn.XLOOKUP(Table1[[#This Row],[TeamFavoriteID]],Table2[team_id],Table2[team_name],_xlfn.XLOOKUP(Table1[[#This Row],[TeamFavoriteID]],Table2[team_id_pfr],Table2[team_name],"Even"))</f>
        <v>Baltimore Colts</v>
      </c>
      <c r="M7232">
        <v>-3</v>
      </c>
      <c r="N7232">
        <f>IF(Table1[[#This Row],[TeamFavorite]]=Table1[[#This Row],[TeamHome]],Table1[[#This Row],[ScoreAway]]-Table1[[#This Row],[ScoreHome]],Table1[[#This Row],[ScoreHome]]-Table1[[#This Row],[ScoreAway]])</f>
        <v>-8</v>
      </c>
      <c r="O7232">
        <f>IF(Table1[[#This Row],[SpreadActual]]&lt;Table1[[#This Row],[SpreadFavorite]],1,0)</f>
        <v>1</v>
      </c>
      <c r="P7232">
        <v>41.5</v>
      </c>
      <c r="Q7232" t="s">
        <v>126</v>
      </c>
      <c r="R7232" t="b">
        <v>0</v>
      </c>
      <c r="S7232">
        <v>53</v>
      </c>
      <c r="T7232">
        <v>12</v>
      </c>
      <c r="U7232">
        <v>71</v>
      </c>
    </row>
    <row r="7233" spans="1:22" x14ac:dyDescent="0.2">
      <c r="A7233" s="1">
        <v>36478</v>
      </c>
      <c r="B7233">
        <v>1999</v>
      </c>
      <c r="C7233">
        <f>_xlfn.MAXIFS(Table1[ScheduleWeekWritten],Table1[ScheduleSeason],Table1[[#This Row],[ScheduleSeason]])</f>
        <v>17</v>
      </c>
      <c r="D7233">
        <v>10</v>
      </c>
      <c r="E7233" cm="1">
        <f t="array" ref="E7233">_xlfn.XLOOKUP(Table1[[#This Row],[ScheduleWeekWritten]],Table3[Game],100+Table3[Increase],Table1[[#This Row],[ScheduleWeekWritten]])</f>
        <v>10</v>
      </c>
      <c r="F7233" t="b">
        <v>0</v>
      </c>
      <c r="G7233" t="s">
        <v>20</v>
      </c>
      <c r="H7233">
        <v>28</v>
      </c>
      <c r="I7233">
        <v>9</v>
      </c>
      <c r="J7233" t="s">
        <v>27</v>
      </c>
      <c r="K7233" t="s">
        <v>21</v>
      </c>
      <c r="L7233" t="str">
        <f>_xlfn.XLOOKUP(Table1[[#This Row],[TeamFavoriteID]],Table2[team_id],Table2[team_name],_xlfn.XLOOKUP(Table1[[#This Row],[TeamFavoriteID]],Table2[team_id_pfr],Table2[team_name],"Even"))</f>
        <v>Las Vegas Raiders</v>
      </c>
      <c r="M7233">
        <v>-7</v>
      </c>
      <c r="N7233">
        <f>IF(Table1[[#This Row],[TeamFavorite]]=Table1[[#This Row],[TeamHome]],Table1[[#This Row],[ScoreAway]]-Table1[[#This Row],[ScoreHome]],Table1[[#This Row],[ScoreHome]]-Table1[[#This Row],[ScoreAway]])</f>
        <v>19</v>
      </c>
      <c r="O7233">
        <f>IF(Table1[[#This Row],[SpreadActual]]&lt;Table1[[#This Row],[SpreadFavorite]],1,0)</f>
        <v>0</v>
      </c>
      <c r="P7233">
        <v>36</v>
      </c>
      <c r="Q7233" t="s">
        <v>76</v>
      </c>
      <c r="R7233" t="b">
        <v>0</v>
      </c>
      <c r="S7233">
        <v>58</v>
      </c>
      <c r="T7233">
        <v>6</v>
      </c>
      <c r="U7233">
        <v>77</v>
      </c>
    </row>
    <row r="7234" spans="1:22" x14ac:dyDescent="0.2">
      <c r="A7234" s="1">
        <v>36478</v>
      </c>
      <c r="B7234">
        <v>1999</v>
      </c>
      <c r="C7234">
        <f>_xlfn.MAXIFS(Table1[ScheduleWeekWritten],Table1[ScheduleSeason],Table1[[#This Row],[ScheduleSeason]])</f>
        <v>17</v>
      </c>
      <c r="D7234">
        <v>10</v>
      </c>
      <c r="E7234" cm="1">
        <f t="array" ref="E7234">_xlfn.XLOOKUP(Table1[[#This Row],[ScheduleWeekWritten]],Table3[Game],100+Table3[Increase],Table1[[#This Row],[ScheduleWeekWritten]])</f>
        <v>10</v>
      </c>
      <c r="F7234" t="b">
        <v>0</v>
      </c>
      <c r="G7234" t="s">
        <v>58</v>
      </c>
      <c r="H7234">
        <v>35</v>
      </c>
      <c r="I7234">
        <v>28</v>
      </c>
      <c r="J7234" t="s">
        <v>61</v>
      </c>
      <c r="K7234" t="s">
        <v>85</v>
      </c>
      <c r="L7234" t="str">
        <f>_xlfn.XLOOKUP(Table1[[#This Row],[TeamFavoriteID]],Table2[team_id],Table2[team_name],_xlfn.XLOOKUP(Table1[[#This Row],[TeamFavoriteID]],Table2[team_id_pfr],Table2[team_name],"Even"))</f>
        <v>Washington Commanders</v>
      </c>
      <c r="M7234">
        <v>-6</v>
      </c>
      <c r="N7234">
        <f>IF(Table1[[#This Row],[TeamFavorite]]=Table1[[#This Row],[TeamHome]],Table1[[#This Row],[ScoreAway]]-Table1[[#This Row],[ScoreHome]],Table1[[#This Row],[ScoreHome]]-Table1[[#This Row],[ScoreAway]])</f>
        <v>7</v>
      </c>
      <c r="O7234">
        <f>IF(Table1[[#This Row],[SpreadActual]]&lt;Table1[[#This Row],[SpreadFavorite]],1,0)</f>
        <v>0</v>
      </c>
      <c r="P7234">
        <v>42</v>
      </c>
      <c r="Q7234" t="s">
        <v>112</v>
      </c>
      <c r="R7234" t="b">
        <v>0</v>
      </c>
      <c r="S7234">
        <v>52</v>
      </c>
      <c r="T7234">
        <v>9</v>
      </c>
      <c r="U7234">
        <v>82</v>
      </c>
    </row>
    <row r="7235" spans="1:22" x14ac:dyDescent="0.2">
      <c r="A7235" s="1">
        <v>36478</v>
      </c>
      <c r="B7235">
        <v>1999</v>
      </c>
      <c r="C7235">
        <f>_xlfn.MAXIFS(Table1[ScheduleWeekWritten],Table1[ScheduleSeason],Table1[[#This Row],[ScheduleSeason]])</f>
        <v>17</v>
      </c>
      <c r="D7235">
        <v>10</v>
      </c>
      <c r="E7235" cm="1">
        <f t="array" ref="E7235">_xlfn.XLOOKUP(Table1[[#This Row],[ScheduleWeekWritten]],Table3[Game],100+Table3[Increase],Table1[[#This Row],[ScheduleWeekWritten]])</f>
        <v>10</v>
      </c>
      <c r="F7235" t="b">
        <v>0</v>
      </c>
      <c r="G7235" t="s">
        <v>49</v>
      </c>
      <c r="H7235">
        <v>15</v>
      </c>
      <c r="I7235">
        <v>16</v>
      </c>
      <c r="J7235" t="s">
        <v>62</v>
      </c>
      <c r="K7235" t="s">
        <v>51</v>
      </c>
      <c r="L7235" t="str">
        <f>_xlfn.XLOOKUP(Table1[[#This Row],[TeamFavoriteID]],Table2[team_id],Table2[team_name],_xlfn.XLOOKUP(Table1[[#This Row],[TeamFavoriteID]],Table2[team_id_pfr],Table2[team_name],"Even"))</f>
        <v>Pittsburgh Steelers</v>
      </c>
      <c r="M7235">
        <v>-14.5</v>
      </c>
      <c r="N7235">
        <f>IF(Table1[[#This Row],[TeamFavorite]]=Table1[[#This Row],[TeamHome]],Table1[[#This Row],[ScoreAway]]-Table1[[#This Row],[ScoreHome]],Table1[[#This Row],[ScoreHome]]-Table1[[#This Row],[ScoreAway]])</f>
        <v>1</v>
      </c>
      <c r="O7235">
        <f>IF(Table1[[#This Row],[SpreadActual]]&lt;Table1[[#This Row],[SpreadFavorite]],1,0)</f>
        <v>0</v>
      </c>
      <c r="P7235">
        <v>34.5</v>
      </c>
      <c r="Q7235" t="s">
        <v>113</v>
      </c>
      <c r="R7235" t="b">
        <v>0</v>
      </c>
      <c r="S7235">
        <v>53</v>
      </c>
      <c r="T7235">
        <v>15</v>
      </c>
      <c r="U7235">
        <v>71</v>
      </c>
    </row>
    <row r="7236" spans="1:22" x14ac:dyDescent="0.2">
      <c r="A7236" s="1">
        <v>36478</v>
      </c>
      <c r="B7236">
        <v>1999</v>
      </c>
      <c r="C7236">
        <f>_xlfn.MAXIFS(Table1[ScheduleWeekWritten],Table1[ScheduleSeason],Table1[[#This Row],[ScheduleSeason]])</f>
        <v>17</v>
      </c>
      <c r="D7236">
        <v>10</v>
      </c>
      <c r="E7236" cm="1">
        <f t="array" ref="E7236">_xlfn.XLOOKUP(Table1[[#This Row],[ScheduleWeekWritten]],Table3[Game],100+Table3[Increase],Table1[[#This Row],[ScheduleWeekWritten]])</f>
        <v>10</v>
      </c>
      <c r="F7236" t="b">
        <v>0</v>
      </c>
      <c r="G7236" t="s">
        <v>128</v>
      </c>
      <c r="H7236">
        <v>20</v>
      </c>
      <c r="I7236">
        <v>17</v>
      </c>
      <c r="J7236" t="s">
        <v>24</v>
      </c>
      <c r="K7236" t="s">
        <v>132</v>
      </c>
      <c r="L7236" t="str">
        <f>_xlfn.XLOOKUP(Table1[[#This Row],[TeamFavoriteID]],Table2[team_id],Table2[team_name],_xlfn.XLOOKUP(Table1[[#This Row],[TeamFavoriteID]],Table2[team_id_pfr],Table2[team_name],"Even"))</f>
        <v>Seattle Seahawks</v>
      </c>
      <c r="M7236">
        <v>-5.5</v>
      </c>
      <c r="N7236">
        <f>IF(Table1[[#This Row],[TeamFavorite]]=Table1[[#This Row],[TeamHome]],Table1[[#This Row],[ScoreAway]]-Table1[[#This Row],[ScoreHome]],Table1[[#This Row],[ScoreHome]]-Table1[[#This Row],[ScoreAway]])</f>
        <v>-3</v>
      </c>
      <c r="O7236">
        <f>IF(Table1[[#This Row],[SpreadActual]]&lt;Table1[[#This Row],[SpreadFavorite]],1,0)</f>
        <v>0</v>
      </c>
      <c r="P7236">
        <v>41</v>
      </c>
      <c r="Q7236" t="s">
        <v>129</v>
      </c>
      <c r="R7236" t="b">
        <v>0</v>
      </c>
      <c r="S7236">
        <v>72</v>
      </c>
      <c r="T7236">
        <v>0</v>
      </c>
      <c r="V7236" t="s">
        <v>103</v>
      </c>
    </row>
    <row r="7237" spans="1:22" x14ac:dyDescent="0.2">
      <c r="A7237" s="1">
        <v>36478</v>
      </c>
      <c r="B7237">
        <v>1999</v>
      </c>
      <c r="C7237">
        <f>_xlfn.MAXIFS(Table1[ScheduleWeekWritten],Table1[ScheduleSeason],Table1[[#This Row],[ScheduleSeason]])</f>
        <v>17</v>
      </c>
      <c r="D7237">
        <v>10</v>
      </c>
      <c r="E7237" cm="1">
        <f t="array" ref="E7237">_xlfn.XLOOKUP(Table1[[#This Row],[ScheduleWeekWritten]],Table3[Game],100+Table3[Increase],Table1[[#This Row],[ScheduleWeekWritten]])</f>
        <v>10</v>
      </c>
      <c r="F7237" t="b">
        <v>0</v>
      </c>
      <c r="G7237" t="s">
        <v>153</v>
      </c>
      <c r="H7237">
        <v>35</v>
      </c>
      <c r="I7237">
        <v>10</v>
      </c>
      <c r="J7237" t="s">
        <v>152</v>
      </c>
      <c r="K7237" t="s">
        <v>40</v>
      </c>
      <c r="L7237" t="str">
        <f>_xlfn.XLOOKUP(Table1[[#This Row],[TeamFavoriteID]],Table2[team_id],Table2[team_name],_xlfn.XLOOKUP(Table1[[#This Row],[TeamFavoriteID]],Table2[team_id_pfr],Table2[team_name],"Even"))</f>
        <v>Los Angeles Rams</v>
      </c>
      <c r="M7237">
        <v>-10</v>
      </c>
      <c r="N7237">
        <f>IF(Table1[[#This Row],[TeamFavorite]]=Table1[[#This Row],[TeamHome]],Table1[[#This Row],[ScoreAway]]-Table1[[#This Row],[ScoreHome]],Table1[[#This Row],[ScoreHome]]-Table1[[#This Row],[ScoreAway]])</f>
        <v>25</v>
      </c>
      <c r="O7237">
        <f>IF(Table1[[#This Row],[SpreadActual]]&lt;Table1[[#This Row],[SpreadFavorite]],1,0)</f>
        <v>0</v>
      </c>
      <c r="P7237">
        <v>48</v>
      </c>
      <c r="Q7237" t="s">
        <v>157</v>
      </c>
      <c r="R7237" t="b">
        <v>0</v>
      </c>
      <c r="S7237">
        <v>72</v>
      </c>
      <c r="T7237">
        <v>0</v>
      </c>
      <c r="V7237" t="s">
        <v>103</v>
      </c>
    </row>
    <row r="7238" spans="1:22" x14ac:dyDescent="0.2">
      <c r="A7238" s="1">
        <v>36478</v>
      </c>
      <c r="B7238">
        <v>1999</v>
      </c>
      <c r="C7238">
        <f>_xlfn.MAXIFS(Table1[ScheduleWeekWritten],Table1[ScheduleSeason],Table1[[#This Row],[ScheduleSeason]])</f>
        <v>17</v>
      </c>
      <c r="D7238">
        <v>10</v>
      </c>
      <c r="E7238" cm="1">
        <f t="array" ref="E7238">_xlfn.XLOOKUP(Table1[[#This Row],[ScheduleWeekWritten]],Table3[Game],100+Table3[Increase],Table1[[#This Row],[ScheduleWeekWritten]])</f>
        <v>10</v>
      </c>
      <c r="F7238" t="b">
        <v>0</v>
      </c>
      <c r="G7238" t="s">
        <v>127</v>
      </c>
      <c r="H7238">
        <v>17</v>
      </c>
      <c r="I7238">
        <v>10</v>
      </c>
      <c r="J7238" t="s">
        <v>42</v>
      </c>
      <c r="K7238" t="s">
        <v>133</v>
      </c>
      <c r="L7238" t="str">
        <f>_xlfn.XLOOKUP(Table1[[#This Row],[TeamFavoriteID]],Table2[team_id],Table2[team_name],_xlfn.XLOOKUP(Table1[[#This Row],[TeamFavoriteID]],Table2[team_id_pfr],Table2[team_name],"Even"))</f>
        <v>Tampa Bay Buccaneers</v>
      </c>
      <c r="M7238">
        <v>-3</v>
      </c>
      <c r="N7238">
        <f>IF(Table1[[#This Row],[TeamFavorite]]=Table1[[#This Row],[TeamHome]],Table1[[#This Row],[ScoreAway]]-Table1[[#This Row],[ScoreHome]],Table1[[#This Row],[ScoreHome]]-Table1[[#This Row],[ScoreAway]])</f>
        <v>-7</v>
      </c>
      <c r="O7238">
        <f>IF(Table1[[#This Row],[SpreadActual]]&lt;Table1[[#This Row],[SpreadFavorite]],1,0)</f>
        <v>1</v>
      </c>
      <c r="P7238">
        <v>34.5</v>
      </c>
      <c r="Q7238" t="s">
        <v>168</v>
      </c>
      <c r="R7238" t="b">
        <v>0</v>
      </c>
      <c r="S7238">
        <v>69</v>
      </c>
      <c r="T7238">
        <v>7</v>
      </c>
      <c r="U7238">
        <v>85</v>
      </c>
    </row>
    <row r="7239" spans="1:22" x14ac:dyDescent="0.2">
      <c r="A7239" s="1">
        <v>36479</v>
      </c>
      <c r="B7239">
        <v>1999</v>
      </c>
      <c r="C7239">
        <f>_xlfn.MAXIFS(Table1[ScheduleWeekWritten],Table1[ScheduleSeason],Table1[[#This Row],[ScheduleSeason]])</f>
        <v>17</v>
      </c>
      <c r="D7239">
        <v>10</v>
      </c>
      <c r="E7239" cm="1">
        <f t="array" ref="E7239">_xlfn.XLOOKUP(Table1[[#This Row],[ScheduleWeekWritten]],Table3[Game],100+Table3[Increase],Table1[[#This Row],[ScheduleWeekWritten]])</f>
        <v>10</v>
      </c>
      <c r="F7239" t="b">
        <v>0</v>
      </c>
      <c r="G7239" t="s">
        <v>115</v>
      </c>
      <c r="H7239">
        <v>17</v>
      </c>
      <c r="I7239">
        <v>24</v>
      </c>
      <c r="J7239" t="s">
        <v>31</v>
      </c>
      <c r="K7239" t="s">
        <v>70</v>
      </c>
      <c r="L7239" t="str">
        <f>_xlfn.XLOOKUP(Table1[[#This Row],[TeamFavoriteID]],Table2[team_id],Table2[team_name],_xlfn.XLOOKUP(Table1[[#This Row],[TeamFavoriteID]],Table2[team_id_pfr],Table2[team_name],"Even"))</f>
        <v>Boston Patriots</v>
      </c>
      <c r="M7239">
        <v>-6</v>
      </c>
      <c r="N7239">
        <f>IF(Table1[[#This Row],[TeamFavorite]]=Table1[[#This Row],[TeamHome]],Table1[[#This Row],[ScoreAway]]-Table1[[#This Row],[ScoreHome]],Table1[[#This Row],[ScoreHome]]-Table1[[#This Row],[ScoreAway]])</f>
        <v>-7</v>
      </c>
      <c r="O7239">
        <f>IF(Table1[[#This Row],[SpreadActual]]&lt;Table1[[#This Row],[SpreadFavorite]],1,0)</f>
        <v>1</v>
      </c>
      <c r="P7239">
        <v>37</v>
      </c>
      <c r="Q7239" t="s">
        <v>116</v>
      </c>
      <c r="R7239" t="b">
        <v>0</v>
      </c>
      <c r="S7239">
        <v>43</v>
      </c>
      <c r="T7239">
        <v>19</v>
      </c>
      <c r="U7239">
        <v>57</v>
      </c>
    </row>
    <row r="7240" spans="1:22" x14ac:dyDescent="0.2">
      <c r="A7240" s="1">
        <v>36485</v>
      </c>
      <c r="B7240">
        <v>1999</v>
      </c>
      <c r="C7240">
        <f>_xlfn.MAXIFS(Table1[ScheduleWeekWritten],Table1[ScheduleSeason],Table1[[#This Row],[ScheduleSeason]])</f>
        <v>17</v>
      </c>
      <c r="D7240">
        <v>11</v>
      </c>
      <c r="E7240" cm="1">
        <f t="array" ref="E7240">_xlfn.XLOOKUP(Table1[[#This Row],[ScheduleWeekWritten]],Table3[Game],100+Table3[Increase],Table1[[#This Row],[ScheduleWeekWritten]])</f>
        <v>11</v>
      </c>
      <c r="F7240" t="b">
        <v>0</v>
      </c>
      <c r="G7240" t="s">
        <v>149</v>
      </c>
      <c r="H7240">
        <v>13</v>
      </c>
      <c r="I7240">
        <v>9</v>
      </c>
      <c r="J7240" t="s">
        <v>67</v>
      </c>
      <c r="K7240" t="s">
        <v>68</v>
      </c>
      <c r="L7240" t="str">
        <f>_xlfn.XLOOKUP(Table1[[#This Row],[TeamFavoriteID]],Table2[team_id],Table2[team_name],_xlfn.XLOOKUP(Table1[[#This Row],[TeamFavoriteID]],Table2[team_id_pfr],Table2[team_name],"Even"))</f>
        <v>Dallas Cowboys</v>
      </c>
      <c r="M7240">
        <v>-1.5</v>
      </c>
      <c r="N7240">
        <f>IF(Table1[[#This Row],[TeamFavorite]]=Table1[[#This Row],[TeamHome]],Table1[[#This Row],[ScoreAway]]-Table1[[#This Row],[ScoreHome]],Table1[[#This Row],[ScoreHome]]-Table1[[#This Row],[ScoreAway]])</f>
        <v>4</v>
      </c>
      <c r="O7240">
        <f>IF(Table1[[#This Row],[SpreadActual]]&lt;Table1[[#This Row],[SpreadFavorite]],1,0)</f>
        <v>0</v>
      </c>
      <c r="P7240">
        <v>35</v>
      </c>
      <c r="Q7240" t="s">
        <v>150</v>
      </c>
      <c r="R7240" t="b">
        <v>0</v>
      </c>
      <c r="S7240">
        <v>62</v>
      </c>
      <c r="T7240">
        <v>6</v>
      </c>
      <c r="U7240">
        <v>38</v>
      </c>
    </row>
    <row r="7241" spans="1:22" x14ac:dyDescent="0.2">
      <c r="A7241" s="1">
        <v>36485</v>
      </c>
      <c r="B7241">
        <v>1999</v>
      </c>
      <c r="C7241">
        <f>_xlfn.MAXIFS(Table1[ScheduleWeekWritten],Table1[ScheduleSeason],Table1[[#This Row],[ScheduleSeason]])</f>
        <v>17</v>
      </c>
      <c r="D7241">
        <v>11</v>
      </c>
      <c r="E7241" cm="1">
        <f t="array" ref="E7241">_xlfn.XLOOKUP(Table1[[#This Row],[ScheduleWeekWritten]],Table3[Game],100+Table3[Increase],Table1[[#This Row],[ScheduleWeekWritten]])</f>
        <v>11</v>
      </c>
      <c r="F7241" t="b">
        <v>0</v>
      </c>
      <c r="G7241" t="s">
        <v>101</v>
      </c>
      <c r="H7241">
        <v>31</v>
      </c>
      <c r="I7241">
        <v>34</v>
      </c>
      <c r="J7241" t="s">
        <v>158</v>
      </c>
      <c r="K7241" t="s">
        <v>159</v>
      </c>
      <c r="L7241" t="str">
        <f>_xlfn.XLOOKUP(Table1[[#This Row],[TeamFavoriteID]],Table2[team_id],Table2[team_name],_xlfn.XLOOKUP(Table1[[#This Row],[TeamFavoriteID]],Table2[team_id_pfr],Table2[team_name],"Even"))</f>
        <v>Baltimore Ravens</v>
      </c>
      <c r="M7241">
        <v>-5</v>
      </c>
      <c r="N7241">
        <f>IF(Table1[[#This Row],[TeamFavorite]]=Table1[[#This Row],[TeamHome]],Table1[[#This Row],[ScoreAway]]-Table1[[#This Row],[ScoreHome]],Table1[[#This Row],[ScoreHome]]-Table1[[#This Row],[ScoreAway]])</f>
        <v>-3</v>
      </c>
      <c r="O7241">
        <f>IF(Table1[[#This Row],[SpreadActual]]&lt;Table1[[#This Row],[SpreadFavorite]],1,0)</f>
        <v>0</v>
      </c>
      <c r="P7241">
        <v>34.5</v>
      </c>
      <c r="Q7241" t="s">
        <v>111</v>
      </c>
      <c r="R7241" t="b">
        <v>0</v>
      </c>
      <c r="S7241">
        <v>55</v>
      </c>
      <c r="T7241">
        <v>7</v>
      </c>
      <c r="U7241">
        <v>93</v>
      </c>
    </row>
    <row r="7242" spans="1:22" x14ac:dyDescent="0.2">
      <c r="A7242" s="1">
        <v>36485</v>
      </c>
      <c r="B7242">
        <v>1999</v>
      </c>
      <c r="C7242">
        <f>_xlfn.MAXIFS(Table1[ScheduleWeekWritten],Table1[ScheduleSeason],Table1[[#This Row],[ScheduleSeason]])</f>
        <v>17</v>
      </c>
      <c r="D7242">
        <v>11</v>
      </c>
      <c r="E7242" cm="1">
        <f t="array" ref="E7242">_xlfn.XLOOKUP(Table1[[#This Row],[ScheduleWeekWritten]],Table3[Game],100+Table3[Increase],Table1[[#This Row],[ScheduleWeekWritten]])</f>
        <v>11</v>
      </c>
      <c r="F7242" t="b">
        <v>0</v>
      </c>
      <c r="G7242" t="s">
        <v>62</v>
      </c>
      <c r="H7242">
        <v>17</v>
      </c>
      <c r="I7242">
        <v>31</v>
      </c>
      <c r="J7242" t="s">
        <v>152</v>
      </c>
      <c r="K7242" t="s">
        <v>162</v>
      </c>
      <c r="L7242" t="str">
        <f>_xlfn.XLOOKUP(Table1[[#This Row],[TeamFavoriteID]],Table2[team_id],Table2[team_name],_xlfn.XLOOKUP(Table1[[#This Row],[TeamFavoriteID]],Table2[team_id_pfr],Table2[team_name],"Even"))</f>
        <v>Carolina Panthers</v>
      </c>
      <c r="M7242">
        <v>-5.5</v>
      </c>
      <c r="N7242">
        <f>IF(Table1[[#This Row],[TeamFavorite]]=Table1[[#This Row],[TeamHome]],Table1[[#This Row],[ScoreAway]]-Table1[[#This Row],[ScoreHome]],Table1[[#This Row],[ScoreHome]]-Table1[[#This Row],[ScoreAway]])</f>
        <v>-14</v>
      </c>
      <c r="O7242">
        <f>IF(Table1[[#This Row],[SpreadActual]]&lt;Table1[[#This Row],[SpreadFavorite]],1,0)</f>
        <v>1</v>
      </c>
      <c r="P7242">
        <v>35.5</v>
      </c>
      <c r="Q7242" t="s">
        <v>170</v>
      </c>
      <c r="R7242" t="b">
        <v>0</v>
      </c>
      <c r="S7242">
        <v>44</v>
      </c>
      <c r="T7242">
        <v>4</v>
      </c>
      <c r="U7242">
        <v>88</v>
      </c>
    </row>
    <row r="7243" spans="1:22" x14ac:dyDescent="0.2">
      <c r="A7243" s="1">
        <v>36485</v>
      </c>
      <c r="B7243">
        <v>1999</v>
      </c>
      <c r="C7243">
        <f>_xlfn.MAXIFS(Table1[ScheduleWeekWritten],Table1[ScheduleSeason],Table1[[#This Row],[ScheduleSeason]])</f>
        <v>17</v>
      </c>
      <c r="D7243">
        <v>11</v>
      </c>
      <c r="E7243" cm="1">
        <f t="array" ref="E7243">_xlfn.XLOOKUP(Table1[[#This Row],[ScheduleWeekWritten]],Table3[Game],100+Table3[Increase],Table1[[#This Row],[ScheduleWeekWritten]])</f>
        <v>11</v>
      </c>
      <c r="F7243" t="b">
        <v>0</v>
      </c>
      <c r="G7243" t="s">
        <v>33</v>
      </c>
      <c r="H7243">
        <v>26</v>
      </c>
      <c r="I7243">
        <v>17</v>
      </c>
      <c r="J7243" t="s">
        <v>45</v>
      </c>
      <c r="K7243" t="s">
        <v>35</v>
      </c>
      <c r="L7243" t="str">
        <f>_xlfn.XLOOKUP(Table1[[#This Row],[TeamFavoriteID]],Table2[team_id],Table2[team_name],_xlfn.XLOOKUP(Table1[[#This Row],[TeamFavoriteID]],Table2[team_id_pfr],Table2[team_name],"Even"))</f>
        <v>Green Bay Packers</v>
      </c>
      <c r="M7243">
        <v>-4</v>
      </c>
      <c r="N7243">
        <f>IF(Table1[[#This Row],[TeamFavorite]]=Table1[[#This Row],[TeamHome]],Table1[[#This Row],[ScoreAway]]-Table1[[#This Row],[ScoreHome]],Table1[[#This Row],[ScoreHome]]-Table1[[#This Row],[ScoreAway]])</f>
        <v>-9</v>
      </c>
      <c r="O7243">
        <f>IF(Table1[[#This Row],[SpreadActual]]&lt;Table1[[#This Row],[SpreadFavorite]],1,0)</f>
        <v>1</v>
      </c>
      <c r="P7243">
        <v>39</v>
      </c>
      <c r="Q7243" t="s">
        <v>82</v>
      </c>
      <c r="R7243" t="b">
        <v>0</v>
      </c>
      <c r="S7243">
        <v>41</v>
      </c>
      <c r="T7243">
        <v>11</v>
      </c>
      <c r="U7243">
        <v>86</v>
      </c>
    </row>
    <row r="7244" spans="1:22" x14ac:dyDescent="0.2">
      <c r="A7244" s="1">
        <v>36485</v>
      </c>
      <c r="B7244">
        <v>1999</v>
      </c>
      <c r="C7244">
        <f>_xlfn.MAXIFS(Table1[ScheduleWeekWritten],Table1[ScheduleSeason],Table1[[#This Row],[ScheduleSeason]])</f>
        <v>17</v>
      </c>
      <c r="D7244">
        <v>11</v>
      </c>
      <c r="E7244" cm="1">
        <f t="array" ref="E7244">_xlfn.XLOOKUP(Table1[[#This Row],[ScheduleWeekWritten]],Table3[Game],100+Table3[Increase],Table1[[#This Row],[ScheduleWeekWritten]])</f>
        <v>11</v>
      </c>
      <c r="F7244" t="b">
        <v>0</v>
      </c>
      <c r="G7244" t="s">
        <v>154</v>
      </c>
      <c r="H7244">
        <v>41</v>
      </c>
      <c r="I7244">
        <v>23</v>
      </c>
      <c r="J7244" t="s">
        <v>95</v>
      </c>
      <c r="K7244" t="s">
        <v>161</v>
      </c>
      <c r="L7244" t="str">
        <f>_xlfn.XLOOKUP(Table1[[#This Row],[TeamFavoriteID]],Table2[team_id],Table2[team_name],_xlfn.XLOOKUP(Table1[[#This Row],[TeamFavoriteID]],Table2[team_id_pfr],Table2[team_name],"Even"))</f>
        <v>Jacksonville Jaguars</v>
      </c>
      <c r="M7244">
        <v>-12.5</v>
      </c>
      <c r="N7244">
        <f>IF(Table1[[#This Row],[TeamFavorite]]=Table1[[#This Row],[TeamHome]],Table1[[#This Row],[ScoreAway]]-Table1[[#This Row],[ScoreHome]],Table1[[#This Row],[ScoreHome]]-Table1[[#This Row],[ScoreAway]])</f>
        <v>-18</v>
      </c>
      <c r="O7244">
        <f>IF(Table1[[#This Row],[SpreadActual]]&lt;Table1[[#This Row],[SpreadFavorite]],1,0)</f>
        <v>1</v>
      </c>
      <c r="P7244">
        <v>35</v>
      </c>
      <c r="Q7244" t="s">
        <v>155</v>
      </c>
      <c r="R7244" t="b">
        <v>0</v>
      </c>
      <c r="S7244">
        <v>62</v>
      </c>
      <c r="T7244">
        <v>9</v>
      </c>
      <c r="U7244">
        <v>92</v>
      </c>
    </row>
    <row r="7245" spans="1:22" x14ac:dyDescent="0.2">
      <c r="A7245" s="1">
        <v>36485</v>
      </c>
      <c r="B7245">
        <v>1999</v>
      </c>
      <c r="C7245">
        <f>_xlfn.MAXIFS(Table1[ScheduleWeekWritten],Table1[ScheduleSeason],Table1[[#This Row],[ScheduleSeason]])</f>
        <v>17</v>
      </c>
      <c r="D7245">
        <v>11</v>
      </c>
      <c r="E7245" cm="1">
        <f t="array" ref="E7245">_xlfn.XLOOKUP(Table1[[#This Row],[ScheduleWeekWritten]],Table3[Game],100+Table3[Increase],Table1[[#This Row],[ScheduleWeekWritten]])</f>
        <v>11</v>
      </c>
      <c r="F7245" t="b">
        <v>0</v>
      </c>
      <c r="G7245" t="s">
        <v>42</v>
      </c>
      <c r="H7245">
        <v>19</v>
      </c>
      <c r="I7245">
        <v>31</v>
      </c>
      <c r="J7245" t="s">
        <v>128</v>
      </c>
      <c r="K7245" t="s">
        <v>75</v>
      </c>
      <c r="L7245" t="str">
        <f>_xlfn.XLOOKUP(Table1[[#This Row],[TeamFavoriteID]],Table2[team_id],Table2[team_name],_xlfn.XLOOKUP(Table1[[#This Row],[TeamFavoriteID]],Table2[team_id_pfr],Table2[team_name],"Even"))</f>
        <v>Kansas City Chiefs</v>
      </c>
      <c r="M7245">
        <v>-3</v>
      </c>
      <c r="N7245">
        <f>IF(Table1[[#This Row],[TeamFavorite]]=Table1[[#This Row],[TeamHome]],Table1[[#This Row],[ScoreAway]]-Table1[[#This Row],[ScoreHome]],Table1[[#This Row],[ScoreHome]]-Table1[[#This Row],[ScoreAway]])</f>
        <v>12</v>
      </c>
      <c r="O7245">
        <f>IF(Table1[[#This Row],[SpreadActual]]&lt;Table1[[#This Row],[SpreadFavorite]],1,0)</f>
        <v>0</v>
      </c>
      <c r="P7245">
        <v>37.5</v>
      </c>
      <c r="Q7245" t="s">
        <v>117</v>
      </c>
      <c r="R7245" t="b">
        <v>0</v>
      </c>
      <c r="S7245">
        <v>50</v>
      </c>
      <c r="T7245">
        <v>16</v>
      </c>
      <c r="U7245">
        <v>62</v>
      </c>
    </row>
    <row r="7246" spans="1:22" x14ac:dyDescent="0.2">
      <c r="A7246" s="1">
        <v>36485</v>
      </c>
      <c r="B7246">
        <v>1999</v>
      </c>
      <c r="C7246">
        <f>_xlfn.MAXIFS(Table1[ScheduleWeekWritten],Table1[ScheduleSeason],Table1[[#This Row],[ScheduleSeason]])</f>
        <v>17</v>
      </c>
      <c r="D7246">
        <v>11</v>
      </c>
      <c r="E7246" cm="1">
        <f t="array" ref="E7246">_xlfn.XLOOKUP(Table1[[#This Row],[ScheduleWeekWritten]],Table3[Game],100+Table3[Increase],Table1[[#This Row],[ScheduleWeekWritten]])</f>
        <v>11</v>
      </c>
      <c r="F7246" t="b">
        <v>0</v>
      </c>
      <c r="G7246" t="s">
        <v>19</v>
      </c>
      <c r="H7246">
        <v>27</v>
      </c>
      <c r="I7246">
        <v>17</v>
      </c>
      <c r="J7246" t="s">
        <v>115</v>
      </c>
      <c r="K7246" t="s">
        <v>91</v>
      </c>
      <c r="L7246" t="str">
        <f>_xlfn.XLOOKUP(Table1[[#This Row],[TeamFavoriteID]],Table2[team_id],Table2[team_name],_xlfn.XLOOKUP(Table1[[#This Row],[TeamFavoriteID]],Table2[team_id_pfr],Table2[team_name],"Even"))</f>
        <v>Miami Dolphins</v>
      </c>
      <c r="M7246">
        <v>-3.5</v>
      </c>
      <c r="N7246">
        <f>IF(Table1[[#This Row],[TeamFavorite]]=Table1[[#This Row],[TeamHome]],Table1[[#This Row],[ScoreAway]]-Table1[[#This Row],[ScoreHome]],Table1[[#This Row],[ScoreHome]]-Table1[[#This Row],[ScoreAway]])</f>
        <v>-10</v>
      </c>
      <c r="O7246">
        <f>IF(Table1[[#This Row],[SpreadActual]]&lt;Table1[[#This Row],[SpreadFavorite]],1,0)</f>
        <v>1</v>
      </c>
      <c r="P7246">
        <v>37.5</v>
      </c>
      <c r="Q7246" t="s">
        <v>143</v>
      </c>
      <c r="R7246" t="b">
        <v>0</v>
      </c>
      <c r="S7246">
        <v>71</v>
      </c>
      <c r="T7246">
        <v>7</v>
      </c>
      <c r="U7246">
        <v>81</v>
      </c>
    </row>
    <row r="7247" spans="1:22" x14ac:dyDescent="0.2">
      <c r="A7247" s="1">
        <v>36485</v>
      </c>
      <c r="B7247">
        <v>1999</v>
      </c>
      <c r="C7247">
        <f>_xlfn.MAXIFS(Table1[ScheduleWeekWritten],Table1[ScheduleSeason],Table1[[#This Row],[ScheduleSeason]])</f>
        <v>17</v>
      </c>
      <c r="D7247">
        <v>11</v>
      </c>
      <c r="E7247" cm="1">
        <f t="array" ref="E7247">_xlfn.XLOOKUP(Table1[[#This Row],[ScheduleWeekWritten]],Table3[Game],100+Table3[Increase],Table1[[#This Row],[ScheduleWeekWritten]])</f>
        <v>11</v>
      </c>
      <c r="F7247" t="b">
        <v>0</v>
      </c>
      <c r="G7247" t="s">
        <v>31</v>
      </c>
      <c r="H7247">
        <v>17</v>
      </c>
      <c r="I7247">
        <v>7</v>
      </c>
      <c r="J7247" t="s">
        <v>28</v>
      </c>
      <c r="K7247" t="s">
        <v>43</v>
      </c>
      <c r="L7247" t="str">
        <f>_xlfn.XLOOKUP(Table1[[#This Row],[TeamFavoriteID]],Table2[team_id],Table2[team_name],_xlfn.XLOOKUP(Table1[[#This Row],[TeamFavoriteID]],Table2[team_id_pfr],Table2[team_name],"Even"))</f>
        <v>Buffalo Bills</v>
      </c>
      <c r="M7247">
        <v>-2.5</v>
      </c>
      <c r="N7247">
        <f>IF(Table1[[#This Row],[TeamFavorite]]=Table1[[#This Row],[TeamHome]],Table1[[#This Row],[ScoreAway]]-Table1[[#This Row],[ScoreHome]],Table1[[#This Row],[ScoreHome]]-Table1[[#This Row],[ScoreAway]])</f>
        <v>10</v>
      </c>
      <c r="O7247">
        <f>IF(Table1[[#This Row],[SpreadActual]]&lt;Table1[[#This Row],[SpreadFavorite]],1,0)</f>
        <v>0</v>
      </c>
      <c r="P7247">
        <v>36</v>
      </c>
      <c r="Q7247" t="s">
        <v>126</v>
      </c>
      <c r="R7247" t="b">
        <v>0</v>
      </c>
      <c r="S7247">
        <v>58</v>
      </c>
      <c r="T7247">
        <v>8</v>
      </c>
      <c r="U7247">
        <v>82</v>
      </c>
    </row>
    <row r="7248" spans="1:22" x14ac:dyDescent="0.2">
      <c r="A7248" s="1">
        <v>36485</v>
      </c>
      <c r="B7248">
        <v>1999</v>
      </c>
      <c r="C7248">
        <f>_xlfn.MAXIFS(Table1[ScheduleWeekWritten],Table1[ScheduleSeason],Table1[[#This Row],[ScheduleSeason]])</f>
        <v>17</v>
      </c>
      <c r="D7248">
        <v>11</v>
      </c>
      <c r="E7248" cm="1">
        <f t="array" ref="E7248">_xlfn.XLOOKUP(Table1[[#This Row],[ScheduleWeekWritten]],Table3[Game],100+Table3[Increase],Table1[[#This Row],[ScheduleWeekWritten]])</f>
        <v>11</v>
      </c>
      <c r="F7248" t="b">
        <v>0</v>
      </c>
      <c r="G7248" t="s">
        <v>58</v>
      </c>
      <c r="H7248">
        <v>17</v>
      </c>
      <c r="I7248">
        <v>44</v>
      </c>
      <c r="J7248" t="s">
        <v>140</v>
      </c>
      <c r="K7248" t="s">
        <v>72</v>
      </c>
      <c r="L7248" t="str">
        <f>_xlfn.XLOOKUP(Table1[[#This Row],[TeamFavoriteID]],Table2[team_id],Table2[team_name],_xlfn.XLOOKUP(Table1[[#This Row],[TeamFavoriteID]],Table2[team_id_pfr],Table2[team_name],"Even"))</f>
        <v>Baltimore Colts</v>
      </c>
      <c r="M7248">
        <v>-7</v>
      </c>
      <c r="N7248">
        <f>IF(Table1[[#This Row],[TeamFavorite]]=Table1[[#This Row],[TeamHome]],Table1[[#This Row],[ScoreAway]]-Table1[[#This Row],[ScoreHome]],Table1[[#This Row],[ScoreHome]]-Table1[[#This Row],[ScoreAway]])</f>
        <v>-27</v>
      </c>
      <c r="O7248">
        <f>IF(Table1[[#This Row],[SpreadActual]]&lt;Table1[[#This Row],[SpreadFavorite]],1,0)</f>
        <v>1</v>
      </c>
      <c r="P7248">
        <v>41</v>
      </c>
      <c r="Q7248" t="s">
        <v>112</v>
      </c>
      <c r="R7248" t="b">
        <v>0</v>
      </c>
      <c r="S7248">
        <v>59</v>
      </c>
      <c r="T7248">
        <v>2</v>
      </c>
      <c r="U7248">
        <v>87</v>
      </c>
    </row>
    <row r="7249" spans="1:22" x14ac:dyDescent="0.2">
      <c r="A7249" s="1">
        <v>36485</v>
      </c>
      <c r="B7249">
        <v>1999</v>
      </c>
      <c r="C7249">
        <f>_xlfn.MAXIFS(Table1[ScheduleWeekWritten],Table1[ScheduleSeason],Table1[[#This Row],[ScheduleSeason]])</f>
        <v>17</v>
      </c>
      <c r="D7249">
        <v>11</v>
      </c>
      <c r="E7249" cm="1">
        <f t="array" ref="E7249">_xlfn.XLOOKUP(Table1[[#This Row],[ScheduleWeekWritten]],Table3[Game],100+Table3[Increase],Table1[[#This Row],[ScheduleWeekWritten]])</f>
        <v>11</v>
      </c>
      <c r="F7249" t="b">
        <v>0</v>
      </c>
      <c r="G7249" t="s">
        <v>27</v>
      </c>
      <c r="H7249">
        <v>20</v>
      </c>
      <c r="I7249">
        <v>23</v>
      </c>
      <c r="J7249" t="s">
        <v>46</v>
      </c>
      <c r="K7249" t="s">
        <v>89</v>
      </c>
      <c r="L7249" t="str">
        <f>_xlfn.XLOOKUP(Table1[[#This Row],[TeamFavoriteID]],Table2[team_id],Table2[team_name],_xlfn.XLOOKUP(Table1[[#This Row],[TeamFavoriteID]],Table2[team_id_pfr],Table2[team_name],"Even"))</f>
        <v>Even</v>
      </c>
      <c r="M7249">
        <v>0</v>
      </c>
      <c r="N7249">
        <f>IF(Table1[[#This Row],[TeamFavorite]]=Table1[[#This Row],[TeamHome]],Table1[[#This Row],[ScoreAway]]-Table1[[#This Row],[ScoreHome]],Table1[[#This Row],[ScoreHome]]-Table1[[#This Row],[ScoreAway]])</f>
        <v>-3</v>
      </c>
      <c r="O7249">
        <f>IF(Table1[[#This Row],[SpreadActual]]&lt;Table1[[#This Row],[SpreadFavorite]],1,0)</f>
        <v>1</v>
      </c>
      <c r="P7249">
        <v>36</v>
      </c>
      <c r="Q7249" t="s">
        <v>94</v>
      </c>
      <c r="R7249" t="b">
        <v>0</v>
      </c>
      <c r="S7249">
        <v>60</v>
      </c>
      <c r="T7249">
        <v>7</v>
      </c>
      <c r="U7249">
        <v>81</v>
      </c>
    </row>
    <row r="7250" spans="1:22" x14ac:dyDescent="0.2">
      <c r="A7250" s="1">
        <v>36485</v>
      </c>
      <c r="B7250">
        <v>1999</v>
      </c>
      <c r="C7250">
        <f>_xlfn.MAXIFS(Table1[ScheduleWeekWritten],Table1[ScheduleSeason],Table1[[#This Row],[ScheduleSeason]])</f>
        <v>17</v>
      </c>
      <c r="D7250">
        <v>11</v>
      </c>
      <c r="E7250" cm="1">
        <f t="array" ref="E7250">_xlfn.XLOOKUP(Table1[[#This Row],[ScheduleWeekWritten]],Table3[Game],100+Table3[Increase],Table1[[#This Row],[ScheduleWeekWritten]])</f>
        <v>11</v>
      </c>
      <c r="F7250" t="b">
        <v>0</v>
      </c>
      <c r="G7250" t="s">
        <v>53</v>
      </c>
      <c r="H7250">
        <v>7</v>
      </c>
      <c r="I7250">
        <v>23</v>
      </c>
      <c r="J7250" t="s">
        <v>153</v>
      </c>
      <c r="K7250" t="s">
        <v>40</v>
      </c>
      <c r="L7250" t="str">
        <f>_xlfn.XLOOKUP(Table1[[#This Row],[TeamFavoriteID]],Table2[team_id],Table2[team_name],_xlfn.XLOOKUP(Table1[[#This Row],[TeamFavoriteID]],Table2[team_id_pfr],Table2[team_name],"Even"))</f>
        <v>Los Angeles Rams</v>
      </c>
      <c r="M7250">
        <v>-7.5</v>
      </c>
      <c r="N7250">
        <f>IF(Table1[[#This Row],[TeamFavorite]]=Table1[[#This Row],[TeamHome]],Table1[[#This Row],[ScoreAway]]-Table1[[#This Row],[ScoreHome]],Table1[[#This Row],[ScoreHome]]-Table1[[#This Row],[ScoreAway]])</f>
        <v>-16</v>
      </c>
      <c r="O7250">
        <f>IF(Table1[[#This Row],[SpreadActual]]&lt;Table1[[#This Row],[SpreadFavorite]],1,0)</f>
        <v>1</v>
      </c>
      <c r="P7250">
        <v>47.5</v>
      </c>
      <c r="Q7250" t="s">
        <v>118</v>
      </c>
      <c r="R7250" t="b">
        <v>0</v>
      </c>
      <c r="S7250">
        <v>54</v>
      </c>
      <c r="T7250">
        <v>13</v>
      </c>
      <c r="U7250">
        <v>74</v>
      </c>
    </row>
    <row r="7251" spans="1:22" x14ac:dyDescent="0.2">
      <c r="A7251" s="1">
        <v>36485</v>
      </c>
      <c r="B7251">
        <v>1999</v>
      </c>
      <c r="C7251">
        <f>_xlfn.MAXIFS(Table1[ScheduleWeekWritten],Table1[ScheduleSeason],Table1[[#This Row],[ScheduleSeason]])</f>
        <v>17</v>
      </c>
      <c r="D7251">
        <v>11</v>
      </c>
      <c r="E7251" cm="1">
        <f t="array" ref="E7251">_xlfn.XLOOKUP(Table1[[#This Row],[ScheduleWeekWritten]],Table3[Game],100+Table3[Increase],Table1[[#This Row],[ScheduleWeekWritten]])</f>
        <v>11</v>
      </c>
      <c r="F7251" t="b">
        <v>0</v>
      </c>
      <c r="G7251" t="s">
        <v>127</v>
      </c>
      <c r="H7251">
        <v>19</v>
      </c>
      <c r="I7251">
        <v>10</v>
      </c>
      <c r="J7251" t="s">
        <v>38</v>
      </c>
      <c r="K7251" t="s">
        <v>133</v>
      </c>
      <c r="L7251" t="str">
        <f>_xlfn.XLOOKUP(Table1[[#This Row],[TeamFavoriteID]],Table2[team_id],Table2[team_name],_xlfn.XLOOKUP(Table1[[#This Row],[TeamFavoriteID]],Table2[team_id_pfr],Table2[team_name],"Even"))</f>
        <v>Tampa Bay Buccaneers</v>
      </c>
      <c r="M7251">
        <v>-7</v>
      </c>
      <c r="N7251">
        <f>IF(Table1[[#This Row],[TeamFavorite]]=Table1[[#This Row],[TeamHome]],Table1[[#This Row],[ScoreAway]]-Table1[[#This Row],[ScoreHome]],Table1[[#This Row],[ScoreHome]]-Table1[[#This Row],[ScoreAway]])</f>
        <v>-9</v>
      </c>
      <c r="O7251">
        <f>IF(Table1[[#This Row],[SpreadActual]]&lt;Table1[[#This Row],[SpreadFavorite]],1,0)</f>
        <v>1</v>
      </c>
      <c r="P7251">
        <v>34.5</v>
      </c>
      <c r="Q7251" t="s">
        <v>168</v>
      </c>
      <c r="R7251" t="b">
        <v>0</v>
      </c>
      <c r="S7251">
        <v>69</v>
      </c>
      <c r="T7251">
        <v>8</v>
      </c>
      <c r="U7251">
        <v>87</v>
      </c>
    </row>
    <row r="7252" spans="1:22" x14ac:dyDescent="0.2">
      <c r="A7252" s="1">
        <v>36485</v>
      </c>
      <c r="B7252">
        <v>1999</v>
      </c>
      <c r="C7252">
        <f>_xlfn.MAXIFS(Table1[ScheduleWeekWritten],Table1[ScheduleSeason],Table1[[#This Row],[ScheduleSeason]])</f>
        <v>17</v>
      </c>
      <c r="D7252">
        <v>11</v>
      </c>
      <c r="E7252" cm="1">
        <f t="array" ref="E7252">_xlfn.XLOOKUP(Table1[[#This Row],[ScheduleWeekWritten]],Table3[Game],100+Table3[Increase],Table1[[#This Row],[ScheduleWeekWritten]])</f>
        <v>11</v>
      </c>
      <c r="F7252" t="b">
        <v>0</v>
      </c>
      <c r="G7252" t="s">
        <v>171</v>
      </c>
      <c r="H7252">
        <v>16</v>
      </c>
      <c r="I7252">
        <v>10</v>
      </c>
      <c r="J7252" t="s">
        <v>49</v>
      </c>
      <c r="K7252" t="s">
        <v>25</v>
      </c>
      <c r="L7252" t="str">
        <f>_xlfn.XLOOKUP(Table1[[#This Row],[TeamFavoriteID]],Table2[team_id],Table2[team_name],_xlfn.XLOOKUP(Table1[[#This Row],[TeamFavoriteID]],Table2[team_id_pfr],Table2[team_name],"Even"))</f>
        <v>Houston Oilers</v>
      </c>
      <c r="M7252">
        <v>-5.5</v>
      </c>
      <c r="N7252">
        <f>IF(Table1[[#This Row],[TeamFavorite]]=Table1[[#This Row],[TeamHome]],Table1[[#This Row],[ScoreAway]]-Table1[[#This Row],[ScoreHome]],Table1[[#This Row],[ScoreHome]]-Table1[[#This Row],[ScoreAway]])</f>
        <v>6</v>
      </c>
      <c r="O7252">
        <f>IF(Table1[[#This Row],[SpreadActual]]&lt;Table1[[#This Row],[SpreadFavorite]],1,0)</f>
        <v>0</v>
      </c>
      <c r="P7252">
        <v>36.5</v>
      </c>
      <c r="Q7252" t="s">
        <v>172</v>
      </c>
      <c r="R7252" t="b">
        <v>0</v>
      </c>
      <c r="S7252">
        <v>57</v>
      </c>
      <c r="T7252">
        <v>7</v>
      </c>
      <c r="U7252">
        <v>91</v>
      </c>
    </row>
    <row r="7253" spans="1:22" x14ac:dyDescent="0.2">
      <c r="A7253" s="1">
        <v>36485</v>
      </c>
      <c r="B7253">
        <v>1999</v>
      </c>
      <c r="C7253">
        <f>_xlfn.MAXIFS(Table1[ScheduleWeekWritten],Table1[ScheduleSeason],Table1[[#This Row],[ScheduleSeason]])</f>
        <v>17</v>
      </c>
      <c r="D7253">
        <v>11</v>
      </c>
      <c r="E7253" cm="1">
        <f t="array" ref="E7253">_xlfn.XLOOKUP(Table1[[#This Row],[ScheduleWeekWritten]],Table3[Game],100+Table3[Increase],Table1[[#This Row],[ScheduleWeekWritten]])</f>
        <v>11</v>
      </c>
      <c r="F7253" t="b">
        <v>0</v>
      </c>
      <c r="G7253" t="s">
        <v>61</v>
      </c>
      <c r="H7253">
        <v>23</v>
      </c>
      <c r="I7253">
        <v>13</v>
      </c>
      <c r="J7253" t="s">
        <v>50</v>
      </c>
      <c r="K7253" t="s">
        <v>85</v>
      </c>
      <c r="L7253" t="str">
        <f>_xlfn.XLOOKUP(Table1[[#This Row],[TeamFavoriteID]],Table2[team_id],Table2[team_name],_xlfn.XLOOKUP(Table1[[#This Row],[TeamFavoriteID]],Table2[team_id_pfr],Table2[team_name],"Even"))</f>
        <v>Washington Commanders</v>
      </c>
      <c r="M7253">
        <v>-5.5</v>
      </c>
      <c r="N7253">
        <f>IF(Table1[[#This Row],[TeamFavorite]]=Table1[[#This Row],[TeamHome]],Table1[[#This Row],[ScoreAway]]-Table1[[#This Row],[ScoreHome]],Table1[[#This Row],[ScoreHome]]-Table1[[#This Row],[ScoreAway]])</f>
        <v>10</v>
      </c>
      <c r="O7253">
        <f>IF(Table1[[#This Row],[SpreadActual]]&lt;Table1[[#This Row],[SpreadFavorite]],1,0)</f>
        <v>0</v>
      </c>
      <c r="P7253">
        <v>44.5</v>
      </c>
      <c r="Q7253" t="s">
        <v>165</v>
      </c>
      <c r="R7253" t="b">
        <v>0</v>
      </c>
      <c r="S7253">
        <v>58</v>
      </c>
      <c r="T7253">
        <v>5</v>
      </c>
      <c r="U7253">
        <v>81</v>
      </c>
    </row>
    <row r="7254" spans="1:22" x14ac:dyDescent="0.2">
      <c r="A7254" s="1">
        <v>36486</v>
      </c>
      <c r="B7254">
        <v>1999</v>
      </c>
      <c r="C7254">
        <f>_xlfn.MAXIFS(Table1[ScheduleWeekWritten],Table1[ScheduleSeason],Table1[[#This Row],[ScheduleSeason]])</f>
        <v>17</v>
      </c>
      <c r="D7254">
        <v>11</v>
      </c>
      <c r="E7254" cm="1">
        <f t="array" ref="E7254">_xlfn.XLOOKUP(Table1[[#This Row],[ScheduleWeekWritten]],Table3[Game],100+Table3[Increase],Table1[[#This Row],[ScheduleWeekWritten]])</f>
        <v>11</v>
      </c>
      <c r="F7254" t="b">
        <v>0</v>
      </c>
      <c r="G7254" t="s">
        <v>24</v>
      </c>
      <c r="H7254">
        <v>27</v>
      </c>
      <c r="I7254">
        <v>21</v>
      </c>
      <c r="J7254" t="s">
        <v>20</v>
      </c>
      <c r="K7254" t="s">
        <v>88</v>
      </c>
      <c r="L7254" t="str">
        <f>_xlfn.XLOOKUP(Table1[[#This Row],[TeamFavoriteID]],Table2[team_id],Table2[team_name],_xlfn.XLOOKUP(Table1[[#This Row],[TeamFavoriteID]],Table2[team_id_pfr],Table2[team_name],"Even"))</f>
        <v>Denver Broncos</v>
      </c>
      <c r="M7254">
        <v>-1.5</v>
      </c>
      <c r="N7254">
        <f>IF(Table1[[#This Row],[TeamFavorite]]=Table1[[#This Row],[TeamHome]],Table1[[#This Row],[ScoreAway]]-Table1[[#This Row],[ScoreHome]],Table1[[#This Row],[ScoreHome]]-Table1[[#This Row],[ScoreAway]])</f>
        <v>-6</v>
      </c>
      <c r="O7254">
        <f>IF(Table1[[#This Row],[SpreadActual]]&lt;Table1[[#This Row],[SpreadFavorite]],1,0)</f>
        <v>1</v>
      </c>
      <c r="P7254">
        <v>37</v>
      </c>
      <c r="Q7254" t="s">
        <v>71</v>
      </c>
      <c r="R7254" t="b">
        <v>0</v>
      </c>
      <c r="S7254">
        <v>30</v>
      </c>
      <c r="T7254">
        <v>9</v>
      </c>
      <c r="U7254">
        <v>90</v>
      </c>
    </row>
    <row r="7255" spans="1:22" x14ac:dyDescent="0.2">
      <c r="A7255" s="1">
        <v>36489</v>
      </c>
      <c r="B7255">
        <v>1999</v>
      </c>
      <c r="C7255">
        <f>_xlfn.MAXIFS(Table1[ScheduleWeekWritten],Table1[ScheduleSeason],Table1[[#This Row],[ScheduleSeason]])</f>
        <v>17</v>
      </c>
      <c r="D7255">
        <v>12</v>
      </c>
      <c r="E7255" cm="1">
        <f t="array" ref="E7255">_xlfn.XLOOKUP(Table1[[#This Row],[ScheduleWeekWritten]],Table3[Game],100+Table3[Increase],Table1[[#This Row],[ScheduleWeekWritten]])</f>
        <v>12</v>
      </c>
      <c r="F7255" t="b">
        <v>0</v>
      </c>
      <c r="G7255" t="s">
        <v>67</v>
      </c>
      <c r="H7255">
        <v>20</v>
      </c>
      <c r="I7255">
        <v>0</v>
      </c>
      <c r="J7255" t="s">
        <v>19</v>
      </c>
      <c r="K7255" t="s">
        <v>68</v>
      </c>
      <c r="L7255" t="str">
        <f>_xlfn.XLOOKUP(Table1[[#This Row],[TeamFavoriteID]],Table2[team_id],Table2[team_name],_xlfn.XLOOKUP(Table1[[#This Row],[TeamFavoriteID]],Table2[team_id_pfr],Table2[team_name],"Even"))</f>
        <v>Dallas Cowboys</v>
      </c>
      <c r="M7255">
        <v>-1.5</v>
      </c>
      <c r="N7255">
        <f>IF(Table1[[#This Row],[TeamFavorite]]=Table1[[#This Row],[TeamHome]],Table1[[#This Row],[ScoreAway]]-Table1[[#This Row],[ScoreHome]],Table1[[#This Row],[ScoreHome]]-Table1[[#This Row],[ScoreAway]])</f>
        <v>-20</v>
      </c>
      <c r="O7255">
        <f>IF(Table1[[#This Row],[SpreadActual]]&lt;Table1[[#This Row],[SpreadFavorite]],1,0)</f>
        <v>1</v>
      </c>
      <c r="P7255">
        <v>38</v>
      </c>
      <c r="Q7255" t="s">
        <v>119</v>
      </c>
      <c r="R7255" t="b">
        <v>0</v>
      </c>
      <c r="S7255">
        <v>50</v>
      </c>
      <c r="T7255">
        <v>10</v>
      </c>
      <c r="U7255">
        <v>54</v>
      </c>
    </row>
    <row r="7256" spans="1:22" x14ac:dyDescent="0.2">
      <c r="A7256" s="1">
        <v>36489</v>
      </c>
      <c r="B7256">
        <v>1999</v>
      </c>
      <c r="C7256">
        <f>_xlfn.MAXIFS(Table1[ScheduleWeekWritten],Table1[ScheduleSeason],Table1[[#This Row],[ScheduleSeason]])</f>
        <v>17</v>
      </c>
      <c r="D7256">
        <v>12</v>
      </c>
      <c r="E7256" cm="1">
        <f t="array" ref="E7256">_xlfn.XLOOKUP(Table1[[#This Row],[ScheduleWeekWritten]],Table3[Game],100+Table3[Increase],Table1[[#This Row],[ScheduleWeekWritten]])</f>
        <v>12</v>
      </c>
      <c r="F7256" t="b">
        <v>0</v>
      </c>
      <c r="G7256" t="s">
        <v>45</v>
      </c>
      <c r="H7256">
        <v>21</v>
      </c>
      <c r="I7256">
        <v>17</v>
      </c>
      <c r="J7256" t="s">
        <v>46</v>
      </c>
      <c r="K7256" t="s">
        <v>79</v>
      </c>
      <c r="L7256" t="str">
        <f>_xlfn.XLOOKUP(Table1[[#This Row],[TeamFavoriteID]],Table2[team_id],Table2[team_name],_xlfn.XLOOKUP(Table1[[#This Row],[TeamFavoriteID]],Table2[team_id_pfr],Table2[team_name],"Even"))</f>
        <v>Detroit Lions</v>
      </c>
      <c r="M7256">
        <v>-6</v>
      </c>
      <c r="N7256">
        <f>IF(Table1[[#This Row],[TeamFavorite]]=Table1[[#This Row],[TeamHome]],Table1[[#This Row],[ScoreAway]]-Table1[[#This Row],[ScoreHome]],Table1[[#This Row],[ScoreHome]]-Table1[[#This Row],[ScoreAway]])</f>
        <v>-4</v>
      </c>
      <c r="O7256">
        <f>IF(Table1[[#This Row],[SpreadActual]]&lt;Table1[[#This Row],[SpreadFavorite]],1,0)</f>
        <v>0</v>
      </c>
      <c r="P7256">
        <v>44</v>
      </c>
      <c r="Q7256" t="s">
        <v>125</v>
      </c>
      <c r="R7256" t="b">
        <v>0</v>
      </c>
      <c r="S7256">
        <v>72</v>
      </c>
      <c r="T7256">
        <v>0</v>
      </c>
      <c r="V7256" t="s">
        <v>103</v>
      </c>
    </row>
    <row r="7257" spans="1:22" x14ac:dyDescent="0.2">
      <c r="A7257" s="1">
        <v>36492</v>
      </c>
      <c r="B7257">
        <v>1999</v>
      </c>
      <c r="C7257">
        <f>_xlfn.MAXIFS(Table1[ScheduleWeekWritten],Table1[ScheduleSeason],Table1[[#This Row],[ScheduleSeason]])</f>
        <v>17</v>
      </c>
      <c r="D7257">
        <v>12</v>
      </c>
      <c r="E7257" cm="1">
        <f t="array" ref="E7257">_xlfn.XLOOKUP(Table1[[#This Row],[ScheduleWeekWritten]],Table3[Game],100+Table3[Increase],Table1[[#This Row],[ScheduleWeekWritten]])</f>
        <v>12</v>
      </c>
      <c r="F7257" t="b">
        <v>0</v>
      </c>
      <c r="G7257" t="s">
        <v>158</v>
      </c>
      <c r="H7257">
        <v>23</v>
      </c>
      <c r="I7257">
        <v>30</v>
      </c>
      <c r="J7257" t="s">
        <v>154</v>
      </c>
      <c r="K7257" t="s">
        <v>161</v>
      </c>
      <c r="L7257" t="str">
        <f>_xlfn.XLOOKUP(Table1[[#This Row],[TeamFavoriteID]],Table2[team_id],Table2[team_name],_xlfn.XLOOKUP(Table1[[#This Row],[TeamFavoriteID]],Table2[team_id_pfr],Table2[team_name],"Even"))</f>
        <v>Jacksonville Jaguars</v>
      </c>
      <c r="M7257">
        <v>-7</v>
      </c>
      <c r="N7257">
        <f>IF(Table1[[#This Row],[TeamFavorite]]=Table1[[#This Row],[TeamHome]],Table1[[#This Row],[ScoreAway]]-Table1[[#This Row],[ScoreHome]],Table1[[#This Row],[ScoreHome]]-Table1[[#This Row],[ScoreAway]])</f>
        <v>-7</v>
      </c>
      <c r="O7257">
        <f>IF(Table1[[#This Row],[SpreadActual]]&lt;Table1[[#This Row],[SpreadFavorite]],1,0)</f>
        <v>0</v>
      </c>
      <c r="P7257">
        <v>36.5</v>
      </c>
      <c r="Q7257" t="s">
        <v>166</v>
      </c>
      <c r="R7257" t="b">
        <v>0</v>
      </c>
      <c r="S7257">
        <v>46</v>
      </c>
      <c r="T7257">
        <v>10</v>
      </c>
      <c r="U7257">
        <v>61</v>
      </c>
    </row>
    <row r="7258" spans="1:22" x14ac:dyDescent="0.2">
      <c r="A7258" s="1">
        <v>36492</v>
      </c>
      <c r="B7258">
        <v>1999</v>
      </c>
      <c r="C7258">
        <f>_xlfn.MAXIFS(Table1[ScheduleWeekWritten],Table1[ScheduleSeason],Table1[[#This Row],[ScheduleSeason]])</f>
        <v>17</v>
      </c>
      <c r="D7258">
        <v>12</v>
      </c>
      <c r="E7258" cm="1">
        <f t="array" ref="E7258">_xlfn.XLOOKUP(Table1[[#This Row],[ScheduleWeekWritten]],Table3[Game],100+Table3[Increase],Table1[[#This Row],[ScheduleWeekWritten]])</f>
        <v>12</v>
      </c>
      <c r="F7258" t="b">
        <v>0</v>
      </c>
      <c r="G7258" t="s">
        <v>28</v>
      </c>
      <c r="H7258">
        <v>17</v>
      </c>
      <c r="I7258">
        <v>7</v>
      </c>
      <c r="J7258" t="s">
        <v>115</v>
      </c>
      <c r="K7258" t="s">
        <v>43</v>
      </c>
      <c r="L7258" t="str">
        <f>_xlfn.XLOOKUP(Table1[[#This Row],[TeamFavoriteID]],Table2[team_id],Table2[team_name],_xlfn.XLOOKUP(Table1[[#This Row],[TeamFavoriteID]],Table2[team_id_pfr],Table2[team_name],"Even"))</f>
        <v>Buffalo Bills</v>
      </c>
      <c r="M7258">
        <v>-4</v>
      </c>
      <c r="N7258">
        <f>IF(Table1[[#This Row],[TeamFavorite]]=Table1[[#This Row],[TeamHome]],Table1[[#This Row],[ScoreAway]]-Table1[[#This Row],[ScoreHome]],Table1[[#This Row],[ScoreHome]]-Table1[[#This Row],[ScoreAway]])</f>
        <v>-10</v>
      </c>
      <c r="O7258">
        <f>IF(Table1[[#This Row],[SpreadActual]]&lt;Table1[[#This Row],[SpreadFavorite]],1,0)</f>
        <v>1</v>
      </c>
      <c r="P7258">
        <v>38</v>
      </c>
      <c r="Q7258" t="s">
        <v>123</v>
      </c>
      <c r="R7258" t="b">
        <v>0</v>
      </c>
      <c r="S7258">
        <v>39</v>
      </c>
      <c r="T7258">
        <v>16</v>
      </c>
      <c r="U7258">
        <v>67</v>
      </c>
    </row>
    <row r="7259" spans="1:22" x14ac:dyDescent="0.2">
      <c r="A7259" s="1">
        <v>36492</v>
      </c>
      <c r="B7259">
        <v>1999</v>
      </c>
      <c r="C7259">
        <f>_xlfn.MAXIFS(Table1[ScheduleWeekWritten],Table1[ScheduleSeason],Table1[[#This Row],[ScheduleSeason]])</f>
        <v>17</v>
      </c>
      <c r="D7259">
        <v>12</v>
      </c>
      <c r="E7259" cm="1">
        <f t="array" ref="E7259">_xlfn.XLOOKUP(Table1[[#This Row],[ScheduleWeekWritten]],Table3[Game],100+Table3[Increase],Table1[[#This Row],[ScheduleWeekWritten]])</f>
        <v>12</v>
      </c>
      <c r="F7259" t="b">
        <v>0</v>
      </c>
      <c r="G7259" t="s">
        <v>152</v>
      </c>
      <c r="H7259">
        <v>34</v>
      </c>
      <c r="I7259">
        <v>28</v>
      </c>
      <c r="J7259" t="s">
        <v>38</v>
      </c>
      <c r="K7259" t="s">
        <v>162</v>
      </c>
      <c r="L7259" t="str">
        <f>_xlfn.XLOOKUP(Table1[[#This Row],[TeamFavoriteID]],Table2[team_id],Table2[team_name],_xlfn.XLOOKUP(Table1[[#This Row],[TeamFavoriteID]],Table2[team_id_pfr],Table2[team_name],"Even"))</f>
        <v>Carolina Panthers</v>
      </c>
      <c r="M7259">
        <v>-4.5</v>
      </c>
      <c r="N7259">
        <f>IF(Table1[[#This Row],[TeamFavorite]]=Table1[[#This Row],[TeamHome]],Table1[[#This Row],[ScoreAway]]-Table1[[#This Row],[ScoreHome]],Table1[[#This Row],[ScoreHome]]-Table1[[#This Row],[ScoreAway]])</f>
        <v>-6</v>
      </c>
      <c r="O7259">
        <f>IF(Table1[[#This Row],[SpreadActual]]&lt;Table1[[#This Row],[SpreadFavorite]],1,0)</f>
        <v>1</v>
      </c>
      <c r="P7259">
        <v>40</v>
      </c>
      <c r="Q7259" t="s">
        <v>160</v>
      </c>
      <c r="R7259" t="b">
        <v>0</v>
      </c>
      <c r="S7259">
        <v>52</v>
      </c>
      <c r="T7259">
        <v>5</v>
      </c>
      <c r="U7259">
        <v>57</v>
      </c>
    </row>
    <row r="7260" spans="1:22" x14ac:dyDescent="0.2">
      <c r="A7260" s="1">
        <v>36492</v>
      </c>
      <c r="B7260">
        <v>1999</v>
      </c>
      <c r="C7260">
        <f>_xlfn.MAXIFS(Table1[ScheduleWeekWritten],Table1[ScheduleSeason],Table1[[#This Row],[ScheduleSeason]])</f>
        <v>17</v>
      </c>
      <c r="D7260">
        <v>12</v>
      </c>
      <c r="E7260" cm="1">
        <f t="array" ref="E7260">_xlfn.XLOOKUP(Table1[[#This Row],[ScheduleWeekWritten]],Table3[Game],100+Table3[Increase],Table1[[#This Row],[ScheduleWeekWritten]])</f>
        <v>12</v>
      </c>
      <c r="F7260" t="b">
        <v>0</v>
      </c>
      <c r="G7260" t="s">
        <v>62</v>
      </c>
      <c r="H7260">
        <v>21</v>
      </c>
      <c r="I7260">
        <v>33</v>
      </c>
      <c r="J7260" t="s">
        <v>171</v>
      </c>
      <c r="K7260" t="s">
        <v>25</v>
      </c>
      <c r="L7260" t="str">
        <f>_xlfn.XLOOKUP(Table1[[#This Row],[TeamFavoriteID]],Table2[team_id],Table2[team_name],_xlfn.XLOOKUP(Table1[[#This Row],[TeamFavoriteID]],Table2[team_id_pfr],Table2[team_name],"Even"))</f>
        <v>Houston Oilers</v>
      </c>
      <c r="M7260">
        <v>-10.5</v>
      </c>
      <c r="N7260">
        <f>IF(Table1[[#This Row],[TeamFavorite]]=Table1[[#This Row],[TeamHome]],Table1[[#This Row],[ScoreAway]]-Table1[[#This Row],[ScoreHome]],Table1[[#This Row],[ScoreHome]]-Table1[[#This Row],[ScoreAway]])</f>
        <v>-12</v>
      </c>
      <c r="O7260">
        <f>IF(Table1[[#This Row],[SpreadActual]]&lt;Table1[[#This Row],[SpreadFavorite]],1,0)</f>
        <v>1</v>
      </c>
      <c r="P7260">
        <v>35.5</v>
      </c>
      <c r="Q7260" t="s">
        <v>170</v>
      </c>
      <c r="R7260" t="b">
        <v>0</v>
      </c>
      <c r="S7260">
        <v>37</v>
      </c>
      <c r="T7260">
        <v>10</v>
      </c>
      <c r="U7260">
        <v>73</v>
      </c>
    </row>
    <row r="7261" spans="1:22" x14ac:dyDescent="0.2">
      <c r="A7261" s="1">
        <v>36492</v>
      </c>
      <c r="B7261">
        <v>1999</v>
      </c>
      <c r="C7261">
        <f>_xlfn.MAXIFS(Table1[ScheduleWeekWritten],Table1[ScheduleSeason],Table1[[#This Row],[ScheduleSeason]])</f>
        <v>17</v>
      </c>
      <c r="D7261">
        <v>12</v>
      </c>
      <c r="E7261" cm="1">
        <f t="array" ref="E7261">_xlfn.XLOOKUP(Table1[[#This Row],[ScheduleWeekWritten]],Table3[Game],100+Table3[Increase],Table1[[#This Row],[ScheduleWeekWritten]])</f>
        <v>12</v>
      </c>
      <c r="F7261" t="b">
        <v>0</v>
      </c>
      <c r="G7261" t="s">
        <v>140</v>
      </c>
      <c r="H7261">
        <v>13</v>
      </c>
      <c r="I7261">
        <v>6</v>
      </c>
      <c r="J7261" t="s">
        <v>31</v>
      </c>
      <c r="K7261" t="s">
        <v>72</v>
      </c>
      <c r="L7261" t="str">
        <f>_xlfn.XLOOKUP(Table1[[#This Row],[TeamFavoriteID]],Table2[team_id],Table2[team_name],_xlfn.XLOOKUP(Table1[[#This Row],[TeamFavoriteID]],Table2[team_id_pfr],Table2[team_name],"Even"))</f>
        <v>Baltimore Colts</v>
      </c>
      <c r="M7261">
        <v>-7</v>
      </c>
      <c r="N7261">
        <f>IF(Table1[[#This Row],[TeamFavorite]]=Table1[[#This Row],[TeamHome]],Table1[[#This Row],[ScoreAway]]-Table1[[#This Row],[ScoreHome]],Table1[[#This Row],[ScoreHome]]-Table1[[#This Row],[ScoreAway]])</f>
        <v>7</v>
      </c>
      <c r="O7261">
        <f>IF(Table1[[#This Row],[SpreadActual]]&lt;Table1[[#This Row],[SpreadFavorite]],1,0)</f>
        <v>0</v>
      </c>
      <c r="P7261">
        <v>44</v>
      </c>
      <c r="Q7261" t="s">
        <v>141</v>
      </c>
      <c r="R7261" t="b">
        <v>0</v>
      </c>
      <c r="S7261">
        <v>72</v>
      </c>
      <c r="T7261">
        <v>0</v>
      </c>
      <c r="V7261" t="s">
        <v>103</v>
      </c>
    </row>
    <row r="7262" spans="1:22" x14ac:dyDescent="0.2">
      <c r="A7262" s="1">
        <v>36492</v>
      </c>
      <c r="B7262">
        <v>1999</v>
      </c>
      <c r="C7262">
        <f>_xlfn.MAXIFS(Table1[ScheduleWeekWritten],Table1[ScheduleSeason],Table1[[#This Row],[ScheduleSeason]])</f>
        <v>17</v>
      </c>
      <c r="D7262">
        <v>12</v>
      </c>
      <c r="E7262" cm="1">
        <f t="array" ref="E7262">_xlfn.XLOOKUP(Table1[[#This Row],[ScheduleWeekWritten]],Table3[Game],100+Table3[Increase],Table1[[#This Row],[ScheduleWeekWritten]])</f>
        <v>12</v>
      </c>
      <c r="F7262" t="b">
        <v>0</v>
      </c>
      <c r="G7262" t="s">
        <v>54</v>
      </c>
      <c r="H7262">
        <v>35</v>
      </c>
      <c r="I7262">
        <v>27</v>
      </c>
      <c r="J7262" t="s">
        <v>27</v>
      </c>
      <c r="K7262" t="s">
        <v>55</v>
      </c>
      <c r="L7262" t="str">
        <f>_xlfn.XLOOKUP(Table1[[#This Row],[TeamFavoriteID]],Table2[team_id],Table2[team_name],_xlfn.XLOOKUP(Table1[[#This Row],[TeamFavoriteID]],Table2[team_id_pfr],Table2[team_name],"Even"))</f>
        <v>Minnesota Vikings</v>
      </c>
      <c r="M7262">
        <v>-13.5</v>
      </c>
      <c r="N7262">
        <f>IF(Table1[[#This Row],[TeamFavorite]]=Table1[[#This Row],[TeamHome]],Table1[[#This Row],[ScoreAway]]-Table1[[#This Row],[ScoreHome]],Table1[[#This Row],[ScoreHome]]-Table1[[#This Row],[ScoreAway]])</f>
        <v>-8</v>
      </c>
      <c r="O7262">
        <f>IF(Table1[[#This Row],[SpreadActual]]&lt;Table1[[#This Row],[SpreadFavorite]],1,0)</f>
        <v>0</v>
      </c>
      <c r="P7262">
        <v>43.5</v>
      </c>
      <c r="Q7262" t="s">
        <v>137</v>
      </c>
      <c r="R7262" t="b">
        <v>0</v>
      </c>
      <c r="S7262">
        <v>72</v>
      </c>
      <c r="T7262">
        <v>0</v>
      </c>
      <c r="V7262" t="s">
        <v>103</v>
      </c>
    </row>
    <row r="7263" spans="1:22" x14ac:dyDescent="0.2">
      <c r="A7263" s="1">
        <v>36492</v>
      </c>
      <c r="B7263">
        <v>1999</v>
      </c>
      <c r="C7263">
        <f>_xlfn.MAXIFS(Table1[ScheduleWeekWritten],Table1[ScheduleSeason],Table1[[#This Row],[ScheduleSeason]])</f>
        <v>17</v>
      </c>
      <c r="D7263">
        <v>12</v>
      </c>
      <c r="E7263" cm="1">
        <f t="array" ref="E7263">_xlfn.XLOOKUP(Table1[[#This Row],[ScheduleWeekWritten]],Table3[Game],100+Table3[Increase],Table1[[#This Row],[ScheduleWeekWritten]])</f>
        <v>12</v>
      </c>
      <c r="F7263" t="b">
        <v>0</v>
      </c>
      <c r="G7263" t="s">
        <v>50</v>
      </c>
      <c r="H7263">
        <v>24</v>
      </c>
      <c r="I7263">
        <v>34</v>
      </c>
      <c r="J7263" t="s">
        <v>149</v>
      </c>
      <c r="K7263" t="s">
        <v>90</v>
      </c>
      <c r="L7263" t="str">
        <f>_xlfn.XLOOKUP(Table1[[#This Row],[TeamFavoriteID]],Table2[team_id],Table2[team_name],_xlfn.XLOOKUP(Table1[[#This Row],[TeamFavoriteID]],Table2[team_id_pfr],Table2[team_name],"Even"))</f>
        <v>New York Giants</v>
      </c>
      <c r="M7263">
        <v>-4.5</v>
      </c>
      <c r="N7263">
        <f>IF(Table1[[#This Row],[TeamFavorite]]=Table1[[#This Row],[TeamHome]],Table1[[#This Row],[ScoreAway]]-Table1[[#This Row],[ScoreHome]],Table1[[#This Row],[ScoreHome]]-Table1[[#This Row],[ScoreAway]])</f>
        <v>10</v>
      </c>
      <c r="O7263">
        <f>IF(Table1[[#This Row],[SpreadActual]]&lt;Table1[[#This Row],[SpreadFavorite]],1,0)</f>
        <v>0</v>
      </c>
      <c r="P7263">
        <v>34.5</v>
      </c>
      <c r="Q7263" t="s">
        <v>126</v>
      </c>
      <c r="R7263" t="b">
        <v>0</v>
      </c>
      <c r="S7263">
        <v>50</v>
      </c>
      <c r="T7263">
        <v>17</v>
      </c>
      <c r="U7263">
        <v>48</v>
      </c>
    </row>
    <row r="7264" spans="1:22" x14ac:dyDescent="0.2">
      <c r="A7264" s="1">
        <v>36492</v>
      </c>
      <c r="B7264">
        <v>1999</v>
      </c>
      <c r="C7264">
        <f>_xlfn.MAXIFS(Table1[ScheduleWeekWritten],Table1[ScheduleSeason],Table1[[#This Row],[ScheduleSeason]])</f>
        <v>17</v>
      </c>
      <c r="D7264">
        <v>12</v>
      </c>
      <c r="E7264" cm="1">
        <f t="array" ref="E7264">_xlfn.XLOOKUP(Table1[[#This Row],[ScheduleWeekWritten]],Table3[Game],100+Table3[Increase],Table1[[#This Row],[ScheduleWeekWritten]])</f>
        <v>12</v>
      </c>
      <c r="F7264" t="b">
        <v>0</v>
      </c>
      <c r="G7264" t="s">
        <v>20</v>
      </c>
      <c r="H7264">
        <v>34</v>
      </c>
      <c r="I7264">
        <v>37</v>
      </c>
      <c r="J7264" t="s">
        <v>42</v>
      </c>
      <c r="K7264" t="s">
        <v>21</v>
      </c>
      <c r="L7264" t="str">
        <f>_xlfn.XLOOKUP(Table1[[#This Row],[TeamFavoriteID]],Table2[team_id],Table2[team_name],_xlfn.XLOOKUP(Table1[[#This Row],[TeamFavoriteID]],Table2[team_id_pfr],Table2[team_name],"Even"))</f>
        <v>Las Vegas Raiders</v>
      </c>
      <c r="M7264">
        <v>-3.5</v>
      </c>
      <c r="N7264">
        <f>IF(Table1[[#This Row],[TeamFavorite]]=Table1[[#This Row],[TeamHome]],Table1[[#This Row],[ScoreAway]]-Table1[[#This Row],[ScoreHome]],Table1[[#This Row],[ScoreHome]]-Table1[[#This Row],[ScoreAway]])</f>
        <v>-3</v>
      </c>
      <c r="O7264">
        <f>IF(Table1[[#This Row],[SpreadActual]]&lt;Table1[[#This Row],[SpreadFavorite]],1,0)</f>
        <v>0</v>
      </c>
      <c r="P7264">
        <v>37</v>
      </c>
      <c r="Q7264" t="s">
        <v>76</v>
      </c>
      <c r="R7264" t="b">
        <v>0</v>
      </c>
      <c r="S7264">
        <v>56</v>
      </c>
      <c r="T7264">
        <v>8</v>
      </c>
      <c r="U7264">
        <v>73</v>
      </c>
    </row>
    <row r="7265" spans="1:22" x14ac:dyDescent="0.2">
      <c r="A7265" s="1">
        <v>36492</v>
      </c>
      <c r="B7265">
        <v>1999</v>
      </c>
      <c r="C7265">
        <f>_xlfn.MAXIFS(Table1[ScheduleWeekWritten],Table1[ScheduleSeason],Table1[[#This Row],[ScheduleSeason]])</f>
        <v>17</v>
      </c>
      <c r="D7265">
        <v>12</v>
      </c>
      <c r="E7265" cm="1">
        <f t="array" ref="E7265">_xlfn.XLOOKUP(Table1[[#This Row],[ScheduleWeekWritten]],Table3[Game],100+Table3[Increase],Table1[[#This Row],[ScheduleWeekWritten]])</f>
        <v>12</v>
      </c>
      <c r="F7265" t="b">
        <v>0</v>
      </c>
      <c r="G7265" t="s">
        <v>49</v>
      </c>
      <c r="H7265">
        <v>20</v>
      </c>
      <c r="I7265">
        <v>27</v>
      </c>
      <c r="J7265" t="s">
        <v>101</v>
      </c>
      <c r="K7265" t="s">
        <v>51</v>
      </c>
      <c r="L7265" t="str">
        <f>_xlfn.XLOOKUP(Table1[[#This Row],[TeamFavoriteID]],Table2[team_id],Table2[team_name],_xlfn.XLOOKUP(Table1[[#This Row],[TeamFavoriteID]],Table2[team_id_pfr],Table2[team_name],"Even"))</f>
        <v>Pittsburgh Steelers</v>
      </c>
      <c r="M7265">
        <v>-11</v>
      </c>
      <c r="N7265">
        <f>IF(Table1[[#This Row],[TeamFavorite]]=Table1[[#This Row],[TeamHome]],Table1[[#This Row],[ScoreAway]]-Table1[[#This Row],[ScoreHome]],Table1[[#This Row],[ScoreHome]]-Table1[[#This Row],[ScoreAway]])</f>
        <v>7</v>
      </c>
      <c r="O7265">
        <f>IF(Table1[[#This Row],[SpreadActual]]&lt;Table1[[#This Row],[SpreadFavorite]],1,0)</f>
        <v>0</v>
      </c>
      <c r="P7265">
        <v>36</v>
      </c>
      <c r="Q7265" t="s">
        <v>113</v>
      </c>
      <c r="R7265" t="b">
        <v>0</v>
      </c>
      <c r="S7265">
        <v>38</v>
      </c>
      <c r="T7265">
        <v>10</v>
      </c>
      <c r="U7265">
        <v>73</v>
      </c>
    </row>
    <row r="7266" spans="1:22" x14ac:dyDescent="0.2">
      <c r="A7266" s="1">
        <v>36492</v>
      </c>
      <c r="B7266">
        <v>1999</v>
      </c>
      <c r="C7266">
        <f>_xlfn.MAXIFS(Table1[ScheduleWeekWritten],Table1[ScheduleSeason],Table1[[#This Row],[ScheduleSeason]])</f>
        <v>17</v>
      </c>
      <c r="D7266">
        <v>12</v>
      </c>
      <c r="E7266" cm="1">
        <f t="array" ref="E7266">_xlfn.XLOOKUP(Table1[[#This Row],[ScheduleWeekWritten]],Table3[Game],100+Table3[Increase],Table1[[#This Row],[ScheduleWeekWritten]])</f>
        <v>12</v>
      </c>
      <c r="F7266" t="b">
        <v>0</v>
      </c>
      <c r="G7266" t="s">
        <v>128</v>
      </c>
      <c r="H7266">
        <v>3</v>
      </c>
      <c r="I7266">
        <v>16</v>
      </c>
      <c r="J7266" t="s">
        <v>127</v>
      </c>
      <c r="K7266" t="s">
        <v>132</v>
      </c>
      <c r="L7266" t="str">
        <f>_xlfn.XLOOKUP(Table1[[#This Row],[TeamFavoriteID]],Table2[team_id],Table2[team_name],_xlfn.XLOOKUP(Table1[[#This Row],[TeamFavoriteID]],Table2[team_id_pfr],Table2[team_name],"Even"))</f>
        <v>Seattle Seahawks</v>
      </c>
      <c r="M7266">
        <v>-6</v>
      </c>
      <c r="N7266">
        <f>IF(Table1[[#This Row],[TeamFavorite]]=Table1[[#This Row],[TeamHome]],Table1[[#This Row],[ScoreAway]]-Table1[[#This Row],[ScoreHome]],Table1[[#This Row],[ScoreHome]]-Table1[[#This Row],[ScoreAway]])</f>
        <v>13</v>
      </c>
      <c r="O7266">
        <f>IF(Table1[[#This Row],[SpreadActual]]&lt;Table1[[#This Row],[SpreadFavorite]],1,0)</f>
        <v>0</v>
      </c>
      <c r="P7266">
        <v>37</v>
      </c>
      <c r="Q7266" t="s">
        <v>129</v>
      </c>
      <c r="R7266" t="b">
        <v>0</v>
      </c>
      <c r="S7266">
        <v>72</v>
      </c>
      <c r="T7266">
        <v>0</v>
      </c>
      <c r="V7266" t="s">
        <v>103</v>
      </c>
    </row>
    <row r="7267" spans="1:22" x14ac:dyDescent="0.2">
      <c r="A7267" s="1">
        <v>36492</v>
      </c>
      <c r="B7267">
        <v>1999</v>
      </c>
      <c r="C7267">
        <f>_xlfn.MAXIFS(Table1[ScheduleWeekWritten],Table1[ScheduleSeason],Table1[[#This Row],[ScheduleSeason]])</f>
        <v>17</v>
      </c>
      <c r="D7267">
        <v>12</v>
      </c>
      <c r="E7267" cm="1">
        <f t="array" ref="E7267">_xlfn.XLOOKUP(Table1[[#This Row],[ScheduleWeekWritten]],Table3[Game],100+Table3[Increase],Table1[[#This Row],[ScheduleWeekWritten]])</f>
        <v>12</v>
      </c>
      <c r="F7267" t="b">
        <v>0</v>
      </c>
      <c r="G7267" t="s">
        <v>153</v>
      </c>
      <c r="H7267">
        <v>43</v>
      </c>
      <c r="I7267">
        <v>12</v>
      </c>
      <c r="J7267" t="s">
        <v>95</v>
      </c>
      <c r="K7267" t="s">
        <v>40</v>
      </c>
      <c r="L7267" t="str">
        <f>_xlfn.XLOOKUP(Table1[[#This Row],[TeamFavoriteID]],Table2[team_id],Table2[team_name],_xlfn.XLOOKUP(Table1[[#This Row],[TeamFavoriteID]],Table2[team_id_pfr],Table2[team_name],"Even"))</f>
        <v>Los Angeles Rams</v>
      </c>
      <c r="M7267">
        <v>-14</v>
      </c>
      <c r="N7267">
        <f>IF(Table1[[#This Row],[TeamFavorite]]=Table1[[#This Row],[TeamHome]],Table1[[#This Row],[ScoreAway]]-Table1[[#This Row],[ScoreHome]],Table1[[#This Row],[ScoreHome]]-Table1[[#This Row],[ScoreAway]])</f>
        <v>31</v>
      </c>
      <c r="O7267">
        <f>IF(Table1[[#This Row],[SpreadActual]]&lt;Table1[[#This Row],[SpreadFavorite]],1,0)</f>
        <v>0</v>
      </c>
      <c r="P7267">
        <v>47</v>
      </c>
      <c r="Q7267" t="s">
        <v>157</v>
      </c>
      <c r="R7267" t="b">
        <v>0</v>
      </c>
      <c r="S7267">
        <v>72</v>
      </c>
      <c r="T7267">
        <v>0</v>
      </c>
      <c r="V7267" t="s">
        <v>103</v>
      </c>
    </row>
    <row r="7268" spans="1:22" x14ac:dyDescent="0.2">
      <c r="A7268" s="1">
        <v>36492</v>
      </c>
      <c r="B7268">
        <v>1999</v>
      </c>
      <c r="C7268">
        <f>_xlfn.MAXIFS(Table1[ScheduleWeekWritten],Table1[ScheduleSeason],Table1[[#This Row],[ScheduleSeason]])</f>
        <v>17</v>
      </c>
      <c r="D7268">
        <v>12</v>
      </c>
      <c r="E7268" cm="1">
        <f t="array" ref="E7268">_xlfn.XLOOKUP(Table1[[#This Row],[ScheduleWeekWritten]],Table3[Game],100+Table3[Increase],Table1[[#This Row],[ScheduleWeekWritten]])</f>
        <v>12</v>
      </c>
      <c r="F7268" t="b">
        <v>0</v>
      </c>
      <c r="G7268" t="s">
        <v>61</v>
      </c>
      <c r="H7268">
        <v>20</v>
      </c>
      <c r="I7268">
        <v>17</v>
      </c>
      <c r="J7268" t="s">
        <v>58</v>
      </c>
      <c r="K7268" t="s">
        <v>85</v>
      </c>
      <c r="L7268" t="str">
        <f>_xlfn.XLOOKUP(Table1[[#This Row],[TeamFavoriteID]],Table2[team_id],Table2[team_name],_xlfn.XLOOKUP(Table1[[#This Row],[TeamFavoriteID]],Table2[team_id_pfr],Table2[team_name],"Even"))</f>
        <v>Washington Commanders</v>
      </c>
      <c r="M7268">
        <v>-10</v>
      </c>
      <c r="N7268">
        <f>IF(Table1[[#This Row],[TeamFavorite]]=Table1[[#This Row],[TeamHome]],Table1[[#This Row],[ScoreAway]]-Table1[[#This Row],[ScoreHome]],Table1[[#This Row],[ScoreHome]]-Table1[[#This Row],[ScoreAway]])</f>
        <v>3</v>
      </c>
      <c r="O7268">
        <f>IF(Table1[[#This Row],[SpreadActual]]&lt;Table1[[#This Row],[SpreadFavorite]],1,0)</f>
        <v>0</v>
      </c>
      <c r="P7268">
        <v>42.5</v>
      </c>
      <c r="Q7268" t="s">
        <v>165</v>
      </c>
      <c r="R7268" t="b">
        <v>0</v>
      </c>
      <c r="S7268">
        <v>51</v>
      </c>
      <c r="T7268">
        <v>11</v>
      </c>
      <c r="U7268">
        <v>51</v>
      </c>
    </row>
    <row r="7269" spans="1:22" x14ac:dyDescent="0.2">
      <c r="A7269" s="1">
        <v>36493</v>
      </c>
      <c r="B7269">
        <v>1999</v>
      </c>
      <c r="C7269">
        <f>_xlfn.MAXIFS(Table1[ScheduleWeekWritten],Table1[ScheduleSeason],Table1[[#This Row],[ScheduleSeason]])</f>
        <v>17</v>
      </c>
      <c r="D7269">
        <v>12</v>
      </c>
      <c r="E7269" cm="1">
        <f t="array" ref="E7269">_xlfn.XLOOKUP(Table1[[#This Row],[ScheduleWeekWritten]],Table3[Game],100+Table3[Increase],Table1[[#This Row],[ScheduleWeekWritten]])</f>
        <v>12</v>
      </c>
      <c r="F7269" t="b">
        <v>0</v>
      </c>
      <c r="G7269" t="s">
        <v>53</v>
      </c>
      <c r="H7269">
        <v>3</v>
      </c>
      <c r="I7269">
        <v>20</v>
      </c>
      <c r="J7269" t="s">
        <v>33</v>
      </c>
      <c r="K7269" t="s">
        <v>35</v>
      </c>
      <c r="L7269" t="str">
        <f>_xlfn.XLOOKUP(Table1[[#This Row],[TeamFavoriteID]],Table2[team_id],Table2[team_name],_xlfn.XLOOKUP(Table1[[#This Row],[TeamFavoriteID]],Table2[team_id_pfr],Table2[team_name],"Even"))</f>
        <v>Green Bay Packers</v>
      </c>
      <c r="M7269">
        <v>-6</v>
      </c>
      <c r="N7269">
        <f>IF(Table1[[#This Row],[TeamFavorite]]=Table1[[#This Row],[TeamHome]],Table1[[#This Row],[ScoreAway]]-Table1[[#This Row],[ScoreHome]],Table1[[#This Row],[ScoreHome]]-Table1[[#This Row],[ScoreAway]])</f>
        <v>-17</v>
      </c>
      <c r="O7269">
        <f>IF(Table1[[#This Row],[SpreadActual]]&lt;Table1[[#This Row],[SpreadFavorite]],1,0)</f>
        <v>1</v>
      </c>
      <c r="P7269">
        <v>40.5</v>
      </c>
      <c r="Q7269" t="s">
        <v>118</v>
      </c>
      <c r="R7269" t="b">
        <v>0</v>
      </c>
      <c r="S7269">
        <v>56</v>
      </c>
      <c r="T7269">
        <v>7</v>
      </c>
      <c r="U7269">
        <v>84</v>
      </c>
    </row>
    <row r="7270" spans="1:22" x14ac:dyDescent="0.2">
      <c r="A7270" s="1">
        <v>36496</v>
      </c>
      <c r="B7270">
        <v>1999</v>
      </c>
      <c r="C7270">
        <f>_xlfn.MAXIFS(Table1[ScheduleWeekWritten],Table1[ScheduleSeason],Table1[[#This Row],[ScheduleSeason]])</f>
        <v>17</v>
      </c>
      <c r="D7270">
        <v>13</v>
      </c>
      <c r="E7270" cm="1">
        <f t="array" ref="E7270">_xlfn.XLOOKUP(Table1[[#This Row],[ScheduleWeekWritten]],Table3[Game],100+Table3[Increase],Table1[[#This Row],[ScheduleWeekWritten]])</f>
        <v>13</v>
      </c>
      <c r="F7270" t="b">
        <v>0</v>
      </c>
      <c r="G7270" t="s">
        <v>154</v>
      </c>
      <c r="H7270">
        <v>20</v>
      </c>
      <c r="I7270">
        <v>6</v>
      </c>
      <c r="J7270" t="s">
        <v>49</v>
      </c>
      <c r="K7270" t="s">
        <v>161</v>
      </c>
      <c r="L7270" t="str">
        <f>_xlfn.XLOOKUP(Table1[[#This Row],[TeamFavoriteID]],Table2[team_id],Table2[team_name],_xlfn.XLOOKUP(Table1[[#This Row],[TeamFavoriteID]],Table2[team_id_pfr],Table2[team_name],"Even"))</f>
        <v>Jacksonville Jaguars</v>
      </c>
      <c r="M7270">
        <v>-10.5</v>
      </c>
      <c r="N7270">
        <f>IF(Table1[[#This Row],[TeamFavorite]]=Table1[[#This Row],[TeamHome]],Table1[[#This Row],[ScoreAway]]-Table1[[#This Row],[ScoreHome]],Table1[[#This Row],[ScoreHome]]-Table1[[#This Row],[ScoreAway]])</f>
        <v>-14</v>
      </c>
      <c r="O7270">
        <f>IF(Table1[[#This Row],[SpreadActual]]&lt;Table1[[#This Row],[SpreadFavorite]],1,0)</f>
        <v>1</v>
      </c>
      <c r="P7270">
        <v>37</v>
      </c>
      <c r="Q7270" t="s">
        <v>155</v>
      </c>
      <c r="R7270" t="b">
        <v>0</v>
      </c>
      <c r="S7270">
        <v>45</v>
      </c>
      <c r="T7270">
        <v>10</v>
      </c>
      <c r="U7270">
        <v>43</v>
      </c>
    </row>
    <row r="7271" spans="1:22" x14ac:dyDescent="0.2">
      <c r="A7271" s="1">
        <v>36499</v>
      </c>
      <c r="B7271">
        <v>1999</v>
      </c>
      <c r="C7271">
        <f>_xlfn.MAXIFS(Table1[ScheduleWeekWritten],Table1[ScheduleSeason],Table1[[#This Row],[ScheduleSeason]])</f>
        <v>17</v>
      </c>
      <c r="D7271">
        <v>13</v>
      </c>
      <c r="E7271" cm="1">
        <f t="array" ref="E7271">_xlfn.XLOOKUP(Table1[[#This Row],[ScheduleWeekWritten]],Table3[Game],100+Table3[Increase],Table1[[#This Row],[ScheduleWeekWritten]])</f>
        <v>13</v>
      </c>
      <c r="F7271" t="b">
        <v>0</v>
      </c>
      <c r="G7271" t="s">
        <v>149</v>
      </c>
      <c r="H7271">
        <v>21</v>
      </c>
      <c r="I7271">
        <v>17</v>
      </c>
      <c r="J7271" t="s">
        <v>58</v>
      </c>
      <c r="K7271" t="s">
        <v>59</v>
      </c>
      <c r="L7271" t="str">
        <f>_xlfn.XLOOKUP(Table1[[#This Row],[TeamFavoriteID]],Table2[team_id],Table2[team_name],_xlfn.XLOOKUP(Table1[[#This Row],[TeamFavoriteID]],Table2[team_id_pfr],Table2[team_name],"Even"))</f>
        <v>Arizona Cardinals</v>
      </c>
      <c r="M7271">
        <v>-7</v>
      </c>
      <c r="N7271">
        <f>IF(Table1[[#This Row],[TeamFavorite]]=Table1[[#This Row],[TeamHome]],Table1[[#This Row],[ScoreAway]]-Table1[[#This Row],[ScoreHome]],Table1[[#This Row],[ScoreHome]]-Table1[[#This Row],[ScoreAway]])</f>
        <v>-4</v>
      </c>
      <c r="O7271">
        <f>IF(Table1[[#This Row],[SpreadActual]]&lt;Table1[[#This Row],[SpreadFavorite]],1,0)</f>
        <v>0</v>
      </c>
      <c r="P7271">
        <v>37</v>
      </c>
      <c r="Q7271" t="s">
        <v>150</v>
      </c>
      <c r="R7271" t="b">
        <v>0</v>
      </c>
      <c r="S7271">
        <v>55</v>
      </c>
      <c r="T7271">
        <v>5</v>
      </c>
      <c r="U7271">
        <v>28</v>
      </c>
    </row>
    <row r="7272" spans="1:22" x14ac:dyDescent="0.2">
      <c r="A7272" s="1">
        <v>36499</v>
      </c>
      <c r="B7272">
        <v>1999</v>
      </c>
      <c r="C7272">
        <f>_xlfn.MAXIFS(Table1[ScheduleWeekWritten],Table1[ScheduleSeason],Table1[[#This Row],[ScheduleSeason]])</f>
        <v>17</v>
      </c>
      <c r="D7272">
        <v>13</v>
      </c>
      <c r="E7272" cm="1">
        <f t="array" ref="E7272">_xlfn.XLOOKUP(Table1[[#This Row],[ScheduleWeekWritten]],Table3[Game],100+Table3[Increase],Table1[[#This Row],[ScheduleWeekWritten]])</f>
        <v>13</v>
      </c>
      <c r="F7272" t="b">
        <v>0</v>
      </c>
      <c r="G7272" t="s">
        <v>38</v>
      </c>
      <c r="H7272">
        <v>35</v>
      </c>
      <c r="I7272">
        <v>12</v>
      </c>
      <c r="J7272" t="s">
        <v>95</v>
      </c>
      <c r="K7272" t="s">
        <v>109</v>
      </c>
      <c r="L7272" t="str">
        <f>_xlfn.XLOOKUP(Table1[[#This Row],[TeamFavoriteID]],Table2[team_id],Table2[team_name],_xlfn.XLOOKUP(Table1[[#This Row],[TeamFavoriteID]],Table2[team_id_pfr],Table2[team_name],"Even"))</f>
        <v>Atlanta Falcons</v>
      </c>
      <c r="M7272">
        <v>-4</v>
      </c>
      <c r="N7272">
        <f>IF(Table1[[#This Row],[TeamFavorite]]=Table1[[#This Row],[TeamHome]],Table1[[#This Row],[ScoreAway]]-Table1[[#This Row],[ScoreHome]],Table1[[#This Row],[ScoreHome]]-Table1[[#This Row],[ScoreAway]])</f>
        <v>-23</v>
      </c>
      <c r="O7272">
        <f>IF(Table1[[#This Row],[SpreadActual]]&lt;Table1[[#This Row],[SpreadFavorite]],1,0)</f>
        <v>1</v>
      </c>
      <c r="P7272">
        <v>39.5</v>
      </c>
      <c r="Q7272" t="s">
        <v>148</v>
      </c>
      <c r="R7272" t="b">
        <v>0</v>
      </c>
      <c r="S7272">
        <v>72</v>
      </c>
      <c r="T7272">
        <v>0</v>
      </c>
      <c r="V7272" t="s">
        <v>103</v>
      </c>
    </row>
    <row r="7273" spans="1:22" x14ac:dyDescent="0.2">
      <c r="A7273" s="1">
        <v>36499</v>
      </c>
      <c r="B7273">
        <v>1999</v>
      </c>
      <c r="C7273">
        <f>_xlfn.MAXIFS(Table1[ScheduleWeekWritten],Table1[ScheduleSeason],Table1[[#This Row],[ScheduleSeason]])</f>
        <v>17</v>
      </c>
      <c r="D7273">
        <v>13</v>
      </c>
      <c r="E7273" cm="1">
        <f t="array" ref="E7273">_xlfn.XLOOKUP(Table1[[#This Row],[ScheduleWeekWritten]],Table3[Game],100+Table3[Increase],Table1[[#This Row],[ScheduleWeekWritten]])</f>
        <v>13</v>
      </c>
      <c r="F7273" t="b">
        <v>0</v>
      </c>
      <c r="G7273" t="s">
        <v>158</v>
      </c>
      <c r="H7273">
        <v>41</v>
      </c>
      <c r="I7273">
        <v>14</v>
      </c>
      <c r="J7273" t="s">
        <v>171</v>
      </c>
      <c r="K7273" t="s">
        <v>25</v>
      </c>
      <c r="L7273" t="str">
        <f>_xlfn.XLOOKUP(Table1[[#This Row],[TeamFavoriteID]],Table2[team_id],Table2[team_name],_xlfn.XLOOKUP(Table1[[#This Row],[TeamFavoriteID]],Table2[team_id_pfr],Table2[team_name],"Even"))</f>
        <v>Houston Oilers</v>
      </c>
      <c r="M7273">
        <v>-3.5</v>
      </c>
      <c r="N7273">
        <f>IF(Table1[[#This Row],[TeamFavorite]]=Table1[[#This Row],[TeamHome]],Table1[[#This Row],[ScoreAway]]-Table1[[#This Row],[ScoreHome]],Table1[[#This Row],[ScoreHome]]-Table1[[#This Row],[ScoreAway]])</f>
        <v>27</v>
      </c>
      <c r="O7273">
        <f>IF(Table1[[#This Row],[SpreadActual]]&lt;Table1[[#This Row],[SpreadFavorite]],1,0)</f>
        <v>0</v>
      </c>
      <c r="P7273">
        <v>36.5</v>
      </c>
      <c r="Q7273" t="s">
        <v>166</v>
      </c>
      <c r="R7273" t="b">
        <v>0</v>
      </c>
      <c r="S7273">
        <v>52</v>
      </c>
      <c r="T7273">
        <v>6</v>
      </c>
      <c r="U7273">
        <v>72</v>
      </c>
    </row>
    <row r="7274" spans="1:22" x14ac:dyDescent="0.2">
      <c r="A7274" s="1">
        <v>36499</v>
      </c>
      <c r="B7274">
        <v>1999</v>
      </c>
      <c r="C7274">
        <f>_xlfn.MAXIFS(Table1[ScheduleWeekWritten],Table1[ScheduleSeason],Table1[[#This Row],[ScheduleSeason]])</f>
        <v>17</v>
      </c>
      <c r="D7274">
        <v>13</v>
      </c>
      <c r="E7274" cm="1">
        <f t="array" ref="E7274">_xlfn.XLOOKUP(Table1[[#This Row],[ScheduleWeekWritten]],Table3[Game],100+Table3[Increase],Table1[[#This Row],[ScheduleWeekWritten]])</f>
        <v>13</v>
      </c>
      <c r="F7274" t="b">
        <v>0</v>
      </c>
      <c r="G7274" t="s">
        <v>152</v>
      </c>
      <c r="H7274">
        <v>21</v>
      </c>
      <c r="I7274">
        <v>34</v>
      </c>
      <c r="J7274" t="s">
        <v>153</v>
      </c>
      <c r="K7274" t="s">
        <v>40</v>
      </c>
      <c r="L7274" t="str">
        <f>_xlfn.XLOOKUP(Table1[[#This Row],[TeamFavoriteID]],Table2[team_id],Table2[team_name],_xlfn.XLOOKUP(Table1[[#This Row],[TeamFavoriteID]],Table2[team_id_pfr],Table2[team_name],"Even"))</f>
        <v>Los Angeles Rams</v>
      </c>
      <c r="M7274">
        <v>-7</v>
      </c>
      <c r="N7274">
        <f>IF(Table1[[#This Row],[TeamFavorite]]=Table1[[#This Row],[TeamHome]],Table1[[#This Row],[ScoreAway]]-Table1[[#This Row],[ScoreHome]],Table1[[#This Row],[ScoreHome]]-Table1[[#This Row],[ScoreAway]])</f>
        <v>-13</v>
      </c>
      <c r="O7274">
        <f>IF(Table1[[#This Row],[SpreadActual]]&lt;Table1[[#This Row],[SpreadFavorite]],1,0)</f>
        <v>1</v>
      </c>
      <c r="P7274">
        <v>49</v>
      </c>
      <c r="Q7274" t="s">
        <v>160</v>
      </c>
      <c r="R7274" t="b">
        <v>0</v>
      </c>
      <c r="S7274">
        <v>55</v>
      </c>
      <c r="T7274">
        <v>9</v>
      </c>
      <c r="U7274">
        <v>72</v>
      </c>
    </row>
    <row r="7275" spans="1:22" x14ac:dyDescent="0.2">
      <c r="A7275" s="1">
        <v>36499</v>
      </c>
      <c r="B7275">
        <v>1999</v>
      </c>
      <c r="C7275">
        <f>_xlfn.MAXIFS(Table1[ScheduleWeekWritten],Table1[ScheduleSeason],Table1[[#This Row],[ScheduleSeason]])</f>
        <v>17</v>
      </c>
      <c r="D7275">
        <v>13</v>
      </c>
      <c r="E7275" cm="1">
        <f t="array" ref="E7275">_xlfn.XLOOKUP(Table1[[#This Row],[ScheduleWeekWritten]],Table3[Game],100+Table3[Increase],Table1[[#This Row],[ScheduleWeekWritten]])</f>
        <v>13</v>
      </c>
      <c r="F7275" t="b">
        <v>0</v>
      </c>
      <c r="G7275" t="s">
        <v>46</v>
      </c>
      <c r="H7275">
        <v>19</v>
      </c>
      <c r="I7275">
        <v>35</v>
      </c>
      <c r="J7275" t="s">
        <v>33</v>
      </c>
      <c r="K7275" t="s">
        <v>35</v>
      </c>
      <c r="L7275" t="str">
        <f>_xlfn.XLOOKUP(Table1[[#This Row],[TeamFavoriteID]],Table2[team_id],Table2[team_name],_xlfn.XLOOKUP(Table1[[#This Row],[TeamFavoriteID]],Table2[team_id_pfr],Table2[team_name],"Even"))</f>
        <v>Green Bay Packers</v>
      </c>
      <c r="M7275">
        <v>-3.5</v>
      </c>
      <c r="N7275">
        <f>IF(Table1[[#This Row],[TeamFavorite]]=Table1[[#This Row],[TeamHome]],Table1[[#This Row],[ScoreAway]]-Table1[[#This Row],[ScoreHome]],Table1[[#This Row],[ScoreHome]]-Table1[[#This Row],[ScoreAway]])</f>
        <v>-16</v>
      </c>
      <c r="O7275">
        <f>IF(Table1[[#This Row],[SpreadActual]]&lt;Table1[[#This Row],[SpreadFavorite]],1,0)</f>
        <v>1</v>
      </c>
      <c r="P7275">
        <v>39</v>
      </c>
      <c r="Q7275" t="s">
        <v>114</v>
      </c>
      <c r="R7275" t="b">
        <v>0</v>
      </c>
      <c r="S7275">
        <v>42</v>
      </c>
      <c r="T7275">
        <v>14</v>
      </c>
      <c r="U7275">
        <v>96</v>
      </c>
    </row>
    <row r="7276" spans="1:22" x14ac:dyDescent="0.2">
      <c r="A7276" s="1">
        <v>36499</v>
      </c>
      <c r="B7276">
        <v>1999</v>
      </c>
      <c r="C7276">
        <f>_xlfn.MAXIFS(Table1[ScheduleWeekWritten],Table1[ScheduleSeason],Table1[[#This Row],[ScheduleSeason]])</f>
        <v>17</v>
      </c>
      <c r="D7276">
        <v>13</v>
      </c>
      <c r="E7276" cm="1">
        <f t="array" ref="E7276">_xlfn.XLOOKUP(Table1[[#This Row],[ScheduleWeekWritten]],Table3[Game],100+Table3[Increase],Table1[[#This Row],[ScheduleWeekWritten]])</f>
        <v>13</v>
      </c>
      <c r="F7276" t="b">
        <v>0</v>
      </c>
      <c r="G7276" t="s">
        <v>101</v>
      </c>
      <c r="H7276">
        <v>44</v>
      </c>
      <c r="I7276">
        <v>30</v>
      </c>
      <c r="J7276" t="s">
        <v>53</v>
      </c>
      <c r="K7276" t="s">
        <v>104</v>
      </c>
      <c r="L7276" t="str">
        <f>_xlfn.XLOOKUP(Table1[[#This Row],[TeamFavoriteID]],Table2[team_id],Table2[team_name],_xlfn.XLOOKUP(Table1[[#This Row],[TeamFavoriteID]],Table2[team_id_pfr],Table2[team_name],"Even"))</f>
        <v>Cincinnati Bengals</v>
      </c>
      <c r="M7276">
        <v>-3</v>
      </c>
      <c r="N7276">
        <f>IF(Table1[[#This Row],[TeamFavorite]]=Table1[[#This Row],[TeamHome]],Table1[[#This Row],[ScoreAway]]-Table1[[#This Row],[ScoreHome]],Table1[[#This Row],[ScoreHome]]-Table1[[#This Row],[ScoreAway]])</f>
        <v>-14</v>
      </c>
      <c r="O7276">
        <f>IF(Table1[[#This Row],[SpreadActual]]&lt;Table1[[#This Row],[SpreadFavorite]],1,0)</f>
        <v>1</v>
      </c>
      <c r="P7276">
        <v>39</v>
      </c>
      <c r="Q7276" t="s">
        <v>111</v>
      </c>
      <c r="R7276" t="b">
        <v>0</v>
      </c>
      <c r="S7276">
        <v>55</v>
      </c>
      <c r="T7276">
        <v>13</v>
      </c>
      <c r="U7276">
        <v>83</v>
      </c>
    </row>
    <row r="7277" spans="1:22" x14ac:dyDescent="0.2">
      <c r="A7277" s="1">
        <v>36499</v>
      </c>
      <c r="B7277">
        <v>1999</v>
      </c>
      <c r="C7277">
        <f>_xlfn.MAXIFS(Table1[ScheduleWeekWritten],Table1[ScheduleSeason],Table1[[#This Row],[ScheduleSeason]])</f>
        <v>17</v>
      </c>
      <c r="D7277">
        <v>13</v>
      </c>
      <c r="E7277" cm="1">
        <f t="array" ref="E7277">_xlfn.XLOOKUP(Table1[[#This Row],[ScheduleWeekWritten]],Table3[Game],100+Table3[Increase],Table1[[#This Row],[ScheduleWeekWritten]])</f>
        <v>13</v>
      </c>
      <c r="F7277" t="b">
        <v>0</v>
      </c>
      <c r="G7277" t="s">
        <v>24</v>
      </c>
      <c r="H7277">
        <v>10</v>
      </c>
      <c r="I7277">
        <v>16</v>
      </c>
      <c r="J7277" t="s">
        <v>42</v>
      </c>
      <c r="K7277" t="s">
        <v>88</v>
      </c>
      <c r="L7277" t="str">
        <f>_xlfn.XLOOKUP(Table1[[#This Row],[TeamFavoriteID]],Table2[team_id],Table2[team_name],_xlfn.XLOOKUP(Table1[[#This Row],[TeamFavoriteID]],Table2[team_id_pfr],Table2[team_name],"Even"))</f>
        <v>Denver Broncos</v>
      </c>
      <c r="M7277">
        <v>-3.5</v>
      </c>
      <c r="N7277">
        <f>IF(Table1[[#This Row],[TeamFavorite]]=Table1[[#This Row],[TeamHome]],Table1[[#This Row],[ScoreAway]]-Table1[[#This Row],[ScoreHome]],Table1[[#This Row],[ScoreHome]]-Table1[[#This Row],[ScoreAway]])</f>
        <v>6</v>
      </c>
      <c r="O7277">
        <f>IF(Table1[[#This Row],[SpreadActual]]&lt;Table1[[#This Row],[SpreadFavorite]],1,0)</f>
        <v>0</v>
      </c>
      <c r="P7277">
        <v>38.5</v>
      </c>
      <c r="Q7277" t="s">
        <v>71</v>
      </c>
      <c r="R7277" t="b">
        <v>0</v>
      </c>
      <c r="S7277">
        <v>26</v>
      </c>
      <c r="T7277">
        <v>14</v>
      </c>
      <c r="U7277">
        <v>56</v>
      </c>
    </row>
    <row r="7278" spans="1:22" x14ac:dyDescent="0.2">
      <c r="A7278" s="1">
        <v>36499</v>
      </c>
      <c r="B7278">
        <v>1999</v>
      </c>
      <c r="C7278">
        <f>_xlfn.MAXIFS(Table1[ScheduleWeekWritten],Table1[ScheduleSeason],Table1[[#This Row],[ScheduleSeason]])</f>
        <v>17</v>
      </c>
      <c r="D7278">
        <v>13</v>
      </c>
      <c r="E7278" cm="1">
        <f t="array" ref="E7278">_xlfn.XLOOKUP(Table1[[#This Row],[ScheduleWeekWritten]],Table3[Game],100+Table3[Increase],Table1[[#This Row],[ScheduleWeekWritten]])</f>
        <v>13</v>
      </c>
      <c r="F7278" t="b">
        <v>0</v>
      </c>
      <c r="G7278" t="s">
        <v>45</v>
      </c>
      <c r="H7278">
        <v>33</v>
      </c>
      <c r="I7278">
        <v>17</v>
      </c>
      <c r="J7278" t="s">
        <v>61</v>
      </c>
      <c r="K7278" t="s">
        <v>79</v>
      </c>
      <c r="L7278" t="str">
        <f>_xlfn.XLOOKUP(Table1[[#This Row],[TeamFavoriteID]],Table2[team_id],Table2[team_name],_xlfn.XLOOKUP(Table1[[#This Row],[TeamFavoriteID]],Table2[team_id_pfr],Table2[team_name],"Even"))</f>
        <v>Detroit Lions</v>
      </c>
      <c r="M7278">
        <v>-3.5</v>
      </c>
      <c r="N7278">
        <f>IF(Table1[[#This Row],[TeamFavorite]]=Table1[[#This Row],[TeamHome]],Table1[[#This Row],[ScoreAway]]-Table1[[#This Row],[ScoreHome]],Table1[[#This Row],[ScoreHome]]-Table1[[#This Row],[ScoreAway]])</f>
        <v>-16</v>
      </c>
      <c r="O7278">
        <f>IF(Table1[[#This Row],[SpreadActual]]&lt;Table1[[#This Row],[SpreadFavorite]],1,0)</f>
        <v>1</v>
      </c>
      <c r="P7278">
        <v>49.5</v>
      </c>
      <c r="Q7278" t="s">
        <v>125</v>
      </c>
      <c r="R7278" t="b">
        <v>0</v>
      </c>
      <c r="S7278">
        <v>72</v>
      </c>
      <c r="T7278">
        <v>0</v>
      </c>
      <c r="V7278" t="s">
        <v>103</v>
      </c>
    </row>
    <row r="7279" spans="1:22" x14ac:dyDescent="0.2">
      <c r="A7279" s="1">
        <v>36499</v>
      </c>
      <c r="B7279">
        <v>1999</v>
      </c>
      <c r="C7279">
        <f>_xlfn.MAXIFS(Table1[ScheduleWeekWritten],Table1[ScheduleSeason],Table1[[#This Row],[ScheduleSeason]])</f>
        <v>17</v>
      </c>
      <c r="D7279">
        <v>13</v>
      </c>
      <c r="E7279" cm="1">
        <f t="array" ref="E7279">_xlfn.XLOOKUP(Table1[[#This Row],[ScheduleWeekWritten]],Table3[Game],100+Table3[Increase],Table1[[#This Row],[ScheduleWeekWritten]])</f>
        <v>13</v>
      </c>
      <c r="F7279" t="b">
        <v>0</v>
      </c>
      <c r="G7279" t="s">
        <v>19</v>
      </c>
      <c r="H7279">
        <v>34</v>
      </c>
      <c r="I7279">
        <v>37</v>
      </c>
      <c r="J7279" t="s">
        <v>140</v>
      </c>
      <c r="K7279" t="s">
        <v>91</v>
      </c>
      <c r="L7279" t="str">
        <f>_xlfn.XLOOKUP(Table1[[#This Row],[TeamFavoriteID]],Table2[team_id],Table2[team_name],_xlfn.XLOOKUP(Table1[[#This Row],[TeamFavoriteID]],Table2[team_id_pfr],Table2[team_name],"Even"))</f>
        <v>Miami Dolphins</v>
      </c>
      <c r="M7279">
        <v>-2</v>
      </c>
      <c r="N7279">
        <f>IF(Table1[[#This Row],[TeamFavorite]]=Table1[[#This Row],[TeamHome]],Table1[[#This Row],[ScoreAway]]-Table1[[#This Row],[ScoreHome]],Table1[[#This Row],[ScoreHome]]-Table1[[#This Row],[ScoreAway]])</f>
        <v>3</v>
      </c>
      <c r="O7279">
        <f>IF(Table1[[#This Row],[SpreadActual]]&lt;Table1[[#This Row],[SpreadFavorite]],1,0)</f>
        <v>0</v>
      </c>
      <c r="P7279">
        <v>43</v>
      </c>
      <c r="Q7279" t="s">
        <v>143</v>
      </c>
      <c r="R7279" t="b">
        <v>0</v>
      </c>
      <c r="S7279">
        <v>73</v>
      </c>
      <c r="T7279">
        <v>13</v>
      </c>
      <c r="U7279">
        <v>71</v>
      </c>
    </row>
    <row r="7280" spans="1:22" x14ac:dyDescent="0.2">
      <c r="A7280" s="1">
        <v>36499</v>
      </c>
      <c r="B7280">
        <v>1999</v>
      </c>
      <c r="C7280">
        <f>_xlfn.MAXIFS(Table1[ScheduleWeekWritten],Table1[ScheduleSeason],Table1[[#This Row],[ScheduleSeason]])</f>
        <v>17</v>
      </c>
      <c r="D7280">
        <v>13</v>
      </c>
      <c r="E7280" cm="1">
        <f t="array" ref="E7280">_xlfn.XLOOKUP(Table1[[#This Row],[ScheduleWeekWritten]],Table3[Game],100+Table3[Increase],Table1[[#This Row],[ScheduleWeekWritten]])</f>
        <v>13</v>
      </c>
      <c r="F7280" t="b">
        <v>0</v>
      </c>
      <c r="G7280" t="s">
        <v>115</v>
      </c>
      <c r="H7280">
        <v>13</v>
      </c>
      <c r="I7280">
        <v>6</v>
      </c>
      <c r="J7280" t="s">
        <v>67</v>
      </c>
      <c r="K7280" t="s">
        <v>70</v>
      </c>
      <c r="L7280" t="str">
        <f>_xlfn.XLOOKUP(Table1[[#This Row],[TeamFavoriteID]],Table2[team_id],Table2[team_name],_xlfn.XLOOKUP(Table1[[#This Row],[TeamFavoriteID]],Table2[team_id_pfr],Table2[team_name],"Even"))</f>
        <v>Boston Patriots</v>
      </c>
      <c r="M7280">
        <v>-2</v>
      </c>
      <c r="N7280">
        <f>IF(Table1[[#This Row],[TeamFavorite]]=Table1[[#This Row],[TeamHome]],Table1[[#This Row],[ScoreAway]]-Table1[[#This Row],[ScoreHome]],Table1[[#This Row],[ScoreHome]]-Table1[[#This Row],[ScoreAway]])</f>
        <v>7</v>
      </c>
      <c r="O7280">
        <f>IF(Table1[[#This Row],[SpreadActual]]&lt;Table1[[#This Row],[SpreadFavorite]],1,0)</f>
        <v>0</v>
      </c>
      <c r="P7280">
        <v>38</v>
      </c>
      <c r="Q7280" t="s">
        <v>116</v>
      </c>
      <c r="R7280" t="b">
        <v>0</v>
      </c>
      <c r="S7280">
        <v>49</v>
      </c>
      <c r="T7280">
        <v>9</v>
      </c>
      <c r="U7280">
        <v>74</v>
      </c>
    </row>
    <row r="7281" spans="1:22" x14ac:dyDescent="0.2">
      <c r="A7281" s="1">
        <v>36499</v>
      </c>
      <c r="B7281">
        <v>1999</v>
      </c>
      <c r="C7281">
        <f>_xlfn.MAXIFS(Table1[ScheduleWeekWritten],Table1[ScheduleSeason],Table1[[#This Row],[ScheduleSeason]])</f>
        <v>17</v>
      </c>
      <c r="D7281">
        <v>13</v>
      </c>
      <c r="E7281" cm="1">
        <f t="array" ref="E7281">_xlfn.XLOOKUP(Table1[[#This Row],[ScheduleWeekWritten]],Table3[Game],100+Table3[Increase],Table1[[#This Row],[ScheduleWeekWritten]])</f>
        <v>13</v>
      </c>
      <c r="F7281" t="b">
        <v>0</v>
      </c>
      <c r="G7281" t="s">
        <v>50</v>
      </c>
      <c r="H7281">
        <v>41</v>
      </c>
      <c r="I7281">
        <v>28</v>
      </c>
      <c r="J7281" t="s">
        <v>31</v>
      </c>
      <c r="K7281" t="s">
        <v>32</v>
      </c>
      <c r="L7281" t="str">
        <f>_xlfn.XLOOKUP(Table1[[#This Row],[TeamFavoriteID]],Table2[team_id],Table2[team_name],_xlfn.XLOOKUP(Table1[[#This Row],[TeamFavoriteID]],Table2[team_id_pfr],Table2[team_name],"Even"))</f>
        <v>New York Jets</v>
      </c>
      <c r="M7281">
        <v>-2.5</v>
      </c>
      <c r="N7281">
        <f>IF(Table1[[#This Row],[TeamFavorite]]=Table1[[#This Row],[TeamHome]],Table1[[#This Row],[ScoreAway]]-Table1[[#This Row],[ScoreHome]],Table1[[#This Row],[ScoreHome]]-Table1[[#This Row],[ScoreAway]])</f>
        <v>13</v>
      </c>
      <c r="O7281">
        <f>IF(Table1[[#This Row],[SpreadActual]]&lt;Table1[[#This Row],[SpreadFavorite]],1,0)</f>
        <v>0</v>
      </c>
      <c r="P7281">
        <v>34</v>
      </c>
      <c r="Q7281" t="s">
        <v>126</v>
      </c>
      <c r="R7281" t="b">
        <v>0</v>
      </c>
      <c r="S7281">
        <v>55</v>
      </c>
      <c r="T7281">
        <v>10</v>
      </c>
      <c r="U7281">
        <v>81</v>
      </c>
    </row>
    <row r="7282" spans="1:22" x14ac:dyDescent="0.2">
      <c r="A7282" s="1">
        <v>36499</v>
      </c>
      <c r="B7282">
        <v>1999</v>
      </c>
      <c r="C7282">
        <f>_xlfn.MAXIFS(Table1[ScheduleWeekWritten],Table1[ScheduleSeason],Table1[[#This Row],[ScheduleSeason]])</f>
        <v>17</v>
      </c>
      <c r="D7282">
        <v>13</v>
      </c>
      <c r="E7282" cm="1">
        <f t="array" ref="E7282">_xlfn.XLOOKUP(Table1[[#This Row],[ScheduleWeekWritten]],Table3[Game],100+Table3[Increase],Table1[[#This Row],[ScheduleWeekWritten]])</f>
        <v>13</v>
      </c>
      <c r="F7282" t="b">
        <v>0</v>
      </c>
      <c r="G7282" t="s">
        <v>20</v>
      </c>
      <c r="H7282">
        <v>30</v>
      </c>
      <c r="I7282">
        <v>21</v>
      </c>
      <c r="J7282" t="s">
        <v>128</v>
      </c>
      <c r="K7282" t="s">
        <v>21</v>
      </c>
      <c r="L7282" t="str">
        <f>_xlfn.XLOOKUP(Table1[[#This Row],[TeamFavoriteID]],Table2[team_id],Table2[team_name],_xlfn.XLOOKUP(Table1[[#This Row],[TeamFavoriteID]],Table2[team_id_pfr],Table2[team_name],"Even"))</f>
        <v>Las Vegas Raiders</v>
      </c>
      <c r="M7282">
        <v>-1</v>
      </c>
      <c r="N7282">
        <f>IF(Table1[[#This Row],[TeamFavorite]]=Table1[[#This Row],[TeamHome]],Table1[[#This Row],[ScoreAway]]-Table1[[#This Row],[ScoreHome]],Table1[[#This Row],[ScoreHome]]-Table1[[#This Row],[ScoreAway]])</f>
        <v>9</v>
      </c>
      <c r="O7282">
        <f>IF(Table1[[#This Row],[SpreadActual]]&lt;Table1[[#This Row],[SpreadFavorite]],1,0)</f>
        <v>0</v>
      </c>
      <c r="P7282">
        <v>41</v>
      </c>
      <c r="Q7282" t="s">
        <v>76</v>
      </c>
      <c r="R7282" t="b">
        <v>0</v>
      </c>
      <c r="S7282">
        <v>50</v>
      </c>
      <c r="T7282">
        <v>8</v>
      </c>
      <c r="U7282">
        <v>66</v>
      </c>
    </row>
    <row r="7283" spans="1:22" x14ac:dyDescent="0.2">
      <c r="A7283" s="1">
        <v>36499</v>
      </c>
      <c r="B7283">
        <v>1999</v>
      </c>
      <c r="C7283">
        <f>_xlfn.MAXIFS(Table1[ScheduleWeekWritten],Table1[ScheduleSeason],Table1[[#This Row],[ScheduleSeason]])</f>
        <v>17</v>
      </c>
      <c r="D7283">
        <v>13</v>
      </c>
      <c r="E7283" cm="1">
        <f t="array" ref="E7283">_xlfn.XLOOKUP(Table1[[#This Row],[ScheduleWeekWritten]],Table3[Game],100+Table3[Increase],Table1[[#This Row],[ScheduleWeekWritten]])</f>
        <v>13</v>
      </c>
      <c r="F7283" t="b">
        <v>0</v>
      </c>
      <c r="G7283" t="s">
        <v>27</v>
      </c>
      <c r="H7283">
        <v>23</v>
      </c>
      <c r="I7283">
        <v>10</v>
      </c>
      <c r="J7283" t="s">
        <v>62</v>
      </c>
      <c r="K7283" t="s">
        <v>29</v>
      </c>
      <c r="L7283" t="str">
        <f>_xlfn.XLOOKUP(Table1[[#This Row],[TeamFavoriteID]],Table2[team_id],Table2[team_name],_xlfn.XLOOKUP(Table1[[#This Row],[TeamFavoriteID]],Table2[team_id_pfr],Table2[team_name],"Even"))</f>
        <v>Los Angeles Chargers</v>
      </c>
      <c r="M7283">
        <v>-7.5</v>
      </c>
      <c r="N7283">
        <f>IF(Table1[[#This Row],[TeamFavorite]]=Table1[[#This Row],[TeamHome]],Table1[[#This Row],[ScoreAway]]-Table1[[#This Row],[ScoreHome]],Table1[[#This Row],[ScoreHome]]-Table1[[#This Row],[ScoreAway]])</f>
        <v>13</v>
      </c>
      <c r="O7283">
        <f>IF(Table1[[#This Row],[SpreadActual]]&lt;Table1[[#This Row],[SpreadFavorite]],1,0)</f>
        <v>0</v>
      </c>
      <c r="P7283">
        <v>36</v>
      </c>
      <c r="Q7283" t="s">
        <v>94</v>
      </c>
      <c r="R7283" t="b">
        <v>0</v>
      </c>
      <c r="S7283">
        <v>56</v>
      </c>
      <c r="T7283">
        <v>6</v>
      </c>
      <c r="U7283">
        <v>31</v>
      </c>
    </row>
    <row r="7284" spans="1:22" x14ac:dyDescent="0.2">
      <c r="A7284" s="1">
        <v>36500</v>
      </c>
      <c r="B7284">
        <v>1999</v>
      </c>
      <c r="C7284">
        <f>_xlfn.MAXIFS(Table1[ScheduleWeekWritten],Table1[ScheduleSeason],Table1[[#This Row],[ScheduleSeason]])</f>
        <v>17</v>
      </c>
      <c r="D7284">
        <v>13</v>
      </c>
      <c r="E7284" cm="1">
        <f t="array" ref="E7284">_xlfn.XLOOKUP(Table1[[#This Row],[ScheduleWeekWritten]],Table3[Game],100+Table3[Increase],Table1[[#This Row],[ScheduleWeekWritten]])</f>
        <v>13</v>
      </c>
      <c r="F7284" t="b">
        <v>0</v>
      </c>
      <c r="G7284" t="s">
        <v>127</v>
      </c>
      <c r="H7284">
        <v>24</v>
      </c>
      <c r="I7284">
        <v>17</v>
      </c>
      <c r="J7284" t="s">
        <v>54</v>
      </c>
      <c r="K7284" t="s">
        <v>55</v>
      </c>
      <c r="L7284" t="str">
        <f>_xlfn.XLOOKUP(Table1[[#This Row],[TeamFavoriteID]],Table2[team_id],Table2[team_name],_xlfn.XLOOKUP(Table1[[#This Row],[TeamFavoriteID]],Table2[team_id_pfr],Table2[team_name],"Even"))</f>
        <v>Minnesota Vikings</v>
      </c>
      <c r="M7284">
        <v>-2.5</v>
      </c>
      <c r="N7284">
        <f>IF(Table1[[#This Row],[TeamFavorite]]=Table1[[#This Row],[TeamHome]],Table1[[#This Row],[ScoreAway]]-Table1[[#This Row],[ScoreHome]],Table1[[#This Row],[ScoreHome]]-Table1[[#This Row],[ScoreAway]])</f>
        <v>7</v>
      </c>
      <c r="O7284">
        <f>IF(Table1[[#This Row],[SpreadActual]]&lt;Table1[[#This Row],[SpreadFavorite]],1,0)</f>
        <v>0</v>
      </c>
      <c r="P7284">
        <v>39</v>
      </c>
      <c r="Q7284" t="s">
        <v>168</v>
      </c>
      <c r="R7284" t="b">
        <v>0</v>
      </c>
      <c r="S7284">
        <v>68</v>
      </c>
      <c r="T7284">
        <v>8</v>
      </c>
      <c r="U7284">
        <v>86</v>
      </c>
    </row>
    <row r="7285" spans="1:22" x14ac:dyDescent="0.2">
      <c r="A7285" s="1">
        <v>36503</v>
      </c>
      <c r="B7285">
        <v>1999</v>
      </c>
      <c r="C7285">
        <f>_xlfn.MAXIFS(Table1[ScheduleWeekWritten],Table1[ScheduleSeason],Table1[[#This Row],[ScheduleSeason]])</f>
        <v>17</v>
      </c>
      <c r="D7285">
        <v>14</v>
      </c>
      <c r="E7285" cm="1">
        <f t="array" ref="E7285">_xlfn.XLOOKUP(Table1[[#This Row],[ScheduleWeekWritten]],Table3[Game],100+Table3[Increase],Table1[[#This Row],[ScheduleWeekWritten]])</f>
        <v>14</v>
      </c>
      <c r="F7285" t="b">
        <v>0</v>
      </c>
      <c r="G7285" t="s">
        <v>171</v>
      </c>
      <c r="H7285">
        <v>21</v>
      </c>
      <c r="I7285">
        <v>14</v>
      </c>
      <c r="J7285" t="s">
        <v>20</v>
      </c>
      <c r="K7285" t="s">
        <v>25</v>
      </c>
      <c r="L7285" t="str">
        <f>_xlfn.XLOOKUP(Table1[[#This Row],[TeamFavoriteID]],Table2[team_id],Table2[team_name],_xlfn.XLOOKUP(Table1[[#This Row],[TeamFavoriteID]],Table2[team_id_pfr],Table2[team_name],"Even"))</f>
        <v>Houston Oilers</v>
      </c>
      <c r="M7285">
        <v>-3</v>
      </c>
      <c r="N7285">
        <f>IF(Table1[[#This Row],[TeamFavorite]]=Table1[[#This Row],[TeamHome]],Table1[[#This Row],[ScoreAway]]-Table1[[#This Row],[ScoreHome]],Table1[[#This Row],[ScoreHome]]-Table1[[#This Row],[ScoreAway]])</f>
        <v>7</v>
      </c>
      <c r="O7285">
        <f>IF(Table1[[#This Row],[SpreadActual]]&lt;Table1[[#This Row],[SpreadFavorite]],1,0)</f>
        <v>0</v>
      </c>
      <c r="P7285">
        <v>40</v>
      </c>
      <c r="Q7285" t="s">
        <v>172</v>
      </c>
      <c r="R7285" t="b">
        <v>0</v>
      </c>
      <c r="S7285">
        <v>54</v>
      </c>
      <c r="T7285">
        <v>9</v>
      </c>
      <c r="U7285">
        <v>69</v>
      </c>
    </row>
    <row r="7286" spans="1:22" x14ac:dyDescent="0.2">
      <c r="A7286" s="1">
        <v>36506</v>
      </c>
      <c r="B7286">
        <v>1999</v>
      </c>
      <c r="C7286">
        <f>_xlfn.MAXIFS(Table1[ScheduleWeekWritten],Table1[ScheduleSeason],Table1[[#This Row],[ScheduleSeason]])</f>
        <v>17</v>
      </c>
      <c r="D7286">
        <v>14</v>
      </c>
      <c r="E7286" cm="1">
        <f t="array" ref="E7286">_xlfn.XLOOKUP(Table1[[#This Row],[ScheduleWeekWritten]],Table3[Game],100+Table3[Increase],Table1[[#This Row],[ScheduleWeekWritten]])</f>
        <v>14</v>
      </c>
      <c r="F7286" t="b">
        <v>0</v>
      </c>
      <c r="G7286" t="s">
        <v>28</v>
      </c>
      <c r="H7286">
        <v>17</v>
      </c>
      <c r="I7286">
        <v>19</v>
      </c>
      <c r="J7286" t="s">
        <v>50</v>
      </c>
      <c r="K7286" t="s">
        <v>43</v>
      </c>
      <c r="L7286" t="str">
        <f>_xlfn.XLOOKUP(Table1[[#This Row],[TeamFavoriteID]],Table2[team_id],Table2[team_name],_xlfn.XLOOKUP(Table1[[#This Row],[TeamFavoriteID]],Table2[team_id_pfr],Table2[team_name],"Even"))</f>
        <v>Buffalo Bills</v>
      </c>
      <c r="M7286">
        <v>-8</v>
      </c>
      <c r="N7286">
        <f>IF(Table1[[#This Row],[TeamFavorite]]=Table1[[#This Row],[TeamHome]],Table1[[#This Row],[ScoreAway]]-Table1[[#This Row],[ScoreHome]],Table1[[#This Row],[ScoreHome]]-Table1[[#This Row],[ScoreAway]])</f>
        <v>2</v>
      </c>
      <c r="O7286">
        <f>IF(Table1[[#This Row],[SpreadActual]]&lt;Table1[[#This Row],[SpreadFavorite]],1,0)</f>
        <v>0</v>
      </c>
      <c r="P7286">
        <v>36.5</v>
      </c>
      <c r="Q7286" t="s">
        <v>123</v>
      </c>
      <c r="R7286" t="b">
        <v>0</v>
      </c>
      <c r="S7286">
        <v>30</v>
      </c>
      <c r="T7286">
        <v>6</v>
      </c>
      <c r="U7286">
        <v>74</v>
      </c>
    </row>
    <row r="7287" spans="1:22" x14ac:dyDescent="0.2">
      <c r="A7287" s="1">
        <v>36506</v>
      </c>
      <c r="B7287">
        <v>1999</v>
      </c>
      <c r="C7287">
        <f>_xlfn.MAXIFS(Table1[ScheduleWeekWritten],Table1[ScheduleSeason],Table1[[#This Row],[ScheduleSeason]])</f>
        <v>17</v>
      </c>
      <c r="D7287">
        <v>14</v>
      </c>
      <c r="E7287" cm="1">
        <f t="array" ref="E7287">_xlfn.XLOOKUP(Table1[[#This Row],[ScheduleWeekWritten]],Table3[Game],100+Table3[Increase],Table1[[#This Row],[ScheduleWeekWritten]])</f>
        <v>14</v>
      </c>
      <c r="F7287" t="b">
        <v>0</v>
      </c>
      <c r="G7287" t="s">
        <v>101</v>
      </c>
      <c r="H7287">
        <v>44</v>
      </c>
      <c r="I7287">
        <v>28</v>
      </c>
      <c r="J7287" t="s">
        <v>62</v>
      </c>
      <c r="K7287" t="s">
        <v>104</v>
      </c>
      <c r="L7287" t="str">
        <f>_xlfn.XLOOKUP(Table1[[#This Row],[TeamFavoriteID]],Table2[team_id],Table2[team_name],_xlfn.XLOOKUP(Table1[[#This Row],[TeamFavoriteID]],Table2[team_id_pfr],Table2[team_name],"Even"))</f>
        <v>Cincinnati Bengals</v>
      </c>
      <c r="M7287">
        <v>-7</v>
      </c>
      <c r="N7287">
        <f>IF(Table1[[#This Row],[TeamFavorite]]=Table1[[#This Row],[TeamHome]],Table1[[#This Row],[ScoreAway]]-Table1[[#This Row],[ScoreHome]],Table1[[#This Row],[ScoreHome]]-Table1[[#This Row],[ScoreAway]])</f>
        <v>-16</v>
      </c>
      <c r="O7287">
        <f>IF(Table1[[#This Row],[SpreadActual]]&lt;Table1[[#This Row],[SpreadFavorite]],1,0)</f>
        <v>1</v>
      </c>
      <c r="P7287">
        <v>41</v>
      </c>
      <c r="Q7287" t="s">
        <v>111</v>
      </c>
      <c r="R7287" t="b">
        <v>0</v>
      </c>
      <c r="S7287">
        <v>38</v>
      </c>
      <c r="T7287">
        <v>6</v>
      </c>
      <c r="U7287">
        <v>86</v>
      </c>
    </row>
    <row r="7288" spans="1:22" x14ac:dyDescent="0.2">
      <c r="A7288" s="1">
        <v>36506</v>
      </c>
      <c r="B7288">
        <v>1999</v>
      </c>
      <c r="C7288">
        <f>_xlfn.MAXIFS(Table1[ScheduleWeekWritten],Table1[ScheduleSeason],Table1[[#This Row],[ScheduleSeason]])</f>
        <v>17</v>
      </c>
      <c r="D7288">
        <v>14</v>
      </c>
      <c r="E7288" cm="1">
        <f t="array" ref="E7288">_xlfn.XLOOKUP(Table1[[#This Row],[ScheduleWeekWritten]],Table3[Game],100+Table3[Increase],Table1[[#This Row],[ScheduleWeekWritten]])</f>
        <v>14</v>
      </c>
      <c r="F7288" t="b">
        <v>0</v>
      </c>
      <c r="G7288" t="s">
        <v>67</v>
      </c>
      <c r="H7288">
        <v>20</v>
      </c>
      <c r="I7288">
        <v>10</v>
      </c>
      <c r="J7288" t="s">
        <v>58</v>
      </c>
      <c r="K7288" t="s">
        <v>68</v>
      </c>
      <c r="L7288" t="str">
        <f>_xlfn.XLOOKUP(Table1[[#This Row],[TeamFavoriteID]],Table2[team_id],Table2[team_name],_xlfn.XLOOKUP(Table1[[#This Row],[TeamFavoriteID]],Table2[team_id_pfr],Table2[team_name],"Even"))</f>
        <v>Dallas Cowboys</v>
      </c>
      <c r="M7288">
        <v>-9</v>
      </c>
      <c r="N7288">
        <f>IF(Table1[[#This Row],[TeamFavorite]]=Table1[[#This Row],[TeamHome]],Table1[[#This Row],[ScoreAway]]-Table1[[#This Row],[ScoreHome]],Table1[[#This Row],[ScoreHome]]-Table1[[#This Row],[ScoreAway]])</f>
        <v>-10</v>
      </c>
      <c r="O7288">
        <f>IF(Table1[[#This Row],[SpreadActual]]&lt;Table1[[#This Row],[SpreadFavorite]],1,0)</f>
        <v>1</v>
      </c>
      <c r="P7288">
        <v>36.5</v>
      </c>
      <c r="Q7288" t="s">
        <v>119</v>
      </c>
      <c r="R7288" t="b">
        <v>0</v>
      </c>
      <c r="S7288">
        <v>50</v>
      </c>
      <c r="T7288">
        <v>16</v>
      </c>
      <c r="U7288">
        <v>92</v>
      </c>
    </row>
    <row r="7289" spans="1:22" x14ac:dyDescent="0.2">
      <c r="A7289" s="1">
        <v>36506</v>
      </c>
      <c r="B7289">
        <v>1999</v>
      </c>
      <c r="C7289">
        <f>_xlfn.MAXIFS(Table1[ScheduleWeekWritten],Table1[ScheduleSeason],Table1[[#This Row],[ScheduleSeason]])</f>
        <v>17</v>
      </c>
      <c r="D7289">
        <v>14</v>
      </c>
      <c r="E7289" cm="1">
        <f t="array" ref="E7289">_xlfn.XLOOKUP(Table1[[#This Row],[ScheduleWeekWritten]],Table3[Game],100+Table3[Increase],Table1[[#This Row],[ScheduleWeekWritten]])</f>
        <v>14</v>
      </c>
      <c r="F7289" t="b">
        <v>0</v>
      </c>
      <c r="G7289" t="s">
        <v>33</v>
      </c>
      <c r="H7289">
        <v>31</v>
      </c>
      <c r="I7289">
        <v>33</v>
      </c>
      <c r="J7289" t="s">
        <v>152</v>
      </c>
      <c r="K7289" t="s">
        <v>35</v>
      </c>
      <c r="L7289" t="str">
        <f>_xlfn.XLOOKUP(Table1[[#This Row],[TeamFavoriteID]],Table2[team_id],Table2[team_name],_xlfn.XLOOKUP(Table1[[#This Row],[TeamFavoriteID]],Table2[team_id_pfr],Table2[team_name],"Even"))</f>
        <v>Green Bay Packers</v>
      </c>
      <c r="M7289">
        <v>-8</v>
      </c>
      <c r="N7289">
        <f>IF(Table1[[#This Row],[TeamFavorite]]=Table1[[#This Row],[TeamHome]],Table1[[#This Row],[ScoreAway]]-Table1[[#This Row],[ScoreHome]],Table1[[#This Row],[ScoreHome]]-Table1[[#This Row],[ScoreAway]])</f>
        <v>2</v>
      </c>
      <c r="O7289">
        <f>IF(Table1[[#This Row],[SpreadActual]]&lt;Table1[[#This Row],[SpreadFavorite]],1,0)</f>
        <v>0</v>
      </c>
      <c r="P7289">
        <v>42</v>
      </c>
      <c r="Q7289" t="s">
        <v>82</v>
      </c>
      <c r="R7289" t="b">
        <v>0</v>
      </c>
      <c r="S7289">
        <v>31</v>
      </c>
      <c r="T7289">
        <v>4</v>
      </c>
      <c r="U7289">
        <v>87</v>
      </c>
    </row>
    <row r="7290" spans="1:22" x14ac:dyDescent="0.2">
      <c r="A7290" s="1">
        <v>36506</v>
      </c>
      <c r="B7290">
        <v>1999</v>
      </c>
      <c r="C7290">
        <f>_xlfn.MAXIFS(Table1[ScheduleWeekWritten],Table1[ScheduleSeason],Table1[[#This Row],[ScheduleSeason]])</f>
        <v>17</v>
      </c>
      <c r="D7290">
        <v>14</v>
      </c>
      <c r="E7290" cm="1">
        <f t="array" ref="E7290">_xlfn.XLOOKUP(Table1[[#This Row],[ScheduleWeekWritten]],Table3[Game],100+Table3[Increase],Table1[[#This Row],[ScheduleWeekWritten]])</f>
        <v>14</v>
      </c>
      <c r="F7290" t="b">
        <v>0</v>
      </c>
      <c r="G7290" t="s">
        <v>140</v>
      </c>
      <c r="H7290">
        <v>20</v>
      </c>
      <c r="I7290">
        <v>15</v>
      </c>
      <c r="J7290" t="s">
        <v>115</v>
      </c>
      <c r="K7290" t="s">
        <v>72</v>
      </c>
      <c r="L7290" t="str">
        <f>_xlfn.XLOOKUP(Table1[[#This Row],[TeamFavoriteID]],Table2[team_id],Table2[team_name],_xlfn.XLOOKUP(Table1[[#This Row],[TeamFavoriteID]],Table2[team_id_pfr],Table2[team_name],"Even"))</f>
        <v>Baltimore Colts</v>
      </c>
      <c r="M7290">
        <v>-7</v>
      </c>
      <c r="N7290">
        <f>IF(Table1[[#This Row],[TeamFavorite]]=Table1[[#This Row],[TeamHome]],Table1[[#This Row],[ScoreAway]]-Table1[[#This Row],[ScoreHome]],Table1[[#This Row],[ScoreHome]]-Table1[[#This Row],[ScoreAway]])</f>
        <v>5</v>
      </c>
      <c r="O7290">
        <f>IF(Table1[[#This Row],[SpreadActual]]&lt;Table1[[#This Row],[SpreadFavorite]],1,0)</f>
        <v>0</v>
      </c>
      <c r="P7290">
        <v>46.5</v>
      </c>
      <c r="Q7290" t="s">
        <v>141</v>
      </c>
      <c r="R7290" t="b">
        <v>0</v>
      </c>
      <c r="S7290">
        <v>72</v>
      </c>
      <c r="T7290">
        <v>0</v>
      </c>
      <c r="V7290" t="s">
        <v>103</v>
      </c>
    </row>
    <row r="7291" spans="1:22" x14ac:dyDescent="0.2">
      <c r="A7291" s="1">
        <v>36506</v>
      </c>
      <c r="B7291">
        <v>1999</v>
      </c>
      <c r="C7291">
        <f>_xlfn.MAXIFS(Table1[ScheduleWeekWritten],Table1[ScheduleSeason],Table1[[#This Row],[ScheduleSeason]])</f>
        <v>17</v>
      </c>
      <c r="D7291">
        <v>14</v>
      </c>
      <c r="E7291" cm="1">
        <f t="array" ref="E7291">_xlfn.XLOOKUP(Table1[[#This Row],[ScheduleWeekWritten]],Table3[Game],100+Table3[Increase],Table1[[#This Row],[ScheduleWeekWritten]])</f>
        <v>14</v>
      </c>
      <c r="F7291" t="b">
        <v>0</v>
      </c>
      <c r="G7291" t="s">
        <v>42</v>
      </c>
      <c r="H7291">
        <v>31</v>
      </c>
      <c r="I7291">
        <v>28</v>
      </c>
      <c r="J7291" t="s">
        <v>54</v>
      </c>
      <c r="K7291" t="s">
        <v>75</v>
      </c>
      <c r="L7291" t="str">
        <f>_xlfn.XLOOKUP(Table1[[#This Row],[TeamFavoriteID]],Table2[team_id],Table2[team_name],_xlfn.XLOOKUP(Table1[[#This Row],[TeamFavoriteID]],Table2[team_id_pfr],Table2[team_name],"Even"))</f>
        <v>Kansas City Chiefs</v>
      </c>
      <c r="M7291">
        <v>-1</v>
      </c>
      <c r="N7291">
        <f>IF(Table1[[#This Row],[TeamFavorite]]=Table1[[#This Row],[TeamHome]],Table1[[#This Row],[ScoreAway]]-Table1[[#This Row],[ScoreHome]],Table1[[#This Row],[ScoreHome]]-Table1[[#This Row],[ScoreAway]])</f>
        <v>-3</v>
      </c>
      <c r="O7291">
        <f>IF(Table1[[#This Row],[SpreadActual]]&lt;Table1[[#This Row],[SpreadFavorite]],1,0)</f>
        <v>1</v>
      </c>
      <c r="P7291">
        <v>42</v>
      </c>
      <c r="Q7291" t="s">
        <v>117</v>
      </c>
      <c r="R7291" t="b">
        <v>0</v>
      </c>
      <c r="S7291">
        <v>42</v>
      </c>
      <c r="T7291">
        <v>6</v>
      </c>
      <c r="U7291">
        <v>85</v>
      </c>
    </row>
    <row r="7292" spans="1:22" x14ac:dyDescent="0.2">
      <c r="A7292" s="1">
        <v>36506</v>
      </c>
      <c r="B7292">
        <v>1999</v>
      </c>
      <c r="C7292">
        <f>_xlfn.MAXIFS(Table1[ScheduleWeekWritten],Table1[ScheduleSeason],Table1[[#This Row],[ScheduleSeason]])</f>
        <v>17</v>
      </c>
      <c r="D7292">
        <v>14</v>
      </c>
      <c r="E7292" cm="1">
        <f t="array" ref="E7292">_xlfn.XLOOKUP(Table1[[#This Row],[ScheduleWeekWritten]],Table3[Game],100+Table3[Increase],Table1[[#This Row],[ScheduleWeekWritten]])</f>
        <v>14</v>
      </c>
      <c r="F7292" t="b">
        <v>0</v>
      </c>
      <c r="G7292" t="s">
        <v>95</v>
      </c>
      <c r="H7292">
        <v>14</v>
      </c>
      <c r="I7292">
        <v>30</v>
      </c>
      <c r="J7292" t="s">
        <v>153</v>
      </c>
      <c r="K7292" t="s">
        <v>40</v>
      </c>
      <c r="L7292" t="str">
        <f>_xlfn.XLOOKUP(Table1[[#This Row],[TeamFavoriteID]],Table2[team_id],Table2[team_name],_xlfn.XLOOKUP(Table1[[#This Row],[TeamFavoriteID]],Table2[team_id_pfr],Table2[team_name],"Even"))</f>
        <v>Los Angeles Rams</v>
      </c>
      <c r="M7292">
        <v>-10.5</v>
      </c>
      <c r="N7292">
        <f>IF(Table1[[#This Row],[TeamFavorite]]=Table1[[#This Row],[TeamHome]],Table1[[#This Row],[ScoreAway]]-Table1[[#This Row],[ScoreHome]],Table1[[#This Row],[ScoreHome]]-Table1[[#This Row],[ScoreAway]])</f>
        <v>-16</v>
      </c>
      <c r="O7292">
        <f>IF(Table1[[#This Row],[SpreadActual]]&lt;Table1[[#This Row],[SpreadFavorite]],1,0)</f>
        <v>1</v>
      </c>
      <c r="P7292">
        <v>49</v>
      </c>
      <c r="Q7292" t="s">
        <v>124</v>
      </c>
      <c r="R7292" t="b">
        <v>0</v>
      </c>
      <c r="S7292">
        <v>72</v>
      </c>
      <c r="T7292">
        <v>0</v>
      </c>
      <c r="V7292" t="s">
        <v>103</v>
      </c>
    </row>
    <row r="7293" spans="1:22" x14ac:dyDescent="0.2">
      <c r="A7293" s="1">
        <v>36506</v>
      </c>
      <c r="B7293">
        <v>1999</v>
      </c>
      <c r="C7293">
        <f>_xlfn.MAXIFS(Table1[ScheduleWeekWritten],Table1[ScheduleSeason],Table1[[#This Row],[ScheduleSeason]])</f>
        <v>17</v>
      </c>
      <c r="D7293">
        <v>14</v>
      </c>
      <c r="E7293" cm="1">
        <f t="array" ref="E7293">_xlfn.XLOOKUP(Table1[[#This Row],[ScheduleWeekWritten]],Table3[Game],100+Table3[Increase],Table1[[#This Row],[ScheduleWeekWritten]])</f>
        <v>14</v>
      </c>
      <c r="F7293" t="b">
        <v>0</v>
      </c>
      <c r="G7293" t="s">
        <v>31</v>
      </c>
      <c r="H7293">
        <v>28</v>
      </c>
      <c r="I7293">
        <v>20</v>
      </c>
      <c r="J7293" t="s">
        <v>19</v>
      </c>
      <c r="K7293" t="s">
        <v>91</v>
      </c>
      <c r="L7293" t="str">
        <f>_xlfn.XLOOKUP(Table1[[#This Row],[TeamFavoriteID]],Table2[team_id],Table2[team_name],_xlfn.XLOOKUP(Table1[[#This Row],[TeamFavoriteID]],Table2[team_id_pfr],Table2[team_name],"Even"))</f>
        <v>Miami Dolphins</v>
      </c>
      <c r="M7293">
        <v>-3</v>
      </c>
      <c r="N7293">
        <f>IF(Table1[[#This Row],[TeamFavorite]]=Table1[[#This Row],[TeamHome]],Table1[[#This Row],[ScoreAway]]-Table1[[#This Row],[ScoreHome]],Table1[[#This Row],[ScoreHome]]-Table1[[#This Row],[ScoreAway]])</f>
        <v>8</v>
      </c>
      <c r="O7293">
        <f>IF(Table1[[#This Row],[SpreadActual]]&lt;Table1[[#This Row],[SpreadFavorite]],1,0)</f>
        <v>0</v>
      </c>
      <c r="P7293">
        <v>37</v>
      </c>
      <c r="Q7293" t="s">
        <v>126</v>
      </c>
      <c r="R7293" t="b">
        <v>0</v>
      </c>
      <c r="S7293">
        <v>40</v>
      </c>
      <c r="T7293">
        <v>16</v>
      </c>
      <c r="U7293">
        <v>55</v>
      </c>
    </row>
    <row r="7294" spans="1:22" x14ac:dyDescent="0.2">
      <c r="A7294" s="1">
        <v>36506</v>
      </c>
      <c r="B7294">
        <v>1999</v>
      </c>
      <c r="C7294">
        <f>_xlfn.MAXIFS(Table1[ScheduleWeekWritten],Table1[ScheduleSeason],Table1[[#This Row],[ScheduleSeason]])</f>
        <v>17</v>
      </c>
      <c r="D7294">
        <v>14</v>
      </c>
      <c r="E7294" cm="1">
        <f t="array" ref="E7294">_xlfn.XLOOKUP(Table1[[#This Row],[ScheduleWeekWritten]],Table3[Game],100+Table3[Increase],Table1[[#This Row],[ScheduleWeekWritten]])</f>
        <v>14</v>
      </c>
      <c r="F7294" t="b">
        <v>0</v>
      </c>
      <c r="G7294" t="s">
        <v>49</v>
      </c>
      <c r="H7294">
        <v>24</v>
      </c>
      <c r="I7294">
        <v>31</v>
      </c>
      <c r="J7294" t="s">
        <v>158</v>
      </c>
      <c r="K7294" t="s">
        <v>51</v>
      </c>
      <c r="L7294" t="str">
        <f>_xlfn.XLOOKUP(Table1[[#This Row],[TeamFavoriteID]],Table2[team_id],Table2[team_name],_xlfn.XLOOKUP(Table1[[#This Row],[TeamFavoriteID]],Table2[team_id_pfr],Table2[team_name],"Even"))</f>
        <v>Pittsburgh Steelers</v>
      </c>
      <c r="M7294">
        <v>-1.5</v>
      </c>
      <c r="N7294">
        <f>IF(Table1[[#This Row],[TeamFavorite]]=Table1[[#This Row],[TeamHome]],Table1[[#This Row],[ScoreAway]]-Table1[[#This Row],[ScoreHome]],Table1[[#This Row],[ScoreHome]]-Table1[[#This Row],[ScoreAway]])</f>
        <v>7</v>
      </c>
      <c r="O7294">
        <f>IF(Table1[[#This Row],[SpreadActual]]&lt;Table1[[#This Row],[SpreadFavorite]],1,0)</f>
        <v>0</v>
      </c>
      <c r="P7294">
        <v>36</v>
      </c>
      <c r="Q7294" t="s">
        <v>113</v>
      </c>
      <c r="R7294" t="b">
        <v>0</v>
      </c>
      <c r="S7294">
        <v>32</v>
      </c>
      <c r="T7294">
        <v>4</v>
      </c>
      <c r="U7294">
        <v>69</v>
      </c>
    </row>
    <row r="7295" spans="1:22" x14ac:dyDescent="0.2">
      <c r="A7295" s="1">
        <v>36506</v>
      </c>
      <c r="B7295">
        <v>1999</v>
      </c>
      <c r="C7295">
        <f>_xlfn.MAXIFS(Table1[ScheduleWeekWritten],Table1[ScheduleSeason],Table1[[#This Row],[ScheduleSeason]])</f>
        <v>17</v>
      </c>
      <c r="D7295">
        <v>14</v>
      </c>
      <c r="E7295" cm="1">
        <f t="array" ref="E7295">_xlfn.XLOOKUP(Table1[[#This Row],[ScheduleWeekWritten]],Table3[Game],100+Table3[Increase],Table1[[#This Row],[ScheduleWeekWritten]])</f>
        <v>14</v>
      </c>
      <c r="F7295" t="b">
        <v>0</v>
      </c>
      <c r="G7295" t="s">
        <v>53</v>
      </c>
      <c r="H7295">
        <v>26</v>
      </c>
      <c r="I7295">
        <v>7</v>
      </c>
      <c r="J7295" t="s">
        <v>38</v>
      </c>
      <c r="K7295" t="s">
        <v>109</v>
      </c>
      <c r="L7295" t="str">
        <f>_xlfn.XLOOKUP(Table1[[#This Row],[TeamFavoriteID]],Table2[team_id],Table2[team_name],_xlfn.XLOOKUP(Table1[[#This Row],[TeamFavoriteID]],Table2[team_id_pfr],Table2[team_name],"Even"))</f>
        <v>Atlanta Falcons</v>
      </c>
      <c r="M7295">
        <v>-3</v>
      </c>
      <c r="N7295">
        <f>IF(Table1[[#This Row],[TeamFavorite]]=Table1[[#This Row],[TeamHome]],Table1[[#This Row],[ScoreAway]]-Table1[[#This Row],[ScoreHome]],Table1[[#This Row],[ScoreHome]]-Table1[[#This Row],[ScoreAway]])</f>
        <v>19</v>
      </c>
      <c r="O7295">
        <f>IF(Table1[[#This Row],[SpreadActual]]&lt;Table1[[#This Row],[SpreadFavorite]],1,0)</f>
        <v>0</v>
      </c>
      <c r="P7295">
        <v>41</v>
      </c>
      <c r="Q7295" t="s">
        <v>118</v>
      </c>
      <c r="R7295" t="b">
        <v>0</v>
      </c>
      <c r="S7295">
        <v>50</v>
      </c>
      <c r="T7295">
        <v>4</v>
      </c>
      <c r="U7295">
        <v>84</v>
      </c>
    </row>
    <row r="7296" spans="1:22" x14ac:dyDescent="0.2">
      <c r="A7296" s="1">
        <v>36506</v>
      </c>
      <c r="B7296">
        <v>1999</v>
      </c>
      <c r="C7296">
        <f>_xlfn.MAXIFS(Table1[ScheduleWeekWritten],Table1[ScheduleSeason],Table1[[#This Row],[ScheduleSeason]])</f>
        <v>17</v>
      </c>
      <c r="D7296">
        <v>14</v>
      </c>
      <c r="E7296" cm="1">
        <f t="array" ref="E7296">_xlfn.XLOOKUP(Table1[[#This Row],[ScheduleWeekWritten]],Table3[Game],100+Table3[Increase],Table1[[#This Row],[ScheduleWeekWritten]])</f>
        <v>14</v>
      </c>
      <c r="F7296" t="b">
        <v>0</v>
      </c>
      <c r="G7296" t="s">
        <v>128</v>
      </c>
      <c r="H7296">
        <v>16</v>
      </c>
      <c r="I7296">
        <v>19</v>
      </c>
      <c r="J7296" t="s">
        <v>27</v>
      </c>
      <c r="K7296" t="s">
        <v>132</v>
      </c>
      <c r="L7296" t="str">
        <f>_xlfn.XLOOKUP(Table1[[#This Row],[TeamFavoriteID]],Table2[team_id],Table2[team_name],_xlfn.XLOOKUP(Table1[[#This Row],[TeamFavoriteID]],Table2[team_id_pfr],Table2[team_name],"Even"))</f>
        <v>Seattle Seahawks</v>
      </c>
      <c r="M7296">
        <v>-9.5</v>
      </c>
      <c r="N7296">
        <f>IF(Table1[[#This Row],[TeamFavorite]]=Table1[[#This Row],[TeamHome]],Table1[[#This Row],[ScoreAway]]-Table1[[#This Row],[ScoreHome]],Table1[[#This Row],[ScoreHome]]-Table1[[#This Row],[ScoreAway]])</f>
        <v>3</v>
      </c>
      <c r="O7296">
        <f>IF(Table1[[#This Row],[SpreadActual]]&lt;Table1[[#This Row],[SpreadFavorite]],1,0)</f>
        <v>0</v>
      </c>
      <c r="P7296">
        <v>42.5</v>
      </c>
      <c r="Q7296" t="s">
        <v>129</v>
      </c>
      <c r="R7296" t="b">
        <v>0</v>
      </c>
      <c r="S7296">
        <v>72</v>
      </c>
      <c r="T7296">
        <v>0</v>
      </c>
      <c r="V7296" t="s">
        <v>103</v>
      </c>
    </row>
    <row r="7297" spans="1:22" x14ac:dyDescent="0.2">
      <c r="A7297" s="1">
        <v>36506</v>
      </c>
      <c r="B7297">
        <v>1999</v>
      </c>
      <c r="C7297">
        <f>_xlfn.MAXIFS(Table1[ScheduleWeekWritten],Table1[ScheduleSeason],Table1[[#This Row],[ScheduleSeason]])</f>
        <v>17</v>
      </c>
      <c r="D7297">
        <v>14</v>
      </c>
      <c r="E7297" cm="1">
        <f t="array" ref="E7297">_xlfn.XLOOKUP(Table1[[#This Row],[ScheduleWeekWritten]],Table3[Game],100+Table3[Increase],Table1[[#This Row],[ScheduleWeekWritten]])</f>
        <v>14</v>
      </c>
      <c r="F7297" t="b">
        <v>0</v>
      </c>
      <c r="G7297" t="s">
        <v>127</v>
      </c>
      <c r="H7297">
        <v>23</v>
      </c>
      <c r="I7297">
        <v>16</v>
      </c>
      <c r="J7297" t="s">
        <v>45</v>
      </c>
      <c r="K7297" t="s">
        <v>133</v>
      </c>
      <c r="L7297" t="str">
        <f>_xlfn.XLOOKUP(Table1[[#This Row],[TeamFavoriteID]],Table2[team_id],Table2[team_name],_xlfn.XLOOKUP(Table1[[#This Row],[TeamFavoriteID]],Table2[team_id_pfr],Table2[team_name],"Even"))</f>
        <v>Tampa Bay Buccaneers</v>
      </c>
      <c r="M7297">
        <v>-4</v>
      </c>
      <c r="N7297">
        <f>IF(Table1[[#This Row],[TeamFavorite]]=Table1[[#This Row],[TeamHome]],Table1[[#This Row],[ScoreAway]]-Table1[[#This Row],[ScoreHome]],Table1[[#This Row],[ScoreHome]]-Table1[[#This Row],[ScoreAway]])</f>
        <v>-7</v>
      </c>
      <c r="O7297">
        <f>IF(Table1[[#This Row],[SpreadActual]]&lt;Table1[[#This Row],[SpreadFavorite]],1,0)</f>
        <v>1</v>
      </c>
      <c r="P7297">
        <v>36</v>
      </c>
      <c r="Q7297" t="s">
        <v>168</v>
      </c>
      <c r="R7297" t="b">
        <v>0</v>
      </c>
      <c r="S7297">
        <v>71</v>
      </c>
      <c r="T7297">
        <v>6</v>
      </c>
      <c r="U7297">
        <v>78</v>
      </c>
    </row>
    <row r="7298" spans="1:22" x14ac:dyDescent="0.2">
      <c r="A7298" s="1">
        <v>36506</v>
      </c>
      <c r="B7298">
        <v>1999</v>
      </c>
      <c r="C7298">
        <f>_xlfn.MAXIFS(Table1[ScheduleWeekWritten],Table1[ScheduleSeason],Table1[[#This Row],[ScheduleSeason]])</f>
        <v>17</v>
      </c>
      <c r="D7298">
        <v>14</v>
      </c>
      <c r="E7298" cm="1">
        <f t="array" ref="E7298">_xlfn.XLOOKUP(Table1[[#This Row],[ScheduleWeekWritten]],Table3[Game],100+Table3[Increase],Table1[[#This Row],[ScheduleWeekWritten]])</f>
        <v>14</v>
      </c>
      <c r="F7298" t="b">
        <v>0</v>
      </c>
      <c r="G7298" t="s">
        <v>61</v>
      </c>
      <c r="H7298">
        <v>28</v>
      </c>
      <c r="I7298">
        <v>3</v>
      </c>
      <c r="J7298" t="s">
        <v>149</v>
      </c>
      <c r="K7298" t="s">
        <v>85</v>
      </c>
      <c r="L7298" t="str">
        <f>_xlfn.XLOOKUP(Table1[[#This Row],[TeamFavoriteID]],Table2[team_id],Table2[team_name],_xlfn.XLOOKUP(Table1[[#This Row],[TeamFavoriteID]],Table2[team_id_pfr],Table2[team_name],"Even"))</f>
        <v>Washington Commanders</v>
      </c>
      <c r="M7298">
        <v>-5.5</v>
      </c>
      <c r="N7298">
        <f>IF(Table1[[#This Row],[TeamFavorite]]=Table1[[#This Row],[TeamHome]],Table1[[#This Row],[ScoreAway]]-Table1[[#This Row],[ScoreHome]],Table1[[#This Row],[ScoreHome]]-Table1[[#This Row],[ScoreAway]])</f>
        <v>25</v>
      </c>
      <c r="O7298">
        <f>IF(Table1[[#This Row],[SpreadActual]]&lt;Table1[[#This Row],[SpreadFavorite]],1,0)</f>
        <v>0</v>
      </c>
      <c r="P7298">
        <v>46.5</v>
      </c>
      <c r="Q7298" t="s">
        <v>165</v>
      </c>
      <c r="R7298" t="b">
        <v>0</v>
      </c>
      <c r="S7298">
        <v>43</v>
      </c>
      <c r="T7298">
        <v>8</v>
      </c>
      <c r="U7298">
        <v>44</v>
      </c>
    </row>
    <row r="7299" spans="1:22" x14ac:dyDescent="0.2">
      <c r="A7299" s="1">
        <v>36507</v>
      </c>
      <c r="B7299">
        <v>1999</v>
      </c>
      <c r="C7299">
        <f>_xlfn.MAXIFS(Table1[ScheduleWeekWritten],Table1[ScheduleSeason],Table1[[#This Row],[ScheduleSeason]])</f>
        <v>17</v>
      </c>
      <c r="D7299">
        <v>14</v>
      </c>
      <c r="E7299" cm="1">
        <f t="array" ref="E7299">_xlfn.XLOOKUP(Table1[[#This Row],[ScheduleWeekWritten]],Table3[Game],100+Table3[Increase],Table1[[#This Row],[ScheduleWeekWritten]])</f>
        <v>14</v>
      </c>
      <c r="F7299" t="b">
        <v>0</v>
      </c>
      <c r="G7299" t="s">
        <v>154</v>
      </c>
      <c r="H7299">
        <v>27</v>
      </c>
      <c r="I7299">
        <v>24</v>
      </c>
      <c r="J7299" t="s">
        <v>24</v>
      </c>
      <c r="K7299" t="s">
        <v>161</v>
      </c>
      <c r="L7299" t="str">
        <f>_xlfn.XLOOKUP(Table1[[#This Row],[TeamFavoriteID]],Table2[team_id],Table2[team_name],_xlfn.XLOOKUP(Table1[[#This Row],[TeamFavoriteID]],Table2[team_id_pfr],Table2[team_name],"Even"))</f>
        <v>Jacksonville Jaguars</v>
      </c>
      <c r="M7299">
        <v>-9</v>
      </c>
      <c r="N7299">
        <f>IF(Table1[[#This Row],[TeamFavorite]]=Table1[[#This Row],[TeamHome]],Table1[[#This Row],[ScoreAway]]-Table1[[#This Row],[ScoreHome]],Table1[[#This Row],[ScoreHome]]-Table1[[#This Row],[ScoreAway]])</f>
        <v>-3</v>
      </c>
      <c r="O7299">
        <f>IF(Table1[[#This Row],[SpreadActual]]&lt;Table1[[#This Row],[SpreadFavorite]],1,0)</f>
        <v>0</v>
      </c>
      <c r="P7299">
        <v>37.5</v>
      </c>
      <c r="Q7299" t="s">
        <v>155</v>
      </c>
      <c r="R7299" t="b">
        <v>0</v>
      </c>
      <c r="S7299">
        <v>65</v>
      </c>
      <c r="T7299">
        <v>10</v>
      </c>
      <c r="U7299">
        <v>83</v>
      </c>
    </row>
    <row r="7300" spans="1:22" x14ac:dyDescent="0.2">
      <c r="A7300" s="1">
        <v>36512</v>
      </c>
      <c r="B7300">
        <v>1999</v>
      </c>
      <c r="C7300">
        <f>_xlfn.MAXIFS(Table1[ScheduleWeekWritten],Table1[ScheduleSeason],Table1[[#This Row],[ScheduleSeason]])</f>
        <v>17</v>
      </c>
      <c r="D7300">
        <v>15</v>
      </c>
      <c r="E7300" cm="1">
        <f t="array" ref="E7300">_xlfn.XLOOKUP(Table1[[#This Row],[ScheduleWeekWritten]],Table3[Game],100+Table3[Increase],Table1[[#This Row],[ScheduleWeekWritten]])</f>
        <v>15</v>
      </c>
      <c r="F7300" t="b">
        <v>0</v>
      </c>
      <c r="G7300" t="s">
        <v>152</v>
      </c>
      <c r="H7300">
        <v>41</v>
      </c>
      <c r="I7300">
        <v>24</v>
      </c>
      <c r="J7300" t="s">
        <v>53</v>
      </c>
      <c r="K7300" t="s">
        <v>162</v>
      </c>
      <c r="L7300" t="str">
        <f>_xlfn.XLOOKUP(Table1[[#This Row],[TeamFavoriteID]],Table2[team_id],Table2[team_name],_xlfn.XLOOKUP(Table1[[#This Row],[TeamFavoriteID]],Table2[team_id_pfr],Table2[team_name],"Even"))</f>
        <v>Carolina Panthers</v>
      </c>
      <c r="M7300">
        <v>-7.5</v>
      </c>
      <c r="N7300">
        <f>IF(Table1[[#This Row],[TeamFavorite]]=Table1[[#This Row],[TeamHome]],Table1[[#This Row],[ScoreAway]]-Table1[[#This Row],[ScoreHome]],Table1[[#This Row],[ScoreHome]]-Table1[[#This Row],[ScoreAway]])</f>
        <v>-17</v>
      </c>
      <c r="O7300">
        <f>IF(Table1[[#This Row],[SpreadActual]]&lt;Table1[[#This Row],[SpreadFavorite]],1,0)</f>
        <v>1</v>
      </c>
      <c r="P7300">
        <v>46</v>
      </c>
      <c r="Q7300" t="s">
        <v>160</v>
      </c>
      <c r="R7300" t="b">
        <v>0</v>
      </c>
      <c r="S7300">
        <v>43</v>
      </c>
      <c r="T7300">
        <v>5</v>
      </c>
      <c r="U7300">
        <v>54</v>
      </c>
    </row>
    <row r="7301" spans="1:22" x14ac:dyDescent="0.2">
      <c r="A7301" s="1">
        <v>36512</v>
      </c>
      <c r="B7301">
        <v>1999</v>
      </c>
      <c r="C7301">
        <f>_xlfn.MAXIFS(Table1[ScheduleWeekWritten],Table1[ScheduleSeason],Table1[[#This Row],[ScheduleSeason]])</f>
        <v>17</v>
      </c>
      <c r="D7301">
        <v>15</v>
      </c>
      <c r="E7301" cm="1">
        <f t="array" ref="E7301">_xlfn.XLOOKUP(Table1[[#This Row],[ScheduleWeekWritten]],Table3[Game],100+Table3[Increase],Table1[[#This Row],[ScheduleWeekWritten]])</f>
        <v>15</v>
      </c>
      <c r="F7301" t="b">
        <v>0</v>
      </c>
      <c r="G7301" t="s">
        <v>42</v>
      </c>
      <c r="H7301">
        <v>35</v>
      </c>
      <c r="I7301">
        <v>19</v>
      </c>
      <c r="J7301" t="s">
        <v>49</v>
      </c>
      <c r="K7301" t="s">
        <v>75</v>
      </c>
      <c r="L7301" t="str">
        <f>_xlfn.XLOOKUP(Table1[[#This Row],[TeamFavoriteID]],Table2[team_id],Table2[team_name],_xlfn.XLOOKUP(Table1[[#This Row],[TeamFavoriteID]],Table2[team_id_pfr],Table2[team_name],"Even"))</f>
        <v>Kansas City Chiefs</v>
      </c>
      <c r="M7301">
        <v>-8.5</v>
      </c>
      <c r="N7301">
        <f>IF(Table1[[#This Row],[TeamFavorite]]=Table1[[#This Row],[TeamHome]],Table1[[#This Row],[ScoreAway]]-Table1[[#This Row],[ScoreHome]],Table1[[#This Row],[ScoreHome]]-Table1[[#This Row],[ScoreAway]])</f>
        <v>-16</v>
      </c>
      <c r="O7301">
        <f>IF(Table1[[#This Row],[SpreadActual]]&lt;Table1[[#This Row],[SpreadFavorite]],1,0)</f>
        <v>1</v>
      </c>
      <c r="P7301">
        <v>37</v>
      </c>
      <c r="Q7301" t="s">
        <v>117</v>
      </c>
      <c r="R7301" t="b">
        <v>0</v>
      </c>
      <c r="S7301">
        <v>27</v>
      </c>
      <c r="T7301">
        <v>10</v>
      </c>
      <c r="U7301">
        <v>82</v>
      </c>
    </row>
    <row r="7302" spans="1:22" x14ac:dyDescent="0.2">
      <c r="A7302" s="1">
        <v>36513</v>
      </c>
      <c r="B7302">
        <v>1999</v>
      </c>
      <c r="C7302">
        <f>_xlfn.MAXIFS(Table1[ScheduleWeekWritten],Table1[ScheduleSeason],Table1[[#This Row],[ScheduleSeason]])</f>
        <v>17</v>
      </c>
      <c r="D7302">
        <v>15</v>
      </c>
      <c r="E7302" cm="1">
        <f t="array" ref="E7302">_xlfn.XLOOKUP(Table1[[#This Row],[ScheduleWeekWritten]],Table3[Game],100+Table3[Increase],Table1[[#This Row],[ScheduleWeekWritten]])</f>
        <v>15</v>
      </c>
      <c r="F7302" t="b">
        <v>0</v>
      </c>
      <c r="G7302" t="s">
        <v>149</v>
      </c>
      <c r="H7302">
        <v>21</v>
      </c>
      <c r="I7302">
        <v>31</v>
      </c>
      <c r="J7302" t="s">
        <v>28</v>
      </c>
      <c r="K7302" t="s">
        <v>43</v>
      </c>
      <c r="L7302" t="str">
        <f>_xlfn.XLOOKUP(Table1[[#This Row],[TeamFavoriteID]],Table2[team_id],Table2[team_name],_xlfn.XLOOKUP(Table1[[#This Row],[TeamFavoriteID]],Table2[team_id_pfr],Table2[team_name],"Even"))</f>
        <v>Buffalo Bills</v>
      </c>
      <c r="M7302">
        <v>-3</v>
      </c>
      <c r="N7302">
        <f>IF(Table1[[#This Row],[TeamFavorite]]=Table1[[#This Row],[TeamHome]],Table1[[#This Row],[ScoreAway]]-Table1[[#This Row],[ScoreHome]],Table1[[#This Row],[ScoreHome]]-Table1[[#This Row],[ScoreAway]])</f>
        <v>-10</v>
      </c>
      <c r="O7302">
        <f>IF(Table1[[#This Row],[SpreadActual]]&lt;Table1[[#This Row],[SpreadFavorite]],1,0)</f>
        <v>1</v>
      </c>
      <c r="P7302">
        <v>37.5</v>
      </c>
      <c r="Q7302" t="s">
        <v>150</v>
      </c>
      <c r="R7302" t="b">
        <v>0</v>
      </c>
      <c r="S7302">
        <v>57</v>
      </c>
      <c r="T7302">
        <v>4</v>
      </c>
      <c r="U7302">
        <v>29</v>
      </c>
    </row>
    <row r="7303" spans="1:22" x14ac:dyDescent="0.2">
      <c r="A7303" s="1">
        <v>36513</v>
      </c>
      <c r="B7303">
        <v>1999</v>
      </c>
      <c r="C7303">
        <f>_xlfn.MAXIFS(Table1[ScheduleWeekWritten],Table1[ScheduleSeason],Table1[[#This Row],[ScheduleSeason]])</f>
        <v>17</v>
      </c>
      <c r="D7303">
        <v>15</v>
      </c>
      <c r="E7303" cm="1">
        <f t="array" ref="E7303">_xlfn.XLOOKUP(Table1[[#This Row],[ScheduleWeekWritten]],Table3[Game],100+Table3[Increase],Table1[[#This Row],[ScheduleWeekWritten]])</f>
        <v>15</v>
      </c>
      <c r="F7303" t="b">
        <v>0</v>
      </c>
      <c r="G7303" t="s">
        <v>158</v>
      </c>
      <c r="H7303">
        <v>31</v>
      </c>
      <c r="I7303">
        <v>8</v>
      </c>
      <c r="J7303" t="s">
        <v>95</v>
      </c>
      <c r="K7303" t="s">
        <v>159</v>
      </c>
      <c r="L7303" t="str">
        <f>_xlfn.XLOOKUP(Table1[[#This Row],[TeamFavoriteID]],Table2[team_id],Table2[team_name],_xlfn.XLOOKUP(Table1[[#This Row],[TeamFavoriteID]],Table2[team_id_pfr],Table2[team_name],"Even"))</f>
        <v>Baltimore Ravens</v>
      </c>
      <c r="M7303">
        <v>-8.5</v>
      </c>
      <c r="N7303">
        <f>IF(Table1[[#This Row],[TeamFavorite]]=Table1[[#This Row],[TeamHome]],Table1[[#This Row],[ScoreAway]]-Table1[[#This Row],[ScoreHome]],Table1[[#This Row],[ScoreHome]]-Table1[[#This Row],[ScoreAway]])</f>
        <v>-23</v>
      </c>
      <c r="O7303">
        <f>IF(Table1[[#This Row],[SpreadActual]]&lt;Table1[[#This Row],[SpreadFavorite]],1,0)</f>
        <v>1</v>
      </c>
      <c r="P7303">
        <v>41.5</v>
      </c>
      <c r="Q7303" t="s">
        <v>166</v>
      </c>
      <c r="R7303" t="b">
        <v>0</v>
      </c>
      <c r="S7303">
        <v>40</v>
      </c>
      <c r="T7303">
        <v>11</v>
      </c>
      <c r="U7303">
        <v>71</v>
      </c>
    </row>
    <row r="7304" spans="1:22" x14ac:dyDescent="0.2">
      <c r="A7304" s="1">
        <v>36513</v>
      </c>
      <c r="B7304">
        <v>1999</v>
      </c>
      <c r="C7304">
        <f>_xlfn.MAXIFS(Table1[ScheduleWeekWritten],Table1[ScheduleSeason],Table1[[#This Row],[ScheduleSeason]])</f>
        <v>17</v>
      </c>
      <c r="D7304">
        <v>15</v>
      </c>
      <c r="E7304" cm="1">
        <f t="array" ref="E7304">_xlfn.XLOOKUP(Table1[[#This Row],[ScheduleWeekWritten]],Table3[Game],100+Table3[Increase],Table1[[#This Row],[ScheduleWeekWritten]])</f>
        <v>15</v>
      </c>
      <c r="F7304" t="b">
        <v>0</v>
      </c>
      <c r="G7304" t="s">
        <v>46</v>
      </c>
      <c r="H7304">
        <v>28</v>
      </c>
      <c r="I7304">
        <v>10</v>
      </c>
      <c r="J7304" t="s">
        <v>45</v>
      </c>
      <c r="K7304" t="s">
        <v>79</v>
      </c>
      <c r="L7304" t="str">
        <f>_xlfn.XLOOKUP(Table1[[#This Row],[TeamFavoriteID]],Table2[team_id],Table2[team_name],_xlfn.XLOOKUP(Table1[[#This Row],[TeamFavoriteID]],Table2[team_id_pfr],Table2[team_name],"Even"))</f>
        <v>Detroit Lions</v>
      </c>
      <c r="M7304">
        <v>-3</v>
      </c>
      <c r="N7304">
        <f>IF(Table1[[#This Row],[TeamFavorite]]=Table1[[#This Row],[TeamHome]],Table1[[#This Row],[ScoreAway]]-Table1[[#This Row],[ScoreHome]],Table1[[#This Row],[ScoreHome]]-Table1[[#This Row],[ScoreAway]])</f>
        <v>18</v>
      </c>
      <c r="O7304">
        <f>IF(Table1[[#This Row],[SpreadActual]]&lt;Table1[[#This Row],[SpreadFavorite]],1,0)</f>
        <v>0</v>
      </c>
      <c r="P7304">
        <v>37</v>
      </c>
      <c r="Q7304" t="s">
        <v>114</v>
      </c>
      <c r="R7304" t="b">
        <v>0</v>
      </c>
      <c r="S7304">
        <v>28</v>
      </c>
      <c r="T7304">
        <v>9</v>
      </c>
      <c r="U7304">
        <v>85</v>
      </c>
    </row>
    <row r="7305" spans="1:22" x14ac:dyDescent="0.2">
      <c r="A7305" s="1">
        <v>36513</v>
      </c>
      <c r="B7305">
        <v>1999</v>
      </c>
      <c r="C7305">
        <f>_xlfn.MAXIFS(Table1[ScheduleWeekWritten],Table1[ScheduleSeason],Table1[[#This Row],[ScheduleSeason]])</f>
        <v>17</v>
      </c>
      <c r="D7305">
        <v>15</v>
      </c>
      <c r="E7305" cm="1">
        <f t="array" ref="E7305">_xlfn.XLOOKUP(Table1[[#This Row],[ScheduleWeekWritten]],Table3[Game],100+Table3[Increase],Table1[[#This Row],[ScheduleWeekWritten]])</f>
        <v>15</v>
      </c>
      <c r="F7305" t="b">
        <v>0</v>
      </c>
      <c r="G7305" t="s">
        <v>62</v>
      </c>
      <c r="H7305">
        <v>14</v>
      </c>
      <c r="I7305">
        <v>24</v>
      </c>
      <c r="J7305" t="s">
        <v>154</v>
      </c>
      <c r="K7305" t="s">
        <v>161</v>
      </c>
      <c r="L7305" t="str">
        <f>_xlfn.XLOOKUP(Table1[[#This Row],[TeamFavoriteID]],Table2[team_id],Table2[team_name],_xlfn.XLOOKUP(Table1[[#This Row],[TeamFavoriteID]],Table2[team_id_pfr],Table2[team_name],"Even"))</f>
        <v>Jacksonville Jaguars</v>
      </c>
      <c r="M7305">
        <v>-14.5</v>
      </c>
      <c r="N7305">
        <f>IF(Table1[[#This Row],[TeamFavorite]]=Table1[[#This Row],[TeamHome]],Table1[[#This Row],[ScoreAway]]-Table1[[#This Row],[ScoreHome]],Table1[[#This Row],[ScoreHome]]-Table1[[#This Row],[ScoreAway]])</f>
        <v>-10</v>
      </c>
      <c r="O7305">
        <f>IF(Table1[[#This Row],[SpreadActual]]&lt;Table1[[#This Row],[SpreadFavorite]],1,0)</f>
        <v>0</v>
      </c>
      <c r="P7305">
        <v>39</v>
      </c>
      <c r="Q7305" t="s">
        <v>170</v>
      </c>
      <c r="R7305" t="b">
        <v>0</v>
      </c>
      <c r="S7305">
        <v>33</v>
      </c>
      <c r="T7305">
        <v>8</v>
      </c>
      <c r="U7305">
        <v>66</v>
      </c>
    </row>
    <row r="7306" spans="1:22" x14ac:dyDescent="0.2">
      <c r="A7306" s="1">
        <v>36513</v>
      </c>
      <c r="B7306">
        <v>1999</v>
      </c>
      <c r="C7306">
        <f>_xlfn.MAXIFS(Table1[ScheduleWeekWritten],Table1[ScheduleSeason],Table1[[#This Row],[ScheduleSeason]])</f>
        <v>17</v>
      </c>
      <c r="D7306">
        <v>15</v>
      </c>
      <c r="E7306" cm="1">
        <f t="array" ref="E7306">_xlfn.XLOOKUP(Table1[[#This Row],[ScheduleWeekWritten]],Table3[Game],100+Table3[Increase],Table1[[#This Row],[ScheduleWeekWritten]])</f>
        <v>15</v>
      </c>
      <c r="F7306" t="b">
        <v>0</v>
      </c>
      <c r="G7306" t="s">
        <v>67</v>
      </c>
      <c r="H7306">
        <v>21</v>
      </c>
      <c r="I7306">
        <v>22</v>
      </c>
      <c r="J7306" t="s">
        <v>31</v>
      </c>
      <c r="K7306" t="s">
        <v>68</v>
      </c>
      <c r="L7306" t="str">
        <f>_xlfn.XLOOKUP(Table1[[#This Row],[TeamFavoriteID]],Table2[team_id],Table2[team_name],_xlfn.XLOOKUP(Table1[[#This Row],[TeamFavoriteID]],Table2[team_id_pfr],Table2[team_name],"Even"))</f>
        <v>Dallas Cowboys</v>
      </c>
      <c r="M7306">
        <v>-6</v>
      </c>
      <c r="N7306">
        <f>IF(Table1[[#This Row],[TeamFavorite]]=Table1[[#This Row],[TeamHome]],Table1[[#This Row],[ScoreAway]]-Table1[[#This Row],[ScoreHome]],Table1[[#This Row],[ScoreHome]]-Table1[[#This Row],[ScoreAway]])</f>
        <v>1</v>
      </c>
      <c r="O7306">
        <f>IF(Table1[[#This Row],[SpreadActual]]&lt;Table1[[#This Row],[SpreadFavorite]],1,0)</f>
        <v>0</v>
      </c>
      <c r="P7306">
        <v>35.5</v>
      </c>
      <c r="Q7306" t="s">
        <v>119</v>
      </c>
      <c r="R7306" t="b">
        <v>0</v>
      </c>
      <c r="S7306">
        <v>48</v>
      </c>
      <c r="T7306">
        <v>12</v>
      </c>
      <c r="U7306">
        <v>78</v>
      </c>
    </row>
    <row r="7307" spans="1:22" x14ac:dyDescent="0.2">
      <c r="A7307" s="1">
        <v>36513</v>
      </c>
      <c r="B7307">
        <v>1999</v>
      </c>
      <c r="C7307">
        <f>_xlfn.MAXIFS(Table1[ScheduleWeekWritten],Table1[ScheduleSeason],Table1[[#This Row],[ScheduleSeason]])</f>
        <v>17</v>
      </c>
      <c r="D7307">
        <v>15</v>
      </c>
      <c r="E7307" cm="1">
        <f t="array" ref="E7307">_xlfn.XLOOKUP(Table1[[#This Row],[ScheduleWeekWritten]],Table3[Game],100+Table3[Increase],Table1[[#This Row],[ScheduleWeekWritten]])</f>
        <v>15</v>
      </c>
      <c r="F7307" t="b">
        <v>0</v>
      </c>
      <c r="G7307" t="s">
        <v>24</v>
      </c>
      <c r="H7307">
        <v>36</v>
      </c>
      <c r="I7307">
        <v>30</v>
      </c>
      <c r="J7307" t="s">
        <v>128</v>
      </c>
      <c r="K7307" t="s">
        <v>88</v>
      </c>
      <c r="L7307" t="str">
        <f>_xlfn.XLOOKUP(Table1[[#This Row],[TeamFavoriteID]],Table2[team_id],Table2[team_name],_xlfn.XLOOKUP(Table1[[#This Row],[TeamFavoriteID]],Table2[team_id_pfr],Table2[team_name],"Even"))</f>
        <v>Denver Broncos</v>
      </c>
      <c r="M7307">
        <v>-1.5</v>
      </c>
      <c r="N7307">
        <f>IF(Table1[[#This Row],[TeamFavorite]]=Table1[[#This Row],[TeamHome]],Table1[[#This Row],[ScoreAway]]-Table1[[#This Row],[ScoreHome]],Table1[[#This Row],[ScoreHome]]-Table1[[#This Row],[ScoreAway]])</f>
        <v>-6</v>
      </c>
      <c r="O7307">
        <f>IF(Table1[[#This Row],[SpreadActual]]&lt;Table1[[#This Row],[SpreadFavorite]],1,0)</f>
        <v>1</v>
      </c>
      <c r="P7307">
        <v>39</v>
      </c>
      <c r="Q7307" t="s">
        <v>71</v>
      </c>
      <c r="R7307" t="b">
        <v>0</v>
      </c>
      <c r="S7307">
        <v>30</v>
      </c>
      <c r="T7307">
        <v>14</v>
      </c>
      <c r="U7307">
        <v>53</v>
      </c>
    </row>
    <row r="7308" spans="1:22" x14ac:dyDescent="0.2">
      <c r="A7308" s="1">
        <v>36513</v>
      </c>
      <c r="B7308">
        <v>1999</v>
      </c>
      <c r="C7308">
        <f>_xlfn.MAXIFS(Table1[ScheduleWeekWritten],Table1[ScheduleSeason],Table1[[#This Row],[ScheduleSeason]])</f>
        <v>17</v>
      </c>
      <c r="D7308">
        <v>15</v>
      </c>
      <c r="E7308" cm="1">
        <f t="array" ref="E7308">_xlfn.XLOOKUP(Table1[[#This Row],[ScheduleWeekWritten]],Table3[Game],100+Table3[Increase],Table1[[#This Row],[ScheduleWeekWritten]])</f>
        <v>15</v>
      </c>
      <c r="F7308" t="b">
        <v>0</v>
      </c>
      <c r="G7308" t="s">
        <v>140</v>
      </c>
      <c r="H7308">
        <v>24</v>
      </c>
      <c r="I7308">
        <v>21</v>
      </c>
      <c r="J7308" t="s">
        <v>61</v>
      </c>
      <c r="K7308" t="s">
        <v>72</v>
      </c>
      <c r="L7308" t="str">
        <f>_xlfn.XLOOKUP(Table1[[#This Row],[TeamFavoriteID]],Table2[team_id],Table2[team_name],_xlfn.XLOOKUP(Table1[[#This Row],[TeamFavoriteID]],Table2[team_id_pfr],Table2[team_name],"Even"))</f>
        <v>Baltimore Colts</v>
      </c>
      <c r="M7308">
        <v>-6.5</v>
      </c>
      <c r="N7308">
        <f>IF(Table1[[#This Row],[TeamFavorite]]=Table1[[#This Row],[TeamHome]],Table1[[#This Row],[ScoreAway]]-Table1[[#This Row],[ScoreHome]],Table1[[#This Row],[ScoreHome]]-Table1[[#This Row],[ScoreAway]])</f>
        <v>3</v>
      </c>
      <c r="O7308">
        <f>IF(Table1[[#This Row],[SpreadActual]]&lt;Table1[[#This Row],[SpreadFavorite]],1,0)</f>
        <v>0</v>
      </c>
      <c r="P7308">
        <v>51</v>
      </c>
      <c r="Q7308" t="s">
        <v>141</v>
      </c>
      <c r="R7308" t="b">
        <v>0</v>
      </c>
      <c r="S7308">
        <v>72</v>
      </c>
      <c r="T7308">
        <v>0</v>
      </c>
      <c r="V7308" t="s">
        <v>103</v>
      </c>
    </row>
    <row r="7309" spans="1:22" x14ac:dyDescent="0.2">
      <c r="A7309" s="1">
        <v>36513</v>
      </c>
      <c r="B7309">
        <v>1999</v>
      </c>
      <c r="C7309">
        <f>_xlfn.MAXIFS(Table1[ScheduleWeekWritten],Table1[ScheduleSeason],Table1[[#This Row],[ScheduleSeason]])</f>
        <v>17</v>
      </c>
      <c r="D7309">
        <v>15</v>
      </c>
      <c r="E7309" cm="1">
        <f t="array" ref="E7309">_xlfn.XLOOKUP(Table1[[#This Row],[ScheduleWeekWritten]],Table3[Game],100+Table3[Increase],Table1[[#This Row],[ScheduleWeekWritten]])</f>
        <v>15</v>
      </c>
      <c r="F7309" t="b">
        <v>0</v>
      </c>
      <c r="G7309" t="s">
        <v>19</v>
      </c>
      <c r="H7309">
        <v>12</v>
      </c>
      <c r="I7309">
        <v>9</v>
      </c>
      <c r="J7309" t="s">
        <v>27</v>
      </c>
      <c r="K7309" t="s">
        <v>91</v>
      </c>
      <c r="L7309" t="str">
        <f>_xlfn.XLOOKUP(Table1[[#This Row],[TeamFavoriteID]],Table2[team_id],Table2[team_name],_xlfn.XLOOKUP(Table1[[#This Row],[TeamFavoriteID]],Table2[team_id_pfr],Table2[team_name],"Even"))</f>
        <v>Miami Dolphins</v>
      </c>
      <c r="M7309">
        <v>-7.5</v>
      </c>
      <c r="N7309">
        <f>IF(Table1[[#This Row],[TeamFavorite]]=Table1[[#This Row],[TeamHome]],Table1[[#This Row],[ScoreAway]]-Table1[[#This Row],[ScoreHome]],Table1[[#This Row],[ScoreHome]]-Table1[[#This Row],[ScoreAway]])</f>
        <v>-3</v>
      </c>
      <c r="O7309">
        <f>IF(Table1[[#This Row],[SpreadActual]]&lt;Table1[[#This Row],[SpreadFavorite]],1,0)</f>
        <v>0</v>
      </c>
      <c r="P7309">
        <v>37</v>
      </c>
      <c r="Q7309" t="s">
        <v>143</v>
      </c>
      <c r="R7309" t="b">
        <v>0</v>
      </c>
      <c r="S7309">
        <v>76</v>
      </c>
      <c r="T7309">
        <v>6</v>
      </c>
      <c r="U7309">
        <v>74</v>
      </c>
    </row>
    <row r="7310" spans="1:22" x14ac:dyDescent="0.2">
      <c r="A7310" s="1">
        <v>36513</v>
      </c>
      <c r="B7310">
        <v>1999</v>
      </c>
      <c r="C7310">
        <f>_xlfn.MAXIFS(Table1[ScheduleWeekWritten],Table1[ScheduleSeason],Table1[[#This Row],[ScheduleSeason]])</f>
        <v>17</v>
      </c>
      <c r="D7310">
        <v>15</v>
      </c>
      <c r="E7310" cm="1">
        <f t="array" ref="E7310">_xlfn.XLOOKUP(Table1[[#This Row],[ScheduleWeekWritten]],Table3[Game],100+Table3[Increase],Table1[[#This Row],[ScheduleWeekWritten]])</f>
        <v>15</v>
      </c>
      <c r="F7310" t="b">
        <v>0</v>
      </c>
      <c r="G7310" t="s">
        <v>20</v>
      </c>
      <c r="H7310">
        <v>45</v>
      </c>
      <c r="I7310">
        <v>0</v>
      </c>
      <c r="J7310" t="s">
        <v>127</v>
      </c>
      <c r="K7310" t="s">
        <v>133</v>
      </c>
      <c r="L7310" t="str">
        <f>_xlfn.XLOOKUP(Table1[[#This Row],[TeamFavoriteID]],Table2[team_id],Table2[team_name],_xlfn.XLOOKUP(Table1[[#This Row],[TeamFavoriteID]],Table2[team_id_pfr],Table2[team_name],"Even"))</f>
        <v>Tampa Bay Buccaneers</v>
      </c>
      <c r="M7310">
        <v>-1</v>
      </c>
      <c r="N7310">
        <f>IF(Table1[[#This Row],[TeamFavorite]]=Table1[[#This Row],[TeamHome]],Table1[[#This Row],[ScoreAway]]-Table1[[#This Row],[ScoreHome]],Table1[[#This Row],[ScoreHome]]-Table1[[#This Row],[ScoreAway]])</f>
        <v>45</v>
      </c>
      <c r="O7310">
        <f>IF(Table1[[#This Row],[SpreadActual]]&lt;Table1[[#This Row],[SpreadFavorite]],1,0)</f>
        <v>0</v>
      </c>
      <c r="P7310">
        <v>36</v>
      </c>
      <c r="Q7310" t="s">
        <v>76</v>
      </c>
      <c r="R7310" t="b">
        <v>0</v>
      </c>
      <c r="S7310">
        <v>53</v>
      </c>
      <c r="T7310">
        <v>9</v>
      </c>
      <c r="U7310">
        <v>64</v>
      </c>
    </row>
    <row r="7311" spans="1:22" x14ac:dyDescent="0.2">
      <c r="A7311" s="1">
        <v>36513</v>
      </c>
      <c r="B7311">
        <v>1999</v>
      </c>
      <c r="C7311">
        <f>_xlfn.MAXIFS(Table1[ScheduleWeekWritten],Table1[ScheduleSeason],Table1[[#This Row],[ScheduleSeason]])</f>
        <v>17</v>
      </c>
      <c r="D7311">
        <v>15</v>
      </c>
      <c r="E7311" cm="1">
        <f t="array" ref="E7311">_xlfn.XLOOKUP(Table1[[#This Row],[ScheduleWeekWritten]],Table3[Game],100+Table3[Increase],Table1[[#This Row],[ScheduleWeekWritten]])</f>
        <v>15</v>
      </c>
      <c r="F7311" t="b">
        <v>0</v>
      </c>
      <c r="G7311" t="s">
        <v>58</v>
      </c>
      <c r="H7311">
        <v>24</v>
      </c>
      <c r="I7311">
        <v>9</v>
      </c>
      <c r="J7311" t="s">
        <v>115</v>
      </c>
      <c r="K7311" t="s">
        <v>70</v>
      </c>
      <c r="L7311" t="str">
        <f>_xlfn.XLOOKUP(Table1[[#This Row],[TeamFavoriteID]],Table2[team_id],Table2[team_name],_xlfn.XLOOKUP(Table1[[#This Row],[TeamFavoriteID]],Table2[team_id_pfr],Table2[team_name],"Even"))</f>
        <v>Boston Patriots</v>
      </c>
      <c r="M7311">
        <v>-3.5</v>
      </c>
      <c r="N7311">
        <f>IF(Table1[[#This Row],[TeamFavorite]]=Table1[[#This Row],[TeamHome]],Table1[[#This Row],[ScoreAway]]-Table1[[#This Row],[ScoreHome]],Table1[[#This Row],[ScoreHome]]-Table1[[#This Row],[ScoreAway]])</f>
        <v>15</v>
      </c>
      <c r="O7311">
        <f>IF(Table1[[#This Row],[SpreadActual]]&lt;Table1[[#This Row],[SpreadFavorite]],1,0)</f>
        <v>0</v>
      </c>
      <c r="P7311">
        <v>37</v>
      </c>
      <c r="Q7311" t="s">
        <v>112</v>
      </c>
      <c r="R7311" t="b">
        <v>0</v>
      </c>
      <c r="S7311">
        <v>38</v>
      </c>
      <c r="T7311">
        <v>12</v>
      </c>
      <c r="U7311">
        <v>61</v>
      </c>
    </row>
    <row r="7312" spans="1:22" x14ac:dyDescent="0.2">
      <c r="A7312" s="1">
        <v>36513</v>
      </c>
      <c r="B7312">
        <v>1999</v>
      </c>
      <c r="C7312">
        <f>_xlfn.MAXIFS(Table1[ScheduleWeekWritten],Table1[ScheduleSeason],Table1[[#This Row],[ScheduleSeason]])</f>
        <v>17</v>
      </c>
      <c r="D7312">
        <v>15</v>
      </c>
      <c r="E7312" cm="1">
        <f t="array" ref="E7312">_xlfn.XLOOKUP(Table1[[#This Row],[ScheduleWeekWritten]],Table3[Game],100+Table3[Increase],Table1[[#This Row],[ScheduleWeekWritten]])</f>
        <v>15</v>
      </c>
      <c r="F7312" t="b">
        <v>0</v>
      </c>
      <c r="G7312" t="s">
        <v>153</v>
      </c>
      <c r="H7312">
        <v>31</v>
      </c>
      <c r="I7312">
        <v>10</v>
      </c>
      <c r="J7312" t="s">
        <v>50</v>
      </c>
      <c r="K7312" t="s">
        <v>40</v>
      </c>
      <c r="L7312" t="str">
        <f>_xlfn.XLOOKUP(Table1[[#This Row],[TeamFavoriteID]],Table2[team_id],Table2[team_name],_xlfn.XLOOKUP(Table1[[#This Row],[TeamFavoriteID]],Table2[team_id_pfr],Table2[team_name],"Even"))</f>
        <v>Los Angeles Rams</v>
      </c>
      <c r="M7312">
        <v>-10.5</v>
      </c>
      <c r="N7312">
        <f>IF(Table1[[#This Row],[TeamFavorite]]=Table1[[#This Row],[TeamHome]],Table1[[#This Row],[ScoreAway]]-Table1[[#This Row],[ScoreHome]],Table1[[#This Row],[ScoreHome]]-Table1[[#This Row],[ScoreAway]])</f>
        <v>21</v>
      </c>
      <c r="O7312">
        <f>IF(Table1[[#This Row],[SpreadActual]]&lt;Table1[[#This Row],[SpreadFavorite]],1,0)</f>
        <v>0</v>
      </c>
      <c r="P7312">
        <v>46.5</v>
      </c>
      <c r="Q7312" t="s">
        <v>157</v>
      </c>
      <c r="R7312" t="b">
        <v>0</v>
      </c>
      <c r="S7312">
        <v>72</v>
      </c>
      <c r="T7312">
        <v>0</v>
      </c>
      <c r="V7312" t="s">
        <v>103</v>
      </c>
    </row>
    <row r="7313" spans="1:22" x14ac:dyDescent="0.2">
      <c r="A7313" s="1">
        <v>36513</v>
      </c>
      <c r="B7313">
        <v>1999</v>
      </c>
      <c r="C7313">
        <f>_xlfn.MAXIFS(Table1[ScheduleWeekWritten],Table1[ScheduleSeason],Table1[[#This Row],[ScheduleSeason]])</f>
        <v>17</v>
      </c>
      <c r="D7313">
        <v>15</v>
      </c>
      <c r="E7313" cm="1">
        <f t="array" ref="E7313">_xlfn.XLOOKUP(Table1[[#This Row],[ScheduleWeekWritten]],Table3[Game],100+Table3[Increase],Table1[[#This Row],[ScheduleWeekWritten]])</f>
        <v>15</v>
      </c>
      <c r="F7313" t="b">
        <v>0</v>
      </c>
      <c r="G7313" t="s">
        <v>171</v>
      </c>
      <c r="H7313">
        <v>30</v>
      </c>
      <c r="I7313">
        <v>17</v>
      </c>
      <c r="J7313" t="s">
        <v>38</v>
      </c>
      <c r="K7313" t="s">
        <v>25</v>
      </c>
      <c r="L7313" t="str">
        <f>_xlfn.XLOOKUP(Table1[[#This Row],[TeamFavoriteID]],Table2[team_id],Table2[team_name],_xlfn.XLOOKUP(Table1[[#This Row],[TeamFavoriteID]],Table2[team_id_pfr],Table2[team_name],"Even"))</f>
        <v>Houston Oilers</v>
      </c>
      <c r="M7313">
        <v>-10</v>
      </c>
      <c r="N7313">
        <f>IF(Table1[[#This Row],[TeamFavorite]]=Table1[[#This Row],[TeamHome]],Table1[[#This Row],[ScoreAway]]-Table1[[#This Row],[ScoreHome]],Table1[[#This Row],[ScoreHome]]-Table1[[#This Row],[ScoreAway]])</f>
        <v>13</v>
      </c>
      <c r="O7313">
        <f>IF(Table1[[#This Row],[SpreadActual]]&lt;Table1[[#This Row],[SpreadFavorite]],1,0)</f>
        <v>0</v>
      </c>
      <c r="P7313">
        <v>37</v>
      </c>
      <c r="Q7313" t="s">
        <v>172</v>
      </c>
      <c r="R7313" t="b">
        <v>0</v>
      </c>
      <c r="S7313">
        <v>49</v>
      </c>
      <c r="T7313">
        <v>6</v>
      </c>
      <c r="U7313">
        <v>76</v>
      </c>
    </row>
    <row r="7314" spans="1:22" x14ac:dyDescent="0.2">
      <c r="A7314" s="1">
        <v>36514</v>
      </c>
      <c r="B7314">
        <v>1999</v>
      </c>
      <c r="C7314">
        <f>_xlfn.MAXIFS(Table1[ScheduleWeekWritten],Table1[ScheduleSeason],Table1[[#This Row],[ScheduleSeason]])</f>
        <v>17</v>
      </c>
      <c r="D7314">
        <v>15</v>
      </c>
      <c r="E7314" cm="1">
        <f t="array" ref="E7314">_xlfn.XLOOKUP(Table1[[#This Row],[ScheduleWeekWritten]],Table3[Game],100+Table3[Increase],Table1[[#This Row],[ScheduleWeekWritten]])</f>
        <v>15</v>
      </c>
      <c r="F7314" t="b">
        <v>0</v>
      </c>
      <c r="G7314" t="s">
        <v>54</v>
      </c>
      <c r="H7314">
        <v>24</v>
      </c>
      <c r="I7314">
        <v>20</v>
      </c>
      <c r="J7314" t="s">
        <v>33</v>
      </c>
      <c r="K7314" t="s">
        <v>55</v>
      </c>
      <c r="L7314" t="str">
        <f>_xlfn.XLOOKUP(Table1[[#This Row],[TeamFavoriteID]],Table2[team_id],Table2[team_name],_xlfn.XLOOKUP(Table1[[#This Row],[TeamFavoriteID]],Table2[team_id_pfr],Table2[team_name],"Even"))</f>
        <v>Minnesota Vikings</v>
      </c>
      <c r="M7314">
        <v>-4.5</v>
      </c>
      <c r="N7314">
        <f>IF(Table1[[#This Row],[TeamFavorite]]=Table1[[#This Row],[TeamHome]],Table1[[#This Row],[ScoreAway]]-Table1[[#This Row],[ScoreHome]],Table1[[#This Row],[ScoreHome]]-Table1[[#This Row],[ScoreAway]])</f>
        <v>-4</v>
      </c>
      <c r="O7314">
        <f>IF(Table1[[#This Row],[SpreadActual]]&lt;Table1[[#This Row],[SpreadFavorite]],1,0)</f>
        <v>0</v>
      </c>
      <c r="P7314">
        <v>49</v>
      </c>
      <c r="Q7314" t="s">
        <v>137</v>
      </c>
      <c r="R7314" t="b">
        <v>0</v>
      </c>
      <c r="S7314">
        <v>72</v>
      </c>
      <c r="T7314">
        <v>0</v>
      </c>
      <c r="V7314" t="s">
        <v>103</v>
      </c>
    </row>
    <row r="7315" spans="1:22" x14ac:dyDescent="0.2">
      <c r="A7315" s="1">
        <v>36518</v>
      </c>
      <c r="B7315">
        <v>1999</v>
      </c>
      <c r="C7315">
        <f>_xlfn.MAXIFS(Table1[ScheduleWeekWritten],Table1[ScheduleSeason],Table1[[#This Row],[ScheduleSeason]])</f>
        <v>17</v>
      </c>
      <c r="D7315">
        <v>16</v>
      </c>
      <c r="E7315" cm="1">
        <f t="array" ref="E7315">_xlfn.XLOOKUP(Table1[[#This Row],[ScheduleWeekWritten]],Table3[Game],100+Table3[Increase],Table1[[#This Row],[ScheduleWeekWritten]])</f>
        <v>16</v>
      </c>
      <c r="F7315" t="b">
        <v>0</v>
      </c>
      <c r="G7315" t="s">
        <v>95</v>
      </c>
      <c r="H7315">
        <v>31</v>
      </c>
      <c r="I7315">
        <v>24</v>
      </c>
      <c r="J7315" t="s">
        <v>67</v>
      </c>
      <c r="K7315" t="s">
        <v>68</v>
      </c>
      <c r="L7315" t="str">
        <f>_xlfn.XLOOKUP(Table1[[#This Row],[TeamFavoriteID]],Table2[team_id],Table2[team_name],_xlfn.XLOOKUP(Table1[[#This Row],[TeamFavoriteID]],Table2[team_id_pfr],Table2[team_name],"Even"))</f>
        <v>Dallas Cowboys</v>
      </c>
      <c r="M7315">
        <v>-8.5</v>
      </c>
      <c r="N7315">
        <f>IF(Table1[[#This Row],[TeamFavorite]]=Table1[[#This Row],[TeamHome]],Table1[[#This Row],[ScoreAway]]-Table1[[#This Row],[ScoreHome]],Table1[[#This Row],[ScoreHome]]-Table1[[#This Row],[ScoreAway]])</f>
        <v>7</v>
      </c>
      <c r="O7315">
        <f>IF(Table1[[#This Row],[SpreadActual]]&lt;Table1[[#This Row],[SpreadFavorite]],1,0)</f>
        <v>0</v>
      </c>
      <c r="P7315">
        <v>38.5</v>
      </c>
      <c r="Q7315" t="s">
        <v>124</v>
      </c>
      <c r="R7315" t="b">
        <v>0</v>
      </c>
      <c r="S7315">
        <v>72</v>
      </c>
      <c r="T7315">
        <v>0</v>
      </c>
      <c r="V7315" t="s">
        <v>103</v>
      </c>
    </row>
    <row r="7316" spans="1:22" x14ac:dyDescent="0.2">
      <c r="A7316" s="1">
        <v>36519</v>
      </c>
      <c r="B7316">
        <v>1999</v>
      </c>
      <c r="C7316">
        <f>_xlfn.MAXIFS(Table1[ScheduleWeekWritten],Table1[ScheduleSeason],Table1[[#This Row],[ScheduleSeason]])</f>
        <v>17</v>
      </c>
      <c r="D7316">
        <v>16</v>
      </c>
      <c r="E7316" cm="1">
        <f t="array" ref="E7316">_xlfn.XLOOKUP(Table1[[#This Row],[ScheduleWeekWritten]],Table3[Game],100+Table3[Increase],Table1[[#This Row],[ScheduleWeekWritten]])</f>
        <v>16</v>
      </c>
      <c r="F7316" t="b">
        <v>0</v>
      </c>
      <c r="G7316" t="s">
        <v>45</v>
      </c>
      <c r="H7316">
        <v>7</v>
      </c>
      <c r="I7316">
        <v>17</v>
      </c>
      <c r="J7316" t="s">
        <v>24</v>
      </c>
      <c r="K7316" t="s">
        <v>79</v>
      </c>
      <c r="L7316" t="str">
        <f>_xlfn.XLOOKUP(Table1[[#This Row],[TeamFavoriteID]],Table2[team_id],Table2[team_name],_xlfn.XLOOKUP(Table1[[#This Row],[TeamFavoriteID]],Table2[team_id_pfr],Table2[team_name],"Even"))</f>
        <v>Detroit Lions</v>
      </c>
      <c r="M7316">
        <v>-4.5</v>
      </c>
      <c r="N7316">
        <f>IF(Table1[[#This Row],[TeamFavorite]]=Table1[[#This Row],[TeamHome]],Table1[[#This Row],[ScoreAway]]-Table1[[#This Row],[ScoreHome]],Table1[[#This Row],[ScoreHome]]-Table1[[#This Row],[ScoreAway]])</f>
        <v>10</v>
      </c>
      <c r="O7316">
        <f>IF(Table1[[#This Row],[SpreadActual]]&lt;Table1[[#This Row],[SpreadFavorite]],1,0)</f>
        <v>0</v>
      </c>
      <c r="P7316">
        <v>43.5</v>
      </c>
      <c r="Q7316" t="s">
        <v>125</v>
      </c>
      <c r="R7316" t="b">
        <v>0</v>
      </c>
      <c r="S7316">
        <v>72</v>
      </c>
      <c r="T7316">
        <v>0</v>
      </c>
      <c r="V7316" t="s">
        <v>103</v>
      </c>
    </row>
    <row r="7317" spans="1:22" x14ac:dyDescent="0.2">
      <c r="A7317" s="1">
        <v>36520</v>
      </c>
      <c r="B7317">
        <v>1999</v>
      </c>
      <c r="C7317">
        <f>_xlfn.MAXIFS(Table1[ScheduleWeekWritten],Table1[ScheduleSeason],Table1[[#This Row],[ScheduleSeason]])</f>
        <v>17</v>
      </c>
      <c r="D7317">
        <v>16</v>
      </c>
      <c r="E7317" cm="1">
        <f t="array" ref="E7317">_xlfn.XLOOKUP(Table1[[#This Row],[ScheduleWeekWritten]],Table3[Game],100+Table3[Increase],Table1[[#This Row],[ScheduleWeekWritten]])</f>
        <v>16</v>
      </c>
      <c r="F7317" t="b">
        <v>0</v>
      </c>
      <c r="G7317" t="s">
        <v>38</v>
      </c>
      <c r="H7317">
        <v>37</v>
      </c>
      <c r="I7317">
        <v>14</v>
      </c>
      <c r="J7317" t="s">
        <v>149</v>
      </c>
      <c r="K7317" t="s">
        <v>109</v>
      </c>
      <c r="L7317" t="str">
        <f>_xlfn.XLOOKUP(Table1[[#This Row],[TeamFavoriteID]],Table2[team_id],Table2[team_name],_xlfn.XLOOKUP(Table1[[#This Row],[TeamFavoriteID]],Table2[team_id_pfr],Table2[team_name],"Even"))</f>
        <v>Atlanta Falcons</v>
      </c>
      <c r="M7317">
        <v>-2</v>
      </c>
      <c r="N7317">
        <f>IF(Table1[[#This Row],[TeamFavorite]]=Table1[[#This Row],[TeamHome]],Table1[[#This Row],[ScoreAway]]-Table1[[#This Row],[ScoreHome]],Table1[[#This Row],[ScoreHome]]-Table1[[#This Row],[ScoreAway]])</f>
        <v>-23</v>
      </c>
      <c r="O7317">
        <f>IF(Table1[[#This Row],[SpreadActual]]&lt;Table1[[#This Row],[SpreadFavorite]],1,0)</f>
        <v>1</v>
      </c>
      <c r="P7317">
        <v>38</v>
      </c>
      <c r="Q7317" t="s">
        <v>148</v>
      </c>
      <c r="R7317" t="b">
        <v>0</v>
      </c>
      <c r="S7317">
        <v>72</v>
      </c>
      <c r="T7317">
        <v>0</v>
      </c>
      <c r="V7317" t="s">
        <v>103</v>
      </c>
    </row>
    <row r="7318" spans="1:22" x14ac:dyDescent="0.2">
      <c r="A7318" s="1">
        <v>36520</v>
      </c>
      <c r="B7318">
        <v>1999</v>
      </c>
      <c r="C7318">
        <f>_xlfn.MAXIFS(Table1[ScheduleWeekWritten],Table1[ScheduleSeason],Table1[[#This Row],[ScheduleSeason]])</f>
        <v>17</v>
      </c>
      <c r="D7318">
        <v>16</v>
      </c>
      <c r="E7318" cm="1">
        <f t="array" ref="E7318">_xlfn.XLOOKUP(Table1[[#This Row],[ScheduleWeekWritten]],Table3[Game],100+Table3[Increase],Table1[[#This Row],[ScheduleWeekWritten]])</f>
        <v>16</v>
      </c>
      <c r="F7318" t="b">
        <v>0</v>
      </c>
      <c r="G7318" t="s">
        <v>158</v>
      </c>
      <c r="H7318">
        <v>22</v>
      </c>
      <c r="I7318">
        <v>0</v>
      </c>
      <c r="J7318" t="s">
        <v>101</v>
      </c>
      <c r="K7318" t="s">
        <v>159</v>
      </c>
      <c r="L7318" t="str">
        <f>_xlfn.XLOOKUP(Table1[[#This Row],[TeamFavoriteID]],Table2[team_id],Table2[team_name],_xlfn.XLOOKUP(Table1[[#This Row],[TeamFavoriteID]],Table2[team_id_pfr],Table2[team_name],"Even"))</f>
        <v>Baltimore Ravens</v>
      </c>
      <c r="M7318">
        <v>-7</v>
      </c>
      <c r="N7318">
        <f>IF(Table1[[#This Row],[TeamFavorite]]=Table1[[#This Row],[TeamHome]],Table1[[#This Row],[ScoreAway]]-Table1[[#This Row],[ScoreHome]],Table1[[#This Row],[ScoreHome]]-Table1[[#This Row],[ScoreAway]])</f>
        <v>-22</v>
      </c>
      <c r="O7318">
        <f>IF(Table1[[#This Row],[SpreadActual]]&lt;Table1[[#This Row],[SpreadFavorite]],1,0)</f>
        <v>1</v>
      </c>
      <c r="P7318">
        <v>45.5</v>
      </c>
      <c r="Q7318" t="s">
        <v>166</v>
      </c>
      <c r="R7318" t="b">
        <v>0</v>
      </c>
      <c r="S7318">
        <v>28</v>
      </c>
      <c r="T7318">
        <v>9</v>
      </c>
      <c r="U7318">
        <v>54</v>
      </c>
    </row>
    <row r="7319" spans="1:22" x14ac:dyDescent="0.2">
      <c r="A7319" s="1">
        <v>36520</v>
      </c>
      <c r="B7319">
        <v>1999</v>
      </c>
      <c r="C7319">
        <f>_xlfn.MAXIFS(Table1[ScheduleWeekWritten],Table1[ScheduleSeason],Table1[[#This Row],[ScheduleSeason]])</f>
        <v>17</v>
      </c>
      <c r="D7319">
        <v>16</v>
      </c>
      <c r="E7319" cm="1">
        <f t="array" ref="E7319">_xlfn.XLOOKUP(Table1[[#This Row],[ScheduleWeekWritten]],Table3[Game],100+Table3[Increase],Table1[[#This Row],[ScheduleWeekWritten]])</f>
        <v>16</v>
      </c>
      <c r="F7319" t="b">
        <v>0</v>
      </c>
      <c r="G7319" t="s">
        <v>62</v>
      </c>
      <c r="H7319">
        <v>28</v>
      </c>
      <c r="I7319">
        <v>29</v>
      </c>
      <c r="J7319" t="s">
        <v>140</v>
      </c>
      <c r="K7319" t="s">
        <v>72</v>
      </c>
      <c r="L7319" t="str">
        <f>_xlfn.XLOOKUP(Table1[[#This Row],[TeamFavoriteID]],Table2[team_id],Table2[team_name],_xlfn.XLOOKUP(Table1[[#This Row],[TeamFavoriteID]],Table2[team_id_pfr],Table2[team_name],"Even"))</f>
        <v>Baltimore Colts</v>
      </c>
      <c r="M7319">
        <v>-13.5</v>
      </c>
      <c r="N7319">
        <f>IF(Table1[[#This Row],[TeamFavorite]]=Table1[[#This Row],[TeamHome]],Table1[[#This Row],[ScoreAway]]-Table1[[#This Row],[ScoreHome]],Table1[[#This Row],[ScoreHome]]-Table1[[#This Row],[ScoreAway]])</f>
        <v>-1</v>
      </c>
      <c r="O7319">
        <f>IF(Table1[[#This Row],[SpreadActual]]&lt;Table1[[#This Row],[SpreadFavorite]],1,0)</f>
        <v>0</v>
      </c>
      <c r="P7319">
        <v>41.5</v>
      </c>
      <c r="Q7319" t="s">
        <v>170</v>
      </c>
      <c r="R7319" t="b">
        <v>0</v>
      </c>
      <c r="S7319">
        <v>27</v>
      </c>
      <c r="T7319">
        <v>19</v>
      </c>
      <c r="U7319">
        <v>68</v>
      </c>
    </row>
    <row r="7320" spans="1:22" x14ac:dyDescent="0.2">
      <c r="A7320" s="1">
        <v>36520</v>
      </c>
      <c r="B7320">
        <v>1999</v>
      </c>
      <c r="C7320">
        <f>_xlfn.MAXIFS(Table1[ScheduleWeekWritten],Table1[ScheduleSeason],Table1[[#This Row],[ScheduleSeason]])</f>
        <v>17</v>
      </c>
      <c r="D7320">
        <v>16</v>
      </c>
      <c r="E7320" cm="1">
        <f t="array" ref="E7320">_xlfn.XLOOKUP(Table1[[#This Row],[ScheduleWeekWritten]],Table3[Game],100+Table3[Increase],Table1[[#This Row],[ScheduleWeekWritten]])</f>
        <v>16</v>
      </c>
      <c r="F7320" t="b">
        <v>0</v>
      </c>
      <c r="G7320" t="s">
        <v>115</v>
      </c>
      <c r="H7320">
        <v>10</v>
      </c>
      <c r="I7320">
        <v>13</v>
      </c>
      <c r="J7320" t="s">
        <v>28</v>
      </c>
      <c r="K7320" t="s">
        <v>43</v>
      </c>
      <c r="L7320" t="str">
        <f>_xlfn.XLOOKUP(Table1[[#This Row],[TeamFavoriteID]],Table2[team_id],Table2[team_name],_xlfn.XLOOKUP(Table1[[#This Row],[TeamFavoriteID]],Table2[team_id_pfr],Table2[team_name],"Even"))</f>
        <v>Buffalo Bills</v>
      </c>
      <c r="M7320">
        <v>-3</v>
      </c>
      <c r="N7320">
        <f>IF(Table1[[#This Row],[TeamFavorite]]=Table1[[#This Row],[TeamHome]],Table1[[#This Row],[ScoreAway]]-Table1[[#This Row],[ScoreHome]],Table1[[#This Row],[ScoreHome]]-Table1[[#This Row],[ScoreAway]])</f>
        <v>-3</v>
      </c>
      <c r="O7320">
        <f>IF(Table1[[#This Row],[SpreadActual]]&lt;Table1[[#This Row],[SpreadFavorite]],1,0)</f>
        <v>0</v>
      </c>
      <c r="P7320">
        <v>37.5</v>
      </c>
      <c r="Q7320" t="s">
        <v>116</v>
      </c>
      <c r="R7320" t="b">
        <v>0</v>
      </c>
      <c r="S7320">
        <v>29</v>
      </c>
      <c r="T7320">
        <v>18</v>
      </c>
      <c r="U7320">
        <v>48</v>
      </c>
    </row>
    <row r="7321" spans="1:22" x14ac:dyDescent="0.2">
      <c r="A7321" s="1">
        <v>36520</v>
      </c>
      <c r="B7321">
        <v>1999</v>
      </c>
      <c r="C7321">
        <f>_xlfn.MAXIFS(Table1[ScheduleWeekWritten],Table1[ScheduleSeason],Table1[[#This Row],[ScheduleSeason]])</f>
        <v>17</v>
      </c>
      <c r="D7321">
        <v>16</v>
      </c>
      <c r="E7321" cm="1">
        <f t="array" ref="E7321">_xlfn.XLOOKUP(Table1[[#This Row],[ScheduleWeekWritten]],Table3[Game],100+Table3[Increase],Table1[[#This Row],[ScheduleWeekWritten]])</f>
        <v>16</v>
      </c>
      <c r="F7321" t="b">
        <v>0</v>
      </c>
      <c r="G7321" t="s">
        <v>50</v>
      </c>
      <c r="H7321">
        <v>17</v>
      </c>
      <c r="I7321">
        <v>34</v>
      </c>
      <c r="J7321" t="s">
        <v>54</v>
      </c>
      <c r="K7321" t="s">
        <v>55</v>
      </c>
      <c r="L7321" t="str">
        <f>_xlfn.XLOOKUP(Table1[[#This Row],[TeamFavoriteID]],Table2[team_id],Table2[team_name],_xlfn.XLOOKUP(Table1[[#This Row],[TeamFavoriteID]],Table2[team_id_pfr],Table2[team_name],"Even"))</f>
        <v>Minnesota Vikings</v>
      </c>
      <c r="M7321">
        <v>-2.5</v>
      </c>
      <c r="N7321">
        <f>IF(Table1[[#This Row],[TeamFavorite]]=Table1[[#This Row],[TeamHome]],Table1[[#This Row],[ScoreAway]]-Table1[[#This Row],[ScoreHome]],Table1[[#This Row],[ScoreHome]]-Table1[[#This Row],[ScoreAway]])</f>
        <v>-17</v>
      </c>
      <c r="O7321">
        <f>IF(Table1[[#This Row],[SpreadActual]]&lt;Table1[[#This Row],[SpreadFavorite]],1,0)</f>
        <v>1</v>
      </c>
      <c r="P7321">
        <v>43</v>
      </c>
      <c r="Q7321" t="s">
        <v>126</v>
      </c>
      <c r="R7321" t="b">
        <v>0</v>
      </c>
      <c r="S7321">
        <v>30</v>
      </c>
      <c r="T7321">
        <v>15</v>
      </c>
      <c r="U7321">
        <v>52</v>
      </c>
    </row>
    <row r="7322" spans="1:22" x14ac:dyDescent="0.2">
      <c r="A7322" s="1">
        <v>36520</v>
      </c>
      <c r="B7322">
        <v>1999</v>
      </c>
      <c r="C7322">
        <f>_xlfn.MAXIFS(Table1[ScheduleWeekWritten],Table1[ScheduleSeason],Table1[[#This Row],[ScheduleSeason]])</f>
        <v>17</v>
      </c>
      <c r="D7322">
        <v>16</v>
      </c>
      <c r="E7322" cm="1">
        <f t="array" ref="E7322">_xlfn.XLOOKUP(Table1[[#This Row],[ScheduleWeekWritten]],Table3[Game],100+Table3[Increase],Table1[[#This Row],[ScheduleWeekWritten]])</f>
        <v>16</v>
      </c>
      <c r="F7322" t="b">
        <v>0</v>
      </c>
      <c r="G7322" t="s">
        <v>49</v>
      </c>
      <c r="H7322">
        <v>30</v>
      </c>
      <c r="I7322">
        <v>20</v>
      </c>
      <c r="J7322" t="s">
        <v>152</v>
      </c>
      <c r="K7322" t="s">
        <v>162</v>
      </c>
      <c r="L7322" t="str">
        <f>_xlfn.XLOOKUP(Table1[[#This Row],[TeamFavoriteID]],Table2[team_id],Table2[team_name],_xlfn.XLOOKUP(Table1[[#This Row],[TeamFavoriteID]],Table2[team_id_pfr],Table2[team_name],"Even"))</f>
        <v>Carolina Panthers</v>
      </c>
      <c r="M7322">
        <v>-3.5</v>
      </c>
      <c r="N7322">
        <f>IF(Table1[[#This Row],[TeamFavorite]]=Table1[[#This Row],[TeamHome]],Table1[[#This Row],[ScoreAway]]-Table1[[#This Row],[ScoreHome]],Table1[[#This Row],[ScoreHome]]-Table1[[#This Row],[ScoreAway]])</f>
        <v>10</v>
      </c>
      <c r="O7322">
        <f>IF(Table1[[#This Row],[SpreadActual]]&lt;Table1[[#This Row],[SpreadFavorite]],1,0)</f>
        <v>0</v>
      </c>
      <c r="P7322">
        <v>42.5</v>
      </c>
      <c r="Q7322" t="s">
        <v>113</v>
      </c>
      <c r="R7322" t="b">
        <v>0</v>
      </c>
      <c r="S7322">
        <v>26</v>
      </c>
      <c r="T7322">
        <v>15</v>
      </c>
      <c r="U7322">
        <v>58</v>
      </c>
    </row>
    <row r="7323" spans="1:22" x14ac:dyDescent="0.2">
      <c r="A7323" s="1">
        <v>36520</v>
      </c>
      <c r="B7323">
        <v>1999</v>
      </c>
      <c r="C7323">
        <f>_xlfn.MAXIFS(Table1[ScheduleWeekWritten],Table1[ScheduleSeason],Table1[[#This Row],[ScheduleSeason]])</f>
        <v>17</v>
      </c>
      <c r="D7323">
        <v>16</v>
      </c>
      <c r="E7323" cm="1">
        <f t="array" ref="E7323">_xlfn.XLOOKUP(Table1[[#This Row],[ScheduleWeekWritten]],Table3[Game],100+Table3[Increase],Table1[[#This Row],[ScheduleWeekWritten]])</f>
        <v>16</v>
      </c>
      <c r="F7323" t="b">
        <v>0</v>
      </c>
      <c r="G7323" t="s">
        <v>27</v>
      </c>
      <c r="H7323">
        <v>23</v>
      </c>
      <c r="I7323">
        <v>20</v>
      </c>
      <c r="J7323" t="s">
        <v>20</v>
      </c>
      <c r="K7323" t="s">
        <v>21</v>
      </c>
      <c r="L7323" t="str">
        <f>_xlfn.XLOOKUP(Table1[[#This Row],[TeamFavoriteID]],Table2[team_id],Table2[team_name],_xlfn.XLOOKUP(Table1[[#This Row],[TeamFavoriteID]],Table2[team_id_pfr],Table2[team_name],"Even"))</f>
        <v>Las Vegas Raiders</v>
      </c>
      <c r="M7323">
        <v>-3</v>
      </c>
      <c r="N7323">
        <f>IF(Table1[[#This Row],[TeamFavorite]]=Table1[[#This Row],[TeamHome]],Table1[[#This Row],[ScoreAway]]-Table1[[#This Row],[ScoreHome]],Table1[[#This Row],[ScoreHome]]-Table1[[#This Row],[ScoreAway]])</f>
        <v>3</v>
      </c>
      <c r="O7323">
        <f>IF(Table1[[#This Row],[SpreadActual]]&lt;Table1[[#This Row],[SpreadFavorite]],1,0)</f>
        <v>0</v>
      </c>
      <c r="P7323">
        <v>38</v>
      </c>
      <c r="Q7323" t="s">
        <v>94</v>
      </c>
      <c r="R7323" t="b">
        <v>0</v>
      </c>
      <c r="S7323">
        <v>60</v>
      </c>
      <c r="T7323">
        <v>6</v>
      </c>
      <c r="U7323">
        <v>34</v>
      </c>
    </row>
    <row r="7324" spans="1:22" x14ac:dyDescent="0.2">
      <c r="A7324" s="1">
        <v>36520</v>
      </c>
      <c r="B7324">
        <v>1999</v>
      </c>
      <c r="C7324">
        <f>_xlfn.MAXIFS(Table1[ScheduleWeekWritten],Table1[ScheduleSeason],Table1[[#This Row],[ScheduleSeason]])</f>
        <v>17</v>
      </c>
      <c r="D7324">
        <v>16</v>
      </c>
      <c r="E7324" cm="1">
        <f t="array" ref="E7324">_xlfn.XLOOKUP(Table1[[#This Row],[ScheduleWeekWritten]],Table3[Game],100+Table3[Increase],Table1[[#This Row],[ScheduleWeekWritten]])</f>
        <v>16</v>
      </c>
      <c r="F7324" t="b">
        <v>0</v>
      </c>
      <c r="G7324" t="s">
        <v>53</v>
      </c>
      <c r="H7324">
        <v>20</v>
      </c>
      <c r="I7324">
        <v>26</v>
      </c>
      <c r="J7324" t="s">
        <v>61</v>
      </c>
      <c r="K7324" t="s">
        <v>85</v>
      </c>
      <c r="L7324" t="str">
        <f>_xlfn.XLOOKUP(Table1[[#This Row],[TeamFavoriteID]],Table2[team_id],Table2[team_name],_xlfn.XLOOKUP(Table1[[#This Row],[TeamFavoriteID]],Table2[team_id_pfr],Table2[team_name],"Even"))</f>
        <v>Washington Commanders</v>
      </c>
      <c r="M7324">
        <v>-7</v>
      </c>
      <c r="N7324">
        <f>IF(Table1[[#This Row],[TeamFavorite]]=Table1[[#This Row],[TeamHome]],Table1[[#This Row],[ScoreAway]]-Table1[[#This Row],[ScoreHome]],Table1[[#This Row],[ScoreHome]]-Table1[[#This Row],[ScoreAway]])</f>
        <v>-6</v>
      </c>
      <c r="O7324">
        <f>IF(Table1[[#This Row],[SpreadActual]]&lt;Table1[[#This Row],[SpreadFavorite]],1,0)</f>
        <v>0</v>
      </c>
      <c r="P7324">
        <v>47.5</v>
      </c>
      <c r="Q7324" t="s">
        <v>118</v>
      </c>
      <c r="R7324" t="b">
        <v>0</v>
      </c>
      <c r="S7324">
        <v>50</v>
      </c>
      <c r="T7324">
        <v>3</v>
      </c>
      <c r="U7324">
        <v>78</v>
      </c>
    </row>
    <row r="7325" spans="1:22" x14ac:dyDescent="0.2">
      <c r="A7325" s="1">
        <v>36520</v>
      </c>
      <c r="B7325">
        <v>1999</v>
      </c>
      <c r="C7325">
        <f>_xlfn.MAXIFS(Table1[ScheduleWeekWritten],Table1[ScheduleSeason],Table1[[#This Row],[ScheduleSeason]])</f>
        <v>17</v>
      </c>
      <c r="D7325">
        <v>16</v>
      </c>
      <c r="E7325" cm="1">
        <f t="array" ref="E7325">_xlfn.XLOOKUP(Table1[[#This Row],[ScheduleWeekWritten]],Table3[Game],100+Table3[Increase],Table1[[#This Row],[ScheduleWeekWritten]])</f>
        <v>16</v>
      </c>
      <c r="F7325" t="b">
        <v>0</v>
      </c>
      <c r="G7325" t="s">
        <v>128</v>
      </c>
      <c r="H7325">
        <v>23</v>
      </c>
      <c r="I7325">
        <v>14</v>
      </c>
      <c r="J7325" t="s">
        <v>42</v>
      </c>
      <c r="K7325" t="s">
        <v>132</v>
      </c>
      <c r="L7325" t="str">
        <f>_xlfn.XLOOKUP(Table1[[#This Row],[TeamFavoriteID]],Table2[team_id],Table2[team_name],_xlfn.XLOOKUP(Table1[[#This Row],[TeamFavoriteID]],Table2[team_id_pfr],Table2[team_name],"Even"))</f>
        <v>Seattle Seahawks</v>
      </c>
      <c r="M7325">
        <v>-3</v>
      </c>
      <c r="N7325">
        <f>IF(Table1[[#This Row],[TeamFavorite]]=Table1[[#This Row],[TeamHome]],Table1[[#This Row],[ScoreAway]]-Table1[[#This Row],[ScoreHome]],Table1[[#This Row],[ScoreHome]]-Table1[[#This Row],[ScoreAway]])</f>
        <v>-9</v>
      </c>
      <c r="O7325">
        <f>IF(Table1[[#This Row],[SpreadActual]]&lt;Table1[[#This Row],[SpreadFavorite]],1,0)</f>
        <v>1</v>
      </c>
      <c r="P7325">
        <v>43</v>
      </c>
      <c r="Q7325" t="s">
        <v>129</v>
      </c>
      <c r="R7325" t="b">
        <v>0</v>
      </c>
      <c r="S7325">
        <v>72</v>
      </c>
      <c r="T7325">
        <v>0</v>
      </c>
      <c r="V7325" t="s">
        <v>103</v>
      </c>
    </row>
    <row r="7326" spans="1:22" x14ac:dyDescent="0.2">
      <c r="A7326" s="1">
        <v>36520</v>
      </c>
      <c r="B7326">
        <v>1999</v>
      </c>
      <c r="C7326">
        <f>_xlfn.MAXIFS(Table1[ScheduleWeekWritten],Table1[ScheduleSeason],Table1[[#This Row],[ScheduleSeason]])</f>
        <v>17</v>
      </c>
      <c r="D7326">
        <v>16</v>
      </c>
      <c r="E7326" cm="1">
        <f t="array" ref="E7326">_xlfn.XLOOKUP(Table1[[#This Row],[ScheduleWeekWritten]],Table3[Game],100+Table3[Increase],Table1[[#This Row],[ScheduleWeekWritten]])</f>
        <v>16</v>
      </c>
      <c r="F7326" t="b">
        <v>0</v>
      </c>
      <c r="G7326" t="s">
        <v>153</v>
      </c>
      <c r="H7326">
        <v>34</v>
      </c>
      <c r="I7326">
        <v>12</v>
      </c>
      <c r="J7326" t="s">
        <v>46</v>
      </c>
      <c r="K7326" t="s">
        <v>40</v>
      </c>
      <c r="L7326" t="str">
        <f>_xlfn.XLOOKUP(Table1[[#This Row],[TeamFavoriteID]],Table2[team_id],Table2[team_name],_xlfn.XLOOKUP(Table1[[#This Row],[TeamFavoriteID]],Table2[team_id_pfr],Table2[team_name],"Even"))</f>
        <v>Los Angeles Rams</v>
      </c>
      <c r="M7326">
        <v>-10</v>
      </c>
      <c r="N7326">
        <f>IF(Table1[[#This Row],[TeamFavorite]]=Table1[[#This Row],[TeamHome]],Table1[[#This Row],[ScoreAway]]-Table1[[#This Row],[ScoreHome]],Table1[[#This Row],[ScoreHome]]-Table1[[#This Row],[ScoreAway]])</f>
        <v>22</v>
      </c>
      <c r="O7326">
        <f>IF(Table1[[#This Row],[SpreadActual]]&lt;Table1[[#This Row],[SpreadFavorite]],1,0)</f>
        <v>0</v>
      </c>
      <c r="P7326">
        <v>46.5</v>
      </c>
      <c r="Q7326" t="s">
        <v>157</v>
      </c>
      <c r="R7326" t="b">
        <v>0</v>
      </c>
      <c r="S7326">
        <v>72</v>
      </c>
      <c r="T7326">
        <v>0</v>
      </c>
      <c r="V7326" t="s">
        <v>103</v>
      </c>
    </row>
    <row r="7327" spans="1:22" x14ac:dyDescent="0.2">
      <c r="A7327" s="1">
        <v>36520</v>
      </c>
      <c r="B7327">
        <v>1999</v>
      </c>
      <c r="C7327">
        <f>_xlfn.MAXIFS(Table1[ScheduleWeekWritten],Table1[ScheduleSeason],Table1[[#This Row],[ScheduleSeason]])</f>
        <v>17</v>
      </c>
      <c r="D7327">
        <v>16</v>
      </c>
      <c r="E7327" cm="1">
        <f t="array" ref="E7327">_xlfn.XLOOKUP(Table1[[#This Row],[ScheduleWeekWritten]],Table3[Game],100+Table3[Increase],Table1[[#This Row],[ScheduleWeekWritten]])</f>
        <v>16</v>
      </c>
      <c r="F7327" t="b">
        <v>0</v>
      </c>
      <c r="G7327" t="s">
        <v>127</v>
      </c>
      <c r="H7327">
        <v>29</v>
      </c>
      <c r="I7327">
        <v>10</v>
      </c>
      <c r="J7327" t="s">
        <v>33</v>
      </c>
      <c r="K7327" t="s">
        <v>133</v>
      </c>
      <c r="L7327" t="str">
        <f>_xlfn.XLOOKUP(Table1[[#This Row],[TeamFavoriteID]],Table2[team_id],Table2[team_name],_xlfn.XLOOKUP(Table1[[#This Row],[TeamFavoriteID]],Table2[team_id_pfr],Table2[team_name],"Even"))</f>
        <v>Tampa Bay Buccaneers</v>
      </c>
      <c r="M7327">
        <v>-3.5</v>
      </c>
      <c r="N7327">
        <f>IF(Table1[[#This Row],[TeamFavorite]]=Table1[[#This Row],[TeamHome]],Table1[[#This Row],[ScoreAway]]-Table1[[#This Row],[ScoreHome]],Table1[[#This Row],[ScoreHome]]-Table1[[#This Row],[ScoreAway]])</f>
        <v>-19</v>
      </c>
      <c r="O7327">
        <f>IF(Table1[[#This Row],[SpreadActual]]&lt;Table1[[#This Row],[SpreadFavorite]],1,0)</f>
        <v>1</v>
      </c>
      <c r="P7327">
        <v>37</v>
      </c>
      <c r="Q7327" t="s">
        <v>168</v>
      </c>
      <c r="R7327" t="b">
        <v>0</v>
      </c>
      <c r="S7327">
        <v>47</v>
      </c>
      <c r="T7327">
        <v>9</v>
      </c>
      <c r="U7327">
        <v>62</v>
      </c>
    </row>
    <row r="7328" spans="1:22" x14ac:dyDescent="0.2">
      <c r="A7328" s="1">
        <v>36520</v>
      </c>
      <c r="B7328">
        <v>1999</v>
      </c>
      <c r="C7328">
        <f>_xlfn.MAXIFS(Table1[ScheduleWeekWritten],Table1[ScheduleSeason],Table1[[#This Row],[ScheduleSeason]])</f>
        <v>17</v>
      </c>
      <c r="D7328">
        <v>16</v>
      </c>
      <c r="E7328" cm="1">
        <f t="array" ref="E7328">_xlfn.XLOOKUP(Table1[[#This Row],[ScheduleWeekWritten]],Table3[Game],100+Table3[Increase],Table1[[#This Row],[ScheduleWeekWritten]])</f>
        <v>16</v>
      </c>
      <c r="F7328" t="b">
        <v>0</v>
      </c>
      <c r="G7328" t="s">
        <v>171</v>
      </c>
      <c r="H7328">
        <v>41</v>
      </c>
      <c r="I7328">
        <v>14</v>
      </c>
      <c r="J7328" t="s">
        <v>154</v>
      </c>
      <c r="K7328" t="s">
        <v>161</v>
      </c>
      <c r="L7328" t="str">
        <f>_xlfn.XLOOKUP(Table1[[#This Row],[TeamFavoriteID]],Table2[team_id],Table2[team_name],_xlfn.XLOOKUP(Table1[[#This Row],[TeamFavoriteID]],Table2[team_id_pfr],Table2[team_name],"Even"))</f>
        <v>Jacksonville Jaguars</v>
      </c>
      <c r="M7328">
        <v>-3</v>
      </c>
      <c r="N7328">
        <f>IF(Table1[[#This Row],[TeamFavorite]]=Table1[[#This Row],[TeamHome]],Table1[[#This Row],[ScoreAway]]-Table1[[#This Row],[ScoreHome]],Table1[[#This Row],[ScoreHome]]-Table1[[#This Row],[ScoreAway]])</f>
        <v>27</v>
      </c>
      <c r="O7328">
        <f>IF(Table1[[#This Row],[SpreadActual]]&lt;Table1[[#This Row],[SpreadFavorite]],1,0)</f>
        <v>0</v>
      </c>
      <c r="P7328">
        <v>39</v>
      </c>
      <c r="Q7328" t="s">
        <v>172</v>
      </c>
      <c r="R7328" t="b">
        <v>0</v>
      </c>
      <c r="S7328">
        <v>36</v>
      </c>
      <c r="T7328">
        <v>9</v>
      </c>
      <c r="U7328">
        <v>63</v>
      </c>
    </row>
    <row r="7329" spans="1:22" x14ac:dyDescent="0.2">
      <c r="A7329" s="1">
        <v>36521</v>
      </c>
      <c r="B7329">
        <v>1999</v>
      </c>
      <c r="C7329">
        <f>_xlfn.MAXIFS(Table1[ScheduleWeekWritten],Table1[ScheduleSeason],Table1[[#This Row],[ScheduleSeason]])</f>
        <v>17</v>
      </c>
      <c r="D7329">
        <v>16</v>
      </c>
      <c r="E7329" cm="1">
        <f t="array" ref="E7329">_xlfn.XLOOKUP(Table1[[#This Row],[ScheduleWeekWritten]],Table3[Game],100+Table3[Increase],Table1[[#This Row],[ScheduleWeekWritten]])</f>
        <v>16</v>
      </c>
      <c r="F7329" t="b">
        <v>0</v>
      </c>
      <c r="G7329" t="s">
        <v>19</v>
      </c>
      <c r="H7329">
        <v>31</v>
      </c>
      <c r="I7329">
        <v>38</v>
      </c>
      <c r="J7329" t="s">
        <v>31</v>
      </c>
      <c r="K7329" t="s">
        <v>91</v>
      </c>
      <c r="L7329" t="str">
        <f>_xlfn.XLOOKUP(Table1[[#This Row],[TeamFavoriteID]],Table2[team_id],Table2[team_name],_xlfn.XLOOKUP(Table1[[#This Row],[TeamFavoriteID]],Table2[team_id_pfr],Table2[team_name],"Even"))</f>
        <v>Miami Dolphins</v>
      </c>
      <c r="M7329">
        <v>-3.5</v>
      </c>
      <c r="N7329">
        <f>IF(Table1[[#This Row],[TeamFavorite]]=Table1[[#This Row],[TeamHome]],Table1[[#This Row],[ScoreAway]]-Table1[[#This Row],[ScoreHome]],Table1[[#This Row],[ScoreHome]]-Table1[[#This Row],[ScoreAway]])</f>
        <v>7</v>
      </c>
      <c r="O7329">
        <f>IF(Table1[[#This Row],[SpreadActual]]&lt;Table1[[#This Row],[SpreadFavorite]],1,0)</f>
        <v>0</v>
      </c>
      <c r="P7329">
        <v>37</v>
      </c>
      <c r="Q7329" t="s">
        <v>143</v>
      </c>
      <c r="R7329" t="b">
        <v>0</v>
      </c>
      <c r="S7329">
        <v>58</v>
      </c>
      <c r="T7329">
        <v>7</v>
      </c>
      <c r="U7329">
        <v>69</v>
      </c>
    </row>
    <row r="7330" spans="1:22" x14ac:dyDescent="0.2">
      <c r="A7330" s="1">
        <v>36527</v>
      </c>
      <c r="B7330">
        <v>1999</v>
      </c>
      <c r="C7330">
        <f>_xlfn.MAXIFS(Table1[ScheduleWeekWritten],Table1[ScheduleSeason],Table1[[#This Row],[ScheduleSeason]])</f>
        <v>17</v>
      </c>
      <c r="D7330">
        <v>17</v>
      </c>
      <c r="E7330" cm="1">
        <f t="array" ref="E7330">_xlfn.XLOOKUP(Table1[[#This Row],[ScheduleWeekWritten]],Table3[Game],100+Table3[Increase],Table1[[#This Row],[ScheduleWeekWritten]])</f>
        <v>17</v>
      </c>
      <c r="F7330" t="b">
        <v>0</v>
      </c>
      <c r="G7330" t="s">
        <v>28</v>
      </c>
      <c r="H7330">
        <v>31</v>
      </c>
      <c r="I7330">
        <v>6</v>
      </c>
      <c r="J7330" t="s">
        <v>140</v>
      </c>
      <c r="K7330" t="s">
        <v>72</v>
      </c>
      <c r="L7330" t="str">
        <f>_xlfn.XLOOKUP(Table1[[#This Row],[TeamFavoriteID]],Table2[team_id],Table2[team_name],_xlfn.XLOOKUP(Table1[[#This Row],[TeamFavoriteID]],Table2[team_id_pfr],Table2[team_name],"Even"))</f>
        <v>Baltimore Colts</v>
      </c>
      <c r="M7330">
        <v>-1.5</v>
      </c>
      <c r="N7330">
        <f>IF(Table1[[#This Row],[TeamFavorite]]=Table1[[#This Row],[TeamHome]],Table1[[#This Row],[ScoreAway]]-Table1[[#This Row],[ScoreHome]],Table1[[#This Row],[ScoreHome]]-Table1[[#This Row],[ScoreAway]])</f>
        <v>25</v>
      </c>
      <c r="O7330">
        <f>IF(Table1[[#This Row],[SpreadActual]]&lt;Table1[[#This Row],[SpreadFavorite]],1,0)</f>
        <v>0</v>
      </c>
      <c r="P7330">
        <v>42</v>
      </c>
      <c r="Q7330" t="s">
        <v>123</v>
      </c>
      <c r="R7330" t="b">
        <v>0</v>
      </c>
      <c r="S7330">
        <v>44</v>
      </c>
      <c r="T7330">
        <v>14</v>
      </c>
      <c r="U7330">
        <v>76</v>
      </c>
    </row>
    <row r="7331" spans="1:22" x14ac:dyDescent="0.2">
      <c r="A7331" s="1">
        <v>36527</v>
      </c>
      <c r="B7331">
        <v>1999</v>
      </c>
      <c r="C7331">
        <f>_xlfn.MAXIFS(Table1[ScheduleWeekWritten],Table1[ScheduleSeason],Table1[[#This Row],[ScheduleSeason]])</f>
        <v>17</v>
      </c>
      <c r="D7331">
        <v>17</v>
      </c>
      <c r="E7331" cm="1">
        <f t="array" ref="E7331">_xlfn.XLOOKUP(Table1[[#This Row],[ScheduleWeekWritten]],Table3[Game],100+Table3[Increase],Table1[[#This Row],[ScheduleWeekWritten]])</f>
        <v>17</v>
      </c>
      <c r="F7331" t="b">
        <v>0</v>
      </c>
      <c r="G7331" t="s">
        <v>152</v>
      </c>
      <c r="H7331">
        <v>45</v>
      </c>
      <c r="I7331">
        <v>13</v>
      </c>
      <c r="J7331" t="s">
        <v>95</v>
      </c>
      <c r="K7331" t="s">
        <v>162</v>
      </c>
      <c r="L7331" t="str">
        <f>_xlfn.XLOOKUP(Table1[[#This Row],[TeamFavoriteID]],Table2[team_id],Table2[team_name],_xlfn.XLOOKUP(Table1[[#This Row],[TeamFavoriteID]],Table2[team_id_pfr],Table2[team_name],"Even"))</f>
        <v>Carolina Panthers</v>
      </c>
      <c r="M7331">
        <v>-8.5</v>
      </c>
      <c r="N7331">
        <f>IF(Table1[[#This Row],[TeamFavorite]]=Table1[[#This Row],[TeamHome]],Table1[[#This Row],[ScoreAway]]-Table1[[#This Row],[ScoreHome]],Table1[[#This Row],[ScoreHome]]-Table1[[#This Row],[ScoreAway]])</f>
        <v>-32</v>
      </c>
      <c r="O7331">
        <f>IF(Table1[[#This Row],[SpreadActual]]&lt;Table1[[#This Row],[SpreadFavorite]],1,0)</f>
        <v>1</v>
      </c>
      <c r="P7331">
        <v>46.5</v>
      </c>
      <c r="Q7331" t="s">
        <v>160</v>
      </c>
      <c r="R7331" t="b">
        <v>0</v>
      </c>
      <c r="S7331">
        <v>56</v>
      </c>
      <c r="T7331">
        <v>7</v>
      </c>
      <c r="U7331">
        <v>91</v>
      </c>
    </row>
    <row r="7332" spans="1:22" x14ac:dyDescent="0.2">
      <c r="A7332" s="1">
        <v>36527</v>
      </c>
      <c r="B7332">
        <v>1999</v>
      </c>
      <c r="C7332">
        <f>_xlfn.MAXIFS(Table1[ScheduleWeekWritten],Table1[ScheduleSeason],Table1[[#This Row],[ScheduleSeason]])</f>
        <v>17</v>
      </c>
      <c r="D7332">
        <v>17</v>
      </c>
      <c r="E7332" cm="1">
        <f t="array" ref="E7332">_xlfn.XLOOKUP(Table1[[#This Row],[ScheduleWeekWritten]],Table3[Game],100+Table3[Increase],Table1[[#This Row],[ScheduleWeekWritten]])</f>
        <v>17</v>
      </c>
      <c r="F7332" t="b">
        <v>0</v>
      </c>
      <c r="G7332" t="s">
        <v>46</v>
      </c>
      <c r="H7332">
        <v>6</v>
      </c>
      <c r="I7332">
        <v>20</v>
      </c>
      <c r="J7332" t="s">
        <v>127</v>
      </c>
      <c r="K7332" t="s">
        <v>133</v>
      </c>
      <c r="L7332" t="str">
        <f>_xlfn.XLOOKUP(Table1[[#This Row],[TeamFavoriteID]],Table2[team_id],Table2[team_name],_xlfn.XLOOKUP(Table1[[#This Row],[TeamFavoriteID]],Table2[team_id_pfr],Table2[team_name],"Even"))</f>
        <v>Tampa Bay Buccaneers</v>
      </c>
      <c r="M7332">
        <v>-3.5</v>
      </c>
      <c r="N7332">
        <f>IF(Table1[[#This Row],[TeamFavorite]]=Table1[[#This Row],[TeamHome]],Table1[[#This Row],[ScoreAway]]-Table1[[#This Row],[ScoreHome]],Table1[[#This Row],[ScoreHome]]-Table1[[#This Row],[ScoreAway]])</f>
        <v>-14</v>
      </c>
      <c r="O7332">
        <f>IF(Table1[[#This Row],[SpreadActual]]&lt;Table1[[#This Row],[SpreadFavorite]],1,0)</f>
        <v>1</v>
      </c>
      <c r="P7332">
        <v>34</v>
      </c>
      <c r="Q7332" t="s">
        <v>114</v>
      </c>
      <c r="R7332" t="b">
        <v>0</v>
      </c>
      <c r="S7332">
        <v>48</v>
      </c>
      <c r="T7332">
        <v>15</v>
      </c>
      <c r="U7332">
        <v>81</v>
      </c>
    </row>
    <row r="7333" spans="1:22" x14ac:dyDescent="0.2">
      <c r="A7333" s="1">
        <v>36527</v>
      </c>
      <c r="B7333">
        <v>1999</v>
      </c>
      <c r="C7333">
        <f>_xlfn.MAXIFS(Table1[ScheduleWeekWritten],Table1[ScheduleSeason],Table1[[#This Row],[ScheduleSeason]])</f>
        <v>17</v>
      </c>
      <c r="D7333">
        <v>17</v>
      </c>
      <c r="E7333" cm="1">
        <f t="array" ref="E7333">_xlfn.XLOOKUP(Table1[[#This Row],[ScheduleWeekWritten]],Table3[Game],100+Table3[Increase],Table1[[#This Row],[ScheduleWeekWritten]])</f>
        <v>17</v>
      </c>
      <c r="F7333" t="b">
        <v>0</v>
      </c>
      <c r="G7333" t="s">
        <v>67</v>
      </c>
      <c r="H7333">
        <v>26</v>
      </c>
      <c r="I7333">
        <v>18</v>
      </c>
      <c r="J7333" t="s">
        <v>50</v>
      </c>
      <c r="K7333" t="s">
        <v>68</v>
      </c>
      <c r="L7333" t="str">
        <f>_xlfn.XLOOKUP(Table1[[#This Row],[TeamFavoriteID]],Table2[team_id],Table2[team_name],_xlfn.XLOOKUP(Table1[[#This Row],[TeamFavoriteID]],Table2[team_id_pfr],Table2[team_name],"Even"))</f>
        <v>Dallas Cowboys</v>
      </c>
      <c r="M7333">
        <v>-6.5</v>
      </c>
      <c r="N7333">
        <f>IF(Table1[[#This Row],[TeamFavorite]]=Table1[[#This Row],[TeamHome]],Table1[[#This Row],[ScoreAway]]-Table1[[#This Row],[ScoreHome]],Table1[[#This Row],[ScoreHome]]-Table1[[#This Row],[ScoreAway]])</f>
        <v>-8</v>
      </c>
      <c r="O7333">
        <f>IF(Table1[[#This Row],[SpreadActual]]&lt;Table1[[#This Row],[SpreadFavorite]],1,0)</f>
        <v>1</v>
      </c>
      <c r="P7333">
        <v>37.5</v>
      </c>
      <c r="Q7333" t="s">
        <v>119</v>
      </c>
      <c r="R7333" t="b">
        <v>0</v>
      </c>
      <c r="S7333">
        <v>68</v>
      </c>
      <c r="T7333">
        <v>14</v>
      </c>
      <c r="U7333">
        <v>78</v>
      </c>
    </row>
    <row r="7334" spans="1:22" x14ac:dyDescent="0.2">
      <c r="A7334" s="1">
        <v>36527</v>
      </c>
      <c r="B7334">
        <v>1999</v>
      </c>
      <c r="C7334">
        <f>_xlfn.MAXIFS(Table1[ScheduleWeekWritten],Table1[ScheduleSeason],Table1[[#This Row],[ScheduleSeason]])</f>
        <v>17</v>
      </c>
      <c r="D7334">
        <v>17</v>
      </c>
      <c r="E7334" cm="1">
        <f t="array" ref="E7334">_xlfn.XLOOKUP(Table1[[#This Row],[ScheduleWeekWritten]],Table3[Game],100+Table3[Increase],Table1[[#This Row],[ScheduleWeekWritten]])</f>
        <v>17</v>
      </c>
      <c r="F7334" t="b">
        <v>0</v>
      </c>
      <c r="G7334" t="s">
        <v>24</v>
      </c>
      <c r="H7334">
        <v>6</v>
      </c>
      <c r="I7334">
        <v>12</v>
      </c>
      <c r="J7334" t="s">
        <v>27</v>
      </c>
      <c r="K7334" t="s">
        <v>88</v>
      </c>
      <c r="L7334" t="str">
        <f>_xlfn.XLOOKUP(Table1[[#This Row],[TeamFavoriteID]],Table2[team_id],Table2[team_name],_xlfn.XLOOKUP(Table1[[#This Row],[TeamFavoriteID]],Table2[team_id_pfr],Table2[team_name],"Even"))</f>
        <v>Denver Broncos</v>
      </c>
      <c r="M7334">
        <v>-7</v>
      </c>
      <c r="N7334">
        <f>IF(Table1[[#This Row],[TeamFavorite]]=Table1[[#This Row],[TeamHome]],Table1[[#This Row],[ScoreAway]]-Table1[[#This Row],[ScoreHome]],Table1[[#This Row],[ScoreHome]]-Table1[[#This Row],[ScoreAway]])</f>
        <v>6</v>
      </c>
      <c r="O7334">
        <f>IF(Table1[[#This Row],[SpreadActual]]&lt;Table1[[#This Row],[SpreadFavorite]],1,0)</f>
        <v>0</v>
      </c>
      <c r="P7334">
        <v>37.5</v>
      </c>
      <c r="Q7334" t="s">
        <v>71</v>
      </c>
      <c r="R7334" t="b">
        <v>0</v>
      </c>
      <c r="S7334">
        <v>32</v>
      </c>
      <c r="T7334">
        <v>10</v>
      </c>
      <c r="U7334">
        <v>58</v>
      </c>
    </row>
    <row r="7335" spans="1:22" x14ac:dyDescent="0.2">
      <c r="A7335" s="1">
        <v>36527</v>
      </c>
      <c r="B7335">
        <v>1999</v>
      </c>
      <c r="C7335">
        <f>_xlfn.MAXIFS(Table1[ScheduleWeekWritten],Table1[ScheduleSeason],Table1[[#This Row],[ScheduleSeason]])</f>
        <v>17</v>
      </c>
      <c r="D7335">
        <v>17</v>
      </c>
      <c r="E7335" cm="1">
        <f t="array" ref="E7335">_xlfn.XLOOKUP(Table1[[#This Row],[ScheduleWeekWritten]],Table3[Game],100+Table3[Increase],Table1[[#This Row],[ScheduleWeekWritten]])</f>
        <v>17</v>
      </c>
      <c r="F7335" t="b">
        <v>0</v>
      </c>
      <c r="G7335" t="s">
        <v>33</v>
      </c>
      <c r="H7335">
        <v>49</v>
      </c>
      <c r="I7335">
        <v>24</v>
      </c>
      <c r="J7335" t="s">
        <v>149</v>
      </c>
      <c r="K7335" t="s">
        <v>35</v>
      </c>
      <c r="L7335" t="str">
        <f>_xlfn.XLOOKUP(Table1[[#This Row],[TeamFavoriteID]],Table2[team_id],Table2[team_name],_xlfn.XLOOKUP(Table1[[#This Row],[TeamFavoriteID]],Table2[team_id_pfr],Table2[team_name],"Even"))</f>
        <v>Green Bay Packers</v>
      </c>
      <c r="M7335">
        <v>-7.5</v>
      </c>
      <c r="N7335">
        <f>IF(Table1[[#This Row],[TeamFavorite]]=Table1[[#This Row],[TeamHome]],Table1[[#This Row],[ScoreAway]]-Table1[[#This Row],[ScoreHome]],Table1[[#This Row],[ScoreHome]]-Table1[[#This Row],[ScoreAway]])</f>
        <v>-25</v>
      </c>
      <c r="O7335">
        <f>IF(Table1[[#This Row],[SpreadActual]]&lt;Table1[[#This Row],[SpreadFavorite]],1,0)</f>
        <v>1</v>
      </c>
      <c r="P7335">
        <v>38</v>
      </c>
      <c r="Q7335" t="s">
        <v>82</v>
      </c>
      <c r="R7335" t="b">
        <v>0</v>
      </c>
      <c r="S7335">
        <v>32</v>
      </c>
      <c r="T7335">
        <v>15</v>
      </c>
      <c r="U7335">
        <v>91</v>
      </c>
    </row>
    <row r="7336" spans="1:22" x14ac:dyDescent="0.2">
      <c r="A7336" s="1">
        <v>36527</v>
      </c>
      <c r="B7336">
        <v>1999</v>
      </c>
      <c r="C7336">
        <f>_xlfn.MAXIFS(Table1[ScheduleWeekWritten],Table1[ScheduleSeason],Table1[[#This Row],[ScheduleSeason]])</f>
        <v>17</v>
      </c>
      <c r="D7336">
        <v>17</v>
      </c>
      <c r="E7336" cm="1">
        <f t="array" ref="E7336">_xlfn.XLOOKUP(Table1[[#This Row],[ScheduleWeekWritten]],Table3[Game],100+Table3[Increase],Table1[[#This Row],[ScheduleWeekWritten]])</f>
        <v>17</v>
      </c>
      <c r="F7336" t="b">
        <v>0</v>
      </c>
      <c r="G7336" t="s">
        <v>154</v>
      </c>
      <c r="H7336">
        <v>24</v>
      </c>
      <c r="I7336">
        <v>7</v>
      </c>
      <c r="J7336" t="s">
        <v>101</v>
      </c>
      <c r="K7336" t="s">
        <v>161</v>
      </c>
      <c r="L7336" t="str">
        <f>_xlfn.XLOOKUP(Table1[[#This Row],[TeamFavoriteID]],Table2[team_id],Table2[team_name],_xlfn.XLOOKUP(Table1[[#This Row],[TeamFavoriteID]],Table2[team_id_pfr],Table2[team_name],"Even"))</f>
        <v>Jacksonville Jaguars</v>
      </c>
      <c r="M7336">
        <v>-9</v>
      </c>
      <c r="N7336">
        <f>IF(Table1[[#This Row],[TeamFavorite]]=Table1[[#This Row],[TeamHome]],Table1[[#This Row],[ScoreAway]]-Table1[[#This Row],[ScoreHome]],Table1[[#This Row],[ScoreHome]]-Table1[[#This Row],[ScoreAway]])</f>
        <v>-17</v>
      </c>
      <c r="O7336">
        <f>IF(Table1[[#This Row],[SpreadActual]]&lt;Table1[[#This Row],[SpreadFavorite]],1,0)</f>
        <v>1</v>
      </c>
      <c r="P7336">
        <v>39.5</v>
      </c>
      <c r="Q7336" t="s">
        <v>155</v>
      </c>
      <c r="R7336" t="b">
        <v>0</v>
      </c>
      <c r="S7336">
        <v>63</v>
      </c>
      <c r="T7336">
        <v>4</v>
      </c>
      <c r="U7336">
        <v>79</v>
      </c>
    </row>
    <row r="7337" spans="1:22" x14ac:dyDescent="0.2">
      <c r="A7337" s="1">
        <v>36527</v>
      </c>
      <c r="B7337">
        <v>1999</v>
      </c>
      <c r="C7337">
        <f>_xlfn.MAXIFS(Table1[ScheduleWeekWritten],Table1[ScheduleSeason],Table1[[#This Row],[ScheduleSeason]])</f>
        <v>17</v>
      </c>
      <c r="D7337">
        <v>17</v>
      </c>
      <c r="E7337" cm="1">
        <f t="array" ref="E7337">_xlfn.XLOOKUP(Table1[[#This Row],[ScheduleWeekWritten]],Table3[Game],100+Table3[Increase],Table1[[#This Row],[ScheduleWeekWritten]])</f>
        <v>17</v>
      </c>
      <c r="F7337" t="b">
        <v>0</v>
      </c>
      <c r="G7337" t="s">
        <v>42</v>
      </c>
      <c r="H7337">
        <v>38</v>
      </c>
      <c r="I7337">
        <v>41</v>
      </c>
      <c r="J7337" t="s">
        <v>20</v>
      </c>
      <c r="K7337" t="s">
        <v>75</v>
      </c>
      <c r="L7337" t="str">
        <f>_xlfn.XLOOKUP(Table1[[#This Row],[TeamFavoriteID]],Table2[team_id],Table2[team_name],_xlfn.XLOOKUP(Table1[[#This Row],[TeamFavoriteID]],Table2[team_id_pfr],Table2[team_name],"Even"))</f>
        <v>Kansas City Chiefs</v>
      </c>
      <c r="M7337">
        <v>-5</v>
      </c>
      <c r="N7337">
        <f>IF(Table1[[#This Row],[TeamFavorite]]=Table1[[#This Row],[TeamHome]],Table1[[#This Row],[ScoreAway]]-Table1[[#This Row],[ScoreHome]],Table1[[#This Row],[ScoreHome]]-Table1[[#This Row],[ScoreAway]])</f>
        <v>3</v>
      </c>
      <c r="O7337">
        <f>IF(Table1[[#This Row],[SpreadActual]]&lt;Table1[[#This Row],[SpreadFavorite]],1,0)</f>
        <v>0</v>
      </c>
      <c r="P7337">
        <v>39</v>
      </c>
      <c r="Q7337" t="s">
        <v>117</v>
      </c>
      <c r="R7337" t="b">
        <v>0</v>
      </c>
      <c r="S7337">
        <v>50</v>
      </c>
      <c r="T7337">
        <v>18</v>
      </c>
      <c r="U7337">
        <v>59</v>
      </c>
    </row>
    <row r="7338" spans="1:22" x14ac:dyDescent="0.2">
      <c r="A7338" s="1">
        <v>36527</v>
      </c>
      <c r="B7338">
        <v>1999</v>
      </c>
      <c r="C7338">
        <f>_xlfn.MAXIFS(Table1[ScheduleWeekWritten],Table1[ScheduleSeason],Table1[[#This Row],[ScheduleSeason]])</f>
        <v>17</v>
      </c>
      <c r="D7338">
        <v>17</v>
      </c>
      <c r="E7338" cm="1">
        <f t="array" ref="E7338">_xlfn.XLOOKUP(Table1[[#This Row],[ScheduleWeekWritten]],Table3[Game],100+Table3[Increase],Table1[[#This Row],[ScheduleWeekWritten]])</f>
        <v>17</v>
      </c>
      <c r="F7338" t="b">
        <v>0</v>
      </c>
      <c r="G7338" t="s">
        <v>54</v>
      </c>
      <c r="H7338">
        <v>24</v>
      </c>
      <c r="I7338">
        <v>17</v>
      </c>
      <c r="J7338" t="s">
        <v>45</v>
      </c>
      <c r="K7338" t="s">
        <v>55</v>
      </c>
      <c r="L7338" t="str">
        <f>_xlfn.XLOOKUP(Table1[[#This Row],[TeamFavoriteID]],Table2[team_id],Table2[team_name],_xlfn.XLOOKUP(Table1[[#This Row],[TeamFavoriteID]],Table2[team_id_pfr],Table2[team_name],"Even"))</f>
        <v>Minnesota Vikings</v>
      </c>
      <c r="M7338">
        <v>-7</v>
      </c>
      <c r="N7338">
        <f>IF(Table1[[#This Row],[TeamFavorite]]=Table1[[#This Row],[TeamHome]],Table1[[#This Row],[ScoreAway]]-Table1[[#This Row],[ScoreHome]],Table1[[#This Row],[ScoreHome]]-Table1[[#This Row],[ScoreAway]])</f>
        <v>-7</v>
      </c>
      <c r="O7338">
        <f>IF(Table1[[#This Row],[SpreadActual]]&lt;Table1[[#This Row],[SpreadFavorite]],1,0)</f>
        <v>0</v>
      </c>
      <c r="P7338">
        <v>48.5</v>
      </c>
      <c r="Q7338" t="s">
        <v>137</v>
      </c>
      <c r="R7338" t="b">
        <v>0</v>
      </c>
      <c r="S7338">
        <v>72</v>
      </c>
      <c r="T7338">
        <v>0</v>
      </c>
      <c r="V7338" t="s">
        <v>103</v>
      </c>
    </row>
    <row r="7339" spans="1:22" x14ac:dyDescent="0.2">
      <c r="A7339" s="1">
        <v>36527</v>
      </c>
      <c r="B7339">
        <v>1999</v>
      </c>
      <c r="C7339">
        <f>_xlfn.MAXIFS(Table1[ScheduleWeekWritten],Table1[ScheduleSeason],Table1[[#This Row],[ScheduleSeason]])</f>
        <v>17</v>
      </c>
      <c r="D7339">
        <v>17</v>
      </c>
      <c r="E7339" cm="1">
        <f t="array" ref="E7339">_xlfn.XLOOKUP(Table1[[#This Row],[ScheduleWeekWritten]],Table3[Game],100+Table3[Increase],Table1[[#This Row],[ScheduleWeekWritten]])</f>
        <v>17</v>
      </c>
      <c r="F7339" t="b">
        <v>0</v>
      </c>
      <c r="G7339" t="s">
        <v>115</v>
      </c>
      <c r="H7339">
        <v>20</v>
      </c>
      <c r="I7339">
        <v>3</v>
      </c>
      <c r="J7339" t="s">
        <v>158</v>
      </c>
      <c r="K7339" t="s">
        <v>159</v>
      </c>
      <c r="L7339" t="str">
        <f>_xlfn.XLOOKUP(Table1[[#This Row],[TeamFavoriteID]],Table2[team_id],Table2[team_name],_xlfn.XLOOKUP(Table1[[#This Row],[TeamFavoriteID]],Table2[team_id_pfr],Table2[team_name],"Even"))</f>
        <v>Baltimore Ravens</v>
      </c>
      <c r="M7339">
        <v>-1</v>
      </c>
      <c r="N7339">
        <f>IF(Table1[[#This Row],[TeamFavorite]]=Table1[[#This Row],[TeamHome]],Table1[[#This Row],[ScoreAway]]-Table1[[#This Row],[ScoreHome]],Table1[[#This Row],[ScoreHome]]-Table1[[#This Row],[ScoreAway]])</f>
        <v>17</v>
      </c>
      <c r="O7339">
        <f>IF(Table1[[#This Row],[SpreadActual]]&lt;Table1[[#This Row],[SpreadFavorite]],1,0)</f>
        <v>0</v>
      </c>
      <c r="P7339">
        <v>37.5</v>
      </c>
      <c r="Q7339" t="s">
        <v>116</v>
      </c>
      <c r="R7339" t="b">
        <v>0</v>
      </c>
      <c r="S7339">
        <v>42</v>
      </c>
      <c r="T7339">
        <v>10</v>
      </c>
      <c r="U7339">
        <v>86</v>
      </c>
    </row>
    <row r="7340" spans="1:22" x14ac:dyDescent="0.2">
      <c r="A7340" s="1">
        <v>36527</v>
      </c>
      <c r="B7340">
        <v>1999</v>
      </c>
      <c r="C7340">
        <f>_xlfn.MAXIFS(Table1[ScheduleWeekWritten],Table1[ScheduleSeason],Table1[[#This Row],[ScheduleSeason]])</f>
        <v>17</v>
      </c>
      <c r="D7340">
        <v>17</v>
      </c>
      <c r="E7340" cm="1">
        <f t="array" ref="E7340">_xlfn.XLOOKUP(Table1[[#This Row],[ScheduleWeekWritten]],Table3[Game],100+Table3[Increase],Table1[[#This Row],[ScheduleWeekWritten]])</f>
        <v>17</v>
      </c>
      <c r="F7340" t="b">
        <v>0</v>
      </c>
      <c r="G7340" t="s">
        <v>31</v>
      </c>
      <c r="H7340">
        <v>19</v>
      </c>
      <c r="I7340">
        <v>9</v>
      </c>
      <c r="J7340" t="s">
        <v>128</v>
      </c>
      <c r="K7340" t="s">
        <v>32</v>
      </c>
      <c r="L7340" t="str">
        <f>_xlfn.XLOOKUP(Table1[[#This Row],[TeamFavoriteID]],Table2[team_id],Table2[team_name],_xlfn.XLOOKUP(Table1[[#This Row],[TeamFavoriteID]],Table2[team_id_pfr],Table2[team_name],"Even"))</f>
        <v>New York Jets</v>
      </c>
      <c r="M7340">
        <v>-1</v>
      </c>
      <c r="N7340">
        <f>IF(Table1[[#This Row],[TeamFavorite]]=Table1[[#This Row],[TeamHome]],Table1[[#This Row],[ScoreAway]]-Table1[[#This Row],[ScoreHome]],Table1[[#This Row],[ScoreHome]]-Table1[[#This Row],[ScoreAway]])</f>
        <v>-10</v>
      </c>
      <c r="O7340">
        <f>IF(Table1[[#This Row],[SpreadActual]]&lt;Table1[[#This Row],[SpreadFavorite]],1,0)</f>
        <v>1</v>
      </c>
      <c r="P7340">
        <v>38</v>
      </c>
      <c r="Q7340" t="s">
        <v>126</v>
      </c>
      <c r="R7340" t="b">
        <v>0</v>
      </c>
      <c r="S7340">
        <v>48</v>
      </c>
      <c r="T7340">
        <v>7</v>
      </c>
      <c r="U7340">
        <v>89</v>
      </c>
    </row>
    <row r="7341" spans="1:22" x14ac:dyDescent="0.2">
      <c r="A7341" s="1">
        <v>36527</v>
      </c>
      <c r="B7341">
        <v>1999</v>
      </c>
      <c r="C7341">
        <f>_xlfn.MAXIFS(Table1[ScheduleWeekWritten],Table1[ScheduleSeason],Table1[[#This Row],[ScheduleSeason]])</f>
        <v>17</v>
      </c>
      <c r="D7341">
        <v>17</v>
      </c>
      <c r="E7341" cm="1">
        <f t="array" ref="E7341">_xlfn.XLOOKUP(Table1[[#This Row],[ScheduleWeekWritten]],Table3[Game],100+Table3[Increase],Table1[[#This Row],[ScheduleWeekWritten]])</f>
        <v>17</v>
      </c>
      <c r="F7341" t="b">
        <v>0</v>
      </c>
      <c r="G7341" t="s">
        <v>58</v>
      </c>
      <c r="H7341">
        <v>38</v>
      </c>
      <c r="I7341">
        <v>31</v>
      </c>
      <c r="J7341" t="s">
        <v>153</v>
      </c>
      <c r="K7341" t="s">
        <v>40</v>
      </c>
      <c r="L7341" t="str">
        <f>_xlfn.XLOOKUP(Table1[[#This Row],[TeamFavoriteID]],Table2[team_id],Table2[team_name],_xlfn.XLOOKUP(Table1[[#This Row],[TeamFavoriteID]],Table2[team_id_pfr],Table2[team_name],"Even"))</f>
        <v>Los Angeles Rams</v>
      </c>
      <c r="M7341">
        <v>-8</v>
      </c>
      <c r="N7341">
        <f>IF(Table1[[#This Row],[TeamFavorite]]=Table1[[#This Row],[TeamHome]],Table1[[#This Row],[ScoreAway]]-Table1[[#This Row],[ScoreHome]],Table1[[#This Row],[ScoreHome]]-Table1[[#This Row],[ScoreAway]])</f>
        <v>7</v>
      </c>
      <c r="O7341">
        <f>IF(Table1[[#This Row],[SpreadActual]]&lt;Table1[[#This Row],[SpreadFavorite]],1,0)</f>
        <v>0</v>
      </c>
      <c r="P7341">
        <v>42</v>
      </c>
      <c r="Q7341" t="s">
        <v>112</v>
      </c>
      <c r="R7341" t="b">
        <v>0</v>
      </c>
      <c r="S7341">
        <v>47</v>
      </c>
      <c r="T7341">
        <v>9</v>
      </c>
      <c r="U7341">
        <v>83</v>
      </c>
    </row>
    <row r="7342" spans="1:22" x14ac:dyDescent="0.2">
      <c r="A7342" s="1">
        <v>36527</v>
      </c>
      <c r="B7342">
        <v>1999</v>
      </c>
      <c r="C7342">
        <f>_xlfn.MAXIFS(Table1[ScheduleWeekWritten],Table1[ScheduleSeason],Table1[[#This Row],[ScheduleSeason]])</f>
        <v>17</v>
      </c>
      <c r="D7342">
        <v>17</v>
      </c>
      <c r="E7342" cm="1">
        <f t="array" ref="E7342">_xlfn.XLOOKUP(Table1[[#This Row],[ScheduleWeekWritten]],Table3[Game],100+Table3[Increase],Table1[[#This Row],[ScheduleWeekWritten]])</f>
        <v>17</v>
      </c>
      <c r="F7342" t="b">
        <v>0</v>
      </c>
      <c r="G7342" t="s">
        <v>49</v>
      </c>
      <c r="H7342">
        <v>36</v>
      </c>
      <c r="I7342">
        <v>47</v>
      </c>
      <c r="J7342" t="s">
        <v>171</v>
      </c>
      <c r="K7342" t="s">
        <v>25</v>
      </c>
      <c r="L7342" t="str">
        <f>_xlfn.XLOOKUP(Table1[[#This Row],[TeamFavoriteID]],Table2[team_id],Table2[team_name],_xlfn.XLOOKUP(Table1[[#This Row],[TeamFavoriteID]],Table2[team_id_pfr],Table2[team_name],"Even"))</f>
        <v>Houston Oilers</v>
      </c>
      <c r="M7342">
        <v>-4</v>
      </c>
      <c r="N7342">
        <f>IF(Table1[[#This Row],[TeamFavorite]]=Table1[[#This Row],[TeamHome]],Table1[[#This Row],[ScoreAway]]-Table1[[#This Row],[ScoreHome]],Table1[[#This Row],[ScoreHome]]-Table1[[#This Row],[ScoreAway]])</f>
        <v>-11</v>
      </c>
      <c r="O7342">
        <f>IF(Table1[[#This Row],[SpreadActual]]&lt;Table1[[#This Row],[SpreadFavorite]],1,0)</f>
        <v>1</v>
      </c>
      <c r="P7342">
        <v>38</v>
      </c>
      <c r="Q7342" t="s">
        <v>113</v>
      </c>
      <c r="R7342" t="b">
        <v>0</v>
      </c>
      <c r="S7342">
        <v>53</v>
      </c>
      <c r="T7342">
        <v>10</v>
      </c>
      <c r="U7342">
        <v>59</v>
      </c>
    </row>
    <row r="7343" spans="1:22" x14ac:dyDescent="0.2">
      <c r="A7343" s="1">
        <v>36527</v>
      </c>
      <c r="B7343">
        <v>1999</v>
      </c>
      <c r="C7343">
        <f>_xlfn.MAXIFS(Table1[ScheduleWeekWritten],Table1[ScheduleSeason],Table1[[#This Row],[ScheduleSeason]])</f>
        <v>17</v>
      </c>
      <c r="D7343">
        <v>17</v>
      </c>
      <c r="E7343" cm="1">
        <f t="array" ref="E7343">_xlfn.XLOOKUP(Table1[[#This Row],[ScheduleWeekWritten]],Table3[Game],100+Table3[Increase],Table1[[#This Row],[ScheduleWeekWritten]])</f>
        <v>17</v>
      </c>
      <c r="F7343" t="b">
        <v>0</v>
      </c>
      <c r="G7343" t="s">
        <v>61</v>
      </c>
      <c r="H7343">
        <v>21</v>
      </c>
      <c r="I7343">
        <v>10</v>
      </c>
      <c r="J7343" t="s">
        <v>19</v>
      </c>
      <c r="K7343" t="s">
        <v>85</v>
      </c>
      <c r="L7343" t="str">
        <f>_xlfn.XLOOKUP(Table1[[#This Row],[TeamFavoriteID]],Table2[team_id],Table2[team_name],_xlfn.XLOOKUP(Table1[[#This Row],[TeamFavoriteID]],Table2[team_id_pfr],Table2[team_name],"Even"))</f>
        <v>Washington Commanders</v>
      </c>
      <c r="M7343">
        <v>-3</v>
      </c>
      <c r="N7343">
        <f>IF(Table1[[#This Row],[TeamFavorite]]=Table1[[#This Row],[TeamHome]],Table1[[#This Row],[ScoreAway]]-Table1[[#This Row],[ScoreHome]],Table1[[#This Row],[ScoreHome]]-Table1[[#This Row],[ScoreAway]])</f>
        <v>11</v>
      </c>
      <c r="O7343">
        <f>IF(Table1[[#This Row],[SpreadActual]]&lt;Table1[[#This Row],[SpreadFavorite]],1,0)</f>
        <v>0</v>
      </c>
      <c r="P7343">
        <v>44</v>
      </c>
      <c r="Q7343" t="s">
        <v>165</v>
      </c>
      <c r="R7343" t="b">
        <v>0</v>
      </c>
      <c r="S7343">
        <v>53</v>
      </c>
      <c r="T7343">
        <v>14</v>
      </c>
      <c r="U7343">
        <v>74</v>
      </c>
    </row>
    <row r="7344" spans="1:22" x14ac:dyDescent="0.2">
      <c r="A7344" s="1">
        <v>36528</v>
      </c>
      <c r="B7344">
        <v>1999</v>
      </c>
      <c r="C7344">
        <f>_xlfn.MAXIFS(Table1[ScheduleWeekWritten],Table1[ScheduleSeason],Table1[[#This Row],[ScheduleSeason]])</f>
        <v>17</v>
      </c>
      <c r="D7344">
        <v>17</v>
      </c>
      <c r="E7344" cm="1">
        <f t="array" ref="E7344">_xlfn.XLOOKUP(Table1[[#This Row],[ScheduleWeekWritten]],Table3[Game],100+Table3[Increase],Table1[[#This Row],[ScheduleWeekWritten]])</f>
        <v>17</v>
      </c>
      <c r="F7344" t="b">
        <v>0</v>
      </c>
      <c r="G7344" t="s">
        <v>38</v>
      </c>
      <c r="H7344">
        <v>34</v>
      </c>
      <c r="I7344">
        <v>29</v>
      </c>
      <c r="J7344" t="s">
        <v>53</v>
      </c>
      <c r="K7344" t="s">
        <v>109</v>
      </c>
      <c r="L7344" t="str">
        <f>_xlfn.XLOOKUP(Table1[[#This Row],[TeamFavoriteID]],Table2[team_id],Table2[team_name],_xlfn.XLOOKUP(Table1[[#This Row],[TeamFavoriteID]],Table2[team_id_pfr],Table2[team_name],"Even"))</f>
        <v>Atlanta Falcons</v>
      </c>
      <c r="M7344">
        <v>-6.5</v>
      </c>
      <c r="N7344">
        <f>IF(Table1[[#This Row],[TeamFavorite]]=Table1[[#This Row],[TeamHome]],Table1[[#This Row],[ScoreAway]]-Table1[[#This Row],[ScoreHome]],Table1[[#This Row],[ScoreHome]]-Table1[[#This Row],[ScoreAway]])</f>
        <v>-5</v>
      </c>
      <c r="O7344">
        <f>IF(Table1[[#This Row],[SpreadActual]]&lt;Table1[[#This Row],[SpreadFavorite]],1,0)</f>
        <v>0</v>
      </c>
      <c r="P7344">
        <v>46.5</v>
      </c>
      <c r="Q7344" t="s">
        <v>148</v>
      </c>
      <c r="R7344" t="b">
        <v>0</v>
      </c>
      <c r="S7344">
        <v>72</v>
      </c>
      <c r="T7344">
        <v>0</v>
      </c>
      <c r="V7344" t="s">
        <v>103</v>
      </c>
    </row>
    <row r="7345" spans="1:22" x14ac:dyDescent="0.2">
      <c r="A7345" s="1">
        <v>36533</v>
      </c>
      <c r="B7345">
        <v>1999</v>
      </c>
      <c r="C7345">
        <f>_xlfn.MAXIFS(Table1[ScheduleWeekWritten],Table1[ScheduleSeason],Table1[[#This Row],[ScheduleSeason]])</f>
        <v>17</v>
      </c>
      <c r="D7345" t="s">
        <v>134</v>
      </c>
      <c r="E7345" cm="1">
        <f t="array" ref="E7345">_xlfn.XLOOKUP(Table1[[#This Row],[ScheduleWeekWritten]],Table3[Game],100+Table3[Increase],Table1[[#This Row],[ScheduleWeekWritten]])</f>
        <v>101</v>
      </c>
      <c r="F7345" t="b">
        <v>1</v>
      </c>
      <c r="G7345" t="s">
        <v>171</v>
      </c>
      <c r="H7345">
        <v>22</v>
      </c>
      <c r="I7345">
        <v>16</v>
      </c>
      <c r="J7345" t="s">
        <v>28</v>
      </c>
      <c r="K7345" t="s">
        <v>25</v>
      </c>
      <c r="L7345" t="str">
        <f>_xlfn.XLOOKUP(Table1[[#This Row],[TeamFavoriteID]],Table2[team_id],Table2[team_name],_xlfn.XLOOKUP(Table1[[#This Row],[TeamFavoriteID]],Table2[team_id_pfr],Table2[team_name],"Even"))</f>
        <v>Houston Oilers</v>
      </c>
      <c r="M7345">
        <v>-5</v>
      </c>
      <c r="N7345">
        <f>IF(Table1[[#This Row],[TeamFavorite]]=Table1[[#This Row],[TeamHome]],Table1[[#This Row],[ScoreAway]]-Table1[[#This Row],[ScoreHome]],Table1[[#This Row],[ScoreHome]]-Table1[[#This Row],[ScoreAway]])</f>
        <v>6</v>
      </c>
      <c r="O7345">
        <f>IF(Table1[[#This Row],[SpreadActual]]&lt;Table1[[#This Row],[SpreadFavorite]],1,0)</f>
        <v>0</v>
      </c>
      <c r="P7345">
        <v>39</v>
      </c>
      <c r="Q7345" t="s">
        <v>172</v>
      </c>
      <c r="R7345" t="b">
        <v>0</v>
      </c>
    </row>
    <row r="7346" spans="1:22" x14ac:dyDescent="0.2">
      <c r="A7346" s="1">
        <v>36533</v>
      </c>
      <c r="B7346">
        <v>1999</v>
      </c>
      <c r="C7346">
        <f>_xlfn.MAXIFS(Table1[ScheduleWeekWritten],Table1[ScheduleSeason],Table1[[#This Row],[ScheduleSeason]])</f>
        <v>17</v>
      </c>
      <c r="D7346" t="s">
        <v>134</v>
      </c>
      <c r="E7346" cm="1">
        <f t="array" ref="E7346">_xlfn.XLOOKUP(Table1[[#This Row],[ScheduleWeekWritten]],Table3[Game],100+Table3[Increase],Table1[[#This Row],[ScheduleWeekWritten]])</f>
        <v>101</v>
      </c>
      <c r="F7346" t="b">
        <v>1</v>
      </c>
      <c r="G7346" t="s">
        <v>61</v>
      </c>
      <c r="H7346">
        <v>27</v>
      </c>
      <c r="I7346">
        <v>13</v>
      </c>
      <c r="J7346" t="s">
        <v>45</v>
      </c>
      <c r="K7346" t="s">
        <v>85</v>
      </c>
      <c r="L7346" t="str">
        <f>_xlfn.XLOOKUP(Table1[[#This Row],[TeamFavoriteID]],Table2[team_id],Table2[team_name],_xlfn.XLOOKUP(Table1[[#This Row],[TeamFavoriteID]],Table2[team_id_pfr],Table2[team_name],"Even"))</f>
        <v>Washington Commanders</v>
      </c>
      <c r="M7346">
        <v>-6</v>
      </c>
      <c r="N7346">
        <f>IF(Table1[[#This Row],[TeamFavorite]]=Table1[[#This Row],[TeamHome]],Table1[[#This Row],[ScoreAway]]-Table1[[#This Row],[ScoreHome]],Table1[[#This Row],[ScoreHome]]-Table1[[#This Row],[ScoreAway]])</f>
        <v>14</v>
      </c>
      <c r="O7346">
        <f>IF(Table1[[#This Row],[SpreadActual]]&lt;Table1[[#This Row],[SpreadFavorite]],1,0)</f>
        <v>0</v>
      </c>
      <c r="P7346">
        <v>46</v>
      </c>
      <c r="Q7346" t="s">
        <v>165</v>
      </c>
      <c r="R7346" t="b">
        <v>0</v>
      </c>
    </row>
    <row r="7347" spans="1:22" x14ac:dyDescent="0.2">
      <c r="A7347" s="1">
        <v>36534</v>
      </c>
      <c r="B7347">
        <v>1999</v>
      </c>
      <c r="C7347">
        <f>_xlfn.MAXIFS(Table1[ScheduleWeekWritten],Table1[ScheduleSeason],Table1[[#This Row],[ScheduleSeason]])</f>
        <v>17</v>
      </c>
      <c r="D7347" t="s">
        <v>134</v>
      </c>
      <c r="E7347" cm="1">
        <f t="array" ref="E7347">_xlfn.XLOOKUP(Table1[[#This Row],[ScheduleWeekWritten]],Table3[Game],100+Table3[Increase],Table1[[#This Row],[ScheduleWeekWritten]])</f>
        <v>101</v>
      </c>
      <c r="F7347" t="b">
        <v>1</v>
      </c>
      <c r="G7347" t="s">
        <v>54</v>
      </c>
      <c r="H7347">
        <v>27</v>
      </c>
      <c r="I7347">
        <v>10</v>
      </c>
      <c r="J7347" t="s">
        <v>67</v>
      </c>
      <c r="K7347" t="s">
        <v>55</v>
      </c>
      <c r="L7347" t="str">
        <f>_xlfn.XLOOKUP(Table1[[#This Row],[TeamFavoriteID]],Table2[team_id],Table2[team_name],_xlfn.XLOOKUP(Table1[[#This Row],[TeamFavoriteID]],Table2[team_id_pfr],Table2[team_name],"Even"))</f>
        <v>Minnesota Vikings</v>
      </c>
      <c r="M7347">
        <v>-7</v>
      </c>
      <c r="N7347">
        <f>IF(Table1[[#This Row],[TeamFavorite]]=Table1[[#This Row],[TeamHome]],Table1[[#This Row],[ScoreAway]]-Table1[[#This Row],[ScoreHome]],Table1[[#This Row],[ScoreHome]]-Table1[[#This Row],[ScoreAway]])</f>
        <v>-17</v>
      </c>
      <c r="O7347">
        <f>IF(Table1[[#This Row],[SpreadActual]]&lt;Table1[[#This Row],[SpreadFavorite]],1,0)</f>
        <v>1</v>
      </c>
      <c r="P7347">
        <v>46.5</v>
      </c>
      <c r="Q7347" t="s">
        <v>137</v>
      </c>
      <c r="R7347" t="b">
        <v>0</v>
      </c>
      <c r="S7347">
        <v>72</v>
      </c>
      <c r="T7347">
        <v>0</v>
      </c>
      <c r="V7347" t="s">
        <v>103</v>
      </c>
    </row>
    <row r="7348" spans="1:22" x14ac:dyDescent="0.2">
      <c r="A7348" s="1">
        <v>36534</v>
      </c>
      <c r="B7348">
        <v>1999</v>
      </c>
      <c r="C7348">
        <f>_xlfn.MAXIFS(Table1[ScheduleWeekWritten],Table1[ScheduleSeason],Table1[[#This Row],[ScheduleSeason]])</f>
        <v>17</v>
      </c>
      <c r="D7348" t="s">
        <v>134</v>
      </c>
      <c r="E7348" cm="1">
        <f t="array" ref="E7348">_xlfn.XLOOKUP(Table1[[#This Row],[ScheduleWeekWritten]],Table3[Game],100+Table3[Increase],Table1[[#This Row],[ScheduleWeekWritten]])</f>
        <v>101</v>
      </c>
      <c r="F7348" t="b">
        <v>1</v>
      </c>
      <c r="G7348" t="s">
        <v>128</v>
      </c>
      <c r="H7348">
        <v>17</v>
      </c>
      <c r="I7348">
        <v>20</v>
      </c>
      <c r="J7348" t="s">
        <v>19</v>
      </c>
      <c r="K7348" t="s">
        <v>132</v>
      </c>
      <c r="L7348" t="str">
        <f>_xlfn.XLOOKUP(Table1[[#This Row],[TeamFavoriteID]],Table2[team_id],Table2[team_name],_xlfn.XLOOKUP(Table1[[#This Row],[TeamFavoriteID]],Table2[team_id_pfr],Table2[team_name],"Even"))</f>
        <v>Seattle Seahawks</v>
      </c>
      <c r="M7348">
        <v>-3.5</v>
      </c>
      <c r="N7348">
        <f>IF(Table1[[#This Row],[TeamFavorite]]=Table1[[#This Row],[TeamHome]],Table1[[#This Row],[ScoreAway]]-Table1[[#This Row],[ScoreHome]],Table1[[#This Row],[ScoreHome]]-Table1[[#This Row],[ScoreAway]])</f>
        <v>3</v>
      </c>
      <c r="O7348">
        <f>IF(Table1[[#This Row],[SpreadActual]]&lt;Table1[[#This Row],[SpreadFavorite]],1,0)</f>
        <v>0</v>
      </c>
      <c r="P7348">
        <v>39</v>
      </c>
      <c r="Q7348" t="s">
        <v>129</v>
      </c>
      <c r="R7348" t="b">
        <v>0</v>
      </c>
      <c r="S7348">
        <v>72</v>
      </c>
      <c r="T7348">
        <v>0</v>
      </c>
      <c r="V7348" t="s">
        <v>103</v>
      </c>
    </row>
    <row r="7349" spans="1:22" x14ac:dyDescent="0.2">
      <c r="A7349" s="1">
        <v>36540</v>
      </c>
      <c r="B7349">
        <v>1999</v>
      </c>
      <c r="C7349">
        <f>_xlfn.MAXIFS(Table1[ScheduleWeekWritten],Table1[ScheduleSeason],Table1[[#This Row],[ScheduleSeason]])</f>
        <v>17</v>
      </c>
      <c r="D7349" t="s">
        <v>99</v>
      </c>
      <c r="E7349" cm="1">
        <f t="array" ref="E7349">_xlfn.XLOOKUP(Table1[[#This Row],[ScheduleWeekWritten]],Table3[Game],100+Table3[Increase],Table1[[#This Row],[ScheduleWeekWritten]])</f>
        <v>102</v>
      </c>
      <c r="F7349" t="b">
        <v>1</v>
      </c>
      <c r="G7349" t="s">
        <v>154</v>
      </c>
      <c r="H7349">
        <v>62</v>
      </c>
      <c r="I7349">
        <v>7</v>
      </c>
      <c r="J7349" t="s">
        <v>19</v>
      </c>
      <c r="K7349" t="s">
        <v>161</v>
      </c>
      <c r="L7349" t="str">
        <f>_xlfn.XLOOKUP(Table1[[#This Row],[TeamFavoriteID]],Table2[team_id],Table2[team_name],_xlfn.XLOOKUP(Table1[[#This Row],[TeamFavoriteID]],Table2[team_id_pfr],Table2[team_name],"Even"))</f>
        <v>Jacksonville Jaguars</v>
      </c>
      <c r="M7349">
        <v>-8</v>
      </c>
      <c r="N7349">
        <f>IF(Table1[[#This Row],[TeamFavorite]]=Table1[[#This Row],[TeamHome]],Table1[[#This Row],[ScoreAway]]-Table1[[#This Row],[ScoreHome]],Table1[[#This Row],[ScoreHome]]-Table1[[#This Row],[ScoreAway]])</f>
        <v>-55</v>
      </c>
      <c r="O7349">
        <f>IF(Table1[[#This Row],[SpreadActual]]&lt;Table1[[#This Row],[SpreadFavorite]],1,0)</f>
        <v>1</v>
      </c>
      <c r="P7349">
        <v>37.5</v>
      </c>
      <c r="Q7349" t="s">
        <v>155</v>
      </c>
      <c r="R7349" t="b">
        <v>0</v>
      </c>
    </row>
    <row r="7350" spans="1:22" x14ac:dyDescent="0.2">
      <c r="A7350" s="1">
        <v>36540</v>
      </c>
      <c r="B7350">
        <v>1999</v>
      </c>
      <c r="C7350">
        <f>_xlfn.MAXIFS(Table1[ScheduleWeekWritten],Table1[ScheduleSeason],Table1[[#This Row],[ScheduleSeason]])</f>
        <v>17</v>
      </c>
      <c r="D7350" t="s">
        <v>99</v>
      </c>
      <c r="E7350" cm="1">
        <f t="array" ref="E7350">_xlfn.XLOOKUP(Table1[[#This Row],[ScheduleWeekWritten]],Table3[Game],100+Table3[Increase],Table1[[#This Row],[ScheduleWeekWritten]])</f>
        <v>102</v>
      </c>
      <c r="F7350" t="b">
        <v>1</v>
      </c>
      <c r="G7350" t="s">
        <v>127</v>
      </c>
      <c r="H7350">
        <v>14</v>
      </c>
      <c r="I7350">
        <v>13</v>
      </c>
      <c r="J7350" t="s">
        <v>61</v>
      </c>
      <c r="K7350" t="s">
        <v>133</v>
      </c>
      <c r="L7350" t="str">
        <f>_xlfn.XLOOKUP(Table1[[#This Row],[TeamFavoriteID]],Table2[team_id],Table2[team_name],_xlfn.XLOOKUP(Table1[[#This Row],[TeamFavoriteID]],Table2[team_id_pfr],Table2[team_name],"Even"))</f>
        <v>Tampa Bay Buccaneers</v>
      </c>
      <c r="M7350">
        <v>-4.5</v>
      </c>
      <c r="N7350">
        <f>IF(Table1[[#This Row],[TeamFavorite]]=Table1[[#This Row],[TeamHome]],Table1[[#This Row],[ScoreAway]]-Table1[[#This Row],[ScoreHome]],Table1[[#This Row],[ScoreHome]]-Table1[[#This Row],[ScoreAway]])</f>
        <v>-1</v>
      </c>
      <c r="O7350">
        <f>IF(Table1[[#This Row],[SpreadActual]]&lt;Table1[[#This Row],[SpreadFavorite]],1,0)</f>
        <v>0</v>
      </c>
      <c r="P7350">
        <v>38</v>
      </c>
      <c r="Q7350" t="s">
        <v>168</v>
      </c>
      <c r="R7350" t="b">
        <v>0</v>
      </c>
    </row>
    <row r="7351" spans="1:22" x14ac:dyDescent="0.2">
      <c r="A7351" s="1">
        <v>36541</v>
      </c>
      <c r="B7351">
        <v>1999</v>
      </c>
      <c r="C7351">
        <f>_xlfn.MAXIFS(Table1[ScheduleWeekWritten],Table1[ScheduleSeason],Table1[[#This Row],[ScheduleSeason]])</f>
        <v>17</v>
      </c>
      <c r="D7351" t="s">
        <v>99</v>
      </c>
      <c r="E7351" cm="1">
        <f t="array" ref="E7351">_xlfn.XLOOKUP(Table1[[#This Row],[ScheduleWeekWritten]],Table3[Game],100+Table3[Increase],Table1[[#This Row],[ScheduleWeekWritten]])</f>
        <v>102</v>
      </c>
      <c r="F7351" t="b">
        <v>1</v>
      </c>
      <c r="G7351" t="s">
        <v>140</v>
      </c>
      <c r="H7351">
        <v>16</v>
      </c>
      <c r="I7351">
        <v>19</v>
      </c>
      <c r="J7351" t="s">
        <v>171</v>
      </c>
      <c r="K7351" t="s">
        <v>72</v>
      </c>
      <c r="L7351" t="str">
        <f>_xlfn.XLOOKUP(Table1[[#This Row],[TeamFavoriteID]],Table2[team_id],Table2[team_name],_xlfn.XLOOKUP(Table1[[#This Row],[TeamFavoriteID]],Table2[team_id_pfr],Table2[team_name],"Even"))</f>
        <v>Baltimore Colts</v>
      </c>
      <c r="M7351">
        <v>-5.5</v>
      </c>
      <c r="N7351">
        <f>IF(Table1[[#This Row],[TeamFavorite]]=Table1[[#This Row],[TeamHome]],Table1[[#This Row],[ScoreAway]]-Table1[[#This Row],[ScoreHome]],Table1[[#This Row],[ScoreHome]]-Table1[[#This Row],[ScoreAway]])</f>
        <v>-3</v>
      </c>
      <c r="O7351">
        <f>IF(Table1[[#This Row],[SpreadActual]]&lt;Table1[[#This Row],[SpreadFavorite]],1,0)</f>
        <v>0</v>
      </c>
      <c r="P7351">
        <v>46.5</v>
      </c>
      <c r="Q7351" t="s">
        <v>141</v>
      </c>
      <c r="R7351" t="b">
        <v>0</v>
      </c>
      <c r="S7351">
        <v>72</v>
      </c>
      <c r="T7351">
        <v>0</v>
      </c>
      <c r="V7351" t="s">
        <v>103</v>
      </c>
    </row>
    <row r="7352" spans="1:22" x14ac:dyDescent="0.2">
      <c r="A7352" s="1">
        <v>36541</v>
      </c>
      <c r="B7352">
        <v>1999</v>
      </c>
      <c r="C7352">
        <f>_xlfn.MAXIFS(Table1[ScheduleWeekWritten],Table1[ScheduleSeason],Table1[[#This Row],[ScheduleSeason]])</f>
        <v>17</v>
      </c>
      <c r="D7352" t="s">
        <v>99</v>
      </c>
      <c r="E7352" cm="1">
        <f t="array" ref="E7352">_xlfn.XLOOKUP(Table1[[#This Row],[ScheduleWeekWritten]],Table3[Game],100+Table3[Increase],Table1[[#This Row],[ScheduleWeekWritten]])</f>
        <v>102</v>
      </c>
      <c r="F7352" t="b">
        <v>1</v>
      </c>
      <c r="G7352" t="s">
        <v>153</v>
      </c>
      <c r="H7352">
        <v>49</v>
      </c>
      <c r="I7352">
        <v>37</v>
      </c>
      <c r="J7352" t="s">
        <v>54</v>
      </c>
      <c r="K7352" t="s">
        <v>40</v>
      </c>
      <c r="L7352" t="str">
        <f>_xlfn.XLOOKUP(Table1[[#This Row],[TeamFavoriteID]],Table2[team_id],Table2[team_name],_xlfn.XLOOKUP(Table1[[#This Row],[TeamFavoriteID]],Table2[team_id_pfr],Table2[team_name],"Even"))</f>
        <v>Los Angeles Rams</v>
      </c>
      <c r="M7352">
        <v>-7</v>
      </c>
      <c r="N7352">
        <f>IF(Table1[[#This Row],[TeamFavorite]]=Table1[[#This Row],[TeamHome]],Table1[[#This Row],[ScoreAway]]-Table1[[#This Row],[ScoreHome]],Table1[[#This Row],[ScoreHome]]-Table1[[#This Row],[ScoreAway]])</f>
        <v>12</v>
      </c>
      <c r="O7352">
        <f>IF(Table1[[#This Row],[SpreadActual]]&lt;Table1[[#This Row],[SpreadFavorite]],1,0)</f>
        <v>0</v>
      </c>
      <c r="P7352">
        <v>52</v>
      </c>
      <c r="Q7352" t="s">
        <v>157</v>
      </c>
      <c r="R7352" t="b">
        <v>0</v>
      </c>
      <c r="S7352">
        <v>72</v>
      </c>
      <c r="T7352">
        <v>0</v>
      </c>
      <c r="V7352" t="s">
        <v>103</v>
      </c>
    </row>
    <row r="7353" spans="1:22" x14ac:dyDescent="0.2">
      <c r="A7353" s="1">
        <v>36548</v>
      </c>
      <c r="B7353">
        <v>1999</v>
      </c>
      <c r="C7353">
        <f>_xlfn.MAXIFS(Table1[ScheduleWeekWritten],Table1[ScheduleSeason],Table1[[#This Row],[ScheduleSeason]])</f>
        <v>17</v>
      </c>
      <c r="D7353" t="s">
        <v>92</v>
      </c>
      <c r="E7353" cm="1">
        <f t="array" ref="E7353">_xlfn.XLOOKUP(Table1[[#This Row],[ScheduleWeekWritten]],Table3[Game],100+Table3[Increase],Table1[[#This Row],[ScheduleWeekWritten]])</f>
        <v>103</v>
      </c>
      <c r="F7353" t="b">
        <v>1</v>
      </c>
      <c r="G7353" t="s">
        <v>154</v>
      </c>
      <c r="H7353">
        <v>14</v>
      </c>
      <c r="I7353">
        <v>33</v>
      </c>
      <c r="J7353" t="s">
        <v>171</v>
      </c>
      <c r="K7353" t="s">
        <v>161</v>
      </c>
      <c r="L7353" t="str">
        <f>_xlfn.XLOOKUP(Table1[[#This Row],[TeamFavoriteID]],Table2[team_id],Table2[team_name],_xlfn.XLOOKUP(Table1[[#This Row],[TeamFavoriteID]],Table2[team_id_pfr],Table2[team_name],"Even"))</f>
        <v>Jacksonville Jaguars</v>
      </c>
      <c r="M7353">
        <v>-7</v>
      </c>
      <c r="N7353">
        <f>IF(Table1[[#This Row],[TeamFavorite]]=Table1[[#This Row],[TeamHome]],Table1[[#This Row],[ScoreAway]]-Table1[[#This Row],[ScoreHome]],Table1[[#This Row],[ScoreHome]]-Table1[[#This Row],[ScoreAway]])</f>
        <v>19</v>
      </c>
      <c r="O7353">
        <f>IF(Table1[[#This Row],[SpreadActual]]&lt;Table1[[#This Row],[SpreadFavorite]],1,0)</f>
        <v>0</v>
      </c>
      <c r="P7353">
        <v>39.5</v>
      </c>
      <c r="Q7353" t="s">
        <v>155</v>
      </c>
      <c r="R7353" t="b">
        <v>0</v>
      </c>
    </row>
    <row r="7354" spans="1:22" x14ac:dyDescent="0.2">
      <c r="A7354" s="1">
        <v>36548</v>
      </c>
      <c r="B7354">
        <v>1999</v>
      </c>
      <c r="C7354">
        <f>_xlfn.MAXIFS(Table1[ScheduleWeekWritten],Table1[ScheduleSeason],Table1[[#This Row],[ScheduleSeason]])</f>
        <v>17</v>
      </c>
      <c r="D7354" t="s">
        <v>92</v>
      </c>
      <c r="E7354" cm="1">
        <f t="array" ref="E7354">_xlfn.XLOOKUP(Table1[[#This Row],[ScheduleWeekWritten]],Table3[Game],100+Table3[Increase],Table1[[#This Row],[ScheduleWeekWritten]])</f>
        <v>103</v>
      </c>
      <c r="F7354" t="b">
        <v>1</v>
      </c>
      <c r="G7354" t="s">
        <v>153</v>
      </c>
      <c r="H7354">
        <v>11</v>
      </c>
      <c r="I7354">
        <v>6</v>
      </c>
      <c r="J7354" t="s">
        <v>127</v>
      </c>
      <c r="K7354" t="s">
        <v>40</v>
      </c>
      <c r="L7354" t="str">
        <f>_xlfn.XLOOKUP(Table1[[#This Row],[TeamFavoriteID]],Table2[team_id],Table2[team_name],_xlfn.XLOOKUP(Table1[[#This Row],[TeamFavoriteID]],Table2[team_id_pfr],Table2[team_name],"Even"))</f>
        <v>Los Angeles Rams</v>
      </c>
      <c r="M7354">
        <v>-14</v>
      </c>
      <c r="N7354">
        <f>IF(Table1[[#This Row],[TeamFavorite]]=Table1[[#This Row],[TeamHome]],Table1[[#This Row],[ScoreAway]]-Table1[[#This Row],[ScoreHome]],Table1[[#This Row],[ScoreHome]]-Table1[[#This Row],[ScoreAway]])</f>
        <v>5</v>
      </c>
      <c r="O7354">
        <f>IF(Table1[[#This Row],[SpreadActual]]&lt;Table1[[#This Row],[SpreadFavorite]],1,0)</f>
        <v>0</v>
      </c>
      <c r="P7354">
        <v>46</v>
      </c>
      <c r="Q7354" t="s">
        <v>157</v>
      </c>
      <c r="R7354" t="b">
        <v>0</v>
      </c>
      <c r="S7354">
        <v>72</v>
      </c>
      <c r="T7354">
        <v>0</v>
      </c>
      <c r="V7354" t="s">
        <v>103</v>
      </c>
    </row>
    <row r="7355" spans="1:22" x14ac:dyDescent="0.2">
      <c r="A7355" s="1">
        <v>36555</v>
      </c>
      <c r="B7355">
        <v>1999</v>
      </c>
      <c r="C7355">
        <f>_xlfn.MAXIFS(Table1[ScheduleWeekWritten],Table1[ScheduleSeason],Table1[[#This Row],[ScheduleSeason]])</f>
        <v>17</v>
      </c>
      <c r="D7355" t="s">
        <v>93</v>
      </c>
      <c r="E7355" cm="1">
        <f t="array" ref="E7355">_xlfn.XLOOKUP(Table1[[#This Row],[ScheduleWeekWritten]],Table3[Game],100+Table3[Increase],Table1[[#This Row],[ScheduleWeekWritten]])</f>
        <v>104</v>
      </c>
      <c r="F7355" t="b">
        <v>1</v>
      </c>
      <c r="G7355" t="s">
        <v>153</v>
      </c>
      <c r="H7355">
        <v>23</v>
      </c>
      <c r="I7355">
        <v>16</v>
      </c>
      <c r="J7355" t="s">
        <v>171</v>
      </c>
      <c r="K7355" t="s">
        <v>40</v>
      </c>
      <c r="L7355" t="str">
        <f>_xlfn.XLOOKUP(Table1[[#This Row],[TeamFavoriteID]],Table2[team_id],Table2[team_name],_xlfn.XLOOKUP(Table1[[#This Row],[TeamFavoriteID]],Table2[team_id_pfr],Table2[team_name],"Even"))</f>
        <v>Los Angeles Rams</v>
      </c>
      <c r="M7355">
        <v>-7</v>
      </c>
      <c r="N7355">
        <f>IF(Table1[[#This Row],[TeamFavorite]]=Table1[[#This Row],[TeamHome]],Table1[[#This Row],[ScoreAway]]-Table1[[#This Row],[ScoreHome]],Table1[[#This Row],[ScoreHome]]-Table1[[#This Row],[ScoreAway]])</f>
        <v>7</v>
      </c>
      <c r="O7355">
        <f>IF(Table1[[#This Row],[SpreadActual]]&lt;Table1[[#This Row],[SpreadFavorite]],1,0)</f>
        <v>0</v>
      </c>
      <c r="P7355">
        <v>45</v>
      </c>
      <c r="Q7355" t="s">
        <v>148</v>
      </c>
      <c r="R7355" t="b">
        <v>1</v>
      </c>
      <c r="S7355">
        <v>72</v>
      </c>
      <c r="T7355">
        <v>0</v>
      </c>
      <c r="V7355" t="s">
        <v>103</v>
      </c>
    </row>
    <row r="7356" spans="1:22" x14ac:dyDescent="0.2">
      <c r="A7356" s="1">
        <v>36772</v>
      </c>
      <c r="B7356">
        <v>2000</v>
      </c>
      <c r="C7356">
        <f>_xlfn.MAXIFS(Table1[ScheduleWeekWritten],Table1[ScheduleSeason],Table1[[#This Row],[ScheduleSeason]])</f>
        <v>17</v>
      </c>
      <c r="D7356">
        <v>1</v>
      </c>
      <c r="E7356" cm="1">
        <f t="array" ref="E7356">_xlfn.XLOOKUP(Table1[[#This Row],[ScheduleWeekWritten]],Table3[Game],100+Table3[Increase],Table1[[#This Row],[ScheduleWeekWritten]])</f>
        <v>1</v>
      </c>
      <c r="F7356" t="b">
        <v>0</v>
      </c>
      <c r="G7356" t="s">
        <v>38</v>
      </c>
      <c r="H7356">
        <v>36</v>
      </c>
      <c r="I7356">
        <v>28</v>
      </c>
      <c r="J7356" t="s">
        <v>53</v>
      </c>
      <c r="K7356" t="s">
        <v>109</v>
      </c>
      <c r="L7356" t="str">
        <f>_xlfn.XLOOKUP(Table1[[#This Row],[TeamFavoriteID]],Table2[team_id],Table2[team_name],_xlfn.XLOOKUP(Table1[[#This Row],[TeamFavoriteID]],Table2[team_id_pfr],Table2[team_name],"Even"))</f>
        <v>Atlanta Falcons</v>
      </c>
      <c r="M7356">
        <v>-6.5</v>
      </c>
      <c r="N7356">
        <f>IF(Table1[[#This Row],[TeamFavorite]]=Table1[[#This Row],[TeamHome]],Table1[[#This Row],[ScoreAway]]-Table1[[#This Row],[ScoreHome]],Table1[[#This Row],[ScoreHome]]-Table1[[#This Row],[ScoreAway]])</f>
        <v>-8</v>
      </c>
      <c r="O7356">
        <f>IF(Table1[[#This Row],[SpreadActual]]&lt;Table1[[#This Row],[SpreadFavorite]],1,0)</f>
        <v>1</v>
      </c>
      <c r="P7356">
        <v>46.5</v>
      </c>
      <c r="Q7356" t="s">
        <v>148</v>
      </c>
      <c r="R7356" t="b">
        <v>0</v>
      </c>
      <c r="S7356">
        <v>72</v>
      </c>
      <c r="T7356">
        <v>0</v>
      </c>
      <c r="V7356" t="s">
        <v>103</v>
      </c>
    </row>
    <row r="7357" spans="1:22" x14ac:dyDescent="0.2">
      <c r="A7357" s="1">
        <v>36772</v>
      </c>
      <c r="B7357">
        <v>2000</v>
      </c>
      <c r="C7357">
        <f>_xlfn.MAXIFS(Table1[ScheduleWeekWritten],Table1[ScheduleSeason],Table1[[#This Row],[ScheduleSeason]])</f>
        <v>17</v>
      </c>
      <c r="D7357">
        <v>1</v>
      </c>
      <c r="E7357" cm="1">
        <f t="array" ref="E7357">_xlfn.XLOOKUP(Table1[[#This Row],[ScheduleWeekWritten]],Table3[Game],100+Table3[Increase],Table1[[#This Row],[ScheduleWeekWritten]])</f>
        <v>1</v>
      </c>
      <c r="F7357" t="b">
        <v>0</v>
      </c>
      <c r="G7357" t="s">
        <v>28</v>
      </c>
      <c r="H7357">
        <v>16</v>
      </c>
      <c r="I7357">
        <v>13</v>
      </c>
      <c r="J7357" t="s">
        <v>171</v>
      </c>
      <c r="K7357" t="s">
        <v>43</v>
      </c>
      <c r="L7357" t="str">
        <f>_xlfn.XLOOKUP(Table1[[#This Row],[TeamFavoriteID]],Table2[team_id],Table2[team_name],_xlfn.XLOOKUP(Table1[[#This Row],[TeamFavoriteID]],Table2[team_id_pfr],Table2[team_name],"Even"))</f>
        <v>Buffalo Bills</v>
      </c>
      <c r="M7357">
        <v>-1</v>
      </c>
      <c r="N7357">
        <f>IF(Table1[[#This Row],[TeamFavorite]]=Table1[[#This Row],[TeamHome]],Table1[[#This Row],[ScoreAway]]-Table1[[#This Row],[ScoreHome]],Table1[[#This Row],[ScoreHome]]-Table1[[#This Row],[ScoreAway]])</f>
        <v>-3</v>
      </c>
      <c r="O7357">
        <f>IF(Table1[[#This Row],[SpreadActual]]&lt;Table1[[#This Row],[SpreadFavorite]],1,0)</f>
        <v>1</v>
      </c>
      <c r="P7357">
        <v>40</v>
      </c>
      <c r="Q7357" t="s">
        <v>123</v>
      </c>
      <c r="R7357" t="b">
        <v>0</v>
      </c>
      <c r="S7357">
        <v>70</v>
      </c>
      <c r="T7357">
        <v>7</v>
      </c>
      <c r="U7357">
        <v>82</v>
      </c>
    </row>
    <row r="7358" spans="1:22" x14ac:dyDescent="0.2">
      <c r="A7358" s="1">
        <v>36772</v>
      </c>
      <c r="B7358">
        <v>2000</v>
      </c>
      <c r="C7358">
        <f>_xlfn.MAXIFS(Table1[ScheduleWeekWritten],Table1[ScheduleSeason],Table1[[#This Row],[ScheduleSeason]])</f>
        <v>17</v>
      </c>
      <c r="D7358">
        <v>1</v>
      </c>
      <c r="E7358" cm="1">
        <f t="array" ref="E7358">_xlfn.XLOOKUP(Table1[[#This Row],[ScheduleWeekWritten]],Table3[Game],100+Table3[Increase],Table1[[#This Row],[ScheduleWeekWritten]])</f>
        <v>1</v>
      </c>
      <c r="F7358" t="b">
        <v>0</v>
      </c>
      <c r="G7358" t="s">
        <v>62</v>
      </c>
      <c r="H7358">
        <v>7</v>
      </c>
      <c r="I7358">
        <v>27</v>
      </c>
      <c r="J7358" t="s">
        <v>154</v>
      </c>
      <c r="K7358" t="s">
        <v>161</v>
      </c>
      <c r="L7358" t="str">
        <f>_xlfn.XLOOKUP(Table1[[#This Row],[TeamFavoriteID]],Table2[team_id],Table2[team_name],_xlfn.XLOOKUP(Table1[[#This Row],[TeamFavoriteID]],Table2[team_id_pfr],Table2[team_name],"Even"))</f>
        <v>Jacksonville Jaguars</v>
      </c>
      <c r="M7358">
        <v>-10.5</v>
      </c>
      <c r="N7358">
        <f>IF(Table1[[#This Row],[TeamFavorite]]=Table1[[#This Row],[TeamHome]],Table1[[#This Row],[ScoreAway]]-Table1[[#This Row],[ScoreHome]],Table1[[#This Row],[ScoreHome]]-Table1[[#This Row],[ScoreAway]])</f>
        <v>-20</v>
      </c>
      <c r="O7358">
        <f>IF(Table1[[#This Row],[SpreadActual]]&lt;Table1[[#This Row],[SpreadFavorite]],1,0)</f>
        <v>1</v>
      </c>
      <c r="P7358">
        <v>38.5</v>
      </c>
      <c r="Q7358" t="s">
        <v>170</v>
      </c>
      <c r="R7358" t="b">
        <v>0</v>
      </c>
      <c r="S7358">
        <v>75</v>
      </c>
      <c r="T7358">
        <v>8</v>
      </c>
      <c r="U7358">
        <v>86</v>
      </c>
    </row>
    <row r="7359" spans="1:22" x14ac:dyDescent="0.2">
      <c r="A7359" s="1">
        <v>36772</v>
      </c>
      <c r="B7359">
        <v>2000</v>
      </c>
      <c r="C7359">
        <f>_xlfn.MAXIFS(Table1[ScheduleWeekWritten],Table1[ScheduleSeason],Table1[[#This Row],[ScheduleSeason]])</f>
        <v>17</v>
      </c>
      <c r="D7359">
        <v>1</v>
      </c>
      <c r="E7359" cm="1">
        <f t="array" ref="E7359">_xlfn.XLOOKUP(Table1[[#This Row],[ScheduleWeekWritten]],Table3[Game],100+Table3[Increase],Table1[[#This Row],[ScheduleWeekWritten]])</f>
        <v>1</v>
      </c>
      <c r="F7359" t="b">
        <v>0</v>
      </c>
      <c r="G7359" t="s">
        <v>67</v>
      </c>
      <c r="H7359">
        <v>14</v>
      </c>
      <c r="I7359">
        <v>41</v>
      </c>
      <c r="J7359" t="s">
        <v>58</v>
      </c>
      <c r="K7359" t="s">
        <v>68</v>
      </c>
      <c r="L7359" t="str">
        <f>_xlfn.XLOOKUP(Table1[[#This Row],[TeamFavoriteID]],Table2[team_id],Table2[team_name],_xlfn.XLOOKUP(Table1[[#This Row],[TeamFavoriteID]],Table2[team_id_pfr],Table2[team_name],"Even"))</f>
        <v>Dallas Cowboys</v>
      </c>
      <c r="M7359">
        <v>-6</v>
      </c>
      <c r="N7359">
        <f>IF(Table1[[#This Row],[TeamFavorite]]=Table1[[#This Row],[TeamHome]],Table1[[#This Row],[ScoreAway]]-Table1[[#This Row],[ScoreHome]],Table1[[#This Row],[ScoreHome]]-Table1[[#This Row],[ScoreAway]])</f>
        <v>27</v>
      </c>
      <c r="O7359">
        <f>IF(Table1[[#This Row],[SpreadActual]]&lt;Table1[[#This Row],[SpreadFavorite]],1,0)</f>
        <v>0</v>
      </c>
      <c r="P7359">
        <v>39.5</v>
      </c>
      <c r="Q7359" t="s">
        <v>119</v>
      </c>
      <c r="R7359" t="b">
        <v>0</v>
      </c>
      <c r="S7359">
        <v>95</v>
      </c>
      <c r="T7359">
        <v>7</v>
      </c>
      <c r="U7359">
        <v>32</v>
      </c>
    </row>
    <row r="7360" spans="1:22" x14ac:dyDescent="0.2">
      <c r="A7360" s="1">
        <v>36772</v>
      </c>
      <c r="B7360">
        <v>2000</v>
      </c>
      <c r="C7360">
        <f>_xlfn.MAXIFS(Table1[ScheduleWeekWritten],Table1[ScheduleSeason],Table1[[#This Row],[ScheduleSeason]])</f>
        <v>17</v>
      </c>
      <c r="D7360">
        <v>1</v>
      </c>
      <c r="E7360" cm="1">
        <f t="array" ref="E7360">_xlfn.XLOOKUP(Table1[[#This Row],[ScheduleWeekWritten]],Table3[Game],100+Table3[Increase],Table1[[#This Row],[ScheduleWeekWritten]])</f>
        <v>1</v>
      </c>
      <c r="F7360" t="b">
        <v>0</v>
      </c>
      <c r="G7360" t="s">
        <v>33</v>
      </c>
      <c r="H7360">
        <v>16</v>
      </c>
      <c r="I7360">
        <v>20</v>
      </c>
      <c r="J7360" t="s">
        <v>31</v>
      </c>
      <c r="K7360" t="s">
        <v>35</v>
      </c>
      <c r="L7360" t="str">
        <f>_xlfn.XLOOKUP(Table1[[#This Row],[TeamFavoriteID]],Table2[team_id],Table2[team_name],_xlfn.XLOOKUP(Table1[[#This Row],[TeamFavoriteID]],Table2[team_id_pfr],Table2[team_name],"Even"))</f>
        <v>Green Bay Packers</v>
      </c>
      <c r="M7360">
        <v>-2.5</v>
      </c>
      <c r="N7360">
        <f>IF(Table1[[#This Row],[TeamFavorite]]=Table1[[#This Row],[TeamHome]],Table1[[#This Row],[ScoreAway]]-Table1[[#This Row],[ScoreHome]],Table1[[#This Row],[ScoreHome]]-Table1[[#This Row],[ScoreAway]])</f>
        <v>4</v>
      </c>
      <c r="O7360">
        <f>IF(Table1[[#This Row],[SpreadActual]]&lt;Table1[[#This Row],[SpreadFavorite]],1,0)</f>
        <v>0</v>
      </c>
      <c r="P7360">
        <v>44</v>
      </c>
      <c r="Q7360" t="s">
        <v>82</v>
      </c>
      <c r="R7360" t="b">
        <v>0</v>
      </c>
      <c r="S7360">
        <v>69</v>
      </c>
      <c r="T7360">
        <v>13</v>
      </c>
      <c r="U7360">
        <v>87</v>
      </c>
    </row>
    <row r="7361" spans="1:22" x14ac:dyDescent="0.2">
      <c r="A7361" s="1">
        <v>36772</v>
      </c>
      <c r="B7361">
        <v>2000</v>
      </c>
      <c r="C7361">
        <f>_xlfn.MAXIFS(Table1[ScheduleWeekWritten],Table1[ScheduleSeason],Table1[[#This Row],[ScheduleSeason]])</f>
        <v>17</v>
      </c>
      <c r="D7361">
        <v>1</v>
      </c>
      <c r="E7361" cm="1">
        <f t="array" ref="E7361">_xlfn.XLOOKUP(Table1[[#This Row],[ScheduleWeekWritten]],Table3[Game],100+Table3[Increase],Table1[[#This Row],[ScheduleWeekWritten]])</f>
        <v>1</v>
      </c>
      <c r="F7361" t="b">
        <v>0</v>
      </c>
      <c r="G7361" t="s">
        <v>42</v>
      </c>
      <c r="H7361">
        <v>14</v>
      </c>
      <c r="I7361">
        <v>27</v>
      </c>
      <c r="J7361" t="s">
        <v>140</v>
      </c>
      <c r="K7361" t="s">
        <v>72</v>
      </c>
      <c r="L7361" t="str">
        <f>_xlfn.XLOOKUP(Table1[[#This Row],[TeamFavoriteID]],Table2[team_id],Table2[team_name],_xlfn.XLOOKUP(Table1[[#This Row],[TeamFavoriteID]],Table2[team_id_pfr],Table2[team_name],"Even"))</f>
        <v>Baltimore Colts</v>
      </c>
      <c r="M7361">
        <v>-3.5</v>
      </c>
      <c r="N7361">
        <f>IF(Table1[[#This Row],[TeamFavorite]]=Table1[[#This Row],[TeamHome]],Table1[[#This Row],[ScoreAway]]-Table1[[#This Row],[ScoreHome]],Table1[[#This Row],[ScoreHome]]-Table1[[#This Row],[ScoreAway]])</f>
        <v>-13</v>
      </c>
      <c r="O7361">
        <f>IF(Table1[[#This Row],[SpreadActual]]&lt;Table1[[#This Row],[SpreadFavorite]],1,0)</f>
        <v>1</v>
      </c>
      <c r="P7361">
        <v>44</v>
      </c>
      <c r="Q7361" t="s">
        <v>117</v>
      </c>
      <c r="R7361" t="b">
        <v>0</v>
      </c>
      <c r="S7361">
        <v>86</v>
      </c>
      <c r="T7361">
        <v>9</v>
      </c>
      <c r="U7361">
        <v>51</v>
      </c>
    </row>
    <row r="7362" spans="1:22" x14ac:dyDescent="0.2">
      <c r="A7362" s="1">
        <v>36772</v>
      </c>
      <c r="B7362">
        <v>2000</v>
      </c>
      <c r="C7362">
        <f>_xlfn.MAXIFS(Table1[ScheduleWeekWritten],Table1[ScheduleSeason],Table1[[#This Row],[ScheduleSeason]])</f>
        <v>17</v>
      </c>
      <c r="D7362">
        <v>1</v>
      </c>
      <c r="E7362" cm="1">
        <f t="array" ref="E7362">_xlfn.XLOOKUP(Table1[[#This Row],[ScheduleWeekWritten]],Table3[Game],100+Table3[Increase],Table1[[#This Row],[ScheduleWeekWritten]])</f>
        <v>1</v>
      </c>
      <c r="F7362" t="b">
        <v>0</v>
      </c>
      <c r="G7362" t="s">
        <v>19</v>
      </c>
      <c r="H7362">
        <v>23</v>
      </c>
      <c r="I7362">
        <v>0</v>
      </c>
      <c r="J7362" t="s">
        <v>128</v>
      </c>
      <c r="K7362" t="s">
        <v>91</v>
      </c>
      <c r="L7362" t="str">
        <f>_xlfn.XLOOKUP(Table1[[#This Row],[TeamFavoriteID]],Table2[team_id],Table2[team_name],_xlfn.XLOOKUP(Table1[[#This Row],[TeamFavoriteID]],Table2[team_id_pfr],Table2[team_name],"Even"))</f>
        <v>Miami Dolphins</v>
      </c>
      <c r="M7362">
        <v>-2</v>
      </c>
      <c r="N7362">
        <f>IF(Table1[[#This Row],[TeamFavorite]]=Table1[[#This Row],[TeamHome]],Table1[[#This Row],[ScoreAway]]-Table1[[#This Row],[ScoreHome]],Table1[[#This Row],[ScoreHome]]-Table1[[#This Row],[ScoreAway]])</f>
        <v>-23</v>
      </c>
      <c r="O7362">
        <f>IF(Table1[[#This Row],[SpreadActual]]&lt;Table1[[#This Row],[SpreadFavorite]],1,0)</f>
        <v>1</v>
      </c>
      <c r="P7362">
        <v>36</v>
      </c>
      <c r="Q7362" t="s">
        <v>143</v>
      </c>
      <c r="R7362" t="b">
        <v>0</v>
      </c>
      <c r="S7362">
        <v>84</v>
      </c>
      <c r="T7362">
        <v>9</v>
      </c>
      <c r="U7362">
        <v>74</v>
      </c>
    </row>
    <row r="7363" spans="1:22" x14ac:dyDescent="0.2">
      <c r="A7363" s="1">
        <v>36772</v>
      </c>
      <c r="B7363">
        <v>2000</v>
      </c>
      <c r="C7363">
        <f>_xlfn.MAXIFS(Table1[ScheduleWeekWritten],Table1[ScheduleSeason],Table1[[#This Row],[ScheduleSeason]])</f>
        <v>17</v>
      </c>
      <c r="D7363">
        <v>1</v>
      </c>
      <c r="E7363" cm="1">
        <f t="array" ref="E7363">_xlfn.XLOOKUP(Table1[[#This Row],[ScheduleWeekWritten]],Table3[Game],100+Table3[Increase],Table1[[#This Row],[ScheduleWeekWritten]])</f>
        <v>1</v>
      </c>
      <c r="F7363" t="b">
        <v>0</v>
      </c>
      <c r="G7363" t="s">
        <v>54</v>
      </c>
      <c r="H7363">
        <v>30</v>
      </c>
      <c r="I7363">
        <v>27</v>
      </c>
      <c r="J7363" t="s">
        <v>46</v>
      </c>
      <c r="K7363" t="s">
        <v>55</v>
      </c>
      <c r="L7363" t="str">
        <f>_xlfn.XLOOKUP(Table1[[#This Row],[TeamFavoriteID]],Table2[team_id],Table2[team_name],_xlfn.XLOOKUP(Table1[[#This Row],[TeamFavoriteID]],Table2[team_id_pfr],Table2[team_name],"Even"))</f>
        <v>Minnesota Vikings</v>
      </c>
      <c r="M7363">
        <v>-4.5</v>
      </c>
      <c r="N7363">
        <f>IF(Table1[[#This Row],[TeamFavorite]]=Table1[[#This Row],[TeamHome]],Table1[[#This Row],[ScoreAway]]-Table1[[#This Row],[ScoreHome]],Table1[[#This Row],[ScoreHome]]-Table1[[#This Row],[ScoreAway]])</f>
        <v>-3</v>
      </c>
      <c r="O7363">
        <f>IF(Table1[[#This Row],[SpreadActual]]&lt;Table1[[#This Row],[SpreadFavorite]],1,0)</f>
        <v>0</v>
      </c>
      <c r="P7363">
        <v>46.5</v>
      </c>
      <c r="Q7363" t="s">
        <v>137</v>
      </c>
      <c r="R7363" t="b">
        <v>0</v>
      </c>
      <c r="S7363">
        <v>72</v>
      </c>
      <c r="T7363">
        <v>0</v>
      </c>
      <c r="V7363" t="s">
        <v>103</v>
      </c>
    </row>
    <row r="7364" spans="1:22" x14ac:dyDescent="0.2">
      <c r="A7364" s="1">
        <v>36772</v>
      </c>
      <c r="B7364">
        <v>2000</v>
      </c>
      <c r="C7364">
        <f>_xlfn.MAXIFS(Table1[ScheduleWeekWritten],Table1[ScheduleSeason],Table1[[#This Row],[ScheduleSeason]])</f>
        <v>17</v>
      </c>
      <c r="D7364">
        <v>1</v>
      </c>
      <c r="E7364" cm="1">
        <f t="array" ref="E7364">_xlfn.XLOOKUP(Table1[[#This Row],[ScheduleWeekWritten]],Table3[Game],100+Table3[Increase],Table1[[#This Row],[ScheduleWeekWritten]])</f>
        <v>1</v>
      </c>
      <c r="F7364" t="b">
        <v>0</v>
      </c>
      <c r="G7364" t="s">
        <v>115</v>
      </c>
      <c r="H7364">
        <v>16</v>
      </c>
      <c r="I7364">
        <v>21</v>
      </c>
      <c r="J7364" t="s">
        <v>127</v>
      </c>
      <c r="K7364" t="s">
        <v>133</v>
      </c>
      <c r="L7364" t="str">
        <f>_xlfn.XLOOKUP(Table1[[#This Row],[TeamFavoriteID]],Table2[team_id],Table2[team_name],_xlfn.XLOOKUP(Table1[[#This Row],[TeamFavoriteID]],Table2[team_id_pfr],Table2[team_name],"Even"))</f>
        <v>Tampa Bay Buccaneers</v>
      </c>
      <c r="M7364">
        <v>-3</v>
      </c>
      <c r="N7364">
        <f>IF(Table1[[#This Row],[TeamFavorite]]=Table1[[#This Row],[TeamHome]],Table1[[#This Row],[ScoreAway]]-Table1[[#This Row],[ScoreHome]],Table1[[#This Row],[ScoreHome]]-Table1[[#This Row],[ScoreAway]])</f>
        <v>-5</v>
      </c>
      <c r="O7364">
        <f>IF(Table1[[#This Row],[SpreadActual]]&lt;Table1[[#This Row],[SpreadFavorite]],1,0)</f>
        <v>1</v>
      </c>
      <c r="P7364">
        <v>36</v>
      </c>
      <c r="Q7364" t="s">
        <v>116</v>
      </c>
      <c r="R7364" t="b">
        <v>0</v>
      </c>
      <c r="S7364">
        <v>63</v>
      </c>
      <c r="T7364">
        <v>8</v>
      </c>
      <c r="U7364">
        <v>95</v>
      </c>
    </row>
    <row r="7365" spans="1:22" x14ac:dyDescent="0.2">
      <c r="A7365" s="1">
        <v>36772</v>
      </c>
      <c r="B7365">
        <v>2000</v>
      </c>
      <c r="C7365">
        <f>_xlfn.MAXIFS(Table1[ScheduleWeekWritten],Table1[ScheduleSeason],Table1[[#This Row],[ScheduleSeason]])</f>
        <v>17</v>
      </c>
      <c r="D7365">
        <v>1</v>
      </c>
      <c r="E7365" cm="1">
        <f t="array" ref="E7365">_xlfn.XLOOKUP(Table1[[#This Row],[ScheduleWeekWritten]],Table3[Game],100+Table3[Increase],Table1[[#This Row],[ScheduleWeekWritten]])</f>
        <v>1</v>
      </c>
      <c r="F7365" t="b">
        <v>0</v>
      </c>
      <c r="G7365" t="s">
        <v>95</v>
      </c>
      <c r="H7365">
        <v>10</v>
      </c>
      <c r="I7365">
        <v>14</v>
      </c>
      <c r="J7365" t="s">
        <v>45</v>
      </c>
      <c r="K7365" t="s">
        <v>89</v>
      </c>
      <c r="L7365" t="str">
        <f>_xlfn.XLOOKUP(Table1[[#This Row],[TeamFavoriteID]],Table2[team_id],Table2[team_name],_xlfn.XLOOKUP(Table1[[#This Row],[TeamFavoriteID]],Table2[team_id_pfr],Table2[team_name],"Even"))</f>
        <v>Even</v>
      </c>
      <c r="M7365">
        <v>0</v>
      </c>
      <c r="N7365">
        <f>IF(Table1[[#This Row],[TeamFavorite]]=Table1[[#This Row],[TeamHome]],Table1[[#This Row],[ScoreAway]]-Table1[[#This Row],[ScoreHome]],Table1[[#This Row],[ScoreHome]]-Table1[[#This Row],[ScoreAway]])</f>
        <v>-4</v>
      </c>
      <c r="O7365">
        <f>IF(Table1[[#This Row],[SpreadActual]]&lt;Table1[[#This Row],[SpreadFavorite]],1,0)</f>
        <v>1</v>
      </c>
      <c r="P7365">
        <v>40.5</v>
      </c>
      <c r="Q7365" t="s">
        <v>124</v>
      </c>
      <c r="R7365" t="b">
        <v>0</v>
      </c>
      <c r="S7365">
        <v>72</v>
      </c>
      <c r="T7365">
        <v>0</v>
      </c>
      <c r="V7365" t="s">
        <v>103</v>
      </c>
    </row>
    <row r="7366" spans="1:22" x14ac:dyDescent="0.2">
      <c r="A7366" s="1">
        <v>36772</v>
      </c>
      <c r="B7366">
        <v>2000</v>
      </c>
      <c r="C7366">
        <f>_xlfn.MAXIFS(Table1[ScheduleWeekWritten],Table1[ScheduleSeason],Table1[[#This Row],[ScheduleSeason]])</f>
        <v>17</v>
      </c>
      <c r="D7366">
        <v>1</v>
      </c>
      <c r="E7366" cm="1">
        <f t="array" ref="E7366">_xlfn.XLOOKUP(Table1[[#This Row],[ScheduleWeekWritten]],Table3[Game],100+Table3[Increase],Table1[[#This Row],[ScheduleWeekWritten]])</f>
        <v>1</v>
      </c>
      <c r="F7366" t="b">
        <v>0</v>
      </c>
      <c r="G7366" t="s">
        <v>50</v>
      </c>
      <c r="H7366">
        <v>21</v>
      </c>
      <c r="I7366">
        <v>16</v>
      </c>
      <c r="J7366" t="s">
        <v>149</v>
      </c>
      <c r="K7366" t="s">
        <v>90</v>
      </c>
      <c r="L7366" t="str">
        <f>_xlfn.XLOOKUP(Table1[[#This Row],[TeamFavoriteID]],Table2[team_id],Table2[team_name],_xlfn.XLOOKUP(Table1[[#This Row],[TeamFavoriteID]],Table2[team_id_pfr],Table2[team_name],"Even"))</f>
        <v>New York Giants</v>
      </c>
      <c r="M7366">
        <v>-6.5</v>
      </c>
      <c r="N7366">
        <f>IF(Table1[[#This Row],[TeamFavorite]]=Table1[[#This Row],[TeamHome]],Table1[[#This Row],[ScoreAway]]-Table1[[#This Row],[ScoreHome]],Table1[[#This Row],[ScoreHome]]-Table1[[#This Row],[ScoreAway]])</f>
        <v>-5</v>
      </c>
      <c r="O7366">
        <f>IF(Table1[[#This Row],[SpreadActual]]&lt;Table1[[#This Row],[SpreadFavorite]],1,0)</f>
        <v>0</v>
      </c>
      <c r="P7366">
        <v>40</v>
      </c>
      <c r="Q7366" t="s">
        <v>126</v>
      </c>
      <c r="R7366" t="b">
        <v>0</v>
      </c>
      <c r="S7366">
        <v>78</v>
      </c>
      <c r="T7366">
        <v>7</v>
      </c>
      <c r="U7366">
        <v>84</v>
      </c>
    </row>
    <row r="7367" spans="1:22" x14ac:dyDescent="0.2">
      <c r="A7367" s="1">
        <v>36772</v>
      </c>
      <c r="B7367">
        <v>2000</v>
      </c>
      <c r="C7367">
        <f>_xlfn.MAXIFS(Table1[ScheduleWeekWritten],Table1[ScheduleSeason],Table1[[#This Row],[ScheduleSeason]])</f>
        <v>17</v>
      </c>
      <c r="D7367">
        <v>1</v>
      </c>
      <c r="E7367" cm="1">
        <f t="array" ref="E7367">_xlfn.XLOOKUP(Table1[[#This Row],[ScheduleWeekWritten]],Table3[Game],100+Table3[Increase],Table1[[#This Row],[ScheduleWeekWritten]])</f>
        <v>1</v>
      </c>
      <c r="F7367" t="b">
        <v>0</v>
      </c>
      <c r="G7367" t="s">
        <v>20</v>
      </c>
      <c r="H7367">
        <v>9</v>
      </c>
      <c r="I7367">
        <v>6</v>
      </c>
      <c r="J7367" t="s">
        <v>27</v>
      </c>
      <c r="K7367" t="s">
        <v>21</v>
      </c>
      <c r="L7367" t="str">
        <f>_xlfn.XLOOKUP(Table1[[#This Row],[TeamFavoriteID]],Table2[team_id],Table2[team_name],_xlfn.XLOOKUP(Table1[[#This Row],[TeamFavoriteID]],Table2[team_id_pfr],Table2[team_name],"Even"))</f>
        <v>Las Vegas Raiders</v>
      </c>
      <c r="M7367">
        <v>-6.5</v>
      </c>
      <c r="N7367">
        <f>IF(Table1[[#This Row],[TeamFavorite]]=Table1[[#This Row],[TeamHome]],Table1[[#This Row],[ScoreAway]]-Table1[[#This Row],[ScoreHome]],Table1[[#This Row],[ScoreHome]]-Table1[[#This Row],[ScoreAway]])</f>
        <v>3</v>
      </c>
      <c r="O7367">
        <f>IF(Table1[[#This Row],[SpreadActual]]&lt;Table1[[#This Row],[SpreadFavorite]],1,0)</f>
        <v>0</v>
      </c>
      <c r="P7367">
        <v>39.5</v>
      </c>
      <c r="Q7367" t="s">
        <v>76</v>
      </c>
      <c r="R7367" t="b">
        <v>0</v>
      </c>
      <c r="S7367">
        <v>60</v>
      </c>
      <c r="T7367">
        <v>12</v>
      </c>
      <c r="U7367">
        <v>77</v>
      </c>
    </row>
    <row r="7368" spans="1:22" x14ac:dyDescent="0.2">
      <c r="A7368" s="1">
        <v>36772</v>
      </c>
      <c r="B7368">
        <v>2000</v>
      </c>
      <c r="C7368">
        <f>_xlfn.MAXIFS(Table1[ScheduleWeekWritten],Table1[ScheduleSeason],Table1[[#This Row],[ScheduleSeason]])</f>
        <v>17</v>
      </c>
      <c r="D7368">
        <v>1</v>
      </c>
      <c r="E7368" cm="1">
        <f t="array" ref="E7368">_xlfn.XLOOKUP(Table1[[#This Row],[ScheduleWeekWritten]],Table3[Game],100+Table3[Increase],Table1[[#This Row],[ScheduleWeekWritten]])</f>
        <v>1</v>
      </c>
      <c r="F7368" t="b">
        <v>0</v>
      </c>
      <c r="G7368" t="s">
        <v>49</v>
      </c>
      <c r="H7368">
        <v>0</v>
      </c>
      <c r="I7368">
        <v>16</v>
      </c>
      <c r="J7368" t="s">
        <v>158</v>
      </c>
      <c r="K7368" t="s">
        <v>159</v>
      </c>
      <c r="L7368" t="str">
        <f>_xlfn.XLOOKUP(Table1[[#This Row],[TeamFavoriteID]],Table2[team_id],Table2[team_name],_xlfn.XLOOKUP(Table1[[#This Row],[TeamFavoriteID]],Table2[team_id_pfr],Table2[team_name],"Even"))</f>
        <v>Baltimore Ravens</v>
      </c>
      <c r="M7368">
        <v>-2.5</v>
      </c>
      <c r="N7368">
        <f>IF(Table1[[#This Row],[TeamFavorite]]=Table1[[#This Row],[TeamHome]],Table1[[#This Row],[ScoreAway]]-Table1[[#This Row],[ScoreHome]],Table1[[#This Row],[ScoreHome]]-Table1[[#This Row],[ScoreAway]])</f>
        <v>-16</v>
      </c>
      <c r="O7368">
        <f>IF(Table1[[#This Row],[SpreadActual]]&lt;Table1[[#This Row],[SpreadFavorite]],1,0)</f>
        <v>1</v>
      </c>
      <c r="P7368">
        <v>37</v>
      </c>
      <c r="Q7368" t="s">
        <v>113</v>
      </c>
      <c r="R7368" t="b">
        <v>0</v>
      </c>
      <c r="S7368">
        <v>73</v>
      </c>
      <c r="T7368">
        <v>5</v>
      </c>
      <c r="U7368">
        <v>90</v>
      </c>
    </row>
    <row r="7369" spans="1:22" x14ac:dyDescent="0.2">
      <c r="A7369" s="1">
        <v>36772</v>
      </c>
      <c r="B7369">
        <v>2000</v>
      </c>
      <c r="C7369">
        <f>_xlfn.MAXIFS(Table1[ScheduleWeekWritten],Table1[ScheduleSeason],Table1[[#This Row],[ScheduleSeason]])</f>
        <v>17</v>
      </c>
      <c r="D7369">
        <v>1</v>
      </c>
      <c r="E7369" cm="1">
        <f t="array" ref="E7369">_xlfn.XLOOKUP(Table1[[#This Row],[ScheduleWeekWritten]],Table3[Game],100+Table3[Increase],Table1[[#This Row],[ScheduleWeekWritten]])</f>
        <v>1</v>
      </c>
      <c r="F7369" t="b">
        <v>0</v>
      </c>
      <c r="G7369" t="s">
        <v>61</v>
      </c>
      <c r="H7369">
        <v>20</v>
      </c>
      <c r="I7369">
        <v>17</v>
      </c>
      <c r="J7369" t="s">
        <v>152</v>
      </c>
      <c r="K7369" t="s">
        <v>85</v>
      </c>
      <c r="L7369" t="str">
        <f>_xlfn.XLOOKUP(Table1[[#This Row],[TeamFavoriteID]],Table2[team_id],Table2[team_name],_xlfn.XLOOKUP(Table1[[#This Row],[TeamFavoriteID]],Table2[team_id_pfr],Table2[team_name],"Even"))</f>
        <v>Washington Commanders</v>
      </c>
      <c r="M7369">
        <v>-10.5</v>
      </c>
      <c r="N7369">
        <f>IF(Table1[[#This Row],[TeamFavorite]]=Table1[[#This Row],[TeamHome]],Table1[[#This Row],[ScoreAway]]-Table1[[#This Row],[ScoreHome]],Table1[[#This Row],[ScoreHome]]-Table1[[#This Row],[ScoreAway]])</f>
        <v>3</v>
      </c>
      <c r="O7369">
        <f>IF(Table1[[#This Row],[SpreadActual]]&lt;Table1[[#This Row],[SpreadFavorite]],1,0)</f>
        <v>0</v>
      </c>
      <c r="P7369">
        <v>47.5</v>
      </c>
      <c r="Q7369" t="s">
        <v>165</v>
      </c>
      <c r="R7369" t="b">
        <v>0</v>
      </c>
      <c r="S7369">
        <v>76</v>
      </c>
      <c r="T7369">
        <v>7</v>
      </c>
      <c r="U7369">
        <v>92</v>
      </c>
    </row>
    <row r="7370" spans="1:22" x14ac:dyDescent="0.2">
      <c r="A7370" s="1">
        <v>36773</v>
      </c>
      <c r="B7370">
        <v>2000</v>
      </c>
      <c r="C7370">
        <f>_xlfn.MAXIFS(Table1[ScheduleWeekWritten],Table1[ScheduleSeason],Table1[[#This Row],[ScheduleSeason]])</f>
        <v>17</v>
      </c>
      <c r="D7370">
        <v>1</v>
      </c>
      <c r="E7370" cm="1">
        <f t="array" ref="E7370">_xlfn.XLOOKUP(Table1[[#This Row],[ScheduleWeekWritten]],Table3[Game],100+Table3[Increase],Table1[[#This Row],[ScheduleWeekWritten]])</f>
        <v>1</v>
      </c>
      <c r="F7370" t="b">
        <v>0</v>
      </c>
      <c r="G7370" t="s">
        <v>153</v>
      </c>
      <c r="H7370">
        <v>41</v>
      </c>
      <c r="I7370">
        <v>36</v>
      </c>
      <c r="J7370" t="s">
        <v>24</v>
      </c>
      <c r="K7370" t="s">
        <v>40</v>
      </c>
      <c r="L7370" t="str">
        <f>_xlfn.XLOOKUP(Table1[[#This Row],[TeamFavoriteID]],Table2[team_id],Table2[team_name],_xlfn.XLOOKUP(Table1[[#This Row],[TeamFavoriteID]],Table2[team_id_pfr],Table2[team_name],"Even"))</f>
        <v>Los Angeles Rams</v>
      </c>
      <c r="M7370">
        <v>-6.5</v>
      </c>
      <c r="N7370">
        <f>IF(Table1[[#This Row],[TeamFavorite]]=Table1[[#This Row],[TeamHome]],Table1[[#This Row],[ScoreAway]]-Table1[[#This Row],[ScoreHome]],Table1[[#This Row],[ScoreHome]]-Table1[[#This Row],[ScoreAway]])</f>
        <v>5</v>
      </c>
      <c r="O7370">
        <f>IF(Table1[[#This Row],[SpreadActual]]&lt;Table1[[#This Row],[SpreadFavorite]],1,0)</f>
        <v>0</v>
      </c>
      <c r="P7370">
        <v>48.5</v>
      </c>
      <c r="Q7370" t="s">
        <v>157</v>
      </c>
      <c r="R7370" t="b">
        <v>0</v>
      </c>
      <c r="S7370">
        <v>72</v>
      </c>
      <c r="T7370">
        <v>0</v>
      </c>
      <c r="V7370" t="s">
        <v>103</v>
      </c>
    </row>
    <row r="7371" spans="1:22" x14ac:dyDescent="0.2">
      <c r="A7371" s="1">
        <v>36779</v>
      </c>
      <c r="B7371">
        <v>2000</v>
      </c>
      <c r="C7371">
        <f>_xlfn.MAXIFS(Table1[ScheduleWeekWritten],Table1[ScheduleSeason],Table1[[#This Row],[ScheduleSeason]])</f>
        <v>17</v>
      </c>
      <c r="D7371">
        <v>2</v>
      </c>
      <c r="E7371" cm="1">
        <f t="array" ref="E7371">_xlfn.XLOOKUP(Table1[[#This Row],[ScheduleWeekWritten]],Table3[Game],100+Table3[Increase],Table1[[#This Row],[ScheduleWeekWritten]])</f>
        <v>2</v>
      </c>
      <c r="F7371" t="b">
        <v>0</v>
      </c>
      <c r="G7371" t="s">
        <v>149</v>
      </c>
      <c r="H7371">
        <v>32</v>
      </c>
      <c r="I7371">
        <v>31</v>
      </c>
      <c r="J7371" t="s">
        <v>67</v>
      </c>
      <c r="K7371" t="s">
        <v>59</v>
      </c>
      <c r="L7371" t="str">
        <f>_xlfn.XLOOKUP(Table1[[#This Row],[TeamFavoriteID]],Table2[team_id],Table2[team_name],_xlfn.XLOOKUP(Table1[[#This Row],[TeamFavoriteID]],Table2[team_id_pfr],Table2[team_name],"Even"))</f>
        <v>Arizona Cardinals</v>
      </c>
      <c r="M7371">
        <v>-3</v>
      </c>
      <c r="N7371">
        <f>IF(Table1[[#This Row],[TeamFavorite]]=Table1[[#This Row],[TeamHome]],Table1[[#This Row],[ScoreAway]]-Table1[[#This Row],[ScoreHome]],Table1[[#This Row],[ScoreHome]]-Table1[[#This Row],[ScoreAway]])</f>
        <v>-1</v>
      </c>
      <c r="O7371">
        <f>IF(Table1[[#This Row],[SpreadActual]]&lt;Table1[[#This Row],[SpreadFavorite]],1,0)</f>
        <v>0</v>
      </c>
      <c r="P7371">
        <v>38.5</v>
      </c>
      <c r="Q7371" t="s">
        <v>150</v>
      </c>
      <c r="R7371" t="b">
        <v>0</v>
      </c>
      <c r="S7371">
        <v>92</v>
      </c>
      <c r="T7371">
        <v>5</v>
      </c>
      <c r="U7371">
        <v>31</v>
      </c>
    </row>
    <row r="7372" spans="1:22" x14ac:dyDescent="0.2">
      <c r="A7372" s="1">
        <v>36779</v>
      </c>
      <c r="B7372">
        <v>2000</v>
      </c>
      <c r="C7372">
        <f>_xlfn.MAXIFS(Table1[ScheduleWeekWritten],Table1[ScheduleSeason],Table1[[#This Row],[ScheduleSeason]])</f>
        <v>17</v>
      </c>
      <c r="D7372">
        <v>2</v>
      </c>
      <c r="E7372" cm="1">
        <f t="array" ref="E7372">_xlfn.XLOOKUP(Table1[[#This Row],[ScheduleWeekWritten]],Table3[Game],100+Table3[Increase],Table1[[#This Row],[ScheduleWeekWritten]])</f>
        <v>2</v>
      </c>
      <c r="F7372" t="b">
        <v>0</v>
      </c>
      <c r="G7372" t="s">
        <v>158</v>
      </c>
      <c r="H7372">
        <v>39</v>
      </c>
      <c r="I7372">
        <v>36</v>
      </c>
      <c r="J7372" t="s">
        <v>154</v>
      </c>
      <c r="K7372" t="s">
        <v>159</v>
      </c>
      <c r="L7372" t="str">
        <f>_xlfn.XLOOKUP(Table1[[#This Row],[TeamFavoriteID]],Table2[team_id],Table2[team_name],_xlfn.XLOOKUP(Table1[[#This Row],[TeamFavoriteID]],Table2[team_id_pfr],Table2[team_name],"Even"))</f>
        <v>Baltimore Ravens</v>
      </c>
      <c r="M7372">
        <v>-3</v>
      </c>
      <c r="N7372">
        <f>IF(Table1[[#This Row],[TeamFavorite]]=Table1[[#This Row],[TeamHome]],Table1[[#This Row],[ScoreAway]]-Table1[[#This Row],[ScoreHome]],Table1[[#This Row],[ScoreHome]]-Table1[[#This Row],[ScoreAway]])</f>
        <v>-3</v>
      </c>
      <c r="O7372">
        <f>IF(Table1[[#This Row],[SpreadActual]]&lt;Table1[[#This Row],[SpreadFavorite]],1,0)</f>
        <v>0</v>
      </c>
      <c r="P7372">
        <v>36.5</v>
      </c>
      <c r="Q7372" t="s">
        <v>166</v>
      </c>
      <c r="R7372" t="b">
        <v>0</v>
      </c>
      <c r="S7372">
        <v>74</v>
      </c>
      <c r="T7372">
        <v>4</v>
      </c>
      <c r="U7372">
        <v>80</v>
      </c>
    </row>
    <row r="7373" spans="1:22" x14ac:dyDescent="0.2">
      <c r="A7373" s="1">
        <v>36779</v>
      </c>
      <c r="B7373">
        <v>2000</v>
      </c>
      <c r="C7373">
        <f>_xlfn.MAXIFS(Table1[ScheduleWeekWritten],Table1[ScheduleSeason],Table1[[#This Row],[ScheduleSeason]])</f>
        <v>17</v>
      </c>
      <c r="D7373">
        <v>2</v>
      </c>
      <c r="E7373" cm="1">
        <f t="array" ref="E7373">_xlfn.XLOOKUP(Table1[[#This Row],[ScheduleWeekWritten]],Table3[Game],100+Table3[Increase],Table1[[#This Row],[ScheduleWeekWritten]])</f>
        <v>2</v>
      </c>
      <c r="F7373" t="b">
        <v>0</v>
      </c>
      <c r="G7373" t="s">
        <v>28</v>
      </c>
      <c r="H7373">
        <v>27</v>
      </c>
      <c r="I7373">
        <v>18</v>
      </c>
      <c r="J7373" t="s">
        <v>33</v>
      </c>
      <c r="K7373" t="s">
        <v>43</v>
      </c>
      <c r="L7373" t="str">
        <f>_xlfn.XLOOKUP(Table1[[#This Row],[TeamFavoriteID]],Table2[team_id],Table2[team_name],_xlfn.XLOOKUP(Table1[[#This Row],[TeamFavoriteID]],Table2[team_id_pfr],Table2[team_name],"Even"))</f>
        <v>Buffalo Bills</v>
      </c>
      <c r="M7373">
        <v>-6</v>
      </c>
      <c r="N7373">
        <f>IF(Table1[[#This Row],[TeamFavorite]]=Table1[[#This Row],[TeamHome]],Table1[[#This Row],[ScoreAway]]-Table1[[#This Row],[ScoreHome]],Table1[[#This Row],[ScoreHome]]-Table1[[#This Row],[ScoreAway]])</f>
        <v>-9</v>
      </c>
      <c r="O7373">
        <f>IF(Table1[[#This Row],[SpreadActual]]&lt;Table1[[#This Row],[SpreadFavorite]],1,0)</f>
        <v>1</v>
      </c>
      <c r="P7373">
        <v>38.5</v>
      </c>
      <c r="Q7373" t="s">
        <v>123</v>
      </c>
      <c r="R7373" t="b">
        <v>0</v>
      </c>
      <c r="S7373">
        <v>73</v>
      </c>
      <c r="T7373">
        <v>7</v>
      </c>
      <c r="U7373">
        <v>80</v>
      </c>
    </row>
    <row r="7374" spans="1:22" x14ac:dyDescent="0.2">
      <c r="A7374" s="1">
        <v>36779</v>
      </c>
      <c r="B7374">
        <v>2000</v>
      </c>
      <c r="C7374">
        <f>_xlfn.MAXIFS(Table1[ScheduleWeekWritten],Table1[ScheduleSeason],Table1[[#This Row],[ScheduleSeason]])</f>
        <v>17</v>
      </c>
      <c r="D7374">
        <v>2</v>
      </c>
      <c r="E7374" cm="1">
        <f t="array" ref="E7374">_xlfn.XLOOKUP(Table1[[#This Row],[ScheduleWeekWritten]],Table3[Game],100+Table3[Increase],Table1[[#This Row],[ScheduleWeekWritten]])</f>
        <v>2</v>
      </c>
      <c r="F7374" t="b">
        <v>0</v>
      </c>
      <c r="G7374" t="s">
        <v>101</v>
      </c>
      <c r="H7374">
        <v>7</v>
      </c>
      <c r="I7374">
        <v>24</v>
      </c>
      <c r="J7374" t="s">
        <v>62</v>
      </c>
      <c r="K7374" t="s">
        <v>104</v>
      </c>
      <c r="L7374" t="str">
        <f>_xlfn.XLOOKUP(Table1[[#This Row],[TeamFavoriteID]],Table2[team_id],Table2[team_name],_xlfn.XLOOKUP(Table1[[#This Row],[TeamFavoriteID]],Table2[team_id_pfr],Table2[team_name],"Even"))</f>
        <v>Cincinnati Bengals</v>
      </c>
      <c r="M7374">
        <v>-6</v>
      </c>
      <c r="N7374">
        <f>IF(Table1[[#This Row],[TeamFavorite]]=Table1[[#This Row],[TeamHome]],Table1[[#This Row],[ScoreAway]]-Table1[[#This Row],[ScoreHome]],Table1[[#This Row],[ScoreHome]]-Table1[[#This Row],[ScoreAway]])</f>
        <v>17</v>
      </c>
      <c r="O7374">
        <f>IF(Table1[[#This Row],[SpreadActual]]&lt;Table1[[#This Row],[SpreadFavorite]],1,0)</f>
        <v>0</v>
      </c>
      <c r="P7374">
        <v>40.5</v>
      </c>
      <c r="Q7374" t="s">
        <v>173</v>
      </c>
      <c r="R7374" t="b">
        <v>0</v>
      </c>
      <c r="S7374">
        <v>74</v>
      </c>
      <c r="T7374">
        <v>7</v>
      </c>
      <c r="U7374">
        <v>91</v>
      </c>
    </row>
    <row r="7375" spans="1:22" x14ac:dyDescent="0.2">
      <c r="A7375" s="1">
        <v>36779</v>
      </c>
      <c r="B7375">
        <v>2000</v>
      </c>
      <c r="C7375">
        <f>_xlfn.MAXIFS(Table1[ScheduleWeekWritten],Table1[ScheduleSeason],Table1[[#This Row],[ScheduleSeason]])</f>
        <v>17</v>
      </c>
      <c r="D7375">
        <v>2</v>
      </c>
      <c r="E7375" cm="1">
        <f t="array" ref="E7375">_xlfn.XLOOKUP(Table1[[#This Row],[ScheduleWeekWritten]],Table3[Game],100+Table3[Increase],Table1[[#This Row],[ScheduleWeekWritten]])</f>
        <v>2</v>
      </c>
      <c r="F7375" t="b">
        <v>0</v>
      </c>
      <c r="G7375" t="s">
        <v>24</v>
      </c>
      <c r="H7375">
        <v>42</v>
      </c>
      <c r="I7375">
        <v>14</v>
      </c>
      <c r="J7375" t="s">
        <v>38</v>
      </c>
      <c r="K7375" t="s">
        <v>88</v>
      </c>
      <c r="L7375" t="str">
        <f>_xlfn.XLOOKUP(Table1[[#This Row],[TeamFavoriteID]],Table2[team_id],Table2[team_name],_xlfn.XLOOKUP(Table1[[#This Row],[TeamFavoriteID]],Table2[team_id_pfr],Table2[team_name],"Even"))</f>
        <v>Denver Broncos</v>
      </c>
      <c r="M7375">
        <v>-4.5</v>
      </c>
      <c r="N7375">
        <f>IF(Table1[[#This Row],[TeamFavorite]]=Table1[[#This Row],[TeamHome]],Table1[[#This Row],[ScoreAway]]-Table1[[#This Row],[ScoreHome]],Table1[[#This Row],[ScoreHome]]-Table1[[#This Row],[ScoreAway]])</f>
        <v>-28</v>
      </c>
      <c r="O7375">
        <f>IF(Table1[[#This Row],[SpreadActual]]&lt;Table1[[#This Row],[SpreadFavorite]],1,0)</f>
        <v>1</v>
      </c>
      <c r="P7375">
        <v>47</v>
      </c>
      <c r="Q7375" t="s">
        <v>71</v>
      </c>
      <c r="R7375" t="b">
        <v>0</v>
      </c>
      <c r="S7375">
        <v>71</v>
      </c>
      <c r="T7375">
        <v>10</v>
      </c>
      <c r="U7375">
        <v>26</v>
      </c>
    </row>
    <row r="7376" spans="1:22" x14ac:dyDescent="0.2">
      <c r="A7376" s="1">
        <v>36779</v>
      </c>
      <c r="B7376">
        <v>2000</v>
      </c>
      <c r="C7376">
        <f>_xlfn.MAXIFS(Table1[ScheduleWeekWritten],Table1[ScheduleSeason],Table1[[#This Row],[ScheduleSeason]])</f>
        <v>17</v>
      </c>
      <c r="D7376">
        <v>2</v>
      </c>
      <c r="E7376" cm="1">
        <f t="array" ref="E7376">_xlfn.XLOOKUP(Table1[[#This Row],[ScheduleWeekWritten]],Table3[Game],100+Table3[Increase],Table1[[#This Row],[ScheduleWeekWritten]])</f>
        <v>2</v>
      </c>
      <c r="F7376" t="b">
        <v>0</v>
      </c>
      <c r="G7376" t="s">
        <v>45</v>
      </c>
      <c r="H7376">
        <v>15</v>
      </c>
      <c r="I7376">
        <v>10</v>
      </c>
      <c r="J7376" t="s">
        <v>61</v>
      </c>
      <c r="K7376" t="s">
        <v>85</v>
      </c>
      <c r="L7376" t="str">
        <f>_xlfn.XLOOKUP(Table1[[#This Row],[TeamFavoriteID]],Table2[team_id],Table2[team_name],_xlfn.XLOOKUP(Table1[[#This Row],[TeamFavoriteID]],Table2[team_id_pfr],Table2[team_name],"Even"))</f>
        <v>Washington Commanders</v>
      </c>
      <c r="M7376">
        <v>-5.5</v>
      </c>
      <c r="N7376">
        <f>IF(Table1[[#This Row],[TeamFavorite]]=Table1[[#This Row],[TeamHome]],Table1[[#This Row],[ScoreAway]]-Table1[[#This Row],[ScoreHome]],Table1[[#This Row],[ScoreHome]]-Table1[[#This Row],[ScoreAway]])</f>
        <v>5</v>
      </c>
      <c r="O7376">
        <f>IF(Table1[[#This Row],[SpreadActual]]&lt;Table1[[#This Row],[SpreadFavorite]],1,0)</f>
        <v>0</v>
      </c>
      <c r="P7376">
        <v>43</v>
      </c>
      <c r="Q7376" t="s">
        <v>125</v>
      </c>
      <c r="R7376" t="b">
        <v>0</v>
      </c>
      <c r="S7376">
        <v>72</v>
      </c>
      <c r="T7376">
        <v>0</v>
      </c>
      <c r="V7376" t="s">
        <v>103</v>
      </c>
    </row>
    <row r="7377" spans="1:22" x14ac:dyDescent="0.2">
      <c r="A7377" s="1">
        <v>36779</v>
      </c>
      <c r="B7377">
        <v>2000</v>
      </c>
      <c r="C7377">
        <f>_xlfn.MAXIFS(Table1[ScheduleWeekWritten],Table1[ScheduleSeason],Table1[[#This Row],[ScheduleSeason]])</f>
        <v>17</v>
      </c>
      <c r="D7377">
        <v>2</v>
      </c>
      <c r="E7377" cm="1">
        <f t="array" ref="E7377">_xlfn.XLOOKUP(Table1[[#This Row],[ScheduleWeekWritten]],Table3[Game],100+Table3[Increase],Table1[[#This Row],[ScheduleWeekWritten]])</f>
        <v>2</v>
      </c>
      <c r="F7377" t="b">
        <v>0</v>
      </c>
      <c r="G7377" t="s">
        <v>140</v>
      </c>
      <c r="H7377">
        <v>31</v>
      </c>
      <c r="I7377">
        <v>38</v>
      </c>
      <c r="J7377" t="s">
        <v>20</v>
      </c>
      <c r="K7377" t="s">
        <v>72</v>
      </c>
      <c r="L7377" t="str">
        <f>_xlfn.XLOOKUP(Table1[[#This Row],[TeamFavoriteID]],Table2[team_id],Table2[team_name],_xlfn.XLOOKUP(Table1[[#This Row],[TeamFavoriteID]],Table2[team_id_pfr],Table2[team_name],"Even"))</f>
        <v>Baltimore Colts</v>
      </c>
      <c r="M7377">
        <v>-6.5</v>
      </c>
      <c r="N7377">
        <f>IF(Table1[[#This Row],[TeamFavorite]]=Table1[[#This Row],[TeamHome]],Table1[[#This Row],[ScoreAway]]-Table1[[#This Row],[ScoreHome]],Table1[[#This Row],[ScoreHome]]-Table1[[#This Row],[ScoreAway]])</f>
        <v>-7</v>
      </c>
      <c r="O7377">
        <f>IF(Table1[[#This Row],[SpreadActual]]&lt;Table1[[#This Row],[SpreadFavorite]],1,0)</f>
        <v>1</v>
      </c>
      <c r="P7377">
        <v>44</v>
      </c>
      <c r="Q7377" t="s">
        <v>141</v>
      </c>
      <c r="R7377" t="b">
        <v>0</v>
      </c>
      <c r="S7377">
        <v>72</v>
      </c>
      <c r="T7377">
        <v>0</v>
      </c>
      <c r="V7377" t="s">
        <v>103</v>
      </c>
    </row>
    <row r="7378" spans="1:22" x14ac:dyDescent="0.2">
      <c r="A7378" s="1">
        <v>36779</v>
      </c>
      <c r="B7378">
        <v>2000</v>
      </c>
      <c r="C7378">
        <f>_xlfn.MAXIFS(Table1[ScheduleWeekWritten],Table1[ScheduleSeason],Table1[[#This Row],[ScheduleSeason]])</f>
        <v>17</v>
      </c>
      <c r="D7378">
        <v>2</v>
      </c>
      <c r="E7378" cm="1">
        <f t="array" ref="E7378">_xlfn.XLOOKUP(Table1[[#This Row],[ScheduleWeekWritten]],Table3[Game],100+Table3[Increase],Table1[[#This Row],[ScheduleWeekWritten]])</f>
        <v>2</v>
      </c>
      <c r="F7378" t="b">
        <v>0</v>
      </c>
      <c r="G7378" t="s">
        <v>54</v>
      </c>
      <c r="H7378">
        <v>13</v>
      </c>
      <c r="I7378">
        <v>7</v>
      </c>
      <c r="J7378" t="s">
        <v>19</v>
      </c>
      <c r="K7378" t="s">
        <v>55</v>
      </c>
      <c r="L7378" t="str">
        <f>_xlfn.XLOOKUP(Table1[[#This Row],[TeamFavoriteID]],Table2[team_id],Table2[team_name],_xlfn.XLOOKUP(Table1[[#This Row],[TeamFavoriteID]],Table2[team_id_pfr],Table2[team_name],"Even"))</f>
        <v>Minnesota Vikings</v>
      </c>
      <c r="M7378">
        <v>-3</v>
      </c>
      <c r="N7378">
        <f>IF(Table1[[#This Row],[TeamFavorite]]=Table1[[#This Row],[TeamHome]],Table1[[#This Row],[ScoreAway]]-Table1[[#This Row],[ScoreHome]],Table1[[#This Row],[ScoreHome]]-Table1[[#This Row],[ScoreAway]])</f>
        <v>-6</v>
      </c>
      <c r="O7378">
        <f>IF(Table1[[#This Row],[SpreadActual]]&lt;Table1[[#This Row],[SpreadFavorite]],1,0)</f>
        <v>1</v>
      </c>
      <c r="P7378">
        <v>42.5</v>
      </c>
      <c r="Q7378" t="s">
        <v>137</v>
      </c>
      <c r="R7378" t="b">
        <v>0</v>
      </c>
      <c r="S7378">
        <v>72</v>
      </c>
      <c r="T7378">
        <v>0</v>
      </c>
      <c r="V7378" t="s">
        <v>103</v>
      </c>
    </row>
    <row r="7379" spans="1:22" x14ac:dyDescent="0.2">
      <c r="A7379" s="1">
        <v>36779</v>
      </c>
      <c r="B7379">
        <v>2000</v>
      </c>
      <c r="C7379">
        <f>_xlfn.MAXIFS(Table1[ScheduleWeekWritten],Table1[ScheduleSeason],Table1[[#This Row],[ScheduleSeason]])</f>
        <v>17</v>
      </c>
      <c r="D7379">
        <v>2</v>
      </c>
      <c r="E7379" cm="1">
        <f t="array" ref="E7379">_xlfn.XLOOKUP(Table1[[#This Row],[ScheduleWeekWritten]],Table3[Game],100+Table3[Increase],Table1[[#This Row],[ScheduleWeekWritten]])</f>
        <v>2</v>
      </c>
      <c r="F7379" t="b">
        <v>0</v>
      </c>
      <c r="G7379" t="s">
        <v>58</v>
      </c>
      <c r="H7379">
        <v>18</v>
      </c>
      <c r="I7379">
        <v>33</v>
      </c>
      <c r="J7379" t="s">
        <v>50</v>
      </c>
      <c r="K7379" t="s">
        <v>77</v>
      </c>
      <c r="L7379" t="str">
        <f>_xlfn.XLOOKUP(Table1[[#This Row],[TeamFavoriteID]],Table2[team_id],Table2[team_name],_xlfn.XLOOKUP(Table1[[#This Row],[TeamFavoriteID]],Table2[team_id_pfr],Table2[team_name],"Even"))</f>
        <v>Philadelphia Eagles</v>
      </c>
      <c r="M7379">
        <v>-3</v>
      </c>
      <c r="N7379">
        <f>IF(Table1[[#This Row],[TeamFavorite]]=Table1[[#This Row],[TeamHome]],Table1[[#This Row],[ScoreAway]]-Table1[[#This Row],[ScoreHome]],Table1[[#This Row],[ScoreHome]]-Table1[[#This Row],[ScoreAway]])</f>
        <v>15</v>
      </c>
      <c r="O7379">
        <f>IF(Table1[[#This Row],[SpreadActual]]&lt;Table1[[#This Row],[SpreadFavorite]],1,0)</f>
        <v>0</v>
      </c>
      <c r="P7379">
        <v>39.5</v>
      </c>
      <c r="Q7379" t="s">
        <v>112</v>
      </c>
      <c r="R7379" t="b">
        <v>0</v>
      </c>
      <c r="S7379">
        <v>74</v>
      </c>
      <c r="T7379">
        <v>7</v>
      </c>
      <c r="U7379">
        <v>82</v>
      </c>
    </row>
    <row r="7380" spans="1:22" x14ac:dyDescent="0.2">
      <c r="A7380" s="1">
        <v>36779</v>
      </c>
      <c r="B7380">
        <v>2000</v>
      </c>
      <c r="C7380">
        <f>_xlfn.MAXIFS(Table1[ScheduleWeekWritten],Table1[ScheduleSeason],Table1[[#This Row],[ScheduleSeason]])</f>
        <v>17</v>
      </c>
      <c r="D7380">
        <v>2</v>
      </c>
      <c r="E7380" cm="1">
        <f t="array" ref="E7380">_xlfn.XLOOKUP(Table1[[#This Row],[ScheduleWeekWritten]],Table3[Game],100+Table3[Increase],Table1[[#This Row],[ScheduleWeekWritten]])</f>
        <v>2</v>
      </c>
      <c r="F7380" t="b">
        <v>0</v>
      </c>
      <c r="G7380" t="s">
        <v>27</v>
      </c>
      <c r="H7380">
        <v>27</v>
      </c>
      <c r="I7380">
        <v>28</v>
      </c>
      <c r="J7380" t="s">
        <v>95</v>
      </c>
      <c r="K7380" t="s">
        <v>29</v>
      </c>
      <c r="L7380" t="str">
        <f>_xlfn.XLOOKUP(Table1[[#This Row],[TeamFavoriteID]],Table2[team_id],Table2[team_name],_xlfn.XLOOKUP(Table1[[#This Row],[TeamFavoriteID]],Table2[team_id_pfr],Table2[team_name],"Even"))</f>
        <v>Los Angeles Chargers</v>
      </c>
      <c r="M7380">
        <v>-5.5</v>
      </c>
      <c r="N7380">
        <f>IF(Table1[[#This Row],[TeamFavorite]]=Table1[[#This Row],[TeamHome]],Table1[[#This Row],[ScoreAway]]-Table1[[#This Row],[ScoreHome]],Table1[[#This Row],[ScoreHome]]-Table1[[#This Row],[ScoreAway]])</f>
        <v>-1</v>
      </c>
      <c r="O7380">
        <f>IF(Table1[[#This Row],[SpreadActual]]&lt;Table1[[#This Row],[SpreadFavorite]],1,0)</f>
        <v>0</v>
      </c>
      <c r="P7380">
        <v>35.5</v>
      </c>
      <c r="Q7380" t="s">
        <v>94</v>
      </c>
      <c r="R7380" t="b">
        <v>0</v>
      </c>
      <c r="S7380">
        <v>67</v>
      </c>
      <c r="T7380">
        <v>7</v>
      </c>
      <c r="U7380">
        <v>78</v>
      </c>
    </row>
    <row r="7381" spans="1:22" x14ac:dyDescent="0.2">
      <c r="A7381" s="1">
        <v>36779</v>
      </c>
      <c r="B7381">
        <v>2000</v>
      </c>
      <c r="C7381">
        <f>_xlfn.MAXIFS(Table1[ScheduleWeekWritten],Table1[ScheduleSeason],Table1[[#This Row],[ScheduleSeason]])</f>
        <v>17</v>
      </c>
      <c r="D7381">
        <v>2</v>
      </c>
      <c r="E7381" cm="1">
        <f t="array" ref="E7381">_xlfn.XLOOKUP(Table1[[#This Row],[ScheduleWeekWritten]],Table3[Game],100+Table3[Increase],Table1[[#This Row],[ScheduleWeekWritten]])</f>
        <v>2</v>
      </c>
      <c r="F7381" t="b">
        <v>0</v>
      </c>
      <c r="G7381" t="s">
        <v>53</v>
      </c>
      <c r="H7381">
        <v>22</v>
      </c>
      <c r="I7381">
        <v>38</v>
      </c>
      <c r="J7381" t="s">
        <v>152</v>
      </c>
      <c r="K7381" t="s">
        <v>162</v>
      </c>
      <c r="L7381" t="str">
        <f>_xlfn.XLOOKUP(Table1[[#This Row],[TeamFavoriteID]],Table2[team_id],Table2[team_name],_xlfn.XLOOKUP(Table1[[#This Row],[TeamFavoriteID]],Table2[team_id_pfr],Table2[team_name],"Even"))</f>
        <v>Carolina Panthers</v>
      </c>
      <c r="M7381">
        <v>-3</v>
      </c>
      <c r="N7381">
        <f>IF(Table1[[#This Row],[TeamFavorite]]=Table1[[#This Row],[TeamHome]],Table1[[#This Row],[ScoreAway]]-Table1[[#This Row],[ScoreHome]],Table1[[#This Row],[ScoreHome]]-Table1[[#This Row],[ScoreAway]])</f>
        <v>-16</v>
      </c>
      <c r="O7381">
        <f>IF(Table1[[#This Row],[SpreadActual]]&lt;Table1[[#This Row],[SpreadFavorite]],1,0)</f>
        <v>1</v>
      </c>
      <c r="P7381">
        <v>48</v>
      </c>
      <c r="Q7381" t="s">
        <v>118</v>
      </c>
      <c r="R7381" t="b">
        <v>0</v>
      </c>
      <c r="S7381">
        <v>59</v>
      </c>
      <c r="T7381">
        <v>11</v>
      </c>
      <c r="U7381">
        <v>76</v>
      </c>
    </row>
    <row r="7382" spans="1:22" x14ac:dyDescent="0.2">
      <c r="A7382" s="1">
        <v>36779</v>
      </c>
      <c r="B7382">
        <v>2000</v>
      </c>
      <c r="C7382">
        <f>_xlfn.MAXIFS(Table1[ScheduleWeekWritten],Table1[ScheduleSeason],Table1[[#This Row],[ScheduleSeason]])</f>
        <v>17</v>
      </c>
      <c r="D7382">
        <v>2</v>
      </c>
      <c r="E7382" cm="1">
        <f t="array" ref="E7382">_xlfn.XLOOKUP(Table1[[#This Row],[ScheduleWeekWritten]],Table3[Game],100+Table3[Increase],Table1[[#This Row],[ScheduleWeekWritten]])</f>
        <v>2</v>
      </c>
      <c r="F7382" t="b">
        <v>0</v>
      </c>
      <c r="G7382" t="s">
        <v>128</v>
      </c>
      <c r="H7382">
        <v>34</v>
      </c>
      <c r="I7382">
        <v>37</v>
      </c>
      <c r="J7382" t="s">
        <v>153</v>
      </c>
      <c r="K7382" t="s">
        <v>40</v>
      </c>
      <c r="L7382" t="str">
        <f>_xlfn.XLOOKUP(Table1[[#This Row],[TeamFavoriteID]],Table2[team_id],Table2[team_name],_xlfn.XLOOKUP(Table1[[#This Row],[TeamFavoriteID]],Table2[team_id_pfr],Table2[team_name],"Even"))</f>
        <v>Los Angeles Rams</v>
      </c>
      <c r="M7382">
        <v>-7.5</v>
      </c>
      <c r="N7382">
        <f>IF(Table1[[#This Row],[TeamFavorite]]=Table1[[#This Row],[TeamHome]],Table1[[#This Row],[ScoreAway]]-Table1[[#This Row],[ScoreHome]],Table1[[#This Row],[ScoreHome]]-Table1[[#This Row],[ScoreAway]])</f>
        <v>-3</v>
      </c>
      <c r="O7382">
        <f>IF(Table1[[#This Row],[SpreadActual]]&lt;Table1[[#This Row],[SpreadFavorite]],1,0)</f>
        <v>0</v>
      </c>
      <c r="P7382">
        <v>46</v>
      </c>
      <c r="Q7382" t="s">
        <v>151</v>
      </c>
      <c r="R7382" t="b">
        <v>0</v>
      </c>
      <c r="S7382">
        <v>56</v>
      </c>
      <c r="T7382">
        <v>8</v>
      </c>
      <c r="U7382">
        <v>93</v>
      </c>
    </row>
    <row r="7383" spans="1:22" x14ac:dyDescent="0.2">
      <c r="A7383" s="1">
        <v>36779</v>
      </c>
      <c r="B7383">
        <v>2000</v>
      </c>
      <c r="C7383">
        <f>_xlfn.MAXIFS(Table1[ScheduleWeekWritten],Table1[ScheduleSeason],Table1[[#This Row],[ScheduleSeason]])</f>
        <v>17</v>
      </c>
      <c r="D7383">
        <v>2</v>
      </c>
      <c r="E7383" cm="1">
        <f t="array" ref="E7383">_xlfn.XLOOKUP(Table1[[#This Row],[ScheduleWeekWritten]],Table3[Game],100+Table3[Increase],Table1[[#This Row],[ScheduleWeekWritten]])</f>
        <v>2</v>
      </c>
      <c r="F7383" t="b">
        <v>0</v>
      </c>
      <c r="G7383" t="s">
        <v>127</v>
      </c>
      <c r="H7383">
        <v>41</v>
      </c>
      <c r="I7383">
        <v>0</v>
      </c>
      <c r="J7383" t="s">
        <v>46</v>
      </c>
      <c r="K7383" t="s">
        <v>133</v>
      </c>
      <c r="L7383" t="str">
        <f>_xlfn.XLOOKUP(Table1[[#This Row],[TeamFavoriteID]],Table2[team_id],Table2[team_name],_xlfn.XLOOKUP(Table1[[#This Row],[TeamFavoriteID]],Table2[team_id_pfr],Table2[team_name],"Even"))</f>
        <v>Tampa Bay Buccaneers</v>
      </c>
      <c r="M7383">
        <v>-7</v>
      </c>
      <c r="N7383">
        <f>IF(Table1[[#This Row],[TeamFavorite]]=Table1[[#This Row],[TeamHome]],Table1[[#This Row],[ScoreAway]]-Table1[[#This Row],[ScoreHome]],Table1[[#This Row],[ScoreHome]]-Table1[[#This Row],[ScoreAway]])</f>
        <v>-41</v>
      </c>
      <c r="O7383">
        <f>IF(Table1[[#This Row],[SpreadActual]]&lt;Table1[[#This Row],[SpreadFavorite]],1,0)</f>
        <v>1</v>
      </c>
      <c r="P7383">
        <v>36.5</v>
      </c>
      <c r="Q7383" t="s">
        <v>168</v>
      </c>
      <c r="R7383" t="b">
        <v>0</v>
      </c>
      <c r="S7383">
        <v>82</v>
      </c>
      <c r="T7383">
        <v>9</v>
      </c>
      <c r="U7383">
        <v>76</v>
      </c>
    </row>
    <row r="7384" spans="1:22" x14ac:dyDescent="0.2">
      <c r="A7384" s="1">
        <v>36779</v>
      </c>
      <c r="B7384">
        <v>2000</v>
      </c>
      <c r="C7384">
        <f>_xlfn.MAXIFS(Table1[ScheduleWeekWritten],Table1[ScheduleSeason],Table1[[#This Row],[ScheduleSeason]])</f>
        <v>17</v>
      </c>
      <c r="D7384">
        <v>2</v>
      </c>
      <c r="E7384" cm="1">
        <f t="array" ref="E7384">_xlfn.XLOOKUP(Table1[[#This Row],[ScheduleWeekWritten]],Table3[Game],100+Table3[Increase],Table1[[#This Row],[ScheduleWeekWritten]])</f>
        <v>2</v>
      </c>
      <c r="F7384" t="b">
        <v>0</v>
      </c>
      <c r="G7384" t="s">
        <v>171</v>
      </c>
      <c r="H7384">
        <v>17</v>
      </c>
      <c r="I7384">
        <v>14</v>
      </c>
      <c r="J7384" t="s">
        <v>42</v>
      </c>
      <c r="K7384" t="s">
        <v>25</v>
      </c>
      <c r="L7384" t="str">
        <f>_xlfn.XLOOKUP(Table1[[#This Row],[TeamFavoriteID]],Table2[team_id],Table2[team_name],_xlfn.XLOOKUP(Table1[[#This Row],[TeamFavoriteID]],Table2[team_id_pfr],Table2[team_name],"Even"))</f>
        <v>Houston Oilers</v>
      </c>
      <c r="M7384">
        <v>-8.5</v>
      </c>
      <c r="N7384">
        <f>IF(Table1[[#This Row],[TeamFavorite]]=Table1[[#This Row],[TeamHome]],Table1[[#This Row],[ScoreAway]]-Table1[[#This Row],[ScoreHome]],Table1[[#This Row],[ScoreHome]]-Table1[[#This Row],[ScoreAway]])</f>
        <v>3</v>
      </c>
      <c r="O7384">
        <f>IF(Table1[[#This Row],[SpreadActual]]&lt;Table1[[#This Row],[SpreadFavorite]],1,0)</f>
        <v>0</v>
      </c>
      <c r="P7384">
        <v>38.5</v>
      </c>
      <c r="Q7384" t="s">
        <v>172</v>
      </c>
      <c r="R7384" t="b">
        <v>0</v>
      </c>
      <c r="S7384">
        <v>78</v>
      </c>
      <c r="T7384">
        <v>8</v>
      </c>
      <c r="U7384">
        <v>71</v>
      </c>
    </row>
    <row r="7385" spans="1:22" x14ac:dyDescent="0.2">
      <c r="A7385" s="1">
        <v>36780</v>
      </c>
      <c r="B7385">
        <v>2000</v>
      </c>
      <c r="C7385">
        <f>_xlfn.MAXIFS(Table1[ScheduleWeekWritten],Table1[ScheduleSeason],Table1[[#This Row],[ScheduleSeason]])</f>
        <v>17</v>
      </c>
      <c r="D7385">
        <v>2</v>
      </c>
      <c r="E7385" cm="1">
        <f t="array" ref="E7385">_xlfn.XLOOKUP(Table1[[#This Row],[ScheduleWeekWritten]],Table3[Game],100+Table3[Increase],Table1[[#This Row],[ScheduleWeekWritten]])</f>
        <v>2</v>
      </c>
      <c r="F7385" t="b">
        <v>0</v>
      </c>
      <c r="G7385" t="s">
        <v>31</v>
      </c>
      <c r="H7385">
        <v>20</v>
      </c>
      <c r="I7385">
        <v>19</v>
      </c>
      <c r="J7385" t="s">
        <v>115</v>
      </c>
      <c r="K7385" t="s">
        <v>32</v>
      </c>
      <c r="L7385" t="str">
        <f>_xlfn.XLOOKUP(Table1[[#This Row],[TeamFavoriteID]],Table2[team_id],Table2[team_name],_xlfn.XLOOKUP(Table1[[#This Row],[TeamFavoriteID]],Table2[team_id_pfr],Table2[team_name],"Even"))</f>
        <v>New York Jets</v>
      </c>
      <c r="M7385">
        <v>-6.5</v>
      </c>
      <c r="N7385">
        <f>IF(Table1[[#This Row],[TeamFavorite]]=Table1[[#This Row],[TeamHome]],Table1[[#This Row],[ScoreAway]]-Table1[[#This Row],[ScoreHome]],Table1[[#This Row],[ScoreHome]]-Table1[[#This Row],[ScoreAway]])</f>
        <v>-1</v>
      </c>
      <c r="O7385">
        <f>IF(Table1[[#This Row],[SpreadActual]]&lt;Table1[[#This Row],[SpreadFavorite]],1,0)</f>
        <v>0</v>
      </c>
      <c r="P7385">
        <v>39.5</v>
      </c>
      <c r="Q7385" t="s">
        <v>126</v>
      </c>
      <c r="R7385" t="b">
        <v>0</v>
      </c>
      <c r="S7385">
        <v>73</v>
      </c>
      <c r="T7385">
        <v>9</v>
      </c>
      <c r="U7385">
        <v>74</v>
      </c>
    </row>
    <row r="7386" spans="1:22" x14ac:dyDescent="0.2">
      <c r="A7386" s="1">
        <v>36786</v>
      </c>
      <c r="B7386">
        <v>2000</v>
      </c>
      <c r="C7386">
        <f>_xlfn.MAXIFS(Table1[ScheduleWeekWritten],Table1[ScheduleSeason],Table1[[#This Row],[ScheduleSeason]])</f>
        <v>17</v>
      </c>
      <c r="D7386">
        <v>3</v>
      </c>
      <c r="E7386" cm="1">
        <f t="array" ref="E7386">_xlfn.XLOOKUP(Table1[[#This Row],[ScheduleWeekWritten]],Table3[Game],100+Table3[Increase],Table1[[#This Row],[ScheduleWeekWritten]])</f>
        <v>3</v>
      </c>
      <c r="F7386" t="b">
        <v>0</v>
      </c>
      <c r="G7386" t="s">
        <v>152</v>
      </c>
      <c r="H7386">
        <v>10</v>
      </c>
      <c r="I7386">
        <v>15</v>
      </c>
      <c r="J7386" t="s">
        <v>38</v>
      </c>
      <c r="K7386" t="s">
        <v>162</v>
      </c>
      <c r="L7386" t="str">
        <f>_xlfn.XLOOKUP(Table1[[#This Row],[TeamFavoriteID]],Table2[team_id],Table2[team_name],_xlfn.XLOOKUP(Table1[[#This Row],[TeamFavoriteID]],Table2[team_id_pfr],Table2[team_name],"Even"))</f>
        <v>Carolina Panthers</v>
      </c>
      <c r="M7386">
        <v>-6</v>
      </c>
      <c r="N7386">
        <f>IF(Table1[[#This Row],[TeamFavorite]]=Table1[[#This Row],[TeamHome]],Table1[[#This Row],[ScoreAway]]-Table1[[#This Row],[ScoreHome]],Table1[[#This Row],[ScoreHome]]-Table1[[#This Row],[ScoreAway]])</f>
        <v>5</v>
      </c>
      <c r="O7386">
        <f>IF(Table1[[#This Row],[SpreadActual]]&lt;Table1[[#This Row],[SpreadFavorite]],1,0)</f>
        <v>0</v>
      </c>
      <c r="P7386">
        <v>48.5</v>
      </c>
      <c r="Q7386" t="s">
        <v>160</v>
      </c>
      <c r="R7386" t="b">
        <v>0</v>
      </c>
      <c r="S7386">
        <v>59</v>
      </c>
      <c r="T7386">
        <v>8</v>
      </c>
      <c r="U7386">
        <v>64</v>
      </c>
    </row>
    <row r="7387" spans="1:22" x14ac:dyDescent="0.2">
      <c r="A7387" s="1">
        <v>36786</v>
      </c>
      <c r="B7387">
        <v>2000</v>
      </c>
      <c r="C7387">
        <f>_xlfn.MAXIFS(Table1[ScheduleWeekWritten],Table1[ScheduleSeason],Table1[[#This Row],[ScheduleSeason]])</f>
        <v>17</v>
      </c>
      <c r="D7387">
        <v>3</v>
      </c>
      <c r="E7387" cm="1">
        <f t="array" ref="E7387">_xlfn.XLOOKUP(Table1[[#This Row],[ScheduleWeekWritten]],Table3[Game],100+Table3[Increase],Table1[[#This Row],[ScheduleWeekWritten]])</f>
        <v>3</v>
      </c>
      <c r="F7387" t="b">
        <v>0</v>
      </c>
      <c r="G7387" t="s">
        <v>46</v>
      </c>
      <c r="H7387">
        <v>7</v>
      </c>
      <c r="I7387">
        <v>14</v>
      </c>
      <c r="J7387" t="s">
        <v>50</v>
      </c>
      <c r="K7387" t="s">
        <v>47</v>
      </c>
      <c r="L7387" t="str">
        <f>_xlfn.XLOOKUP(Table1[[#This Row],[TeamFavoriteID]],Table2[team_id],Table2[team_name],_xlfn.XLOOKUP(Table1[[#This Row],[TeamFavoriteID]],Table2[team_id_pfr],Table2[team_name],"Even"))</f>
        <v>Chicago Bears</v>
      </c>
      <c r="M7387">
        <v>-2</v>
      </c>
      <c r="N7387">
        <f>IF(Table1[[#This Row],[TeamFavorite]]=Table1[[#This Row],[TeamHome]],Table1[[#This Row],[ScoreAway]]-Table1[[#This Row],[ScoreHome]],Table1[[#This Row],[ScoreHome]]-Table1[[#This Row],[ScoreAway]])</f>
        <v>7</v>
      </c>
      <c r="O7387">
        <f>IF(Table1[[#This Row],[SpreadActual]]&lt;Table1[[#This Row],[SpreadFavorite]],1,0)</f>
        <v>0</v>
      </c>
      <c r="P7387">
        <v>42</v>
      </c>
      <c r="Q7387" t="s">
        <v>114</v>
      </c>
      <c r="R7387" t="b">
        <v>0</v>
      </c>
      <c r="S7387">
        <v>64</v>
      </c>
      <c r="T7387">
        <v>10</v>
      </c>
      <c r="U7387">
        <v>52</v>
      </c>
    </row>
    <row r="7388" spans="1:22" x14ac:dyDescent="0.2">
      <c r="A7388" s="1">
        <v>36786</v>
      </c>
      <c r="B7388">
        <v>2000</v>
      </c>
      <c r="C7388">
        <f>_xlfn.MAXIFS(Table1[ScheduleWeekWritten],Table1[ScheduleSeason],Table1[[#This Row],[ScheduleSeason]])</f>
        <v>17</v>
      </c>
      <c r="D7388">
        <v>3</v>
      </c>
      <c r="E7388" cm="1">
        <f t="array" ref="E7388">_xlfn.XLOOKUP(Table1[[#This Row],[ScheduleWeekWritten]],Table3[Game],100+Table3[Increase],Table1[[#This Row],[ScheduleWeekWritten]])</f>
        <v>3</v>
      </c>
      <c r="F7388" t="b">
        <v>0</v>
      </c>
      <c r="G7388" t="s">
        <v>62</v>
      </c>
      <c r="H7388">
        <v>23</v>
      </c>
      <c r="I7388">
        <v>20</v>
      </c>
      <c r="J7388" t="s">
        <v>49</v>
      </c>
      <c r="K7388" t="s">
        <v>51</v>
      </c>
      <c r="L7388" t="str">
        <f>_xlfn.XLOOKUP(Table1[[#This Row],[TeamFavoriteID]],Table2[team_id],Table2[team_name],_xlfn.XLOOKUP(Table1[[#This Row],[TeamFavoriteID]],Table2[team_id_pfr],Table2[team_name],"Even"))</f>
        <v>Pittsburgh Steelers</v>
      </c>
      <c r="M7388">
        <v>-2.5</v>
      </c>
      <c r="N7388">
        <f>IF(Table1[[#This Row],[TeamFavorite]]=Table1[[#This Row],[TeamHome]],Table1[[#This Row],[ScoreAway]]-Table1[[#This Row],[ScoreHome]],Table1[[#This Row],[ScoreHome]]-Table1[[#This Row],[ScoreAway]])</f>
        <v>3</v>
      </c>
      <c r="O7388">
        <f>IF(Table1[[#This Row],[SpreadActual]]&lt;Table1[[#This Row],[SpreadFavorite]],1,0)</f>
        <v>0</v>
      </c>
      <c r="P7388">
        <v>35.5</v>
      </c>
      <c r="Q7388" t="s">
        <v>170</v>
      </c>
      <c r="R7388" t="b">
        <v>0</v>
      </c>
      <c r="S7388">
        <v>57</v>
      </c>
      <c r="T7388">
        <v>14</v>
      </c>
      <c r="U7388">
        <v>68</v>
      </c>
    </row>
    <row r="7389" spans="1:22" x14ac:dyDescent="0.2">
      <c r="A7389" s="1">
        <v>36786</v>
      </c>
      <c r="B7389">
        <v>2000</v>
      </c>
      <c r="C7389">
        <f>_xlfn.MAXIFS(Table1[ScheduleWeekWritten],Table1[ScheduleSeason],Table1[[#This Row],[ScheduleSeason]])</f>
        <v>17</v>
      </c>
      <c r="D7389">
        <v>3</v>
      </c>
      <c r="E7389" cm="1">
        <f t="array" ref="E7389">_xlfn.XLOOKUP(Table1[[#This Row],[ScheduleWeekWritten]],Table3[Game],100+Table3[Increase],Table1[[#This Row],[ScheduleWeekWritten]])</f>
        <v>3</v>
      </c>
      <c r="F7389" t="b">
        <v>0</v>
      </c>
      <c r="G7389" t="s">
        <v>45</v>
      </c>
      <c r="H7389">
        <v>10</v>
      </c>
      <c r="I7389">
        <v>31</v>
      </c>
      <c r="J7389" t="s">
        <v>127</v>
      </c>
      <c r="K7389" t="s">
        <v>133</v>
      </c>
      <c r="L7389" t="str">
        <f>_xlfn.XLOOKUP(Table1[[#This Row],[TeamFavoriteID]],Table2[team_id],Table2[team_name],_xlfn.XLOOKUP(Table1[[#This Row],[TeamFavoriteID]],Table2[team_id_pfr],Table2[team_name],"Even"))</f>
        <v>Tampa Bay Buccaneers</v>
      </c>
      <c r="M7389">
        <v>-3</v>
      </c>
      <c r="N7389">
        <f>IF(Table1[[#This Row],[TeamFavorite]]=Table1[[#This Row],[TeamHome]],Table1[[#This Row],[ScoreAway]]-Table1[[#This Row],[ScoreHome]],Table1[[#This Row],[ScoreHome]]-Table1[[#This Row],[ScoreAway]])</f>
        <v>-21</v>
      </c>
      <c r="O7389">
        <f>IF(Table1[[#This Row],[SpreadActual]]&lt;Table1[[#This Row],[SpreadFavorite]],1,0)</f>
        <v>1</v>
      </c>
      <c r="P7389">
        <v>34.5</v>
      </c>
      <c r="Q7389" t="s">
        <v>125</v>
      </c>
      <c r="R7389" t="b">
        <v>0</v>
      </c>
      <c r="S7389">
        <v>72</v>
      </c>
      <c r="T7389">
        <v>0</v>
      </c>
      <c r="V7389" t="s">
        <v>103</v>
      </c>
    </row>
    <row r="7390" spans="1:22" x14ac:dyDescent="0.2">
      <c r="A7390" s="1">
        <v>36786</v>
      </c>
      <c r="B7390">
        <v>2000</v>
      </c>
      <c r="C7390">
        <f>_xlfn.MAXIFS(Table1[ScheduleWeekWritten],Table1[ScheduleSeason],Table1[[#This Row],[ScheduleSeason]])</f>
        <v>17</v>
      </c>
      <c r="D7390">
        <v>3</v>
      </c>
      <c r="E7390" cm="1">
        <f t="array" ref="E7390">_xlfn.XLOOKUP(Table1[[#This Row],[ScheduleWeekWritten]],Table3[Game],100+Table3[Increase],Table1[[#This Row],[ScheduleWeekWritten]])</f>
        <v>3</v>
      </c>
      <c r="F7390" t="b">
        <v>0</v>
      </c>
      <c r="G7390" t="s">
        <v>33</v>
      </c>
      <c r="H7390">
        <v>6</v>
      </c>
      <c r="I7390">
        <v>3</v>
      </c>
      <c r="J7390" t="s">
        <v>58</v>
      </c>
      <c r="K7390" t="s">
        <v>35</v>
      </c>
      <c r="L7390" t="str">
        <f>_xlfn.XLOOKUP(Table1[[#This Row],[TeamFavoriteID]],Table2[team_id],Table2[team_name],_xlfn.XLOOKUP(Table1[[#This Row],[TeamFavoriteID]],Table2[team_id_pfr],Table2[team_name],"Even"))</f>
        <v>Green Bay Packers</v>
      </c>
      <c r="M7390">
        <v>-4</v>
      </c>
      <c r="N7390">
        <f>IF(Table1[[#This Row],[TeamFavorite]]=Table1[[#This Row],[TeamHome]],Table1[[#This Row],[ScoreAway]]-Table1[[#This Row],[ScoreHome]],Table1[[#This Row],[ScoreHome]]-Table1[[#This Row],[ScoreAway]])</f>
        <v>-3</v>
      </c>
      <c r="O7390">
        <f>IF(Table1[[#This Row],[SpreadActual]]&lt;Table1[[#This Row],[SpreadFavorite]],1,0)</f>
        <v>0</v>
      </c>
      <c r="P7390">
        <v>42.5</v>
      </c>
      <c r="Q7390" t="s">
        <v>82</v>
      </c>
      <c r="R7390" t="b">
        <v>0</v>
      </c>
      <c r="S7390">
        <v>60</v>
      </c>
      <c r="T7390">
        <v>9</v>
      </c>
      <c r="U7390">
        <v>63</v>
      </c>
    </row>
    <row r="7391" spans="1:22" x14ac:dyDescent="0.2">
      <c r="A7391" s="1">
        <v>36786</v>
      </c>
      <c r="B7391">
        <v>2000</v>
      </c>
      <c r="C7391">
        <f>_xlfn.MAXIFS(Table1[ScheduleWeekWritten],Table1[ScheduleSeason],Table1[[#This Row],[ScheduleSeason]])</f>
        <v>17</v>
      </c>
      <c r="D7391">
        <v>3</v>
      </c>
      <c r="E7391" cm="1">
        <f t="array" ref="E7391">_xlfn.XLOOKUP(Table1[[#This Row],[ScheduleWeekWritten]],Table3[Game],100+Table3[Increase],Table1[[#This Row],[ScheduleWeekWritten]])</f>
        <v>3</v>
      </c>
      <c r="F7391" t="b">
        <v>0</v>
      </c>
      <c r="G7391" t="s">
        <v>154</v>
      </c>
      <c r="H7391">
        <v>13</v>
      </c>
      <c r="I7391">
        <v>0</v>
      </c>
      <c r="J7391" t="s">
        <v>101</v>
      </c>
      <c r="K7391" t="s">
        <v>161</v>
      </c>
      <c r="L7391" t="str">
        <f>_xlfn.XLOOKUP(Table1[[#This Row],[TeamFavoriteID]],Table2[team_id],Table2[team_name],_xlfn.XLOOKUP(Table1[[#This Row],[TeamFavoriteID]],Table2[team_id_pfr],Table2[team_name],"Even"))</f>
        <v>Jacksonville Jaguars</v>
      </c>
      <c r="M7391">
        <v>-13</v>
      </c>
      <c r="N7391">
        <f>IF(Table1[[#This Row],[TeamFavorite]]=Table1[[#This Row],[TeamHome]],Table1[[#This Row],[ScoreAway]]-Table1[[#This Row],[ScoreHome]],Table1[[#This Row],[ScoreHome]]-Table1[[#This Row],[ScoreAway]])</f>
        <v>-13</v>
      </c>
      <c r="O7391">
        <f>IF(Table1[[#This Row],[SpreadActual]]&lt;Table1[[#This Row],[SpreadFavorite]],1,0)</f>
        <v>0</v>
      </c>
      <c r="P7391">
        <v>41</v>
      </c>
      <c r="Q7391" t="s">
        <v>155</v>
      </c>
      <c r="R7391" t="b">
        <v>0</v>
      </c>
      <c r="S7391">
        <v>74</v>
      </c>
      <c r="T7391">
        <v>12</v>
      </c>
      <c r="U7391">
        <v>88</v>
      </c>
    </row>
    <row r="7392" spans="1:22" x14ac:dyDescent="0.2">
      <c r="A7392" s="1">
        <v>36786</v>
      </c>
      <c r="B7392">
        <v>2000</v>
      </c>
      <c r="C7392">
        <f>_xlfn.MAXIFS(Table1[ScheduleWeekWritten],Table1[ScheduleSeason],Table1[[#This Row],[ScheduleSeason]])</f>
        <v>17</v>
      </c>
      <c r="D7392">
        <v>3</v>
      </c>
      <c r="E7392" cm="1">
        <f t="array" ref="E7392">_xlfn.XLOOKUP(Table1[[#This Row],[ScheduleWeekWritten]],Table3[Game],100+Table3[Increase],Table1[[#This Row],[ScheduleWeekWritten]])</f>
        <v>3</v>
      </c>
      <c r="F7392" t="b">
        <v>0</v>
      </c>
      <c r="G7392" t="s">
        <v>42</v>
      </c>
      <c r="H7392">
        <v>42</v>
      </c>
      <c r="I7392">
        <v>10</v>
      </c>
      <c r="J7392" t="s">
        <v>27</v>
      </c>
      <c r="K7392" t="s">
        <v>75</v>
      </c>
      <c r="L7392" t="str">
        <f>_xlfn.XLOOKUP(Table1[[#This Row],[TeamFavoriteID]],Table2[team_id],Table2[team_name],_xlfn.XLOOKUP(Table1[[#This Row],[TeamFavoriteID]],Table2[team_id_pfr],Table2[team_name],"Even"))</f>
        <v>Kansas City Chiefs</v>
      </c>
      <c r="M7392">
        <v>-4.5</v>
      </c>
      <c r="N7392">
        <f>IF(Table1[[#This Row],[TeamFavorite]]=Table1[[#This Row],[TeamHome]],Table1[[#This Row],[ScoreAway]]-Table1[[#This Row],[ScoreHome]],Table1[[#This Row],[ScoreHome]]-Table1[[#This Row],[ScoreAway]])</f>
        <v>-32</v>
      </c>
      <c r="O7392">
        <f>IF(Table1[[#This Row],[SpreadActual]]&lt;Table1[[#This Row],[SpreadFavorite]],1,0)</f>
        <v>1</v>
      </c>
      <c r="P7392">
        <v>35.5</v>
      </c>
      <c r="Q7392" t="s">
        <v>117</v>
      </c>
      <c r="R7392" t="b">
        <v>0</v>
      </c>
      <c r="S7392">
        <v>69</v>
      </c>
      <c r="T7392">
        <v>9</v>
      </c>
      <c r="U7392">
        <v>44</v>
      </c>
    </row>
    <row r="7393" spans="1:22" x14ac:dyDescent="0.2">
      <c r="A7393" s="1">
        <v>36786</v>
      </c>
      <c r="B7393">
        <v>2000</v>
      </c>
      <c r="C7393">
        <f>_xlfn.MAXIFS(Table1[ScheduleWeekWritten],Table1[ScheduleSeason],Table1[[#This Row],[ScheduleSeason]])</f>
        <v>17</v>
      </c>
      <c r="D7393">
        <v>3</v>
      </c>
      <c r="E7393" cm="1">
        <f t="array" ref="E7393">_xlfn.XLOOKUP(Table1[[#This Row],[ScheduleWeekWritten]],Table3[Game],100+Table3[Increase],Table1[[#This Row],[ScheduleWeekWritten]])</f>
        <v>3</v>
      </c>
      <c r="F7393" t="b">
        <v>0</v>
      </c>
      <c r="G7393" t="s">
        <v>19</v>
      </c>
      <c r="H7393">
        <v>19</v>
      </c>
      <c r="I7393">
        <v>6</v>
      </c>
      <c r="J7393" t="s">
        <v>158</v>
      </c>
      <c r="K7393" t="s">
        <v>159</v>
      </c>
      <c r="L7393" t="str">
        <f>_xlfn.XLOOKUP(Table1[[#This Row],[TeamFavoriteID]],Table2[team_id],Table2[team_name],_xlfn.XLOOKUP(Table1[[#This Row],[TeamFavoriteID]],Table2[team_id_pfr],Table2[team_name],"Even"))</f>
        <v>Baltimore Ravens</v>
      </c>
      <c r="M7393">
        <v>-1.5</v>
      </c>
      <c r="N7393">
        <f>IF(Table1[[#This Row],[TeamFavorite]]=Table1[[#This Row],[TeamHome]],Table1[[#This Row],[ScoreAway]]-Table1[[#This Row],[ScoreHome]],Table1[[#This Row],[ScoreHome]]-Table1[[#This Row],[ScoreAway]])</f>
        <v>13</v>
      </c>
      <c r="O7393">
        <f>IF(Table1[[#This Row],[SpreadActual]]&lt;Table1[[#This Row],[SpreadFavorite]],1,0)</f>
        <v>0</v>
      </c>
      <c r="P7393">
        <v>34.5</v>
      </c>
      <c r="Q7393" t="s">
        <v>143</v>
      </c>
      <c r="R7393" t="b">
        <v>0</v>
      </c>
      <c r="S7393">
        <v>83</v>
      </c>
      <c r="T7393">
        <v>16</v>
      </c>
      <c r="U7393">
        <v>76</v>
      </c>
    </row>
    <row r="7394" spans="1:22" x14ac:dyDescent="0.2">
      <c r="A7394" s="1">
        <v>36786</v>
      </c>
      <c r="B7394">
        <v>2000</v>
      </c>
      <c r="C7394">
        <f>_xlfn.MAXIFS(Table1[ScheduleWeekWritten],Table1[ScheduleSeason],Table1[[#This Row],[ScheduleSeason]])</f>
        <v>17</v>
      </c>
      <c r="D7394">
        <v>3</v>
      </c>
      <c r="E7394" cm="1">
        <f t="array" ref="E7394">_xlfn.XLOOKUP(Table1[[#This Row],[ScheduleWeekWritten]],Table3[Game],100+Table3[Increase],Table1[[#This Row],[ScheduleWeekWritten]])</f>
        <v>3</v>
      </c>
      <c r="F7394" t="b">
        <v>0</v>
      </c>
      <c r="G7394" t="s">
        <v>115</v>
      </c>
      <c r="H7394">
        <v>13</v>
      </c>
      <c r="I7394">
        <v>21</v>
      </c>
      <c r="J7394" t="s">
        <v>54</v>
      </c>
      <c r="K7394" t="s">
        <v>70</v>
      </c>
      <c r="L7394" t="str">
        <f>_xlfn.XLOOKUP(Table1[[#This Row],[TeamFavoriteID]],Table2[team_id],Table2[team_name],_xlfn.XLOOKUP(Table1[[#This Row],[TeamFavoriteID]],Table2[team_id_pfr],Table2[team_name],"Even"))</f>
        <v>Boston Patriots</v>
      </c>
      <c r="M7394">
        <v>-1.5</v>
      </c>
      <c r="N7394">
        <f>IF(Table1[[#This Row],[TeamFavorite]]=Table1[[#This Row],[TeamHome]],Table1[[#This Row],[ScoreAway]]-Table1[[#This Row],[ScoreHome]],Table1[[#This Row],[ScoreHome]]-Table1[[#This Row],[ScoreAway]])</f>
        <v>-8</v>
      </c>
      <c r="O7394">
        <f>IF(Table1[[#This Row],[SpreadActual]]&lt;Table1[[#This Row],[SpreadFavorite]],1,0)</f>
        <v>1</v>
      </c>
      <c r="P7394">
        <v>42.5</v>
      </c>
      <c r="Q7394" t="s">
        <v>116</v>
      </c>
      <c r="R7394" t="b">
        <v>0</v>
      </c>
      <c r="S7394">
        <v>59</v>
      </c>
      <c r="T7394">
        <v>16</v>
      </c>
      <c r="U7394">
        <v>61</v>
      </c>
    </row>
    <row r="7395" spans="1:22" x14ac:dyDescent="0.2">
      <c r="A7395" s="1">
        <v>36786</v>
      </c>
      <c r="B7395">
        <v>2000</v>
      </c>
      <c r="C7395">
        <f>_xlfn.MAXIFS(Table1[ScheduleWeekWritten],Table1[ScheduleSeason],Table1[[#This Row],[ScheduleSeason]])</f>
        <v>17</v>
      </c>
      <c r="D7395">
        <v>3</v>
      </c>
      <c r="E7395" cm="1">
        <f t="array" ref="E7395">_xlfn.XLOOKUP(Table1[[#This Row],[ScheduleWeekWritten]],Table3[Game],100+Table3[Increase],Table1[[#This Row],[ScheduleWeekWritten]])</f>
        <v>3</v>
      </c>
      <c r="F7395" t="b">
        <v>0</v>
      </c>
      <c r="G7395" t="s">
        <v>31</v>
      </c>
      <c r="H7395">
        <v>27</v>
      </c>
      <c r="I7395">
        <v>14</v>
      </c>
      <c r="J7395" t="s">
        <v>28</v>
      </c>
      <c r="K7395" t="s">
        <v>32</v>
      </c>
      <c r="L7395" t="str">
        <f>_xlfn.XLOOKUP(Table1[[#This Row],[TeamFavoriteID]],Table2[team_id],Table2[team_name],_xlfn.XLOOKUP(Table1[[#This Row],[TeamFavoriteID]],Table2[team_id_pfr],Table2[team_name],"Even"))</f>
        <v>New York Jets</v>
      </c>
      <c r="M7395">
        <v>-1</v>
      </c>
      <c r="N7395">
        <f>IF(Table1[[#This Row],[TeamFavorite]]=Table1[[#This Row],[TeamHome]],Table1[[#This Row],[ScoreAway]]-Table1[[#This Row],[ScoreHome]],Table1[[#This Row],[ScoreHome]]-Table1[[#This Row],[ScoreAway]])</f>
        <v>-13</v>
      </c>
      <c r="O7395">
        <f>IF(Table1[[#This Row],[SpreadActual]]&lt;Table1[[#This Row],[SpreadFavorite]],1,0)</f>
        <v>1</v>
      </c>
      <c r="P7395">
        <v>38.5</v>
      </c>
      <c r="Q7395" t="s">
        <v>126</v>
      </c>
      <c r="R7395" t="b">
        <v>0</v>
      </c>
      <c r="S7395">
        <v>63</v>
      </c>
      <c r="T7395">
        <v>13</v>
      </c>
      <c r="U7395">
        <v>51</v>
      </c>
    </row>
    <row r="7396" spans="1:22" x14ac:dyDescent="0.2">
      <c r="A7396" s="1">
        <v>36786</v>
      </c>
      <c r="B7396">
        <v>2000</v>
      </c>
      <c r="C7396">
        <f>_xlfn.MAXIFS(Table1[ScheduleWeekWritten],Table1[ScheduleSeason],Table1[[#This Row],[ScheduleSeason]])</f>
        <v>17</v>
      </c>
      <c r="D7396">
        <v>3</v>
      </c>
      <c r="E7396" cm="1">
        <f t="array" ref="E7396">_xlfn.XLOOKUP(Table1[[#This Row],[ScheduleWeekWritten]],Table3[Game],100+Table3[Increase],Table1[[#This Row],[ScheduleWeekWritten]])</f>
        <v>3</v>
      </c>
      <c r="F7396" t="b">
        <v>0</v>
      </c>
      <c r="G7396" t="s">
        <v>20</v>
      </c>
      <c r="H7396">
        <v>24</v>
      </c>
      <c r="I7396">
        <v>33</v>
      </c>
      <c r="J7396" t="s">
        <v>24</v>
      </c>
      <c r="K7396" t="s">
        <v>21</v>
      </c>
      <c r="L7396" t="str">
        <f>_xlfn.XLOOKUP(Table1[[#This Row],[TeamFavoriteID]],Table2[team_id],Table2[team_name],_xlfn.XLOOKUP(Table1[[#This Row],[TeamFavoriteID]],Table2[team_id_pfr],Table2[team_name],"Even"))</f>
        <v>Las Vegas Raiders</v>
      </c>
      <c r="M7396">
        <v>-3</v>
      </c>
      <c r="N7396">
        <f>IF(Table1[[#This Row],[TeamFavorite]]=Table1[[#This Row],[TeamHome]],Table1[[#This Row],[ScoreAway]]-Table1[[#This Row],[ScoreHome]],Table1[[#This Row],[ScoreHome]]-Table1[[#This Row],[ScoreAway]])</f>
        <v>-9</v>
      </c>
      <c r="O7396">
        <f>IF(Table1[[#This Row],[SpreadActual]]&lt;Table1[[#This Row],[SpreadFavorite]],1,0)</f>
        <v>1</v>
      </c>
      <c r="P7396">
        <v>44</v>
      </c>
      <c r="Q7396" t="s">
        <v>76</v>
      </c>
      <c r="R7396" t="b">
        <v>0</v>
      </c>
      <c r="S7396">
        <v>68</v>
      </c>
      <c r="T7396">
        <v>8</v>
      </c>
      <c r="U7396">
        <v>74</v>
      </c>
    </row>
    <row r="7397" spans="1:22" x14ac:dyDescent="0.2">
      <c r="A7397" s="1">
        <v>36786</v>
      </c>
      <c r="B7397">
        <v>2000</v>
      </c>
      <c r="C7397">
        <f>_xlfn.MAXIFS(Table1[ScheduleWeekWritten],Table1[ScheduleSeason],Table1[[#This Row],[ScheduleSeason]])</f>
        <v>17</v>
      </c>
      <c r="D7397">
        <v>3</v>
      </c>
      <c r="E7397" cm="1">
        <f t="array" ref="E7397">_xlfn.XLOOKUP(Table1[[#This Row],[ScheduleWeekWritten]],Table3[Game],100+Table3[Increase],Table1[[#This Row],[ScheduleWeekWritten]])</f>
        <v>3</v>
      </c>
      <c r="F7397" t="b">
        <v>0</v>
      </c>
      <c r="G7397" t="s">
        <v>128</v>
      </c>
      <c r="H7397">
        <v>20</v>
      </c>
      <c r="I7397">
        <v>10</v>
      </c>
      <c r="J7397" t="s">
        <v>95</v>
      </c>
      <c r="K7397" t="s">
        <v>132</v>
      </c>
      <c r="L7397" t="str">
        <f>_xlfn.XLOOKUP(Table1[[#This Row],[TeamFavoriteID]],Table2[team_id],Table2[team_name],_xlfn.XLOOKUP(Table1[[#This Row],[TeamFavoriteID]],Table2[team_id_pfr],Table2[team_name],"Even"))</f>
        <v>Seattle Seahawks</v>
      </c>
      <c r="M7397">
        <v>-6</v>
      </c>
      <c r="N7397">
        <f>IF(Table1[[#This Row],[TeamFavorite]]=Table1[[#This Row],[TeamHome]],Table1[[#This Row],[ScoreAway]]-Table1[[#This Row],[ScoreHome]],Table1[[#This Row],[ScoreHome]]-Table1[[#This Row],[ScoreAway]])</f>
        <v>-10</v>
      </c>
      <c r="O7397">
        <f>IF(Table1[[#This Row],[SpreadActual]]&lt;Table1[[#This Row],[SpreadFavorite]],1,0)</f>
        <v>1</v>
      </c>
      <c r="P7397">
        <v>40</v>
      </c>
      <c r="Q7397" t="s">
        <v>151</v>
      </c>
      <c r="R7397" t="b">
        <v>0</v>
      </c>
      <c r="S7397">
        <v>62</v>
      </c>
      <c r="T7397">
        <v>5</v>
      </c>
      <c r="U7397">
        <v>83</v>
      </c>
    </row>
    <row r="7398" spans="1:22" x14ac:dyDescent="0.2">
      <c r="A7398" s="1">
        <v>36786</v>
      </c>
      <c r="B7398">
        <v>2000</v>
      </c>
      <c r="C7398">
        <f>_xlfn.MAXIFS(Table1[ScheduleWeekWritten],Table1[ScheduleSeason],Table1[[#This Row],[ScheduleSeason]])</f>
        <v>17</v>
      </c>
      <c r="D7398">
        <v>3</v>
      </c>
      <c r="E7398" cm="1">
        <f t="array" ref="E7398">_xlfn.XLOOKUP(Table1[[#This Row],[ScheduleWeekWritten]],Table3[Game],100+Table3[Increase],Table1[[#This Row],[ScheduleWeekWritten]])</f>
        <v>3</v>
      </c>
      <c r="F7398" t="b">
        <v>0</v>
      </c>
      <c r="G7398" t="s">
        <v>153</v>
      </c>
      <c r="H7398">
        <v>41</v>
      </c>
      <c r="I7398">
        <v>24</v>
      </c>
      <c r="J7398" t="s">
        <v>53</v>
      </c>
      <c r="K7398" t="s">
        <v>40</v>
      </c>
      <c r="L7398" t="str">
        <f>_xlfn.XLOOKUP(Table1[[#This Row],[TeamFavoriteID]],Table2[team_id],Table2[team_name],_xlfn.XLOOKUP(Table1[[#This Row],[TeamFavoriteID]],Table2[team_id_pfr],Table2[team_name],"Even"))</f>
        <v>Los Angeles Rams</v>
      </c>
      <c r="M7398">
        <v>-17</v>
      </c>
      <c r="N7398">
        <f>IF(Table1[[#This Row],[TeamFavorite]]=Table1[[#This Row],[TeamHome]],Table1[[#This Row],[ScoreAway]]-Table1[[#This Row],[ScoreHome]],Table1[[#This Row],[ScoreHome]]-Table1[[#This Row],[ScoreAway]])</f>
        <v>17</v>
      </c>
      <c r="O7398">
        <f>IF(Table1[[#This Row],[SpreadActual]]&lt;Table1[[#This Row],[SpreadFavorite]],1,0)</f>
        <v>0</v>
      </c>
      <c r="P7398">
        <v>55.5</v>
      </c>
      <c r="Q7398" t="s">
        <v>157</v>
      </c>
      <c r="R7398" t="b">
        <v>0</v>
      </c>
      <c r="S7398">
        <v>72</v>
      </c>
      <c r="T7398">
        <v>0</v>
      </c>
      <c r="V7398" t="s">
        <v>103</v>
      </c>
    </row>
    <row r="7399" spans="1:22" x14ac:dyDescent="0.2">
      <c r="A7399" s="1">
        <v>36787</v>
      </c>
      <c r="B7399">
        <v>2000</v>
      </c>
      <c r="C7399">
        <f>_xlfn.MAXIFS(Table1[ScheduleWeekWritten],Table1[ScheduleSeason],Table1[[#This Row],[ScheduleSeason]])</f>
        <v>17</v>
      </c>
      <c r="D7399">
        <v>3</v>
      </c>
      <c r="E7399" cm="1">
        <f t="array" ref="E7399">_xlfn.XLOOKUP(Table1[[#This Row],[ScheduleWeekWritten]],Table3[Game],100+Table3[Increase],Table1[[#This Row],[ScheduleWeekWritten]])</f>
        <v>3</v>
      </c>
      <c r="F7399" t="b">
        <v>0</v>
      </c>
      <c r="G7399" t="s">
        <v>61</v>
      </c>
      <c r="H7399">
        <v>21</v>
      </c>
      <c r="I7399">
        <v>27</v>
      </c>
      <c r="J7399" t="s">
        <v>67</v>
      </c>
      <c r="K7399" t="s">
        <v>85</v>
      </c>
      <c r="L7399" t="str">
        <f>_xlfn.XLOOKUP(Table1[[#This Row],[TeamFavoriteID]],Table2[team_id],Table2[team_name],_xlfn.XLOOKUP(Table1[[#This Row],[TeamFavoriteID]],Table2[team_id_pfr],Table2[team_name],"Even"))</f>
        <v>Washington Commanders</v>
      </c>
      <c r="M7399">
        <v>-10.5</v>
      </c>
      <c r="N7399">
        <f>IF(Table1[[#This Row],[TeamFavorite]]=Table1[[#This Row],[TeamHome]],Table1[[#This Row],[ScoreAway]]-Table1[[#This Row],[ScoreHome]],Table1[[#This Row],[ScoreHome]]-Table1[[#This Row],[ScoreAway]])</f>
        <v>-6</v>
      </c>
      <c r="O7399">
        <f>IF(Table1[[#This Row],[SpreadActual]]&lt;Table1[[#This Row],[SpreadFavorite]],1,0)</f>
        <v>0</v>
      </c>
      <c r="P7399">
        <v>44</v>
      </c>
      <c r="Q7399" t="s">
        <v>165</v>
      </c>
      <c r="R7399" t="b">
        <v>0</v>
      </c>
      <c r="S7399">
        <v>63</v>
      </c>
      <c r="T7399">
        <v>8</v>
      </c>
      <c r="U7399">
        <v>74</v>
      </c>
    </row>
    <row r="7400" spans="1:22" x14ac:dyDescent="0.2">
      <c r="A7400" s="1">
        <v>36793</v>
      </c>
      <c r="B7400">
        <v>2000</v>
      </c>
      <c r="C7400">
        <f>_xlfn.MAXIFS(Table1[ScheduleWeekWritten],Table1[ScheduleSeason],Table1[[#This Row],[ScheduleSeason]])</f>
        <v>17</v>
      </c>
      <c r="D7400">
        <v>4</v>
      </c>
      <c r="E7400" cm="1">
        <f t="array" ref="E7400">_xlfn.XLOOKUP(Table1[[#This Row],[ScheduleWeekWritten]],Table3[Game],100+Table3[Increase],Table1[[#This Row],[ScheduleWeekWritten]])</f>
        <v>4</v>
      </c>
      <c r="F7400" t="b">
        <v>0</v>
      </c>
      <c r="G7400" t="s">
        <v>149</v>
      </c>
      <c r="H7400">
        <v>3</v>
      </c>
      <c r="I7400">
        <v>29</v>
      </c>
      <c r="J7400" t="s">
        <v>33</v>
      </c>
      <c r="K7400" t="s">
        <v>59</v>
      </c>
      <c r="L7400" t="str">
        <f>_xlfn.XLOOKUP(Table1[[#This Row],[TeamFavoriteID]],Table2[team_id],Table2[team_name],_xlfn.XLOOKUP(Table1[[#This Row],[TeamFavoriteID]],Table2[team_id_pfr],Table2[team_name],"Even"))</f>
        <v>Arizona Cardinals</v>
      </c>
      <c r="M7400">
        <v>-1</v>
      </c>
      <c r="N7400">
        <f>IF(Table1[[#This Row],[TeamFavorite]]=Table1[[#This Row],[TeamHome]],Table1[[#This Row],[ScoreAway]]-Table1[[#This Row],[ScoreHome]],Table1[[#This Row],[ScoreHome]]-Table1[[#This Row],[ScoreAway]])</f>
        <v>26</v>
      </c>
      <c r="O7400">
        <f>IF(Table1[[#This Row],[SpreadActual]]&lt;Table1[[#This Row],[SpreadFavorite]],1,0)</f>
        <v>0</v>
      </c>
      <c r="P7400">
        <v>42</v>
      </c>
      <c r="Q7400" t="s">
        <v>150</v>
      </c>
      <c r="R7400" t="b">
        <v>0</v>
      </c>
      <c r="S7400">
        <v>80</v>
      </c>
      <c r="T7400">
        <v>6</v>
      </c>
      <c r="U7400">
        <v>28</v>
      </c>
    </row>
    <row r="7401" spans="1:22" x14ac:dyDescent="0.2">
      <c r="A7401" s="1">
        <v>36793</v>
      </c>
      <c r="B7401">
        <v>2000</v>
      </c>
      <c r="C7401">
        <f>_xlfn.MAXIFS(Table1[ScheduleWeekWritten],Table1[ScheduleSeason],Table1[[#This Row],[ScheduleSeason]])</f>
        <v>17</v>
      </c>
      <c r="D7401">
        <v>4</v>
      </c>
      <c r="E7401" cm="1">
        <f t="array" ref="E7401">_xlfn.XLOOKUP(Table1[[#This Row],[ScheduleWeekWritten]],Table3[Game],100+Table3[Increase],Table1[[#This Row],[ScheduleWeekWritten]])</f>
        <v>4</v>
      </c>
      <c r="F7401" t="b">
        <v>0</v>
      </c>
      <c r="G7401" t="s">
        <v>38</v>
      </c>
      <c r="H7401">
        <v>20</v>
      </c>
      <c r="I7401">
        <v>41</v>
      </c>
      <c r="J7401" t="s">
        <v>153</v>
      </c>
      <c r="K7401" t="s">
        <v>40</v>
      </c>
      <c r="L7401" t="str">
        <f>_xlfn.XLOOKUP(Table1[[#This Row],[TeamFavoriteID]],Table2[team_id],Table2[team_name],_xlfn.XLOOKUP(Table1[[#This Row],[TeamFavoriteID]],Table2[team_id_pfr],Table2[team_name],"Even"))</f>
        <v>Los Angeles Rams</v>
      </c>
      <c r="M7401">
        <v>-6.5</v>
      </c>
      <c r="N7401">
        <f>IF(Table1[[#This Row],[TeamFavorite]]=Table1[[#This Row],[TeamHome]],Table1[[#This Row],[ScoreAway]]-Table1[[#This Row],[ScoreHome]],Table1[[#This Row],[ScoreHome]]-Table1[[#This Row],[ScoreAway]])</f>
        <v>-21</v>
      </c>
      <c r="O7401">
        <f>IF(Table1[[#This Row],[SpreadActual]]&lt;Table1[[#This Row],[SpreadFavorite]],1,0)</f>
        <v>1</v>
      </c>
      <c r="P7401">
        <v>55</v>
      </c>
      <c r="Q7401" t="s">
        <v>148</v>
      </c>
      <c r="R7401" t="b">
        <v>0</v>
      </c>
      <c r="S7401">
        <v>72</v>
      </c>
      <c r="T7401">
        <v>0</v>
      </c>
      <c r="V7401" t="s">
        <v>103</v>
      </c>
    </row>
    <row r="7402" spans="1:22" x14ac:dyDescent="0.2">
      <c r="A7402" s="1">
        <v>36793</v>
      </c>
      <c r="B7402">
        <v>2000</v>
      </c>
      <c r="C7402">
        <f>_xlfn.MAXIFS(Table1[ScheduleWeekWritten],Table1[ScheduleSeason],Table1[[#This Row],[ScheduleSeason]])</f>
        <v>17</v>
      </c>
      <c r="D7402">
        <v>4</v>
      </c>
      <c r="E7402" cm="1">
        <f t="array" ref="E7402">_xlfn.XLOOKUP(Table1[[#This Row],[ScheduleWeekWritten]],Table3[Game],100+Table3[Increase],Table1[[#This Row],[ScheduleWeekWritten]])</f>
        <v>4</v>
      </c>
      <c r="F7402" t="b">
        <v>0</v>
      </c>
      <c r="G7402" t="s">
        <v>158</v>
      </c>
      <c r="H7402">
        <v>37</v>
      </c>
      <c r="I7402">
        <v>0</v>
      </c>
      <c r="J7402" t="s">
        <v>101</v>
      </c>
      <c r="K7402" t="s">
        <v>159</v>
      </c>
      <c r="L7402" t="str">
        <f>_xlfn.XLOOKUP(Table1[[#This Row],[TeamFavoriteID]],Table2[team_id],Table2[team_name],_xlfn.XLOOKUP(Table1[[#This Row],[TeamFavoriteID]],Table2[team_id_pfr],Table2[team_name],"Even"))</f>
        <v>Baltimore Ravens</v>
      </c>
      <c r="M7402">
        <v>-11.5</v>
      </c>
      <c r="N7402">
        <f>IF(Table1[[#This Row],[TeamFavorite]]=Table1[[#This Row],[TeamHome]],Table1[[#This Row],[ScoreAway]]-Table1[[#This Row],[ScoreHome]],Table1[[#This Row],[ScoreHome]]-Table1[[#This Row],[ScoreAway]])</f>
        <v>-37</v>
      </c>
      <c r="O7402">
        <f>IF(Table1[[#This Row],[SpreadActual]]&lt;Table1[[#This Row],[SpreadFavorite]],1,0)</f>
        <v>1</v>
      </c>
      <c r="P7402">
        <v>38</v>
      </c>
      <c r="Q7402" t="s">
        <v>166</v>
      </c>
      <c r="R7402" t="b">
        <v>0</v>
      </c>
      <c r="S7402">
        <v>70</v>
      </c>
      <c r="T7402">
        <v>6</v>
      </c>
      <c r="U7402">
        <v>89</v>
      </c>
    </row>
    <row r="7403" spans="1:22" x14ac:dyDescent="0.2">
      <c r="A7403" s="1">
        <v>36793</v>
      </c>
      <c r="B7403">
        <v>2000</v>
      </c>
      <c r="C7403">
        <f>_xlfn.MAXIFS(Table1[ScheduleWeekWritten],Table1[ScheduleSeason],Table1[[#This Row],[ScheduleSeason]])</f>
        <v>17</v>
      </c>
      <c r="D7403">
        <v>4</v>
      </c>
      <c r="E7403" cm="1">
        <f t="array" ref="E7403">_xlfn.XLOOKUP(Table1[[#This Row],[ScheduleWeekWritten]],Table3[Game],100+Table3[Increase],Table1[[#This Row],[ScheduleWeekWritten]])</f>
        <v>4</v>
      </c>
      <c r="F7403" t="b">
        <v>0</v>
      </c>
      <c r="G7403" t="s">
        <v>46</v>
      </c>
      <c r="H7403">
        <v>14</v>
      </c>
      <c r="I7403">
        <v>21</v>
      </c>
      <c r="J7403" t="s">
        <v>45</v>
      </c>
      <c r="K7403" t="s">
        <v>47</v>
      </c>
      <c r="L7403" t="str">
        <f>_xlfn.XLOOKUP(Table1[[#This Row],[TeamFavoriteID]],Table2[team_id],Table2[team_name],_xlfn.XLOOKUP(Table1[[#This Row],[TeamFavoriteID]],Table2[team_id_pfr],Table2[team_name],"Even"))</f>
        <v>Chicago Bears</v>
      </c>
      <c r="M7403">
        <v>-1</v>
      </c>
      <c r="N7403">
        <f>IF(Table1[[#This Row],[TeamFavorite]]=Table1[[#This Row],[TeamHome]],Table1[[#This Row],[ScoreAway]]-Table1[[#This Row],[ScoreHome]],Table1[[#This Row],[ScoreHome]]-Table1[[#This Row],[ScoreAway]])</f>
        <v>7</v>
      </c>
      <c r="O7403">
        <f>IF(Table1[[#This Row],[SpreadActual]]&lt;Table1[[#This Row],[SpreadFavorite]],1,0)</f>
        <v>0</v>
      </c>
      <c r="P7403">
        <v>37.5</v>
      </c>
      <c r="Q7403" t="s">
        <v>114</v>
      </c>
      <c r="R7403" t="b">
        <v>0</v>
      </c>
      <c r="S7403">
        <v>54</v>
      </c>
      <c r="T7403">
        <v>12</v>
      </c>
      <c r="U7403">
        <v>85</v>
      </c>
    </row>
    <row r="7404" spans="1:22" x14ac:dyDescent="0.2">
      <c r="A7404" s="1">
        <v>36793</v>
      </c>
      <c r="B7404">
        <v>2000</v>
      </c>
      <c r="C7404">
        <f>_xlfn.MAXIFS(Table1[ScheduleWeekWritten],Table1[ScheduleSeason],Table1[[#This Row],[ScheduleSeason]])</f>
        <v>17</v>
      </c>
      <c r="D7404">
        <v>4</v>
      </c>
      <c r="E7404" cm="1">
        <f t="array" ref="E7404">_xlfn.XLOOKUP(Table1[[#This Row],[ScheduleWeekWritten]],Table3[Game],100+Table3[Increase],Table1[[#This Row],[ScheduleWeekWritten]])</f>
        <v>4</v>
      </c>
      <c r="F7404" t="b">
        <v>0</v>
      </c>
      <c r="G7404" t="s">
        <v>67</v>
      </c>
      <c r="H7404">
        <v>24</v>
      </c>
      <c r="I7404">
        <v>41</v>
      </c>
      <c r="J7404" t="s">
        <v>53</v>
      </c>
      <c r="K7404" t="s">
        <v>68</v>
      </c>
      <c r="L7404" t="str">
        <f>_xlfn.XLOOKUP(Table1[[#This Row],[TeamFavoriteID]],Table2[team_id],Table2[team_name],_xlfn.XLOOKUP(Table1[[#This Row],[TeamFavoriteID]],Table2[team_id_pfr],Table2[team_name],"Even"))</f>
        <v>Dallas Cowboys</v>
      </c>
      <c r="M7404">
        <v>-6.5</v>
      </c>
      <c r="N7404">
        <f>IF(Table1[[#This Row],[TeamFavorite]]=Table1[[#This Row],[TeamHome]],Table1[[#This Row],[ScoreAway]]-Table1[[#This Row],[ScoreHome]],Table1[[#This Row],[ScoreHome]]-Table1[[#This Row],[ScoreAway]])</f>
        <v>17</v>
      </c>
      <c r="O7404">
        <f>IF(Table1[[#This Row],[SpreadActual]]&lt;Table1[[#This Row],[SpreadFavorite]],1,0)</f>
        <v>0</v>
      </c>
      <c r="P7404">
        <v>47</v>
      </c>
      <c r="Q7404" t="s">
        <v>119</v>
      </c>
      <c r="R7404" t="b">
        <v>0</v>
      </c>
      <c r="S7404">
        <v>72</v>
      </c>
      <c r="T7404">
        <v>15</v>
      </c>
      <c r="U7404">
        <v>80</v>
      </c>
    </row>
    <row r="7405" spans="1:22" x14ac:dyDescent="0.2">
      <c r="A7405" s="1">
        <v>36793</v>
      </c>
      <c r="B7405">
        <v>2000</v>
      </c>
      <c r="C7405">
        <f>_xlfn.MAXIFS(Table1[ScheduleWeekWritten],Table1[ScheduleSeason],Table1[[#This Row],[ScheduleSeason]])</f>
        <v>17</v>
      </c>
      <c r="D7405">
        <v>4</v>
      </c>
      <c r="E7405" cm="1">
        <f t="array" ref="E7405">_xlfn.XLOOKUP(Table1[[#This Row],[ScheduleWeekWritten]],Table3[Game],100+Table3[Increase],Table1[[#This Row],[ScheduleWeekWritten]])</f>
        <v>4</v>
      </c>
      <c r="F7405" t="b">
        <v>0</v>
      </c>
      <c r="G7405" t="s">
        <v>24</v>
      </c>
      <c r="H7405">
        <v>22</v>
      </c>
      <c r="I7405">
        <v>23</v>
      </c>
      <c r="J7405" t="s">
        <v>42</v>
      </c>
      <c r="K7405" t="s">
        <v>88</v>
      </c>
      <c r="L7405" t="str">
        <f>_xlfn.XLOOKUP(Table1[[#This Row],[TeamFavoriteID]],Table2[team_id],Table2[team_name],_xlfn.XLOOKUP(Table1[[#This Row],[TeamFavoriteID]],Table2[team_id_pfr],Table2[team_name],"Even"))</f>
        <v>Denver Broncos</v>
      </c>
      <c r="M7405">
        <v>-7</v>
      </c>
      <c r="N7405">
        <f>IF(Table1[[#This Row],[TeamFavorite]]=Table1[[#This Row],[TeamHome]],Table1[[#This Row],[ScoreAway]]-Table1[[#This Row],[ScoreHome]],Table1[[#This Row],[ScoreHome]]-Table1[[#This Row],[ScoreAway]])</f>
        <v>1</v>
      </c>
      <c r="O7405">
        <f>IF(Table1[[#This Row],[SpreadActual]]&lt;Table1[[#This Row],[SpreadFavorite]],1,0)</f>
        <v>0</v>
      </c>
      <c r="P7405">
        <v>43</v>
      </c>
      <c r="Q7405" t="s">
        <v>71</v>
      </c>
      <c r="R7405" t="b">
        <v>0</v>
      </c>
      <c r="S7405">
        <v>33</v>
      </c>
      <c r="T7405">
        <v>11</v>
      </c>
      <c r="U7405">
        <v>89</v>
      </c>
    </row>
    <row r="7406" spans="1:22" x14ac:dyDescent="0.2">
      <c r="A7406" s="1">
        <v>36793</v>
      </c>
      <c r="B7406">
        <v>2000</v>
      </c>
      <c r="C7406">
        <f>_xlfn.MAXIFS(Table1[ScheduleWeekWritten],Table1[ScheduleSeason],Table1[[#This Row],[ScheduleSeason]])</f>
        <v>17</v>
      </c>
      <c r="D7406">
        <v>4</v>
      </c>
      <c r="E7406" cm="1">
        <f t="array" ref="E7406">_xlfn.XLOOKUP(Table1[[#This Row],[ScheduleWeekWritten]],Table3[Game],100+Table3[Increase],Table1[[#This Row],[ScheduleWeekWritten]])</f>
        <v>4</v>
      </c>
      <c r="F7406" t="b">
        <v>0</v>
      </c>
      <c r="G7406" t="s">
        <v>19</v>
      </c>
      <c r="H7406">
        <v>10</v>
      </c>
      <c r="I7406">
        <v>3</v>
      </c>
      <c r="J7406" t="s">
        <v>115</v>
      </c>
      <c r="K7406" t="s">
        <v>91</v>
      </c>
      <c r="L7406" t="str">
        <f>_xlfn.XLOOKUP(Table1[[#This Row],[TeamFavoriteID]],Table2[team_id],Table2[team_name],_xlfn.XLOOKUP(Table1[[#This Row],[TeamFavoriteID]],Table2[team_id_pfr],Table2[team_name],"Even"))</f>
        <v>Miami Dolphins</v>
      </c>
      <c r="M7406">
        <v>-4.5</v>
      </c>
      <c r="N7406">
        <f>IF(Table1[[#This Row],[TeamFavorite]]=Table1[[#This Row],[TeamHome]],Table1[[#This Row],[ScoreAway]]-Table1[[#This Row],[ScoreHome]],Table1[[#This Row],[ScoreHome]]-Table1[[#This Row],[ScoreAway]])</f>
        <v>-7</v>
      </c>
      <c r="O7406">
        <f>IF(Table1[[#This Row],[SpreadActual]]&lt;Table1[[#This Row],[SpreadFavorite]],1,0)</f>
        <v>1</v>
      </c>
      <c r="P7406">
        <v>34.5</v>
      </c>
      <c r="Q7406" t="s">
        <v>143</v>
      </c>
      <c r="R7406" t="b">
        <v>0</v>
      </c>
      <c r="S7406">
        <v>84</v>
      </c>
      <c r="T7406">
        <v>9</v>
      </c>
      <c r="U7406">
        <v>74</v>
      </c>
    </row>
    <row r="7407" spans="1:22" x14ac:dyDescent="0.2">
      <c r="A7407" s="1">
        <v>36793</v>
      </c>
      <c r="B7407">
        <v>2000</v>
      </c>
      <c r="C7407">
        <f>_xlfn.MAXIFS(Table1[ScheduleWeekWritten],Table1[ScheduleSeason],Table1[[#This Row],[ScheduleSeason]])</f>
        <v>17</v>
      </c>
      <c r="D7407">
        <v>4</v>
      </c>
      <c r="E7407" cm="1">
        <f t="array" ref="E7407">_xlfn.XLOOKUP(Table1[[#This Row],[ScheduleWeekWritten]],Table3[Game],100+Table3[Increase],Table1[[#This Row],[ScheduleWeekWritten]])</f>
        <v>4</v>
      </c>
      <c r="F7407" t="b">
        <v>0</v>
      </c>
      <c r="G7407" t="s">
        <v>95</v>
      </c>
      <c r="H7407">
        <v>7</v>
      </c>
      <c r="I7407">
        <v>21</v>
      </c>
      <c r="J7407" t="s">
        <v>58</v>
      </c>
      <c r="K7407" t="s">
        <v>98</v>
      </c>
      <c r="L7407" t="str">
        <f>_xlfn.XLOOKUP(Table1[[#This Row],[TeamFavoriteID]],Table2[team_id],Table2[team_name],_xlfn.XLOOKUP(Table1[[#This Row],[TeamFavoriteID]],Table2[team_id_pfr],Table2[team_name],"Even"))</f>
        <v>New Orleans Saints</v>
      </c>
      <c r="M7407">
        <v>-1.5</v>
      </c>
      <c r="N7407">
        <f>IF(Table1[[#This Row],[TeamFavorite]]=Table1[[#This Row],[TeamHome]],Table1[[#This Row],[ScoreAway]]-Table1[[#This Row],[ScoreHome]],Table1[[#This Row],[ScoreHome]]-Table1[[#This Row],[ScoreAway]])</f>
        <v>14</v>
      </c>
      <c r="O7407">
        <f>IF(Table1[[#This Row],[SpreadActual]]&lt;Table1[[#This Row],[SpreadFavorite]],1,0)</f>
        <v>0</v>
      </c>
      <c r="P7407">
        <v>38</v>
      </c>
      <c r="Q7407" t="s">
        <v>124</v>
      </c>
      <c r="R7407" t="b">
        <v>0</v>
      </c>
      <c r="S7407">
        <v>72</v>
      </c>
      <c r="T7407">
        <v>0</v>
      </c>
      <c r="V7407" t="s">
        <v>103</v>
      </c>
    </row>
    <row r="7408" spans="1:22" x14ac:dyDescent="0.2">
      <c r="A7408" s="1">
        <v>36793</v>
      </c>
      <c r="B7408">
        <v>2000</v>
      </c>
      <c r="C7408">
        <f>_xlfn.MAXIFS(Table1[ScheduleWeekWritten],Table1[ScheduleSeason],Table1[[#This Row],[ScheduleSeason]])</f>
        <v>17</v>
      </c>
      <c r="D7408">
        <v>4</v>
      </c>
      <c r="E7408" cm="1">
        <f t="array" ref="E7408">_xlfn.XLOOKUP(Table1[[#This Row],[ScheduleWeekWritten]],Table3[Game],100+Table3[Increase],Table1[[#This Row],[ScheduleWeekWritten]])</f>
        <v>4</v>
      </c>
      <c r="F7408" t="b">
        <v>0</v>
      </c>
      <c r="G7408" t="s">
        <v>50</v>
      </c>
      <c r="H7408">
        <v>6</v>
      </c>
      <c r="I7408">
        <v>16</v>
      </c>
      <c r="J7408" t="s">
        <v>61</v>
      </c>
      <c r="K7408" t="s">
        <v>90</v>
      </c>
      <c r="L7408" t="str">
        <f>_xlfn.XLOOKUP(Table1[[#This Row],[TeamFavoriteID]],Table2[team_id],Table2[team_name],_xlfn.XLOOKUP(Table1[[#This Row],[TeamFavoriteID]],Table2[team_id_pfr],Table2[team_name],"Even"))</f>
        <v>New York Giants</v>
      </c>
      <c r="M7408">
        <v>-1</v>
      </c>
      <c r="N7408">
        <f>IF(Table1[[#This Row],[TeamFavorite]]=Table1[[#This Row],[TeamHome]],Table1[[#This Row],[ScoreAway]]-Table1[[#This Row],[ScoreHome]],Table1[[#This Row],[ScoreHome]]-Table1[[#This Row],[ScoreAway]])</f>
        <v>10</v>
      </c>
      <c r="O7408">
        <f>IF(Table1[[#This Row],[SpreadActual]]&lt;Table1[[#This Row],[SpreadFavorite]],1,0)</f>
        <v>0</v>
      </c>
      <c r="P7408">
        <v>42</v>
      </c>
      <c r="Q7408" t="s">
        <v>126</v>
      </c>
      <c r="R7408" t="b">
        <v>0</v>
      </c>
      <c r="S7408">
        <v>71</v>
      </c>
      <c r="T7408">
        <v>11</v>
      </c>
      <c r="U7408">
        <v>88</v>
      </c>
    </row>
    <row r="7409" spans="1:22" x14ac:dyDescent="0.2">
      <c r="A7409" s="1">
        <v>36793</v>
      </c>
      <c r="B7409">
        <v>2000</v>
      </c>
      <c r="C7409">
        <f>_xlfn.MAXIFS(Table1[ScheduleWeekWritten],Table1[ScheduleSeason],Table1[[#This Row],[ScheduleSeason]])</f>
        <v>17</v>
      </c>
      <c r="D7409">
        <v>4</v>
      </c>
      <c r="E7409" cm="1">
        <f t="array" ref="E7409">_xlfn.XLOOKUP(Table1[[#This Row],[ScheduleWeekWritten]],Table3[Game],100+Table3[Increase],Table1[[#This Row],[ScheduleWeekWritten]])</f>
        <v>4</v>
      </c>
      <c r="F7409" t="b">
        <v>0</v>
      </c>
      <c r="G7409" t="s">
        <v>20</v>
      </c>
      <c r="H7409">
        <v>36</v>
      </c>
      <c r="I7409">
        <v>10</v>
      </c>
      <c r="J7409" t="s">
        <v>62</v>
      </c>
      <c r="K7409" t="s">
        <v>21</v>
      </c>
      <c r="L7409" t="str">
        <f>_xlfn.XLOOKUP(Table1[[#This Row],[TeamFavoriteID]],Table2[team_id],Table2[team_name],_xlfn.XLOOKUP(Table1[[#This Row],[TeamFavoriteID]],Table2[team_id_pfr],Table2[team_name],"Even"))</f>
        <v>Las Vegas Raiders</v>
      </c>
      <c r="M7409">
        <v>-10.5</v>
      </c>
      <c r="N7409">
        <f>IF(Table1[[#This Row],[TeamFavorite]]=Table1[[#This Row],[TeamHome]],Table1[[#This Row],[ScoreAway]]-Table1[[#This Row],[ScoreHome]],Table1[[#This Row],[ScoreHome]]-Table1[[#This Row],[ScoreAway]])</f>
        <v>26</v>
      </c>
      <c r="O7409">
        <f>IF(Table1[[#This Row],[SpreadActual]]&lt;Table1[[#This Row],[SpreadFavorite]],1,0)</f>
        <v>0</v>
      </c>
      <c r="P7409">
        <v>40.5</v>
      </c>
      <c r="Q7409" t="s">
        <v>76</v>
      </c>
      <c r="R7409" t="b">
        <v>0</v>
      </c>
      <c r="S7409">
        <v>62</v>
      </c>
      <c r="T7409">
        <v>8</v>
      </c>
      <c r="U7409">
        <v>83</v>
      </c>
    </row>
    <row r="7410" spans="1:22" x14ac:dyDescent="0.2">
      <c r="A7410" s="1">
        <v>36793</v>
      </c>
      <c r="B7410">
        <v>2000</v>
      </c>
      <c r="C7410">
        <f>_xlfn.MAXIFS(Table1[ScheduleWeekWritten],Table1[ScheduleSeason],Table1[[#This Row],[ScheduleSeason]])</f>
        <v>17</v>
      </c>
      <c r="D7410">
        <v>4</v>
      </c>
      <c r="E7410" cm="1">
        <f t="array" ref="E7410">_xlfn.XLOOKUP(Table1[[#This Row],[ScheduleWeekWritten]],Table3[Game],100+Table3[Increase],Table1[[#This Row],[ScheduleWeekWritten]])</f>
        <v>4</v>
      </c>
      <c r="F7410" t="b">
        <v>0</v>
      </c>
      <c r="G7410" t="s">
        <v>49</v>
      </c>
      <c r="H7410">
        <v>20</v>
      </c>
      <c r="I7410">
        <v>23</v>
      </c>
      <c r="J7410" t="s">
        <v>171</v>
      </c>
      <c r="K7410" t="s">
        <v>25</v>
      </c>
      <c r="L7410" t="str">
        <f>_xlfn.XLOOKUP(Table1[[#This Row],[TeamFavoriteID]],Table2[team_id],Table2[team_name],_xlfn.XLOOKUP(Table1[[#This Row],[TeamFavoriteID]],Table2[team_id_pfr],Table2[team_name],"Even"))</f>
        <v>Houston Oilers</v>
      </c>
      <c r="M7410">
        <v>-7</v>
      </c>
      <c r="N7410">
        <f>IF(Table1[[#This Row],[TeamFavorite]]=Table1[[#This Row],[TeamHome]],Table1[[#This Row],[ScoreAway]]-Table1[[#This Row],[ScoreHome]],Table1[[#This Row],[ScoreHome]]-Table1[[#This Row],[ScoreAway]])</f>
        <v>-3</v>
      </c>
      <c r="O7410">
        <f>IF(Table1[[#This Row],[SpreadActual]]&lt;Table1[[#This Row],[SpreadFavorite]],1,0)</f>
        <v>0</v>
      </c>
      <c r="P7410">
        <v>36</v>
      </c>
      <c r="Q7410" t="s">
        <v>113</v>
      </c>
      <c r="R7410" t="b">
        <v>0</v>
      </c>
      <c r="S7410">
        <v>62</v>
      </c>
      <c r="T7410">
        <v>11</v>
      </c>
      <c r="U7410">
        <v>92</v>
      </c>
    </row>
    <row r="7411" spans="1:22" x14ac:dyDescent="0.2">
      <c r="A7411" s="1">
        <v>36793</v>
      </c>
      <c r="B7411">
        <v>2000</v>
      </c>
      <c r="C7411">
        <f>_xlfn.MAXIFS(Table1[ScheduleWeekWritten],Table1[ScheduleSeason],Table1[[#This Row],[ScheduleSeason]])</f>
        <v>17</v>
      </c>
      <c r="D7411">
        <v>4</v>
      </c>
      <c r="E7411" cm="1">
        <f t="array" ref="E7411">_xlfn.XLOOKUP(Table1[[#This Row],[ScheduleWeekWritten]],Table3[Game],100+Table3[Increase],Table1[[#This Row],[ScheduleWeekWritten]])</f>
        <v>4</v>
      </c>
      <c r="F7411" t="b">
        <v>0</v>
      </c>
      <c r="G7411" t="s">
        <v>27</v>
      </c>
      <c r="H7411">
        <v>12</v>
      </c>
      <c r="I7411">
        <v>20</v>
      </c>
      <c r="J7411" t="s">
        <v>128</v>
      </c>
      <c r="K7411" t="s">
        <v>132</v>
      </c>
      <c r="L7411" t="str">
        <f>_xlfn.XLOOKUP(Table1[[#This Row],[TeamFavoriteID]],Table2[team_id],Table2[team_name],_xlfn.XLOOKUP(Table1[[#This Row],[TeamFavoriteID]],Table2[team_id_pfr],Table2[team_name],"Even"))</f>
        <v>Seattle Seahawks</v>
      </c>
      <c r="M7411">
        <v>-2.5</v>
      </c>
      <c r="N7411">
        <f>IF(Table1[[#This Row],[TeamFavorite]]=Table1[[#This Row],[TeamHome]],Table1[[#This Row],[ScoreAway]]-Table1[[#This Row],[ScoreHome]],Table1[[#This Row],[ScoreHome]]-Table1[[#This Row],[ScoreAway]])</f>
        <v>-8</v>
      </c>
      <c r="O7411">
        <f>IF(Table1[[#This Row],[SpreadActual]]&lt;Table1[[#This Row],[SpreadFavorite]],1,0)</f>
        <v>1</v>
      </c>
      <c r="P7411">
        <v>36</v>
      </c>
      <c r="Q7411" t="s">
        <v>94</v>
      </c>
      <c r="R7411" t="b">
        <v>0</v>
      </c>
      <c r="S7411">
        <v>68</v>
      </c>
      <c r="T7411">
        <v>8</v>
      </c>
      <c r="U7411">
        <v>70</v>
      </c>
    </row>
    <row r="7412" spans="1:22" x14ac:dyDescent="0.2">
      <c r="A7412" s="1">
        <v>36793</v>
      </c>
      <c r="B7412">
        <v>2000</v>
      </c>
      <c r="C7412">
        <f>_xlfn.MAXIFS(Table1[ScheduleWeekWritten],Table1[ScheduleSeason],Table1[[#This Row],[ScheduleSeason]])</f>
        <v>17</v>
      </c>
      <c r="D7412">
        <v>4</v>
      </c>
      <c r="E7412" cm="1">
        <f t="array" ref="E7412">_xlfn.XLOOKUP(Table1[[#This Row],[ScheduleWeekWritten]],Table3[Game],100+Table3[Increase],Table1[[#This Row],[ScheduleWeekWritten]])</f>
        <v>4</v>
      </c>
      <c r="F7412" t="b">
        <v>0</v>
      </c>
      <c r="G7412" t="s">
        <v>127</v>
      </c>
      <c r="H7412">
        <v>17</v>
      </c>
      <c r="I7412">
        <v>21</v>
      </c>
      <c r="J7412" t="s">
        <v>31</v>
      </c>
      <c r="K7412" t="s">
        <v>133</v>
      </c>
      <c r="L7412" t="str">
        <f>_xlfn.XLOOKUP(Table1[[#This Row],[TeamFavoriteID]],Table2[team_id],Table2[team_name],_xlfn.XLOOKUP(Table1[[#This Row],[TeamFavoriteID]],Table2[team_id_pfr],Table2[team_name],"Even"))</f>
        <v>Tampa Bay Buccaneers</v>
      </c>
      <c r="M7412">
        <v>-7</v>
      </c>
      <c r="N7412">
        <f>IF(Table1[[#This Row],[TeamFavorite]]=Table1[[#This Row],[TeamHome]],Table1[[#This Row],[ScoreAway]]-Table1[[#This Row],[ScoreHome]],Table1[[#This Row],[ScoreHome]]-Table1[[#This Row],[ScoreAway]])</f>
        <v>4</v>
      </c>
      <c r="O7412">
        <f>IF(Table1[[#This Row],[SpreadActual]]&lt;Table1[[#This Row],[SpreadFavorite]],1,0)</f>
        <v>0</v>
      </c>
      <c r="P7412">
        <v>36</v>
      </c>
      <c r="Q7412" t="s">
        <v>168</v>
      </c>
      <c r="R7412" t="b">
        <v>0</v>
      </c>
      <c r="S7412">
        <v>82</v>
      </c>
      <c r="T7412">
        <v>6</v>
      </c>
      <c r="U7412">
        <v>84</v>
      </c>
    </row>
    <row r="7413" spans="1:22" x14ac:dyDescent="0.2">
      <c r="A7413" s="1">
        <v>36794</v>
      </c>
      <c r="B7413">
        <v>2000</v>
      </c>
      <c r="C7413">
        <f>_xlfn.MAXIFS(Table1[ScheduleWeekWritten],Table1[ScheduleSeason],Table1[[#This Row],[ScheduleSeason]])</f>
        <v>17</v>
      </c>
      <c r="D7413">
        <v>4</v>
      </c>
      <c r="E7413" cm="1">
        <f t="array" ref="E7413">_xlfn.XLOOKUP(Table1[[#This Row],[ScheduleWeekWritten]],Table3[Game],100+Table3[Increase],Table1[[#This Row],[ScheduleWeekWritten]])</f>
        <v>4</v>
      </c>
      <c r="F7413" t="b">
        <v>0</v>
      </c>
      <c r="G7413" t="s">
        <v>140</v>
      </c>
      <c r="H7413">
        <v>43</v>
      </c>
      <c r="I7413">
        <v>14</v>
      </c>
      <c r="J7413" t="s">
        <v>154</v>
      </c>
      <c r="K7413" t="s">
        <v>72</v>
      </c>
      <c r="L7413" t="str">
        <f>_xlfn.XLOOKUP(Table1[[#This Row],[TeamFavoriteID]],Table2[team_id],Table2[team_name],_xlfn.XLOOKUP(Table1[[#This Row],[TeamFavoriteID]],Table2[team_id_pfr],Table2[team_name],"Even"))</f>
        <v>Baltimore Colts</v>
      </c>
      <c r="M7413">
        <v>-3.5</v>
      </c>
      <c r="N7413">
        <f>IF(Table1[[#This Row],[TeamFavorite]]=Table1[[#This Row],[TeamHome]],Table1[[#This Row],[ScoreAway]]-Table1[[#This Row],[ScoreHome]],Table1[[#This Row],[ScoreHome]]-Table1[[#This Row],[ScoreAway]])</f>
        <v>29</v>
      </c>
      <c r="O7413">
        <f>IF(Table1[[#This Row],[SpreadActual]]&lt;Table1[[#This Row],[SpreadFavorite]],1,0)</f>
        <v>0</v>
      </c>
      <c r="P7413">
        <v>45</v>
      </c>
      <c r="Q7413" t="s">
        <v>141</v>
      </c>
      <c r="R7413" t="b">
        <v>0</v>
      </c>
      <c r="S7413">
        <v>72</v>
      </c>
      <c r="T7413">
        <v>0</v>
      </c>
      <c r="V7413" t="s">
        <v>103</v>
      </c>
    </row>
    <row r="7414" spans="1:22" x14ac:dyDescent="0.2">
      <c r="A7414" s="1">
        <v>36800</v>
      </c>
      <c r="B7414">
        <v>2000</v>
      </c>
      <c r="C7414">
        <f>_xlfn.MAXIFS(Table1[ScheduleWeekWritten],Table1[ScheduleSeason],Table1[[#This Row],[ScheduleSeason]])</f>
        <v>17</v>
      </c>
      <c r="D7414">
        <v>5</v>
      </c>
      <c r="E7414" cm="1">
        <f t="array" ref="E7414">_xlfn.XLOOKUP(Table1[[#This Row],[ScheduleWeekWritten]],Table3[Game],100+Table3[Increase],Table1[[#This Row],[ScheduleWeekWritten]])</f>
        <v>5</v>
      </c>
      <c r="F7414" t="b">
        <v>0</v>
      </c>
      <c r="G7414" t="s">
        <v>28</v>
      </c>
      <c r="H7414">
        <v>16</v>
      </c>
      <c r="I7414">
        <v>18</v>
      </c>
      <c r="J7414" t="s">
        <v>140</v>
      </c>
      <c r="K7414" t="s">
        <v>43</v>
      </c>
      <c r="L7414" t="str">
        <f>_xlfn.XLOOKUP(Table1[[#This Row],[TeamFavoriteID]],Table2[team_id],Table2[team_name],_xlfn.XLOOKUP(Table1[[#This Row],[TeamFavoriteID]],Table2[team_id_pfr],Table2[team_name],"Even"))</f>
        <v>Buffalo Bills</v>
      </c>
      <c r="M7414">
        <v>-1.5</v>
      </c>
      <c r="N7414">
        <f>IF(Table1[[#This Row],[TeamFavorite]]=Table1[[#This Row],[TeamHome]],Table1[[#This Row],[ScoreAway]]-Table1[[#This Row],[ScoreHome]],Table1[[#This Row],[ScoreHome]]-Table1[[#This Row],[ScoreAway]])</f>
        <v>2</v>
      </c>
      <c r="O7414">
        <f>IF(Table1[[#This Row],[SpreadActual]]&lt;Table1[[#This Row],[SpreadFavorite]],1,0)</f>
        <v>0</v>
      </c>
      <c r="P7414">
        <v>44</v>
      </c>
      <c r="Q7414" t="s">
        <v>123</v>
      </c>
      <c r="R7414" t="b">
        <v>0</v>
      </c>
      <c r="S7414">
        <v>60</v>
      </c>
      <c r="T7414">
        <v>9</v>
      </c>
      <c r="U7414">
        <v>68</v>
      </c>
    </row>
    <row r="7415" spans="1:22" x14ac:dyDescent="0.2">
      <c r="A7415" s="1">
        <v>36800</v>
      </c>
      <c r="B7415">
        <v>2000</v>
      </c>
      <c r="C7415">
        <f>_xlfn.MAXIFS(Table1[ScheduleWeekWritten],Table1[ScheduleSeason],Table1[[#This Row],[ScheduleSeason]])</f>
        <v>17</v>
      </c>
      <c r="D7415">
        <v>5</v>
      </c>
      <c r="E7415" cm="1">
        <f t="array" ref="E7415">_xlfn.XLOOKUP(Table1[[#This Row],[ScheduleWeekWritten]],Table3[Game],100+Table3[Increase],Table1[[#This Row],[ScheduleWeekWritten]])</f>
        <v>5</v>
      </c>
      <c r="F7415" t="b">
        <v>0</v>
      </c>
      <c r="G7415" t="s">
        <v>152</v>
      </c>
      <c r="H7415">
        <v>13</v>
      </c>
      <c r="I7415">
        <v>16</v>
      </c>
      <c r="J7415" t="s">
        <v>67</v>
      </c>
      <c r="K7415" t="s">
        <v>162</v>
      </c>
      <c r="L7415" t="str">
        <f>_xlfn.XLOOKUP(Table1[[#This Row],[TeamFavoriteID]],Table2[team_id],Table2[team_name],_xlfn.XLOOKUP(Table1[[#This Row],[TeamFavoriteID]],Table2[team_id_pfr],Table2[team_name],"Even"))</f>
        <v>Carolina Panthers</v>
      </c>
      <c r="M7415">
        <v>-6.5</v>
      </c>
      <c r="N7415">
        <f>IF(Table1[[#This Row],[TeamFavorite]]=Table1[[#This Row],[TeamHome]],Table1[[#This Row],[ScoreAway]]-Table1[[#This Row],[ScoreHome]],Table1[[#This Row],[ScoreHome]]-Table1[[#This Row],[ScoreAway]])</f>
        <v>3</v>
      </c>
      <c r="O7415">
        <f>IF(Table1[[#This Row],[SpreadActual]]&lt;Table1[[#This Row],[SpreadFavorite]],1,0)</f>
        <v>0</v>
      </c>
      <c r="P7415">
        <v>47.5</v>
      </c>
      <c r="Q7415" t="s">
        <v>160</v>
      </c>
      <c r="R7415" t="b">
        <v>0</v>
      </c>
      <c r="S7415">
        <v>63</v>
      </c>
      <c r="T7415">
        <v>10</v>
      </c>
      <c r="U7415">
        <v>78</v>
      </c>
    </row>
    <row r="7416" spans="1:22" x14ac:dyDescent="0.2">
      <c r="A7416" s="1">
        <v>36800</v>
      </c>
      <c r="B7416">
        <v>2000</v>
      </c>
      <c r="C7416">
        <f>_xlfn.MAXIFS(Table1[ScheduleWeekWritten],Table1[ScheduleSeason],Table1[[#This Row],[ScheduleSeason]])</f>
        <v>17</v>
      </c>
      <c r="D7416">
        <v>5</v>
      </c>
      <c r="E7416" cm="1">
        <f t="array" ref="E7416">_xlfn.XLOOKUP(Table1[[#This Row],[ScheduleWeekWritten]],Table3[Game],100+Table3[Increase],Table1[[#This Row],[ScheduleWeekWritten]])</f>
        <v>5</v>
      </c>
      <c r="F7416" t="b">
        <v>0</v>
      </c>
      <c r="G7416" t="s">
        <v>101</v>
      </c>
      <c r="H7416">
        <v>16</v>
      </c>
      <c r="I7416">
        <v>31</v>
      </c>
      <c r="J7416" t="s">
        <v>19</v>
      </c>
      <c r="K7416" t="s">
        <v>91</v>
      </c>
      <c r="L7416" t="str">
        <f>_xlfn.XLOOKUP(Table1[[#This Row],[TeamFavoriteID]],Table2[team_id],Table2[team_name],_xlfn.XLOOKUP(Table1[[#This Row],[TeamFavoriteID]],Table2[team_id_pfr],Table2[team_name],"Even"))</f>
        <v>Miami Dolphins</v>
      </c>
      <c r="M7416">
        <v>-7</v>
      </c>
      <c r="N7416">
        <f>IF(Table1[[#This Row],[TeamFavorite]]=Table1[[#This Row],[TeamHome]],Table1[[#This Row],[ScoreAway]]-Table1[[#This Row],[ScoreHome]],Table1[[#This Row],[ScoreHome]]-Table1[[#This Row],[ScoreAway]])</f>
        <v>-15</v>
      </c>
      <c r="O7416">
        <f>IF(Table1[[#This Row],[SpreadActual]]&lt;Table1[[#This Row],[SpreadFavorite]],1,0)</f>
        <v>1</v>
      </c>
      <c r="P7416">
        <v>33</v>
      </c>
      <c r="Q7416" t="s">
        <v>173</v>
      </c>
      <c r="R7416" t="b">
        <v>0</v>
      </c>
      <c r="S7416">
        <v>62</v>
      </c>
      <c r="T7416">
        <v>6</v>
      </c>
      <c r="U7416">
        <v>79</v>
      </c>
    </row>
    <row r="7417" spans="1:22" x14ac:dyDescent="0.2">
      <c r="A7417" s="1">
        <v>36800</v>
      </c>
      <c r="B7417">
        <v>2000</v>
      </c>
      <c r="C7417">
        <f>_xlfn.MAXIFS(Table1[ScheduleWeekWritten],Table1[ScheduleSeason],Table1[[#This Row],[ScheduleSeason]])</f>
        <v>17</v>
      </c>
      <c r="D7417">
        <v>5</v>
      </c>
      <c r="E7417" cm="1">
        <f t="array" ref="E7417">_xlfn.XLOOKUP(Table1[[#This Row],[ScheduleWeekWritten]],Table3[Game],100+Table3[Increase],Table1[[#This Row],[ScheduleWeekWritten]])</f>
        <v>5</v>
      </c>
      <c r="F7417" t="b">
        <v>0</v>
      </c>
      <c r="G7417" t="s">
        <v>62</v>
      </c>
      <c r="H7417">
        <v>0</v>
      </c>
      <c r="I7417">
        <v>12</v>
      </c>
      <c r="J7417" t="s">
        <v>158</v>
      </c>
      <c r="K7417" t="s">
        <v>159</v>
      </c>
      <c r="L7417" t="str">
        <f>_xlfn.XLOOKUP(Table1[[#This Row],[TeamFavoriteID]],Table2[team_id],Table2[team_name],_xlfn.XLOOKUP(Table1[[#This Row],[TeamFavoriteID]],Table2[team_id_pfr],Table2[team_name],"Even"))</f>
        <v>Baltimore Ravens</v>
      </c>
      <c r="M7417">
        <v>-8.5</v>
      </c>
      <c r="N7417">
        <f>IF(Table1[[#This Row],[TeamFavorite]]=Table1[[#This Row],[TeamHome]],Table1[[#This Row],[ScoreAway]]-Table1[[#This Row],[ScoreHome]],Table1[[#This Row],[ScoreHome]]-Table1[[#This Row],[ScoreAway]])</f>
        <v>-12</v>
      </c>
      <c r="O7417">
        <f>IF(Table1[[#This Row],[SpreadActual]]&lt;Table1[[#This Row],[SpreadFavorite]],1,0)</f>
        <v>1</v>
      </c>
      <c r="P7417">
        <v>37</v>
      </c>
      <c r="Q7417" t="s">
        <v>170</v>
      </c>
      <c r="R7417" t="b">
        <v>0</v>
      </c>
      <c r="S7417">
        <v>62</v>
      </c>
      <c r="T7417">
        <v>12</v>
      </c>
      <c r="U7417">
        <v>75</v>
      </c>
    </row>
    <row r="7418" spans="1:22" x14ac:dyDescent="0.2">
      <c r="A7418" s="1">
        <v>36800</v>
      </c>
      <c r="B7418">
        <v>2000</v>
      </c>
      <c r="C7418">
        <f>_xlfn.MAXIFS(Table1[ScheduleWeekWritten],Table1[ScheduleSeason],Table1[[#This Row],[ScheduleSeason]])</f>
        <v>17</v>
      </c>
      <c r="D7418">
        <v>5</v>
      </c>
      <c r="E7418" cm="1">
        <f t="array" ref="E7418">_xlfn.XLOOKUP(Table1[[#This Row],[ScheduleWeekWritten]],Table3[Game],100+Table3[Increase],Table1[[#This Row],[ScheduleWeekWritten]])</f>
        <v>5</v>
      </c>
      <c r="F7418" t="b">
        <v>0</v>
      </c>
      <c r="G7418" t="s">
        <v>24</v>
      </c>
      <c r="H7418">
        <v>19</v>
      </c>
      <c r="I7418">
        <v>28</v>
      </c>
      <c r="J7418" t="s">
        <v>115</v>
      </c>
      <c r="K7418" t="s">
        <v>88</v>
      </c>
      <c r="L7418" t="str">
        <f>_xlfn.XLOOKUP(Table1[[#This Row],[TeamFavoriteID]],Table2[team_id],Table2[team_name],_xlfn.XLOOKUP(Table1[[#This Row],[TeamFavoriteID]],Table2[team_id_pfr],Table2[team_name],"Even"))</f>
        <v>Denver Broncos</v>
      </c>
      <c r="M7418">
        <v>-8.5</v>
      </c>
      <c r="N7418">
        <f>IF(Table1[[#This Row],[TeamFavorite]]=Table1[[#This Row],[TeamHome]],Table1[[#This Row],[ScoreAway]]-Table1[[#This Row],[ScoreHome]],Table1[[#This Row],[ScoreHome]]-Table1[[#This Row],[ScoreAway]])</f>
        <v>9</v>
      </c>
      <c r="O7418">
        <f>IF(Table1[[#This Row],[SpreadActual]]&lt;Table1[[#This Row],[SpreadFavorite]],1,0)</f>
        <v>0</v>
      </c>
      <c r="P7418">
        <v>41</v>
      </c>
      <c r="Q7418" t="s">
        <v>71</v>
      </c>
      <c r="R7418" t="b">
        <v>0</v>
      </c>
      <c r="S7418">
        <v>69</v>
      </c>
      <c r="T7418">
        <v>12</v>
      </c>
      <c r="U7418">
        <v>29</v>
      </c>
    </row>
    <row r="7419" spans="1:22" x14ac:dyDescent="0.2">
      <c r="A7419" s="1">
        <v>36800</v>
      </c>
      <c r="B7419">
        <v>2000</v>
      </c>
      <c r="C7419">
        <f>_xlfn.MAXIFS(Table1[ScheduleWeekWritten],Table1[ScheduleSeason],Table1[[#This Row],[ScheduleSeason]])</f>
        <v>17</v>
      </c>
      <c r="D7419">
        <v>5</v>
      </c>
      <c r="E7419" cm="1">
        <f t="array" ref="E7419">_xlfn.XLOOKUP(Table1[[#This Row],[ScheduleWeekWritten]],Table3[Game],100+Table3[Increase],Table1[[#This Row],[ScheduleWeekWritten]])</f>
        <v>5</v>
      </c>
      <c r="F7419" t="b">
        <v>0</v>
      </c>
      <c r="G7419" t="s">
        <v>45</v>
      </c>
      <c r="H7419">
        <v>24</v>
      </c>
      <c r="I7419">
        <v>31</v>
      </c>
      <c r="J7419" t="s">
        <v>54</v>
      </c>
      <c r="K7419" t="s">
        <v>79</v>
      </c>
      <c r="L7419" t="str">
        <f>_xlfn.XLOOKUP(Table1[[#This Row],[TeamFavoriteID]],Table2[team_id],Table2[team_name],_xlfn.XLOOKUP(Table1[[#This Row],[TeamFavoriteID]],Table2[team_id_pfr],Table2[team_name],"Even"))</f>
        <v>Detroit Lions</v>
      </c>
      <c r="M7419">
        <v>-1</v>
      </c>
      <c r="N7419">
        <f>IF(Table1[[#This Row],[TeamFavorite]]=Table1[[#This Row],[TeamHome]],Table1[[#This Row],[ScoreAway]]-Table1[[#This Row],[ScoreHome]],Table1[[#This Row],[ScoreHome]]-Table1[[#This Row],[ScoreAway]])</f>
        <v>7</v>
      </c>
      <c r="O7419">
        <f>IF(Table1[[#This Row],[SpreadActual]]&lt;Table1[[#This Row],[SpreadFavorite]],1,0)</f>
        <v>0</v>
      </c>
      <c r="P7419">
        <v>42.5</v>
      </c>
      <c r="Q7419" t="s">
        <v>125</v>
      </c>
      <c r="R7419" t="b">
        <v>0</v>
      </c>
      <c r="S7419">
        <v>72</v>
      </c>
      <c r="T7419">
        <v>0</v>
      </c>
      <c r="V7419" t="s">
        <v>103</v>
      </c>
    </row>
    <row r="7420" spans="1:22" x14ac:dyDescent="0.2">
      <c r="A7420" s="1">
        <v>36800</v>
      </c>
      <c r="B7420">
        <v>2000</v>
      </c>
      <c r="C7420">
        <f>_xlfn.MAXIFS(Table1[ScheduleWeekWritten],Table1[ScheduleSeason],Table1[[#This Row],[ScheduleSeason]])</f>
        <v>17</v>
      </c>
      <c r="D7420">
        <v>5</v>
      </c>
      <c r="E7420" cm="1">
        <f t="array" ref="E7420">_xlfn.XLOOKUP(Table1[[#This Row],[ScheduleWeekWritten]],Table3[Game],100+Table3[Increase],Table1[[#This Row],[ScheduleWeekWritten]])</f>
        <v>5</v>
      </c>
      <c r="F7420" t="b">
        <v>0</v>
      </c>
      <c r="G7420" t="s">
        <v>33</v>
      </c>
      <c r="H7420">
        <v>24</v>
      </c>
      <c r="I7420">
        <v>27</v>
      </c>
      <c r="J7420" t="s">
        <v>46</v>
      </c>
      <c r="K7420" t="s">
        <v>35</v>
      </c>
      <c r="L7420" t="str">
        <f>_xlfn.XLOOKUP(Table1[[#This Row],[TeamFavoriteID]],Table2[team_id],Table2[team_name],_xlfn.XLOOKUP(Table1[[#This Row],[TeamFavoriteID]],Table2[team_id_pfr],Table2[team_name],"Even"))</f>
        <v>Green Bay Packers</v>
      </c>
      <c r="M7420">
        <v>-5.5</v>
      </c>
      <c r="N7420">
        <f>IF(Table1[[#This Row],[TeamFavorite]]=Table1[[#This Row],[TeamHome]],Table1[[#This Row],[ScoreAway]]-Table1[[#This Row],[ScoreHome]],Table1[[#This Row],[ScoreHome]]-Table1[[#This Row],[ScoreAway]])</f>
        <v>3</v>
      </c>
      <c r="O7420">
        <f>IF(Table1[[#This Row],[SpreadActual]]&lt;Table1[[#This Row],[SpreadFavorite]],1,0)</f>
        <v>0</v>
      </c>
      <c r="P7420">
        <v>41</v>
      </c>
      <c r="Q7420" t="s">
        <v>82</v>
      </c>
      <c r="R7420" t="b">
        <v>0</v>
      </c>
      <c r="S7420">
        <v>64</v>
      </c>
      <c r="T7420">
        <v>13</v>
      </c>
      <c r="U7420">
        <v>66</v>
      </c>
    </row>
    <row r="7421" spans="1:22" x14ac:dyDescent="0.2">
      <c r="A7421" s="1">
        <v>36800</v>
      </c>
      <c r="B7421">
        <v>2000</v>
      </c>
      <c r="C7421">
        <f>_xlfn.MAXIFS(Table1[ScheduleWeekWritten],Table1[ScheduleSeason],Table1[[#This Row],[ScheduleSeason]])</f>
        <v>17</v>
      </c>
      <c r="D7421">
        <v>5</v>
      </c>
      <c r="E7421" cm="1">
        <f t="array" ref="E7421">_xlfn.XLOOKUP(Table1[[#This Row],[ScheduleWeekWritten]],Table3[Game],100+Table3[Increase],Table1[[#This Row],[ScheduleWeekWritten]])</f>
        <v>5</v>
      </c>
      <c r="F7421" t="b">
        <v>0</v>
      </c>
      <c r="G7421" t="s">
        <v>154</v>
      </c>
      <c r="H7421">
        <v>13</v>
      </c>
      <c r="I7421">
        <v>24</v>
      </c>
      <c r="J7421" t="s">
        <v>49</v>
      </c>
      <c r="K7421" t="s">
        <v>161</v>
      </c>
      <c r="L7421" t="str">
        <f>_xlfn.XLOOKUP(Table1[[#This Row],[TeamFavoriteID]],Table2[team_id],Table2[team_name],_xlfn.XLOOKUP(Table1[[#This Row],[TeamFavoriteID]],Table2[team_id_pfr],Table2[team_name],"Even"))</f>
        <v>Jacksonville Jaguars</v>
      </c>
      <c r="M7421">
        <v>-11</v>
      </c>
      <c r="N7421">
        <f>IF(Table1[[#This Row],[TeamFavorite]]=Table1[[#This Row],[TeamHome]],Table1[[#This Row],[ScoreAway]]-Table1[[#This Row],[ScoreHome]],Table1[[#This Row],[ScoreHome]]-Table1[[#This Row],[ScoreAway]])</f>
        <v>11</v>
      </c>
      <c r="O7421">
        <f>IF(Table1[[#This Row],[SpreadActual]]&lt;Table1[[#This Row],[SpreadFavorite]],1,0)</f>
        <v>0</v>
      </c>
      <c r="P7421">
        <v>38.5</v>
      </c>
      <c r="Q7421" t="s">
        <v>155</v>
      </c>
      <c r="R7421" t="b">
        <v>0</v>
      </c>
      <c r="S7421">
        <v>73</v>
      </c>
      <c r="T7421">
        <v>17</v>
      </c>
      <c r="U7421">
        <v>80</v>
      </c>
    </row>
    <row r="7422" spans="1:22" x14ac:dyDescent="0.2">
      <c r="A7422" s="1">
        <v>36800</v>
      </c>
      <c r="B7422">
        <v>2000</v>
      </c>
      <c r="C7422">
        <f>_xlfn.MAXIFS(Table1[ScheduleWeekWritten],Table1[ScheduleSeason],Table1[[#This Row],[ScheduleSeason]])</f>
        <v>17</v>
      </c>
      <c r="D7422">
        <v>5</v>
      </c>
      <c r="E7422" cm="1">
        <f t="array" ref="E7422">_xlfn.XLOOKUP(Table1[[#This Row],[ScheduleWeekWritten]],Table3[Game],100+Table3[Increase],Table1[[#This Row],[ScheduleWeekWritten]])</f>
        <v>5</v>
      </c>
      <c r="F7422" t="b">
        <v>0</v>
      </c>
      <c r="G7422" t="s">
        <v>58</v>
      </c>
      <c r="H7422">
        <v>38</v>
      </c>
      <c r="I7422">
        <v>10</v>
      </c>
      <c r="J7422" t="s">
        <v>38</v>
      </c>
      <c r="K7422" t="s">
        <v>77</v>
      </c>
      <c r="L7422" t="str">
        <f>_xlfn.XLOOKUP(Table1[[#This Row],[TeamFavoriteID]],Table2[team_id],Table2[team_name],_xlfn.XLOOKUP(Table1[[#This Row],[TeamFavoriteID]],Table2[team_id_pfr],Table2[team_name],"Even"))</f>
        <v>Philadelphia Eagles</v>
      </c>
      <c r="M7422">
        <v>-3</v>
      </c>
      <c r="N7422">
        <f>IF(Table1[[#This Row],[TeamFavorite]]=Table1[[#This Row],[TeamHome]],Table1[[#This Row],[ScoreAway]]-Table1[[#This Row],[ScoreHome]],Table1[[#This Row],[ScoreHome]]-Table1[[#This Row],[ScoreAway]])</f>
        <v>-28</v>
      </c>
      <c r="O7422">
        <f>IF(Table1[[#This Row],[SpreadActual]]&lt;Table1[[#This Row],[SpreadFavorite]],1,0)</f>
        <v>1</v>
      </c>
      <c r="P7422">
        <v>41.5</v>
      </c>
      <c r="Q7422" t="s">
        <v>112</v>
      </c>
      <c r="R7422" t="b">
        <v>0</v>
      </c>
      <c r="S7422">
        <v>60</v>
      </c>
      <c r="T7422">
        <v>3</v>
      </c>
      <c r="U7422">
        <v>76</v>
      </c>
    </row>
    <row r="7423" spans="1:22" x14ac:dyDescent="0.2">
      <c r="A7423" s="1">
        <v>36800</v>
      </c>
      <c r="B7423">
        <v>2000</v>
      </c>
      <c r="C7423">
        <f>_xlfn.MAXIFS(Table1[ScheduleWeekWritten],Table1[ScheduleSeason],Table1[[#This Row],[ScheduleSeason]])</f>
        <v>17</v>
      </c>
      <c r="D7423">
        <v>5</v>
      </c>
      <c r="E7423" cm="1">
        <f t="array" ref="E7423">_xlfn.XLOOKUP(Table1[[#This Row],[ScheduleWeekWritten]],Table3[Game],100+Table3[Increase],Table1[[#This Row],[ScheduleWeekWritten]])</f>
        <v>5</v>
      </c>
      <c r="F7423" t="b">
        <v>0</v>
      </c>
      <c r="G7423" t="s">
        <v>53</v>
      </c>
      <c r="H7423">
        <v>27</v>
      </c>
      <c r="I7423">
        <v>20</v>
      </c>
      <c r="J7423" t="s">
        <v>149</v>
      </c>
      <c r="K7423" t="s">
        <v>87</v>
      </c>
      <c r="L7423" t="str">
        <f>_xlfn.XLOOKUP(Table1[[#This Row],[TeamFavoriteID]],Table2[team_id],Table2[team_name],_xlfn.XLOOKUP(Table1[[#This Row],[TeamFavoriteID]],Table2[team_id_pfr],Table2[team_name],"Even"))</f>
        <v>San Francisco 49ers</v>
      </c>
      <c r="M7423">
        <v>-3.5</v>
      </c>
      <c r="N7423">
        <f>IF(Table1[[#This Row],[TeamFavorite]]=Table1[[#This Row],[TeamHome]],Table1[[#This Row],[ScoreAway]]-Table1[[#This Row],[ScoreHome]],Table1[[#This Row],[ScoreHome]]-Table1[[#This Row],[ScoreAway]])</f>
        <v>-7</v>
      </c>
      <c r="O7423">
        <f>IF(Table1[[#This Row],[SpreadActual]]&lt;Table1[[#This Row],[SpreadFavorite]],1,0)</f>
        <v>1</v>
      </c>
      <c r="P7423">
        <v>47.5</v>
      </c>
      <c r="Q7423" t="s">
        <v>118</v>
      </c>
      <c r="R7423" t="b">
        <v>0</v>
      </c>
      <c r="S7423">
        <v>65</v>
      </c>
      <c r="T7423">
        <v>13</v>
      </c>
      <c r="U7423">
        <v>76</v>
      </c>
    </row>
    <row r="7424" spans="1:22" x14ac:dyDescent="0.2">
      <c r="A7424" s="1">
        <v>36800</v>
      </c>
      <c r="B7424">
        <v>2000</v>
      </c>
      <c r="C7424">
        <f>_xlfn.MAXIFS(Table1[ScheduleWeekWritten],Table1[ScheduleSeason],Table1[[#This Row],[ScheduleSeason]])</f>
        <v>17</v>
      </c>
      <c r="D7424">
        <v>5</v>
      </c>
      <c r="E7424" cm="1">
        <f t="array" ref="E7424">_xlfn.XLOOKUP(Table1[[#This Row],[ScheduleWeekWritten]],Table3[Game],100+Table3[Increase],Table1[[#This Row],[ScheduleWeekWritten]])</f>
        <v>5</v>
      </c>
      <c r="F7424" t="b">
        <v>0</v>
      </c>
      <c r="G7424" t="s">
        <v>153</v>
      </c>
      <c r="H7424">
        <v>57</v>
      </c>
      <c r="I7424">
        <v>31</v>
      </c>
      <c r="J7424" t="s">
        <v>27</v>
      </c>
      <c r="K7424" t="s">
        <v>40</v>
      </c>
      <c r="L7424" t="str">
        <f>_xlfn.XLOOKUP(Table1[[#This Row],[TeamFavoriteID]],Table2[team_id],Table2[team_name],_xlfn.XLOOKUP(Table1[[#This Row],[TeamFavoriteID]],Table2[team_id_pfr],Table2[team_name],"Even"))</f>
        <v>Los Angeles Rams</v>
      </c>
      <c r="M7424">
        <v>-17</v>
      </c>
      <c r="N7424">
        <f>IF(Table1[[#This Row],[TeamFavorite]]=Table1[[#This Row],[TeamHome]],Table1[[#This Row],[ScoreAway]]-Table1[[#This Row],[ScoreHome]],Table1[[#This Row],[ScoreHome]]-Table1[[#This Row],[ScoreAway]])</f>
        <v>26</v>
      </c>
      <c r="O7424">
        <f>IF(Table1[[#This Row],[SpreadActual]]&lt;Table1[[#This Row],[SpreadFavorite]],1,0)</f>
        <v>0</v>
      </c>
      <c r="P7424">
        <v>53.5</v>
      </c>
      <c r="Q7424" t="s">
        <v>157</v>
      </c>
      <c r="R7424" t="b">
        <v>0</v>
      </c>
      <c r="S7424">
        <v>72</v>
      </c>
      <c r="T7424">
        <v>0</v>
      </c>
      <c r="V7424" t="s">
        <v>103</v>
      </c>
    </row>
    <row r="7425" spans="1:22" x14ac:dyDescent="0.2">
      <c r="A7425" s="1">
        <v>36800</v>
      </c>
      <c r="B7425">
        <v>2000</v>
      </c>
      <c r="C7425">
        <f>_xlfn.MAXIFS(Table1[ScheduleWeekWritten],Table1[ScheduleSeason],Table1[[#This Row],[ScheduleSeason]])</f>
        <v>17</v>
      </c>
      <c r="D7425">
        <v>5</v>
      </c>
      <c r="E7425" cm="1">
        <f t="array" ref="E7425">_xlfn.XLOOKUP(Table1[[#This Row],[ScheduleWeekWritten]],Table3[Game],100+Table3[Increase],Table1[[#This Row],[ScheduleWeekWritten]])</f>
        <v>5</v>
      </c>
      <c r="F7425" t="b">
        <v>0</v>
      </c>
      <c r="G7425" t="s">
        <v>171</v>
      </c>
      <c r="H7425">
        <v>28</v>
      </c>
      <c r="I7425">
        <v>14</v>
      </c>
      <c r="J7425" t="s">
        <v>50</v>
      </c>
      <c r="K7425" t="s">
        <v>25</v>
      </c>
      <c r="L7425" t="str">
        <f>_xlfn.XLOOKUP(Table1[[#This Row],[TeamFavoriteID]],Table2[team_id],Table2[team_name],_xlfn.XLOOKUP(Table1[[#This Row],[TeamFavoriteID]],Table2[team_id_pfr],Table2[team_name],"Even"))</f>
        <v>Houston Oilers</v>
      </c>
      <c r="M7425">
        <v>-5</v>
      </c>
      <c r="N7425">
        <f>IF(Table1[[#This Row],[TeamFavorite]]=Table1[[#This Row],[TeamHome]],Table1[[#This Row],[ScoreAway]]-Table1[[#This Row],[ScoreHome]],Table1[[#This Row],[ScoreHome]]-Table1[[#This Row],[ScoreAway]])</f>
        <v>14</v>
      </c>
      <c r="O7425">
        <f>IF(Table1[[#This Row],[SpreadActual]]&lt;Table1[[#This Row],[SpreadFavorite]],1,0)</f>
        <v>0</v>
      </c>
      <c r="P7425">
        <v>38</v>
      </c>
      <c r="Q7425" t="s">
        <v>172</v>
      </c>
      <c r="R7425" t="b">
        <v>0</v>
      </c>
      <c r="S7425">
        <v>66</v>
      </c>
      <c r="T7425">
        <v>6</v>
      </c>
      <c r="U7425">
        <v>73</v>
      </c>
    </row>
    <row r="7426" spans="1:22" x14ac:dyDescent="0.2">
      <c r="A7426" s="1">
        <v>36800</v>
      </c>
      <c r="B7426">
        <v>2000</v>
      </c>
      <c r="C7426">
        <f>_xlfn.MAXIFS(Table1[ScheduleWeekWritten],Table1[ScheduleSeason],Table1[[#This Row],[ScheduleSeason]])</f>
        <v>17</v>
      </c>
      <c r="D7426">
        <v>5</v>
      </c>
      <c r="E7426" cm="1">
        <f t="array" ref="E7426">_xlfn.XLOOKUP(Table1[[#This Row],[ScheduleWeekWritten]],Table3[Game],100+Table3[Increase],Table1[[#This Row],[ScheduleWeekWritten]])</f>
        <v>5</v>
      </c>
      <c r="F7426" t="b">
        <v>0</v>
      </c>
      <c r="G7426" t="s">
        <v>61</v>
      </c>
      <c r="H7426">
        <v>20</v>
      </c>
      <c r="I7426">
        <v>17</v>
      </c>
      <c r="J7426" t="s">
        <v>127</v>
      </c>
      <c r="K7426" t="s">
        <v>85</v>
      </c>
      <c r="L7426" t="str">
        <f>_xlfn.XLOOKUP(Table1[[#This Row],[TeamFavoriteID]],Table2[team_id],Table2[team_name],_xlfn.XLOOKUP(Table1[[#This Row],[TeamFavoriteID]],Table2[team_id_pfr],Table2[team_name],"Even"))</f>
        <v>Washington Commanders</v>
      </c>
      <c r="M7426">
        <v>-1.5</v>
      </c>
      <c r="N7426">
        <f>IF(Table1[[#This Row],[TeamFavorite]]=Table1[[#This Row],[TeamHome]],Table1[[#This Row],[ScoreAway]]-Table1[[#This Row],[ScoreHome]],Table1[[#This Row],[ScoreHome]]-Table1[[#This Row],[ScoreAway]])</f>
        <v>3</v>
      </c>
      <c r="O7426">
        <f>IF(Table1[[#This Row],[SpreadActual]]&lt;Table1[[#This Row],[SpreadFavorite]],1,0)</f>
        <v>0</v>
      </c>
      <c r="P7426">
        <v>36</v>
      </c>
      <c r="Q7426" t="s">
        <v>165</v>
      </c>
      <c r="R7426" t="b">
        <v>0</v>
      </c>
      <c r="S7426">
        <v>60</v>
      </c>
      <c r="T7426">
        <v>5</v>
      </c>
      <c r="U7426">
        <v>92</v>
      </c>
    </row>
    <row r="7427" spans="1:22" x14ac:dyDescent="0.2">
      <c r="A7427" s="1">
        <v>36801</v>
      </c>
      <c r="B7427">
        <v>2000</v>
      </c>
      <c r="C7427">
        <f>_xlfn.MAXIFS(Table1[ScheduleWeekWritten],Table1[ScheduleSeason],Table1[[#This Row],[ScheduleSeason]])</f>
        <v>17</v>
      </c>
      <c r="D7427">
        <v>5</v>
      </c>
      <c r="E7427" cm="1">
        <f t="array" ref="E7427">_xlfn.XLOOKUP(Table1[[#This Row],[ScheduleWeekWritten]],Table3[Game],100+Table3[Increase],Table1[[#This Row],[ScheduleWeekWritten]])</f>
        <v>5</v>
      </c>
      <c r="F7427" t="b">
        <v>0</v>
      </c>
      <c r="G7427" t="s">
        <v>42</v>
      </c>
      <c r="H7427">
        <v>24</v>
      </c>
      <c r="I7427">
        <v>17</v>
      </c>
      <c r="J7427" t="s">
        <v>128</v>
      </c>
      <c r="K7427" t="s">
        <v>75</v>
      </c>
      <c r="L7427" t="str">
        <f>_xlfn.XLOOKUP(Table1[[#This Row],[TeamFavoriteID]],Table2[team_id],Table2[team_name],_xlfn.XLOOKUP(Table1[[#This Row],[TeamFavoriteID]],Table2[team_id_pfr],Table2[team_name],"Even"))</f>
        <v>Kansas City Chiefs</v>
      </c>
      <c r="M7427">
        <v>-4</v>
      </c>
      <c r="N7427">
        <f>IF(Table1[[#This Row],[TeamFavorite]]=Table1[[#This Row],[TeamHome]],Table1[[#This Row],[ScoreAway]]-Table1[[#This Row],[ScoreHome]],Table1[[#This Row],[ScoreHome]]-Table1[[#This Row],[ScoreAway]])</f>
        <v>-7</v>
      </c>
      <c r="O7427">
        <f>IF(Table1[[#This Row],[SpreadActual]]&lt;Table1[[#This Row],[SpreadFavorite]],1,0)</f>
        <v>1</v>
      </c>
      <c r="P7427">
        <v>38.5</v>
      </c>
      <c r="Q7427" t="s">
        <v>117</v>
      </c>
      <c r="R7427" t="b">
        <v>0</v>
      </c>
      <c r="S7427">
        <v>74</v>
      </c>
      <c r="T7427">
        <v>13</v>
      </c>
      <c r="U7427">
        <v>49</v>
      </c>
    </row>
    <row r="7428" spans="1:22" x14ac:dyDescent="0.2">
      <c r="A7428" s="1">
        <v>36807</v>
      </c>
      <c r="B7428">
        <v>2000</v>
      </c>
      <c r="C7428">
        <f>_xlfn.MAXIFS(Table1[ScheduleWeekWritten],Table1[ScheduleSeason],Table1[[#This Row],[ScheduleSeason]])</f>
        <v>17</v>
      </c>
      <c r="D7428">
        <v>6</v>
      </c>
      <c r="E7428" cm="1">
        <f t="array" ref="E7428">_xlfn.XLOOKUP(Table1[[#This Row],[ScheduleWeekWritten]],Table3[Game],100+Table3[Increase],Table1[[#This Row],[ScheduleWeekWritten]])</f>
        <v>6</v>
      </c>
      <c r="F7428" t="b">
        <v>0</v>
      </c>
      <c r="G7428" t="s">
        <v>149</v>
      </c>
      <c r="H7428">
        <v>29</v>
      </c>
      <c r="I7428">
        <v>21</v>
      </c>
      <c r="J7428" t="s">
        <v>62</v>
      </c>
      <c r="K7428" t="s">
        <v>59</v>
      </c>
      <c r="L7428" t="str">
        <f>_xlfn.XLOOKUP(Table1[[#This Row],[TeamFavoriteID]],Table2[team_id],Table2[team_name],_xlfn.XLOOKUP(Table1[[#This Row],[TeamFavoriteID]],Table2[team_id_pfr],Table2[team_name],"Even"))</f>
        <v>Arizona Cardinals</v>
      </c>
      <c r="M7428">
        <v>-4.5</v>
      </c>
      <c r="N7428">
        <f>IF(Table1[[#This Row],[TeamFavorite]]=Table1[[#This Row],[TeamHome]],Table1[[#This Row],[ScoreAway]]-Table1[[#This Row],[ScoreHome]],Table1[[#This Row],[ScoreHome]]-Table1[[#This Row],[ScoreAway]])</f>
        <v>-8</v>
      </c>
      <c r="O7428">
        <f>IF(Table1[[#This Row],[SpreadActual]]&lt;Table1[[#This Row],[SpreadFavorite]],1,0)</f>
        <v>1</v>
      </c>
      <c r="P7428">
        <v>40.5</v>
      </c>
      <c r="Q7428" t="s">
        <v>150</v>
      </c>
      <c r="R7428" t="b">
        <v>0</v>
      </c>
      <c r="S7428">
        <v>85</v>
      </c>
      <c r="T7428">
        <v>12</v>
      </c>
      <c r="U7428">
        <v>30</v>
      </c>
    </row>
    <row r="7429" spans="1:22" x14ac:dyDescent="0.2">
      <c r="A7429" s="1">
        <v>36807</v>
      </c>
      <c r="B7429">
        <v>2000</v>
      </c>
      <c r="C7429">
        <f>_xlfn.MAXIFS(Table1[ScheduleWeekWritten],Table1[ScheduleSeason],Table1[[#This Row],[ScheduleSeason]])</f>
        <v>17</v>
      </c>
      <c r="D7429">
        <v>6</v>
      </c>
      <c r="E7429" cm="1">
        <f t="array" ref="E7429">_xlfn.XLOOKUP(Table1[[#This Row],[ScheduleWeekWritten]],Table3[Game],100+Table3[Increase],Table1[[#This Row],[ScheduleWeekWritten]])</f>
        <v>6</v>
      </c>
      <c r="F7429" t="b">
        <v>0</v>
      </c>
      <c r="G7429" t="s">
        <v>38</v>
      </c>
      <c r="H7429">
        <v>6</v>
      </c>
      <c r="I7429">
        <v>13</v>
      </c>
      <c r="J7429" t="s">
        <v>50</v>
      </c>
      <c r="K7429" t="s">
        <v>109</v>
      </c>
      <c r="L7429" t="str">
        <f>_xlfn.XLOOKUP(Table1[[#This Row],[TeamFavoriteID]],Table2[team_id],Table2[team_name],_xlfn.XLOOKUP(Table1[[#This Row],[TeamFavoriteID]],Table2[team_id_pfr],Table2[team_name],"Even"))</f>
        <v>Atlanta Falcons</v>
      </c>
      <c r="M7429">
        <v>-1</v>
      </c>
      <c r="N7429">
        <f>IF(Table1[[#This Row],[TeamFavorite]]=Table1[[#This Row],[TeamHome]],Table1[[#This Row],[ScoreAway]]-Table1[[#This Row],[ScoreHome]],Table1[[#This Row],[ScoreHome]]-Table1[[#This Row],[ScoreAway]])</f>
        <v>7</v>
      </c>
      <c r="O7429">
        <f>IF(Table1[[#This Row],[SpreadActual]]&lt;Table1[[#This Row],[SpreadFavorite]],1,0)</f>
        <v>0</v>
      </c>
      <c r="P7429">
        <v>42</v>
      </c>
      <c r="Q7429" t="s">
        <v>148</v>
      </c>
      <c r="R7429" t="b">
        <v>0</v>
      </c>
      <c r="S7429">
        <v>72</v>
      </c>
      <c r="T7429">
        <v>0</v>
      </c>
      <c r="V7429" t="s">
        <v>103</v>
      </c>
    </row>
    <row r="7430" spans="1:22" x14ac:dyDescent="0.2">
      <c r="A7430" s="1">
        <v>36807</v>
      </c>
      <c r="B7430">
        <v>2000</v>
      </c>
      <c r="C7430">
        <f>_xlfn.MAXIFS(Table1[ScheduleWeekWritten],Table1[ScheduleSeason],Table1[[#This Row],[ScheduleSeason]])</f>
        <v>17</v>
      </c>
      <c r="D7430">
        <v>6</v>
      </c>
      <c r="E7430" cm="1">
        <f t="array" ref="E7430">_xlfn.XLOOKUP(Table1[[#This Row],[ScheduleWeekWritten]],Table3[Game],100+Table3[Increase],Table1[[#This Row],[ScheduleWeekWritten]])</f>
        <v>6</v>
      </c>
      <c r="F7430" t="b">
        <v>0</v>
      </c>
      <c r="G7430" t="s">
        <v>152</v>
      </c>
      <c r="H7430">
        <v>26</v>
      </c>
      <c r="I7430">
        <v>3</v>
      </c>
      <c r="J7430" t="s">
        <v>128</v>
      </c>
      <c r="K7430" t="s">
        <v>162</v>
      </c>
      <c r="L7430" t="str">
        <f>_xlfn.XLOOKUP(Table1[[#This Row],[TeamFavoriteID]],Table2[team_id],Table2[team_name],_xlfn.XLOOKUP(Table1[[#This Row],[TeamFavoriteID]],Table2[team_id_pfr],Table2[team_name],"Even"))</f>
        <v>Carolina Panthers</v>
      </c>
      <c r="M7430">
        <v>-3.5</v>
      </c>
      <c r="N7430">
        <f>IF(Table1[[#This Row],[TeamFavorite]]=Table1[[#This Row],[TeamHome]],Table1[[#This Row],[ScoreAway]]-Table1[[#This Row],[ScoreHome]],Table1[[#This Row],[ScoreHome]]-Table1[[#This Row],[ScoreAway]])</f>
        <v>-23</v>
      </c>
      <c r="O7430">
        <f>IF(Table1[[#This Row],[SpreadActual]]&lt;Table1[[#This Row],[SpreadFavorite]],1,0)</f>
        <v>1</v>
      </c>
      <c r="P7430">
        <v>43</v>
      </c>
      <c r="Q7430" t="s">
        <v>160</v>
      </c>
      <c r="R7430" t="b">
        <v>0</v>
      </c>
      <c r="S7430">
        <v>50</v>
      </c>
      <c r="T7430">
        <v>13</v>
      </c>
      <c r="U7430">
        <v>48</v>
      </c>
    </row>
    <row r="7431" spans="1:22" x14ac:dyDescent="0.2">
      <c r="A7431" s="1">
        <v>36807</v>
      </c>
      <c r="B7431">
        <v>2000</v>
      </c>
      <c r="C7431">
        <f>_xlfn.MAXIFS(Table1[ScheduleWeekWritten],Table1[ScheduleSeason],Table1[[#This Row],[ScheduleSeason]])</f>
        <v>17</v>
      </c>
      <c r="D7431">
        <v>6</v>
      </c>
      <c r="E7431" cm="1">
        <f t="array" ref="E7431">_xlfn.XLOOKUP(Table1[[#This Row],[ScheduleWeekWritten]],Table3[Game],100+Table3[Increase],Table1[[#This Row],[ScheduleWeekWritten]])</f>
        <v>6</v>
      </c>
      <c r="F7431" t="b">
        <v>0</v>
      </c>
      <c r="G7431" t="s">
        <v>46</v>
      </c>
      <c r="H7431">
        <v>10</v>
      </c>
      <c r="I7431">
        <v>31</v>
      </c>
      <c r="J7431" t="s">
        <v>95</v>
      </c>
      <c r="K7431" t="s">
        <v>47</v>
      </c>
      <c r="L7431" t="str">
        <f>_xlfn.XLOOKUP(Table1[[#This Row],[TeamFavoriteID]],Table2[team_id],Table2[team_name],_xlfn.XLOOKUP(Table1[[#This Row],[TeamFavoriteID]],Table2[team_id_pfr],Table2[team_name],"Even"))</f>
        <v>Chicago Bears</v>
      </c>
      <c r="M7431">
        <v>-5.5</v>
      </c>
      <c r="N7431">
        <f>IF(Table1[[#This Row],[TeamFavorite]]=Table1[[#This Row],[TeamHome]],Table1[[#This Row],[ScoreAway]]-Table1[[#This Row],[ScoreHome]],Table1[[#This Row],[ScoreHome]]-Table1[[#This Row],[ScoreAway]])</f>
        <v>21</v>
      </c>
      <c r="O7431">
        <f>IF(Table1[[#This Row],[SpreadActual]]&lt;Table1[[#This Row],[SpreadFavorite]],1,0)</f>
        <v>0</v>
      </c>
      <c r="P7431">
        <v>40</v>
      </c>
      <c r="Q7431" t="s">
        <v>114</v>
      </c>
      <c r="R7431" t="b">
        <v>0</v>
      </c>
      <c r="S7431">
        <v>39</v>
      </c>
      <c r="T7431">
        <v>18</v>
      </c>
      <c r="U7431">
        <v>63</v>
      </c>
    </row>
    <row r="7432" spans="1:22" x14ac:dyDescent="0.2">
      <c r="A7432" s="1">
        <v>36807</v>
      </c>
      <c r="B7432">
        <v>2000</v>
      </c>
      <c r="C7432">
        <f>_xlfn.MAXIFS(Table1[ScheduleWeekWritten],Table1[ScheduleSeason],Table1[[#This Row],[ScheduleSeason]])</f>
        <v>17</v>
      </c>
      <c r="D7432">
        <v>6</v>
      </c>
      <c r="E7432" cm="1">
        <f t="array" ref="E7432">_xlfn.XLOOKUP(Table1[[#This Row],[ScheduleWeekWritten]],Table3[Game],100+Table3[Increase],Table1[[#This Row],[ScheduleWeekWritten]])</f>
        <v>6</v>
      </c>
      <c r="F7432" t="b">
        <v>0</v>
      </c>
      <c r="G7432" t="s">
        <v>101</v>
      </c>
      <c r="H7432">
        <v>14</v>
      </c>
      <c r="I7432">
        <v>23</v>
      </c>
      <c r="J7432" t="s">
        <v>171</v>
      </c>
      <c r="K7432" t="s">
        <v>25</v>
      </c>
      <c r="L7432" t="str">
        <f>_xlfn.XLOOKUP(Table1[[#This Row],[TeamFavoriteID]],Table2[team_id],Table2[team_name],_xlfn.XLOOKUP(Table1[[#This Row],[TeamFavoriteID]],Table2[team_id_pfr],Table2[team_name],"Even"))</f>
        <v>Houston Oilers</v>
      </c>
      <c r="M7432">
        <v>-10</v>
      </c>
      <c r="N7432">
        <f>IF(Table1[[#This Row],[TeamFavorite]]=Table1[[#This Row],[TeamHome]],Table1[[#This Row],[ScoreAway]]-Table1[[#This Row],[ScoreHome]],Table1[[#This Row],[ScoreHome]]-Table1[[#This Row],[ScoreAway]])</f>
        <v>-9</v>
      </c>
      <c r="O7432">
        <f>IF(Table1[[#This Row],[SpreadActual]]&lt;Table1[[#This Row],[SpreadFavorite]],1,0)</f>
        <v>0</v>
      </c>
      <c r="P7432">
        <v>38</v>
      </c>
      <c r="Q7432" t="s">
        <v>173</v>
      </c>
      <c r="R7432" t="b">
        <v>0</v>
      </c>
      <c r="S7432">
        <v>38</v>
      </c>
      <c r="T7432">
        <v>10</v>
      </c>
      <c r="U7432">
        <v>74</v>
      </c>
    </row>
    <row r="7433" spans="1:22" x14ac:dyDescent="0.2">
      <c r="A7433" s="1">
        <v>36807</v>
      </c>
      <c r="B7433">
        <v>2000</v>
      </c>
      <c r="C7433">
        <f>_xlfn.MAXIFS(Table1[ScheduleWeekWritten],Table1[ScheduleSeason],Table1[[#This Row],[ScheduleSeason]])</f>
        <v>17</v>
      </c>
      <c r="D7433">
        <v>6</v>
      </c>
      <c r="E7433" cm="1">
        <f t="array" ref="E7433">_xlfn.XLOOKUP(Table1[[#This Row],[ScheduleWeekWritten]],Table3[Game],100+Table3[Increase],Table1[[#This Row],[ScheduleWeekWritten]])</f>
        <v>6</v>
      </c>
      <c r="F7433" t="b">
        <v>0</v>
      </c>
      <c r="G7433" t="s">
        <v>45</v>
      </c>
      <c r="H7433">
        <v>31</v>
      </c>
      <c r="I7433">
        <v>24</v>
      </c>
      <c r="J7433" t="s">
        <v>33</v>
      </c>
      <c r="K7433" t="s">
        <v>79</v>
      </c>
      <c r="L7433" t="str">
        <f>_xlfn.XLOOKUP(Table1[[#This Row],[TeamFavoriteID]],Table2[team_id],Table2[team_name],_xlfn.XLOOKUP(Table1[[#This Row],[TeamFavoriteID]],Table2[team_id_pfr],Table2[team_name],"Even"))</f>
        <v>Detroit Lions</v>
      </c>
      <c r="M7433">
        <v>-3</v>
      </c>
      <c r="N7433">
        <f>IF(Table1[[#This Row],[TeamFavorite]]=Table1[[#This Row],[TeamHome]],Table1[[#This Row],[ScoreAway]]-Table1[[#This Row],[ScoreHome]],Table1[[#This Row],[ScoreHome]]-Table1[[#This Row],[ScoreAway]])</f>
        <v>-7</v>
      </c>
      <c r="O7433">
        <f>IF(Table1[[#This Row],[SpreadActual]]&lt;Table1[[#This Row],[SpreadFavorite]],1,0)</f>
        <v>1</v>
      </c>
      <c r="P7433">
        <v>43</v>
      </c>
      <c r="Q7433" t="s">
        <v>125</v>
      </c>
      <c r="R7433" t="b">
        <v>0</v>
      </c>
      <c r="S7433">
        <v>72</v>
      </c>
      <c r="T7433">
        <v>0</v>
      </c>
      <c r="V7433" t="s">
        <v>103</v>
      </c>
    </row>
    <row r="7434" spans="1:22" x14ac:dyDescent="0.2">
      <c r="A7434" s="1">
        <v>36807</v>
      </c>
      <c r="B7434">
        <v>2000</v>
      </c>
      <c r="C7434">
        <f>_xlfn.MAXIFS(Table1[ScheduleWeekWritten],Table1[ScheduleSeason],Table1[[#This Row],[ScheduleSeason]])</f>
        <v>17</v>
      </c>
      <c r="D7434">
        <v>6</v>
      </c>
      <c r="E7434" cm="1">
        <f t="array" ref="E7434">_xlfn.XLOOKUP(Table1[[#This Row],[ScheduleWeekWritten]],Table3[Game],100+Table3[Increase],Table1[[#This Row],[ScheduleWeekWritten]])</f>
        <v>6</v>
      </c>
      <c r="F7434" t="b">
        <v>0</v>
      </c>
      <c r="G7434" t="s">
        <v>154</v>
      </c>
      <c r="H7434">
        <v>10</v>
      </c>
      <c r="I7434">
        <v>15</v>
      </c>
      <c r="J7434" t="s">
        <v>158</v>
      </c>
      <c r="K7434" t="s">
        <v>161</v>
      </c>
      <c r="L7434" t="str">
        <f>_xlfn.XLOOKUP(Table1[[#This Row],[TeamFavoriteID]],Table2[team_id],Table2[team_name],_xlfn.XLOOKUP(Table1[[#This Row],[TeamFavoriteID]],Table2[team_id_pfr],Table2[team_name],"Even"))</f>
        <v>Jacksonville Jaguars</v>
      </c>
      <c r="M7434">
        <v>-2.5</v>
      </c>
      <c r="N7434">
        <f>IF(Table1[[#This Row],[TeamFavorite]]=Table1[[#This Row],[TeamHome]],Table1[[#This Row],[ScoreAway]]-Table1[[#This Row],[ScoreHome]],Table1[[#This Row],[ScoreHome]]-Table1[[#This Row],[ScoreAway]])</f>
        <v>5</v>
      </c>
      <c r="O7434">
        <f>IF(Table1[[#This Row],[SpreadActual]]&lt;Table1[[#This Row],[SpreadFavorite]],1,0)</f>
        <v>0</v>
      </c>
      <c r="P7434">
        <v>37.5</v>
      </c>
      <c r="Q7434" t="s">
        <v>155</v>
      </c>
      <c r="R7434" t="b">
        <v>0</v>
      </c>
      <c r="S7434">
        <v>71</v>
      </c>
      <c r="T7434">
        <v>12</v>
      </c>
      <c r="U7434">
        <v>79</v>
      </c>
    </row>
    <row r="7435" spans="1:22" x14ac:dyDescent="0.2">
      <c r="A7435" s="1">
        <v>36807</v>
      </c>
      <c r="B7435">
        <v>2000</v>
      </c>
      <c r="C7435">
        <f>_xlfn.MAXIFS(Table1[ScheduleWeekWritten],Table1[ScheduleSeason],Table1[[#This Row],[ScheduleSeason]])</f>
        <v>17</v>
      </c>
      <c r="D7435">
        <v>6</v>
      </c>
      <c r="E7435" cm="1">
        <f t="array" ref="E7435">_xlfn.XLOOKUP(Table1[[#This Row],[ScheduleWeekWritten]],Table3[Game],100+Table3[Increase],Table1[[#This Row],[ScheduleWeekWritten]])</f>
        <v>6</v>
      </c>
      <c r="F7435" t="b">
        <v>0</v>
      </c>
      <c r="G7435" t="s">
        <v>19</v>
      </c>
      <c r="H7435">
        <v>22</v>
      </c>
      <c r="I7435">
        <v>13</v>
      </c>
      <c r="J7435" t="s">
        <v>28</v>
      </c>
      <c r="K7435" t="s">
        <v>91</v>
      </c>
      <c r="L7435" t="str">
        <f>_xlfn.XLOOKUP(Table1[[#This Row],[TeamFavoriteID]],Table2[team_id],Table2[team_name],_xlfn.XLOOKUP(Table1[[#This Row],[TeamFavoriteID]],Table2[team_id_pfr],Table2[team_name],"Even"))</f>
        <v>Miami Dolphins</v>
      </c>
      <c r="M7435">
        <v>-2</v>
      </c>
      <c r="N7435">
        <f>IF(Table1[[#This Row],[TeamFavorite]]=Table1[[#This Row],[TeamHome]],Table1[[#This Row],[ScoreAway]]-Table1[[#This Row],[ScoreHome]],Table1[[#This Row],[ScoreHome]]-Table1[[#This Row],[ScoreAway]])</f>
        <v>-9</v>
      </c>
      <c r="O7435">
        <f>IF(Table1[[#This Row],[SpreadActual]]&lt;Table1[[#This Row],[SpreadFavorite]],1,0)</f>
        <v>1</v>
      </c>
      <c r="P7435">
        <v>34.5</v>
      </c>
      <c r="Q7435" t="s">
        <v>143</v>
      </c>
      <c r="R7435" t="b">
        <v>0</v>
      </c>
      <c r="S7435">
        <v>82</v>
      </c>
      <c r="T7435">
        <v>6</v>
      </c>
      <c r="U7435">
        <v>77</v>
      </c>
    </row>
    <row r="7436" spans="1:22" x14ac:dyDescent="0.2">
      <c r="A7436" s="1">
        <v>36807</v>
      </c>
      <c r="B7436">
        <v>2000</v>
      </c>
      <c r="C7436">
        <f>_xlfn.MAXIFS(Table1[ScheduleWeekWritten],Table1[ScheduleSeason],Table1[[#This Row],[ScheduleSeason]])</f>
        <v>17</v>
      </c>
      <c r="D7436">
        <v>6</v>
      </c>
      <c r="E7436" cm="1">
        <f t="array" ref="E7436">_xlfn.XLOOKUP(Table1[[#This Row],[ScheduleWeekWritten]],Table3[Game],100+Table3[Increase],Table1[[#This Row],[ScheduleWeekWritten]])</f>
        <v>6</v>
      </c>
      <c r="F7436" t="b">
        <v>0</v>
      </c>
      <c r="G7436" t="s">
        <v>115</v>
      </c>
      <c r="H7436">
        <v>24</v>
      </c>
      <c r="I7436">
        <v>16</v>
      </c>
      <c r="J7436" t="s">
        <v>140</v>
      </c>
      <c r="K7436" t="s">
        <v>72</v>
      </c>
      <c r="L7436" t="str">
        <f>_xlfn.XLOOKUP(Table1[[#This Row],[TeamFavoriteID]],Table2[team_id],Table2[team_name],_xlfn.XLOOKUP(Table1[[#This Row],[TeamFavoriteID]],Table2[team_id_pfr],Table2[team_name],"Even"))</f>
        <v>Baltimore Colts</v>
      </c>
      <c r="M7436">
        <v>-3.5</v>
      </c>
      <c r="N7436">
        <f>IF(Table1[[#This Row],[TeamFavorite]]=Table1[[#This Row],[TeamHome]],Table1[[#This Row],[ScoreAway]]-Table1[[#This Row],[ScoreHome]],Table1[[#This Row],[ScoreHome]]-Table1[[#This Row],[ScoreAway]])</f>
        <v>8</v>
      </c>
      <c r="O7436">
        <f>IF(Table1[[#This Row],[SpreadActual]]&lt;Table1[[#This Row],[SpreadFavorite]],1,0)</f>
        <v>0</v>
      </c>
      <c r="P7436">
        <v>43.5</v>
      </c>
      <c r="Q7436" t="s">
        <v>116</v>
      </c>
      <c r="R7436" t="b">
        <v>0</v>
      </c>
      <c r="S7436">
        <v>50</v>
      </c>
      <c r="T7436">
        <v>14</v>
      </c>
      <c r="U7436">
        <v>53</v>
      </c>
    </row>
    <row r="7437" spans="1:22" x14ac:dyDescent="0.2">
      <c r="A7437" s="1">
        <v>36807</v>
      </c>
      <c r="B7437">
        <v>2000</v>
      </c>
      <c r="C7437">
        <f>_xlfn.MAXIFS(Table1[ScheduleWeekWritten],Table1[ScheduleSeason],Table1[[#This Row],[ScheduleSeason]])</f>
        <v>17</v>
      </c>
      <c r="D7437">
        <v>6</v>
      </c>
      <c r="E7437" cm="1">
        <f t="array" ref="E7437">_xlfn.XLOOKUP(Table1[[#This Row],[ScheduleWeekWritten]],Table3[Game],100+Table3[Increase],Table1[[#This Row],[ScheduleWeekWritten]])</f>
        <v>6</v>
      </c>
      <c r="F7437" t="b">
        <v>0</v>
      </c>
      <c r="G7437" t="s">
        <v>31</v>
      </c>
      <c r="H7437">
        <v>3</v>
      </c>
      <c r="I7437">
        <v>20</v>
      </c>
      <c r="J7437" t="s">
        <v>49</v>
      </c>
      <c r="K7437" t="s">
        <v>32</v>
      </c>
      <c r="L7437" t="str">
        <f>_xlfn.XLOOKUP(Table1[[#This Row],[TeamFavoriteID]],Table2[team_id],Table2[team_name],_xlfn.XLOOKUP(Table1[[#This Row],[TeamFavoriteID]],Table2[team_id_pfr],Table2[team_name],"Even"))</f>
        <v>New York Jets</v>
      </c>
      <c r="M7437">
        <v>-8</v>
      </c>
      <c r="N7437">
        <f>IF(Table1[[#This Row],[TeamFavorite]]=Table1[[#This Row],[TeamHome]],Table1[[#This Row],[ScoreAway]]-Table1[[#This Row],[ScoreHome]],Table1[[#This Row],[ScoreHome]]-Table1[[#This Row],[ScoreAway]])</f>
        <v>17</v>
      </c>
      <c r="O7437">
        <f>IF(Table1[[#This Row],[SpreadActual]]&lt;Table1[[#This Row],[SpreadFavorite]],1,0)</f>
        <v>0</v>
      </c>
      <c r="P7437">
        <v>37.5</v>
      </c>
      <c r="Q7437" t="s">
        <v>126</v>
      </c>
      <c r="R7437" t="b">
        <v>0</v>
      </c>
      <c r="S7437">
        <v>50</v>
      </c>
      <c r="T7437">
        <v>15</v>
      </c>
      <c r="U7437">
        <v>55</v>
      </c>
    </row>
    <row r="7438" spans="1:22" x14ac:dyDescent="0.2">
      <c r="A7438" s="1">
        <v>36807</v>
      </c>
      <c r="B7438">
        <v>2000</v>
      </c>
      <c r="C7438">
        <f>_xlfn.MAXIFS(Table1[ScheduleWeekWritten],Table1[ScheduleSeason],Table1[[#This Row],[ScheduleSeason]])</f>
        <v>17</v>
      </c>
      <c r="D7438">
        <v>6</v>
      </c>
      <c r="E7438" cm="1">
        <f t="array" ref="E7438">_xlfn.XLOOKUP(Table1[[#This Row],[ScheduleWeekWritten]],Table3[Game],100+Table3[Increase],Table1[[#This Row],[ScheduleWeekWritten]])</f>
        <v>6</v>
      </c>
      <c r="F7438" t="b">
        <v>0</v>
      </c>
      <c r="G7438" t="s">
        <v>58</v>
      </c>
      <c r="H7438">
        <v>14</v>
      </c>
      <c r="I7438">
        <v>17</v>
      </c>
      <c r="J7438" t="s">
        <v>61</v>
      </c>
      <c r="K7438" t="s">
        <v>85</v>
      </c>
      <c r="L7438" t="str">
        <f>_xlfn.XLOOKUP(Table1[[#This Row],[TeamFavoriteID]],Table2[team_id],Table2[team_name],_xlfn.XLOOKUP(Table1[[#This Row],[TeamFavoriteID]],Table2[team_id_pfr],Table2[team_name],"Even"))</f>
        <v>Washington Commanders</v>
      </c>
      <c r="M7438">
        <v>-3.5</v>
      </c>
      <c r="N7438">
        <f>IF(Table1[[#This Row],[TeamFavorite]]=Table1[[#This Row],[TeamHome]],Table1[[#This Row],[ScoreAway]]-Table1[[#This Row],[ScoreHome]],Table1[[#This Row],[ScoreHome]]-Table1[[#This Row],[ScoreAway]])</f>
        <v>-3</v>
      </c>
      <c r="O7438">
        <f>IF(Table1[[#This Row],[SpreadActual]]&lt;Table1[[#This Row],[SpreadFavorite]],1,0)</f>
        <v>0</v>
      </c>
      <c r="P7438">
        <v>37.5</v>
      </c>
      <c r="Q7438" t="s">
        <v>112</v>
      </c>
      <c r="R7438" t="b">
        <v>0</v>
      </c>
      <c r="S7438">
        <v>48</v>
      </c>
      <c r="T7438">
        <v>12</v>
      </c>
      <c r="U7438">
        <v>57</v>
      </c>
    </row>
    <row r="7439" spans="1:22" x14ac:dyDescent="0.2">
      <c r="A7439" s="1">
        <v>36807</v>
      </c>
      <c r="B7439">
        <v>2000</v>
      </c>
      <c r="C7439">
        <f>_xlfn.MAXIFS(Table1[ScheduleWeekWritten],Table1[ScheduleSeason],Table1[[#This Row],[ScheduleSeason]])</f>
        <v>17</v>
      </c>
      <c r="D7439">
        <v>6</v>
      </c>
      <c r="E7439" cm="1">
        <f t="array" ref="E7439">_xlfn.XLOOKUP(Table1[[#This Row],[ScheduleWeekWritten]],Table3[Game],100+Table3[Increase],Table1[[#This Row],[ScheduleWeekWritten]])</f>
        <v>6</v>
      </c>
      <c r="F7439" t="b">
        <v>0</v>
      </c>
      <c r="G7439" t="s">
        <v>27</v>
      </c>
      <c r="H7439">
        <v>7</v>
      </c>
      <c r="I7439">
        <v>21</v>
      </c>
      <c r="J7439" t="s">
        <v>24</v>
      </c>
      <c r="K7439" t="s">
        <v>88</v>
      </c>
      <c r="L7439" t="str">
        <f>_xlfn.XLOOKUP(Table1[[#This Row],[TeamFavoriteID]],Table2[team_id],Table2[team_name],_xlfn.XLOOKUP(Table1[[#This Row],[TeamFavoriteID]],Table2[team_id_pfr],Table2[team_name],"Even"))</f>
        <v>Denver Broncos</v>
      </c>
      <c r="M7439">
        <v>-6.5</v>
      </c>
      <c r="N7439">
        <f>IF(Table1[[#This Row],[TeamFavorite]]=Table1[[#This Row],[TeamHome]],Table1[[#This Row],[ScoreAway]]-Table1[[#This Row],[ScoreHome]],Table1[[#This Row],[ScoreHome]]-Table1[[#This Row],[ScoreAway]])</f>
        <v>-14</v>
      </c>
      <c r="O7439">
        <f>IF(Table1[[#This Row],[SpreadActual]]&lt;Table1[[#This Row],[SpreadFavorite]],1,0)</f>
        <v>1</v>
      </c>
      <c r="P7439">
        <v>43</v>
      </c>
      <c r="Q7439" t="s">
        <v>94</v>
      </c>
      <c r="R7439" t="b">
        <v>0</v>
      </c>
      <c r="S7439">
        <v>68</v>
      </c>
      <c r="T7439">
        <v>8</v>
      </c>
      <c r="U7439">
        <v>83</v>
      </c>
    </row>
    <row r="7440" spans="1:22" x14ac:dyDescent="0.2">
      <c r="A7440" s="1">
        <v>36807</v>
      </c>
      <c r="B7440">
        <v>2000</v>
      </c>
      <c r="C7440">
        <f>_xlfn.MAXIFS(Table1[ScheduleWeekWritten],Table1[ScheduleSeason],Table1[[#This Row],[ScheduleSeason]])</f>
        <v>17</v>
      </c>
      <c r="D7440">
        <v>6</v>
      </c>
      <c r="E7440" cm="1">
        <f t="array" ref="E7440">_xlfn.XLOOKUP(Table1[[#This Row],[ScheduleWeekWritten]],Table3[Game],100+Table3[Increase],Table1[[#This Row],[ScheduleWeekWritten]])</f>
        <v>6</v>
      </c>
      <c r="F7440" t="b">
        <v>0</v>
      </c>
      <c r="G7440" t="s">
        <v>53</v>
      </c>
      <c r="H7440">
        <v>28</v>
      </c>
      <c r="I7440">
        <v>34</v>
      </c>
      <c r="J7440" t="s">
        <v>20</v>
      </c>
      <c r="K7440" t="s">
        <v>21</v>
      </c>
      <c r="L7440" t="str">
        <f>_xlfn.XLOOKUP(Table1[[#This Row],[TeamFavoriteID]],Table2[team_id],Table2[team_name],_xlfn.XLOOKUP(Table1[[#This Row],[TeamFavoriteID]],Table2[team_id_pfr],Table2[team_name],"Even"))</f>
        <v>Las Vegas Raiders</v>
      </c>
      <c r="M7440">
        <v>-4.5</v>
      </c>
      <c r="N7440">
        <f>IF(Table1[[#This Row],[TeamFavorite]]=Table1[[#This Row],[TeamHome]],Table1[[#This Row],[ScoreAway]]-Table1[[#This Row],[ScoreHome]],Table1[[#This Row],[ScoreHome]]-Table1[[#This Row],[ScoreAway]])</f>
        <v>-6</v>
      </c>
      <c r="O7440">
        <f>IF(Table1[[#This Row],[SpreadActual]]&lt;Table1[[#This Row],[SpreadFavorite]],1,0)</f>
        <v>1</v>
      </c>
      <c r="P7440">
        <v>48.5</v>
      </c>
      <c r="Q7440" t="s">
        <v>118</v>
      </c>
      <c r="R7440" t="b">
        <v>0</v>
      </c>
      <c r="S7440">
        <v>58</v>
      </c>
      <c r="T7440">
        <v>14</v>
      </c>
      <c r="U7440">
        <v>80</v>
      </c>
    </row>
    <row r="7441" spans="1:22" x14ac:dyDescent="0.2">
      <c r="A7441" s="1">
        <v>36808</v>
      </c>
      <c r="B7441">
        <v>2000</v>
      </c>
      <c r="C7441">
        <f>_xlfn.MAXIFS(Table1[ScheduleWeekWritten],Table1[ScheduleSeason],Table1[[#This Row],[ScheduleSeason]])</f>
        <v>17</v>
      </c>
      <c r="D7441">
        <v>6</v>
      </c>
      <c r="E7441" cm="1">
        <f t="array" ref="E7441">_xlfn.XLOOKUP(Table1[[#This Row],[ScheduleWeekWritten]],Table3[Game],100+Table3[Increase],Table1[[#This Row],[ScheduleWeekWritten]])</f>
        <v>6</v>
      </c>
      <c r="F7441" t="b">
        <v>0</v>
      </c>
      <c r="G7441" t="s">
        <v>54</v>
      </c>
      <c r="H7441">
        <v>30</v>
      </c>
      <c r="I7441">
        <v>23</v>
      </c>
      <c r="J7441" t="s">
        <v>127</v>
      </c>
      <c r="K7441" t="s">
        <v>55</v>
      </c>
      <c r="L7441" t="str">
        <f>_xlfn.XLOOKUP(Table1[[#This Row],[TeamFavoriteID]],Table2[team_id],Table2[team_name],_xlfn.XLOOKUP(Table1[[#This Row],[TeamFavoriteID]],Table2[team_id_pfr],Table2[team_name],"Even"))</f>
        <v>Minnesota Vikings</v>
      </c>
      <c r="M7441">
        <v>-1</v>
      </c>
      <c r="N7441">
        <f>IF(Table1[[#This Row],[TeamFavorite]]=Table1[[#This Row],[TeamHome]],Table1[[#This Row],[ScoreAway]]-Table1[[#This Row],[ScoreHome]],Table1[[#This Row],[ScoreHome]]-Table1[[#This Row],[ScoreAway]])</f>
        <v>-7</v>
      </c>
      <c r="O7441">
        <f>IF(Table1[[#This Row],[SpreadActual]]&lt;Table1[[#This Row],[SpreadFavorite]],1,0)</f>
        <v>1</v>
      </c>
      <c r="P7441">
        <v>39</v>
      </c>
      <c r="Q7441" t="s">
        <v>137</v>
      </c>
      <c r="R7441" t="b">
        <v>0</v>
      </c>
      <c r="S7441">
        <v>72</v>
      </c>
      <c r="T7441">
        <v>0</v>
      </c>
      <c r="V7441" t="s">
        <v>103</v>
      </c>
    </row>
    <row r="7442" spans="1:22" x14ac:dyDescent="0.2">
      <c r="A7442" s="1">
        <v>36814</v>
      </c>
      <c r="B7442">
        <v>2000</v>
      </c>
      <c r="C7442">
        <f>_xlfn.MAXIFS(Table1[ScheduleWeekWritten],Table1[ScheduleSeason],Table1[[#This Row],[ScheduleSeason]])</f>
        <v>17</v>
      </c>
      <c r="D7442">
        <v>7</v>
      </c>
      <c r="E7442" cm="1">
        <f t="array" ref="E7442">_xlfn.XLOOKUP(Table1[[#This Row],[ScheduleWeekWritten]],Table3[Game],100+Table3[Increase],Table1[[#This Row],[ScheduleWeekWritten]])</f>
        <v>7</v>
      </c>
      <c r="F7442" t="b">
        <v>0</v>
      </c>
      <c r="G7442" t="s">
        <v>149</v>
      </c>
      <c r="H7442">
        <v>14</v>
      </c>
      <c r="I7442">
        <v>33</v>
      </c>
      <c r="J7442" t="s">
        <v>58</v>
      </c>
      <c r="K7442" t="s">
        <v>77</v>
      </c>
      <c r="L7442" t="str">
        <f>_xlfn.XLOOKUP(Table1[[#This Row],[TeamFavoriteID]],Table2[team_id],Table2[team_name],_xlfn.XLOOKUP(Table1[[#This Row],[TeamFavoriteID]],Table2[team_id_pfr],Table2[team_name],"Even"))</f>
        <v>Philadelphia Eagles</v>
      </c>
      <c r="M7442">
        <v>-2.5</v>
      </c>
      <c r="N7442">
        <f>IF(Table1[[#This Row],[TeamFavorite]]=Table1[[#This Row],[TeamHome]],Table1[[#This Row],[ScoreAway]]-Table1[[#This Row],[ScoreHome]],Table1[[#This Row],[ScoreHome]]-Table1[[#This Row],[ScoreAway]])</f>
        <v>-19</v>
      </c>
      <c r="O7442">
        <f>IF(Table1[[#This Row],[SpreadActual]]&lt;Table1[[#This Row],[SpreadFavorite]],1,0)</f>
        <v>1</v>
      </c>
      <c r="P7442">
        <v>39</v>
      </c>
      <c r="Q7442" t="s">
        <v>150</v>
      </c>
      <c r="R7442" t="b">
        <v>0</v>
      </c>
      <c r="S7442">
        <v>71</v>
      </c>
      <c r="T7442">
        <v>4</v>
      </c>
      <c r="U7442">
        <v>36</v>
      </c>
    </row>
    <row r="7443" spans="1:22" x14ac:dyDescent="0.2">
      <c r="A7443" s="1">
        <v>36814</v>
      </c>
      <c r="B7443">
        <v>2000</v>
      </c>
      <c r="C7443">
        <f>_xlfn.MAXIFS(Table1[ScheduleWeekWritten],Table1[ScheduleSeason],Table1[[#This Row],[ScheduleSeason]])</f>
        <v>17</v>
      </c>
      <c r="D7443">
        <v>7</v>
      </c>
      <c r="E7443" cm="1">
        <f t="array" ref="E7443">_xlfn.XLOOKUP(Table1[[#This Row],[ScheduleWeekWritten]],Table3[Game],100+Table3[Increase],Table1[[#This Row],[ScheduleWeekWritten]])</f>
        <v>7</v>
      </c>
      <c r="F7443" t="b">
        <v>0</v>
      </c>
      <c r="G7443" t="s">
        <v>28</v>
      </c>
      <c r="H7443">
        <v>27</v>
      </c>
      <c r="I7443">
        <v>24</v>
      </c>
      <c r="J7443" t="s">
        <v>27</v>
      </c>
      <c r="K7443" t="s">
        <v>43</v>
      </c>
      <c r="L7443" t="str">
        <f>_xlfn.XLOOKUP(Table1[[#This Row],[TeamFavoriteID]],Table2[team_id],Table2[team_name],_xlfn.XLOOKUP(Table1[[#This Row],[TeamFavoriteID]],Table2[team_id_pfr],Table2[team_name],"Even"))</f>
        <v>Buffalo Bills</v>
      </c>
      <c r="M7443">
        <v>-10</v>
      </c>
      <c r="N7443">
        <f>IF(Table1[[#This Row],[TeamFavorite]]=Table1[[#This Row],[TeamHome]],Table1[[#This Row],[ScoreAway]]-Table1[[#This Row],[ScoreHome]],Table1[[#This Row],[ScoreHome]]-Table1[[#This Row],[ScoreAway]])</f>
        <v>-3</v>
      </c>
      <c r="O7443">
        <f>IF(Table1[[#This Row],[SpreadActual]]&lt;Table1[[#This Row],[SpreadFavorite]],1,0)</f>
        <v>0</v>
      </c>
      <c r="P7443">
        <v>36.5</v>
      </c>
      <c r="Q7443" t="s">
        <v>123</v>
      </c>
      <c r="R7443" t="b">
        <v>0</v>
      </c>
      <c r="S7443">
        <v>60</v>
      </c>
      <c r="T7443">
        <v>8</v>
      </c>
      <c r="U7443">
        <v>83</v>
      </c>
    </row>
    <row r="7444" spans="1:22" x14ac:dyDescent="0.2">
      <c r="A7444" s="1">
        <v>36814</v>
      </c>
      <c r="B7444">
        <v>2000</v>
      </c>
      <c r="C7444">
        <f>_xlfn.MAXIFS(Table1[ScheduleWeekWritten],Table1[ScheduleSeason],Table1[[#This Row],[ScheduleSeason]])</f>
        <v>17</v>
      </c>
      <c r="D7444">
        <v>7</v>
      </c>
      <c r="E7444" cm="1">
        <f t="array" ref="E7444">_xlfn.XLOOKUP(Table1[[#This Row],[ScheduleWeekWritten]],Table3[Game],100+Table3[Increase],Table1[[#This Row],[ScheduleWeekWritten]])</f>
        <v>7</v>
      </c>
      <c r="F7444" t="b">
        <v>0</v>
      </c>
      <c r="G7444" t="s">
        <v>46</v>
      </c>
      <c r="H7444">
        <v>16</v>
      </c>
      <c r="I7444">
        <v>28</v>
      </c>
      <c r="J7444" t="s">
        <v>54</v>
      </c>
      <c r="K7444" t="s">
        <v>55</v>
      </c>
      <c r="L7444" t="str">
        <f>_xlfn.XLOOKUP(Table1[[#This Row],[TeamFavoriteID]],Table2[team_id],Table2[team_name],_xlfn.XLOOKUP(Table1[[#This Row],[TeamFavoriteID]],Table2[team_id_pfr],Table2[team_name],"Even"))</f>
        <v>Minnesota Vikings</v>
      </c>
      <c r="M7444">
        <v>-6</v>
      </c>
      <c r="N7444">
        <f>IF(Table1[[#This Row],[TeamFavorite]]=Table1[[#This Row],[TeamHome]],Table1[[#This Row],[ScoreAway]]-Table1[[#This Row],[ScoreHome]],Table1[[#This Row],[ScoreHome]]-Table1[[#This Row],[ScoreAway]])</f>
        <v>-12</v>
      </c>
      <c r="O7444">
        <f>IF(Table1[[#This Row],[SpreadActual]]&lt;Table1[[#This Row],[SpreadFavorite]],1,0)</f>
        <v>1</v>
      </c>
      <c r="P7444">
        <v>44</v>
      </c>
      <c r="Q7444" t="s">
        <v>114</v>
      </c>
      <c r="R7444" t="b">
        <v>0</v>
      </c>
      <c r="S7444">
        <v>60</v>
      </c>
      <c r="T7444">
        <v>9</v>
      </c>
      <c r="U7444">
        <v>65</v>
      </c>
    </row>
    <row r="7445" spans="1:22" x14ac:dyDescent="0.2">
      <c r="A7445" s="1">
        <v>36814</v>
      </c>
      <c r="B7445">
        <v>2000</v>
      </c>
      <c r="C7445">
        <f>_xlfn.MAXIFS(Table1[ScheduleWeekWritten],Table1[ScheduleSeason],Table1[[#This Row],[ScheduleSeason]])</f>
        <v>17</v>
      </c>
      <c r="D7445">
        <v>7</v>
      </c>
      <c r="E7445" cm="1">
        <f t="array" ref="E7445">_xlfn.XLOOKUP(Table1[[#This Row],[ScheduleWeekWritten]],Table3[Game],100+Table3[Increase],Table1[[#This Row],[ScheduleWeekWritten]])</f>
        <v>7</v>
      </c>
      <c r="F7445" t="b">
        <v>0</v>
      </c>
      <c r="G7445" t="s">
        <v>24</v>
      </c>
      <c r="H7445">
        <v>44</v>
      </c>
      <c r="I7445">
        <v>10</v>
      </c>
      <c r="J7445" t="s">
        <v>62</v>
      </c>
      <c r="K7445" t="s">
        <v>88</v>
      </c>
      <c r="L7445" t="str">
        <f>_xlfn.XLOOKUP(Table1[[#This Row],[TeamFavoriteID]],Table2[team_id],Table2[team_name],_xlfn.XLOOKUP(Table1[[#This Row],[TeamFavoriteID]],Table2[team_id_pfr],Table2[team_name],"Even"))</f>
        <v>Denver Broncos</v>
      </c>
      <c r="M7445">
        <v>-12.5</v>
      </c>
      <c r="N7445">
        <f>IF(Table1[[#This Row],[TeamFavorite]]=Table1[[#This Row],[TeamHome]],Table1[[#This Row],[ScoreAway]]-Table1[[#This Row],[ScoreHome]],Table1[[#This Row],[ScoreHome]]-Table1[[#This Row],[ScoreAway]])</f>
        <v>-34</v>
      </c>
      <c r="O7445">
        <f>IF(Table1[[#This Row],[SpreadActual]]&lt;Table1[[#This Row],[SpreadFavorite]],1,0)</f>
        <v>1</v>
      </c>
      <c r="P7445">
        <v>44</v>
      </c>
      <c r="Q7445" t="s">
        <v>71</v>
      </c>
      <c r="R7445" t="b">
        <v>0</v>
      </c>
      <c r="S7445">
        <v>47</v>
      </c>
      <c r="T7445">
        <v>8</v>
      </c>
      <c r="U7445">
        <v>49</v>
      </c>
    </row>
    <row r="7446" spans="1:22" x14ac:dyDescent="0.2">
      <c r="A7446" s="1">
        <v>36814</v>
      </c>
      <c r="B7446">
        <v>2000</v>
      </c>
      <c r="C7446">
        <f>_xlfn.MAXIFS(Table1[ScheduleWeekWritten],Table1[ScheduleSeason],Table1[[#This Row],[ScheduleSeason]])</f>
        <v>17</v>
      </c>
      <c r="D7446">
        <v>7</v>
      </c>
      <c r="E7446" cm="1">
        <f t="array" ref="E7446">_xlfn.XLOOKUP(Table1[[#This Row],[ScheduleWeekWritten]],Table3[Game],100+Table3[Increase],Table1[[#This Row],[ScheduleWeekWritten]])</f>
        <v>7</v>
      </c>
      <c r="F7446" t="b">
        <v>0</v>
      </c>
      <c r="G7446" t="s">
        <v>33</v>
      </c>
      <c r="H7446">
        <v>31</v>
      </c>
      <c r="I7446">
        <v>28</v>
      </c>
      <c r="J7446" t="s">
        <v>53</v>
      </c>
      <c r="K7446" t="s">
        <v>35</v>
      </c>
      <c r="L7446" t="str">
        <f>_xlfn.XLOOKUP(Table1[[#This Row],[TeamFavoriteID]],Table2[team_id],Table2[team_name],_xlfn.XLOOKUP(Table1[[#This Row],[TeamFavoriteID]],Table2[team_id_pfr],Table2[team_name],"Even"))</f>
        <v>Green Bay Packers</v>
      </c>
      <c r="M7446">
        <v>-4.5</v>
      </c>
      <c r="N7446">
        <f>IF(Table1[[#This Row],[TeamFavorite]]=Table1[[#This Row],[TeamHome]],Table1[[#This Row],[ScoreAway]]-Table1[[#This Row],[ScoreHome]],Table1[[#This Row],[ScoreHome]]-Table1[[#This Row],[ScoreAway]])</f>
        <v>-3</v>
      </c>
      <c r="O7446">
        <f>IF(Table1[[#This Row],[SpreadActual]]&lt;Table1[[#This Row],[SpreadFavorite]],1,0)</f>
        <v>0</v>
      </c>
      <c r="P7446">
        <v>49.5</v>
      </c>
      <c r="Q7446" t="s">
        <v>82</v>
      </c>
      <c r="R7446" t="b">
        <v>0</v>
      </c>
      <c r="S7446">
        <v>51</v>
      </c>
      <c r="T7446">
        <v>10</v>
      </c>
      <c r="U7446">
        <v>81</v>
      </c>
    </row>
    <row r="7447" spans="1:22" x14ac:dyDescent="0.2">
      <c r="A7447" s="1">
        <v>36814</v>
      </c>
      <c r="B7447">
        <v>2000</v>
      </c>
      <c r="C7447">
        <f>_xlfn.MAXIFS(Table1[ScheduleWeekWritten],Table1[ScheduleSeason],Table1[[#This Row],[ScheduleSeason]])</f>
        <v>17</v>
      </c>
      <c r="D7447">
        <v>7</v>
      </c>
      <c r="E7447" cm="1">
        <f t="array" ref="E7447">_xlfn.XLOOKUP(Table1[[#This Row],[ScheduleWeekWritten]],Table3[Game],100+Table3[Increase],Table1[[#This Row],[ScheduleWeekWritten]])</f>
        <v>7</v>
      </c>
      <c r="F7447" t="b">
        <v>0</v>
      </c>
      <c r="G7447" t="s">
        <v>42</v>
      </c>
      <c r="H7447">
        <v>17</v>
      </c>
      <c r="I7447">
        <v>20</v>
      </c>
      <c r="J7447" t="s">
        <v>20</v>
      </c>
      <c r="K7447" t="s">
        <v>75</v>
      </c>
      <c r="L7447" t="str">
        <f>_xlfn.XLOOKUP(Table1[[#This Row],[TeamFavoriteID]],Table2[team_id],Table2[team_name],_xlfn.XLOOKUP(Table1[[#This Row],[TeamFavoriteID]],Table2[team_id_pfr],Table2[team_name],"Even"))</f>
        <v>Kansas City Chiefs</v>
      </c>
      <c r="M7447">
        <v>-3</v>
      </c>
      <c r="N7447">
        <f>IF(Table1[[#This Row],[TeamFavorite]]=Table1[[#This Row],[TeamHome]],Table1[[#This Row],[ScoreAway]]-Table1[[#This Row],[ScoreHome]],Table1[[#This Row],[ScoreHome]]-Table1[[#This Row],[ScoreAway]])</f>
        <v>3</v>
      </c>
      <c r="O7447">
        <f>IF(Table1[[#This Row],[SpreadActual]]&lt;Table1[[#This Row],[SpreadFavorite]],1,0)</f>
        <v>0</v>
      </c>
      <c r="P7447">
        <v>43.5</v>
      </c>
      <c r="Q7447" t="s">
        <v>117</v>
      </c>
      <c r="R7447" t="b">
        <v>0</v>
      </c>
      <c r="S7447">
        <v>60</v>
      </c>
      <c r="T7447">
        <v>9</v>
      </c>
      <c r="U7447">
        <v>94</v>
      </c>
    </row>
    <row r="7448" spans="1:22" x14ac:dyDescent="0.2">
      <c r="A7448" s="1">
        <v>36814</v>
      </c>
      <c r="B7448">
        <v>2000</v>
      </c>
      <c r="C7448">
        <f>_xlfn.MAXIFS(Table1[ScheduleWeekWritten],Table1[ScheduleSeason],Table1[[#This Row],[ScheduleSeason]])</f>
        <v>17</v>
      </c>
      <c r="D7448">
        <v>7</v>
      </c>
      <c r="E7448" cm="1">
        <f t="array" ref="E7448">_xlfn.XLOOKUP(Table1[[#This Row],[ScheduleWeekWritten]],Table3[Game],100+Table3[Increase],Table1[[#This Row],[ScheduleWeekWritten]])</f>
        <v>7</v>
      </c>
      <c r="F7448" t="b">
        <v>0</v>
      </c>
      <c r="G7448" t="s">
        <v>115</v>
      </c>
      <c r="H7448">
        <v>17</v>
      </c>
      <c r="I7448">
        <v>34</v>
      </c>
      <c r="J7448" t="s">
        <v>31</v>
      </c>
      <c r="K7448" t="s">
        <v>70</v>
      </c>
      <c r="L7448" t="str">
        <f>_xlfn.XLOOKUP(Table1[[#This Row],[TeamFavoriteID]],Table2[team_id],Table2[team_name],_xlfn.XLOOKUP(Table1[[#This Row],[TeamFavoriteID]],Table2[team_id_pfr],Table2[team_name],"Even"))</f>
        <v>Boston Patriots</v>
      </c>
      <c r="M7448">
        <v>-3</v>
      </c>
      <c r="N7448">
        <f>IF(Table1[[#This Row],[TeamFavorite]]=Table1[[#This Row],[TeamHome]],Table1[[#This Row],[ScoreAway]]-Table1[[#This Row],[ScoreHome]],Table1[[#This Row],[ScoreHome]]-Table1[[#This Row],[ScoreAway]])</f>
        <v>-17</v>
      </c>
      <c r="O7448">
        <f>IF(Table1[[#This Row],[SpreadActual]]&lt;Table1[[#This Row],[SpreadFavorite]],1,0)</f>
        <v>1</v>
      </c>
      <c r="P7448">
        <v>37</v>
      </c>
      <c r="Q7448" t="s">
        <v>116</v>
      </c>
      <c r="R7448" t="b">
        <v>0</v>
      </c>
      <c r="S7448">
        <v>67</v>
      </c>
      <c r="T7448">
        <v>14</v>
      </c>
      <c r="U7448">
        <v>54</v>
      </c>
    </row>
    <row r="7449" spans="1:22" x14ac:dyDescent="0.2">
      <c r="A7449" s="1">
        <v>36814</v>
      </c>
      <c r="B7449">
        <v>2000</v>
      </c>
      <c r="C7449">
        <f>_xlfn.MAXIFS(Table1[ScheduleWeekWritten],Table1[ScheduleSeason],Table1[[#This Row],[ScheduleSeason]])</f>
        <v>17</v>
      </c>
      <c r="D7449">
        <v>7</v>
      </c>
      <c r="E7449" cm="1">
        <f t="array" ref="E7449">_xlfn.XLOOKUP(Table1[[#This Row],[ScheduleWeekWritten]],Table3[Game],100+Table3[Increase],Table1[[#This Row],[ScheduleWeekWritten]])</f>
        <v>7</v>
      </c>
      <c r="F7449" t="b">
        <v>0</v>
      </c>
      <c r="G7449" t="s">
        <v>95</v>
      </c>
      <c r="H7449">
        <v>24</v>
      </c>
      <c r="I7449">
        <v>6</v>
      </c>
      <c r="J7449" t="s">
        <v>152</v>
      </c>
      <c r="K7449" t="s">
        <v>89</v>
      </c>
      <c r="L7449" t="str">
        <f>_xlfn.XLOOKUP(Table1[[#This Row],[TeamFavoriteID]],Table2[team_id],Table2[team_name],_xlfn.XLOOKUP(Table1[[#This Row],[TeamFavoriteID]],Table2[team_id_pfr],Table2[team_name],"Even"))</f>
        <v>Even</v>
      </c>
      <c r="M7449">
        <v>0</v>
      </c>
      <c r="N7449">
        <f>IF(Table1[[#This Row],[TeamFavorite]]=Table1[[#This Row],[TeamHome]],Table1[[#This Row],[ScoreAway]]-Table1[[#This Row],[ScoreHome]],Table1[[#This Row],[ScoreHome]]-Table1[[#This Row],[ScoreAway]])</f>
        <v>18</v>
      </c>
      <c r="O7449">
        <f>IF(Table1[[#This Row],[SpreadActual]]&lt;Table1[[#This Row],[SpreadFavorite]],1,0)</f>
        <v>0</v>
      </c>
      <c r="P7449">
        <v>40.5</v>
      </c>
      <c r="Q7449" t="s">
        <v>124</v>
      </c>
      <c r="R7449" t="b">
        <v>0</v>
      </c>
      <c r="S7449">
        <v>72</v>
      </c>
      <c r="T7449">
        <v>0</v>
      </c>
      <c r="V7449" t="s">
        <v>103</v>
      </c>
    </row>
    <row r="7450" spans="1:22" x14ac:dyDescent="0.2">
      <c r="A7450" s="1">
        <v>36814</v>
      </c>
      <c r="B7450">
        <v>2000</v>
      </c>
      <c r="C7450">
        <f>_xlfn.MAXIFS(Table1[ScheduleWeekWritten],Table1[ScheduleSeason],Table1[[#This Row],[ScheduleSeason]])</f>
        <v>17</v>
      </c>
      <c r="D7450">
        <v>7</v>
      </c>
      <c r="E7450" cm="1">
        <f t="array" ref="E7450">_xlfn.XLOOKUP(Table1[[#This Row],[ScheduleWeekWritten]],Table3[Game],100+Table3[Increase],Table1[[#This Row],[ScheduleWeekWritten]])</f>
        <v>7</v>
      </c>
      <c r="F7450" t="b">
        <v>0</v>
      </c>
      <c r="G7450" t="s">
        <v>50</v>
      </c>
      <c r="H7450">
        <v>19</v>
      </c>
      <c r="I7450">
        <v>14</v>
      </c>
      <c r="J7450" t="s">
        <v>67</v>
      </c>
      <c r="K7450" t="s">
        <v>90</v>
      </c>
      <c r="L7450" t="str">
        <f>_xlfn.XLOOKUP(Table1[[#This Row],[TeamFavoriteID]],Table2[team_id],Table2[team_name],_xlfn.XLOOKUP(Table1[[#This Row],[TeamFavoriteID]],Table2[team_id_pfr],Table2[team_name],"Even"))</f>
        <v>New York Giants</v>
      </c>
      <c r="M7450">
        <v>-4</v>
      </c>
      <c r="N7450">
        <f>IF(Table1[[#This Row],[TeamFavorite]]=Table1[[#This Row],[TeamHome]],Table1[[#This Row],[ScoreAway]]-Table1[[#This Row],[ScoreHome]],Table1[[#This Row],[ScoreHome]]-Table1[[#This Row],[ScoreAway]])</f>
        <v>-5</v>
      </c>
      <c r="O7450">
        <f>IF(Table1[[#This Row],[SpreadActual]]&lt;Table1[[#This Row],[SpreadFavorite]],1,0)</f>
        <v>1</v>
      </c>
      <c r="P7450">
        <v>40.5</v>
      </c>
      <c r="Q7450" t="s">
        <v>126</v>
      </c>
      <c r="R7450" t="b">
        <v>0</v>
      </c>
      <c r="S7450">
        <v>72</v>
      </c>
      <c r="T7450">
        <v>8</v>
      </c>
      <c r="U7450">
        <v>46</v>
      </c>
    </row>
    <row r="7451" spans="1:22" x14ac:dyDescent="0.2">
      <c r="A7451" s="1">
        <v>36814</v>
      </c>
      <c r="B7451">
        <v>2000</v>
      </c>
      <c r="C7451">
        <f>_xlfn.MAXIFS(Table1[ScheduleWeekWritten],Table1[ScheduleSeason],Table1[[#This Row],[ScheduleSeason]])</f>
        <v>17</v>
      </c>
      <c r="D7451">
        <v>7</v>
      </c>
      <c r="E7451" cm="1">
        <f t="array" ref="E7451">_xlfn.XLOOKUP(Table1[[#This Row],[ScheduleWeekWritten]],Table3[Game],100+Table3[Increase],Table1[[#This Row],[ScheduleWeekWritten]])</f>
        <v>7</v>
      </c>
      <c r="F7451" t="b">
        <v>0</v>
      </c>
      <c r="G7451" t="s">
        <v>49</v>
      </c>
      <c r="H7451">
        <v>15</v>
      </c>
      <c r="I7451">
        <v>0</v>
      </c>
      <c r="J7451" t="s">
        <v>101</v>
      </c>
      <c r="K7451" t="s">
        <v>51</v>
      </c>
      <c r="L7451" t="str">
        <f>_xlfn.XLOOKUP(Table1[[#This Row],[TeamFavoriteID]],Table2[team_id],Table2[team_name],_xlfn.XLOOKUP(Table1[[#This Row],[TeamFavoriteID]],Table2[team_id_pfr],Table2[team_name],"Even"))</f>
        <v>Pittsburgh Steelers</v>
      </c>
      <c r="M7451">
        <v>-8.5</v>
      </c>
      <c r="N7451">
        <f>IF(Table1[[#This Row],[TeamFavorite]]=Table1[[#This Row],[TeamHome]],Table1[[#This Row],[ScoreAway]]-Table1[[#This Row],[ScoreHome]],Table1[[#This Row],[ScoreHome]]-Table1[[#This Row],[ScoreAway]])</f>
        <v>-15</v>
      </c>
      <c r="O7451">
        <f>IF(Table1[[#This Row],[SpreadActual]]&lt;Table1[[#This Row],[SpreadFavorite]],1,0)</f>
        <v>1</v>
      </c>
      <c r="P7451">
        <v>37</v>
      </c>
      <c r="Q7451" t="s">
        <v>113</v>
      </c>
      <c r="R7451" t="b">
        <v>0</v>
      </c>
      <c r="S7451">
        <v>60</v>
      </c>
      <c r="T7451">
        <v>6</v>
      </c>
      <c r="U7451">
        <v>63</v>
      </c>
    </row>
    <row r="7452" spans="1:22" x14ac:dyDescent="0.2">
      <c r="A7452" s="1">
        <v>36814</v>
      </c>
      <c r="B7452">
        <v>2000</v>
      </c>
      <c r="C7452">
        <f>_xlfn.MAXIFS(Table1[ScheduleWeekWritten],Table1[ScheduleSeason],Table1[[#This Row],[ScheduleSeason]])</f>
        <v>17</v>
      </c>
      <c r="D7452">
        <v>7</v>
      </c>
      <c r="E7452" cm="1">
        <f t="array" ref="E7452">_xlfn.XLOOKUP(Table1[[#This Row],[ScheduleWeekWritten]],Table3[Game],100+Table3[Increase],Table1[[#This Row],[ScheduleWeekWritten]])</f>
        <v>7</v>
      </c>
      <c r="F7452" t="b">
        <v>0</v>
      </c>
      <c r="G7452" t="s">
        <v>128</v>
      </c>
      <c r="H7452">
        <v>24</v>
      </c>
      <c r="I7452">
        <v>37</v>
      </c>
      <c r="J7452" t="s">
        <v>140</v>
      </c>
      <c r="K7452" t="s">
        <v>72</v>
      </c>
      <c r="L7452" t="str">
        <f>_xlfn.XLOOKUP(Table1[[#This Row],[TeamFavoriteID]],Table2[team_id],Table2[team_name],_xlfn.XLOOKUP(Table1[[#This Row],[TeamFavoriteID]],Table2[team_id_pfr],Table2[team_name],"Even"))</f>
        <v>Baltimore Colts</v>
      </c>
      <c r="M7452">
        <v>-5.5</v>
      </c>
      <c r="N7452">
        <f>IF(Table1[[#This Row],[TeamFavorite]]=Table1[[#This Row],[TeamHome]],Table1[[#This Row],[ScoreAway]]-Table1[[#This Row],[ScoreHome]],Table1[[#This Row],[ScoreHome]]-Table1[[#This Row],[ScoreAway]])</f>
        <v>-13</v>
      </c>
      <c r="O7452">
        <f>IF(Table1[[#This Row],[SpreadActual]]&lt;Table1[[#This Row],[SpreadFavorite]],1,0)</f>
        <v>1</v>
      </c>
      <c r="P7452">
        <v>44</v>
      </c>
      <c r="Q7452" t="s">
        <v>151</v>
      </c>
      <c r="R7452" t="b">
        <v>0</v>
      </c>
      <c r="S7452">
        <v>46</v>
      </c>
      <c r="T7452">
        <v>5</v>
      </c>
      <c r="U7452">
        <v>88</v>
      </c>
    </row>
    <row r="7453" spans="1:22" x14ac:dyDescent="0.2">
      <c r="A7453" s="1">
        <v>36814</v>
      </c>
      <c r="B7453">
        <v>2000</v>
      </c>
      <c r="C7453">
        <f>_xlfn.MAXIFS(Table1[ScheduleWeekWritten],Table1[ScheduleSeason],Table1[[#This Row],[ScheduleSeason]])</f>
        <v>17</v>
      </c>
      <c r="D7453">
        <v>7</v>
      </c>
      <c r="E7453" cm="1">
        <f t="array" ref="E7453">_xlfn.XLOOKUP(Table1[[#This Row],[ScheduleWeekWritten]],Table3[Game],100+Table3[Increase],Table1[[#This Row],[ScheduleWeekWritten]])</f>
        <v>7</v>
      </c>
      <c r="F7453" t="b">
        <v>0</v>
      </c>
      <c r="G7453" t="s">
        <v>153</v>
      </c>
      <c r="H7453">
        <v>45</v>
      </c>
      <c r="I7453">
        <v>29</v>
      </c>
      <c r="J7453" t="s">
        <v>38</v>
      </c>
      <c r="K7453" t="s">
        <v>40</v>
      </c>
      <c r="L7453" t="str">
        <f>_xlfn.XLOOKUP(Table1[[#This Row],[TeamFavoriteID]],Table2[team_id],Table2[team_name],_xlfn.XLOOKUP(Table1[[#This Row],[TeamFavoriteID]],Table2[team_id_pfr],Table2[team_name],"Even"))</f>
        <v>Los Angeles Rams</v>
      </c>
      <c r="M7453">
        <v>-18</v>
      </c>
      <c r="N7453">
        <f>IF(Table1[[#This Row],[TeamFavorite]]=Table1[[#This Row],[TeamHome]],Table1[[#This Row],[ScoreAway]]-Table1[[#This Row],[ScoreHome]],Table1[[#This Row],[ScoreHome]]-Table1[[#This Row],[ScoreAway]])</f>
        <v>16</v>
      </c>
      <c r="O7453">
        <f>IF(Table1[[#This Row],[SpreadActual]]&lt;Table1[[#This Row],[SpreadFavorite]],1,0)</f>
        <v>0</v>
      </c>
      <c r="P7453">
        <v>58.5</v>
      </c>
      <c r="Q7453" t="s">
        <v>157</v>
      </c>
      <c r="R7453" t="b">
        <v>0</v>
      </c>
      <c r="S7453">
        <v>72</v>
      </c>
      <c r="T7453">
        <v>0</v>
      </c>
      <c r="V7453" t="s">
        <v>103</v>
      </c>
    </row>
    <row r="7454" spans="1:22" x14ac:dyDescent="0.2">
      <c r="A7454" s="1">
        <v>36814</v>
      </c>
      <c r="B7454">
        <v>2000</v>
      </c>
      <c r="C7454">
        <f>_xlfn.MAXIFS(Table1[ScheduleWeekWritten],Table1[ScheduleSeason],Table1[[#This Row],[ScheduleSeason]])</f>
        <v>17</v>
      </c>
      <c r="D7454">
        <v>7</v>
      </c>
      <c r="E7454" cm="1">
        <f t="array" ref="E7454">_xlfn.XLOOKUP(Table1[[#This Row],[ScheduleWeekWritten]],Table3[Game],100+Table3[Increase],Table1[[#This Row],[ScheduleWeekWritten]])</f>
        <v>7</v>
      </c>
      <c r="F7454" t="b">
        <v>0</v>
      </c>
      <c r="G7454" t="s">
        <v>61</v>
      </c>
      <c r="H7454">
        <v>10</v>
      </c>
      <c r="I7454">
        <v>3</v>
      </c>
      <c r="J7454" t="s">
        <v>158</v>
      </c>
      <c r="K7454" t="s">
        <v>85</v>
      </c>
      <c r="L7454" t="str">
        <f>_xlfn.XLOOKUP(Table1[[#This Row],[TeamFavoriteID]],Table2[team_id],Table2[team_name],_xlfn.XLOOKUP(Table1[[#This Row],[TeamFavoriteID]],Table2[team_id_pfr],Table2[team_name],"Even"))</f>
        <v>Washington Commanders</v>
      </c>
      <c r="M7454">
        <v>-3.5</v>
      </c>
      <c r="N7454">
        <f>IF(Table1[[#This Row],[TeamFavorite]]=Table1[[#This Row],[TeamHome]],Table1[[#This Row],[ScoreAway]]-Table1[[#This Row],[ScoreHome]],Table1[[#This Row],[ScoreHome]]-Table1[[#This Row],[ScoreAway]])</f>
        <v>7</v>
      </c>
      <c r="O7454">
        <f>IF(Table1[[#This Row],[SpreadActual]]&lt;Table1[[#This Row],[SpreadFavorite]],1,0)</f>
        <v>0</v>
      </c>
      <c r="P7454">
        <v>34.5</v>
      </c>
      <c r="Q7454" t="s">
        <v>165</v>
      </c>
      <c r="R7454" t="b">
        <v>0</v>
      </c>
      <c r="S7454">
        <v>64</v>
      </c>
      <c r="T7454">
        <v>7</v>
      </c>
      <c r="U7454">
        <v>70</v>
      </c>
    </row>
    <row r="7455" spans="1:22" x14ac:dyDescent="0.2">
      <c r="A7455" s="1">
        <v>36815</v>
      </c>
      <c r="B7455">
        <v>2000</v>
      </c>
      <c r="C7455">
        <f>_xlfn.MAXIFS(Table1[ScheduleWeekWritten],Table1[ScheduleSeason],Table1[[#This Row],[ScheduleSeason]])</f>
        <v>17</v>
      </c>
      <c r="D7455">
        <v>7</v>
      </c>
      <c r="E7455" cm="1">
        <f t="array" ref="E7455">_xlfn.XLOOKUP(Table1[[#This Row],[ScheduleWeekWritten]],Table3[Game],100+Table3[Increase],Table1[[#This Row],[ScheduleWeekWritten]])</f>
        <v>7</v>
      </c>
      <c r="F7455" t="b">
        <v>0</v>
      </c>
      <c r="G7455" t="s">
        <v>171</v>
      </c>
      <c r="H7455">
        <v>27</v>
      </c>
      <c r="I7455">
        <v>13</v>
      </c>
      <c r="J7455" t="s">
        <v>154</v>
      </c>
      <c r="K7455" t="s">
        <v>25</v>
      </c>
      <c r="L7455" t="str">
        <f>_xlfn.XLOOKUP(Table1[[#This Row],[TeamFavoriteID]],Table2[team_id],Table2[team_name],_xlfn.XLOOKUP(Table1[[#This Row],[TeamFavoriteID]],Table2[team_id_pfr],Table2[team_name],"Even"))</f>
        <v>Houston Oilers</v>
      </c>
      <c r="M7455">
        <v>-6</v>
      </c>
      <c r="N7455">
        <f>IF(Table1[[#This Row],[TeamFavorite]]=Table1[[#This Row],[TeamHome]],Table1[[#This Row],[ScoreAway]]-Table1[[#This Row],[ScoreHome]],Table1[[#This Row],[ScoreHome]]-Table1[[#This Row],[ScoreAway]])</f>
        <v>14</v>
      </c>
      <c r="O7455">
        <f>IF(Table1[[#This Row],[SpreadActual]]&lt;Table1[[#This Row],[SpreadFavorite]],1,0)</f>
        <v>0</v>
      </c>
      <c r="P7455">
        <v>38</v>
      </c>
      <c r="Q7455" t="s">
        <v>172</v>
      </c>
      <c r="R7455" t="b">
        <v>0</v>
      </c>
      <c r="S7455">
        <v>67</v>
      </c>
      <c r="T7455">
        <v>3</v>
      </c>
      <c r="U7455">
        <v>64</v>
      </c>
    </row>
    <row r="7456" spans="1:22" x14ac:dyDescent="0.2">
      <c r="A7456" s="1">
        <v>36818</v>
      </c>
      <c r="B7456">
        <v>2000</v>
      </c>
      <c r="C7456">
        <f>_xlfn.MAXIFS(Table1[ScheduleWeekWritten],Table1[ScheduleSeason],Table1[[#This Row],[ScheduleSeason]])</f>
        <v>17</v>
      </c>
      <c r="D7456">
        <v>8</v>
      </c>
      <c r="E7456" cm="1">
        <f t="array" ref="E7456">_xlfn.XLOOKUP(Table1[[#This Row],[ScheduleWeekWritten]],Table3[Game],100+Table3[Increase],Table1[[#This Row],[ScheduleWeekWritten]])</f>
        <v>8</v>
      </c>
      <c r="F7456" t="b">
        <v>0</v>
      </c>
      <c r="G7456" t="s">
        <v>127</v>
      </c>
      <c r="H7456">
        <v>14</v>
      </c>
      <c r="I7456">
        <v>28</v>
      </c>
      <c r="J7456" t="s">
        <v>45</v>
      </c>
      <c r="K7456" t="s">
        <v>133</v>
      </c>
      <c r="L7456" t="str">
        <f>_xlfn.XLOOKUP(Table1[[#This Row],[TeamFavoriteID]],Table2[team_id],Table2[team_name],_xlfn.XLOOKUP(Table1[[#This Row],[TeamFavoriteID]],Table2[team_id_pfr],Table2[team_name],"Even"))</f>
        <v>Tampa Bay Buccaneers</v>
      </c>
      <c r="M7456">
        <v>-8</v>
      </c>
      <c r="N7456">
        <f>IF(Table1[[#This Row],[TeamFavorite]]=Table1[[#This Row],[TeamHome]],Table1[[#This Row],[ScoreAway]]-Table1[[#This Row],[ScoreHome]],Table1[[#This Row],[ScoreHome]]-Table1[[#This Row],[ScoreAway]])</f>
        <v>14</v>
      </c>
      <c r="O7456">
        <f>IF(Table1[[#This Row],[SpreadActual]]&lt;Table1[[#This Row],[SpreadFavorite]],1,0)</f>
        <v>0</v>
      </c>
      <c r="P7456">
        <v>37.5</v>
      </c>
      <c r="Q7456" t="s">
        <v>168</v>
      </c>
      <c r="R7456" t="b">
        <v>0</v>
      </c>
      <c r="S7456">
        <v>72</v>
      </c>
      <c r="T7456">
        <v>4</v>
      </c>
      <c r="U7456">
        <v>67</v>
      </c>
    </row>
    <row r="7457" spans="1:22" x14ac:dyDescent="0.2">
      <c r="A7457" s="1">
        <v>36821</v>
      </c>
      <c r="B7457">
        <v>2000</v>
      </c>
      <c r="C7457">
        <f>_xlfn.MAXIFS(Table1[ScheduleWeekWritten],Table1[ScheduleSeason],Table1[[#This Row],[ScheduleSeason]])</f>
        <v>17</v>
      </c>
      <c r="D7457">
        <v>8</v>
      </c>
      <c r="E7457" cm="1">
        <f t="array" ref="E7457">_xlfn.XLOOKUP(Table1[[#This Row],[ScheduleWeekWritten]],Table3[Game],100+Table3[Increase],Table1[[#This Row],[ScheduleWeekWritten]])</f>
        <v>8</v>
      </c>
      <c r="F7457" t="b">
        <v>0</v>
      </c>
      <c r="G7457" t="s">
        <v>38</v>
      </c>
      <c r="H7457">
        <v>19</v>
      </c>
      <c r="I7457">
        <v>21</v>
      </c>
      <c r="J7457" t="s">
        <v>95</v>
      </c>
      <c r="K7457" t="s">
        <v>98</v>
      </c>
      <c r="L7457" t="str">
        <f>_xlfn.XLOOKUP(Table1[[#This Row],[TeamFavoriteID]],Table2[team_id],Table2[team_name],_xlfn.XLOOKUP(Table1[[#This Row],[TeamFavoriteID]],Table2[team_id_pfr],Table2[team_name],"Even"))</f>
        <v>New Orleans Saints</v>
      </c>
      <c r="M7457">
        <v>-1.5</v>
      </c>
      <c r="N7457">
        <f>IF(Table1[[#This Row],[TeamFavorite]]=Table1[[#This Row],[TeamHome]],Table1[[#This Row],[ScoreAway]]-Table1[[#This Row],[ScoreHome]],Table1[[#This Row],[ScoreHome]]-Table1[[#This Row],[ScoreAway]])</f>
        <v>-2</v>
      </c>
      <c r="O7457">
        <f>IF(Table1[[#This Row],[SpreadActual]]&lt;Table1[[#This Row],[SpreadFavorite]],1,0)</f>
        <v>1</v>
      </c>
      <c r="P7457">
        <v>40</v>
      </c>
      <c r="Q7457" t="s">
        <v>148</v>
      </c>
      <c r="R7457" t="b">
        <v>0</v>
      </c>
      <c r="S7457">
        <v>72</v>
      </c>
      <c r="T7457">
        <v>0</v>
      </c>
      <c r="V7457" t="s">
        <v>103</v>
      </c>
    </row>
    <row r="7458" spans="1:22" x14ac:dyDescent="0.2">
      <c r="A7458" s="1">
        <v>36821</v>
      </c>
      <c r="B7458">
        <v>2000</v>
      </c>
      <c r="C7458">
        <f>_xlfn.MAXIFS(Table1[ScheduleWeekWritten],Table1[ScheduleSeason],Table1[[#This Row],[ScheduleSeason]])</f>
        <v>17</v>
      </c>
      <c r="D7458">
        <v>8</v>
      </c>
      <c r="E7458" cm="1">
        <f t="array" ref="E7458">_xlfn.XLOOKUP(Table1[[#This Row],[ScheduleWeekWritten]],Table3[Game],100+Table3[Increase],Table1[[#This Row],[ScheduleWeekWritten]])</f>
        <v>8</v>
      </c>
      <c r="F7458" t="b">
        <v>0</v>
      </c>
      <c r="G7458" t="s">
        <v>158</v>
      </c>
      <c r="H7458">
        <v>6</v>
      </c>
      <c r="I7458">
        <v>14</v>
      </c>
      <c r="J7458" t="s">
        <v>171</v>
      </c>
      <c r="K7458" t="s">
        <v>159</v>
      </c>
      <c r="L7458" t="str">
        <f>_xlfn.XLOOKUP(Table1[[#This Row],[TeamFavoriteID]],Table2[team_id],Table2[team_name],_xlfn.XLOOKUP(Table1[[#This Row],[TeamFavoriteID]],Table2[team_id_pfr],Table2[team_name],"Even"))</f>
        <v>Baltimore Ravens</v>
      </c>
      <c r="M7458">
        <v>-1</v>
      </c>
      <c r="N7458">
        <f>IF(Table1[[#This Row],[TeamFavorite]]=Table1[[#This Row],[TeamHome]],Table1[[#This Row],[ScoreAway]]-Table1[[#This Row],[ScoreHome]],Table1[[#This Row],[ScoreHome]]-Table1[[#This Row],[ScoreAway]])</f>
        <v>8</v>
      </c>
      <c r="O7458">
        <f>IF(Table1[[#This Row],[SpreadActual]]&lt;Table1[[#This Row],[SpreadFavorite]],1,0)</f>
        <v>0</v>
      </c>
      <c r="P7458">
        <v>35</v>
      </c>
      <c r="Q7458" t="s">
        <v>166</v>
      </c>
      <c r="R7458" t="b">
        <v>0</v>
      </c>
      <c r="S7458">
        <v>60</v>
      </c>
      <c r="T7458">
        <v>8</v>
      </c>
      <c r="U7458">
        <v>61</v>
      </c>
    </row>
    <row r="7459" spans="1:22" x14ac:dyDescent="0.2">
      <c r="A7459" s="1">
        <v>36821</v>
      </c>
      <c r="B7459">
        <v>2000</v>
      </c>
      <c r="C7459">
        <f>_xlfn.MAXIFS(Table1[ScheduleWeekWritten],Table1[ScheduleSeason],Table1[[#This Row],[ScheduleSeason]])</f>
        <v>17</v>
      </c>
      <c r="D7459">
        <v>8</v>
      </c>
      <c r="E7459" cm="1">
        <f t="array" ref="E7459">_xlfn.XLOOKUP(Table1[[#This Row],[ScheduleWeekWritten]],Table3[Game],100+Table3[Increase],Table1[[#This Row],[ScheduleWeekWritten]])</f>
        <v>8</v>
      </c>
      <c r="F7459" t="b">
        <v>0</v>
      </c>
      <c r="G7459" t="s">
        <v>152</v>
      </c>
      <c r="H7459">
        <v>34</v>
      </c>
      <c r="I7459">
        <v>16</v>
      </c>
      <c r="J7459" t="s">
        <v>53</v>
      </c>
      <c r="K7459" t="s">
        <v>162</v>
      </c>
      <c r="L7459" t="str">
        <f>_xlfn.XLOOKUP(Table1[[#This Row],[TeamFavoriteID]],Table2[team_id],Table2[team_name],_xlfn.XLOOKUP(Table1[[#This Row],[TeamFavoriteID]],Table2[team_id_pfr],Table2[team_name],"Even"))</f>
        <v>Carolina Panthers</v>
      </c>
      <c r="M7459">
        <v>-3</v>
      </c>
      <c r="N7459">
        <f>IF(Table1[[#This Row],[TeamFavorite]]=Table1[[#This Row],[TeamHome]],Table1[[#This Row],[ScoreAway]]-Table1[[#This Row],[ScoreHome]],Table1[[#This Row],[ScoreHome]]-Table1[[#This Row],[ScoreAway]])</f>
        <v>-18</v>
      </c>
      <c r="O7459">
        <f>IF(Table1[[#This Row],[SpreadActual]]&lt;Table1[[#This Row],[SpreadFavorite]],1,0)</f>
        <v>1</v>
      </c>
      <c r="P7459">
        <v>50</v>
      </c>
      <c r="Q7459" t="s">
        <v>160</v>
      </c>
      <c r="R7459" t="b">
        <v>0</v>
      </c>
      <c r="S7459">
        <v>65</v>
      </c>
      <c r="T7459">
        <v>6</v>
      </c>
      <c r="U7459">
        <v>71</v>
      </c>
    </row>
    <row r="7460" spans="1:22" x14ac:dyDescent="0.2">
      <c r="A7460" s="1">
        <v>36821</v>
      </c>
      <c r="B7460">
        <v>2000</v>
      </c>
      <c r="C7460">
        <f>_xlfn.MAXIFS(Table1[ScheduleWeekWritten],Table1[ScheduleSeason],Table1[[#This Row],[ScheduleSeason]])</f>
        <v>17</v>
      </c>
      <c r="D7460">
        <v>8</v>
      </c>
      <c r="E7460" cm="1">
        <f t="array" ref="E7460">_xlfn.XLOOKUP(Table1[[#This Row],[ScheduleWeekWritten]],Table3[Game],100+Table3[Increase],Table1[[#This Row],[ScheduleWeekWritten]])</f>
        <v>8</v>
      </c>
      <c r="F7460" t="b">
        <v>0</v>
      </c>
      <c r="G7460" t="s">
        <v>101</v>
      </c>
      <c r="H7460">
        <v>31</v>
      </c>
      <c r="I7460">
        <v>21</v>
      </c>
      <c r="J7460" t="s">
        <v>24</v>
      </c>
      <c r="K7460" t="s">
        <v>88</v>
      </c>
      <c r="L7460" t="str">
        <f>_xlfn.XLOOKUP(Table1[[#This Row],[TeamFavoriteID]],Table2[team_id],Table2[team_name],_xlfn.XLOOKUP(Table1[[#This Row],[TeamFavoriteID]],Table2[team_id_pfr],Table2[team_name],"Even"))</f>
        <v>Denver Broncos</v>
      </c>
      <c r="M7460">
        <v>-10</v>
      </c>
      <c r="N7460">
        <f>IF(Table1[[#This Row],[TeamFavorite]]=Table1[[#This Row],[TeamHome]],Table1[[#This Row],[ScoreAway]]-Table1[[#This Row],[ScoreHome]],Table1[[#This Row],[ScoreHome]]-Table1[[#This Row],[ScoreAway]])</f>
        <v>10</v>
      </c>
      <c r="O7460">
        <f>IF(Table1[[#This Row],[SpreadActual]]&lt;Table1[[#This Row],[SpreadFavorite]],1,0)</f>
        <v>0</v>
      </c>
      <c r="P7460">
        <v>43</v>
      </c>
      <c r="Q7460" t="s">
        <v>173</v>
      </c>
      <c r="R7460" t="b">
        <v>0</v>
      </c>
      <c r="S7460">
        <v>64</v>
      </c>
      <c r="T7460">
        <v>4</v>
      </c>
      <c r="U7460">
        <v>82</v>
      </c>
    </row>
    <row r="7461" spans="1:22" x14ac:dyDescent="0.2">
      <c r="A7461" s="1">
        <v>36821</v>
      </c>
      <c r="B7461">
        <v>2000</v>
      </c>
      <c r="C7461">
        <f>_xlfn.MAXIFS(Table1[ScheduleWeekWritten],Table1[ScheduleSeason],Table1[[#This Row],[ScheduleSeason]])</f>
        <v>17</v>
      </c>
      <c r="D7461">
        <v>8</v>
      </c>
      <c r="E7461" cm="1">
        <f t="array" ref="E7461">_xlfn.XLOOKUP(Table1[[#This Row],[ScheduleWeekWritten]],Table3[Game],100+Table3[Increase],Table1[[#This Row],[ScheduleWeekWritten]])</f>
        <v>8</v>
      </c>
      <c r="F7461" t="b">
        <v>0</v>
      </c>
      <c r="G7461" t="s">
        <v>67</v>
      </c>
      <c r="H7461">
        <v>48</v>
      </c>
      <c r="I7461">
        <v>7</v>
      </c>
      <c r="J7461" t="s">
        <v>149</v>
      </c>
      <c r="K7461" t="s">
        <v>68</v>
      </c>
      <c r="L7461" t="str">
        <f>_xlfn.XLOOKUP(Table1[[#This Row],[TeamFavoriteID]],Table2[team_id],Table2[team_name],_xlfn.XLOOKUP(Table1[[#This Row],[TeamFavoriteID]],Table2[team_id_pfr],Table2[team_name],"Even"))</f>
        <v>Dallas Cowboys</v>
      </c>
      <c r="M7461">
        <v>-7</v>
      </c>
      <c r="N7461">
        <f>IF(Table1[[#This Row],[TeamFavorite]]=Table1[[#This Row],[TeamHome]],Table1[[#This Row],[ScoreAway]]-Table1[[#This Row],[ScoreHome]],Table1[[#This Row],[ScoreHome]]-Table1[[#This Row],[ScoreAway]])</f>
        <v>-41</v>
      </c>
      <c r="O7461">
        <f>IF(Table1[[#This Row],[SpreadActual]]&lt;Table1[[#This Row],[SpreadFavorite]],1,0)</f>
        <v>1</v>
      </c>
      <c r="P7461">
        <v>41.5</v>
      </c>
      <c r="Q7461" t="s">
        <v>119</v>
      </c>
      <c r="R7461" t="b">
        <v>0</v>
      </c>
      <c r="S7461">
        <v>68</v>
      </c>
      <c r="T7461">
        <v>16</v>
      </c>
      <c r="U7461">
        <v>94</v>
      </c>
    </row>
    <row r="7462" spans="1:22" x14ac:dyDescent="0.2">
      <c r="A7462" s="1">
        <v>36821</v>
      </c>
      <c r="B7462">
        <v>2000</v>
      </c>
      <c r="C7462">
        <f>_xlfn.MAXIFS(Table1[ScheduleWeekWritten],Table1[ScheduleSeason],Table1[[#This Row],[ScheduleSeason]])</f>
        <v>17</v>
      </c>
      <c r="D7462">
        <v>8</v>
      </c>
      <c r="E7462" cm="1">
        <f t="array" ref="E7462">_xlfn.XLOOKUP(Table1[[#This Row],[ScheduleWeekWritten]],Table3[Game],100+Table3[Increase],Table1[[#This Row],[ScheduleWeekWritten]])</f>
        <v>8</v>
      </c>
      <c r="F7462" t="b">
        <v>0</v>
      </c>
      <c r="G7462" t="s">
        <v>140</v>
      </c>
      <c r="H7462">
        <v>30</v>
      </c>
      <c r="I7462">
        <v>23</v>
      </c>
      <c r="J7462" t="s">
        <v>115</v>
      </c>
      <c r="K7462" t="s">
        <v>72</v>
      </c>
      <c r="L7462" t="str">
        <f>_xlfn.XLOOKUP(Table1[[#This Row],[TeamFavoriteID]],Table2[team_id],Table2[team_name],_xlfn.XLOOKUP(Table1[[#This Row],[TeamFavoriteID]],Table2[team_id_pfr],Table2[team_name],"Even"))</f>
        <v>Baltimore Colts</v>
      </c>
      <c r="M7462">
        <v>-8.5</v>
      </c>
      <c r="N7462">
        <f>IF(Table1[[#This Row],[TeamFavorite]]=Table1[[#This Row],[TeamHome]],Table1[[#This Row],[ScoreAway]]-Table1[[#This Row],[ScoreHome]],Table1[[#This Row],[ScoreHome]]-Table1[[#This Row],[ScoreAway]])</f>
        <v>7</v>
      </c>
      <c r="O7462">
        <f>IF(Table1[[#This Row],[SpreadActual]]&lt;Table1[[#This Row],[SpreadFavorite]],1,0)</f>
        <v>0</v>
      </c>
      <c r="P7462">
        <v>47</v>
      </c>
      <c r="Q7462" t="s">
        <v>141</v>
      </c>
      <c r="R7462" t="b">
        <v>0</v>
      </c>
      <c r="S7462">
        <v>72</v>
      </c>
      <c r="T7462">
        <v>0</v>
      </c>
      <c r="V7462" t="s">
        <v>103</v>
      </c>
    </row>
    <row r="7463" spans="1:22" x14ac:dyDescent="0.2">
      <c r="A7463" s="1">
        <v>36821</v>
      </c>
      <c r="B7463">
        <v>2000</v>
      </c>
      <c r="C7463">
        <f>_xlfn.MAXIFS(Table1[ScheduleWeekWritten],Table1[ScheduleSeason],Table1[[#This Row],[ScheduleSeason]])</f>
        <v>17</v>
      </c>
      <c r="D7463">
        <v>8</v>
      </c>
      <c r="E7463" cm="1">
        <f t="array" ref="E7463">_xlfn.XLOOKUP(Table1[[#This Row],[ScheduleWeekWritten]],Table3[Game],100+Table3[Increase],Table1[[#This Row],[ScheduleWeekWritten]])</f>
        <v>8</v>
      </c>
      <c r="F7463" t="b">
        <v>0</v>
      </c>
      <c r="G7463" t="s">
        <v>154</v>
      </c>
      <c r="H7463">
        <v>16</v>
      </c>
      <c r="I7463">
        <v>35</v>
      </c>
      <c r="J7463" t="s">
        <v>61</v>
      </c>
      <c r="K7463" t="s">
        <v>85</v>
      </c>
      <c r="L7463" t="str">
        <f>_xlfn.XLOOKUP(Table1[[#This Row],[TeamFavoriteID]],Table2[team_id],Table2[team_name],_xlfn.XLOOKUP(Table1[[#This Row],[TeamFavoriteID]],Table2[team_id_pfr],Table2[team_name],"Even"))</f>
        <v>Washington Commanders</v>
      </c>
      <c r="M7463">
        <v>-4</v>
      </c>
      <c r="N7463">
        <f>IF(Table1[[#This Row],[TeamFavorite]]=Table1[[#This Row],[TeamHome]],Table1[[#This Row],[ScoreAway]]-Table1[[#This Row],[ScoreHome]],Table1[[#This Row],[ScoreHome]]-Table1[[#This Row],[ScoreAway]])</f>
        <v>-19</v>
      </c>
      <c r="O7463">
        <f>IF(Table1[[#This Row],[SpreadActual]]&lt;Table1[[#This Row],[SpreadFavorite]],1,0)</f>
        <v>1</v>
      </c>
      <c r="P7463">
        <v>36</v>
      </c>
      <c r="Q7463" t="s">
        <v>155</v>
      </c>
      <c r="R7463" t="b">
        <v>0</v>
      </c>
      <c r="S7463">
        <v>72</v>
      </c>
      <c r="T7463">
        <v>10</v>
      </c>
      <c r="U7463">
        <v>82</v>
      </c>
    </row>
    <row r="7464" spans="1:22" x14ac:dyDescent="0.2">
      <c r="A7464" s="1">
        <v>36821</v>
      </c>
      <c r="B7464">
        <v>2000</v>
      </c>
      <c r="C7464">
        <f>_xlfn.MAXIFS(Table1[ScheduleWeekWritten],Table1[ScheduleSeason],Table1[[#This Row],[ScheduleSeason]])</f>
        <v>17</v>
      </c>
      <c r="D7464">
        <v>8</v>
      </c>
      <c r="E7464" cm="1">
        <f t="array" ref="E7464">_xlfn.XLOOKUP(Table1[[#This Row],[ScheduleWeekWritten]],Table3[Game],100+Table3[Increase],Table1[[#This Row],[ScheduleWeekWritten]])</f>
        <v>8</v>
      </c>
      <c r="F7464" t="b">
        <v>0</v>
      </c>
      <c r="G7464" t="s">
        <v>42</v>
      </c>
      <c r="H7464">
        <v>54</v>
      </c>
      <c r="I7464">
        <v>34</v>
      </c>
      <c r="J7464" t="s">
        <v>153</v>
      </c>
      <c r="K7464" t="s">
        <v>40</v>
      </c>
      <c r="L7464" t="str">
        <f>_xlfn.XLOOKUP(Table1[[#This Row],[TeamFavoriteID]],Table2[team_id],Table2[team_name],_xlfn.XLOOKUP(Table1[[#This Row],[TeamFavoriteID]],Table2[team_id_pfr],Table2[team_name],"Even"))</f>
        <v>Los Angeles Rams</v>
      </c>
      <c r="M7464">
        <v>-7</v>
      </c>
      <c r="N7464">
        <f>IF(Table1[[#This Row],[TeamFavorite]]=Table1[[#This Row],[TeamHome]],Table1[[#This Row],[ScoreAway]]-Table1[[#This Row],[ScoreHome]],Table1[[#This Row],[ScoreHome]]-Table1[[#This Row],[ScoreAway]])</f>
        <v>20</v>
      </c>
      <c r="O7464">
        <f>IF(Table1[[#This Row],[SpreadActual]]&lt;Table1[[#This Row],[SpreadFavorite]],1,0)</f>
        <v>0</v>
      </c>
      <c r="P7464">
        <v>56</v>
      </c>
      <c r="Q7464" t="s">
        <v>117</v>
      </c>
      <c r="R7464" t="b">
        <v>0</v>
      </c>
      <c r="S7464">
        <v>62</v>
      </c>
      <c r="T7464">
        <v>13</v>
      </c>
      <c r="U7464">
        <v>88</v>
      </c>
    </row>
    <row r="7465" spans="1:22" x14ac:dyDescent="0.2">
      <c r="A7465" s="1">
        <v>36821</v>
      </c>
      <c r="B7465">
        <v>2000</v>
      </c>
      <c r="C7465">
        <f>_xlfn.MAXIFS(Table1[ScheduleWeekWritten],Table1[ScheduleSeason],Table1[[#This Row],[ScheduleSeason]])</f>
        <v>17</v>
      </c>
      <c r="D7465">
        <v>8</v>
      </c>
      <c r="E7465" cm="1">
        <f t="array" ref="E7465">_xlfn.XLOOKUP(Table1[[#This Row],[ScheduleWeekWritten]],Table3[Game],100+Table3[Increase],Table1[[#This Row],[ScheduleWeekWritten]])</f>
        <v>8</v>
      </c>
      <c r="F7465" t="b">
        <v>0</v>
      </c>
      <c r="G7465" t="s">
        <v>54</v>
      </c>
      <c r="H7465">
        <v>31</v>
      </c>
      <c r="I7465">
        <v>27</v>
      </c>
      <c r="J7465" t="s">
        <v>28</v>
      </c>
      <c r="K7465" t="s">
        <v>55</v>
      </c>
      <c r="L7465" t="str">
        <f>_xlfn.XLOOKUP(Table1[[#This Row],[TeamFavoriteID]],Table2[team_id],Table2[team_name],_xlfn.XLOOKUP(Table1[[#This Row],[TeamFavoriteID]],Table2[team_id_pfr],Table2[team_name],"Even"))</f>
        <v>Minnesota Vikings</v>
      </c>
      <c r="M7465">
        <v>-6.5</v>
      </c>
      <c r="N7465">
        <f>IF(Table1[[#This Row],[TeamFavorite]]=Table1[[#This Row],[TeamHome]],Table1[[#This Row],[ScoreAway]]-Table1[[#This Row],[ScoreHome]],Table1[[#This Row],[ScoreHome]]-Table1[[#This Row],[ScoreAway]])</f>
        <v>-4</v>
      </c>
      <c r="O7465">
        <f>IF(Table1[[#This Row],[SpreadActual]]&lt;Table1[[#This Row],[SpreadFavorite]],1,0)</f>
        <v>0</v>
      </c>
      <c r="P7465">
        <v>44.5</v>
      </c>
      <c r="Q7465" t="s">
        <v>137</v>
      </c>
      <c r="R7465" t="b">
        <v>0</v>
      </c>
      <c r="S7465">
        <v>72</v>
      </c>
      <c r="T7465">
        <v>0</v>
      </c>
      <c r="V7465" t="s">
        <v>103</v>
      </c>
    </row>
    <row r="7466" spans="1:22" x14ac:dyDescent="0.2">
      <c r="A7466" s="1">
        <v>36821</v>
      </c>
      <c r="B7466">
        <v>2000</v>
      </c>
      <c r="C7466">
        <f>_xlfn.MAXIFS(Table1[ScheduleWeekWritten],Table1[ScheduleSeason],Table1[[#This Row],[ScheduleSeason]])</f>
        <v>17</v>
      </c>
      <c r="D7466">
        <v>8</v>
      </c>
      <c r="E7466" cm="1">
        <f t="array" ref="E7466">_xlfn.XLOOKUP(Table1[[#This Row],[ScheduleWeekWritten]],Table3[Game],100+Table3[Increase],Table1[[#This Row],[ScheduleWeekWritten]])</f>
        <v>8</v>
      </c>
      <c r="F7466" t="b">
        <v>0</v>
      </c>
      <c r="G7466" t="s">
        <v>20</v>
      </c>
      <c r="H7466">
        <v>31</v>
      </c>
      <c r="I7466">
        <v>3</v>
      </c>
      <c r="J7466" t="s">
        <v>128</v>
      </c>
      <c r="K7466" t="s">
        <v>21</v>
      </c>
      <c r="L7466" t="str">
        <f>_xlfn.XLOOKUP(Table1[[#This Row],[TeamFavoriteID]],Table2[team_id],Table2[team_name],_xlfn.XLOOKUP(Table1[[#This Row],[TeamFavoriteID]],Table2[team_id_pfr],Table2[team_name],"Even"))</f>
        <v>Las Vegas Raiders</v>
      </c>
      <c r="M7466">
        <v>-7.5</v>
      </c>
      <c r="N7466">
        <f>IF(Table1[[#This Row],[TeamFavorite]]=Table1[[#This Row],[TeamHome]],Table1[[#This Row],[ScoreAway]]-Table1[[#This Row],[ScoreHome]],Table1[[#This Row],[ScoreHome]]-Table1[[#This Row],[ScoreAway]])</f>
        <v>28</v>
      </c>
      <c r="O7466">
        <f>IF(Table1[[#This Row],[SpreadActual]]&lt;Table1[[#This Row],[SpreadFavorite]],1,0)</f>
        <v>0</v>
      </c>
      <c r="P7466">
        <v>44</v>
      </c>
      <c r="Q7466" t="s">
        <v>76</v>
      </c>
      <c r="R7466" t="b">
        <v>0</v>
      </c>
      <c r="S7466">
        <v>66</v>
      </c>
      <c r="T7466">
        <v>26</v>
      </c>
      <c r="U7466">
        <v>28</v>
      </c>
    </row>
    <row r="7467" spans="1:22" x14ac:dyDescent="0.2">
      <c r="A7467" s="1">
        <v>36821</v>
      </c>
      <c r="B7467">
        <v>2000</v>
      </c>
      <c r="C7467">
        <f>_xlfn.MAXIFS(Table1[ScheduleWeekWritten],Table1[ScheduleSeason],Table1[[#This Row],[ScheduleSeason]])</f>
        <v>17</v>
      </c>
      <c r="D7467">
        <v>8</v>
      </c>
      <c r="E7467" cm="1">
        <f t="array" ref="E7467">_xlfn.XLOOKUP(Table1[[#This Row],[ScheduleWeekWritten]],Table3[Game],100+Table3[Increase],Table1[[#This Row],[ScheduleWeekWritten]])</f>
        <v>8</v>
      </c>
      <c r="F7467" t="b">
        <v>0</v>
      </c>
      <c r="G7467" t="s">
        <v>58</v>
      </c>
      <c r="H7467">
        <v>13</v>
      </c>
      <c r="I7467">
        <v>9</v>
      </c>
      <c r="J7467" t="s">
        <v>46</v>
      </c>
      <c r="K7467" t="s">
        <v>77</v>
      </c>
      <c r="L7467" t="str">
        <f>_xlfn.XLOOKUP(Table1[[#This Row],[TeamFavoriteID]],Table2[team_id],Table2[team_name],_xlfn.XLOOKUP(Table1[[#This Row],[TeamFavoriteID]],Table2[team_id_pfr],Table2[team_name],"Even"))</f>
        <v>Philadelphia Eagles</v>
      </c>
      <c r="M7467">
        <v>-6.5</v>
      </c>
      <c r="N7467">
        <f>IF(Table1[[#This Row],[TeamFavorite]]=Table1[[#This Row],[TeamHome]],Table1[[#This Row],[ScoreAway]]-Table1[[#This Row],[ScoreHome]],Table1[[#This Row],[ScoreHome]]-Table1[[#This Row],[ScoreAway]])</f>
        <v>-4</v>
      </c>
      <c r="O7467">
        <f>IF(Table1[[#This Row],[SpreadActual]]&lt;Table1[[#This Row],[SpreadFavorite]],1,0)</f>
        <v>0</v>
      </c>
      <c r="P7467">
        <v>41</v>
      </c>
      <c r="Q7467" t="s">
        <v>112</v>
      </c>
      <c r="R7467" t="b">
        <v>0</v>
      </c>
      <c r="S7467">
        <v>60</v>
      </c>
      <c r="T7467">
        <v>9</v>
      </c>
      <c r="U7467">
        <v>56</v>
      </c>
    </row>
    <row r="7468" spans="1:22" x14ac:dyDescent="0.2">
      <c r="A7468" s="1">
        <v>36821</v>
      </c>
      <c r="B7468">
        <v>2000</v>
      </c>
      <c r="C7468">
        <f>_xlfn.MAXIFS(Table1[ScheduleWeekWritten],Table1[ScheduleSeason],Table1[[#This Row],[ScheduleSeason]])</f>
        <v>17</v>
      </c>
      <c r="D7468">
        <v>8</v>
      </c>
      <c r="E7468" cm="1">
        <f t="array" ref="E7468">_xlfn.XLOOKUP(Table1[[#This Row],[ScheduleWeekWritten]],Table3[Game],100+Table3[Increase],Table1[[#This Row],[ScheduleWeekWritten]])</f>
        <v>8</v>
      </c>
      <c r="F7468" t="b">
        <v>0</v>
      </c>
      <c r="G7468" t="s">
        <v>49</v>
      </c>
      <c r="H7468">
        <v>22</v>
      </c>
      <c r="I7468">
        <v>0</v>
      </c>
      <c r="J7468" t="s">
        <v>62</v>
      </c>
      <c r="K7468" t="s">
        <v>51</v>
      </c>
      <c r="L7468" t="str">
        <f>_xlfn.XLOOKUP(Table1[[#This Row],[TeamFavoriteID]],Table2[team_id],Table2[team_name],_xlfn.XLOOKUP(Table1[[#This Row],[TeamFavoriteID]],Table2[team_id_pfr],Table2[team_name],"Even"))</f>
        <v>Pittsburgh Steelers</v>
      </c>
      <c r="M7468">
        <v>-9</v>
      </c>
      <c r="N7468">
        <f>IF(Table1[[#This Row],[TeamFavorite]]=Table1[[#This Row],[TeamHome]],Table1[[#This Row],[ScoreAway]]-Table1[[#This Row],[ScoreHome]],Table1[[#This Row],[ScoreHome]]-Table1[[#This Row],[ScoreAway]])</f>
        <v>-22</v>
      </c>
      <c r="O7468">
        <f>IF(Table1[[#This Row],[SpreadActual]]&lt;Table1[[#This Row],[SpreadFavorite]],1,0)</f>
        <v>1</v>
      </c>
      <c r="P7468">
        <v>37.5</v>
      </c>
      <c r="Q7468" t="s">
        <v>113</v>
      </c>
      <c r="R7468" t="b">
        <v>0</v>
      </c>
      <c r="S7468">
        <v>59</v>
      </c>
      <c r="T7468">
        <v>5</v>
      </c>
      <c r="U7468">
        <v>60</v>
      </c>
    </row>
    <row r="7469" spans="1:22" x14ac:dyDescent="0.2">
      <c r="A7469" s="1">
        <v>36822</v>
      </c>
      <c r="B7469">
        <v>2000</v>
      </c>
      <c r="C7469">
        <f>_xlfn.MAXIFS(Table1[ScheduleWeekWritten],Table1[ScheduleSeason],Table1[[#This Row],[ScheduleSeason]])</f>
        <v>17</v>
      </c>
      <c r="D7469">
        <v>8</v>
      </c>
      <c r="E7469" cm="1">
        <f t="array" ref="E7469">_xlfn.XLOOKUP(Table1[[#This Row],[ScheduleWeekWritten]],Table3[Game],100+Table3[Increase],Table1[[#This Row],[ScheduleWeekWritten]])</f>
        <v>8</v>
      </c>
      <c r="F7469" t="b">
        <v>0</v>
      </c>
      <c r="G7469" t="s">
        <v>31</v>
      </c>
      <c r="H7469">
        <v>40</v>
      </c>
      <c r="I7469">
        <v>37</v>
      </c>
      <c r="J7469" t="s">
        <v>19</v>
      </c>
      <c r="K7469" t="s">
        <v>32</v>
      </c>
      <c r="L7469" t="str">
        <f>_xlfn.XLOOKUP(Table1[[#This Row],[TeamFavoriteID]],Table2[team_id],Table2[team_name],_xlfn.XLOOKUP(Table1[[#This Row],[TeamFavoriteID]],Table2[team_id_pfr],Table2[team_name],"Even"))</f>
        <v>New York Jets</v>
      </c>
      <c r="M7469">
        <v>-3</v>
      </c>
      <c r="N7469">
        <f>IF(Table1[[#This Row],[TeamFavorite]]=Table1[[#This Row],[TeamHome]],Table1[[#This Row],[ScoreAway]]-Table1[[#This Row],[ScoreHome]],Table1[[#This Row],[ScoreHome]]-Table1[[#This Row],[ScoreAway]])</f>
        <v>-3</v>
      </c>
      <c r="O7469">
        <f>IF(Table1[[#This Row],[SpreadActual]]&lt;Table1[[#This Row],[SpreadFavorite]],1,0)</f>
        <v>0</v>
      </c>
      <c r="P7469">
        <v>35</v>
      </c>
      <c r="Q7469" t="s">
        <v>126</v>
      </c>
      <c r="R7469" t="b">
        <v>0</v>
      </c>
      <c r="S7469">
        <v>53</v>
      </c>
      <c r="T7469">
        <v>10</v>
      </c>
      <c r="U7469">
        <v>54</v>
      </c>
    </row>
    <row r="7470" spans="1:22" x14ac:dyDescent="0.2">
      <c r="A7470" s="1">
        <v>36828</v>
      </c>
      <c r="B7470">
        <v>2000</v>
      </c>
      <c r="C7470">
        <f>_xlfn.MAXIFS(Table1[ScheduleWeekWritten],Table1[ScheduleSeason],Table1[[#This Row],[ScheduleSeason]])</f>
        <v>17</v>
      </c>
      <c r="D7470">
        <v>9</v>
      </c>
      <c r="E7470" cm="1">
        <f t="array" ref="E7470">_xlfn.XLOOKUP(Table1[[#This Row],[ScheduleWeekWritten]],Table3[Game],100+Table3[Increase],Table1[[#This Row],[ScheduleWeekWritten]])</f>
        <v>9</v>
      </c>
      <c r="F7470" t="b">
        <v>0</v>
      </c>
      <c r="G7470" t="s">
        <v>149</v>
      </c>
      <c r="H7470">
        <v>10</v>
      </c>
      <c r="I7470">
        <v>21</v>
      </c>
      <c r="J7470" t="s">
        <v>95</v>
      </c>
      <c r="K7470" t="s">
        <v>98</v>
      </c>
      <c r="L7470" t="str">
        <f>_xlfn.XLOOKUP(Table1[[#This Row],[TeamFavoriteID]],Table2[team_id],Table2[team_name],_xlfn.XLOOKUP(Table1[[#This Row],[TeamFavoriteID]],Table2[team_id_pfr],Table2[team_name],"Even"))</f>
        <v>New Orleans Saints</v>
      </c>
      <c r="M7470">
        <v>-6</v>
      </c>
      <c r="N7470">
        <f>IF(Table1[[#This Row],[TeamFavorite]]=Table1[[#This Row],[TeamHome]],Table1[[#This Row],[ScoreAway]]-Table1[[#This Row],[ScoreHome]],Table1[[#This Row],[ScoreHome]]-Table1[[#This Row],[ScoreAway]])</f>
        <v>-11</v>
      </c>
      <c r="O7470">
        <f>IF(Table1[[#This Row],[SpreadActual]]&lt;Table1[[#This Row],[SpreadFavorite]],1,0)</f>
        <v>1</v>
      </c>
      <c r="P7470">
        <v>41</v>
      </c>
      <c r="Q7470" t="s">
        <v>150</v>
      </c>
      <c r="R7470" t="b">
        <v>0</v>
      </c>
      <c r="S7470">
        <v>62</v>
      </c>
      <c r="T7470">
        <v>6</v>
      </c>
      <c r="U7470">
        <v>70</v>
      </c>
    </row>
    <row r="7471" spans="1:22" x14ac:dyDescent="0.2">
      <c r="A7471" s="1">
        <v>36828</v>
      </c>
      <c r="B7471">
        <v>2000</v>
      </c>
      <c r="C7471">
        <f>_xlfn.MAXIFS(Table1[ScheduleWeekWritten],Table1[ScheduleSeason],Table1[[#This Row],[ScheduleSeason]])</f>
        <v>17</v>
      </c>
      <c r="D7471">
        <v>9</v>
      </c>
      <c r="E7471" cm="1">
        <f t="array" ref="E7471">_xlfn.XLOOKUP(Table1[[#This Row],[ScheduleWeekWritten]],Table3[Game],100+Table3[Increase],Table1[[#This Row],[ScheduleWeekWritten]])</f>
        <v>9</v>
      </c>
      <c r="F7471" t="b">
        <v>0</v>
      </c>
      <c r="G7471" t="s">
        <v>38</v>
      </c>
      <c r="H7471">
        <v>13</v>
      </c>
      <c r="I7471">
        <v>12</v>
      </c>
      <c r="J7471" t="s">
        <v>152</v>
      </c>
      <c r="K7471" t="s">
        <v>162</v>
      </c>
      <c r="L7471" t="str">
        <f>_xlfn.XLOOKUP(Table1[[#This Row],[TeamFavoriteID]],Table2[team_id],Table2[team_name],_xlfn.XLOOKUP(Table1[[#This Row],[TeamFavoriteID]],Table2[team_id_pfr],Table2[team_name],"Even"))</f>
        <v>Carolina Panthers</v>
      </c>
      <c r="M7471">
        <v>-3</v>
      </c>
      <c r="N7471">
        <f>IF(Table1[[#This Row],[TeamFavorite]]=Table1[[#This Row],[TeamHome]],Table1[[#This Row],[ScoreAway]]-Table1[[#This Row],[ScoreHome]],Table1[[#This Row],[ScoreHome]]-Table1[[#This Row],[ScoreAway]])</f>
        <v>1</v>
      </c>
      <c r="O7471">
        <f>IF(Table1[[#This Row],[SpreadActual]]&lt;Table1[[#This Row],[SpreadFavorite]],1,0)</f>
        <v>0</v>
      </c>
      <c r="P7471">
        <v>45.5</v>
      </c>
      <c r="Q7471" t="s">
        <v>148</v>
      </c>
      <c r="R7471" t="b">
        <v>0</v>
      </c>
      <c r="S7471">
        <v>72</v>
      </c>
      <c r="T7471">
        <v>0</v>
      </c>
      <c r="V7471" t="s">
        <v>103</v>
      </c>
    </row>
    <row r="7472" spans="1:22" x14ac:dyDescent="0.2">
      <c r="A7472" s="1">
        <v>36828</v>
      </c>
      <c r="B7472">
        <v>2000</v>
      </c>
      <c r="C7472">
        <f>_xlfn.MAXIFS(Table1[ScheduleWeekWritten],Table1[ScheduleSeason],Table1[[#This Row],[ScheduleSeason]])</f>
        <v>17</v>
      </c>
      <c r="D7472">
        <v>9</v>
      </c>
      <c r="E7472" cm="1">
        <f t="array" ref="E7472">_xlfn.XLOOKUP(Table1[[#This Row],[ScheduleWeekWritten]],Table3[Game],100+Table3[Increase],Table1[[#This Row],[ScheduleWeekWritten]])</f>
        <v>9</v>
      </c>
      <c r="F7472" t="b">
        <v>0</v>
      </c>
      <c r="G7472" t="s">
        <v>158</v>
      </c>
      <c r="H7472">
        <v>6</v>
      </c>
      <c r="I7472">
        <v>9</v>
      </c>
      <c r="J7472" t="s">
        <v>49</v>
      </c>
      <c r="K7472" t="s">
        <v>159</v>
      </c>
      <c r="L7472" t="str">
        <f>_xlfn.XLOOKUP(Table1[[#This Row],[TeamFavoriteID]],Table2[team_id],Table2[team_name],_xlfn.XLOOKUP(Table1[[#This Row],[TeamFavoriteID]],Table2[team_id_pfr],Table2[team_name],"Even"))</f>
        <v>Baltimore Ravens</v>
      </c>
      <c r="M7472">
        <v>-4.5</v>
      </c>
      <c r="N7472">
        <f>IF(Table1[[#This Row],[TeamFavorite]]=Table1[[#This Row],[TeamHome]],Table1[[#This Row],[ScoreAway]]-Table1[[#This Row],[ScoreHome]],Table1[[#This Row],[ScoreHome]]-Table1[[#This Row],[ScoreAway]])</f>
        <v>3</v>
      </c>
      <c r="O7472">
        <f>IF(Table1[[#This Row],[SpreadActual]]&lt;Table1[[#This Row],[SpreadFavorite]],1,0)</f>
        <v>0</v>
      </c>
      <c r="P7472">
        <v>33</v>
      </c>
      <c r="Q7472" t="s">
        <v>166</v>
      </c>
      <c r="R7472" t="b">
        <v>0</v>
      </c>
      <c r="S7472">
        <v>47</v>
      </c>
      <c r="T7472">
        <v>12</v>
      </c>
      <c r="U7472">
        <v>36</v>
      </c>
    </row>
    <row r="7473" spans="1:22" x14ac:dyDescent="0.2">
      <c r="A7473" s="1">
        <v>36828</v>
      </c>
      <c r="B7473">
        <v>2000</v>
      </c>
      <c r="C7473">
        <f>_xlfn.MAXIFS(Table1[ScheduleWeekWritten],Table1[ScheduleSeason],Table1[[#This Row],[ScheduleSeason]])</f>
        <v>17</v>
      </c>
      <c r="D7473">
        <v>9</v>
      </c>
      <c r="E7473" cm="1">
        <f t="array" ref="E7473">_xlfn.XLOOKUP(Table1[[#This Row],[ScheduleWeekWritten]],Table3[Game],100+Table3[Increase],Table1[[#This Row],[ScheduleWeekWritten]])</f>
        <v>9</v>
      </c>
      <c r="F7473" t="b">
        <v>0</v>
      </c>
      <c r="G7473" t="s">
        <v>28</v>
      </c>
      <c r="H7473">
        <v>23</v>
      </c>
      <c r="I7473">
        <v>20</v>
      </c>
      <c r="J7473" t="s">
        <v>31</v>
      </c>
      <c r="K7473" t="s">
        <v>43</v>
      </c>
      <c r="L7473" t="str">
        <f>_xlfn.XLOOKUP(Table1[[#This Row],[TeamFavoriteID]],Table2[team_id],Table2[team_name],_xlfn.XLOOKUP(Table1[[#This Row],[TeamFavoriteID]],Table2[team_id_pfr],Table2[team_name],"Even"))</f>
        <v>Buffalo Bills</v>
      </c>
      <c r="M7473">
        <v>-3.5</v>
      </c>
      <c r="N7473">
        <f>IF(Table1[[#This Row],[TeamFavorite]]=Table1[[#This Row],[TeamHome]],Table1[[#This Row],[ScoreAway]]-Table1[[#This Row],[ScoreHome]],Table1[[#This Row],[ScoreHome]]-Table1[[#This Row],[ScoreAway]])</f>
        <v>-3</v>
      </c>
      <c r="O7473">
        <f>IF(Table1[[#This Row],[SpreadActual]]&lt;Table1[[#This Row],[SpreadFavorite]],1,0)</f>
        <v>0</v>
      </c>
      <c r="P7473">
        <v>41</v>
      </c>
      <c r="Q7473" t="s">
        <v>123</v>
      </c>
      <c r="R7473" t="b">
        <v>0</v>
      </c>
      <c r="S7473">
        <v>39</v>
      </c>
      <c r="T7473">
        <v>11</v>
      </c>
      <c r="U7473">
        <v>56</v>
      </c>
    </row>
    <row r="7474" spans="1:22" x14ac:dyDescent="0.2">
      <c r="A7474" s="1">
        <v>36828</v>
      </c>
      <c r="B7474">
        <v>2000</v>
      </c>
      <c r="C7474">
        <f>_xlfn.MAXIFS(Table1[ScheduleWeekWritten],Table1[ScheduleSeason],Table1[[#This Row],[ScheduleSeason]])</f>
        <v>17</v>
      </c>
      <c r="D7474">
        <v>9</v>
      </c>
      <c r="E7474" cm="1">
        <f t="array" ref="E7474">_xlfn.XLOOKUP(Table1[[#This Row],[ScheduleWeekWritten]],Table3[Game],100+Table3[Increase],Table1[[#This Row],[ScheduleWeekWritten]])</f>
        <v>9</v>
      </c>
      <c r="F7474" t="b">
        <v>0</v>
      </c>
      <c r="G7474" t="s">
        <v>62</v>
      </c>
      <c r="H7474">
        <v>3</v>
      </c>
      <c r="I7474">
        <v>12</v>
      </c>
      <c r="J7474" t="s">
        <v>101</v>
      </c>
      <c r="K7474" t="s">
        <v>104</v>
      </c>
      <c r="L7474" t="str">
        <f>_xlfn.XLOOKUP(Table1[[#This Row],[TeamFavoriteID]],Table2[team_id],Table2[team_name],_xlfn.XLOOKUP(Table1[[#This Row],[TeamFavoriteID]],Table2[team_id_pfr],Table2[team_name],"Even"))</f>
        <v>Cincinnati Bengals</v>
      </c>
      <c r="M7474">
        <v>-3</v>
      </c>
      <c r="N7474">
        <f>IF(Table1[[#This Row],[TeamFavorite]]=Table1[[#This Row],[TeamHome]],Table1[[#This Row],[ScoreAway]]-Table1[[#This Row],[ScoreHome]],Table1[[#This Row],[ScoreHome]]-Table1[[#This Row],[ScoreAway]])</f>
        <v>-9</v>
      </c>
      <c r="O7474">
        <f>IF(Table1[[#This Row],[SpreadActual]]&lt;Table1[[#This Row],[SpreadFavorite]],1,0)</f>
        <v>1</v>
      </c>
      <c r="P7474">
        <v>35.5</v>
      </c>
      <c r="Q7474" t="s">
        <v>170</v>
      </c>
      <c r="R7474" t="b">
        <v>0</v>
      </c>
      <c r="S7474">
        <v>41</v>
      </c>
      <c r="T7474">
        <v>7</v>
      </c>
      <c r="U7474">
        <v>81</v>
      </c>
    </row>
    <row r="7475" spans="1:22" x14ac:dyDescent="0.2">
      <c r="A7475" s="1">
        <v>36828</v>
      </c>
      <c r="B7475">
        <v>2000</v>
      </c>
      <c r="C7475">
        <f>_xlfn.MAXIFS(Table1[ScheduleWeekWritten],Table1[ScheduleSeason],Table1[[#This Row],[ScheduleSeason]])</f>
        <v>17</v>
      </c>
      <c r="D7475">
        <v>9</v>
      </c>
      <c r="E7475" cm="1">
        <f t="array" ref="E7475">_xlfn.XLOOKUP(Table1[[#This Row],[ScheduleWeekWritten]],Table3[Game],100+Table3[Increase],Table1[[#This Row],[ScheduleWeekWritten]])</f>
        <v>9</v>
      </c>
      <c r="F7475" t="b">
        <v>0</v>
      </c>
      <c r="G7475" t="s">
        <v>67</v>
      </c>
      <c r="H7475">
        <v>17</v>
      </c>
      <c r="I7475">
        <v>23</v>
      </c>
      <c r="J7475" t="s">
        <v>154</v>
      </c>
      <c r="K7475" t="s">
        <v>68</v>
      </c>
      <c r="L7475" t="str">
        <f>_xlfn.XLOOKUP(Table1[[#This Row],[TeamFavoriteID]],Table2[team_id],Table2[team_name],_xlfn.XLOOKUP(Table1[[#This Row],[TeamFavoriteID]],Table2[team_id_pfr],Table2[team_name],"Even"))</f>
        <v>Dallas Cowboys</v>
      </c>
      <c r="M7475">
        <v>-4</v>
      </c>
      <c r="N7475">
        <f>IF(Table1[[#This Row],[TeamFavorite]]=Table1[[#This Row],[TeamHome]],Table1[[#This Row],[ScoreAway]]-Table1[[#This Row],[ScoreHome]],Table1[[#This Row],[ScoreHome]]-Table1[[#This Row],[ScoreAway]])</f>
        <v>6</v>
      </c>
      <c r="O7475">
        <f>IF(Table1[[#This Row],[SpreadActual]]&lt;Table1[[#This Row],[SpreadFavorite]],1,0)</f>
        <v>0</v>
      </c>
      <c r="P7475">
        <v>44.5</v>
      </c>
      <c r="Q7475" t="s">
        <v>119</v>
      </c>
      <c r="R7475" t="b">
        <v>0</v>
      </c>
      <c r="S7475">
        <v>69</v>
      </c>
      <c r="T7475">
        <v>12</v>
      </c>
      <c r="U7475">
        <v>88</v>
      </c>
    </row>
    <row r="7476" spans="1:22" x14ac:dyDescent="0.2">
      <c r="A7476" s="1">
        <v>36828</v>
      </c>
      <c r="B7476">
        <v>2000</v>
      </c>
      <c r="C7476">
        <f>_xlfn.MAXIFS(Table1[ScheduleWeekWritten],Table1[ScheduleSeason],Table1[[#This Row],[ScheduleSeason]])</f>
        <v>17</v>
      </c>
      <c r="D7476">
        <v>9</v>
      </c>
      <c r="E7476" cm="1">
        <f t="array" ref="E7476">_xlfn.XLOOKUP(Table1[[#This Row],[ScheduleWeekWritten]],Table3[Game],100+Table3[Increase],Table1[[#This Row],[ScheduleWeekWritten]])</f>
        <v>9</v>
      </c>
      <c r="F7476" t="b">
        <v>0</v>
      </c>
      <c r="G7476" t="s">
        <v>140</v>
      </c>
      <c r="H7476">
        <v>30</v>
      </c>
      <c r="I7476">
        <v>18</v>
      </c>
      <c r="J7476" t="s">
        <v>45</v>
      </c>
      <c r="K7476" t="s">
        <v>72</v>
      </c>
      <c r="L7476" t="str">
        <f>_xlfn.XLOOKUP(Table1[[#This Row],[TeamFavoriteID]],Table2[team_id],Table2[team_name],_xlfn.XLOOKUP(Table1[[#This Row],[TeamFavoriteID]],Table2[team_id_pfr],Table2[team_name],"Even"))</f>
        <v>Baltimore Colts</v>
      </c>
      <c r="M7476">
        <v>-7</v>
      </c>
      <c r="N7476">
        <f>IF(Table1[[#This Row],[TeamFavorite]]=Table1[[#This Row],[TeamHome]],Table1[[#This Row],[ScoreAway]]-Table1[[#This Row],[ScoreHome]],Table1[[#This Row],[ScoreHome]]-Table1[[#This Row],[ScoreAway]])</f>
        <v>12</v>
      </c>
      <c r="O7476">
        <f>IF(Table1[[#This Row],[SpreadActual]]&lt;Table1[[#This Row],[SpreadFavorite]],1,0)</f>
        <v>0</v>
      </c>
      <c r="P7476">
        <v>47</v>
      </c>
      <c r="Q7476" t="s">
        <v>141</v>
      </c>
      <c r="R7476" t="b">
        <v>0</v>
      </c>
      <c r="S7476">
        <v>72</v>
      </c>
      <c r="T7476">
        <v>0</v>
      </c>
      <c r="V7476" t="s">
        <v>103</v>
      </c>
    </row>
    <row r="7477" spans="1:22" x14ac:dyDescent="0.2">
      <c r="A7477" s="1">
        <v>36828</v>
      </c>
      <c r="B7477">
        <v>2000</v>
      </c>
      <c r="C7477">
        <f>_xlfn.MAXIFS(Table1[ScheduleWeekWritten],Table1[ScheduleSeason],Table1[[#This Row],[ScheduleSeason]])</f>
        <v>17</v>
      </c>
      <c r="D7477">
        <v>9</v>
      </c>
      <c r="E7477" cm="1">
        <f t="array" ref="E7477">_xlfn.XLOOKUP(Table1[[#This Row],[ScheduleWeekWritten]],Table3[Game],100+Table3[Increase],Table1[[#This Row],[ScheduleWeekWritten]])</f>
        <v>9</v>
      </c>
      <c r="F7477" t="b">
        <v>0</v>
      </c>
      <c r="G7477" t="s">
        <v>19</v>
      </c>
      <c r="H7477">
        <v>28</v>
      </c>
      <c r="I7477">
        <v>20</v>
      </c>
      <c r="J7477" t="s">
        <v>33</v>
      </c>
      <c r="K7477" t="s">
        <v>91</v>
      </c>
      <c r="L7477" t="str">
        <f>_xlfn.XLOOKUP(Table1[[#This Row],[TeamFavoriteID]],Table2[team_id],Table2[team_name],_xlfn.XLOOKUP(Table1[[#This Row],[TeamFavoriteID]],Table2[team_id_pfr],Table2[team_name],"Even"))</f>
        <v>Miami Dolphins</v>
      </c>
      <c r="M7477">
        <v>-4.5</v>
      </c>
      <c r="N7477">
        <f>IF(Table1[[#This Row],[TeamFavorite]]=Table1[[#This Row],[TeamHome]],Table1[[#This Row],[ScoreAway]]-Table1[[#This Row],[ScoreHome]],Table1[[#This Row],[ScoreHome]]-Table1[[#This Row],[ScoreAway]])</f>
        <v>-8</v>
      </c>
      <c r="O7477">
        <f>IF(Table1[[#This Row],[SpreadActual]]&lt;Table1[[#This Row],[SpreadFavorite]],1,0)</f>
        <v>1</v>
      </c>
      <c r="P7477">
        <v>38.5</v>
      </c>
      <c r="Q7477" t="s">
        <v>143</v>
      </c>
      <c r="R7477" t="b">
        <v>0</v>
      </c>
      <c r="S7477">
        <v>75</v>
      </c>
      <c r="T7477">
        <v>8</v>
      </c>
      <c r="U7477">
        <v>68</v>
      </c>
    </row>
    <row r="7478" spans="1:22" x14ac:dyDescent="0.2">
      <c r="A7478" s="1">
        <v>36828</v>
      </c>
      <c r="B7478">
        <v>2000</v>
      </c>
      <c r="C7478">
        <f>_xlfn.MAXIFS(Table1[ScheduleWeekWritten],Table1[ScheduleSeason],Table1[[#This Row],[ScheduleSeason]])</f>
        <v>17</v>
      </c>
      <c r="D7478">
        <v>9</v>
      </c>
      <c r="E7478" cm="1">
        <f t="array" ref="E7478">_xlfn.XLOOKUP(Table1[[#This Row],[ScheduleWeekWritten]],Table3[Game],100+Table3[Increase],Table1[[#This Row],[ScheduleWeekWritten]])</f>
        <v>9</v>
      </c>
      <c r="F7478" t="b">
        <v>0</v>
      </c>
      <c r="G7478" t="s">
        <v>50</v>
      </c>
      <c r="H7478">
        <v>24</v>
      </c>
      <c r="I7478">
        <v>7</v>
      </c>
      <c r="J7478" t="s">
        <v>58</v>
      </c>
      <c r="K7478" t="s">
        <v>90</v>
      </c>
      <c r="L7478" t="str">
        <f>_xlfn.XLOOKUP(Table1[[#This Row],[TeamFavoriteID]],Table2[team_id],Table2[team_name],_xlfn.XLOOKUP(Table1[[#This Row],[TeamFavoriteID]],Table2[team_id_pfr],Table2[team_name],"Even"))</f>
        <v>New York Giants</v>
      </c>
      <c r="M7478">
        <v>-3.5</v>
      </c>
      <c r="N7478">
        <f>IF(Table1[[#This Row],[TeamFavorite]]=Table1[[#This Row],[TeamHome]],Table1[[#This Row],[ScoreAway]]-Table1[[#This Row],[ScoreHome]],Table1[[#This Row],[ScoreHome]]-Table1[[#This Row],[ScoreAway]])</f>
        <v>-17</v>
      </c>
      <c r="O7478">
        <f>IF(Table1[[#This Row],[SpreadActual]]&lt;Table1[[#This Row],[SpreadFavorite]],1,0)</f>
        <v>1</v>
      </c>
      <c r="P7478">
        <v>37</v>
      </c>
      <c r="Q7478" t="s">
        <v>126</v>
      </c>
      <c r="R7478" t="b">
        <v>0</v>
      </c>
      <c r="S7478">
        <v>43</v>
      </c>
      <c r="T7478">
        <v>19</v>
      </c>
      <c r="U7478">
        <v>49</v>
      </c>
    </row>
    <row r="7479" spans="1:22" x14ac:dyDescent="0.2">
      <c r="A7479" s="1">
        <v>36828</v>
      </c>
      <c r="B7479">
        <v>2000</v>
      </c>
      <c r="C7479">
        <f>_xlfn.MAXIFS(Table1[ScheduleWeekWritten],Table1[ScheduleSeason],Table1[[#This Row],[ScheduleSeason]])</f>
        <v>17</v>
      </c>
      <c r="D7479">
        <v>9</v>
      </c>
      <c r="E7479" cm="1">
        <f t="array" ref="E7479">_xlfn.XLOOKUP(Table1[[#This Row],[ScheduleWeekWritten]],Table3[Game],100+Table3[Increase],Table1[[#This Row],[ScheduleWeekWritten]])</f>
        <v>9</v>
      </c>
      <c r="F7479" t="b">
        <v>0</v>
      </c>
      <c r="G7479" t="s">
        <v>27</v>
      </c>
      <c r="H7479">
        <v>13</v>
      </c>
      <c r="I7479">
        <v>15</v>
      </c>
      <c r="J7479" t="s">
        <v>20</v>
      </c>
      <c r="K7479" t="s">
        <v>21</v>
      </c>
      <c r="L7479" t="str">
        <f>_xlfn.XLOOKUP(Table1[[#This Row],[TeamFavoriteID]],Table2[team_id],Table2[team_name],_xlfn.XLOOKUP(Table1[[#This Row],[TeamFavoriteID]],Table2[team_id_pfr],Table2[team_name],"Even"))</f>
        <v>Las Vegas Raiders</v>
      </c>
      <c r="M7479">
        <v>-6.5</v>
      </c>
      <c r="N7479">
        <f>IF(Table1[[#This Row],[TeamFavorite]]=Table1[[#This Row],[TeamHome]],Table1[[#This Row],[ScoreAway]]-Table1[[#This Row],[ScoreHome]],Table1[[#This Row],[ScoreHome]]-Table1[[#This Row],[ScoreAway]])</f>
        <v>-2</v>
      </c>
      <c r="O7479">
        <f>IF(Table1[[#This Row],[SpreadActual]]&lt;Table1[[#This Row],[SpreadFavorite]],1,0)</f>
        <v>0</v>
      </c>
      <c r="P7479">
        <v>42.5</v>
      </c>
      <c r="Q7479" t="s">
        <v>94</v>
      </c>
      <c r="R7479" t="b">
        <v>0</v>
      </c>
      <c r="S7479">
        <v>62</v>
      </c>
      <c r="T7479">
        <v>6</v>
      </c>
      <c r="U7479">
        <v>70</v>
      </c>
    </row>
    <row r="7480" spans="1:22" x14ac:dyDescent="0.2">
      <c r="A7480" s="1">
        <v>36828</v>
      </c>
      <c r="B7480">
        <v>2000</v>
      </c>
      <c r="C7480">
        <f>_xlfn.MAXIFS(Table1[ScheduleWeekWritten],Table1[ScheduleSeason],Table1[[#This Row],[ScheduleSeason]])</f>
        <v>17</v>
      </c>
      <c r="D7480">
        <v>9</v>
      </c>
      <c r="E7480" cm="1">
        <f t="array" ref="E7480">_xlfn.XLOOKUP(Table1[[#This Row],[ScheduleWeekWritten]],Table3[Game],100+Table3[Increase],Table1[[#This Row],[ScheduleWeekWritten]])</f>
        <v>9</v>
      </c>
      <c r="F7480" t="b">
        <v>0</v>
      </c>
      <c r="G7480" t="s">
        <v>53</v>
      </c>
      <c r="H7480">
        <v>24</v>
      </c>
      <c r="I7480">
        <v>34</v>
      </c>
      <c r="J7480" t="s">
        <v>153</v>
      </c>
      <c r="K7480" t="s">
        <v>40</v>
      </c>
      <c r="L7480" t="str">
        <f>_xlfn.XLOOKUP(Table1[[#This Row],[TeamFavoriteID]],Table2[team_id],Table2[team_name],_xlfn.XLOOKUP(Table1[[#This Row],[TeamFavoriteID]],Table2[team_id_pfr],Table2[team_name],"Even"))</f>
        <v>Los Angeles Rams</v>
      </c>
      <c r="M7480">
        <v>-7</v>
      </c>
      <c r="N7480">
        <f>IF(Table1[[#This Row],[TeamFavorite]]=Table1[[#This Row],[TeamHome]],Table1[[#This Row],[ScoreAway]]-Table1[[#This Row],[ScoreHome]],Table1[[#This Row],[ScoreHome]]-Table1[[#This Row],[ScoreAway]])</f>
        <v>-10</v>
      </c>
      <c r="O7480">
        <f>IF(Table1[[#This Row],[SpreadActual]]&lt;Table1[[#This Row],[SpreadFavorite]],1,0)</f>
        <v>1</v>
      </c>
      <c r="P7480">
        <v>63</v>
      </c>
      <c r="Q7480" t="s">
        <v>118</v>
      </c>
      <c r="R7480" t="b">
        <v>0</v>
      </c>
      <c r="S7480">
        <v>56</v>
      </c>
      <c r="T7480">
        <v>9</v>
      </c>
      <c r="U7480">
        <v>81</v>
      </c>
    </row>
    <row r="7481" spans="1:22" x14ac:dyDescent="0.2">
      <c r="A7481" s="1">
        <v>36828</v>
      </c>
      <c r="B7481">
        <v>2000</v>
      </c>
      <c r="C7481">
        <f>_xlfn.MAXIFS(Table1[ScheduleWeekWritten],Table1[ScheduleSeason],Table1[[#This Row],[ScheduleSeason]])</f>
        <v>17</v>
      </c>
      <c r="D7481">
        <v>9</v>
      </c>
      <c r="E7481" cm="1">
        <f t="array" ref="E7481">_xlfn.XLOOKUP(Table1[[#This Row],[ScheduleWeekWritten]],Table3[Game],100+Table3[Increase],Table1[[#This Row],[ScheduleWeekWritten]])</f>
        <v>9</v>
      </c>
      <c r="F7481" t="b">
        <v>0</v>
      </c>
      <c r="G7481" t="s">
        <v>128</v>
      </c>
      <c r="H7481">
        <v>19</v>
      </c>
      <c r="I7481">
        <v>24</v>
      </c>
      <c r="J7481" t="s">
        <v>42</v>
      </c>
      <c r="K7481" t="s">
        <v>75</v>
      </c>
      <c r="L7481" t="str">
        <f>_xlfn.XLOOKUP(Table1[[#This Row],[TeamFavoriteID]],Table2[team_id],Table2[team_name],_xlfn.XLOOKUP(Table1[[#This Row],[TeamFavoriteID]],Table2[team_id_pfr],Table2[team_name],"Even"))</f>
        <v>Kansas City Chiefs</v>
      </c>
      <c r="M7481">
        <v>-4</v>
      </c>
      <c r="N7481">
        <f>IF(Table1[[#This Row],[TeamFavorite]]=Table1[[#This Row],[TeamHome]],Table1[[#This Row],[ScoreAway]]-Table1[[#This Row],[ScoreHome]],Table1[[#This Row],[ScoreHome]]-Table1[[#This Row],[ScoreAway]])</f>
        <v>-5</v>
      </c>
      <c r="O7481">
        <f>IF(Table1[[#This Row],[SpreadActual]]&lt;Table1[[#This Row],[SpreadFavorite]],1,0)</f>
        <v>1</v>
      </c>
      <c r="P7481">
        <v>43</v>
      </c>
      <c r="Q7481" t="s">
        <v>151</v>
      </c>
      <c r="R7481" t="b">
        <v>0</v>
      </c>
      <c r="S7481">
        <v>51</v>
      </c>
      <c r="T7481">
        <v>8</v>
      </c>
      <c r="U7481">
        <v>75</v>
      </c>
    </row>
    <row r="7482" spans="1:22" x14ac:dyDescent="0.2">
      <c r="A7482" s="1">
        <v>36828</v>
      </c>
      <c r="B7482">
        <v>2000</v>
      </c>
      <c r="C7482">
        <f>_xlfn.MAXIFS(Table1[ScheduleWeekWritten],Table1[ScheduleSeason],Table1[[#This Row],[ScheduleSeason]])</f>
        <v>17</v>
      </c>
      <c r="D7482">
        <v>9</v>
      </c>
      <c r="E7482" cm="1">
        <f t="array" ref="E7482">_xlfn.XLOOKUP(Table1[[#This Row],[ScheduleWeekWritten]],Table3[Game],100+Table3[Increase],Table1[[#This Row],[ScheduleWeekWritten]])</f>
        <v>9</v>
      </c>
      <c r="F7482" t="b">
        <v>0</v>
      </c>
      <c r="G7482" t="s">
        <v>127</v>
      </c>
      <c r="H7482">
        <v>41</v>
      </c>
      <c r="I7482">
        <v>13</v>
      </c>
      <c r="J7482" t="s">
        <v>54</v>
      </c>
      <c r="K7482" t="s">
        <v>133</v>
      </c>
      <c r="L7482" t="str">
        <f>_xlfn.XLOOKUP(Table1[[#This Row],[TeamFavoriteID]],Table2[team_id],Table2[team_name],_xlfn.XLOOKUP(Table1[[#This Row],[TeamFavoriteID]],Table2[team_id_pfr],Table2[team_name],"Even"))</f>
        <v>Tampa Bay Buccaneers</v>
      </c>
      <c r="M7482">
        <v>-3</v>
      </c>
      <c r="N7482">
        <f>IF(Table1[[#This Row],[TeamFavorite]]=Table1[[#This Row],[TeamHome]],Table1[[#This Row],[ScoreAway]]-Table1[[#This Row],[ScoreHome]],Table1[[#This Row],[ScoreHome]]-Table1[[#This Row],[ScoreAway]])</f>
        <v>-28</v>
      </c>
      <c r="O7482">
        <f>IF(Table1[[#This Row],[SpreadActual]]&lt;Table1[[#This Row],[SpreadFavorite]],1,0)</f>
        <v>1</v>
      </c>
      <c r="P7482">
        <v>41</v>
      </c>
      <c r="Q7482" t="s">
        <v>168</v>
      </c>
      <c r="R7482" t="b">
        <v>0</v>
      </c>
      <c r="S7482">
        <v>72</v>
      </c>
      <c r="T7482">
        <v>5</v>
      </c>
      <c r="U7482">
        <v>86</v>
      </c>
    </row>
    <row r="7483" spans="1:22" x14ac:dyDescent="0.2">
      <c r="A7483" s="1">
        <v>36829</v>
      </c>
      <c r="B7483">
        <v>2000</v>
      </c>
      <c r="C7483">
        <f>_xlfn.MAXIFS(Table1[ScheduleWeekWritten],Table1[ScheduleSeason],Table1[[#This Row],[ScheduleSeason]])</f>
        <v>17</v>
      </c>
      <c r="D7483">
        <v>9</v>
      </c>
      <c r="E7483" cm="1">
        <f t="array" ref="E7483">_xlfn.XLOOKUP(Table1[[#This Row],[ScheduleWeekWritten]],Table3[Game],100+Table3[Increase],Table1[[#This Row],[ScheduleWeekWritten]])</f>
        <v>9</v>
      </c>
      <c r="F7483" t="b">
        <v>0</v>
      </c>
      <c r="G7483" t="s">
        <v>61</v>
      </c>
      <c r="H7483">
        <v>21</v>
      </c>
      <c r="I7483">
        <v>27</v>
      </c>
      <c r="J7483" t="s">
        <v>171</v>
      </c>
      <c r="K7483" t="s">
        <v>85</v>
      </c>
      <c r="L7483" t="str">
        <f>_xlfn.XLOOKUP(Table1[[#This Row],[TeamFavoriteID]],Table2[team_id],Table2[team_name],_xlfn.XLOOKUP(Table1[[#This Row],[TeamFavoriteID]],Table2[team_id_pfr],Table2[team_name],"Even"))</f>
        <v>Washington Commanders</v>
      </c>
      <c r="M7483">
        <v>-4</v>
      </c>
      <c r="N7483">
        <f>IF(Table1[[#This Row],[TeamFavorite]]=Table1[[#This Row],[TeamHome]],Table1[[#This Row],[ScoreAway]]-Table1[[#This Row],[ScoreHome]],Table1[[#This Row],[ScoreHome]]-Table1[[#This Row],[ScoreAway]])</f>
        <v>-6</v>
      </c>
      <c r="O7483">
        <f>IF(Table1[[#This Row],[SpreadActual]]&lt;Table1[[#This Row],[SpreadFavorite]],1,0)</f>
        <v>1</v>
      </c>
      <c r="P7483">
        <v>37.5</v>
      </c>
      <c r="Q7483" t="s">
        <v>165</v>
      </c>
      <c r="R7483" t="b">
        <v>0</v>
      </c>
      <c r="S7483">
        <v>52</v>
      </c>
      <c r="T7483">
        <v>14</v>
      </c>
      <c r="U7483">
        <v>35</v>
      </c>
    </row>
    <row r="7484" spans="1:22" x14ac:dyDescent="0.2">
      <c r="A7484" s="1">
        <v>36835</v>
      </c>
      <c r="B7484">
        <v>2000</v>
      </c>
      <c r="C7484">
        <f>_xlfn.MAXIFS(Table1[ScheduleWeekWritten],Table1[ScheduleSeason],Table1[[#This Row],[ScheduleSeason]])</f>
        <v>17</v>
      </c>
      <c r="D7484">
        <v>10</v>
      </c>
      <c r="E7484" cm="1">
        <f t="array" ref="E7484">_xlfn.XLOOKUP(Table1[[#This Row],[ScheduleWeekWritten]],Table3[Game],100+Table3[Increase],Table1[[#This Row],[ScheduleWeekWritten]])</f>
        <v>10</v>
      </c>
      <c r="F7484" t="b">
        <v>0</v>
      </c>
      <c r="G7484" t="s">
        <v>149</v>
      </c>
      <c r="H7484">
        <v>16</v>
      </c>
      <c r="I7484">
        <v>15</v>
      </c>
      <c r="J7484" t="s">
        <v>61</v>
      </c>
      <c r="K7484" t="s">
        <v>85</v>
      </c>
      <c r="L7484" t="str">
        <f>_xlfn.XLOOKUP(Table1[[#This Row],[TeamFavoriteID]],Table2[team_id],Table2[team_name],_xlfn.XLOOKUP(Table1[[#This Row],[TeamFavoriteID]],Table2[team_id_pfr],Table2[team_name],"Even"))</f>
        <v>Washington Commanders</v>
      </c>
      <c r="M7484">
        <v>-10</v>
      </c>
      <c r="N7484">
        <f>IF(Table1[[#This Row],[TeamFavorite]]=Table1[[#This Row],[TeamHome]],Table1[[#This Row],[ScoreAway]]-Table1[[#This Row],[ScoreHome]],Table1[[#This Row],[ScoreHome]]-Table1[[#This Row],[ScoreAway]])</f>
        <v>1</v>
      </c>
      <c r="O7484">
        <f>IF(Table1[[#This Row],[SpreadActual]]&lt;Table1[[#This Row],[SpreadFavorite]],1,0)</f>
        <v>0</v>
      </c>
      <c r="P7484">
        <v>40</v>
      </c>
      <c r="Q7484" t="s">
        <v>150</v>
      </c>
      <c r="R7484" t="b">
        <v>0</v>
      </c>
      <c r="S7484">
        <v>59</v>
      </c>
      <c r="T7484">
        <v>7</v>
      </c>
      <c r="U7484">
        <v>69</v>
      </c>
    </row>
    <row r="7485" spans="1:22" x14ac:dyDescent="0.2">
      <c r="A7485" s="1">
        <v>36835</v>
      </c>
      <c r="B7485">
        <v>2000</v>
      </c>
      <c r="C7485">
        <f>_xlfn.MAXIFS(Table1[ScheduleWeekWritten],Table1[ScheduleSeason],Table1[[#This Row],[ScheduleSeason]])</f>
        <v>17</v>
      </c>
      <c r="D7485">
        <v>10</v>
      </c>
      <c r="E7485" cm="1">
        <f t="array" ref="E7485">_xlfn.XLOOKUP(Table1[[#This Row],[ScheduleWeekWritten]],Table3[Game],100+Table3[Increase],Table1[[#This Row],[ScheduleWeekWritten]])</f>
        <v>10</v>
      </c>
      <c r="F7485" t="b">
        <v>0</v>
      </c>
      <c r="G7485" t="s">
        <v>38</v>
      </c>
      <c r="H7485">
        <v>14</v>
      </c>
      <c r="I7485">
        <v>27</v>
      </c>
      <c r="J7485" t="s">
        <v>127</v>
      </c>
      <c r="K7485" t="s">
        <v>133</v>
      </c>
      <c r="L7485" t="str">
        <f>_xlfn.XLOOKUP(Table1[[#This Row],[TeamFavoriteID]],Table2[team_id],Table2[team_name],_xlfn.XLOOKUP(Table1[[#This Row],[TeamFavoriteID]],Table2[team_id_pfr],Table2[team_name],"Even"))</f>
        <v>Tampa Bay Buccaneers</v>
      </c>
      <c r="M7485">
        <v>-7</v>
      </c>
      <c r="N7485">
        <f>IF(Table1[[#This Row],[TeamFavorite]]=Table1[[#This Row],[TeamHome]],Table1[[#This Row],[ScoreAway]]-Table1[[#This Row],[ScoreHome]],Table1[[#This Row],[ScoreHome]]-Table1[[#This Row],[ScoreAway]])</f>
        <v>-13</v>
      </c>
      <c r="O7485">
        <f>IF(Table1[[#This Row],[SpreadActual]]&lt;Table1[[#This Row],[SpreadFavorite]],1,0)</f>
        <v>1</v>
      </c>
      <c r="P7485">
        <v>40</v>
      </c>
      <c r="Q7485" t="s">
        <v>148</v>
      </c>
      <c r="R7485" t="b">
        <v>0</v>
      </c>
      <c r="S7485">
        <v>72</v>
      </c>
      <c r="T7485">
        <v>0</v>
      </c>
      <c r="V7485" t="s">
        <v>103</v>
      </c>
    </row>
    <row r="7486" spans="1:22" x14ac:dyDescent="0.2">
      <c r="A7486" s="1">
        <v>36835</v>
      </c>
      <c r="B7486">
        <v>2000</v>
      </c>
      <c r="C7486">
        <f>_xlfn.MAXIFS(Table1[ScheduleWeekWritten],Table1[ScheduleSeason],Table1[[#This Row],[ScheduleSeason]])</f>
        <v>17</v>
      </c>
      <c r="D7486">
        <v>10</v>
      </c>
      <c r="E7486" cm="1">
        <f t="array" ref="E7486">_xlfn.XLOOKUP(Table1[[#This Row],[ScheduleWeekWritten]],Table3[Game],100+Table3[Increase],Table1[[#This Row],[ScheduleWeekWritten]])</f>
        <v>10</v>
      </c>
      <c r="F7486" t="b">
        <v>0</v>
      </c>
      <c r="G7486" t="s">
        <v>46</v>
      </c>
      <c r="H7486">
        <v>27</v>
      </c>
      <c r="I7486">
        <v>24</v>
      </c>
      <c r="J7486" t="s">
        <v>140</v>
      </c>
      <c r="K7486" t="s">
        <v>72</v>
      </c>
      <c r="L7486" t="str">
        <f>_xlfn.XLOOKUP(Table1[[#This Row],[TeamFavoriteID]],Table2[team_id],Table2[team_name],_xlfn.XLOOKUP(Table1[[#This Row],[TeamFavoriteID]],Table2[team_id_pfr],Table2[team_name],"Even"))</f>
        <v>Baltimore Colts</v>
      </c>
      <c r="M7486">
        <v>-7</v>
      </c>
      <c r="N7486">
        <f>IF(Table1[[#This Row],[TeamFavorite]]=Table1[[#This Row],[TeamHome]],Table1[[#This Row],[ScoreAway]]-Table1[[#This Row],[ScoreHome]],Table1[[#This Row],[ScoreHome]]-Table1[[#This Row],[ScoreAway]])</f>
        <v>3</v>
      </c>
      <c r="O7486">
        <f>IF(Table1[[#This Row],[SpreadActual]]&lt;Table1[[#This Row],[SpreadFavorite]],1,0)</f>
        <v>0</v>
      </c>
      <c r="P7486">
        <v>45</v>
      </c>
      <c r="Q7486" t="s">
        <v>114</v>
      </c>
      <c r="R7486" t="b">
        <v>0</v>
      </c>
      <c r="S7486">
        <v>46</v>
      </c>
      <c r="T7486">
        <v>8</v>
      </c>
      <c r="U7486">
        <v>54</v>
      </c>
    </row>
    <row r="7487" spans="1:22" x14ac:dyDescent="0.2">
      <c r="A7487" s="1">
        <v>36835</v>
      </c>
      <c r="B7487">
        <v>2000</v>
      </c>
      <c r="C7487">
        <f>_xlfn.MAXIFS(Table1[ScheduleWeekWritten],Table1[ScheduleSeason],Table1[[#This Row],[ScheduleSeason]])</f>
        <v>17</v>
      </c>
      <c r="D7487">
        <v>10</v>
      </c>
      <c r="E7487" cm="1">
        <f t="array" ref="E7487">_xlfn.XLOOKUP(Table1[[#This Row],[ScheduleWeekWritten]],Table3[Game],100+Table3[Increase],Table1[[#This Row],[ScheduleWeekWritten]])</f>
        <v>10</v>
      </c>
      <c r="F7487" t="b">
        <v>0</v>
      </c>
      <c r="G7487" t="s">
        <v>101</v>
      </c>
      <c r="H7487">
        <v>7</v>
      </c>
      <c r="I7487">
        <v>27</v>
      </c>
      <c r="J7487" t="s">
        <v>158</v>
      </c>
      <c r="K7487" t="s">
        <v>159</v>
      </c>
      <c r="L7487" t="str">
        <f>_xlfn.XLOOKUP(Table1[[#This Row],[TeamFavoriteID]],Table2[team_id],Table2[team_name],_xlfn.XLOOKUP(Table1[[#This Row],[TeamFavoriteID]],Table2[team_id_pfr],Table2[team_name],"Even"))</f>
        <v>Baltimore Ravens</v>
      </c>
      <c r="M7487">
        <v>-6</v>
      </c>
      <c r="N7487">
        <f>IF(Table1[[#This Row],[TeamFavorite]]=Table1[[#This Row],[TeamHome]],Table1[[#This Row],[ScoreAway]]-Table1[[#This Row],[ScoreHome]],Table1[[#This Row],[ScoreHome]]-Table1[[#This Row],[ScoreAway]])</f>
        <v>-20</v>
      </c>
      <c r="O7487">
        <f>IF(Table1[[#This Row],[SpreadActual]]&lt;Table1[[#This Row],[SpreadFavorite]],1,0)</f>
        <v>1</v>
      </c>
      <c r="P7487">
        <v>32.5</v>
      </c>
      <c r="Q7487" t="s">
        <v>173</v>
      </c>
      <c r="R7487" t="b">
        <v>0</v>
      </c>
      <c r="S7487">
        <v>44</v>
      </c>
      <c r="T7487">
        <v>7</v>
      </c>
      <c r="U7487">
        <v>65</v>
      </c>
    </row>
    <row r="7488" spans="1:22" x14ac:dyDescent="0.2">
      <c r="A7488" s="1">
        <v>36835</v>
      </c>
      <c r="B7488">
        <v>2000</v>
      </c>
      <c r="C7488">
        <f>_xlfn.MAXIFS(Table1[ScheduleWeekWritten],Table1[ScheduleSeason],Table1[[#This Row],[ScheduleSeason]])</f>
        <v>17</v>
      </c>
      <c r="D7488">
        <v>10</v>
      </c>
      <c r="E7488" cm="1">
        <f t="array" ref="E7488">_xlfn.XLOOKUP(Table1[[#This Row],[ScheduleWeekWritten]],Table3[Game],100+Table3[Increase],Table1[[#This Row],[ScheduleWeekWritten]])</f>
        <v>10</v>
      </c>
      <c r="F7488" t="b">
        <v>0</v>
      </c>
      <c r="G7488" t="s">
        <v>62</v>
      </c>
      <c r="H7488">
        <v>3</v>
      </c>
      <c r="I7488">
        <v>24</v>
      </c>
      <c r="J7488" t="s">
        <v>50</v>
      </c>
      <c r="K7488" t="s">
        <v>90</v>
      </c>
      <c r="L7488" t="str">
        <f>_xlfn.XLOOKUP(Table1[[#This Row],[TeamFavoriteID]],Table2[team_id],Table2[team_name],_xlfn.XLOOKUP(Table1[[#This Row],[TeamFavoriteID]],Table2[team_id_pfr],Table2[team_name],"Even"))</f>
        <v>New York Giants</v>
      </c>
      <c r="M7488">
        <v>-10</v>
      </c>
      <c r="N7488">
        <f>IF(Table1[[#This Row],[TeamFavorite]]=Table1[[#This Row],[TeamHome]],Table1[[#This Row],[ScoreAway]]-Table1[[#This Row],[ScoreHome]],Table1[[#This Row],[ScoreHome]]-Table1[[#This Row],[ScoreAway]])</f>
        <v>-21</v>
      </c>
      <c r="O7488">
        <f>IF(Table1[[#This Row],[SpreadActual]]&lt;Table1[[#This Row],[SpreadFavorite]],1,0)</f>
        <v>1</v>
      </c>
      <c r="P7488">
        <v>33.5</v>
      </c>
      <c r="Q7488" t="s">
        <v>170</v>
      </c>
      <c r="R7488" t="b">
        <v>0</v>
      </c>
      <c r="S7488">
        <v>45</v>
      </c>
      <c r="T7488">
        <v>7</v>
      </c>
      <c r="U7488">
        <v>75</v>
      </c>
    </row>
    <row r="7489" spans="1:22" x14ac:dyDescent="0.2">
      <c r="A7489" s="1">
        <v>36835</v>
      </c>
      <c r="B7489">
        <v>2000</v>
      </c>
      <c r="C7489">
        <f>_xlfn.MAXIFS(Table1[ScheduleWeekWritten],Table1[ScheduleSeason],Table1[[#This Row],[ScheduleSeason]])</f>
        <v>17</v>
      </c>
      <c r="D7489">
        <v>10</v>
      </c>
      <c r="E7489" cm="1">
        <f t="array" ref="E7489">_xlfn.XLOOKUP(Table1[[#This Row],[ScheduleWeekWritten]],Table3[Game],100+Table3[Increase],Table1[[#This Row],[ScheduleWeekWritten]])</f>
        <v>10</v>
      </c>
      <c r="F7489" t="b">
        <v>0</v>
      </c>
      <c r="G7489" t="s">
        <v>45</v>
      </c>
      <c r="H7489">
        <v>8</v>
      </c>
      <c r="I7489">
        <v>23</v>
      </c>
      <c r="J7489" t="s">
        <v>19</v>
      </c>
      <c r="K7489" t="s">
        <v>79</v>
      </c>
      <c r="L7489" t="str">
        <f>_xlfn.XLOOKUP(Table1[[#This Row],[TeamFavoriteID]],Table2[team_id],Table2[team_name],_xlfn.XLOOKUP(Table1[[#This Row],[TeamFavoriteID]],Table2[team_id_pfr],Table2[team_name],"Even"))</f>
        <v>Detroit Lions</v>
      </c>
      <c r="M7489">
        <v>-2.5</v>
      </c>
      <c r="N7489">
        <f>IF(Table1[[#This Row],[TeamFavorite]]=Table1[[#This Row],[TeamHome]],Table1[[#This Row],[ScoreAway]]-Table1[[#This Row],[ScoreHome]],Table1[[#This Row],[ScoreHome]]-Table1[[#This Row],[ScoreAway]])</f>
        <v>15</v>
      </c>
      <c r="O7489">
        <f>IF(Table1[[#This Row],[SpreadActual]]&lt;Table1[[#This Row],[SpreadFavorite]],1,0)</f>
        <v>0</v>
      </c>
      <c r="P7489">
        <v>39</v>
      </c>
      <c r="Q7489" t="s">
        <v>125</v>
      </c>
      <c r="R7489" t="b">
        <v>0</v>
      </c>
      <c r="S7489">
        <v>72</v>
      </c>
      <c r="T7489">
        <v>0</v>
      </c>
      <c r="V7489" t="s">
        <v>103</v>
      </c>
    </row>
    <row r="7490" spans="1:22" x14ac:dyDescent="0.2">
      <c r="A7490" s="1">
        <v>36835</v>
      </c>
      <c r="B7490">
        <v>2000</v>
      </c>
      <c r="C7490">
        <f>_xlfn.MAXIFS(Table1[ScheduleWeekWritten],Table1[ScheduleSeason],Table1[[#This Row],[ScheduleSeason]])</f>
        <v>17</v>
      </c>
      <c r="D7490">
        <v>10</v>
      </c>
      <c r="E7490" cm="1">
        <f t="array" ref="E7490">_xlfn.XLOOKUP(Table1[[#This Row],[ScheduleWeekWritten]],Table3[Game],100+Table3[Increase],Table1[[#This Row],[ScheduleWeekWritten]])</f>
        <v>10</v>
      </c>
      <c r="F7490" t="b">
        <v>0</v>
      </c>
      <c r="G7490" t="s">
        <v>115</v>
      </c>
      <c r="H7490">
        <v>13</v>
      </c>
      <c r="I7490">
        <v>16</v>
      </c>
      <c r="J7490" t="s">
        <v>28</v>
      </c>
      <c r="K7490" t="s">
        <v>70</v>
      </c>
      <c r="L7490" t="str">
        <f>_xlfn.XLOOKUP(Table1[[#This Row],[TeamFavoriteID]],Table2[team_id],Table2[team_name],_xlfn.XLOOKUP(Table1[[#This Row],[TeamFavoriteID]],Table2[team_id_pfr],Table2[team_name],"Even"))</f>
        <v>Boston Patriots</v>
      </c>
      <c r="M7490">
        <v>-2</v>
      </c>
      <c r="N7490">
        <f>IF(Table1[[#This Row],[TeamFavorite]]=Table1[[#This Row],[TeamHome]],Table1[[#This Row],[ScoreAway]]-Table1[[#This Row],[ScoreHome]],Table1[[#This Row],[ScoreHome]]-Table1[[#This Row],[ScoreAway]])</f>
        <v>-3</v>
      </c>
      <c r="O7490">
        <f>IF(Table1[[#This Row],[SpreadActual]]&lt;Table1[[#This Row],[SpreadFavorite]],1,0)</f>
        <v>1</v>
      </c>
      <c r="P7490">
        <v>39</v>
      </c>
      <c r="Q7490" t="s">
        <v>116</v>
      </c>
      <c r="R7490" t="b">
        <v>0</v>
      </c>
      <c r="S7490">
        <v>46</v>
      </c>
      <c r="T7490">
        <v>12</v>
      </c>
      <c r="U7490">
        <v>94</v>
      </c>
    </row>
    <row r="7491" spans="1:22" x14ac:dyDescent="0.2">
      <c r="A7491" s="1">
        <v>36835</v>
      </c>
      <c r="B7491">
        <v>2000</v>
      </c>
      <c r="C7491">
        <f>_xlfn.MAXIFS(Table1[ScheduleWeekWritten],Table1[ScheduleSeason],Table1[[#This Row],[ScheduleSeason]])</f>
        <v>17</v>
      </c>
      <c r="D7491">
        <v>10</v>
      </c>
      <c r="E7491" cm="1">
        <f t="array" ref="E7491">_xlfn.XLOOKUP(Table1[[#This Row],[ScheduleWeekWritten]],Table3[Game],100+Table3[Increase],Table1[[#This Row],[ScheduleWeekWritten]])</f>
        <v>10</v>
      </c>
      <c r="F7491" t="b">
        <v>0</v>
      </c>
      <c r="G7491" t="s">
        <v>95</v>
      </c>
      <c r="H7491">
        <v>31</v>
      </c>
      <c r="I7491">
        <v>15</v>
      </c>
      <c r="J7491" t="s">
        <v>53</v>
      </c>
      <c r="K7491" t="s">
        <v>98</v>
      </c>
      <c r="L7491" t="str">
        <f>_xlfn.XLOOKUP(Table1[[#This Row],[TeamFavoriteID]],Table2[team_id],Table2[team_name],_xlfn.XLOOKUP(Table1[[#This Row],[TeamFavoriteID]],Table2[team_id_pfr],Table2[team_name],"Even"))</f>
        <v>New Orleans Saints</v>
      </c>
      <c r="M7491">
        <v>-5.5</v>
      </c>
      <c r="N7491">
        <f>IF(Table1[[#This Row],[TeamFavorite]]=Table1[[#This Row],[TeamHome]],Table1[[#This Row],[ScoreAway]]-Table1[[#This Row],[ScoreHome]],Table1[[#This Row],[ScoreHome]]-Table1[[#This Row],[ScoreAway]])</f>
        <v>-16</v>
      </c>
      <c r="O7491">
        <f>IF(Table1[[#This Row],[SpreadActual]]&lt;Table1[[#This Row],[SpreadFavorite]],1,0)</f>
        <v>1</v>
      </c>
      <c r="P7491">
        <v>48</v>
      </c>
      <c r="Q7491" t="s">
        <v>124</v>
      </c>
      <c r="R7491" t="b">
        <v>0</v>
      </c>
      <c r="S7491">
        <v>72</v>
      </c>
      <c r="T7491">
        <v>0</v>
      </c>
      <c r="V7491" t="s">
        <v>103</v>
      </c>
    </row>
    <row r="7492" spans="1:22" x14ac:dyDescent="0.2">
      <c r="A7492" s="1">
        <v>36835</v>
      </c>
      <c r="B7492">
        <v>2000</v>
      </c>
      <c r="C7492">
        <f>_xlfn.MAXIFS(Table1[ScheduleWeekWritten],Table1[ScheduleSeason],Table1[[#This Row],[ScheduleSeason]])</f>
        <v>17</v>
      </c>
      <c r="D7492">
        <v>10</v>
      </c>
      <c r="E7492" cm="1">
        <f t="array" ref="E7492">_xlfn.XLOOKUP(Table1[[#This Row],[ScheduleWeekWritten]],Table3[Game],100+Table3[Increase],Table1[[#This Row],[ScheduleWeekWritten]])</f>
        <v>10</v>
      </c>
      <c r="F7492" t="b">
        <v>0</v>
      </c>
      <c r="G7492" t="s">
        <v>31</v>
      </c>
      <c r="H7492">
        <v>23</v>
      </c>
      <c r="I7492">
        <v>30</v>
      </c>
      <c r="J7492" t="s">
        <v>24</v>
      </c>
      <c r="K7492" t="s">
        <v>32</v>
      </c>
      <c r="L7492" t="str">
        <f>_xlfn.XLOOKUP(Table1[[#This Row],[TeamFavoriteID]],Table2[team_id],Table2[team_name],_xlfn.XLOOKUP(Table1[[#This Row],[TeamFavoriteID]],Table2[team_id_pfr],Table2[team_name],"Even"))</f>
        <v>New York Jets</v>
      </c>
      <c r="M7492">
        <v>-3</v>
      </c>
      <c r="N7492">
        <f>IF(Table1[[#This Row],[TeamFavorite]]=Table1[[#This Row],[TeamHome]],Table1[[#This Row],[ScoreAway]]-Table1[[#This Row],[ScoreHome]],Table1[[#This Row],[ScoreHome]]-Table1[[#This Row],[ScoreAway]])</f>
        <v>7</v>
      </c>
      <c r="O7492">
        <f>IF(Table1[[#This Row],[SpreadActual]]&lt;Table1[[#This Row],[SpreadFavorite]],1,0)</f>
        <v>0</v>
      </c>
      <c r="P7492">
        <v>45.5</v>
      </c>
      <c r="Q7492" t="s">
        <v>126</v>
      </c>
      <c r="R7492" t="b">
        <v>0</v>
      </c>
      <c r="S7492">
        <v>52</v>
      </c>
      <c r="T7492">
        <v>20</v>
      </c>
      <c r="U7492">
        <v>55</v>
      </c>
    </row>
    <row r="7493" spans="1:22" x14ac:dyDescent="0.2">
      <c r="A7493" s="1">
        <v>36835</v>
      </c>
      <c r="B7493">
        <v>2000</v>
      </c>
      <c r="C7493">
        <f>_xlfn.MAXIFS(Table1[ScheduleWeekWritten],Table1[ScheduleSeason],Table1[[#This Row],[ScheduleSeason]])</f>
        <v>17</v>
      </c>
      <c r="D7493">
        <v>10</v>
      </c>
      <c r="E7493" cm="1">
        <f t="array" ref="E7493">_xlfn.XLOOKUP(Table1[[#This Row],[ScheduleWeekWritten]],Table3[Game],100+Table3[Increase],Table1[[#This Row],[ScheduleWeekWritten]])</f>
        <v>10</v>
      </c>
      <c r="F7493" t="b">
        <v>0</v>
      </c>
      <c r="G7493" t="s">
        <v>20</v>
      </c>
      <c r="H7493">
        <v>49</v>
      </c>
      <c r="I7493">
        <v>31</v>
      </c>
      <c r="J7493" t="s">
        <v>42</v>
      </c>
      <c r="K7493" t="s">
        <v>21</v>
      </c>
      <c r="L7493" t="str">
        <f>_xlfn.XLOOKUP(Table1[[#This Row],[TeamFavoriteID]],Table2[team_id],Table2[team_name],_xlfn.XLOOKUP(Table1[[#This Row],[TeamFavoriteID]],Table2[team_id_pfr],Table2[team_name],"Even"))</f>
        <v>Las Vegas Raiders</v>
      </c>
      <c r="M7493">
        <v>-3.5</v>
      </c>
      <c r="N7493">
        <f>IF(Table1[[#This Row],[TeamFavorite]]=Table1[[#This Row],[TeamHome]],Table1[[#This Row],[ScoreAway]]-Table1[[#This Row],[ScoreHome]],Table1[[#This Row],[ScoreHome]]-Table1[[#This Row],[ScoreAway]])</f>
        <v>18</v>
      </c>
      <c r="O7493">
        <f>IF(Table1[[#This Row],[SpreadActual]]&lt;Table1[[#This Row],[SpreadFavorite]],1,0)</f>
        <v>0</v>
      </c>
      <c r="P7493">
        <v>44</v>
      </c>
      <c r="Q7493" t="s">
        <v>76</v>
      </c>
      <c r="R7493" t="b">
        <v>0</v>
      </c>
      <c r="S7493">
        <v>56</v>
      </c>
      <c r="T7493">
        <v>10</v>
      </c>
      <c r="U7493">
        <v>89</v>
      </c>
    </row>
    <row r="7494" spans="1:22" x14ac:dyDescent="0.2">
      <c r="A7494" s="1">
        <v>36835</v>
      </c>
      <c r="B7494">
        <v>2000</v>
      </c>
      <c r="C7494">
        <f>_xlfn.MAXIFS(Table1[ScheduleWeekWritten],Table1[ScheduleSeason],Table1[[#This Row],[ScheduleSeason]])</f>
        <v>17</v>
      </c>
      <c r="D7494">
        <v>10</v>
      </c>
      <c r="E7494" cm="1">
        <f t="array" ref="E7494">_xlfn.XLOOKUP(Table1[[#This Row],[ScheduleWeekWritten]],Table3[Game],100+Table3[Increase],Table1[[#This Row],[ScheduleWeekWritten]])</f>
        <v>10</v>
      </c>
      <c r="F7494" t="b">
        <v>0</v>
      </c>
      <c r="G7494" t="s">
        <v>58</v>
      </c>
      <c r="H7494">
        <v>16</v>
      </c>
      <c r="I7494">
        <v>13</v>
      </c>
      <c r="J7494" t="s">
        <v>67</v>
      </c>
      <c r="K7494" t="s">
        <v>77</v>
      </c>
      <c r="L7494" t="str">
        <f>_xlfn.XLOOKUP(Table1[[#This Row],[TeamFavoriteID]],Table2[team_id],Table2[team_name],_xlfn.XLOOKUP(Table1[[#This Row],[TeamFavoriteID]],Table2[team_id_pfr],Table2[team_name],"Even"))</f>
        <v>Philadelphia Eagles</v>
      </c>
      <c r="M7494">
        <v>-3</v>
      </c>
      <c r="N7494">
        <f>IF(Table1[[#This Row],[TeamFavorite]]=Table1[[#This Row],[TeamHome]],Table1[[#This Row],[ScoreAway]]-Table1[[#This Row],[ScoreHome]],Table1[[#This Row],[ScoreHome]]-Table1[[#This Row],[ScoreAway]])</f>
        <v>-3</v>
      </c>
      <c r="O7494">
        <f>IF(Table1[[#This Row],[SpreadActual]]&lt;Table1[[#This Row],[SpreadFavorite]],1,0)</f>
        <v>0</v>
      </c>
      <c r="P7494">
        <v>40</v>
      </c>
      <c r="Q7494" t="s">
        <v>112</v>
      </c>
      <c r="R7494" t="b">
        <v>0</v>
      </c>
      <c r="S7494">
        <v>51</v>
      </c>
      <c r="T7494">
        <v>14</v>
      </c>
      <c r="U7494">
        <v>57</v>
      </c>
    </row>
    <row r="7495" spans="1:22" x14ac:dyDescent="0.2">
      <c r="A7495" s="1">
        <v>36835</v>
      </c>
      <c r="B7495">
        <v>2000</v>
      </c>
      <c r="C7495">
        <f>_xlfn.MAXIFS(Table1[ScheduleWeekWritten],Table1[ScheduleSeason],Table1[[#This Row],[ScheduleSeason]])</f>
        <v>17</v>
      </c>
      <c r="D7495">
        <v>10</v>
      </c>
      <c r="E7495" cm="1">
        <f t="array" ref="E7495">_xlfn.XLOOKUP(Table1[[#This Row],[ScheduleWeekWritten]],Table3[Game],100+Table3[Increase],Table1[[#This Row],[ScheduleWeekWritten]])</f>
        <v>10</v>
      </c>
      <c r="F7495" t="b">
        <v>0</v>
      </c>
      <c r="G7495" t="s">
        <v>128</v>
      </c>
      <c r="H7495">
        <v>17</v>
      </c>
      <c r="I7495">
        <v>15</v>
      </c>
      <c r="J7495" t="s">
        <v>27</v>
      </c>
      <c r="K7495" t="s">
        <v>132</v>
      </c>
      <c r="L7495" t="str">
        <f>_xlfn.XLOOKUP(Table1[[#This Row],[TeamFavoriteID]],Table2[team_id],Table2[team_name],_xlfn.XLOOKUP(Table1[[#This Row],[TeamFavoriteID]],Table2[team_id_pfr],Table2[team_name],"Even"))</f>
        <v>Seattle Seahawks</v>
      </c>
      <c r="M7495">
        <v>-4.5</v>
      </c>
      <c r="N7495">
        <f>IF(Table1[[#This Row],[TeamFavorite]]=Table1[[#This Row],[TeamHome]],Table1[[#This Row],[ScoreAway]]-Table1[[#This Row],[ScoreHome]],Table1[[#This Row],[ScoreHome]]-Table1[[#This Row],[ScoreAway]])</f>
        <v>-2</v>
      </c>
      <c r="O7495">
        <f>IF(Table1[[#This Row],[SpreadActual]]&lt;Table1[[#This Row],[SpreadFavorite]],1,0)</f>
        <v>0</v>
      </c>
      <c r="P7495">
        <v>39.5</v>
      </c>
      <c r="Q7495" t="s">
        <v>151</v>
      </c>
      <c r="R7495" t="b">
        <v>0</v>
      </c>
      <c r="S7495">
        <v>47</v>
      </c>
      <c r="T7495">
        <v>11</v>
      </c>
      <c r="U7495">
        <v>85</v>
      </c>
    </row>
    <row r="7496" spans="1:22" x14ac:dyDescent="0.2">
      <c r="A7496" s="1">
        <v>36835</v>
      </c>
      <c r="B7496">
        <v>2000</v>
      </c>
      <c r="C7496">
        <f>_xlfn.MAXIFS(Table1[ScheduleWeekWritten],Table1[ScheduleSeason],Table1[[#This Row],[ScheduleSeason]])</f>
        <v>17</v>
      </c>
      <c r="D7496">
        <v>10</v>
      </c>
      <c r="E7496" cm="1">
        <f t="array" ref="E7496">_xlfn.XLOOKUP(Table1[[#This Row],[ScheduleWeekWritten]],Table3[Game],100+Table3[Increase],Table1[[#This Row],[ScheduleWeekWritten]])</f>
        <v>10</v>
      </c>
      <c r="F7496" t="b">
        <v>0</v>
      </c>
      <c r="G7496" t="s">
        <v>153</v>
      </c>
      <c r="H7496">
        <v>24</v>
      </c>
      <c r="I7496">
        <v>27</v>
      </c>
      <c r="J7496" t="s">
        <v>152</v>
      </c>
      <c r="K7496" t="s">
        <v>40</v>
      </c>
      <c r="L7496" t="str">
        <f>_xlfn.XLOOKUP(Table1[[#This Row],[TeamFavoriteID]],Table2[team_id],Table2[team_name],_xlfn.XLOOKUP(Table1[[#This Row],[TeamFavoriteID]],Table2[team_id_pfr],Table2[team_name],"Even"))</f>
        <v>Los Angeles Rams</v>
      </c>
      <c r="M7496">
        <v>-13.5</v>
      </c>
      <c r="N7496">
        <f>IF(Table1[[#This Row],[TeamFavorite]]=Table1[[#This Row],[TeamHome]],Table1[[#This Row],[ScoreAway]]-Table1[[#This Row],[ScoreHome]],Table1[[#This Row],[ScoreHome]]-Table1[[#This Row],[ScoreAway]])</f>
        <v>-3</v>
      </c>
      <c r="O7496">
        <f>IF(Table1[[#This Row],[SpreadActual]]&lt;Table1[[#This Row],[SpreadFavorite]],1,0)</f>
        <v>0</v>
      </c>
      <c r="P7496">
        <v>59.5</v>
      </c>
      <c r="Q7496" t="s">
        <v>157</v>
      </c>
      <c r="R7496" t="b">
        <v>0</v>
      </c>
      <c r="S7496">
        <v>72</v>
      </c>
      <c r="T7496">
        <v>0</v>
      </c>
      <c r="V7496" t="s">
        <v>103</v>
      </c>
    </row>
    <row r="7497" spans="1:22" x14ac:dyDescent="0.2">
      <c r="A7497" s="1">
        <v>36835</v>
      </c>
      <c r="B7497">
        <v>2000</v>
      </c>
      <c r="C7497">
        <f>_xlfn.MAXIFS(Table1[ScheduleWeekWritten],Table1[ScheduleSeason],Table1[[#This Row],[ScheduleSeason]])</f>
        <v>17</v>
      </c>
      <c r="D7497">
        <v>10</v>
      </c>
      <c r="E7497" cm="1">
        <f t="array" ref="E7497">_xlfn.XLOOKUP(Table1[[#This Row],[ScheduleWeekWritten]],Table3[Game],100+Table3[Increase],Table1[[#This Row],[ScheduleWeekWritten]])</f>
        <v>10</v>
      </c>
      <c r="F7497" t="b">
        <v>0</v>
      </c>
      <c r="G7497" t="s">
        <v>171</v>
      </c>
      <c r="H7497">
        <v>9</v>
      </c>
      <c r="I7497">
        <v>7</v>
      </c>
      <c r="J7497" t="s">
        <v>49</v>
      </c>
      <c r="K7497" t="s">
        <v>25</v>
      </c>
      <c r="L7497" t="str">
        <f>_xlfn.XLOOKUP(Table1[[#This Row],[TeamFavoriteID]],Table2[team_id],Table2[team_name],_xlfn.XLOOKUP(Table1[[#This Row],[TeamFavoriteID]],Table2[team_id_pfr],Table2[team_name],"Even"))</f>
        <v>Houston Oilers</v>
      </c>
      <c r="M7497">
        <v>-8</v>
      </c>
      <c r="N7497">
        <f>IF(Table1[[#This Row],[TeamFavorite]]=Table1[[#This Row],[TeamHome]],Table1[[#This Row],[ScoreAway]]-Table1[[#This Row],[ScoreHome]],Table1[[#This Row],[ScoreHome]]-Table1[[#This Row],[ScoreAway]])</f>
        <v>2</v>
      </c>
      <c r="O7497">
        <f>IF(Table1[[#This Row],[SpreadActual]]&lt;Table1[[#This Row],[SpreadFavorite]],1,0)</f>
        <v>0</v>
      </c>
      <c r="P7497">
        <v>36.5</v>
      </c>
      <c r="Q7497" t="s">
        <v>172</v>
      </c>
      <c r="R7497" t="b">
        <v>0</v>
      </c>
      <c r="S7497">
        <v>54</v>
      </c>
      <c r="T7497">
        <v>8</v>
      </c>
      <c r="U7497">
        <v>73</v>
      </c>
    </row>
    <row r="7498" spans="1:22" x14ac:dyDescent="0.2">
      <c r="A7498" s="1">
        <v>36836</v>
      </c>
      <c r="B7498">
        <v>2000</v>
      </c>
      <c r="C7498">
        <f>_xlfn.MAXIFS(Table1[ScheduleWeekWritten],Table1[ScheduleSeason],Table1[[#This Row],[ScheduleSeason]])</f>
        <v>17</v>
      </c>
      <c r="D7498">
        <v>10</v>
      </c>
      <c r="E7498" cm="1">
        <f t="array" ref="E7498">_xlfn.XLOOKUP(Table1[[#This Row],[ScheduleWeekWritten]],Table3[Game],100+Table3[Increase],Table1[[#This Row],[ScheduleWeekWritten]])</f>
        <v>10</v>
      </c>
      <c r="F7498" t="b">
        <v>0</v>
      </c>
      <c r="G7498" t="s">
        <v>33</v>
      </c>
      <c r="H7498">
        <v>26</v>
      </c>
      <c r="I7498">
        <v>20</v>
      </c>
      <c r="J7498" t="s">
        <v>54</v>
      </c>
      <c r="K7498" t="s">
        <v>55</v>
      </c>
      <c r="L7498" t="str">
        <f>_xlfn.XLOOKUP(Table1[[#This Row],[TeamFavoriteID]],Table2[team_id],Table2[team_name],_xlfn.XLOOKUP(Table1[[#This Row],[TeamFavoriteID]],Table2[team_id_pfr],Table2[team_name],"Even"))</f>
        <v>Minnesota Vikings</v>
      </c>
      <c r="M7498">
        <v>-3.5</v>
      </c>
      <c r="N7498">
        <f>IF(Table1[[#This Row],[TeamFavorite]]=Table1[[#This Row],[TeamHome]],Table1[[#This Row],[ScoreAway]]-Table1[[#This Row],[ScoreHome]],Table1[[#This Row],[ScoreHome]]-Table1[[#This Row],[ScoreAway]])</f>
        <v>6</v>
      </c>
      <c r="O7498">
        <f>IF(Table1[[#This Row],[SpreadActual]]&lt;Table1[[#This Row],[SpreadFavorite]],1,0)</f>
        <v>0</v>
      </c>
      <c r="P7498">
        <v>47.5</v>
      </c>
      <c r="Q7498" t="s">
        <v>82</v>
      </c>
      <c r="R7498" t="b">
        <v>0</v>
      </c>
      <c r="S7498">
        <v>49</v>
      </c>
      <c r="T7498">
        <v>17</v>
      </c>
      <c r="U7498">
        <v>68</v>
      </c>
    </row>
    <row r="7499" spans="1:22" x14ac:dyDescent="0.2">
      <c r="A7499" s="1">
        <v>36842</v>
      </c>
      <c r="B7499">
        <v>2000</v>
      </c>
      <c r="C7499">
        <f>_xlfn.MAXIFS(Table1[ScheduleWeekWritten],Table1[ScheduleSeason],Table1[[#This Row],[ScheduleSeason]])</f>
        <v>17</v>
      </c>
      <c r="D7499">
        <v>11</v>
      </c>
      <c r="E7499" cm="1">
        <f t="array" ref="E7499">_xlfn.XLOOKUP(Table1[[#This Row],[ScheduleWeekWritten]],Table3[Game],100+Table3[Increase],Table1[[#This Row],[ScheduleWeekWritten]])</f>
        <v>11</v>
      </c>
      <c r="F7499" t="b">
        <v>0</v>
      </c>
      <c r="G7499" t="s">
        <v>28</v>
      </c>
      <c r="H7499">
        <v>20</v>
      </c>
      <c r="I7499">
        <v>3</v>
      </c>
      <c r="J7499" t="s">
        <v>46</v>
      </c>
      <c r="K7499" t="s">
        <v>43</v>
      </c>
      <c r="L7499" t="str">
        <f>_xlfn.XLOOKUP(Table1[[#This Row],[TeamFavoriteID]],Table2[team_id],Table2[team_name],_xlfn.XLOOKUP(Table1[[#This Row],[TeamFavoriteID]],Table2[team_id_pfr],Table2[team_name],"Even"))</f>
        <v>Buffalo Bills</v>
      </c>
      <c r="M7499">
        <v>-7</v>
      </c>
      <c r="N7499">
        <f>IF(Table1[[#This Row],[TeamFavorite]]=Table1[[#This Row],[TeamHome]],Table1[[#This Row],[ScoreAway]]-Table1[[#This Row],[ScoreHome]],Table1[[#This Row],[ScoreHome]]-Table1[[#This Row],[ScoreAway]])</f>
        <v>-17</v>
      </c>
      <c r="O7499">
        <f>IF(Table1[[#This Row],[SpreadActual]]&lt;Table1[[#This Row],[SpreadFavorite]],1,0)</f>
        <v>1</v>
      </c>
      <c r="P7499">
        <v>39.5</v>
      </c>
      <c r="Q7499" t="s">
        <v>123</v>
      </c>
      <c r="R7499" t="b">
        <v>0</v>
      </c>
      <c r="S7499">
        <v>39</v>
      </c>
      <c r="T7499">
        <v>11</v>
      </c>
      <c r="U7499">
        <v>80</v>
      </c>
    </row>
    <row r="7500" spans="1:22" x14ac:dyDescent="0.2">
      <c r="A7500" s="1">
        <v>36842</v>
      </c>
      <c r="B7500">
        <v>2000</v>
      </c>
      <c r="C7500">
        <f>_xlfn.MAXIFS(Table1[ScheduleWeekWritten],Table1[ScheduleSeason],Table1[[#This Row],[ScheduleSeason]])</f>
        <v>17</v>
      </c>
      <c r="D7500">
        <v>11</v>
      </c>
      <c r="E7500" cm="1">
        <f t="array" ref="E7500">_xlfn.XLOOKUP(Table1[[#This Row],[ScheduleWeekWritten]],Table3[Game],100+Table3[Increase],Table1[[#This Row],[ScheduleWeekWritten]])</f>
        <v>11</v>
      </c>
      <c r="F7500" t="b">
        <v>0</v>
      </c>
      <c r="G7500" t="s">
        <v>152</v>
      </c>
      <c r="H7500">
        <v>10</v>
      </c>
      <c r="I7500">
        <v>20</v>
      </c>
      <c r="J7500" t="s">
        <v>95</v>
      </c>
      <c r="K7500" t="s">
        <v>98</v>
      </c>
      <c r="L7500" t="str">
        <f>_xlfn.XLOOKUP(Table1[[#This Row],[TeamFavoriteID]],Table2[team_id],Table2[team_name],_xlfn.XLOOKUP(Table1[[#This Row],[TeamFavoriteID]],Table2[team_id_pfr],Table2[team_name],"Even"))</f>
        <v>New Orleans Saints</v>
      </c>
      <c r="M7500">
        <v>-2</v>
      </c>
      <c r="N7500">
        <f>IF(Table1[[#This Row],[TeamFavorite]]=Table1[[#This Row],[TeamHome]],Table1[[#This Row],[ScoreAway]]-Table1[[#This Row],[ScoreHome]],Table1[[#This Row],[ScoreHome]]-Table1[[#This Row],[ScoreAway]])</f>
        <v>-10</v>
      </c>
      <c r="O7500">
        <f>IF(Table1[[#This Row],[SpreadActual]]&lt;Table1[[#This Row],[SpreadFavorite]],1,0)</f>
        <v>1</v>
      </c>
      <c r="P7500">
        <v>37.5</v>
      </c>
      <c r="Q7500" t="s">
        <v>160</v>
      </c>
      <c r="R7500" t="b">
        <v>0</v>
      </c>
      <c r="S7500">
        <v>50</v>
      </c>
      <c r="T7500">
        <v>5</v>
      </c>
      <c r="U7500">
        <v>59</v>
      </c>
    </row>
    <row r="7501" spans="1:22" x14ac:dyDescent="0.2">
      <c r="A7501" s="1">
        <v>36842</v>
      </c>
      <c r="B7501">
        <v>2000</v>
      </c>
      <c r="C7501">
        <f>_xlfn.MAXIFS(Table1[ScheduleWeekWritten],Table1[ScheduleSeason],Table1[[#This Row],[ScheduleSeason]])</f>
        <v>17</v>
      </c>
      <c r="D7501">
        <v>11</v>
      </c>
      <c r="E7501" cm="1">
        <f t="array" ref="E7501">_xlfn.XLOOKUP(Table1[[#This Row],[ScheduleWeekWritten]],Table3[Game],100+Table3[Increase],Table1[[#This Row],[ScheduleWeekWritten]])</f>
        <v>11</v>
      </c>
      <c r="F7501" t="b">
        <v>0</v>
      </c>
      <c r="G7501" t="s">
        <v>62</v>
      </c>
      <c r="H7501">
        <v>19</v>
      </c>
      <c r="I7501">
        <v>11</v>
      </c>
      <c r="J7501" t="s">
        <v>115</v>
      </c>
      <c r="K7501" t="s">
        <v>70</v>
      </c>
      <c r="L7501" t="str">
        <f>_xlfn.XLOOKUP(Table1[[#This Row],[TeamFavoriteID]],Table2[team_id],Table2[team_name],_xlfn.XLOOKUP(Table1[[#This Row],[TeamFavoriteID]],Table2[team_id_pfr],Table2[team_name],"Even"))</f>
        <v>Boston Patriots</v>
      </c>
      <c r="M7501">
        <v>-7</v>
      </c>
      <c r="N7501">
        <f>IF(Table1[[#This Row],[TeamFavorite]]=Table1[[#This Row],[TeamHome]],Table1[[#This Row],[ScoreAway]]-Table1[[#This Row],[ScoreHome]],Table1[[#This Row],[ScoreHome]]-Table1[[#This Row],[ScoreAway]])</f>
        <v>8</v>
      </c>
      <c r="O7501">
        <f>IF(Table1[[#This Row],[SpreadActual]]&lt;Table1[[#This Row],[SpreadFavorite]],1,0)</f>
        <v>0</v>
      </c>
      <c r="P7501">
        <v>32</v>
      </c>
      <c r="Q7501" t="s">
        <v>170</v>
      </c>
      <c r="R7501" t="b">
        <v>0</v>
      </c>
      <c r="S7501">
        <v>43</v>
      </c>
      <c r="T7501">
        <v>10</v>
      </c>
      <c r="U7501">
        <v>82</v>
      </c>
    </row>
    <row r="7502" spans="1:22" x14ac:dyDescent="0.2">
      <c r="A7502" s="1">
        <v>36842</v>
      </c>
      <c r="B7502">
        <v>2000</v>
      </c>
      <c r="C7502">
        <f>_xlfn.MAXIFS(Table1[ScheduleWeekWritten],Table1[ScheduleSeason],Table1[[#This Row],[ScheduleSeason]])</f>
        <v>17</v>
      </c>
      <c r="D7502">
        <v>11</v>
      </c>
      <c r="E7502" cm="1">
        <f t="array" ref="E7502">_xlfn.XLOOKUP(Table1[[#This Row],[ScheduleWeekWritten]],Table3[Game],100+Table3[Increase],Table1[[#This Row],[ScheduleWeekWritten]])</f>
        <v>11</v>
      </c>
      <c r="F7502" t="b">
        <v>0</v>
      </c>
      <c r="G7502" t="s">
        <v>67</v>
      </c>
      <c r="H7502">
        <v>23</v>
      </c>
      <c r="I7502">
        <v>6</v>
      </c>
      <c r="J7502" t="s">
        <v>101</v>
      </c>
      <c r="K7502" t="s">
        <v>68</v>
      </c>
      <c r="L7502" t="str">
        <f>_xlfn.XLOOKUP(Table1[[#This Row],[TeamFavoriteID]],Table2[team_id],Table2[team_name],_xlfn.XLOOKUP(Table1[[#This Row],[TeamFavoriteID]],Table2[team_id_pfr],Table2[team_name],"Even"))</f>
        <v>Dallas Cowboys</v>
      </c>
      <c r="M7502">
        <v>-8.5</v>
      </c>
      <c r="N7502">
        <f>IF(Table1[[#This Row],[TeamFavorite]]=Table1[[#This Row],[TeamHome]],Table1[[#This Row],[ScoreAway]]-Table1[[#This Row],[ScoreHome]],Table1[[#This Row],[ScoreHome]]-Table1[[#This Row],[ScoreAway]])</f>
        <v>-17</v>
      </c>
      <c r="O7502">
        <f>IF(Table1[[#This Row],[SpreadActual]]&lt;Table1[[#This Row],[SpreadFavorite]],1,0)</f>
        <v>1</v>
      </c>
      <c r="P7502">
        <v>39</v>
      </c>
      <c r="Q7502" t="s">
        <v>119</v>
      </c>
      <c r="R7502" t="b">
        <v>0</v>
      </c>
      <c r="S7502">
        <v>48</v>
      </c>
      <c r="T7502">
        <v>12</v>
      </c>
      <c r="U7502">
        <v>96</v>
      </c>
    </row>
    <row r="7503" spans="1:22" x14ac:dyDescent="0.2">
      <c r="A7503" s="1">
        <v>36842</v>
      </c>
      <c r="B7503">
        <v>2000</v>
      </c>
      <c r="C7503">
        <f>_xlfn.MAXIFS(Table1[ScheduleWeekWritten],Table1[ScheduleSeason],Table1[[#This Row],[ScheduleSeason]])</f>
        <v>17</v>
      </c>
      <c r="D7503">
        <v>11</v>
      </c>
      <c r="E7503" cm="1">
        <f t="array" ref="E7503">_xlfn.XLOOKUP(Table1[[#This Row],[ScheduleWeekWritten]],Table3[Game],100+Table3[Increase],Table1[[#This Row],[ScheduleWeekWritten]])</f>
        <v>11</v>
      </c>
      <c r="F7503" t="b">
        <v>0</v>
      </c>
      <c r="G7503" t="s">
        <v>45</v>
      </c>
      <c r="H7503">
        <v>13</v>
      </c>
      <c r="I7503">
        <v>10</v>
      </c>
      <c r="J7503" t="s">
        <v>38</v>
      </c>
      <c r="K7503" t="s">
        <v>79</v>
      </c>
      <c r="L7503" t="str">
        <f>_xlfn.XLOOKUP(Table1[[#This Row],[TeamFavoriteID]],Table2[team_id],Table2[team_name],_xlfn.XLOOKUP(Table1[[#This Row],[TeamFavoriteID]],Table2[team_id_pfr],Table2[team_name],"Even"))</f>
        <v>Detroit Lions</v>
      </c>
      <c r="M7503">
        <v>-8.5</v>
      </c>
      <c r="N7503">
        <f>IF(Table1[[#This Row],[TeamFavorite]]=Table1[[#This Row],[TeamHome]],Table1[[#This Row],[ScoreAway]]-Table1[[#This Row],[ScoreHome]],Table1[[#This Row],[ScoreHome]]-Table1[[#This Row],[ScoreAway]])</f>
        <v>-3</v>
      </c>
      <c r="O7503">
        <f>IF(Table1[[#This Row],[SpreadActual]]&lt;Table1[[#This Row],[SpreadFavorite]],1,0)</f>
        <v>0</v>
      </c>
      <c r="P7503">
        <v>40</v>
      </c>
      <c r="Q7503" t="s">
        <v>125</v>
      </c>
      <c r="R7503" t="b">
        <v>0</v>
      </c>
      <c r="S7503">
        <v>72</v>
      </c>
      <c r="T7503">
        <v>0</v>
      </c>
      <c r="V7503" t="s">
        <v>103</v>
      </c>
    </row>
    <row r="7504" spans="1:22" x14ac:dyDescent="0.2">
      <c r="A7504" s="1">
        <v>36842</v>
      </c>
      <c r="B7504">
        <v>2000</v>
      </c>
      <c r="C7504">
        <f>_xlfn.MAXIFS(Table1[ScheduleWeekWritten],Table1[ScheduleSeason],Table1[[#This Row],[ScheduleSeason]])</f>
        <v>17</v>
      </c>
      <c r="D7504">
        <v>11</v>
      </c>
      <c r="E7504" cm="1">
        <f t="array" ref="E7504">_xlfn.XLOOKUP(Table1[[#This Row],[ScheduleWeekWritten]],Table3[Game],100+Table3[Increase],Table1[[#This Row],[ScheduleWeekWritten]])</f>
        <v>11</v>
      </c>
      <c r="F7504" t="b">
        <v>0</v>
      </c>
      <c r="G7504" t="s">
        <v>140</v>
      </c>
      <c r="H7504">
        <v>23</v>
      </c>
      <c r="I7504">
        <v>15</v>
      </c>
      <c r="J7504" t="s">
        <v>31</v>
      </c>
      <c r="K7504" t="s">
        <v>72</v>
      </c>
      <c r="L7504" t="str">
        <f>_xlfn.XLOOKUP(Table1[[#This Row],[TeamFavoriteID]],Table2[team_id],Table2[team_name],_xlfn.XLOOKUP(Table1[[#This Row],[TeamFavoriteID]],Table2[team_id_pfr],Table2[team_name],"Even"))</f>
        <v>Baltimore Colts</v>
      </c>
      <c r="M7504">
        <v>-6</v>
      </c>
      <c r="N7504">
        <f>IF(Table1[[#This Row],[TeamFavorite]]=Table1[[#This Row],[TeamHome]],Table1[[#This Row],[ScoreAway]]-Table1[[#This Row],[ScoreHome]],Table1[[#This Row],[ScoreHome]]-Table1[[#This Row],[ScoreAway]])</f>
        <v>8</v>
      </c>
      <c r="O7504">
        <f>IF(Table1[[#This Row],[SpreadActual]]&lt;Table1[[#This Row],[SpreadFavorite]],1,0)</f>
        <v>0</v>
      </c>
      <c r="P7504">
        <v>52.5</v>
      </c>
      <c r="Q7504" t="s">
        <v>141</v>
      </c>
      <c r="R7504" t="b">
        <v>0</v>
      </c>
      <c r="S7504">
        <v>72</v>
      </c>
      <c r="T7504">
        <v>0</v>
      </c>
      <c r="V7504" t="s">
        <v>103</v>
      </c>
    </row>
    <row r="7505" spans="1:22" x14ac:dyDescent="0.2">
      <c r="A7505" s="1">
        <v>36842</v>
      </c>
      <c r="B7505">
        <v>2000</v>
      </c>
      <c r="C7505">
        <f>_xlfn.MAXIFS(Table1[ScheduleWeekWritten],Table1[ScheduleSeason],Table1[[#This Row],[ScheduleSeason]])</f>
        <v>17</v>
      </c>
      <c r="D7505">
        <v>11</v>
      </c>
      <c r="E7505" cm="1">
        <f t="array" ref="E7505">_xlfn.XLOOKUP(Table1[[#This Row],[ScheduleWeekWritten]],Table3[Game],100+Table3[Increase],Table1[[#This Row],[ScheduleWeekWritten]])</f>
        <v>11</v>
      </c>
      <c r="F7505" t="b">
        <v>0</v>
      </c>
      <c r="G7505" t="s">
        <v>154</v>
      </c>
      <c r="H7505">
        <v>21</v>
      </c>
      <c r="I7505">
        <v>28</v>
      </c>
      <c r="J7505" t="s">
        <v>128</v>
      </c>
      <c r="K7505" t="s">
        <v>161</v>
      </c>
      <c r="L7505" t="str">
        <f>_xlfn.XLOOKUP(Table1[[#This Row],[TeamFavoriteID]],Table2[team_id],Table2[team_name],_xlfn.XLOOKUP(Table1[[#This Row],[TeamFavoriteID]],Table2[team_id_pfr],Table2[team_name],"Even"))</f>
        <v>Jacksonville Jaguars</v>
      </c>
      <c r="M7505">
        <v>-7.5</v>
      </c>
      <c r="N7505">
        <f>IF(Table1[[#This Row],[TeamFavorite]]=Table1[[#This Row],[TeamHome]],Table1[[#This Row],[ScoreAway]]-Table1[[#This Row],[ScoreHome]],Table1[[#This Row],[ScoreHome]]-Table1[[#This Row],[ScoreAway]])</f>
        <v>7</v>
      </c>
      <c r="O7505">
        <f>IF(Table1[[#This Row],[SpreadActual]]&lt;Table1[[#This Row],[SpreadFavorite]],1,0)</f>
        <v>0</v>
      </c>
      <c r="P7505">
        <v>40.5</v>
      </c>
      <c r="Q7505" t="s">
        <v>155</v>
      </c>
      <c r="R7505" t="b">
        <v>0</v>
      </c>
      <c r="S7505">
        <v>62</v>
      </c>
      <c r="T7505">
        <v>5</v>
      </c>
      <c r="U7505">
        <v>66</v>
      </c>
    </row>
    <row r="7506" spans="1:22" x14ac:dyDescent="0.2">
      <c r="A7506" s="1">
        <v>36842</v>
      </c>
      <c r="B7506">
        <v>2000</v>
      </c>
      <c r="C7506">
        <f>_xlfn.MAXIFS(Table1[ScheduleWeekWritten],Table1[ScheduleSeason],Table1[[#This Row],[ScheduleSeason]])</f>
        <v>17</v>
      </c>
      <c r="D7506">
        <v>11</v>
      </c>
      <c r="E7506" cm="1">
        <f t="array" ref="E7506">_xlfn.XLOOKUP(Table1[[#This Row],[ScheduleWeekWritten]],Table3[Game],100+Table3[Increase],Table1[[#This Row],[ScheduleWeekWritten]])</f>
        <v>11</v>
      </c>
      <c r="F7506" t="b">
        <v>0</v>
      </c>
      <c r="G7506" t="s">
        <v>54</v>
      </c>
      <c r="H7506">
        <v>31</v>
      </c>
      <c r="I7506">
        <v>14</v>
      </c>
      <c r="J7506" t="s">
        <v>149</v>
      </c>
      <c r="K7506" t="s">
        <v>55</v>
      </c>
      <c r="L7506" t="str">
        <f>_xlfn.XLOOKUP(Table1[[#This Row],[TeamFavoriteID]],Table2[team_id],Table2[team_name],_xlfn.XLOOKUP(Table1[[#This Row],[TeamFavoriteID]],Table2[team_id_pfr],Table2[team_name],"Even"))</f>
        <v>Minnesota Vikings</v>
      </c>
      <c r="M7506">
        <v>-12.5</v>
      </c>
      <c r="N7506">
        <f>IF(Table1[[#This Row],[TeamFavorite]]=Table1[[#This Row],[TeamHome]],Table1[[#This Row],[ScoreAway]]-Table1[[#This Row],[ScoreHome]],Table1[[#This Row],[ScoreHome]]-Table1[[#This Row],[ScoreAway]])</f>
        <v>-17</v>
      </c>
      <c r="O7506">
        <f>IF(Table1[[#This Row],[SpreadActual]]&lt;Table1[[#This Row],[SpreadFavorite]],1,0)</f>
        <v>1</v>
      </c>
      <c r="P7506">
        <v>46</v>
      </c>
      <c r="Q7506" t="s">
        <v>137</v>
      </c>
      <c r="R7506" t="b">
        <v>0</v>
      </c>
      <c r="S7506">
        <v>72</v>
      </c>
      <c r="T7506">
        <v>0</v>
      </c>
      <c r="V7506" t="s">
        <v>103</v>
      </c>
    </row>
    <row r="7507" spans="1:22" x14ac:dyDescent="0.2">
      <c r="A7507" s="1">
        <v>36842</v>
      </c>
      <c r="B7507">
        <v>2000</v>
      </c>
      <c r="C7507">
        <f>_xlfn.MAXIFS(Table1[ScheduleWeekWritten],Table1[ScheduleSeason],Table1[[#This Row],[ScheduleSeason]])</f>
        <v>17</v>
      </c>
      <c r="D7507">
        <v>11</v>
      </c>
      <c r="E7507" cm="1">
        <f t="array" ref="E7507">_xlfn.XLOOKUP(Table1[[#This Row],[ScheduleWeekWritten]],Table3[Game],100+Table3[Increase],Table1[[#This Row],[ScheduleWeekWritten]])</f>
        <v>11</v>
      </c>
      <c r="F7507" t="b">
        <v>0</v>
      </c>
      <c r="G7507" t="s">
        <v>50</v>
      </c>
      <c r="H7507">
        <v>24</v>
      </c>
      <c r="I7507">
        <v>38</v>
      </c>
      <c r="J7507" t="s">
        <v>153</v>
      </c>
      <c r="K7507" t="s">
        <v>40</v>
      </c>
      <c r="L7507" t="str">
        <f>_xlfn.XLOOKUP(Table1[[#This Row],[TeamFavoriteID]],Table2[team_id],Table2[team_name],_xlfn.XLOOKUP(Table1[[#This Row],[TeamFavoriteID]],Table2[team_id_pfr],Table2[team_name],"Even"))</f>
        <v>Los Angeles Rams</v>
      </c>
      <c r="M7507">
        <v>-2</v>
      </c>
      <c r="N7507">
        <f>IF(Table1[[#This Row],[TeamFavorite]]=Table1[[#This Row],[TeamHome]],Table1[[#This Row],[ScoreAway]]-Table1[[#This Row],[ScoreHome]],Table1[[#This Row],[ScoreHome]]-Table1[[#This Row],[ScoreAway]])</f>
        <v>-14</v>
      </c>
      <c r="O7507">
        <f>IF(Table1[[#This Row],[SpreadActual]]&lt;Table1[[#This Row],[SpreadFavorite]],1,0)</f>
        <v>1</v>
      </c>
      <c r="P7507">
        <v>48.5</v>
      </c>
      <c r="Q7507" t="s">
        <v>126</v>
      </c>
      <c r="R7507" t="b">
        <v>0</v>
      </c>
      <c r="S7507">
        <v>50</v>
      </c>
      <c r="T7507">
        <v>15</v>
      </c>
      <c r="U7507">
        <v>76</v>
      </c>
    </row>
    <row r="7508" spans="1:22" x14ac:dyDescent="0.2">
      <c r="A7508" s="1">
        <v>36842</v>
      </c>
      <c r="B7508">
        <v>2000</v>
      </c>
      <c r="C7508">
        <f>_xlfn.MAXIFS(Table1[ScheduleWeekWritten],Table1[ScheduleSeason],Table1[[#This Row],[ScheduleSeason]])</f>
        <v>17</v>
      </c>
      <c r="D7508">
        <v>11</v>
      </c>
      <c r="E7508" cm="1">
        <f t="array" ref="E7508">_xlfn.XLOOKUP(Table1[[#This Row],[ScheduleWeekWritten]],Table3[Game],100+Table3[Increase],Table1[[#This Row],[ScheduleWeekWritten]])</f>
        <v>11</v>
      </c>
      <c r="F7508" t="b">
        <v>0</v>
      </c>
      <c r="G7508" t="s">
        <v>49</v>
      </c>
      <c r="H7508">
        <v>23</v>
      </c>
      <c r="I7508">
        <v>26</v>
      </c>
      <c r="J7508" t="s">
        <v>58</v>
      </c>
      <c r="K7508" t="s">
        <v>51</v>
      </c>
      <c r="L7508" t="str">
        <f>_xlfn.XLOOKUP(Table1[[#This Row],[TeamFavoriteID]],Table2[team_id],Table2[team_name],_xlfn.XLOOKUP(Table1[[#This Row],[TeamFavoriteID]],Table2[team_id_pfr],Table2[team_name],"Even"))</f>
        <v>Pittsburgh Steelers</v>
      </c>
      <c r="M7508">
        <v>-3.5</v>
      </c>
      <c r="N7508">
        <f>IF(Table1[[#This Row],[TeamFavorite]]=Table1[[#This Row],[TeamHome]],Table1[[#This Row],[ScoreAway]]-Table1[[#This Row],[ScoreHome]],Table1[[#This Row],[ScoreHome]]-Table1[[#This Row],[ScoreAway]])</f>
        <v>3</v>
      </c>
      <c r="O7508">
        <f>IF(Table1[[#This Row],[SpreadActual]]&lt;Table1[[#This Row],[SpreadFavorite]],1,0)</f>
        <v>0</v>
      </c>
      <c r="P7508">
        <v>33</v>
      </c>
      <c r="Q7508" t="s">
        <v>113</v>
      </c>
      <c r="R7508" t="b">
        <v>0</v>
      </c>
      <c r="S7508">
        <v>41</v>
      </c>
      <c r="T7508">
        <v>8</v>
      </c>
      <c r="U7508">
        <v>76</v>
      </c>
    </row>
    <row r="7509" spans="1:22" x14ac:dyDescent="0.2">
      <c r="A7509" s="1">
        <v>36842</v>
      </c>
      <c r="B7509">
        <v>2000</v>
      </c>
      <c r="C7509">
        <f>_xlfn.MAXIFS(Table1[ScheduleWeekWritten],Table1[ScheduleSeason],Table1[[#This Row],[ScheduleSeason]])</f>
        <v>17</v>
      </c>
      <c r="D7509">
        <v>11</v>
      </c>
      <c r="E7509" cm="1">
        <f t="array" ref="E7509">_xlfn.XLOOKUP(Table1[[#This Row],[ScheduleWeekWritten]],Table3[Game],100+Table3[Increase],Table1[[#This Row],[ScheduleWeekWritten]])</f>
        <v>11</v>
      </c>
      <c r="F7509" t="b">
        <v>0</v>
      </c>
      <c r="G7509" t="s">
        <v>27</v>
      </c>
      <c r="H7509">
        <v>7</v>
      </c>
      <c r="I7509">
        <v>17</v>
      </c>
      <c r="J7509" t="s">
        <v>19</v>
      </c>
      <c r="K7509" t="s">
        <v>91</v>
      </c>
      <c r="L7509" t="str">
        <f>_xlfn.XLOOKUP(Table1[[#This Row],[TeamFavoriteID]],Table2[team_id],Table2[team_name],_xlfn.XLOOKUP(Table1[[#This Row],[TeamFavoriteID]],Table2[team_id_pfr],Table2[team_name],"Even"))</f>
        <v>Miami Dolphins</v>
      </c>
      <c r="M7509">
        <v>-5</v>
      </c>
      <c r="N7509">
        <f>IF(Table1[[#This Row],[TeamFavorite]]=Table1[[#This Row],[TeamHome]],Table1[[#This Row],[ScoreAway]]-Table1[[#This Row],[ScoreHome]],Table1[[#This Row],[ScoreHome]]-Table1[[#This Row],[ScoreAway]])</f>
        <v>-10</v>
      </c>
      <c r="O7509">
        <f>IF(Table1[[#This Row],[SpreadActual]]&lt;Table1[[#This Row],[SpreadFavorite]],1,0)</f>
        <v>1</v>
      </c>
      <c r="P7509">
        <v>33.5</v>
      </c>
      <c r="Q7509" t="s">
        <v>94</v>
      </c>
      <c r="R7509" t="b">
        <v>0</v>
      </c>
      <c r="S7509">
        <v>54</v>
      </c>
      <c r="T7509">
        <v>7</v>
      </c>
      <c r="U7509">
        <v>60</v>
      </c>
    </row>
    <row r="7510" spans="1:22" x14ac:dyDescent="0.2">
      <c r="A7510" s="1">
        <v>36842</v>
      </c>
      <c r="B7510">
        <v>2000</v>
      </c>
      <c r="C7510">
        <f>_xlfn.MAXIFS(Table1[ScheduleWeekWritten],Table1[ScheduleSeason],Table1[[#This Row],[ScheduleSeason]])</f>
        <v>17</v>
      </c>
      <c r="D7510">
        <v>11</v>
      </c>
      <c r="E7510" cm="1">
        <f t="array" ref="E7510">_xlfn.XLOOKUP(Table1[[#This Row],[ScheduleWeekWritten]],Table3[Game],100+Table3[Increase],Table1[[#This Row],[ScheduleWeekWritten]])</f>
        <v>11</v>
      </c>
      <c r="F7510" t="b">
        <v>0</v>
      </c>
      <c r="G7510" t="s">
        <v>53</v>
      </c>
      <c r="H7510">
        <v>21</v>
      </c>
      <c r="I7510">
        <v>7</v>
      </c>
      <c r="J7510" t="s">
        <v>42</v>
      </c>
      <c r="K7510" t="s">
        <v>75</v>
      </c>
      <c r="L7510" t="str">
        <f>_xlfn.XLOOKUP(Table1[[#This Row],[TeamFavoriteID]],Table2[team_id],Table2[team_name],_xlfn.XLOOKUP(Table1[[#This Row],[TeamFavoriteID]],Table2[team_id_pfr],Table2[team_name],"Even"))</f>
        <v>Kansas City Chiefs</v>
      </c>
      <c r="M7510">
        <v>-3.5</v>
      </c>
      <c r="N7510">
        <f>IF(Table1[[#This Row],[TeamFavorite]]=Table1[[#This Row],[TeamHome]],Table1[[#This Row],[ScoreAway]]-Table1[[#This Row],[ScoreHome]],Table1[[#This Row],[ScoreHome]]-Table1[[#This Row],[ScoreAway]])</f>
        <v>14</v>
      </c>
      <c r="O7510">
        <f>IF(Table1[[#This Row],[SpreadActual]]&lt;Table1[[#This Row],[SpreadFavorite]],1,0)</f>
        <v>0</v>
      </c>
      <c r="P7510">
        <v>52</v>
      </c>
      <c r="Q7510" t="s">
        <v>118</v>
      </c>
      <c r="R7510" t="b">
        <v>0</v>
      </c>
      <c r="S7510">
        <v>48</v>
      </c>
      <c r="T7510">
        <v>8</v>
      </c>
      <c r="U7510">
        <v>72</v>
      </c>
    </row>
    <row r="7511" spans="1:22" x14ac:dyDescent="0.2">
      <c r="A7511" s="1">
        <v>36842</v>
      </c>
      <c r="B7511">
        <v>2000</v>
      </c>
      <c r="C7511">
        <f>_xlfn.MAXIFS(Table1[ScheduleWeekWritten],Table1[ScheduleSeason],Table1[[#This Row],[ScheduleSeason]])</f>
        <v>17</v>
      </c>
      <c r="D7511">
        <v>11</v>
      </c>
      <c r="E7511" cm="1">
        <f t="array" ref="E7511">_xlfn.XLOOKUP(Table1[[#This Row],[ScheduleWeekWritten]],Table3[Game],100+Table3[Increase],Table1[[#This Row],[ScheduleWeekWritten]])</f>
        <v>11</v>
      </c>
      <c r="F7511" t="b">
        <v>0</v>
      </c>
      <c r="G7511" t="s">
        <v>127</v>
      </c>
      <c r="H7511">
        <v>20</v>
      </c>
      <c r="I7511">
        <v>15</v>
      </c>
      <c r="J7511" t="s">
        <v>33</v>
      </c>
      <c r="K7511" t="s">
        <v>133</v>
      </c>
      <c r="L7511" t="str">
        <f>_xlfn.XLOOKUP(Table1[[#This Row],[TeamFavoriteID]],Table2[team_id],Table2[team_name],_xlfn.XLOOKUP(Table1[[#This Row],[TeamFavoriteID]],Table2[team_id_pfr],Table2[team_name],"Even"))</f>
        <v>Tampa Bay Buccaneers</v>
      </c>
      <c r="M7511">
        <v>-9</v>
      </c>
      <c r="N7511">
        <f>IF(Table1[[#This Row],[TeamFavorite]]=Table1[[#This Row],[TeamHome]],Table1[[#This Row],[ScoreAway]]-Table1[[#This Row],[ScoreHome]],Table1[[#This Row],[ScoreHome]]-Table1[[#This Row],[ScoreAway]])</f>
        <v>-5</v>
      </c>
      <c r="O7511">
        <f>IF(Table1[[#This Row],[SpreadActual]]&lt;Table1[[#This Row],[SpreadFavorite]],1,0)</f>
        <v>0</v>
      </c>
      <c r="P7511">
        <v>42</v>
      </c>
      <c r="Q7511" t="s">
        <v>168</v>
      </c>
      <c r="R7511" t="b">
        <v>0</v>
      </c>
      <c r="S7511">
        <v>64</v>
      </c>
      <c r="T7511">
        <v>5</v>
      </c>
      <c r="U7511">
        <v>70</v>
      </c>
    </row>
    <row r="7512" spans="1:22" x14ac:dyDescent="0.2">
      <c r="A7512" s="1">
        <v>36842</v>
      </c>
      <c r="B7512">
        <v>2000</v>
      </c>
      <c r="C7512">
        <f>_xlfn.MAXIFS(Table1[ScheduleWeekWritten],Table1[ScheduleSeason],Table1[[#This Row],[ScheduleSeason]])</f>
        <v>17</v>
      </c>
      <c r="D7512">
        <v>11</v>
      </c>
      <c r="E7512" cm="1">
        <f t="array" ref="E7512">_xlfn.XLOOKUP(Table1[[#This Row],[ScheduleWeekWritten]],Table3[Game],100+Table3[Increase],Table1[[#This Row],[ScheduleWeekWritten]])</f>
        <v>11</v>
      </c>
      <c r="F7512" t="b">
        <v>0</v>
      </c>
      <c r="G7512" t="s">
        <v>171</v>
      </c>
      <c r="H7512">
        <v>23</v>
      </c>
      <c r="I7512">
        <v>24</v>
      </c>
      <c r="J7512" t="s">
        <v>158</v>
      </c>
      <c r="K7512" t="s">
        <v>25</v>
      </c>
      <c r="L7512" t="str">
        <f>_xlfn.XLOOKUP(Table1[[#This Row],[TeamFavoriteID]],Table2[team_id],Table2[team_name],_xlfn.XLOOKUP(Table1[[#This Row],[TeamFavoriteID]],Table2[team_id_pfr],Table2[team_name],"Even"))</f>
        <v>Houston Oilers</v>
      </c>
      <c r="M7512">
        <v>-4</v>
      </c>
      <c r="N7512">
        <f>IF(Table1[[#This Row],[TeamFavorite]]=Table1[[#This Row],[TeamHome]],Table1[[#This Row],[ScoreAway]]-Table1[[#This Row],[ScoreHome]],Table1[[#This Row],[ScoreHome]]-Table1[[#This Row],[ScoreAway]])</f>
        <v>-1</v>
      </c>
      <c r="O7512">
        <f>IF(Table1[[#This Row],[SpreadActual]]&lt;Table1[[#This Row],[SpreadFavorite]],1,0)</f>
        <v>0</v>
      </c>
      <c r="P7512">
        <v>33</v>
      </c>
      <c r="Q7512" t="s">
        <v>172</v>
      </c>
      <c r="R7512" t="b">
        <v>0</v>
      </c>
      <c r="S7512">
        <v>46</v>
      </c>
      <c r="T7512">
        <v>4</v>
      </c>
      <c r="U7512">
        <v>67</v>
      </c>
    </row>
    <row r="7513" spans="1:22" x14ac:dyDescent="0.2">
      <c r="A7513" s="1">
        <v>36843</v>
      </c>
      <c r="B7513">
        <v>2000</v>
      </c>
      <c r="C7513">
        <f>_xlfn.MAXIFS(Table1[ScheduleWeekWritten],Table1[ScheduleSeason],Table1[[#This Row],[ScheduleSeason]])</f>
        <v>17</v>
      </c>
      <c r="D7513">
        <v>11</v>
      </c>
      <c r="E7513" cm="1">
        <f t="array" ref="E7513">_xlfn.XLOOKUP(Table1[[#This Row],[ScheduleWeekWritten]],Table3[Game],100+Table3[Increase],Table1[[#This Row],[ScheduleWeekWritten]])</f>
        <v>11</v>
      </c>
      <c r="F7513" t="b">
        <v>0</v>
      </c>
      <c r="G7513" t="s">
        <v>24</v>
      </c>
      <c r="H7513">
        <v>27</v>
      </c>
      <c r="I7513">
        <v>24</v>
      </c>
      <c r="J7513" t="s">
        <v>20</v>
      </c>
      <c r="K7513" t="s">
        <v>88</v>
      </c>
      <c r="L7513" t="str">
        <f>_xlfn.XLOOKUP(Table1[[#This Row],[TeamFavoriteID]],Table2[team_id],Table2[team_name],_xlfn.XLOOKUP(Table1[[#This Row],[TeamFavoriteID]],Table2[team_id_pfr],Table2[team_name],"Even"))</f>
        <v>Denver Broncos</v>
      </c>
      <c r="M7513">
        <v>-3</v>
      </c>
      <c r="N7513">
        <f>IF(Table1[[#This Row],[TeamFavorite]]=Table1[[#This Row],[TeamHome]],Table1[[#This Row],[ScoreAway]]-Table1[[#This Row],[ScoreHome]],Table1[[#This Row],[ScoreHome]]-Table1[[#This Row],[ScoreAway]])</f>
        <v>-3</v>
      </c>
      <c r="O7513">
        <f>IF(Table1[[#This Row],[SpreadActual]]&lt;Table1[[#This Row],[SpreadFavorite]],1,0)</f>
        <v>0</v>
      </c>
      <c r="P7513">
        <v>50</v>
      </c>
      <c r="Q7513" t="s">
        <v>71</v>
      </c>
      <c r="R7513" t="b">
        <v>0</v>
      </c>
      <c r="S7513">
        <v>14</v>
      </c>
      <c r="T7513">
        <v>11</v>
      </c>
      <c r="U7513">
        <v>57</v>
      </c>
    </row>
    <row r="7514" spans="1:22" x14ac:dyDescent="0.2">
      <c r="A7514" s="1">
        <v>36849</v>
      </c>
      <c r="B7514">
        <v>2000</v>
      </c>
      <c r="C7514">
        <f>_xlfn.MAXIFS(Table1[ScheduleWeekWritten],Table1[ScheduleSeason],Table1[[#This Row],[ScheduleSeason]])</f>
        <v>17</v>
      </c>
      <c r="D7514">
        <v>12</v>
      </c>
      <c r="E7514" cm="1">
        <f t="array" ref="E7514">_xlfn.XLOOKUP(Table1[[#This Row],[ScheduleWeekWritten]],Table3[Game],100+Table3[Increase],Table1[[#This Row],[ScheduleWeekWritten]])</f>
        <v>12</v>
      </c>
      <c r="F7514" t="b">
        <v>0</v>
      </c>
      <c r="G7514" t="s">
        <v>158</v>
      </c>
      <c r="H7514">
        <v>27</v>
      </c>
      <c r="I7514">
        <v>0</v>
      </c>
      <c r="J7514" t="s">
        <v>67</v>
      </c>
      <c r="K7514" t="s">
        <v>159</v>
      </c>
      <c r="L7514" t="str">
        <f>_xlfn.XLOOKUP(Table1[[#This Row],[TeamFavoriteID]],Table2[team_id],Table2[team_name],_xlfn.XLOOKUP(Table1[[#This Row],[TeamFavoriteID]],Table2[team_id_pfr],Table2[team_name],"Even"))</f>
        <v>Baltimore Ravens</v>
      </c>
      <c r="M7514">
        <v>-7</v>
      </c>
      <c r="N7514">
        <f>IF(Table1[[#This Row],[TeamFavorite]]=Table1[[#This Row],[TeamHome]],Table1[[#This Row],[ScoreAway]]-Table1[[#This Row],[ScoreHome]],Table1[[#This Row],[ScoreHome]]-Table1[[#This Row],[ScoreAway]])</f>
        <v>-27</v>
      </c>
      <c r="O7514">
        <f>IF(Table1[[#This Row],[SpreadActual]]&lt;Table1[[#This Row],[SpreadFavorite]],1,0)</f>
        <v>1</v>
      </c>
      <c r="P7514">
        <v>36</v>
      </c>
      <c r="Q7514" t="s">
        <v>166</v>
      </c>
      <c r="R7514" t="b">
        <v>0</v>
      </c>
      <c r="S7514">
        <v>36</v>
      </c>
      <c r="T7514">
        <v>6</v>
      </c>
      <c r="U7514">
        <v>56</v>
      </c>
    </row>
    <row r="7515" spans="1:22" x14ac:dyDescent="0.2">
      <c r="A7515" s="1">
        <v>36849</v>
      </c>
      <c r="B7515">
        <v>2000</v>
      </c>
      <c r="C7515">
        <f>_xlfn.MAXIFS(Table1[ScheduleWeekWritten],Table1[ScheduleSeason],Table1[[#This Row],[ScheduleSeason]])</f>
        <v>17</v>
      </c>
      <c r="D7515">
        <v>12</v>
      </c>
      <c r="E7515" cm="1">
        <f t="array" ref="E7515">_xlfn.XLOOKUP(Table1[[#This Row],[ScheduleWeekWritten]],Table3[Game],100+Table3[Increase],Table1[[#This Row],[ScheduleWeekWritten]])</f>
        <v>12</v>
      </c>
      <c r="F7515" t="b">
        <v>0</v>
      </c>
      <c r="G7515" t="s">
        <v>46</v>
      </c>
      <c r="H7515">
        <v>13</v>
      </c>
      <c r="I7515">
        <v>10</v>
      </c>
      <c r="J7515" t="s">
        <v>127</v>
      </c>
      <c r="K7515" t="s">
        <v>133</v>
      </c>
      <c r="L7515" t="str">
        <f>_xlfn.XLOOKUP(Table1[[#This Row],[TeamFavoriteID]],Table2[team_id],Table2[team_name],_xlfn.XLOOKUP(Table1[[#This Row],[TeamFavoriteID]],Table2[team_id_pfr],Table2[team_name],"Even"))</f>
        <v>Tampa Bay Buccaneers</v>
      </c>
      <c r="M7515">
        <v>-8</v>
      </c>
      <c r="N7515">
        <f>IF(Table1[[#This Row],[TeamFavorite]]=Table1[[#This Row],[TeamHome]],Table1[[#This Row],[ScoreAway]]-Table1[[#This Row],[ScoreHome]],Table1[[#This Row],[ScoreHome]]-Table1[[#This Row],[ScoreAway]])</f>
        <v>3</v>
      </c>
      <c r="O7515">
        <f>IF(Table1[[#This Row],[SpreadActual]]&lt;Table1[[#This Row],[SpreadFavorite]],1,0)</f>
        <v>0</v>
      </c>
      <c r="P7515">
        <v>36</v>
      </c>
      <c r="Q7515" t="s">
        <v>114</v>
      </c>
      <c r="R7515" t="b">
        <v>0</v>
      </c>
      <c r="S7515">
        <v>30</v>
      </c>
      <c r="T7515">
        <v>13</v>
      </c>
      <c r="U7515">
        <v>68</v>
      </c>
    </row>
    <row r="7516" spans="1:22" x14ac:dyDescent="0.2">
      <c r="A7516" s="1">
        <v>36849</v>
      </c>
      <c r="B7516">
        <v>2000</v>
      </c>
      <c r="C7516">
        <f>_xlfn.MAXIFS(Table1[ScheduleWeekWritten],Table1[ScheduleSeason],Table1[[#This Row],[ScheduleSeason]])</f>
        <v>17</v>
      </c>
      <c r="D7516">
        <v>12</v>
      </c>
      <c r="E7516" cm="1">
        <f t="array" ref="E7516">_xlfn.XLOOKUP(Table1[[#This Row],[ScheduleWeekWritten]],Table3[Game],100+Table3[Increase],Table1[[#This Row],[ScheduleWeekWritten]])</f>
        <v>12</v>
      </c>
      <c r="F7516" t="b">
        <v>0</v>
      </c>
      <c r="G7516" t="s">
        <v>24</v>
      </c>
      <c r="H7516">
        <v>38</v>
      </c>
      <c r="I7516">
        <v>37</v>
      </c>
      <c r="J7516" t="s">
        <v>27</v>
      </c>
      <c r="K7516" t="s">
        <v>88</v>
      </c>
      <c r="L7516" t="str">
        <f>_xlfn.XLOOKUP(Table1[[#This Row],[TeamFavoriteID]],Table2[team_id],Table2[team_name],_xlfn.XLOOKUP(Table1[[#This Row],[TeamFavoriteID]],Table2[team_id_pfr],Table2[team_name],"Even"))</f>
        <v>Denver Broncos</v>
      </c>
      <c r="M7516">
        <v>-9.5</v>
      </c>
      <c r="N7516">
        <f>IF(Table1[[#This Row],[TeamFavorite]]=Table1[[#This Row],[TeamHome]],Table1[[#This Row],[ScoreAway]]-Table1[[#This Row],[ScoreHome]],Table1[[#This Row],[ScoreHome]]-Table1[[#This Row],[ScoreAway]])</f>
        <v>-1</v>
      </c>
      <c r="O7516">
        <f>IF(Table1[[#This Row],[SpreadActual]]&lt;Table1[[#This Row],[SpreadFavorite]],1,0)</f>
        <v>0</v>
      </c>
      <c r="P7516">
        <v>42.5</v>
      </c>
      <c r="Q7516" t="s">
        <v>71</v>
      </c>
      <c r="R7516" t="b">
        <v>0</v>
      </c>
      <c r="S7516">
        <v>28</v>
      </c>
      <c r="T7516">
        <v>11</v>
      </c>
      <c r="U7516">
        <v>57</v>
      </c>
    </row>
    <row r="7517" spans="1:22" x14ac:dyDescent="0.2">
      <c r="A7517" s="1">
        <v>36849</v>
      </c>
      <c r="B7517">
        <v>2000</v>
      </c>
      <c r="C7517">
        <f>_xlfn.MAXIFS(Table1[ScheduleWeekWritten],Table1[ScheduleSeason],Table1[[#This Row],[ScheduleSeason]])</f>
        <v>17</v>
      </c>
      <c r="D7517">
        <v>12</v>
      </c>
      <c r="E7517" cm="1">
        <f t="array" ref="E7517">_xlfn.XLOOKUP(Table1[[#This Row],[ScheduleWeekWritten]],Table3[Game],100+Table3[Increase],Table1[[#This Row],[ScheduleWeekWritten]])</f>
        <v>12</v>
      </c>
      <c r="F7517" t="b">
        <v>0</v>
      </c>
      <c r="G7517" t="s">
        <v>33</v>
      </c>
      <c r="H7517">
        <v>26</v>
      </c>
      <c r="I7517">
        <v>24</v>
      </c>
      <c r="J7517" t="s">
        <v>140</v>
      </c>
      <c r="K7517" t="s">
        <v>72</v>
      </c>
      <c r="L7517" t="str">
        <f>_xlfn.XLOOKUP(Table1[[#This Row],[TeamFavoriteID]],Table2[team_id],Table2[team_name],_xlfn.XLOOKUP(Table1[[#This Row],[TeamFavoriteID]],Table2[team_id_pfr],Table2[team_name],"Even"))</f>
        <v>Baltimore Colts</v>
      </c>
      <c r="M7517">
        <v>-6</v>
      </c>
      <c r="N7517">
        <f>IF(Table1[[#This Row],[TeamFavorite]]=Table1[[#This Row],[TeamHome]],Table1[[#This Row],[ScoreAway]]-Table1[[#This Row],[ScoreHome]],Table1[[#This Row],[ScoreHome]]-Table1[[#This Row],[ScoreAway]])</f>
        <v>2</v>
      </c>
      <c r="O7517">
        <f>IF(Table1[[#This Row],[SpreadActual]]&lt;Table1[[#This Row],[SpreadFavorite]],1,0)</f>
        <v>0</v>
      </c>
      <c r="P7517">
        <v>46</v>
      </c>
      <c r="Q7517" t="s">
        <v>82</v>
      </c>
      <c r="R7517" t="b">
        <v>0</v>
      </c>
      <c r="S7517">
        <v>26</v>
      </c>
      <c r="T7517">
        <v>10</v>
      </c>
      <c r="U7517">
        <v>79</v>
      </c>
    </row>
    <row r="7518" spans="1:22" x14ac:dyDescent="0.2">
      <c r="A7518" s="1">
        <v>36849</v>
      </c>
      <c r="B7518">
        <v>2000</v>
      </c>
      <c r="C7518">
        <f>_xlfn.MAXIFS(Table1[ScheduleWeekWritten],Table1[ScheduleSeason],Table1[[#This Row],[ScheduleSeason]])</f>
        <v>17</v>
      </c>
      <c r="D7518">
        <v>12</v>
      </c>
      <c r="E7518" cm="1">
        <f t="array" ref="E7518">_xlfn.XLOOKUP(Table1[[#This Row],[ScheduleWeekWritten]],Table3[Game],100+Table3[Increase],Table1[[#This Row],[ScheduleWeekWritten]])</f>
        <v>12</v>
      </c>
      <c r="F7518" t="b">
        <v>0</v>
      </c>
      <c r="G7518" t="s">
        <v>42</v>
      </c>
      <c r="H7518">
        <v>17</v>
      </c>
      <c r="I7518">
        <v>21</v>
      </c>
      <c r="J7518" t="s">
        <v>28</v>
      </c>
      <c r="K7518" t="s">
        <v>75</v>
      </c>
      <c r="L7518" t="str">
        <f>_xlfn.XLOOKUP(Table1[[#This Row],[TeamFavoriteID]],Table2[team_id],Table2[team_name],_xlfn.XLOOKUP(Table1[[#This Row],[TeamFavoriteID]],Table2[team_id_pfr],Table2[team_name],"Even"))</f>
        <v>Kansas City Chiefs</v>
      </c>
      <c r="M7518">
        <v>-3</v>
      </c>
      <c r="N7518">
        <f>IF(Table1[[#This Row],[TeamFavorite]]=Table1[[#This Row],[TeamHome]],Table1[[#This Row],[ScoreAway]]-Table1[[#This Row],[ScoreHome]],Table1[[#This Row],[ScoreHome]]-Table1[[#This Row],[ScoreAway]])</f>
        <v>4</v>
      </c>
      <c r="O7518">
        <f>IF(Table1[[#This Row],[SpreadActual]]&lt;Table1[[#This Row],[SpreadFavorite]],1,0)</f>
        <v>0</v>
      </c>
      <c r="P7518">
        <v>42</v>
      </c>
      <c r="Q7518" t="s">
        <v>117</v>
      </c>
      <c r="R7518" t="b">
        <v>0</v>
      </c>
      <c r="S7518">
        <v>36</v>
      </c>
      <c r="T7518">
        <v>16</v>
      </c>
      <c r="U7518">
        <v>57</v>
      </c>
    </row>
    <row r="7519" spans="1:22" x14ac:dyDescent="0.2">
      <c r="A7519" s="1">
        <v>36849</v>
      </c>
      <c r="B7519">
        <v>2000</v>
      </c>
      <c r="C7519">
        <f>_xlfn.MAXIFS(Table1[ScheduleWeekWritten],Table1[ScheduleSeason],Table1[[#This Row],[ScheduleSeason]])</f>
        <v>17</v>
      </c>
      <c r="D7519">
        <v>12</v>
      </c>
      <c r="E7519" cm="1">
        <f t="array" ref="E7519">_xlfn.XLOOKUP(Table1[[#This Row],[ScheduleWeekWritten]],Table3[Game],100+Table3[Increase],Table1[[#This Row],[ScheduleWeekWritten]])</f>
        <v>12</v>
      </c>
      <c r="F7519" t="b">
        <v>0</v>
      </c>
      <c r="G7519" t="s">
        <v>19</v>
      </c>
      <c r="H7519">
        <v>3</v>
      </c>
      <c r="I7519">
        <v>20</v>
      </c>
      <c r="J7519" t="s">
        <v>31</v>
      </c>
      <c r="K7519" t="s">
        <v>91</v>
      </c>
      <c r="L7519" t="str">
        <f>_xlfn.XLOOKUP(Table1[[#This Row],[TeamFavoriteID]],Table2[team_id],Table2[team_name],_xlfn.XLOOKUP(Table1[[#This Row],[TeamFavoriteID]],Table2[team_id_pfr],Table2[team_name],"Even"))</f>
        <v>Miami Dolphins</v>
      </c>
      <c r="M7519">
        <v>-3.5</v>
      </c>
      <c r="N7519">
        <f>IF(Table1[[#This Row],[TeamFavorite]]=Table1[[#This Row],[TeamHome]],Table1[[#This Row],[ScoreAway]]-Table1[[#This Row],[ScoreHome]],Table1[[#This Row],[ScoreHome]]-Table1[[#This Row],[ScoreAway]])</f>
        <v>17</v>
      </c>
      <c r="O7519">
        <f>IF(Table1[[#This Row],[SpreadActual]]&lt;Table1[[#This Row],[SpreadFavorite]],1,0)</f>
        <v>0</v>
      </c>
      <c r="P7519">
        <v>38.5</v>
      </c>
      <c r="Q7519" t="s">
        <v>143</v>
      </c>
      <c r="R7519" t="b">
        <v>0</v>
      </c>
      <c r="S7519">
        <v>78</v>
      </c>
      <c r="T7519">
        <v>9</v>
      </c>
      <c r="U7519">
        <v>78</v>
      </c>
    </row>
    <row r="7520" spans="1:22" x14ac:dyDescent="0.2">
      <c r="A7520" s="1">
        <v>36849</v>
      </c>
      <c r="B7520">
        <v>2000</v>
      </c>
      <c r="C7520">
        <f>_xlfn.MAXIFS(Table1[ScheduleWeekWritten],Table1[ScheduleSeason],Table1[[#This Row],[ScheduleSeason]])</f>
        <v>17</v>
      </c>
      <c r="D7520">
        <v>12</v>
      </c>
      <c r="E7520" cm="1">
        <f t="array" ref="E7520">_xlfn.XLOOKUP(Table1[[#This Row],[ScheduleWeekWritten]],Table3[Game],100+Table3[Increase],Table1[[#This Row],[ScheduleWeekWritten]])</f>
        <v>12</v>
      </c>
      <c r="F7520" t="b">
        <v>0</v>
      </c>
      <c r="G7520" t="s">
        <v>54</v>
      </c>
      <c r="H7520">
        <v>31</v>
      </c>
      <c r="I7520">
        <v>17</v>
      </c>
      <c r="J7520" t="s">
        <v>152</v>
      </c>
      <c r="K7520" t="s">
        <v>55</v>
      </c>
      <c r="L7520" t="str">
        <f>_xlfn.XLOOKUP(Table1[[#This Row],[TeamFavoriteID]],Table2[team_id],Table2[team_name],_xlfn.XLOOKUP(Table1[[#This Row],[TeamFavoriteID]],Table2[team_id_pfr],Table2[team_name],"Even"))</f>
        <v>Minnesota Vikings</v>
      </c>
      <c r="M7520">
        <v>-9.5</v>
      </c>
      <c r="N7520">
        <f>IF(Table1[[#This Row],[TeamFavorite]]=Table1[[#This Row],[TeamHome]],Table1[[#This Row],[ScoreAway]]-Table1[[#This Row],[ScoreHome]],Table1[[#This Row],[ScoreHome]]-Table1[[#This Row],[ScoreAway]])</f>
        <v>-14</v>
      </c>
      <c r="O7520">
        <f>IF(Table1[[#This Row],[SpreadActual]]&lt;Table1[[#This Row],[SpreadFavorite]],1,0)</f>
        <v>1</v>
      </c>
      <c r="P7520">
        <v>46.5</v>
      </c>
      <c r="Q7520" t="s">
        <v>137</v>
      </c>
      <c r="R7520" t="b">
        <v>0</v>
      </c>
      <c r="S7520">
        <v>72</v>
      </c>
      <c r="T7520">
        <v>0</v>
      </c>
      <c r="V7520" t="s">
        <v>103</v>
      </c>
    </row>
    <row r="7521" spans="1:22" x14ac:dyDescent="0.2">
      <c r="A7521" s="1">
        <v>36849</v>
      </c>
      <c r="B7521">
        <v>2000</v>
      </c>
      <c r="C7521">
        <f>_xlfn.MAXIFS(Table1[ScheduleWeekWritten],Table1[ScheduleSeason],Table1[[#This Row],[ScheduleSeason]])</f>
        <v>17</v>
      </c>
      <c r="D7521">
        <v>12</v>
      </c>
      <c r="E7521" cm="1">
        <f t="array" ref="E7521">_xlfn.XLOOKUP(Table1[[#This Row],[ScheduleWeekWritten]],Table3[Game],100+Table3[Increase],Table1[[#This Row],[ScheduleWeekWritten]])</f>
        <v>12</v>
      </c>
      <c r="F7521" t="b">
        <v>0</v>
      </c>
      <c r="G7521" t="s">
        <v>115</v>
      </c>
      <c r="H7521">
        <v>16</v>
      </c>
      <c r="I7521">
        <v>13</v>
      </c>
      <c r="J7521" t="s">
        <v>101</v>
      </c>
      <c r="K7521" t="s">
        <v>70</v>
      </c>
      <c r="L7521" t="str">
        <f>_xlfn.XLOOKUP(Table1[[#This Row],[TeamFavoriteID]],Table2[team_id],Table2[team_name],_xlfn.XLOOKUP(Table1[[#This Row],[TeamFavoriteID]],Table2[team_id_pfr],Table2[team_name],"Even"))</f>
        <v>Boston Patriots</v>
      </c>
      <c r="M7521">
        <v>-7</v>
      </c>
      <c r="N7521">
        <f>IF(Table1[[#This Row],[TeamFavorite]]=Table1[[#This Row],[TeamHome]],Table1[[#This Row],[ScoreAway]]-Table1[[#This Row],[ScoreHome]],Table1[[#This Row],[ScoreHome]]-Table1[[#This Row],[ScoreAway]])</f>
        <v>3</v>
      </c>
      <c r="O7521">
        <f>IF(Table1[[#This Row],[SpreadActual]]&lt;Table1[[#This Row],[SpreadFavorite]],1,0)</f>
        <v>0</v>
      </c>
      <c r="P7521">
        <v>36</v>
      </c>
      <c r="Q7521" t="s">
        <v>116</v>
      </c>
      <c r="R7521" t="b">
        <v>0</v>
      </c>
      <c r="S7521">
        <v>40</v>
      </c>
      <c r="T7521">
        <v>9</v>
      </c>
      <c r="U7521">
        <v>53</v>
      </c>
    </row>
    <row r="7522" spans="1:22" x14ac:dyDescent="0.2">
      <c r="A7522" s="1">
        <v>36849</v>
      </c>
      <c r="B7522">
        <v>2000</v>
      </c>
      <c r="C7522">
        <f>_xlfn.MAXIFS(Table1[ScheduleWeekWritten],Table1[ScheduleSeason],Table1[[#This Row],[ScheduleSeason]])</f>
        <v>17</v>
      </c>
      <c r="D7522">
        <v>12</v>
      </c>
      <c r="E7522" cm="1">
        <f t="array" ref="E7522">_xlfn.XLOOKUP(Table1[[#This Row],[ScheduleWeekWritten]],Table3[Game],100+Table3[Increase],Table1[[#This Row],[ScheduleWeekWritten]])</f>
        <v>12</v>
      </c>
      <c r="F7522" t="b">
        <v>0</v>
      </c>
      <c r="G7522" t="s">
        <v>95</v>
      </c>
      <c r="H7522">
        <v>22</v>
      </c>
      <c r="I7522">
        <v>31</v>
      </c>
      <c r="J7522" t="s">
        <v>20</v>
      </c>
      <c r="K7522" t="s">
        <v>21</v>
      </c>
      <c r="L7522" t="str">
        <f>_xlfn.XLOOKUP(Table1[[#This Row],[TeamFavoriteID]],Table2[team_id],Table2[team_name],_xlfn.XLOOKUP(Table1[[#This Row],[TeamFavoriteID]],Table2[team_id_pfr],Table2[team_name],"Even"))</f>
        <v>Las Vegas Raiders</v>
      </c>
      <c r="M7522">
        <v>-3</v>
      </c>
      <c r="N7522">
        <f>IF(Table1[[#This Row],[TeamFavorite]]=Table1[[#This Row],[TeamHome]],Table1[[#This Row],[ScoreAway]]-Table1[[#This Row],[ScoreHome]],Table1[[#This Row],[ScoreHome]]-Table1[[#This Row],[ScoreAway]])</f>
        <v>-9</v>
      </c>
      <c r="O7522">
        <f>IF(Table1[[#This Row],[SpreadActual]]&lt;Table1[[#This Row],[SpreadFavorite]],1,0)</f>
        <v>1</v>
      </c>
      <c r="P7522">
        <v>43</v>
      </c>
      <c r="Q7522" t="s">
        <v>124</v>
      </c>
      <c r="R7522" t="b">
        <v>0</v>
      </c>
      <c r="S7522">
        <v>72</v>
      </c>
      <c r="T7522">
        <v>0</v>
      </c>
      <c r="V7522" t="s">
        <v>103</v>
      </c>
    </row>
    <row r="7523" spans="1:22" x14ac:dyDescent="0.2">
      <c r="A7523" s="1">
        <v>36849</v>
      </c>
      <c r="B7523">
        <v>2000</v>
      </c>
      <c r="C7523">
        <f>_xlfn.MAXIFS(Table1[ScheduleWeekWritten],Table1[ScheduleSeason],Table1[[#This Row],[ScheduleSeason]])</f>
        <v>17</v>
      </c>
      <c r="D7523">
        <v>12</v>
      </c>
      <c r="E7523" cm="1">
        <f t="array" ref="E7523">_xlfn.XLOOKUP(Table1[[#This Row],[ScheduleWeekWritten]],Table3[Game],100+Table3[Increase],Table1[[#This Row],[ScheduleWeekWritten]])</f>
        <v>12</v>
      </c>
      <c r="F7523" t="b">
        <v>0</v>
      </c>
      <c r="G7523" t="s">
        <v>50</v>
      </c>
      <c r="H7523">
        <v>21</v>
      </c>
      <c r="I7523">
        <v>31</v>
      </c>
      <c r="J7523" t="s">
        <v>45</v>
      </c>
      <c r="K7523" t="s">
        <v>90</v>
      </c>
      <c r="L7523" t="str">
        <f>_xlfn.XLOOKUP(Table1[[#This Row],[TeamFavoriteID]],Table2[team_id],Table2[team_name],_xlfn.XLOOKUP(Table1[[#This Row],[TeamFavoriteID]],Table2[team_id_pfr],Table2[team_name],"Even"))</f>
        <v>New York Giants</v>
      </c>
      <c r="M7523">
        <v>-5</v>
      </c>
      <c r="N7523">
        <f>IF(Table1[[#This Row],[TeamFavorite]]=Table1[[#This Row],[TeamHome]],Table1[[#This Row],[ScoreAway]]-Table1[[#This Row],[ScoreHome]],Table1[[#This Row],[ScoreHome]]-Table1[[#This Row],[ScoreAway]])</f>
        <v>10</v>
      </c>
      <c r="O7523">
        <f>IF(Table1[[#This Row],[SpreadActual]]&lt;Table1[[#This Row],[SpreadFavorite]],1,0)</f>
        <v>0</v>
      </c>
      <c r="P7523">
        <v>36.5</v>
      </c>
      <c r="Q7523" t="s">
        <v>126</v>
      </c>
      <c r="R7523" t="b">
        <v>0</v>
      </c>
      <c r="S7523">
        <v>40</v>
      </c>
      <c r="T7523">
        <v>11</v>
      </c>
      <c r="U7523">
        <v>56</v>
      </c>
    </row>
    <row r="7524" spans="1:22" x14ac:dyDescent="0.2">
      <c r="A7524" s="1">
        <v>36849</v>
      </c>
      <c r="B7524">
        <v>2000</v>
      </c>
      <c r="C7524">
        <f>_xlfn.MAXIFS(Table1[ScheduleWeekWritten],Table1[ScheduleSeason],Table1[[#This Row],[ScheduleSeason]])</f>
        <v>17</v>
      </c>
      <c r="D7524">
        <v>12</v>
      </c>
      <c r="E7524" cm="1">
        <f t="array" ref="E7524">_xlfn.XLOOKUP(Table1[[#This Row],[ScheduleWeekWritten]],Table3[Game],100+Table3[Increase],Table1[[#This Row],[ScheduleWeekWritten]])</f>
        <v>12</v>
      </c>
      <c r="F7524" t="b">
        <v>0</v>
      </c>
      <c r="G7524" t="s">
        <v>58</v>
      </c>
      <c r="H7524">
        <v>34</v>
      </c>
      <c r="I7524">
        <v>9</v>
      </c>
      <c r="J7524" t="s">
        <v>149</v>
      </c>
      <c r="K7524" t="s">
        <v>77</v>
      </c>
      <c r="L7524" t="str">
        <f>_xlfn.XLOOKUP(Table1[[#This Row],[TeamFavoriteID]],Table2[team_id],Table2[team_name],_xlfn.XLOOKUP(Table1[[#This Row],[TeamFavoriteID]],Table2[team_id_pfr],Table2[team_name],"Even"))</f>
        <v>Philadelphia Eagles</v>
      </c>
      <c r="M7524">
        <v>-7</v>
      </c>
      <c r="N7524">
        <f>IF(Table1[[#This Row],[TeamFavorite]]=Table1[[#This Row],[TeamHome]],Table1[[#This Row],[ScoreAway]]-Table1[[#This Row],[ScoreHome]],Table1[[#This Row],[ScoreHome]]-Table1[[#This Row],[ScoreAway]])</f>
        <v>-25</v>
      </c>
      <c r="O7524">
        <f>IF(Table1[[#This Row],[SpreadActual]]&lt;Table1[[#This Row],[SpreadFavorite]],1,0)</f>
        <v>1</v>
      </c>
      <c r="P7524">
        <v>38</v>
      </c>
      <c r="Q7524" t="s">
        <v>112</v>
      </c>
      <c r="R7524" t="b">
        <v>0</v>
      </c>
      <c r="S7524">
        <v>38</v>
      </c>
      <c r="T7524">
        <v>9</v>
      </c>
      <c r="U7524">
        <v>57</v>
      </c>
    </row>
    <row r="7525" spans="1:22" x14ac:dyDescent="0.2">
      <c r="A7525" s="1">
        <v>36849</v>
      </c>
      <c r="B7525">
        <v>2000</v>
      </c>
      <c r="C7525">
        <f>_xlfn.MAXIFS(Table1[ScheduleWeekWritten],Table1[ScheduleSeason],Table1[[#This Row],[ScheduleSeason]])</f>
        <v>17</v>
      </c>
      <c r="D7525">
        <v>12</v>
      </c>
      <c r="E7525" cm="1">
        <f t="array" ref="E7525">_xlfn.XLOOKUP(Table1[[#This Row],[ScheduleWeekWritten]],Table3[Game],100+Table3[Increase],Table1[[#This Row],[ScheduleWeekWritten]])</f>
        <v>12</v>
      </c>
      <c r="F7525" t="b">
        <v>0</v>
      </c>
      <c r="G7525" t="s">
        <v>49</v>
      </c>
      <c r="H7525">
        <v>24</v>
      </c>
      <c r="I7525">
        <v>34</v>
      </c>
      <c r="J7525" t="s">
        <v>154</v>
      </c>
      <c r="K7525" t="s">
        <v>51</v>
      </c>
      <c r="L7525" t="str">
        <f>_xlfn.XLOOKUP(Table1[[#This Row],[TeamFavoriteID]],Table2[team_id],Table2[team_name],_xlfn.XLOOKUP(Table1[[#This Row],[TeamFavoriteID]],Table2[team_id_pfr],Table2[team_name],"Even"))</f>
        <v>Pittsburgh Steelers</v>
      </c>
      <c r="M7525">
        <v>-3</v>
      </c>
      <c r="N7525">
        <f>IF(Table1[[#This Row],[TeamFavorite]]=Table1[[#This Row],[TeamHome]],Table1[[#This Row],[ScoreAway]]-Table1[[#This Row],[ScoreHome]],Table1[[#This Row],[ScoreHome]]-Table1[[#This Row],[ScoreAway]])</f>
        <v>10</v>
      </c>
      <c r="O7525">
        <f>IF(Table1[[#This Row],[SpreadActual]]&lt;Table1[[#This Row],[SpreadFavorite]],1,0)</f>
        <v>0</v>
      </c>
      <c r="P7525">
        <v>37</v>
      </c>
      <c r="Q7525" t="s">
        <v>113</v>
      </c>
      <c r="R7525" t="b">
        <v>0</v>
      </c>
      <c r="S7525">
        <v>31</v>
      </c>
      <c r="T7525">
        <v>9</v>
      </c>
      <c r="U7525">
        <v>59</v>
      </c>
    </row>
    <row r="7526" spans="1:22" x14ac:dyDescent="0.2">
      <c r="A7526" s="1">
        <v>36849</v>
      </c>
      <c r="B7526">
        <v>2000</v>
      </c>
      <c r="C7526">
        <f>_xlfn.MAXIFS(Table1[ScheduleWeekWritten],Table1[ScheduleSeason],Table1[[#This Row],[ScheduleSeason]])</f>
        <v>17</v>
      </c>
      <c r="D7526">
        <v>12</v>
      </c>
      <c r="E7526" cm="1">
        <f t="array" ref="E7526">_xlfn.XLOOKUP(Table1[[#This Row],[ScheduleWeekWritten]],Table3[Game],100+Table3[Increase],Table1[[#This Row],[ScheduleWeekWritten]])</f>
        <v>12</v>
      </c>
      <c r="F7526" t="b">
        <v>0</v>
      </c>
      <c r="G7526" t="s">
        <v>53</v>
      </c>
      <c r="H7526">
        <v>16</v>
      </c>
      <c r="I7526">
        <v>6</v>
      </c>
      <c r="J7526" t="s">
        <v>38</v>
      </c>
      <c r="K7526" t="s">
        <v>87</v>
      </c>
      <c r="L7526" t="str">
        <f>_xlfn.XLOOKUP(Table1[[#This Row],[TeamFavoriteID]],Table2[team_id],Table2[team_name],_xlfn.XLOOKUP(Table1[[#This Row],[TeamFavoriteID]],Table2[team_id_pfr],Table2[team_name],"Even"))</f>
        <v>San Francisco 49ers</v>
      </c>
      <c r="M7526">
        <v>-5.5</v>
      </c>
      <c r="N7526">
        <f>IF(Table1[[#This Row],[TeamFavorite]]=Table1[[#This Row],[TeamHome]],Table1[[#This Row],[ScoreAway]]-Table1[[#This Row],[ScoreHome]],Table1[[#This Row],[ScoreHome]]-Table1[[#This Row],[ScoreAway]])</f>
        <v>-10</v>
      </c>
      <c r="O7526">
        <f>IF(Table1[[#This Row],[SpreadActual]]&lt;Table1[[#This Row],[SpreadFavorite]],1,0)</f>
        <v>1</v>
      </c>
      <c r="P7526">
        <v>47.5</v>
      </c>
      <c r="Q7526" t="s">
        <v>118</v>
      </c>
      <c r="R7526" t="b">
        <v>0</v>
      </c>
      <c r="S7526">
        <v>51</v>
      </c>
      <c r="T7526">
        <v>6</v>
      </c>
      <c r="U7526">
        <v>70</v>
      </c>
    </row>
    <row r="7527" spans="1:22" x14ac:dyDescent="0.2">
      <c r="A7527" s="1">
        <v>36849</v>
      </c>
      <c r="B7527">
        <v>2000</v>
      </c>
      <c r="C7527">
        <f>_xlfn.MAXIFS(Table1[ScheduleWeekWritten],Table1[ScheduleSeason],Table1[[#This Row],[ScheduleSeason]])</f>
        <v>17</v>
      </c>
      <c r="D7527">
        <v>12</v>
      </c>
      <c r="E7527" cm="1">
        <f t="array" ref="E7527">_xlfn.XLOOKUP(Table1[[#This Row],[ScheduleWeekWritten]],Table3[Game],100+Table3[Increase],Table1[[#This Row],[ScheduleWeekWritten]])</f>
        <v>12</v>
      </c>
      <c r="F7527" t="b">
        <v>0</v>
      </c>
      <c r="G7527" t="s">
        <v>171</v>
      </c>
      <c r="H7527">
        <v>24</v>
      </c>
      <c r="I7527">
        <v>10</v>
      </c>
      <c r="J7527" t="s">
        <v>62</v>
      </c>
      <c r="K7527" t="s">
        <v>25</v>
      </c>
      <c r="L7527" t="str">
        <f>_xlfn.XLOOKUP(Table1[[#This Row],[TeamFavoriteID]],Table2[team_id],Table2[team_name],_xlfn.XLOOKUP(Table1[[#This Row],[TeamFavoriteID]],Table2[team_id_pfr],Table2[team_name],"Even"))</f>
        <v>Houston Oilers</v>
      </c>
      <c r="M7527">
        <v>-16</v>
      </c>
      <c r="N7527">
        <f>IF(Table1[[#This Row],[TeamFavorite]]=Table1[[#This Row],[TeamHome]],Table1[[#This Row],[ScoreAway]]-Table1[[#This Row],[ScoreHome]],Table1[[#This Row],[ScoreHome]]-Table1[[#This Row],[ScoreAway]])</f>
        <v>14</v>
      </c>
      <c r="O7527">
        <f>IF(Table1[[#This Row],[SpreadActual]]&lt;Table1[[#This Row],[SpreadFavorite]],1,0)</f>
        <v>0</v>
      </c>
      <c r="P7527">
        <v>35.5</v>
      </c>
      <c r="Q7527" t="s">
        <v>172</v>
      </c>
      <c r="R7527" t="b">
        <v>0</v>
      </c>
      <c r="S7527">
        <v>38</v>
      </c>
      <c r="T7527">
        <v>6</v>
      </c>
      <c r="U7527">
        <v>57</v>
      </c>
    </row>
    <row r="7528" spans="1:22" x14ac:dyDescent="0.2">
      <c r="A7528" s="1">
        <v>36850</v>
      </c>
      <c r="B7528">
        <v>2000</v>
      </c>
      <c r="C7528">
        <f>_xlfn.MAXIFS(Table1[ScheduleWeekWritten],Table1[ScheduleSeason],Table1[[#This Row],[ScheduleSeason]])</f>
        <v>17</v>
      </c>
      <c r="D7528">
        <v>12</v>
      </c>
      <c r="E7528" cm="1">
        <f t="array" ref="E7528">_xlfn.XLOOKUP(Table1[[#This Row],[ScheduleWeekWritten]],Table3[Game],100+Table3[Increase],Table1[[#This Row],[ScheduleWeekWritten]])</f>
        <v>12</v>
      </c>
      <c r="F7528" t="b">
        <v>0</v>
      </c>
      <c r="G7528" t="s">
        <v>153</v>
      </c>
      <c r="H7528">
        <v>20</v>
      </c>
      <c r="I7528">
        <v>33</v>
      </c>
      <c r="J7528" t="s">
        <v>61</v>
      </c>
      <c r="K7528" t="s">
        <v>40</v>
      </c>
      <c r="L7528" t="str">
        <f>_xlfn.XLOOKUP(Table1[[#This Row],[TeamFavoriteID]],Table2[team_id],Table2[team_name],_xlfn.XLOOKUP(Table1[[#This Row],[TeamFavoriteID]],Table2[team_id_pfr],Table2[team_name],"Even"))</f>
        <v>Los Angeles Rams</v>
      </c>
      <c r="M7528">
        <v>-5.5</v>
      </c>
      <c r="N7528">
        <f>IF(Table1[[#This Row],[TeamFavorite]]=Table1[[#This Row],[TeamHome]],Table1[[#This Row],[ScoreAway]]-Table1[[#This Row],[ScoreHome]],Table1[[#This Row],[ScoreHome]]-Table1[[#This Row],[ScoreAway]])</f>
        <v>-13</v>
      </c>
      <c r="O7528">
        <f>IF(Table1[[#This Row],[SpreadActual]]&lt;Table1[[#This Row],[SpreadFavorite]],1,0)</f>
        <v>1</v>
      </c>
      <c r="P7528">
        <v>56</v>
      </c>
      <c r="Q7528" t="s">
        <v>157</v>
      </c>
      <c r="R7528" t="b">
        <v>0</v>
      </c>
      <c r="S7528">
        <v>72</v>
      </c>
      <c r="T7528">
        <v>0</v>
      </c>
      <c r="V7528" t="s">
        <v>103</v>
      </c>
    </row>
    <row r="7529" spans="1:22" x14ac:dyDescent="0.2">
      <c r="A7529" s="1">
        <v>36853</v>
      </c>
      <c r="B7529">
        <v>2000</v>
      </c>
      <c r="C7529">
        <f>_xlfn.MAXIFS(Table1[ScheduleWeekWritten],Table1[ScheduleSeason],Table1[[#This Row],[ScheduleSeason]])</f>
        <v>17</v>
      </c>
      <c r="D7529">
        <v>13</v>
      </c>
      <c r="E7529" cm="1">
        <f t="array" ref="E7529">_xlfn.XLOOKUP(Table1[[#This Row],[ScheduleWeekWritten]],Table3[Game],100+Table3[Increase],Table1[[#This Row],[ScheduleWeekWritten]])</f>
        <v>13</v>
      </c>
      <c r="F7529" t="b">
        <v>0</v>
      </c>
      <c r="G7529" t="s">
        <v>67</v>
      </c>
      <c r="H7529">
        <v>15</v>
      </c>
      <c r="I7529">
        <v>27</v>
      </c>
      <c r="J7529" t="s">
        <v>54</v>
      </c>
      <c r="K7529" t="s">
        <v>55</v>
      </c>
      <c r="L7529" t="str">
        <f>_xlfn.XLOOKUP(Table1[[#This Row],[TeamFavoriteID]],Table2[team_id],Table2[team_name],_xlfn.XLOOKUP(Table1[[#This Row],[TeamFavoriteID]],Table2[team_id_pfr],Table2[team_name],"Even"))</f>
        <v>Minnesota Vikings</v>
      </c>
      <c r="M7529">
        <v>-7</v>
      </c>
      <c r="N7529">
        <f>IF(Table1[[#This Row],[TeamFavorite]]=Table1[[#This Row],[TeamHome]],Table1[[#This Row],[ScoreAway]]-Table1[[#This Row],[ScoreHome]],Table1[[#This Row],[ScoreHome]]-Table1[[#This Row],[ScoreAway]])</f>
        <v>-12</v>
      </c>
      <c r="O7529">
        <f>IF(Table1[[#This Row],[SpreadActual]]&lt;Table1[[#This Row],[SpreadFavorite]],1,0)</f>
        <v>1</v>
      </c>
      <c r="P7529">
        <v>48</v>
      </c>
      <c r="Q7529" t="s">
        <v>119</v>
      </c>
      <c r="R7529" t="b">
        <v>0</v>
      </c>
      <c r="S7529">
        <v>53</v>
      </c>
      <c r="T7529">
        <v>9</v>
      </c>
      <c r="U7529">
        <v>97</v>
      </c>
    </row>
    <row r="7530" spans="1:22" x14ac:dyDescent="0.2">
      <c r="A7530" s="1">
        <v>36853</v>
      </c>
      <c r="B7530">
        <v>2000</v>
      </c>
      <c r="C7530">
        <f>_xlfn.MAXIFS(Table1[ScheduleWeekWritten],Table1[ScheduleSeason],Table1[[#This Row],[ScheduleSeason]])</f>
        <v>17</v>
      </c>
      <c r="D7530">
        <v>13</v>
      </c>
      <c r="E7530" cm="1">
        <f t="array" ref="E7530">_xlfn.XLOOKUP(Table1[[#This Row],[ScheduleWeekWritten]],Table3[Game],100+Table3[Increase],Table1[[#This Row],[ScheduleWeekWritten]])</f>
        <v>13</v>
      </c>
      <c r="F7530" t="b">
        <v>0</v>
      </c>
      <c r="G7530" t="s">
        <v>45</v>
      </c>
      <c r="H7530">
        <v>34</v>
      </c>
      <c r="I7530">
        <v>9</v>
      </c>
      <c r="J7530" t="s">
        <v>115</v>
      </c>
      <c r="K7530" t="s">
        <v>79</v>
      </c>
      <c r="L7530" t="str">
        <f>_xlfn.XLOOKUP(Table1[[#This Row],[TeamFavoriteID]],Table2[team_id],Table2[team_name],_xlfn.XLOOKUP(Table1[[#This Row],[TeamFavoriteID]],Table2[team_id_pfr],Table2[team_name],"Even"))</f>
        <v>Detroit Lions</v>
      </c>
      <c r="M7530">
        <v>-6.5</v>
      </c>
      <c r="N7530">
        <f>IF(Table1[[#This Row],[TeamFavorite]]=Table1[[#This Row],[TeamHome]],Table1[[#This Row],[ScoreAway]]-Table1[[#This Row],[ScoreHome]],Table1[[#This Row],[ScoreHome]]-Table1[[#This Row],[ScoreAway]])</f>
        <v>-25</v>
      </c>
      <c r="O7530">
        <f>IF(Table1[[#This Row],[SpreadActual]]&lt;Table1[[#This Row],[SpreadFavorite]],1,0)</f>
        <v>1</v>
      </c>
      <c r="P7530">
        <v>38</v>
      </c>
      <c r="Q7530" t="s">
        <v>125</v>
      </c>
      <c r="R7530" t="b">
        <v>0</v>
      </c>
      <c r="S7530">
        <v>72</v>
      </c>
      <c r="T7530">
        <v>0</v>
      </c>
      <c r="V7530" t="s">
        <v>103</v>
      </c>
    </row>
    <row r="7531" spans="1:22" x14ac:dyDescent="0.2">
      <c r="A7531" s="1">
        <v>36856</v>
      </c>
      <c r="B7531">
        <v>2000</v>
      </c>
      <c r="C7531">
        <f>_xlfn.MAXIFS(Table1[ScheduleWeekWritten],Table1[ScheduleSeason],Table1[[#This Row],[ScheduleSeason]])</f>
        <v>17</v>
      </c>
      <c r="D7531">
        <v>13</v>
      </c>
      <c r="E7531" cm="1">
        <f t="array" ref="E7531">_xlfn.XLOOKUP(Table1[[#This Row],[ScheduleWeekWritten]],Table3[Game],100+Table3[Increase],Table1[[#This Row],[ScheduleWeekWritten]])</f>
        <v>13</v>
      </c>
      <c r="F7531" t="b">
        <v>0</v>
      </c>
      <c r="G7531" t="s">
        <v>149</v>
      </c>
      <c r="H7531">
        <v>7</v>
      </c>
      <c r="I7531">
        <v>31</v>
      </c>
      <c r="J7531" t="s">
        <v>50</v>
      </c>
      <c r="K7531" t="s">
        <v>90</v>
      </c>
      <c r="L7531" t="str">
        <f>_xlfn.XLOOKUP(Table1[[#This Row],[TeamFavoriteID]],Table2[team_id],Table2[team_name],_xlfn.XLOOKUP(Table1[[#This Row],[TeamFavoriteID]],Table2[team_id_pfr],Table2[team_name],"Even"))</f>
        <v>New York Giants</v>
      </c>
      <c r="M7531">
        <v>-6</v>
      </c>
      <c r="N7531">
        <f>IF(Table1[[#This Row],[TeamFavorite]]=Table1[[#This Row],[TeamHome]],Table1[[#This Row],[ScoreAway]]-Table1[[#This Row],[ScoreHome]],Table1[[#This Row],[ScoreHome]]-Table1[[#This Row],[ScoreAway]])</f>
        <v>-24</v>
      </c>
      <c r="O7531">
        <f>IF(Table1[[#This Row],[SpreadActual]]&lt;Table1[[#This Row],[SpreadFavorite]],1,0)</f>
        <v>1</v>
      </c>
      <c r="P7531">
        <v>39</v>
      </c>
      <c r="Q7531" t="s">
        <v>150</v>
      </c>
      <c r="R7531" t="b">
        <v>0</v>
      </c>
      <c r="S7531">
        <v>57</v>
      </c>
      <c r="T7531">
        <v>5</v>
      </c>
      <c r="U7531">
        <v>34</v>
      </c>
    </row>
    <row r="7532" spans="1:22" x14ac:dyDescent="0.2">
      <c r="A7532" s="1">
        <v>36856</v>
      </c>
      <c r="B7532">
        <v>2000</v>
      </c>
      <c r="C7532">
        <f>_xlfn.MAXIFS(Table1[ScheduleWeekWritten],Table1[ScheduleSeason],Table1[[#This Row],[ScheduleSeason]])</f>
        <v>17</v>
      </c>
      <c r="D7532">
        <v>13</v>
      </c>
      <c r="E7532" cm="1">
        <f t="array" ref="E7532">_xlfn.XLOOKUP(Table1[[#This Row],[ScheduleWeekWritten]],Table3[Game],100+Table3[Increase],Table1[[#This Row],[ScheduleWeekWritten]])</f>
        <v>13</v>
      </c>
      <c r="F7532" t="b">
        <v>0</v>
      </c>
      <c r="G7532" t="s">
        <v>158</v>
      </c>
      <c r="H7532">
        <v>44</v>
      </c>
      <c r="I7532">
        <v>7</v>
      </c>
      <c r="J7532" t="s">
        <v>62</v>
      </c>
      <c r="K7532" t="s">
        <v>159</v>
      </c>
      <c r="L7532" t="str">
        <f>_xlfn.XLOOKUP(Table1[[#This Row],[TeamFavoriteID]],Table2[team_id],Table2[team_name],_xlfn.XLOOKUP(Table1[[#This Row],[TeamFavoriteID]],Table2[team_id_pfr],Table2[team_name],"Even"))</f>
        <v>Baltimore Ravens</v>
      </c>
      <c r="M7532">
        <v>-15</v>
      </c>
      <c r="N7532">
        <f>IF(Table1[[#This Row],[TeamFavorite]]=Table1[[#This Row],[TeamHome]],Table1[[#This Row],[ScoreAway]]-Table1[[#This Row],[ScoreHome]],Table1[[#This Row],[ScoreHome]]-Table1[[#This Row],[ScoreAway]])</f>
        <v>-37</v>
      </c>
      <c r="O7532">
        <f>IF(Table1[[#This Row],[SpreadActual]]&lt;Table1[[#This Row],[SpreadFavorite]],1,0)</f>
        <v>1</v>
      </c>
      <c r="P7532">
        <v>34</v>
      </c>
      <c r="Q7532" t="s">
        <v>166</v>
      </c>
      <c r="R7532" t="b">
        <v>0</v>
      </c>
      <c r="S7532">
        <v>50</v>
      </c>
      <c r="T7532">
        <v>13</v>
      </c>
      <c r="U7532">
        <v>88</v>
      </c>
    </row>
    <row r="7533" spans="1:22" x14ac:dyDescent="0.2">
      <c r="A7533" s="1">
        <v>36856</v>
      </c>
      <c r="B7533">
        <v>2000</v>
      </c>
      <c r="C7533">
        <f>_xlfn.MAXIFS(Table1[ScheduleWeekWritten],Table1[ScheduleSeason],Table1[[#This Row],[ScheduleSeason]])</f>
        <v>17</v>
      </c>
      <c r="D7533">
        <v>13</v>
      </c>
      <c r="E7533" cm="1">
        <f t="array" ref="E7533">_xlfn.XLOOKUP(Table1[[#This Row],[ScheduleWeekWritten]],Table3[Game],100+Table3[Increase],Table1[[#This Row],[ScheduleWeekWritten]])</f>
        <v>13</v>
      </c>
      <c r="F7533" t="b">
        <v>0</v>
      </c>
      <c r="G7533" t="s">
        <v>101</v>
      </c>
      <c r="H7533">
        <v>28</v>
      </c>
      <c r="I7533">
        <v>48</v>
      </c>
      <c r="J7533" t="s">
        <v>49</v>
      </c>
      <c r="K7533" t="s">
        <v>51</v>
      </c>
      <c r="L7533" t="str">
        <f>_xlfn.XLOOKUP(Table1[[#This Row],[TeamFavoriteID]],Table2[team_id],Table2[team_name],_xlfn.XLOOKUP(Table1[[#This Row],[TeamFavoriteID]],Table2[team_id_pfr],Table2[team_name],"Even"))</f>
        <v>Pittsburgh Steelers</v>
      </c>
      <c r="M7533">
        <v>-4</v>
      </c>
      <c r="N7533">
        <f>IF(Table1[[#This Row],[TeamFavorite]]=Table1[[#This Row],[TeamHome]],Table1[[#This Row],[ScoreAway]]-Table1[[#This Row],[ScoreHome]],Table1[[#This Row],[ScoreHome]]-Table1[[#This Row],[ScoreAway]])</f>
        <v>-20</v>
      </c>
      <c r="O7533">
        <f>IF(Table1[[#This Row],[SpreadActual]]&lt;Table1[[#This Row],[SpreadFavorite]],1,0)</f>
        <v>1</v>
      </c>
      <c r="P7533">
        <v>34</v>
      </c>
      <c r="Q7533" t="s">
        <v>173</v>
      </c>
      <c r="R7533" t="b">
        <v>0</v>
      </c>
      <c r="S7533">
        <v>44</v>
      </c>
      <c r="T7533">
        <v>11</v>
      </c>
      <c r="U7533">
        <v>91</v>
      </c>
    </row>
    <row r="7534" spans="1:22" x14ac:dyDescent="0.2">
      <c r="A7534" s="1">
        <v>36856</v>
      </c>
      <c r="B7534">
        <v>2000</v>
      </c>
      <c r="C7534">
        <f>_xlfn.MAXIFS(Table1[ScheduleWeekWritten],Table1[ScheduleSeason],Table1[[#This Row],[ScheduleSeason]])</f>
        <v>17</v>
      </c>
      <c r="D7534">
        <v>13</v>
      </c>
      <c r="E7534" cm="1">
        <f t="array" ref="E7534">_xlfn.XLOOKUP(Table1[[#This Row],[ScheduleWeekWritten]],Table3[Game],100+Table3[Increase],Table1[[#This Row],[ScheduleWeekWritten]])</f>
        <v>13</v>
      </c>
      <c r="F7534" t="b">
        <v>0</v>
      </c>
      <c r="G7534" t="s">
        <v>140</v>
      </c>
      <c r="H7534">
        <v>14</v>
      </c>
      <c r="I7534">
        <v>17</v>
      </c>
      <c r="J7534" t="s">
        <v>19</v>
      </c>
      <c r="K7534" t="s">
        <v>72</v>
      </c>
      <c r="L7534" t="str">
        <f>_xlfn.XLOOKUP(Table1[[#This Row],[TeamFavoriteID]],Table2[team_id],Table2[team_name],_xlfn.XLOOKUP(Table1[[#This Row],[TeamFavoriteID]],Table2[team_id_pfr],Table2[team_name],"Even"))</f>
        <v>Baltimore Colts</v>
      </c>
      <c r="M7534">
        <v>-5.5</v>
      </c>
      <c r="N7534">
        <f>IF(Table1[[#This Row],[TeamFavorite]]=Table1[[#This Row],[TeamHome]],Table1[[#This Row],[ScoreAway]]-Table1[[#This Row],[ScoreHome]],Table1[[#This Row],[ScoreHome]]-Table1[[#This Row],[ScoreAway]])</f>
        <v>-3</v>
      </c>
      <c r="O7534">
        <f>IF(Table1[[#This Row],[SpreadActual]]&lt;Table1[[#This Row],[SpreadFavorite]],1,0)</f>
        <v>0</v>
      </c>
      <c r="P7534">
        <v>44.5</v>
      </c>
      <c r="Q7534" t="s">
        <v>141</v>
      </c>
      <c r="R7534" t="b">
        <v>0</v>
      </c>
      <c r="S7534">
        <v>72</v>
      </c>
      <c r="T7534">
        <v>0</v>
      </c>
      <c r="V7534" t="s">
        <v>103</v>
      </c>
    </row>
    <row r="7535" spans="1:22" x14ac:dyDescent="0.2">
      <c r="A7535" s="1">
        <v>36856</v>
      </c>
      <c r="B7535">
        <v>2000</v>
      </c>
      <c r="C7535">
        <f>_xlfn.MAXIFS(Table1[ScheduleWeekWritten],Table1[ScheduleSeason],Table1[[#This Row],[ScheduleSeason]])</f>
        <v>17</v>
      </c>
      <c r="D7535">
        <v>13</v>
      </c>
      <c r="E7535" cm="1">
        <f t="array" ref="E7535">_xlfn.XLOOKUP(Table1[[#This Row],[ScheduleWeekWritten]],Table3[Game],100+Table3[Increase],Table1[[#This Row],[ScheduleWeekWritten]])</f>
        <v>13</v>
      </c>
      <c r="F7535" t="b">
        <v>0</v>
      </c>
      <c r="G7535" t="s">
        <v>154</v>
      </c>
      <c r="H7535">
        <v>16</v>
      </c>
      <c r="I7535">
        <v>13</v>
      </c>
      <c r="J7535" t="s">
        <v>171</v>
      </c>
      <c r="K7535" t="s">
        <v>25</v>
      </c>
      <c r="L7535" t="str">
        <f>_xlfn.XLOOKUP(Table1[[#This Row],[TeamFavoriteID]],Table2[team_id],Table2[team_name],_xlfn.XLOOKUP(Table1[[#This Row],[TeamFavoriteID]],Table2[team_id_pfr],Table2[team_name],"Even"))</f>
        <v>Houston Oilers</v>
      </c>
      <c r="M7535">
        <v>-3</v>
      </c>
      <c r="N7535">
        <f>IF(Table1[[#This Row],[TeamFavorite]]=Table1[[#This Row],[TeamHome]],Table1[[#This Row],[ScoreAway]]-Table1[[#This Row],[ScoreHome]],Table1[[#This Row],[ScoreHome]]-Table1[[#This Row],[ScoreAway]])</f>
        <v>3</v>
      </c>
      <c r="O7535">
        <f>IF(Table1[[#This Row],[SpreadActual]]&lt;Table1[[#This Row],[SpreadFavorite]],1,0)</f>
        <v>0</v>
      </c>
      <c r="P7535">
        <v>41.5</v>
      </c>
      <c r="Q7535" t="s">
        <v>155</v>
      </c>
      <c r="R7535" t="b">
        <v>0</v>
      </c>
      <c r="S7535">
        <v>60</v>
      </c>
      <c r="T7535">
        <v>7</v>
      </c>
      <c r="U7535">
        <v>89</v>
      </c>
    </row>
    <row r="7536" spans="1:22" x14ac:dyDescent="0.2">
      <c r="A7536" s="1">
        <v>36856</v>
      </c>
      <c r="B7536">
        <v>2000</v>
      </c>
      <c r="C7536">
        <f>_xlfn.MAXIFS(Table1[ScheduleWeekWritten],Table1[ScheduleSeason],Table1[[#This Row],[ScheduleSeason]])</f>
        <v>17</v>
      </c>
      <c r="D7536">
        <v>13</v>
      </c>
      <c r="E7536" cm="1">
        <f t="array" ref="E7536">_xlfn.XLOOKUP(Table1[[#This Row],[ScheduleWeekWritten]],Table3[Game],100+Table3[Increase],Table1[[#This Row],[ScheduleWeekWritten]])</f>
        <v>13</v>
      </c>
      <c r="F7536" t="b">
        <v>0</v>
      </c>
      <c r="G7536" t="s">
        <v>31</v>
      </c>
      <c r="H7536">
        <v>17</v>
      </c>
      <c r="I7536">
        <v>10</v>
      </c>
      <c r="J7536" t="s">
        <v>46</v>
      </c>
      <c r="K7536" t="s">
        <v>32</v>
      </c>
      <c r="L7536" t="str">
        <f>_xlfn.XLOOKUP(Table1[[#This Row],[TeamFavoriteID]],Table2[team_id],Table2[team_name],_xlfn.XLOOKUP(Table1[[#This Row],[TeamFavoriteID]],Table2[team_id_pfr],Table2[team_name],"Even"))</f>
        <v>New York Jets</v>
      </c>
      <c r="M7536">
        <v>-7</v>
      </c>
      <c r="N7536">
        <f>IF(Table1[[#This Row],[TeamFavorite]]=Table1[[#This Row],[TeamHome]],Table1[[#This Row],[ScoreAway]]-Table1[[#This Row],[ScoreHome]],Table1[[#This Row],[ScoreHome]]-Table1[[#This Row],[ScoreAway]])</f>
        <v>-7</v>
      </c>
      <c r="O7536">
        <f>IF(Table1[[#This Row],[SpreadActual]]&lt;Table1[[#This Row],[SpreadFavorite]],1,0)</f>
        <v>0</v>
      </c>
      <c r="P7536">
        <v>39.5</v>
      </c>
      <c r="Q7536" t="s">
        <v>126</v>
      </c>
      <c r="R7536" t="b">
        <v>0</v>
      </c>
      <c r="S7536">
        <v>46</v>
      </c>
      <c r="T7536">
        <v>18</v>
      </c>
      <c r="U7536">
        <v>95</v>
      </c>
    </row>
    <row r="7537" spans="1:22" x14ac:dyDescent="0.2">
      <c r="A7537" s="1">
        <v>36856</v>
      </c>
      <c r="B7537">
        <v>2000</v>
      </c>
      <c r="C7537">
        <f>_xlfn.MAXIFS(Table1[ScheduleWeekWritten],Table1[ScheduleSeason],Table1[[#This Row],[ScheduleSeason]])</f>
        <v>17</v>
      </c>
      <c r="D7537">
        <v>13</v>
      </c>
      <c r="E7537" cm="1">
        <f t="array" ref="E7537">_xlfn.XLOOKUP(Table1[[#This Row],[ScheduleWeekWritten]],Table3[Game],100+Table3[Increase],Table1[[#This Row],[ScheduleWeekWritten]])</f>
        <v>13</v>
      </c>
      <c r="F7537" t="b">
        <v>0</v>
      </c>
      <c r="G7537" t="s">
        <v>20</v>
      </c>
      <c r="H7537">
        <v>41</v>
      </c>
      <c r="I7537">
        <v>14</v>
      </c>
      <c r="J7537" t="s">
        <v>38</v>
      </c>
      <c r="K7537" t="s">
        <v>21</v>
      </c>
      <c r="L7537" t="str">
        <f>_xlfn.XLOOKUP(Table1[[#This Row],[TeamFavoriteID]],Table2[team_id],Table2[team_name],_xlfn.XLOOKUP(Table1[[#This Row],[TeamFavoriteID]],Table2[team_id_pfr],Table2[team_name],"Even"))</f>
        <v>Las Vegas Raiders</v>
      </c>
      <c r="M7537">
        <v>-11</v>
      </c>
      <c r="N7537">
        <f>IF(Table1[[#This Row],[TeamFavorite]]=Table1[[#This Row],[TeamHome]],Table1[[#This Row],[ScoreAway]]-Table1[[#This Row],[ScoreHome]],Table1[[#This Row],[ScoreHome]]-Table1[[#This Row],[ScoreAway]])</f>
        <v>27</v>
      </c>
      <c r="O7537">
        <f>IF(Table1[[#This Row],[SpreadActual]]&lt;Table1[[#This Row],[SpreadFavorite]],1,0)</f>
        <v>0</v>
      </c>
      <c r="P7537">
        <v>44</v>
      </c>
      <c r="Q7537" t="s">
        <v>76</v>
      </c>
      <c r="R7537" t="b">
        <v>0</v>
      </c>
      <c r="S7537">
        <v>48</v>
      </c>
      <c r="T7537">
        <v>6</v>
      </c>
      <c r="U7537">
        <v>90</v>
      </c>
    </row>
    <row r="7538" spans="1:22" x14ac:dyDescent="0.2">
      <c r="A7538" s="1">
        <v>36856</v>
      </c>
      <c r="B7538">
        <v>2000</v>
      </c>
      <c r="C7538">
        <f>_xlfn.MAXIFS(Table1[ScheduleWeekWritten],Table1[ScheduleSeason],Table1[[#This Row],[ScheduleSeason]])</f>
        <v>17</v>
      </c>
      <c r="D7538">
        <v>13</v>
      </c>
      <c r="E7538" cm="1">
        <f t="array" ref="E7538">_xlfn.XLOOKUP(Table1[[#This Row],[ScheduleWeekWritten]],Table3[Game],100+Table3[Increase],Table1[[#This Row],[ScheduleWeekWritten]])</f>
        <v>13</v>
      </c>
      <c r="F7538" t="b">
        <v>0</v>
      </c>
      <c r="G7538" t="s">
        <v>27</v>
      </c>
      <c r="H7538">
        <v>17</v>
      </c>
      <c r="I7538">
        <v>16</v>
      </c>
      <c r="J7538" t="s">
        <v>42</v>
      </c>
      <c r="K7538" t="s">
        <v>75</v>
      </c>
      <c r="L7538" t="str">
        <f>_xlfn.XLOOKUP(Table1[[#This Row],[TeamFavoriteID]],Table2[team_id],Table2[team_name],_xlfn.XLOOKUP(Table1[[#This Row],[TeamFavoriteID]],Table2[team_id_pfr],Table2[team_name],"Even"))</f>
        <v>Kansas City Chiefs</v>
      </c>
      <c r="M7538">
        <v>-3</v>
      </c>
      <c r="N7538">
        <f>IF(Table1[[#This Row],[TeamFavorite]]=Table1[[#This Row],[TeamHome]],Table1[[#This Row],[ScoreAway]]-Table1[[#This Row],[ScoreHome]],Table1[[#This Row],[ScoreHome]]-Table1[[#This Row],[ScoreAway]])</f>
        <v>1</v>
      </c>
      <c r="O7538">
        <f>IF(Table1[[#This Row],[SpreadActual]]&lt;Table1[[#This Row],[SpreadFavorite]],1,0)</f>
        <v>0</v>
      </c>
      <c r="P7538">
        <v>41</v>
      </c>
      <c r="Q7538" t="s">
        <v>94</v>
      </c>
      <c r="R7538" t="b">
        <v>0</v>
      </c>
      <c r="S7538">
        <v>56</v>
      </c>
      <c r="T7538">
        <v>5</v>
      </c>
      <c r="U7538">
        <v>78</v>
      </c>
    </row>
    <row r="7539" spans="1:22" x14ac:dyDescent="0.2">
      <c r="A7539" s="1">
        <v>36856</v>
      </c>
      <c r="B7539">
        <v>2000</v>
      </c>
      <c r="C7539">
        <f>_xlfn.MAXIFS(Table1[ScheduleWeekWritten],Table1[ScheduleSeason],Table1[[#This Row],[ScheduleSeason]])</f>
        <v>17</v>
      </c>
      <c r="D7539">
        <v>13</v>
      </c>
      <c r="E7539" cm="1">
        <f t="array" ref="E7539">_xlfn.XLOOKUP(Table1[[#This Row],[ScheduleWeekWritten]],Table3[Game],100+Table3[Increase],Table1[[#This Row],[ScheduleWeekWritten]])</f>
        <v>13</v>
      </c>
      <c r="F7539" t="b">
        <v>0</v>
      </c>
      <c r="G7539" t="s">
        <v>128</v>
      </c>
      <c r="H7539">
        <v>31</v>
      </c>
      <c r="I7539">
        <v>38</v>
      </c>
      <c r="J7539" t="s">
        <v>24</v>
      </c>
      <c r="K7539" t="s">
        <v>88</v>
      </c>
      <c r="L7539" t="str">
        <f>_xlfn.XLOOKUP(Table1[[#This Row],[TeamFavoriteID]],Table2[team_id],Table2[team_name],_xlfn.XLOOKUP(Table1[[#This Row],[TeamFavoriteID]],Table2[team_id_pfr],Table2[team_name],"Even"))</f>
        <v>Denver Broncos</v>
      </c>
      <c r="M7539">
        <v>-3</v>
      </c>
      <c r="N7539">
        <f>IF(Table1[[#This Row],[TeamFavorite]]=Table1[[#This Row],[TeamHome]],Table1[[#This Row],[ScoreAway]]-Table1[[#This Row],[ScoreHome]],Table1[[#This Row],[ScoreHome]]-Table1[[#This Row],[ScoreAway]])</f>
        <v>-7</v>
      </c>
      <c r="O7539">
        <f>IF(Table1[[#This Row],[SpreadActual]]&lt;Table1[[#This Row],[SpreadFavorite]],1,0)</f>
        <v>1</v>
      </c>
      <c r="P7539">
        <v>45.5</v>
      </c>
      <c r="Q7539" t="s">
        <v>151</v>
      </c>
      <c r="R7539" t="b">
        <v>0</v>
      </c>
      <c r="S7539">
        <v>45</v>
      </c>
      <c r="T7539">
        <v>11</v>
      </c>
      <c r="U7539">
        <v>91</v>
      </c>
    </row>
    <row r="7540" spans="1:22" x14ac:dyDescent="0.2">
      <c r="A7540" s="1">
        <v>36856</v>
      </c>
      <c r="B7540">
        <v>2000</v>
      </c>
      <c r="C7540">
        <f>_xlfn.MAXIFS(Table1[ScheduleWeekWritten],Table1[ScheduleSeason],Table1[[#This Row],[ScheduleSeason]])</f>
        <v>17</v>
      </c>
      <c r="D7540">
        <v>13</v>
      </c>
      <c r="E7540" cm="1">
        <f t="array" ref="E7540">_xlfn.XLOOKUP(Table1[[#This Row],[ScheduleWeekWritten]],Table3[Game],100+Table3[Increase],Table1[[#This Row],[ScheduleWeekWritten]])</f>
        <v>13</v>
      </c>
      <c r="F7540" t="b">
        <v>0</v>
      </c>
      <c r="G7540" t="s">
        <v>153</v>
      </c>
      <c r="H7540">
        <v>24</v>
      </c>
      <c r="I7540">
        <v>31</v>
      </c>
      <c r="J7540" t="s">
        <v>95</v>
      </c>
      <c r="K7540" t="s">
        <v>40</v>
      </c>
      <c r="L7540" t="str">
        <f>_xlfn.XLOOKUP(Table1[[#This Row],[TeamFavoriteID]],Table2[team_id],Table2[team_name],_xlfn.XLOOKUP(Table1[[#This Row],[TeamFavoriteID]],Table2[team_id_pfr],Table2[team_name],"Even"))</f>
        <v>Los Angeles Rams</v>
      </c>
      <c r="M7540">
        <v>-13.5</v>
      </c>
      <c r="N7540">
        <f>IF(Table1[[#This Row],[TeamFavorite]]=Table1[[#This Row],[TeamHome]],Table1[[#This Row],[ScoreAway]]-Table1[[#This Row],[ScoreHome]],Table1[[#This Row],[ScoreHome]]-Table1[[#This Row],[ScoreAway]])</f>
        <v>-7</v>
      </c>
      <c r="O7540">
        <f>IF(Table1[[#This Row],[SpreadActual]]&lt;Table1[[#This Row],[SpreadFavorite]],1,0)</f>
        <v>0</v>
      </c>
      <c r="P7540">
        <v>53.5</v>
      </c>
      <c r="Q7540" t="s">
        <v>157</v>
      </c>
      <c r="R7540" t="b">
        <v>0</v>
      </c>
      <c r="S7540">
        <v>72</v>
      </c>
      <c r="T7540">
        <v>0</v>
      </c>
      <c r="V7540" t="s">
        <v>103</v>
      </c>
    </row>
    <row r="7541" spans="1:22" x14ac:dyDescent="0.2">
      <c r="A7541" s="1">
        <v>36856</v>
      </c>
      <c r="B7541">
        <v>2000</v>
      </c>
      <c r="C7541">
        <f>_xlfn.MAXIFS(Table1[ScheduleWeekWritten],Table1[ScheduleSeason],Table1[[#This Row],[ScheduleSeason]])</f>
        <v>17</v>
      </c>
      <c r="D7541">
        <v>13</v>
      </c>
      <c r="E7541" cm="1">
        <f t="array" ref="E7541">_xlfn.XLOOKUP(Table1[[#This Row],[ScheduleWeekWritten]],Table3[Game],100+Table3[Increase],Table1[[#This Row],[ScheduleWeekWritten]])</f>
        <v>13</v>
      </c>
      <c r="F7541" t="b">
        <v>0</v>
      </c>
      <c r="G7541" t="s">
        <v>127</v>
      </c>
      <c r="H7541">
        <v>31</v>
      </c>
      <c r="I7541">
        <v>17</v>
      </c>
      <c r="J7541" t="s">
        <v>28</v>
      </c>
      <c r="K7541" t="s">
        <v>133</v>
      </c>
      <c r="L7541" t="str">
        <f>_xlfn.XLOOKUP(Table1[[#This Row],[TeamFavoriteID]],Table2[team_id],Table2[team_name],_xlfn.XLOOKUP(Table1[[#This Row],[TeamFavoriteID]],Table2[team_id_pfr],Table2[team_name],"Even"))</f>
        <v>Tampa Bay Buccaneers</v>
      </c>
      <c r="M7541">
        <v>-4</v>
      </c>
      <c r="N7541">
        <f>IF(Table1[[#This Row],[TeamFavorite]]=Table1[[#This Row],[TeamHome]],Table1[[#This Row],[ScoreAway]]-Table1[[#This Row],[ScoreHome]],Table1[[#This Row],[ScoreHome]]-Table1[[#This Row],[ScoreAway]])</f>
        <v>-14</v>
      </c>
      <c r="O7541">
        <f>IF(Table1[[#This Row],[SpreadActual]]&lt;Table1[[#This Row],[SpreadFavorite]],1,0)</f>
        <v>1</v>
      </c>
      <c r="P7541">
        <v>37</v>
      </c>
      <c r="Q7541" t="s">
        <v>168</v>
      </c>
      <c r="R7541" t="b">
        <v>0</v>
      </c>
      <c r="S7541">
        <v>67</v>
      </c>
      <c r="T7541">
        <v>6</v>
      </c>
      <c r="U7541">
        <v>95</v>
      </c>
    </row>
    <row r="7542" spans="1:22" x14ac:dyDescent="0.2">
      <c r="A7542" s="1">
        <v>36856</v>
      </c>
      <c r="B7542">
        <v>2000</v>
      </c>
      <c r="C7542">
        <f>_xlfn.MAXIFS(Table1[ScheduleWeekWritten],Table1[ScheduleSeason],Table1[[#This Row],[ScheduleSeason]])</f>
        <v>17</v>
      </c>
      <c r="D7542">
        <v>13</v>
      </c>
      <c r="E7542" cm="1">
        <f t="array" ref="E7542">_xlfn.XLOOKUP(Table1[[#This Row],[ScheduleWeekWritten]],Table3[Game],100+Table3[Increase],Table1[[#This Row],[ScheduleWeekWritten]])</f>
        <v>13</v>
      </c>
      <c r="F7542" t="b">
        <v>0</v>
      </c>
      <c r="G7542" t="s">
        <v>61</v>
      </c>
      <c r="H7542">
        <v>20</v>
      </c>
      <c r="I7542">
        <v>23</v>
      </c>
      <c r="J7542" t="s">
        <v>58</v>
      </c>
      <c r="K7542" t="s">
        <v>85</v>
      </c>
      <c r="L7542" t="str">
        <f>_xlfn.XLOOKUP(Table1[[#This Row],[TeamFavoriteID]],Table2[team_id],Table2[team_name],_xlfn.XLOOKUP(Table1[[#This Row],[TeamFavoriteID]],Table2[team_id_pfr],Table2[team_name],"Even"))</f>
        <v>Washington Commanders</v>
      </c>
      <c r="M7542">
        <v>-7</v>
      </c>
      <c r="N7542">
        <f>IF(Table1[[#This Row],[TeamFavorite]]=Table1[[#This Row],[TeamHome]],Table1[[#This Row],[ScoreAway]]-Table1[[#This Row],[ScoreHome]],Table1[[#This Row],[ScoreHome]]-Table1[[#This Row],[ScoreAway]])</f>
        <v>-3</v>
      </c>
      <c r="O7542">
        <f>IF(Table1[[#This Row],[SpreadActual]]&lt;Table1[[#This Row],[SpreadFavorite]],1,0)</f>
        <v>0</v>
      </c>
      <c r="P7542">
        <v>37</v>
      </c>
      <c r="Q7542" t="s">
        <v>165</v>
      </c>
      <c r="R7542" t="b">
        <v>0</v>
      </c>
      <c r="S7542">
        <v>50</v>
      </c>
      <c r="T7542">
        <v>10</v>
      </c>
      <c r="U7542">
        <v>90</v>
      </c>
    </row>
    <row r="7543" spans="1:22" x14ac:dyDescent="0.2">
      <c r="A7543" s="1">
        <v>36857</v>
      </c>
      <c r="B7543">
        <v>2000</v>
      </c>
      <c r="C7543">
        <f>_xlfn.MAXIFS(Table1[ScheduleWeekWritten],Table1[ScheduleSeason],Table1[[#This Row],[ScheduleSeason]])</f>
        <v>17</v>
      </c>
      <c r="D7543">
        <v>13</v>
      </c>
      <c r="E7543" cm="1">
        <f t="array" ref="E7543">_xlfn.XLOOKUP(Table1[[#This Row],[ScheduleWeekWritten]],Table3[Game],100+Table3[Increase],Table1[[#This Row],[ScheduleWeekWritten]])</f>
        <v>13</v>
      </c>
      <c r="F7543" t="b">
        <v>0</v>
      </c>
      <c r="G7543" t="s">
        <v>152</v>
      </c>
      <c r="H7543">
        <v>31</v>
      </c>
      <c r="I7543">
        <v>14</v>
      </c>
      <c r="J7543" t="s">
        <v>33</v>
      </c>
      <c r="K7543" t="s">
        <v>89</v>
      </c>
      <c r="L7543" t="str">
        <f>_xlfn.XLOOKUP(Table1[[#This Row],[TeamFavoriteID]],Table2[team_id],Table2[team_name],_xlfn.XLOOKUP(Table1[[#This Row],[TeamFavoriteID]],Table2[team_id_pfr],Table2[team_name],"Even"))</f>
        <v>Even</v>
      </c>
      <c r="M7543">
        <v>0</v>
      </c>
      <c r="N7543">
        <f>IF(Table1[[#This Row],[TeamFavorite]]=Table1[[#This Row],[TeamHome]],Table1[[#This Row],[ScoreAway]]-Table1[[#This Row],[ScoreHome]],Table1[[#This Row],[ScoreHome]]-Table1[[#This Row],[ScoreAway]])</f>
        <v>17</v>
      </c>
      <c r="O7543">
        <f>IF(Table1[[#This Row],[SpreadActual]]&lt;Table1[[#This Row],[SpreadFavorite]],1,0)</f>
        <v>0</v>
      </c>
      <c r="P7543">
        <v>44</v>
      </c>
      <c r="Q7543" t="s">
        <v>160</v>
      </c>
      <c r="R7543" t="b">
        <v>0</v>
      </c>
      <c r="S7543">
        <v>47</v>
      </c>
      <c r="T7543">
        <v>6</v>
      </c>
      <c r="U7543">
        <v>71</v>
      </c>
    </row>
    <row r="7544" spans="1:22" x14ac:dyDescent="0.2">
      <c r="A7544" s="1">
        <v>36860</v>
      </c>
      <c r="B7544">
        <v>2000</v>
      </c>
      <c r="C7544">
        <f>_xlfn.MAXIFS(Table1[ScheduleWeekWritten],Table1[ScheduleSeason],Table1[[#This Row],[ScheduleSeason]])</f>
        <v>17</v>
      </c>
      <c r="D7544">
        <v>14</v>
      </c>
      <c r="E7544" cm="1">
        <f t="array" ref="E7544">_xlfn.XLOOKUP(Table1[[#This Row],[ScheduleWeekWritten]],Table3[Game],100+Table3[Increase],Table1[[#This Row],[ScheduleWeekWritten]])</f>
        <v>14</v>
      </c>
      <c r="F7544" t="b">
        <v>0</v>
      </c>
      <c r="G7544" t="s">
        <v>54</v>
      </c>
      <c r="H7544">
        <v>24</v>
      </c>
      <c r="I7544">
        <v>17</v>
      </c>
      <c r="J7544" t="s">
        <v>45</v>
      </c>
      <c r="K7544" t="s">
        <v>55</v>
      </c>
      <c r="L7544" t="str">
        <f>_xlfn.XLOOKUP(Table1[[#This Row],[TeamFavoriteID]],Table2[team_id],Table2[team_name],_xlfn.XLOOKUP(Table1[[#This Row],[TeamFavoriteID]],Table2[team_id_pfr],Table2[team_name],"Even"))</f>
        <v>Minnesota Vikings</v>
      </c>
      <c r="M7544">
        <v>-9</v>
      </c>
      <c r="N7544">
        <f>IF(Table1[[#This Row],[TeamFavorite]]=Table1[[#This Row],[TeamHome]],Table1[[#This Row],[ScoreAway]]-Table1[[#This Row],[ScoreHome]],Table1[[#This Row],[ScoreHome]]-Table1[[#This Row],[ScoreAway]])</f>
        <v>-7</v>
      </c>
      <c r="O7544">
        <f>IF(Table1[[#This Row],[SpreadActual]]&lt;Table1[[#This Row],[SpreadFavorite]],1,0)</f>
        <v>0</v>
      </c>
      <c r="P7544">
        <v>48.5</v>
      </c>
      <c r="Q7544" t="s">
        <v>137</v>
      </c>
      <c r="R7544" t="b">
        <v>0</v>
      </c>
      <c r="S7544">
        <v>72</v>
      </c>
      <c r="T7544">
        <v>0</v>
      </c>
      <c r="V7544" t="s">
        <v>103</v>
      </c>
    </row>
    <row r="7545" spans="1:22" x14ac:dyDescent="0.2">
      <c r="A7545" s="1">
        <v>36863</v>
      </c>
      <c r="B7545">
        <v>2000</v>
      </c>
      <c r="C7545">
        <f>_xlfn.MAXIFS(Table1[ScheduleWeekWritten],Table1[ScheduleSeason],Table1[[#This Row],[ScheduleSeason]])</f>
        <v>17</v>
      </c>
      <c r="D7545">
        <v>14</v>
      </c>
      <c r="E7545" cm="1">
        <f t="array" ref="E7545">_xlfn.XLOOKUP(Table1[[#This Row],[ScheduleWeekWritten]],Table3[Game],100+Table3[Increase],Table1[[#This Row],[ScheduleWeekWritten]])</f>
        <v>14</v>
      </c>
      <c r="F7545" t="b">
        <v>0</v>
      </c>
      <c r="G7545" t="s">
        <v>38</v>
      </c>
      <c r="H7545">
        <v>10</v>
      </c>
      <c r="I7545">
        <v>30</v>
      </c>
      <c r="J7545" t="s">
        <v>128</v>
      </c>
      <c r="K7545" t="s">
        <v>89</v>
      </c>
      <c r="L7545" t="str">
        <f>_xlfn.XLOOKUP(Table1[[#This Row],[TeamFavoriteID]],Table2[team_id],Table2[team_name],_xlfn.XLOOKUP(Table1[[#This Row],[TeamFavoriteID]],Table2[team_id_pfr],Table2[team_name],"Even"))</f>
        <v>Even</v>
      </c>
      <c r="M7545">
        <v>0</v>
      </c>
      <c r="N7545">
        <f>IF(Table1[[#This Row],[TeamFavorite]]=Table1[[#This Row],[TeamHome]],Table1[[#This Row],[ScoreAway]]-Table1[[#This Row],[ScoreHome]],Table1[[#This Row],[ScoreHome]]-Table1[[#This Row],[ScoreAway]])</f>
        <v>-20</v>
      </c>
      <c r="O7545">
        <f>IF(Table1[[#This Row],[SpreadActual]]&lt;Table1[[#This Row],[SpreadFavorite]],1,0)</f>
        <v>1</v>
      </c>
      <c r="P7545">
        <v>42</v>
      </c>
      <c r="Q7545" t="s">
        <v>148</v>
      </c>
      <c r="R7545" t="b">
        <v>0</v>
      </c>
      <c r="S7545">
        <v>72</v>
      </c>
      <c r="T7545">
        <v>0</v>
      </c>
      <c r="V7545" t="s">
        <v>103</v>
      </c>
    </row>
    <row r="7546" spans="1:22" x14ac:dyDescent="0.2">
      <c r="A7546" s="1">
        <v>36863</v>
      </c>
      <c r="B7546">
        <v>2000</v>
      </c>
      <c r="C7546">
        <f>_xlfn.MAXIFS(Table1[ScheduleWeekWritten],Table1[ScheduleSeason],Table1[[#This Row],[ScheduleSeason]])</f>
        <v>17</v>
      </c>
      <c r="D7546">
        <v>14</v>
      </c>
      <c r="E7546" cm="1">
        <f t="array" ref="E7546">_xlfn.XLOOKUP(Table1[[#This Row],[ScheduleWeekWritten]],Table3[Game],100+Table3[Increase],Table1[[#This Row],[ScheduleWeekWritten]])</f>
        <v>14</v>
      </c>
      <c r="F7546" t="b">
        <v>0</v>
      </c>
      <c r="G7546" t="s">
        <v>28</v>
      </c>
      <c r="H7546">
        <v>6</v>
      </c>
      <c r="I7546">
        <v>33</v>
      </c>
      <c r="J7546" t="s">
        <v>19</v>
      </c>
      <c r="K7546" t="s">
        <v>43</v>
      </c>
      <c r="L7546" t="str">
        <f>_xlfn.XLOOKUP(Table1[[#This Row],[TeamFavoriteID]],Table2[team_id],Table2[team_name],_xlfn.XLOOKUP(Table1[[#This Row],[TeamFavoriteID]],Table2[team_id_pfr],Table2[team_name],"Even"))</f>
        <v>Buffalo Bills</v>
      </c>
      <c r="M7546">
        <v>-3.5</v>
      </c>
      <c r="N7546">
        <f>IF(Table1[[#This Row],[TeamFavorite]]=Table1[[#This Row],[TeamHome]],Table1[[#This Row],[ScoreAway]]-Table1[[#This Row],[ScoreHome]],Table1[[#This Row],[ScoreHome]]-Table1[[#This Row],[ScoreAway]])</f>
        <v>27</v>
      </c>
      <c r="O7546">
        <f>IF(Table1[[#This Row],[SpreadActual]]&lt;Table1[[#This Row],[SpreadFavorite]],1,0)</f>
        <v>0</v>
      </c>
      <c r="P7546">
        <v>36</v>
      </c>
      <c r="Q7546" t="s">
        <v>123</v>
      </c>
      <c r="R7546" t="b">
        <v>0</v>
      </c>
      <c r="S7546">
        <v>21</v>
      </c>
      <c r="T7546">
        <v>6</v>
      </c>
      <c r="U7546">
        <v>78</v>
      </c>
    </row>
    <row r="7547" spans="1:22" x14ac:dyDescent="0.2">
      <c r="A7547" s="1">
        <v>36863</v>
      </c>
      <c r="B7547">
        <v>2000</v>
      </c>
      <c r="C7547">
        <f>_xlfn.MAXIFS(Table1[ScheduleWeekWritten],Table1[ScheduleSeason],Table1[[#This Row],[ScheduleSeason]])</f>
        <v>17</v>
      </c>
      <c r="D7547">
        <v>14</v>
      </c>
      <c r="E7547" cm="1">
        <f t="array" ref="E7547">_xlfn.XLOOKUP(Table1[[#This Row],[ScheduleWeekWritten]],Table3[Game],100+Table3[Increase],Table1[[#This Row],[ScheduleWeekWritten]])</f>
        <v>14</v>
      </c>
      <c r="F7547" t="b">
        <v>0</v>
      </c>
      <c r="G7547" t="s">
        <v>152</v>
      </c>
      <c r="H7547">
        <v>16</v>
      </c>
      <c r="I7547">
        <v>3</v>
      </c>
      <c r="J7547" t="s">
        <v>153</v>
      </c>
      <c r="K7547" t="s">
        <v>40</v>
      </c>
      <c r="L7547" t="str">
        <f>_xlfn.XLOOKUP(Table1[[#This Row],[TeamFavoriteID]],Table2[team_id],Table2[team_name],_xlfn.XLOOKUP(Table1[[#This Row],[TeamFavoriteID]],Table2[team_id_pfr],Table2[team_name],"Even"))</f>
        <v>Los Angeles Rams</v>
      </c>
      <c r="M7547">
        <v>-8</v>
      </c>
      <c r="N7547">
        <f>IF(Table1[[#This Row],[TeamFavorite]]=Table1[[#This Row],[TeamHome]],Table1[[#This Row],[ScoreAway]]-Table1[[#This Row],[ScoreHome]],Table1[[#This Row],[ScoreHome]]-Table1[[#This Row],[ScoreAway]])</f>
        <v>13</v>
      </c>
      <c r="O7547">
        <f>IF(Table1[[#This Row],[SpreadActual]]&lt;Table1[[#This Row],[SpreadFavorite]],1,0)</f>
        <v>0</v>
      </c>
      <c r="P7547">
        <v>58</v>
      </c>
      <c r="Q7547" t="s">
        <v>160</v>
      </c>
      <c r="R7547" t="b">
        <v>0</v>
      </c>
      <c r="S7547">
        <v>35</v>
      </c>
      <c r="T7547">
        <v>13</v>
      </c>
      <c r="U7547">
        <v>58</v>
      </c>
    </row>
    <row r="7548" spans="1:22" x14ac:dyDescent="0.2">
      <c r="A7548" s="1">
        <v>36863</v>
      </c>
      <c r="B7548">
        <v>2000</v>
      </c>
      <c r="C7548">
        <f>_xlfn.MAXIFS(Table1[ScheduleWeekWritten],Table1[ScheduleSeason],Table1[[#This Row],[ScheduleSeason]])</f>
        <v>17</v>
      </c>
      <c r="D7548">
        <v>14</v>
      </c>
      <c r="E7548" cm="1">
        <f t="array" ref="E7548">_xlfn.XLOOKUP(Table1[[#This Row],[ScheduleWeekWritten]],Table3[Game],100+Table3[Increase],Table1[[#This Row],[ScheduleWeekWritten]])</f>
        <v>14</v>
      </c>
      <c r="F7548" t="b">
        <v>0</v>
      </c>
      <c r="G7548" t="s">
        <v>46</v>
      </c>
      <c r="H7548">
        <v>6</v>
      </c>
      <c r="I7548">
        <v>28</v>
      </c>
      <c r="J7548" t="s">
        <v>33</v>
      </c>
      <c r="K7548" t="s">
        <v>35</v>
      </c>
      <c r="L7548" t="str">
        <f>_xlfn.XLOOKUP(Table1[[#This Row],[TeamFavoriteID]],Table2[team_id],Table2[team_name],_xlfn.XLOOKUP(Table1[[#This Row],[TeamFavoriteID]],Table2[team_id_pfr],Table2[team_name],"Even"))</f>
        <v>Green Bay Packers</v>
      </c>
      <c r="M7548">
        <v>-2.5</v>
      </c>
      <c r="N7548">
        <f>IF(Table1[[#This Row],[TeamFavorite]]=Table1[[#This Row],[TeamHome]],Table1[[#This Row],[ScoreAway]]-Table1[[#This Row],[ScoreHome]],Table1[[#This Row],[ScoreHome]]-Table1[[#This Row],[ScoreAway]])</f>
        <v>-22</v>
      </c>
      <c r="O7548">
        <f>IF(Table1[[#This Row],[SpreadActual]]&lt;Table1[[#This Row],[SpreadFavorite]],1,0)</f>
        <v>1</v>
      </c>
      <c r="P7548">
        <v>39</v>
      </c>
      <c r="Q7548" t="s">
        <v>114</v>
      </c>
      <c r="R7548" t="b">
        <v>0</v>
      </c>
      <c r="S7548">
        <v>30</v>
      </c>
      <c r="T7548">
        <v>8</v>
      </c>
      <c r="U7548">
        <v>64</v>
      </c>
    </row>
    <row r="7549" spans="1:22" x14ac:dyDescent="0.2">
      <c r="A7549" s="1">
        <v>36863</v>
      </c>
      <c r="B7549">
        <v>2000</v>
      </c>
      <c r="C7549">
        <f>_xlfn.MAXIFS(Table1[ScheduleWeekWritten],Table1[ScheduleSeason],Table1[[#This Row],[ScheduleSeason]])</f>
        <v>17</v>
      </c>
      <c r="D7549">
        <v>14</v>
      </c>
      <c r="E7549" cm="1">
        <f t="array" ref="E7549">_xlfn.XLOOKUP(Table1[[#This Row],[ScheduleWeekWritten]],Table3[Game],100+Table3[Increase],Table1[[#This Row],[ScheduleWeekWritten]])</f>
        <v>14</v>
      </c>
      <c r="F7549" t="b">
        <v>0</v>
      </c>
      <c r="G7549" t="s">
        <v>101</v>
      </c>
      <c r="H7549">
        <v>24</v>
      </c>
      <c r="I7549">
        <v>13</v>
      </c>
      <c r="J7549" t="s">
        <v>149</v>
      </c>
      <c r="K7549" t="s">
        <v>104</v>
      </c>
      <c r="L7549" t="str">
        <f>_xlfn.XLOOKUP(Table1[[#This Row],[TeamFavoriteID]],Table2[team_id],Table2[team_name],_xlfn.XLOOKUP(Table1[[#This Row],[TeamFavoriteID]],Table2[team_id_pfr],Table2[team_name],"Even"))</f>
        <v>Cincinnati Bengals</v>
      </c>
      <c r="M7549">
        <v>-4</v>
      </c>
      <c r="N7549">
        <f>IF(Table1[[#This Row],[TeamFavorite]]=Table1[[#This Row],[TeamHome]],Table1[[#This Row],[ScoreAway]]-Table1[[#This Row],[ScoreHome]],Table1[[#This Row],[ScoreHome]]-Table1[[#This Row],[ScoreAway]])</f>
        <v>-11</v>
      </c>
      <c r="O7549">
        <f>IF(Table1[[#This Row],[SpreadActual]]&lt;Table1[[#This Row],[SpreadFavorite]],1,0)</f>
        <v>1</v>
      </c>
      <c r="P7549">
        <v>38.5</v>
      </c>
      <c r="Q7549" t="s">
        <v>173</v>
      </c>
      <c r="R7549" t="b">
        <v>0</v>
      </c>
      <c r="S7549">
        <v>28</v>
      </c>
      <c r="T7549">
        <v>15</v>
      </c>
      <c r="U7549">
        <v>57</v>
      </c>
    </row>
    <row r="7550" spans="1:22" x14ac:dyDescent="0.2">
      <c r="A7550" s="1">
        <v>36863</v>
      </c>
      <c r="B7550">
        <v>2000</v>
      </c>
      <c r="C7550">
        <f>_xlfn.MAXIFS(Table1[ScheduleWeekWritten],Table1[ScheduleSeason],Table1[[#This Row],[ScheduleSeason]])</f>
        <v>17</v>
      </c>
      <c r="D7550">
        <v>14</v>
      </c>
      <c r="E7550" cm="1">
        <f t="array" ref="E7550">_xlfn.XLOOKUP(Table1[[#This Row],[ScheduleWeekWritten]],Table3[Game],100+Table3[Increase],Table1[[#This Row],[ScheduleWeekWritten]])</f>
        <v>14</v>
      </c>
      <c r="F7550" t="b">
        <v>0</v>
      </c>
      <c r="G7550" t="s">
        <v>154</v>
      </c>
      <c r="H7550">
        <v>48</v>
      </c>
      <c r="I7550">
        <v>0</v>
      </c>
      <c r="J7550" t="s">
        <v>62</v>
      </c>
      <c r="K7550" t="s">
        <v>161</v>
      </c>
      <c r="L7550" t="str">
        <f>_xlfn.XLOOKUP(Table1[[#This Row],[TeamFavoriteID]],Table2[team_id],Table2[team_name],_xlfn.XLOOKUP(Table1[[#This Row],[TeamFavoriteID]],Table2[team_id_pfr],Table2[team_name],"Even"))</f>
        <v>Jacksonville Jaguars</v>
      </c>
      <c r="M7550">
        <v>-14.5</v>
      </c>
      <c r="N7550">
        <f>IF(Table1[[#This Row],[TeamFavorite]]=Table1[[#This Row],[TeamHome]],Table1[[#This Row],[ScoreAway]]-Table1[[#This Row],[ScoreHome]],Table1[[#This Row],[ScoreHome]]-Table1[[#This Row],[ScoreAway]])</f>
        <v>-48</v>
      </c>
      <c r="O7550">
        <f>IF(Table1[[#This Row],[SpreadActual]]&lt;Table1[[#This Row],[SpreadFavorite]],1,0)</f>
        <v>1</v>
      </c>
      <c r="P7550">
        <v>39</v>
      </c>
      <c r="Q7550" t="s">
        <v>155</v>
      </c>
      <c r="R7550" t="b">
        <v>0</v>
      </c>
      <c r="S7550">
        <v>49</v>
      </c>
      <c r="T7550">
        <v>15</v>
      </c>
      <c r="U7550">
        <v>88</v>
      </c>
    </row>
    <row r="7551" spans="1:22" x14ac:dyDescent="0.2">
      <c r="A7551" s="1">
        <v>36863</v>
      </c>
      <c r="B7551">
        <v>2000</v>
      </c>
      <c r="C7551">
        <f>_xlfn.MAXIFS(Table1[ScheduleWeekWritten],Table1[ScheduleSeason],Table1[[#This Row],[ScheduleSeason]])</f>
        <v>17</v>
      </c>
      <c r="D7551">
        <v>14</v>
      </c>
      <c r="E7551" cm="1">
        <f t="array" ref="E7551">_xlfn.XLOOKUP(Table1[[#This Row],[ScheduleWeekWritten]],Table3[Game],100+Table3[Increase],Table1[[#This Row],[ScheduleWeekWritten]])</f>
        <v>14</v>
      </c>
      <c r="F7551" t="b">
        <v>0</v>
      </c>
      <c r="G7551" t="s">
        <v>95</v>
      </c>
      <c r="H7551">
        <v>23</v>
      </c>
      <c r="I7551">
        <v>38</v>
      </c>
      <c r="J7551" t="s">
        <v>24</v>
      </c>
      <c r="K7551" t="s">
        <v>89</v>
      </c>
      <c r="L7551" t="str">
        <f>_xlfn.XLOOKUP(Table1[[#This Row],[TeamFavoriteID]],Table2[team_id],Table2[team_name],_xlfn.XLOOKUP(Table1[[#This Row],[TeamFavoriteID]],Table2[team_id_pfr],Table2[team_name],"Even"))</f>
        <v>Even</v>
      </c>
      <c r="M7551">
        <v>0</v>
      </c>
      <c r="N7551">
        <f>IF(Table1[[#This Row],[TeamFavorite]]=Table1[[#This Row],[TeamHome]],Table1[[#This Row],[ScoreAway]]-Table1[[#This Row],[ScoreHome]],Table1[[#This Row],[ScoreHome]]-Table1[[#This Row],[ScoreAway]])</f>
        <v>-15</v>
      </c>
      <c r="O7551">
        <f>IF(Table1[[#This Row],[SpreadActual]]&lt;Table1[[#This Row],[SpreadFavorite]],1,0)</f>
        <v>1</v>
      </c>
      <c r="P7551">
        <v>45</v>
      </c>
      <c r="Q7551" t="s">
        <v>124</v>
      </c>
      <c r="R7551" t="b">
        <v>0</v>
      </c>
      <c r="S7551">
        <v>72</v>
      </c>
      <c r="T7551">
        <v>0</v>
      </c>
      <c r="V7551" t="s">
        <v>103</v>
      </c>
    </row>
    <row r="7552" spans="1:22" x14ac:dyDescent="0.2">
      <c r="A7552" s="1">
        <v>36863</v>
      </c>
      <c r="B7552">
        <v>2000</v>
      </c>
      <c r="C7552">
        <f>_xlfn.MAXIFS(Table1[ScheduleWeekWritten],Table1[ScheduleSeason],Table1[[#This Row],[ScheduleSeason]])</f>
        <v>17</v>
      </c>
      <c r="D7552">
        <v>14</v>
      </c>
      <c r="E7552" cm="1">
        <f t="array" ref="E7552">_xlfn.XLOOKUP(Table1[[#This Row],[ScheduleWeekWritten]],Table3[Game],100+Table3[Increase],Table1[[#This Row],[ScheduleWeekWritten]])</f>
        <v>14</v>
      </c>
      <c r="F7552" t="b">
        <v>0</v>
      </c>
      <c r="G7552" t="s">
        <v>31</v>
      </c>
      <c r="H7552">
        <v>27</v>
      </c>
      <c r="I7552">
        <v>17</v>
      </c>
      <c r="J7552" t="s">
        <v>140</v>
      </c>
      <c r="K7552" t="s">
        <v>32</v>
      </c>
      <c r="L7552" t="str">
        <f>_xlfn.XLOOKUP(Table1[[#This Row],[TeamFavoriteID]],Table2[team_id],Table2[team_name],_xlfn.XLOOKUP(Table1[[#This Row],[TeamFavoriteID]],Table2[team_id_pfr],Table2[team_name],"Even"))</f>
        <v>New York Jets</v>
      </c>
      <c r="M7552">
        <v>-2.5</v>
      </c>
      <c r="N7552">
        <f>IF(Table1[[#This Row],[TeamFavorite]]=Table1[[#This Row],[TeamHome]],Table1[[#This Row],[ScoreAway]]-Table1[[#This Row],[ScoreHome]],Table1[[#This Row],[ScoreHome]]-Table1[[#This Row],[ScoreAway]])</f>
        <v>-10</v>
      </c>
      <c r="O7552">
        <f>IF(Table1[[#This Row],[SpreadActual]]&lt;Table1[[#This Row],[SpreadFavorite]],1,0)</f>
        <v>1</v>
      </c>
      <c r="P7552">
        <v>44</v>
      </c>
      <c r="Q7552" t="s">
        <v>126</v>
      </c>
      <c r="R7552" t="b">
        <v>0</v>
      </c>
      <c r="S7552">
        <v>29</v>
      </c>
      <c r="T7552">
        <v>10</v>
      </c>
      <c r="U7552">
        <v>52</v>
      </c>
    </row>
    <row r="7553" spans="1:21" x14ac:dyDescent="0.2">
      <c r="A7553" s="1">
        <v>36863</v>
      </c>
      <c r="B7553">
        <v>2000</v>
      </c>
      <c r="C7553">
        <f>_xlfn.MAXIFS(Table1[ScheduleWeekWritten],Table1[ScheduleSeason],Table1[[#This Row],[ScheduleSeason]])</f>
        <v>17</v>
      </c>
      <c r="D7553">
        <v>14</v>
      </c>
      <c r="E7553" cm="1">
        <f t="array" ref="E7553">_xlfn.XLOOKUP(Table1[[#This Row],[ScheduleWeekWritten]],Table3[Game],100+Table3[Increase],Table1[[#This Row],[ScheduleWeekWritten]])</f>
        <v>14</v>
      </c>
      <c r="F7553" t="b">
        <v>0</v>
      </c>
      <c r="G7553" t="s">
        <v>58</v>
      </c>
      <c r="H7553">
        <v>13</v>
      </c>
      <c r="I7553">
        <v>15</v>
      </c>
      <c r="J7553" t="s">
        <v>171</v>
      </c>
      <c r="K7553" t="s">
        <v>25</v>
      </c>
      <c r="L7553" t="str">
        <f>_xlfn.XLOOKUP(Table1[[#This Row],[TeamFavoriteID]],Table2[team_id],Table2[team_name],_xlfn.XLOOKUP(Table1[[#This Row],[TeamFavoriteID]],Table2[team_id_pfr],Table2[team_name],"Even"))</f>
        <v>Houston Oilers</v>
      </c>
      <c r="M7553">
        <v>-3</v>
      </c>
      <c r="N7553">
        <f>IF(Table1[[#This Row],[TeamFavorite]]=Table1[[#This Row],[TeamHome]],Table1[[#This Row],[ScoreAway]]-Table1[[#This Row],[ScoreHome]],Table1[[#This Row],[ScoreHome]]-Table1[[#This Row],[ScoreAway]])</f>
        <v>-2</v>
      </c>
      <c r="O7553">
        <f>IF(Table1[[#This Row],[SpreadActual]]&lt;Table1[[#This Row],[SpreadFavorite]],1,0)</f>
        <v>0</v>
      </c>
      <c r="P7553">
        <v>36.5</v>
      </c>
      <c r="Q7553" t="s">
        <v>112</v>
      </c>
      <c r="R7553" t="b">
        <v>0</v>
      </c>
      <c r="S7553">
        <v>28</v>
      </c>
      <c r="T7553">
        <v>11</v>
      </c>
      <c r="U7553">
        <v>54</v>
      </c>
    </row>
    <row r="7554" spans="1:21" x14ac:dyDescent="0.2">
      <c r="A7554" s="1">
        <v>36863</v>
      </c>
      <c r="B7554">
        <v>2000</v>
      </c>
      <c r="C7554">
        <f>_xlfn.MAXIFS(Table1[ScheduleWeekWritten],Table1[ScheduleSeason],Table1[[#This Row],[ScheduleSeason]])</f>
        <v>17</v>
      </c>
      <c r="D7554">
        <v>14</v>
      </c>
      <c r="E7554" cm="1">
        <f t="array" ref="E7554">_xlfn.XLOOKUP(Table1[[#This Row],[ScheduleWeekWritten]],Table3[Game],100+Table3[Increase],Table1[[#This Row],[ScheduleWeekWritten]])</f>
        <v>14</v>
      </c>
      <c r="F7554" t="b">
        <v>0</v>
      </c>
      <c r="G7554" t="s">
        <v>49</v>
      </c>
      <c r="H7554">
        <v>21</v>
      </c>
      <c r="I7554">
        <v>20</v>
      </c>
      <c r="J7554" t="s">
        <v>20</v>
      </c>
      <c r="K7554" t="s">
        <v>21</v>
      </c>
      <c r="L7554" t="str">
        <f>_xlfn.XLOOKUP(Table1[[#This Row],[TeamFavoriteID]],Table2[team_id],Table2[team_name],_xlfn.XLOOKUP(Table1[[#This Row],[TeamFavoriteID]],Table2[team_id_pfr],Table2[team_name],"Even"))</f>
        <v>Las Vegas Raiders</v>
      </c>
      <c r="M7554">
        <v>-3</v>
      </c>
      <c r="N7554">
        <f>IF(Table1[[#This Row],[TeamFavorite]]=Table1[[#This Row],[TeamHome]],Table1[[#This Row],[ScoreAway]]-Table1[[#This Row],[ScoreHome]],Table1[[#This Row],[ScoreHome]]-Table1[[#This Row],[ScoreAway]])</f>
        <v>1</v>
      </c>
      <c r="O7554">
        <f>IF(Table1[[#This Row],[SpreadActual]]&lt;Table1[[#This Row],[SpreadFavorite]],1,0)</f>
        <v>0</v>
      </c>
      <c r="P7554">
        <v>42</v>
      </c>
      <c r="Q7554" t="s">
        <v>113</v>
      </c>
      <c r="R7554" t="b">
        <v>0</v>
      </c>
      <c r="S7554">
        <v>23</v>
      </c>
      <c r="T7554">
        <v>8</v>
      </c>
      <c r="U7554">
        <v>60</v>
      </c>
    </row>
    <row r="7555" spans="1:21" x14ac:dyDescent="0.2">
      <c r="A7555" s="1">
        <v>36863</v>
      </c>
      <c r="B7555">
        <v>2000</v>
      </c>
      <c r="C7555">
        <f>_xlfn.MAXIFS(Table1[ScheduleWeekWritten],Table1[ScheduleSeason],Table1[[#This Row],[ScheduleSeason]])</f>
        <v>17</v>
      </c>
      <c r="D7555">
        <v>14</v>
      </c>
      <c r="E7555" cm="1">
        <f t="array" ref="E7555">_xlfn.XLOOKUP(Table1[[#This Row],[ScheduleWeekWritten]],Table3[Game],100+Table3[Increase],Table1[[#This Row],[ScheduleWeekWritten]])</f>
        <v>14</v>
      </c>
      <c r="F7555" t="b">
        <v>0</v>
      </c>
      <c r="G7555" t="s">
        <v>27</v>
      </c>
      <c r="H7555">
        <v>17</v>
      </c>
      <c r="I7555">
        <v>45</v>
      </c>
      <c r="J7555" t="s">
        <v>53</v>
      </c>
      <c r="K7555" t="s">
        <v>87</v>
      </c>
      <c r="L7555" t="str">
        <f>_xlfn.XLOOKUP(Table1[[#This Row],[TeamFavoriteID]],Table2[team_id],Table2[team_name],_xlfn.XLOOKUP(Table1[[#This Row],[TeamFavoriteID]],Table2[team_id_pfr],Table2[team_name],"Even"))</f>
        <v>San Francisco 49ers</v>
      </c>
      <c r="M7555">
        <v>-2.5</v>
      </c>
      <c r="N7555">
        <f>IF(Table1[[#This Row],[TeamFavorite]]=Table1[[#This Row],[TeamHome]],Table1[[#This Row],[ScoreAway]]-Table1[[#This Row],[ScoreHome]],Table1[[#This Row],[ScoreHome]]-Table1[[#This Row],[ScoreAway]])</f>
        <v>-28</v>
      </c>
      <c r="O7555">
        <f>IF(Table1[[#This Row],[SpreadActual]]&lt;Table1[[#This Row],[SpreadFavorite]],1,0)</f>
        <v>1</v>
      </c>
      <c r="P7555">
        <v>44</v>
      </c>
      <c r="Q7555" t="s">
        <v>94</v>
      </c>
      <c r="R7555" t="b">
        <v>0</v>
      </c>
      <c r="S7555">
        <v>54</v>
      </c>
      <c r="T7555">
        <v>6</v>
      </c>
      <c r="U7555">
        <v>92</v>
      </c>
    </row>
    <row r="7556" spans="1:21" x14ac:dyDescent="0.2">
      <c r="A7556" s="1">
        <v>36863</v>
      </c>
      <c r="B7556">
        <v>2000</v>
      </c>
      <c r="C7556">
        <f>_xlfn.MAXIFS(Table1[ScheduleWeekWritten],Table1[ScheduleSeason],Table1[[#This Row],[ScheduleSeason]])</f>
        <v>17</v>
      </c>
      <c r="D7556">
        <v>14</v>
      </c>
      <c r="E7556" cm="1">
        <f t="array" ref="E7556">_xlfn.XLOOKUP(Table1[[#This Row],[ScheduleWeekWritten]],Table3[Game],100+Table3[Increase],Table1[[#This Row],[ScheduleWeekWritten]])</f>
        <v>14</v>
      </c>
      <c r="F7556" t="b">
        <v>0</v>
      </c>
      <c r="G7556" t="s">
        <v>127</v>
      </c>
      <c r="H7556">
        <v>27</v>
      </c>
      <c r="I7556">
        <v>7</v>
      </c>
      <c r="J7556" t="s">
        <v>67</v>
      </c>
      <c r="K7556" t="s">
        <v>133</v>
      </c>
      <c r="L7556" t="str">
        <f>_xlfn.XLOOKUP(Table1[[#This Row],[TeamFavoriteID]],Table2[team_id],Table2[team_name],_xlfn.XLOOKUP(Table1[[#This Row],[TeamFavoriteID]],Table2[team_id_pfr],Table2[team_name],"Even"))</f>
        <v>Tampa Bay Buccaneers</v>
      </c>
      <c r="M7556">
        <v>-10</v>
      </c>
      <c r="N7556">
        <f>IF(Table1[[#This Row],[TeamFavorite]]=Table1[[#This Row],[TeamHome]],Table1[[#This Row],[ScoreAway]]-Table1[[#This Row],[ScoreHome]],Table1[[#This Row],[ScoreHome]]-Table1[[#This Row],[ScoreAway]])</f>
        <v>-20</v>
      </c>
      <c r="O7556">
        <f>IF(Table1[[#This Row],[SpreadActual]]&lt;Table1[[#This Row],[SpreadFavorite]],1,0)</f>
        <v>1</v>
      </c>
      <c r="P7556">
        <v>37</v>
      </c>
      <c r="Q7556" t="s">
        <v>168</v>
      </c>
      <c r="R7556" t="b">
        <v>0</v>
      </c>
      <c r="S7556">
        <v>59</v>
      </c>
      <c r="T7556">
        <v>9</v>
      </c>
      <c r="U7556">
        <v>89</v>
      </c>
    </row>
    <row r="7557" spans="1:21" x14ac:dyDescent="0.2">
      <c r="A7557" s="1">
        <v>36863</v>
      </c>
      <c r="B7557">
        <v>2000</v>
      </c>
      <c r="C7557">
        <f>_xlfn.MAXIFS(Table1[ScheduleWeekWritten],Table1[ScheduleSeason],Table1[[#This Row],[ScheduleSeason]])</f>
        <v>17</v>
      </c>
      <c r="D7557">
        <v>14</v>
      </c>
      <c r="E7557" cm="1">
        <f t="array" ref="E7557">_xlfn.XLOOKUP(Table1[[#This Row],[ScheduleWeekWritten]],Table3[Game],100+Table3[Increase],Table1[[#This Row],[ScheduleWeekWritten]])</f>
        <v>14</v>
      </c>
      <c r="F7557" t="b">
        <v>0</v>
      </c>
      <c r="G7557" t="s">
        <v>61</v>
      </c>
      <c r="H7557">
        <v>7</v>
      </c>
      <c r="I7557">
        <v>9</v>
      </c>
      <c r="J7557" t="s">
        <v>50</v>
      </c>
      <c r="K7557" t="s">
        <v>85</v>
      </c>
      <c r="L7557" t="str">
        <f>_xlfn.XLOOKUP(Table1[[#This Row],[TeamFavoriteID]],Table2[team_id],Table2[team_name],_xlfn.XLOOKUP(Table1[[#This Row],[TeamFavoriteID]],Table2[team_id_pfr],Table2[team_name],"Even"))</f>
        <v>Washington Commanders</v>
      </c>
      <c r="M7557">
        <v>-6</v>
      </c>
      <c r="N7557">
        <f>IF(Table1[[#This Row],[TeamFavorite]]=Table1[[#This Row],[TeamHome]],Table1[[#This Row],[ScoreAway]]-Table1[[#This Row],[ScoreHome]],Table1[[#This Row],[ScoreHome]]-Table1[[#This Row],[ScoreAway]])</f>
        <v>-2</v>
      </c>
      <c r="O7557">
        <f>IF(Table1[[#This Row],[SpreadActual]]&lt;Table1[[#This Row],[SpreadFavorite]],1,0)</f>
        <v>0</v>
      </c>
      <c r="P7557">
        <v>38</v>
      </c>
      <c r="Q7557" t="s">
        <v>165</v>
      </c>
      <c r="R7557" t="b">
        <v>0</v>
      </c>
      <c r="S7557">
        <v>29</v>
      </c>
      <c r="T7557">
        <v>14</v>
      </c>
      <c r="U7557">
        <v>51</v>
      </c>
    </row>
    <row r="7558" spans="1:21" x14ac:dyDescent="0.2">
      <c r="A7558" s="1">
        <v>36864</v>
      </c>
      <c r="B7558">
        <v>2000</v>
      </c>
      <c r="C7558">
        <f>_xlfn.MAXIFS(Table1[ScheduleWeekWritten],Table1[ScheduleSeason],Table1[[#This Row],[ScheduleSeason]])</f>
        <v>17</v>
      </c>
      <c r="D7558">
        <v>14</v>
      </c>
      <c r="E7558" cm="1">
        <f t="array" ref="E7558">_xlfn.XLOOKUP(Table1[[#This Row],[ScheduleWeekWritten]],Table3[Game],100+Table3[Increase],Table1[[#This Row],[ScheduleWeekWritten]])</f>
        <v>14</v>
      </c>
      <c r="F7558" t="b">
        <v>0</v>
      </c>
      <c r="G7558" t="s">
        <v>115</v>
      </c>
      <c r="H7558">
        <v>30</v>
      </c>
      <c r="I7558">
        <v>24</v>
      </c>
      <c r="J7558" t="s">
        <v>42</v>
      </c>
      <c r="K7558" t="s">
        <v>70</v>
      </c>
      <c r="L7558" t="str">
        <f>_xlfn.XLOOKUP(Table1[[#This Row],[TeamFavoriteID]],Table2[team_id],Table2[team_name],_xlfn.XLOOKUP(Table1[[#This Row],[TeamFavoriteID]],Table2[team_id_pfr],Table2[team_name],"Even"))</f>
        <v>Boston Patriots</v>
      </c>
      <c r="M7558">
        <v>-1</v>
      </c>
      <c r="N7558">
        <f>IF(Table1[[#This Row],[TeamFavorite]]=Table1[[#This Row],[TeamHome]],Table1[[#This Row],[ScoreAway]]-Table1[[#This Row],[ScoreHome]],Table1[[#This Row],[ScoreHome]]-Table1[[#This Row],[ScoreAway]])</f>
        <v>6</v>
      </c>
      <c r="O7558">
        <f>IF(Table1[[#This Row],[SpreadActual]]&lt;Table1[[#This Row],[SpreadFavorite]],1,0)</f>
        <v>0</v>
      </c>
      <c r="P7558">
        <v>41</v>
      </c>
      <c r="Q7558" t="s">
        <v>116</v>
      </c>
      <c r="R7558" t="b">
        <v>0</v>
      </c>
      <c r="S7558">
        <v>34</v>
      </c>
      <c r="T7558">
        <v>10</v>
      </c>
      <c r="U7558">
        <v>40</v>
      </c>
    </row>
    <row r="7559" spans="1:21" x14ac:dyDescent="0.2">
      <c r="A7559" s="1">
        <v>36870</v>
      </c>
      <c r="B7559">
        <v>2000</v>
      </c>
      <c r="C7559">
        <f>_xlfn.MAXIFS(Table1[ScheduleWeekWritten],Table1[ScheduleSeason],Table1[[#This Row],[ScheduleSeason]])</f>
        <v>17</v>
      </c>
      <c r="D7559">
        <v>15</v>
      </c>
      <c r="E7559" cm="1">
        <f t="array" ref="E7559">_xlfn.XLOOKUP(Table1[[#This Row],[ScheduleWeekWritten]],Table3[Game],100+Table3[Increase],Table1[[#This Row],[ScheduleWeekWritten]])</f>
        <v>15</v>
      </c>
      <c r="F7559" t="b">
        <v>0</v>
      </c>
      <c r="G7559" t="s">
        <v>158</v>
      </c>
      <c r="H7559">
        <v>24</v>
      </c>
      <c r="I7559">
        <v>3</v>
      </c>
      <c r="J7559" t="s">
        <v>27</v>
      </c>
      <c r="K7559" t="s">
        <v>159</v>
      </c>
      <c r="L7559" t="str">
        <f>_xlfn.XLOOKUP(Table1[[#This Row],[TeamFavoriteID]],Table2[team_id],Table2[team_name],_xlfn.XLOOKUP(Table1[[#This Row],[TeamFavoriteID]],Table2[team_id_pfr],Table2[team_name],"Even"))</f>
        <v>Baltimore Ravens</v>
      </c>
      <c r="M7559">
        <v>-13.5</v>
      </c>
      <c r="N7559">
        <f>IF(Table1[[#This Row],[TeamFavorite]]=Table1[[#This Row],[TeamHome]],Table1[[#This Row],[ScoreAway]]-Table1[[#This Row],[ScoreHome]],Table1[[#This Row],[ScoreHome]]-Table1[[#This Row],[ScoreAway]])</f>
        <v>-21</v>
      </c>
      <c r="O7559">
        <f>IF(Table1[[#This Row],[SpreadActual]]&lt;Table1[[#This Row],[SpreadFavorite]],1,0)</f>
        <v>1</v>
      </c>
      <c r="P7559">
        <v>36.5</v>
      </c>
      <c r="Q7559" t="s">
        <v>166</v>
      </c>
      <c r="R7559" t="b">
        <v>0</v>
      </c>
      <c r="S7559">
        <v>31</v>
      </c>
      <c r="T7559">
        <v>4</v>
      </c>
      <c r="U7559">
        <v>76</v>
      </c>
    </row>
    <row r="7560" spans="1:21" x14ac:dyDescent="0.2">
      <c r="A7560" s="1">
        <v>36870</v>
      </c>
      <c r="B7560">
        <v>2000</v>
      </c>
      <c r="C7560">
        <f>_xlfn.MAXIFS(Table1[ScheduleWeekWritten],Table1[ScheduleSeason],Table1[[#This Row],[ScheduleSeason]])</f>
        <v>17</v>
      </c>
      <c r="D7560">
        <v>15</v>
      </c>
      <c r="E7560" cm="1">
        <f t="array" ref="E7560">_xlfn.XLOOKUP(Table1[[#This Row],[ScheduleWeekWritten]],Table3[Game],100+Table3[Increase],Table1[[#This Row],[ScheduleWeekWritten]])</f>
        <v>15</v>
      </c>
      <c r="F7560" t="b">
        <v>0</v>
      </c>
      <c r="G7560" t="s">
        <v>46</v>
      </c>
      <c r="H7560">
        <v>24</v>
      </c>
      <c r="I7560">
        <v>17</v>
      </c>
      <c r="J7560" t="s">
        <v>115</v>
      </c>
      <c r="K7560" t="s">
        <v>47</v>
      </c>
      <c r="L7560" t="str">
        <f>_xlfn.XLOOKUP(Table1[[#This Row],[TeamFavoriteID]],Table2[team_id],Table2[team_name],_xlfn.XLOOKUP(Table1[[#This Row],[TeamFavoriteID]],Table2[team_id_pfr],Table2[team_name],"Even"))</f>
        <v>Chicago Bears</v>
      </c>
      <c r="M7560">
        <v>-2</v>
      </c>
      <c r="N7560">
        <f>IF(Table1[[#This Row],[TeamFavorite]]=Table1[[#This Row],[TeamHome]],Table1[[#This Row],[ScoreAway]]-Table1[[#This Row],[ScoreHome]],Table1[[#This Row],[ScoreHome]]-Table1[[#This Row],[ScoreAway]])</f>
        <v>-7</v>
      </c>
      <c r="O7560">
        <f>IF(Table1[[#This Row],[SpreadActual]]&lt;Table1[[#This Row],[SpreadFavorite]],1,0)</f>
        <v>1</v>
      </c>
      <c r="P7560">
        <v>36.5</v>
      </c>
      <c r="Q7560" t="s">
        <v>114</v>
      </c>
      <c r="R7560" t="b">
        <v>0</v>
      </c>
      <c r="S7560">
        <v>31</v>
      </c>
      <c r="T7560">
        <v>10</v>
      </c>
      <c r="U7560">
        <v>76</v>
      </c>
    </row>
    <row r="7561" spans="1:21" x14ac:dyDescent="0.2">
      <c r="A7561" s="1">
        <v>36870</v>
      </c>
      <c r="B7561">
        <v>2000</v>
      </c>
      <c r="C7561">
        <f>_xlfn.MAXIFS(Table1[ScheduleWeekWritten],Table1[ScheduleSeason],Table1[[#This Row],[ScheduleSeason]])</f>
        <v>17</v>
      </c>
      <c r="D7561">
        <v>15</v>
      </c>
      <c r="E7561" cm="1">
        <f t="array" ref="E7561">_xlfn.XLOOKUP(Table1[[#This Row],[ScheduleWeekWritten]],Table3[Game],100+Table3[Increase],Table1[[#This Row],[ScheduleWeekWritten]])</f>
        <v>15</v>
      </c>
      <c r="F7561" t="b">
        <v>0</v>
      </c>
      <c r="G7561" t="s">
        <v>62</v>
      </c>
      <c r="H7561">
        <v>24</v>
      </c>
      <c r="I7561">
        <v>35</v>
      </c>
      <c r="J7561" t="s">
        <v>58</v>
      </c>
      <c r="K7561" t="s">
        <v>77</v>
      </c>
      <c r="L7561" t="str">
        <f>_xlfn.XLOOKUP(Table1[[#This Row],[TeamFavoriteID]],Table2[team_id],Table2[team_name],_xlfn.XLOOKUP(Table1[[#This Row],[TeamFavoriteID]],Table2[team_id_pfr],Table2[team_name],"Even"))</f>
        <v>Philadelphia Eagles</v>
      </c>
      <c r="M7561">
        <v>-14</v>
      </c>
      <c r="N7561">
        <f>IF(Table1[[#This Row],[TeamFavorite]]=Table1[[#This Row],[TeamHome]],Table1[[#This Row],[ScoreAway]]-Table1[[#This Row],[ScoreHome]],Table1[[#This Row],[ScoreHome]]-Table1[[#This Row],[ScoreAway]])</f>
        <v>-11</v>
      </c>
      <c r="O7561">
        <f>IF(Table1[[#This Row],[SpreadActual]]&lt;Table1[[#This Row],[SpreadFavorite]],1,0)</f>
        <v>0</v>
      </c>
      <c r="P7561">
        <v>35.5</v>
      </c>
      <c r="Q7561" t="s">
        <v>170</v>
      </c>
      <c r="R7561" t="b">
        <v>0</v>
      </c>
      <c r="S7561">
        <v>29</v>
      </c>
      <c r="T7561">
        <v>10</v>
      </c>
      <c r="U7561">
        <v>74</v>
      </c>
    </row>
    <row r="7562" spans="1:21" x14ac:dyDescent="0.2">
      <c r="A7562" s="1">
        <v>36870</v>
      </c>
      <c r="B7562">
        <v>2000</v>
      </c>
      <c r="C7562">
        <f>_xlfn.MAXIFS(Table1[ScheduleWeekWritten],Table1[ScheduleSeason],Table1[[#This Row],[ScheduleSeason]])</f>
        <v>17</v>
      </c>
      <c r="D7562">
        <v>15</v>
      </c>
      <c r="E7562" cm="1">
        <f t="array" ref="E7562">_xlfn.XLOOKUP(Table1[[#This Row],[ScheduleWeekWritten]],Table3[Game],100+Table3[Increase],Table1[[#This Row],[ScheduleWeekWritten]])</f>
        <v>15</v>
      </c>
      <c r="F7562" t="b">
        <v>0</v>
      </c>
      <c r="G7562" t="s">
        <v>67</v>
      </c>
      <c r="H7562">
        <v>32</v>
      </c>
      <c r="I7562">
        <v>13</v>
      </c>
      <c r="J7562" t="s">
        <v>61</v>
      </c>
      <c r="K7562" t="s">
        <v>85</v>
      </c>
      <c r="L7562" t="str">
        <f>_xlfn.XLOOKUP(Table1[[#This Row],[TeamFavoriteID]],Table2[team_id],Table2[team_name],_xlfn.XLOOKUP(Table1[[#This Row],[TeamFavoriteID]],Table2[team_id_pfr],Table2[team_name],"Even"))</f>
        <v>Washington Commanders</v>
      </c>
      <c r="M7562">
        <v>-6</v>
      </c>
      <c r="N7562">
        <f>IF(Table1[[#This Row],[TeamFavorite]]=Table1[[#This Row],[TeamHome]],Table1[[#This Row],[ScoreAway]]-Table1[[#This Row],[ScoreHome]],Table1[[#This Row],[ScoreHome]]-Table1[[#This Row],[ScoreAway]])</f>
        <v>19</v>
      </c>
      <c r="O7562">
        <f>IF(Table1[[#This Row],[SpreadActual]]&lt;Table1[[#This Row],[SpreadFavorite]],1,0)</f>
        <v>0</v>
      </c>
      <c r="P7562">
        <v>39</v>
      </c>
      <c r="Q7562" t="s">
        <v>119</v>
      </c>
      <c r="R7562" t="b">
        <v>0</v>
      </c>
      <c r="S7562">
        <v>54</v>
      </c>
      <c r="T7562">
        <v>12</v>
      </c>
      <c r="U7562">
        <v>91</v>
      </c>
    </row>
    <row r="7563" spans="1:21" x14ac:dyDescent="0.2">
      <c r="A7563" s="1">
        <v>36870</v>
      </c>
      <c r="B7563">
        <v>2000</v>
      </c>
      <c r="C7563">
        <f>_xlfn.MAXIFS(Table1[ScheduleWeekWritten],Table1[ScheduleSeason],Table1[[#This Row],[ScheduleSeason]])</f>
        <v>17</v>
      </c>
      <c r="D7563">
        <v>15</v>
      </c>
      <c r="E7563" cm="1">
        <f t="array" ref="E7563">_xlfn.XLOOKUP(Table1[[#This Row],[ScheduleWeekWritten]],Table3[Game],100+Table3[Increase],Table1[[#This Row],[ScheduleWeekWritten]])</f>
        <v>15</v>
      </c>
      <c r="F7563" t="b">
        <v>0</v>
      </c>
      <c r="G7563" t="s">
        <v>24</v>
      </c>
      <c r="H7563">
        <v>31</v>
      </c>
      <c r="I7563">
        <v>24</v>
      </c>
      <c r="J7563" t="s">
        <v>128</v>
      </c>
      <c r="K7563" t="s">
        <v>88</v>
      </c>
      <c r="L7563" t="str">
        <f>_xlfn.XLOOKUP(Table1[[#This Row],[TeamFavoriteID]],Table2[team_id],Table2[team_name],_xlfn.XLOOKUP(Table1[[#This Row],[TeamFavoriteID]],Table2[team_id_pfr],Table2[team_name],"Even"))</f>
        <v>Denver Broncos</v>
      </c>
      <c r="M7563">
        <v>-10</v>
      </c>
      <c r="N7563">
        <f>IF(Table1[[#This Row],[TeamFavorite]]=Table1[[#This Row],[TeamHome]],Table1[[#This Row],[ScoreAway]]-Table1[[#This Row],[ScoreHome]],Table1[[#This Row],[ScoreHome]]-Table1[[#This Row],[ScoreAway]])</f>
        <v>-7</v>
      </c>
      <c r="O7563">
        <f>IF(Table1[[#This Row],[SpreadActual]]&lt;Table1[[#This Row],[SpreadFavorite]],1,0)</f>
        <v>0</v>
      </c>
      <c r="P7563">
        <v>48</v>
      </c>
      <c r="Q7563" t="s">
        <v>71</v>
      </c>
      <c r="R7563" t="b">
        <v>0</v>
      </c>
      <c r="S7563">
        <v>28</v>
      </c>
      <c r="T7563">
        <v>13</v>
      </c>
      <c r="U7563">
        <v>66</v>
      </c>
    </row>
    <row r="7564" spans="1:21" x14ac:dyDescent="0.2">
      <c r="A7564" s="1">
        <v>36870</v>
      </c>
      <c r="B7564">
        <v>2000</v>
      </c>
      <c r="C7564">
        <f>_xlfn.MAXIFS(Table1[ScheduleWeekWritten],Table1[ScheduleSeason],Table1[[#This Row],[ScheduleSeason]])</f>
        <v>17</v>
      </c>
      <c r="D7564">
        <v>15</v>
      </c>
      <c r="E7564" cm="1">
        <f t="array" ref="E7564">_xlfn.XLOOKUP(Table1[[#This Row],[ScheduleWeekWritten]],Table3[Game],100+Table3[Increase],Table1[[#This Row],[ScheduleWeekWritten]])</f>
        <v>15</v>
      </c>
      <c r="F7564" t="b">
        <v>0</v>
      </c>
      <c r="G7564" t="s">
        <v>33</v>
      </c>
      <c r="H7564">
        <v>26</v>
      </c>
      <c r="I7564">
        <v>13</v>
      </c>
      <c r="J7564" t="s">
        <v>45</v>
      </c>
      <c r="K7564" t="s">
        <v>35</v>
      </c>
      <c r="L7564" t="str">
        <f>_xlfn.XLOOKUP(Table1[[#This Row],[TeamFavoriteID]],Table2[team_id],Table2[team_name],_xlfn.XLOOKUP(Table1[[#This Row],[TeamFavoriteID]],Table2[team_id_pfr],Table2[team_name],"Even"))</f>
        <v>Green Bay Packers</v>
      </c>
      <c r="M7564">
        <v>-3.5</v>
      </c>
      <c r="N7564">
        <f>IF(Table1[[#This Row],[TeamFavorite]]=Table1[[#This Row],[TeamHome]],Table1[[#This Row],[ScoreAway]]-Table1[[#This Row],[ScoreHome]],Table1[[#This Row],[ScoreHome]]-Table1[[#This Row],[ScoreAway]])</f>
        <v>-13</v>
      </c>
      <c r="O7564">
        <f>IF(Table1[[#This Row],[SpreadActual]]&lt;Table1[[#This Row],[SpreadFavorite]],1,0)</f>
        <v>1</v>
      </c>
      <c r="P7564">
        <v>41</v>
      </c>
      <c r="Q7564" t="s">
        <v>82</v>
      </c>
      <c r="R7564" t="b">
        <v>0</v>
      </c>
      <c r="S7564">
        <v>24</v>
      </c>
      <c r="T7564">
        <v>11</v>
      </c>
      <c r="U7564">
        <v>79</v>
      </c>
    </row>
    <row r="7565" spans="1:21" x14ac:dyDescent="0.2">
      <c r="A7565" s="1">
        <v>36870</v>
      </c>
      <c r="B7565">
        <v>2000</v>
      </c>
      <c r="C7565">
        <f>_xlfn.MAXIFS(Table1[ScheduleWeekWritten],Table1[ScheduleSeason],Table1[[#This Row],[ScheduleSeason]])</f>
        <v>17</v>
      </c>
      <c r="D7565">
        <v>15</v>
      </c>
      <c r="E7565" cm="1">
        <f t="array" ref="E7565">_xlfn.XLOOKUP(Table1[[#This Row],[ScheduleWeekWritten]],Table3[Game],100+Table3[Increase],Table1[[#This Row],[ScheduleWeekWritten]])</f>
        <v>15</v>
      </c>
      <c r="F7565" t="b">
        <v>0</v>
      </c>
      <c r="G7565" t="s">
        <v>154</v>
      </c>
      <c r="H7565">
        <v>44</v>
      </c>
      <c r="I7565">
        <v>10</v>
      </c>
      <c r="J7565" t="s">
        <v>149</v>
      </c>
      <c r="K7565" t="s">
        <v>161</v>
      </c>
      <c r="L7565" t="str">
        <f>_xlfn.XLOOKUP(Table1[[#This Row],[TeamFavoriteID]],Table2[team_id],Table2[team_name],_xlfn.XLOOKUP(Table1[[#This Row],[TeamFavoriteID]],Table2[team_id_pfr],Table2[team_name],"Even"))</f>
        <v>Jacksonville Jaguars</v>
      </c>
      <c r="M7565">
        <v>-15</v>
      </c>
      <c r="N7565">
        <f>IF(Table1[[#This Row],[TeamFavorite]]=Table1[[#This Row],[TeamHome]],Table1[[#This Row],[ScoreAway]]-Table1[[#This Row],[ScoreHome]],Table1[[#This Row],[ScoreHome]]-Table1[[#This Row],[ScoreAway]])</f>
        <v>-34</v>
      </c>
      <c r="O7565">
        <f>IF(Table1[[#This Row],[SpreadActual]]&lt;Table1[[#This Row],[SpreadFavorite]],1,0)</f>
        <v>1</v>
      </c>
      <c r="P7565">
        <v>42</v>
      </c>
      <c r="Q7565" t="s">
        <v>155</v>
      </c>
      <c r="R7565" t="b">
        <v>0</v>
      </c>
      <c r="S7565">
        <v>56</v>
      </c>
      <c r="T7565">
        <v>8</v>
      </c>
      <c r="U7565">
        <v>91</v>
      </c>
    </row>
    <row r="7566" spans="1:21" x14ac:dyDescent="0.2">
      <c r="A7566" s="1">
        <v>36870</v>
      </c>
      <c r="B7566">
        <v>2000</v>
      </c>
      <c r="C7566">
        <f>_xlfn.MAXIFS(Table1[ScheduleWeekWritten],Table1[ScheduleSeason],Table1[[#This Row],[ScheduleSeason]])</f>
        <v>17</v>
      </c>
      <c r="D7566">
        <v>15</v>
      </c>
      <c r="E7566" cm="1">
        <f t="array" ref="E7566">_xlfn.XLOOKUP(Table1[[#This Row],[ScheduleWeekWritten]],Table3[Game],100+Table3[Increase],Table1[[#This Row],[ScheduleWeekWritten]])</f>
        <v>15</v>
      </c>
      <c r="F7566" t="b">
        <v>0</v>
      </c>
      <c r="G7566" t="s">
        <v>42</v>
      </c>
      <c r="H7566">
        <v>15</v>
      </c>
      <c r="I7566">
        <v>14</v>
      </c>
      <c r="J7566" t="s">
        <v>152</v>
      </c>
      <c r="K7566" t="s">
        <v>75</v>
      </c>
      <c r="L7566" t="str">
        <f>_xlfn.XLOOKUP(Table1[[#This Row],[TeamFavoriteID]],Table2[team_id],Table2[team_name],_xlfn.XLOOKUP(Table1[[#This Row],[TeamFavoriteID]],Table2[team_id_pfr],Table2[team_name],"Even"))</f>
        <v>Kansas City Chiefs</v>
      </c>
      <c r="M7566">
        <v>-2.5</v>
      </c>
      <c r="N7566">
        <f>IF(Table1[[#This Row],[TeamFavorite]]=Table1[[#This Row],[TeamHome]],Table1[[#This Row],[ScoreAway]]-Table1[[#This Row],[ScoreHome]],Table1[[#This Row],[ScoreHome]]-Table1[[#This Row],[ScoreAway]])</f>
        <v>-1</v>
      </c>
      <c r="O7566">
        <f>IF(Table1[[#This Row],[SpreadActual]]&lt;Table1[[#This Row],[SpreadFavorite]],1,0)</f>
        <v>0</v>
      </c>
      <c r="P7566">
        <v>42</v>
      </c>
      <c r="Q7566" t="s">
        <v>117</v>
      </c>
      <c r="R7566" t="b">
        <v>0</v>
      </c>
      <c r="S7566">
        <v>34</v>
      </c>
      <c r="T7566">
        <v>14</v>
      </c>
      <c r="U7566">
        <v>80</v>
      </c>
    </row>
    <row r="7567" spans="1:21" x14ac:dyDescent="0.2">
      <c r="A7567" s="1">
        <v>36870</v>
      </c>
      <c r="B7567">
        <v>2000</v>
      </c>
      <c r="C7567">
        <f>_xlfn.MAXIFS(Table1[ScheduleWeekWritten],Table1[ScheduleSeason],Table1[[#This Row],[ScheduleSeason]])</f>
        <v>17</v>
      </c>
      <c r="D7567">
        <v>15</v>
      </c>
      <c r="E7567" cm="1">
        <f t="array" ref="E7567">_xlfn.XLOOKUP(Table1[[#This Row],[ScheduleWeekWritten]],Table3[Game],100+Table3[Increase],Table1[[#This Row],[ScheduleWeekWritten]])</f>
        <v>15</v>
      </c>
      <c r="F7567" t="b">
        <v>0</v>
      </c>
      <c r="G7567" t="s">
        <v>19</v>
      </c>
      <c r="H7567">
        <v>13</v>
      </c>
      <c r="I7567">
        <v>16</v>
      </c>
      <c r="J7567" t="s">
        <v>127</v>
      </c>
      <c r="K7567" t="s">
        <v>91</v>
      </c>
      <c r="L7567" t="str">
        <f>_xlfn.XLOOKUP(Table1[[#This Row],[TeamFavoriteID]],Table2[team_id],Table2[team_name],_xlfn.XLOOKUP(Table1[[#This Row],[TeamFavoriteID]],Table2[team_id_pfr],Table2[team_name],"Even"))</f>
        <v>Miami Dolphins</v>
      </c>
      <c r="M7567">
        <v>-2.5</v>
      </c>
      <c r="N7567">
        <f>IF(Table1[[#This Row],[TeamFavorite]]=Table1[[#This Row],[TeamHome]],Table1[[#This Row],[ScoreAway]]-Table1[[#This Row],[ScoreHome]],Table1[[#This Row],[ScoreHome]]-Table1[[#This Row],[ScoreAway]])</f>
        <v>3</v>
      </c>
      <c r="O7567">
        <f>IF(Table1[[#This Row],[SpreadActual]]&lt;Table1[[#This Row],[SpreadFavorite]],1,0)</f>
        <v>0</v>
      </c>
      <c r="P7567">
        <v>34.5</v>
      </c>
      <c r="Q7567" t="s">
        <v>143</v>
      </c>
      <c r="R7567" t="b">
        <v>0</v>
      </c>
      <c r="S7567">
        <v>73</v>
      </c>
      <c r="T7567">
        <v>12</v>
      </c>
      <c r="U7567">
        <v>92</v>
      </c>
    </row>
    <row r="7568" spans="1:21" x14ac:dyDescent="0.2">
      <c r="A7568" s="1">
        <v>36870</v>
      </c>
      <c r="B7568">
        <v>2000</v>
      </c>
      <c r="C7568">
        <f>_xlfn.MAXIFS(Table1[ScheduleWeekWritten],Table1[ScheduleSeason],Table1[[#This Row],[ScheduleSeason]])</f>
        <v>17</v>
      </c>
      <c r="D7568">
        <v>15</v>
      </c>
      <c r="E7568" cm="1">
        <f t="array" ref="E7568">_xlfn.XLOOKUP(Table1[[#This Row],[ScheduleWeekWritten]],Table3[Game],100+Table3[Increase],Table1[[#This Row],[ScheduleWeekWritten]])</f>
        <v>15</v>
      </c>
      <c r="F7568" t="b">
        <v>0</v>
      </c>
      <c r="G7568" t="s">
        <v>50</v>
      </c>
      <c r="H7568">
        <v>30</v>
      </c>
      <c r="I7568">
        <v>10</v>
      </c>
      <c r="J7568" t="s">
        <v>49</v>
      </c>
      <c r="K7568" t="s">
        <v>90</v>
      </c>
      <c r="L7568" t="str">
        <f>_xlfn.XLOOKUP(Table1[[#This Row],[TeamFavoriteID]],Table2[team_id],Table2[team_name],_xlfn.XLOOKUP(Table1[[#This Row],[TeamFavoriteID]],Table2[team_id_pfr],Table2[team_name],"Even"))</f>
        <v>New York Giants</v>
      </c>
      <c r="M7568">
        <v>-3.5</v>
      </c>
      <c r="N7568">
        <f>IF(Table1[[#This Row],[TeamFavorite]]=Table1[[#This Row],[TeamHome]],Table1[[#This Row],[ScoreAway]]-Table1[[#This Row],[ScoreHome]],Table1[[#This Row],[ScoreHome]]-Table1[[#This Row],[ScoreAway]])</f>
        <v>-20</v>
      </c>
      <c r="O7568">
        <f>IF(Table1[[#This Row],[SpreadActual]]&lt;Table1[[#This Row],[SpreadFavorite]],1,0)</f>
        <v>1</v>
      </c>
      <c r="P7568">
        <v>35.5</v>
      </c>
      <c r="Q7568" t="s">
        <v>126</v>
      </c>
      <c r="R7568" t="b">
        <v>0</v>
      </c>
      <c r="S7568">
        <v>32</v>
      </c>
      <c r="T7568">
        <v>9</v>
      </c>
      <c r="U7568">
        <v>63</v>
      </c>
    </row>
    <row r="7569" spans="1:22" x14ac:dyDescent="0.2">
      <c r="A7569" s="1">
        <v>36870</v>
      </c>
      <c r="B7569">
        <v>2000</v>
      </c>
      <c r="C7569">
        <f>_xlfn.MAXIFS(Table1[ScheduleWeekWritten],Table1[ScheduleSeason],Table1[[#This Row],[ScheduleSeason]])</f>
        <v>17</v>
      </c>
      <c r="D7569">
        <v>15</v>
      </c>
      <c r="E7569" cm="1">
        <f t="array" ref="E7569">_xlfn.XLOOKUP(Table1[[#This Row],[ScheduleWeekWritten]],Table3[Game],100+Table3[Increase],Table1[[#This Row],[ScheduleWeekWritten]])</f>
        <v>15</v>
      </c>
      <c r="F7569" t="b">
        <v>0</v>
      </c>
      <c r="G7569" t="s">
        <v>20</v>
      </c>
      <c r="H7569">
        <v>31</v>
      </c>
      <c r="I7569">
        <v>7</v>
      </c>
      <c r="J7569" t="s">
        <v>31</v>
      </c>
      <c r="K7569" t="s">
        <v>21</v>
      </c>
      <c r="L7569" t="str">
        <f>_xlfn.XLOOKUP(Table1[[#This Row],[TeamFavoriteID]],Table2[team_id],Table2[team_name],_xlfn.XLOOKUP(Table1[[#This Row],[TeamFavoriteID]],Table2[team_id_pfr],Table2[team_name],"Even"))</f>
        <v>Las Vegas Raiders</v>
      </c>
      <c r="M7569">
        <v>-3.5</v>
      </c>
      <c r="N7569">
        <f>IF(Table1[[#This Row],[TeamFavorite]]=Table1[[#This Row],[TeamHome]],Table1[[#This Row],[ScoreAway]]-Table1[[#This Row],[ScoreHome]],Table1[[#This Row],[ScoreHome]]-Table1[[#This Row],[ScoreAway]])</f>
        <v>24</v>
      </c>
      <c r="O7569">
        <f>IF(Table1[[#This Row],[SpreadActual]]&lt;Table1[[#This Row],[SpreadFavorite]],1,0)</f>
        <v>0</v>
      </c>
      <c r="P7569">
        <v>47</v>
      </c>
      <c r="Q7569" t="s">
        <v>76</v>
      </c>
      <c r="R7569" t="b">
        <v>0</v>
      </c>
      <c r="S7569">
        <v>54</v>
      </c>
      <c r="T7569">
        <v>6</v>
      </c>
      <c r="U7569">
        <v>92</v>
      </c>
    </row>
    <row r="7570" spans="1:22" x14ac:dyDescent="0.2">
      <c r="A7570" s="1">
        <v>36870</v>
      </c>
      <c r="B7570">
        <v>2000</v>
      </c>
      <c r="C7570">
        <f>_xlfn.MAXIFS(Table1[ScheduleWeekWritten],Table1[ScheduleSeason],Table1[[#This Row],[ScheduleSeason]])</f>
        <v>17</v>
      </c>
      <c r="D7570">
        <v>15</v>
      </c>
      <c r="E7570" cm="1">
        <f t="array" ref="E7570">_xlfn.XLOOKUP(Table1[[#This Row],[ScheduleWeekWritten]],Table3[Game],100+Table3[Increase],Table1[[#This Row],[ScheduleWeekWritten]])</f>
        <v>15</v>
      </c>
      <c r="F7570" t="b">
        <v>0</v>
      </c>
      <c r="G7570" t="s">
        <v>53</v>
      </c>
      <c r="H7570">
        <v>27</v>
      </c>
      <c r="I7570">
        <v>31</v>
      </c>
      <c r="J7570" t="s">
        <v>95</v>
      </c>
      <c r="K7570" t="s">
        <v>87</v>
      </c>
      <c r="L7570" t="str">
        <f>_xlfn.XLOOKUP(Table1[[#This Row],[TeamFavoriteID]],Table2[team_id],Table2[team_name],_xlfn.XLOOKUP(Table1[[#This Row],[TeamFavoriteID]],Table2[team_id_pfr],Table2[team_name],"Even"))</f>
        <v>San Francisco 49ers</v>
      </c>
      <c r="M7570">
        <v>-3</v>
      </c>
      <c r="N7570">
        <f>IF(Table1[[#This Row],[TeamFavorite]]=Table1[[#This Row],[TeamHome]],Table1[[#This Row],[ScoreAway]]-Table1[[#This Row],[ScoreHome]],Table1[[#This Row],[ScoreHome]]-Table1[[#This Row],[ScoreAway]])</f>
        <v>4</v>
      </c>
      <c r="O7570">
        <f>IF(Table1[[#This Row],[SpreadActual]]&lt;Table1[[#This Row],[SpreadFavorite]],1,0)</f>
        <v>0</v>
      </c>
      <c r="P7570">
        <v>47.5</v>
      </c>
      <c r="Q7570" t="s">
        <v>118</v>
      </c>
      <c r="R7570" t="b">
        <v>0</v>
      </c>
      <c r="S7570">
        <v>54</v>
      </c>
      <c r="T7570">
        <v>8</v>
      </c>
      <c r="U7570">
        <v>87</v>
      </c>
    </row>
    <row r="7571" spans="1:22" x14ac:dyDescent="0.2">
      <c r="A7571" s="1">
        <v>36870</v>
      </c>
      <c r="B7571">
        <v>2000</v>
      </c>
      <c r="C7571">
        <f>_xlfn.MAXIFS(Table1[ScheduleWeekWritten],Table1[ScheduleSeason],Table1[[#This Row],[ScheduleSeason]])</f>
        <v>17</v>
      </c>
      <c r="D7571">
        <v>15</v>
      </c>
      <c r="E7571" cm="1">
        <f t="array" ref="E7571">_xlfn.XLOOKUP(Table1[[#This Row],[ScheduleWeekWritten]],Table3[Game],100+Table3[Increase],Table1[[#This Row],[ScheduleWeekWritten]])</f>
        <v>15</v>
      </c>
      <c r="F7571" t="b">
        <v>0</v>
      </c>
      <c r="G7571" t="s">
        <v>153</v>
      </c>
      <c r="H7571">
        <v>40</v>
      </c>
      <c r="I7571">
        <v>29</v>
      </c>
      <c r="J7571" t="s">
        <v>54</v>
      </c>
      <c r="K7571" t="s">
        <v>40</v>
      </c>
      <c r="L7571" t="str">
        <f>_xlfn.XLOOKUP(Table1[[#This Row],[TeamFavoriteID]],Table2[team_id],Table2[team_name],_xlfn.XLOOKUP(Table1[[#This Row],[TeamFavoriteID]],Table2[team_id_pfr],Table2[team_name],"Even"))</f>
        <v>Los Angeles Rams</v>
      </c>
      <c r="M7571">
        <v>-3.5</v>
      </c>
      <c r="N7571">
        <f>IF(Table1[[#This Row],[TeamFavorite]]=Table1[[#This Row],[TeamHome]],Table1[[#This Row],[ScoreAway]]-Table1[[#This Row],[ScoreHome]],Table1[[#This Row],[ScoreHome]]-Table1[[#This Row],[ScoreAway]])</f>
        <v>11</v>
      </c>
      <c r="O7571">
        <f>IF(Table1[[#This Row],[SpreadActual]]&lt;Table1[[#This Row],[SpreadFavorite]],1,0)</f>
        <v>0</v>
      </c>
      <c r="P7571">
        <v>56.5</v>
      </c>
      <c r="Q7571" t="s">
        <v>157</v>
      </c>
      <c r="R7571" t="b">
        <v>0</v>
      </c>
      <c r="S7571">
        <v>72</v>
      </c>
      <c r="T7571">
        <v>0</v>
      </c>
      <c r="V7571" t="s">
        <v>103</v>
      </c>
    </row>
    <row r="7572" spans="1:22" x14ac:dyDescent="0.2">
      <c r="A7572" s="1">
        <v>36870</v>
      </c>
      <c r="B7572">
        <v>2000</v>
      </c>
      <c r="C7572">
        <f>_xlfn.MAXIFS(Table1[ScheduleWeekWritten],Table1[ScheduleSeason],Table1[[#This Row],[ScheduleSeason]])</f>
        <v>17</v>
      </c>
      <c r="D7572">
        <v>15</v>
      </c>
      <c r="E7572" cm="1">
        <f t="array" ref="E7572">_xlfn.XLOOKUP(Table1[[#This Row],[ScheduleWeekWritten]],Table3[Game],100+Table3[Increase],Table1[[#This Row],[ScheduleWeekWritten]])</f>
        <v>15</v>
      </c>
      <c r="F7572" t="b">
        <v>0</v>
      </c>
      <c r="G7572" t="s">
        <v>171</v>
      </c>
      <c r="H7572">
        <v>35</v>
      </c>
      <c r="I7572">
        <v>3</v>
      </c>
      <c r="J7572" t="s">
        <v>101</v>
      </c>
      <c r="K7572" t="s">
        <v>25</v>
      </c>
      <c r="L7572" t="str">
        <f>_xlfn.XLOOKUP(Table1[[#This Row],[TeamFavoriteID]],Table2[team_id],Table2[team_name],_xlfn.XLOOKUP(Table1[[#This Row],[TeamFavoriteID]],Table2[team_id_pfr],Table2[team_name],"Even"))</f>
        <v>Houston Oilers</v>
      </c>
      <c r="M7572">
        <v>-13</v>
      </c>
      <c r="N7572">
        <f>IF(Table1[[#This Row],[TeamFavorite]]=Table1[[#This Row],[TeamHome]],Table1[[#This Row],[ScoreAway]]-Table1[[#This Row],[ScoreHome]],Table1[[#This Row],[ScoreHome]]-Table1[[#This Row],[ScoreAway]])</f>
        <v>32</v>
      </c>
      <c r="O7572">
        <f>IF(Table1[[#This Row],[SpreadActual]]&lt;Table1[[#This Row],[SpreadFavorite]],1,0)</f>
        <v>0</v>
      </c>
      <c r="P7572">
        <v>36</v>
      </c>
      <c r="Q7572" t="s">
        <v>172</v>
      </c>
      <c r="R7572" t="b">
        <v>0</v>
      </c>
      <c r="S7572">
        <v>46</v>
      </c>
      <c r="T7572">
        <v>7</v>
      </c>
      <c r="U7572">
        <v>79</v>
      </c>
    </row>
    <row r="7573" spans="1:22" x14ac:dyDescent="0.2">
      <c r="A7573" s="1">
        <v>36871</v>
      </c>
      <c r="B7573">
        <v>2000</v>
      </c>
      <c r="C7573">
        <f>_xlfn.MAXIFS(Table1[ScheduleWeekWritten],Table1[ScheduleSeason],Table1[[#This Row],[ScheduleSeason]])</f>
        <v>17</v>
      </c>
      <c r="D7573">
        <v>15</v>
      </c>
      <c r="E7573" cm="1">
        <f t="array" ref="E7573">_xlfn.XLOOKUP(Table1[[#This Row],[ScheduleWeekWritten]],Table3[Game],100+Table3[Increase],Table1[[#This Row],[ScheduleWeekWritten]])</f>
        <v>15</v>
      </c>
      <c r="F7573" t="b">
        <v>0</v>
      </c>
      <c r="G7573" t="s">
        <v>140</v>
      </c>
      <c r="H7573">
        <v>44</v>
      </c>
      <c r="I7573">
        <v>20</v>
      </c>
      <c r="J7573" t="s">
        <v>28</v>
      </c>
      <c r="K7573" t="s">
        <v>72</v>
      </c>
      <c r="L7573" t="str">
        <f>_xlfn.XLOOKUP(Table1[[#This Row],[TeamFavoriteID]],Table2[team_id],Table2[team_name],_xlfn.XLOOKUP(Table1[[#This Row],[TeamFavoriteID]],Table2[team_id_pfr],Table2[team_name],"Even"))</f>
        <v>Baltimore Colts</v>
      </c>
      <c r="M7573">
        <v>-6</v>
      </c>
      <c r="N7573">
        <f>IF(Table1[[#This Row],[TeamFavorite]]=Table1[[#This Row],[TeamHome]],Table1[[#This Row],[ScoreAway]]-Table1[[#This Row],[ScoreHome]],Table1[[#This Row],[ScoreHome]]-Table1[[#This Row],[ScoreAway]])</f>
        <v>24</v>
      </c>
      <c r="O7573">
        <f>IF(Table1[[#This Row],[SpreadActual]]&lt;Table1[[#This Row],[SpreadFavorite]],1,0)</f>
        <v>0</v>
      </c>
      <c r="P7573">
        <v>45</v>
      </c>
      <c r="Q7573" t="s">
        <v>141</v>
      </c>
      <c r="R7573" t="b">
        <v>0</v>
      </c>
      <c r="S7573">
        <v>72</v>
      </c>
      <c r="T7573">
        <v>0</v>
      </c>
      <c r="V7573" t="s">
        <v>103</v>
      </c>
    </row>
    <row r="7574" spans="1:22" x14ac:dyDescent="0.2">
      <c r="A7574" s="1">
        <v>36876</v>
      </c>
      <c r="B7574">
        <v>2000</v>
      </c>
      <c r="C7574">
        <f>_xlfn.MAXIFS(Table1[ScheduleWeekWritten],Table1[ScheduleSeason],Table1[[#This Row],[ScheduleSeason]])</f>
        <v>17</v>
      </c>
      <c r="D7574">
        <v>16</v>
      </c>
      <c r="E7574" cm="1">
        <f t="array" ref="E7574">_xlfn.XLOOKUP(Table1[[#This Row],[ScheduleWeekWritten]],Table3[Game],100+Table3[Increase],Table1[[#This Row],[ScheduleWeekWritten]])</f>
        <v>16</v>
      </c>
      <c r="F7574" t="b">
        <v>0</v>
      </c>
      <c r="G7574" t="s">
        <v>49</v>
      </c>
      <c r="H7574">
        <v>24</v>
      </c>
      <c r="I7574">
        <v>3</v>
      </c>
      <c r="J7574" t="s">
        <v>61</v>
      </c>
      <c r="K7574" t="s">
        <v>85</v>
      </c>
      <c r="L7574" t="str">
        <f>_xlfn.XLOOKUP(Table1[[#This Row],[TeamFavoriteID]],Table2[team_id],Table2[team_name],_xlfn.XLOOKUP(Table1[[#This Row],[TeamFavoriteID]],Table2[team_id_pfr],Table2[team_name],"Even"))</f>
        <v>Washington Commanders</v>
      </c>
      <c r="M7574">
        <v>-1</v>
      </c>
      <c r="N7574">
        <f>IF(Table1[[#This Row],[TeamFavorite]]=Table1[[#This Row],[TeamHome]],Table1[[#This Row],[ScoreAway]]-Table1[[#This Row],[ScoreHome]],Table1[[#This Row],[ScoreHome]]-Table1[[#This Row],[ScoreAway]])</f>
        <v>21</v>
      </c>
      <c r="O7574">
        <f>IF(Table1[[#This Row],[SpreadActual]]&lt;Table1[[#This Row],[SpreadFavorite]],1,0)</f>
        <v>0</v>
      </c>
      <c r="P7574">
        <v>37.5</v>
      </c>
      <c r="Q7574" t="s">
        <v>113</v>
      </c>
      <c r="R7574" t="b">
        <v>0</v>
      </c>
      <c r="S7574">
        <v>37</v>
      </c>
      <c r="T7574">
        <v>9</v>
      </c>
      <c r="U7574">
        <v>79</v>
      </c>
    </row>
    <row r="7575" spans="1:22" x14ac:dyDescent="0.2">
      <c r="A7575" s="1">
        <v>36876</v>
      </c>
      <c r="B7575">
        <v>2000</v>
      </c>
      <c r="C7575">
        <f>_xlfn.MAXIFS(Table1[ScheduleWeekWritten],Table1[ScheduleSeason],Table1[[#This Row],[ScheduleSeason]])</f>
        <v>17</v>
      </c>
      <c r="D7575">
        <v>16</v>
      </c>
      <c r="E7575" cm="1">
        <f t="array" ref="E7575">_xlfn.XLOOKUP(Table1[[#This Row],[ScheduleWeekWritten]],Table3[Game],100+Table3[Increase],Table1[[#This Row],[ScheduleWeekWritten]])</f>
        <v>16</v>
      </c>
      <c r="F7575" t="b">
        <v>0</v>
      </c>
      <c r="G7575" t="s">
        <v>128</v>
      </c>
      <c r="H7575">
        <v>27</v>
      </c>
      <c r="I7575">
        <v>24</v>
      </c>
      <c r="J7575" t="s">
        <v>20</v>
      </c>
      <c r="K7575" t="s">
        <v>21</v>
      </c>
      <c r="L7575" t="str">
        <f>_xlfn.XLOOKUP(Table1[[#This Row],[TeamFavoriteID]],Table2[team_id],Table2[team_name],_xlfn.XLOOKUP(Table1[[#This Row],[TeamFavoriteID]],Table2[team_id_pfr],Table2[team_name],"Even"))</f>
        <v>Las Vegas Raiders</v>
      </c>
      <c r="M7575">
        <v>-6</v>
      </c>
      <c r="N7575">
        <f>IF(Table1[[#This Row],[TeamFavorite]]=Table1[[#This Row],[TeamHome]],Table1[[#This Row],[ScoreAway]]-Table1[[#This Row],[ScoreHome]],Table1[[#This Row],[ScoreHome]]-Table1[[#This Row],[ScoreAway]])</f>
        <v>3</v>
      </c>
      <c r="O7575">
        <f>IF(Table1[[#This Row],[SpreadActual]]&lt;Table1[[#This Row],[SpreadFavorite]],1,0)</f>
        <v>0</v>
      </c>
      <c r="P7575">
        <v>47.5</v>
      </c>
      <c r="Q7575" t="s">
        <v>151</v>
      </c>
      <c r="R7575" t="b">
        <v>0</v>
      </c>
      <c r="S7575">
        <v>42</v>
      </c>
      <c r="T7575">
        <v>16</v>
      </c>
      <c r="U7575">
        <v>75</v>
      </c>
    </row>
    <row r="7576" spans="1:22" x14ac:dyDescent="0.2">
      <c r="A7576" s="1">
        <v>36877</v>
      </c>
      <c r="B7576">
        <v>2000</v>
      </c>
      <c r="C7576">
        <f>_xlfn.MAXIFS(Table1[ScheduleWeekWritten],Table1[ScheduleSeason],Table1[[#This Row],[ScheduleSeason]])</f>
        <v>17</v>
      </c>
      <c r="D7576">
        <v>16</v>
      </c>
      <c r="E7576" cm="1">
        <f t="array" ref="E7576">_xlfn.XLOOKUP(Table1[[#This Row],[ScheduleWeekWritten]],Table3[Game],100+Table3[Increase],Table1[[#This Row],[ScheduleWeekWritten]])</f>
        <v>16</v>
      </c>
      <c r="F7576" t="b">
        <v>0</v>
      </c>
      <c r="G7576" t="s">
        <v>149</v>
      </c>
      <c r="H7576">
        <v>7</v>
      </c>
      <c r="I7576">
        <v>13</v>
      </c>
      <c r="J7576" t="s">
        <v>158</v>
      </c>
      <c r="K7576" t="s">
        <v>159</v>
      </c>
      <c r="L7576" t="str">
        <f>_xlfn.XLOOKUP(Table1[[#This Row],[TeamFavoriteID]],Table2[team_id],Table2[team_name],_xlfn.XLOOKUP(Table1[[#This Row],[TeamFavoriteID]],Table2[team_id_pfr],Table2[team_name],"Even"))</f>
        <v>Baltimore Ravens</v>
      </c>
      <c r="M7576">
        <v>-15</v>
      </c>
      <c r="N7576">
        <f>IF(Table1[[#This Row],[TeamFavorite]]=Table1[[#This Row],[TeamHome]],Table1[[#This Row],[ScoreAway]]-Table1[[#This Row],[ScoreHome]],Table1[[#This Row],[ScoreHome]]-Table1[[#This Row],[ScoreAway]])</f>
        <v>-6</v>
      </c>
      <c r="O7576">
        <f>IF(Table1[[#This Row],[SpreadActual]]&lt;Table1[[#This Row],[SpreadFavorite]],1,0)</f>
        <v>0</v>
      </c>
      <c r="P7576">
        <v>37.5</v>
      </c>
      <c r="Q7576" t="s">
        <v>150</v>
      </c>
      <c r="R7576" t="b">
        <v>0</v>
      </c>
      <c r="S7576">
        <v>55</v>
      </c>
      <c r="T7576">
        <v>4</v>
      </c>
      <c r="U7576">
        <v>39</v>
      </c>
    </row>
    <row r="7577" spans="1:22" x14ac:dyDescent="0.2">
      <c r="A7577" s="1">
        <v>36877</v>
      </c>
      <c r="B7577">
        <v>2000</v>
      </c>
      <c r="C7577">
        <f>_xlfn.MAXIFS(Table1[ScheduleWeekWritten],Table1[ScheduleSeason],Table1[[#This Row],[ScheduleSeason]])</f>
        <v>17</v>
      </c>
      <c r="D7577">
        <v>16</v>
      </c>
      <c r="E7577" cm="1">
        <f t="array" ref="E7577">_xlfn.XLOOKUP(Table1[[#This Row],[ScheduleWeekWritten]],Table3[Game],100+Table3[Increase],Table1[[#This Row],[ScheduleWeekWritten]])</f>
        <v>16</v>
      </c>
      <c r="F7577" t="b">
        <v>0</v>
      </c>
      <c r="G7577" t="s">
        <v>28</v>
      </c>
      <c r="H7577">
        <v>10</v>
      </c>
      <c r="I7577">
        <v>13</v>
      </c>
      <c r="J7577" t="s">
        <v>115</v>
      </c>
      <c r="K7577" t="s">
        <v>43</v>
      </c>
      <c r="L7577" t="str">
        <f>_xlfn.XLOOKUP(Table1[[#This Row],[TeamFavoriteID]],Table2[team_id],Table2[team_name],_xlfn.XLOOKUP(Table1[[#This Row],[TeamFavoriteID]],Table2[team_id_pfr],Table2[team_name],"Even"))</f>
        <v>Buffalo Bills</v>
      </c>
      <c r="M7577">
        <v>-4.5</v>
      </c>
      <c r="N7577">
        <f>IF(Table1[[#This Row],[TeamFavorite]]=Table1[[#This Row],[TeamHome]],Table1[[#This Row],[ScoreAway]]-Table1[[#This Row],[ScoreHome]],Table1[[#This Row],[ScoreHome]]-Table1[[#This Row],[ScoreAway]])</f>
        <v>3</v>
      </c>
      <c r="O7577">
        <f>IF(Table1[[#This Row],[SpreadActual]]&lt;Table1[[#This Row],[SpreadFavorite]],1,0)</f>
        <v>0</v>
      </c>
      <c r="P7577">
        <v>39</v>
      </c>
      <c r="Q7577" t="s">
        <v>123</v>
      </c>
      <c r="R7577" t="b">
        <v>0</v>
      </c>
      <c r="S7577">
        <v>40</v>
      </c>
      <c r="T7577">
        <v>22</v>
      </c>
      <c r="U7577">
        <v>91</v>
      </c>
    </row>
    <row r="7578" spans="1:22" x14ac:dyDescent="0.2">
      <c r="A7578" s="1">
        <v>36877</v>
      </c>
      <c r="B7578">
        <v>2000</v>
      </c>
      <c r="C7578">
        <f>_xlfn.MAXIFS(Table1[ScheduleWeekWritten],Table1[ScheduleSeason],Table1[[#This Row],[ScheduleSeason]])</f>
        <v>17</v>
      </c>
      <c r="D7578">
        <v>16</v>
      </c>
      <c r="E7578" cm="1">
        <f t="array" ref="E7578">_xlfn.XLOOKUP(Table1[[#This Row],[ScheduleWeekWritten]],Table3[Game],100+Table3[Increase],Table1[[#This Row],[ScheduleWeekWritten]])</f>
        <v>16</v>
      </c>
      <c r="F7578" t="b">
        <v>0</v>
      </c>
      <c r="G7578" t="s">
        <v>152</v>
      </c>
      <c r="H7578">
        <v>30</v>
      </c>
      <c r="I7578">
        <v>22</v>
      </c>
      <c r="J7578" t="s">
        <v>27</v>
      </c>
      <c r="K7578" t="s">
        <v>162</v>
      </c>
      <c r="L7578" t="str">
        <f>_xlfn.XLOOKUP(Table1[[#This Row],[TeamFavoriteID]],Table2[team_id],Table2[team_name],_xlfn.XLOOKUP(Table1[[#This Row],[TeamFavoriteID]],Table2[team_id_pfr],Table2[team_name],"Even"))</f>
        <v>Carolina Panthers</v>
      </c>
      <c r="M7578">
        <v>-8.5</v>
      </c>
      <c r="N7578">
        <f>IF(Table1[[#This Row],[TeamFavorite]]=Table1[[#This Row],[TeamHome]],Table1[[#This Row],[ScoreAway]]-Table1[[#This Row],[ScoreHome]],Table1[[#This Row],[ScoreHome]]-Table1[[#This Row],[ScoreAway]])</f>
        <v>-8</v>
      </c>
      <c r="O7578">
        <f>IF(Table1[[#This Row],[SpreadActual]]&lt;Table1[[#This Row],[SpreadFavorite]],1,0)</f>
        <v>0</v>
      </c>
      <c r="P7578">
        <v>38.5</v>
      </c>
      <c r="Q7578" t="s">
        <v>160</v>
      </c>
      <c r="R7578" t="b">
        <v>0</v>
      </c>
      <c r="S7578">
        <v>47</v>
      </c>
      <c r="T7578">
        <v>16</v>
      </c>
      <c r="U7578">
        <v>67</v>
      </c>
    </row>
    <row r="7579" spans="1:22" x14ac:dyDescent="0.2">
      <c r="A7579" s="1">
        <v>36877</v>
      </c>
      <c r="B7579">
        <v>2000</v>
      </c>
      <c r="C7579">
        <f>_xlfn.MAXIFS(Table1[ScheduleWeekWritten],Table1[ScheduleSeason],Table1[[#This Row],[ScheduleSeason]])</f>
        <v>17</v>
      </c>
      <c r="D7579">
        <v>16</v>
      </c>
      <c r="E7579" cm="1">
        <f t="array" ref="E7579">_xlfn.XLOOKUP(Table1[[#This Row],[ScheduleWeekWritten]],Table3[Game],100+Table3[Increase],Table1[[#This Row],[ScheduleWeekWritten]])</f>
        <v>16</v>
      </c>
      <c r="F7579" t="b">
        <v>0</v>
      </c>
      <c r="G7579" t="s">
        <v>101</v>
      </c>
      <c r="H7579">
        <v>17</v>
      </c>
      <c r="I7579">
        <v>14</v>
      </c>
      <c r="J7579" t="s">
        <v>154</v>
      </c>
      <c r="K7579" t="s">
        <v>161</v>
      </c>
      <c r="L7579" t="str">
        <f>_xlfn.XLOOKUP(Table1[[#This Row],[TeamFavoriteID]],Table2[team_id],Table2[team_name],_xlfn.XLOOKUP(Table1[[#This Row],[TeamFavoriteID]],Table2[team_id_pfr],Table2[team_name],"Even"))</f>
        <v>Jacksonville Jaguars</v>
      </c>
      <c r="M7579">
        <v>-10.5</v>
      </c>
      <c r="N7579">
        <f>IF(Table1[[#This Row],[TeamFavorite]]=Table1[[#This Row],[TeamHome]],Table1[[#This Row],[ScoreAway]]-Table1[[#This Row],[ScoreHome]],Table1[[#This Row],[ScoreHome]]-Table1[[#This Row],[ScoreAway]])</f>
        <v>3</v>
      </c>
      <c r="O7579">
        <f>IF(Table1[[#This Row],[SpreadActual]]&lt;Table1[[#This Row],[SpreadFavorite]],1,0)</f>
        <v>0</v>
      </c>
      <c r="P7579">
        <v>42.5</v>
      </c>
      <c r="Q7579" t="s">
        <v>173</v>
      </c>
      <c r="R7579" t="b">
        <v>0</v>
      </c>
      <c r="S7579">
        <v>22</v>
      </c>
      <c r="T7579">
        <v>21</v>
      </c>
      <c r="U7579">
        <v>81</v>
      </c>
    </row>
    <row r="7580" spans="1:22" x14ac:dyDescent="0.2">
      <c r="A7580" s="1">
        <v>36877</v>
      </c>
      <c r="B7580">
        <v>2000</v>
      </c>
      <c r="C7580">
        <f>_xlfn.MAXIFS(Table1[ScheduleWeekWritten],Table1[ScheduleSeason],Table1[[#This Row],[ScheduleSeason]])</f>
        <v>17</v>
      </c>
      <c r="D7580">
        <v>16</v>
      </c>
      <c r="E7580" cm="1">
        <f t="array" ref="E7580">_xlfn.XLOOKUP(Table1[[#This Row],[ScheduleWeekWritten]],Table3[Game],100+Table3[Increase],Table1[[#This Row],[ScheduleWeekWritten]])</f>
        <v>16</v>
      </c>
      <c r="F7580" t="b">
        <v>0</v>
      </c>
      <c r="G7580" t="s">
        <v>62</v>
      </c>
      <c r="H7580">
        <v>0</v>
      </c>
      <c r="I7580">
        <v>24</v>
      </c>
      <c r="J7580" t="s">
        <v>171</v>
      </c>
      <c r="K7580" t="s">
        <v>25</v>
      </c>
      <c r="L7580" t="str">
        <f>_xlfn.XLOOKUP(Table1[[#This Row],[TeamFavoriteID]],Table2[team_id],Table2[team_name],_xlfn.XLOOKUP(Table1[[#This Row],[TeamFavoriteID]],Table2[team_id_pfr],Table2[team_name],"Even"))</f>
        <v>Houston Oilers</v>
      </c>
      <c r="M7580">
        <v>-16</v>
      </c>
      <c r="N7580">
        <f>IF(Table1[[#This Row],[TeamFavorite]]=Table1[[#This Row],[TeamHome]],Table1[[#This Row],[ScoreAway]]-Table1[[#This Row],[ScoreHome]],Table1[[#This Row],[ScoreHome]]-Table1[[#This Row],[ScoreAway]])</f>
        <v>-24</v>
      </c>
      <c r="O7580">
        <f>IF(Table1[[#This Row],[SpreadActual]]&lt;Table1[[#This Row],[SpreadFavorite]],1,0)</f>
        <v>1</v>
      </c>
      <c r="P7580">
        <v>37</v>
      </c>
      <c r="Q7580" t="s">
        <v>170</v>
      </c>
      <c r="R7580" t="b">
        <v>0</v>
      </c>
      <c r="S7580">
        <v>34</v>
      </c>
      <c r="T7580">
        <v>22</v>
      </c>
      <c r="U7580">
        <v>93</v>
      </c>
      <c r="V7580" t="s">
        <v>120</v>
      </c>
    </row>
    <row r="7581" spans="1:22" x14ac:dyDescent="0.2">
      <c r="A7581" s="1">
        <v>36877</v>
      </c>
      <c r="B7581">
        <v>2000</v>
      </c>
      <c r="C7581">
        <f>_xlfn.MAXIFS(Table1[ScheduleWeekWritten],Table1[ScheduleSeason],Table1[[#This Row],[ScheduleSeason]])</f>
        <v>17</v>
      </c>
      <c r="D7581">
        <v>16</v>
      </c>
      <c r="E7581" cm="1">
        <f t="array" ref="E7581">_xlfn.XLOOKUP(Table1[[#This Row],[ScheduleWeekWritten]],Table3[Game],100+Table3[Increase],Table1[[#This Row],[ScheduleWeekWritten]])</f>
        <v>16</v>
      </c>
      <c r="F7581" t="b">
        <v>0</v>
      </c>
      <c r="G7581" t="s">
        <v>67</v>
      </c>
      <c r="H7581">
        <v>13</v>
      </c>
      <c r="I7581">
        <v>17</v>
      </c>
      <c r="J7581" t="s">
        <v>50</v>
      </c>
      <c r="K7581" t="s">
        <v>90</v>
      </c>
      <c r="L7581" t="str">
        <f>_xlfn.XLOOKUP(Table1[[#This Row],[TeamFavoriteID]],Table2[team_id],Table2[team_name],_xlfn.XLOOKUP(Table1[[#This Row],[TeamFavoriteID]],Table2[team_id_pfr],Table2[team_name],"Even"))</f>
        <v>New York Giants</v>
      </c>
      <c r="M7581">
        <v>-6.5</v>
      </c>
      <c r="N7581">
        <f>IF(Table1[[#This Row],[TeamFavorite]]=Table1[[#This Row],[TeamHome]],Table1[[#This Row],[ScoreAway]]-Table1[[#This Row],[ScoreHome]],Table1[[#This Row],[ScoreHome]]-Table1[[#This Row],[ScoreAway]])</f>
        <v>-4</v>
      </c>
      <c r="O7581">
        <f>IF(Table1[[#This Row],[SpreadActual]]&lt;Table1[[#This Row],[SpreadFavorite]],1,0)</f>
        <v>0</v>
      </c>
      <c r="P7581">
        <v>36</v>
      </c>
      <c r="Q7581" t="s">
        <v>119</v>
      </c>
      <c r="R7581" t="b">
        <v>0</v>
      </c>
      <c r="S7581">
        <v>32</v>
      </c>
      <c r="T7581">
        <v>10</v>
      </c>
      <c r="U7581">
        <v>48</v>
      </c>
    </row>
    <row r="7582" spans="1:22" x14ac:dyDescent="0.2">
      <c r="A7582" s="1">
        <v>36877</v>
      </c>
      <c r="B7582">
        <v>2000</v>
      </c>
      <c r="C7582">
        <f>_xlfn.MAXIFS(Table1[ScheduleWeekWritten],Table1[ScheduleSeason],Table1[[#This Row],[ScheduleSeason]])</f>
        <v>17</v>
      </c>
      <c r="D7582">
        <v>16</v>
      </c>
      <c r="E7582" cm="1">
        <f t="array" ref="E7582">_xlfn.XLOOKUP(Table1[[#This Row],[ScheduleWeekWritten]],Table3[Game],100+Table3[Increase],Table1[[#This Row],[ScheduleWeekWritten]])</f>
        <v>16</v>
      </c>
      <c r="F7582" t="b">
        <v>0</v>
      </c>
      <c r="G7582" t="s">
        <v>42</v>
      </c>
      <c r="H7582">
        <v>20</v>
      </c>
      <c r="I7582">
        <v>7</v>
      </c>
      <c r="J7582" t="s">
        <v>24</v>
      </c>
      <c r="K7582" t="s">
        <v>88</v>
      </c>
      <c r="L7582" t="str">
        <f>_xlfn.XLOOKUP(Table1[[#This Row],[TeamFavoriteID]],Table2[team_id],Table2[team_name],_xlfn.XLOOKUP(Table1[[#This Row],[TeamFavoriteID]],Table2[team_id_pfr],Table2[team_name],"Even"))</f>
        <v>Denver Broncos</v>
      </c>
      <c r="M7582">
        <v>-3</v>
      </c>
      <c r="N7582">
        <f>IF(Table1[[#This Row],[TeamFavorite]]=Table1[[#This Row],[TeamHome]],Table1[[#This Row],[ScoreAway]]-Table1[[#This Row],[ScoreHome]],Table1[[#This Row],[ScoreHome]]-Table1[[#This Row],[ScoreAway]])</f>
        <v>13</v>
      </c>
      <c r="O7582">
        <f>IF(Table1[[#This Row],[SpreadActual]]&lt;Table1[[#This Row],[SpreadFavorite]],1,0)</f>
        <v>0</v>
      </c>
      <c r="P7582">
        <v>47</v>
      </c>
      <c r="Q7582" t="s">
        <v>117</v>
      </c>
      <c r="R7582" t="b">
        <v>0</v>
      </c>
      <c r="S7582">
        <v>5</v>
      </c>
      <c r="T7582">
        <v>17</v>
      </c>
      <c r="U7582">
        <v>64</v>
      </c>
    </row>
    <row r="7583" spans="1:22" x14ac:dyDescent="0.2">
      <c r="A7583" s="1">
        <v>36877</v>
      </c>
      <c r="B7583">
        <v>2000</v>
      </c>
      <c r="C7583">
        <f>_xlfn.MAXIFS(Table1[ScheduleWeekWritten],Table1[ScheduleSeason],Table1[[#This Row],[ScheduleSeason]])</f>
        <v>17</v>
      </c>
      <c r="D7583">
        <v>16</v>
      </c>
      <c r="E7583" cm="1">
        <f t="array" ref="E7583">_xlfn.XLOOKUP(Table1[[#This Row],[ScheduleWeekWritten]],Table3[Game],100+Table3[Increase],Table1[[#This Row],[ScheduleWeekWritten]])</f>
        <v>16</v>
      </c>
      <c r="F7583" t="b">
        <v>0</v>
      </c>
      <c r="G7583" t="s">
        <v>19</v>
      </c>
      <c r="H7583">
        <v>13</v>
      </c>
      <c r="I7583">
        <v>20</v>
      </c>
      <c r="J7583" t="s">
        <v>140</v>
      </c>
      <c r="K7583" t="s">
        <v>91</v>
      </c>
      <c r="L7583" t="str">
        <f>_xlfn.XLOOKUP(Table1[[#This Row],[TeamFavoriteID]],Table2[team_id],Table2[team_name],_xlfn.XLOOKUP(Table1[[#This Row],[TeamFavoriteID]],Table2[team_id_pfr],Table2[team_name],"Even"))</f>
        <v>Miami Dolphins</v>
      </c>
      <c r="M7583">
        <v>-3</v>
      </c>
      <c r="N7583">
        <f>IF(Table1[[#This Row],[TeamFavorite]]=Table1[[#This Row],[TeamHome]],Table1[[#This Row],[ScoreAway]]-Table1[[#This Row],[ScoreHome]],Table1[[#This Row],[ScoreHome]]-Table1[[#This Row],[ScoreAway]])</f>
        <v>7</v>
      </c>
      <c r="O7583">
        <f>IF(Table1[[#This Row],[SpreadActual]]&lt;Table1[[#This Row],[SpreadFavorite]],1,0)</f>
        <v>0</v>
      </c>
      <c r="P7583">
        <v>42</v>
      </c>
      <c r="Q7583" t="s">
        <v>143</v>
      </c>
      <c r="R7583" t="b">
        <v>0</v>
      </c>
      <c r="S7583">
        <v>77</v>
      </c>
      <c r="T7583">
        <v>8</v>
      </c>
      <c r="U7583">
        <v>84</v>
      </c>
    </row>
    <row r="7584" spans="1:22" x14ac:dyDescent="0.2">
      <c r="A7584" s="1">
        <v>36877</v>
      </c>
      <c r="B7584">
        <v>2000</v>
      </c>
      <c r="C7584">
        <f>_xlfn.MAXIFS(Table1[ScheduleWeekWritten],Table1[ScheduleSeason],Table1[[#This Row],[ScheduleSeason]])</f>
        <v>17</v>
      </c>
      <c r="D7584">
        <v>16</v>
      </c>
      <c r="E7584" cm="1">
        <f t="array" ref="E7584">_xlfn.XLOOKUP(Table1[[#This Row],[ScheduleWeekWritten]],Table3[Game],100+Table3[Increase],Table1[[#This Row],[ScheduleWeekWritten]])</f>
        <v>16</v>
      </c>
      <c r="F7584" t="b">
        <v>0</v>
      </c>
      <c r="G7584" t="s">
        <v>54</v>
      </c>
      <c r="H7584">
        <v>28</v>
      </c>
      <c r="I7584">
        <v>33</v>
      </c>
      <c r="J7584" t="s">
        <v>33</v>
      </c>
      <c r="K7584" t="s">
        <v>55</v>
      </c>
      <c r="L7584" t="str">
        <f>_xlfn.XLOOKUP(Table1[[#This Row],[TeamFavoriteID]],Table2[team_id],Table2[team_name],_xlfn.XLOOKUP(Table1[[#This Row],[TeamFavoriteID]],Table2[team_id_pfr],Table2[team_name],"Even"))</f>
        <v>Minnesota Vikings</v>
      </c>
      <c r="M7584">
        <v>-7.5</v>
      </c>
      <c r="N7584">
        <f>IF(Table1[[#This Row],[TeamFavorite]]=Table1[[#This Row],[TeamHome]],Table1[[#This Row],[ScoreAway]]-Table1[[#This Row],[ScoreHome]],Table1[[#This Row],[ScoreHome]]-Table1[[#This Row],[ScoreAway]])</f>
        <v>5</v>
      </c>
      <c r="O7584">
        <f>IF(Table1[[#This Row],[SpreadActual]]&lt;Table1[[#This Row],[SpreadFavorite]],1,0)</f>
        <v>0</v>
      </c>
      <c r="P7584">
        <v>49</v>
      </c>
      <c r="Q7584" t="s">
        <v>137</v>
      </c>
      <c r="R7584" t="b">
        <v>0</v>
      </c>
      <c r="S7584">
        <v>72</v>
      </c>
      <c r="T7584">
        <v>0</v>
      </c>
      <c r="V7584" t="s">
        <v>103</v>
      </c>
    </row>
    <row r="7585" spans="1:22" x14ac:dyDescent="0.2">
      <c r="A7585" s="1">
        <v>36877</v>
      </c>
      <c r="B7585">
        <v>2000</v>
      </c>
      <c r="C7585">
        <f>_xlfn.MAXIFS(Table1[ScheduleWeekWritten],Table1[ScheduleSeason],Table1[[#This Row],[ScheduleSeason]])</f>
        <v>17</v>
      </c>
      <c r="D7585">
        <v>16</v>
      </c>
      <c r="E7585" cm="1">
        <f t="array" ref="E7585">_xlfn.XLOOKUP(Table1[[#This Row],[ScheduleWeekWritten]],Table3[Game],100+Table3[Increase],Table1[[#This Row],[ScheduleWeekWritten]])</f>
        <v>16</v>
      </c>
      <c r="F7585" t="b">
        <v>0</v>
      </c>
      <c r="G7585" t="s">
        <v>95</v>
      </c>
      <c r="H7585">
        <v>23</v>
      </c>
      <c r="I7585">
        <v>7</v>
      </c>
      <c r="J7585" t="s">
        <v>38</v>
      </c>
      <c r="K7585" t="s">
        <v>98</v>
      </c>
      <c r="L7585" t="str">
        <f>_xlfn.XLOOKUP(Table1[[#This Row],[TeamFavoriteID]],Table2[team_id],Table2[team_name],_xlfn.XLOOKUP(Table1[[#This Row],[TeamFavoriteID]],Table2[team_id_pfr],Table2[team_name],"Even"))</f>
        <v>New Orleans Saints</v>
      </c>
      <c r="M7585">
        <v>-10</v>
      </c>
      <c r="N7585">
        <f>IF(Table1[[#This Row],[TeamFavorite]]=Table1[[#This Row],[TeamHome]],Table1[[#This Row],[ScoreAway]]-Table1[[#This Row],[ScoreHome]],Table1[[#This Row],[ScoreHome]]-Table1[[#This Row],[ScoreAway]])</f>
        <v>-16</v>
      </c>
      <c r="O7585">
        <f>IF(Table1[[#This Row],[SpreadActual]]&lt;Table1[[#This Row],[SpreadFavorite]],1,0)</f>
        <v>1</v>
      </c>
      <c r="P7585">
        <v>41</v>
      </c>
      <c r="Q7585" t="s">
        <v>124</v>
      </c>
      <c r="R7585" t="b">
        <v>0</v>
      </c>
      <c r="S7585">
        <v>72</v>
      </c>
      <c r="T7585">
        <v>0</v>
      </c>
      <c r="V7585" t="s">
        <v>103</v>
      </c>
    </row>
    <row r="7586" spans="1:22" x14ac:dyDescent="0.2">
      <c r="A7586" s="1">
        <v>36877</v>
      </c>
      <c r="B7586">
        <v>2000</v>
      </c>
      <c r="C7586">
        <f>_xlfn.MAXIFS(Table1[ScheduleWeekWritten],Table1[ScheduleSeason],Table1[[#This Row],[ScheduleSeason]])</f>
        <v>17</v>
      </c>
      <c r="D7586">
        <v>16</v>
      </c>
      <c r="E7586" cm="1">
        <f t="array" ref="E7586">_xlfn.XLOOKUP(Table1[[#This Row],[ScheduleWeekWritten]],Table3[Game],100+Table3[Increase],Table1[[#This Row],[ScheduleWeekWritten]])</f>
        <v>16</v>
      </c>
      <c r="F7586" t="b">
        <v>0</v>
      </c>
      <c r="G7586" t="s">
        <v>31</v>
      </c>
      <c r="H7586">
        <v>7</v>
      </c>
      <c r="I7586">
        <v>10</v>
      </c>
      <c r="J7586" t="s">
        <v>45</v>
      </c>
      <c r="K7586" t="s">
        <v>32</v>
      </c>
      <c r="L7586" t="str">
        <f>_xlfn.XLOOKUP(Table1[[#This Row],[TeamFavoriteID]],Table2[team_id],Table2[team_name],_xlfn.XLOOKUP(Table1[[#This Row],[TeamFavoriteID]],Table2[team_id_pfr],Table2[team_name],"Even"))</f>
        <v>New York Jets</v>
      </c>
      <c r="M7586">
        <v>-6.5</v>
      </c>
      <c r="N7586">
        <f>IF(Table1[[#This Row],[TeamFavorite]]=Table1[[#This Row],[TeamHome]],Table1[[#This Row],[ScoreAway]]-Table1[[#This Row],[ScoreHome]],Table1[[#This Row],[ScoreHome]]-Table1[[#This Row],[ScoreAway]])</f>
        <v>3</v>
      </c>
      <c r="O7586">
        <f>IF(Table1[[#This Row],[SpreadActual]]&lt;Table1[[#This Row],[SpreadFavorite]],1,0)</f>
        <v>0</v>
      </c>
      <c r="P7586">
        <v>39.5</v>
      </c>
      <c r="Q7586" t="s">
        <v>126</v>
      </c>
      <c r="R7586" t="b">
        <v>0</v>
      </c>
      <c r="S7586">
        <v>54</v>
      </c>
      <c r="T7586">
        <v>19</v>
      </c>
      <c r="U7586">
        <v>96</v>
      </c>
    </row>
    <row r="7587" spans="1:22" x14ac:dyDescent="0.2">
      <c r="A7587" s="1">
        <v>36877</v>
      </c>
      <c r="B7587">
        <v>2000</v>
      </c>
      <c r="C7587">
        <f>_xlfn.MAXIFS(Table1[ScheduleWeekWritten],Table1[ScheduleSeason],Table1[[#This Row],[ScheduleSeason]])</f>
        <v>17</v>
      </c>
      <c r="D7587">
        <v>16</v>
      </c>
      <c r="E7587" cm="1">
        <f t="array" ref="E7587">_xlfn.XLOOKUP(Table1[[#This Row],[ScheduleWeekWritten]],Table3[Game],100+Table3[Increase],Table1[[#This Row],[ScheduleWeekWritten]])</f>
        <v>16</v>
      </c>
      <c r="F7587" t="b">
        <v>0</v>
      </c>
      <c r="G7587" t="s">
        <v>53</v>
      </c>
      <c r="H7587">
        <v>17</v>
      </c>
      <c r="I7587">
        <v>0</v>
      </c>
      <c r="J7587" t="s">
        <v>46</v>
      </c>
      <c r="K7587" t="s">
        <v>87</v>
      </c>
      <c r="L7587" t="str">
        <f>_xlfn.XLOOKUP(Table1[[#This Row],[TeamFavoriteID]],Table2[team_id],Table2[team_name],_xlfn.XLOOKUP(Table1[[#This Row],[TeamFavoriteID]],Table2[team_id_pfr],Table2[team_name],"Even"))</f>
        <v>San Francisco 49ers</v>
      </c>
      <c r="M7587">
        <v>-6</v>
      </c>
      <c r="N7587">
        <f>IF(Table1[[#This Row],[TeamFavorite]]=Table1[[#This Row],[TeamHome]],Table1[[#This Row],[ScoreAway]]-Table1[[#This Row],[ScoreHome]],Table1[[#This Row],[ScoreHome]]-Table1[[#This Row],[ScoreAway]])</f>
        <v>-17</v>
      </c>
      <c r="O7587">
        <f>IF(Table1[[#This Row],[SpreadActual]]&lt;Table1[[#This Row],[SpreadFavorite]],1,0)</f>
        <v>1</v>
      </c>
      <c r="P7587">
        <v>45.5</v>
      </c>
      <c r="Q7587" t="s">
        <v>118</v>
      </c>
      <c r="R7587" t="b">
        <v>0</v>
      </c>
      <c r="S7587">
        <v>53</v>
      </c>
      <c r="T7587">
        <v>6</v>
      </c>
      <c r="U7587">
        <v>73</v>
      </c>
    </row>
    <row r="7588" spans="1:22" x14ac:dyDescent="0.2">
      <c r="A7588" s="1">
        <v>36878</v>
      </c>
      <c r="B7588">
        <v>2000</v>
      </c>
      <c r="C7588">
        <f>_xlfn.MAXIFS(Table1[ScheduleWeekWritten],Table1[ScheduleSeason],Table1[[#This Row],[ScheduleSeason]])</f>
        <v>17</v>
      </c>
      <c r="D7588">
        <v>16</v>
      </c>
      <c r="E7588" cm="1">
        <f t="array" ref="E7588">_xlfn.XLOOKUP(Table1[[#This Row],[ScheduleWeekWritten]],Table3[Game],100+Table3[Increase],Table1[[#This Row],[ScheduleWeekWritten]])</f>
        <v>16</v>
      </c>
      <c r="F7588" t="b">
        <v>0</v>
      </c>
      <c r="G7588" t="s">
        <v>127</v>
      </c>
      <c r="H7588">
        <v>38</v>
      </c>
      <c r="I7588">
        <v>35</v>
      </c>
      <c r="J7588" t="s">
        <v>153</v>
      </c>
      <c r="K7588" t="s">
        <v>40</v>
      </c>
      <c r="L7588" t="str">
        <f>_xlfn.XLOOKUP(Table1[[#This Row],[TeamFavoriteID]],Table2[team_id],Table2[team_name],_xlfn.XLOOKUP(Table1[[#This Row],[TeamFavoriteID]],Table2[team_id_pfr],Table2[team_name],"Even"))</f>
        <v>Los Angeles Rams</v>
      </c>
      <c r="M7588">
        <v>-1</v>
      </c>
      <c r="N7588">
        <f>IF(Table1[[#This Row],[TeamFavorite]]=Table1[[#This Row],[TeamHome]],Table1[[#This Row],[ScoreAway]]-Table1[[#This Row],[ScoreHome]],Table1[[#This Row],[ScoreHome]]-Table1[[#This Row],[ScoreAway]])</f>
        <v>3</v>
      </c>
      <c r="O7588">
        <f>IF(Table1[[#This Row],[SpreadActual]]&lt;Table1[[#This Row],[SpreadFavorite]],1,0)</f>
        <v>0</v>
      </c>
      <c r="P7588">
        <v>49</v>
      </c>
      <c r="Q7588" t="s">
        <v>168</v>
      </c>
      <c r="R7588" t="b">
        <v>0</v>
      </c>
      <c r="S7588">
        <v>47</v>
      </c>
      <c r="T7588">
        <v>9</v>
      </c>
      <c r="U7588">
        <v>54</v>
      </c>
    </row>
    <row r="7589" spans="1:22" x14ac:dyDescent="0.2">
      <c r="A7589" s="1">
        <v>36883</v>
      </c>
      <c r="B7589">
        <v>2000</v>
      </c>
      <c r="C7589">
        <f>_xlfn.MAXIFS(Table1[ScheduleWeekWritten],Table1[ScheduleSeason],Table1[[#This Row],[ScheduleSeason]])</f>
        <v>17</v>
      </c>
      <c r="D7589">
        <v>17</v>
      </c>
      <c r="E7589" cm="1">
        <f t="array" ref="E7589">_xlfn.XLOOKUP(Table1[[#This Row],[ScheduleWeekWritten]],Table3[Game],100+Table3[Increase],Table1[[#This Row],[ScheduleWeekWritten]])</f>
        <v>17</v>
      </c>
      <c r="F7589" t="b">
        <v>0</v>
      </c>
      <c r="G7589" t="s">
        <v>24</v>
      </c>
      <c r="H7589">
        <v>38</v>
      </c>
      <c r="I7589">
        <v>9</v>
      </c>
      <c r="J7589" t="s">
        <v>53</v>
      </c>
      <c r="K7589" t="s">
        <v>88</v>
      </c>
      <c r="L7589" t="str">
        <f>_xlfn.XLOOKUP(Table1[[#This Row],[TeamFavoriteID]],Table2[team_id],Table2[team_name],_xlfn.XLOOKUP(Table1[[#This Row],[TeamFavoriteID]],Table2[team_id_pfr],Table2[team_name],"Even"))</f>
        <v>Denver Broncos</v>
      </c>
      <c r="M7589">
        <v>-7</v>
      </c>
      <c r="N7589">
        <f>IF(Table1[[#This Row],[TeamFavorite]]=Table1[[#This Row],[TeamHome]],Table1[[#This Row],[ScoreAway]]-Table1[[#This Row],[ScoreHome]],Table1[[#This Row],[ScoreHome]]-Table1[[#This Row],[ScoreAway]])</f>
        <v>-29</v>
      </c>
      <c r="O7589">
        <f>IF(Table1[[#This Row],[SpreadActual]]&lt;Table1[[#This Row],[SpreadFavorite]],1,0)</f>
        <v>1</v>
      </c>
      <c r="P7589">
        <v>48.5</v>
      </c>
      <c r="Q7589" t="s">
        <v>71</v>
      </c>
      <c r="R7589" t="b">
        <v>0</v>
      </c>
      <c r="S7589">
        <v>34</v>
      </c>
      <c r="T7589">
        <v>11</v>
      </c>
      <c r="U7589">
        <v>53</v>
      </c>
    </row>
    <row r="7590" spans="1:22" x14ac:dyDescent="0.2">
      <c r="A7590" s="1">
        <v>36883</v>
      </c>
      <c r="B7590">
        <v>2000</v>
      </c>
      <c r="C7590">
        <f>_xlfn.MAXIFS(Table1[ScheduleWeekWritten],Table1[ScheduleSeason],Table1[[#This Row],[ScheduleSeason]])</f>
        <v>17</v>
      </c>
      <c r="D7590">
        <v>17</v>
      </c>
      <c r="E7590" cm="1">
        <f t="array" ref="E7590">_xlfn.XLOOKUP(Table1[[#This Row],[ScheduleWeekWritten]],Table3[Game],100+Table3[Increase],Table1[[#This Row],[ScheduleWeekWritten]])</f>
        <v>17</v>
      </c>
      <c r="F7590" t="b">
        <v>0</v>
      </c>
      <c r="G7590" t="s">
        <v>50</v>
      </c>
      <c r="H7590">
        <v>28</v>
      </c>
      <c r="I7590">
        <v>25</v>
      </c>
      <c r="J7590" t="s">
        <v>154</v>
      </c>
      <c r="K7590" t="s">
        <v>90</v>
      </c>
      <c r="L7590" t="str">
        <f>_xlfn.XLOOKUP(Table1[[#This Row],[TeamFavoriteID]],Table2[team_id],Table2[team_name],_xlfn.XLOOKUP(Table1[[#This Row],[TeamFavoriteID]],Table2[team_id_pfr],Table2[team_name],"Even"))</f>
        <v>New York Giants</v>
      </c>
      <c r="M7590">
        <v>-4</v>
      </c>
      <c r="N7590">
        <f>IF(Table1[[#This Row],[TeamFavorite]]=Table1[[#This Row],[TeamHome]],Table1[[#This Row],[ScoreAway]]-Table1[[#This Row],[ScoreHome]],Table1[[#This Row],[ScoreHome]]-Table1[[#This Row],[ScoreAway]])</f>
        <v>-3</v>
      </c>
      <c r="O7590">
        <f>IF(Table1[[#This Row],[SpreadActual]]&lt;Table1[[#This Row],[SpreadFavorite]],1,0)</f>
        <v>0</v>
      </c>
      <c r="P7590">
        <v>37.5</v>
      </c>
      <c r="Q7590" t="s">
        <v>126</v>
      </c>
      <c r="R7590" t="b">
        <v>0</v>
      </c>
      <c r="S7590">
        <v>22</v>
      </c>
      <c r="T7590">
        <v>20</v>
      </c>
      <c r="U7590">
        <v>54</v>
      </c>
    </row>
    <row r="7591" spans="1:22" x14ac:dyDescent="0.2">
      <c r="A7591" s="1">
        <v>36883</v>
      </c>
      <c r="B7591">
        <v>2000</v>
      </c>
      <c r="C7591">
        <f>_xlfn.MAXIFS(Table1[ScheduleWeekWritten],Table1[ScheduleSeason],Table1[[#This Row],[ScheduleSeason]])</f>
        <v>17</v>
      </c>
      <c r="D7591">
        <v>17</v>
      </c>
      <c r="E7591" cm="1">
        <f t="array" ref="E7591">_xlfn.XLOOKUP(Table1[[#This Row],[ScheduleWeekWritten]],Table3[Game],100+Table3[Increase],Table1[[#This Row],[ScheduleWeekWritten]])</f>
        <v>17</v>
      </c>
      <c r="F7591" t="b">
        <v>0</v>
      </c>
      <c r="G7591" t="s">
        <v>128</v>
      </c>
      <c r="H7591">
        <v>23</v>
      </c>
      <c r="I7591">
        <v>42</v>
      </c>
      <c r="J7591" t="s">
        <v>28</v>
      </c>
      <c r="K7591" t="s">
        <v>132</v>
      </c>
      <c r="L7591" t="str">
        <f>_xlfn.XLOOKUP(Table1[[#This Row],[TeamFavoriteID]],Table2[team_id],Table2[team_name],_xlfn.XLOOKUP(Table1[[#This Row],[TeamFavoriteID]],Table2[team_id_pfr],Table2[team_name],"Even"))</f>
        <v>Seattle Seahawks</v>
      </c>
      <c r="M7591">
        <v>-3</v>
      </c>
      <c r="N7591">
        <f>IF(Table1[[#This Row],[TeamFavorite]]=Table1[[#This Row],[TeamHome]],Table1[[#This Row],[ScoreAway]]-Table1[[#This Row],[ScoreHome]],Table1[[#This Row],[ScoreHome]]-Table1[[#This Row],[ScoreAway]])</f>
        <v>19</v>
      </c>
      <c r="O7591">
        <f>IF(Table1[[#This Row],[SpreadActual]]&lt;Table1[[#This Row],[SpreadFavorite]],1,0)</f>
        <v>0</v>
      </c>
      <c r="P7591">
        <v>42.5</v>
      </c>
      <c r="Q7591" t="s">
        <v>151</v>
      </c>
      <c r="R7591" t="b">
        <v>0</v>
      </c>
      <c r="S7591">
        <v>44</v>
      </c>
      <c r="T7591">
        <v>10</v>
      </c>
      <c r="U7591">
        <v>88</v>
      </c>
    </row>
    <row r="7592" spans="1:22" x14ac:dyDescent="0.2">
      <c r="A7592" s="1">
        <v>36884</v>
      </c>
      <c r="B7592">
        <v>2000</v>
      </c>
      <c r="C7592">
        <f>_xlfn.MAXIFS(Table1[ScheduleWeekWritten],Table1[ScheduleSeason],Table1[[#This Row],[ScheduleSeason]])</f>
        <v>17</v>
      </c>
      <c r="D7592">
        <v>17</v>
      </c>
      <c r="E7592" cm="1">
        <f t="array" ref="E7592">_xlfn.XLOOKUP(Table1[[#This Row],[ScheduleWeekWritten]],Table3[Game],100+Table3[Increase],Table1[[#This Row],[ScheduleWeekWritten]])</f>
        <v>17</v>
      </c>
      <c r="F7592" t="b">
        <v>0</v>
      </c>
      <c r="G7592" t="s">
        <v>38</v>
      </c>
      <c r="H7592">
        <v>29</v>
      </c>
      <c r="I7592">
        <v>13</v>
      </c>
      <c r="J7592" t="s">
        <v>42</v>
      </c>
      <c r="K7592" t="s">
        <v>75</v>
      </c>
      <c r="L7592" t="str">
        <f>_xlfn.XLOOKUP(Table1[[#This Row],[TeamFavoriteID]],Table2[team_id],Table2[team_name],_xlfn.XLOOKUP(Table1[[#This Row],[TeamFavoriteID]],Table2[team_id_pfr],Table2[team_name],"Even"))</f>
        <v>Kansas City Chiefs</v>
      </c>
      <c r="M7592">
        <v>-4.5</v>
      </c>
      <c r="N7592">
        <f>IF(Table1[[#This Row],[TeamFavorite]]=Table1[[#This Row],[TeamHome]],Table1[[#This Row],[ScoreAway]]-Table1[[#This Row],[ScoreHome]],Table1[[#This Row],[ScoreHome]]-Table1[[#This Row],[ScoreAway]])</f>
        <v>16</v>
      </c>
      <c r="O7592">
        <f>IF(Table1[[#This Row],[SpreadActual]]&lt;Table1[[#This Row],[SpreadFavorite]],1,0)</f>
        <v>0</v>
      </c>
      <c r="P7592">
        <v>40.5</v>
      </c>
      <c r="Q7592" t="s">
        <v>148</v>
      </c>
      <c r="R7592" t="b">
        <v>0</v>
      </c>
      <c r="S7592">
        <v>72</v>
      </c>
      <c r="T7592">
        <v>0</v>
      </c>
      <c r="V7592" t="s">
        <v>103</v>
      </c>
    </row>
    <row r="7593" spans="1:22" x14ac:dyDescent="0.2">
      <c r="A7593" s="1">
        <v>36884</v>
      </c>
      <c r="B7593">
        <v>2000</v>
      </c>
      <c r="C7593">
        <f>_xlfn.MAXIFS(Table1[ScheduleWeekWritten],Table1[ScheduleSeason],Table1[[#This Row],[ScheduleSeason]])</f>
        <v>17</v>
      </c>
      <c r="D7593">
        <v>17</v>
      </c>
      <c r="E7593" cm="1">
        <f t="array" ref="E7593">_xlfn.XLOOKUP(Table1[[#This Row],[ScheduleWeekWritten]],Table3[Game],100+Table3[Increase],Table1[[#This Row],[ScheduleWeekWritten]])</f>
        <v>17</v>
      </c>
      <c r="F7593" t="b">
        <v>0</v>
      </c>
      <c r="G7593" t="s">
        <v>158</v>
      </c>
      <c r="H7593">
        <v>34</v>
      </c>
      <c r="I7593">
        <v>20</v>
      </c>
      <c r="J7593" t="s">
        <v>31</v>
      </c>
      <c r="K7593" t="s">
        <v>159</v>
      </c>
      <c r="L7593" t="str">
        <f>_xlfn.XLOOKUP(Table1[[#This Row],[TeamFavoriteID]],Table2[team_id],Table2[team_name],_xlfn.XLOOKUP(Table1[[#This Row],[TeamFavoriteID]],Table2[team_id_pfr],Table2[team_name],"Even"))</f>
        <v>Baltimore Ravens</v>
      </c>
      <c r="M7593">
        <v>-6</v>
      </c>
      <c r="N7593">
        <f>IF(Table1[[#This Row],[TeamFavorite]]=Table1[[#This Row],[TeamHome]],Table1[[#This Row],[ScoreAway]]-Table1[[#This Row],[ScoreHome]],Table1[[#This Row],[ScoreHome]]-Table1[[#This Row],[ScoreAway]])</f>
        <v>-14</v>
      </c>
      <c r="O7593">
        <f>IF(Table1[[#This Row],[SpreadActual]]&lt;Table1[[#This Row],[SpreadFavorite]],1,0)</f>
        <v>1</v>
      </c>
      <c r="P7593">
        <v>35.5</v>
      </c>
      <c r="Q7593" t="s">
        <v>166</v>
      </c>
      <c r="R7593" t="b">
        <v>0</v>
      </c>
      <c r="S7593">
        <v>24</v>
      </c>
      <c r="T7593">
        <v>3</v>
      </c>
      <c r="U7593">
        <v>61</v>
      </c>
    </row>
    <row r="7594" spans="1:22" x14ac:dyDescent="0.2">
      <c r="A7594" s="1">
        <v>36884</v>
      </c>
      <c r="B7594">
        <v>2000</v>
      </c>
      <c r="C7594">
        <f>_xlfn.MAXIFS(Table1[ScheduleWeekWritten],Table1[ScheduleSeason],Table1[[#This Row],[ScheduleSeason]])</f>
        <v>17</v>
      </c>
      <c r="D7594">
        <v>17</v>
      </c>
      <c r="E7594" cm="1">
        <f t="array" ref="E7594">_xlfn.XLOOKUP(Table1[[#This Row],[ScheduleWeekWritten]],Table3[Game],100+Table3[Increase],Table1[[#This Row],[ScheduleWeekWritten]])</f>
        <v>17</v>
      </c>
      <c r="F7594" t="b">
        <v>0</v>
      </c>
      <c r="G7594" t="s">
        <v>45</v>
      </c>
      <c r="H7594">
        <v>20</v>
      </c>
      <c r="I7594">
        <v>23</v>
      </c>
      <c r="J7594" t="s">
        <v>46</v>
      </c>
      <c r="K7594" t="s">
        <v>79</v>
      </c>
      <c r="L7594" t="str">
        <f>_xlfn.XLOOKUP(Table1[[#This Row],[TeamFavoriteID]],Table2[team_id],Table2[team_name],_xlfn.XLOOKUP(Table1[[#This Row],[TeamFavoriteID]],Table2[team_id_pfr],Table2[team_name],"Even"))</f>
        <v>Detroit Lions</v>
      </c>
      <c r="M7594">
        <v>-10</v>
      </c>
      <c r="N7594">
        <f>IF(Table1[[#This Row],[TeamFavorite]]=Table1[[#This Row],[TeamHome]],Table1[[#This Row],[ScoreAway]]-Table1[[#This Row],[ScoreHome]],Table1[[#This Row],[ScoreHome]]-Table1[[#This Row],[ScoreAway]])</f>
        <v>3</v>
      </c>
      <c r="O7594">
        <f>IF(Table1[[#This Row],[SpreadActual]]&lt;Table1[[#This Row],[SpreadFavorite]],1,0)</f>
        <v>0</v>
      </c>
      <c r="P7594">
        <v>37</v>
      </c>
      <c r="Q7594" t="s">
        <v>125</v>
      </c>
      <c r="R7594" t="b">
        <v>0</v>
      </c>
      <c r="S7594">
        <v>72</v>
      </c>
      <c r="T7594">
        <v>0</v>
      </c>
      <c r="V7594" t="s">
        <v>103</v>
      </c>
    </row>
    <row r="7595" spans="1:22" x14ac:dyDescent="0.2">
      <c r="A7595" s="1">
        <v>36884</v>
      </c>
      <c r="B7595">
        <v>2000</v>
      </c>
      <c r="C7595">
        <f>_xlfn.MAXIFS(Table1[ScheduleWeekWritten],Table1[ScheduleSeason],Table1[[#This Row],[ScheduleSeason]])</f>
        <v>17</v>
      </c>
      <c r="D7595">
        <v>17</v>
      </c>
      <c r="E7595" cm="1">
        <f t="array" ref="E7595">_xlfn.XLOOKUP(Table1[[#This Row],[ScheduleWeekWritten]],Table3[Game],100+Table3[Increase],Table1[[#This Row],[ScheduleWeekWritten]])</f>
        <v>17</v>
      </c>
      <c r="F7595" t="b">
        <v>0</v>
      </c>
      <c r="G7595" t="s">
        <v>33</v>
      </c>
      <c r="H7595">
        <v>17</v>
      </c>
      <c r="I7595">
        <v>14</v>
      </c>
      <c r="J7595" t="s">
        <v>127</v>
      </c>
      <c r="K7595" t="s">
        <v>35</v>
      </c>
      <c r="L7595" t="str">
        <f>_xlfn.XLOOKUP(Table1[[#This Row],[TeamFavoriteID]],Table2[team_id],Table2[team_name],_xlfn.XLOOKUP(Table1[[#This Row],[TeamFavoriteID]],Table2[team_id_pfr],Table2[team_name],"Even"))</f>
        <v>Green Bay Packers</v>
      </c>
      <c r="M7595">
        <v>-2.5</v>
      </c>
      <c r="N7595">
        <f>IF(Table1[[#This Row],[TeamFavorite]]=Table1[[#This Row],[TeamHome]],Table1[[#This Row],[ScoreAway]]-Table1[[#This Row],[ScoreHome]],Table1[[#This Row],[ScoreHome]]-Table1[[#This Row],[ScoreAway]])</f>
        <v>-3</v>
      </c>
      <c r="O7595">
        <f>IF(Table1[[#This Row],[SpreadActual]]&lt;Table1[[#This Row],[SpreadFavorite]],1,0)</f>
        <v>1</v>
      </c>
      <c r="P7595">
        <v>38</v>
      </c>
      <c r="Q7595" t="s">
        <v>82</v>
      </c>
      <c r="R7595" t="b">
        <v>0</v>
      </c>
      <c r="S7595">
        <v>6</v>
      </c>
      <c r="T7595">
        <v>12</v>
      </c>
      <c r="U7595">
        <v>72</v>
      </c>
    </row>
    <row r="7596" spans="1:22" x14ac:dyDescent="0.2">
      <c r="A7596" s="1">
        <v>36884</v>
      </c>
      <c r="B7596">
        <v>2000</v>
      </c>
      <c r="C7596">
        <f>_xlfn.MAXIFS(Table1[ScheduleWeekWritten],Table1[ScheduleSeason],Table1[[#This Row],[ScheduleSeason]])</f>
        <v>17</v>
      </c>
      <c r="D7596">
        <v>17</v>
      </c>
      <c r="E7596" cm="1">
        <f t="array" ref="E7596">_xlfn.XLOOKUP(Table1[[#This Row],[ScheduleWeekWritten]],Table3[Game],100+Table3[Increase],Table1[[#This Row],[ScheduleWeekWritten]])</f>
        <v>17</v>
      </c>
      <c r="F7596" t="b">
        <v>0</v>
      </c>
      <c r="G7596" t="s">
        <v>140</v>
      </c>
      <c r="H7596">
        <v>31</v>
      </c>
      <c r="I7596">
        <v>10</v>
      </c>
      <c r="J7596" t="s">
        <v>54</v>
      </c>
      <c r="K7596" t="s">
        <v>72</v>
      </c>
      <c r="L7596" t="str">
        <f>_xlfn.XLOOKUP(Table1[[#This Row],[TeamFavoriteID]],Table2[team_id],Table2[team_name],_xlfn.XLOOKUP(Table1[[#This Row],[TeamFavoriteID]],Table2[team_id_pfr],Table2[team_name],"Even"))</f>
        <v>Baltimore Colts</v>
      </c>
      <c r="M7596">
        <v>-3</v>
      </c>
      <c r="N7596">
        <f>IF(Table1[[#This Row],[TeamFavorite]]=Table1[[#This Row],[TeamHome]],Table1[[#This Row],[ScoreAway]]-Table1[[#This Row],[ScoreHome]],Table1[[#This Row],[ScoreHome]]-Table1[[#This Row],[ScoreAway]])</f>
        <v>21</v>
      </c>
      <c r="O7596">
        <f>IF(Table1[[#This Row],[SpreadActual]]&lt;Table1[[#This Row],[SpreadFavorite]],1,0)</f>
        <v>0</v>
      </c>
      <c r="P7596">
        <v>53.5</v>
      </c>
      <c r="Q7596" t="s">
        <v>141</v>
      </c>
      <c r="R7596" t="b">
        <v>0</v>
      </c>
      <c r="S7596">
        <v>72</v>
      </c>
      <c r="T7596">
        <v>0</v>
      </c>
      <c r="V7596" t="s">
        <v>103</v>
      </c>
    </row>
    <row r="7597" spans="1:22" x14ac:dyDescent="0.2">
      <c r="A7597" s="1">
        <v>36884</v>
      </c>
      <c r="B7597">
        <v>2000</v>
      </c>
      <c r="C7597">
        <f>_xlfn.MAXIFS(Table1[ScheduleWeekWritten],Table1[ScheduleSeason],Table1[[#This Row],[ScheduleSeason]])</f>
        <v>17</v>
      </c>
      <c r="D7597">
        <v>17</v>
      </c>
      <c r="E7597" cm="1">
        <f t="array" ref="E7597">_xlfn.XLOOKUP(Table1[[#This Row],[ScheduleWeekWritten]],Table3[Game],100+Table3[Increase],Table1[[#This Row],[ScheduleWeekWritten]])</f>
        <v>17</v>
      </c>
      <c r="F7597" t="b">
        <v>0</v>
      </c>
      <c r="G7597" t="s">
        <v>115</v>
      </c>
      <c r="H7597">
        <v>24</v>
      </c>
      <c r="I7597">
        <v>27</v>
      </c>
      <c r="J7597" t="s">
        <v>19</v>
      </c>
      <c r="K7597" t="s">
        <v>91</v>
      </c>
      <c r="L7597" t="str">
        <f>_xlfn.XLOOKUP(Table1[[#This Row],[TeamFavoriteID]],Table2[team_id],Table2[team_name],_xlfn.XLOOKUP(Table1[[#This Row],[TeamFavoriteID]],Table2[team_id_pfr],Table2[team_name],"Even"))</f>
        <v>Miami Dolphins</v>
      </c>
      <c r="M7597">
        <v>-4</v>
      </c>
      <c r="N7597">
        <f>IF(Table1[[#This Row],[TeamFavorite]]=Table1[[#This Row],[TeamHome]],Table1[[#This Row],[ScoreAway]]-Table1[[#This Row],[ScoreHome]],Table1[[#This Row],[ScoreHome]]-Table1[[#This Row],[ScoreAway]])</f>
        <v>-3</v>
      </c>
      <c r="O7597">
        <f>IF(Table1[[#This Row],[SpreadActual]]&lt;Table1[[#This Row],[SpreadFavorite]],1,0)</f>
        <v>0</v>
      </c>
      <c r="P7597">
        <v>35</v>
      </c>
      <c r="Q7597" t="s">
        <v>116</v>
      </c>
      <c r="R7597" t="b">
        <v>0</v>
      </c>
      <c r="S7597">
        <v>26</v>
      </c>
      <c r="T7597">
        <v>12</v>
      </c>
      <c r="U7597">
        <v>56</v>
      </c>
    </row>
    <row r="7598" spans="1:22" x14ac:dyDescent="0.2">
      <c r="A7598" s="1">
        <v>36884</v>
      </c>
      <c r="B7598">
        <v>2000</v>
      </c>
      <c r="C7598">
        <f>_xlfn.MAXIFS(Table1[ScheduleWeekWritten],Table1[ScheduleSeason],Table1[[#This Row],[ScheduleSeason]])</f>
        <v>17</v>
      </c>
      <c r="D7598">
        <v>17</v>
      </c>
      <c r="E7598" cm="1">
        <f t="array" ref="E7598">_xlfn.XLOOKUP(Table1[[#This Row],[ScheduleWeekWritten]],Table3[Game],100+Table3[Increase],Table1[[#This Row],[ScheduleWeekWritten]])</f>
        <v>17</v>
      </c>
      <c r="F7598" t="b">
        <v>0</v>
      </c>
      <c r="G7598" t="s">
        <v>95</v>
      </c>
      <c r="H7598">
        <v>21</v>
      </c>
      <c r="I7598">
        <v>26</v>
      </c>
      <c r="J7598" t="s">
        <v>153</v>
      </c>
      <c r="K7598" t="s">
        <v>40</v>
      </c>
      <c r="L7598" t="str">
        <f>_xlfn.XLOOKUP(Table1[[#This Row],[TeamFavoriteID]],Table2[team_id],Table2[team_name],_xlfn.XLOOKUP(Table1[[#This Row],[TeamFavoriteID]],Table2[team_id_pfr],Table2[team_name],"Even"))</f>
        <v>Los Angeles Rams</v>
      </c>
      <c r="M7598">
        <v>-3.5</v>
      </c>
      <c r="N7598">
        <f>IF(Table1[[#This Row],[TeamFavorite]]=Table1[[#This Row],[TeamHome]],Table1[[#This Row],[ScoreAway]]-Table1[[#This Row],[ScoreHome]],Table1[[#This Row],[ScoreHome]]-Table1[[#This Row],[ScoreAway]])</f>
        <v>-5</v>
      </c>
      <c r="O7598">
        <f>IF(Table1[[#This Row],[SpreadActual]]&lt;Table1[[#This Row],[SpreadFavorite]],1,0)</f>
        <v>1</v>
      </c>
      <c r="P7598">
        <v>56</v>
      </c>
      <c r="Q7598" t="s">
        <v>124</v>
      </c>
      <c r="R7598" t="b">
        <v>0</v>
      </c>
      <c r="S7598">
        <v>72</v>
      </c>
      <c r="T7598">
        <v>0</v>
      </c>
      <c r="V7598" t="s">
        <v>103</v>
      </c>
    </row>
    <row r="7599" spans="1:22" x14ac:dyDescent="0.2">
      <c r="A7599" s="1">
        <v>36884</v>
      </c>
      <c r="B7599">
        <v>2000</v>
      </c>
      <c r="C7599">
        <f>_xlfn.MAXIFS(Table1[ScheduleWeekWritten],Table1[ScheduleSeason],Table1[[#This Row],[ScheduleSeason]])</f>
        <v>17</v>
      </c>
      <c r="D7599">
        <v>17</v>
      </c>
      <c r="E7599" cm="1">
        <f t="array" ref="E7599">_xlfn.XLOOKUP(Table1[[#This Row],[ScheduleWeekWritten]],Table3[Game],100+Table3[Increase],Table1[[#This Row],[ScheduleWeekWritten]])</f>
        <v>17</v>
      </c>
      <c r="F7599" t="b">
        <v>0</v>
      </c>
      <c r="G7599" t="s">
        <v>20</v>
      </c>
      <c r="H7599">
        <v>52</v>
      </c>
      <c r="I7599">
        <v>9</v>
      </c>
      <c r="J7599" t="s">
        <v>152</v>
      </c>
      <c r="K7599" t="s">
        <v>21</v>
      </c>
      <c r="L7599" t="str">
        <f>_xlfn.XLOOKUP(Table1[[#This Row],[TeamFavoriteID]],Table2[team_id],Table2[team_name],_xlfn.XLOOKUP(Table1[[#This Row],[TeamFavoriteID]],Table2[team_id_pfr],Table2[team_name],"Even"))</f>
        <v>Las Vegas Raiders</v>
      </c>
      <c r="M7599">
        <v>-9</v>
      </c>
      <c r="N7599">
        <f>IF(Table1[[#This Row],[TeamFavorite]]=Table1[[#This Row],[TeamHome]],Table1[[#This Row],[ScoreAway]]-Table1[[#This Row],[ScoreHome]],Table1[[#This Row],[ScoreHome]]-Table1[[#This Row],[ScoreAway]])</f>
        <v>43</v>
      </c>
      <c r="O7599">
        <f>IF(Table1[[#This Row],[SpreadActual]]&lt;Table1[[#This Row],[SpreadFavorite]],1,0)</f>
        <v>0</v>
      </c>
      <c r="P7599">
        <v>45.5</v>
      </c>
      <c r="Q7599" t="s">
        <v>76</v>
      </c>
      <c r="R7599" t="b">
        <v>0</v>
      </c>
      <c r="S7599">
        <v>50</v>
      </c>
      <c r="T7599">
        <v>6</v>
      </c>
      <c r="U7599">
        <v>86</v>
      </c>
    </row>
    <row r="7600" spans="1:22" x14ac:dyDescent="0.2">
      <c r="A7600" s="1">
        <v>36884</v>
      </c>
      <c r="B7600">
        <v>2000</v>
      </c>
      <c r="C7600">
        <f>_xlfn.MAXIFS(Table1[ScheduleWeekWritten],Table1[ScheduleSeason],Table1[[#This Row],[ScheduleSeason]])</f>
        <v>17</v>
      </c>
      <c r="D7600">
        <v>17</v>
      </c>
      <c r="E7600" cm="1">
        <f t="array" ref="E7600">_xlfn.XLOOKUP(Table1[[#This Row],[ScheduleWeekWritten]],Table3[Game],100+Table3[Increase],Table1[[#This Row],[ScheduleWeekWritten]])</f>
        <v>17</v>
      </c>
      <c r="F7600" t="b">
        <v>0</v>
      </c>
      <c r="G7600" t="s">
        <v>58</v>
      </c>
      <c r="H7600">
        <v>16</v>
      </c>
      <c r="I7600">
        <v>7</v>
      </c>
      <c r="J7600" t="s">
        <v>101</v>
      </c>
      <c r="K7600" t="s">
        <v>77</v>
      </c>
      <c r="L7600" t="str">
        <f>_xlfn.XLOOKUP(Table1[[#This Row],[TeamFavoriteID]],Table2[team_id],Table2[team_name],_xlfn.XLOOKUP(Table1[[#This Row],[TeamFavoriteID]],Table2[team_id_pfr],Table2[team_name],"Even"))</f>
        <v>Philadelphia Eagles</v>
      </c>
      <c r="M7600">
        <v>-10.5</v>
      </c>
      <c r="N7600">
        <f>IF(Table1[[#This Row],[TeamFavorite]]=Table1[[#This Row],[TeamHome]],Table1[[#This Row],[ScoreAway]]-Table1[[#This Row],[ScoreHome]],Table1[[#This Row],[ScoreHome]]-Table1[[#This Row],[ScoreAway]])</f>
        <v>-9</v>
      </c>
      <c r="O7600">
        <f>IF(Table1[[#This Row],[SpreadActual]]&lt;Table1[[#This Row],[SpreadFavorite]],1,0)</f>
        <v>0</v>
      </c>
      <c r="P7600">
        <v>35</v>
      </c>
      <c r="Q7600" t="s">
        <v>112</v>
      </c>
      <c r="R7600" t="b">
        <v>0</v>
      </c>
      <c r="S7600">
        <v>26</v>
      </c>
      <c r="T7600">
        <v>8</v>
      </c>
      <c r="U7600">
        <v>62</v>
      </c>
    </row>
    <row r="7601" spans="1:22" x14ac:dyDescent="0.2">
      <c r="A7601" s="1">
        <v>36884</v>
      </c>
      <c r="B7601">
        <v>2000</v>
      </c>
      <c r="C7601">
        <f>_xlfn.MAXIFS(Table1[ScheduleWeekWritten],Table1[ScheduleSeason],Table1[[#This Row],[ScheduleSeason]])</f>
        <v>17</v>
      </c>
      <c r="D7601">
        <v>17</v>
      </c>
      <c r="E7601" cm="1">
        <f t="array" ref="E7601">_xlfn.XLOOKUP(Table1[[#This Row],[ScheduleWeekWritten]],Table3[Game],100+Table3[Increase],Table1[[#This Row],[ScheduleWeekWritten]])</f>
        <v>17</v>
      </c>
      <c r="F7601" t="b">
        <v>0</v>
      </c>
      <c r="G7601" t="s">
        <v>27</v>
      </c>
      <c r="H7601">
        <v>21</v>
      </c>
      <c r="I7601">
        <v>34</v>
      </c>
      <c r="J7601" t="s">
        <v>49</v>
      </c>
      <c r="K7601" t="s">
        <v>51</v>
      </c>
      <c r="L7601" t="str">
        <f>_xlfn.XLOOKUP(Table1[[#This Row],[TeamFavoriteID]],Table2[team_id],Table2[team_name],_xlfn.XLOOKUP(Table1[[#This Row],[TeamFavoriteID]],Table2[team_id_pfr],Table2[team_name],"Even"))</f>
        <v>Pittsburgh Steelers</v>
      </c>
      <c r="M7601">
        <v>-3</v>
      </c>
      <c r="N7601">
        <f>IF(Table1[[#This Row],[TeamFavorite]]=Table1[[#This Row],[TeamHome]],Table1[[#This Row],[ScoreAway]]-Table1[[#This Row],[ScoreHome]],Table1[[#This Row],[ScoreHome]]-Table1[[#This Row],[ScoreAway]])</f>
        <v>-13</v>
      </c>
      <c r="O7601">
        <f>IF(Table1[[#This Row],[SpreadActual]]&lt;Table1[[#This Row],[SpreadFavorite]],1,0)</f>
        <v>1</v>
      </c>
      <c r="P7601">
        <v>37.5</v>
      </c>
      <c r="Q7601" t="s">
        <v>94</v>
      </c>
      <c r="R7601" t="b">
        <v>0</v>
      </c>
      <c r="S7601">
        <v>53</v>
      </c>
      <c r="T7601">
        <v>5</v>
      </c>
      <c r="U7601">
        <v>84</v>
      </c>
    </row>
    <row r="7602" spans="1:22" x14ac:dyDescent="0.2">
      <c r="A7602" s="1">
        <v>36884</v>
      </c>
      <c r="B7602">
        <v>2000</v>
      </c>
      <c r="C7602">
        <f>_xlfn.MAXIFS(Table1[ScheduleWeekWritten],Table1[ScheduleSeason],Table1[[#This Row],[ScheduleSeason]])</f>
        <v>17</v>
      </c>
      <c r="D7602">
        <v>17</v>
      </c>
      <c r="E7602" cm="1">
        <f t="array" ref="E7602">_xlfn.XLOOKUP(Table1[[#This Row],[ScheduleWeekWritten]],Table3[Game],100+Table3[Increase],Table1[[#This Row],[ScheduleWeekWritten]])</f>
        <v>17</v>
      </c>
      <c r="F7602" t="b">
        <v>0</v>
      </c>
      <c r="G7602" t="s">
        <v>61</v>
      </c>
      <c r="H7602">
        <v>20</v>
      </c>
      <c r="I7602">
        <v>3</v>
      </c>
      <c r="J7602" t="s">
        <v>149</v>
      </c>
      <c r="K7602" t="s">
        <v>85</v>
      </c>
      <c r="L7602" t="str">
        <f>_xlfn.XLOOKUP(Table1[[#This Row],[TeamFavoriteID]],Table2[team_id],Table2[team_name],_xlfn.XLOOKUP(Table1[[#This Row],[TeamFavoriteID]],Table2[team_id_pfr],Table2[team_name],"Even"))</f>
        <v>Washington Commanders</v>
      </c>
      <c r="M7602">
        <v>-7</v>
      </c>
      <c r="N7602">
        <f>IF(Table1[[#This Row],[TeamFavorite]]=Table1[[#This Row],[TeamHome]],Table1[[#This Row],[ScoreAway]]-Table1[[#This Row],[ScoreHome]],Table1[[#This Row],[ScoreHome]]-Table1[[#This Row],[ScoreAway]])</f>
        <v>17</v>
      </c>
      <c r="O7602">
        <f>IF(Table1[[#This Row],[SpreadActual]]&lt;Table1[[#This Row],[SpreadFavorite]],1,0)</f>
        <v>0</v>
      </c>
      <c r="P7602">
        <v>38.5</v>
      </c>
      <c r="Q7602" t="s">
        <v>165</v>
      </c>
      <c r="R7602" t="b">
        <v>0</v>
      </c>
      <c r="S7602">
        <v>28</v>
      </c>
      <c r="T7602">
        <v>9</v>
      </c>
      <c r="U7602">
        <v>60</v>
      </c>
    </row>
    <row r="7603" spans="1:22" x14ac:dyDescent="0.2">
      <c r="A7603" s="1">
        <v>36885</v>
      </c>
      <c r="B7603">
        <v>2000</v>
      </c>
      <c r="C7603">
        <f>_xlfn.MAXIFS(Table1[ScheduleWeekWritten],Table1[ScheduleSeason],Table1[[#This Row],[ScheduleSeason]])</f>
        <v>17</v>
      </c>
      <c r="D7603">
        <v>17</v>
      </c>
      <c r="E7603" cm="1">
        <f t="array" ref="E7603">_xlfn.XLOOKUP(Table1[[#This Row],[ScheduleWeekWritten]],Table3[Game],100+Table3[Increase],Table1[[#This Row],[ScheduleWeekWritten]])</f>
        <v>17</v>
      </c>
      <c r="F7603" t="b">
        <v>0</v>
      </c>
      <c r="G7603" t="s">
        <v>171</v>
      </c>
      <c r="H7603">
        <v>31</v>
      </c>
      <c r="I7603">
        <v>0</v>
      </c>
      <c r="J7603" t="s">
        <v>67</v>
      </c>
      <c r="K7603" t="s">
        <v>25</v>
      </c>
      <c r="L7603" t="str">
        <f>_xlfn.XLOOKUP(Table1[[#This Row],[TeamFavoriteID]],Table2[team_id],Table2[team_name],_xlfn.XLOOKUP(Table1[[#This Row],[TeamFavoriteID]],Table2[team_id_pfr],Table2[team_name],"Even"))</f>
        <v>Houston Oilers</v>
      </c>
      <c r="M7603">
        <v>-13.5</v>
      </c>
      <c r="N7603">
        <f>IF(Table1[[#This Row],[TeamFavorite]]=Table1[[#This Row],[TeamHome]],Table1[[#This Row],[ScoreAway]]-Table1[[#This Row],[ScoreHome]],Table1[[#This Row],[ScoreHome]]-Table1[[#This Row],[ScoreAway]])</f>
        <v>31</v>
      </c>
      <c r="O7603">
        <f>IF(Table1[[#This Row],[SpreadActual]]&lt;Table1[[#This Row],[SpreadFavorite]],1,0)</f>
        <v>0</v>
      </c>
      <c r="P7603">
        <v>37.5</v>
      </c>
      <c r="Q7603" t="s">
        <v>172</v>
      </c>
      <c r="R7603" t="b">
        <v>0</v>
      </c>
      <c r="S7603">
        <v>20</v>
      </c>
      <c r="T7603">
        <v>10</v>
      </c>
      <c r="U7603">
        <v>56</v>
      </c>
    </row>
    <row r="7604" spans="1:22" x14ac:dyDescent="0.2">
      <c r="A7604" s="1">
        <v>36890</v>
      </c>
      <c r="B7604">
        <v>2000</v>
      </c>
      <c r="C7604">
        <f>_xlfn.MAXIFS(Table1[ScheduleWeekWritten],Table1[ScheduleSeason],Table1[[#This Row],[ScheduleSeason]])</f>
        <v>17</v>
      </c>
      <c r="D7604" t="s">
        <v>134</v>
      </c>
      <c r="E7604" cm="1">
        <f t="array" ref="E7604">_xlfn.XLOOKUP(Table1[[#This Row],[ScheduleWeekWritten]],Table3[Game],100+Table3[Increase],Table1[[#This Row],[ScheduleWeekWritten]])</f>
        <v>101</v>
      </c>
      <c r="F7604" t="b">
        <v>1</v>
      </c>
      <c r="G7604" t="s">
        <v>19</v>
      </c>
      <c r="H7604">
        <v>23</v>
      </c>
      <c r="I7604">
        <v>17</v>
      </c>
      <c r="J7604" t="s">
        <v>140</v>
      </c>
      <c r="K7604" t="s">
        <v>72</v>
      </c>
      <c r="L7604" t="str">
        <f>_xlfn.XLOOKUP(Table1[[#This Row],[TeamFavoriteID]],Table2[team_id],Table2[team_name],_xlfn.XLOOKUP(Table1[[#This Row],[TeamFavoriteID]],Table2[team_id_pfr],Table2[team_name],"Even"))</f>
        <v>Baltimore Colts</v>
      </c>
      <c r="M7604">
        <v>-1.5</v>
      </c>
      <c r="N7604">
        <f>IF(Table1[[#This Row],[TeamFavorite]]=Table1[[#This Row],[TeamHome]],Table1[[#This Row],[ScoreAway]]-Table1[[#This Row],[ScoreHome]],Table1[[#This Row],[ScoreHome]]-Table1[[#This Row],[ScoreAway]])</f>
        <v>6</v>
      </c>
      <c r="O7604">
        <f>IF(Table1[[#This Row],[SpreadActual]]&lt;Table1[[#This Row],[SpreadFavorite]],1,0)</f>
        <v>0</v>
      </c>
      <c r="P7604">
        <v>42</v>
      </c>
      <c r="Q7604" t="s">
        <v>143</v>
      </c>
      <c r="R7604" t="b">
        <v>0</v>
      </c>
    </row>
    <row r="7605" spans="1:22" x14ac:dyDescent="0.2">
      <c r="A7605" s="1">
        <v>36890</v>
      </c>
      <c r="B7605">
        <v>2000</v>
      </c>
      <c r="C7605">
        <f>_xlfn.MAXIFS(Table1[ScheduleWeekWritten],Table1[ScheduleSeason],Table1[[#This Row],[ScheduleSeason]])</f>
        <v>17</v>
      </c>
      <c r="D7605" t="s">
        <v>134</v>
      </c>
      <c r="E7605" cm="1">
        <f t="array" ref="E7605">_xlfn.XLOOKUP(Table1[[#This Row],[ScheduleWeekWritten]],Table3[Game],100+Table3[Increase],Table1[[#This Row],[ScheduleWeekWritten]])</f>
        <v>101</v>
      </c>
      <c r="F7605" t="b">
        <v>1</v>
      </c>
      <c r="G7605" t="s">
        <v>95</v>
      </c>
      <c r="H7605">
        <v>31</v>
      </c>
      <c r="I7605">
        <v>28</v>
      </c>
      <c r="J7605" t="s">
        <v>153</v>
      </c>
      <c r="K7605" t="s">
        <v>40</v>
      </c>
      <c r="L7605" t="str">
        <f>_xlfn.XLOOKUP(Table1[[#This Row],[TeamFavoriteID]],Table2[team_id],Table2[team_name],_xlfn.XLOOKUP(Table1[[#This Row],[TeamFavoriteID]],Table2[team_id_pfr],Table2[team_name],"Even"))</f>
        <v>Los Angeles Rams</v>
      </c>
      <c r="M7605">
        <v>-5.5</v>
      </c>
      <c r="N7605">
        <f>IF(Table1[[#This Row],[TeamFavorite]]=Table1[[#This Row],[TeamHome]],Table1[[#This Row],[ScoreAway]]-Table1[[#This Row],[ScoreHome]],Table1[[#This Row],[ScoreHome]]-Table1[[#This Row],[ScoreAway]])</f>
        <v>3</v>
      </c>
      <c r="O7605">
        <f>IF(Table1[[#This Row],[SpreadActual]]&lt;Table1[[#This Row],[SpreadFavorite]],1,0)</f>
        <v>0</v>
      </c>
      <c r="P7605">
        <v>55</v>
      </c>
      <c r="Q7605" t="s">
        <v>124</v>
      </c>
      <c r="R7605" t="b">
        <v>0</v>
      </c>
      <c r="S7605">
        <v>72</v>
      </c>
      <c r="T7605">
        <v>0</v>
      </c>
      <c r="V7605" t="s">
        <v>103</v>
      </c>
    </row>
    <row r="7606" spans="1:22" x14ac:dyDescent="0.2">
      <c r="A7606" s="1">
        <v>36891</v>
      </c>
      <c r="B7606">
        <v>2000</v>
      </c>
      <c r="C7606">
        <f>_xlfn.MAXIFS(Table1[ScheduleWeekWritten],Table1[ScheduleSeason],Table1[[#This Row],[ScheduleSeason]])</f>
        <v>17</v>
      </c>
      <c r="D7606" t="s">
        <v>134</v>
      </c>
      <c r="E7606" cm="1">
        <f t="array" ref="E7606">_xlfn.XLOOKUP(Table1[[#This Row],[ScheduleWeekWritten]],Table3[Game],100+Table3[Increase],Table1[[#This Row],[ScheduleWeekWritten]])</f>
        <v>101</v>
      </c>
      <c r="F7606" t="b">
        <v>1</v>
      </c>
      <c r="G7606" t="s">
        <v>158</v>
      </c>
      <c r="H7606">
        <v>21</v>
      </c>
      <c r="I7606">
        <v>3</v>
      </c>
      <c r="J7606" t="s">
        <v>24</v>
      </c>
      <c r="K7606" t="s">
        <v>159</v>
      </c>
      <c r="L7606" t="str">
        <f>_xlfn.XLOOKUP(Table1[[#This Row],[TeamFavoriteID]],Table2[team_id],Table2[team_name],_xlfn.XLOOKUP(Table1[[#This Row],[TeamFavoriteID]],Table2[team_id_pfr],Table2[team_name],"Even"))</f>
        <v>Baltimore Ravens</v>
      </c>
      <c r="M7606">
        <v>-3.5</v>
      </c>
      <c r="N7606">
        <f>IF(Table1[[#This Row],[TeamFavorite]]=Table1[[#This Row],[TeamHome]],Table1[[#This Row],[ScoreAway]]-Table1[[#This Row],[ScoreHome]],Table1[[#This Row],[ScoreHome]]-Table1[[#This Row],[ScoreAway]])</f>
        <v>-18</v>
      </c>
      <c r="O7606">
        <f>IF(Table1[[#This Row],[SpreadActual]]&lt;Table1[[#This Row],[SpreadFavorite]],1,0)</f>
        <v>1</v>
      </c>
      <c r="P7606">
        <v>41</v>
      </c>
      <c r="Q7606" t="s">
        <v>166</v>
      </c>
      <c r="R7606" t="b">
        <v>0</v>
      </c>
    </row>
    <row r="7607" spans="1:22" x14ac:dyDescent="0.2">
      <c r="A7607" s="1">
        <v>36891</v>
      </c>
      <c r="B7607">
        <v>2000</v>
      </c>
      <c r="C7607">
        <f>_xlfn.MAXIFS(Table1[ScheduleWeekWritten],Table1[ScheduleSeason],Table1[[#This Row],[ScheduleSeason]])</f>
        <v>17</v>
      </c>
      <c r="D7607" t="s">
        <v>134</v>
      </c>
      <c r="E7607" cm="1">
        <f t="array" ref="E7607">_xlfn.XLOOKUP(Table1[[#This Row],[ScheduleWeekWritten]],Table3[Game],100+Table3[Increase],Table1[[#This Row],[ScheduleWeekWritten]])</f>
        <v>101</v>
      </c>
      <c r="F7607" t="b">
        <v>1</v>
      </c>
      <c r="G7607" t="s">
        <v>58</v>
      </c>
      <c r="H7607">
        <v>21</v>
      </c>
      <c r="I7607">
        <v>3</v>
      </c>
      <c r="J7607" t="s">
        <v>127</v>
      </c>
      <c r="K7607" t="s">
        <v>133</v>
      </c>
      <c r="L7607" t="str">
        <f>_xlfn.XLOOKUP(Table1[[#This Row],[TeamFavoriteID]],Table2[team_id],Table2[team_name],_xlfn.XLOOKUP(Table1[[#This Row],[TeamFavoriteID]],Table2[team_id_pfr],Table2[team_name],"Even"))</f>
        <v>Tampa Bay Buccaneers</v>
      </c>
      <c r="M7607">
        <v>-3</v>
      </c>
      <c r="N7607">
        <f>IF(Table1[[#This Row],[TeamFavorite]]=Table1[[#This Row],[TeamHome]],Table1[[#This Row],[ScoreAway]]-Table1[[#This Row],[ScoreHome]],Table1[[#This Row],[ScoreHome]]-Table1[[#This Row],[ScoreAway]])</f>
        <v>18</v>
      </c>
      <c r="O7607">
        <f>IF(Table1[[#This Row],[SpreadActual]]&lt;Table1[[#This Row],[SpreadFavorite]],1,0)</f>
        <v>0</v>
      </c>
      <c r="P7607">
        <v>34</v>
      </c>
      <c r="Q7607" t="s">
        <v>112</v>
      </c>
      <c r="R7607" t="b">
        <v>0</v>
      </c>
    </row>
    <row r="7608" spans="1:22" x14ac:dyDescent="0.2">
      <c r="A7608" s="1">
        <v>36897</v>
      </c>
      <c r="B7608">
        <v>2000</v>
      </c>
      <c r="C7608">
        <f>_xlfn.MAXIFS(Table1[ScheduleWeekWritten],Table1[ScheduleSeason],Table1[[#This Row],[ScheduleSeason]])</f>
        <v>17</v>
      </c>
      <c r="D7608" t="s">
        <v>99</v>
      </c>
      <c r="E7608" cm="1">
        <f t="array" ref="E7608">_xlfn.XLOOKUP(Table1[[#This Row],[ScheduleWeekWritten]],Table3[Game],100+Table3[Increase],Table1[[#This Row],[ScheduleWeekWritten]])</f>
        <v>102</v>
      </c>
      <c r="F7608" t="b">
        <v>1</v>
      </c>
      <c r="G7608" t="s">
        <v>54</v>
      </c>
      <c r="H7608">
        <v>34</v>
      </c>
      <c r="I7608">
        <v>16</v>
      </c>
      <c r="J7608" t="s">
        <v>95</v>
      </c>
      <c r="K7608" t="s">
        <v>55</v>
      </c>
      <c r="L7608" t="str">
        <f>_xlfn.XLOOKUP(Table1[[#This Row],[TeamFavoriteID]],Table2[team_id],Table2[team_name],_xlfn.XLOOKUP(Table1[[#This Row],[TeamFavoriteID]],Table2[team_id_pfr],Table2[team_name],"Even"))</f>
        <v>Minnesota Vikings</v>
      </c>
      <c r="M7608">
        <v>-8</v>
      </c>
      <c r="N7608">
        <f>IF(Table1[[#This Row],[TeamFavorite]]=Table1[[#This Row],[TeamHome]],Table1[[#This Row],[ScoreAway]]-Table1[[#This Row],[ScoreHome]],Table1[[#This Row],[ScoreHome]]-Table1[[#This Row],[ScoreAway]])</f>
        <v>-18</v>
      </c>
      <c r="O7608">
        <f>IF(Table1[[#This Row],[SpreadActual]]&lt;Table1[[#This Row],[SpreadFavorite]],1,0)</f>
        <v>1</v>
      </c>
      <c r="P7608">
        <v>49.5</v>
      </c>
      <c r="Q7608" t="s">
        <v>137</v>
      </c>
      <c r="R7608" t="b">
        <v>0</v>
      </c>
      <c r="S7608">
        <v>72</v>
      </c>
      <c r="T7608">
        <v>0</v>
      </c>
      <c r="V7608" t="s">
        <v>103</v>
      </c>
    </row>
    <row r="7609" spans="1:22" x14ac:dyDescent="0.2">
      <c r="A7609" s="1">
        <v>36897</v>
      </c>
      <c r="B7609">
        <v>2000</v>
      </c>
      <c r="C7609">
        <f>_xlfn.MAXIFS(Table1[ScheduleWeekWritten],Table1[ScheduleSeason],Table1[[#This Row],[ScheduleSeason]])</f>
        <v>17</v>
      </c>
      <c r="D7609" t="s">
        <v>99</v>
      </c>
      <c r="E7609" cm="1">
        <f t="array" ref="E7609">_xlfn.XLOOKUP(Table1[[#This Row],[ScheduleWeekWritten]],Table3[Game],100+Table3[Increase],Table1[[#This Row],[ScheduleWeekWritten]])</f>
        <v>102</v>
      </c>
      <c r="F7609" t="b">
        <v>1</v>
      </c>
      <c r="G7609" t="s">
        <v>20</v>
      </c>
      <c r="H7609">
        <v>27</v>
      </c>
      <c r="I7609">
        <v>0</v>
      </c>
      <c r="J7609" t="s">
        <v>19</v>
      </c>
      <c r="K7609" t="s">
        <v>21</v>
      </c>
      <c r="L7609" t="str">
        <f>_xlfn.XLOOKUP(Table1[[#This Row],[TeamFavoriteID]],Table2[team_id],Table2[team_name],_xlfn.XLOOKUP(Table1[[#This Row],[TeamFavoriteID]],Table2[team_id_pfr],Table2[team_name],"Even"))</f>
        <v>Las Vegas Raiders</v>
      </c>
      <c r="M7609">
        <v>-9</v>
      </c>
      <c r="N7609">
        <f>IF(Table1[[#This Row],[TeamFavorite]]=Table1[[#This Row],[TeamHome]],Table1[[#This Row],[ScoreAway]]-Table1[[#This Row],[ScoreHome]],Table1[[#This Row],[ScoreHome]]-Table1[[#This Row],[ScoreAway]])</f>
        <v>27</v>
      </c>
      <c r="O7609">
        <f>IF(Table1[[#This Row],[SpreadActual]]&lt;Table1[[#This Row],[SpreadFavorite]],1,0)</f>
        <v>0</v>
      </c>
      <c r="P7609">
        <v>42</v>
      </c>
      <c r="Q7609" t="s">
        <v>76</v>
      </c>
      <c r="R7609" t="b">
        <v>0</v>
      </c>
    </row>
    <row r="7610" spans="1:22" x14ac:dyDescent="0.2">
      <c r="A7610" s="1">
        <v>36898</v>
      </c>
      <c r="B7610">
        <v>2000</v>
      </c>
      <c r="C7610">
        <f>_xlfn.MAXIFS(Table1[ScheduleWeekWritten],Table1[ScheduleSeason],Table1[[#This Row],[ScheduleSeason]])</f>
        <v>17</v>
      </c>
      <c r="D7610" t="s">
        <v>99</v>
      </c>
      <c r="E7610" cm="1">
        <f t="array" ref="E7610">_xlfn.XLOOKUP(Table1[[#This Row],[ScheduleWeekWritten]],Table3[Game],100+Table3[Increase],Table1[[#This Row],[ScheduleWeekWritten]])</f>
        <v>102</v>
      </c>
      <c r="F7610" t="b">
        <v>1</v>
      </c>
      <c r="G7610" t="s">
        <v>50</v>
      </c>
      <c r="H7610">
        <v>20</v>
      </c>
      <c r="I7610">
        <v>10</v>
      </c>
      <c r="J7610" t="s">
        <v>58</v>
      </c>
      <c r="K7610" t="s">
        <v>90</v>
      </c>
      <c r="L7610" t="str">
        <f>_xlfn.XLOOKUP(Table1[[#This Row],[TeamFavoriteID]],Table2[team_id],Table2[team_name],_xlfn.XLOOKUP(Table1[[#This Row],[TeamFavoriteID]],Table2[team_id_pfr],Table2[team_name],"Even"))</f>
        <v>New York Giants</v>
      </c>
      <c r="M7610">
        <v>-4.5</v>
      </c>
      <c r="N7610">
        <f>IF(Table1[[#This Row],[TeamFavorite]]=Table1[[#This Row],[TeamHome]],Table1[[#This Row],[ScoreAway]]-Table1[[#This Row],[ScoreHome]],Table1[[#This Row],[ScoreHome]]-Table1[[#This Row],[ScoreAway]])</f>
        <v>-10</v>
      </c>
      <c r="O7610">
        <f>IF(Table1[[#This Row],[SpreadActual]]&lt;Table1[[#This Row],[SpreadFavorite]],1,0)</f>
        <v>1</v>
      </c>
      <c r="P7610">
        <v>33.5</v>
      </c>
      <c r="Q7610" t="s">
        <v>126</v>
      </c>
      <c r="R7610" t="b">
        <v>0</v>
      </c>
    </row>
    <row r="7611" spans="1:22" x14ac:dyDescent="0.2">
      <c r="A7611" s="1">
        <v>36898</v>
      </c>
      <c r="B7611">
        <v>2000</v>
      </c>
      <c r="C7611">
        <f>_xlfn.MAXIFS(Table1[ScheduleWeekWritten],Table1[ScheduleSeason],Table1[[#This Row],[ScheduleSeason]])</f>
        <v>17</v>
      </c>
      <c r="D7611" t="s">
        <v>99</v>
      </c>
      <c r="E7611" cm="1">
        <f t="array" ref="E7611">_xlfn.XLOOKUP(Table1[[#This Row],[ScheduleWeekWritten]],Table3[Game],100+Table3[Increase],Table1[[#This Row],[ScheduleWeekWritten]])</f>
        <v>102</v>
      </c>
      <c r="F7611" t="b">
        <v>1</v>
      </c>
      <c r="G7611" t="s">
        <v>171</v>
      </c>
      <c r="H7611">
        <v>10</v>
      </c>
      <c r="I7611">
        <v>24</v>
      </c>
      <c r="J7611" t="s">
        <v>158</v>
      </c>
      <c r="K7611" t="s">
        <v>25</v>
      </c>
      <c r="L7611" t="str">
        <f>_xlfn.XLOOKUP(Table1[[#This Row],[TeamFavoriteID]],Table2[team_id],Table2[team_name],_xlfn.XLOOKUP(Table1[[#This Row],[TeamFavoriteID]],Table2[team_id_pfr],Table2[team_name],"Even"))</f>
        <v>Houston Oilers</v>
      </c>
      <c r="M7611">
        <v>-6</v>
      </c>
      <c r="N7611">
        <f>IF(Table1[[#This Row],[TeamFavorite]]=Table1[[#This Row],[TeamHome]],Table1[[#This Row],[ScoreAway]]-Table1[[#This Row],[ScoreHome]],Table1[[#This Row],[ScoreHome]]-Table1[[#This Row],[ScoreAway]])</f>
        <v>-14</v>
      </c>
      <c r="O7611">
        <f>IF(Table1[[#This Row],[SpreadActual]]&lt;Table1[[#This Row],[SpreadFavorite]],1,0)</f>
        <v>1</v>
      </c>
      <c r="P7611">
        <v>34</v>
      </c>
      <c r="Q7611" t="s">
        <v>172</v>
      </c>
      <c r="R7611" t="b">
        <v>0</v>
      </c>
    </row>
    <row r="7612" spans="1:22" x14ac:dyDescent="0.2">
      <c r="A7612" s="1">
        <v>36905</v>
      </c>
      <c r="B7612">
        <v>2000</v>
      </c>
      <c r="C7612">
        <f>_xlfn.MAXIFS(Table1[ScheduleWeekWritten],Table1[ScheduleSeason],Table1[[#This Row],[ScheduleSeason]])</f>
        <v>17</v>
      </c>
      <c r="D7612" t="s">
        <v>92</v>
      </c>
      <c r="E7612" cm="1">
        <f t="array" ref="E7612">_xlfn.XLOOKUP(Table1[[#This Row],[ScheduleWeekWritten]],Table3[Game],100+Table3[Increase],Table1[[#This Row],[ScheduleWeekWritten]])</f>
        <v>103</v>
      </c>
      <c r="F7612" t="b">
        <v>1</v>
      </c>
      <c r="G7612" t="s">
        <v>50</v>
      </c>
      <c r="H7612">
        <v>41</v>
      </c>
      <c r="I7612">
        <v>0</v>
      </c>
      <c r="J7612" t="s">
        <v>54</v>
      </c>
      <c r="K7612" t="s">
        <v>55</v>
      </c>
      <c r="L7612" t="str">
        <f>_xlfn.XLOOKUP(Table1[[#This Row],[TeamFavoriteID]],Table2[team_id],Table2[team_name],_xlfn.XLOOKUP(Table1[[#This Row],[TeamFavoriteID]],Table2[team_id_pfr],Table2[team_name],"Even"))</f>
        <v>Minnesota Vikings</v>
      </c>
      <c r="M7612">
        <v>-1</v>
      </c>
      <c r="N7612">
        <f>IF(Table1[[#This Row],[TeamFavorite]]=Table1[[#This Row],[TeamHome]],Table1[[#This Row],[ScoreAway]]-Table1[[#This Row],[ScoreHome]],Table1[[#This Row],[ScoreHome]]-Table1[[#This Row],[ScoreAway]])</f>
        <v>41</v>
      </c>
      <c r="O7612">
        <f>IF(Table1[[#This Row],[SpreadActual]]&lt;Table1[[#This Row],[SpreadFavorite]],1,0)</f>
        <v>0</v>
      </c>
      <c r="P7612">
        <v>41.5</v>
      </c>
      <c r="Q7612" t="s">
        <v>126</v>
      </c>
      <c r="R7612" t="b">
        <v>0</v>
      </c>
    </row>
    <row r="7613" spans="1:22" x14ac:dyDescent="0.2">
      <c r="A7613" s="1">
        <v>36905</v>
      </c>
      <c r="B7613">
        <v>2000</v>
      </c>
      <c r="C7613">
        <f>_xlfn.MAXIFS(Table1[ScheduleWeekWritten],Table1[ScheduleSeason],Table1[[#This Row],[ScheduleSeason]])</f>
        <v>17</v>
      </c>
      <c r="D7613" t="s">
        <v>92</v>
      </c>
      <c r="E7613" cm="1">
        <f t="array" ref="E7613">_xlfn.XLOOKUP(Table1[[#This Row],[ScheduleWeekWritten]],Table3[Game],100+Table3[Increase],Table1[[#This Row],[ScheduleWeekWritten]])</f>
        <v>103</v>
      </c>
      <c r="F7613" t="b">
        <v>1</v>
      </c>
      <c r="G7613" t="s">
        <v>20</v>
      </c>
      <c r="H7613">
        <v>3</v>
      </c>
      <c r="I7613">
        <v>16</v>
      </c>
      <c r="J7613" t="s">
        <v>158</v>
      </c>
      <c r="K7613" t="s">
        <v>21</v>
      </c>
      <c r="L7613" t="str">
        <f>_xlfn.XLOOKUP(Table1[[#This Row],[TeamFavoriteID]],Table2[team_id],Table2[team_name],_xlfn.XLOOKUP(Table1[[#This Row],[TeamFavoriteID]],Table2[team_id_pfr],Table2[team_name],"Even"))</f>
        <v>Las Vegas Raiders</v>
      </c>
      <c r="M7613">
        <v>-6</v>
      </c>
      <c r="N7613">
        <f>IF(Table1[[#This Row],[TeamFavorite]]=Table1[[#This Row],[TeamHome]],Table1[[#This Row],[ScoreAway]]-Table1[[#This Row],[ScoreHome]],Table1[[#This Row],[ScoreHome]]-Table1[[#This Row],[ScoreAway]])</f>
        <v>-13</v>
      </c>
      <c r="O7613">
        <f>IF(Table1[[#This Row],[SpreadActual]]&lt;Table1[[#This Row],[SpreadFavorite]],1,0)</f>
        <v>1</v>
      </c>
      <c r="P7613">
        <v>38</v>
      </c>
      <c r="Q7613" t="s">
        <v>76</v>
      </c>
      <c r="R7613" t="b">
        <v>0</v>
      </c>
    </row>
    <row r="7614" spans="1:22" x14ac:dyDescent="0.2">
      <c r="A7614" s="1">
        <v>36919</v>
      </c>
      <c r="B7614">
        <v>2000</v>
      </c>
      <c r="C7614">
        <f>_xlfn.MAXIFS(Table1[ScheduleWeekWritten],Table1[ScheduleSeason],Table1[[#This Row],[ScheduleSeason]])</f>
        <v>17</v>
      </c>
      <c r="D7614" t="s">
        <v>93</v>
      </c>
      <c r="E7614" cm="1">
        <f t="array" ref="E7614">_xlfn.XLOOKUP(Table1[[#This Row],[ScheduleWeekWritten]],Table3[Game],100+Table3[Increase],Table1[[#This Row],[ScheduleWeekWritten]])</f>
        <v>104</v>
      </c>
      <c r="F7614" t="b">
        <v>1</v>
      </c>
      <c r="G7614" t="s">
        <v>158</v>
      </c>
      <c r="H7614">
        <v>34</v>
      </c>
      <c r="I7614">
        <v>7</v>
      </c>
      <c r="J7614" t="s">
        <v>50</v>
      </c>
      <c r="K7614" t="s">
        <v>159</v>
      </c>
      <c r="L7614" t="str">
        <f>_xlfn.XLOOKUP(Table1[[#This Row],[TeamFavoriteID]],Table2[team_id],Table2[team_name],_xlfn.XLOOKUP(Table1[[#This Row],[TeamFavoriteID]],Table2[team_id_pfr],Table2[team_name],"Even"))</f>
        <v>Baltimore Ravens</v>
      </c>
      <c r="M7614">
        <v>-3</v>
      </c>
      <c r="N7614">
        <f>IF(Table1[[#This Row],[TeamFavorite]]=Table1[[#This Row],[TeamHome]],Table1[[#This Row],[ScoreAway]]-Table1[[#This Row],[ScoreHome]],Table1[[#This Row],[ScoreHome]]-Table1[[#This Row],[ScoreAway]])</f>
        <v>-27</v>
      </c>
      <c r="O7614">
        <f>IF(Table1[[#This Row],[SpreadActual]]&lt;Table1[[#This Row],[SpreadFavorite]],1,0)</f>
        <v>1</v>
      </c>
      <c r="P7614">
        <v>33</v>
      </c>
      <c r="Q7614" t="s">
        <v>168</v>
      </c>
      <c r="R7614" t="b">
        <v>1</v>
      </c>
      <c r="S7614">
        <v>65</v>
      </c>
    </row>
    <row r="7615" spans="1:22" x14ac:dyDescent="0.2">
      <c r="A7615" s="1">
        <v>37143</v>
      </c>
      <c r="B7615">
        <v>2001</v>
      </c>
      <c r="C7615">
        <f>_xlfn.MAXIFS(Table1[ScheduleWeekWritten],Table1[ScheduleSeason],Table1[[#This Row],[ScheduleSeason]])</f>
        <v>17</v>
      </c>
      <c r="D7615">
        <v>1</v>
      </c>
      <c r="E7615" cm="1">
        <f t="array" ref="E7615">_xlfn.XLOOKUP(Table1[[#This Row],[ScheduleWeekWritten]],Table3[Game],100+Table3[Increase],Table1[[#This Row],[ScheduleWeekWritten]])</f>
        <v>1</v>
      </c>
      <c r="F7615" t="b">
        <v>0</v>
      </c>
      <c r="G7615" t="s">
        <v>158</v>
      </c>
      <c r="H7615">
        <v>17</v>
      </c>
      <c r="I7615">
        <v>6</v>
      </c>
      <c r="J7615" t="s">
        <v>46</v>
      </c>
      <c r="K7615" t="s">
        <v>159</v>
      </c>
      <c r="L7615" t="str">
        <f>_xlfn.XLOOKUP(Table1[[#This Row],[TeamFavoriteID]],Table2[team_id],Table2[team_name],_xlfn.XLOOKUP(Table1[[#This Row],[TeamFavoriteID]],Table2[team_id_pfr],Table2[team_name],"Even"))</f>
        <v>Baltimore Ravens</v>
      </c>
      <c r="M7615">
        <v>-10.5</v>
      </c>
      <c r="N7615">
        <f>IF(Table1[[#This Row],[TeamFavorite]]=Table1[[#This Row],[TeamHome]],Table1[[#This Row],[ScoreAway]]-Table1[[#This Row],[ScoreHome]],Table1[[#This Row],[ScoreHome]]-Table1[[#This Row],[ScoreAway]])</f>
        <v>-11</v>
      </c>
      <c r="O7615">
        <f>IF(Table1[[#This Row],[SpreadActual]]&lt;Table1[[#This Row],[SpreadFavorite]],1,0)</f>
        <v>1</v>
      </c>
      <c r="P7615">
        <v>33.5</v>
      </c>
      <c r="Q7615" t="s">
        <v>166</v>
      </c>
      <c r="R7615" t="b">
        <v>0</v>
      </c>
      <c r="S7615">
        <v>72</v>
      </c>
      <c r="T7615">
        <v>6</v>
      </c>
      <c r="U7615">
        <v>79</v>
      </c>
    </row>
    <row r="7616" spans="1:22" x14ac:dyDescent="0.2">
      <c r="A7616" s="1">
        <v>37143</v>
      </c>
      <c r="B7616">
        <v>2001</v>
      </c>
      <c r="C7616">
        <f>_xlfn.MAXIFS(Table1[ScheduleWeekWritten],Table1[ScheduleSeason],Table1[[#This Row],[ScheduleSeason]])</f>
        <v>17</v>
      </c>
      <c r="D7616">
        <v>1</v>
      </c>
      <c r="E7616" cm="1">
        <f t="array" ref="E7616">_xlfn.XLOOKUP(Table1[[#This Row],[ScheduleWeekWritten]],Table3[Game],100+Table3[Increase],Table1[[#This Row],[ScheduleWeekWritten]])</f>
        <v>1</v>
      </c>
      <c r="F7616" t="b">
        <v>0</v>
      </c>
      <c r="G7616" t="s">
        <v>28</v>
      </c>
      <c r="H7616">
        <v>6</v>
      </c>
      <c r="I7616">
        <v>24</v>
      </c>
      <c r="J7616" t="s">
        <v>95</v>
      </c>
      <c r="K7616" t="s">
        <v>98</v>
      </c>
      <c r="L7616" t="str">
        <f>_xlfn.XLOOKUP(Table1[[#This Row],[TeamFavoriteID]],Table2[team_id],Table2[team_name],_xlfn.XLOOKUP(Table1[[#This Row],[TeamFavoriteID]],Table2[team_id_pfr],Table2[team_name],"Even"))</f>
        <v>New Orleans Saints</v>
      </c>
      <c r="M7616">
        <v>-1.5</v>
      </c>
      <c r="N7616">
        <f>IF(Table1[[#This Row],[TeamFavorite]]=Table1[[#This Row],[TeamHome]],Table1[[#This Row],[ScoreAway]]-Table1[[#This Row],[ScoreHome]],Table1[[#This Row],[ScoreHome]]-Table1[[#This Row],[ScoreAway]])</f>
        <v>-18</v>
      </c>
      <c r="O7616">
        <f>IF(Table1[[#This Row],[SpreadActual]]&lt;Table1[[#This Row],[SpreadFavorite]],1,0)</f>
        <v>1</v>
      </c>
      <c r="P7616">
        <v>37.5</v>
      </c>
      <c r="Q7616" t="s">
        <v>123</v>
      </c>
      <c r="R7616" t="b">
        <v>0</v>
      </c>
      <c r="S7616">
        <v>80</v>
      </c>
      <c r="T7616">
        <v>12</v>
      </c>
      <c r="U7616">
        <v>58</v>
      </c>
    </row>
    <row r="7617" spans="1:22" x14ac:dyDescent="0.2">
      <c r="A7617" s="1">
        <v>37143</v>
      </c>
      <c r="B7617">
        <v>2001</v>
      </c>
      <c r="C7617">
        <f>_xlfn.MAXIFS(Table1[ScheduleWeekWritten],Table1[ScheduleSeason],Table1[[#This Row],[ScheduleSeason]])</f>
        <v>17</v>
      </c>
      <c r="D7617">
        <v>1</v>
      </c>
      <c r="E7617" cm="1">
        <f t="array" ref="E7617">_xlfn.XLOOKUP(Table1[[#This Row],[ScheduleWeekWritten]],Table3[Game],100+Table3[Increase],Table1[[#This Row],[ScheduleWeekWritten]])</f>
        <v>1</v>
      </c>
      <c r="F7617" t="b">
        <v>0</v>
      </c>
      <c r="G7617" t="s">
        <v>101</v>
      </c>
      <c r="H7617">
        <v>23</v>
      </c>
      <c r="I7617">
        <v>17</v>
      </c>
      <c r="J7617" t="s">
        <v>115</v>
      </c>
      <c r="K7617" t="s">
        <v>89</v>
      </c>
      <c r="L7617" t="str">
        <f>_xlfn.XLOOKUP(Table1[[#This Row],[TeamFavoriteID]],Table2[team_id],Table2[team_name],_xlfn.XLOOKUP(Table1[[#This Row],[TeamFavoriteID]],Table2[team_id_pfr],Table2[team_name],"Even"))</f>
        <v>Even</v>
      </c>
      <c r="M7617">
        <v>0</v>
      </c>
      <c r="N7617">
        <f>IF(Table1[[#This Row],[TeamFavorite]]=Table1[[#This Row],[TeamHome]],Table1[[#This Row],[ScoreAway]]-Table1[[#This Row],[ScoreHome]],Table1[[#This Row],[ScoreHome]]-Table1[[#This Row],[ScoreAway]])</f>
        <v>6</v>
      </c>
      <c r="O7617">
        <f>IF(Table1[[#This Row],[SpreadActual]]&lt;Table1[[#This Row],[SpreadFavorite]],1,0)</f>
        <v>0</v>
      </c>
      <c r="P7617">
        <v>36</v>
      </c>
      <c r="Q7617" t="s">
        <v>173</v>
      </c>
      <c r="R7617" t="b">
        <v>0</v>
      </c>
      <c r="S7617">
        <v>75</v>
      </c>
      <c r="T7617">
        <v>11</v>
      </c>
      <c r="U7617">
        <v>84</v>
      </c>
    </row>
    <row r="7618" spans="1:22" x14ac:dyDescent="0.2">
      <c r="A7618" s="1">
        <v>37143</v>
      </c>
      <c r="B7618">
        <v>2001</v>
      </c>
      <c r="C7618">
        <f>_xlfn.MAXIFS(Table1[ScheduleWeekWritten],Table1[ScheduleSeason],Table1[[#This Row],[ScheduleSeason]])</f>
        <v>17</v>
      </c>
      <c r="D7618">
        <v>1</v>
      </c>
      <c r="E7618" cm="1">
        <f t="array" ref="E7618">_xlfn.XLOOKUP(Table1[[#This Row],[ScheduleWeekWritten]],Table3[Game],100+Table3[Increase],Table1[[#This Row],[ScheduleWeekWritten]])</f>
        <v>1</v>
      </c>
      <c r="F7618" t="b">
        <v>0</v>
      </c>
      <c r="G7618" t="s">
        <v>62</v>
      </c>
      <c r="H7618">
        <v>6</v>
      </c>
      <c r="I7618">
        <v>9</v>
      </c>
      <c r="J7618" t="s">
        <v>128</v>
      </c>
      <c r="K7618" t="s">
        <v>132</v>
      </c>
      <c r="L7618" t="str">
        <f>_xlfn.XLOOKUP(Table1[[#This Row],[TeamFavoriteID]],Table2[team_id],Table2[team_name],_xlfn.XLOOKUP(Table1[[#This Row],[TeamFavoriteID]],Table2[team_id_pfr],Table2[team_name],"Even"))</f>
        <v>Seattle Seahawks</v>
      </c>
      <c r="M7618">
        <v>-4</v>
      </c>
      <c r="N7618">
        <f>IF(Table1[[#This Row],[TeamFavorite]]=Table1[[#This Row],[TeamHome]],Table1[[#This Row],[ScoreAway]]-Table1[[#This Row],[ScoreHome]],Table1[[#This Row],[ScoreHome]]-Table1[[#This Row],[ScoreAway]])</f>
        <v>-3</v>
      </c>
      <c r="O7618">
        <f>IF(Table1[[#This Row],[SpreadActual]]&lt;Table1[[#This Row],[SpreadFavorite]],1,0)</f>
        <v>0</v>
      </c>
      <c r="P7618">
        <v>38.5</v>
      </c>
      <c r="Q7618" t="s">
        <v>170</v>
      </c>
      <c r="R7618" t="b">
        <v>0</v>
      </c>
      <c r="S7618">
        <v>79</v>
      </c>
      <c r="T7618">
        <v>14</v>
      </c>
      <c r="U7618">
        <v>68</v>
      </c>
    </row>
    <row r="7619" spans="1:22" x14ac:dyDescent="0.2">
      <c r="A7619" s="1">
        <v>37143</v>
      </c>
      <c r="B7619">
        <v>2001</v>
      </c>
      <c r="C7619">
        <f>_xlfn.MAXIFS(Table1[ScheduleWeekWritten],Table1[ScheduleSeason],Table1[[#This Row],[ScheduleSeason]])</f>
        <v>17</v>
      </c>
      <c r="D7619">
        <v>1</v>
      </c>
      <c r="E7619" cm="1">
        <f t="array" ref="E7619">_xlfn.XLOOKUP(Table1[[#This Row],[ScheduleWeekWritten]],Table3[Game],100+Table3[Increase],Table1[[#This Row],[ScheduleWeekWritten]])</f>
        <v>1</v>
      </c>
      <c r="F7619" t="b">
        <v>0</v>
      </c>
      <c r="G7619" t="s">
        <v>67</v>
      </c>
      <c r="H7619">
        <v>6</v>
      </c>
      <c r="I7619">
        <v>10</v>
      </c>
      <c r="J7619" t="s">
        <v>127</v>
      </c>
      <c r="K7619" t="s">
        <v>133</v>
      </c>
      <c r="L7619" t="str">
        <f>_xlfn.XLOOKUP(Table1[[#This Row],[TeamFavoriteID]],Table2[team_id],Table2[team_name],_xlfn.XLOOKUP(Table1[[#This Row],[TeamFavoriteID]],Table2[team_id_pfr],Table2[team_name],"Even"))</f>
        <v>Tampa Bay Buccaneers</v>
      </c>
      <c r="M7619">
        <v>-9</v>
      </c>
      <c r="N7619">
        <f>IF(Table1[[#This Row],[TeamFavorite]]=Table1[[#This Row],[TeamHome]],Table1[[#This Row],[ScoreAway]]-Table1[[#This Row],[ScoreHome]],Table1[[#This Row],[ScoreHome]]-Table1[[#This Row],[ScoreAway]])</f>
        <v>-4</v>
      </c>
      <c r="O7619">
        <f>IF(Table1[[#This Row],[SpreadActual]]&lt;Table1[[#This Row],[SpreadFavorite]],1,0)</f>
        <v>0</v>
      </c>
      <c r="P7619">
        <v>34</v>
      </c>
      <c r="Q7619" t="s">
        <v>119</v>
      </c>
      <c r="R7619" t="b">
        <v>0</v>
      </c>
      <c r="S7619">
        <v>75</v>
      </c>
      <c r="T7619">
        <v>13</v>
      </c>
      <c r="U7619">
        <v>78</v>
      </c>
    </row>
    <row r="7620" spans="1:22" x14ac:dyDescent="0.2">
      <c r="A7620" s="1">
        <v>37143</v>
      </c>
      <c r="B7620">
        <v>2001</v>
      </c>
      <c r="C7620">
        <f>_xlfn.MAXIFS(Table1[ScheduleWeekWritten],Table1[ScheduleSeason],Table1[[#This Row],[ScheduleSeason]])</f>
        <v>17</v>
      </c>
      <c r="D7620">
        <v>1</v>
      </c>
      <c r="E7620" cm="1">
        <f t="array" ref="E7620">_xlfn.XLOOKUP(Table1[[#This Row],[ScheduleWeekWritten]],Table3[Game],100+Table3[Increase],Table1[[#This Row],[ScheduleWeekWritten]])</f>
        <v>1</v>
      </c>
      <c r="F7620" t="b">
        <v>0</v>
      </c>
      <c r="G7620" t="s">
        <v>33</v>
      </c>
      <c r="H7620">
        <v>28</v>
      </c>
      <c r="I7620">
        <v>6</v>
      </c>
      <c r="J7620" t="s">
        <v>45</v>
      </c>
      <c r="K7620" t="s">
        <v>35</v>
      </c>
      <c r="L7620" t="str">
        <f>_xlfn.XLOOKUP(Table1[[#This Row],[TeamFavoriteID]],Table2[team_id],Table2[team_name],_xlfn.XLOOKUP(Table1[[#This Row],[TeamFavoriteID]],Table2[team_id_pfr],Table2[team_name],"Even"))</f>
        <v>Green Bay Packers</v>
      </c>
      <c r="M7620">
        <v>-5.5</v>
      </c>
      <c r="N7620">
        <f>IF(Table1[[#This Row],[TeamFavorite]]=Table1[[#This Row],[TeamHome]],Table1[[#This Row],[ScoreAway]]-Table1[[#This Row],[ScoreHome]],Table1[[#This Row],[ScoreHome]]-Table1[[#This Row],[ScoreAway]])</f>
        <v>-22</v>
      </c>
      <c r="O7620">
        <f>IF(Table1[[#This Row],[SpreadActual]]&lt;Table1[[#This Row],[SpreadFavorite]],1,0)</f>
        <v>1</v>
      </c>
      <c r="P7620">
        <v>41.5</v>
      </c>
      <c r="Q7620" t="s">
        <v>82</v>
      </c>
      <c r="R7620" t="b">
        <v>0</v>
      </c>
      <c r="S7620">
        <v>61</v>
      </c>
      <c r="T7620">
        <v>7</v>
      </c>
      <c r="U7620">
        <v>93</v>
      </c>
    </row>
    <row r="7621" spans="1:22" x14ac:dyDescent="0.2">
      <c r="A7621" s="1">
        <v>37143</v>
      </c>
      <c r="B7621">
        <v>2001</v>
      </c>
      <c r="C7621">
        <f>_xlfn.MAXIFS(Table1[ScheduleWeekWritten],Table1[ScheduleSeason],Table1[[#This Row],[ScheduleSeason]])</f>
        <v>17</v>
      </c>
      <c r="D7621">
        <v>1</v>
      </c>
      <c r="E7621" cm="1">
        <f t="array" ref="E7621">_xlfn.XLOOKUP(Table1[[#This Row],[ScheduleWeekWritten]],Table3[Game],100+Table3[Increase],Table1[[#This Row],[ScheduleWeekWritten]])</f>
        <v>1</v>
      </c>
      <c r="F7621" t="b">
        <v>0</v>
      </c>
      <c r="G7621" t="s">
        <v>154</v>
      </c>
      <c r="H7621">
        <v>21</v>
      </c>
      <c r="I7621">
        <v>3</v>
      </c>
      <c r="J7621" t="s">
        <v>49</v>
      </c>
      <c r="K7621" t="s">
        <v>161</v>
      </c>
      <c r="L7621" t="str">
        <f>_xlfn.XLOOKUP(Table1[[#This Row],[TeamFavoriteID]],Table2[team_id],Table2[team_name],_xlfn.XLOOKUP(Table1[[#This Row],[TeamFavoriteID]],Table2[team_id_pfr],Table2[team_name],"Even"))</f>
        <v>Jacksonville Jaguars</v>
      </c>
      <c r="M7621">
        <v>-3</v>
      </c>
      <c r="N7621">
        <f>IF(Table1[[#This Row],[TeamFavorite]]=Table1[[#This Row],[TeamHome]],Table1[[#This Row],[ScoreAway]]-Table1[[#This Row],[ScoreHome]],Table1[[#This Row],[ScoreHome]]-Table1[[#This Row],[ScoreAway]])</f>
        <v>-18</v>
      </c>
      <c r="O7621">
        <f>IF(Table1[[#This Row],[SpreadActual]]&lt;Table1[[#This Row],[SpreadFavorite]],1,0)</f>
        <v>1</v>
      </c>
      <c r="P7621">
        <v>37.5</v>
      </c>
      <c r="Q7621" t="s">
        <v>155</v>
      </c>
      <c r="R7621" t="b">
        <v>0</v>
      </c>
      <c r="S7621">
        <v>80</v>
      </c>
      <c r="T7621">
        <v>10</v>
      </c>
      <c r="U7621">
        <v>78</v>
      </c>
    </row>
    <row r="7622" spans="1:22" x14ac:dyDescent="0.2">
      <c r="A7622" s="1">
        <v>37143</v>
      </c>
      <c r="B7622">
        <v>2001</v>
      </c>
      <c r="C7622">
        <f>_xlfn.MAXIFS(Table1[ScheduleWeekWritten],Table1[ScheduleSeason],Table1[[#This Row],[ScheduleSeason]])</f>
        <v>17</v>
      </c>
      <c r="D7622">
        <v>1</v>
      </c>
      <c r="E7622" cm="1">
        <f t="array" ref="E7622">_xlfn.XLOOKUP(Table1[[#This Row],[ScheduleWeekWritten]],Table3[Game],100+Table3[Increase],Table1[[#This Row],[ScheduleWeekWritten]])</f>
        <v>1</v>
      </c>
      <c r="F7622" t="b">
        <v>0</v>
      </c>
      <c r="G7622" t="s">
        <v>42</v>
      </c>
      <c r="H7622">
        <v>24</v>
      </c>
      <c r="I7622">
        <v>27</v>
      </c>
      <c r="J7622" t="s">
        <v>20</v>
      </c>
      <c r="K7622" t="s">
        <v>21</v>
      </c>
      <c r="L7622" t="str">
        <f>_xlfn.XLOOKUP(Table1[[#This Row],[TeamFavoriteID]],Table2[team_id],Table2[team_name],_xlfn.XLOOKUP(Table1[[#This Row],[TeamFavoriteID]],Table2[team_id_pfr],Table2[team_name],"Even"))</f>
        <v>Las Vegas Raiders</v>
      </c>
      <c r="M7622">
        <v>-3</v>
      </c>
      <c r="N7622">
        <f>IF(Table1[[#This Row],[TeamFavorite]]=Table1[[#This Row],[TeamHome]],Table1[[#This Row],[ScoreAway]]-Table1[[#This Row],[ScoreHome]],Table1[[#This Row],[ScoreHome]]-Table1[[#This Row],[ScoreAway]])</f>
        <v>-3</v>
      </c>
      <c r="O7622">
        <f>IF(Table1[[#This Row],[SpreadActual]]&lt;Table1[[#This Row],[SpreadFavorite]],1,0)</f>
        <v>0</v>
      </c>
      <c r="P7622">
        <v>43</v>
      </c>
      <c r="Q7622" t="s">
        <v>117</v>
      </c>
      <c r="R7622" t="b">
        <v>0</v>
      </c>
      <c r="S7622">
        <v>64</v>
      </c>
      <c r="T7622">
        <v>10</v>
      </c>
      <c r="U7622">
        <v>78</v>
      </c>
    </row>
    <row r="7623" spans="1:22" x14ac:dyDescent="0.2">
      <c r="A7623" s="1">
        <v>37143</v>
      </c>
      <c r="B7623">
        <v>2001</v>
      </c>
      <c r="C7623">
        <f>_xlfn.MAXIFS(Table1[ScheduleWeekWritten],Table1[ScheduleSeason],Table1[[#This Row],[ScheduleSeason]])</f>
        <v>17</v>
      </c>
      <c r="D7623">
        <v>1</v>
      </c>
      <c r="E7623" cm="1">
        <f t="array" ref="E7623">_xlfn.XLOOKUP(Table1[[#This Row],[ScheduleWeekWritten]],Table3[Game],100+Table3[Increase],Table1[[#This Row],[ScheduleWeekWritten]])</f>
        <v>1</v>
      </c>
      <c r="F7623" t="b">
        <v>0</v>
      </c>
      <c r="G7623" t="s">
        <v>54</v>
      </c>
      <c r="H7623">
        <v>13</v>
      </c>
      <c r="I7623">
        <v>24</v>
      </c>
      <c r="J7623" t="s">
        <v>152</v>
      </c>
      <c r="K7623" t="s">
        <v>55</v>
      </c>
      <c r="L7623" t="str">
        <f>_xlfn.XLOOKUP(Table1[[#This Row],[TeamFavoriteID]],Table2[team_id],Table2[team_name],_xlfn.XLOOKUP(Table1[[#This Row],[TeamFavoriteID]],Table2[team_id_pfr],Table2[team_name],"Even"))</f>
        <v>Minnesota Vikings</v>
      </c>
      <c r="M7623">
        <v>-10</v>
      </c>
      <c r="N7623">
        <f>IF(Table1[[#This Row],[TeamFavorite]]=Table1[[#This Row],[TeamHome]],Table1[[#This Row],[ScoreAway]]-Table1[[#This Row],[ScoreHome]],Table1[[#This Row],[ScoreHome]]-Table1[[#This Row],[ScoreAway]])</f>
        <v>11</v>
      </c>
      <c r="O7623">
        <f>IF(Table1[[#This Row],[SpreadActual]]&lt;Table1[[#This Row],[SpreadFavorite]],1,0)</f>
        <v>0</v>
      </c>
      <c r="P7623">
        <v>45</v>
      </c>
      <c r="Q7623" t="s">
        <v>137</v>
      </c>
      <c r="R7623" t="b">
        <v>0</v>
      </c>
      <c r="S7623">
        <v>72</v>
      </c>
      <c r="T7623">
        <v>0</v>
      </c>
      <c r="V7623" t="s">
        <v>103</v>
      </c>
    </row>
    <row r="7624" spans="1:22" x14ac:dyDescent="0.2">
      <c r="A7624" s="1">
        <v>37143</v>
      </c>
      <c r="B7624">
        <v>2001</v>
      </c>
      <c r="C7624">
        <f>_xlfn.MAXIFS(Table1[ScheduleWeekWritten],Table1[ScheduleSeason],Table1[[#This Row],[ScheduleSeason]])</f>
        <v>17</v>
      </c>
      <c r="D7624">
        <v>1</v>
      </c>
      <c r="E7624" cm="1">
        <f t="array" ref="E7624">_xlfn.XLOOKUP(Table1[[#This Row],[ScheduleWeekWritten]],Table3[Game],100+Table3[Increase],Table1[[#This Row],[ScheduleWeekWritten]])</f>
        <v>1</v>
      </c>
      <c r="F7624" t="b">
        <v>0</v>
      </c>
      <c r="G7624" t="s">
        <v>31</v>
      </c>
      <c r="H7624">
        <v>24</v>
      </c>
      <c r="I7624">
        <v>45</v>
      </c>
      <c r="J7624" t="s">
        <v>140</v>
      </c>
      <c r="K7624" t="s">
        <v>72</v>
      </c>
      <c r="L7624" t="str">
        <f>_xlfn.XLOOKUP(Table1[[#This Row],[TeamFavoriteID]],Table2[team_id],Table2[team_name],_xlfn.XLOOKUP(Table1[[#This Row],[TeamFavoriteID]],Table2[team_id_pfr],Table2[team_name],"Even"))</f>
        <v>Baltimore Colts</v>
      </c>
      <c r="M7624">
        <v>-1.5</v>
      </c>
      <c r="N7624">
        <f>IF(Table1[[#This Row],[TeamFavorite]]=Table1[[#This Row],[TeamHome]],Table1[[#This Row],[ScoreAway]]-Table1[[#This Row],[ScoreHome]],Table1[[#This Row],[ScoreHome]]-Table1[[#This Row],[ScoreAway]])</f>
        <v>-21</v>
      </c>
      <c r="O7624">
        <f>IF(Table1[[#This Row],[SpreadActual]]&lt;Table1[[#This Row],[SpreadFavorite]],1,0)</f>
        <v>1</v>
      </c>
      <c r="P7624">
        <v>44.5</v>
      </c>
      <c r="Q7624" t="s">
        <v>126</v>
      </c>
      <c r="R7624" t="b">
        <v>0</v>
      </c>
      <c r="S7624">
        <v>76</v>
      </c>
      <c r="T7624">
        <v>12</v>
      </c>
      <c r="U7624">
        <v>70</v>
      </c>
    </row>
    <row r="7625" spans="1:22" x14ac:dyDescent="0.2">
      <c r="A7625" s="1">
        <v>37143</v>
      </c>
      <c r="B7625">
        <v>2001</v>
      </c>
      <c r="C7625">
        <f>_xlfn.MAXIFS(Table1[ScheduleWeekWritten],Table1[ScheduleSeason],Table1[[#This Row],[ScheduleSeason]])</f>
        <v>17</v>
      </c>
      <c r="D7625">
        <v>1</v>
      </c>
      <c r="E7625" cm="1">
        <f t="array" ref="E7625">_xlfn.XLOOKUP(Table1[[#This Row],[ScheduleWeekWritten]],Table3[Game],100+Table3[Increase],Table1[[#This Row],[ScheduleWeekWritten]])</f>
        <v>1</v>
      </c>
      <c r="F7625" t="b">
        <v>0</v>
      </c>
      <c r="G7625" t="s">
        <v>58</v>
      </c>
      <c r="H7625">
        <v>17</v>
      </c>
      <c r="I7625">
        <v>20</v>
      </c>
      <c r="J7625" t="s">
        <v>153</v>
      </c>
      <c r="K7625" t="s">
        <v>40</v>
      </c>
      <c r="L7625" t="str">
        <f>_xlfn.XLOOKUP(Table1[[#This Row],[TeamFavoriteID]],Table2[team_id],Table2[team_name],_xlfn.XLOOKUP(Table1[[#This Row],[TeamFavoriteID]],Table2[team_id_pfr],Table2[team_name],"Even"))</f>
        <v>Los Angeles Rams</v>
      </c>
      <c r="M7625">
        <v>-3</v>
      </c>
      <c r="N7625">
        <f>IF(Table1[[#This Row],[TeamFavorite]]=Table1[[#This Row],[TeamHome]],Table1[[#This Row],[ScoreAway]]-Table1[[#This Row],[ScoreHome]],Table1[[#This Row],[ScoreHome]]-Table1[[#This Row],[ScoreAway]])</f>
        <v>-3</v>
      </c>
      <c r="O7625">
        <f>IF(Table1[[#This Row],[SpreadActual]]&lt;Table1[[#This Row],[SpreadFavorite]],1,0)</f>
        <v>0</v>
      </c>
      <c r="P7625">
        <v>46</v>
      </c>
      <c r="Q7625" t="s">
        <v>112</v>
      </c>
      <c r="R7625" t="b">
        <v>0</v>
      </c>
      <c r="S7625">
        <v>76</v>
      </c>
      <c r="T7625">
        <v>8</v>
      </c>
      <c r="U7625">
        <v>74</v>
      </c>
    </row>
    <row r="7626" spans="1:22" x14ac:dyDescent="0.2">
      <c r="A7626" s="1">
        <v>37143</v>
      </c>
      <c r="B7626">
        <v>2001</v>
      </c>
      <c r="C7626">
        <f>_xlfn.MAXIFS(Table1[ScheduleWeekWritten],Table1[ScheduleSeason],Table1[[#This Row],[ScheduleSeason]])</f>
        <v>17</v>
      </c>
      <c r="D7626">
        <v>1</v>
      </c>
      <c r="E7626" cm="1">
        <f t="array" ref="E7626">_xlfn.XLOOKUP(Table1[[#This Row],[ScheduleWeekWritten]],Table3[Game],100+Table3[Increase],Table1[[#This Row],[ScheduleWeekWritten]])</f>
        <v>1</v>
      </c>
      <c r="F7626" t="b">
        <v>0</v>
      </c>
      <c r="G7626" t="s">
        <v>27</v>
      </c>
      <c r="H7626">
        <v>30</v>
      </c>
      <c r="I7626">
        <v>3</v>
      </c>
      <c r="J7626" t="s">
        <v>61</v>
      </c>
      <c r="K7626" t="s">
        <v>29</v>
      </c>
      <c r="L7626" t="str">
        <f>_xlfn.XLOOKUP(Table1[[#This Row],[TeamFavoriteID]],Table2[team_id],Table2[team_name],_xlfn.XLOOKUP(Table1[[#This Row],[TeamFavoriteID]],Table2[team_id_pfr],Table2[team_name],"Even"))</f>
        <v>Los Angeles Chargers</v>
      </c>
      <c r="M7626">
        <v>-2.5</v>
      </c>
      <c r="N7626">
        <f>IF(Table1[[#This Row],[TeamFavorite]]=Table1[[#This Row],[TeamHome]],Table1[[#This Row],[ScoreAway]]-Table1[[#This Row],[ScoreHome]],Table1[[#This Row],[ScoreHome]]-Table1[[#This Row],[ScoreAway]])</f>
        <v>27</v>
      </c>
      <c r="O7626">
        <f>IF(Table1[[#This Row],[SpreadActual]]&lt;Table1[[#This Row],[SpreadFavorite]],1,0)</f>
        <v>0</v>
      </c>
      <c r="P7626">
        <v>36.5</v>
      </c>
      <c r="Q7626" t="s">
        <v>94</v>
      </c>
      <c r="R7626" t="b">
        <v>0</v>
      </c>
      <c r="S7626">
        <v>66</v>
      </c>
      <c r="T7626">
        <v>9</v>
      </c>
      <c r="U7626">
        <v>88</v>
      </c>
    </row>
    <row r="7627" spans="1:22" x14ac:dyDescent="0.2">
      <c r="A7627" s="1">
        <v>37143</v>
      </c>
      <c r="B7627">
        <v>2001</v>
      </c>
      <c r="C7627">
        <f>_xlfn.MAXIFS(Table1[ScheduleWeekWritten],Table1[ScheduleSeason],Table1[[#This Row],[ScheduleSeason]])</f>
        <v>17</v>
      </c>
      <c r="D7627">
        <v>1</v>
      </c>
      <c r="E7627" cm="1">
        <f t="array" ref="E7627">_xlfn.XLOOKUP(Table1[[#This Row],[ScheduleWeekWritten]],Table3[Game],100+Table3[Increase],Table1[[#This Row],[ScheduleWeekWritten]])</f>
        <v>1</v>
      </c>
      <c r="F7627" t="b">
        <v>0</v>
      </c>
      <c r="G7627" t="s">
        <v>53</v>
      </c>
      <c r="H7627">
        <v>16</v>
      </c>
      <c r="I7627">
        <v>13</v>
      </c>
      <c r="J7627" t="s">
        <v>38</v>
      </c>
      <c r="K7627" t="s">
        <v>87</v>
      </c>
      <c r="L7627" t="str">
        <f>_xlfn.XLOOKUP(Table1[[#This Row],[TeamFavoriteID]],Table2[team_id],Table2[team_name],_xlfn.XLOOKUP(Table1[[#This Row],[TeamFavoriteID]],Table2[team_id_pfr],Table2[team_name],"Even"))</f>
        <v>San Francisco 49ers</v>
      </c>
      <c r="M7627">
        <v>-3.5</v>
      </c>
      <c r="N7627">
        <f>IF(Table1[[#This Row],[TeamFavorite]]=Table1[[#This Row],[TeamHome]],Table1[[#This Row],[ScoreAway]]-Table1[[#This Row],[ScoreHome]],Table1[[#This Row],[ScoreHome]]-Table1[[#This Row],[ScoreAway]])</f>
        <v>-3</v>
      </c>
      <c r="O7627">
        <f>IF(Table1[[#This Row],[SpreadActual]]&lt;Table1[[#This Row],[SpreadFavorite]],1,0)</f>
        <v>0</v>
      </c>
      <c r="P7627">
        <v>46</v>
      </c>
      <c r="Q7627" t="s">
        <v>118</v>
      </c>
      <c r="R7627" t="b">
        <v>0</v>
      </c>
      <c r="S7627">
        <v>62</v>
      </c>
      <c r="T7627">
        <v>12</v>
      </c>
      <c r="U7627">
        <v>70</v>
      </c>
    </row>
    <row r="7628" spans="1:22" x14ac:dyDescent="0.2">
      <c r="A7628" s="1">
        <v>37143</v>
      </c>
      <c r="B7628">
        <v>2001</v>
      </c>
      <c r="C7628">
        <f>_xlfn.MAXIFS(Table1[ScheduleWeekWritten],Table1[ScheduleSeason],Table1[[#This Row],[ScheduleSeason]])</f>
        <v>17</v>
      </c>
      <c r="D7628">
        <v>1</v>
      </c>
      <c r="E7628" cm="1">
        <f t="array" ref="E7628">_xlfn.XLOOKUP(Table1[[#This Row],[ScheduleWeekWritten]],Table3[Game],100+Table3[Increase],Table1[[#This Row],[ScheduleWeekWritten]])</f>
        <v>1</v>
      </c>
      <c r="F7628" t="b">
        <v>0</v>
      </c>
      <c r="G7628" t="s">
        <v>171</v>
      </c>
      <c r="H7628">
        <v>23</v>
      </c>
      <c r="I7628">
        <v>31</v>
      </c>
      <c r="J7628" t="s">
        <v>19</v>
      </c>
      <c r="K7628" t="s">
        <v>25</v>
      </c>
      <c r="L7628" t="str">
        <f>_xlfn.XLOOKUP(Table1[[#This Row],[TeamFavoriteID]],Table2[team_id],Table2[team_name],_xlfn.XLOOKUP(Table1[[#This Row],[TeamFavoriteID]],Table2[team_id_pfr],Table2[team_name],"Even"))</f>
        <v>Houston Oilers</v>
      </c>
      <c r="M7628">
        <v>-6.5</v>
      </c>
      <c r="N7628">
        <f>IF(Table1[[#This Row],[TeamFavorite]]=Table1[[#This Row],[TeamHome]],Table1[[#This Row],[ScoreAway]]-Table1[[#This Row],[ScoreHome]],Table1[[#This Row],[ScoreHome]]-Table1[[#This Row],[ScoreAway]])</f>
        <v>-8</v>
      </c>
      <c r="O7628">
        <f>IF(Table1[[#This Row],[SpreadActual]]&lt;Table1[[#This Row],[SpreadFavorite]],1,0)</f>
        <v>1</v>
      </c>
      <c r="P7628">
        <v>34</v>
      </c>
      <c r="Q7628" t="s">
        <v>172</v>
      </c>
      <c r="R7628" t="b">
        <v>0</v>
      </c>
      <c r="S7628">
        <v>79</v>
      </c>
      <c r="T7628">
        <v>14</v>
      </c>
      <c r="U7628">
        <v>75</v>
      </c>
    </row>
    <row r="7629" spans="1:22" x14ac:dyDescent="0.2">
      <c r="A7629" s="1">
        <v>37144</v>
      </c>
      <c r="B7629">
        <v>2001</v>
      </c>
      <c r="C7629">
        <f>_xlfn.MAXIFS(Table1[ScheduleWeekWritten],Table1[ScheduleSeason],Table1[[#This Row],[ScheduleSeason]])</f>
        <v>17</v>
      </c>
      <c r="D7629">
        <v>1</v>
      </c>
      <c r="E7629" cm="1">
        <f t="array" ref="E7629">_xlfn.XLOOKUP(Table1[[#This Row],[ScheduleWeekWritten]],Table3[Game],100+Table3[Increase],Table1[[#This Row],[ScheduleWeekWritten]])</f>
        <v>1</v>
      </c>
      <c r="F7629" t="b">
        <v>0</v>
      </c>
      <c r="G7629" t="s">
        <v>24</v>
      </c>
      <c r="H7629">
        <v>31</v>
      </c>
      <c r="I7629">
        <v>20</v>
      </c>
      <c r="J7629" t="s">
        <v>50</v>
      </c>
      <c r="K7629" t="s">
        <v>88</v>
      </c>
      <c r="L7629" t="str">
        <f>_xlfn.XLOOKUP(Table1[[#This Row],[TeamFavoriteID]],Table2[team_id],Table2[team_name],_xlfn.XLOOKUP(Table1[[#This Row],[TeamFavoriteID]],Table2[team_id_pfr],Table2[team_name],"Even"))</f>
        <v>Denver Broncos</v>
      </c>
      <c r="M7629">
        <v>-7</v>
      </c>
      <c r="N7629">
        <f>IF(Table1[[#This Row],[TeamFavorite]]=Table1[[#This Row],[TeamHome]],Table1[[#This Row],[ScoreAway]]-Table1[[#This Row],[ScoreHome]],Table1[[#This Row],[ScoreHome]]-Table1[[#This Row],[ScoreAway]])</f>
        <v>-11</v>
      </c>
      <c r="O7629">
        <f>IF(Table1[[#This Row],[SpreadActual]]&lt;Table1[[#This Row],[SpreadFavorite]],1,0)</f>
        <v>1</v>
      </c>
      <c r="P7629">
        <v>43.5</v>
      </c>
      <c r="Q7629" t="s">
        <v>174</v>
      </c>
      <c r="R7629" t="b">
        <v>0</v>
      </c>
      <c r="S7629">
        <v>62</v>
      </c>
      <c r="T7629">
        <v>12</v>
      </c>
      <c r="U7629">
        <v>32</v>
      </c>
    </row>
    <row r="7630" spans="1:22" x14ac:dyDescent="0.2">
      <c r="A7630" s="1">
        <v>37157</v>
      </c>
      <c r="B7630">
        <v>2001</v>
      </c>
      <c r="C7630">
        <f>_xlfn.MAXIFS(Table1[ScheduleWeekWritten],Table1[ScheduleSeason],Table1[[#This Row],[ScheduleSeason]])</f>
        <v>17</v>
      </c>
      <c r="D7630">
        <v>2</v>
      </c>
      <c r="E7630" cm="1">
        <f t="array" ref="E7630">_xlfn.XLOOKUP(Table1[[#This Row],[ScheduleWeekWritten]],Table3[Game],100+Table3[Increase],Table1[[#This Row],[ScheduleWeekWritten]])</f>
        <v>2</v>
      </c>
      <c r="F7630" t="b">
        <v>0</v>
      </c>
      <c r="G7630" t="s">
        <v>149</v>
      </c>
      <c r="H7630">
        <v>17</v>
      </c>
      <c r="I7630">
        <v>38</v>
      </c>
      <c r="J7630" t="s">
        <v>24</v>
      </c>
      <c r="K7630" t="s">
        <v>88</v>
      </c>
      <c r="L7630" t="str">
        <f>_xlfn.XLOOKUP(Table1[[#This Row],[TeamFavoriteID]],Table2[team_id],Table2[team_name],_xlfn.XLOOKUP(Table1[[#This Row],[TeamFavoriteID]],Table2[team_id_pfr],Table2[team_name],"Even"))</f>
        <v>Denver Broncos</v>
      </c>
      <c r="M7630">
        <v>-8.5</v>
      </c>
      <c r="N7630">
        <f>IF(Table1[[#This Row],[TeamFavorite]]=Table1[[#This Row],[TeamHome]],Table1[[#This Row],[ScoreAway]]-Table1[[#This Row],[ScoreHome]],Table1[[#This Row],[ScoreHome]]-Table1[[#This Row],[ScoreAway]])</f>
        <v>-21</v>
      </c>
      <c r="O7630">
        <f>IF(Table1[[#This Row],[SpreadActual]]&lt;Table1[[#This Row],[SpreadFavorite]],1,0)</f>
        <v>1</v>
      </c>
      <c r="P7630">
        <v>45</v>
      </c>
      <c r="Q7630" t="s">
        <v>150</v>
      </c>
      <c r="R7630" t="b">
        <v>0</v>
      </c>
      <c r="S7630">
        <v>91</v>
      </c>
      <c r="T7630">
        <v>6</v>
      </c>
      <c r="U7630">
        <v>18</v>
      </c>
    </row>
    <row r="7631" spans="1:22" x14ac:dyDescent="0.2">
      <c r="A7631" s="1">
        <v>37157</v>
      </c>
      <c r="B7631">
        <v>2001</v>
      </c>
      <c r="C7631">
        <f>_xlfn.MAXIFS(Table1[ScheduleWeekWritten],Table1[ScheduleSeason],Table1[[#This Row],[ScheduleSeason]])</f>
        <v>17</v>
      </c>
      <c r="D7631">
        <v>2</v>
      </c>
      <c r="E7631" cm="1">
        <f t="array" ref="E7631">_xlfn.XLOOKUP(Table1[[#This Row],[ScheduleWeekWritten]],Table3[Game],100+Table3[Increase],Table1[[#This Row],[ScheduleWeekWritten]])</f>
        <v>2</v>
      </c>
      <c r="F7631" t="b">
        <v>0</v>
      </c>
      <c r="G7631" t="s">
        <v>38</v>
      </c>
      <c r="H7631">
        <v>24</v>
      </c>
      <c r="I7631">
        <v>16</v>
      </c>
      <c r="J7631" t="s">
        <v>152</v>
      </c>
      <c r="K7631" t="s">
        <v>109</v>
      </c>
      <c r="L7631" t="str">
        <f>_xlfn.XLOOKUP(Table1[[#This Row],[TeamFavoriteID]],Table2[team_id],Table2[team_name],_xlfn.XLOOKUP(Table1[[#This Row],[TeamFavoriteID]],Table2[team_id_pfr],Table2[team_name],"Even"))</f>
        <v>Atlanta Falcons</v>
      </c>
      <c r="M7631">
        <v>-3.5</v>
      </c>
      <c r="N7631">
        <f>IF(Table1[[#This Row],[TeamFavorite]]=Table1[[#This Row],[TeamHome]],Table1[[#This Row],[ScoreAway]]-Table1[[#This Row],[ScoreHome]],Table1[[#This Row],[ScoreHome]]-Table1[[#This Row],[ScoreAway]])</f>
        <v>-8</v>
      </c>
      <c r="O7631">
        <f>IF(Table1[[#This Row],[SpreadActual]]&lt;Table1[[#This Row],[SpreadFavorite]],1,0)</f>
        <v>1</v>
      </c>
      <c r="P7631">
        <v>41</v>
      </c>
      <c r="Q7631" t="s">
        <v>148</v>
      </c>
      <c r="R7631" t="b">
        <v>0</v>
      </c>
      <c r="S7631">
        <v>72</v>
      </c>
      <c r="T7631">
        <v>0</v>
      </c>
      <c r="V7631" t="s">
        <v>103</v>
      </c>
    </row>
    <row r="7632" spans="1:22" x14ac:dyDescent="0.2">
      <c r="A7632" s="1">
        <v>37157</v>
      </c>
      <c r="B7632">
        <v>2001</v>
      </c>
      <c r="C7632">
        <f>_xlfn.MAXIFS(Table1[ScheduleWeekWritten],Table1[ScheduleSeason],Table1[[#This Row],[ScheduleSeason]])</f>
        <v>17</v>
      </c>
      <c r="D7632">
        <v>2</v>
      </c>
      <c r="E7632" cm="1">
        <f t="array" ref="E7632">_xlfn.XLOOKUP(Table1[[#This Row],[ScheduleWeekWritten]],Table3[Game],100+Table3[Increase],Table1[[#This Row],[ScheduleWeekWritten]])</f>
        <v>2</v>
      </c>
      <c r="F7632" t="b">
        <v>0</v>
      </c>
      <c r="G7632" t="s">
        <v>46</v>
      </c>
      <c r="H7632">
        <v>17</v>
      </c>
      <c r="I7632">
        <v>10</v>
      </c>
      <c r="J7632" t="s">
        <v>54</v>
      </c>
      <c r="K7632" t="s">
        <v>55</v>
      </c>
      <c r="L7632" t="str">
        <f>_xlfn.XLOOKUP(Table1[[#This Row],[TeamFavoriteID]],Table2[team_id],Table2[team_name],_xlfn.XLOOKUP(Table1[[#This Row],[TeamFavoriteID]],Table2[team_id_pfr],Table2[team_name],"Even"))</f>
        <v>Minnesota Vikings</v>
      </c>
      <c r="M7632">
        <v>-3</v>
      </c>
      <c r="N7632">
        <f>IF(Table1[[#This Row],[TeamFavorite]]=Table1[[#This Row],[TeamHome]],Table1[[#This Row],[ScoreAway]]-Table1[[#This Row],[ScoreHome]],Table1[[#This Row],[ScoreHome]]-Table1[[#This Row],[ScoreAway]])</f>
        <v>7</v>
      </c>
      <c r="O7632">
        <f>IF(Table1[[#This Row],[SpreadActual]]&lt;Table1[[#This Row],[SpreadFavorite]],1,0)</f>
        <v>0</v>
      </c>
      <c r="P7632">
        <v>43.5</v>
      </c>
      <c r="Q7632" t="s">
        <v>114</v>
      </c>
      <c r="R7632" t="b">
        <v>0</v>
      </c>
      <c r="S7632">
        <v>61</v>
      </c>
      <c r="T7632">
        <v>9</v>
      </c>
      <c r="U7632">
        <v>86</v>
      </c>
    </row>
    <row r="7633" spans="1:22" x14ac:dyDescent="0.2">
      <c r="A7633" s="1">
        <v>37157</v>
      </c>
      <c r="B7633">
        <v>2001</v>
      </c>
      <c r="C7633">
        <f>_xlfn.MAXIFS(Table1[ScheduleWeekWritten],Table1[ScheduleSeason],Table1[[#This Row],[ScheduleSeason]])</f>
        <v>17</v>
      </c>
      <c r="D7633">
        <v>2</v>
      </c>
      <c r="E7633" cm="1">
        <f t="array" ref="E7633">_xlfn.XLOOKUP(Table1[[#This Row],[ScheduleWeekWritten]],Table3[Game],100+Table3[Increase],Table1[[#This Row],[ScheduleWeekWritten]])</f>
        <v>2</v>
      </c>
      <c r="F7633" t="b">
        <v>0</v>
      </c>
      <c r="G7633" t="s">
        <v>101</v>
      </c>
      <c r="H7633">
        <v>21</v>
      </c>
      <c r="I7633">
        <v>10</v>
      </c>
      <c r="J7633" t="s">
        <v>158</v>
      </c>
      <c r="K7633" t="s">
        <v>159</v>
      </c>
      <c r="L7633" t="str">
        <f>_xlfn.XLOOKUP(Table1[[#This Row],[TeamFavoriteID]],Table2[team_id],Table2[team_name],_xlfn.XLOOKUP(Table1[[#This Row],[TeamFavoriteID]],Table2[team_id_pfr],Table2[team_name],"Even"))</f>
        <v>Baltimore Ravens</v>
      </c>
      <c r="M7633">
        <v>-7</v>
      </c>
      <c r="N7633">
        <f>IF(Table1[[#This Row],[TeamFavorite]]=Table1[[#This Row],[TeamHome]],Table1[[#This Row],[ScoreAway]]-Table1[[#This Row],[ScoreHome]],Table1[[#This Row],[ScoreHome]]-Table1[[#This Row],[ScoreAway]])</f>
        <v>11</v>
      </c>
      <c r="O7633">
        <f>IF(Table1[[#This Row],[SpreadActual]]&lt;Table1[[#This Row],[SpreadFavorite]],1,0)</f>
        <v>0</v>
      </c>
      <c r="P7633">
        <v>33.5</v>
      </c>
      <c r="Q7633" t="s">
        <v>173</v>
      </c>
      <c r="R7633" t="b">
        <v>0</v>
      </c>
      <c r="S7633">
        <v>66</v>
      </c>
      <c r="T7633">
        <v>6</v>
      </c>
      <c r="U7633">
        <v>73</v>
      </c>
    </row>
    <row r="7634" spans="1:22" x14ac:dyDescent="0.2">
      <c r="A7634" s="1">
        <v>37157</v>
      </c>
      <c r="B7634">
        <v>2001</v>
      </c>
      <c r="C7634">
        <f>_xlfn.MAXIFS(Table1[ScheduleWeekWritten],Table1[ScheduleSeason],Table1[[#This Row],[ScheduleSeason]])</f>
        <v>17</v>
      </c>
      <c r="D7634">
        <v>2</v>
      </c>
      <c r="E7634" cm="1">
        <f t="array" ref="E7634">_xlfn.XLOOKUP(Table1[[#This Row],[ScheduleWeekWritten]],Table3[Game],100+Table3[Increase],Table1[[#This Row],[ScheduleWeekWritten]])</f>
        <v>2</v>
      </c>
      <c r="F7634" t="b">
        <v>0</v>
      </c>
      <c r="G7634" t="s">
        <v>62</v>
      </c>
      <c r="H7634">
        <v>24</v>
      </c>
      <c r="I7634">
        <v>14</v>
      </c>
      <c r="J7634" t="s">
        <v>45</v>
      </c>
      <c r="K7634" t="s">
        <v>79</v>
      </c>
      <c r="L7634" t="str">
        <f>_xlfn.XLOOKUP(Table1[[#This Row],[TeamFavoriteID]],Table2[team_id],Table2[team_name],_xlfn.XLOOKUP(Table1[[#This Row],[TeamFavoriteID]],Table2[team_id_pfr],Table2[team_name],"Even"))</f>
        <v>Detroit Lions</v>
      </c>
      <c r="M7634">
        <v>-1.5</v>
      </c>
      <c r="N7634">
        <f>IF(Table1[[#This Row],[TeamFavorite]]=Table1[[#This Row],[TeamHome]],Table1[[#This Row],[ScoreAway]]-Table1[[#This Row],[ScoreHome]],Table1[[#This Row],[ScoreHome]]-Table1[[#This Row],[ScoreAway]])</f>
        <v>10</v>
      </c>
      <c r="O7634">
        <f>IF(Table1[[#This Row],[SpreadActual]]&lt;Table1[[#This Row],[SpreadFavorite]],1,0)</f>
        <v>0</v>
      </c>
      <c r="P7634">
        <v>33</v>
      </c>
      <c r="Q7634" t="s">
        <v>170</v>
      </c>
      <c r="R7634" t="b">
        <v>0</v>
      </c>
      <c r="S7634">
        <v>63</v>
      </c>
      <c r="T7634">
        <v>9</v>
      </c>
      <c r="U7634">
        <v>69</v>
      </c>
    </row>
    <row r="7635" spans="1:22" x14ac:dyDescent="0.2">
      <c r="A7635" s="1">
        <v>37157</v>
      </c>
      <c r="B7635">
        <v>2001</v>
      </c>
      <c r="C7635">
        <f>_xlfn.MAXIFS(Table1[ScheduleWeekWritten],Table1[ScheduleSeason],Table1[[#This Row],[ScheduleSeason]])</f>
        <v>17</v>
      </c>
      <c r="D7635">
        <v>2</v>
      </c>
      <c r="E7635" cm="1">
        <f t="array" ref="E7635">_xlfn.XLOOKUP(Table1[[#This Row],[ScheduleWeekWritten]],Table3[Game],100+Table3[Increase],Table1[[#This Row],[ScheduleWeekWritten]])</f>
        <v>2</v>
      </c>
      <c r="F7635" t="b">
        <v>0</v>
      </c>
      <c r="G7635" t="s">
        <v>67</v>
      </c>
      <c r="H7635">
        <v>21</v>
      </c>
      <c r="I7635">
        <v>32</v>
      </c>
      <c r="J7635" t="s">
        <v>27</v>
      </c>
      <c r="K7635" t="s">
        <v>29</v>
      </c>
      <c r="L7635" t="str">
        <f>_xlfn.XLOOKUP(Table1[[#This Row],[TeamFavoriteID]],Table2[team_id],Table2[team_name],_xlfn.XLOOKUP(Table1[[#This Row],[TeamFavoriteID]],Table2[team_id_pfr],Table2[team_name],"Even"))</f>
        <v>Los Angeles Chargers</v>
      </c>
      <c r="M7635">
        <v>-3.5</v>
      </c>
      <c r="N7635">
        <f>IF(Table1[[#This Row],[TeamFavorite]]=Table1[[#This Row],[TeamHome]],Table1[[#This Row],[ScoreAway]]-Table1[[#This Row],[ScoreHome]],Table1[[#This Row],[ScoreHome]]-Table1[[#This Row],[ScoreAway]])</f>
        <v>-11</v>
      </c>
      <c r="O7635">
        <f>IF(Table1[[#This Row],[SpreadActual]]&lt;Table1[[#This Row],[SpreadFavorite]],1,0)</f>
        <v>1</v>
      </c>
      <c r="P7635">
        <v>34</v>
      </c>
      <c r="Q7635" t="s">
        <v>119</v>
      </c>
      <c r="R7635" t="b">
        <v>0</v>
      </c>
      <c r="S7635">
        <v>76</v>
      </c>
      <c r="T7635">
        <v>7</v>
      </c>
      <c r="U7635">
        <v>80</v>
      </c>
    </row>
    <row r="7636" spans="1:22" x14ac:dyDescent="0.2">
      <c r="A7636" s="1">
        <v>37157</v>
      </c>
      <c r="B7636">
        <v>2001</v>
      </c>
      <c r="C7636">
        <f>_xlfn.MAXIFS(Table1[ScheduleWeekWritten],Table1[ScheduleSeason],Table1[[#This Row],[ScheduleSeason]])</f>
        <v>17</v>
      </c>
      <c r="D7636">
        <v>2</v>
      </c>
      <c r="E7636" cm="1">
        <f t="array" ref="E7636">_xlfn.XLOOKUP(Table1[[#This Row],[ScheduleWeekWritten]],Table3[Game],100+Table3[Increase],Table1[[#This Row],[ScheduleWeekWritten]])</f>
        <v>2</v>
      </c>
      <c r="F7636" t="b">
        <v>0</v>
      </c>
      <c r="G7636" t="s">
        <v>140</v>
      </c>
      <c r="H7636">
        <v>42</v>
      </c>
      <c r="I7636">
        <v>26</v>
      </c>
      <c r="J7636" t="s">
        <v>28</v>
      </c>
      <c r="K7636" t="s">
        <v>72</v>
      </c>
      <c r="L7636" t="str">
        <f>_xlfn.XLOOKUP(Table1[[#This Row],[TeamFavoriteID]],Table2[team_id],Table2[team_name],_xlfn.XLOOKUP(Table1[[#This Row],[TeamFavoriteID]],Table2[team_id_pfr],Table2[team_name],"Even"))</f>
        <v>Baltimore Colts</v>
      </c>
      <c r="M7636">
        <v>-10</v>
      </c>
      <c r="N7636">
        <f>IF(Table1[[#This Row],[TeamFavorite]]=Table1[[#This Row],[TeamHome]],Table1[[#This Row],[ScoreAway]]-Table1[[#This Row],[ScoreHome]],Table1[[#This Row],[ScoreHome]]-Table1[[#This Row],[ScoreAway]])</f>
        <v>16</v>
      </c>
      <c r="O7636">
        <f>IF(Table1[[#This Row],[SpreadActual]]&lt;Table1[[#This Row],[SpreadFavorite]],1,0)</f>
        <v>0</v>
      </c>
      <c r="P7636">
        <v>44.5</v>
      </c>
      <c r="Q7636" t="s">
        <v>141</v>
      </c>
      <c r="R7636" t="b">
        <v>0</v>
      </c>
      <c r="S7636">
        <v>72</v>
      </c>
      <c r="T7636">
        <v>0</v>
      </c>
      <c r="V7636" t="s">
        <v>103</v>
      </c>
    </row>
    <row r="7637" spans="1:22" x14ac:dyDescent="0.2">
      <c r="A7637" s="1">
        <v>37157</v>
      </c>
      <c r="B7637">
        <v>2001</v>
      </c>
      <c r="C7637">
        <f>_xlfn.MAXIFS(Table1[ScheduleWeekWritten],Table1[ScheduleSeason],Table1[[#This Row],[ScheduleSeason]])</f>
        <v>17</v>
      </c>
      <c r="D7637">
        <v>2</v>
      </c>
      <c r="E7637" cm="1">
        <f t="array" ref="E7637">_xlfn.XLOOKUP(Table1[[#This Row],[ScheduleWeekWritten]],Table3[Game],100+Table3[Increase],Table1[[#This Row],[ScheduleWeekWritten]])</f>
        <v>2</v>
      </c>
      <c r="F7637" t="b">
        <v>0</v>
      </c>
      <c r="G7637" t="s">
        <v>154</v>
      </c>
      <c r="H7637">
        <v>13</v>
      </c>
      <c r="I7637">
        <v>6</v>
      </c>
      <c r="J7637" t="s">
        <v>171</v>
      </c>
      <c r="K7637" t="s">
        <v>161</v>
      </c>
      <c r="L7637" t="str">
        <f>_xlfn.XLOOKUP(Table1[[#This Row],[TeamFavoriteID]],Table2[team_id],Table2[team_name],_xlfn.XLOOKUP(Table1[[#This Row],[TeamFavoriteID]],Table2[team_id_pfr],Table2[team_name],"Even"))</f>
        <v>Jacksonville Jaguars</v>
      </c>
      <c r="M7637">
        <v>-2</v>
      </c>
      <c r="N7637">
        <f>IF(Table1[[#This Row],[TeamFavorite]]=Table1[[#This Row],[TeamHome]],Table1[[#This Row],[ScoreAway]]-Table1[[#This Row],[ScoreHome]],Table1[[#This Row],[ScoreHome]]-Table1[[#This Row],[ScoreAway]])</f>
        <v>-7</v>
      </c>
      <c r="O7637">
        <f>IF(Table1[[#This Row],[SpreadActual]]&lt;Table1[[#This Row],[SpreadFavorite]],1,0)</f>
        <v>1</v>
      </c>
      <c r="P7637">
        <v>36</v>
      </c>
      <c r="Q7637" t="s">
        <v>155</v>
      </c>
      <c r="R7637" t="b">
        <v>0</v>
      </c>
      <c r="S7637">
        <v>78</v>
      </c>
      <c r="T7637">
        <v>8</v>
      </c>
      <c r="U7637">
        <v>86</v>
      </c>
    </row>
    <row r="7638" spans="1:22" x14ac:dyDescent="0.2">
      <c r="A7638" s="1">
        <v>37157</v>
      </c>
      <c r="B7638">
        <v>2001</v>
      </c>
      <c r="C7638">
        <f>_xlfn.MAXIFS(Table1[ScheduleWeekWritten],Table1[ScheduleSeason],Table1[[#This Row],[ScheduleSeason]])</f>
        <v>17</v>
      </c>
      <c r="D7638">
        <v>2</v>
      </c>
      <c r="E7638" cm="1">
        <f t="array" ref="E7638">_xlfn.XLOOKUP(Table1[[#This Row],[ScheduleWeekWritten]],Table3[Game],100+Table3[Increase],Table1[[#This Row],[ScheduleWeekWritten]])</f>
        <v>2</v>
      </c>
      <c r="F7638" t="b">
        <v>0</v>
      </c>
      <c r="G7638" t="s">
        <v>42</v>
      </c>
      <c r="H7638">
        <v>3</v>
      </c>
      <c r="I7638">
        <v>13</v>
      </c>
      <c r="J7638" t="s">
        <v>50</v>
      </c>
      <c r="K7638" t="s">
        <v>75</v>
      </c>
      <c r="L7638" t="str">
        <f>_xlfn.XLOOKUP(Table1[[#This Row],[TeamFavoriteID]],Table2[team_id],Table2[team_name],_xlfn.XLOOKUP(Table1[[#This Row],[TeamFavoriteID]],Table2[team_id_pfr],Table2[team_name],"Even"))</f>
        <v>Kansas City Chiefs</v>
      </c>
      <c r="M7638">
        <v>-1.5</v>
      </c>
      <c r="N7638">
        <f>IF(Table1[[#This Row],[TeamFavorite]]=Table1[[#This Row],[TeamHome]],Table1[[#This Row],[ScoreAway]]-Table1[[#This Row],[ScoreHome]],Table1[[#This Row],[ScoreHome]]-Table1[[#This Row],[ScoreAway]])</f>
        <v>10</v>
      </c>
      <c r="O7638">
        <f>IF(Table1[[#This Row],[SpreadActual]]&lt;Table1[[#This Row],[SpreadFavorite]],1,0)</f>
        <v>0</v>
      </c>
      <c r="P7638">
        <v>39</v>
      </c>
      <c r="Q7638" t="s">
        <v>117</v>
      </c>
      <c r="R7638" t="b">
        <v>0</v>
      </c>
      <c r="S7638">
        <v>64</v>
      </c>
      <c r="T7638">
        <v>14</v>
      </c>
      <c r="U7638">
        <v>85</v>
      </c>
    </row>
    <row r="7639" spans="1:22" x14ac:dyDescent="0.2">
      <c r="A7639" s="1">
        <v>37157</v>
      </c>
      <c r="B7639">
        <v>2001</v>
      </c>
      <c r="C7639">
        <f>_xlfn.MAXIFS(Table1[ScheduleWeekWritten],Table1[ScheduleSeason],Table1[[#This Row],[ScheduleSeason]])</f>
        <v>17</v>
      </c>
      <c r="D7639">
        <v>2</v>
      </c>
      <c r="E7639" cm="1">
        <f t="array" ref="E7639">_xlfn.XLOOKUP(Table1[[#This Row],[ScheduleWeekWritten]],Table3[Game],100+Table3[Increase],Table1[[#This Row],[ScheduleWeekWritten]])</f>
        <v>2</v>
      </c>
      <c r="F7639" t="b">
        <v>0</v>
      </c>
      <c r="G7639" t="s">
        <v>19</v>
      </c>
      <c r="H7639">
        <v>18</v>
      </c>
      <c r="I7639">
        <v>15</v>
      </c>
      <c r="J7639" t="s">
        <v>20</v>
      </c>
      <c r="K7639" t="s">
        <v>91</v>
      </c>
      <c r="L7639" t="str">
        <f>_xlfn.XLOOKUP(Table1[[#This Row],[TeamFavoriteID]],Table2[team_id],Table2[team_name],_xlfn.XLOOKUP(Table1[[#This Row],[TeamFavoriteID]],Table2[team_id_pfr],Table2[team_name],"Even"))</f>
        <v>Miami Dolphins</v>
      </c>
      <c r="M7639">
        <v>-1.5</v>
      </c>
      <c r="N7639">
        <f>IF(Table1[[#This Row],[TeamFavorite]]=Table1[[#This Row],[TeamHome]],Table1[[#This Row],[ScoreAway]]-Table1[[#This Row],[ScoreHome]],Table1[[#This Row],[ScoreHome]]-Table1[[#This Row],[ScoreAway]])</f>
        <v>-3</v>
      </c>
      <c r="O7639">
        <f>IF(Table1[[#This Row],[SpreadActual]]&lt;Table1[[#This Row],[SpreadFavorite]],1,0)</f>
        <v>1</v>
      </c>
      <c r="P7639">
        <v>40</v>
      </c>
      <c r="Q7639" t="s">
        <v>143</v>
      </c>
      <c r="R7639" t="b">
        <v>0</v>
      </c>
      <c r="S7639">
        <v>83</v>
      </c>
      <c r="T7639">
        <v>9</v>
      </c>
      <c r="U7639">
        <v>72</v>
      </c>
    </row>
    <row r="7640" spans="1:22" x14ac:dyDescent="0.2">
      <c r="A7640" s="1">
        <v>37157</v>
      </c>
      <c r="B7640">
        <v>2001</v>
      </c>
      <c r="C7640">
        <f>_xlfn.MAXIFS(Table1[ScheduleWeekWritten],Table1[ScheduleSeason],Table1[[#This Row],[ScheduleSeason]])</f>
        <v>17</v>
      </c>
      <c r="D7640">
        <v>2</v>
      </c>
      <c r="E7640" cm="1">
        <f t="array" ref="E7640">_xlfn.XLOOKUP(Table1[[#This Row],[ScheduleWeekWritten]],Table3[Game],100+Table3[Increase],Table1[[#This Row],[ScheduleWeekWritten]])</f>
        <v>2</v>
      </c>
      <c r="F7640" t="b">
        <v>0</v>
      </c>
      <c r="G7640" t="s">
        <v>115</v>
      </c>
      <c r="H7640">
        <v>3</v>
      </c>
      <c r="I7640">
        <v>10</v>
      </c>
      <c r="J7640" t="s">
        <v>31</v>
      </c>
      <c r="K7640" t="s">
        <v>32</v>
      </c>
      <c r="L7640" t="str">
        <f>_xlfn.XLOOKUP(Table1[[#This Row],[TeamFavoriteID]],Table2[team_id],Table2[team_name],_xlfn.XLOOKUP(Table1[[#This Row],[TeamFavoriteID]],Table2[team_id_pfr],Table2[team_name],"Even"))</f>
        <v>New York Jets</v>
      </c>
      <c r="M7640">
        <v>-1.5</v>
      </c>
      <c r="N7640">
        <f>IF(Table1[[#This Row],[TeamFavorite]]=Table1[[#This Row],[TeamHome]],Table1[[#This Row],[ScoreAway]]-Table1[[#This Row],[ScoreHome]],Table1[[#This Row],[ScoreHome]]-Table1[[#This Row],[ScoreAway]])</f>
        <v>-7</v>
      </c>
      <c r="O7640">
        <f>IF(Table1[[#This Row],[SpreadActual]]&lt;Table1[[#This Row],[SpreadFavorite]],1,0)</f>
        <v>1</v>
      </c>
      <c r="P7640">
        <v>38.5</v>
      </c>
      <c r="Q7640" t="s">
        <v>116</v>
      </c>
      <c r="R7640" t="b">
        <v>0</v>
      </c>
      <c r="S7640">
        <v>68</v>
      </c>
      <c r="T7640">
        <v>7</v>
      </c>
      <c r="U7640">
        <v>79</v>
      </c>
    </row>
    <row r="7641" spans="1:22" x14ac:dyDescent="0.2">
      <c r="A7641" s="1">
        <v>37157</v>
      </c>
      <c r="B7641">
        <v>2001</v>
      </c>
      <c r="C7641">
        <f>_xlfn.MAXIFS(Table1[ScheduleWeekWritten],Table1[ScheduleSeason],Table1[[#This Row],[ScheduleSeason]])</f>
        <v>17</v>
      </c>
      <c r="D7641">
        <v>2</v>
      </c>
      <c r="E7641" cm="1">
        <f t="array" ref="E7641">_xlfn.XLOOKUP(Table1[[#This Row],[ScheduleWeekWritten]],Table3[Game],100+Table3[Increase],Table1[[#This Row],[ScheduleWeekWritten]])</f>
        <v>2</v>
      </c>
      <c r="F7641" t="b">
        <v>0</v>
      </c>
      <c r="G7641" t="s">
        <v>53</v>
      </c>
      <c r="H7641">
        <v>26</v>
      </c>
      <c r="I7641">
        <v>30</v>
      </c>
      <c r="J7641" t="s">
        <v>153</v>
      </c>
      <c r="K7641" t="s">
        <v>40</v>
      </c>
      <c r="L7641" t="str">
        <f>_xlfn.XLOOKUP(Table1[[#This Row],[TeamFavoriteID]],Table2[team_id],Table2[team_name],_xlfn.XLOOKUP(Table1[[#This Row],[TeamFavoriteID]],Table2[team_id_pfr],Table2[team_name],"Even"))</f>
        <v>Los Angeles Rams</v>
      </c>
      <c r="M7641">
        <v>-6</v>
      </c>
      <c r="N7641">
        <f>IF(Table1[[#This Row],[TeamFavorite]]=Table1[[#This Row],[TeamHome]],Table1[[#This Row],[ScoreAway]]-Table1[[#This Row],[ScoreHome]],Table1[[#This Row],[ScoreHome]]-Table1[[#This Row],[ScoreAway]])</f>
        <v>-4</v>
      </c>
      <c r="O7641">
        <f>IF(Table1[[#This Row],[SpreadActual]]&lt;Table1[[#This Row],[SpreadFavorite]],1,0)</f>
        <v>0</v>
      </c>
      <c r="P7641">
        <v>50</v>
      </c>
      <c r="Q7641" t="s">
        <v>118</v>
      </c>
      <c r="R7641" t="b">
        <v>0</v>
      </c>
      <c r="S7641">
        <v>58</v>
      </c>
      <c r="T7641">
        <v>13</v>
      </c>
      <c r="U7641">
        <v>86</v>
      </c>
    </row>
    <row r="7642" spans="1:22" x14ac:dyDescent="0.2">
      <c r="A7642" s="1">
        <v>37157</v>
      </c>
      <c r="B7642">
        <v>2001</v>
      </c>
      <c r="C7642">
        <f>_xlfn.MAXIFS(Table1[ScheduleWeekWritten],Table1[ScheduleSeason],Table1[[#This Row],[ScheduleSeason]])</f>
        <v>17</v>
      </c>
      <c r="D7642">
        <v>2</v>
      </c>
      <c r="E7642" cm="1">
        <f t="array" ref="E7642">_xlfn.XLOOKUP(Table1[[#This Row],[ScheduleWeekWritten]],Table3[Game],100+Table3[Increase],Table1[[#This Row],[ScheduleWeekWritten]])</f>
        <v>2</v>
      </c>
      <c r="F7642" t="b">
        <v>0</v>
      </c>
      <c r="G7642" t="s">
        <v>128</v>
      </c>
      <c r="H7642">
        <v>3</v>
      </c>
      <c r="I7642">
        <v>27</v>
      </c>
      <c r="J7642" t="s">
        <v>58</v>
      </c>
      <c r="K7642" t="s">
        <v>77</v>
      </c>
      <c r="L7642" t="str">
        <f>_xlfn.XLOOKUP(Table1[[#This Row],[TeamFavoriteID]],Table2[team_id],Table2[team_name],_xlfn.XLOOKUP(Table1[[#This Row],[TeamFavoriteID]],Table2[team_id_pfr],Table2[team_name],"Even"))</f>
        <v>Philadelphia Eagles</v>
      </c>
      <c r="M7642">
        <v>-2.5</v>
      </c>
      <c r="N7642">
        <f>IF(Table1[[#This Row],[TeamFavorite]]=Table1[[#This Row],[TeamHome]],Table1[[#This Row],[ScoreAway]]-Table1[[#This Row],[ScoreHome]],Table1[[#This Row],[ScoreHome]]-Table1[[#This Row],[ScoreAway]])</f>
        <v>-24</v>
      </c>
      <c r="O7642">
        <f>IF(Table1[[#This Row],[SpreadActual]]&lt;Table1[[#This Row],[SpreadFavorite]],1,0)</f>
        <v>1</v>
      </c>
      <c r="P7642">
        <v>37</v>
      </c>
      <c r="Q7642" t="s">
        <v>151</v>
      </c>
      <c r="R7642" t="b">
        <v>0</v>
      </c>
      <c r="S7642">
        <v>63</v>
      </c>
      <c r="T7642">
        <v>3</v>
      </c>
      <c r="U7642">
        <v>77</v>
      </c>
    </row>
    <row r="7643" spans="1:22" x14ac:dyDescent="0.2">
      <c r="A7643" s="1">
        <v>37158</v>
      </c>
      <c r="B7643">
        <v>2001</v>
      </c>
      <c r="C7643">
        <f>_xlfn.MAXIFS(Table1[ScheduleWeekWritten],Table1[ScheduleSeason],Table1[[#This Row],[ScheduleSeason]])</f>
        <v>17</v>
      </c>
      <c r="D7643">
        <v>2</v>
      </c>
      <c r="E7643" cm="1">
        <f t="array" ref="E7643">_xlfn.XLOOKUP(Table1[[#This Row],[ScheduleWeekWritten]],Table3[Game],100+Table3[Increase],Table1[[#This Row],[ScheduleWeekWritten]])</f>
        <v>2</v>
      </c>
      <c r="F7643" t="b">
        <v>0</v>
      </c>
      <c r="G7643" t="s">
        <v>33</v>
      </c>
      <c r="H7643">
        <v>37</v>
      </c>
      <c r="I7643">
        <v>0</v>
      </c>
      <c r="J7643" t="s">
        <v>61</v>
      </c>
      <c r="K7643" t="s">
        <v>35</v>
      </c>
      <c r="L7643" t="str">
        <f>_xlfn.XLOOKUP(Table1[[#This Row],[TeamFavoriteID]],Table2[team_id],Table2[team_name],_xlfn.XLOOKUP(Table1[[#This Row],[TeamFavoriteID]],Table2[team_id_pfr],Table2[team_name],"Even"))</f>
        <v>Green Bay Packers</v>
      </c>
      <c r="M7643">
        <v>-8.5</v>
      </c>
      <c r="N7643">
        <f>IF(Table1[[#This Row],[TeamFavorite]]=Table1[[#This Row],[TeamHome]],Table1[[#This Row],[ScoreAway]]-Table1[[#This Row],[ScoreHome]],Table1[[#This Row],[ScoreHome]]-Table1[[#This Row],[ScoreAway]])</f>
        <v>-37</v>
      </c>
      <c r="O7643">
        <f>IF(Table1[[#This Row],[SpreadActual]]&lt;Table1[[#This Row],[SpreadFavorite]],1,0)</f>
        <v>1</v>
      </c>
      <c r="P7643">
        <v>41</v>
      </c>
      <c r="Q7643" t="s">
        <v>82</v>
      </c>
      <c r="R7643" t="b">
        <v>0</v>
      </c>
      <c r="S7643">
        <v>46</v>
      </c>
      <c r="T7643">
        <v>18</v>
      </c>
      <c r="U7643">
        <v>72</v>
      </c>
    </row>
    <row r="7644" spans="1:22" x14ac:dyDescent="0.2">
      <c r="A7644" s="1">
        <v>37164</v>
      </c>
      <c r="B7644">
        <v>2001</v>
      </c>
      <c r="C7644">
        <f>_xlfn.MAXIFS(Table1[ScheduleWeekWritten],Table1[ScheduleSeason],Table1[[#This Row],[ScheduleSeason]])</f>
        <v>17</v>
      </c>
      <c r="D7644">
        <v>3</v>
      </c>
      <c r="E7644" cm="1">
        <f t="array" ref="E7644">_xlfn.XLOOKUP(Table1[[#This Row],[ScheduleWeekWritten]],Table3[Game],100+Table3[Increase],Table1[[#This Row],[ScheduleWeekWritten]])</f>
        <v>3</v>
      </c>
      <c r="F7644" t="b">
        <v>0</v>
      </c>
      <c r="G7644" t="s">
        <v>149</v>
      </c>
      <c r="H7644">
        <v>14</v>
      </c>
      <c r="I7644">
        <v>34</v>
      </c>
      <c r="J7644" t="s">
        <v>38</v>
      </c>
      <c r="K7644" t="s">
        <v>109</v>
      </c>
      <c r="L7644" t="str">
        <f>_xlfn.XLOOKUP(Table1[[#This Row],[TeamFavoriteID]],Table2[team_id],Table2[team_name],_xlfn.XLOOKUP(Table1[[#This Row],[TeamFavoriteID]],Table2[team_id_pfr],Table2[team_name],"Even"))</f>
        <v>Atlanta Falcons</v>
      </c>
      <c r="M7644">
        <v>-3</v>
      </c>
      <c r="N7644">
        <f>IF(Table1[[#This Row],[TeamFavorite]]=Table1[[#This Row],[TeamHome]],Table1[[#This Row],[ScoreAway]]-Table1[[#This Row],[ScoreHome]],Table1[[#This Row],[ScoreHome]]-Table1[[#This Row],[ScoreAway]])</f>
        <v>-20</v>
      </c>
      <c r="O7644">
        <f>IF(Table1[[#This Row],[SpreadActual]]&lt;Table1[[#This Row],[SpreadFavorite]],1,0)</f>
        <v>1</v>
      </c>
      <c r="P7644">
        <v>42</v>
      </c>
      <c r="Q7644" t="s">
        <v>150</v>
      </c>
      <c r="R7644" t="b">
        <v>0</v>
      </c>
      <c r="S7644">
        <v>92</v>
      </c>
      <c r="T7644">
        <v>15</v>
      </c>
      <c r="U7644">
        <v>18</v>
      </c>
    </row>
    <row r="7645" spans="1:22" x14ac:dyDescent="0.2">
      <c r="A7645" s="1">
        <v>37164</v>
      </c>
      <c r="B7645">
        <v>2001</v>
      </c>
      <c r="C7645">
        <f>_xlfn.MAXIFS(Table1[ScheduleWeekWritten],Table1[ScheduleSeason],Table1[[#This Row],[ScheduleSeason]])</f>
        <v>17</v>
      </c>
      <c r="D7645">
        <v>3</v>
      </c>
      <c r="E7645" cm="1">
        <f t="array" ref="E7645">_xlfn.XLOOKUP(Table1[[#This Row],[ScheduleWeekWritten]],Table3[Game],100+Table3[Increase],Table1[[#This Row],[ScheduleWeekWritten]])</f>
        <v>3</v>
      </c>
      <c r="F7645" t="b">
        <v>0</v>
      </c>
      <c r="G7645" t="s">
        <v>28</v>
      </c>
      <c r="H7645">
        <v>3</v>
      </c>
      <c r="I7645">
        <v>20</v>
      </c>
      <c r="J7645" t="s">
        <v>49</v>
      </c>
      <c r="K7645" t="s">
        <v>51</v>
      </c>
      <c r="L7645" t="str">
        <f>_xlfn.XLOOKUP(Table1[[#This Row],[TeamFavoriteID]],Table2[team_id],Table2[team_name],_xlfn.XLOOKUP(Table1[[#This Row],[TeamFavoriteID]],Table2[team_id_pfr],Table2[team_name],"Even"))</f>
        <v>Pittsburgh Steelers</v>
      </c>
      <c r="M7645">
        <v>-3</v>
      </c>
      <c r="N7645">
        <f>IF(Table1[[#This Row],[TeamFavorite]]=Table1[[#This Row],[TeamHome]],Table1[[#This Row],[ScoreAway]]-Table1[[#This Row],[ScoreHome]],Table1[[#This Row],[ScoreHome]]-Table1[[#This Row],[ScoreAway]])</f>
        <v>-17</v>
      </c>
      <c r="O7645">
        <f>IF(Table1[[#This Row],[SpreadActual]]&lt;Table1[[#This Row],[SpreadFavorite]],1,0)</f>
        <v>1</v>
      </c>
      <c r="P7645">
        <v>36</v>
      </c>
      <c r="Q7645" t="s">
        <v>123</v>
      </c>
      <c r="R7645" t="b">
        <v>0</v>
      </c>
      <c r="S7645">
        <v>53</v>
      </c>
      <c r="T7645">
        <v>6</v>
      </c>
      <c r="U7645">
        <v>66</v>
      </c>
    </row>
    <row r="7646" spans="1:22" x14ac:dyDescent="0.2">
      <c r="A7646" s="1">
        <v>37164</v>
      </c>
      <c r="B7646">
        <v>2001</v>
      </c>
      <c r="C7646">
        <f>_xlfn.MAXIFS(Table1[ScheduleWeekWritten],Table1[ScheduleSeason],Table1[[#This Row],[ScheduleSeason]])</f>
        <v>17</v>
      </c>
      <c r="D7646">
        <v>3</v>
      </c>
      <c r="E7646" cm="1">
        <f t="array" ref="E7646">_xlfn.XLOOKUP(Table1[[#This Row],[ScheduleWeekWritten]],Table3[Game],100+Table3[Increase],Table1[[#This Row],[ScheduleWeekWritten]])</f>
        <v>3</v>
      </c>
      <c r="F7646" t="b">
        <v>0</v>
      </c>
      <c r="G7646" t="s">
        <v>152</v>
      </c>
      <c r="H7646">
        <v>7</v>
      </c>
      <c r="I7646">
        <v>28</v>
      </c>
      <c r="J7646" t="s">
        <v>33</v>
      </c>
      <c r="K7646" t="s">
        <v>35</v>
      </c>
      <c r="L7646" t="str">
        <f>_xlfn.XLOOKUP(Table1[[#This Row],[TeamFavoriteID]],Table2[team_id],Table2[team_name],_xlfn.XLOOKUP(Table1[[#This Row],[TeamFavoriteID]],Table2[team_id_pfr],Table2[team_name],"Even"))</f>
        <v>Green Bay Packers</v>
      </c>
      <c r="M7646">
        <v>-3.5</v>
      </c>
      <c r="N7646">
        <f>IF(Table1[[#This Row],[TeamFavorite]]=Table1[[#This Row],[TeamHome]],Table1[[#This Row],[ScoreAway]]-Table1[[#This Row],[ScoreHome]],Table1[[#This Row],[ScoreHome]]-Table1[[#This Row],[ScoreAway]])</f>
        <v>-21</v>
      </c>
      <c r="O7646">
        <f>IF(Table1[[#This Row],[SpreadActual]]&lt;Table1[[#This Row],[SpreadFavorite]],1,0)</f>
        <v>1</v>
      </c>
      <c r="P7646">
        <v>41</v>
      </c>
      <c r="Q7646" t="s">
        <v>160</v>
      </c>
      <c r="R7646" t="b">
        <v>0</v>
      </c>
      <c r="S7646">
        <v>57</v>
      </c>
      <c r="T7646">
        <v>11</v>
      </c>
      <c r="U7646">
        <v>61</v>
      </c>
    </row>
    <row r="7647" spans="1:22" x14ac:dyDescent="0.2">
      <c r="A7647" s="1">
        <v>37164</v>
      </c>
      <c r="B7647">
        <v>2001</v>
      </c>
      <c r="C7647">
        <f>_xlfn.MAXIFS(Table1[ScheduleWeekWritten],Table1[ScheduleSeason],Table1[[#This Row],[ScheduleSeason]])</f>
        <v>17</v>
      </c>
      <c r="D7647">
        <v>3</v>
      </c>
      <c r="E7647" cm="1">
        <f t="array" ref="E7647">_xlfn.XLOOKUP(Table1[[#This Row],[ScheduleWeekWritten]],Table3[Game],100+Table3[Increase],Table1[[#This Row],[ScheduleWeekWritten]])</f>
        <v>3</v>
      </c>
      <c r="F7647" t="b">
        <v>0</v>
      </c>
      <c r="G7647" t="s">
        <v>24</v>
      </c>
      <c r="H7647">
        <v>13</v>
      </c>
      <c r="I7647">
        <v>20</v>
      </c>
      <c r="J7647" t="s">
        <v>158</v>
      </c>
      <c r="K7647" t="s">
        <v>88</v>
      </c>
      <c r="L7647" t="str">
        <f>_xlfn.XLOOKUP(Table1[[#This Row],[TeamFavoriteID]],Table2[team_id],Table2[team_name],_xlfn.XLOOKUP(Table1[[#This Row],[TeamFavoriteID]],Table2[team_id_pfr],Table2[team_name],"Even"))</f>
        <v>Denver Broncos</v>
      </c>
      <c r="M7647">
        <v>-4.5</v>
      </c>
      <c r="N7647">
        <f>IF(Table1[[#This Row],[TeamFavorite]]=Table1[[#This Row],[TeamHome]],Table1[[#This Row],[ScoreAway]]-Table1[[#This Row],[ScoreHome]],Table1[[#This Row],[ScoreHome]]-Table1[[#This Row],[ScoreAway]])</f>
        <v>7</v>
      </c>
      <c r="O7647">
        <f>IF(Table1[[#This Row],[SpreadActual]]&lt;Table1[[#This Row],[SpreadFavorite]],1,0)</f>
        <v>0</v>
      </c>
      <c r="P7647">
        <v>41</v>
      </c>
      <c r="Q7647" t="s">
        <v>174</v>
      </c>
      <c r="R7647" t="b">
        <v>0</v>
      </c>
      <c r="S7647">
        <v>62</v>
      </c>
      <c r="T7647">
        <v>11</v>
      </c>
      <c r="U7647">
        <v>52</v>
      </c>
    </row>
    <row r="7648" spans="1:22" x14ac:dyDescent="0.2">
      <c r="A7648" s="1">
        <v>37164</v>
      </c>
      <c r="B7648">
        <v>2001</v>
      </c>
      <c r="C7648">
        <f>_xlfn.MAXIFS(Table1[ScheduleWeekWritten],Table1[ScheduleSeason],Table1[[#This Row],[ScheduleSeason]])</f>
        <v>17</v>
      </c>
      <c r="D7648">
        <v>3</v>
      </c>
      <c r="E7648" cm="1">
        <f t="array" ref="E7648">_xlfn.XLOOKUP(Table1[[#This Row],[ScheduleWeekWritten]],Table3[Game],100+Table3[Increase],Table1[[#This Row],[ScheduleWeekWritten]])</f>
        <v>3</v>
      </c>
      <c r="F7648" t="b">
        <v>0</v>
      </c>
      <c r="G7648" t="s">
        <v>154</v>
      </c>
      <c r="H7648">
        <v>14</v>
      </c>
      <c r="I7648">
        <v>23</v>
      </c>
      <c r="J7648" t="s">
        <v>62</v>
      </c>
      <c r="K7648" t="s">
        <v>161</v>
      </c>
      <c r="L7648" t="str">
        <f>_xlfn.XLOOKUP(Table1[[#This Row],[TeamFavoriteID]],Table2[team_id],Table2[team_name],_xlfn.XLOOKUP(Table1[[#This Row],[TeamFavoriteID]],Table2[team_id_pfr],Table2[team_name],"Even"))</f>
        <v>Jacksonville Jaguars</v>
      </c>
      <c r="M7648">
        <v>-8.5</v>
      </c>
      <c r="N7648">
        <f>IF(Table1[[#This Row],[TeamFavorite]]=Table1[[#This Row],[TeamHome]],Table1[[#This Row],[ScoreAway]]-Table1[[#This Row],[ScoreHome]],Table1[[#This Row],[ScoreHome]]-Table1[[#This Row],[ScoreAway]])</f>
        <v>9</v>
      </c>
      <c r="O7648">
        <f>IF(Table1[[#This Row],[SpreadActual]]&lt;Table1[[#This Row],[SpreadFavorite]],1,0)</f>
        <v>0</v>
      </c>
      <c r="P7648">
        <v>35.5</v>
      </c>
      <c r="Q7648" t="s">
        <v>155</v>
      </c>
      <c r="R7648" t="b">
        <v>0</v>
      </c>
      <c r="S7648">
        <v>67</v>
      </c>
      <c r="T7648">
        <v>19</v>
      </c>
      <c r="U7648">
        <v>67</v>
      </c>
    </row>
    <row r="7649" spans="1:22" x14ac:dyDescent="0.2">
      <c r="A7649" s="1">
        <v>37164</v>
      </c>
      <c r="B7649">
        <v>2001</v>
      </c>
      <c r="C7649">
        <f>_xlfn.MAXIFS(Table1[ScheduleWeekWritten],Table1[ScheduleSeason],Table1[[#This Row],[ScheduleSeason]])</f>
        <v>17</v>
      </c>
      <c r="D7649">
        <v>3</v>
      </c>
      <c r="E7649" cm="1">
        <f t="array" ref="E7649">_xlfn.XLOOKUP(Table1[[#This Row],[ScheduleWeekWritten]],Table3[Game],100+Table3[Increase],Table1[[#This Row],[ScheduleWeekWritten]])</f>
        <v>3</v>
      </c>
      <c r="F7649" t="b">
        <v>0</v>
      </c>
      <c r="G7649" t="s">
        <v>54</v>
      </c>
      <c r="H7649">
        <v>20</v>
      </c>
      <c r="I7649">
        <v>16</v>
      </c>
      <c r="J7649" t="s">
        <v>127</v>
      </c>
      <c r="K7649" t="s">
        <v>133</v>
      </c>
      <c r="L7649" t="str">
        <f>_xlfn.XLOOKUP(Table1[[#This Row],[TeamFavoriteID]],Table2[team_id],Table2[team_name],_xlfn.XLOOKUP(Table1[[#This Row],[TeamFavoriteID]],Table2[team_id_pfr],Table2[team_name],"Even"))</f>
        <v>Tampa Bay Buccaneers</v>
      </c>
      <c r="M7649">
        <v>-2.5</v>
      </c>
      <c r="N7649">
        <f>IF(Table1[[#This Row],[TeamFavorite]]=Table1[[#This Row],[TeamHome]],Table1[[#This Row],[ScoreAway]]-Table1[[#This Row],[ScoreHome]],Table1[[#This Row],[ScoreHome]]-Table1[[#This Row],[ScoreAway]])</f>
        <v>4</v>
      </c>
      <c r="O7649">
        <f>IF(Table1[[#This Row],[SpreadActual]]&lt;Table1[[#This Row],[SpreadFavorite]],1,0)</f>
        <v>0</v>
      </c>
      <c r="P7649">
        <v>39</v>
      </c>
      <c r="Q7649" t="s">
        <v>137</v>
      </c>
      <c r="R7649" t="b">
        <v>0</v>
      </c>
      <c r="S7649">
        <v>72</v>
      </c>
      <c r="T7649">
        <v>0</v>
      </c>
      <c r="V7649" t="s">
        <v>103</v>
      </c>
    </row>
    <row r="7650" spans="1:22" x14ac:dyDescent="0.2">
      <c r="A7650" s="1">
        <v>37164</v>
      </c>
      <c r="B7650">
        <v>2001</v>
      </c>
      <c r="C7650">
        <f>_xlfn.MAXIFS(Table1[ScheduleWeekWritten],Table1[ScheduleSeason],Table1[[#This Row],[ScheduleSeason]])</f>
        <v>17</v>
      </c>
      <c r="D7650">
        <v>3</v>
      </c>
      <c r="E7650" cm="1">
        <f t="array" ref="E7650">_xlfn.XLOOKUP(Table1[[#This Row],[ScheduleWeekWritten]],Table3[Game],100+Table3[Increase],Table1[[#This Row],[ScheduleWeekWritten]])</f>
        <v>3</v>
      </c>
      <c r="F7650" t="b">
        <v>0</v>
      </c>
      <c r="G7650" t="s">
        <v>115</v>
      </c>
      <c r="H7650">
        <v>44</v>
      </c>
      <c r="I7650">
        <v>13</v>
      </c>
      <c r="J7650" t="s">
        <v>140</v>
      </c>
      <c r="K7650" t="s">
        <v>72</v>
      </c>
      <c r="L7650" t="str">
        <f>_xlfn.XLOOKUP(Table1[[#This Row],[TeamFavoriteID]],Table2[team_id],Table2[team_name],_xlfn.XLOOKUP(Table1[[#This Row],[TeamFavoriteID]],Table2[team_id_pfr],Table2[team_name],"Even"))</f>
        <v>Baltimore Colts</v>
      </c>
      <c r="M7650">
        <v>-11.5</v>
      </c>
      <c r="N7650">
        <f>IF(Table1[[#This Row],[TeamFavorite]]=Table1[[#This Row],[TeamHome]],Table1[[#This Row],[ScoreAway]]-Table1[[#This Row],[ScoreHome]],Table1[[#This Row],[ScoreHome]]-Table1[[#This Row],[ScoreAway]])</f>
        <v>31</v>
      </c>
      <c r="O7650">
        <f>IF(Table1[[#This Row],[SpreadActual]]&lt;Table1[[#This Row],[SpreadFavorite]],1,0)</f>
        <v>0</v>
      </c>
      <c r="P7650">
        <v>45</v>
      </c>
      <c r="Q7650" t="s">
        <v>116</v>
      </c>
      <c r="R7650" t="b">
        <v>0</v>
      </c>
      <c r="S7650">
        <v>55</v>
      </c>
      <c r="T7650">
        <v>22</v>
      </c>
      <c r="U7650">
        <v>69</v>
      </c>
    </row>
    <row r="7651" spans="1:22" x14ac:dyDescent="0.2">
      <c r="A7651" s="1">
        <v>37164</v>
      </c>
      <c r="B7651">
        <v>2001</v>
      </c>
      <c r="C7651">
        <f>_xlfn.MAXIFS(Table1[ScheduleWeekWritten],Table1[ScheduleSeason],Table1[[#This Row],[ScheduleSeason]])</f>
        <v>17</v>
      </c>
      <c r="D7651">
        <v>3</v>
      </c>
      <c r="E7651" cm="1">
        <f t="array" ref="E7651">_xlfn.XLOOKUP(Table1[[#This Row],[ScheduleWeekWritten]],Table3[Game],100+Table3[Increase],Table1[[#This Row],[ScheduleWeekWritten]])</f>
        <v>3</v>
      </c>
      <c r="F7651" t="b">
        <v>0</v>
      </c>
      <c r="G7651" t="s">
        <v>50</v>
      </c>
      <c r="H7651">
        <v>21</v>
      </c>
      <c r="I7651">
        <v>13</v>
      </c>
      <c r="J7651" t="s">
        <v>95</v>
      </c>
      <c r="K7651" t="s">
        <v>90</v>
      </c>
      <c r="L7651" t="str">
        <f>_xlfn.XLOOKUP(Table1[[#This Row],[TeamFavoriteID]],Table2[team_id],Table2[team_name],_xlfn.XLOOKUP(Table1[[#This Row],[TeamFavoriteID]],Table2[team_id_pfr],Table2[team_name],"Even"))</f>
        <v>New York Giants</v>
      </c>
      <c r="M7651">
        <v>-3</v>
      </c>
      <c r="N7651">
        <f>IF(Table1[[#This Row],[TeamFavorite]]=Table1[[#This Row],[TeamHome]],Table1[[#This Row],[ScoreAway]]-Table1[[#This Row],[ScoreHome]],Table1[[#This Row],[ScoreHome]]-Table1[[#This Row],[ScoreAway]])</f>
        <v>-8</v>
      </c>
      <c r="O7651">
        <f>IF(Table1[[#This Row],[SpreadActual]]&lt;Table1[[#This Row],[SpreadFavorite]],1,0)</f>
        <v>1</v>
      </c>
      <c r="P7651">
        <v>37</v>
      </c>
      <c r="Q7651" t="s">
        <v>126</v>
      </c>
      <c r="R7651" t="b">
        <v>0</v>
      </c>
      <c r="S7651">
        <v>54</v>
      </c>
      <c r="T7651">
        <v>20</v>
      </c>
      <c r="U7651">
        <v>63</v>
      </c>
    </row>
    <row r="7652" spans="1:22" x14ac:dyDescent="0.2">
      <c r="A7652" s="1">
        <v>37164</v>
      </c>
      <c r="B7652">
        <v>2001</v>
      </c>
      <c r="C7652">
        <f>_xlfn.MAXIFS(Table1[ScheduleWeekWritten],Table1[ScheduleSeason],Table1[[#This Row],[ScheduleSeason]])</f>
        <v>17</v>
      </c>
      <c r="D7652">
        <v>3</v>
      </c>
      <c r="E7652" cm="1">
        <f t="array" ref="E7652">_xlfn.XLOOKUP(Table1[[#This Row],[ScheduleWeekWritten]],Table3[Game],100+Table3[Increase],Table1[[#This Row],[ScheduleWeekWritten]])</f>
        <v>3</v>
      </c>
      <c r="F7652" t="b">
        <v>0</v>
      </c>
      <c r="G7652" t="s">
        <v>20</v>
      </c>
      <c r="H7652">
        <v>38</v>
      </c>
      <c r="I7652">
        <v>14</v>
      </c>
      <c r="J7652" t="s">
        <v>128</v>
      </c>
      <c r="K7652" t="s">
        <v>21</v>
      </c>
      <c r="L7652" t="str">
        <f>_xlfn.XLOOKUP(Table1[[#This Row],[TeamFavoriteID]],Table2[team_id],Table2[team_name],_xlfn.XLOOKUP(Table1[[#This Row],[TeamFavoriteID]],Table2[team_id_pfr],Table2[team_name],"Even"))</f>
        <v>Las Vegas Raiders</v>
      </c>
      <c r="M7652">
        <v>-10.5</v>
      </c>
      <c r="N7652">
        <f>IF(Table1[[#This Row],[TeamFavorite]]=Table1[[#This Row],[TeamHome]],Table1[[#This Row],[ScoreAway]]-Table1[[#This Row],[ScoreHome]],Table1[[#This Row],[ScoreHome]]-Table1[[#This Row],[ScoreAway]])</f>
        <v>24</v>
      </c>
      <c r="O7652">
        <f>IF(Table1[[#This Row],[SpreadActual]]&lt;Table1[[#This Row],[SpreadFavorite]],1,0)</f>
        <v>0</v>
      </c>
      <c r="P7652">
        <v>39</v>
      </c>
      <c r="Q7652" t="s">
        <v>76</v>
      </c>
      <c r="R7652" t="b">
        <v>0</v>
      </c>
      <c r="S7652">
        <v>66</v>
      </c>
      <c r="T7652">
        <v>8</v>
      </c>
      <c r="U7652">
        <v>66</v>
      </c>
    </row>
    <row r="7653" spans="1:22" x14ac:dyDescent="0.2">
      <c r="A7653" s="1">
        <v>37164</v>
      </c>
      <c r="B7653">
        <v>2001</v>
      </c>
      <c r="C7653">
        <f>_xlfn.MAXIFS(Table1[ScheduleWeekWritten],Table1[ScheduleSeason],Table1[[#This Row],[ScheduleSeason]])</f>
        <v>17</v>
      </c>
      <c r="D7653">
        <v>3</v>
      </c>
      <c r="E7653" cm="1">
        <f t="array" ref="E7653">_xlfn.XLOOKUP(Table1[[#This Row],[ScheduleWeekWritten]],Table3[Game],100+Table3[Increase],Table1[[#This Row],[ScheduleWeekWritten]])</f>
        <v>3</v>
      </c>
      <c r="F7653" t="b">
        <v>0</v>
      </c>
      <c r="G7653" t="s">
        <v>58</v>
      </c>
      <c r="H7653">
        <v>40</v>
      </c>
      <c r="I7653">
        <v>18</v>
      </c>
      <c r="J7653" t="s">
        <v>67</v>
      </c>
      <c r="K7653" t="s">
        <v>77</v>
      </c>
      <c r="L7653" t="str">
        <f>_xlfn.XLOOKUP(Table1[[#This Row],[TeamFavoriteID]],Table2[team_id],Table2[team_name],_xlfn.XLOOKUP(Table1[[#This Row],[TeamFavoriteID]],Table2[team_id_pfr],Table2[team_name],"Even"))</f>
        <v>Philadelphia Eagles</v>
      </c>
      <c r="M7653">
        <v>-13.5</v>
      </c>
      <c r="N7653">
        <f>IF(Table1[[#This Row],[TeamFavorite]]=Table1[[#This Row],[TeamHome]],Table1[[#This Row],[ScoreAway]]-Table1[[#This Row],[ScoreHome]],Table1[[#This Row],[ScoreHome]]-Table1[[#This Row],[ScoreAway]])</f>
        <v>-22</v>
      </c>
      <c r="O7653">
        <f>IF(Table1[[#This Row],[SpreadActual]]&lt;Table1[[#This Row],[SpreadFavorite]],1,0)</f>
        <v>1</v>
      </c>
      <c r="P7653">
        <v>34.5</v>
      </c>
      <c r="Q7653" t="s">
        <v>112</v>
      </c>
      <c r="R7653" t="b">
        <v>0</v>
      </c>
      <c r="S7653">
        <v>55</v>
      </c>
      <c r="T7653">
        <v>19</v>
      </c>
      <c r="U7653">
        <v>61</v>
      </c>
    </row>
    <row r="7654" spans="1:22" x14ac:dyDescent="0.2">
      <c r="A7654" s="1">
        <v>37164</v>
      </c>
      <c r="B7654">
        <v>2001</v>
      </c>
      <c r="C7654">
        <f>_xlfn.MAXIFS(Table1[ScheduleWeekWritten],Table1[ScheduleSeason],Table1[[#This Row],[ScheduleSeason]])</f>
        <v>17</v>
      </c>
      <c r="D7654">
        <v>3</v>
      </c>
      <c r="E7654" cm="1">
        <f t="array" ref="E7654">_xlfn.XLOOKUP(Table1[[#This Row],[ScheduleWeekWritten]],Table3[Game],100+Table3[Increase],Table1[[#This Row],[ScheduleWeekWritten]])</f>
        <v>3</v>
      </c>
      <c r="F7654" t="b">
        <v>0</v>
      </c>
      <c r="G7654" t="s">
        <v>27</v>
      </c>
      <c r="H7654">
        <v>28</v>
      </c>
      <c r="I7654">
        <v>14</v>
      </c>
      <c r="J7654" t="s">
        <v>101</v>
      </c>
      <c r="K7654" t="s">
        <v>29</v>
      </c>
      <c r="L7654" t="str">
        <f>_xlfn.XLOOKUP(Table1[[#This Row],[TeamFavoriteID]],Table2[team_id],Table2[team_name],_xlfn.XLOOKUP(Table1[[#This Row],[TeamFavoriteID]],Table2[team_id_pfr],Table2[team_name],"Even"))</f>
        <v>Los Angeles Chargers</v>
      </c>
      <c r="M7654">
        <v>-6.5</v>
      </c>
      <c r="N7654">
        <f>IF(Table1[[#This Row],[TeamFavorite]]=Table1[[#This Row],[TeamHome]],Table1[[#This Row],[ScoreAway]]-Table1[[#This Row],[ScoreHome]],Table1[[#This Row],[ScoreHome]]-Table1[[#This Row],[ScoreAway]])</f>
        <v>14</v>
      </c>
      <c r="O7654">
        <f>IF(Table1[[#This Row],[SpreadActual]]&lt;Table1[[#This Row],[SpreadFavorite]],1,0)</f>
        <v>0</v>
      </c>
      <c r="P7654">
        <v>39</v>
      </c>
      <c r="Q7654" t="s">
        <v>94</v>
      </c>
      <c r="R7654" t="b">
        <v>0</v>
      </c>
      <c r="S7654">
        <v>66</v>
      </c>
      <c r="T7654">
        <v>6</v>
      </c>
      <c r="U7654">
        <v>90</v>
      </c>
    </row>
    <row r="7655" spans="1:22" x14ac:dyDescent="0.2">
      <c r="A7655" s="1">
        <v>37164</v>
      </c>
      <c r="B7655">
        <v>2001</v>
      </c>
      <c r="C7655">
        <f>_xlfn.MAXIFS(Table1[ScheduleWeekWritten],Table1[ScheduleSeason],Table1[[#This Row],[ScheduleSeason]])</f>
        <v>17</v>
      </c>
      <c r="D7655">
        <v>3</v>
      </c>
      <c r="E7655" cm="1">
        <f t="array" ref="E7655">_xlfn.XLOOKUP(Table1[[#This Row],[ScheduleWeekWritten]],Table3[Game],100+Table3[Increase],Table1[[#This Row],[ScheduleWeekWritten]])</f>
        <v>3</v>
      </c>
      <c r="F7655" t="b">
        <v>0</v>
      </c>
      <c r="G7655" t="s">
        <v>153</v>
      </c>
      <c r="H7655">
        <v>42</v>
      </c>
      <c r="I7655">
        <v>10</v>
      </c>
      <c r="J7655" t="s">
        <v>19</v>
      </c>
      <c r="K7655" t="s">
        <v>40</v>
      </c>
      <c r="L7655" t="str">
        <f>_xlfn.XLOOKUP(Table1[[#This Row],[TeamFavoriteID]],Table2[team_id],Table2[team_name],_xlfn.XLOOKUP(Table1[[#This Row],[TeamFavoriteID]],Table2[team_id_pfr],Table2[team_name],"Even"))</f>
        <v>Los Angeles Rams</v>
      </c>
      <c r="M7655">
        <v>-6</v>
      </c>
      <c r="N7655">
        <f>IF(Table1[[#This Row],[TeamFavorite]]=Table1[[#This Row],[TeamHome]],Table1[[#This Row],[ScoreAway]]-Table1[[#This Row],[ScoreHome]],Table1[[#This Row],[ScoreHome]]-Table1[[#This Row],[ScoreAway]])</f>
        <v>32</v>
      </c>
      <c r="O7655">
        <f>IF(Table1[[#This Row],[SpreadActual]]&lt;Table1[[#This Row],[SpreadFavorite]],1,0)</f>
        <v>0</v>
      </c>
      <c r="P7655">
        <v>44</v>
      </c>
      <c r="Q7655" t="s">
        <v>157</v>
      </c>
      <c r="R7655" t="b">
        <v>0</v>
      </c>
      <c r="S7655">
        <v>72</v>
      </c>
      <c r="T7655">
        <v>0</v>
      </c>
      <c r="V7655" t="s">
        <v>103</v>
      </c>
    </row>
    <row r="7656" spans="1:22" x14ac:dyDescent="0.2">
      <c r="A7656" s="1">
        <v>37164</v>
      </c>
      <c r="B7656">
        <v>2001</v>
      </c>
      <c r="C7656">
        <f>_xlfn.MAXIFS(Table1[ScheduleWeekWritten],Table1[ScheduleSeason],Table1[[#This Row],[ScheduleSeason]])</f>
        <v>17</v>
      </c>
      <c r="D7656">
        <v>3</v>
      </c>
      <c r="E7656" cm="1">
        <f t="array" ref="E7656">_xlfn.XLOOKUP(Table1[[#This Row],[ScheduleWeekWritten]],Table3[Game],100+Table3[Increase],Table1[[#This Row],[ScheduleWeekWritten]])</f>
        <v>3</v>
      </c>
      <c r="F7656" t="b">
        <v>0</v>
      </c>
      <c r="G7656" t="s">
        <v>61</v>
      </c>
      <c r="H7656">
        <v>13</v>
      </c>
      <c r="I7656">
        <v>45</v>
      </c>
      <c r="J7656" t="s">
        <v>42</v>
      </c>
      <c r="K7656" t="s">
        <v>75</v>
      </c>
      <c r="L7656" t="str">
        <f>_xlfn.XLOOKUP(Table1[[#This Row],[TeamFavoriteID]],Table2[team_id],Table2[team_name],_xlfn.XLOOKUP(Table1[[#This Row],[TeamFavoriteID]],Table2[team_id_pfr],Table2[team_name],"Even"))</f>
        <v>Kansas City Chiefs</v>
      </c>
      <c r="M7656">
        <v>-3</v>
      </c>
      <c r="N7656">
        <f>IF(Table1[[#This Row],[TeamFavorite]]=Table1[[#This Row],[TeamHome]],Table1[[#This Row],[ScoreAway]]-Table1[[#This Row],[ScoreHome]],Table1[[#This Row],[ScoreHome]]-Table1[[#This Row],[ScoreAway]])</f>
        <v>-32</v>
      </c>
      <c r="O7656">
        <f>IF(Table1[[#This Row],[SpreadActual]]&lt;Table1[[#This Row],[SpreadFavorite]],1,0)</f>
        <v>1</v>
      </c>
      <c r="P7656">
        <v>35.5</v>
      </c>
      <c r="Q7656" t="s">
        <v>165</v>
      </c>
      <c r="R7656" t="b">
        <v>0</v>
      </c>
      <c r="S7656">
        <v>57</v>
      </c>
      <c r="T7656">
        <v>17</v>
      </c>
      <c r="U7656">
        <v>59</v>
      </c>
    </row>
    <row r="7657" spans="1:22" x14ac:dyDescent="0.2">
      <c r="A7657" s="1">
        <v>37165</v>
      </c>
      <c r="B7657">
        <v>2001</v>
      </c>
      <c r="C7657">
        <f>_xlfn.MAXIFS(Table1[ScheduleWeekWritten],Table1[ScheduleSeason],Table1[[#This Row],[ScheduleSeason]])</f>
        <v>17</v>
      </c>
      <c r="D7657">
        <v>3</v>
      </c>
      <c r="E7657" cm="1">
        <f t="array" ref="E7657">_xlfn.XLOOKUP(Table1[[#This Row],[ScheduleWeekWritten]],Table3[Game],100+Table3[Increase],Table1[[#This Row],[ScheduleWeekWritten]])</f>
        <v>3</v>
      </c>
      <c r="F7657" t="b">
        <v>0</v>
      </c>
      <c r="G7657" t="s">
        <v>31</v>
      </c>
      <c r="H7657">
        <v>17</v>
      </c>
      <c r="I7657">
        <v>19</v>
      </c>
      <c r="J7657" t="s">
        <v>53</v>
      </c>
      <c r="K7657" t="s">
        <v>32</v>
      </c>
      <c r="L7657" t="str">
        <f>_xlfn.XLOOKUP(Table1[[#This Row],[TeamFavoriteID]],Table2[team_id],Table2[team_name],_xlfn.XLOOKUP(Table1[[#This Row],[TeamFavoriteID]],Table2[team_id_pfr],Table2[team_name],"Even"))</f>
        <v>New York Jets</v>
      </c>
      <c r="M7657">
        <v>-3</v>
      </c>
      <c r="N7657">
        <f>IF(Table1[[#This Row],[TeamFavorite]]=Table1[[#This Row],[TeamHome]],Table1[[#This Row],[ScoreAway]]-Table1[[#This Row],[ScoreHome]],Table1[[#This Row],[ScoreHome]]-Table1[[#This Row],[ScoreAway]])</f>
        <v>2</v>
      </c>
      <c r="O7657">
        <f>IF(Table1[[#This Row],[SpreadActual]]&lt;Table1[[#This Row],[SpreadFavorite]],1,0)</f>
        <v>0</v>
      </c>
      <c r="P7657">
        <v>44.5</v>
      </c>
      <c r="Q7657" t="s">
        <v>126</v>
      </c>
      <c r="R7657" t="b">
        <v>0</v>
      </c>
      <c r="S7657">
        <v>54</v>
      </c>
      <c r="T7657">
        <v>17</v>
      </c>
      <c r="U7657">
        <v>66</v>
      </c>
    </row>
    <row r="7658" spans="1:22" x14ac:dyDescent="0.2">
      <c r="A7658" s="1">
        <v>37171</v>
      </c>
      <c r="B7658">
        <v>2001</v>
      </c>
      <c r="C7658">
        <f>_xlfn.MAXIFS(Table1[ScheduleWeekWritten],Table1[ScheduleSeason],Table1[[#This Row],[ScheduleSeason]])</f>
        <v>17</v>
      </c>
      <c r="D7658">
        <v>4</v>
      </c>
      <c r="E7658" cm="1">
        <f t="array" ref="E7658">_xlfn.XLOOKUP(Table1[[#This Row],[ScheduleWeekWritten]],Table3[Game],100+Table3[Increase],Table1[[#This Row],[ScheduleWeekWritten]])</f>
        <v>4</v>
      </c>
      <c r="F7658" t="b">
        <v>0</v>
      </c>
      <c r="G7658" t="s">
        <v>38</v>
      </c>
      <c r="H7658">
        <v>3</v>
      </c>
      <c r="I7658">
        <v>31</v>
      </c>
      <c r="J7658" t="s">
        <v>46</v>
      </c>
      <c r="K7658" t="s">
        <v>109</v>
      </c>
      <c r="L7658" t="str">
        <f>_xlfn.XLOOKUP(Table1[[#This Row],[TeamFavoriteID]],Table2[team_id],Table2[team_name],_xlfn.XLOOKUP(Table1[[#This Row],[TeamFavoriteID]],Table2[team_id_pfr],Table2[team_name],"Even"))</f>
        <v>Atlanta Falcons</v>
      </c>
      <c r="M7658">
        <v>-3.5</v>
      </c>
      <c r="N7658">
        <f>IF(Table1[[#This Row],[TeamFavorite]]=Table1[[#This Row],[TeamHome]],Table1[[#This Row],[ScoreAway]]-Table1[[#This Row],[ScoreHome]],Table1[[#This Row],[ScoreHome]]-Table1[[#This Row],[ScoreAway]])</f>
        <v>28</v>
      </c>
      <c r="O7658">
        <f>IF(Table1[[#This Row],[SpreadActual]]&lt;Table1[[#This Row],[SpreadFavorite]],1,0)</f>
        <v>0</v>
      </c>
      <c r="P7658">
        <v>39.5</v>
      </c>
      <c r="Q7658" t="s">
        <v>148</v>
      </c>
      <c r="R7658" t="b">
        <v>0</v>
      </c>
      <c r="S7658">
        <v>72</v>
      </c>
      <c r="T7658">
        <v>0</v>
      </c>
      <c r="V7658" t="s">
        <v>103</v>
      </c>
    </row>
    <row r="7659" spans="1:22" x14ac:dyDescent="0.2">
      <c r="A7659" s="1">
        <v>37171</v>
      </c>
      <c r="B7659">
        <v>2001</v>
      </c>
      <c r="C7659">
        <f>_xlfn.MAXIFS(Table1[ScheduleWeekWritten],Table1[ScheduleSeason],Table1[[#This Row],[ScheduleSeason]])</f>
        <v>17</v>
      </c>
      <c r="D7659">
        <v>4</v>
      </c>
      <c r="E7659" cm="1">
        <f t="array" ref="E7659">_xlfn.XLOOKUP(Table1[[#This Row],[ScheduleWeekWritten]],Table3[Game],100+Table3[Increase],Table1[[#This Row],[ScheduleWeekWritten]])</f>
        <v>4</v>
      </c>
      <c r="F7659" t="b">
        <v>0</v>
      </c>
      <c r="G7659" t="s">
        <v>158</v>
      </c>
      <c r="H7659">
        <v>26</v>
      </c>
      <c r="I7659">
        <v>7</v>
      </c>
      <c r="J7659" t="s">
        <v>171</v>
      </c>
      <c r="K7659" t="s">
        <v>159</v>
      </c>
      <c r="L7659" t="str">
        <f>_xlfn.XLOOKUP(Table1[[#This Row],[TeamFavoriteID]],Table2[team_id],Table2[team_name],_xlfn.XLOOKUP(Table1[[#This Row],[TeamFavoriteID]],Table2[team_id_pfr],Table2[team_name],"Even"))</f>
        <v>Baltimore Ravens</v>
      </c>
      <c r="M7659">
        <v>-3.5</v>
      </c>
      <c r="N7659">
        <f>IF(Table1[[#This Row],[TeamFavorite]]=Table1[[#This Row],[TeamHome]],Table1[[#This Row],[ScoreAway]]-Table1[[#This Row],[ScoreHome]],Table1[[#This Row],[ScoreHome]]-Table1[[#This Row],[ScoreAway]])</f>
        <v>-19</v>
      </c>
      <c r="O7659">
        <f>IF(Table1[[#This Row],[SpreadActual]]&lt;Table1[[#This Row],[SpreadFavorite]],1,0)</f>
        <v>1</v>
      </c>
      <c r="P7659">
        <v>33.5</v>
      </c>
      <c r="Q7659" t="s">
        <v>166</v>
      </c>
      <c r="R7659" t="b">
        <v>0</v>
      </c>
      <c r="S7659">
        <v>48</v>
      </c>
      <c r="T7659">
        <v>14</v>
      </c>
      <c r="U7659">
        <v>52</v>
      </c>
    </row>
    <row r="7660" spans="1:22" x14ac:dyDescent="0.2">
      <c r="A7660" s="1">
        <v>37171</v>
      </c>
      <c r="B7660">
        <v>2001</v>
      </c>
      <c r="C7660">
        <f>_xlfn.MAXIFS(Table1[ScheduleWeekWritten],Table1[ScheduleSeason],Table1[[#This Row],[ScheduleSeason]])</f>
        <v>17</v>
      </c>
      <c r="D7660">
        <v>4</v>
      </c>
      <c r="E7660" cm="1">
        <f t="array" ref="E7660">_xlfn.XLOOKUP(Table1[[#This Row],[ScheduleWeekWritten]],Table3[Game],100+Table3[Increase],Table1[[#This Row],[ScheduleWeekWritten]])</f>
        <v>4</v>
      </c>
      <c r="F7660" t="b">
        <v>0</v>
      </c>
      <c r="G7660" t="s">
        <v>28</v>
      </c>
      <c r="H7660">
        <v>36</v>
      </c>
      <c r="I7660">
        <v>42</v>
      </c>
      <c r="J7660" t="s">
        <v>31</v>
      </c>
      <c r="K7660" t="s">
        <v>32</v>
      </c>
      <c r="L7660" t="str">
        <f>_xlfn.XLOOKUP(Table1[[#This Row],[TeamFavoriteID]],Table2[team_id],Table2[team_name],_xlfn.XLOOKUP(Table1[[#This Row],[TeamFavoriteID]],Table2[team_id_pfr],Table2[team_name],"Even"))</f>
        <v>New York Jets</v>
      </c>
      <c r="M7660">
        <v>-4.5</v>
      </c>
      <c r="N7660">
        <f>IF(Table1[[#This Row],[TeamFavorite]]=Table1[[#This Row],[TeamHome]],Table1[[#This Row],[ScoreAway]]-Table1[[#This Row],[ScoreHome]],Table1[[#This Row],[ScoreHome]]-Table1[[#This Row],[ScoreAway]])</f>
        <v>-6</v>
      </c>
      <c r="O7660">
        <f>IF(Table1[[#This Row],[SpreadActual]]&lt;Table1[[#This Row],[SpreadFavorite]],1,0)</f>
        <v>1</v>
      </c>
      <c r="P7660">
        <v>36</v>
      </c>
      <c r="Q7660" t="s">
        <v>123</v>
      </c>
      <c r="R7660" t="b">
        <v>0</v>
      </c>
      <c r="S7660">
        <v>42</v>
      </c>
      <c r="T7660">
        <v>16</v>
      </c>
      <c r="U7660">
        <v>61</v>
      </c>
    </row>
    <row r="7661" spans="1:22" x14ac:dyDescent="0.2">
      <c r="A7661" s="1">
        <v>37171</v>
      </c>
      <c r="B7661">
        <v>2001</v>
      </c>
      <c r="C7661">
        <f>_xlfn.MAXIFS(Table1[ScheduleWeekWritten],Table1[ScheduleSeason],Table1[[#This Row],[ScheduleSeason]])</f>
        <v>17</v>
      </c>
      <c r="D7661">
        <v>4</v>
      </c>
      <c r="E7661" cm="1">
        <f t="array" ref="E7661">_xlfn.XLOOKUP(Table1[[#This Row],[ScheduleWeekWritten]],Table3[Game],100+Table3[Increase],Table1[[#This Row],[ScheduleWeekWritten]])</f>
        <v>4</v>
      </c>
      <c r="F7661" t="b">
        <v>0</v>
      </c>
      <c r="G7661" t="s">
        <v>62</v>
      </c>
      <c r="H7661">
        <v>20</v>
      </c>
      <c r="I7661">
        <v>16</v>
      </c>
      <c r="J7661" t="s">
        <v>27</v>
      </c>
      <c r="K7661" t="s">
        <v>29</v>
      </c>
      <c r="L7661" t="str">
        <f>_xlfn.XLOOKUP(Table1[[#This Row],[TeamFavoriteID]],Table2[team_id],Table2[team_name],_xlfn.XLOOKUP(Table1[[#This Row],[TeamFavoriteID]],Table2[team_id_pfr],Table2[team_name],"Even"))</f>
        <v>Los Angeles Chargers</v>
      </c>
      <c r="M7661">
        <v>-3</v>
      </c>
      <c r="N7661">
        <f>IF(Table1[[#This Row],[TeamFavorite]]=Table1[[#This Row],[TeamHome]],Table1[[#This Row],[ScoreAway]]-Table1[[#This Row],[ScoreHome]],Table1[[#This Row],[ScoreHome]]-Table1[[#This Row],[ScoreAway]])</f>
        <v>4</v>
      </c>
      <c r="O7661">
        <f>IF(Table1[[#This Row],[SpreadActual]]&lt;Table1[[#This Row],[SpreadFavorite]],1,0)</f>
        <v>0</v>
      </c>
      <c r="P7661">
        <v>35</v>
      </c>
      <c r="Q7661" t="s">
        <v>170</v>
      </c>
      <c r="R7661" t="b">
        <v>0</v>
      </c>
      <c r="S7661">
        <v>44</v>
      </c>
      <c r="T7661">
        <v>14</v>
      </c>
      <c r="U7661">
        <v>52</v>
      </c>
    </row>
    <row r="7662" spans="1:22" x14ac:dyDescent="0.2">
      <c r="A7662" s="1">
        <v>37171</v>
      </c>
      <c r="B7662">
        <v>2001</v>
      </c>
      <c r="C7662">
        <f>_xlfn.MAXIFS(Table1[ScheduleWeekWritten],Table1[ScheduleSeason],Table1[[#This Row],[ScheduleSeason]])</f>
        <v>17</v>
      </c>
      <c r="D7662">
        <v>4</v>
      </c>
      <c r="E7662" cm="1">
        <f t="array" ref="E7662">_xlfn.XLOOKUP(Table1[[#This Row],[ScheduleWeekWritten]],Table3[Game],100+Table3[Increase],Table1[[#This Row],[ScheduleWeekWritten]])</f>
        <v>4</v>
      </c>
      <c r="F7662" t="b">
        <v>0</v>
      </c>
      <c r="G7662" t="s">
        <v>24</v>
      </c>
      <c r="H7662">
        <v>20</v>
      </c>
      <c r="I7662">
        <v>6</v>
      </c>
      <c r="J7662" t="s">
        <v>42</v>
      </c>
      <c r="K7662" t="s">
        <v>88</v>
      </c>
      <c r="L7662" t="str">
        <f>_xlfn.XLOOKUP(Table1[[#This Row],[TeamFavoriteID]],Table2[team_id],Table2[team_name],_xlfn.XLOOKUP(Table1[[#This Row],[TeamFavoriteID]],Table2[team_id_pfr],Table2[team_name],"Even"))</f>
        <v>Denver Broncos</v>
      </c>
      <c r="M7662">
        <v>-10</v>
      </c>
      <c r="N7662">
        <f>IF(Table1[[#This Row],[TeamFavorite]]=Table1[[#This Row],[TeamHome]],Table1[[#This Row],[ScoreAway]]-Table1[[#This Row],[ScoreHome]],Table1[[#This Row],[ScoreHome]]-Table1[[#This Row],[ScoreAway]])</f>
        <v>-14</v>
      </c>
      <c r="O7662">
        <f>IF(Table1[[#This Row],[SpreadActual]]&lt;Table1[[#This Row],[SpreadFavorite]],1,0)</f>
        <v>1</v>
      </c>
      <c r="P7662">
        <v>48</v>
      </c>
      <c r="Q7662" t="s">
        <v>174</v>
      </c>
      <c r="R7662" t="b">
        <v>0</v>
      </c>
      <c r="S7662">
        <v>61</v>
      </c>
      <c r="T7662">
        <v>13</v>
      </c>
      <c r="U7662">
        <v>28</v>
      </c>
    </row>
    <row r="7663" spans="1:22" x14ac:dyDescent="0.2">
      <c r="A7663" s="1">
        <v>37171</v>
      </c>
      <c r="B7663">
        <v>2001</v>
      </c>
      <c r="C7663">
        <f>_xlfn.MAXIFS(Table1[ScheduleWeekWritten],Table1[ScheduleSeason],Table1[[#This Row],[ScheduleSeason]])</f>
        <v>17</v>
      </c>
      <c r="D7663">
        <v>4</v>
      </c>
      <c r="E7663" cm="1">
        <f t="array" ref="E7663">_xlfn.XLOOKUP(Table1[[#This Row],[ScheduleWeekWritten]],Table3[Game],100+Table3[Increase],Table1[[#This Row],[ScheduleWeekWritten]])</f>
        <v>4</v>
      </c>
      <c r="F7663" t="b">
        <v>0</v>
      </c>
      <c r="G7663" t="s">
        <v>19</v>
      </c>
      <c r="H7663">
        <v>30</v>
      </c>
      <c r="I7663">
        <v>10</v>
      </c>
      <c r="J7663" t="s">
        <v>115</v>
      </c>
      <c r="K7663" t="s">
        <v>91</v>
      </c>
      <c r="L7663" t="str">
        <f>_xlfn.XLOOKUP(Table1[[#This Row],[TeamFavoriteID]],Table2[team_id],Table2[team_name],_xlfn.XLOOKUP(Table1[[#This Row],[TeamFavoriteID]],Table2[team_id_pfr],Table2[team_name],"Even"))</f>
        <v>Miami Dolphins</v>
      </c>
      <c r="M7663">
        <v>-9.5</v>
      </c>
      <c r="N7663">
        <f>IF(Table1[[#This Row],[TeamFavorite]]=Table1[[#This Row],[TeamHome]],Table1[[#This Row],[ScoreAway]]-Table1[[#This Row],[ScoreHome]],Table1[[#This Row],[ScoreHome]]-Table1[[#This Row],[ScoreAway]])</f>
        <v>-20</v>
      </c>
      <c r="O7663">
        <f>IF(Table1[[#This Row],[SpreadActual]]&lt;Table1[[#This Row],[SpreadFavorite]],1,0)</f>
        <v>1</v>
      </c>
      <c r="P7663">
        <v>35</v>
      </c>
      <c r="Q7663" t="s">
        <v>143</v>
      </c>
      <c r="R7663" t="b">
        <v>0</v>
      </c>
      <c r="S7663">
        <v>82</v>
      </c>
      <c r="T7663">
        <v>7</v>
      </c>
      <c r="U7663">
        <v>80</v>
      </c>
    </row>
    <row r="7664" spans="1:22" x14ac:dyDescent="0.2">
      <c r="A7664" s="1">
        <v>37171</v>
      </c>
      <c r="B7664">
        <v>2001</v>
      </c>
      <c r="C7664">
        <f>_xlfn.MAXIFS(Table1[ScheduleWeekWritten],Table1[ScheduleSeason],Table1[[#This Row],[ScheduleSeason]])</f>
        <v>17</v>
      </c>
      <c r="D7664">
        <v>4</v>
      </c>
      <c r="E7664" cm="1">
        <f t="array" ref="E7664">_xlfn.XLOOKUP(Table1[[#This Row],[ScheduleWeekWritten]],Table3[Game],100+Table3[Increase],Table1[[#This Row],[ScheduleWeekWritten]])</f>
        <v>4</v>
      </c>
      <c r="F7664" t="b">
        <v>0</v>
      </c>
      <c r="G7664" t="s">
        <v>95</v>
      </c>
      <c r="H7664">
        <v>28</v>
      </c>
      <c r="I7664">
        <v>15</v>
      </c>
      <c r="J7664" t="s">
        <v>54</v>
      </c>
      <c r="K7664" t="s">
        <v>98</v>
      </c>
      <c r="L7664" t="str">
        <f>_xlfn.XLOOKUP(Table1[[#This Row],[TeamFavoriteID]],Table2[team_id],Table2[team_name],_xlfn.XLOOKUP(Table1[[#This Row],[TeamFavoriteID]],Table2[team_id_pfr],Table2[team_name],"Even"))</f>
        <v>New Orleans Saints</v>
      </c>
      <c r="M7664">
        <v>-3.5</v>
      </c>
      <c r="N7664">
        <f>IF(Table1[[#This Row],[TeamFavorite]]=Table1[[#This Row],[TeamHome]],Table1[[#This Row],[ScoreAway]]-Table1[[#This Row],[ScoreHome]],Table1[[#This Row],[ScoreHome]]-Table1[[#This Row],[ScoreAway]])</f>
        <v>-13</v>
      </c>
      <c r="O7664">
        <f>IF(Table1[[#This Row],[SpreadActual]]&lt;Table1[[#This Row],[SpreadFavorite]],1,0)</f>
        <v>1</v>
      </c>
      <c r="P7664">
        <v>44</v>
      </c>
      <c r="Q7664" t="s">
        <v>124</v>
      </c>
      <c r="R7664" t="b">
        <v>0</v>
      </c>
      <c r="S7664">
        <v>72</v>
      </c>
      <c r="T7664">
        <v>0</v>
      </c>
      <c r="V7664" t="s">
        <v>103</v>
      </c>
    </row>
    <row r="7665" spans="1:22" x14ac:dyDescent="0.2">
      <c r="A7665" s="1">
        <v>37171</v>
      </c>
      <c r="B7665">
        <v>2001</v>
      </c>
      <c r="C7665">
        <f>_xlfn.MAXIFS(Table1[ScheduleWeekWritten],Table1[ScheduleSeason],Table1[[#This Row],[ScheduleSeason]])</f>
        <v>17</v>
      </c>
      <c r="D7665">
        <v>4</v>
      </c>
      <c r="E7665" cm="1">
        <f t="array" ref="E7665">_xlfn.XLOOKUP(Table1[[#This Row],[ScheduleWeekWritten]],Table3[Game],100+Table3[Increase],Table1[[#This Row],[ScheduleWeekWritten]])</f>
        <v>4</v>
      </c>
      <c r="F7665" t="b">
        <v>0</v>
      </c>
      <c r="G7665" t="s">
        <v>50</v>
      </c>
      <c r="H7665">
        <v>23</v>
      </c>
      <c r="I7665">
        <v>9</v>
      </c>
      <c r="J7665" t="s">
        <v>61</v>
      </c>
      <c r="K7665" t="s">
        <v>90</v>
      </c>
      <c r="L7665" t="str">
        <f>_xlfn.XLOOKUP(Table1[[#This Row],[TeamFavoriteID]],Table2[team_id],Table2[team_name],_xlfn.XLOOKUP(Table1[[#This Row],[TeamFavoriteID]],Table2[team_id_pfr],Table2[team_name],"Even"))</f>
        <v>New York Giants</v>
      </c>
      <c r="M7665">
        <v>-14</v>
      </c>
      <c r="N7665">
        <f>IF(Table1[[#This Row],[TeamFavorite]]=Table1[[#This Row],[TeamHome]],Table1[[#This Row],[ScoreAway]]-Table1[[#This Row],[ScoreHome]],Table1[[#This Row],[ScoreHome]]-Table1[[#This Row],[ScoreAway]])</f>
        <v>-14</v>
      </c>
      <c r="O7665">
        <f>IF(Table1[[#This Row],[SpreadActual]]&lt;Table1[[#This Row],[SpreadFavorite]],1,0)</f>
        <v>0</v>
      </c>
      <c r="P7665">
        <v>36</v>
      </c>
      <c r="Q7665" t="s">
        <v>126</v>
      </c>
      <c r="R7665" t="b">
        <v>0</v>
      </c>
      <c r="S7665">
        <v>54</v>
      </c>
      <c r="T7665">
        <v>17</v>
      </c>
      <c r="U7665">
        <v>47</v>
      </c>
    </row>
    <row r="7666" spans="1:22" x14ac:dyDescent="0.2">
      <c r="A7666" s="1">
        <v>37171</v>
      </c>
      <c r="B7666">
        <v>2001</v>
      </c>
      <c r="C7666">
        <f>_xlfn.MAXIFS(Table1[ScheduleWeekWritten],Table1[ScheduleSeason],Table1[[#This Row],[ScheduleSeason]])</f>
        <v>17</v>
      </c>
      <c r="D7666">
        <v>4</v>
      </c>
      <c r="E7666" cm="1">
        <f t="array" ref="E7666">_xlfn.XLOOKUP(Table1[[#This Row],[ScheduleWeekWritten]],Table3[Game],100+Table3[Increase],Table1[[#This Row],[ScheduleWeekWritten]])</f>
        <v>4</v>
      </c>
      <c r="F7666" t="b">
        <v>0</v>
      </c>
      <c r="G7666" t="s">
        <v>20</v>
      </c>
      <c r="H7666">
        <v>28</v>
      </c>
      <c r="I7666">
        <v>21</v>
      </c>
      <c r="J7666" t="s">
        <v>67</v>
      </c>
      <c r="K7666" t="s">
        <v>21</v>
      </c>
      <c r="L7666" t="str">
        <f>_xlfn.XLOOKUP(Table1[[#This Row],[TeamFavoriteID]],Table2[team_id],Table2[team_name],_xlfn.XLOOKUP(Table1[[#This Row],[TeamFavoriteID]],Table2[team_id_pfr],Table2[team_name],"Even"))</f>
        <v>Las Vegas Raiders</v>
      </c>
      <c r="M7666">
        <v>-18</v>
      </c>
      <c r="N7666">
        <f>IF(Table1[[#This Row],[TeamFavorite]]=Table1[[#This Row],[TeamHome]],Table1[[#This Row],[ScoreAway]]-Table1[[#This Row],[ScoreHome]],Table1[[#This Row],[ScoreHome]]-Table1[[#This Row],[ScoreAway]])</f>
        <v>7</v>
      </c>
      <c r="O7666">
        <f>IF(Table1[[#This Row],[SpreadActual]]&lt;Table1[[#This Row],[SpreadFavorite]],1,0)</f>
        <v>0</v>
      </c>
      <c r="P7666">
        <v>41.5</v>
      </c>
      <c r="Q7666" t="s">
        <v>76</v>
      </c>
      <c r="R7666" t="b">
        <v>0</v>
      </c>
      <c r="S7666">
        <v>58</v>
      </c>
      <c r="T7666">
        <v>8</v>
      </c>
      <c r="U7666">
        <v>83</v>
      </c>
    </row>
    <row r="7667" spans="1:22" x14ac:dyDescent="0.2">
      <c r="A7667" s="1">
        <v>37171</v>
      </c>
      <c r="B7667">
        <v>2001</v>
      </c>
      <c r="C7667">
        <f>_xlfn.MAXIFS(Table1[ScheduleWeekWritten],Table1[ScheduleSeason],Table1[[#This Row],[ScheduleSeason]])</f>
        <v>17</v>
      </c>
      <c r="D7667">
        <v>4</v>
      </c>
      <c r="E7667" cm="1">
        <f t="array" ref="E7667">_xlfn.XLOOKUP(Table1[[#This Row],[ScheduleWeekWritten]],Table3[Game],100+Table3[Increase],Table1[[#This Row],[ScheduleWeekWritten]])</f>
        <v>4</v>
      </c>
      <c r="F7667" t="b">
        <v>0</v>
      </c>
      <c r="G7667" t="s">
        <v>58</v>
      </c>
      <c r="H7667">
        <v>20</v>
      </c>
      <c r="I7667">
        <v>21</v>
      </c>
      <c r="J7667" t="s">
        <v>149</v>
      </c>
      <c r="K7667" t="s">
        <v>77</v>
      </c>
      <c r="L7667" t="str">
        <f>_xlfn.XLOOKUP(Table1[[#This Row],[TeamFavoriteID]],Table2[team_id],Table2[team_name],_xlfn.XLOOKUP(Table1[[#This Row],[TeamFavoriteID]],Table2[team_id_pfr],Table2[team_name],"Even"))</f>
        <v>Philadelphia Eagles</v>
      </c>
      <c r="M7667">
        <v>-14.5</v>
      </c>
      <c r="N7667">
        <f>IF(Table1[[#This Row],[TeamFavorite]]=Table1[[#This Row],[TeamHome]],Table1[[#This Row],[ScoreAway]]-Table1[[#This Row],[ScoreHome]],Table1[[#This Row],[ScoreHome]]-Table1[[#This Row],[ScoreAway]])</f>
        <v>1</v>
      </c>
      <c r="O7667">
        <f>IF(Table1[[#This Row],[SpreadActual]]&lt;Table1[[#This Row],[SpreadFavorite]],1,0)</f>
        <v>0</v>
      </c>
      <c r="P7667">
        <v>41</v>
      </c>
      <c r="Q7667" t="s">
        <v>112</v>
      </c>
      <c r="R7667" t="b">
        <v>0</v>
      </c>
      <c r="S7667">
        <v>52</v>
      </c>
      <c r="T7667">
        <v>16</v>
      </c>
      <c r="U7667">
        <v>44</v>
      </c>
    </row>
    <row r="7668" spans="1:22" x14ac:dyDescent="0.2">
      <c r="A7668" s="1">
        <v>37171</v>
      </c>
      <c r="B7668">
        <v>2001</v>
      </c>
      <c r="C7668">
        <f>_xlfn.MAXIFS(Table1[ScheduleWeekWritten],Table1[ScheduleSeason],Table1[[#This Row],[ScheduleSeason]])</f>
        <v>17</v>
      </c>
      <c r="D7668">
        <v>4</v>
      </c>
      <c r="E7668" cm="1">
        <f t="array" ref="E7668">_xlfn.XLOOKUP(Table1[[#This Row],[ScheduleWeekWritten]],Table3[Game],100+Table3[Increase],Table1[[#This Row],[ScheduleWeekWritten]])</f>
        <v>4</v>
      </c>
      <c r="F7668" t="b">
        <v>0</v>
      </c>
      <c r="G7668" t="s">
        <v>49</v>
      </c>
      <c r="H7668">
        <v>16</v>
      </c>
      <c r="I7668">
        <v>7</v>
      </c>
      <c r="J7668" t="s">
        <v>101</v>
      </c>
      <c r="K7668" t="s">
        <v>51</v>
      </c>
      <c r="L7668" t="str">
        <f>_xlfn.XLOOKUP(Table1[[#This Row],[TeamFavoriteID]],Table2[team_id],Table2[team_name],_xlfn.XLOOKUP(Table1[[#This Row],[TeamFavoriteID]],Table2[team_id_pfr],Table2[team_name],"Even"))</f>
        <v>Pittsburgh Steelers</v>
      </c>
      <c r="M7668">
        <v>-5</v>
      </c>
      <c r="N7668">
        <f>IF(Table1[[#This Row],[TeamFavorite]]=Table1[[#This Row],[TeamHome]],Table1[[#This Row],[ScoreAway]]-Table1[[#This Row],[ScoreHome]],Table1[[#This Row],[ScoreHome]]-Table1[[#This Row],[ScoreAway]])</f>
        <v>-9</v>
      </c>
      <c r="O7668">
        <f>IF(Table1[[#This Row],[SpreadActual]]&lt;Table1[[#This Row],[SpreadFavorite]],1,0)</f>
        <v>1</v>
      </c>
      <c r="P7668">
        <v>35.5</v>
      </c>
      <c r="Q7668" t="s">
        <v>175</v>
      </c>
      <c r="R7668" t="b">
        <v>0</v>
      </c>
      <c r="S7668">
        <v>42</v>
      </c>
      <c r="T7668">
        <v>13</v>
      </c>
      <c r="U7668">
        <v>57</v>
      </c>
    </row>
    <row r="7669" spans="1:22" x14ac:dyDescent="0.2">
      <c r="A7669" s="1">
        <v>37171</v>
      </c>
      <c r="B7669">
        <v>2001</v>
      </c>
      <c r="C7669">
        <f>_xlfn.MAXIFS(Table1[ScheduleWeekWritten],Table1[ScheduleSeason],Table1[[#This Row],[ScheduleSeason]])</f>
        <v>17</v>
      </c>
      <c r="D7669">
        <v>4</v>
      </c>
      <c r="E7669" cm="1">
        <f t="array" ref="E7669">_xlfn.XLOOKUP(Table1[[#This Row],[ScheduleWeekWritten]],Table3[Game],100+Table3[Increase],Table1[[#This Row],[ScheduleWeekWritten]])</f>
        <v>4</v>
      </c>
      <c r="F7669" t="b">
        <v>0</v>
      </c>
      <c r="G7669" t="s">
        <v>53</v>
      </c>
      <c r="H7669">
        <v>24</v>
      </c>
      <c r="I7669">
        <v>14</v>
      </c>
      <c r="J7669" t="s">
        <v>152</v>
      </c>
      <c r="K7669" t="s">
        <v>87</v>
      </c>
      <c r="L7669" t="str">
        <f>_xlfn.XLOOKUP(Table1[[#This Row],[TeamFavoriteID]],Table2[team_id],Table2[team_name],_xlfn.XLOOKUP(Table1[[#This Row],[TeamFavoriteID]],Table2[team_id_pfr],Table2[team_name],"Even"))</f>
        <v>San Francisco 49ers</v>
      </c>
      <c r="M7669">
        <v>-6.5</v>
      </c>
      <c r="N7669">
        <f>IF(Table1[[#This Row],[TeamFavorite]]=Table1[[#This Row],[TeamHome]],Table1[[#This Row],[ScoreAway]]-Table1[[#This Row],[ScoreHome]],Table1[[#This Row],[ScoreHome]]-Table1[[#This Row],[ScoreAway]])</f>
        <v>-10</v>
      </c>
      <c r="O7669">
        <f>IF(Table1[[#This Row],[SpreadActual]]&lt;Table1[[#This Row],[SpreadFavorite]],1,0)</f>
        <v>1</v>
      </c>
      <c r="P7669">
        <v>45</v>
      </c>
      <c r="Q7669" t="s">
        <v>118</v>
      </c>
      <c r="R7669" t="b">
        <v>0</v>
      </c>
      <c r="S7669">
        <v>59</v>
      </c>
      <c r="T7669">
        <v>9</v>
      </c>
      <c r="U7669">
        <v>81</v>
      </c>
    </row>
    <row r="7670" spans="1:22" x14ac:dyDescent="0.2">
      <c r="A7670" s="1">
        <v>37171</v>
      </c>
      <c r="B7670">
        <v>2001</v>
      </c>
      <c r="C7670">
        <f>_xlfn.MAXIFS(Table1[ScheduleWeekWritten],Table1[ScheduleSeason],Table1[[#This Row],[ScheduleSeason]])</f>
        <v>17</v>
      </c>
      <c r="D7670">
        <v>4</v>
      </c>
      <c r="E7670" cm="1">
        <f t="array" ref="E7670">_xlfn.XLOOKUP(Table1[[#This Row],[ScheduleWeekWritten]],Table3[Game],100+Table3[Increase],Table1[[#This Row],[ScheduleWeekWritten]])</f>
        <v>4</v>
      </c>
      <c r="F7670" t="b">
        <v>0</v>
      </c>
      <c r="G7670" t="s">
        <v>128</v>
      </c>
      <c r="H7670">
        <v>24</v>
      </c>
      <c r="I7670">
        <v>15</v>
      </c>
      <c r="J7670" t="s">
        <v>154</v>
      </c>
      <c r="K7670" t="s">
        <v>161</v>
      </c>
      <c r="L7670" t="str">
        <f>_xlfn.XLOOKUP(Table1[[#This Row],[TeamFavoriteID]],Table2[team_id],Table2[team_name],_xlfn.XLOOKUP(Table1[[#This Row],[TeamFavoriteID]],Table2[team_id_pfr],Table2[team_name],"Even"))</f>
        <v>Jacksonville Jaguars</v>
      </c>
      <c r="M7670">
        <v>-3.5</v>
      </c>
      <c r="N7670">
        <f>IF(Table1[[#This Row],[TeamFavorite]]=Table1[[#This Row],[TeamHome]],Table1[[#This Row],[ScoreAway]]-Table1[[#This Row],[ScoreHome]],Table1[[#This Row],[ScoreHome]]-Table1[[#This Row],[ScoreAway]])</f>
        <v>9</v>
      </c>
      <c r="O7670">
        <f>IF(Table1[[#This Row],[SpreadActual]]&lt;Table1[[#This Row],[SpreadFavorite]],1,0)</f>
        <v>0</v>
      </c>
      <c r="P7670">
        <v>35</v>
      </c>
      <c r="Q7670" t="s">
        <v>151</v>
      </c>
      <c r="R7670" t="b">
        <v>0</v>
      </c>
      <c r="S7670">
        <v>52</v>
      </c>
      <c r="T7670">
        <v>8</v>
      </c>
      <c r="U7670">
        <v>75</v>
      </c>
    </row>
    <row r="7671" spans="1:22" x14ac:dyDescent="0.2">
      <c r="A7671" s="1">
        <v>37171</v>
      </c>
      <c r="B7671">
        <v>2001</v>
      </c>
      <c r="C7671">
        <f>_xlfn.MAXIFS(Table1[ScheduleWeekWritten],Table1[ScheduleSeason],Table1[[#This Row],[ScheduleSeason]])</f>
        <v>17</v>
      </c>
      <c r="D7671">
        <v>4</v>
      </c>
      <c r="E7671" cm="1">
        <f t="array" ref="E7671">_xlfn.XLOOKUP(Table1[[#This Row],[ScheduleWeekWritten]],Table3[Game],100+Table3[Increase],Table1[[#This Row],[ScheduleWeekWritten]])</f>
        <v>4</v>
      </c>
      <c r="F7671" t="b">
        <v>0</v>
      </c>
      <c r="G7671" t="s">
        <v>127</v>
      </c>
      <c r="H7671">
        <v>14</v>
      </c>
      <c r="I7671">
        <v>10</v>
      </c>
      <c r="J7671" t="s">
        <v>33</v>
      </c>
      <c r="K7671" t="s">
        <v>133</v>
      </c>
      <c r="L7671" t="str">
        <f>_xlfn.XLOOKUP(Table1[[#This Row],[TeamFavoriteID]],Table2[team_id],Table2[team_name],_xlfn.XLOOKUP(Table1[[#This Row],[TeamFavoriteID]],Table2[team_id_pfr],Table2[team_name],"Even"))</f>
        <v>Tampa Bay Buccaneers</v>
      </c>
      <c r="M7671">
        <v>-3</v>
      </c>
      <c r="N7671">
        <f>IF(Table1[[#This Row],[TeamFavorite]]=Table1[[#This Row],[TeamHome]],Table1[[#This Row],[ScoreAway]]-Table1[[#This Row],[ScoreHome]],Table1[[#This Row],[ScoreHome]]-Table1[[#This Row],[ScoreAway]])</f>
        <v>-4</v>
      </c>
      <c r="O7671">
        <f>IF(Table1[[#This Row],[SpreadActual]]&lt;Table1[[#This Row],[SpreadFavorite]],1,0)</f>
        <v>1</v>
      </c>
      <c r="P7671">
        <v>36.5</v>
      </c>
      <c r="Q7671" t="s">
        <v>168</v>
      </c>
      <c r="R7671" t="b">
        <v>0</v>
      </c>
      <c r="S7671">
        <v>81</v>
      </c>
      <c r="T7671">
        <v>8</v>
      </c>
      <c r="U7671">
        <v>81</v>
      </c>
    </row>
    <row r="7672" spans="1:22" x14ac:dyDescent="0.2">
      <c r="A7672" s="1">
        <v>37172</v>
      </c>
      <c r="B7672">
        <v>2001</v>
      </c>
      <c r="C7672">
        <f>_xlfn.MAXIFS(Table1[ScheduleWeekWritten],Table1[ScheduleSeason],Table1[[#This Row],[ScheduleSeason]])</f>
        <v>17</v>
      </c>
      <c r="D7672">
        <v>4</v>
      </c>
      <c r="E7672" cm="1">
        <f t="array" ref="E7672">_xlfn.XLOOKUP(Table1[[#This Row],[ScheduleWeekWritten]],Table3[Game],100+Table3[Increase],Table1[[#This Row],[ScheduleWeekWritten]])</f>
        <v>4</v>
      </c>
      <c r="F7672" t="b">
        <v>0</v>
      </c>
      <c r="G7672" t="s">
        <v>45</v>
      </c>
      <c r="H7672">
        <v>0</v>
      </c>
      <c r="I7672">
        <v>35</v>
      </c>
      <c r="J7672" t="s">
        <v>153</v>
      </c>
      <c r="K7672" t="s">
        <v>40</v>
      </c>
      <c r="L7672" t="str">
        <f>_xlfn.XLOOKUP(Table1[[#This Row],[TeamFavoriteID]],Table2[team_id],Table2[team_name],_xlfn.XLOOKUP(Table1[[#This Row],[TeamFavoriteID]],Table2[team_id_pfr],Table2[team_name],"Even"))</f>
        <v>Los Angeles Rams</v>
      </c>
      <c r="M7672">
        <v>-12.5</v>
      </c>
      <c r="N7672">
        <f>IF(Table1[[#This Row],[TeamFavorite]]=Table1[[#This Row],[TeamHome]],Table1[[#This Row],[ScoreAway]]-Table1[[#This Row],[ScoreHome]],Table1[[#This Row],[ScoreHome]]-Table1[[#This Row],[ScoreAway]])</f>
        <v>-35</v>
      </c>
      <c r="O7672">
        <f>IF(Table1[[#This Row],[SpreadActual]]&lt;Table1[[#This Row],[SpreadFavorite]],1,0)</f>
        <v>1</v>
      </c>
      <c r="P7672">
        <v>48.5</v>
      </c>
      <c r="Q7672" t="s">
        <v>125</v>
      </c>
      <c r="R7672" t="b">
        <v>0</v>
      </c>
      <c r="S7672">
        <v>72</v>
      </c>
      <c r="T7672">
        <v>0</v>
      </c>
      <c r="V7672" t="s">
        <v>103</v>
      </c>
    </row>
    <row r="7673" spans="1:22" x14ac:dyDescent="0.2">
      <c r="A7673" s="1">
        <v>37178</v>
      </c>
      <c r="B7673">
        <v>2001</v>
      </c>
      <c r="C7673">
        <f>_xlfn.MAXIFS(Table1[ScheduleWeekWritten],Table1[ScheduleSeason],Table1[[#This Row],[ScheduleSeason]])</f>
        <v>17</v>
      </c>
      <c r="D7673">
        <v>5</v>
      </c>
      <c r="E7673" cm="1">
        <f t="array" ref="E7673">_xlfn.XLOOKUP(Table1[[#This Row],[ScheduleWeekWritten]],Table3[Game],100+Table3[Increase],Table1[[#This Row],[ScheduleWeekWritten]])</f>
        <v>5</v>
      </c>
      <c r="F7673" t="b">
        <v>0</v>
      </c>
      <c r="G7673" t="s">
        <v>38</v>
      </c>
      <c r="H7673">
        <v>31</v>
      </c>
      <c r="I7673">
        <v>37</v>
      </c>
      <c r="J7673" t="s">
        <v>53</v>
      </c>
      <c r="K7673" t="s">
        <v>87</v>
      </c>
      <c r="L7673" t="str">
        <f>_xlfn.XLOOKUP(Table1[[#This Row],[TeamFavoriteID]],Table2[team_id],Table2[team_name],_xlfn.XLOOKUP(Table1[[#This Row],[TeamFavoriteID]],Table2[team_id_pfr],Table2[team_name],"Even"))</f>
        <v>San Francisco 49ers</v>
      </c>
      <c r="M7673">
        <v>-3</v>
      </c>
      <c r="N7673">
        <f>IF(Table1[[#This Row],[TeamFavorite]]=Table1[[#This Row],[TeamHome]],Table1[[#This Row],[ScoreAway]]-Table1[[#This Row],[ScoreHome]],Table1[[#This Row],[ScoreHome]]-Table1[[#This Row],[ScoreAway]])</f>
        <v>-6</v>
      </c>
      <c r="O7673">
        <f>IF(Table1[[#This Row],[SpreadActual]]&lt;Table1[[#This Row],[SpreadFavorite]],1,0)</f>
        <v>1</v>
      </c>
      <c r="P7673">
        <v>43.5</v>
      </c>
      <c r="Q7673" t="s">
        <v>148</v>
      </c>
      <c r="R7673" t="b">
        <v>0</v>
      </c>
      <c r="S7673">
        <v>72</v>
      </c>
      <c r="T7673">
        <v>0</v>
      </c>
      <c r="V7673" t="s">
        <v>103</v>
      </c>
    </row>
    <row r="7674" spans="1:22" x14ac:dyDescent="0.2">
      <c r="A7674" s="1">
        <v>37178</v>
      </c>
      <c r="B7674">
        <v>2001</v>
      </c>
      <c r="C7674">
        <f>_xlfn.MAXIFS(Table1[ScheduleWeekWritten],Table1[ScheduleSeason],Table1[[#This Row],[ScheduleSeason]])</f>
        <v>17</v>
      </c>
      <c r="D7674">
        <v>5</v>
      </c>
      <c r="E7674" cm="1">
        <f t="array" ref="E7674">_xlfn.XLOOKUP(Table1[[#This Row],[ScheduleWeekWritten]],Table3[Game],100+Table3[Increase],Table1[[#This Row],[ScheduleWeekWritten]])</f>
        <v>5</v>
      </c>
      <c r="F7674" t="b">
        <v>0</v>
      </c>
      <c r="G7674" t="s">
        <v>152</v>
      </c>
      <c r="H7674">
        <v>25</v>
      </c>
      <c r="I7674">
        <v>27</v>
      </c>
      <c r="J7674" t="s">
        <v>95</v>
      </c>
      <c r="K7674" t="s">
        <v>98</v>
      </c>
      <c r="L7674" t="str">
        <f>_xlfn.XLOOKUP(Table1[[#This Row],[TeamFavoriteID]],Table2[team_id],Table2[team_name],_xlfn.XLOOKUP(Table1[[#This Row],[TeamFavoriteID]],Table2[team_id_pfr],Table2[team_name],"Even"))</f>
        <v>New Orleans Saints</v>
      </c>
      <c r="M7674">
        <v>-5</v>
      </c>
      <c r="N7674">
        <f>IF(Table1[[#This Row],[TeamFavorite]]=Table1[[#This Row],[TeamHome]],Table1[[#This Row],[ScoreAway]]-Table1[[#This Row],[ScoreHome]],Table1[[#This Row],[ScoreHome]]-Table1[[#This Row],[ScoreAway]])</f>
        <v>-2</v>
      </c>
      <c r="O7674">
        <f>IF(Table1[[#This Row],[SpreadActual]]&lt;Table1[[#This Row],[SpreadFavorite]],1,0)</f>
        <v>0</v>
      </c>
      <c r="P7674">
        <v>39.5</v>
      </c>
      <c r="Q7674" t="s">
        <v>160</v>
      </c>
      <c r="R7674" t="b">
        <v>0</v>
      </c>
      <c r="S7674">
        <v>70</v>
      </c>
      <c r="T7674">
        <v>15</v>
      </c>
      <c r="U7674">
        <v>84</v>
      </c>
    </row>
    <row r="7675" spans="1:22" x14ac:dyDescent="0.2">
      <c r="A7675" s="1">
        <v>37178</v>
      </c>
      <c r="B7675">
        <v>2001</v>
      </c>
      <c r="C7675">
        <f>_xlfn.MAXIFS(Table1[ScheduleWeekWritten],Table1[ScheduleSeason],Table1[[#This Row],[ScheduleSeason]])</f>
        <v>17</v>
      </c>
      <c r="D7675">
        <v>5</v>
      </c>
      <c r="E7675" cm="1">
        <f t="array" ref="E7675">_xlfn.XLOOKUP(Table1[[#This Row],[ScheduleWeekWritten]],Table3[Game],100+Table3[Increase],Table1[[#This Row],[ScheduleWeekWritten]])</f>
        <v>5</v>
      </c>
      <c r="F7675" t="b">
        <v>0</v>
      </c>
      <c r="G7675" t="s">
        <v>46</v>
      </c>
      <c r="H7675">
        <v>20</v>
      </c>
      <c r="I7675">
        <v>13</v>
      </c>
      <c r="J7675" t="s">
        <v>149</v>
      </c>
      <c r="K7675" t="s">
        <v>47</v>
      </c>
      <c r="L7675" t="str">
        <f>_xlfn.XLOOKUP(Table1[[#This Row],[TeamFavoriteID]],Table2[team_id],Table2[team_name],_xlfn.XLOOKUP(Table1[[#This Row],[TeamFavoriteID]],Table2[team_id_pfr],Table2[team_name],"Even"))</f>
        <v>Chicago Bears</v>
      </c>
      <c r="M7675">
        <v>-7</v>
      </c>
      <c r="N7675">
        <f>IF(Table1[[#This Row],[TeamFavorite]]=Table1[[#This Row],[TeamHome]],Table1[[#This Row],[ScoreAway]]-Table1[[#This Row],[ScoreHome]],Table1[[#This Row],[ScoreHome]]-Table1[[#This Row],[ScoreAway]])</f>
        <v>-7</v>
      </c>
      <c r="O7675">
        <f>IF(Table1[[#This Row],[SpreadActual]]&lt;Table1[[#This Row],[SpreadFavorite]],1,0)</f>
        <v>0</v>
      </c>
      <c r="P7675">
        <v>39.5</v>
      </c>
      <c r="Q7675" t="s">
        <v>114</v>
      </c>
      <c r="R7675" t="b">
        <v>0</v>
      </c>
      <c r="S7675">
        <v>54</v>
      </c>
      <c r="T7675">
        <v>11</v>
      </c>
      <c r="U7675">
        <v>80</v>
      </c>
    </row>
    <row r="7676" spans="1:22" x14ac:dyDescent="0.2">
      <c r="A7676" s="1">
        <v>37178</v>
      </c>
      <c r="B7676">
        <v>2001</v>
      </c>
      <c r="C7676">
        <f>_xlfn.MAXIFS(Table1[ScheduleWeekWritten],Table1[ScheduleSeason],Table1[[#This Row],[ScheduleSeason]])</f>
        <v>17</v>
      </c>
      <c r="D7676">
        <v>5</v>
      </c>
      <c r="E7676" cm="1">
        <f t="array" ref="E7676">_xlfn.XLOOKUP(Table1[[#This Row],[ScheduleWeekWritten]],Table3[Game],100+Table3[Increase],Table1[[#This Row],[ScheduleWeekWritten]])</f>
        <v>5</v>
      </c>
      <c r="F7676" t="b">
        <v>0</v>
      </c>
      <c r="G7676" t="s">
        <v>101</v>
      </c>
      <c r="H7676">
        <v>24</v>
      </c>
      <c r="I7676">
        <v>14</v>
      </c>
      <c r="J7676" t="s">
        <v>62</v>
      </c>
      <c r="K7676" t="s">
        <v>104</v>
      </c>
      <c r="L7676" t="str">
        <f>_xlfn.XLOOKUP(Table1[[#This Row],[TeamFavoriteID]],Table2[team_id],Table2[team_name],_xlfn.XLOOKUP(Table1[[#This Row],[TeamFavoriteID]],Table2[team_id_pfr],Table2[team_name],"Even"))</f>
        <v>Cincinnati Bengals</v>
      </c>
      <c r="M7676">
        <v>-1.5</v>
      </c>
      <c r="N7676">
        <f>IF(Table1[[#This Row],[TeamFavorite]]=Table1[[#This Row],[TeamHome]],Table1[[#This Row],[ScoreAway]]-Table1[[#This Row],[ScoreHome]],Table1[[#This Row],[ScoreHome]]-Table1[[#This Row],[ScoreAway]])</f>
        <v>-10</v>
      </c>
      <c r="O7676">
        <f>IF(Table1[[#This Row],[SpreadActual]]&lt;Table1[[#This Row],[SpreadFavorite]],1,0)</f>
        <v>1</v>
      </c>
      <c r="P7676">
        <v>35</v>
      </c>
      <c r="Q7676" t="s">
        <v>173</v>
      </c>
      <c r="R7676" t="b">
        <v>0</v>
      </c>
      <c r="S7676">
        <v>62</v>
      </c>
      <c r="T7676">
        <v>19</v>
      </c>
      <c r="U7676">
        <v>82</v>
      </c>
    </row>
    <row r="7677" spans="1:22" x14ac:dyDescent="0.2">
      <c r="A7677" s="1">
        <v>37178</v>
      </c>
      <c r="B7677">
        <v>2001</v>
      </c>
      <c r="C7677">
        <f>_xlfn.MAXIFS(Table1[ScheduleWeekWritten],Table1[ScheduleSeason],Table1[[#This Row],[ScheduleSeason]])</f>
        <v>17</v>
      </c>
      <c r="D7677">
        <v>5</v>
      </c>
      <c r="E7677" cm="1">
        <f t="array" ref="E7677">_xlfn.XLOOKUP(Table1[[#This Row],[ScheduleWeekWritten]],Table3[Game],100+Table3[Increase],Table1[[#This Row],[ScheduleWeekWritten]])</f>
        <v>5</v>
      </c>
      <c r="F7677" t="b">
        <v>0</v>
      </c>
      <c r="G7677" t="s">
        <v>33</v>
      </c>
      <c r="H7677">
        <v>31</v>
      </c>
      <c r="I7677">
        <v>23</v>
      </c>
      <c r="J7677" t="s">
        <v>158</v>
      </c>
      <c r="K7677" t="s">
        <v>89</v>
      </c>
      <c r="L7677" t="str">
        <f>_xlfn.XLOOKUP(Table1[[#This Row],[TeamFavoriteID]],Table2[team_id],Table2[team_name],_xlfn.XLOOKUP(Table1[[#This Row],[TeamFavoriteID]],Table2[team_id_pfr],Table2[team_name],"Even"))</f>
        <v>Even</v>
      </c>
      <c r="M7677">
        <v>0</v>
      </c>
      <c r="N7677">
        <f>IF(Table1[[#This Row],[TeamFavorite]]=Table1[[#This Row],[TeamHome]],Table1[[#This Row],[ScoreAway]]-Table1[[#This Row],[ScoreHome]],Table1[[#This Row],[ScoreHome]]-Table1[[#This Row],[ScoreAway]])</f>
        <v>8</v>
      </c>
      <c r="O7677">
        <f>IF(Table1[[#This Row],[SpreadActual]]&lt;Table1[[#This Row],[SpreadFavorite]],1,0)</f>
        <v>0</v>
      </c>
      <c r="P7677">
        <v>34</v>
      </c>
      <c r="Q7677" t="s">
        <v>82</v>
      </c>
      <c r="R7677" t="b">
        <v>0</v>
      </c>
      <c r="S7677">
        <v>53</v>
      </c>
      <c r="T7677">
        <v>12</v>
      </c>
      <c r="U7677">
        <v>80</v>
      </c>
    </row>
    <row r="7678" spans="1:22" x14ac:dyDescent="0.2">
      <c r="A7678" s="1">
        <v>37178</v>
      </c>
      <c r="B7678">
        <v>2001</v>
      </c>
      <c r="C7678">
        <f>_xlfn.MAXIFS(Table1[ScheduleWeekWritten],Table1[ScheduleSeason],Table1[[#This Row],[ScheduleSeason]])</f>
        <v>17</v>
      </c>
      <c r="D7678">
        <v>5</v>
      </c>
      <c r="E7678" cm="1">
        <f t="array" ref="E7678">_xlfn.XLOOKUP(Table1[[#This Row],[ScheduleWeekWritten]],Table3[Game],100+Table3[Increase],Table1[[#This Row],[ScheduleWeekWritten]])</f>
        <v>5</v>
      </c>
      <c r="F7678" t="b">
        <v>0</v>
      </c>
      <c r="G7678" t="s">
        <v>140</v>
      </c>
      <c r="H7678">
        <v>18</v>
      </c>
      <c r="I7678">
        <v>23</v>
      </c>
      <c r="J7678" t="s">
        <v>20</v>
      </c>
      <c r="K7678" t="s">
        <v>72</v>
      </c>
      <c r="L7678" t="str">
        <f>_xlfn.XLOOKUP(Table1[[#This Row],[TeamFavoriteID]],Table2[team_id],Table2[team_name],_xlfn.XLOOKUP(Table1[[#This Row],[TeamFavoriteID]],Table2[team_id_pfr],Table2[team_name],"Even"))</f>
        <v>Baltimore Colts</v>
      </c>
      <c r="M7678">
        <v>-3.5</v>
      </c>
      <c r="N7678">
        <f>IF(Table1[[#This Row],[TeamFavorite]]=Table1[[#This Row],[TeamHome]],Table1[[#This Row],[ScoreAway]]-Table1[[#This Row],[ScoreHome]],Table1[[#This Row],[ScoreHome]]-Table1[[#This Row],[ScoreAway]])</f>
        <v>-5</v>
      </c>
      <c r="O7678">
        <f>IF(Table1[[#This Row],[SpreadActual]]&lt;Table1[[#This Row],[SpreadFavorite]],1,0)</f>
        <v>1</v>
      </c>
      <c r="P7678">
        <v>52</v>
      </c>
      <c r="Q7678" t="s">
        <v>141</v>
      </c>
      <c r="R7678" t="b">
        <v>0</v>
      </c>
      <c r="S7678">
        <v>72</v>
      </c>
      <c r="T7678">
        <v>0</v>
      </c>
      <c r="V7678" t="s">
        <v>103</v>
      </c>
    </row>
    <row r="7679" spans="1:22" x14ac:dyDescent="0.2">
      <c r="A7679" s="1">
        <v>37178</v>
      </c>
      <c r="B7679">
        <v>2001</v>
      </c>
      <c r="C7679">
        <f>_xlfn.MAXIFS(Table1[ScheduleWeekWritten],Table1[ScheduleSeason],Table1[[#This Row],[ScheduleSeason]])</f>
        <v>17</v>
      </c>
      <c r="D7679">
        <v>5</v>
      </c>
      <c r="E7679" cm="1">
        <f t="array" ref="E7679">_xlfn.XLOOKUP(Table1[[#This Row],[ScheduleWeekWritten]],Table3[Game],100+Table3[Increase],Table1[[#This Row],[ScheduleWeekWritten]])</f>
        <v>5</v>
      </c>
      <c r="F7679" t="b">
        <v>0</v>
      </c>
      <c r="G7679" t="s">
        <v>42</v>
      </c>
      <c r="H7679">
        <v>17</v>
      </c>
      <c r="I7679">
        <v>20</v>
      </c>
      <c r="J7679" t="s">
        <v>49</v>
      </c>
      <c r="K7679" t="s">
        <v>75</v>
      </c>
      <c r="L7679" t="str">
        <f>_xlfn.XLOOKUP(Table1[[#This Row],[TeamFavoriteID]],Table2[team_id],Table2[team_name],_xlfn.XLOOKUP(Table1[[#This Row],[TeamFavoriteID]],Table2[team_id_pfr],Table2[team_name],"Even"))</f>
        <v>Kansas City Chiefs</v>
      </c>
      <c r="M7679">
        <v>-2.5</v>
      </c>
      <c r="N7679">
        <f>IF(Table1[[#This Row],[TeamFavorite]]=Table1[[#This Row],[TeamHome]],Table1[[#This Row],[ScoreAway]]-Table1[[#This Row],[ScoreHome]],Table1[[#This Row],[ScoreHome]]-Table1[[#This Row],[ScoreAway]])</f>
        <v>3</v>
      </c>
      <c r="O7679">
        <f>IF(Table1[[#This Row],[SpreadActual]]&lt;Table1[[#This Row],[SpreadFavorite]],1,0)</f>
        <v>0</v>
      </c>
      <c r="P7679">
        <v>36</v>
      </c>
      <c r="Q7679" t="s">
        <v>117</v>
      </c>
      <c r="R7679" t="b">
        <v>0</v>
      </c>
      <c r="S7679">
        <v>53</v>
      </c>
      <c r="T7679">
        <v>14</v>
      </c>
      <c r="U7679">
        <v>61</v>
      </c>
    </row>
    <row r="7680" spans="1:22" x14ac:dyDescent="0.2">
      <c r="A7680" s="1">
        <v>37178</v>
      </c>
      <c r="B7680">
        <v>2001</v>
      </c>
      <c r="C7680">
        <f>_xlfn.MAXIFS(Table1[ScheduleWeekWritten],Table1[ScheduleSeason],Table1[[#This Row],[ScheduleSeason]])</f>
        <v>17</v>
      </c>
      <c r="D7680">
        <v>5</v>
      </c>
      <c r="E7680" cm="1">
        <f t="array" ref="E7680">_xlfn.XLOOKUP(Table1[[#This Row],[ScheduleWeekWritten]],Table3[Game],100+Table3[Increase],Table1[[#This Row],[ScheduleWeekWritten]])</f>
        <v>5</v>
      </c>
      <c r="F7680" t="b">
        <v>0</v>
      </c>
      <c r="G7680" t="s">
        <v>54</v>
      </c>
      <c r="H7680">
        <v>31</v>
      </c>
      <c r="I7680">
        <v>26</v>
      </c>
      <c r="J7680" t="s">
        <v>45</v>
      </c>
      <c r="K7680" t="s">
        <v>55</v>
      </c>
      <c r="L7680" t="str">
        <f>_xlfn.XLOOKUP(Table1[[#This Row],[TeamFavoriteID]],Table2[team_id],Table2[team_name],_xlfn.XLOOKUP(Table1[[#This Row],[TeamFavoriteID]],Table2[team_id_pfr],Table2[team_name],"Even"))</f>
        <v>Minnesota Vikings</v>
      </c>
      <c r="M7680">
        <v>-10</v>
      </c>
      <c r="N7680">
        <f>IF(Table1[[#This Row],[TeamFavorite]]=Table1[[#This Row],[TeamHome]],Table1[[#This Row],[ScoreAway]]-Table1[[#This Row],[ScoreHome]],Table1[[#This Row],[ScoreHome]]-Table1[[#This Row],[ScoreAway]])</f>
        <v>-5</v>
      </c>
      <c r="O7680">
        <f>IF(Table1[[#This Row],[SpreadActual]]&lt;Table1[[#This Row],[SpreadFavorite]],1,0)</f>
        <v>0</v>
      </c>
      <c r="P7680">
        <v>44</v>
      </c>
      <c r="Q7680" t="s">
        <v>137</v>
      </c>
      <c r="R7680" t="b">
        <v>0</v>
      </c>
      <c r="S7680">
        <v>72</v>
      </c>
      <c r="T7680">
        <v>0</v>
      </c>
      <c r="V7680" t="s">
        <v>103</v>
      </c>
    </row>
    <row r="7681" spans="1:22" x14ac:dyDescent="0.2">
      <c r="A7681" s="1">
        <v>37178</v>
      </c>
      <c r="B7681">
        <v>2001</v>
      </c>
      <c r="C7681">
        <f>_xlfn.MAXIFS(Table1[ScheduleWeekWritten],Table1[ScheduleSeason],Table1[[#This Row],[ScheduleSeason]])</f>
        <v>17</v>
      </c>
      <c r="D7681">
        <v>5</v>
      </c>
      <c r="E7681" cm="1">
        <f t="array" ref="E7681">_xlfn.XLOOKUP(Table1[[#This Row],[ScheduleWeekWritten]],Table3[Game],100+Table3[Increase],Table1[[#This Row],[ScheduleWeekWritten]])</f>
        <v>5</v>
      </c>
      <c r="F7681" t="b">
        <v>0</v>
      </c>
      <c r="G7681" t="s">
        <v>115</v>
      </c>
      <c r="H7681">
        <v>29</v>
      </c>
      <c r="I7681">
        <v>26</v>
      </c>
      <c r="J7681" t="s">
        <v>27</v>
      </c>
      <c r="K7681" t="s">
        <v>29</v>
      </c>
      <c r="L7681" t="str">
        <f>_xlfn.XLOOKUP(Table1[[#This Row],[TeamFavoriteID]],Table2[team_id],Table2[team_name],_xlfn.XLOOKUP(Table1[[#This Row],[TeamFavoriteID]],Table2[team_id_pfr],Table2[team_name],"Even"))</f>
        <v>Los Angeles Chargers</v>
      </c>
      <c r="M7681">
        <v>-3</v>
      </c>
      <c r="N7681">
        <f>IF(Table1[[#This Row],[TeamFavorite]]=Table1[[#This Row],[TeamHome]],Table1[[#This Row],[ScoreAway]]-Table1[[#This Row],[ScoreHome]],Table1[[#This Row],[ScoreHome]]-Table1[[#This Row],[ScoreAway]])</f>
        <v>3</v>
      </c>
      <c r="O7681">
        <f>IF(Table1[[#This Row],[SpreadActual]]&lt;Table1[[#This Row],[SpreadFavorite]],1,0)</f>
        <v>0</v>
      </c>
      <c r="P7681">
        <v>36</v>
      </c>
      <c r="Q7681" t="s">
        <v>116</v>
      </c>
      <c r="R7681" t="b">
        <v>0</v>
      </c>
      <c r="S7681">
        <v>54</v>
      </c>
      <c r="T7681">
        <v>10</v>
      </c>
      <c r="U7681">
        <v>10</v>
      </c>
    </row>
    <row r="7682" spans="1:22" x14ac:dyDescent="0.2">
      <c r="A7682" s="1">
        <v>37178</v>
      </c>
      <c r="B7682">
        <v>2001</v>
      </c>
      <c r="C7682">
        <f>_xlfn.MAXIFS(Table1[ScheduleWeekWritten],Table1[ScheduleSeason],Table1[[#This Row],[ScheduleSeason]])</f>
        <v>17</v>
      </c>
      <c r="D7682">
        <v>5</v>
      </c>
      <c r="E7682" cm="1">
        <f t="array" ref="E7682">_xlfn.XLOOKUP(Table1[[#This Row],[ScheduleWeekWritten]],Table3[Game],100+Table3[Increase],Table1[[#This Row],[ScheduleWeekWritten]])</f>
        <v>5</v>
      </c>
      <c r="F7682" t="b">
        <v>0</v>
      </c>
      <c r="G7682" t="s">
        <v>31</v>
      </c>
      <c r="H7682">
        <v>21</v>
      </c>
      <c r="I7682">
        <v>17</v>
      </c>
      <c r="J7682" t="s">
        <v>19</v>
      </c>
      <c r="K7682" t="s">
        <v>91</v>
      </c>
      <c r="L7682" t="str">
        <f>_xlfn.XLOOKUP(Table1[[#This Row],[TeamFavoriteID]],Table2[team_id],Table2[team_name],_xlfn.XLOOKUP(Table1[[#This Row],[TeamFavoriteID]],Table2[team_id_pfr],Table2[team_name],"Even"))</f>
        <v>Miami Dolphins</v>
      </c>
      <c r="M7682">
        <v>-3</v>
      </c>
      <c r="N7682">
        <f>IF(Table1[[#This Row],[TeamFavorite]]=Table1[[#This Row],[TeamHome]],Table1[[#This Row],[ScoreAway]]-Table1[[#This Row],[ScoreHome]],Table1[[#This Row],[ScoreHome]]-Table1[[#This Row],[ScoreAway]])</f>
        <v>4</v>
      </c>
      <c r="O7682">
        <f>IF(Table1[[#This Row],[SpreadActual]]&lt;Table1[[#This Row],[SpreadFavorite]],1,0)</f>
        <v>0</v>
      </c>
      <c r="P7682">
        <v>38</v>
      </c>
      <c r="Q7682" t="s">
        <v>126</v>
      </c>
      <c r="R7682" t="b">
        <v>0</v>
      </c>
      <c r="S7682">
        <v>62</v>
      </c>
      <c r="T7682">
        <v>11</v>
      </c>
      <c r="U7682">
        <v>80</v>
      </c>
    </row>
    <row r="7683" spans="1:22" x14ac:dyDescent="0.2">
      <c r="A7683" s="1">
        <v>37178</v>
      </c>
      <c r="B7683">
        <v>2001</v>
      </c>
      <c r="C7683">
        <f>_xlfn.MAXIFS(Table1[ScheduleWeekWritten],Table1[ScheduleSeason],Table1[[#This Row],[ScheduleSeason]])</f>
        <v>17</v>
      </c>
      <c r="D7683">
        <v>5</v>
      </c>
      <c r="E7683" cm="1">
        <f t="array" ref="E7683">_xlfn.XLOOKUP(Table1[[#This Row],[ScheduleWeekWritten]],Table3[Game],100+Table3[Increase],Table1[[#This Row],[ScheduleWeekWritten]])</f>
        <v>5</v>
      </c>
      <c r="F7683" t="b">
        <v>0</v>
      </c>
      <c r="G7683" t="s">
        <v>128</v>
      </c>
      <c r="H7683">
        <v>34</v>
      </c>
      <c r="I7683">
        <v>21</v>
      </c>
      <c r="J7683" t="s">
        <v>24</v>
      </c>
      <c r="K7683" t="s">
        <v>88</v>
      </c>
      <c r="L7683" t="str">
        <f>_xlfn.XLOOKUP(Table1[[#This Row],[TeamFavoriteID]],Table2[team_id],Table2[team_name],_xlfn.XLOOKUP(Table1[[#This Row],[TeamFavoriteID]],Table2[team_id_pfr],Table2[team_name],"Even"))</f>
        <v>Denver Broncos</v>
      </c>
      <c r="M7683">
        <v>-6</v>
      </c>
      <c r="N7683">
        <f>IF(Table1[[#This Row],[TeamFavorite]]=Table1[[#This Row],[TeamHome]],Table1[[#This Row],[ScoreAway]]-Table1[[#This Row],[ScoreHome]],Table1[[#This Row],[ScoreHome]]-Table1[[#This Row],[ScoreAway]])</f>
        <v>13</v>
      </c>
      <c r="O7683">
        <f>IF(Table1[[#This Row],[SpreadActual]]&lt;Table1[[#This Row],[SpreadFavorite]],1,0)</f>
        <v>0</v>
      </c>
      <c r="P7683">
        <v>44</v>
      </c>
      <c r="Q7683" t="s">
        <v>151</v>
      </c>
      <c r="R7683" t="b">
        <v>0</v>
      </c>
      <c r="S7683">
        <v>53</v>
      </c>
      <c r="T7683">
        <v>12</v>
      </c>
      <c r="U7683">
        <v>87</v>
      </c>
    </row>
    <row r="7684" spans="1:22" x14ac:dyDescent="0.2">
      <c r="A7684" s="1">
        <v>37178</v>
      </c>
      <c r="B7684">
        <v>2001</v>
      </c>
      <c r="C7684">
        <f>_xlfn.MAXIFS(Table1[ScheduleWeekWritten],Table1[ScheduleSeason],Table1[[#This Row],[ScheduleSeason]])</f>
        <v>17</v>
      </c>
      <c r="D7684">
        <v>5</v>
      </c>
      <c r="E7684" cm="1">
        <f t="array" ref="E7684">_xlfn.XLOOKUP(Table1[[#This Row],[ScheduleWeekWritten]],Table3[Game],100+Table3[Increase],Table1[[#This Row],[ScheduleWeekWritten]])</f>
        <v>5</v>
      </c>
      <c r="F7684" t="b">
        <v>0</v>
      </c>
      <c r="G7684" t="s">
        <v>153</v>
      </c>
      <c r="H7684">
        <v>15</v>
      </c>
      <c r="I7684">
        <v>14</v>
      </c>
      <c r="J7684" t="s">
        <v>50</v>
      </c>
      <c r="K7684" t="s">
        <v>40</v>
      </c>
      <c r="L7684" t="str">
        <f>_xlfn.XLOOKUP(Table1[[#This Row],[TeamFavoriteID]],Table2[team_id],Table2[team_name],_xlfn.XLOOKUP(Table1[[#This Row],[TeamFavoriteID]],Table2[team_id_pfr],Table2[team_name],"Even"))</f>
        <v>Los Angeles Rams</v>
      </c>
      <c r="M7684">
        <v>-10.5</v>
      </c>
      <c r="N7684">
        <f>IF(Table1[[#This Row],[TeamFavorite]]=Table1[[#This Row],[TeamHome]],Table1[[#This Row],[ScoreAway]]-Table1[[#This Row],[ScoreHome]],Table1[[#This Row],[ScoreHome]]-Table1[[#This Row],[ScoreAway]])</f>
        <v>1</v>
      </c>
      <c r="O7684">
        <f>IF(Table1[[#This Row],[SpreadActual]]&lt;Table1[[#This Row],[SpreadFavorite]],1,0)</f>
        <v>0</v>
      </c>
      <c r="P7684">
        <v>45</v>
      </c>
      <c r="Q7684" t="s">
        <v>157</v>
      </c>
      <c r="R7684" t="b">
        <v>0</v>
      </c>
      <c r="S7684">
        <v>72</v>
      </c>
      <c r="T7684">
        <v>0</v>
      </c>
      <c r="V7684" t="s">
        <v>103</v>
      </c>
    </row>
    <row r="7685" spans="1:22" x14ac:dyDescent="0.2">
      <c r="A7685" s="1">
        <v>37178</v>
      </c>
      <c r="B7685">
        <v>2001</v>
      </c>
      <c r="C7685">
        <f>_xlfn.MAXIFS(Table1[ScheduleWeekWritten],Table1[ScheduleSeason],Table1[[#This Row],[ScheduleSeason]])</f>
        <v>17</v>
      </c>
      <c r="D7685">
        <v>5</v>
      </c>
      <c r="E7685" cm="1">
        <f t="array" ref="E7685">_xlfn.XLOOKUP(Table1[[#This Row],[ScheduleWeekWritten]],Table3[Game],100+Table3[Increase],Table1[[#This Row],[ScheduleWeekWritten]])</f>
        <v>5</v>
      </c>
      <c r="F7685" t="b">
        <v>0</v>
      </c>
      <c r="G7685" t="s">
        <v>171</v>
      </c>
      <c r="H7685">
        <v>31</v>
      </c>
      <c r="I7685">
        <v>28</v>
      </c>
      <c r="J7685" t="s">
        <v>127</v>
      </c>
      <c r="K7685" t="s">
        <v>25</v>
      </c>
      <c r="L7685" t="str">
        <f>_xlfn.XLOOKUP(Table1[[#This Row],[TeamFavoriteID]],Table2[team_id],Table2[team_name],_xlfn.XLOOKUP(Table1[[#This Row],[TeamFavoriteID]],Table2[team_id_pfr],Table2[team_name],"Even"))</f>
        <v>Houston Oilers</v>
      </c>
      <c r="M7685">
        <v>-3</v>
      </c>
      <c r="N7685">
        <f>IF(Table1[[#This Row],[TeamFavorite]]=Table1[[#This Row],[TeamHome]],Table1[[#This Row],[ScoreAway]]-Table1[[#This Row],[ScoreHome]],Table1[[#This Row],[ScoreHome]]-Table1[[#This Row],[ScoreAway]])</f>
        <v>3</v>
      </c>
      <c r="O7685">
        <f>IF(Table1[[#This Row],[SpreadActual]]&lt;Table1[[#This Row],[SpreadFavorite]],1,0)</f>
        <v>0</v>
      </c>
      <c r="P7685">
        <v>33</v>
      </c>
      <c r="Q7685" t="s">
        <v>172</v>
      </c>
      <c r="R7685" t="b">
        <v>0</v>
      </c>
      <c r="S7685">
        <v>66</v>
      </c>
      <c r="T7685">
        <v>12</v>
      </c>
      <c r="U7685">
        <v>75</v>
      </c>
    </row>
    <row r="7686" spans="1:22" x14ac:dyDescent="0.2">
      <c r="A7686" s="1">
        <v>37179</v>
      </c>
      <c r="B7686">
        <v>2001</v>
      </c>
      <c r="C7686">
        <f>_xlfn.MAXIFS(Table1[ScheduleWeekWritten],Table1[ScheduleSeason],Table1[[#This Row],[ScheduleSeason]])</f>
        <v>17</v>
      </c>
      <c r="D7686">
        <v>5</v>
      </c>
      <c r="E7686" cm="1">
        <f t="array" ref="E7686">_xlfn.XLOOKUP(Table1[[#This Row],[ScheduleWeekWritten]],Table3[Game],100+Table3[Increase],Table1[[#This Row],[ScheduleWeekWritten]])</f>
        <v>5</v>
      </c>
      <c r="F7686" t="b">
        <v>0</v>
      </c>
      <c r="G7686" t="s">
        <v>67</v>
      </c>
      <c r="H7686">
        <v>9</v>
      </c>
      <c r="I7686">
        <v>7</v>
      </c>
      <c r="J7686" t="s">
        <v>61</v>
      </c>
      <c r="K7686" t="s">
        <v>68</v>
      </c>
      <c r="L7686" t="str">
        <f>_xlfn.XLOOKUP(Table1[[#This Row],[TeamFavoriteID]],Table2[team_id],Table2[team_name],_xlfn.XLOOKUP(Table1[[#This Row],[TeamFavoriteID]],Table2[team_id_pfr],Table2[team_name],"Even"))</f>
        <v>Dallas Cowboys</v>
      </c>
      <c r="M7686">
        <v>-3</v>
      </c>
      <c r="N7686">
        <f>IF(Table1[[#This Row],[TeamFavorite]]=Table1[[#This Row],[TeamHome]],Table1[[#This Row],[ScoreAway]]-Table1[[#This Row],[ScoreHome]],Table1[[#This Row],[ScoreHome]]-Table1[[#This Row],[ScoreAway]])</f>
        <v>-2</v>
      </c>
      <c r="O7686">
        <f>IF(Table1[[#This Row],[SpreadActual]]&lt;Table1[[#This Row],[SpreadFavorite]],1,0)</f>
        <v>0</v>
      </c>
      <c r="P7686">
        <v>37</v>
      </c>
      <c r="Q7686" t="s">
        <v>119</v>
      </c>
      <c r="R7686" t="b">
        <v>0</v>
      </c>
      <c r="S7686">
        <v>65</v>
      </c>
      <c r="T7686">
        <v>16</v>
      </c>
      <c r="U7686">
        <v>60</v>
      </c>
    </row>
    <row r="7687" spans="1:22" x14ac:dyDescent="0.2">
      <c r="A7687" s="1">
        <v>37182</v>
      </c>
      <c r="B7687">
        <v>2001</v>
      </c>
      <c r="C7687">
        <f>_xlfn.MAXIFS(Table1[ScheduleWeekWritten],Table1[ScheduleSeason],Table1[[#This Row],[ScheduleSeason]])</f>
        <v>17</v>
      </c>
      <c r="D7687">
        <v>6</v>
      </c>
      <c r="E7687" cm="1">
        <f t="array" ref="E7687">_xlfn.XLOOKUP(Table1[[#This Row],[ScheduleWeekWritten]],Table3[Game],100+Table3[Increase],Table1[[#This Row],[ScheduleWeekWritten]])</f>
        <v>6</v>
      </c>
      <c r="F7687" t="b">
        <v>0</v>
      </c>
      <c r="G7687" t="s">
        <v>154</v>
      </c>
      <c r="H7687">
        <v>10</v>
      </c>
      <c r="I7687">
        <v>13</v>
      </c>
      <c r="J7687" t="s">
        <v>28</v>
      </c>
      <c r="K7687" t="s">
        <v>161</v>
      </c>
      <c r="L7687" t="str">
        <f>_xlfn.XLOOKUP(Table1[[#This Row],[TeamFavoriteID]],Table2[team_id],Table2[team_name],_xlfn.XLOOKUP(Table1[[#This Row],[TeamFavoriteID]],Table2[team_id_pfr],Table2[team_name],"Even"))</f>
        <v>Jacksonville Jaguars</v>
      </c>
      <c r="M7687">
        <v>-9</v>
      </c>
      <c r="N7687">
        <f>IF(Table1[[#This Row],[TeamFavorite]]=Table1[[#This Row],[TeamHome]],Table1[[#This Row],[ScoreAway]]-Table1[[#This Row],[ScoreHome]],Table1[[#This Row],[ScoreHome]]-Table1[[#This Row],[ScoreAway]])</f>
        <v>3</v>
      </c>
      <c r="O7687">
        <f>IF(Table1[[#This Row],[SpreadActual]]&lt;Table1[[#This Row],[SpreadFavorite]],1,0)</f>
        <v>0</v>
      </c>
      <c r="P7687">
        <v>38.5</v>
      </c>
      <c r="Q7687" t="s">
        <v>155</v>
      </c>
      <c r="R7687" t="b">
        <v>0</v>
      </c>
      <c r="S7687">
        <v>62</v>
      </c>
      <c r="T7687">
        <v>15</v>
      </c>
      <c r="U7687">
        <v>73</v>
      </c>
    </row>
    <row r="7688" spans="1:22" x14ac:dyDescent="0.2">
      <c r="A7688" s="1">
        <v>37185</v>
      </c>
      <c r="B7688">
        <v>2001</v>
      </c>
      <c r="C7688">
        <f>_xlfn.MAXIFS(Table1[ScheduleWeekWritten],Table1[ScheduleSeason],Table1[[#This Row],[ScheduleSeason]])</f>
        <v>17</v>
      </c>
      <c r="D7688">
        <v>6</v>
      </c>
      <c r="E7688" cm="1">
        <f t="array" ref="E7688">_xlfn.XLOOKUP(Table1[[#This Row],[ScheduleWeekWritten]],Table3[Game],100+Table3[Increase],Table1[[#This Row],[ScheduleWeekWritten]])</f>
        <v>6</v>
      </c>
      <c r="F7688" t="b">
        <v>0</v>
      </c>
      <c r="G7688" t="s">
        <v>149</v>
      </c>
      <c r="H7688">
        <v>24</v>
      </c>
      <c r="I7688">
        <v>16</v>
      </c>
      <c r="J7688" t="s">
        <v>42</v>
      </c>
      <c r="K7688" t="s">
        <v>75</v>
      </c>
      <c r="L7688" t="str">
        <f>_xlfn.XLOOKUP(Table1[[#This Row],[TeamFavoriteID]],Table2[team_id],Table2[team_name],_xlfn.XLOOKUP(Table1[[#This Row],[TeamFavoriteID]],Table2[team_id_pfr],Table2[team_name],"Even"))</f>
        <v>Kansas City Chiefs</v>
      </c>
      <c r="M7688">
        <v>-2</v>
      </c>
      <c r="N7688">
        <f>IF(Table1[[#This Row],[TeamFavorite]]=Table1[[#This Row],[TeamHome]],Table1[[#This Row],[ScoreAway]]-Table1[[#This Row],[ScoreHome]],Table1[[#This Row],[ScoreHome]]-Table1[[#This Row],[ScoreAway]])</f>
        <v>8</v>
      </c>
      <c r="O7688">
        <f>IF(Table1[[#This Row],[SpreadActual]]&lt;Table1[[#This Row],[SpreadFavorite]],1,0)</f>
        <v>0</v>
      </c>
      <c r="P7688">
        <v>41</v>
      </c>
      <c r="Q7688" t="s">
        <v>150</v>
      </c>
      <c r="R7688" t="b">
        <v>0</v>
      </c>
      <c r="S7688">
        <v>79</v>
      </c>
      <c r="T7688">
        <v>7</v>
      </c>
      <c r="U7688">
        <v>23</v>
      </c>
    </row>
    <row r="7689" spans="1:22" x14ac:dyDescent="0.2">
      <c r="A7689" s="1">
        <v>37185</v>
      </c>
      <c r="B7689">
        <v>2001</v>
      </c>
      <c r="C7689">
        <f>_xlfn.MAXIFS(Table1[ScheduleWeekWritten],Table1[ScheduleSeason],Table1[[#This Row],[ScheduleSeason]])</f>
        <v>17</v>
      </c>
      <c r="D7689">
        <v>6</v>
      </c>
      <c r="E7689" cm="1">
        <f t="array" ref="E7689">_xlfn.XLOOKUP(Table1[[#This Row],[ScheduleWeekWritten]],Table3[Game],100+Table3[Increase],Table1[[#This Row],[ScheduleWeekWritten]])</f>
        <v>6</v>
      </c>
      <c r="F7689" t="b">
        <v>0</v>
      </c>
      <c r="G7689" t="s">
        <v>101</v>
      </c>
      <c r="H7689">
        <v>0</v>
      </c>
      <c r="I7689">
        <v>24</v>
      </c>
      <c r="J7689" t="s">
        <v>46</v>
      </c>
      <c r="K7689" t="s">
        <v>104</v>
      </c>
      <c r="L7689" t="str">
        <f>_xlfn.XLOOKUP(Table1[[#This Row],[TeamFavoriteID]],Table2[team_id],Table2[team_name],_xlfn.XLOOKUP(Table1[[#This Row],[TeamFavoriteID]],Table2[team_id_pfr],Table2[team_name],"Even"))</f>
        <v>Cincinnati Bengals</v>
      </c>
      <c r="M7689">
        <v>-1</v>
      </c>
      <c r="N7689">
        <f>IF(Table1[[#This Row],[TeamFavorite]]=Table1[[#This Row],[TeamHome]],Table1[[#This Row],[ScoreAway]]-Table1[[#This Row],[ScoreHome]],Table1[[#This Row],[ScoreHome]]-Table1[[#This Row],[ScoreAway]])</f>
        <v>24</v>
      </c>
      <c r="O7689">
        <f>IF(Table1[[#This Row],[SpreadActual]]&lt;Table1[[#This Row],[SpreadFavorite]],1,0)</f>
        <v>0</v>
      </c>
      <c r="P7689">
        <v>36</v>
      </c>
      <c r="Q7689" t="s">
        <v>173</v>
      </c>
      <c r="R7689" t="b">
        <v>0</v>
      </c>
      <c r="S7689">
        <v>60</v>
      </c>
      <c r="T7689">
        <v>8</v>
      </c>
      <c r="U7689">
        <v>74</v>
      </c>
    </row>
    <row r="7690" spans="1:22" x14ac:dyDescent="0.2">
      <c r="A7690" s="1">
        <v>37185</v>
      </c>
      <c r="B7690">
        <v>2001</v>
      </c>
      <c r="C7690">
        <f>_xlfn.MAXIFS(Table1[ScheduleWeekWritten],Table1[ScheduleSeason],Table1[[#This Row],[ScheduleSeason]])</f>
        <v>17</v>
      </c>
      <c r="D7690">
        <v>6</v>
      </c>
      <c r="E7690" cm="1">
        <f t="array" ref="E7690">_xlfn.XLOOKUP(Table1[[#This Row],[ScheduleWeekWritten]],Table3[Game],100+Table3[Increase],Table1[[#This Row],[ScheduleWeekWritten]])</f>
        <v>6</v>
      </c>
      <c r="F7690" t="b">
        <v>0</v>
      </c>
      <c r="G7690" t="s">
        <v>62</v>
      </c>
      <c r="H7690">
        <v>24</v>
      </c>
      <c r="I7690">
        <v>14</v>
      </c>
      <c r="J7690" t="s">
        <v>158</v>
      </c>
      <c r="K7690" t="s">
        <v>159</v>
      </c>
      <c r="L7690" t="str">
        <f>_xlfn.XLOOKUP(Table1[[#This Row],[TeamFavoriteID]],Table2[team_id],Table2[team_name],_xlfn.XLOOKUP(Table1[[#This Row],[TeamFavoriteID]],Table2[team_id_pfr],Table2[team_name],"Even"))</f>
        <v>Baltimore Ravens</v>
      </c>
      <c r="M7690">
        <v>-7.5</v>
      </c>
      <c r="N7690">
        <f>IF(Table1[[#This Row],[TeamFavorite]]=Table1[[#This Row],[TeamHome]],Table1[[#This Row],[ScoreAway]]-Table1[[#This Row],[ScoreHome]],Table1[[#This Row],[ScoreHome]]-Table1[[#This Row],[ScoreAway]])</f>
        <v>10</v>
      </c>
      <c r="O7690">
        <f>IF(Table1[[#This Row],[SpreadActual]]&lt;Table1[[#This Row],[SpreadFavorite]],1,0)</f>
        <v>0</v>
      </c>
      <c r="P7690">
        <v>33</v>
      </c>
      <c r="Q7690" t="s">
        <v>170</v>
      </c>
      <c r="R7690" t="b">
        <v>0</v>
      </c>
      <c r="S7690">
        <v>60</v>
      </c>
      <c r="T7690">
        <v>15</v>
      </c>
      <c r="U7690">
        <v>71</v>
      </c>
    </row>
    <row r="7691" spans="1:22" x14ac:dyDescent="0.2">
      <c r="A7691" s="1">
        <v>37185</v>
      </c>
      <c r="B7691">
        <v>2001</v>
      </c>
      <c r="C7691">
        <f>_xlfn.MAXIFS(Table1[ScheduleWeekWritten],Table1[ScheduleSeason],Table1[[#This Row],[ScheduleSeason]])</f>
        <v>17</v>
      </c>
      <c r="D7691">
        <v>6</v>
      </c>
      <c r="E7691" cm="1">
        <f t="array" ref="E7691">_xlfn.XLOOKUP(Table1[[#This Row],[ScheduleWeekWritten]],Table3[Game],100+Table3[Increase],Table1[[#This Row],[ScheduleWeekWritten]])</f>
        <v>6</v>
      </c>
      <c r="F7691" t="b">
        <v>0</v>
      </c>
      <c r="G7691" t="s">
        <v>45</v>
      </c>
      <c r="H7691">
        <v>24</v>
      </c>
      <c r="I7691">
        <v>27</v>
      </c>
      <c r="J7691" t="s">
        <v>171</v>
      </c>
      <c r="K7691" t="s">
        <v>25</v>
      </c>
      <c r="L7691" t="str">
        <f>_xlfn.XLOOKUP(Table1[[#This Row],[TeamFavoriteID]],Table2[team_id],Table2[team_name],_xlfn.XLOOKUP(Table1[[#This Row],[TeamFavoriteID]],Table2[team_id_pfr],Table2[team_name],"Even"))</f>
        <v>Houston Oilers</v>
      </c>
      <c r="M7691">
        <v>-5.5</v>
      </c>
      <c r="N7691">
        <f>IF(Table1[[#This Row],[TeamFavorite]]=Table1[[#This Row],[TeamHome]],Table1[[#This Row],[ScoreAway]]-Table1[[#This Row],[ScoreHome]],Table1[[#This Row],[ScoreHome]]-Table1[[#This Row],[ScoreAway]])</f>
        <v>-3</v>
      </c>
      <c r="O7691">
        <f>IF(Table1[[#This Row],[SpreadActual]]&lt;Table1[[#This Row],[SpreadFavorite]],1,0)</f>
        <v>0</v>
      </c>
      <c r="P7691">
        <v>38.5</v>
      </c>
      <c r="Q7691" t="s">
        <v>125</v>
      </c>
      <c r="R7691" t="b">
        <v>0</v>
      </c>
      <c r="S7691">
        <v>72</v>
      </c>
      <c r="T7691">
        <v>0</v>
      </c>
      <c r="V7691" t="s">
        <v>103</v>
      </c>
    </row>
    <row r="7692" spans="1:22" x14ac:dyDescent="0.2">
      <c r="A7692" s="1">
        <v>37185</v>
      </c>
      <c r="B7692">
        <v>2001</v>
      </c>
      <c r="C7692">
        <f>_xlfn.MAXIFS(Table1[ScheduleWeekWritten],Table1[ScheduleSeason],Table1[[#This Row],[ScheduleSeason]])</f>
        <v>17</v>
      </c>
      <c r="D7692">
        <v>6</v>
      </c>
      <c r="E7692" cm="1">
        <f t="array" ref="E7692">_xlfn.XLOOKUP(Table1[[#This Row],[ScheduleWeekWritten]],Table3[Game],100+Table3[Increase],Table1[[#This Row],[ScheduleWeekWritten]])</f>
        <v>6</v>
      </c>
      <c r="F7692" t="b">
        <v>0</v>
      </c>
      <c r="G7692" t="s">
        <v>140</v>
      </c>
      <c r="H7692">
        <v>17</v>
      </c>
      <c r="I7692">
        <v>38</v>
      </c>
      <c r="J7692" t="s">
        <v>115</v>
      </c>
      <c r="K7692" t="s">
        <v>72</v>
      </c>
      <c r="L7692" t="str">
        <f>_xlfn.XLOOKUP(Table1[[#This Row],[TeamFavoriteID]],Table2[team_id],Table2[team_name],_xlfn.XLOOKUP(Table1[[#This Row],[TeamFavoriteID]],Table2[team_id_pfr],Table2[team_name],"Even"))</f>
        <v>Baltimore Colts</v>
      </c>
      <c r="M7692">
        <v>-10.5</v>
      </c>
      <c r="N7692">
        <f>IF(Table1[[#This Row],[TeamFavorite]]=Table1[[#This Row],[TeamHome]],Table1[[#This Row],[ScoreAway]]-Table1[[#This Row],[ScoreHome]],Table1[[#This Row],[ScoreHome]]-Table1[[#This Row],[ScoreAway]])</f>
        <v>-21</v>
      </c>
      <c r="O7692">
        <f>IF(Table1[[#This Row],[SpreadActual]]&lt;Table1[[#This Row],[SpreadFavorite]],1,0)</f>
        <v>1</v>
      </c>
      <c r="P7692">
        <v>48</v>
      </c>
      <c r="Q7692" t="s">
        <v>141</v>
      </c>
      <c r="R7692" t="b">
        <v>0</v>
      </c>
      <c r="S7692">
        <v>72</v>
      </c>
      <c r="T7692">
        <v>0</v>
      </c>
      <c r="V7692" t="s">
        <v>103</v>
      </c>
    </row>
    <row r="7693" spans="1:22" x14ac:dyDescent="0.2">
      <c r="A7693" s="1">
        <v>37185</v>
      </c>
      <c r="B7693">
        <v>2001</v>
      </c>
      <c r="C7693">
        <f>_xlfn.MAXIFS(Table1[ScheduleWeekWritten],Table1[ScheduleSeason],Table1[[#This Row],[ScheduleSeason]])</f>
        <v>17</v>
      </c>
      <c r="D7693">
        <v>6</v>
      </c>
      <c r="E7693" cm="1">
        <f t="array" ref="E7693">_xlfn.XLOOKUP(Table1[[#This Row],[ScheduleWeekWritten]],Table3[Game],100+Table3[Increase],Table1[[#This Row],[ScheduleWeekWritten]])</f>
        <v>6</v>
      </c>
      <c r="F7693" t="b">
        <v>0</v>
      </c>
      <c r="G7693" t="s">
        <v>54</v>
      </c>
      <c r="H7693">
        <v>35</v>
      </c>
      <c r="I7693">
        <v>13</v>
      </c>
      <c r="J7693" t="s">
        <v>33</v>
      </c>
      <c r="K7693" t="s">
        <v>35</v>
      </c>
      <c r="L7693" t="str">
        <f>_xlfn.XLOOKUP(Table1[[#This Row],[TeamFavoriteID]],Table2[team_id],Table2[team_name],_xlfn.XLOOKUP(Table1[[#This Row],[TeamFavoriteID]],Table2[team_id_pfr],Table2[team_name],"Even"))</f>
        <v>Green Bay Packers</v>
      </c>
      <c r="M7693">
        <v>-3</v>
      </c>
      <c r="N7693">
        <f>IF(Table1[[#This Row],[TeamFavorite]]=Table1[[#This Row],[TeamHome]],Table1[[#This Row],[ScoreAway]]-Table1[[#This Row],[ScoreHome]],Table1[[#This Row],[ScoreHome]]-Table1[[#This Row],[ScoreAway]])</f>
        <v>22</v>
      </c>
      <c r="O7693">
        <f>IF(Table1[[#This Row],[SpreadActual]]&lt;Table1[[#This Row],[SpreadFavorite]],1,0)</f>
        <v>0</v>
      </c>
      <c r="P7693">
        <v>47.5</v>
      </c>
      <c r="Q7693" t="s">
        <v>137</v>
      </c>
      <c r="R7693" t="b">
        <v>0</v>
      </c>
      <c r="S7693">
        <v>72</v>
      </c>
      <c r="T7693">
        <v>0</v>
      </c>
      <c r="V7693" t="s">
        <v>103</v>
      </c>
    </row>
    <row r="7694" spans="1:22" x14ac:dyDescent="0.2">
      <c r="A7694" s="1">
        <v>37185</v>
      </c>
      <c r="B7694">
        <v>2001</v>
      </c>
      <c r="C7694">
        <f>_xlfn.MAXIFS(Table1[ScheduleWeekWritten],Table1[ScheduleSeason],Table1[[#This Row],[ScheduleSeason]])</f>
        <v>17</v>
      </c>
      <c r="D7694">
        <v>6</v>
      </c>
      <c r="E7694" cm="1">
        <f t="array" ref="E7694">_xlfn.XLOOKUP(Table1[[#This Row],[ScheduleWeekWritten]],Table3[Game],100+Table3[Increase],Table1[[#This Row],[ScheduleWeekWritten]])</f>
        <v>6</v>
      </c>
      <c r="F7694" t="b">
        <v>0</v>
      </c>
      <c r="G7694" t="s">
        <v>95</v>
      </c>
      <c r="H7694">
        <v>13</v>
      </c>
      <c r="I7694">
        <v>20</v>
      </c>
      <c r="J7694" t="s">
        <v>38</v>
      </c>
      <c r="K7694" t="s">
        <v>98</v>
      </c>
      <c r="L7694" t="str">
        <f>_xlfn.XLOOKUP(Table1[[#This Row],[TeamFavoriteID]],Table2[team_id],Table2[team_name],_xlfn.XLOOKUP(Table1[[#This Row],[TeamFavoriteID]],Table2[team_id_pfr],Table2[team_name],"Even"))</f>
        <v>New Orleans Saints</v>
      </c>
      <c r="M7694">
        <v>-8</v>
      </c>
      <c r="N7694">
        <f>IF(Table1[[#This Row],[TeamFavorite]]=Table1[[#This Row],[TeamHome]],Table1[[#This Row],[ScoreAway]]-Table1[[#This Row],[ScoreHome]],Table1[[#This Row],[ScoreHome]]-Table1[[#This Row],[ScoreAway]])</f>
        <v>7</v>
      </c>
      <c r="O7694">
        <f>IF(Table1[[#This Row],[SpreadActual]]&lt;Table1[[#This Row],[SpreadFavorite]],1,0)</f>
        <v>0</v>
      </c>
      <c r="P7694">
        <v>42</v>
      </c>
      <c r="Q7694" t="s">
        <v>124</v>
      </c>
      <c r="R7694" t="b">
        <v>0</v>
      </c>
      <c r="S7694">
        <v>72</v>
      </c>
      <c r="T7694">
        <v>0</v>
      </c>
      <c r="V7694" t="s">
        <v>103</v>
      </c>
    </row>
    <row r="7695" spans="1:22" x14ac:dyDescent="0.2">
      <c r="A7695" s="1">
        <v>37185</v>
      </c>
      <c r="B7695">
        <v>2001</v>
      </c>
      <c r="C7695">
        <f>_xlfn.MAXIFS(Table1[ScheduleWeekWritten],Table1[ScheduleSeason],Table1[[#This Row],[ScheduleSeason]])</f>
        <v>17</v>
      </c>
      <c r="D7695">
        <v>6</v>
      </c>
      <c r="E7695" cm="1">
        <f t="array" ref="E7695">_xlfn.XLOOKUP(Table1[[#This Row],[ScheduleWeekWritten]],Table3[Game],100+Table3[Increase],Table1[[#This Row],[ScheduleWeekWritten]])</f>
        <v>6</v>
      </c>
      <c r="F7695" t="b">
        <v>0</v>
      </c>
      <c r="G7695" t="s">
        <v>31</v>
      </c>
      <c r="H7695">
        <v>14</v>
      </c>
      <c r="I7695">
        <v>34</v>
      </c>
      <c r="J7695" t="s">
        <v>153</v>
      </c>
      <c r="K7695" t="s">
        <v>40</v>
      </c>
      <c r="L7695" t="str">
        <f>_xlfn.XLOOKUP(Table1[[#This Row],[TeamFavoriteID]],Table2[team_id],Table2[team_name],_xlfn.XLOOKUP(Table1[[#This Row],[TeamFavoriteID]],Table2[team_id_pfr],Table2[team_name],"Even"))</f>
        <v>Los Angeles Rams</v>
      </c>
      <c r="M7695">
        <v>-7</v>
      </c>
      <c r="N7695">
        <f>IF(Table1[[#This Row],[TeamFavorite]]=Table1[[#This Row],[TeamHome]],Table1[[#This Row],[ScoreAway]]-Table1[[#This Row],[ScoreHome]],Table1[[#This Row],[ScoreHome]]-Table1[[#This Row],[ScoreAway]])</f>
        <v>-20</v>
      </c>
      <c r="O7695">
        <f>IF(Table1[[#This Row],[SpreadActual]]&lt;Table1[[#This Row],[SpreadFavorite]],1,0)</f>
        <v>1</v>
      </c>
      <c r="P7695">
        <v>46.5</v>
      </c>
      <c r="Q7695" t="s">
        <v>126</v>
      </c>
      <c r="R7695" t="b">
        <v>0</v>
      </c>
      <c r="S7695">
        <v>64</v>
      </c>
      <c r="T7695">
        <v>10</v>
      </c>
      <c r="U7695">
        <v>55</v>
      </c>
    </row>
    <row r="7696" spans="1:22" x14ac:dyDescent="0.2">
      <c r="A7696" s="1">
        <v>37185</v>
      </c>
      <c r="B7696">
        <v>2001</v>
      </c>
      <c r="C7696">
        <f>_xlfn.MAXIFS(Table1[ScheduleWeekWritten],Table1[ScheduleSeason],Table1[[#This Row],[ScheduleSeason]])</f>
        <v>17</v>
      </c>
      <c r="D7696">
        <v>6</v>
      </c>
      <c r="E7696" cm="1">
        <f t="array" ref="E7696">_xlfn.XLOOKUP(Table1[[#This Row],[ScheduleWeekWritten]],Table3[Game],100+Table3[Increase],Table1[[#This Row],[ScheduleWeekWritten]])</f>
        <v>6</v>
      </c>
      <c r="F7696" t="b">
        <v>0</v>
      </c>
      <c r="G7696" t="s">
        <v>27</v>
      </c>
      <c r="H7696">
        <v>27</v>
      </c>
      <c r="I7696">
        <v>10</v>
      </c>
      <c r="J7696" t="s">
        <v>24</v>
      </c>
      <c r="K7696" t="s">
        <v>88</v>
      </c>
      <c r="L7696" t="str">
        <f>_xlfn.XLOOKUP(Table1[[#This Row],[TeamFavoriteID]],Table2[team_id],Table2[team_name],_xlfn.XLOOKUP(Table1[[#This Row],[TeamFavoriteID]],Table2[team_id_pfr],Table2[team_name],"Even"))</f>
        <v>Denver Broncos</v>
      </c>
      <c r="M7696">
        <v>-2.5</v>
      </c>
      <c r="N7696">
        <f>IF(Table1[[#This Row],[TeamFavorite]]=Table1[[#This Row],[TeamHome]],Table1[[#This Row],[ScoreAway]]-Table1[[#This Row],[ScoreHome]],Table1[[#This Row],[ScoreHome]]-Table1[[#This Row],[ScoreAway]])</f>
        <v>17</v>
      </c>
      <c r="O7696">
        <f>IF(Table1[[#This Row],[SpreadActual]]&lt;Table1[[#This Row],[SpreadFavorite]],1,0)</f>
        <v>0</v>
      </c>
      <c r="P7696">
        <v>43.5</v>
      </c>
      <c r="Q7696" t="s">
        <v>94</v>
      </c>
      <c r="R7696" t="b">
        <v>0</v>
      </c>
      <c r="S7696">
        <v>64</v>
      </c>
      <c r="T7696">
        <v>6</v>
      </c>
      <c r="U7696">
        <v>86</v>
      </c>
    </row>
    <row r="7697" spans="1:22" x14ac:dyDescent="0.2">
      <c r="A7697" s="1">
        <v>37185</v>
      </c>
      <c r="B7697">
        <v>2001</v>
      </c>
      <c r="C7697">
        <f>_xlfn.MAXIFS(Table1[ScheduleWeekWritten],Table1[ScheduleSeason],Table1[[#This Row],[ScheduleSeason]])</f>
        <v>17</v>
      </c>
      <c r="D7697">
        <v>6</v>
      </c>
      <c r="E7697" cm="1">
        <f t="array" ref="E7697">_xlfn.XLOOKUP(Table1[[#This Row],[ScheduleWeekWritten]],Table3[Game],100+Table3[Increase],Table1[[#This Row],[ScheduleWeekWritten]])</f>
        <v>6</v>
      </c>
      <c r="F7697" t="b">
        <v>0</v>
      </c>
      <c r="G7697" t="s">
        <v>127</v>
      </c>
      <c r="H7697">
        <v>10</v>
      </c>
      <c r="I7697">
        <v>17</v>
      </c>
      <c r="J7697" t="s">
        <v>49</v>
      </c>
      <c r="K7697" t="s">
        <v>133</v>
      </c>
      <c r="L7697" t="str">
        <f>_xlfn.XLOOKUP(Table1[[#This Row],[TeamFavoriteID]],Table2[team_id],Table2[team_name],_xlfn.XLOOKUP(Table1[[#This Row],[TeamFavoriteID]],Table2[team_id_pfr],Table2[team_name],"Even"))</f>
        <v>Tampa Bay Buccaneers</v>
      </c>
      <c r="M7697">
        <v>-5</v>
      </c>
      <c r="N7697">
        <f>IF(Table1[[#This Row],[TeamFavorite]]=Table1[[#This Row],[TeamHome]],Table1[[#This Row],[ScoreAway]]-Table1[[#This Row],[ScoreHome]],Table1[[#This Row],[ScoreHome]]-Table1[[#This Row],[ScoreAway]])</f>
        <v>7</v>
      </c>
      <c r="O7697">
        <f>IF(Table1[[#This Row],[SpreadActual]]&lt;Table1[[#This Row],[SpreadFavorite]],1,0)</f>
        <v>0</v>
      </c>
      <c r="P7697">
        <v>33.5</v>
      </c>
      <c r="Q7697" t="s">
        <v>168</v>
      </c>
      <c r="R7697" t="b">
        <v>0</v>
      </c>
      <c r="S7697">
        <v>77</v>
      </c>
      <c r="T7697">
        <v>8</v>
      </c>
      <c r="U7697">
        <v>84</v>
      </c>
    </row>
    <row r="7698" spans="1:22" x14ac:dyDescent="0.2">
      <c r="A7698" s="1">
        <v>37185</v>
      </c>
      <c r="B7698">
        <v>2001</v>
      </c>
      <c r="C7698">
        <f>_xlfn.MAXIFS(Table1[ScheduleWeekWritten],Table1[ScheduleSeason],Table1[[#This Row],[ScheduleSeason]])</f>
        <v>17</v>
      </c>
      <c r="D7698">
        <v>6</v>
      </c>
      <c r="E7698" cm="1">
        <f t="array" ref="E7698">_xlfn.XLOOKUP(Table1[[#This Row],[ScheduleWeekWritten]],Table3[Game],100+Table3[Increase],Table1[[#This Row],[ScheduleWeekWritten]])</f>
        <v>6</v>
      </c>
      <c r="F7698" t="b">
        <v>0</v>
      </c>
      <c r="G7698" t="s">
        <v>61</v>
      </c>
      <c r="H7698">
        <v>17</v>
      </c>
      <c r="I7698">
        <v>14</v>
      </c>
      <c r="J7698" t="s">
        <v>152</v>
      </c>
      <c r="K7698" t="s">
        <v>162</v>
      </c>
      <c r="L7698" t="str">
        <f>_xlfn.XLOOKUP(Table1[[#This Row],[TeamFavoriteID]],Table2[team_id],Table2[team_name],_xlfn.XLOOKUP(Table1[[#This Row],[TeamFavoriteID]],Table2[team_id_pfr],Table2[team_name],"Even"))</f>
        <v>Carolina Panthers</v>
      </c>
      <c r="M7698">
        <v>-3.5</v>
      </c>
      <c r="N7698">
        <f>IF(Table1[[#This Row],[TeamFavorite]]=Table1[[#This Row],[TeamHome]],Table1[[#This Row],[ScoreAway]]-Table1[[#This Row],[ScoreHome]],Table1[[#This Row],[ScoreHome]]-Table1[[#This Row],[ScoreAway]])</f>
        <v>3</v>
      </c>
      <c r="O7698">
        <f>IF(Table1[[#This Row],[SpreadActual]]&lt;Table1[[#This Row],[SpreadFavorite]],1,0)</f>
        <v>0</v>
      </c>
      <c r="P7698">
        <v>36</v>
      </c>
      <c r="Q7698" t="s">
        <v>165</v>
      </c>
      <c r="R7698" t="b">
        <v>0</v>
      </c>
      <c r="S7698">
        <v>62</v>
      </c>
      <c r="T7698">
        <v>9</v>
      </c>
      <c r="U7698">
        <v>68</v>
      </c>
    </row>
    <row r="7699" spans="1:22" x14ac:dyDescent="0.2">
      <c r="A7699" s="1">
        <v>37186</v>
      </c>
      <c r="B7699">
        <v>2001</v>
      </c>
      <c r="C7699">
        <f>_xlfn.MAXIFS(Table1[ScheduleWeekWritten],Table1[ScheduleSeason],Table1[[#This Row],[ScheduleSeason]])</f>
        <v>17</v>
      </c>
      <c r="D7699">
        <v>6</v>
      </c>
      <c r="E7699" cm="1">
        <f t="array" ref="E7699">_xlfn.XLOOKUP(Table1[[#This Row],[ScheduleWeekWritten]],Table3[Game],100+Table3[Increase],Table1[[#This Row],[ScheduleWeekWritten]])</f>
        <v>6</v>
      </c>
      <c r="F7699" t="b">
        <v>0</v>
      </c>
      <c r="G7699" t="s">
        <v>50</v>
      </c>
      <c r="H7699">
        <v>9</v>
      </c>
      <c r="I7699">
        <v>10</v>
      </c>
      <c r="J7699" t="s">
        <v>58</v>
      </c>
      <c r="K7699" t="s">
        <v>90</v>
      </c>
      <c r="L7699" t="str">
        <f>_xlfn.XLOOKUP(Table1[[#This Row],[TeamFavoriteID]],Table2[team_id],Table2[team_name],_xlfn.XLOOKUP(Table1[[#This Row],[TeamFavoriteID]],Table2[team_id_pfr],Table2[team_name],"Even"))</f>
        <v>New York Giants</v>
      </c>
      <c r="M7699">
        <v>-3</v>
      </c>
      <c r="N7699">
        <f>IF(Table1[[#This Row],[TeamFavorite]]=Table1[[#This Row],[TeamHome]],Table1[[#This Row],[ScoreAway]]-Table1[[#This Row],[ScoreHome]],Table1[[#This Row],[ScoreHome]]-Table1[[#This Row],[ScoreAway]])</f>
        <v>1</v>
      </c>
      <c r="O7699">
        <f>IF(Table1[[#This Row],[SpreadActual]]&lt;Table1[[#This Row],[SpreadFavorite]],1,0)</f>
        <v>0</v>
      </c>
      <c r="P7699">
        <v>35.5</v>
      </c>
      <c r="Q7699" t="s">
        <v>126</v>
      </c>
      <c r="R7699" t="b">
        <v>0</v>
      </c>
      <c r="S7699">
        <v>65</v>
      </c>
      <c r="T7699">
        <v>11</v>
      </c>
      <c r="U7699">
        <v>66</v>
      </c>
    </row>
    <row r="7700" spans="1:22" x14ac:dyDescent="0.2">
      <c r="A7700" s="1">
        <v>37189</v>
      </c>
      <c r="B7700">
        <v>2001</v>
      </c>
      <c r="C7700">
        <f>_xlfn.MAXIFS(Table1[ScheduleWeekWritten],Table1[ScheduleSeason],Table1[[#This Row],[ScheduleSeason]])</f>
        <v>17</v>
      </c>
      <c r="D7700">
        <v>7</v>
      </c>
      <c r="E7700" cm="1">
        <f t="array" ref="E7700">_xlfn.XLOOKUP(Table1[[#This Row],[ScheduleWeekWritten]],Table3[Game],100+Table3[Increase],Table1[[#This Row],[ScheduleWeekWritten]])</f>
        <v>7</v>
      </c>
      <c r="F7700" t="b">
        <v>0</v>
      </c>
      <c r="G7700" t="s">
        <v>42</v>
      </c>
      <c r="H7700">
        <v>28</v>
      </c>
      <c r="I7700">
        <v>35</v>
      </c>
      <c r="J7700" t="s">
        <v>140</v>
      </c>
      <c r="K7700" t="s">
        <v>72</v>
      </c>
      <c r="L7700" t="str">
        <f>_xlfn.XLOOKUP(Table1[[#This Row],[TeamFavoriteID]],Table2[team_id],Table2[team_name],_xlfn.XLOOKUP(Table1[[#This Row],[TeamFavoriteID]],Table2[team_id_pfr],Table2[team_name],"Even"))</f>
        <v>Baltimore Colts</v>
      </c>
      <c r="M7700">
        <v>-3</v>
      </c>
      <c r="N7700">
        <f>IF(Table1[[#This Row],[TeamFavorite]]=Table1[[#This Row],[TeamHome]],Table1[[#This Row],[ScoreAway]]-Table1[[#This Row],[ScoreHome]],Table1[[#This Row],[ScoreHome]]-Table1[[#This Row],[ScoreAway]])</f>
        <v>-7</v>
      </c>
      <c r="O7700">
        <f>IF(Table1[[#This Row],[SpreadActual]]&lt;Table1[[#This Row],[SpreadFavorite]],1,0)</f>
        <v>1</v>
      </c>
      <c r="P7700">
        <v>47.5</v>
      </c>
      <c r="Q7700" t="s">
        <v>117</v>
      </c>
      <c r="R7700" t="b">
        <v>0</v>
      </c>
      <c r="S7700">
        <v>48</v>
      </c>
      <c r="T7700">
        <v>16</v>
      </c>
      <c r="U7700">
        <v>50</v>
      </c>
    </row>
    <row r="7701" spans="1:22" x14ac:dyDescent="0.2">
      <c r="A7701" s="1">
        <v>37192</v>
      </c>
      <c r="B7701">
        <v>2001</v>
      </c>
      <c r="C7701">
        <f>_xlfn.MAXIFS(Table1[ScheduleWeekWritten],Table1[ScheduleSeason],Table1[[#This Row],[ScheduleSeason]])</f>
        <v>17</v>
      </c>
      <c r="D7701">
        <v>7</v>
      </c>
      <c r="E7701" cm="1">
        <f t="array" ref="E7701">_xlfn.XLOOKUP(Table1[[#This Row],[ScheduleWeekWritten]],Table3[Game],100+Table3[Increase],Table1[[#This Row],[ScheduleWeekWritten]])</f>
        <v>7</v>
      </c>
      <c r="F7701" t="b">
        <v>0</v>
      </c>
      <c r="G7701" t="s">
        <v>158</v>
      </c>
      <c r="H7701">
        <v>18</v>
      </c>
      <c r="I7701">
        <v>17</v>
      </c>
      <c r="J7701" t="s">
        <v>154</v>
      </c>
      <c r="K7701" t="s">
        <v>159</v>
      </c>
      <c r="L7701" t="str">
        <f>_xlfn.XLOOKUP(Table1[[#This Row],[TeamFavoriteID]],Table2[team_id],Table2[team_name],_xlfn.XLOOKUP(Table1[[#This Row],[TeamFavoriteID]],Table2[team_id_pfr],Table2[team_name],"Even"))</f>
        <v>Baltimore Ravens</v>
      </c>
      <c r="M7701">
        <v>-7.5</v>
      </c>
      <c r="N7701">
        <f>IF(Table1[[#This Row],[TeamFavorite]]=Table1[[#This Row],[TeamHome]],Table1[[#This Row],[ScoreAway]]-Table1[[#This Row],[ScoreHome]],Table1[[#This Row],[ScoreHome]]-Table1[[#This Row],[ScoreAway]])</f>
        <v>-1</v>
      </c>
      <c r="O7701">
        <f>IF(Table1[[#This Row],[SpreadActual]]&lt;Table1[[#This Row],[SpreadFavorite]],1,0)</f>
        <v>0</v>
      </c>
      <c r="P7701">
        <v>33</v>
      </c>
      <c r="Q7701" t="s">
        <v>166</v>
      </c>
      <c r="R7701" t="b">
        <v>0</v>
      </c>
      <c r="S7701">
        <v>44</v>
      </c>
      <c r="T7701">
        <v>10</v>
      </c>
      <c r="U7701">
        <v>45</v>
      </c>
    </row>
    <row r="7702" spans="1:22" x14ac:dyDescent="0.2">
      <c r="A7702" s="1">
        <v>37192</v>
      </c>
      <c r="B7702">
        <v>2001</v>
      </c>
      <c r="C7702">
        <f>_xlfn.MAXIFS(Table1[ScheduleWeekWritten],Table1[ScheduleSeason],Table1[[#This Row],[ScheduleSeason]])</f>
        <v>17</v>
      </c>
      <c r="D7702">
        <v>7</v>
      </c>
      <c r="E7702" cm="1">
        <f t="array" ref="E7702">_xlfn.XLOOKUP(Table1[[#This Row],[ScheduleWeekWritten]],Table3[Game],100+Table3[Increase],Table1[[#This Row],[ScheduleWeekWritten]])</f>
        <v>7</v>
      </c>
      <c r="F7702" t="b">
        <v>0</v>
      </c>
      <c r="G7702" t="s">
        <v>152</v>
      </c>
      <c r="H7702">
        <v>12</v>
      </c>
      <c r="I7702">
        <v>13</v>
      </c>
      <c r="J7702" t="s">
        <v>31</v>
      </c>
      <c r="K7702" t="s">
        <v>32</v>
      </c>
      <c r="L7702" t="str">
        <f>_xlfn.XLOOKUP(Table1[[#This Row],[TeamFavoriteID]],Table2[team_id],Table2[team_name],_xlfn.XLOOKUP(Table1[[#This Row],[TeamFavoriteID]],Table2[team_id_pfr],Table2[team_name],"Even"))</f>
        <v>New York Jets</v>
      </c>
      <c r="M7702">
        <v>-2.5</v>
      </c>
      <c r="N7702">
        <f>IF(Table1[[#This Row],[TeamFavorite]]=Table1[[#This Row],[TeamHome]],Table1[[#This Row],[ScoreAway]]-Table1[[#This Row],[ScoreHome]],Table1[[#This Row],[ScoreHome]]-Table1[[#This Row],[ScoreAway]])</f>
        <v>-1</v>
      </c>
      <c r="O7702">
        <f>IF(Table1[[#This Row],[SpreadActual]]&lt;Table1[[#This Row],[SpreadFavorite]],1,0)</f>
        <v>0</v>
      </c>
      <c r="P7702">
        <v>39</v>
      </c>
      <c r="Q7702" t="s">
        <v>160</v>
      </c>
      <c r="R7702" t="b">
        <v>0</v>
      </c>
      <c r="S7702">
        <v>40</v>
      </c>
      <c r="T7702">
        <v>8</v>
      </c>
      <c r="U7702">
        <v>52</v>
      </c>
    </row>
    <row r="7703" spans="1:22" x14ac:dyDescent="0.2">
      <c r="A7703" s="1">
        <v>37192</v>
      </c>
      <c r="B7703">
        <v>2001</v>
      </c>
      <c r="C7703">
        <f>_xlfn.MAXIFS(Table1[ScheduleWeekWritten],Table1[ScheduleSeason],Table1[[#This Row],[ScheduleSeason]])</f>
        <v>17</v>
      </c>
      <c r="D7703">
        <v>7</v>
      </c>
      <c r="E7703" cm="1">
        <f t="array" ref="E7703">_xlfn.XLOOKUP(Table1[[#This Row],[ScheduleWeekWritten]],Table3[Game],100+Table3[Increase],Table1[[#This Row],[ScheduleWeekWritten]])</f>
        <v>7</v>
      </c>
      <c r="F7703" t="b">
        <v>0</v>
      </c>
      <c r="G7703" t="s">
        <v>46</v>
      </c>
      <c r="H7703">
        <v>37</v>
      </c>
      <c r="I7703">
        <v>31</v>
      </c>
      <c r="J7703" t="s">
        <v>53</v>
      </c>
      <c r="K7703" t="s">
        <v>47</v>
      </c>
      <c r="L7703" t="str">
        <f>_xlfn.XLOOKUP(Table1[[#This Row],[TeamFavoriteID]],Table2[team_id],Table2[team_name],_xlfn.XLOOKUP(Table1[[#This Row],[TeamFavoriteID]],Table2[team_id_pfr],Table2[team_name],"Even"))</f>
        <v>Chicago Bears</v>
      </c>
      <c r="M7703">
        <v>-2</v>
      </c>
      <c r="N7703">
        <f>IF(Table1[[#This Row],[TeamFavorite]]=Table1[[#This Row],[TeamHome]],Table1[[#This Row],[ScoreAway]]-Table1[[#This Row],[ScoreHome]],Table1[[#This Row],[ScoreHome]]-Table1[[#This Row],[ScoreAway]])</f>
        <v>-6</v>
      </c>
      <c r="O7703">
        <f>IF(Table1[[#This Row],[SpreadActual]]&lt;Table1[[#This Row],[SpreadFavorite]],1,0)</f>
        <v>1</v>
      </c>
      <c r="P7703">
        <v>39</v>
      </c>
      <c r="Q7703" t="s">
        <v>114</v>
      </c>
      <c r="R7703" t="b">
        <v>0</v>
      </c>
      <c r="S7703">
        <v>40</v>
      </c>
      <c r="T7703">
        <v>12</v>
      </c>
      <c r="U7703">
        <v>59</v>
      </c>
    </row>
    <row r="7704" spans="1:22" x14ac:dyDescent="0.2">
      <c r="A7704" s="1">
        <v>37192</v>
      </c>
      <c r="B7704">
        <v>2001</v>
      </c>
      <c r="C7704">
        <f>_xlfn.MAXIFS(Table1[ScheduleWeekWritten],Table1[ScheduleSeason],Table1[[#This Row],[ScheduleSeason]])</f>
        <v>17</v>
      </c>
      <c r="D7704">
        <v>7</v>
      </c>
      <c r="E7704" cm="1">
        <f t="array" ref="E7704">_xlfn.XLOOKUP(Table1[[#This Row],[ScheduleWeekWritten]],Table3[Game],100+Table3[Increase],Table1[[#This Row],[ScheduleWeekWritten]])</f>
        <v>7</v>
      </c>
      <c r="F7704" t="b">
        <v>0</v>
      </c>
      <c r="G7704" t="s">
        <v>67</v>
      </c>
      <c r="H7704">
        <v>17</v>
      </c>
      <c r="I7704">
        <v>3</v>
      </c>
      <c r="J7704" t="s">
        <v>149</v>
      </c>
      <c r="K7704" t="s">
        <v>59</v>
      </c>
      <c r="L7704" t="str">
        <f>_xlfn.XLOOKUP(Table1[[#This Row],[TeamFavoriteID]],Table2[team_id],Table2[team_name],_xlfn.XLOOKUP(Table1[[#This Row],[TeamFavoriteID]],Table2[team_id_pfr],Table2[team_name],"Even"))</f>
        <v>Arizona Cardinals</v>
      </c>
      <c r="M7704">
        <v>-3</v>
      </c>
      <c r="N7704">
        <f>IF(Table1[[#This Row],[TeamFavorite]]=Table1[[#This Row],[TeamHome]],Table1[[#This Row],[ScoreAway]]-Table1[[#This Row],[ScoreHome]],Table1[[#This Row],[ScoreHome]]-Table1[[#This Row],[ScoreAway]])</f>
        <v>14</v>
      </c>
      <c r="O7704">
        <f>IF(Table1[[#This Row],[SpreadActual]]&lt;Table1[[#This Row],[SpreadFavorite]],1,0)</f>
        <v>0</v>
      </c>
      <c r="P7704">
        <v>38</v>
      </c>
      <c r="Q7704" t="s">
        <v>119</v>
      </c>
      <c r="R7704" t="b">
        <v>0</v>
      </c>
      <c r="S7704">
        <v>58</v>
      </c>
      <c r="T7704">
        <v>12</v>
      </c>
      <c r="U7704">
        <v>52</v>
      </c>
    </row>
    <row r="7705" spans="1:22" x14ac:dyDescent="0.2">
      <c r="A7705" s="1">
        <v>37192</v>
      </c>
      <c r="B7705">
        <v>2001</v>
      </c>
      <c r="C7705">
        <f>_xlfn.MAXIFS(Table1[ScheduleWeekWritten],Table1[ScheduleSeason],Table1[[#This Row],[ScheduleSeason]])</f>
        <v>17</v>
      </c>
      <c r="D7705">
        <v>7</v>
      </c>
      <c r="E7705" cm="1">
        <f t="array" ref="E7705">_xlfn.XLOOKUP(Table1[[#This Row],[ScheduleWeekWritten]],Table3[Game],100+Table3[Increase],Table1[[#This Row],[ScheduleWeekWritten]])</f>
        <v>7</v>
      </c>
      <c r="F7705" t="b">
        <v>0</v>
      </c>
      <c r="G7705" t="s">
        <v>24</v>
      </c>
      <c r="H7705">
        <v>31</v>
      </c>
      <c r="I7705">
        <v>20</v>
      </c>
      <c r="J7705" t="s">
        <v>115</v>
      </c>
      <c r="K7705" t="s">
        <v>88</v>
      </c>
      <c r="L7705" t="str">
        <f>_xlfn.XLOOKUP(Table1[[#This Row],[TeamFavoriteID]],Table2[team_id],Table2[team_name],_xlfn.XLOOKUP(Table1[[#This Row],[TeamFavoriteID]],Table2[team_id_pfr],Table2[team_name],"Even"))</f>
        <v>Denver Broncos</v>
      </c>
      <c r="M7705">
        <v>-7</v>
      </c>
      <c r="N7705">
        <f>IF(Table1[[#This Row],[TeamFavorite]]=Table1[[#This Row],[TeamHome]],Table1[[#This Row],[ScoreAway]]-Table1[[#This Row],[ScoreHome]],Table1[[#This Row],[ScoreHome]]-Table1[[#This Row],[ScoreAway]])</f>
        <v>-11</v>
      </c>
      <c r="O7705">
        <f>IF(Table1[[#This Row],[SpreadActual]]&lt;Table1[[#This Row],[SpreadFavorite]],1,0)</f>
        <v>1</v>
      </c>
      <c r="P7705">
        <v>43</v>
      </c>
      <c r="Q7705" t="s">
        <v>174</v>
      </c>
      <c r="R7705" t="b">
        <v>0</v>
      </c>
      <c r="S7705">
        <v>62</v>
      </c>
      <c r="T7705">
        <v>14</v>
      </c>
      <c r="U7705">
        <v>24</v>
      </c>
    </row>
    <row r="7706" spans="1:22" x14ac:dyDescent="0.2">
      <c r="A7706" s="1">
        <v>37192</v>
      </c>
      <c r="B7706">
        <v>2001</v>
      </c>
      <c r="C7706">
        <f>_xlfn.MAXIFS(Table1[ScheduleWeekWritten],Table1[ScheduleSeason],Table1[[#This Row],[ScheduleSeason]])</f>
        <v>17</v>
      </c>
      <c r="D7706">
        <v>7</v>
      </c>
      <c r="E7706" cm="1">
        <f t="array" ref="E7706">_xlfn.XLOOKUP(Table1[[#This Row],[ScheduleWeekWritten]],Table3[Game],100+Table3[Increase],Table1[[#This Row],[ScheduleWeekWritten]])</f>
        <v>7</v>
      </c>
      <c r="F7706" t="b">
        <v>0</v>
      </c>
      <c r="G7706" t="s">
        <v>45</v>
      </c>
      <c r="H7706">
        <v>27</v>
      </c>
      <c r="I7706">
        <v>31</v>
      </c>
      <c r="J7706" t="s">
        <v>101</v>
      </c>
      <c r="K7706" t="s">
        <v>79</v>
      </c>
      <c r="L7706" t="str">
        <f>_xlfn.XLOOKUP(Table1[[#This Row],[TeamFavoriteID]],Table2[team_id],Table2[team_name],_xlfn.XLOOKUP(Table1[[#This Row],[TeamFavoriteID]],Table2[team_id_pfr],Table2[team_name],"Even"))</f>
        <v>Detroit Lions</v>
      </c>
      <c r="M7706">
        <v>-3</v>
      </c>
      <c r="N7706">
        <f>IF(Table1[[#This Row],[TeamFavorite]]=Table1[[#This Row],[TeamHome]],Table1[[#This Row],[ScoreAway]]-Table1[[#This Row],[ScoreHome]],Table1[[#This Row],[ScoreHome]]-Table1[[#This Row],[ScoreAway]])</f>
        <v>4</v>
      </c>
      <c r="O7706">
        <f>IF(Table1[[#This Row],[SpreadActual]]&lt;Table1[[#This Row],[SpreadFavorite]],1,0)</f>
        <v>0</v>
      </c>
      <c r="P7706">
        <v>39.5</v>
      </c>
      <c r="Q7706" t="s">
        <v>125</v>
      </c>
      <c r="R7706" t="b">
        <v>0</v>
      </c>
      <c r="S7706">
        <v>72</v>
      </c>
      <c r="T7706">
        <v>0</v>
      </c>
      <c r="V7706" t="s">
        <v>103</v>
      </c>
    </row>
    <row r="7707" spans="1:22" x14ac:dyDescent="0.2">
      <c r="A7707" s="1">
        <v>37192</v>
      </c>
      <c r="B7707">
        <v>2001</v>
      </c>
      <c r="C7707">
        <f>_xlfn.MAXIFS(Table1[ScheduleWeekWritten],Table1[ScheduleSeason],Table1[[#This Row],[ScheduleSeason]])</f>
        <v>17</v>
      </c>
      <c r="D7707">
        <v>7</v>
      </c>
      <c r="E7707" cm="1">
        <f t="array" ref="E7707">_xlfn.XLOOKUP(Table1[[#This Row],[ScheduleWeekWritten]],Table3[Game],100+Table3[Increase],Table1[[#This Row],[ScheduleWeekWritten]])</f>
        <v>7</v>
      </c>
      <c r="F7707" t="b">
        <v>0</v>
      </c>
      <c r="G7707" t="s">
        <v>58</v>
      </c>
      <c r="H7707">
        <v>10</v>
      </c>
      <c r="I7707">
        <v>20</v>
      </c>
      <c r="J7707" t="s">
        <v>20</v>
      </c>
      <c r="K7707" t="s">
        <v>77</v>
      </c>
      <c r="L7707" t="str">
        <f>_xlfn.XLOOKUP(Table1[[#This Row],[TeamFavoriteID]],Table2[team_id],Table2[team_name],_xlfn.XLOOKUP(Table1[[#This Row],[TeamFavoriteID]],Table2[team_id_pfr],Table2[team_name],"Even"))</f>
        <v>Philadelphia Eagles</v>
      </c>
      <c r="M7707">
        <v>-1</v>
      </c>
      <c r="N7707">
        <f>IF(Table1[[#This Row],[TeamFavorite]]=Table1[[#This Row],[TeamHome]],Table1[[#This Row],[ScoreAway]]-Table1[[#This Row],[ScoreHome]],Table1[[#This Row],[ScoreHome]]-Table1[[#This Row],[ScoreAway]])</f>
        <v>10</v>
      </c>
      <c r="O7707">
        <f>IF(Table1[[#This Row],[SpreadActual]]&lt;Table1[[#This Row],[SpreadFavorite]],1,0)</f>
        <v>0</v>
      </c>
      <c r="P7707">
        <v>39</v>
      </c>
      <c r="Q7707" t="s">
        <v>112</v>
      </c>
      <c r="R7707" t="b">
        <v>0</v>
      </c>
      <c r="S7707">
        <v>46</v>
      </c>
      <c r="T7707">
        <v>15</v>
      </c>
      <c r="U7707">
        <v>45</v>
      </c>
    </row>
    <row r="7708" spans="1:22" x14ac:dyDescent="0.2">
      <c r="A7708" s="1">
        <v>37192</v>
      </c>
      <c r="B7708">
        <v>2001</v>
      </c>
      <c r="C7708">
        <f>_xlfn.MAXIFS(Table1[ScheduleWeekWritten],Table1[ScheduleSeason],Table1[[#This Row],[ScheduleSeason]])</f>
        <v>17</v>
      </c>
      <c r="D7708">
        <v>7</v>
      </c>
      <c r="E7708" cm="1">
        <f t="array" ref="E7708">_xlfn.XLOOKUP(Table1[[#This Row],[ScheduleWeekWritten]],Table3[Game],100+Table3[Increase],Table1[[#This Row],[ScheduleWeekWritten]])</f>
        <v>7</v>
      </c>
      <c r="F7708" t="b">
        <v>0</v>
      </c>
      <c r="G7708" t="s">
        <v>27</v>
      </c>
      <c r="H7708">
        <v>27</v>
      </c>
      <c r="I7708">
        <v>24</v>
      </c>
      <c r="J7708" t="s">
        <v>28</v>
      </c>
      <c r="K7708" t="s">
        <v>29</v>
      </c>
      <c r="L7708" t="str">
        <f>_xlfn.XLOOKUP(Table1[[#This Row],[TeamFavoriteID]],Table2[team_id],Table2[team_name],_xlfn.XLOOKUP(Table1[[#This Row],[TeamFavoriteID]],Table2[team_id_pfr],Table2[team_name],"Even"))</f>
        <v>Los Angeles Chargers</v>
      </c>
      <c r="M7708">
        <v>-7.5</v>
      </c>
      <c r="N7708">
        <f>IF(Table1[[#This Row],[TeamFavorite]]=Table1[[#This Row],[TeamHome]],Table1[[#This Row],[ScoreAway]]-Table1[[#This Row],[ScoreHome]],Table1[[#This Row],[ScoreHome]]-Table1[[#This Row],[ScoreAway]])</f>
        <v>3</v>
      </c>
      <c r="O7708">
        <f>IF(Table1[[#This Row],[SpreadActual]]&lt;Table1[[#This Row],[SpreadFavorite]],1,0)</f>
        <v>0</v>
      </c>
      <c r="P7708">
        <v>39</v>
      </c>
      <c r="Q7708" t="s">
        <v>94</v>
      </c>
      <c r="R7708" t="b">
        <v>0</v>
      </c>
      <c r="S7708">
        <v>65</v>
      </c>
      <c r="T7708">
        <v>7</v>
      </c>
      <c r="U7708">
        <v>82</v>
      </c>
    </row>
    <row r="7709" spans="1:22" x14ac:dyDescent="0.2">
      <c r="A7709" s="1">
        <v>37192</v>
      </c>
      <c r="B7709">
        <v>2001</v>
      </c>
      <c r="C7709">
        <f>_xlfn.MAXIFS(Table1[ScheduleWeekWritten],Table1[ScheduleSeason],Table1[[#This Row],[ScheduleSeason]])</f>
        <v>17</v>
      </c>
      <c r="D7709">
        <v>7</v>
      </c>
      <c r="E7709" cm="1">
        <f t="array" ref="E7709">_xlfn.XLOOKUP(Table1[[#This Row],[ScheduleWeekWritten]],Table3[Game],100+Table3[Increase],Table1[[#This Row],[ScheduleWeekWritten]])</f>
        <v>7</v>
      </c>
      <c r="F7709" t="b">
        <v>0</v>
      </c>
      <c r="G7709" t="s">
        <v>128</v>
      </c>
      <c r="H7709">
        <v>20</v>
      </c>
      <c r="I7709">
        <v>24</v>
      </c>
      <c r="J7709" t="s">
        <v>19</v>
      </c>
      <c r="K7709" t="s">
        <v>91</v>
      </c>
      <c r="L7709" t="str">
        <f>_xlfn.XLOOKUP(Table1[[#This Row],[TeamFavoriteID]],Table2[team_id],Table2[team_name],_xlfn.XLOOKUP(Table1[[#This Row],[TeamFavoriteID]],Table2[team_id_pfr],Table2[team_name],"Even"))</f>
        <v>Miami Dolphins</v>
      </c>
      <c r="M7709">
        <v>-2.5</v>
      </c>
      <c r="N7709">
        <f>IF(Table1[[#This Row],[TeamFavorite]]=Table1[[#This Row],[TeamHome]],Table1[[#This Row],[ScoreAway]]-Table1[[#This Row],[ScoreHome]],Table1[[#This Row],[ScoreHome]]-Table1[[#This Row],[ScoreAway]])</f>
        <v>-4</v>
      </c>
      <c r="O7709">
        <f>IF(Table1[[#This Row],[SpreadActual]]&lt;Table1[[#This Row],[SpreadFavorite]],1,0)</f>
        <v>1</v>
      </c>
      <c r="P7709">
        <v>36.5</v>
      </c>
      <c r="Q7709" t="s">
        <v>151</v>
      </c>
      <c r="R7709" t="b">
        <v>0</v>
      </c>
      <c r="S7709">
        <v>40</v>
      </c>
      <c r="T7709">
        <v>5</v>
      </c>
      <c r="U7709">
        <v>91</v>
      </c>
    </row>
    <row r="7710" spans="1:22" x14ac:dyDescent="0.2">
      <c r="A7710" s="1">
        <v>37192</v>
      </c>
      <c r="B7710">
        <v>2001</v>
      </c>
      <c r="C7710">
        <f>_xlfn.MAXIFS(Table1[ScheduleWeekWritten],Table1[ScheduleSeason],Table1[[#This Row],[ScheduleSeason]])</f>
        <v>17</v>
      </c>
      <c r="D7710">
        <v>7</v>
      </c>
      <c r="E7710" cm="1">
        <f t="array" ref="E7710">_xlfn.XLOOKUP(Table1[[#This Row],[ScheduleWeekWritten]],Table3[Game],100+Table3[Increase],Table1[[#This Row],[ScheduleWeekWritten]])</f>
        <v>7</v>
      </c>
      <c r="F7710" t="b">
        <v>0</v>
      </c>
      <c r="G7710" t="s">
        <v>153</v>
      </c>
      <c r="H7710">
        <v>31</v>
      </c>
      <c r="I7710">
        <v>34</v>
      </c>
      <c r="J7710" t="s">
        <v>95</v>
      </c>
      <c r="K7710" t="s">
        <v>40</v>
      </c>
      <c r="L7710" t="str">
        <f>_xlfn.XLOOKUP(Table1[[#This Row],[TeamFavoriteID]],Table2[team_id],Table2[team_name],_xlfn.XLOOKUP(Table1[[#This Row],[TeamFavoriteID]],Table2[team_id_pfr],Table2[team_name],"Even"))</f>
        <v>Los Angeles Rams</v>
      </c>
      <c r="M7710">
        <v>-12</v>
      </c>
      <c r="N7710">
        <f>IF(Table1[[#This Row],[TeamFavorite]]=Table1[[#This Row],[TeamHome]],Table1[[#This Row],[ScoreAway]]-Table1[[#This Row],[ScoreHome]],Table1[[#This Row],[ScoreHome]]-Table1[[#This Row],[ScoreAway]])</f>
        <v>-3</v>
      </c>
      <c r="O7710">
        <f>IF(Table1[[#This Row],[SpreadActual]]&lt;Table1[[#This Row],[SpreadFavorite]],1,0)</f>
        <v>0</v>
      </c>
      <c r="P7710">
        <v>48.5</v>
      </c>
      <c r="Q7710" t="s">
        <v>157</v>
      </c>
      <c r="R7710" t="b">
        <v>0</v>
      </c>
      <c r="S7710">
        <v>72</v>
      </c>
      <c r="T7710">
        <v>0</v>
      </c>
      <c r="V7710" t="s">
        <v>103</v>
      </c>
    </row>
    <row r="7711" spans="1:22" x14ac:dyDescent="0.2">
      <c r="A7711" s="1">
        <v>37192</v>
      </c>
      <c r="B7711">
        <v>2001</v>
      </c>
      <c r="C7711">
        <f>_xlfn.MAXIFS(Table1[ScheduleWeekWritten],Table1[ScheduleSeason],Table1[[#This Row],[ScheduleSeason]])</f>
        <v>17</v>
      </c>
      <c r="D7711">
        <v>7</v>
      </c>
      <c r="E7711" cm="1">
        <f t="array" ref="E7711">_xlfn.XLOOKUP(Table1[[#This Row],[ScheduleWeekWritten]],Table3[Game],100+Table3[Increase],Table1[[#This Row],[ScheduleWeekWritten]])</f>
        <v>7</v>
      </c>
      <c r="F7711" t="b">
        <v>0</v>
      </c>
      <c r="G7711" t="s">
        <v>127</v>
      </c>
      <c r="H7711">
        <v>41</v>
      </c>
      <c r="I7711">
        <v>14</v>
      </c>
      <c r="J7711" t="s">
        <v>54</v>
      </c>
      <c r="K7711" t="s">
        <v>133</v>
      </c>
      <c r="L7711" t="str">
        <f>_xlfn.XLOOKUP(Table1[[#This Row],[TeamFavoriteID]],Table2[team_id],Table2[team_name],_xlfn.XLOOKUP(Table1[[#This Row],[TeamFavoriteID]],Table2[team_id_pfr],Table2[team_name],"Even"))</f>
        <v>Tampa Bay Buccaneers</v>
      </c>
      <c r="M7711">
        <v>-3</v>
      </c>
      <c r="N7711">
        <f>IF(Table1[[#This Row],[TeamFavorite]]=Table1[[#This Row],[TeamHome]],Table1[[#This Row],[ScoreAway]]-Table1[[#This Row],[ScoreHome]],Table1[[#This Row],[ScoreHome]]-Table1[[#This Row],[ScoreAway]])</f>
        <v>-27</v>
      </c>
      <c r="O7711">
        <f>IF(Table1[[#This Row],[SpreadActual]]&lt;Table1[[#This Row],[SpreadFavorite]],1,0)</f>
        <v>1</v>
      </c>
      <c r="P7711">
        <v>38.5</v>
      </c>
      <c r="Q7711" t="s">
        <v>168</v>
      </c>
      <c r="R7711" t="b">
        <v>0</v>
      </c>
      <c r="S7711">
        <v>59</v>
      </c>
      <c r="T7711">
        <v>11</v>
      </c>
      <c r="U7711">
        <v>51</v>
      </c>
    </row>
    <row r="7712" spans="1:22" x14ac:dyDescent="0.2">
      <c r="A7712" s="1">
        <v>37192</v>
      </c>
      <c r="B7712">
        <v>2001</v>
      </c>
      <c r="C7712">
        <f>_xlfn.MAXIFS(Table1[ScheduleWeekWritten],Table1[ScheduleSeason],Table1[[#This Row],[ScheduleSeason]])</f>
        <v>17</v>
      </c>
      <c r="D7712">
        <v>7</v>
      </c>
      <c r="E7712" cm="1">
        <f t="array" ref="E7712">_xlfn.XLOOKUP(Table1[[#This Row],[ScheduleWeekWritten]],Table3[Game],100+Table3[Increase],Table1[[#This Row],[ScheduleWeekWritten]])</f>
        <v>7</v>
      </c>
      <c r="F7712" t="b">
        <v>0</v>
      </c>
      <c r="G7712" t="s">
        <v>61</v>
      </c>
      <c r="H7712">
        <v>35</v>
      </c>
      <c r="I7712">
        <v>21</v>
      </c>
      <c r="J7712" t="s">
        <v>50</v>
      </c>
      <c r="K7712" t="s">
        <v>90</v>
      </c>
      <c r="L7712" t="str">
        <f>_xlfn.XLOOKUP(Table1[[#This Row],[TeamFavoriteID]],Table2[team_id],Table2[team_name],_xlfn.XLOOKUP(Table1[[#This Row],[TeamFavoriteID]],Table2[team_id_pfr],Table2[team_name],"Even"))</f>
        <v>New York Giants</v>
      </c>
      <c r="M7712">
        <v>-7.5</v>
      </c>
      <c r="N7712">
        <f>IF(Table1[[#This Row],[TeamFavorite]]=Table1[[#This Row],[TeamHome]],Table1[[#This Row],[ScoreAway]]-Table1[[#This Row],[ScoreHome]],Table1[[#This Row],[ScoreHome]]-Table1[[#This Row],[ScoreAway]])</f>
        <v>14</v>
      </c>
      <c r="O7712">
        <f>IF(Table1[[#This Row],[SpreadActual]]&lt;Table1[[#This Row],[SpreadFavorite]],1,0)</f>
        <v>0</v>
      </c>
      <c r="P7712">
        <v>33.5</v>
      </c>
      <c r="Q7712" t="s">
        <v>165</v>
      </c>
      <c r="R7712" t="b">
        <v>0</v>
      </c>
      <c r="S7712">
        <v>46</v>
      </c>
      <c r="T7712">
        <v>15</v>
      </c>
      <c r="U7712">
        <v>46</v>
      </c>
    </row>
    <row r="7713" spans="1:22" x14ac:dyDescent="0.2">
      <c r="A7713" s="1">
        <v>37193</v>
      </c>
      <c r="B7713">
        <v>2001</v>
      </c>
      <c r="C7713">
        <f>_xlfn.MAXIFS(Table1[ScheduleWeekWritten],Table1[ScheduleSeason],Table1[[#This Row],[ScheduleSeason]])</f>
        <v>17</v>
      </c>
      <c r="D7713">
        <v>7</v>
      </c>
      <c r="E7713" cm="1">
        <f t="array" ref="E7713">_xlfn.XLOOKUP(Table1[[#This Row],[ScheduleWeekWritten]],Table3[Game],100+Table3[Increase],Table1[[#This Row],[ScheduleWeekWritten]])</f>
        <v>7</v>
      </c>
      <c r="F7713" t="b">
        <v>0</v>
      </c>
      <c r="G7713" t="s">
        <v>49</v>
      </c>
      <c r="H7713">
        <v>34</v>
      </c>
      <c r="I7713">
        <v>7</v>
      </c>
      <c r="J7713" t="s">
        <v>171</v>
      </c>
      <c r="K7713" t="s">
        <v>51</v>
      </c>
      <c r="L7713" t="str">
        <f>_xlfn.XLOOKUP(Table1[[#This Row],[TeamFavoriteID]],Table2[team_id],Table2[team_name],_xlfn.XLOOKUP(Table1[[#This Row],[TeamFavoriteID]],Table2[team_id_pfr],Table2[team_name],"Even"))</f>
        <v>Pittsburgh Steelers</v>
      </c>
      <c r="M7713">
        <v>-3</v>
      </c>
      <c r="N7713">
        <f>IF(Table1[[#This Row],[TeamFavorite]]=Table1[[#This Row],[TeamHome]],Table1[[#This Row],[ScoreAway]]-Table1[[#This Row],[ScoreHome]],Table1[[#This Row],[ScoreHome]]-Table1[[#This Row],[ScoreAway]])</f>
        <v>-27</v>
      </c>
      <c r="O7713">
        <f>IF(Table1[[#This Row],[SpreadActual]]&lt;Table1[[#This Row],[SpreadFavorite]],1,0)</f>
        <v>1</v>
      </c>
      <c r="P7713">
        <v>36</v>
      </c>
      <c r="Q7713" t="s">
        <v>175</v>
      </c>
      <c r="R7713" t="b">
        <v>0</v>
      </c>
      <c r="S7713">
        <v>41</v>
      </c>
      <c r="T7713">
        <v>6</v>
      </c>
      <c r="U7713">
        <v>55</v>
      </c>
    </row>
    <row r="7714" spans="1:22" x14ac:dyDescent="0.2">
      <c r="A7714" s="1">
        <v>37199</v>
      </c>
      <c r="B7714">
        <v>2001</v>
      </c>
      <c r="C7714">
        <f>_xlfn.MAXIFS(Table1[ScheduleWeekWritten],Table1[ScheduleSeason],Table1[[#This Row],[ScheduleSeason]])</f>
        <v>17</v>
      </c>
      <c r="D7714">
        <v>8</v>
      </c>
      <c r="E7714" cm="1">
        <f t="array" ref="E7714">_xlfn.XLOOKUP(Table1[[#This Row],[ScheduleWeekWritten]],Table3[Game],100+Table3[Increase],Table1[[#This Row],[ScheduleWeekWritten]])</f>
        <v>8</v>
      </c>
      <c r="F7714" t="b">
        <v>0</v>
      </c>
      <c r="G7714" t="s">
        <v>149</v>
      </c>
      <c r="H7714">
        <v>7</v>
      </c>
      <c r="I7714">
        <v>21</v>
      </c>
      <c r="J7714" t="s">
        <v>58</v>
      </c>
      <c r="K7714" t="s">
        <v>77</v>
      </c>
      <c r="L7714" t="str">
        <f>_xlfn.XLOOKUP(Table1[[#This Row],[TeamFavoriteID]],Table2[team_id],Table2[team_name],_xlfn.XLOOKUP(Table1[[#This Row],[TeamFavoriteID]],Table2[team_id_pfr],Table2[team_name],"Even"))</f>
        <v>Philadelphia Eagles</v>
      </c>
      <c r="M7714">
        <v>-7</v>
      </c>
      <c r="N7714">
        <f>IF(Table1[[#This Row],[TeamFavorite]]=Table1[[#This Row],[TeamHome]],Table1[[#This Row],[ScoreAway]]-Table1[[#This Row],[ScoreHome]],Table1[[#This Row],[ScoreHome]]-Table1[[#This Row],[ScoreAway]])</f>
        <v>-14</v>
      </c>
      <c r="O7714">
        <f>IF(Table1[[#This Row],[SpreadActual]]&lt;Table1[[#This Row],[SpreadFavorite]],1,0)</f>
        <v>1</v>
      </c>
      <c r="P7714">
        <v>39.5</v>
      </c>
      <c r="Q7714" t="s">
        <v>150</v>
      </c>
      <c r="R7714" t="b">
        <v>0</v>
      </c>
      <c r="S7714">
        <v>83</v>
      </c>
      <c r="T7714">
        <v>12</v>
      </c>
      <c r="U7714">
        <v>30</v>
      </c>
    </row>
    <row r="7715" spans="1:22" x14ac:dyDescent="0.2">
      <c r="A7715" s="1">
        <v>37199</v>
      </c>
      <c r="B7715">
        <v>2001</v>
      </c>
      <c r="C7715">
        <f>_xlfn.MAXIFS(Table1[ScheduleWeekWritten],Table1[ScheduleSeason],Table1[[#This Row],[ScheduleSeason]])</f>
        <v>17</v>
      </c>
      <c r="D7715">
        <v>8</v>
      </c>
      <c r="E7715" cm="1">
        <f t="array" ref="E7715">_xlfn.XLOOKUP(Table1[[#This Row],[ScheduleWeekWritten]],Table3[Game],100+Table3[Increase],Table1[[#This Row],[ScheduleWeekWritten]])</f>
        <v>8</v>
      </c>
      <c r="F7715" t="b">
        <v>0</v>
      </c>
      <c r="G7715" t="s">
        <v>38</v>
      </c>
      <c r="H7715">
        <v>10</v>
      </c>
      <c r="I7715">
        <v>24</v>
      </c>
      <c r="J7715" t="s">
        <v>115</v>
      </c>
      <c r="K7715" t="s">
        <v>109</v>
      </c>
      <c r="L7715" t="str">
        <f>_xlfn.XLOOKUP(Table1[[#This Row],[TeamFavoriteID]],Table2[team_id],Table2[team_name],_xlfn.XLOOKUP(Table1[[#This Row],[TeamFavoriteID]],Table2[team_id_pfr],Table2[team_name],"Even"))</f>
        <v>Atlanta Falcons</v>
      </c>
      <c r="M7715">
        <v>-3</v>
      </c>
      <c r="N7715">
        <f>IF(Table1[[#This Row],[TeamFavorite]]=Table1[[#This Row],[TeamHome]],Table1[[#This Row],[ScoreAway]]-Table1[[#This Row],[ScoreHome]],Table1[[#This Row],[ScoreHome]]-Table1[[#This Row],[ScoreAway]])</f>
        <v>14</v>
      </c>
      <c r="O7715">
        <f>IF(Table1[[#This Row],[SpreadActual]]&lt;Table1[[#This Row],[SpreadFavorite]],1,0)</f>
        <v>0</v>
      </c>
      <c r="P7715">
        <v>42.5</v>
      </c>
      <c r="Q7715" t="s">
        <v>148</v>
      </c>
      <c r="R7715" t="b">
        <v>0</v>
      </c>
      <c r="S7715">
        <v>72</v>
      </c>
      <c r="T7715">
        <v>0</v>
      </c>
      <c r="V7715" t="s">
        <v>103</v>
      </c>
    </row>
    <row r="7716" spans="1:22" x14ac:dyDescent="0.2">
      <c r="A7716" s="1">
        <v>37199</v>
      </c>
      <c r="B7716">
        <v>2001</v>
      </c>
      <c r="C7716">
        <f>_xlfn.MAXIFS(Table1[ScheduleWeekWritten],Table1[ScheduleSeason],Table1[[#This Row],[ScheduleSeason]])</f>
        <v>17</v>
      </c>
      <c r="D7716">
        <v>8</v>
      </c>
      <c r="E7716" cm="1">
        <f t="array" ref="E7716">_xlfn.XLOOKUP(Table1[[#This Row],[ScheduleWeekWritten]],Table3[Game],100+Table3[Increase],Table1[[#This Row],[ScheduleWeekWritten]])</f>
        <v>8</v>
      </c>
      <c r="F7716" t="b">
        <v>0</v>
      </c>
      <c r="G7716" t="s">
        <v>28</v>
      </c>
      <c r="H7716">
        <v>14</v>
      </c>
      <c r="I7716">
        <v>30</v>
      </c>
      <c r="J7716" t="s">
        <v>140</v>
      </c>
      <c r="K7716" t="s">
        <v>72</v>
      </c>
      <c r="L7716" t="str">
        <f>_xlfn.XLOOKUP(Table1[[#This Row],[TeamFavoriteID]],Table2[team_id],Table2[team_name],_xlfn.XLOOKUP(Table1[[#This Row],[TeamFavoriteID]],Table2[team_id_pfr],Table2[team_name],"Even"))</f>
        <v>Baltimore Colts</v>
      </c>
      <c r="M7716">
        <v>-3</v>
      </c>
      <c r="N7716">
        <f>IF(Table1[[#This Row],[TeamFavorite]]=Table1[[#This Row],[TeamHome]],Table1[[#This Row],[ScoreAway]]-Table1[[#This Row],[ScoreHome]],Table1[[#This Row],[ScoreHome]]-Table1[[#This Row],[ScoreAway]])</f>
        <v>-16</v>
      </c>
      <c r="O7716">
        <f>IF(Table1[[#This Row],[SpreadActual]]&lt;Table1[[#This Row],[SpreadFavorite]],1,0)</f>
        <v>1</v>
      </c>
      <c r="P7716">
        <v>44.5</v>
      </c>
      <c r="Q7716" t="s">
        <v>123</v>
      </c>
      <c r="R7716" t="b">
        <v>0</v>
      </c>
      <c r="S7716">
        <v>48</v>
      </c>
      <c r="T7716">
        <v>14</v>
      </c>
      <c r="U7716">
        <v>76</v>
      </c>
    </row>
    <row r="7717" spans="1:22" x14ac:dyDescent="0.2">
      <c r="A7717" s="1">
        <v>37199</v>
      </c>
      <c r="B7717">
        <v>2001</v>
      </c>
      <c r="C7717">
        <f>_xlfn.MAXIFS(Table1[ScheduleWeekWritten],Table1[ScheduleSeason],Table1[[#This Row],[ScheduleSeason]])</f>
        <v>17</v>
      </c>
      <c r="D7717">
        <v>8</v>
      </c>
      <c r="E7717" cm="1">
        <f t="array" ref="E7717">_xlfn.XLOOKUP(Table1[[#This Row],[ScheduleWeekWritten]],Table3[Game],100+Table3[Increase],Table1[[#This Row],[ScheduleWeekWritten]])</f>
        <v>8</v>
      </c>
      <c r="F7717" t="b">
        <v>0</v>
      </c>
      <c r="G7717" t="s">
        <v>46</v>
      </c>
      <c r="H7717">
        <v>27</v>
      </c>
      <c r="I7717">
        <v>21</v>
      </c>
      <c r="J7717" t="s">
        <v>62</v>
      </c>
      <c r="K7717" t="s">
        <v>47</v>
      </c>
      <c r="L7717" t="str">
        <f>_xlfn.XLOOKUP(Table1[[#This Row],[TeamFavoriteID]],Table2[team_id],Table2[team_name],_xlfn.XLOOKUP(Table1[[#This Row],[TeamFavoriteID]],Table2[team_id_pfr],Table2[team_name],"Even"))</f>
        <v>Chicago Bears</v>
      </c>
      <c r="M7717">
        <v>-4.5</v>
      </c>
      <c r="N7717">
        <f>IF(Table1[[#This Row],[TeamFavorite]]=Table1[[#This Row],[TeamHome]],Table1[[#This Row],[ScoreAway]]-Table1[[#This Row],[ScoreHome]],Table1[[#This Row],[ScoreHome]]-Table1[[#This Row],[ScoreAway]])</f>
        <v>-6</v>
      </c>
      <c r="O7717">
        <f>IF(Table1[[#This Row],[SpreadActual]]&lt;Table1[[#This Row],[SpreadFavorite]],1,0)</f>
        <v>1</v>
      </c>
      <c r="P7717">
        <v>34</v>
      </c>
      <c r="Q7717" t="s">
        <v>114</v>
      </c>
      <c r="R7717" t="b">
        <v>0</v>
      </c>
      <c r="S7717">
        <v>53</v>
      </c>
      <c r="T7717">
        <v>8</v>
      </c>
      <c r="U7717">
        <v>58</v>
      </c>
    </row>
    <row r="7718" spans="1:22" x14ac:dyDescent="0.2">
      <c r="A7718" s="1">
        <v>37199</v>
      </c>
      <c r="B7718">
        <v>2001</v>
      </c>
      <c r="C7718">
        <f>_xlfn.MAXIFS(Table1[ScheduleWeekWritten],Table1[ScheduleSeason],Table1[[#This Row],[ScheduleSeason]])</f>
        <v>17</v>
      </c>
      <c r="D7718">
        <v>8</v>
      </c>
      <c r="E7718" cm="1">
        <f t="array" ref="E7718">_xlfn.XLOOKUP(Table1[[#This Row],[ScheduleWeekWritten]],Table3[Game],100+Table3[Increase],Table1[[#This Row],[ScheduleWeekWritten]])</f>
        <v>8</v>
      </c>
      <c r="F7718" t="b">
        <v>0</v>
      </c>
      <c r="G7718" t="s">
        <v>33</v>
      </c>
      <c r="H7718">
        <v>21</v>
      </c>
      <c r="I7718">
        <v>20</v>
      </c>
      <c r="J7718" t="s">
        <v>127</v>
      </c>
      <c r="K7718" t="s">
        <v>35</v>
      </c>
      <c r="L7718" t="str">
        <f>_xlfn.XLOOKUP(Table1[[#This Row],[TeamFavoriteID]],Table2[team_id],Table2[team_name],_xlfn.XLOOKUP(Table1[[#This Row],[TeamFavoriteID]],Table2[team_id_pfr],Table2[team_name],"Even"))</f>
        <v>Green Bay Packers</v>
      </c>
      <c r="M7718">
        <v>-5</v>
      </c>
      <c r="N7718">
        <f>IF(Table1[[#This Row],[TeamFavorite]]=Table1[[#This Row],[TeamHome]],Table1[[#This Row],[ScoreAway]]-Table1[[#This Row],[ScoreHome]],Table1[[#This Row],[ScoreHome]]-Table1[[#This Row],[ScoreAway]])</f>
        <v>-1</v>
      </c>
      <c r="O7718">
        <f>IF(Table1[[#This Row],[SpreadActual]]&lt;Table1[[#This Row],[SpreadFavorite]],1,0)</f>
        <v>0</v>
      </c>
      <c r="P7718">
        <v>37</v>
      </c>
      <c r="Q7718" t="s">
        <v>82</v>
      </c>
      <c r="R7718" t="b">
        <v>0</v>
      </c>
      <c r="S7718">
        <v>46</v>
      </c>
      <c r="T7718">
        <v>10</v>
      </c>
      <c r="U7718">
        <v>53</v>
      </c>
    </row>
    <row r="7719" spans="1:22" x14ac:dyDescent="0.2">
      <c r="A7719" s="1">
        <v>37199</v>
      </c>
      <c r="B7719">
        <v>2001</v>
      </c>
      <c r="C7719">
        <f>_xlfn.MAXIFS(Table1[ScheduleWeekWritten],Table1[ScheduleSeason],Table1[[#This Row],[ScheduleSeason]])</f>
        <v>17</v>
      </c>
      <c r="D7719">
        <v>8</v>
      </c>
      <c r="E7719" cm="1">
        <f t="array" ref="E7719">_xlfn.XLOOKUP(Table1[[#This Row],[ScheduleWeekWritten]],Table3[Game],100+Table3[Increase],Table1[[#This Row],[ScheduleWeekWritten]])</f>
        <v>8</v>
      </c>
      <c r="F7719" t="b">
        <v>0</v>
      </c>
      <c r="G7719" t="s">
        <v>19</v>
      </c>
      <c r="H7719">
        <v>23</v>
      </c>
      <c r="I7719">
        <v>6</v>
      </c>
      <c r="J7719" t="s">
        <v>152</v>
      </c>
      <c r="K7719" t="s">
        <v>91</v>
      </c>
      <c r="L7719" t="str">
        <f>_xlfn.XLOOKUP(Table1[[#This Row],[TeamFavoriteID]],Table2[team_id],Table2[team_name],_xlfn.XLOOKUP(Table1[[#This Row],[TeamFavoriteID]],Table2[team_id_pfr],Table2[team_name],"Even"))</f>
        <v>Miami Dolphins</v>
      </c>
      <c r="M7719">
        <v>-10</v>
      </c>
      <c r="N7719">
        <f>IF(Table1[[#This Row],[TeamFavorite]]=Table1[[#This Row],[TeamHome]],Table1[[#This Row],[ScoreAway]]-Table1[[#This Row],[ScoreHome]],Table1[[#This Row],[ScoreHome]]-Table1[[#This Row],[ScoreAway]])</f>
        <v>-17</v>
      </c>
      <c r="O7719">
        <f>IF(Table1[[#This Row],[SpreadActual]]&lt;Table1[[#This Row],[SpreadFavorite]],1,0)</f>
        <v>1</v>
      </c>
      <c r="P7719">
        <v>34.5</v>
      </c>
      <c r="Q7719" t="s">
        <v>143</v>
      </c>
      <c r="R7719" t="b">
        <v>0</v>
      </c>
      <c r="S7719">
        <v>77</v>
      </c>
      <c r="T7719">
        <v>17</v>
      </c>
      <c r="U7719">
        <v>80</v>
      </c>
    </row>
    <row r="7720" spans="1:22" x14ac:dyDescent="0.2">
      <c r="A7720" s="1">
        <v>37199</v>
      </c>
      <c r="B7720">
        <v>2001</v>
      </c>
      <c r="C7720">
        <f>_xlfn.MAXIFS(Table1[ScheduleWeekWritten],Table1[ScheduleSeason],Table1[[#This Row],[ScheduleSeason]])</f>
        <v>17</v>
      </c>
      <c r="D7720">
        <v>8</v>
      </c>
      <c r="E7720" cm="1">
        <f t="array" ref="E7720">_xlfn.XLOOKUP(Table1[[#This Row],[ScheduleWeekWritten]],Table3[Game],100+Table3[Increase],Table1[[#This Row],[ScheduleWeekWritten]])</f>
        <v>8</v>
      </c>
      <c r="F7720" t="b">
        <v>0</v>
      </c>
      <c r="G7720" t="s">
        <v>95</v>
      </c>
      <c r="H7720">
        <v>9</v>
      </c>
      <c r="I7720">
        <v>16</v>
      </c>
      <c r="J7720" t="s">
        <v>31</v>
      </c>
      <c r="K7720" t="s">
        <v>98</v>
      </c>
      <c r="L7720" t="str">
        <f>_xlfn.XLOOKUP(Table1[[#This Row],[TeamFavoriteID]],Table2[team_id],Table2[team_name],_xlfn.XLOOKUP(Table1[[#This Row],[TeamFavoriteID]],Table2[team_id_pfr],Table2[team_name],"Even"))</f>
        <v>New Orleans Saints</v>
      </c>
      <c r="M7720">
        <v>-6.5</v>
      </c>
      <c r="N7720">
        <f>IF(Table1[[#This Row],[TeamFavorite]]=Table1[[#This Row],[TeamHome]],Table1[[#This Row],[ScoreAway]]-Table1[[#This Row],[ScoreHome]],Table1[[#This Row],[ScoreHome]]-Table1[[#This Row],[ScoreAway]])</f>
        <v>7</v>
      </c>
      <c r="O7720">
        <f>IF(Table1[[#This Row],[SpreadActual]]&lt;Table1[[#This Row],[SpreadFavorite]],1,0)</f>
        <v>0</v>
      </c>
      <c r="P7720">
        <v>42.5</v>
      </c>
      <c r="Q7720" t="s">
        <v>124</v>
      </c>
      <c r="R7720" t="b">
        <v>0</v>
      </c>
      <c r="S7720">
        <v>72</v>
      </c>
      <c r="T7720">
        <v>0</v>
      </c>
      <c r="V7720" t="s">
        <v>103</v>
      </c>
    </row>
    <row r="7721" spans="1:22" x14ac:dyDescent="0.2">
      <c r="A7721" s="1">
        <v>37199</v>
      </c>
      <c r="B7721">
        <v>2001</v>
      </c>
      <c r="C7721">
        <f>_xlfn.MAXIFS(Table1[ScheduleWeekWritten],Table1[ScheduleSeason],Table1[[#This Row],[ScheduleSeason]])</f>
        <v>17</v>
      </c>
      <c r="D7721">
        <v>8</v>
      </c>
      <c r="E7721" cm="1">
        <f t="array" ref="E7721">_xlfn.XLOOKUP(Table1[[#This Row],[ScheduleWeekWritten]],Table3[Game],100+Table3[Increase],Table1[[#This Row],[ScheduleWeekWritten]])</f>
        <v>8</v>
      </c>
      <c r="F7721" t="b">
        <v>0</v>
      </c>
      <c r="G7721" t="s">
        <v>50</v>
      </c>
      <c r="H7721">
        <v>27</v>
      </c>
      <c r="I7721">
        <v>24</v>
      </c>
      <c r="J7721" t="s">
        <v>67</v>
      </c>
      <c r="K7721" t="s">
        <v>90</v>
      </c>
      <c r="L7721" t="str">
        <f>_xlfn.XLOOKUP(Table1[[#This Row],[TeamFavoriteID]],Table2[team_id],Table2[team_name],_xlfn.XLOOKUP(Table1[[#This Row],[TeamFavoriteID]],Table2[team_id_pfr],Table2[team_name],"Even"))</f>
        <v>New York Giants</v>
      </c>
      <c r="M7721">
        <v>-10.5</v>
      </c>
      <c r="N7721">
        <f>IF(Table1[[#This Row],[TeamFavorite]]=Table1[[#This Row],[TeamHome]],Table1[[#This Row],[ScoreAway]]-Table1[[#This Row],[ScoreHome]],Table1[[#This Row],[ScoreHome]]-Table1[[#This Row],[ScoreAway]])</f>
        <v>-3</v>
      </c>
      <c r="O7721">
        <f>IF(Table1[[#This Row],[SpreadActual]]&lt;Table1[[#This Row],[SpreadFavorite]],1,0)</f>
        <v>0</v>
      </c>
      <c r="P7721">
        <v>35.5</v>
      </c>
      <c r="Q7721" t="s">
        <v>126</v>
      </c>
      <c r="R7721" t="b">
        <v>0</v>
      </c>
      <c r="S7721">
        <v>56</v>
      </c>
      <c r="T7721">
        <v>10</v>
      </c>
      <c r="U7721">
        <v>47</v>
      </c>
    </row>
    <row r="7722" spans="1:22" x14ac:dyDescent="0.2">
      <c r="A7722" s="1">
        <v>37199</v>
      </c>
      <c r="B7722">
        <v>2001</v>
      </c>
      <c r="C7722">
        <f>_xlfn.MAXIFS(Table1[ScheduleWeekWritten],Table1[ScheduleSeason],Table1[[#This Row],[ScheduleSeason]])</f>
        <v>17</v>
      </c>
      <c r="D7722">
        <v>8</v>
      </c>
      <c r="E7722" cm="1">
        <f t="array" ref="E7722">_xlfn.XLOOKUP(Table1[[#This Row],[ScheduleWeekWritten]],Table3[Game],100+Table3[Increase],Table1[[#This Row],[ScheduleWeekWritten]])</f>
        <v>8</v>
      </c>
      <c r="F7722" t="b">
        <v>0</v>
      </c>
      <c r="G7722" t="s">
        <v>49</v>
      </c>
      <c r="H7722">
        <v>10</v>
      </c>
      <c r="I7722">
        <v>13</v>
      </c>
      <c r="J7722" t="s">
        <v>158</v>
      </c>
      <c r="K7722" t="s">
        <v>51</v>
      </c>
      <c r="L7722" t="str">
        <f>_xlfn.XLOOKUP(Table1[[#This Row],[TeamFavoriteID]],Table2[team_id],Table2[team_name],_xlfn.XLOOKUP(Table1[[#This Row],[TeamFavoriteID]],Table2[team_id_pfr],Table2[team_name],"Even"))</f>
        <v>Pittsburgh Steelers</v>
      </c>
      <c r="M7722">
        <v>-2</v>
      </c>
      <c r="N7722">
        <f>IF(Table1[[#This Row],[TeamFavorite]]=Table1[[#This Row],[TeamHome]],Table1[[#This Row],[ScoreAway]]-Table1[[#This Row],[ScoreHome]],Table1[[#This Row],[ScoreHome]]-Table1[[#This Row],[ScoreAway]])</f>
        <v>3</v>
      </c>
      <c r="O7722">
        <f>IF(Table1[[#This Row],[SpreadActual]]&lt;Table1[[#This Row],[SpreadFavorite]],1,0)</f>
        <v>0</v>
      </c>
      <c r="P7722">
        <v>33</v>
      </c>
      <c r="Q7722" t="s">
        <v>175</v>
      </c>
      <c r="R7722" t="b">
        <v>0</v>
      </c>
      <c r="S7722">
        <v>50</v>
      </c>
      <c r="T7722">
        <v>13</v>
      </c>
      <c r="U7722">
        <v>60</v>
      </c>
    </row>
    <row r="7723" spans="1:22" x14ac:dyDescent="0.2">
      <c r="A7723" s="1">
        <v>37199</v>
      </c>
      <c r="B7723">
        <v>2001</v>
      </c>
      <c r="C7723">
        <f>_xlfn.MAXIFS(Table1[ScheduleWeekWritten],Table1[ScheduleSeason],Table1[[#This Row],[ScheduleSeason]])</f>
        <v>17</v>
      </c>
      <c r="D7723">
        <v>8</v>
      </c>
      <c r="E7723" cm="1">
        <f t="array" ref="E7723">_xlfn.XLOOKUP(Table1[[#This Row],[ScheduleWeekWritten]],Table3[Game],100+Table3[Increase],Table1[[#This Row],[ScheduleWeekWritten]])</f>
        <v>8</v>
      </c>
      <c r="F7723" t="b">
        <v>0</v>
      </c>
      <c r="G7723" t="s">
        <v>27</v>
      </c>
      <c r="H7723">
        <v>20</v>
      </c>
      <c r="I7723">
        <v>25</v>
      </c>
      <c r="J7723" t="s">
        <v>42</v>
      </c>
      <c r="K7723" t="s">
        <v>29</v>
      </c>
      <c r="L7723" t="str">
        <f>_xlfn.XLOOKUP(Table1[[#This Row],[TeamFavoriteID]],Table2[team_id],Table2[team_name],_xlfn.XLOOKUP(Table1[[#This Row],[TeamFavoriteID]],Table2[team_id_pfr],Table2[team_name],"Even"))</f>
        <v>Los Angeles Chargers</v>
      </c>
      <c r="M7723">
        <v>-5.5</v>
      </c>
      <c r="N7723">
        <f>IF(Table1[[#This Row],[TeamFavorite]]=Table1[[#This Row],[TeamHome]],Table1[[#This Row],[ScoreAway]]-Table1[[#This Row],[ScoreHome]],Table1[[#This Row],[ScoreHome]]-Table1[[#This Row],[ScoreAway]])</f>
        <v>-5</v>
      </c>
      <c r="O7723">
        <f>IF(Table1[[#This Row],[SpreadActual]]&lt;Table1[[#This Row],[SpreadFavorite]],1,0)</f>
        <v>0</v>
      </c>
      <c r="P7723">
        <v>41</v>
      </c>
      <c r="Q7723" t="s">
        <v>94</v>
      </c>
      <c r="R7723" t="b">
        <v>0</v>
      </c>
      <c r="S7723">
        <v>65</v>
      </c>
      <c r="T7723">
        <v>10</v>
      </c>
      <c r="U7723">
        <v>91</v>
      </c>
    </row>
    <row r="7724" spans="1:22" x14ac:dyDescent="0.2">
      <c r="A7724" s="1">
        <v>37199</v>
      </c>
      <c r="B7724">
        <v>2001</v>
      </c>
      <c r="C7724">
        <f>_xlfn.MAXIFS(Table1[ScheduleWeekWritten],Table1[ScheduleSeason],Table1[[#This Row],[ScheduleSeason]])</f>
        <v>17</v>
      </c>
      <c r="D7724">
        <v>8</v>
      </c>
      <c r="E7724" cm="1">
        <f t="array" ref="E7724">_xlfn.XLOOKUP(Table1[[#This Row],[ScheduleWeekWritten]],Table3[Game],100+Table3[Increase],Table1[[#This Row],[ScheduleWeekWritten]])</f>
        <v>8</v>
      </c>
      <c r="F7724" t="b">
        <v>0</v>
      </c>
      <c r="G7724" t="s">
        <v>53</v>
      </c>
      <c r="H7724">
        <v>21</v>
      </c>
      <c r="I7724">
        <v>13</v>
      </c>
      <c r="J7724" t="s">
        <v>45</v>
      </c>
      <c r="K7724" t="s">
        <v>87</v>
      </c>
      <c r="L7724" t="str">
        <f>_xlfn.XLOOKUP(Table1[[#This Row],[TeamFavoriteID]],Table2[team_id],Table2[team_name],_xlfn.XLOOKUP(Table1[[#This Row],[TeamFavoriteID]],Table2[team_id_pfr],Table2[team_name],"Even"))</f>
        <v>San Francisco 49ers</v>
      </c>
      <c r="M7724">
        <v>-8.5</v>
      </c>
      <c r="N7724">
        <f>IF(Table1[[#This Row],[TeamFavorite]]=Table1[[#This Row],[TeamHome]],Table1[[#This Row],[ScoreAway]]-Table1[[#This Row],[ScoreHome]],Table1[[#This Row],[ScoreHome]]-Table1[[#This Row],[ScoreAway]])</f>
        <v>-8</v>
      </c>
      <c r="O7724">
        <f>IF(Table1[[#This Row],[SpreadActual]]&lt;Table1[[#This Row],[SpreadFavorite]],1,0)</f>
        <v>0</v>
      </c>
      <c r="P7724">
        <v>47</v>
      </c>
      <c r="Q7724" t="s">
        <v>118</v>
      </c>
      <c r="R7724" t="b">
        <v>0</v>
      </c>
      <c r="S7724">
        <v>56</v>
      </c>
      <c r="T7724">
        <v>13</v>
      </c>
      <c r="U7724">
        <v>87</v>
      </c>
    </row>
    <row r="7725" spans="1:22" x14ac:dyDescent="0.2">
      <c r="A7725" s="1">
        <v>37199</v>
      </c>
      <c r="B7725">
        <v>2001</v>
      </c>
      <c r="C7725">
        <f>_xlfn.MAXIFS(Table1[ScheduleWeekWritten],Table1[ScheduleSeason],Table1[[#This Row],[ScheduleSeason]])</f>
        <v>17</v>
      </c>
      <c r="D7725">
        <v>8</v>
      </c>
      <c r="E7725" cm="1">
        <f t="array" ref="E7725">_xlfn.XLOOKUP(Table1[[#This Row],[ScheduleWeekWritten]],Table3[Game],100+Table3[Increase],Table1[[#This Row],[ScheduleWeekWritten]])</f>
        <v>8</v>
      </c>
      <c r="F7725" t="b">
        <v>0</v>
      </c>
      <c r="G7725" t="s">
        <v>171</v>
      </c>
      <c r="H7725">
        <v>28</v>
      </c>
      <c r="I7725">
        <v>24</v>
      </c>
      <c r="J7725" t="s">
        <v>154</v>
      </c>
      <c r="K7725" t="s">
        <v>25</v>
      </c>
      <c r="L7725" t="str">
        <f>_xlfn.XLOOKUP(Table1[[#This Row],[TeamFavoriteID]],Table2[team_id],Table2[team_name],_xlfn.XLOOKUP(Table1[[#This Row],[TeamFavoriteID]],Table2[team_id_pfr],Table2[team_name],"Even"))</f>
        <v>Houston Oilers</v>
      </c>
      <c r="M7725">
        <v>-3</v>
      </c>
      <c r="N7725">
        <f>IF(Table1[[#This Row],[TeamFavorite]]=Table1[[#This Row],[TeamHome]],Table1[[#This Row],[ScoreAway]]-Table1[[#This Row],[ScoreHome]],Table1[[#This Row],[ScoreHome]]-Table1[[#This Row],[ScoreAway]])</f>
        <v>4</v>
      </c>
      <c r="O7725">
        <f>IF(Table1[[#This Row],[SpreadActual]]&lt;Table1[[#This Row],[SpreadFavorite]],1,0)</f>
        <v>0</v>
      </c>
      <c r="P7725">
        <v>37.5</v>
      </c>
      <c r="Q7725" t="s">
        <v>172</v>
      </c>
      <c r="R7725" t="b">
        <v>0</v>
      </c>
      <c r="S7725">
        <v>58</v>
      </c>
      <c r="T7725">
        <v>7</v>
      </c>
      <c r="U7725">
        <v>44</v>
      </c>
    </row>
    <row r="7726" spans="1:22" x14ac:dyDescent="0.2">
      <c r="A7726" s="1">
        <v>37199</v>
      </c>
      <c r="B7726">
        <v>2001</v>
      </c>
      <c r="C7726">
        <f>_xlfn.MAXIFS(Table1[ScheduleWeekWritten],Table1[ScheduleSeason],Table1[[#This Row],[ScheduleSeason]])</f>
        <v>17</v>
      </c>
      <c r="D7726">
        <v>8</v>
      </c>
      <c r="E7726" cm="1">
        <f t="array" ref="E7726">_xlfn.XLOOKUP(Table1[[#This Row],[ScheduleWeekWritten]],Table3[Game],100+Table3[Increase],Table1[[#This Row],[ScheduleWeekWritten]])</f>
        <v>8</v>
      </c>
      <c r="F7726" t="b">
        <v>0</v>
      </c>
      <c r="G7726" t="s">
        <v>61</v>
      </c>
      <c r="H7726">
        <v>27</v>
      </c>
      <c r="I7726">
        <v>14</v>
      </c>
      <c r="J7726" t="s">
        <v>128</v>
      </c>
      <c r="K7726" t="s">
        <v>132</v>
      </c>
      <c r="L7726" t="str">
        <f>_xlfn.XLOOKUP(Table1[[#This Row],[TeamFavoriteID]],Table2[team_id],Table2[team_name],_xlfn.XLOOKUP(Table1[[#This Row],[TeamFavoriteID]],Table2[team_id_pfr],Table2[team_name],"Even"))</f>
        <v>Seattle Seahawks</v>
      </c>
      <c r="M7726">
        <v>-2.5</v>
      </c>
      <c r="N7726">
        <f>IF(Table1[[#This Row],[TeamFavorite]]=Table1[[#This Row],[TeamHome]],Table1[[#This Row],[ScoreAway]]-Table1[[#This Row],[ScoreHome]],Table1[[#This Row],[ScoreHome]]-Table1[[#This Row],[ScoreAway]])</f>
        <v>13</v>
      </c>
      <c r="O7726">
        <f>IF(Table1[[#This Row],[SpreadActual]]&lt;Table1[[#This Row],[SpreadFavorite]],1,0)</f>
        <v>0</v>
      </c>
      <c r="P7726">
        <v>37</v>
      </c>
      <c r="Q7726" t="s">
        <v>165</v>
      </c>
      <c r="R7726" t="b">
        <v>0</v>
      </c>
      <c r="S7726">
        <v>58</v>
      </c>
      <c r="T7726">
        <v>9</v>
      </c>
      <c r="U7726">
        <v>47</v>
      </c>
    </row>
    <row r="7727" spans="1:22" x14ac:dyDescent="0.2">
      <c r="A7727" s="1">
        <v>37200</v>
      </c>
      <c r="B7727">
        <v>2001</v>
      </c>
      <c r="C7727">
        <f>_xlfn.MAXIFS(Table1[ScheduleWeekWritten],Table1[ScheduleSeason],Table1[[#This Row],[ScheduleSeason]])</f>
        <v>17</v>
      </c>
      <c r="D7727">
        <v>8</v>
      </c>
      <c r="E7727" cm="1">
        <f t="array" ref="E7727">_xlfn.XLOOKUP(Table1[[#This Row],[ScheduleWeekWritten]],Table3[Game],100+Table3[Increase],Table1[[#This Row],[ScheduleWeekWritten]])</f>
        <v>8</v>
      </c>
      <c r="F7727" t="b">
        <v>0</v>
      </c>
      <c r="G7727" t="s">
        <v>20</v>
      </c>
      <c r="H7727">
        <v>38</v>
      </c>
      <c r="I7727">
        <v>28</v>
      </c>
      <c r="J7727" t="s">
        <v>24</v>
      </c>
      <c r="K7727" t="s">
        <v>21</v>
      </c>
      <c r="L7727" t="str">
        <f>_xlfn.XLOOKUP(Table1[[#This Row],[TeamFavoriteID]],Table2[team_id],Table2[team_name],_xlfn.XLOOKUP(Table1[[#This Row],[TeamFavoriteID]],Table2[team_id_pfr],Table2[team_name],"Even"))</f>
        <v>Las Vegas Raiders</v>
      </c>
      <c r="M7727">
        <v>-5.5</v>
      </c>
      <c r="N7727">
        <f>IF(Table1[[#This Row],[TeamFavorite]]=Table1[[#This Row],[TeamHome]],Table1[[#This Row],[ScoreAway]]-Table1[[#This Row],[ScoreHome]],Table1[[#This Row],[ScoreHome]]-Table1[[#This Row],[ScoreAway]])</f>
        <v>10</v>
      </c>
      <c r="O7727">
        <f>IF(Table1[[#This Row],[SpreadActual]]&lt;Table1[[#This Row],[SpreadFavorite]],1,0)</f>
        <v>0</v>
      </c>
      <c r="P7727">
        <v>45.5</v>
      </c>
      <c r="Q7727" t="s">
        <v>76</v>
      </c>
      <c r="R7727" t="b">
        <v>0</v>
      </c>
      <c r="S7727">
        <v>56</v>
      </c>
      <c r="T7727">
        <v>8</v>
      </c>
      <c r="U7727">
        <v>82</v>
      </c>
    </row>
    <row r="7728" spans="1:22" x14ac:dyDescent="0.2">
      <c r="A7728" s="1">
        <v>37206</v>
      </c>
      <c r="B7728">
        <v>2001</v>
      </c>
      <c r="C7728">
        <f>_xlfn.MAXIFS(Table1[ScheduleWeekWritten],Table1[ScheduleSeason],Table1[[#This Row],[ScheduleSeason]])</f>
        <v>17</v>
      </c>
      <c r="D7728">
        <v>9</v>
      </c>
      <c r="E7728" cm="1">
        <f t="array" ref="E7728">_xlfn.XLOOKUP(Table1[[#This Row],[ScheduleWeekWritten]],Table3[Game],100+Table3[Increase],Table1[[#This Row],[ScheduleWeekWritten]])</f>
        <v>9</v>
      </c>
      <c r="F7728" t="b">
        <v>0</v>
      </c>
      <c r="G7728" t="s">
        <v>149</v>
      </c>
      <c r="H7728">
        <v>10</v>
      </c>
      <c r="I7728">
        <v>17</v>
      </c>
      <c r="J7728" t="s">
        <v>50</v>
      </c>
      <c r="K7728" t="s">
        <v>90</v>
      </c>
      <c r="L7728" t="str">
        <f>_xlfn.XLOOKUP(Table1[[#This Row],[TeamFavoriteID]],Table2[team_id],Table2[team_name],_xlfn.XLOOKUP(Table1[[#This Row],[TeamFavoriteID]],Table2[team_id_pfr],Table2[team_name],"Even"))</f>
        <v>New York Giants</v>
      </c>
      <c r="M7728">
        <v>-5.5</v>
      </c>
      <c r="N7728">
        <f>IF(Table1[[#This Row],[TeamFavorite]]=Table1[[#This Row],[TeamHome]],Table1[[#This Row],[ScoreAway]]-Table1[[#This Row],[ScoreHome]],Table1[[#This Row],[ScoreHome]]-Table1[[#This Row],[ScoreAway]])</f>
        <v>-7</v>
      </c>
      <c r="O7728">
        <f>IF(Table1[[#This Row],[SpreadActual]]&lt;Table1[[#This Row],[SpreadFavorite]],1,0)</f>
        <v>1</v>
      </c>
      <c r="P7728">
        <v>37.5</v>
      </c>
      <c r="Q7728" t="s">
        <v>150</v>
      </c>
      <c r="R7728" t="b">
        <v>0</v>
      </c>
      <c r="S7728">
        <v>73</v>
      </c>
      <c r="T7728">
        <v>6</v>
      </c>
      <c r="U7728">
        <v>40</v>
      </c>
    </row>
    <row r="7729" spans="1:22" x14ac:dyDescent="0.2">
      <c r="A7729" s="1">
        <v>37206</v>
      </c>
      <c r="B7729">
        <v>2001</v>
      </c>
      <c r="C7729">
        <f>_xlfn.MAXIFS(Table1[ScheduleWeekWritten],Table1[ScheduleSeason],Table1[[#This Row],[ScheduleSeason]])</f>
        <v>17</v>
      </c>
      <c r="D7729">
        <v>9</v>
      </c>
      <c r="E7729" cm="1">
        <f t="array" ref="E7729">_xlfn.XLOOKUP(Table1[[#This Row],[ScheduleWeekWritten]],Table3[Game],100+Table3[Increase],Table1[[#This Row],[ScheduleWeekWritten]])</f>
        <v>9</v>
      </c>
      <c r="F7729" t="b">
        <v>0</v>
      </c>
      <c r="G7729" t="s">
        <v>38</v>
      </c>
      <c r="H7729">
        <v>20</v>
      </c>
      <c r="I7729">
        <v>13</v>
      </c>
      <c r="J7729" t="s">
        <v>67</v>
      </c>
      <c r="K7729" t="s">
        <v>109</v>
      </c>
      <c r="L7729" t="str">
        <f>_xlfn.XLOOKUP(Table1[[#This Row],[TeamFavoriteID]],Table2[team_id],Table2[team_name],_xlfn.XLOOKUP(Table1[[#This Row],[TeamFavoriteID]],Table2[team_id_pfr],Table2[team_name],"Even"))</f>
        <v>Atlanta Falcons</v>
      </c>
      <c r="M7729">
        <v>-6</v>
      </c>
      <c r="N7729">
        <f>IF(Table1[[#This Row],[TeamFavorite]]=Table1[[#This Row],[TeamHome]],Table1[[#This Row],[ScoreAway]]-Table1[[#This Row],[ScoreHome]],Table1[[#This Row],[ScoreHome]]-Table1[[#This Row],[ScoreAway]])</f>
        <v>-7</v>
      </c>
      <c r="O7729">
        <f>IF(Table1[[#This Row],[SpreadActual]]&lt;Table1[[#This Row],[SpreadFavorite]],1,0)</f>
        <v>1</v>
      </c>
      <c r="P7729">
        <v>37</v>
      </c>
      <c r="Q7729" t="s">
        <v>148</v>
      </c>
      <c r="R7729" t="b">
        <v>0</v>
      </c>
      <c r="S7729">
        <v>72</v>
      </c>
      <c r="T7729">
        <v>0</v>
      </c>
      <c r="V7729" t="s">
        <v>103</v>
      </c>
    </row>
    <row r="7730" spans="1:22" x14ac:dyDescent="0.2">
      <c r="A7730" s="1">
        <v>37206</v>
      </c>
      <c r="B7730">
        <v>2001</v>
      </c>
      <c r="C7730">
        <f>_xlfn.MAXIFS(Table1[ScheduleWeekWritten],Table1[ScheduleSeason],Table1[[#This Row],[ScheduleSeason]])</f>
        <v>17</v>
      </c>
      <c r="D7730">
        <v>9</v>
      </c>
      <c r="E7730" cm="1">
        <f t="array" ref="E7730">_xlfn.XLOOKUP(Table1[[#This Row],[ScheduleWeekWritten]],Table3[Game],100+Table3[Increase],Table1[[#This Row],[ScheduleWeekWritten]])</f>
        <v>9</v>
      </c>
      <c r="F7730" t="b">
        <v>0</v>
      </c>
      <c r="G7730" t="s">
        <v>46</v>
      </c>
      <c r="H7730">
        <v>12</v>
      </c>
      <c r="I7730">
        <v>20</v>
      </c>
      <c r="J7730" t="s">
        <v>33</v>
      </c>
      <c r="K7730" t="s">
        <v>35</v>
      </c>
      <c r="L7730" t="str">
        <f>_xlfn.XLOOKUP(Table1[[#This Row],[TeamFavoriteID]],Table2[team_id],Table2[team_name],_xlfn.XLOOKUP(Table1[[#This Row],[TeamFavoriteID]],Table2[team_id_pfr],Table2[team_name],"Even"))</f>
        <v>Green Bay Packers</v>
      </c>
      <c r="M7730">
        <v>-2.5</v>
      </c>
      <c r="N7730">
        <f>IF(Table1[[#This Row],[TeamFavorite]]=Table1[[#This Row],[TeamHome]],Table1[[#This Row],[ScoreAway]]-Table1[[#This Row],[ScoreHome]],Table1[[#This Row],[ScoreHome]]-Table1[[#This Row],[ScoreAway]])</f>
        <v>-8</v>
      </c>
      <c r="O7730">
        <f>IF(Table1[[#This Row],[SpreadActual]]&lt;Table1[[#This Row],[SpreadFavorite]],1,0)</f>
        <v>1</v>
      </c>
      <c r="P7730">
        <v>37.5</v>
      </c>
      <c r="Q7730" t="s">
        <v>114</v>
      </c>
      <c r="R7730" t="b">
        <v>0</v>
      </c>
      <c r="S7730">
        <v>44</v>
      </c>
      <c r="T7730">
        <v>10</v>
      </c>
      <c r="U7730">
        <v>66</v>
      </c>
    </row>
    <row r="7731" spans="1:22" x14ac:dyDescent="0.2">
      <c r="A7731" s="1">
        <v>37206</v>
      </c>
      <c r="B7731">
        <v>2001</v>
      </c>
      <c r="C7731">
        <f>_xlfn.MAXIFS(Table1[ScheduleWeekWritten],Table1[ScheduleSeason],Table1[[#This Row],[ScheduleSeason]])</f>
        <v>17</v>
      </c>
      <c r="D7731">
        <v>9</v>
      </c>
      <c r="E7731" cm="1">
        <f t="array" ref="E7731">_xlfn.XLOOKUP(Table1[[#This Row],[ScheduleWeekWritten]],Table3[Game],100+Table3[Increase],Table1[[#This Row],[ScheduleWeekWritten]])</f>
        <v>9</v>
      </c>
      <c r="F7731" t="b">
        <v>0</v>
      </c>
      <c r="G7731" t="s">
        <v>62</v>
      </c>
      <c r="H7731">
        <v>12</v>
      </c>
      <c r="I7731">
        <v>15</v>
      </c>
      <c r="J7731" t="s">
        <v>49</v>
      </c>
      <c r="K7731" t="s">
        <v>51</v>
      </c>
      <c r="L7731" t="str">
        <f>_xlfn.XLOOKUP(Table1[[#This Row],[TeamFavoriteID]],Table2[team_id],Table2[team_name],_xlfn.XLOOKUP(Table1[[#This Row],[TeamFavoriteID]],Table2[team_id_pfr],Table2[team_name],"Even"))</f>
        <v>Pittsburgh Steelers</v>
      </c>
      <c r="M7731">
        <v>-3</v>
      </c>
      <c r="N7731">
        <f>IF(Table1[[#This Row],[TeamFavorite]]=Table1[[#This Row],[TeamHome]],Table1[[#This Row],[ScoreAway]]-Table1[[#This Row],[ScoreHome]],Table1[[#This Row],[ScoreHome]]-Table1[[#This Row],[ScoreAway]])</f>
        <v>-3</v>
      </c>
      <c r="O7731">
        <f>IF(Table1[[#This Row],[SpreadActual]]&lt;Table1[[#This Row],[SpreadFavorite]],1,0)</f>
        <v>0</v>
      </c>
      <c r="P7731">
        <v>33</v>
      </c>
      <c r="Q7731" t="s">
        <v>170</v>
      </c>
      <c r="R7731" t="b">
        <v>0</v>
      </c>
      <c r="S7731">
        <v>44</v>
      </c>
      <c r="T7731">
        <v>14</v>
      </c>
      <c r="U7731">
        <v>70</v>
      </c>
    </row>
    <row r="7732" spans="1:22" x14ac:dyDescent="0.2">
      <c r="A7732" s="1">
        <v>37206</v>
      </c>
      <c r="B7732">
        <v>2001</v>
      </c>
      <c r="C7732">
        <f>_xlfn.MAXIFS(Table1[ScheduleWeekWritten],Table1[ScheduleSeason],Table1[[#This Row],[ScheduleSeason]])</f>
        <v>17</v>
      </c>
      <c r="D7732">
        <v>9</v>
      </c>
      <c r="E7732" cm="1">
        <f t="array" ref="E7732">_xlfn.XLOOKUP(Table1[[#This Row],[ScheduleWeekWritten]],Table3[Game],100+Table3[Increase],Table1[[#This Row],[ScheduleWeekWritten]])</f>
        <v>9</v>
      </c>
      <c r="F7732" t="b">
        <v>0</v>
      </c>
      <c r="G7732" t="s">
        <v>24</v>
      </c>
      <c r="H7732">
        <v>26</v>
      </c>
      <c r="I7732">
        <v>16</v>
      </c>
      <c r="J7732" t="s">
        <v>27</v>
      </c>
      <c r="K7732" t="s">
        <v>88</v>
      </c>
      <c r="L7732" t="str">
        <f>_xlfn.XLOOKUP(Table1[[#This Row],[TeamFavoriteID]],Table2[team_id],Table2[team_name],_xlfn.XLOOKUP(Table1[[#This Row],[TeamFavoriteID]],Table2[team_id_pfr],Table2[team_name],"Even"))</f>
        <v>Denver Broncos</v>
      </c>
      <c r="M7732">
        <v>-5.5</v>
      </c>
      <c r="N7732">
        <f>IF(Table1[[#This Row],[TeamFavorite]]=Table1[[#This Row],[TeamHome]],Table1[[#This Row],[ScoreAway]]-Table1[[#This Row],[ScoreHome]],Table1[[#This Row],[ScoreHome]]-Table1[[#This Row],[ScoreAway]])</f>
        <v>-10</v>
      </c>
      <c r="O7732">
        <f>IF(Table1[[#This Row],[SpreadActual]]&lt;Table1[[#This Row],[SpreadFavorite]],1,0)</f>
        <v>1</v>
      </c>
      <c r="P7732">
        <v>45</v>
      </c>
      <c r="Q7732" t="s">
        <v>174</v>
      </c>
      <c r="R7732" t="b">
        <v>0</v>
      </c>
      <c r="S7732">
        <v>44</v>
      </c>
      <c r="T7732">
        <v>10</v>
      </c>
      <c r="U7732">
        <v>35</v>
      </c>
    </row>
    <row r="7733" spans="1:22" x14ac:dyDescent="0.2">
      <c r="A7733" s="1">
        <v>37206</v>
      </c>
      <c r="B7733">
        <v>2001</v>
      </c>
      <c r="C7733">
        <f>_xlfn.MAXIFS(Table1[ScheduleWeekWritten],Table1[ScheduleSeason],Table1[[#This Row],[ScheduleSeason]])</f>
        <v>17</v>
      </c>
      <c r="D7733">
        <v>9</v>
      </c>
      <c r="E7733" cm="1">
        <f t="array" ref="E7733">_xlfn.XLOOKUP(Table1[[#This Row],[ScheduleWeekWritten]],Table3[Game],100+Table3[Increase],Table1[[#This Row],[ScheduleWeekWritten]])</f>
        <v>9</v>
      </c>
      <c r="F7733" t="b">
        <v>0</v>
      </c>
      <c r="G7733" t="s">
        <v>45</v>
      </c>
      <c r="H7733">
        <v>17</v>
      </c>
      <c r="I7733">
        <v>20</v>
      </c>
      <c r="J7733" t="s">
        <v>127</v>
      </c>
      <c r="K7733" t="s">
        <v>133</v>
      </c>
      <c r="L7733" t="str">
        <f>_xlfn.XLOOKUP(Table1[[#This Row],[TeamFavoriteID]],Table2[team_id],Table2[team_name],_xlfn.XLOOKUP(Table1[[#This Row],[TeamFavoriteID]],Table2[team_id_pfr],Table2[team_name],"Even"))</f>
        <v>Tampa Bay Buccaneers</v>
      </c>
      <c r="M7733">
        <v>-5</v>
      </c>
      <c r="N7733">
        <f>IF(Table1[[#This Row],[TeamFavorite]]=Table1[[#This Row],[TeamHome]],Table1[[#This Row],[ScoreAway]]-Table1[[#This Row],[ScoreHome]],Table1[[#This Row],[ScoreHome]]-Table1[[#This Row],[ScoreAway]])</f>
        <v>-3</v>
      </c>
      <c r="O7733">
        <f>IF(Table1[[#This Row],[SpreadActual]]&lt;Table1[[#This Row],[SpreadFavorite]],1,0)</f>
        <v>0</v>
      </c>
      <c r="P7733">
        <v>40</v>
      </c>
      <c r="Q7733" t="s">
        <v>125</v>
      </c>
      <c r="R7733" t="b">
        <v>0</v>
      </c>
      <c r="S7733">
        <v>72</v>
      </c>
      <c r="T7733">
        <v>0</v>
      </c>
      <c r="V7733" t="s">
        <v>103</v>
      </c>
    </row>
    <row r="7734" spans="1:22" x14ac:dyDescent="0.2">
      <c r="A7734" s="1">
        <v>37206</v>
      </c>
      <c r="B7734">
        <v>2001</v>
      </c>
      <c r="C7734">
        <f>_xlfn.MAXIFS(Table1[ScheduleWeekWritten],Table1[ScheduleSeason],Table1[[#This Row],[ScheduleSeason]])</f>
        <v>17</v>
      </c>
      <c r="D7734">
        <v>9</v>
      </c>
      <c r="E7734" cm="1">
        <f t="array" ref="E7734">_xlfn.XLOOKUP(Table1[[#This Row],[ScheduleWeekWritten]],Table3[Game],100+Table3[Increase],Table1[[#This Row],[ScheduleWeekWritten]])</f>
        <v>9</v>
      </c>
      <c r="F7734" t="b">
        <v>0</v>
      </c>
      <c r="G7734" t="s">
        <v>140</v>
      </c>
      <c r="H7734">
        <v>24</v>
      </c>
      <c r="I7734">
        <v>27</v>
      </c>
      <c r="J7734" t="s">
        <v>19</v>
      </c>
      <c r="K7734" t="s">
        <v>72</v>
      </c>
      <c r="L7734" t="str">
        <f>_xlfn.XLOOKUP(Table1[[#This Row],[TeamFavoriteID]],Table2[team_id],Table2[team_name],_xlfn.XLOOKUP(Table1[[#This Row],[TeamFavoriteID]],Table2[team_id_pfr],Table2[team_name],"Even"))</f>
        <v>Baltimore Colts</v>
      </c>
      <c r="M7734">
        <v>-3</v>
      </c>
      <c r="N7734">
        <f>IF(Table1[[#This Row],[TeamFavorite]]=Table1[[#This Row],[TeamHome]],Table1[[#This Row],[ScoreAway]]-Table1[[#This Row],[ScoreHome]],Table1[[#This Row],[ScoreHome]]-Table1[[#This Row],[ScoreAway]])</f>
        <v>-3</v>
      </c>
      <c r="O7734">
        <f>IF(Table1[[#This Row],[SpreadActual]]&lt;Table1[[#This Row],[SpreadFavorite]],1,0)</f>
        <v>0</v>
      </c>
      <c r="P7734">
        <v>44</v>
      </c>
      <c r="Q7734" t="s">
        <v>141</v>
      </c>
      <c r="R7734" t="b">
        <v>0</v>
      </c>
      <c r="S7734">
        <v>72</v>
      </c>
      <c r="T7734">
        <v>0</v>
      </c>
      <c r="V7734" t="s">
        <v>103</v>
      </c>
    </row>
    <row r="7735" spans="1:22" x14ac:dyDescent="0.2">
      <c r="A7735" s="1">
        <v>37206</v>
      </c>
      <c r="B7735">
        <v>2001</v>
      </c>
      <c r="C7735">
        <f>_xlfn.MAXIFS(Table1[ScheduleWeekWritten],Table1[ScheduleSeason],Table1[[#This Row],[ScheduleSeason]])</f>
        <v>17</v>
      </c>
      <c r="D7735">
        <v>9</v>
      </c>
      <c r="E7735" cm="1">
        <f t="array" ref="E7735">_xlfn.XLOOKUP(Table1[[#This Row],[ScheduleWeekWritten]],Table3[Game],100+Table3[Increase],Table1[[#This Row],[ScheduleWeekWritten]])</f>
        <v>9</v>
      </c>
      <c r="F7735" t="b">
        <v>0</v>
      </c>
      <c r="G7735" t="s">
        <v>154</v>
      </c>
      <c r="H7735">
        <v>30</v>
      </c>
      <c r="I7735">
        <v>13</v>
      </c>
      <c r="J7735" t="s">
        <v>101</v>
      </c>
      <c r="K7735" t="s">
        <v>161</v>
      </c>
      <c r="L7735" t="str">
        <f>_xlfn.XLOOKUP(Table1[[#This Row],[TeamFavoriteID]],Table2[team_id],Table2[team_name],_xlfn.XLOOKUP(Table1[[#This Row],[TeamFavoriteID]],Table2[team_id_pfr],Table2[team_name],"Even"))</f>
        <v>Jacksonville Jaguars</v>
      </c>
      <c r="M7735">
        <v>-4</v>
      </c>
      <c r="N7735">
        <f>IF(Table1[[#This Row],[TeamFavorite]]=Table1[[#This Row],[TeamHome]],Table1[[#This Row],[ScoreAway]]-Table1[[#This Row],[ScoreHome]],Table1[[#This Row],[ScoreHome]]-Table1[[#This Row],[ScoreAway]])</f>
        <v>-17</v>
      </c>
      <c r="O7735">
        <f>IF(Table1[[#This Row],[SpreadActual]]&lt;Table1[[#This Row],[SpreadFavorite]],1,0)</f>
        <v>1</v>
      </c>
      <c r="P7735">
        <v>39.5</v>
      </c>
      <c r="Q7735" t="s">
        <v>155</v>
      </c>
      <c r="R7735" t="b">
        <v>0</v>
      </c>
      <c r="S7735">
        <v>63</v>
      </c>
      <c r="T7735">
        <v>5</v>
      </c>
      <c r="U7735">
        <v>76</v>
      </c>
    </row>
    <row r="7736" spans="1:22" x14ac:dyDescent="0.2">
      <c r="A7736" s="1">
        <v>37206</v>
      </c>
      <c r="B7736">
        <v>2001</v>
      </c>
      <c r="C7736">
        <f>_xlfn.MAXIFS(Table1[ScheduleWeekWritten],Table1[ScheduleSeason],Table1[[#This Row],[ScheduleSeason]])</f>
        <v>17</v>
      </c>
      <c r="D7736">
        <v>9</v>
      </c>
      <c r="E7736" cm="1">
        <f t="array" ref="E7736">_xlfn.XLOOKUP(Table1[[#This Row],[ScheduleWeekWritten]],Table3[Game],100+Table3[Increase],Table1[[#This Row],[ScheduleWeekWritten]])</f>
        <v>9</v>
      </c>
      <c r="F7736" t="b">
        <v>0</v>
      </c>
      <c r="G7736" t="s">
        <v>115</v>
      </c>
      <c r="H7736">
        <v>21</v>
      </c>
      <c r="I7736">
        <v>11</v>
      </c>
      <c r="J7736" t="s">
        <v>28</v>
      </c>
      <c r="K7736" t="s">
        <v>70</v>
      </c>
      <c r="L7736" t="str">
        <f>_xlfn.XLOOKUP(Table1[[#This Row],[TeamFavoriteID]],Table2[team_id],Table2[team_name],_xlfn.XLOOKUP(Table1[[#This Row],[TeamFavoriteID]],Table2[team_id_pfr],Table2[team_name],"Even"))</f>
        <v>Boston Patriots</v>
      </c>
      <c r="M7736">
        <v>-6</v>
      </c>
      <c r="N7736">
        <f>IF(Table1[[#This Row],[TeamFavorite]]=Table1[[#This Row],[TeamHome]],Table1[[#This Row],[ScoreAway]]-Table1[[#This Row],[ScoreHome]],Table1[[#This Row],[ScoreHome]]-Table1[[#This Row],[ScoreAway]])</f>
        <v>10</v>
      </c>
      <c r="O7736">
        <f>IF(Table1[[#This Row],[SpreadActual]]&lt;Table1[[#This Row],[SpreadFavorite]],1,0)</f>
        <v>0</v>
      </c>
      <c r="P7736">
        <v>40</v>
      </c>
      <c r="Q7736" t="s">
        <v>116</v>
      </c>
      <c r="R7736" t="b">
        <v>0</v>
      </c>
      <c r="S7736">
        <v>44</v>
      </c>
      <c r="T7736">
        <v>15</v>
      </c>
      <c r="U7736">
        <v>60</v>
      </c>
    </row>
    <row r="7737" spans="1:22" x14ac:dyDescent="0.2">
      <c r="A7737" s="1">
        <v>37206</v>
      </c>
      <c r="B7737">
        <v>2001</v>
      </c>
      <c r="C7737">
        <f>_xlfn.MAXIFS(Table1[ScheduleWeekWritten],Table1[ScheduleSeason],Table1[[#This Row],[ScheduleSeason]])</f>
        <v>17</v>
      </c>
      <c r="D7737">
        <v>9</v>
      </c>
      <c r="E7737" cm="1">
        <f t="array" ref="E7737">_xlfn.XLOOKUP(Table1[[#This Row],[ScheduleWeekWritten]],Table3[Game],100+Table3[Increase],Table1[[#This Row],[ScheduleWeekWritten]])</f>
        <v>9</v>
      </c>
      <c r="F7737" t="b">
        <v>0</v>
      </c>
      <c r="G7737" t="s">
        <v>31</v>
      </c>
      <c r="H7737">
        <v>27</v>
      </c>
      <c r="I7737">
        <v>7</v>
      </c>
      <c r="J7737" t="s">
        <v>42</v>
      </c>
      <c r="K7737" t="s">
        <v>32</v>
      </c>
      <c r="L7737" t="str">
        <f>_xlfn.XLOOKUP(Table1[[#This Row],[TeamFavoriteID]],Table2[team_id],Table2[team_name],_xlfn.XLOOKUP(Table1[[#This Row],[TeamFavoriteID]],Table2[team_id_pfr],Table2[team_name],"Even"))</f>
        <v>New York Jets</v>
      </c>
      <c r="M7737">
        <v>-4.5</v>
      </c>
      <c r="N7737">
        <f>IF(Table1[[#This Row],[TeamFavorite]]=Table1[[#This Row],[TeamHome]],Table1[[#This Row],[ScoreAway]]-Table1[[#This Row],[ScoreHome]],Table1[[#This Row],[ScoreHome]]-Table1[[#This Row],[ScoreAway]])</f>
        <v>-20</v>
      </c>
      <c r="O7737">
        <f>IF(Table1[[#This Row],[SpreadActual]]&lt;Table1[[#This Row],[SpreadFavorite]],1,0)</f>
        <v>1</v>
      </c>
      <c r="P7737">
        <v>40.5</v>
      </c>
      <c r="Q7737" t="s">
        <v>126</v>
      </c>
      <c r="R7737" t="b">
        <v>0</v>
      </c>
      <c r="S7737">
        <v>50</v>
      </c>
      <c r="T7737">
        <v>16</v>
      </c>
      <c r="U7737">
        <v>39</v>
      </c>
    </row>
    <row r="7738" spans="1:22" x14ac:dyDescent="0.2">
      <c r="A7738" s="1">
        <v>37206</v>
      </c>
      <c r="B7738">
        <v>2001</v>
      </c>
      <c r="C7738">
        <f>_xlfn.MAXIFS(Table1[ScheduleWeekWritten],Table1[ScheduleSeason],Table1[[#This Row],[ScheduleSeason]])</f>
        <v>17</v>
      </c>
      <c r="D7738">
        <v>9</v>
      </c>
      <c r="E7738" cm="1">
        <f t="array" ref="E7738">_xlfn.XLOOKUP(Table1[[#This Row],[ScheduleWeekWritten]],Table3[Game],100+Table3[Increase],Table1[[#This Row],[ScheduleWeekWritten]])</f>
        <v>9</v>
      </c>
      <c r="F7738" t="b">
        <v>0</v>
      </c>
      <c r="G7738" t="s">
        <v>58</v>
      </c>
      <c r="H7738">
        <v>48</v>
      </c>
      <c r="I7738">
        <v>17</v>
      </c>
      <c r="J7738" t="s">
        <v>54</v>
      </c>
      <c r="K7738" t="s">
        <v>77</v>
      </c>
      <c r="L7738" t="str">
        <f>_xlfn.XLOOKUP(Table1[[#This Row],[TeamFavoriteID]],Table2[team_id],Table2[team_name],_xlfn.XLOOKUP(Table1[[#This Row],[TeamFavoriteID]],Table2[team_id_pfr],Table2[team_name],"Even"))</f>
        <v>Philadelphia Eagles</v>
      </c>
      <c r="M7738">
        <v>-4.5</v>
      </c>
      <c r="N7738">
        <f>IF(Table1[[#This Row],[TeamFavorite]]=Table1[[#This Row],[TeamHome]],Table1[[#This Row],[ScoreAway]]-Table1[[#This Row],[ScoreHome]],Table1[[#This Row],[ScoreHome]]-Table1[[#This Row],[ScoreAway]])</f>
        <v>-31</v>
      </c>
      <c r="O7738">
        <f>IF(Table1[[#This Row],[SpreadActual]]&lt;Table1[[#This Row],[SpreadFavorite]],1,0)</f>
        <v>1</v>
      </c>
      <c r="P7738">
        <v>41</v>
      </c>
      <c r="Q7738" t="s">
        <v>112</v>
      </c>
      <c r="R7738" t="b">
        <v>0</v>
      </c>
      <c r="S7738">
        <v>50</v>
      </c>
      <c r="T7738">
        <v>16</v>
      </c>
      <c r="U7738">
        <v>40</v>
      </c>
    </row>
    <row r="7739" spans="1:22" x14ac:dyDescent="0.2">
      <c r="A7739" s="1">
        <v>37206</v>
      </c>
      <c r="B7739">
        <v>2001</v>
      </c>
      <c r="C7739">
        <f>_xlfn.MAXIFS(Table1[ScheduleWeekWritten],Table1[ScheduleSeason],Table1[[#This Row],[ScheduleSeason]])</f>
        <v>17</v>
      </c>
      <c r="D7739">
        <v>9</v>
      </c>
      <c r="E7739" cm="1">
        <f t="array" ref="E7739">_xlfn.XLOOKUP(Table1[[#This Row],[ScheduleWeekWritten]],Table3[Game],100+Table3[Increase],Table1[[#This Row],[ScheduleWeekWritten]])</f>
        <v>9</v>
      </c>
      <c r="F7739" t="b">
        <v>0</v>
      </c>
      <c r="G7739" t="s">
        <v>53</v>
      </c>
      <c r="H7739">
        <v>28</v>
      </c>
      <c r="I7739">
        <v>27</v>
      </c>
      <c r="J7739" t="s">
        <v>95</v>
      </c>
      <c r="K7739" t="s">
        <v>87</v>
      </c>
      <c r="L7739" t="str">
        <f>_xlfn.XLOOKUP(Table1[[#This Row],[TeamFavoriteID]],Table2[team_id],Table2[team_name],_xlfn.XLOOKUP(Table1[[#This Row],[TeamFavoriteID]],Table2[team_id_pfr],Table2[team_name],"Even"))</f>
        <v>San Francisco 49ers</v>
      </c>
      <c r="M7739">
        <v>-3</v>
      </c>
      <c r="N7739">
        <f>IF(Table1[[#This Row],[TeamFavorite]]=Table1[[#This Row],[TeamHome]],Table1[[#This Row],[ScoreAway]]-Table1[[#This Row],[ScoreHome]],Table1[[#This Row],[ScoreHome]]-Table1[[#This Row],[ScoreAway]])</f>
        <v>-1</v>
      </c>
      <c r="O7739">
        <f>IF(Table1[[#This Row],[SpreadActual]]&lt;Table1[[#This Row],[SpreadFavorite]],1,0)</f>
        <v>0</v>
      </c>
      <c r="P7739">
        <v>45</v>
      </c>
      <c r="Q7739" t="s">
        <v>118</v>
      </c>
      <c r="R7739" t="b">
        <v>0</v>
      </c>
      <c r="S7739">
        <v>62</v>
      </c>
      <c r="T7739">
        <v>13</v>
      </c>
      <c r="U7739">
        <v>88</v>
      </c>
    </row>
    <row r="7740" spans="1:22" x14ac:dyDescent="0.2">
      <c r="A7740" s="1">
        <v>37206</v>
      </c>
      <c r="B7740">
        <v>2001</v>
      </c>
      <c r="C7740">
        <f>_xlfn.MAXIFS(Table1[ScheduleWeekWritten],Table1[ScheduleSeason],Table1[[#This Row],[ScheduleSeason]])</f>
        <v>17</v>
      </c>
      <c r="D7740">
        <v>9</v>
      </c>
      <c r="E7740" cm="1">
        <f t="array" ref="E7740">_xlfn.XLOOKUP(Table1[[#This Row],[ScheduleWeekWritten]],Table3[Game],100+Table3[Increase],Table1[[#This Row],[ScheduleWeekWritten]])</f>
        <v>9</v>
      </c>
      <c r="F7740" t="b">
        <v>0</v>
      </c>
      <c r="G7740" t="s">
        <v>128</v>
      </c>
      <c r="H7740">
        <v>34</v>
      </c>
      <c r="I7740">
        <v>27</v>
      </c>
      <c r="J7740" t="s">
        <v>20</v>
      </c>
      <c r="K7740" t="s">
        <v>21</v>
      </c>
      <c r="L7740" t="str">
        <f>_xlfn.XLOOKUP(Table1[[#This Row],[TeamFavoriteID]],Table2[team_id],Table2[team_name],_xlfn.XLOOKUP(Table1[[#This Row],[TeamFavoriteID]],Table2[team_id_pfr],Table2[team_name],"Even"))</f>
        <v>Las Vegas Raiders</v>
      </c>
      <c r="M7740">
        <v>-6</v>
      </c>
      <c r="N7740">
        <f>IF(Table1[[#This Row],[TeamFavorite]]=Table1[[#This Row],[TeamHome]],Table1[[#This Row],[ScoreAway]]-Table1[[#This Row],[ScoreHome]],Table1[[#This Row],[ScoreHome]]-Table1[[#This Row],[ScoreAway]])</f>
        <v>7</v>
      </c>
      <c r="O7740">
        <f>IF(Table1[[#This Row],[SpreadActual]]&lt;Table1[[#This Row],[SpreadFavorite]],1,0)</f>
        <v>0</v>
      </c>
      <c r="P7740">
        <v>43.5</v>
      </c>
      <c r="Q7740" t="s">
        <v>151</v>
      </c>
      <c r="R7740" t="b">
        <v>0</v>
      </c>
      <c r="S7740">
        <v>49</v>
      </c>
      <c r="T7740">
        <v>5</v>
      </c>
      <c r="U7740">
        <v>79</v>
      </c>
    </row>
    <row r="7741" spans="1:22" x14ac:dyDescent="0.2">
      <c r="A7741" s="1">
        <v>37206</v>
      </c>
      <c r="B7741">
        <v>2001</v>
      </c>
      <c r="C7741">
        <f>_xlfn.MAXIFS(Table1[ScheduleWeekWritten],Table1[ScheduleSeason],Table1[[#This Row],[ScheduleSeason]])</f>
        <v>17</v>
      </c>
      <c r="D7741">
        <v>9</v>
      </c>
      <c r="E7741" cm="1">
        <f t="array" ref="E7741">_xlfn.XLOOKUP(Table1[[#This Row],[ScheduleWeekWritten]],Table3[Game],100+Table3[Increase],Table1[[#This Row],[ScheduleWeekWritten]])</f>
        <v>9</v>
      </c>
      <c r="F7741" t="b">
        <v>0</v>
      </c>
      <c r="G7741" t="s">
        <v>153</v>
      </c>
      <c r="H7741">
        <v>48</v>
      </c>
      <c r="I7741">
        <v>14</v>
      </c>
      <c r="J7741" t="s">
        <v>152</v>
      </c>
      <c r="K7741" t="s">
        <v>40</v>
      </c>
      <c r="L7741" t="str">
        <f>_xlfn.XLOOKUP(Table1[[#This Row],[TeamFavoriteID]],Table2[team_id],Table2[team_name],_xlfn.XLOOKUP(Table1[[#This Row],[TeamFavoriteID]],Table2[team_id_pfr],Table2[team_name],"Even"))</f>
        <v>Los Angeles Rams</v>
      </c>
      <c r="M7741">
        <v>-18</v>
      </c>
      <c r="N7741">
        <f>IF(Table1[[#This Row],[TeamFavorite]]=Table1[[#This Row],[TeamHome]],Table1[[#This Row],[ScoreAway]]-Table1[[#This Row],[ScoreHome]],Table1[[#This Row],[ScoreHome]]-Table1[[#This Row],[ScoreAway]])</f>
        <v>34</v>
      </c>
      <c r="O7741">
        <f>IF(Table1[[#This Row],[SpreadActual]]&lt;Table1[[#This Row],[SpreadFavorite]],1,0)</f>
        <v>0</v>
      </c>
      <c r="P7741">
        <v>47</v>
      </c>
      <c r="Q7741" t="s">
        <v>157</v>
      </c>
      <c r="R7741" t="b">
        <v>0</v>
      </c>
      <c r="S7741">
        <v>72</v>
      </c>
      <c r="T7741">
        <v>0</v>
      </c>
      <c r="V7741" t="s">
        <v>103</v>
      </c>
    </row>
    <row r="7742" spans="1:22" x14ac:dyDescent="0.2">
      <c r="A7742" s="1">
        <v>37207</v>
      </c>
      <c r="B7742">
        <v>2001</v>
      </c>
      <c r="C7742">
        <f>_xlfn.MAXIFS(Table1[ScheduleWeekWritten],Table1[ScheduleSeason],Table1[[#This Row],[ScheduleSeason]])</f>
        <v>17</v>
      </c>
      <c r="D7742">
        <v>9</v>
      </c>
      <c r="E7742" cm="1">
        <f t="array" ref="E7742">_xlfn.XLOOKUP(Table1[[#This Row],[ScheduleWeekWritten]],Table3[Game],100+Table3[Increase],Table1[[#This Row],[ScheduleWeekWritten]])</f>
        <v>9</v>
      </c>
      <c r="F7742" t="b">
        <v>0</v>
      </c>
      <c r="G7742" t="s">
        <v>171</v>
      </c>
      <c r="H7742">
        <v>10</v>
      </c>
      <c r="I7742">
        <v>16</v>
      </c>
      <c r="J7742" t="s">
        <v>158</v>
      </c>
      <c r="K7742" t="s">
        <v>159</v>
      </c>
      <c r="L7742" t="str">
        <f>_xlfn.XLOOKUP(Table1[[#This Row],[TeamFavoriteID]],Table2[team_id],Table2[team_name],_xlfn.XLOOKUP(Table1[[#This Row],[TeamFavoriteID]],Table2[team_id_pfr],Table2[team_name],"Even"))</f>
        <v>Baltimore Ravens</v>
      </c>
      <c r="M7742">
        <v>-1.5</v>
      </c>
      <c r="N7742">
        <f>IF(Table1[[#This Row],[TeamFavorite]]=Table1[[#This Row],[TeamHome]],Table1[[#This Row],[ScoreAway]]-Table1[[#This Row],[ScoreHome]],Table1[[#This Row],[ScoreHome]]-Table1[[#This Row],[ScoreAway]])</f>
        <v>-6</v>
      </c>
      <c r="O7742">
        <f>IF(Table1[[#This Row],[SpreadActual]]&lt;Table1[[#This Row],[SpreadFavorite]],1,0)</f>
        <v>1</v>
      </c>
      <c r="P7742">
        <v>35</v>
      </c>
      <c r="Q7742" t="s">
        <v>172</v>
      </c>
      <c r="R7742" t="b">
        <v>0</v>
      </c>
      <c r="S7742">
        <v>50</v>
      </c>
      <c r="T7742">
        <v>8</v>
      </c>
      <c r="U7742">
        <v>59</v>
      </c>
    </row>
    <row r="7743" spans="1:22" x14ac:dyDescent="0.2">
      <c r="A7743" s="1">
        <v>37213</v>
      </c>
      <c r="B7743">
        <v>2001</v>
      </c>
      <c r="C7743">
        <f>_xlfn.MAXIFS(Table1[ScheduleWeekWritten],Table1[ScheduleSeason],Table1[[#This Row],[ScheduleSeason]])</f>
        <v>17</v>
      </c>
      <c r="D7743">
        <v>10</v>
      </c>
      <c r="E7743" cm="1">
        <f t="array" ref="E7743">_xlfn.XLOOKUP(Table1[[#This Row],[ScheduleWeekWritten]],Table3[Game],100+Table3[Increase],Table1[[#This Row],[ScheduleWeekWritten]])</f>
        <v>10</v>
      </c>
      <c r="F7743" t="b">
        <v>0</v>
      </c>
      <c r="G7743" t="s">
        <v>149</v>
      </c>
      <c r="H7743">
        <v>45</v>
      </c>
      <c r="I7743">
        <v>38</v>
      </c>
      <c r="J7743" t="s">
        <v>45</v>
      </c>
      <c r="K7743" t="s">
        <v>59</v>
      </c>
      <c r="L7743" t="str">
        <f>_xlfn.XLOOKUP(Table1[[#This Row],[TeamFavoriteID]],Table2[team_id],Table2[team_name],_xlfn.XLOOKUP(Table1[[#This Row],[TeamFavoriteID]],Table2[team_id_pfr],Table2[team_name],"Even"))</f>
        <v>Arizona Cardinals</v>
      </c>
      <c r="M7743">
        <v>-2</v>
      </c>
      <c r="N7743">
        <f>IF(Table1[[#This Row],[TeamFavorite]]=Table1[[#This Row],[TeamHome]],Table1[[#This Row],[ScoreAway]]-Table1[[#This Row],[ScoreHome]],Table1[[#This Row],[ScoreHome]]-Table1[[#This Row],[ScoreAway]])</f>
        <v>-7</v>
      </c>
      <c r="O7743">
        <f>IF(Table1[[#This Row],[SpreadActual]]&lt;Table1[[#This Row],[SpreadFavorite]],1,0)</f>
        <v>1</v>
      </c>
      <c r="P7743">
        <v>39.5</v>
      </c>
      <c r="Q7743" t="s">
        <v>150</v>
      </c>
      <c r="R7743" t="b">
        <v>0</v>
      </c>
      <c r="S7743">
        <v>70</v>
      </c>
      <c r="T7743">
        <v>6</v>
      </c>
      <c r="U7743">
        <v>36</v>
      </c>
    </row>
    <row r="7744" spans="1:22" x14ac:dyDescent="0.2">
      <c r="A7744" s="1">
        <v>37213</v>
      </c>
      <c r="B7744">
        <v>2001</v>
      </c>
      <c r="C7744">
        <f>_xlfn.MAXIFS(Table1[ScheduleWeekWritten],Table1[ScheduleSeason],Table1[[#This Row],[ScheduleSeason]])</f>
        <v>17</v>
      </c>
      <c r="D7744">
        <v>10</v>
      </c>
      <c r="E7744" cm="1">
        <f t="array" ref="E7744">_xlfn.XLOOKUP(Table1[[#This Row],[ScheduleWeekWritten]],Table3[Game],100+Table3[Increase],Table1[[#This Row],[ScheduleWeekWritten]])</f>
        <v>10</v>
      </c>
      <c r="F7744" t="b">
        <v>0</v>
      </c>
      <c r="G7744" t="s">
        <v>158</v>
      </c>
      <c r="H7744">
        <v>17</v>
      </c>
      <c r="I7744">
        <v>27</v>
      </c>
      <c r="J7744" t="s">
        <v>62</v>
      </c>
      <c r="K7744" t="s">
        <v>159</v>
      </c>
      <c r="L7744" t="str">
        <f>_xlfn.XLOOKUP(Table1[[#This Row],[TeamFavoriteID]],Table2[team_id],Table2[team_name],_xlfn.XLOOKUP(Table1[[#This Row],[TeamFavoriteID]],Table2[team_id_pfr],Table2[team_name],"Even"))</f>
        <v>Baltimore Ravens</v>
      </c>
      <c r="M7744">
        <v>-8</v>
      </c>
      <c r="N7744">
        <f>IF(Table1[[#This Row],[TeamFavorite]]=Table1[[#This Row],[TeamHome]],Table1[[#This Row],[ScoreAway]]-Table1[[#This Row],[ScoreHome]],Table1[[#This Row],[ScoreHome]]-Table1[[#This Row],[ScoreAway]])</f>
        <v>10</v>
      </c>
      <c r="O7744">
        <f>IF(Table1[[#This Row],[SpreadActual]]&lt;Table1[[#This Row],[SpreadFavorite]],1,0)</f>
        <v>0</v>
      </c>
      <c r="P7744">
        <v>33</v>
      </c>
      <c r="Q7744" t="s">
        <v>166</v>
      </c>
      <c r="R7744" t="b">
        <v>0</v>
      </c>
      <c r="S7744">
        <v>43</v>
      </c>
      <c r="T7744">
        <v>4</v>
      </c>
      <c r="U7744">
        <v>86</v>
      </c>
    </row>
    <row r="7745" spans="1:22" x14ac:dyDescent="0.2">
      <c r="A7745" s="1">
        <v>37213</v>
      </c>
      <c r="B7745">
        <v>2001</v>
      </c>
      <c r="C7745">
        <f>_xlfn.MAXIFS(Table1[ScheduleWeekWritten],Table1[ScheduleSeason],Table1[[#This Row],[ScheduleSeason]])</f>
        <v>17</v>
      </c>
      <c r="D7745">
        <v>10</v>
      </c>
      <c r="E7745" cm="1">
        <f t="array" ref="E7745">_xlfn.XLOOKUP(Table1[[#This Row],[ScheduleWeekWritten]],Table3[Game],100+Table3[Increase],Table1[[#This Row],[ScheduleWeekWritten]])</f>
        <v>10</v>
      </c>
      <c r="F7745" t="b">
        <v>0</v>
      </c>
      <c r="G7745" t="s">
        <v>28</v>
      </c>
      <c r="H7745">
        <v>20</v>
      </c>
      <c r="I7745">
        <v>23</v>
      </c>
      <c r="J7745" t="s">
        <v>128</v>
      </c>
      <c r="K7745" t="s">
        <v>132</v>
      </c>
      <c r="L7745" t="str">
        <f>_xlfn.XLOOKUP(Table1[[#This Row],[TeamFavoriteID]],Table2[team_id],Table2[team_name],_xlfn.XLOOKUP(Table1[[#This Row],[TeamFavoriteID]],Table2[team_id_pfr],Table2[team_name],"Even"))</f>
        <v>Seattle Seahawks</v>
      </c>
      <c r="M7745">
        <v>-3.5</v>
      </c>
      <c r="N7745">
        <f>IF(Table1[[#This Row],[TeamFavorite]]=Table1[[#This Row],[TeamHome]],Table1[[#This Row],[ScoreAway]]-Table1[[#This Row],[ScoreHome]],Table1[[#This Row],[ScoreHome]]-Table1[[#This Row],[ScoreAway]])</f>
        <v>-3</v>
      </c>
      <c r="O7745">
        <f>IF(Table1[[#This Row],[SpreadActual]]&lt;Table1[[#This Row],[SpreadFavorite]],1,0)</f>
        <v>0</v>
      </c>
      <c r="P7745">
        <v>39</v>
      </c>
      <c r="Q7745" t="s">
        <v>123</v>
      </c>
      <c r="R7745" t="b">
        <v>0</v>
      </c>
      <c r="S7745">
        <v>45</v>
      </c>
      <c r="T7745">
        <v>10</v>
      </c>
      <c r="U7745">
        <v>75</v>
      </c>
    </row>
    <row r="7746" spans="1:22" x14ac:dyDescent="0.2">
      <c r="A7746" s="1">
        <v>37213</v>
      </c>
      <c r="B7746">
        <v>2001</v>
      </c>
      <c r="C7746">
        <f>_xlfn.MAXIFS(Table1[ScheduleWeekWritten],Table1[ScheduleSeason],Table1[[#This Row],[ScheduleSeason]])</f>
        <v>17</v>
      </c>
      <c r="D7746">
        <v>10</v>
      </c>
      <c r="E7746" cm="1">
        <f t="array" ref="E7746">_xlfn.XLOOKUP(Table1[[#This Row],[ScheduleWeekWritten]],Table3[Game],100+Table3[Increase],Table1[[#This Row],[ScheduleWeekWritten]])</f>
        <v>10</v>
      </c>
      <c r="F7746" t="b">
        <v>0</v>
      </c>
      <c r="G7746" t="s">
        <v>152</v>
      </c>
      <c r="H7746">
        <v>22</v>
      </c>
      <c r="I7746">
        <v>25</v>
      </c>
      <c r="J7746" t="s">
        <v>53</v>
      </c>
      <c r="K7746" t="s">
        <v>87</v>
      </c>
      <c r="L7746" t="str">
        <f>_xlfn.XLOOKUP(Table1[[#This Row],[TeamFavoriteID]],Table2[team_id],Table2[team_name],_xlfn.XLOOKUP(Table1[[#This Row],[TeamFavoriteID]],Table2[team_id_pfr],Table2[team_name],"Even"))</f>
        <v>San Francisco 49ers</v>
      </c>
      <c r="M7746">
        <v>-7</v>
      </c>
      <c r="N7746">
        <f>IF(Table1[[#This Row],[TeamFavorite]]=Table1[[#This Row],[TeamHome]],Table1[[#This Row],[ScoreAway]]-Table1[[#This Row],[ScoreHome]],Table1[[#This Row],[ScoreHome]]-Table1[[#This Row],[ScoreAway]])</f>
        <v>-3</v>
      </c>
      <c r="O7746">
        <f>IF(Table1[[#This Row],[SpreadActual]]&lt;Table1[[#This Row],[SpreadFavorite]],1,0)</f>
        <v>0</v>
      </c>
      <c r="P7746">
        <v>43</v>
      </c>
      <c r="Q7746" t="s">
        <v>160</v>
      </c>
      <c r="R7746" t="b">
        <v>0</v>
      </c>
      <c r="S7746">
        <v>55</v>
      </c>
      <c r="T7746">
        <v>5</v>
      </c>
      <c r="U7746">
        <v>76</v>
      </c>
    </row>
    <row r="7747" spans="1:22" x14ac:dyDescent="0.2">
      <c r="A7747" s="1">
        <v>37213</v>
      </c>
      <c r="B7747">
        <v>2001</v>
      </c>
      <c r="C7747">
        <f>_xlfn.MAXIFS(Table1[ScheduleWeekWritten],Table1[ScheduleSeason],Table1[[#This Row],[ScheduleSeason]])</f>
        <v>17</v>
      </c>
      <c r="D7747">
        <v>10</v>
      </c>
      <c r="E7747" cm="1">
        <f t="array" ref="E7747">_xlfn.XLOOKUP(Table1[[#This Row],[ScheduleWeekWritten]],Table3[Game],100+Table3[Increase],Table1[[#This Row],[ScheduleWeekWritten]])</f>
        <v>10</v>
      </c>
      <c r="F7747" t="b">
        <v>0</v>
      </c>
      <c r="G7747" t="s">
        <v>101</v>
      </c>
      <c r="H7747">
        <v>7</v>
      </c>
      <c r="I7747">
        <v>20</v>
      </c>
      <c r="J7747" t="s">
        <v>171</v>
      </c>
      <c r="K7747" t="s">
        <v>104</v>
      </c>
      <c r="L7747" t="str">
        <f>_xlfn.XLOOKUP(Table1[[#This Row],[TeamFavoriteID]],Table2[team_id],Table2[team_name],_xlfn.XLOOKUP(Table1[[#This Row],[TeamFavoriteID]],Table2[team_id_pfr],Table2[team_name],"Even"))</f>
        <v>Cincinnati Bengals</v>
      </c>
      <c r="M7747">
        <v>-1.5</v>
      </c>
      <c r="N7747">
        <f>IF(Table1[[#This Row],[TeamFavorite]]=Table1[[#This Row],[TeamHome]],Table1[[#This Row],[ScoreAway]]-Table1[[#This Row],[ScoreHome]],Table1[[#This Row],[ScoreHome]]-Table1[[#This Row],[ScoreAway]])</f>
        <v>13</v>
      </c>
      <c r="O7747">
        <f>IF(Table1[[#This Row],[SpreadActual]]&lt;Table1[[#This Row],[SpreadFavorite]],1,0)</f>
        <v>0</v>
      </c>
      <c r="P7747">
        <v>39.5</v>
      </c>
      <c r="Q7747" t="s">
        <v>173</v>
      </c>
      <c r="R7747" t="b">
        <v>0</v>
      </c>
      <c r="S7747">
        <v>54</v>
      </c>
      <c r="T7747">
        <v>5</v>
      </c>
      <c r="U7747">
        <v>81</v>
      </c>
    </row>
    <row r="7748" spans="1:22" x14ac:dyDescent="0.2">
      <c r="A7748" s="1">
        <v>37213</v>
      </c>
      <c r="B7748">
        <v>2001</v>
      </c>
      <c r="C7748">
        <f>_xlfn.MAXIFS(Table1[ScheduleWeekWritten],Table1[ScheduleSeason],Table1[[#This Row],[ScheduleSeason]])</f>
        <v>17</v>
      </c>
      <c r="D7748">
        <v>10</v>
      </c>
      <c r="E7748" cm="1">
        <f t="array" ref="E7748">_xlfn.XLOOKUP(Table1[[#This Row],[ScheduleWeekWritten]],Table3[Game],100+Table3[Increase],Table1[[#This Row],[ScheduleWeekWritten]])</f>
        <v>10</v>
      </c>
      <c r="F7748" t="b">
        <v>0</v>
      </c>
      <c r="G7748" t="s">
        <v>67</v>
      </c>
      <c r="H7748">
        <v>3</v>
      </c>
      <c r="I7748">
        <v>36</v>
      </c>
      <c r="J7748" t="s">
        <v>58</v>
      </c>
      <c r="K7748" t="s">
        <v>77</v>
      </c>
      <c r="L7748" t="str">
        <f>_xlfn.XLOOKUP(Table1[[#This Row],[TeamFavoriteID]],Table2[team_id],Table2[team_name],_xlfn.XLOOKUP(Table1[[#This Row],[TeamFavoriteID]],Table2[team_id_pfr],Table2[team_name],"Even"))</f>
        <v>Philadelphia Eagles</v>
      </c>
      <c r="M7748">
        <v>-7</v>
      </c>
      <c r="N7748">
        <f>IF(Table1[[#This Row],[TeamFavorite]]=Table1[[#This Row],[TeamHome]],Table1[[#This Row],[ScoreAway]]-Table1[[#This Row],[ScoreHome]],Table1[[#This Row],[ScoreHome]]-Table1[[#This Row],[ScoreAway]])</f>
        <v>-33</v>
      </c>
      <c r="O7748">
        <f>IF(Table1[[#This Row],[SpreadActual]]&lt;Table1[[#This Row],[SpreadFavorite]],1,0)</f>
        <v>1</v>
      </c>
      <c r="P7748">
        <v>37</v>
      </c>
      <c r="Q7748" t="s">
        <v>119</v>
      </c>
      <c r="R7748" t="b">
        <v>0</v>
      </c>
      <c r="S7748">
        <v>66</v>
      </c>
      <c r="T7748">
        <v>11</v>
      </c>
      <c r="U7748">
        <v>72</v>
      </c>
    </row>
    <row r="7749" spans="1:22" x14ac:dyDescent="0.2">
      <c r="A7749" s="1">
        <v>37213</v>
      </c>
      <c r="B7749">
        <v>2001</v>
      </c>
      <c r="C7749">
        <f>_xlfn.MAXIFS(Table1[ScheduleWeekWritten],Table1[ScheduleSeason],Table1[[#This Row],[ScheduleSeason]])</f>
        <v>17</v>
      </c>
      <c r="D7749">
        <v>10</v>
      </c>
      <c r="E7749" cm="1">
        <f t="array" ref="E7749">_xlfn.XLOOKUP(Table1[[#This Row],[ScheduleWeekWritten]],Table3[Game],100+Table3[Increase],Table1[[#This Row],[ScheduleWeekWritten]])</f>
        <v>10</v>
      </c>
      <c r="F7749" t="b">
        <v>0</v>
      </c>
      <c r="G7749" t="s">
        <v>24</v>
      </c>
      <c r="H7749">
        <v>10</v>
      </c>
      <c r="I7749">
        <v>17</v>
      </c>
      <c r="J7749" t="s">
        <v>61</v>
      </c>
      <c r="K7749" t="s">
        <v>88</v>
      </c>
      <c r="L7749" t="str">
        <f>_xlfn.XLOOKUP(Table1[[#This Row],[TeamFavoriteID]],Table2[team_id],Table2[team_name],_xlfn.XLOOKUP(Table1[[#This Row],[TeamFavoriteID]],Table2[team_id_pfr],Table2[team_name],"Even"))</f>
        <v>Denver Broncos</v>
      </c>
      <c r="M7749">
        <v>-8.5</v>
      </c>
      <c r="N7749">
        <f>IF(Table1[[#This Row],[TeamFavorite]]=Table1[[#This Row],[TeamHome]],Table1[[#This Row],[ScoreAway]]-Table1[[#This Row],[ScoreHome]],Table1[[#This Row],[ScoreHome]]-Table1[[#This Row],[ScoreAway]])</f>
        <v>7</v>
      </c>
      <c r="O7749">
        <f>IF(Table1[[#This Row],[SpreadActual]]&lt;Table1[[#This Row],[SpreadFavorite]],1,0)</f>
        <v>0</v>
      </c>
      <c r="P7749">
        <v>43</v>
      </c>
      <c r="Q7749" t="s">
        <v>174</v>
      </c>
      <c r="R7749" t="b">
        <v>0</v>
      </c>
      <c r="S7749">
        <v>42</v>
      </c>
      <c r="T7749">
        <v>15</v>
      </c>
      <c r="U7749">
        <v>60</v>
      </c>
    </row>
    <row r="7750" spans="1:22" x14ac:dyDescent="0.2">
      <c r="A7750" s="1">
        <v>37213</v>
      </c>
      <c r="B7750">
        <v>2001</v>
      </c>
      <c r="C7750">
        <f>_xlfn.MAXIFS(Table1[ScheduleWeekWritten],Table1[ScheduleSeason],Table1[[#This Row],[ScheduleSeason]])</f>
        <v>17</v>
      </c>
      <c r="D7750">
        <v>10</v>
      </c>
      <c r="E7750" cm="1">
        <f t="array" ref="E7750">_xlfn.XLOOKUP(Table1[[#This Row],[ScheduleWeekWritten]],Table3[Game],100+Table3[Increase],Table1[[#This Row],[ScheduleWeekWritten]])</f>
        <v>10</v>
      </c>
      <c r="F7750" t="b">
        <v>0</v>
      </c>
      <c r="G7750" t="s">
        <v>33</v>
      </c>
      <c r="H7750">
        <v>20</v>
      </c>
      <c r="I7750">
        <v>23</v>
      </c>
      <c r="J7750" t="s">
        <v>38</v>
      </c>
      <c r="K7750" t="s">
        <v>35</v>
      </c>
      <c r="L7750" t="str">
        <f>_xlfn.XLOOKUP(Table1[[#This Row],[TeamFavoriteID]],Table2[team_id],Table2[team_name],_xlfn.XLOOKUP(Table1[[#This Row],[TeamFavoriteID]],Table2[team_id_pfr],Table2[team_name],"Even"))</f>
        <v>Green Bay Packers</v>
      </c>
      <c r="M7750">
        <v>-10</v>
      </c>
      <c r="N7750">
        <f>IF(Table1[[#This Row],[TeamFavorite]]=Table1[[#This Row],[TeamHome]],Table1[[#This Row],[ScoreAway]]-Table1[[#This Row],[ScoreHome]],Table1[[#This Row],[ScoreHome]]-Table1[[#This Row],[ScoreAway]])</f>
        <v>3</v>
      </c>
      <c r="O7750">
        <f>IF(Table1[[#This Row],[SpreadActual]]&lt;Table1[[#This Row],[SpreadFavorite]],1,0)</f>
        <v>0</v>
      </c>
      <c r="P7750">
        <v>39.5</v>
      </c>
      <c r="Q7750" t="s">
        <v>82</v>
      </c>
      <c r="R7750" t="b">
        <v>0</v>
      </c>
      <c r="S7750">
        <v>54</v>
      </c>
      <c r="T7750">
        <v>11</v>
      </c>
      <c r="U7750">
        <v>87</v>
      </c>
    </row>
    <row r="7751" spans="1:22" x14ac:dyDescent="0.2">
      <c r="A7751" s="1">
        <v>37213</v>
      </c>
      <c r="B7751">
        <v>2001</v>
      </c>
      <c r="C7751">
        <f>_xlfn.MAXIFS(Table1[ScheduleWeekWritten],Table1[ScheduleSeason],Table1[[#This Row],[ScheduleSeason]])</f>
        <v>17</v>
      </c>
      <c r="D7751">
        <v>10</v>
      </c>
      <c r="E7751" cm="1">
        <f t="array" ref="E7751">_xlfn.XLOOKUP(Table1[[#This Row],[ScheduleWeekWritten]],Table3[Game],100+Table3[Increase],Table1[[#This Row],[ScheduleWeekWritten]])</f>
        <v>10</v>
      </c>
      <c r="F7751" t="b">
        <v>0</v>
      </c>
      <c r="G7751" t="s">
        <v>19</v>
      </c>
      <c r="H7751">
        <v>0</v>
      </c>
      <c r="I7751">
        <v>24</v>
      </c>
      <c r="J7751" t="s">
        <v>31</v>
      </c>
      <c r="K7751" t="s">
        <v>91</v>
      </c>
      <c r="L7751" t="str">
        <f>_xlfn.XLOOKUP(Table1[[#This Row],[TeamFavoriteID]],Table2[team_id],Table2[team_name],_xlfn.XLOOKUP(Table1[[#This Row],[TeamFavoriteID]],Table2[team_id_pfr],Table2[team_name],"Even"))</f>
        <v>Miami Dolphins</v>
      </c>
      <c r="M7751">
        <v>-5.5</v>
      </c>
      <c r="N7751">
        <f>IF(Table1[[#This Row],[TeamFavorite]]=Table1[[#This Row],[TeamHome]],Table1[[#This Row],[ScoreAway]]-Table1[[#This Row],[ScoreHome]],Table1[[#This Row],[ScoreHome]]-Table1[[#This Row],[ScoreAway]])</f>
        <v>24</v>
      </c>
      <c r="O7751">
        <f>IF(Table1[[#This Row],[SpreadActual]]&lt;Table1[[#This Row],[SpreadFavorite]],1,0)</f>
        <v>0</v>
      </c>
      <c r="P7751">
        <v>37.5</v>
      </c>
      <c r="Q7751" t="s">
        <v>143</v>
      </c>
      <c r="R7751" t="b">
        <v>0</v>
      </c>
      <c r="S7751">
        <v>75</v>
      </c>
      <c r="T7751">
        <v>11</v>
      </c>
      <c r="U7751">
        <v>76</v>
      </c>
    </row>
    <row r="7752" spans="1:22" x14ac:dyDescent="0.2">
      <c r="A7752" s="1">
        <v>37213</v>
      </c>
      <c r="B7752">
        <v>2001</v>
      </c>
      <c r="C7752">
        <f>_xlfn.MAXIFS(Table1[ScheduleWeekWritten],Table1[ScheduleSeason],Table1[[#This Row],[ScheduleSeason]])</f>
        <v>17</v>
      </c>
      <c r="D7752">
        <v>10</v>
      </c>
      <c r="E7752" cm="1">
        <f t="array" ref="E7752">_xlfn.XLOOKUP(Table1[[#This Row],[ScheduleWeekWritten]],Table3[Game],100+Table3[Increase],Table1[[#This Row],[ScheduleWeekWritten]])</f>
        <v>10</v>
      </c>
      <c r="F7752" t="b">
        <v>0</v>
      </c>
      <c r="G7752" t="s">
        <v>115</v>
      </c>
      <c r="H7752">
        <v>17</v>
      </c>
      <c r="I7752">
        <v>24</v>
      </c>
      <c r="J7752" t="s">
        <v>153</v>
      </c>
      <c r="K7752" t="s">
        <v>40</v>
      </c>
      <c r="L7752" t="str">
        <f>_xlfn.XLOOKUP(Table1[[#This Row],[TeamFavoriteID]],Table2[team_id],Table2[team_name],_xlfn.XLOOKUP(Table1[[#This Row],[TeamFavoriteID]],Table2[team_id_pfr],Table2[team_name],"Even"))</f>
        <v>Los Angeles Rams</v>
      </c>
      <c r="M7752">
        <v>-8.5</v>
      </c>
      <c r="N7752">
        <f>IF(Table1[[#This Row],[TeamFavorite]]=Table1[[#This Row],[TeamHome]],Table1[[#This Row],[ScoreAway]]-Table1[[#This Row],[ScoreHome]],Table1[[#This Row],[ScoreHome]]-Table1[[#This Row],[ScoreAway]])</f>
        <v>-7</v>
      </c>
      <c r="O7752">
        <f>IF(Table1[[#This Row],[SpreadActual]]&lt;Table1[[#This Row],[SpreadFavorite]],1,0)</f>
        <v>0</v>
      </c>
      <c r="P7752">
        <v>46.5</v>
      </c>
      <c r="Q7752" t="s">
        <v>116</v>
      </c>
      <c r="R7752" t="b">
        <v>0</v>
      </c>
      <c r="S7752">
        <v>44</v>
      </c>
      <c r="T7752">
        <v>11</v>
      </c>
      <c r="U7752">
        <v>73</v>
      </c>
    </row>
    <row r="7753" spans="1:22" x14ac:dyDescent="0.2">
      <c r="A7753" s="1">
        <v>37213</v>
      </c>
      <c r="B7753">
        <v>2001</v>
      </c>
      <c r="C7753">
        <f>_xlfn.MAXIFS(Table1[ScheduleWeekWritten],Table1[ScheduleSeason],Table1[[#This Row],[ScheduleSeason]])</f>
        <v>17</v>
      </c>
      <c r="D7753">
        <v>10</v>
      </c>
      <c r="E7753" cm="1">
        <f t="array" ref="E7753">_xlfn.XLOOKUP(Table1[[#This Row],[ScheduleWeekWritten]],Table3[Game],100+Table3[Increase],Table1[[#This Row],[ScheduleWeekWritten]])</f>
        <v>10</v>
      </c>
      <c r="F7753" t="b">
        <v>0</v>
      </c>
      <c r="G7753" t="s">
        <v>95</v>
      </c>
      <c r="H7753">
        <v>34</v>
      </c>
      <c r="I7753">
        <v>20</v>
      </c>
      <c r="J7753" t="s">
        <v>140</v>
      </c>
      <c r="K7753" t="s">
        <v>98</v>
      </c>
      <c r="L7753" t="str">
        <f>_xlfn.XLOOKUP(Table1[[#This Row],[TeamFavoriteID]],Table2[team_id],Table2[team_name],_xlfn.XLOOKUP(Table1[[#This Row],[TeamFavoriteID]],Table2[team_id_pfr],Table2[team_name],"Even"))</f>
        <v>New Orleans Saints</v>
      </c>
      <c r="M7753">
        <v>-5.5</v>
      </c>
      <c r="N7753">
        <f>IF(Table1[[#This Row],[TeamFavorite]]=Table1[[#This Row],[TeamHome]],Table1[[#This Row],[ScoreAway]]-Table1[[#This Row],[ScoreHome]],Table1[[#This Row],[ScoreHome]]-Table1[[#This Row],[ScoreAway]])</f>
        <v>-14</v>
      </c>
      <c r="O7753">
        <f>IF(Table1[[#This Row],[SpreadActual]]&lt;Table1[[#This Row],[SpreadFavorite]],1,0)</f>
        <v>1</v>
      </c>
      <c r="P7753">
        <v>47.5</v>
      </c>
      <c r="Q7753" t="s">
        <v>124</v>
      </c>
      <c r="R7753" t="b">
        <v>0</v>
      </c>
      <c r="S7753">
        <v>72</v>
      </c>
      <c r="T7753">
        <v>0</v>
      </c>
      <c r="V7753" t="s">
        <v>103</v>
      </c>
    </row>
    <row r="7754" spans="1:22" x14ac:dyDescent="0.2">
      <c r="A7754" s="1">
        <v>37213</v>
      </c>
      <c r="B7754">
        <v>2001</v>
      </c>
      <c r="C7754">
        <f>_xlfn.MAXIFS(Table1[ScheduleWeekWritten],Table1[ScheduleSeason],Table1[[#This Row],[ScheduleSeason]])</f>
        <v>17</v>
      </c>
      <c r="D7754">
        <v>10</v>
      </c>
      <c r="E7754" cm="1">
        <f t="array" ref="E7754">_xlfn.XLOOKUP(Table1[[#This Row],[ScheduleWeekWritten]],Table3[Game],100+Table3[Increase],Table1[[#This Row],[ScheduleWeekWritten]])</f>
        <v>10</v>
      </c>
      <c r="F7754" t="b">
        <v>0</v>
      </c>
      <c r="G7754" t="s">
        <v>20</v>
      </c>
      <c r="H7754">
        <v>34</v>
      </c>
      <c r="I7754">
        <v>24</v>
      </c>
      <c r="J7754" t="s">
        <v>27</v>
      </c>
      <c r="K7754" t="s">
        <v>21</v>
      </c>
      <c r="L7754" t="str">
        <f>_xlfn.XLOOKUP(Table1[[#This Row],[TeamFavoriteID]],Table2[team_id],Table2[team_name],_xlfn.XLOOKUP(Table1[[#This Row],[TeamFavoriteID]],Table2[team_id_pfr],Table2[team_name],"Even"))</f>
        <v>Las Vegas Raiders</v>
      </c>
      <c r="M7754">
        <v>-9</v>
      </c>
      <c r="N7754">
        <f>IF(Table1[[#This Row],[TeamFavorite]]=Table1[[#This Row],[TeamHome]],Table1[[#This Row],[ScoreAway]]-Table1[[#This Row],[ScoreHome]],Table1[[#This Row],[ScoreHome]]-Table1[[#This Row],[ScoreAway]])</f>
        <v>10</v>
      </c>
      <c r="O7754">
        <f>IF(Table1[[#This Row],[SpreadActual]]&lt;Table1[[#This Row],[SpreadFavorite]],1,0)</f>
        <v>0</v>
      </c>
      <c r="P7754">
        <v>45</v>
      </c>
      <c r="Q7754" t="s">
        <v>76</v>
      </c>
      <c r="R7754" t="b">
        <v>0</v>
      </c>
      <c r="S7754">
        <v>54</v>
      </c>
      <c r="T7754">
        <v>7</v>
      </c>
      <c r="U7754">
        <v>81</v>
      </c>
    </row>
    <row r="7755" spans="1:22" x14ac:dyDescent="0.2">
      <c r="A7755" s="1">
        <v>37213</v>
      </c>
      <c r="B7755">
        <v>2001</v>
      </c>
      <c r="C7755">
        <f>_xlfn.MAXIFS(Table1[ScheduleWeekWritten],Table1[ScheduleSeason],Table1[[#This Row],[ScheduleSeason]])</f>
        <v>17</v>
      </c>
      <c r="D7755">
        <v>10</v>
      </c>
      <c r="E7755" cm="1">
        <f t="array" ref="E7755">_xlfn.XLOOKUP(Table1[[#This Row],[ScheduleWeekWritten]],Table3[Game],100+Table3[Increase],Table1[[#This Row],[ScheduleWeekWritten]])</f>
        <v>10</v>
      </c>
      <c r="F7755" t="b">
        <v>0</v>
      </c>
      <c r="G7755" t="s">
        <v>49</v>
      </c>
      <c r="H7755">
        <v>20</v>
      </c>
      <c r="I7755">
        <v>7</v>
      </c>
      <c r="J7755" t="s">
        <v>154</v>
      </c>
      <c r="K7755" t="s">
        <v>51</v>
      </c>
      <c r="L7755" t="str">
        <f>_xlfn.XLOOKUP(Table1[[#This Row],[TeamFavoriteID]],Table2[team_id],Table2[team_name],_xlfn.XLOOKUP(Table1[[#This Row],[TeamFavoriteID]],Table2[team_id_pfr],Table2[team_name],"Even"))</f>
        <v>Pittsburgh Steelers</v>
      </c>
      <c r="M7755">
        <v>-5.5</v>
      </c>
      <c r="N7755">
        <f>IF(Table1[[#This Row],[TeamFavorite]]=Table1[[#This Row],[TeamHome]],Table1[[#This Row],[ScoreAway]]-Table1[[#This Row],[ScoreHome]],Table1[[#This Row],[ScoreHome]]-Table1[[#This Row],[ScoreAway]])</f>
        <v>-13</v>
      </c>
      <c r="O7755">
        <f>IF(Table1[[#This Row],[SpreadActual]]&lt;Table1[[#This Row],[SpreadFavorite]],1,0)</f>
        <v>1</v>
      </c>
      <c r="P7755">
        <v>36</v>
      </c>
      <c r="Q7755" t="s">
        <v>175</v>
      </c>
      <c r="R7755" t="b">
        <v>0</v>
      </c>
      <c r="S7755">
        <v>41</v>
      </c>
      <c r="T7755">
        <v>4</v>
      </c>
      <c r="U7755">
        <v>88</v>
      </c>
    </row>
    <row r="7756" spans="1:22" x14ac:dyDescent="0.2">
      <c r="A7756" s="1">
        <v>37213</v>
      </c>
      <c r="B7756">
        <v>2001</v>
      </c>
      <c r="C7756">
        <f>_xlfn.MAXIFS(Table1[ScheduleWeekWritten],Table1[ScheduleSeason],Table1[[#This Row],[ScheduleSeason]])</f>
        <v>17</v>
      </c>
      <c r="D7756">
        <v>10</v>
      </c>
      <c r="E7756" cm="1">
        <f t="array" ref="E7756">_xlfn.XLOOKUP(Table1[[#This Row],[ScheduleWeekWritten]],Table3[Game],100+Table3[Increase],Table1[[#This Row],[ScheduleWeekWritten]])</f>
        <v>10</v>
      </c>
      <c r="F7756" t="b">
        <v>0</v>
      </c>
      <c r="G7756" t="s">
        <v>127</v>
      </c>
      <c r="H7756">
        <v>24</v>
      </c>
      <c r="I7756">
        <v>27</v>
      </c>
      <c r="J7756" t="s">
        <v>46</v>
      </c>
      <c r="K7756" t="s">
        <v>133</v>
      </c>
      <c r="L7756" t="str">
        <f>_xlfn.XLOOKUP(Table1[[#This Row],[TeamFavoriteID]],Table2[team_id],Table2[team_name],_xlfn.XLOOKUP(Table1[[#This Row],[TeamFavoriteID]],Table2[team_id_pfr],Table2[team_name],"Even"))</f>
        <v>Tampa Bay Buccaneers</v>
      </c>
      <c r="M7756">
        <v>-5</v>
      </c>
      <c r="N7756">
        <f>IF(Table1[[#This Row],[TeamFavorite]]=Table1[[#This Row],[TeamHome]],Table1[[#This Row],[ScoreAway]]-Table1[[#This Row],[ScoreHome]],Table1[[#This Row],[ScoreHome]]-Table1[[#This Row],[ScoreAway]])</f>
        <v>3</v>
      </c>
      <c r="O7756">
        <f>IF(Table1[[#This Row],[SpreadActual]]&lt;Table1[[#This Row],[SpreadFavorite]],1,0)</f>
        <v>0</v>
      </c>
      <c r="P7756">
        <v>35</v>
      </c>
      <c r="Q7756" t="s">
        <v>168</v>
      </c>
      <c r="R7756" t="b">
        <v>0</v>
      </c>
      <c r="S7756">
        <v>72</v>
      </c>
      <c r="T7756">
        <v>7</v>
      </c>
      <c r="U7756">
        <v>73</v>
      </c>
    </row>
    <row r="7757" spans="1:22" x14ac:dyDescent="0.2">
      <c r="A7757" s="1">
        <v>37214</v>
      </c>
      <c r="B7757">
        <v>2001</v>
      </c>
      <c r="C7757">
        <f>_xlfn.MAXIFS(Table1[ScheduleWeekWritten],Table1[ScheduleSeason],Table1[[#This Row],[ScheduleSeason]])</f>
        <v>17</v>
      </c>
      <c r="D7757">
        <v>10</v>
      </c>
      <c r="E7757" cm="1">
        <f t="array" ref="E7757">_xlfn.XLOOKUP(Table1[[#This Row],[ScheduleWeekWritten]],Table3[Game],100+Table3[Increase],Table1[[#This Row],[ScheduleWeekWritten]])</f>
        <v>10</v>
      </c>
      <c r="F7757" t="b">
        <v>0</v>
      </c>
      <c r="G7757" t="s">
        <v>54</v>
      </c>
      <c r="H7757">
        <v>28</v>
      </c>
      <c r="I7757">
        <v>16</v>
      </c>
      <c r="J7757" t="s">
        <v>50</v>
      </c>
      <c r="K7757" t="s">
        <v>55</v>
      </c>
      <c r="L7757" t="str">
        <f>_xlfn.XLOOKUP(Table1[[#This Row],[TeamFavoriteID]],Table2[team_id],Table2[team_name],_xlfn.XLOOKUP(Table1[[#This Row],[TeamFavoriteID]],Table2[team_id_pfr],Table2[team_name],"Even"))</f>
        <v>Minnesota Vikings</v>
      </c>
      <c r="M7757">
        <v>-2</v>
      </c>
      <c r="N7757">
        <f>IF(Table1[[#This Row],[TeamFavorite]]=Table1[[#This Row],[TeamHome]],Table1[[#This Row],[ScoreAway]]-Table1[[#This Row],[ScoreHome]],Table1[[#This Row],[ScoreHome]]-Table1[[#This Row],[ScoreAway]])</f>
        <v>-12</v>
      </c>
      <c r="O7757">
        <f>IF(Table1[[#This Row],[SpreadActual]]&lt;Table1[[#This Row],[SpreadFavorite]],1,0)</f>
        <v>1</v>
      </c>
      <c r="P7757">
        <v>44</v>
      </c>
      <c r="Q7757" t="s">
        <v>137</v>
      </c>
      <c r="R7757" t="b">
        <v>0</v>
      </c>
      <c r="S7757">
        <v>72</v>
      </c>
      <c r="T7757">
        <v>0</v>
      </c>
      <c r="V7757" t="s">
        <v>103</v>
      </c>
    </row>
    <row r="7758" spans="1:22" x14ac:dyDescent="0.2">
      <c r="A7758" s="1">
        <v>37217</v>
      </c>
      <c r="B7758">
        <v>2001</v>
      </c>
      <c r="C7758">
        <f>_xlfn.MAXIFS(Table1[ScheduleWeekWritten],Table1[ScheduleSeason],Table1[[#This Row],[ScheduleSeason]])</f>
        <v>17</v>
      </c>
      <c r="D7758">
        <v>11</v>
      </c>
      <c r="E7758" cm="1">
        <f t="array" ref="E7758">_xlfn.XLOOKUP(Table1[[#This Row],[ScheduleWeekWritten]],Table3[Game],100+Table3[Increase],Table1[[#This Row],[ScheduleWeekWritten]])</f>
        <v>11</v>
      </c>
      <c r="F7758" t="b">
        <v>0</v>
      </c>
      <c r="G7758" t="s">
        <v>67</v>
      </c>
      <c r="H7758">
        <v>24</v>
      </c>
      <c r="I7758">
        <v>26</v>
      </c>
      <c r="J7758" t="s">
        <v>24</v>
      </c>
      <c r="K7758" t="s">
        <v>88</v>
      </c>
      <c r="L7758" t="str">
        <f>_xlfn.XLOOKUP(Table1[[#This Row],[TeamFavoriteID]],Table2[team_id],Table2[team_name],_xlfn.XLOOKUP(Table1[[#This Row],[TeamFavoriteID]],Table2[team_id_pfr],Table2[team_name],"Even"))</f>
        <v>Denver Broncos</v>
      </c>
      <c r="M7758">
        <v>-7</v>
      </c>
      <c r="N7758">
        <f>IF(Table1[[#This Row],[TeamFavorite]]=Table1[[#This Row],[TeamHome]],Table1[[#This Row],[ScoreAway]]-Table1[[#This Row],[ScoreHome]],Table1[[#This Row],[ScoreHome]]-Table1[[#This Row],[ScoreAway]])</f>
        <v>-2</v>
      </c>
      <c r="O7758">
        <f>IF(Table1[[#This Row],[SpreadActual]]&lt;Table1[[#This Row],[SpreadFavorite]],1,0)</f>
        <v>0</v>
      </c>
      <c r="P7758">
        <v>40.5</v>
      </c>
      <c r="Q7758" t="s">
        <v>119</v>
      </c>
      <c r="R7758" t="b">
        <v>0</v>
      </c>
      <c r="S7758">
        <v>56</v>
      </c>
      <c r="T7758">
        <v>15</v>
      </c>
      <c r="U7758">
        <v>69</v>
      </c>
    </row>
    <row r="7759" spans="1:22" x14ac:dyDescent="0.2">
      <c r="A7759" s="1">
        <v>37217</v>
      </c>
      <c r="B7759">
        <v>2001</v>
      </c>
      <c r="C7759">
        <f>_xlfn.MAXIFS(Table1[ScheduleWeekWritten],Table1[ScheduleSeason],Table1[[#This Row],[ScheduleSeason]])</f>
        <v>17</v>
      </c>
      <c r="D7759">
        <v>11</v>
      </c>
      <c r="E7759" cm="1">
        <f t="array" ref="E7759">_xlfn.XLOOKUP(Table1[[#This Row],[ScheduleWeekWritten]],Table3[Game],100+Table3[Increase],Table1[[#This Row],[ScheduleWeekWritten]])</f>
        <v>11</v>
      </c>
      <c r="F7759" t="b">
        <v>0</v>
      </c>
      <c r="G7759" t="s">
        <v>45</v>
      </c>
      <c r="H7759">
        <v>27</v>
      </c>
      <c r="I7759">
        <v>29</v>
      </c>
      <c r="J7759" t="s">
        <v>33</v>
      </c>
      <c r="K7759" t="s">
        <v>35</v>
      </c>
      <c r="L7759" t="str">
        <f>_xlfn.XLOOKUP(Table1[[#This Row],[TeamFavoriteID]],Table2[team_id],Table2[team_name],_xlfn.XLOOKUP(Table1[[#This Row],[TeamFavoriteID]],Table2[team_id_pfr],Table2[team_name],"Even"))</f>
        <v>Green Bay Packers</v>
      </c>
      <c r="M7759">
        <v>-7</v>
      </c>
      <c r="N7759">
        <f>IF(Table1[[#This Row],[TeamFavorite]]=Table1[[#This Row],[TeamHome]],Table1[[#This Row],[ScoreAway]]-Table1[[#This Row],[ScoreHome]],Table1[[#This Row],[ScoreHome]]-Table1[[#This Row],[ScoreAway]])</f>
        <v>-2</v>
      </c>
      <c r="O7759">
        <f>IF(Table1[[#This Row],[SpreadActual]]&lt;Table1[[#This Row],[SpreadFavorite]],1,0)</f>
        <v>0</v>
      </c>
      <c r="P7759">
        <v>47</v>
      </c>
      <c r="Q7759" t="s">
        <v>125</v>
      </c>
      <c r="R7759" t="b">
        <v>0</v>
      </c>
      <c r="S7759">
        <v>72</v>
      </c>
      <c r="T7759">
        <v>0</v>
      </c>
      <c r="V7759" t="s">
        <v>103</v>
      </c>
    </row>
    <row r="7760" spans="1:22" x14ac:dyDescent="0.2">
      <c r="A7760" s="1">
        <v>37220</v>
      </c>
      <c r="B7760">
        <v>2001</v>
      </c>
      <c r="C7760">
        <f>_xlfn.MAXIFS(Table1[ScheduleWeekWritten],Table1[ScheduleSeason],Table1[[#This Row],[ScheduleSeason]])</f>
        <v>17</v>
      </c>
      <c r="D7760">
        <v>11</v>
      </c>
      <c r="E7760" cm="1">
        <f t="array" ref="E7760">_xlfn.XLOOKUP(Table1[[#This Row],[ScheduleWeekWritten]],Table3[Game],100+Table3[Increase],Table1[[#This Row],[ScheduleWeekWritten]])</f>
        <v>11</v>
      </c>
      <c r="F7760" t="b">
        <v>0</v>
      </c>
      <c r="G7760" t="s">
        <v>28</v>
      </c>
      <c r="H7760">
        <v>27</v>
      </c>
      <c r="I7760">
        <v>34</v>
      </c>
      <c r="J7760" t="s">
        <v>19</v>
      </c>
      <c r="K7760" t="s">
        <v>91</v>
      </c>
      <c r="L7760" t="str">
        <f>_xlfn.XLOOKUP(Table1[[#This Row],[TeamFavoriteID]],Table2[team_id],Table2[team_name],_xlfn.XLOOKUP(Table1[[#This Row],[TeamFavoriteID]],Table2[team_id_pfr],Table2[team_name],"Even"))</f>
        <v>Miami Dolphins</v>
      </c>
      <c r="M7760">
        <v>-5</v>
      </c>
      <c r="N7760">
        <f>IF(Table1[[#This Row],[TeamFavorite]]=Table1[[#This Row],[TeamHome]],Table1[[#This Row],[ScoreAway]]-Table1[[#This Row],[ScoreHome]],Table1[[#This Row],[ScoreHome]]-Table1[[#This Row],[ScoreAway]])</f>
        <v>-7</v>
      </c>
      <c r="O7760">
        <f>IF(Table1[[#This Row],[SpreadActual]]&lt;Table1[[#This Row],[SpreadFavorite]],1,0)</f>
        <v>1</v>
      </c>
      <c r="P7760">
        <v>36</v>
      </c>
      <c r="Q7760" t="s">
        <v>123</v>
      </c>
      <c r="R7760" t="b">
        <v>0</v>
      </c>
      <c r="S7760">
        <v>61</v>
      </c>
      <c r="T7760">
        <v>23</v>
      </c>
      <c r="U7760">
        <v>74</v>
      </c>
    </row>
    <row r="7761" spans="1:22" x14ac:dyDescent="0.2">
      <c r="A7761" s="1">
        <v>37220</v>
      </c>
      <c r="B7761">
        <v>2001</v>
      </c>
      <c r="C7761">
        <f>_xlfn.MAXIFS(Table1[ScheduleWeekWritten],Table1[ScheduleSeason],Table1[[#This Row],[ScheduleSeason]])</f>
        <v>17</v>
      </c>
      <c r="D7761">
        <v>11</v>
      </c>
      <c r="E7761" cm="1">
        <f t="array" ref="E7761">_xlfn.XLOOKUP(Table1[[#This Row],[ScheduleWeekWritten]],Table3[Game],100+Table3[Increase],Table1[[#This Row],[ScheduleWeekWritten]])</f>
        <v>11</v>
      </c>
      <c r="F7761" t="b">
        <v>0</v>
      </c>
      <c r="G7761" t="s">
        <v>152</v>
      </c>
      <c r="H7761">
        <v>7</v>
      </c>
      <c r="I7761">
        <v>10</v>
      </c>
      <c r="J7761" t="s">
        <v>38</v>
      </c>
      <c r="K7761" t="s">
        <v>109</v>
      </c>
      <c r="L7761" t="str">
        <f>_xlfn.XLOOKUP(Table1[[#This Row],[TeamFavoriteID]],Table2[team_id],Table2[team_name],_xlfn.XLOOKUP(Table1[[#This Row],[TeamFavoriteID]],Table2[team_id_pfr],Table2[team_name],"Even"))</f>
        <v>Atlanta Falcons</v>
      </c>
      <c r="M7761">
        <v>-3</v>
      </c>
      <c r="N7761">
        <f>IF(Table1[[#This Row],[TeamFavorite]]=Table1[[#This Row],[TeamHome]],Table1[[#This Row],[ScoreAway]]-Table1[[#This Row],[ScoreHome]],Table1[[#This Row],[ScoreHome]]-Table1[[#This Row],[ScoreAway]])</f>
        <v>-3</v>
      </c>
      <c r="O7761">
        <f>IF(Table1[[#This Row],[SpreadActual]]&lt;Table1[[#This Row],[SpreadFavorite]],1,0)</f>
        <v>0</v>
      </c>
      <c r="P7761">
        <v>40</v>
      </c>
      <c r="Q7761" t="s">
        <v>160</v>
      </c>
      <c r="R7761" t="b">
        <v>0</v>
      </c>
      <c r="S7761">
        <v>67</v>
      </c>
      <c r="T7761">
        <v>12</v>
      </c>
      <c r="U7761">
        <v>88</v>
      </c>
    </row>
    <row r="7762" spans="1:22" x14ac:dyDescent="0.2">
      <c r="A7762" s="1">
        <v>37220</v>
      </c>
      <c r="B7762">
        <v>2001</v>
      </c>
      <c r="C7762">
        <f>_xlfn.MAXIFS(Table1[ScheduleWeekWritten],Table1[ScheduleSeason],Table1[[#This Row],[ScheduleSeason]])</f>
        <v>17</v>
      </c>
      <c r="D7762">
        <v>11</v>
      </c>
      <c r="E7762" cm="1">
        <f t="array" ref="E7762">_xlfn.XLOOKUP(Table1[[#This Row],[ScheduleWeekWritten]],Table3[Game],100+Table3[Increase],Table1[[#This Row],[ScheduleWeekWritten]])</f>
        <v>11</v>
      </c>
      <c r="F7762" t="b">
        <v>0</v>
      </c>
      <c r="G7762" t="s">
        <v>62</v>
      </c>
      <c r="H7762">
        <v>18</v>
      </c>
      <c r="I7762">
        <v>0</v>
      </c>
      <c r="J7762" t="s">
        <v>101</v>
      </c>
      <c r="K7762" t="s">
        <v>63</v>
      </c>
      <c r="L7762" t="str">
        <f>_xlfn.XLOOKUP(Table1[[#This Row],[TeamFavoriteID]],Table2[team_id],Table2[team_name],_xlfn.XLOOKUP(Table1[[#This Row],[TeamFavoriteID]],Table2[team_id_pfr],Table2[team_name],"Even"))</f>
        <v>Cleveland Browns</v>
      </c>
      <c r="M7762">
        <v>-6</v>
      </c>
      <c r="N7762">
        <f>IF(Table1[[#This Row],[TeamFavorite]]=Table1[[#This Row],[TeamHome]],Table1[[#This Row],[ScoreAway]]-Table1[[#This Row],[ScoreHome]],Table1[[#This Row],[ScoreHome]]-Table1[[#This Row],[ScoreAway]])</f>
        <v>-18</v>
      </c>
      <c r="O7762">
        <f>IF(Table1[[#This Row],[SpreadActual]]&lt;Table1[[#This Row],[SpreadFavorite]],1,0)</f>
        <v>1</v>
      </c>
      <c r="P7762">
        <v>35.5</v>
      </c>
      <c r="Q7762" t="s">
        <v>170</v>
      </c>
      <c r="R7762" t="b">
        <v>0</v>
      </c>
      <c r="S7762">
        <v>59</v>
      </c>
      <c r="T7762">
        <v>20</v>
      </c>
      <c r="U7762">
        <v>80</v>
      </c>
    </row>
    <row r="7763" spans="1:22" x14ac:dyDescent="0.2">
      <c r="A7763" s="1">
        <v>37220</v>
      </c>
      <c r="B7763">
        <v>2001</v>
      </c>
      <c r="C7763">
        <f>_xlfn.MAXIFS(Table1[ScheduleWeekWritten],Table1[ScheduleSeason],Table1[[#This Row],[ScheduleSeason]])</f>
        <v>17</v>
      </c>
      <c r="D7763">
        <v>11</v>
      </c>
      <c r="E7763" cm="1">
        <f t="array" ref="E7763">_xlfn.XLOOKUP(Table1[[#This Row],[ScheduleWeekWritten]],Table3[Game],100+Table3[Increase],Table1[[#This Row],[ScheduleWeekWritten]])</f>
        <v>11</v>
      </c>
      <c r="F7763" t="b">
        <v>0</v>
      </c>
      <c r="G7763" t="s">
        <v>140</v>
      </c>
      <c r="H7763">
        <v>21</v>
      </c>
      <c r="I7763">
        <v>40</v>
      </c>
      <c r="J7763" t="s">
        <v>53</v>
      </c>
      <c r="K7763" t="s">
        <v>72</v>
      </c>
      <c r="L7763" t="str">
        <f>_xlfn.XLOOKUP(Table1[[#This Row],[TeamFavoriteID]],Table2[team_id],Table2[team_name],_xlfn.XLOOKUP(Table1[[#This Row],[TeamFavoriteID]],Table2[team_id_pfr],Table2[team_name],"Even"))</f>
        <v>Baltimore Colts</v>
      </c>
      <c r="M7763">
        <v>-2.5</v>
      </c>
      <c r="N7763">
        <f>IF(Table1[[#This Row],[TeamFavorite]]=Table1[[#This Row],[TeamHome]],Table1[[#This Row],[ScoreAway]]-Table1[[#This Row],[ScoreHome]],Table1[[#This Row],[ScoreHome]]-Table1[[#This Row],[ScoreAway]])</f>
        <v>-19</v>
      </c>
      <c r="O7763">
        <f>IF(Table1[[#This Row],[SpreadActual]]&lt;Table1[[#This Row],[SpreadFavorite]],1,0)</f>
        <v>1</v>
      </c>
      <c r="P7763">
        <v>52.5</v>
      </c>
      <c r="Q7763" t="s">
        <v>141</v>
      </c>
      <c r="R7763" t="b">
        <v>0</v>
      </c>
      <c r="S7763">
        <v>72</v>
      </c>
      <c r="T7763">
        <v>0</v>
      </c>
      <c r="V7763" t="s">
        <v>103</v>
      </c>
    </row>
    <row r="7764" spans="1:22" x14ac:dyDescent="0.2">
      <c r="A7764" s="1">
        <v>37220</v>
      </c>
      <c r="B7764">
        <v>2001</v>
      </c>
      <c r="C7764">
        <f>_xlfn.MAXIFS(Table1[ScheduleWeekWritten],Table1[ScheduleSeason],Table1[[#This Row],[ScheduleSeason]])</f>
        <v>17</v>
      </c>
      <c r="D7764">
        <v>11</v>
      </c>
      <c r="E7764" cm="1">
        <f t="array" ref="E7764">_xlfn.XLOOKUP(Table1[[#This Row],[ScheduleWeekWritten]],Table3[Game],100+Table3[Increase],Table1[[#This Row],[ScheduleWeekWritten]])</f>
        <v>11</v>
      </c>
      <c r="F7764" t="b">
        <v>0</v>
      </c>
      <c r="G7764" t="s">
        <v>154</v>
      </c>
      <c r="H7764">
        <v>21</v>
      </c>
      <c r="I7764">
        <v>24</v>
      </c>
      <c r="J7764" t="s">
        <v>158</v>
      </c>
      <c r="K7764" t="s">
        <v>159</v>
      </c>
      <c r="L7764" t="str">
        <f>_xlfn.XLOOKUP(Table1[[#This Row],[TeamFavoriteID]],Table2[team_id],Table2[team_name],_xlfn.XLOOKUP(Table1[[#This Row],[TeamFavoriteID]],Table2[team_id_pfr],Table2[team_name],"Even"))</f>
        <v>Baltimore Ravens</v>
      </c>
      <c r="M7764">
        <v>-3</v>
      </c>
      <c r="N7764">
        <f>IF(Table1[[#This Row],[TeamFavorite]]=Table1[[#This Row],[TeamHome]],Table1[[#This Row],[ScoreAway]]-Table1[[#This Row],[ScoreHome]],Table1[[#This Row],[ScoreHome]]-Table1[[#This Row],[ScoreAway]])</f>
        <v>-3</v>
      </c>
      <c r="O7764">
        <f>IF(Table1[[#This Row],[SpreadActual]]&lt;Table1[[#This Row],[SpreadFavorite]],1,0)</f>
        <v>0</v>
      </c>
      <c r="P7764">
        <v>34</v>
      </c>
      <c r="Q7764" t="s">
        <v>155</v>
      </c>
      <c r="R7764" t="b">
        <v>0</v>
      </c>
      <c r="S7764">
        <v>72</v>
      </c>
      <c r="T7764">
        <v>8</v>
      </c>
      <c r="U7764">
        <v>80</v>
      </c>
    </row>
    <row r="7765" spans="1:22" x14ac:dyDescent="0.2">
      <c r="A7765" s="1">
        <v>37220</v>
      </c>
      <c r="B7765">
        <v>2001</v>
      </c>
      <c r="C7765">
        <f>_xlfn.MAXIFS(Table1[ScheduleWeekWritten],Table1[ScheduleSeason],Table1[[#This Row],[ScheduleSeason]])</f>
        <v>17</v>
      </c>
      <c r="D7765">
        <v>11</v>
      </c>
      <c r="E7765" cm="1">
        <f t="array" ref="E7765">_xlfn.XLOOKUP(Table1[[#This Row],[ScheduleWeekWritten]],Table3[Game],100+Table3[Increase],Table1[[#This Row],[ScheduleWeekWritten]])</f>
        <v>11</v>
      </c>
      <c r="F7765" t="b">
        <v>0</v>
      </c>
      <c r="G7765" t="s">
        <v>42</v>
      </c>
      <c r="H7765">
        <v>19</v>
      </c>
      <c r="I7765">
        <v>7</v>
      </c>
      <c r="J7765" t="s">
        <v>128</v>
      </c>
      <c r="K7765" t="s">
        <v>75</v>
      </c>
      <c r="L7765" t="str">
        <f>_xlfn.XLOOKUP(Table1[[#This Row],[TeamFavoriteID]],Table2[team_id],Table2[team_name],_xlfn.XLOOKUP(Table1[[#This Row],[TeamFavoriteID]],Table2[team_id_pfr],Table2[team_name],"Even"))</f>
        <v>Kansas City Chiefs</v>
      </c>
      <c r="M7765">
        <v>-1.5</v>
      </c>
      <c r="N7765">
        <f>IF(Table1[[#This Row],[TeamFavorite]]=Table1[[#This Row],[TeamHome]],Table1[[#This Row],[ScoreAway]]-Table1[[#This Row],[ScoreHome]],Table1[[#This Row],[ScoreHome]]-Table1[[#This Row],[ScoreAway]])</f>
        <v>-12</v>
      </c>
      <c r="O7765">
        <f>IF(Table1[[#This Row],[SpreadActual]]&lt;Table1[[#This Row],[SpreadFavorite]],1,0)</f>
        <v>1</v>
      </c>
      <c r="P7765">
        <v>41</v>
      </c>
      <c r="Q7765" t="s">
        <v>117</v>
      </c>
      <c r="R7765" t="b">
        <v>0</v>
      </c>
      <c r="S7765">
        <v>46</v>
      </c>
      <c r="T7765">
        <v>16</v>
      </c>
      <c r="U7765">
        <v>78</v>
      </c>
    </row>
    <row r="7766" spans="1:22" x14ac:dyDescent="0.2">
      <c r="A7766" s="1">
        <v>37220</v>
      </c>
      <c r="B7766">
        <v>2001</v>
      </c>
      <c r="C7766">
        <f>_xlfn.MAXIFS(Table1[ScheduleWeekWritten],Table1[ScheduleSeason],Table1[[#This Row],[ScheduleSeason]])</f>
        <v>17</v>
      </c>
      <c r="D7766">
        <v>11</v>
      </c>
      <c r="E7766" cm="1">
        <f t="array" ref="E7766">_xlfn.XLOOKUP(Table1[[#This Row],[ScheduleWeekWritten]],Table3[Game],100+Table3[Increase],Table1[[#This Row],[ScheduleWeekWritten]])</f>
        <v>11</v>
      </c>
      <c r="F7766" t="b">
        <v>0</v>
      </c>
      <c r="G7766" t="s">
        <v>54</v>
      </c>
      <c r="H7766">
        <v>6</v>
      </c>
      <c r="I7766">
        <v>13</v>
      </c>
      <c r="J7766" t="s">
        <v>46</v>
      </c>
      <c r="K7766" t="s">
        <v>55</v>
      </c>
      <c r="L7766" t="str">
        <f>_xlfn.XLOOKUP(Table1[[#This Row],[TeamFavoriteID]],Table2[team_id],Table2[team_name],_xlfn.XLOOKUP(Table1[[#This Row],[TeamFavoriteID]],Table2[team_id_pfr],Table2[team_name],"Even"))</f>
        <v>Minnesota Vikings</v>
      </c>
      <c r="M7766">
        <v>-3</v>
      </c>
      <c r="N7766">
        <f>IF(Table1[[#This Row],[TeamFavorite]]=Table1[[#This Row],[TeamHome]],Table1[[#This Row],[ScoreAway]]-Table1[[#This Row],[ScoreHome]],Table1[[#This Row],[ScoreHome]]-Table1[[#This Row],[ScoreAway]])</f>
        <v>7</v>
      </c>
      <c r="O7766">
        <f>IF(Table1[[#This Row],[SpreadActual]]&lt;Table1[[#This Row],[SpreadFavorite]],1,0)</f>
        <v>0</v>
      </c>
      <c r="P7766">
        <v>45</v>
      </c>
      <c r="Q7766" t="s">
        <v>137</v>
      </c>
      <c r="R7766" t="b">
        <v>0</v>
      </c>
      <c r="S7766">
        <v>72</v>
      </c>
      <c r="T7766">
        <v>0</v>
      </c>
      <c r="V7766" t="s">
        <v>103</v>
      </c>
    </row>
    <row r="7767" spans="1:22" x14ac:dyDescent="0.2">
      <c r="A7767" s="1">
        <v>37220</v>
      </c>
      <c r="B7767">
        <v>2001</v>
      </c>
      <c r="C7767">
        <f>_xlfn.MAXIFS(Table1[ScheduleWeekWritten],Table1[ScheduleSeason],Table1[[#This Row],[ScheduleSeason]])</f>
        <v>17</v>
      </c>
      <c r="D7767">
        <v>11</v>
      </c>
      <c r="E7767" cm="1">
        <f t="array" ref="E7767">_xlfn.XLOOKUP(Table1[[#This Row],[ScheduleWeekWritten]],Table3[Game],100+Table3[Increase],Table1[[#This Row],[ScheduleWeekWritten]])</f>
        <v>11</v>
      </c>
      <c r="F7767" t="b">
        <v>0</v>
      </c>
      <c r="G7767" t="s">
        <v>115</v>
      </c>
      <c r="H7767">
        <v>34</v>
      </c>
      <c r="I7767">
        <v>17</v>
      </c>
      <c r="J7767" t="s">
        <v>95</v>
      </c>
      <c r="K7767" t="s">
        <v>89</v>
      </c>
      <c r="L7767" t="str">
        <f>_xlfn.XLOOKUP(Table1[[#This Row],[TeamFavoriteID]],Table2[team_id],Table2[team_name],_xlfn.XLOOKUP(Table1[[#This Row],[TeamFavoriteID]],Table2[team_id_pfr],Table2[team_name],"Even"))</f>
        <v>Even</v>
      </c>
      <c r="M7767">
        <v>0</v>
      </c>
      <c r="N7767">
        <f>IF(Table1[[#This Row],[TeamFavorite]]=Table1[[#This Row],[TeamHome]],Table1[[#This Row],[ScoreAway]]-Table1[[#This Row],[ScoreHome]],Table1[[#This Row],[ScoreHome]]-Table1[[#This Row],[ScoreAway]])</f>
        <v>17</v>
      </c>
      <c r="O7767">
        <f>IF(Table1[[#This Row],[SpreadActual]]&lt;Table1[[#This Row],[SpreadFavorite]],1,0)</f>
        <v>0</v>
      </c>
      <c r="P7767">
        <v>42</v>
      </c>
      <c r="Q7767" t="s">
        <v>116</v>
      </c>
      <c r="R7767" t="b">
        <v>0</v>
      </c>
      <c r="S7767">
        <v>52</v>
      </c>
      <c r="T7767">
        <v>11</v>
      </c>
      <c r="U7767">
        <v>86</v>
      </c>
    </row>
    <row r="7768" spans="1:22" x14ac:dyDescent="0.2">
      <c r="A7768" s="1">
        <v>37220</v>
      </c>
      <c r="B7768">
        <v>2001</v>
      </c>
      <c r="C7768">
        <f>_xlfn.MAXIFS(Table1[ScheduleWeekWritten],Table1[ScheduleSeason],Table1[[#This Row],[ScheduleSeason]])</f>
        <v>17</v>
      </c>
      <c r="D7768">
        <v>11</v>
      </c>
      <c r="E7768" cm="1">
        <f t="array" ref="E7768">_xlfn.XLOOKUP(Table1[[#This Row],[ScheduleWeekWritten]],Table3[Game],100+Table3[Increase],Table1[[#This Row],[ScheduleWeekWritten]])</f>
        <v>11</v>
      </c>
      <c r="F7768" t="b">
        <v>0</v>
      </c>
      <c r="G7768" t="s">
        <v>50</v>
      </c>
      <c r="H7768">
        <v>10</v>
      </c>
      <c r="I7768">
        <v>28</v>
      </c>
      <c r="J7768" t="s">
        <v>20</v>
      </c>
      <c r="K7768" t="s">
        <v>21</v>
      </c>
      <c r="L7768" t="str">
        <f>_xlfn.XLOOKUP(Table1[[#This Row],[TeamFavoriteID]],Table2[team_id],Table2[team_name],_xlfn.XLOOKUP(Table1[[#This Row],[TeamFavoriteID]],Table2[team_id_pfr],Table2[team_name],"Even"))</f>
        <v>Las Vegas Raiders</v>
      </c>
      <c r="M7768">
        <v>-2.5</v>
      </c>
      <c r="N7768">
        <f>IF(Table1[[#This Row],[TeamFavorite]]=Table1[[#This Row],[TeamHome]],Table1[[#This Row],[ScoreAway]]-Table1[[#This Row],[ScoreHome]],Table1[[#This Row],[ScoreHome]]-Table1[[#This Row],[ScoreAway]])</f>
        <v>-18</v>
      </c>
      <c r="O7768">
        <f>IF(Table1[[#This Row],[SpreadActual]]&lt;Table1[[#This Row],[SpreadFavorite]],1,0)</f>
        <v>1</v>
      </c>
      <c r="P7768">
        <v>39</v>
      </c>
      <c r="Q7768" t="s">
        <v>126</v>
      </c>
      <c r="R7768" t="b">
        <v>0</v>
      </c>
      <c r="S7768">
        <v>62</v>
      </c>
      <c r="T7768">
        <v>14</v>
      </c>
      <c r="U7768">
        <v>77</v>
      </c>
    </row>
    <row r="7769" spans="1:22" x14ac:dyDescent="0.2">
      <c r="A7769" s="1">
        <v>37220</v>
      </c>
      <c r="B7769">
        <v>2001</v>
      </c>
      <c r="C7769">
        <f>_xlfn.MAXIFS(Table1[ScheduleWeekWritten],Table1[ScheduleSeason],Table1[[#This Row],[ScheduleSeason]])</f>
        <v>17</v>
      </c>
      <c r="D7769">
        <v>11</v>
      </c>
      <c r="E7769" cm="1">
        <f t="array" ref="E7769">_xlfn.XLOOKUP(Table1[[#This Row],[ScheduleWeekWritten]],Table3[Game],100+Table3[Increase],Table1[[#This Row],[ScheduleWeekWritten]])</f>
        <v>11</v>
      </c>
      <c r="F7769" t="b">
        <v>0</v>
      </c>
      <c r="G7769" t="s">
        <v>58</v>
      </c>
      <c r="H7769">
        <v>3</v>
      </c>
      <c r="I7769">
        <v>13</v>
      </c>
      <c r="J7769" t="s">
        <v>61</v>
      </c>
      <c r="K7769" t="s">
        <v>77</v>
      </c>
      <c r="L7769" t="str">
        <f>_xlfn.XLOOKUP(Table1[[#This Row],[TeamFavoriteID]],Table2[team_id],Table2[team_name],_xlfn.XLOOKUP(Table1[[#This Row],[TeamFavoriteID]],Table2[team_id_pfr],Table2[team_name],"Even"))</f>
        <v>Philadelphia Eagles</v>
      </c>
      <c r="M7769">
        <v>-8</v>
      </c>
      <c r="N7769">
        <f>IF(Table1[[#This Row],[TeamFavorite]]=Table1[[#This Row],[TeamHome]],Table1[[#This Row],[ScoreAway]]-Table1[[#This Row],[ScoreHome]],Table1[[#This Row],[ScoreHome]]-Table1[[#This Row],[ScoreAway]])</f>
        <v>10</v>
      </c>
      <c r="O7769">
        <f>IF(Table1[[#This Row],[SpreadActual]]&lt;Table1[[#This Row],[SpreadFavorite]],1,0)</f>
        <v>0</v>
      </c>
      <c r="P7769">
        <v>37.5</v>
      </c>
      <c r="Q7769" t="s">
        <v>112</v>
      </c>
      <c r="R7769" t="b">
        <v>0</v>
      </c>
      <c r="S7769">
        <v>64</v>
      </c>
      <c r="T7769">
        <v>15</v>
      </c>
      <c r="U7769">
        <v>74</v>
      </c>
    </row>
    <row r="7770" spans="1:22" x14ac:dyDescent="0.2">
      <c r="A7770" s="1">
        <v>37220</v>
      </c>
      <c r="B7770">
        <v>2001</v>
      </c>
      <c r="C7770">
        <f>_xlfn.MAXIFS(Table1[ScheduleWeekWritten],Table1[ScheduleSeason],Table1[[#This Row],[ScheduleSeason]])</f>
        <v>17</v>
      </c>
      <c r="D7770">
        <v>11</v>
      </c>
      <c r="E7770" cm="1">
        <f t="array" ref="E7770">_xlfn.XLOOKUP(Table1[[#This Row],[ScheduleWeekWritten]],Table3[Game],100+Table3[Increase],Table1[[#This Row],[ScheduleWeekWritten]])</f>
        <v>11</v>
      </c>
      <c r="F7770" t="b">
        <v>0</v>
      </c>
      <c r="G7770" t="s">
        <v>27</v>
      </c>
      <c r="H7770">
        <v>17</v>
      </c>
      <c r="I7770">
        <v>20</v>
      </c>
      <c r="J7770" t="s">
        <v>149</v>
      </c>
      <c r="K7770" t="s">
        <v>29</v>
      </c>
      <c r="L7770" t="str">
        <f>_xlfn.XLOOKUP(Table1[[#This Row],[TeamFavoriteID]],Table2[team_id],Table2[team_name],_xlfn.XLOOKUP(Table1[[#This Row],[TeamFavoriteID]],Table2[team_id_pfr],Table2[team_name],"Even"))</f>
        <v>Los Angeles Chargers</v>
      </c>
      <c r="M7770">
        <v>-7</v>
      </c>
      <c r="N7770">
        <f>IF(Table1[[#This Row],[TeamFavorite]]=Table1[[#This Row],[TeamHome]],Table1[[#This Row],[ScoreAway]]-Table1[[#This Row],[ScoreHome]],Table1[[#This Row],[ScoreHome]]-Table1[[#This Row],[ScoreAway]])</f>
        <v>-3</v>
      </c>
      <c r="O7770">
        <f>IF(Table1[[#This Row],[SpreadActual]]&lt;Table1[[#This Row],[SpreadFavorite]],1,0)</f>
        <v>0</v>
      </c>
      <c r="P7770">
        <v>44</v>
      </c>
      <c r="Q7770" t="s">
        <v>94</v>
      </c>
      <c r="R7770" t="b">
        <v>0</v>
      </c>
      <c r="S7770">
        <v>60</v>
      </c>
      <c r="T7770">
        <v>13</v>
      </c>
      <c r="U7770">
        <v>69</v>
      </c>
    </row>
    <row r="7771" spans="1:22" x14ac:dyDescent="0.2">
      <c r="A7771" s="1">
        <v>37220</v>
      </c>
      <c r="B7771">
        <v>2001</v>
      </c>
      <c r="C7771">
        <f>_xlfn.MAXIFS(Table1[ScheduleWeekWritten],Table1[ScheduleSeason],Table1[[#This Row],[ScheduleSeason]])</f>
        <v>17</v>
      </c>
      <c r="D7771">
        <v>11</v>
      </c>
      <c r="E7771" cm="1">
        <f t="array" ref="E7771">_xlfn.XLOOKUP(Table1[[#This Row],[ScheduleWeekWritten]],Table3[Game],100+Table3[Increase],Table1[[#This Row],[ScheduleWeekWritten]])</f>
        <v>11</v>
      </c>
      <c r="F7771" t="b">
        <v>0</v>
      </c>
      <c r="G7771" t="s">
        <v>171</v>
      </c>
      <c r="H7771">
        <v>24</v>
      </c>
      <c r="I7771">
        <v>34</v>
      </c>
      <c r="J7771" t="s">
        <v>49</v>
      </c>
      <c r="K7771" t="s">
        <v>25</v>
      </c>
      <c r="L7771" t="str">
        <f>_xlfn.XLOOKUP(Table1[[#This Row],[TeamFavoriteID]],Table2[team_id],Table2[team_name],_xlfn.XLOOKUP(Table1[[#This Row],[TeamFavoriteID]],Table2[team_id_pfr],Table2[team_name],"Even"))</f>
        <v>Houston Oilers</v>
      </c>
      <c r="M7771">
        <v>-2</v>
      </c>
      <c r="N7771">
        <f>IF(Table1[[#This Row],[TeamFavorite]]=Table1[[#This Row],[TeamHome]],Table1[[#This Row],[ScoreAway]]-Table1[[#This Row],[ScoreHome]],Table1[[#This Row],[ScoreHome]]-Table1[[#This Row],[ScoreAway]])</f>
        <v>-10</v>
      </c>
      <c r="O7771">
        <f>IF(Table1[[#This Row],[SpreadActual]]&lt;Table1[[#This Row],[SpreadFavorite]],1,0)</f>
        <v>1</v>
      </c>
      <c r="P7771">
        <v>34.5</v>
      </c>
      <c r="Q7771" t="s">
        <v>172</v>
      </c>
      <c r="R7771" t="b">
        <v>0</v>
      </c>
      <c r="S7771">
        <v>59</v>
      </c>
      <c r="T7771">
        <v>8</v>
      </c>
      <c r="U7771">
        <v>68</v>
      </c>
    </row>
    <row r="7772" spans="1:22" x14ac:dyDescent="0.2">
      <c r="A7772" s="1">
        <v>37221</v>
      </c>
      <c r="B7772">
        <v>2001</v>
      </c>
      <c r="C7772">
        <f>_xlfn.MAXIFS(Table1[ScheduleWeekWritten],Table1[ScheduleSeason],Table1[[#This Row],[ScheduleSeason]])</f>
        <v>17</v>
      </c>
      <c r="D7772">
        <v>11</v>
      </c>
      <c r="E7772" cm="1">
        <f t="array" ref="E7772">_xlfn.XLOOKUP(Table1[[#This Row],[ScheduleWeekWritten]],Table3[Game],100+Table3[Increase],Table1[[#This Row],[ScheduleWeekWritten]])</f>
        <v>11</v>
      </c>
      <c r="F7772" t="b">
        <v>0</v>
      </c>
      <c r="G7772" t="s">
        <v>153</v>
      </c>
      <c r="H7772">
        <v>17</v>
      </c>
      <c r="I7772">
        <v>24</v>
      </c>
      <c r="J7772" t="s">
        <v>127</v>
      </c>
      <c r="K7772" t="s">
        <v>40</v>
      </c>
      <c r="L7772" t="str">
        <f>_xlfn.XLOOKUP(Table1[[#This Row],[TeamFavoriteID]],Table2[team_id],Table2[team_name],_xlfn.XLOOKUP(Table1[[#This Row],[TeamFavoriteID]],Table2[team_id_pfr],Table2[team_name],"Even"))</f>
        <v>Los Angeles Rams</v>
      </c>
      <c r="M7772">
        <v>-9.5</v>
      </c>
      <c r="N7772">
        <f>IF(Table1[[#This Row],[TeamFavorite]]=Table1[[#This Row],[TeamHome]],Table1[[#This Row],[ScoreAway]]-Table1[[#This Row],[ScoreHome]],Table1[[#This Row],[ScoreHome]]-Table1[[#This Row],[ScoreAway]])</f>
        <v>-7</v>
      </c>
      <c r="O7772">
        <f>IF(Table1[[#This Row],[SpreadActual]]&lt;Table1[[#This Row],[SpreadFavorite]],1,0)</f>
        <v>0</v>
      </c>
      <c r="P7772">
        <v>46</v>
      </c>
      <c r="Q7772" t="s">
        <v>157</v>
      </c>
      <c r="R7772" t="b">
        <v>0</v>
      </c>
      <c r="S7772">
        <v>72</v>
      </c>
      <c r="T7772">
        <v>0</v>
      </c>
      <c r="V7772" t="s">
        <v>103</v>
      </c>
    </row>
    <row r="7773" spans="1:22" x14ac:dyDescent="0.2">
      <c r="A7773" s="1">
        <v>37224</v>
      </c>
      <c r="B7773">
        <v>2001</v>
      </c>
      <c r="C7773">
        <f>_xlfn.MAXIFS(Table1[ScheduleWeekWritten],Table1[ScheduleSeason],Table1[[#This Row],[ScheduleSeason]])</f>
        <v>17</v>
      </c>
      <c r="D7773">
        <v>12</v>
      </c>
      <c r="E7773" cm="1">
        <f t="array" ref="E7773">_xlfn.XLOOKUP(Table1[[#This Row],[ScheduleWeekWritten]],Table3[Game],100+Table3[Increase],Table1[[#This Row],[ScheduleWeekWritten]])</f>
        <v>12</v>
      </c>
      <c r="F7773" t="b">
        <v>0</v>
      </c>
      <c r="G7773" t="s">
        <v>42</v>
      </c>
      <c r="H7773">
        <v>10</v>
      </c>
      <c r="I7773">
        <v>23</v>
      </c>
      <c r="J7773" t="s">
        <v>58</v>
      </c>
      <c r="K7773" t="s">
        <v>77</v>
      </c>
      <c r="L7773" t="str">
        <f>_xlfn.XLOOKUP(Table1[[#This Row],[TeamFavoriteID]],Table2[team_id],Table2[team_name],_xlfn.XLOOKUP(Table1[[#This Row],[TeamFavoriteID]],Table2[team_id_pfr],Table2[team_name],"Even"))</f>
        <v>Philadelphia Eagles</v>
      </c>
      <c r="M7773">
        <v>-3</v>
      </c>
      <c r="N7773">
        <f>IF(Table1[[#This Row],[TeamFavorite]]=Table1[[#This Row],[TeamHome]],Table1[[#This Row],[ScoreAway]]-Table1[[#This Row],[ScoreHome]],Table1[[#This Row],[ScoreHome]]-Table1[[#This Row],[ScoreAway]])</f>
        <v>-13</v>
      </c>
      <c r="O7773">
        <f>IF(Table1[[#This Row],[SpreadActual]]&lt;Table1[[#This Row],[SpreadFavorite]],1,0)</f>
        <v>1</v>
      </c>
      <c r="P7773">
        <v>37</v>
      </c>
      <c r="Q7773" t="s">
        <v>117</v>
      </c>
      <c r="R7773" t="b">
        <v>0</v>
      </c>
      <c r="S7773">
        <v>31</v>
      </c>
      <c r="T7773">
        <v>9</v>
      </c>
      <c r="U7773">
        <v>84</v>
      </c>
    </row>
    <row r="7774" spans="1:22" x14ac:dyDescent="0.2">
      <c r="A7774" s="1">
        <v>37227</v>
      </c>
      <c r="B7774">
        <v>2001</v>
      </c>
      <c r="C7774">
        <f>_xlfn.MAXIFS(Table1[ScheduleWeekWritten],Table1[ScheduleSeason],Table1[[#This Row],[ScheduleSeason]])</f>
        <v>17</v>
      </c>
      <c r="D7774">
        <v>12</v>
      </c>
      <c r="E7774" cm="1">
        <f t="array" ref="E7774">_xlfn.XLOOKUP(Table1[[#This Row],[ScheduleWeekWritten]],Table3[Game],100+Table3[Increase],Table1[[#This Row],[ScheduleWeekWritten]])</f>
        <v>12</v>
      </c>
      <c r="F7774" t="b">
        <v>0</v>
      </c>
      <c r="G7774" t="s">
        <v>38</v>
      </c>
      <c r="H7774">
        <v>6</v>
      </c>
      <c r="I7774">
        <v>35</v>
      </c>
      <c r="J7774" t="s">
        <v>153</v>
      </c>
      <c r="K7774" t="s">
        <v>40</v>
      </c>
      <c r="L7774" t="str">
        <f>_xlfn.XLOOKUP(Table1[[#This Row],[TeamFavoriteID]],Table2[team_id],Table2[team_name],_xlfn.XLOOKUP(Table1[[#This Row],[TeamFavoriteID]],Table2[team_id_pfr],Table2[team_name],"Even"))</f>
        <v>Los Angeles Rams</v>
      </c>
      <c r="M7774">
        <v>-8</v>
      </c>
      <c r="N7774">
        <f>IF(Table1[[#This Row],[TeamFavorite]]=Table1[[#This Row],[TeamHome]],Table1[[#This Row],[ScoreAway]]-Table1[[#This Row],[ScoreHome]],Table1[[#This Row],[ScoreHome]]-Table1[[#This Row],[ScoreAway]])</f>
        <v>-29</v>
      </c>
      <c r="O7774">
        <f>IF(Table1[[#This Row],[SpreadActual]]&lt;Table1[[#This Row],[SpreadFavorite]],1,0)</f>
        <v>1</v>
      </c>
      <c r="P7774">
        <v>47</v>
      </c>
      <c r="Q7774" t="s">
        <v>148</v>
      </c>
      <c r="R7774" t="b">
        <v>0</v>
      </c>
      <c r="S7774">
        <v>72</v>
      </c>
      <c r="T7774">
        <v>0</v>
      </c>
      <c r="V7774" t="s">
        <v>103</v>
      </c>
    </row>
    <row r="7775" spans="1:22" x14ac:dyDescent="0.2">
      <c r="A7775" s="1">
        <v>37227</v>
      </c>
      <c r="B7775">
        <v>2001</v>
      </c>
      <c r="C7775">
        <f>_xlfn.MAXIFS(Table1[ScheduleWeekWritten],Table1[ScheduleSeason],Table1[[#This Row],[ScheduleSeason]])</f>
        <v>17</v>
      </c>
      <c r="D7775">
        <v>12</v>
      </c>
      <c r="E7775" cm="1">
        <f t="array" ref="E7775">_xlfn.XLOOKUP(Table1[[#This Row],[ScheduleWeekWritten]],Table3[Game],100+Table3[Increase],Table1[[#This Row],[ScheduleWeekWritten]])</f>
        <v>12</v>
      </c>
      <c r="F7775" t="b">
        <v>0</v>
      </c>
      <c r="G7775" t="s">
        <v>158</v>
      </c>
      <c r="H7775">
        <v>39</v>
      </c>
      <c r="I7775">
        <v>27</v>
      </c>
      <c r="J7775" t="s">
        <v>140</v>
      </c>
      <c r="K7775" t="s">
        <v>159</v>
      </c>
      <c r="L7775" t="str">
        <f>_xlfn.XLOOKUP(Table1[[#This Row],[TeamFavoriteID]],Table2[team_id],Table2[team_name],_xlfn.XLOOKUP(Table1[[#This Row],[TeamFavoriteID]],Table2[team_id_pfr],Table2[team_name],"Even"))</f>
        <v>Baltimore Ravens</v>
      </c>
      <c r="M7775">
        <v>-7</v>
      </c>
      <c r="N7775">
        <f>IF(Table1[[#This Row],[TeamFavorite]]=Table1[[#This Row],[TeamHome]],Table1[[#This Row],[ScoreAway]]-Table1[[#This Row],[ScoreHome]],Table1[[#This Row],[ScoreHome]]-Table1[[#This Row],[ScoreAway]])</f>
        <v>-12</v>
      </c>
      <c r="O7775">
        <f>IF(Table1[[#This Row],[SpreadActual]]&lt;Table1[[#This Row],[SpreadFavorite]],1,0)</f>
        <v>1</v>
      </c>
      <c r="P7775">
        <v>43</v>
      </c>
      <c r="Q7775" t="s">
        <v>166</v>
      </c>
      <c r="R7775" t="b">
        <v>0</v>
      </c>
      <c r="S7775">
        <v>50</v>
      </c>
      <c r="T7775">
        <v>7</v>
      </c>
      <c r="U7775">
        <v>62</v>
      </c>
    </row>
    <row r="7776" spans="1:22" x14ac:dyDescent="0.2">
      <c r="A7776" s="1">
        <v>37227</v>
      </c>
      <c r="B7776">
        <v>2001</v>
      </c>
      <c r="C7776">
        <f>_xlfn.MAXIFS(Table1[ScheduleWeekWritten],Table1[ScheduleSeason],Table1[[#This Row],[ScheduleSeason]])</f>
        <v>17</v>
      </c>
      <c r="D7776">
        <v>12</v>
      </c>
      <c r="E7776" cm="1">
        <f t="array" ref="E7776">_xlfn.XLOOKUP(Table1[[#This Row],[ScheduleWeekWritten]],Table3[Game],100+Table3[Increase],Table1[[#This Row],[ScheduleWeekWritten]])</f>
        <v>12</v>
      </c>
      <c r="F7776" t="b">
        <v>0</v>
      </c>
      <c r="G7776" t="s">
        <v>46</v>
      </c>
      <c r="H7776">
        <v>13</v>
      </c>
      <c r="I7776">
        <v>10</v>
      </c>
      <c r="J7776" t="s">
        <v>45</v>
      </c>
      <c r="K7776" t="s">
        <v>47</v>
      </c>
      <c r="L7776" t="str">
        <f>_xlfn.XLOOKUP(Table1[[#This Row],[TeamFavoriteID]],Table2[team_id],Table2[team_name],_xlfn.XLOOKUP(Table1[[#This Row],[TeamFavoriteID]],Table2[team_id_pfr],Table2[team_name],"Even"))</f>
        <v>Chicago Bears</v>
      </c>
      <c r="M7776">
        <v>-7</v>
      </c>
      <c r="N7776">
        <f>IF(Table1[[#This Row],[TeamFavorite]]=Table1[[#This Row],[TeamHome]],Table1[[#This Row],[ScoreAway]]-Table1[[#This Row],[ScoreHome]],Table1[[#This Row],[ScoreHome]]-Table1[[#This Row],[ScoreAway]])</f>
        <v>-3</v>
      </c>
      <c r="O7776">
        <f>IF(Table1[[#This Row],[SpreadActual]]&lt;Table1[[#This Row],[SpreadFavorite]],1,0)</f>
        <v>0</v>
      </c>
      <c r="P7776">
        <v>38</v>
      </c>
      <c r="Q7776" t="s">
        <v>114</v>
      </c>
      <c r="R7776" t="b">
        <v>0</v>
      </c>
      <c r="S7776">
        <v>37</v>
      </c>
      <c r="T7776">
        <v>8</v>
      </c>
      <c r="U7776">
        <v>85</v>
      </c>
    </row>
    <row r="7777" spans="1:22" x14ac:dyDescent="0.2">
      <c r="A7777" s="1">
        <v>37227</v>
      </c>
      <c r="B7777">
        <v>2001</v>
      </c>
      <c r="C7777">
        <f>_xlfn.MAXIFS(Table1[ScheduleWeekWritten],Table1[ScheduleSeason],Table1[[#This Row],[ScheduleSeason]])</f>
        <v>17</v>
      </c>
      <c r="D7777">
        <v>12</v>
      </c>
      <c r="E7777" cm="1">
        <f t="array" ref="E7777">_xlfn.XLOOKUP(Table1[[#This Row],[ScheduleWeekWritten]],Table3[Game],100+Table3[Increase],Table1[[#This Row],[ScheduleWeekWritten]])</f>
        <v>12</v>
      </c>
      <c r="F7777" t="b">
        <v>0</v>
      </c>
      <c r="G7777" t="s">
        <v>101</v>
      </c>
      <c r="H7777">
        <v>13</v>
      </c>
      <c r="I7777">
        <v>16</v>
      </c>
      <c r="J7777" t="s">
        <v>127</v>
      </c>
      <c r="K7777" t="s">
        <v>133</v>
      </c>
      <c r="L7777" t="str">
        <f>_xlfn.XLOOKUP(Table1[[#This Row],[TeamFavoriteID]],Table2[team_id],Table2[team_name],_xlfn.XLOOKUP(Table1[[#This Row],[TeamFavoriteID]],Table2[team_id_pfr],Table2[team_name],"Even"))</f>
        <v>Tampa Bay Buccaneers</v>
      </c>
      <c r="M7777">
        <v>-5</v>
      </c>
      <c r="N7777">
        <f>IF(Table1[[#This Row],[TeamFavorite]]=Table1[[#This Row],[TeamHome]],Table1[[#This Row],[ScoreAway]]-Table1[[#This Row],[ScoreHome]],Table1[[#This Row],[ScoreHome]]-Table1[[#This Row],[ScoreAway]])</f>
        <v>-3</v>
      </c>
      <c r="O7777">
        <f>IF(Table1[[#This Row],[SpreadActual]]&lt;Table1[[#This Row],[SpreadFavorite]],1,0)</f>
        <v>0</v>
      </c>
      <c r="P7777">
        <v>35</v>
      </c>
      <c r="Q7777" t="s">
        <v>173</v>
      </c>
      <c r="R7777" t="b">
        <v>0</v>
      </c>
      <c r="S7777">
        <v>42</v>
      </c>
      <c r="T7777">
        <v>4</v>
      </c>
      <c r="U7777">
        <v>83</v>
      </c>
    </row>
    <row r="7778" spans="1:22" x14ac:dyDescent="0.2">
      <c r="A7778" s="1">
        <v>37227</v>
      </c>
      <c r="B7778">
        <v>2001</v>
      </c>
      <c r="C7778">
        <f>_xlfn.MAXIFS(Table1[ScheduleWeekWritten],Table1[ScheduleSeason],Table1[[#This Row],[ScheduleSeason]])</f>
        <v>17</v>
      </c>
      <c r="D7778">
        <v>12</v>
      </c>
      <c r="E7778" cm="1">
        <f t="array" ref="E7778">_xlfn.XLOOKUP(Table1[[#This Row],[ScheduleWeekWritten]],Table3[Game],100+Table3[Increase],Table1[[#This Row],[ScheduleWeekWritten]])</f>
        <v>12</v>
      </c>
      <c r="F7778" t="b">
        <v>0</v>
      </c>
      <c r="G7778" t="s">
        <v>62</v>
      </c>
      <c r="H7778">
        <v>15</v>
      </c>
      <c r="I7778">
        <v>31</v>
      </c>
      <c r="J7778" t="s">
        <v>171</v>
      </c>
      <c r="K7778" t="s">
        <v>63</v>
      </c>
      <c r="L7778" t="str">
        <f>_xlfn.XLOOKUP(Table1[[#This Row],[TeamFavoriteID]],Table2[team_id],Table2[team_name],_xlfn.XLOOKUP(Table1[[#This Row],[TeamFavoriteID]],Table2[team_id_pfr],Table2[team_name],"Even"))</f>
        <v>Cleveland Browns</v>
      </c>
      <c r="M7778">
        <v>-1.5</v>
      </c>
      <c r="N7778">
        <f>IF(Table1[[#This Row],[TeamFavorite]]=Table1[[#This Row],[TeamHome]],Table1[[#This Row],[ScoreAway]]-Table1[[#This Row],[ScoreHome]],Table1[[#This Row],[ScoreHome]]-Table1[[#This Row],[ScoreAway]])</f>
        <v>16</v>
      </c>
      <c r="O7778">
        <f>IF(Table1[[#This Row],[SpreadActual]]&lt;Table1[[#This Row],[SpreadFavorite]],1,0)</f>
        <v>0</v>
      </c>
      <c r="P7778">
        <v>35.5</v>
      </c>
      <c r="Q7778" t="s">
        <v>170</v>
      </c>
      <c r="R7778" t="b">
        <v>0</v>
      </c>
      <c r="S7778">
        <v>43</v>
      </c>
      <c r="T7778">
        <v>7</v>
      </c>
      <c r="U7778">
        <v>82</v>
      </c>
    </row>
    <row r="7779" spans="1:22" x14ac:dyDescent="0.2">
      <c r="A7779" s="1">
        <v>37227</v>
      </c>
      <c r="B7779">
        <v>2001</v>
      </c>
      <c r="C7779">
        <f>_xlfn.MAXIFS(Table1[ScheduleWeekWritten],Table1[ScheduleSeason],Table1[[#This Row],[ScheduleSeason]])</f>
        <v>17</v>
      </c>
      <c r="D7779">
        <v>12</v>
      </c>
      <c r="E7779" cm="1">
        <f t="array" ref="E7779">_xlfn.XLOOKUP(Table1[[#This Row],[ScheduleWeekWritten]],Table3[Game],100+Table3[Increase],Table1[[#This Row],[ScheduleWeekWritten]])</f>
        <v>12</v>
      </c>
      <c r="F7779" t="b">
        <v>0</v>
      </c>
      <c r="G7779" t="s">
        <v>19</v>
      </c>
      <c r="H7779">
        <v>21</v>
      </c>
      <c r="I7779">
        <v>10</v>
      </c>
      <c r="J7779" t="s">
        <v>24</v>
      </c>
      <c r="K7779" t="s">
        <v>91</v>
      </c>
      <c r="L7779" t="str">
        <f>_xlfn.XLOOKUP(Table1[[#This Row],[TeamFavoriteID]],Table2[team_id],Table2[team_name],_xlfn.XLOOKUP(Table1[[#This Row],[TeamFavoriteID]],Table2[team_id_pfr],Table2[team_name],"Even"))</f>
        <v>Miami Dolphins</v>
      </c>
      <c r="M7779">
        <v>-3</v>
      </c>
      <c r="N7779">
        <f>IF(Table1[[#This Row],[TeamFavorite]]=Table1[[#This Row],[TeamHome]],Table1[[#This Row],[ScoreAway]]-Table1[[#This Row],[ScoreHome]],Table1[[#This Row],[ScoreHome]]-Table1[[#This Row],[ScoreAway]])</f>
        <v>-11</v>
      </c>
      <c r="O7779">
        <f>IF(Table1[[#This Row],[SpreadActual]]&lt;Table1[[#This Row],[SpreadFavorite]],1,0)</f>
        <v>1</v>
      </c>
      <c r="P7779">
        <v>39.5</v>
      </c>
      <c r="Q7779" t="s">
        <v>143</v>
      </c>
      <c r="R7779" t="b">
        <v>0</v>
      </c>
      <c r="S7779">
        <v>74</v>
      </c>
      <c r="T7779">
        <v>7</v>
      </c>
      <c r="U7779">
        <v>82</v>
      </c>
    </row>
    <row r="7780" spans="1:22" x14ac:dyDescent="0.2">
      <c r="A7780" s="1">
        <v>37227</v>
      </c>
      <c r="B7780">
        <v>2001</v>
      </c>
      <c r="C7780">
        <f>_xlfn.MAXIFS(Table1[ScheduleWeekWritten],Table1[ScheduleSeason],Table1[[#This Row],[ScheduleSeason]])</f>
        <v>17</v>
      </c>
      <c r="D7780">
        <v>12</v>
      </c>
      <c r="E7780" cm="1">
        <f t="array" ref="E7780">_xlfn.XLOOKUP(Table1[[#This Row],[ScheduleWeekWritten]],Table3[Game],100+Table3[Increase],Table1[[#This Row],[ScheduleWeekWritten]])</f>
        <v>12</v>
      </c>
      <c r="F7780" t="b">
        <v>0</v>
      </c>
      <c r="G7780" t="s">
        <v>95</v>
      </c>
      <c r="H7780">
        <v>27</v>
      </c>
      <c r="I7780">
        <v>23</v>
      </c>
      <c r="J7780" t="s">
        <v>152</v>
      </c>
      <c r="K7780" t="s">
        <v>98</v>
      </c>
      <c r="L7780" t="str">
        <f>_xlfn.XLOOKUP(Table1[[#This Row],[TeamFavoriteID]],Table2[team_id],Table2[team_name],_xlfn.XLOOKUP(Table1[[#This Row],[TeamFavoriteID]],Table2[team_id_pfr],Table2[team_name],"Even"))</f>
        <v>New Orleans Saints</v>
      </c>
      <c r="M7780">
        <v>-10</v>
      </c>
      <c r="N7780">
        <f>IF(Table1[[#This Row],[TeamFavorite]]=Table1[[#This Row],[TeamHome]],Table1[[#This Row],[ScoreAway]]-Table1[[#This Row],[ScoreHome]],Table1[[#This Row],[ScoreHome]]-Table1[[#This Row],[ScoreAway]])</f>
        <v>-4</v>
      </c>
      <c r="O7780">
        <f>IF(Table1[[#This Row],[SpreadActual]]&lt;Table1[[#This Row],[SpreadFavorite]],1,0)</f>
        <v>0</v>
      </c>
      <c r="P7780">
        <v>41</v>
      </c>
      <c r="Q7780" t="s">
        <v>124</v>
      </c>
      <c r="R7780" t="b">
        <v>0</v>
      </c>
      <c r="S7780">
        <v>72</v>
      </c>
      <c r="T7780">
        <v>0</v>
      </c>
      <c r="V7780" t="s">
        <v>103</v>
      </c>
    </row>
    <row r="7781" spans="1:22" x14ac:dyDescent="0.2">
      <c r="A7781" s="1">
        <v>37227</v>
      </c>
      <c r="B7781">
        <v>2001</v>
      </c>
      <c r="C7781">
        <f>_xlfn.MAXIFS(Table1[ScheduleWeekWritten],Table1[ScheduleSeason],Table1[[#This Row],[ScheduleSeason]])</f>
        <v>17</v>
      </c>
      <c r="D7781">
        <v>12</v>
      </c>
      <c r="E7781" cm="1">
        <f t="array" ref="E7781">_xlfn.XLOOKUP(Table1[[#This Row],[ScheduleWeekWritten]],Table3[Game],100+Table3[Increase],Table1[[#This Row],[ScheduleWeekWritten]])</f>
        <v>12</v>
      </c>
      <c r="F7781" t="b">
        <v>0</v>
      </c>
      <c r="G7781" t="s">
        <v>31</v>
      </c>
      <c r="H7781">
        <v>16</v>
      </c>
      <c r="I7781">
        <v>17</v>
      </c>
      <c r="J7781" t="s">
        <v>115</v>
      </c>
      <c r="K7781" t="s">
        <v>32</v>
      </c>
      <c r="L7781" t="str">
        <f>_xlfn.XLOOKUP(Table1[[#This Row],[TeamFavoriteID]],Table2[team_id],Table2[team_name],_xlfn.XLOOKUP(Table1[[#This Row],[TeamFavoriteID]],Table2[team_id_pfr],Table2[team_name],"Even"))</f>
        <v>New York Jets</v>
      </c>
      <c r="M7781">
        <v>-3</v>
      </c>
      <c r="N7781">
        <f>IF(Table1[[#This Row],[TeamFavorite]]=Table1[[#This Row],[TeamHome]],Table1[[#This Row],[ScoreAway]]-Table1[[#This Row],[ScoreHome]],Table1[[#This Row],[ScoreHome]]-Table1[[#This Row],[ScoreAway]])</f>
        <v>1</v>
      </c>
      <c r="O7781">
        <f>IF(Table1[[#This Row],[SpreadActual]]&lt;Table1[[#This Row],[SpreadFavorite]],1,0)</f>
        <v>0</v>
      </c>
      <c r="P7781">
        <v>38</v>
      </c>
      <c r="Q7781" t="s">
        <v>126</v>
      </c>
      <c r="R7781" t="b">
        <v>0</v>
      </c>
      <c r="S7781">
        <v>53</v>
      </c>
      <c r="T7781">
        <v>11</v>
      </c>
      <c r="U7781">
        <v>55</v>
      </c>
    </row>
    <row r="7782" spans="1:22" x14ac:dyDescent="0.2">
      <c r="A7782" s="1">
        <v>37227</v>
      </c>
      <c r="B7782">
        <v>2001</v>
      </c>
      <c r="C7782">
        <f>_xlfn.MAXIFS(Table1[ScheduleWeekWritten],Table1[ScheduleSeason],Table1[[#This Row],[ScheduleSeason]])</f>
        <v>17</v>
      </c>
      <c r="D7782">
        <v>12</v>
      </c>
      <c r="E7782" cm="1">
        <f t="array" ref="E7782">_xlfn.XLOOKUP(Table1[[#This Row],[ScheduleWeekWritten]],Table3[Game],100+Table3[Increase],Table1[[#This Row],[ScheduleWeekWritten]])</f>
        <v>12</v>
      </c>
      <c r="F7782" t="b">
        <v>0</v>
      </c>
      <c r="G7782" t="s">
        <v>20</v>
      </c>
      <c r="H7782">
        <v>31</v>
      </c>
      <c r="I7782">
        <v>34</v>
      </c>
      <c r="J7782" t="s">
        <v>149</v>
      </c>
      <c r="K7782" t="s">
        <v>21</v>
      </c>
      <c r="L7782" t="str">
        <f>_xlfn.XLOOKUP(Table1[[#This Row],[TeamFavoriteID]],Table2[team_id],Table2[team_name],_xlfn.XLOOKUP(Table1[[#This Row],[TeamFavoriteID]],Table2[team_id_pfr],Table2[team_name],"Even"))</f>
        <v>Las Vegas Raiders</v>
      </c>
      <c r="M7782">
        <v>-13</v>
      </c>
      <c r="N7782">
        <f>IF(Table1[[#This Row],[TeamFavorite]]=Table1[[#This Row],[TeamHome]],Table1[[#This Row],[ScoreAway]]-Table1[[#This Row],[ScoreHome]],Table1[[#This Row],[ScoreHome]]-Table1[[#This Row],[ScoreAway]])</f>
        <v>-3</v>
      </c>
      <c r="O7782">
        <f>IF(Table1[[#This Row],[SpreadActual]]&lt;Table1[[#This Row],[SpreadFavorite]],1,0)</f>
        <v>0</v>
      </c>
      <c r="P7782">
        <v>44</v>
      </c>
      <c r="Q7782" t="s">
        <v>76</v>
      </c>
      <c r="R7782" t="b">
        <v>0</v>
      </c>
      <c r="S7782">
        <v>54</v>
      </c>
      <c r="T7782">
        <v>23</v>
      </c>
      <c r="U7782">
        <v>84</v>
      </c>
    </row>
    <row r="7783" spans="1:22" x14ac:dyDescent="0.2">
      <c r="A7783" s="1">
        <v>37227</v>
      </c>
      <c r="B7783">
        <v>2001</v>
      </c>
      <c r="C7783">
        <f>_xlfn.MAXIFS(Table1[ScheduleWeekWritten],Table1[ScheduleSeason],Table1[[#This Row],[ScheduleSeason]])</f>
        <v>17</v>
      </c>
      <c r="D7783">
        <v>12</v>
      </c>
      <c r="E7783" cm="1">
        <f t="array" ref="E7783">_xlfn.XLOOKUP(Table1[[#This Row],[ScheduleWeekWritten]],Table3[Game],100+Table3[Increase],Table1[[#This Row],[ScheduleWeekWritten]])</f>
        <v>12</v>
      </c>
      <c r="F7783" t="b">
        <v>0</v>
      </c>
      <c r="G7783" t="s">
        <v>49</v>
      </c>
      <c r="H7783">
        <v>21</v>
      </c>
      <c r="I7783">
        <v>16</v>
      </c>
      <c r="J7783" t="s">
        <v>54</v>
      </c>
      <c r="K7783" t="s">
        <v>51</v>
      </c>
      <c r="L7783" t="str">
        <f>_xlfn.XLOOKUP(Table1[[#This Row],[TeamFavoriteID]],Table2[team_id],Table2[team_name],_xlfn.XLOOKUP(Table1[[#This Row],[TeamFavoriteID]],Table2[team_id_pfr],Table2[team_name],"Even"))</f>
        <v>Pittsburgh Steelers</v>
      </c>
      <c r="M7783">
        <v>-7</v>
      </c>
      <c r="N7783">
        <f>IF(Table1[[#This Row],[TeamFavorite]]=Table1[[#This Row],[TeamHome]],Table1[[#This Row],[ScoreAway]]-Table1[[#This Row],[ScoreHome]],Table1[[#This Row],[ScoreHome]]-Table1[[#This Row],[ScoreAway]])</f>
        <v>-5</v>
      </c>
      <c r="O7783">
        <f>IF(Table1[[#This Row],[SpreadActual]]&lt;Table1[[#This Row],[SpreadFavorite]],1,0)</f>
        <v>0</v>
      </c>
      <c r="P7783">
        <v>41</v>
      </c>
      <c r="Q7783" t="s">
        <v>175</v>
      </c>
      <c r="R7783" t="b">
        <v>0</v>
      </c>
      <c r="S7783">
        <v>45</v>
      </c>
      <c r="T7783">
        <v>5</v>
      </c>
      <c r="U7783">
        <v>69</v>
      </c>
    </row>
    <row r="7784" spans="1:22" x14ac:dyDescent="0.2">
      <c r="A7784" s="1">
        <v>37227</v>
      </c>
      <c r="B7784">
        <v>2001</v>
      </c>
      <c r="C7784">
        <f>_xlfn.MAXIFS(Table1[ScheduleWeekWritten],Table1[ScheduleSeason],Table1[[#This Row],[ScheduleSeason]])</f>
        <v>17</v>
      </c>
      <c r="D7784">
        <v>12</v>
      </c>
      <c r="E7784" cm="1">
        <f t="array" ref="E7784">_xlfn.XLOOKUP(Table1[[#This Row],[ScheduleWeekWritten]],Table3[Game],100+Table3[Increase],Table1[[#This Row],[ScheduleWeekWritten]])</f>
        <v>12</v>
      </c>
      <c r="F7784" t="b">
        <v>0</v>
      </c>
      <c r="G7784" t="s">
        <v>53</v>
      </c>
      <c r="H7784">
        <v>35</v>
      </c>
      <c r="I7784">
        <v>0</v>
      </c>
      <c r="J7784" t="s">
        <v>28</v>
      </c>
      <c r="K7784" t="s">
        <v>87</v>
      </c>
      <c r="L7784" t="str">
        <f>_xlfn.XLOOKUP(Table1[[#This Row],[TeamFavoriteID]],Table2[team_id],Table2[team_name],_xlfn.XLOOKUP(Table1[[#This Row],[TeamFavoriteID]],Table2[team_id_pfr],Table2[team_name],"Even"))</f>
        <v>San Francisco 49ers</v>
      </c>
      <c r="M7784">
        <v>-8.5</v>
      </c>
      <c r="N7784">
        <f>IF(Table1[[#This Row],[TeamFavorite]]=Table1[[#This Row],[TeamHome]],Table1[[#This Row],[ScoreAway]]-Table1[[#This Row],[ScoreHome]],Table1[[#This Row],[ScoreHome]]-Table1[[#This Row],[ScoreAway]])</f>
        <v>-35</v>
      </c>
      <c r="O7784">
        <f>IF(Table1[[#This Row],[SpreadActual]]&lt;Table1[[#This Row],[SpreadFavorite]],1,0)</f>
        <v>1</v>
      </c>
      <c r="P7784">
        <v>44.5</v>
      </c>
      <c r="Q7784" t="s">
        <v>118</v>
      </c>
      <c r="R7784" t="b">
        <v>0</v>
      </c>
      <c r="S7784">
        <v>55</v>
      </c>
      <c r="T7784">
        <v>24</v>
      </c>
      <c r="U7784">
        <v>88</v>
      </c>
    </row>
    <row r="7785" spans="1:22" x14ac:dyDescent="0.2">
      <c r="A7785" s="1">
        <v>37227</v>
      </c>
      <c r="B7785">
        <v>2001</v>
      </c>
      <c r="C7785">
        <f>_xlfn.MAXIFS(Table1[ScheduleWeekWritten],Table1[ScheduleSeason],Table1[[#This Row],[ScheduleSeason]])</f>
        <v>17</v>
      </c>
      <c r="D7785">
        <v>12</v>
      </c>
      <c r="E7785" cm="1">
        <f t="array" ref="E7785">_xlfn.XLOOKUP(Table1[[#This Row],[ScheduleWeekWritten]],Table3[Game],100+Table3[Increase],Table1[[#This Row],[ScheduleWeekWritten]])</f>
        <v>12</v>
      </c>
      <c r="F7785" t="b">
        <v>0</v>
      </c>
      <c r="G7785" t="s">
        <v>128</v>
      </c>
      <c r="H7785">
        <v>13</v>
      </c>
      <c r="I7785">
        <v>10</v>
      </c>
      <c r="J7785" t="s">
        <v>27</v>
      </c>
      <c r="K7785" t="s">
        <v>132</v>
      </c>
      <c r="L7785" t="str">
        <f>_xlfn.XLOOKUP(Table1[[#This Row],[TeamFavoriteID]],Table2[team_id],Table2[team_name],_xlfn.XLOOKUP(Table1[[#This Row],[TeamFavoriteID]],Table2[team_id_pfr],Table2[team_name],"Even"))</f>
        <v>Seattle Seahawks</v>
      </c>
      <c r="M7785">
        <v>-3</v>
      </c>
      <c r="N7785">
        <f>IF(Table1[[#This Row],[TeamFavorite]]=Table1[[#This Row],[TeamHome]],Table1[[#This Row],[ScoreAway]]-Table1[[#This Row],[ScoreHome]],Table1[[#This Row],[ScoreHome]]-Table1[[#This Row],[ScoreAway]])</f>
        <v>-3</v>
      </c>
      <c r="O7785">
        <f>IF(Table1[[#This Row],[SpreadActual]]&lt;Table1[[#This Row],[SpreadFavorite]],1,0)</f>
        <v>0</v>
      </c>
      <c r="P7785">
        <v>43</v>
      </c>
      <c r="Q7785" t="s">
        <v>151</v>
      </c>
      <c r="R7785" t="b">
        <v>0</v>
      </c>
      <c r="S7785">
        <v>42</v>
      </c>
      <c r="T7785">
        <v>19</v>
      </c>
      <c r="U7785">
        <v>86</v>
      </c>
    </row>
    <row r="7786" spans="1:22" x14ac:dyDescent="0.2">
      <c r="A7786" s="1">
        <v>37227</v>
      </c>
      <c r="B7786">
        <v>2001</v>
      </c>
      <c r="C7786">
        <f>_xlfn.MAXIFS(Table1[ScheduleWeekWritten],Table1[ScheduleSeason],Table1[[#This Row],[ScheduleSeason]])</f>
        <v>17</v>
      </c>
      <c r="D7786">
        <v>12</v>
      </c>
      <c r="E7786" cm="1">
        <f t="array" ref="E7786">_xlfn.XLOOKUP(Table1[[#This Row],[ScheduleWeekWritten]],Table3[Game],100+Table3[Increase],Table1[[#This Row],[ScheduleWeekWritten]])</f>
        <v>12</v>
      </c>
      <c r="F7786" t="b">
        <v>0</v>
      </c>
      <c r="G7786" t="s">
        <v>61</v>
      </c>
      <c r="H7786">
        <v>14</v>
      </c>
      <c r="I7786">
        <v>20</v>
      </c>
      <c r="J7786" t="s">
        <v>67</v>
      </c>
      <c r="K7786" t="s">
        <v>85</v>
      </c>
      <c r="L7786" t="str">
        <f>_xlfn.XLOOKUP(Table1[[#This Row],[TeamFavoriteID]],Table2[team_id],Table2[team_name],_xlfn.XLOOKUP(Table1[[#This Row],[TeamFavoriteID]],Table2[team_id_pfr],Table2[team_name],"Even"))</f>
        <v>Washington Commanders</v>
      </c>
      <c r="M7786">
        <v>-8.5</v>
      </c>
      <c r="N7786">
        <f>IF(Table1[[#This Row],[TeamFavorite]]=Table1[[#This Row],[TeamHome]],Table1[[#This Row],[ScoreAway]]-Table1[[#This Row],[ScoreHome]],Table1[[#This Row],[ScoreHome]]-Table1[[#This Row],[ScoreAway]])</f>
        <v>-6</v>
      </c>
      <c r="O7786">
        <f>IF(Table1[[#This Row],[SpreadActual]]&lt;Table1[[#This Row],[SpreadFavorite]],1,0)</f>
        <v>0</v>
      </c>
      <c r="P7786">
        <v>35.5</v>
      </c>
      <c r="Q7786" t="s">
        <v>165</v>
      </c>
      <c r="R7786" t="b">
        <v>0</v>
      </c>
      <c r="S7786">
        <v>52</v>
      </c>
      <c r="T7786">
        <v>12</v>
      </c>
      <c r="U7786">
        <v>59</v>
      </c>
    </row>
    <row r="7787" spans="1:22" x14ac:dyDescent="0.2">
      <c r="A7787" s="1">
        <v>37228</v>
      </c>
      <c r="B7787">
        <v>2001</v>
      </c>
      <c r="C7787">
        <f>_xlfn.MAXIFS(Table1[ScheduleWeekWritten],Table1[ScheduleSeason],Table1[[#This Row],[ScheduleSeason]])</f>
        <v>17</v>
      </c>
      <c r="D7787">
        <v>12</v>
      </c>
      <c r="E7787" cm="1">
        <f t="array" ref="E7787">_xlfn.XLOOKUP(Table1[[#This Row],[ScheduleWeekWritten]],Table3[Game],100+Table3[Increase],Table1[[#This Row],[ScheduleWeekWritten]])</f>
        <v>12</v>
      </c>
      <c r="F7787" t="b">
        <v>0</v>
      </c>
      <c r="G7787" t="s">
        <v>154</v>
      </c>
      <c r="H7787">
        <v>21</v>
      </c>
      <c r="I7787">
        <v>28</v>
      </c>
      <c r="J7787" t="s">
        <v>33</v>
      </c>
      <c r="K7787" t="s">
        <v>35</v>
      </c>
      <c r="L7787" t="str">
        <f>_xlfn.XLOOKUP(Table1[[#This Row],[TeamFavoriteID]],Table2[team_id],Table2[team_name],_xlfn.XLOOKUP(Table1[[#This Row],[TeamFavoriteID]],Table2[team_id_pfr],Table2[team_name],"Even"))</f>
        <v>Green Bay Packers</v>
      </c>
      <c r="M7787">
        <v>-3</v>
      </c>
      <c r="N7787">
        <f>IF(Table1[[#This Row],[TeamFavorite]]=Table1[[#This Row],[TeamHome]],Table1[[#This Row],[ScoreAway]]-Table1[[#This Row],[ScoreHome]],Table1[[#This Row],[ScoreHome]]-Table1[[#This Row],[ScoreAway]])</f>
        <v>-7</v>
      </c>
      <c r="O7787">
        <f>IF(Table1[[#This Row],[SpreadActual]]&lt;Table1[[#This Row],[SpreadFavorite]],1,0)</f>
        <v>1</v>
      </c>
      <c r="P7787">
        <v>43</v>
      </c>
      <c r="Q7787" t="s">
        <v>155</v>
      </c>
      <c r="R7787" t="b">
        <v>0</v>
      </c>
      <c r="S7787">
        <v>63</v>
      </c>
      <c r="T7787">
        <v>11</v>
      </c>
      <c r="U7787">
        <v>89</v>
      </c>
    </row>
    <row r="7788" spans="1:22" x14ac:dyDescent="0.2">
      <c r="A7788" s="1">
        <v>37234</v>
      </c>
      <c r="B7788">
        <v>2001</v>
      </c>
      <c r="C7788">
        <f>_xlfn.MAXIFS(Table1[ScheduleWeekWritten],Table1[ScheduleSeason],Table1[[#This Row],[ScheduleSeason]])</f>
        <v>17</v>
      </c>
      <c r="D7788">
        <v>13</v>
      </c>
      <c r="E7788" cm="1">
        <f t="array" ref="E7788">_xlfn.XLOOKUP(Table1[[#This Row],[ScheduleWeekWritten]],Table3[Game],100+Table3[Increase],Table1[[#This Row],[ScheduleWeekWritten]])</f>
        <v>13</v>
      </c>
      <c r="F7788" t="b">
        <v>0</v>
      </c>
      <c r="G7788" t="s">
        <v>149</v>
      </c>
      <c r="H7788">
        <v>10</v>
      </c>
      <c r="I7788">
        <v>20</v>
      </c>
      <c r="J7788" t="s">
        <v>61</v>
      </c>
      <c r="K7788" t="s">
        <v>59</v>
      </c>
      <c r="L7788" t="str">
        <f>_xlfn.XLOOKUP(Table1[[#This Row],[TeamFavoriteID]],Table2[team_id],Table2[team_name],_xlfn.XLOOKUP(Table1[[#This Row],[TeamFavoriteID]],Table2[team_id_pfr],Table2[team_name],"Even"))</f>
        <v>Arizona Cardinals</v>
      </c>
      <c r="M7788">
        <v>-2</v>
      </c>
      <c r="N7788">
        <f>IF(Table1[[#This Row],[TeamFavorite]]=Table1[[#This Row],[TeamHome]],Table1[[#This Row],[ScoreAway]]-Table1[[#This Row],[ScoreHome]],Table1[[#This Row],[ScoreHome]]-Table1[[#This Row],[ScoreAway]])</f>
        <v>10</v>
      </c>
      <c r="O7788">
        <f>IF(Table1[[#This Row],[SpreadActual]]&lt;Table1[[#This Row],[SpreadFavorite]],1,0)</f>
        <v>0</v>
      </c>
      <c r="P7788">
        <v>38.5</v>
      </c>
      <c r="Q7788" t="s">
        <v>150</v>
      </c>
      <c r="R7788" t="b">
        <v>0</v>
      </c>
      <c r="S7788">
        <v>58</v>
      </c>
      <c r="T7788">
        <v>9</v>
      </c>
      <c r="U7788">
        <v>29</v>
      </c>
    </row>
    <row r="7789" spans="1:22" x14ac:dyDescent="0.2">
      <c r="A7789" s="1">
        <v>37234</v>
      </c>
      <c r="B7789">
        <v>2001</v>
      </c>
      <c r="C7789">
        <f>_xlfn.MAXIFS(Table1[ScheduleWeekWritten],Table1[ScheduleSeason],Table1[[#This Row],[ScheduleSeason]])</f>
        <v>17</v>
      </c>
      <c r="D7789">
        <v>13</v>
      </c>
      <c r="E7789" cm="1">
        <f t="array" ref="E7789">_xlfn.XLOOKUP(Table1[[#This Row],[ScheduleWeekWritten]],Table3[Game],100+Table3[Increase],Table1[[#This Row],[ScheduleWeekWritten]])</f>
        <v>13</v>
      </c>
      <c r="F7789" t="b">
        <v>0</v>
      </c>
      <c r="G7789" t="s">
        <v>38</v>
      </c>
      <c r="H7789">
        <v>10</v>
      </c>
      <c r="I7789">
        <v>28</v>
      </c>
      <c r="J7789" t="s">
        <v>95</v>
      </c>
      <c r="K7789" t="s">
        <v>98</v>
      </c>
      <c r="L7789" t="str">
        <f>_xlfn.XLOOKUP(Table1[[#This Row],[TeamFavoriteID]],Table2[team_id],Table2[team_name],_xlfn.XLOOKUP(Table1[[#This Row],[TeamFavoriteID]],Table2[team_id_pfr],Table2[team_name],"Even"))</f>
        <v>New Orleans Saints</v>
      </c>
      <c r="M7789">
        <v>-3</v>
      </c>
      <c r="N7789">
        <f>IF(Table1[[#This Row],[TeamFavorite]]=Table1[[#This Row],[TeamHome]],Table1[[#This Row],[ScoreAway]]-Table1[[#This Row],[ScoreHome]],Table1[[#This Row],[ScoreHome]]-Table1[[#This Row],[ScoreAway]])</f>
        <v>-18</v>
      </c>
      <c r="O7789">
        <f>IF(Table1[[#This Row],[SpreadActual]]&lt;Table1[[#This Row],[SpreadFavorite]],1,0)</f>
        <v>1</v>
      </c>
      <c r="P7789">
        <v>39</v>
      </c>
      <c r="Q7789" t="s">
        <v>148</v>
      </c>
      <c r="R7789" t="b">
        <v>0</v>
      </c>
      <c r="S7789">
        <v>72</v>
      </c>
      <c r="T7789">
        <v>0</v>
      </c>
      <c r="V7789" t="s">
        <v>103</v>
      </c>
    </row>
    <row r="7790" spans="1:22" x14ac:dyDescent="0.2">
      <c r="A7790" s="1">
        <v>37234</v>
      </c>
      <c r="B7790">
        <v>2001</v>
      </c>
      <c r="C7790">
        <f>_xlfn.MAXIFS(Table1[ScheduleWeekWritten],Table1[ScheduleSeason],Table1[[#This Row],[ScheduleSeason]])</f>
        <v>17</v>
      </c>
      <c r="D7790">
        <v>13</v>
      </c>
      <c r="E7790" cm="1">
        <f t="array" ref="E7790">_xlfn.XLOOKUP(Table1[[#This Row],[ScheduleWeekWritten]],Table3[Game],100+Table3[Increase],Table1[[#This Row],[ScheduleWeekWritten]])</f>
        <v>13</v>
      </c>
      <c r="F7790" t="b">
        <v>0</v>
      </c>
      <c r="G7790" t="s">
        <v>28</v>
      </c>
      <c r="H7790">
        <v>25</v>
      </c>
      <c r="I7790">
        <v>24</v>
      </c>
      <c r="J7790" t="s">
        <v>152</v>
      </c>
      <c r="K7790" t="s">
        <v>43</v>
      </c>
      <c r="L7790" t="str">
        <f>_xlfn.XLOOKUP(Table1[[#This Row],[TeamFavoriteID]],Table2[team_id],Table2[team_name],_xlfn.XLOOKUP(Table1[[#This Row],[TeamFavoriteID]],Table2[team_id_pfr],Table2[team_name],"Even"))</f>
        <v>Buffalo Bills</v>
      </c>
      <c r="M7790">
        <v>-3.5</v>
      </c>
      <c r="N7790">
        <f>IF(Table1[[#This Row],[TeamFavorite]]=Table1[[#This Row],[TeamHome]],Table1[[#This Row],[ScoreAway]]-Table1[[#This Row],[ScoreHome]],Table1[[#This Row],[ScoreHome]]-Table1[[#This Row],[ScoreAway]])</f>
        <v>-1</v>
      </c>
      <c r="O7790">
        <f>IF(Table1[[#This Row],[SpreadActual]]&lt;Table1[[#This Row],[SpreadFavorite]],1,0)</f>
        <v>0</v>
      </c>
      <c r="P7790">
        <v>36.5</v>
      </c>
      <c r="Q7790" t="s">
        <v>123</v>
      </c>
      <c r="R7790" t="b">
        <v>0</v>
      </c>
      <c r="S7790">
        <v>36</v>
      </c>
      <c r="T7790">
        <v>8</v>
      </c>
      <c r="U7790">
        <v>85</v>
      </c>
    </row>
    <row r="7791" spans="1:22" x14ac:dyDescent="0.2">
      <c r="A7791" s="1">
        <v>37234</v>
      </c>
      <c r="B7791">
        <v>2001</v>
      </c>
      <c r="C7791">
        <f>_xlfn.MAXIFS(Table1[ScheduleWeekWritten],Table1[ScheduleSeason],Table1[[#This Row],[ScheduleSeason]])</f>
        <v>17</v>
      </c>
      <c r="D7791">
        <v>13</v>
      </c>
      <c r="E7791" cm="1">
        <f t="array" ref="E7791">_xlfn.XLOOKUP(Table1[[#This Row],[ScheduleWeekWritten]],Table3[Game],100+Table3[Increase],Table1[[#This Row],[ScheduleWeekWritten]])</f>
        <v>13</v>
      </c>
      <c r="F7791" t="b">
        <v>0</v>
      </c>
      <c r="G7791" t="s">
        <v>101</v>
      </c>
      <c r="H7791">
        <v>10</v>
      </c>
      <c r="I7791">
        <v>14</v>
      </c>
      <c r="J7791" t="s">
        <v>154</v>
      </c>
      <c r="K7791" t="s">
        <v>104</v>
      </c>
      <c r="L7791" t="str">
        <f>_xlfn.XLOOKUP(Table1[[#This Row],[TeamFavoriteID]],Table2[team_id],Table2[team_name],_xlfn.XLOOKUP(Table1[[#This Row],[TeamFavoriteID]],Table2[team_id_pfr],Table2[team_name],"Even"))</f>
        <v>Cincinnati Bengals</v>
      </c>
      <c r="M7791">
        <v>-1</v>
      </c>
      <c r="N7791">
        <f>IF(Table1[[#This Row],[TeamFavorite]]=Table1[[#This Row],[TeamHome]],Table1[[#This Row],[ScoreAway]]-Table1[[#This Row],[ScoreHome]],Table1[[#This Row],[ScoreHome]]-Table1[[#This Row],[ScoreAway]])</f>
        <v>4</v>
      </c>
      <c r="O7791">
        <f>IF(Table1[[#This Row],[SpreadActual]]&lt;Table1[[#This Row],[SpreadFavorite]],1,0)</f>
        <v>0</v>
      </c>
      <c r="P7791">
        <v>36.5</v>
      </c>
      <c r="Q7791" t="s">
        <v>173</v>
      </c>
      <c r="R7791" t="b">
        <v>0</v>
      </c>
      <c r="S7791">
        <v>40</v>
      </c>
      <c r="T7791">
        <v>8</v>
      </c>
      <c r="U7791">
        <v>74</v>
      </c>
    </row>
    <row r="7792" spans="1:22" x14ac:dyDescent="0.2">
      <c r="A7792" s="1">
        <v>37234</v>
      </c>
      <c r="B7792">
        <v>2001</v>
      </c>
      <c r="C7792">
        <f>_xlfn.MAXIFS(Table1[ScheduleWeekWritten],Table1[ScheduleSeason],Table1[[#This Row],[ScheduleSeason]])</f>
        <v>17</v>
      </c>
      <c r="D7792">
        <v>13</v>
      </c>
      <c r="E7792" cm="1">
        <f t="array" ref="E7792">_xlfn.XLOOKUP(Table1[[#This Row],[ScheduleWeekWritten]],Table3[Game],100+Table3[Increase],Table1[[#This Row],[ScheduleWeekWritten]])</f>
        <v>13</v>
      </c>
      <c r="F7792" t="b">
        <v>0</v>
      </c>
      <c r="G7792" t="s">
        <v>67</v>
      </c>
      <c r="H7792">
        <v>20</v>
      </c>
      <c r="I7792">
        <v>13</v>
      </c>
      <c r="J7792" t="s">
        <v>50</v>
      </c>
      <c r="K7792" t="s">
        <v>90</v>
      </c>
      <c r="L7792" t="str">
        <f>_xlfn.XLOOKUP(Table1[[#This Row],[TeamFavoriteID]],Table2[team_id],Table2[team_name],_xlfn.XLOOKUP(Table1[[#This Row],[TeamFavoriteID]],Table2[team_id_pfr],Table2[team_name],"Even"))</f>
        <v>New York Giants</v>
      </c>
      <c r="M7792">
        <v>-3.5</v>
      </c>
      <c r="N7792">
        <f>IF(Table1[[#This Row],[TeamFavorite]]=Table1[[#This Row],[TeamHome]],Table1[[#This Row],[ScoreAway]]-Table1[[#This Row],[ScoreHome]],Table1[[#This Row],[ScoreHome]]-Table1[[#This Row],[ScoreAway]])</f>
        <v>7</v>
      </c>
      <c r="O7792">
        <f>IF(Table1[[#This Row],[SpreadActual]]&lt;Table1[[#This Row],[SpreadFavorite]],1,0)</f>
        <v>0</v>
      </c>
      <c r="P7792">
        <v>35.5</v>
      </c>
      <c r="Q7792" t="s">
        <v>119</v>
      </c>
      <c r="R7792" t="b">
        <v>0</v>
      </c>
      <c r="S7792">
        <v>42</v>
      </c>
      <c r="T7792">
        <v>12</v>
      </c>
      <c r="U7792">
        <v>46</v>
      </c>
    </row>
    <row r="7793" spans="1:22" x14ac:dyDescent="0.2">
      <c r="A7793" s="1">
        <v>37234</v>
      </c>
      <c r="B7793">
        <v>2001</v>
      </c>
      <c r="C7793">
        <f>_xlfn.MAXIFS(Table1[ScheduleWeekWritten],Table1[ScheduleSeason],Table1[[#This Row],[ScheduleSeason]])</f>
        <v>17</v>
      </c>
      <c r="D7793">
        <v>13</v>
      </c>
      <c r="E7793" cm="1">
        <f t="array" ref="E7793">_xlfn.XLOOKUP(Table1[[#This Row],[ScheduleWeekWritten]],Table3[Game],100+Table3[Increase],Table1[[#This Row],[ScheduleWeekWritten]])</f>
        <v>13</v>
      </c>
      <c r="F7793" t="b">
        <v>0</v>
      </c>
      <c r="G7793" t="s">
        <v>24</v>
      </c>
      <c r="H7793">
        <v>20</v>
      </c>
      <c r="I7793">
        <v>7</v>
      </c>
      <c r="J7793" t="s">
        <v>128</v>
      </c>
      <c r="K7793" t="s">
        <v>88</v>
      </c>
      <c r="L7793" t="str">
        <f>_xlfn.XLOOKUP(Table1[[#This Row],[TeamFavoriteID]],Table2[team_id],Table2[team_name],_xlfn.XLOOKUP(Table1[[#This Row],[TeamFavoriteID]],Table2[team_id_pfr],Table2[team_name],"Even"))</f>
        <v>Denver Broncos</v>
      </c>
      <c r="M7793">
        <v>-6</v>
      </c>
      <c r="N7793">
        <f>IF(Table1[[#This Row],[TeamFavorite]]=Table1[[#This Row],[TeamHome]],Table1[[#This Row],[ScoreAway]]-Table1[[#This Row],[ScoreHome]],Table1[[#This Row],[ScoreHome]]-Table1[[#This Row],[ScoreAway]])</f>
        <v>-13</v>
      </c>
      <c r="O7793">
        <f>IF(Table1[[#This Row],[SpreadActual]]&lt;Table1[[#This Row],[SpreadFavorite]],1,0)</f>
        <v>1</v>
      </c>
      <c r="P7793">
        <v>41</v>
      </c>
      <c r="Q7793" t="s">
        <v>174</v>
      </c>
      <c r="R7793" t="b">
        <v>0</v>
      </c>
      <c r="S7793">
        <v>38</v>
      </c>
      <c r="T7793">
        <v>13</v>
      </c>
      <c r="U7793">
        <v>32</v>
      </c>
    </row>
    <row r="7794" spans="1:22" x14ac:dyDescent="0.2">
      <c r="A7794" s="1">
        <v>37234</v>
      </c>
      <c r="B7794">
        <v>2001</v>
      </c>
      <c r="C7794">
        <f>_xlfn.MAXIFS(Table1[ScheduleWeekWritten],Table1[ScheduleSeason],Table1[[#This Row],[ScheduleSeason]])</f>
        <v>17</v>
      </c>
      <c r="D7794">
        <v>13</v>
      </c>
      <c r="E7794" cm="1">
        <f t="array" ref="E7794">_xlfn.XLOOKUP(Table1[[#This Row],[ScheduleWeekWritten]],Table3[Game],100+Table3[Increase],Table1[[#This Row],[ScheduleWeekWritten]])</f>
        <v>13</v>
      </c>
      <c r="F7794" t="b">
        <v>0</v>
      </c>
      <c r="G7794" t="s">
        <v>33</v>
      </c>
      <c r="H7794">
        <v>17</v>
      </c>
      <c r="I7794">
        <v>7</v>
      </c>
      <c r="J7794" t="s">
        <v>46</v>
      </c>
      <c r="K7794" t="s">
        <v>35</v>
      </c>
      <c r="L7794" t="str">
        <f>_xlfn.XLOOKUP(Table1[[#This Row],[TeamFavoriteID]],Table2[team_id],Table2[team_name],_xlfn.XLOOKUP(Table1[[#This Row],[TeamFavoriteID]],Table2[team_id_pfr],Table2[team_name],"Even"))</f>
        <v>Green Bay Packers</v>
      </c>
      <c r="M7794">
        <v>-5.5</v>
      </c>
      <c r="N7794">
        <f>IF(Table1[[#This Row],[TeamFavorite]]=Table1[[#This Row],[TeamHome]],Table1[[#This Row],[ScoreAway]]-Table1[[#This Row],[ScoreHome]],Table1[[#This Row],[ScoreHome]]-Table1[[#This Row],[ScoreAway]])</f>
        <v>-10</v>
      </c>
      <c r="O7794">
        <f>IF(Table1[[#This Row],[SpreadActual]]&lt;Table1[[#This Row],[SpreadFavorite]],1,0)</f>
        <v>1</v>
      </c>
      <c r="P7794">
        <v>37.5</v>
      </c>
      <c r="Q7794" t="s">
        <v>82</v>
      </c>
      <c r="R7794" t="b">
        <v>0</v>
      </c>
      <c r="S7794">
        <v>28</v>
      </c>
      <c r="T7794">
        <v>10</v>
      </c>
      <c r="U7794">
        <v>72</v>
      </c>
    </row>
    <row r="7795" spans="1:22" x14ac:dyDescent="0.2">
      <c r="A7795" s="1">
        <v>37234</v>
      </c>
      <c r="B7795">
        <v>2001</v>
      </c>
      <c r="C7795">
        <f>_xlfn.MAXIFS(Table1[ScheduleWeekWritten],Table1[ScheduleSeason],Table1[[#This Row],[ScheduleSeason]])</f>
        <v>17</v>
      </c>
      <c r="D7795">
        <v>13</v>
      </c>
      <c r="E7795" cm="1">
        <f t="array" ref="E7795">_xlfn.XLOOKUP(Table1[[#This Row],[ScheduleWeekWritten]],Table3[Game],100+Table3[Increase],Table1[[#This Row],[ScheduleWeekWritten]])</f>
        <v>13</v>
      </c>
      <c r="F7795" t="b">
        <v>0</v>
      </c>
      <c r="G7795" t="s">
        <v>54</v>
      </c>
      <c r="H7795">
        <v>42</v>
      </c>
      <c r="I7795">
        <v>24</v>
      </c>
      <c r="J7795" t="s">
        <v>171</v>
      </c>
      <c r="K7795" t="s">
        <v>25</v>
      </c>
      <c r="L7795" t="str">
        <f>_xlfn.XLOOKUP(Table1[[#This Row],[TeamFavoriteID]],Table2[team_id],Table2[team_name],_xlfn.XLOOKUP(Table1[[#This Row],[TeamFavoriteID]],Table2[team_id_pfr],Table2[team_name],"Even"))</f>
        <v>Houston Oilers</v>
      </c>
      <c r="M7795">
        <v>-2.5</v>
      </c>
      <c r="N7795">
        <f>IF(Table1[[#This Row],[TeamFavorite]]=Table1[[#This Row],[TeamHome]],Table1[[#This Row],[ScoreAway]]-Table1[[#This Row],[ScoreHome]],Table1[[#This Row],[ScoreHome]]-Table1[[#This Row],[ScoreAway]])</f>
        <v>18</v>
      </c>
      <c r="O7795">
        <f>IF(Table1[[#This Row],[SpreadActual]]&lt;Table1[[#This Row],[SpreadFavorite]],1,0)</f>
        <v>0</v>
      </c>
      <c r="P7795">
        <v>42.5</v>
      </c>
      <c r="Q7795" t="s">
        <v>137</v>
      </c>
      <c r="R7795" t="b">
        <v>0</v>
      </c>
      <c r="S7795">
        <v>72</v>
      </c>
      <c r="T7795">
        <v>0</v>
      </c>
      <c r="V7795" t="s">
        <v>103</v>
      </c>
    </row>
    <row r="7796" spans="1:22" x14ac:dyDescent="0.2">
      <c r="A7796" s="1">
        <v>37234</v>
      </c>
      <c r="B7796">
        <v>2001</v>
      </c>
      <c r="C7796">
        <f>_xlfn.MAXIFS(Table1[ScheduleWeekWritten],Table1[ScheduleSeason],Table1[[#This Row],[ScheduleSeason]])</f>
        <v>17</v>
      </c>
      <c r="D7796">
        <v>13</v>
      </c>
      <c r="E7796" cm="1">
        <f t="array" ref="E7796">_xlfn.XLOOKUP(Table1[[#This Row],[ScheduleWeekWritten]],Table3[Game],100+Table3[Increase],Table1[[#This Row],[ScheduleWeekWritten]])</f>
        <v>13</v>
      </c>
      <c r="F7796" t="b">
        <v>0</v>
      </c>
      <c r="G7796" t="s">
        <v>115</v>
      </c>
      <c r="H7796">
        <v>27</v>
      </c>
      <c r="I7796">
        <v>16</v>
      </c>
      <c r="J7796" t="s">
        <v>62</v>
      </c>
      <c r="K7796" t="s">
        <v>70</v>
      </c>
      <c r="L7796" t="str">
        <f>_xlfn.XLOOKUP(Table1[[#This Row],[TeamFavoriteID]],Table2[team_id],Table2[team_name],_xlfn.XLOOKUP(Table1[[#This Row],[TeamFavoriteID]],Table2[team_id_pfr],Table2[team_name],"Even"))</f>
        <v>Boston Patriots</v>
      </c>
      <c r="M7796">
        <v>-5</v>
      </c>
      <c r="N7796">
        <f>IF(Table1[[#This Row],[TeamFavorite]]=Table1[[#This Row],[TeamHome]],Table1[[#This Row],[ScoreAway]]-Table1[[#This Row],[ScoreHome]],Table1[[#This Row],[ScoreHome]]-Table1[[#This Row],[ScoreAway]])</f>
        <v>11</v>
      </c>
      <c r="O7796">
        <f>IF(Table1[[#This Row],[SpreadActual]]&lt;Table1[[#This Row],[SpreadFavorite]],1,0)</f>
        <v>0</v>
      </c>
      <c r="P7796">
        <v>36.5</v>
      </c>
      <c r="Q7796" t="s">
        <v>116</v>
      </c>
      <c r="R7796" t="b">
        <v>0</v>
      </c>
      <c r="S7796">
        <v>34</v>
      </c>
      <c r="T7796">
        <v>12</v>
      </c>
      <c r="U7796">
        <v>84</v>
      </c>
    </row>
    <row r="7797" spans="1:22" x14ac:dyDescent="0.2">
      <c r="A7797" s="1">
        <v>37234</v>
      </c>
      <c r="B7797">
        <v>2001</v>
      </c>
      <c r="C7797">
        <f>_xlfn.MAXIFS(Table1[ScheduleWeekWritten],Table1[ScheduleSeason],Table1[[#This Row],[ScheduleSeason]])</f>
        <v>17</v>
      </c>
      <c r="D7797">
        <v>13</v>
      </c>
      <c r="E7797" cm="1">
        <f t="array" ref="E7797">_xlfn.XLOOKUP(Table1[[#This Row],[ScheduleWeekWritten]],Table3[Game],100+Table3[Increase],Table1[[#This Row],[ScheduleWeekWritten]])</f>
        <v>13</v>
      </c>
      <c r="F7797" t="b">
        <v>0</v>
      </c>
      <c r="G7797" t="s">
        <v>20</v>
      </c>
      <c r="H7797">
        <v>28</v>
      </c>
      <c r="I7797">
        <v>26</v>
      </c>
      <c r="J7797" t="s">
        <v>42</v>
      </c>
      <c r="K7797" t="s">
        <v>21</v>
      </c>
      <c r="L7797" t="str">
        <f>_xlfn.XLOOKUP(Table1[[#This Row],[TeamFavoriteID]],Table2[team_id],Table2[team_name],_xlfn.XLOOKUP(Table1[[#This Row],[TeamFavoriteID]],Table2[team_id_pfr],Table2[team_name],"Even"))</f>
        <v>Las Vegas Raiders</v>
      </c>
      <c r="M7797">
        <v>-9</v>
      </c>
      <c r="N7797">
        <f>IF(Table1[[#This Row],[TeamFavorite]]=Table1[[#This Row],[TeamHome]],Table1[[#This Row],[ScoreAway]]-Table1[[#This Row],[ScoreHome]],Table1[[#This Row],[ScoreHome]]-Table1[[#This Row],[ScoreAway]])</f>
        <v>2</v>
      </c>
      <c r="O7797">
        <f>IF(Table1[[#This Row],[SpreadActual]]&lt;Table1[[#This Row],[SpreadFavorite]],1,0)</f>
        <v>0</v>
      </c>
      <c r="P7797">
        <v>44.5</v>
      </c>
      <c r="Q7797" t="s">
        <v>76</v>
      </c>
      <c r="R7797" t="b">
        <v>0</v>
      </c>
      <c r="S7797">
        <v>51</v>
      </c>
      <c r="T7797">
        <v>15</v>
      </c>
      <c r="U7797">
        <v>73</v>
      </c>
    </row>
    <row r="7798" spans="1:22" x14ac:dyDescent="0.2">
      <c r="A7798" s="1">
        <v>37234</v>
      </c>
      <c r="B7798">
        <v>2001</v>
      </c>
      <c r="C7798">
        <f>_xlfn.MAXIFS(Table1[ScheduleWeekWritten],Table1[ScheduleSeason],Table1[[#This Row],[ScheduleSeason]])</f>
        <v>17</v>
      </c>
      <c r="D7798">
        <v>13</v>
      </c>
      <c r="E7798" cm="1">
        <f t="array" ref="E7798">_xlfn.XLOOKUP(Table1[[#This Row],[ScheduleWeekWritten]],Table3[Game],100+Table3[Increase],Table1[[#This Row],[ScheduleWeekWritten]])</f>
        <v>13</v>
      </c>
      <c r="F7798" t="b">
        <v>0</v>
      </c>
      <c r="G7798" t="s">
        <v>58</v>
      </c>
      <c r="H7798">
        <v>24</v>
      </c>
      <c r="I7798">
        <v>14</v>
      </c>
      <c r="J7798" t="s">
        <v>27</v>
      </c>
      <c r="K7798" t="s">
        <v>77</v>
      </c>
      <c r="L7798" t="str">
        <f>_xlfn.XLOOKUP(Table1[[#This Row],[TeamFavoriteID]],Table2[team_id],Table2[team_name],_xlfn.XLOOKUP(Table1[[#This Row],[TeamFavoriteID]],Table2[team_id_pfr],Table2[team_name],"Even"))</f>
        <v>Philadelphia Eagles</v>
      </c>
      <c r="M7798">
        <v>-7</v>
      </c>
      <c r="N7798">
        <f>IF(Table1[[#This Row],[TeamFavorite]]=Table1[[#This Row],[TeamHome]],Table1[[#This Row],[ScoreAway]]-Table1[[#This Row],[ScoreHome]],Table1[[#This Row],[ScoreHome]]-Table1[[#This Row],[ScoreAway]])</f>
        <v>-10</v>
      </c>
      <c r="O7798">
        <f>IF(Table1[[#This Row],[SpreadActual]]&lt;Table1[[#This Row],[SpreadFavorite]],1,0)</f>
        <v>1</v>
      </c>
      <c r="P7798">
        <v>37.5</v>
      </c>
      <c r="Q7798" t="s">
        <v>112</v>
      </c>
      <c r="R7798" t="b">
        <v>0</v>
      </c>
      <c r="S7798">
        <v>43</v>
      </c>
      <c r="T7798">
        <v>16</v>
      </c>
      <c r="U7798">
        <v>81</v>
      </c>
    </row>
    <row r="7799" spans="1:22" x14ac:dyDescent="0.2">
      <c r="A7799" s="1">
        <v>37234</v>
      </c>
      <c r="B7799">
        <v>2001</v>
      </c>
      <c r="C7799">
        <f>_xlfn.MAXIFS(Table1[ScheduleWeekWritten],Table1[ScheduleSeason],Table1[[#This Row],[ScheduleSeason]])</f>
        <v>17</v>
      </c>
      <c r="D7799">
        <v>13</v>
      </c>
      <c r="E7799" cm="1">
        <f t="array" ref="E7799">_xlfn.XLOOKUP(Table1[[#This Row],[ScheduleWeekWritten]],Table3[Game],100+Table3[Increase],Table1[[#This Row],[ScheduleWeekWritten]])</f>
        <v>13</v>
      </c>
      <c r="F7799" t="b">
        <v>0</v>
      </c>
      <c r="G7799" t="s">
        <v>49</v>
      </c>
      <c r="H7799">
        <v>18</v>
      </c>
      <c r="I7799">
        <v>7</v>
      </c>
      <c r="J7799" t="s">
        <v>31</v>
      </c>
      <c r="K7799" t="s">
        <v>51</v>
      </c>
      <c r="L7799" t="str">
        <f>_xlfn.XLOOKUP(Table1[[#This Row],[TeamFavoriteID]],Table2[team_id],Table2[team_name],_xlfn.XLOOKUP(Table1[[#This Row],[TeamFavoriteID]],Table2[team_id_pfr],Table2[team_name],"Even"))</f>
        <v>Pittsburgh Steelers</v>
      </c>
      <c r="M7799">
        <v>-3.5</v>
      </c>
      <c r="N7799">
        <f>IF(Table1[[#This Row],[TeamFavorite]]=Table1[[#This Row],[TeamHome]],Table1[[#This Row],[ScoreAway]]-Table1[[#This Row],[ScoreHome]],Table1[[#This Row],[ScoreHome]]-Table1[[#This Row],[ScoreAway]])</f>
        <v>-11</v>
      </c>
      <c r="O7799">
        <f>IF(Table1[[#This Row],[SpreadActual]]&lt;Table1[[#This Row],[SpreadFavorite]],1,0)</f>
        <v>1</v>
      </c>
      <c r="P7799">
        <v>34.5</v>
      </c>
      <c r="Q7799" t="s">
        <v>175</v>
      </c>
      <c r="R7799" t="b">
        <v>0</v>
      </c>
      <c r="S7799">
        <v>39</v>
      </c>
      <c r="T7799">
        <v>8</v>
      </c>
      <c r="U7799">
        <v>86</v>
      </c>
    </row>
    <row r="7800" spans="1:22" x14ac:dyDescent="0.2">
      <c r="A7800" s="1">
        <v>37234</v>
      </c>
      <c r="B7800">
        <v>2001</v>
      </c>
      <c r="C7800">
        <f>_xlfn.MAXIFS(Table1[ScheduleWeekWritten],Table1[ScheduleSeason],Table1[[#This Row],[ScheduleSeason]])</f>
        <v>17</v>
      </c>
      <c r="D7800">
        <v>13</v>
      </c>
      <c r="E7800" cm="1">
        <f t="array" ref="E7800">_xlfn.XLOOKUP(Table1[[#This Row],[ScheduleWeekWritten]],Table3[Game],100+Table3[Increase],Table1[[#This Row],[ScheduleWeekWritten]])</f>
        <v>13</v>
      </c>
      <c r="F7800" t="b">
        <v>0</v>
      </c>
      <c r="G7800" t="s">
        <v>153</v>
      </c>
      <c r="H7800">
        <v>27</v>
      </c>
      <c r="I7800">
        <v>14</v>
      </c>
      <c r="J7800" t="s">
        <v>53</v>
      </c>
      <c r="K7800" t="s">
        <v>40</v>
      </c>
      <c r="L7800" t="str">
        <f>_xlfn.XLOOKUP(Table1[[#This Row],[TeamFavoriteID]],Table2[team_id],Table2[team_name],_xlfn.XLOOKUP(Table1[[#This Row],[TeamFavoriteID]],Table2[team_id_pfr],Table2[team_name],"Even"))</f>
        <v>Los Angeles Rams</v>
      </c>
      <c r="M7800">
        <v>-7</v>
      </c>
      <c r="N7800">
        <f>IF(Table1[[#This Row],[TeamFavorite]]=Table1[[#This Row],[TeamHome]],Table1[[#This Row],[ScoreAway]]-Table1[[#This Row],[ScoreHome]],Table1[[#This Row],[ScoreHome]]-Table1[[#This Row],[ScoreAway]])</f>
        <v>13</v>
      </c>
      <c r="O7800">
        <f>IF(Table1[[#This Row],[SpreadActual]]&lt;Table1[[#This Row],[SpreadFavorite]],1,0)</f>
        <v>0</v>
      </c>
      <c r="P7800">
        <v>55</v>
      </c>
      <c r="Q7800" t="s">
        <v>157</v>
      </c>
      <c r="R7800" t="b">
        <v>0</v>
      </c>
      <c r="S7800">
        <v>72</v>
      </c>
      <c r="T7800">
        <v>0</v>
      </c>
      <c r="V7800" t="s">
        <v>103</v>
      </c>
    </row>
    <row r="7801" spans="1:22" x14ac:dyDescent="0.2">
      <c r="A7801" s="1">
        <v>37234</v>
      </c>
      <c r="B7801">
        <v>2001</v>
      </c>
      <c r="C7801">
        <f>_xlfn.MAXIFS(Table1[ScheduleWeekWritten],Table1[ScheduleSeason],Table1[[#This Row],[ScheduleSeason]])</f>
        <v>17</v>
      </c>
      <c r="D7801">
        <v>13</v>
      </c>
      <c r="E7801" cm="1">
        <f t="array" ref="E7801">_xlfn.XLOOKUP(Table1[[#This Row],[ScheduleWeekWritten]],Table3[Game],100+Table3[Increase],Table1[[#This Row],[ScheduleWeekWritten]])</f>
        <v>13</v>
      </c>
      <c r="F7801" t="b">
        <v>0</v>
      </c>
      <c r="G7801" t="s">
        <v>127</v>
      </c>
      <c r="H7801">
        <v>15</v>
      </c>
      <c r="I7801">
        <v>12</v>
      </c>
      <c r="J7801" t="s">
        <v>45</v>
      </c>
      <c r="K7801" t="s">
        <v>133</v>
      </c>
      <c r="L7801" t="str">
        <f>_xlfn.XLOOKUP(Table1[[#This Row],[TeamFavoriteID]],Table2[team_id],Table2[team_name],_xlfn.XLOOKUP(Table1[[#This Row],[TeamFavoriteID]],Table2[team_id_pfr],Table2[team_name],"Even"))</f>
        <v>Tampa Bay Buccaneers</v>
      </c>
      <c r="M7801">
        <v>-8</v>
      </c>
      <c r="N7801">
        <f>IF(Table1[[#This Row],[TeamFavorite]]=Table1[[#This Row],[TeamHome]],Table1[[#This Row],[ScoreAway]]-Table1[[#This Row],[ScoreHome]],Table1[[#This Row],[ScoreHome]]-Table1[[#This Row],[ScoreAway]])</f>
        <v>-3</v>
      </c>
      <c r="O7801">
        <f>IF(Table1[[#This Row],[SpreadActual]]&lt;Table1[[#This Row],[SpreadFavorite]],1,0)</f>
        <v>0</v>
      </c>
      <c r="P7801">
        <v>36.5</v>
      </c>
      <c r="Q7801" t="s">
        <v>168</v>
      </c>
      <c r="R7801" t="b">
        <v>0</v>
      </c>
      <c r="S7801">
        <v>75</v>
      </c>
      <c r="T7801">
        <v>5</v>
      </c>
      <c r="U7801">
        <v>88</v>
      </c>
    </row>
    <row r="7802" spans="1:22" x14ac:dyDescent="0.2">
      <c r="A7802" s="1">
        <v>37235</v>
      </c>
      <c r="B7802">
        <v>2001</v>
      </c>
      <c r="C7802">
        <f>_xlfn.MAXIFS(Table1[ScheduleWeekWritten],Table1[ScheduleSeason],Table1[[#This Row],[ScheduleSeason]])</f>
        <v>17</v>
      </c>
      <c r="D7802">
        <v>13</v>
      </c>
      <c r="E7802" cm="1">
        <f t="array" ref="E7802">_xlfn.XLOOKUP(Table1[[#This Row],[ScheduleWeekWritten]],Table3[Game],100+Table3[Increase],Table1[[#This Row],[ScheduleWeekWritten]])</f>
        <v>13</v>
      </c>
      <c r="F7802" t="b">
        <v>0</v>
      </c>
      <c r="G7802" t="s">
        <v>19</v>
      </c>
      <c r="H7802">
        <v>41</v>
      </c>
      <c r="I7802">
        <v>6</v>
      </c>
      <c r="J7802" t="s">
        <v>140</v>
      </c>
      <c r="K7802" t="s">
        <v>91</v>
      </c>
      <c r="L7802" t="str">
        <f>_xlfn.XLOOKUP(Table1[[#This Row],[TeamFavoriteID]],Table2[team_id],Table2[team_name],_xlfn.XLOOKUP(Table1[[#This Row],[TeamFavoriteID]],Table2[team_id_pfr],Table2[team_name],"Even"))</f>
        <v>Miami Dolphins</v>
      </c>
      <c r="M7802">
        <v>-5</v>
      </c>
      <c r="N7802">
        <f>IF(Table1[[#This Row],[TeamFavorite]]=Table1[[#This Row],[TeamHome]],Table1[[#This Row],[ScoreAway]]-Table1[[#This Row],[ScoreHome]],Table1[[#This Row],[ScoreHome]]-Table1[[#This Row],[ScoreAway]])</f>
        <v>-35</v>
      </c>
      <c r="O7802">
        <f>IF(Table1[[#This Row],[SpreadActual]]&lt;Table1[[#This Row],[SpreadFavorite]],1,0)</f>
        <v>1</v>
      </c>
      <c r="P7802">
        <v>45</v>
      </c>
      <c r="Q7802" t="s">
        <v>143</v>
      </c>
      <c r="R7802" t="b">
        <v>0</v>
      </c>
      <c r="S7802">
        <v>76</v>
      </c>
      <c r="T7802">
        <v>11</v>
      </c>
      <c r="U7802">
        <v>79</v>
      </c>
    </row>
    <row r="7803" spans="1:22" x14ac:dyDescent="0.2">
      <c r="A7803" s="1">
        <v>37240</v>
      </c>
      <c r="B7803">
        <v>2001</v>
      </c>
      <c r="C7803">
        <f>_xlfn.MAXIFS(Table1[ScheduleWeekWritten],Table1[ScheduleSeason],Table1[[#This Row],[ScheduleSeason]])</f>
        <v>17</v>
      </c>
      <c r="D7803">
        <v>14</v>
      </c>
      <c r="E7803" cm="1">
        <f t="array" ref="E7803">_xlfn.XLOOKUP(Table1[[#This Row],[ScheduleWeekWritten]],Table3[Game],100+Table3[Increase],Table1[[#This Row],[ScheduleWeekWritten]])</f>
        <v>14</v>
      </c>
      <c r="F7803" t="b">
        <v>0</v>
      </c>
      <c r="G7803" t="s">
        <v>50</v>
      </c>
      <c r="H7803">
        <v>17</v>
      </c>
      <c r="I7803">
        <v>13</v>
      </c>
      <c r="J7803" t="s">
        <v>149</v>
      </c>
      <c r="K7803" t="s">
        <v>90</v>
      </c>
      <c r="L7803" t="str">
        <f>_xlfn.XLOOKUP(Table1[[#This Row],[TeamFavoriteID]],Table2[team_id],Table2[team_name],_xlfn.XLOOKUP(Table1[[#This Row],[TeamFavoriteID]],Table2[team_id_pfr],Table2[team_name],"Even"))</f>
        <v>New York Giants</v>
      </c>
      <c r="M7803">
        <v>-5</v>
      </c>
      <c r="N7803">
        <f>IF(Table1[[#This Row],[TeamFavorite]]=Table1[[#This Row],[TeamHome]],Table1[[#This Row],[ScoreAway]]-Table1[[#This Row],[ScoreHome]],Table1[[#This Row],[ScoreHome]]-Table1[[#This Row],[ScoreAway]])</f>
        <v>-4</v>
      </c>
      <c r="O7803">
        <f>IF(Table1[[#This Row],[SpreadActual]]&lt;Table1[[#This Row],[SpreadFavorite]],1,0)</f>
        <v>0</v>
      </c>
      <c r="P7803">
        <v>37.5</v>
      </c>
      <c r="Q7803" t="s">
        <v>126</v>
      </c>
      <c r="R7803" t="b">
        <v>0</v>
      </c>
      <c r="S7803">
        <v>51</v>
      </c>
      <c r="T7803">
        <v>22</v>
      </c>
      <c r="U7803">
        <v>65</v>
      </c>
    </row>
    <row r="7804" spans="1:22" x14ac:dyDescent="0.2">
      <c r="A7804" s="1">
        <v>37240</v>
      </c>
      <c r="B7804">
        <v>2001</v>
      </c>
      <c r="C7804">
        <f>_xlfn.MAXIFS(Table1[ScheduleWeekWritten],Table1[ScheduleSeason],Table1[[#This Row],[ScheduleSeason]])</f>
        <v>17</v>
      </c>
      <c r="D7804">
        <v>14</v>
      </c>
      <c r="E7804" cm="1">
        <f t="array" ref="E7804">_xlfn.XLOOKUP(Table1[[#This Row],[ScheduleWeekWritten]],Table3[Game],100+Table3[Increase],Table1[[#This Row],[ScheduleWeekWritten]])</f>
        <v>14</v>
      </c>
      <c r="F7804" t="b">
        <v>0</v>
      </c>
      <c r="G7804" t="s">
        <v>27</v>
      </c>
      <c r="H7804">
        <v>6</v>
      </c>
      <c r="I7804">
        <v>13</v>
      </c>
      <c r="J7804" t="s">
        <v>20</v>
      </c>
      <c r="K7804" t="s">
        <v>21</v>
      </c>
      <c r="L7804" t="str">
        <f>_xlfn.XLOOKUP(Table1[[#This Row],[TeamFavoriteID]],Table2[team_id],Table2[team_name],_xlfn.XLOOKUP(Table1[[#This Row],[TeamFavoriteID]],Table2[team_id_pfr],Table2[team_name],"Even"))</f>
        <v>Las Vegas Raiders</v>
      </c>
      <c r="M7804">
        <v>-4</v>
      </c>
      <c r="N7804">
        <f>IF(Table1[[#This Row],[TeamFavorite]]=Table1[[#This Row],[TeamHome]],Table1[[#This Row],[ScoreAway]]-Table1[[#This Row],[ScoreHome]],Table1[[#This Row],[ScoreHome]]-Table1[[#This Row],[ScoreAway]])</f>
        <v>-7</v>
      </c>
      <c r="O7804">
        <f>IF(Table1[[#This Row],[SpreadActual]]&lt;Table1[[#This Row],[SpreadFavorite]],1,0)</f>
        <v>1</v>
      </c>
      <c r="P7804">
        <v>46.5</v>
      </c>
      <c r="Q7804" t="s">
        <v>94</v>
      </c>
      <c r="R7804" t="b">
        <v>0</v>
      </c>
      <c r="S7804">
        <v>52</v>
      </c>
      <c r="T7804">
        <v>10</v>
      </c>
      <c r="U7804">
        <v>72</v>
      </c>
    </row>
    <row r="7805" spans="1:22" x14ac:dyDescent="0.2">
      <c r="A7805" s="1">
        <v>37241</v>
      </c>
      <c r="B7805">
        <v>2001</v>
      </c>
      <c r="C7805">
        <f>_xlfn.MAXIFS(Table1[ScheduleWeekWritten],Table1[ScheduleSeason],Table1[[#This Row],[ScheduleSeason]])</f>
        <v>17</v>
      </c>
      <c r="D7805">
        <v>14</v>
      </c>
      <c r="E7805" cm="1">
        <f t="array" ref="E7805">_xlfn.XLOOKUP(Table1[[#This Row],[ScheduleWeekWritten]],Table3[Game],100+Table3[Increase],Table1[[#This Row],[ScheduleWeekWritten]])</f>
        <v>14</v>
      </c>
      <c r="F7805" t="b">
        <v>0</v>
      </c>
      <c r="G7805" t="s">
        <v>158</v>
      </c>
      <c r="H7805">
        <v>21</v>
      </c>
      <c r="I7805">
        <v>26</v>
      </c>
      <c r="J7805" t="s">
        <v>49</v>
      </c>
      <c r="K7805" t="s">
        <v>159</v>
      </c>
      <c r="L7805" t="str">
        <f>_xlfn.XLOOKUP(Table1[[#This Row],[TeamFavoriteID]],Table2[team_id],Table2[team_name],_xlfn.XLOOKUP(Table1[[#This Row],[TeamFavoriteID]],Table2[team_id_pfr],Table2[team_name],"Even"))</f>
        <v>Baltimore Ravens</v>
      </c>
      <c r="M7805">
        <v>-3</v>
      </c>
      <c r="N7805">
        <f>IF(Table1[[#This Row],[TeamFavorite]]=Table1[[#This Row],[TeamHome]],Table1[[#This Row],[ScoreAway]]-Table1[[#This Row],[ScoreHome]],Table1[[#This Row],[ScoreHome]]-Table1[[#This Row],[ScoreAway]])</f>
        <v>5</v>
      </c>
      <c r="O7805">
        <f>IF(Table1[[#This Row],[SpreadActual]]&lt;Table1[[#This Row],[SpreadFavorite]],1,0)</f>
        <v>0</v>
      </c>
      <c r="P7805">
        <v>33.5</v>
      </c>
      <c r="Q7805" t="s">
        <v>166</v>
      </c>
      <c r="R7805" t="b">
        <v>0</v>
      </c>
      <c r="S7805">
        <v>37</v>
      </c>
      <c r="T7805">
        <v>4</v>
      </c>
      <c r="U7805">
        <v>64</v>
      </c>
    </row>
    <row r="7806" spans="1:22" x14ac:dyDescent="0.2">
      <c r="A7806" s="1">
        <v>37241</v>
      </c>
      <c r="B7806">
        <v>2001</v>
      </c>
      <c r="C7806">
        <f>_xlfn.MAXIFS(Table1[ScheduleWeekWritten],Table1[ScheduleSeason],Table1[[#This Row],[ScheduleSeason]])</f>
        <v>17</v>
      </c>
      <c r="D7806">
        <v>14</v>
      </c>
      <c r="E7806" cm="1">
        <f t="array" ref="E7806">_xlfn.XLOOKUP(Table1[[#This Row],[ScheduleWeekWritten]],Table3[Game],100+Table3[Increase],Table1[[#This Row],[ScheduleWeekWritten]])</f>
        <v>14</v>
      </c>
      <c r="F7806" t="b">
        <v>0</v>
      </c>
      <c r="G7806" t="s">
        <v>28</v>
      </c>
      <c r="H7806">
        <v>9</v>
      </c>
      <c r="I7806">
        <v>12</v>
      </c>
      <c r="J7806" t="s">
        <v>115</v>
      </c>
      <c r="K7806" t="s">
        <v>70</v>
      </c>
      <c r="L7806" t="str">
        <f>_xlfn.XLOOKUP(Table1[[#This Row],[TeamFavoriteID]],Table2[team_id],Table2[team_name],_xlfn.XLOOKUP(Table1[[#This Row],[TeamFavoriteID]],Table2[team_id_pfr],Table2[team_name],"Even"))</f>
        <v>Boston Patriots</v>
      </c>
      <c r="M7806">
        <v>-4</v>
      </c>
      <c r="N7806">
        <f>IF(Table1[[#This Row],[TeamFavorite]]=Table1[[#This Row],[TeamHome]],Table1[[#This Row],[ScoreAway]]-Table1[[#This Row],[ScoreHome]],Table1[[#This Row],[ScoreHome]]-Table1[[#This Row],[ScoreAway]])</f>
        <v>-3</v>
      </c>
      <c r="O7806">
        <f>IF(Table1[[#This Row],[SpreadActual]]&lt;Table1[[#This Row],[SpreadFavorite]],1,0)</f>
        <v>0</v>
      </c>
      <c r="P7806">
        <v>38</v>
      </c>
      <c r="Q7806" t="s">
        <v>123</v>
      </c>
      <c r="R7806" t="b">
        <v>0</v>
      </c>
      <c r="S7806">
        <v>30</v>
      </c>
      <c r="T7806">
        <v>7</v>
      </c>
      <c r="U7806">
        <v>91</v>
      </c>
    </row>
    <row r="7807" spans="1:22" x14ac:dyDescent="0.2">
      <c r="A7807" s="1">
        <v>37241</v>
      </c>
      <c r="B7807">
        <v>2001</v>
      </c>
      <c r="C7807">
        <f>_xlfn.MAXIFS(Table1[ScheduleWeekWritten],Table1[ScheduleSeason],Table1[[#This Row],[ScheduleSeason]])</f>
        <v>17</v>
      </c>
      <c r="D7807">
        <v>14</v>
      </c>
      <c r="E7807" cm="1">
        <f t="array" ref="E7807">_xlfn.XLOOKUP(Table1[[#This Row],[ScheduleWeekWritten]],Table3[Game],100+Table3[Increase],Table1[[#This Row],[ScheduleWeekWritten]])</f>
        <v>14</v>
      </c>
      <c r="F7807" t="b">
        <v>0</v>
      </c>
      <c r="G7807" t="s">
        <v>46</v>
      </c>
      <c r="H7807">
        <v>27</v>
      </c>
      <c r="I7807">
        <v>3</v>
      </c>
      <c r="J7807" t="s">
        <v>127</v>
      </c>
      <c r="K7807" t="s">
        <v>47</v>
      </c>
      <c r="L7807" t="str">
        <f>_xlfn.XLOOKUP(Table1[[#This Row],[TeamFavoriteID]],Table2[team_id],Table2[team_name],_xlfn.XLOOKUP(Table1[[#This Row],[TeamFavoriteID]],Table2[team_id_pfr],Table2[team_name],"Even"))</f>
        <v>Chicago Bears</v>
      </c>
      <c r="M7807">
        <v>-2.5</v>
      </c>
      <c r="N7807">
        <f>IF(Table1[[#This Row],[TeamFavorite]]=Table1[[#This Row],[TeamHome]],Table1[[#This Row],[ScoreAway]]-Table1[[#This Row],[ScoreHome]],Table1[[#This Row],[ScoreHome]]-Table1[[#This Row],[ScoreAway]])</f>
        <v>-24</v>
      </c>
      <c r="O7807">
        <f>IF(Table1[[#This Row],[SpreadActual]]&lt;Table1[[#This Row],[SpreadFavorite]],1,0)</f>
        <v>1</v>
      </c>
      <c r="P7807">
        <v>33</v>
      </c>
      <c r="Q7807" t="s">
        <v>114</v>
      </c>
      <c r="R7807" t="b">
        <v>0</v>
      </c>
      <c r="S7807">
        <v>41</v>
      </c>
      <c r="T7807">
        <v>12</v>
      </c>
      <c r="U7807">
        <v>92</v>
      </c>
    </row>
    <row r="7808" spans="1:22" x14ac:dyDescent="0.2">
      <c r="A7808" s="1">
        <v>37241</v>
      </c>
      <c r="B7808">
        <v>2001</v>
      </c>
      <c r="C7808">
        <f>_xlfn.MAXIFS(Table1[ScheduleWeekWritten],Table1[ScheduleSeason],Table1[[#This Row],[ScheduleSeason]])</f>
        <v>17</v>
      </c>
      <c r="D7808">
        <v>14</v>
      </c>
      <c r="E7808" cm="1">
        <f t="array" ref="E7808">_xlfn.XLOOKUP(Table1[[#This Row],[ScheduleWeekWritten]],Table3[Game],100+Table3[Increase],Table1[[#This Row],[ScheduleWeekWritten]])</f>
        <v>14</v>
      </c>
      <c r="F7808" t="b">
        <v>0</v>
      </c>
      <c r="G7808" t="s">
        <v>62</v>
      </c>
      <c r="H7808">
        <v>10</v>
      </c>
      <c r="I7808">
        <v>15</v>
      </c>
      <c r="J7808" t="s">
        <v>154</v>
      </c>
      <c r="K7808" t="s">
        <v>63</v>
      </c>
      <c r="L7808" t="str">
        <f>_xlfn.XLOOKUP(Table1[[#This Row],[TeamFavoriteID]],Table2[team_id],Table2[team_name],_xlfn.XLOOKUP(Table1[[#This Row],[TeamFavoriteID]],Table2[team_id_pfr],Table2[team_name],"Even"))</f>
        <v>Cleveland Browns</v>
      </c>
      <c r="M7808">
        <v>-2</v>
      </c>
      <c r="N7808">
        <f>IF(Table1[[#This Row],[TeamFavorite]]=Table1[[#This Row],[TeamHome]],Table1[[#This Row],[ScoreAway]]-Table1[[#This Row],[ScoreHome]],Table1[[#This Row],[ScoreHome]]-Table1[[#This Row],[ScoreAway]])</f>
        <v>5</v>
      </c>
      <c r="O7808">
        <f>IF(Table1[[#This Row],[SpreadActual]]&lt;Table1[[#This Row],[SpreadFavorite]],1,0)</f>
        <v>0</v>
      </c>
      <c r="P7808">
        <v>36.5</v>
      </c>
      <c r="Q7808" t="s">
        <v>170</v>
      </c>
      <c r="R7808" t="b">
        <v>0</v>
      </c>
      <c r="S7808">
        <v>38</v>
      </c>
      <c r="T7808">
        <v>9</v>
      </c>
      <c r="U7808">
        <v>72</v>
      </c>
    </row>
    <row r="7809" spans="1:22" x14ac:dyDescent="0.2">
      <c r="A7809" s="1">
        <v>37241</v>
      </c>
      <c r="B7809">
        <v>2001</v>
      </c>
      <c r="C7809">
        <f>_xlfn.MAXIFS(Table1[ScheduleWeekWritten],Table1[ScheduleSeason],Table1[[#This Row],[ScheduleSeason]])</f>
        <v>17</v>
      </c>
      <c r="D7809">
        <v>14</v>
      </c>
      <c r="E7809" cm="1">
        <f t="array" ref="E7809">_xlfn.XLOOKUP(Table1[[#This Row],[ScheduleWeekWritten]],Table3[Game],100+Table3[Increase],Table1[[#This Row],[ScheduleWeekWritten]])</f>
        <v>14</v>
      </c>
      <c r="F7809" t="b">
        <v>0</v>
      </c>
      <c r="G7809" t="s">
        <v>45</v>
      </c>
      <c r="H7809">
        <v>27</v>
      </c>
      <c r="I7809">
        <v>24</v>
      </c>
      <c r="J7809" t="s">
        <v>54</v>
      </c>
      <c r="K7809" t="s">
        <v>55</v>
      </c>
      <c r="L7809" t="str">
        <f>_xlfn.XLOOKUP(Table1[[#This Row],[TeamFavoriteID]],Table2[team_id],Table2[team_name],_xlfn.XLOOKUP(Table1[[#This Row],[TeamFavoriteID]],Table2[team_id_pfr],Table2[team_name],"Even"))</f>
        <v>Minnesota Vikings</v>
      </c>
      <c r="M7809">
        <v>-3</v>
      </c>
      <c r="N7809">
        <f>IF(Table1[[#This Row],[TeamFavorite]]=Table1[[#This Row],[TeamHome]],Table1[[#This Row],[ScoreAway]]-Table1[[#This Row],[ScoreHome]],Table1[[#This Row],[ScoreHome]]-Table1[[#This Row],[ScoreAway]])</f>
        <v>3</v>
      </c>
      <c r="O7809">
        <f>IF(Table1[[#This Row],[SpreadActual]]&lt;Table1[[#This Row],[SpreadFavorite]],1,0)</f>
        <v>0</v>
      </c>
      <c r="P7809">
        <v>46.5</v>
      </c>
      <c r="Q7809" t="s">
        <v>125</v>
      </c>
      <c r="R7809" t="b">
        <v>0</v>
      </c>
      <c r="S7809">
        <v>72</v>
      </c>
      <c r="T7809">
        <v>0</v>
      </c>
      <c r="V7809" t="s">
        <v>103</v>
      </c>
    </row>
    <row r="7810" spans="1:22" x14ac:dyDescent="0.2">
      <c r="A7810" s="1">
        <v>37241</v>
      </c>
      <c r="B7810">
        <v>2001</v>
      </c>
      <c r="C7810">
        <f>_xlfn.MAXIFS(Table1[ScheduleWeekWritten],Table1[ScheduleSeason],Table1[[#This Row],[ScheduleSeason]])</f>
        <v>17</v>
      </c>
      <c r="D7810">
        <v>14</v>
      </c>
      <c r="E7810" cm="1">
        <f t="array" ref="E7810">_xlfn.XLOOKUP(Table1[[#This Row],[ScheduleWeekWritten]],Table3[Game],100+Table3[Increase],Table1[[#This Row],[ScheduleWeekWritten]])</f>
        <v>14</v>
      </c>
      <c r="F7810" t="b">
        <v>0</v>
      </c>
      <c r="G7810" t="s">
        <v>140</v>
      </c>
      <c r="H7810">
        <v>41</v>
      </c>
      <c r="I7810">
        <v>27</v>
      </c>
      <c r="J7810" t="s">
        <v>38</v>
      </c>
      <c r="K7810" t="s">
        <v>72</v>
      </c>
      <c r="L7810" t="str">
        <f>_xlfn.XLOOKUP(Table1[[#This Row],[TeamFavoriteID]],Table2[team_id],Table2[team_name],_xlfn.XLOOKUP(Table1[[#This Row],[TeamFavoriteID]],Table2[team_id_pfr],Table2[team_name],"Even"))</f>
        <v>Baltimore Colts</v>
      </c>
      <c r="M7810">
        <v>-4</v>
      </c>
      <c r="N7810">
        <f>IF(Table1[[#This Row],[TeamFavorite]]=Table1[[#This Row],[TeamHome]],Table1[[#This Row],[ScoreAway]]-Table1[[#This Row],[ScoreHome]],Table1[[#This Row],[ScoreHome]]-Table1[[#This Row],[ScoreAway]])</f>
        <v>14</v>
      </c>
      <c r="O7810">
        <f>IF(Table1[[#This Row],[SpreadActual]]&lt;Table1[[#This Row],[SpreadFavorite]],1,0)</f>
        <v>0</v>
      </c>
      <c r="P7810">
        <v>46.5</v>
      </c>
      <c r="Q7810" t="s">
        <v>141</v>
      </c>
      <c r="R7810" t="b">
        <v>0</v>
      </c>
      <c r="S7810">
        <v>72</v>
      </c>
      <c r="T7810">
        <v>0</v>
      </c>
      <c r="V7810" t="s">
        <v>103</v>
      </c>
    </row>
    <row r="7811" spans="1:22" x14ac:dyDescent="0.2">
      <c r="A7811" s="1">
        <v>37241</v>
      </c>
      <c r="B7811">
        <v>2001</v>
      </c>
      <c r="C7811">
        <f>_xlfn.MAXIFS(Table1[ScheduleWeekWritten],Table1[ScheduleSeason],Table1[[#This Row],[ScheduleSeason]])</f>
        <v>17</v>
      </c>
      <c r="D7811">
        <v>14</v>
      </c>
      <c r="E7811" cm="1">
        <f t="array" ref="E7811">_xlfn.XLOOKUP(Table1[[#This Row],[ScheduleWeekWritten]],Table3[Game],100+Table3[Increase],Table1[[#This Row],[ScheduleWeekWritten]])</f>
        <v>14</v>
      </c>
      <c r="F7811" t="b">
        <v>0</v>
      </c>
      <c r="G7811" t="s">
        <v>42</v>
      </c>
      <c r="H7811">
        <v>26</v>
      </c>
      <c r="I7811">
        <v>23</v>
      </c>
      <c r="J7811" t="s">
        <v>24</v>
      </c>
      <c r="K7811" t="s">
        <v>88</v>
      </c>
      <c r="L7811" t="str">
        <f>_xlfn.XLOOKUP(Table1[[#This Row],[TeamFavoriteID]],Table2[team_id],Table2[team_name],_xlfn.XLOOKUP(Table1[[#This Row],[TeamFavoriteID]],Table2[team_id_pfr],Table2[team_name],"Even"))</f>
        <v>Denver Broncos</v>
      </c>
      <c r="M7811">
        <v>-2.5</v>
      </c>
      <c r="N7811">
        <f>IF(Table1[[#This Row],[TeamFavorite]]=Table1[[#This Row],[TeamHome]],Table1[[#This Row],[ScoreAway]]-Table1[[#This Row],[ScoreHome]],Table1[[#This Row],[ScoreHome]]-Table1[[#This Row],[ScoreAway]])</f>
        <v>3</v>
      </c>
      <c r="O7811">
        <f>IF(Table1[[#This Row],[SpreadActual]]&lt;Table1[[#This Row],[SpreadFavorite]],1,0)</f>
        <v>0</v>
      </c>
      <c r="P7811">
        <v>37.5</v>
      </c>
      <c r="Q7811" t="s">
        <v>117</v>
      </c>
      <c r="R7811" t="b">
        <v>0</v>
      </c>
      <c r="S7811">
        <v>46</v>
      </c>
      <c r="T7811">
        <v>10</v>
      </c>
      <c r="U7811">
        <v>94</v>
      </c>
    </row>
    <row r="7812" spans="1:22" x14ac:dyDescent="0.2">
      <c r="A7812" s="1">
        <v>37241</v>
      </c>
      <c r="B7812">
        <v>2001</v>
      </c>
      <c r="C7812">
        <f>_xlfn.MAXIFS(Table1[ScheduleWeekWritten],Table1[ScheduleSeason],Table1[[#This Row],[ScheduleSeason]])</f>
        <v>17</v>
      </c>
      <c r="D7812">
        <v>14</v>
      </c>
      <c r="E7812" cm="1">
        <f t="array" ref="E7812">_xlfn.XLOOKUP(Table1[[#This Row],[ScheduleWeekWritten]],Table3[Game],100+Table3[Increase],Table1[[#This Row],[ScheduleWeekWritten]])</f>
        <v>14</v>
      </c>
      <c r="F7812" t="b">
        <v>0</v>
      </c>
      <c r="G7812" t="s">
        <v>31</v>
      </c>
      <c r="H7812">
        <v>15</v>
      </c>
      <c r="I7812">
        <v>14</v>
      </c>
      <c r="J7812" t="s">
        <v>101</v>
      </c>
      <c r="K7812" t="s">
        <v>32</v>
      </c>
      <c r="L7812" t="str">
        <f>_xlfn.XLOOKUP(Table1[[#This Row],[TeamFavoriteID]],Table2[team_id],Table2[team_name],_xlfn.XLOOKUP(Table1[[#This Row],[TeamFavoriteID]],Table2[team_id_pfr],Table2[team_name],"Even"))</f>
        <v>New York Jets</v>
      </c>
      <c r="M7812">
        <v>-8.5</v>
      </c>
      <c r="N7812">
        <f>IF(Table1[[#This Row],[TeamFavorite]]=Table1[[#This Row],[TeamHome]],Table1[[#This Row],[ScoreAway]]-Table1[[#This Row],[ScoreHome]],Table1[[#This Row],[ScoreHome]]-Table1[[#This Row],[ScoreAway]])</f>
        <v>-1</v>
      </c>
      <c r="O7812">
        <f>IF(Table1[[#This Row],[SpreadActual]]&lt;Table1[[#This Row],[SpreadFavorite]],1,0)</f>
        <v>0</v>
      </c>
      <c r="P7812">
        <v>35</v>
      </c>
      <c r="Q7812" t="s">
        <v>126</v>
      </c>
      <c r="R7812" t="b">
        <v>0</v>
      </c>
      <c r="S7812">
        <v>37</v>
      </c>
      <c r="T7812">
        <v>12</v>
      </c>
      <c r="U7812">
        <v>55</v>
      </c>
    </row>
    <row r="7813" spans="1:22" x14ac:dyDescent="0.2">
      <c r="A7813" s="1">
        <v>37241</v>
      </c>
      <c r="B7813">
        <v>2001</v>
      </c>
      <c r="C7813">
        <f>_xlfn.MAXIFS(Table1[ScheduleWeekWritten],Table1[ScheduleSeason],Table1[[#This Row],[ScheduleSeason]])</f>
        <v>17</v>
      </c>
      <c r="D7813">
        <v>14</v>
      </c>
      <c r="E7813" cm="1">
        <f t="array" ref="E7813">_xlfn.XLOOKUP(Table1[[#This Row],[ScheduleWeekWritten]],Table3[Game],100+Table3[Increase],Table1[[#This Row],[ScheduleWeekWritten]])</f>
        <v>14</v>
      </c>
      <c r="F7813" t="b">
        <v>0</v>
      </c>
      <c r="G7813" t="s">
        <v>53</v>
      </c>
      <c r="H7813">
        <v>21</v>
      </c>
      <c r="I7813">
        <v>0</v>
      </c>
      <c r="J7813" t="s">
        <v>19</v>
      </c>
      <c r="K7813" t="s">
        <v>87</v>
      </c>
      <c r="L7813" t="str">
        <f>_xlfn.XLOOKUP(Table1[[#This Row],[TeamFavoriteID]],Table2[team_id],Table2[team_name],_xlfn.XLOOKUP(Table1[[#This Row],[TeamFavoriteID]],Table2[team_id_pfr],Table2[team_name],"Even"))</f>
        <v>San Francisco 49ers</v>
      </c>
      <c r="M7813">
        <v>-3.5</v>
      </c>
      <c r="N7813">
        <f>IF(Table1[[#This Row],[TeamFavorite]]=Table1[[#This Row],[TeamHome]],Table1[[#This Row],[ScoreAway]]-Table1[[#This Row],[ScoreHome]],Table1[[#This Row],[ScoreHome]]-Table1[[#This Row],[ScoreAway]])</f>
        <v>-21</v>
      </c>
      <c r="O7813">
        <f>IF(Table1[[#This Row],[SpreadActual]]&lt;Table1[[#This Row],[SpreadFavorite]],1,0)</f>
        <v>1</v>
      </c>
      <c r="P7813">
        <v>43</v>
      </c>
      <c r="Q7813" t="s">
        <v>118</v>
      </c>
      <c r="R7813" t="b">
        <v>0</v>
      </c>
      <c r="S7813">
        <v>49</v>
      </c>
      <c r="T7813">
        <v>6</v>
      </c>
      <c r="U7813">
        <v>76</v>
      </c>
    </row>
    <row r="7814" spans="1:22" x14ac:dyDescent="0.2">
      <c r="A7814" s="1">
        <v>37241</v>
      </c>
      <c r="B7814">
        <v>2001</v>
      </c>
      <c r="C7814">
        <f>_xlfn.MAXIFS(Table1[ScheduleWeekWritten],Table1[ScheduleSeason],Table1[[#This Row],[ScheduleSeason]])</f>
        <v>17</v>
      </c>
      <c r="D7814">
        <v>14</v>
      </c>
      <c r="E7814" cm="1">
        <f t="array" ref="E7814">_xlfn.XLOOKUP(Table1[[#This Row],[ScheduleWeekWritten]],Table3[Game],100+Table3[Increase],Table1[[#This Row],[ScheduleWeekWritten]])</f>
        <v>14</v>
      </c>
      <c r="F7814" t="b">
        <v>0</v>
      </c>
      <c r="G7814" t="s">
        <v>128</v>
      </c>
      <c r="H7814">
        <v>29</v>
      </c>
      <c r="I7814">
        <v>3</v>
      </c>
      <c r="J7814" t="s">
        <v>67</v>
      </c>
      <c r="K7814" t="s">
        <v>132</v>
      </c>
      <c r="L7814" t="str">
        <f>_xlfn.XLOOKUP(Table1[[#This Row],[TeamFavoriteID]],Table2[team_id],Table2[team_name],_xlfn.XLOOKUP(Table1[[#This Row],[TeamFavoriteID]],Table2[team_id_pfr],Table2[team_name],"Even"))</f>
        <v>Seattle Seahawks</v>
      </c>
      <c r="M7814">
        <v>-5.5</v>
      </c>
      <c r="N7814">
        <f>IF(Table1[[#This Row],[TeamFavorite]]=Table1[[#This Row],[TeamHome]],Table1[[#This Row],[ScoreAway]]-Table1[[#This Row],[ScoreHome]],Table1[[#This Row],[ScoreHome]]-Table1[[#This Row],[ScoreAway]])</f>
        <v>-26</v>
      </c>
      <c r="O7814">
        <f>IF(Table1[[#This Row],[SpreadActual]]&lt;Table1[[#This Row],[SpreadFavorite]],1,0)</f>
        <v>1</v>
      </c>
      <c r="P7814">
        <v>36.5</v>
      </c>
      <c r="Q7814" t="s">
        <v>151</v>
      </c>
      <c r="R7814" t="b">
        <v>0</v>
      </c>
      <c r="S7814">
        <v>47</v>
      </c>
      <c r="T7814">
        <v>18</v>
      </c>
      <c r="U7814">
        <v>94</v>
      </c>
    </row>
    <row r="7815" spans="1:22" x14ac:dyDescent="0.2">
      <c r="A7815" s="1">
        <v>37241</v>
      </c>
      <c r="B7815">
        <v>2001</v>
      </c>
      <c r="C7815">
        <f>_xlfn.MAXIFS(Table1[ScheduleWeekWritten],Table1[ScheduleSeason],Table1[[#This Row],[ScheduleSeason]])</f>
        <v>17</v>
      </c>
      <c r="D7815">
        <v>14</v>
      </c>
      <c r="E7815" cm="1">
        <f t="array" ref="E7815">_xlfn.XLOOKUP(Table1[[#This Row],[ScheduleWeekWritten]],Table3[Game],100+Table3[Increase],Table1[[#This Row],[ScheduleWeekWritten]])</f>
        <v>14</v>
      </c>
      <c r="F7815" t="b">
        <v>0</v>
      </c>
      <c r="G7815" t="s">
        <v>171</v>
      </c>
      <c r="H7815">
        <v>26</v>
      </c>
      <c r="I7815">
        <v>20</v>
      </c>
      <c r="J7815" t="s">
        <v>33</v>
      </c>
      <c r="K7815" t="s">
        <v>35</v>
      </c>
      <c r="L7815" t="str">
        <f>_xlfn.XLOOKUP(Table1[[#This Row],[TeamFavoriteID]],Table2[team_id],Table2[team_name],_xlfn.XLOOKUP(Table1[[#This Row],[TeamFavoriteID]],Table2[team_id_pfr],Table2[team_name],"Even"))</f>
        <v>Green Bay Packers</v>
      </c>
      <c r="M7815">
        <v>-2.5</v>
      </c>
      <c r="N7815">
        <f>IF(Table1[[#This Row],[TeamFavorite]]=Table1[[#This Row],[TeamHome]],Table1[[#This Row],[ScoreAway]]-Table1[[#This Row],[ScoreHome]],Table1[[#This Row],[ScoreHome]]-Table1[[#This Row],[ScoreAway]])</f>
        <v>6</v>
      </c>
      <c r="O7815">
        <f>IF(Table1[[#This Row],[SpreadActual]]&lt;Table1[[#This Row],[SpreadFavorite]],1,0)</f>
        <v>0</v>
      </c>
      <c r="P7815">
        <v>42.5</v>
      </c>
      <c r="Q7815" t="s">
        <v>172</v>
      </c>
      <c r="R7815" t="b">
        <v>0</v>
      </c>
      <c r="S7815">
        <v>55</v>
      </c>
      <c r="T7815">
        <v>13</v>
      </c>
      <c r="U7815">
        <v>70</v>
      </c>
    </row>
    <row r="7816" spans="1:22" x14ac:dyDescent="0.2">
      <c r="A7816" s="1">
        <v>37241</v>
      </c>
      <c r="B7816">
        <v>2001</v>
      </c>
      <c r="C7816">
        <f>_xlfn.MAXIFS(Table1[ScheduleWeekWritten],Table1[ScheduleSeason],Table1[[#This Row],[ScheduleSeason]])</f>
        <v>17</v>
      </c>
      <c r="D7816">
        <v>14</v>
      </c>
      <c r="E7816" cm="1">
        <f t="array" ref="E7816">_xlfn.XLOOKUP(Table1[[#This Row],[ScheduleWeekWritten]],Table3[Game],100+Table3[Increase],Table1[[#This Row],[ScheduleWeekWritten]])</f>
        <v>14</v>
      </c>
      <c r="F7816" t="b">
        <v>0</v>
      </c>
      <c r="G7816" t="s">
        <v>61</v>
      </c>
      <c r="H7816">
        <v>6</v>
      </c>
      <c r="I7816">
        <v>20</v>
      </c>
      <c r="J7816" t="s">
        <v>58</v>
      </c>
      <c r="K7816" t="s">
        <v>77</v>
      </c>
      <c r="L7816" t="str">
        <f>_xlfn.XLOOKUP(Table1[[#This Row],[TeamFavoriteID]],Table2[team_id],Table2[team_name],_xlfn.XLOOKUP(Table1[[#This Row],[TeamFavoriteID]],Table2[team_id_pfr],Table2[team_name],"Even"))</f>
        <v>Philadelphia Eagles</v>
      </c>
      <c r="M7816">
        <v>-2.5</v>
      </c>
      <c r="N7816">
        <f>IF(Table1[[#This Row],[TeamFavorite]]=Table1[[#This Row],[TeamHome]],Table1[[#This Row],[ScoreAway]]-Table1[[#This Row],[ScoreHome]],Table1[[#This Row],[ScoreHome]]-Table1[[#This Row],[ScoreAway]])</f>
        <v>-14</v>
      </c>
      <c r="O7816">
        <f>IF(Table1[[#This Row],[SpreadActual]]&lt;Table1[[#This Row],[SpreadFavorite]],1,0)</f>
        <v>1</v>
      </c>
      <c r="P7816">
        <v>34.5</v>
      </c>
      <c r="Q7816" t="s">
        <v>165</v>
      </c>
      <c r="R7816" t="b">
        <v>0</v>
      </c>
      <c r="S7816">
        <v>42</v>
      </c>
      <c r="T7816">
        <v>9</v>
      </c>
      <c r="U7816">
        <v>56</v>
      </c>
    </row>
    <row r="7817" spans="1:22" x14ac:dyDescent="0.2">
      <c r="A7817" s="1">
        <v>37242</v>
      </c>
      <c r="B7817">
        <v>2001</v>
      </c>
      <c r="C7817">
        <f>_xlfn.MAXIFS(Table1[ScheduleWeekWritten],Table1[ScheduleSeason],Table1[[#This Row],[ScheduleSeason]])</f>
        <v>17</v>
      </c>
      <c r="D7817">
        <v>14</v>
      </c>
      <c r="E7817" cm="1">
        <f t="array" ref="E7817">_xlfn.XLOOKUP(Table1[[#This Row],[ScheduleWeekWritten]],Table3[Game],100+Table3[Increase],Table1[[#This Row],[ScheduleWeekWritten]])</f>
        <v>14</v>
      </c>
      <c r="F7817" t="b">
        <v>0</v>
      </c>
      <c r="G7817" t="s">
        <v>95</v>
      </c>
      <c r="H7817">
        <v>21</v>
      </c>
      <c r="I7817">
        <v>34</v>
      </c>
      <c r="J7817" t="s">
        <v>153</v>
      </c>
      <c r="K7817" t="s">
        <v>40</v>
      </c>
      <c r="L7817" t="str">
        <f>_xlfn.XLOOKUP(Table1[[#This Row],[TeamFavoriteID]],Table2[team_id],Table2[team_name],_xlfn.XLOOKUP(Table1[[#This Row],[TeamFavoriteID]],Table2[team_id_pfr],Table2[team_name],"Even"))</f>
        <v>Los Angeles Rams</v>
      </c>
      <c r="M7817">
        <v>-6</v>
      </c>
      <c r="N7817">
        <f>IF(Table1[[#This Row],[TeamFavorite]]=Table1[[#This Row],[TeamHome]],Table1[[#This Row],[ScoreAway]]-Table1[[#This Row],[ScoreHome]],Table1[[#This Row],[ScoreHome]]-Table1[[#This Row],[ScoreAway]])</f>
        <v>-13</v>
      </c>
      <c r="O7817">
        <f>IF(Table1[[#This Row],[SpreadActual]]&lt;Table1[[#This Row],[SpreadFavorite]],1,0)</f>
        <v>1</v>
      </c>
      <c r="P7817">
        <v>51</v>
      </c>
      <c r="Q7817" t="s">
        <v>124</v>
      </c>
      <c r="R7817" t="b">
        <v>0</v>
      </c>
      <c r="S7817">
        <v>72</v>
      </c>
      <c r="T7817">
        <v>0</v>
      </c>
      <c r="V7817" t="s">
        <v>103</v>
      </c>
    </row>
    <row r="7818" spans="1:22" x14ac:dyDescent="0.2">
      <c r="A7818" s="1">
        <v>37247</v>
      </c>
      <c r="B7818">
        <v>2001</v>
      </c>
      <c r="C7818">
        <f>_xlfn.MAXIFS(Table1[ScheduleWeekWritten],Table1[ScheduleSeason],Table1[[#This Row],[ScheduleSeason]])</f>
        <v>17</v>
      </c>
      <c r="D7818">
        <v>15</v>
      </c>
      <c r="E7818" cm="1">
        <f t="array" ref="E7818">_xlfn.XLOOKUP(Table1[[#This Row],[ScheduleWeekWritten]],Table3[Game],100+Table3[Increase],Table1[[#This Row],[ScheduleWeekWritten]])</f>
        <v>15</v>
      </c>
      <c r="F7818" t="b">
        <v>0</v>
      </c>
      <c r="G7818" t="s">
        <v>115</v>
      </c>
      <c r="H7818">
        <v>20</v>
      </c>
      <c r="I7818">
        <v>13</v>
      </c>
      <c r="J7818" t="s">
        <v>19</v>
      </c>
      <c r="K7818" t="s">
        <v>70</v>
      </c>
      <c r="L7818" t="str">
        <f>_xlfn.XLOOKUP(Table1[[#This Row],[TeamFavoriteID]],Table2[team_id],Table2[team_name],_xlfn.XLOOKUP(Table1[[#This Row],[TeamFavoriteID]],Table2[team_id_pfr],Table2[team_name],"Even"))</f>
        <v>Boston Patriots</v>
      </c>
      <c r="M7818">
        <v>-3</v>
      </c>
      <c r="N7818">
        <f>IF(Table1[[#This Row],[TeamFavorite]]=Table1[[#This Row],[TeamHome]],Table1[[#This Row],[ScoreAway]]-Table1[[#This Row],[ScoreHome]],Table1[[#This Row],[ScoreHome]]-Table1[[#This Row],[ScoreAway]])</f>
        <v>7</v>
      </c>
      <c r="O7818">
        <f>IF(Table1[[#This Row],[SpreadActual]]&lt;Table1[[#This Row],[SpreadFavorite]],1,0)</f>
        <v>0</v>
      </c>
      <c r="P7818">
        <v>37</v>
      </c>
      <c r="Q7818" t="s">
        <v>116</v>
      </c>
      <c r="R7818" t="b">
        <v>0</v>
      </c>
      <c r="S7818">
        <v>32</v>
      </c>
      <c r="T7818">
        <v>16</v>
      </c>
      <c r="U7818">
        <v>52</v>
      </c>
    </row>
    <row r="7819" spans="1:22" x14ac:dyDescent="0.2">
      <c r="A7819" s="1">
        <v>37247</v>
      </c>
      <c r="B7819">
        <v>2001</v>
      </c>
      <c r="C7819">
        <f>_xlfn.MAXIFS(Table1[ScheduleWeekWritten],Table1[ScheduleSeason],Table1[[#This Row],[ScheduleSeason]])</f>
        <v>17</v>
      </c>
      <c r="D7819">
        <v>15</v>
      </c>
      <c r="E7819" cm="1">
        <f t="array" ref="E7819">_xlfn.XLOOKUP(Table1[[#This Row],[ScheduleWeekWritten]],Table3[Game],100+Table3[Increase],Table1[[#This Row],[ScheduleWeekWritten]])</f>
        <v>15</v>
      </c>
      <c r="F7819" t="b">
        <v>0</v>
      </c>
      <c r="G7819" t="s">
        <v>20</v>
      </c>
      <c r="H7819">
        <v>10</v>
      </c>
      <c r="I7819">
        <v>13</v>
      </c>
      <c r="J7819" t="s">
        <v>171</v>
      </c>
      <c r="K7819" t="s">
        <v>21</v>
      </c>
      <c r="L7819" t="str">
        <f>_xlfn.XLOOKUP(Table1[[#This Row],[TeamFavoriteID]],Table2[team_id],Table2[team_name],_xlfn.XLOOKUP(Table1[[#This Row],[TeamFavoriteID]],Table2[team_id_pfr],Table2[team_name],"Even"))</f>
        <v>Las Vegas Raiders</v>
      </c>
      <c r="M7819">
        <v>-6</v>
      </c>
      <c r="N7819">
        <f>IF(Table1[[#This Row],[TeamFavorite]]=Table1[[#This Row],[TeamHome]],Table1[[#This Row],[ScoreAway]]-Table1[[#This Row],[ScoreHome]],Table1[[#This Row],[ScoreHome]]-Table1[[#This Row],[ScoreAway]])</f>
        <v>-3</v>
      </c>
      <c r="O7819">
        <f>IF(Table1[[#This Row],[SpreadActual]]&lt;Table1[[#This Row],[SpreadFavorite]],1,0)</f>
        <v>0</v>
      </c>
      <c r="P7819">
        <v>45.5</v>
      </c>
      <c r="Q7819" t="s">
        <v>76</v>
      </c>
      <c r="R7819" t="b">
        <v>0</v>
      </c>
      <c r="S7819">
        <v>51</v>
      </c>
      <c r="T7819">
        <v>12</v>
      </c>
      <c r="U7819">
        <v>84</v>
      </c>
    </row>
    <row r="7820" spans="1:22" x14ac:dyDescent="0.2">
      <c r="A7820" s="1">
        <v>37247</v>
      </c>
      <c r="B7820">
        <v>2001</v>
      </c>
      <c r="C7820">
        <f>_xlfn.MAXIFS(Table1[ScheduleWeekWritten],Table1[ScheduleSeason],Table1[[#This Row],[ScheduleSeason]])</f>
        <v>17</v>
      </c>
      <c r="D7820">
        <v>15</v>
      </c>
      <c r="E7820" cm="1">
        <f t="array" ref="E7820">_xlfn.XLOOKUP(Table1[[#This Row],[ScheduleWeekWritten]],Table3[Game],100+Table3[Increase],Table1[[#This Row],[ScheduleWeekWritten]])</f>
        <v>15</v>
      </c>
      <c r="F7820" t="b">
        <v>0</v>
      </c>
      <c r="G7820" t="s">
        <v>53</v>
      </c>
      <c r="H7820">
        <v>13</v>
      </c>
      <c r="I7820">
        <v>3</v>
      </c>
      <c r="J7820" t="s">
        <v>58</v>
      </c>
      <c r="K7820" t="s">
        <v>87</v>
      </c>
      <c r="L7820" t="str">
        <f>_xlfn.XLOOKUP(Table1[[#This Row],[TeamFavoriteID]],Table2[team_id],Table2[team_name],_xlfn.XLOOKUP(Table1[[#This Row],[TeamFavoriteID]],Table2[team_id_pfr],Table2[team_name],"Even"))</f>
        <v>San Francisco 49ers</v>
      </c>
      <c r="M7820">
        <v>-3</v>
      </c>
      <c r="N7820">
        <f>IF(Table1[[#This Row],[TeamFavorite]]=Table1[[#This Row],[TeamHome]],Table1[[#This Row],[ScoreAway]]-Table1[[#This Row],[ScoreHome]],Table1[[#This Row],[ScoreHome]]-Table1[[#This Row],[ScoreAway]])</f>
        <v>-10</v>
      </c>
      <c r="O7820">
        <f>IF(Table1[[#This Row],[SpreadActual]]&lt;Table1[[#This Row],[SpreadFavorite]],1,0)</f>
        <v>1</v>
      </c>
      <c r="P7820">
        <v>40</v>
      </c>
      <c r="Q7820" t="s">
        <v>118</v>
      </c>
      <c r="R7820" t="b">
        <v>0</v>
      </c>
      <c r="S7820">
        <v>51</v>
      </c>
      <c r="T7820">
        <v>13</v>
      </c>
      <c r="U7820">
        <v>83</v>
      </c>
    </row>
    <row r="7821" spans="1:22" x14ac:dyDescent="0.2">
      <c r="A7821" s="1">
        <v>37248</v>
      </c>
      <c r="B7821">
        <v>2001</v>
      </c>
      <c r="C7821">
        <f>_xlfn.MAXIFS(Table1[ScheduleWeekWritten],Table1[ScheduleSeason],Table1[[#This Row],[ScheduleSeason]])</f>
        <v>17</v>
      </c>
      <c r="D7821">
        <v>15</v>
      </c>
      <c r="E7821" cm="1">
        <f t="array" ref="E7821">_xlfn.XLOOKUP(Table1[[#This Row],[ScheduleWeekWritten]],Table3[Game],100+Table3[Increase],Table1[[#This Row],[ScheduleWeekWritten]])</f>
        <v>15</v>
      </c>
      <c r="F7821" t="b">
        <v>0</v>
      </c>
      <c r="G7821" t="s">
        <v>149</v>
      </c>
      <c r="H7821">
        <v>17</v>
      </c>
      <c r="I7821">
        <v>10</v>
      </c>
      <c r="J7821" t="s">
        <v>67</v>
      </c>
      <c r="K7821" t="s">
        <v>59</v>
      </c>
      <c r="L7821" t="str">
        <f>_xlfn.XLOOKUP(Table1[[#This Row],[TeamFavoriteID]],Table2[team_id],Table2[team_name],_xlfn.XLOOKUP(Table1[[#This Row],[TeamFavoriteID]],Table2[team_id_pfr],Table2[team_name],"Even"))</f>
        <v>Arizona Cardinals</v>
      </c>
      <c r="M7821">
        <v>-3.5</v>
      </c>
      <c r="N7821">
        <f>IF(Table1[[#This Row],[TeamFavorite]]=Table1[[#This Row],[TeamHome]],Table1[[#This Row],[ScoreAway]]-Table1[[#This Row],[ScoreHome]],Table1[[#This Row],[ScoreHome]]-Table1[[#This Row],[ScoreAway]])</f>
        <v>-7</v>
      </c>
      <c r="O7821">
        <f>IF(Table1[[#This Row],[SpreadActual]]&lt;Table1[[#This Row],[SpreadFavorite]],1,0)</f>
        <v>1</v>
      </c>
      <c r="P7821">
        <v>37</v>
      </c>
      <c r="Q7821" t="s">
        <v>150</v>
      </c>
      <c r="R7821" t="b">
        <v>0</v>
      </c>
      <c r="S7821">
        <v>51</v>
      </c>
      <c r="T7821">
        <v>6</v>
      </c>
      <c r="U7821">
        <v>46</v>
      </c>
    </row>
    <row r="7822" spans="1:22" x14ac:dyDescent="0.2">
      <c r="A7822" s="1">
        <v>37248</v>
      </c>
      <c r="B7822">
        <v>2001</v>
      </c>
      <c r="C7822">
        <f>_xlfn.MAXIFS(Table1[ScheduleWeekWritten],Table1[ScheduleSeason],Table1[[#This Row],[ScheduleSeason]])</f>
        <v>17</v>
      </c>
      <c r="D7822">
        <v>15</v>
      </c>
      <c r="E7822" cm="1">
        <f t="array" ref="E7822">_xlfn.XLOOKUP(Table1[[#This Row],[ScheduleWeekWritten]],Table3[Game],100+Table3[Increase],Table1[[#This Row],[ScheduleWeekWritten]])</f>
        <v>15</v>
      </c>
      <c r="F7822" t="b">
        <v>0</v>
      </c>
      <c r="G7822" t="s">
        <v>38</v>
      </c>
      <c r="H7822">
        <v>33</v>
      </c>
      <c r="I7822">
        <v>30</v>
      </c>
      <c r="J7822" t="s">
        <v>28</v>
      </c>
      <c r="K7822" t="s">
        <v>109</v>
      </c>
      <c r="L7822" t="str">
        <f>_xlfn.XLOOKUP(Table1[[#This Row],[TeamFavoriteID]],Table2[team_id],Table2[team_name],_xlfn.XLOOKUP(Table1[[#This Row],[TeamFavoriteID]],Table2[team_id_pfr],Table2[team_name],"Even"))</f>
        <v>Atlanta Falcons</v>
      </c>
      <c r="M7822">
        <v>-4</v>
      </c>
      <c r="N7822">
        <f>IF(Table1[[#This Row],[TeamFavorite]]=Table1[[#This Row],[TeamHome]],Table1[[#This Row],[ScoreAway]]-Table1[[#This Row],[ScoreHome]],Table1[[#This Row],[ScoreHome]]-Table1[[#This Row],[ScoreAway]])</f>
        <v>-3</v>
      </c>
      <c r="O7822">
        <f>IF(Table1[[#This Row],[SpreadActual]]&lt;Table1[[#This Row],[SpreadFavorite]],1,0)</f>
        <v>0</v>
      </c>
      <c r="P7822">
        <v>41</v>
      </c>
      <c r="Q7822" t="s">
        <v>148</v>
      </c>
      <c r="R7822" t="b">
        <v>0</v>
      </c>
      <c r="S7822">
        <v>72</v>
      </c>
      <c r="T7822">
        <v>0</v>
      </c>
      <c r="V7822" t="s">
        <v>103</v>
      </c>
    </row>
    <row r="7823" spans="1:22" x14ac:dyDescent="0.2">
      <c r="A7823" s="1">
        <v>37248</v>
      </c>
      <c r="B7823">
        <v>2001</v>
      </c>
      <c r="C7823">
        <f>_xlfn.MAXIFS(Table1[ScheduleWeekWritten],Table1[ScheduleSeason],Table1[[#This Row],[ScheduleSeason]])</f>
        <v>17</v>
      </c>
      <c r="D7823">
        <v>15</v>
      </c>
      <c r="E7823" cm="1">
        <f t="array" ref="E7823">_xlfn.XLOOKUP(Table1[[#This Row],[ScheduleWeekWritten]],Table3[Game],100+Table3[Increase],Table1[[#This Row],[ScheduleWeekWritten]])</f>
        <v>15</v>
      </c>
      <c r="F7823" t="b">
        <v>0</v>
      </c>
      <c r="G7823" t="s">
        <v>158</v>
      </c>
      <c r="H7823">
        <v>16</v>
      </c>
      <c r="I7823">
        <v>0</v>
      </c>
      <c r="J7823" t="s">
        <v>101</v>
      </c>
      <c r="K7823" t="s">
        <v>159</v>
      </c>
      <c r="L7823" t="str">
        <f>_xlfn.XLOOKUP(Table1[[#This Row],[TeamFavoriteID]],Table2[team_id],Table2[team_name],_xlfn.XLOOKUP(Table1[[#This Row],[TeamFavoriteID]],Table2[team_id_pfr],Table2[team_name],"Even"))</f>
        <v>Baltimore Ravens</v>
      </c>
      <c r="M7823">
        <v>-10.5</v>
      </c>
      <c r="N7823">
        <f>IF(Table1[[#This Row],[TeamFavorite]]=Table1[[#This Row],[TeamHome]],Table1[[#This Row],[ScoreAway]]-Table1[[#This Row],[ScoreHome]],Table1[[#This Row],[ScoreHome]]-Table1[[#This Row],[ScoreAway]])</f>
        <v>-16</v>
      </c>
      <c r="O7823">
        <f>IF(Table1[[#This Row],[SpreadActual]]&lt;Table1[[#This Row],[SpreadFavorite]],1,0)</f>
        <v>1</v>
      </c>
      <c r="P7823">
        <v>33.5</v>
      </c>
      <c r="Q7823" t="s">
        <v>166</v>
      </c>
      <c r="R7823" t="b">
        <v>0</v>
      </c>
      <c r="S7823">
        <v>36</v>
      </c>
      <c r="T7823">
        <v>7</v>
      </c>
      <c r="U7823">
        <v>68</v>
      </c>
    </row>
    <row r="7824" spans="1:22" x14ac:dyDescent="0.2">
      <c r="A7824" s="1">
        <v>37248</v>
      </c>
      <c r="B7824">
        <v>2001</v>
      </c>
      <c r="C7824">
        <f>_xlfn.MAXIFS(Table1[ScheduleWeekWritten],Table1[ScheduleSeason],Table1[[#This Row],[ScheduleSeason]])</f>
        <v>17</v>
      </c>
      <c r="D7824">
        <v>15</v>
      </c>
      <c r="E7824" cm="1">
        <f t="array" ref="E7824">_xlfn.XLOOKUP(Table1[[#This Row],[ScheduleWeekWritten]],Table3[Game],100+Table3[Increase],Table1[[#This Row],[ScheduleWeekWritten]])</f>
        <v>15</v>
      </c>
      <c r="F7824" t="b">
        <v>0</v>
      </c>
      <c r="G7824" t="s">
        <v>152</v>
      </c>
      <c r="H7824">
        <v>32</v>
      </c>
      <c r="I7824">
        <v>38</v>
      </c>
      <c r="J7824" t="s">
        <v>153</v>
      </c>
      <c r="K7824" t="s">
        <v>40</v>
      </c>
      <c r="L7824" t="str">
        <f>_xlfn.XLOOKUP(Table1[[#This Row],[TeamFavoriteID]],Table2[team_id],Table2[team_name],_xlfn.XLOOKUP(Table1[[#This Row],[TeamFavoriteID]],Table2[team_id_pfr],Table2[team_name],"Even"))</f>
        <v>Los Angeles Rams</v>
      </c>
      <c r="M7824">
        <v>-12.5</v>
      </c>
      <c r="N7824">
        <f>IF(Table1[[#This Row],[TeamFavorite]]=Table1[[#This Row],[TeamHome]],Table1[[#This Row],[ScoreAway]]-Table1[[#This Row],[ScoreHome]],Table1[[#This Row],[ScoreHome]]-Table1[[#This Row],[ScoreAway]])</f>
        <v>-6</v>
      </c>
      <c r="O7824">
        <f>IF(Table1[[#This Row],[SpreadActual]]&lt;Table1[[#This Row],[SpreadFavorite]],1,0)</f>
        <v>0</v>
      </c>
      <c r="P7824">
        <v>46.5</v>
      </c>
      <c r="Q7824" t="s">
        <v>160</v>
      </c>
      <c r="R7824" t="b">
        <v>0</v>
      </c>
      <c r="S7824">
        <v>44</v>
      </c>
      <c r="T7824">
        <v>9</v>
      </c>
      <c r="U7824">
        <v>66</v>
      </c>
    </row>
    <row r="7825" spans="1:22" x14ac:dyDescent="0.2">
      <c r="A7825" s="1">
        <v>37248</v>
      </c>
      <c r="B7825">
        <v>2001</v>
      </c>
      <c r="C7825">
        <f>_xlfn.MAXIFS(Table1[ScheduleWeekWritten],Table1[ScheduleSeason],Table1[[#This Row],[ScheduleSeason]])</f>
        <v>17</v>
      </c>
      <c r="D7825">
        <v>15</v>
      </c>
      <c r="E7825" cm="1">
        <f t="array" ref="E7825">_xlfn.XLOOKUP(Table1[[#This Row],[ScheduleWeekWritten]],Table3[Game],100+Table3[Increase],Table1[[#This Row],[ScheduleWeekWritten]])</f>
        <v>15</v>
      </c>
      <c r="F7825" t="b">
        <v>0</v>
      </c>
      <c r="G7825" t="s">
        <v>33</v>
      </c>
      <c r="H7825">
        <v>30</v>
      </c>
      <c r="I7825">
        <v>7</v>
      </c>
      <c r="J7825" t="s">
        <v>62</v>
      </c>
      <c r="K7825" t="s">
        <v>35</v>
      </c>
      <c r="L7825" t="str">
        <f>_xlfn.XLOOKUP(Table1[[#This Row],[TeamFavoriteID]],Table2[team_id],Table2[team_name],_xlfn.XLOOKUP(Table1[[#This Row],[TeamFavoriteID]],Table2[team_id_pfr],Table2[team_name],"Even"))</f>
        <v>Green Bay Packers</v>
      </c>
      <c r="M7825">
        <v>-7.5</v>
      </c>
      <c r="N7825">
        <f>IF(Table1[[#This Row],[TeamFavorite]]=Table1[[#This Row],[TeamHome]],Table1[[#This Row],[ScoreAway]]-Table1[[#This Row],[ScoreHome]],Table1[[#This Row],[ScoreHome]]-Table1[[#This Row],[ScoreAway]])</f>
        <v>-23</v>
      </c>
      <c r="O7825">
        <f>IF(Table1[[#This Row],[SpreadActual]]&lt;Table1[[#This Row],[SpreadFavorite]],1,0)</f>
        <v>1</v>
      </c>
      <c r="P7825">
        <v>37</v>
      </c>
      <c r="Q7825" t="s">
        <v>82</v>
      </c>
      <c r="R7825" t="b">
        <v>0</v>
      </c>
      <c r="S7825">
        <v>30</v>
      </c>
      <c r="T7825">
        <v>17</v>
      </c>
      <c r="U7825">
        <v>82</v>
      </c>
    </row>
    <row r="7826" spans="1:22" x14ac:dyDescent="0.2">
      <c r="A7826" s="1">
        <v>37248</v>
      </c>
      <c r="B7826">
        <v>2001</v>
      </c>
      <c r="C7826">
        <f>_xlfn.MAXIFS(Table1[ScheduleWeekWritten],Table1[ScheduleSeason],Table1[[#This Row],[ScheduleSeason]])</f>
        <v>17</v>
      </c>
      <c r="D7826">
        <v>15</v>
      </c>
      <c r="E7826" cm="1">
        <f t="array" ref="E7826">_xlfn.XLOOKUP(Table1[[#This Row],[ScheduleWeekWritten]],Table3[Game],100+Table3[Increase],Table1[[#This Row],[ScheduleWeekWritten]])</f>
        <v>15</v>
      </c>
      <c r="F7826" t="b">
        <v>0</v>
      </c>
      <c r="G7826" t="s">
        <v>140</v>
      </c>
      <c r="H7826">
        <v>28</v>
      </c>
      <c r="I7826">
        <v>29</v>
      </c>
      <c r="J7826" t="s">
        <v>31</v>
      </c>
      <c r="K7826" t="s">
        <v>72</v>
      </c>
      <c r="L7826" t="str">
        <f>_xlfn.XLOOKUP(Table1[[#This Row],[TeamFavoriteID]],Table2[team_id],Table2[team_name],_xlfn.XLOOKUP(Table1[[#This Row],[TeamFavoriteID]],Table2[team_id_pfr],Table2[team_name],"Even"))</f>
        <v>Baltimore Colts</v>
      </c>
      <c r="M7826">
        <v>-1</v>
      </c>
      <c r="N7826">
        <f>IF(Table1[[#This Row],[TeamFavorite]]=Table1[[#This Row],[TeamHome]],Table1[[#This Row],[ScoreAway]]-Table1[[#This Row],[ScoreHome]],Table1[[#This Row],[ScoreHome]]-Table1[[#This Row],[ScoreAway]])</f>
        <v>-1</v>
      </c>
      <c r="O7826">
        <f>IF(Table1[[#This Row],[SpreadActual]]&lt;Table1[[#This Row],[SpreadFavorite]],1,0)</f>
        <v>0</v>
      </c>
      <c r="P7826">
        <v>47</v>
      </c>
      <c r="Q7826" t="s">
        <v>141</v>
      </c>
      <c r="R7826" t="b">
        <v>0</v>
      </c>
      <c r="S7826">
        <v>72</v>
      </c>
      <c r="T7826">
        <v>0</v>
      </c>
      <c r="V7826" t="s">
        <v>103</v>
      </c>
    </row>
    <row r="7827" spans="1:22" x14ac:dyDescent="0.2">
      <c r="A7827" s="1">
        <v>37248</v>
      </c>
      <c r="B7827">
        <v>2001</v>
      </c>
      <c r="C7827">
        <f>_xlfn.MAXIFS(Table1[ScheduleWeekWritten],Table1[ScheduleSeason],Table1[[#This Row],[ScheduleSeason]])</f>
        <v>17</v>
      </c>
      <c r="D7827">
        <v>15</v>
      </c>
      <c r="E7827" cm="1">
        <f t="array" ref="E7827">_xlfn.XLOOKUP(Table1[[#This Row],[ScheduleWeekWritten]],Table3[Game],100+Table3[Increase],Table1[[#This Row],[ScheduleWeekWritten]])</f>
        <v>15</v>
      </c>
      <c r="F7827" t="b">
        <v>0</v>
      </c>
      <c r="G7827" t="s">
        <v>42</v>
      </c>
      <c r="H7827">
        <v>20</v>
      </c>
      <c r="I7827">
        <v>17</v>
      </c>
      <c r="J7827" t="s">
        <v>27</v>
      </c>
      <c r="K7827" t="s">
        <v>75</v>
      </c>
      <c r="L7827" t="str">
        <f>_xlfn.XLOOKUP(Table1[[#This Row],[TeamFavoriteID]],Table2[team_id],Table2[team_name],_xlfn.XLOOKUP(Table1[[#This Row],[TeamFavoriteID]],Table2[team_id_pfr],Table2[team_name],"Even"))</f>
        <v>Kansas City Chiefs</v>
      </c>
      <c r="M7827">
        <v>-3.5</v>
      </c>
      <c r="N7827">
        <f>IF(Table1[[#This Row],[TeamFavorite]]=Table1[[#This Row],[TeamHome]],Table1[[#This Row],[ScoreAway]]-Table1[[#This Row],[ScoreHome]],Table1[[#This Row],[ScoreHome]]-Table1[[#This Row],[ScoreAway]])</f>
        <v>-3</v>
      </c>
      <c r="O7827">
        <f>IF(Table1[[#This Row],[SpreadActual]]&lt;Table1[[#This Row],[SpreadFavorite]],1,0)</f>
        <v>0</v>
      </c>
      <c r="P7827">
        <v>40</v>
      </c>
      <c r="Q7827" t="s">
        <v>117</v>
      </c>
      <c r="R7827" t="b">
        <v>0</v>
      </c>
      <c r="S7827">
        <v>28</v>
      </c>
      <c r="T7827">
        <v>17</v>
      </c>
      <c r="U7827">
        <v>58</v>
      </c>
    </row>
    <row r="7828" spans="1:22" x14ac:dyDescent="0.2">
      <c r="A7828" s="1">
        <v>37248</v>
      </c>
      <c r="B7828">
        <v>2001</v>
      </c>
      <c r="C7828">
        <f>_xlfn.MAXIFS(Table1[ScheduleWeekWritten],Table1[ScheduleSeason],Table1[[#This Row],[ScheduleSeason]])</f>
        <v>17</v>
      </c>
      <c r="D7828">
        <v>15</v>
      </c>
      <c r="E7828" cm="1">
        <f t="array" ref="E7828">_xlfn.XLOOKUP(Table1[[#This Row],[ScheduleWeekWritten]],Table3[Game],100+Table3[Increase],Table1[[#This Row],[ScheduleWeekWritten]])</f>
        <v>15</v>
      </c>
      <c r="F7828" t="b">
        <v>0</v>
      </c>
      <c r="G7828" t="s">
        <v>54</v>
      </c>
      <c r="H7828">
        <v>3</v>
      </c>
      <c r="I7828">
        <v>33</v>
      </c>
      <c r="J7828" t="s">
        <v>154</v>
      </c>
      <c r="K7828" t="s">
        <v>55</v>
      </c>
      <c r="L7828" t="str">
        <f>_xlfn.XLOOKUP(Table1[[#This Row],[TeamFavoriteID]],Table2[team_id],Table2[team_name],_xlfn.XLOOKUP(Table1[[#This Row],[TeamFavoriteID]],Table2[team_id_pfr],Table2[team_name],"Even"))</f>
        <v>Minnesota Vikings</v>
      </c>
      <c r="M7828">
        <v>-2.5</v>
      </c>
      <c r="N7828">
        <f>IF(Table1[[#This Row],[TeamFavorite]]=Table1[[#This Row],[TeamHome]],Table1[[#This Row],[ScoreAway]]-Table1[[#This Row],[ScoreHome]],Table1[[#This Row],[ScoreHome]]-Table1[[#This Row],[ScoreAway]])</f>
        <v>30</v>
      </c>
      <c r="O7828">
        <f>IF(Table1[[#This Row],[SpreadActual]]&lt;Table1[[#This Row],[SpreadFavorite]],1,0)</f>
        <v>0</v>
      </c>
      <c r="P7828">
        <v>45.5</v>
      </c>
      <c r="Q7828" t="s">
        <v>137</v>
      </c>
      <c r="R7828" t="b">
        <v>0</v>
      </c>
      <c r="S7828">
        <v>72</v>
      </c>
      <c r="T7828">
        <v>0</v>
      </c>
      <c r="V7828" t="s">
        <v>103</v>
      </c>
    </row>
    <row r="7829" spans="1:22" x14ac:dyDescent="0.2">
      <c r="A7829" s="1">
        <v>37248</v>
      </c>
      <c r="B7829">
        <v>2001</v>
      </c>
      <c r="C7829">
        <f>_xlfn.MAXIFS(Table1[ScheduleWeekWritten],Table1[ScheduleSeason],Table1[[#This Row],[ScheduleSeason]])</f>
        <v>17</v>
      </c>
      <c r="D7829">
        <v>15</v>
      </c>
      <c r="E7829" cm="1">
        <f t="array" ref="E7829">_xlfn.XLOOKUP(Table1[[#This Row],[ScheduleWeekWritten]],Table3[Game],100+Table3[Increase],Table1[[#This Row],[ScheduleWeekWritten]])</f>
        <v>15</v>
      </c>
      <c r="F7829" t="b">
        <v>0</v>
      </c>
      <c r="G7829" t="s">
        <v>50</v>
      </c>
      <c r="H7829">
        <v>27</v>
      </c>
      <c r="I7829">
        <v>24</v>
      </c>
      <c r="J7829" t="s">
        <v>128</v>
      </c>
      <c r="K7829" t="s">
        <v>90</v>
      </c>
      <c r="L7829" t="str">
        <f>_xlfn.XLOOKUP(Table1[[#This Row],[TeamFavoriteID]],Table2[team_id],Table2[team_name],_xlfn.XLOOKUP(Table1[[#This Row],[TeamFavoriteID]],Table2[team_id_pfr],Table2[team_name],"Even"))</f>
        <v>New York Giants</v>
      </c>
      <c r="M7829">
        <v>-3</v>
      </c>
      <c r="N7829">
        <f>IF(Table1[[#This Row],[TeamFavorite]]=Table1[[#This Row],[TeamHome]],Table1[[#This Row],[ScoreAway]]-Table1[[#This Row],[ScoreHome]],Table1[[#This Row],[ScoreHome]]-Table1[[#This Row],[ScoreAway]])</f>
        <v>-3</v>
      </c>
      <c r="O7829">
        <f>IF(Table1[[#This Row],[SpreadActual]]&lt;Table1[[#This Row],[SpreadFavorite]],1,0)</f>
        <v>0</v>
      </c>
      <c r="P7829">
        <v>34</v>
      </c>
      <c r="Q7829" t="s">
        <v>126</v>
      </c>
      <c r="R7829" t="b">
        <v>0</v>
      </c>
      <c r="S7829">
        <v>39</v>
      </c>
      <c r="T7829">
        <v>9</v>
      </c>
      <c r="U7829">
        <v>56</v>
      </c>
    </row>
    <row r="7830" spans="1:22" x14ac:dyDescent="0.2">
      <c r="A7830" s="1">
        <v>37248</v>
      </c>
      <c r="B7830">
        <v>2001</v>
      </c>
      <c r="C7830">
        <f>_xlfn.MAXIFS(Table1[ScheduleWeekWritten],Table1[ScheduleSeason],Table1[[#This Row],[ScheduleSeason]])</f>
        <v>17</v>
      </c>
      <c r="D7830">
        <v>15</v>
      </c>
      <c r="E7830" cm="1">
        <f t="array" ref="E7830">_xlfn.XLOOKUP(Table1[[#This Row],[ScheduleWeekWritten]],Table3[Game],100+Table3[Increase],Table1[[#This Row],[ScheduleWeekWritten]])</f>
        <v>15</v>
      </c>
      <c r="F7830" t="b">
        <v>0</v>
      </c>
      <c r="G7830" t="s">
        <v>49</v>
      </c>
      <c r="H7830">
        <v>47</v>
      </c>
      <c r="I7830">
        <v>14</v>
      </c>
      <c r="J7830" t="s">
        <v>45</v>
      </c>
      <c r="K7830" t="s">
        <v>51</v>
      </c>
      <c r="L7830" t="str">
        <f>_xlfn.XLOOKUP(Table1[[#This Row],[TeamFavoriteID]],Table2[team_id],Table2[team_name],_xlfn.XLOOKUP(Table1[[#This Row],[TeamFavoriteID]],Table2[team_id_pfr],Table2[team_name],"Even"))</f>
        <v>Pittsburgh Steelers</v>
      </c>
      <c r="M7830">
        <v>-10</v>
      </c>
      <c r="N7830">
        <f>IF(Table1[[#This Row],[TeamFavorite]]=Table1[[#This Row],[TeamHome]],Table1[[#This Row],[ScoreAway]]-Table1[[#This Row],[ScoreHome]],Table1[[#This Row],[ScoreHome]]-Table1[[#This Row],[ScoreAway]])</f>
        <v>-33</v>
      </c>
      <c r="O7830">
        <f>IF(Table1[[#This Row],[SpreadActual]]&lt;Table1[[#This Row],[SpreadFavorite]],1,0)</f>
        <v>1</v>
      </c>
      <c r="P7830">
        <v>36</v>
      </c>
      <c r="Q7830" t="s">
        <v>175</v>
      </c>
      <c r="R7830" t="b">
        <v>0</v>
      </c>
      <c r="S7830">
        <v>40</v>
      </c>
      <c r="T7830">
        <v>8</v>
      </c>
      <c r="U7830">
        <v>63</v>
      </c>
    </row>
    <row r="7831" spans="1:22" x14ac:dyDescent="0.2">
      <c r="A7831" s="1">
        <v>37248</v>
      </c>
      <c r="B7831">
        <v>2001</v>
      </c>
      <c r="C7831">
        <f>_xlfn.MAXIFS(Table1[ScheduleWeekWritten],Table1[ScheduleSeason],Table1[[#This Row],[ScheduleSeason]])</f>
        <v>17</v>
      </c>
      <c r="D7831">
        <v>15</v>
      </c>
      <c r="E7831" cm="1">
        <f t="array" ref="E7831">_xlfn.XLOOKUP(Table1[[#This Row],[ScheduleWeekWritten]],Table3[Game],100+Table3[Increase],Table1[[#This Row],[ScheduleWeekWritten]])</f>
        <v>15</v>
      </c>
      <c r="F7831" t="b">
        <v>0</v>
      </c>
      <c r="G7831" t="s">
        <v>127</v>
      </c>
      <c r="H7831">
        <v>48</v>
      </c>
      <c r="I7831">
        <v>21</v>
      </c>
      <c r="J7831" t="s">
        <v>95</v>
      </c>
      <c r="K7831" t="s">
        <v>133</v>
      </c>
      <c r="L7831" t="str">
        <f>_xlfn.XLOOKUP(Table1[[#This Row],[TeamFavoriteID]],Table2[team_id],Table2[team_name],_xlfn.XLOOKUP(Table1[[#This Row],[TeamFavoriteID]],Table2[team_id_pfr],Table2[team_name],"Even"))</f>
        <v>Tampa Bay Buccaneers</v>
      </c>
      <c r="M7831">
        <v>-2.5</v>
      </c>
      <c r="N7831">
        <f>IF(Table1[[#This Row],[TeamFavorite]]=Table1[[#This Row],[TeamHome]],Table1[[#This Row],[ScoreAway]]-Table1[[#This Row],[ScoreHome]],Table1[[#This Row],[ScoreHome]]-Table1[[#This Row],[ScoreAway]])</f>
        <v>-27</v>
      </c>
      <c r="O7831">
        <f>IF(Table1[[#This Row],[SpreadActual]]&lt;Table1[[#This Row],[SpreadFavorite]],1,0)</f>
        <v>1</v>
      </c>
      <c r="P7831">
        <v>38</v>
      </c>
      <c r="Q7831" t="s">
        <v>168</v>
      </c>
      <c r="R7831" t="b">
        <v>0</v>
      </c>
      <c r="S7831">
        <v>67</v>
      </c>
      <c r="T7831">
        <v>8</v>
      </c>
      <c r="U7831">
        <v>71</v>
      </c>
    </row>
    <row r="7832" spans="1:22" x14ac:dyDescent="0.2">
      <c r="A7832" s="1">
        <v>37248</v>
      </c>
      <c r="B7832">
        <v>2001</v>
      </c>
      <c r="C7832">
        <f>_xlfn.MAXIFS(Table1[ScheduleWeekWritten],Table1[ScheduleSeason],Table1[[#This Row],[ScheduleSeason]])</f>
        <v>17</v>
      </c>
      <c r="D7832">
        <v>15</v>
      </c>
      <c r="E7832" cm="1">
        <f t="array" ref="E7832">_xlfn.XLOOKUP(Table1[[#This Row],[ScheduleWeekWritten]],Table3[Game],100+Table3[Increase],Table1[[#This Row],[ScheduleWeekWritten]])</f>
        <v>15</v>
      </c>
      <c r="F7832" t="b">
        <v>0</v>
      </c>
      <c r="G7832" t="s">
        <v>61</v>
      </c>
      <c r="H7832">
        <v>15</v>
      </c>
      <c r="I7832">
        <v>20</v>
      </c>
      <c r="J7832" t="s">
        <v>46</v>
      </c>
      <c r="K7832" t="s">
        <v>85</v>
      </c>
      <c r="L7832" t="str">
        <f>_xlfn.XLOOKUP(Table1[[#This Row],[TeamFavoriteID]],Table2[team_id],Table2[team_name],_xlfn.XLOOKUP(Table1[[#This Row],[TeamFavoriteID]],Table2[team_id_pfr],Table2[team_name],"Even"))</f>
        <v>Washington Commanders</v>
      </c>
      <c r="M7832">
        <v>-1</v>
      </c>
      <c r="N7832">
        <f>IF(Table1[[#This Row],[TeamFavorite]]=Table1[[#This Row],[TeamHome]],Table1[[#This Row],[ScoreAway]]-Table1[[#This Row],[ScoreHome]],Table1[[#This Row],[ScoreHome]]-Table1[[#This Row],[ScoreAway]])</f>
        <v>-5</v>
      </c>
      <c r="O7832">
        <f>IF(Table1[[#This Row],[SpreadActual]]&lt;Table1[[#This Row],[SpreadFavorite]],1,0)</f>
        <v>1</v>
      </c>
      <c r="P7832">
        <v>33</v>
      </c>
      <c r="Q7832" t="s">
        <v>165</v>
      </c>
      <c r="R7832" t="b">
        <v>0</v>
      </c>
      <c r="S7832">
        <v>41</v>
      </c>
      <c r="T7832">
        <v>11</v>
      </c>
      <c r="U7832">
        <v>58</v>
      </c>
    </row>
    <row r="7833" spans="1:22" x14ac:dyDescent="0.2">
      <c r="A7833" s="1">
        <v>37254</v>
      </c>
      <c r="B7833">
        <v>2001</v>
      </c>
      <c r="C7833">
        <f>_xlfn.MAXIFS(Table1[ScheduleWeekWritten],Table1[ScheduleSeason],Table1[[#This Row],[ScheduleSeason]])</f>
        <v>17</v>
      </c>
      <c r="D7833">
        <v>16</v>
      </c>
      <c r="E7833" cm="1">
        <f t="array" ref="E7833">_xlfn.XLOOKUP(Table1[[#This Row],[ScheduleWeekWritten]],Table3[Game],100+Table3[Increase],Table1[[#This Row],[ScheduleWeekWritten]])</f>
        <v>16</v>
      </c>
      <c r="F7833" t="b">
        <v>0</v>
      </c>
      <c r="G7833" t="s">
        <v>127</v>
      </c>
      <c r="H7833">
        <v>22</v>
      </c>
      <c r="I7833">
        <v>10</v>
      </c>
      <c r="J7833" t="s">
        <v>158</v>
      </c>
      <c r="K7833" t="s">
        <v>133</v>
      </c>
      <c r="L7833" t="str">
        <f>_xlfn.XLOOKUP(Table1[[#This Row],[TeamFavoriteID]],Table2[team_id],Table2[team_name],_xlfn.XLOOKUP(Table1[[#This Row],[TeamFavoriteID]],Table2[team_id_pfr],Table2[team_name],"Even"))</f>
        <v>Tampa Bay Buccaneers</v>
      </c>
      <c r="M7833">
        <v>-1.5</v>
      </c>
      <c r="N7833">
        <f>IF(Table1[[#This Row],[TeamFavorite]]=Table1[[#This Row],[TeamHome]],Table1[[#This Row],[ScoreAway]]-Table1[[#This Row],[ScoreHome]],Table1[[#This Row],[ScoreHome]]-Table1[[#This Row],[ScoreAway]])</f>
        <v>-12</v>
      </c>
      <c r="O7833">
        <f>IF(Table1[[#This Row],[SpreadActual]]&lt;Table1[[#This Row],[SpreadFavorite]],1,0)</f>
        <v>1</v>
      </c>
      <c r="P7833">
        <v>34</v>
      </c>
      <c r="Q7833" t="s">
        <v>168</v>
      </c>
      <c r="R7833" t="b">
        <v>0</v>
      </c>
      <c r="S7833">
        <v>67</v>
      </c>
      <c r="T7833">
        <v>9</v>
      </c>
      <c r="U7833">
        <v>76</v>
      </c>
    </row>
    <row r="7834" spans="1:22" x14ac:dyDescent="0.2">
      <c r="A7834" s="1">
        <v>37255</v>
      </c>
      <c r="B7834">
        <v>2001</v>
      </c>
      <c r="C7834">
        <f>_xlfn.MAXIFS(Table1[ScheduleWeekWritten],Table1[ScheduleSeason],Table1[[#This Row],[ScheduleSeason]])</f>
        <v>17</v>
      </c>
      <c r="D7834">
        <v>16</v>
      </c>
      <c r="E7834" cm="1">
        <f t="array" ref="E7834">_xlfn.XLOOKUP(Table1[[#This Row],[ScheduleWeekWritten]],Table3[Game],100+Table3[Increase],Table1[[#This Row],[ScheduleWeekWritten]])</f>
        <v>16</v>
      </c>
      <c r="F7834" t="b">
        <v>0</v>
      </c>
      <c r="G7834" t="s">
        <v>152</v>
      </c>
      <c r="H7834">
        <v>7</v>
      </c>
      <c r="I7834">
        <v>30</v>
      </c>
      <c r="J7834" t="s">
        <v>149</v>
      </c>
      <c r="K7834" t="s">
        <v>162</v>
      </c>
      <c r="L7834" t="str">
        <f>_xlfn.XLOOKUP(Table1[[#This Row],[TeamFavoriteID]],Table2[team_id],Table2[team_name],_xlfn.XLOOKUP(Table1[[#This Row],[TeamFavoriteID]],Table2[team_id_pfr],Table2[team_name],"Even"))</f>
        <v>Carolina Panthers</v>
      </c>
      <c r="M7834">
        <v>-1</v>
      </c>
      <c r="N7834">
        <f>IF(Table1[[#This Row],[TeamFavorite]]=Table1[[#This Row],[TeamHome]],Table1[[#This Row],[ScoreAway]]-Table1[[#This Row],[ScoreHome]],Table1[[#This Row],[ScoreHome]]-Table1[[#This Row],[ScoreAway]])</f>
        <v>23</v>
      </c>
      <c r="O7834">
        <f>IF(Table1[[#This Row],[SpreadActual]]&lt;Table1[[#This Row],[SpreadFavorite]],1,0)</f>
        <v>0</v>
      </c>
      <c r="P7834">
        <v>39.5</v>
      </c>
      <c r="Q7834" t="s">
        <v>160</v>
      </c>
      <c r="R7834" t="b">
        <v>0</v>
      </c>
      <c r="S7834">
        <v>36</v>
      </c>
      <c r="T7834">
        <v>7</v>
      </c>
      <c r="U7834">
        <v>46</v>
      </c>
    </row>
    <row r="7835" spans="1:22" x14ac:dyDescent="0.2">
      <c r="A7835" s="1">
        <v>37255</v>
      </c>
      <c r="B7835">
        <v>2001</v>
      </c>
      <c r="C7835">
        <f>_xlfn.MAXIFS(Table1[ScheduleWeekWritten],Table1[ScheduleSeason],Table1[[#This Row],[ScheduleSeason]])</f>
        <v>17</v>
      </c>
      <c r="D7835">
        <v>16</v>
      </c>
      <c r="E7835" cm="1">
        <f t="array" ref="E7835">_xlfn.XLOOKUP(Table1[[#This Row],[ScheduleWeekWritten]],Table3[Game],100+Table3[Increase],Table1[[#This Row],[ScheduleWeekWritten]])</f>
        <v>16</v>
      </c>
      <c r="F7835" t="b">
        <v>0</v>
      </c>
      <c r="G7835" t="s">
        <v>101</v>
      </c>
      <c r="H7835">
        <v>26</v>
      </c>
      <c r="I7835">
        <v>23</v>
      </c>
      <c r="J7835" t="s">
        <v>49</v>
      </c>
      <c r="K7835" t="s">
        <v>51</v>
      </c>
      <c r="L7835" t="str">
        <f>_xlfn.XLOOKUP(Table1[[#This Row],[TeamFavoriteID]],Table2[team_id],Table2[team_name],_xlfn.XLOOKUP(Table1[[#This Row],[TeamFavoriteID]],Table2[team_id_pfr],Table2[team_name],"Even"))</f>
        <v>Pittsburgh Steelers</v>
      </c>
      <c r="M7835">
        <v>-8</v>
      </c>
      <c r="N7835">
        <f>IF(Table1[[#This Row],[TeamFavorite]]=Table1[[#This Row],[TeamHome]],Table1[[#This Row],[ScoreAway]]-Table1[[#This Row],[ScoreHome]],Table1[[#This Row],[ScoreHome]]-Table1[[#This Row],[ScoreAway]])</f>
        <v>3</v>
      </c>
      <c r="O7835">
        <f>IF(Table1[[#This Row],[SpreadActual]]&lt;Table1[[#This Row],[SpreadFavorite]],1,0)</f>
        <v>0</v>
      </c>
      <c r="P7835">
        <v>33.5</v>
      </c>
      <c r="Q7835" t="s">
        <v>173</v>
      </c>
      <c r="R7835" t="b">
        <v>0</v>
      </c>
      <c r="S7835">
        <v>17</v>
      </c>
      <c r="T7835">
        <v>11</v>
      </c>
      <c r="U7835">
        <v>65</v>
      </c>
    </row>
    <row r="7836" spans="1:22" x14ac:dyDescent="0.2">
      <c r="A7836" s="1">
        <v>37255</v>
      </c>
      <c r="B7836">
        <v>2001</v>
      </c>
      <c r="C7836">
        <f>_xlfn.MAXIFS(Table1[ScheduleWeekWritten],Table1[ScheduleSeason],Table1[[#This Row],[ScheduleSeason]])</f>
        <v>17</v>
      </c>
      <c r="D7836">
        <v>16</v>
      </c>
      <c r="E7836" cm="1">
        <f t="array" ref="E7836">_xlfn.XLOOKUP(Table1[[#This Row],[ScheduleWeekWritten]],Table3[Game],100+Table3[Increase],Table1[[#This Row],[ScheduleWeekWritten]])</f>
        <v>16</v>
      </c>
      <c r="F7836" t="b">
        <v>0</v>
      </c>
      <c r="G7836" t="s">
        <v>67</v>
      </c>
      <c r="H7836">
        <v>27</v>
      </c>
      <c r="I7836">
        <v>21</v>
      </c>
      <c r="J7836" t="s">
        <v>53</v>
      </c>
      <c r="K7836" t="s">
        <v>87</v>
      </c>
      <c r="L7836" t="str">
        <f>_xlfn.XLOOKUP(Table1[[#This Row],[TeamFavoriteID]],Table2[team_id],Table2[team_name],_xlfn.XLOOKUP(Table1[[#This Row],[TeamFavoriteID]],Table2[team_id_pfr],Table2[team_name],"Even"))</f>
        <v>San Francisco 49ers</v>
      </c>
      <c r="M7836">
        <v>-6.5</v>
      </c>
      <c r="N7836">
        <f>IF(Table1[[#This Row],[TeamFavorite]]=Table1[[#This Row],[TeamHome]],Table1[[#This Row],[ScoreAway]]-Table1[[#This Row],[ScoreHome]],Table1[[#This Row],[ScoreHome]]-Table1[[#This Row],[ScoreAway]])</f>
        <v>6</v>
      </c>
      <c r="O7836">
        <f>IF(Table1[[#This Row],[SpreadActual]]&lt;Table1[[#This Row],[SpreadFavorite]],1,0)</f>
        <v>0</v>
      </c>
      <c r="P7836">
        <v>39.5</v>
      </c>
      <c r="Q7836" t="s">
        <v>119</v>
      </c>
      <c r="R7836" t="b">
        <v>0</v>
      </c>
      <c r="S7836">
        <v>34</v>
      </c>
      <c r="T7836">
        <v>12</v>
      </c>
      <c r="U7836">
        <v>50</v>
      </c>
    </row>
    <row r="7837" spans="1:22" x14ac:dyDescent="0.2">
      <c r="A7837" s="1">
        <v>37255</v>
      </c>
      <c r="B7837">
        <v>2001</v>
      </c>
      <c r="C7837">
        <f>_xlfn.MAXIFS(Table1[ScheduleWeekWritten],Table1[ScheduleSeason],Table1[[#This Row],[ScheduleSeason]])</f>
        <v>17</v>
      </c>
      <c r="D7837">
        <v>16</v>
      </c>
      <c r="E7837" cm="1">
        <f t="array" ref="E7837">_xlfn.XLOOKUP(Table1[[#This Row],[ScheduleWeekWritten]],Table3[Game],100+Table3[Increase],Table1[[#This Row],[ScheduleWeekWritten]])</f>
        <v>16</v>
      </c>
      <c r="F7837" t="b">
        <v>0</v>
      </c>
      <c r="G7837" t="s">
        <v>24</v>
      </c>
      <c r="H7837">
        <v>23</v>
      </c>
      <c r="I7837">
        <v>17</v>
      </c>
      <c r="J7837" t="s">
        <v>20</v>
      </c>
      <c r="K7837" t="s">
        <v>88</v>
      </c>
      <c r="L7837" t="str">
        <f>_xlfn.XLOOKUP(Table1[[#This Row],[TeamFavoriteID]],Table2[team_id],Table2[team_name],_xlfn.XLOOKUP(Table1[[#This Row],[TeamFavoriteID]],Table2[team_id_pfr],Table2[team_name],"Even"))</f>
        <v>Denver Broncos</v>
      </c>
      <c r="M7837">
        <v>-1</v>
      </c>
      <c r="N7837">
        <f>IF(Table1[[#This Row],[TeamFavorite]]=Table1[[#This Row],[TeamHome]],Table1[[#This Row],[ScoreAway]]-Table1[[#This Row],[ScoreHome]],Table1[[#This Row],[ScoreHome]]-Table1[[#This Row],[ScoreAway]])</f>
        <v>-6</v>
      </c>
      <c r="O7837">
        <f>IF(Table1[[#This Row],[SpreadActual]]&lt;Table1[[#This Row],[SpreadFavorite]],1,0)</f>
        <v>1</v>
      </c>
      <c r="P7837">
        <v>41</v>
      </c>
      <c r="Q7837" t="s">
        <v>174</v>
      </c>
      <c r="R7837" t="b">
        <v>0</v>
      </c>
      <c r="S7837">
        <v>21</v>
      </c>
      <c r="T7837">
        <v>10</v>
      </c>
      <c r="U7837">
        <v>76</v>
      </c>
    </row>
    <row r="7838" spans="1:22" x14ac:dyDescent="0.2">
      <c r="A7838" s="1">
        <v>37255</v>
      </c>
      <c r="B7838">
        <v>2001</v>
      </c>
      <c r="C7838">
        <f>_xlfn.MAXIFS(Table1[ScheduleWeekWritten],Table1[ScheduleSeason],Table1[[#This Row],[ScheduleSeason]])</f>
        <v>17</v>
      </c>
      <c r="D7838">
        <v>16</v>
      </c>
      <c r="E7838" cm="1">
        <f t="array" ref="E7838">_xlfn.XLOOKUP(Table1[[#This Row],[ScheduleWeekWritten]],Table3[Game],100+Table3[Increase],Table1[[#This Row],[ScheduleWeekWritten]])</f>
        <v>16</v>
      </c>
      <c r="F7838" t="b">
        <v>0</v>
      </c>
      <c r="G7838" t="s">
        <v>45</v>
      </c>
      <c r="H7838">
        <v>0</v>
      </c>
      <c r="I7838">
        <v>24</v>
      </c>
      <c r="J7838" t="s">
        <v>46</v>
      </c>
      <c r="K7838" t="s">
        <v>47</v>
      </c>
      <c r="L7838" t="str">
        <f>_xlfn.XLOOKUP(Table1[[#This Row],[TeamFavoriteID]],Table2[team_id],Table2[team_name],_xlfn.XLOOKUP(Table1[[#This Row],[TeamFavoriteID]],Table2[team_id_pfr],Table2[team_name],"Even"))</f>
        <v>Chicago Bears</v>
      </c>
      <c r="M7838">
        <v>-5.5</v>
      </c>
      <c r="N7838">
        <f>IF(Table1[[#This Row],[TeamFavorite]]=Table1[[#This Row],[TeamHome]],Table1[[#This Row],[ScoreAway]]-Table1[[#This Row],[ScoreHome]],Table1[[#This Row],[ScoreHome]]-Table1[[#This Row],[ScoreAway]])</f>
        <v>-24</v>
      </c>
      <c r="O7838">
        <f>IF(Table1[[#This Row],[SpreadActual]]&lt;Table1[[#This Row],[SpreadFavorite]],1,0)</f>
        <v>1</v>
      </c>
      <c r="P7838">
        <v>38.5</v>
      </c>
      <c r="Q7838" t="s">
        <v>125</v>
      </c>
      <c r="R7838" t="b">
        <v>0</v>
      </c>
      <c r="S7838">
        <v>72</v>
      </c>
      <c r="T7838">
        <v>0</v>
      </c>
      <c r="V7838" t="s">
        <v>103</v>
      </c>
    </row>
    <row r="7839" spans="1:22" x14ac:dyDescent="0.2">
      <c r="A7839" s="1">
        <v>37255</v>
      </c>
      <c r="B7839">
        <v>2001</v>
      </c>
      <c r="C7839">
        <f>_xlfn.MAXIFS(Table1[ScheduleWeekWritten],Table1[ScheduleSeason],Table1[[#This Row],[ScheduleSeason]])</f>
        <v>17</v>
      </c>
      <c r="D7839">
        <v>16</v>
      </c>
      <c r="E7839" cm="1">
        <f t="array" ref="E7839">_xlfn.XLOOKUP(Table1[[#This Row],[ScheduleWeekWritten]],Table3[Game],100+Table3[Increase],Table1[[#This Row],[ScheduleWeekWritten]])</f>
        <v>16</v>
      </c>
      <c r="F7839" t="b">
        <v>0</v>
      </c>
      <c r="G7839" t="s">
        <v>33</v>
      </c>
      <c r="H7839">
        <v>24</v>
      </c>
      <c r="I7839">
        <v>13</v>
      </c>
      <c r="J7839" t="s">
        <v>54</v>
      </c>
      <c r="K7839" t="s">
        <v>35</v>
      </c>
      <c r="L7839" t="str">
        <f>_xlfn.XLOOKUP(Table1[[#This Row],[TeamFavoriteID]],Table2[team_id],Table2[team_name],_xlfn.XLOOKUP(Table1[[#This Row],[TeamFavoriteID]],Table2[team_id_pfr],Table2[team_name],"Even"))</f>
        <v>Green Bay Packers</v>
      </c>
      <c r="M7839">
        <v>-12</v>
      </c>
      <c r="N7839">
        <f>IF(Table1[[#This Row],[TeamFavorite]]=Table1[[#This Row],[TeamHome]],Table1[[#This Row],[ScoreAway]]-Table1[[#This Row],[ScoreHome]],Table1[[#This Row],[ScoreHome]]-Table1[[#This Row],[ScoreAway]])</f>
        <v>-11</v>
      </c>
      <c r="O7839">
        <f>IF(Table1[[#This Row],[SpreadActual]]&lt;Table1[[#This Row],[SpreadFavorite]],1,0)</f>
        <v>0</v>
      </c>
      <c r="P7839">
        <v>40</v>
      </c>
      <c r="Q7839" t="s">
        <v>82</v>
      </c>
      <c r="R7839" t="b">
        <v>0</v>
      </c>
      <c r="S7839">
        <v>13</v>
      </c>
      <c r="T7839">
        <v>14</v>
      </c>
      <c r="U7839">
        <v>67</v>
      </c>
    </row>
    <row r="7840" spans="1:22" x14ac:dyDescent="0.2">
      <c r="A7840" s="1">
        <v>37255</v>
      </c>
      <c r="B7840">
        <v>2001</v>
      </c>
      <c r="C7840">
        <f>_xlfn.MAXIFS(Table1[ScheduleWeekWritten],Table1[ScheduleSeason],Table1[[#This Row],[ScheduleSeason]])</f>
        <v>17</v>
      </c>
      <c r="D7840">
        <v>16</v>
      </c>
      <c r="E7840" cm="1">
        <f t="array" ref="E7840">_xlfn.XLOOKUP(Table1[[#This Row],[ScheduleWeekWritten]],Table3[Game],100+Table3[Increase],Table1[[#This Row],[ScheduleWeekWritten]])</f>
        <v>16</v>
      </c>
      <c r="F7840" t="b">
        <v>0</v>
      </c>
      <c r="G7840" t="s">
        <v>154</v>
      </c>
      <c r="H7840">
        <v>26</v>
      </c>
      <c r="I7840">
        <v>30</v>
      </c>
      <c r="J7840" t="s">
        <v>42</v>
      </c>
      <c r="K7840" t="s">
        <v>161</v>
      </c>
      <c r="L7840" t="str">
        <f>_xlfn.XLOOKUP(Table1[[#This Row],[TeamFavoriteID]],Table2[team_id],Table2[team_name],_xlfn.XLOOKUP(Table1[[#This Row],[TeamFavoriteID]],Table2[team_id_pfr],Table2[team_name],"Even"))</f>
        <v>Jacksonville Jaguars</v>
      </c>
      <c r="M7840">
        <v>-4.5</v>
      </c>
      <c r="N7840">
        <f>IF(Table1[[#This Row],[TeamFavorite]]=Table1[[#This Row],[TeamHome]],Table1[[#This Row],[ScoreAway]]-Table1[[#This Row],[ScoreHome]],Table1[[#This Row],[ScoreHome]]-Table1[[#This Row],[ScoreAway]])</f>
        <v>4</v>
      </c>
      <c r="O7840">
        <f>IF(Table1[[#This Row],[SpreadActual]]&lt;Table1[[#This Row],[SpreadFavorite]],1,0)</f>
        <v>0</v>
      </c>
      <c r="P7840">
        <v>40</v>
      </c>
      <c r="Q7840" t="s">
        <v>155</v>
      </c>
      <c r="R7840" t="b">
        <v>0</v>
      </c>
      <c r="S7840">
        <v>55</v>
      </c>
      <c r="T7840">
        <v>10</v>
      </c>
      <c r="U7840">
        <v>66</v>
      </c>
    </row>
    <row r="7841" spans="1:22" x14ac:dyDescent="0.2">
      <c r="A7841" s="1">
        <v>37255</v>
      </c>
      <c r="B7841">
        <v>2001</v>
      </c>
      <c r="C7841">
        <f>_xlfn.MAXIFS(Table1[ScheduleWeekWritten],Table1[ScheduleSeason],Table1[[#This Row],[ScheduleSeason]])</f>
        <v>17</v>
      </c>
      <c r="D7841">
        <v>16</v>
      </c>
      <c r="E7841" cm="1">
        <f t="array" ref="E7841">_xlfn.XLOOKUP(Table1[[#This Row],[ScheduleWeekWritten]],Table3[Game],100+Table3[Increase],Table1[[#This Row],[ScheduleWeekWritten]])</f>
        <v>16</v>
      </c>
      <c r="F7841" t="b">
        <v>0</v>
      </c>
      <c r="G7841" t="s">
        <v>19</v>
      </c>
      <c r="H7841">
        <v>21</v>
      </c>
      <c r="I7841">
        <v>14</v>
      </c>
      <c r="J7841" t="s">
        <v>38</v>
      </c>
      <c r="K7841" t="s">
        <v>91</v>
      </c>
      <c r="L7841" t="str">
        <f>_xlfn.XLOOKUP(Table1[[#This Row],[TeamFavoriteID]],Table2[team_id],Table2[team_name],_xlfn.XLOOKUP(Table1[[#This Row],[TeamFavoriteID]],Table2[team_id_pfr],Table2[team_name],"Even"))</f>
        <v>Miami Dolphins</v>
      </c>
      <c r="M7841">
        <v>-7</v>
      </c>
      <c r="N7841">
        <f>IF(Table1[[#This Row],[TeamFavorite]]=Table1[[#This Row],[TeamHome]],Table1[[#This Row],[ScoreAway]]-Table1[[#This Row],[ScoreHome]],Table1[[#This Row],[ScoreHome]]-Table1[[#This Row],[ScoreAway]])</f>
        <v>-7</v>
      </c>
      <c r="O7841">
        <f>IF(Table1[[#This Row],[SpreadActual]]&lt;Table1[[#This Row],[SpreadFavorite]],1,0)</f>
        <v>0</v>
      </c>
      <c r="P7841">
        <v>38.5</v>
      </c>
      <c r="Q7841" t="s">
        <v>143</v>
      </c>
      <c r="R7841" t="b">
        <v>0</v>
      </c>
      <c r="S7841">
        <v>70</v>
      </c>
      <c r="T7841">
        <v>4</v>
      </c>
      <c r="U7841">
        <v>77</v>
      </c>
    </row>
    <row r="7842" spans="1:22" x14ac:dyDescent="0.2">
      <c r="A7842" s="1">
        <v>37255</v>
      </c>
      <c r="B7842">
        <v>2001</v>
      </c>
      <c r="C7842">
        <f>_xlfn.MAXIFS(Table1[ScheduleWeekWritten],Table1[ScheduleSeason],Table1[[#This Row],[ScheduleSeason]])</f>
        <v>17</v>
      </c>
      <c r="D7842">
        <v>16</v>
      </c>
      <c r="E7842" cm="1">
        <f t="array" ref="E7842">_xlfn.XLOOKUP(Table1[[#This Row],[ScheduleWeekWritten]],Table3[Game],100+Table3[Increase],Table1[[#This Row],[ScheduleWeekWritten]])</f>
        <v>16</v>
      </c>
      <c r="F7842" t="b">
        <v>0</v>
      </c>
      <c r="G7842" t="s">
        <v>95</v>
      </c>
      <c r="H7842">
        <v>10</v>
      </c>
      <c r="I7842">
        <v>40</v>
      </c>
      <c r="J7842" t="s">
        <v>61</v>
      </c>
      <c r="K7842" t="s">
        <v>98</v>
      </c>
      <c r="L7842" t="str">
        <f>_xlfn.XLOOKUP(Table1[[#This Row],[TeamFavoriteID]],Table2[team_id],Table2[team_name],_xlfn.XLOOKUP(Table1[[#This Row],[TeamFavoriteID]],Table2[team_id_pfr],Table2[team_name],"Even"))</f>
        <v>New Orleans Saints</v>
      </c>
      <c r="M7842">
        <v>-5</v>
      </c>
      <c r="N7842">
        <f>IF(Table1[[#This Row],[TeamFavorite]]=Table1[[#This Row],[TeamHome]],Table1[[#This Row],[ScoreAway]]-Table1[[#This Row],[ScoreHome]],Table1[[#This Row],[ScoreHome]]-Table1[[#This Row],[ScoreAway]])</f>
        <v>30</v>
      </c>
      <c r="O7842">
        <f>IF(Table1[[#This Row],[SpreadActual]]&lt;Table1[[#This Row],[SpreadFavorite]],1,0)</f>
        <v>0</v>
      </c>
      <c r="P7842">
        <v>39.5</v>
      </c>
      <c r="Q7842" t="s">
        <v>124</v>
      </c>
      <c r="R7842" t="b">
        <v>0</v>
      </c>
      <c r="S7842">
        <v>72</v>
      </c>
      <c r="T7842">
        <v>0</v>
      </c>
      <c r="V7842" t="s">
        <v>103</v>
      </c>
    </row>
    <row r="7843" spans="1:22" x14ac:dyDescent="0.2">
      <c r="A7843" s="1">
        <v>37255</v>
      </c>
      <c r="B7843">
        <v>2001</v>
      </c>
      <c r="C7843">
        <f>_xlfn.MAXIFS(Table1[ScheduleWeekWritten],Table1[ScheduleSeason],Table1[[#This Row],[ScheduleSeason]])</f>
        <v>17</v>
      </c>
      <c r="D7843">
        <v>16</v>
      </c>
      <c r="E7843" cm="1">
        <f t="array" ref="E7843">_xlfn.XLOOKUP(Table1[[#This Row],[ScheduleWeekWritten]],Table3[Game],100+Table3[Increase],Table1[[#This Row],[ScheduleWeekWritten]])</f>
        <v>16</v>
      </c>
      <c r="F7843" t="b">
        <v>0</v>
      </c>
      <c r="G7843" t="s">
        <v>31</v>
      </c>
      <c r="H7843">
        <v>9</v>
      </c>
      <c r="I7843">
        <v>14</v>
      </c>
      <c r="J7843" t="s">
        <v>28</v>
      </c>
      <c r="K7843" t="s">
        <v>32</v>
      </c>
      <c r="L7843" t="str">
        <f>_xlfn.XLOOKUP(Table1[[#This Row],[TeamFavoriteID]],Table2[team_id],Table2[team_name],_xlfn.XLOOKUP(Table1[[#This Row],[TeamFavoriteID]],Table2[team_id_pfr],Table2[team_name],"Even"))</f>
        <v>New York Jets</v>
      </c>
      <c r="M7843">
        <v>-7</v>
      </c>
      <c r="N7843">
        <f>IF(Table1[[#This Row],[TeamFavorite]]=Table1[[#This Row],[TeamHome]],Table1[[#This Row],[ScoreAway]]-Table1[[#This Row],[ScoreHome]],Table1[[#This Row],[ScoreHome]]-Table1[[#This Row],[ScoreAway]])</f>
        <v>5</v>
      </c>
      <c r="O7843">
        <f>IF(Table1[[#This Row],[SpreadActual]]&lt;Table1[[#This Row],[SpreadFavorite]],1,0)</f>
        <v>0</v>
      </c>
      <c r="P7843">
        <v>37</v>
      </c>
      <c r="Q7843" t="s">
        <v>126</v>
      </c>
      <c r="R7843" t="b">
        <v>0</v>
      </c>
      <c r="S7843">
        <v>29</v>
      </c>
      <c r="T7843">
        <v>19</v>
      </c>
      <c r="U7843">
        <v>47</v>
      </c>
    </row>
    <row r="7844" spans="1:22" x14ac:dyDescent="0.2">
      <c r="A7844" s="1">
        <v>37255</v>
      </c>
      <c r="B7844">
        <v>2001</v>
      </c>
      <c r="C7844">
        <f>_xlfn.MAXIFS(Table1[ScheduleWeekWritten],Table1[ScheduleSeason],Table1[[#This Row],[ScheduleSeason]])</f>
        <v>17</v>
      </c>
      <c r="D7844">
        <v>16</v>
      </c>
      <c r="E7844" cm="1">
        <f t="array" ref="E7844">_xlfn.XLOOKUP(Table1[[#This Row],[ScheduleWeekWritten]],Table3[Game],100+Table3[Increase],Table1[[#This Row],[ScheduleWeekWritten]])</f>
        <v>16</v>
      </c>
      <c r="F7844" t="b">
        <v>0</v>
      </c>
      <c r="G7844" t="s">
        <v>58</v>
      </c>
      <c r="H7844">
        <v>24</v>
      </c>
      <c r="I7844">
        <v>21</v>
      </c>
      <c r="J7844" t="s">
        <v>50</v>
      </c>
      <c r="K7844" t="s">
        <v>77</v>
      </c>
      <c r="L7844" t="str">
        <f>_xlfn.XLOOKUP(Table1[[#This Row],[TeamFavoriteID]],Table2[team_id],Table2[team_name],_xlfn.XLOOKUP(Table1[[#This Row],[TeamFavoriteID]],Table2[team_id_pfr],Table2[team_name],"Even"))</f>
        <v>Philadelphia Eagles</v>
      </c>
      <c r="M7844">
        <v>-5</v>
      </c>
      <c r="N7844">
        <f>IF(Table1[[#This Row],[TeamFavorite]]=Table1[[#This Row],[TeamHome]],Table1[[#This Row],[ScoreAway]]-Table1[[#This Row],[ScoreHome]],Table1[[#This Row],[ScoreHome]]-Table1[[#This Row],[ScoreAway]])</f>
        <v>-3</v>
      </c>
      <c r="O7844">
        <f>IF(Table1[[#This Row],[SpreadActual]]&lt;Table1[[#This Row],[SpreadFavorite]],1,0)</f>
        <v>0</v>
      </c>
      <c r="P7844">
        <v>34.5</v>
      </c>
      <c r="Q7844" t="s">
        <v>112</v>
      </c>
      <c r="R7844" t="b">
        <v>0</v>
      </c>
      <c r="S7844">
        <v>28</v>
      </c>
      <c r="T7844">
        <v>16</v>
      </c>
      <c r="U7844">
        <v>45</v>
      </c>
    </row>
    <row r="7845" spans="1:22" x14ac:dyDescent="0.2">
      <c r="A7845" s="1">
        <v>37255</v>
      </c>
      <c r="B7845">
        <v>2001</v>
      </c>
      <c r="C7845">
        <f>_xlfn.MAXIFS(Table1[ScheduleWeekWritten],Table1[ScheduleSeason],Table1[[#This Row],[ScheduleSeason]])</f>
        <v>17</v>
      </c>
      <c r="D7845">
        <v>16</v>
      </c>
      <c r="E7845" cm="1">
        <f t="array" ref="E7845">_xlfn.XLOOKUP(Table1[[#This Row],[ScheduleWeekWritten]],Table3[Game],100+Table3[Increase],Table1[[#This Row],[ScheduleWeekWritten]])</f>
        <v>16</v>
      </c>
      <c r="F7845" t="b">
        <v>0</v>
      </c>
      <c r="G7845" t="s">
        <v>27</v>
      </c>
      <c r="H7845">
        <v>22</v>
      </c>
      <c r="I7845">
        <v>25</v>
      </c>
      <c r="J7845" t="s">
        <v>128</v>
      </c>
      <c r="K7845" t="s">
        <v>29</v>
      </c>
      <c r="L7845" t="str">
        <f>_xlfn.XLOOKUP(Table1[[#This Row],[TeamFavoriteID]],Table2[team_id],Table2[team_name],_xlfn.XLOOKUP(Table1[[#This Row],[TeamFavoriteID]],Table2[team_id_pfr],Table2[team_name],"Even"))</f>
        <v>Los Angeles Chargers</v>
      </c>
      <c r="M7845">
        <v>-1.5</v>
      </c>
      <c r="N7845">
        <f>IF(Table1[[#This Row],[TeamFavorite]]=Table1[[#This Row],[TeamHome]],Table1[[#This Row],[ScoreAway]]-Table1[[#This Row],[ScoreHome]],Table1[[#This Row],[ScoreHome]]-Table1[[#This Row],[ScoreAway]])</f>
        <v>-3</v>
      </c>
      <c r="O7845">
        <f>IF(Table1[[#This Row],[SpreadActual]]&lt;Table1[[#This Row],[SpreadFavorite]],1,0)</f>
        <v>1</v>
      </c>
      <c r="P7845">
        <v>39</v>
      </c>
      <c r="Q7845" t="s">
        <v>94</v>
      </c>
      <c r="R7845" t="b">
        <v>0</v>
      </c>
      <c r="S7845">
        <v>59</v>
      </c>
      <c r="T7845">
        <v>5</v>
      </c>
      <c r="U7845">
        <v>80</v>
      </c>
    </row>
    <row r="7846" spans="1:22" x14ac:dyDescent="0.2">
      <c r="A7846" s="1">
        <v>37255</v>
      </c>
      <c r="B7846">
        <v>2001</v>
      </c>
      <c r="C7846">
        <f>_xlfn.MAXIFS(Table1[ScheduleWeekWritten],Table1[ScheduleSeason],Table1[[#This Row],[ScheduleSeason]])</f>
        <v>17</v>
      </c>
      <c r="D7846">
        <v>16</v>
      </c>
      <c r="E7846" cm="1">
        <f t="array" ref="E7846">_xlfn.XLOOKUP(Table1[[#This Row],[ScheduleWeekWritten]],Table3[Game],100+Table3[Increase],Table1[[#This Row],[ScheduleWeekWritten]])</f>
        <v>16</v>
      </c>
      <c r="F7846" t="b">
        <v>0</v>
      </c>
      <c r="G7846" t="s">
        <v>153</v>
      </c>
      <c r="H7846">
        <v>42</v>
      </c>
      <c r="I7846">
        <v>17</v>
      </c>
      <c r="J7846" t="s">
        <v>140</v>
      </c>
      <c r="K7846" t="s">
        <v>40</v>
      </c>
      <c r="L7846" t="str">
        <f>_xlfn.XLOOKUP(Table1[[#This Row],[TeamFavoriteID]],Table2[team_id],Table2[team_name],_xlfn.XLOOKUP(Table1[[#This Row],[TeamFavoriteID]],Table2[team_id_pfr],Table2[team_name],"Even"))</f>
        <v>Los Angeles Rams</v>
      </c>
      <c r="M7846">
        <v>-13</v>
      </c>
      <c r="N7846">
        <f>IF(Table1[[#This Row],[TeamFavorite]]=Table1[[#This Row],[TeamHome]],Table1[[#This Row],[ScoreAway]]-Table1[[#This Row],[ScoreHome]],Table1[[#This Row],[ScoreHome]]-Table1[[#This Row],[ScoreAway]])</f>
        <v>25</v>
      </c>
      <c r="O7846">
        <f>IF(Table1[[#This Row],[SpreadActual]]&lt;Table1[[#This Row],[SpreadFavorite]],1,0)</f>
        <v>0</v>
      </c>
      <c r="P7846">
        <v>58.5</v>
      </c>
      <c r="Q7846" t="s">
        <v>157</v>
      </c>
      <c r="R7846" t="b">
        <v>0</v>
      </c>
      <c r="S7846">
        <v>72</v>
      </c>
      <c r="T7846">
        <v>0</v>
      </c>
      <c r="V7846" t="s">
        <v>103</v>
      </c>
    </row>
    <row r="7847" spans="1:22" x14ac:dyDescent="0.2">
      <c r="A7847" s="1">
        <v>37255</v>
      </c>
      <c r="B7847">
        <v>2001</v>
      </c>
      <c r="C7847">
        <f>_xlfn.MAXIFS(Table1[ScheduleWeekWritten],Table1[ScheduleSeason],Table1[[#This Row],[ScheduleSeason]])</f>
        <v>17</v>
      </c>
      <c r="D7847">
        <v>16</v>
      </c>
      <c r="E7847" cm="1">
        <f t="array" ref="E7847">_xlfn.XLOOKUP(Table1[[#This Row],[ScheduleWeekWritten]],Table3[Game],100+Table3[Increase],Table1[[#This Row],[ScheduleWeekWritten]])</f>
        <v>16</v>
      </c>
      <c r="F7847" t="b">
        <v>0</v>
      </c>
      <c r="G7847" t="s">
        <v>171</v>
      </c>
      <c r="H7847">
        <v>38</v>
      </c>
      <c r="I7847">
        <v>41</v>
      </c>
      <c r="J7847" t="s">
        <v>62</v>
      </c>
      <c r="K7847" t="s">
        <v>25</v>
      </c>
      <c r="L7847" t="str">
        <f>_xlfn.XLOOKUP(Table1[[#This Row],[TeamFavoriteID]],Table2[team_id],Table2[team_name],_xlfn.XLOOKUP(Table1[[#This Row],[TeamFavoriteID]],Table2[team_id_pfr],Table2[team_name],"Even"))</f>
        <v>Houston Oilers</v>
      </c>
      <c r="M7847">
        <v>-5</v>
      </c>
      <c r="N7847">
        <f>IF(Table1[[#This Row],[TeamFavorite]]=Table1[[#This Row],[TeamHome]],Table1[[#This Row],[ScoreAway]]-Table1[[#This Row],[ScoreHome]],Table1[[#This Row],[ScoreHome]]-Table1[[#This Row],[ScoreAway]])</f>
        <v>-3</v>
      </c>
      <c r="O7847">
        <f>IF(Table1[[#This Row],[SpreadActual]]&lt;Table1[[#This Row],[SpreadFavorite]],1,0)</f>
        <v>0</v>
      </c>
      <c r="P7847">
        <v>37.5</v>
      </c>
      <c r="Q7847" t="s">
        <v>172</v>
      </c>
      <c r="R7847" t="b">
        <v>0</v>
      </c>
      <c r="S7847">
        <v>24</v>
      </c>
      <c r="T7847">
        <v>7</v>
      </c>
      <c r="U7847">
        <v>59</v>
      </c>
    </row>
    <row r="7848" spans="1:22" x14ac:dyDescent="0.2">
      <c r="A7848" s="1">
        <v>37262</v>
      </c>
      <c r="B7848">
        <v>2001</v>
      </c>
      <c r="C7848">
        <f>_xlfn.MAXIFS(Table1[ScheduleWeekWritten],Table1[ScheduleSeason],Table1[[#This Row],[ScheduleSeason]])</f>
        <v>17</v>
      </c>
      <c r="D7848">
        <v>17</v>
      </c>
      <c r="E7848" cm="1">
        <f t="array" ref="E7848">_xlfn.XLOOKUP(Table1[[#This Row],[ScheduleWeekWritten]],Table3[Game],100+Table3[Increase],Table1[[#This Row],[ScheduleWeekWritten]])</f>
        <v>17</v>
      </c>
      <c r="F7848" t="b">
        <v>0</v>
      </c>
      <c r="G7848" t="s">
        <v>152</v>
      </c>
      <c r="H7848">
        <v>6</v>
      </c>
      <c r="I7848">
        <v>38</v>
      </c>
      <c r="J7848" t="s">
        <v>115</v>
      </c>
      <c r="K7848" t="s">
        <v>70</v>
      </c>
      <c r="L7848" t="str">
        <f>_xlfn.XLOOKUP(Table1[[#This Row],[TeamFavoriteID]],Table2[team_id],Table2[team_name],_xlfn.XLOOKUP(Table1[[#This Row],[TeamFavoriteID]],Table2[team_id_pfr],Table2[team_name],"Even"))</f>
        <v>Boston Patriots</v>
      </c>
      <c r="M7848">
        <v>-6.5</v>
      </c>
      <c r="N7848">
        <f>IF(Table1[[#This Row],[TeamFavorite]]=Table1[[#This Row],[TeamHome]],Table1[[#This Row],[ScoreAway]]-Table1[[#This Row],[ScoreHome]],Table1[[#This Row],[ScoreHome]]-Table1[[#This Row],[ScoreAway]])</f>
        <v>-32</v>
      </c>
      <c r="O7848">
        <f>IF(Table1[[#This Row],[SpreadActual]]&lt;Table1[[#This Row],[SpreadFavorite]],1,0)</f>
        <v>1</v>
      </c>
      <c r="P7848">
        <v>36</v>
      </c>
      <c r="Q7848" t="s">
        <v>160</v>
      </c>
      <c r="R7848" t="b">
        <v>0</v>
      </c>
      <c r="S7848">
        <v>35</v>
      </c>
      <c r="T7848">
        <v>6</v>
      </c>
      <c r="U7848">
        <v>79</v>
      </c>
    </row>
    <row r="7849" spans="1:22" x14ac:dyDescent="0.2">
      <c r="A7849" s="1">
        <v>37262</v>
      </c>
      <c r="B7849">
        <v>2001</v>
      </c>
      <c r="C7849">
        <f>_xlfn.MAXIFS(Table1[ScheduleWeekWritten],Table1[ScheduleSeason],Table1[[#This Row],[ScheduleSeason]])</f>
        <v>17</v>
      </c>
      <c r="D7849">
        <v>17</v>
      </c>
      <c r="E7849" cm="1">
        <f t="array" ref="E7849">_xlfn.XLOOKUP(Table1[[#This Row],[ScheduleWeekWritten]],Table3[Game],100+Table3[Increase],Table1[[#This Row],[ScheduleWeekWritten]])</f>
        <v>17</v>
      </c>
      <c r="F7849" t="b">
        <v>0</v>
      </c>
      <c r="G7849" t="s">
        <v>46</v>
      </c>
      <c r="H7849">
        <v>33</v>
      </c>
      <c r="I7849">
        <v>13</v>
      </c>
      <c r="J7849" t="s">
        <v>154</v>
      </c>
      <c r="K7849" t="s">
        <v>47</v>
      </c>
      <c r="L7849" t="str">
        <f>_xlfn.XLOOKUP(Table1[[#This Row],[TeamFavoriteID]],Table2[team_id],Table2[team_name],_xlfn.XLOOKUP(Table1[[#This Row],[TeamFavoriteID]],Table2[team_id_pfr],Table2[team_name],"Even"))</f>
        <v>Chicago Bears</v>
      </c>
      <c r="M7849">
        <v>-6</v>
      </c>
      <c r="N7849">
        <f>IF(Table1[[#This Row],[TeamFavorite]]=Table1[[#This Row],[TeamHome]],Table1[[#This Row],[ScoreAway]]-Table1[[#This Row],[ScoreHome]],Table1[[#This Row],[ScoreHome]]-Table1[[#This Row],[ScoreAway]])</f>
        <v>-20</v>
      </c>
      <c r="O7849">
        <f>IF(Table1[[#This Row],[SpreadActual]]&lt;Table1[[#This Row],[SpreadFavorite]],1,0)</f>
        <v>1</v>
      </c>
      <c r="P7849">
        <v>33.5</v>
      </c>
      <c r="Q7849" t="s">
        <v>176</v>
      </c>
      <c r="R7849" t="b">
        <v>0</v>
      </c>
      <c r="S7849">
        <v>32</v>
      </c>
      <c r="T7849">
        <v>12</v>
      </c>
      <c r="U7849">
        <v>82</v>
      </c>
    </row>
    <row r="7850" spans="1:22" x14ac:dyDescent="0.2">
      <c r="A7850" s="1">
        <v>37262</v>
      </c>
      <c r="B7850">
        <v>2001</v>
      </c>
      <c r="C7850">
        <f>_xlfn.MAXIFS(Table1[ScheduleWeekWritten],Table1[ScheduleSeason],Table1[[#This Row],[ScheduleSeason]])</f>
        <v>17</v>
      </c>
      <c r="D7850">
        <v>17</v>
      </c>
      <c r="E7850" cm="1">
        <f t="array" ref="E7850">_xlfn.XLOOKUP(Table1[[#This Row],[ScheduleWeekWritten]],Table3[Game],100+Table3[Increase],Table1[[#This Row],[ScheduleWeekWritten]])</f>
        <v>17</v>
      </c>
      <c r="F7850" t="b">
        <v>0</v>
      </c>
      <c r="G7850" t="s">
        <v>45</v>
      </c>
      <c r="H7850">
        <v>15</v>
      </c>
      <c r="I7850">
        <v>10</v>
      </c>
      <c r="J7850" t="s">
        <v>67</v>
      </c>
      <c r="K7850" t="s">
        <v>68</v>
      </c>
      <c r="L7850" t="str">
        <f>_xlfn.XLOOKUP(Table1[[#This Row],[TeamFavoriteID]],Table2[team_id],Table2[team_name],_xlfn.XLOOKUP(Table1[[#This Row],[TeamFavoriteID]],Table2[team_id_pfr],Table2[team_name],"Even"))</f>
        <v>Dallas Cowboys</v>
      </c>
      <c r="M7850">
        <v>-3</v>
      </c>
      <c r="N7850">
        <f>IF(Table1[[#This Row],[TeamFavorite]]=Table1[[#This Row],[TeamHome]],Table1[[#This Row],[ScoreAway]]-Table1[[#This Row],[ScoreHome]],Table1[[#This Row],[ScoreHome]]-Table1[[#This Row],[ScoreAway]])</f>
        <v>5</v>
      </c>
      <c r="O7850">
        <f>IF(Table1[[#This Row],[SpreadActual]]&lt;Table1[[#This Row],[SpreadFavorite]],1,0)</f>
        <v>0</v>
      </c>
      <c r="P7850">
        <v>36</v>
      </c>
      <c r="Q7850" t="s">
        <v>125</v>
      </c>
      <c r="R7850" t="b">
        <v>0</v>
      </c>
      <c r="S7850">
        <v>72</v>
      </c>
      <c r="T7850">
        <v>0</v>
      </c>
      <c r="V7850" t="s">
        <v>103</v>
      </c>
    </row>
    <row r="7851" spans="1:22" x14ac:dyDescent="0.2">
      <c r="A7851" s="1">
        <v>37262</v>
      </c>
      <c r="B7851">
        <v>2001</v>
      </c>
      <c r="C7851">
        <f>_xlfn.MAXIFS(Table1[ScheduleWeekWritten],Table1[ScheduleSeason],Table1[[#This Row],[ScheduleSeason]])</f>
        <v>17</v>
      </c>
      <c r="D7851">
        <v>17</v>
      </c>
      <c r="E7851" cm="1">
        <f t="array" ref="E7851">_xlfn.XLOOKUP(Table1[[#This Row],[ScheduleWeekWritten]],Table3[Game],100+Table3[Increase],Table1[[#This Row],[ScheduleWeekWritten]])</f>
        <v>17</v>
      </c>
      <c r="F7851" t="b">
        <v>0</v>
      </c>
      <c r="G7851" t="s">
        <v>140</v>
      </c>
      <c r="H7851">
        <v>29</v>
      </c>
      <c r="I7851">
        <v>10</v>
      </c>
      <c r="J7851" t="s">
        <v>24</v>
      </c>
      <c r="K7851" t="s">
        <v>72</v>
      </c>
      <c r="L7851" t="str">
        <f>_xlfn.XLOOKUP(Table1[[#This Row],[TeamFavoriteID]],Table2[team_id],Table2[team_name],_xlfn.XLOOKUP(Table1[[#This Row],[TeamFavoriteID]],Table2[team_id_pfr],Table2[team_name],"Even"))</f>
        <v>Baltimore Colts</v>
      </c>
      <c r="M7851">
        <v>-2</v>
      </c>
      <c r="N7851">
        <f>IF(Table1[[#This Row],[TeamFavorite]]=Table1[[#This Row],[TeamHome]],Table1[[#This Row],[ScoreAway]]-Table1[[#This Row],[ScoreHome]],Table1[[#This Row],[ScoreHome]]-Table1[[#This Row],[ScoreAway]])</f>
        <v>19</v>
      </c>
      <c r="O7851">
        <f>IF(Table1[[#This Row],[SpreadActual]]&lt;Table1[[#This Row],[SpreadFavorite]],1,0)</f>
        <v>0</v>
      </c>
      <c r="P7851">
        <v>51</v>
      </c>
      <c r="Q7851" t="s">
        <v>141</v>
      </c>
      <c r="R7851" t="b">
        <v>0</v>
      </c>
      <c r="S7851">
        <v>72</v>
      </c>
      <c r="T7851">
        <v>0</v>
      </c>
      <c r="V7851" t="s">
        <v>103</v>
      </c>
    </row>
    <row r="7852" spans="1:22" x14ac:dyDescent="0.2">
      <c r="A7852" s="1">
        <v>37262</v>
      </c>
      <c r="B7852">
        <v>2001</v>
      </c>
      <c r="C7852">
        <f>_xlfn.MAXIFS(Table1[ScheduleWeekWritten],Table1[ScheduleSeason],Table1[[#This Row],[ScheduleSeason]])</f>
        <v>17</v>
      </c>
      <c r="D7852">
        <v>17</v>
      </c>
      <c r="E7852" cm="1">
        <f t="array" ref="E7852">_xlfn.XLOOKUP(Table1[[#This Row],[ScheduleWeekWritten]],Table3[Game],100+Table3[Increase],Table1[[#This Row],[ScheduleWeekWritten]])</f>
        <v>17</v>
      </c>
      <c r="F7852" t="b">
        <v>0</v>
      </c>
      <c r="G7852" t="s">
        <v>19</v>
      </c>
      <c r="H7852">
        <v>34</v>
      </c>
      <c r="I7852">
        <v>7</v>
      </c>
      <c r="J7852" t="s">
        <v>28</v>
      </c>
      <c r="K7852" t="s">
        <v>91</v>
      </c>
      <c r="L7852" t="str">
        <f>_xlfn.XLOOKUP(Table1[[#This Row],[TeamFavoriteID]],Table2[team_id],Table2[team_name],_xlfn.XLOOKUP(Table1[[#This Row],[TeamFavoriteID]],Table2[team_id_pfr],Table2[team_name],"Even"))</f>
        <v>Miami Dolphins</v>
      </c>
      <c r="M7852">
        <v>-6.5</v>
      </c>
      <c r="N7852">
        <f>IF(Table1[[#This Row],[TeamFavorite]]=Table1[[#This Row],[TeamHome]],Table1[[#This Row],[ScoreAway]]-Table1[[#This Row],[ScoreHome]],Table1[[#This Row],[ScoreHome]]-Table1[[#This Row],[ScoreAway]])</f>
        <v>-27</v>
      </c>
      <c r="O7852">
        <f>IF(Table1[[#This Row],[SpreadActual]]&lt;Table1[[#This Row],[SpreadFavorite]],1,0)</f>
        <v>1</v>
      </c>
      <c r="P7852">
        <v>36.5</v>
      </c>
      <c r="Q7852" t="s">
        <v>143</v>
      </c>
      <c r="R7852" t="b">
        <v>0</v>
      </c>
      <c r="S7852">
        <v>70</v>
      </c>
      <c r="T7852">
        <v>13</v>
      </c>
      <c r="U7852">
        <v>72</v>
      </c>
    </row>
    <row r="7853" spans="1:22" x14ac:dyDescent="0.2">
      <c r="A7853" s="1">
        <v>37262</v>
      </c>
      <c r="B7853">
        <v>2001</v>
      </c>
      <c r="C7853">
        <f>_xlfn.MAXIFS(Table1[ScheduleWeekWritten],Table1[ScheduleSeason],Table1[[#This Row],[ScheduleSeason]])</f>
        <v>17</v>
      </c>
      <c r="D7853">
        <v>17</v>
      </c>
      <c r="E7853" cm="1">
        <f t="array" ref="E7853">_xlfn.XLOOKUP(Table1[[#This Row],[ScheduleWeekWritten]],Table3[Game],100+Table3[Increase],Table1[[#This Row],[ScheduleWeekWritten]])</f>
        <v>17</v>
      </c>
      <c r="F7853" t="b">
        <v>0</v>
      </c>
      <c r="G7853" t="s">
        <v>95</v>
      </c>
      <c r="H7853">
        <v>0</v>
      </c>
      <c r="I7853">
        <v>38</v>
      </c>
      <c r="J7853" t="s">
        <v>53</v>
      </c>
      <c r="K7853" t="s">
        <v>87</v>
      </c>
      <c r="L7853" t="str">
        <f>_xlfn.XLOOKUP(Table1[[#This Row],[TeamFavoriteID]],Table2[team_id],Table2[team_name],_xlfn.XLOOKUP(Table1[[#This Row],[TeamFavoriteID]],Table2[team_id_pfr],Table2[team_name],"Even"))</f>
        <v>San Francisco 49ers</v>
      </c>
      <c r="M7853">
        <v>-2.5</v>
      </c>
      <c r="N7853">
        <f>IF(Table1[[#This Row],[TeamFavorite]]=Table1[[#This Row],[TeamHome]],Table1[[#This Row],[ScoreAway]]-Table1[[#This Row],[ScoreHome]],Table1[[#This Row],[ScoreHome]]-Table1[[#This Row],[ScoreAway]])</f>
        <v>-38</v>
      </c>
      <c r="O7853">
        <f>IF(Table1[[#This Row],[SpreadActual]]&lt;Table1[[#This Row],[SpreadFavorite]],1,0)</f>
        <v>1</v>
      </c>
      <c r="P7853">
        <v>46.5</v>
      </c>
      <c r="Q7853" t="s">
        <v>124</v>
      </c>
      <c r="R7853" t="b">
        <v>0</v>
      </c>
      <c r="S7853">
        <v>72</v>
      </c>
      <c r="T7853">
        <v>0</v>
      </c>
      <c r="V7853" t="s">
        <v>103</v>
      </c>
    </row>
    <row r="7854" spans="1:22" x14ac:dyDescent="0.2">
      <c r="A7854" s="1">
        <v>37262</v>
      </c>
      <c r="B7854">
        <v>2001</v>
      </c>
      <c r="C7854">
        <f>_xlfn.MAXIFS(Table1[ScheduleWeekWritten],Table1[ScheduleSeason],Table1[[#This Row],[ScheduleSeason]])</f>
        <v>17</v>
      </c>
      <c r="D7854">
        <v>17</v>
      </c>
      <c r="E7854" cm="1">
        <f t="array" ref="E7854">_xlfn.XLOOKUP(Table1[[#This Row],[ScheduleWeekWritten]],Table3[Game],100+Table3[Increase],Table1[[#This Row],[ScheduleWeekWritten]])</f>
        <v>17</v>
      </c>
      <c r="F7854" t="b">
        <v>0</v>
      </c>
      <c r="G7854" t="s">
        <v>50</v>
      </c>
      <c r="H7854">
        <v>25</v>
      </c>
      <c r="I7854">
        <v>34</v>
      </c>
      <c r="J7854" t="s">
        <v>33</v>
      </c>
      <c r="K7854" t="s">
        <v>35</v>
      </c>
      <c r="L7854" t="str">
        <f>_xlfn.XLOOKUP(Table1[[#This Row],[TeamFavoriteID]],Table2[team_id],Table2[team_name],_xlfn.XLOOKUP(Table1[[#This Row],[TeamFavoriteID]],Table2[team_id_pfr],Table2[team_name],"Even"))</f>
        <v>Green Bay Packers</v>
      </c>
      <c r="M7854">
        <v>-3</v>
      </c>
      <c r="N7854">
        <f>IF(Table1[[#This Row],[TeamFavorite]]=Table1[[#This Row],[TeamHome]],Table1[[#This Row],[ScoreAway]]-Table1[[#This Row],[ScoreHome]],Table1[[#This Row],[ScoreHome]]-Table1[[#This Row],[ScoreAway]])</f>
        <v>-9</v>
      </c>
      <c r="O7854">
        <f>IF(Table1[[#This Row],[SpreadActual]]&lt;Table1[[#This Row],[SpreadFavorite]],1,0)</f>
        <v>1</v>
      </c>
      <c r="P7854">
        <v>36.5</v>
      </c>
      <c r="Q7854" t="s">
        <v>126</v>
      </c>
      <c r="R7854" t="b">
        <v>0</v>
      </c>
      <c r="S7854">
        <v>38</v>
      </c>
      <c r="T7854">
        <v>10</v>
      </c>
      <c r="U7854">
        <v>49</v>
      </c>
    </row>
    <row r="7855" spans="1:22" x14ac:dyDescent="0.2">
      <c r="A7855" s="1">
        <v>37262</v>
      </c>
      <c r="B7855">
        <v>2001</v>
      </c>
      <c r="C7855">
        <f>_xlfn.MAXIFS(Table1[ScheduleWeekWritten],Table1[ScheduleSeason],Table1[[#This Row],[ScheduleSeason]])</f>
        <v>17</v>
      </c>
      <c r="D7855">
        <v>17</v>
      </c>
      <c r="E7855" cm="1">
        <f t="array" ref="E7855">_xlfn.XLOOKUP(Table1[[#This Row],[ScheduleWeekWritten]],Table3[Game],100+Table3[Increase],Table1[[#This Row],[ScheduleWeekWritten]])</f>
        <v>17</v>
      </c>
      <c r="F7855" t="b">
        <v>0</v>
      </c>
      <c r="G7855" t="s">
        <v>20</v>
      </c>
      <c r="H7855">
        <v>22</v>
      </c>
      <c r="I7855">
        <v>24</v>
      </c>
      <c r="J7855" t="s">
        <v>31</v>
      </c>
      <c r="K7855" t="s">
        <v>21</v>
      </c>
      <c r="L7855" t="str">
        <f>_xlfn.XLOOKUP(Table1[[#This Row],[TeamFavoriteID]],Table2[team_id],Table2[team_name],_xlfn.XLOOKUP(Table1[[#This Row],[TeamFavoriteID]],Table2[team_id_pfr],Table2[team_name],"Even"))</f>
        <v>Las Vegas Raiders</v>
      </c>
      <c r="M7855">
        <v>-4.5</v>
      </c>
      <c r="N7855">
        <f>IF(Table1[[#This Row],[TeamFavorite]]=Table1[[#This Row],[TeamHome]],Table1[[#This Row],[ScoreAway]]-Table1[[#This Row],[ScoreHome]],Table1[[#This Row],[ScoreHome]]-Table1[[#This Row],[ScoreAway]])</f>
        <v>-2</v>
      </c>
      <c r="O7855">
        <f>IF(Table1[[#This Row],[SpreadActual]]&lt;Table1[[#This Row],[SpreadFavorite]],1,0)</f>
        <v>0</v>
      </c>
      <c r="P7855">
        <v>41.5</v>
      </c>
      <c r="Q7855" t="s">
        <v>76</v>
      </c>
      <c r="R7855" t="b">
        <v>0</v>
      </c>
      <c r="S7855">
        <v>54</v>
      </c>
      <c r="T7855">
        <v>6</v>
      </c>
      <c r="U7855">
        <v>90</v>
      </c>
    </row>
    <row r="7856" spans="1:22" x14ac:dyDescent="0.2">
      <c r="A7856" s="1">
        <v>37262</v>
      </c>
      <c r="B7856">
        <v>2001</v>
      </c>
      <c r="C7856">
        <f>_xlfn.MAXIFS(Table1[ScheduleWeekWritten],Table1[ScheduleSeason],Table1[[#This Row],[ScheduleSeason]])</f>
        <v>17</v>
      </c>
      <c r="D7856">
        <v>17</v>
      </c>
      <c r="E7856" cm="1">
        <f t="array" ref="E7856">_xlfn.XLOOKUP(Table1[[#This Row],[ScheduleWeekWritten]],Table3[Game],100+Table3[Increase],Table1[[#This Row],[ScheduleWeekWritten]])</f>
        <v>17</v>
      </c>
      <c r="F7856" t="b">
        <v>0</v>
      </c>
      <c r="G7856" t="s">
        <v>49</v>
      </c>
      <c r="H7856">
        <v>28</v>
      </c>
      <c r="I7856">
        <v>7</v>
      </c>
      <c r="J7856" t="s">
        <v>62</v>
      </c>
      <c r="K7856" t="s">
        <v>51</v>
      </c>
      <c r="L7856" t="str">
        <f>_xlfn.XLOOKUP(Table1[[#This Row],[TeamFavoriteID]],Table2[team_id],Table2[team_name],_xlfn.XLOOKUP(Table1[[#This Row],[TeamFavoriteID]],Table2[team_id_pfr],Table2[team_name],"Even"))</f>
        <v>Pittsburgh Steelers</v>
      </c>
      <c r="M7856">
        <v>-7</v>
      </c>
      <c r="N7856">
        <f>IF(Table1[[#This Row],[TeamFavorite]]=Table1[[#This Row],[TeamHome]],Table1[[#This Row],[ScoreAway]]-Table1[[#This Row],[ScoreHome]],Table1[[#This Row],[ScoreHome]]-Table1[[#This Row],[ScoreAway]])</f>
        <v>-21</v>
      </c>
      <c r="O7856">
        <f>IF(Table1[[#This Row],[SpreadActual]]&lt;Table1[[#This Row],[SpreadFavorite]],1,0)</f>
        <v>1</v>
      </c>
      <c r="P7856">
        <v>34.5</v>
      </c>
      <c r="Q7856" t="s">
        <v>175</v>
      </c>
      <c r="R7856" t="b">
        <v>0</v>
      </c>
      <c r="S7856">
        <v>32</v>
      </c>
      <c r="T7856">
        <v>6</v>
      </c>
      <c r="U7856">
        <v>66</v>
      </c>
    </row>
    <row r="7857" spans="1:22" x14ac:dyDescent="0.2">
      <c r="A7857" s="1">
        <v>37262</v>
      </c>
      <c r="B7857">
        <v>2001</v>
      </c>
      <c r="C7857">
        <f>_xlfn.MAXIFS(Table1[ScheduleWeekWritten],Table1[ScheduleSeason],Table1[[#This Row],[ScheduleSeason]])</f>
        <v>17</v>
      </c>
      <c r="D7857">
        <v>17</v>
      </c>
      <c r="E7857" cm="1">
        <f t="array" ref="E7857">_xlfn.XLOOKUP(Table1[[#This Row],[ScheduleWeekWritten]],Table3[Game],100+Table3[Increase],Table1[[#This Row],[ScheduleWeekWritten]])</f>
        <v>17</v>
      </c>
      <c r="F7857" t="b">
        <v>0</v>
      </c>
      <c r="G7857" t="s">
        <v>128</v>
      </c>
      <c r="H7857">
        <v>21</v>
      </c>
      <c r="I7857">
        <v>18</v>
      </c>
      <c r="J7857" t="s">
        <v>42</v>
      </c>
      <c r="K7857" t="s">
        <v>132</v>
      </c>
      <c r="L7857" t="str">
        <f>_xlfn.XLOOKUP(Table1[[#This Row],[TeamFavoriteID]],Table2[team_id],Table2[team_name],_xlfn.XLOOKUP(Table1[[#This Row],[TeamFavoriteID]],Table2[team_id_pfr],Table2[team_name],"Even"))</f>
        <v>Seattle Seahawks</v>
      </c>
      <c r="M7857">
        <v>-3.5</v>
      </c>
      <c r="N7857">
        <f>IF(Table1[[#This Row],[TeamFavorite]]=Table1[[#This Row],[TeamHome]],Table1[[#This Row],[ScoreAway]]-Table1[[#This Row],[ScoreHome]],Table1[[#This Row],[ScoreHome]]-Table1[[#This Row],[ScoreAway]])</f>
        <v>-3</v>
      </c>
      <c r="O7857">
        <f>IF(Table1[[#This Row],[SpreadActual]]&lt;Table1[[#This Row],[SpreadFavorite]],1,0)</f>
        <v>0</v>
      </c>
      <c r="P7857">
        <v>40</v>
      </c>
      <c r="Q7857" t="s">
        <v>151</v>
      </c>
      <c r="R7857" t="b">
        <v>0</v>
      </c>
      <c r="S7857">
        <v>46</v>
      </c>
      <c r="T7857">
        <v>10</v>
      </c>
      <c r="U7857">
        <v>86</v>
      </c>
    </row>
    <row r="7858" spans="1:22" x14ac:dyDescent="0.2">
      <c r="A7858" s="1">
        <v>37262</v>
      </c>
      <c r="B7858">
        <v>2001</v>
      </c>
      <c r="C7858">
        <f>_xlfn.MAXIFS(Table1[ScheduleWeekWritten],Table1[ScheduleSeason],Table1[[#This Row],[ScheduleSeason]])</f>
        <v>17</v>
      </c>
      <c r="D7858">
        <v>17</v>
      </c>
      <c r="E7858" cm="1">
        <f t="array" ref="E7858">_xlfn.XLOOKUP(Table1[[#This Row],[ScheduleWeekWritten]],Table3[Game],100+Table3[Increase],Table1[[#This Row],[ScheduleWeekWritten]])</f>
        <v>17</v>
      </c>
      <c r="F7858" t="b">
        <v>0</v>
      </c>
      <c r="G7858" t="s">
        <v>153</v>
      </c>
      <c r="H7858">
        <v>31</v>
      </c>
      <c r="I7858">
        <v>13</v>
      </c>
      <c r="J7858" t="s">
        <v>38</v>
      </c>
      <c r="K7858" t="s">
        <v>40</v>
      </c>
      <c r="L7858" t="str">
        <f>_xlfn.XLOOKUP(Table1[[#This Row],[TeamFavoriteID]],Table2[team_id],Table2[team_name],_xlfn.XLOOKUP(Table1[[#This Row],[TeamFavoriteID]],Table2[team_id_pfr],Table2[team_name],"Even"))</f>
        <v>Los Angeles Rams</v>
      </c>
      <c r="M7858">
        <v>-14.5</v>
      </c>
      <c r="N7858">
        <f>IF(Table1[[#This Row],[TeamFavorite]]=Table1[[#This Row],[TeamHome]],Table1[[#This Row],[ScoreAway]]-Table1[[#This Row],[ScoreHome]],Table1[[#This Row],[ScoreHome]]-Table1[[#This Row],[ScoreAway]])</f>
        <v>18</v>
      </c>
      <c r="O7858">
        <f>IF(Table1[[#This Row],[SpreadActual]]&lt;Table1[[#This Row],[SpreadFavorite]],1,0)</f>
        <v>0</v>
      </c>
      <c r="P7858">
        <v>48</v>
      </c>
      <c r="Q7858" t="s">
        <v>157</v>
      </c>
      <c r="R7858" t="b">
        <v>0</v>
      </c>
      <c r="S7858">
        <v>72</v>
      </c>
      <c r="T7858">
        <v>0</v>
      </c>
      <c r="V7858" t="s">
        <v>103</v>
      </c>
    </row>
    <row r="7859" spans="1:22" x14ac:dyDescent="0.2">
      <c r="A7859" s="1">
        <v>37262</v>
      </c>
      <c r="B7859">
        <v>2001</v>
      </c>
      <c r="C7859">
        <f>_xlfn.MAXIFS(Table1[ScheduleWeekWritten],Table1[ScheduleSeason],Table1[[#This Row],[ScheduleSeason]])</f>
        <v>17</v>
      </c>
      <c r="D7859">
        <v>17</v>
      </c>
      <c r="E7859" cm="1">
        <f t="array" ref="E7859">_xlfn.XLOOKUP(Table1[[#This Row],[ScheduleWeekWritten]],Table3[Game],100+Table3[Increase],Table1[[#This Row],[ScheduleWeekWritten]])</f>
        <v>17</v>
      </c>
      <c r="F7859" t="b">
        <v>0</v>
      </c>
      <c r="G7859" t="s">
        <v>127</v>
      </c>
      <c r="H7859">
        <v>13</v>
      </c>
      <c r="I7859">
        <v>17</v>
      </c>
      <c r="J7859" t="s">
        <v>58</v>
      </c>
      <c r="K7859" t="s">
        <v>133</v>
      </c>
      <c r="L7859" t="str">
        <f>_xlfn.XLOOKUP(Table1[[#This Row],[TeamFavoriteID]],Table2[team_id],Table2[team_name],_xlfn.XLOOKUP(Table1[[#This Row],[TeamFavoriteID]],Table2[team_id_pfr],Table2[team_name],"Even"))</f>
        <v>Tampa Bay Buccaneers</v>
      </c>
      <c r="M7859">
        <v>-3</v>
      </c>
      <c r="N7859">
        <f>IF(Table1[[#This Row],[TeamFavorite]]=Table1[[#This Row],[TeamHome]],Table1[[#This Row],[ScoreAway]]-Table1[[#This Row],[ScoreHome]],Table1[[#This Row],[ScoreHome]]-Table1[[#This Row],[ScoreAway]])</f>
        <v>4</v>
      </c>
      <c r="O7859">
        <f>IF(Table1[[#This Row],[SpreadActual]]&lt;Table1[[#This Row],[SpreadFavorite]],1,0)</f>
        <v>0</v>
      </c>
      <c r="P7859">
        <v>33</v>
      </c>
      <c r="Q7859" t="s">
        <v>168</v>
      </c>
      <c r="R7859" t="b">
        <v>0</v>
      </c>
      <c r="S7859">
        <v>62</v>
      </c>
      <c r="T7859">
        <v>11</v>
      </c>
      <c r="U7859">
        <v>78</v>
      </c>
    </row>
    <row r="7860" spans="1:22" x14ac:dyDescent="0.2">
      <c r="A7860" s="1">
        <v>37262</v>
      </c>
      <c r="B7860">
        <v>2001</v>
      </c>
      <c r="C7860">
        <f>_xlfn.MAXIFS(Table1[ScheduleWeekWritten],Table1[ScheduleSeason],Table1[[#This Row],[ScheduleSeason]])</f>
        <v>17</v>
      </c>
      <c r="D7860">
        <v>17</v>
      </c>
      <c r="E7860" cm="1">
        <f t="array" ref="E7860">_xlfn.XLOOKUP(Table1[[#This Row],[ScheduleWeekWritten]],Table3[Game],100+Table3[Increase],Table1[[#This Row],[ScheduleWeekWritten]])</f>
        <v>17</v>
      </c>
      <c r="F7860" t="b">
        <v>0</v>
      </c>
      <c r="G7860" t="s">
        <v>171</v>
      </c>
      <c r="H7860">
        <v>21</v>
      </c>
      <c r="I7860">
        <v>23</v>
      </c>
      <c r="J7860" t="s">
        <v>101</v>
      </c>
      <c r="K7860" t="s">
        <v>25</v>
      </c>
      <c r="L7860" t="str">
        <f>_xlfn.XLOOKUP(Table1[[#This Row],[TeamFavoriteID]],Table2[team_id],Table2[team_name],_xlfn.XLOOKUP(Table1[[#This Row],[TeamFavoriteID]],Table2[team_id_pfr],Table2[team_name],"Even"))</f>
        <v>Houston Oilers</v>
      </c>
      <c r="M7860">
        <v>-5.5</v>
      </c>
      <c r="N7860">
        <f>IF(Table1[[#This Row],[TeamFavorite]]=Table1[[#This Row],[TeamHome]],Table1[[#This Row],[ScoreAway]]-Table1[[#This Row],[ScoreHome]],Table1[[#This Row],[ScoreHome]]-Table1[[#This Row],[ScoreAway]])</f>
        <v>-2</v>
      </c>
      <c r="O7860">
        <f>IF(Table1[[#This Row],[SpreadActual]]&lt;Table1[[#This Row],[SpreadFavorite]],1,0)</f>
        <v>0</v>
      </c>
      <c r="P7860">
        <v>37.5</v>
      </c>
      <c r="Q7860" t="s">
        <v>172</v>
      </c>
      <c r="R7860" t="b">
        <v>0</v>
      </c>
      <c r="S7860">
        <v>38</v>
      </c>
      <c r="T7860">
        <v>9</v>
      </c>
      <c r="U7860">
        <v>84</v>
      </c>
    </row>
    <row r="7861" spans="1:22" x14ac:dyDescent="0.2">
      <c r="A7861" s="1">
        <v>37262</v>
      </c>
      <c r="B7861">
        <v>2001</v>
      </c>
      <c r="C7861">
        <f>_xlfn.MAXIFS(Table1[ScheduleWeekWritten],Table1[ScheduleSeason],Table1[[#This Row],[ScheduleSeason]])</f>
        <v>17</v>
      </c>
      <c r="D7861">
        <v>17</v>
      </c>
      <c r="E7861" cm="1">
        <f t="array" ref="E7861">_xlfn.XLOOKUP(Table1[[#This Row],[ScheduleWeekWritten]],Table3[Game],100+Table3[Increase],Table1[[#This Row],[ScheduleWeekWritten]])</f>
        <v>17</v>
      </c>
      <c r="F7861" t="b">
        <v>0</v>
      </c>
      <c r="G7861" t="s">
        <v>61</v>
      </c>
      <c r="H7861">
        <v>20</v>
      </c>
      <c r="I7861">
        <v>17</v>
      </c>
      <c r="J7861" t="s">
        <v>149</v>
      </c>
      <c r="K7861" t="s">
        <v>85</v>
      </c>
      <c r="L7861" t="str">
        <f>_xlfn.XLOOKUP(Table1[[#This Row],[TeamFavoriteID]],Table2[team_id],Table2[team_name],_xlfn.XLOOKUP(Table1[[#This Row],[TeamFavoriteID]],Table2[team_id_pfr],Table2[team_name],"Even"))</f>
        <v>Washington Commanders</v>
      </c>
      <c r="M7861">
        <v>-3.5</v>
      </c>
      <c r="N7861">
        <f>IF(Table1[[#This Row],[TeamFavorite]]=Table1[[#This Row],[TeamHome]],Table1[[#This Row],[ScoreAway]]-Table1[[#This Row],[ScoreHome]],Table1[[#This Row],[ScoreHome]]-Table1[[#This Row],[ScoreAway]])</f>
        <v>3</v>
      </c>
      <c r="O7861">
        <f>IF(Table1[[#This Row],[SpreadActual]]&lt;Table1[[#This Row],[SpreadFavorite]],1,0)</f>
        <v>0</v>
      </c>
      <c r="P7861">
        <v>36.5</v>
      </c>
      <c r="Q7861" t="s">
        <v>165</v>
      </c>
      <c r="R7861" t="b">
        <v>0</v>
      </c>
      <c r="S7861">
        <v>35</v>
      </c>
      <c r="T7861">
        <v>9</v>
      </c>
      <c r="U7861">
        <v>65</v>
      </c>
    </row>
    <row r="7862" spans="1:22" x14ac:dyDescent="0.2">
      <c r="A7862" s="1">
        <v>37263</v>
      </c>
      <c r="B7862">
        <v>2001</v>
      </c>
      <c r="C7862">
        <f>_xlfn.MAXIFS(Table1[ScheduleWeekWritten],Table1[ScheduleSeason],Table1[[#This Row],[ScheduleSeason]])</f>
        <v>17</v>
      </c>
      <c r="D7862">
        <v>17</v>
      </c>
      <c r="E7862" cm="1">
        <f t="array" ref="E7862">_xlfn.XLOOKUP(Table1[[#This Row],[ScheduleWeekWritten]],Table3[Game],100+Table3[Increase],Table1[[#This Row],[ScheduleWeekWritten]])</f>
        <v>17</v>
      </c>
      <c r="F7862" t="b">
        <v>0</v>
      </c>
      <c r="G7862" t="s">
        <v>158</v>
      </c>
      <c r="H7862">
        <v>19</v>
      </c>
      <c r="I7862">
        <v>3</v>
      </c>
      <c r="J7862" t="s">
        <v>54</v>
      </c>
      <c r="K7862" t="s">
        <v>159</v>
      </c>
      <c r="L7862" t="str">
        <f>_xlfn.XLOOKUP(Table1[[#This Row],[TeamFavoriteID]],Table2[team_id],Table2[team_name],_xlfn.XLOOKUP(Table1[[#This Row],[TeamFavoriteID]],Table2[team_id_pfr],Table2[team_name],"Even"))</f>
        <v>Baltimore Ravens</v>
      </c>
      <c r="M7862">
        <v>-10</v>
      </c>
      <c r="N7862">
        <f>IF(Table1[[#This Row],[TeamFavorite]]=Table1[[#This Row],[TeamHome]],Table1[[#This Row],[ScoreAway]]-Table1[[#This Row],[ScoreHome]],Table1[[#This Row],[ScoreHome]]-Table1[[#This Row],[ScoreAway]])</f>
        <v>-16</v>
      </c>
      <c r="O7862">
        <f>IF(Table1[[#This Row],[SpreadActual]]&lt;Table1[[#This Row],[SpreadFavorite]],1,0)</f>
        <v>1</v>
      </c>
      <c r="P7862">
        <v>37.5</v>
      </c>
      <c r="Q7862" t="s">
        <v>166</v>
      </c>
      <c r="R7862" t="b">
        <v>0</v>
      </c>
      <c r="S7862">
        <v>35</v>
      </c>
      <c r="T7862">
        <v>10</v>
      </c>
      <c r="U7862">
        <v>98</v>
      </c>
    </row>
    <row r="7863" spans="1:22" x14ac:dyDescent="0.2">
      <c r="A7863" s="1">
        <v>37268</v>
      </c>
      <c r="B7863">
        <v>2001</v>
      </c>
      <c r="C7863">
        <f>_xlfn.MAXIFS(Table1[ScheduleWeekWritten],Table1[ScheduleSeason],Table1[[#This Row],[ScheduleSeason]])</f>
        <v>17</v>
      </c>
      <c r="D7863" t="s">
        <v>134</v>
      </c>
      <c r="E7863" cm="1">
        <f t="array" ref="E7863">_xlfn.XLOOKUP(Table1[[#This Row],[ScheduleWeekWritten]],Table3[Game],100+Table3[Increase],Table1[[#This Row],[ScheduleWeekWritten]])</f>
        <v>101</v>
      </c>
      <c r="F7863" t="b">
        <v>1</v>
      </c>
      <c r="G7863" t="s">
        <v>20</v>
      </c>
      <c r="H7863">
        <v>38</v>
      </c>
      <c r="I7863">
        <v>24</v>
      </c>
      <c r="J7863" t="s">
        <v>31</v>
      </c>
      <c r="K7863" t="s">
        <v>21</v>
      </c>
      <c r="L7863" t="str">
        <f>_xlfn.XLOOKUP(Table1[[#This Row],[TeamFavoriteID]],Table2[team_id],Table2[team_name],_xlfn.XLOOKUP(Table1[[#This Row],[TeamFavoriteID]],Table2[team_id_pfr],Table2[team_name],"Even"))</f>
        <v>Las Vegas Raiders</v>
      </c>
      <c r="M7863">
        <v>-4.5</v>
      </c>
      <c r="N7863">
        <f>IF(Table1[[#This Row],[TeamFavorite]]=Table1[[#This Row],[TeamHome]],Table1[[#This Row],[ScoreAway]]-Table1[[#This Row],[ScoreHome]],Table1[[#This Row],[ScoreHome]]-Table1[[#This Row],[ScoreAway]])</f>
        <v>14</v>
      </c>
      <c r="O7863">
        <f>IF(Table1[[#This Row],[SpreadActual]]&lt;Table1[[#This Row],[SpreadFavorite]],1,0)</f>
        <v>0</v>
      </c>
      <c r="P7863">
        <v>42</v>
      </c>
      <c r="Q7863" t="s">
        <v>76</v>
      </c>
      <c r="R7863" t="b">
        <v>0</v>
      </c>
    </row>
    <row r="7864" spans="1:22" x14ac:dyDescent="0.2">
      <c r="A7864" s="1">
        <v>37268</v>
      </c>
      <c r="B7864">
        <v>2001</v>
      </c>
      <c r="C7864">
        <f>_xlfn.MAXIFS(Table1[ScheduleWeekWritten],Table1[ScheduleSeason],Table1[[#This Row],[ScheduleSeason]])</f>
        <v>17</v>
      </c>
      <c r="D7864" t="s">
        <v>134</v>
      </c>
      <c r="E7864" cm="1">
        <f t="array" ref="E7864">_xlfn.XLOOKUP(Table1[[#This Row],[ScheduleWeekWritten]],Table3[Game],100+Table3[Increase],Table1[[#This Row],[ScheduleWeekWritten]])</f>
        <v>101</v>
      </c>
      <c r="F7864" t="b">
        <v>1</v>
      </c>
      <c r="G7864" t="s">
        <v>58</v>
      </c>
      <c r="H7864">
        <v>31</v>
      </c>
      <c r="I7864">
        <v>9</v>
      </c>
      <c r="J7864" t="s">
        <v>127</v>
      </c>
      <c r="K7864" t="s">
        <v>77</v>
      </c>
      <c r="L7864" t="str">
        <f>_xlfn.XLOOKUP(Table1[[#This Row],[TeamFavoriteID]],Table2[team_id],Table2[team_name],_xlfn.XLOOKUP(Table1[[#This Row],[TeamFavoriteID]],Table2[team_id_pfr],Table2[team_name],"Even"))</f>
        <v>Philadelphia Eagles</v>
      </c>
      <c r="M7864">
        <v>-3.5</v>
      </c>
      <c r="N7864">
        <f>IF(Table1[[#This Row],[TeamFavorite]]=Table1[[#This Row],[TeamHome]],Table1[[#This Row],[ScoreAway]]-Table1[[#This Row],[ScoreHome]],Table1[[#This Row],[ScoreHome]]-Table1[[#This Row],[ScoreAway]])</f>
        <v>-22</v>
      </c>
      <c r="O7864">
        <f>IF(Table1[[#This Row],[SpreadActual]]&lt;Table1[[#This Row],[SpreadFavorite]],1,0)</f>
        <v>1</v>
      </c>
      <c r="P7864">
        <v>33</v>
      </c>
      <c r="Q7864" t="s">
        <v>112</v>
      </c>
      <c r="R7864" t="b">
        <v>0</v>
      </c>
    </row>
    <row r="7865" spans="1:22" x14ac:dyDescent="0.2">
      <c r="A7865" s="1">
        <v>37269</v>
      </c>
      <c r="B7865">
        <v>2001</v>
      </c>
      <c r="C7865">
        <f>_xlfn.MAXIFS(Table1[ScheduleWeekWritten],Table1[ScheduleSeason],Table1[[#This Row],[ScheduleSeason]])</f>
        <v>17</v>
      </c>
      <c r="D7865" t="s">
        <v>134</v>
      </c>
      <c r="E7865" cm="1">
        <f t="array" ref="E7865">_xlfn.XLOOKUP(Table1[[#This Row],[ScheduleWeekWritten]],Table3[Game],100+Table3[Increase],Table1[[#This Row],[ScheduleWeekWritten]])</f>
        <v>101</v>
      </c>
      <c r="F7865" t="b">
        <v>1</v>
      </c>
      <c r="G7865" t="s">
        <v>33</v>
      </c>
      <c r="H7865">
        <v>25</v>
      </c>
      <c r="I7865">
        <v>15</v>
      </c>
      <c r="J7865" t="s">
        <v>53</v>
      </c>
      <c r="K7865" t="s">
        <v>35</v>
      </c>
      <c r="L7865" t="str">
        <f>_xlfn.XLOOKUP(Table1[[#This Row],[TeamFavoriteID]],Table2[team_id],Table2[team_name],_xlfn.XLOOKUP(Table1[[#This Row],[TeamFavoriteID]],Table2[team_id_pfr],Table2[team_name],"Even"))</f>
        <v>Green Bay Packers</v>
      </c>
      <c r="M7865">
        <v>-3.5</v>
      </c>
      <c r="N7865">
        <f>IF(Table1[[#This Row],[TeamFavorite]]=Table1[[#This Row],[TeamHome]],Table1[[#This Row],[ScoreAway]]-Table1[[#This Row],[ScoreHome]],Table1[[#This Row],[ScoreHome]]-Table1[[#This Row],[ScoreAway]])</f>
        <v>-10</v>
      </c>
      <c r="O7865">
        <f>IF(Table1[[#This Row],[SpreadActual]]&lt;Table1[[#This Row],[SpreadFavorite]],1,0)</f>
        <v>1</v>
      </c>
      <c r="P7865">
        <v>39</v>
      </c>
      <c r="Q7865" t="s">
        <v>82</v>
      </c>
      <c r="R7865" t="b">
        <v>0</v>
      </c>
    </row>
    <row r="7866" spans="1:22" x14ac:dyDescent="0.2">
      <c r="A7866" s="1">
        <v>37269</v>
      </c>
      <c r="B7866">
        <v>2001</v>
      </c>
      <c r="C7866">
        <f>_xlfn.MAXIFS(Table1[ScheduleWeekWritten],Table1[ScheduleSeason],Table1[[#This Row],[ScheduleSeason]])</f>
        <v>17</v>
      </c>
      <c r="D7866" t="s">
        <v>134</v>
      </c>
      <c r="E7866" cm="1">
        <f t="array" ref="E7866">_xlfn.XLOOKUP(Table1[[#This Row],[ScheduleWeekWritten]],Table3[Game],100+Table3[Increase],Table1[[#This Row],[ScheduleWeekWritten]])</f>
        <v>101</v>
      </c>
      <c r="F7866" t="b">
        <v>1</v>
      </c>
      <c r="G7866" t="s">
        <v>19</v>
      </c>
      <c r="H7866">
        <v>3</v>
      </c>
      <c r="I7866">
        <v>20</v>
      </c>
      <c r="J7866" t="s">
        <v>158</v>
      </c>
      <c r="K7866" t="s">
        <v>91</v>
      </c>
      <c r="L7866" t="str">
        <f>_xlfn.XLOOKUP(Table1[[#This Row],[TeamFavoriteID]],Table2[team_id],Table2[team_name],_xlfn.XLOOKUP(Table1[[#This Row],[TeamFavoriteID]],Table2[team_id_pfr],Table2[team_name],"Even"))</f>
        <v>Miami Dolphins</v>
      </c>
      <c r="M7866">
        <v>-2.5</v>
      </c>
      <c r="N7866">
        <f>IF(Table1[[#This Row],[TeamFavorite]]=Table1[[#This Row],[TeamHome]],Table1[[#This Row],[ScoreAway]]-Table1[[#This Row],[ScoreHome]],Table1[[#This Row],[ScoreHome]]-Table1[[#This Row],[ScoreAway]])</f>
        <v>17</v>
      </c>
      <c r="O7866">
        <f>IF(Table1[[#This Row],[SpreadActual]]&lt;Table1[[#This Row],[SpreadFavorite]],1,0)</f>
        <v>0</v>
      </c>
      <c r="P7866">
        <v>33</v>
      </c>
      <c r="Q7866" t="s">
        <v>143</v>
      </c>
      <c r="R7866" t="b">
        <v>0</v>
      </c>
    </row>
    <row r="7867" spans="1:22" x14ac:dyDescent="0.2">
      <c r="A7867" s="1">
        <v>37275</v>
      </c>
      <c r="B7867">
        <v>2001</v>
      </c>
      <c r="C7867">
        <f>_xlfn.MAXIFS(Table1[ScheduleWeekWritten],Table1[ScheduleSeason],Table1[[#This Row],[ScheduleSeason]])</f>
        <v>17</v>
      </c>
      <c r="D7867" t="s">
        <v>99</v>
      </c>
      <c r="E7867" cm="1">
        <f t="array" ref="E7867">_xlfn.XLOOKUP(Table1[[#This Row],[ScheduleWeekWritten]],Table3[Game],100+Table3[Increase],Table1[[#This Row],[ScheduleWeekWritten]])</f>
        <v>102</v>
      </c>
      <c r="F7867" t="b">
        <v>1</v>
      </c>
      <c r="G7867" t="s">
        <v>46</v>
      </c>
      <c r="H7867">
        <v>19</v>
      </c>
      <c r="I7867">
        <v>33</v>
      </c>
      <c r="J7867" t="s">
        <v>58</v>
      </c>
      <c r="K7867" t="s">
        <v>47</v>
      </c>
      <c r="L7867" t="str">
        <f>_xlfn.XLOOKUP(Table1[[#This Row],[TeamFavoriteID]],Table2[team_id],Table2[team_name],_xlfn.XLOOKUP(Table1[[#This Row],[TeamFavoriteID]],Table2[team_id_pfr],Table2[team_name],"Even"))</f>
        <v>Chicago Bears</v>
      </c>
      <c r="M7867">
        <v>-3</v>
      </c>
      <c r="N7867">
        <f>IF(Table1[[#This Row],[TeamFavorite]]=Table1[[#This Row],[TeamHome]],Table1[[#This Row],[ScoreAway]]-Table1[[#This Row],[ScoreHome]],Table1[[#This Row],[ScoreHome]]-Table1[[#This Row],[ScoreAway]])</f>
        <v>14</v>
      </c>
      <c r="O7867">
        <f>IF(Table1[[#This Row],[SpreadActual]]&lt;Table1[[#This Row],[SpreadFavorite]],1,0)</f>
        <v>0</v>
      </c>
      <c r="P7867">
        <v>32.5</v>
      </c>
      <c r="Q7867" t="s">
        <v>176</v>
      </c>
      <c r="R7867" t="b">
        <v>0</v>
      </c>
    </row>
    <row r="7868" spans="1:22" x14ac:dyDescent="0.2">
      <c r="A7868" s="1">
        <v>37275</v>
      </c>
      <c r="B7868">
        <v>2001</v>
      </c>
      <c r="C7868">
        <f>_xlfn.MAXIFS(Table1[ScheduleWeekWritten],Table1[ScheduleSeason],Table1[[#This Row],[ScheduleSeason]])</f>
        <v>17</v>
      </c>
      <c r="D7868" t="s">
        <v>99</v>
      </c>
      <c r="E7868" cm="1">
        <f t="array" ref="E7868">_xlfn.XLOOKUP(Table1[[#This Row],[ScheduleWeekWritten]],Table3[Game],100+Table3[Increase],Table1[[#This Row],[ScheduleWeekWritten]])</f>
        <v>102</v>
      </c>
      <c r="F7868" t="b">
        <v>1</v>
      </c>
      <c r="G7868" t="s">
        <v>115</v>
      </c>
      <c r="H7868">
        <v>16</v>
      </c>
      <c r="I7868">
        <v>13</v>
      </c>
      <c r="J7868" t="s">
        <v>20</v>
      </c>
      <c r="K7868" t="s">
        <v>70</v>
      </c>
      <c r="L7868" t="str">
        <f>_xlfn.XLOOKUP(Table1[[#This Row],[TeamFavoriteID]],Table2[team_id],Table2[team_name],_xlfn.XLOOKUP(Table1[[#This Row],[TeamFavoriteID]],Table2[team_id_pfr],Table2[team_name],"Even"))</f>
        <v>Boston Patriots</v>
      </c>
      <c r="M7868">
        <v>-3</v>
      </c>
      <c r="N7868">
        <f>IF(Table1[[#This Row],[TeamFavorite]]=Table1[[#This Row],[TeamHome]],Table1[[#This Row],[ScoreAway]]-Table1[[#This Row],[ScoreHome]],Table1[[#This Row],[ScoreHome]]-Table1[[#This Row],[ScoreAway]])</f>
        <v>3</v>
      </c>
      <c r="O7868">
        <f>IF(Table1[[#This Row],[SpreadActual]]&lt;Table1[[#This Row],[SpreadFavorite]],1,0)</f>
        <v>0</v>
      </c>
      <c r="P7868">
        <v>41.5</v>
      </c>
      <c r="Q7868" t="s">
        <v>116</v>
      </c>
      <c r="R7868" t="b">
        <v>0</v>
      </c>
      <c r="V7868" t="s">
        <v>120</v>
      </c>
    </row>
    <row r="7869" spans="1:22" x14ac:dyDescent="0.2">
      <c r="A7869" s="1">
        <v>37276</v>
      </c>
      <c r="B7869">
        <v>2001</v>
      </c>
      <c r="C7869">
        <f>_xlfn.MAXIFS(Table1[ScheduleWeekWritten],Table1[ScheduleSeason],Table1[[#This Row],[ScheduleSeason]])</f>
        <v>17</v>
      </c>
      <c r="D7869" t="s">
        <v>99</v>
      </c>
      <c r="E7869" cm="1">
        <f t="array" ref="E7869">_xlfn.XLOOKUP(Table1[[#This Row],[ScheduleWeekWritten]],Table3[Game],100+Table3[Increase],Table1[[#This Row],[ScheduleWeekWritten]])</f>
        <v>102</v>
      </c>
      <c r="F7869" t="b">
        <v>1</v>
      </c>
      <c r="G7869" t="s">
        <v>49</v>
      </c>
      <c r="H7869">
        <v>27</v>
      </c>
      <c r="I7869">
        <v>10</v>
      </c>
      <c r="J7869" t="s">
        <v>158</v>
      </c>
      <c r="K7869" t="s">
        <v>51</v>
      </c>
      <c r="L7869" t="str">
        <f>_xlfn.XLOOKUP(Table1[[#This Row],[TeamFavoriteID]],Table2[team_id],Table2[team_name],_xlfn.XLOOKUP(Table1[[#This Row],[TeamFavoriteID]],Table2[team_id_pfr],Table2[team_name],"Even"))</f>
        <v>Pittsburgh Steelers</v>
      </c>
      <c r="M7869">
        <v>-5.5</v>
      </c>
      <c r="N7869">
        <f>IF(Table1[[#This Row],[TeamFavorite]]=Table1[[#This Row],[TeamHome]],Table1[[#This Row],[ScoreAway]]-Table1[[#This Row],[ScoreHome]],Table1[[#This Row],[ScoreHome]]-Table1[[#This Row],[ScoreAway]])</f>
        <v>-17</v>
      </c>
      <c r="O7869">
        <f>IF(Table1[[#This Row],[SpreadActual]]&lt;Table1[[#This Row],[SpreadFavorite]],1,0)</f>
        <v>1</v>
      </c>
      <c r="P7869">
        <v>32</v>
      </c>
      <c r="Q7869" t="s">
        <v>175</v>
      </c>
      <c r="R7869" t="b">
        <v>0</v>
      </c>
    </row>
    <row r="7870" spans="1:22" x14ac:dyDescent="0.2">
      <c r="A7870" s="1">
        <v>37276</v>
      </c>
      <c r="B7870">
        <v>2001</v>
      </c>
      <c r="C7870">
        <f>_xlfn.MAXIFS(Table1[ScheduleWeekWritten],Table1[ScheduleSeason],Table1[[#This Row],[ScheduleSeason]])</f>
        <v>17</v>
      </c>
      <c r="D7870" t="s">
        <v>99</v>
      </c>
      <c r="E7870" cm="1">
        <f t="array" ref="E7870">_xlfn.XLOOKUP(Table1[[#This Row],[ScheduleWeekWritten]],Table3[Game],100+Table3[Increase],Table1[[#This Row],[ScheduleWeekWritten]])</f>
        <v>102</v>
      </c>
      <c r="F7870" t="b">
        <v>1</v>
      </c>
      <c r="G7870" t="s">
        <v>153</v>
      </c>
      <c r="H7870">
        <v>45</v>
      </c>
      <c r="I7870">
        <v>17</v>
      </c>
      <c r="J7870" t="s">
        <v>33</v>
      </c>
      <c r="K7870" t="s">
        <v>40</v>
      </c>
      <c r="L7870" t="str">
        <f>_xlfn.XLOOKUP(Table1[[#This Row],[TeamFavoriteID]],Table2[team_id],Table2[team_name],_xlfn.XLOOKUP(Table1[[#This Row],[TeamFavoriteID]],Table2[team_id_pfr],Table2[team_name],"Even"))</f>
        <v>Los Angeles Rams</v>
      </c>
      <c r="M7870">
        <v>-11</v>
      </c>
      <c r="N7870">
        <f>IF(Table1[[#This Row],[TeamFavorite]]=Table1[[#This Row],[TeamHome]],Table1[[#This Row],[ScoreAway]]-Table1[[#This Row],[ScoreHome]],Table1[[#This Row],[ScoreHome]]-Table1[[#This Row],[ScoreAway]])</f>
        <v>28</v>
      </c>
      <c r="O7870">
        <f>IF(Table1[[#This Row],[SpreadActual]]&lt;Table1[[#This Row],[SpreadFavorite]],1,0)</f>
        <v>0</v>
      </c>
      <c r="P7870">
        <v>54.5</v>
      </c>
      <c r="Q7870" t="s">
        <v>157</v>
      </c>
      <c r="R7870" t="b">
        <v>0</v>
      </c>
      <c r="S7870">
        <v>72</v>
      </c>
      <c r="T7870">
        <v>0</v>
      </c>
      <c r="V7870" t="s">
        <v>103</v>
      </c>
    </row>
    <row r="7871" spans="1:22" x14ac:dyDescent="0.2">
      <c r="A7871" s="1">
        <v>37283</v>
      </c>
      <c r="B7871">
        <v>2001</v>
      </c>
      <c r="C7871">
        <f>_xlfn.MAXIFS(Table1[ScheduleWeekWritten],Table1[ScheduleSeason],Table1[[#This Row],[ScheduleSeason]])</f>
        <v>17</v>
      </c>
      <c r="D7871" t="s">
        <v>92</v>
      </c>
      <c r="E7871" cm="1">
        <f t="array" ref="E7871">_xlfn.XLOOKUP(Table1[[#This Row],[ScheduleWeekWritten]],Table3[Game],100+Table3[Increase],Table1[[#This Row],[ScheduleWeekWritten]])</f>
        <v>103</v>
      </c>
      <c r="F7871" t="b">
        <v>1</v>
      </c>
      <c r="G7871" t="s">
        <v>49</v>
      </c>
      <c r="H7871">
        <v>17</v>
      </c>
      <c r="I7871">
        <v>24</v>
      </c>
      <c r="J7871" t="s">
        <v>115</v>
      </c>
      <c r="K7871" t="s">
        <v>51</v>
      </c>
      <c r="L7871" t="str">
        <f>_xlfn.XLOOKUP(Table1[[#This Row],[TeamFavoriteID]],Table2[team_id],Table2[team_name],_xlfn.XLOOKUP(Table1[[#This Row],[TeamFavoriteID]],Table2[team_id_pfr],Table2[team_name],"Even"))</f>
        <v>Pittsburgh Steelers</v>
      </c>
      <c r="M7871">
        <v>-10</v>
      </c>
      <c r="N7871">
        <f>IF(Table1[[#This Row],[TeamFavorite]]=Table1[[#This Row],[TeamHome]],Table1[[#This Row],[ScoreAway]]-Table1[[#This Row],[ScoreHome]],Table1[[#This Row],[ScoreHome]]-Table1[[#This Row],[ScoreAway]])</f>
        <v>7</v>
      </c>
      <c r="O7871">
        <f>IF(Table1[[#This Row],[SpreadActual]]&lt;Table1[[#This Row],[SpreadFavorite]],1,0)</f>
        <v>0</v>
      </c>
      <c r="P7871">
        <v>35.5</v>
      </c>
      <c r="Q7871" t="s">
        <v>175</v>
      </c>
      <c r="R7871" t="b">
        <v>0</v>
      </c>
    </row>
    <row r="7872" spans="1:22" x14ac:dyDescent="0.2">
      <c r="A7872" s="1">
        <v>37283</v>
      </c>
      <c r="B7872">
        <v>2001</v>
      </c>
      <c r="C7872">
        <f>_xlfn.MAXIFS(Table1[ScheduleWeekWritten],Table1[ScheduleSeason],Table1[[#This Row],[ScheduleSeason]])</f>
        <v>17</v>
      </c>
      <c r="D7872" t="s">
        <v>92</v>
      </c>
      <c r="E7872" cm="1">
        <f t="array" ref="E7872">_xlfn.XLOOKUP(Table1[[#This Row],[ScheduleWeekWritten]],Table3[Game],100+Table3[Increase],Table1[[#This Row],[ScheduleWeekWritten]])</f>
        <v>103</v>
      </c>
      <c r="F7872" t="b">
        <v>1</v>
      </c>
      <c r="G7872" t="s">
        <v>153</v>
      </c>
      <c r="H7872">
        <v>29</v>
      </c>
      <c r="I7872">
        <v>24</v>
      </c>
      <c r="J7872" t="s">
        <v>58</v>
      </c>
      <c r="K7872" t="s">
        <v>40</v>
      </c>
      <c r="L7872" t="str">
        <f>_xlfn.XLOOKUP(Table1[[#This Row],[TeamFavoriteID]],Table2[team_id],Table2[team_name],_xlfn.XLOOKUP(Table1[[#This Row],[TeamFavoriteID]],Table2[team_id_pfr],Table2[team_name],"Even"))</f>
        <v>Los Angeles Rams</v>
      </c>
      <c r="M7872">
        <v>-11</v>
      </c>
      <c r="N7872">
        <f>IF(Table1[[#This Row],[TeamFavorite]]=Table1[[#This Row],[TeamHome]],Table1[[#This Row],[ScoreAway]]-Table1[[#This Row],[ScoreHome]],Table1[[#This Row],[ScoreHome]]-Table1[[#This Row],[ScoreAway]])</f>
        <v>5</v>
      </c>
      <c r="O7872">
        <f>IF(Table1[[#This Row],[SpreadActual]]&lt;Table1[[#This Row],[SpreadFavorite]],1,0)</f>
        <v>0</v>
      </c>
      <c r="P7872">
        <v>51</v>
      </c>
      <c r="Q7872" t="s">
        <v>157</v>
      </c>
      <c r="R7872" t="b">
        <v>0</v>
      </c>
      <c r="S7872">
        <v>72</v>
      </c>
      <c r="T7872">
        <v>0</v>
      </c>
      <c r="V7872" t="s">
        <v>103</v>
      </c>
    </row>
    <row r="7873" spans="1:22" x14ac:dyDescent="0.2">
      <c r="A7873" s="1">
        <v>37290</v>
      </c>
      <c r="B7873">
        <v>2001</v>
      </c>
      <c r="C7873">
        <f>_xlfn.MAXIFS(Table1[ScheduleWeekWritten],Table1[ScheduleSeason],Table1[[#This Row],[ScheduleSeason]])</f>
        <v>17</v>
      </c>
      <c r="D7873" t="s">
        <v>93</v>
      </c>
      <c r="E7873" cm="1">
        <f t="array" ref="E7873">_xlfn.XLOOKUP(Table1[[#This Row],[ScheduleWeekWritten]],Table3[Game],100+Table3[Increase],Table1[[#This Row],[ScheduleWeekWritten]])</f>
        <v>104</v>
      </c>
      <c r="F7873" t="b">
        <v>1</v>
      </c>
      <c r="G7873" t="s">
        <v>153</v>
      </c>
      <c r="H7873">
        <v>17</v>
      </c>
      <c r="I7873">
        <v>20</v>
      </c>
      <c r="J7873" t="s">
        <v>115</v>
      </c>
      <c r="K7873" t="s">
        <v>40</v>
      </c>
      <c r="L7873" t="str">
        <f>_xlfn.XLOOKUP(Table1[[#This Row],[TeamFavoriteID]],Table2[team_id],Table2[team_name],_xlfn.XLOOKUP(Table1[[#This Row],[TeamFavoriteID]],Table2[team_id_pfr],Table2[team_name],"Even"))</f>
        <v>Los Angeles Rams</v>
      </c>
      <c r="M7873">
        <v>-14</v>
      </c>
      <c r="N7873">
        <f>IF(Table1[[#This Row],[TeamFavorite]]=Table1[[#This Row],[TeamHome]],Table1[[#This Row],[ScoreAway]]-Table1[[#This Row],[ScoreHome]],Table1[[#This Row],[ScoreHome]]-Table1[[#This Row],[ScoreAway]])</f>
        <v>-3</v>
      </c>
      <c r="O7873">
        <f>IF(Table1[[#This Row],[SpreadActual]]&lt;Table1[[#This Row],[SpreadFavorite]],1,0)</f>
        <v>0</v>
      </c>
      <c r="P7873">
        <v>53</v>
      </c>
      <c r="Q7873" t="s">
        <v>124</v>
      </c>
      <c r="R7873" t="b">
        <v>1</v>
      </c>
      <c r="S7873">
        <v>72</v>
      </c>
      <c r="T7873">
        <v>0</v>
      </c>
      <c r="V7873" t="s">
        <v>103</v>
      </c>
    </row>
    <row r="7874" spans="1:22" x14ac:dyDescent="0.2">
      <c r="A7874" s="1">
        <v>37504</v>
      </c>
      <c r="B7874">
        <v>2002</v>
      </c>
      <c r="C7874">
        <f>_xlfn.MAXIFS(Table1[ScheduleWeekWritten],Table1[ScheduleSeason],Table1[[#This Row],[ScheduleSeason]])</f>
        <v>17</v>
      </c>
      <c r="D7874">
        <v>1</v>
      </c>
      <c r="E7874" cm="1">
        <f t="array" ref="E7874">_xlfn.XLOOKUP(Table1[[#This Row],[ScheduleWeekWritten]],Table3[Game],100+Table3[Increase],Table1[[#This Row],[ScheduleWeekWritten]])</f>
        <v>1</v>
      </c>
      <c r="F7874" t="b">
        <v>0</v>
      </c>
      <c r="G7874" t="s">
        <v>50</v>
      </c>
      <c r="H7874">
        <v>13</v>
      </c>
      <c r="I7874">
        <v>16</v>
      </c>
      <c r="J7874" t="s">
        <v>53</v>
      </c>
      <c r="K7874" t="s">
        <v>87</v>
      </c>
      <c r="L7874" t="str">
        <f>_xlfn.XLOOKUP(Table1[[#This Row],[TeamFavoriteID]],Table2[team_id],Table2[team_name],_xlfn.XLOOKUP(Table1[[#This Row],[TeamFavoriteID]],Table2[team_id_pfr],Table2[team_name],"Even"))</f>
        <v>San Francisco 49ers</v>
      </c>
      <c r="M7874">
        <v>-4</v>
      </c>
      <c r="N7874">
        <f>IF(Table1[[#This Row],[TeamFavorite]]=Table1[[#This Row],[TeamHome]],Table1[[#This Row],[ScoreAway]]-Table1[[#This Row],[ScoreHome]],Table1[[#This Row],[ScoreHome]]-Table1[[#This Row],[ScoreAway]])</f>
        <v>-3</v>
      </c>
      <c r="O7874">
        <f>IF(Table1[[#This Row],[SpreadActual]]&lt;Table1[[#This Row],[SpreadFavorite]],1,0)</f>
        <v>0</v>
      </c>
      <c r="P7874">
        <v>39</v>
      </c>
      <c r="Q7874" t="s">
        <v>126</v>
      </c>
      <c r="R7874" t="b">
        <v>0</v>
      </c>
      <c r="S7874">
        <v>75</v>
      </c>
      <c r="T7874">
        <v>12</v>
      </c>
      <c r="U7874">
        <v>58</v>
      </c>
    </row>
    <row r="7875" spans="1:22" x14ac:dyDescent="0.2">
      <c r="A7875" s="1">
        <v>37507</v>
      </c>
      <c r="B7875">
        <v>2002</v>
      </c>
      <c r="C7875">
        <f>_xlfn.MAXIFS(Table1[ScheduleWeekWritten],Table1[ScheduleSeason],Table1[[#This Row],[ScheduleSeason]])</f>
        <v>17</v>
      </c>
      <c r="D7875">
        <v>1</v>
      </c>
      <c r="E7875" cm="1">
        <f t="array" ref="E7875">_xlfn.XLOOKUP(Table1[[#This Row],[ScheduleWeekWritten]],Table3[Game],100+Table3[Increase],Table1[[#This Row],[ScheduleWeekWritten]])</f>
        <v>1</v>
      </c>
      <c r="F7875" t="b">
        <v>0</v>
      </c>
      <c r="G7875" t="s">
        <v>28</v>
      </c>
      <c r="H7875">
        <v>31</v>
      </c>
      <c r="I7875">
        <v>37</v>
      </c>
      <c r="J7875" t="s">
        <v>31</v>
      </c>
      <c r="K7875" t="s">
        <v>32</v>
      </c>
      <c r="L7875" t="str">
        <f>_xlfn.XLOOKUP(Table1[[#This Row],[TeamFavoriteID]],Table2[team_id],Table2[team_name],_xlfn.XLOOKUP(Table1[[#This Row],[TeamFavoriteID]],Table2[team_id_pfr],Table2[team_name],"Even"))</f>
        <v>New York Jets</v>
      </c>
      <c r="M7875">
        <v>-3</v>
      </c>
      <c r="N7875">
        <f>IF(Table1[[#This Row],[TeamFavorite]]=Table1[[#This Row],[TeamHome]],Table1[[#This Row],[ScoreAway]]-Table1[[#This Row],[ScoreHome]],Table1[[#This Row],[ScoreHome]]-Table1[[#This Row],[ScoreAway]])</f>
        <v>-6</v>
      </c>
      <c r="O7875">
        <f>IF(Table1[[#This Row],[SpreadActual]]&lt;Table1[[#This Row],[SpreadFavorite]],1,0)</f>
        <v>1</v>
      </c>
      <c r="P7875">
        <v>43</v>
      </c>
      <c r="Q7875" t="s">
        <v>123</v>
      </c>
      <c r="R7875" t="b">
        <v>0</v>
      </c>
      <c r="S7875">
        <v>75</v>
      </c>
      <c r="T7875">
        <v>7</v>
      </c>
      <c r="U7875">
        <v>50</v>
      </c>
    </row>
    <row r="7876" spans="1:22" x14ac:dyDescent="0.2">
      <c r="A7876" s="1">
        <v>37507</v>
      </c>
      <c r="B7876">
        <v>2002</v>
      </c>
      <c r="C7876">
        <f>_xlfn.MAXIFS(Table1[ScheduleWeekWritten],Table1[ScheduleSeason],Table1[[#This Row],[ScheduleSeason]])</f>
        <v>17</v>
      </c>
      <c r="D7876">
        <v>1</v>
      </c>
      <c r="E7876" cm="1">
        <f t="array" ref="E7876">_xlfn.XLOOKUP(Table1[[#This Row],[ScheduleWeekWritten]],Table3[Game],100+Table3[Increase],Table1[[#This Row],[ScheduleWeekWritten]])</f>
        <v>1</v>
      </c>
      <c r="F7876" t="b">
        <v>0</v>
      </c>
      <c r="G7876" t="s">
        <v>152</v>
      </c>
      <c r="H7876">
        <v>10</v>
      </c>
      <c r="I7876">
        <v>7</v>
      </c>
      <c r="J7876" t="s">
        <v>158</v>
      </c>
      <c r="K7876" t="s">
        <v>89</v>
      </c>
      <c r="L7876" t="str">
        <f>_xlfn.XLOOKUP(Table1[[#This Row],[TeamFavoriteID]],Table2[team_id],Table2[team_name],_xlfn.XLOOKUP(Table1[[#This Row],[TeamFavoriteID]],Table2[team_id_pfr],Table2[team_name],"Even"))</f>
        <v>Even</v>
      </c>
      <c r="M7876">
        <v>0</v>
      </c>
      <c r="N7876">
        <f>IF(Table1[[#This Row],[TeamFavorite]]=Table1[[#This Row],[TeamHome]],Table1[[#This Row],[ScoreAway]]-Table1[[#This Row],[ScoreHome]],Table1[[#This Row],[ScoreHome]]-Table1[[#This Row],[ScoreAway]])</f>
        <v>3</v>
      </c>
      <c r="O7876">
        <f>IF(Table1[[#This Row],[SpreadActual]]&lt;Table1[[#This Row],[SpreadFavorite]],1,0)</f>
        <v>0</v>
      </c>
      <c r="P7876">
        <v>33</v>
      </c>
      <c r="Q7876" t="s">
        <v>160</v>
      </c>
      <c r="R7876" t="b">
        <v>0</v>
      </c>
      <c r="S7876">
        <v>73</v>
      </c>
      <c r="T7876">
        <v>8</v>
      </c>
      <c r="U7876">
        <v>66</v>
      </c>
    </row>
    <row r="7877" spans="1:22" x14ac:dyDescent="0.2">
      <c r="A7877" s="1">
        <v>37507</v>
      </c>
      <c r="B7877">
        <v>2002</v>
      </c>
      <c r="C7877">
        <f>_xlfn.MAXIFS(Table1[ScheduleWeekWritten],Table1[ScheduleSeason],Table1[[#This Row],[ScheduleSeason]])</f>
        <v>17</v>
      </c>
      <c r="D7877">
        <v>1</v>
      </c>
      <c r="E7877" cm="1">
        <f t="array" ref="E7877">_xlfn.XLOOKUP(Table1[[#This Row],[ScheduleWeekWritten]],Table3[Game],100+Table3[Increase],Table1[[#This Row],[ScheduleWeekWritten]])</f>
        <v>1</v>
      </c>
      <c r="F7877" t="b">
        <v>0</v>
      </c>
      <c r="G7877" t="s">
        <v>46</v>
      </c>
      <c r="H7877">
        <v>27</v>
      </c>
      <c r="I7877">
        <v>23</v>
      </c>
      <c r="J7877" t="s">
        <v>54</v>
      </c>
      <c r="K7877" t="s">
        <v>47</v>
      </c>
      <c r="L7877" t="str">
        <f>_xlfn.XLOOKUP(Table1[[#This Row],[TeamFavoriteID]],Table2[team_id],Table2[team_name],_xlfn.XLOOKUP(Table1[[#This Row],[TeamFavoriteID]],Table2[team_id_pfr],Table2[team_name],"Even"))</f>
        <v>Chicago Bears</v>
      </c>
      <c r="M7877">
        <v>-4.5</v>
      </c>
      <c r="N7877">
        <f>IF(Table1[[#This Row],[TeamFavorite]]=Table1[[#This Row],[TeamHome]],Table1[[#This Row],[ScoreAway]]-Table1[[#This Row],[ScoreHome]],Table1[[#This Row],[ScoreHome]]-Table1[[#This Row],[ScoreAway]])</f>
        <v>-4</v>
      </c>
      <c r="O7877">
        <f>IF(Table1[[#This Row],[SpreadActual]]&lt;Table1[[#This Row],[SpreadFavorite]],1,0)</f>
        <v>0</v>
      </c>
      <c r="P7877">
        <v>41</v>
      </c>
      <c r="Q7877" t="s">
        <v>176</v>
      </c>
      <c r="R7877" t="b">
        <v>0</v>
      </c>
      <c r="S7877">
        <v>76</v>
      </c>
      <c r="T7877">
        <v>5</v>
      </c>
      <c r="U7877">
        <v>75</v>
      </c>
    </row>
    <row r="7878" spans="1:22" x14ac:dyDescent="0.2">
      <c r="A7878" s="1">
        <v>37507</v>
      </c>
      <c r="B7878">
        <v>2002</v>
      </c>
      <c r="C7878">
        <f>_xlfn.MAXIFS(Table1[ScheduleWeekWritten],Table1[ScheduleSeason],Table1[[#This Row],[ScheduleSeason]])</f>
        <v>17</v>
      </c>
      <c r="D7878">
        <v>1</v>
      </c>
      <c r="E7878" cm="1">
        <f t="array" ref="E7878">_xlfn.XLOOKUP(Table1[[#This Row],[ScheduleWeekWritten]],Table3[Game],100+Table3[Increase],Table1[[#This Row],[ScheduleWeekWritten]])</f>
        <v>1</v>
      </c>
      <c r="F7878" t="b">
        <v>0</v>
      </c>
      <c r="G7878" t="s">
        <v>101</v>
      </c>
      <c r="H7878">
        <v>6</v>
      </c>
      <c r="I7878">
        <v>34</v>
      </c>
      <c r="J7878" t="s">
        <v>27</v>
      </c>
      <c r="K7878" t="s">
        <v>104</v>
      </c>
      <c r="L7878" t="str">
        <f>_xlfn.XLOOKUP(Table1[[#This Row],[TeamFavoriteID]],Table2[team_id],Table2[team_name],_xlfn.XLOOKUP(Table1[[#This Row],[TeamFavoriteID]],Table2[team_id_pfr],Table2[team_name],"Even"))</f>
        <v>Cincinnati Bengals</v>
      </c>
      <c r="M7878">
        <v>-3</v>
      </c>
      <c r="N7878">
        <f>IF(Table1[[#This Row],[TeamFavorite]]=Table1[[#This Row],[TeamHome]],Table1[[#This Row],[ScoreAway]]-Table1[[#This Row],[ScoreHome]],Table1[[#This Row],[ScoreHome]]-Table1[[#This Row],[ScoreAway]])</f>
        <v>28</v>
      </c>
      <c r="O7878">
        <f>IF(Table1[[#This Row],[SpreadActual]]&lt;Table1[[#This Row],[SpreadFavorite]],1,0)</f>
        <v>0</v>
      </c>
      <c r="P7878">
        <v>37</v>
      </c>
      <c r="Q7878" t="s">
        <v>173</v>
      </c>
      <c r="R7878" t="b">
        <v>0</v>
      </c>
      <c r="S7878">
        <v>81</v>
      </c>
      <c r="T7878">
        <v>5</v>
      </c>
      <c r="U7878">
        <v>50</v>
      </c>
    </row>
    <row r="7879" spans="1:22" x14ac:dyDescent="0.2">
      <c r="A7879" s="1">
        <v>37507</v>
      </c>
      <c r="B7879">
        <v>2002</v>
      </c>
      <c r="C7879">
        <f>_xlfn.MAXIFS(Table1[ScheduleWeekWritten],Table1[ScheduleSeason],Table1[[#This Row],[ScheduleSeason]])</f>
        <v>17</v>
      </c>
      <c r="D7879">
        <v>1</v>
      </c>
      <c r="E7879" cm="1">
        <f t="array" ref="E7879">_xlfn.XLOOKUP(Table1[[#This Row],[ScheduleWeekWritten]],Table3[Game],100+Table3[Increase],Table1[[#This Row],[ScheduleWeekWritten]])</f>
        <v>1</v>
      </c>
      <c r="F7879" t="b">
        <v>0</v>
      </c>
      <c r="G7879" t="s">
        <v>62</v>
      </c>
      <c r="H7879">
        <v>39</v>
      </c>
      <c r="I7879">
        <v>40</v>
      </c>
      <c r="J7879" t="s">
        <v>42</v>
      </c>
      <c r="K7879" t="s">
        <v>63</v>
      </c>
      <c r="L7879" t="str">
        <f>_xlfn.XLOOKUP(Table1[[#This Row],[TeamFavoriteID]],Table2[team_id],Table2[team_name],_xlfn.XLOOKUP(Table1[[#This Row],[TeamFavoriteID]],Table2[team_id_pfr],Table2[team_name],"Even"))</f>
        <v>Cleveland Browns</v>
      </c>
      <c r="M7879">
        <v>-2</v>
      </c>
      <c r="N7879">
        <f>IF(Table1[[#This Row],[TeamFavorite]]=Table1[[#This Row],[TeamHome]],Table1[[#This Row],[ScoreAway]]-Table1[[#This Row],[ScoreHome]],Table1[[#This Row],[ScoreHome]]-Table1[[#This Row],[ScoreAway]])</f>
        <v>1</v>
      </c>
      <c r="O7879">
        <f>IF(Table1[[#This Row],[SpreadActual]]&lt;Table1[[#This Row],[SpreadFavorite]],1,0)</f>
        <v>0</v>
      </c>
      <c r="P7879">
        <v>36</v>
      </c>
      <c r="Q7879" t="s">
        <v>170</v>
      </c>
      <c r="R7879" t="b">
        <v>0</v>
      </c>
      <c r="S7879">
        <v>78</v>
      </c>
      <c r="T7879">
        <v>7</v>
      </c>
      <c r="U7879">
        <v>54</v>
      </c>
    </row>
    <row r="7880" spans="1:22" x14ac:dyDescent="0.2">
      <c r="A7880" s="1">
        <v>37507</v>
      </c>
      <c r="B7880">
        <v>2002</v>
      </c>
      <c r="C7880">
        <f>_xlfn.MAXIFS(Table1[ScheduleWeekWritten],Table1[ScheduleSeason],Table1[[#This Row],[ScheduleSeason]])</f>
        <v>17</v>
      </c>
      <c r="D7880">
        <v>1</v>
      </c>
      <c r="E7880" cm="1">
        <f t="array" ref="E7880">_xlfn.XLOOKUP(Table1[[#This Row],[ScheduleWeekWritten]],Table3[Game],100+Table3[Increase],Table1[[#This Row],[ScheduleWeekWritten]])</f>
        <v>1</v>
      </c>
      <c r="F7880" t="b">
        <v>0</v>
      </c>
      <c r="G7880" t="s">
        <v>24</v>
      </c>
      <c r="H7880">
        <v>23</v>
      </c>
      <c r="I7880">
        <v>16</v>
      </c>
      <c r="J7880" t="s">
        <v>153</v>
      </c>
      <c r="K7880" t="s">
        <v>40</v>
      </c>
      <c r="L7880" t="str">
        <f>_xlfn.XLOOKUP(Table1[[#This Row],[TeamFavoriteID]],Table2[team_id],Table2[team_name],_xlfn.XLOOKUP(Table1[[#This Row],[TeamFavoriteID]],Table2[team_id_pfr],Table2[team_name],"Even"))</f>
        <v>Los Angeles Rams</v>
      </c>
      <c r="M7880">
        <v>-3</v>
      </c>
      <c r="N7880">
        <f>IF(Table1[[#This Row],[TeamFavorite]]=Table1[[#This Row],[TeamHome]],Table1[[#This Row],[ScoreAway]]-Table1[[#This Row],[ScoreHome]],Table1[[#This Row],[ScoreHome]]-Table1[[#This Row],[ScoreAway]])</f>
        <v>7</v>
      </c>
      <c r="O7880">
        <f>IF(Table1[[#This Row],[SpreadActual]]&lt;Table1[[#This Row],[SpreadFavorite]],1,0)</f>
        <v>0</v>
      </c>
      <c r="P7880">
        <v>51</v>
      </c>
      <c r="Q7880" t="s">
        <v>174</v>
      </c>
      <c r="R7880" t="b">
        <v>0</v>
      </c>
      <c r="S7880">
        <v>73</v>
      </c>
      <c r="T7880">
        <v>13</v>
      </c>
      <c r="U7880">
        <v>45</v>
      </c>
    </row>
    <row r="7881" spans="1:22" x14ac:dyDescent="0.2">
      <c r="A7881" s="1">
        <v>37507</v>
      </c>
      <c r="B7881">
        <v>2002</v>
      </c>
      <c r="C7881">
        <f>_xlfn.MAXIFS(Table1[ScheduleWeekWritten],Table1[ScheduleSeason],Table1[[#This Row],[ScheduleSeason]])</f>
        <v>17</v>
      </c>
      <c r="D7881">
        <v>1</v>
      </c>
      <c r="E7881" cm="1">
        <f t="array" ref="E7881">_xlfn.XLOOKUP(Table1[[#This Row],[ScheduleWeekWritten]],Table3[Game],100+Table3[Increase],Table1[[#This Row],[ScheduleWeekWritten]])</f>
        <v>1</v>
      </c>
      <c r="F7881" t="b">
        <v>0</v>
      </c>
      <c r="G7881" t="s">
        <v>33</v>
      </c>
      <c r="H7881">
        <v>37</v>
      </c>
      <c r="I7881">
        <v>34</v>
      </c>
      <c r="J7881" t="s">
        <v>38</v>
      </c>
      <c r="K7881" t="s">
        <v>35</v>
      </c>
      <c r="L7881" t="str">
        <f>_xlfn.XLOOKUP(Table1[[#This Row],[TeamFavoriteID]],Table2[team_id],Table2[team_name],_xlfn.XLOOKUP(Table1[[#This Row],[TeamFavoriteID]],Table2[team_id_pfr],Table2[team_name],"Even"))</f>
        <v>Green Bay Packers</v>
      </c>
      <c r="M7881">
        <v>-7</v>
      </c>
      <c r="N7881">
        <f>IF(Table1[[#This Row],[TeamFavorite]]=Table1[[#This Row],[TeamHome]],Table1[[#This Row],[ScoreAway]]-Table1[[#This Row],[ScoreHome]],Table1[[#This Row],[ScoreHome]]-Table1[[#This Row],[ScoreAway]])</f>
        <v>-3</v>
      </c>
      <c r="O7881">
        <f>IF(Table1[[#This Row],[SpreadActual]]&lt;Table1[[#This Row],[SpreadFavorite]],1,0)</f>
        <v>0</v>
      </c>
      <c r="P7881">
        <v>42.5</v>
      </c>
      <c r="Q7881" t="s">
        <v>82</v>
      </c>
      <c r="R7881" t="b">
        <v>0</v>
      </c>
      <c r="S7881">
        <v>72</v>
      </c>
      <c r="T7881">
        <v>6</v>
      </c>
      <c r="U7881">
        <v>78</v>
      </c>
    </row>
    <row r="7882" spans="1:22" x14ac:dyDescent="0.2">
      <c r="A7882" s="1">
        <v>37507</v>
      </c>
      <c r="B7882">
        <v>2002</v>
      </c>
      <c r="C7882">
        <f>_xlfn.MAXIFS(Table1[ScheduleWeekWritten],Table1[ScheduleSeason],Table1[[#This Row],[ScheduleSeason]])</f>
        <v>17</v>
      </c>
      <c r="D7882">
        <v>1</v>
      </c>
      <c r="E7882" cm="1">
        <f t="array" ref="E7882">_xlfn.XLOOKUP(Table1[[#This Row],[ScheduleWeekWritten]],Table3[Game],100+Table3[Increase],Table1[[#This Row],[ScheduleWeekWritten]])</f>
        <v>1</v>
      </c>
      <c r="F7882" t="b">
        <v>0</v>
      </c>
      <c r="G7882" t="s">
        <v>177</v>
      </c>
      <c r="H7882">
        <v>19</v>
      </c>
      <c r="I7882">
        <v>10</v>
      </c>
      <c r="J7882" t="s">
        <v>67</v>
      </c>
      <c r="K7882" t="s">
        <v>68</v>
      </c>
      <c r="L7882" t="str">
        <f>_xlfn.XLOOKUP(Table1[[#This Row],[TeamFavoriteID]],Table2[team_id],Table2[team_name],_xlfn.XLOOKUP(Table1[[#This Row],[TeamFavoriteID]],Table2[team_id_pfr],Table2[team_name],"Even"))</f>
        <v>Dallas Cowboys</v>
      </c>
      <c r="M7882">
        <v>-8.5</v>
      </c>
      <c r="N7882">
        <f>IF(Table1[[#This Row],[TeamFavorite]]=Table1[[#This Row],[TeamHome]],Table1[[#This Row],[ScoreAway]]-Table1[[#This Row],[ScoreHome]],Table1[[#This Row],[ScoreHome]]-Table1[[#This Row],[ScoreAway]])</f>
        <v>9</v>
      </c>
      <c r="O7882">
        <f>IF(Table1[[#This Row],[SpreadActual]]&lt;Table1[[#This Row],[SpreadFavorite]],1,0)</f>
        <v>0</v>
      </c>
      <c r="P7882">
        <v>33.5</v>
      </c>
      <c r="Q7882" t="s">
        <v>178</v>
      </c>
      <c r="R7882" t="b">
        <v>0</v>
      </c>
      <c r="S7882">
        <v>72</v>
      </c>
      <c r="T7882">
        <v>0</v>
      </c>
      <c r="V7882" t="s">
        <v>103</v>
      </c>
    </row>
    <row r="7883" spans="1:22" x14ac:dyDescent="0.2">
      <c r="A7883" s="1">
        <v>37507</v>
      </c>
      <c r="B7883">
        <v>2002</v>
      </c>
      <c r="C7883">
        <f>_xlfn.MAXIFS(Table1[ScheduleWeekWritten],Table1[ScheduleSeason],Table1[[#This Row],[ScheduleSeason]])</f>
        <v>17</v>
      </c>
      <c r="D7883">
        <v>1</v>
      </c>
      <c r="E7883" cm="1">
        <f t="array" ref="E7883">_xlfn.XLOOKUP(Table1[[#This Row],[ScheduleWeekWritten]],Table3[Game],100+Table3[Increase],Table1[[#This Row],[ScheduleWeekWritten]])</f>
        <v>1</v>
      </c>
      <c r="F7883" t="b">
        <v>0</v>
      </c>
      <c r="G7883" t="s">
        <v>154</v>
      </c>
      <c r="H7883">
        <v>25</v>
      </c>
      <c r="I7883">
        <v>28</v>
      </c>
      <c r="J7883" t="s">
        <v>140</v>
      </c>
      <c r="K7883" t="s">
        <v>72</v>
      </c>
      <c r="L7883" t="str">
        <f>_xlfn.XLOOKUP(Table1[[#This Row],[TeamFavoriteID]],Table2[team_id],Table2[team_name],_xlfn.XLOOKUP(Table1[[#This Row],[TeamFavoriteID]],Table2[team_id_pfr],Table2[team_name],"Even"))</f>
        <v>Baltimore Colts</v>
      </c>
      <c r="M7883">
        <v>-3.5</v>
      </c>
      <c r="N7883">
        <f>IF(Table1[[#This Row],[TeamFavorite]]=Table1[[#This Row],[TeamHome]],Table1[[#This Row],[ScoreAway]]-Table1[[#This Row],[ScoreHome]],Table1[[#This Row],[ScoreHome]]-Table1[[#This Row],[ScoreAway]])</f>
        <v>-3</v>
      </c>
      <c r="O7883">
        <f>IF(Table1[[#This Row],[SpreadActual]]&lt;Table1[[#This Row],[SpreadFavorite]],1,0)</f>
        <v>0</v>
      </c>
      <c r="P7883">
        <v>44</v>
      </c>
      <c r="Q7883" t="s">
        <v>155</v>
      </c>
      <c r="R7883" t="b">
        <v>0</v>
      </c>
      <c r="S7883">
        <v>82</v>
      </c>
      <c r="T7883">
        <v>14</v>
      </c>
      <c r="U7883">
        <v>77</v>
      </c>
    </row>
    <row r="7884" spans="1:22" x14ac:dyDescent="0.2">
      <c r="A7884" s="1">
        <v>37507</v>
      </c>
      <c r="B7884">
        <v>2002</v>
      </c>
      <c r="C7884">
        <f>_xlfn.MAXIFS(Table1[ScheduleWeekWritten],Table1[ScheduleSeason],Table1[[#This Row],[ScheduleSeason]])</f>
        <v>17</v>
      </c>
      <c r="D7884">
        <v>1</v>
      </c>
      <c r="E7884" cm="1">
        <f t="array" ref="E7884">_xlfn.XLOOKUP(Table1[[#This Row],[ScheduleWeekWritten]],Table3[Game],100+Table3[Increase],Table1[[#This Row],[ScheduleWeekWritten]])</f>
        <v>1</v>
      </c>
      <c r="F7884" t="b">
        <v>0</v>
      </c>
      <c r="G7884" t="s">
        <v>19</v>
      </c>
      <c r="H7884">
        <v>49</v>
      </c>
      <c r="I7884">
        <v>21</v>
      </c>
      <c r="J7884" t="s">
        <v>45</v>
      </c>
      <c r="K7884" t="s">
        <v>91</v>
      </c>
      <c r="L7884" t="str">
        <f>_xlfn.XLOOKUP(Table1[[#This Row],[TeamFavoriteID]],Table2[team_id],Table2[team_name],_xlfn.XLOOKUP(Table1[[#This Row],[TeamFavoriteID]],Table2[team_id_pfr],Table2[team_name],"Even"))</f>
        <v>Miami Dolphins</v>
      </c>
      <c r="M7884">
        <v>-9.5</v>
      </c>
      <c r="N7884">
        <f>IF(Table1[[#This Row],[TeamFavorite]]=Table1[[#This Row],[TeamHome]],Table1[[#This Row],[ScoreAway]]-Table1[[#This Row],[ScoreHome]],Table1[[#This Row],[ScoreHome]]-Table1[[#This Row],[ScoreAway]])</f>
        <v>-28</v>
      </c>
      <c r="O7884">
        <f>IF(Table1[[#This Row],[SpreadActual]]&lt;Table1[[#This Row],[SpreadFavorite]],1,0)</f>
        <v>1</v>
      </c>
      <c r="P7884">
        <v>35.5</v>
      </c>
      <c r="Q7884" t="s">
        <v>143</v>
      </c>
      <c r="R7884" t="b">
        <v>0</v>
      </c>
      <c r="S7884">
        <v>83</v>
      </c>
      <c r="T7884">
        <v>9</v>
      </c>
      <c r="U7884">
        <v>80</v>
      </c>
    </row>
    <row r="7885" spans="1:22" x14ac:dyDescent="0.2">
      <c r="A7885" s="1">
        <v>37507</v>
      </c>
      <c r="B7885">
        <v>2002</v>
      </c>
      <c r="C7885">
        <f>_xlfn.MAXIFS(Table1[ScheduleWeekWritten],Table1[ScheduleSeason],Table1[[#This Row],[ScheduleSeason]])</f>
        <v>17</v>
      </c>
      <c r="D7885">
        <v>1</v>
      </c>
      <c r="E7885" cm="1">
        <f t="array" ref="E7885">_xlfn.XLOOKUP(Table1[[#This Row],[ScheduleWeekWritten]],Table3[Game],100+Table3[Increase],Table1[[#This Row],[ScheduleWeekWritten]])</f>
        <v>1</v>
      </c>
      <c r="F7885" t="b">
        <v>0</v>
      </c>
      <c r="G7885" t="s">
        <v>20</v>
      </c>
      <c r="H7885">
        <v>31</v>
      </c>
      <c r="I7885">
        <v>17</v>
      </c>
      <c r="J7885" t="s">
        <v>128</v>
      </c>
      <c r="K7885" t="s">
        <v>21</v>
      </c>
      <c r="L7885" t="str">
        <f>_xlfn.XLOOKUP(Table1[[#This Row],[TeamFavoriteID]],Table2[team_id],Table2[team_name],_xlfn.XLOOKUP(Table1[[#This Row],[TeamFavoriteID]],Table2[team_id_pfr],Table2[team_name],"Even"))</f>
        <v>Las Vegas Raiders</v>
      </c>
      <c r="M7885">
        <v>-7.5</v>
      </c>
      <c r="N7885">
        <f>IF(Table1[[#This Row],[TeamFavorite]]=Table1[[#This Row],[TeamHome]],Table1[[#This Row],[ScoreAway]]-Table1[[#This Row],[ScoreHome]],Table1[[#This Row],[ScoreHome]]-Table1[[#This Row],[ScoreAway]])</f>
        <v>14</v>
      </c>
      <c r="O7885">
        <f>IF(Table1[[#This Row],[SpreadActual]]&lt;Table1[[#This Row],[SpreadFavorite]],1,0)</f>
        <v>0</v>
      </c>
      <c r="P7885">
        <v>40</v>
      </c>
      <c r="Q7885" t="s">
        <v>76</v>
      </c>
      <c r="R7885" t="b">
        <v>0</v>
      </c>
      <c r="S7885">
        <v>61</v>
      </c>
      <c r="T7885">
        <v>9</v>
      </c>
      <c r="U7885">
        <v>72</v>
      </c>
    </row>
    <row r="7886" spans="1:22" x14ac:dyDescent="0.2">
      <c r="A7886" s="1">
        <v>37507</v>
      </c>
      <c r="B7886">
        <v>2002</v>
      </c>
      <c r="C7886">
        <f>_xlfn.MAXIFS(Table1[ScheduleWeekWritten],Table1[ScheduleSeason],Table1[[#This Row],[ScheduleSeason]])</f>
        <v>17</v>
      </c>
      <c r="D7886">
        <v>1</v>
      </c>
      <c r="E7886" cm="1">
        <f t="array" ref="E7886">_xlfn.XLOOKUP(Table1[[#This Row],[ScheduleWeekWritten]],Table3[Game],100+Table3[Increase],Table1[[#This Row],[ScheduleWeekWritten]])</f>
        <v>1</v>
      </c>
      <c r="F7886" t="b">
        <v>0</v>
      </c>
      <c r="G7886" t="s">
        <v>127</v>
      </c>
      <c r="H7886">
        <v>20</v>
      </c>
      <c r="I7886">
        <v>26</v>
      </c>
      <c r="J7886" t="s">
        <v>95</v>
      </c>
      <c r="K7886" t="s">
        <v>133</v>
      </c>
      <c r="L7886" t="str">
        <f>_xlfn.XLOOKUP(Table1[[#This Row],[TeamFavoriteID]],Table2[team_id],Table2[team_name],_xlfn.XLOOKUP(Table1[[#This Row],[TeamFavoriteID]],Table2[team_id_pfr],Table2[team_name],"Even"))</f>
        <v>Tampa Bay Buccaneers</v>
      </c>
      <c r="M7886">
        <v>-6</v>
      </c>
      <c r="N7886">
        <f>IF(Table1[[#This Row],[TeamFavorite]]=Table1[[#This Row],[TeamHome]],Table1[[#This Row],[ScoreAway]]-Table1[[#This Row],[ScoreHome]],Table1[[#This Row],[ScoreHome]]-Table1[[#This Row],[ScoreAway]])</f>
        <v>6</v>
      </c>
      <c r="O7886">
        <f>IF(Table1[[#This Row],[SpreadActual]]&lt;Table1[[#This Row],[SpreadFavorite]],1,0)</f>
        <v>0</v>
      </c>
      <c r="P7886">
        <v>37.5</v>
      </c>
      <c r="Q7886" t="s">
        <v>168</v>
      </c>
      <c r="R7886" t="b">
        <v>0</v>
      </c>
      <c r="S7886">
        <v>82</v>
      </c>
      <c r="T7886">
        <v>7</v>
      </c>
      <c r="U7886">
        <v>75</v>
      </c>
    </row>
    <row r="7887" spans="1:22" x14ac:dyDescent="0.2">
      <c r="A7887" s="1">
        <v>37507</v>
      </c>
      <c r="B7887">
        <v>2002</v>
      </c>
      <c r="C7887">
        <f>_xlfn.MAXIFS(Table1[ScheduleWeekWritten],Table1[ScheduleSeason],Table1[[#This Row],[ScheduleSeason]])</f>
        <v>17</v>
      </c>
      <c r="D7887">
        <v>1</v>
      </c>
      <c r="E7887" cm="1">
        <f t="array" ref="E7887">_xlfn.XLOOKUP(Table1[[#This Row],[ScheduleWeekWritten]],Table3[Game],100+Table3[Increase],Table1[[#This Row],[ScheduleWeekWritten]])</f>
        <v>1</v>
      </c>
      <c r="F7887" t="b">
        <v>0</v>
      </c>
      <c r="G7887" t="s">
        <v>171</v>
      </c>
      <c r="H7887">
        <v>27</v>
      </c>
      <c r="I7887">
        <v>24</v>
      </c>
      <c r="J7887" t="s">
        <v>58</v>
      </c>
      <c r="K7887" t="s">
        <v>25</v>
      </c>
      <c r="L7887" t="str">
        <f>_xlfn.XLOOKUP(Table1[[#This Row],[TeamFavoriteID]],Table2[team_id],Table2[team_name],_xlfn.XLOOKUP(Table1[[#This Row],[TeamFavoriteID]],Table2[team_id_pfr],Table2[team_name],"Even"))</f>
        <v>Houston Oilers</v>
      </c>
      <c r="M7887">
        <v>-2</v>
      </c>
      <c r="N7887">
        <f>IF(Table1[[#This Row],[TeamFavorite]]=Table1[[#This Row],[TeamHome]],Table1[[#This Row],[ScoreAway]]-Table1[[#This Row],[ScoreHome]],Table1[[#This Row],[ScoreHome]]-Table1[[#This Row],[ScoreAway]])</f>
        <v>3</v>
      </c>
      <c r="O7887">
        <f>IF(Table1[[#This Row],[SpreadActual]]&lt;Table1[[#This Row],[SpreadFavorite]],1,0)</f>
        <v>0</v>
      </c>
      <c r="P7887">
        <v>37</v>
      </c>
      <c r="Q7887" t="s">
        <v>172</v>
      </c>
      <c r="R7887" t="b">
        <v>0</v>
      </c>
      <c r="S7887">
        <v>78</v>
      </c>
      <c r="T7887">
        <v>4</v>
      </c>
      <c r="U7887">
        <v>60</v>
      </c>
    </row>
    <row r="7888" spans="1:22" x14ac:dyDescent="0.2">
      <c r="A7888" s="1">
        <v>37507</v>
      </c>
      <c r="B7888">
        <v>2002</v>
      </c>
      <c r="C7888">
        <f>_xlfn.MAXIFS(Table1[ScheduleWeekWritten],Table1[ScheduleSeason],Table1[[#This Row],[ScheduleSeason]])</f>
        <v>17</v>
      </c>
      <c r="D7888">
        <v>1</v>
      </c>
      <c r="E7888" cm="1">
        <f t="array" ref="E7888">_xlfn.XLOOKUP(Table1[[#This Row],[ScheduleWeekWritten]],Table3[Game],100+Table3[Increase],Table1[[#This Row],[ScheduleWeekWritten]])</f>
        <v>1</v>
      </c>
      <c r="F7888" t="b">
        <v>0</v>
      </c>
      <c r="G7888" t="s">
        <v>61</v>
      </c>
      <c r="H7888">
        <v>31</v>
      </c>
      <c r="I7888">
        <v>23</v>
      </c>
      <c r="J7888" t="s">
        <v>149</v>
      </c>
      <c r="K7888" t="s">
        <v>85</v>
      </c>
      <c r="L7888" t="str">
        <f>_xlfn.XLOOKUP(Table1[[#This Row],[TeamFavoriteID]],Table2[team_id],Table2[team_name],_xlfn.XLOOKUP(Table1[[#This Row],[TeamFavoriteID]],Table2[team_id_pfr],Table2[team_name],"Even"))</f>
        <v>Washington Commanders</v>
      </c>
      <c r="M7888">
        <v>-6</v>
      </c>
      <c r="N7888">
        <f>IF(Table1[[#This Row],[TeamFavorite]]=Table1[[#This Row],[TeamHome]],Table1[[#This Row],[ScoreAway]]-Table1[[#This Row],[ScoreHome]],Table1[[#This Row],[ScoreHome]]-Table1[[#This Row],[ScoreAway]])</f>
        <v>8</v>
      </c>
      <c r="O7888">
        <f>IF(Table1[[#This Row],[SpreadActual]]&lt;Table1[[#This Row],[SpreadFavorite]],1,0)</f>
        <v>0</v>
      </c>
      <c r="P7888">
        <v>44.5</v>
      </c>
      <c r="Q7888" t="s">
        <v>165</v>
      </c>
      <c r="R7888" t="b">
        <v>0</v>
      </c>
      <c r="S7888">
        <v>73</v>
      </c>
      <c r="T7888">
        <v>5</v>
      </c>
      <c r="U7888">
        <v>70</v>
      </c>
    </row>
    <row r="7889" spans="1:22" x14ac:dyDescent="0.2">
      <c r="A7889" s="1">
        <v>37508</v>
      </c>
      <c r="B7889">
        <v>2002</v>
      </c>
      <c r="C7889">
        <f>_xlfn.MAXIFS(Table1[ScheduleWeekWritten],Table1[ScheduleSeason],Table1[[#This Row],[ScheduleSeason]])</f>
        <v>17</v>
      </c>
      <c r="D7889">
        <v>1</v>
      </c>
      <c r="E7889" cm="1">
        <f t="array" ref="E7889">_xlfn.XLOOKUP(Table1[[#This Row],[ScheduleWeekWritten]],Table3[Game],100+Table3[Increase],Table1[[#This Row],[ScheduleWeekWritten]])</f>
        <v>1</v>
      </c>
      <c r="F7889" t="b">
        <v>0</v>
      </c>
      <c r="G7889" t="s">
        <v>115</v>
      </c>
      <c r="H7889">
        <v>30</v>
      </c>
      <c r="I7889">
        <v>14</v>
      </c>
      <c r="J7889" t="s">
        <v>49</v>
      </c>
      <c r="K7889" t="s">
        <v>51</v>
      </c>
      <c r="L7889" t="str">
        <f>_xlfn.XLOOKUP(Table1[[#This Row],[TeamFavoriteID]],Table2[team_id],Table2[team_name],_xlfn.XLOOKUP(Table1[[#This Row],[TeamFavoriteID]],Table2[team_id_pfr],Table2[team_name],"Even"))</f>
        <v>Pittsburgh Steelers</v>
      </c>
      <c r="M7889">
        <v>-2.5</v>
      </c>
      <c r="N7889">
        <f>IF(Table1[[#This Row],[TeamFavorite]]=Table1[[#This Row],[TeamHome]],Table1[[#This Row],[ScoreAway]]-Table1[[#This Row],[ScoreHome]],Table1[[#This Row],[ScoreHome]]-Table1[[#This Row],[ScoreAway]])</f>
        <v>16</v>
      </c>
      <c r="O7889">
        <f>IF(Table1[[#This Row],[SpreadActual]]&lt;Table1[[#This Row],[SpreadFavorite]],1,0)</f>
        <v>0</v>
      </c>
      <c r="P7889">
        <v>37.5</v>
      </c>
      <c r="Q7889" t="s">
        <v>179</v>
      </c>
      <c r="R7889" t="b">
        <v>0</v>
      </c>
      <c r="S7889">
        <v>78</v>
      </c>
      <c r="T7889">
        <v>8</v>
      </c>
      <c r="U7889">
        <v>60</v>
      </c>
    </row>
    <row r="7890" spans="1:22" x14ac:dyDescent="0.2">
      <c r="A7890" s="1">
        <v>37514</v>
      </c>
      <c r="B7890">
        <v>2002</v>
      </c>
      <c r="C7890">
        <f>_xlfn.MAXIFS(Table1[ScheduleWeekWritten],Table1[ScheduleSeason],Table1[[#This Row],[ScheduleSeason]])</f>
        <v>17</v>
      </c>
      <c r="D7890">
        <v>2</v>
      </c>
      <c r="E7890" cm="1">
        <f t="array" ref="E7890">_xlfn.XLOOKUP(Table1[[#This Row],[ScheduleWeekWritten]],Table3[Game],100+Table3[Increase],Table1[[#This Row],[ScheduleWeekWritten]])</f>
        <v>2</v>
      </c>
      <c r="F7890" t="b">
        <v>0</v>
      </c>
      <c r="G7890" t="s">
        <v>38</v>
      </c>
      <c r="H7890">
        <v>13</v>
      </c>
      <c r="I7890">
        <v>14</v>
      </c>
      <c r="J7890" t="s">
        <v>46</v>
      </c>
      <c r="K7890" t="s">
        <v>109</v>
      </c>
      <c r="L7890" t="str">
        <f>_xlfn.XLOOKUP(Table1[[#This Row],[TeamFavoriteID]],Table2[team_id],Table2[team_name],_xlfn.XLOOKUP(Table1[[#This Row],[TeamFavoriteID]],Table2[team_id_pfr],Table2[team_name],"Even"))</f>
        <v>Atlanta Falcons</v>
      </c>
      <c r="M7890">
        <v>-2.5</v>
      </c>
      <c r="N7890">
        <f>IF(Table1[[#This Row],[TeamFavorite]]=Table1[[#This Row],[TeamHome]],Table1[[#This Row],[ScoreAway]]-Table1[[#This Row],[ScoreHome]],Table1[[#This Row],[ScoreHome]]-Table1[[#This Row],[ScoreAway]])</f>
        <v>1</v>
      </c>
      <c r="O7890">
        <f>IF(Table1[[#This Row],[SpreadActual]]&lt;Table1[[#This Row],[SpreadFavorite]],1,0)</f>
        <v>0</v>
      </c>
      <c r="P7890">
        <v>45</v>
      </c>
      <c r="Q7890" t="s">
        <v>148</v>
      </c>
      <c r="R7890" t="b">
        <v>0</v>
      </c>
      <c r="S7890">
        <v>72</v>
      </c>
      <c r="T7890">
        <v>0</v>
      </c>
      <c r="V7890" t="s">
        <v>103</v>
      </c>
    </row>
    <row r="7891" spans="1:22" x14ac:dyDescent="0.2">
      <c r="A7891" s="1">
        <v>37514</v>
      </c>
      <c r="B7891">
        <v>2002</v>
      </c>
      <c r="C7891">
        <f>_xlfn.MAXIFS(Table1[ScheduleWeekWritten],Table1[ScheduleSeason],Table1[[#This Row],[ScheduleSeason]])</f>
        <v>17</v>
      </c>
      <c r="D7891">
        <v>2</v>
      </c>
      <c r="E7891" cm="1">
        <f t="array" ref="E7891">_xlfn.XLOOKUP(Table1[[#This Row],[ScheduleWeekWritten]],Table3[Game],100+Table3[Increase],Table1[[#This Row],[ScheduleWeekWritten]])</f>
        <v>2</v>
      </c>
      <c r="F7891" t="b">
        <v>0</v>
      </c>
      <c r="G7891" t="s">
        <v>158</v>
      </c>
      <c r="H7891">
        <v>0</v>
      </c>
      <c r="I7891">
        <v>25</v>
      </c>
      <c r="J7891" t="s">
        <v>127</v>
      </c>
      <c r="K7891" t="s">
        <v>133</v>
      </c>
      <c r="L7891" t="str">
        <f>_xlfn.XLOOKUP(Table1[[#This Row],[TeamFavoriteID]],Table2[team_id],Table2[team_name],_xlfn.XLOOKUP(Table1[[#This Row],[TeamFavoriteID]],Table2[team_id_pfr],Table2[team_name],"Even"))</f>
        <v>Tampa Bay Buccaneers</v>
      </c>
      <c r="M7891">
        <v>-4.5</v>
      </c>
      <c r="N7891">
        <f>IF(Table1[[#This Row],[TeamFavorite]]=Table1[[#This Row],[TeamHome]],Table1[[#This Row],[ScoreAway]]-Table1[[#This Row],[ScoreHome]],Table1[[#This Row],[ScoreHome]]-Table1[[#This Row],[ScoreAway]])</f>
        <v>-25</v>
      </c>
      <c r="O7891">
        <f>IF(Table1[[#This Row],[SpreadActual]]&lt;Table1[[#This Row],[SpreadFavorite]],1,0)</f>
        <v>1</v>
      </c>
      <c r="P7891">
        <v>32</v>
      </c>
      <c r="Q7891" t="s">
        <v>166</v>
      </c>
      <c r="R7891" t="b">
        <v>0</v>
      </c>
      <c r="S7891">
        <v>73</v>
      </c>
      <c r="T7891">
        <v>8</v>
      </c>
      <c r="U7891">
        <v>94</v>
      </c>
    </row>
    <row r="7892" spans="1:22" x14ac:dyDescent="0.2">
      <c r="A7892" s="1">
        <v>37514</v>
      </c>
      <c r="B7892">
        <v>2002</v>
      </c>
      <c r="C7892">
        <f>_xlfn.MAXIFS(Table1[ScheduleWeekWritten],Table1[ScheduleSeason],Table1[[#This Row],[ScheduleSeason]])</f>
        <v>17</v>
      </c>
      <c r="D7892">
        <v>2</v>
      </c>
      <c r="E7892" cm="1">
        <f t="array" ref="E7892">_xlfn.XLOOKUP(Table1[[#This Row],[ScheduleWeekWritten]],Table3[Game],100+Table3[Increase],Table1[[#This Row],[ScheduleWeekWritten]])</f>
        <v>2</v>
      </c>
      <c r="F7892" t="b">
        <v>0</v>
      </c>
      <c r="G7892" t="s">
        <v>152</v>
      </c>
      <c r="H7892">
        <v>31</v>
      </c>
      <c r="I7892">
        <v>7</v>
      </c>
      <c r="J7892" t="s">
        <v>45</v>
      </c>
      <c r="K7892" t="s">
        <v>162</v>
      </c>
      <c r="L7892" t="str">
        <f>_xlfn.XLOOKUP(Table1[[#This Row],[TeamFavoriteID]],Table2[team_id],Table2[team_name],_xlfn.XLOOKUP(Table1[[#This Row],[TeamFavoriteID]],Table2[team_id_pfr],Table2[team_name],"Even"))</f>
        <v>Carolina Panthers</v>
      </c>
      <c r="M7892">
        <v>-3</v>
      </c>
      <c r="N7892">
        <f>IF(Table1[[#This Row],[TeamFavorite]]=Table1[[#This Row],[TeamHome]],Table1[[#This Row],[ScoreAway]]-Table1[[#This Row],[ScoreHome]],Table1[[#This Row],[ScoreHome]]-Table1[[#This Row],[ScoreAway]])</f>
        <v>-24</v>
      </c>
      <c r="O7892">
        <f>IF(Table1[[#This Row],[SpreadActual]]&lt;Table1[[#This Row],[SpreadFavorite]],1,0)</f>
        <v>1</v>
      </c>
      <c r="P7892">
        <v>35.5</v>
      </c>
      <c r="Q7892" t="s">
        <v>160</v>
      </c>
      <c r="R7892" t="b">
        <v>0</v>
      </c>
      <c r="S7892">
        <v>70</v>
      </c>
      <c r="T7892">
        <v>10</v>
      </c>
      <c r="U7892">
        <v>98</v>
      </c>
    </row>
    <row r="7893" spans="1:22" x14ac:dyDescent="0.2">
      <c r="A7893" s="1">
        <v>37514</v>
      </c>
      <c r="B7893">
        <v>2002</v>
      </c>
      <c r="C7893">
        <f>_xlfn.MAXIFS(Table1[ScheduleWeekWritten],Table1[ScheduleSeason],Table1[[#This Row],[ScheduleSeason]])</f>
        <v>17</v>
      </c>
      <c r="D7893">
        <v>2</v>
      </c>
      <c r="E7893" cm="1">
        <f t="array" ref="E7893">_xlfn.XLOOKUP(Table1[[#This Row],[ScheduleWeekWritten]],Table3[Game],100+Table3[Increase],Table1[[#This Row],[ScheduleWeekWritten]])</f>
        <v>2</v>
      </c>
      <c r="F7893" t="b">
        <v>0</v>
      </c>
      <c r="G7893" t="s">
        <v>62</v>
      </c>
      <c r="H7893">
        <v>20</v>
      </c>
      <c r="I7893">
        <v>7</v>
      </c>
      <c r="J7893" t="s">
        <v>101</v>
      </c>
      <c r="K7893" t="s">
        <v>63</v>
      </c>
      <c r="L7893" t="str">
        <f>_xlfn.XLOOKUP(Table1[[#This Row],[TeamFavoriteID]],Table2[team_id],Table2[team_name],_xlfn.XLOOKUP(Table1[[#This Row],[TeamFavoriteID]],Table2[team_id_pfr],Table2[team_name],"Even"))</f>
        <v>Cleveland Browns</v>
      </c>
      <c r="M7893">
        <v>-3.5</v>
      </c>
      <c r="N7893">
        <f>IF(Table1[[#This Row],[TeamFavorite]]=Table1[[#This Row],[TeamHome]],Table1[[#This Row],[ScoreAway]]-Table1[[#This Row],[ScoreHome]],Table1[[#This Row],[ScoreHome]]-Table1[[#This Row],[ScoreAway]])</f>
        <v>-13</v>
      </c>
      <c r="O7893">
        <f>IF(Table1[[#This Row],[SpreadActual]]&lt;Table1[[#This Row],[SpreadFavorite]],1,0)</f>
        <v>1</v>
      </c>
      <c r="P7893">
        <v>39</v>
      </c>
      <c r="Q7893" t="s">
        <v>170</v>
      </c>
      <c r="R7893" t="b">
        <v>0</v>
      </c>
      <c r="S7893">
        <v>72</v>
      </c>
      <c r="T7893">
        <v>10</v>
      </c>
      <c r="U7893">
        <v>92</v>
      </c>
    </row>
    <row r="7894" spans="1:22" x14ac:dyDescent="0.2">
      <c r="A7894" s="1">
        <v>37514</v>
      </c>
      <c r="B7894">
        <v>2002</v>
      </c>
      <c r="C7894">
        <f>_xlfn.MAXIFS(Table1[ScheduleWeekWritten],Table1[ScheduleSeason],Table1[[#This Row],[ScheduleSeason]])</f>
        <v>17</v>
      </c>
      <c r="D7894">
        <v>2</v>
      </c>
      <c r="E7894" cm="1">
        <f t="array" ref="E7894">_xlfn.XLOOKUP(Table1[[#This Row],[ScheduleWeekWritten]],Table3[Game],100+Table3[Increase],Table1[[#This Row],[ScheduleWeekWritten]])</f>
        <v>2</v>
      </c>
      <c r="F7894" t="b">
        <v>0</v>
      </c>
      <c r="G7894" t="s">
        <v>67</v>
      </c>
      <c r="H7894">
        <v>21</v>
      </c>
      <c r="I7894">
        <v>13</v>
      </c>
      <c r="J7894" t="s">
        <v>171</v>
      </c>
      <c r="K7894" t="s">
        <v>25</v>
      </c>
      <c r="L7894" t="str">
        <f>_xlfn.XLOOKUP(Table1[[#This Row],[TeamFavoriteID]],Table2[team_id],Table2[team_name],_xlfn.XLOOKUP(Table1[[#This Row],[TeamFavoriteID]],Table2[team_id_pfr],Table2[team_name],"Even"))</f>
        <v>Houston Oilers</v>
      </c>
      <c r="M7894">
        <v>-3.5</v>
      </c>
      <c r="N7894">
        <f>IF(Table1[[#This Row],[TeamFavorite]]=Table1[[#This Row],[TeamHome]],Table1[[#This Row],[ScoreAway]]-Table1[[#This Row],[ScoreHome]],Table1[[#This Row],[ScoreHome]]-Table1[[#This Row],[ScoreAway]])</f>
        <v>8</v>
      </c>
      <c r="O7894">
        <f>IF(Table1[[#This Row],[SpreadActual]]&lt;Table1[[#This Row],[SpreadFavorite]],1,0)</f>
        <v>0</v>
      </c>
      <c r="P7894">
        <v>37.5</v>
      </c>
      <c r="Q7894" t="s">
        <v>119</v>
      </c>
      <c r="R7894" t="b">
        <v>0</v>
      </c>
      <c r="S7894">
        <v>79</v>
      </c>
      <c r="T7894">
        <v>12</v>
      </c>
      <c r="U7894">
        <v>62</v>
      </c>
    </row>
    <row r="7895" spans="1:22" x14ac:dyDescent="0.2">
      <c r="A7895" s="1">
        <v>37514</v>
      </c>
      <c r="B7895">
        <v>2002</v>
      </c>
      <c r="C7895">
        <f>_xlfn.MAXIFS(Table1[ScheduleWeekWritten],Table1[ScheduleSeason],Table1[[#This Row],[ScheduleSeason]])</f>
        <v>17</v>
      </c>
      <c r="D7895">
        <v>2</v>
      </c>
      <c r="E7895" cm="1">
        <f t="array" ref="E7895">_xlfn.XLOOKUP(Table1[[#This Row],[ScheduleWeekWritten]],Table3[Game],100+Table3[Increase],Table1[[#This Row],[ScheduleWeekWritten]])</f>
        <v>2</v>
      </c>
      <c r="F7895" t="b">
        <v>0</v>
      </c>
      <c r="G7895" t="s">
        <v>140</v>
      </c>
      <c r="H7895">
        <v>13</v>
      </c>
      <c r="I7895">
        <v>21</v>
      </c>
      <c r="J7895" t="s">
        <v>19</v>
      </c>
      <c r="K7895" t="s">
        <v>89</v>
      </c>
      <c r="L7895" t="str">
        <f>_xlfn.XLOOKUP(Table1[[#This Row],[TeamFavoriteID]],Table2[team_id],Table2[team_name],_xlfn.XLOOKUP(Table1[[#This Row],[TeamFavoriteID]],Table2[team_id_pfr],Table2[team_name],"Even"))</f>
        <v>Even</v>
      </c>
      <c r="M7895">
        <v>0</v>
      </c>
      <c r="N7895">
        <f>IF(Table1[[#This Row],[TeamFavorite]]=Table1[[#This Row],[TeamHome]],Table1[[#This Row],[ScoreAway]]-Table1[[#This Row],[ScoreHome]],Table1[[#This Row],[ScoreHome]]-Table1[[#This Row],[ScoreAway]])</f>
        <v>-8</v>
      </c>
      <c r="O7895">
        <f>IF(Table1[[#This Row],[SpreadActual]]&lt;Table1[[#This Row],[SpreadFavorite]],1,0)</f>
        <v>1</v>
      </c>
      <c r="P7895">
        <v>47</v>
      </c>
      <c r="Q7895" t="s">
        <v>141</v>
      </c>
      <c r="R7895" t="b">
        <v>0</v>
      </c>
      <c r="S7895">
        <v>72</v>
      </c>
      <c r="T7895">
        <v>0</v>
      </c>
      <c r="V7895" t="s">
        <v>103</v>
      </c>
    </row>
    <row r="7896" spans="1:22" x14ac:dyDescent="0.2">
      <c r="A7896" s="1">
        <v>37514</v>
      </c>
      <c r="B7896">
        <v>2002</v>
      </c>
      <c r="C7896">
        <f>_xlfn.MAXIFS(Table1[ScheduleWeekWritten],Table1[ScheduleSeason],Table1[[#This Row],[ScheduleSeason]])</f>
        <v>17</v>
      </c>
      <c r="D7896">
        <v>2</v>
      </c>
      <c r="E7896" cm="1">
        <f t="array" ref="E7896">_xlfn.XLOOKUP(Table1[[#This Row],[ScheduleWeekWritten]],Table3[Game],100+Table3[Increase],Table1[[#This Row],[ScheduleWeekWritten]])</f>
        <v>2</v>
      </c>
      <c r="F7896" t="b">
        <v>0</v>
      </c>
      <c r="G7896" t="s">
        <v>42</v>
      </c>
      <c r="H7896">
        <v>16</v>
      </c>
      <c r="I7896">
        <v>23</v>
      </c>
      <c r="J7896" t="s">
        <v>154</v>
      </c>
      <c r="K7896" t="s">
        <v>75</v>
      </c>
      <c r="L7896" t="str">
        <f>_xlfn.XLOOKUP(Table1[[#This Row],[TeamFavoriteID]],Table2[team_id],Table2[team_name],_xlfn.XLOOKUP(Table1[[#This Row],[TeamFavoriteID]],Table2[team_id_pfr],Table2[team_name],"Even"))</f>
        <v>Kansas City Chiefs</v>
      </c>
      <c r="M7896">
        <v>-3.5</v>
      </c>
      <c r="N7896">
        <f>IF(Table1[[#This Row],[TeamFavorite]]=Table1[[#This Row],[TeamHome]],Table1[[#This Row],[ScoreAway]]-Table1[[#This Row],[ScoreHome]],Table1[[#This Row],[ScoreHome]]-Table1[[#This Row],[ScoreAway]])</f>
        <v>7</v>
      </c>
      <c r="O7896">
        <f>IF(Table1[[#This Row],[SpreadActual]]&lt;Table1[[#This Row],[SpreadFavorite]],1,0)</f>
        <v>0</v>
      </c>
      <c r="P7896">
        <v>46</v>
      </c>
      <c r="Q7896" t="s">
        <v>117</v>
      </c>
      <c r="R7896" t="b">
        <v>0</v>
      </c>
      <c r="S7896">
        <v>67</v>
      </c>
      <c r="T7896">
        <v>9</v>
      </c>
      <c r="U7896">
        <v>77</v>
      </c>
    </row>
    <row r="7897" spans="1:22" x14ac:dyDescent="0.2">
      <c r="A7897" s="1">
        <v>37514</v>
      </c>
      <c r="B7897">
        <v>2002</v>
      </c>
      <c r="C7897">
        <f>_xlfn.MAXIFS(Table1[ScheduleWeekWritten],Table1[ScheduleSeason],Table1[[#This Row],[ScheduleSeason]])</f>
        <v>17</v>
      </c>
      <c r="D7897">
        <v>2</v>
      </c>
      <c r="E7897" cm="1">
        <f t="array" ref="E7897">_xlfn.XLOOKUP(Table1[[#This Row],[ScheduleWeekWritten]],Table3[Game],100+Table3[Increase],Table1[[#This Row],[ScheduleWeekWritten]])</f>
        <v>2</v>
      </c>
      <c r="F7897" t="b">
        <v>0</v>
      </c>
      <c r="G7897" t="s">
        <v>54</v>
      </c>
      <c r="H7897">
        <v>39</v>
      </c>
      <c r="I7897">
        <v>45</v>
      </c>
      <c r="J7897" t="s">
        <v>28</v>
      </c>
      <c r="K7897" t="s">
        <v>55</v>
      </c>
      <c r="L7897" t="str">
        <f>_xlfn.XLOOKUP(Table1[[#This Row],[TeamFavoriteID]],Table2[team_id],Table2[team_name],_xlfn.XLOOKUP(Table1[[#This Row],[TeamFavoriteID]],Table2[team_id_pfr],Table2[team_name],"Even"))</f>
        <v>Minnesota Vikings</v>
      </c>
      <c r="M7897">
        <v>-3.5</v>
      </c>
      <c r="N7897">
        <f>IF(Table1[[#This Row],[TeamFavorite]]=Table1[[#This Row],[TeamHome]],Table1[[#This Row],[ScoreAway]]-Table1[[#This Row],[ScoreHome]],Table1[[#This Row],[ScoreHome]]-Table1[[#This Row],[ScoreAway]])</f>
        <v>6</v>
      </c>
      <c r="O7897">
        <f>IF(Table1[[#This Row],[SpreadActual]]&lt;Table1[[#This Row],[SpreadFavorite]],1,0)</f>
        <v>0</v>
      </c>
      <c r="P7897">
        <v>49</v>
      </c>
      <c r="Q7897" t="s">
        <v>137</v>
      </c>
      <c r="R7897" t="b">
        <v>0</v>
      </c>
      <c r="S7897">
        <v>72</v>
      </c>
      <c r="T7897">
        <v>0</v>
      </c>
      <c r="V7897" t="s">
        <v>103</v>
      </c>
    </row>
    <row r="7898" spans="1:22" x14ac:dyDescent="0.2">
      <c r="A7898" s="1">
        <v>37514</v>
      </c>
      <c r="B7898">
        <v>2002</v>
      </c>
      <c r="C7898">
        <f>_xlfn.MAXIFS(Table1[ScheduleWeekWritten],Table1[ScheduleSeason],Table1[[#This Row],[ScheduleSeason]])</f>
        <v>17</v>
      </c>
      <c r="D7898">
        <v>2</v>
      </c>
      <c r="E7898" cm="1">
        <f t="array" ref="E7898">_xlfn.XLOOKUP(Table1[[#This Row],[ScheduleWeekWritten]],Table3[Game],100+Table3[Increase],Table1[[#This Row],[ScheduleWeekWritten]])</f>
        <v>2</v>
      </c>
      <c r="F7898" t="b">
        <v>0</v>
      </c>
      <c r="G7898" t="s">
        <v>95</v>
      </c>
      <c r="H7898">
        <v>35</v>
      </c>
      <c r="I7898">
        <v>20</v>
      </c>
      <c r="J7898" t="s">
        <v>33</v>
      </c>
      <c r="K7898" t="s">
        <v>35</v>
      </c>
      <c r="L7898" t="str">
        <f>_xlfn.XLOOKUP(Table1[[#This Row],[TeamFavoriteID]],Table2[team_id],Table2[team_name],_xlfn.XLOOKUP(Table1[[#This Row],[TeamFavoriteID]],Table2[team_id_pfr],Table2[team_name],"Even"))</f>
        <v>Green Bay Packers</v>
      </c>
      <c r="M7898">
        <v>-2.5</v>
      </c>
      <c r="N7898">
        <f>IF(Table1[[#This Row],[TeamFavorite]]=Table1[[#This Row],[TeamHome]],Table1[[#This Row],[ScoreAway]]-Table1[[#This Row],[ScoreHome]],Table1[[#This Row],[ScoreHome]]-Table1[[#This Row],[ScoreAway]])</f>
        <v>15</v>
      </c>
      <c r="O7898">
        <f>IF(Table1[[#This Row],[SpreadActual]]&lt;Table1[[#This Row],[SpreadFavorite]],1,0)</f>
        <v>0</v>
      </c>
      <c r="P7898">
        <v>45.5</v>
      </c>
      <c r="Q7898" t="s">
        <v>124</v>
      </c>
      <c r="R7898" t="b">
        <v>0</v>
      </c>
      <c r="S7898">
        <v>72</v>
      </c>
      <c r="T7898">
        <v>0</v>
      </c>
      <c r="V7898" t="s">
        <v>103</v>
      </c>
    </row>
    <row r="7899" spans="1:22" x14ac:dyDescent="0.2">
      <c r="A7899" s="1">
        <v>37514</v>
      </c>
      <c r="B7899">
        <v>2002</v>
      </c>
      <c r="C7899">
        <f>_xlfn.MAXIFS(Table1[ScheduleWeekWritten],Table1[ScheduleSeason],Table1[[#This Row],[ScheduleSeason]])</f>
        <v>17</v>
      </c>
      <c r="D7899">
        <v>2</v>
      </c>
      <c r="E7899" cm="1">
        <f t="array" ref="E7899">_xlfn.XLOOKUP(Table1[[#This Row],[ScheduleWeekWritten]],Table3[Game],100+Table3[Increase],Table1[[#This Row],[ScheduleWeekWritten]])</f>
        <v>2</v>
      </c>
      <c r="F7899" t="b">
        <v>0</v>
      </c>
      <c r="G7899" t="s">
        <v>31</v>
      </c>
      <c r="H7899">
        <v>7</v>
      </c>
      <c r="I7899">
        <v>44</v>
      </c>
      <c r="J7899" t="s">
        <v>115</v>
      </c>
      <c r="K7899" t="s">
        <v>32</v>
      </c>
      <c r="L7899" t="str">
        <f>_xlfn.XLOOKUP(Table1[[#This Row],[TeamFavoriteID]],Table2[team_id],Table2[team_name],_xlfn.XLOOKUP(Table1[[#This Row],[TeamFavoriteID]],Table2[team_id_pfr],Table2[team_name],"Even"))</f>
        <v>New York Jets</v>
      </c>
      <c r="M7899">
        <v>-1</v>
      </c>
      <c r="N7899">
        <f>IF(Table1[[#This Row],[TeamFavorite]]=Table1[[#This Row],[TeamHome]],Table1[[#This Row],[ScoreAway]]-Table1[[#This Row],[ScoreHome]],Table1[[#This Row],[ScoreHome]]-Table1[[#This Row],[ScoreAway]])</f>
        <v>37</v>
      </c>
      <c r="O7899">
        <f>IF(Table1[[#This Row],[SpreadActual]]&lt;Table1[[#This Row],[SpreadFavorite]],1,0)</f>
        <v>0</v>
      </c>
      <c r="P7899">
        <v>41</v>
      </c>
      <c r="Q7899" t="s">
        <v>126</v>
      </c>
      <c r="R7899" t="b">
        <v>0</v>
      </c>
      <c r="S7899">
        <v>75</v>
      </c>
      <c r="T7899">
        <v>13</v>
      </c>
      <c r="U7899">
        <v>92</v>
      </c>
    </row>
    <row r="7900" spans="1:22" x14ac:dyDescent="0.2">
      <c r="A7900" s="1">
        <v>37514</v>
      </c>
      <c r="B7900">
        <v>2002</v>
      </c>
      <c r="C7900">
        <f>_xlfn.MAXIFS(Table1[ScheduleWeekWritten],Table1[ScheduleSeason],Table1[[#This Row],[ScheduleSeason]])</f>
        <v>17</v>
      </c>
      <c r="D7900">
        <v>2</v>
      </c>
      <c r="E7900" cm="1">
        <f t="array" ref="E7900">_xlfn.XLOOKUP(Table1[[#This Row],[ScheduleWeekWritten]],Table3[Game],100+Table3[Increase],Table1[[#This Row],[ScheduleWeekWritten]])</f>
        <v>2</v>
      </c>
      <c r="F7900" t="b">
        <v>0</v>
      </c>
      <c r="G7900" t="s">
        <v>49</v>
      </c>
      <c r="H7900">
        <v>17</v>
      </c>
      <c r="I7900">
        <v>30</v>
      </c>
      <c r="J7900" t="s">
        <v>20</v>
      </c>
      <c r="K7900" t="s">
        <v>51</v>
      </c>
      <c r="L7900" t="str">
        <f>_xlfn.XLOOKUP(Table1[[#This Row],[TeamFavoriteID]],Table2[team_id],Table2[team_name],_xlfn.XLOOKUP(Table1[[#This Row],[TeamFavoriteID]],Table2[team_id_pfr],Table2[team_name],"Even"))</f>
        <v>Pittsburgh Steelers</v>
      </c>
      <c r="M7900">
        <v>-4</v>
      </c>
      <c r="N7900">
        <f>IF(Table1[[#This Row],[TeamFavorite]]=Table1[[#This Row],[TeamHome]],Table1[[#This Row],[ScoreAway]]-Table1[[#This Row],[ScoreHome]],Table1[[#This Row],[ScoreHome]]-Table1[[#This Row],[ScoreAway]])</f>
        <v>13</v>
      </c>
      <c r="O7900">
        <f>IF(Table1[[#This Row],[SpreadActual]]&lt;Table1[[#This Row],[SpreadFavorite]],1,0)</f>
        <v>0</v>
      </c>
      <c r="P7900">
        <v>39.5</v>
      </c>
      <c r="Q7900" t="s">
        <v>175</v>
      </c>
      <c r="R7900" t="b">
        <v>0</v>
      </c>
      <c r="S7900">
        <v>71</v>
      </c>
      <c r="T7900">
        <v>7</v>
      </c>
      <c r="U7900">
        <v>93</v>
      </c>
    </row>
    <row r="7901" spans="1:22" x14ac:dyDescent="0.2">
      <c r="A7901" s="1">
        <v>37514</v>
      </c>
      <c r="B7901">
        <v>2002</v>
      </c>
      <c r="C7901">
        <f>_xlfn.MAXIFS(Table1[ScheduleWeekWritten],Table1[ScheduleSeason],Table1[[#This Row],[ScheduleSeason]])</f>
        <v>17</v>
      </c>
      <c r="D7901">
        <v>2</v>
      </c>
      <c r="E7901" cm="1">
        <f t="array" ref="E7901">_xlfn.XLOOKUP(Table1[[#This Row],[ScheduleWeekWritten]],Table3[Game],100+Table3[Increase],Table1[[#This Row],[ScheduleWeekWritten]])</f>
        <v>2</v>
      </c>
      <c r="F7901" t="b">
        <v>0</v>
      </c>
      <c r="G7901" t="s">
        <v>27</v>
      </c>
      <c r="H7901">
        <v>24</v>
      </c>
      <c r="I7901">
        <v>3</v>
      </c>
      <c r="J7901" t="s">
        <v>177</v>
      </c>
      <c r="K7901" t="s">
        <v>29</v>
      </c>
      <c r="L7901" t="str">
        <f>_xlfn.XLOOKUP(Table1[[#This Row],[TeamFavoriteID]],Table2[team_id],Table2[team_name],_xlfn.XLOOKUP(Table1[[#This Row],[TeamFavoriteID]],Table2[team_id_pfr],Table2[team_name],"Even"))</f>
        <v>Los Angeles Chargers</v>
      </c>
      <c r="M7901">
        <v>-13.5</v>
      </c>
      <c r="N7901">
        <f>IF(Table1[[#This Row],[TeamFavorite]]=Table1[[#This Row],[TeamHome]],Table1[[#This Row],[ScoreAway]]-Table1[[#This Row],[ScoreHome]],Table1[[#This Row],[ScoreHome]]-Table1[[#This Row],[ScoreAway]])</f>
        <v>21</v>
      </c>
      <c r="O7901">
        <f>IF(Table1[[#This Row],[SpreadActual]]&lt;Table1[[#This Row],[SpreadFavorite]],1,0)</f>
        <v>0</v>
      </c>
      <c r="P7901">
        <v>34</v>
      </c>
      <c r="Q7901" t="s">
        <v>94</v>
      </c>
      <c r="R7901" t="b">
        <v>0</v>
      </c>
      <c r="S7901">
        <v>68</v>
      </c>
      <c r="T7901">
        <v>8</v>
      </c>
      <c r="U7901">
        <v>85</v>
      </c>
    </row>
    <row r="7902" spans="1:22" x14ac:dyDescent="0.2">
      <c r="A7902" s="1">
        <v>37514</v>
      </c>
      <c r="B7902">
        <v>2002</v>
      </c>
      <c r="C7902">
        <f>_xlfn.MAXIFS(Table1[ScheduleWeekWritten],Table1[ScheduleSeason],Table1[[#This Row],[ScheduleSeason]])</f>
        <v>17</v>
      </c>
      <c r="D7902">
        <v>2</v>
      </c>
      <c r="E7902" cm="1">
        <f t="array" ref="E7902">_xlfn.XLOOKUP(Table1[[#This Row],[ScheduleWeekWritten]],Table3[Game],100+Table3[Increase],Table1[[#This Row],[ScheduleWeekWritten]])</f>
        <v>2</v>
      </c>
      <c r="F7902" t="b">
        <v>0</v>
      </c>
      <c r="G7902" t="s">
        <v>53</v>
      </c>
      <c r="H7902">
        <v>14</v>
      </c>
      <c r="I7902">
        <v>24</v>
      </c>
      <c r="J7902" t="s">
        <v>24</v>
      </c>
      <c r="K7902" t="s">
        <v>87</v>
      </c>
      <c r="L7902" t="str">
        <f>_xlfn.XLOOKUP(Table1[[#This Row],[TeamFavoriteID]],Table2[team_id],Table2[team_name],_xlfn.XLOOKUP(Table1[[#This Row],[TeamFavoriteID]],Table2[team_id_pfr],Table2[team_name],"Even"))</f>
        <v>San Francisco 49ers</v>
      </c>
      <c r="M7902">
        <v>-3.5</v>
      </c>
      <c r="N7902">
        <f>IF(Table1[[#This Row],[TeamFavorite]]=Table1[[#This Row],[TeamHome]],Table1[[#This Row],[ScoreAway]]-Table1[[#This Row],[ScoreHome]],Table1[[#This Row],[ScoreHome]]-Table1[[#This Row],[ScoreAway]])</f>
        <v>10</v>
      </c>
      <c r="O7902">
        <f>IF(Table1[[#This Row],[SpreadActual]]&lt;Table1[[#This Row],[SpreadFavorite]],1,0)</f>
        <v>0</v>
      </c>
      <c r="P7902">
        <v>44</v>
      </c>
      <c r="Q7902" t="s">
        <v>118</v>
      </c>
      <c r="R7902" t="b">
        <v>0</v>
      </c>
      <c r="S7902">
        <v>62</v>
      </c>
      <c r="T7902">
        <v>16</v>
      </c>
      <c r="U7902">
        <v>79</v>
      </c>
    </row>
    <row r="7903" spans="1:22" x14ac:dyDescent="0.2">
      <c r="A7903" s="1">
        <v>37514</v>
      </c>
      <c r="B7903">
        <v>2002</v>
      </c>
      <c r="C7903">
        <f>_xlfn.MAXIFS(Table1[ScheduleWeekWritten],Table1[ScheduleSeason],Table1[[#This Row],[ScheduleSeason]])</f>
        <v>17</v>
      </c>
      <c r="D7903">
        <v>2</v>
      </c>
      <c r="E7903" cm="1">
        <f t="array" ref="E7903">_xlfn.XLOOKUP(Table1[[#This Row],[ScheduleWeekWritten]],Table3[Game],100+Table3[Increase],Table1[[#This Row],[ScheduleWeekWritten]])</f>
        <v>2</v>
      </c>
      <c r="F7903" t="b">
        <v>0</v>
      </c>
      <c r="G7903" t="s">
        <v>128</v>
      </c>
      <c r="H7903">
        <v>13</v>
      </c>
      <c r="I7903">
        <v>24</v>
      </c>
      <c r="J7903" t="s">
        <v>149</v>
      </c>
      <c r="K7903" t="s">
        <v>132</v>
      </c>
      <c r="L7903" t="str">
        <f>_xlfn.XLOOKUP(Table1[[#This Row],[TeamFavoriteID]],Table2[team_id],Table2[team_name],_xlfn.XLOOKUP(Table1[[#This Row],[TeamFavoriteID]],Table2[team_id_pfr],Table2[team_name],"Even"))</f>
        <v>Seattle Seahawks</v>
      </c>
      <c r="M7903">
        <v>-4</v>
      </c>
      <c r="N7903">
        <f>IF(Table1[[#This Row],[TeamFavorite]]=Table1[[#This Row],[TeamHome]],Table1[[#This Row],[ScoreAway]]-Table1[[#This Row],[ScoreHome]],Table1[[#This Row],[ScoreHome]]-Table1[[#This Row],[ScoreAway]])</f>
        <v>11</v>
      </c>
      <c r="O7903">
        <f>IF(Table1[[#This Row],[SpreadActual]]&lt;Table1[[#This Row],[SpreadFavorite]],1,0)</f>
        <v>0</v>
      </c>
      <c r="P7903">
        <v>40.5</v>
      </c>
      <c r="Q7903" t="s">
        <v>180</v>
      </c>
      <c r="R7903" t="b">
        <v>0</v>
      </c>
      <c r="S7903">
        <v>61</v>
      </c>
      <c r="T7903">
        <v>7</v>
      </c>
      <c r="U7903">
        <v>78</v>
      </c>
    </row>
    <row r="7904" spans="1:22" x14ac:dyDescent="0.2">
      <c r="A7904" s="1">
        <v>37514</v>
      </c>
      <c r="B7904">
        <v>2002</v>
      </c>
      <c r="C7904">
        <f>_xlfn.MAXIFS(Table1[ScheduleWeekWritten],Table1[ScheduleSeason],Table1[[#This Row],[ScheduleSeason]])</f>
        <v>17</v>
      </c>
      <c r="D7904">
        <v>2</v>
      </c>
      <c r="E7904" cm="1">
        <f t="array" ref="E7904">_xlfn.XLOOKUP(Table1[[#This Row],[ScheduleWeekWritten]],Table3[Game],100+Table3[Increase],Table1[[#This Row],[ScheduleWeekWritten]])</f>
        <v>2</v>
      </c>
      <c r="F7904" t="b">
        <v>0</v>
      </c>
      <c r="G7904" t="s">
        <v>153</v>
      </c>
      <c r="H7904">
        <v>21</v>
      </c>
      <c r="I7904">
        <v>26</v>
      </c>
      <c r="J7904" t="s">
        <v>50</v>
      </c>
      <c r="K7904" t="s">
        <v>40</v>
      </c>
      <c r="L7904" t="str">
        <f>_xlfn.XLOOKUP(Table1[[#This Row],[TeamFavoriteID]],Table2[team_id],Table2[team_name],_xlfn.XLOOKUP(Table1[[#This Row],[TeamFavoriteID]],Table2[team_id_pfr],Table2[team_name],"Even"))</f>
        <v>Los Angeles Rams</v>
      </c>
      <c r="M7904">
        <v>-12</v>
      </c>
      <c r="N7904">
        <f>IF(Table1[[#This Row],[TeamFavorite]]=Table1[[#This Row],[TeamHome]],Table1[[#This Row],[ScoreAway]]-Table1[[#This Row],[ScoreHome]],Table1[[#This Row],[ScoreHome]]-Table1[[#This Row],[ScoreAway]])</f>
        <v>-5</v>
      </c>
      <c r="O7904">
        <f>IF(Table1[[#This Row],[SpreadActual]]&lt;Table1[[#This Row],[SpreadFavorite]],1,0)</f>
        <v>0</v>
      </c>
      <c r="P7904">
        <v>46</v>
      </c>
      <c r="Q7904" t="s">
        <v>157</v>
      </c>
      <c r="R7904" t="b">
        <v>0</v>
      </c>
      <c r="S7904">
        <v>72</v>
      </c>
      <c r="T7904">
        <v>0</v>
      </c>
      <c r="V7904" t="s">
        <v>103</v>
      </c>
    </row>
    <row r="7905" spans="1:22" x14ac:dyDescent="0.2">
      <c r="A7905" s="1">
        <v>37515</v>
      </c>
      <c r="B7905">
        <v>2002</v>
      </c>
      <c r="C7905">
        <f>_xlfn.MAXIFS(Table1[ScheduleWeekWritten],Table1[ScheduleSeason],Table1[[#This Row],[ScheduleSeason]])</f>
        <v>17</v>
      </c>
      <c r="D7905">
        <v>2</v>
      </c>
      <c r="E7905" cm="1">
        <f t="array" ref="E7905">_xlfn.XLOOKUP(Table1[[#This Row],[ScheduleWeekWritten]],Table3[Game],100+Table3[Increase],Table1[[#This Row],[ScheduleWeekWritten]])</f>
        <v>2</v>
      </c>
      <c r="F7905" t="b">
        <v>0</v>
      </c>
      <c r="G7905" t="s">
        <v>61</v>
      </c>
      <c r="H7905">
        <v>7</v>
      </c>
      <c r="I7905">
        <v>37</v>
      </c>
      <c r="J7905" t="s">
        <v>58</v>
      </c>
      <c r="K7905" t="s">
        <v>77</v>
      </c>
      <c r="L7905" t="str">
        <f>_xlfn.XLOOKUP(Table1[[#This Row],[TeamFavoriteID]],Table2[team_id],Table2[team_name],_xlfn.XLOOKUP(Table1[[#This Row],[TeamFavoriteID]],Table2[team_id_pfr],Table2[team_name],"Even"))</f>
        <v>Philadelphia Eagles</v>
      </c>
      <c r="M7905">
        <v>-3</v>
      </c>
      <c r="N7905">
        <f>IF(Table1[[#This Row],[TeamFavorite]]=Table1[[#This Row],[TeamHome]],Table1[[#This Row],[ScoreAway]]-Table1[[#This Row],[ScoreHome]],Table1[[#This Row],[ScoreHome]]-Table1[[#This Row],[ScoreAway]])</f>
        <v>-30</v>
      </c>
      <c r="O7905">
        <f>IF(Table1[[#This Row],[SpreadActual]]&lt;Table1[[#This Row],[SpreadFavorite]],1,0)</f>
        <v>1</v>
      </c>
      <c r="P7905">
        <v>44</v>
      </c>
      <c r="Q7905" t="s">
        <v>165</v>
      </c>
      <c r="R7905" t="b">
        <v>0</v>
      </c>
      <c r="S7905">
        <v>75</v>
      </c>
      <c r="T7905">
        <v>12</v>
      </c>
      <c r="U7905">
        <v>84</v>
      </c>
    </row>
    <row r="7906" spans="1:22" x14ac:dyDescent="0.2">
      <c r="A7906" s="1">
        <v>37521</v>
      </c>
      <c r="B7906">
        <v>2002</v>
      </c>
      <c r="C7906">
        <f>_xlfn.MAXIFS(Table1[ScheduleWeekWritten],Table1[ScheduleSeason],Table1[[#This Row],[ScheduleSeason]])</f>
        <v>17</v>
      </c>
      <c r="D7906">
        <v>3</v>
      </c>
      <c r="E7906" cm="1">
        <f t="array" ref="E7906">_xlfn.XLOOKUP(Table1[[#This Row],[ScheduleWeekWritten]],Table3[Game],100+Table3[Increase],Table1[[#This Row],[ScheduleWeekWritten]])</f>
        <v>3</v>
      </c>
      <c r="F7906" t="b">
        <v>0</v>
      </c>
      <c r="G7906" t="s">
        <v>149</v>
      </c>
      <c r="H7906">
        <v>15</v>
      </c>
      <c r="I7906">
        <v>23</v>
      </c>
      <c r="J7906" t="s">
        <v>27</v>
      </c>
      <c r="K7906" t="s">
        <v>29</v>
      </c>
      <c r="L7906" t="str">
        <f>_xlfn.XLOOKUP(Table1[[#This Row],[TeamFavoriteID]],Table2[team_id],Table2[team_name],_xlfn.XLOOKUP(Table1[[#This Row],[TeamFavoriteID]],Table2[team_id_pfr],Table2[team_name],"Even"))</f>
        <v>Los Angeles Chargers</v>
      </c>
      <c r="M7906">
        <v>-2.5</v>
      </c>
      <c r="N7906">
        <f>IF(Table1[[#This Row],[TeamFavorite]]=Table1[[#This Row],[TeamHome]],Table1[[#This Row],[ScoreAway]]-Table1[[#This Row],[ScoreHome]],Table1[[#This Row],[ScoreHome]]-Table1[[#This Row],[ScoreAway]])</f>
        <v>-8</v>
      </c>
      <c r="O7906">
        <f>IF(Table1[[#This Row],[SpreadActual]]&lt;Table1[[#This Row],[SpreadFavorite]],1,0)</f>
        <v>1</v>
      </c>
      <c r="P7906">
        <v>39</v>
      </c>
      <c r="Q7906" t="s">
        <v>150</v>
      </c>
      <c r="R7906" t="b">
        <v>0</v>
      </c>
      <c r="S7906">
        <v>89</v>
      </c>
      <c r="T7906">
        <v>6</v>
      </c>
      <c r="U7906">
        <v>17</v>
      </c>
    </row>
    <row r="7907" spans="1:22" x14ac:dyDescent="0.2">
      <c r="A7907" s="1">
        <v>37521</v>
      </c>
      <c r="B7907">
        <v>2002</v>
      </c>
      <c r="C7907">
        <f>_xlfn.MAXIFS(Table1[ScheduleWeekWritten],Table1[ScheduleSeason],Table1[[#This Row],[ScheduleSeason]])</f>
        <v>17</v>
      </c>
      <c r="D7907">
        <v>3</v>
      </c>
      <c r="E7907" cm="1">
        <f t="array" ref="E7907">_xlfn.XLOOKUP(Table1[[#This Row],[ScheduleWeekWritten]],Table3[Game],100+Table3[Increase],Table1[[#This Row],[ScheduleWeekWritten]])</f>
        <v>3</v>
      </c>
      <c r="F7907" t="b">
        <v>0</v>
      </c>
      <c r="G7907" t="s">
        <v>38</v>
      </c>
      <c r="H7907">
        <v>30</v>
      </c>
      <c r="I7907">
        <v>3</v>
      </c>
      <c r="J7907" t="s">
        <v>101</v>
      </c>
      <c r="K7907" t="s">
        <v>109</v>
      </c>
      <c r="L7907" t="str">
        <f>_xlfn.XLOOKUP(Table1[[#This Row],[TeamFavoriteID]],Table2[team_id],Table2[team_name],_xlfn.XLOOKUP(Table1[[#This Row],[TeamFavoriteID]],Table2[team_id_pfr],Table2[team_name],"Even"))</f>
        <v>Atlanta Falcons</v>
      </c>
      <c r="M7907">
        <v>-7</v>
      </c>
      <c r="N7907">
        <f>IF(Table1[[#This Row],[TeamFavorite]]=Table1[[#This Row],[TeamHome]],Table1[[#This Row],[ScoreAway]]-Table1[[#This Row],[ScoreHome]],Table1[[#This Row],[ScoreHome]]-Table1[[#This Row],[ScoreAway]])</f>
        <v>-27</v>
      </c>
      <c r="O7907">
        <f>IF(Table1[[#This Row],[SpreadActual]]&lt;Table1[[#This Row],[SpreadFavorite]],1,0)</f>
        <v>1</v>
      </c>
      <c r="P7907">
        <v>42.5</v>
      </c>
      <c r="Q7907" t="s">
        <v>148</v>
      </c>
      <c r="R7907" t="b">
        <v>0</v>
      </c>
      <c r="S7907">
        <v>72</v>
      </c>
      <c r="T7907">
        <v>0</v>
      </c>
      <c r="V7907" t="s">
        <v>103</v>
      </c>
    </row>
    <row r="7908" spans="1:22" x14ac:dyDescent="0.2">
      <c r="A7908" s="1">
        <v>37521</v>
      </c>
      <c r="B7908">
        <v>2002</v>
      </c>
      <c r="C7908">
        <f>_xlfn.MAXIFS(Table1[ScheduleWeekWritten],Table1[ScheduleSeason],Table1[[#This Row],[ScheduleSeason]])</f>
        <v>17</v>
      </c>
      <c r="D7908">
        <v>3</v>
      </c>
      <c r="E7908" cm="1">
        <f t="array" ref="E7908">_xlfn.XLOOKUP(Table1[[#This Row],[ScheduleWeekWritten]],Table3[Game],100+Table3[Increase],Table1[[#This Row],[ScheduleWeekWritten]])</f>
        <v>3</v>
      </c>
      <c r="F7908" t="b">
        <v>0</v>
      </c>
      <c r="G7908" t="s">
        <v>46</v>
      </c>
      <c r="H7908">
        <v>23</v>
      </c>
      <c r="I7908">
        <v>29</v>
      </c>
      <c r="J7908" t="s">
        <v>95</v>
      </c>
      <c r="K7908" t="s">
        <v>98</v>
      </c>
      <c r="L7908" t="str">
        <f>_xlfn.XLOOKUP(Table1[[#This Row],[TeamFavoriteID]],Table2[team_id],Table2[team_name],_xlfn.XLOOKUP(Table1[[#This Row],[TeamFavoriteID]],Table2[team_id_pfr],Table2[team_name],"Even"))</f>
        <v>New Orleans Saints</v>
      </c>
      <c r="M7908">
        <v>-2</v>
      </c>
      <c r="N7908">
        <f>IF(Table1[[#This Row],[TeamFavorite]]=Table1[[#This Row],[TeamHome]],Table1[[#This Row],[ScoreAway]]-Table1[[#This Row],[ScoreHome]],Table1[[#This Row],[ScoreHome]]-Table1[[#This Row],[ScoreAway]])</f>
        <v>-6</v>
      </c>
      <c r="O7908">
        <f>IF(Table1[[#This Row],[SpreadActual]]&lt;Table1[[#This Row],[SpreadFavorite]],1,0)</f>
        <v>1</v>
      </c>
      <c r="P7908">
        <v>40.5</v>
      </c>
      <c r="Q7908" t="s">
        <v>176</v>
      </c>
      <c r="R7908" t="b">
        <v>0</v>
      </c>
      <c r="S7908">
        <v>59</v>
      </c>
      <c r="T7908">
        <v>11</v>
      </c>
      <c r="U7908">
        <v>69</v>
      </c>
    </row>
    <row r="7909" spans="1:22" x14ac:dyDescent="0.2">
      <c r="A7909" s="1">
        <v>37521</v>
      </c>
      <c r="B7909">
        <v>2002</v>
      </c>
      <c r="C7909">
        <f>_xlfn.MAXIFS(Table1[ScheduleWeekWritten],Table1[ScheduleSeason],Table1[[#This Row],[ScheduleSeason]])</f>
        <v>17</v>
      </c>
      <c r="D7909">
        <v>3</v>
      </c>
      <c r="E7909" cm="1">
        <f t="array" ref="E7909">_xlfn.XLOOKUP(Table1[[#This Row],[ScheduleWeekWritten]],Table3[Game],100+Table3[Increase],Table1[[#This Row],[ScheduleWeekWritten]])</f>
        <v>3</v>
      </c>
      <c r="F7909" t="b">
        <v>0</v>
      </c>
      <c r="G7909" t="s">
        <v>24</v>
      </c>
      <c r="H7909">
        <v>28</v>
      </c>
      <c r="I7909">
        <v>23</v>
      </c>
      <c r="J7909" t="s">
        <v>28</v>
      </c>
      <c r="K7909" t="s">
        <v>88</v>
      </c>
      <c r="L7909" t="str">
        <f>_xlfn.XLOOKUP(Table1[[#This Row],[TeamFavoriteID]],Table2[team_id],Table2[team_name],_xlfn.XLOOKUP(Table1[[#This Row],[TeamFavoriteID]],Table2[team_id_pfr],Table2[team_name],"Even"))</f>
        <v>Denver Broncos</v>
      </c>
      <c r="M7909">
        <v>-7.5</v>
      </c>
      <c r="N7909">
        <f>IF(Table1[[#This Row],[TeamFavorite]]=Table1[[#This Row],[TeamHome]],Table1[[#This Row],[ScoreAway]]-Table1[[#This Row],[ScoreHome]],Table1[[#This Row],[ScoreHome]]-Table1[[#This Row],[ScoreAway]])</f>
        <v>-5</v>
      </c>
      <c r="O7909">
        <f>IF(Table1[[#This Row],[SpreadActual]]&lt;Table1[[#This Row],[SpreadFavorite]],1,0)</f>
        <v>0</v>
      </c>
      <c r="P7909">
        <v>47</v>
      </c>
      <c r="Q7909" t="s">
        <v>174</v>
      </c>
      <c r="R7909" t="b">
        <v>0</v>
      </c>
      <c r="S7909">
        <v>52</v>
      </c>
      <c r="T7909">
        <v>13</v>
      </c>
      <c r="U7909">
        <v>55</v>
      </c>
    </row>
    <row r="7910" spans="1:22" x14ac:dyDescent="0.2">
      <c r="A7910" s="1">
        <v>37521</v>
      </c>
      <c r="B7910">
        <v>2002</v>
      </c>
      <c r="C7910">
        <f>_xlfn.MAXIFS(Table1[ScheduleWeekWritten],Table1[ScheduleSeason],Table1[[#This Row],[ScheduleSeason]])</f>
        <v>17</v>
      </c>
      <c r="D7910">
        <v>3</v>
      </c>
      <c r="E7910" cm="1">
        <f t="array" ref="E7910">_xlfn.XLOOKUP(Table1[[#This Row],[ScheduleWeekWritten]],Table3[Game],100+Table3[Increase],Table1[[#This Row],[ScheduleWeekWritten]])</f>
        <v>3</v>
      </c>
      <c r="F7910" t="b">
        <v>0</v>
      </c>
      <c r="G7910" t="s">
        <v>45</v>
      </c>
      <c r="H7910">
        <v>31</v>
      </c>
      <c r="I7910">
        <v>37</v>
      </c>
      <c r="J7910" t="s">
        <v>33</v>
      </c>
      <c r="K7910" t="s">
        <v>35</v>
      </c>
      <c r="L7910" t="str">
        <f>_xlfn.XLOOKUP(Table1[[#This Row],[TeamFavoriteID]],Table2[team_id],Table2[team_name],_xlfn.XLOOKUP(Table1[[#This Row],[TeamFavoriteID]],Table2[team_id_pfr],Table2[team_name],"Even"))</f>
        <v>Green Bay Packers</v>
      </c>
      <c r="M7910">
        <v>-7.5</v>
      </c>
      <c r="N7910">
        <f>IF(Table1[[#This Row],[TeamFavorite]]=Table1[[#This Row],[TeamHome]],Table1[[#This Row],[ScoreAway]]-Table1[[#This Row],[ScoreHome]],Table1[[#This Row],[ScoreHome]]-Table1[[#This Row],[ScoreAway]])</f>
        <v>-6</v>
      </c>
      <c r="O7910">
        <f>IF(Table1[[#This Row],[SpreadActual]]&lt;Table1[[#This Row],[SpreadFavorite]],1,0)</f>
        <v>0</v>
      </c>
      <c r="P7910">
        <v>44</v>
      </c>
      <c r="Q7910" t="s">
        <v>181</v>
      </c>
      <c r="R7910" t="b">
        <v>0</v>
      </c>
      <c r="S7910">
        <v>72</v>
      </c>
      <c r="T7910">
        <v>0</v>
      </c>
      <c r="V7910" t="s">
        <v>103</v>
      </c>
    </row>
    <row r="7911" spans="1:22" x14ac:dyDescent="0.2">
      <c r="A7911" s="1">
        <v>37521</v>
      </c>
      <c r="B7911">
        <v>2002</v>
      </c>
      <c r="C7911">
        <f>_xlfn.MAXIFS(Table1[ScheduleWeekWritten],Table1[ScheduleSeason],Table1[[#This Row],[ScheduleSeason]])</f>
        <v>17</v>
      </c>
      <c r="D7911">
        <v>3</v>
      </c>
      <c r="E7911" cm="1">
        <f t="array" ref="E7911">_xlfn.XLOOKUP(Table1[[#This Row],[ScheduleWeekWritten]],Table3[Game],100+Table3[Increase],Table1[[#This Row],[ScheduleWeekWritten]])</f>
        <v>3</v>
      </c>
      <c r="F7911" t="b">
        <v>0</v>
      </c>
      <c r="G7911" t="s">
        <v>177</v>
      </c>
      <c r="H7911">
        <v>3</v>
      </c>
      <c r="I7911">
        <v>23</v>
      </c>
      <c r="J7911" t="s">
        <v>140</v>
      </c>
      <c r="K7911" t="s">
        <v>72</v>
      </c>
      <c r="L7911" t="str">
        <f>_xlfn.XLOOKUP(Table1[[#This Row],[TeamFavoriteID]],Table2[team_id],Table2[team_name],_xlfn.XLOOKUP(Table1[[#This Row],[TeamFavoriteID]],Table2[team_id_pfr],Table2[team_name],"Even"))</f>
        <v>Baltimore Colts</v>
      </c>
      <c r="M7911">
        <v>-10.5</v>
      </c>
      <c r="N7911">
        <f>IF(Table1[[#This Row],[TeamFavorite]]=Table1[[#This Row],[TeamHome]],Table1[[#This Row],[ScoreAway]]-Table1[[#This Row],[ScoreHome]],Table1[[#This Row],[ScoreHome]]-Table1[[#This Row],[ScoreAway]])</f>
        <v>-20</v>
      </c>
      <c r="O7911">
        <f>IF(Table1[[#This Row],[SpreadActual]]&lt;Table1[[#This Row],[SpreadFavorite]],1,0)</f>
        <v>1</v>
      </c>
      <c r="P7911">
        <v>38</v>
      </c>
      <c r="Q7911" t="s">
        <v>178</v>
      </c>
      <c r="R7911" t="b">
        <v>0</v>
      </c>
      <c r="S7911">
        <v>72</v>
      </c>
      <c r="T7911">
        <v>0</v>
      </c>
      <c r="V7911" t="s">
        <v>103</v>
      </c>
    </row>
    <row r="7912" spans="1:22" x14ac:dyDescent="0.2">
      <c r="A7912" s="1">
        <v>37521</v>
      </c>
      <c r="B7912">
        <v>2002</v>
      </c>
      <c r="C7912">
        <f>_xlfn.MAXIFS(Table1[ScheduleWeekWritten],Table1[ScheduleSeason],Table1[[#This Row],[ScheduleSeason]])</f>
        <v>17</v>
      </c>
      <c r="D7912">
        <v>3</v>
      </c>
      <c r="E7912" cm="1">
        <f t="array" ref="E7912">_xlfn.XLOOKUP(Table1[[#This Row],[ScheduleWeekWritten]],Table3[Game],100+Table3[Increase],Table1[[#This Row],[ScheduleWeekWritten]])</f>
        <v>3</v>
      </c>
      <c r="F7912" t="b">
        <v>0</v>
      </c>
      <c r="G7912" t="s">
        <v>19</v>
      </c>
      <c r="H7912">
        <v>30</v>
      </c>
      <c r="I7912">
        <v>3</v>
      </c>
      <c r="J7912" t="s">
        <v>31</v>
      </c>
      <c r="K7912" t="s">
        <v>91</v>
      </c>
      <c r="L7912" t="str">
        <f>_xlfn.XLOOKUP(Table1[[#This Row],[TeamFavoriteID]],Table2[team_id],Table2[team_name],_xlfn.XLOOKUP(Table1[[#This Row],[TeamFavoriteID]],Table2[team_id_pfr],Table2[team_name],"Even"))</f>
        <v>Miami Dolphins</v>
      </c>
      <c r="M7912">
        <v>-6</v>
      </c>
      <c r="N7912">
        <f>IF(Table1[[#This Row],[TeamFavorite]]=Table1[[#This Row],[TeamHome]],Table1[[#This Row],[ScoreAway]]-Table1[[#This Row],[ScoreHome]],Table1[[#This Row],[ScoreHome]]-Table1[[#This Row],[ScoreAway]])</f>
        <v>-27</v>
      </c>
      <c r="O7912">
        <f>IF(Table1[[#This Row],[SpreadActual]]&lt;Table1[[#This Row],[SpreadFavorite]],1,0)</f>
        <v>1</v>
      </c>
      <c r="P7912">
        <v>40.5</v>
      </c>
      <c r="Q7912" t="s">
        <v>143</v>
      </c>
      <c r="R7912" t="b">
        <v>0</v>
      </c>
      <c r="S7912">
        <v>83</v>
      </c>
      <c r="T7912">
        <v>12</v>
      </c>
      <c r="U7912">
        <v>75</v>
      </c>
    </row>
    <row r="7913" spans="1:22" x14ac:dyDescent="0.2">
      <c r="A7913" s="1">
        <v>37521</v>
      </c>
      <c r="B7913">
        <v>2002</v>
      </c>
      <c r="C7913">
        <f>_xlfn.MAXIFS(Table1[ScheduleWeekWritten],Table1[ScheduleSeason],Table1[[#This Row],[ScheduleSeason]])</f>
        <v>17</v>
      </c>
      <c r="D7913">
        <v>3</v>
      </c>
      <c r="E7913" cm="1">
        <f t="array" ref="E7913">_xlfn.XLOOKUP(Table1[[#This Row],[ScheduleWeekWritten]],Table3[Game],100+Table3[Increase],Table1[[#This Row],[ScheduleWeekWritten]])</f>
        <v>3</v>
      </c>
      <c r="F7913" t="b">
        <v>0</v>
      </c>
      <c r="G7913" t="s">
        <v>54</v>
      </c>
      <c r="H7913">
        <v>14</v>
      </c>
      <c r="I7913">
        <v>21</v>
      </c>
      <c r="J7913" t="s">
        <v>152</v>
      </c>
      <c r="K7913" t="s">
        <v>55</v>
      </c>
      <c r="L7913" t="str">
        <f>_xlfn.XLOOKUP(Table1[[#This Row],[TeamFavoriteID]],Table2[team_id],Table2[team_name],_xlfn.XLOOKUP(Table1[[#This Row],[TeamFavoriteID]],Table2[team_id_pfr],Table2[team_name],"Even"))</f>
        <v>Minnesota Vikings</v>
      </c>
      <c r="M7913">
        <v>-6.5</v>
      </c>
      <c r="N7913">
        <f>IF(Table1[[#This Row],[TeamFavorite]]=Table1[[#This Row],[TeamHome]],Table1[[#This Row],[ScoreAway]]-Table1[[#This Row],[ScoreHome]],Table1[[#This Row],[ScoreHome]]-Table1[[#This Row],[ScoreAway]])</f>
        <v>7</v>
      </c>
      <c r="O7913">
        <f>IF(Table1[[#This Row],[SpreadActual]]&lt;Table1[[#This Row],[SpreadFavorite]],1,0)</f>
        <v>0</v>
      </c>
      <c r="P7913">
        <v>44.5</v>
      </c>
      <c r="Q7913" t="s">
        <v>137</v>
      </c>
      <c r="R7913" t="b">
        <v>0</v>
      </c>
      <c r="S7913">
        <v>72</v>
      </c>
      <c r="T7913">
        <v>0</v>
      </c>
      <c r="V7913" t="s">
        <v>103</v>
      </c>
    </row>
    <row r="7914" spans="1:22" x14ac:dyDescent="0.2">
      <c r="A7914" s="1">
        <v>37521</v>
      </c>
      <c r="B7914">
        <v>2002</v>
      </c>
      <c r="C7914">
        <f>_xlfn.MAXIFS(Table1[ScheduleWeekWritten],Table1[ScheduleSeason],Table1[[#This Row],[ScheduleSeason]])</f>
        <v>17</v>
      </c>
      <c r="D7914">
        <v>3</v>
      </c>
      <c r="E7914" cm="1">
        <f t="array" ref="E7914">_xlfn.XLOOKUP(Table1[[#This Row],[ScheduleWeekWritten]],Table3[Game],100+Table3[Increase],Table1[[#This Row],[ScheduleWeekWritten]])</f>
        <v>3</v>
      </c>
      <c r="F7914" t="b">
        <v>0</v>
      </c>
      <c r="G7914" t="s">
        <v>115</v>
      </c>
      <c r="H7914">
        <v>41</v>
      </c>
      <c r="I7914">
        <v>38</v>
      </c>
      <c r="J7914" t="s">
        <v>42</v>
      </c>
      <c r="K7914" t="s">
        <v>70</v>
      </c>
      <c r="L7914" t="str">
        <f>_xlfn.XLOOKUP(Table1[[#This Row],[TeamFavoriteID]],Table2[team_id],Table2[team_name],_xlfn.XLOOKUP(Table1[[#This Row],[TeamFavoriteID]],Table2[team_id_pfr],Table2[team_name],"Even"))</f>
        <v>Boston Patriots</v>
      </c>
      <c r="M7914">
        <v>-8.5</v>
      </c>
      <c r="N7914">
        <f>IF(Table1[[#This Row],[TeamFavorite]]=Table1[[#This Row],[TeamHome]],Table1[[#This Row],[ScoreAway]]-Table1[[#This Row],[ScoreHome]],Table1[[#This Row],[ScoreHome]]-Table1[[#This Row],[ScoreAway]])</f>
        <v>3</v>
      </c>
      <c r="O7914">
        <f>IF(Table1[[#This Row],[SpreadActual]]&lt;Table1[[#This Row],[SpreadFavorite]],1,0)</f>
        <v>0</v>
      </c>
      <c r="P7914">
        <v>43.5</v>
      </c>
      <c r="Q7914" t="s">
        <v>179</v>
      </c>
      <c r="R7914" t="b">
        <v>0</v>
      </c>
      <c r="S7914">
        <v>74</v>
      </c>
      <c r="T7914">
        <v>12</v>
      </c>
      <c r="U7914">
        <v>74</v>
      </c>
    </row>
    <row r="7915" spans="1:22" x14ac:dyDescent="0.2">
      <c r="A7915" s="1">
        <v>37521</v>
      </c>
      <c r="B7915">
        <v>2002</v>
      </c>
      <c r="C7915">
        <f>_xlfn.MAXIFS(Table1[ScheduleWeekWritten],Table1[ScheduleSeason],Table1[[#This Row],[ScheduleSeason]])</f>
        <v>17</v>
      </c>
      <c r="D7915">
        <v>3</v>
      </c>
      <c r="E7915" cm="1">
        <f t="array" ref="E7915">_xlfn.XLOOKUP(Table1[[#This Row],[ScheduleWeekWritten]],Table3[Game],100+Table3[Increase],Table1[[#This Row],[ScheduleWeekWritten]])</f>
        <v>3</v>
      </c>
      <c r="F7915" t="b">
        <v>0</v>
      </c>
      <c r="G7915" t="s">
        <v>50</v>
      </c>
      <c r="H7915">
        <v>9</v>
      </c>
      <c r="I7915">
        <v>6</v>
      </c>
      <c r="J7915" t="s">
        <v>128</v>
      </c>
      <c r="K7915" t="s">
        <v>90</v>
      </c>
      <c r="L7915" t="str">
        <f>_xlfn.XLOOKUP(Table1[[#This Row],[TeamFavoriteID]],Table2[team_id],Table2[team_name],_xlfn.XLOOKUP(Table1[[#This Row],[TeamFavoriteID]],Table2[team_id_pfr],Table2[team_name],"Even"))</f>
        <v>New York Giants</v>
      </c>
      <c r="M7915">
        <v>-5.5</v>
      </c>
      <c r="N7915">
        <f>IF(Table1[[#This Row],[TeamFavorite]]=Table1[[#This Row],[TeamHome]],Table1[[#This Row],[ScoreAway]]-Table1[[#This Row],[ScoreHome]],Table1[[#This Row],[ScoreHome]]-Table1[[#This Row],[ScoreAway]])</f>
        <v>-3</v>
      </c>
      <c r="O7915">
        <f>IF(Table1[[#This Row],[SpreadActual]]&lt;Table1[[#This Row],[SpreadFavorite]],1,0)</f>
        <v>0</v>
      </c>
      <c r="P7915">
        <v>39</v>
      </c>
      <c r="Q7915" t="s">
        <v>126</v>
      </c>
      <c r="R7915" t="b">
        <v>0</v>
      </c>
      <c r="S7915">
        <v>76</v>
      </c>
      <c r="T7915">
        <v>12</v>
      </c>
      <c r="U7915">
        <v>78</v>
      </c>
    </row>
    <row r="7916" spans="1:22" x14ac:dyDescent="0.2">
      <c r="A7916" s="1">
        <v>37521</v>
      </c>
      <c r="B7916">
        <v>2002</v>
      </c>
      <c r="C7916">
        <f>_xlfn.MAXIFS(Table1[ScheduleWeekWritten],Table1[ScheduleSeason],Table1[[#This Row],[ScheduleSeason]])</f>
        <v>17</v>
      </c>
      <c r="D7916">
        <v>3</v>
      </c>
      <c r="E7916" cm="1">
        <f t="array" ref="E7916">_xlfn.XLOOKUP(Table1[[#This Row],[ScheduleWeekWritten]],Table3[Game],100+Table3[Increase],Table1[[#This Row],[ScheduleWeekWritten]])</f>
        <v>3</v>
      </c>
      <c r="F7916" t="b">
        <v>0</v>
      </c>
      <c r="G7916" t="s">
        <v>58</v>
      </c>
      <c r="H7916">
        <v>44</v>
      </c>
      <c r="I7916">
        <v>13</v>
      </c>
      <c r="J7916" t="s">
        <v>67</v>
      </c>
      <c r="K7916" t="s">
        <v>77</v>
      </c>
      <c r="L7916" t="str">
        <f>_xlfn.XLOOKUP(Table1[[#This Row],[TeamFavoriteID]],Table2[team_id],Table2[team_name],_xlfn.XLOOKUP(Table1[[#This Row],[TeamFavoriteID]],Table2[team_id_pfr],Table2[team_name],"Even"))</f>
        <v>Philadelphia Eagles</v>
      </c>
      <c r="M7916">
        <v>-10</v>
      </c>
      <c r="N7916">
        <f>IF(Table1[[#This Row],[TeamFavorite]]=Table1[[#This Row],[TeamHome]],Table1[[#This Row],[ScoreAway]]-Table1[[#This Row],[ScoreHome]],Table1[[#This Row],[ScoreHome]]-Table1[[#This Row],[ScoreAway]])</f>
        <v>-31</v>
      </c>
      <c r="O7916">
        <f>IF(Table1[[#This Row],[SpreadActual]]&lt;Table1[[#This Row],[SpreadFavorite]],1,0)</f>
        <v>1</v>
      </c>
      <c r="P7916">
        <v>36.5</v>
      </c>
      <c r="Q7916" t="s">
        <v>112</v>
      </c>
      <c r="R7916" t="b">
        <v>0</v>
      </c>
      <c r="S7916">
        <v>77</v>
      </c>
      <c r="T7916">
        <v>9</v>
      </c>
      <c r="U7916">
        <v>69</v>
      </c>
    </row>
    <row r="7917" spans="1:22" x14ac:dyDescent="0.2">
      <c r="A7917" s="1">
        <v>37521</v>
      </c>
      <c r="B7917">
        <v>2002</v>
      </c>
      <c r="C7917">
        <f>_xlfn.MAXIFS(Table1[ScheduleWeekWritten],Table1[ScheduleSeason],Table1[[#This Row],[ScheduleSeason]])</f>
        <v>17</v>
      </c>
      <c r="D7917">
        <v>3</v>
      </c>
      <c r="E7917" cm="1">
        <f t="array" ref="E7917">_xlfn.XLOOKUP(Table1[[#This Row],[ScheduleWeekWritten]],Table3[Game],100+Table3[Increase],Table1[[#This Row],[ScheduleWeekWritten]])</f>
        <v>3</v>
      </c>
      <c r="F7917" t="b">
        <v>0</v>
      </c>
      <c r="G7917" t="s">
        <v>53</v>
      </c>
      <c r="H7917">
        <v>20</v>
      </c>
      <c r="I7917">
        <v>10</v>
      </c>
      <c r="J7917" t="s">
        <v>61</v>
      </c>
      <c r="K7917" t="s">
        <v>87</v>
      </c>
      <c r="L7917" t="str">
        <f>_xlfn.XLOOKUP(Table1[[#This Row],[TeamFavoriteID]],Table2[team_id],Table2[team_name],_xlfn.XLOOKUP(Table1[[#This Row],[TeamFavoriteID]],Table2[team_id_pfr],Table2[team_name],"Even"))</f>
        <v>San Francisco 49ers</v>
      </c>
      <c r="M7917">
        <v>-10</v>
      </c>
      <c r="N7917">
        <f>IF(Table1[[#This Row],[TeamFavorite]]=Table1[[#This Row],[TeamHome]],Table1[[#This Row],[ScoreAway]]-Table1[[#This Row],[ScoreHome]],Table1[[#This Row],[ScoreHome]]-Table1[[#This Row],[ScoreAway]])</f>
        <v>-10</v>
      </c>
      <c r="O7917">
        <f>IF(Table1[[#This Row],[SpreadActual]]&lt;Table1[[#This Row],[SpreadFavorite]],1,0)</f>
        <v>0</v>
      </c>
      <c r="P7917">
        <v>44</v>
      </c>
      <c r="Q7917" t="s">
        <v>118</v>
      </c>
      <c r="R7917" t="b">
        <v>0</v>
      </c>
      <c r="S7917">
        <v>61</v>
      </c>
      <c r="T7917">
        <v>14</v>
      </c>
      <c r="U7917">
        <v>83</v>
      </c>
    </row>
    <row r="7918" spans="1:22" x14ac:dyDescent="0.2">
      <c r="A7918" s="1">
        <v>37521</v>
      </c>
      <c r="B7918">
        <v>2002</v>
      </c>
      <c r="C7918">
        <f>_xlfn.MAXIFS(Table1[ScheduleWeekWritten],Table1[ScheduleSeason],Table1[[#This Row],[ScheduleSeason]])</f>
        <v>17</v>
      </c>
      <c r="D7918">
        <v>3</v>
      </c>
      <c r="E7918" cm="1">
        <f t="array" ref="E7918">_xlfn.XLOOKUP(Table1[[#This Row],[ScheduleWeekWritten]],Table3[Game],100+Table3[Increase],Table1[[#This Row],[ScheduleWeekWritten]])</f>
        <v>3</v>
      </c>
      <c r="F7918" t="b">
        <v>0</v>
      </c>
      <c r="G7918" t="s">
        <v>171</v>
      </c>
      <c r="H7918">
        <v>28</v>
      </c>
      <c r="I7918">
        <v>31</v>
      </c>
      <c r="J7918" t="s">
        <v>62</v>
      </c>
      <c r="K7918" t="s">
        <v>25</v>
      </c>
      <c r="L7918" t="str">
        <f>_xlfn.XLOOKUP(Table1[[#This Row],[TeamFavoriteID]],Table2[team_id],Table2[team_name],_xlfn.XLOOKUP(Table1[[#This Row],[TeamFavoriteID]],Table2[team_id_pfr],Table2[team_name],"Even"))</f>
        <v>Houston Oilers</v>
      </c>
      <c r="M7918">
        <v>-4.5</v>
      </c>
      <c r="N7918">
        <f>IF(Table1[[#This Row],[TeamFavorite]]=Table1[[#This Row],[TeamHome]],Table1[[#This Row],[ScoreAway]]-Table1[[#This Row],[ScoreHome]],Table1[[#This Row],[ScoreHome]]-Table1[[#This Row],[ScoreAway]])</f>
        <v>-3</v>
      </c>
      <c r="O7918">
        <f>IF(Table1[[#This Row],[SpreadActual]]&lt;Table1[[#This Row],[SpreadFavorite]],1,0)</f>
        <v>0</v>
      </c>
      <c r="P7918">
        <v>40.5</v>
      </c>
      <c r="Q7918" t="s">
        <v>172</v>
      </c>
      <c r="R7918" t="b">
        <v>0</v>
      </c>
      <c r="S7918">
        <v>72</v>
      </c>
      <c r="T7918">
        <v>7</v>
      </c>
      <c r="U7918">
        <v>77</v>
      </c>
    </row>
    <row r="7919" spans="1:22" x14ac:dyDescent="0.2">
      <c r="A7919" s="1">
        <v>37522</v>
      </c>
      <c r="B7919">
        <v>2002</v>
      </c>
      <c r="C7919">
        <f>_xlfn.MAXIFS(Table1[ScheduleWeekWritten],Table1[ScheduleSeason],Table1[[#This Row],[ScheduleSeason]])</f>
        <v>17</v>
      </c>
      <c r="D7919">
        <v>3</v>
      </c>
      <c r="E7919" cm="1">
        <f t="array" ref="E7919">_xlfn.XLOOKUP(Table1[[#This Row],[ScheduleWeekWritten]],Table3[Game],100+Table3[Increase],Table1[[#This Row],[ScheduleWeekWritten]])</f>
        <v>3</v>
      </c>
      <c r="F7919" t="b">
        <v>0</v>
      </c>
      <c r="G7919" t="s">
        <v>127</v>
      </c>
      <c r="H7919">
        <v>26</v>
      </c>
      <c r="I7919">
        <v>14</v>
      </c>
      <c r="J7919" t="s">
        <v>153</v>
      </c>
      <c r="K7919" t="s">
        <v>40</v>
      </c>
      <c r="L7919" t="str">
        <f>_xlfn.XLOOKUP(Table1[[#This Row],[TeamFavoriteID]],Table2[team_id],Table2[team_name],_xlfn.XLOOKUP(Table1[[#This Row],[TeamFavoriteID]],Table2[team_id_pfr],Table2[team_name],"Even"))</f>
        <v>Los Angeles Rams</v>
      </c>
      <c r="M7919">
        <v>-1.5</v>
      </c>
      <c r="N7919">
        <f>IF(Table1[[#This Row],[TeamFavorite]]=Table1[[#This Row],[TeamHome]],Table1[[#This Row],[ScoreAway]]-Table1[[#This Row],[ScoreHome]],Table1[[#This Row],[ScoreHome]]-Table1[[#This Row],[ScoreAway]])</f>
        <v>12</v>
      </c>
      <c r="O7919">
        <f>IF(Table1[[#This Row],[SpreadActual]]&lt;Table1[[#This Row],[SpreadFavorite]],1,0)</f>
        <v>0</v>
      </c>
      <c r="P7919">
        <v>44</v>
      </c>
      <c r="Q7919" t="s">
        <v>168</v>
      </c>
      <c r="R7919" t="b">
        <v>0</v>
      </c>
      <c r="S7919">
        <v>80</v>
      </c>
      <c r="T7919">
        <v>8</v>
      </c>
      <c r="U7919">
        <v>82</v>
      </c>
    </row>
    <row r="7920" spans="1:22" x14ac:dyDescent="0.2">
      <c r="A7920" s="1">
        <v>37528</v>
      </c>
      <c r="B7920">
        <v>2002</v>
      </c>
      <c r="C7920">
        <f>_xlfn.MAXIFS(Table1[ScheduleWeekWritten],Table1[ScheduleSeason],Table1[[#This Row],[ScheduleSeason]])</f>
        <v>17</v>
      </c>
      <c r="D7920">
        <v>4</v>
      </c>
      <c r="E7920" cm="1">
        <f t="array" ref="E7920">_xlfn.XLOOKUP(Table1[[#This Row],[ScheduleWeekWritten]],Table3[Game],100+Table3[Increase],Table1[[#This Row],[ScheduleWeekWritten]])</f>
        <v>4</v>
      </c>
      <c r="F7920" t="b">
        <v>0</v>
      </c>
      <c r="G7920" t="s">
        <v>149</v>
      </c>
      <c r="H7920">
        <v>21</v>
      </c>
      <c r="I7920">
        <v>7</v>
      </c>
      <c r="J7920" t="s">
        <v>50</v>
      </c>
      <c r="K7920" t="s">
        <v>90</v>
      </c>
      <c r="L7920" t="str">
        <f>_xlfn.XLOOKUP(Table1[[#This Row],[TeamFavoriteID]],Table2[team_id],Table2[team_name],_xlfn.XLOOKUP(Table1[[#This Row],[TeamFavoriteID]],Table2[team_id_pfr],Table2[team_name],"Even"))</f>
        <v>New York Giants</v>
      </c>
      <c r="M7920">
        <v>-3</v>
      </c>
      <c r="N7920">
        <f>IF(Table1[[#This Row],[TeamFavorite]]=Table1[[#This Row],[TeamHome]],Table1[[#This Row],[ScoreAway]]-Table1[[#This Row],[ScoreHome]],Table1[[#This Row],[ScoreHome]]-Table1[[#This Row],[ScoreAway]])</f>
        <v>14</v>
      </c>
      <c r="O7920">
        <f>IF(Table1[[#This Row],[SpreadActual]]&lt;Table1[[#This Row],[SpreadFavorite]],1,0)</f>
        <v>0</v>
      </c>
      <c r="P7920">
        <v>38.5</v>
      </c>
      <c r="Q7920" t="s">
        <v>150</v>
      </c>
      <c r="R7920" t="b">
        <v>0</v>
      </c>
      <c r="S7920">
        <v>83</v>
      </c>
      <c r="T7920">
        <v>10</v>
      </c>
      <c r="U7920">
        <v>28</v>
      </c>
    </row>
    <row r="7921" spans="1:22" x14ac:dyDescent="0.2">
      <c r="A7921" s="1">
        <v>37528</v>
      </c>
      <c r="B7921">
        <v>2002</v>
      </c>
      <c r="C7921">
        <f>_xlfn.MAXIFS(Table1[ScheduleWeekWritten],Table1[ScheduleSeason],Table1[[#This Row],[ScheduleSeason]])</f>
        <v>17</v>
      </c>
      <c r="D7921">
        <v>4</v>
      </c>
      <c r="E7921" cm="1">
        <f t="array" ref="E7921">_xlfn.XLOOKUP(Table1[[#This Row],[ScheduleWeekWritten]],Table3[Game],100+Table3[Increase],Table1[[#This Row],[ScheduleWeekWritten]])</f>
        <v>4</v>
      </c>
      <c r="F7921" t="b">
        <v>0</v>
      </c>
      <c r="G7921" t="s">
        <v>28</v>
      </c>
      <c r="H7921">
        <v>33</v>
      </c>
      <c r="I7921">
        <v>27</v>
      </c>
      <c r="J7921" t="s">
        <v>46</v>
      </c>
      <c r="K7921" t="s">
        <v>43</v>
      </c>
      <c r="L7921" t="str">
        <f>_xlfn.XLOOKUP(Table1[[#This Row],[TeamFavoriteID]],Table2[team_id],Table2[team_name],_xlfn.XLOOKUP(Table1[[#This Row],[TeamFavoriteID]],Table2[team_id_pfr],Table2[team_name],"Even"))</f>
        <v>Buffalo Bills</v>
      </c>
      <c r="M7921">
        <v>-3</v>
      </c>
      <c r="N7921">
        <f>IF(Table1[[#This Row],[TeamFavorite]]=Table1[[#This Row],[TeamHome]],Table1[[#This Row],[ScoreAway]]-Table1[[#This Row],[ScoreHome]],Table1[[#This Row],[ScoreHome]]-Table1[[#This Row],[ScoreAway]])</f>
        <v>-6</v>
      </c>
      <c r="O7921">
        <f>IF(Table1[[#This Row],[SpreadActual]]&lt;Table1[[#This Row],[SpreadFavorite]],1,0)</f>
        <v>1</v>
      </c>
      <c r="P7921">
        <v>46.5</v>
      </c>
      <c r="Q7921" t="s">
        <v>123</v>
      </c>
      <c r="R7921" t="b">
        <v>0</v>
      </c>
      <c r="S7921">
        <v>57</v>
      </c>
      <c r="T7921">
        <v>9</v>
      </c>
      <c r="U7921">
        <v>76</v>
      </c>
    </row>
    <row r="7922" spans="1:22" x14ac:dyDescent="0.2">
      <c r="A7922" s="1">
        <v>37528</v>
      </c>
      <c r="B7922">
        <v>2002</v>
      </c>
      <c r="C7922">
        <f>_xlfn.MAXIFS(Table1[ScheduleWeekWritten],Table1[ScheduleSeason],Table1[[#This Row],[ScheduleSeason]])</f>
        <v>17</v>
      </c>
      <c r="D7922">
        <v>4</v>
      </c>
      <c r="E7922" cm="1">
        <f t="array" ref="E7922">_xlfn.XLOOKUP(Table1[[#This Row],[ScheduleWeekWritten]],Table3[Game],100+Table3[Increase],Table1[[#This Row],[ScheduleWeekWritten]])</f>
        <v>4</v>
      </c>
      <c r="F7922" t="b">
        <v>0</v>
      </c>
      <c r="G7922" t="s">
        <v>101</v>
      </c>
      <c r="H7922">
        <v>7</v>
      </c>
      <c r="I7922">
        <v>35</v>
      </c>
      <c r="J7922" t="s">
        <v>127</v>
      </c>
      <c r="K7922" t="s">
        <v>133</v>
      </c>
      <c r="L7922" t="str">
        <f>_xlfn.XLOOKUP(Table1[[#This Row],[TeamFavoriteID]],Table2[team_id],Table2[team_name],_xlfn.XLOOKUP(Table1[[#This Row],[TeamFavoriteID]],Table2[team_id_pfr],Table2[team_name],"Even"))</f>
        <v>Tampa Bay Buccaneers</v>
      </c>
      <c r="M7922">
        <v>-6.5</v>
      </c>
      <c r="N7922">
        <f>IF(Table1[[#This Row],[TeamFavorite]]=Table1[[#This Row],[TeamHome]],Table1[[#This Row],[ScoreAway]]-Table1[[#This Row],[ScoreHome]],Table1[[#This Row],[ScoreHome]]-Table1[[#This Row],[ScoreAway]])</f>
        <v>-28</v>
      </c>
      <c r="O7922">
        <f>IF(Table1[[#This Row],[SpreadActual]]&lt;Table1[[#This Row],[SpreadFavorite]],1,0)</f>
        <v>1</v>
      </c>
      <c r="P7922">
        <v>33.5</v>
      </c>
      <c r="Q7922" t="s">
        <v>173</v>
      </c>
      <c r="R7922" t="b">
        <v>0</v>
      </c>
      <c r="S7922">
        <v>65</v>
      </c>
      <c r="T7922">
        <v>5</v>
      </c>
      <c r="U7922">
        <v>74</v>
      </c>
    </row>
    <row r="7923" spans="1:22" x14ac:dyDescent="0.2">
      <c r="A7923" s="1">
        <v>37528</v>
      </c>
      <c r="B7923">
        <v>2002</v>
      </c>
      <c r="C7923">
        <f>_xlfn.MAXIFS(Table1[ScheduleWeekWritten],Table1[ScheduleSeason],Table1[[#This Row],[ScheduleSeason]])</f>
        <v>17</v>
      </c>
      <c r="D7923">
        <v>4</v>
      </c>
      <c r="E7923" cm="1">
        <f t="array" ref="E7923">_xlfn.XLOOKUP(Table1[[#This Row],[ScheduleWeekWritten]],Table3[Game],100+Table3[Increase],Table1[[#This Row],[ScheduleWeekWritten]])</f>
        <v>4</v>
      </c>
      <c r="F7923" t="b">
        <v>0</v>
      </c>
      <c r="G7923" t="s">
        <v>45</v>
      </c>
      <c r="H7923">
        <v>26</v>
      </c>
      <c r="I7923">
        <v>21</v>
      </c>
      <c r="J7923" t="s">
        <v>95</v>
      </c>
      <c r="K7923" t="s">
        <v>98</v>
      </c>
      <c r="L7923" t="str">
        <f>_xlfn.XLOOKUP(Table1[[#This Row],[TeamFavoriteID]],Table2[team_id],Table2[team_name],_xlfn.XLOOKUP(Table1[[#This Row],[TeamFavoriteID]],Table2[team_id_pfr],Table2[team_name],"Even"))</f>
        <v>New Orleans Saints</v>
      </c>
      <c r="M7923">
        <v>-9</v>
      </c>
      <c r="N7923">
        <f>IF(Table1[[#This Row],[TeamFavorite]]=Table1[[#This Row],[TeamHome]],Table1[[#This Row],[ScoreAway]]-Table1[[#This Row],[ScoreHome]],Table1[[#This Row],[ScoreHome]]-Table1[[#This Row],[ScoreAway]])</f>
        <v>5</v>
      </c>
      <c r="O7923">
        <f>IF(Table1[[#This Row],[SpreadActual]]&lt;Table1[[#This Row],[SpreadFavorite]],1,0)</f>
        <v>0</v>
      </c>
      <c r="P7923">
        <v>45</v>
      </c>
      <c r="Q7923" t="s">
        <v>181</v>
      </c>
      <c r="R7923" t="b">
        <v>0</v>
      </c>
      <c r="S7923">
        <v>72</v>
      </c>
      <c r="T7923">
        <v>0</v>
      </c>
      <c r="V7923" t="s">
        <v>103</v>
      </c>
    </row>
    <row r="7924" spans="1:22" x14ac:dyDescent="0.2">
      <c r="A7924" s="1">
        <v>37528</v>
      </c>
      <c r="B7924">
        <v>2002</v>
      </c>
      <c r="C7924">
        <f>_xlfn.MAXIFS(Table1[ScheduleWeekWritten],Table1[ScheduleSeason],Table1[[#This Row],[ScheduleSeason]])</f>
        <v>17</v>
      </c>
      <c r="D7924">
        <v>4</v>
      </c>
      <c r="E7924" cm="1">
        <f t="array" ref="E7924">_xlfn.XLOOKUP(Table1[[#This Row],[ScheduleWeekWritten]],Table3[Game],100+Table3[Increase],Table1[[#This Row],[ScheduleWeekWritten]])</f>
        <v>4</v>
      </c>
      <c r="F7924" t="b">
        <v>0</v>
      </c>
      <c r="G7924" t="s">
        <v>33</v>
      </c>
      <c r="H7924">
        <v>17</v>
      </c>
      <c r="I7924">
        <v>14</v>
      </c>
      <c r="J7924" t="s">
        <v>152</v>
      </c>
      <c r="K7924" t="s">
        <v>35</v>
      </c>
      <c r="L7924" t="str">
        <f>_xlfn.XLOOKUP(Table1[[#This Row],[TeamFavoriteID]],Table2[team_id],Table2[team_name],_xlfn.XLOOKUP(Table1[[#This Row],[TeamFavoriteID]],Table2[team_id_pfr],Table2[team_name],"Even"))</f>
        <v>Green Bay Packers</v>
      </c>
      <c r="M7924">
        <v>-6.5</v>
      </c>
      <c r="N7924">
        <f>IF(Table1[[#This Row],[TeamFavorite]]=Table1[[#This Row],[TeamHome]],Table1[[#This Row],[ScoreAway]]-Table1[[#This Row],[ScoreHome]],Table1[[#This Row],[ScoreHome]]-Table1[[#This Row],[ScoreAway]])</f>
        <v>-3</v>
      </c>
      <c r="O7924">
        <f>IF(Table1[[#This Row],[SpreadActual]]&lt;Table1[[#This Row],[SpreadFavorite]],1,0)</f>
        <v>0</v>
      </c>
      <c r="P7924">
        <v>41.5</v>
      </c>
      <c r="Q7924" t="s">
        <v>82</v>
      </c>
      <c r="R7924" t="b">
        <v>0</v>
      </c>
      <c r="S7924">
        <v>61</v>
      </c>
      <c r="T7924">
        <v>7</v>
      </c>
      <c r="U7924">
        <v>86</v>
      </c>
    </row>
    <row r="7925" spans="1:22" x14ac:dyDescent="0.2">
      <c r="A7925" s="1">
        <v>37528</v>
      </c>
      <c r="B7925">
        <v>2002</v>
      </c>
      <c r="C7925">
        <f>_xlfn.MAXIFS(Table1[ScheduleWeekWritten],Table1[ScheduleSeason],Table1[[#This Row],[ScheduleSeason]])</f>
        <v>17</v>
      </c>
      <c r="D7925">
        <v>4</v>
      </c>
      <c r="E7925" cm="1">
        <f t="array" ref="E7925">_xlfn.XLOOKUP(Table1[[#This Row],[ScheduleWeekWritten]],Table3[Game],100+Table3[Increase],Table1[[#This Row],[ScheduleWeekWritten]])</f>
        <v>4</v>
      </c>
      <c r="F7925" t="b">
        <v>0</v>
      </c>
      <c r="G7925" t="s">
        <v>154</v>
      </c>
      <c r="H7925">
        <v>28</v>
      </c>
      <c r="I7925">
        <v>3</v>
      </c>
      <c r="J7925" t="s">
        <v>31</v>
      </c>
      <c r="K7925" t="s">
        <v>161</v>
      </c>
      <c r="L7925" t="str">
        <f>_xlfn.XLOOKUP(Table1[[#This Row],[TeamFavoriteID]],Table2[team_id],Table2[team_name],_xlfn.XLOOKUP(Table1[[#This Row],[TeamFavoriteID]],Table2[team_id_pfr],Table2[team_name],"Even"))</f>
        <v>Jacksonville Jaguars</v>
      </c>
      <c r="M7925">
        <v>-3.5</v>
      </c>
      <c r="N7925">
        <f>IF(Table1[[#This Row],[TeamFavorite]]=Table1[[#This Row],[TeamHome]],Table1[[#This Row],[ScoreAway]]-Table1[[#This Row],[ScoreHome]],Table1[[#This Row],[ScoreHome]]-Table1[[#This Row],[ScoreAway]])</f>
        <v>-25</v>
      </c>
      <c r="O7925">
        <f>IF(Table1[[#This Row],[SpreadActual]]&lt;Table1[[#This Row],[SpreadFavorite]],1,0)</f>
        <v>1</v>
      </c>
      <c r="P7925">
        <v>41.5</v>
      </c>
      <c r="Q7925" t="s">
        <v>155</v>
      </c>
      <c r="R7925" t="b">
        <v>0</v>
      </c>
      <c r="S7925">
        <v>83</v>
      </c>
      <c r="T7925">
        <v>9</v>
      </c>
      <c r="U7925">
        <v>76</v>
      </c>
    </row>
    <row r="7926" spans="1:22" x14ac:dyDescent="0.2">
      <c r="A7926" s="1">
        <v>37528</v>
      </c>
      <c r="B7926">
        <v>2002</v>
      </c>
      <c r="C7926">
        <f>_xlfn.MAXIFS(Table1[ScheduleWeekWritten],Table1[ScheduleSeason],Table1[[#This Row],[ScheduleSeason]])</f>
        <v>17</v>
      </c>
      <c r="D7926">
        <v>4</v>
      </c>
      <c r="E7926" cm="1">
        <f t="array" ref="E7926">_xlfn.XLOOKUP(Table1[[#This Row],[ScheduleWeekWritten]],Table3[Game],100+Table3[Increase],Table1[[#This Row],[ScheduleWeekWritten]])</f>
        <v>4</v>
      </c>
      <c r="F7926" t="b">
        <v>0</v>
      </c>
      <c r="G7926" t="s">
        <v>42</v>
      </c>
      <c r="H7926">
        <v>48</v>
      </c>
      <c r="I7926">
        <v>30</v>
      </c>
      <c r="J7926" t="s">
        <v>19</v>
      </c>
      <c r="K7926" t="s">
        <v>91</v>
      </c>
      <c r="L7926" t="str">
        <f>_xlfn.XLOOKUP(Table1[[#This Row],[TeamFavoriteID]],Table2[team_id],Table2[team_name],_xlfn.XLOOKUP(Table1[[#This Row],[TeamFavoriteID]],Table2[team_id_pfr],Table2[team_name],"Even"))</f>
        <v>Miami Dolphins</v>
      </c>
      <c r="M7926">
        <v>-3</v>
      </c>
      <c r="N7926">
        <f>IF(Table1[[#This Row],[TeamFavorite]]=Table1[[#This Row],[TeamHome]],Table1[[#This Row],[ScoreAway]]-Table1[[#This Row],[ScoreHome]],Table1[[#This Row],[ScoreHome]]-Table1[[#This Row],[ScoreAway]])</f>
        <v>18</v>
      </c>
      <c r="O7926">
        <f>IF(Table1[[#This Row],[SpreadActual]]&lt;Table1[[#This Row],[SpreadFavorite]],1,0)</f>
        <v>0</v>
      </c>
      <c r="P7926">
        <v>44.5</v>
      </c>
      <c r="Q7926" t="s">
        <v>117</v>
      </c>
      <c r="R7926" t="b">
        <v>0</v>
      </c>
      <c r="S7926">
        <v>77</v>
      </c>
      <c r="T7926">
        <v>14</v>
      </c>
      <c r="U7926">
        <v>60</v>
      </c>
    </row>
    <row r="7927" spans="1:22" x14ac:dyDescent="0.2">
      <c r="A7927" s="1">
        <v>37528</v>
      </c>
      <c r="B7927">
        <v>2002</v>
      </c>
      <c r="C7927">
        <f>_xlfn.MAXIFS(Table1[ScheduleWeekWritten],Table1[ScheduleSeason],Table1[[#This Row],[ScheduleSeason]])</f>
        <v>17</v>
      </c>
      <c r="D7927">
        <v>4</v>
      </c>
      <c r="E7927" cm="1">
        <f t="array" ref="E7927">_xlfn.XLOOKUP(Table1[[#This Row],[ScheduleWeekWritten]],Table3[Game],100+Table3[Increase],Table1[[#This Row],[ScheduleWeekWritten]])</f>
        <v>4</v>
      </c>
      <c r="F7927" t="b">
        <v>0</v>
      </c>
      <c r="G7927" t="s">
        <v>20</v>
      </c>
      <c r="H7927">
        <v>52</v>
      </c>
      <c r="I7927">
        <v>25</v>
      </c>
      <c r="J7927" t="s">
        <v>171</v>
      </c>
      <c r="K7927" t="s">
        <v>21</v>
      </c>
      <c r="L7927" t="str">
        <f>_xlfn.XLOOKUP(Table1[[#This Row],[TeamFavoriteID]],Table2[team_id],Table2[team_name],_xlfn.XLOOKUP(Table1[[#This Row],[TeamFavoriteID]],Table2[team_id_pfr],Table2[team_name],"Even"))</f>
        <v>Las Vegas Raiders</v>
      </c>
      <c r="M7927">
        <v>-6.5</v>
      </c>
      <c r="N7927">
        <f>IF(Table1[[#This Row],[TeamFavorite]]=Table1[[#This Row],[TeamHome]],Table1[[#This Row],[ScoreAway]]-Table1[[#This Row],[ScoreHome]],Table1[[#This Row],[ScoreHome]]-Table1[[#This Row],[ScoreAway]])</f>
        <v>27</v>
      </c>
      <c r="O7927">
        <f>IF(Table1[[#This Row],[SpreadActual]]&lt;Table1[[#This Row],[SpreadFavorite]],1,0)</f>
        <v>0</v>
      </c>
      <c r="P7927">
        <v>45</v>
      </c>
      <c r="Q7927" t="s">
        <v>76</v>
      </c>
      <c r="R7927" t="b">
        <v>0</v>
      </c>
      <c r="S7927">
        <v>60</v>
      </c>
      <c r="T7927">
        <v>9</v>
      </c>
      <c r="U7927">
        <v>79</v>
      </c>
    </row>
    <row r="7928" spans="1:22" x14ac:dyDescent="0.2">
      <c r="A7928" s="1">
        <v>37528</v>
      </c>
      <c r="B7928">
        <v>2002</v>
      </c>
      <c r="C7928">
        <f>_xlfn.MAXIFS(Table1[ScheduleWeekWritten],Table1[ScheduleSeason],Table1[[#This Row],[ScheduleSeason]])</f>
        <v>17</v>
      </c>
      <c r="D7928">
        <v>4</v>
      </c>
      <c r="E7928" cm="1">
        <f t="array" ref="E7928">_xlfn.XLOOKUP(Table1[[#This Row],[ScheduleWeekWritten]],Table3[Game],100+Table3[Increase],Table1[[#This Row],[ScheduleWeekWritten]])</f>
        <v>4</v>
      </c>
      <c r="F7928" t="b">
        <v>0</v>
      </c>
      <c r="G7928" t="s">
        <v>58</v>
      </c>
      <c r="H7928">
        <v>35</v>
      </c>
      <c r="I7928">
        <v>17</v>
      </c>
      <c r="J7928" t="s">
        <v>177</v>
      </c>
      <c r="K7928" t="s">
        <v>77</v>
      </c>
      <c r="L7928" t="str">
        <f>_xlfn.XLOOKUP(Table1[[#This Row],[TeamFavoriteID]],Table2[team_id],Table2[team_name],_xlfn.XLOOKUP(Table1[[#This Row],[TeamFavoriteID]],Table2[team_id_pfr],Table2[team_name],"Even"))</f>
        <v>Philadelphia Eagles</v>
      </c>
      <c r="M7928">
        <v>-19</v>
      </c>
      <c r="N7928">
        <f>IF(Table1[[#This Row],[TeamFavorite]]=Table1[[#This Row],[TeamHome]],Table1[[#This Row],[ScoreAway]]-Table1[[#This Row],[ScoreHome]],Table1[[#This Row],[ScoreHome]]-Table1[[#This Row],[ScoreAway]])</f>
        <v>-18</v>
      </c>
      <c r="O7928">
        <f>IF(Table1[[#This Row],[SpreadActual]]&lt;Table1[[#This Row],[SpreadFavorite]],1,0)</f>
        <v>0</v>
      </c>
      <c r="P7928">
        <v>36</v>
      </c>
      <c r="Q7928" t="s">
        <v>112</v>
      </c>
      <c r="R7928" t="b">
        <v>0</v>
      </c>
      <c r="S7928">
        <v>65</v>
      </c>
      <c r="T7928">
        <v>7</v>
      </c>
      <c r="U7928">
        <v>64</v>
      </c>
    </row>
    <row r="7929" spans="1:22" x14ac:dyDescent="0.2">
      <c r="A7929" s="1">
        <v>37528</v>
      </c>
      <c r="B7929">
        <v>2002</v>
      </c>
      <c r="C7929">
        <f>_xlfn.MAXIFS(Table1[ScheduleWeekWritten],Table1[ScheduleSeason],Table1[[#This Row],[ScheduleSeason]])</f>
        <v>17</v>
      </c>
      <c r="D7929">
        <v>4</v>
      </c>
      <c r="E7929" cm="1">
        <f t="array" ref="E7929">_xlfn.XLOOKUP(Table1[[#This Row],[ScheduleWeekWritten]],Table3[Game],100+Table3[Increase],Table1[[#This Row],[ScheduleWeekWritten]])</f>
        <v>4</v>
      </c>
      <c r="F7929" t="b">
        <v>0</v>
      </c>
      <c r="G7929" t="s">
        <v>49</v>
      </c>
      <c r="H7929">
        <v>16</v>
      </c>
      <c r="I7929">
        <v>13</v>
      </c>
      <c r="J7929" t="s">
        <v>62</v>
      </c>
      <c r="K7929" t="s">
        <v>51</v>
      </c>
      <c r="L7929" t="str">
        <f>_xlfn.XLOOKUP(Table1[[#This Row],[TeamFavoriteID]],Table2[team_id],Table2[team_name],_xlfn.XLOOKUP(Table1[[#This Row],[TeamFavoriteID]],Table2[team_id_pfr],Table2[team_name],"Even"))</f>
        <v>Pittsburgh Steelers</v>
      </c>
      <c r="M7929">
        <v>-6</v>
      </c>
      <c r="N7929">
        <f>IF(Table1[[#This Row],[TeamFavorite]]=Table1[[#This Row],[TeamHome]],Table1[[#This Row],[ScoreAway]]-Table1[[#This Row],[ScoreHome]],Table1[[#This Row],[ScoreHome]]-Table1[[#This Row],[ScoreAway]])</f>
        <v>-3</v>
      </c>
      <c r="O7929">
        <f>IF(Table1[[#This Row],[SpreadActual]]&lt;Table1[[#This Row],[SpreadFavorite]],1,0)</f>
        <v>0</v>
      </c>
      <c r="P7929">
        <v>44</v>
      </c>
      <c r="Q7929" t="s">
        <v>175</v>
      </c>
      <c r="R7929" t="b">
        <v>0</v>
      </c>
      <c r="S7929">
        <v>59</v>
      </c>
      <c r="T7929">
        <v>2</v>
      </c>
      <c r="U7929">
        <v>81</v>
      </c>
    </row>
    <row r="7930" spans="1:22" x14ac:dyDescent="0.2">
      <c r="A7930" s="1">
        <v>37528</v>
      </c>
      <c r="B7930">
        <v>2002</v>
      </c>
      <c r="C7930">
        <f>_xlfn.MAXIFS(Table1[ScheduleWeekWritten],Table1[ScheduleSeason],Table1[[#This Row],[ScheduleSeason]])</f>
        <v>17</v>
      </c>
      <c r="D7930">
        <v>4</v>
      </c>
      <c r="E7930" cm="1">
        <f t="array" ref="E7930">_xlfn.XLOOKUP(Table1[[#This Row],[ScheduleWeekWritten]],Table3[Game],100+Table3[Increase],Table1[[#This Row],[ScheduleWeekWritten]])</f>
        <v>4</v>
      </c>
      <c r="F7930" t="b">
        <v>0</v>
      </c>
      <c r="G7930" t="s">
        <v>27</v>
      </c>
      <c r="H7930">
        <v>21</v>
      </c>
      <c r="I7930">
        <v>14</v>
      </c>
      <c r="J7930" t="s">
        <v>115</v>
      </c>
      <c r="K7930" t="s">
        <v>70</v>
      </c>
      <c r="L7930" t="str">
        <f>_xlfn.XLOOKUP(Table1[[#This Row],[TeamFavoriteID]],Table2[team_id],Table2[team_name],_xlfn.XLOOKUP(Table1[[#This Row],[TeamFavoriteID]],Table2[team_id_pfr],Table2[team_name],"Even"))</f>
        <v>Boston Patriots</v>
      </c>
      <c r="M7930">
        <v>-3</v>
      </c>
      <c r="N7930">
        <f>IF(Table1[[#This Row],[TeamFavorite]]=Table1[[#This Row],[TeamHome]],Table1[[#This Row],[ScoreAway]]-Table1[[#This Row],[ScoreHome]],Table1[[#This Row],[ScoreHome]]-Table1[[#This Row],[ScoreAway]])</f>
        <v>7</v>
      </c>
      <c r="O7930">
        <f>IF(Table1[[#This Row],[SpreadActual]]&lt;Table1[[#This Row],[SpreadFavorite]],1,0)</f>
        <v>0</v>
      </c>
      <c r="P7930">
        <v>40.5</v>
      </c>
      <c r="Q7930" t="s">
        <v>94</v>
      </c>
      <c r="R7930" t="b">
        <v>0</v>
      </c>
      <c r="S7930">
        <v>67</v>
      </c>
      <c r="T7930">
        <v>9</v>
      </c>
      <c r="U7930">
        <v>77</v>
      </c>
    </row>
    <row r="7931" spans="1:22" x14ac:dyDescent="0.2">
      <c r="A7931" s="1">
        <v>37528</v>
      </c>
      <c r="B7931">
        <v>2002</v>
      </c>
      <c r="C7931">
        <f>_xlfn.MAXIFS(Table1[ScheduleWeekWritten],Table1[ScheduleSeason],Table1[[#This Row],[ScheduleSeason]])</f>
        <v>17</v>
      </c>
      <c r="D7931">
        <v>4</v>
      </c>
      <c r="E7931" cm="1">
        <f t="array" ref="E7931">_xlfn.XLOOKUP(Table1[[#This Row],[ScheduleWeekWritten]],Table3[Game],100+Table3[Increase],Table1[[#This Row],[ScheduleWeekWritten]])</f>
        <v>4</v>
      </c>
      <c r="F7931" t="b">
        <v>0</v>
      </c>
      <c r="G7931" t="s">
        <v>128</v>
      </c>
      <c r="H7931">
        <v>48</v>
      </c>
      <c r="I7931">
        <v>23</v>
      </c>
      <c r="J7931" t="s">
        <v>54</v>
      </c>
      <c r="K7931" t="s">
        <v>132</v>
      </c>
      <c r="L7931" t="str">
        <f>_xlfn.XLOOKUP(Table1[[#This Row],[TeamFavoriteID]],Table2[team_id],Table2[team_name],_xlfn.XLOOKUP(Table1[[#This Row],[TeamFavoriteID]],Table2[team_id_pfr],Table2[team_name],"Even"))</f>
        <v>Seattle Seahawks</v>
      </c>
      <c r="M7931">
        <v>-3</v>
      </c>
      <c r="N7931">
        <f>IF(Table1[[#This Row],[TeamFavorite]]=Table1[[#This Row],[TeamHome]],Table1[[#This Row],[ScoreAway]]-Table1[[#This Row],[ScoreHome]],Table1[[#This Row],[ScoreHome]]-Table1[[#This Row],[ScoreAway]])</f>
        <v>-25</v>
      </c>
      <c r="O7931">
        <f>IF(Table1[[#This Row],[SpreadActual]]&lt;Table1[[#This Row],[SpreadFavorite]],1,0)</f>
        <v>1</v>
      </c>
      <c r="P7931">
        <v>44</v>
      </c>
      <c r="Q7931" t="s">
        <v>180</v>
      </c>
      <c r="R7931" t="b">
        <v>0</v>
      </c>
      <c r="S7931">
        <v>57</v>
      </c>
      <c r="T7931">
        <v>11</v>
      </c>
      <c r="U7931">
        <v>69</v>
      </c>
    </row>
    <row r="7932" spans="1:22" x14ac:dyDescent="0.2">
      <c r="A7932" s="1">
        <v>37528</v>
      </c>
      <c r="B7932">
        <v>2002</v>
      </c>
      <c r="C7932">
        <f>_xlfn.MAXIFS(Table1[ScheduleWeekWritten],Table1[ScheduleSeason],Table1[[#This Row],[ScheduleSeason]])</f>
        <v>17</v>
      </c>
      <c r="D7932">
        <v>4</v>
      </c>
      <c r="E7932" cm="1">
        <f t="array" ref="E7932">_xlfn.XLOOKUP(Table1[[#This Row],[ScheduleWeekWritten]],Table3[Game],100+Table3[Increase],Table1[[#This Row],[ScheduleWeekWritten]])</f>
        <v>4</v>
      </c>
      <c r="F7932" t="b">
        <v>0</v>
      </c>
      <c r="G7932" t="s">
        <v>153</v>
      </c>
      <c r="H7932">
        <v>10</v>
      </c>
      <c r="I7932">
        <v>13</v>
      </c>
      <c r="J7932" t="s">
        <v>67</v>
      </c>
      <c r="K7932" t="s">
        <v>40</v>
      </c>
      <c r="L7932" t="str">
        <f>_xlfn.XLOOKUP(Table1[[#This Row],[TeamFavoriteID]],Table2[team_id],Table2[team_name],_xlfn.XLOOKUP(Table1[[#This Row],[TeamFavoriteID]],Table2[team_id_pfr],Table2[team_name],"Even"))</f>
        <v>Los Angeles Rams</v>
      </c>
      <c r="M7932">
        <v>-12</v>
      </c>
      <c r="N7932">
        <f>IF(Table1[[#This Row],[TeamFavorite]]=Table1[[#This Row],[TeamHome]],Table1[[#This Row],[ScoreAway]]-Table1[[#This Row],[ScoreHome]],Table1[[#This Row],[ScoreHome]]-Table1[[#This Row],[ScoreAway]])</f>
        <v>-3</v>
      </c>
      <c r="O7932">
        <f>IF(Table1[[#This Row],[SpreadActual]]&lt;Table1[[#This Row],[SpreadFavorite]],1,0)</f>
        <v>0</v>
      </c>
      <c r="P7932">
        <v>44</v>
      </c>
      <c r="Q7932" t="s">
        <v>157</v>
      </c>
      <c r="R7932" t="b">
        <v>0</v>
      </c>
      <c r="S7932">
        <v>72</v>
      </c>
      <c r="T7932">
        <v>0</v>
      </c>
      <c r="V7932" t="s">
        <v>103</v>
      </c>
    </row>
    <row r="7933" spans="1:22" x14ac:dyDescent="0.2">
      <c r="A7933" s="1">
        <v>37529</v>
      </c>
      <c r="B7933">
        <v>2002</v>
      </c>
      <c r="C7933">
        <f>_xlfn.MAXIFS(Table1[ScheduleWeekWritten],Table1[ScheduleSeason],Table1[[#This Row],[ScheduleSeason]])</f>
        <v>17</v>
      </c>
      <c r="D7933">
        <v>4</v>
      </c>
      <c r="E7933" cm="1">
        <f t="array" ref="E7933">_xlfn.XLOOKUP(Table1[[#This Row],[ScheduleWeekWritten]],Table3[Game],100+Table3[Increase],Table1[[#This Row],[ScheduleWeekWritten]])</f>
        <v>4</v>
      </c>
      <c r="F7933" t="b">
        <v>0</v>
      </c>
      <c r="G7933" t="s">
        <v>158</v>
      </c>
      <c r="H7933">
        <v>34</v>
      </c>
      <c r="I7933">
        <v>23</v>
      </c>
      <c r="J7933" t="s">
        <v>24</v>
      </c>
      <c r="K7933" t="s">
        <v>88</v>
      </c>
      <c r="L7933" t="str">
        <f>_xlfn.XLOOKUP(Table1[[#This Row],[TeamFavoriteID]],Table2[team_id],Table2[team_name],_xlfn.XLOOKUP(Table1[[#This Row],[TeamFavoriteID]],Table2[team_id_pfr],Table2[team_name],"Even"))</f>
        <v>Denver Broncos</v>
      </c>
      <c r="M7933">
        <v>-9</v>
      </c>
      <c r="N7933">
        <f>IF(Table1[[#This Row],[TeamFavorite]]=Table1[[#This Row],[TeamHome]],Table1[[#This Row],[ScoreAway]]-Table1[[#This Row],[ScoreHome]],Table1[[#This Row],[ScoreHome]]-Table1[[#This Row],[ScoreAway]])</f>
        <v>11</v>
      </c>
      <c r="O7933">
        <f>IF(Table1[[#This Row],[SpreadActual]]&lt;Table1[[#This Row],[SpreadFavorite]],1,0)</f>
        <v>0</v>
      </c>
      <c r="P7933">
        <v>35</v>
      </c>
      <c r="Q7933" t="s">
        <v>166</v>
      </c>
      <c r="R7933" t="b">
        <v>0</v>
      </c>
      <c r="S7933">
        <v>64</v>
      </c>
      <c r="T7933">
        <v>3</v>
      </c>
      <c r="U7933">
        <v>78</v>
      </c>
    </row>
    <row r="7934" spans="1:22" x14ac:dyDescent="0.2">
      <c r="A7934" s="1">
        <v>37535</v>
      </c>
      <c r="B7934">
        <v>2002</v>
      </c>
      <c r="C7934">
        <f>_xlfn.MAXIFS(Table1[ScheduleWeekWritten],Table1[ScheduleSeason],Table1[[#This Row],[ScheduleSeason]])</f>
        <v>17</v>
      </c>
      <c r="D7934">
        <v>5</v>
      </c>
      <c r="E7934" cm="1">
        <f t="array" ref="E7934">_xlfn.XLOOKUP(Table1[[#This Row],[ScheduleWeekWritten]],Table3[Game],100+Table3[Increase],Table1[[#This Row],[ScheduleWeekWritten]])</f>
        <v>5</v>
      </c>
      <c r="F7934" t="b">
        <v>0</v>
      </c>
      <c r="G7934" t="s">
        <v>38</v>
      </c>
      <c r="H7934">
        <v>6</v>
      </c>
      <c r="I7934">
        <v>20</v>
      </c>
      <c r="J7934" t="s">
        <v>127</v>
      </c>
      <c r="K7934" t="s">
        <v>109</v>
      </c>
      <c r="L7934" t="str">
        <f>_xlfn.XLOOKUP(Table1[[#This Row],[TeamFavoriteID]],Table2[team_id],Table2[team_name],_xlfn.XLOOKUP(Table1[[#This Row],[TeamFavoriteID]],Table2[team_id_pfr],Table2[team_name],"Even"))</f>
        <v>Atlanta Falcons</v>
      </c>
      <c r="M7934">
        <v>-2.5</v>
      </c>
      <c r="N7934">
        <f>IF(Table1[[#This Row],[TeamFavorite]]=Table1[[#This Row],[TeamHome]],Table1[[#This Row],[ScoreAway]]-Table1[[#This Row],[ScoreHome]],Table1[[#This Row],[ScoreHome]]-Table1[[#This Row],[ScoreAway]])</f>
        <v>14</v>
      </c>
      <c r="O7934">
        <f>IF(Table1[[#This Row],[SpreadActual]]&lt;Table1[[#This Row],[SpreadFavorite]],1,0)</f>
        <v>0</v>
      </c>
      <c r="P7934">
        <v>38.5</v>
      </c>
      <c r="Q7934" t="s">
        <v>148</v>
      </c>
      <c r="R7934" t="b">
        <v>0</v>
      </c>
      <c r="S7934">
        <v>72</v>
      </c>
      <c r="T7934">
        <v>0</v>
      </c>
      <c r="V7934" t="s">
        <v>103</v>
      </c>
    </row>
    <row r="7935" spans="1:22" x14ac:dyDescent="0.2">
      <c r="A7935" s="1">
        <v>37535</v>
      </c>
      <c r="B7935">
        <v>2002</v>
      </c>
      <c r="C7935">
        <f>_xlfn.MAXIFS(Table1[ScheduleWeekWritten],Table1[ScheduleSeason],Table1[[#This Row],[ScheduleSeason]])</f>
        <v>17</v>
      </c>
      <c r="D7935">
        <v>5</v>
      </c>
      <c r="E7935" cm="1">
        <f t="array" ref="E7935">_xlfn.XLOOKUP(Table1[[#This Row],[ScheduleWeekWritten]],Table3[Game],100+Table3[Increase],Table1[[#This Row],[ScheduleWeekWritten]])</f>
        <v>5</v>
      </c>
      <c r="F7935" t="b">
        <v>0</v>
      </c>
      <c r="G7935" t="s">
        <v>28</v>
      </c>
      <c r="H7935">
        <v>31</v>
      </c>
      <c r="I7935">
        <v>49</v>
      </c>
      <c r="J7935" t="s">
        <v>20</v>
      </c>
      <c r="K7935" t="s">
        <v>21</v>
      </c>
      <c r="L7935" t="str">
        <f>_xlfn.XLOOKUP(Table1[[#This Row],[TeamFavoriteID]],Table2[team_id],Table2[team_name],_xlfn.XLOOKUP(Table1[[#This Row],[TeamFavoriteID]],Table2[team_id_pfr],Table2[team_name],"Even"))</f>
        <v>Las Vegas Raiders</v>
      </c>
      <c r="M7935">
        <v>-3</v>
      </c>
      <c r="N7935">
        <f>IF(Table1[[#This Row],[TeamFavorite]]=Table1[[#This Row],[TeamHome]],Table1[[#This Row],[ScoreAway]]-Table1[[#This Row],[ScoreHome]],Table1[[#This Row],[ScoreHome]]-Table1[[#This Row],[ScoreAway]])</f>
        <v>-18</v>
      </c>
      <c r="O7935">
        <f>IF(Table1[[#This Row],[SpreadActual]]&lt;Table1[[#This Row],[SpreadFavorite]],1,0)</f>
        <v>1</v>
      </c>
      <c r="P7935">
        <v>53.5</v>
      </c>
      <c r="Q7935" t="s">
        <v>123</v>
      </c>
      <c r="R7935" t="b">
        <v>0</v>
      </c>
      <c r="S7935">
        <v>55</v>
      </c>
      <c r="T7935">
        <v>9</v>
      </c>
      <c r="U7935">
        <v>69</v>
      </c>
    </row>
    <row r="7936" spans="1:22" x14ac:dyDescent="0.2">
      <c r="A7936" s="1">
        <v>37535</v>
      </c>
      <c r="B7936">
        <v>2002</v>
      </c>
      <c r="C7936">
        <f>_xlfn.MAXIFS(Table1[ScheduleWeekWritten],Table1[ScheduleSeason],Table1[[#This Row],[ScheduleSeason]])</f>
        <v>17</v>
      </c>
      <c r="D7936">
        <v>5</v>
      </c>
      <c r="E7936" cm="1">
        <f t="array" ref="E7936">_xlfn.XLOOKUP(Table1[[#This Row],[ScheduleWeekWritten]],Table3[Game],100+Table3[Increase],Table1[[#This Row],[ScheduleWeekWritten]])</f>
        <v>5</v>
      </c>
      <c r="F7936" t="b">
        <v>0</v>
      </c>
      <c r="G7936" t="s">
        <v>152</v>
      </c>
      <c r="H7936">
        <v>13</v>
      </c>
      <c r="I7936">
        <v>16</v>
      </c>
      <c r="J7936" t="s">
        <v>149</v>
      </c>
      <c r="K7936" t="s">
        <v>162</v>
      </c>
      <c r="L7936" t="str">
        <f>_xlfn.XLOOKUP(Table1[[#This Row],[TeamFavoriteID]],Table2[team_id],Table2[team_name],_xlfn.XLOOKUP(Table1[[#This Row],[TeamFavoriteID]],Table2[team_id_pfr],Table2[team_name],"Even"))</f>
        <v>Carolina Panthers</v>
      </c>
      <c r="M7936">
        <v>-5</v>
      </c>
      <c r="N7936">
        <f>IF(Table1[[#This Row],[TeamFavorite]]=Table1[[#This Row],[TeamHome]],Table1[[#This Row],[ScoreAway]]-Table1[[#This Row],[ScoreHome]],Table1[[#This Row],[ScoreHome]]-Table1[[#This Row],[ScoreAway]])</f>
        <v>3</v>
      </c>
      <c r="O7936">
        <f>IF(Table1[[#This Row],[SpreadActual]]&lt;Table1[[#This Row],[SpreadFavorite]],1,0)</f>
        <v>0</v>
      </c>
      <c r="P7936">
        <v>35</v>
      </c>
      <c r="Q7936" t="s">
        <v>160</v>
      </c>
      <c r="R7936" t="b">
        <v>0</v>
      </c>
      <c r="S7936">
        <v>71</v>
      </c>
      <c r="T7936">
        <v>7</v>
      </c>
      <c r="U7936">
        <v>72</v>
      </c>
    </row>
    <row r="7937" spans="1:22" x14ac:dyDescent="0.2">
      <c r="A7937" s="1">
        <v>37535</v>
      </c>
      <c r="B7937">
        <v>2002</v>
      </c>
      <c r="C7937">
        <f>_xlfn.MAXIFS(Table1[ScheduleWeekWritten],Table1[ScheduleSeason],Table1[[#This Row],[ScheduleSeason]])</f>
        <v>17</v>
      </c>
      <c r="D7937">
        <v>5</v>
      </c>
      <c r="E7937" cm="1">
        <f t="array" ref="E7937">_xlfn.XLOOKUP(Table1[[#This Row],[ScheduleWeekWritten]],Table3[Game],100+Table3[Increase],Table1[[#This Row],[ScheduleWeekWritten]])</f>
        <v>5</v>
      </c>
      <c r="F7937" t="b">
        <v>0</v>
      </c>
      <c r="G7937" t="s">
        <v>62</v>
      </c>
      <c r="H7937">
        <v>21</v>
      </c>
      <c r="I7937">
        <v>26</v>
      </c>
      <c r="J7937" t="s">
        <v>158</v>
      </c>
      <c r="K7937" t="s">
        <v>63</v>
      </c>
      <c r="L7937" t="str">
        <f>_xlfn.XLOOKUP(Table1[[#This Row],[TeamFavoriteID]],Table2[team_id],Table2[team_name],_xlfn.XLOOKUP(Table1[[#This Row],[TeamFavoriteID]],Table2[team_id_pfr],Table2[team_name],"Even"))</f>
        <v>Cleveland Browns</v>
      </c>
      <c r="M7937">
        <v>-6</v>
      </c>
      <c r="N7937">
        <f>IF(Table1[[#This Row],[TeamFavorite]]=Table1[[#This Row],[TeamHome]],Table1[[#This Row],[ScoreAway]]-Table1[[#This Row],[ScoreHome]],Table1[[#This Row],[ScoreHome]]-Table1[[#This Row],[ScoreAway]])</f>
        <v>5</v>
      </c>
      <c r="O7937">
        <f>IF(Table1[[#This Row],[SpreadActual]]&lt;Table1[[#This Row],[SpreadFavorite]],1,0)</f>
        <v>0</v>
      </c>
      <c r="P7937">
        <v>36.5</v>
      </c>
      <c r="Q7937" t="s">
        <v>170</v>
      </c>
      <c r="R7937" t="b">
        <v>0</v>
      </c>
      <c r="S7937">
        <v>57</v>
      </c>
      <c r="T7937">
        <v>10</v>
      </c>
      <c r="U7937">
        <v>68</v>
      </c>
    </row>
    <row r="7938" spans="1:22" x14ac:dyDescent="0.2">
      <c r="A7938" s="1">
        <v>37535</v>
      </c>
      <c r="B7938">
        <v>2002</v>
      </c>
      <c r="C7938">
        <f>_xlfn.MAXIFS(Table1[ScheduleWeekWritten],Table1[ScheduleSeason],Table1[[#This Row],[ScheduleSeason]])</f>
        <v>17</v>
      </c>
      <c r="D7938">
        <v>5</v>
      </c>
      <c r="E7938" cm="1">
        <f t="array" ref="E7938">_xlfn.XLOOKUP(Table1[[#This Row],[ScheduleWeekWritten]],Table3[Game],100+Table3[Increase],Table1[[#This Row],[ScheduleWeekWritten]])</f>
        <v>5</v>
      </c>
      <c r="F7938" t="b">
        <v>0</v>
      </c>
      <c r="G7938" t="s">
        <v>67</v>
      </c>
      <c r="H7938">
        <v>17</v>
      </c>
      <c r="I7938">
        <v>21</v>
      </c>
      <c r="J7938" t="s">
        <v>50</v>
      </c>
      <c r="K7938" t="s">
        <v>90</v>
      </c>
      <c r="L7938" t="str">
        <f>_xlfn.XLOOKUP(Table1[[#This Row],[TeamFavoriteID]],Table2[team_id],Table2[team_name],_xlfn.XLOOKUP(Table1[[#This Row],[TeamFavoriteID]],Table2[team_id_pfr],Table2[team_name],"Even"))</f>
        <v>New York Giants</v>
      </c>
      <c r="M7938">
        <v>-1.5</v>
      </c>
      <c r="N7938">
        <f>IF(Table1[[#This Row],[TeamFavorite]]=Table1[[#This Row],[TeamHome]],Table1[[#This Row],[ScoreAway]]-Table1[[#This Row],[ScoreHome]],Table1[[#This Row],[ScoreHome]]-Table1[[#This Row],[ScoreAway]])</f>
        <v>-4</v>
      </c>
      <c r="O7938">
        <f>IF(Table1[[#This Row],[SpreadActual]]&lt;Table1[[#This Row],[SpreadFavorite]],1,0)</f>
        <v>1</v>
      </c>
      <c r="P7938">
        <v>34.5</v>
      </c>
      <c r="Q7938" t="s">
        <v>119</v>
      </c>
      <c r="R7938" t="b">
        <v>0</v>
      </c>
      <c r="S7938">
        <v>78</v>
      </c>
      <c r="T7938">
        <v>11</v>
      </c>
      <c r="U7938">
        <v>55</v>
      </c>
    </row>
    <row r="7939" spans="1:22" x14ac:dyDescent="0.2">
      <c r="A7939" s="1">
        <v>37535</v>
      </c>
      <c r="B7939">
        <v>2002</v>
      </c>
      <c r="C7939">
        <f>_xlfn.MAXIFS(Table1[ScheduleWeekWritten],Table1[ScheduleSeason],Table1[[#This Row],[ScheduleSeason]])</f>
        <v>17</v>
      </c>
      <c r="D7939">
        <v>5</v>
      </c>
      <c r="E7939" cm="1">
        <f t="array" ref="E7939">_xlfn.XLOOKUP(Table1[[#This Row],[ScheduleWeekWritten]],Table3[Game],100+Table3[Increase],Table1[[#This Row],[ScheduleWeekWritten]])</f>
        <v>5</v>
      </c>
      <c r="F7939" t="b">
        <v>0</v>
      </c>
      <c r="G7939" t="s">
        <v>24</v>
      </c>
      <c r="H7939">
        <v>26</v>
      </c>
      <c r="I7939">
        <v>9</v>
      </c>
      <c r="J7939" t="s">
        <v>27</v>
      </c>
      <c r="K7939" t="s">
        <v>88</v>
      </c>
      <c r="L7939" t="str">
        <f>_xlfn.XLOOKUP(Table1[[#This Row],[TeamFavoriteID]],Table2[team_id],Table2[team_name],_xlfn.XLOOKUP(Table1[[#This Row],[TeamFavoriteID]],Table2[team_id_pfr],Table2[team_name],"Even"))</f>
        <v>Denver Broncos</v>
      </c>
      <c r="M7939">
        <v>-6.5</v>
      </c>
      <c r="N7939">
        <f>IF(Table1[[#This Row],[TeamFavorite]]=Table1[[#This Row],[TeamHome]],Table1[[#This Row],[ScoreAway]]-Table1[[#This Row],[ScoreHome]],Table1[[#This Row],[ScoreHome]]-Table1[[#This Row],[ScoreAway]])</f>
        <v>-17</v>
      </c>
      <c r="O7939">
        <f>IF(Table1[[#This Row],[SpreadActual]]&lt;Table1[[#This Row],[SpreadFavorite]],1,0)</f>
        <v>1</v>
      </c>
      <c r="P7939">
        <v>39.5</v>
      </c>
      <c r="Q7939" t="s">
        <v>174</v>
      </c>
      <c r="R7939" t="b">
        <v>0</v>
      </c>
      <c r="S7939">
        <v>53</v>
      </c>
      <c r="T7939">
        <v>16</v>
      </c>
      <c r="U7939">
        <v>43</v>
      </c>
    </row>
    <row r="7940" spans="1:22" x14ac:dyDescent="0.2">
      <c r="A7940" s="1">
        <v>37535</v>
      </c>
      <c r="B7940">
        <v>2002</v>
      </c>
      <c r="C7940">
        <f>_xlfn.MAXIFS(Table1[ScheduleWeekWritten],Table1[ScheduleSeason],Table1[[#This Row],[ScheduleSeason]])</f>
        <v>17</v>
      </c>
      <c r="D7940">
        <v>5</v>
      </c>
      <c r="E7940" cm="1">
        <f t="array" ref="E7940">_xlfn.XLOOKUP(Table1[[#This Row],[ScheduleWeekWritten]],Table3[Game],100+Table3[Increase],Table1[[#This Row],[ScheduleWeekWritten]])</f>
        <v>5</v>
      </c>
      <c r="F7940" t="b">
        <v>0</v>
      </c>
      <c r="G7940" t="s">
        <v>140</v>
      </c>
      <c r="H7940">
        <v>28</v>
      </c>
      <c r="I7940">
        <v>21</v>
      </c>
      <c r="J7940" t="s">
        <v>101</v>
      </c>
      <c r="K7940" t="s">
        <v>72</v>
      </c>
      <c r="L7940" t="str">
        <f>_xlfn.XLOOKUP(Table1[[#This Row],[TeamFavoriteID]],Table2[team_id],Table2[team_name],_xlfn.XLOOKUP(Table1[[#This Row],[TeamFavoriteID]],Table2[team_id_pfr],Table2[team_name],"Even"))</f>
        <v>Baltimore Colts</v>
      </c>
      <c r="M7940">
        <v>-13.5</v>
      </c>
      <c r="N7940">
        <f>IF(Table1[[#This Row],[TeamFavorite]]=Table1[[#This Row],[TeamHome]],Table1[[#This Row],[ScoreAway]]-Table1[[#This Row],[ScoreHome]],Table1[[#This Row],[ScoreHome]]-Table1[[#This Row],[ScoreAway]])</f>
        <v>7</v>
      </c>
      <c r="O7940">
        <f>IF(Table1[[#This Row],[SpreadActual]]&lt;Table1[[#This Row],[SpreadFavorite]],1,0)</f>
        <v>0</v>
      </c>
      <c r="P7940">
        <v>43</v>
      </c>
      <c r="Q7940" t="s">
        <v>141</v>
      </c>
      <c r="R7940" t="b">
        <v>0</v>
      </c>
      <c r="S7940">
        <v>72</v>
      </c>
      <c r="T7940">
        <v>0</v>
      </c>
      <c r="V7940" t="s">
        <v>103</v>
      </c>
    </row>
    <row r="7941" spans="1:22" x14ac:dyDescent="0.2">
      <c r="A7941" s="1">
        <v>37535</v>
      </c>
      <c r="B7941">
        <v>2002</v>
      </c>
      <c r="C7941">
        <f>_xlfn.MAXIFS(Table1[ScheduleWeekWritten],Table1[ScheduleSeason],Table1[[#This Row],[ScheduleSeason]])</f>
        <v>17</v>
      </c>
      <c r="D7941">
        <v>5</v>
      </c>
      <c r="E7941" cm="1">
        <f t="array" ref="E7941">_xlfn.XLOOKUP(Table1[[#This Row],[ScheduleWeekWritten]],Table3[Game],100+Table3[Increase],Table1[[#This Row],[ScheduleWeekWritten]])</f>
        <v>5</v>
      </c>
      <c r="F7941" t="b">
        <v>0</v>
      </c>
      <c r="G7941" t="s">
        <v>154</v>
      </c>
      <c r="H7941">
        <v>28</v>
      </c>
      <c r="I7941">
        <v>25</v>
      </c>
      <c r="J7941" t="s">
        <v>58</v>
      </c>
      <c r="K7941" t="s">
        <v>77</v>
      </c>
      <c r="L7941" t="str">
        <f>_xlfn.XLOOKUP(Table1[[#This Row],[TeamFavoriteID]],Table2[team_id],Table2[team_name],_xlfn.XLOOKUP(Table1[[#This Row],[TeamFavoriteID]],Table2[team_id_pfr],Table2[team_name],"Even"))</f>
        <v>Philadelphia Eagles</v>
      </c>
      <c r="M7941">
        <v>-3</v>
      </c>
      <c r="N7941">
        <f>IF(Table1[[#This Row],[TeamFavorite]]=Table1[[#This Row],[TeamHome]],Table1[[#This Row],[ScoreAway]]-Table1[[#This Row],[ScoreHome]],Table1[[#This Row],[ScoreHome]]-Table1[[#This Row],[ScoreAway]])</f>
        <v>3</v>
      </c>
      <c r="O7941">
        <f>IF(Table1[[#This Row],[SpreadActual]]&lt;Table1[[#This Row],[SpreadFavorite]],1,0)</f>
        <v>0</v>
      </c>
      <c r="P7941">
        <v>42.5</v>
      </c>
      <c r="Q7941" t="s">
        <v>155</v>
      </c>
      <c r="R7941" t="b">
        <v>0</v>
      </c>
      <c r="S7941">
        <v>81</v>
      </c>
      <c r="T7941">
        <v>8</v>
      </c>
      <c r="U7941">
        <v>79</v>
      </c>
    </row>
    <row r="7942" spans="1:22" x14ac:dyDescent="0.2">
      <c r="A7942" s="1">
        <v>37535</v>
      </c>
      <c r="B7942">
        <v>2002</v>
      </c>
      <c r="C7942">
        <f>_xlfn.MAXIFS(Table1[ScheduleWeekWritten],Table1[ScheduleSeason],Table1[[#This Row],[ScheduleSeason]])</f>
        <v>17</v>
      </c>
      <c r="D7942">
        <v>5</v>
      </c>
      <c r="E7942" cm="1">
        <f t="array" ref="E7942">_xlfn.XLOOKUP(Table1[[#This Row],[ScheduleWeekWritten]],Table3[Game],100+Table3[Increase],Table1[[#This Row],[ScheduleWeekWritten]])</f>
        <v>5</v>
      </c>
      <c r="F7942" t="b">
        <v>0</v>
      </c>
      <c r="G7942" t="s">
        <v>19</v>
      </c>
      <c r="H7942">
        <v>26</v>
      </c>
      <c r="I7942">
        <v>13</v>
      </c>
      <c r="J7942" t="s">
        <v>115</v>
      </c>
      <c r="K7942" t="s">
        <v>91</v>
      </c>
      <c r="L7942" t="str">
        <f>_xlfn.XLOOKUP(Table1[[#This Row],[TeamFavoriteID]],Table2[team_id],Table2[team_name],_xlfn.XLOOKUP(Table1[[#This Row],[TeamFavoriteID]],Table2[team_id_pfr],Table2[team_name],"Even"))</f>
        <v>Miami Dolphins</v>
      </c>
      <c r="M7942">
        <v>-3</v>
      </c>
      <c r="N7942">
        <f>IF(Table1[[#This Row],[TeamFavorite]]=Table1[[#This Row],[TeamHome]],Table1[[#This Row],[ScoreAway]]-Table1[[#This Row],[ScoreHome]],Table1[[#This Row],[ScoreHome]]-Table1[[#This Row],[ScoreAway]])</f>
        <v>-13</v>
      </c>
      <c r="O7942">
        <f>IF(Table1[[#This Row],[SpreadActual]]&lt;Table1[[#This Row],[SpreadFavorite]],1,0)</f>
        <v>1</v>
      </c>
      <c r="P7942">
        <v>43.5</v>
      </c>
      <c r="Q7942" t="s">
        <v>143</v>
      </c>
      <c r="R7942" t="b">
        <v>0</v>
      </c>
      <c r="S7942">
        <v>82</v>
      </c>
      <c r="T7942">
        <v>9</v>
      </c>
      <c r="U7942">
        <v>78</v>
      </c>
    </row>
    <row r="7943" spans="1:22" x14ac:dyDescent="0.2">
      <c r="A7943" s="1">
        <v>37535</v>
      </c>
      <c r="B7943">
        <v>2002</v>
      </c>
      <c r="C7943">
        <f>_xlfn.MAXIFS(Table1[ScheduleWeekWritten],Table1[ScheduleSeason],Table1[[#This Row],[ScheduleSeason]])</f>
        <v>17</v>
      </c>
      <c r="D7943">
        <v>5</v>
      </c>
      <c r="E7943" cm="1">
        <f t="array" ref="E7943">_xlfn.XLOOKUP(Table1[[#This Row],[ScheduleWeekWritten]],Table3[Game],100+Table3[Increase],Table1[[#This Row],[ScheduleWeekWritten]])</f>
        <v>5</v>
      </c>
      <c r="F7943" t="b">
        <v>0</v>
      </c>
      <c r="G7943" t="s">
        <v>95</v>
      </c>
      <c r="H7943">
        <v>32</v>
      </c>
      <c r="I7943">
        <v>29</v>
      </c>
      <c r="J7943" t="s">
        <v>49</v>
      </c>
      <c r="K7943" t="s">
        <v>98</v>
      </c>
      <c r="L7943" t="str">
        <f>_xlfn.XLOOKUP(Table1[[#This Row],[TeamFavoriteID]],Table2[team_id],Table2[team_name],_xlfn.XLOOKUP(Table1[[#This Row],[TeamFavoriteID]],Table2[team_id_pfr],Table2[team_name],"Even"))</f>
        <v>New Orleans Saints</v>
      </c>
      <c r="M7943">
        <v>-3</v>
      </c>
      <c r="N7943">
        <f>IF(Table1[[#This Row],[TeamFavorite]]=Table1[[#This Row],[TeamHome]],Table1[[#This Row],[ScoreAway]]-Table1[[#This Row],[ScoreHome]],Table1[[#This Row],[ScoreHome]]-Table1[[#This Row],[ScoreAway]])</f>
        <v>-3</v>
      </c>
      <c r="O7943">
        <f>IF(Table1[[#This Row],[SpreadActual]]&lt;Table1[[#This Row],[SpreadFavorite]],1,0)</f>
        <v>0</v>
      </c>
      <c r="P7943">
        <v>43.5</v>
      </c>
      <c r="Q7943" t="s">
        <v>124</v>
      </c>
      <c r="R7943" t="b">
        <v>0</v>
      </c>
      <c r="S7943">
        <v>72</v>
      </c>
      <c r="T7943">
        <v>0</v>
      </c>
      <c r="V7943" t="s">
        <v>103</v>
      </c>
    </row>
    <row r="7944" spans="1:22" x14ac:dyDescent="0.2">
      <c r="A7944" s="1">
        <v>37535</v>
      </c>
      <c r="B7944">
        <v>2002</v>
      </c>
      <c r="C7944">
        <f>_xlfn.MAXIFS(Table1[ScheduleWeekWritten],Table1[ScheduleSeason],Table1[[#This Row],[ScheduleSeason]])</f>
        <v>17</v>
      </c>
      <c r="D7944">
        <v>5</v>
      </c>
      <c r="E7944" cm="1">
        <f t="array" ref="E7944">_xlfn.XLOOKUP(Table1[[#This Row],[ScheduleWeekWritten]],Table3[Game],100+Table3[Increase],Table1[[#This Row],[ScheduleWeekWritten]])</f>
        <v>5</v>
      </c>
      <c r="F7944" t="b">
        <v>0</v>
      </c>
      <c r="G7944" t="s">
        <v>31</v>
      </c>
      <c r="H7944">
        <v>25</v>
      </c>
      <c r="I7944">
        <v>29</v>
      </c>
      <c r="J7944" t="s">
        <v>42</v>
      </c>
      <c r="K7944" t="s">
        <v>75</v>
      </c>
      <c r="L7944" t="str">
        <f>_xlfn.XLOOKUP(Table1[[#This Row],[TeamFavoriteID]],Table2[team_id],Table2[team_name],_xlfn.XLOOKUP(Table1[[#This Row],[TeamFavoriteID]],Table2[team_id_pfr],Table2[team_name],"Even"))</f>
        <v>Kansas City Chiefs</v>
      </c>
      <c r="M7944">
        <v>-3</v>
      </c>
      <c r="N7944">
        <f>IF(Table1[[#This Row],[TeamFavorite]]=Table1[[#This Row],[TeamHome]],Table1[[#This Row],[ScoreAway]]-Table1[[#This Row],[ScoreHome]],Table1[[#This Row],[ScoreHome]]-Table1[[#This Row],[ScoreAway]])</f>
        <v>-4</v>
      </c>
      <c r="O7944">
        <f>IF(Table1[[#This Row],[SpreadActual]]&lt;Table1[[#This Row],[SpreadFavorite]],1,0)</f>
        <v>1</v>
      </c>
      <c r="P7944">
        <v>46.5</v>
      </c>
      <c r="Q7944" t="s">
        <v>126</v>
      </c>
      <c r="R7944" t="b">
        <v>0</v>
      </c>
      <c r="S7944">
        <v>63</v>
      </c>
      <c r="T7944">
        <v>13</v>
      </c>
      <c r="U7944">
        <v>65</v>
      </c>
    </row>
    <row r="7945" spans="1:22" x14ac:dyDescent="0.2">
      <c r="A7945" s="1">
        <v>37535</v>
      </c>
      <c r="B7945">
        <v>2002</v>
      </c>
      <c r="C7945">
        <f>_xlfn.MAXIFS(Table1[ScheduleWeekWritten],Table1[ScheduleSeason],Table1[[#This Row],[ScheduleSeason]])</f>
        <v>17</v>
      </c>
      <c r="D7945">
        <v>5</v>
      </c>
      <c r="E7945" cm="1">
        <f t="array" ref="E7945">_xlfn.XLOOKUP(Table1[[#This Row],[ScheduleWeekWritten]],Table3[Game],100+Table3[Increase],Table1[[#This Row],[ScheduleWeekWritten]])</f>
        <v>5</v>
      </c>
      <c r="F7945" t="b">
        <v>0</v>
      </c>
      <c r="G7945" t="s">
        <v>53</v>
      </c>
      <c r="H7945">
        <v>37</v>
      </c>
      <c r="I7945">
        <v>13</v>
      </c>
      <c r="J7945" t="s">
        <v>153</v>
      </c>
      <c r="K7945" t="s">
        <v>87</v>
      </c>
      <c r="L7945" t="str">
        <f>_xlfn.XLOOKUP(Table1[[#This Row],[TeamFavoriteID]],Table2[team_id],Table2[team_name],_xlfn.XLOOKUP(Table1[[#This Row],[TeamFavoriteID]],Table2[team_id_pfr],Table2[team_name],"Even"))</f>
        <v>San Francisco 49ers</v>
      </c>
      <c r="M7945">
        <v>-6</v>
      </c>
      <c r="N7945">
        <f>IF(Table1[[#This Row],[TeamFavorite]]=Table1[[#This Row],[TeamHome]],Table1[[#This Row],[ScoreAway]]-Table1[[#This Row],[ScoreHome]],Table1[[#This Row],[ScoreHome]]-Table1[[#This Row],[ScoreAway]])</f>
        <v>-24</v>
      </c>
      <c r="O7945">
        <f>IF(Table1[[#This Row],[SpreadActual]]&lt;Table1[[#This Row],[SpreadFavorite]],1,0)</f>
        <v>1</v>
      </c>
      <c r="P7945">
        <v>41.5</v>
      </c>
      <c r="Q7945" t="s">
        <v>118</v>
      </c>
      <c r="R7945" t="b">
        <v>0</v>
      </c>
      <c r="S7945">
        <v>69</v>
      </c>
      <c r="T7945">
        <v>9</v>
      </c>
      <c r="U7945">
        <v>56</v>
      </c>
    </row>
    <row r="7946" spans="1:22" x14ac:dyDescent="0.2">
      <c r="A7946" s="1">
        <v>37535</v>
      </c>
      <c r="B7946">
        <v>2002</v>
      </c>
      <c r="C7946">
        <f>_xlfn.MAXIFS(Table1[ScheduleWeekWritten],Table1[ScheduleSeason],Table1[[#This Row],[ScheduleSeason]])</f>
        <v>17</v>
      </c>
      <c r="D7946">
        <v>5</v>
      </c>
      <c r="E7946" cm="1">
        <f t="array" ref="E7946">_xlfn.XLOOKUP(Table1[[#This Row],[ScheduleWeekWritten]],Table3[Game],100+Table3[Increase],Table1[[#This Row],[ScheduleWeekWritten]])</f>
        <v>5</v>
      </c>
      <c r="F7946" t="b">
        <v>0</v>
      </c>
      <c r="G7946" t="s">
        <v>171</v>
      </c>
      <c r="H7946">
        <v>14</v>
      </c>
      <c r="I7946">
        <v>31</v>
      </c>
      <c r="J7946" t="s">
        <v>61</v>
      </c>
      <c r="K7946" t="s">
        <v>25</v>
      </c>
      <c r="L7946" t="str">
        <f>_xlfn.XLOOKUP(Table1[[#This Row],[TeamFavoriteID]],Table2[team_id],Table2[team_name],_xlfn.XLOOKUP(Table1[[#This Row],[TeamFavoriteID]],Table2[team_id_pfr],Table2[team_name],"Even"))</f>
        <v>Houston Oilers</v>
      </c>
      <c r="M7946">
        <v>-3.5</v>
      </c>
      <c r="N7946">
        <f>IF(Table1[[#This Row],[TeamFavorite]]=Table1[[#This Row],[TeamHome]],Table1[[#This Row],[ScoreAway]]-Table1[[#This Row],[ScoreHome]],Table1[[#This Row],[ScoreHome]]-Table1[[#This Row],[ScoreAway]])</f>
        <v>-17</v>
      </c>
      <c r="O7946">
        <f>IF(Table1[[#This Row],[SpreadActual]]&lt;Table1[[#This Row],[SpreadFavorite]],1,0)</f>
        <v>1</v>
      </c>
      <c r="P7946">
        <v>43.5</v>
      </c>
      <c r="Q7946" t="s">
        <v>172</v>
      </c>
      <c r="R7946" t="b">
        <v>0</v>
      </c>
      <c r="S7946">
        <v>65</v>
      </c>
      <c r="T7946">
        <v>6</v>
      </c>
      <c r="U7946">
        <v>72</v>
      </c>
    </row>
    <row r="7947" spans="1:22" x14ac:dyDescent="0.2">
      <c r="A7947" s="1">
        <v>37536</v>
      </c>
      <c r="B7947">
        <v>2002</v>
      </c>
      <c r="C7947">
        <f>_xlfn.MAXIFS(Table1[ScheduleWeekWritten],Table1[ScheduleSeason],Table1[[#This Row],[ScheduleSeason]])</f>
        <v>17</v>
      </c>
      <c r="D7947">
        <v>5</v>
      </c>
      <c r="E7947" cm="1">
        <f t="array" ref="E7947">_xlfn.XLOOKUP(Table1[[#This Row],[ScheduleWeekWritten]],Table3[Game],100+Table3[Increase],Table1[[#This Row],[ScheduleWeekWritten]])</f>
        <v>5</v>
      </c>
      <c r="F7947" t="b">
        <v>0</v>
      </c>
      <c r="G7947" t="s">
        <v>46</v>
      </c>
      <c r="H7947">
        <v>21</v>
      </c>
      <c r="I7947">
        <v>34</v>
      </c>
      <c r="J7947" t="s">
        <v>33</v>
      </c>
      <c r="K7947" t="s">
        <v>47</v>
      </c>
      <c r="L7947" t="str">
        <f>_xlfn.XLOOKUP(Table1[[#This Row],[TeamFavoriteID]],Table2[team_id],Table2[team_name],_xlfn.XLOOKUP(Table1[[#This Row],[TeamFavoriteID]],Table2[team_id_pfr],Table2[team_name],"Even"))</f>
        <v>Chicago Bears</v>
      </c>
      <c r="M7947">
        <v>-1</v>
      </c>
      <c r="N7947">
        <f>IF(Table1[[#This Row],[TeamFavorite]]=Table1[[#This Row],[TeamHome]],Table1[[#This Row],[ScoreAway]]-Table1[[#This Row],[ScoreHome]],Table1[[#This Row],[ScoreHome]]-Table1[[#This Row],[ScoreAway]])</f>
        <v>13</v>
      </c>
      <c r="O7947">
        <f>IF(Table1[[#This Row],[SpreadActual]]&lt;Table1[[#This Row],[SpreadFavorite]],1,0)</f>
        <v>0</v>
      </c>
      <c r="P7947">
        <v>44</v>
      </c>
      <c r="Q7947" t="s">
        <v>176</v>
      </c>
      <c r="R7947" t="b">
        <v>0</v>
      </c>
      <c r="S7947">
        <v>50</v>
      </c>
      <c r="T7947">
        <v>10</v>
      </c>
      <c r="U7947">
        <v>59</v>
      </c>
    </row>
    <row r="7948" spans="1:22" x14ac:dyDescent="0.2">
      <c r="A7948" s="1">
        <v>37542</v>
      </c>
      <c r="B7948">
        <v>2002</v>
      </c>
      <c r="C7948">
        <f>_xlfn.MAXIFS(Table1[ScheduleWeekWritten],Table1[ScheduleSeason],Table1[[#This Row],[ScheduleSeason]])</f>
        <v>17</v>
      </c>
      <c r="D7948">
        <v>6</v>
      </c>
      <c r="E7948" cm="1">
        <f t="array" ref="E7948">_xlfn.XLOOKUP(Table1[[#This Row],[ScheduleWeekWritten]],Table3[Game],100+Table3[Increase],Table1[[#This Row],[ScheduleWeekWritten]])</f>
        <v>6</v>
      </c>
      <c r="F7948" t="b">
        <v>0</v>
      </c>
      <c r="G7948" t="s">
        <v>101</v>
      </c>
      <c r="H7948">
        <v>7</v>
      </c>
      <c r="I7948">
        <v>34</v>
      </c>
      <c r="J7948" t="s">
        <v>49</v>
      </c>
      <c r="K7948" t="s">
        <v>51</v>
      </c>
      <c r="L7948" t="str">
        <f>_xlfn.XLOOKUP(Table1[[#This Row],[TeamFavoriteID]],Table2[team_id],Table2[team_name],_xlfn.XLOOKUP(Table1[[#This Row],[TeamFavoriteID]],Table2[team_id_pfr],Table2[team_name],"Even"))</f>
        <v>Pittsburgh Steelers</v>
      </c>
      <c r="M7948">
        <v>-6.5</v>
      </c>
      <c r="N7948">
        <f>IF(Table1[[#This Row],[TeamFavorite]]=Table1[[#This Row],[TeamHome]],Table1[[#This Row],[ScoreAway]]-Table1[[#This Row],[ScoreHome]],Table1[[#This Row],[ScoreHome]]-Table1[[#This Row],[ScoreAway]])</f>
        <v>-27</v>
      </c>
      <c r="O7948">
        <f>IF(Table1[[#This Row],[SpreadActual]]&lt;Table1[[#This Row],[SpreadFavorite]],1,0)</f>
        <v>1</v>
      </c>
      <c r="P7948">
        <v>40.5</v>
      </c>
      <c r="Q7948" t="s">
        <v>173</v>
      </c>
      <c r="R7948" t="b">
        <v>0</v>
      </c>
      <c r="S7948">
        <v>58</v>
      </c>
      <c r="T7948">
        <v>12</v>
      </c>
      <c r="U7948">
        <v>76</v>
      </c>
    </row>
    <row r="7949" spans="1:22" x14ac:dyDescent="0.2">
      <c r="A7949" s="1">
        <v>37542</v>
      </c>
      <c r="B7949">
        <v>2002</v>
      </c>
      <c r="C7949">
        <f>_xlfn.MAXIFS(Table1[ScheduleWeekWritten],Table1[ScheduleSeason],Table1[[#This Row],[ScheduleSeason]])</f>
        <v>17</v>
      </c>
      <c r="D7949">
        <v>6</v>
      </c>
      <c r="E7949" cm="1">
        <f t="array" ref="E7949">_xlfn.XLOOKUP(Table1[[#This Row],[ScheduleWeekWritten]],Table3[Game],100+Table3[Increase],Table1[[#This Row],[ScheduleWeekWritten]])</f>
        <v>6</v>
      </c>
      <c r="F7949" t="b">
        <v>0</v>
      </c>
      <c r="G7949" t="s">
        <v>67</v>
      </c>
      <c r="H7949">
        <v>14</v>
      </c>
      <c r="I7949">
        <v>13</v>
      </c>
      <c r="J7949" t="s">
        <v>152</v>
      </c>
      <c r="K7949" t="s">
        <v>68</v>
      </c>
      <c r="L7949" t="str">
        <f>_xlfn.XLOOKUP(Table1[[#This Row],[TeamFavoriteID]],Table2[team_id],Table2[team_name],_xlfn.XLOOKUP(Table1[[#This Row],[TeamFavoriteID]],Table2[team_id_pfr],Table2[team_name],"Even"))</f>
        <v>Dallas Cowboys</v>
      </c>
      <c r="M7949">
        <v>-2</v>
      </c>
      <c r="N7949">
        <f>IF(Table1[[#This Row],[TeamFavorite]]=Table1[[#This Row],[TeamHome]],Table1[[#This Row],[ScoreAway]]-Table1[[#This Row],[ScoreHome]],Table1[[#This Row],[ScoreHome]]-Table1[[#This Row],[ScoreAway]])</f>
        <v>-1</v>
      </c>
      <c r="O7949">
        <f>IF(Table1[[#This Row],[SpreadActual]]&lt;Table1[[#This Row],[SpreadFavorite]],1,0)</f>
        <v>0</v>
      </c>
      <c r="P7949">
        <v>35</v>
      </c>
      <c r="Q7949" t="s">
        <v>119</v>
      </c>
      <c r="R7949" t="b">
        <v>0</v>
      </c>
      <c r="S7949">
        <v>63</v>
      </c>
      <c r="T7949">
        <v>19</v>
      </c>
      <c r="U7949">
        <v>58</v>
      </c>
    </row>
    <row r="7950" spans="1:22" x14ac:dyDescent="0.2">
      <c r="A7950" s="1">
        <v>37542</v>
      </c>
      <c r="B7950">
        <v>2002</v>
      </c>
      <c r="C7950">
        <f>_xlfn.MAXIFS(Table1[ScheduleWeekWritten],Table1[ScheduleSeason],Table1[[#This Row],[ScheduleSeason]])</f>
        <v>17</v>
      </c>
      <c r="D7950">
        <v>6</v>
      </c>
      <c r="E7950" cm="1">
        <f t="array" ref="E7950">_xlfn.XLOOKUP(Table1[[#This Row],[ScheduleWeekWritten]],Table3[Game],100+Table3[Increase],Table1[[#This Row],[ScheduleWeekWritten]])</f>
        <v>6</v>
      </c>
      <c r="F7950" t="b">
        <v>0</v>
      </c>
      <c r="G7950" t="s">
        <v>24</v>
      </c>
      <c r="H7950">
        <v>22</v>
      </c>
      <c r="I7950">
        <v>24</v>
      </c>
      <c r="J7950" t="s">
        <v>19</v>
      </c>
      <c r="K7950" t="s">
        <v>88</v>
      </c>
      <c r="L7950" t="str">
        <f>_xlfn.XLOOKUP(Table1[[#This Row],[TeamFavoriteID]],Table2[team_id],Table2[team_name],_xlfn.XLOOKUP(Table1[[#This Row],[TeamFavoriteID]],Table2[team_id_pfr],Table2[team_name],"Even"))</f>
        <v>Denver Broncos</v>
      </c>
      <c r="M7950">
        <v>-3.5</v>
      </c>
      <c r="N7950">
        <f>IF(Table1[[#This Row],[TeamFavorite]]=Table1[[#This Row],[TeamHome]],Table1[[#This Row],[ScoreAway]]-Table1[[#This Row],[ScoreHome]],Table1[[#This Row],[ScoreHome]]-Table1[[#This Row],[ScoreAway]])</f>
        <v>2</v>
      </c>
      <c r="O7950">
        <f>IF(Table1[[#This Row],[SpreadActual]]&lt;Table1[[#This Row],[SpreadFavorite]],1,0)</f>
        <v>0</v>
      </c>
      <c r="P7950">
        <v>41</v>
      </c>
      <c r="Q7950" t="s">
        <v>174</v>
      </c>
      <c r="R7950" t="b">
        <v>0</v>
      </c>
      <c r="S7950">
        <v>45</v>
      </c>
      <c r="T7950">
        <v>8</v>
      </c>
      <c r="U7950">
        <v>45</v>
      </c>
    </row>
    <row r="7951" spans="1:22" x14ac:dyDescent="0.2">
      <c r="A7951" s="1">
        <v>37542</v>
      </c>
      <c r="B7951">
        <v>2002</v>
      </c>
      <c r="C7951">
        <f>_xlfn.MAXIFS(Table1[ScheduleWeekWritten],Table1[ScheduleSeason],Table1[[#This Row],[ScheduleSeason]])</f>
        <v>17</v>
      </c>
      <c r="D7951">
        <v>6</v>
      </c>
      <c r="E7951" cm="1">
        <f t="array" ref="E7951">_xlfn.XLOOKUP(Table1[[#This Row],[ScheduleWeekWritten]],Table3[Game],100+Table3[Increase],Table1[[#This Row],[ScheduleWeekWritten]])</f>
        <v>6</v>
      </c>
      <c r="F7951" t="b">
        <v>0</v>
      </c>
      <c r="G7951" t="s">
        <v>177</v>
      </c>
      <c r="H7951">
        <v>24</v>
      </c>
      <c r="I7951">
        <v>31</v>
      </c>
      <c r="J7951" t="s">
        <v>28</v>
      </c>
      <c r="K7951" t="s">
        <v>43</v>
      </c>
      <c r="L7951" t="str">
        <f>_xlfn.XLOOKUP(Table1[[#This Row],[TeamFavoriteID]],Table2[team_id],Table2[team_name],_xlfn.XLOOKUP(Table1[[#This Row],[TeamFavoriteID]],Table2[team_id_pfr],Table2[team_name],"Even"))</f>
        <v>Buffalo Bills</v>
      </c>
      <c r="M7951">
        <v>-7</v>
      </c>
      <c r="N7951">
        <f>IF(Table1[[#This Row],[TeamFavorite]]=Table1[[#This Row],[TeamHome]],Table1[[#This Row],[ScoreAway]]-Table1[[#This Row],[ScoreHome]],Table1[[#This Row],[ScoreHome]]-Table1[[#This Row],[ScoreAway]])</f>
        <v>-7</v>
      </c>
      <c r="O7951">
        <f>IF(Table1[[#This Row],[SpreadActual]]&lt;Table1[[#This Row],[SpreadFavorite]],1,0)</f>
        <v>0</v>
      </c>
      <c r="P7951">
        <v>44</v>
      </c>
      <c r="Q7951" t="s">
        <v>178</v>
      </c>
      <c r="R7951" t="b">
        <v>0</v>
      </c>
      <c r="S7951">
        <v>72</v>
      </c>
      <c r="T7951">
        <v>0</v>
      </c>
      <c r="V7951" t="s">
        <v>103</v>
      </c>
    </row>
    <row r="7952" spans="1:22" x14ac:dyDescent="0.2">
      <c r="A7952" s="1">
        <v>37542</v>
      </c>
      <c r="B7952">
        <v>2002</v>
      </c>
      <c r="C7952">
        <f>_xlfn.MAXIFS(Table1[ScheduleWeekWritten],Table1[ScheduleSeason],Table1[[#This Row],[ScheduleSeason]])</f>
        <v>17</v>
      </c>
      <c r="D7952">
        <v>6</v>
      </c>
      <c r="E7952" cm="1">
        <f t="array" ref="E7952">_xlfn.XLOOKUP(Table1[[#This Row],[ScheduleWeekWritten]],Table3[Game],100+Table3[Increase],Table1[[#This Row],[ScheduleWeekWritten]])</f>
        <v>6</v>
      </c>
      <c r="F7952" t="b">
        <v>0</v>
      </c>
      <c r="G7952" t="s">
        <v>140</v>
      </c>
      <c r="H7952">
        <v>22</v>
      </c>
      <c r="I7952">
        <v>20</v>
      </c>
      <c r="J7952" t="s">
        <v>158</v>
      </c>
      <c r="K7952" t="s">
        <v>72</v>
      </c>
      <c r="L7952" t="str">
        <f>_xlfn.XLOOKUP(Table1[[#This Row],[TeamFavoriteID]],Table2[team_id],Table2[team_name],_xlfn.XLOOKUP(Table1[[#This Row],[TeamFavoriteID]],Table2[team_id_pfr],Table2[team_name],"Even"))</f>
        <v>Baltimore Colts</v>
      </c>
      <c r="M7952">
        <v>-6.5</v>
      </c>
      <c r="N7952">
        <f>IF(Table1[[#This Row],[TeamFavorite]]=Table1[[#This Row],[TeamHome]],Table1[[#This Row],[ScoreAway]]-Table1[[#This Row],[ScoreHome]],Table1[[#This Row],[ScoreHome]]-Table1[[#This Row],[ScoreAway]])</f>
        <v>2</v>
      </c>
      <c r="O7952">
        <f>IF(Table1[[#This Row],[SpreadActual]]&lt;Table1[[#This Row],[SpreadFavorite]],1,0)</f>
        <v>0</v>
      </c>
      <c r="P7952">
        <v>42</v>
      </c>
      <c r="Q7952" t="s">
        <v>141</v>
      </c>
      <c r="R7952" t="b">
        <v>0</v>
      </c>
      <c r="S7952">
        <v>72</v>
      </c>
      <c r="T7952">
        <v>0</v>
      </c>
      <c r="V7952" t="s">
        <v>103</v>
      </c>
    </row>
    <row r="7953" spans="1:22" x14ac:dyDescent="0.2">
      <c r="A7953" s="1">
        <v>37542</v>
      </c>
      <c r="B7953">
        <v>2002</v>
      </c>
      <c r="C7953">
        <f>_xlfn.MAXIFS(Table1[ScheduleWeekWritten],Table1[ScheduleSeason],Table1[[#This Row],[ScheduleSeason]])</f>
        <v>17</v>
      </c>
      <c r="D7953">
        <v>6</v>
      </c>
      <c r="E7953" cm="1">
        <f t="array" ref="E7953">_xlfn.XLOOKUP(Table1[[#This Row],[ScheduleWeekWritten]],Table3[Game],100+Table3[Increase],Table1[[#This Row],[ScheduleWeekWritten]])</f>
        <v>6</v>
      </c>
      <c r="F7953" t="b">
        <v>0</v>
      </c>
      <c r="G7953" t="s">
        <v>54</v>
      </c>
      <c r="H7953">
        <v>31</v>
      </c>
      <c r="I7953">
        <v>24</v>
      </c>
      <c r="J7953" t="s">
        <v>45</v>
      </c>
      <c r="K7953" t="s">
        <v>55</v>
      </c>
      <c r="L7953" t="str">
        <f>_xlfn.XLOOKUP(Table1[[#This Row],[TeamFavoriteID]],Table2[team_id],Table2[team_name],_xlfn.XLOOKUP(Table1[[#This Row],[TeamFavoriteID]],Table2[team_id_pfr],Table2[team_name],"Even"))</f>
        <v>Minnesota Vikings</v>
      </c>
      <c r="M7953">
        <v>-4.5</v>
      </c>
      <c r="N7953">
        <f>IF(Table1[[#This Row],[TeamFavorite]]=Table1[[#This Row],[TeamHome]],Table1[[#This Row],[ScoreAway]]-Table1[[#This Row],[ScoreHome]],Table1[[#This Row],[ScoreHome]]-Table1[[#This Row],[ScoreAway]])</f>
        <v>-7</v>
      </c>
      <c r="O7953">
        <f>IF(Table1[[#This Row],[SpreadActual]]&lt;Table1[[#This Row],[SpreadFavorite]],1,0)</f>
        <v>1</v>
      </c>
      <c r="P7953">
        <v>49</v>
      </c>
      <c r="Q7953" t="s">
        <v>137</v>
      </c>
      <c r="R7953" t="b">
        <v>0</v>
      </c>
      <c r="S7953">
        <v>72</v>
      </c>
      <c r="T7953">
        <v>0</v>
      </c>
      <c r="V7953" t="s">
        <v>103</v>
      </c>
    </row>
    <row r="7954" spans="1:22" x14ac:dyDescent="0.2">
      <c r="A7954" s="1">
        <v>37542</v>
      </c>
      <c r="B7954">
        <v>2002</v>
      </c>
      <c r="C7954">
        <f>_xlfn.MAXIFS(Table1[ScheduleWeekWritten],Table1[ScheduleSeason],Table1[[#This Row],[ScheduleSeason]])</f>
        <v>17</v>
      </c>
      <c r="D7954">
        <v>6</v>
      </c>
      <c r="E7954" cm="1">
        <f t="array" ref="E7954">_xlfn.XLOOKUP(Table1[[#This Row],[ScheduleWeekWritten]],Table3[Game],100+Table3[Increase],Table1[[#This Row],[ScheduleWeekWritten]])</f>
        <v>6</v>
      </c>
      <c r="F7954" t="b">
        <v>0</v>
      </c>
      <c r="G7954" t="s">
        <v>115</v>
      </c>
      <c r="H7954">
        <v>10</v>
      </c>
      <c r="I7954">
        <v>28</v>
      </c>
      <c r="J7954" t="s">
        <v>33</v>
      </c>
      <c r="K7954" t="s">
        <v>70</v>
      </c>
      <c r="L7954" t="str">
        <f>_xlfn.XLOOKUP(Table1[[#This Row],[TeamFavoriteID]],Table2[team_id],Table2[team_name],_xlfn.XLOOKUP(Table1[[#This Row],[TeamFavoriteID]],Table2[team_id_pfr],Table2[team_name],"Even"))</f>
        <v>Boston Patriots</v>
      </c>
      <c r="M7954">
        <v>-4.5</v>
      </c>
      <c r="N7954">
        <f>IF(Table1[[#This Row],[TeamFavorite]]=Table1[[#This Row],[TeamHome]],Table1[[#This Row],[ScoreAway]]-Table1[[#This Row],[ScoreHome]],Table1[[#This Row],[ScoreHome]]-Table1[[#This Row],[ScoreAway]])</f>
        <v>-18</v>
      </c>
      <c r="O7954">
        <f>IF(Table1[[#This Row],[SpreadActual]]&lt;Table1[[#This Row],[SpreadFavorite]],1,0)</f>
        <v>1</v>
      </c>
      <c r="P7954">
        <v>47</v>
      </c>
      <c r="Q7954" t="s">
        <v>179</v>
      </c>
      <c r="R7954" t="b">
        <v>0</v>
      </c>
      <c r="S7954">
        <v>57</v>
      </c>
      <c r="T7954">
        <v>14</v>
      </c>
      <c r="U7954">
        <v>93</v>
      </c>
    </row>
    <row r="7955" spans="1:22" x14ac:dyDescent="0.2">
      <c r="A7955" s="1">
        <v>37542</v>
      </c>
      <c r="B7955">
        <v>2002</v>
      </c>
      <c r="C7955">
        <f>_xlfn.MAXIFS(Table1[ScheduleWeekWritten],Table1[ScheduleSeason],Table1[[#This Row],[ScheduleSeason]])</f>
        <v>17</v>
      </c>
      <c r="D7955">
        <v>6</v>
      </c>
      <c r="E7955" cm="1">
        <f t="array" ref="E7955">_xlfn.XLOOKUP(Table1[[#This Row],[ScheduleWeekWritten]],Table3[Game],100+Table3[Increase],Table1[[#This Row],[ScheduleWeekWritten]])</f>
        <v>6</v>
      </c>
      <c r="F7955" t="b">
        <v>0</v>
      </c>
      <c r="G7955" t="s">
        <v>50</v>
      </c>
      <c r="H7955">
        <v>10</v>
      </c>
      <c r="I7955">
        <v>17</v>
      </c>
      <c r="J7955" t="s">
        <v>38</v>
      </c>
      <c r="K7955" t="s">
        <v>90</v>
      </c>
      <c r="L7955" t="str">
        <f>_xlfn.XLOOKUP(Table1[[#This Row],[TeamFavoriteID]],Table2[team_id],Table2[team_name],_xlfn.XLOOKUP(Table1[[#This Row],[TeamFavoriteID]],Table2[team_id_pfr],Table2[team_name],"Even"))</f>
        <v>New York Giants</v>
      </c>
      <c r="M7955">
        <v>-6</v>
      </c>
      <c r="N7955">
        <f>IF(Table1[[#This Row],[TeamFavorite]]=Table1[[#This Row],[TeamHome]],Table1[[#This Row],[ScoreAway]]-Table1[[#This Row],[ScoreHome]],Table1[[#This Row],[ScoreHome]]-Table1[[#This Row],[ScoreAway]])</f>
        <v>7</v>
      </c>
      <c r="O7955">
        <f>IF(Table1[[#This Row],[SpreadActual]]&lt;Table1[[#This Row],[SpreadFavorite]],1,0)</f>
        <v>0</v>
      </c>
      <c r="P7955">
        <v>35.5</v>
      </c>
      <c r="Q7955" t="s">
        <v>126</v>
      </c>
      <c r="R7955" t="b">
        <v>0</v>
      </c>
      <c r="S7955">
        <v>59</v>
      </c>
      <c r="T7955">
        <v>10</v>
      </c>
      <c r="U7955">
        <v>97</v>
      </c>
    </row>
    <row r="7956" spans="1:22" x14ac:dyDescent="0.2">
      <c r="A7956" s="1">
        <v>37542</v>
      </c>
      <c r="B7956">
        <v>2002</v>
      </c>
      <c r="C7956">
        <f>_xlfn.MAXIFS(Table1[ScheduleWeekWritten],Table1[ScheduleSeason],Table1[[#This Row],[ScheduleSeason]])</f>
        <v>17</v>
      </c>
      <c r="D7956">
        <v>6</v>
      </c>
      <c r="E7956" cm="1">
        <f t="array" ref="E7956">_xlfn.XLOOKUP(Table1[[#This Row],[ScheduleWeekWritten]],Table3[Game],100+Table3[Increase],Table1[[#This Row],[ScheduleWeekWritten]])</f>
        <v>6</v>
      </c>
      <c r="F7956" t="b">
        <v>0</v>
      </c>
      <c r="G7956" t="s">
        <v>27</v>
      </c>
      <c r="H7956">
        <v>35</v>
      </c>
      <c r="I7956">
        <v>34</v>
      </c>
      <c r="J7956" t="s">
        <v>42</v>
      </c>
      <c r="K7956" t="s">
        <v>29</v>
      </c>
      <c r="L7956" t="str">
        <f>_xlfn.XLOOKUP(Table1[[#This Row],[TeamFavoriteID]],Table2[team_id],Table2[team_name],_xlfn.XLOOKUP(Table1[[#This Row],[TeamFavoriteID]],Table2[team_id_pfr],Table2[team_name],"Even"))</f>
        <v>Los Angeles Chargers</v>
      </c>
      <c r="M7956">
        <v>-3</v>
      </c>
      <c r="N7956">
        <f>IF(Table1[[#This Row],[TeamFavorite]]=Table1[[#This Row],[TeamHome]],Table1[[#This Row],[ScoreAway]]-Table1[[#This Row],[ScoreHome]],Table1[[#This Row],[ScoreHome]]-Table1[[#This Row],[ScoreAway]])</f>
        <v>1</v>
      </c>
      <c r="O7956">
        <f>IF(Table1[[#This Row],[SpreadActual]]&lt;Table1[[#This Row],[SpreadFavorite]],1,0)</f>
        <v>0</v>
      </c>
      <c r="P7956">
        <v>46.5</v>
      </c>
      <c r="Q7956" t="s">
        <v>94</v>
      </c>
      <c r="R7956" t="b">
        <v>0</v>
      </c>
      <c r="S7956">
        <v>65</v>
      </c>
      <c r="T7956">
        <v>9</v>
      </c>
      <c r="U7956">
        <v>81</v>
      </c>
    </row>
    <row r="7957" spans="1:22" x14ac:dyDescent="0.2">
      <c r="A7957" s="1">
        <v>37542</v>
      </c>
      <c r="B7957">
        <v>2002</v>
      </c>
      <c r="C7957">
        <f>_xlfn.MAXIFS(Table1[ScheduleWeekWritten],Table1[ScheduleSeason],Table1[[#This Row],[ScheduleSeason]])</f>
        <v>17</v>
      </c>
      <c r="D7957">
        <v>6</v>
      </c>
      <c r="E7957" cm="1">
        <f t="array" ref="E7957">_xlfn.XLOOKUP(Table1[[#This Row],[ScheduleWeekWritten]],Table3[Game],100+Table3[Increase],Table1[[#This Row],[ScheduleWeekWritten]])</f>
        <v>6</v>
      </c>
      <c r="F7957" t="b">
        <v>0</v>
      </c>
      <c r="G7957" t="s">
        <v>153</v>
      </c>
      <c r="H7957">
        <v>28</v>
      </c>
      <c r="I7957">
        <v>13</v>
      </c>
      <c r="J7957" t="s">
        <v>20</v>
      </c>
      <c r="K7957" t="s">
        <v>21</v>
      </c>
      <c r="L7957" t="str">
        <f>_xlfn.XLOOKUP(Table1[[#This Row],[TeamFavoriteID]],Table2[team_id],Table2[team_name],_xlfn.XLOOKUP(Table1[[#This Row],[TeamFavoriteID]],Table2[team_id_pfr],Table2[team_name],"Even"))</f>
        <v>Las Vegas Raiders</v>
      </c>
      <c r="M7957">
        <v>-7</v>
      </c>
      <c r="N7957">
        <f>IF(Table1[[#This Row],[TeamFavorite]]=Table1[[#This Row],[TeamHome]],Table1[[#This Row],[ScoreAway]]-Table1[[#This Row],[ScoreHome]],Table1[[#This Row],[ScoreHome]]-Table1[[#This Row],[ScoreAway]])</f>
        <v>15</v>
      </c>
      <c r="O7957">
        <f>IF(Table1[[#This Row],[SpreadActual]]&lt;Table1[[#This Row],[SpreadFavorite]],1,0)</f>
        <v>0</v>
      </c>
      <c r="P7957">
        <v>49</v>
      </c>
      <c r="Q7957" t="s">
        <v>157</v>
      </c>
      <c r="R7957" t="b">
        <v>0</v>
      </c>
      <c r="S7957">
        <v>72</v>
      </c>
      <c r="T7957">
        <v>0</v>
      </c>
      <c r="V7957" t="s">
        <v>103</v>
      </c>
    </row>
    <row r="7958" spans="1:22" x14ac:dyDescent="0.2">
      <c r="A7958" s="1">
        <v>37542</v>
      </c>
      <c r="B7958">
        <v>2002</v>
      </c>
      <c r="C7958">
        <f>_xlfn.MAXIFS(Table1[ScheduleWeekWritten],Table1[ScheduleSeason],Table1[[#This Row],[ScheduleSeason]])</f>
        <v>17</v>
      </c>
      <c r="D7958">
        <v>6</v>
      </c>
      <c r="E7958" cm="1">
        <f t="array" ref="E7958">_xlfn.XLOOKUP(Table1[[#This Row],[ScheduleWeekWritten]],Table3[Game],100+Table3[Increase],Table1[[#This Row],[ScheduleWeekWritten]])</f>
        <v>6</v>
      </c>
      <c r="F7958" t="b">
        <v>0</v>
      </c>
      <c r="G7958" t="s">
        <v>127</v>
      </c>
      <c r="H7958">
        <v>17</v>
      </c>
      <c r="I7958">
        <v>3</v>
      </c>
      <c r="J7958" t="s">
        <v>62</v>
      </c>
      <c r="K7958" t="s">
        <v>133</v>
      </c>
      <c r="L7958" t="str">
        <f>_xlfn.XLOOKUP(Table1[[#This Row],[TeamFavoriteID]],Table2[team_id],Table2[team_name],_xlfn.XLOOKUP(Table1[[#This Row],[TeamFavoriteID]],Table2[team_id_pfr],Table2[team_name],"Even"))</f>
        <v>Tampa Bay Buccaneers</v>
      </c>
      <c r="M7958">
        <v>-7.5</v>
      </c>
      <c r="N7958">
        <f>IF(Table1[[#This Row],[TeamFavorite]]=Table1[[#This Row],[TeamHome]],Table1[[#This Row],[ScoreAway]]-Table1[[#This Row],[ScoreHome]],Table1[[#This Row],[ScoreHome]]-Table1[[#This Row],[ScoreAway]])</f>
        <v>-14</v>
      </c>
      <c r="O7958">
        <f>IF(Table1[[#This Row],[SpreadActual]]&lt;Table1[[#This Row],[SpreadFavorite]],1,0)</f>
        <v>1</v>
      </c>
      <c r="P7958">
        <v>36.5</v>
      </c>
      <c r="Q7958" t="s">
        <v>168</v>
      </c>
      <c r="R7958" t="b">
        <v>0</v>
      </c>
      <c r="S7958">
        <v>79</v>
      </c>
      <c r="T7958">
        <v>7</v>
      </c>
      <c r="U7958">
        <v>82</v>
      </c>
    </row>
    <row r="7959" spans="1:22" x14ac:dyDescent="0.2">
      <c r="A7959" s="1">
        <v>37542</v>
      </c>
      <c r="B7959">
        <v>2002</v>
      </c>
      <c r="C7959">
        <f>_xlfn.MAXIFS(Table1[ScheduleWeekWritten],Table1[ScheduleSeason],Table1[[#This Row],[ScheduleSeason]])</f>
        <v>17</v>
      </c>
      <c r="D7959">
        <v>6</v>
      </c>
      <c r="E7959" cm="1">
        <f t="array" ref="E7959">_xlfn.XLOOKUP(Table1[[#This Row],[ScheduleWeekWritten]],Table3[Game],100+Table3[Increase],Table1[[#This Row],[ScheduleWeekWritten]])</f>
        <v>6</v>
      </c>
      <c r="F7959" t="b">
        <v>0</v>
      </c>
      <c r="G7959" t="s">
        <v>171</v>
      </c>
      <c r="H7959">
        <v>23</v>
      </c>
      <c r="I7959">
        <v>14</v>
      </c>
      <c r="J7959" t="s">
        <v>154</v>
      </c>
      <c r="K7959" t="s">
        <v>161</v>
      </c>
      <c r="L7959" t="str">
        <f>_xlfn.XLOOKUP(Table1[[#This Row],[TeamFavoriteID]],Table2[team_id],Table2[team_name],_xlfn.XLOOKUP(Table1[[#This Row],[TeamFavoriteID]],Table2[team_id_pfr],Table2[team_name],"Even"))</f>
        <v>Jacksonville Jaguars</v>
      </c>
      <c r="M7959">
        <v>-1.5</v>
      </c>
      <c r="N7959">
        <f>IF(Table1[[#This Row],[TeamFavorite]]=Table1[[#This Row],[TeamHome]],Table1[[#This Row],[ScoreAway]]-Table1[[#This Row],[ScoreHome]],Table1[[#This Row],[ScoreHome]]-Table1[[#This Row],[ScoreAway]])</f>
        <v>9</v>
      </c>
      <c r="O7959">
        <f>IF(Table1[[#This Row],[SpreadActual]]&lt;Table1[[#This Row],[SpreadFavorite]],1,0)</f>
        <v>0</v>
      </c>
      <c r="P7959">
        <v>44</v>
      </c>
      <c r="Q7959" t="s">
        <v>172</v>
      </c>
      <c r="R7959" t="b">
        <v>0</v>
      </c>
      <c r="S7959">
        <v>63</v>
      </c>
      <c r="T7959">
        <v>10</v>
      </c>
      <c r="U7959">
        <v>73</v>
      </c>
    </row>
    <row r="7960" spans="1:22" x14ac:dyDescent="0.2">
      <c r="A7960" s="1">
        <v>37542</v>
      </c>
      <c r="B7960">
        <v>2002</v>
      </c>
      <c r="C7960">
        <f>_xlfn.MAXIFS(Table1[ScheduleWeekWritten],Table1[ScheduleSeason],Table1[[#This Row],[ScheduleSeason]])</f>
        <v>17</v>
      </c>
      <c r="D7960">
        <v>6</v>
      </c>
      <c r="E7960" cm="1">
        <f t="array" ref="E7960">_xlfn.XLOOKUP(Table1[[#This Row],[ScheduleWeekWritten]],Table3[Game],100+Table3[Increase],Table1[[#This Row],[ScheduleWeekWritten]])</f>
        <v>6</v>
      </c>
      <c r="F7960" t="b">
        <v>0</v>
      </c>
      <c r="G7960" t="s">
        <v>61</v>
      </c>
      <c r="H7960">
        <v>27</v>
      </c>
      <c r="I7960">
        <v>43</v>
      </c>
      <c r="J7960" t="s">
        <v>95</v>
      </c>
      <c r="K7960" t="s">
        <v>98</v>
      </c>
      <c r="L7960" t="str">
        <f>_xlfn.XLOOKUP(Table1[[#This Row],[TeamFavoriteID]],Table2[team_id],Table2[team_name],_xlfn.XLOOKUP(Table1[[#This Row],[TeamFavoriteID]],Table2[team_id_pfr],Table2[team_name],"Even"))</f>
        <v>New Orleans Saints</v>
      </c>
      <c r="M7960">
        <v>-1.5</v>
      </c>
      <c r="N7960">
        <f>IF(Table1[[#This Row],[TeamFavorite]]=Table1[[#This Row],[TeamHome]],Table1[[#This Row],[ScoreAway]]-Table1[[#This Row],[ScoreHome]],Table1[[#This Row],[ScoreHome]]-Table1[[#This Row],[ScoreAway]])</f>
        <v>-16</v>
      </c>
      <c r="O7960">
        <f>IF(Table1[[#This Row],[SpreadActual]]&lt;Table1[[#This Row],[SpreadFavorite]],1,0)</f>
        <v>1</v>
      </c>
      <c r="P7960">
        <v>45.5</v>
      </c>
      <c r="Q7960" t="s">
        <v>165</v>
      </c>
      <c r="R7960" t="b">
        <v>0</v>
      </c>
      <c r="S7960">
        <v>65</v>
      </c>
      <c r="T7960">
        <v>7</v>
      </c>
      <c r="U7960">
        <v>92</v>
      </c>
    </row>
    <row r="7961" spans="1:22" x14ac:dyDescent="0.2">
      <c r="A7961" s="1">
        <v>37543</v>
      </c>
      <c r="B7961">
        <v>2002</v>
      </c>
      <c r="C7961">
        <f>_xlfn.MAXIFS(Table1[ScheduleWeekWritten],Table1[ScheduleSeason],Table1[[#This Row],[ScheduleSeason]])</f>
        <v>17</v>
      </c>
      <c r="D7961">
        <v>6</v>
      </c>
      <c r="E7961" cm="1">
        <f t="array" ref="E7961">_xlfn.XLOOKUP(Table1[[#This Row],[ScheduleWeekWritten]],Table3[Game],100+Table3[Increase],Table1[[#This Row],[ScheduleWeekWritten]])</f>
        <v>6</v>
      </c>
      <c r="F7961" t="b">
        <v>0</v>
      </c>
      <c r="G7961" t="s">
        <v>128</v>
      </c>
      <c r="H7961">
        <v>21</v>
      </c>
      <c r="I7961">
        <v>28</v>
      </c>
      <c r="J7961" t="s">
        <v>53</v>
      </c>
      <c r="K7961" t="s">
        <v>87</v>
      </c>
      <c r="L7961" t="str">
        <f>_xlfn.XLOOKUP(Table1[[#This Row],[TeamFavoriteID]],Table2[team_id],Table2[team_name],_xlfn.XLOOKUP(Table1[[#This Row],[TeamFavoriteID]],Table2[team_id_pfr],Table2[team_name],"Even"))</f>
        <v>San Francisco 49ers</v>
      </c>
      <c r="M7961">
        <v>-3</v>
      </c>
      <c r="N7961">
        <f>IF(Table1[[#This Row],[TeamFavorite]]=Table1[[#This Row],[TeamHome]],Table1[[#This Row],[ScoreAway]]-Table1[[#This Row],[ScoreHome]],Table1[[#This Row],[ScoreHome]]-Table1[[#This Row],[ScoreAway]])</f>
        <v>-7</v>
      </c>
      <c r="O7961">
        <f>IF(Table1[[#This Row],[SpreadActual]]&lt;Table1[[#This Row],[SpreadFavorite]],1,0)</f>
        <v>1</v>
      </c>
      <c r="P7961">
        <v>43.5</v>
      </c>
      <c r="Q7961" t="s">
        <v>180</v>
      </c>
      <c r="R7961" t="b">
        <v>0</v>
      </c>
      <c r="S7961">
        <v>51</v>
      </c>
      <c r="T7961">
        <v>11</v>
      </c>
      <c r="U7961">
        <v>72</v>
      </c>
    </row>
    <row r="7962" spans="1:22" x14ac:dyDescent="0.2">
      <c r="A7962" s="1">
        <v>37549</v>
      </c>
      <c r="B7962">
        <v>2002</v>
      </c>
      <c r="C7962">
        <f>_xlfn.MAXIFS(Table1[ScheduleWeekWritten],Table1[ScheduleSeason],Table1[[#This Row],[ScheduleSeason]])</f>
        <v>17</v>
      </c>
      <c r="D7962">
        <v>7</v>
      </c>
      <c r="E7962" cm="1">
        <f t="array" ref="E7962">_xlfn.XLOOKUP(Table1[[#This Row],[ScheduleWeekWritten]],Table3[Game],100+Table3[Increase],Table1[[#This Row],[ScheduleWeekWritten]])</f>
        <v>7</v>
      </c>
      <c r="F7962" t="b">
        <v>0</v>
      </c>
      <c r="G7962" t="s">
        <v>149</v>
      </c>
      <c r="H7962">
        <v>9</v>
      </c>
      <c r="I7962">
        <v>6</v>
      </c>
      <c r="J7962" t="s">
        <v>67</v>
      </c>
      <c r="K7962" t="s">
        <v>59</v>
      </c>
      <c r="L7962" t="str">
        <f>_xlfn.XLOOKUP(Table1[[#This Row],[TeamFavoriteID]],Table2[team_id],Table2[team_name],_xlfn.XLOOKUP(Table1[[#This Row],[TeamFavoriteID]],Table2[team_id_pfr],Table2[team_name],"Even"))</f>
        <v>Arizona Cardinals</v>
      </c>
      <c r="M7962">
        <v>-3.5</v>
      </c>
      <c r="N7962">
        <f>IF(Table1[[#This Row],[TeamFavorite]]=Table1[[#This Row],[TeamHome]],Table1[[#This Row],[ScoreAway]]-Table1[[#This Row],[ScoreHome]],Table1[[#This Row],[ScoreHome]]-Table1[[#This Row],[ScoreAway]])</f>
        <v>-3</v>
      </c>
      <c r="O7962">
        <f>IF(Table1[[#This Row],[SpreadActual]]&lt;Table1[[#This Row],[SpreadFavorite]],1,0)</f>
        <v>0</v>
      </c>
      <c r="P7962">
        <v>36.5</v>
      </c>
      <c r="Q7962" t="s">
        <v>150</v>
      </c>
      <c r="R7962" t="b">
        <v>0</v>
      </c>
      <c r="S7962">
        <v>74</v>
      </c>
      <c r="T7962">
        <v>5</v>
      </c>
      <c r="U7962">
        <v>34</v>
      </c>
    </row>
    <row r="7963" spans="1:22" x14ac:dyDescent="0.2">
      <c r="A7963" s="1">
        <v>37549</v>
      </c>
      <c r="B7963">
        <v>2002</v>
      </c>
      <c r="C7963">
        <f>_xlfn.MAXIFS(Table1[ScheduleWeekWritten],Table1[ScheduleSeason],Table1[[#This Row],[ScheduleSeason]])</f>
        <v>17</v>
      </c>
      <c r="D7963">
        <v>7</v>
      </c>
      <c r="E7963" cm="1">
        <f t="array" ref="E7963">_xlfn.XLOOKUP(Table1[[#This Row],[ScheduleWeekWritten]],Table3[Game],100+Table3[Increase],Table1[[#This Row],[ScheduleWeekWritten]])</f>
        <v>7</v>
      </c>
      <c r="F7963" t="b">
        <v>0</v>
      </c>
      <c r="G7963" t="s">
        <v>38</v>
      </c>
      <c r="H7963">
        <v>30</v>
      </c>
      <c r="I7963">
        <v>0</v>
      </c>
      <c r="J7963" t="s">
        <v>152</v>
      </c>
      <c r="K7963" t="s">
        <v>109</v>
      </c>
      <c r="L7963" t="str">
        <f>_xlfn.XLOOKUP(Table1[[#This Row],[TeamFavoriteID]],Table2[team_id],Table2[team_name],_xlfn.XLOOKUP(Table1[[#This Row],[TeamFavoriteID]],Table2[team_id_pfr],Table2[team_name],"Even"))</f>
        <v>Atlanta Falcons</v>
      </c>
      <c r="M7963">
        <v>-4</v>
      </c>
      <c r="N7963">
        <f>IF(Table1[[#This Row],[TeamFavorite]]=Table1[[#This Row],[TeamHome]],Table1[[#This Row],[ScoreAway]]-Table1[[#This Row],[ScoreHome]],Table1[[#This Row],[ScoreHome]]-Table1[[#This Row],[ScoreAway]])</f>
        <v>-30</v>
      </c>
      <c r="O7963">
        <f>IF(Table1[[#This Row],[SpreadActual]]&lt;Table1[[#This Row],[SpreadFavorite]],1,0)</f>
        <v>1</v>
      </c>
      <c r="P7963">
        <v>35.5</v>
      </c>
      <c r="Q7963" t="s">
        <v>148</v>
      </c>
      <c r="R7963" t="b">
        <v>0</v>
      </c>
      <c r="S7963">
        <v>72</v>
      </c>
      <c r="T7963">
        <v>0</v>
      </c>
      <c r="V7963" t="s">
        <v>103</v>
      </c>
    </row>
    <row r="7964" spans="1:22" x14ac:dyDescent="0.2">
      <c r="A7964" s="1">
        <v>37549</v>
      </c>
      <c r="B7964">
        <v>2002</v>
      </c>
      <c r="C7964">
        <f>_xlfn.MAXIFS(Table1[ScheduleWeekWritten],Table1[ScheduleSeason],Table1[[#This Row],[ScheduleSeason]])</f>
        <v>17</v>
      </c>
      <c r="D7964">
        <v>7</v>
      </c>
      <c r="E7964" cm="1">
        <f t="array" ref="E7964">_xlfn.XLOOKUP(Table1[[#This Row],[ScheduleWeekWritten]],Table3[Game],100+Table3[Increase],Table1[[#This Row],[ScheduleWeekWritten]])</f>
        <v>7</v>
      </c>
      <c r="F7964" t="b">
        <v>0</v>
      </c>
      <c r="G7964" t="s">
        <v>158</v>
      </c>
      <c r="H7964">
        <v>17</v>
      </c>
      <c r="I7964">
        <v>10</v>
      </c>
      <c r="J7964" t="s">
        <v>154</v>
      </c>
      <c r="K7964" t="s">
        <v>161</v>
      </c>
      <c r="L7964" t="str">
        <f>_xlfn.XLOOKUP(Table1[[#This Row],[TeamFavoriteID]],Table2[team_id],Table2[team_name],_xlfn.XLOOKUP(Table1[[#This Row],[TeamFavoriteID]],Table2[team_id_pfr],Table2[team_name],"Even"))</f>
        <v>Jacksonville Jaguars</v>
      </c>
      <c r="M7964">
        <v>-1.5</v>
      </c>
      <c r="N7964">
        <f>IF(Table1[[#This Row],[TeamFavorite]]=Table1[[#This Row],[TeamHome]],Table1[[#This Row],[ScoreAway]]-Table1[[#This Row],[ScoreHome]],Table1[[#This Row],[ScoreHome]]-Table1[[#This Row],[ScoreAway]])</f>
        <v>7</v>
      </c>
      <c r="O7964">
        <f>IF(Table1[[#This Row],[SpreadActual]]&lt;Table1[[#This Row],[SpreadFavorite]],1,0)</f>
        <v>0</v>
      </c>
      <c r="P7964">
        <v>38</v>
      </c>
      <c r="Q7964" t="s">
        <v>166</v>
      </c>
      <c r="R7964" t="b">
        <v>0</v>
      </c>
      <c r="S7964">
        <v>56</v>
      </c>
      <c r="T7964">
        <v>4</v>
      </c>
      <c r="U7964">
        <v>74</v>
      </c>
    </row>
    <row r="7965" spans="1:22" x14ac:dyDescent="0.2">
      <c r="A7965" s="1">
        <v>37549</v>
      </c>
      <c r="B7965">
        <v>2002</v>
      </c>
      <c r="C7965">
        <f>_xlfn.MAXIFS(Table1[ScheduleWeekWritten],Table1[ScheduleSeason],Table1[[#This Row],[ScheduleSeason]])</f>
        <v>17</v>
      </c>
      <c r="D7965">
        <v>7</v>
      </c>
      <c r="E7965" cm="1">
        <f t="array" ref="E7965">_xlfn.XLOOKUP(Table1[[#This Row],[ScheduleWeekWritten]],Table3[Game],100+Table3[Increase],Table1[[#This Row],[ScheduleWeekWritten]])</f>
        <v>7</v>
      </c>
      <c r="F7965" t="b">
        <v>0</v>
      </c>
      <c r="G7965" t="s">
        <v>62</v>
      </c>
      <c r="H7965">
        <v>34</v>
      </c>
      <c r="I7965">
        <v>17</v>
      </c>
      <c r="J7965" t="s">
        <v>177</v>
      </c>
      <c r="K7965" t="s">
        <v>63</v>
      </c>
      <c r="L7965" t="str">
        <f>_xlfn.XLOOKUP(Table1[[#This Row],[TeamFavoriteID]],Table2[team_id],Table2[team_name],_xlfn.XLOOKUP(Table1[[#This Row],[TeamFavoriteID]],Table2[team_id_pfr],Table2[team_name],"Even"))</f>
        <v>Cleveland Browns</v>
      </c>
      <c r="M7965">
        <v>-8.5</v>
      </c>
      <c r="N7965">
        <f>IF(Table1[[#This Row],[TeamFavorite]]=Table1[[#This Row],[TeamHome]],Table1[[#This Row],[ScoreAway]]-Table1[[#This Row],[ScoreHome]],Table1[[#This Row],[ScoreHome]]-Table1[[#This Row],[ScoreAway]])</f>
        <v>-17</v>
      </c>
      <c r="O7965">
        <f>IF(Table1[[#This Row],[SpreadActual]]&lt;Table1[[#This Row],[SpreadFavorite]],1,0)</f>
        <v>1</v>
      </c>
      <c r="P7965">
        <v>36.5</v>
      </c>
      <c r="Q7965" t="s">
        <v>170</v>
      </c>
      <c r="R7965" t="b">
        <v>0</v>
      </c>
      <c r="S7965">
        <v>46</v>
      </c>
      <c r="T7965">
        <v>8</v>
      </c>
      <c r="U7965">
        <v>76</v>
      </c>
    </row>
    <row r="7966" spans="1:22" x14ac:dyDescent="0.2">
      <c r="A7966" s="1">
        <v>37549</v>
      </c>
      <c r="B7966">
        <v>2002</v>
      </c>
      <c r="C7966">
        <f>_xlfn.MAXIFS(Table1[ScheduleWeekWritten],Table1[ScheduleSeason],Table1[[#This Row],[ScheduleSeason]])</f>
        <v>17</v>
      </c>
      <c r="D7966">
        <v>7</v>
      </c>
      <c r="E7966" cm="1">
        <f t="array" ref="E7966">_xlfn.XLOOKUP(Table1[[#This Row],[ScheduleWeekWritten]],Table3[Game],100+Table3[Increase],Table1[[#This Row],[ScheduleWeekWritten]])</f>
        <v>7</v>
      </c>
      <c r="F7966" t="b">
        <v>0</v>
      </c>
      <c r="G7966" t="s">
        <v>45</v>
      </c>
      <c r="H7966">
        <v>23</v>
      </c>
      <c r="I7966">
        <v>20</v>
      </c>
      <c r="J7966" t="s">
        <v>46</v>
      </c>
      <c r="K7966" t="s">
        <v>47</v>
      </c>
      <c r="L7966" t="str">
        <f>_xlfn.XLOOKUP(Table1[[#This Row],[TeamFavoriteID]],Table2[team_id],Table2[team_name],_xlfn.XLOOKUP(Table1[[#This Row],[TeamFavoriteID]],Table2[team_id_pfr],Table2[team_name],"Even"))</f>
        <v>Chicago Bears</v>
      </c>
      <c r="M7966">
        <v>-3</v>
      </c>
      <c r="N7966">
        <f>IF(Table1[[#This Row],[TeamFavorite]]=Table1[[#This Row],[TeamHome]],Table1[[#This Row],[ScoreAway]]-Table1[[#This Row],[ScoreHome]],Table1[[#This Row],[ScoreHome]]-Table1[[#This Row],[ScoreAway]])</f>
        <v>3</v>
      </c>
      <c r="O7966">
        <f>IF(Table1[[#This Row],[SpreadActual]]&lt;Table1[[#This Row],[SpreadFavorite]],1,0)</f>
        <v>0</v>
      </c>
      <c r="P7966">
        <v>44.5</v>
      </c>
      <c r="Q7966" t="s">
        <v>181</v>
      </c>
      <c r="R7966" t="b">
        <v>0</v>
      </c>
      <c r="S7966">
        <v>72</v>
      </c>
      <c r="T7966">
        <v>0</v>
      </c>
      <c r="V7966" t="s">
        <v>103</v>
      </c>
    </row>
    <row r="7967" spans="1:22" x14ac:dyDescent="0.2">
      <c r="A7967" s="1">
        <v>37549</v>
      </c>
      <c r="B7967">
        <v>2002</v>
      </c>
      <c r="C7967">
        <f>_xlfn.MAXIFS(Table1[ScheduleWeekWritten],Table1[ScheduleSeason],Table1[[#This Row],[ScheduleSeason]])</f>
        <v>17</v>
      </c>
      <c r="D7967">
        <v>7</v>
      </c>
      <c r="E7967" cm="1">
        <f t="array" ref="E7967">_xlfn.XLOOKUP(Table1[[#This Row],[ScheduleWeekWritten]],Table3[Game],100+Table3[Increase],Table1[[#This Row],[ScheduleWeekWritten]])</f>
        <v>7</v>
      </c>
      <c r="F7967" t="b">
        <v>0</v>
      </c>
      <c r="G7967" t="s">
        <v>33</v>
      </c>
      <c r="H7967">
        <v>30</v>
      </c>
      <c r="I7967">
        <v>9</v>
      </c>
      <c r="J7967" t="s">
        <v>61</v>
      </c>
      <c r="K7967" t="s">
        <v>35</v>
      </c>
      <c r="L7967" t="str">
        <f>_xlfn.XLOOKUP(Table1[[#This Row],[TeamFavoriteID]],Table2[team_id],Table2[team_name],_xlfn.XLOOKUP(Table1[[#This Row],[TeamFavoriteID]],Table2[team_id_pfr],Table2[team_name],"Even"))</f>
        <v>Green Bay Packers</v>
      </c>
      <c r="M7967">
        <v>-7</v>
      </c>
      <c r="N7967">
        <f>IF(Table1[[#This Row],[TeamFavorite]]=Table1[[#This Row],[TeamHome]],Table1[[#This Row],[ScoreAway]]-Table1[[#This Row],[ScoreHome]],Table1[[#This Row],[ScoreHome]]-Table1[[#This Row],[ScoreAway]])</f>
        <v>-21</v>
      </c>
      <c r="O7967">
        <f>IF(Table1[[#This Row],[SpreadActual]]&lt;Table1[[#This Row],[SpreadFavorite]],1,0)</f>
        <v>1</v>
      </c>
      <c r="P7967">
        <v>48</v>
      </c>
      <c r="Q7967" t="s">
        <v>82</v>
      </c>
      <c r="R7967" t="b">
        <v>0</v>
      </c>
      <c r="S7967">
        <v>38</v>
      </c>
      <c r="T7967">
        <v>11</v>
      </c>
      <c r="U7967">
        <v>61</v>
      </c>
    </row>
    <row r="7968" spans="1:22" x14ac:dyDescent="0.2">
      <c r="A7968" s="1">
        <v>37549</v>
      </c>
      <c r="B7968">
        <v>2002</v>
      </c>
      <c r="C7968">
        <f>_xlfn.MAXIFS(Table1[ScheduleWeekWritten],Table1[ScheduleSeason],Table1[[#This Row],[ScheduleSeason]])</f>
        <v>17</v>
      </c>
      <c r="D7968">
        <v>7</v>
      </c>
      <c r="E7968" cm="1">
        <f t="array" ref="E7968">_xlfn.XLOOKUP(Table1[[#This Row],[ScheduleWeekWritten]],Table3[Game],100+Table3[Increase],Table1[[#This Row],[ScheduleWeekWritten]])</f>
        <v>7</v>
      </c>
      <c r="F7968" t="b">
        <v>0</v>
      </c>
      <c r="G7968" t="s">
        <v>42</v>
      </c>
      <c r="H7968">
        <v>34</v>
      </c>
      <c r="I7968">
        <v>37</v>
      </c>
      <c r="J7968" t="s">
        <v>24</v>
      </c>
      <c r="K7968" t="s">
        <v>88</v>
      </c>
      <c r="L7968" t="str">
        <f>_xlfn.XLOOKUP(Table1[[#This Row],[TeamFavoriteID]],Table2[team_id],Table2[team_name],_xlfn.XLOOKUP(Table1[[#This Row],[TeamFavoriteID]],Table2[team_id_pfr],Table2[team_name],"Even"))</f>
        <v>Denver Broncos</v>
      </c>
      <c r="M7968">
        <v>-3</v>
      </c>
      <c r="N7968">
        <f>IF(Table1[[#This Row],[TeamFavorite]]=Table1[[#This Row],[TeamHome]],Table1[[#This Row],[ScoreAway]]-Table1[[#This Row],[ScoreHome]],Table1[[#This Row],[ScoreHome]]-Table1[[#This Row],[ScoreAway]])</f>
        <v>-3</v>
      </c>
      <c r="O7968">
        <f>IF(Table1[[#This Row],[SpreadActual]]&lt;Table1[[#This Row],[SpreadFavorite]],1,0)</f>
        <v>0</v>
      </c>
      <c r="P7968">
        <v>50.5</v>
      </c>
      <c r="Q7968" t="s">
        <v>117</v>
      </c>
      <c r="R7968" t="b">
        <v>0</v>
      </c>
      <c r="S7968">
        <v>45</v>
      </c>
      <c r="T7968">
        <v>7</v>
      </c>
      <c r="U7968">
        <v>68</v>
      </c>
    </row>
    <row r="7969" spans="1:22" x14ac:dyDescent="0.2">
      <c r="A7969" s="1">
        <v>37549</v>
      </c>
      <c r="B7969">
        <v>2002</v>
      </c>
      <c r="C7969">
        <f>_xlfn.MAXIFS(Table1[ScheduleWeekWritten],Table1[ScheduleSeason],Table1[[#This Row],[ScheduleSeason]])</f>
        <v>17</v>
      </c>
      <c r="D7969">
        <v>7</v>
      </c>
      <c r="E7969" cm="1">
        <f t="array" ref="E7969">_xlfn.XLOOKUP(Table1[[#This Row],[ScheduleWeekWritten]],Table3[Game],100+Table3[Increase],Table1[[#This Row],[ScheduleWeekWritten]])</f>
        <v>7</v>
      </c>
      <c r="F7969" t="b">
        <v>0</v>
      </c>
      <c r="G7969" t="s">
        <v>19</v>
      </c>
      <c r="H7969">
        <v>10</v>
      </c>
      <c r="I7969">
        <v>23</v>
      </c>
      <c r="J7969" t="s">
        <v>28</v>
      </c>
      <c r="K7969" t="s">
        <v>91</v>
      </c>
      <c r="L7969" t="str">
        <f>_xlfn.XLOOKUP(Table1[[#This Row],[TeamFavoriteID]],Table2[team_id],Table2[team_name],_xlfn.XLOOKUP(Table1[[#This Row],[TeamFavoriteID]],Table2[team_id_pfr],Table2[team_name],"Even"))</f>
        <v>Miami Dolphins</v>
      </c>
      <c r="M7969">
        <v>-6</v>
      </c>
      <c r="N7969">
        <f>IF(Table1[[#This Row],[TeamFavorite]]=Table1[[#This Row],[TeamHome]],Table1[[#This Row],[ScoreAway]]-Table1[[#This Row],[ScoreHome]],Table1[[#This Row],[ScoreHome]]-Table1[[#This Row],[ScoreAway]])</f>
        <v>13</v>
      </c>
      <c r="O7969">
        <f>IF(Table1[[#This Row],[SpreadActual]]&lt;Table1[[#This Row],[SpreadFavorite]],1,0)</f>
        <v>0</v>
      </c>
      <c r="P7969">
        <v>45.5</v>
      </c>
      <c r="Q7969" t="s">
        <v>143</v>
      </c>
      <c r="R7969" t="b">
        <v>0</v>
      </c>
      <c r="S7969">
        <v>80</v>
      </c>
      <c r="T7969">
        <v>5</v>
      </c>
      <c r="U7969">
        <v>80</v>
      </c>
    </row>
    <row r="7970" spans="1:22" x14ac:dyDescent="0.2">
      <c r="A7970" s="1">
        <v>37549</v>
      </c>
      <c r="B7970">
        <v>2002</v>
      </c>
      <c r="C7970">
        <f>_xlfn.MAXIFS(Table1[ScheduleWeekWritten],Table1[ScheduleSeason],Table1[[#This Row],[ScheduleSeason]])</f>
        <v>17</v>
      </c>
      <c r="D7970">
        <v>7</v>
      </c>
      <c r="E7970" cm="1">
        <f t="array" ref="E7970">_xlfn.XLOOKUP(Table1[[#This Row],[ScheduleWeekWritten]],Table3[Game],100+Table3[Increase],Table1[[#This Row],[ScheduleWeekWritten]])</f>
        <v>7</v>
      </c>
      <c r="F7970" t="b">
        <v>0</v>
      </c>
      <c r="G7970" t="s">
        <v>95</v>
      </c>
      <c r="H7970">
        <v>35</v>
      </c>
      <c r="I7970">
        <v>27</v>
      </c>
      <c r="J7970" t="s">
        <v>53</v>
      </c>
      <c r="K7970" t="s">
        <v>98</v>
      </c>
      <c r="L7970" t="str">
        <f>_xlfn.XLOOKUP(Table1[[#This Row],[TeamFavoriteID]],Table2[team_id],Table2[team_name],_xlfn.XLOOKUP(Table1[[#This Row],[TeamFavoriteID]],Table2[team_id_pfr],Table2[team_name],"Even"))</f>
        <v>New Orleans Saints</v>
      </c>
      <c r="M7970">
        <v>-1.5</v>
      </c>
      <c r="N7970">
        <f>IF(Table1[[#This Row],[TeamFavorite]]=Table1[[#This Row],[TeamHome]],Table1[[#This Row],[ScoreAway]]-Table1[[#This Row],[ScoreHome]],Table1[[#This Row],[ScoreHome]]-Table1[[#This Row],[ScoreAway]])</f>
        <v>-8</v>
      </c>
      <c r="O7970">
        <f>IF(Table1[[#This Row],[SpreadActual]]&lt;Table1[[#This Row],[SpreadFavorite]],1,0)</f>
        <v>1</v>
      </c>
      <c r="P7970">
        <v>48.5</v>
      </c>
      <c r="Q7970" t="s">
        <v>124</v>
      </c>
      <c r="R7970" t="b">
        <v>0</v>
      </c>
      <c r="S7970">
        <v>72</v>
      </c>
      <c r="T7970">
        <v>0</v>
      </c>
      <c r="V7970" t="s">
        <v>103</v>
      </c>
    </row>
    <row r="7971" spans="1:22" x14ac:dyDescent="0.2">
      <c r="A7971" s="1">
        <v>37549</v>
      </c>
      <c r="B7971">
        <v>2002</v>
      </c>
      <c r="C7971">
        <f>_xlfn.MAXIFS(Table1[ScheduleWeekWritten],Table1[ScheduleSeason],Table1[[#This Row],[ScheduleSeason]])</f>
        <v>17</v>
      </c>
      <c r="D7971">
        <v>7</v>
      </c>
      <c r="E7971" cm="1">
        <f t="array" ref="E7971">_xlfn.XLOOKUP(Table1[[#This Row],[ScheduleWeekWritten]],Table3[Game],100+Table3[Increase],Table1[[#This Row],[ScheduleWeekWritten]])</f>
        <v>7</v>
      </c>
      <c r="F7971" t="b">
        <v>0</v>
      </c>
      <c r="G7971" t="s">
        <v>31</v>
      </c>
      <c r="H7971">
        <v>20</v>
      </c>
      <c r="I7971">
        <v>7</v>
      </c>
      <c r="J7971" t="s">
        <v>54</v>
      </c>
      <c r="K7971" t="s">
        <v>32</v>
      </c>
      <c r="L7971" t="str">
        <f>_xlfn.XLOOKUP(Table1[[#This Row],[TeamFavoriteID]],Table2[team_id],Table2[team_name],_xlfn.XLOOKUP(Table1[[#This Row],[TeamFavoriteID]],Table2[team_id_pfr],Table2[team_name],"Even"))</f>
        <v>New York Jets</v>
      </c>
      <c r="M7971">
        <v>-3</v>
      </c>
      <c r="N7971">
        <f>IF(Table1[[#This Row],[TeamFavorite]]=Table1[[#This Row],[TeamHome]],Table1[[#This Row],[ScoreAway]]-Table1[[#This Row],[ScoreHome]],Table1[[#This Row],[ScoreHome]]-Table1[[#This Row],[ScoreAway]])</f>
        <v>-13</v>
      </c>
      <c r="O7971">
        <f>IF(Table1[[#This Row],[SpreadActual]]&lt;Table1[[#This Row],[SpreadFavorite]],1,0)</f>
        <v>1</v>
      </c>
      <c r="P7971">
        <v>49</v>
      </c>
      <c r="Q7971" t="s">
        <v>126</v>
      </c>
      <c r="R7971" t="b">
        <v>0</v>
      </c>
      <c r="S7971">
        <v>56</v>
      </c>
      <c r="T7971">
        <v>13</v>
      </c>
      <c r="U7971">
        <v>64</v>
      </c>
    </row>
    <row r="7972" spans="1:22" x14ac:dyDescent="0.2">
      <c r="A7972" s="1">
        <v>37549</v>
      </c>
      <c r="B7972">
        <v>2002</v>
      </c>
      <c r="C7972">
        <f>_xlfn.MAXIFS(Table1[ScheduleWeekWritten],Table1[ScheduleSeason],Table1[[#This Row],[ScheduleSeason]])</f>
        <v>17</v>
      </c>
      <c r="D7972">
        <v>7</v>
      </c>
      <c r="E7972" cm="1">
        <f t="array" ref="E7972">_xlfn.XLOOKUP(Table1[[#This Row],[ScheduleWeekWritten]],Table3[Game],100+Table3[Increase],Table1[[#This Row],[ScheduleWeekWritten]])</f>
        <v>7</v>
      </c>
      <c r="F7972" t="b">
        <v>0</v>
      </c>
      <c r="G7972" t="s">
        <v>20</v>
      </c>
      <c r="H7972">
        <v>21</v>
      </c>
      <c r="I7972">
        <v>27</v>
      </c>
      <c r="J7972" t="s">
        <v>27</v>
      </c>
      <c r="K7972" t="s">
        <v>21</v>
      </c>
      <c r="L7972" t="str">
        <f>_xlfn.XLOOKUP(Table1[[#This Row],[TeamFavoriteID]],Table2[team_id],Table2[team_name],_xlfn.XLOOKUP(Table1[[#This Row],[TeamFavoriteID]],Table2[team_id_pfr],Table2[team_name],"Even"))</f>
        <v>Las Vegas Raiders</v>
      </c>
      <c r="M7972">
        <v>-7</v>
      </c>
      <c r="N7972">
        <f>IF(Table1[[#This Row],[TeamFavorite]]=Table1[[#This Row],[TeamHome]],Table1[[#This Row],[ScoreAway]]-Table1[[#This Row],[ScoreHome]],Table1[[#This Row],[ScoreHome]]-Table1[[#This Row],[ScoreAway]])</f>
        <v>-6</v>
      </c>
      <c r="O7972">
        <f>IF(Table1[[#This Row],[SpreadActual]]&lt;Table1[[#This Row],[SpreadFavorite]],1,0)</f>
        <v>0</v>
      </c>
      <c r="P7972">
        <v>47</v>
      </c>
      <c r="Q7972" t="s">
        <v>76</v>
      </c>
      <c r="R7972" t="b">
        <v>0</v>
      </c>
      <c r="S7972">
        <v>60</v>
      </c>
      <c r="T7972">
        <v>9</v>
      </c>
      <c r="U7972">
        <v>85</v>
      </c>
    </row>
    <row r="7973" spans="1:22" x14ac:dyDescent="0.2">
      <c r="A7973" s="1">
        <v>37549</v>
      </c>
      <c r="B7973">
        <v>2002</v>
      </c>
      <c r="C7973">
        <f>_xlfn.MAXIFS(Table1[ScheduleWeekWritten],Table1[ScheduleSeason],Table1[[#This Row],[ScheduleSeason]])</f>
        <v>17</v>
      </c>
      <c r="D7973">
        <v>7</v>
      </c>
      <c r="E7973" cm="1">
        <f t="array" ref="E7973">_xlfn.XLOOKUP(Table1[[#This Row],[ScheduleWeekWritten]],Table3[Game],100+Table3[Increase],Table1[[#This Row],[ScheduleWeekWritten]])</f>
        <v>7</v>
      </c>
      <c r="F7973" t="b">
        <v>0</v>
      </c>
      <c r="G7973" t="s">
        <v>58</v>
      </c>
      <c r="H7973">
        <v>20</v>
      </c>
      <c r="I7973">
        <v>10</v>
      </c>
      <c r="J7973" t="s">
        <v>127</v>
      </c>
      <c r="K7973" t="s">
        <v>77</v>
      </c>
      <c r="L7973" t="str">
        <f>_xlfn.XLOOKUP(Table1[[#This Row],[TeamFavoriteID]],Table2[team_id],Table2[team_name],_xlfn.XLOOKUP(Table1[[#This Row],[TeamFavoriteID]],Table2[team_id_pfr],Table2[team_name],"Even"))</f>
        <v>Philadelphia Eagles</v>
      </c>
      <c r="M7973">
        <v>-3</v>
      </c>
      <c r="N7973">
        <f>IF(Table1[[#This Row],[TeamFavorite]]=Table1[[#This Row],[TeamHome]],Table1[[#This Row],[ScoreAway]]-Table1[[#This Row],[ScoreHome]],Table1[[#This Row],[ScoreHome]]-Table1[[#This Row],[ScoreAway]])</f>
        <v>-10</v>
      </c>
      <c r="O7973">
        <f>IF(Table1[[#This Row],[SpreadActual]]&lt;Table1[[#This Row],[SpreadFavorite]],1,0)</f>
        <v>1</v>
      </c>
      <c r="P7973">
        <v>37</v>
      </c>
      <c r="Q7973" t="s">
        <v>112</v>
      </c>
      <c r="R7973" t="b">
        <v>0</v>
      </c>
      <c r="S7973">
        <v>57</v>
      </c>
      <c r="T7973">
        <v>9</v>
      </c>
      <c r="U7973">
        <v>65</v>
      </c>
    </row>
    <row r="7974" spans="1:22" x14ac:dyDescent="0.2">
      <c r="A7974" s="1">
        <v>37549</v>
      </c>
      <c r="B7974">
        <v>2002</v>
      </c>
      <c r="C7974">
        <f>_xlfn.MAXIFS(Table1[ScheduleWeekWritten],Table1[ScheduleSeason],Table1[[#This Row],[ScheduleSeason]])</f>
        <v>17</v>
      </c>
      <c r="D7974">
        <v>7</v>
      </c>
      <c r="E7974" cm="1">
        <f t="array" ref="E7974">_xlfn.XLOOKUP(Table1[[#This Row],[ScheduleWeekWritten]],Table3[Game],100+Table3[Increase],Table1[[#This Row],[ScheduleWeekWritten]])</f>
        <v>7</v>
      </c>
      <c r="F7974" t="b">
        <v>0</v>
      </c>
      <c r="G7974" t="s">
        <v>153</v>
      </c>
      <c r="H7974">
        <v>37</v>
      </c>
      <c r="I7974">
        <v>20</v>
      </c>
      <c r="J7974" t="s">
        <v>128</v>
      </c>
      <c r="K7974" t="s">
        <v>40</v>
      </c>
      <c r="L7974" t="str">
        <f>_xlfn.XLOOKUP(Table1[[#This Row],[TeamFavoriteID]],Table2[team_id],Table2[team_name],_xlfn.XLOOKUP(Table1[[#This Row],[TeamFavoriteID]],Table2[team_id_pfr],Table2[team_name],"Even"))</f>
        <v>Los Angeles Rams</v>
      </c>
      <c r="M7974">
        <v>-6.5</v>
      </c>
      <c r="N7974">
        <f>IF(Table1[[#This Row],[TeamFavorite]]=Table1[[#This Row],[TeamHome]],Table1[[#This Row],[ScoreAway]]-Table1[[#This Row],[ScoreHome]],Table1[[#This Row],[ScoreHome]]-Table1[[#This Row],[ScoreAway]])</f>
        <v>17</v>
      </c>
      <c r="O7974">
        <f>IF(Table1[[#This Row],[SpreadActual]]&lt;Table1[[#This Row],[SpreadFavorite]],1,0)</f>
        <v>0</v>
      </c>
      <c r="P7974">
        <v>44.5</v>
      </c>
      <c r="Q7974" t="s">
        <v>157</v>
      </c>
      <c r="R7974" t="b">
        <v>0</v>
      </c>
      <c r="S7974">
        <v>72</v>
      </c>
      <c r="T7974">
        <v>0</v>
      </c>
      <c r="V7974" t="s">
        <v>103</v>
      </c>
    </row>
    <row r="7975" spans="1:22" x14ac:dyDescent="0.2">
      <c r="A7975" s="1">
        <v>37550</v>
      </c>
      <c r="B7975">
        <v>2002</v>
      </c>
      <c r="C7975">
        <f>_xlfn.MAXIFS(Table1[ScheduleWeekWritten],Table1[ScheduleSeason],Table1[[#This Row],[ScheduleSeason]])</f>
        <v>17</v>
      </c>
      <c r="D7975">
        <v>7</v>
      </c>
      <c r="E7975" cm="1">
        <f t="array" ref="E7975">_xlfn.XLOOKUP(Table1[[#This Row],[ScheduleWeekWritten]],Table3[Game],100+Table3[Increase],Table1[[#This Row],[ScheduleWeekWritten]])</f>
        <v>7</v>
      </c>
      <c r="F7975" t="b">
        <v>0</v>
      </c>
      <c r="G7975" t="s">
        <v>49</v>
      </c>
      <c r="H7975">
        <v>28</v>
      </c>
      <c r="I7975">
        <v>10</v>
      </c>
      <c r="J7975" t="s">
        <v>140</v>
      </c>
      <c r="K7975" t="s">
        <v>51</v>
      </c>
      <c r="L7975" t="str">
        <f>_xlfn.XLOOKUP(Table1[[#This Row],[TeamFavoriteID]],Table2[team_id],Table2[team_name],_xlfn.XLOOKUP(Table1[[#This Row],[TeamFavoriteID]],Table2[team_id_pfr],Table2[team_name],"Even"))</f>
        <v>Pittsburgh Steelers</v>
      </c>
      <c r="M7975">
        <v>-4.5</v>
      </c>
      <c r="N7975">
        <f>IF(Table1[[#This Row],[TeamFavorite]]=Table1[[#This Row],[TeamHome]],Table1[[#This Row],[ScoreAway]]-Table1[[#This Row],[ScoreHome]],Table1[[#This Row],[ScoreHome]]-Table1[[#This Row],[ScoreAway]])</f>
        <v>-18</v>
      </c>
      <c r="O7975">
        <f>IF(Table1[[#This Row],[SpreadActual]]&lt;Table1[[#This Row],[SpreadFavorite]],1,0)</f>
        <v>1</v>
      </c>
      <c r="P7975">
        <v>46</v>
      </c>
      <c r="Q7975" t="s">
        <v>175</v>
      </c>
      <c r="R7975" t="b">
        <v>0</v>
      </c>
      <c r="S7975">
        <v>44</v>
      </c>
      <c r="T7975">
        <v>4</v>
      </c>
      <c r="U7975">
        <v>78</v>
      </c>
    </row>
    <row r="7976" spans="1:22" x14ac:dyDescent="0.2">
      <c r="A7976" s="1">
        <v>37556</v>
      </c>
      <c r="B7976">
        <v>2002</v>
      </c>
      <c r="C7976">
        <f>_xlfn.MAXIFS(Table1[ScheduleWeekWritten],Table1[ScheduleSeason],Table1[[#This Row],[ScheduleSeason]])</f>
        <v>17</v>
      </c>
      <c r="D7976">
        <v>8</v>
      </c>
      <c r="E7976" cm="1">
        <f t="array" ref="E7976">_xlfn.XLOOKUP(Table1[[#This Row],[ScheduleWeekWritten]],Table3[Game],100+Table3[Increase],Table1[[#This Row],[ScheduleWeekWritten]])</f>
        <v>8</v>
      </c>
      <c r="F7976" t="b">
        <v>0</v>
      </c>
      <c r="G7976" t="s">
        <v>158</v>
      </c>
      <c r="H7976">
        <v>18</v>
      </c>
      <c r="I7976">
        <v>31</v>
      </c>
      <c r="J7976" t="s">
        <v>49</v>
      </c>
      <c r="K7976" t="s">
        <v>51</v>
      </c>
      <c r="L7976" t="str">
        <f>_xlfn.XLOOKUP(Table1[[#This Row],[TeamFavoriteID]],Table2[team_id],Table2[team_name],_xlfn.XLOOKUP(Table1[[#This Row],[TeamFavoriteID]],Table2[team_id_pfr],Table2[team_name],"Even"))</f>
        <v>Pittsburgh Steelers</v>
      </c>
      <c r="M7976">
        <v>-3</v>
      </c>
      <c r="N7976">
        <f>IF(Table1[[#This Row],[TeamFavorite]]=Table1[[#This Row],[TeamHome]],Table1[[#This Row],[ScoreAway]]-Table1[[#This Row],[ScoreHome]],Table1[[#This Row],[ScoreHome]]-Table1[[#This Row],[ScoreAway]])</f>
        <v>-13</v>
      </c>
      <c r="O7976">
        <f>IF(Table1[[#This Row],[SpreadActual]]&lt;Table1[[#This Row],[SpreadFavorite]],1,0)</f>
        <v>1</v>
      </c>
      <c r="P7976">
        <v>37.5</v>
      </c>
      <c r="Q7976" t="s">
        <v>166</v>
      </c>
      <c r="R7976" t="b">
        <v>0</v>
      </c>
      <c r="S7976">
        <v>54</v>
      </c>
      <c r="T7976">
        <v>7</v>
      </c>
      <c r="U7976">
        <v>77</v>
      </c>
    </row>
    <row r="7977" spans="1:22" x14ac:dyDescent="0.2">
      <c r="A7977" s="1">
        <v>37556</v>
      </c>
      <c r="B7977">
        <v>2002</v>
      </c>
      <c r="C7977">
        <f>_xlfn.MAXIFS(Table1[ScheduleWeekWritten],Table1[ScheduleSeason],Table1[[#This Row],[ScheduleSeason]])</f>
        <v>17</v>
      </c>
      <c r="D7977">
        <v>8</v>
      </c>
      <c r="E7977" cm="1">
        <f t="array" ref="E7977">_xlfn.XLOOKUP(Table1[[#This Row],[ScheduleWeekWritten]],Table3[Game],100+Table3[Increase],Table1[[#This Row],[ScheduleWeekWritten]])</f>
        <v>8</v>
      </c>
      <c r="F7977" t="b">
        <v>0</v>
      </c>
      <c r="G7977" t="s">
        <v>28</v>
      </c>
      <c r="H7977">
        <v>24</v>
      </c>
      <c r="I7977">
        <v>17</v>
      </c>
      <c r="J7977" t="s">
        <v>45</v>
      </c>
      <c r="K7977" t="s">
        <v>43</v>
      </c>
      <c r="L7977" t="str">
        <f>_xlfn.XLOOKUP(Table1[[#This Row],[TeamFavoriteID]],Table2[team_id],Table2[team_name],_xlfn.XLOOKUP(Table1[[#This Row],[TeamFavoriteID]],Table2[team_id_pfr],Table2[team_name],"Even"))</f>
        <v>Buffalo Bills</v>
      </c>
      <c r="M7977">
        <v>-7.5</v>
      </c>
      <c r="N7977">
        <f>IF(Table1[[#This Row],[TeamFavorite]]=Table1[[#This Row],[TeamHome]],Table1[[#This Row],[ScoreAway]]-Table1[[#This Row],[ScoreHome]],Table1[[#This Row],[ScoreHome]]-Table1[[#This Row],[ScoreAway]])</f>
        <v>-7</v>
      </c>
      <c r="O7977">
        <f>IF(Table1[[#This Row],[SpreadActual]]&lt;Table1[[#This Row],[SpreadFavorite]],1,0)</f>
        <v>0</v>
      </c>
      <c r="P7977">
        <v>50</v>
      </c>
      <c r="Q7977" t="s">
        <v>123</v>
      </c>
      <c r="R7977" t="b">
        <v>0</v>
      </c>
      <c r="S7977">
        <v>46</v>
      </c>
      <c r="T7977">
        <v>12</v>
      </c>
      <c r="U7977">
        <v>71</v>
      </c>
    </row>
    <row r="7978" spans="1:22" x14ac:dyDescent="0.2">
      <c r="A7978" s="1">
        <v>37556</v>
      </c>
      <c r="B7978">
        <v>2002</v>
      </c>
      <c r="C7978">
        <f>_xlfn.MAXIFS(Table1[ScheduleWeekWritten],Table1[ScheduleSeason],Table1[[#This Row],[ScheduleSeason]])</f>
        <v>17</v>
      </c>
      <c r="D7978">
        <v>8</v>
      </c>
      <c r="E7978" cm="1">
        <f t="array" ref="E7978">_xlfn.XLOOKUP(Table1[[#This Row],[ScheduleWeekWritten]],Table3[Game],100+Table3[Increase],Table1[[#This Row],[ScheduleWeekWritten]])</f>
        <v>8</v>
      </c>
      <c r="F7978" t="b">
        <v>0</v>
      </c>
      <c r="G7978" t="s">
        <v>152</v>
      </c>
      <c r="H7978">
        <v>9</v>
      </c>
      <c r="I7978">
        <v>12</v>
      </c>
      <c r="J7978" t="s">
        <v>127</v>
      </c>
      <c r="K7978" t="s">
        <v>133</v>
      </c>
      <c r="L7978" t="str">
        <f>_xlfn.XLOOKUP(Table1[[#This Row],[TeamFavoriteID]],Table2[team_id],Table2[team_name],_xlfn.XLOOKUP(Table1[[#This Row],[TeamFavoriteID]],Table2[team_id_pfr],Table2[team_name],"Even"))</f>
        <v>Tampa Bay Buccaneers</v>
      </c>
      <c r="M7978">
        <v>-8</v>
      </c>
      <c r="N7978">
        <f>IF(Table1[[#This Row],[TeamFavorite]]=Table1[[#This Row],[TeamHome]],Table1[[#This Row],[ScoreAway]]-Table1[[#This Row],[ScoreHome]],Table1[[#This Row],[ScoreHome]]-Table1[[#This Row],[ScoreAway]])</f>
        <v>-3</v>
      </c>
      <c r="O7978">
        <f>IF(Table1[[#This Row],[SpreadActual]]&lt;Table1[[#This Row],[SpreadFavorite]],1,0)</f>
        <v>0</v>
      </c>
      <c r="P7978">
        <v>31.5</v>
      </c>
      <c r="Q7978" t="s">
        <v>160</v>
      </c>
      <c r="R7978" t="b">
        <v>0</v>
      </c>
      <c r="S7978">
        <v>63</v>
      </c>
      <c r="T7978">
        <v>5</v>
      </c>
      <c r="U7978">
        <v>82</v>
      </c>
    </row>
    <row r="7979" spans="1:22" x14ac:dyDescent="0.2">
      <c r="A7979" s="1">
        <v>37556</v>
      </c>
      <c r="B7979">
        <v>2002</v>
      </c>
      <c r="C7979">
        <f>_xlfn.MAXIFS(Table1[ScheduleWeekWritten],Table1[ScheduleSeason],Table1[[#This Row],[ScheduleSeason]])</f>
        <v>17</v>
      </c>
      <c r="D7979">
        <v>8</v>
      </c>
      <c r="E7979" cm="1">
        <f t="array" ref="E7979">_xlfn.XLOOKUP(Table1[[#This Row],[ScheduleWeekWritten]],Table3[Game],100+Table3[Increase],Table1[[#This Row],[ScheduleWeekWritten]])</f>
        <v>8</v>
      </c>
      <c r="F7979" t="b">
        <v>0</v>
      </c>
      <c r="G7979" t="s">
        <v>101</v>
      </c>
      <c r="H7979">
        <v>24</v>
      </c>
      <c r="I7979">
        <v>30</v>
      </c>
      <c r="J7979" t="s">
        <v>171</v>
      </c>
      <c r="K7979" t="s">
        <v>25</v>
      </c>
      <c r="L7979" t="str">
        <f>_xlfn.XLOOKUP(Table1[[#This Row],[TeamFavoriteID]],Table2[team_id],Table2[team_name],_xlfn.XLOOKUP(Table1[[#This Row],[TeamFavoriteID]],Table2[team_id_pfr],Table2[team_name],"Even"))</f>
        <v>Houston Oilers</v>
      </c>
      <c r="M7979">
        <v>-4.5</v>
      </c>
      <c r="N7979">
        <f>IF(Table1[[#This Row],[TeamFavorite]]=Table1[[#This Row],[TeamHome]],Table1[[#This Row],[ScoreAway]]-Table1[[#This Row],[ScoreHome]],Table1[[#This Row],[ScoreHome]]-Table1[[#This Row],[ScoreAway]])</f>
        <v>-6</v>
      </c>
      <c r="O7979">
        <f>IF(Table1[[#This Row],[SpreadActual]]&lt;Table1[[#This Row],[SpreadFavorite]],1,0)</f>
        <v>1</v>
      </c>
      <c r="P7979">
        <v>42</v>
      </c>
      <c r="Q7979" t="s">
        <v>173</v>
      </c>
      <c r="R7979" t="b">
        <v>0</v>
      </c>
      <c r="S7979">
        <v>50</v>
      </c>
      <c r="T7979">
        <v>6</v>
      </c>
      <c r="U7979">
        <v>82</v>
      </c>
    </row>
    <row r="7980" spans="1:22" x14ac:dyDescent="0.2">
      <c r="A7980" s="1">
        <v>37556</v>
      </c>
      <c r="B7980">
        <v>2002</v>
      </c>
      <c r="C7980">
        <f>_xlfn.MAXIFS(Table1[ScheduleWeekWritten],Table1[ScheduleSeason],Table1[[#This Row],[ScheduleSeason]])</f>
        <v>17</v>
      </c>
      <c r="D7980">
        <v>8</v>
      </c>
      <c r="E7980" cm="1">
        <f t="array" ref="E7980">_xlfn.XLOOKUP(Table1[[#This Row],[ScheduleWeekWritten]],Table3[Game],100+Table3[Increase],Table1[[#This Row],[ScheduleWeekWritten]])</f>
        <v>8</v>
      </c>
      <c r="F7980" t="b">
        <v>0</v>
      </c>
      <c r="G7980" t="s">
        <v>67</v>
      </c>
      <c r="H7980">
        <v>14</v>
      </c>
      <c r="I7980">
        <v>17</v>
      </c>
      <c r="J7980" t="s">
        <v>128</v>
      </c>
      <c r="K7980" t="s">
        <v>68</v>
      </c>
      <c r="L7980" t="str">
        <f>_xlfn.XLOOKUP(Table1[[#This Row],[TeamFavoriteID]],Table2[team_id],Table2[team_name],_xlfn.XLOOKUP(Table1[[#This Row],[TeamFavoriteID]],Table2[team_id_pfr],Table2[team_name],"Even"))</f>
        <v>Dallas Cowboys</v>
      </c>
      <c r="M7980">
        <v>-2</v>
      </c>
      <c r="N7980">
        <f>IF(Table1[[#This Row],[TeamFavorite]]=Table1[[#This Row],[TeamHome]],Table1[[#This Row],[ScoreAway]]-Table1[[#This Row],[ScoreHome]],Table1[[#This Row],[ScoreHome]]-Table1[[#This Row],[ScoreAway]])</f>
        <v>3</v>
      </c>
      <c r="O7980">
        <f>IF(Table1[[#This Row],[SpreadActual]]&lt;Table1[[#This Row],[SpreadFavorite]],1,0)</f>
        <v>0</v>
      </c>
      <c r="P7980">
        <v>37</v>
      </c>
      <c r="Q7980" t="s">
        <v>119</v>
      </c>
      <c r="R7980" t="b">
        <v>0</v>
      </c>
      <c r="S7980">
        <v>60</v>
      </c>
      <c r="T7980">
        <v>8</v>
      </c>
      <c r="U7980">
        <v>88</v>
      </c>
    </row>
    <row r="7981" spans="1:22" x14ac:dyDescent="0.2">
      <c r="A7981" s="1">
        <v>37556</v>
      </c>
      <c r="B7981">
        <v>2002</v>
      </c>
      <c r="C7981">
        <f>_xlfn.MAXIFS(Table1[ScheduleWeekWritten],Table1[ScheduleSeason],Table1[[#This Row],[ScheduleSeason]])</f>
        <v>17</v>
      </c>
      <c r="D7981">
        <v>8</v>
      </c>
      <c r="E7981" cm="1">
        <f t="array" ref="E7981">_xlfn.XLOOKUP(Table1[[#This Row],[ScheduleWeekWritten]],Table3[Game],100+Table3[Increase],Table1[[#This Row],[ScheduleWeekWritten]])</f>
        <v>8</v>
      </c>
      <c r="F7981" t="b">
        <v>0</v>
      </c>
      <c r="G7981" t="s">
        <v>154</v>
      </c>
      <c r="H7981">
        <v>19</v>
      </c>
      <c r="I7981">
        <v>21</v>
      </c>
      <c r="J7981" t="s">
        <v>177</v>
      </c>
      <c r="K7981" t="s">
        <v>161</v>
      </c>
      <c r="L7981" t="str">
        <f>_xlfn.XLOOKUP(Table1[[#This Row],[TeamFavoriteID]],Table2[team_id],Table2[team_name],_xlfn.XLOOKUP(Table1[[#This Row],[TeamFavoriteID]],Table2[team_id_pfr],Table2[team_name],"Even"))</f>
        <v>Jacksonville Jaguars</v>
      </c>
      <c r="M7981">
        <v>-11</v>
      </c>
      <c r="N7981">
        <f>IF(Table1[[#This Row],[TeamFavorite]]=Table1[[#This Row],[TeamHome]],Table1[[#This Row],[ScoreAway]]-Table1[[#This Row],[ScoreHome]],Table1[[#This Row],[ScoreHome]]-Table1[[#This Row],[ScoreAway]])</f>
        <v>2</v>
      </c>
      <c r="O7981">
        <f>IF(Table1[[#This Row],[SpreadActual]]&lt;Table1[[#This Row],[SpreadFavorite]],1,0)</f>
        <v>0</v>
      </c>
      <c r="P7981">
        <v>38</v>
      </c>
      <c r="Q7981" t="s">
        <v>155</v>
      </c>
      <c r="R7981" t="b">
        <v>0</v>
      </c>
      <c r="S7981">
        <v>73</v>
      </c>
      <c r="T7981">
        <v>7</v>
      </c>
      <c r="U7981">
        <v>82</v>
      </c>
    </row>
    <row r="7982" spans="1:22" x14ac:dyDescent="0.2">
      <c r="A7982" s="1">
        <v>37556</v>
      </c>
      <c r="B7982">
        <v>2002</v>
      </c>
      <c r="C7982">
        <f>_xlfn.MAXIFS(Table1[ScheduleWeekWritten],Table1[ScheduleSeason],Table1[[#This Row],[ScheduleSeason]])</f>
        <v>17</v>
      </c>
      <c r="D7982">
        <v>8</v>
      </c>
      <c r="E7982" cm="1">
        <f t="array" ref="E7982">_xlfn.XLOOKUP(Table1[[#This Row],[ScheduleWeekWritten]],Table3[Game],100+Table3[Increase],Table1[[#This Row],[ScheduleWeekWritten]])</f>
        <v>8</v>
      </c>
      <c r="F7982" t="b">
        <v>0</v>
      </c>
      <c r="G7982" t="s">
        <v>42</v>
      </c>
      <c r="H7982">
        <v>20</v>
      </c>
      <c r="I7982">
        <v>10</v>
      </c>
      <c r="J7982" t="s">
        <v>20</v>
      </c>
      <c r="K7982" t="s">
        <v>21</v>
      </c>
      <c r="L7982" t="str">
        <f>_xlfn.XLOOKUP(Table1[[#This Row],[TeamFavoriteID]],Table2[team_id],Table2[team_name],_xlfn.XLOOKUP(Table1[[#This Row],[TeamFavoriteID]],Table2[team_id_pfr],Table2[team_name],"Even"))</f>
        <v>Las Vegas Raiders</v>
      </c>
      <c r="M7982">
        <v>-2.5</v>
      </c>
      <c r="N7982">
        <f>IF(Table1[[#This Row],[TeamFavorite]]=Table1[[#This Row],[TeamHome]],Table1[[#This Row],[ScoreAway]]-Table1[[#This Row],[ScoreHome]],Table1[[#This Row],[ScoreHome]]-Table1[[#This Row],[ScoreAway]])</f>
        <v>10</v>
      </c>
      <c r="O7982">
        <f>IF(Table1[[#This Row],[SpreadActual]]&lt;Table1[[#This Row],[SpreadFavorite]],1,0)</f>
        <v>0</v>
      </c>
      <c r="P7982">
        <v>55.5</v>
      </c>
      <c r="Q7982" t="s">
        <v>117</v>
      </c>
      <c r="R7982" t="b">
        <v>0</v>
      </c>
      <c r="S7982">
        <v>41</v>
      </c>
      <c r="T7982">
        <v>11</v>
      </c>
      <c r="U7982">
        <v>88</v>
      </c>
    </row>
    <row r="7983" spans="1:22" x14ac:dyDescent="0.2">
      <c r="A7983" s="1">
        <v>37556</v>
      </c>
      <c r="B7983">
        <v>2002</v>
      </c>
      <c r="C7983">
        <f>_xlfn.MAXIFS(Table1[ScheduleWeekWritten],Table1[ScheduleSeason],Table1[[#This Row],[ScheduleSeason]])</f>
        <v>17</v>
      </c>
      <c r="D7983">
        <v>8</v>
      </c>
      <c r="E7983" cm="1">
        <f t="array" ref="E7983">_xlfn.XLOOKUP(Table1[[#This Row],[ScheduleWeekWritten]],Table3[Game],100+Table3[Increase],Table1[[#This Row],[ScheduleWeekWritten]])</f>
        <v>8</v>
      </c>
      <c r="F7983" t="b">
        <v>0</v>
      </c>
      <c r="G7983" t="s">
        <v>54</v>
      </c>
      <c r="H7983">
        <v>25</v>
      </c>
      <c r="I7983">
        <v>7</v>
      </c>
      <c r="J7983" t="s">
        <v>46</v>
      </c>
      <c r="K7983" t="s">
        <v>55</v>
      </c>
      <c r="L7983" t="str">
        <f>_xlfn.XLOOKUP(Table1[[#This Row],[TeamFavoriteID]],Table2[team_id],Table2[team_name],_xlfn.XLOOKUP(Table1[[#This Row],[TeamFavoriteID]],Table2[team_id_pfr],Table2[team_name],"Even"))</f>
        <v>Minnesota Vikings</v>
      </c>
      <c r="M7983">
        <v>-2</v>
      </c>
      <c r="N7983">
        <f>IF(Table1[[#This Row],[TeamFavorite]]=Table1[[#This Row],[TeamHome]],Table1[[#This Row],[ScoreAway]]-Table1[[#This Row],[ScoreHome]],Table1[[#This Row],[ScoreHome]]-Table1[[#This Row],[ScoreAway]])</f>
        <v>-18</v>
      </c>
      <c r="O7983">
        <f>IF(Table1[[#This Row],[SpreadActual]]&lt;Table1[[#This Row],[SpreadFavorite]],1,0)</f>
        <v>1</v>
      </c>
      <c r="P7983">
        <v>46</v>
      </c>
      <c r="Q7983" t="s">
        <v>137</v>
      </c>
      <c r="R7983" t="b">
        <v>0</v>
      </c>
      <c r="S7983">
        <v>72</v>
      </c>
      <c r="T7983">
        <v>0</v>
      </c>
      <c r="V7983" t="s">
        <v>103</v>
      </c>
    </row>
    <row r="7984" spans="1:22" x14ac:dyDescent="0.2">
      <c r="A7984" s="1">
        <v>37556</v>
      </c>
      <c r="B7984">
        <v>2002</v>
      </c>
      <c r="C7984">
        <f>_xlfn.MAXIFS(Table1[ScheduleWeekWritten],Table1[ScheduleSeason],Table1[[#This Row],[ScheduleSeason]])</f>
        <v>17</v>
      </c>
      <c r="D7984">
        <v>8</v>
      </c>
      <c r="E7984" cm="1">
        <f t="array" ref="E7984">_xlfn.XLOOKUP(Table1[[#This Row],[ScheduleWeekWritten]],Table3[Game],100+Table3[Increase],Table1[[#This Row],[ScheduleWeekWritten]])</f>
        <v>8</v>
      </c>
      <c r="F7984" t="b">
        <v>0</v>
      </c>
      <c r="G7984" t="s">
        <v>115</v>
      </c>
      <c r="H7984">
        <v>16</v>
      </c>
      <c r="I7984">
        <v>24</v>
      </c>
      <c r="J7984" t="s">
        <v>24</v>
      </c>
      <c r="K7984" t="s">
        <v>70</v>
      </c>
      <c r="L7984" t="str">
        <f>_xlfn.XLOOKUP(Table1[[#This Row],[TeamFavoriteID]],Table2[team_id],Table2[team_name],_xlfn.XLOOKUP(Table1[[#This Row],[TeamFavoriteID]],Table2[team_id_pfr],Table2[team_name],"Even"))</f>
        <v>Boston Patriots</v>
      </c>
      <c r="M7984">
        <v>-3</v>
      </c>
      <c r="N7984">
        <f>IF(Table1[[#This Row],[TeamFavorite]]=Table1[[#This Row],[TeamHome]],Table1[[#This Row],[ScoreAway]]-Table1[[#This Row],[ScoreHome]],Table1[[#This Row],[ScoreHome]]-Table1[[#This Row],[ScoreAway]])</f>
        <v>-8</v>
      </c>
      <c r="O7984">
        <f>IF(Table1[[#This Row],[SpreadActual]]&lt;Table1[[#This Row],[SpreadFavorite]],1,0)</f>
        <v>1</v>
      </c>
      <c r="P7984">
        <v>46</v>
      </c>
      <c r="Q7984" t="s">
        <v>179</v>
      </c>
      <c r="R7984" t="b">
        <v>0</v>
      </c>
      <c r="S7984">
        <v>50</v>
      </c>
      <c r="T7984">
        <v>14</v>
      </c>
      <c r="U7984">
        <v>70</v>
      </c>
    </row>
    <row r="7985" spans="1:22" x14ac:dyDescent="0.2">
      <c r="A7985" s="1">
        <v>37556</v>
      </c>
      <c r="B7985">
        <v>2002</v>
      </c>
      <c r="C7985">
        <f>_xlfn.MAXIFS(Table1[ScheduleWeekWritten],Table1[ScheduleSeason],Table1[[#This Row],[ScheduleSeason]])</f>
        <v>17</v>
      </c>
      <c r="D7985">
        <v>8</v>
      </c>
      <c r="E7985" cm="1">
        <f t="array" ref="E7985">_xlfn.XLOOKUP(Table1[[#This Row],[ScheduleWeekWritten]],Table3[Game],100+Table3[Increase],Table1[[#This Row],[ScheduleWeekWritten]])</f>
        <v>8</v>
      </c>
      <c r="F7985" t="b">
        <v>0</v>
      </c>
      <c r="G7985" t="s">
        <v>95</v>
      </c>
      <c r="H7985">
        <v>35</v>
      </c>
      <c r="I7985">
        <v>37</v>
      </c>
      <c r="J7985" t="s">
        <v>38</v>
      </c>
      <c r="K7985" t="s">
        <v>98</v>
      </c>
      <c r="L7985" t="str">
        <f>_xlfn.XLOOKUP(Table1[[#This Row],[TeamFavoriteID]],Table2[team_id],Table2[team_name],_xlfn.XLOOKUP(Table1[[#This Row],[TeamFavoriteID]],Table2[team_id_pfr],Table2[team_name],"Even"))</f>
        <v>New Orleans Saints</v>
      </c>
      <c r="M7985">
        <v>-3.5</v>
      </c>
      <c r="N7985">
        <f>IF(Table1[[#This Row],[TeamFavorite]]=Table1[[#This Row],[TeamHome]],Table1[[#This Row],[ScoreAway]]-Table1[[#This Row],[ScoreHome]],Table1[[#This Row],[ScoreHome]]-Table1[[#This Row],[ScoreAway]])</f>
        <v>2</v>
      </c>
      <c r="O7985">
        <f>IF(Table1[[#This Row],[SpreadActual]]&lt;Table1[[#This Row],[SpreadFavorite]],1,0)</f>
        <v>0</v>
      </c>
      <c r="P7985">
        <v>47</v>
      </c>
      <c r="Q7985" t="s">
        <v>124</v>
      </c>
      <c r="R7985" t="b">
        <v>0</v>
      </c>
      <c r="S7985">
        <v>72</v>
      </c>
      <c r="T7985">
        <v>0</v>
      </c>
      <c r="V7985" t="s">
        <v>103</v>
      </c>
    </row>
    <row r="7986" spans="1:22" x14ac:dyDescent="0.2">
      <c r="A7986" s="1">
        <v>37556</v>
      </c>
      <c r="B7986">
        <v>2002</v>
      </c>
      <c r="C7986">
        <f>_xlfn.MAXIFS(Table1[ScheduleWeekWritten],Table1[ScheduleSeason],Table1[[#This Row],[ScheduleSeason]])</f>
        <v>17</v>
      </c>
      <c r="D7986">
        <v>8</v>
      </c>
      <c r="E7986" cm="1">
        <f t="array" ref="E7986">_xlfn.XLOOKUP(Table1[[#This Row],[ScheduleWeekWritten]],Table3[Game],100+Table3[Increase],Table1[[#This Row],[ScheduleWeekWritten]])</f>
        <v>8</v>
      </c>
      <c r="F7986" t="b">
        <v>0</v>
      </c>
      <c r="G7986" t="s">
        <v>31</v>
      </c>
      <c r="H7986">
        <v>21</v>
      </c>
      <c r="I7986">
        <v>24</v>
      </c>
      <c r="J7986" t="s">
        <v>62</v>
      </c>
      <c r="K7986" t="s">
        <v>32</v>
      </c>
      <c r="L7986" t="str">
        <f>_xlfn.XLOOKUP(Table1[[#This Row],[TeamFavoriteID]],Table2[team_id],Table2[team_name],_xlfn.XLOOKUP(Table1[[#This Row],[TeamFavoriteID]],Table2[team_id_pfr],Table2[team_name],"Even"))</f>
        <v>New York Jets</v>
      </c>
      <c r="M7986">
        <v>-3</v>
      </c>
      <c r="N7986">
        <f>IF(Table1[[#This Row],[TeamFavorite]]=Table1[[#This Row],[TeamHome]],Table1[[#This Row],[ScoreAway]]-Table1[[#This Row],[ScoreHome]],Table1[[#This Row],[ScoreHome]]-Table1[[#This Row],[ScoreAway]])</f>
        <v>3</v>
      </c>
      <c r="O7986">
        <f>IF(Table1[[#This Row],[SpreadActual]]&lt;Table1[[#This Row],[SpreadFavorite]],1,0)</f>
        <v>0</v>
      </c>
      <c r="P7986">
        <v>44</v>
      </c>
      <c r="Q7986" t="s">
        <v>126</v>
      </c>
      <c r="R7986" t="b">
        <v>0</v>
      </c>
      <c r="S7986">
        <v>54</v>
      </c>
      <c r="T7986">
        <v>14</v>
      </c>
      <c r="U7986">
        <v>66</v>
      </c>
    </row>
    <row r="7987" spans="1:22" x14ac:dyDescent="0.2">
      <c r="A7987" s="1">
        <v>37556</v>
      </c>
      <c r="B7987">
        <v>2002</v>
      </c>
      <c r="C7987">
        <f>_xlfn.MAXIFS(Table1[ScheduleWeekWritten],Table1[ScheduleSeason],Table1[[#This Row],[ScheduleSeason]])</f>
        <v>17</v>
      </c>
      <c r="D7987">
        <v>8</v>
      </c>
      <c r="E7987" cm="1">
        <f t="array" ref="E7987">_xlfn.XLOOKUP(Table1[[#This Row],[ScheduleWeekWritten]],Table3[Game],100+Table3[Increase],Table1[[#This Row],[ScheduleWeekWritten]])</f>
        <v>8</v>
      </c>
      <c r="F7987" t="b">
        <v>0</v>
      </c>
      <c r="G7987" t="s">
        <v>53</v>
      </c>
      <c r="H7987">
        <v>38</v>
      </c>
      <c r="I7987">
        <v>28</v>
      </c>
      <c r="J7987" t="s">
        <v>149</v>
      </c>
      <c r="K7987" t="s">
        <v>87</v>
      </c>
      <c r="L7987" t="str">
        <f>_xlfn.XLOOKUP(Table1[[#This Row],[TeamFavoriteID]],Table2[team_id],Table2[team_name],_xlfn.XLOOKUP(Table1[[#This Row],[TeamFavoriteID]],Table2[team_id_pfr],Table2[team_name],"Even"))</f>
        <v>San Francisco 49ers</v>
      </c>
      <c r="M7987">
        <v>-8.5</v>
      </c>
      <c r="N7987">
        <f>IF(Table1[[#This Row],[TeamFavorite]]=Table1[[#This Row],[TeamHome]],Table1[[#This Row],[ScoreAway]]-Table1[[#This Row],[ScoreHome]],Table1[[#This Row],[ScoreHome]]-Table1[[#This Row],[ScoreAway]])</f>
        <v>-10</v>
      </c>
      <c r="O7987">
        <f>IF(Table1[[#This Row],[SpreadActual]]&lt;Table1[[#This Row],[SpreadFavorite]],1,0)</f>
        <v>1</v>
      </c>
      <c r="P7987">
        <v>40.5</v>
      </c>
      <c r="Q7987" t="s">
        <v>118</v>
      </c>
      <c r="R7987" t="b">
        <v>0</v>
      </c>
      <c r="S7987">
        <v>56</v>
      </c>
      <c r="T7987">
        <v>9</v>
      </c>
      <c r="U7987">
        <v>77</v>
      </c>
    </row>
    <row r="7988" spans="1:22" x14ac:dyDescent="0.2">
      <c r="A7988" s="1">
        <v>37556</v>
      </c>
      <c r="B7988">
        <v>2002</v>
      </c>
      <c r="C7988">
        <f>_xlfn.MAXIFS(Table1[ScheduleWeekWritten],Table1[ScheduleSeason],Table1[[#This Row],[ScheduleSeason]])</f>
        <v>17</v>
      </c>
      <c r="D7988">
        <v>8</v>
      </c>
      <c r="E7988" cm="1">
        <f t="array" ref="E7988">_xlfn.XLOOKUP(Table1[[#This Row],[ScheduleWeekWritten]],Table3[Game],100+Table3[Increase],Table1[[#This Row],[ScheduleWeekWritten]])</f>
        <v>8</v>
      </c>
      <c r="F7988" t="b">
        <v>0</v>
      </c>
      <c r="G7988" t="s">
        <v>61</v>
      </c>
      <c r="H7988">
        <v>26</v>
      </c>
      <c r="I7988">
        <v>21</v>
      </c>
      <c r="J7988" t="s">
        <v>140</v>
      </c>
      <c r="K7988" t="s">
        <v>85</v>
      </c>
      <c r="L7988" t="str">
        <f>_xlfn.XLOOKUP(Table1[[#This Row],[TeamFavoriteID]],Table2[team_id],Table2[team_name],_xlfn.XLOOKUP(Table1[[#This Row],[TeamFavoriteID]],Table2[team_id_pfr],Table2[team_name],"Even"))</f>
        <v>Washington Commanders</v>
      </c>
      <c r="M7988">
        <v>-1</v>
      </c>
      <c r="N7988">
        <f>IF(Table1[[#This Row],[TeamFavorite]]=Table1[[#This Row],[TeamHome]],Table1[[#This Row],[ScoreAway]]-Table1[[#This Row],[ScoreHome]],Table1[[#This Row],[ScoreHome]]-Table1[[#This Row],[ScoreAway]])</f>
        <v>5</v>
      </c>
      <c r="O7988">
        <f>IF(Table1[[#This Row],[SpreadActual]]&lt;Table1[[#This Row],[SpreadFavorite]],1,0)</f>
        <v>0</v>
      </c>
      <c r="P7988">
        <v>46</v>
      </c>
      <c r="Q7988" t="s">
        <v>165</v>
      </c>
      <c r="R7988" t="b">
        <v>0</v>
      </c>
      <c r="S7988">
        <v>58</v>
      </c>
      <c r="T7988">
        <v>8</v>
      </c>
      <c r="U7988">
        <v>74</v>
      </c>
    </row>
    <row r="7989" spans="1:22" x14ac:dyDescent="0.2">
      <c r="A7989" s="1">
        <v>37557</v>
      </c>
      <c r="B7989">
        <v>2002</v>
      </c>
      <c r="C7989">
        <f>_xlfn.MAXIFS(Table1[ScheduleWeekWritten],Table1[ScheduleSeason],Table1[[#This Row],[ScheduleSeason]])</f>
        <v>17</v>
      </c>
      <c r="D7989">
        <v>8</v>
      </c>
      <c r="E7989" cm="1">
        <f t="array" ref="E7989">_xlfn.XLOOKUP(Table1[[#This Row],[ScheduleWeekWritten]],Table3[Game],100+Table3[Increase],Table1[[#This Row],[ScheduleWeekWritten]])</f>
        <v>8</v>
      </c>
      <c r="F7989" t="b">
        <v>0</v>
      </c>
      <c r="G7989" t="s">
        <v>58</v>
      </c>
      <c r="H7989">
        <v>17</v>
      </c>
      <c r="I7989">
        <v>3</v>
      </c>
      <c r="J7989" t="s">
        <v>50</v>
      </c>
      <c r="K7989" t="s">
        <v>77</v>
      </c>
      <c r="L7989" t="str">
        <f>_xlfn.XLOOKUP(Table1[[#This Row],[TeamFavoriteID]],Table2[team_id],Table2[team_name],_xlfn.XLOOKUP(Table1[[#This Row],[TeamFavoriteID]],Table2[team_id_pfr],Table2[team_name],"Even"))</f>
        <v>Philadelphia Eagles</v>
      </c>
      <c r="M7989">
        <v>-7</v>
      </c>
      <c r="N7989">
        <f>IF(Table1[[#This Row],[TeamFavorite]]=Table1[[#This Row],[TeamHome]],Table1[[#This Row],[ScoreAway]]-Table1[[#This Row],[ScoreHome]],Table1[[#This Row],[ScoreHome]]-Table1[[#This Row],[ScoreAway]])</f>
        <v>-14</v>
      </c>
      <c r="O7989">
        <f>IF(Table1[[#This Row],[SpreadActual]]&lt;Table1[[#This Row],[SpreadFavorite]],1,0)</f>
        <v>1</v>
      </c>
      <c r="P7989">
        <v>38.5</v>
      </c>
      <c r="Q7989" t="s">
        <v>112</v>
      </c>
      <c r="R7989" t="b">
        <v>0</v>
      </c>
      <c r="S7989">
        <v>51</v>
      </c>
      <c r="T7989">
        <v>7</v>
      </c>
      <c r="U7989">
        <v>60</v>
      </c>
    </row>
    <row r="7990" spans="1:22" x14ac:dyDescent="0.2">
      <c r="A7990" s="1">
        <v>37563</v>
      </c>
      <c r="B7990">
        <v>2002</v>
      </c>
      <c r="C7990">
        <f>_xlfn.MAXIFS(Table1[ScheduleWeekWritten],Table1[ScheduleSeason],Table1[[#This Row],[ScheduleSeason]])</f>
        <v>17</v>
      </c>
      <c r="D7990">
        <v>9</v>
      </c>
      <c r="E7990" cm="1">
        <f t="array" ref="E7990">_xlfn.XLOOKUP(Table1[[#This Row],[ScheduleWeekWritten]],Table3[Game],100+Table3[Increase],Table1[[#This Row],[ScheduleWeekWritten]])</f>
        <v>9</v>
      </c>
      <c r="F7990" t="b">
        <v>0</v>
      </c>
      <c r="G7990" t="s">
        <v>149</v>
      </c>
      <c r="H7990">
        <v>14</v>
      </c>
      <c r="I7990">
        <v>27</v>
      </c>
      <c r="J7990" t="s">
        <v>153</v>
      </c>
      <c r="K7990" t="s">
        <v>40</v>
      </c>
      <c r="L7990" t="str">
        <f>_xlfn.XLOOKUP(Table1[[#This Row],[TeamFavoriteID]],Table2[team_id],Table2[team_name],_xlfn.XLOOKUP(Table1[[#This Row],[TeamFavoriteID]],Table2[team_id_pfr],Table2[team_name],"Even"))</f>
        <v>Los Angeles Rams</v>
      </c>
      <c r="M7990">
        <v>-5</v>
      </c>
      <c r="N7990">
        <f>IF(Table1[[#This Row],[TeamFavorite]]=Table1[[#This Row],[TeamHome]],Table1[[#This Row],[ScoreAway]]-Table1[[#This Row],[ScoreHome]],Table1[[#This Row],[ScoreHome]]-Table1[[#This Row],[ScoreAway]])</f>
        <v>-13</v>
      </c>
      <c r="O7990">
        <f>IF(Table1[[#This Row],[SpreadActual]]&lt;Table1[[#This Row],[SpreadFavorite]],1,0)</f>
        <v>1</v>
      </c>
      <c r="P7990">
        <v>43.5</v>
      </c>
      <c r="Q7990" t="s">
        <v>150</v>
      </c>
      <c r="R7990" t="b">
        <v>0</v>
      </c>
      <c r="S7990">
        <v>70</v>
      </c>
      <c r="T7990">
        <v>4</v>
      </c>
      <c r="U7990">
        <v>33</v>
      </c>
    </row>
    <row r="7991" spans="1:22" x14ac:dyDescent="0.2">
      <c r="A7991" s="1">
        <v>37563</v>
      </c>
      <c r="B7991">
        <v>2002</v>
      </c>
      <c r="C7991">
        <f>_xlfn.MAXIFS(Table1[ScheduleWeekWritten],Table1[ScheduleSeason],Table1[[#This Row],[ScheduleSeason]])</f>
        <v>17</v>
      </c>
      <c r="D7991">
        <v>9</v>
      </c>
      <c r="E7991" cm="1">
        <f t="array" ref="E7991">_xlfn.XLOOKUP(Table1[[#This Row],[ScheduleWeekWritten]],Table3[Game],100+Table3[Increase],Table1[[#This Row],[ScheduleWeekWritten]])</f>
        <v>9</v>
      </c>
      <c r="F7991" t="b">
        <v>0</v>
      </c>
      <c r="G7991" t="s">
        <v>38</v>
      </c>
      <c r="H7991">
        <v>20</v>
      </c>
      <c r="I7991">
        <v>17</v>
      </c>
      <c r="J7991" t="s">
        <v>158</v>
      </c>
      <c r="K7991" t="s">
        <v>109</v>
      </c>
      <c r="L7991" t="str">
        <f>_xlfn.XLOOKUP(Table1[[#This Row],[TeamFavoriteID]],Table2[team_id],Table2[team_name],_xlfn.XLOOKUP(Table1[[#This Row],[TeamFavoriteID]],Table2[team_id_pfr],Table2[team_name],"Even"))</f>
        <v>Atlanta Falcons</v>
      </c>
      <c r="M7991">
        <v>-7</v>
      </c>
      <c r="N7991">
        <f>IF(Table1[[#This Row],[TeamFavorite]]=Table1[[#This Row],[TeamHome]],Table1[[#This Row],[ScoreAway]]-Table1[[#This Row],[ScoreHome]],Table1[[#This Row],[ScoreHome]]-Table1[[#This Row],[ScoreAway]])</f>
        <v>-3</v>
      </c>
      <c r="O7991">
        <f>IF(Table1[[#This Row],[SpreadActual]]&lt;Table1[[#This Row],[SpreadFavorite]],1,0)</f>
        <v>0</v>
      </c>
      <c r="P7991">
        <v>40.5</v>
      </c>
      <c r="Q7991" t="s">
        <v>148</v>
      </c>
      <c r="R7991" t="b">
        <v>0</v>
      </c>
      <c r="S7991">
        <v>72</v>
      </c>
      <c r="T7991">
        <v>0</v>
      </c>
      <c r="V7991" t="s">
        <v>103</v>
      </c>
    </row>
    <row r="7992" spans="1:22" x14ac:dyDescent="0.2">
      <c r="A7992" s="1">
        <v>37563</v>
      </c>
      <c r="B7992">
        <v>2002</v>
      </c>
      <c r="C7992">
        <f>_xlfn.MAXIFS(Table1[ScheduleWeekWritten],Table1[ScheduleSeason],Table1[[#This Row],[ScheduleSeason]])</f>
        <v>17</v>
      </c>
      <c r="D7992">
        <v>9</v>
      </c>
      <c r="E7992" cm="1">
        <f t="array" ref="E7992">_xlfn.XLOOKUP(Table1[[#This Row],[ScheduleWeekWritten]],Table3[Game],100+Table3[Increase],Table1[[#This Row],[ScheduleWeekWritten]])</f>
        <v>9</v>
      </c>
      <c r="F7992" t="b">
        <v>0</v>
      </c>
      <c r="G7992" t="s">
        <v>28</v>
      </c>
      <c r="H7992">
        <v>7</v>
      </c>
      <c r="I7992">
        <v>38</v>
      </c>
      <c r="J7992" t="s">
        <v>115</v>
      </c>
      <c r="K7992" t="s">
        <v>43</v>
      </c>
      <c r="L7992" t="str">
        <f>_xlfn.XLOOKUP(Table1[[#This Row],[TeamFavoriteID]],Table2[team_id],Table2[team_name],_xlfn.XLOOKUP(Table1[[#This Row],[TeamFavoriteID]],Table2[team_id_pfr],Table2[team_name],"Even"))</f>
        <v>Buffalo Bills</v>
      </c>
      <c r="M7992">
        <v>-3</v>
      </c>
      <c r="N7992">
        <f>IF(Table1[[#This Row],[TeamFavorite]]=Table1[[#This Row],[TeamHome]],Table1[[#This Row],[ScoreAway]]-Table1[[#This Row],[ScoreHome]],Table1[[#This Row],[ScoreHome]]-Table1[[#This Row],[ScoreAway]])</f>
        <v>31</v>
      </c>
      <c r="O7992">
        <f>IF(Table1[[#This Row],[SpreadActual]]&lt;Table1[[#This Row],[SpreadFavorite]],1,0)</f>
        <v>0</v>
      </c>
      <c r="P7992">
        <v>47.5</v>
      </c>
      <c r="Q7992" t="s">
        <v>123</v>
      </c>
      <c r="R7992" t="b">
        <v>0</v>
      </c>
      <c r="S7992">
        <v>36</v>
      </c>
      <c r="T7992">
        <v>10</v>
      </c>
      <c r="U7992">
        <v>68</v>
      </c>
    </row>
    <row r="7993" spans="1:22" x14ac:dyDescent="0.2">
      <c r="A7993" s="1">
        <v>37563</v>
      </c>
      <c r="B7993">
        <v>2002</v>
      </c>
      <c r="C7993">
        <f>_xlfn.MAXIFS(Table1[ScheduleWeekWritten],Table1[ScheduleSeason],Table1[[#This Row],[ScheduleSeason]])</f>
        <v>17</v>
      </c>
      <c r="D7993">
        <v>9</v>
      </c>
      <c r="E7993" cm="1">
        <f t="array" ref="E7993">_xlfn.XLOOKUP(Table1[[#This Row],[ScheduleWeekWritten]],Table3[Game],100+Table3[Increase],Table1[[#This Row],[ScheduleWeekWritten]])</f>
        <v>9</v>
      </c>
      <c r="F7993" t="b">
        <v>0</v>
      </c>
      <c r="G7993" t="s">
        <v>46</v>
      </c>
      <c r="H7993">
        <v>13</v>
      </c>
      <c r="I7993">
        <v>19</v>
      </c>
      <c r="J7993" t="s">
        <v>58</v>
      </c>
      <c r="K7993" t="s">
        <v>77</v>
      </c>
      <c r="L7993" t="str">
        <f>_xlfn.XLOOKUP(Table1[[#This Row],[TeamFavoriteID]],Table2[team_id],Table2[team_name],_xlfn.XLOOKUP(Table1[[#This Row],[TeamFavoriteID]],Table2[team_id_pfr],Table2[team_name],"Even"))</f>
        <v>Philadelphia Eagles</v>
      </c>
      <c r="M7993">
        <v>-7</v>
      </c>
      <c r="N7993">
        <f>IF(Table1[[#This Row],[TeamFavorite]]=Table1[[#This Row],[TeamHome]],Table1[[#This Row],[ScoreAway]]-Table1[[#This Row],[ScoreHome]],Table1[[#This Row],[ScoreHome]]-Table1[[#This Row],[ScoreAway]])</f>
        <v>-6</v>
      </c>
      <c r="O7993">
        <f>IF(Table1[[#This Row],[SpreadActual]]&lt;Table1[[#This Row],[SpreadFavorite]],1,0)</f>
        <v>0</v>
      </c>
      <c r="P7993">
        <v>37.5</v>
      </c>
      <c r="Q7993" t="s">
        <v>176</v>
      </c>
      <c r="R7993" t="b">
        <v>0</v>
      </c>
      <c r="S7993">
        <v>35</v>
      </c>
      <c r="T7993">
        <v>8</v>
      </c>
      <c r="U7993">
        <v>90</v>
      </c>
    </row>
    <row r="7994" spans="1:22" x14ac:dyDescent="0.2">
      <c r="A7994" s="1">
        <v>37563</v>
      </c>
      <c r="B7994">
        <v>2002</v>
      </c>
      <c r="C7994">
        <f>_xlfn.MAXIFS(Table1[ScheduleWeekWritten],Table1[ScheduleSeason],Table1[[#This Row],[ScheduleSeason]])</f>
        <v>17</v>
      </c>
      <c r="D7994">
        <v>9</v>
      </c>
      <c r="E7994" cm="1">
        <f t="array" ref="E7994">_xlfn.XLOOKUP(Table1[[#This Row],[ScheduleWeekWritten]],Table3[Game],100+Table3[Increase],Table1[[#This Row],[ScheduleWeekWritten]])</f>
        <v>9</v>
      </c>
      <c r="F7994" t="b">
        <v>0</v>
      </c>
      <c r="G7994" t="s">
        <v>62</v>
      </c>
      <c r="H7994">
        <v>20</v>
      </c>
      <c r="I7994">
        <v>23</v>
      </c>
      <c r="J7994" t="s">
        <v>49</v>
      </c>
      <c r="K7994" t="s">
        <v>51</v>
      </c>
      <c r="L7994" t="str">
        <f>_xlfn.XLOOKUP(Table1[[#This Row],[TeamFavoriteID]],Table2[team_id],Table2[team_name],_xlfn.XLOOKUP(Table1[[#This Row],[TeamFavoriteID]],Table2[team_id_pfr],Table2[team_name],"Even"))</f>
        <v>Pittsburgh Steelers</v>
      </c>
      <c r="M7994">
        <v>-3.5</v>
      </c>
      <c r="N7994">
        <f>IF(Table1[[#This Row],[TeamFavorite]]=Table1[[#This Row],[TeamHome]],Table1[[#This Row],[ScoreAway]]-Table1[[#This Row],[ScoreHome]],Table1[[#This Row],[ScoreHome]]-Table1[[#This Row],[ScoreAway]])</f>
        <v>-3</v>
      </c>
      <c r="O7994">
        <f>IF(Table1[[#This Row],[SpreadActual]]&lt;Table1[[#This Row],[SpreadFavorite]],1,0)</f>
        <v>0</v>
      </c>
      <c r="P7994">
        <v>44</v>
      </c>
      <c r="Q7994" t="s">
        <v>170</v>
      </c>
      <c r="R7994" t="b">
        <v>0</v>
      </c>
      <c r="S7994">
        <v>39</v>
      </c>
      <c r="T7994">
        <v>8</v>
      </c>
      <c r="U7994">
        <v>66</v>
      </c>
    </row>
    <row r="7995" spans="1:22" x14ac:dyDescent="0.2">
      <c r="A7995" s="1">
        <v>37563</v>
      </c>
      <c r="B7995">
        <v>2002</v>
      </c>
      <c r="C7995">
        <f>_xlfn.MAXIFS(Table1[ScheduleWeekWritten],Table1[ScheduleSeason],Table1[[#This Row],[ScheduleSeason]])</f>
        <v>17</v>
      </c>
      <c r="D7995">
        <v>9</v>
      </c>
      <c r="E7995" cm="1">
        <f t="array" ref="E7995">_xlfn.XLOOKUP(Table1[[#This Row],[ScheduleWeekWritten]],Table3[Game],100+Table3[Increase],Table1[[#This Row],[ScheduleWeekWritten]])</f>
        <v>9</v>
      </c>
      <c r="F7995" t="b">
        <v>0</v>
      </c>
      <c r="G7995" t="s">
        <v>45</v>
      </c>
      <c r="H7995">
        <v>9</v>
      </c>
      <c r="I7995">
        <v>7</v>
      </c>
      <c r="J7995" t="s">
        <v>67</v>
      </c>
      <c r="K7995" t="s">
        <v>79</v>
      </c>
      <c r="L7995" t="str">
        <f>_xlfn.XLOOKUP(Table1[[#This Row],[TeamFavoriteID]],Table2[team_id],Table2[team_name],_xlfn.XLOOKUP(Table1[[#This Row],[TeamFavoriteID]],Table2[team_id_pfr],Table2[team_name],"Even"))</f>
        <v>Detroit Lions</v>
      </c>
      <c r="M7995">
        <v>-3</v>
      </c>
      <c r="N7995">
        <f>IF(Table1[[#This Row],[TeamFavorite]]=Table1[[#This Row],[TeamHome]],Table1[[#This Row],[ScoreAway]]-Table1[[#This Row],[ScoreHome]],Table1[[#This Row],[ScoreHome]]-Table1[[#This Row],[ScoreAway]])</f>
        <v>-2</v>
      </c>
      <c r="O7995">
        <f>IF(Table1[[#This Row],[SpreadActual]]&lt;Table1[[#This Row],[SpreadFavorite]],1,0)</f>
        <v>0</v>
      </c>
      <c r="P7995">
        <v>37</v>
      </c>
      <c r="Q7995" t="s">
        <v>181</v>
      </c>
      <c r="R7995" t="b">
        <v>0</v>
      </c>
      <c r="S7995">
        <v>72</v>
      </c>
      <c r="T7995">
        <v>0</v>
      </c>
      <c r="V7995" t="s">
        <v>103</v>
      </c>
    </row>
    <row r="7996" spans="1:22" x14ac:dyDescent="0.2">
      <c r="A7996" s="1">
        <v>37563</v>
      </c>
      <c r="B7996">
        <v>2002</v>
      </c>
      <c r="C7996">
        <f>_xlfn.MAXIFS(Table1[ScheduleWeekWritten],Table1[ScheduleSeason],Table1[[#This Row],[ScheduleSeason]])</f>
        <v>17</v>
      </c>
      <c r="D7996">
        <v>9</v>
      </c>
      <c r="E7996" cm="1">
        <f t="array" ref="E7996">_xlfn.XLOOKUP(Table1[[#This Row],[ScheduleWeekWritten]],Table3[Game],100+Table3[Increase],Table1[[#This Row],[ScheduleWeekWritten]])</f>
        <v>9</v>
      </c>
      <c r="F7996" t="b">
        <v>0</v>
      </c>
      <c r="G7996" t="s">
        <v>177</v>
      </c>
      <c r="H7996">
        <v>3</v>
      </c>
      <c r="I7996">
        <v>38</v>
      </c>
      <c r="J7996" t="s">
        <v>101</v>
      </c>
      <c r="K7996" t="s">
        <v>182</v>
      </c>
      <c r="L7996" t="str">
        <f>_xlfn.XLOOKUP(Table1[[#This Row],[TeamFavoriteID]],Table2[team_id],Table2[team_name],_xlfn.XLOOKUP(Table1[[#This Row],[TeamFavoriteID]],Table2[team_id_pfr],Table2[team_name],"Even"))</f>
        <v>Houston Texans</v>
      </c>
      <c r="M7996">
        <v>-2.5</v>
      </c>
      <c r="N7996">
        <f>IF(Table1[[#This Row],[TeamFavorite]]=Table1[[#This Row],[TeamHome]],Table1[[#This Row],[ScoreAway]]-Table1[[#This Row],[ScoreHome]],Table1[[#This Row],[ScoreHome]]-Table1[[#This Row],[ScoreAway]])</f>
        <v>35</v>
      </c>
      <c r="O7996">
        <f>IF(Table1[[#This Row],[SpreadActual]]&lt;Table1[[#This Row],[SpreadFavorite]],1,0)</f>
        <v>0</v>
      </c>
      <c r="P7996">
        <v>36.5</v>
      </c>
      <c r="Q7996" t="s">
        <v>178</v>
      </c>
      <c r="R7996" t="b">
        <v>0</v>
      </c>
      <c r="S7996">
        <v>72</v>
      </c>
      <c r="T7996">
        <v>0</v>
      </c>
      <c r="V7996" t="s">
        <v>103</v>
      </c>
    </row>
    <row r="7997" spans="1:22" x14ac:dyDescent="0.2">
      <c r="A7997" s="1">
        <v>37563</v>
      </c>
      <c r="B7997">
        <v>2002</v>
      </c>
      <c r="C7997">
        <f>_xlfn.MAXIFS(Table1[ScheduleWeekWritten],Table1[ScheduleSeason],Table1[[#This Row],[ScheduleSeason]])</f>
        <v>17</v>
      </c>
      <c r="D7997">
        <v>9</v>
      </c>
      <c r="E7997" cm="1">
        <f t="array" ref="E7997">_xlfn.XLOOKUP(Table1[[#This Row],[ScheduleWeekWritten]],Table3[Game],100+Table3[Increase],Table1[[#This Row],[ScheduleWeekWritten]])</f>
        <v>9</v>
      </c>
      <c r="F7997" t="b">
        <v>0</v>
      </c>
      <c r="G7997" t="s">
        <v>140</v>
      </c>
      <c r="H7997">
        <v>15</v>
      </c>
      <c r="I7997">
        <v>23</v>
      </c>
      <c r="J7997" t="s">
        <v>171</v>
      </c>
      <c r="K7997" t="s">
        <v>72</v>
      </c>
      <c r="L7997" t="str">
        <f>_xlfn.XLOOKUP(Table1[[#This Row],[TeamFavoriteID]],Table2[team_id],Table2[team_name],_xlfn.XLOOKUP(Table1[[#This Row],[TeamFavoriteID]],Table2[team_id_pfr],Table2[team_name],"Even"))</f>
        <v>Baltimore Colts</v>
      </c>
      <c r="M7997">
        <v>-3</v>
      </c>
      <c r="N7997">
        <f>IF(Table1[[#This Row],[TeamFavorite]]=Table1[[#This Row],[TeamHome]],Table1[[#This Row],[ScoreAway]]-Table1[[#This Row],[ScoreHome]],Table1[[#This Row],[ScoreHome]]-Table1[[#This Row],[ScoreAway]])</f>
        <v>-8</v>
      </c>
      <c r="O7997">
        <f>IF(Table1[[#This Row],[SpreadActual]]&lt;Table1[[#This Row],[SpreadFavorite]],1,0)</f>
        <v>1</v>
      </c>
      <c r="P7997">
        <v>47</v>
      </c>
      <c r="Q7997" t="s">
        <v>141</v>
      </c>
      <c r="R7997" t="b">
        <v>0</v>
      </c>
      <c r="S7997">
        <v>72</v>
      </c>
      <c r="T7997">
        <v>0</v>
      </c>
      <c r="V7997" t="s">
        <v>103</v>
      </c>
    </row>
    <row r="7998" spans="1:22" x14ac:dyDescent="0.2">
      <c r="A7998" s="1">
        <v>37563</v>
      </c>
      <c r="B7998">
        <v>2002</v>
      </c>
      <c r="C7998">
        <f>_xlfn.MAXIFS(Table1[ScheduleWeekWritten],Table1[ScheduleSeason],Table1[[#This Row],[ScheduleSeason]])</f>
        <v>17</v>
      </c>
      <c r="D7998">
        <v>9</v>
      </c>
      <c r="E7998" cm="1">
        <f t="array" ref="E7998">_xlfn.XLOOKUP(Table1[[#This Row],[ScheduleWeekWritten]],Table3[Game],100+Table3[Increase],Table1[[#This Row],[ScheduleWeekWritten]])</f>
        <v>9</v>
      </c>
      <c r="F7998" t="b">
        <v>0</v>
      </c>
      <c r="G7998" t="s">
        <v>50</v>
      </c>
      <c r="H7998">
        <v>24</v>
      </c>
      <c r="I7998">
        <v>17</v>
      </c>
      <c r="J7998" t="s">
        <v>154</v>
      </c>
      <c r="K7998" t="s">
        <v>90</v>
      </c>
      <c r="L7998" t="str">
        <f>_xlfn.XLOOKUP(Table1[[#This Row],[TeamFavoriteID]],Table2[team_id],Table2[team_name],_xlfn.XLOOKUP(Table1[[#This Row],[TeamFavoriteID]],Table2[team_id_pfr],Table2[team_name],"Even"))</f>
        <v>New York Giants</v>
      </c>
      <c r="M7998">
        <v>-3</v>
      </c>
      <c r="N7998">
        <f>IF(Table1[[#This Row],[TeamFavorite]]=Table1[[#This Row],[TeamHome]],Table1[[#This Row],[ScoreAway]]-Table1[[#This Row],[ScoreHome]],Table1[[#This Row],[ScoreHome]]-Table1[[#This Row],[ScoreAway]])</f>
        <v>-7</v>
      </c>
      <c r="O7998">
        <f>IF(Table1[[#This Row],[SpreadActual]]&lt;Table1[[#This Row],[SpreadFavorite]],1,0)</f>
        <v>1</v>
      </c>
      <c r="P7998">
        <v>35.5</v>
      </c>
      <c r="Q7998" t="s">
        <v>126</v>
      </c>
      <c r="R7998" t="b">
        <v>0</v>
      </c>
      <c r="S7998">
        <v>43</v>
      </c>
      <c r="T7998">
        <v>13</v>
      </c>
      <c r="U7998">
        <v>55</v>
      </c>
    </row>
    <row r="7999" spans="1:22" x14ac:dyDescent="0.2">
      <c r="A7999" s="1">
        <v>37563</v>
      </c>
      <c r="B7999">
        <v>2002</v>
      </c>
      <c r="C7999">
        <f>_xlfn.MAXIFS(Table1[ScheduleWeekWritten],Table1[ScheduleSeason],Table1[[#This Row],[ScheduleSeason]])</f>
        <v>17</v>
      </c>
      <c r="D7999">
        <v>9</v>
      </c>
      <c r="E7999" cm="1">
        <f t="array" ref="E7999">_xlfn.XLOOKUP(Table1[[#This Row],[ScheduleWeekWritten]],Table3[Game],100+Table3[Increase],Table1[[#This Row],[ScheduleWeekWritten]])</f>
        <v>9</v>
      </c>
      <c r="F7999" t="b">
        <v>0</v>
      </c>
      <c r="G7999" t="s">
        <v>20</v>
      </c>
      <c r="H7999">
        <v>20</v>
      </c>
      <c r="I7999">
        <v>23</v>
      </c>
      <c r="J7999" t="s">
        <v>53</v>
      </c>
      <c r="K7999" t="s">
        <v>21</v>
      </c>
      <c r="L7999" t="str">
        <f>_xlfn.XLOOKUP(Table1[[#This Row],[TeamFavoriteID]],Table2[team_id],Table2[team_name],_xlfn.XLOOKUP(Table1[[#This Row],[TeamFavoriteID]],Table2[team_id_pfr],Table2[team_name],"Even"))</f>
        <v>Las Vegas Raiders</v>
      </c>
      <c r="M7999">
        <v>-3</v>
      </c>
      <c r="N7999">
        <f>IF(Table1[[#This Row],[TeamFavorite]]=Table1[[#This Row],[TeamHome]],Table1[[#This Row],[ScoreAway]]-Table1[[#This Row],[ScoreHome]],Table1[[#This Row],[ScoreHome]]-Table1[[#This Row],[ScoreAway]])</f>
        <v>-3</v>
      </c>
      <c r="O7999">
        <f>IF(Table1[[#This Row],[SpreadActual]]&lt;Table1[[#This Row],[SpreadFavorite]],1,0)</f>
        <v>0</v>
      </c>
      <c r="P7999">
        <v>49.5</v>
      </c>
      <c r="Q7999" t="s">
        <v>76</v>
      </c>
      <c r="R7999" t="b">
        <v>0</v>
      </c>
      <c r="S7999">
        <v>55</v>
      </c>
      <c r="T7999">
        <v>6</v>
      </c>
      <c r="U7999">
        <v>48</v>
      </c>
    </row>
    <row r="8000" spans="1:22" x14ac:dyDescent="0.2">
      <c r="A8000" s="1">
        <v>37563</v>
      </c>
      <c r="B8000">
        <v>2002</v>
      </c>
      <c r="C8000">
        <f>_xlfn.MAXIFS(Table1[ScheduleWeekWritten],Table1[ScheduleSeason],Table1[[#This Row],[ScheduleSeason]])</f>
        <v>17</v>
      </c>
      <c r="D8000">
        <v>9</v>
      </c>
      <c r="E8000" cm="1">
        <f t="array" ref="E8000">_xlfn.XLOOKUP(Table1[[#This Row],[ScheduleWeekWritten]],Table3[Game],100+Table3[Increase],Table1[[#This Row],[ScheduleWeekWritten]])</f>
        <v>9</v>
      </c>
      <c r="F8000" t="b">
        <v>0</v>
      </c>
      <c r="G8000" t="s">
        <v>27</v>
      </c>
      <c r="H8000">
        <v>13</v>
      </c>
      <c r="I8000">
        <v>44</v>
      </c>
      <c r="J8000" t="s">
        <v>31</v>
      </c>
      <c r="K8000" t="s">
        <v>29</v>
      </c>
      <c r="L8000" t="str">
        <f>_xlfn.XLOOKUP(Table1[[#This Row],[TeamFavoriteID]],Table2[team_id],Table2[team_name],_xlfn.XLOOKUP(Table1[[#This Row],[TeamFavoriteID]],Table2[team_id_pfr],Table2[team_name],"Even"))</f>
        <v>Los Angeles Chargers</v>
      </c>
      <c r="M8000">
        <v>-8.5</v>
      </c>
      <c r="N8000">
        <f>IF(Table1[[#This Row],[TeamFavorite]]=Table1[[#This Row],[TeamHome]],Table1[[#This Row],[ScoreAway]]-Table1[[#This Row],[ScoreHome]],Table1[[#This Row],[ScoreHome]]-Table1[[#This Row],[ScoreAway]])</f>
        <v>-31</v>
      </c>
      <c r="O8000">
        <f>IF(Table1[[#This Row],[SpreadActual]]&lt;Table1[[#This Row],[SpreadFavorite]],1,0)</f>
        <v>1</v>
      </c>
      <c r="P8000">
        <v>41</v>
      </c>
      <c r="Q8000" t="s">
        <v>94</v>
      </c>
      <c r="R8000" t="b">
        <v>0</v>
      </c>
      <c r="S8000">
        <v>60</v>
      </c>
      <c r="T8000">
        <v>8</v>
      </c>
      <c r="U8000">
        <v>79</v>
      </c>
    </row>
    <row r="8001" spans="1:22" x14ac:dyDescent="0.2">
      <c r="A8001" s="1">
        <v>37563</v>
      </c>
      <c r="B8001">
        <v>2002</v>
      </c>
      <c r="C8001">
        <f>_xlfn.MAXIFS(Table1[ScheduleWeekWritten],Table1[ScheduleSeason],Table1[[#This Row],[ScheduleSeason]])</f>
        <v>17</v>
      </c>
      <c r="D8001">
        <v>9</v>
      </c>
      <c r="E8001" cm="1">
        <f t="array" ref="E8001">_xlfn.XLOOKUP(Table1[[#This Row],[ScheduleWeekWritten]],Table3[Game],100+Table3[Increase],Table1[[#This Row],[ScheduleWeekWritten]])</f>
        <v>9</v>
      </c>
      <c r="F8001" t="b">
        <v>0</v>
      </c>
      <c r="G8001" t="s">
        <v>128</v>
      </c>
      <c r="H8001">
        <v>3</v>
      </c>
      <c r="I8001">
        <v>14</v>
      </c>
      <c r="J8001" t="s">
        <v>61</v>
      </c>
      <c r="K8001" t="s">
        <v>132</v>
      </c>
      <c r="L8001" t="str">
        <f>_xlfn.XLOOKUP(Table1[[#This Row],[TeamFavoriteID]],Table2[team_id],Table2[team_name],_xlfn.XLOOKUP(Table1[[#This Row],[TeamFavoriteID]],Table2[team_id_pfr],Table2[team_name],"Even"))</f>
        <v>Seattle Seahawks</v>
      </c>
      <c r="M8001">
        <v>-2</v>
      </c>
      <c r="N8001">
        <f>IF(Table1[[#This Row],[TeamFavorite]]=Table1[[#This Row],[TeamHome]],Table1[[#This Row],[ScoreAway]]-Table1[[#This Row],[ScoreHome]],Table1[[#This Row],[ScoreHome]]-Table1[[#This Row],[ScoreAway]])</f>
        <v>11</v>
      </c>
      <c r="O8001">
        <f>IF(Table1[[#This Row],[SpreadActual]]&lt;Table1[[#This Row],[SpreadFavorite]],1,0)</f>
        <v>0</v>
      </c>
      <c r="P8001">
        <v>41.5</v>
      </c>
      <c r="Q8001" t="s">
        <v>180</v>
      </c>
      <c r="R8001" t="b">
        <v>0</v>
      </c>
      <c r="S8001">
        <v>41</v>
      </c>
      <c r="T8001">
        <v>3</v>
      </c>
      <c r="U8001">
        <v>57</v>
      </c>
    </row>
    <row r="8002" spans="1:22" x14ac:dyDescent="0.2">
      <c r="A8002" s="1">
        <v>37563</v>
      </c>
      <c r="B8002">
        <v>2002</v>
      </c>
      <c r="C8002">
        <f>_xlfn.MAXIFS(Table1[ScheduleWeekWritten],Table1[ScheduleSeason],Table1[[#This Row],[ScheduleSeason]])</f>
        <v>17</v>
      </c>
      <c r="D8002">
        <v>9</v>
      </c>
      <c r="E8002" cm="1">
        <f t="array" ref="E8002">_xlfn.XLOOKUP(Table1[[#This Row],[ScheduleWeekWritten]],Table3[Game],100+Table3[Increase],Table1[[#This Row],[ScheduleWeekWritten]])</f>
        <v>9</v>
      </c>
      <c r="F8002" t="b">
        <v>0</v>
      </c>
      <c r="G8002" t="s">
        <v>127</v>
      </c>
      <c r="H8002">
        <v>38</v>
      </c>
      <c r="I8002">
        <v>24</v>
      </c>
      <c r="J8002" t="s">
        <v>54</v>
      </c>
      <c r="K8002" t="s">
        <v>133</v>
      </c>
      <c r="L8002" t="str">
        <f>_xlfn.XLOOKUP(Table1[[#This Row],[TeamFavoriteID]],Table2[team_id],Table2[team_name],_xlfn.XLOOKUP(Table1[[#This Row],[TeamFavoriteID]],Table2[team_id_pfr],Table2[team_name],"Even"))</f>
        <v>Tampa Bay Buccaneers</v>
      </c>
      <c r="M8002">
        <v>-7.5</v>
      </c>
      <c r="N8002">
        <f>IF(Table1[[#This Row],[TeamFavorite]]=Table1[[#This Row],[TeamHome]],Table1[[#This Row],[ScoreAway]]-Table1[[#This Row],[ScoreHome]],Table1[[#This Row],[ScoreHome]]-Table1[[#This Row],[ScoreAway]])</f>
        <v>-14</v>
      </c>
      <c r="O8002">
        <f>IF(Table1[[#This Row],[SpreadActual]]&lt;Table1[[#This Row],[SpreadFavorite]],1,0)</f>
        <v>1</v>
      </c>
      <c r="P8002">
        <v>37</v>
      </c>
      <c r="Q8002" t="s">
        <v>168</v>
      </c>
      <c r="R8002" t="b">
        <v>0</v>
      </c>
      <c r="S8002">
        <v>68</v>
      </c>
      <c r="T8002">
        <v>6</v>
      </c>
      <c r="U8002">
        <v>68</v>
      </c>
    </row>
    <row r="8003" spans="1:22" x14ac:dyDescent="0.2">
      <c r="A8003" s="1">
        <v>37564</v>
      </c>
      <c r="B8003">
        <v>2002</v>
      </c>
      <c r="C8003">
        <f>_xlfn.MAXIFS(Table1[ScheduleWeekWritten],Table1[ScheduleSeason],Table1[[#This Row],[ScheduleSeason]])</f>
        <v>17</v>
      </c>
      <c r="D8003">
        <v>9</v>
      </c>
      <c r="E8003" cm="1">
        <f t="array" ref="E8003">_xlfn.XLOOKUP(Table1[[#This Row],[ScheduleWeekWritten]],Table3[Game],100+Table3[Increase],Table1[[#This Row],[ScheduleWeekWritten]])</f>
        <v>9</v>
      </c>
      <c r="F8003" t="b">
        <v>0</v>
      </c>
      <c r="G8003" t="s">
        <v>33</v>
      </c>
      <c r="H8003">
        <v>24</v>
      </c>
      <c r="I8003">
        <v>10</v>
      </c>
      <c r="J8003" t="s">
        <v>19</v>
      </c>
      <c r="K8003" t="s">
        <v>35</v>
      </c>
      <c r="L8003" t="str">
        <f>_xlfn.XLOOKUP(Table1[[#This Row],[TeamFavoriteID]],Table2[team_id],Table2[team_name],_xlfn.XLOOKUP(Table1[[#This Row],[TeamFavoriteID]],Table2[team_id_pfr],Table2[team_name],"Even"))</f>
        <v>Green Bay Packers</v>
      </c>
      <c r="M8003">
        <v>-4.5</v>
      </c>
      <c r="N8003">
        <f>IF(Table1[[#This Row],[TeamFavorite]]=Table1[[#This Row],[TeamHome]],Table1[[#This Row],[ScoreAway]]-Table1[[#This Row],[ScoreHome]],Table1[[#This Row],[ScoreHome]]-Table1[[#This Row],[ScoreAway]])</f>
        <v>-14</v>
      </c>
      <c r="O8003">
        <f>IF(Table1[[#This Row],[SpreadActual]]&lt;Table1[[#This Row],[SpreadFavorite]],1,0)</f>
        <v>1</v>
      </c>
      <c r="P8003">
        <v>41.5</v>
      </c>
      <c r="Q8003" t="s">
        <v>82</v>
      </c>
      <c r="R8003" t="b">
        <v>0</v>
      </c>
      <c r="S8003">
        <v>37</v>
      </c>
      <c r="T8003">
        <v>8</v>
      </c>
      <c r="U8003">
        <v>65</v>
      </c>
    </row>
    <row r="8004" spans="1:22" x14ac:dyDescent="0.2">
      <c r="A8004" s="1">
        <v>37570</v>
      </c>
      <c r="B8004">
        <v>2002</v>
      </c>
      <c r="C8004">
        <f>_xlfn.MAXIFS(Table1[ScheduleWeekWritten],Table1[ScheduleSeason],Table1[[#This Row],[ScheduleSeason]])</f>
        <v>17</v>
      </c>
      <c r="D8004">
        <v>10</v>
      </c>
      <c r="E8004" cm="1">
        <f t="array" ref="E8004">_xlfn.XLOOKUP(Table1[[#This Row],[ScheduleWeekWritten]],Table3[Game],100+Table3[Increase],Table1[[#This Row],[ScheduleWeekWritten]])</f>
        <v>10</v>
      </c>
      <c r="F8004" t="b">
        <v>0</v>
      </c>
      <c r="G8004" t="s">
        <v>149</v>
      </c>
      <c r="H8004">
        <v>6</v>
      </c>
      <c r="I8004">
        <v>27</v>
      </c>
      <c r="J8004" t="s">
        <v>128</v>
      </c>
      <c r="K8004" t="s">
        <v>59</v>
      </c>
      <c r="L8004" t="str">
        <f>_xlfn.XLOOKUP(Table1[[#This Row],[TeamFavoriteID]],Table2[team_id],Table2[team_name],_xlfn.XLOOKUP(Table1[[#This Row],[TeamFavoriteID]],Table2[team_id_pfr],Table2[team_name],"Even"))</f>
        <v>Arizona Cardinals</v>
      </c>
      <c r="M8004">
        <v>-3</v>
      </c>
      <c r="N8004">
        <f>IF(Table1[[#This Row],[TeamFavorite]]=Table1[[#This Row],[TeamHome]],Table1[[#This Row],[ScoreAway]]-Table1[[#This Row],[ScoreHome]],Table1[[#This Row],[ScoreHome]]-Table1[[#This Row],[ScoreAway]])</f>
        <v>21</v>
      </c>
      <c r="O8004">
        <f>IF(Table1[[#This Row],[SpreadActual]]&lt;Table1[[#This Row],[SpreadFavorite]],1,0)</f>
        <v>0</v>
      </c>
      <c r="P8004">
        <v>37</v>
      </c>
      <c r="Q8004" t="s">
        <v>150</v>
      </c>
      <c r="R8004" t="b">
        <v>0</v>
      </c>
      <c r="S8004">
        <v>73</v>
      </c>
      <c r="T8004">
        <v>13</v>
      </c>
      <c r="U8004">
        <v>42</v>
      </c>
    </row>
    <row r="8005" spans="1:22" x14ac:dyDescent="0.2">
      <c r="A8005" s="1">
        <v>37570</v>
      </c>
      <c r="B8005">
        <v>2002</v>
      </c>
      <c r="C8005">
        <f>_xlfn.MAXIFS(Table1[ScheduleWeekWritten],Table1[ScheduleSeason],Table1[[#This Row],[ScheduleSeason]])</f>
        <v>17</v>
      </c>
      <c r="D8005">
        <v>10</v>
      </c>
      <c r="E8005" cm="1">
        <f t="array" ref="E8005">_xlfn.XLOOKUP(Table1[[#This Row],[ScheduleWeekWritten]],Table3[Game],100+Table3[Increase],Table1[[#This Row],[ScheduleWeekWritten]])</f>
        <v>10</v>
      </c>
      <c r="F8005" t="b">
        <v>0</v>
      </c>
      <c r="G8005" t="s">
        <v>158</v>
      </c>
      <c r="H8005">
        <v>38</v>
      </c>
      <c r="I8005">
        <v>27</v>
      </c>
      <c r="J8005" t="s">
        <v>101</v>
      </c>
      <c r="K8005" t="s">
        <v>159</v>
      </c>
      <c r="L8005" t="str">
        <f>_xlfn.XLOOKUP(Table1[[#This Row],[TeamFavoriteID]],Table2[team_id],Table2[team_name],_xlfn.XLOOKUP(Table1[[#This Row],[TeamFavoriteID]],Table2[team_id_pfr],Table2[team_name],"Even"))</f>
        <v>Baltimore Ravens</v>
      </c>
      <c r="M8005">
        <v>-4</v>
      </c>
      <c r="N8005">
        <f>IF(Table1[[#This Row],[TeamFavorite]]=Table1[[#This Row],[TeamHome]],Table1[[#This Row],[ScoreAway]]-Table1[[#This Row],[ScoreHome]],Table1[[#This Row],[ScoreHome]]-Table1[[#This Row],[ScoreAway]])</f>
        <v>-11</v>
      </c>
      <c r="O8005">
        <f>IF(Table1[[#This Row],[SpreadActual]]&lt;Table1[[#This Row],[SpreadFavorite]],1,0)</f>
        <v>1</v>
      </c>
      <c r="P8005">
        <v>37</v>
      </c>
      <c r="Q8005" t="s">
        <v>166</v>
      </c>
      <c r="R8005" t="b">
        <v>0</v>
      </c>
      <c r="S8005">
        <v>58</v>
      </c>
      <c r="T8005">
        <v>8</v>
      </c>
      <c r="U8005">
        <v>84</v>
      </c>
    </row>
    <row r="8006" spans="1:22" x14ac:dyDescent="0.2">
      <c r="A8006" s="1">
        <v>37570</v>
      </c>
      <c r="B8006">
        <v>2002</v>
      </c>
      <c r="C8006">
        <f>_xlfn.MAXIFS(Table1[ScheduleWeekWritten],Table1[ScheduleSeason],Table1[[#This Row],[ScheduleSeason]])</f>
        <v>17</v>
      </c>
      <c r="D8006">
        <v>10</v>
      </c>
      <c r="E8006" cm="1">
        <f t="array" ref="E8006">_xlfn.XLOOKUP(Table1[[#This Row],[ScheduleWeekWritten]],Table3[Game],100+Table3[Increase],Table1[[#This Row],[ScheduleWeekWritten]])</f>
        <v>10</v>
      </c>
      <c r="F8006" t="b">
        <v>0</v>
      </c>
      <c r="G8006" t="s">
        <v>152</v>
      </c>
      <c r="H8006">
        <v>24</v>
      </c>
      <c r="I8006">
        <v>34</v>
      </c>
      <c r="J8006" t="s">
        <v>95</v>
      </c>
      <c r="K8006" t="s">
        <v>98</v>
      </c>
      <c r="L8006" t="str">
        <f>_xlfn.XLOOKUP(Table1[[#This Row],[TeamFavoriteID]],Table2[team_id],Table2[team_name],_xlfn.XLOOKUP(Table1[[#This Row],[TeamFavoriteID]],Table2[team_id_pfr],Table2[team_name],"Even"))</f>
        <v>New Orleans Saints</v>
      </c>
      <c r="M8006">
        <v>-4</v>
      </c>
      <c r="N8006">
        <f>IF(Table1[[#This Row],[TeamFavorite]]=Table1[[#This Row],[TeamHome]],Table1[[#This Row],[ScoreAway]]-Table1[[#This Row],[ScoreHome]],Table1[[#This Row],[ScoreHome]]-Table1[[#This Row],[ScoreAway]])</f>
        <v>-10</v>
      </c>
      <c r="O8006">
        <f>IF(Table1[[#This Row],[SpreadActual]]&lt;Table1[[#This Row],[SpreadFavorite]],1,0)</f>
        <v>1</v>
      </c>
      <c r="P8006">
        <v>39.5</v>
      </c>
      <c r="Q8006" t="s">
        <v>160</v>
      </c>
      <c r="R8006" t="b">
        <v>0</v>
      </c>
      <c r="S8006">
        <v>64</v>
      </c>
      <c r="T8006">
        <v>10</v>
      </c>
      <c r="U8006">
        <v>86</v>
      </c>
    </row>
    <row r="8007" spans="1:22" x14ac:dyDescent="0.2">
      <c r="A8007" s="1">
        <v>37570</v>
      </c>
      <c r="B8007">
        <v>2002</v>
      </c>
      <c r="C8007">
        <f>_xlfn.MAXIFS(Table1[ScheduleWeekWritten],Table1[ScheduleSeason],Table1[[#This Row],[ScheduleSeason]])</f>
        <v>17</v>
      </c>
      <c r="D8007">
        <v>10</v>
      </c>
      <c r="E8007" cm="1">
        <f t="array" ref="E8007">_xlfn.XLOOKUP(Table1[[#This Row],[ScheduleWeekWritten]],Table3[Game],100+Table3[Increase],Table1[[#This Row],[ScheduleWeekWritten]])</f>
        <v>10</v>
      </c>
      <c r="F8007" t="b">
        <v>0</v>
      </c>
      <c r="G8007" t="s">
        <v>46</v>
      </c>
      <c r="H8007">
        <v>30</v>
      </c>
      <c r="I8007">
        <v>33</v>
      </c>
      <c r="J8007" t="s">
        <v>115</v>
      </c>
      <c r="K8007" t="s">
        <v>70</v>
      </c>
      <c r="L8007" t="str">
        <f>_xlfn.XLOOKUP(Table1[[#This Row],[TeamFavoriteID]],Table2[team_id],Table2[team_name],_xlfn.XLOOKUP(Table1[[#This Row],[TeamFavoriteID]],Table2[team_id_pfr],Table2[team_name],"Even"))</f>
        <v>Boston Patriots</v>
      </c>
      <c r="M8007">
        <v>-5</v>
      </c>
      <c r="N8007">
        <f>IF(Table1[[#This Row],[TeamFavorite]]=Table1[[#This Row],[TeamHome]],Table1[[#This Row],[ScoreAway]]-Table1[[#This Row],[ScoreHome]],Table1[[#This Row],[ScoreHome]]-Table1[[#This Row],[ScoreAway]])</f>
        <v>-3</v>
      </c>
      <c r="O8007">
        <f>IF(Table1[[#This Row],[SpreadActual]]&lt;Table1[[#This Row],[SpreadFavorite]],1,0)</f>
        <v>0</v>
      </c>
      <c r="P8007">
        <v>39</v>
      </c>
      <c r="Q8007" t="s">
        <v>176</v>
      </c>
      <c r="R8007" t="b">
        <v>0</v>
      </c>
      <c r="S8007">
        <v>60</v>
      </c>
      <c r="T8007">
        <v>19</v>
      </c>
      <c r="U8007">
        <v>85</v>
      </c>
    </row>
    <row r="8008" spans="1:22" x14ac:dyDescent="0.2">
      <c r="A8008" s="1">
        <v>37570</v>
      </c>
      <c r="B8008">
        <v>2002</v>
      </c>
      <c r="C8008">
        <f>_xlfn.MAXIFS(Table1[ScheduleWeekWritten],Table1[ScheduleSeason],Table1[[#This Row],[ScheduleSeason]])</f>
        <v>17</v>
      </c>
      <c r="D8008">
        <v>10</v>
      </c>
      <c r="E8008" cm="1">
        <f t="array" ref="E8008">_xlfn.XLOOKUP(Table1[[#This Row],[ScheduleWeekWritten]],Table3[Game],100+Table3[Increase],Table1[[#This Row],[ScheduleWeekWritten]])</f>
        <v>10</v>
      </c>
      <c r="F8008" t="b">
        <v>0</v>
      </c>
      <c r="G8008" t="s">
        <v>33</v>
      </c>
      <c r="H8008">
        <v>40</v>
      </c>
      <c r="I8008">
        <v>14</v>
      </c>
      <c r="J8008" t="s">
        <v>45</v>
      </c>
      <c r="K8008" t="s">
        <v>35</v>
      </c>
      <c r="L8008" t="str">
        <f>_xlfn.XLOOKUP(Table1[[#This Row],[TeamFavoriteID]],Table2[team_id],Table2[team_name],_xlfn.XLOOKUP(Table1[[#This Row],[TeamFavoriteID]],Table2[team_id_pfr],Table2[team_name],"Even"))</f>
        <v>Green Bay Packers</v>
      </c>
      <c r="M8008">
        <v>-10.5</v>
      </c>
      <c r="N8008">
        <f>IF(Table1[[#This Row],[TeamFavorite]]=Table1[[#This Row],[TeamHome]],Table1[[#This Row],[ScoreAway]]-Table1[[#This Row],[ScoreHome]],Table1[[#This Row],[ScoreHome]]-Table1[[#This Row],[ScoreAway]])</f>
        <v>-26</v>
      </c>
      <c r="O8008">
        <f>IF(Table1[[#This Row],[SpreadActual]]&lt;Table1[[#This Row],[SpreadFavorite]],1,0)</f>
        <v>1</v>
      </c>
      <c r="P8008">
        <v>42</v>
      </c>
      <c r="Q8008" t="s">
        <v>82</v>
      </c>
      <c r="R8008" t="b">
        <v>0</v>
      </c>
      <c r="S8008">
        <v>52</v>
      </c>
      <c r="T8008">
        <v>10</v>
      </c>
      <c r="U8008">
        <v>90</v>
      </c>
    </row>
    <row r="8009" spans="1:22" x14ac:dyDescent="0.2">
      <c r="A8009" s="1">
        <v>37570</v>
      </c>
      <c r="B8009">
        <v>2002</v>
      </c>
      <c r="C8009">
        <f>_xlfn.MAXIFS(Table1[ScheduleWeekWritten],Table1[ScheduleSeason],Table1[[#This Row],[ScheduleSeason]])</f>
        <v>17</v>
      </c>
      <c r="D8009">
        <v>10</v>
      </c>
      <c r="E8009" cm="1">
        <f t="array" ref="E8009">_xlfn.XLOOKUP(Table1[[#This Row],[ScheduleWeekWritten]],Table3[Game],100+Table3[Increase],Table1[[#This Row],[ScheduleWeekWritten]])</f>
        <v>10</v>
      </c>
      <c r="F8009" t="b">
        <v>0</v>
      </c>
      <c r="G8009" t="s">
        <v>154</v>
      </c>
      <c r="H8009">
        <v>26</v>
      </c>
      <c r="I8009">
        <v>7</v>
      </c>
      <c r="J8009" t="s">
        <v>61</v>
      </c>
      <c r="K8009" t="s">
        <v>161</v>
      </c>
      <c r="L8009" t="str">
        <f>_xlfn.XLOOKUP(Table1[[#This Row],[TeamFavoriteID]],Table2[team_id],Table2[team_name],_xlfn.XLOOKUP(Table1[[#This Row],[TeamFavoriteID]],Table2[team_id_pfr],Table2[team_name],"Even"))</f>
        <v>Jacksonville Jaguars</v>
      </c>
      <c r="M8009">
        <v>-1.5</v>
      </c>
      <c r="N8009">
        <f>IF(Table1[[#This Row],[TeamFavorite]]=Table1[[#This Row],[TeamHome]],Table1[[#This Row],[ScoreAway]]-Table1[[#This Row],[ScoreHome]],Table1[[#This Row],[ScoreHome]]-Table1[[#This Row],[ScoreAway]])</f>
        <v>-19</v>
      </c>
      <c r="O8009">
        <f>IF(Table1[[#This Row],[SpreadActual]]&lt;Table1[[#This Row],[SpreadFavorite]],1,0)</f>
        <v>1</v>
      </c>
      <c r="P8009">
        <v>39.5</v>
      </c>
      <c r="Q8009" t="s">
        <v>155</v>
      </c>
      <c r="R8009" t="b">
        <v>0</v>
      </c>
      <c r="S8009">
        <v>73</v>
      </c>
      <c r="T8009">
        <v>11</v>
      </c>
      <c r="U8009">
        <v>82</v>
      </c>
    </row>
    <row r="8010" spans="1:22" x14ac:dyDescent="0.2">
      <c r="A8010" s="1">
        <v>37570</v>
      </c>
      <c r="B8010">
        <v>2002</v>
      </c>
      <c r="C8010">
        <f>_xlfn.MAXIFS(Table1[ScheduleWeekWritten],Table1[ScheduleSeason],Table1[[#This Row],[ScheduleSeason]])</f>
        <v>17</v>
      </c>
      <c r="D8010">
        <v>10</v>
      </c>
      <c r="E8010" cm="1">
        <f t="array" ref="E8010">_xlfn.XLOOKUP(Table1[[#This Row],[ScheduleWeekWritten]],Table3[Game],100+Table3[Increase],Table1[[#This Row],[ScheduleWeekWritten]])</f>
        <v>10</v>
      </c>
      <c r="F8010" t="b">
        <v>0</v>
      </c>
      <c r="G8010" t="s">
        <v>54</v>
      </c>
      <c r="H8010">
        <v>20</v>
      </c>
      <c r="I8010">
        <v>27</v>
      </c>
      <c r="J8010" t="s">
        <v>50</v>
      </c>
      <c r="K8010" t="s">
        <v>90</v>
      </c>
      <c r="L8010" t="str">
        <f>_xlfn.XLOOKUP(Table1[[#This Row],[TeamFavoriteID]],Table2[team_id],Table2[team_name],_xlfn.XLOOKUP(Table1[[#This Row],[TeamFavoriteID]],Table2[team_id_pfr],Table2[team_name],"Even"))</f>
        <v>New York Giants</v>
      </c>
      <c r="M8010">
        <v>-1.5</v>
      </c>
      <c r="N8010">
        <f>IF(Table1[[#This Row],[TeamFavorite]]=Table1[[#This Row],[TeamHome]],Table1[[#This Row],[ScoreAway]]-Table1[[#This Row],[ScoreHome]],Table1[[#This Row],[ScoreHome]]-Table1[[#This Row],[ScoreAway]])</f>
        <v>-7</v>
      </c>
      <c r="O8010">
        <f>IF(Table1[[#This Row],[SpreadActual]]&lt;Table1[[#This Row],[SpreadFavorite]],1,0)</f>
        <v>1</v>
      </c>
      <c r="P8010">
        <v>45</v>
      </c>
      <c r="Q8010" t="s">
        <v>137</v>
      </c>
      <c r="R8010" t="b">
        <v>0</v>
      </c>
      <c r="S8010">
        <v>72</v>
      </c>
      <c r="T8010">
        <v>0</v>
      </c>
      <c r="V8010" t="s">
        <v>103</v>
      </c>
    </row>
    <row r="8011" spans="1:22" x14ac:dyDescent="0.2">
      <c r="A8011" s="1">
        <v>37570</v>
      </c>
      <c r="B8011">
        <v>2002</v>
      </c>
      <c r="C8011">
        <f>_xlfn.MAXIFS(Table1[ScheduleWeekWritten],Table1[ScheduleSeason],Table1[[#This Row],[ScheduleSeason]])</f>
        <v>17</v>
      </c>
      <c r="D8011">
        <v>10</v>
      </c>
      <c r="E8011" cm="1">
        <f t="array" ref="E8011">_xlfn.XLOOKUP(Table1[[#This Row],[ScheduleWeekWritten]],Table3[Game],100+Table3[Increase],Table1[[#This Row],[ScheduleWeekWritten]])</f>
        <v>10</v>
      </c>
      <c r="F8011" t="b">
        <v>0</v>
      </c>
      <c r="G8011" t="s">
        <v>31</v>
      </c>
      <c r="H8011">
        <v>13</v>
      </c>
      <c r="I8011">
        <v>10</v>
      </c>
      <c r="J8011" t="s">
        <v>19</v>
      </c>
      <c r="K8011" t="s">
        <v>32</v>
      </c>
      <c r="L8011" t="str">
        <f>_xlfn.XLOOKUP(Table1[[#This Row],[TeamFavoriteID]],Table2[team_id],Table2[team_name],_xlfn.XLOOKUP(Table1[[#This Row],[TeamFavoriteID]],Table2[team_id_pfr],Table2[team_name],"Even"))</f>
        <v>New York Jets</v>
      </c>
      <c r="M8011">
        <v>-2.5</v>
      </c>
      <c r="N8011">
        <f>IF(Table1[[#This Row],[TeamFavorite]]=Table1[[#This Row],[TeamHome]],Table1[[#This Row],[ScoreAway]]-Table1[[#This Row],[ScoreHome]],Table1[[#This Row],[ScoreHome]]-Table1[[#This Row],[ScoreAway]])</f>
        <v>-3</v>
      </c>
      <c r="O8011">
        <f>IF(Table1[[#This Row],[SpreadActual]]&lt;Table1[[#This Row],[SpreadFavorite]],1,0)</f>
        <v>1</v>
      </c>
      <c r="P8011">
        <v>39.5</v>
      </c>
      <c r="Q8011" t="s">
        <v>126</v>
      </c>
      <c r="R8011" t="b">
        <v>0</v>
      </c>
      <c r="S8011">
        <v>59</v>
      </c>
      <c r="T8011">
        <v>11</v>
      </c>
      <c r="U8011">
        <v>83</v>
      </c>
    </row>
    <row r="8012" spans="1:22" x14ac:dyDescent="0.2">
      <c r="A8012" s="1">
        <v>37570</v>
      </c>
      <c r="B8012">
        <v>2002</v>
      </c>
      <c r="C8012">
        <f>_xlfn.MAXIFS(Table1[ScheduleWeekWritten],Table1[ScheduleSeason],Table1[[#This Row],[ScheduleSeason]])</f>
        <v>17</v>
      </c>
      <c r="D8012">
        <v>10</v>
      </c>
      <c r="E8012" cm="1">
        <f t="array" ref="E8012">_xlfn.XLOOKUP(Table1[[#This Row],[ScheduleWeekWritten]],Table3[Game],100+Table3[Increase],Table1[[#This Row],[ScheduleWeekWritten]])</f>
        <v>10</v>
      </c>
      <c r="F8012" t="b">
        <v>0</v>
      </c>
      <c r="G8012" t="s">
        <v>58</v>
      </c>
      <c r="H8012">
        <v>13</v>
      </c>
      <c r="I8012">
        <v>35</v>
      </c>
      <c r="J8012" t="s">
        <v>140</v>
      </c>
      <c r="K8012" t="s">
        <v>77</v>
      </c>
      <c r="L8012" t="str">
        <f>_xlfn.XLOOKUP(Table1[[#This Row],[TeamFavoriteID]],Table2[team_id],Table2[team_name],_xlfn.XLOOKUP(Table1[[#This Row],[TeamFavoriteID]],Table2[team_id_pfr],Table2[team_name],"Even"))</f>
        <v>Philadelphia Eagles</v>
      </c>
      <c r="M8012">
        <v>-9.5</v>
      </c>
      <c r="N8012">
        <f>IF(Table1[[#This Row],[TeamFavorite]]=Table1[[#This Row],[TeamHome]],Table1[[#This Row],[ScoreAway]]-Table1[[#This Row],[ScoreHome]],Table1[[#This Row],[ScoreHome]]-Table1[[#This Row],[ScoreAway]])</f>
        <v>22</v>
      </c>
      <c r="O8012">
        <f>IF(Table1[[#This Row],[SpreadActual]]&lt;Table1[[#This Row],[SpreadFavorite]],1,0)</f>
        <v>0</v>
      </c>
      <c r="P8012">
        <v>41.5</v>
      </c>
      <c r="Q8012" t="s">
        <v>112</v>
      </c>
      <c r="R8012" t="b">
        <v>0</v>
      </c>
      <c r="S8012">
        <v>63</v>
      </c>
      <c r="T8012">
        <v>12</v>
      </c>
      <c r="U8012">
        <v>75</v>
      </c>
    </row>
    <row r="8013" spans="1:22" x14ac:dyDescent="0.2">
      <c r="A8013" s="1">
        <v>37570</v>
      </c>
      <c r="B8013">
        <v>2002</v>
      </c>
      <c r="C8013">
        <f>_xlfn.MAXIFS(Table1[ScheduleWeekWritten],Table1[ScheduleSeason],Table1[[#This Row],[ScheduleSeason]])</f>
        <v>17</v>
      </c>
      <c r="D8013">
        <v>10</v>
      </c>
      <c r="E8013" cm="1">
        <f t="array" ref="E8013">_xlfn.XLOOKUP(Table1[[#This Row],[ScheduleWeekWritten]],Table3[Game],100+Table3[Increase],Table1[[#This Row],[ScheduleWeekWritten]])</f>
        <v>10</v>
      </c>
      <c r="F8013" t="b">
        <v>0</v>
      </c>
      <c r="G8013" t="s">
        <v>49</v>
      </c>
      <c r="H8013">
        <v>34</v>
      </c>
      <c r="I8013">
        <v>34</v>
      </c>
      <c r="J8013" t="s">
        <v>38</v>
      </c>
      <c r="K8013" t="s">
        <v>51</v>
      </c>
      <c r="L8013" t="str">
        <f>_xlfn.XLOOKUP(Table1[[#This Row],[TeamFavoriteID]],Table2[team_id],Table2[team_name],_xlfn.XLOOKUP(Table1[[#This Row],[TeamFavoriteID]],Table2[team_id_pfr],Table2[team_name],"Even"))</f>
        <v>Pittsburgh Steelers</v>
      </c>
      <c r="M8013">
        <v>-5.5</v>
      </c>
      <c r="N8013">
        <f>IF(Table1[[#This Row],[TeamFavorite]]=Table1[[#This Row],[TeamHome]],Table1[[#This Row],[ScoreAway]]-Table1[[#This Row],[ScoreHome]],Table1[[#This Row],[ScoreHome]]-Table1[[#This Row],[ScoreAway]])</f>
        <v>0</v>
      </c>
      <c r="O8013">
        <f>IF(Table1[[#This Row],[SpreadActual]]&lt;Table1[[#This Row],[SpreadFavorite]],1,0)</f>
        <v>0</v>
      </c>
      <c r="P8013">
        <v>42.5</v>
      </c>
      <c r="Q8013" t="s">
        <v>175</v>
      </c>
      <c r="R8013" t="b">
        <v>0</v>
      </c>
      <c r="S8013">
        <v>59</v>
      </c>
      <c r="T8013">
        <v>11</v>
      </c>
      <c r="U8013">
        <v>72</v>
      </c>
    </row>
    <row r="8014" spans="1:22" x14ac:dyDescent="0.2">
      <c r="A8014" s="1">
        <v>37570</v>
      </c>
      <c r="B8014">
        <v>2002</v>
      </c>
      <c r="C8014">
        <f>_xlfn.MAXIFS(Table1[ScheduleWeekWritten],Table1[ScheduleSeason],Table1[[#This Row],[ScheduleSeason]])</f>
        <v>17</v>
      </c>
      <c r="D8014">
        <v>10</v>
      </c>
      <c r="E8014" cm="1">
        <f t="array" ref="E8014">_xlfn.XLOOKUP(Table1[[#This Row],[ScheduleWeekWritten]],Table3[Game],100+Table3[Increase],Table1[[#This Row],[ScheduleWeekWritten]])</f>
        <v>10</v>
      </c>
      <c r="F8014" t="b">
        <v>0</v>
      </c>
      <c r="G8014" t="s">
        <v>53</v>
      </c>
      <c r="H8014">
        <v>17</v>
      </c>
      <c r="I8014">
        <v>13</v>
      </c>
      <c r="J8014" t="s">
        <v>42</v>
      </c>
      <c r="K8014" t="s">
        <v>87</v>
      </c>
      <c r="L8014" t="str">
        <f>_xlfn.XLOOKUP(Table1[[#This Row],[TeamFavoriteID]],Table2[team_id],Table2[team_name],_xlfn.XLOOKUP(Table1[[#This Row],[TeamFavoriteID]],Table2[team_id_pfr],Table2[team_name],"Even"))</f>
        <v>San Francisco 49ers</v>
      </c>
      <c r="M8014">
        <v>-5</v>
      </c>
      <c r="N8014">
        <f>IF(Table1[[#This Row],[TeamFavorite]]=Table1[[#This Row],[TeamHome]],Table1[[#This Row],[ScoreAway]]-Table1[[#This Row],[ScoreHome]],Table1[[#This Row],[ScoreHome]]-Table1[[#This Row],[ScoreAway]])</f>
        <v>-4</v>
      </c>
      <c r="O8014">
        <f>IF(Table1[[#This Row],[SpreadActual]]&lt;Table1[[#This Row],[SpreadFavorite]],1,0)</f>
        <v>0</v>
      </c>
      <c r="P8014">
        <v>49</v>
      </c>
      <c r="Q8014" t="s">
        <v>118</v>
      </c>
      <c r="R8014" t="b">
        <v>0</v>
      </c>
      <c r="S8014">
        <v>59</v>
      </c>
      <c r="T8014">
        <v>13</v>
      </c>
      <c r="U8014">
        <v>85</v>
      </c>
    </row>
    <row r="8015" spans="1:22" x14ac:dyDescent="0.2">
      <c r="A8015" s="1">
        <v>37570</v>
      </c>
      <c r="B8015">
        <v>2002</v>
      </c>
      <c r="C8015">
        <f>_xlfn.MAXIFS(Table1[ScheduleWeekWritten],Table1[ScheduleSeason],Table1[[#This Row],[ScheduleSeason]])</f>
        <v>17</v>
      </c>
      <c r="D8015">
        <v>10</v>
      </c>
      <c r="E8015" cm="1">
        <f t="array" ref="E8015">_xlfn.XLOOKUP(Table1[[#This Row],[ScheduleWeekWritten]],Table3[Game],100+Table3[Increase],Table1[[#This Row],[ScheduleWeekWritten]])</f>
        <v>10</v>
      </c>
      <c r="F8015" t="b">
        <v>0</v>
      </c>
      <c r="G8015" t="s">
        <v>153</v>
      </c>
      <c r="H8015">
        <v>28</v>
      </c>
      <c r="I8015">
        <v>24</v>
      </c>
      <c r="J8015" t="s">
        <v>27</v>
      </c>
      <c r="K8015" t="s">
        <v>40</v>
      </c>
      <c r="L8015" t="str">
        <f>_xlfn.XLOOKUP(Table1[[#This Row],[TeamFavoriteID]],Table2[team_id],Table2[team_name],_xlfn.XLOOKUP(Table1[[#This Row],[TeamFavoriteID]],Table2[team_id_pfr],Table2[team_name],"Even"))</f>
        <v>Los Angeles Rams</v>
      </c>
      <c r="M8015">
        <v>-6</v>
      </c>
      <c r="N8015">
        <f>IF(Table1[[#This Row],[TeamFavorite]]=Table1[[#This Row],[TeamHome]],Table1[[#This Row],[ScoreAway]]-Table1[[#This Row],[ScoreHome]],Table1[[#This Row],[ScoreHome]]-Table1[[#This Row],[ScoreAway]])</f>
        <v>4</v>
      </c>
      <c r="O8015">
        <f>IF(Table1[[#This Row],[SpreadActual]]&lt;Table1[[#This Row],[SpreadFavorite]],1,0)</f>
        <v>0</v>
      </c>
      <c r="P8015">
        <v>44</v>
      </c>
      <c r="Q8015" t="s">
        <v>157</v>
      </c>
      <c r="R8015" t="b">
        <v>0</v>
      </c>
      <c r="S8015">
        <v>72</v>
      </c>
      <c r="T8015">
        <v>0</v>
      </c>
      <c r="V8015" t="s">
        <v>103</v>
      </c>
    </row>
    <row r="8016" spans="1:22" x14ac:dyDescent="0.2">
      <c r="A8016" s="1">
        <v>37570</v>
      </c>
      <c r="B8016">
        <v>2002</v>
      </c>
      <c r="C8016">
        <f>_xlfn.MAXIFS(Table1[ScheduleWeekWritten],Table1[ScheduleSeason],Table1[[#This Row],[ScheduleSeason]])</f>
        <v>17</v>
      </c>
      <c r="D8016">
        <v>10</v>
      </c>
      <c r="E8016" cm="1">
        <f t="array" ref="E8016">_xlfn.XLOOKUP(Table1[[#This Row],[ScheduleWeekWritten]],Table3[Game],100+Table3[Increase],Table1[[#This Row],[ScheduleWeekWritten]])</f>
        <v>10</v>
      </c>
      <c r="F8016" t="b">
        <v>0</v>
      </c>
      <c r="G8016" t="s">
        <v>171</v>
      </c>
      <c r="H8016">
        <v>17</v>
      </c>
      <c r="I8016">
        <v>10</v>
      </c>
      <c r="J8016" t="s">
        <v>177</v>
      </c>
      <c r="K8016" t="s">
        <v>25</v>
      </c>
      <c r="L8016" t="str">
        <f>_xlfn.XLOOKUP(Table1[[#This Row],[TeamFavoriteID]],Table2[team_id],Table2[team_name],_xlfn.XLOOKUP(Table1[[#This Row],[TeamFavoriteID]],Table2[team_id_pfr],Table2[team_name],"Even"))</f>
        <v>Houston Oilers</v>
      </c>
      <c r="M8016">
        <v>-9</v>
      </c>
      <c r="N8016">
        <f>IF(Table1[[#This Row],[TeamFavorite]]=Table1[[#This Row],[TeamHome]],Table1[[#This Row],[ScoreAway]]-Table1[[#This Row],[ScoreHome]],Table1[[#This Row],[ScoreHome]]-Table1[[#This Row],[ScoreAway]])</f>
        <v>7</v>
      </c>
      <c r="O8016">
        <f>IF(Table1[[#This Row],[SpreadActual]]&lt;Table1[[#This Row],[SpreadFavorite]],1,0)</f>
        <v>0</v>
      </c>
      <c r="P8016">
        <v>39.5</v>
      </c>
      <c r="Q8016" t="s">
        <v>172</v>
      </c>
      <c r="R8016" t="b">
        <v>0</v>
      </c>
      <c r="S8016">
        <v>71</v>
      </c>
      <c r="T8016">
        <v>17</v>
      </c>
      <c r="U8016">
        <v>73</v>
      </c>
    </row>
    <row r="8017" spans="1:22" x14ac:dyDescent="0.2">
      <c r="A8017" s="1">
        <v>37571</v>
      </c>
      <c r="B8017">
        <v>2002</v>
      </c>
      <c r="C8017">
        <f>_xlfn.MAXIFS(Table1[ScheduleWeekWritten],Table1[ScheduleSeason],Table1[[#This Row],[ScheduleSeason]])</f>
        <v>17</v>
      </c>
      <c r="D8017">
        <v>10</v>
      </c>
      <c r="E8017" cm="1">
        <f t="array" ref="E8017">_xlfn.XLOOKUP(Table1[[#This Row],[ScheduleWeekWritten]],Table3[Game],100+Table3[Increase],Table1[[#This Row],[ScheduleWeekWritten]])</f>
        <v>10</v>
      </c>
      <c r="F8017" t="b">
        <v>0</v>
      </c>
      <c r="G8017" t="s">
        <v>24</v>
      </c>
      <c r="H8017">
        <v>10</v>
      </c>
      <c r="I8017">
        <v>34</v>
      </c>
      <c r="J8017" t="s">
        <v>20</v>
      </c>
      <c r="K8017" t="s">
        <v>88</v>
      </c>
      <c r="L8017" t="str">
        <f>_xlfn.XLOOKUP(Table1[[#This Row],[TeamFavoriteID]],Table2[team_id],Table2[team_name],_xlfn.XLOOKUP(Table1[[#This Row],[TeamFavoriteID]],Table2[team_id_pfr],Table2[team_name],"Even"))</f>
        <v>Denver Broncos</v>
      </c>
      <c r="M8017">
        <v>-6</v>
      </c>
      <c r="N8017">
        <f>IF(Table1[[#This Row],[TeamFavorite]]=Table1[[#This Row],[TeamHome]],Table1[[#This Row],[ScoreAway]]-Table1[[#This Row],[ScoreHome]],Table1[[#This Row],[ScoreHome]]-Table1[[#This Row],[ScoreAway]])</f>
        <v>24</v>
      </c>
      <c r="O8017">
        <f>IF(Table1[[#This Row],[SpreadActual]]&lt;Table1[[#This Row],[SpreadFavorite]],1,0)</f>
        <v>0</v>
      </c>
      <c r="P8017">
        <v>45.5</v>
      </c>
      <c r="Q8017" t="s">
        <v>174</v>
      </c>
      <c r="R8017" t="b">
        <v>0</v>
      </c>
      <c r="S8017">
        <v>36</v>
      </c>
      <c r="T8017">
        <v>11</v>
      </c>
      <c r="U8017">
        <v>47</v>
      </c>
    </row>
    <row r="8018" spans="1:22" x14ac:dyDescent="0.2">
      <c r="A8018" s="1">
        <v>37577</v>
      </c>
      <c r="B8018">
        <v>2002</v>
      </c>
      <c r="C8018">
        <f>_xlfn.MAXIFS(Table1[ScheduleWeekWritten],Table1[ScheduleSeason],Table1[[#This Row],[ScheduleSeason]])</f>
        <v>17</v>
      </c>
      <c r="D8018">
        <v>11</v>
      </c>
      <c r="E8018" cm="1">
        <f t="array" ref="E8018">_xlfn.XLOOKUP(Table1[[#This Row],[ScheduleWeekWritten]],Table3[Game],100+Table3[Increase],Table1[[#This Row],[ScheduleWeekWritten]])</f>
        <v>11</v>
      </c>
      <c r="F8018" t="b">
        <v>0</v>
      </c>
      <c r="G8018" t="s">
        <v>38</v>
      </c>
      <c r="H8018">
        <v>24</v>
      </c>
      <c r="I8018">
        <v>17</v>
      </c>
      <c r="J8018" t="s">
        <v>95</v>
      </c>
      <c r="K8018" t="s">
        <v>109</v>
      </c>
      <c r="L8018" t="str">
        <f>_xlfn.XLOOKUP(Table1[[#This Row],[TeamFavoriteID]],Table2[team_id],Table2[team_name],_xlfn.XLOOKUP(Table1[[#This Row],[TeamFavoriteID]],Table2[team_id_pfr],Table2[team_name],"Even"))</f>
        <v>Atlanta Falcons</v>
      </c>
      <c r="M8018">
        <v>-1.5</v>
      </c>
      <c r="N8018">
        <f>IF(Table1[[#This Row],[TeamFavorite]]=Table1[[#This Row],[TeamHome]],Table1[[#This Row],[ScoreAway]]-Table1[[#This Row],[ScoreHome]],Table1[[#This Row],[ScoreHome]]-Table1[[#This Row],[ScoreAway]])</f>
        <v>-7</v>
      </c>
      <c r="O8018">
        <f>IF(Table1[[#This Row],[SpreadActual]]&lt;Table1[[#This Row],[SpreadFavorite]],1,0)</f>
        <v>1</v>
      </c>
      <c r="P8018">
        <v>51</v>
      </c>
      <c r="Q8018" t="s">
        <v>148</v>
      </c>
      <c r="R8018" t="b">
        <v>0</v>
      </c>
      <c r="S8018">
        <v>72</v>
      </c>
      <c r="T8018">
        <v>0</v>
      </c>
      <c r="V8018" t="s">
        <v>103</v>
      </c>
    </row>
    <row r="8019" spans="1:22" x14ac:dyDescent="0.2">
      <c r="A8019" s="1">
        <v>37577</v>
      </c>
      <c r="B8019">
        <v>2002</v>
      </c>
      <c r="C8019">
        <f>_xlfn.MAXIFS(Table1[ScheduleWeekWritten],Table1[ScheduleSeason],Table1[[#This Row],[ScheduleSeason]])</f>
        <v>17</v>
      </c>
      <c r="D8019">
        <v>11</v>
      </c>
      <c r="E8019" cm="1">
        <f t="array" ref="E8019">_xlfn.XLOOKUP(Table1[[#This Row],[ScheduleWeekWritten]],Table3[Game],100+Table3[Increase],Table1[[#This Row],[ScheduleWeekWritten]])</f>
        <v>11</v>
      </c>
      <c r="F8019" t="b">
        <v>0</v>
      </c>
      <c r="G8019" t="s">
        <v>101</v>
      </c>
      <c r="H8019">
        <v>20</v>
      </c>
      <c r="I8019">
        <v>27</v>
      </c>
      <c r="J8019" t="s">
        <v>62</v>
      </c>
      <c r="K8019" t="s">
        <v>63</v>
      </c>
      <c r="L8019" t="str">
        <f>_xlfn.XLOOKUP(Table1[[#This Row],[TeamFavoriteID]],Table2[team_id],Table2[team_name],_xlfn.XLOOKUP(Table1[[#This Row],[TeamFavoriteID]],Table2[team_id_pfr],Table2[team_name],"Even"))</f>
        <v>Cleveland Browns</v>
      </c>
      <c r="M8019">
        <v>-3</v>
      </c>
      <c r="N8019">
        <f>IF(Table1[[#This Row],[TeamFavorite]]=Table1[[#This Row],[TeamHome]],Table1[[#This Row],[ScoreAway]]-Table1[[#This Row],[ScoreHome]],Table1[[#This Row],[ScoreHome]]-Table1[[#This Row],[ScoreAway]])</f>
        <v>-7</v>
      </c>
      <c r="O8019">
        <f>IF(Table1[[#This Row],[SpreadActual]]&lt;Table1[[#This Row],[SpreadFavorite]],1,0)</f>
        <v>1</v>
      </c>
      <c r="P8019">
        <v>41.5</v>
      </c>
      <c r="Q8019" t="s">
        <v>173</v>
      </c>
      <c r="R8019" t="b">
        <v>0</v>
      </c>
      <c r="S8019">
        <v>35</v>
      </c>
      <c r="T8019">
        <v>12</v>
      </c>
      <c r="U8019">
        <v>83</v>
      </c>
    </row>
    <row r="8020" spans="1:22" x14ac:dyDescent="0.2">
      <c r="A8020" s="1">
        <v>37577</v>
      </c>
      <c r="B8020">
        <v>2002</v>
      </c>
      <c r="C8020">
        <f>_xlfn.MAXIFS(Table1[ScheduleWeekWritten],Table1[ScheduleSeason],Table1[[#This Row],[ScheduleSeason]])</f>
        <v>17</v>
      </c>
      <c r="D8020">
        <v>11</v>
      </c>
      <c r="E8020" cm="1">
        <f t="array" ref="E8020">_xlfn.XLOOKUP(Table1[[#This Row],[ScheduleWeekWritten]],Table3[Game],100+Table3[Increase],Table1[[#This Row],[ScheduleWeekWritten]])</f>
        <v>11</v>
      </c>
      <c r="F8020" t="b">
        <v>0</v>
      </c>
      <c r="G8020" t="s">
        <v>45</v>
      </c>
      <c r="H8020">
        <v>14</v>
      </c>
      <c r="I8020">
        <v>31</v>
      </c>
      <c r="J8020" t="s">
        <v>31</v>
      </c>
      <c r="K8020" t="s">
        <v>32</v>
      </c>
      <c r="L8020" t="str">
        <f>_xlfn.XLOOKUP(Table1[[#This Row],[TeamFavoriteID]],Table2[team_id],Table2[team_name],_xlfn.XLOOKUP(Table1[[#This Row],[TeamFavoriteID]],Table2[team_id_pfr],Table2[team_name],"Even"))</f>
        <v>New York Jets</v>
      </c>
      <c r="M8020">
        <v>-3</v>
      </c>
      <c r="N8020">
        <f>IF(Table1[[#This Row],[TeamFavorite]]=Table1[[#This Row],[TeamHome]],Table1[[#This Row],[ScoreAway]]-Table1[[#This Row],[ScoreHome]],Table1[[#This Row],[ScoreHome]]-Table1[[#This Row],[ScoreAway]])</f>
        <v>-17</v>
      </c>
      <c r="O8020">
        <f>IF(Table1[[#This Row],[SpreadActual]]&lt;Table1[[#This Row],[SpreadFavorite]],1,0)</f>
        <v>1</v>
      </c>
      <c r="P8020">
        <v>43</v>
      </c>
      <c r="Q8020" t="s">
        <v>181</v>
      </c>
      <c r="R8020" t="b">
        <v>0</v>
      </c>
      <c r="S8020">
        <v>72</v>
      </c>
      <c r="T8020">
        <v>0</v>
      </c>
      <c r="V8020" t="s">
        <v>103</v>
      </c>
    </row>
    <row r="8021" spans="1:22" x14ac:dyDescent="0.2">
      <c r="A8021" s="1">
        <v>37577</v>
      </c>
      <c r="B8021">
        <v>2002</v>
      </c>
      <c r="C8021">
        <f>_xlfn.MAXIFS(Table1[ScheduleWeekWritten],Table1[ScheduleSeason],Table1[[#This Row],[ScheduleSeason]])</f>
        <v>17</v>
      </c>
      <c r="D8021">
        <v>11</v>
      </c>
      <c r="E8021" cm="1">
        <f t="array" ref="E8021">_xlfn.XLOOKUP(Table1[[#This Row],[ScheduleWeekWritten]],Table3[Game],100+Table3[Increase],Table1[[#This Row],[ScheduleWeekWritten]])</f>
        <v>11</v>
      </c>
      <c r="F8021" t="b">
        <v>0</v>
      </c>
      <c r="G8021" t="s">
        <v>177</v>
      </c>
      <c r="H8021">
        <v>21</v>
      </c>
      <c r="I8021">
        <v>24</v>
      </c>
      <c r="J8021" t="s">
        <v>154</v>
      </c>
      <c r="K8021" t="s">
        <v>161</v>
      </c>
      <c r="L8021" t="str">
        <f>_xlfn.XLOOKUP(Table1[[#This Row],[TeamFavoriteID]],Table2[team_id],Table2[team_name],_xlfn.XLOOKUP(Table1[[#This Row],[TeamFavoriteID]],Table2[team_id_pfr],Table2[team_name],"Even"))</f>
        <v>Jacksonville Jaguars</v>
      </c>
      <c r="M8021">
        <v>-6.5</v>
      </c>
      <c r="N8021">
        <f>IF(Table1[[#This Row],[TeamFavorite]]=Table1[[#This Row],[TeamHome]],Table1[[#This Row],[ScoreAway]]-Table1[[#This Row],[ScoreHome]],Table1[[#This Row],[ScoreHome]]-Table1[[#This Row],[ScoreAway]])</f>
        <v>-3</v>
      </c>
      <c r="O8021">
        <f>IF(Table1[[#This Row],[SpreadActual]]&lt;Table1[[#This Row],[SpreadFavorite]],1,0)</f>
        <v>0</v>
      </c>
      <c r="P8021">
        <v>36.5</v>
      </c>
      <c r="Q8021" t="s">
        <v>178</v>
      </c>
      <c r="R8021" t="b">
        <v>0</v>
      </c>
      <c r="S8021">
        <v>72</v>
      </c>
      <c r="T8021">
        <v>0</v>
      </c>
      <c r="V8021" t="s">
        <v>103</v>
      </c>
    </row>
    <row r="8022" spans="1:22" x14ac:dyDescent="0.2">
      <c r="A8022" s="1">
        <v>37577</v>
      </c>
      <c r="B8022">
        <v>2002</v>
      </c>
      <c r="C8022">
        <f>_xlfn.MAXIFS(Table1[ScheduleWeekWritten],Table1[ScheduleSeason],Table1[[#This Row],[ScheduleSeason]])</f>
        <v>17</v>
      </c>
      <c r="D8022">
        <v>11</v>
      </c>
      <c r="E8022" cm="1">
        <f t="array" ref="E8022">_xlfn.XLOOKUP(Table1[[#This Row],[ScheduleWeekWritten]],Table3[Game],100+Table3[Increase],Table1[[#This Row],[ScheduleWeekWritten]])</f>
        <v>11</v>
      </c>
      <c r="F8022" t="b">
        <v>0</v>
      </c>
      <c r="G8022" t="s">
        <v>140</v>
      </c>
      <c r="H8022">
        <v>20</v>
      </c>
      <c r="I8022">
        <v>3</v>
      </c>
      <c r="J8022" t="s">
        <v>67</v>
      </c>
      <c r="K8022" t="s">
        <v>72</v>
      </c>
      <c r="L8022" t="str">
        <f>_xlfn.XLOOKUP(Table1[[#This Row],[TeamFavoriteID]],Table2[team_id],Table2[team_name],_xlfn.XLOOKUP(Table1[[#This Row],[TeamFavoriteID]],Table2[team_id_pfr],Table2[team_name],"Even"))</f>
        <v>Baltimore Colts</v>
      </c>
      <c r="M8022">
        <v>-6.5</v>
      </c>
      <c r="N8022">
        <f>IF(Table1[[#This Row],[TeamFavorite]]=Table1[[#This Row],[TeamHome]],Table1[[#This Row],[ScoreAway]]-Table1[[#This Row],[ScoreHome]],Table1[[#This Row],[ScoreHome]]-Table1[[#This Row],[ScoreAway]])</f>
        <v>17</v>
      </c>
      <c r="O8022">
        <f>IF(Table1[[#This Row],[SpreadActual]]&lt;Table1[[#This Row],[SpreadFavorite]],1,0)</f>
        <v>0</v>
      </c>
      <c r="P8022">
        <v>39.5</v>
      </c>
      <c r="Q8022" t="s">
        <v>141</v>
      </c>
      <c r="R8022" t="b">
        <v>0</v>
      </c>
      <c r="S8022">
        <v>72</v>
      </c>
      <c r="T8022">
        <v>0</v>
      </c>
      <c r="V8022" t="s">
        <v>103</v>
      </c>
    </row>
    <row r="8023" spans="1:22" x14ac:dyDescent="0.2">
      <c r="A8023" s="1">
        <v>37577</v>
      </c>
      <c r="B8023">
        <v>2002</v>
      </c>
      <c r="C8023">
        <f>_xlfn.MAXIFS(Table1[ScheduleWeekWritten],Table1[ScheduleSeason],Table1[[#This Row],[ScheduleSeason]])</f>
        <v>17</v>
      </c>
      <c r="D8023">
        <v>11</v>
      </c>
      <c r="E8023" cm="1">
        <f t="array" ref="E8023">_xlfn.XLOOKUP(Table1[[#This Row],[ScheduleWeekWritten]],Table3[Game],100+Table3[Increase],Table1[[#This Row],[ScheduleWeekWritten]])</f>
        <v>11</v>
      </c>
      <c r="F8023" t="b">
        <v>0</v>
      </c>
      <c r="G8023" t="s">
        <v>42</v>
      </c>
      <c r="H8023">
        <v>17</v>
      </c>
      <c r="I8023">
        <v>16</v>
      </c>
      <c r="J8023" t="s">
        <v>28</v>
      </c>
      <c r="K8023" t="s">
        <v>75</v>
      </c>
      <c r="L8023" t="str">
        <f>_xlfn.XLOOKUP(Table1[[#This Row],[TeamFavoriteID]],Table2[team_id],Table2[team_name],_xlfn.XLOOKUP(Table1[[#This Row],[TeamFavoriteID]],Table2[team_id_pfr],Table2[team_name],"Even"))</f>
        <v>Kansas City Chiefs</v>
      </c>
      <c r="M8023">
        <v>-3.5</v>
      </c>
      <c r="N8023">
        <f>IF(Table1[[#This Row],[TeamFavorite]]=Table1[[#This Row],[TeamHome]],Table1[[#This Row],[ScoreAway]]-Table1[[#This Row],[ScoreHome]],Table1[[#This Row],[ScoreHome]]-Table1[[#This Row],[ScoreAway]])</f>
        <v>-1</v>
      </c>
      <c r="O8023">
        <f>IF(Table1[[#This Row],[SpreadActual]]&lt;Table1[[#This Row],[SpreadFavorite]],1,0)</f>
        <v>0</v>
      </c>
      <c r="P8023">
        <v>52.5</v>
      </c>
      <c r="Q8023" t="s">
        <v>117</v>
      </c>
      <c r="R8023" t="b">
        <v>0</v>
      </c>
      <c r="S8023">
        <v>39</v>
      </c>
      <c r="T8023">
        <v>12</v>
      </c>
      <c r="U8023">
        <v>74</v>
      </c>
    </row>
    <row r="8024" spans="1:22" x14ac:dyDescent="0.2">
      <c r="A8024" s="1">
        <v>37577</v>
      </c>
      <c r="B8024">
        <v>2002</v>
      </c>
      <c r="C8024">
        <f>_xlfn.MAXIFS(Table1[ScheduleWeekWritten],Table1[ScheduleSeason],Table1[[#This Row],[ScheduleSeason]])</f>
        <v>17</v>
      </c>
      <c r="D8024">
        <v>11</v>
      </c>
      <c r="E8024" cm="1">
        <f t="array" ref="E8024">_xlfn.XLOOKUP(Table1[[#This Row],[ScheduleWeekWritten]],Table3[Game],100+Table3[Increase],Table1[[#This Row],[ScheduleWeekWritten]])</f>
        <v>11</v>
      </c>
      <c r="F8024" t="b">
        <v>0</v>
      </c>
      <c r="G8024" t="s">
        <v>19</v>
      </c>
      <c r="H8024">
        <v>26</v>
      </c>
      <c r="I8024">
        <v>7</v>
      </c>
      <c r="J8024" t="s">
        <v>158</v>
      </c>
      <c r="K8024" t="s">
        <v>91</v>
      </c>
      <c r="L8024" t="str">
        <f>_xlfn.XLOOKUP(Table1[[#This Row],[TeamFavoriteID]],Table2[team_id],Table2[team_name],_xlfn.XLOOKUP(Table1[[#This Row],[TeamFavoriteID]],Table2[team_id_pfr],Table2[team_name],"Even"))</f>
        <v>Miami Dolphins</v>
      </c>
      <c r="M8024">
        <v>-5</v>
      </c>
      <c r="N8024">
        <f>IF(Table1[[#This Row],[TeamFavorite]]=Table1[[#This Row],[TeamHome]],Table1[[#This Row],[ScoreAway]]-Table1[[#This Row],[ScoreHome]],Table1[[#This Row],[ScoreHome]]-Table1[[#This Row],[ScoreAway]])</f>
        <v>-19</v>
      </c>
      <c r="O8024">
        <f>IF(Table1[[#This Row],[SpreadActual]]&lt;Table1[[#This Row],[SpreadFavorite]],1,0)</f>
        <v>1</v>
      </c>
      <c r="P8024">
        <v>34.5</v>
      </c>
      <c r="Q8024" t="s">
        <v>143</v>
      </c>
      <c r="R8024" t="b">
        <v>0</v>
      </c>
      <c r="S8024">
        <v>70</v>
      </c>
      <c r="T8024">
        <v>13</v>
      </c>
      <c r="U8024">
        <v>87</v>
      </c>
    </row>
    <row r="8025" spans="1:22" x14ac:dyDescent="0.2">
      <c r="A8025" s="1">
        <v>37577</v>
      </c>
      <c r="B8025">
        <v>2002</v>
      </c>
      <c r="C8025">
        <f>_xlfn.MAXIFS(Table1[ScheduleWeekWritten],Table1[ScheduleSeason],Table1[[#This Row],[ScheduleSeason]])</f>
        <v>17</v>
      </c>
      <c r="D8025">
        <v>11</v>
      </c>
      <c r="E8025" cm="1">
        <f t="array" ref="E8025">_xlfn.XLOOKUP(Table1[[#This Row],[ScheduleWeekWritten]],Table3[Game],100+Table3[Increase],Table1[[#This Row],[ScheduleWeekWritten]])</f>
        <v>11</v>
      </c>
      <c r="F8025" t="b">
        <v>0</v>
      </c>
      <c r="G8025" t="s">
        <v>54</v>
      </c>
      <c r="H8025">
        <v>31</v>
      </c>
      <c r="I8025">
        <v>21</v>
      </c>
      <c r="J8025" t="s">
        <v>33</v>
      </c>
      <c r="K8025" t="s">
        <v>35</v>
      </c>
      <c r="L8025" t="str">
        <f>_xlfn.XLOOKUP(Table1[[#This Row],[TeamFavoriteID]],Table2[team_id],Table2[team_name],_xlfn.XLOOKUP(Table1[[#This Row],[TeamFavoriteID]],Table2[team_id_pfr],Table2[team_name],"Even"))</f>
        <v>Green Bay Packers</v>
      </c>
      <c r="M8025">
        <v>-6.5</v>
      </c>
      <c r="N8025">
        <f>IF(Table1[[#This Row],[TeamFavorite]]=Table1[[#This Row],[TeamHome]],Table1[[#This Row],[ScoreAway]]-Table1[[#This Row],[ScoreHome]],Table1[[#This Row],[ScoreHome]]-Table1[[#This Row],[ScoreAway]])</f>
        <v>10</v>
      </c>
      <c r="O8025">
        <f>IF(Table1[[#This Row],[SpreadActual]]&lt;Table1[[#This Row],[SpreadFavorite]],1,0)</f>
        <v>0</v>
      </c>
      <c r="P8025">
        <v>50.5</v>
      </c>
      <c r="Q8025" t="s">
        <v>137</v>
      </c>
      <c r="R8025" t="b">
        <v>0</v>
      </c>
      <c r="S8025">
        <v>72</v>
      </c>
      <c r="T8025">
        <v>0</v>
      </c>
      <c r="V8025" t="s">
        <v>103</v>
      </c>
    </row>
    <row r="8026" spans="1:22" x14ac:dyDescent="0.2">
      <c r="A8026" s="1">
        <v>37577</v>
      </c>
      <c r="B8026">
        <v>2002</v>
      </c>
      <c r="C8026">
        <f>_xlfn.MAXIFS(Table1[ScheduleWeekWritten],Table1[ScheduleSeason],Table1[[#This Row],[ScheduleSeason]])</f>
        <v>17</v>
      </c>
      <c r="D8026">
        <v>11</v>
      </c>
      <c r="E8026" cm="1">
        <f t="array" ref="E8026">_xlfn.XLOOKUP(Table1[[#This Row],[ScheduleWeekWritten]],Table3[Game],100+Table3[Increase],Table1[[#This Row],[ScheduleWeekWritten]])</f>
        <v>11</v>
      </c>
      <c r="F8026" t="b">
        <v>0</v>
      </c>
      <c r="G8026" t="s">
        <v>50</v>
      </c>
      <c r="H8026">
        <v>19</v>
      </c>
      <c r="I8026">
        <v>17</v>
      </c>
      <c r="J8026" t="s">
        <v>61</v>
      </c>
      <c r="K8026" t="s">
        <v>90</v>
      </c>
      <c r="L8026" t="str">
        <f>_xlfn.XLOOKUP(Table1[[#This Row],[TeamFavoriteID]],Table2[team_id],Table2[team_name],_xlfn.XLOOKUP(Table1[[#This Row],[TeamFavoriteID]],Table2[team_id_pfr],Table2[team_name],"Even"))</f>
        <v>New York Giants</v>
      </c>
      <c r="M8026">
        <v>-3.5</v>
      </c>
      <c r="N8026">
        <f>IF(Table1[[#This Row],[TeamFavorite]]=Table1[[#This Row],[TeamHome]],Table1[[#This Row],[ScoreAway]]-Table1[[#This Row],[ScoreHome]],Table1[[#This Row],[ScoreHome]]-Table1[[#This Row],[ScoreAway]])</f>
        <v>-2</v>
      </c>
      <c r="O8026">
        <f>IF(Table1[[#This Row],[SpreadActual]]&lt;Table1[[#This Row],[SpreadFavorite]],1,0)</f>
        <v>0</v>
      </c>
      <c r="P8026">
        <v>34.5</v>
      </c>
      <c r="Q8026" t="s">
        <v>126</v>
      </c>
      <c r="R8026" t="b">
        <v>0</v>
      </c>
      <c r="S8026">
        <v>41</v>
      </c>
      <c r="T8026">
        <v>22</v>
      </c>
      <c r="U8026">
        <v>93</v>
      </c>
    </row>
    <row r="8027" spans="1:22" x14ac:dyDescent="0.2">
      <c r="A8027" s="1">
        <v>37577</v>
      </c>
      <c r="B8027">
        <v>2002</v>
      </c>
      <c r="C8027">
        <f>_xlfn.MAXIFS(Table1[ScheduleWeekWritten],Table1[ScheduleSeason],Table1[[#This Row],[ScheduleSeason]])</f>
        <v>17</v>
      </c>
      <c r="D8027">
        <v>11</v>
      </c>
      <c r="E8027" cm="1">
        <f t="array" ref="E8027">_xlfn.XLOOKUP(Table1[[#This Row],[ScheduleWeekWritten]],Table3[Game],100+Table3[Increase],Table1[[#This Row],[ScheduleWeekWritten]])</f>
        <v>11</v>
      </c>
      <c r="F8027" t="b">
        <v>0</v>
      </c>
      <c r="G8027" t="s">
        <v>20</v>
      </c>
      <c r="H8027">
        <v>27</v>
      </c>
      <c r="I8027">
        <v>20</v>
      </c>
      <c r="J8027" t="s">
        <v>115</v>
      </c>
      <c r="K8027" t="s">
        <v>21</v>
      </c>
      <c r="L8027" t="str">
        <f>_xlfn.XLOOKUP(Table1[[#This Row],[TeamFavoriteID]],Table2[team_id],Table2[team_name],_xlfn.XLOOKUP(Table1[[#This Row],[TeamFavoriteID]],Table2[team_id_pfr],Table2[team_name],"Even"))</f>
        <v>Las Vegas Raiders</v>
      </c>
      <c r="M8027">
        <v>-4.5</v>
      </c>
      <c r="N8027">
        <f>IF(Table1[[#This Row],[TeamFavorite]]=Table1[[#This Row],[TeamHome]],Table1[[#This Row],[ScoreAway]]-Table1[[#This Row],[ScoreHome]],Table1[[#This Row],[ScoreHome]]-Table1[[#This Row],[ScoreAway]])</f>
        <v>7</v>
      </c>
      <c r="O8027">
        <f>IF(Table1[[#This Row],[SpreadActual]]&lt;Table1[[#This Row],[SpreadFavorite]],1,0)</f>
        <v>0</v>
      </c>
      <c r="P8027">
        <v>48</v>
      </c>
      <c r="Q8027" t="s">
        <v>76</v>
      </c>
      <c r="R8027" t="b">
        <v>0</v>
      </c>
      <c r="S8027">
        <v>55</v>
      </c>
      <c r="T8027">
        <v>7</v>
      </c>
      <c r="U8027">
        <v>84</v>
      </c>
    </row>
    <row r="8028" spans="1:22" x14ac:dyDescent="0.2">
      <c r="A8028" s="1">
        <v>37577</v>
      </c>
      <c r="B8028">
        <v>2002</v>
      </c>
      <c r="C8028">
        <f>_xlfn.MAXIFS(Table1[ScheduleWeekWritten],Table1[ScheduleSeason],Table1[[#This Row],[ScheduleSeason]])</f>
        <v>17</v>
      </c>
      <c r="D8028">
        <v>11</v>
      </c>
      <c r="E8028" cm="1">
        <f t="array" ref="E8028">_xlfn.XLOOKUP(Table1[[#This Row],[ScheduleWeekWritten]],Table3[Game],100+Table3[Increase],Table1[[#This Row],[ScheduleWeekWritten]])</f>
        <v>11</v>
      </c>
      <c r="F8028" t="b">
        <v>0</v>
      </c>
      <c r="G8028" t="s">
        <v>58</v>
      </c>
      <c r="H8028">
        <v>38</v>
      </c>
      <c r="I8028">
        <v>14</v>
      </c>
      <c r="J8028" t="s">
        <v>149</v>
      </c>
      <c r="K8028" t="s">
        <v>77</v>
      </c>
      <c r="L8028" t="str">
        <f>_xlfn.XLOOKUP(Table1[[#This Row],[TeamFavoriteID]],Table2[team_id],Table2[team_name],_xlfn.XLOOKUP(Table1[[#This Row],[TeamFavoriteID]],Table2[team_id_pfr],Table2[team_name],"Even"))</f>
        <v>Philadelphia Eagles</v>
      </c>
      <c r="M8028">
        <v>-12</v>
      </c>
      <c r="N8028">
        <f>IF(Table1[[#This Row],[TeamFavorite]]=Table1[[#This Row],[TeamHome]],Table1[[#This Row],[ScoreAway]]-Table1[[#This Row],[ScoreHome]],Table1[[#This Row],[ScoreHome]]-Table1[[#This Row],[ScoreAway]])</f>
        <v>-24</v>
      </c>
      <c r="O8028">
        <f>IF(Table1[[#This Row],[SpreadActual]]&lt;Table1[[#This Row],[SpreadFavorite]],1,0)</f>
        <v>1</v>
      </c>
      <c r="P8028">
        <v>37.5</v>
      </c>
      <c r="Q8028" t="s">
        <v>112</v>
      </c>
      <c r="R8028" t="b">
        <v>0</v>
      </c>
      <c r="S8028">
        <v>43</v>
      </c>
      <c r="T8028">
        <v>17</v>
      </c>
      <c r="U8028">
        <v>92</v>
      </c>
    </row>
    <row r="8029" spans="1:22" x14ac:dyDescent="0.2">
      <c r="A8029" s="1">
        <v>37577</v>
      </c>
      <c r="B8029">
        <v>2002</v>
      </c>
      <c r="C8029">
        <f>_xlfn.MAXIFS(Table1[ScheduleWeekWritten],Table1[ScheduleSeason],Table1[[#This Row],[ScheduleSeason]])</f>
        <v>17</v>
      </c>
      <c r="D8029">
        <v>11</v>
      </c>
      <c r="E8029" cm="1">
        <f t="array" ref="E8029">_xlfn.XLOOKUP(Table1[[#This Row],[ScheduleWeekWritten]],Table3[Game],100+Table3[Increase],Table1[[#This Row],[ScheduleWeekWritten]])</f>
        <v>11</v>
      </c>
      <c r="F8029" t="b">
        <v>0</v>
      </c>
      <c r="G8029" t="s">
        <v>27</v>
      </c>
      <c r="H8029">
        <v>20</v>
      </c>
      <c r="I8029">
        <v>17</v>
      </c>
      <c r="J8029" t="s">
        <v>53</v>
      </c>
      <c r="K8029" t="s">
        <v>87</v>
      </c>
      <c r="L8029" t="str">
        <f>_xlfn.XLOOKUP(Table1[[#This Row],[TeamFavoriteID]],Table2[team_id],Table2[team_name],_xlfn.XLOOKUP(Table1[[#This Row],[TeamFavoriteID]],Table2[team_id_pfr],Table2[team_name],"Even"))</f>
        <v>San Francisco 49ers</v>
      </c>
      <c r="M8029">
        <v>-2.5</v>
      </c>
      <c r="N8029">
        <f>IF(Table1[[#This Row],[TeamFavorite]]=Table1[[#This Row],[TeamHome]],Table1[[#This Row],[ScoreAway]]-Table1[[#This Row],[ScoreHome]],Table1[[#This Row],[ScoreHome]]-Table1[[#This Row],[ScoreAway]])</f>
        <v>3</v>
      </c>
      <c r="O8029">
        <f>IF(Table1[[#This Row],[SpreadActual]]&lt;Table1[[#This Row],[SpreadFavorite]],1,0)</f>
        <v>0</v>
      </c>
      <c r="P8029">
        <v>43</v>
      </c>
      <c r="Q8029" t="s">
        <v>94</v>
      </c>
      <c r="R8029" t="b">
        <v>0</v>
      </c>
      <c r="S8029">
        <v>63</v>
      </c>
      <c r="T8029">
        <v>5</v>
      </c>
      <c r="U8029">
        <v>32</v>
      </c>
    </row>
    <row r="8030" spans="1:22" x14ac:dyDescent="0.2">
      <c r="A8030" s="1">
        <v>37577</v>
      </c>
      <c r="B8030">
        <v>2002</v>
      </c>
      <c r="C8030">
        <f>_xlfn.MAXIFS(Table1[ScheduleWeekWritten],Table1[ScheduleSeason],Table1[[#This Row],[ScheduleSeason]])</f>
        <v>17</v>
      </c>
      <c r="D8030">
        <v>11</v>
      </c>
      <c r="E8030" cm="1">
        <f t="array" ref="E8030">_xlfn.XLOOKUP(Table1[[#This Row],[ScheduleWeekWritten]],Table3[Game],100+Table3[Increase],Table1[[#This Row],[ScheduleWeekWritten]])</f>
        <v>11</v>
      </c>
      <c r="F8030" t="b">
        <v>0</v>
      </c>
      <c r="G8030" t="s">
        <v>128</v>
      </c>
      <c r="H8030">
        <v>9</v>
      </c>
      <c r="I8030">
        <v>31</v>
      </c>
      <c r="J8030" t="s">
        <v>24</v>
      </c>
      <c r="K8030" t="s">
        <v>88</v>
      </c>
      <c r="L8030" t="str">
        <f>_xlfn.XLOOKUP(Table1[[#This Row],[TeamFavoriteID]],Table2[team_id],Table2[team_name],_xlfn.XLOOKUP(Table1[[#This Row],[TeamFavoriteID]],Table2[team_id_pfr],Table2[team_name],"Even"))</f>
        <v>Denver Broncos</v>
      </c>
      <c r="M8030">
        <v>-5.5</v>
      </c>
      <c r="N8030">
        <f>IF(Table1[[#This Row],[TeamFavorite]]=Table1[[#This Row],[TeamHome]],Table1[[#This Row],[ScoreAway]]-Table1[[#This Row],[ScoreHome]],Table1[[#This Row],[ScoreHome]]-Table1[[#This Row],[ScoreAway]])</f>
        <v>-22</v>
      </c>
      <c r="O8030">
        <f>IF(Table1[[#This Row],[SpreadActual]]&lt;Table1[[#This Row],[SpreadFavorite]],1,0)</f>
        <v>1</v>
      </c>
      <c r="P8030">
        <v>42.5</v>
      </c>
      <c r="Q8030" t="s">
        <v>180</v>
      </c>
      <c r="R8030" t="b">
        <v>0</v>
      </c>
      <c r="S8030">
        <v>49</v>
      </c>
      <c r="T8030">
        <v>14</v>
      </c>
      <c r="U8030">
        <v>84</v>
      </c>
    </row>
    <row r="8031" spans="1:22" x14ac:dyDescent="0.2">
      <c r="A8031" s="1">
        <v>37577</v>
      </c>
      <c r="B8031">
        <v>2002</v>
      </c>
      <c r="C8031">
        <f>_xlfn.MAXIFS(Table1[ScheduleWeekWritten],Table1[ScheduleSeason],Table1[[#This Row],[ScheduleSeason]])</f>
        <v>17</v>
      </c>
      <c r="D8031">
        <v>11</v>
      </c>
      <c r="E8031" cm="1">
        <f t="array" ref="E8031">_xlfn.XLOOKUP(Table1[[#This Row],[ScheduleWeekWritten]],Table3[Game],100+Table3[Increase],Table1[[#This Row],[ScheduleWeekWritten]])</f>
        <v>11</v>
      </c>
      <c r="F8031" t="b">
        <v>0</v>
      </c>
      <c r="G8031" t="s">
        <v>127</v>
      </c>
      <c r="H8031">
        <v>23</v>
      </c>
      <c r="I8031">
        <v>10</v>
      </c>
      <c r="J8031" t="s">
        <v>152</v>
      </c>
      <c r="K8031" t="s">
        <v>133</v>
      </c>
      <c r="L8031" t="str">
        <f>_xlfn.XLOOKUP(Table1[[#This Row],[TeamFavoriteID]],Table2[team_id],Table2[team_name],_xlfn.XLOOKUP(Table1[[#This Row],[TeamFavoriteID]],Table2[team_id_pfr],Table2[team_name],"Even"))</f>
        <v>Tampa Bay Buccaneers</v>
      </c>
      <c r="M8031">
        <v>-8</v>
      </c>
      <c r="N8031">
        <f>IF(Table1[[#This Row],[TeamFavorite]]=Table1[[#This Row],[TeamHome]],Table1[[#This Row],[ScoreAway]]-Table1[[#This Row],[ScoreHome]],Table1[[#This Row],[ScoreHome]]-Table1[[#This Row],[ScoreAway]])</f>
        <v>-13</v>
      </c>
      <c r="O8031">
        <f>IF(Table1[[#This Row],[SpreadActual]]&lt;Table1[[#This Row],[SpreadFavorite]],1,0)</f>
        <v>1</v>
      </c>
      <c r="P8031">
        <v>34.5</v>
      </c>
      <c r="Q8031" t="s">
        <v>168</v>
      </c>
      <c r="R8031" t="b">
        <v>0</v>
      </c>
      <c r="S8031">
        <v>63</v>
      </c>
      <c r="T8031">
        <v>17</v>
      </c>
      <c r="U8031">
        <v>77</v>
      </c>
    </row>
    <row r="8032" spans="1:22" x14ac:dyDescent="0.2">
      <c r="A8032" s="1">
        <v>37577</v>
      </c>
      <c r="B8032">
        <v>2002</v>
      </c>
      <c r="C8032">
        <f>_xlfn.MAXIFS(Table1[ScheduleWeekWritten],Table1[ScheduleSeason],Table1[[#This Row],[ScheduleSeason]])</f>
        <v>17</v>
      </c>
      <c r="D8032">
        <v>11</v>
      </c>
      <c r="E8032" cm="1">
        <f t="array" ref="E8032">_xlfn.XLOOKUP(Table1[[#This Row],[ScheduleWeekWritten]],Table3[Game],100+Table3[Increase],Table1[[#This Row],[ScheduleWeekWritten]])</f>
        <v>11</v>
      </c>
      <c r="F8032" t="b">
        <v>0</v>
      </c>
      <c r="G8032" t="s">
        <v>171</v>
      </c>
      <c r="H8032">
        <v>31</v>
      </c>
      <c r="I8032">
        <v>23</v>
      </c>
      <c r="J8032" t="s">
        <v>49</v>
      </c>
      <c r="K8032" t="s">
        <v>51</v>
      </c>
      <c r="L8032" t="str">
        <f>_xlfn.XLOOKUP(Table1[[#This Row],[TeamFavoriteID]],Table2[team_id],Table2[team_name],_xlfn.XLOOKUP(Table1[[#This Row],[TeamFavoriteID]],Table2[team_id_pfr],Table2[team_name],"Even"))</f>
        <v>Pittsburgh Steelers</v>
      </c>
      <c r="M8032">
        <v>-3</v>
      </c>
      <c r="N8032">
        <f>IF(Table1[[#This Row],[TeamFavorite]]=Table1[[#This Row],[TeamHome]],Table1[[#This Row],[ScoreAway]]-Table1[[#This Row],[ScoreHome]],Table1[[#This Row],[ScoreHome]]-Table1[[#This Row],[ScoreAway]])</f>
        <v>8</v>
      </c>
      <c r="O8032">
        <f>IF(Table1[[#This Row],[SpreadActual]]&lt;Table1[[#This Row],[SpreadFavorite]],1,0)</f>
        <v>0</v>
      </c>
      <c r="P8032">
        <v>44</v>
      </c>
      <c r="Q8032" t="s">
        <v>172</v>
      </c>
      <c r="R8032" t="b">
        <v>0</v>
      </c>
      <c r="S8032">
        <v>39</v>
      </c>
      <c r="T8032">
        <v>10</v>
      </c>
      <c r="U8032">
        <v>63</v>
      </c>
    </row>
    <row r="8033" spans="1:22" x14ac:dyDescent="0.2">
      <c r="A8033" s="1">
        <v>37578</v>
      </c>
      <c r="B8033">
        <v>2002</v>
      </c>
      <c r="C8033">
        <f>_xlfn.MAXIFS(Table1[ScheduleWeekWritten],Table1[ScheduleSeason],Table1[[#This Row],[ScheduleSeason]])</f>
        <v>17</v>
      </c>
      <c r="D8033">
        <v>11</v>
      </c>
      <c r="E8033" cm="1">
        <f t="array" ref="E8033">_xlfn.XLOOKUP(Table1[[#This Row],[ScheduleWeekWritten]],Table3[Game],100+Table3[Increase],Table1[[#This Row],[ScheduleWeekWritten]])</f>
        <v>11</v>
      </c>
      <c r="F8033" t="b">
        <v>0</v>
      </c>
      <c r="G8033" t="s">
        <v>153</v>
      </c>
      <c r="H8033">
        <v>21</v>
      </c>
      <c r="I8033">
        <v>16</v>
      </c>
      <c r="J8033" t="s">
        <v>46</v>
      </c>
      <c r="K8033" t="s">
        <v>40</v>
      </c>
      <c r="L8033" t="str">
        <f>_xlfn.XLOOKUP(Table1[[#This Row],[TeamFavoriteID]],Table2[team_id],Table2[team_name],_xlfn.XLOOKUP(Table1[[#This Row],[TeamFavoriteID]],Table2[team_id_pfr],Table2[team_name],"Even"))</f>
        <v>Los Angeles Rams</v>
      </c>
      <c r="M8033">
        <v>-10.5</v>
      </c>
      <c r="N8033">
        <f>IF(Table1[[#This Row],[TeamFavorite]]=Table1[[#This Row],[TeamHome]],Table1[[#This Row],[ScoreAway]]-Table1[[#This Row],[ScoreHome]],Table1[[#This Row],[ScoreHome]]-Table1[[#This Row],[ScoreAway]])</f>
        <v>5</v>
      </c>
      <c r="O8033">
        <f>IF(Table1[[#This Row],[SpreadActual]]&lt;Table1[[#This Row],[SpreadFavorite]],1,0)</f>
        <v>0</v>
      </c>
      <c r="P8033">
        <v>43.5</v>
      </c>
      <c r="Q8033" t="s">
        <v>157</v>
      </c>
      <c r="R8033" t="b">
        <v>0</v>
      </c>
      <c r="S8033">
        <v>72</v>
      </c>
      <c r="T8033">
        <v>0</v>
      </c>
      <c r="V8033" t="s">
        <v>103</v>
      </c>
    </row>
    <row r="8034" spans="1:22" x14ac:dyDescent="0.2">
      <c r="A8034" s="1">
        <v>37584</v>
      </c>
      <c r="B8034">
        <v>2002</v>
      </c>
      <c r="C8034">
        <f>_xlfn.MAXIFS(Table1[ScheduleWeekWritten],Table1[ScheduleSeason],Table1[[#This Row],[ScheduleSeason]])</f>
        <v>17</v>
      </c>
      <c r="D8034">
        <v>12</v>
      </c>
      <c r="E8034" cm="1">
        <f t="array" ref="E8034">_xlfn.XLOOKUP(Table1[[#This Row],[ScheduleWeekWritten]],Table3[Game],100+Table3[Increase],Table1[[#This Row],[ScheduleWeekWritten]])</f>
        <v>12</v>
      </c>
      <c r="F8034" t="b">
        <v>0</v>
      </c>
      <c r="G8034" t="s">
        <v>149</v>
      </c>
      <c r="H8034">
        <v>20</v>
      </c>
      <c r="I8034">
        <v>41</v>
      </c>
      <c r="J8034" t="s">
        <v>20</v>
      </c>
      <c r="K8034" t="s">
        <v>21</v>
      </c>
      <c r="L8034" t="str">
        <f>_xlfn.XLOOKUP(Table1[[#This Row],[TeamFavoriteID]],Table2[team_id],Table2[team_name],_xlfn.XLOOKUP(Table1[[#This Row],[TeamFavoriteID]],Table2[team_id_pfr],Table2[team_name],"Even"))</f>
        <v>Las Vegas Raiders</v>
      </c>
      <c r="M8034">
        <v>-9.5</v>
      </c>
      <c r="N8034">
        <f>IF(Table1[[#This Row],[TeamFavorite]]=Table1[[#This Row],[TeamHome]],Table1[[#This Row],[ScoreAway]]-Table1[[#This Row],[ScoreHome]],Table1[[#This Row],[ScoreHome]]-Table1[[#This Row],[ScoreAway]])</f>
        <v>-21</v>
      </c>
      <c r="O8034">
        <f>IF(Table1[[#This Row],[SpreadActual]]&lt;Table1[[#This Row],[SpreadFavorite]],1,0)</f>
        <v>1</v>
      </c>
      <c r="P8034">
        <v>44</v>
      </c>
      <c r="Q8034" t="s">
        <v>150</v>
      </c>
      <c r="R8034" t="b">
        <v>0</v>
      </c>
      <c r="S8034">
        <v>64</v>
      </c>
      <c r="T8034">
        <v>6</v>
      </c>
      <c r="U8034">
        <v>24</v>
      </c>
    </row>
    <row r="8035" spans="1:22" x14ac:dyDescent="0.2">
      <c r="A8035" s="1">
        <v>37584</v>
      </c>
      <c r="B8035">
        <v>2002</v>
      </c>
      <c r="C8035">
        <f>_xlfn.MAXIFS(Table1[ScheduleWeekWritten],Table1[ScheduleSeason],Table1[[#This Row],[ScheduleSeason]])</f>
        <v>17</v>
      </c>
      <c r="D8035">
        <v>12</v>
      </c>
      <c r="E8035" cm="1">
        <f t="array" ref="E8035">_xlfn.XLOOKUP(Table1[[#This Row],[ScheduleWeekWritten]],Table3[Game],100+Table3[Increase],Table1[[#This Row],[ScheduleWeekWritten]])</f>
        <v>12</v>
      </c>
      <c r="F8035" t="b">
        <v>0</v>
      </c>
      <c r="G8035" t="s">
        <v>158</v>
      </c>
      <c r="H8035">
        <v>13</v>
      </c>
      <c r="I8035">
        <v>12</v>
      </c>
      <c r="J8035" t="s">
        <v>171</v>
      </c>
      <c r="K8035" t="s">
        <v>25</v>
      </c>
      <c r="L8035" t="str">
        <f>_xlfn.XLOOKUP(Table1[[#This Row],[TeamFavoriteID]],Table2[team_id],Table2[team_name],_xlfn.XLOOKUP(Table1[[#This Row],[TeamFavoriteID]],Table2[team_id_pfr],Table2[team_name],"Even"))</f>
        <v>Houston Oilers</v>
      </c>
      <c r="M8035">
        <v>-2.5</v>
      </c>
      <c r="N8035">
        <f>IF(Table1[[#This Row],[TeamFavorite]]=Table1[[#This Row],[TeamHome]],Table1[[#This Row],[ScoreAway]]-Table1[[#This Row],[ScoreHome]],Table1[[#This Row],[ScoreHome]]-Table1[[#This Row],[ScoreAway]])</f>
        <v>1</v>
      </c>
      <c r="O8035">
        <f>IF(Table1[[#This Row],[SpreadActual]]&lt;Table1[[#This Row],[SpreadFavorite]],1,0)</f>
        <v>0</v>
      </c>
      <c r="P8035">
        <v>38.5</v>
      </c>
      <c r="Q8035" t="s">
        <v>166</v>
      </c>
      <c r="R8035" t="b">
        <v>0</v>
      </c>
      <c r="S8035">
        <v>42</v>
      </c>
      <c r="T8035">
        <v>7</v>
      </c>
      <c r="U8035">
        <v>60</v>
      </c>
    </row>
    <row r="8036" spans="1:22" x14ac:dyDescent="0.2">
      <c r="A8036" s="1">
        <v>37584</v>
      </c>
      <c r="B8036">
        <v>2002</v>
      </c>
      <c r="C8036">
        <f>_xlfn.MAXIFS(Table1[ScheduleWeekWritten],Table1[ScheduleSeason],Table1[[#This Row],[ScheduleSeason]])</f>
        <v>17</v>
      </c>
      <c r="D8036">
        <v>12</v>
      </c>
      <c r="E8036" cm="1">
        <f t="array" ref="E8036">_xlfn.XLOOKUP(Table1[[#This Row],[ScheduleWeekWritten]],Table3[Game],100+Table3[Increase],Table1[[#This Row],[ScheduleWeekWritten]])</f>
        <v>12</v>
      </c>
      <c r="F8036" t="b">
        <v>0</v>
      </c>
      <c r="G8036" t="s">
        <v>152</v>
      </c>
      <c r="H8036">
        <v>0</v>
      </c>
      <c r="I8036">
        <v>41</v>
      </c>
      <c r="J8036" t="s">
        <v>38</v>
      </c>
      <c r="K8036" t="s">
        <v>109</v>
      </c>
      <c r="L8036" t="str">
        <f>_xlfn.XLOOKUP(Table1[[#This Row],[TeamFavoriteID]],Table2[team_id],Table2[team_name],_xlfn.XLOOKUP(Table1[[#This Row],[TeamFavoriteID]],Table2[team_id_pfr],Table2[team_name],"Even"))</f>
        <v>Atlanta Falcons</v>
      </c>
      <c r="M8036">
        <v>-3.5</v>
      </c>
      <c r="N8036">
        <f>IF(Table1[[#This Row],[TeamFavorite]]=Table1[[#This Row],[TeamHome]],Table1[[#This Row],[ScoreAway]]-Table1[[#This Row],[ScoreHome]],Table1[[#This Row],[ScoreHome]]-Table1[[#This Row],[ScoreAway]])</f>
        <v>-41</v>
      </c>
      <c r="O8036">
        <f>IF(Table1[[#This Row],[SpreadActual]]&lt;Table1[[#This Row],[SpreadFavorite]],1,0)</f>
        <v>1</v>
      </c>
      <c r="P8036">
        <v>37</v>
      </c>
      <c r="Q8036" t="s">
        <v>160</v>
      </c>
      <c r="R8036" t="b">
        <v>0</v>
      </c>
      <c r="S8036">
        <v>46</v>
      </c>
      <c r="T8036">
        <v>1</v>
      </c>
      <c r="U8036">
        <v>56</v>
      </c>
    </row>
    <row r="8037" spans="1:22" x14ac:dyDescent="0.2">
      <c r="A8037" s="1">
        <v>37584</v>
      </c>
      <c r="B8037">
        <v>2002</v>
      </c>
      <c r="C8037">
        <f>_xlfn.MAXIFS(Table1[ScheduleWeekWritten],Table1[ScheduleSeason],Table1[[#This Row],[ScheduleSeason]])</f>
        <v>17</v>
      </c>
      <c r="D8037">
        <v>12</v>
      </c>
      <c r="E8037" cm="1">
        <f t="array" ref="E8037">_xlfn.XLOOKUP(Table1[[#This Row],[ScheduleWeekWritten]],Table3[Game],100+Table3[Increase],Table1[[#This Row],[ScheduleWeekWritten]])</f>
        <v>12</v>
      </c>
      <c r="F8037" t="b">
        <v>0</v>
      </c>
      <c r="G8037" t="s">
        <v>46</v>
      </c>
      <c r="H8037">
        <v>20</v>
      </c>
      <c r="I8037">
        <v>17</v>
      </c>
      <c r="J8037" t="s">
        <v>45</v>
      </c>
      <c r="K8037" t="s">
        <v>47</v>
      </c>
      <c r="L8037" t="str">
        <f>_xlfn.XLOOKUP(Table1[[#This Row],[TeamFavoriteID]],Table2[team_id],Table2[team_name],_xlfn.XLOOKUP(Table1[[#This Row],[TeamFavoriteID]],Table2[team_id_pfr],Table2[team_name],"Even"))</f>
        <v>Chicago Bears</v>
      </c>
      <c r="M8037">
        <v>-5</v>
      </c>
      <c r="N8037">
        <f>IF(Table1[[#This Row],[TeamFavorite]]=Table1[[#This Row],[TeamHome]],Table1[[#This Row],[ScoreAway]]-Table1[[#This Row],[ScoreHome]],Table1[[#This Row],[ScoreHome]]-Table1[[#This Row],[ScoreAway]])</f>
        <v>-3</v>
      </c>
      <c r="O8037">
        <f>IF(Table1[[#This Row],[SpreadActual]]&lt;Table1[[#This Row],[SpreadFavorite]],1,0)</f>
        <v>0</v>
      </c>
      <c r="P8037">
        <v>37.5</v>
      </c>
      <c r="Q8037" t="s">
        <v>176</v>
      </c>
      <c r="R8037" t="b">
        <v>0</v>
      </c>
      <c r="S8037">
        <v>35</v>
      </c>
      <c r="T8037">
        <v>9</v>
      </c>
      <c r="U8037">
        <v>71</v>
      </c>
    </row>
    <row r="8038" spans="1:22" x14ac:dyDescent="0.2">
      <c r="A8038" s="1">
        <v>37584</v>
      </c>
      <c r="B8038">
        <v>2002</v>
      </c>
      <c r="C8038">
        <f>_xlfn.MAXIFS(Table1[ScheduleWeekWritten],Table1[ScheduleSeason],Table1[[#This Row],[ScheduleSeason]])</f>
        <v>17</v>
      </c>
      <c r="D8038">
        <v>12</v>
      </c>
      <c r="E8038" cm="1">
        <f t="array" ref="E8038">_xlfn.XLOOKUP(Table1[[#This Row],[ScheduleWeekWritten]],Table3[Game],100+Table3[Increase],Table1[[#This Row],[ScheduleWeekWritten]])</f>
        <v>12</v>
      </c>
      <c r="F8038" t="b">
        <v>0</v>
      </c>
      <c r="G8038" t="s">
        <v>67</v>
      </c>
      <c r="H8038">
        <v>21</v>
      </c>
      <c r="I8038">
        <v>19</v>
      </c>
      <c r="J8038" t="s">
        <v>154</v>
      </c>
      <c r="K8038" t="s">
        <v>161</v>
      </c>
      <c r="L8038" t="str">
        <f>_xlfn.XLOOKUP(Table1[[#This Row],[TeamFavoriteID]],Table2[team_id],Table2[team_name],_xlfn.XLOOKUP(Table1[[#This Row],[TeamFavoriteID]],Table2[team_id_pfr],Table2[team_name],"Even"))</f>
        <v>Jacksonville Jaguars</v>
      </c>
      <c r="M8038">
        <v>-2.5</v>
      </c>
      <c r="N8038">
        <f>IF(Table1[[#This Row],[TeamFavorite]]=Table1[[#This Row],[TeamHome]],Table1[[#This Row],[ScoreAway]]-Table1[[#This Row],[ScoreHome]],Table1[[#This Row],[ScoreHome]]-Table1[[#This Row],[ScoreAway]])</f>
        <v>2</v>
      </c>
      <c r="O8038">
        <f>IF(Table1[[#This Row],[SpreadActual]]&lt;Table1[[#This Row],[SpreadFavorite]],1,0)</f>
        <v>0</v>
      </c>
      <c r="P8038">
        <v>34</v>
      </c>
      <c r="Q8038" t="s">
        <v>119</v>
      </c>
      <c r="R8038" t="b">
        <v>0</v>
      </c>
      <c r="S8038">
        <v>60</v>
      </c>
      <c r="T8038">
        <v>16</v>
      </c>
      <c r="U8038">
        <v>73</v>
      </c>
    </row>
    <row r="8039" spans="1:22" x14ac:dyDescent="0.2">
      <c r="A8039" s="1">
        <v>37584</v>
      </c>
      <c r="B8039">
        <v>2002</v>
      </c>
      <c r="C8039">
        <f>_xlfn.MAXIFS(Table1[ScheduleWeekWritten],Table1[ScheduleSeason],Table1[[#This Row],[ScheduleSeason]])</f>
        <v>17</v>
      </c>
      <c r="D8039">
        <v>12</v>
      </c>
      <c r="E8039" cm="1">
        <f t="array" ref="E8039">_xlfn.XLOOKUP(Table1[[#This Row],[ScheduleWeekWritten]],Table3[Game],100+Table3[Increase],Table1[[#This Row],[ScheduleWeekWritten]])</f>
        <v>12</v>
      </c>
      <c r="F8039" t="b">
        <v>0</v>
      </c>
      <c r="G8039" t="s">
        <v>24</v>
      </c>
      <c r="H8039">
        <v>20</v>
      </c>
      <c r="I8039">
        <v>23</v>
      </c>
      <c r="J8039" t="s">
        <v>140</v>
      </c>
      <c r="K8039" t="s">
        <v>88</v>
      </c>
      <c r="L8039" t="str">
        <f>_xlfn.XLOOKUP(Table1[[#This Row],[TeamFavoriteID]],Table2[team_id],Table2[team_name],_xlfn.XLOOKUP(Table1[[#This Row],[TeamFavoriteID]],Table2[team_id_pfr],Table2[team_name],"Even"))</f>
        <v>Denver Broncos</v>
      </c>
      <c r="M8039">
        <v>-6</v>
      </c>
      <c r="N8039">
        <f>IF(Table1[[#This Row],[TeamFavorite]]=Table1[[#This Row],[TeamHome]],Table1[[#This Row],[ScoreAway]]-Table1[[#This Row],[ScoreHome]],Table1[[#This Row],[ScoreHome]]-Table1[[#This Row],[ScoreAway]])</f>
        <v>3</v>
      </c>
      <c r="O8039">
        <f>IF(Table1[[#This Row],[SpreadActual]]&lt;Table1[[#This Row],[SpreadFavorite]],1,0)</f>
        <v>0</v>
      </c>
      <c r="P8039">
        <v>43</v>
      </c>
      <c r="Q8039" t="s">
        <v>174</v>
      </c>
      <c r="R8039" t="b">
        <v>0</v>
      </c>
      <c r="S8039">
        <v>27</v>
      </c>
      <c r="T8039">
        <v>13</v>
      </c>
      <c r="U8039">
        <v>76</v>
      </c>
    </row>
    <row r="8040" spans="1:22" x14ac:dyDescent="0.2">
      <c r="A8040" s="1">
        <v>37584</v>
      </c>
      <c r="B8040">
        <v>2002</v>
      </c>
      <c r="C8040">
        <f>_xlfn.MAXIFS(Table1[ScheduleWeekWritten],Table1[ScheduleSeason],Table1[[#This Row],[ScheduleSeason]])</f>
        <v>17</v>
      </c>
      <c r="D8040">
        <v>12</v>
      </c>
      <c r="E8040" cm="1">
        <f t="array" ref="E8040">_xlfn.XLOOKUP(Table1[[#This Row],[ScheduleWeekWritten]],Table3[Game],100+Table3[Increase],Table1[[#This Row],[ScheduleWeekWritten]])</f>
        <v>12</v>
      </c>
      <c r="F8040" t="b">
        <v>0</v>
      </c>
      <c r="G8040" t="s">
        <v>177</v>
      </c>
      <c r="H8040">
        <v>16</v>
      </c>
      <c r="I8040">
        <v>14</v>
      </c>
      <c r="J8040" t="s">
        <v>50</v>
      </c>
      <c r="K8040" t="s">
        <v>90</v>
      </c>
      <c r="L8040" t="str">
        <f>_xlfn.XLOOKUP(Table1[[#This Row],[TeamFavoriteID]],Table2[team_id],Table2[team_name],_xlfn.XLOOKUP(Table1[[#This Row],[TeamFavoriteID]],Table2[team_id_pfr],Table2[team_name],"Even"))</f>
        <v>New York Giants</v>
      </c>
      <c r="M8040">
        <v>-5.5</v>
      </c>
      <c r="N8040">
        <f>IF(Table1[[#This Row],[TeamFavorite]]=Table1[[#This Row],[TeamHome]],Table1[[#This Row],[ScoreAway]]-Table1[[#This Row],[ScoreHome]],Table1[[#This Row],[ScoreHome]]-Table1[[#This Row],[ScoreAway]])</f>
        <v>2</v>
      </c>
      <c r="O8040">
        <f>IF(Table1[[#This Row],[SpreadActual]]&lt;Table1[[#This Row],[SpreadFavorite]],1,0)</f>
        <v>0</v>
      </c>
      <c r="P8040">
        <v>34</v>
      </c>
      <c r="Q8040" t="s">
        <v>178</v>
      </c>
      <c r="R8040" t="b">
        <v>0</v>
      </c>
      <c r="S8040">
        <v>72</v>
      </c>
      <c r="T8040">
        <v>0</v>
      </c>
      <c r="V8040" t="s">
        <v>103</v>
      </c>
    </row>
    <row r="8041" spans="1:22" x14ac:dyDescent="0.2">
      <c r="A8041" s="1">
        <v>37584</v>
      </c>
      <c r="B8041">
        <v>2002</v>
      </c>
      <c r="C8041">
        <f>_xlfn.MAXIFS(Table1[ScheduleWeekWritten],Table1[ScheduleSeason],Table1[[#This Row],[ScheduleSeason]])</f>
        <v>17</v>
      </c>
      <c r="D8041">
        <v>12</v>
      </c>
      <c r="E8041" cm="1">
        <f t="array" ref="E8041">_xlfn.XLOOKUP(Table1[[#This Row],[ScheduleWeekWritten]],Table3[Game],100+Table3[Increase],Table1[[#This Row],[ScheduleWeekWritten]])</f>
        <v>12</v>
      </c>
      <c r="F8041" t="b">
        <v>0</v>
      </c>
      <c r="G8041" t="s">
        <v>19</v>
      </c>
      <c r="H8041">
        <v>30</v>
      </c>
      <c r="I8041">
        <v>3</v>
      </c>
      <c r="J8041" t="s">
        <v>27</v>
      </c>
      <c r="K8041" t="s">
        <v>91</v>
      </c>
      <c r="L8041" t="str">
        <f>_xlfn.XLOOKUP(Table1[[#This Row],[TeamFavoriteID]],Table2[team_id],Table2[team_name],_xlfn.XLOOKUP(Table1[[#This Row],[TeamFavoriteID]],Table2[team_id_pfr],Table2[team_name],"Even"))</f>
        <v>Miami Dolphins</v>
      </c>
      <c r="M8041">
        <v>-4</v>
      </c>
      <c r="N8041">
        <f>IF(Table1[[#This Row],[TeamFavorite]]=Table1[[#This Row],[TeamHome]],Table1[[#This Row],[ScoreAway]]-Table1[[#This Row],[ScoreHome]],Table1[[#This Row],[ScoreHome]]-Table1[[#This Row],[ScoreAway]])</f>
        <v>-27</v>
      </c>
      <c r="O8041">
        <f>IF(Table1[[#This Row],[SpreadActual]]&lt;Table1[[#This Row],[SpreadFavorite]],1,0)</f>
        <v>1</v>
      </c>
      <c r="P8041">
        <v>36.5</v>
      </c>
      <c r="Q8041" t="s">
        <v>143</v>
      </c>
      <c r="R8041" t="b">
        <v>0</v>
      </c>
      <c r="S8041">
        <v>67</v>
      </c>
      <c r="T8041">
        <v>7</v>
      </c>
      <c r="U8041">
        <v>69</v>
      </c>
    </row>
    <row r="8042" spans="1:22" x14ac:dyDescent="0.2">
      <c r="A8042" s="1">
        <v>37584</v>
      </c>
      <c r="B8042">
        <v>2002</v>
      </c>
      <c r="C8042">
        <f>_xlfn.MAXIFS(Table1[ScheduleWeekWritten],Table1[ScheduleSeason],Table1[[#This Row],[ScheduleSeason]])</f>
        <v>17</v>
      </c>
      <c r="D8042">
        <v>12</v>
      </c>
      <c r="E8042" cm="1">
        <f t="array" ref="E8042">_xlfn.XLOOKUP(Table1[[#This Row],[ScheduleWeekWritten]],Table3[Game],100+Table3[Increase],Table1[[#This Row],[ScheduleWeekWritten]])</f>
        <v>12</v>
      </c>
      <c r="F8042" t="b">
        <v>0</v>
      </c>
      <c r="G8042" t="s">
        <v>115</v>
      </c>
      <c r="H8042">
        <v>24</v>
      </c>
      <c r="I8042">
        <v>17</v>
      </c>
      <c r="J8042" t="s">
        <v>54</v>
      </c>
      <c r="K8042" t="s">
        <v>70</v>
      </c>
      <c r="L8042" t="str">
        <f>_xlfn.XLOOKUP(Table1[[#This Row],[TeamFavoriteID]],Table2[team_id],Table2[team_name],_xlfn.XLOOKUP(Table1[[#This Row],[TeamFavoriteID]],Table2[team_id_pfr],Table2[team_name],"Even"))</f>
        <v>Boston Patriots</v>
      </c>
      <c r="M8042">
        <v>-8</v>
      </c>
      <c r="N8042">
        <f>IF(Table1[[#This Row],[TeamFavorite]]=Table1[[#This Row],[TeamHome]],Table1[[#This Row],[ScoreAway]]-Table1[[#This Row],[ScoreHome]],Table1[[#This Row],[ScoreHome]]-Table1[[#This Row],[ScoreAway]])</f>
        <v>7</v>
      </c>
      <c r="O8042">
        <f>IF(Table1[[#This Row],[SpreadActual]]&lt;Table1[[#This Row],[SpreadFavorite]],1,0)</f>
        <v>0</v>
      </c>
      <c r="P8042">
        <v>47</v>
      </c>
      <c r="Q8042" t="s">
        <v>179</v>
      </c>
      <c r="R8042" t="b">
        <v>0</v>
      </c>
      <c r="S8042">
        <v>40</v>
      </c>
      <c r="T8042">
        <v>20</v>
      </c>
      <c r="U8042">
        <v>57</v>
      </c>
    </row>
    <row r="8043" spans="1:22" x14ac:dyDescent="0.2">
      <c r="A8043" s="1">
        <v>37584</v>
      </c>
      <c r="B8043">
        <v>2002</v>
      </c>
      <c r="C8043">
        <f>_xlfn.MAXIFS(Table1[ScheduleWeekWritten],Table1[ScheduleSeason],Table1[[#This Row],[ScheduleSeason]])</f>
        <v>17</v>
      </c>
      <c r="D8043">
        <v>12</v>
      </c>
      <c r="E8043" cm="1">
        <f t="array" ref="E8043">_xlfn.XLOOKUP(Table1[[#This Row],[ScheduleWeekWritten]],Table3[Game],100+Table3[Increase],Table1[[#This Row],[ScheduleWeekWritten]])</f>
        <v>12</v>
      </c>
      <c r="F8043" t="b">
        <v>0</v>
      </c>
      <c r="G8043" t="s">
        <v>95</v>
      </c>
      <c r="H8043">
        <v>15</v>
      </c>
      <c r="I8043">
        <v>24</v>
      </c>
      <c r="J8043" t="s">
        <v>62</v>
      </c>
      <c r="K8043" t="s">
        <v>98</v>
      </c>
      <c r="L8043" t="str">
        <f>_xlfn.XLOOKUP(Table1[[#This Row],[TeamFavoriteID]],Table2[team_id],Table2[team_name],_xlfn.XLOOKUP(Table1[[#This Row],[TeamFavoriteID]],Table2[team_id_pfr],Table2[team_name],"Even"))</f>
        <v>New Orleans Saints</v>
      </c>
      <c r="M8043">
        <v>-5.5</v>
      </c>
      <c r="N8043">
        <f>IF(Table1[[#This Row],[TeamFavorite]]=Table1[[#This Row],[TeamHome]],Table1[[#This Row],[ScoreAway]]-Table1[[#This Row],[ScoreHome]],Table1[[#This Row],[ScoreHome]]-Table1[[#This Row],[ScoreAway]])</f>
        <v>9</v>
      </c>
      <c r="O8043">
        <f>IF(Table1[[#This Row],[SpreadActual]]&lt;Table1[[#This Row],[SpreadFavorite]],1,0)</f>
        <v>0</v>
      </c>
      <c r="P8043">
        <v>48.5</v>
      </c>
      <c r="Q8043" t="s">
        <v>124</v>
      </c>
      <c r="R8043" t="b">
        <v>0</v>
      </c>
      <c r="S8043">
        <v>72</v>
      </c>
      <c r="T8043">
        <v>0</v>
      </c>
      <c r="V8043" t="s">
        <v>103</v>
      </c>
    </row>
    <row r="8044" spans="1:22" x14ac:dyDescent="0.2">
      <c r="A8044" s="1">
        <v>37584</v>
      </c>
      <c r="B8044">
        <v>2002</v>
      </c>
      <c r="C8044">
        <f>_xlfn.MAXIFS(Table1[ScheduleWeekWritten],Table1[ScheduleSeason],Table1[[#This Row],[ScheduleSeason]])</f>
        <v>17</v>
      </c>
      <c r="D8044">
        <v>12</v>
      </c>
      <c r="E8044" cm="1">
        <f t="array" ref="E8044">_xlfn.XLOOKUP(Table1[[#This Row],[ScheduleWeekWritten]],Table3[Game],100+Table3[Increase],Table1[[#This Row],[ScheduleWeekWritten]])</f>
        <v>12</v>
      </c>
      <c r="F8044" t="b">
        <v>0</v>
      </c>
      <c r="G8044" t="s">
        <v>31</v>
      </c>
      <c r="H8044">
        <v>31</v>
      </c>
      <c r="I8044">
        <v>13</v>
      </c>
      <c r="J8044" t="s">
        <v>28</v>
      </c>
      <c r="K8044" t="s">
        <v>32</v>
      </c>
      <c r="L8044" t="str">
        <f>_xlfn.XLOOKUP(Table1[[#This Row],[TeamFavoriteID]],Table2[team_id],Table2[team_name],_xlfn.XLOOKUP(Table1[[#This Row],[TeamFavoriteID]],Table2[team_id_pfr],Table2[team_name],"Even"))</f>
        <v>New York Jets</v>
      </c>
      <c r="M8044">
        <v>-3</v>
      </c>
      <c r="N8044">
        <f>IF(Table1[[#This Row],[TeamFavorite]]=Table1[[#This Row],[TeamHome]],Table1[[#This Row],[ScoreAway]]-Table1[[#This Row],[ScoreHome]],Table1[[#This Row],[ScoreHome]]-Table1[[#This Row],[ScoreAway]])</f>
        <v>-18</v>
      </c>
      <c r="O8044">
        <f>IF(Table1[[#This Row],[SpreadActual]]&lt;Table1[[#This Row],[SpreadFavorite]],1,0)</f>
        <v>1</v>
      </c>
      <c r="P8044">
        <v>45.5</v>
      </c>
      <c r="Q8044" t="s">
        <v>126</v>
      </c>
      <c r="R8044" t="b">
        <v>0</v>
      </c>
      <c r="S8044">
        <v>44</v>
      </c>
      <c r="T8044">
        <v>18</v>
      </c>
      <c r="U8044">
        <v>53</v>
      </c>
    </row>
    <row r="8045" spans="1:22" x14ac:dyDescent="0.2">
      <c r="A8045" s="1">
        <v>37584</v>
      </c>
      <c r="B8045">
        <v>2002</v>
      </c>
      <c r="C8045">
        <f>_xlfn.MAXIFS(Table1[ScheduleWeekWritten],Table1[ScheduleSeason],Table1[[#This Row],[ScheduleSeason]])</f>
        <v>17</v>
      </c>
      <c r="D8045">
        <v>12</v>
      </c>
      <c r="E8045" cm="1">
        <f t="array" ref="E8045">_xlfn.XLOOKUP(Table1[[#This Row],[ScheduleWeekWritten]],Table3[Game],100+Table3[Increase],Table1[[#This Row],[ScheduleWeekWritten]])</f>
        <v>12</v>
      </c>
      <c r="F8045" t="b">
        <v>0</v>
      </c>
      <c r="G8045" t="s">
        <v>49</v>
      </c>
      <c r="H8045">
        <v>29</v>
      </c>
      <c r="I8045">
        <v>21</v>
      </c>
      <c r="J8045" t="s">
        <v>101</v>
      </c>
      <c r="K8045" t="s">
        <v>51</v>
      </c>
      <c r="L8045" t="str">
        <f>_xlfn.XLOOKUP(Table1[[#This Row],[TeamFavoriteID]],Table2[team_id],Table2[team_name],_xlfn.XLOOKUP(Table1[[#This Row],[TeamFavoriteID]],Table2[team_id_pfr],Table2[team_name],"Even"))</f>
        <v>Pittsburgh Steelers</v>
      </c>
      <c r="M8045">
        <v>-10.5</v>
      </c>
      <c r="N8045">
        <f>IF(Table1[[#This Row],[TeamFavorite]]=Table1[[#This Row],[TeamHome]],Table1[[#This Row],[ScoreAway]]-Table1[[#This Row],[ScoreHome]],Table1[[#This Row],[ScoreHome]]-Table1[[#This Row],[ScoreAway]])</f>
        <v>-8</v>
      </c>
      <c r="O8045">
        <f>IF(Table1[[#This Row],[SpreadActual]]&lt;Table1[[#This Row],[SpreadFavorite]],1,0)</f>
        <v>0</v>
      </c>
      <c r="P8045">
        <v>44</v>
      </c>
      <c r="Q8045" t="s">
        <v>175</v>
      </c>
      <c r="R8045" t="b">
        <v>0</v>
      </c>
      <c r="S8045">
        <v>40</v>
      </c>
      <c r="T8045">
        <v>10</v>
      </c>
      <c r="U8045">
        <v>65</v>
      </c>
    </row>
    <row r="8046" spans="1:22" x14ac:dyDescent="0.2">
      <c r="A8046" s="1">
        <v>37584</v>
      </c>
      <c r="B8046">
        <v>2002</v>
      </c>
      <c r="C8046">
        <f>_xlfn.MAXIFS(Table1[ScheduleWeekWritten],Table1[ScheduleSeason],Table1[[#This Row],[ScheduleSeason]])</f>
        <v>17</v>
      </c>
      <c r="D8046">
        <v>12</v>
      </c>
      <c r="E8046" cm="1">
        <f t="array" ref="E8046">_xlfn.XLOOKUP(Table1[[#This Row],[ScheduleWeekWritten]],Table3[Game],100+Table3[Increase],Table1[[#This Row],[ScheduleWeekWritten]])</f>
        <v>12</v>
      </c>
      <c r="F8046" t="b">
        <v>0</v>
      </c>
      <c r="G8046" t="s">
        <v>128</v>
      </c>
      <c r="H8046">
        <v>39</v>
      </c>
      <c r="I8046">
        <v>32</v>
      </c>
      <c r="J8046" t="s">
        <v>42</v>
      </c>
      <c r="K8046" t="s">
        <v>75</v>
      </c>
      <c r="L8046" t="str">
        <f>_xlfn.XLOOKUP(Table1[[#This Row],[TeamFavoriteID]],Table2[team_id],Table2[team_name],_xlfn.XLOOKUP(Table1[[#This Row],[TeamFavoriteID]],Table2[team_id_pfr],Table2[team_name],"Even"))</f>
        <v>Kansas City Chiefs</v>
      </c>
      <c r="M8046">
        <v>-3.5</v>
      </c>
      <c r="N8046">
        <f>IF(Table1[[#This Row],[TeamFavorite]]=Table1[[#This Row],[TeamHome]],Table1[[#This Row],[ScoreAway]]-Table1[[#This Row],[ScoreHome]],Table1[[#This Row],[ScoreHome]]-Table1[[#This Row],[ScoreAway]])</f>
        <v>7</v>
      </c>
      <c r="O8046">
        <f>IF(Table1[[#This Row],[SpreadActual]]&lt;Table1[[#This Row],[SpreadFavorite]],1,0)</f>
        <v>0</v>
      </c>
      <c r="P8046">
        <v>44</v>
      </c>
      <c r="Q8046" t="s">
        <v>180</v>
      </c>
      <c r="R8046" t="b">
        <v>0</v>
      </c>
      <c r="S8046">
        <v>44</v>
      </c>
      <c r="T8046">
        <v>5</v>
      </c>
      <c r="U8046">
        <v>92</v>
      </c>
    </row>
    <row r="8047" spans="1:22" x14ac:dyDescent="0.2">
      <c r="A8047" s="1">
        <v>37584</v>
      </c>
      <c r="B8047">
        <v>2002</v>
      </c>
      <c r="C8047">
        <f>_xlfn.MAXIFS(Table1[ScheduleWeekWritten],Table1[ScheduleSeason],Table1[[#This Row],[ScheduleSeason]])</f>
        <v>17</v>
      </c>
      <c r="D8047">
        <v>12</v>
      </c>
      <c r="E8047" cm="1">
        <f t="array" ref="E8047">_xlfn.XLOOKUP(Table1[[#This Row],[ScheduleWeekWritten]],Table3[Game],100+Table3[Increase],Table1[[#This Row],[ScheduleWeekWritten]])</f>
        <v>12</v>
      </c>
      <c r="F8047" t="b">
        <v>0</v>
      </c>
      <c r="G8047" t="s">
        <v>127</v>
      </c>
      <c r="H8047">
        <v>21</v>
      </c>
      <c r="I8047">
        <v>7</v>
      </c>
      <c r="J8047" t="s">
        <v>33</v>
      </c>
      <c r="K8047" t="s">
        <v>133</v>
      </c>
      <c r="L8047" t="str">
        <f>_xlfn.XLOOKUP(Table1[[#This Row],[TeamFavoriteID]],Table2[team_id],Table2[team_name],_xlfn.XLOOKUP(Table1[[#This Row],[TeamFavoriteID]],Table2[team_id_pfr],Table2[team_name],"Even"))</f>
        <v>Tampa Bay Buccaneers</v>
      </c>
      <c r="M8047">
        <v>-3</v>
      </c>
      <c r="N8047">
        <f>IF(Table1[[#This Row],[TeamFavorite]]=Table1[[#This Row],[TeamHome]],Table1[[#This Row],[ScoreAway]]-Table1[[#This Row],[ScoreHome]],Table1[[#This Row],[ScoreHome]]-Table1[[#This Row],[ScoreAway]])</f>
        <v>-14</v>
      </c>
      <c r="O8047">
        <f>IF(Table1[[#This Row],[SpreadActual]]&lt;Table1[[#This Row],[SpreadFavorite]],1,0)</f>
        <v>1</v>
      </c>
      <c r="P8047">
        <v>38.5</v>
      </c>
      <c r="Q8047" t="s">
        <v>168</v>
      </c>
      <c r="R8047" t="b">
        <v>0</v>
      </c>
      <c r="S8047">
        <v>53</v>
      </c>
      <c r="T8047">
        <v>5</v>
      </c>
      <c r="U8047">
        <v>76</v>
      </c>
    </row>
    <row r="8048" spans="1:22" x14ac:dyDescent="0.2">
      <c r="A8048" s="1">
        <v>37584</v>
      </c>
      <c r="B8048">
        <v>2002</v>
      </c>
      <c r="C8048">
        <f>_xlfn.MAXIFS(Table1[ScheduleWeekWritten],Table1[ScheduleSeason],Table1[[#This Row],[ScheduleSeason]])</f>
        <v>17</v>
      </c>
      <c r="D8048">
        <v>12</v>
      </c>
      <c r="E8048" cm="1">
        <f t="array" ref="E8048">_xlfn.XLOOKUP(Table1[[#This Row],[ScheduleWeekWritten]],Table3[Game],100+Table3[Increase],Table1[[#This Row],[ScheduleWeekWritten]])</f>
        <v>12</v>
      </c>
      <c r="F8048" t="b">
        <v>0</v>
      </c>
      <c r="G8048" t="s">
        <v>61</v>
      </c>
      <c r="H8048">
        <v>20</v>
      </c>
      <c r="I8048">
        <v>17</v>
      </c>
      <c r="J8048" t="s">
        <v>153</v>
      </c>
      <c r="K8048" t="s">
        <v>40</v>
      </c>
      <c r="L8048" t="str">
        <f>_xlfn.XLOOKUP(Table1[[#This Row],[TeamFavoriteID]],Table2[team_id],Table2[team_name],_xlfn.XLOOKUP(Table1[[#This Row],[TeamFavoriteID]],Table2[team_id_pfr],Table2[team_name],"Even"))</f>
        <v>Los Angeles Rams</v>
      </c>
      <c r="M8048">
        <v>-3.5</v>
      </c>
      <c r="N8048">
        <f>IF(Table1[[#This Row],[TeamFavorite]]=Table1[[#This Row],[TeamHome]],Table1[[#This Row],[ScoreAway]]-Table1[[#This Row],[ScoreHome]],Table1[[#This Row],[ScoreHome]]-Table1[[#This Row],[ScoreAway]])</f>
        <v>3</v>
      </c>
      <c r="O8048">
        <f>IF(Table1[[#This Row],[SpreadActual]]&lt;Table1[[#This Row],[SpreadFavorite]],1,0)</f>
        <v>0</v>
      </c>
      <c r="P8048">
        <v>41</v>
      </c>
      <c r="Q8048" t="s">
        <v>165</v>
      </c>
      <c r="R8048" t="b">
        <v>0</v>
      </c>
      <c r="S8048">
        <v>44</v>
      </c>
      <c r="T8048">
        <v>6</v>
      </c>
      <c r="U8048">
        <v>64</v>
      </c>
    </row>
    <row r="8049" spans="1:22" x14ac:dyDescent="0.2">
      <c r="A8049" s="1">
        <v>37585</v>
      </c>
      <c r="B8049">
        <v>2002</v>
      </c>
      <c r="C8049">
        <f>_xlfn.MAXIFS(Table1[ScheduleWeekWritten],Table1[ScheduleSeason],Table1[[#This Row],[ScheduleSeason]])</f>
        <v>17</v>
      </c>
      <c r="D8049">
        <v>12</v>
      </c>
      <c r="E8049" cm="1">
        <f t="array" ref="E8049">_xlfn.XLOOKUP(Table1[[#This Row],[ScheduleWeekWritten]],Table3[Game],100+Table3[Increase],Table1[[#This Row],[ScheduleWeekWritten]])</f>
        <v>12</v>
      </c>
      <c r="F8049" t="b">
        <v>0</v>
      </c>
      <c r="G8049" t="s">
        <v>53</v>
      </c>
      <c r="H8049">
        <v>17</v>
      </c>
      <c r="I8049">
        <v>38</v>
      </c>
      <c r="J8049" t="s">
        <v>58</v>
      </c>
      <c r="K8049" t="s">
        <v>87</v>
      </c>
      <c r="L8049" t="str">
        <f>_xlfn.XLOOKUP(Table1[[#This Row],[TeamFavoriteID]],Table2[team_id],Table2[team_name],_xlfn.XLOOKUP(Table1[[#This Row],[TeamFavoriteID]],Table2[team_id_pfr],Table2[team_name],"Even"))</f>
        <v>San Francisco 49ers</v>
      </c>
      <c r="M8049">
        <v>-7</v>
      </c>
      <c r="N8049">
        <f>IF(Table1[[#This Row],[TeamFavorite]]=Table1[[#This Row],[TeamHome]],Table1[[#This Row],[ScoreAway]]-Table1[[#This Row],[ScoreHome]],Table1[[#This Row],[ScoreHome]]-Table1[[#This Row],[ScoreAway]])</f>
        <v>21</v>
      </c>
      <c r="O8049">
        <f>IF(Table1[[#This Row],[SpreadActual]]&lt;Table1[[#This Row],[SpreadFavorite]],1,0)</f>
        <v>0</v>
      </c>
      <c r="P8049">
        <v>37.5</v>
      </c>
      <c r="Q8049" t="s">
        <v>118</v>
      </c>
      <c r="R8049" t="b">
        <v>0</v>
      </c>
      <c r="S8049">
        <v>56</v>
      </c>
      <c r="T8049">
        <v>8</v>
      </c>
      <c r="U8049">
        <v>71</v>
      </c>
    </row>
    <row r="8050" spans="1:22" x14ac:dyDescent="0.2">
      <c r="A8050" s="1">
        <v>37588</v>
      </c>
      <c r="B8050">
        <v>2002</v>
      </c>
      <c r="C8050">
        <f>_xlfn.MAXIFS(Table1[ScheduleWeekWritten],Table1[ScheduleSeason],Table1[[#This Row],[ScheduleSeason]])</f>
        <v>17</v>
      </c>
      <c r="D8050">
        <v>13</v>
      </c>
      <c r="E8050" cm="1">
        <f t="array" ref="E8050">_xlfn.XLOOKUP(Table1[[#This Row],[ScheduleWeekWritten]],Table3[Game],100+Table3[Increase],Table1[[#This Row],[ScheduleWeekWritten]])</f>
        <v>13</v>
      </c>
      <c r="F8050" t="b">
        <v>0</v>
      </c>
      <c r="G8050" t="s">
        <v>67</v>
      </c>
      <c r="H8050">
        <v>27</v>
      </c>
      <c r="I8050">
        <v>20</v>
      </c>
      <c r="J8050" t="s">
        <v>61</v>
      </c>
      <c r="K8050" t="s">
        <v>85</v>
      </c>
      <c r="L8050" t="str">
        <f>_xlfn.XLOOKUP(Table1[[#This Row],[TeamFavoriteID]],Table2[team_id],Table2[team_name],_xlfn.XLOOKUP(Table1[[#This Row],[TeamFavoriteID]],Table2[team_id_pfr],Table2[team_name],"Even"))</f>
        <v>Washington Commanders</v>
      </c>
      <c r="M8050">
        <v>-1</v>
      </c>
      <c r="N8050">
        <f>IF(Table1[[#This Row],[TeamFavorite]]=Table1[[#This Row],[TeamHome]],Table1[[#This Row],[ScoreAway]]-Table1[[#This Row],[ScoreHome]],Table1[[#This Row],[ScoreHome]]-Table1[[#This Row],[ScoreAway]])</f>
        <v>7</v>
      </c>
      <c r="O8050">
        <f>IF(Table1[[#This Row],[SpreadActual]]&lt;Table1[[#This Row],[SpreadFavorite]],1,0)</f>
        <v>0</v>
      </c>
      <c r="P8050">
        <v>36.5</v>
      </c>
      <c r="Q8050" t="s">
        <v>119</v>
      </c>
      <c r="R8050" t="b">
        <v>0</v>
      </c>
      <c r="S8050">
        <v>42</v>
      </c>
      <c r="T8050">
        <v>6</v>
      </c>
      <c r="U8050">
        <v>59</v>
      </c>
    </row>
    <row r="8051" spans="1:22" x14ac:dyDescent="0.2">
      <c r="A8051" s="1">
        <v>37588</v>
      </c>
      <c r="B8051">
        <v>2002</v>
      </c>
      <c r="C8051">
        <f>_xlfn.MAXIFS(Table1[ScheduleWeekWritten],Table1[ScheduleSeason],Table1[[#This Row],[ScheduleSeason]])</f>
        <v>17</v>
      </c>
      <c r="D8051">
        <v>13</v>
      </c>
      <c r="E8051" cm="1">
        <f t="array" ref="E8051">_xlfn.XLOOKUP(Table1[[#This Row],[ScheduleWeekWritten]],Table3[Game],100+Table3[Increase],Table1[[#This Row],[ScheduleWeekWritten]])</f>
        <v>13</v>
      </c>
      <c r="F8051" t="b">
        <v>0</v>
      </c>
      <c r="G8051" t="s">
        <v>45</v>
      </c>
      <c r="H8051">
        <v>12</v>
      </c>
      <c r="I8051">
        <v>20</v>
      </c>
      <c r="J8051" t="s">
        <v>115</v>
      </c>
      <c r="K8051" t="s">
        <v>70</v>
      </c>
      <c r="L8051" t="str">
        <f>_xlfn.XLOOKUP(Table1[[#This Row],[TeamFavoriteID]],Table2[team_id],Table2[team_name],_xlfn.XLOOKUP(Table1[[#This Row],[TeamFavoriteID]],Table2[team_id_pfr],Table2[team_name],"Even"))</f>
        <v>Boston Patriots</v>
      </c>
      <c r="M8051">
        <v>-6</v>
      </c>
      <c r="N8051">
        <f>IF(Table1[[#This Row],[TeamFavorite]]=Table1[[#This Row],[TeamHome]],Table1[[#This Row],[ScoreAway]]-Table1[[#This Row],[ScoreHome]],Table1[[#This Row],[ScoreHome]]-Table1[[#This Row],[ScoreAway]])</f>
        <v>-8</v>
      </c>
      <c r="O8051">
        <f>IF(Table1[[#This Row],[SpreadActual]]&lt;Table1[[#This Row],[SpreadFavorite]],1,0)</f>
        <v>1</v>
      </c>
      <c r="P8051">
        <v>46</v>
      </c>
      <c r="Q8051" t="s">
        <v>181</v>
      </c>
      <c r="R8051" t="b">
        <v>0</v>
      </c>
      <c r="S8051">
        <v>72</v>
      </c>
      <c r="T8051">
        <v>0</v>
      </c>
      <c r="V8051" t="s">
        <v>103</v>
      </c>
    </row>
    <row r="8052" spans="1:22" x14ac:dyDescent="0.2">
      <c r="A8052" s="1">
        <v>37591</v>
      </c>
      <c r="B8052">
        <v>2002</v>
      </c>
      <c r="C8052">
        <f>_xlfn.MAXIFS(Table1[ScheduleWeekWritten],Table1[ScheduleSeason],Table1[[#This Row],[ScheduleSeason]])</f>
        <v>17</v>
      </c>
      <c r="D8052">
        <v>13</v>
      </c>
      <c r="E8052" cm="1">
        <f t="array" ref="E8052">_xlfn.XLOOKUP(Table1[[#This Row],[ScheduleWeekWritten]],Table3[Game],100+Table3[Increase],Table1[[#This Row],[ScheduleWeekWritten]])</f>
        <v>13</v>
      </c>
      <c r="F8052" t="b">
        <v>0</v>
      </c>
      <c r="G8052" t="s">
        <v>28</v>
      </c>
      <c r="H8052">
        <v>38</v>
      </c>
      <c r="I8052">
        <v>21</v>
      </c>
      <c r="J8052" t="s">
        <v>19</v>
      </c>
      <c r="K8052" t="s">
        <v>91</v>
      </c>
      <c r="L8052" t="str">
        <f>_xlfn.XLOOKUP(Table1[[#This Row],[TeamFavoriteID]],Table2[team_id],Table2[team_name],_xlfn.XLOOKUP(Table1[[#This Row],[TeamFavoriteID]],Table2[team_id_pfr],Table2[team_name],"Even"))</f>
        <v>Miami Dolphins</v>
      </c>
      <c r="M8052">
        <v>-2</v>
      </c>
      <c r="N8052">
        <f>IF(Table1[[#This Row],[TeamFavorite]]=Table1[[#This Row],[TeamHome]],Table1[[#This Row],[ScoreAway]]-Table1[[#This Row],[ScoreHome]],Table1[[#This Row],[ScoreHome]]-Table1[[#This Row],[ScoreAway]])</f>
        <v>17</v>
      </c>
      <c r="O8052">
        <f>IF(Table1[[#This Row],[SpreadActual]]&lt;Table1[[#This Row],[SpreadFavorite]],1,0)</f>
        <v>0</v>
      </c>
      <c r="P8052">
        <v>37</v>
      </c>
      <c r="Q8052" t="s">
        <v>123</v>
      </c>
      <c r="R8052" t="b">
        <v>0</v>
      </c>
      <c r="S8052">
        <v>24</v>
      </c>
      <c r="T8052">
        <v>17</v>
      </c>
      <c r="U8052">
        <v>73</v>
      </c>
    </row>
    <row r="8053" spans="1:22" x14ac:dyDescent="0.2">
      <c r="A8053" s="1">
        <v>37591</v>
      </c>
      <c r="B8053">
        <v>2002</v>
      </c>
      <c r="C8053">
        <f>_xlfn.MAXIFS(Table1[ScheduleWeekWritten],Table1[ScheduleSeason],Table1[[#This Row],[ScheduleSeason]])</f>
        <v>17</v>
      </c>
      <c r="D8053">
        <v>13</v>
      </c>
      <c r="E8053" cm="1">
        <f t="array" ref="E8053">_xlfn.XLOOKUP(Table1[[#This Row],[ScheduleWeekWritten]],Table3[Game],100+Table3[Increase],Table1[[#This Row],[ScheduleWeekWritten]])</f>
        <v>13</v>
      </c>
      <c r="F8053" t="b">
        <v>0</v>
      </c>
      <c r="G8053" t="s">
        <v>101</v>
      </c>
      <c r="H8053">
        <v>23</v>
      </c>
      <c r="I8053">
        <v>27</v>
      </c>
      <c r="J8053" t="s">
        <v>158</v>
      </c>
      <c r="K8053" t="s">
        <v>159</v>
      </c>
      <c r="L8053" t="str">
        <f>_xlfn.XLOOKUP(Table1[[#This Row],[TeamFavoriteID]],Table2[team_id],Table2[team_name],_xlfn.XLOOKUP(Table1[[#This Row],[TeamFavoriteID]],Table2[team_id_pfr],Table2[team_name],"Even"))</f>
        <v>Baltimore Ravens</v>
      </c>
      <c r="M8053">
        <v>-2.5</v>
      </c>
      <c r="N8053">
        <f>IF(Table1[[#This Row],[TeamFavorite]]=Table1[[#This Row],[TeamHome]],Table1[[#This Row],[ScoreAway]]-Table1[[#This Row],[ScoreHome]],Table1[[#This Row],[ScoreHome]]-Table1[[#This Row],[ScoreAway]])</f>
        <v>-4</v>
      </c>
      <c r="O8053">
        <f>IF(Table1[[#This Row],[SpreadActual]]&lt;Table1[[#This Row],[SpreadFavorite]],1,0)</f>
        <v>1</v>
      </c>
      <c r="P8053">
        <v>37.5</v>
      </c>
      <c r="Q8053" t="s">
        <v>173</v>
      </c>
      <c r="R8053" t="b">
        <v>0</v>
      </c>
      <c r="S8053">
        <v>26</v>
      </c>
      <c r="T8053">
        <v>13</v>
      </c>
      <c r="U8053">
        <v>57</v>
      </c>
    </row>
    <row r="8054" spans="1:22" x14ac:dyDescent="0.2">
      <c r="A8054" s="1">
        <v>37591</v>
      </c>
      <c r="B8054">
        <v>2002</v>
      </c>
      <c r="C8054">
        <f>_xlfn.MAXIFS(Table1[ScheduleWeekWritten],Table1[ScheduleSeason],Table1[[#This Row],[ScheduleSeason]])</f>
        <v>17</v>
      </c>
      <c r="D8054">
        <v>13</v>
      </c>
      <c r="E8054" cm="1">
        <f t="array" ref="E8054">_xlfn.XLOOKUP(Table1[[#This Row],[ScheduleWeekWritten]],Table3[Game],100+Table3[Increase],Table1[[#This Row],[ScheduleWeekWritten]])</f>
        <v>13</v>
      </c>
      <c r="F8054" t="b">
        <v>0</v>
      </c>
      <c r="G8054" t="s">
        <v>62</v>
      </c>
      <c r="H8054">
        <v>6</v>
      </c>
      <c r="I8054">
        <v>13</v>
      </c>
      <c r="J8054" t="s">
        <v>152</v>
      </c>
      <c r="K8054" t="s">
        <v>63</v>
      </c>
      <c r="L8054" t="str">
        <f>_xlfn.XLOOKUP(Table1[[#This Row],[TeamFavoriteID]],Table2[team_id],Table2[team_name],_xlfn.XLOOKUP(Table1[[#This Row],[TeamFavoriteID]],Table2[team_id_pfr],Table2[team_name],"Even"))</f>
        <v>Cleveland Browns</v>
      </c>
      <c r="M8054">
        <v>-7.5</v>
      </c>
      <c r="N8054">
        <f>IF(Table1[[#This Row],[TeamFavorite]]=Table1[[#This Row],[TeamHome]],Table1[[#This Row],[ScoreAway]]-Table1[[#This Row],[ScoreHome]],Table1[[#This Row],[ScoreHome]]-Table1[[#This Row],[ScoreAway]])</f>
        <v>7</v>
      </c>
      <c r="O8054">
        <f>IF(Table1[[#This Row],[SpreadActual]]&lt;Table1[[#This Row],[SpreadFavorite]],1,0)</f>
        <v>0</v>
      </c>
      <c r="P8054">
        <v>34.5</v>
      </c>
      <c r="Q8054" t="s">
        <v>170</v>
      </c>
      <c r="R8054" t="b">
        <v>0</v>
      </c>
      <c r="S8054">
        <v>26</v>
      </c>
      <c r="T8054">
        <v>19</v>
      </c>
      <c r="U8054">
        <v>61</v>
      </c>
    </row>
    <row r="8055" spans="1:22" x14ac:dyDescent="0.2">
      <c r="A8055" s="1">
        <v>37591</v>
      </c>
      <c r="B8055">
        <v>2002</v>
      </c>
      <c r="C8055">
        <f>_xlfn.MAXIFS(Table1[ScheduleWeekWritten],Table1[ScheduleSeason],Table1[[#This Row],[ScheduleSeason]])</f>
        <v>17</v>
      </c>
      <c r="D8055">
        <v>13</v>
      </c>
      <c r="E8055" cm="1">
        <f t="array" ref="E8055">_xlfn.XLOOKUP(Table1[[#This Row],[ScheduleWeekWritten]],Table3[Game],100+Table3[Increase],Table1[[#This Row],[ScheduleWeekWritten]])</f>
        <v>13</v>
      </c>
      <c r="F8055" t="b">
        <v>0</v>
      </c>
      <c r="G8055" t="s">
        <v>33</v>
      </c>
      <c r="H8055">
        <v>30</v>
      </c>
      <c r="I8055">
        <v>20</v>
      </c>
      <c r="J8055" t="s">
        <v>46</v>
      </c>
      <c r="K8055" t="s">
        <v>35</v>
      </c>
      <c r="L8055" t="str">
        <f>_xlfn.XLOOKUP(Table1[[#This Row],[TeamFavoriteID]],Table2[team_id],Table2[team_name],_xlfn.XLOOKUP(Table1[[#This Row],[TeamFavoriteID]],Table2[team_id_pfr],Table2[team_name],"Even"))</f>
        <v>Green Bay Packers</v>
      </c>
      <c r="M8055">
        <v>-9.5</v>
      </c>
      <c r="N8055">
        <f>IF(Table1[[#This Row],[TeamFavorite]]=Table1[[#This Row],[TeamHome]],Table1[[#This Row],[ScoreAway]]-Table1[[#This Row],[ScoreHome]],Table1[[#This Row],[ScoreHome]]-Table1[[#This Row],[ScoreAway]])</f>
        <v>-10</v>
      </c>
      <c r="O8055">
        <f>IF(Table1[[#This Row],[SpreadActual]]&lt;Table1[[#This Row],[SpreadFavorite]],1,0)</f>
        <v>1</v>
      </c>
      <c r="P8055">
        <v>37.5</v>
      </c>
      <c r="Q8055" t="s">
        <v>82</v>
      </c>
      <c r="R8055" t="b">
        <v>0</v>
      </c>
      <c r="S8055">
        <v>19</v>
      </c>
      <c r="T8055">
        <v>12</v>
      </c>
      <c r="U8055">
        <v>58</v>
      </c>
    </row>
    <row r="8056" spans="1:22" x14ac:dyDescent="0.2">
      <c r="A8056" s="1">
        <v>37591</v>
      </c>
      <c r="B8056">
        <v>2002</v>
      </c>
      <c r="C8056">
        <f>_xlfn.MAXIFS(Table1[ScheduleWeekWritten],Table1[ScheduleSeason],Table1[[#This Row],[ScheduleSeason]])</f>
        <v>17</v>
      </c>
      <c r="D8056">
        <v>13</v>
      </c>
      <c r="E8056" cm="1">
        <f t="array" ref="E8056">_xlfn.XLOOKUP(Table1[[#This Row],[ScheduleWeekWritten]],Table3[Game],100+Table3[Increase],Table1[[#This Row],[ScheduleWeekWritten]])</f>
        <v>13</v>
      </c>
      <c r="F8056" t="b">
        <v>0</v>
      </c>
      <c r="G8056" t="s">
        <v>140</v>
      </c>
      <c r="H8056">
        <v>19</v>
      </c>
      <c r="I8056">
        <v>3</v>
      </c>
      <c r="J8056" t="s">
        <v>177</v>
      </c>
      <c r="K8056" t="s">
        <v>72</v>
      </c>
      <c r="L8056" t="str">
        <f>_xlfn.XLOOKUP(Table1[[#This Row],[TeamFavoriteID]],Table2[team_id],Table2[team_name],_xlfn.XLOOKUP(Table1[[#This Row],[TeamFavoriteID]],Table2[team_id_pfr],Table2[team_name],"Even"))</f>
        <v>Baltimore Colts</v>
      </c>
      <c r="M8056">
        <v>-11.5</v>
      </c>
      <c r="N8056">
        <f>IF(Table1[[#This Row],[TeamFavorite]]=Table1[[#This Row],[TeamHome]],Table1[[#This Row],[ScoreAway]]-Table1[[#This Row],[ScoreHome]],Table1[[#This Row],[ScoreHome]]-Table1[[#This Row],[ScoreAway]])</f>
        <v>16</v>
      </c>
      <c r="O8056">
        <f>IF(Table1[[#This Row],[SpreadActual]]&lt;Table1[[#This Row],[SpreadFavorite]],1,0)</f>
        <v>0</v>
      </c>
      <c r="P8056">
        <v>39.5</v>
      </c>
      <c r="Q8056" t="s">
        <v>141</v>
      </c>
      <c r="R8056" t="b">
        <v>0</v>
      </c>
      <c r="S8056">
        <v>72</v>
      </c>
      <c r="T8056">
        <v>0</v>
      </c>
      <c r="V8056" t="s">
        <v>103</v>
      </c>
    </row>
    <row r="8057" spans="1:22" x14ac:dyDescent="0.2">
      <c r="A8057" s="1">
        <v>37591</v>
      </c>
      <c r="B8057">
        <v>2002</v>
      </c>
      <c r="C8057">
        <f>_xlfn.MAXIFS(Table1[ScheduleWeekWritten],Table1[ScheduleSeason],Table1[[#This Row],[ScheduleSeason]])</f>
        <v>17</v>
      </c>
      <c r="D8057">
        <v>13</v>
      </c>
      <c r="E8057" cm="1">
        <f t="array" ref="E8057">_xlfn.XLOOKUP(Table1[[#This Row],[ScheduleWeekWritten]],Table3[Game],100+Table3[Increase],Table1[[#This Row],[ScheduleWeekWritten]])</f>
        <v>13</v>
      </c>
      <c r="F8057" t="b">
        <v>0</v>
      </c>
      <c r="G8057" t="s">
        <v>154</v>
      </c>
      <c r="H8057">
        <v>23</v>
      </c>
      <c r="I8057">
        <v>25</v>
      </c>
      <c r="J8057" t="s">
        <v>49</v>
      </c>
      <c r="K8057" t="s">
        <v>51</v>
      </c>
      <c r="L8057" t="str">
        <f>_xlfn.XLOOKUP(Table1[[#This Row],[TeamFavoriteID]],Table2[team_id],Table2[team_name],_xlfn.XLOOKUP(Table1[[#This Row],[TeamFavoriteID]],Table2[team_id_pfr],Table2[team_name],"Even"))</f>
        <v>Pittsburgh Steelers</v>
      </c>
      <c r="M8057">
        <v>-3</v>
      </c>
      <c r="N8057">
        <f>IF(Table1[[#This Row],[TeamFavorite]]=Table1[[#This Row],[TeamHome]],Table1[[#This Row],[ScoreAway]]-Table1[[#This Row],[ScoreHome]],Table1[[#This Row],[ScoreHome]]-Table1[[#This Row],[ScoreAway]])</f>
        <v>-2</v>
      </c>
      <c r="O8057">
        <f>IF(Table1[[#This Row],[SpreadActual]]&lt;Table1[[#This Row],[SpreadFavorite]],1,0)</f>
        <v>0</v>
      </c>
      <c r="P8057">
        <v>44</v>
      </c>
      <c r="Q8057" t="s">
        <v>155</v>
      </c>
      <c r="R8057" t="b">
        <v>0</v>
      </c>
      <c r="S8057">
        <v>55</v>
      </c>
      <c r="T8057">
        <v>11</v>
      </c>
      <c r="U8057">
        <v>65</v>
      </c>
    </row>
    <row r="8058" spans="1:22" x14ac:dyDescent="0.2">
      <c r="A8058" s="1">
        <v>37591</v>
      </c>
      <c r="B8058">
        <v>2002</v>
      </c>
      <c r="C8058">
        <f>_xlfn.MAXIFS(Table1[ScheduleWeekWritten],Table1[ScheduleSeason],Table1[[#This Row],[ScheduleSeason]])</f>
        <v>17</v>
      </c>
      <c r="D8058">
        <v>13</v>
      </c>
      <c r="E8058" cm="1">
        <f t="array" ref="E8058">_xlfn.XLOOKUP(Table1[[#This Row],[ScheduleWeekWritten]],Table3[Game],100+Table3[Increase],Table1[[#This Row],[ScheduleWeekWritten]])</f>
        <v>13</v>
      </c>
      <c r="F8058" t="b">
        <v>0</v>
      </c>
      <c r="G8058" t="s">
        <v>42</v>
      </c>
      <c r="H8058">
        <v>49</v>
      </c>
      <c r="I8058">
        <v>0</v>
      </c>
      <c r="J8058" t="s">
        <v>149</v>
      </c>
      <c r="K8058" t="s">
        <v>75</v>
      </c>
      <c r="L8058" t="str">
        <f>_xlfn.XLOOKUP(Table1[[#This Row],[TeamFavoriteID]],Table2[team_id],Table2[team_name],_xlfn.XLOOKUP(Table1[[#This Row],[TeamFavoriteID]],Table2[team_id_pfr],Table2[team_name],"Even"))</f>
        <v>Kansas City Chiefs</v>
      </c>
      <c r="M8058">
        <v>-9</v>
      </c>
      <c r="N8058">
        <f>IF(Table1[[#This Row],[TeamFavorite]]=Table1[[#This Row],[TeamHome]],Table1[[#This Row],[ScoreAway]]-Table1[[#This Row],[ScoreHome]],Table1[[#This Row],[ScoreHome]]-Table1[[#This Row],[ScoreAway]])</f>
        <v>-49</v>
      </c>
      <c r="O8058">
        <f>IF(Table1[[#This Row],[SpreadActual]]&lt;Table1[[#This Row],[SpreadFavorite]],1,0)</f>
        <v>1</v>
      </c>
      <c r="P8058">
        <v>47</v>
      </c>
      <c r="Q8058" t="s">
        <v>117</v>
      </c>
      <c r="R8058" t="b">
        <v>0</v>
      </c>
      <c r="S8058">
        <v>32</v>
      </c>
      <c r="T8058">
        <v>14</v>
      </c>
      <c r="U8058">
        <v>46</v>
      </c>
    </row>
    <row r="8059" spans="1:22" x14ac:dyDescent="0.2">
      <c r="A8059" s="1">
        <v>37591</v>
      </c>
      <c r="B8059">
        <v>2002</v>
      </c>
      <c r="C8059">
        <f>_xlfn.MAXIFS(Table1[ScheduleWeekWritten],Table1[ScheduleSeason],Table1[[#This Row],[ScheduleSeason]])</f>
        <v>17</v>
      </c>
      <c r="D8059">
        <v>13</v>
      </c>
      <c r="E8059" cm="1">
        <f t="array" ref="E8059">_xlfn.XLOOKUP(Table1[[#This Row],[ScheduleWeekWritten]],Table3[Game],100+Table3[Increase],Table1[[#This Row],[ScheduleWeekWritten]])</f>
        <v>13</v>
      </c>
      <c r="F8059" t="b">
        <v>0</v>
      </c>
      <c r="G8059" t="s">
        <v>54</v>
      </c>
      <c r="H8059">
        <v>24</v>
      </c>
      <c r="I8059">
        <v>30</v>
      </c>
      <c r="J8059" t="s">
        <v>38</v>
      </c>
      <c r="K8059" t="s">
        <v>109</v>
      </c>
      <c r="L8059" t="str">
        <f>_xlfn.XLOOKUP(Table1[[#This Row],[TeamFavoriteID]],Table2[team_id],Table2[team_name],_xlfn.XLOOKUP(Table1[[#This Row],[TeamFavoriteID]],Table2[team_id_pfr],Table2[team_name],"Even"))</f>
        <v>Atlanta Falcons</v>
      </c>
      <c r="M8059">
        <v>-3.5</v>
      </c>
      <c r="N8059">
        <f>IF(Table1[[#This Row],[TeamFavorite]]=Table1[[#This Row],[TeamHome]],Table1[[#This Row],[ScoreAway]]-Table1[[#This Row],[ScoreHome]],Table1[[#This Row],[ScoreHome]]-Table1[[#This Row],[ScoreAway]])</f>
        <v>-6</v>
      </c>
      <c r="O8059">
        <f>IF(Table1[[#This Row],[SpreadActual]]&lt;Table1[[#This Row],[SpreadFavorite]],1,0)</f>
        <v>1</v>
      </c>
      <c r="P8059">
        <v>47.5</v>
      </c>
      <c r="Q8059" t="s">
        <v>137</v>
      </c>
      <c r="R8059" t="b">
        <v>0</v>
      </c>
      <c r="S8059">
        <v>72</v>
      </c>
      <c r="T8059">
        <v>0</v>
      </c>
      <c r="V8059" t="s">
        <v>103</v>
      </c>
    </row>
    <row r="8060" spans="1:22" x14ac:dyDescent="0.2">
      <c r="A8060" s="1">
        <v>37591</v>
      </c>
      <c r="B8060">
        <v>2002</v>
      </c>
      <c r="C8060">
        <f>_xlfn.MAXIFS(Table1[ScheduleWeekWritten],Table1[ScheduleSeason],Table1[[#This Row],[ScheduleSeason]])</f>
        <v>17</v>
      </c>
      <c r="D8060">
        <v>13</v>
      </c>
      <c r="E8060" cm="1">
        <f t="array" ref="E8060">_xlfn.XLOOKUP(Table1[[#This Row],[ScheduleWeekWritten]],Table3[Game],100+Table3[Increase],Table1[[#This Row],[ScheduleWeekWritten]])</f>
        <v>13</v>
      </c>
      <c r="F8060" t="b">
        <v>0</v>
      </c>
      <c r="G8060" t="s">
        <v>95</v>
      </c>
      <c r="H8060">
        <v>23</v>
      </c>
      <c r="I8060">
        <v>20</v>
      </c>
      <c r="J8060" t="s">
        <v>127</v>
      </c>
      <c r="K8060" t="s">
        <v>133</v>
      </c>
      <c r="L8060" t="str">
        <f>_xlfn.XLOOKUP(Table1[[#This Row],[TeamFavoriteID]],Table2[team_id],Table2[team_name],_xlfn.XLOOKUP(Table1[[#This Row],[TeamFavoriteID]],Table2[team_id_pfr],Table2[team_name],"Even"))</f>
        <v>Tampa Bay Buccaneers</v>
      </c>
      <c r="M8060">
        <v>-1.5</v>
      </c>
      <c r="N8060">
        <f>IF(Table1[[#This Row],[TeamFavorite]]=Table1[[#This Row],[TeamHome]],Table1[[#This Row],[ScoreAway]]-Table1[[#This Row],[ScoreHome]],Table1[[#This Row],[ScoreHome]]-Table1[[#This Row],[ScoreAway]])</f>
        <v>3</v>
      </c>
      <c r="O8060">
        <f>IF(Table1[[#This Row],[SpreadActual]]&lt;Table1[[#This Row],[SpreadFavorite]],1,0)</f>
        <v>0</v>
      </c>
      <c r="P8060">
        <v>40</v>
      </c>
      <c r="Q8060" t="s">
        <v>124</v>
      </c>
      <c r="R8060" t="b">
        <v>0</v>
      </c>
      <c r="S8060">
        <v>72</v>
      </c>
      <c r="T8060">
        <v>0</v>
      </c>
      <c r="V8060" t="s">
        <v>103</v>
      </c>
    </row>
    <row r="8061" spans="1:22" x14ac:dyDescent="0.2">
      <c r="A8061" s="1">
        <v>37591</v>
      </c>
      <c r="B8061">
        <v>2002</v>
      </c>
      <c r="C8061">
        <f>_xlfn.MAXIFS(Table1[ScheduleWeekWritten],Table1[ScheduleSeason],Table1[[#This Row],[ScheduleSeason]])</f>
        <v>17</v>
      </c>
      <c r="D8061">
        <v>13</v>
      </c>
      <c r="E8061" cm="1">
        <f t="array" ref="E8061">_xlfn.XLOOKUP(Table1[[#This Row],[ScheduleWeekWritten]],Table3[Game],100+Table3[Increase],Table1[[#This Row],[ScheduleWeekWritten]])</f>
        <v>13</v>
      </c>
      <c r="F8061" t="b">
        <v>0</v>
      </c>
      <c r="G8061" t="s">
        <v>50</v>
      </c>
      <c r="H8061">
        <v>29</v>
      </c>
      <c r="I8061">
        <v>32</v>
      </c>
      <c r="J8061" t="s">
        <v>171</v>
      </c>
      <c r="K8061" t="s">
        <v>90</v>
      </c>
      <c r="L8061" t="str">
        <f>_xlfn.XLOOKUP(Table1[[#This Row],[TeamFavoriteID]],Table2[team_id],Table2[team_name],_xlfn.XLOOKUP(Table1[[#This Row],[TeamFavoriteID]],Table2[team_id_pfr],Table2[team_name],"Even"))</f>
        <v>New York Giants</v>
      </c>
      <c r="M8061">
        <v>-3</v>
      </c>
      <c r="N8061">
        <f>IF(Table1[[#This Row],[TeamFavorite]]=Table1[[#This Row],[TeamHome]],Table1[[#This Row],[ScoreAway]]-Table1[[#This Row],[ScoreHome]],Table1[[#This Row],[ScoreHome]]-Table1[[#This Row],[ScoreAway]])</f>
        <v>3</v>
      </c>
      <c r="O8061">
        <f>IF(Table1[[#This Row],[SpreadActual]]&lt;Table1[[#This Row],[SpreadFavorite]],1,0)</f>
        <v>0</v>
      </c>
      <c r="P8061">
        <v>34</v>
      </c>
      <c r="Q8061" t="s">
        <v>126</v>
      </c>
      <c r="R8061" t="b">
        <v>0</v>
      </c>
      <c r="S8061">
        <v>37</v>
      </c>
      <c r="T8061">
        <v>25</v>
      </c>
      <c r="U8061">
        <v>48</v>
      </c>
    </row>
    <row r="8062" spans="1:22" x14ac:dyDescent="0.2">
      <c r="A8062" s="1">
        <v>37591</v>
      </c>
      <c r="B8062">
        <v>2002</v>
      </c>
      <c r="C8062">
        <f>_xlfn.MAXIFS(Table1[ScheduleWeekWritten],Table1[ScheduleSeason],Table1[[#This Row],[ScheduleSeason]])</f>
        <v>17</v>
      </c>
      <c r="D8062">
        <v>13</v>
      </c>
      <c r="E8062" cm="1">
        <f t="array" ref="E8062">_xlfn.XLOOKUP(Table1[[#This Row],[ScheduleWeekWritten]],Table3[Game],100+Table3[Increase],Table1[[#This Row],[ScheduleWeekWritten]])</f>
        <v>13</v>
      </c>
      <c r="F8062" t="b">
        <v>0</v>
      </c>
      <c r="G8062" t="s">
        <v>58</v>
      </c>
      <c r="H8062">
        <v>10</v>
      </c>
      <c r="I8062">
        <v>3</v>
      </c>
      <c r="J8062" t="s">
        <v>153</v>
      </c>
      <c r="K8062" t="s">
        <v>40</v>
      </c>
      <c r="L8062" t="str">
        <f>_xlfn.XLOOKUP(Table1[[#This Row],[TeamFavoriteID]],Table2[team_id],Table2[team_name],_xlfn.XLOOKUP(Table1[[#This Row],[TeamFavoriteID]],Table2[team_id_pfr],Table2[team_name],"Even"))</f>
        <v>Los Angeles Rams</v>
      </c>
      <c r="M8062">
        <v>-2</v>
      </c>
      <c r="N8062">
        <f>IF(Table1[[#This Row],[TeamFavorite]]=Table1[[#This Row],[TeamHome]],Table1[[#This Row],[ScoreAway]]-Table1[[#This Row],[ScoreHome]],Table1[[#This Row],[ScoreHome]]-Table1[[#This Row],[ScoreAway]])</f>
        <v>7</v>
      </c>
      <c r="O8062">
        <f>IF(Table1[[#This Row],[SpreadActual]]&lt;Table1[[#This Row],[SpreadFavorite]],1,0)</f>
        <v>0</v>
      </c>
      <c r="P8062">
        <v>38</v>
      </c>
      <c r="Q8062" t="s">
        <v>112</v>
      </c>
      <c r="R8062" t="b">
        <v>0</v>
      </c>
      <c r="S8062">
        <v>36</v>
      </c>
      <c r="T8062">
        <v>21</v>
      </c>
      <c r="U8062">
        <v>43</v>
      </c>
    </row>
    <row r="8063" spans="1:22" x14ac:dyDescent="0.2">
      <c r="A8063" s="1">
        <v>37591</v>
      </c>
      <c r="B8063">
        <v>2002</v>
      </c>
      <c r="C8063">
        <f>_xlfn.MAXIFS(Table1[ScheduleWeekWritten],Table1[ScheduleSeason],Table1[[#This Row],[ScheduleSeason]])</f>
        <v>17</v>
      </c>
      <c r="D8063">
        <v>13</v>
      </c>
      <c r="E8063" cm="1">
        <f t="array" ref="E8063">_xlfn.XLOOKUP(Table1[[#This Row],[ScheduleWeekWritten]],Table3[Game],100+Table3[Increase],Table1[[#This Row],[ScheduleWeekWritten]])</f>
        <v>13</v>
      </c>
      <c r="F8063" t="b">
        <v>0</v>
      </c>
      <c r="G8063" t="s">
        <v>27</v>
      </c>
      <c r="H8063">
        <v>30</v>
      </c>
      <c r="I8063">
        <v>27</v>
      </c>
      <c r="J8063" t="s">
        <v>24</v>
      </c>
      <c r="K8063" t="s">
        <v>88</v>
      </c>
      <c r="L8063" t="str">
        <f>_xlfn.XLOOKUP(Table1[[#This Row],[TeamFavoriteID]],Table2[team_id],Table2[team_name],_xlfn.XLOOKUP(Table1[[#This Row],[TeamFavoriteID]],Table2[team_id_pfr],Table2[team_name],"Even"))</f>
        <v>Denver Broncos</v>
      </c>
      <c r="M8063">
        <v>-3</v>
      </c>
      <c r="N8063">
        <f>IF(Table1[[#This Row],[TeamFavorite]]=Table1[[#This Row],[TeamHome]],Table1[[#This Row],[ScoreAway]]-Table1[[#This Row],[ScoreHome]],Table1[[#This Row],[ScoreHome]]-Table1[[#This Row],[ScoreAway]])</f>
        <v>3</v>
      </c>
      <c r="O8063">
        <f>IF(Table1[[#This Row],[SpreadActual]]&lt;Table1[[#This Row],[SpreadFavorite]],1,0)</f>
        <v>0</v>
      </c>
      <c r="P8063">
        <v>40</v>
      </c>
      <c r="Q8063" t="s">
        <v>94</v>
      </c>
      <c r="R8063" t="b">
        <v>0</v>
      </c>
      <c r="S8063">
        <v>58</v>
      </c>
      <c r="T8063">
        <v>6</v>
      </c>
      <c r="U8063">
        <v>77</v>
      </c>
    </row>
    <row r="8064" spans="1:22" x14ac:dyDescent="0.2">
      <c r="A8064" s="1">
        <v>37591</v>
      </c>
      <c r="B8064">
        <v>2002</v>
      </c>
      <c r="C8064">
        <f>_xlfn.MAXIFS(Table1[ScheduleWeekWritten],Table1[ScheduleSeason],Table1[[#This Row],[ScheduleSeason]])</f>
        <v>17</v>
      </c>
      <c r="D8064">
        <v>13</v>
      </c>
      <c r="E8064" cm="1">
        <f t="array" ref="E8064">_xlfn.XLOOKUP(Table1[[#This Row],[ScheduleWeekWritten]],Table3[Game],100+Table3[Increase],Table1[[#This Row],[ScheduleWeekWritten]])</f>
        <v>13</v>
      </c>
      <c r="F8064" t="b">
        <v>0</v>
      </c>
      <c r="G8064" t="s">
        <v>53</v>
      </c>
      <c r="H8064">
        <v>31</v>
      </c>
      <c r="I8064">
        <v>24</v>
      </c>
      <c r="J8064" t="s">
        <v>128</v>
      </c>
      <c r="K8064" t="s">
        <v>87</v>
      </c>
      <c r="L8064" t="str">
        <f>_xlfn.XLOOKUP(Table1[[#This Row],[TeamFavoriteID]],Table2[team_id],Table2[team_name],_xlfn.XLOOKUP(Table1[[#This Row],[TeamFavoriteID]],Table2[team_id_pfr],Table2[team_name],"Even"))</f>
        <v>San Francisco 49ers</v>
      </c>
      <c r="M8064">
        <v>-8.5</v>
      </c>
      <c r="N8064">
        <f>IF(Table1[[#This Row],[TeamFavorite]]=Table1[[#This Row],[TeamHome]],Table1[[#This Row],[ScoreAway]]-Table1[[#This Row],[ScoreHome]],Table1[[#This Row],[ScoreHome]]-Table1[[#This Row],[ScoreAway]])</f>
        <v>-7</v>
      </c>
      <c r="O8064">
        <f>IF(Table1[[#This Row],[SpreadActual]]&lt;Table1[[#This Row],[SpreadFavorite]],1,0)</f>
        <v>0</v>
      </c>
      <c r="P8064">
        <v>43.5</v>
      </c>
      <c r="Q8064" t="s">
        <v>118</v>
      </c>
      <c r="R8064" t="b">
        <v>0</v>
      </c>
      <c r="S8064">
        <v>56</v>
      </c>
      <c r="T8064">
        <v>5</v>
      </c>
      <c r="U8064">
        <v>81</v>
      </c>
    </row>
    <row r="8065" spans="1:21" x14ac:dyDescent="0.2">
      <c r="A8065" s="1">
        <v>37592</v>
      </c>
      <c r="B8065">
        <v>2002</v>
      </c>
      <c r="C8065">
        <f>_xlfn.MAXIFS(Table1[ScheduleWeekWritten],Table1[ScheduleSeason],Table1[[#This Row],[ScheduleSeason]])</f>
        <v>17</v>
      </c>
      <c r="D8065">
        <v>13</v>
      </c>
      <c r="E8065" cm="1">
        <f t="array" ref="E8065">_xlfn.XLOOKUP(Table1[[#This Row],[ScheduleWeekWritten]],Table3[Game],100+Table3[Increase],Table1[[#This Row],[ScheduleWeekWritten]])</f>
        <v>13</v>
      </c>
      <c r="F8065" t="b">
        <v>0</v>
      </c>
      <c r="G8065" t="s">
        <v>20</v>
      </c>
      <c r="H8065">
        <v>26</v>
      </c>
      <c r="I8065">
        <v>20</v>
      </c>
      <c r="J8065" t="s">
        <v>31</v>
      </c>
      <c r="K8065" t="s">
        <v>21</v>
      </c>
      <c r="L8065" t="str">
        <f>_xlfn.XLOOKUP(Table1[[#This Row],[TeamFavoriteID]],Table2[team_id],Table2[team_name],_xlfn.XLOOKUP(Table1[[#This Row],[TeamFavoriteID]],Table2[team_id_pfr],Table2[team_name],"Even"))</f>
        <v>Las Vegas Raiders</v>
      </c>
      <c r="M8065">
        <v>-6</v>
      </c>
      <c r="N8065">
        <f>IF(Table1[[#This Row],[TeamFavorite]]=Table1[[#This Row],[TeamHome]],Table1[[#This Row],[ScoreAway]]-Table1[[#This Row],[ScoreHome]],Table1[[#This Row],[ScoreHome]]-Table1[[#This Row],[ScoreAway]])</f>
        <v>6</v>
      </c>
      <c r="O8065">
        <f>IF(Table1[[#This Row],[SpreadActual]]&lt;Table1[[#This Row],[SpreadFavorite]],1,0)</f>
        <v>0</v>
      </c>
      <c r="P8065">
        <v>47.5</v>
      </c>
      <c r="Q8065" t="s">
        <v>76</v>
      </c>
      <c r="R8065" t="b">
        <v>0</v>
      </c>
      <c r="S8065">
        <v>51</v>
      </c>
      <c r="T8065">
        <v>3</v>
      </c>
      <c r="U8065">
        <v>80</v>
      </c>
    </row>
    <row r="8066" spans="1:21" x14ac:dyDescent="0.2">
      <c r="A8066" s="1">
        <v>37598</v>
      </c>
      <c r="B8066">
        <v>2002</v>
      </c>
      <c r="C8066">
        <f>_xlfn.MAXIFS(Table1[ScheduleWeekWritten],Table1[ScheduleSeason],Table1[[#This Row],[ScheduleSeason]])</f>
        <v>17</v>
      </c>
      <c r="D8066">
        <v>14</v>
      </c>
      <c r="E8066" cm="1">
        <f t="array" ref="E8066">_xlfn.XLOOKUP(Table1[[#This Row],[ScheduleWeekWritten]],Table3[Game],100+Table3[Increase],Table1[[#This Row],[ScheduleWeekWritten]])</f>
        <v>14</v>
      </c>
      <c r="F8066" t="b">
        <v>0</v>
      </c>
      <c r="G8066" t="s">
        <v>149</v>
      </c>
      <c r="H8066">
        <v>23</v>
      </c>
      <c r="I8066">
        <v>20</v>
      </c>
      <c r="J8066" t="s">
        <v>45</v>
      </c>
      <c r="K8066" t="s">
        <v>79</v>
      </c>
      <c r="L8066" t="str">
        <f>_xlfn.XLOOKUP(Table1[[#This Row],[TeamFavoriteID]],Table2[team_id],Table2[team_name],_xlfn.XLOOKUP(Table1[[#This Row],[TeamFavoriteID]],Table2[team_id_pfr],Table2[team_name],"Even"))</f>
        <v>Detroit Lions</v>
      </c>
      <c r="M8066">
        <v>-1</v>
      </c>
      <c r="N8066">
        <f>IF(Table1[[#This Row],[TeamFavorite]]=Table1[[#This Row],[TeamHome]],Table1[[#This Row],[ScoreAway]]-Table1[[#This Row],[ScoreHome]],Table1[[#This Row],[ScoreHome]]-Table1[[#This Row],[ScoreAway]])</f>
        <v>3</v>
      </c>
      <c r="O8066">
        <f>IF(Table1[[#This Row],[SpreadActual]]&lt;Table1[[#This Row],[SpreadFavorite]],1,0)</f>
        <v>0</v>
      </c>
      <c r="P8066">
        <v>39.5</v>
      </c>
      <c r="Q8066" t="s">
        <v>150</v>
      </c>
      <c r="R8066" t="b">
        <v>0</v>
      </c>
      <c r="S8066">
        <v>57</v>
      </c>
      <c r="T8066">
        <v>4</v>
      </c>
      <c r="U8066">
        <v>50</v>
      </c>
    </row>
    <row r="8067" spans="1:21" x14ac:dyDescent="0.2">
      <c r="A8067" s="1">
        <v>37598</v>
      </c>
      <c r="B8067">
        <v>2002</v>
      </c>
      <c r="C8067">
        <f>_xlfn.MAXIFS(Table1[ScheduleWeekWritten],Table1[ScheduleSeason],Table1[[#This Row],[ScheduleSeason]])</f>
        <v>17</v>
      </c>
      <c r="D8067">
        <v>14</v>
      </c>
      <c r="E8067" cm="1">
        <f t="array" ref="E8067">_xlfn.XLOOKUP(Table1[[#This Row],[ScheduleWeekWritten]],Table3[Game],100+Table3[Increase],Table1[[#This Row],[ScheduleWeekWritten]])</f>
        <v>14</v>
      </c>
      <c r="F8067" t="b">
        <v>0</v>
      </c>
      <c r="G8067" t="s">
        <v>158</v>
      </c>
      <c r="H8067">
        <v>25</v>
      </c>
      <c r="I8067">
        <v>37</v>
      </c>
      <c r="J8067" t="s">
        <v>95</v>
      </c>
      <c r="K8067" t="s">
        <v>98</v>
      </c>
      <c r="L8067" t="str">
        <f>_xlfn.XLOOKUP(Table1[[#This Row],[TeamFavoriteID]],Table2[team_id],Table2[team_name],_xlfn.XLOOKUP(Table1[[#This Row],[TeamFavoriteID]],Table2[team_id_pfr],Table2[team_name],"Even"))</f>
        <v>New Orleans Saints</v>
      </c>
      <c r="M8067">
        <v>-2</v>
      </c>
      <c r="N8067">
        <f>IF(Table1[[#This Row],[TeamFavorite]]=Table1[[#This Row],[TeamHome]],Table1[[#This Row],[ScoreAway]]-Table1[[#This Row],[ScoreHome]],Table1[[#This Row],[ScoreHome]]-Table1[[#This Row],[ScoreAway]])</f>
        <v>-12</v>
      </c>
      <c r="O8067">
        <f>IF(Table1[[#This Row],[SpreadActual]]&lt;Table1[[#This Row],[SpreadFavorite]],1,0)</f>
        <v>1</v>
      </c>
      <c r="P8067">
        <v>42.5</v>
      </c>
      <c r="Q8067" t="s">
        <v>166</v>
      </c>
      <c r="R8067" t="b">
        <v>0</v>
      </c>
      <c r="S8067">
        <v>30</v>
      </c>
      <c r="T8067">
        <v>6</v>
      </c>
      <c r="U8067">
        <v>75</v>
      </c>
    </row>
    <row r="8068" spans="1:21" x14ac:dyDescent="0.2">
      <c r="A8068" s="1">
        <v>37598</v>
      </c>
      <c r="B8068">
        <v>2002</v>
      </c>
      <c r="C8068">
        <f>_xlfn.MAXIFS(Table1[ScheduleWeekWritten],Table1[ScheduleSeason],Table1[[#This Row],[ScheduleSeason]])</f>
        <v>17</v>
      </c>
      <c r="D8068">
        <v>14</v>
      </c>
      <c r="E8068" cm="1">
        <f t="array" ref="E8068">_xlfn.XLOOKUP(Table1[[#This Row],[ScheduleWeekWritten]],Table3[Game],100+Table3[Increase],Table1[[#This Row],[ScheduleWeekWritten]])</f>
        <v>14</v>
      </c>
      <c r="F8068" t="b">
        <v>0</v>
      </c>
      <c r="G8068" t="s">
        <v>152</v>
      </c>
      <c r="H8068">
        <v>52</v>
      </c>
      <c r="I8068">
        <v>31</v>
      </c>
      <c r="J8068" t="s">
        <v>101</v>
      </c>
      <c r="K8068" t="s">
        <v>162</v>
      </c>
      <c r="L8068" t="str">
        <f>_xlfn.XLOOKUP(Table1[[#This Row],[TeamFavoriteID]],Table2[team_id],Table2[team_name],_xlfn.XLOOKUP(Table1[[#This Row],[TeamFavoriteID]],Table2[team_id_pfr],Table2[team_name],"Even"))</f>
        <v>Carolina Panthers</v>
      </c>
      <c r="M8068">
        <v>-3</v>
      </c>
      <c r="N8068">
        <f>IF(Table1[[#This Row],[TeamFavorite]]=Table1[[#This Row],[TeamHome]],Table1[[#This Row],[ScoreAway]]-Table1[[#This Row],[ScoreHome]],Table1[[#This Row],[ScoreHome]]-Table1[[#This Row],[ScoreAway]])</f>
        <v>-21</v>
      </c>
      <c r="O8068">
        <f>IF(Table1[[#This Row],[SpreadActual]]&lt;Table1[[#This Row],[SpreadFavorite]],1,0)</f>
        <v>1</v>
      </c>
      <c r="P8068">
        <v>37.5</v>
      </c>
      <c r="Q8068" t="s">
        <v>160</v>
      </c>
      <c r="R8068" t="b">
        <v>0</v>
      </c>
      <c r="S8068">
        <v>35</v>
      </c>
      <c r="T8068">
        <v>1</v>
      </c>
      <c r="U8068">
        <v>89</v>
      </c>
    </row>
    <row r="8069" spans="1:21" x14ac:dyDescent="0.2">
      <c r="A8069" s="1">
        <v>37598</v>
      </c>
      <c r="B8069">
        <v>2002</v>
      </c>
      <c r="C8069">
        <f>_xlfn.MAXIFS(Table1[ScheduleWeekWritten],Table1[ScheduleSeason],Table1[[#This Row],[ScheduleSeason]])</f>
        <v>17</v>
      </c>
      <c r="D8069">
        <v>14</v>
      </c>
      <c r="E8069" cm="1">
        <f t="array" ref="E8069">_xlfn.XLOOKUP(Table1[[#This Row],[ScheduleWeekWritten]],Table3[Game],100+Table3[Increase],Table1[[#This Row],[ScheduleWeekWritten]])</f>
        <v>14</v>
      </c>
      <c r="F8069" t="b">
        <v>0</v>
      </c>
      <c r="G8069" t="s">
        <v>67</v>
      </c>
      <c r="H8069">
        <v>27</v>
      </c>
      <c r="I8069">
        <v>31</v>
      </c>
      <c r="J8069" t="s">
        <v>53</v>
      </c>
      <c r="K8069" t="s">
        <v>87</v>
      </c>
      <c r="L8069" t="str">
        <f>_xlfn.XLOOKUP(Table1[[#This Row],[TeamFavoriteID]],Table2[team_id],Table2[team_name],_xlfn.XLOOKUP(Table1[[#This Row],[TeamFavoriteID]],Table2[team_id_pfr],Table2[team_name],"Even"))</f>
        <v>San Francisco 49ers</v>
      </c>
      <c r="M8069">
        <v>-4.5</v>
      </c>
      <c r="N8069">
        <f>IF(Table1[[#This Row],[TeamFavorite]]=Table1[[#This Row],[TeamHome]],Table1[[#This Row],[ScoreAway]]-Table1[[#This Row],[ScoreHome]],Table1[[#This Row],[ScoreHome]]-Table1[[#This Row],[ScoreAway]])</f>
        <v>-4</v>
      </c>
      <c r="O8069">
        <f>IF(Table1[[#This Row],[SpreadActual]]&lt;Table1[[#This Row],[SpreadFavorite]],1,0)</f>
        <v>0</v>
      </c>
      <c r="P8069">
        <v>40</v>
      </c>
      <c r="Q8069" t="s">
        <v>119</v>
      </c>
      <c r="R8069" t="b">
        <v>0</v>
      </c>
      <c r="S8069">
        <v>51</v>
      </c>
      <c r="T8069">
        <v>8</v>
      </c>
      <c r="U8069">
        <v>89</v>
      </c>
    </row>
    <row r="8070" spans="1:21" x14ac:dyDescent="0.2">
      <c r="A8070" s="1">
        <v>37598</v>
      </c>
      <c r="B8070">
        <v>2002</v>
      </c>
      <c r="C8070">
        <f>_xlfn.MAXIFS(Table1[ScheduleWeekWritten],Table1[ScheduleSeason],Table1[[#This Row],[ScheduleSeason]])</f>
        <v>17</v>
      </c>
      <c r="D8070">
        <v>14</v>
      </c>
      <c r="E8070" cm="1">
        <f t="array" ref="E8070">_xlfn.XLOOKUP(Table1[[#This Row],[ScheduleWeekWritten]],Table3[Game],100+Table3[Increase],Table1[[#This Row],[ScheduleWeekWritten]])</f>
        <v>14</v>
      </c>
      <c r="F8070" t="b">
        <v>0</v>
      </c>
      <c r="G8070" t="s">
        <v>33</v>
      </c>
      <c r="H8070">
        <v>26</v>
      </c>
      <c r="I8070">
        <v>22</v>
      </c>
      <c r="J8070" t="s">
        <v>54</v>
      </c>
      <c r="K8070" t="s">
        <v>35</v>
      </c>
      <c r="L8070" t="str">
        <f>_xlfn.XLOOKUP(Table1[[#This Row],[TeamFavoriteID]],Table2[team_id],Table2[team_name],_xlfn.XLOOKUP(Table1[[#This Row],[TeamFavoriteID]],Table2[team_id_pfr],Table2[team_name],"Even"))</f>
        <v>Green Bay Packers</v>
      </c>
      <c r="M8070">
        <v>-9.5</v>
      </c>
      <c r="N8070">
        <f>IF(Table1[[#This Row],[TeamFavorite]]=Table1[[#This Row],[TeamHome]],Table1[[#This Row],[ScoreAway]]-Table1[[#This Row],[ScoreHome]],Table1[[#This Row],[ScoreHome]]-Table1[[#This Row],[ScoreAway]])</f>
        <v>-4</v>
      </c>
      <c r="O8070">
        <f>IF(Table1[[#This Row],[SpreadActual]]&lt;Table1[[#This Row],[SpreadFavorite]],1,0)</f>
        <v>0</v>
      </c>
      <c r="P8070">
        <v>43.5</v>
      </c>
      <c r="Q8070" t="s">
        <v>82</v>
      </c>
      <c r="R8070" t="b">
        <v>0</v>
      </c>
      <c r="S8070">
        <v>19</v>
      </c>
      <c r="T8070">
        <v>12</v>
      </c>
      <c r="U8070">
        <v>58</v>
      </c>
    </row>
    <row r="8071" spans="1:21" x14ac:dyDescent="0.2">
      <c r="A8071" s="1">
        <v>37598</v>
      </c>
      <c r="B8071">
        <v>2002</v>
      </c>
      <c r="C8071">
        <f>_xlfn.MAXIFS(Table1[ScheduleWeekWritten],Table1[ScheduleSeason],Table1[[#This Row],[ScheduleSeason]])</f>
        <v>17</v>
      </c>
      <c r="D8071">
        <v>14</v>
      </c>
      <c r="E8071" cm="1">
        <f t="array" ref="E8071">_xlfn.XLOOKUP(Table1[[#This Row],[ScheduleWeekWritten]],Table3[Game],100+Table3[Increase],Table1[[#This Row],[ScheduleWeekWritten]])</f>
        <v>14</v>
      </c>
      <c r="F8071" t="b">
        <v>0</v>
      </c>
      <c r="G8071" t="s">
        <v>154</v>
      </c>
      <c r="H8071">
        <v>20</v>
      </c>
      <c r="I8071">
        <v>21</v>
      </c>
      <c r="J8071" t="s">
        <v>62</v>
      </c>
      <c r="K8071" t="s">
        <v>161</v>
      </c>
      <c r="L8071" t="str">
        <f>_xlfn.XLOOKUP(Table1[[#This Row],[TeamFavoriteID]],Table2[team_id],Table2[team_name],_xlfn.XLOOKUP(Table1[[#This Row],[TeamFavoriteID]],Table2[team_id_pfr],Table2[team_name],"Even"))</f>
        <v>Jacksonville Jaguars</v>
      </c>
      <c r="M8071">
        <v>-2.5</v>
      </c>
      <c r="N8071">
        <f>IF(Table1[[#This Row],[TeamFavorite]]=Table1[[#This Row],[TeamHome]],Table1[[#This Row],[ScoreAway]]-Table1[[#This Row],[ScoreHome]],Table1[[#This Row],[ScoreHome]]-Table1[[#This Row],[ScoreAway]])</f>
        <v>1</v>
      </c>
      <c r="O8071">
        <f>IF(Table1[[#This Row],[SpreadActual]]&lt;Table1[[#This Row],[SpreadFavorite]],1,0)</f>
        <v>0</v>
      </c>
      <c r="P8071">
        <v>41.5</v>
      </c>
      <c r="Q8071" t="s">
        <v>155</v>
      </c>
      <c r="R8071" t="b">
        <v>0</v>
      </c>
      <c r="S8071">
        <v>56</v>
      </c>
      <c r="T8071">
        <v>9</v>
      </c>
      <c r="U8071">
        <v>84</v>
      </c>
    </row>
    <row r="8072" spans="1:21" x14ac:dyDescent="0.2">
      <c r="A8072" s="1">
        <v>37598</v>
      </c>
      <c r="B8072">
        <v>2002</v>
      </c>
      <c r="C8072">
        <f>_xlfn.MAXIFS(Table1[ScheduleWeekWritten],Table1[ScheduleSeason],Table1[[#This Row],[ScheduleSeason]])</f>
        <v>17</v>
      </c>
      <c r="D8072">
        <v>14</v>
      </c>
      <c r="E8072" cm="1">
        <f t="array" ref="E8072">_xlfn.XLOOKUP(Table1[[#This Row],[ScheduleWeekWritten]],Table3[Game],100+Table3[Increase],Table1[[#This Row],[ScheduleWeekWritten]])</f>
        <v>14</v>
      </c>
      <c r="F8072" t="b">
        <v>0</v>
      </c>
      <c r="G8072" t="s">
        <v>42</v>
      </c>
      <c r="H8072">
        <v>49</v>
      </c>
      <c r="I8072">
        <v>10</v>
      </c>
      <c r="J8072" t="s">
        <v>153</v>
      </c>
      <c r="K8072" t="s">
        <v>75</v>
      </c>
      <c r="L8072" t="str">
        <f>_xlfn.XLOOKUP(Table1[[#This Row],[TeamFavoriteID]],Table2[team_id],Table2[team_name],_xlfn.XLOOKUP(Table1[[#This Row],[TeamFavoriteID]],Table2[team_id_pfr],Table2[team_name],"Even"))</f>
        <v>Kansas City Chiefs</v>
      </c>
      <c r="M8072">
        <v>-4.5</v>
      </c>
      <c r="N8072">
        <f>IF(Table1[[#This Row],[TeamFavorite]]=Table1[[#This Row],[TeamHome]],Table1[[#This Row],[ScoreAway]]-Table1[[#This Row],[ScoreHome]],Table1[[#This Row],[ScoreHome]]-Table1[[#This Row],[ScoreAway]])</f>
        <v>-39</v>
      </c>
      <c r="O8072">
        <f>IF(Table1[[#This Row],[SpreadActual]]&lt;Table1[[#This Row],[SpreadFavorite]],1,0)</f>
        <v>1</v>
      </c>
      <c r="P8072">
        <v>45.5</v>
      </c>
      <c r="Q8072" t="s">
        <v>117</v>
      </c>
      <c r="R8072" t="b">
        <v>0</v>
      </c>
      <c r="S8072">
        <v>35</v>
      </c>
      <c r="T8072">
        <v>10</v>
      </c>
      <c r="U8072">
        <v>75</v>
      </c>
    </row>
    <row r="8073" spans="1:21" x14ac:dyDescent="0.2">
      <c r="A8073" s="1">
        <v>37598</v>
      </c>
      <c r="B8073">
        <v>2002</v>
      </c>
      <c r="C8073">
        <f>_xlfn.MAXIFS(Table1[ScheduleWeekWritten],Table1[ScheduleSeason],Table1[[#This Row],[ScheduleSeason]])</f>
        <v>17</v>
      </c>
      <c r="D8073">
        <v>14</v>
      </c>
      <c r="E8073" cm="1">
        <f t="array" ref="E8073">_xlfn.XLOOKUP(Table1[[#This Row],[ScheduleWeekWritten]],Table3[Game],100+Table3[Increase],Table1[[#This Row],[ScheduleWeekWritten]])</f>
        <v>14</v>
      </c>
      <c r="F8073" t="b">
        <v>0</v>
      </c>
      <c r="G8073" t="s">
        <v>115</v>
      </c>
      <c r="H8073">
        <v>27</v>
      </c>
      <c r="I8073">
        <v>17</v>
      </c>
      <c r="J8073" t="s">
        <v>28</v>
      </c>
      <c r="K8073" t="s">
        <v>70</v>
      </c>
      <c r="L8073" t="str">
        <f>_xlfn.XLOOKUP(Table1[[#This Row],[TeamFavoriteID]],Table2[team_id],Table2[team_name],_xlfn.XLOOKUP(Table1[[#This Row],[TeamFavoriteID]],Table2[team_id_pfr],Table2[team_name],"Even"))</f>
        <v>Boston Patriots</v>
      </c>
      <c r="M8073">
        <v>-3.5</v>
      </c>
      <c r="N8073">
        <f>IF(Table1[[#This Row],[TeamFavorite]]=Table1[[#This Row],[TeamHome]],Table1[[#This Row],[ScoreAway]]-Table1[[#This Row],[ScoreHome]],Table1[[#This Row],[ScoreHome]]-Table1[[#This Row],[ScoreAway]])</f>
        <v>10</v>
      </c>
      <c r="O8073">
        <f>IF(Table1[[#This Row],[SpreadActual]]&lt;Table1[[#This Row],[SpreadFavorite]],1,0)</f>
        <v>0</v>
      </c>
      <c r="P8073">
        <v>45</v>
      </c>
      <c r="Q8073" t="s">
        <v>179</v>
      </c>
      <c r="R8073" t="b">
        <v>0</v>
      </c>
      <c r="S8073">
        <v>35</v>
      </c>
      <c r="T8073">
        <v>17</v>
      </c>
      <c r="U8073">
        <v>63</v>
      </c>
    </row>
    <row r="8074" spans="1:21" x14ac:dyDescent="0.2">
      <c r="A8074" s="1">
        <v>37598</v>
      </c>
      <c r="B8074">
        <v>2002</v>
      </c>
      <c r="C8074">
        <f>_xlfn.MAXIFS(Table1[ScheduleWeekWritten],Table1[ScheduleSeason],Table1[[#This Row],[ScheduleSeason]])</f>
        <v>17</v>
      </c>
      <c r="D8074">
        <v>14</v>
      </c>
      <c r="E8074" cm="1">
        <f t="array" ref="E8074">_xlfn.XLOOKUP(Table1[[#This Row],[ScheduleWeekWritten]],Table3[Game],100+Table3[Increase],Table1[[#This Row],[ScheduleWeekWritten]])</f>
        <v>14</v>
      </c>
      <c r="F8074" t="b">
        <v>0</v>
      </c>
      <c r="G8074" t="s">
        <v>31</v>
      </c>
      <c r="H8074">
        <v>19</v>
      </c>
      <c r="I8074">
        <v>13</v>
      </c>
      <c r="J8074" t="s">
        <v>24</v>
      </c>
      <c r="K8074" t="s">
        <v>88</v>
      </c>
      <c r="L8074" t="str">
        <f>_xlfn.XLOOKUP(Table1[[#This Row],[TeamFavoriteID]],Table2[team_id],Table2[team_name],_xlfn.XLOOKUP(Table1[[#This Row],[TeamFavoriteID]],Table2[team_id_pfr],Table2[team_name],"Even"))</f>
        <v>Denver Broncos</v>
      </c>
      <c r="M8074">
        <v>-1.5</v>
      </c>
      <c r="N8074">
        <f>IF(Table1[[#This Row],[TeamFavorite]]=Table1[[#This Row],[TeamHome]],Table1[[#This Row],[ScoreAway]]-Table1[[#This Row],[ScoreHome]],Table1[[#This Row],[ScoreHome]]-Table1[[#This Row],[ScoreAway]])</f>
        <v>6</v>
      </c>
      <c r="O8074">
        <f>IF(Table1[[#This Row],[SpreadActual]]&lt;Table1[[#This Row],[SpreadFavorite]],1,0)</f>
        <v>0</v>
      </c>
      <c r="P8074">
        <v>43</v>
      </c>
      <c r="Q8074" t="s">
        <v>126</v>
      </c>
      <c r="R8074" t="b">
        <v>0</v>
      </c>
      <c r="S8074">
        <v>37</v>
      </c>
      <c r="T8074">
        <v>13</v>
      </c>
      <c r="U8074">
        <v>59</v>
      </c>
    </row>
    <row r="8075" spans="1:21" x14ac:dyDescent="0.2">
      <c r="A8075" s="1">
        <v>37598</v>
      </c>
      <c r="B8075">
        <v>2002</v>
      </c>
      <c r="C8075">
        <f>_xlfn.MAXIFS(Table1[ScheduleWeekWritten],Table1[ScheduleSeason],Table1[[#This Row],[ScheduleSeason]])</f>
        <v>17</v>
      </c>
      <c r="D8075">
        <v>14</v>
      </c>
      <c r="E8075" cm="1">
        <f t="array" ref="E8075">_xlfn.XLOOKUP(Table1[[#This Row],[ScheduleWeekWritten]],Table3[Game],100+Table3[Increase],Table1[[#This Row],[ScheduleWeekWritten]])</f>
        <v>14</v>
      </c>
      <c r="F8075" t="b">
        <v>0</v>
      </c>
      <c r="G8075" t="s">
        <v>49</v>
      </c>
      <c r="H8075">
        <v>6</v>
      </c>
      <c r="I8075">
        <v>24</v>
      </c>
      <c r="J8075" t="s">
        <v>177</v>
      </c>
      <c r="K8075" t="s">
        <v>51</v>
      </c>
      <c r="L8075" t="str">
        <f>_xlfn.XLOOKUP(Table1[[#This Row],[TeamFavoriteID]],Table2[team_id],Table2[team_name],_xlfn.XLOOKUP(Table1[[#This Row],[TeamFavoriteID]],Table2[team_id_pfr],Table2[team_name],"Even"))</f>
        <v>Pittsburgh Steelers</v>
      </c>
      <c r="M8075">
        <v>-14</v>
      </c>
      <c r="N8075">
        <f>IF(Table1[[#This Row],[TeamFavorite]]=Table1[[#This Row],[TeamHome]],Table1[[#This Row],[ScoreAway]]-Table1[[#This Row],[ScoreHome]],Table1[[#This Row],[ScoreHome]]-Table1[[#This Row],[ScoreAway]])</f>
        <v>18</v>
      </c>
      <c r="O8075">
        <f>IF(Table1[[#This Row],[SpreadActual]]&lt;Table1[[#This Row],[SpreadFavorite]],1,0)</f>
        <v>0</v>
      </c>
      <c r="P8075">
        <v>37.5</v>
      </c>
      <c r="Q8075" t="s">
        <v>175</v>
      </c>
      <c r="R8075" t="b">
        <v>0</v>
      </c>
      <c r="S8075">
        <v>33</v>
      </c>
      <c r="T8075">
        <v>14</v>
      </c>
      <c r="U8075">
        <v>85</v>
      </c>
    </row>
    <row r="8076" spans="1:21" x14ac:dyDescent="0.2">
      <c r="A8076" s="1">
        <v>37598</v>
      </c>
      <c r="B8076">
        <v>2002</v>
      </c>
      <c r="C8076">
        <f>_xlfn.MAXIFS(Table1[ScheduleWeekWritten],Table1[ScheduleSeason],Table1[[#This Row],[ScheduleSeason]])</f>
        <v>17</v>
      </c>
      <c r="D8076">
        <v>14</v>
      </c>
      <c r="E8076" cm="1">
        <f t="array" ref="E8076">_xlfn.XLOOKUP(Table1[[#This Row],[ScheduleWeekWritten]],Table3[Game],100+Table3[Increase],Table1[[#This Row],[ScheduleWeekWritten]])</f>
        <v>14</v>
      </c>
      <c r="F8076" t="b">
        <v>0</v>
      </c>
      <c r="G8076" t="s">
        <v>27</v>
      </c>
      <c r="H8076">
        <v>7</v>
      </c>
      <c r="I8076">
        <v>27</v>
      </c>
      <c r="J8076" t="s">
        <v>20</v>
      </c>
      <c r="K8076" t="s">
        <v>21</v>
      </c>
      <c r="L8076" t="str">
        <f>_xlfn.XLOOKUP(Table1[[#This Row],[TeamFavoriteID]],Table2[team_id],Table2[team_name],_xlfn.XLOOKUP(Table1[[#This Row],[TeamFavoriteID]],Table2[team_id_pfr],Table2[team_name],"Even"))</f>
        <v>Las Vegas Raiders</v>
      </c>
      <c r="M8076">
        <v>-3.5</v>
      </c>
      <c r="N8076">
        <f>IF(Table1[[#This Row],[TeamFavorite]]=Table1[[#This Row],[TeamHome]],Table1[[#This Row],[ScoreAway]]-Table1[[#This Row],[ScoreHome]],Table1[[#This Row],[ScoreHome]]-Table1[[#This Row],[ScoreAway]])</f>
        <v>-20</v>
      </c>
      <c r="O8076">
        <f>IF(Table1[[#This Row],[SpreadActual]]&lt;Table1[[#This Row],[SpreadFavorite]],1,0)</f>
        <v>1</v>
      </c>
      <c r="P8076">
        <v>45.5</v>
      </c>
      <c r="Q8076" t="s">
        <v>94</v>
      </c>
      <c r="R8076" t="b">
        <v>0</v>
      </c>
      <c r="S8076">
        <v>58</v>
      </c>
      <c r="T8076">
        <v>7</v>
      </c>
      <c r="U8076">
        <v>80</v>
      </c>
    </row>
    <row r="8077" spans="1:21" x14ac:dyDescent="0.2">
      <c r="A8077" s="1">
        <v>37598</v>
      </c>
      <c r="B8077">
        <v>2002</v>
      </c>
      <c r="C8077">
        <f>_xlfn.MAXIFS(Table1[ScheduleWeekWritten],Table1[ScheduleSeason],Table1[[#This Row],[ScheduleSeason]])</f>
        <v>17</v>
      </c>
      <c r="D8077">
        <v>14</v>
      </c>
      <c r="E8077" cm="1">
        <f t="array" ref="E8077">_xlfn.XLOOKUP(Table1[[#This Row],[ScheduleWeekWritten]],Table3[Game],100+Table3[Increase],Table1[[#This Row],[ScheduleWeekWritten]])</f>
        <v>14</v>
      </c>
      <c r="F8077" t="b">
        <v>0</v>
      </c>
      <c r="G8077" t="s">
        <v>128</v>
      </c>
      <c r="H8077">
        <v>20</v>
      </c>
      <c r="I8077">
        <v>27</v>
      </c>
      <c r="J8077" t="s">
        <v>58</v>
      </c>
      <c r="K8077" t="s">
        <v>77</v>
      </c>
      <c r="L8077" t="str">
        <f>_xlfn.XLOOKUP(Table1[[#This Row],[TeamFavoriteID]],Table2[team_id],Table2[team_name],_xlfn.XLOOKUP(Table1[[#This Row],[TeamFavoriteID]],Table2[team_id_pfr],Table2[team_name],"Even"))</f>
        <v>Philadelphia Eagles</v>
      </c>
      <c r="M8077">
        <v>-3</v>
      </c>
      <c r="N8077">
        <f>IF(Table1[[#This Row],[TeamFavorite]]=Table1[[#This Row],[TeamHome]],Table1[[#This Row],[ScoreAway]]-Table1[[#This Row],[ScoreHome]],Table1[[#This Row],[ScoreHome]]-Table1[[#This Row],[ScoreAway]])</f>
        <v>-7</v>
      </c>
      <c r="O8077">
        <f>IF(Table1[[#This Row],[SpreadActual]]&lt;Table1[[#This Row],[SpreadFavorite]],1,0)</f>
        <v>1</v>
      </c>
      <c r="P8077">
        <v>37.5</v>
      </c>
      <c r="Q8077" t="s">
        <v>180</v>
      </c>
      <c r="R8077" t="b">
        <v>0</v>
      </c>
      <c r="S8077">
        <v>38</v>
      </c>
      <c r="T8077">
        <v>5</v>
      </c>
      <c r="U8077">
        <v>98</v>
      </c>
    </row>
    <row r="8078" spans="1:21" x14ac:dyDescent="0.2">
      <c r="A8078" s="1">
        <v>37598</v>
      </c>
      <c r="B8078">
        <v>2002</v>
      </c>
      <c r="C8078">
        <f>_xlfn.MAXIFS(Table1[ScheduleWeekWritten],Table1[ScheduleSeason],Table1[[#This Row],[ScheduleSeason]])</f>
        <v>17</v>
      </c>
      <c r="D8078">
        <v>14</v>
      </c>
      <c r="E8078" cm="1">
        <f t="array" ref="E8078">_xlfn.XLOOKUP(Table1[[#This Row],[ScheduleWeekWritten]],Table3[Game],100+Table3[Increase],Table1[[#This Row],[ScheduleWeekWritten]])</f>
        <v>14</v>
      </c>
      <c r="F8078" t="b">
        <v>0</v>
      </c>
      <c r="G8078" t="s">
        <v>127</v>
      </c>
      <c r="H8078">
        <v>34</v>
      </c>
      <c r="I8078">
        <v>10</v>
      </c>
      <c r="J8078" t="s">
        <v>38</v>
      </c>
      <c r="K8078" t="s">
        <v>133</v>
      </c>
      <c r="L8078" t="str">
        <f>_xlfn.XLOOKUP(Table1[[#This Row],[TeamFavoriteID]],Table2[team_id],Table2[team_name],_xlfn.XLOOKUP(Table1[[#This Row],[TeamFavoriteID]],Table2[team_id_pfr],Table2[team_name],"Even"))</f>
        <v>Tampa Bay Buccaneers</v>
      </c>
      <c r="M8078">
        <v>-3.5</v>
      </c>
      <c r="N8078">
        <f>IF(Table1[[#This Row],[TeamFavorite]]=Table1[[#This Row],[TeamHome]],Table1[[#This Row],[ScoreAway]]-Table1[[#This Row],[ScoreHome]],Table1[[#This Row],[ScoreHome]]-Table1[[#This Row],[ScoreAway]])</f>
        <v>-24</v>
      </c>
      <c r="O8078">
        <f>IF(Table1[[#This Row],[SpreadActual]]&lt;Table1[[#This Row],[SpreadFavorite]],1,0)</f>
        <v>1</v>
      </c>
      <c r="P8078">
        <v>37</v>
      </c>
      <c r="Q8078" t="s">
        <v>168</v>
      </c>
      <c r="R8078" t="b">
        <v>0</v>
      </c>
      <c r="S8078">
        <v>63</v>
      </c>
      <c r="T8078">
        <v>7</v>
      </c>
      <c r="U8078">
        <v>79</v>
      </c>
    </row>
    <row r="8079" spans="1:21" x14ac:dyDescent="0.2">
      <c r="A8079" s="1">
        <v>37598</v>
      </c>
      <c r="B8079">
        <v>2002</v>
      </c>
      <c r="C8079">
        <f>_xlfn.MAXIFS(Table1[ScheduleWeekWritten],Table1[ScheduleSeason],Table1[[#This Row],[ScheduleSeason]])</f>
        <v>17</v>
      </c>
      <c r="D8079">
        <v>14</v>
      </c>
      <c r="E8079" cm="1">
        <f t="array" ref="E8079">_xlfn.XLOOKUP(Table1[[#This Row],[ScheduleWeekWritten]],Table3[Game],100+Table3[Increase],Table1[[#This Row],[ScheduleWeekWritten]])</f>
        <v>14</v>
      </c>
      <c r="F8079" t="b">
        <v>0</v>
      </c>
      <c r="G8079" t="s">
        <v>171</v>
      </c>
      <c r="H8079">
        <v>27</v>
      </c>
      <c r="I8079">
        <v>17</v>
      </c>
      <c r="J8079" t="s">
        <v>140</v>
      </c>
      <c r="K8079" t="s">
        <v>72</v>
      </c>
      <c r="L8079" t="str">
        <f>_xlfn.XLOOKUP(Table1[[#This Row],[TeamFavoriteID]],Table2[team_id],Table2[team_name],_xlfn.XLOOKUP(Table1[[#This Row],[TeamFavoriteID]],Table2[team_id_pfr],Table2[team_name],"Even"))</f>
        <v>Baltimore Colts</v>
      </c>
      <c r="M8079">
        <v>-1</v>
      </c>
      <c r="N8079">
        <f>IF(Table1[[#This Row],[TeamFavorite]]=Table1[[#This Row],[TeamHome]],Table1[[#This Row],[ScoreAway]]-Table1[[#This Row],[ScoreHome]],Table1[[#This Row],[ScoreHome]]-Table1[[#This Row],[ScoreAway]])</f>
        <v>10</v>
      </c>
      <c r="O8079">
        <f>IF(Table1[[#This Row],[SpreadActual]]&lt;Table1[[#This Row],[SpreadFavorite]],1,0)</f>
        <v>0</v>
      </c>
      <c r="P8079">
        <v>43</v>
      </c>
      <c r="Q8079" t="s">
        <v>172</v>
      </c>
      <c r="R8079" t="b">
        <v>0</v>
      </c>
      <c r="S8079">
        <v>35</v>
      </c>
      <c r="T8079">
        <v>6</v>
      </c>
      <c r="U8079">
        <v>82</v>
      </c>
    </row>
    <row r="8080" spans="1:21" x14ac:dyDescent="0.2">
      <c r="A8080" s="1">
        <v>37598</v>
      </c>
      <c r="B8080">
        <v>2002</v>
      </c>
      <c r="C8080">
        <f>_xlfn.MAXIFS(Table1[ScheduleWeekWritten],Table1[ScheduleSeason],Table1[[#This Row],[ScheduleSeason]])</f>
        <v>17</v>
      </c>
      <c r="D8080">
        <v>14</v>
      </c>
      <c r="E8080" cm="1">
        <f t="array" ref="E8080">_xlfn.XLOOKUP(Table1[[#This Row],[ScheduleWeekWritten]],Table3[Game],100+Table3[Increase],Table1[[#This Row],[ScheduleWeekWritten]])</f>
        <v>14</v>
      </c>
      <c r="F8080" t="b">
        <v>0</v>
      </c>
      <c r="G8080" t="s">
        <v>61</v>
      </c>
      <c r="H8080">
        <v>21</v>
      </c>
      <c r="I8080">
        <v>27</v>
      </c>
      <c r="J8080" t="s">
        <v>50</v>
      </c>
      <c r="K8080" t="s">
        <v>85</v>
      </c>
      <c r="L8080" t="str">
        <f>_xlfn.XLOOKUP(Table1[[#This Row],[TeamFavoriteID]],Table2[team_id],Table2[team_name],_xlfn.XLOOKUP(Table1[[#This Row],[TeamFavoriteID]],Table2[team_id_pfr],Table2[team_name],"Even"))</f>
        <v>Washington Commanders</v>
      </c>
      <c r="M8080">
        <v>-3</v>
      </c>
      <c r="N8080">
        <f>IF(Table1[[#This Row],[TeamFavorite]]=Table1[[#This Row],[TeamHome]],Table1[[#This Row],[ScoreAway]]-Table1[[#This Row],[ScoreHome]],Table1[[#This Row],[ScoreHome]]-Table1[[#This Row],[ScoreAway]])</f>
        <v>-6</v>
      </c>
      <c r="O8080">
        <f>IF(Table1[[#This Row],[SpreadActual]]&lt;Table1[[#This Row],[SpreadFavorite]],1,0)</f>
        <v>1</v>
      </c>
      <c r="P8080">
        <v>37.5</v>
      </c>
      <c r="Q8080" t="s">
        <v>165</v>
      </c>
      <c r="R8080" t="b">
        <v>0</v>
      </c>
      <c r="S8080">
        <v>36</v>
      </c>
      <c r="T8080">
        <v>6</v>
      </c>
      <c r="U8080">
        <v>70</v>
      </c>
    </row>
    <row r="8081" spans="1:22" x14ac:dyDescent="0.2">
      <c r="A8081" s="1">
        <v>37599</v>
      </c>
      <c r="B8081">
        <v>2002</v>
      </c>
      <c r="C8081">
        <f>_xlfn.MAXIFS(Table1[ScheduleWeekWritten],Table1[ScheduleSeason],Table1[[#This Row],[ScheduleSeason]])</f>
        <v>17</v>
      </c>
      <c r="D8081">
        <v>14</v>
      </c>
      <c r="E8081" cm="1">
        <f t="array" ref="E8081">_xlfn.XLOOKUP(Table1[[#This Row],[ScheduleWeekWritten]],Table3[Game],100+Table3[Increase],Table1[[#This Row],[ScheduleWeekWritten]])</f>
        <v>14</v>
      </c>
      <c r="F8081" t="b">
        <v>0</v>
      </c>
      <c r="G8081" t="s">
        <v>19</v>
      </c>
      <c r="H8081">
        <v>27</v>
      </c>
      <c r="I8081">
        <v>9</v>
      </c>
      <c r="J8081" t="s">
        <v>46</v>
      </c>
      <c r="K8081" t="s">
        <v>91</v>
      </c>
      <c r="L8081" t="str">
        <f>_xlfn.XLOOKUP(Table1[[#This Row],[TeamFavoriteID]],Table2[team_id],Table2[team_name],_xlfn.XLOOKUP(Table1[[#This Row],[TeamFavoriteID]],Table2[team_id_pfr],Table2[team_name],"Even"))</f>
        <v>Miami Dolphins</v>
      </c>
      <c r="M8081">
        <v>-10.5</v>
      </c>
      <c r="N8081">
        <f>IF(Table1[[#This Row],[TeamFavorite]]=Table1[[#This Row],[TeamHome]],Table1[[#This Row],[ScoreAway]]-Table1[[#This Row],[ScoreHome]],Table1[[#This Row],[ScoreHome]]-Table1[[#This Row],[ScoreAway]])</f>
        <v>-18</v>
      </c>
      <c r="O8081">
        <f>IF(Table1[[#This Row],[SpreadActual]]&lt;Table1[[#This Row],[SpreadFavorite]],1,0)</f>
        <v>1</v>
      </c>
      <c r="P8081">
        <v>37</v>
      </c>
      <c r="Q8081" t="s">
        <v>143</v>
      </c>
      <c r="R8081" t="b">
        <v>0</v>
      </c>
      <c r="S8081">
        <v>76</v>
      </c>
      <c r="T8081">
        <v>16</v>
      </c>
      <c r="U8081">
        <v>80</v>
      </c>
    </row>
    <row r="8082" spans="1:22" x14ac:dyDescent="0.2">
      <c r="A8082" s="1">
        <v>37605</v>
      </c>
      <c r="B8082">
        <v>2002</v>
      </c>
      <c r="C8082">
        <f>_xlfn.MAXIFS(Table1[ScheduleWeekWritten],Table1[ScheduleSeason],Table1[[#This Row],[ScheduleSeason]])</f>
        <v>17</v>
      </c>
      <c r="D8082">
        <v>15</v>
      </c>
      <c r="E8082" cm="1">
        <f t="array" ref="E8082">_xlfn.XLOOKUP(Table1[[#This Row],[ScheduleWeekWritten]],Table3[Game],100+Table3[Increase],Table1[[#This Row],[ScheduleWeekWritten]])</f>
        <v>15</v>
      </c>
      <c r="F8082" t="b">
        <v>0</v>
      </c>
      <c r="G8082" t="s">
        <v>38</v>
      </c>
      <c r="H8082">
        <v>24</v>
      </c>
      <c r="I8082">
        <v>30</v>
      </c>
      <c r="J8082" t="s">
        <v>128</v>
      </c>
      <c r="K8082" t="s">
        <v>109</v>
      </c>
      <c r="L8082" t="str">
        <f>_xlfn.XLOOKUP(Table1[[#This Row],[TeamFavoriteID]],Table2[team_id],Table2[team_name],_xlfn.XLOOKUP(Table1[[#This Row],[TeamFavoriteID]],Table2[team_id_pfr],Table2[team_name],"Even"))</f>
        <v>Atlanta Falcons</v>
      </c>
      <c r="M8082">
        <v>-9.5</v>
      </c>
      <c r="N8082">
        <f>IF(Table1[[#This Row],[TeamFavorite]]=Table1[[#This Row],[TeamHome]],Table1[[#This Row],[ScoreAway]]-Table1[[#This Row],[ScoreHome]],Table1[[#This Row],[ScoreHome]]-Table1[[#This Row],[ScoreAway]])</f>
        <v>6</v>
      </c>
      <c r="O8082">
        <f>IF(Table1[[#This Row],[SpreadActual]]&lt;Table1[[#This Row],[SpreadFavorite]],1,0)</f>
        <v>0</v>
      </c>
      <c r="P8082">
        <v>46</v>
      </c>
      <c r="Q8082" t="s">
        <v>148</v>
      </c>
      <c r="R8082" t="b">
        <v>0</v>
      </c>
      <c r="S8082">
        <v>72</v>
      </c>
      <c r="T8082">
        <v>0</v>
      </c>
      <c r="V8082" t="s">
        <v>103</v>
      </c>
    </row>
    <row r="8083" spans="1:22" x14ac:dyDescent="0.2">
      <c r="A8083" s="1">
        <v>37605</v>
      </c>
      <c r="B8083">
        <v>2002</v>
      </c>
      <c r="C8083">
        <f>_xlfn.MAXIFS(Table1[ScheduleWeekWritten],Table1[ScheduleSeason],Table1[[#This Row],[ScheduleSeason]])</f>
        <v>17</v>
      </c>
      <c r="D8083">
        <v>15</v>
      </c>
      <c r="E8083" cm="1">
        <f t="array" ref="E8083">_xlfn.XLOOKUP(Table1[[#This Row],[ScheduleWeekWritten]],Table3[Game],100+Table3[Increase],Table1[[#This Row],[ScheduleWeekWritten]])</f>
        <v>15</v>
      </c>
      <c r="F8083" t="b">
        <v>0</v>
      </c>
      <c r="G8083" t="s">
        <v>28</v>
      </c>
      <c r="H8083">
        <v>20</v>
      </c>
      <c r="I8083">
        <v>13</v>
      </c>
      <c r="J8083" t="s">
        <v>27</v>
      </c>
      <c r="K8083" t="s">
        <v>43</v>
      </c>
      <c r="L8083" t="str">
        <f>_xlfn.XLOOKUP(Table1[[#This Row],[TeamFavoriteID]],Table2[team_id],Table2[team_name],_xlfn.XLOOKUP(Table1[[#This Row],[TeamFavoriteID]],Table2[team_id_pfr],Table2[team_name],"Even"))</f>
        <v>Buffalo Bills</v>
      </c>
      <c r="M8083">
        <v>-3</v>
      </c>
      <c r="N8083">
        <f>IF(Table1[[#This Row],[TeamFavorite]]=Table1[[#This Row],[TeamHome]],Table1[[#This Row],[ScoreAway]]-Table1[[#This Row],[ScoreHome]],Table1[[#This Row],[ScoreHome]]-Table1[[#This Row],[ScoreAway]])</f>
        <v>-7</v>
      </c>
      <c r="O8083">
        <f>IF(Table1[[#This Row],[SpreadActual]]&lt;Table1[[#This Row],[SpreadFavorite]],1,0)</f>
        <v>1</v>
      </c>
      <c r="P8083">
        <v>42.5</v>
      </c>
      <c r="Q8083" t="s">
        <v>123</v>
      </c>
      <c r="R8083" t="b">
        <v>0</v>
      </c>
      <c r="S8083">
        <v>36</v>
      </c>
      <c r="T8083">
        <v>15</v>
      </c>
      <c r="U8083">
        <v>82</v>
      </c>
    </row>
    <row r="8084" spans="1:22" x14ac:dyDescent="0.2">
      <c r="A8084" s="1">
        <v>37605</v>
      </c>
      <c r="B8084">
        <v>2002</v>
      </c>
      <c r="C8084">
        <f>_xlfn.MAXIFS(Table1[ScheduleWeekWritten],Table1[ScheduleSeason],Table1[[#This Row],[ScheduleSeason]])</f>
        <v>17</v>
      </c>
      <c r="D8084">
        <v>15</v>
      </c>
      <c r="E8084" cm="1">
        <f t="array" ref="E8084">_xlfn.XLOOKUP(Table1[[#This Row],[ScheduleWeekWritten]],Table3[Game],100+Table3[Increase],Table1[[#This Row],[ScheduleWeekWritten]])</f>
        <v>15</v>
      </c>
      <c r="F8084" t="b">
        <v>0</v>
      </c>
      <c r="G8084" t="s">
        <v>46</v>
      </c>
      <c r="H8084">
        <v>20</v>
      </c>
      <c r="I8084">
        <v>13</v>
      </c>
      <c r="J8084" t="s">
        <v>31</v>
      </c>
      <c r="K8084" t="s">
        <v>32</v>
      </c>
      <c r="L8084" t="str">
        <f>_xlfn.XLOOKUP(Table1[[#This Row],[TeamFavoriteID]],Table2[team_id],Table2[team_name],_xlfn.XLOOKUP(Table1[[#This Row],[TeamFavoriteID]],Table2[team_id_pfr],Table2[team_name],"Even"))</f>
        <v>New York Jets</v>
      </c>
      <c r="M8084">
        <v>-6.5</v>
      </c>
      <c r="N8084">
        <f>IF(Table1[[#This Row],[TeamFavorite]]=Table1[[#This Row],[TeamHome]],Table1[[#This Row],[ScoreAway]]-Table1[[#This Row],[ScoreHome]],Table1[[#This Row],[ScoreHome]]-Table1[[#This Row],[ScoreAway]])</f>
        <v>7</v>
      </c>
      <c r="O8084">
        <f>IF(Table1[[#This Row],[SpreadActual]]&lt;Table1[[#This Row],[SpreadFavorite]],1,0)</f>
        <v>0</v>
      </c>
      <c r="P8084">
        <v>38</v>
      </c>
      <c r="Q8084" t="s">
        <v>176</v>
      </c>
      <c r="R8084" t="b">
        <v>0</v>
      </c>
      <c r="S8084">
        <v>35</v>
      </c>
      <c r="T8084">
        <v>12</v>
      </c>
      <c r="U8084">
        <v>83</v>
      </c>
    </row>
    <row r="8085" spans="1:22" x14ac:dyDescent="0.2">
      <c r="A8085" s="1">
        <v>37605</v>
      </c>
      <c r="B8085">
        <v>2002</v>
      </c>
      <c r="C8085">
        <f>_xlfn.MAXIFS(Table1[ScheduleWeekWritten],Table1[ScheduleSeason],Table1[[#This Row],[ScheduleSeason]])</f>
        <v>17</v>
      </c>
      <c r="D8085">
        <v>15</v>
      </c>
      <c r="E8085" cm="1">
        <f t="array" ref="E8085">_xlfn.XLOOKUP(Table1[[#This Row],[ScheduleWeekWritten]],Table3[Game],100+Table3[Increase],Table1[[#This Row],[ScheduleWeekWritten]])</f>
        <v>15</v>
      </c>
      <c r="F8085" t="b">
        <v>0</v>
      </c>
      <c r="G8085" t="s">
        <v>101</v>
      </c>
      <c r="H8085">
        <v>15</v>
      </c>
      <c r="I8085">
        <v>29</v>
      </c>
      <c r="J8085" t="s">
        <v>154</v>
      </c>
      <c r="K8085" t="s">
        <v>161</v>
      </c>
      <c r="L8085" t="str">
        <f>_xlfn.XLOOKUP(Table1[[#This Row],[TeamFavoriteID]],Table2[team_id],Table2[team_name],_xlfn.XLOOKUP(Table1[[#This Row],[TeamFavoriteID]],Table2[team_id_pfr],Table2[team_name],"Even"))</f>
        <v>Jacksonville Jaguars</v>
      </c>
      <c r="M8085">
        <v>-3</v>
      </c>
      <c r="N8085">
        <f>IF(Table1[[#This Row],[TeamFavorite]]=Table1[[#This Row],[TeamHome]],Table1[[#This Row],[ScoreAway]]-Table1[[#This Row],[ScoreHome]],Table1[[#This Row],[ScoreHome]]-Table1[[#This Row],[ScoreAway]])</f>
        <v>-14</v>
      </c>
      <c r="O8085">
        <f>IF(Table1[[#This Row],[SpreadActual]]&lt;Table1[[#This Row],[SpreadFavorite]],1,0)</f>
        <v>1</v>
      </c>
      <c r="P8085">
        <v>45</v>
      </c>
      <c r="Q8085" t="s">
        <v>173</v>
      </c>
      <c r="R8085" t="b">
        <v>0</v>
      </c>
      <c r="S8085">
        <v>37</v>
      </c>
      <c r="T8085">
        <v>10</v>
      </c>
      <c r="U8085">
        <v>85</v>
      </c>
    </row>
    <row r="8086" spans="1:22" x14ac:dyDescent="0.2">
      <c r="A8086" s="1">
        <v>37605</v>
      </c>
      <c r="B8086">
        <v>2002</v>
      </c>
      <c r="C8086">
        <f>_xlfn.MAXIFS(Table1[ScheduleWeekWritten],Table1[ScheduleSeason],Table1[[#This Row],[ScheduleSeason]])</f>
        <v>17</v>
      </c>
      <c r="D8086">
        <v>15</v>
      </c>
      <c r="E8086" cm="1">
        <f t="array" ref="E8086">_xlfn.XLOOKUP(Table1[[#This Row],[ScheduleWeekWritten]],Table3[Game],100+Table3[Increase],Table1[[#This Row],[ScheduleWeekWritten]])</f>
        <v>15</v>
      </c>
      <c r="F8086" t="b">
        <v>0</v>
      </c>
      <c r="G8086" t="s">
        <v>62</v>
      </c>
      <c r="H8086">
        <v>23</v>
      </c>
      <c r="I8086">
        <v>28</v>
      </c>
      <c r="J8086" t="s">
        <v>140</v>
      </c>
      <c r="K8086" t="s">
        <v>72</v>
      </c>
      <c r="L8086" t="str">
        <f>_xlfn.XLOOKUP(Table1[[#This Row],[TeamFavoriteID]],Table2[team_id],Table2[team_name],_xlfn.XLOOKUP(Table1[[#This Row],[TeamFavoriteID]],Table2[team_id_pfr],Table2[team_name],"Even"))</f>
        <v>Baltimore Colts</v>
      </c>
      <c r="M8086">
        <v>-2</v>
      </c>
      <c r="N8086">
        <f>IF(Table1[[#This Row],[TeamFavorite]]=Table1[[#This Row],[TeamHome]],Table1[[#This Row],[ScoreAway]]-Table1[[#This Row],[ScoreHome]],Table1[[#This Row],[ScoreHome]]-Table1[[#This Row],[ScoreAway]])</f>
        <v>-5</v>
      </c>
      <c r="O8086">
        <f>IF(Table1[[#This Row],[SpreadActual]]&lt;Table1[[#This Row],[SpreadFavorite]],1,0)</f>
        <v>1</v>
      </c>
      <c r="P8086">
        <v>41.5</v>
      </c>
      <c r="Q8086" t="s">
        <v>170</v>
      </c>
      <c r="R8086" t="b">
        <v>0</v>
      </c>
      <c r="S8086">
        <v>36</v>
      </c>
      <c r="T8086">
        <v>14</v>
      </c>
      <c r="U8086">
        <v>79</v>
      </c>
    </row>
    <row r="8087" spans="1:22" x14ac:dyDescent="0.2">
      <c r="A8087" s="1">
        <v>37605</v>
      </c>
      <c r="B8087">
        <v>2002</v>
      </c>
      <c r="C8087">
        <f>_xlfn.MAXIFS(Table1[ScheduleWeekWritten],Table1[ScheduleSeason],Table1[[#This Row],[ScheduleSeason]])</f>
        <v>17</v>
      </c>
      <c r="D8087">
        <v>15</v>
      </c>
      <c r="E8087" cm="1">
        <f t="array" ref="E8087">_xlfn.XLOOKUP(Table1[[#This Row],[ScheduleWeekWritten]],Table3[Game],100+Table3[Increase],Table1[[#This Row],[ScheduleWeekWritten]])</f>
        <v>15</v>
      </c>
      <c r="F8087" t="b">
        <v>0</v>
      </c>
      <c r="G8087" t="s">
        <v>24</v>
      </c>
      <c r="H8087">
        <v>31</v>
      </c>
      <c r="I8087">
        <v>24</v>
      </c>
      <c r="J8087" t="s">
        <v>42</v>
      </c>
      <c r="K8087" t="s">
        <v>88</v>
      </c>
      <c r="L8087" t="str">
        <f>_xlfn.XLOOKUP(Table1[[#This Row],[TeamFavoriteID]],Table2[team_id],Table2[team_name],_xlfn.XLOOKUP(Table1[[#This Row],[TeamFavoriteID]],Table2[team_id_pfr],Table2[team_name],"Even"))</f>
        <v>Denver Broncos</v>
      </c>
      <c r="M8087">
        <v>-3.5</v>
      </c>
      <c r="N8087">
        <f>IF(Table1[[#This Row],[TeamFavorite]]=Table1[[#This Row],[TeamHome]],Table1[[#This Row],[ScoreAway]]-Table1[[#This Row],[ScoreHome]],Table1[[#This Row],[ScoreHome]]-Table1[[#This Row],[ScoreAway]])</f>
        <v>-7</v>
      </c>
      <c r="O8087">
        <f>IF(Table1[[#This Row],[SpreadActual]]&lt;Table1[[#This Row],[SpreadFavorite]],1,0)</f>
        <v>1</v>
      </c>
      <c r="P8087">
        <v>47.5</v>
      </c>
      <c r="Q8087" t="s">
        <v>174</v>
      </c>
      <c r="R8087" t="b">
        <v>0</v>
      </c>
      <c r="S8087">
        <v>45</v>
      </c>
      <c r="T8087">
        <v>12</v>
      </c>
      <c r="U8087">
        <v>27</v>
      </c>
    </row>
    <row r="8088" spans="1:22" x14ac:dyDescent="0.2">
      <c r="A8088" s="1">
        <v>37605</v>
      </c>
      <c r="B8088">
        <v>2002</v>
      </c>
      <c r="C8088">
        <f>_xlfn.MAXIFS(Table1[ScheduleWeekWritten],Table1[ScheduleSeason],Table1[[#This Row],[ScheduleSeason]])</f>
        <v>17</v>
      </c>
      <c r="D8088">
        <v>15</v>
      </c>
      <c r="E8088" cm="1">
        <f t="array" ref="E8088">_xlfn.XLOOKUP(Table1[[#This Row],[ScheduleWeekWritten]],Table3[Game],100+Table3[Increase],Table1[[#This Row],[ScheduleWeekWritten]])</f>
        <v>15</v>
      </c>
      <c r="F8088" t="b">
        <v>0</v>
      </c>
      <c r="G8088" t="s">
        <v>45</v>
      </c>
      <c r="H8088">
        <v>20</v>
      </c>
      <c r="I8088">
        <v>23</v>
      </c>
      <c r="J8088" t="s">
        <v>127</v>
      </c>
      <c r="K8088" t="s">
        <v>133</v>
      </c>
      <c r="L8088" t="str">
        <f>_xlfn.XLOOKUP(Table1[[#This Row],[TeamFavoriteID]],Table2[team_id],Table2[team_name],_xlfn.XLOOKUP(Table1[[#This Row],[TeamFavoriteID]],Table2[team_id_pfr],Table2[team_name],"Even"))</f>
        <v>Tampa Bay Buccaneers</v>
      </c>
      <c r="M8088">
        <v>-9.5</v>
      </c>
      <c r="N8088">
        <f>IF(Table1[[#This Row],[TeamFavorite]]=Table1[[#This Row],[TeamHome]],Table1[[#This Row],[ScoreAway]]-Table1[[#This Row],[ScoreHome]],Table1[[#This Row],[ScoreHome]]-Table1[[#This Row],[ScoreAway]])</f>
        <v>-3</v>
      </c>
      <c r="O8088">
        <f>IF(Table1[[#This Row],[SpreadActual]]&lt;Table1[[#This Row],[SpreadFavorite]],1,0)</f>
        <v>0</v>
      </c>
      <c r="P8088">
        <v>37</v>
      </c>
      <c r="Q8088" t="s">
        <v>181</v>
      </c>
      <c r="R8088" t="b">
        <v>0</v>
      </c>
      <c r="S8088">
        <v>72</v>
      </c>
      <c r="T8088">
        <v>0</v>
      </c>
      <c r="V8088" t="s">
        <v>103</v>
      </c>
    </row>
    <row r="8089" spans="1:22" x14ac:dyDescent="0.2">
      <c r="A8089" s="1">
        <v>37605</v>
      </c>
      <c r="B8089">
        <v>2002</v>
      </c>
      <c r="C8089">
        <f>_xlfn.MAXIFS(Table1[ScheduleWeekWritten],Table1[ScheduleSeason],Table1[[#This Row],[ScheduleSeason]])</f>
        <v>17</v>
      </c>
      <c r="D8089">
        <v>15</v>
      </c>
      <c r="E8089" cm="1">
        <f t="array" ref="E8089">_xlfn.XLOOKUP(Table1[[#This Row],[ScheduleWeekWritten]],Table3[Game],100+Table3[Increase],Table1[[#This Row],[ScheduleWeekWritten]])</f>
        <v>15</v>
      </c>
      <c r="F8089" t="b">
        <v>0</v>
      </c>
      <c r="G8089" t="s">
        <v>177</v>
      </c>
      <c r="H8089">
        <v>19</v>
      </c>
      <c r="I8089">
        <v>23</v>
      </c>
      <c r="J8089" t="s">
        <v>158</v>
      </c>
      <c r="K8089" t="s">
        <v>159</v>
      </c>
      <c r="L8089" t="str">
        <f>_xlfn.XLOOKUP(Table1[[#This Row],[TeamFavoriteID]],Table2[team_id],Table2[team_name],_xlfn.XLOOKUP(Table1[[#This Row],[TeamFavoriteID]],Table2[team_id_pfr],Table2[team_name],"Even"))</f>
        <v>Baltimore Ravens</v>
      </c>
      <c r="M8089">
        <v>-3</v>
      </c>
      <c r="N8089">
        <f>IF(Table1[[#This Row],[TeamFavorite]]=Table1[[#This Row],[TeamHome]],Table1[[#This Row],[ScoreAway]]-Table1[[#This Row],[ScoreHome]],Table1[[#This Row],[ScoreHome]]-Table1[[#This Row],[ScoreAway]])</f>
        <v>-4</v>
      </c>
      <c r="O8089">
        <f>IF(Table1[[#This Row],[SpreadActual]]&lt;Table1[[#This Row],[SpreadFavorite]],1,0)</f>
        <v>1</v>
      </c>
      <c r="P8089">
        <v>35</v>
      </c>
      <c r="Q8089" t="s">
        <v>178</v>
      </c>
      <c r="R8089" t="b">
        <v>0</v>
      </c>
      <c r="S8089">
        <v>72</v>
      </c>
      <c r="T8089">
        <v>0</v>
      </c>
      <c r="V8089" t="s">
        <v>103</v>
      </c>
    </row>
    <row r="8090" spans="1:22" x14ac:dyDescent="0.2">
      <c r="A8090" s="1">
        <v>37605</v>
      </c>
      <c r="B8090">
        <v>2002</v>
      </c>
      <c r="C8090">
        <f>_xlfn.MAXIFS(Table1[ScheduleWeekWritten],Table1[ScheduleSeason],Table1[[#This Row],[ScheduleSeason]])</f>
        <v>17</v>
      </c>
      <c r="D8090">
        <v>15</v>
      </c>
      <c r="E8090" cm="1">
        <f t="array" ref="E8090">_xlfn.XLOOKUP(Table1[[#This Row],[ScheduleWeekWritten]],Table3[Game],100+Table3[Increase],Table1[[#This Row],[ScheduleWeekWritten]])</f>
        <v>15</v>
      </c>
      <c r="F8090" t="b">
        <v>0</v>
      </c>
      <c r="G8090" t="s">
        <v>19</v>
      </c>
      <c r="H8090">
        <v>23</v>
      </c>
      <c r="I8090">
        <v>17</v>
      </c>
      <c r="J8090" t="s">
        <v>20</v>
      </c>
      <c r="K8090" t="s">
        <v>91</v>
      </c>
      <c r="L8090" t="str">
        <f>_xlfn.XLOOKUP(Table1[[#This Row],[TeamFavoriteID]],Table2[team_id],Table2[team_name],_xlfn.XLOOKUP(Table1[[#This Row],[TeamFavoriteID]],Table2[team_id_pfr],Table2[team_name],"Even"))</f>
        <v>Miami Dolphins</v>
      </c>
      <c r="M8090">
        <v>-1.5</v>
      </c>
      <c r="N8090">
        <f>IF(Table1[[#This Row],[TeamFavorite]]=Table1[[#This Row],[TeamHome]],Table1[[#This Row],[ScoreAway]]-Table1[[#This Row],[ScoreHome]],Table1[[#This Row],[ScoreHome]]-Table1[[#This Row],[ScoreAway]])</f>
        <v>-6</v>
      </c>
      <c r="O8090">
        <f>IF(Table1[[#This Row],[SpreadActual]]&lt;Table1[[#This Row],[SpreadFavorite]],1,0)</f>
        <v>1</v>
      </c>
      <c r="P8090">
        <v>43.5</v>
      </c>
      <c r="Q8090" t="s">
        <v>143</v>
      </c>
      <c r="R8090" t="b">
        <v>0</v>
      </c>
      <c r="S8090">
        <v>61</v>
      </c>
      <c r="T8090">
        <v>9</v>
      </c>
      <c r="U8090">
        <v>67</v>
      </c>
    </row>
    <row r="8091" spans="1:22" x14ac:dyDescent="0.2">
      <c r="A8091" s="1">
        <v>37605</v>
      </c>
      <c r="B8091">
        <v>2002</v>
      </c>
      <c r="C8091">
        <f>_xlfn.MAXIFS(Table1[ScheduleWeekWritten],Table1[ScheduleSeason],Table1[[#This Row],[ScheduleSeason]])</f>
        <v>17</v>
      </c>
      <c r="D8091">
        <v>15</v>
      </c>
      <c r="E8091" cm="1">
        <f t="array" ref="E8091">_xlfn.XLOOKUP(Table1[[#This Row],[ScheduleWeekWritten]],Table3[Game],100+Table3[Increase],Table1[[#This Row],[ScheduleWeekWritten]])</f>
        <v>15</v>
      </c>
      <c r="F8091" t="b">
        <v>0</v>
      </c>
      <c r="G8091" t="s">
        <v>95</v>
      </c>
      <c r="H8091">
        <v>31</v>
      </c>
      <c r="I8091">
        <v>32</v>
      </c>
      <c r="J8091" t="s">
        <v>54</v>
      </c>
      <c r="K8091" t="s">
        <v>98</v>
      </c>
      <c r="L8091" t="str">
        <f>_xlfn.XLOOKUP(Table1[[#This Row],[TeamFavoriteID]],Table2[team_id],Table2[team_name],_xlfn.XLOOKUP(Table1[[#This Row],[TeamFavoriteID]],Table2[team_id_pfr],Table2[team_name],"Even"))</f>
        <v>New Orleans Saints</v>
      </c>
      <c r="M8091">
        <v>-7</v>
      </c>
      <c r="N8091">
        <f>IF(Table1[[#This Row],[TeamFavorite]]=Table1[[#This Row],[TeamHome]],Table1[[#This Row],[ScoreAway]]-Table1[[#This Row],[ScoreHome]],Table1[[#This Row],[ScoreHome]]-Table1[[#This Row],[ScoreAway]])</f>
        <v>1</v>
      </c>
      <c r="O8091">
        <f>IF(Table1[[#This Row],[SpreadActual]]&lt;Table1[[#This Row],[SpreadFavorite]],1,0)</f>
        <v>0</v>
      </c>
      <c r="P8091">
        <v>51</v>
      </c>
      <c r="Q8091" t="s">
        <v>124</v>
      </c>
      <c r="R8091" t="b">
        <v>0</v>
      </c>
      <c r="S8091">
        <v>72</v>
      </c>
      <c r="T8091">
        <v>0</v>
      </c>
      <c r="V8091" t="s">
        <v>103</v>
      </c>
    </row>
    <row r="8092" spans="1:22" x14ac:dyDescent="0.2">
      <c r="A8092" s="1">
        <v>37605</v>
      </c>
      <c r="B8092">
        <v>2002</v>
      </c>
      <c r="C8092">
        <f>_xlfn.MAXIFS(Table1[ScheduleWeekWritten],Table1[ScheduleSeason],Table1[[#This Row],[ScheduleSeason]])</f>
        <v>17</v>
      </c>
      <c r="D8092">
        <v>15</v>
      </c>
      <c r="E8092" cm="1">
        <f t="array" ref="E8092">_xlfn.XLOOKUP(Table1[[#This Row],[ScheduleWeekWritten]],Table3[Game],100+Table3[Increase],Table1[[#This Row],[ScheduleWeekWritten]])</f>
        <v>15</v>
      </c>
      <c r="F8092" t="b">
        <v>0</v>
      </c>
      <c r="G8092" t="s">
        <v>50</v>
      </c>
      <c r="H8092">
        <v>37</v>
      </c>
      <c r="I8092">
        <v>7</v>
      </c>
      <c r="J8092" t="s">
        <v>67</v>
      </c>
      <c r="K8092" t="s">
        <v>90</v>
      </c>
      <c r="L8092" t="str">
        <f>_xlfn.XLOOKUP(Table1[[#This Row],[TeamFavoriteID]],Table2[team_id],Table2[team_name],_xlfn.XLOOKUP(Table1[[#This Row],[TeamFavoriteID]],Table2[team_id_pfr],Table2[team_name],"Even"))</f>
        <v>New York Giants</v>
      </c>
      <c r="M8092">
        <v>-5</v>
      </c>
      <c r="N8092">
        <f>IF(Table1[[#This Row],[TeamFavorite]]=Table1[[#This Row],[TeamHome]],Table1[[#This Row],[ScoreAway]]-Table1[[#This Row],[ScoreHome]],Table1[[#This Row],[ScoreHome]]-Table1[[#This Row],[ScoreAway]])</f>
        <v>-30</v>
      </c>
      <c r="O8092">
        <f>IF(Table1[[#This Row],[SpreadActual]]&lt;Table1[[#This Row],[SpreadFavorite]],1,0)</f>
        <v>1</v>
      </c>
      <c r="P8092">
        <v>35</v>
      </c>
      <c r="Q8092" t="s">
        <v>126</v>
      </c>
      <c r="R8092" t="b">
        <v>0</v>
      </c>
      <c r="S8092">
        <v>43</v>
      </c>
      <c r="T8092">
        <v>19</v>
      </c>
      <c r="U8092">
        <v>63</v>
      </c>
    </row>
    <row r="8093" spans="1:22" x14ac:dyDescent="0.2">
      <c r="A8093" s="1">
        <v>37605</v>
      </c>
      <c r="B8093">
        <v>2002</v>
      </c>
      <c r="C8093">
        <f>_xlfn.MAXIFS(Table1[ScheduleWeekWritten],Table1[ScheduleSeason],Table1[[#This Row],[ScheduleSeason]])</f>
        <v>17</v>
      </c>
      <c r="D8093">
        <v>15</v>
      </c>
      <c r="E8093" cm="1">
        <f t="array" ref="E8093">_xlfn.XLOOKUP(Table1[[#This Row],[ScheduleWeekWritten]],Table3[Game],100+Table3[Increase],Table1[[#This Row],[ScheduleWeekWritten]])</f>
        <v>15</v>
      </c>
      <c r="F8093" t="b">
        <v>0</v>
      </c>
      <c r="G8093" t="s">
        <v>58</v>
      </c>
      <c r="H8093">
        <v>34</v>
      </c>
      <c r="I8093">
        <v>21</v>
      </c>
      <c r="J8093" t="s">
        <v>61</v>
      </c>
      <c r="K8093" t="s">
        <v>77</v>
      </c>
      <c r="L8093" t="str">
        <f>_xlfn.XLOOKUP(Table1[[#This Row],[TeamFavoriteID]],Table2[team_id],Table2[team_name],_xlfn.XLOOKUP(Table1[[#This Row],[TeamFavoriteID]],Table2[team_id_pfr],Table2[team_name],"Even"))</f>
        <v>Philadelphia Eagles</v>
      </c>
      <c r="M8093">
        <v>-7.5</v>
      </c>
      <c r="N8093">
        <f>IF(Table1[[#This Row],[TeamFavorite]]=Table1[[#This Row],[TeamHome]],Table1[[#This Row],[ScoreAway]]-Table1[[#This Row],[ScoreHome]],Table1[[#This Row],[ScoreHome]]-Table1[[#This Row],[ScoreAway]])</f>
        <v>-13</v>
      </c>
      <c r="O8093">
        <f>IF(Table1[[#This Row],[SpreadActual]]&lt;Table1[[#This Row],[SpreadFavorite]],1,0)</f>
        <v>1</v>
      </c>
      <c r="P8093">
        <v>38</v>
      </c>
      <c r="Q8093" t="s">
        <v>112</v>
      </c>
      <c r="R8093" t="b">
        <v>0</v>
      </c>
      <c r="S8093">
        <v>44</v>
      </c>
      <c r="T8093">
        <v>16</v>
      </c>
      <c r="U8093">
        <v>57</v>
      </c>
    </row>
    <row r="8094" spans="1:22" x14ac:dyDescent="0.2">
      <c r="A8094" s="1">
        <v>37605</v>
      </c>
      <c r="B8094">
        <v>2002</v>
      </c>
      <c r="C8094">
        <f>_xlfn.MAXIFS(Table1[ScheduleWeekWritten],Table1[ScheduleSeason],Table1[[#This Row],[ScheduleSeason]])</f>
        <v>17</v>
      </c>
      <c r="D8094">
        <v>15</v>
      </c>
      <c r="E8094" cm="1">
        <f t="array" ref="E8094">_xlfn.XLOOKUP(Table1[[#This Row],[ScheduleWeekWritten]],Table3[Game],100+Table3[Increase],Table1[[#This Row],[ScheduleWeekWritten]])</f>
        <v>15</v>
      </c>
      <c r="F8094" t="b">
        <v>0</v>
      </c>
      <c r="G8094" t="s">
        <v>49</v>
      </c>
      <c r="H8094">
        <v>30</v>
      </c>
      <c r="I8094">
        <v>14</v>
      </c>
      <c r="J8094" t="s">
        <v>152</v>
      </c>
      <c r="K8094" t="s">
        <v>51</v>
      </c>
      <c r="L8094" t="str">
        <f>_xlfn.XLOOKUP(Table1[[#This Row],[TeamFavoriteID]],Table2[team_id],Table2[team_name],_xlfn.XLOOKUP(Table1[[#This Row],[TeamFavoriteID]],Table2[team_id_pfr],Table2[team_name],"Even"))</f>
        <v>Pittsburgh Steelers</v>
      </c>
      <c r="M8094">
        <v>-9</v>
      </c>
      <c r="N8094">
        <f>IF(Table1[[#This Row],[TeamFavorite]]=Table1[[#This Row],[TeamHome]],Table1[[#This Row],[ScoreAway]]-Table1[[#This Row],[ScoreHome]],Table1[[#This Row],[ScoreHome]]-Table1[[#This Row],[ScoreAway]])</f>
        <v>-16</v>
      </c>
      <c r="O8094">
        <f>IF(Table1[[#This Row],[SpreadActual]]&lt;Table1[[#This Row],[SpreadFavorite]],1,0)</f>
        <v>1</v>
      </c>
      <c r="P8094">
        <v>39</v>
      </c>
      <c r="Q8094" t="s">
        <v>175</v>
      </c>
      <c r="R8094" t="b">
        <v>0</v>
      </c>
      <c r="S8094">
        <v>36</v>
      </c>
      <c r="T8094">
        <v>13</v>
      </c>
      <c r="U8094">
        <v>78</v>
      </c>
    </row>
    <row r="8095" spans="1:22" x14ac:dyDescent="0.2">
      <c r="A8095" s="1">
        <v>37605</v>
      </c>
      <c r="B8095">
        <v>2002</v>
      </c>
      <c r="C8095">
        <f>_xlfn.MAXIFS(Table1[ScheduleWeekWritten],Table1[ScheduleSeason],Table1[[#This Row],[ScheduleSeason]])</f>
        <v>17</v>
      </c>
      <c r="D8095">
        <v>15</v>
      </c>
      <c r="E8095" cm="1">
        <f t="array" ref="E8095">_xlfn.XLOOKUP(Table1[[#This Row],[ScheduleWeekWritten]],Table3[Game],100+Table3[Increase],Table1[[#This Row],[ScheduleWeekWritten]])</f>
        <v>15</v>
      </c>
      <c r="F8095" t="b">
        <v>0</v>
      </c>
      <c r="G8095" t="s">
        <v>53</v>
      </c>
      <c r="H8095">
        <v>14</v>
      </c>
      <c r="I8095">
        <v>20</v>
      </c>
      <c r="J8095" t="s">
        <v>33</v>
      </c>
      <c r="K8095" t="s">
        <v>87</v>
      </c>
      <c r="L8095" t="str">
        <f>_xlfn.XLOOKUP(Table1[[#This Row],[TeamFavoriteID]],Table2[team_id],Table2[team_name],_xlfn.XLOOKUP(Table1[[#This Row],[TeamFavoriteID]],Table2[team_id_pfr],Table2[team_name],"Even"))</f>
        <v>San Francisco 49ers</v>
      </c>
      <c r="M8095">
        <v>-3</v>
      </c>
      <c r="N8095">
        <f>IF(Table1[[#This Row],[TeamFavorite]]=Table1[[#This Row],[TeamHome]],Table1[[#This Row],[ScoreAway]]-Table1[[#This Row],[ScoreHome]],Table1[[#This Row],[ScoreHome]]-Table1[[#This Row],[ScoreAway]])</f>
        <v>6</v>
      </c>
      <c r="O8095">
        <f>IF(Table1[[#This Row],[SpreadActual]]&lt;Table1[[#This Row],[SpreadFavorite]],1,0)</f>
        <v>0</v>
      </c>
      <c r="P8095">
        <v>42.5</v>
      </c>
      <c r="Q8095" t="s">
        <v>118</v>
      </c>
      <c r="R8095" t="b">
        <v>0</v>
      </c>
      <c r="S8095">
        <v>57</v>
      </c>
      <c r="T8095">
        <v>23</v>
      </c>
      <c r="U8095">
        <v>80</v>
      </c>
    </row>
    <row r="8096" spans="1:22" x14ac:dyDescent="0.2">
      <c r="A8096" s="1">
        <v>37605</v>
      </c>
      <c r="B8096">
        <v>2002</v>
      </c>
      <c r="C8096">
        <f>_xlfn.MAXIFS(Table1[ScheduleWeekWritten],Table1[ScheduleSeason],Table1[[#This Row],[ScheduleSeason]])</f>
        <v>17</v>
      </c>
      <c r="D8096">
        <v>15</v>
      </c>
      <c r="E8096" cm="1">
        <f t="array" ref="E8096">_xlfn.XLOOKUP(Table1[[#This Row],[ScheduleWeekWritten]],Table3[Game],100+Table3[Increase],Table1[[#This Row],[ScheduleWeekWritten]])</f>
        <v>15</v>
      </c>
      <c r="F8096" t="b">
        <v>0</v>
      </c>
      <c r="G8096" t="s">
        <v>153</v>
      </c>
      <c r="H8096">
        <v>30</v>
      </c>
      <c r="I8096">
        <v>28</v>
      </c>
      <c r="J8096" t="s">
        <v>149</v>
      </c>
      <c r="K8096" t="s">
        <v>40</v>
      </c>
      <c r="L8096" t="str">
        <f>_xlfn.XLOOKUP(Table1[[#This Row],[TeamFavoriteID]],Table2[team_id],Table2[team_name],_xlfn.XLOOKUP(Table1[[#This Row],[TeamFavoriteID]],Table2[team_id_pfr],Table2[team_name],"Even"))</f>
        <v>Los Angeles Rams</v>
      </c>
      <c r="M8096">
        <v>-11</v>
      </c>
      <c r="N8096">
        <f>IF(Table1[[#This Row],[TeamFavorite]]=Table1[[#This Row],[TeamHome]],Table1[[#This Row],[ScoreAway]]-Table1[[#This Row],[ScoreHome]],Table1[[#This Row],[ScoreHome]]-Table1[[#This Row],[ScoreAway]])</f>
        <v>2</v>
      </c>
      <c r="O8096">
        <f>IF(Table1[[#This Row],[SpreadActual]]&lt;Table1[[#This Row],[SpreadFavorite]],1,0)</f>
        <v>0</v>
      </c>
      <c r="P8096">
        <v>43</v>
      </c>
      <c r="Q8096" t="s">
        <v>157</v>
      </c>
      <c r="R8096" t="b">
        <v>0</v>
      </c>
      <c r="S8096">
        <v>72</v>
      </c>
      <c r="T8096">
        <v>0</v>
      </c>
      <c r="V8096" t="s">
        <v>103</v>
      </c>
    </row>
    <row r="8097" spans="1:22" x14ac:dyDescent="0.2">
      <c r="A8097" s="1">
        <v>37606</v>
      </c>
      <c r="B8097">
        <v>2002</v>
      </c>
      <c r="C8097">
        <f>_xlfn.MAXIFS(Table1[ScheduleWeekWritten],Table1[ScheduleSeason],Table1[[#This Row],[ScheduleSeason]])</f>
        <v>17</v>
      </c>
      <c r="D8097">
        <v>15</v>
      </c>
      <c r="E8097" cm="1">
        <f t="array" ref="E8097">_xlfn.XLOOKUP(Table1[[#This Row],[ScheduleWeekWritten]],Table3[Game],100+Table3[Increase],Table1[[#This Row],[ScheduleWeekWritten]])</f>
        <v>15</v>
      </c>
      <c r="F8097" t="b">
        <v>0</v>
      </c>
      <c r="G8097" t="s">
        <v>171</v>
      </c>
      <c r="H8097">
        <v>24</v>
      </c>
      <c r="I8097">
        <v>7</v>
      </c>
      <c r="J8097" t="s">
        <v>115</v>
      </c>
      <c r="K8097" t="s">
        <v>25</v>
      </c>
      <c r="L8097" t="str">
        <f>_xlfn.XLOOKUP(Table1[[#This Row],[TeamFavoriteID]],Table2[team_id],Table2[team_name],_xlfn.XLOOKUP(Table1[[#This Row],[TeamFavoriteID]],Table2[team_id_pfr],Table2[team_name],"Even"))</f>
        <v>Houston Oilers</v>
      </c>
      <c r="M8097">
        <v>-2.5</v>
      </c>
      <c r="N8097">
        <f>IF(Table1[[#This Row],[TeamFavorite]]=Table1[[#This Row],[TeamHome]],Table1[[#This Row],[ScoreAway]]-Table1[[#This Row],[ScoreHome]],Table1[[#This Row],[ScoreHome]]-Table1[[#This Row],[ScoreAway]])</f>
        <v>17</v>
      </c>
      <c r="O8097">
        <f>IF(Table1[[#This Row],[SpreadActual]]&lt;Table1[[#This Row],[SpreadFavorite]],1,0)</f>
        <v>0</v>
      </c>
      <c r="P8097">
        <v>43.5</v>
      </c>
      <c r="Q8097" t="s">
        <v>172</v>
      </c>
      <c r="R8097" t="b">
        <v>0</v>
      </c>
      <c r="S8097">
        <v>50</v>
      </c>
      <c r="T8097">
        <v>6</v>
      </c>
      <c r="U8097">
        <v>77</v>
      </c>
    </row>
    <row r="8098" spans="1:22" x14ac:dyDescent="0.2">
      <c r="A8098" s="1">
        <v>37611</v>
      </c>
      <c r="B8098">
        <v>2002</v>
      </c>
      <c r="C8098">
        <f>_xlfn.MAXIFS(Table1[ScheduleWeekWritten],Table1[ScheduleSeason],Table1[[#This Row],[ScheduleSeason]])</f>
        <v>17</v>
      </c>
      <c r="D8098">
        <v>16</v>
      </c>
      <c r="E8098" cm="1">
        <f t="array" ref="E8098">_xlfn.XLOOKUP(Table1[[#This Row],[ScheduleWeekWritten]],Table3[Game],100+Table3[Increase],Table1[[#This Row],[ScheduleWeekWritten]])</f>
        <v>16</v>
      </c>
      <c r="F8098" t="b">
        <v>0</v>
      </c>
      <c r="G8098" t="s">
        <v>149</v>
      </c>
      <c r="H8098">
        <v>14</v>
      </c>
      <c r="I8098">
        <v>17</v>
      </c>
      <c r="J8098" t="s">
        <v>53</v>
      </c>
      <c r="K8098" t="s">
        <v>87</v>
      </c>
      <c r="L8098" t="str">
        <f>_xlfn.XLOOKUP(Table1[[#This Row],[TeamFavoriteID]],Table2[team_id],Table2[team_name],_xlfn.XLOOKUP(Table1[[#This Row],[TeamFavoriteID]],Table2[team_id_pfr],Table2[team_name],"Even"))</f>
        <v>San Francisco 49ers</v>
      </c>
      <c r="M8098">
        <v>-3.5</v>
      </c>
      <c r="N8098">
        <f>IF(Table1[[#This Row],[TeamFavorite]]=Table1[[#This Row],[TeamHome]],Table1[[#This Row],[ScoreAway]]-Table1[[#This Row],[ScoreHome]],Table1[[#This Row],[ScoreHome]]-Table1[[#This Row],[ScoreAway]])</f>
        <v>-3</v>
      </c>
      <c r="O8098">
        <f>IF(Table1[[#This Row],[SpreadActual]]&lt;Table1[[#This Row],[SpreadFavorite]],1,0)</f>
        <v>0</v>
      </c>
      <c r="P8098">
        <v>41</v>
      </c>
      <c r="Q8098" t="s">
        <v>150</v>
      </c>
      <c r="R8098" t="b">
        <v>0</v>
      </c>
      <c r="S8098">
        <v>46</v>
      </c>
      <c r="T8098">
        <v>12</v>
      </c>
      <c r="U8098">
        <v>77</v>
      </c>
    </row>
    <row r="8099" spans="1:22" x14ac:dyDescent="0.2">
      <c r="A8099" s="1">
        <v>37611</v>
      </c>
      <c r="B8099">
        <v>2002</v>
      </c>
      <c r="C8099">
        <f>_xlfn.MAXIFS(Table1[ScheduleWeekWritten],Table1[ScheduleSeason],Table1[[#This Row],[ScheduleSeason]])</f>
        <v>17</v>
      </c>
      <c r="D8099">
        <v>16</v>
      </c>
      <c r="E8099" cm="1">
        <f t="array" ref="E8099">_xlfn.XLOOKUP(Table1[[#This Row],[ScheduleWeekWritten]],Table3[Game],100+Table3[Increase],Table1[[#This Row],[ScheduleWeekWritten]])</f>
        <v>16</v>
      </c>
      <c r="F8099" t="b">
        <v>0</v>
      </c>
      <c r="G8099" t="s">
        <v>67</v>
      </c>
      <c r="H8099">
        <v>3</v>
      </c>
      <c r="I8099">
        <v>27</v>
      </c>
      <c r="J8099" t="s">
        <v>58</v>
      </c>
      <c r="K8099" t="s">
        <v>77</v>
      </c>
      <c r="L8099" t="str">
        <f>_xlfn.XLOOKUP(Table1[[#This Row],[TeamFavoriteID]],Table2[team_id],Table2[team_name],_xlfn.XLOOKUP(Table1[[#This Row],[TeamFavoriteID]],Table2[team_id_pfr],Table2[team_name],"Even"))</f>
        <v>Philadelphia Eagles</v>
      </c>
      <c r="M8099">
        <v>-7</v>
      </c>
      <c r="N8099">
        <f>IF(Table1[[#This Row],[TeamFavorite]]=Table1[[#This Row],[TeamHome]],Table1[[#This Row],[ScoreAway]]-Table1[[#This Row],[ScoreHome]],Table1[[#This Row],[ScoreHome]]-Table1[[#This Row],[ScoreAway]])</f>
        <v>-24</v>
      </c>
      <c r="O8099">
        <f>IF(Table1[[#This Row],[SpreadActual]]&lt;Table1[[#This Row],[SpreadFavorite]],1,0)</f>
        <v>1</v>
      </c>
      <c r="P8099">
        <v>36.5</v>
      </c>
      <c r="Q8099" t="s">
        <v>119</v>
      </c>
      <c r="R8099" t="b">
        <v>0</v>
      </c>
      <c r="S8099">
        <v>51</v>
      </c>
      <c r="T8099">
        <v>17</v>
      </c>
      <c r="U8099">
        <v>45</v>
      </c>
    </row>
    <row r="8100" spans="1:22" x14ac:dyDescent="0.2">
      <c r="A8100" s="1">
        <v>37611</v>
      </c>
      <c r="B8100">
        <v>2002</v>
      </c>
      <c r="C8100">
        <f>_xlfn.MAXIFS(Table1[ScheduleWeekWritten],Table1[ScheduleSeason],Table1[[#This Row],[ScheduleSeason]])</f>
        <v>17</v>
      </c>
      <c r="D8100">
        <v>16</v>
      </c>
      <c r="E8100" cm="1">
        <f t="array" ref="E8100">_xlfn.XLOOKUP(Table1[[#This Row],[ScheduleWeekWritten]],Table3[Game],100+Table3[Increase],Table1[[#This Row],[ScheduleWeekWritten]])</f>
        <v>16</v>
      </c>
      <c r="F8100" t="b">
        <v>0</v>
      </c>
      <c r="G8100" t="s">
        <v>54</v>
      </c>
      <c r="H8100">
        <v>20</v>
      </c>
      <c r="I8100">
        <v>17</v>
      </c>
      <c r="J8100" t="s">
        <v>19</v>
      </c>
      <c r="K8100" t="s">
        <v>91</v>
      </c>
      <c r="L8100" t="str">
        <f>_xlfn.XLOOKUP(Table1[[#This Row],[TeamFavoriteID]],Table2[team_id],Table2[team_name],_xlfn.XLOOKUP(Table1[[#This Row],[TeamFavoriteID]],Table2[team_id_pfr],Table2[team_name],"Even"))</f>
        <v>Miami Dolphins</v>
      </c>
      <c r="M8100">
        <v>-3</v>
      </c>
      <c r="N8100">
        <f>IF(Table1[[#This Row],[TeamFavorite]]=Table1[[#This Row],[TeamHome]],Table1[[#This Row],[ScoreAway]]-Table1[[#This Row],[ScoreHome]],Table1[[#This Row],[ScoreHome]]-Table1[[#This Row],[ScoreAway]])</f>
        <v>3</v>
      </c>
      <c r="O8100">
        <f>IF(Table1[[#This Row],[SpreadActual]]&lt;Table1[[#This Row],[SpreadFavorite]],1,0)</f>
        <v>0</v>
      </c>
      <c r="P8100">
        <v>45</v>
      </c>
      <c r="Q8100" t="s">
        <v>137</v>
      </c>
      <c r="R8100" t="b">
        <v>0</v>
      </c>
      <c r="S8100">
        <v>72</v>
      </c>
      <c r="T8100">
        <v>0</v>
      </c>
      <c r="V8100" t="s">
        <v>103</v>
      </c>
    </row>
    <row r="8101" spans="1:22" x14ac:dyDescent="0.2">
      <c r="A8101" s="1">
        <v>37612</v>
      </c>
      <c r="B8101">
        <v>2002</v>
      </c>
      <c r="C8101">
        <f>_xlfn.MAXIFS(Table1[ScheduleWeekWritten],Table1[ScheduleSeason],Table1[[#This Row],[ScheduleSeason]])</f>
        <v>17</v>
      </c>
      <c r="D8101">
        <v>16</v>
      </c>
      <c r="E8101" cm="1">
        <f t="array" ref="E8101">_xlfn.XLOOKUP(Table1[[#This Row],[ScheduleWeekWritten]],Table3[Game],100+Table3[Increase],Table1[[#This Row],[ScheduleWeekWritten]])</f>
        <v>16</v>
      </c>
      <c r="F8101" t="b">
        <v>0</v>
      </c>
      <c r="G8101" t="s">
        <v>38</v>
      </c>
      <c r="H8101">
        <v>36</v>
      </c>
      <c r="I8101">
        <v>15</v>
      </c>
      <c r="J8101" t="s">
        <v>45</v>
      </c>
      <c r="K8101" t="s">
        <v>109</v>
      </c>
      <c r="L8101" t="str">
        <f>_xlfn.XLOOKUP(Table1[[#This Row],[TeamFavoriteID]],Table2[team_id],Table2[team_name],_xlfn.XLOOKUP(Table1[[#This Row],[TeamFavoriteID]],Table2[team_id_pfr],Table2[team_name],"Even"))</f>
        <v>Atlanta Falcons</v>
      </c>
      <c r="M8101">
        <v>-10.5</v>
      </c>
      <c r="N8101">
        <f>IF(Table1[[#This Row],[TeamFavorite]]=Table1[[#This Row],[TeamHome]],Table1[[#This Row],[ScoreAway]]-Table1[[#This Row],[ScoreHome]],Table1[[#This Row],[ScoreHome]]-Table1[[#This Row],[ScoreAway]])</f>
        <v>-21</v>
      </c>
      <c r="O8101">
        <f>IF(Table1[[#This Row],[SpreadActual]]&lt;Table1[[#This Row],[SpreadFavorite]],1,0)</f>
        <v>1</v>
      </c>
      <c r="P8101">
        <v>44</v>
      </c>
      <c r="Q8101" t="s">
        <v>148</v>
      </c>
      <c r="R8101" t="b">
        <v>0</v>
      </c>
      <c r="S8101">
        <v>72</v>
      </c>
      <c r="T8101">
        <v>0</v>
      </c>
      <c r="V8101" t="s">
        <v>103</v>
      </c>
    </row>
    <row r="8102" spans="1:22" x14ac:dyDescent="0.2">
      <c r="A8102" s="1">
        <v>37612</v>
      </c>
      <c r="B8102">
        <v>2002</v>
      </c>
      <c r="C8102">
        <f>_xlfn.MAXIFS(Table1[ScheduleWeekWritten],Table1[ScheduleSeason],Table1[[#This Row],[ScheduleSeason]])</f>
        <v>17</v>
      </c>
      <c r="D8102">
        <v>16</v>
      </c>
      <c r="E8102" cm="1">
        <f t="array" ref="E8102">_xlfn.XLOOKUP(Table1[[#This Row],[ScheduleWeekWritten]],Table3[Game],100+Table3[Increase],Table1[[#This Row],[ScheduleWeekWritten]])</f>
        <v>16</v>
      </c>
      <c r="F8102" t="b">
        <v>0</v>
      </c>
      <c r="G8102" t="s">
        <v>158</v>
      </c>
      <c r="H8102">
        <v>13</v>
      </c>
      <c r="I8102">
        <v>14</v>
      </c>
      <c r="J8102" t="s">
        <v>62</v>
      </c>
      <c r="K8102" t="s">
        <v>159</v>
      </c>
      <c r="L8102" t="str">
        <f>_xlfn.XLOOKUP(Table1[[#This Row],[TeamFavoriteID]],Table2[team_id],Table2[team_name],_xlfn.XLOOKUP(Table1[[#This Row],[TeamFavoriteID]],Table2[team_id_pfr],Table2[team_name],"Even"))</f>
        <v>Baltimore Ravens</v>
      </c>
      <c r="M8102">
        <v>-2.5</v>
      </c>
      <c r="N8102">
        <f>IF(Table1[[#This Row],[TeamFavorite]]=Table1[[#This Row],[TeamHome]],Table1[[#This Row],[ScoreAway]]-Table1[[#This Row],[ScoreHome]],Table1[[#This Row],[ScoreHome]]-Table1[[#This Row],[ScoreAway]])</f>
        <v>1</v>
      </c>
      <c r="O8102">
        <f>IF(Table1[[#This Row],[SpreadActual]]&lt;Table1[[#This Row],[SpreadFavorite]],1,0)</f>
        <v>0</v>
      </c>
      <c r="P8102">
        <v>39.5</v>
      </c>
      <c r="Q8102" t="s">
        <v>166</v>
      </c>
      <c r="R8102" t="b">
        <v>0</v>
      </c>
      <c r="S8102">
        <v>44</v>
      </c>
      <c r="T8102">
        <v>10</v>
      </c>
      <c r="U8102">
        <v>45</v>
      </c>
    </row>
    <row r="8103" spans="1:22" x14ac:dyDescent="0.2">
      <c r="A8103" s="1">
        <v>37612</v>
      </c>
      <c r="B8103">
        <v>2002</v>
      </c>
      <c r="C8103">
        <f>_xlfn.MAXIFS(Table1[ScheduleWeekWritten],Table1[ScheduleSeason],Table1[[#This Row],[ScheduleSeason]])</f>
        <v>17</v>
      </c>
      <c r="D8103">
        <v>16</v>
      </c>
      <c r="E8103" cm="1">
        <f t="array" ref="E8103">_xlfn.XLOOKUP(Table1[[#This Row],[ScheduleWeekWritten]],Table3[Game],100+Table3[Increase],Table1[[#This Row],[ScheduleWeekWritten]])</f>
        <v>16</v>
      </c>
      <c r="F8103" t="b">
        <v>0</v>
      </c>
      <c r="G8103" t="s">
        <v>152</v>
      </c>
      <c r="H8103">
        <v>24</v>
      </c>
      <c r="I8103">
        <v>14</v>
      </c>
      <c r="J8103" t="s">
        <v>46</v>
      </c>
      <c r="K8103" t="s">
        <v>162</v>
      </c>
      <c r="L8103" t="str">
        <f>_xlfn.XLOOKUP(Table1[[#This Row],[TeamFavoriteID]],Table2[team_id],Table2[team_name],_xlfn.XLOOKUP(Table1[[#This Row],[TeamFavoriteID]],Table2[team_id_pfr],Table2[team_name],"Even"))</f>
        <v>Carolina Panthers</v>
      </c>
      <c r="M8103">
        <v>-4</v>
      </c>
      <c r="N8103">
        <f>IF(Table1[[#This Row],[TeamFavorite]]=Table1[[#This Row],[TeamHome]],Table1[[#This Row],[ScoreAway]]-Table1[[#This Row],[ScoreHome]],Table1[[#This Row],[ScoreHome]]-Table1[[#This Row],[ScoreAway]])</f>
        <v>-10</v>
      </c>
      <c r="O8103">
        <f>IF(Table1[[#This Row],[SpreadActual]]&lt;Table1[[#This Row],[SpreadFavorite]],1,0)</f>
        <v>1</v>
      </c>
      <c r="P8103">
        <v>36.5</v>
      </c>
      <c r="Q8103" t="s">
        <v>160</v>
      </c>
      <c r="R8103" t="b">
        <v>0</v>
      </c>
      <c r="S8103">
        <v>48</v>
      </c>
      <c r="T8103">
        <v>9</v>
      </c>
      <c r="U8103">
        <v>49</v>
      </c>
    </row>
    <row r="8104" spans="1:22" x14ac:dyDescent="0.2">
      <c r="A8104" s="1">
        <v>37612</v>
      </c>
      <c r="B8104">
        <v>2002</v>
      </c>
      <c r="C8104">
        <f>_xlfn.MAXIFS(Table1[ScheduleWeekWritten],Table1[ScheduleSeason],Table1[[#This Row],[ScheduleSeason]])</f>
        <v>17</v>
      </c>
      <c r="D8104">
        <v>16</v>
      </c>
      <c r="E8104" cm="1">
        <f t="array" ref="E8104">_xlfn.XLOOKUP(Table1[[#This Row],[ScheduleWeekWritten]],Table3[Game],100+Table3[Increase],Table1[[#This Row],[ScheduleWeekWritten]])</f>
        <v>16</v>
      </c>
      <c r="F8104" t="b">
        <v>0</v>
      </c>
      <c r="G8104" t="s">
        <v>101</v>
      </c>
      <c r="H8104">
        <v>20</v>
      </c>
      <c r="I8104">
        <v>13</v>
      </c>
      <c r="J8104" t="s">
        <v>95</v>
      </c>
      <c r="K8104" t="s">
        <v>98</v>
      </c>
      <c r="L8104" t="str">
        <f>_xlfn.XLOOKUP(Table1[[#This Row],[TeamFavoriteID]],Table2[team_id],Table2[team_name],_xlfn.XLOOKUP(Table1[[#This Row],[TeamFavoriteID]],Table2[team_id_pfr],Table2[team_name],"Even"))</f>
        <v>New Orleans Saints</v>
      </c>
      <c r="M8104">
        <v>-7</v>
      </c>
      <c r="N8104">
        <f>IF(Table1[[#This Row],[TeamFavorite]]=Table1[[#This Row],[TeamHome]],Table1[[#This Row],[ScoreAway]]-Table1[[#This Row],[ScoreHome]],Table1[[#This Row],[ScoreHome]]-Table1[[#This Row],[ScoreAway]])</f>
        <v>7</v>
      </c>
      <c r="O8104">
        <f>IF(Table1[[#This Row],[SpreadActual]]&lt;Table1[[#This Row],[SpreadFavorite]],1,0)</f>
        <v>0</v>
      </c>
      <c r="P8104">
        <v>49</v>
      </c>
      <c r="Q8104" t="s">
        <v>173</v>
      </c>
      <c r="R8104" t="b">
        <v>0</v>
      </c>
      <c r="S8104">
        <v>42</v>
      </c>
      <c r="T8104">
        <v>15</v>
      </c>
      <c r="U8104">
        <v>60</v>
      </c>
    </row>
    <row r="8105" spans="1:22" x14ac:dyDescent="0.2">
      <c r="A8105" s="1">
        <v>37612</v>
      </c>
      <c r="B8105">
        <v>2002</v>
      </c>
      <c r="C8105">
        <f>_xlfn.MAXIFS(Table1[ScheduleWeekWritten],Table1[ScheduleSeason],Table1[[#This Row],[ScheduleSeason]])</f>
        <v>17</v>
      </c>
      <c r="D8105">
        <v>16</v>
      </c>
      <c r="E8105" cm="1">
        <f t="array" ref="E8105">_xlfn.XLOOKUP(Table1[[#This Row],[ScheduleWeekWritten]],Table3[Game],100+Table3[Increase],Table1[[#This Row],[ScheduleWeekWritten]])</f>
        <v>16</v>
      </c>
      <c r="F8105" t="b">
        <v>0</v>
      </c>
      <c r="G8105" t="s">
        <v>33</v>
      </c>
      <c r="H8105">
        <v>10</v>
      </c>
      <c r="I8105">
        <v>0</v>
      </c>
      <c r="J8105" t="s">
        <v>28</v>
      </c>
      <c r="K8105" t="s">
        <v>35</v>
      </c>
      <c r="L8105" t="str">
        <f>_xlfn.XLOOKUP(Table1[[#This Row],[TeamFavoriteID]],Table2[team_id],Table2[team_name],_xlfn.XLOOKUP(Table1[[#This Row],[TeamFavoriteID]],Table2[team_id_pfr],Table2[team_name],"Even"))</f>
        <v>Green Bay Packers</v>
      </c>
      <c r="M8105">
        <v>-6.5</v>
      </c>
      <c r="N8105">
        <f>IF(Table1[[#This Row],[TeamFavorite]]=Table1[[#This Row],[TeamHome]],Table1[[#This Row],[ScoreAway]]-Table1[[#This Row],[ScoreHome]],Table1[[#This Row],[ScoreHome]]-Table1[[#This Row],[ScoreAway]])</f>
        <v>-10</v>
      </c>
      <c r="O8105">
        <f>IF(Table1[[#This Row],[SpreadActual]]&lt;Table1[[#This Row],[SpreadFavorite]],1,0)</f>
        <v>1</v>
      </c>
      <c r="P8105">
        <v>43.5</v>
      </c>
      <c r="Q8105" t="s">
        <v>82</v>
      </c>
      <c r="R8105" t="b">
        <v>0</v>
      </c>
      <c r="S8105">
        <v>28</v>
      </c>
      <c r="T8105">
        <v>21</v>
      </c>
      <c r="U8105">
        <v>70</v>
      </c>
    </row>
    <row r="8106" spans="1:22" x14ac:dyDescent="0.2">
      <c r="A8106" s="1">
        <v>37612</v>
      </c>
      <c r="B8106">
        <v>2002</v>
      </c>
      <c r="C8106">
        <f>_xlfn.MAXIFS(Table1[ScheduleWeekWritten],Table1[ScheduleSeason],Table1[[#This Row],[ScheduleSeason]])</f>
        <v>17</v>
      </c>
      <c r="D8106">
        <v>16</v>
      </c>
      <c r="E8106" cm="1">
        <f t="array" ref="E8106">_xlfn.XLOOKUP(Table1[[#This Row],[ScheduleWeekWritten]],Table3[Game],100+Table3[Increase],Table1[[#This Row],[ScheduleWeekWritten]])</f>
        <v>16</v>
      </c>
      <c r="F8106" t="b">
        <v>0</v>
      </c>
      <c r="G8106" t="s">
        <v>140</v>
      </c>
      <c r="H8106">
        <v>27</v>
      </c>
      <c r="I8106">
        <v>44</v>
      </c>
      <c r="J8106" t="s">
        <v>50</v>
      </c>
      <c r="K8106" t="s">
        <v>72</v>
      </c>
      <c r="L8106" t="str">
        <f>_xlfn.XLOOKUP(Table1[[#This Row],[TeamFavoriteID]],Table2[team_id],Table2[team_name],_xlfn.XLOOKUP(Table1[[#This Row],[TeamFavoriteID]],Table2[team_id_pfr],Table2[team_name],"Even"))</f>
        <v>Baltimore Colts</v>
      </c>
      <c r="M8106">
        <v>-4.5</v>
      </c>
      <c r="N8106">
        <f>IF(Table1[[#This Row],[TeamFavorite]]=Table1[[#This Row],[TeamHome]],Table1[[#This Row],[ScoreAway]]-Table1[[#This Row],[ScoreHome]],Table1[[#This Row],[ScoreHome]]-Table1[[#This Row],[ScoreAway]])</f>
        <v>-17</v>
      </c>
      <c r="O8106">
        <f>IF(Table1[[#This Row],[SpreadActual]]&lt;Table1[[#This Row],[SpreadFavorite]],1,0)</f>
        <v>1</v>
      </c>
      <c r="P8106">
        <v>41</v>
      </c>
      <c r="Q8106" t="s">
        <v>141</v>
      </c>
      <c r="R8106" t="b">
        <v>0</v>
      </c>
      <c r="S8106">
        <v>72</v>
      </c>
      <c r="T8106">
        <v>0</v>
      </c>
      <c r="V8106" t="s">
        <v>103</v>
      </c>
    </row>
    <row r="8107" spans="1:22" x14ac:dyDescent="0.2">
      <c r="A8107" s="1">
        <v>37612</v>
      </c>
      <c r="B8107">
        <v>2002</v>
      </c>
      <c r="C8107">
        <f>_xlfn.MAXIFS(Table1[ScheduleWeekWritten],Table1[ScheduleSeason],Table1[[#This Row],[ScheduleSeason]])</f>
        <v>17</v>
      </c>
      <c r="D8107">
        <v>16</v>
      </c>
      <c r="E8107" cm="1">
        <f t="array" ref="E8107">_xlfn.XLOOKUP(Table1[[#This Row],[ScheduleWeekWritten]],Table3[Game],100+Table3[Increase],Table1[[#This Row],[ScheduleWeekWritten]])</f>
        <v>16</v>
      </c>
      <c r="F8107" t="b">
        <v>0</v>
      </c>
      <c r="G8107" t="s">
        <v>154</v>
      </c>
      <c r="H8107">
        <v>10</v>
      </c>
      <c r="I8107">
        <v>28</v>
      </c>
      <c r="J8107" t="s">
        <v>171</v>
      </c>
      <c r="K8107" t="s">
        <v>25</v>
      </c>
      <c r="L8107" t="str">
        <f>_xlfn.XLOOKUP(Table1[[#This Row],[TeamFavoriteID]],Table2[team_id],Table2[team_name],_xlfn.XLOOKUP(Table1[[#This Row],[TeamFavoriteID]],Table2[team_id_pfr],Table2[team_name],"Even"))</f>
        <v>Houston Oilers</v>
      </c>
      <c r="M8107">
        <v>-3</v>
      </c>
      <c r="N8107">
        <f>IF(Table1[[#This Row],[TeamFavorite]]=Table1[[#This Row],[TeamHome]],Table1[[#This Row],[ScoreAway]]-Table1[[#This Row],[ScoreHome]],Table1[[#This Row],[ScoreHome]]-Table1[[#This Row],[ScoreAway]])</f>
        <v>-18</v>
      </c>
      <c r="O8107">
        <f>IF(Table1[[#This Row],[SpreadActual]]&lt;Table1[[#This Row],[SpreadFavorite]],1,0)</f>
        <v>1</v>
      </c>
      <c r="P8107">
        <v>41.5</v>
      </c>
      <c r="Q8107" t="s">
        <v>155</v>
      </c>
      <c r="R8107" t="b">
        <v>0</v>
      </c>
      <c r="S8107">
        <v>53</v>
      </c>
      <c r="T8107">
        <v>8</v>
      </c>
      <c r="U8107">
        <v>60</v>
      </c>
    </row>
    <row r="8108" spans="1:22" x14ac:dyDescent="0.2">
      <c r="A8108" s="1">
        <v>37612</v>
      </c>
      <c r="B8108">
        <v>2002</v>
      </c>
      <c r="C8108">
        <f>_xlfn.MAXIFS(Table1[ScheduleWeekWritten],Table1[ScheduleSeason],Table1[[#This Row],[ScheduleSeason]])</f>
        <v>17</v>
      </c>
      <c r="D8108">
        <v>16</v>
      </c>
      <c r="E8108" cm="1">
        <f t="array" ref="E8108">_xlfn.XLOOKUP(Table1[[#This Row],[ScheduleWeekWritten]],Table3[Game],100+Table3[Increase],Table1[[#This Row],[ScheduleWeekWritten]])</f>
        <v>16</v>
      </c>
      <c r="F8108" t="b">
        <v>0</v>
      </c>
      <c r="G8108" t="s">
        <v>42</v>
      </c>
      <c r="H8108">
        <v>24</v>
      </c>
      <c r="I8108">
        <v>22</v>
      </c>
      <c r="J8108" t="s">
        <v>27</v>
      </c>
      <c r="K8108" t="s">
        <v>75</v>
      </c>
      <c r="L8108" t="str">
        <f>_xlfn.XLOOKUP(Table1[[#This Row],[TeamFavoriteID]],Table2[team_id],Table2[team_name],_xlfn.XLOOKUP(Table1[[#This Row],[TeamFavoriteID]],Table2[team_id_pfr],Table2[team_name],"Even"))</f>
        <v>Kansas City Chiefs</v>
      </c>
      <c r="M8108">
        <v>-1.5</v>
      </c>
      <c r="N8108">
        <f>IF(Table1[[#This Row],[TeamFavorite]]=Table1[[#This Row],[TeamHome]],Table1[[#This Row],[ScoreAway]]-Table1[[#This Row],[ScoreHome]],Table1[[#This Row],[ScoreHome]]-Table1[[#This Row],[ScoreAway]])</f>
        <v>-2</v>
      </c>
      <c r="O8108">
        <f>IF(Table1[[#This Row],[SpreadActual]]&lt;Table1[[#This Row],[SpreadFavorite]],1,0)</f>
        <v>1</v>
      </c>
      <c r="P8108">
        <v>44</v>
      </c>
      <c r="Q8108" t="s">
        <v>117</v>
      </c>
      <c r="R8108" t="b">
        <v>0</v>
      </c>
      <c r="S8108">
        <v>30</v>
      </c>
      <c r="T8108">
        <v>11</v>
      </c>
      <c r="U8108">
        <v>63</v>
      </c>
    </row>
    <row r="8109" spans="1:22" x14ac:dyDescent="0.2">
      <c r="A8109" s="1">
        <v>37612</v>
      </c>
      <c r="B8109">
        <v>2002</v>
      </c>
      <c r="C8109">
        <f>_xlfn.MAXIFS(Table1[ScheduleWeekWritten],Table1[ScheduleSeason],Table1[[#This Row],[ScheduleSeason]])</f>
        <v>17</v>
      </c>
      <c r="D8109">
        <v>16</v>
      </c>
      <c r="E8109" cm="1">
        <f t="array" ref="E8109">_xlfn.XLOOKUP(Table1[[#This Row],[ScheduleWeekWritten]],Table3[Game],100+Table3[Increase],Table1[[#This Row],[ScheduleWeekWritten]])</f>
        <v>16</v>
      </c>
      <c r="F8109" t="b">
        <v>0</v>
      </c>
      <c r="G8109" t="s">
        <v>115</v>
      </c>
      <c r="H8109">
        <v>17</v>
      </c>
      <c r="I8109">
        <v>30</v>
      </c>
      <c r="J8109" t="s">
        <v>31</v>
      </c>
      <c r="K8109" t="s">
        <v>70</v>
      </c>
      <c r="L8109" t="str">
        <f>_xlfn.XLOOKUP(Table1[[#This Row],[TeamFavoriteID]],Table2[team_id],Table2[team_name],_xlfn.XLOOKUP(Table1[[#This Row],[TeamFavoriteID]],Table2[team_id_pfr],Table2[team_name],"Even"))</f>
        <v>Boston Patriots</v>
      </c>
      <c r="M8109">
        <v>-3.5</v>
      </c>
      <c r="N8109">
        <f>IF(Table1[[#This Row],[TeamFavorite]]=Table1[[#This Row],[TeamHome]],Table1[[#This Row],[ScoreAway]]-Table1[[#This Row],[ScoreHome]],Table1[[#This Row],[ScoreHome]]-Table1[[#This Row],[ScoreAway]])</f>
        <v>-13</v>
      </c>
      <c r="O8109">
        <f>IF(Table1[[#This Row],[SpreadActual]]&lt;Table1[[#This Row],[SpreadFavorite]],1,0)</f>
        <v>1</v>
      </c>
      <c r="P8109">
        <v>41</v>
      </c>
      <c r="Q8109" t="s">
        <v>179</v>
      </c>
      <c r="R8109" t="b">
        <v>0</v>
      </c>
      <c r="S8109">
        <v>40</v>
      </c>
      <c r="T8109">
        <v>17</v>
      </c>
      <c r="U8109">
        <v>53</v>
      </c>
    </row>
    <row r="8110" spans="1:22" x14ac:dyDescent="0.2">
      <c r="A8110" s="1">
        <v>37612</v>
      </c>
      <c r="B8110">
        <v>2002</v>
      </c>
      <c r="C8110">
        <f>_xlfn.MAXIFS(Table1[ScheduleWeekWritten],Table1[ScheduleSeason],Table1[[#This Row],[ScheduleSeason]])</f>
        <v>17</v>
      </c>
      <c r="D8110">
        <v>16</v>
      </c>
      <c r="E8110" cm="1">
        <f t="array" ref="E8110">_xlfn.XLOOKUP(Table1[[#This Row],[ScheduleWeekWritten]],Table3[Game],100+Table3[Increase],Table1[[#This Row],[ScheduleWeekWritten]])</f>
        <v>16</v>
      </c>
      <c r="F8110" t="b">
        <v>0</v>
      </c>
      <c r="G8110" t="s">
        <v>20</v>
      </c>
      <c r="H8110">
        <v>28</v>
      </c>
      <c r="I8110">
        <v>16</v>
      </c>
      <c r="J8110" t="s">
        <v>24</v>
      </c>
      <c r="K8110" t="s">
        <v>21</v>
      </c>
      <c r="L8110" t="str">
        <f>_xlfn.XLOOKUP(Table1[[#This Row],[TeamFavoriteID]],Table2[team_id],Table2[team_name],_xlfn.XLOOKUP(Table1[[#This Row],[TeamFavoriteID]],Table2[team_id_pfr],Table2[team_name],"Even"))</f>
        <v>Las Vegas Raiders</v>
      </c>
      <c r="M8110">
        <v>-3.5</v>
      </c>
      <c r="N8110">
        <f>IF(Table1[[#This Row],[TeamFavorite]]=Table1[[#This Row],[TeamHome]],Table1[[#This Row],[ScoreAway]]-Table1[[#This Row],[ScoreHome]],Table1[[#This Row],[ScoreHome]]-Table1[[#This Row],[ScoreAway]])</f>
        <v>12</v>
      </c>
      <c r="O8110">
        <f>IF(Table1[[#This Row],[SpreadActual]]&lt;Table1[[#This Row],[SpreadFavorite]],1,0)</f>
        <v>0</v>
      </c>
      <c r="P8110">
        <v>46.5</v>
      </c>
      <c r="Q8110" t="s">
        <v>76</v>
      </c>
      <c r="R8110" t="b">
        <v>0</v>
      </c>
      <c r="S8110">
        <v>50</v>
      </c>
      <c r="T8110">
        <v>8</v>
      </c>
      <c r="U8110">
        <v>74</v>
      </c>
    </row>
    <row r="8111" spans="1:22" x14ac:dyDescent="0.2">
      <c r="A8111" s="1">
        <v>37612</v>
      </c>
      <c r="B8111">
        <v>2002</v>
      </c>
      <c r="C8111">
        <f>_xlfn.MAXIFS(Table1[ScheduleWeekWritten],Table1[ScheduleSeason],Table1[[#This Row],[ScheduleSeason]])</f>
        <v>17</v>
      </c>
      <c r="D8111">
        <v>16</v>
      </c>
      <c r="E8111" cm="1">
        <f t="array" ref="E8111">_xlfn.XLOOKUP(Table1[[#This Row],[ScheduleWeekWritten]],Table3[Game],100+Table3[Increase],Table1[[#This Row],[ScheduleWeekWritten]])</f>
        <v>16</v>
      </c>
      <c r="F8111" t="b">
        <v>0</v>
      </c>
      <c r="G8111" t="s">
        <v>128</v>
      </c>
      <c r="H8111">
        <v>30</v>
      </c>
      <c r="I8111">
        <v>10</v>
      </c>
      <c r="J8111" t="s">
        <v>153</v>
      </c>
      <c r="K8111" t="s">
        <v>132</v>
      </c>
      <c r="L8111" t="str">
        <f>_xlfn.XLOOKUP(Table1[[#This Row],[TeamFavoriteID]],Table2[team_id],Table2[team_name],_xlfn.XLOOKUP(Table1[[#This Row],[TeamFavoriteID]],Table2[team_id_pfr],Table2[team_name],"Even"))</f>
        <v>Seattle Seahawks</v>
      </c>
      <c r="M8111">
        <v>-2.5</v>
      </c>
      <c r="N8111">
        <f>IF(Table1[[#This Row],[TeamFavorite]]=Table1[[#This Row],[TeamHome]],Table1[[#This Row],[ScoreAway]]-Table1[[#This Row],[ScoreHome]],Table1[[#This Row],[ScoreHome]]-Table1[[#This Row],[ScoreAway]])</f>
        <v>-20</v>
      </c>
      <c r="O8111">
        <f>IF(Table1[[#This Row],[SpreadActual]]&lt;Table1[[#This Row],[SpreadFavorite]],1,0)</f>
        <v>1</v>
      </c>
      <c r="P8111">
        <v>48</v>
      </c>
      <c r="Q8111" t="s">
        <v>180</v>
      </c>
      <c r="R8111" t="b">
        <v>0</v>
      </c>
      <c r="S8111">
        <v>42</v>
      </c>
      <c r="T8111">
        <v>6</v>
      </c>
      <c r="U8111">
        <v>85</v>
      </c>
    </row>
    <row r="8112" spans="1:22" x14ac:dyDescent="0.2">
      <c r="A8112" s="1">
        <v>37612</v>
      </c>
      <c r="B8112">
        <v>2002</v>
      </c>
      <c r="C8112">
        <f>_xlfn.MAXIFS(Table1[ScheduleWeekWritten],Table1[ScheduleSeason],Table1[[#This Row],[ScheduleSeason]])</f>
        <v>17</v>
      </c>
      <c r="D8112">
        <v>16</v>
      </c>
      <c r="E8112" cm="1">
        <f t="array" ref="E8112">_xlfn.XLOOKUP(Table1[[#This Row],[ScheduleWeekWritten]],Table3[Game],100+Table3[Increase],Table1[[#This Row],[ScheduleWeekWritten]])</f>
        <v>16</v>
      </c>
      <c r="F8112" t="b">
        <v>0</v>
      </c>
      <c r="G8112" t="s">
        <v>61</v>
      </c>
      <c r="H8112">
        <v>26</v>
      </c>
      <c r="I8112">
        <v>10</v>
      </c>
      <c r="J8112" t="s">
        <v>177</v>
      </c>
      <c r="K8112" t="s">
        <v>85</v>
      </c>
      <c r="L8112" t="str">
        <f>_xlfn.XLOOKUP(Table1[[#This Row],[TeamFavoriteID]],Table2[team_id],Table2[team_name],_xlfn.XLOOKUP(Table1[[#This Row],[TeamFavoriteID]],Table2[team_id_pfr],Table2[team_name],"Even"))</f>
        <v>Washington Commanders</v>
      </c>
      <c r="M8112">
        <v>-6.5</v>
      </c>
      <c r="N8112">
        <f>IF(Table1[[#This Row],[TeamFavorite]]=Table1[[#This Row],[TeamHome]],Table1[[#This Row],[ScoreAway]]-Table1[[#This Row],[ScoreHome]],Table1[[#This Row],[ScoreHome]]-Table1[[#This Row],[ScoreAway]])</f>
        <v>16</v>
      </c>
      <c r="O8112">
        <f>IF(Table1[[#This Row],[SpreadActual]]&lt;Table1[[#This Row],[SpreadFavorite]],1,0)</f>
        <v>0</v>
      </c>
      <c r="P8112">
        <v>36.5</v>
      </c>
      <c r="Q8112" t="s">
        <v>165</v>
      </c>
      <c r="R8112" t="b">
        <v>0</v>
      </c>
      <c r="S8112">
        <v>46</v>
      </c>
      <c r="T8112">
        <v>10</v>
      </c>
      <c r="U8112">
        <v>47</v>
      </c>
    </row>
    <row r="8113" spans="1:22" x14ac:dyDescent="0.2">
      <c r="A8113" s="1">
        <v>37613</v>
      </c>
      <c r="B8113">
        <v>2002</v>
      </c>
      <c r="C8113">
        <f>_xlfn.MAXIFS(Table1[ScheduleWeekWritten],Table1[ScheduleSeason],Table1[[#This Row],[ScheduleSeason]])</f>
        <v>17</v>
      </c>
      <c r="D8113">
        <v>16</v>
      </c>
      <c r="E8113" cm="1">
        <f t="array" ref="E8113">_xlfn.XLOOKUP(Table1[[#This Row],[ScheduleWeekWritten]],Table3[Game],100+Table3[Increase],Table1[[#This Row],[ScheduleWeekWritten]])</f>
        <v>16</v>
      </c>
      <c r="F8113" t="b">
        <v>0</v>
      </c>
      <c r="G8113" t="s">
        <v>127</v>
      </c>
      <c r="H8113">
        <v>7</v>
      </c>
      <c r="I8113">
        <v>17</v>
      </c>
      <c r="J8113" t="s">
        <v>49</v>
      </c>
      <c r="K8113" t="s">
        <v>133</v>
      </c>
      <c r="L8113" t="str">
        <f>_xlfn.XLOOKUP(Table1[[#This Row],[TeamFavoriteID]],Table2[team_id],Table2[team_name],_xlfn.XLOOKUP(Table1[[#This Row],[TeamFavoriteID]],Table2[team_id_pfr],Table2[team_name],"Even"))</f>
        <v>Tampa Bay Buccaneers</v>
      </c>
      <c r="M8113">
        <v>-4.5</v>
      </c>
      <c r="N8113">
        <f>IF(Table1[[#This Row],[TeamFavorite]]=Table1[[#This Row],[TeamHome]],Table1[[#This Row],[ScoreAway]]-Table1[[#This Row],[ScoreHome]],Table1[[#This Row],[ScoreHome]]-Table1[[#This Row],[ScoreAway]])</f>
        <v>10</v>
      </c>
      <c r="O8113">
        <f>IF(Table1[[#This Row],[SpreadActual]]&lt;Table1[[#This Row],[SpreadFavorite]],1,0)</f>
        <v>0</v>
      </c>
      <c r="P8113">
        <v>38</v>
      </c>
      <c r="Q8113" t="s">
        <v>168</v>
      </c>
      <c r="R8113" t="b">
        <v>0</v>
      </c>
      <c r="S8113">
        <v>60</v>
      </c>
      <c r="T8113">
        <v>7</v>
      </c>
      <c r="U8113">
        <v>77</v>
      </c>
    </row>
    <row r="8114" spans="1:22" x14ac:dyDescent="0.2">
      <c r="A8114" s="1">
        <v>37618</v>
      </c>
      <c r="B8114">
        <v>2002</v>
      </c>
      <c r="C8114">
        <f>_xlfn.MAXIFS(Table1[ScheduleWeekWritten],Table1[ScheduleSeason],Table1[[#This Row],[ScheduleSeason]])</f>
        <v>17</v>
      </c>
      <c r="D8114">
        <v>17</v>
      </c>
      <c r="E8114" cm="1">
        <f t="array" ref="E8114">_xlfn.XLOOKUP(Table1[[#This Row],[ScheduleWeekWritten]],Table3[Game],100+Table3[Increase],Table1[[#This Row],[ScheduleWeekWritten]])</f>
        <v>17</v>
      </c>
      <c r="F8114" t="b">
        <v>0</v>
      </c>
      <c r="G8114" t="s">
        <v>50</v>
      </c>
      <c r="H8114">
        <v>10</v>
      </c>
      <c r="I8114">
        <v>7</v>
      </c>
      <c r="J8114" t="s">
        <v>58</v>
      </c>
      <c r="K8114" t="s">
        <v>90</v>
      </c>
      <c r="L8114" t="str">
        <f>_xlfn.XLOOKUP(Table1[[#This Row],[TeamFavoriteID]],Table2[team_id],Table2[team_name],_xlfn.XLOOKUP(Table1[[#This Row],[TeamFavoriteID]],Table2[team_id_pfr],Table2[team_name],"Even"))</f>
        <v>New York Giants</v>
      </c>
      <c r="M8114">
        <v>-1</v>
      </c>
      <c r="N8114">
        <f>IF(Table1[[#This Row],[TeamFavorite]]=Table1[[#This Row],[TeamHome]],Table1[[#This Row],[ScoreAway]]-Table1[[#This Row],[ScoreHome]],Table1[[#This Row],[ScoreHome]]-Table1[[#This Row],[ScoreAway]])</f>
        <v>-3</v>
      </c>
      <c r="O8114">
        <f>IF(Table1[[#This Row],[SpreadActual]]&lt;Table1[[#This Row],[SpreadFavorite]],1,0)</f>
        <v>1</v>
      </c>
      <c r="P8114">
        <v>37.5</v>
      </c>
      <c r="Q8114" t="s">
        <v>126</v>
      </c>
      <c r="R8114" t="b">
        <v>0</v>
      </c>
      <c r="S8114">
        <v>34</v>
      </c>
      <c r="T8114">
        <v>12</v>
      </c>
      <c r="U8114">
        <v>66</v>
      </c>
    </row>
    <row r="8115" spans="1:22" x14ac:dyDescent="0.2">
      <c r="A8115" s="1">
        <v>37618</v>
      </c>
      <c r="B8115">
        <v>2002</v>
      </c>
      <c r="C8115">
        <f>_xlfn.MAXIFS(Table1[ScheduleWeekWritten],Table1[ScheduleSeason],Table1[[#This Row],[ScheduleSeason]])</f>
        <v>17</v>
      </c>
      <c r="D8115">
        <v>17</v>
      </c>
      <c r="E8115" cm="1">
        <f t="array" ref="E8115">_xlfn.XLOOKUP(Table1[[#This Row],[ScheduleWeekWritten]],Table3[Game],100+Table3[Increase],Table1[[#This Row],[ScheduleWeekWritten]])</f>
        <v>17</v>
      </c>
      <c r="F8115" t="b">
        <v>0</v>
      </c>
      <c r="G8115" t="s">
        <v>20</v>
      </c>
      <c r="H8115">
        <v>24</v>
      </c>
      <c r="I8115">
        <v>0</v>
      </c>
      <c r="J8115" t="s">
        <v>42</v>
      </c>
      <c r="K8115" t="s">
        <v>21</v>
      </c>
      <c r="L8115" t="str">
        <f>_xlfn.XLOOKUP(Table1[[#This Row],[TeamFavoriteID]],Table2[team_id],Table2[team_name],_xlfn.XLOOKUP(Table1[[#This Row],[TeamFavoriteID]],Table2[team_id_pfr],Table2[team_name],"Even"))</f>
        <v>Las Vegas Raiders</v>
      </c>
      <c r="M8115">
        <v>-8.5</v>
      </c>
      <c r="N8115">
        <f>IF(Table1[[#This Row],[TeamFavorite]]=Table1[[#This Row],[TeamHome]],Table1[[#This Row],[ScoreAway]]-Table1[[#This Row],[ScoreHome]],Table1[[#This Row],[ScoreHome]]-Table1[[#This Row],[ScoreAway]])</f>
        <v>24</v>
      </c>
      <c r="O8115">
        <f>IF(Table1[[#This Row],[SpreadActual]]&lt;Table1[[#This Row],[SpreadFavorite]],1,0)</f>
        <v>0</v>
      </c>
      <c r="P8115">
        <v>44.5</v>
      </c>
      <c r="Q8115" t="s">
        <v>76</v>
      </c>
      <c r="R8115" t="b">
        <v>0</v>
      </c>
      <c r="S8115">
        <v>55</v>
      </c>
      <c r="T8115">
        <v>17</v>
      </c>
      <c r="U8115">
        <v>86</v>
      </c>
      <c r="V8115" t="s">
        <v>2</v>
      </c>
    </row>
    <row r="8116" spans="1:22" x14ac:dyDescent="0.2">
      <c r="A8116" s="1">
        <v>37619</v>
      </c>
      <c r="B8116">
        <v>2002</v>
      </c>
      <c r="C8116">
        <f>_xlfn.MAXIFS(Table1[ScheduleWeekWritten],Table1[ScheduleSeason],Table1[[#This Row],[ScheduleSeason]])</f>
        <v>17</v>
      </c>
      <c r="D8116">
        <v>17</v>
      </c>
      <c r="E8116" cm="1">
        <f t="array" ref="E8116">_xlfn.XLOOKUP(Table1[[#This Row],[ScheduleWeekWritten]],Table3[Game],100+Table3[Increase],Table1[[#This Row],[ScheduleWeekWritten]])</f>
        <v>17</v>
      </c>
      <c r="F8116" t="b">
        <v>0</v>
      </c>
      <c r="G8116" t="s">
        <v>28</v>
      </c>
      <c r="H8116">
        <v>27</v>
      </c>
      <c r="I8116">
        <v>9</v>
      </c>
      <c r="J8116" t="s">
        <v>101</v>
      </c>
      <c r="K8116" t="s">
        <v>43</v>
      </c>
      <c r="L8116" t="str">
        <f>_xlfn.XLOOKUP(Table1[[#This Row],[TeamFavoriteID]],Table2[team_id],Table2[team_name],_xlfn.XLOOKUP(Table1[[#This Row],[TeamFavoriteID]],Table2[team_id_pfr],Table2[team_name],"Even"))</f>
        <v>Buffalo Bills</v>
      </c>
      <c r="M8116">
        <v>-7.5</v>
      </c>
      <c r="N8116">
        <f>IF(Table1[[#This Row],[TeamFavorite]]=Table1[[#This Row],[TeamHome]],Table1[[#This Row],[ScoreAway]]-Table1[[#This Row],[ScoreHome]],Table1[[#This Row],[ScoreHome]]-Table1[[#This Row],[ScoreAway]])</f>
        <v>-18</v>
      </c>
      <c r="O8116">
        <f>IF(Table1[[#This Row],[SpreadActual]]&lt;Table1[[#This Row],[SpreadFavorite]],1,0)</f>
        <v>1</v>
      </c>
      <c r="P8116">
        <v>45</v>
      </c>
      <c r="Q8116" t="s">
        <v>123</v>
      </c>
      <c r="R8116" t="b">
        <v>0</v>
      </c>
      <c r="S8116">
        <v>32</v>
      </c>
      <c r="T8116">
        <v>11</v>
      </c>
      <c r="U8116">
        <v>84</v>
      </c>
    </row>
    <row r="8117" spans="1:22" x14ac:dyDescent="0.2">
      <c r="A8117" s="1">
        <v>37619</v>
      </c>
      <c r="B8117">
        <v>2002</v>
      </c>
      <c r="C8117">
        <f>_xlfn.MAXIFS(Table1[ScheduleWeekWritten],Table1[ScheduleSeason],Table1[[#This Row],[ScheduleSeason]])</f>
        <v>17</v>
      </c>
      <c r="D8117">
        <v>17</v>
      </c>
      <c r="E8117" cm="1">
        <f t="array" ref="E8117">_xlfn.XLOOKUP(Table1[[#This Row],[ScheduleWeekWritten]],Table3[Game],100+Table3[Increase],Table1[[#This Row],[ScheduleWeekWritten]])</f>
        <v>17</v>
      </c>
      <c r="F8117" t="b">
        <v>0</v>
      </c>
      <c r="G8117" t="s">
        <v>46</v>
      </c>
      <c r="H8117">
        <v>0</v>
      </c>
      <c r="I8117">
        <v>15</v>
      </c>
      <c r="J8117" t="s">
        <v>127</v>
      </c>
      <c r="K8117" t="s">
        <v>133</v>
      </c>
      <c r="L8117" t="str">
        <f>_xlfn.XLOOKUP(Table1[[#This Row],[TeamFavoriteID]],Table2[team_id],Table2[team_name],_xlfn.XLOOKUP(Table1[[#This Row],[TeamFavoriteID]],Table2[team_id_pfr],Table2[team_name],"Even"))</f>
        <v>Tampa Bay Buccaneers</v>
      </c>
      <c r="M8117">
        <v>-7</v>
      </c>
      <c r="N8117">
        <f>IF(Table1[[#This Row],[TeamFavorite]]=Table1[[#This Row],[TeamHome]],Table1[[#This Row],[ScoreAway]]-Table1[[#This Row],[ScoreHome]],Table1[[#This Row],[ScoreHome]]-Table1[[#This Row],[ScoreAway]])</f>
        <v>-15</v>
      </c>
      <c r="O8117">
        <f>IF(Table1[[#This Row],[SpreadActual]]&lt;Table1[[#This Row],[SpreadFavorite]],1,0)</f>
        <v>1</v>
      </c>
      <c r="P8117">
        <v>32</v>
      </c>
      <c r="Q8117" t="s">
        <v>176</v>
      </c>
      <c r="R8117" t="b">
        <v>0</v>
      </c>
      <c r="S8117">
        <v>28</v>
      </c>
      <c r="T8117">
        <v>10</v>
      </c>
      <c r="U8117">
        <v>85</v>
      </c>
    </row>
    <row r="8118" spans="1:22" x14ac:dyDescent="0.2">
      <c r="A8118" s="1">
        <v>37619</v>
      </c>
      <c r="B8118">
        <v>2002</v>
      </c>
      <c r="C8118">
        <f>_xlfn.MAXIFS(Table1[ScheduleWeekWritten],Table1[ScheduleSeason],Table1[[#This Row],[ScheduleSeason]])</f>
        <v>17</v>
      </c>
      <c r="D8118">
        <v>17</v>
      </c>
      <c r="E8118" cm="1">
        <f t="array" ref="E8118">_xlfn.XLOOKUP(Table1[[#This Row],[ScheduleWeekWritten]],Table3[Game],100+Table3[Increase],Table1[[#This Row],[ScheduleWeekWritten]])</f>
        <v>17</v>
      </c>
      <c r="F8118" t="b">
        <v>0</v>
      </c>
      <c r="G8118" t="s">
        <v>62</v>
      </c>
      <c r="H8118">
        <v>24</v>
      </c>
      <c r="I8118">
        <v>16</v>
      </c>
      <c r="J8118" t="s">
        <v>38</v>
      </c>
      <c r="K8118" t="s">
        <v>109</v>
      </c>
      <c r="L8118" t="str">
        <f>_xlfn.XLOOKUP(Table1[[#This Row],[TeamFavoriteID]],Table2[team_id],Table2[team_name],_xlfn.XLOOKUP(Table1[[#This Row],[TeamFavoriteID]],Table2[team_id_pfr],Table2[team_name],"Even"))</f>
        <v>Atlanta Falcons</v>
      </c>
      <c r="M8118">
        <v>-2.5</v>
      </c>
      <c r="N8118">
        <f>IF(Table1[[#This Row],[TeamFavorite]]=Table1[[#This Row],[TeamHome]],Table1[[#This Row],[ScoreAway]]-Table1[[#This Row],[ScoreHome]],Table1[[#This Row],[ScoreHome]]-Table1[[#This Row],[ScoreAway]])</f>
        <v>8</v>
      </c>
      <c r="O8118">
        <f>IF(Table1[[#This Row],[SpreadActual]]&lt;Table1[[#This Row],[SpreadFavorite]],1,0)</f>
        <v>0</v>
      </c>
      <c r="P8118">
        <v>41</v>
      </c>
      <c r="Q8118" t="s">
        <v>170</v>
      </c>
      <c r="R8118" t="b">
        <v>0</v>
      </c>
      <c r="S8118">
        <v>33</v>
      </c>
      <c r="T8118">
        <v>7</v>
      </c>
      <c r="U8118">
        <v>94</v>
      </c>
    </row>
    <row r="8119" spans="1:22" x14ac:dyDescent="0.2">
      <c r="A8119" s="1">
        <v>37619</v>
      </c>
      <c r="B8119">
        <v>2002</v>
      </c>
      <c r="C8119">
        <f>_xlfn.MAXIFS(Table1[ScheduleWeekWritten],Table1[ScheduleSeason],Table1[[#This Row],[ScheduleSeason]])</f>
        <v>17</v>
      </c>
      <c r="D8119">
        <v>17</v>
      </c>
      <c r="E8119" cm="1">
        <f t="array" ref="E8119">_xlfn.XLOOKUP(Table1[[#This Row],[ScheduleWeekWritten]],Table3[Game],100+Table3[Increase],Table1[[#This Row],[ScheduleWeekWritten]])</f>
        <v>17</v>
      </c>
      <c r="F8119" t="b">
        <v>0</v>
      </c>
      <c r="G8119" t="s">
        <v>24</v>
      </c>
      <c r="H8119">
        <v>37</v>
      </c>
      <c r="I8119">
        <v>7</v>
      </c>
      <c r="J8119" t="s">
        <v>149</v>
      </c>
      <c r="K8119" t="s">
        <v>88</v>
      </c>
      <c r="L8119" t="str">
        <f>_xlfn.XLOOKUP(Table1[[#This Row],[TeamFavoriteID]],Table2[team_id],Table2[team_name],_xlfn.XLOOKUP(Table1[[#This Row],[TeamFavoriteID]],Table2[team_id_pfr],Table2[team_name],"Even"))</f>
        <v>Denver Broncos</v>
      </c>
      <c r="M8119">
        <v>-13.5</v>
      </c>
      <c r="N8119">
        <f>IF(Table1[[#This Row],[TeamFavorite]]=Table1[[#This Row],[TeamHome]],Table1[[#This Row],[ScoreAway]]-Table1[[#This Row],[ScoreHome]],Table1[[#This Row],[ScoreHome]]-Table1[[#This Row],[ScoreAway]])</f>
        <v>-30</v>
      </c>
      <c r="O8119">
        <f>IF(Table1[[#This Row],[SpreadActual]]&lt;Table1[[#This Row],[SpreadFavorite]],1,0)</f>
        <v>1</v>
      </c>
      <c r="P8119">
        <v>42</v>
      </c>
      <c r="Q8119" t="s">
        <v>174</v>
      </c>
      <c r="R8119" t="b">
        <v>0</v>
      </c>
      <c r="S8119">
        <v>46</v>
      </c>
      <c r="T8119">
        <v>14</v>
      </c>
      <c r="U8119">
        <v>23</v>
      </c>
    </row>
    <row r="8120" spans="1:22" x14ac:dyDescent="0.2">
      <c r="A8120" s="1">
        <v>37619</v>
      </c>
      <c r="B8120">
        <v>2002</v>
      </c>
      <c r="C8120">
        <f>_xlfn.MAXIFS(Table1[ScheduleWeekWritten],Table1[ScheduleSeason],Table1[[#This Row],[ScheduleSeason]])</f>
        <v>17</v>
      </c>
      <c r="D8120">
        <v>17</v>
      </c>
      <c r="E8120" cm="1">
        <f t="array" ref="E8120">_xlfn.XLOOKUP(Table1[[#This Row],[ScheduleWeekWritten]],Table3[Game],100+Table3[Increase],Table1[[#This Row],[ScheduleWeekWritten]])</f>
        <v>17</v>
      </c>
      <c r="F8120" t="b">
        <v>0</v>
      </c>
      <c r="G8120" t="s">
        <v>45</v>
      </c>
      <c r="H8120">
        <v>36</v>
      </c>
      <c r="I8120">
        <v>38</v>
      </c>
      <c r="J8120" t="s">
        <v>54</v>
      </c>
      <c r="K8120" t="s">
        <v>55</v>
      </c>
      <c r="L8120" t="str">
        <f>_xlfn.XLOOKUP(Table1[[#This Row],[TeamFavoriteID]],Table2[team_id],Table2[team_name],_xlfn.XLOOKUP(Table1[[#This Row],[TeamFavoriteID]],Table2[team_id_pfr],Table2[team_name],"Even"))</f>
        <v>Minnesota Vikings</v>
      </c>
      <c r="M8120">
        <v>-3.5</v>
      </c>
      <c r="N8120">
        <f>IF(Table1[[#This Row],[TeamFavorite]]=Table1[[#This Row],[TeamHome]],Table1[[#This Row],[ScoreAway]]-Table1[[#This Row],[ScoreHome]],Table1[[#This Row],[ScoreHome]]-Table1[[#This Row],[ScoreAway]])</f>
        <v>-2</v>
      </c>
      <c r="O8120">
        <f>IF(Table1[[#This Row],[SpreadActual]]&lt;Table1[[#This Row],[SpreadFavorite]],1,0)</f>
        <v>0</v>
      </c>
      <c r="P8120">
        <v>47</v>
      </c>
      <c r="Q8120" t="s">
        <v>181</v>
      </c>
      <c r="R8120" t="b">
        <v>0</v>
      </c>
      <c r="S8120">
        <v>72</v>
      </c>
      <c r="T8120">
        <v>0</v>
      </c>
      <c r="V8120" t="s">
        <v>103</v>
      </c>
    </row>
    <row r="8121" spans="1:22" x14ac:dyDescent="0.2">
      <c r="A8121" s="1">
        <v>37619</v>
      </c>
      <c r="B8121">
        <v>2002</v>
      </c>
      <c r="C8121">
        <f>_xlfn.MAXIFS(Table1[ScheduleWeekWritten],Table1[ScheduleSeason],Table1[[#This Row],[ScheduleSeason]])</f>
        <v>17</v>
      </c>
      <c r="D8121">
        <v>17</v>
      </c>
      <c r="E8121" cm="1">
        <f t="array" ref="E8121">_xlfn.XLOOKUP(Table1[[#This Row],[ScheduleWeekWritten]],Table3[Game],100+Table3[Increase],Table1[[#This Row],[ScheduleWeekWritten]])</f>
        <v>17</v>
      </c>
      <c r="F8121" t="b">
        <v>0</v>
      </c>
      <c r="G8121" t="s">
        <v>177</v>
      </c>
      <c r="H8121">
        <v>3</v>
      </c>
      <c r="I8121">
        <v>13</v>
      </c>
      <c r="J8121" t="s">
        <v>171</v>
      </c>
      <c r="K8121" t="s">
        <v>25</v>
      </c>
      <c r="L8121" t="str">
        <f>_xlfn.XLOOKUP(Table1[[#This Row],[TeamFavoriteID]],Table2[team_id],Table2[team_name],_xlfn.XLOOKUP(Table1[[#This Row],[TeamFavoriteID]],Table2[team_id_pfr],Table2[team_name],"Even"))</f>
        <v>Houston Oilers</v>
      </c>
      <c r="M8121">
        <v>-9.5</v>
      </c>
      <c r="N8121">
        <f>IF(Table1[[#This Row],[TeamFavorite]]=Table1[[#This Row],[TeamHome]],Table1[[#This Row],[ScoreAway]]-Table1[[#This Row],[ScoreHome]],Table1[[#This Row],[ScoreHome]]-Table1[[#This Row],[ScoreAway]])</f>
        <v>-10</v>
      </c>
      <c r="O8121">
        <f>IF(Table1[[#This Row],[SpreadActual]]&lt;Table1[[#This Row],[SpreadFavorite]],1,0)</f>
        <v>1</v>
      </c>
      <c r="P8121">
        <v>35.5</v>
      </c>
      <c r="Q8121" t="s">
        <v>178</v>
      </c>
      <c r="R8121" t="b">
        <v>0</v>
      </c>
      <c r="S8121">
        <v>72</v>
      </c>
      <c r="T8121">
        <v>0</v>
      </c>
      <c r="V8121" t="s">
        <v>103</v>
      </c>
    </row>
    <row r="8122" spans="1:22" x14ac:dyDescent="0.2">
      <c r="A8122" s="1">
        <v>37619</v>
      </c>
      <c r="B8122">
        <v>2002</v>
      </c>
      <c r="C8122">
        <f>_xlfn.MAXIFS(Table1[ScheduleWeekWritten],Table1[ScheduleSeason],Table1[[#This Row],[ScheduleSeason]])</f>
        <v>17</v>
      </c>
      <c r="D8122">
        <v>17</v>
      </c>
      <c r="E8122" cm="1">
        <f t="array" ref="E8122">_xlfn.XLOOKUP(Table1[[#This Row],[ScheduleWeekWritten]],Table3[Game],100+Table3[Increase],Table1[[#This Row],[ScheduleWeekWritten]])</f>
        <v>17</v>
      </c>
      <c r="F8122" t="b">
        <v>0</v>
      </c>
      <c r="G8122" t="s">
        <v>140</v>
      </c>
      <c r="H8122">
        <v>20</v>
      </c>
      <c r="I8122">
        <v>13</v>
      </c>
      <c r="J8122" t="s">
        <v>154</v>
      </c>
      <c r="K8122" t="s">
        <v>72</v>
      </c>
      <c r="L8122" t="str">
        <f>_xlfn.XLOOKUP(Table1[[#This Row],[TeamFavoriteID]],Table2[team_id],Table2[team_name],_xlfn.XLOOKUP(Table1[[#This Row],[TeamFavoriteID]],Table2[team_id_pfr],Table2[team_name],"Even"))</f>
        <v>Baltimore Colts</v>
      </c>
      <c r="M8122">
        <v>-8.5</v>
      </c>
      <c r="N8122">
        <f>IF(Table1[[#This Row],[TeamFavorite]]=Table1[[#This Row],[TeamHome]],Table1[[#This Row],[ScoreAway]]-Table1[[#This Row],[ScoreHome]],Table1[[#This Row],[ScoreHome]]-Table1[[#This Row],[ScoreAway]])</f>
        <v>7</v>
      </c>
      <c r="O8122">
        <f>IF(Table1[[#This Row],[SpreadActual]]&lt;Table1[[#This Row],[SpreadFavorite]],1,0)</f>
        <v>0</v>
      </c>
      <c r="P8122">
        <v>40.5</v>
      </c>
      <c r="Q8122" t="s">
        <v>141</v>
      </c>
      <c r="R8122" t="b">
        <v>0</v>
      </c>
      <c r="S8122">
        <v>72</v>
      </c>
      <c r="T8122">
        <v>0</v>
      </c>
      <c r="V8122" t="s">
        <v>103</v>
      </c>
    </row>
    <row r="8123" spans="1:22" x14ac:dyDescent="0.2">
      <c r="A8123" s="1">
        <v>37619</v>
      </c>
      <c r="B8123">
        <v>2002</v>
      </c>
      <c r="C8123">
        <f>_xlfn.MAXIFS(Table1[ScheduleWeekWritten],Table1[ScheduleSeason],Table1[[#This Row],[ScheduleSeason]])</f>
        <v>17</v>
      </c>
      <c r="D8123">
        <v>17</v>
      </c>
      <c r="E8123" cm="1">
        <f t="array" ref="E8123">_xlfn.XLOOKUP(Table1[[#This Row],[ScheduleWeekWritten]],Table3[Game],100+Table3[Increase],Table1[[#This Row],[ScheduleWeekWritten]])</f>
        <v>17</v>
      </c>
      <c r="F8123" t="b">
        <v>0</v>
      </c>
      <c r="G8123" t="s">
        <v>115</v>
      </c>
      <c r="H8123">
        <v>27</v>
      </c>
      <c r="I8123">
        <v>24</v>
      </c>
      <c r="J8123" t="s">
        <v>19</v>
      </c>
      <c r="K8123" t="s">
        <v>91</v>
      </c>
      <c r="L8123" t="str">
        <f>_xlfn.XLOOKUP(Table1[[#This Row],[TeamFavoriteID]],Table2[team_id],Table2[team_name],_xlfn.XLOOKUP(Table1[[#This Row],[TeamFavoriteID]],Table2[team_id_pfr],Table2[team_name],"Even"))</f>
        <v>Miami Dolphins</v>
      </c>
      <c r="M8123">
        <v>-2</v>
      </c>
      <c r="N8123">
        <f>IF(Table1[[#This Row],[TeamFavorite]]=Table1[[#This Row],[TeamHome]],Table1[[#This Row],[ScoreAway]]-Table1[[#This Row],[ScoreHome]],Table1[[#This Row],[ScoreHome]]-Table1[[#This Row],[ScoreAway]])</f>
        <v>3</v>
      </c>
      <c r="O8123">
        <f>IF(Table1[[#This Row],[SpreadActual]]&lt;Table1[[#This Row],[SpreadFavorite]],1,0)</f>
        <v>0</v>
      </c>
      <c r="P8123">
        <v>38</v>
      </c>
      <c r="Q8123" t="s">
        <v>179</v>
      </c>
      <c r="R8123" t="b">
        <v>0</v>
      </c>
      <c r="S8123">
        <v>34</v>
      </c>
      <c r="T8123">
        <v>13</v>
      </c>
      <c r="U8123">
        <v>72</v>
      </c>
    </row>
    <row r="8124" spans="1:22" x14ac:dyDescent="0.2">
      <c r="A8124" s="1">
        <v>37619</v>
      </c>
      <c r="B8124">
        <v>2002</v>
      </c>
      <c r="C8124">
        <f>_xlfn.MAXIFS(Table1[ScheduleWeekWritten],Table1[ScheduleSeason],Table1[[#This Row],[ScheduleSeason]])</f>
        <v>17</v>
      </c>
      <c r="D8124">
        <v>17</v>
      </c>
      <c r="E8124" cm="1">
        <f t="array" ref="E8124">_xlfn.XLOOKUP(Table1[[#This Row],[ScheduleWeekWritten]],Table3[Game],100+Table3[Increase],Table1[[#This Row],[ScheduleWeekWritten]])</f>
        <v>17</v>
      </c>
      <c r="F8124" t="b">
        <v>0</v>
      </c>
      <c r="G8124" t="s">
        <v>95</v>
      </c>
      <c r="H8124">
        <v>6</v>
      </c>
      <c r="I8124">
        <v>10</v>
      </c>
      <c r="J8124" t="s">
        <v>152</v>
      </c>
      <c r="K8124" t="s">
        <v>98</v>
      </c>
      <c r="L8124" t="str">
        <f>_xlfn.XLOOKUP(Table1[[#This Row],[TeamFavoriteID]],Table2[team_id],Table2[team_name],_xlfn.XLOOKUP(Table1[[#This Row],[TeamFavoriteID]],Table2[team_id_pfr],Table2[team_name],"Even"))</f>
        <v>New Orleans Saints</v>
      </c>
      <c r="M8124">
        <v>-6</v>
      </c>
      <c r="N8124">
        <f>IF(Table1[[#This Row],[TeamFavorite]]=Table1[[#This Row],[TeamHome]],Table1[[#This Row],[ScoreAway]]-Table1[[#This Row],[ScoreHome]],Table1[[#This Row],[ScoreHome]]-Table1[[#This Row],[ScoreAway]])</f>
        <v>4</v>
      </c>
      <c r="O8124">
        <f>IF(Table1[[#This Row],[SpreadActual]]&lt;Table1[[#This Row],[SpreadFavorite]],1,0)</f>
        <v>0</v>
      </c>
      <c r="P8124">
        <v>43.5</v>
      </c>
      <c r="Q8124" t="s">
        <v>124</v>
      </c>
      <c r="R8124" t="b">
        <v>0</v>
      </c>
      <c r="S8124">
        <v>72</v>
      </c>
      <c r="T8124">
        <v>0</v>
      </c>
      <c r="V8124" t="s">
        <v>103</v>
      </c>
    </row>
    <row r="8125" spans="1:22" x14ac:dyDescent="0.2">
      <c r="A8125" s="1">
        <v>37619</v>
      </c>
      <c r="B8125">
        <v>2002</v>
      </c>
      <c r="C8125">
        <f>_xlfn.MAXIFS(Table1[ScheduleWeekWritten],Table1[ScheduleSeason],Table1[[#This Row],[ScheduleSeason]])</f>
        <v>17</v>
      </c>
      <c r="D8125">
        <v>17</v>
      </c>
      <c r="E8125" cm="1">
        <f t="array" ref="E8125">_xlfn.XLOOKUP(Table1[[#This Row],[ScheduleWeekWritten]],Table3[Game],100+Table3[Increase],Table1[[#This Row],[ScheduleWeekWritten]])</f>
        <v>17</v>
      </c>
      <c r="F8125" t="b">
        <v>0</v>
      </c>
      <c r="G8125" t="s">
        <v>31</v>
      </c>
      <c r="H8125">
        <v>42</v>
      </c>
      <c r="I8125">
        <v>17</v>
      </c>
      <c r="J8125" t="s">
        <v>33</v>
      </c>
      <c r="K8125" t="s">
        <v>35</v>
      </c>
      <c r="L8125" t="str">
        <f>_xlfn.XLOOKUP(Table1[[#This Row],[TeamFavoriteID]],Table2[team_id],Table2[team_name],_xlfn.XLOOKUP(Table1[[#This Row],[TeamFavoriteID]],Table2[team_id_pfr],Table2[team_name],"Even"))</f>
        <v>Green Bay Packers</v>
      </c>
      <c r="M8125">
        <v>-1.5</v>
      </c>
      <c r="N8125">
        <f>IF(Table1[[#This Row],[TeamFavorite]]=Table1[[#This Row],[TeamHome]],Table1[[#This Row],[ScoreAway]]-Table1[[#This Row],[ScoreHome]],Table1[[#This Row],[ScoreHome]]-Table1[[#This Row],[ScoreAway]])</f>
        <v>25</v>
      </c>
      <c r="O8125">
        <f>IF(Table1[[#This Row],[SpreadActual]]&lt;Table1[[#This Row],[SpreadFavorite]],1,0)</f>
        <v>0</v>
      </c>
      <c r="P8125">
        <v>39.5</v>
      </c>
      <c r="Q8125" t="s">
        <v>126</v>
      </c>
      <c r="R8125" t="b">
        <v>0</v>
      </c>
      <c r="S8125">
        <v>38</v>
      </c>
      <c r="T8125">
        <v>14</v>
      </c>
      <c r="U8125">
        <v>70</v>
      </c>
    </row>
    <row r="8126" spans="1:22" x14ac:dyDescent="0.2">
      <c r="A8126" s="1">
        <v>37619</v>
      </c>
      <c r="B8126">
        <v>2002</v>
      </c>
      <c r="C8126">
        <f>_xlfn.MAXIFS(Table1[ScheduleWeekWritten],Table1[ScheduleSeason],Table1[[#This Row],[ScheduleSeason]])</f>
        <v>17</v>
      </c>
      <c r="D8126">
        <v>17</v>
      </c>
      <c r="E8126" cm="1">
        <f t="array" ref="E8126">_xlfn.XLOOKUP(Table1[[#This Row],[ScheduleWeekWritten]],Table3[Game],100+Table3[Increase],Table1[[#This Row],[ScheduleWeekWritten]])</f>
        <v>17</v>
      </c>
      <c r="F8126" t="b">
        <v>0</v>
      </c>
      <c r="G8126" t="s">
        <v>49</v>
      </c>
      <c r="H8126">
        <v>34</v>
      </c>
      <c r="I8126">
        <v>31</v>
      </c>
      <c r="J8126" t="s">
        <v>158</v>
      </c>
      <c r="K8126" t="s">
        <v>51</v>
      </c>
      <c r="L8126" t="str">
        <f>_xlfn.XLOOKUP(Table1[[#This Row],[TeamFavoriteID]],Table2[team_id],Table2[team_name],_xlfn.XLOOKUP(Table1[[#This Row],[TeamFavoriteID]],Table2[team_id_pfr],Table2[team_name],"Even"))</f>
        <v>Pittsburgh Steelers</v>
      </c>
      <c r="M8126">
        <v>-8</v>
      </c>
      <c r="N8126">
        <f>IF(Table1[[#This Row],[TeamFavorite]]=Table1[[#This Row],[TeamHome]],Table1[[#This Row],[ScoreAway]]-Table1[[#This Row],[ScoreHome]],Table1[[#This Row],[ScoreHome]]-Table1[[#This Row],[ScoreAway]])</f>
        <v>-3</v>
      </c>
      <c r="O8126">
        <f>IF(Table1[[#This Row],[SpreadActual]]&lt;Table1[[#This Row],[SpreadFavorite]],1,0)</f>
        <v>0</v>
      </c>
      <c r="P8126">
        <v>39</v>
      </c>
      <c r="Q8126" t="s">
        <v>175</v>
      </c>
      <c r="R8126" t="b">
        <v>0</v>
      </c>
      <c r="S8126">
        <v>31</v>
      </c>
      <c r="T8126">
        <v>5</v>
      </c>
      <c r="U8126">
        <v>94</v>
      </c>
    </row>
    <row r="8127" spans="1:22" x14ac:dyDescent="0.2">
      <c r="A8127" s="1">
        <v>37619</v>
      </c>
      <c r="B8127">
        <v>2002</v>
      </c>
      <c r="C8127">
        <f>_xlfn.MAXIFS(Table1[ScheduleWeekWritten],Table1[ScheduleSeason],Table1[[#This Row],[ScheduleSeason]])</f>
        <v>17</v>
      </c>
      <c r="D8127">
        <v>17</v>
      </c>
      <c r="E8127" cm="1">
        <f t="array" ref="E8127">_xlfn.XLOOKUP(Table1[[#This Row],[ScheduleWeekWritten]],Table3[Game],100+Table3[Increase],Table1[[#This Row],[ScheduleWeekWritten]])</f>
        <v>17</v>
      </c>
      <c r="F8127" t="b">
        <v>0</v>
      </c>
      <c r="G8127" t="s">
        <v>27</v>
      </c>
      <c r="H8127">
        <v>28</v>
      </c>
      <c r="I8127">
        <v>31</v>
      </c>
      <c r="J8127" t="s">
        <v>128</v>
      </c>
      <c r="K8127" t="s">
        <v>29</v>
      </c>
      <c r="L8127" t="str">
        <f>_xlfn.XLOOKUP(Table1[[#This Row],[TeamFavoriteID]],Table2[team_id],Table2[team_name],_xlfn.XLOOKUP(Table1[[#This Row],[TeamFavoriteID]],Table2[team_id_pfr],Table2[team_name],"Even"))</f>
        <v>Los Angeles Chargers</v>
      </c>
      <c r="M8127">
        <v>-3</v>
      </c>
      <c r="N8127">
        <f>IF(Table1[[#This Row],[TeamFavorite]]=Table1[[#This Row],[TeamHome]],Table1[[#This Row],[ScoreAway]]-Table1[[#This Row],[ScoreHome]],Table1[[#This Row],[ScoreHome]]-Table1[[#This Row],[ScoreAway]])</f>
        <v>-3</v>
      </c>
      <c r="O8127">
        <f>IF(Table1[[#This Row],[SpreadActual]]&lt;Table1[[#This Row],[SpreadFavorite]],1,0)</f>
        <v>0</v>
      </c>
      <c r="P8127">
        <v>42.5</v>
      </c>
      <c r="Q8127" t="s">
        <v>94</v>
      </c>
      <c r="R8127" t="b">
        <v>0</v>
      </c>
      <c r="S8127">
        <v>56</v>
      </c>
      <c r="T8127">
        <v>9</v>
      </c>
      <c r="U8127">
        <v>82</v>
      </c>
    </row>
    <row r="8128" spans="1:22" x14ac:dyDescent="0.2">
      <c r="A8128" s="1">
        <v>37619</v>
      </c>
      <c r="B8128">
        <v>2002</v>
      </c>
      <c r="C8128">
        <f>_xlfn.MAXIFS(Table1[ScheduleWeekWritten],Table1[ScheduleSeason],Table1[[#This Row],[ScheduleSeason]])</f>
        <v>17</v>
      </c>
      <c r="D8128">
        <v>17</v>
      </c>
      <c r="E8128" cm="1">
        <f t="array" ref="E8128">_xlfn.XLOOKUP(Table1[[#This Row],[ScheduleWeekWritten]],Table3[Game],100+Table3[Increase],Table1[[#This Row],[ScheduleWeekWritten]])</f>
        <v>17</v>
      </c>
      <c r="F8128" t="b">
        <v>0</v>
      </c>
      <c r="G8128" t="s">
        <v>61</v>
      </c>
      <c r="H8128">
        <v>20</v>
      </c>
      <c r="I8128">
        <v>14</v>
      </c>
      <c r="J8128" t="s">
        <v>67</v>
      </c>
      <c r="K8128" t="s">
        <v>85</v>
      </c>
      <c r="L8128" t="str">
        <f>_xlfn.XLOOKUP(Table1[[#This Row],[TeamFavoriteID]],Table2[team_id],Table2[team_name],_xlfn.XLOOKUP(Table1[[#This Row],[TeamFavoriteID]],Table2[team_id_pfr],Table2[team_name],"Even"))</f>
        <v>Washington Commanders</v>
      </c>
      <c r="M8128">
        <v>-7.5</v>
      </c>
      <c r="N8128">
        <f>IF(Table1[[#This Row],[TeamFavorite]]=Table1[[#This Row],[TeamHome]],Table1[[#This Row],[ScoreAway]]-Table1[[#This Row],[ScoreHome]],Table1[[#This Row],[ScoreHome]]-Table1[[#This Row],[ScoreAway]])</f>
        <v>6</v>
      </c>
      <c r="O8128">
        <f>IF(Table1[[#This Row],[SpreadActual]]&lt;Table1[[#This Row],[SpreadFavorite]],1,0)</f>
        <v>0</v>
      </c>
      <c r="P8128">
        <v>36.5</v>
      </c>
      <c r="Q8128" t="s">
        <v>165</v>
      </c>
      <c r="R8128" t="b">
        <v>0</v>
      </c>
      <c r="S8128">
        <v>40</v>
      </c>
      <c r="T8128">
        <v>7</v>
      </c>
      <c r="U8128">
        <v>72</v>
      </c>
    </row>
    <row r="8129" spans="1:22" x14ac:dyDescent="0.2">
      <c r="A8129" s="1">
        <v>37620</v>
      </c>
      <c r="B8129">
        <v>2002</v>
      </c>
      <c r="C8129">
        <f>_xlfn.MAXIFS(Table1[ScheduleWeekWritten],Table1[ScheduleSeason],Table1[[#This Row],[ScheduleSeason]])</f>
        <v>17</v>
      </c>
      <c r="D8129">
        <v>17</v>
      </c>
      <c r="E8129" cm="1">
        <f t="array" ref="E8129">_xlfn.XLOOKUP(Table1[[#This Row],[ScheduleWeekWritten]],Table3[Game],100+Table3[Increase],Table1[[#This Row],[ScheduleWeekWritten]])</f>
        <v>17</v>
      </c>
      <c r="F8129" t="b">
        <v>0</v>
      </c>
      <c r="G8129" t="s">
        <v>153</v>
      </c>
      <c r="H8129">
        <v>31</v>
      </c>
      <c r="I8129">
        <v>20</v>
      </c>
      <c r="J8129" t="s">
        <v>53</v>
      </c>
      <c r="K8129" t="s">
        <v>40</v>
      </c>
      <c r="L8129" t="str">
        <f>_xlfn.XLOOKUP(Table1[[#This Row],[TeamFavoriteID]],Table2[team_id],Table2[team_name],_xlfn.XLOOKUP(Table1[[#This Row],[TeamFavoriteID]],Table2[team_id_pfr],Table2[team_name],"Even"))</f>
        <v>Los Angeles Rams</v>
      </c>
      <c r="M8129">
        <v>-2</v>
      </c>
      <c r="N8129">
        <f>IF(Table1[[#This Row],[TeamFavorite]]=Table1[[#This Row],[TeamHome]],Table1[[#This Row],[ScoreAway]]-Table1[[#This Row],[ScoreHome]],Table1[[#This Row],[ScoreHome]]-Table1[[#This Row],[ScoreAway]])</f>
        <v>11</v>
      </c>
      <c r="O8129">
        <f>IF(Table1[[#This Row],[SpreadActual]]&lt;Table1[[#This Row],[SpreadFavorite]],1,0)</f>
        <v>0</v>
      </c>
      <c r="P8129">
        <v>39.5</v>
      </c>
      <c r="Q8129" t="s">
        <v>157</v>
      </c>
      <c r="R8129" t="b">
        <v>0</v>
      </c>
      <c r="S8129">
        <v>72</v>
      </c>
      <c r="T8129">
        <v>0</v>
      </c>
      <c r="V8129" t="s">
        <v>103</v>
      </c>
    </row>
    <row r="8130" spans="1:22" x14ac:dyDescent="0.2">
      <c r="A8130" s="1">
        <v>37625</v>
      </c>
      <c r="B8130">
        <v>2002</v>
      </c>
      <c r="C8130">
        <f>_xlfn.MAXIFS(Table1[ScheduleWeekWritten],Table1[ScheduleSeason],Table1[[#This Row],[ScheduleSeason]])</f>
        <v>17</v>
      </c>
      <c r="D8130" t="s">
        <v>134</v>
      </c>
      <c r="E8130" cm="1">
        <f t="array" ref="E8130">_xlfn.XLOOKUP(Table1[[#This Row],[ScheduleWeekWritten]],Table3[Game],100+Table3[Increase],Table1[[#This Row],[ScheduleWeekWritten]])</f>
        <v>101</v>
      </c>
      <c r="F8130" t="b">
        <v>1</v>
      </c>
      <c r="G8130" t="s">
        <v>33</v>
      </c>
      <c r="H8130">
        <v>7</v>
      </c>
      <c r="I8130">
        <v>27</v>
      </c>
      <c r="J8130" t="s">
        <v>38</v>
      </c>
      <c r="K8130" t="s">
        <v>35</v>
      </c>
      <c r="L8130" t="str">
        <f>_xlfn.XLOOKUP(Table1[[#This Row],[TeamFavoriteID]],Table2[team_id],Table2[team_name],_xlfn.XLOOKUP(Table1[[#This Row],[TeamFavoriteID]],Table2[team_id_pfr],Table2[team_name],"Even"))</f>
        <v>Green Bay Packers</v>
      </c>
      <c r="M8130">
        <v>-6.5</v>
      </c>
      <c r="N8130">
        <f>IF(Table1[[#This Row],[TeamFavorite]]=Table1[[#This Row],[TeamHome]],Table1[[#This Row],[ScoreAway]]-Table1[[#This Row],[ScoreHome]],Table1[[#This Row],[ScoreHome]]-Table1[[#This Row],[ScoreAway]])</f>
        <v>20</v>
      </c>
      <c r="O8130">
        <f>IF(Table1[[#This Row],[SpreadActual]]&lt;Table1[[#This Row],[SpreadFavorite]],1,0)</f>
        <v>0</v>
      </c>
      <c r="P8130">
        <v>40.5</v>
      </c>
      <c r="Q8130" t="s">
        <v>82</v>
      </c>
      <c r="R8130" t="b">
        <v>0</v>
      </c>
    </row>
    <row r="8131" spans="1:22" x14ac:dyDescent="0.2">
      <c r="A8131" s="1">
        <v>37625</v>
      </c>
      <c r="B8131">
        <v>2002</v>
      </c>
      <c r="C8131">
        <f>_xlfn.MAXIFS(Table1[ScheduleWeekWritten],Table1[ScheduleSeason],Table1[[#This Row],[ScheduleSeason]])</f>
        <v>17</v>
      </c>
      <c r="D8131" t="s">
        <v>134</v>
      </c>
      <c r="E8131" cm="1">
        <f t="array" ref="E8131">_xlfn.XLOOKUP(Table1[[#This Row],[ScheduleWeekWritten]],Table3[Game],100+Table3[Increase],Table1[[#This Row],[ScheduleWeekWritten]])</f>
        <v>101</v>
      </c>
      <c r="F8131" t="b">
        <v>1</v>
      </c>
      <c r="G8131" t="s">
        <v>31</v>
      </c>
      <c r="H8131">
        <v>41</v>
      </c>
      <c r="I8131">
        <v>0</v>
      </c>
      <c r="J8131" t="s">
        <v>140</v>
      </c>
      <c r="K8131" t="s">
        <v>32</v>
      </c>
      <c r="L8131" t="str">
        <f>_xlfn.XLOOKUP(Table1[[#This Row],[TeamFavoriteID]],Table2[team_id],Table2[team_name],_xlfn.XLOOKUP(Table1[[#This Row],[TeamFavoriteID]],Table2[team_id_pfr],Table2[team_name],"Even"))</f>
        <v>New York Jets</v>
      </c>
      <c r="M8131">
        <v>-6</v>
      </c>
      <c r="N8131">
        <f>IF(Table1[[#This Row],[TeamFavorite]]=Table1[[#This Row],[TeamHome]],Table1[[#This Row],[ScoreAway]]-Table1[[#This Row],[ScoreHome]],Table1[[#This Row],[ScoreHome]]-Table1[[#This Row],[ScoreAway]])</f>
        <v>-41</v>
      </c>
      <c r="O8131">
        <f>IF(Table1[[#This Row],[SpreadActual]]&lt;Table1[[#This Row],[SpreadFavorite]],1,0)</f>
        <v>1</v>
      </c>
      <c r="P8131">
        <v>42</v>
      </c>
      <c r="Q8131" t="s">
        <v>126</v>
      </c>
      <c r="R8131" t="b">
        <v>0</v>
      </c>
    </row>
    <row r="8132" spans="1:22" x14ac:dyDescent="0.2">
      <c r="A8132" s="1">
        <v>37626</v>
      </c>
      <c r="B8132">
        <v>2002</v>
      </c>
      <c r="C8132">
        <f>_xlfn.MAXIFS(Table1[ScheduleWeekWritten],Table1[ScheduleSeason],Table1[[#This Row],[ScheduleSeason]])</f>
        <v>17</v>
      </c>
      <c r="D8132" t="s">
        <v>134</v>
      </c>
      <c r="E8132" cm="1">
        <f t="array" ref="E8132">_xlfn.XLOOKUP(Table1[[#This Row],[ScheduleWeekWritten]],Table3[Game],100+Table3[Increase],Table1[[#This Row],[ScheduleWeekWritten]])</f>
        <v>101</v>
      </c>
      <c r="F8132" t="b">
        <v>1</v>
      </c>
      <c r="G8132" t="s">
        <v>49</v>
      </c>
      <c r="H8132">
        <v>36</v>
      </c>
      <c r="I8132">
        <v>33</v>
      </c>
      <c r="J8132" t="s">
        <v>62</v>
      </c>
      <c r="K8132" t="s">
        <v>51</v>
      </c>
      <c r="L8132" t="str">
        <f>_xlfn.XLOOKUP(Table1[[#This Row],[TeamFavoriteID]],Table2[team_id],Table2[team_name],_xlfn.XLOOKUP(Table1[[#This Row],[TeamFavoriteID]],Table2[team_id_pfr],Table2[team_name],"Even"))</f>
        <v>Pittsburgh Steelers</v>
      </c>
      <c r="M8132">
        <v>-8</v>
      </c>
      <c r="N8132">
        <f>IF(Table1[[#This Row],[TeamFavorite]]=Table1[[#This Row],[TeamHome]],Table1[[#This Row],[ScoreAway]]-Table1[[#This Row],[ScoreHome]],Table1[[#This Row],[ScoreHome]]-Table1[[#This Row],[ScoreAway]])</f>
        <v>-3</v>
      </c>
      <c r="O8132">
        <f>IF(Table1[[#This Row],[SpreadActual]]&lt;Table1[[#This Row],[SpreadFavorite]],1,0)</f>
        <v>0</v>
      </c>
      <c r="P8132">
        <v>43</v>
      </c>
      <c r="Q8132" t="s">
        <v>175</v>
      </c>
      <c r="R8132" t="b">
        <v>0</v>
      </c>
    </row>
    <row r="8133" spans="1:22" x14ac:dyDescent="0.2">
      <c r="A8133" s="1">
        <v>37626</v>
      </c>
      <c r="B8133">
        <v>2002</v>
      </c>
      <c r="C8133">
        <f>_xlfn.MAXIFS(Table1[ScheduleWeekWritten],Table1[ScheduleSeason],Table1[[#This Row],[ScheduleSeason]])</f>
        <v>17</v>
      </c>
      <c r="D8133" t="s">
        <v>134</v>
      </c>
      <c r="E8133" cm="1">
        <f t="array" ref="E8133">_xlfn.XLOOKUP(Table1[[#This Row],[ScheduleWeekWritten]],Table3[Game],100+Table3[Increase],Table1[[#This Row],[ScheduleWeekWritten]])</f>
        <v>101</v>
      </c>
      <c r="F8133" t="b">
        <v>1</v>
      </c>
      <c r="G8133" t="s">
        <v>53</v>
      </c>
      <c r="H8133">
        <v>39</v>
      </c>
      <c r="I8133">
        <v>38</v>
      </c>
      <c r="J8133" t="s">
        <v>50</v>
      </c>
      <c r="K8133" t="s">
        <v>87</v>
      </c>
      <c r="L8133" t="str">
        <f>_xlfn.XLOOKUP(Table1[[#This Row],[TeamFavoriteID]],Table2[team_id],Table2[team_name],_xlfn.XLOOKUP(Table1[[#This Row],[TeamFavoriteID]],Table2[team_id_pfr],Table2[team_name],"Even"))</f>
        <v>San Francisco 49ers</v>
      </c>
      <c r="M8133">
        <v>-3</v>
      </c>
      <c r="N8133">
        <f>IF(Table1[[#This Row],[TeamFavorite]]=Table1[[#This Row],[TeamHome]],Table1[[#This Row],[ScoreAway]]-Table1[[#This Row],[ScoreHome]],Table1[[#This Row],[ScoreHome]]-Table1[[#This Row],[ScoreAway]])</f>
        <v>-1</v>
      </c>
      <c r="O8133">
        <f>IF(Table1[[#This Row],[SpreadActual]]&lt;Table1[[#This Row],[SpreadFavorite]],1,0)</f>
        <v>0</v>
      </c>
      <c r="P8133">
        <v>41</v>
      </c>
      <c r="Q8133" t="s">
        <v>118</v>
      </c>
      <c r="R8133" t="b">
        <v>0</v>
      </c>
    </row>
    <row r="8134" spans="1:22" x14ac:dyDescent="0.2">
      <c r="A8134" s="1">
        <v>37632</v>
      </c>
      <c r="B8134">
        <v>2002</v>
      </c>
      <c r="C8134">
        <f>_xlfn.MAXIFS(Table1[ScheduleWeekWritten],Table1[ScheduleSeason],Table1[[#This Row],[ScheduleSeason]])</f>
        <v>17</v>
      </c>
      <c r="D8134" t="s">
        <v>99</v>
      </c>
      <c r="E8134" cm="1">
        <f t="array" ref="E8134">_xlfn.XLOOKUP(Table1[[#This Row],[ScheduleWeekWritten]],Table3[Game],100+Table3[Increase],Table1[[#This Row],[ScheduleWeekWritten]])</f>
        <v>102</v>
      </c>
      <c r="F8134" t="b">
        <v>1</v>
      </c>
      <c r="G8134" t="s">
        <v>58</v>
      </c>
      <c r="H8134">
        <v>20</v>
      </c>
      <c r="I8134">
        <v>6</v>
      </c>
      <c r="J8134" t="s">
        <v>38</v>
      </c>
      <c r="K8134" t="s">
        <v>77</v>
      </c>
      <c r="L8134" t="str">
        <f>_xlfn.XLOOKUP(Table1[[#This Row],[TeamFavoriteID]],Table2[team_id],Table2[team_name],_xlfn.XLOOKUP(Table1[[#This Row],[TeamFavoriteID]],Table2[team_id_pfr],Table2[team_name],"Even"))</f>
        <v>Philadelphia Eagles</v>
      </c>
      <c r="M8134">
        <v>-7.5</v>
      </c>
      <c r="N8134">
        <f>IF(Table1[[#This Row],[TeamFavorite]]=Table1[[#This Row],[TeamHome]],Table1[[#This Row],[ScoreAway]]-Table1[[#This Row],[ScoreHome]],Table1[[#This Row],[ScoreHome]]-Table1[[#This Row],[ScoreAway]])</f>
        <v>-14</v>
      </c>
      <c r="O8134">
        <f>IF(Table1[[#This Row],[SpreadActual]]&lt;Table1[[#This Row],[SpreadFavorite]],1,0)</f>
        <v>1</v>
      </c>
      <c r="P8134">
        <v>38.5</v>
      </c>
      <c r="Q8134" t="s">
        <v>112</v>
      </c>
      <c r="R8134" t="b">
        <v>0</v>
      </c>
    </row>
    <row r="8135" spans="1:22" x14ac:dyDescent="0.2">
      <c r="A8135" s="1">
        <v>37632</v>
      </c>
      <c r="B8135">
        <v>2002</v>
      </c>
      <c r="C8135">
        <f>_xlfn.MAXIFS(Table1[ScheduleWeekWritten],Table1[ScheduleSeason],Table1[[#This Row],[ScheduleSeason]])</f>
        <v>17</v>
      </c>
      <c r="D8135" t="s">
        <v>99</v>
      </c>
      <c r="E8135" cm="1">
        <f t="array" ref="E8135">_xlfn.XLOOKUP(Table1[[#This Row],[ScheduleWeekWritten]],Table3[Game],100+Table3[Increase],Table1[[#This Row],[ScheduleWeekWritten]])</f>
        <v>102</v>
      </c>
      <c r="F8135" t="b">
        <v>1</v>
      </c>
      <c r="G8135" t="s">
        <v>171</v>
      </c>
      <c r="H8135">
        <v>34</v>
      </c>
      <c r="I8135">
        <v>31</v>
      </c>
      <c r="J8135" t="s">
        <v>49</v>
      </c>
      <c r="K8135" t="s">
        <v>25</v>
      </c>
      <c r="L8135" t="str">
        <f>_xlfn.XLOOKUP(Table1[[#This Row],[TeamFavoriteID]],Table2[team_id],Table2[team_name],_xlfn.XLOOKUP(Table1[[#This Row],[TeamFavoriteID]],Table2[team_id_pfr],Table2[team_name],"Even"))</f>
        <v>Houston Oilers</v>
      </c>
      <c r="M8135">
        <v>-4.5</v>
      </c>
      <c r="N8135">
        <f>IF(Table1[[#This Row],[TeamFavorite]]=Table1[[#This Row],[TeamHome]],Table1[[#This Row],[ScoreAway]]-Table1[[#This Row],[ScoreHome]],Table1[[#This Row],[ScoreHome]]-Table1[[#This Row],[ScoreAway]])</f>
        <v>3</v>
      </c>
      <c r="O8135">
        <f>IF(Table1[[#This Row],[SpreadActual]]&lt;Table1[[#This Row],[SpreadFavorite]],1,0)</f>
        <v>0</v>
      </c>
      <c r="P8135">
        <v>44</v>
      </c>
      <c r="Q8135" t="s">
        <v>172</v>
      </c>
      <c r="R8135" t="b">
        <v>0</v>
      </c>
    </row>
    <row r="8136" spans="1:22" x14ac:dyDescent="0.2">
      <c r="A8136" s="1">
        <v>37633</v>
      </c>
      <c r="B8136">
        <v>2002</v>
      </c>
      <c r="C8136">
        <f>_xlfn.MAXIFS(Table1[ScheduleWeekWritten],Table1[ScheduleSeason],Table1[[#This Row],[ScheduleSeason]])</f>
        <v>17</v>
      </c>
      <c r="D8136" t="s">
        <v>99</v>
      </c>
      <c r="E8136" cm="1">
        <f t="array" ref="E8136">_xlfn.XLOOKUP(Table1[[#This Row],[ScheduleWeekWritten]],Table3[Game],100+Table3[Increase],Table1[[#This Row],[ScheduleWeekWritten]])</f>
        <v>102</v>
      </c>
      <c r="F8136" t="b">
        <v>1</v>
      </c>
      <c r="G8136" t="s">
        <v>20</v>
      </c>
      <c r="H8136">
        <v>30</v>
      </c>
      <c r="I8136">
        <v>10</v>
      </c>
      <c r="J8136" t="s">
        <v>31</v>
      </c>
      <c r="K8136" t="s">
        <v>21</v>
      </c>
      <c r="L8136" t="str">
        <f>_xlfn.XLOOKUP(Table1[[#This Row],[TeamFavoriteID]],Table2[team_id],Table2[team_name],_xlfn.XLOOKUP(Table1[[#This Row],[TeamFavoriteID]],Table2[team_id_pfr],Table2[team_name],"Even"))</f>
        <v>Las Vegas Raiders</v>
      </c>
      <c r="M8136">
        <v>-5.5</v>
      </c>
      <c r="N8136">
        <f>IF(Table1[[#This Row],[TeamFavorite]]=Table1[[#This Row],[TeamHome]],Table1[[#This Row],[ScoreAway]]-Table1[[#This Row],[ScoreHome]],Table1[[#This Row],[ScoreHome]]-Table1[[#This Row],[ScoreAway]])</f>
        <v>20</v>
      </c>
      <c r="O8136">
        <f>IF(Table1[[#This Row],[SpreadActual]]&lt;Table1[[#This Row],[SpreadFavorite]],1,0)</f>
        <v>0</v>
      </c>
      <c r="P8136">
        <v>47</v>
      </c>
      <c r="Q8136" t="s">
        <v>76</v>
      </c>
      <c r="R8136" t="b">
        <v>0</v>
      </c>
    </row>
    <row r="8137" spans="1:22" x14ac:dyDescent="0.2">
      <c r="A8137" s="1">
        <v>37633</v>
      </c>
      <c r="B8137">
        <v>2002</v>
      </c>
      <c r="C8137">
        <f>_xlfn.MAXIFS(Table1[ScheduleWeekWritten],Table1[ScheduleSeason],Table1[[#This Row],[ScheduleSeason]])</f>
        <v>17</v>
      </c>
      <c r="D8137" t="s">
        <v>99</v>
      </c>
      <c r="E8137" cm="1">
        <f t="array" ref="E8137">_xlfn.XLOOKUP(Table1[[#This Row],[ScheduleWeekWritten]],Table3[Game],100+Table3[Increase],Table1[[#This Row],[ScheduleWeekWritten]])</f>
        <v>102</v>
      </c>
      <c r="F8137" t="b">
        <v>1</v>
      </c>
      <c r="G8137" t="s">
        <v>127</v>
      </c>
      <c r="H8137">
        <v>31</v>
      </c>
      <c r="I8137">
        <v>6</v>
      </c>
      <c r="J8137" t="s">
        <v>53</v>
      </c>
      <c r="K8137" t="s">
        <v>133</v>
      </c>
      <c r="L8137" t="str">
        <f>_xlfn.XLOOKUP(Table1[[#This Row],[TeamFavoriteID]],Table2[team_id],Table2[team_name],_xlfn.XLOOKUP(Table1[[#This Row],[TeamFavoriteID]],Table2[team_id_pfr],Table2[team_name],"Even"))</f>
        <v>Tampa Bay Buccaneers</v>
      </c>
      <c r="M8137">
        <v>-6</v>
      </c>
      <c r="N8137">
        <f>IF(Table1[[#This Row],[TeamFavorite]]=Table1[[#This Row],[TeamHome]],Table1[[#This Row],[ScoreAway]]-Table1[[#This Row],[ScoreHome]],Table1[[#This Row],[ScoreHome]]-Table1[[#This Row],[ScoreAway]])</f>
        <v>-25</v>
      </c>
      <c r="O8137">
        <f>IF(Table1[[#This Row],[SpreadActual]]&lt;Table1[[#This Row],[SpreadFavorite]],1,0)</f>
        <v>1</v>
      </c>
      <c r="P8137">
        <v>39.5</v>
      </c>
      <c r="Q8137" t="s">
        <v>168</v>
      </c>
      <c r="R8137" t="b">
        <v>0</v>
      </c>
    </row>
    <row r="8138" spans="1:22" x14ac:dyDescent="0.2">
      <c r="A8138" s="1">
        <v>37640</v>
      </c>
      <c r="B8138">
        <v>2002</v>
      </c>
      <c r="C8138">
        <f>_xlfn.MAXIFS(Table1[ScheduleWeekWritten],Table1[ScheduleSeason],Table1[[#This Row],[ScheduleSeason]])</f>
        <v>17</v>
      </c>
      <c r="D8138" t="s">
        <v>92</v>
      </c>
      <c r="E8138" cm="1">
        <f t="array" ref="E8138">_xlfn.XLOOKUP(Table1[[#This Row],[ScheduleWeekWritten]],Table3[Game],100+Table3[Increase],Table1[[#This Row],[ScheduleWeekWritten]])</f>
        <v>103</v>
      </c>
      <c r="F8138" t="b">
        <v>1</v>
      </c>
      <c r="G8138" t="s">
        <v>20</v>
      </c>
      <c r="H8138">
        <v>41</v>
      </c>
      <c r="I8138">
        <v>24</v>
      </c>
      <c r="J8138" t="s">
        <v>171</v>
      </c>
      <c r="K8138" t="s">
        <v>21</v>
      </c>
      <c r="L8138" t="str">
        <f>_xlfn.XLOOKUP(Table1[[#This Row],[TeamFavoriteID]],Table2[team_id],Table2[team_name],_xlfn.XLOOKUP(Table1[[#This Row],[TeamFavoriteID]],Table2[team_id_pfr],Table2[team_name],"Even"))</f>
        <v>Las Vegas Raiders</v>
      </c>
      <c r="M8138">
        <v>-9</v>
      </c>
      <c r="N8138">
        <f>IF(Table1[[#This Row],[TeamFavorite]]=Table1[[#This Row],[TeamHome]],Table1[[#This Row],[ScoreAway]]-Table1[[#This Row],[ScoreHome]],Table1[[#This Row],[ScoreHome]]-Table1[[#This Row],[ScoreAway]])</f>
        <v>17</v>
      </c>
      <c r="O8138">
        <f>IF(Table1[[#This Row],[SpreadActual]]&lt;Table1[[#This Row],[SpreadFavorite]],1,0)</f>
        <v>0</v>
      </c>
      <c r="P8138">
        <v>46</v>
      </c>
      <c r="Q8138" t="s">
        <v>76</v>
      </c>
      <c r="R8138" t="b">
        <v>0</v>
      </c>
    </row>
    <row r="8139" spans="1:22" x14ac:dyDescent="0.2">
      <c r="A8139" s="1">
        <v>37640</v>
      </c>
      <c r="B8139">
        <v>2002</v>
      </c>
      <c r="C8139">
        <f>_xlfn.MAXIFS(Table1[ScheduleWeekWritten],Table1[ScheduleSeason],Table1[[#This Row],[ScheduleSeason]])</f>
        <v>17</v>
      </c>
      <c r="D8139" t="s">
        <v>92</v>
      </c>
      <c r="E8139" cm="1">
        <f t="array" ref="E8139">_xlfn.XLOOKUP(Table1[[#This Row],[ScheduleWeekWritten]],Table3[Game],100+Table3[Increase],Table1[[#This Row],[ScheduleWeekWritten]])</f>
        <v>103</v>
      </c>
      <c r="F8139" t="b">
        <v>1</v>
      </c>
      <c r="G8139" t="s">
        <v>58</v>
      </c>
      <c r="H8139">
        <v>10</v>
      </c>
      <c r="I8139">
        <v>27</v>
      </c>
      <c r="J8139" t="s">
        <v>127</v>
      </c>
      <c r="K8139" t="s">
        <v>77</v>
      </c>
      <c r="L8139" t="str">
        <f>_xlfn.XLOOKUP(Table1[[#This Row],[TeamFavoriteID]],Table2[team_id],Table2[team_name],_xlfn.XLOOKUP(Table1[[#This Row],[TeamFavoriteID]],Table2[team_id_pfr],Table2[team_name],"Even"))</f>
        <v>Philadelphia Eagles</v>
      </c>
      <c r="M8139">
        <v>-4</v>
      </c>
      <c r="N8139">
        <f>IF(Table1[[#This Row],[TeamFavorite]]=Table1[[#This Row],[TeamHome]],Table1[[#This Row],[ScoreAway]]-Table1[[#This Row],[ScoreHome]],Table1[[#This Row],[ScoreHome]]-Table1[[#This Row],[ScoreAway]])</f>
        <v>17</v>
      </c>
      <c r="O8139">
        <f>IF(Table1[[#This Row],[SpreadActual]]&lt;Table1[[#This Row],[SpreadFavorite]],1,0)</f>
        <v>0</v>
      </c>
      <c r="P8139">
        <v>33.5</v>
      </c>
      <c r="Q8139" t="s">
        <v>112</v>
      </c>
      <c r="R8139" t="b">
        <v>0</v>
      </c>
    </row>
    <row r="8140" spans="1:22" x14ac:dyDescent="0.2">
      <c r="A8140" s="1">
        <v>37647</v>
      </c>
      <c r="B8140">
        <v>2002</v>
      </c>
      <c r="C8140">
        <f>_xlfn.MAXIFS(Table1[ScheduleWeekWritten],Table1[ScheduleSeason],Table1[[#This Row],[ScheduleSeason]])</f>
        <v>17</v>
      </c>
      <c r="D8140" t="s">
        <v>93</v>
      </c>
      <c r="E8140" cm="1">
        <f t="array" ref="E8140">_xlfn.XLOOKUP(Table1[[#This Row],[ScheduleWeekWritten]],Table3[Game],100+Table3[Increase],Table1[[#This Row],[ScheduleWeekWritten]])</f>
        <v>104</v>
      </c>
      <c r="F8140" t="b">
        <v>1</v>
      </c>
      <c r="G8140" t="s">
        <v>20</v>
      </c>
      <c r="H8140">
        <v>21</v>
      </c>
      <c r="I8140">
        <v>48</v>
      </c>
      <c r="J8140" t="s">
        <v>127</v>
      </c>
      <c r="K8140" t="s">
        <v>21</v>
      </c>
      <c r="L8140" t="str">
        <f>_xlfn.XLOOKUP(Table1[[#This Row],[TeamFavoriteID]],Table2[team_id],Table2[team_name],_xlfn.XLOOKUP(Table1[[#This Row],[TeamFavoriteID]],Table2[team_id_pfr],Table2[team_name],"Even"))</f>
        <v>Las Vegas Raiders</v>
      </c>
      <c r="M8140">
        <v>-4</v>
      </c>
      <c r="N8140">
        <f>IF(Table1[[#This Row],[TeamFavorite]]=Table1[[#This Row],[TeamHome]],Table1[[#This Row],[ScoreAway]]-Table1[[#This Row],[ScoreHome]],Table1[[#This Row],[ScoreHome]]-Table1[[#This Row],[ScoreAway]])</f>
        <v>-27</v>
      </c>
      <c r="O8140">
        <f>IF(Table1[[#This Row],[SpreadActual]]&lt;Table1[[#This Row],[SpreadFavorite]],1,0)</f>
        <v>1</v>
      </c>
      <c r="P8140">
        <v>44</v>
      </c>
      <c r="Q8140" t="s">
        <v>94</v>
      </c>
      <c r="R8140" t="b">
        <v>1</v>
      </c>
      <c r="S8140">
        <v>81</v>
      </c>
    </row>
    <row r="8141" spans="1:22" x14ac:dyDescent="0.2">
      <c r="A8141" s="1">
        <v>37868</v>
      </c>
      <c r="B8141">
        <v>2003</v>
      </c>
      <c r="C8141">
        <f>_xlfn.MAXIFS(Table1[ScheduleWeekWritten],Table1[ScheduleSeason],Table1[[#This Row],[ScheduleSeason]])</f>
        <v>17</v>
      </c>
      <c r="D8141">
        <v>1</v>
      </c>
      <c r="E8141" cm="1">
        <f t="array" ref="E8141">_xlfn.XLOOKUP(Table1[[#This Row],[ScheduleWeekWritten]],Table3[Game],100+Table3[Increase],Table1[[#This Row],[ScheduleWeekWritten]])</f>
        <v>1</v>
      </c>
      <c r="F8141" t="b">
        <v>0</v>
      </c>
      <c r="G8141" t="s">
        <v>61</v>
      </c>
      <c r="H8141">
        <v>16</v>
      </c>
      <c r="I8141">
        <v>13</v>
      </c>
      <c r="J8141" t="s">
        <v>31</v>
      </c>
      <c r="K8141" t="s">
        <v>85</v>
      </c>
      <c r="L8141" t="str">
        <f>_xlfn.XLOOKUP(Table1[[#This Row],[TeamFavoriteID]],Table2[team_id],Table2[team_name],_xlfn.XLOOKUP(Table1[[#This Row],[TeamFavoriteID]],Table2[team_id_pfr],Table2[team_name],"Even"))</f>
        <v>Washington Commanders</v>
      </c>
      <c r="M8141">
        <v>-3</v>
      </c>
      <c r="N8141">
        <f>IF(Table1[[#This Row],[TeamFavorite]]=Table1[[#This Row],[TeamHome]],Table1[[#This Row],[ScoreAway]]-Table1[[#This Row],[ScoreHome]],Table1[[#This Row],[ScoreHome]]-Table1[[#This Row],[ScoreAway]])</f>
        <v>3</v>
      </c>
      <c r="O8141">
        <f>IF(Table1[[#This Row],[SpreadActual]]&lt;Table1[[#This Row],[SpreadFavorite]],1,0)</f>
        <v>0</v>
      </c>
      <c r="P8141">
        <v>40</v>
      </c>
      <c r="Q8141" t="s">
        <v>165</v>
      </c>
      <c r="R8141" t="b">
        <v>0</v>
      </c>
      <c r="S8141">
        <v>74</v>
      </c>
      <c r="T8141">
        <v>9</v>
      </c>
      <c r="U8141">
        <v>89</v>
      </c>
    </row>
    <row r="8142" spans="1:22" x14ac:dyDescent="0.2">
      <c r="A8142" s="1">
        <v>37871</v>
      </c>
      <c r="B8142">
        <v>2003</v>
      </c>
      <c r="C8142">
        <f>_xlfn.MAXIFS(Table1[ScheduleWeekWritten],Table1[ScheduleSeason],Table1[[#This Row],[ScheduleSeason]])</f>
        <v>17</v>
      </c>
      <c r="D8142">
        <v>1</v>
      </c>
      <c r="E8142" cm="1">
        <f t="array" ref="E8142">_xlfn.XLOOKUP(Table1[[#This Row],[ScheduleWeekWritten]],Table3[Game],100+Table3[Increase],Table1[[#This Row],[ScheduleWeekWritten]])</f>
        <v>1</v>
      </c>
      <c r="F8142" t="b">
        <v>0</v>
      </c>
      <c r="G8142" t="s">
        <v>28</v>
      </c>
      <c r="H8142">
        <v>31</v>
      </c>
      <c r="I8142">
        <v>0</v>
      </c>
      <c r="J8142" t="s">
        <v>115</v>
      </c>
      <c r="K8142" t="s">
        <v>43</v>
      </c>
      <c r="L8142" t="str">
        <f>_xlfn.XLOOKUP(Table1[[#This Row],[TeamFavoriteID]],Table2[team_id],Table2[team_name],_xlfn.XLOOKUP(Table1[[#This Row],[TeamFavoriteID]],Table2[team_id_pfr],Table2[team_name],"Even"))</f>
        <v>Buffalo Bills</v>
      </c>
      <c r="M8142">
        <v>-1</v>
      </c>
      <c r="N8142">
        <f>IF(Table1[[#This Row],[TeamFavorite]]=Table1[[#This Row],[TeamHome]],Table1[[#This Row],[ScoreAway]]-Table1[[#This Row],[ScoreHome]],Table1[[#This Row],[ScoreHome]]-Table1[[#This Row],[ScoreAway]])</f>
        <v>-31</v>
      </c>
      <c r="O8142">
        <f>IF(Table1[[#This Row],[SpreadActual]]&lt;Table1[[#This Row],[SpreadFavorite]],1,0)</f>
        <v>1</v>
      </c>
      <c r="P8142">
        <v>44.5</v>
      </c>
      <c r="Q8142" t="s">
        <v>123</v>
      </c>
      <c r="R8142" t="b">
        <v>0</v>
      </c>
      <c r="S8142">
        <v>64</v>
      </c>
      <c r="T8142">
        <v>11</v>
      </c>
      <c r="U8142">
        <v>82</v>
      </c>
    </row>
    <row r="8143" spans="1:22" x14ac:dyDescent="0.2">
      <c r="A8143" s="1">
        <v>37871</v>
      </c>
      <c r="B8143">
        <v>2003</v>
      </c>
      <c r="C8143">
        <f>_xlfn.MAXIFS(Table1[ScheduleWeekWritten],Table1[ScheduleSeason],Table1[[#This Row],[ScheduleSeason]])</f>
        <v>17</v>
      </c>
      <c r="D8143">
        <v>1</v>
      </c>
      <c r="E8143" cm="1">
        <f t="array" ref="E8143">_xlfn.XLOOKUP(Table1[[#This Row],[ScheduleWeekWritten]],Table3[Game],100+Table3[Increase],Table1[[#This Row],[ScheduleWeekWritten]])</f>
        <v>1</v>
      </c>
      <c r="F8143" t="b">
        <v>0</v>
      </c>
      <c r="G8143" t="s">
        <v>152</v>
      </c>
      <c r="H8143">
        <v>24</v>
      </c>
      <c r="I8143">
        <v>23</v>
      </c>
      <c r="J8143" t="s">
        <v>154</v>
      </c>
      <c r="K8143" t="s">
        <v>162</v>
      </c>
      <c r="L8143" t="str">
        <f>_xlfn.XLOOKUP(Table1[[#This Row],[TeamFavoriteID]],Table2[team_id],Table2[team_name],_xlfn.XLOOKUP(Table1[[#This Row],[TeamFavoriteID]],Table2[team_id_pfr],Table2[team_name],"Even"))</f>
        <v>Carolina Panthers</v>
      </c>
      <c r="M8143">
        <v>-4</v>
      </c>
      <c r="N8143">
        <f>IF(Table1[[#This Row],[TeamFavorite]]=Table1[[#This Row],[TeamHome]],Table1[[#This Row],[ScoreAway]]-Table1[[#This Row],[ScoreHome]],Table1[[#This Row],[ScoreHome]]-Table1[[#This Row],[ScoreAway]])</f>
        <v>-1</v>
      </c>
      <c r="O8143">
        <f>IF(Table1[[#This Row],[SpreadActual]]&lt;Table1[[#This Row],[SpreadFavorite]],1,0)</f>
        <v>0</v>
      </c>
      <c r="P8143">
        <v>34.5</v>
      </c>
      <c r="Q8143" t="s">
        <v>160</v>
      </c>
      <c r="R8143" t="b">
        <v>0</v>
      </c>
      <c r="S8143">
        <v>67</v>
      </c>
      <c r="T8143">
        <v>9</v>
      </c>
      <c r="U8143">
        <v>79</v>
      </c>
    </row>
    <row r="8144" spans="1:22" x14ac:dyDescent="0.2">
      <c r="A8144" s="1">
        <v>37871</v>
      </c>
      <c r="B8144">
        <v>2003</v>
      </c>
      <c r="C8144">
        <f>_xlfn.MAXIFS(Table1[ScheduleWeekWritten],Table1[ScheduleSeason],Table1[[#This Row],[ScheduleSeason]])</f>
        <v>17</v>
      </c>
      <c r="D8144">
        <v>1</v>
      </c>
      <c r="E8144" cm="1">
        <f t="array" ref="E8144">_xlfn.XLOOKUP(Table1[[#This Row],[ScheduleWeekWritten]],Table3[Game],100+Table3[Increase],Table1[[#This Row],[ScheduleWeekWritten]])</f>
        <v>1</v>
      </c>
      <c r="F8144" t="b">
        <v>0</v>
      </c>
      <c r="G8144" t="s">
        <v>101</v>
      </c>
      <c r="H8144">
        <v>10</v>
      </c>
      <c r="I8144">
        <v>30</v>
      </c>
      <c r="J8144" t="s">
        <v>24</v>
      </c>
      <c r="K8144" t="s">
        <v>88</v>
      </c>
      <c r="L8144" t="str">
        <f>_xlfn.XLOOKUP(Table1[[#This Row],[TeamFavoriteID]],Table2[team_id],Table2[team_name],_xlfn.XLOOKUP(Table1[[#This Row],[TeamFavoriteID]],Table2[team_id_pfr],Table2[team_name],"Even"))</f>
        <v>Denver Broncos</v>
      </c>
      <c r="M8144">
        <v>-6</v>
      </c>
      <c r="N8144">
        <f>IF(Table1[[#This Row],[TeamFavorite]]=Table1[[#This Row],[TeamHome]],Table1[[#This Row],[ScoreAway]]-Table1[[#This Row],[ScoreHome]],Table1[[#This Row],[ScoreHome]]-Table1[[#This Row],[ScoreAway]])</f>
        <v>-20</v>
      </c>
      <c r="O8144">
        <f>IF(Table1[[#This Row],[SpreadActual]]&lt;Table1[[#This Row],[SpreadFavorite]],1,0)</f>
        <v>1</v>
      </c>
      <c r="P8144">
        <v>43.5</v>
      </c>
      <c r="Q8144" t="s">
        <v>173</v>
      </c>
      <c r="R8144" t="b">
        <v>0</v>
      </c>
      <c r="S8144">
        <v>65</v>
      </c>
      <c r="T8144">
        <v>5</v>
      </c>
      <c r="U8144">
        <v>75</v>
      </c>
    </row>
    <row r="8145" spans="1:22" x14ac:dyDescent="0.2">
      <c r="A8145" s="1">
        <v>37871</v>
      </c>
      <c r="B8145">
        <v>2003</v>
      </c>
      <c r="C8145">
        <f>_xlfn.MAXIFS(Table1[ScheduleWeekWritten],Table1[ScheduleSeason],Table1[[#This Row],[ScheduleSeason]])</f>
        <v>17</v>
      </c>
      <c r="D8145">
        <v>1</v>
      </c>
      <c r="E8145" cm="1">
        <f t="array" ref="E8145">_xlfn.XLOOKUP(Table1[[#This Row],[ScheduleWeekWritten]],Table3[Game],100+Table3[Increase],Table1[[#This Row],[ScheduleWeekWritten]])</f>
        <v>1</v>
      </c>
      <c r="F8145" t="b">
        <v>0</v>
      </c>
      <c r="G8145" t="s">
        <v>62</v>
      </c>
      <c r="H8145">
        <v>6</v>
      </c>
      <c r="I8145">
        <v>9</v>
      </c>
      <c r="J8145" t="s">
        <v>140</v>
      </c>
      <c r="K8145" t="s">
        <v>72</v>
      </c>
      <c r="L8145" t="str">
        <f>_xlfn.XLOOKUP(Table1[[#This Row],[TeamFavoriteID]],Table2[team_id],Table2[team_name],_xlfn.XLOOKUP(Table1[[#This Row],[TeamFavoriteID]],Table2[team_id_pfr],Table2[team_name],"Even"))</f>
        <v>Baltimore Colts</v>
      </c>
      <c r="M8145">
        <v>-2</v>
      </c>
      <c r="N8145">
        <f>IF(Table1[[#This Row],[TeamFavorite]]=Table1[[#This Row],[TeamHome]],Table1[[#This Row],[ScoreAway]]-Table1[[#This Row],[ScoreHome]],Table1[[#This Row],[ScoreHome]]-Table1[[#This Row],[ScoreAway]])</f>
        <v>-3</v>
      </c>
      <c r="O8145">
        <f>IF(Table1[[#This Row],[SpreadActual]]&lt;Table1[[#This Row],[SpreadFavorite]],1,0)</f>
        <v>1</v>
      </c>
      <c r="P8145">
        <v>48</v>
      </c>
      <c r="Q8145" t="s">
        <v>170</v>
      </c>
      <c r="R8145" t="b">
        <v>0</v>
      </c>
      <c r="S8145">
        <v>65</v>
      </c>
      <c r="T8145">
        <v>4</v>
      </c>
      <c r="U8145">
        <v>72</v>
      </c>
    </row>
    <row r="8146" spans="1:22" x14ac:dyDescent="0.2">
      <c r="A8146" s="1">
        <v>37871</v>
      </c>
      <c r="B8146">
        <v>2003</v>
      </c>
      <c r="C8146">
        <f>_xlfn.MAXIFS(Table1[ScheduleWeekWritten],Table1[ScheduleSeason],Table1[[#This Row],[ScheduleSeason]])</f>
        <v>17</v>
      </c>
      <c r="D8146">
        <v>1</v>
      </c>
      <c r="E8146" cm="1">
        <f t="array" ref="E8146">_xlfn.XLOOKUP(Table1[[#This Row],[ScheduleWeekWritten]],Table3[Game],100+Table3[Increase],Table1[[#This Row],[ScheduleWeekWritten]])</f>
        <v>1</v>
      </c>
      <c r="F8146" t="b">
        <v>0</v>
      </c>
      <c r="G8146" t="s">
        <v>67</v>
      </c>
      <c r="H8146">
        <v>13</v>
      </c>
      <c r="I8146">
        <v>27</v>
      </c>
      <c r="J8146" t="s">
        <v>38</v>
      </c>
      <c r="K8146" t="s">
        <v>68</v>
      </c>
      <c r="L8146" t="str">
        <f>_xlfn.XLOOKUP(Table1[[#This Row],[TeamFavoriteID]],Table2[team_id],Table2[team_name],_xlfn.XLOOKUP(Table1[[#This Row],[TeamFavoriteID]],Table2[team_id_pfr],Table2[team_name],"Even"))</f>
        <v>Dallas Cowboys</v>
      </c>
      <c r="M8146">
        <v>-2</v>
      </c>
      <c r="N8146">
        <f>IF(Table1[[#This Row],[TeamFavorite]]=Table1[[#This Row],[TeamHome]],Table1[[#This Row],[ScoreAway]]-Table1[[#This Row],[ScoreHome]],Table1[[#This Row],[ScoreHome]]-Table1[[#This Row],[ScoreAway]])</f>
        <v>14</v>
      </c>
      <c r="O8146">
        <f>IF(Table1[[#This Row],[SpreadActual]]&lt;Table1[[#This Row],[SpreadFavorite]],1,0)</f>
        <v>0</v>
      </c>
      <c r="P8146">
        <v>36.5</v>
      </c>
      <c r="Q8146" t="s">
        <v>119</v>
      </c>
      <c r="R8146" t="b">
        <v>0</v>
      </c>
      <c r="S8146">
        <v>75</v>
      </c>
      <c r="T8146">
        <v>6</v>
      </c>
      <c r="U8146">
        <v>51</v>
      </c>
    </row>
    <row r="8147" spans="1:22" x14ac:dyDescent="0.2">
      <c r="A8147" s="1">
        <v>37871</v>
      </c>
      <c r="B8147">
        <v>2003</v>
      </c>
      <c r="C8147">
        <f>_xlfn.MAXIFS(Table1[ScheduleWeekWritten],Table1[ScheduleSeason],Table1[[#This Row],[ScheduleSeason]])</f>
        <v>17</v>
      </c>
      <c r="D8147">
        <v>1</v>
      </c>
      <c r="E8147" cm="1">
        <f t="array" ref="E8147">_xlfn.XLOOKUP(Table1[[#This Row],[ScheduleWeekWritten]],Table3[Game],100+Table3[Increase],Table1[[#This Row],[ScheduleWeekWritten]])</f>
        <v>1</v>
      </c>
      <c r="F8147" t="b">
        <v>0</v>
      </c>
      <c r="G8147" t="s">
        <v>45</v>
      </c>
      <c r="H8147">
        <v>42</v>
      </c>
      <c r="I8147">
        <v>24</v>
      </c>
      <c r="J8147" t="s">
        <v>149</v>
      </c>
      <c r="K8147" t="s">
        <v>79</v>
      </c>
      <c r="L8147" t="str">
        <f>_xlfn.XLOOKUP(Table1[[#This Row],[TeamFavoriteID]],Table2[team_id],Table2[team_name],_xlfn.XLOOKUP(Table1[[#This Row],[TeamFavoriteID]],Table2[team_id_pfr],Table2[team_name],"Even"))</f>
        <v>Detroit Lions</v>
      </c>
      <c r="M8147">
        <v>-3.5</v>
      </c>
      <c r="N8147">
        <f>IF(Table1[[#This Row],[TeamFavorite]]=Table1[[#This Row],[TeamHome]],Table1[[#This Row],[ScoreAway]]-Table1[[#This Row],[ScoreHome]],Table1[[#This Row],[ScoreHome]]-Table1[[#This Row],[ScoreAway]])</f>
        <v>-18</v>
      </c>
      <c r="O8147">
        <f>IF(Table1[[#This Row],[SpreadActual]]&lt;Table1[[#This Row],[SpreadFavorite]],1,0)</f>
        <v>1</v>
      </c>
      <c r="P8147">
        <v>39</v>
      </c>
      <c r="Q8147" t="s">
        <v>181</v>
      </c>
      <c r="R8147" t="b">
        <v>0</v>
      </c>
      <c r="S8147">
        <v>72</v>
      </c>
      <c r="T8147">
        <v>0</v>
      </c>
      <c r="V8147" t="s">
        <v>103</v>
      </c>
    </row>
    <row r="8148" spans="1:22" x14ac:dyDescent="0.2">
      <c r="A8148" s="1">
        <v>37871</v>
      </c>
      <c r="B8148">
        <v>2003</v>
      </c>
      <c r="C8148">
        <f>_xlfn.MAXIFS(Table1[ScheduleWeekWritten],Table1[ScheduleSeason],Table1[[#This Row],[ScheduleSeason]])</f>
        <v>17</v>
      </c>
      <c r="D8148">
        <v>1</v>
      </c>
      <c r="E8148" cm="1">
        <f t="array" ref="E8148">_xlfn.XLOOKUP(Table1[[#This Row],[ScheduleWeekWritten]],Table3[Game],100+Table3[Increase],Table1[[#This Row],[ScheduleWeekWritten]])</f>
        <v>1</v>
      </c>
      <c r="F8148" t="b">
        <v>0</v>
      </c>
      <c r="G8148" t="s">
        <v>33</v>
      </c>
      <c r="H8148">
        <v>25</v>
      </c>
      <c r="I8148">
        <v>30</v>
      </c>
      <c r="J8148" t="s">
        <v>54</v>
      </c>
      <c r="K8148" t="s">
        <v>35</v>
      </c>
      <c r="L8148" t="str">
        <f>_xlfn.XLOOKUP(Table1[[#This Row],[TeamFavoriteID]],Table2[team_id],Table2[team_name],_xlfn.XLOOKUP(Table1[[#This Row],[TeamFavoriteID]],Table2[team_id_pfr],Table2[team_name],"Even"))</f>
        <v>Green Bay Packers</v>
      </c>
      <c r="M8148">
        <v>-4</v>
      </c>
      <c r="N8148">
        <f>IF(Table1[[#This Row],[TeamFavorite]]=Table1[[#This Row],[TeamHome]],Table1[[#This Row],[ScoreAway]]-Table1[[#This Row],[ScoreHome]],Table1[[#This Row],[ScoreHome]]-Table1[[#This Row],[ScoreAway]])</f>
        <v>5</v>
      </c>
      <c r="O8148">
        <f>IF(Table1[[#This Row],[SpreadActual]]&lt;Table1[[#This Row],[SpreadFavorite]],1,0)</f>
        <v>0</v>
      </c>
      <c r="P8148">
        <v>47</v>
      </c>
      <c r="Q8148" t="s">
        <v>82</v>
      </c>
      <c r="R8148" t="b">
        <v>0</v>
      </c>
      <c r="S8148">
        <v>68</v>
      </c>
      <c r="T8148">
        <v>7</v>
      </c>
      <c r="U8148">
        <v>86</v>
      </c>
    </row>
    <row r="8149" spans="1:22" x14ac:dyDescent="0.2">
      <c r="A8149" s="1">
        <v>37871</v>
      </c>
      <c r="B8149">
        <v>2003</v>
      </c>
      <c r="C8149">
        <f>_xlfn.MAXIFS(Table1[ScheduleWeekWritten],Table1[ScheduleSeason],Table1[[#This Row],[ScheduleSeason]])</f>
        <v>17</v>
      </c>
      <c r="D8149">
        <v>1</v>
      </c>
      <c r="E8149" cm="1">
        <f t="array" ref="E8149">_xlfn.XLOOKUP(Table1[[#This Row],[ScheduleWeekWritten]],Table3[Game],100+Table3[Increase],Table1[[#This Row],[ScheduleWeekWritten]])</f>
        <v>1</v>
      </c>
      <c r="F8149" t="b">
        <v>0</v>
      </c>
      <c r="G8149" t="s">
        <v>42</v>
      </c>
      <c r="H8149">
        <v>27</v>
      </c>
      <c r="I8149">
        <v>14</v>
      </c>
      <c r="J8149" t="s">
        <v>27</v>
      </c>
      <c r="K8149" t="s">
        <v>75</v>
      </c>
      <c r="L8149" t="str">
        <f>_xlfn.XLOOKUP(Table1[[#This Row],[TeamFavoriteID]],Table2[team_id],Table2[team_name],_xlfn.XLOOKUP(Table1[[#This Row],[TeamFavoriteID]],Table2[team_id_pfr],Table2[team_name],"Even"))</f>
        <v>Kansas City Chiefs</v>
      </c>
      <c r="M8149">
        <v>-4.5</v>
      </c>
      <c r="N8149">
        <f>IF(Table1[[#This Row],[TeamFavorite]]=Table1[[#This Row],[TeamHome]],Table1[[#This Row],[ScoreAway]]-Table1[[#This Row],[ScoreHome]],Table1[[#This Row],[ScoreHome]]-Table1[[#This Row],[ScoreAway]])</f>
        <v>-13</v>
      </c>
      <c r="O8149">
        <f>IF(Table1[[#This Row],[SpreadActual]]&lt;Table1[[#This Row],[SpreadFavorite]],1,0)</f>
        <v>1</v>
      </c>
      <c r="P8149">
        <v>47</v>
      </c>
      <c r="Q8149" t="s">
        <v>117</v>
      </c>
      <c r="R8149" t="b">
        <v>0</v>
      </c>
      <c r="S8149">
        <v>70</v>
      </c>
      <c r="T8149">
        <v>7</v>
      </c>
      <c r="U8149">
        <v>58</v>
      </c>
    </row>
    <row r="8150" spans="1:22" x14ac:dyDescent="0.2">
      <c r="A8150" s="1">
        <v>37871</v>
      </c>
      <c r="B8150">
        <v>2003</v>
      </c>
      <c r="C8150">
        <f>_xlfn.MAXIFS(Table1[ScheduleWeekWritten],Table1[ScheduleSeason],Table1[[#This Row],[ScheduleSeason]])</f>
        <v>17</v>
      </c>
      <c r="D8150">
        <v>1</v>
      </c>
      <c r="E8150" cm="1">
        <f t="array" ref="E8150">_xlfn.XLOOKUP(Table1[[#This Row],[ScheduleWeekWritten]],Table3[Game],100+Table3[Increase],Table1[[#This Row],[ScheduleWeekWritten]])</f>
        <v>1</v>
      </c>
      <c r="F8150" t="b">
        <v>0</v>
      </c>
      <c r="G8150" t="s">
        <v>19</v>
      </c>
      <c r="H8150">
        <v>20</v>
      </c>
      <c r="I8150">
        <v>21</v>
      </c>
      <c r="J8150" t="s">
        <v>177</v>
      </c>
      <c r="K8150" t="s">
        <v>91</v>
      </c>
      <c r="L8150" t="str">
        <f>_xlfn.XLOOKUP(Table1[[#This Row],[TeamFavoriteID]],Table2[team_id],Table2[team_name],_xlfn.XLOOKUP(Table1[[#This Row],[TeamFavoriteID]],Table2[team_id_pfr],Table2[team_name],"Even"))</f>
        <v>Miami Dolphins</v>
      </c>
      <c r="M8150">
        <v>-14</v>
      </c>
      <c r="N8150">
        <f>IF(Table1[[#This Row],[TeamFavorite]]=Table1[[#This Row],[TeamHome]],Table1[[#This Row],[ScoreAway]]-Table1[[#This Row],[ScoreHome]],Table1[[#This Row],[ScoreHome]]-Table1[[#This Row],[ScoreAway]])</f>
        <v>1</v>
      </c>
      <c r="O8150">
        <f>IF(Table1[[#This Row],[SpreadActual]]&lt;Table1[[#This Row],[SpreadFavorite]],1,0)</f>
        <v>0</v>
      </c>
      <c r="P8150">
        <v>34.5</v>
      </c>
      <c r="Q8150" t="s">
        <v>143</v>
      </c>
      <c r="R8150" t="b">
        <v>0</v>
      </c>
      <c r="S8150">
        <v>82</v>
      </c>
      <c r="T8150">
        <v>8</v>
      </c>
      <c r="U8150">
        <v>80</v>
      </c>
    </row>
    <row r="8151" spans="1:22" x14ac:dyDescent="0.2">
      <c r="A8151" s="1">
        <v>37871</v>
      </c>
      <c r="B8151">
        <v>2003</v>
      </c>
      <c r="C8151">
        <f>_xlfn.MAXIFS(Table1[ScheduleWeekWritten],Table1[ScheduleSeason],Table1[[#This Row],[ScheduleSeason]])</f>
        <v>17</v>
      </c>
      <c r="D8151">
        <v>1</v>
      </c>
      <c r="E8151" cm="1">
        <f t="array" ref="E8151">_xlfn.XLOOKUP(Table1[[#This Row],[ScheduleWeekWritten]],Table3[Game],100+Table3[Increase],Table1[[#This Row],[ScheduleWeekWritten]])</f>
        <v>1</v>
      </c>
      <c r="F8151" t="b">
        <v>0</v>
      </c>
      <c r="G8151" t="s">
        <v>50</v>
      </c>
      <c r="H8151">
        <v>23</v>
      </c>
      <c r="I8151">
        <v>13</v>
      </c>
      <c r="J8151" t="s">
        <v>153</v>
      </c>
      <c r="K8151" t="s">
        <v>40</v>
      </c>
      <c r="L8151" t="str">
        <f>_xlfn.XLOOKUP(Table1[[#This Row],[TeamFavoriteID]],Table2[team_id],Table2[team_name],_xlfn.XLOOKUP(Table1[[#This Row],[TeamFavoriteID]],Table2[team_id_pfr],Table2[team_name],"Even"))</f>
        <v>Los Angeles Rams</v>
      </c>
      <c r="M8151">
        <v>-1</v>
      </c>
      <c r="N8151">
        <f>IF(Table1[[#This Row],[TeamFavorite]]=Table1[[#This Row],[TeamHome]],Table1[[#This Row],[ScoreAway]]-Table1[[#This Row],[ScoreHome]],Table1[[#This Row],[ScoreHome]]-Table1[[#This Row],[ScoreAway]])</f>
        <v>10</v>
      </c>
      <c r="O8151">
        <f>IF(Table1[[#This Row],[SpreadActual]]&lt;Table1[[#This Row],[SpreadFavorite]],1,0)</f>
        <v>0</v>
      </c>
      <c r="P8151">
        <v>46.5</v>
      </c>
      <c r="Q8151" t="s">
        <v>126</v>
      </c>
      <c r="R8151" t="b">
        <v>0</v>
      </c>
      <c r="S8151">
        <v>72</v>
      </c>
      <c r="T8151">
        <v>6</v>
      </c>
      <c r="U8151">
        <v>55</v>
      </c>
    </row>
    <row r="8152" spans="1:22" x14ac:dyDescent="0.2">
      <c r="A8152" s="1">
        <v>37871</v>
      </c>
      <c r="B8152">
        <v>2003</v>
      </c>
      <c r="C8152">
        <f>_xlfn.MAXIFS(Table1[ScheduleWeekWritten],Table1[ScheduleSeason],Table1[[#This Row],[ScheduleSeason]])</f>
        <v>17</v>
      </c>
      <c r="D8152">
        <v>1</v>
      </c>
      <c r="E8152" cm="1">
        <f t="array" ref="E8152">_xlfn.XLOOKUP(Table1[[#This Row],[ScheduleWeekWritten]],Table3[Game],100+Table3[Increase],Table1[[#This Row],[ScheduleWeekWritten]])</f>
        <v>1</v>
      </c>
      <c r="F8152" t="b">
        <v>0</v>
      </c>
      <c r="G8152" t="s">
        <v>49</v>
      </c>
      <c r="H8152">
        <v>34</v>
      </c>
      <c r="I8152">
        <v>15</v>
      </c>
      <c r="J8152" t="s">
        <v>158</v>
      </c>
      <c r="K8152" t="s">
        <v>51</v>
      </c>
      <c r="L8152" t="str">
        <f>_xlfn.XLOOKUP(Table1[[#This Row],[TeamFavoriteID]],Table2[team_id],Table2[team_name],_xlfn.XLOOKUP(Table1[[#This Row],[TeamFavoriteID]],Table2[team_id_pfr],Table2[team_name],"Even"))</f>
        <v>Pittsburgh Steelers</v>
      </c>
      <c r="M8152">
        <v>-4</v>
      </c>
      <c r="N8152">
        <f>IF(Table1[[#This Row],[TeamFavorite]]=Table1[[#This Row],[TeamHome]],Table1[[#This Row],[ScoreAway]]-Table1[[#This Row],[ScoreHome]],Table1[[#This Row],[ScoreHome]]-Table1[[#This Row],[ScoreAway]])</f>
        <v>-19</v>
      </c>
      <c r="O8152">
        <f>IF(Table1[[#This Row],[SpreadActual]]&lt;Table1[[#This Row],[SpreadFavorite]],1,0)</f>
        <v>1</v>
      </c>
      <c r="P8152">
        <v>38.5</v>
      </c>
      <c r="Q8152" t="s">
        <v>175</v>
      </c>
      <c r="R8152" t="b">
        <v>0</v>
      </c>
      <c r="S8152">
        <v>64</v>
      </c>
      <c r="T8152">
        <v>4</v>
      </c>
      <c r="U8152">
        <v>71</v>
      </c>
    </row>
    <row r="8153" spans="1:22" x14ac:dyDescent="0.2">
      <c r="A8153" s="1">
        <v>37871</v>
      </c>
      <c r="B8153">
        <v>2003</v>
      </c>
      <c r="C8153">
        <f>_xlfn.MAXIFS(Table1[ScheduleWeekWritten],Table1[ScheduleSeason],Table1[[#This Row],[ScheduleSeason]])</f>
        <v>17</v>
      </c>
      <c r="D8153">
        <v>1</v>
      </c>
      <c r="E8153" cm="1">
        <f t="array" ref="E8153">_xlfn.XLOOKUP(Table1[[#This Row],[ScheduleWeekWritten]],Table3[Game],100+Table3[Increase],Table1[[#This Row],[ScheduleWeekWritten]])</f>
        <v>1</v>
      </c>
      <c r="F8153" t="b">
        <v>0</v>
      </c>
      <c r="G8153" t="s">
        <v>53</v>
      </c>
      <c r="H8153">
        <v>49</v>
      </c>
      <c r="I8153">
        <v>7</v>
      </c>
      <c r="J8153" t="s">
        <v>46</v>
      </c>
      <c r="K8153" t="s">
        <v>87</v>
      </c>
      <c r="L8153" t="str">
        <f>_xlfn.XLOOKUP(Table1[[#This Row],[TeamFavoriteID]],Table2[team_id],Table2[team_name],_xlfn.XLOOKUP(Table1[[#This Row],[TeamFavoriteID]],Table2[team_id_pfr],Table2[team_name],"Even"))</f>
        <v>San Francisco 49ers</v>
      </c>
      <c r="M8153">
        <v>-6.5</v>
      </c>
      <c r="N8153">
        <f>IF(Table1[[#This Row],[TeamFavorite]]=Table1[[#This Row],[TeamHome]],Table1[[#This Row],[ScoreAway]]-Table1[[#This Row],[ScoreHome]],Table1[[#This Row],[ScoreHome]]-Table1[[#This Row],[ScoreAway]])</f>
        <v>-42</v>
      </c>
      <c r="O8153">
        <f>IF(Table1[[#This Row],[SpreadActual]]&lt;Table1[[#This Row],[SpreadFavorite]],1,0)</f>
        <v>1</v>
      </c>
      <c r="P8153">
        <v>40.5</v>
      </c>
      <c r="Q8153" t="s">
        <v>118</v>
      </c>
      <c r="R8153" t="b">
        <v>0</v>
      </c>
      <c r="S8153">
        <v>63</v>
      </c>
      <c r="T8153">
        <v>15</v>
      </c>
      <c r="U8153">
        <v>75</v>
      </c>
    </row>
    <row r="8154" spans="1:22" x14ac:dyDescent="0.2">
      <c r="A8154" s="1">
        <v>37871</v>
      </c>
      <c r="B8154">
        <v>2003</v>
      </c>
      <c r="C8154">
        <f>_xlfn.MAXIFS(Table1[ScheduleWeekWritten],Table1[ScheduleSeason],Table1[[#This Row],[ScheduleSeason]])</f>
        <v>17</v>
      </c>
      <c r="D8154">
        <v>1</v>
      </c>
      <c r="E8154" cm="1">
        <f t="array" ref="E8154">_xlfn.XLOOKUP(Table1[[#This Row],[ScheduleWeekWritten]],Table3[Game],100+Table3[Increase],Table1[[#This Row],[ScheduleWeekWritten]])</f>
        <v>1</v>
      </c>
      <c r="F8154" t="b">
        <v>0</v>
      </c>
      <c r="G8154" t="s">
        <v>128</v>
      </c>
      <c r="H8154">
        <v>27</v>
      </c>
      <c r="I8154">
        <v>10</v>
      </c>
      <c r="J8154" t="s">
        <v>95</v>
      </c>
      <c r="K8154" t="s">
        <v>132</v>
      </c>
      <c r="L8154" t="str">
        <f>_xlfn.XLOOKUP(Table1[[#This Row],[TeamFavoriteID]],Table2[team_id],Table2[team_name],_xlfn.XLOOKUP(Table1[[#This Row],[TeamFavoriteID]],Table2[team_id_pfr],Table2[team_name],"Even"))</f>
        <v>Seattle Seahawks</v>
      </c>
      <c r="M8154">
        <v>-3</v>
      </c>
      <c r="N8154">
        <f>IF(Table1[[#This Row],[TeamFavorite]]=Table1[[#This Row],[TeamHome]],Table1[[#This Row],[ScoreAway]]-Table1[[#This Row],[ScoreHome]],Table1[[#This Row],[ScoreHome]]-Table1[[#This Row],[ScoreAway]])</f>
        <v>-17</v>
      </c>
      <c r="O8154">
        <f>IF(Table1[[#This Row],[SpreadActual]]&lt;Table1[[#This Row],[SpreadFavorite]],1,0)</f>
        <v>1</v>
      </c>
      <c r="P8154">
        <v>48.5</v>
      </c>
      <c r="Q8154" t="s">
        <v>180</v>
      </c>
      <c r="R8154" t="b">
        <v>0</v>
      </c>
      <c r="S8154">
        <v>62</v>
      </c>
      <c r="T8154">
        <v>10</v>
      </c>
      <c r="U8154">
        <v>81</v>
      </c>
    </row>
    <row r="8155" spans="1:22" x14ac:dyDescent="0.2">
      <c r="A8155" s="1">
        <v>37871</v>
      </c>
      <c r="B8155">
        <v>2003</v>
      </c>
      <c r="C8155">
        <f>_xlfn.MAXIFS(Table1[ScheduleWeekWritten],Table1[ScheduleSeason],Table1[[#This Row],[ScheduleSeason]])</f>
        <v>17</v>
      </c>
      <c r="D8155">
        <v>1</v>
      </c>
      <c r="E8155" cm="1">
        <f t="array" ref="E8155">_xlfn.XLOOKUP(Table1[[#This Row],[ScheduleWeekWritten]],Table3[Game],100+Table3[Increase],Table1[[#This Row],[ScheduleWeekWritten]])</f>
        <v>1</v>
      </c>
      <c r="F8155" t="b">
        <v>0</v>
      </c>
      <c r="G8155" t="s">
        <v>171</v>
      </c>
      <c r="H8155">
        <v>25</v>
      </c>
      <c r="I8155">
        <v>20</v>
      </c>
      <c r="J8155" t="s">
        <v>20</v>
      </c>
      <c r="K8155" t="s">
        <v>25</v>
      </c>
      <c r="L8155" t="str">
        <f>_xlfn.XLOOKUP(Table1[[#This Row],[TeamFavoriteID]],Table2[team_id],Table2[team_name],_xlfn.XLOOKUP(Table1[[#This Row],[TeamFavoriteID]],Table2[team_id_pfr],Table2[team_name],"Even"))</f>
        <v>Houston Oilers</v>
      </c>
      <c r="M8155">
        <v>-3.5</v>
      </c>
      <c r="N8155">
        <f>IF(Table1[[#This Row],[TeamFavorite]]=Table1[[#This Row],[TeamHome]],Table1[[#This Row],[ScoreAway]]-Table1[[#This Row],[ScoreHome]],Table1[[#This Row],[ScoreHome]]-Table1[[#This Row],[ScoreAway]])</f>
        <v>5</v>
      </c>
      <c r="O8155">
        <f>IF(Table1[[#This Row],[SpreadActual]]&lt;Table1[[#This Row],[SpreadFavorite]],1,0)</f>
        <v>0</v>
      </c>
      <c r="P8155">
        <v>46</v>
      </c>
      <c r="Q8155" t="s">
        <v>172</v>
      </c>
      <c r="R8155" t="b">
        <v>0</v>
      </c>
      <c r="S8155">
        <v>70</v>
      </c>
      <c r="T8155">
        <v>6</v>
      </c>
      <c r="U8155">
        <v>72</v>
      </c>
    </row>
    <row r="8156" spans="1:22" x14ac:dyDescent="0.2">
      <c r="A8156" s="1">
        <v>37872</v>
      </c>
      <c r="B8156">
        <v>2003</v>
      </c>
      <c r="C8156">
        <f>_xlfn.MAXIFS(Table1[ScheduleWeekWritten],Table1[ScheduleSeason],Table1[[#This Row],[ScheduleSeason]])</f>
        <v>17</v>
      </c>
      <c r="D8156">
        <v>1</v>
      </c>
      <c r="E8156" cm="1">
        <f t="array" ref="E8156">_xlfn.XLOOKUP(Table1[[#This Row],[ScheduleWeekWritten]],Table3[Game],100+Table3[Increase],Table1[[#This Row],[ScheduleWeekWritten]])</f>
        <v>1</v>
      </c>
      <c r="F8156" t="b">
        <v>0</v>
      </c>
      <c r="G8156" t="s">
        <v>58</v>
      </c>
      <c r="H8156">
        <v>0</v>
      </c>
      <c r="I8156">
        <v>17</v>
      </c>
      <c r="J8156" t="s">
        <v>127</v>
      </c>
      <c r="K8156" t="s">
        <v>77</v>
      </c>
      <c r="L8156" t="str">
        <f>_xlfn.XLOOKUP(Table1[[#This Row],[TeamFavoriteID]],Table2[team_id],Table2[team_name],_xlfn.XLOOKUP(Table1[[#This Row],[TeamFavoriteID]],Table2[team_id_pfr],Table2[team_name],"Even"))</f>
        <v>Philadelphia Eagles</v>
      </c>
      <c r="M8156">
        <v>-3</v>
      </c>
      <c r="N8156">
        <f>IF(Table1[[#This Row],[TeamFavorite]]=Table1[[#This Row],[TeamHome]],Table1[[#This Row],[ScoreAway]]-Table1[[#This Row],[ScoreHome]],Table1[[#This Row],[ScoreHome]]-Table1[[#This Row],[ScoreAway]])</f>
        <v>17</v>
      </c>
      <c r="O8156">
        <f>IF(Table1[[#This Row],[SpreadActual]]&lt;Table1[[#This Row],[SpreadFavorite]],1,0)</f>
        <v>0</v>
      </c>
      <c r="P8156">
        <v>36</v>
      </c>
      <c r="Q8156" t="s">
        <v>183</v>
      </c>
      <c r="R8156" t="b">
        <v>0</v>
      </c>
      <c r="S8156">
        <v>72</v>
      </c>
      <c r="T8156">
        <v>9</v>
      </c>
      <c r="U8156">
        <v>66</v>
      </c>
    </row>
    <row r="8157" spans="1:22" x14ac:dyDescent="0.2">
      <c r="A8157" s="1">
        <v>37878</v>
      </c>
      <c r="B8157">
        <v>2003</v>
      </c>
      <c r="C8157">
        <f>_xlfn.MAXIFS(Table1[ScheduleWeekWritten],Table1[ScheduleSeason],Table1[[#This Row],[ScheduleSeason]])</f>
        <v>17</v>
      </c>
      <c r="D8157">
        <v>2</v>
      </c>
      <c r="E8157" cm="1">
        <f t="array" ref="E8157">_xlfn.XLOOKUP(Table1[[#This Row],[ScheduleWeekWritten]],Table3[Game],100+Table3[Increase],Table1[[#This Row],[ScheduleWeekWritten]])</f>
        <v>2</v>
      </c>
      <c r="F8157" t="b">
        <v>0</v>
      </c>
      <c r="G8157" t="s">
        <v>149</v>
      </c>
      <c r="H8157">
        <v>0</v>
      </c>
      <c r="I8157">
        <v>38</v>
      </c>
      <c r="J8157" t="s">
        <v>128</v>
      </c>
      <c r="K8157" t="s">
        <v>132</v>
      </c>
      <c r="L8157" t="str">
        <f>_xlfn.XLOOKUP(Table1[[#This Row],[TeamFavoriteID]],Table2[team_id],Table2[team_name],_xlfn.XLOOKUP(Table1[[#This Row],[TeamFavoriteID]],Table2[team_id_pfr],Table2[team_name],"Even"))</f>
        <v>Seattle Seahawks</v>
      </c>
      <c r="M8157">
        <v>-5</v>
      </c>
      <c r="N8157">
        <f>IF(Table1[[#This Row],[TeamFavorite]]=Table1[[#This Row],[TeamHome]],Table1[[#This Row],[ScoreAway]]-Table1[[#This Row],[ScoreHome]],Table1[[#This Row],[ScoreHome]]-Table1[[#This Row],[ScoreAway]])</f>
        <v>-38</v>
      </c>
      <c r="O8157">
        <f>IF(Table1[[#This Row],[SpreadActual]]&lt;Table1[[#This Row],[SpreadFavorite]],1,0)</f>
        <v>1</v>
      </c>
      <c r="P8157">
        <v>44.5</v>
      </c>
      <c r="Q8157" t="s">
        <v>150</v>
      </c>
      <c r="R8157" t="b">
        <v>0</v>
      </c>
      <c r="S8157">
        <v>92</v>
      </c>
      <c r="T8157">
        <v>8</v>
      </c>
      <c r="U8157">
        <v>17</v>
      </c>
    </row>
    <row r="8158" spans="1:22" x14ac:dyDescent="0.2">
      <c r="A8158" s="1">
        <v>37878</v>
      </c>
      <c r="B8158">
        <v>2003</v>
      </c>
      <c r="C8158">
        <f>_xlfn.MAXIFS(Table1[ScheduleWeekWritten],Table1[ScheduleSeason],Table1[[#This Row],[ScheduleSeason]])</f>
        <v>17</v>
      </c>
      <c r="D8158">
        <v>2</v>
      </c>
      <c r="E8158" cm="1">
        <f t="array" ref="E8158">_xlfn.XLOOKUP(Table1[[#This Row],[ScheduleWeekWritten]],Table3[Game],100+Table3[Increase],Table1[[#This Row],[ScheduleWeekWritten]])</f>
        <v>2</v>
      </c>
      <c r="F8158" t="b">
        <v>0</v>
      </c>
      <c r="G8158" t="s">
        <v>38</v>
      </c>
      <c r="H8158">
        <v>31</v>
      </c>
      <c r="I8158">
        <v>33</v>
      </c>
      <c r="J8158" t="s">
        <v>61</v>
      </c>
      <c r="K8158" t="s">
        <v>109</v>
      </c>
      <c r="L8158" t="str">
        <f>_xlfn.XLOOKUP(Table1[[#This Row],[TeamFavoriteID]],Table2[team_id],Table2[team_name],_xlfn.XLOOKUP(Table1[[#This Row],[TeamFavoriteID]],Table2[team_id_pfr],Table2[team_name],"Even"))</f>
        <v>Atlanta Falcons</v>
      </c>
      <c r="M8158">
        <v>-3</v>
      </c>
      <c r="N8158">
        <f>IF(Table1[[#This Row],[TeamFavorite]]=Table1[[#This Row],[TeamHome]],Table1[[#This Row],[ScoreAway]]-Table1[[#This Row],[ScoreHome]],Table1[[#This Row],[ScoreHome]]-Table1[[#This Row],[ScoreAway]])</f>
        <v>2</v>
      </c>
      <c r="O8158">
        <f>IF(Table1[[#This Row],[SpreadActual]]&lt;Table1[[#This Row],[SpreadFavorite]],1,0)</f>
        <v>0</v>
      </c>
      <c r="P8158">
        <v>39.5</v>
      </c>
      <c r="Q8158" t="s">
        <v>148</v>
      </c>
      <c r="R8158" t="b">
        <v>0</v>
      </c>
      <c r="S8158">
        <v>72</v>
      </c>
      <c r="T8158">
        <v>0</v>
      </c>
      <c r="V8158" t="s">
        <v>103</v>
      </c>
    </row>
    <row r="8159" spans="1:22" x14ac:dyDescent="0.2">
      <c r="A8159" s="1">
        <v>37878</v>
      </c>
      <c r="B8159">
        <v>2003</v>
      </c>
      <c r="C8159">
        <f>_xlfn.MAXIFS(Table1[ScheduleWeekWritten],Table1[ScheduleSeason],Table1[[#This Row],[ScheduleSeason]])</f>
        <v>17</v>
      </c>
      <c r="D8159">
        <v>2</v>
      </c>
      <c r="E8159" cm="1">
        <f t="array" ref="E8159">_xlfn.XLOOKUP(Table1[[#This Row],[ScheduleWeekWritten]],Table3[Game],100+Table3[Increase],Table1[[#This Row],[ScheduleWeekWritten]])</f>
        <v>2</v>
      </c>
      <c r="F8159" t="b">
        <v>0</v>
      </c>
      <c r="G8159" t="s">
        <v>158</v>
      </c>
      <c r="H8159">
        <v>33</v>
      </c>
      <c r="I8159">
        <v>13</v>
      </c>
      <c r="J8159" t="s">
        <v>62</v>
      </c>
      <c r="K8159" t="s">
        <v>159</v>
      </c>
      <c r="L8159" t="str">
        <f>_xlfn.XLOOKUP(Table1[[#This Row],[TeamFavoriteID]],Table2[team_id],Table2[team_name],_xlfn.XLOOKUP(Table1[[#This Row],[TeamFavoriteID]],Table2[team_id_pfr],Table2[team_name],"Even"))</f>
        <v>Baltimore Ravens</v>
      </c>
      <c r="M8159">
        <v>-2.5</v>
      </c>
      <c r="N8159">
        <f>IF(Table1[[#This Row],[TeamFavorite]]=Table1[[#This Row],[TeamHome]],Table1[[#This Row],[ScoreAway]]-Table1[[#This Row],[ScoreHome]],Table1[[#This Row],[ScoreHome]]-Table1[[#This Row],[ScoreAway]])</f>
        <v>-20</v>
      </c>
      <c r="O8159">
        <f>IF(Table1[[#This Row],[SpreadActual]]&lt;Table1[[#This Row],[SpreadFavorite]],1,0)</f>
        <v>1</v>
      </c>
      <c r="P8159">
        <v>39</v>
      </c>
      <c r="Q8159" t="s">
        <v>166</v>
      </c>
      <c r="R8159" t="b">
        <v>0</v>
      </c>
      <c r="S8159">
        <v>72</v>
      </c>
      <c r="T8159">
        <v>6</v>
      </c>
      <c r="U8159">
        <v>87</v>
      </c>
    </row>
    <row r="8160" spans="1:22" x14ac:dyDescent="0.2">
      <c r="A8160" s="1">
        <v>37878</v>
      </c>
      <c r="B8160">
        <v>2003</v>
      </c>
      <c r="C8160">
        <f>_xlfn.MAXIFS(Table1[ScheduleWeekWritten],Table1[ScheduleSeason],Table1[[#This Row],[ScheduleSeason]])</f>
        <v>17</v>
      </c>
      <c r="D8160">
        <v>2</v>
      </c>
      <c r="E8160" cm="1">
        <f t="array" ref="E8160">_xlfn.XLOOKUP(Table1[[#This Row],[ScheduleWeekWritten]],Table3[Game],100+Table3[Increase],Table1[[#This Row],[ScheduleWeekWritten]])</f>
        <v>2</v>
      </c>
      <c r="F8160" t="b">
        <v>0</v>
      </c>
      <c r="G8160" t="s">
        <v>33</v>
      </c>
      <c r="H8160">
        <v>31</v>
      </c>
      <c r="I8160">
        <v>6</v>
      </c>
      <c r="J8160" t="s">
        <v>45</v>
      </c>
      <c r="K8160" t="s">
        <v>35</v>
      </c>
      <c r="L8160" t="str">
        <f>_xlfn.XLOOKUP(Table1[[#This Row],[TeamFavoriteID]],Table2[team_id],Table2[team_name],_xlfn.XLOOKUP(Table1[[#This Row],[TeamFavoriteID]],Table2[team_id_pfr],Table2[team_name],"Even"))</f>
        <v>Green Bay Packers</v>
      </c>
      <c r="M8160">
        <v>-7</v>
      </c>
      <c r="N8160">
        <f>IF(Table1[[#This Row],[TeamFavorite]]=Table1[[#This Row],[TeamHome]],Table1[[#This Row],[ScoreAway]]-Table1[[#This Row],[ScoreHome]],Table1[[#This Row],[ScoreHome]]-Table1[[#This Row],[ScoreAway]])</f>
        <v>-25</v>
      </c>
      <c r="O8160">
        <f>IF(Table1[[#This Row],[SpreadActual]]&lt;Table1[[#This Row],[SpreadFavorite]],1,0)</f>
        <v>1</v>
      </c>
      <c r="P8160">
        <v>45.5</v>
      </c>
      <c r="Q8160" t="s">
        <v>82</v>
      </c>
      <c r="R8160" t="b">
        <v>0</v>
      </c>
      <c r="S8160">
        <v>64</v>
      </c>
      <c r="T8160">
        <v>7</v>
      </c>
      <c r="U8160">
        <v>92</v>
      </c>
    </row>
    <row r="8161" spans="1:22" x14ac:dyDescent="0.2">
      <c r="A8161" s="1">
        <v>37878</v>
      </c>
      <c r="B8161">
        <v>2003</v>
      </c>
      <c r="C8161">
        <f>_xlfn.MAXIFS(Table1[ScheduleWeekWritten],Table1[ScheduleSeason],Table1[[#This Row],[ScheduleSeason]])</f>
        <v>17</v>
      </c>
      <c r="D8161">
        <v>2</v>
      </c>
      <c r="E8161" cm="1">
        <f t="array" ref="E8161">_xlfn.XLOOKUP(Table1[[#This Row],[ScheduleWeekWritten]],Table3[Game],100+Table3[Increase],Table1[[#This Row],[ScheduleWeekWritten]])</f>
        <v>2</v>
      </c>
      <c r="F8161" t="b">
        <v>0</v>
      </c>
      <c r="G8161" t="s">
        <v>140</v>
      </c>
      <c r="H8161">
        <v>33</v>
      </c>
      <c r="I8161">
        <v>7</v>
      </c>
      <c r="J8161" t="s">
        <v>171</v>
      </c>
      <c r="K8161" t="s">
        <v>72</v>
      </c>
      <c r="L8161" t="str">
        <f>_xlfn.XLOOKUP(Table1[[#This Row],[TeamFavoriteID]],Table2[team_id],Table2[team_name],_xlfn.XLOOKUP(Table1[[#This Row],[TeamFavoriteID]],Table2[team_id_pfr],Table2[team_name],"Even"))</f>
        <v>Baltimore Colts</v>
      </c>
      <c r="M8161">
        <v>-2.5</v>
      </c>
      <c r="N8161">
        <f>IF(Table1[[#This Row],[TeamFavorite]]=Table1[[#This Row],[TeamHome]],Table1[[#This Row],[ScoreAway]]-Table1[[#This Row],[ScoreHome]],Table1[[#This Row],[ScoreHome]]-Table1[[#This Row],[ScoreAway]])</f>
        <v>26</v>
      </c>
      <c r="O8161">
        <f>IF(Table1[[#This Row],[SpreadActual]]&lt;Table1[[#This Row],[SpreadFavorite]],1,0)</f>
        <v>0</v>
      </c>
      <c r="P8161">
        <v>44</v>
      </c>
      <c r="Q8161" t="s">
        <v>141</v>
      </c>
      <c r="R8161" t="b">
        <v>0</v>
      </c>
      <c r="S8161">
        <v>72</v>
      </c>
      <c r="T8161">
        <v>0</v>
      </c>
      <c r="V8161" t="s">
        <v>103</v>
      </c>
    </row>
    <row r="8162" spans="1:22" x14ac:dyDescent="0.2">
      <c r="A8162" s="1">
        <v>37878</v>
      </c>
      <c r="B8162">
        <v>2003</v>
      </c>
      <c r="C8162">
        <f>_xlfn.MAXIFS(Table1[ScheduleWeekWritten],Table1[ScheduleSeason],Table1[[#This Row],[ScheduleSeason]])</f>
        <v>17</v>
      </c>
      <c r="D8162">
        <v>2</v>
      </c>
      <c r="E8162" cm="1">
        <f t="array" ref="E8162">_xlfn.XLOOKUP(Table1[[#This Row],[ScheduleWeekWritten]],Table3[Game],100+Table3[Increase],Table1[[#This Row],[ScheduleWeekWritten]])</f>
        <v>2</v>
      </c>
      <c r="F8162" t="b">
        <v>0</v>
      </c>
      <c r="G8162" t="s">
        <v>154</v>
      </c>
      <c r="H8162">
        <v>17</v>
      </c>
      <c r="I8162">
        <v>38</v>
      </c>
      <c r="J8162" t="s">
        <v>28</v>
      </c>
      <c r="K8162" t="s">
        <v>43</v>
      </c>
      <c r="L8162" t="str">
        <f>_xlfn.XLOOKUP(Table1[[#This Row],[TeamFavoriteID]],Table2[team_id],Table2[team_name],_xlfn.XLOOKUP(Table1[[#This Row],[TeamFavoriteID]],Table2[team_id_pfr],Table2[team_name],"Even"))</f>
        <v>Buffalo Bills</v>
      </c>
      <c r="M8162">
        <v>-3</v>
      </c>
      <c r="N8162">
        <f>IF(Table1[[#This Row],[TeamFavorite]]=Table1[[#This Row],[TeamHome]],Table1[[#This Row],[ScoreAway]]-Table1[[#This Row],[ScoreHome]],Table1[[#This Row],[ScoreHome]]-Table1[[#This Row],[ScoreAway]])</f>
        <v>-21</v>
      </c>
      <c r="O8162">
        <f>IF(Table1[[#This Row],[SpreadActual]]&lt;Table1[[#This Row],[SpreadFavorite]],1,0)</f>
        <v>1</v>
      </c>
      <c r="P8162">
        <v>42</v>
      </c>
      <c r="Q8162" t="s">
        <v>155</v>
      </c>
      <c r="R8162" t="b">
        <v>0</v>
      </c>
      <c r="S8162">
        <v>80</v>
      </c>
      <c r="T8162">
        <v>7</v>
      </c>
      <c r="U8162">
        <v>69</v>
      </c>
    </row>
    <row r="8163" spans="1:22" x14ac:dyDescent="0.2">
      <c r="A8163" s="1">
        <v>37878</v>
      </c>
      <c r="B8163">
        <v>2003</v>
      </c>
      <c r="C8163">
        <f>_xlfn.MAXIFS(Table1[ScheduleWeekWritten],Table1[ScheduleSeason],Table1[[#This Row],[ScheduleSeason]])</f>
        <v>17</v>
      </c>
      <c r="D8163">
        <v>2</v>
      </c>
      <c r="E8163" cm="1">
        <f t="array" ref="E8163">_xlfn.XLOOKUP(Table1[[#This Row],[ScheduleWeekWritten]],Table3[Game],100+Table3[Increase],Table1[[#This Row],[ScheduleWeekWritten]])</f>
        <v>2</v>
      </c>
      <c r="F8163" t="b">
        <v>0</v>
      </c>
      <c r="G8163" t="s">
        <v>42</v>
      </c>
      <c r="H8163">
        <v>41</v>
      </c>
      <c r="I8163">
        <v>20</v>
      </c>
      <c r="J8163" t="s">
        <v>49</v>
      </c>
      <c r="K8163" t="s">
        <v>75</v>
      </c>
      <c r="L8163" t="str">
        <f>_xlfn.XLOOKUP(Table1[[#This Row],[TeamFavoriteID]],Table2[team_id],Table2[team_name],_xlfn.XLOOKUP(Table1[[#This Row],[TeamFavoriteID]],Table2[team_id_pfr],Table2[team_name],"Even"))</f>
        <v>Kansas City Chiefs</v>
      </c>
      <c r="M8163">
        <v>-3.5</v>
      </c>
      <c r="N8163">
        <f>IF(Table1[[#This Row],[TeamFavorite]]=Table1[[#This Row],[TeamHome]],Table1[[#This Row],[ScoreAway]]-Table1[[#This Row],[ScoreHome]],Table1[[#This Row],[ScoreHome]]-Table1[[#This Row],[ScoreAway]])</f>
        <v>-21</v>
      </c>
      <c r="O8163">
        <f>IF(Table1[[#This Row],[SpreadActual]]&lt;Table1[[#This Row],[SpreadFavorite]],1,0)</f>
        <v>1</v>
      </c>
      <c r="P8163">
        <v>48</v>
      </c>
      <c r="Q8163" t="s">
        <v>117</v>
      </c>
      <c r="R8163" t="b">
        <v>0</v>
      </c>
      <c r="S8163">
        <v>62</v>
      </c>
      <c r="T8163">
        <v>10</v>
      </c>
      <c r="U8163">
        <v>78</v>
      </c>
    </row>
    <row r="8164" spans="1:22" x14ac:dyDescent="0.2">
      <c r="A8164" s="1">
        <v>37878</v>
      </c>
      <c r="B8164">
        <v>2003</v>
      </c>
      <c r="C8164">
        <f>_xlfn.MAXIFS(Table1[ScheduleWeekWritten],Table1[ScheduleSeason],Table1[[#This Row],[ScheduleSeason]])</f>
        <v>17</v>
      </c>
      <c r="D8164">
        <v>2</v>
      </c>
      <c r="E8164" cm="1">
        <f t="array" ref="E8164">_xlfn.XLOOKUP(Table1[[#This Row],[ScheduleWeekWritten]],Table3[Game],100+Table3[Increase],Table1[[#This Row],[ScheduleWeekWritten]])</f>
        <v>2</v>
      </c>
      <c r="F8164" t="b">
        <v>0</v>
      </c>
      <c r="G8164" t="s">
        <v>54</v>
      </c>
      <c r="H8164">
        <v>24</v>
      </c>
      <c r="I8164">
        <v>13</v>
      </c>
      <c r="J8164" t="s">
        <v>46</v>
      </c>
      <c r="K8164" t="s">
        <v>55</v>
      </c>
      <c r="L8164" t="str">
        <f>_xlfn.XLOOKUP(Table1[[#This Row],[TeamFavoriteID]],Table2[team_id],Table2[team_name],_xlfn.XLOOKUP(Table1[[#This Row],[TeamFavoriteID]],Table2[team_id_pfr],Table2[team_name],"Even"))</f>
        <v>Minnesota Vikings</v>
      </c>
      <c r="M8164">
        <v>-9</v>
      </c>
      <c r="N8164">
        <f>IF(Table1[[#This Row],[TeamFavorite]]=Table1[[#This Row],[TeamHome]],Table1[[#This Row],[ScoreAway]]-Table1[[#This Row],[ScoreHome]],Table1[[#This Row],[ScoreHome]]-Table1[[#This Row],[ScoreAway]])</f>
        <v>-11</v>
      </c>
      <c r="O8164">
        <f>IF(Table1[[#This Row],[SpreadActual]]&lt;Table1[[#This Row],[SpreadFavorite]],1,0)</f>
        <v>1</v>
      </c>
      <c r="P8164">
        <v>44.5</v>
      </c>
      <c r="Q8164" t="s">
        <v>137</v>
      </c>
      <c r="R8164" t="b">
        <v>0</v>
      </c>
      <c r="S8164">
        <v>72</v>
      </c>
      <c r="T8164">
        <v>0</v>
      </c>
      <c r="V8164" t="s">
        <v>103</v>
      </c>
    </row>
    <row r="8165" spans="1:22" x14ac:dyDescent="0.2">
      <c r="A8165" s="1">
        <v>37878</v>
      </c>
      <c r="B8165">
        <v>2003</v>
      </c>
      <c r="C8165">
        <f>_xlfn.MAXIFS(Table1[ScheduleWeekWritten],Table1[ScheduleSeason],Table1[[#This Row],[ScheduleSeason]])</f>
        <v>17</v>
      </c>
      <c r="D8165">
        <v>2</v>
      </c>
      <c r="E8165" cm="1">
        <f t="array" ref="E8165">_xlfn.XLOOKUP(Table1[[#This Row],[ScheduleWeekWritten]],Table3[Game],100+Table3[Increase],Table1[[#This Row],[ScheduleWeekWritten]])</f>
        <v>2</v>
      </c>
      <c r="F8165" t="b">
        <v>0</v>
      </c>
      <c r="G8165" t="s">
        <v>95</v>
      </c>
      <c r="H8165">
        <v>31</v>
      </c>
      <c r="I8165">
        <v>10</v>
      </c>
      <c r="J8165" t="s">
        <v>177</v>
      </c>
      <c r="K8165" t="s">
        <v>98</v>
      </c>
      <c r="L8165" t="str">
        <f>_xlfn.XLOOKUP(Table1[[#This Row],[TeamFavoriteID]],Table2[team_id],Table2[team_name],_xlfn.XLOOKUP(Table1[[#This Row],[TeamFavoriteID]],Table2[team_id_pfr],Table2[team_name],"Even"))</f>
        <v>New Orleans Saints</v>
      </c>
      <c r="M8165">
        <v>-8</v>
      </c>
      <c r="N8165">
        <f>IF(Table1[[#This Row],[TeamFavorite]]=Table1[[#This Row],[TeamHome]],Table1[[#This Row],[ScoreAway]]-Table1[[#This Row],[ScoreHome]],Table1[[#This Row],[ScoreHome]]-Table1[[#This Row],[ScoreAway]])</f>
        <v>-21</v>
      </c>
      <c r="O8165">
        <f>IF(Table1[[#This Row],[SpreadActual]]&lt;Table1[[#This Row],[SpreadFavorite]],1,0)</f>
        <v>1</v>
      </c>
      <c r="P8165">
        <v>40.5</v>
      </c>
      <c r="Q8165" t="s">
        <v>124</v>
      </c>
      <c r="R8165" t="b">
        <v>0</v>
      </c>
      <c r="S8165">
        <v>72</v>
      </c>
      <c r="T8165">
        <v>0</v>
      </c>
      <c r="V8165" t="s">
        <v>103</v>
      </c>
    </row>
    <row r="8166" spans="1:22" x14ac:dyDescent="0.2">
      <c r="A8166" s="1">
        <v>37878</v>
      </c>
      <c r="B8166">
        <v>2003</v>
      </c>
      <c r="C8166">
        <f>_xlfn.MAXIFS(Table1[ScheduleWeekWritten],Table1[ScheduleSeason],Table1[[#This Row],[ScheduleSeason]])</f>
        <v>17</v>
      </c>
      <c r="D8166">
        <v>2</v>
      </c>
      <c r="E8166" cm="1">
        <f t="array" ref="E8166">_xlfn.XLOOKUP(Table1[[#This Row],[ScheduleWeekWritten]],Table3[Game],100+Table3[Increase],Table1[[#This Row],[ScheduleWeekWritten]])</f>
        <v>2</v>
      </c>
      <c r="F8166" t="b">
        <v>0</v>
      </c>
      <c r="G8166" t="s">
        <v>31</v>
      </c>
      <c r="H8166">
        <v>10</v>
      </c>
      <c r="I8166">
        <v>21</v>
      </c>
      <c r="J8166" t="s">
        <v>19</v>
      </c>
      <c r="K8166" t="s">
        <v>91</v>
      </c>
      <c r="L8166" t="str">
        <f>_xlfn.XLOOKUP(Table1[[#This Row],[TeamFavoriteID]],Table2[team_id],Table2[team_name],_xlfn.XLOOKUP(Table1[[#This Row],[TeamFavoriteID]],Table2[team_id_pfr],Table2[team_name],"Even"))</f>
        <v>Miami Dolphins</v>
      </c>
      <c r="M8166">
        <v>-3</v>
      </c>
      <c r="N8166">
        <f>IF(Table1[[#This Row],[TeamFavorite]]=Table1[[#This Row],[TeamHome]],Table1[[#This Row],[ScoreAway]]-Table1[[#This Row],[ScoreHome]],Table1[[#This Row],[ScoreHome]]-Table1[[#This Row],[ScoreAway]])</f>
        <v>-11</v>
      </c>
      <c r="O8166">
        <f>IF(Table1[[#This Row],[SpreadActual]]&lt;Table1[[#This Row],[SpreadFavorite]],1,0)</f>
        <v>1</v>
      </c>
      <c r="P8166">
        <v>37</v>
      </c>
      <c r="Q8166" t="s">
        <v>126</v>
      </c>
      <c r="R8166" t="b">
        <v>0</v>
      </c>
      <c r="S8166">
        <v>73</v>
      </c>
      <c r="T8166">
        <v>13</v>
      </c>
      <c r="U8166">
        <v>92</v>
      </c>
    </row>
    <row r="8167" spans="1:22" x14ac:dyDescent="0.2">
      <c r="A8167" s="1">
        <v>37878</v>
      </c>
      <c r="B8167">
        <v>2003</v>
      </c>
      <c r="C8167">
        <f>_xlfn.MAXIFS(Table1[ScheduleWeekWritten],Table1[ScheduleSeason],Table1[[#This Row],[ScheduleSeason]])</f>
        <v>17</v>
      </c>
      <c r="D8167">
        <v>2</v>
      </c>
      <c r="E8167" cm="1">
        <f t="array" ref="E8167">_xlfn.XLOOKUP(Table1[[#This Row],[ScheduleWeekWritten]],Table3[Game],100+Table3[Increase],Table1[[#This Row],[ScheduleWeekWritten]])</f>
        <v>2</v>
      </c>
      <c r="F8167" t="b">
        <v>0</v>
      </c>
      <c r="G8167" t="s">
        <v>20</v>
      </c>
      <c r="H8167">
        <v>23</v>
      </c>
      <c r="I8167">
        <v>20</v>
      </c>
      <c r="J8167" t="s">
        <v>101</v>
      </c>
      <c r="K8167" t="s">
        <v>21</v>
      </c>
      <c r="L8167" t="str">
        <f>_xlfn.XLOOKUP(Table1[[#This Row],[TeamFavoriteID]],Table2[team_id],Table2[team_name],_xlfn.XLOOKUP(Table1[[#This Row],[TeamFavoriteID]],Table2[team_id_pfr],Table2[team_name],"Even"))</f>
        <v>Las Vegas Raiders</v>
      </c>
      <c r="M8167">
        <v>-12</v>
      </c>
      <c r="N8167">
        <f>IF(Table1[[#This Row],[TeamFavorite]]=Table1[[#This Row],[TeamHome]],Table1[[#This Row],[ScoreAway]]-Table1[[#This Row],[ScoreHome]],Table1[[#This Row],[ScoreHome]]-Table1[[#This Row],[ScoreAway]])</f>
        <v>3</v>
      </c>
      <c r="O8167">
        <f>IF(Table1[[#This Row],[SpreadActual]]&lt;Table1[[#This Row],[SpreadFavorite]],1,0)</f>
        <v>0</v>
      </c>
      <c r="P8167">
        <v>45</v>
      </c>
      <c r="Q8167" t="s">
        <v>76</v>
      </c>
      <c r="R8167" t="b">
        <v>0</v>
      </c>
      <c r="S8167">
        <v>66</v>
      </c>
      <c r="T8167">
        <v>11</v>
      </c>
      <c r="U8167">
        <v>77</v>
      </c>
    </row>
    <row r="8168" spans="1:22" x14ac:dyDescent="0.2">
      <c r="A8168" s="1">
        <v>37878</v>
      </c>
      <c r="B8168">
        <v>2003</v>
      </c>
      <c r="C8168">
        <f>_xlfn.MAXIFS(Table1[ScheduleWeekWritten],Table1[ScheduleSeason],Table1[[#This Row],[ScheduleSeason]])</f>
        <v>17</v>
      </c>
      <c r="D8168">
        <v>2</v>
      </c>
      <c r="E8168" cm="1">
        <f t="array" ref="E8168">_xlfn.XLOOKUP(Table1[[#This Row],[ScheduleWeekWritten]],Table3[Game],100+Table3[Increase],Table1[[#This Row],[ScheduleWeekWritten]])</f>
        <v>2</v>
      </c>
      <c r="F8168" t="b">
        <v>0</v>
      </c>
      <c r="G8168" t="s">
        <v>58</v>
      </c>
      <c r="H8168">
        <v>10</v>
      </c>
      <c r="I8168">
        <v>31</v>
      </c>
      <c r="J8168" t="s">
        <v>115</v>
      </c>
      <c r="K8168" t="s">
        <v>77</v>
      </c>
      <c r="L8168" t="str">
        <f>_xlfn.XLOOKUP(Table1[[#This Row],[TeamFavoriteID]],Table2[team_id],Table2[team_name],_xlfn.XLOOKUP(Table1[[#This Row],[TeamFavoriteID]],Table2[team_id_pfr],Table2[team_name],"Even"))</f>
        <v>Philadelphia Eagles</v>
      </c>
      <c r="M8168">
        <v>-4</v>
      </c>
      <c r="N8168">
        <f>IF(Table1[[#This Row],[TeamFavorite]]=Table1[[#This Row],[TeamHome]],Table1[[#This Row],[ScoreAway]]-Table1[[#This Row],[ScoreHome]],Table1[[#This Row],[ScoreHome]]-Table1[[#This Row],[ScoreAway]])</f>
        <v>21</v>
      </c>
      <c r="O8168">
        <f>IF(Table1[[#This Row],[SpreadActual]]&lt;Table1[[#This Row],[SpreadFavorite]],1,0)</f>
        <v>0</v>
      </c>
      <c r="P8168">
        <v>38</v>
      </c>
      <c r="Q8168" t="s">
        <v>183</v>
      </c>
      <c r="R8168" t="b">
        <v>0</v>
      </c>
      <c r="S8168">
        <v>76</v>
      </c>
      <c r="T8168">
        <v>8</v>
      </c>
      <c r="U8168">
        <v>90</v>
      </c>
    </row>
    <row r="8169" spans="1:22" x14ac:dyDescent="0.2">
      <c r="A8169" s="1">
        <v>37878</v>
      </c>
      <c r="B8169">
        <v>2003</v>
      </c>
      <c r="C8169">
        <f>_xlfn.MAXIFS(Table1[ScheduleWeekWritten],Table1[ScheduleSeason],Table1[[#This Row],[ScheduleSeason]])</f>
        <v>17</v>
      </c>
      <c r="D8169">
        <v>2</v>
      </c>
      <c r="E8169" cm="1">
        <f t="array" ref="E8169">_xlfn.XLOOKUP(Table1[[#This Row],[ScheduleWeekWritten]],Table3[Game],100+Table3[Increase],Table1[[#This Row],[ScheduleWeekWritten]])</f>
        <v>2</v>
      </c>
      <c r="F8169" t="b">
        <v>0</v>
      </c>
      <c r="G8169" t="s">
        <v>27</v>
      </c>
      <c r="H8169">
        <v>13</v>
      </c>
      <c r="I8169">
        <v>37</v>
      </c>
      <c r="J8169" t="s">
        <v>24</v>
      </c>
      <c r="K8169" t="s">
        <v>88</v>
      </c>
      <c r="L8169" t="str">
        <f>_xlfn.XLOOKUP(Table1[[#This Row],[TeamFavoriteID]],Table2[team_id],Table2[team_name],_xlfn.XLOOKUP(Table1[[#This Row],[TeamFavoriteID]],Table2[team_id_pfr],Table2[team_name],"Even"))</f>
        <v>Denver Broncos</v>
      </c>
      <c r="M8169">
        <v>-3</v>
      </c>
      <c r="N8169">
        <f>IF(Table1[[#This Row],[TeamFavorite]]=Table1[[#This Row],[TeamHome]],Table1[[#This Row],[ScoreAway]]-Table1[[#This Row],[ScoreHome]],Table1[[#This Row],[ScoreHome]]-Table1[[#This Row],[ScoreAway]])</f>
        <v>-24</v>
      </c>
      <c r="O8169">
        <f>IF(Table1[[#This Row],[SpreadActual]]&lt;Table1[[#This Row],[SpreadFavorite]],1,0)</f>
        <v>1</v>
      </c>
      <c r="P8169">
        <v>43</v>
      </c>
      <c r="Q8169" t="s">
        <v>94</v>
      </c>
      <c r="R8169" t="b">
        <v>0</v>
      </c>
      <c r="S8169">
        <v>70</v>
      </c>
      <c r="T8169">
        <v>8</v>
      </c>
      <c r="U8169">
        <v>83</v>
      </c>
    </row>
    <row r="8170" spans="1:22" x14ac:dyDescent="0.2">
      <c r="A8170" s="1">
        <v>37878</v>
      </c>
      <c r="B8170">
        <v>2003</v>
      </c>
      <c r="C8170">
        <f>_xlfn.MAXIFS(Table1[ScheduleWeekWritten],Table1[ScheduleSeason],Table1[[#This Row],[ScheduleSeason]])</f>
        <v>17</v>
      </c>
      <c r="D8170">
        <v>2</v>
      </c>
      <c r="E8170" cm="1">
        <f t="array" ref="E8170">_xlfn.XLOOKUP(Table1[[#This Row],[ScheduleWeekWritten]],Table3[Game],100+Table3[Increase],Table1[[#This Row],[ScheduleWeekWritten]])</f>
        <v>2</v>
      </c>
      <c r="F8170" t="b">
        <v>0</v>
      </c>
      <c r="G8170" t="s">
        <v>153</v>
      </c>
      <c r="H8170">
        <v>27</v>
      </c>
      <c r="I8170">
        <v>24</v>
      </c>
      <c r="J8170" t="s">
        <v>53</v>
      </c>
      <c r="K8170" t="s">
        <v>40</v>
      </c>
      <c r="L8170" t="str">
        <f>_xlfn.XLOOKUP(Table1[[#This Row],[TeamFavoriteID]],Table2[team_id],Table2[team_name],_xlfn.XLOOKUP(Table1[[#This Row],[TeamFavoriteID]],Table2[team_id_pfr],Table2[team_name],"Even"))</f>
        <v>Los Angeles Rams</v>
      </c>
      <c r="M8170">
        <v>-3</v>
      </c>
      <c r="N8170">
        <f>IF(Table1[[#This Row],[TeamFavorite]]=Table1[[#This Row],[TeamHome]],Table1[[#This Row],[ScoreAway]]-Table1[[#This Row],[ScoreHome]],Table1[[#This Row],[ScoreHome]]-Table1[[#This Row],[ScoreAway]])</f>
        <v>3</v>
      </c>
      <c r="O8170">
        <f>IF(Table1[[#This Row],[SpreadActual]]&lt;Table1[[#This Row],[SpreadFavorite]],1,0)</f>
        <v>0</v>
      </c>
      <c r="P8170">
        <v>47.5</v>
      </c>
      <c r="Q8170" t="s">
        <v>157</v>
      </c>
      <c r="R8170" t="b">
        <v>0</v>
      </c>
      <c r="S8170">
        <v>72</v>
      </c>
      <c r="T8170">
        <v>0</v>
      </c>
      <c r="V8170" t="s">
        <v>103</v>
      </c>
    </row>
    <row r="8171" spans="1:22" x14ac:dyDescent="0.2">
      <c r="A8171" s="1">
        <v>37878</v>
      </c>
      <c r="B8171">
        <v>2003</v>
      </c>
      <c r="C8171">
        <f>_xlfn.MAXIFS(Table1[ScheduleWeekWritten],Table1[ScheduleSeason],Table1[[#This Row],[ScheduleSeason]])</f>
        <v>17</v>
      </c>
      <c r="D8171">
        <v>2</v>
      </c>
      <c r="E8171" cm="1">
        <f t="array" ref="E8171">_xlfn.XLOOKUP(Table1[[#This Row],[ScheduleWeekWritten]],Table3[Game],100+Table3[Increase],Table1[[#This Row],[ScheduleWeekWritten]])</f>
        <v>2</v>
      </c>
      <c r="F8171" t="b">
        <v>0</v>
      </c>
      <c r="G8171" t="s">
        <v>127</v>
      </c>
      <c r="H8171">
        <v>9</v>
      </c>
      <c r="I8171">
        <v>12</v>
      </c>
      <c r="J8171" t="s">
        <v>152</v>
      </c>
      <c r="K8171" t="s">
        <v>133</v>
      </c>
      <c r="L8171" t="str">
        <f>_xlfn.XLOOKUP(Table1[[#This Row],[TeamFavoriteID]],Table2[team_id],Table2[team_name],_xlfn.XLOOKUP(Table1[[#This Row],[TeamFavoriteID]],Table2[team_id_pfr],Table2[team_name],"Even"))</f>
        <v>Tampa Bay Buccaneers</v>
      </c>
      <c r="M8171">
        <v>-9</v>
      </c>
      <c r="N8171">
        <f>IF(Table1[[#This Row],[TeamFavorite]]=Table1[[#This Row],[TeamHome]],Table1[[#This Row],[ScoreAway]]-Table1[[#This Row],[ScoreHome]],Table1[[#This Row],[ScoreHome]]-Table1[[#This Row],[ScoreAway]])</f>
        <v>3</v>
      </c>
      <c r="O8171">
        <f>IF(Table1[[#This Row],[SpreadActual]]&lt;Table1[[#This Row],[SpreadFavorite]],1,0)</f>
        <v>0</v>
      </c>
      <c r="P8171">
        <v>34.5</v>
      </c>
      <c r="Q8171" t="s">
        <v>168</v>
      </c>
      <c r="R8171" t="b">
        <v>0</v>
      </c>
      <c r="S8171">
        <v>81</v>
      </c>
      <c r="T8171">
        <v>5</v>
      </c>
      <c r="U8171">
        <v>61</v>
      </c>
    </row>
    <row r="8172" spans="1:22" x14ac:dyDescent="0.2">
      <c r="A8172" s="1">
        <v>37879</v>
      </c>
      <c r="B8172">
        <v>2003</v>
      </c>
      <c r="C8172">
        <f>_xlfn.MAXIFS(Table1[ScheduleWeekWritten],Table1[ScheduleSeason],Table1[[#This Row],[ScheduleSeason]])</f>
        <v>17</v>
      </c>
      <c r="D8172">
        <v>2</v>
      </c>
      <c r="E8172" cm="1">
        <f t="array" ref="E8172">_xlfn.XLOOKUP(Table1[[#This Row],[ScheduleWeekWritten]],Table3[Game],100+Table3[Increase],Table1[[#This Row],[ScheduleWeekWritten]])</f>
        <v>2</v>
      </c>
      <c r="F8172" t="b">
        <v>0</v>
      </c>
      <c r="G8172" t="s">
        <v>50</v>
      </c>
      <c r="H8172">
        <v>32</v>
      </c>
      <c r="I8172">
        <v>35</v>
      </c>
      <c r="J8172" t="s">
        <v>67</v>
      </c>
      <c r="K8172" t="s">
        <v>90</v>
      </c>
      <c r="L8172" t="str">
        <f>_xlfn.XLOOKUP(Table1[[#This Row],[TeamFavoriteID]],Table2[team_id],Table2[team_name],_xlfn.XLOOKUP(Table1[[#This Row],[TeamFavoriteID]],Table2[team_id_pfr],Table2[team_name],"Even"))</f>
        <v>New York Giants</v>
      </c>
      <c r="M8172">
        <v>-7.5</v>
      </c>
      <c r="N8172">
        <f>IF(Table1[[#This Row],[TeamFavorite]]=Table1[[#This Row],[TeamHome]],Table1[[#This Row],[ScoreAway]]-Table1[[#This Row],[ScoreHome]],Table1[[#This Row],[ScoreHome]]-Table1[[#This Row],[ScoreAway]])</f>
        <v>3</v>
      </c>
      <c r="O8172">
        <f>IF(Table1[[#This Row],[SpreadActual]]&lt;Table1[[#This Row],[SpreadFavorite]],1,0)</f>
        <v>0</v>
      </c>
      <c r="P8172">
        <v>36.5</v>
      </c>
      <c r="Q8172" t="s">
        <v>126</v>
      </c>
      <c r="R8172" t="b">
        <v>0</v>
      </c>
      <c r="S8172">
        <v>75</v>
      </c>
      <c r="T8172">
        <v>10</v>
      </c>
      <c r="U8172">
        <v>86</v>
      </c>
    </row>
    <row r="8173" spans="1:22" x14ac:dyDescent="0.2">
      <c r="A8173" s="1">
        <v>37885</v>
      </c>
      <c r="B8173">
        <v>2003</v>
      </c>
      <c r="C8173">
        <f>_xlfn.MAXIFS(Table1[ScheduleWeekWritten],Table1[ScheduleSeason],Table1[[#This Row],[ScheduleSeason]])</f>
        <v>17</v>
      </c>
      <c r="D8173">
        <v>3</v>
      </c>
      <c r="E8173" cm="1">
        <f t="array" ref="E8173">_xlfn.XLOOKUP(Table1[[#This Row],[ScheduleWeekWritten]],Table3[Game],100+Table3[Increase],Table1[[#This Row],[ScheduleWeekWritten]])</f>
        <v>3</v>
      </c>
      <c r="F8173" t="b">
        <v>0</v>
      </c>
      <c r="G8173" t="s">
        <v>149</v>
      </c>
      <c r="H8173">
        <v>20</v>
      </c>
      <c r="I8173">
        <v>13</v>
      </c>
      <c r="J8173" t="s">
        <v>33</v>
      </c>
      <c r="K8173" t="s">
        <v>35</v>
      </c>
      <c r="L8173" t="str">
        <f>_xlfn.XLOOKUP(Table1[[#This Row],[TeamFavoriteID]],Table2[team_id],Table2[team_name],_xlfn.XLOOKUP(Table1[[#This Row],[TeamFavoriteID]],Table2[team_id_pfr],Table2[team_name],"Even"))</f>
        <v>Green Bay Packers</v>
      </c>
      <c r="M8173">
        <v>-7.5</v>
      </c>
      <c r="N8173">
        <f>IF(Table1[[#This Row],[TeamFavorite]]=Table1[[#This Row],[TeamHome]],Table1[[#This Row],[ScoreAway]]-Table1[[#This Row],[ScoreHome]],Table1[[#This Row],[ScoreHome]]-Table1[[#This Row],[ScoreAway]])</f>
        <v>7</v>
      </c>
      <c r="O8173">
        <f>IF(Table1[[#This Row],[SpreadActual]]&lt;Table1[[#This Row],[SpreadFavorite]],1,0)</f>
        <v>0</v>
      </c>
      <c r="P8173">
        <v>42.5</v>
      </c>
      <c r="Q8173" t="s">
        <v>150</v>
      </c>
      <c r="R8173" t="b">
        <v>0</v>
      </c>
      <c r="S8173">
        <v>90</v>
      </c>
      <c r="T8173">
        <v>6</v>
      </c>
      <c r="U8173">
        <v>13</v>
      </c>
    </row>
    <row r="8174" spans="1:22" x14ac:dyDescent="0.2">
      <c r="A8174" s="1">
        <v>37885</v>
      </c>
      <c r="B8174">
        <v>2003</v>
      </c>
      <c r="C8174">
        <f>_xlfn.MAXIFS(Table1[ScheduleWeekWritten],Table1[ScheduleSeason],Table1[[#This Row],[ScheduleSeason]])</f>
        <v>17</v>
      </c>
      <c r="D8174">
        <v>3</v>
      </c>
      <c r="E8174" cm="1">
        <f t="array" ref="E8174">_xlfn.XLOOKUP(Table1[[#This Row],[ScheduleWeekWritten]],Table3[Game],100+Table3[Increase],Table1[[#This Row],[ScheduleWeekWritten]])</f>
        <v>3</v>
      </c>
      <c r="F8174" t="b">
        <v>0</v>
      </c>
      <c r="G8174" t="s">
        <v>38</v>
      </c>
      <c r="H8174">
        <v>10</v>
      </c>
      <c r="I8174">
        <v>31</v>
      </c>
      <c r="J8174" t="s">
        <v>127</v>
      </c>
      <c r="K8174" t="s">
        <v>133</v>
      </c>
      <c r="L8174" t="str">
        <f>_xlfn.XLOOKUP(Table1[[#This Row],[TeamFavoriteID]],Table2[team_id],Table2[team_name],_xlfn.XLOOKUP(Table1[[#This Row],[TeamFavoriteID]],Table2[team_id_pfr],Table2[team_name],"Even"))</f>
        <v>Tampa Bay Buccaneers</v>
      </c>
      <c r="M8174">
        <v>-6.5</v>
      </c>
      <c r="N8174">
        <f>IF(Table1[[#This Row],[TeamFavorite]]=Table1[[#This Row],[TeamHome]],Table1[[#This Row],[ScoreAway]]-Table1[[#This Row],[ScoreHome]],Table1[[#This Row],[ScoreHome]]-Table1[[#This Row],[ScoreAway]])</f>
        <v>-21</v>
      </c>
      <c r="O8174">
        <f>IF(Table1[[#This Row],[SpreadActual]]&lt;Table1[[#This Row],[SpreadFavorite]],1,0)</f>
        <v>1</v>
      </c>
      <c r="P8174">
        <v>35.5</v>
      </c>
      <c r="Q8174" t="s">
        <v>148</v>
      </c>
      <c r="R8174" t="b">
        <v>0</v>
      </c>
      <c r="S8174">
        <v>72</v>
      </c>
      <c r="T8174">
        <v>0</v>
      </c>
      <c r="V8174" t="s">
        <v>103</v>
      </c>
    </row>
    <row r="8175" spans="1:22" x14ac:dyDescent="0.2">
      <c r="A8175" s="1">
        <v>37885</v>
      </c>
      <c r="B8175">
        <v>2003</v>
      </c>
      <c r="C8175">
        <f>_xlfn.MAXIFS(Table1[ScheduleWeekWritten],Table1[ScheduleSeason],Table1[[#This Row],[ScheduleSeason]])</f>
        <v>17</v>
      </c>
      <c r="D8175">
        <v>3</v>
      </c>
      <c r="E8175" cm="1">
        <f t="array" ref="E8175">_xlfn.XLOOKUP(Table1[[#This Row],[ScheduleWeekWritten]],Table3[Game],100+Table3[Increase],Table1[[#This Row],[ScheduleWeekWritten]])</f>
        <v>3</v>
      </c>
      <c r="F8175" t="b">
        <v>0</v>
      </c>
      <c r="G8175" t="s">
        <v>101</v>
      </c>
      <c r="H8175">
        <v>10</v>
      </c>
      <c r="I8175">
        <v>17</v>
      </c>
      <c r="J8175" t="s">
        <v>49</v>
      </c>
      <c r="K8175" t="s">
        <v>51</v>
      </c>
      <c r="L8175" t="str">
        <f>_xlfn.XLOOKUP(Table1[[#This Row],[TeamFavoriteID]],Table2[team_id],Table2[team_name],_xlfn.XLOOKUP(Table1[[#This Row],[TeamFavoriteID]],Table2[team_id_pfr],Table2[team_name],"Even"))</f>
        <v>Pittsburgh Steelers</v>
      </c>
      <c r="M8175">
        <v>-4.5</v>
      </c>
      <c r="N8175">
        <f>IF(Table1[[#This Row],[TeamFavorite]]=Table1[[#This Row],[TeamHome]],Table1[[#This Row],[ScoreAway]]-Table1[[#This Row],[ScoreHome]],Table1[[#This Row],[ScoreHome]]-Table1[[#This Row],[ScoreAway]])</f>
        <v>-7</v>
      </c>
      <c r="O8175">
        <f>IF(Table1[[#This Row],[SpreadActual]]&lt;Table1[[#This Row],[SpreadFavorite]],1,0)</f>
        <v>1</v>
      </c>
      <c r="P8175">
        <v>44.5</v>
      </c>
      <c r="Q8175" t="s">
        <v>173</v>
      </c>
      <c r="R8175" t="b">
        <v>0</v>
      </c>
      <c r="S8175">
        <v>63</v>
      </c>
      <c r="T8175">
        <v>5</v>
      </c>
      <c r="U8175">
        <v>73</v>
      </c>
    </row>
    <row r="8176" spans="1:22" x14ac:dyDescent="0.2">
      <c r="A8176" s="1">
        <v>37885</v>
      </c>
      <c r="B8176">
        <v>2003</v>
      </c>
      <c r="C8176">
        <f>_xlfn.MAXIFS(Table1[ScheduleWeekWritten],Table1[ScheduleSeason],Table1[[#This Row],[ScheduleSeason]])</f>
        <v>17</v>
      </c>
      <c r="D8176">
        <v>3</v>
      </c>
      <c r="E8176" cm="1">
        <f t="array" ref="E8176">_xlfn.XLOOKUP(Table1[[#This Row],[ScheduleWeekWritten]],Table3[Game],100+Table3[Increase],Table1[[#This Row],[ScheduleWeekWritten]])</f>
        <v>3</v>
      </c>
      <c r="F8176" t="b">
        <v>0</v>
      </c>
      <c r="G8176" t="s">
        <v>45</v>
      </c>
      <c r="H8176">
        <v>13</v>
      </c>
      <c r="I8176">
        <v>23</v>
      </c>
      <c r="J8176" t="s">
        <v>54</v>
      </c>
      <c r="K8176" t="s">
        <v>55</v>
      </c>
      <c r="L8176" t="str">
        <f>_xlfn.XLOOKUP(Table1[[#This Row],[TeamFavoriteID]],Table2[team_id],Table2[team_name],_xlfn.XLOOKUP(Table1[[#This Row],[TeamFavoriteID]],Table2[team_id_pfr],Table2[team_name],"Even"))</f>
        <v>Minnesota Vikings</v>
      </c>
      <c r="M8176">
        <v>-4</v>
      </c>
      <c r="N8176">
        <f>IF(Table1[[#This Row],[TeamFavorite]]=Table1[[#This Row],[TeamHome]],Table1[[#This Row],[ScoreAway]]-Table1[[#This Row],[ScoreHome]],Table1[[#This Row],[ScoreHome]]-Table1[[#This Row],[ScoreAway]])</f>
        <v>-10</v>
      </c>
      <c r="O8176">
        <f>IF(Table1[[#This Row],[SpreadActual]]&lt;Table1[[#This Row],[SpreadFavorite]],1,0)</f>
        <v>1</v>
      </c>
      <c r="P8176">
        <v>47.5</v>
      </c>
      <c r="Q8176" t="s">
        <v>181</v>
      </c>
      <c r="R8176" t="b">
        <v>0</v>
      </c>
      <c r="S8176">
        <v>72</v>
      </c>
      <c r="T8176">
        <v>0</v>
      </c>
      <c r="V8176" t="s">
        <v>103</v>
      </c>
    </row>
    <row r="8177" spans="1:22" x14ac:dyDescent="0.2">
      <c r="A8177" s="1">
        <v>37885</v>
      </c>
      <c r="B8177">
        <v>2003</v>
      </c>
      <c r="C8177">
        <f>_xlfn.MAXIFS(Table1[ScheduleWeekWritten],Table1[ScheduleSeason],Table1[[#This Row],[ScheduleSeason]])</f>
        <v>17</v>
      </c>
      <c r="D8177">
        <v>3</v>
      </c>
      <c r="E8177" cm="1">
        <f t="array" ref="E8177">_xlfn.XLOOKUP(Table1[[#This Row],[ScheduleWeekWritten]],Table3[Game],100+Table3[Increase],Table1[[#This Row],[ScheduleWeekWritten]])</f>
        <v>3</v>
      </c>
      <c r="F8177" t="b">
        <v>0</v>
      </c>
      <c r="G8177" t="s">
        <v>177</v>
      </c>
      <c r="H8177">
        <v>14</v>
      </c>
      <c r="I8177">
        <v>42</v>
      </c>
      <c r="J8177" t="s">
        <v>42</v>
      </c>
      <c r="K8177" t="s">
        <v>75</v>
      </c>
      <c r="L8177" t="str">
        <f>_xlfn.XLOOKUP(Table1[[#This Row],[TeamFavoriteID]],Table2[team_id],Table2[team_name],_xlfn.XLOOKUP(Table1[[#This Row],[TeamFavoriteID]],Table2[team_id_pfr],Table2[team_name],"Even"))</f>
        <v>Kansas City Chiefs</v>
      </c>
      <c r="M8177">
        <v>-7.5</v>
      </c>
      <c r="N8177">
        <f>IF(Table1[[#This Row],[TeamFavorite]]=Table1[[#This Row],[TeamHome]],Table1[[#This Row],[ScoreAway]]-Table1[[#This Row],[ScoreHome]],Table1[[#This Row],[ScoreHome]]-Table1[[#This Row],[ScoreAway]])</f>
        <v>-28</v>
      </c>
      <c r="O8177">
        <f>IF(Table1[[#This Row],[SpreadActual]]&lt;Table1[[#This Row],[SpreadFavorite]],1,0)</f>
        <v>1</v>
      </c>
      <c r="P8177">
        <v>44</v>
      </c>
      <c r="Q8177" t="s">
        <v>178</v>
      </c>
      <c r="R8177" t="b">
        <v>0</v>
      </c>
      <c r="S8177">
        <v>72</v>
      </c>
      <c r="T8177">
        <v>0</v>
      </c>
      <c r="V8177" t="s">
        <v>103</v>
      </c>
    </row>
    <row r="8178" spans="1:22" x14ac:dyDescent="0.2">
      <c r="A8178" s="1">
        <v>37885</v>
      </c>
      <c r="B8178">
        <v>2003</v>
      </c>
      <c r="C8178">
        <f>_xlfn.MAXIFS(Table1[ScheduleWeekWritten],Table1[ScheduleSeason],Table1[[#This Row],[ScheduleSeason]])</f>
        <v>17</v>
      </c>
      <c r="D8178">
        <v>3</v>
      </c>
      <c r="E8178" cm="1">
        <f t="array" ref="E8178">_xlfn.XLOOKUP(Table1[[#This Row],[ScheduleWeekWritten]],Table3[Game],100+Table3[Increase],Table1[[#This Row],[ScheduleWeekWritten]])</f>
        <v>3</v>
      </c>
      <c r="F8178" t="b">
        <v>0</v>
      </c>
      <c r="G8178" t="s">
        <v>140</v>
      </c>
      <c r="H8178">
        <v>23</v>
      </c>
      <c r="I8178">
        <v>13</v>
      </c>
      <c r="J8178" t="s">
        <v>154</v>
      </c>
      <c r="K8178" t="s">
        <v>72</v>
      </c>
      <c r="L8178" t="str">
        <f>_xlfn.XLOOKUP(Table1[[#This Row],[TeamFavoriteID]],Table2[team_id],Table2[team_name],_xlfn.XLOOKUP(Table1[[#This Row],[TeamFavoriteID]],Table2[team_id_pfr],Table2[team_name],"Even"))</f>
        <v>Baltimore Colts</v>
      </c>
      <c r="M8178">
        <v>-7.5</v>
      </c>
      <c r="N8178">
        <f>IF(Table1[[#This Row],[TeamFavorite]]=Table1[[#This Row],[TeamHome]],Table1[[#This Row],[ScoreAway]]-Table1[[#This Row],[ScoreHome]],Table1[[#This Row],[ScoreHome]]-Table1[[#This Row],[ScoreAway]])</f>
        <v>10</v>
      </c>
      <c r="O8178">
        <f>IF(Table1[[#This Row],[SpreadActual]]&lt;Table1[[#This Row],[SpreadFavorite]],1,0)</f>
        <v>0</v>
      </c>
      <c r="P8178">
        <v>42</v>
      </c>
      <c r="Q8178" t="s">
        <v>141</v>
      </c>
      <c r="R8178" t="b">
        <v>0</v>
      </c>
      <c r="S8178">
        <v>72</v>
      </c>
      <c r="T8178">
        <v>0</v>
      </c>
      <c r="V8178" t="s">
        <v>103</v>
      </c>
    </row>
    <row r="8179" spans="1:22" x14ac:dyDescent="0.2">
      <c r="A8179" s="1">
        <v>37885</v>
      </c>
      <c r="B8179">
        <v>2003</v>
      </c>
      <c r="C8179">
        <f>_xlfn.MAXIFS(Table1[ScheduleWeekWritten],Table1[ScheduleSeason],Table1[[#This Row],[ScheduleSeason]])</f>
        <v>17</v>
      </c>
      <c r="D8179">
        <v>3</v>
      </c>
      <c r="E8179" cm="1">
        <f t="array" ref="E8179">_xlfn.XLOOKUP(Table1[[#This Row],[ScheduleWeekWritten]],Table3[Game],100+Table3[Increase],Table1[[#This Row],[ScheduleWeekWritten]])</f>
        <v>3</v>
      </c>
      <c r="F8179" t="b">
        <v>0</v>
      </c>
      <c r="G8179" t="s">
        <v>19</v>
      </c>
      <c r="H8179">
        <v>17</v>
      </c>
      <c r="I8179">
        <v>7</v>
      </c>
      <c r="J8179" t="s">
        <v>28</v>
      </c>
      <c r="K8179" t="s">
        <v>91</v>
      </c>
      <c r="L8179" t="str">
        <f>_xlfn.XLOOKUP(Table1[[#This Row],[TeamFavoriteID]],Table2[team_id],Table2[team_name],_xlfn.XLOOKUP(Table1[[#This Row],[TeamFavoriteID]],Table2[team_id_pfr],Table2[team_name],"Even"))</f>
        <v>Miami Dolphins</v>
      </c>
      <c r="M8179">
        <v>-3</v>
      </c>
      <c r="N8179">
        <f>IF(Table1[[#This Row],[TeamFavorite]]=Table1[[#This Row],[TeamHome]],Table1[[#This Row],[ScoreAway]]-Table1[[#This Row],[ScoreHome]],Table1[[#This Row],[ScoreHome]]-Table1[[#This Row],[ScoreAway]])</f>
        <v>-10</v>
      </c>
      <c r="O8179">
        <f>IF(Table1[[#This Row],[SpreadActual]]&lt;Table1[[#This Row],[SpreadFavorite]],1,0)</f>
        <v>1</v>
      </c>
      <c r="P8179">
        <v>40.5</v>
      </c>
      <c r="Q8179" t="s">
        <v>143</v>
      </c>
      <c r="R8179" t="b">
        <v>0</v>
      </c>
      <c r="S8179">
        <v>84</v>
      </c>
      <c r="T8179">
        <v>15</v>
      </c>
      <c r="U8179">
        <v>74</v>
      </c>
    </row>
    <row r="8180" spans="1:22" x14ac:dyDescent="0.2">
      <c r="A8180" s="1">
        <v>37885</v>
      </c>
      <c r="B8180">
        <v>2003</v>
      </c>
      <c r="C8180">
        <f>_xlfn.MAXIFS(Table1[ScheduleWeekWritten],Table1[ScheduleSeason],Table1[[#This Row],[ScheduleSeason]])</f>
        <v>17</v>
      </c>
      <c r="D8180">
        <v>3</v>
      </c>
      <c r="E8180" cm="1">
        <f t="array" ref="E8180">_xlfn.XLOOKUP(Table1[[#This Row],[ScheduleWeekWritten]],Table3[Game],100+Table3[Increase],Table1[[#This Row],[ScheduleWeekWritten]])</f>
        <v>3</v>
      </c>
      <c r="F8180" t="b">
        <v>0</v>
      </c>
      <c r="G8180" t="s">
        <v>115</v>
      </c>
      <c r="H8180">
        <v>23</v>
      </c>
      <c r="I8180">
        <v>16</v>
      </c>
      <c r="J8180" t="s">
        <v>31</v>
      </c>
      <c r="K8180" t="s">
        <v>70</v>
      </c>
      <c r="L8180" t="str">
        <f>_xlfn.XLOOKUP(Table1[[#This Row],[TeamFavoriteID]],Table2[team_id],Table2[team_name],_xlfn.XLOOKUP(Table1[[#This Row],[TeamFavoriteID]],Table2[team_id_pfr],Table2[team_name],"Even"))</f>
        <v>Boston Patriots</v>
      </c>
      <c r="M8180">
        <v>-6</v>
      </c>
      <c r="N8180">
        <f>IF(Table1[[#This Row],[TeamFavorite]]=Table1[[#This Row],[TeamHome]],Table1[[#This Row],[ScoreAway]]-Table1[[#This Row],[ScoreHome]],Table1[[#This Row],[ScoreHome]]-Table1[[#This Row],[ScoreAway]])</f>
        <v>7</v>
      </c>
      <c r="O8180">
        <f>IF(Table1[[#This Row],[SpreadActual]]&lt;Table1[[#This Row],[SpreadFavorite]],1,0)</f>
        <v>0</v>
      </c>
      <c r="P8180">
        <v>38</v>
      </c>
      <c r="Q8180" t="s">
        <v>179</v>
      </c>
      <c r="R8180" t="b">
        <v>0</v>
      </c>
      <c r="S8180">
        <v>69</v>
      </c>
      <c r="T8180">
        <v>10</v>
      </c>
      <c r="U8180">
        <v>61</v>
      </c>
    </row>
    <row r="8181" spans="1:22" x14ac:dyDescent="0.2">
      <c r="A8181" s="1">
        <v>37885</v>
      </c>
      <c r="B8181">
        <v>2003</v>
      </c>
      <c r="C8181">
        <f>_xlfn.MAXIFS(Table1[ScheduleWeekWritten],Table1[ScheduleSeason],Table1[[#This Row],[ScheduleSeason]])</f>
        <v>17</v>
      </c>
      <c r="D8181">
        <v>3</v>
      </c>
      <c r="E8181" cm="1">
        <f t="array" ref="E8181">_xlfn.XLOOKUP(Table1[[#This Row],[ScheduleWeekWritten]],Table3[Game],100+Table3[Increase],Table1[[#This Row],[ScheduleWeekWritten]])</f>
        <v>3</v>
      </c>
      <c r="F8181" t="b">
        <v>0</v>
      </c>
      <c r="G8181" t="s">
        <v>27</v>
      </c>
      <c r="H8181">
        <v>10</v>
      </c>
      <c r="I8181">
        <v>24</v>
      </c>
      <c r="J8181" t="s">
        <v>158</v>
      </c>
      <c r="K8181" t="s">
        <v>29</v>
      </c>
      <c r="L8181" t="str">
        <f>_xlfn.XLOOKUP(Table1[[#This Row],[TeamFavoriteID]],Table2[team_id],Table2[team_name],_xlfn.XLOOKUP(Table1[[#This Row],[TeamFavoriteID]],Table2[team_id_pfr],Table2[team_name],"Even"))</f>
        <v>Los Angeles Chargers</v>
      </c>
      <c r="M8181">
        <v>-1.5</v>
      </c>
      <c r="N8181">
        <f>IF(Table1[[#This Row],[TeamFavorite]]=Table1[[#This Row],[TeamHome]],Table1[[#This Row],[ScoreAway]]-Table1[[#This Row],[ScoreHome]],Table1[[#This Row],[ScoreHome]]-Table1[[#This Row],[ScoreAway]])</f>
        <v>-14</v>
      </c>
      <c r="O8181">
        <f>IF(Table1[[#This Row],[SpreadActual]]&lt;Table1[[#This Row],[SpreadFavorite]],1,0)</f>
        <v>1</v>
      </c>
      <c r="P8181">
        <v>38.5</v>
      </c>
      <c r="Q8181" t="s">
        <v>94</v>
      </c>
      <c r="R8181" t="b">
        <v>0</v>
      </c>
      <c r="S8181">
        <v>69</v>
      </c>
      <c r="T8181">
        <v>8</v>
      </c>
      <c r="U8181">
        <v>86</v>
      </c>
    </row>
    <row r="8182" spans="1:22" x14ac:dyDescent="0.2">
      <c r="A8182" s="1">
        <v>37885</v>
      </c>
      <c r="B8182">
        <v>2003</v>
      </c>
      <c r="C8182">
        <f>_xlfn.MAXIFS(Table1[ScheduleWeekWritten],Table1[ScheduleSeason],Table1[[#This Row],[ScheduleSeason]])</f>
        <v>17</v>
      </c>
      <c r="D8182">
        <v>3</v>
      </c>
      <c r="E8182" cm="1">
        <f t="array" ref="E8182">_xlfn.XLOOKUP(Table1[[#This Row],[ScheduleWeekWritten]],Table3[Game],100+Table3[Increase],Table1[[#This Row],[ScheduleWeekWritten]])</f>
        <v>3</v>
      </c>
      <c r="F8182" t="b">
        <v>0</v>
      </c>
      <c r="G8182" t="s">
        <v>53</v>
      </c>
      <c r="H8182">
        <v>12</v>
      </c>
      <c r="I8182">
        <v>13</v>
      </c>
      <c r="J8182" t="s">
        <v>62</v>
      </c>
      <c r="K8182" t="s">
        <v>87</v>
      </c>
      <c r="L8182" t="str">
        <f>_xlfn.XLOOKUP(Table1[[#This Row],[TeamFavoriteID]],Table2[team_id],Table2[team_name],_xlfn.XLOOKUP(Table1[[#This Row],[TeamFavoriteID]],Table2[team_id_pfr],Table2[team_name],"Even"))</f>
        <v>San Francisco 49ers</v>
      </c>
      <c r="M8182">
        <v>-7</v>
      </c>
      <c r="N8182">
        <f>IF(Table1[[#This Row],[TeamFavorite]]=Table1[[#This Row],[TeamHome]],Table1[[#This Row],[ScoreAway]]-Table1[[#This Row],[ScoreHome]],Table1[[#This Row],[ScoreHome]]-Table1[[#This Row],[ScoreAway]])</f>
        <v>1</v>
      </c>
      <c r="O8182">
        <f>IF(Table1[[#This Row],[SpreadActual]]&lt;Table1[[#This Row],[SpreadFavorite]],1,0)</f>
        <v>0</v>
      </c>
      <c r="P8182">
        <v>44.5</v>
      </c>
      <c r="Q8182" t="s">
        <v>118</v>
      </c>
      <c r="R8182" t="b">
        <v>0</v>
      </c>
      <c r="S8182">
        <v>70</v>
      </c>
      <c r="T8182">
        <v>9</v>
      </c>
      <c r="U8182">
        <v>62</v>
      </c>
    </row>
    <row r="8183" spans="1:22" x14ac:dyDescent="0.2">
      <c r="A8183" s="1">
        <v>37885</v>
      </c>
      <c r="B8183">
        <v>2003</v>
      </c>
      <c r="C8183">
        <f>_xlfn.MAXIFS(Table1[ScheduleWeekWritten],Table1[ScheduleSeason],Table1[[#This Row],[ScheduleSeason]])</f>
        <v>17</v>
      </c>
      <c r="D8183">
        <v>3</v>
      </c>
      <c r="E8183" cm="1">
        <f t="array" ref="E8183">_xlfn.XLOOKUP(Table1[[#This Row],[ScheduleWeekWritten]],Table3[Game],100+Table3[Increase],Table1[[#This Row],[ScheduleWeekWritten]])</f>
        <v>3</v>
      </c>
      <c r="F8183" t="b">
        <v>0</v>
      </c>
      <c r="G8183" t="s">
        <v>128</v>
      </c>
      <c r="H8183">
        <v>24</v>
      </c>
      <c r="I8183">
        <v>23</v>
      </c>
      <c r="J8183" t="s">
        <v>153</v>
      </c>
      <c r="K8183" t="s">
        <v>132</v>
      </c>
      <c r="L8183" t="str">
        <f>_xlfn.XLOOKUP(Table1[[#This Row],[TeamFavoriteID]],Table2[team_id],Table2[team_name],_xlfn.XLOOKUP(Table1[[#This Row],[TeamFavoriteID]],Table2[team_id_pfr],Table2[team_name],"Even"))</f>
        <v>Seattle Seahawks</v>
      </c>
      <c r="M8183">
        <v>-3</v>
      </c>
      <c r="N8183">
        <f>IF(Table1[[#This Row],[TeamFavorite]]=Table1[[#This Row],[TeamHome]],Table1[[#This Row],[ScoreAway]]-Table1[[#This Row],[ScoreHome]],Table1[[#This Row],[ScoreHome]]-Table1[[#This Row],[ScoreAway]])</f>
        <v>-1</v>
      </c>
      <c r="O8183">
        <f>IF(Table1[[#This Row],[SpreadActual]]&lt;Table1[[#This Row],[SpreadFavorite]],1,0)</f>
        <v>0</v>
      </c>
      <c r="P8183">
        <v>47</v>
      </c>
      <c r="Q8183" t="s">
        <v>180</v>
      </c>
      <c r="R8183" t="b">
        <v>0</v>
      </c>
      <c r="S8183">
        <v>58</v>
      </c>
      <c r="T8183">
        <v>10</v>
      </c>
      <c r="U8183">
        <v>74</v>
      </c>
    </row>
    <row r="8184" spans="1:22" x14ac:dyDescent="0.2">
      <c r="A8184" s="1">
        <v>37885</v>
      </c>
      <c r="B8184">
        <v>2003</v>
      </c>
      <c r="C8184">
        <f>_xlfn.MAXIFS(Table1[ScheduleWeekWritten],Table1[ScheduleSeason],Table1[[#This Row],[ScheduleSeason]])</f>
        <v>17</v>
      </c>
      <c r="D8184">
        <v>3</v>
      </c>
      <c r="E8184" cm="1">
        <f t="array" ref="E8184">_xlfn.XLOOKUP(Table1[[#This Row],[ScheduleWeekWritten]],Table3[Game],100+Table3[Increase],Table1[[#This Row],[ScheduleWeekWritten]])</f>
        <v>3</v>
      </c>
      <c r="F8184" t="b">
        <v>0</v>
      </c>
      <c r="G8184" t="s">
        <v>171</v>
      </c>
      <c r="H8184">
        <v>27</v>
      </c>
      <c r="I8184">
        <v>12</v>
      </c>
      <c r="J8184" t="s">
        <v>95</v>
      </c>
      <c r="K8184" t="s">
        <v>25</v>
      </c>
      <c r="L8184" t="str">
        <f>_xlfn.XLOOKUP(Table1[[#This Row],[TeamFavoriteID]],Table2[team_id],Table2[team_name],_xlfn.XLOOKUP(Table1[[#This Row],[TeamFavoriteID]],Table2[team_id_pfr],Table2[team_name],"Even"))</f>
        <v>Houston Oilers</v>
      </c>
      <c r="M8184">
        <v>-4.5</v>
      </c>
      <c r="N8184">
        <f>IF(Table1[[#This Row],[TeamFavorite]]=Table1[[#This Row],[TeamHome]],Table1[[#This Row],[ScoreAway]]-Table1[[#This Row],[ScoreHome]],Table1[[#This Row],[ScoreHome]]-Table1[[#This Row],[ScoreAway]])</f>
        <v>15</v>
      </c>
      <c r="O8184">
        <f>IF(Table1[[#This Row],[SpreadActual]]&lt;Table1[[#This Row],[SpreadFavorite]],1,0)</f>
        <v>0</v>
      </c>
      <c r="P8184">
        <v>43.5</v>
      </c>
      <c r="Q8184" t="s">
        <v>172</v>
      </c>
      <c r="R8184" t="b">
        <v>0</v>
      </c>
      <c r="S8184">
        <v>70</v>
      </c>
      <c r="T8184">
        <v>7</v>
      </c>
      <c r="U8184">
        <v>73</v>
      </c>
    </row>
    <row r="8185" spans="1:22" x14ac:dyDescent="0.2">
      <c r="A8185" s="1">
        <v>37885</v>
      </c>
      <c r="B8185">
        <v>2003</v>
      </c>
      <c r="C8185">
        <f>_xlfn.MAXIFS(Table1[ScheduleWeekWritten],Table1[ScheduleSeason],Table1[[#This Row],[ScheduleSeason]])</f>
        <v>17</v>
      </c>
      <c r="D8185">
        <v>3</v>
      </c>
      <c r="E8185" cm="1">
        <f t="array" ref="E8185">_xlfn.XLOOKUP(Table1[[#This Row],[ScheduleWeekWritten]],Table3[Game],100+Table3[Increase],Table1[[#This Row],[ScheduleWeekWritten]])</f>
        <v>3</v>
      </c>
      <c r="F8185" t="b">
        <v>0</v>
      </c>
      <c r="G8185" t="s">
        <v>61</v>
      </c>
      <c r="H8185">
        <v>21</v>
      </c>
      <c r="I8185">
        <v>24</v>
      </c>
      <c r="J8185" t="s">
        <v>50</v>
      </c>
      <c r="K8185" t="s">
        <v>85</v>
      </c>
      <c r="L8185" t="str">
        <f>_xlfn.XLOOKUP(Table1[[#This Row],[TeamFavoriteID]],Table2[team_id],Table2[team_name],_xlfn.XLOOKUP(Table1[[#This Row],[TeamFavoriteID]],Table2[team_id_pfr],Table2[team_name],"Even"))</f>
        <v>Washington Commanders</v>
      </c>
      <c r="M8185">
        <v>-1.5</v>
      </c>
      <c r="N8185">
        <f>IF(Table1[[#This Row],[TeamFavorite]]=Table1[[#This Row],[TeamHome]],Table1[[#This Row],[ScoreAway]]-Table1[[#This Row],[ScoreHome]],Table1[[#This Row],[ScoreHome]]-Table1[[#This Row],[ScoreAway]])</f>
        <v>-3</v>
      </c>
      <c r="O8185">
        <f>IF(Table1[[#This Row],[SpreadActual]]&lt;Table1[[#This Row],[SpreadFavorite]],1,0)</f>
        <v>1</v>
      </c>
      <c r="P8185">
        <v>43.5</v>
      </c>
      <c r="Q8185" t="s">
        <v>165</v>
      </c>
      <c r="R8185" t="b">
        <v>0</v>
      </c>
      <c r="S8185">
        <v>72</v>
      </c>
      <c r="T8185">
        <v>8</v>
      </c>
      <c r="U8185">
        <v>79</v>
      </c>
    </row>
    <row r="8186" spans="1:22" x14ac:dyDescent="0.2">
      <c r="A8186" s="1">
        <v>37886</v>
      </c>
      <c r="B8186">
        <v>2003</v>
      </c>
      <c r="C8186">
        <f>_xlfn.MAXIFS(Table1[ScheduleWeekWritten],Table1[ScheduleSeason],Table1[[#This Row],[ScheduleSeason]])</f>
        <v>17</v>
      </c>
      <c r="D8186">
        <v>3</v>
      </c>
      <c r="E8186" cm="1">
        <f t="array" ref="E8186">_xlfn.XLOOKUP(Table1[[#This Row],[ScheduleWeekWritten]],Table3[Game],100+Table3[Increase],Table1[[#This Row],[ScheduleWeekWritten]])</f>
        <v>3</v>
      </c>
      <c r="F8186" t="b">
        <v>0</v>
      </c>
      <c r="G8186" t="s">
        <v>24</v>
      </c>
      <c r="H8186">
        <v>31</v>
      </c>
      <c r="I8186">
        <v>10</v>
      </c>
      <c r="J8186" t="s">
        <v>20</v>
      </c>
      <c r="K8186" t="s">
        <v>88</v>
      </c>
      <c r="L8186" t="str">
        <f>_xlfn.XLOOKUP(Table1[[#This Row],[TeamFavoriteID]],Table2[team_id],Table2[team_name],_xlfn.XLOOKUP(Table1[[#This Row],[TeamFavoriteID]],Table2[team_id_pfr],Table2[team_name],"Even"))</f>
        <v>Denver Broncos</v>
      </c>
      <c r="M8186">
        <v>-5.5</v>
      </c>
      <c r="N8186">
        <f>IF(Table1[[#This Row],[TeamFavorite]]=Table1[[#This Row],[TeamHome]],Table1[[#This Row],[ScoreAway]]-Table1[[#This Row],[ScoreHome]],Table1[[#This Row],[ScoreHome]]-Table1[[#This Row],[ScoreAway]])</f>
        <v>-21</v>
      </c>
      <c r="O8186">
        <f>IF(Table1[[#This Row],[SpreadActual]]&lt;Table1[[#This Row],[SpreadFavorite]],1,0)</f>
        <v>1</v>
      </c>
      <c r="P8186">
        <v>45</v>
      </c>
      <c r="Q8186" t="s">
        <v>174</v>
      </c>
      <c r="R8186" t="b">
        <v>0</v>
      </c>
      <c r="S8186">
        <v>58</v>
      </c>
      <c r="T8186">
        <v>11</v>
      </c>
      <c r="U8186">
        <v>34</v>
      </c>
    </row>
    <row r="8187" spans="1:22" x14ac:dyDescent="0.2">
      <c r="A8187" s="1">
        <v>37892</v>
      </c>
      <c r="B8187">
        <v>2003</v>
      </c>
      <c r="C8187">
        <f>_xlfn.MAXIFS(Table1[ScheduleWeekWritten],Table1[ScheduleSeason],Table1[[#This Row],[ScheduleSeason]])</f>
        <v>17</v>
      </c>
      <c r="D8187">
        <v>4</v>
      </c>
      <c r="E8187" cm="1">
        <f t="array" ref="E8187">_xlfn.XLOOKUP(Table1[[#This Row],[ScheduleWeekWritten]],Table3[Game],100+Table3[Increase],Table1[[#This Row],[ScheduleWeekWritten]])</f>
        <v>4</v>
      </c>
      <c r="F8187" t="b">
        <v>0</v>
      </c>
      <c r="G8187" t="s">
        <v>158</v>
      </c>
      <c r="H8187">
        <v>10</v>
      </c>
      <c r="I8187">
        <v>17</v>
      </c>
      <c r="J8187" t="s">
        <v>42</v>
      </c>
      <c r="K8187" t="s">
        <v>75</v>
      </c>
      <c r="L8187" t="str">
        <f>_xlfn.XLOOKUP(Table1[[#This Row],[TeamFavoriteID]],Table2[team_id],Table2[team_name],_xlfn.XLOOKUP(Table1[[#This Row],[TeamFavoriteID]],Table2[team_id_pfr],Table2[team_name],"Even"))</f>
        <v>Kansas City Chiefs</v>
      </c>
      <c r="M8187">
        <v>-3</v>
      </c>
      <c r="N8187">
        <f>IF(Table1[[#This Row],[TeamFavorite]]=Table1[[#This Row],[TeamHome]],Table1[[#This Row],[ScoreAway]]-Table1[[#This Row],[ScoreHome]],Table1[[#This Row],[ScoreHome]]-Table1[[#This Row],[ScoreAway]])</f>
        <v>-7</v>
      </c>
      <c r="O8187">
        <f>IF(Table1[[#This Row],[SpreadActual]]&lt;Table1[[#This Row],[SpreadFavorite]],1,0)</f>
        <v>1</v>
      </c>
      <c r="P8187">
        <v>43.5</v>
      </c>
      <c r="Q8187" t="s">
        <v>166</v>
      </c>
      <c r="R8187" t="b">
        <v>0</v>
      </c>
      <c r="S8187">
        <v>68</v>
      </c>
      <c r="T8187">
        <v>10</v>
      </c>
      <c r="U8187">
        <v>72</v>
      </c>
    </row>
    <row r="8188" spans="1:22" x14ac:dyDescent="0.2">
      <c r="A8188" s="1">
        <v>37892</v>
      </c>
      <c r="B8188">
        <v>2003</v>
      </c>
      <c r="C8188">
        <f>_xlfn.MAXIFS(Table1[ScheduleWeekWritten],Table1[ScheduleSeason],Table1[[#This Row],[ScheduleSeason]])</f>
        <v>17</v>
      </c>
      <c r="D8188">
        <v>4</v>
      </c>
      <c r="E8188" cm="1">
        <f t="array" ref="E8188">_xlfn.XLOOKUP(Table1[[#This Row],[ScheduleWeekWritten]],Table3[Game],100+Table3[Increase],Table1[[#This Row],[ScheduleWeekWritten]])</f>
        <v>4</v>
      </c>
      <c r="F8188" t="b">
        <v>0</v>
      </c>
      <c r="G8188" t="s">
        <v>28</v>
      </c>
      <c r="H8188">
        <v>13</v>
      </c>
      <c r="I8188">
        <v>23</v>
      </c>
      <c r="J8188" t="s">
        <v>58</v>
      </c>
      <c r="K8188" t="s">
        <v>43</v>
      </c>
      <c r="L8188" t="str">
        <f>_xlfn.XLOOKUP(Table1[[#This Row],[TeamFavoriteID]],Table2[team_id],Table2[team_name],_xlfn.XLOOKUP(Table1[[#This Row],[TeamFavoriteID]],Table2[team_id_pfr],Table2[team_name],"Even"))</f>
        <v>Buffalo Bills</v>
      </c>
      <c r="M8188">
        <v>-3</v>
      </c>
      <c r="N8188">
        <f>IF(Table1[[#This Row],[TeamFavorite]]=Table1[[#This Row],[TeamHome]],Table1[[#This Row],[ScoreAway]]-Table1[[#This Row],[ScoreHome]],Table1[[#This Row],[ScoreHome]]-Table1[[#This Row],[ScoreAway]])</f>
        <v>10</v>
      </c>
      <c r="O8188">
        <f>IF(Table1[[#This Row],[SpreadActual]]&lt;Table1[[#This Row],[SpreadFavorite]],1,0)</f>
        <v>0</v>
      </c>
      <c r="P8188">
        <v>39.5</v>
      </c>
      <c r="Q8188" t="s">
        <v>123</v>
      </c>
      <c r="R8188" t="b">
        <v>0</v>
      </c>
      <c r="S8188">
        <v>56</v>
      </c>
      <c r="T8188">
        <v>10</v>
      </c>
      <c r="U8188">
        <v>75</v>
      </c>
    </row>
    <row r="8189" spans="1:22" x14ac:dyDescent="0.2">
      <c r="A8189" s="1">
        <v>37892</v>
      </c>
      <c r="B8189">
        <v>2003</v>
      </c>
      <c r="C8189">
        <f>_xlfn.MAXIFS(Table1[ScheduleWeekWritten],Table1[ScheduleSeason],Table1[[#This Row],[ScheduleSeason]])</f>
        <v>17</v>
      </c>
      <c r="D8189">
        <v>4</v>
      </c>
      <c r="E8189" cm="1">
        <f t="array" ref="E8189">_xlfn.XLOOKUP(Table1[[#This Row],[ScheduleWeekWritten]],Table3[Game],100+Table3[Increase],Table1[[#This Row],[ScheduleWeekWritten]])</f>
        <v>4</v>
      </c>
      <c r="F8189" t="b">
        <v>0</v>
      </c>
      <c r="G8189" t="s">
        <v>152</v>
      </c>
      <c r="H8189">
        <v>23</v>
      </c>
      <c r="I8189">
        <v>3</v>
      </c>
      <c r="J8189" t="s">
        <v>38</v>
      </c>
      <c r="K8189" t="s">
        <v>162</v>
      </c>
      <c r="L8189" t="str">
        <f>_xlfn.XLOOKUP(Table1[[#This Row],[TeamFavoriteID]],Table2[team_id],Table2[team_name],_xlfn.XLOOKUP(Table1[[#This Row],[TeamFavoriteID]],Table2[team_id_pfr],Table2[team_name],"Even"))</f>
        <v>Carolina Panthers</v>
      </c>
      <c r="M8189">
        <v>-6</v>
      </c>
      <c r="N8189">
        <f>IF(Table1[[#This Row],[TeamFavorite]]=Table1[[#This Row],[TeamHome]],Table1[[#This Row],[ScoreAway]]-Table1[[#This Row],[ScoreHome]],Table1[[#This Row],[ScoreHome]]-Table1[[#This Row],[ScoreAway]])</f>
        <v>-20</v>
      </c>
      <c r="O8189">
        <f>IF(Table1[[#This Row],[SpreadActual]]&lt;Table1[[#This Row],[SpreadFavorite]],1,0)</f>
        <v>1</v>
      </c>
      <c r="P8189">
        <v>35.5</v>
      </c>
      <c r="Q8189" t="s">
        <v>160</v>
      </c>
      <c r="R8189" t="b">
        <v>0</v>
      </c>
      <c r="S8189">
        <v>67</v>
      </c>
      <c r="T8189">
        <v>7</v>
      </c>
      <c r="U8189">
        <v>73</v>
      </c>
    </row>
    <row r="8190" spans="1:22" x14ac:dyDescent="0.2">
      <c r="A8190" s="1">
        <v>37892</v>
      </c>
      <c r="B8190">
        <v>2003</v>
      </c>
      <c r="C8190">
        <f>_xlfn.MAXIFS(Table1[ScheduleWeekWritten],Table1[ScheduleSeason],Table1[[#This Row],[ScheduleSeason]])</f>
        <v>17</v>
      </c>
      <c r="D8190">
        <v>4</v>
      </c>
      <c r="E8190" cm="1">
        <f t="array" ref="E8190">_xlfn.XLOOKUP(Table1[[#This Row],[ScheduleWeekWritten]],Table3[Game],100+Table3[Increase],Table1[[#This Row],[ScheduleWeekWritten]])</f>
        <v>4</v>
      </c>
      <c r="F8190" t="b">
        <v>0</v>
      </c>
      <c r="G8190" t="s">
        <v>62</v>
      </c>
      <c r="H8190">
        <v>14</v>
      </c>
      <c r="I8190">
        <v>21</v>
      </c>
      <c r="J8190" t="s">
        <v>101</v>
      </c>
      <c r="K8190" t="s">
        <v>63</v>
      </c>
      <c r="L8190" t="str">
        <f>_xlfn.XLOOKUP(Table1[[#This Row],[TeamFavoriteID]],Table2[team_id],Table2[team_name],_xlfn.XLOOKUP(Table1[[#This Row],[TeamFavoriteID]],Table2[team_id_pfr],Table2[team_name],"Even"))</f>
        <v>Cleveland Browns</v>
      </c>
      <c r="M8190">
        <v>-4.5</v>
      </c>
      <c r="N8190">
        <f>IF(Table1[[#This Row],[TeamFavorite]]=Table1[[#This Row],[TeamHome]],Table1[[#This Row],[ScoreAway]]-Table1[[#This Row],[ScoreHome]],Table1[[#This Row],[ScoreHome]]-Table1[[#This Row],[ScoreAway]])</f>
        <v>7</v>
      </c>
      <c r="O8190">
        <f>IF(Table1[[#This Row],[SpreadActual]]&lt;Table1[[#This Row],[SpreadFavorite]],1,0)</f>
        <v>0</v>
      </c>
      <c r="P8190">
        <v>40</v>
      </c>
      <c r="Q8190" t="s">
        <v>170</v>
      </c>
      <c r="R8190" t="b">
        <v>0</v>
      </c>
      <c r="S8190">
        <v>54</v>
      </c>
      <c r="T8190">
        <v>10</v>
      </c>
      <c r="U8190">
        <v>71</v>
      </c>
    </row>
    <row r="8191" spans="1:22" x14ac:dyDescent="0.2">
      <c r="A8191" s="1">
        <v>37892</v>
      </c>
      <c r="B8191">
        <v>2003</v>
      </c>
      <c r="C8191">
        <f>_xlfn.MAXIFS(Table1[ScheduleWeekWritten],Table1[ScheduleSeason],Table1[[#This Row],[ScheduleSeason]])</f>
        <v>17</v>
      </c>
      <c r="D8191">
        <v>4</v>
      </c>
      <c r="E8191" cm="1">
        <f t="array" ref="E8191">_xlfn.XLOOKUP(Table1[[#This Row],[ScheduleWeekWritten]],Table3[Game],100+Table3[Increase],Table1[[#This Row],[ScheduleWeekWritten]])</f>
        <v>4</v>
      </c>
      <c r="F8191" t="b">
        <v>0</v>
      </c>
      <c r="G8191" t="s">
        <v>24</v>
      </c>
      <c r="H8191">
        <v>20</v>
      </c>
      <c r="I8191">
        <v>16</v>
      </c>
      <c r="J8191" t="s">
        <v>45</v>
      </c>
      <c r="K8191" t="s">
        <v>88</v>
      </c>
      <c r="L8191" t="str">
        <f>_xlfn.XLOOKUP(Table1[[#This Row],[TeamFavoriteID]],Table2[team_id],Table2[team_name],_xlfn.XLOOKUP(Table1[[#This Row],[TeamFavoriteID]],Table2[team_id_pfr],Table2[team_name],"Even"))</f>
        <v>Denver Broncos</v>
      </c>
      <c r="M8191">
        <v>-12</v>
      </c>
      <c r="N8191">
        <f>IF(Table1[[#This Row],[TeamFavorite]]=Table1[[#This Row],[TeamHome]],Table1[[#This Row],[ScoreAway]]-Table1[[#This Row],[ScoreHome]],Table1[[#This Row],[ScoreHome]]-Table1[[#This Row],[ScoreAway]])</f>
        <v>-4</v>
      </c>
      <c r="O8191">
        <f>IF(Table1[[#This Row],[SpreadActual]]&lt;Table1[[#This Row],[SpreadFavorite]],1,0)</f>
        <v>0</v>
      </c>
      <c r="P8191">
        <v>44</v>
      </c>
      <c r="Q8191" t="s">
        <v>174</v>
      </c>
      <c r="R8191" t="b">
        <v>0</v>
      </c>
      <c r="S8191">
        <v>54</v>
      </c>
      <c r="T8191">
        <v>8</v>
      </c>
      <c r="U8191">
        <v>37</v>
      </c>
    </row>
    <row r="8192" spans="1:22" x14ac:dyDescent="0.2">
      <c r="A8192" s="1">
        <v>37892</v>
      </c>
      <c r="B8192">
        <v>2003</v>
      </c>
      <c r="C8192">
        <f>_xlfn.MAXIFS(Table1[ScheduleWeekWritten],Table1[ScheduleSeason],Table1[[#This Row],[ScheduleSeason]])</f>
        <v>17</v>
      </c>
      <c r="D8192">
        <v>4</v>
      </c>
      <c r="E8192" cm="1">
        <f t="array" ref="E8192">_xlfn.XLOOKUP(Table1[[#This Row],[ScheduleWeekWritten]],Table3[Game],100+Table3[Increase],Table1[[#This Row],[ScheduleWeekWritten]])</f>
        <v>4</v>
      </c>
      <c r="F8192" t="b">
        <v>0</v>
      </c>
      <c r="G8192" t="s">
        <v>177</v>
      </c>
      <c r="H8192">
        <v>24</v>
      </c>
      <c r="I8192">
        <v>20</v>
      </c>
      <c r="J8192" t="s">
        <v>154</v>
      </c>
      <c r="K8192" t="s">
        <v>161</v>
      </c>
      <c r="L8192" t="str">
        <f>_xlfn.XLOOKUP(Table1[[#This Row],[TeamFavoriteID]],Table2[team_id],Table2[team_name],_xlfn.XLOOKUP(Table1[[#This Row],[TeamFavoriteID]],Table2[team_id_pfr],Table2[team_name],"Even"))</f>
        <v>Jacksonville Jaguars</v>
      </c>
      <c r="M8192">
        <v>-2.5</v>
      </c>
      <c r="N8192">
        <f>IF(Table1[[#This Row],[TeamFavorite]]=Table1[[#This Row],[TeamHome]],Table1[[#This Row],[ScoreAway]]-Table1[[#This Row],[ScoreHome]],Table1[[#This Row],[ScoreHome]]-Table1[[#This Row],[ScoreAway]])</f>
        <v>4</v>
      </c>
      <c r="O8192">
        <f>IF(Table1[[#This Row],[SpreadActual]]&lt;Table1[[#This Row],[SpreadFavorite]],1,0)</f>
        <v>0</v>
      </c>
      <c r="P8192">
        <v>37.5</v>
      </c>
      <c r="Q8192" t="s">
        <v>178</v>
      </c>
      <c r="R8192" t="b">
        <v>0</v>
      </c>
      <c r="S8192">
        <v>72</v>
      </c>
      <c r="T8192">
        <v>0</v>
      </c>
      <c r="V8192" t="s">
        <v>103</v>
      </c>
    </row>
    <row r="8193" spans="1:22" x14ac:dyDescent="0.2">
      <c r="A8193" s="1">
        <v>37892</v>
      </c>
      <c r="B8193">
        <v>2003</v>
      </c>
      <c r="C8193">
        <f>_xlfn.MAXIFS(Table1[ScheduleWeekWritten],Table1[ScheduleSeason],Table1[[#This Row],[ScheduleSeason]])</f>
        <v>17</v>
      </c>
      <c r="D8193">
        <v>4</v>
      </c>
      <c r="E8193" cm="1">
        <f t="array" ref="E8193">_xlfn.XLOOKUP(Table1[[#This Row],[ScheduleWeekWritten]],Table3[Game],100+Table3[Increase],Table1[[#This Row],[ScheduleWeekWritten]])</f>
        <v>4</v>
      </c>
      <c r="F8193" t="b">
        <v>0</v>
      </c>
      <c r="G8193" t="s">
        <v>54</v>
      </c>
      <c r="H8193">
        <v>35</v>
      </c>
      <c r="I8193">
        <v>7</v>
      </c>
      <c r="J8193" t="s">
        <v>53</v>
      </c>
      <c r="K8193" t="s">
        <v>89</v>
      </c>
      <c r="L8193" t="str">
        <f>_xlfn.XLOOKUP(Table1[[#This Row],[TeamFavoriteID]],Table2[team_id],Table2[team_name],_xlfn.XLOOKUP(Table1[[#This Row],[TeamFavoriteID]],Table2[team_id_pfr],Table2[team_name],"Even"))</f>
        <v>Even</v>
      </c>
      <c r="M8193">
        <v>0</v>
      </c>
      <c r="N8193">
        <f>IF(Table1[[#This Row],[TeamFavorite]]=Table1[[#This Row],[TeamHome]],Table1[[#This Row],[ScoreAway]]-Table1[[#This Row],[ScoreHome]],Table1[[#This Row],[ScoreHome]]-Table1[[#This Row],[ScoreAway]])</f>
        <v>28</v>
      </c>
      <c r="O8193">
        <f>IF(Table1[[#This Row],[SpreadActual]]&lt;Table1[[#This Row],[SpreadFavorite]],1,0)</f>
        <v>0</v>
      </c>
      <c r="P8193">
        <v>43</v>
      </c>
      <c r="Q8193" t="s">
        <v>137</v>
      </c>
      <c r="R8193" t="b">
        <v>0</v>
      </c>
      <c r="S8193">
        <v>72</v>
      </c>
      <c r="T8193">
        <v>0</v>
      </c>
      <c r="V8193" t="s">
        <v>103</v>
      </c>
    </row>
    <row r="8194" spans="1:22" x14ac:dyDescent="0.2">
      <c r="A8194" s="1">
        <v>37892</v>
      </c>
      <c r="B8194">
        <v>2003</v>
      </c>
      <c r="C8194">
        <f>_xlfn.MAXIFS(Table1[ScheduleWeekWritten],Table1[ScheduleSeason],Table1[[#This Row],[ScheduleSeason]])</f>
        <v>17</v>
      </c>
      <c r="D8194">
        <v>4</v>
      </c>
      <c r="E8194" cm="1">
        <f t="array" ref="E8194">_xlfn.XLOOKUP(Table1[[#This Row],[ScheduleWeekWritten]],Table3[Game],100+Table3[Increase],Table1[[#This Row],[ScheduleWeekWritten]])</f>
        <v>4</v>
      </c>
      <c r="F8194" t="b">
        <v>0</v>
      </c>
      <c r="G8194" t="s">
        <v>95</v>
      </c>
      <c r="H8194">
        <v>21</v>
      </c>
      <c r="I8194">
        <v>55</v>
      </c>
      <c r="J8194" t="s">
        <v>140</v>
      </c>
      <c r="K8194" t="s">
        <v>72</v>
      </c>
      <c r="L8194" t="str">
        <f>_xlfn.XLOOKUP(Table1[[#This Row],[TeamFavoriteID]],Table2[team_id],Table2[team_name],_xlfn.XLOOKUP(Table1[[#This Row],[TeamFavoriteID]],Table2[team_id_pfr],Table2[team_name],"Even"))</f>
        <v>Baltimore Colts</v>
      </c>
      <c r="M8194">
        <v>-1.5</v>
      </c>
      <c r="N8194">
        <f>IF(Table1[[#This Row],[TeamFavorite]]=Table1[[#This Row],[TeamHome]],Table1[[#This Row],[ScoreAway]]-Table1[[#This Row],[ScoreHome]],Table1[[#This Row],[ScoreHome]]-Table1[[#This Row],[ScoreAway]])</f>
        <v>-34</v>
      </c>
      <c r="O8194">
        <f>IF(Table1[[#This Row],[SpreadActual]]&lt;Table1[[#This Row],[SpreadFavorite]],1,0)</f>
        <v>1</v>
      </c>
      <c r="P8194">
        <v>42</v>
      </c>
      <c r="Q8194" t="s">
        <v>124</v>
      </c>
      <c r="R8194" t="b">
        <v>0</v>
      </c>
      <c r="S8194">
        <v>72</v>
      </c>
      <c r="T8194">
        <v>0</v>
      </c>
      <c r="V8194" t="s">
        <v>103</v>
      </c>
    </row>
    <row r="8195" spans="1:22" x14ac:dyDescent="0.2">
      <c r="A8195" s="1">
        <v>37892</v>
      </c>
      <c r="B8195">
        <v>2003</v>
      </c>
      <c r="C8195">
        <f>_xlfn.MAXIFS(Table1[ScheduleWeekWritten],Table1[ScheduleSeason],Table1[[#This Row],[ScheduleSeason]])</f>
        <v>17</v>
      </c>
      <c r="D8195">
        <v>4</v>
      </c>
      <c r="E8195" cm="1">
        <f t="array" ref="E8195">_xlfn.XLOOKUP(Table1[[#This Row],[ScheduleWeekWritten]],Table3[Game],100+Table3[Increase],Table1[[#This Row],[ScheduleWeekWritten]])</f>
        <v>4</v>
      </c>
      <c r="F8195" t="b">
        <v>0</v>
      </c>
      <c r="G8195" t="s">
        <v>31</v>
      </c>
      <c r="H8195">
        <v>6</v>
      </c>
      <c r="I8195">
        <v>17</v>
      </c>
      <c r="J8195" t="s">
        <v>67</v>
      </c>
      <c r="K8195" t="s">
        <v>32</v>
      </c>
      <c r="L8195" t="str">
        <f>_xlfn.XLOOKUP(Table1[[#This Row],[TeamFavoriteID]],Table2[team_id],Table2[team_name],_xlfn.XLOOKUP(Table1[[#This Row],[TeamFavoriteID]],Table2[team_id_pfr],Table2[team_name],"Even"))</f>
        <v>New York Jets</v>
      </c>
      <c r="M8195">
        <v>-3</v>
      </c>
      <c r="N8195">
        <f>IF(Table1[[#This Row],[TeamFavorite]]=Table1[[#This Row],[TeamHome]],Table1[[#This Row],[ScoreAway]]-Table1[[#This Row],[ScoreHome]],Table1[[#This Row],[ScoreHome]]-Table1[[#This Row],[ScoreAway]])</f>
        <v>11</v>
      </c>
      <c r="O8195">
        <f>IF(Table1[[#This Row],[SpreadActual]]&lt;Table1[[#This Row],[SpreadFavorite]],1,0)</f>
        <v>0</v>
      </c>
      <c r="P8195">
        <v>37</v>
      </c>
      <c r="Q8195" t="s">
        <v>126</v>
      </c>
      <c r="R8195" t="b">
        <v>0</v>
      </c>
      <c r="S8195">
        <v>70</v>
      </c>
      <c r="T8195">
        <v>12</v>
      </c>
      <c r="U8195">
        <v>94</v>
      </c>
    </row>
    <row r="8196" spans="1:22" x14ac:dyDescent="0.2">
      <c r="A8196" s="1">
        <v>37892</v>
      </c>
      <c r="B8196">
        <v>2003</v>
      </c>
      <c r="C8196">
        <f>_xlfn.MAXIFS(Table1[ScheduleWeekWritten],Table1[ScheduleSeason],Table1[[#This Row],[ScheduleSeason]])</f>
        <v>17</v>
      </c>
      <c r="D8196">
        <v>4</v>
      </c>
      <c r="E8196" cm="1">
        <f t="array" ref="E8196">_xlfn.XLOOKUP(Table1[[#This Row],[ScheduleWeekWritten]],Table3[Game],100+Table3[Increase],Table1[[#This Row],[ScheduleWeekWritten]])</f>
        <v>4</v>
      </c>
      <c r="F8196" t="b">
        <v>0</v>
      </c>
      <c r="G8196" t="s">
        <v>20</v>
      </c>
      <c r="H8196">
        <v>34</v>
      </c>
      <c r="I8196">
        <v>31</v>
      </c>
      <c r="J8196" t="s">
        <v>27</v>
      </c>
      <c r="K8196" t="s">
        <v>21</v>
      </c>
      <c r="L8196" t="str">
        <f>_xlfn.XLOOKUP(Table1[[#This Row],[TeamFavoriteID]],Table2[team_id],Table2[team_name],_xlfn.XLOOKUP(Table1[[#This Row],[TeamFavoriteID]],Table2[team_id_pfr],Table2[team_name],"Even"))</f>
        <v>Las Vegas Raiders</v>
      </c>
      <c r="M8196">
        <v>-7</v>
      </c>
      <c r="N8196">
        <f>IF(Table1[[#This Row],[TeamFavorite]]=Table1[[#This Row],[TeamHome]],Table1[[#This Row],[ScoreAway]]-Table1[[#This Row],[ScoreHome]],Table1[[#This Row],[ScoreHome]]-Table1[[#This Row],[ScoreAway]])</f>
        <v>3</v>
      </c>
      <c r="O8196">
        <f>IF(Table1[[#This Row],[SpreadActual]]&lt;Table1[[#This Row],[SpreadFavorite]],1,0)</f>
        <v>0</v>
      </c>
      <c r="P8196">
        <v>41.5</v>
      </c>
      <c r="Q8196" t="s">
        <v>76</v>
      </c>
      <c r="R8196" t="b">
        <v>0</v>
      </c>
      <c r="S8196">
        <v>62</v>
      </c>
      <c r="T8196">
        <v>13</v>
      </c>
      <c r="U8196">
        <v>80</v>
      </c>
    </row>
    <row r="8197" spans="1:22" x14ac:dyDescent="0.2">
      <c r="A8197" s="1">
        <v>37892</v>
      </c>
      <c r="B8197">
        <v>2003</v>
      </c>
      <c r="C8197">
        <f>_xlfn.MAXIFS(Table1[ScheduleWeekWritten],Table1[ScheduleSeason],Table1[[#This Row],[ScheduleSeason]])</f>
        <v>17</v>
      </c>
      <c r="D8197">
        <v>4</v>
      </c>
      <c r="E8197" cm="1">
        <f t="array" ref="E8197">_xlfn.XLOOKUP(Table1[[#This Row],[ScheduleWeekWritten]],Table3[Game],100+Table3[Increase],Table1[[#This Row],[ScheduleWeekWritten]])</f>
        <v>4</v>
      </c>
      <c r="F8197" t="b">
        <v>0</v>
      </c>
      <c r="G8197" t="s">
        <v>49</v>
      </c>
      <c r="H8197">
        <v>13</v>
      </c>
      <c r="I8197">
        <v>30</v>
      </c>
      <c r="J8197" t="s">
        <v>171</v>
      </c>
      <c r="K8197" t="s">
        <v>51</v>
      </c>
      <c r="L8197" t="str">
        <f>_xlfn.XLOOKUP(Table1[[#This Row],[TeamFavoriteID]],Table2[team_id],Table2[team_name],_xlfn.XLOOKUP(Table1[[#This Row],[TeamFavoriteID]],Table2[team_id_pfr],Table2[team_name],"Even"))</f>
        <v>Pittsburgh Steelers</v>
      </c>
      <c r="M8197">
        <v>-3.5</v>
      </c>
      <c r="N8197">
        <f>IF(Table1[[#This Row],[TeamFavorite]]=Table1[[#This Row],[TeamHome]],Table1[[#This Row],[ScoreAway]]-Table1[[#This Row],[ScoreHome]],Table1[[#This Row],[ScoreHome]]-Table1[[#This Row],[ScoreAway]])</f>
        <v>17</v>
      </c>
      <c r="O8197">
        <f>IF(Table1[[#This Row],[SpreadActual]]&lt;Table1[[#This Row],[SpreadFavorite]],1,0)</f>
        <v>0</v>
      </c>
      <c r="P8197">
        <v>44</v>
      </c>
      <c r="Q8197" t="s">
        <v>175</v>
      </c>
      <c r="R8197" t="b">
        <v>0</v>
      </c>
      <c r="S8197">
        <v>55</v>
      </c>
      <c r="T8197">
        <v>7</v>
      </c>
      <c r="U8197">
        <v>82</v>
      </c>
    </row>
    <row r="8198" spans="1:22" x14ac:dyDescent="0.2">
      <c r="A8198" s="1">
        <v>37892</v>
      </c>
      <c r="B8198">
        <v>2003</v>
      </c>
      <c r="C8198">
        <f>_xlfn.MAXIFS(Table1[ScheduleWeekWritten],Table1[ScheduleSeason],Table1[[#This Row],[ScheduleSeason]])</f>
        <v>17</v>
      </c>
      <c r="D8198">
        <v>4</v>
      </c>
      <c r="E8198" cm="1">
        <f t="array" ref="E8198">_xlfn.XLOOKUP(Table1[[#This Row],[ScheduleWeekWritten]],Table3[Game],100+Table3[Increase],Table1[[#This Row],[ScheduleWeekWritten]])</f>
        <v>4</v>
      </c>
      <c r="F8198" t="b">
        <v>0</v>
      </c>
      <c r="G8198" t="s">
        <v>153</v>
      </c>
      <c r="H8198">
        <v>37</v>
      </c>
      <c r="I8198">
        <v>13</v>
      </c>
      <c r="J8198" t="s">
        <v>149</v>
      </c>
      <c r="K8198" t="s">
        <v>40</v>
      </c>
      <c r="L8198" t="str">
        <f>_xlfn.XLOOKUP(Table1[[#This Row],[TeamFavoriteID]],Table2[team_id],Table2[team_name],_xlfn.XLOOKUP(Table1[[#This Row],[TeamFavoriteID]],Table2[team_id_pfr],Table2[team_name],"Even"))</f>
        <v>Los Angeles Rams</v>
      </c>
      <c r="M8198">
        <v>-11.5</v>
      </c>
      <c r="N8198">
        <f>IF(Table1[[#This Row],[TeamFavorite]]=Table1[[#This Row],[TeamHome]],Table1[[#This Row],[ScoreAway]]-Table1[[#This Row],[ScoreHome]],Table1[[#This Row],[ScoreHome]]-Table1[[#This Row],[ScoreAway]])</f>
        <v>24</v>
      </c>
      <c r="O8198">
        <f>IF(Table1[[#This Row],[SpreadActual]]&lt;Table1[[#This Row],[SpreadFavorite]],1,0)</f>
        <v>0</v>
      </c>
      <c r="P8198">
        <v>45.5</v>
      </c>
      <c r="Q8198" t="s">
        <v>157</v>
      </c>
      <c r="R8198" t="b">
        <v>0</v>
      </c>
      <c r="S8198">
        <v>72</v>
      </c>
      <c r="T8198">
        <v>0</v>
      </c>
      <c r="V8198" t="s">
        <v>103</v>
      </c>
    </row>
    <row r="8199" spans="1:22" x14ac:dyDescent="0.2">
      <c r="A8199" s="1">
        <v>37892</v>
      </c>
      <c r="B8199">
        <v>2003</v>
      </c>
      <c r="C8199">
        <f>_xlfn.MAXIFS(Table1[ScheduleWeekWritten],Table1[ScheduleSeason],Table1[[#This Row],[ScheduleSeason]])</f>
        <v>17</v>
      </c>
      <c r="D8199">
        <v>4</v>
      </c>
      <c r="E8199" cm="1">
        <f t="array" ref="E8199">_xlfn.XLOOKUP(Table1[[#This Row],[ScheduleWeekWritten]],Table3[Game],100+Table3[Increase],Table1[[#This Row],[ScheduleWeekWritten]])</f>
        <v>4</v>
      </c>
      <c r="F8199" t="b">
        <v>0</v>
      </c>
      <c r="G8199" t="s">
        <v>61</v>
      </c>
      <c r="H8199">
        <v>20</v>
      </c>
      <c r="I8199">
        <v>17</v>
      </c>
      <c r="J8199" t="s">
        <v>115</v>
      </c>
      <c r="K8199" t="s">
        <v>85</v>
      </c>
      <c r="L8199" t="str">
        <f>_xlfn.XLOOKUP(Table1[[#This Row],[TeamFavoriteID]],Table2[team_id],Table2[team_name],_xlfn.XLOOKUP(Table1[[#This Row],[TeamFavoriteID]],Table2[team_id_pfr],Table2[team_name],"Even"))</f>
        <v>Washington Commanders</v>
      </c>
      <c r="M8199">
        <v>-3.5</v>
      </c>
      <c r="N8199">
        <f>IF(Table1[[#This Row],[TeamFavorite]]=Table1[[#This Row],[TeamHome]],Table1[[#This Row],[ScoreAway]]-Table1[[#This Row],[ScoreHome]],Table1[[#This Row],[ScoreHome]]-Table1[[#This Row],[ScoreAway]])</f>
        <v>3</v>
      </c>
      <c r="O8199">
        <f>IF(Table1[[#This Row],[SpreadActual]]&lt;Table1[[#This Row],[SpreadFavorite]],1,0)</f>
        <v>0</v>
      </c>
      <c r="P8199">
        <v>43</v>
      </c>
      <c r="Q8199" t="s">
        <v>165</v>
      </c>
      <c r="R8199" t="b">
        <v>0</v>
      </c>
      <c r="S8199">
        <v>69</v>
      </c>
      <c r="T8199">
        <v>11</v>
      </c>
      <c r="U8199">
        <v>74</v>
      </c>
    </row>
    <row r="8200" spans="1:22" x14ac:dyDescent="0.2">
      <c r="A8200" s="1">
        <v>37893</v>
      </c>
      <c r="B8200">
        <v>2003</v>
      </c>
      <c r="C8200">
        <f>_xlfn.MAXIFS(Table1[ScheduleWeekWritten],Table1[ScheduleSeason],Table1[[#This Row],[ScheduleSeason]])</f>
        <v>17</v>
      </c>
      <c r="D8200">
        <v>4</v>
      </c>
      <c r="E8200" cm="1">
        <f t="array" ref="E8200">_xlfn.XLOOKUP(Table1[[#This Row],[ScheduleWeekWritten]],Table3[Game],100+Table3[Increase],Table1[[#This Row],[ScheduleWeekWritten]])</f>
        <v>4</v>
      </c>
      <c r="F8200" t="b">
        <v>0</v>
      </c>
      <c r="G8200" t="s">
        <v>46</v>
      </c>
      <c r="H8200">
        <v>23</v>
      </c>
      <c r="I8200">
        <v>38</v>
      </c>
      <c r="J8200" t="s">
        <v>33</v>
      </c>
      <c r="K8200" t="s">
        <v>35</v>
      </c>
      <c r="L8200" t="str">
        <f>_xlfn.XLOOKUP(Table1[[#This Row],[TeamFavoriteID]],Table2[team_id],Table2[team_name],_xlfn.XLOOKUP(Table1[[#This Row],[TeamFavoriteID]],Table2[team_id_pfr],Table2[team_name],"Even"))</f>
        <v>Green Bay Packers</v>
      </c>
      <c r="M8200">
        <v>-4</v>
      </c>
      <c r="N8200">
        <f>IF(Table1[[#This Row],[TeamFavorite]]=Table1[[#This Row],[TeamHome]],Table1[[#This Row],[ScoreAway]]-Table1[[#This Row],[ScoreHome]],Table1[[#This Row],[ScoreHome]]-Table1[[#This Row],[ScoreAway]])</f>
        <v>-15</v>
      </c>
      <c r="O8200">
        <f>IF(Table1[[#This Row],[SpreadActual]]&lt;Table1[[#This Row],[SpreadFavorite]],1,0)</f>
        <v>1</v>
      </c>
      <c r="P8200">
        <v>41.5</v>
      </c>
      <c r="Q8200" t="s">
        <v>114</v>
      </c>
      <c r="R8200" t="b">
        <v>0</v>
      </c>
      <c r="S8200">
        <v>49</v>
      </c>
      <c r="T8200">
        <v>12</v>
      </c>
      <c r="U8200">
        <v>65</v>
      </c>
    </row>
    <row r="8201" spans="1:22" x14ac:dyDescent="0.2">
      <c r="A8201" s="1">
        <v>37899</v>
      </c>
      <c r="B8201">
        <v>2003</v>
      </c>
      <c r="C8201">
        <f>_xlfn.MAXIFS(Table1[ScheduleWeekWritten],Table1[ScheduleSeason],Table1[[#This Row],[ScheduleSeason]])</f>
        <v>17</v>
      </c>
      <c r="D8201">
        <v>5</v>
      </c>
      <c r="E8201" cm="1">
        <f t="array" ref="E8201">_xlfn.XLOOKUP(Table1[[#This Row],[ScheduleWeekWritten]],Table3[Game],100+Table3[Increase],Table1[[#This Row],[ScheduleWeekWritten]])</f>
        <v>5</v>
      </c>
      <c r="F8201" t="b">
        <v>0</v>
      </c>
      <c r="G8201" t="s">
        <v>38</v>
      </c>
      <c r="H8201">
        <v>26</v>
      </c>
      <c r="I8201">
        <v>39</v>
      </c>
      <c r="J8201" t="s">
        <v>54</v>
      </c>
      <c r="K8201" t="s">
        <v>55</v>
      </c>
      <c r="L8201" t="str">
        <f>_xlfn.XLOOKUP(Table1[[#This Row],[TeamFavoriteID]],Table2[team_id],Table2[team_name],_xlfn.XLOOKUP(Table1[[#This Row],[TeamFavoriteID]],Table2[team_id_pfr],Table2[team_name],"Even"))</f>
        <v>Minnesota Vikings</v>
      </c>
      <c r="M8201">
        <v>-4.5</v>
      </c>
      <c r="N8201">
        <f>IF(Table1[[#This Row],[TeamFavorite]]=Table1[[#This Row],[TeamHome]],Table1[[#This Row],[ScoreAway]]-Table1[[#This Row],[ScoreHome]],Table1[[#This Row],[ScoreHome]]-Table1[[#This Row],[ScoreAway]])</f>
        <v>-13</v>
      </c>
      <c r="O8201">
        <f>IF(Table1[[#This Row],[SpreadActual]]&lt;Table1[[#This Row],[SpreadFavorite]],1,0)</f>
        <v>1</v>
      </c>
      <c r="P8201">
        <v>43.5</v>
      </c>
      <c r="Q8201" t="s">
        <v>148</v>
      </c>
      <c r="R8201" t="b">
        <v>0</v>
      </c>
      <c r="S8201">
        <v>72</v>
      </c>
      <c r="T8201">
        <v>0</v>
      </c>
      <c r="V8201" t="s">
        <v>103</v>
      </c>
    </row>
    <row r="8202" spans="1:22" x14ac:dyDescent="0.2">
      <c r="A8202" s="1">
        <v>37899</v>
      </c>
      <c r="B8202">
        <v>2003</v>
      </c>
      <c r="C8202">
        <f>_xlfn.MAXIFS(Table1[ScheduleWeekWritten],Table1[ScheduleSeason],Table1[[#This Row],[ScheduleSeason]])</f>
        <v>17</v>
      </c>
      <c r="D8202">
        <v>5</v>
      </c>
      <c r="E8202" cm="1">
        <f t="array" ref="E8202">_xlfn.XLOOKUP(Table1[[#This Row],[ScheduleWeekWritten]],Table3[Game],100+Table3[Increase],Table1[[#This Row],[ScheduleWeekWritten]])</f>
        <v>5</v>
      </c>
      <c r="F8202" t="b">
        <v>0</v>
      </c>
      <c r="G8202" t="s">
        <v>28</v>
      </c>
      <c r="H8202">
        <v>22</v>
      </c>
      <c r="I8202">
        <v>16</v>
      </c>
      <c r="J8202" t="s">
        <v>101</v>
      </c>
      <c r="K8202" t="s">
        <v>43</v>
      </c>
      <c r="L8202" t="str">
        <f>_xlfn.XLOOKUP(Table1[[#This Row],[TeamFavoriteID]],Table2[team_id],Table2[team_name],_xlfn.XLOOKUP(Table1[[#This Row],[TeamFavoriteID]],Table2[team_id_pfr],Table2[team_name],"Even"))</f>
        <v>Buffalo Bills</v>
      </c>
      <c r="M8202">
        <v>-7</v>
      </c>
      <c r="N8202">
        <f>IF(Table1[[#This Row],[TeamFavorite]]=Table1[[#This Row],[TeamHome]],Table1[[#This Row],[ScoreAway]]-Table1[[#This Row],[ScoreHome]],Table1[[#This Row],[ScoreHome]]-Table1[[#This Row],[ScoreAway]])</f>
        <v>-6</v>
      </c>
      <c r="O8202">
        <f>IF(Table1[[#This Row],[SpreadActual]]&lt;Table1[[#This Row],[SpreadFavorite]],1,0)</f>
        <v>0</v>
      </c>
      <c r="P8202">
        <v>40</v>
      </c>
      <c r="Q8202" t="s">
        <v>123</v>
      </c>
      <c r="R8202" t="b">
        <v>0</v>
      </c>
      <c r="S8202">
        <v>44</v>
      </c>
      <c r="T8202">
        <v>13</v>
      </c>
      <c r="U8202">
        <v>63</v>
      </c>
    </row>
    <row r="8203" spans="1:22" x14ac:dyDescent="0.2">
      <c r="A8203" s="1">
        <v>37899</v>
      </c>
      <c r="B8203">
        <v>2003</v>
      </c>
      <c r="C8203">
        <f>_xlfn.MAXIFS(Table1[ScheduleWeekWritten],Table1[ScheduleSeason],Table1[[#This Row],[ScheduleSeason]])</f>
        <v>17</v>
      </c>
      <c r="D8203">
        <v>5</v>
      </c>
      <c r="E8203" cm="1">
        <f t="array" ref="E8203">_xlfn.XLOOKUP(Table1[[#This Row],[ScheduleWeekWritten]],Table3[Game],100+Table3[Increase],Table1[[#This Row],[ScheduleWeekWritten]])</f>
        <v>5</v>
      </c>
      <c r="F8203" t="b">
        <v>0</v>
      </c>
      <c r="G8203" t="s">
        <v>152</v>
      </c>
      <c r="H8203">
        <v>19</v>
      </c>
      <c r="I8203">
        <v>13</v>
      </c>
      <c r="J8203" t="s">
        <v>95</v>
      </c>
      <c r="K8203" t="s">
        <v>162</v>
      </c>
      <c r="L8203" t="str">
        <f>_xlfn.XLOOKUP(Table1[[#This Row],[TeamFavoriteID]],Table2[team_id],Table2[team_name],_xlfn.XLOOKUP(Table1[[#This Row],[TeamFavoriteID]],Table2[team_id_pfr],Table2[team_name],"Even"))</f>
        <v>Carolina Panthers</v>
      </c>
      <c r="M8203">
        <v>-7</v>
      </c>
      <c r="N8203">
        <f>IF(Table1[[#This Row],[TeamFavorite]]=Table1[[#This Row],[TeamHome]],Table1[[#This Row],[ScoreAway]]-Table1[[#This Row],[ScoreHome]],Table1[[#This Row],[ScoreHome]]-Table1[[#This Row],[ScoreAway]])</f>
        <v>-6</v>
      </c>
      <c r="O8203">
        <f>IF(Table1[[#This Row],[SpreadActual]]&lt;Table1[[#This Row],[SpreadFavorite]],1,0)</f>
        <v>0</v>
      </c>
      <c r="P8203">
        <v>37.5</v>
      </c>
      <c r="Q8203" t="s">
        <v>160</v>
      </c>
      <c r="R8203" t="b">
        <v>0</v>
      </c>
      <c r="S8203">
        <v>62</v>
      </c>
      <c r="T8203">
        <v>5</v>
      </c>
      <c r="U8203">
        <v>66</v>
      </c>
    </row>
    <row r="8204" spans="1:22" x14ac:dyDescent="0.2">
      <c r="A8204" s="1">
        <v>37899</v>
      </c>
      <c r="B8204">
        <v>2003</v>
      </c>
      <c r="C8204">
        <f>_xlfn.MAXIFS(Table1[ScheduleWeekWritten],Table1[ScheduleSeason],Table1[[#This Row],[ScheduleSeason]])</f>
        <v>17</v>
      </c>
      <c r="D8204">
        <v>5</v>
      </c>
      <c r="E8204" cm="1">
        <f t="array" ref="E8204">_xlfn.XLOOKUP(Table1[[#This Row],[ScheduleWeekWritten]],Table3[Game],100+Table3[Increase],Table1[[#This Row],[ScheduleWeekWritten]])</f>
        <v>5</v>
      </c>
      <c r="F8204" t="b">
        <v>0</v>
      </c>
      <c r="G8204" t="s">
        <v>46</v>
      </c>
      <c r="H8204">
        <v>24</v>
      </c>
      <c r="I8204">
        <v>21</v>
      </c>
      <c r="J8204" t="s">
        <v>20</v>
      </c>
      <c r="K8204" t="s">
        <v>21</v>
      </c>
      <c r="L8204" t="str">
        <f>_xlfn.XLOOKUP(Table1[[#This Row],[TeamFavoriteID]],Table2[team_id],Table2[team_name],_xlfn.XLOOKUP(Table1[[#This Row],[TeamFavoriteID]],Table2[team_id_pfr],Table2[team_name],"Even"))</f>
        <v>Las Vegas Raiders</v>
      </c>
      <c r="M8204">
        <v>-3.5</v>
      </c>
      <c r="N8204">
        <f>IF(Table1[[#This Row],[TeamFavorite]]=Table1[[#This Row],[TeamHome]],Table1[[#This Row],[ScoreAway]]-Table1[[#This Row],[ScoreHome]],Table1[[#This Row],[ScoreHome]]-Table1[[#This Row],[ScoreAway]])</f>
        <v>3</v>
      </c>
      <c r="O8204">
        <f>IF(Table1[[#This Row],[SpreadActual]]&lt;Table1[[#This Row],[SpreadFavorite]],1,0)</f>
        <v>0</v>
      </c>
      <c r="P8204">
        <v>43.5</v>
      </c>
      <c r="Q8204" t="s">
        <v>114</v>
      </c>
      <c r="R8204" t="b">
        <v>0</v>
      </c>
      <c r="S8204">
        <v>48</v>
      </c>
      <c r="T8204">
        <v>5</v>
      </c>
      <c r="U8204">
        <v>73</v>
      </c>
    </row>
    <row r="8205" spans="1:22" x14ac:dyDescent="0.2">
      <c r="A8205" s="1">
        <v>37899</v>
      </c>
      <c r="B8205">
        <v>2003</v>
      </c>
      <c r="C8205">
        <f>_xlfn.MAXIFS(Table1[ScheduleWeekWritten],Table1[ScheduleSeason],Table1[[#This Row],[ScheduleSeason]])</f>
        <v>17</v>
      </c>
      <c r="D8205">
        <v>5</v>
      </c>
      <c r="E8205" cm="1">
        <f t="array" ref="E8205">_xlfn.XLOOKUP(Table1[[#This Row],[ScheduleWeekWritten]],Table3[Game],100+Table3[Increase],Table1[[#This Row],[ScheduleWeekWritten]])</f>
        <v>5</v>
      </c>
      <c r="F8205" t="b">
        <v>0</v>
      </c>
      <c r="G8205" t="s">
        <v>67</v>
      </c>
      <c r="H8205">
        <v>24</v>
      </c>
      <c r="I8205">
        <v>7</v>
      </c>
      <c r="J8205" t="s">
        <v>149</v>
      </c>
      <c r="K8205" t="s">
        <v>68</v>
      </c>
      <c r="L8205" t="str">
        <f>_xlfn.XLOOKUP(Table1[[#This Row],[TeamFavoriteID]],Table2[team_id],Table2[team_name],_xlfn.XLOOKUP(Table1[[#This Row],[TeamFavoriteID]],Table2[team_id_pfr],Table2[team_name],"Even"))</f>
        <v>Dallas Cowboys</v>
      </c>
      <c r="M8205">
        <v>-7.5</v>
      </c>
      <c r="N8205">
        <f>IF(Table1[[#This Row],[TeamFavorite]]=Table1[[#This Row],[TeamHome]],Table1[[#This Row],[ScoreAway]]-Table1[[#This Row],[ScoreHome]],Table1[[#This Row],[ScoreHome]]-Table1[[#This Row],[ScoreAway]])</f>
        <v>-17</v>
      </c>
      <c r="O8205">
        <f>IF(Table1[[#This Row],[SpreadActual]]&lt;Table1[[#This Row],[SpreadFavorite]],1,0)</f>
        <v>1</v>
      </c>
      <c r="P8205">
        <v>39.5</v>
      </c>
      <c r="Q8205" t="s">
        <v>119</v>
      </c>
      <c r="R8205" t="b">
        <v>0</v>
      </c>
      <c r="S8205">
        <v>73</v>
      </c>
      <c r="T8205">
        <v>8</v>
      </c>
      <c r="U8205">
        <v>76</v>
      </c>
    </row>
    <row r="8206" spans="1:22" x14ac:dyDescent="0.2">
      <c r="A8206" s="1">
        <v>37899</v>
      </c>
      <c r="B8206">
        <v>2003</v>
      </c>
      <c r="C8206">
        <f>_xlfn.MAXIFS(Table1[ScheduleWeekWritten],Table1[ScheduleSeason],Table1[[#This Row],[ScheduleSeason]])</f>
        <v>17</v>
      </c>
      <c r="D8206">
        <v>5</v>
      </c>
      <c r="E8206" cm="1">
        <f t="array" ref="E8206">_xlfn.XLOOKUP(Table1[[#This Row],[ScheduleWeekWritten]],Table3[Game],100+Table3[Increase],Table1[[#This Row],[ScheduleWeekWritten]])</f>
        <v>5</v>
      </c>
      <c r="F8206" t="b">
        <v>0</v>
      </c>
      <c r="G8206" t="s">
        <v>33</v>
      </c>
      <c r="H8206">
        <v>35</v>
      </c>
      <c r="I8206">
        <v>13</v>
      </c>
      <c r="J8206" t="s">
        <v>128</v>
      </c>
      <c r="K8206" t="s">
        <v>35</v>
      </c>
      <c r="L8206" t="str">
        <f>_xlfn.XLOOKUP(Table1[[#This Row],[TeamFavoriteID]],Table2[team_id],Table2[team_name],_xlfn.XLOOKUP(Table1[[#This Row],[TeamFavoriteID]],Table2[team_id_pfr],Table2[team_name],"Even"))</f>
        <v>Green Bay Packers</v>
      </c>
      <c r="M8206">
        <v>-1</v>
      </c>
      <c r="N8206">
        <f>IF(Table1[[#This Row],[TeamFavorite]]=Table1[[#This Row],[TeamHome]],Table1[[#This Row],[ScoreAway]]-Table1[[#This Row],[ScoreHome]],Table1[[#This Row],[ScoreHome]]-Table1[[#This Row],[ScoreAway]])</f>
        <v>-22</v>
      </c>
      <c r="O8206">
        <f>IF(Table1[[#This Row],[SpreadActual]]&lt;Table1[[#This Row],[SpreadFavorite]],1,0)</f>
        <v>1</v>
      </c>
      <c r="P8206">
        <v>45</v>
      </c>
      <c r="Q8206" t="s">
        <v>82</v>
      </c>
      <c r="R8206" t="b">
        <v>0</v>
      </c>
      <c r="S8206">
        <v>40</v>
      </c>
      <c r="T8206">
        <v>5</v>
      </c>
      <c r="U8206">
        <v>67</v>
      </c>
    </row>
    <row r="8207" spans="1:22" x14ac:dyDescent="0.2">
      <c r="A8207" s="1">
        <v>37899</v>
      </c>
      <c r="B8207">
        <v>2003</v>
      </c>
      <c r="C8207">
        <f>_xlfn.MAXIFS(Table1[ScheduleWeekWritten],Table1[ScheduleSeason],Table1[[#This Row],[ScheduleSeason]])</f>
        <v>17</v>
      </c>
      <c r="D8207">
        <v>5</v>
      </c>
      <c r="E8207" cm="1">
        <f t="array" ref="E8207">_xlfn.XLOOKUP(Table1[[#This Row],[ScheduleWeekWritten]],Table3[Game],100+Table3[Increase],Table1[[#This Row],[ScheduleWeekWritten]])</f>
        <v>5</v>
      </c>
      <c r="F8207" t="b">
        <v>0</v>
      </c>
      <c r="G8207" t="s">
        <v>154</v>
      </c>
      <c r="H8207">
        <v>27</v>
      </c>
      <c r="I8207">
        <v>21</v>
      </c>
      <c r="J8207" t="s">
        <v>27</v>
      </c>
      <c r="K8207" t="s">
        <v>161</v>
      </c>
      <c r="L8207" t="str">
        <f>_xlfn.XLOOKUP(Table1[[#This Row],[TeamFavoriteID]],Table2[team_id],Table2[team_name],_xlfn.XLOOKUP(Table1[[#This Row],[TeamFavoriteID]],Table2[team_id_pfr],Table2[team_name],"Even"))</f>
        <v>Jacksonville Jaguars</v>
      </c>
      <c r="M8207">
        <v>-3</v>
      </c>
      <c r="N8207">
        <f>IF(Table1[[#This Row],[TeamFavorite]]=Table1[[#This Row],[TeamHome]],Table1[[#This Row],[ScoreAway]]-Table1[[#This Row],[ScoreHome]],Table1[[#This Row],[ScoreHome]]-Table1[[#This Row],[ScoreAway]])</f>
        <v>-6</v>
      </c>
      <c r="O8207">
        <f>IF(Table1[[#This Row],[SpreadActual]]&lt;Table1[[#This Row],[SpreadFavorite]],1,0)</f>
        <v>1</v>
      </c>
      <c r="P8207">
        <v>42.5</v>
      </c>
      <c r="Q8207" t="s">
        <v>155</v>
      </c>
      <c r="R8207" t="b">
        <v>0</v>
      </c>
      <c r="S8207">
        <v>76</v>
      </c>
      <c r="T8207">
        <v>5</v>
      </c>
      <c r="U8207">
        <v>77</v>
      </c>
    </row>
    <row r="8208" spans="1:22" x14ac:dyDescent="0.2">
      <c r="A8208" s="1">
        <v>37899</v>
      </c>
      <c r="B8208">
        <v>2003</v>
      </c>
      <c r="C8208">
        <f>_xlfn.MAXIFS(Table1[ScheduleWeekWritten],Table1[ScheduleSeason],Table1[[#This Row],[ScheduleSeason]])</f>
        <v>17</v>
      </c>
      <c r="D8208">
        <v>5</v>
      </c>
      <c r="E8208" cm="1">
        <f t="array" ref="E8208">_xlfn.XLOOKUP(Table1[[#This Row],[ScheduleWeekWritten]],Table3[Game],100+Table3[Increase],Table1[[#This Row],[ScheduleWeekWritten]])</f>
        <v>5</v>
      </c>
      <c r="F8208" t="b">
        <v>0</v>
      </c>
      <c r="G8208" t="s">
        <v>42</v>
      </c>
      <c r="H8208">
        <v>24</v>
      </c>
      <c r="I8208">
        <v>23</v>
      </c>
      <c r="J8208" t="s">
        <v>24</v>
      </c>
      <c r="K8208" t="s">
        <v>75</v>
      </c>
      <c r="L8208" t="str">
        <f>_xlfn.XLOOKUP(Table1[[#This Row],[TeamFavoriteID]],Table2[team_id],Table2[team_name],_xlfn.XLOOKUP(Table1[[#This Row],[TeamFavoriteID]],Table2[team_id_pfr],Table2[team_name],"Even"))</f>
        <v>Kansas City Chiefs</v>
      </c>
      <c r="M8208">
        <v>-3.5</v>
      </c>
      <c r="N8208">
        <f>IF(Table1[[#This Row],[TeamFavorite]]=Table1[[#This Row],[TeamHome]],Table1[[#This Row],[ScoreAway]]-Table1[[#This Row],[ScoreHome]],Table1[[#This Row],[ScoreHome]]-Table1[[#This Row],[ScoreAway]])</f>
        <v>-1</v>
      </c>
      <c r="O8208">
        <f>IF(Table1[[#This Row],[SpreadActual]]&lt;Table1[[#This Row],[SpreadFavorite]],1,0)</f>
        <v>0</v>
      </c>
      <c r="P8208">
        <v>46.5</v>
      </c>
      <c r="Q8208" t="s">
        <v>117</v>
      </c>
      <c r="R8208" t="b">
        <v>0</v>
      </c>
      <c r="S8208">
        <v>62</v>
      </c>
      <c r="T8208">
        <v>10</v>
      </c>
      <c r="U8208">
        <v>73</v>
      </c>
    </row>
    <row r="8209" spans="1:22" x14ac:dyDescent="0.2">
      <c r="A8209" s="1">
        <v>37899</v>
      </c>
      <c r="B8209">
        <v>2003</v>
      </c>
      <c r="C8209">
        <f>_xlfn.MAXIFS(Table1[ScheduleWeekWritten],Table1[ScheduleSeason],Table1[[#This Row],[ScheduleSeason]])</f>
        <v>17</v>
      </c>
      <c r="D8209">
        <v>5</v>
      </c>
      <c r="E8209" cm="1">
        <f t="array" ref="E8209">_xlfn.XLOOKUP(Table1[[#This Row],[ScheduleWeekWritten]],Table3[Game],100+Table3[Increase],Table1[[#This Row],[ScheduleWeekWritten]])</f>
        <v>5</v>
      </c>
      <c r="F8209" t="b">
        <v>0</v>
      </c>
      <c r="G8209" t="s">
        <v>115</v>
      </c>
      <c r="H8209">
        <v>38</v>
      </c>
      <c r="I8209">
        <v>30</v>
      </c>
      <c r="J8209" t="s">
        <v>171</v>
      </c>
      <c r="K8209" t="s">
        <v>70</v>
      </c>
      <c r="L8209" t="str">
        <f>_xlfn.XLOOKUP(Table1[[#This Row],[TeamFavoriteID]],Table2[team_id],Table2[team_name],_xlfn.XLOOKUP(Table1[[#This Row],[TeamFavoriteID]],Table2[team_id_pfr],Table2[team_name],"Even"))</f>
        <v>Boston Patriots</v>
      </c>
      <c r="M8209">
        <v>-1</v>
      </c>
      <c r="N8209">
        <f>IF(Table1[[#This Row],[TeamFavorite]]=Table1[[#This Row],[TeamHome]],Table1[[#This Row],[ScoreAway]]-Table1[[#This Row],[ScoreHome]],Table1[[#This Row],[ScoreHome]]-Table1[[#This Row],[ScoreAway]])</f>
        <v>8</v>
      </c>
      <c r="O8209">
        <f>IF(Table1[[#This Row],[SpreadActual]]&lt;Table1[[#This Row],[SpreadFavorite]],1,0)</f>
        <v>0</v>
      </c>
      <c r="P8209">
        <v>40.5</v>
      </c>
      <c r="Q8209" t="s">
        <v>179</v>
      </c>
      <c r="R8209" t="b">
        <v>0</v>
      </c>
      <c r="S8209">
        <v>54</v>
      </c>
      <c r="T8209">
        <v>14</v>
      </c>
      <c r="U8209">
        <v>60</v>
      </c>
    </row>
    <row r="8210" spans="1:22" x14ac:dyDescent="0.2">
      <c r="A8210" s="1">
        <v>37899</v>
      </c>
      <c r="B8210">
        <v>2003</v>
      </c>
      <c r="C8210">
        <f>_xlfn.MAXIFS(Table1[ScheduleWeekWritten],Table1[ScheduleSeason],Table1[[#This Row],[ScheduleSeason]])</f>
        <v>17</v>
      </c>
      <c r="D8210">
        <v>5</v>
      </c>
      <c r="E8210" cm="1">
        <f t="array" ref="E8210">_xlfn.XLOOKUP(Table1[[#This Row],[ScheduleWeekWritten]],Table3[Game],100+Table3[Increase],Table1[[#This Row],[ScheduleWeekWritten]])</f>
        <v>5</v>
      </c>
      <c r="F8210" t="b">
        <v>0</v>
      </c>
      <c r="G8210" t="s">
        <v>50</v>
      </c>
      <c r="H8210">
        <v>10</v>
      </c>
      <c r="I8210">
        <v>23</v>
      </c>
      <c r="J8210" t="s">
        <v>19</v>
      </c>
      <c r="K8210" t="s">
        <v>90</v>
      </c>
      <c r="L8210" t="str">
        <f>_xlfn.XLOOKUP(Table1[[#This Row],[TeamFavoriteID]],Table2[team_id],Table2[team_name],_xlfn.XLOOKUP(Table1[[#This Row],[TeamFavoriteID]],Table2[team_id_pfr],Table2[team_name],"Even"))</f>
        <v>New York Giants</v>
      </c>
      <c r="M8210">
        <v>-1.5</v>
      </c>
      <c r="N8210">
        <f>IF(Table1[[#This Row],[TeamFavorite]]=Table1[[#This Row],[TeamHome]],Table1[[#This Row],[ScoreAway]]-Table1[[#This Row],[ScoreHome]],Table1[[#This Row],[ScoreHome]]-Table1[[#This Row],[ScoreAway]])</f>
        <v>13</v>
      </c>
      <c r="O8210">
        <f>IF(Table1[[#This Row],[SpreadActual]]&lt;Table1[[#This Row],[SpreadFavorite]],1,0)</f>
        <v>0</v>
      </c>
      <c r="P8210">
        <v>38</v>
      </c>
      <c r="Q8210" t="s">
        <v>126</v>
      </c>
      <c r="R8210" t="b">
        <v>0</v>
      </c>
      <c r="S8210">
        <v>54</v>
      </c>
      <c r="T8210">
        <v>12</v>
      </c>
      <c r="U8210">
        <v>60</v>
      </c>
    </row>
    <row r="8211" spans="1:22" x14ac:dyDescent="0.2">
      <c r="A8211" s="1">
        <v>37899</v>
      </c>
      <c r="B8211">
        <v>2003</v>
      </c>
      <c r="C8211">
        <f>_xlfn.MAXIFS(Table1[ScheduleWeekWritten],Table1[ScheduleSeason],Table1[[#This Row],[ScheduleSeason]])</f>
        <v>17</v>
      </c>
      <c r="D8211">
        <v>5</v>
      </c>
      <c r="E8211" cm="1">
        <f t="array" ref="E8211">_xlfn.XLOOKUP(Table1[[#This Row],[ScheduleWeekWritten]],Table3[Game],100+Table3[Increase],Table1[[#This Row],[ScheduleWeekWritten]])</f>
        <v>5</v>
      </c>
      <c r="F8211" t="b">
        <v>0</v>
      </c>
      <c r="G8211" t="s">
        <v>58</v>
      </c>
      <c r="H8211">
        <v>27</v>
      </c>
      <c r="I8211">
        <v>25</v>
      </c>
      <c r="J8211" t="s">
        <v>61</v>
      </c>
      <c r="K8211" t="s">
        <v>77</v>
      </c>
      <c r="L8211" t="str">
        <f>_xlfn.XLOOKUP(Table1[[#This Row],[TeamFavoriteID]],Table2[team_id],Table2[team_name],_xlfn.XLOOKUP(Table1[[#This Row],[TeamFavoriteID]],Table2[team_id_pfr],Table2[team_name],"Even"))</f>
        <v>Philadelphia Eagles</v>
      </c>
      <c r="M8211">
        <v>-4.5</v>
      </c>
      <c r="N8211">
        <f>IF(Table1[[#This Row],[TeamFavorite]]=Table1[[#This Row],[TeamHome]],Table1[[#This Row],[ScoreAway]]-Table1[[#This Row],[ScoreHome]],Table1[[#This Row],[ScoreHome]]-Table1[[#This Row],[ScoreAway]])</f>
        <v>-2</v>
      </c>
      <c r="O8211">
        <f>IF(Table1[[#This Row],[SpreadActual]]&lt;Table1[[#This Row],[SpreadFavorite]],1,0)</f>
        <v>0</v>
      </c>
      <c r="P8211">
        <v>40.5</v>
      </c>
      <c r="Q8211" t="s">
        <v>183</v>
      </c>
      <c r="R8211" t="b">
        <v>0</v>
      </c>
      <c r="S8211">
        <v>53</v>
      </c>
      <c r="T8211">
        <v>12</v>
      </c>
      <c r="U8211">
        <v>65</v>
      </c>
    </row>
    <row r="8212" spans="1:22" x14ac:dyDescent="0.2">
      <c r="A8212" s="1">
        <v>37899</v>
      </c>
      <c r="B8212">
        <v>2003</v>
      </c>
      <c r="C8212">
        <f>_xlfn.MAXIFS(Table1[ScheduleWeekWritten],Table1[ScheduleSeason],Table1[[#This Row],[ScheduleSeason]])</f>
        <v>17</v>
      </c>
      <c r="D8212">
        <v>5</v>
      </c>
      <c r="E8212" cm="1">
        <f t="array" ref="E8212">_xlfn.XLOOKUP(Table1[[#This Row],[ScheduleWeekWritten]],Table3[Game],100+Table3[Increase],Table1[[#This Row],[ScheduleWeekWritten]])</f>
        <v>5</v>
      </c>
      <c r="F8212" t="b">
        <v>0</v>
      </c>
      <c r="G8212" t="s">
        <v>49</v>
      </c>
      <c r="H8212">
        <v>13</v>
      </c>
      <c r="I8212">
        <v>33</v>
      </c>
      <c r="J8212" t="s">
        <v>62</v>
      </c>
      <c r="K8212" t="s">
        <v>51</v>
      </c>
      <c r="L8212" t="str">
        <f>_xlfn.XLOOKUP(Table1[[#This Row],[TeamFavoriteID]],Table2[team_id],Table2[team_name],_xlfn.XLOOKUP(Table1[[#This Row],[TeamFavoriteID]],Table2[team_id_pfr],Table2[team_name],"Even"))</f>
        <v>Pittsburgh Steelers</v>
      </c>
      <c r="M8212">
        <v>-7</v>
      </c>
      <c r="N8212">
        <f>IF(Table1[[#This Row],[TeamFavorite]]=Table1[[#This Row],[TeamHome]],Table1[[#This Row],[ScoreAway]]-Table1[[#This Row],[ScoreHome]],Table1[[#This Row],[ScoreHome]]-Table1[[#This Row],[ScoreAway]])</f>
        <v>20</v>
      </c>
      <c r="O8212">
        <f>IF(Table1[[#This Row],[SpreadActual]]&lt;Table1[[#This Row],[SpreadFavorite]],1,0)</f>
        <v>0</v>
      </c>
      <c r="P8212">
        <v>42</v>
      </c>
      <c r="Q8212" t="s">
        <v>175</v>
      </c>
      <c r="R8212" t="b">
        <v>0</v>
      </c>
      <c r="S8212">
        <v>47</v>
      </c>
      <c r="T8212">
        <v>7</v>
      </c>
      <c r="U8212">
        <v>63</v>
      </c>
    </row>
    <row r="8213" spans="1:22" x14ac:dyDescent="0.2">
      <c r="A8213" s="1">
        <v>37899</v>
      </c>
      <c r="B8213">
        <v>2003</v>
      </c>
      <c r="C8213">
        <f>_xlfn.MAXIFS(Table1[ScheduleWeekWritten],Table1[ScheduleSeason],Table1[[#This Row],[ScheduleSeason]])</f>
        <v>17</v>
      </c>
      <c r="D8213">
        <v>5</v>
      </c>
      <c r="E8213" cm="1">
        <f t="array" ref="E8213">_xlfn.XLOOKUP(Table1[[#This Row],[ScheduleWeekWritten]],Table3[Game],100+Table3[Increase],Table1[[#This Row],[ScheduleWeekWritten]])</f>
        <v>5</v>
      </c>
      <c r="F8213" t="b">
        <v>0</v>
      </c>
      <c r="G8213" t="s">
        <v>53</v>
      </c>
      <c r="H8213">
        <v>24</v>
      </c>
      <c r="I8213">
        <v>17</v>
      </c>
      <c r="J8213" t="s">
        <v>45</v>
      </c>
      <c r="K8213" t="s">
        <v>87</v>
      </c>
      <c r="L8213" t="str">
        <f>_xlfn.XLOOKUP(Table1[[#This Row],[TeamFavoriteID]],Table2[team_id],Table2[team_name],_xlfn.XLOOKUP(Table1[[#This Row],[TeamFavoriteID]],Table2[team_id_pfr],Table2[team_name],"Even"))</f>
        <v>San Francisco 49ers</v>
      </c>
      <c r="M8213">
        <v>-7.5</v>
      </c>
      <c r="N8213">
        <f>IF(Table1[[#This Row],[TeamFavorite]]=Table1[[#This Row],[TeamHome]],Table1[[#This Row],[ScoreAway]]-Table1[[#This Row],[ScoreHome]],Table1[[#This Row],[ScoreHome]]-Table1[[#This Row],[ScoreAway]])</f>
        <v>-7</v>
      </c>
      <c r="O8213">
        <f>IF(Table1[[#This Row],[SpreadActual]]&lt;Table1[[#This Row],[SpreadFavorite]],1,0)</f>
        <v>0</v>
      </c>
      <c r="P8213">
        <v>42.5</v>
      </c>
      <c r="Q8213" t="s">
        <v>118</v>
      </c>
      <c r="R8213" t="b">
        <v>0</v>
      </c>
      <c r="S8213">
        <v>61</v>
      </c>
      <c r="T8213">
        <v>12</v>
      </c>
      <c r="U8213">
        <v>77</v>
      </c>
    </row>
    <row r="8214" spans="1:22" x14ac:dyDescent="0.2">
      <c r="A8214" s="1">
        <v>37900</v>
      </c>
      <c r="B8214">
        <v>2003</v>
      </c>
      <c r="C8214">
        <f>_xlfn.MAXIFS(Table1[ScheduleWeekWritten],Table1[ScheduleSeason],Table1[[#This Row],[ScheduleSeason]])</f>
        <v>17</v>
      </c>
      <c r="D8214">
        <v>5</v>
      </c>
      <c r="E8214" cm="1">
        <f t="array" ref="E8214">_xlfn.XLOOKUP(Table1[[#This Row],[ScheduleWeekWritten]],Table3[Game],100+Table3[Increase],Table1[[#This Row],[ScheduleWeekWritten]])</f>
        <v>5</v>
      </c>
      <c r="F8214" t="b">
        <v>0</v>
      </c>
      <c r="G8214" t="s">
        <v>127</v>
      </c>
      <c r="H8214">
        <v>35</v>
      </c>
      <c r="I8214">
        <v>38</v>
      </c>
      <c r="J8214" t="s">
        <v>140</v>
      </c>
      <c r="K8214" t="s">
        <v>133</v>
      </c>
      <c r="L8214" t="str">
        <f>_xlfn.XLOOKUP(Table1[[#This Row],[TeamFavoriteID]],Table2[team_id],Table2[team_name],_xlfn.XLOOKUP(Table1[[#This Row],[TeamFavoriteID]],Table2[team_id_pfr],Table2[team_name],"Even"))</f>
        <v>Tampa Bay Buccaneers</v>
      </c>
      <c r="M8214">
        <v>-4.5</v>
      </c>
      <c r="N8214">
        <f>IF(Table1[[#This Row],[TeamFavorite]]=Table1[[#This Row],[TeamHome]],Table1[[#This Row],[ScoreAway]]-Table1[[#This Row],[ScoreHome]],Table1[[#This Row],[ScoreHome]]-Table1[[#This Row],[ScoreAway]])</f>
        <v>3</v>
      </c>
      <c r="O8214">
        <f>IF(Table1[[#This Row],[SpreadActual]]&lt;Table1[[#This Row],[SpreadFavorite]],1,0)</f>
        <v>0</v>
      </c>
      <c r="P8214">
        <v>37.5</v>
      </c>
      <c r="Q8214" t="s">
        <v>168</v>
      </c>
      <c r="R8214" t="b">
        <v>0</v>
      </c>
      <c r="S8214">
        <v>78</v>
      </c>
      <c r="T8214">
        <v>4</v>
      </c>
      <c r="U8214">
        <v>72</v>
      </c>
    </row>
    <row r="8215" spans="1:22" x14ac:dyDescent="0.2">
      <c r="A8215" s="1">
        <v>37906</v>
      </c>
      <c r="B8215">
        <v>2003</v>
      </c>
      <c r="C8215">
        <f>_xlfn.MAXIFS(Table1[ScheduleWeekWritten],Table1[ScheduleSeason],Table1[[#This Row],[ScheduleSeason]])</f>
        <v>17</v>
      </c>
      <c r="D8215">
        <v>6</v>
      </c>
      <c r="E8215" cm="1">
        <f t="array" ref="E8215">_xlfn.XLOOKUP(Table1[[#This Row],[ScheduleWeekWritten]],Table3[Game],100+Table3[Increase],Table1[[#This Row],[ScheduleWeekWritten]])</f>
        <v>6</v>
      </c>
      <c r="F8215" t="b">
        <v>0</v>
      </c>
      <c r="G8215" t="s">
        <v>149</v>
      </c>
      <c r="H8215">
        <v>18</v>
      </c>
      <c r="I8215">
        <v>26</v>
      </c>
      <c r="J8215" t="s">
        <v>158</v>
      </c>
      <c r="K8215" t="s">
        <v>159</v>
      </c>
      <c r="L8215" t="str">
        <f>_xlfn.XLOOKUP(Table1[[#This Row],[TeamFavoriteID]],Table2[team_id],Table2[team_name],_xlfn.XLOOKUP(Table1[[#This Row],[TeamFavoriteID]],Table2[team_id_pfr],Table2[team_name],"Even"))</f>
        <v>Baltimore Ravens</v>
      </c>
      <c r="M8215">
        <v>-6.5</v>
      </c>
      <c r="N8215">
        <f>IF(Table1[[#This Row],[TeamFavorite]]=Table1[[#This Row],[TeamHome]],Table1[[#This Row],[ScoreAway]]-Table1[[#This Row],[ScoreHome]],Table1[[#This Row],[ScoreHome]]-Table1[[#This Row],[ScoreAway]])</f>
        <v>-8</v>
      </c>
      <c r="O8215">
        <f>IF(Table1[[#This Row],[SpreadActual]]&lt;Table1[[#This Row],[SpreadFavorite]],1,0)</f>
        <v>1</v>
      </c>
      <c r="P8215">
        <v>37</v>
      </c>
      <c r="Q8215" t="s">
        <v>150</v>
      </c>
      <c r="R8215" t="b">
        <v>0</v>
      </c>
      <c r="S8215">
        <v>85</v>
      </c>
      <c r="T8215">
        <v>6</v>
      </c>
      <c r="U8215">
        <v>42</v>
      </c>
    </row>
    <row r="8216" spans="1:22" x14ac:dyDescent="0.2">
      <c r="A8216" s="1">
        <v>37906</v>
      </c>
      <c r="B8216">
        <v>2003</v>
      </c>
      <c r="C8216">
        <f>_xlfn.MAXIFS(Table1[ScheduleWeekWritten],Table1[ScheduleSeason],Table1[[#This Row],[ScheduleSeason]])</f>
        <v>17</v>
      </c>
      <c r="D8216">
        <v>6</v>
      </c>
      <c r="E8216" cm="1">
        <f t="array" ref="E8216">_xlfn.XLOOKUP(Table1[[#This Row],[ScheduleWeekWritten]],Table3[Game],100+Table3[Increase],Table1[[#This Row],[ScheduleWeekWritten]])</f>
        <v>6</v>
      </c>
      <c r="F8216" t="b">
        <v>0</v>
      </c>
      <c r="G8216" t="s">
        <v>62</v>
      </c>
      <c r="H8216">
        <v>13</v>
      </c>
      <c r="I8216">
        <v>7</v>
      </c>
      <c r="J8216" t="s">
        <v>20</v>
      </c>
      <c r="K8216" t="s">
        <v>63</v>
      </c>
      <c r="L8216" t="str">
        <f>_xlfn.XLOOKUP(Table1[[#This Row],[TeamFavoriteID]],Table2[team_id],Table2[team_name],_xlfn.XLOOKUP(Table1[[#This Row],[TeamFavoriteID]],Table2[team_id_pfr],Table2[team_name],"Even"))</f>
        <v>Cleveland Browns</v>
      </c>
      <c r="M8216">
        <v>-3.5</v>
      </c>
      <c r="N8216">
        <f>IF(Table1[[#This Row],[TeamFavorite]]=Table1[[#This Row],[TeamHome]],Table1[[#This Row],[ScoreAway]]-Table1[[#This Row],[ScoreHome]],Table1[[#This Row],[ScoreHome]]-Table1[[#This Row],[ScoreAway]])</f>
        <v>-6</v>
      </c>
      <c r="O8216">
        <f>IF(Table1[[#This Row],[SpreadActual]]&lt;Table1[[#This Row],[SpreadFavorite]],1,0)</f>
        <v>1</v>
      </c>
      <c r="P8216">
        <v>43.5</v>
      </c>
      <c r="Q8216" t="s">
        <v>170</v>
      </c>
      <c r="R8216" t="b">
        <v>0</v>
      </c>
      <c r="S8216">
        <v>62</v>
      </c>
      <c r="T8216">
        <v>11</v>
      </c>
      <c r="U8216">
        <v>65</v>
      </c>
    </row>
    <row r="8217" spans="1:22" x14ac:dyDescent="0.2">
      <c r="A8217" s="1">
        <v>37906</v>
      </c>
      <c r="B8217">
        <v>2003</v>
      </c>
      <c r="C8217">
        <f>_xlfn.MAXIFS(Table1[ScheduleWeekWritten],Table1[ScheduleSeason],Table1[[#This Row],[ScheduleSeason]])</f>
        <v>17</v>
      </c>
      <c r="D8217">
        <v>6</v>
      </c>
      <c r="E8217" cm="1">
        <f t="array" ref="E8217">_xlfn.XLOOKUP(Table1[[#This Row],[ScheduleWeekWritten]],Table3[Game],100+Table3[Increase],Table1[[#This Row],[ScheduleWeekWritten]])</f>
        <v>6</v>
      </c>
      <c r="F8217" t="b">
        <v>0</v>
      </c>
      <c r="G8217" t="s">
        <v>67</v>
      </c>
      <c r="H8217">
        <v>23</v>
      </c>
      <c r="I8217">
        <v>21</v>
      </c>
      <c r="J8217" t="s">
        <v>58</v>
      </c>
      <c r="K8217" t="s">
        <v>68</v>
      </c>
      <c r="L8217" t="str">
        <f>_xlfn.XLOOKUP(Table1[[#This Row],[TeamFavoriteID]],Table2[team_id],Table2[team_name],_xlfn.XLOOKUP(Table1[[#This Row],[TeamFavoriteID]],Table2[team_id_pfr],Table2[team_name],"Even"))</f>
        <v>Dallas Cowboys</v>
      </c>
      <c r="M8217">
        <v>-1</v>
      </c>
      <c r="N8217">
        <f>IF(Table1[[#This Row],[TeamFavorite]]=Table1[[#This Row],[TeamHome]],Table1[[#This Row],[ScoreAway]]-Table1[[#This Row],[ScoreHome]],Table1[[#This Row],[ScoreHome]]-Table1[[#This Row],[ScoreAway]])</f>
        <v>-2</v>
      </c>
      <c r="O8217">
        <f>IF(Table1[[#This Row],[SpreadActual]]&lt;Table1[[#This Row],[SpreadFavorite]],1,0)</f>
        <v>1</v>
      </c>
      <c r="P8217">
        <v>37.5</v>
      </c>
      <c r="Q8217" t="s">
        <v>119</v>
      </c>
      <c r="R8217" t="b">
        <v>0</v>
      </c>
      <c r="S8217">
        <v>72</v>
      </c>
      <c r="T8217">
        <v>10</v>
      </c>
      <c r="U8217">
        <v>75</v>
      </c>
    </row>
    <row r="8218" spans="1:22" x14ac:dyDescent="0.2">
      <c r="A8218" s="1">
        <v>37906</v>
      </c>
      <c r="B8218">
        <v>2003</v>
      </c>
      <c r="C8218">
        <f>_xlfn.MAXIFS(Table1[ScheduleWeekWritten],Table1[ScheduleSeason],Table1[[#This Row],[ScheduleSeason]])</f>
        <v>17</v>
      </c>
      <c r="D8218">
        <v>6</v>
      </c>
      <c r="E8218" cm="1">
        <f t="array" ref="E8218">_xlfn.XLOOKUP(Table1[[#This Row],[ScheduleWeekWritten]],Table3[Game],100+Table3[Increase],Table1[[#This Row],[ScheduleWeekWritten]])</f>
        <v>6</v>
      </c>
      <c r="F8218" t="b">
        <v>0</v>
      </c>
      <c r="G8218" t="s">
        <v>24</v>
      </c>
      <c r="H8218">
        <v>17</v>
      </c>
      <c r="I8218">
        <v>14</v>
      </c>
      <c r="J8218" t="s">
        <v>49</v>
      </c>
      <c r="K8218" t="s">
        <v>88</v>
      </c>
      <c r="L8218" t="str">
        <f>_xlfn.XLOOKUP(Table1[[#This Row],[TeamFavoriteID]],Table2[team_id],Table2[team_name],_xlfn.XLOOKUP(Table1[[#This Row],[TeamFavoriteID]],Table2[team_id_pfr],Table2[team_name],"Even"))</f>
        <v>Denver Broncos</v>
      </c>
      <c r="M8218">
        <v>-6.5</v>
      </c>
      <c r="N8218">
        <f>IF(Table1[[#This Row],[TeamFavorite]]=Table1[[#This Row],[TeamHome]],Table1[[#This Row],[ScoreAway]]-Table1[[#This Row],[ScoreHome]],Table1[[#This Row],[ScoreHome]]-Table1[[#This Row],[ScoreAway]])</f>
        <v>-3</v>
      </c>
      <c r="O8218">
        <f>IF(Table1[[#This Row],[SpreadActual]]&lt;Table1[[#This Row],[SpreadFavorite]],1,0)</f>
        <v>0</v>
      </c>
      <c r="P8218">
        <v>45</v>
      </c>
      <c r="Q8218" t="s">
        <v>174</v>
      </c>
      <c r="R8218" t="b">
        <v>0</v>
      </c>
      <c r="S8218">
        <v>52</v>
      </c>
      <c r="T8218">
        <v>9</v>
      </c>
      <c r="U8218">
        <v>28</v>
      </c>
    </row>
    <row r="8219" spans="1:22" x14ac:dyDescent="0.2">
      <c r="A8219" s="1">
        <v>37906</v>
      </c>
      <c r="B8219">
        <v>2003</v>
      </c>
      <c r="C8219">
        <f>_xlfn.MAXIFS(Table1[ScheduleWeekWritten],Table1[ScheduleSeason],Table1[[#This Row],[ScheduleSeason]])</f>
        <v>17</v>
      </c>
      <c r="D8219">
        <v>6</v>
      </c>
      <c r="E8219" cm="1">
        <f t="array" ref="E8219">_xlfn.XLOOKUP(Table1[[#This Row],[ScheduleWeekWritten]],Table3[Game],100+Table3[Increase],Table1[[#This Row],[ScheduleWeekWritten]])</f>
        <v>6</v>
      </c>
      <c r="F8219" t="b">
        <v>0</v>
      </c>
      <c r="G8219" t="s">
        <v>33</v>
      </c>
      <c r="H8219">
        <v>34</v>
      </c>
      <c r="I8219">
        <v>40</v>
      </c>
      <c r="J8219" t="s">
        <v>42</v>
      </c>
      <c r="K8219" t="s">
        <v>35</v>
      </c>
      <c r="L8219" t="str">
        <f>_xlfn.XLOOKUP(Table1[[#This Row],[TeamFavoriteID]],Table2[team_id],Table2[team_name],_xlfn.XLOOKUP(Table1[[#This Row],[TeamFavoriteID]],Table2[team_id_pfr],Table2[team_name],"Even"))</f>
        <v>Green Bay Packers</v>
      </c>
      <c r="M8219">
        <v>-2.5</v>
      </c>
      <c r="N8219">
        <f>IF(Table1[[#This Row],[TeamFavorite]]=Table1[[#This Row],[TeamHome]],Table1[[#This Row],[ScoreAway]]-Table1[[#This Row],[ScoreHome]],Table1[[#This Row],[ScoreHome]]-Table1[[#This Row],[ScoreAway]])</f>
        <v>6</v>
      </c>
      <c r="O8219">
        <f>IF(Table1[[#This Row],[SpreadActual]]&lt;Table1[[#This Row],[SpreadFavorite]],1,0)</f>
        <v>0</v>
      </c>
      <c r="P8219">
        <v>47.5</v>
      </c>
      <c r="Q8219" t="s">
        <v>82</v>
      </c>
      <c r="R8219" t="b">
        <v>0</v>
      </c>
      <c r="S8219">
        <v>56</v>
      </c>
      <c r="T8219">
        <v>16</v>
      </c>
      <c r="U8219">
        <v>72</v>
      </c>
    </row>
    <row r="8220" spans="1:22" x14ac:dyDescent="0.2">
      <c r="A8220" s="1">
        <v>37906</v>
      </c>
      <c r="B8220">
        <v>2003</v>
      </c>
      <c r="C8220">
        <f>_xlfn.MAXIFS(Table1[ScheduleWeekWritten],Table1[ScheduleSeason],Table1[[#This Row],[ScheduleSeason]])</f>
        <v>17</v>
      </c>
      <c r="D8220">
        <v>6</v>
      </c>
      <c r="E8220" cm="1">
        <f t="array" ref="E8220">_xlfn.XLOOKUP(Table1[[#This Row],[ScheduleWeekWritten]],Table3[Game],100+Table3[Increase],Table1[[#This Row],[ScheduleWeekWritten]])</f>
        <v>6</v>
      </c>
      <c r="F8220" t="b">
        <v>0</v>
      </c>
      <c r="G8220" t="s">
        <v>140</v>
      </c>
      <c r="H8220">
        <v>20</v>
      </c>
      <c r="I8220">
        <v>23</v>
      </c>
      <c r="J8220" t="s">
        <v>152</v>
      </c>
      <c r="K8220" t="s">
        <v>72</v>
      </c>
      <c r="L8220" t="str">
        <f>_xlfn.XLOOKUP(Table1[[#This Row],[TeamFavoriteID]],Table2[team_id],Table2[team_name],_xlfn.XLOOKUP(Table1[[#This Row],[TeamFavoriteID]],Table2[team_id_pfr],Table2[team_name],"Even"))</f>
        <v>Baltimore Colts</v>
      </c>
      <c r="M8220">
        <v>-4</v>
      </c>
      <c r="N8220">
        <f>IF(Table1[[#This Row],[TeamFavorite]]=Table1[[#This Row],[TeamHome]],Table1[[#This Row],[ScoreAway]]-Table1[[#This Row],[ScoreHome]],Table1[[#This Row],[ScoreHome]]-Table1[[#This Row],[ScoreAway]])</f>
        <v>-3</v>
      </c>
      <c r="O8220">
        <f>IF(Table1[[#This Row],[SpreadActual]]&lt;Table1[[#This Row],[SpreadFavorite]],1,0)</f>
        <v>0</v>
      </c>
      <c r="P8220">
        <v>37.5</v>
      </c>
      <c r="Q8220" t="s">
        <v>141</v>
      </c>
      <c r="R8220" t="b">
        <v>0</v>
      </c>
      <c r="S8220">
        <v>72</v>
      </c>
      <c r="T8220">
        <v>0</v>
      </c>
      <c r="V8220" t="s">
        <v>103</v>
      </c>
    </row>
    <row r="8221" spans="1:22" x14ac:dyDescent="0.2">
      <c r="A8221" s="1">
        <v>37906</v>
      </c>
      <c r="B8221">
        <v>2003</v>
      </c>
      <c r="C8221">
        <f>_xlfn.MAXIFS(Table1[ScheduleWeekWritten],Table1[ScheduleSeason],Table1[[#This Row],[ScheduleSeason]])</f>
        <v>17</v>
      </c>
      <c r="D8221">
        <v>6</v>
      </c>
      <c r="E8221" cm="1">
        <f t="array" ref="E8221">_xlfn.XLOOKUP(Table1[[#This Row],[ScheduleWeekWritten]],Table3[Game],100+Table3[Increase],Table1[[#This Row],[ScheduleWeekWritten]])</f>
        <v>6</v>
      </c>
      <c r="F8221" t="b">
        <v>0</v>
      </c>
      <c r="G8221" t="s">
        <v>154</v>
      </c>
      <c r="H8221">
        <v>10</v>
      </c>
      <c r="I8221">
        <v>24</v>
      </c>
      <c r="J8221" t="s">
        <v>19</v>
      </c>
      <c r="K8221" t="s">
        <v>91</v>
      </c>
      <c r="L8221" t="str">
        <f>_xlfn.XLOOKUP(Table1[[#This Row],[TeamFavoriteID]],Table2[team_id],Table2[team_name],_xlfn.XLOOKUP(Table1[[#This Row],[TeamFavoriteID]],Table2[team_id_pfr],Table2[team_name],"Even"))</f>
        <v>Miami Dolphins</v>
      </c>
      <c r="M8221">
        <v>-3.5</v>
      </c>
      <c r="N8221">
        <f>IF(Table1[[#This Row],[TeamFavorite]]=Table1[[#This Row],[TeamHome]],Table1[[#This Row],[ScoreAway]]-Table1[[#This Row],[ScoreHome]],Table1[[#This Row],[ScoreHome]]-Table1[[#This Row],[ScoreAway]])</f>
        <v>-14</v>
      </c>
      <c r="O8221">
        <f>IF(Table1[[#This Row],[SpreadActual]]&lt;Table1[[#This Row],[SpreadFavorite]],1,0)</f>
        <v>1</v>
      </c>
      <c r="P8221">
        <v>38</v>
      </c>
      <c r="Q8221" t="s">
        <v>155</v>
      </c>
      <c r="R8221" t="b">
        <v>0</v>
      </c>
      <c r="S8221">
        <v>73</v>
      </c>
      <c r="T8221">
        <v>9</v>
      </c>
      <c r="U8221">
        <v>98</v>
      </c>
    </row>
    <row r="8222" spans="1:22" x14ac:dyDescent="0.2">
      <c r="A8222" s="1">
        <v>37906</v>
      </c>
      <c r="B8222">
        <v>2003</v>
      </c>
      <c r="C8222">
        <f>_xlfn.MAXIFS(Table1[ScheduleWeekWritten],Table1[ScheduleSeason],Table1[[#This Row],[ScheduleSeason]])</f>
        <v>17</v>
      </c>
      <c r="D8222">
        <v>6</v>
      </c>
      <c r="E8222" cm="1">
        <f t="array" ref="E8222">_xlfn.XLOOKUP(Table1[[#This Row],[ScheduleWeekWritten]],Table3[Game],100+Table3[Increase],Table1[[#This Row],[ScheduleWeekWritten]])</f>
        <v>6</v>
      </c>
      <c r="F8222" t="b">
        <v>0</v>
      </c>
      <c r="G8222" t="s">
        <v>115</v>
      </c>
      <c r="H8222">
        <v>17</v>
      </c>
      <c r="I8222">
        <v>6</v>
      </c>
      <c r="J8222" t="s">
        <v>50</v>
      </c>
      <c r="K8222" t="s">
        <v>70</v>
      </c>
      <c r="L8222" t="str">
        <f>_xlfn.XLOOKUP(Table1[[#This Row],[TeamFavoriteID]],Table2[team_id],Table2[team_name],_xlfn.XLOOKUP(Table1[[#This Row],[TeamFavoriteID]],Table2[team_id_pfr],Table2[team_name],"Even"))</f>
        <v>Boston Patriots</v>
      </c>
      <c r="M8222">
        <v>-2.5</v>
      </c>
      <c r="N8222">
        <f>IF(Table1[[#This Row],[TeamFavorite]]=Table1[[#This Row],[TeamHome]],Table1[[#This Row],[ScoreAway]]-Table1[[#This Row],[ScoreHome]],Table1[[#This Row],[ScoreHome]]-Table1[[#This Row],[ScoreAway]])</f>
        <v>11</v>
      </c>
      <c r="O8222">
        <f>IF(Table1[[#This Row],[SpreadActual]]&lt;Table1[[#This Row],[SpreadFavorite]],1,0)</f>
        <v>0</v>
      </c>
      <c r="P8222">
        <v>42.5</v>
      </c>
      <c r="Q8222" t="s">
        <v>179</v>
      </c>
      <c r="R8222" t="b">
        <v>0</v>
      </c>
      <c r="S8222">
        <v>54</v>
      </c>
      <c r="T8222">
        <v>9</v>
      </c>
      <c r="U8222">
        <v>95</v>
      </c>
    </row>
    <row r="8223" spans="1:22" x14ac:dyDescent="0.2">
      <c r="A8223" s="1">
        <v>37906</v>
      </c>
      <c r="B8223">
        <v>2003</v>
      </c>
      <c r="C8223">
        <f>_xlfn.MAXIFS(Table1[ScheduleWeekWritten],Table1[ScheduleSeason],Table1[[#This Row],[ScheduleSeason]])</f>
        <v>17</v>
      </c>
      <c r="D8223">
        <v>6</v>
      </c>
      <c r="E8223" cm="1">
        <f t="array" ref="E8223">_xlfn.XLOOKUP(Table1[[#This Row],[ScheduleWeekWritten]],Table3[Game],100+Table3[Increase],Table1[[#This Row],[ScheduleWeekWritten]])</f>
        <v>6</v>
      </c>
      <c r="F8223" t="b">
        <v>0</v>
      </c>
      <c r="G8223" t="s">
        <v>95</v>
      </c>
      <c r="H8223">
        <v>20</v>
      </c>
      <c r="I8223">
        <v>13</v>
      </c>
      <c r="J8223" t="s">
        <v>46</v>
      </c>
      <c r="K8223" t="s">
        <v>98</v>
      </c>
      <c r="L8223" t="str">
        <f>_xlfn.XLOOKUP(Table1[[#This Row],[TeamFavoriteID]],Table2[team_id],Table2[team_name],_xlfn.XLOOKUP(Table1[[#This Row],[TeamFavoriteID]],Table2[team_id_pfr],Table2[team_name],"Even"))</f>
        <v>New Orleans Saints</v>
      </c>
      <c r="M8223">
        <v>-6.5</v>
      </c>
      <c r="N8223">
        <f>IF(Table1[[#This Row],[TeamFavorite]]=Table1[[#This Row],[TeamHome]],Table1[[#This Row],[ScoreAway]]-Table1[[#This Row],[ScoreHome]],Table1[[#This Row],[ScoreHome]]-Table1[[#This Row],[ScoreAway]])</f>
        <v>-7</v>
      </c>
      <c r="O8223">
        <f>IF(Table1[[#This Row],[SpreadActual]]&lt;Table1[[#This Row],[SpreadFavorite]],1,0)</f>
        <v>1</v>
      </c>
      <c r="P8223">
        <v>43</v>
      </c>
      <c r="Q8223" t="s">
        <v>124</v>
      </c>
      <c r="R8223" t="b">
        <v>0</v>
      </c>
      <c r="S8223">
        <v>72</v>
      </c>
      <c r="T8223">
        <v>0</v>
      </c>
      <c r="V8223" t="s">
        <v>103</v>
      </c>
    </row>
    <row r="8224" spans="1:22" x14ac:dyDescent="0.2">
      <c r="A8224" s="1">
        <v>37906</v>
      </c>
      <c r="B8224">
        <v>2003</v>
      </c>
      <c r="C8224">
        <f>_xlfn.MAXIFS(Table1[ScheduleWeekWritten],Table1[ScheduleSeason],Table1[[#This Row],[ScheduleSeason]])</f>
        <v>17</v>
      </c>
      <c r="D8224">
        <v>6</v>
      </c>
      <c r="E8224" cm="1">
        <f t="array" ref="E8224">_xlfn.XLOOKUP(Table1[[#This Row],[ScheduleWeekWritten]],Table3[Game],100+Table3[Increase],Table1[[#This Row],[ScheduleWeekWritten]])</f>
        <v>6</v>
      </c>
      <c r="F8224" t="b">
        <v>0</v>
      </c>
      <c r="G8224" t="s">
        <v>31</v>
      </c>
      <c r="H8224">
        <v>30</v>
      </c>
      <c r="I8224">
        <v>3</v>
      </c>
      <c r="J8224" t="s">
        <v>28</v>
      </c>
      <c r="K8224" t="s">
        <v>43</v>
      </c>
      <c r="L8224" t="str">
        <f>_xlfn.XLOOKUP(Table1[[#This Row],[TeamFavoriteID]],Table2[team_id],Table2[team_name],_xlfn.XLOOKUP(Table1[[#This Row],[TeamFavoriteID]],Table2[team_id_pfr],Table2[team_name],"Even"))</f>
        <v>Buffalo Bills</v>
      </c>
      <c r="M8224">
        <v>-1</v>
      </c>
      <c r="N8224">
        <f>IF(Table1[[#This Row],[TeamFavorite]]=Table1[[#This Row],[TeamHome]],Table1[[#This Row],[ScoreAway]]-Table1[[#This Row],[ScoreHome]],Table1[[#This Row],[ScoreHome]]-Table1[[#This Row],[ScoreAway]])</f>
        <v>27</v>
      </c>
      <c r="O8224">
        <f>IF(Table1[[#This Row],[SpreadActual]]&lt;Table1[[#This Row],[SpreadFavorite]],1,0)</f>
        <v>0</v>
      </c>
      <c r="P8224">
        <v>36.5</v>
      </c>
      <c r="Q8224" t="s">
        <v>126</v>
      </c>
      <c r="R8224" t="b">
        <v>0</v>
      </c>
      <c r="S8224">
        <v>64</v>
      </c>
      <c r="T8224">
        <v>15</v>
      </c>
      <c r="U8224">
        <v>68</v>
      </c>
    </row>
    <row r="8225" spans="1:22" x14ac:dyDescent="0.2">
      <c r="A8225" s="1">
        <v>37906</v>
      </c>
      <c r="B8225">
        <v>2003</v>
      </c>
      <c r="C8225">
        <f>_xlfn.MAXIFS(Table1[ScheduleWeekWritten],Table1[ScheduleSeason],Table1[[#This Row],[ScheduleSeason]])</f>
        <v>17</v>
      </c>
      <c r="D8225">
        <v>6</v>
      </c>
      <c r="E8225" cm="1">
        <f t="array" ref="E8225">_xlfn.XLOOKUP(Table1[[#This Row],[ScheduleWeekWritten]],Table3[Game],100+Table3[Increase],Table1[[#This Row],[ScheduleWeekWritten]])</f>
        <v>6</v>
      </c>
      <c r="F8225" t="b">
        <v>0</v>
      </c>
      <c r="G8225" t="s">
        <v>128</v>
      </c>
      <c r="H8225">
        <v>20</v>
      </c>
      <c r="I8225">
        <v>19</v>
      </c>
      <c r="J8225" t="s">
        <v>53</v>
      </c>
      <c r="K8225" t="s">
        <v>132</v>
      </c>
      <c r="L8225" t="str">
        <f>_xlfn.XLOOKUP(Table1[[#This Row],[TeamFavoriteID]],Table2[team_id],Table2[team_name],_xlfn.XLOOKUP(Table1[[#This Row],[TeamFavoriteID]],Table2[team_id_pfr],Table2[team_name],"Even"))</f>
        <v>Seattle Seahawks</v>
      </c>
      <c r="M8225">
        <v>-3.5</v>
      </c>
      <c r="N8225">
        <f>IF(Table1[[#This Row],[TeamFavorite]]=Table1[[#This Row],[TeamHome]],Table1[[#This Row],[ScoreAway]]-Table1[[#This Row],[ScoreHome]],Table1[[#This Row],[ScoreHome]]-Table1[[#This Row],[ScoreAway]])</f>
        <v>-1</v>
      </c>
      <c r="O8225">
        <f>IF(Table1[[#This Row],[SpreadActual]]&lt;Table1[[#This Row],[SpreadFavorite]],1,0)</f>
        <v>0</v>
      </c>
      <c r="P8225">
        <v>44.5</v>
      </c>
      <c r="Q8225" t="s">
        <v>180</v>
      </c>
      <c r="R8225" t="b">
        <v>0</v>
      </c>
      <c r="S8225">
        <v>52</v>
      </c>
      <c r="T8225">
        <v>19</v>
      </c>
      <c r="U8225">
        <v>83</v>
      </c>
    </row>
    <row r="8226" spans="1:22" x14ac:dyDescent="0.2">
      <c r="A8226" s="1">
        <v>37906</v>
      </c>
      <c r="B8226">
        <v>2003</v>
      </c>
      <c r="C8226">
        <f>_xlfn.MAXIFS(Table1[ScheduleWeekWritten],Table1[ScheduleSeason],Table1[[#This Row],[ScheduleSeason]])</f>
        <v>17</v>
      </c>
      <c r="D8226">
        <v>6</v>
      </c>
      <c r="E8226" cm="1">
        <f t="array" ref="E8226">_xlfn.XLOOKUP(Table1[[#This Row],[ScheduleWeekWritten]],Table3[Game],100+Table3[Increase],Table1[[#This Row],[ScheduleWeekWritten]])</f>
        <v>6</v>
      </c>
      <c r="F8226" t="b">
        <v>0</v>
      </c>
      <c r="G8226" t="s">
        <v>171</v>
      </c>
      <c r="H8226">
        <v>38</v>
      </c>
      <c r="I8226">
        <v>17</v>
      </c>
      <c r="J8226" t="s">
        <v>177</v>
      </c>
      <c r="K8226" t="s">
        <v>25</v>
      </c>
      <c r="L8226" t="str">
        <f>_xlfn.XLOOKUP(Table1[[#This Row],[TeamFavoriteID]],Table2[team_id],Table2[team_name],_xlfn.XLOOKUP(Table1[[#This Row],[TeamFavoriteID]],Table2[team_id_pfr],Table2[team_name],"Even"))</f>
        <v>Houston Oilers</v>
      </c>
      <c r="M8226">
        <v>-8.5</v>
      </c>
      <c r="N8226">
        <f>IF(Table1[[#This Row],[TeamFavorite]]=Table1[[#This Row],[TeamHome]],Table1[[#This Row],[ScoreAway]]-Table1[[#This Row],[ScoreHome]],Table1[[#This Row],[ScoreHome]]-Table1[[#This Row],[ScoreAway]])</f>
        <v>21</v>
      </c>
      <c r="O8226">
        <f>IF(Table1[[#This Row],[SpreadActual]]&lt;Table1[[#This Row],[SpreadFavorite]],1,0)</f>
        <v>0</v>
      </c>
      <c r="P8226">
        <v>39.5</v>
      </c>
      <c r="Q8226" t="s">
        <v>172</v>
      </c>
      <c r="R8226" t="b">
        <v>0</v>
      </c>
      <c r="S8226">
        <v>68</v>
      </c>
      <c r="T8226">
        <v>5</v>
      </c>
      <c r="U8226">
        <v>81</v>
      </c>
    </row>
    <row r="8227" spans="1:22" x14ac:dyDescent="0.2">
      <c r="A8227" s="1">
        <v>37906</v>
      </c>
      <c r="B8227">
        <v>2003</v>
      </c>
      <c r="C8227">
        <f>_xlfn.MAXIFS(Table1[ScheduleWeekWritten],Table1[ScheduleSeason],Table1[[#This Row],[ScheduleSeason]])</f>
        <v>17</v>
      </c>
      <c r="D8227">
        <v>6</v>
      </c>
      <c r="E8227" cm="1">
        <f t="array" ref="E8227">_xlfn.XLOOKUP(Table1[[#This Row],[ScheduleWeekWritten]],Table3[Game],100+Table3[Increase],Table1[[#This Row],[ScheduleWeekWritten]])</f>
        <v>6</v>
      </c>
      <c r="F8227" t="b">
        <v>0</v>
      </c>
      <c r="G8227" t="s">
        <v>61</v>
      </c>
      <c r="H8227">
        <v>13</v>
      </c>
      <c r="I8227">
        <v>35</v>
      </c>
      <c r="J8227" t="s">
        <v>127</v>
      </c>
      <c r="K8227" t="s">
        <v>133</v>
      </c>
      <c r="L8227" t="str">
        <f>_xlfn.XLOOKUP(Table1[[#This Row],[TeamFavoriteID]],Table2[team_id],Table2[team_name],_xlfn.XLOOKUP(Table1[[#This Row],[TeamFavoriteID]],Table2[team_id_pfr],Table2[team_name],"Even"))</f>
        <v>Tampa Bay Buccaneers</v>
      </c>
      <c r="M8227">
        <v>-3.5</v>
      </c>
      <c r="N8227">
        <f>IF(Table1[[#This Row],[TeamFavorite]]=Table1[[#This Row],[TeamHome]],Table1[[#This Row],[ScoreAway]]-Table1[[#This Row],[ScoreHome]],Table1[[#This Row],[ScoreHome]]-Table1[[#This Row],[ScoreAway]])</f>
        <v>-22</v>
      </c>
      <c r="O8227">
        <f>IF(Table1[[#This Row],[SpreadActual]]&lt;Table1[[#This Row],[SpreadFavorite]],1,0)</f>
        <v>1</v>
      </c>
      <c r="P8227">
        <v>37</v>
      </c>
      <c r="Q8227" t="s">
        <v>165</v>
      </c>
      <c r="R8227" t="b">
        <v>0</v>
      </c>
      <c r="S8227">
        <v>67</v>
      </c>
      <c r="T8227">
        <v>9</v>
      </c>
      <c r="U8227">
        <v>63</v>
      </c>
    </row>
    <row r="8228" spans="1:22" x14ac:dyDescent="0.2">
      <c r="A8228" s="1">
        <v>37907</v>
      </c>
      <c r="B8228">
        <v>2003</v>
      </c>
      <c r="C8228">
        <f>_xlfn.MAXIFS(Table1[ScheduleWeekWritten],Table1[ScheduleSeason],Table1[[#This Row],[ScheduleSeason]])</f>
        <v>17</v>
      </c>
      <c r="D8228">
        <v>6</v>
      </c>
      <c r="E8228" cm="1">
        <f t="array" ref="E8228">_xlfn.XLOOKUP(Table1[[#This Row],[ScheduleWeekWritten]],Table3[Game],100+Table3[Increase],Table1[[#This Row],[ScheduleWeekWritten]])</f>
        <v>6</v>
      </c>
      <c r="F8228" t="b">
        <v>0</v>
      </c>
      <c r="G8228" t="s">
        <v>153</v>
      </c>
      <c r="H8228">
        <v>36</v>
      </c>
      <c r="I8228">
        <v>0</v>
      </c>
      <c r="J8228" t="s">
        <v>38</v>
      </c>
      <c r="K8228" t="s">
        <v>40</v>
      </c>
      <c r="L8228" t="str">
        <f>_xlfn.XLOOKUP(Table1[[#This Row],[TeamFavoriteID]],Table2[team_id],Table2[team_name],_xlfn.XLOOKUP(Table1[[#This Row],[TeamFavoriteID]],Table2[team_id_pfr],Table2[team_name],"Even"))</f>
        <v>Los Angeles Rams</v>
      </c>
      <c r="M8228">
        <v>-10</v>
      </c>
      <c r="N8228">
        <f>IF(Table1[[#This Row],[TeamFavorite]]=Table1[[#This Row],[TeamHome]],Table1[[#This Row],[ScoreAway]]-Table1[[#This Row],[ScoreHome]],Table1[[#This Row],[ScoreHome]]-Table1[[#This Row],[ScoreAway]])</f>
        <v>36</v>
      </c>
      <c r="O8228">
        <f>IF(Table1[[#This Row],[SpreadActual]]&lt;Table1[[#This Row],[SpreadFavorite]],1,0)</f>
        <v>0</v>
      </c>
      <c r="P8228">
        <v>46</v>
      </c>
      <c r="Q8228" t="s">
        <v>157</v>
      </c>
      <c r="R8228" t="b">
        <v>0</v>
      </c>
      <c r="S8228">
        <v>72</v>
      </c>
      <c r="T8228">
        <v>0</v>
      </c>
      <c r="V8228" t="s">
        <v>103</v>
      </c>
    </row>
    <row r="8229" spans="1:22" x14ac:dyDescent="0.2">
      <c r="A8229" s="1">
        <v>37913</v>
      </c>
      <c r="B8229">
        <v>2003</v>
      </c>
      <c r="C8229">
        <f>_xlfn.MAXIFS(Table1[ScheduleWeekWritten],Table1[ScheduleSeason],Table1[[#This Row],[ScheduleSeason]])</f>
        <v>17</v>
      </c>
      <c r="D8229">
        <v>7</v>
      </c>
      <c r="E8229" cm="1">
        <f t="array" ref="E8229">_xlfn.XLOOKUP(Table1[[#This Row],[ScheduleWeekWritten]],Table3[Game],100+Table3[Increase],Table1[[#This Row],[ScheduleWeekWritten]])</f>
        <v>7</v>
      </c>
      <c r="F8229" t="b">
        <v>0</v>
      </c>
      <c r="G8229" t="s">
        <v>38</v>
      </c>
      <c r="H8229">
        <v>17</v>
      </c>
      <c r="I8229">
        <v>45</v>
      </c>
      <c r="J8229" t="s">
        <v>95</v>
      </c>
      <c r="K8229" t="s">
        <v>98</v>
      </c>
      <c r="L8229" t="str">
        <f>_xlfn.XLOOKUP(Table1[[#This Row],[TeamFavoriteID]],Table2[team_id],Table2[team_name],_xlfn.XLOOKUP(Table1[[#This Row],[TeamFavoriteID]],Table2[team_id_pfr],Table2[team_name],"Even"))</f>
        <v>New Orleans Saints</v>
      </c>
      <c r="M8229">
        <v>-3</v>
      </c>
      <c r="N8229">
        <f>IF(Table1[[#This Row],[TeamFavorite]]=Table1[[#This Row],[TeamHome]],Table1[[#This Row],[ScoreAway]]-Table1[[#This Row],[ScoreHome]],Table1[[#This Row],[ScoreHome]]-Table1[[#This Row],[ScoreAway]])</f>
        <v>-28</v>
      </c>
      <c r="O8229">
        <f>IF(Table1[[#This Row],[SpreadActual]]&lt;Table1[[#This Row],[SpreadFavorite]],1,0)</f>
        <v>1</v>
      </c>
      <c r="P8229">
        <v>42</v>
      </c>
      <c r="Q8229" t="s">
        <v>148</v>
      </c>
      <c r="R8229" t="b">
        <v>0</v>
      </c>
      <c r="S8229">
        <v>72</v>
      </c>
      <c r="T8229">
        <v>0</v>
      </c>
      <c r="V8229" t="s">
        <v>103</v>
      </c>
    </row>
    <row r="8230" spans="1:22" x14ac:dyDescent="0.2">
      <c r="A8230" s="1">
        <v>37913</v>
      </c>
      <c r="B8230">
        <v>2003</v>
      </c>
      <c r="C8230">
        <f>_xlfn.MAXIFS(Table1[ScheduleWeekWritten],Table1[ScheduleSeason],Table1[[#This Row],[ScheduleSeason]])</f>
        <v>17</v>
      </c>
      <c r="D8230">
        <v>7</v>
      </c>
      <c r="E8230" cm="1">
        <f t="array" ref="E8230">_xlfn.XLOOKUP(Table1[[#This Row],[ScheduleWeekWritten]],Table3[Game],100+Table3[Increase],Table1[[#This Row],[ScheduleWeekWritten]])</f>
        <v>7</v>
      </c>
      <c r="F8230" t="b">
        <v>0</v>
      </c>
      <c r="G8230" t="s">
        <v>28</v>
      </c>
      <c r="H8230">
        <v>24</v>
      </c>
      <c r="I8230">
        <v>7</v>
      </c>
      <c r="J8230" t="s">
        <v>61</v>
      </c>
      <c r="K8230" t="s">
        <v>43</v>
      </c>
      <c r="L8230" t="str">
        <f>_xlfn.XLOOKUP(Table1[[#This Row],[TeamFavoriteID]],Table2[team_id],Table2[team_name],_xlfn.XLOOKUP(Table1[[#This Row],[TeamFavoriteID]],Table2[team_id_pfr],Table2[team_name],"Even"))</f>
        <v>Buffalo Bills</v>
      </c>
      <c r="M8230">
        <v>-3</v>
      </c>
      <c r="N8230">
        <f>IF(Table1[[#This Row],[TeamFavorite]]=Table1[[#This Row],[TeamHome]],Table1[[#This Row],[ScoreAway]]-Table1[[#This Row],[ScoreHome]],Table1[[#This Row],[ScoreHome]]-Table1[[#This Row],[ScoreAway]])</f>
        <v>-17</v>
      </c>
      <c r="O8230">
        <f>IF(Table1[[#This Row],[SpreadActual]]&lt;Table1[[#This Row],[SpreadFavorite]],1,0)</f>
        <v>1</v>
      </c>
      <c r="P8230">
        <v>38</v>
      </c>
      <c r="Q8230" t="s">
        <v>123</v>
      </c>
      <c r="R8230" t="b">
        <v>0</v>
      </c>
      <c r="S8230">
        <v>44</v>
      </c>
      <c r="T8230">
        <v>9</v>
      </c>
      <c r="U8230">
        <v>88</v>
      </c>
    </row>
    <row r="8231" spans="1:22" x14ac:dyDescent="0.2">
      <c r="A8231" s="1">
        <v>37913</v>
      </c>
      <c r="B8231">
        <v>2003</v>
      </c>
      <c r="C8231">
        <f>_xlfn.MAXIFS(Table1[ScheduleWeekWritten],Table1[ScheduleSeason],Table1[[#This Row],[ScheduleSeason]])</f>
        <v>17</v>
      </c>
      <c r="D8231">
        <v>7</v>
      </c>
      <c r="E8231" cm="1">
        <f t="array" ref="E8231">_xlfn.XLOOKUP(Table1[[#This Row],[ScheduleWeekWritten]],Table3[Game],100+Table3[Increase],Table1[[#This Row],[ScheduleWeekWritten]])</f>
        <v>7</v>
      </c>
      <c r="F8231" t="b">
        <v>0</v>
      </c>
      <c r="G8231" t="s">
        <v>152</v>
      </c>
      <c r="H8231">
        <v>17</v>
      </c>
      <c r="I8231">
        <v>37</v>
      </c>
      <c r="J8231" t="s">
        <v>171</v>
      </c>
      <c r="K8231" t="s">
        <v>89</v>
      </c>
      <c r="L8231" t="str">
        <f>_xlfn.XLOOKUP(Table1[[#This Row],[TeamFavoriteID]],Table2[team_id],Table2[team_name],_xlfn.XLOOKUP(Table1[[#This Row],[TeamFavoriteID]],Table2[team_id_pfr],Table2[team_name],"Even"))</f>
        <v>Even</v>
      </c>
      <c r="M8231">
        <v>0</v>
      </c>
      <c r="N8231">
        <f>IF(Table1[[#This Row],[TeamFavorite]]=Table1[[#This Row],[TeamHome]],Table1[[#This Row],[ScoreAway]]-Table1[[#This Row],[ScoreHome]],Table1[[#This Row],[ScoreHome]]-Table1[[#This Row],[ScoreAway]])</f>
        <v>-20</v>
      </c>
      <c r="O8231">
        <f>IF(Table1[[#This Row],[SpreadActual]]&lt;Table1[[#This Row],[SpreadFavorite]],1,0)</f>
        <v>1</v>
      </c>
      <c r="P8231">
        <v>37.5</v>
      </c>
      <c r="Q8231" t="s">
        <v>160</v>
      </c>
      <c r="R8231" t="b">
        <v>0</v>
      </c>
      <c r="S8231">
        <v>56</v>
      </c>
      <c r="T8231">
        <v>3</v>
      </c>
      <c r="U8231">
        <v>74</v>
      </c>
    </row>
    <row r="8232" spans="1:22" x14ac:dyDescent="0.2">
      <c r="A8232" s="1">
        <v>37913</v>
      </c>
      <c r="B8232">
        <v>2003</v>
      </c>
      <c r="C8232">
        <f>_xlfn.MAXIFS(Table1[ScheduleWeekWritten],Table1[ScheduleSeason],Table1[[#This Row],[ScheduleSeason]])</f>
        <v>17</v>
      </c>
      <c r="D8232">
        <v>7</v>
      </c>
      <c r="E8232" cm="1">
        <f t="array" ref="E8232">_xlfn.XLOOKUP(Table1[[#This Row],[ScheduleWeekWritten]],Table3[Game],100+Table3[Increase],Table1[[#This Row],[ScheduleWeekWritten]])</f>
        <v>7</v>
      </c>
      <c r="F8232" t="b">
        <v>0</v>
      </c>
      <c r="G8232" t="s">
        <v>101</v>
      </c>
      <c r="H8232">
        <v>34</v>
      </c>
      <c r="I8232">
        <v>26</v>
      </c>
      <c r="J8232" t="s">
        <v>158</v>
      </c>
      <c r="K8232" t="s">
        <v>159</v>
      </c>
      <c r="L8232" t="str">
        <f>_xlfn.XLOOKUP(Table1[[#This Row],[TeamFavoriteID]],Table2[team_id],Table2[team_name],_xlfn.XLOOKUP(Table1[[#This Row],[TeamFavoriteID]],Table2[team_id_pfr],Table2[team_name],"Even"))</f>
        <v>Baltimore Ravens</v>
      </c>
      <c r="M8232">
        <v>-1</v>
      </c>
      <c r="N8232">
        <f>IF(Table1[[#This Row],[TeamFavorite]]=Table1[[#This Row],[TeamHome]],Table1[[#This Row],[ScoreAway]]-Table1[[#This Row],[ScoreHome]],Table1[[#This Row],[ScoreHome]]-Table1[[#This Row],[ScoreAway]])</f>
        <v>8</v>
      </c>
      <c r="O8232">
        <f>IF(Table1[[#This Row],[SpreadActual]]&lt;Table1[[#This Row],[SpreadFavorite]],1,0)</f>
        <v>0</v>
      </c>
      <c r="P8232">
        <v>36</v>
      </c>
      <c r="Q8232" t="s">
        <v>173</v>
      </c>
      <c r="R8232" t="b">
        <v>0</v>
      </c>
      <c r="S8232">
        <v>56</v>
      </c>
      <c r="T8232">
        <v>5</v>
      </c>
      <c r="U8232">
        <v>67</v>
      </c>
    </row>
    <row r="8233" spans="1:22" x14ac:dyDescent="0.2">
      <c r="A8233" s="1">
        <v>37913</v>
      </c>
      <c r="B8233">
        <v>2003</v>
      </c>
      <c r="C8233">
        <f>_xlfn.MAXIFS(Table1[ScheduleWeekWritten],Table1[ScheduleSeason],Table1[[#This Row],[ScheduleSeason]])</f>
        <v>17</v>
      </c>
      <c r="D8233">
        <v>7</v>
      </c>
      <c r="E8233" cm="1">
        <f t="array" ref="E8233">_xlfn.XLOOKUP(Table1[[#This Row],[ScheduleWeekWritten]],Table3[Game],100+Table3[Increase],Table1[[#This Row],[ScheduleWeekWritten]])</f>
        <v>7</v>
      </c>
      <c r="F8233" t="b">
        <v>0</v>
      </c>
      <c r="G8233" t="s">
        <v>62</v>
      </c>
      <c r="H8233">
        <v>20</v>
      </c>
      <c r="I8233">
        <v>26</v>
      </c>
      <c r="J8233" t="s">
        <v>27</v>
      </c>
      <c r="K8233" t="s">
        <v>63</v>
      </c>
      <c r="L8233" t="str">
        <f>_xlfn.XLOOKUP(Table1[[#This Row],[TeamFavoriteID]],Table2[team_id],Table2[team_name],_xlfn.XLOOKUP(Table1[[#This Row],[TeamFavoriteID]],Table2[team_id_pfr],Table2[team_name],"Even"))</f>
        <v>Cleveland Browns</v>
      </c>
      <c r="M8233">
        <v>-3.5</v>
      </c>
      <c r="N8233">
        <f>IF(Table1[[#This Row],[TeamFavorite]]=Table1[[#This Row],[TeamHome]],Table1[[#This Row],[ScoreAway]]-Table1[[#This Row],[ScoreHome]],Table1[[#This Row],[ScoreHome]]-Table1[[#This Row],[ScoreAway]])</f>
        <v>6</v>
      </c>
      <c r="O8233">
        <f>IF(Table1[[#This Row],[SpreadActual]]&lt;Table1[[#This Row],[SpreadFavorite]],1,0)</f>
        <v>0</v>
      </c>
      <c r="P8233">
        <v>41</v>
      </c>
      <c r="Q8233" t="s">
        <v>170</v>
      </c>
      <c r="R8233" t="b">
        <v>0</v>
      </c>
      <c r="S8233">
        <v>52</v>
      </c>
      <c r="T8233">
        <v>10</v>
      </c>
      <c r="U8233">
        <v>67</v>
      </c>
    </row>
    <row r="8234" spans="1:22" x14ac:dyDescent="0.2">
      <c r="A8234" s="1">
        <v>37913</v>
      </c>
      <c r="B8234">
        <v>2003</v>
      </c>
      <c r="C8234">
        <f>_xlfn.MAXIFS(Table1[ScheduleWeekWritten],Table1[ScheduleSeason],Table1[[#This Row],[ScheduleSeason]])</f>
        <v>17</v>
      </c>
      <c r="D8234">
        <v>7</v>
      </c>
      <c r="E8234" cm="1">
        <f t="array" ref="E8234">_xlfn.XLOOKUP(Table1[[#This Row],[ScheduleWeekWritten]],Table3[Game],100+Table3[Increase],Table1[[#This Row],[ScheduleWeekWritten]])</f>
        <v>7</v>
      </c>
      <c r="F8234" t="b">
        <v>0</v>
      </c>
      <c r="G8234" t="s">
        <v>45</v>
      </c>
      <c r="H8234">
        <v>7</v>
      </c>
      <c r="I8234">
        <v>38</v>
      </c>
      <c r="J8234" t="s">
        <v>67</v>
      </c>
      <c r="K8234" t="s">
        <v>68</v>
      </c>
      <c r="L8234" t="str">
        <f>_xlfn.XLOOKUP(Table1[[#This Row],[TeamFavoriteID]],Table2[team_id],Table2[team_name],_xlfn.XLOOKUP(Table1[[#This Row],[TeamFavoriteID]],Table2[team_id_pfr],Table2[team_name],"Even"))</f>
        <v>Dallas Cowboys</v>
      </c>
      <c r="M8234">
        <v>-3</v>
      </c>
      <c r="N8234">
        <f>IF(Table1[[#This Row],[TeamFavorite]]=Table1[[#This Row],[TeamHome]],Table1[[#This Row],[ScoreAway]]-Table1[[#This Row],[ScoreHome]],Table1[[#This Row],[ScoreHome]]-Table1[[#This Row],[ScoreAway]])</f>
        <v>-31</v>
      </c>
      <c r="O8234">
        <f>IF(Table1[[#This Row],[SpreadActual]]&lt;Table1[[#This Row],[SpreadFavorite]],1,0)</f>
        <v>1</v>
      </c>
      <c r="P8234">
        <v>39</v>
      </c>
      <c r="Q8234" t="s">
        <v>181</v>
      </c>
      <c r="R8234" t="b">
        <v>0</v>
      </c>
      <c r="S8234">
        <v>72</v>
      </c>
      <c r="T8234">
        <v>0</v>
      </c>
      <c r="V8234" t="s">
        <v>103</v>
      </c>
    </row>
    <row r="8235" spans="1:22" x14ac:dyDescent="0.2">
      <c r="A8235" s="1">
        <v>37913</v>
      </c>
      <c r="B8235">
        <v>2003</v>
      </c>
      <c r="C8235">
        <f>_xlfn.MAXIFS(Table1[ScheduleWeekWritten],Table1[ScheduleSeason],Table1[[#This Row],[ScheduleSeason]])</f>
        <v>17</v>
      </c>
      <c r="D8235">
        <v>7</v>
      </c>
      <c r="E8235" cm="1">
        <f t="array" ref="E8235">_xlfn.XLOOKUP(Table1[[#This Row],[ScheduleWeekWritten]],Table3[Game],100+Table3[Increase],Table1[[#This Row],[ScheduleWeekWritten]])</f>
        <v>7</v>
      </c>
      <c r="F8235" t="b">
        <v>0</v>
      </c>
      <c r="G8235" t="s">
        <v>177</v>
      </c>
      <c r="H8235">
        <v>14</v>
      </c>
      <c r="I8235">
        <v>19</v>
      </c>
      <c r="J8235" t="s">
        <v>31</v>
      </c>
      <c r="K8235" t="s">
        <v>32</v>
      </c>
      <c r="L8235" t="str">
        <f>_xlfn.XLOOKUP(Table1[[#This Row],[TeamFavoriteID]],Table2[team_id],Table2[team_name],_xlfn.XLOOKUP(Table1[[#This Row],[TeamFavoriteID]],Table2[team_id_pfr],Table2[team_name],"Even"))</f>
        <v>New York Jets</v>
      </c>
      <c r="M8235">
        <v>-3.5</v>
      </c>
      <c r="N8235">
        <f>IF(Table1[[#This Row],[TeamFavorite]]=Table1[[#This Row],[TeamHome]],Table1[[#This Row],[ScoreAway]]-Table1[[#This Row],[ScoreHome]],Table1[[#This Row],[ScoreHome]]-Table1[[#This Row],[ScoreAway]])</f>
        <v>-5</v>
      </c>
      <c r="O8235">
        <f>IF(Table1[[#This Row],[SpreadActual]]&lt;Table1[[#This Row],[SpreadFavorite]],1,0)</f>
        <v>1</v>
      </c>
      <c r="P8235">
        <v>38</v>
      </c>
      <c r="Q8235" t="s">
        <v>178</v>
      </c>
      <c r="R8235" t="b">
        <v>0</v>
      </c>
      <c r="S8235">
        <v>72</v>
      </c>
      <c r="T8235">
        <v>0</v>
      </c>
      <c r="V8235" t="s">
        <v>103</v>
      </c>
    </row>
    <row r="8236" spans="1:22" x14ac:dyDescent="0.2">
      <c r="A8236" s="1">
        <v>37913</v>
      </c>
      <c r="B8236">
        <v>2003</v>
      </c>
      <c r="C8236">
        <f>_xlfn.MAXIFS(Table1[ScheduleWeekWritten],Table1[ScheduleSeason],Table1[[#This Row],[ScheduleSeason]])</f>
        <v>17</v>
      </c>
      <c r="D8236">
        <v>7</v>
      </c>
      <c r="E8236" cm="1">
        <f t="array" ref="E8236">_xlfn.XLOOKUP(Table1[[#This Row],[ScheduleWeekWritten]],Table3[Game],100+Table3[Increase],Table1[[#This Row],[ScheduleWeekWritten]])</f>
        <v>7</v>
      </c>
      <c r="F8236" t="b">
        <v>0</v>
      </c>
      <c r="G8236" t="s">
        <v>19</v>
      </c>
      <c r="H8236">
        <v>13</v>
      </c>
      <c r="I8236">
        <v>19</v>
      </c>
      <c r="J8236" t="s">
        <v>115</v>
      </c>
      <c r="K8236" t="s">
        <v>91</v>
      </c>
      <c r="L8236" t="str">
        <f>_xlfn.XLOOKUP(Table1[[#This Row],[TeamFavoriteID]],Table2[team_id],Table2[team_name],_xlfn.XLOOKUP(Table1[[#This Row],[TeamFavoriteID]],Table2[team_id_pfr],Table2[team_name],"Even"))</f>
        <v>Miami Dolphins</v>
      </c>
      <c r="M8236">
        <v>-6.5</v>
      </c>
      <c r="N8236">
        <f>IF(Table1[[#This Row],[TeamFavorite]]=Table1[[#This Row],[TeamHome]],Table1[[#This Row],[ScoreAway]]-Table1[[#This Row],[ScoreHome]],Table1[[#This Row],[ScoreHome]]-Table1[[#This Row],[ScoreAway]])</f>
        <v>6</v>
      </c>
      <c r="O8236">
        <f>IF(Table1[[#This Row],[SpreadActual]]&lt;Table1[[#This Row],[SpreadFavorite]],1,0)</f>
        <v>0</v>
      </c>
      <c r="P8236">
        <v>37</v>
      </c>
      <c r="Q8236" t="s">
        <v>143</v>
      </c>
      <c r="R8236" t="b">
        <v>0</v>
      </c>
      <c r="S8236">
        <v>78</v>
      </c>
      <c r="T8236">
        <v>6</v>
      </c>
      <c r="U8236">
        <v>72</v>
      </c>
    </row>
    <row r="8237" spans="1:22" x14ac:dyDescent="0.2">
      <c r="A8237" s="1">
        <v>37913</v>
      </c>
      <c r="B8237">
        <v>2003</v>
      </c>
      <c r="C8237">
        <f>_xlfn.MAXIFS(Table1[ScheduleWeekWritten],Table1[ScheduleSeason],Table1[[#This Row],[ScheduleSeason]])</f>
        <v>17</v>
      </c>
      <c r="D8237">
        <v>7</v>
      </c>
      <c r="E8237" cm="1">
        <f t="array" ref="E8237">_xlfn.XLOOKUP(Table1[[#This Row],[ScheduleWeekWritten]],Table3[Game],100+Table3[Increase],Table1[[#This Row],[ScheduleWeekWritten]])</f>
        <v>7</v>
      </c>
      <c r="F8237" t="b">
        <v>0</v>
      </c>
      <c r="G8237" t="s">
        <v>54</v>
      </c>
      <c r="H8237">
        <v>28</v>
      </c>
      <c r="I8237">
        <v>20</v>
      </c>
      <c r="J8237" t="s">
        <v>24</v>
      </c>
      <c r="K8237" t="s">
        <v>55</v>
      </c>
      <c r="L8237" t="str">
        <f>_xlfn.XLOOKUP(Table1[[#This Row],[TeamFavoriteID]],Table2[team_id],Table2[team_name],_xlfn.XLOOKUP(Table1[[#This Row],[TeamFavoriteID]],Table2[team_id_pfr],Table2[team_name],"Even"))</f>
        <v>Minnesota Vikings</v>
      </c>
      <c r="M8237">
        <v>-4</v>
      </c>
      <c r="N8237">
        <f>IF(Table1[[#This Row],[TeamFavorite]]=Table1[[#This Row],[TeamHome]],Table1[[#This Row],[ScoreAway]]-Table1[[#This Row],[ScoreHome]],Table1[[#This Row],[ScoreHome]]-Table1[[#This Row],[ScoreAway]])</f>
        <v>-8</v>
      </c>
      <c r="O8237">
        <f>IF(Table1[[#This Row],[SpreadActual]]&lt;Table1[[#This Row],[SpreadFavorite]],1,0)</f>
        <v>1</v>
      </c>
      <c r="P8237">
        <v>44</v>
      </c>
      <c r="Q8237" t="s">
        <v>137</v>
      </c>
      <c r="R8237" t="b">
        <v>0</v>
      </c>
      <c r="S8237">
        <v>72</v>
      </c>
      <c r="T8237">
        <v>0</v>
      </c>
      <c r="V8237" t="s">
        <v>103</v>
      </c>
    </row>
    <row r="8238" spans="1:22" x14ac:dyDescent="0.2">
      <c r="A8238" s="1">
        <v>37913</v>
      </c>
      <c r="B8238">
        <v>2003</v>
      </c>
      <c r="C8238">
        <f>_xlfn.MAXIFS(Table1[ScheduleWeekWritten],Table1[ScheduleSeason],Table1[[#This Row],[ScheduleSeason]])</f>
        <v>17</v>
      </c>
      <c r="D8238">
        <v>7</v>
      </c>
      <c r="E8238" cm="1">
        <f t="array" ref="E8238">_xlfn.XLOOKUP(Table1[[#This Row],[ScheduleWeekWritten]],Table3[Game],100+Table3[Increase],Table1[[#This Row],[ScheduleWeekWritten]])</f>
        <v>7</v>
      </c>
      <c r="F8238" t="b">
        <v>0</v>
      </c>
      <c r="G8238" t="s">
        <v>50</v>
      </c>
      <c r="H8238">
        <v>10</v>
      </c>
      <c r="I8238">
        <v>14</v>
      </c>
      <c r="J8238" t="s">
        <v>58</v>
      </c>
      <c r="K8238" t="s">
        <v>90</v>
      </c>
      <c r="L8238" t="str">
        <f>_xlfn.XLOOKUP(Table1[[#This Row],[TeamFavoriteID]],Table2[team_id],Table2[team_name],_xlfn.XLOOKUP(Table1[[#This Row],[TeamFavoriteID]],Table2[team_id_pfr],Table2[team_name],"Even"))</f>
        <v>New York Giants</v>
      </c>
      <c r="M8238">
        <v>-3</v>
      </c>
      <c r="N8238">
        <f>IF(Table1[[#This Row],[TeamFavorite]]=Table1[[#This Row],[TeamHome]],Table1[[#This Row],[ScoreAway]]-Table1[[#This Row],[ScoreHome]],Table1[[#This Row],[ScoreHome]]-Table1[[#This Row],[ScoreAway]])</f>
        <v>4</v>
      </c>
      <c r="O8238">
        <f>IF(Table1[[#This Row],[SpreadActual]]&lt;Table1[[#This Row],[SpreadFavorite]],1,0)</f>
        <v>0</v>
      </c>
      <c r="P8238">
        <v>37</v>
      </c>
      <c r="Q8238" t="s">
        <v>126</v>
      </c>
      <c r="R8238" t="b">
        <v>0</v>
      </c>
      <c r="S8238">
        <v>53</v>
      </c>
      <c r="T8238">
        <v>12</v>
      </c>
      <c r="U8238">
        <v>68</v>
      </c>
    </row>
    <row r="8239" spans="1:22" x14ac:dyDescent="0.2">
      <c r="A8239" s="1">
        <v>37913</v>
      </c>
      <c r="B8239">
        <v>2003</v>
      </c>
      <c r="C8239">
        <f>_xlfn.MAXIFS(Table1[ScheduleWeekWritten],Table1[ScheduleSeason],Table1[[#This Row],[ScheduleSeason]])</f>
        <v>17</v>
      </c>
      <c r="D8239">
        <v>7</v>
      </c>
      <c r="E8239" cm="1">
        <f t="array" ref="E8239">_xlfn.XLOOKUP(Table1[[#This Row],[ScheduleWeekWritten]],Table3[Game],100+Table3[Increase],Table1[[#This Row],[ScheduleWeekWritten]])</f>
        <v>7</v>
      </c>
      <c r="F8239" t="b">
        <v>0</v>
      </c>
      <c r="G8239" t="s">
        <v>53</v>
      </c>
      <c r="H8239">
        <v>24</v>
      </c>
      <c r="I8239">
        <v>7</v>
      </c>
      <c r="J8239" t="s">
        <v>127</v>
      </c>
      <c r="K8239" t="s">
        <v>133</v>
      </c>
      <c r="L8239" t="str">
        <f>_xlfn.XLOOKUP(Table1[[#This Row],[TeamFavoriteID]],Table2[team_id],Table2[team_name],_xlfn.XLOOKUP(Table1[[#This Row],[TeamFavoriteID]],Table2[team_id_pfr],Table2[team_name],"Even"))</f>
        <v>Tampa Bay Buccaneers</v>
      </c>
      <c r="M8239">
        <v>-5</v>
      </c>
      <c r="N8239">
        <f>IF(Table1[[#This Row],[TeamFavorite]]=Table1[[#This Row],[TeamHome]],Table1[[#This Row],[ScoreAway]]-Table1[[#This Row],[ScoreHome]],Table1[[#This Row],[ScoreHome]]-Table1[[#This Row],[ScoreAway]])</f>
        <v>17</v>
      </c>
      <c r="O8239">
        <f>IF(Table1[[#This Row],[SpreadActual]]&lt;Table1[[#This Row],[SpreadFavorite]],1,0)</f>
        <v>0</v>
      </c>
      <c r="P8239">
        <v>39</v>
      </c>
      <c r="Q8239" t="s">
        <v>118</v>
      </c>
      <c r="R8239" t="b">
        <v>0</v>
      </c>
      <c r="S8239">
        <v>61</v>
      </c>
      <c r="T8239">
        <v>10</v>
      </c>
      <c r="U8239">
        <v>74</v>
      </c>
    </row>
    <row r="8240" spans="1:22" x14ac:dyDescent="0.2">
      <c r="A8240" s="1">
        <v>37913</v>
      </c>
      <c r="B8240">
        <v>2003</v>
      </c>
      <c r="C8240">
        <f>_xlfn.MAXIFS(Table1[ScheduleWeekWritten],Table1[ScheduleSeason],Table1[[#This Row],[ScheduleSeason]])</f>
        <v>17</v>
      </c>
      <c r="D8240">
        <v>7</v>
      </c>
      <c r="E8240" cm="1">
        <f t="array" ref="E8240">_xlfn.XLOOKUP(Table1[[#This Row],[ScheduleWeekWritten]],Table3[Game],100+Table3[Increase],Table1[[#This Row],[ScheduleWeekWritten]])</f>
        <v>7</v>
      </c>
      <c r="F8240" t="b">
        <v>0</v>
      </c>
      <c r="G8240" t="s">
        <v>128</v>
      </c>
      <c r="H8240">
        <v>24</v>
      </c>
      <c r="I8240">
        <v>17</v>
      </c>
      <c r="J8240" t="s">
        <v>46</v>
      </c>
      <c r="K8240" t="s">
        <v>132</v>
      </c>
      <c r="L8240" t="str">
        <f>_xlfn.XLOOKUP(Table1[[#This Row],[TeamFavoriteID]],Table2[team_id],Table2[team_name],_xlfn.XLOOKUP(Table1[[#This Row],[TeamFavoriteID]],Table2[team_id_pfr],Table2[team_name],"Even"))</f>
        <v>Seattle Seahawks</v>
      </c>
      <c r="M8240">
        <v>-11</v>
      </c>
      <c r="N8240">
        <f>IF(Table1[[#This Row],[TeamFavorite]]=Table1[[#This Row],[TeamHome]],Table1[[#This Row],[ScoreAway]]-Table1[[#This Row],[ScoreHome]],Table1[[#This Row],[ScoreHome]]-Table1[[#This Row],[ScoreAway]])</f>
        <v>-7</v>
      </c>
      <c r="O8240">
        <f>IF(Table1[[#This Row],[SpreadActual]]&lt;Table1[[#This Row],[SpreadFavorite]],1,0)</f>
        <v>0</v>
      </c>
      <c r="P8240">
        <v>41.5</v>
      </c>
      <c r="Q8240" t="s">
        <v>180</v>
      </c>
      <c r="R8240" t="b">
        <v>0</v>
      </c>
      <c r="S8240">
        <v>60</v>
      </c>
      <c r="T8240">
        <v>10</v>
      </c>
      <c r="U8240">
        <v>78</v>
      </c>
    </row>
    <row r="8241" spans="1:22" x14ac:dyDescent="0.2">
      <c r="A8241" s="1">
        <v>37913</v>
      </c>
      <c r="B8241">
        <v>2003</v>
      </c>
      <c r="C8241">
        <f>_xlfn.MAXIFS(Table1[ScheduleWeekWritten],Table1[ScheduleSeason],Table1[[#This Row],[ScheduleSeason]])</f>
        <v>17</v>
      </c>
      <c r="D8241">
        <v>7</v>
      </c>
      <c r="E8241" cm="1">
        <f t="array" ref="E8241">_xlfn.XLOOKUP(Table1[[#This Row],[ScheduleWeekWritten]],Table3[Game],100+Table3[Increase],Table1[[#This Row],[ScheduleWeekWritten]])</f>
        <v>7</v>
      </c>
      <c r="F8241" t="b">
        <v>0</v>
      </c>
      <c r="G8241" t="s">
        <v>153</v>
      </c>
      <c r="H8241">
        <v>34</v>
      </c>
      <c r="I8241">
        <v>24</v>
      </c>
      <c r="J8241" t="s">
        <v>33</v>
      </c>
      <c r="K8241" t="s">
        <v>40</v>
      </c>
      <c r="L8241" t="str">
        <f>_xlfn.XLOOKUP(Table1[[#This Row],[TeamFavoriteID]],Table2[team_id],Table2[team_name],_xlfn.XLOOKUP(Table1[[#This Row],[TeamFavoriteID]],Table2[team_id_pfr],Table2[team_name],"Even"))</f>
        <v>Los Angeles Rams</v>
      </c>
      <c r="M8241">
        <v>-4</v>
      </c>
      <c r="N8241">
        <f>IF(Table1[[#This Row],[TeamFavorite]]=Table1[[#This Row],[TeamHome]],Table1[[#This Row],[ScoreAway]]-Table1[[#This Row],[ScoreHome]],Table1[[#This Row],[ScoreHome]]-Table1[[#This Row],[ScoreAway]])</f>
        <v>10</v>
      </c>
      <c r="O8241">
        <f>IF(Table1[[#This Row],[SpreadActual]]&lt;Table1[[#This Row],[SpreadFavorite]],1,0)</f>
        <v>0</v>
      </c>
      <c r="P8241">
        <v>48.5</v>
      </c>
      <c r="Q8241" t="s">
        <v>157</v>
      </c>
      <c r="R8241" t="b">
        <v>0</v>
      </c>
      <c r="S8241">
        <v>72</v>
      </c>
      <c r="T8241">
        <v>0</v>
      </c>
      <c r="V8241" t="s">
        <v>103</v>
      </c>
    </row>
    <row r="8242" spans="1:22" x14ac:dyDescent="0.2">
      <c r="A8242" s="1">
        <v>37914</v>
      </c>
      <c r="B8242">
        <v>2003</v>
      </c>
      <c r="C8242">
        <f>_xlfn.MAXIFS(Table1[ScheduleWeekWritten],Table1[ScheduleSeason],Table1[[#This Row],[ScheduleSeason]])</f>
        <v>17</v>
      </c>
      <c r="D8242">
        <v>7</v>
      </c>
      <c r="E8242" cm="1">
        <f t="array" ref="E8242">_xlfn.XLOOKUP(Table1[[#This Row],[ScheduleWeekWritten]],Table3[Game],100+Table3[Increase],Table1[[#This Row],[ScheduleWeekWritten]])</f>
        <v>7</v>
      </c>
      <c r="F8242" t="b">
        <v>0</v>
      </c>
      <c r="G8242" t="s">
        <v>20</v>
      </c>
      <c r="H8242">
        <v>10</v>
      </c>
      <c r="I8242">
        <v>17</v>
      </c>
      <c r="J8242" t="s">
        <v>42</v>
      </c>
      <c r="K8242" t="s">
        <v>75</v>
      </c>
      <c r="L8242" t="str">
        <f>_xlfn.XLOOKUP(Table1[[#This Row],[TeamFavoriteID]],Table2[team_id],Table2[team_name],_xlfn.XLOOKUP(Table1[[#This Row],[TeamFavoriteID]],Table2[team_id_pfr],Table2[team_name],"Even"))</f>
        <v>Kansas City Chiefs</v>
      </c>
      <c r="M8242">
        <v>-4.5</v>
      </c>
      <c r="N8242">
        <f>IF(Table1[[#This Row],[TeamFavorite]]=Table1[[#This Row],[TeamHome]],Table1[[#This Row],[ScoreAway]]-Table1[[#This Row],[ScoreHome]],Table1[[#This Row],[ScoreHome]]-Table1[[#This Row],[ScoreAway]])</f>
        <v>-7</v>
      </c>
      <c r="O8242">
        <f>IF(Table1[[#This Row],[SpreadActual]]&lt;Table1[[#This Row],[SpreadFavorite]],1,0)</f>
        <v>1</v>
      </c>
      <c r="P8242">
        <v>47.5</v>
      </c>
      <c r="Q8242" t="s">
        <v>76</v>
      </c>
      <c r="R8242" t="b">
        <v>0</v>
      </c>
      <c r="S8242">
        <v>63</v>
      </c>
      <c r="T8242">
        <v>6</v>
      </c>
      <c r="U8242">
        <v>74</v>
      </c>
    </row>
    <row r="8243" spans="1:22" x14ac:dyDescent="0.2">
      <c r="A8243" s="1">
        <v>37920</v>
      </c>
      <c r="B8243">
        <v>2003</v>
      </c>
      <c r="C8243">
        <f>_xlfn.MAXIFS(Table1[ScheduleWeekWritten],Table1[ScheduleSeason],Table1[[#This Row],[ScheduleSeason]])</f>
        <v>17</v>
      </c>
      <c r="D8243">
        <v>8</v>
      </c>
      <c r="E8243" cm="1">
        <f t="array" ref="E8243">_xlfn.XLOOKUP(Table1[[#This Row],[ScheduleWeekWritten]],Table3[Game],100+Table3[Increase],Table1[[#This Row],[ScheduleWeekWritten]])</f>
        <v>8</v>
      </c>
      <c r="F8243" t="b">
        <v>0</v>
      </c>
      <c r="G8243" t="s">
        <v>149</v>
      </c>
      <c r="H8243">
        <v>16</v>
      </c>
      <c r="I8243">
        <v>13</v>
      </c>
      <c r="J8243" t="s">
        <v>53</v>
      </c>
      <c r="K8243" t="s">
        <v>87</v>
      </c>
      <c r="L8243" t="str">
        <f>_xlfn.XLOOKUP(Table1[[#This Row],[TeamFavoriteID]],Table2[team_id],Table2[team_name],_xlfn.XLOOKUP(Table1[[#This Row],[TeamFavoriteID]],Table2[team_id_pfr],Table2[team_name],"Even"))</f>
        <v>San Francisco 49ers</v>
      </c>
      <c r="M8243">
        <v>-7</v>
      </c>
      <c r="N8243">
        <f>IF(Table1[[#This Row],[TeamFavorite]]=Table1[[#This Row],[TeamHome]],Table1[[#This Row],[ScoreAway]]-Table1[[#This Row],[ScoreHome]],Table1[[#This Row],[ScoreHome]]-Table1[[#This Row],[ScoreAway]])</f>
        <v>3</v>
      </c>
      <c r="O8243">
        <f>IF(Table1[[#This Row],[SpreadActual]]&lt;Table1[[#This Row],[SpreadFavorite]],1,0)</f>
        <v>0</v>
      </c>
      <c r="P8243">
        <v>41</v>
      </c>
      <c r="Q8243" t="s">
        <v>150</v>
      </c>
      <c r="R8243" t="b">
        <v>0</v>
      </c>
      <c r="S8243">
        <v>76</v>
      </c>
      <c r="T8243">
        <v>14</v>
      </c>
      <c r="U8243">
        <v>6</v>
      </c>
    </row>
    <row r="8244" spans="1:22" x14ac:dyDescent="0.2">
      <c r="A8244" s="1">
        <v>37920</v>
      </c>
      <c r="B8244">
        <v>2003</v>
      </c>
      <c r="C8244">
        <f>_xlfn.MAXIFS(Table1[ScheduleWeekWritten],Table1[ScheduleSeason],Table1[[#This Row],[ScheduleSeason]])</f>
        <v>17</v>
      </c>
      <c r="D8244">
        <v>8</v>
      </c>
      <c r="E8244" cm="1">
        <f t="array" ref="E8244">_xlfn.XLOOKUP(Table1[[#This Row],[ScheduleWeekWritten]],Table3[Game],100+Table3[Increase],Table1[[#This Row],[ScheduleWeekWritten]])</f>
        <v>8</v>
      </c>
      <c r="F8244" t="b">
        <v>0</v>
      </c>
      <c r="G8244" t="s">
        <v>158</v>
      </c>
      <c r="H8244">
        <v>26</v>
      </c>
      <c r="I8244">
        <v>6</v>
      </c>
      <c r="J8244" t="s">
        <v>24</v>
      </c>
      <c r="K8244" t="s">
        <v>159</v>
      </c>
      <c r="L8244" t="str">
        <f>_xlfn.XLOOKUP(Table1[[#This Row],[TeamFavoriteID]],Table2[team_id],Table2[team_name],_xlfn.XLOOKUP(Table1[[#This Row],[TeamFavoriteID]],Table2[team_id_pfr],Table2[team_name],"Even"))</f>
        <v>Baltimore Ravens</v>
      </c>
      <c r="M8244">
        <v>-2.5</v>
      </c>
      <c r="N8244">
        <f>IF(Table1[[#This Row],[TeamFavorite]]=Table1[[#This Row],[TeamHome]],Table1[[#This Row],[ScoreAway]]-Table1[[#This Row],[ScoreHome]],Table1[[#This Row],[ScoreHome]]-Table1[[#This Row],[ScoreAway]])</f>
        <v>-20</v>
      </c>
      <c r="O8244">
        <f>IF(Table1[[#This Row],[SpreadActual]]&lt;Table1[[#This Row],[SpreadFavorite]],1,0)</f>
        <v>1</v>
      </c>
      <c r="P8244">
        <v>36.5</v>
      </c>
      <c r="Q8244" t="s">
        <v>166</v>
      </c>
      <c r="R8244" t="b">
        <v>0</v>
      </c>
      <c r="S8244">
        <v>64</v>
      </c>
      <c r="T8244">
        <v>9</v>
      </c>
      <c r="U8244">
        <v>87</v>
      </c>
    </row>
    <row r="8245" spans="1:22" x14ac:dyDescent="0.2">
      <c r="A8245" s="1">
        <v>37920</v>
      </c>
      <c r="B8245">
        <v>2003</v>
      </c>
      <c r="C8245">
        <f>_xlfn.MAXIFS(Table1[ScheduleWeekWritten],Table1[ScheduleSeason],Table1[[#This Row],[ScheduleSeason]])</f>
        <v>17</v>
      </c>
      <c r="D8245">
        <v>8</v>
      </c>
      <c r="E8245" cm="1">
        <f t="array" ref="E8245">_xlfn.XLOOKUP(Table1[[#This Row],[ScheduleWeekWritten]],Table3[Game],100+Table3[Increase],Table1[[#This Row],[ScheduleWeekWritten]])</f>
        <v>8</v>
      </c>
      <c r="F8245" t="b">
        <v>0</v>
      </c>
      <c r="G8245" t="s">
        <v>46</v>
      </c>
      <c r="H8245">
        <v>24</v>
      </c>
      <c r="I8245">
        <v>16</v>
      </c>
      <c r="J8245" t="s">
        <v>45</v>
      </c>
      <c r="K8245" t="s">
        <v>47</v>
      </c>
      <c r="L8245" t="str">
        <f>_xlfn.XLOOKUP(Table1[[#This Row],[TeamFavoriteID]],Table2[team_id],Table2[team_name],_xlfn.XLOOKUP(Table1[[#This Row],[TeamFavoriteID]],Table2[team_id_pfr],Table2[team_name],"Even"))</f>
        <v>Chicago Bears</v>
      </c>
      <c r="M8245">
        <v>-3</v>
      </c>
      <c r="N8245">
        <f>IF(Table1[[#This Row],[TeamFavorite]]=Table1[[#This Row],[TeamHome]],Table1[[#This Row],[ScoreAway]]-Table1[[#This Row],[ScoreHome]],Table1[[#This Row],[ScoreHome]]-Table1[[#This Row],[ScoreAway]])</f>
        <v>-8</v>
      </c>
      <c r="O8245">
        <f>IF(Table1[[#This Row],[SpreadActual]]&lt;Table1[[#This Row],[SpreadFavorite]],1,0)</f>
        <v>1</v>
      </c>
      <c r="P8245">
        <v>37.5</v>
      </c>
      <c r="Q8245" t="s">
        <v>114</v>
      </c>
      <c r="R8245" t="b">
        <v>0</v>
      </c>
      <c r="S8245">
        <v>43</v>
      </c>
      <c r="T8245">
        <v>10</v>
      </c>
      <c r="U8245">
        <v>75</v>
      </c>
    </row>
    <row r="8246" spans="1:22" x14ac:dyDescent="0.2">
      <c r="A8246" s="1">
        <v>37920</v>
      </c>
      <c r="B8246">
        <v>2003</v>
      </c>
      <c r="C8246">
        <f>_xlfn.MAXIFS(Table1[ScheduleWeekWritten],Table1[ScheduleSeason],Table1[[#This Row],[ScheduleSeason]])</f>
        <v>17</v>
      </c>
      <c r="D8246">
        <v>8</v>
      </c>
      <c r="E8246" cm="1">
        <f t="array" ref="E8246">_xlfn.XLOOKUP(Table1[[#This Row],[ScheduleWeekWritten]],Table3[Game],100+Table3[Increase],Table1[[#This Row],[ScheduleWeekWritten]])</f>
        <v>8</v>
      </c>
      <c r="F8246" t="b">
        <v>0</v>
      </c>
      <c r="G8246" t="s">
        <v>101</v>
      </c>
      <c r="H8246">
        <v>27</v>
      </c>
      <c r="I8246">
        <v>24</v>
      </c>
      <c r="J8246" t="s">
        <v>128</v>
      </c>
      <c r="K8246" t="s">
        <v>132</v>
      </c>
      <c r="L8246" t="str">
        <f>_xlfn.XLOOKUP(Table1[[#This Row],[TeamFavoriteID]],Table2[team_id],Table2[team_name],_xlfn.XLOOKUP(Table1[[#This Row],[TeamFavoriteID]],Table2[team_id_pfr],Table2[team_name],"Even"))</f>
        <v>Seattle Seahawks</v>
      </c>
      <c r="M8246">
        <v>-3</v>
      </c>
      <c r="N8246">
        <f>IF(Table1[[#This Row],[TeamFavorite]]=Table1[[#This Row],[TeamHome]],Table1[[#This Row],[ScoreAway]]-Table1[[#This Row],[ScoreHome]],Table1[[#This Row],[ScoreHome]]-Table1[[#This Row],[ScoreAway]])</f>
        <v>3</v>
      </c>
      <c r="O8246">
        <f>IF(Table1[[#This Row],[SpreadActual]]&lt;Table1[[#This Row],[SpreadFavorite]],1,0)</f>
        <v>0</v>
      </c>
      <c r="P8246">
        <v>41.5</v>
      </c>
      <c r="Q8246" t="s">
        <v>173</v>
      </c>
      <c r="R8246" t="b">
        <v>0</v>
      </c>
      <c r="S8246">
        <v>51</v>
      </c>
      <c r="T8246">
        <v>10</v>
      </c>
      <c r="U8246">
        <v>88</v>
      </c>
    </row>
    <row r="8247" spans="1:22" x14ac:dyDescent="0.2">
      <c r="A8247" s="1">
        <v>37920</v>
      </c>
      <c r="B8247">
        <v>2003</v>
      </c>
      <c r="C8247">
        <f>_xlfn.MAXIFS(Table1[ScheduleWeekWritten],Table1[ScheduleSeason],Table1[[#This Row],[ScheduleSeason]])</f>
        <v>17</v>
      </c>
      <c r="D8247">
        <v>8</v>
      </c>
      <c r="E8247" cm="1">
        <f t="array" ref="E8247">_xlfn.XLOOKUP(Table1[[#This Row],[ScheduleWeekWritten]],Table3[Game],100+Table3[Increase],Table1[[#This Row],[ScheduleWeekWritten]])</f>
        <v>8</v>
      </c>
      <c r="F8247" t="b">
        <v>0</v>
      </c>
      <c r="G8247" t="s">
        <v>140</v>
      </c>
      <c r="H8247">
        <v>30</v>
      </c>
      <c r="I8247">
        <v>21</v>
      </c>
      <c r="J8247" t="s">
        <v>177</v>
      </c>
      <c r="K8247" t="s">
        <v>72</v>
      </c>
      <c r="L8247" t="str">
        <f>_xlfn.XLOOKUP(Table1[[#This Row],[TeamFavoriteID]],Table2[team_id],Table2[team_name],_xlfn.XLOOKUP(Table1[[#This Row],[TeamFavoriteID]],Table2[team_id_pfr],Table2[team_name],"Even"))</f>
        <v>Baltimore Colts</v>
      </c>
      <c r="M8247">
        <v>-13</v>
      </c>
      <c r="N8247">
        <f>IF(Table1[[#This Row],[TeamFavorite]]=Table1[[#This Row],[TeamHome]],Table1[[#This Row],[ScoreAway]]-Table1[[#This Row],[ScoreHome]],Table1[[#This Row],[ScoreHome]]-Table1[[#This Row],[ScoreAway]])</f>
        <v>9</v>
      </c>
      <c r="O8247">
        <f>IF(Table1[[#This Row],[SpreadActual]]&lt;Table1[[#This Row],[SpreadFavorite]],1,0)</f>
        <v>0</v>
      </c>
      <c r="P8247">
        <v>44</v>
      </c>
      <c r="Q8247" t="s">
        <v>141</v>
      </c>
      <c r="R8247" t="b">
        <v>0</v>
      </c>
      <c r="S8247">
        <v>72</v>
      </c>
      <c r="T8247">
        <v>0</v>
      </c>
      <c r="V8247" t="s">
        <v>103</v>
      </c>
    </row>
    <row r="8248" spans="1:22" x14ac:dyDescent="0.2">
      <c r="A8248" s="1">
        <v>37920</v>
      </c>
      <c r="B8248">
        <v>2003</v>
      </c>
      <c r="C8248">
        <f>_xlfn.MAXIFS(Table1[ScheduleWeekWritten],Table1[ScheduleSeason],Table1[[#This Row],[ScheduleSeason]])</f>
        <v>17</v>
      </c>
      <c r="D8248">
        <v>8</v>
      </c>
      <c r="E8248" cm="1">
        <f t="array" ref="E8248">_xlfn.XLOOKUP(Table1[[#This Row],[ScheduleWeekWritten]],Table3[Game],100+Table3[Increase],Table1[[#This Row],[ScheduleWeekWritten]])</f>
        <v>8</v>
      </c>
      <c r="F8248" t="b">
        <v>0</v>
      </c>
      <c r="G8248" t="s">
        <v>154</v>
      </c>
      <c r="H8248">
        <v>17</v>
      </c>
      <c r="I8248">
        <v>30</v>
      </c>
      <c r="J8248" t="s">
        <v>171</v>
      </c>
      <c r="K8248" t="s">
        <v>25</v>
      </c>
      <c r="L8248" t="str">
        <f>_xlfn.XLOOKUP(Table1[[#This Row],[TeamFavoriteID]],Table2[team_id],Table2[team_name],_xlfn.XLOOKUP(Table1[[#This Row],[TeamFavoriteID]],Table2[team_id_pfr],Table2[team_name],"Even"))</f>
        <v>Houston Oilers</v>
      </c>
      <c r="M8248">
        <v>-4.5</v>
      </c>
      <c r="N8248">
        <f>IF(Table1[[#This Row],[TeamFavorite]]=Table1[[#This Row],[TeamHome]],Table1[[#This Row],[ScoreAway]]-Table1[[#This Row],[ScoreHome]],Table1[[#This Row],[ScoreHome]]-Table1[[#This Row],[ScoreAway]])</f>
        <v>-13</v>
      </c>
      <c r="O8248">
        <f>IF(Table1[[#This Row],[SpreadActual]]&lt;Table1[[#This Row],[SpreadFavorite]],1,0)</f>
        <v>1</v>
      </c>
      <c r="P8248">
        <v>43.5</v>
      </c>
      <c r="Q8248" t="s">
        <v>155</v>
      </c>
      <c r="R8248" t="b">
        <v>0</v>
      </c>
      <c r="S8248">
        <v>75</v>
      </c>
      <c r="T8248">
        <v>7</v>
      </c>
      <c r="U8248">
        <v>74</v>
      </c>
    </row>
    <row r="8249" spans="1:22" x14ac:dyDescent="0.2">
      <c r="A8249" s="1">
        <v>37920</v>
      </c>
      <c r="B8249">
        <v>2003</v>
      </c>
      <c r="C8249">
        <f>_xlfn.MAXIFS(Table1[ScheduleWeekWritten],Table1[ScheduleSeason],Table1[[#This Row],[ScheduleSeason]])</f>
        <v>17</v>
      </c>
      <c r="D8249">
        <v>8</v>
      </c>
      <c r="E8249" cm="1">
        <f t="array" ref="E8249">_xlfn.XLOOKUP(Table1[[#This Row],[ScheduleWeekWritten]],Table3[Game],100+Table3[Increase],Table1[[#This Row],[ScheduleWeekWritten]])</f>
        <v>8</v>
      </c>
      <c r="F8249" t="b">
        <v>0</v>
      </c>
      <c r="G8249" t="s">
        <v>42</v>
      </c>
      <c r="H8249">
        <v>38</v>
      </c>
      <c r="I8249">
        <v>5</v>
      </c>
      <c r="J8249" t="s">
        <v>28</v>
      </c>
      <c r="K8249" t="s">
        <v>75</v>
      </c>
      <c r="L8249" t="str">
        <f>_xlfn.XLOOKUP(Table1[[#This Row],[TeamFavoriteID]],Table2[team_id],Table2[team_name],_xlfn.XLOOKUP(Table1[[#This Row],[TeamFavoriteID]],Table2[team_id_pfr],Table2[team_name],"Even"))</f>
        <v>Kansas City Chiefs</v>
      </c>
      <c r="M8249">
        <v>-5.5</v>
      </c>
      <c r="N8249">
        <f>IF(Table1[[#This Row],[TeamFavorite]]=Table1[[#This Row],[TeamHome]],Table1[[#This Row],[ScoreAway]]-Table1[[#This Row],[ScoreHome]],Table1[[#This Row],[ScoreHome]]-Table1[[#This Row],[ScoreAway]])</f>
        <v>-33</v>
      </c>
      <c r="O8249">
        <f>IF(Table1[[#This Row],[SpreadActual]]&lt;Table1[[#This Row],[SpreadFavorite]],1,0)</f>
        <v>1</v>
      </c>
      <c r="P8249">
        <v>43.5</v>
      </c>
      <c r="Q8249" t="s">
        <v>117</v>
      </c>
      <c r="R8249" t="b">
        <v>0</v>
      </c>
      <c r="S8249">
        <v>42</v>
      </c>
      <c r="T8249">
        <v>9</v>
      </c>
      <c r="U8249">
        <v>66</v>
      </c>
    </row>
    <row r="8250" spans="1:22" x14ac:dyDescent="0.2">
      <c r="A8250" s="1">
        <v>37920</v>
      </c>
      <c r="B8250">
        <v>2003</v>
      </c>
      <c r="C8250">
        <f>_xlfn.MAXIFS(Table1[ScheduleWeekWritten],Table1[ScheduleSeason],Table1[[#This Row],[ScheduleSeason]])</f>
        <v>17</v>
      </c>
      <c r="D8250">
        <v>8</v>
      </c>
      <c r="E8250" cm="1">
        <f t="array" ref="E8250">_xlfn.XLOOKUP(Table1[[#This Row],[ScheduleWeekWritten]],Table3[Game],100+Table3[Increase],Table1[[#This Row],[ScheduleWeekWritten]])</f>
        <v>8</v>
      </c>
      <c r="F8250" t="b">
        <v>0</v>
      </c>
      <c r="G8250" t="s">
        <v>54</v>
      </c>
      <c r="H8250">
        <v>17</v>
      </c>
      <c r="I8250">
        <v>29</v>
      </c>
      <c r="J8250" t="s">
        <v>50</v>
      </c>
      <c r="K8250" t="s">
        <v>55</v>
      </c>
      <c r="L8250" t="str">
        <f>_xlfn.XLOOKUP(Table1[[#This Row],[TeamFavoriteID]],Table2[team_id],Table2[team_name],_xlfn.XLOOKUP(Table1[[#This Row],[TeamFavoriteID]],Table2[team_id_pfr],Table2[team_name],"Even"))</f>
        <v>Minnesota Vikings</v>
      </c>
      <c r="M8250">
        <v>-5.5</v>
      </c>
      <c r="N8250">
        <f>IF(Table1[[#This Row],[TeamFavorite]]=Table1[[#This Row],[TeamHome]],Table1[[#This Row],[ScoreAway]]-Table1[[#This Row],[ScoreHome]],Table1[[#This Row],[ScoreHome]]-Table1[[#This Row],[ScoreAway]])</f>
        <v>12</v>
      </c>
      <c r="O8250">
        <f>IF(Table1[[#This Row],[SpreadActual]]&lt;Table1[[#This Row],[SpreadFavorite]],1,0)</f>
        <v>0</v>
      </c>
      <c r="P8250">
        <v>44.5</v>
      </c>
      <c r="Q8250" t="s">
        <v>137</v>
      </c>
      <c r="R8250" t="b">
        <v>0</v>
      </c>
      <c r="S8250">
        <v>72</v>
      </c>
      <c r="T8250">
        <v>0</v>
      </c>
      <c r="V8250" t="s">
        <v>103</v>
      </c>
    </row>
    <row r="8251" spans="1:22" x14ac:dyDescent="0.2">
      <c r="A8251" s="1">
        <v>37920</v>
      </c>
      <c r="B8251">
        <v>2003</v>
      </c>
      <c r="C8251">
        <f>_xlfn.MAXIFS(Table1[ScheduleWeekWritten],Table1[ScheduleSeason],Table1[[#This Row],[ScheduleSeason]])</f>
        <v>17</v>
      </c>
      <c r="D8251">
        <v>8</v>
      </c>
      <c r="E8251" cm="1">
        <f t="array" ref="E8251">_xlfn.XLOOKUP(Table1[[#This Row],[ScheduleWeekWritten]],Table3[Game],100+Table3[Increase],Table1[[#This Row],[ScheduleWeekWritten]])</f>
        <v>8</v>
      </c>
      <c r="F8251" t="b">
        <v>0</v>
      </c>
      <c r="G8251" t="s">
        <v>115</v>
      </c>
      <c r="H8251">
        <v>9</v>
      </c>
      <c r="I8251">
        <v>3</v>
      </c>
      <c r="J8251" t="s">
        <v>62</v>
      </c>
      <c r="K8251" t="s">
        <v>70</v>
      </c>
      <c r="L8251" t="str">
        <f>_xlfn.XLOOKUP(Table1[[#This Row],[TeamFavoriteID]],Table2[team_id],Table2[team_name],_xlfn.XLOOKUP(Table1[[#This Row],[TeamFavoriteID]],Table2[team_id_pfr],Table2[team_name],"Even"))</f>
        <v>Boston Patriots</v>
      </c>
      <c r="M8251">
        <v>-4.5</v>
      </c>
      <c r="N8251">
        <f>IF(Table1[[#This Row],[TeamFavorite]]=Table1[[#This Row],[TeamHome]],Table1[[#This Row],[ScoreAway]]-Table1[[#This Row],[ScoreHome]],Table1[[#This Row],[ScoreHome]]-Table1[[#This Row],[ScoreAway]])</f>
        <v>6</v>
      </c>
      <c r="O8251">
        <f>IF(Table1[[#This Row],[SpreadActual]]&lt;Table1[[#This Row],[SpreadFavorite]],1,0)</f>
        <v>0</v>
      </c>
      <c r="P8251">
        <v>37.5</v>
      </c>
      <c r="Q8251" t="s">
        <v>179</v>
      </c>
      <c r="R8251" t="b">
        <v>0</v>
      </c>
      <c r="S8251">
        <v>56</v>
      </c>
      <c r="T8251">
        <v>14</v>
      </c>
      <c r="U8251">
        <v>88</v>
      </c>
    </row>
    <row r="8252" spans="1:22" x14ac:dyDescent="0.2">
      <c r="A8252" s="1">
        <v>37920</v>
      </c>
      <c r="B8252">
        <v>2003</v>
      </c>
      <c r="C8252">
        <f>_xlfn.MAXIFS(Table1[ScheduleWeekWritten],Table1[ScheduleSeason],Table1[[#This Row],[ScheduleSeason]])</f>
        <v>17</v>
      </c>
      <c r="D8252">
        <v>8</v>
      </c>
      <c r="E8252" cm="1">
        <f t="array" ref="E8252">_xlfn.XLOOKUP(Table1[[#This Row],[ScheduleWeekWritten]],Table3[Game],100+Table3[Increase],Table1[[#This Row],[ScheduleWeekWritten]])</f>
        <v>8</v>
      </c>
      <c r="F8252" t="b">
        <v>0</v>
      </c>
      <c r="G8252" t="s">
        <v>95</v>
      </c>
      <c r="H8252">
        <v>20</v>
      </c>
      <c r="I8252">
        <v>23</v>
      </c>
      <c r="J8252" t="s">
        <v>152</v>
      </c>
      <c r="K8252" t="s">
        <v>98</v>
      </c>
      <c r="L8252" t="str">
        <f>_xlfn.XLOOKUP(Table1[[#This Row],[TeamFavoriteID]],Table2[team_id],Table2[team_name],_xlfn.XLOOKUP(Table1[[#This Row],[TeamFavoriteID]],Table2[team_id_pfr],Table2[team_name],"Even"))</f>
        <v>New Orleans Saints</v>
      </c>
      <c r="M8252">
        <v>-3</v>
      </c>
      <c r="N8252">
        <f>IF(Table1[[#This Row],[TeamFavorite]]=Table1[[#This Row],[TeamHome]],Table1[[#This Row],[ScoreAway]]-Table1[[#This Row],[ScoreHome]],Table1[[#This Row],[ScoreHome]]-Table1[[#This Row],[ScoreAway]])</f>
        <v>3</v>
      </c>
      <c r="O8252">
        <f>IF(Table1[[#This Row],[SpreadActual]]&lt;Table1[[#This Row],[SpreadFavorite]],1,0)</f>
        <v>0</v>
      </c>
      <c r="P8252">
        <v>39.5</v>
      </c>
      <c r="Q8252" t="s">
        <v>124</v>
      </c>
      <c r="R8252" t="b">
        <v>0</v>
      </c>
      <c r="S8252">
        <v>72</v>
      </c>
      <c r="T8252">
        <v>0</v>
      </c>
      <c r="V8252" t="s">
        <v>103</v>
      </c>
    </row>
    <row r="8253" spans="1:22" x14ac:dyDescent="0.2">
      <c r="A8253" s="1">
        <v>37920</v>
      </c>
      <c r="B8253">
        <v>2003</v>
      </c>
      <c r="C8253">
        <f>_xlfn.MAXIFS(Table1[ScheduleWeekWritten],Table1[ScheduleSeason],Table1[[#This Row],[ScheduleSeason]])</f>
        <v>17</v>
      </c>
      <c r="D8253">
        <v>8</v>
      </c>
      <c r="E8253" cm="1">
        <f t="array" ref="E8253">_xlfn.XLOOKUP(Table1[[#This Row],[ScheduleWeekWritten]],Table3[Game],100+Table3[Increase],Table1[[#This Row],[ScheduleWeekWritten]])</f>
        <v>8</v>
      </c>
      <c r="F8253" t="b">
        <v>0</v>
      </c>
      <c r="G8253" t="s">
        <v>58</v>
      </c>
      <c r="H8253">
        <v>24</v>
      </c>
      <c r="I8253">
        <v>17</v>
      </c>
      <c r="J8253" t="s">
        <v>31</v>
      </c>
      <c r="K8253" t="s">
        <v>77</v>
      </c>
      <c r="L8253" t="str">
        <f>_xlfn.XLOOKUP(Table1[[#This Row],[TeamFavoriteID]],Table2[team_id],Table2[team_name],_xlfn.XLOOKUP(Table1[[#This Row],[TeamFavoriteID]],Table2[team_id_pfr],Table2[team_name],"Even"))</f>
        <v>Philadelphia Eagles</v>
      </c>
      <c r="M8253">
        <v>-3</v>
      </c>
      <c r="N8253">
        <f>IF(Table1[[#This Row],[TeamFavorite]]=Table1[[#This Row],[TeamHome]],Table1[[#This Row],[ScoreAway]]-Table1[[#This Row],[ScoreHome]],Table1[[#This Row],[ScoreHome]]-Table1[[#This Row],[ScoreAway]])</f>
        <v>-7</v>
      </c>
      <c r="O8253">
        <f>IF(Table1[[#This Row],[SpreadActual]]&lt;Table1[[#This Row],[SpreadFavorite]],1,0)</f>
        <v>1</v>
      </c>
      <c r="P8253">
        <v>36</v>
      </c>
      <c r="Q8253" t="s">
        <v>183</v>
      </c>
      <c r="R8253" t="b">
        <v>0</v>
      </c>
      <c r="S8253">
        <v>64</v>
      </c>
      <c r="T8253">
        <v>11</v>
      </c>
      <c r="U8253">
        <v>87</v>
      </c>
    </row>
    <row r="8254" spans="1:22" x14ac:dyDescent="0.2">
      <c r="A8254" s="1">
        <v>37920</v>
      </c>
      <c r="B8254">
        <v>2003</v>
      </c>
      <c r="C8254">
        <f>_xlfn.MAXIFS(Table1[ScheduleWeekWritten],Table1[ScheduleSeason],Table1[[#This Row],[ScheduleSeason]])</f>
        <v>17</v>
      </c>
      <c r="D8254">
        <v>8</v>
      </c>
      <c r="E8254" cm="1">
        <f t="array" ref="E8254">_xlfn.XLOOKUP(Table1[[#This Row],[ScheduleWeekWritten]],Table3[Game],100+Table3[Increase],Table1[[#This Row],[ScheduleWeekWritten]])</f>
        <v>8</v>
      </c>
      <c r="F8254" t="b">
        <v>0</v>
      </c>
      <c r="G8254" t="s">
        <v>49</v>
      </c>
      <c r="H8254">
        <v>21</v>
      </c>
      <c r="I8254">
        <v>33</v>
      </c>
      <c r="J8254" t="s">
        <v>153</v>
      </c>
      <c r="K8254" t="s">
        <v>51</v>
      </c>
      <c r="L8254" t="str">
        <f>_xlfn.XLOOKUP(Table1[[#This Row],[TeamFavoriteID]],Table2[team_id],Table2[team_name],_xlfn.XLOOKUP(Table1[[#This Row],[TeamFavoriteID]],Table2[team_id_pfr],Table2[team_name],"Even"))</f>
        <v>Pittsburgh Steelers</v>
      </c>
      <c r="M8254">
        <v>-1</v>
      </c>
      <c r="N8254">
        <f>IF(Table1[[#This Row],[TeamFavorite]]=Table1[[#This Row],[TeamHome]],Table1[[#This Row],[ScoreAway]]-Table1[[#This Row],[ScoreHome]],Table1[[#This Row],[ScoreHome]]-Table1[[#This Row],[ScoreAway]])</f>
        <v>12</v>
      </c>
      <c r="O8254">
        <f>IF(Table1[[#This Row],[SpreadActual]]&lt;Table1[[#This Row],[SpreadFavorite]],1,0)</f>
        <v>0</v>
      </c>
      <c r="P8254">
        <v>45.5</v>
      </c>
      <c r="Q8254" t="s">
        <v>175</v>
      </c>
      <c r="R8254" t="b">
        <v>0</v>
      </c>
      <c r="S8254">
        <v>57</v>
      </c>
      <c r="T8254">
        <v>6</v>
      </c>
      <c r="U8254">
        <v>91</v>
      </c>
    </row>
    <row r="8255" spans="1:22" x14ac:dyDescent="0.2">
      <c r="A8255" s="1">
        <v>37920</v>
      </c>
      <c r="B8255">
        <v>2003</v>
      </c>
      <c r="C8255">
        <f>_xlfn.MAXIFS(Table1[ScheduleWeekWritten],Table1[ScheduleSeason],Table1[[#This Row],[ScheduleSeason]])</f>
        <v>17</v>
      </c>
      <c r="D8255">
        <v>8</v>
      </c>
      <c r="E8255" cm="1">
        <f t="array" ref="E8255">_xlfn.XLOOKUP(Table1[[#This Row],[ScheduleWeekWritten]],Table3[Game],100+Table3[Increase],Table1[[#This Row],[ScheduleWeekWritten]])</f>
        <v>8</v>
      </c>
      <c r="F8255" t="b">
        <v>0</v>
      </c>
      <c r="G8255" t="s">
        <v>127</v>
      </c>
      <c r="H8255">
        <v>16</v>
      </c>
      <c r="I8255">
        <v>0</v>
      </c>
      <c r="J8255" t="s">
        <v>67</v>
      </c>
      <c r="K8255" t="s">
        <v>133</v>
      </c>
      <c r="L8255" t="str">
        <f>_xlfn.XLOOKUP(Table1[[#This Row],[TeamFavoriteID]],Table2[team_id],Table2[team_name],_xlfn.XLOOKUP(Table1[[#This Row],[TeamFavoriteID]],Table2[team_id_pfr],Table2[team_name],"Even"))</f>
        <v>Tampa Bay Buccaneers</v>
      </c>
      <c r="M8255">
        <v>-6</v>
      </c>
      <c r="N8255">
        <f>IF(Table1[[#This Row],[TeamFavorite]]=Table1[[#This Row],[TeamHome]],Table1[[#This Row],[ScoreAway]]-Table1[[#This Row],[ScoreHome]],Table1[[#This Row],[ScoreHome]]-Table1[[#This Row],[ScoreAway]])</f>
        <v>-16</v>
      </c>
      <c r="O8255">
        <f>IF(Table1[[#This Row],[SpreadActual]]&lt;Table1[[#This Row],[SpreadFavorite]],1,0)</f>
        <v>1</v>
      </c>
      <c r="P8255">
        <v>37</v>
      </c>
      <c r="Q8255" t="s">
        <v>168</v>
      </c>
      <c r="R8255" t="b">
        <v>0</v>
      </c>
      <c r="S8255">
        <v>78</v>
      </c>
      <c r="T8255">
        <v>8</v>
      </c>
      <c r="U8255">
        <v>72</v>
      </c>
    </row>
    <row r="8256" spans="1:22" x14ac:dyDescent="0.2">
      <c r="A8256" s="1">
        <v>37921</v>
      </c>
      <c r="B8256">
        <v>2003</v>
      </c>
      <c r="C8256">
        <f>_xlfn.MAXIFS(Table1[ScheduleWeekWritten],Table1[ScheduleSeason],Table1[[#This Row],[ScheduleSeason]])</f>
        <v>17</v>
      </c>
      <c r="D8256">
        <v>8</v>
      </c>
      <c r="E8256" cm="1">
        <f t="array" ref="E8256">_xlfn.XLOOKUP(Table1[[#This Row],[ScheduleWeekWritten]],Table3[Game],100+Table3[Increase],Table1[[#This Row],[ScheduleWeekWritten]])</f>
        <v>8</v>
      </c>
      <c r="F8256" t="b">
        <v>0</v>
      </c>
      <c r="G8256" t="s">
        <v>27</v>
      </c>
      <c r="H8256">
        <v>10</v>
      </c>
      <c r="I8256">
        <v>26</v>
      </c>
      <c r="J8256" t="s">
        <v>19</v>
      </c>
      <c r="K8256" t="s">
        <v>91</v>
      </c>
      <c r="L8256" t="str">
        <f>_xlfn.XLOOKUP(Table1[[#This Row],[TeamFavoriteID]],Table2[team_id],Table2[team_name],_xlfn.XLOOKUP(Table1[[#This Row],[TeamFavoriteID]],Table2[team_id_pfr],Table2[team_name],"Even"))</f>
        <v>Miami Dolphins</v>
      </c>
      <c r="M8256">
        <v>-6.5</v>
      </c>
      <c r="N8256">
        <f>IF(Table1[[#This Row],[TeamFavorite]]=Table1[[#This Row],[TeamHome]],Table1[[#This Row],[ScoreAway]]-Table1[[#This Row],[ScoreHome]],Table1[[#This Row],[ScoreHome]]-Table1[[#This Row],[ScoreAway]])</f>
        <v>-16</v>
      </c>
      <c r="O8256">
        <f>IF(Table1[[#This Row],[SpreadActual]]&lt;Table1[[#This Row],[SpreadFavorite]],1,0)</f>
        <v>1</v>
      </c>
      <c r="P8256">
        <v>38.5</v>
      </c>
      <c r="Q8256" t="s">
        <v>146</v>
      </c>
      <c r="R8256" t="b">
        <v>1</v>
      </c>
      <c r="S8256">
        <v>79</v>
      </c>
      <c r="T8256">
        <v>3</v>
      </c>
    </row>
    <row r="8257" spans="1:22" x14ac:dyDescent="0.2">
      <c r="A8257" s="1">
        <v>37927</v>
      </c>
      <c r="B8257">
        <v>2003</v>
      </c>
      <c r="C8257">
        <f>_xlfn.MAXIFS(Table1[ScheduleWeekWritten],Table1[ScheduleSeason],Table1[[#This Row],[ScheduleSeason]])</f>
        <v>17</v>
      </c>
      <c r="D8257">
        <v>9</v>
      </c>
      <c r="E8257" cm="1">
        <f t="array" ref="E8257">_xlfn.XLOOKUP(Table1[[#This Row],[ScheduleWeekWritten]],Table3[Game],100+Table3[Increase],Table1[[#This Row],[ScheduleWeekWritten]])</f>
        <v>9</v>
      </c>
      <c r="F8257" t="b">
        <v>0</v>
      </c>
      <c r="G8257" t="s">
        <v>149</v>
      </c>
      <c r="H8257">
        <v>17</v>
      </c>
      <c r="I8257">
        <v>14</v>
      </c>
      <c r="J8257" t="s">
        <v>101</v>
      </c>
      <c r="K8257" t="s">
        <v>104</v>
      </c>
      <c r="L8257" t="str">
        <f>_xlfn.XLOOKUP(Table1[[#This Row],[TeamFavoriteID]],Table2[team_id],Table2[team_name],_xlfn.XLOOKUP(Table1[[#This Row],[TeamFavoriteID]],Table2[team_id_pfr],Table2[team_name],"Even"))</f>
        <v>Cincinnati Bengals</v>
      </c>
      <c r="M8257">
        <v>-3</v>
      </c>
      <c r="N8257">
        <f>IF(Table1[[#This Row],[TeamFavorite]]=Table1[[#This Row],[TeamHome]],Table1[[#This Row],[ScoreAway]]-Table1[[#This Row],[ScoreHome]],Table1[[#This Row],[ScoreHome]]-Table1[[#This Row],[ScoreAway]])</f>
        <v>3</v>
      </c>
      <c r="O8257">
        <f>IF(Table1[[#This Row],[SpreadActual]]&lt;Table1[[#This Row],[SpreadFavorite]],1,0)</f>
        <v>0</v>
      </c>
      <c r="P8257">
        <v>39</v>
      </c>
      <c r="Q8257" t="s">
        <v>150</v>
      </c>
      <c r="R8257" t="b">
        <v>0</v>
      </c>
      <c r="S8257">
        <v>65</v>
      </c>
      <c r="T8257">
        <v>8</v>
      </c>
      <c r="U8257">
        <v>52</v>
      </c>
    </row>
    <row r="8258" spans="1:22" x14ac:dyDescent="0.2">
      <c r="A8258" s="1">
        <v>37927</v>
      </c>
      <c r="B8258">
        <v>2003</v>
      </c>
      <c r="C8258">
        <f>_xlfn.MAXIFS(Table1[ScheduleWeekWritten],Table1[ScheduleSeason],Table1[[#This Row],[ScheduleSeason]])</f>
        <v>17</v>
      </c>
      <c r="D8258">
        <v>9</v>
      </c>
      <c r="E8258" cm="1">
        <f t="array" ref="E8258">_xlfn.XLOOKUP(Table1[[#This Row],[ScheduleWeekWritten]],Table3[Game],100+Table3[Increase],Table1[[#This Row],[ScheduleWeekWritten]])</f>
        <v>9</v>
      </c>
      <c r="F8258" t="b">
        <v>0</v>
      </c>
      <c r="G8258" t="s">
        <v>38</v>
      </c>
      <c r="H8258">
        <v>16</v>
      </c>
      <c r="I8258">
        <v>23</v>
      </c>
      <c r="J8258" t="s">
        <v>58</v>
      </c>
      <c r="K8258" t="s">
        <v>77</v>
      </c>
      <c r="L8258" t="str">
        <f>_xlfn.XLOOKUP(Table1[[#This Row],[TeamFavoriteID]],Table2[team_id],Table2[team_name],_xlfn.XLOOKUP(Table1[[#This Row],[TeamFavoriteID]],Table2[team_id_pfr],Table2[team_name],"Even"))</f>
        <v>Philadelphia Eagles</v>
      </c>
      <c r="M8258">
        <v>-6</v>
      </c>
      <c r="N8258">
        <f>IF(Table1[[#This Row],[TeamFavorite]]=Table1[[#This Row],[TeamHome]],Table1[[#This Row],[ScoreAway]]-Table1[[#This Row],[ScoreHome]],Table1[[#This Row],[ScoreHome]]-Table1[[#This Row],[ScoreAway]])</f>
        <v>-7</v>
      </c>
      <c r="O8258">
        <f>IF(Table1[[#This Row],[SpreadActual]]&lt;Table1[[#This Row],[SpreadFavorite]],1,0)</f>
        <v>1</v>
      </c>
      <c r="P8258">
        <v>39.5</v>
      </c>
      <c r="Q8258" t="s">
        <v>148</v>
      </c>
      <c r="R8258" t="b">
        <v>0</v>
      </c>
      <c r="S8258">
        <v>72</v>
      </c>
      <c r="T8258">
        <v>0</v>
      </c>
      <c r="V8258" t="s">
        <v>103</v>
      </c>
    </row>
    <row r="8259" spans="1:22" x14ac:dyDescent="0.2">
      <c r="A8259" s="1">
        <v>37927</v>
      </c>
      <c r="B8259">
        <v>2003</v>
      </c>
      <c r="C8259">
        <f>_xlfn.MAXIFS(Table1[ScheduleWeekWritten],Table1[ScheduleSeason],Table1[[#This Row],[ScheduleSeason]])</f>
        <v>17</v>
      </c>
      <c r="D8259">
        <v>9</v>
      </c>
      <c r="E8259" cm="1">
        <f t="array" ref="E8259">_xlfn.XLOOKUP(Table1[[#This Row],[ScheduleWeekWritten]],Table3[Game],100+Table3[Increase],Table1[[#This Row],[ScheduleWeekWritten]])</f>
        <v>9</v>
      </c>
      <c r="F8259" t="b">
        <v>0</v>
      </c>
      <c r="G8259" t="s">
        <v>158</v>
      </c>
      <c r="H8259">
        <v>24</v>
      </c>
      <c r="I8259">
        <v>17</v>
      </c>
      <c r="J8259" t="s">
        <v>154</v>
      </c>
      <c r="K8259" t="s">
        <v>159</v>
      </c>
      <c r="L8259" t="str">
        <f>_xlfn.XLOOKUP(Table1[[#This Row],[TeamFavoriteID]],Table2[team_id],Table2[team_name],_xlfn.XLOOKUP(Table1[[#This Row],[TeamFavoriteID]],Table2[team_id_pfr],Table2[team_name],"Even"))</f>
        <v>Baltimore Ravens</v>
      </c>
      <c r="M8259">
        <v>-7</v>
      </c>
      <c r="N8259">
        <f>IF(Table1[[#This Row],[TeamFavorite]]=Table1[[#This Row],[TeamHome]],Table1[[#This Row],[ScoreAway]]-Table1[[#This Row],[ScoreHome]],Table1[[#This Row],[ScoreHome]]-Table1[[#This Row],[ScoreAway]])</f>
        <v>-7</v>
      </c>
      <c r="O8259">
        <f>IF(Table1[[#This Row],[SpreadActual]]&lt;Table1[[#This Row],[SpreadFavorite]],1,0)</f>
        <v>0</v>
      </c>
      <c r="P8259">
        <v>37.5</v>
      </c>
      <c r="Q8259" t="s">
        <v>166</v>
      </c>
      <c r="R8259" t="b">
        <v>0</v>
      </c>
      <c r="S8259">
        <v>65</v>
      </c>
      <c r="T8259">
        <v>3</v>
      </c>
      <c r="U8259">
        <v>83</v>
      </c>
    </row>
    <row r="8260" spans="1:22" x14ac:dyDescent="0.2">
      <c r="A8260" s="1">
        <v>37927</v>
      </c>
      <c r="B8260">
        <v>2003</v>
      </c>
      <c r="C8260">
        <f>_xlfn.MAXIFS(Table1[ScheduleWeekWritten],Table1[ScheduleSeason],Table1[[#This Row],[ScheduleSeason]])</f>
        <v>17</v>
      </c>
      <c r="D8260">
        <v>9</v>
      </c>
      <c r="E8260" cm="1">
        <f t="array" ref="E8260">_xlfn.XLOOKUP(Table1[[#This Row],[ScheduleWeekWritten]],Table3[Game],100+Table3[Increase],Table1[[#This Row],[ScheduleWeekWritten]])</f>
        <v>9</v>
      </c>
      <c r="F8260" t="b">
        <v>0</v>
      </c>
      <c r="G8260" t="s">
        <v>46</v>
      </c>
      <c r="H8260">
        <v>20</v>
      </c>
      <c r="I8260">
        <v>7</v>
      </c>
      <c r="J8260" t="s">
        <v>27</v>
      </c>
      <c r="K8260" t="s">
        <v>47</v>
      </c>
      <c r="L8260" t="str">
        <f>_xlfn.XLOOKUP(Table1[[#This Row],[TeamFavoriteID]],Table2[team_id],Table2[team_name],_xlfn.XLOOKUP(Table1[[#This Row],[TeamFavoriteID]],Table2[team_id_pfr],Table2[team_name],"Even"))</f>
        <v>Chicago Bears</v>
      </c>
      <c r="M8260">
        <v>-1</v>
      </c>
      <c r="N8260">
        <f>IF(Table1[[#This Row],[TeamFavorite]]=Table1[[#This Row],[TeamHome]],Table1[[#This Row],[ScoreAway]]-Table1[[#This Row],[ScoreHome]],Table1[[#This Row],[ScoreHome]]-Table1[[#This Row],[ScoreAway]])</f>
        <v>-13</v>
      </c>
      <c r="O8260">
        <f>IF(Table1[[#This Row],[SpreadActual]]&lt;Table1[[#This Row],[SpreadFavorite]],1,0)</f>
        <v>1</v>
      </c>
      <c r="P8260">
        <v>39</v>
      </c>
      <c r="Q8260" t="s">
        <v>114</v>
      </c>
      <c r="R8260" t="b">
        <v>0</v>
      </c>
      <c r="S8260">
        <v>50</v>
      </c>
      <c r="T8260">
        <v>5</v>
      </c>
      <c r="U8260">
        <v>97</v>
      </c>
    </row>
    <row r="8261" spans="1:22" x14ac:dyDescent="0.2">
      <c r="A8261" s="1">
        <v>37927</v>
      </c>
      <c r="B8261">
        <v>2003</v>
      </c>
      <c r="C8261">
        <f>_xlfn.MAXIFS(Table1[ScheduleWeekWritten],Table1[ScheduleSeason],Table1[[#This Row],[ScheduleSeason]])</f>
        <v>17</v>
      </c>
      <c r="D8261">
        <v>9</v>
      </c>
      <c r="E8261" cm="1">
        <f t="array" ref="E8261">_xlfn.XLOOKUP(Table1[[#This Row],[ScheduleWeekWritten]],Table3[Game],100+Table3[Increase],Table1[[#This Row],[ScheduleWeekWritten]])</f>
        <v>9</v>
      </c>
      <c r="F8261" t="b">
        <v>0</v>
      </c>
      <c r="G8261" t="s">
        <v>67</v>
      </c>
      <c r="H8261">
        <v>21</v>
      </c>
      <c r="I8261">
        <v>14</v>
      </c>
      <c r="J8261" t="s">
        <v>61</v>
      </c>
      <c r="K8261" t="s">
        <v>68</v>
      </c>
      <c r="L8261" t="str">
        <f>_xlfn.XLOOKUP(Table1[[#This Row],[TeamFavoriteID]],Table2[team_id],Table2[team_name],_xlfn.XLOOKUP(Table1[[#This Row],[TeamFavoriteID]],Table2[team_id_pfr],Table2[team_name],"Even"))</f>
        <v>Dallas Cowboys</v>
      </c>
      <c r="M8261">
        <v>-6</v>
      </c>
      <c r="N8261">
        <f>IF(Table1[[#This Row],[TeamFavorite]]=Table1[[#This Row],[TeamHome]],Table1[[#This Row],[ScoreAway]]-Table1[[#This Row],[ScoreHome]],Table1[[#This Row],[ScoreHome]]-Table1[[#This Row],[ScoreAway]])</f>
        <v>-7</v>
      </c>
      <c r="O8261">
        <f>IF(Table1[[#This Row],[SpreadActual]]&lt;Table1[[#This Row],[SpreadFavorite]],1,0)</f>
        <v>1</v>
      </c>
      <c r="P8261">
        <v>38.5</v>
      </c>
      <c r="Q8261" t="s">
        <v>119</v>
      </c>
      <c r="R8261" t="b">
        <v>0</v>
      </c>
      <c r="S8261">
        <v>73</v>
      </c>
      <c r="T8261">
        <v>12</v>
      </c>
      <c r="U8261">
        <v>74</v>
      </c>
    </row>
    <row r="8262" spans="1:22" x14ac:dyDescent="0.2">
      <c r="A8262" s="1">
        <v>37927</v>
      </c>
      <c r="B8262">
        <v>2003</v>
      </c>
      <c r="C8262">
        <f>_xlfn.MAXIFS(Table1[ScheduleWeekWritten],Table1[ScheduleSeason],Table1[[#This Row],[ScheduleSeason]])</f>
        <v>17</v>
      </c>
      <c r="D8262">
        <v>9</v>
      </c>
      <c r="E8262" cm="1">
        <f t="array" ref="E8262">_xlfn.XLOOKUP(Table1[[#This Row],[ScheduleWeekWritten]],Table3[Game],100+Table3[Increase],Table1[[#This Row],[ScheduleWeekWritten]])</f>
        <v>9</v>
      </c>
      <c r="F8262" t="b">
        <v>0</v>
      </c>
      <c r="G8262" t="s">
        <v>45</v>
      </c>
      <c r="H8262">
        <v>23</v>
      </c>
      <c r="I8262">
        <v>13</v>
      </c>
      <c r="J8262" t="s">
        <v>20</v>
      </c>
      <c r="K8262" t="s">
        <v>21</v>
      </c>
      <c r="L8262" t="str">
        <f>_xlfn.XLOOKUP(Table1[[#This Row],[TeamFavoriteID]],Table2[team_id],Table2[team_name],_xlfn.XLOOKUP(Table1[[#This Row],[TeamFavoriteID]],Table2[team_id_pfr],Table2[team_name],"Even"))</f>
        <v>Las Vegas Raiders</v>
      </c>
      <c r="M8262">
        <v>-3.5</v>
      </c>
      <c r="N8262">
        <f>IF(Table1[[#This Row],[TeamFavorite]]=Table1[[#This Row],[TeamHome]],Table1[[#This Row],[ScoreAway]]-Table1[[#This Row],[ScoreHome]],Table1[[#This Row],[ScoreHome]]-Table1[[#This Row],[ScoreAway]])</f>
        <v>10</v>
      </c>
      <c r="O8262">
        <f>IF(Table1[[#This Row],[SpreadActual]]&lt;Table1[[#This Row],[SpreadFavorite]],1,0)</f>
        <v>0</v>
      </c>
      <c r="P8262">
        <v>39.5</v>
      </c>
      <c r="Q8262" t="s">
        <v>181</v>
      </c>
      <c r="R8262" t="b">
        <v>0</v>
      </c>
      <c r="S8262">
        <v>72</v>
      </c>
      <c r="T8262">
        <v>0</v>
      </c>
      <c r="V8262" t="s">
        <v>103</v>
      </c>
    </row>
    <row r="8263" spans="1:22" x14ac:dyDescent="0.2">
      <c r="A8263" s="1">
        <v>37927</v>
      </c>
      <c r="B8263">
        <v>2003</v>
      </c>
      <c r="C8263">
        <f>_xlfn.MAXIFS(Table1[ScheduleWeekWritten],Table1[ScheduleSeason],Table1[[#This Row],[ScheduleSeason]])</f>
        <v>17</v>
      </c>
      <c r="D8263">
        <v>9</v>
      </c>
      <c r="E8263" cm="1">
        <f t="array" ref="E8263">_xlfn.XLOOKUP(Table1[[#This Row],[ScheduleWeekWritten]],Table3[Game],100+Table3[Increase],Table1[[#This Row],[ScheduleWeekWritten]])</f>
        <v>9</v>
      </c>
      <c r="F8263" t="b">
        <v>0</v>
      </c>
      <c r="G8263" t="s">
        <v>177</v>
      </c>
      <c r="H8263">
        <v>14</v>
      </c>
      <c r="I8263">
        <v>10</v>
      </c>
      <c r="J8263" t="s">
        <v>152</v>
      </c>
      <c r="K8263" t="s">
        <v>162</v>
      </c>
      <c r="L8263" t="str">
        <f>_xlfn.XLOOKUP(Table1[[#This Row],[TeamFavoriteID]],Table2[team_id],Table2[team_name],_xlfn.XLOOKUP(Table1[[#This Row],[TeamFavoriteID]],Table2[team_id_pfr],Table2[team_name],"Even"))</f>
        <v>Carolina Panthers</v>
      </c>
      <c r="M8263">
        <v>-6</v>
      </c>
      <c r="N8263">
        <f>IF(Table1[[#This Row],[TeamFavorite]]=Table1[[#This Row],[TeamHome]],Table1[[#This Row],[ScoreAway]]-Table1[[#This Row],[ScoreHome]],Table1[[#This Row],[ScoreHome]]-Table1[[#This Row],[ScoreAway]])</f>
        <v>4</v>
      </c>
      <c r="O8263">
        <f>IF(Table1[[#This Row],[SpreadActual]]&lt;Table1[[#This Row],[SpreadFavorite]],1,0)</f>
        <v>0</v>
      </c>
      <c r="P8263">
        <v>37</v>
      </c>
      <c r="Q8263" t="s">
        <v>178</v>
      </c>
      <c r="R8263" t="b">
        <v>0</v>
      </c>
      <c r="S8263">
        <v>72</v>
      </c>
      <c r="T8263">
        <v>0</v>
      </c>
      <c r="V8263" t="s">
        <v>103</v>
      </c>
    </row>
    <row r="8264" spans="1:22" x14ac:dyDescent="0.2">
      <c r="A8264" s="1">
        <v>37927</v>
      </c>
      <c r="B8264">
        <v>2003</v>
      </c>
      <c r="C8264">
        <f>_xlfn.MAXIFS(Table1[ScheduleWeekWritten],Table1[ScheduleSeason],Table1[[#This Row],[ScheduleSeason]])</f>
        <v>17</v>
      </c>
      <c r="D8264">
        <v>9</v>
      </c>
      <c r="E8264" cm="1">
        <f t="array" ref="E8264">_xlfn.XLOOKUP(Table1[[#This Row],[ScheduleWeekWritten]],Table3[Game],100+Table3[Increase],Table1[[#This Row],[ScheduleWeekWritten]])</f>
        <v>9</v>
      </c>
      <c r="F8264" t="b">
        <v>0</v>
      </c>
      <c r="G8264" t="s">
        <v>19</v>
      </c>
      <c r="H8264">
        <v>17</v>
      </c>
      <c r="I8264">
        <v>23</v>
      </c>
      <c r="J8264" t="s">
        <v>140</v>
      </c>
      <c r="K8264" t="s">
        <v>91</v>
      </c>
      <c r="L8264" t="str">
        <f>_xlfn.XLOOKUP(Table1[[#This Row],[TeamFavoriteID]],Table2[team_id],Table2[team_name],_xlfn.XLOOKUP(Table1[[#This Row],[TeamFavoriteID]],Table2[team_id_pfr],Table2[team_name],"Even"))</f>
        <v>Miami Dolphins</v>
      </c>
      <c r="M8264">
        <v>-3</v>
      </c>
      <c r="N8264">
        <f>IF(Table1[[#This Row],[TeamFavorite]]=Table1[[#This Row],[TeamHome]],Table1[[#This Row],[ScoreAway]]-Table1[[#This Row],[ScoreHome]],Table1[[#This Row],[ScoreHome]]-Table1[[#This Row],[ScoreAway]])</f>
        <v>6</v>
      </c>
      <c r="O8264">
        <f>IF(Table1[[#This Row],[SpreadActual]]&lt;Table1[[#This Row],[SpreadFavorite]],1,0)</f>
        <v>0</v>
      </c>
      <c r="P8264">
        <v>39.5</v>
      </c>
      <c r="Q8264" t="s">
        <v>143</v>
      </c>
      <c r="R8264" t="b">
        <v>0</v>
      </c>
      <c r="S8264">
        <v>77</v>
      </c>
      <c r="T8264">
        <v>11</v>
      </c>
      <c r="U8264">
        <v>78</v>
      </c>
    </row>
    <row r="8265" spans="1:22" x14ac:dyDescent="0.2">
      <c r="A8265" s="1">
        <v>37927</v>
      </c>
      <c r="B8265">
        <v>2003</v>
      </c>
      <c r="C8265">
        <f>_xlfn.MAXIFS(Table1[ScheduleWeekWritten],Table1[ScheduleSeason],Table1[[#This Row],[ScheduleSeason]])</f>
        <v>17</v>
      </c>
      <c r="D8265">
        <v>9</v>
      </c>
      <c r="E8265" cm="1">
        <f t="array" ref="E8265">_xlfn.XLOOKUP(Table1[[#This Row],[ScheduleWeekWritten]],Table3[Game],100+Table3[Increase],Table1[[#This Row],[ScheduleWeekWritten]])</f>
        <v>9</v>
      </c>
      <c r="F8265" t="b">
        <v>0</v>
      </c>
      <c r="G8265" t="s">
        <v>54</v>
      </c>
      <c r="H8265">
        <v>27</v>
      </c>
      <c r="I8265">
        <v>30</v>
      </c>
      <c r="J8265" t="s">
        <v>33</v>
      </c>
      <c r="K8265" t="s">
        <v>55</v>
      </c>
      <c r="L8265" t="str">
        <f>_xlfn.XLOOKUP(Table1[[#This Row],[TeamFavoriteID]],Table2[team_id],Table2[team_name],_xlfn.XLOOKUP(Table1[[#This Row],[TeamFavoriteID]],Table2[team_id_pfr],Table2[team_name],"Even"))</f>
        <v>Minnesota Vikings</v>
      </c>
      <c r="M8265">
        <v>-5.5</v>
      </c>
      <c r="N8265">
        <f>IF(Table1[[#This Row],[TeamFavorite]]=Table1[[#This Row],[TeamHome]],Table1[[#This Row],[ScoreAway]]-Table1[[#This Row],[ScoreHome]],Table1[[#This Row],[ScoreHome]]-Table1[[#This Row],[ScoreAway]])</f>
        <v>3</v>
      </c>
      <c r="O8265">
        <f>IF(Table1[[#This Row],[SpreadActual]]&lt;Table1[[#This Row],[SpreadFavorite]],1,0)</f>
        <v>0</v>
      </c>
      <c r="P8265">
        <v>49</v>
      </c>
      <c r="Q8265" t="s">
        <v>137</v>
      </c>
      <c r="R8265" t="b">
        <v>0</v>
      </c>
      <c r="S8265">
        <v>72</v>
      </c>
      <c r="T8265">
        <v>0</v>
      </c>
      <c r="V8265" t="s">
        <v>103</v>
      </c>
    </row>
    <row r="8266" spans="1:22" x14ac:dyDescent="0.2">
      <c r="A8266" s="1">
        <v>37927</v>
      </c>
      <c r="B8266">
        <v>2003</v>
      </c>
      <c r="C8266">
        <f>_xlfn.MAXIFS(Table1[ScheduleWeekWritten],Table1[ScheduleSeason],Table1[[#This Row],[ScheduleSeason]])</f>
        <v>17</v>
      </c>
      <c r="D8266">
        <v>9</v>
      </c>
      <c r="E8266" cm="1">
        <f t="array" ref="E8266">_xlfn.XLOOKUP(Table1[[#This Row],[ScheduleWeekWritten]],Table3[Game],100+Table3[Increase],Table1[[#This Row],[ScheduleWeekWritten]])</f>
        <v>9</v>
      </c>
      <c r="F8266" t="b">
        <v>0</v>
      </c>
      <c r="G8266" t="s">
        <v>31</v>
      </c>
      <c r="H8266">
        <v>28</v>
      </c>
      <c r="I8266">
        <v>31</v>
      </c>
      <c r="J8266" t="s">
        <v>50</v>
      </c>
      <c r="K8266" t="s">
        <v>90</v>
      </c>
      <c r="L8266" t="str">
        <f>_xlfn.XLOOKUP(Table1[[#This Row],[TeamFavoriteID]],Table2[team_id],Table2[team_name],_xlfn.XLOOKUP(Table1[[#This Row],[TeamFavoriteID]],Table2[team_id_pfr],Table2[team_name],"Even"))</f>
        <v>New York Giants</v>
      </c>
      <c r="M8266">
        <v>-3.5</v>
      </c>
      <c r="N8266">
        <f>IF(Table1[[#This Row],[TeamFavorite]]=Table1[[#This Row],[TeamHome]],Table1[[#This Row],[ScoreAway]]-Table1[[#This Row],[ScoreHome]],Table1[[#This Row],[ScoreHome]]-Table1[[#This Row],[ScoreAway]])</f>
        <v>-3</v>
      </c>
      <c r="O8266">
        <f>IF(Table1[[#This Row],[SpreadActual]]&lt;Table1[[#This Row],[SpreadFavorite]],1,0)</f>
        <v>0</v>
      </c>
      <c r="P8266">
        <v>40</v>
      </c>
      <c r="Q8266" t="s">
        <v>126</v>
      </c>
      <c r="R8266" t="b">
        <v>0</v>
      </c>
      <c r="S8266">
        <v>65</v>
      </c>
      <c r="T8266">
        <v>7</v>
      </c>
      <c r="U8266">
        <v>71</v>
      </c>
    </row>
    <row r="8267" spans="1:22" x14ac:dyDescent="0.2">
      <c r="A8267" s="1">
        <v>37927</v>
      </c>
      <c r="B8267">
        <v>2003</v>
      </c>
      <c r="C8267">
        <f>_xlfn.MAXIFS(Table1[ScheduleWeekWritten],Table1[ScheduleSeason],Table1[[#This Row],[ScheduleSeason]])</f>
        <v>17</v>
      </c>
      <c r="D8267">
        <v>9</v>
      </c>
      <c r="E8267" cm="1">
        <f t="array" ref="E8267">_xlfn.XLOOKUP(Table1[[#This Row],[ScheduleWeekWritten]],Table3[Game],100+Table3[Increase],Table1[[#This Row],[ScheduleWeekWritten]])</f>
        <v>9</v>
      </c>
      <c r="F8267" t="b">
        <v>0</v>
      </c>
      <c r="G8267" t="s">
        <v>53</v>
      </c>
      <c r="H8267">
        <v>30</v>
      </c>
      <c r="I8267">
        <v>10</v>
      </c>
      <c r="J8267" t="s">
        <v>153</v>
      </c>
      <c r="K8267" t="s">
        <v>40</v>
      </c>
      <c r="L8267" t="str">
        <f>_xlfn.XLOOKUP(Table1[[#This Row],[TeamFavoriteID]],Table2[team_id],Table2[team_name],_xlfn.XLOOKUP(Table1[[#This Row],[TeamFavoriteID]],Table2[team_id_pfr],Table2[team_name],"Even"))</f>
        <v>Los Angeles Rams</v>
      </c>
      <c r="M8267">
        <v>-5</v>
      </c>
      <c r="N8267">
        <f>IF(Table1[[#This Row],[TeamFavorite]]=Table1[[#This Row],[TeamHome]],Table1[[#This Row],[ScoreAway]]-Table1[[#This Row],[ScoreHome]],Table1[[#This Row],[ScoreHome]]-Table1[[#This Row],[ScoreAway]])</f>
        <v>20</v>
      </c>
      <c r="O8267">
        <f>IF(Table1[[#This Row],[SpreadActual]]&lt;Table1[[#This Row],[SpreadFavorite]],1,0)</f>
        <v>0</v>
      </c>
      <c r="P8267">
        <v>44</v>
      </c>
      <c r="Q8267" t="s">
        <v>118</v>
      </c>
      <c r="R8267" t="b">
        <v>0</v>
      </c>
      <c r="S8267">
        <v>52</v>
      </c>
      <c r="T8267">
        <v>10</v>
      </c>
      <c r="U8267">
        <v>74</v>
      </c>
    </row>
    <row r="8268" spans="1:22" x14ac:dyDescent="0.2">
      <c r="A8268" s="1">
        <v>37927</v>
      </c>
      <c r="B8268">
        <v>2003</v>
      </c>
      <c r="C8268">
        <f>_xlfn.MAXIFS(Table1[ScheduleWeekWritten],Table1[ScheduleSeason],Table1[[#This Row],[ScheduleSeason]])</f>
        <v>17</v>
      </c>
      <c r="D8268">
        <v>9</v>
      </c>
      <c r="E8268" cm="1">
        <f t="array" ref="E8268">_xlfn.XLOOKUP(Table1[[#This Row],[ScheduleWeekWritten]],Table3[Game],100+Table3[Increase],Table1[[#This Row],[ScheduleWeekWritten]])</f>
        <v>9</v>
      </c>
      <c r="F8268" t="b">
        <v>0</v>
      </c>
      <c r="G8268" t="s">
        <v>128</v>
      </c>
      <c r="H8268">
        <v>23</v>
      </c>
      <c r="I8268">
        <v>16</v>
      </c>
      <c r="J8268" t="s">
        <v>49</v>
      </c>
      <c r="K8268" t="s">
        <v>132</v>
      </c>
      <c r="L8268" t="str">
        <f>_xlfn.XLOOKUP(Table1[[#This Row],[TeamFavoriteID]],Table2[team_id],Table2[team_name],_xlfn.XLOOKUP(Table1[[#This Row],[TeamFavoriteID]],Table2[team_id_pfr],Table2[team_name],"Even"))</f>
        <v>Seattle Seahawks</v>
      </c>
      <c r="M8268">
        <v>-5</v>
      </c>
      <c r="N8268">
        <f>IF(Table1[[#This Row],[TeamFavorite]]=Table1[[#This Row],[TeamHome]],Table1[[#This Row],[ScoreAway]]-Table1[[#This Row],[ScoreHome]],Table1[[#This Row],[ScoreHome]]-Table1[[#This Row],[ScoreAway]])</f>
        <v>-7</v>
      </c>
      <c r="O8268">
        <f>IF(Table1[[#This Row],[SpreadActual]]&lt;Table1[[#This Row],[SpreadFavorite]],1,0)</f>
        <v>1</v>
      </c>
      <c r="P8268">
        <v>44</v>
      </c>
      <c r="Q8268" t="s">
        <v>180</v>
      </c>
      <c r="R8268" t="b">
        <v>0</v>
      </c>
      <c r="S8268">
        <v>38</v>
      </c>
      <c r="T8268">
        <v>9</v>
      </c>
      <c r="U8268">
        <v>81</v>
      </c>
    </row>
    <row r="8269" spans="1:22" x14ac:dyDescent="0.2">
      <c r="A8269" s="1">
        <v>37927</v>
      </c>
      <c r="B8269">
        <v>2003</v>
      </c>
      <c r="C8269">
        <f>_xlfn.MAXIFS(Table1[ScheduleWeekWritten],Table1[ScheduleSeason],Table1[[#This Row],[ScheduleSeason]])</f>
        <v>17</v>
      </c>
      <c r="D8269">
        <v>9</v>
      </c>
      <c r="E8269" cm="1">
        <f t="array" ref="E8269">_xlfn.XLOOKUP(Table1[[#This Row],[ScheduleWeekWritten]],Table3[Game],100+Table3[Increase],Table1[[#This Row],[ScheduleWeekWritten]])</f>
        <v>9</v>
      </c>
      <c r="F8269" t="b">
        <v>0</v>
      </c>
      <c r="G8269" t="s">
        <v>127</v>
      </c>
      <c r="H8269">
        <v>14</v>
      </c>
      <c r="I8269">
        <v>17</v>
      </c>
      <c r="J8269" t="s">
        <v>95</v>
      </c>
      <c r="K8269" t="s">
        <v>133</v>
      </c>
      <c r="L8269" t="str">
        <f>_xlfn.XLOOKUP(Table1[[#This Row],[TeamFavoriteID]],Table2[team_id],Table2[team_name],_xlfn.XLOOKUP(Table1[[#This Row],[TeamFavoriteID]],Table2[team_id_pfr],Table2[team_name],"Even"))</f>
        <v>Tampa Bay Buccaneers</v>
      </c>
      <c r="M8269">
        <v>-8</v>
      </c>
      <c r="N8269">
        <f>IF(Table1[[#This Row],[TeamFavorite]]=Table1[[#This Row],[TeamHome]],Table1[[#This Row],[ScoreAway]]-Table1[[#This Row],[ScoreHome]],Table1[[#This Row],[ScoreHome]]-Table1[[#This Row],[ScoreAway]])</f>
        <v>3</v>
      </c>
      <c r="O8269">
        <f>IF(Table1[[#This Row],[SpreadActual]]&lt;Table1[[#This Row],[SpreadFavorite]],1,0)</f>
        <v>0</v>
      </c>
      <c r="P8269">
        <v>39</v>
      </c>
      <c r="Q8269" t="s">
        <v>168</v>
      </c>
      <c r="R8269" t="b">
        <v>0</v>
      </c>
      <c r="S8269">
        <v>76</v>
      </c>
      <c r="T8269">
        <v>9</v>
      </c>
      <c r="U8269">
        <v>72</v>
      </c>
    </row>
    <row r="8270" spans="1:22" x14ac:dyDescent="0.2">
      <c r="A8270" s="1">
        <v>37928</v>
      </c>
      <c r="B8270">
        <v>2003</v>
      </c>
      <c r="C8270">
        <f>_xlfn.MAXIFS(Table1[ScheduleWeekWritten],Table1[ScheduleSeason],Table1[[#This Row],[ScheduleSeason]])</f>
        <v>17</v>
      </c>
      <c r="D8270">
        <v>9</v>
      </c>
      <c r="E8270" cm="1">
        <f t="array" ref="E8270">_xlfn.XLOOKUP(Table1[[#This Row],[ScheduleWeekWritten]],Table3[Game],100+Table3[Increase],Table1[[#This Row],[ScheduleWeekWritten]])</f>
        <v>9</v>
      </c>
      <c r="F8270" t="b">
        <v>0</v>
      </c>
      <c r="G8270" t="s">
        <v>24</v>
      </c>
      <c r="H8270">
        <v>26</v>
      </c>
      <c r="I8270">
        <v>30</v>
      </c>
      <c r="J8270" t="s">
        <v>115</v>
      </c>
      <c r="K8270" t="s">
        <v>88</v>
      </c>
      <c r="L8270" t="str">
        <f>_xlfn.XLOOKUP(Table1[[#This Row],[TeamFavoriteID]],Table2[team_id],Table2[team_name],_xlfn.XLOOKUP(Table1[[#This Row],[TeamFavoriteID]],Table2[team_id_pfr],Table2[team_name],"Even"))</f>
        <v>Denver Broncos</v>
      </c>
      <c r="M8270">
        <v>-2</v>
      </c>
      <c r="N8270">
        <f>IF(Table1[[#This Row],[TeamFavorite]]=Table1[[#This Row],[TeamHome]],Table1[[#This Row],[ScoreAway]]-Table1[[#This Row],[ScoreHome]],Table1[[#This Row],[ScoreHome]]-Table1[[#This Row],[ScoreAway]])</f>
        <v>4</v>
      </c>
      <c r="O8270">
        <f>IF(Table1[[#This Row],[SpreadActual]]&lt;Table1[[#This Row],[SpreadFavorite]],1,0)</f>
        <v>0</v>
      </c>
      <c r="P8270">
        <v>36</v>
      </c>
      <c r="Q8270" t="s">
        <v>174</v>
      </c>
      <c r="R8270" t="b">
        <v>0</v>
      </c>
      <c r="S8270">
        <v>35</v>
      </c>
      <c r="T8270">
        <v>10</v>
      </c>
      <c r="U8270">
        <v>100</v>
      </c>
      <c r="V8270" t="s">
        <v>2</v>
      </c>
    </row>
    <row r="8271" spans="1:22" x14ac:dyDescent="0.2">
      <c r="A8271" s="1">
        <v>37934</v>
      </c>
      <c r="B8271">
        <v>2003</v>
      </c>
      <c r="C8271">
        <f>_xlfn.MAXIFS(Table1[ScheduleWeekWritten],Table1[ScheduleSeason],Table1[[#This Row],[ScheduleSeason]])</f>
        <v>17</v>
      </c>
      <c r="D8271">
        <v>10</v>
      </c>
      <c r="E8271" cm="1">
        <f t="array" ref="E8271">_xlfn.XLOOKUP(Table1[[#This Row],[ScheduleWeekWritten]],Table3[Game],100+Table3[Increase],Table1[[#This Row],[ScheduleWeekWritten]])</f>
        <v>10</v>
      </c>
      <c r="F8271" t="b">
        <v>0</v>
      </c>
      <c r="G8271" t="s">
        <v>152</v>
      </c>
      <c r="H8271">
        <v>27</v>
      </c>
      <c r="I8271">
        <v>24</v>
      </c>
      <c r="J8271" t="s">
        <v>127</v>
      </c>
      <c r="K8271" t="s">
        <v>133</v>
      </c>
      <c r="L8271" t="str">
        <f>_xlfn.XLOOKUP(Table1[[#This Row],[TeamFavoriteID]],Table2[team_id],Table2[team_name],_xlfn.XLOOKUP(Table1[[#This Row],[TeamFavoriteID]],Table2[team_id_pfr],Table2[team_name],"Even"))</f>
        <v>Tampa Bay Buccaneers</v>
      </c>
      <c r="M8271">
        <v>-3.5</v>
      </c>
      <c r="N8271">
        <f>IF(Table1[[#This Row],[TeamFavorite]]=Table1[[#This Row],[TeamHome]],Table1[[#This Row],[ScoreAway]]-Table1[[#This Row],[ScoreHome]],Table1[[#This Row],[ScoreHome]]-Table1[[#This Row],[ScoreAway]])</f>
        <v>3</v>
      </c>
      <c r="O8271">
        <f>IF(Table1[[#This Row],[SpreadActual]]&lt;Table1[[#This Row],[SpreadFavorite]],1,0)</f>
        <v>0</v>
      </c>
      <c r="P8271">
        <v>34.5</v>
      </c>
      <c r="Q8271" t="s">
        <v>160</v>
      </c>
      <c r="R8271" t="b">
        <v>0</v>
      </c>
      <c r="S8271">
        <v>49</v>
      </c>
      <c r="T8271">
        <v>11</v>
      </c>
      <c r="U8271">
        <v>59</v>
      </c>
    </row>
    <row r="8272" spans="1:22" x14ac:dyDescent="0.2">
      <c r="A8272" s="1">
        <v>37934</v>
      </c>
      <c r="B8272">
        <v>2003</v>
      </c>
      <c r="C8272">
        <f>_xlfn.MAXIFS(Table1[ScheduleWeekWritten],Table1[ScheduleSeason],Table1[[#This Row],[ScheduleSeason]])</f>
        <v>17</v>
      </c>
      <c r="D8272">
        <v>10</v>
      </c>
      <c r="E8272" cm="1">
        <f t="array" ref="E8272">_xlfn.XLOOKUP(Table1[[#This Row],[ScheduleWeekWritten]],Table3[Game],100+Table3[Increase],Table1[[#This Row],[ScheduleWeekWritten]])</f>
        <v>10</v>
      </c>
      <c r="F8272" t="b">
        <v>0</v>
      </c>
      <c r="G8272" t="s">
        <v>101</v>
      </c>
      <c r="H8272">
        <v>34</v>
      </c>
      <c r="I8272">
        <v>27</v>
      </c>
      <c r="J8272" t="s">
        <v>177</v>
      </c>
      <c r="K8272" t="s">
        <v>104</v>
      </c>
      <c r="L8272" t="str">
        <f>_xlfn.XLOOKUP(Table1[[#This Row],[TeamFavoriteID]],Table2[team_id],Table2[team_name],_xlfn.XLOOKUP(Table1[[#This Row],[TeamFavoriteID]],Table2[team_id_pfr],Table2[team_name],"Even"))</f>
        <v>Cincinnati Bengals</v>
      </c>
      <c r="M8272">
        <v>-4</v>
      </c>
      <c r="N8272">
        <f>IF(Table1[[#This Row],[TeamFavorite]]=Table1[[#This Row],[TeamHome]],Table1[[#This Row],[ScoreAway]]-Table1[[#This Row],[ScoreHome]],Table1[[#This Row],[ScoreHome]]-Table1[[#This Row],[ScoreAway]])</f>
        <v>-7</v>
      </c>
      <c r="O8272">
        <f>IF(Table1[[#This Row],[SpreadActual]]&lt;Table1[[#This Row],[SpreadFavorite]],1,0)</f>
        <v>1</v>
      </c>
      <c r="P8272">
        <v>40</v>
      </c>
      <c r="Q8272" t="s">
        <v>173</v>
      </c>
      <c r="R8272" t="b">
        <v>0</v>
      </c>
      <c r="S8272">
        <v>35</v>
      </c>
      <c r="T8272">
        <v>11</v>
      </c>
      <c r="U8272">
        <v>56</v>
      </c>
    </row>
    <row r="8273" spans="1:22" x14ac:dyDescent="0.2">
      <c r="A8273" s="1">
        <v>37934</v>
      </c>
      <c r="B8273">
        <v>2003</v>
      </c>
      <c r="C8273">
        <f>_xlfn.MAXIFS(Table1[ScheduleWeekWritten],Table1[ScheduleSeason],Table1[[#This Row],[ScheduleSeason]])</f>
        <v>17</v>
      </c>
      <c r="D8273">
        <v>10</v>
      </c>
      <c r="E8273" cm="1">
        <f t="array" ref="E8273">_xlfn.XLOOKUP(Table1[[#This Row],[ScheduleWeekWritten]],Table3[Game],100+Table3[Increase],Table1[[#This Row],[ScheduleWeekWritten]])</f>
        <v>10</v>
      </c>
      <c r="F8273" t="b">
        <v>0</v>
      </c>
      <c r="G8273" t="s">
        <v>67</v>
      </c>
      <c r="H8273">
        <v>10</v>
      </c>
      <c r="I8273">
        <v>6</v>
      </c>
      <c r="J8273" t="s">
        <v>28</v>
      </c>
      <c r="K8273" t="s">
        <v>68</v>
      </c>
      <c r="L8273" t="str">
        <f>_xlfn.XLOOKUP(Table1[[#This Row],[TeamFavoriteID]],Table2[team_id],Table2[team_name],_xlfn.XLOOKUP(Table1[[#This Row],[TeamFavoriteID]],Table2[team_id_pfr],Table2[team_name],"Even"))</f>
        <v>Dallas Cowboys</v>
      </c>
      <c r="M8273">
        <v>-4</v>
      </c>
      <c r="N8273">
        <f>IF(Table1[[#This Row],[TeamFavorite]]=Table1[[#This Row],[TeamHome]],Table1[[#This Row],[ScoreAway]]-Table1[[#This Row],[ScoreHome]],Table1[[#This Row],[ScoreHome]]-Table1[[#This Row],[ScoreAway]])</f>
        <v>-4</v>
      </c>
      <c r="O8273">
        <f>IF(Table1[[#This Row],[SpreadActual]]&lt;Table1[[#This Row],[SpreadFavorite]],1,0)</f>
        <v>0</v>
      </c>
      <c r="P8273">
        <v>37</v>
      </c>
      <c r="Q8273" t="s">
        <v>119</v>
      </c>
      <c r="R8273" t="b">
        <v>0</v>
      </c>
      <c r="S8273">
        <v>50</v>
      </c>
      <c r="T8273">
        <v>7</v>
      </c>
      <c r="U8273">
        <v>94</v>
      </c>
    </row>
    <row r="8274" spans="1:22" x14ac:dyDescent="0.2">
      <c r="A8274" s="1">
        <v>37934</v>
      </c>
      <c r="B8274">
        <v>2003</v>
      </c>
      <c r="C8274">
        <f>_xlfn.MAXIFS(Table1[ScheduleWeekWritten],Table1[ScheduleSeason],Table1[[#This Row],[ScheduleSeason]])</f>
        <v>17</v>
      </c>
      <c r="D8274">
        <v>10</v>
      </c>
      <c r="E8274" cm="1">
        <f t="array" ref="E8274">_xlfn.XLOOKUP(Table1[[#This Row],[ScheduleWeekWritten]],Table3[Game],100+Table3[Increase],Table1[[#This Row],[ScheduleWeekWritten]])</f>
        <v>10</v>
      </c>
      <c r="F8274" t="b">
        <v>0</v>
      </c>
      <c r="G8274" t="s">
        <v>45</v>
      </c>
      <c r="H8274">
        <v>12</v>
      </c>
      <c r="I8274">
        <v>10</v>
      </c>
      <c r="J8274" t="s">
        <v>46</v>
      </c>
      <c r="K8274" t="s">
        <v>89</v>
      </c>
      <c r="L8274" t="str">
        <f>_xlfn.XLOOKUP(Table1[[#This Row],[TeamFavoriteID]],Table2[team_id],Table2[team_name],_xlfn.XLOOKUP(Table1[[#This Row],[TeamFavoriteID]],Table2[team_id_pfr],Table2[team_name],"Even"))</f>
        <v>Even</v>
      </c>
      <c r="M8274">
        <v>0</v>
      </c>
      <c r="N8274">
        <f>IF(Table1[[#This Row],[TeamFavorite]]=Table1[[#This Row],[TeamHome]],Table1[[#This Row],[ScoreAway]]-Table1[[#This Row],[ScoreHome]],Table1[[#This Row],[ScoreHome]]-Table1[[#This Row],[ScoreAway]])</f>
        <v>2</v>
      </c>
      <c r="O8274">
        <f>IF(Table1[[#This Row],[SpreadActual]]&lt;Table1[[#This Row],[SpreadFavorite]],1,0)</f>
        <v>0</v>
      </c>
      <c r="P8274">
        <v>37.5</v>
      </c>
      <c r="Q8274" t="s">
        <v>181</v>
      </c>
      <c r="R8274" t="b">
        <v>0</v>
      </c>
      <c r="S8274">
        <v>72</v>
      </c>
      <c r="T8274">
        <v>0</v>
      </c>
      <c r="V8274" t="s">
        <v>103</v>
      </c>
    </row>
    <row r="8275" spans="1:22" x14ac:dyDescent="0.2">
      <c r="A8275" s="1">
        <v>37934</v>
      </c>
      <c r="B8275">
        <v>2003</v>
      </c>
      <c r="C8275">
        <f>_xlfn.MAXIFS(Table1[ScheduleWeekWritten],Table1[ScheduleSeason],Table1[[#This Row],[ScheduleSeason]])</f>
        <v>17</v>
      </c>
      <c r="D8275">
        <v>10</v>
      </c>
      <c r="E8275" cm="1">
        <f t="array" ref="E8275">_xlfn.XLOOKUP(Table1[[#This Row],[ScheduleWeekWritten]],Table3[Game],100+Table3[Increase],Table1[[#This Row],[ScheduleWeekWritten]])</f>
        <v>10</v>
      </c>
      <c r="F8275" t="b">
        <v>0</v>
      </c>
      <c r="G8275" t="s">
        <v>154</v>
      </c>
      <c r="H8275">
        <v>28</v>
      </c>
      <c r="I8275">
        <v>23</v>
      </c>
      <c r="J8275" t="s">
        <v>140</v>
      </c>
      <c r="K8275" t="s">
        <v>72</v>
      </c>
      <c r="L8275" t="str">
        <f>_xlfn.XLOOKUP(Table1[[#This Row],[TeamFavoriteID]],Table2[team_id],Table2[team_name],_xlfn.XLOOKUP(Table1[[#This Row],[TeamFavoriteID]],Table2[team_id_pfr],Table2[team_name],"Even"))</f>
        <v>Baltimore Colts</v>
      </c>
      <c r="M8275">
        <v>-6</v>
      </c>
      <c r="N8275">
        <f>IF(Table1[[#This Row],[TeamFavorite]]=Table1[[#This Row],[TeamHome]],Table1[[#This Row],[ScoreAway]]-Table1[[#This Row],[ScoreHome]],Table1[[#This Row],[ScoreHome]]-Table1[[#This Row],[ScoreAway]])</f>
        <v>5</v>
      </c>
      <c r="O8275">
        <f>IF(Table1[[#This Row],[SpreadActual]]&lt;Table1[[#This Row],[SpreadFavorite]],1,0)</f>
        <v>0</v>
      </c>
      <c r="P8275">
        <v>44</v>
      </c>
      <c r="Q8275" t="s">
        <v>155</v>
      </c>
      <c r="R8275" t="b">
        <v>0</v>
      </c>
      <c r="S8275">
        <v>69</v>
      </c>
      <c r="T8275">
        <v>23</v>
      </c>
      <c r="U8275">
        <v>87</v>
      </c>
    </row>
    <row r="8276" spans="1:22" x14ac:dyDescent="0.2">
      <c r="A8276" s="1">
        <v>37934</v>
      </c>
      <c r="B8276">
        <v>2003</v>
      </c>
      <c r="C8276">
        <f>_xlfn.MAXIFS(Table1[ScheduleWeekWritten],Table1[ScheduleSeason],Table1[[#This Row],[ScheduleSeason]])</f>
        <v>17</v>
      </c>
      <c r="D8276">
        <v>10</v>
      </c>
      <c r="E8276" cm="1">
        <f t="array" ref="E8276">_xlfn.XLOOKUP(Table1[[#This Row],[ScheduleWeekWritten]],Table3[Game],100+Table3[Increase],Table1[[#This Row],[ScheduleWeekWritten]])</f>
        <v>10</v>
      </c>
      <c r="F8276" t="b">
        <v>0</v>
      </c>
      <c r="G8276" t="s">
        <v>42</v>
      </c>
      <c r="H8276">
        <v>41</v>
      </c>
      <c r="I8276">
        <v>20</v>
      </c>
      <c r="J8276" t="s">
        <v>62</v>
      </c>
      <c r="K8276" t="s">
        <v>75</v>
      </c>
      <c r="L8276" t="str">
        <f>_xlfn.XLOOKUP(Table1[[#This Row],[TeamFavoriteID]],Table2[team_id],Table2[team_name],_xlfn.XLOOKUP(Table1[[#This Row],[TeamFavoriteID]],Table2[team_id_pfr],Table2[team_name],"Even"))</f>
        <v>Kansas City Chiefs</v>
      </c>
      <c r="M8276">
        <v>-9</v>
      </c>
      <c r="N8276">
        <f>IF(Table1[[#This Row],[TeamFavorite]]=Table1[[#This Row],[TeamHome]],Table1[[#This Row],[ScoreAway]]-Table1[[#This Row],[ScoreHome]],Table1[[#This Row],[ScoreHome]]-Table1[[#This Row],[ScoreAway]])</f>
        <v>-21</v>
      </c>
      <c r="O8276">
        <f>IF(Table1[[#This Row],[SpreadActual]]&lt;Table1[[#This Row],[SpreadFavorite]],1,0)</f>
        <v>1</v>
      </c>
      <c r="P8276">
        <v>43.5</v>
      </c>
      <c r="Q8276" t="s">
        <v>117</v>
      </c>
      <c r="R8276" t="b">
        <v>0</v>
      </c>
      <c r="S8276">
        <v>39</v>
      </c>
      <c r="T8276">
        <v>11</v>
      </c>
      <c r="U8276">
        <v>57</v>
      </c>
    </row>
    <row r="8277" spans="1:22" x14ac:dyDescent="0.2">
      <c r="A8277" s="1">
        <v>37934</v>
      </c>
      <c r="B8277">
        <v>2003</v>
      </c>
      <c r="C8277">
        <f>_xlfn.MAXIFS(Table1[ScheduleWeekWritten],Table1[ScheduleSeason],Table1[[#This Row],[ScheduleSeason]])</f>
        <v>17</v>
      </c>
      <c r="D8277">
        <v>10</v>
      </c>
      <c r="E8277" cm="1">
        <f t="array" ref="E8277">_xlfn.XLOOKUP(Table1[[#This Row],[ScheduleWeekWritten]],Table3[Game],100+Table3[Increase],Table1[[#This Row],[ScheduleWeekWritten]])</f>
        <v>10</v>
      </c>
      <c r="F8277" t="b">
        <v>0</v>
      </c>
      <c r="G8277" t="s">
        <v>50</v>
      </c>
      <c r="H8277">
        <v>7</v>
      </c>
      <c r="I8277">
        <v>27</v>
      </c>
      <c r="J8277" t="s">
        <v>38</v>
      </c>
      <c r="K8277" t="s">
        <v>90</v>
      </c>
      <c r="L8277" t="str">
        <f>_xlfn.XLOOKUP(Table1[[#This Row],[TeamFavoriteID]],Table2[team_id],Table2[team_name],_xlfn.XLOOKUP(Table1[[#This Row],[TeamFavoriteID]],Table2[team_id_pfr],Table2[team_name],"Even"))</f>
        <v>New York Giants</v>
      </c>
      <c r="M8277">
        <v>-11.5</v>
      </c>
      <c r="N8277">
        <f>IF(Table1[[#This Row],[TeamFavorite]]=Table1[[#This Row],[TeamHome]],Table1[[#This Row],[ScoreAway]]-Table1[[#This Row],[ScoreHome]],Table1[[#This Row],[ScoreHome]]-Table1[[#This Row],[ScoreAway]])</f>
        <v>20</v>
      </c>
      <c r="O8277">
        <f>IF(Table1[[#This Row],[SpreadActual]]&lt;Table1[[#This Row],[SpreadFavorite]],1,0)</f>
        <v>0</v>
      </c>
      <c r="P8277">
        <v>41</v>
      </c>
      <c r="Q8277" t="s">
        <v>126</v>
      </c>
      <c r="R8277" t="b">
        <v>0</v>
      </c>
      <c r="S8277">
        <v>38</v>
      </c>
      <c r="T8277">
        <v>11</v>
      </c>
      <c r="U8277">
        <v>38</v>
      </c>
    </row>
    <row r="8278" spans="1:22" x14ac:dyDescent="0.2">
      <c r="A8278" s="1">
        <v>37934</v>
      </c>
      <c r="B8278">
        <v>2003</v>
      </c>
      <c r="C8278">
        <f>_xlfn.MAXIFS(Table1[ScheduleWeekWritten],Table1[ScheduleSeason],Table1[[#This Row],[ScheduleSeason]])</f>
        <v>17</v>
      </c>
      <c r="D8278">
        <v>10</v>
      </c>
      <c r="E8278" cm="1">
        <f t="array" ref="E8278">_xlfn.XLOOKUP(Table1[[#This Row],[ScheduleWeekWritten]],Table3[Game],100+Table3[Increase],Table1[[#This Row],[ScheduleWeekWritten]])</f>
        <v>10</v>
      </c>
      <c r="F8278" t="b">
        <v>0</v>
      </c>
      <c r="G8278" t="s">
        <v>20</v>
      </c>
      <c r="H8278">
        <v>24</v>
      </c>
      <c r="I8278">
        <v>27</v>
      </c>
      <c r="J8278" t="s">
        <v>31</v>
      </c>
      <c r="K8278" t="s">
        <v>32</v>
      </c>
      <c r="L8278" t="str">
        <f>_xlfn.XLOOKUP(Table1[[#This Row],[TeamFavoriteID]],Table2[team_id],Table2[team_name],_xlfn.XLOOKUP(Table1[[#This Row],[TeamFavoriteID]],Table2[team_id_pfr],Table2[team_name],"Even"))</f>
        <v>New York Jets</v>
      </c>
      <c r="M8278">
        <v>-3</v>
      </c>
      <c r="N8278">
        <f>IF(Table1[[#This Row],[TeamFavorite]]=Table1[[#This Row],[TeamHome]],Table1[[#This Row],[ScoreAway]]-Table1[[#This Row],[ScoreHome]],Table1[[#This Row],[ScoreHome]]-Table1[[#This Row],[ScoreAway]])</f>
        <v>-3</v>
      </c>
      <c r="O8278">
        <f>IF(Table1[[#This Row],[SpreadActual]]&lt;Table1[[#This Row],[SpreadFavorite]],1,0)</f>
        <v>0</v>
      </c>
      <c r="P8278">
        <v>38</v>
      </c>
      <c r="Q8278" t="s">
        <v>76</v>
      </c>
      <c r="R8278" t="b">
        <v>0</v>
      </c>
      <c r="S8278">
        <v>58</v>
      </c>
      <c r="T8278">
        <v>13</v>
      </c>
      <c r="U8278">
        <v>86</v>
      </c>
    </row>
    <row r="8279" spans="1:22" x14ac:dyDescent="0.2">
      <c r="A8279" s="1">
        <v>37934</v>
      </c>
      <c r="B8279">
        <v>2003</v>
      </c>
      <c r="C8279">
        <f>_xlfn.MAXIFS(Table1[ScheduleWeekWritten],Table1[ScheduleSeason],Table1[[#This Row],[ScheduleSeason]])</f>
        <v>17</v>
      </c>
      <c r="D8279">
        <v>10</v>
      </c>
      <c r="E8279" cm="1">
        <f t="array" ref="E8279">_xlfn.XLOOKUP(Table1[[#This Row],[ScheduleWeekWritten]],Table3[Game],100+Table3[Increase],Table1[[#This Row],[ScheduleWeekWritten]])</f>
        <v>10</v>
      </c>
      <c r="F8279" t="b">
        <v>0</v>
      </c>
      <c r="G8279" t="s">
        <v>49</v>
      </c>
      <c r="H8279">
        <v>28</v>
      </c>
      <c r="I8279">
        <v>15</v>
      </c>
      <c r="J8279" t="s">
        <v>149</v>
      </c>
      <c r="K8279" t="s">
        <v>51</v>
      </c>
      <c r="L8279" t="str">
        <f>_xlfn.XLOOKUP(Table1[[#This Row],[TeamFavoriteID]],Table2[team_id],Table2[team_name],_xlfn.XLOOKUP(Table1[[#This Row],[TeamFavoriteID]],Table2[team_id_pfr],Table2[team_name],"Even"))</f>
        <v>Pittsburgh Steelers</v>
      </c>
      <c r="M8279">
        <v>-7</v>
      </c>
      <c r="N8279">
        <f>IF(Table1[[#This Row],[TeamFavorite]]=Table1[[#This Row],[TeamHome]],Table1[[#This Row],[ScoreAway]]-Table1[[#This Row],[ScoreHome]],Table1[[#This Row],[ScoreHome]]-Table1[[#This Row],[ScoreAway]])</f>
        <v>-13</v>
      </c>
      <c r="O8279">
        <f>IF(Table1[[#This Row],[SpreadActual]]&lt;Table1[[#This Row],[SpreadFavorite]],1,0)</f>
        <v>1</v>
      </c>
      <c r="P8279">
        <v>40.5</v>
      </c>
      <c r="Q8279" t="s">
        <v>175</v>
      </c>
      <c r="R8279" t="b">
        <v>0</v>
      </c>
      <c r="S8279">
        <v>31</v>
      </c>
      <c r="T8279">
        <v>7</v>
      </c>
      <c r="U8279">
        <v>49</v>
      </c>
    </row>
    <row r="8280" spans="1:22" x14ac:dyDescent="0.2">
      <c r="A8280" s="1">
        <v>37934</v>
      </c>
      <c r="B8280">
        <v>2003</v>
      </c>
      <c r="C8280">
        <f>_xlfn.MAXIFS(Table1[ScheduleWeekWritten],Table1[ScheduleSeason],Table1[[#This Row],[ScheduleSeason]])</f>
        <v>17</v>
      </c>
      <c r="D8280">
        <v>10</v>
      </c>
      <c r="E8280" cm="1">
        <f t="array" ref="E8280">_xlfn.XLOOKUP(Table1[[#This Row],[ScheduleWeekWritten]],Table3[Game],100+Table3[Increase],Table1[[#This Row],[ScheduleWeekWritten]])</f>
        <v>10</v>
      </c>
      <c r="F8280" t="b">
        <v>0</v>
      </c>
      <c r="G8280" t="s">
        <v>27</v>
      </c>
      <c r="H8280">
        <v>42</v>
      </c>
      <c r="I8280">
        <v>28</v>
      </c>
      <c r="J8280" t="s">
        <v>54</v>
      </c>
      <c r="K8280" t="s">
        <v>55</v>
      </c>
      <c r="L8280" t="str">
        <f>_xlfn.XLOOKUP(Table1[[#This Row],[TeamFavoriteID]],Table2[team_id],Table2[team_name],_xlfn.XLOOKUP(Table1[[#This Row],[TeamFavoriteID]],Table2[team_id_pfr],Table2[team_name],"Even"))</f>
        <v>Minnesota Vikings</v>
      </c>
      <c r="M8280">
        <v>-5.5</v>
      </c>
      <c r="N8280">
        <f>IF(Table1[[#This Row],[TeamFavorite]]=Table1[[#This Row],[TeamHome]],Table1[[#This Row],[ScoreAway]]-Table1[[#This Row],[ScoreHome]],Table1[[#This Row],[ScoreHome]]-Table1[[#This Row],[ScoreAway]])</f>
        <v>14</v>
      </c>
      <c r="O8280">
        <f>IF(Table1[[#This Row],[SpreadActual]]&lt;Table1[[#This Row],[SpreadFavorite]],1,0)</f>
        <v>0</v>
      </c>
      <c r="P8280">
        <v>45</v>
      </c>
      <c r="Q8280" t="s">
        <v>94</v>
      </c>
      <c r="R8280" t="b">
        <v>0</v>
      </c>
      <c r="S8280">
        <v>62</v>
      </c>
      <c r="T8280">
        <v>6</v>
      </c>
      <c r="U8280">
        <v>80</v>
      </c>
    </row>
    <row r="8281" spans="1:22" x14ac:dyDescent="0.2">
      <c r="A8281" s="1">
        <v>37934</v>
      </c>
      <c r="B8281">
        <v>2003</v>
      </c>
      <c r="C8281">
        <f>_xlfn.MAXIFS(Table1[ScheduleWeekWritten],Table1[ScheduleSeason],Table1[[#This Row],[ScheduleSeason]])</f>
        <v>17</v>
      </c>
      <c r="D8281">
        <v>10</v>
      </c>
      <c r="E8281" cm="1">
        <f t="array" ref="E8281">_xlfn.XLOOKUP(Table1[[#This Row],[ScheduleWeekWritten]],Table3[Game],100+Table3[Increase],Table1[[#This Row],[ScheduleWeekWritten]])</f>
        <v>10</v>
      </c>
      <c r="F8281" t="b">
        <v>0</v>
      </c>
      <c r="G8281" t="s">
        <v>153</v>
      </c>
      <c r="H8281">
        <v>33</v>
      </c>
      <c r="I8281">
        <v>22</v>
      </c>
      <c r="J8281" t="s">
        <v>158</v>
      </c>
      <c r="K8281" t="s">
        <v>40</v>
      </c>
      <c r="L8281" t="str">
        <f>_xlfn.XLOOKUP(Table1[[#This Row],[TeamFavoriteID]],Table2[team_id],Table2[team_name],_xlfn.XLOOKUP(Table1[[#This Row],[TeamFavoriteID]],Table2[team_id_pfr],Table2[team_name],"Even"))</f>
        <v>Los Angeles Rams</v>
      </c>
      <c r="M8281">
        <v>-6.5</v>
      </c>
      <c r="N8281">
        <f>IF(Table1[[#This Row],[TeamFavorite]]=Table1[[#This Row],[TeamHome]],Table1[[#This Row],[ScoreAway]]-Table1[[#This Row],[ScoreHome]],Table1[[#This Row],[ScoreHome]]-Table1[[#This Row],[ScoreAway]])</f>
        <v>11</v>
      </c>
      <c r="O8281">
        <f>IF(Table1[[#This Row],[SpreadActual]]&lt;Table1[[#This Row],[SpreadFavorite]],1,0)</f>
        <v>0</v>
      </c>
      <c r="P8281">
        <v>43</v>
      </c>
      <c r="Q8281" t="s">
        <v>157</v>
      </c>
      <c r="R8281" t="b">
        <v>0</v>
      </c>
      <c r="S8281">
        <v>72</v>
      </c>
      <c r="T8281">
        <v>0</v>
      </c>
      <c r="V8281" t="s">
        <v>103</v>
      </c>
    </row>
    <row r="8282" spans="1:22" x14ac:dyDescent="0.2">
      <c r="A8282" s="1">
        <v>37934</v>
      </c>
      <c r="B8282">
        <v>2003</v>
      </c>
      <c r="C8282">
        <f>_xlfn.MAXIFS(Table1[ScheduleWeekWritten],Table1[ScheduleSeason],Table1[[#This Row],[ScheduleSeason]])</f>
        <v>17</v>
      </c>
      <c r="D8282">
        <v>10</v>
      </c>
      <c r="E8282" cm="1">
        <f t="array" ref="E8282">_xlfn.XLOOKUP(Table1[[#This Row],[ScheduleWeekWritten]],Table3[Game],100+Table3[Increase],Table1[[#This Row],[ScheduleWeekWritten]])</f>
        <v>10</v>
      </c>
      <c r="F8282" t="b">
        <v>0</v>
      </c>
      <c r="G8282" t="s">
        <v>171</v>
      </c>
      <c r="H8282">
        <v>31</v>
      </c>
      <c r="I8282">
        <v>7</v>
      </c>
      <c r="J8282" t="s">
        <v>19</v>
      </c>
      <c r="K8282" t="s">
        <v>25</v>
      </c>
      <c r="L8282" t="str">
        <f>_xlfn.XLOOKUP(Table1[[#This Row],[TeamFavoriteID]],Table2[team_id],Table2[team_name],_xlfn.XLOOKUP(Table1[[#This Row],[TeamFavoriteID]],Table2[team_id_pfr],Table2[team_name],"Even"))</f>
        <v>Houston Oilers</v>
      </c>
      <c r="M8282">
        <v>-5.5</v>
      </c>
      <c r="N8282">
        <f>IF(Table1[[#This Row],[TeamFavorite]]=Table1[[#This Row],[TeamHome]],Table1[[#This Row],[ScoreAway]]-Table1[[#This Row],[ScoreHome]],Table1[[#This Row],[ScoreHome]]-Table1[[#This Row],[ScoreAway]])</f>
        <v>24</v>
      </c>
      <c r="O8282">
        <f>IF(Table1[[#This Row],[SpreadActual]]&lt;Table1[[#This Row],[SpreadFavorite]],1,0)</f>
        <v>0</v>
      </c>
      <c r="P8282">
        <v>39.5</v>
      </c>
      <c r="Q8282" t="s">
        <v>172</v>
      </c>
      <c r="R8282" t="b">
        <v>0</v>
      </c>
      <c r="S8282">
        <v>45</v>
      </c>
      <c r="T8282">
        <v>11</v>
      </c>
      <c r="U8282">
        <v>53</v>
      </c>
    </row>
    <row r="8283" spans="1:22" x14ac:dyDescent="0.2">
      <c r="A8283" s="1">
        <v>37934</v>
      </c>
      <c r="B8283">
        <v>2003</v>
      </c>
      <c r="C8283">
        <f>_xlfn.MAXIFS(Table1[ScheduleWeekWritten],Table1[ScheduleSeason],Table1[[#This Row],[ScheduleSeason]])</f>
        <v>17</v>
      </c>
      <c r="D8283">
        <v>10</v>
      </c>
      <c r="E8283" cm="1">
        <f t="array" ref="E8283">_xlfn.XLOOKUP(Table1[[#This Row],[ScheduleWeekWritten]],Table3[Game],100+Table3[Increase],Table1[[#This Row],[ScheduleWeekWritten]])</f>
        <v>10</v>
      </c>
      <c r="F8283" t="b">
        <v>0</v>
      </c>
      <c r="G8283" t="s">
        <v>61</v>
      </c>
      <c r="H8283">
        <v>27</v>
      </c>
      <c r="I8283">
        <v>20</v>
      </c>
      <c r="J8283" t="s">
        <v>128</v>
      </c>
      <c r="K8283" t="s">
        <v>132</v>
      </c>
      <c r="L8283" t="str">
        <f>_xlfn.XLOOKUP(Table1[[#This Row],[TeamFavoriteID]],Table2[team_id],Table2[team_name],_xlfn.XLOOKUP(Table1[[#This Row],[TeamFavoriteID]],Table2[team_id_pfr],Table2[team_name],"Even"))</f>
        <v>Seattle Seahawks</v>
      </c>
      <c r="M8283">
        <v>-3</v>
      </c>
      <c r="N8283">
        <f>IF(Table1[[#This Row],[TeamFavorite]]=Table1[[#This Row],[TeamHome]],Table1[[#This Row],[ScoreAway]]-Table1[[#This Row],[ScoreHome]],Table1[[#This Row],[ScoreHome]]-Table1[[#This Row],[ScoreAway]])</f>
        <v>7</v>
      </c>
      <c r="O8283">
        <f>IF(Table1[[#This Row],[SpreadActual]]&lt;Table1[[#This Row],[SpreadFavorite]],1,0)</f>
        <v>0</v>
      </c>
      <c r="P8283">
        <v>41</v>
      </c>
      <c r="Q8283" t="s">
        <v>165</v>
      </c>
      <c r="R8283" t="b">
        <v>0</v>
      </c>
      <c r="S8283">
        <v>39</v>
      </c>
      <c r="T8283">
        <v>10</v>
      </c>
      <c r="U8283">
        <v>40</v>
      </c>
    </row>
    <row r="8284" spans="1:22" x14ac:dyDescent="0.2">
      <c r="A8284" s="1">
        <v>37935</v>
      </c>
      <c r="B8284">
        <v>2003</v>
      </c>
      <c r="C8284">
        <f>_xlfn.MAXIFS(Table1[ScheduleWeekWritten],Table1[ScheduleSeason],Table1[[#This Row],[ScheduleSeason]])</f>
        <v>17</v>
      </c>
      <c r="D8284">
        <v>10</v>
      </c>
      <c r="E8284" cm="1">
        <f t="array" ref="E8284">_xlfn.XLOOKUP(Table1[[#This Row],[ScheduleWeekWritten]],Table3[Game],100+Table3[Increase],Table1[[#This Row],[ScheduleWeekWritten]])</f>
        <v>10</v>
      </c>
      <c r="F8284" t="b">
        <v>0</v>
      </c>
      <c r="G8284" t="s">
        <v>33</v>
      </c>
      <c r="H8284">
        <v>14</v>
      </c>
      <c r="I8284">
        <v>17</v>
      </c>
      <c r="J8284" t="s">
        <v>58</v>
      </c>
      <c r="K8284" t="s">
        <v>35</v>
      </c>
      <c r="L8284" t="str">
        <f>_xlfn.XLOOKUP(Table1[[#This Row],[TeamFavoriteID]],Table2[team_id],Table2[team_name],_xlfn.XLOOKUP(Table1[[#This Row],[TeamFavoriteID]],Table2[team_id_pfr],Table2[team_name],"Even"))</f>
        <v>Green Bay Packers</v>
      </c>
      <c r="M8284">
        <v>-4.5</v>
      </c>
      <c r="N8284">
        <f>IF(Table1[[#This Row],[TeamFavorite]]=Table1[[#This Row],[TeamHome]],Table1[[#This Row],[ScoreAway]]-Table1[[#This Row],[ScoreHome]],Table1[[#This Row],[ScoreHome]]-Table1[[#This Row],[ScoreAway]])</f>
        <v>3</v>
      </c>
      <c r="O8284">
        <f>IF(Table1[[#This Row],[SpreadActual]]&lt;Table1[[#This Row],[SpreadFavorite]],1,0)</f>
        <v>0</v>
      </c>
      <c r="P8284">
        <v>43</v>
      </c>
      <c r="Q8284" t="s">
        <v>82</v>
      </c>
      <c r="R8284" t="b">
        <v>0</v>
      </c>
      <c r="S8284">
        <v>33</v>
      </c>
      <c r="T8284">
        <v>9</v>
      </c>
      <c r="U8284">
        <v>72</v>
      </c>
    </row>
    <row r="8285" spans="1:22" x14ac:dyDescent="0.2">
      <c r="A8285" s="1">
        <v>37941</v>
      </c>
      <c r="B8285">
        <v>2003</v>
      </c>
      <c r="C8285">
        <f>_xlfn.MAXIFS(Table1[ScheduleWeekWritten],Table1[ScheduleSeason],Table1[[#This Row],[ScheduleSeason]])</f>
        <v>17</v>
      </c>
      <c r="D8285">
        <v>11</v>
      </c>
      <c r="E8285" cm="1">
        <f t="array" ref="E8285">_xlfn.XLOOKUP(Table1[[#This Row],[ScheduleWeekWritten]],Table3[Game],100+Table3[Increase],Table1[[#This Row],[ScheduleWeekWritten]])</f>
        <v>11</v>
      </c>
      <c r="F8285" t="b">
        <v>0</v>
      </c>
      <c r="G8285" t="s">
        <v>28</v>
      </c>
      <c r="H8285">
        <v>10</v>
      </c>
      <c r="I8285">
        <v>12</v>
      </c>
      <c r="J8285" t="s">
        <v>177</v>
      </c>
      <c r="K8285" t="s">
        <v>43</v>
      </c>
      <c r="L8285" t="str">
        <f>_xlfn.XLOOKUP(Table1[[#This Row],[TeamFavoriteID]],Table2[team_id],Table2[team_name],_xlfn.XLOOKUP(Table1[[#This Row],[TeamFavoriteID]],Table2[team_id_pfr],Table2[team_name],"Even"))</f>
        <v>Buffalo Bills</v>
      </c>
      <c r="M8285">
        <v>-7</v>
      </c>
      <c r="N8285">
        <f>IF(Table1[[#This Row],[TeamFavorite]]=Table1[[#This Row],[TeamHome]],Table1[[#This Row],[ScoreAway]]-Table1[[#This Row],[ScoreHome]],Table1[[#This Row],[ScoreHome]]-Table1[[#This Row],[ScoreAway]])</f>
        <v>2</v>
      </c>
      <c r="O8285">
        <f>IF(Table1[[#This Row],[SpreadActual]]&lt;Table1[[#This Row],[SpreadFavorite]],1,0)</f>
        <v>0</v>
      </c>
      <c r="P8285">
        <v>37.5</v>
      </c>
      <c r="Q8285" t="s">
        <v>123</v>
      </c>
      <c r="R8285" t="b">
        <v>0</v>
      </c>
      <c r="S8285">
        <v>43</v>
      </c>
      <c r="T8285">
        <v>5</v>
      </c>
      <c r="U8285">
        <v>83</v>
      </c>
    </row>
    <row r="8286" spans="1:22" x14ac:dyDescent="0.2">
      <c r="A8286" s="1">
        <v>37941</v>
      </c>
      <c r="B8286">
        <v>2003</v>
      </c>
      <c r="C8286">
        <f>_xlfn.MAXIFS(Table1[ScheduleWeekWritten],Table1[ScheduleSeason],Table1[[#This Row],[ScheduleSeason]])</f>
        <v>17</v>
      </c>
      <c r="D8286">
        <v>11</v>
      </c>
      <c r="E8286" cm="1">
        <f t="array" ref="E8286">_xlfn.XLOOKUP(Table1[[#This Row],[ScheduleWeekWritten]],Table3[Game],100+Table3[Increase],Table1[[#This Row],[ScheduleWeekWritten]])</f>
        <v>11</v>
      </c>
      <c r="F8286" t="b">
        <v>0</v>
      </c>
      <c r="G8286" t="s">
        <v>152</v>
      </c>
      <c r="H8286">
        <v>20</v>
      </c>
      <c r="I8286">
        <v>17</v>
      </c>
      <c r="J8286" t="s">
        <v>61</v>
      </c>
      <c r="K8286" t="s">
        <v>162</v>
      </c>
      <c r="L8286" t="str">
        <f>_xlfn.XLOOKUP(Table1[[#This Row],[TeamFavoriteID]],Table2[team_id],Table2[team_name],_xlfn.XLOOKUP(Table1[[#This Row],[TeamFavoriteID]],Table2[team_id_pfr],Table2[team_name],"Even"))</f>
        <v>Carolina Panthers</v>
      </c>
      <c r="M8286">
        <v>-6</v>
      </c>
      <c r="N8286">
        <f>IF(Table1[[#This Row],[TeamFavorite]]=Table1[[#This Row],[TeamHome]],Table1[[#This Row],[ScoreAway]]-Table1[[#This Row],[ScoreHome]],Table1[[#This Row],[ScoreHome]]-Table1[[#This Row],[ScoreAway]])</f>
        <v>-3</v>
      </c>
      <c r="O8286">
        <f>IF(Table1[[#This Row],[SpreadActual]]&lt;Table1[[#This Row],[SpreadFavorite]],1,0)</f>
        <v>0</v>
      </c>
      <c r="P8286">
        <v>37</v>
      </c>
      <c r="Q8286" t="s">
        <v>160</v>
      </c>
      <c r="R8286" t="b">
        <v>0</v>
      </c>
      <c r="S8286">
        <v>54</v>
      </c>
      <c r="T8286">
        <v>6</v>
      </c>
      <c r="U8286">
        <v>69</v>
      </c>
    </row>
    <row r="8287" spans="1:22" x14ac:dyDescent="0.2">
      <c r="A8287" s="1">
        <v>37941</v>
      </c>
      <c r="B8287">
        <v>2003</v>
      </c>
      <c r="C8287">
        <f>_xlfn.MAXIFS(Table1[ScheduleWeekWritten],Table1[ScheduleSeason],Table1[[#This Row],[ScheduleSeason]])</f>
        <v>17</v>
      </c>
      <c r="D8287">
        <v>11</v>
      </c>
      <c r="E8287" cm="1">
        <f t="array" ref="E8287">_xlfn.XLOOKUP(Table1[[#This Row],[ScheduleWeekWritten]],Table3[Game],100+Table3[Increase],Table1[[#This Row],[ScheduleWeekWritten]])</f>
        <v>11</v>
      </c>
      <c r="F8287" t="b">
        <v>0</v>
      </c>
      <c r="G8287" t="s">
        <v>46</v>
      </c>
      <c r="H8287">
        <v>21</v>
      </c>
      <c r="I8287">
        <v>23</v>
      </c>
      <c r="J8287" t="s">
        <v>153</v>
      </c>
      <c r="K8287" t="s">
        <v>40</v>
      </c>
      <c r="L8287" t="str">
        <f>_xlfn.XLOOKUP(Table1[[#This Row],[TeamFavoriteID]],Table2[team_id],Table2[team_name],_xlfn.XLOOKUP(Table1[[#This Row],[TeamFavoriteID]],Table2[team_id_pfr],Table2[team_name],"Even"))</f>
        <v>Los Angeles Rams</v>
      </c>
      <c r="M8287">
        <v>-6</v>
      </c>
      <c r="N8287">
        <f>IF(Table1[[#This Row],[TeamFavorite]]=Table1[[#This Row],[TeamHome]],Table1[[#This Row],[ScoreAway]]-Table1[[#This Row],[ScoreHome]],Table1[[#This Row],[ScoreHome]]-Table1[[#This Row],[ScoreAway]])</f>
        <v>-2</v>
      </c>
      <c r="O8287">
        <f>IF(Table1[[#This Row],[SpreadActual]]&lt;Table1[[#This Row],[SpreadFavorite]],1,0)</f>
        <v>0</v>
      </c>
      <c r="P8287">
        <v>41</v>
      </c>
      <c r="Q8287" t="s">
        <v>114</v>
      </c>
      <c r="R8287" t="b">
        <v>0</v>
      </c>
      <c r="S8287">
        <v>44</v>
      </c>
      <c r="T8287">
        <v>5</v>
      </c>
      <c r="U8287">
        <v>98</v>
      </c>
    </row>
    <row r="8288" spans="1:22" x14ac:dyDescent="0.2">
      <c r="A8288" s="1">
        <v>37941</v>
      </c>
      <c r="B8288">
        <v>2003</v>
      </c>
      <c r="C8288">
        <f>_xlfn.MAXIFS(Table1[ScheduleWeekWritten],Table1[ScheduleSeason],Table1[[#This Row],[ScheduleSeason]])</f>
        <v>17</v>
      </c>
      <c r="D8288">
        <v>11</v>
      </c>
      <c r="E8288" cm="1">
        <f t="array" ref="E8288">_xlfn.XLOOKUP(Table1[[#This Row],[ScheduleWeekWritten]],Table3[Game],100+Table3[Increase],Table1[[#This Row],[ScheduleWeekWritten]])</f>
        <v>11</v>
      </c>
      <c r="F8288" t="b">
        <v>0</v>
      </c>
      <c r="G8288" t="s">
        <v>101</v>
      </c>
      <c r="H8288">
        <v>24</v>
      </c>
      <c r="I8288">
        <v>19</v>
      </c>
      <c r="J8288" t="s">
        <v>42</v>
      </c>
      <c r="K8288" t="s">
        <v>75</v>
      </c>
      <c r="L8288" t="str">
        <f>_xlfn.XLOOKUP(Table1[[#This Row],[TeamFavoriteID]],Table2[team_id],Table2[team_name],_xlfn.XLOOKUP(Table1[[#This Row],[TeamFavoriteID]],Table2[team_id_pfr],Table2[team_name],"Even"))</f>
        <v>Kansas City Chiefs</v>
      </c>
      <c r="M8288">
        <v>-6</v>
      </c>
      <c r="N8288">
        <f>IF(Table1[[#This Row],[TeamFavorite]]=Table1[[#This Row],[TeamHome]],Table1[[#This Row],[ScoreAway]]-Table1[[#This Row],[ScoreHome]],Table1[[#This Row],[ScoreHome]]-Table1[[#This Row],[ScoreAway]])</f>
        <v>5</v>
      </c>
      <c r="O8288">
        <f>IF(Table1[[#This Row],[SpreadActual]]&lt;Table1[[#This Row],[SpreadFavorite]],1,0)</f>
        <v>0</v>
      </c>
      <c r="P8288">
        <v>48</v>
      </c>
      <c r="Q8288" t="s">
        <v>173</v>
      </c>
      <c r="R8288" t="b">
        <v>0</v>
      </c>
      <c r="S8288">
        <v>47</v>
      </c>
      <c r="T8288">
        <v>8</v>
      </c>
      <c r="U8288">
        <v>90</v>
      </c>
    </row>
    <row r="8289" spans="1:22" x14ac:dyDescent="0.2">
      <c r="A8289" s="1">
        <v>37941</v>
      </c>
      <c r="B8289">
        <v>2003</v>
      </c>
      <c r="C8289">
        <f>_xlfn.MAXIFS(Table1[ScheduleWeekWritten],Table1[ScheduleSeason],Table1[[#This Row],[ScheduleSeason]])</f>
        <v>17</v>
      </c>
      <c r="D8289">
        <v>11</v>
      </c>
      <c r="E8289" cm="1">
        <f t="array" ref="E8289">_xlfn.XLOOKUP(Table1[[#This Row],[ScheduleWeekWritten]],Table3[Game],100+Table3[Increase],Table1[[#This Row],[ScheduleWeekWritten]])</f>
        <v>11</v>
      </c>
      <c r="F8289" t="b">
        <v>0</v>
      </c>
      <c r="G8289" t="s">
        <v>62</v>
      </c>
      <c r="H8289">
        <v>44</v>
      </c>
      <c r="I8289">
        <v>6</v>
      </c>
      <c r="J8289" t="s">
        <v>149</v>
      </c>
      <c r="K8289" t="s">
        <v>63</v>
      </c>
      <c r="L8289" t="str">
        <f>_xlfn.XLOOKUP(Table1[[#This Row],[TeamFavoriteID]],Table2[team_id],Table2[team_name],_xlfn.XLOOKUP(Table1[[#This Row],[TeamFavoriteID]],Table2[team_id_pfr],Table2[team_name],"Even"))</f>
        <v>Cleveland Browns</v>
      </c>
      <c r="M8289">
        <v>-5</v>
      </c>
      <c r="N8289">
        <f>IF(Table1[[#This Row],[TeamFavorite]]=Table1[[#This Row],[TeamHome]],Table1[[#This Row],[ScoreAway]]-Table1[[#This Row],[ScoreHome]],Table1[[#This Row],[ScoreHome]]-Table1[[#This Row],[ScoreAway]])</f>
        <v>-38</v>
      </c>
      <c r="O8289">
        <f>IF(Table1[[#This Row],[SpreadActual]]&lt;Table1[[#This Row],[SpreadFavorite]],1,0)</f>
        <v>1</v>
      </c>
      <c r="P8289">
        <v>37.5</v>
      </c>
      <c r="Q8289" t="s">
        <v>170</v>
      </c>
      <c r="R8289" t="b">
        <v>0</v>
      </c>
      <c r="S8289">
        <v>45</v>
      </c>
      <c r="T8289">
        <v>7</v>
      </c>
      <c r="U8289">
        <v>85</v>
      </c>
    </row>
    <row r="8290" spans="1:22" x14ac:dyDescent="0.2">
      <c r="A8290" s="1">
        <v>37941</v>
      </c>
      <c r="B8290">
        <v>2003</v>
      </c>
      <c r="C8290">
        <f>_xlfn.MAXIFS(Table1[ScheduleWeekWritten],Table1[ScheduleSeason],Table1[[#This Row],[ScheduleSeason]])</f>
        <v>17</v>
      </c>
      <c r="D8290">
        <v>11</v>
      </c>
      <c r="E8290" cm="1">
        <f t="array" ref="E8290">_xlfn.XLOOKUP(Table1[[#This Row],[ScheduleWeekWritten]],Table3[Game],100+Table3[Increase],Table1[[#This Row],[ScheduleWeekWritten]])</f>
        <v>11</v>
      </c>
      <c r="F8290" t="b">
        <v>0</v>
      </c>
      <c r="G8290" t="s">
        <v>24</v>
      </c>
      <c r="H8290">
        <v>37</v>
      </c>
      <c r="I8290">
        <v>8</v>
      </c>
      <c r="J8290" t="s">
        <v>27</v>
      </c>
      <c r="K8290" t="s">
        <v>88</v>
      </c>
      <c r="L8290" t="str">
        <f>_xlfn.XLOOKUP(Table1[[#This Row],[TeamFavoriteID]],Table2[team_id],Table2[team_name],_xlfn.XLOOKUP(Table1[[#This Row],[TeamFavoriteID]],Table2[team_id_pfr],Table2[team_name],"Even"))</f>
        <v>Denver Broncos</v>
      </c>
      <c r="M8290">
        <v>-8.5</v>
      </c>
      <c r="N8290">
        <f>IF(Table1[[#This Row],[TeamFavorite]]=Table1[[#This Row],[TeamHome]],Table1[[#This Row],[ScoreAway]]-Table1[[#This Row],[ScoreHome]],Table1[[#This Row],[ScoreHome]]-Table1[[#This Row],[ScoreAway]])</f>
        <v>-29</v>
      </c>
      <c r="O8290">
        <f>IF(Table1[[#This Row],[SpreadActual]]&lt;Table1[[#This Row],[SpreadFavorite]],1,0)</f>
        <v>1</v>
      </c>
      <c r="P8290">
        <v>44</v>
      </c>
      <c r="Q8290" t="s">
        <v>174</v>
      </c>
      <c r="R8290" t="b">
        <v>0</v>
      </c>
      <c r="S8290">
        <v>40</v>
      </c>
      <c r="T8290">
        <v>10</v>
      </c>
      <c r="U8290">
        <v>39</v>
      </c>
    </row>
    <row r="8291" spans="1:22" x14ac:dyDescent="0.2">
      <c r="A8291" s="1">
        <v>37941</v>
      </c>
      <c r="B8291">
        <v>2003</v>
      </c>
      <c r="C8291">
        <f>_xlfn.MAXIFS(Table1[ScheduleWeekWritten],Table1[ScheduleSeason],Table1[[#This Row],[ScheduleSeason]])</f>
        <v>17</v>
      </c>
      <c r="D8291">
        <v>11</v>
      </c>
      <c r="E8291" cm="1">
        <f t="array" ref="E8291">_xlfn.XLOOKUP(Table1[[#This Row],[ScheduleWeekWritten]],Table3[Game],100+Table3[Increase],Table1[[#This Row],[ScheduleWeekWritten]])</f>
        <v>11</v>
      </c>
      <c r="F8291" t="b">
        <v>0</v>
      </c>
      <c r="G8291" t="s">
        <v>140</v>
      </c>
      <c r="H8291">
        <v>38</v>
      </c>
      <c r="I8291">
        <v>31</v>
      </c>
      <c r="J8291" t="s">
        <v>31</v>
      </c>
      <c r="K8291" t="s">
        <v>72</v>
      </c>
      <c r="L8291" t="str">
        <f>_xlfn.XLOOKUP(Table1[[#This Row],[TeamFavoriteID]],Table2[team_id],Table2[team_name],_xlfn.XLOOKUP(Table1[[#This Row],[TeamFavoriteID]],Table2[team_id_pfr],Table2[team_name],"Even"))</f>
        <v>Baltimore Colts</v>
      </c>
      <c r="M8291">
        <v>-6</v>
      </c>
      <c r="N8291">
        <f>IF(Table1[[#This Row],[TeamFavorite]]=Table1[[#This Row],[TeamHome]],Table1[[#This Row],[ScoreAway]]-Table1[[#This Row],[ScoreHome]],Table1[[#This Row],[ScoreHome]]-Table1[[#This Row],[ScoreAway]])</f>
        <v>7</v>
      </c>
      <c r="O8291">
        <f>IF(Table1[[#This Row],[SpreadActual]]&lt;Table1[[#This Row],[SpreadFavorite]],1,0)</f>
        <v>0</v>
      </c>
      <c r="P8291">
        <v>43.5</v>
      </c>
      <c r="Q8291" t="s">
        <v>141</v>
      </c>
      <c r="R8291" t="b">
        <v>0</v>
      </c>
      <c r="S8291">
        <v>72</v>
      </c>
      <c r="T8291">
        <v>0</v>
      </c>
      <c r="V8291" t="s">
        <v>103</v>
      </c>
    </row>
    <row r="8292" spans="1:22" x14ac:dyDescent="0.2">
      <c r="A8292" s="1">
        <v>37941</v>
      </c>
      <c r="B8292">
        <v>2003</v>
      </c>
      <c r="C8292">
        <f>_xlfn.MAXIFS(Table1[ScheduleWeekWritten],Table1[ScheduleSeason],Table1[[#This Row],[ScheduleSeason]])</f>
        <v>17</v>
      </c>
      <c r="D8292">
        <v>11</v>
      </c>
      <c r="E8292" cm="1">
        <f t="array" ref="E8292">_xlfn.XLOOKUP(Table1[[#This Row],[ScheduleWeekWritten]],Table3[Game],100+Table3[Increase],Table1[[#This Row],[ScheduleWeekWritten]])</f>
        <v>11</v>
      </c>
      <c r="F8292" t="b">
        <v>0</v>
      </c>
      <c r="G8292" t="s">
        <v>19</v>
      </c>
      <c r="H8292">
        <v>9</v>
      </c>
      <c r="I8292">
        <v>6</v>
      </c>
      <c r="J8292" t="s">
        <v>158</v>
      </c>
      <c r="K8292" t="s">
        <v>91</v>
      </c>
      <c r="L8292" t="str">
        <f>_xlfn.XLOOKUP(Table1[[#This Row],[TeamFavoriteID]],Table2[team_id],Table2[team_name],_xlfn.XLOOKUP(Table1[[#This Row],[TeamFavoriteID]],Table2[team_id_pfr],Table2[team_name],"Even"))</f>
        <v>Miami Dolphins</v>
      </c>
      <c r="M8292">
        <v>-5</v>
      </c>
      <c r="N8292">
        <f>IF(Table1[[#This Row],[TeamFavorite]]=Table1[[#This Row],[TeamHome]],Table1[[#This Row],[ScoreAway]]-Table1[[#This Row],[ScoreHome]],Table1[[#This Row],[ScoreHome]]-Table1[[#This Row],[ScoreAway]])</f>
        <v>-3</v>
      </c>
      <c r="O8292">
        <f>IF(Table1[[#This Row],[SpreadActual]]&lt;Table1[[#This Row],[SpreadFavorite]],1,0)</f>
        <v>0</v>
      </c>
      <c r="P8292">
        <v>33</v>
      </c>
      <c r="Q8292" t="s">
        <v>143</v>
      </c>
      <c r="R8292" t="b">
        <v>0</v>
      </c>
      <c r="S8292">
        <v>76</v>
      </c>
      <c r="T8292">
        <v>13</v>
      </c>
      <c r="U8292">
        <v>62</v>
      </c>
    </row>
    <row r="8293" spans="1:22" x14ac:dyDescent="0.2">
      <c r="A8293" s="1">
        <v>37941</v>
      </c>
      <c r="B8293">
        <v>2003</v>
      </c>
      <c r="C8293">
        <f>_xlfn.MAXIFS(Table1[ScheduleWeekWritten],Table1[ScheduleSeason],Table1[[#This Row],[ScheduleSeason]])</f>
        <v>17</v>
      </c>
      <c r="D8293">
        <v>11</v>
      </c>
      <c r="E8293" cm="1">
        <f t="array" ref="E8293">_xlfn.XLOOKUP(Table1[[#This Row],[ScheduleWeekWritten]],Table3[Game],100+Table3[Increase],Table1[[#This Row],[ScheduleWeekWritten]])</f>
        <v>11</v>
      </c>
      <c r="F8293" t="b">
        <v>0</v>
      </c>
      <c r="G8293" t="s">
        <v>115</v>
      </c>
      <c r="H8293">
        <v>12</v>
      </c>
      <c r="I8293">
        <v>0</v>
      </c>
      <c r="J8293" t="s">
        <v>67</v>
      </c>
      <c r="K8293" t="s">
        <v>70</v>
      </c>
      <c r="L8293" t="str">
        <f>_xlfn.XLOOKUP(Table1[[#This Row],[TeamFavoriteID]],Table2[team_id],Table2[team_name],_xlfn.XLOOKUP(Table1[[#This Row],[TeamFavoriteID]],Table2[team_id_pfr],Table2[team_name],"Even"))</f>
        <v>Boston Patriots</v>
      </c>
      <c r="M8293">
        <v>-4</v>
      </c>
      <c r="N8293">
        <f>IF(Table1[[#This Row],[TeamFavorite]]=Table1[[#This Row],[TeamHome]],Table1[[#This Row],[ScoreAway]]-Table1[[#This Row],[ScoreHome]],Table1[[#This Row],[ScoreHome]]-Table1[[#This Row],[ScoreAway]])</f>
        <v>12</v>
      </c>
      <c r="O8293">
        <f>IF(Table1[[#This Row],[SpreadActual]]&lt;Table1[[#This Row],[SpreadFavorite]],1,0)</f>
        <v>0</v>
      </c>
      <c r="P8293">
        <v>35</v>
      </c>
      <c r="Q8293" t="s">
        <v>179</v>
      </c>
      <c r="R8293" t="b">
        <v>0</v>
      </c>
      <c r="S8293">
        <v>38</v>
      </c>
      <c r="T8293">
        <v>13</v>
      </c>
      <c r="U8293">
        <v>37</v>
      </c>
    </row>
    <row r="8294" spans="1:22" x14ac:dyDescent="0.2">
      <c r="A8294" s="1">
        <v>37941</v>
      </c>
      <c r="B8294">
        <v>2003</v>
      </c>
      <c r="C8294">
        <f>_xlfn.MAXIFS(Table1[ScheduleWeekWritten],Table1[ScheduleSeason],Table1[[#This Row],[ScheduleSeason]])</f>
        <v>17</v>
      </c>
      <c r="D8294">
        <v>11</v>
      </c>
      <c r="E8294" cm="1">
        <f t="array" ref="E8294">_xlfn.XLOOKUP(Table1[[#This Row],[ScheduleWeekWritten]],Table3[Game],100+Table3[Increase],Table1[[#This Row],[ScheduleWeekWritten]])</f>
        <v>11</v>
      </c>
      <c r="F8294" t="b">
        <v>0</v>
      </c>
      <c r="G8294" t="s">
        <v>95</v>
      </c>
      <c r="H8294">
        <v>23</v>
      </c>
      <c r="I8294">
        <v>20</v>
      </c>
      <c r="J8294" t="s">
        <v>38</v>
      </c>
      <c r="K8294" t="s">
        <v>98</v>
      </c>
      <c r="L8294" t="str">
        <f>_xlfn.XLOOKUP(Table1[[#This Row],[TeamFavoriteID]],Table2[team_id],Table2[team_name],_xlfn.XLOOKUP(Table1[[#This Row],[TeamFavoriteID]],Table2[team_id_pfr],Table2[team_name],"Even"))</f>
        <v>New Orleans Saints</v>
      </c>
      <c r="M8294">
        <v>-9</v>
      </c>
      <c r="N8294">
        <f>IF(Table1[[#This Row],[TeamFavorite]]=Table1[[#This Row],[TeamHome]],Table1[[#This Row],[ScoreAway]]-Table1[[#This Row],[ScoreHome]],Table1[[#This Row],[ScoreHome]]-Table1[[#This Row],[ScoreAway]])</f>
        <v>-3</v>
      </c>
      <c r="O8294">
        <f>IF(Table1[[#This Row],[SpreadActual]]&lt;Table1[[#This Row],[SpreadFavorite]],1,0)</f>
        <v>0</v>
      </c>
      <c r="P8294">
        <v>44</v>
      </c>
      <c r="Q8294" t="s">
        <v>124</v>
      </c>
      <c r="R8294" t="b">
        <v>0</v>
      </c>
      <c r="S8294">
        <v>72</v>
      </c>
      <c r="T8294">
        <v>0</v>
      </c>
      <c r="V8294" t="s">
        <v>103</v>
      </c>
    </row>
    <row r="8295" spans="1:22" x14ac:dyDescent="0.2">
      <c r="A8295" s="1">
        <v>37941</v>
      </c>
      <c r="B8295">
        <v>2003</v>
      </c>
      <c r="C8295">
        <f>_xlfn.MAXIFS(Table1[ScheduleWeekWritten],Table1[ScheduleSeason],Table1[[#This Row],[ScheduleSeason]])</f>
        <v>17</v>
      </c>
      <c r="D8295">
        <v>11</v>
      </c>
      <c r="E8295" cm="1">
        <f t="array" ref="E8295">_xlfn.XLOOKUP(Table1[[#This Row],[ScheduleWeekWritten]],Table3[Game],100+Table3[Increase],Table1[[#This Row],[ScheduleWeekWritten]])</f>
        <v>11</v>
      </c>
      <c r="F8295" t="b">
        <v>0</v>
      </c>
      <c r="G8295" t="s">
        <v>20</v>
      </c>
      <c r="H8295">
        <v>28</v>
      </c>
      <c r="I8295">
        <v>18</v>
      </c>
      <c r="J8295" t="s">
        <v>54</v>
      </c>
      <c r="K8295" t="s">
        <v>55</v>
      </c>
      <c r="L8295" t="str">
        <f>_xlfn.XLOOKUP(Table1[[#This Row],[TeamFavoriteID]],Table2[team_id],Table2[team_name],_xlfn.XLOOKUP(Table1[[#This Row],[TeamFavoriteID]],Table2[team_id_pfr],Table2[team_name],"Even"))</f>
        <v>Minnesota Vikings</v>
      </c>
      <c r="M8295">
        <v>-4.5</v>
      </c>
      <c r="N8295">
        <f>IF(Table1[[#This Row],[TeamFavorite]]=Table1[[#This Row],[TeamHome]],Table1[[#This Row],[ScoreAway]]-Table1[[#This Row],[ScoreHome]],Table1[[#This Row],[ScoreHome]]-Table1[[#This Row],[ScoreAway]])</f>
        <v>10</v>
      </c>
      <c r="O8295">
        <f>IF(Table1[[#This Row],[SpreadActual]]&lt;Table1[[#This Row],[SpreadFavorite]],1,0)</f>
        <v>0</v>
      </c>
      <c r="P8295">
        <v>46</v>
      </c>
      <c r="Q8295" t="s">
        <v>76</v>
      </c>
      <c r="R8295" t="b">
        <v>0</v>
      </c>
      <c r="S8295">
        <v>49</v>
      </c>
      <c r="T8295">
        <v>4</v>
      </c>
      <c r="U8295">
        <v>84</v>
      </c>
    </row>
    <row r="8296" spans="1:22" x14ac:dyDescent="0.2">
      <c r="A8296" s="1">
        <v>37941</v>
      </c>
      <c r="B8296">
        <v>2003</v>
      </c>
      <c r="C8296">
        <f>_xlfn.MAXIFS(Table1[ScheduleWeekWritten],Table1[ScheduleSeason],Table1[[#This Row],[ScheduleSeason]])</f>
        <v>17</v>
      </c>
      <c r="D8296">
        <v>11</v>
      </c>
      <c r="E8296" cm="1">
        <f t="array" ref="E8296">_xlfn.XLOOKUP(Table1[[#This Row],[ScheduleWeekWritten]],Table3[Game],100+Table3[Increase],Table1[[#This Row],[ScheduleWeekWritten]])</f>
        <v>11</v>
      </c>
      <c r="F8296" t="b">
        <v>0</v>
      </c>
      <c r="G8296" t="s">
        <v>58</v>
      </c>
      <c r="H8296">
        <v>28</v>
      </c>
      <c r="I8296">
        <v>10</v>
      </c>
      <c r="J8296" t="s">
        <v>50</v>
      </c>
      <c r="K8296" t="s">
        <v>77</v>
      </c>
      <c r="L8296" t="str">
        <f>_xlfn.XLOOKUP(Table1[[#This Row],[TeamFavoriteID]],Table2[team_id],Table2[team_name],_xlfn.XLOOKUP(Table1[[#This Row],[TeamFavoriteID]],Table2[team_id_pfr],Table2[team_name],"Even"))</f>
        <v>Philadelphia Eagles</v>
      </c>
      <c r="M8296">
        <v>-3</v>
      </c>
      <c r="N8296">
        <f>IF(Table1[[#This Row],[TeamFavorite]]=Table1[[#This Row],[TeamHome]],Table1[[#This Row],[ScoreAway]]-Table1[[#This Row],[ScoreHome]],Table1[[#This Row],[ScoreHome]]-Table1[[#This Row],[ScoreAway]])</f>
        <v>-18</v>
      </c>
      <c r="O8296">
        <f>IF(Table1[[#This Row],[SpreadActual]]&lt;Table1[[#This Row],[SpreadFavorite]],1,0)</f>
        <v>1</v>
      </c>
      <c r="P8296">
        <v>38</v>
      </c>
      <c r="Q8296" t="s">
        <v>183</v>
      </c>
      <c r="R8296" t="b">
        <v>0</v>
      </c>
      <c r="S8296">
        <v>46</v>
      </c>
      <c r="T8296">
        <v>4</v>
      </c>
      <c r="U8296">
        <v>73</v>
      </c>
    </row>
    <row r="8297" spans="1:22" x14ac:dyDescent="0.2">
      <c r="A8297" s="1">
        <v>37941</v>
      </c>
      <c r="B8297">
        <v>2003</v>
      </c>
      <c r="C8297">
        <f>_xlfn.MAXIFS(Table1[ScheduleWeekWritten],Table1[ScheduleSeason],Table1[[#This Row],[ScheduleSeason]])</f>
        <v>17</v>
      </c>
      <c r="D8297">
        <v>11</v>
      </c>
      <c r="E8297" cm="1">
        <f t="array" ref="E8297">_xlfn.XLOOKUP(Table1[[#This Row],[ScheduleWeekWritten]],Table3[Game],100+Table3[Increase],Table1[[#This Row],[ScheduleWeekWritten]])</f>
        <v>11</v>
      </c>
      <c r="F8297" t="b">
        <v>0</v>
      </c>
      <c r="G8297" t="s">
        <v>128</v>
      </c>
      <c r="H8297">
        <v>35</v>
      </c>
      <c r="I8297">
        <v>14</v>
      </c>
      <c r="J8297" t="s">
        <v>45</v>
      </c>
      <c r="K8297" t="s">
        <v>132</v>
      </c>
      <c r="L8297" t="str">
        <f>_xlfn.XLOOKUP(Table1[[#This Row],[TeamFavoriteID]],Table2[team_id],Table2[team_name],_xlfn.XLOOKUP(Table1[[#This Row],[TeamFavoriteID]],Table2[team_id_pfr],Table2[team_name],"Even"))</f>
        <v>Seattle Seahawks</v>
      </c>
      <c r="M8297">
        <v>-11</v>
      </c>
      <c r="N8297">
        <f>IF(Table1[[#This Row],[TeamFavorite]]=Table1[[#This Row],[TeamHome]],Table1[[#This Row],[ScoreAway]]-Table1[[#This Row],[ScoreHome]],Table1[[#This Row],[ScoreHome]]-Table1[[#This Row],[ScoreAway]])</f>
        <v>-21</v>
      </c>
      <c r="O8297">
        <f>IF(Table1[[#This Row],[SpreadActual]]&lt;Table1[[#This Row],[SpreadFavorite]],1,0)</f>
        <v>1</v>
      </c>
      <c r="P8297">
        <v>39.5</v>
      </c>
      <c r="Q8297" t="s">
        <v>180</v>
      </c>
      <c r="R8297" t="b">
        <v>0</v>
      </c>
      <c r="S8297">
        <v>45</v>
      </c>
      <c r="T8297">
        <v>16</v>
      </c>
      <c r="U8297">
        <v>90</v>
      </c>
    </row>
    <row r="8298" spans="1:22" x14ac:dyDescent="0.2">
      <c r="A8298" s="1">
        <v>37941</v>
      </c>
      <c r="B8298">
        <v>2003</v>
      </c>
      <c r="C8298">
        <f>_xlfn.MAXIFS(Table1[ScheduleWeekWritten],Table1[ScheduleSeason],Table1[[#This Row],[ScheduleSeason]])</f>
        <v>17</v>
      </c>
      <c r="D8298">
        <v>11</v>
      </c>
      <c r="E8298" cm="1">
        <f t="array" ref="E8298">_xlfn.XLOOKUP(Table1[[#This Row],[ScheduleWeekWritten]],Table3[Game],100+Table3[Increase],Table1[[#This Row],[ScheduleWeekWritten]])</f>
        <v>11</v>
      </c>
      <c r="F8298" t="b">
        <v>0</v>
      </c>
      <c r="G8298" t="s">
        <v>127</v>
      </c>
      <c r="H8298">
        <v>13</v>
      </c>
      <c r="I8298">
        <v>20</v>
      </c>
      <c r="J8298" t="s">
        <v>33</v>
      </c>
      <c r="K8298" t="s">
        <v>133</v>
      </c>
      <c r="L8298" t="str">
        <f>_xlfn.XLOOKUP(Table1[[#This Row],[TeamFavoriteID]],Table2[team_id],Table2[team_name],_xlfn.XLOOKUP(Table1[[#This Row],[TeamFavoriteID]],Table2[team_id_pfr],Table2[team_name],"Even"))</f>
        <v>Tampa Bay Buccaneers</v>
      </c>
      <c r="M8298">
        <v>-3.5</v>
      </c>
      <c r="N8298">
        <f>IF(Table1[[#This Row],[TeamFavorite]]=Table1[[#This Row],[TeamHome]],Table1[[#This Row],[ScoreAway]]-Table1[[#This Row],[ScoreHome]],Table1[[#This Row],[ScoreHome]]-Table1[[#This Row],[ScoreAway]])</f>
        <v>7</v>
      </c>
      <c r="O8298">
        <f>IF(Table1[[#This Row],[SpreadActual]]&lt;Table1[[#This Row],[SpreadFavorite]],1,0)</f>
        <v>0</v>
      </c>
      <c r="P8298">
        <v>41</v>
      </c>
      <c r="Q8298" t="s">
        <v>168</v>
      </c>
      <c r="R8298" t="b">
        <v>0</v>
      </c>
      <c r="S8298">
        <v>70</v>
      </c>
      <c r="T8298">
        <v>6</v>
      </c>
      <c r="U8298">
        <v>66</v>
      </c>
    </row>
    <row r="8299" spans="1:22" x14ac:dyDescent="0.2">
      <c r="A8299" s="1">
        <v>37941</v>
      </c>
      <c r="B8299">
        <v>2003</v>
      </c>
      <c r="C8299">
        <f>_xlfn.MAXIFS(Table1[ScheduleWeekWritten],Table1[ScheduleSeason],Table1[[#This Row],[ScheduleSeason]])</f>
        <v>17</v>
      </c>
      <c r="D8299">
        <v>11</v>
      </c>
      <c r="E8299" cm="1">
        <f t="array" ref="E8299">_xlfn.XLOOKUP(Table1[[#This Row],[ScheduleWeekWritten]],Table3[Game],100+Table3[Increase],Table1[[#This Row],[ScheduleWeekWritten]])</f>
        <v>11</v>
      </c>
      <c r="F8299" t="b">
        <v>0</v>
      </c>
      <c r="G8299" t="s">
        <v>171</v>
      </c>
      <c r="H8299">
        <v>10</v>
      </c>
      <c r="I8299">
        <v>3</v>
      </c>
      <c r="J8299" t="s">
        <v>154</v>
      </c>
      <c r="K8299" t="s">
        <v>25</v>
      </c>
      <c r="L8299" t="str">
        <f>_xlfn.XLOOKUP(Table1[[#This Row],[TeamFavoriteID]],Table2[team_id],Table2[team_name],_xlfn.XLOOKUP(Table1[[#This Row],[TeamFavoriteID]],Table2[team_id_pfr],Table2[team_name],"Even"))</f>
        <v>Houston Oilers</v>
      </c>
      <c r="M8299">
        <v>-9</v>
      </c>
      <c r="N8299">
        <f>IF(Table1[[#This Row],[TeamFavorite]]=Table1[[#This Row],[TeamHome]],Table1[[#This Row],[ScoreAway]]-Table1[[#This Row],[ScoreHome]],Table1[[#This Row],[ScoreHome]]-Table1[[#This Row],[ScoreAway]])</f>
        <v>7</v>
      </c>
      <c r="O8299">
        <f>IF(Table1[[#This Row],[SpreadActual]]&lt;Table1[[#This Row],[SpreadFavorite]],1,0)</f>
        <v>0</v>
      </c>
      <c r="P8299">
        <v>44.5</v>
      </c>
      <c r="Q8299" t="s">
        <v>172</v>
      </c>
      <c r="R8299" t="b">
        <v>0</v>
      </c>
      <c r="S8299">
        <v>55</v>
      </c>
      <c r="T8299">
        <v>5</v>
      </c>
      <c r="U8299">
        <v>94</v>
      </c>
    </row>
    <row r="8300" spans="1:22" x14ac:dyDescent="0.2">
      <c r="A8300" s="1">
        <v>37942</v>
      </c>
      <c r="B8300">
        <v>2003</v>
      </c>
      <c r="C8300">
        <f>_xlfn.MAXIFS(Table1[ScheduleWeekWritten],Table1[ScheduleSeason],Table1[[#This Row],[ScheduleSeason]])</f>
        <v>17</v>
      </c>
      <c r="D8300">
        <v>11</v>
      </c>
      <c r="E8300" cm="1">
        <f t="array" ref="E8300">_xlfn.XLOOKUP(Table1[[#This Row],[ScheduleWeekWritten]],Table3[Game],100+Table3[Increase],Table1[[#This Row],[ScheduleWeekWritten]])</f>
        <v>11</v>
      </c>
      <c r="F8300" t="b">
        <v>0</v>
      </c>
      <c r="G8300" t="s">
        <v>53</v>
      </c>
      <c r="H8300">
        <v>30</v>
      </c>
      <c r="I8300">
        <v>14</v>
      </c>
      <c r="J8300" t="s">
        <v>49</v>
      </c>
      <c r="K8300" t="s">
        <v>87</v>
      </c>
      <c r="L8300" t="str">
        <f>_xlfn.XLOOKUP(Table1[[#This Row],[TeamFavoriteID]],Table2[team_id],Table2[team_name],_xlfn.XLOOKUP(Table1[[#This Row],[TeamFavoriteID]],Table2[team_id_pfr],Table2[team_name],"Even"))</f>
        <v>San Francisco 49ers</v>
      </c>
      <c r="M8300">
        <v>-4</v>
      </c>
      <c r="N8300">
        <f>IF(Table1[[#This Row],[TeamFavorite]]=Table1[[#This Row],[TeamHome]],Table1[[#This Row],[ScoreAway]]-Table1[[#This Row],[ScoreHome]],Table1[[#This Row],[ScoreHome]]-Table1[[#This Row],[ScoreAway]])</f>
        <v>-16</v>
      </c>
      <c r="O8300">
        <f>IF(Table1[[#This Row],[SpreadActual]]&lt;Table1[[#This Row],[SpreadFavorite]],1,0)</f>
        <v>1</v>
      </c>
      <c r="P8300">
        <v>41.5</v>
      </c>
      <c r="Q8300" t="s">
        <v>118</v>
      </c>
      <c r="R8300" t="b">
        <v>0</v>
      </c>
      <c r="S8300">
        <v>57</v>
      </c>
      <c r="T8300">
        <v>14</v>
      </c>
      <c r="U8300">
        <v>86</v>
      </c>
    </row>
    <row r="8301" spans="1:22" x14ac:dyDescent="0.2">
      <c r="A8301" s="1">
        <v>37948</v>
      </c>
      <c r="B8301">
        <v>2003</v>
      </c>
      <c r="C8301">
        <f>_xlfn.MAXIFS(Table1[ScheduleWeekWritten],Table1[ScheduleSeason],Table1[[#This Row],[ScheduleSeason]])</f>
        <v>17</v>
      </c>
      <c r="D8301">
        <v>12</v>
      </c>
      <c r="E8301" cm="1">
        <f t="array" ref="E8301">_xlfn.XLOOKUP(Table1[[#This Row],[ScheduleWeekWritten]],Table3[Game],100+Table3[Increase],Table1[[#This Row],[ScheduleWeekWritten]])</f>
        <v>12</v>
      </c>
      <c r="F8301" t="b">
        <v>0</v>
      </c>
      <c r="G8301" t="s">
        <v>149</v>
      </c>
      <c r="H8301">
        <v>27</v>
      </c>
      <c r="I8301">
        <v>30</v>
      </c>
      <c r="J8301" t="s">
        <v>153</v>
      </c>
      <c r="K8301" t="s">
        <v>40</v>
      </c>
      <c r="L8301" t="str">
        <f>_xlfn.XLOOKUP(Table1[[#This Row],[TeamFavoriteID]],Table2[team_id],Table2[team_name],_xlfn.XLOOKUP(Table1[[#This Row],[TeamFavoriteID]],Table2[team_id_pfr],Table2[team_name],"Even"))</f>
        <v>Los Angeles Rams</v>
      </c>
      <c r="M8301">
        <v>-7</v>
      </c>
      <c r="N8301">
        <f>IF(Table1[[#This Row],[TeamFavorite]]=Table1[[#This Row],[TeamHome]],Table1[[#This Row],[ScoreAway]]-Table1[[#This Row],[ScoreHome]],Table1[[#This Row],[ScoreHome]]-Table1[[#This Row],[ScoreAway]])</f>
        <v>-3</v>
      </c>
      <c r="O8301">
        <f>IF(Table1[[#This Row],[SpreadActual]]&lt;Table1[[#This Row],[SpreadFavorite]],1,0)</f>
        <v>0</v>
      </c>
      <c r="P8301">
        <v>44</v>
      </c>
      <c r="Q8301" t="s">
        <v>150</v>
      </c>
      <c r="R8301" t="b">
        <v>0</v>
      </c>
      <c r="S8301">
        <v>51</v>
      </c>
      <c r="T8301">
        <v>11</v>
      </c>
      <c r="U8301">
        <v>17</v>
      </c>
    </row>
    <row r="8302" spans="1:22" x14ac:dyDescent="0.2">
      <c r="A8302" s="1">
        <v>37948</v>
      </c>
      <c r="B8302">
        <v>2003</v>
      </c>
      <c r="C8302">
        <f>_xlfn.MAXIFS(Table1[ScheduleWeekWritten],Table1[ScheduleSeason],Table1[[#This Row],[ScheduleSeason]])</f>
        <v>17</v>
      </c>
      <c r="D8302">
        <v>12</v>
      </c>
      <c r="E8302" cm="1">
        <f t="array" ref="E8302">_xlfn.XLOOKUP(Table1[[#This Row],[ScheduleWeekWritten]],Table3[Game],100+Table3[Increase],Table1[[#This Row],[ScheduleWeekWritten]])</f>
        <v>12</v>
      </c>
      <c r="F8302" t="b">
        <v>0</v>
      </c>
      <c r="G8302" t="s">
        <v>38</v>
      </c>
      <c r="H8302">
        <v>31</v>
      </c>
      <c r="I8302">
        <v>38</v>
      </c>
      <c r="J8302" t="s">
        <v>171</v>
      </c>
      <c r="K8302" t="s">
        <v>25</v>
      </c>
      <c r="L8302" t="str">
        <f>_xlfn.XLOOKUP(Table1[[#This Row],[TeamFavoriteID]],Table2[team_id],Table2[team_name],_xlfn.XLOOKUP(Table1[[#This Row],[TeamFavoriteID]],Table2[team_id_pfr],Table2[team_name],"Even"))</f>
        <v>Houston Oilers</v>
      </c>
      <c r="M8302">
        <v>-6.5</v>
      </c>
      <c r="N8302">
        <f>IF(Table1[[#This Row],[TeamFavorite]]=Table1[[#This Row],[TeamHome]],Table1[[#This Row],[ScoreAway]]-Table1[[#This Row],[ScoreHome]],Table1[[#This Row],[ScoreHome]]-Table1[[#This Row],[ScoreAway]])</f>
        <v>-7</v>
      </c>
      <c r="O8302">
        <f>IF(Table1[[#This Row],[SpreadActual]]&lt;Table1[[#This Row],[SpreadFavorite]],1,0)</f>
        <v>1</v>
      </c>
      <c r="P8302">
        <v>44</v>
      </c>
      <c r="Q8302" t="s">
        <v>148</v>
      </c>
      <c r="R8302" t="b">
        <v>0</v>
      </c>
      <c r="S8302">
        <v>72</v>
      </c>
      <c r="T8302">
        <v>0</v>
      </c>
      <c r="V8302" t="s">
        <v>103</v>
      </c>
    </row>
    <row r="8303" spans="1:22" x14ac:dyDescent="0.2">
      <c r="A8303" s="1">
        <v>37948</v>
      </c>
      <c r="B8303">
        <v>2003</v>
      </c>
      <c r="C8303">
        <f>_xlfn.MAXIFS(Table1[ScheduleWeekWritten],Table1[ScheduleSeason],Table1[[#This Row],[ScheduleSeason]])</f>
        <v>17</v>
      </c>
      <c r="D8303">
        <v>12</v>
      </c>
      <c r="E8303" cm="1">
        <f t="array" ref="E8303">_xlfn.XLOOKUP(Table1[[#This Row],[ScheduleWeekWritten]],Table3[Game],100+Table3[Increase],Table1[[#This Row],[ScheduleWeekWritten]])</f>
        <v>12</v>
      </c>
      <c r="F8303" t="b">
        <v>0</v>
      </c>
      <c r="G8303" t="s">
        <v>158</v>
      </c>
      <c r="H8303">
        <v>44</v>
      </c>
      <c r="I8303">
        <v>41</v>
      </c>
      <c r="J8303" t="s">
        <v>128</v>
      </c>
      <c r="K8303" t="s">
        <v>159</v>
      </c>
      <c r="L8303" t="str">
        <f>_xlfn.XLOOKUP(Table1[[#This Row],[TeamFavoriteID]],Table2[team_id],Table2[team_name],_xlfn.XLOOKUP(Table1[[#This Row],[TeamFavoriteID]],Table2[team_id_pfr],Table2[team_name],"Even"))</f>
        <v>Baltimore Ravens</v>
      </c>
      <c r="M8303">
        <v>-3</v>
      </c>
      <c r="N8303">
        <f>IF(Table1[[#This Row],[TeamFavorite]]=Table1[[#This Row],[TeamHome]],Table1[[#This Row],[ScoreAway]]-Table1[[#This Row],[ScoreHome]],Table1[[#This Row],[ScoreHome]]-Table1[[#This Row],[ScoreAway]])</f>
        <v>-3</v>
      </c>
      <c r="O8303">
        <f>IF(Table1[[#This Row],[SpreadActual]]&lt;Table1[[#This Row],[SpreadFavorite]],1,0)</f>
        <v>0</v>
      </c>
      <c r="P8303">
        <v>36</v>
      </c>
      <c r="Q8303" t="s">
        <v>166</v>
      </c>
      <c r="R8303" t="b">
        <v>0</v>
      </c>
      <c r="S8303">
        <v>47</v>
      </c>
      <c r="T8303">
        <v>4</v>
      </c>
      <c r="U8303">
        <v>94</v>
      </c>
    </row>
    <row r="8304" spans="1:22" x14ac:dyDescent="0.2">
      <c r="A8304" s="1">
        <v>37948</v>
      </c>
      <c r="B8304">
        <v>2003</v>
      </c>
      <c r="C8304">
        <f>_xlfn.MAXIFS(Table1[ScheduleWeekWritten],Table1[ScheduleSeason],Table1[[#This Row],[ScheduleSeason]])</f>
        <v>17</v>
      </c>
      <c r="D8304">
        <v>12</v>
      </c>
      <c r="E8304" cm="1">
        <f t="array" ref="E8304">_xlfn.XLOOKUP(Table1[[#This Row],[ScheduleWeekWritten]],Table3[Game],100+Table3[Increase],Table1[[#This Row],[ScheduleWeekWritten]])</f>
        <v>12</v>
      </c>
      <c r="F8304" t="b">
        <v>0</v>
      </c>
      <c r="G8304" t="s">
        <v>28</v>
      </c>
      <c r="H8304">
        <v>14</v>
      </c>
      <c r="I8304">
        <v>17</v>
      </c>
      <c r="J8304" t="s">
        <v>140</v>
      </c>
      <c r="K8304" t="s">
        <v>72</v>
      </c>
      <c r="L8304" t="str">
        <f>_xlfn.XLOOKUP(Table1[[#This Row],[TeamFavoriteID]],Table2[team_id],Table2[team_name],_xlfn.XLOOKUP(Table1[[#This Row],[TeamFavoriteID]],Table2[team_id_pfr],Table2[team_name],"Even"))</f>
        <v>Baltimore Colts</v>
      </c>
      <c r="M8304">
        <v>-3</v>
      </c>
      <c r="N8304">
        <f>IF(Table1[[#This Row],[TeamFavorite]]=Table1[[#This Row],[TeamHome]],Table1[[#This Row],[ScoreAway]]-Table1[[#This Row],[ScoreHome]],Table1[[#This Row],[ScoreHome]]-Table1[[#This Row],[ScoreAway]])</f>
        <v>-3</v>
      </c>
      <c r="O8304">
        <f>IF(Table1[[#This Row],[SpreadActual]]&lt;Table1[[#This Row],[SpreadFavorite]],1,0)</f>
        <v>0</v>
      </c>
      <c r="P8304">
        <v>38.5</v>
      </c>
      <c r="Q8304" t="s">
        <v>123</v>
      </c>
      <c r="R8304" t="b">
        <v>0</v>
      </c>
      <c r="S8304">
        <v>56</v>
      </c>
      <c r="T8304">
        <v>12</v>
      </c>
      <c r="U8304">
        <v>62</v>
      </c>
    </row>
    <row r="8305" spans="1:22" x14ac:dyDescent="0.2">
      <c r="A8305" s="1">
        <v>37948</v>
      </c>
      <c r="B8305">
        <v>2003</v>
      </c>
      <c r="C8305">
        <f>_xlfn.MAXIFS(Table1[ScheduleWeekWritten],Table1[ScheduleSeason],Table1[[#This Row],[ScheduleSeason]])</f>
        <v>17</v>
      </c>
      <c r="D8305">
        <v>12</v>
      </c>
      <c r="E8305" cm="1">
        <f t="array" ref="E8305">_xlfn.XLOOKUP(Table1[[#This Row],[ScheduleWeekWritten]],Table3[Game],100+Table3[Increase],Table1[[#This Row],[ScheduleWeekWritten]])</f>
        <v>12</v>
      </c>
      <c r="F8305" t="b">
        <v>0</v>
      </c>
      <c r="G8305" t="s">
        <v>62</v>
      </c>
      <c r="H8305">
        <v>6</v>
      </c>
      <c r="I8305">
        <v>13</v>
      </c>
      <c r="J8305" t="s">
        <v>49</v>
      </c>
      <c r="K8305" t="s">
        <v>63</v>
      </c>
      <c r="L8305" t="str">
        <f>_xlfn.XLOOKUP(Table1[[#This Row],[TeamFavoriteID]],Table2[team_id],Table2[team_name],_xlfn.XLOOKUP(Table1[[#This Row],[TeamFavoriteID]],Table2[team_id_pfr],Table2[team_name],"Even"))</f>
        <v>Cleveland Browns</v>
      </c>
      <c r="M8305">
        <v>-3</v>
      </c>
      <c r="N8305">
        <f>IF(Table1[[#This Row],[TeamFavorite]]=Table1[[#This Row],[TeamHome]],Table1[[#This Row],[ScoreAway]]-Table1[[#This Row],[ScoreHome]],Table1[[#This Row],[ScoreHome]]-Table1[[#This Row],[ScoreAway]])</f>
        <v>7</v>
      </c>
      <c r="O8305">
        <f>IF(Table1[[#This Row],[SpreadActual]]&lt;Table1[[#This Row],[SpreadFavorite]],1,0)</f>
        <v>0</v>
      </c>
      <c r="P8305">
        <v>40.5</v>
      </c>
      <c r="Q8305" t="s">
        <v>170</v>
      </c>
      <c r="R8305" t="b">
        <v>0</v>
      </c>
      <c r="S8305">
        <v>60</v>
      </c>
      <c r="T8305">
        <v>14</v>
      </c>
      <c r="U8305">
        <v>66</v>
      </c>
    </row>
    <row r="8306" spans="1:22" x14ac:dyDescent="0.2">
      <c r="A8306" s="1">
        <v>37948</v>
      </c>
      <c r="B8306">
        <v>2003</v>
      </c>
      <c r="C8306">
        <f>_xlfn.MAXIFS(Table1[ScheduleWeekWritten],Table1[ScheduleSeason],Table1[[#This Row],[ScheduleSeason]])</f>
        <v>17</v>
      </c>
      <c r="D8306">
        <v>12</v>
      </c>
      <c r="E8306" cm="1">
        <f t="array" ref="E8306">_xlfn.XLOOKUP(Table1[[#This Row],[ScheduleWeekWritten]],Table3[Game],100+Table3[Increase],Table1[[#This Row],[ScheduleWeekWritten]])</f>
        <v>12</v>
      </c>
      <c r="F8306" t="b">
        <v>0</v>
      </c>
      <c r="G8306" t="s">
        <v>67</v>
      </c>
      <c r="H8306">
        <v>24</v>
      </c>
      <c r="I8306">
        <v>20</v>
      </c>
      <c r="J8306" t="s">
        <v>152</v>
      </c>
      <c r="K8306" t="s">
        <v>68</v>
      </c>
      <c r="L8306" t="str">
        <f>_xlfn.XLOOKUP(Table1[[#This Row],[TeamFavoriteID]],Table2[team_id],Table2[team_name],_xlfn.XLOOKUP(Table1[[#This Row],[TeamFavoriteID]],Table2[team_id_pfr],Table2[team_name],"Even"))</f>
        <v>Dallas Cowboys</v>
      </c>
      <c r="M8306">
        <v>-3</v>
      </c>
      <c r="N8306">
        <f>IF(Table1[[#This Row],[TeamFavorite]]=Table1[[#This Row],[TeamHome]],Table1[[#This Row],[ScoreAway]]-Table1[[#This Row],[ScoreHome]],Table1[[#This Row],[ScoreHome]]-Table1[[#This Row],[ScoreAway]])</f>
        <v>-4</v>
      </c>
      <c r="O8306">
        <f>IF(Table1[[#This Row],[SpreadActual]]&lt;Table1[[#This Row],[SpreadFavorite]],1,0)</f>
        <v>1</v>
      </c>
      <c r="P8306">
        <v>33</v>
      </c>
      <c r="Q8306" t="s">
        <v>119</v>
      </c>
      <c r="R8306" t="b">
        <v>0</v>
      </c>
      <c r="S8306">
        <v>59</v>
      </c>
      <c r="T8306">
        <v>25</v>
      </c>
      <c r="U8306">
        <v>62</v>
      </c>
    </row>
    <row r="8307" spans="1:22" x14ac:dyDescent="0.2">
      <c r="A8307" s="1">
        <v>37948</v>
      </c>
      <c r="B8307">
        <v>2003</v>
      </c>
      <c r="C8307">
        <f>_xlfn.MAXIFS(Table1[ScheduleWeekWritten],Table1[ScheduleSeason],Table1[[#This Row],[ScheduleSeason]])</f>
        <v>17</v>
      </c>
      <c r="D8307">
        <v>12</v>
      </c>
      <c r="E8307" cm="1">
        <f t="array" ref="E8307">_xlfn.XLOOKUP(Table1[[#This Row],[ScheduleWeekWritten]],Table3[Game],100+Table3[Increase],Table1[[#This Row],[ScheduleWeekWritten]])</f>
        <v>12</v>
      </c>
      <c r="F8307" t="b">
        <v>0</v>
      </c>
      <c r="G8307" t="s">
        <v>24</v>
      </c>
      <c r="H8307">
        <v>10</v>
      </c>
      <c r="I8307">
        <v>19</v>
      </c>
      <c r="J8307" t="s">
        <v>46</v>
      </c>
      <c r="K8307" t="s">
        <v>88</v>
      </c>
      <c r="L8307" t="str">
        <f>_xlfn.XLOOKUP(Table1[[#This Row],[TeamFavoriteID]],Table2[team_id],Table2[team_name],_xlfn.XLOOKUP(Table1[[#This Row],[TeamFavoriteID]],Table2[team_id_pfr],Table2[team_name],"Even"))</f>
        <v>Denver Broncos</v>
      </c>
      <c r="M8307">
        <v>-10.5</v>
      </c>
      <c r="N8307">
        <f>IF(Table1[[#This Row],[TeamFavorite]]=Table1[[#This Row],[TeamHome]],Table1[[#This Row],[ScoreAway]]-Table1[[#This Row],[ScoreHome]],Table1[[#This Row],[ScoreHome]]-Table1[[#This Row],[ScoreAway]])</f>
        <v>9</v>
      </c>
      <c r="O8307">
        <f>IF(Table1[[#This Row],[SpreadActual]]&lt;Table1[[#This Row],[SpreadFavorite]],1,0)</f>
        <v>0</v>
      </c>
      <c r="P8307">
        <v>38.5</v>
      </c>
      <c r="Q8307" t="s">
        <v>174</v>
      </c>
      <c r="R8307" t="b">
        <v>0</v>
      </c>
      <c r="S8307">
        <v>8</v>
      </c>
      <c r="T8307">
        <v>9</v>
      </c>
      <c r="U8307">
        <v>70</v>
      </c>
    </row>
    <row r="8308" spans="1:22" x14ac:dyDescent="0.2">
      <c r="A8308" s="1">
        <v>37948</v>
      </c>
      <c r="B8308">
        <v>2003</v>
      </c>
      <c r="C8308">
        <f>_xlfn.MAXIFS(Table1[ScheduleWeekWritten],Table1[ScheduleSeason],Table1[[#This Row],[ScheduleSeason]])</f>
        <v>17</v>
      </c>
      <c r="D8308">
        <v>12</v>
      </c>
      <c r="E8308" cm="1">
        <f t="array" ref="E8308">_xlfn.XLOOKUP(Table1[[#This Row],[ScheduleWeekWritten]],Table3[Game],100+Table3[Increase],Table1[[#This Row],[ScheduleWeekWritten]])</f>
        <v>12</v>
      </c>
      <c r="F8308" t="b">
        <v>0</v>
      </c>
      <c r="G8308" t="s">
        <v>33</v>
      </c>
      <c r="H8308">
        <v>20</v>
      </c>
      <c r="I8308">
        <v>10</v>
      </c>
      <c r="J8308" t="s">
        <v>53</v>
      </c>
      <c r="K8308" t="s">
        <v>35</v>
      </c>
      <c r="L8308" t="str">
        <f>_xlfn.XLOOKUP(Table1[[#This Row],[TeamFavoriteID]],Table2[team_id],Table2[team_name],_xlfn.XLOOKUP(Table1[[#This Row],[TeamFavoriteID]],Table2[team_id_pfr],Table2[team_name],"Even"))</f>
        <v>Green Bay Packers</v>
      </c>
      <c r="M8308">
        <v>-3.5</v>
      </c>
      <c r="N8308">
        <f>IF(Table1[[#This Row],[TeamFavorite]]=Table1[[#This Row],[TeamHome]],Table1[[#This Row],[ScoreAway]]-Table1[[#This Row],[ScoreHome]],Table1[[#This Row],[ScoreHome]]-Table1[[#This Row],[ScoreAway]])</f>
        <v>-10</v>
      </c>
      <c r="O8308">
        <f>IF(Table1[[#This Row],[SpreadActual]]&lt;Table1[[#This Row],[SpreadFavorite]],1,0)</f>
        <v>1</v>
      </c>
      <c r="P8308">
        <v>40</v>
      </c>
      <c r="Q8308" t="s">
        <v>82</v>
      </c>
      <c r="R8308" t="b">
        <v>0</v>
      </c>
      <c r="S8308">
        <v>40</v>
      </c>
      <c r="T8308">
        <v>15</v>
      </c>
      <c r="U8308">
        <v>100</v>
      </c>
      <c r="V8308" t="s">
        <v>2</v>
      </c>
    </row>
    <row r="8309" spans="1:22" x14ac:dyDescent="0.2">
      <c r="A8309" s="1">
        <v>37948</v>
      </c>
      <c r="B8309">
        <v>2003</v>
      </c>
      <c r="C8309">
        <f>_xlfn.MAXIFS(Table1[ScheduleWeekWritten],Table1[ScheduleSeason],Table1[[#This Row],[ScheduleSeason]])</f>
        <v>17</v>
      </c>
      <c r="D8309">
        <v>12</v>
      </c>
      <c r="E8309" cm="1">
        <f t="array" ref="E8309">_xlfn.XLOOKUP(Table1[[#This Row],[ScheduleWeekWritten]],Table3[Game],100+Table3[Increase],Table1[[#This Row],[ScheduleWeekWritten]])</f>
        <v>12</v>
      </c>
      <c r="F8309" t="b">
        <v>0</v>
      </c>
      <c r="G8309" t="s">
        <v>177</v>
      </c>
      <c r="H8309">
        <v>20</v>
      </c>
      <c r="I8309">
        <v>23</v>
      </c>
      <c r="J8309" t="s">
        <v>115</v>
      </c>
      <c r="K8309" t="s">
        <v>70</v>
      </c>
      <c r="L8309" t="str">
        <f>_xlfn.XLOOKUP(Table1[[#This Row],[TeamFavoriteID]],Table2[team_id],Table2[team_name],_xlfn.XLOOKUP(Table1[[#This Row],[TeamFavoriteID]],Table2[team_id_pfr],Table2[team_name],"Even"))</f>
        <v>Boston Patriots</v>
      </c>
      <c r="M8309">
        <v>-5</v>
      </c>
      <c r="N8309">
        <f>IF(Table1[[#This Row],[TeamFavorite]]=Table1[[#This Row],[TeamHome]],Table1[[#This Row],[ScoreAway]]-Table1[[#This Row],[ScoreHome]],Table1[[#This Row],[ScoreHome]]-Table1[[#This Row],[ScoreAway]])</f>
        <v>-3</v>
      </c>
      <c r="O8309">
        <f>IF(Table1[[#This Row],[SpreadActual]]&lt;Table1[[#This Row],[SpreadFavorite]],1,0)</f>
        <v>0</v>
      </c>
      <c r="P8309">
        <v>37</v>
      </c>
      <c r="Q8309" t="s">
        <v>178</v>
      </c>
      <c r="R8309" t="b">
        <v>0</v>
      </c>
      <c r="S8309">
        <v>72</v>
      </c>
      <c r="T8309">
        <v>0</v>
      </c>
      <c r="V8309" t="s">
        <v>103</v>
      </c>
    </row>
    <row r="8310" spans="1:22" x14ac:dyDescent="0.2">
      <c r="A8310" s="1">
        <v>37948</v>
      </c>
      <c r="B8310">
        <v>2003</v>
      </c>
      <c r="C8310">
        <f>_xlfn.MAXIFS(Table1[ScheduleWeekWritten],Table1[ScheduleSeason],Table1[[#This Row],[ScheduleSeason]])</f>
        <v>17</v>
      </c>
      <c r="D8310">
        <v>12</v>
      </c>
      <c r="E8310" cm="1">
        <f t="array" ref="E8310">_xlfn.XLOOKUP(Table1[[#This Row],[ScheduleWeekWritten]],Table3[Game],100+Table3[Increase],Table1[[#This Row],[ScheduleWeekWritten]])</f>
        <v>12</v>
      </c>
      <c r="F8310" t="b">
        <v>0</v>
      </c>
      <c r="G8310" t="s">
        <v>42</v>
      </c>
      <c r="H8310">
        <v>27</v>
      </c>
      <c r="I8310">
        <v>24</v>
      </c>
      <c r="J8310" t="s">
        <v>20</v>
      </c>
      <c r="K8310" t="s">
        <v>75</v>
      </c>
      <c r="L8310" t="str">
        <f>_xlfn.XLOOKUP(Table1[[#This Row],[TeamFavoriteID]],Table2[team_id],Table2[team_name],_xlfn.XLOOKUP(Table1[[#This Row],[TeamFavoriteID]],Table2[team_id_pfr],Table2[team_name],"Even"))</f>
        <v>Kansas City Chiefs</v>
      </c>
      <c r="M8310">
        <v>-11</v>
      </c>
      <c r="N8310">
        <f>IF(Table1[[#This Row],[TeamFavorite]]=Table1[[#This Row],[TeamHome]],Table1[[#This Row],[ScoreAway]]-Table1[[#This Row],[ScoreHome]],Table1[[#This Row],[ScoreHome]]-Table1[[#This Row],[ScoreAway]])</f>
        <v>-3</v>
      </c>
      <c r="O8310">
        <f>IF(Table1[[#This Row],[SpreadActual]]&lt;Table1[[#This Row],[SpreadFavorite]],1,0)</f>
        <v>0</v>
      </c>
      <c r="P8310">
        <v>44.5</v>
      </c>
      <c r="Q8310" t="s">
        <v>117</v>
      </c>
      <c r="R8310" t="b">
        <v>0</v>
      </c>
      <c r="S8310">
        <v>35</v>
      </c>
      <c r="T8310">
        <v>16</v>
      </c>
      <c r="U8310">
        <v>88</v>
      </c>
    </row>
    <row r="8311" spans="1:22" x14ac:dyDescent="0.2">
      <c r="A8311" s="1">
        <v>37948</v>
      </c>
      <c r="B8311">
        <v>2003</v>
      </c>
      <c r="C8311">
        <f>_xlfn.MAXIFS(Table1[ScheduleWeekWritten],Table1[ScheduleSeason],Table1[[#This Row],[ScheduleSeason]])</f>
        <v>17</v>
      </c>
      <c r="D8311">
        <v>12</v>
      </c>
      <c r="E8311" cm="1">
        <f t="array" ref="E8311">_xlfn.XLOOKUP(Table1[[#This Row],[ScheduleWeekWritten]],Table3[Game],100+Table3[Increase],Table1[[#This Row],[ScheduleWeekWritten]])</f>
        <v>12</v>
      </c>
      <c r="F8311" t="b">
        <v>0</v>
      </c>
      <c r="G8311" t="s">
        <v>19</v>
      </c>
      <c r="H8311">
        <v>24</v>
      </c>
      <c r="I8311">
        <v>23</v>
      </c>
      <c r="J8311" t="s">
        <v>61</v>
      </c>
      <c r="K8311" t="s">
        <v>91</v>
      </c>
      <c r="L8311" t="str">
        <f>_xlfn.XLOOKUP(Table1[[#This Row],[TeamFavoriteID]],Table2[team_id],Table2[team_name],_xlfn.XLOOKUP(Table1[[#This Row],[TeamFavoriteID]],Table2[team_id_pfr],Table2[team_name],"Even"))</f>
        <v>Miami Dolphins</v>
      </c>
      <c r="M8311">
        <v>-7</v>
      </c>
      <c r="N8311">
        <f>IF(Table1[[#This Row],[TeamFavorite]]=Table1[[#This Row],[TeamHome]],Table1[[#This Row],[ScoreAway]]-Table1[[#This Row],[ScoreHome]],Table1[[#This Row],[ScoreHome]]-Table1[[#This Row],[ScoreAway]])</f>
        <v>-1</v>
      </c>
      <c r="O8311">
        <f>IF(Table1[[#This Row],[SpreadActual]]&lt;Table1[[#This Row],[SpreadFavorite]],1,0)</f>
        <v>0</v>
      </c>
      <c r="P8311">
        <v>35</v>
      </c>
      <c r="Q8311" t="s">
        <v>143</v>
      </c>
      <c r="R8311" t="b">
        <v>0</v>
      </c>
      <c r="S8311">
        <v>75</v>
      </c>
      <c r="T8311">
        <v>11</v>
      </c>
      <c r="U8311">
        <v>65</v>
      </c>
    </row>
    <row r="8312" spans="1:22" x14ac:dyDescent="0.2">
      <c r="A8312" s="1">
        <v>37948</v>
      </c>
      <c r="B8312">
        <v>2003</v>
      </c>
      <c r="C8312">
        <f>_xlfn.MAXIFS(Table1[ScheduleWeekWritten],Table1[ScheduleSeason],Table1[[#This Row],[ScheduleSeason]])</f>
        <v>17</v>
      </c>
      <c r="D8312">
        <v>12</v>
      </c>
      <c r="E8312" cm="1">
        <f t="array" ref="E8312">_xlfn.XLOOKUP(Table1[[#This Row],[ScheduleWeekWritten]],Table3[Game],100+Table3[Increase],Table1[[#This Row],[ScheduleWeekWritten]])</f>
        <v>12</v>
      </c>
      <c r="F8312" t="b">
        <v>0</v>
      </c>
      <c r="G8312" t="s">
        <v>54</v>
      </c>
      <c r="H8312">
        <v>24</v>
      </c>
      <c r="I8312">
        <v>14</v>
      </c>
      <c r="J8312" t="s">
        <v>45</v>
      </c>
      <c r="K8312" t="s">
        <v>55</v>
      </c>
      <c r="L8312" t="str">
        <f>_xlfn.XLOOKUP(Table1[[#This Row],[TeamFavoriteID]],Table2[team_id],Table2[team_name],_xlfn.XLOOKUP(Table1[[#This Row],[TeamFavoriteID]],Table2[team_id_pfr],Table2[team_name],"Even"))</f>
        <v>Minnesota Vikings</v>
      </c>
      <c r="M8312">
        <v>-10.5</v>
      </c>
      <c r="N8312">
        <f>IF(Table1[[#This Row],[TeamFavorite]]=Table1[[#This Row],[TeamHome]],Table1[[#This Row],[ScoreAway]]-Table1[[#This Row],[ScoreHome]],Table1[[#This Row],[ScoreHome]]-Table1[[#This Row],[ScoreAway]])</f>
        <v>-10</v>
      </c>
      <c r="O8312">
        <f>IF(Table1[[#This Row],[SpreadActual]]&lt;Table1[[#This Row],[SpreadFavorite]],1,0)</f>
        <v>0</v>
      </c>
      <c r="P8312">
        <v>47.5</v>
      </c>
      <c r="Q8312" t="s">
        <v>137</v>
      </c>
      <c r="R8312" t="b">
        <v>0</v>
      </c>
      <c r="S8312">
        <v>72</v>
      </c>
      <c r="T8312">
        <v>0</v>
      </c>
      <c r="V8312" t="s">
        <v>103</v>
      </c>
    </row>
    <row r="8313" spans="1:22" x14ac:dyDescent="0.2">
      <c r="A8313" s="1">
        <v>37948</v>
      </c>
      <c r="B8313">
        <v>2003</v>
      </c>
      <c r="C8313">
        <f>_xlfn.MAXIFS(Table1[ScheduleWeekWritten],Table1[ScheduleSeason],Table1[[#This Row],[ScheduleSeason]])</f>
        <v>17</v>
      </c>
      <c r="D8313">
        <v>12</v>
      </c>
      <c r="E8313" cm="1">
        <f t="array" ref="E8313">_xlfn.XLOOKUP(Table1[[#This Row],[ScheduleWeekWritten]],Table3[Game],100+Table3[Increase],Table1[[#This Row],[ScheduleWeekWritten]])</f>
        <v>12</v>
      </c>
      <c r="F8313" t="b">
        <v>0</v>
      </c>
      <c r="G8313" t="s">
        <v>31</v>
      </c>
      <c r="H8313">
        <v>13</v>
      </c>
      <c r="I8313">
        <v>10</v>
      </c>
      <c r="J8313" t="s">
        <v>154</v>
      </c>
      <c r="K8313" t="s">
        <v>32</v>
      </c>
      <c r="L8313" t="str">
        <f>_xlfn.XLOOKUP(Table1[[#This Row],[TeamFavoriteID]],Table2[team_id],Table2[team_name],_xlfn.XLOOKUP(Table1[[#This Row],[TeamFavoriteID]],Table2[team_id_pfr],Table2[team_name],"Even"))</f>
        <v>New York Jets</v>
      </c>
      <c r="M8313">
        <v>-4</v>
      </c>
      <c r="N8313">
        <f>IF(Table1[[#This Row],[TeamFavorite]]=Table1[[#This Row],[TeamHome]],Table1[[#This Row],[ScoreAway]]-Table1[[#This Row],[ScoreHome]],Table1[[#This Row],[ScoreHome]]-Table1[[#This Row],[ScoreAway]])</f>
        <v>-3</v>
      </c>
      <c r="O8313">
        <f>IF(Table1[[#This Row],[SpreadActual]]&lt;Table1[[#This Row],[SpreadFavorite]],1,0)</f>
        <v>0</v>
      </c>
      <c r="P8313">
        <v>43</v>
      </c>
      <c r="Q8313" t="s">
        <v>126</v>
      </c>
      <c r="R8313" t="b">
        <v>0</v>
      </c>
      <c r="S8313">
        <v>50</v>
      </c>
      <c r="T8313">
        <v>7</v>
      </c>
      <c r="U8313">
        <v>79</v>
      </c>
    </row>
    <row r="8314" spans="1:22" x14ac:dyDescent="0.2">
      <c r="A8314" s="1">
        <v>37948</v>
      </c>
      <c r="B8314">
        <v>2003</v>
      </c>
      <c r="C8314">
        <f>_xlfn.MAXIFS(Table1[ScheduleWeekWritten],Table1[ScheduleSeason],Table1[[#This Row],[ScheduleSeason]])</f>
        <v>17</v>
      </c>
      <c r="D8314">
        <v>12</v>
      </c>
      <c r="E8314" cm="1">
        <f t="array" ref="E8314">_xlfn.XLOOKUP(Table1[[#This Row],[ScheduleWeekWritten]],Table3[Game],100+Table3[Increase],Table1[[#This Row],[ScheduleWeekWritten]])</f>
        <v>12</v>
      </c>
      <c r="F8314" t="b">
        <v>0</v>
      </c>
      <c r="G8314" t="s">
        <v>58</v>
      </c>
      <c r="H8314">
        <v>33</v>
      </c>
      <c r="I8314">
        <v>20</v>
      </c>
      <c r="J8314" t="s">
        <v>95</v>
      </c>
      <c r="K8314" t="s">
        <v>77</v>
      </c>
      <c r="L8314" t="str">
        <f>_xlfn.XLOOKUP(Table1[[#This Row],[TeamFavoriteID]],Table2[team_id],Table2[team_name],_xlfn.XLOOKUP(Table1[[#This Row],[TeamFavoriteID]],Table2[team_id_pfr],Table2[team_name],"Even"))</f>
        <v>Philadelphia Eagles</v>
      </c>
      <c r="M8314">
        <v>-5.5</v>
      </c>
      <c r="N8314">
        <f>IF(Table1[[#This Row],[TeamFavorite]]=Table1[[#This Row],[TeamHome]],Table1[[#This Row],[ScoreAway]]-Table1[[#This Row],[ScoreHome]],Table1[[#This Row],[ScoreHome]]-Table1[[#This Row],[ScoreAway]])</f>
        <v>-13</v>
      </c>
      <c r="O8314">
        <f>IF(Table1[[#This Row],[SpreadActual]]&lt;Table1[[#This Row],[SpreadFavorite]],1,0)</f>
        <v>1</v>
      </c>
      <c r="P8314">
        <v>39.5</v>
      </c>
      <c r="Q8314" t="s">
        <v>183</v>
      </c>
      <c r="R8314" t="b">
        <v>0</v>
      </c>
      <c r="S8314">
        <v>49</v>
      </c>
      <c r="T8314">
        <v>4</v>
      </c>
      <c r="U8314">
        <v>91</v>
      </c>
    </row>
    <row r="8315" spans="1:22" x14ac:dyDescent="0.2">
      <c r="A8315" s="1">
        <v>37948</v>
      </c>
      <c r="B8315">
        <v>2003</v>
      </c>
      <c r="C8315">
        <f>_xlfn.MAXIFS(Table1[ScheduleWeekWritten],Table1[ScheduleSeason],Table1[[#This Row],[ScheduleSeason]])</f>
        <v>17</v>
      </c>
      <c r="D8315">
        <v>12</v>
      </c>
      <c r="E8315" cm="1">
        <f t="array" ref="E8315">_xlfn.XLOOKUP(Table1[[#This Row],[ScheduleWeekWritten]],Table3[Game],100+Table3[Increase],Table1[[#This Row],[ScheduleWeekWritten]])</f>
        <v>12</v>
      </c>
      <c r="F8315" t="b">
        <v>0</v>
      </c>
      <c r="G8315" t="s">
        <v>27</v>
      </c>
      <c r="H8315">
        <v>27</v>
      </c>
      <c r="I8315">
        <v>34</v>
      </c>
      <c r="J8315" t="s">
        <v>101</v>
      </c>
      <c r="K8315" t="s">
        <v>104</v>
      </c>
      <c r="L8315" t="str">
        <f>_xlfn.XLOOKUP(Table1[[#This Row],[TeamFavoriteID]],Table2[team_id],Table2[team_name],_xlfn.XLOOKUP(Table1[[#This Row],[TeamFavoriteID]],Table2[team_id_pfr],Table2[team_name],"Even"))</f>
        <v>Cincinnati Bengals</v>
      </c>
      <c r="M8315">
        <v>-3</v>
      </c>
      <c r="N8315">
        <f>IF(Table1[[#This Row],[TeamFavorite]]=Table1[[#This Row],[TeamHome]],Table1[[#This Row],[ScoreAway]]-Table1[[#This Row],[ScoreHome]],Table1[[#This Row],[ScoreHome]]-Table1[[#This Row],[ScoreAway]])</f>
        <v>-7</v>
      </c>
      <c r="O8315">
        <f>IF(Table1[[#This Row],[SpreadActual]]&lt;Table1[[#This Row],[SpreadFavorite]],1,0)</f>
        <v>1</v>
      </c>
      <c r="P8315">
        <v>43</v>
      </c>
      <c r="Q8315" t="s">
        <v>94</v>
      </c>
      <c r="R8315" t="b">
        <v>0</v>
      </c>
      <c r="S8315">
        <v>57</v>
      </c>
      <c r="T8315">
        <v>6</v>
      </c>
      <c r="U8315">
        <v>34</v>
      </c>
    </row>
    <row r="8316" spans="1:22" x14ac:dyDescent="0.2">
      <c r="A8316" s="1">
        <v>37949</v>
      </c>
      <c r="B8316">
        <v>2003</v>
      </c>
      <c r="C8316">
        <f>_xlfn.MAXIFS(Table1[ScheduleWeekWritten],Table1[ScheduleSeason],Table1[[#This Row],[ScheduleSeason]])</f>
        <v>17</v>
      </c>
      <c r="D8316">
        <v>12</v>
      </c>
      <c r="E8316" cm="1">
        <f t="array" ref="E8316">_xlfn.XLOOKUP(Table1[[#This Row],[ScheduleWeekWritten]],Table3[Game],100+Table3[Increase],Table1[[#This Row],[ScheduleWeekWritten]])</f>
        <v>12</v>
      </c>
      <c r="F8316" t="b">
        <v>0</v>
      </c>
      <c r="G8316" t="s">
        <v>127</v>
      </c>
      <c r="H8316">
        <v>19</v>
      </c>
      <c r="I8316">
        <v>13</v>
      </c>
      <c r="J8316" t="s">
        <v>50</v>
      </c>
      <c r="K8316" t="s">
        <v>133</v>
      </c>
      <c r="L8316" t="str">
        <f>_xlfn.XLOOKUP(Table1[[#This Row],[TeamFavoriteID]],Table2[team_id],Table2[team_name],_xlfn.XLOOKUP(Table1[[#This Row],[TeamFavoriteID]],Table2[team_id_pfr],Table2[team_name],"Even"))</f>
        <v>Tampa Bay Buccaneers</v>
      </c>
      <c r="M8316">
        <v>-6</v>
      </c>
      <c r="N8316">
        <f>IF(Table1[[#This Row],[TeamFavorite]]=Table1[[#This Row],[TeamHome]],Table1[[#This Row],[ScoreAway]]-Table1[[#This Row],[ScoreHome]],Table1[[#This Row],[ScoreHome]]-Table1[[#This Row],[ScoreAway]])</f>
        <v>-6</v>
      </c>
      <c r="O8316">
        <f>IF(Table1[[#This Row],[SpreadActual]]&lt;Table1[[#This Row],[SpreadFavorite]],1,0)</f>
        <v>0</v>
      </c>
      <c r="P8316">
        <v>38</v>
      </c>
      <c r="Q8316" t="s">
        <v>168</v>
      </c>
      <c r="R8316" t="b">
        <v>0</v>
      </c>
      <c r="S8316">
        <v>72</v>
      </c>
      <c r="T8316">
        <v>8</v>
      </c>
      <c r="U8316">
        <v>68</v>
      </c>
    </row>
    <row r="8317" spans="1:22" x14ac:dyDescent="0.2">
      <c r="A8317" s="1">
        <v>37952</v>
      </c>
      <c r="B8317">
        <v>2003</v>
      </c>
      <c r="C8317">
        <f>_xlfn.MAXIFS(Table1[ScheduleWeekWritten],Table1[ScheduleSeason],Table1[[#This Row],[ScheduleSeason]])</f>
        <v>17</v>
      </c>
      <c r="D8317">
        <v>13</v>
      </c>
      <c r="E8317" cm="1">
        <f t="array" ref="E8317">_xlfn.XLOOKUP(Table1[[#This Row],[ScheduleWeekWritten]],Table3[Game],100+Table3[Increase],Table1[[#This Row],[ScheduleWeekWritten]])</f>
        <v>13</v>
      </c>
      <c r="F8317" t="b">
        <v>0</v>
      </c>
      <c r="G8317" t="s">
        <v>67</v>
      </c>
      <c r="H8317">
        <v>21</v>
      </c>
      <c r="I8317">
        <v>40</v>
      </c>
      <c r="J8317" t="s">
        <v>19</v>
      </c>
      <c r="K8317" t="s">
        <v>68</v>
      </c>
      <c r="L8317" t="str">
        <f>_xlfn.XLOOKUP(Table1[[#This Row],[TeamFavoriteID]],Table2[team_id],Table2[team_name],_xlfn.XLOOKUP(Table1[[#This Row],[TeamFavoriteID]],Table2[team_id_pfr],Table2[team_name],"Even"))</f>
        <v>Dallas Cowboys</v>
      </c>
      <c r="M8317">
        <v>-3</v>
      </c>
      <c r="N8317">
        <f>IF(Table1[[#This Row],[TeamFavorite]]=Table1[[#This Row],[TeamHome]],Table1[[#This Row],[ScoreAway]]-Table1[[#This Row],[ScoreHome]],Table1[[#This Row],[ScoreHome]]-Table1[[#This Row],[ScoreAway]])</f>
        <v>19</v>
      </c>
      <c r="O8317">
        <f>IF(Table1[[#This Row],[SpreadActual]]&lt;Table1[[#This Row],[SpreadFavorite]],1,0)</f>
        <v>0</v>
      </c>
      <c r="P8317">
        <v>34.5</v>
      </c>
      <c r="Q8317" t="s">
        <v>119</v>
      </c>
      <c r="R8317" t="b">
        <v>0</v>
      </c>
      <c r="S8317">
        <v>56</v>
      </c>
      <c r="T8317">
        <v>18</v>
      </c>
      <c r="U8317">
        <v>72</v>
      </c>
    </row>
    <row r="8318" spans="1:22" x14ac:dyDescent="0.2">
      <c r="A8318" s="1">
        <v>37952</v>
      </c>
      <c r="B8318">
        <v>2003</v>
      </c>
      <c r="C8318">
        <f>_xlfn.MAXIFS(Table1[ScheduleWeekWritten],Table1[ScheduleSeason],Table1[[#This Row],[ScheduleSeason]])</f>
        <v>17</v>
      </c>
      <c r="D8318">
        <v>13</v>
      </c>
      <c r="E8318" cm="1">
        <f t="array" ref="E8318">_xlfn.XLOOKUP(Table1[[#This Row],[ScheduleWeekWritten]],Table3[Game],100+Table3[Increase],Table1[[#This Row],[ScheduleWeekWritten]])</f>
        <v>13</v>
      </c>
      <c r="F8318" t="b">
        <v>0</v>
      </c>
      <c r="G8318" t="s">
        <v>45</v>
      </c>
      <c r="H8318">
        <v>22</v>
      </c>
      <c r="I8318">
        <v>14</v>
      </c>
      <c r="J8318" t="s">
        <v>33</v>
      </c>
      <c r="K8318" t="s">
        <v>35</v>
      </c>
      <c r="L8318" t="str">
        <f>_xlfn.XLOOKUP(Table1[[#This Row],[TeamFavoriteID]],Table2[team_id],Table2[team_name],_xlfn.XLOOKUP(Table1[[#This Row],[TeamFavoriteID]],Table2[team_id_pfr],Table2[team_name],"Even"))</f>
        <v>Green Bay Packers</v>
      </c>
      <c r="M8318">
        <v>-6.5</v>
      </c>
      <c r="N8318">
        <f>IF(Table1[[#This Row],[TeamFavorite]]=Table1[[#This Row],[TeamHome]],Table1[[#This Row],[ScoreAway]]-Table1[[#This Row],[ScoreHome]],Table1[[#This Row],[ScoreHome]]-Table1[[#This Row],[ScoreAway]])</f>
        <v>8</v>
      </c>
      <c r="O8318">
        <f>IF(Table1[[#This Row],[SpreadActual]]&lt;Table1[[#This Row],[SpreadFavorite]],1,0)</f>
        <v>0</v>
      </c>
      <c r="P8318">
        <v>44</v>
      </c>
      <c r="Q8318" t="s">
        <v>181</v>
      </c>
      <c r="R8318" t="b">
        <v>0</v>
      </c>
      <c r="S8318">
        <v>72</v>
      </c>
      <c r="T8318">
        <v>0</v>
      </c>
      <c r="V8318" t="s">
        <v>103</v>
      </c>
    </row>
    <row r="8319" spans="1:22" x14ac:dyDescent="0.2">
      <c r="A8319" s="1">
        <v>37955</v>
      </c>
      <c r="B8319">
        <v>2003</v>
      </c>
      <c r="C8319">
        <f>_xlfn.MAXIFS(Table1[ScheduleWeekWritten],Table1[ScheduleSeason],Table1[[#This Row],[ScheduleSeason]])</f>
        <v>17</v>
      </c>
      <c r="D8319">
        <v>13</v>
      </c>
      <c r="E8319" cm="1">
        <f t="array" ref="E8319">_xlfn.XLOOKUP(Table1[[#This Row],[ScheduleWeekWritten]],Table3[Game],100+Table3[Increase],Table1[[#This Row],[ScheduleWeekWritten]])</f>
        <v>13</v>
      </c>
      <c r="F8319" t="b">
        <v>0</v>
      </c>
      <c r="G8319" t="s">
        <v>158</v>
      </c>
      <c r="H8319">
        <v>44</v>
      </c>
      <c r="I8319">
        <v>6</v>
      </c>
      <c r="J8319" t="s">
        <v>53</v>
      </c>
      <c r="K8319" t="s">
        <v>159</v>
      </c>
      <c r="L8319" t="str">
        <f>_xlfn.XLOOKUP(Table1[[#This Row],[TeamFavoriteID]],Table2[team_id],Table2[team_name],_xlfn.XLOOKUP(Table1[[#This Row],[TeamFavoriteID]],Table2[team_id_pfr],Table2[team_name],"Even"))</f>
        <v>Baltimore Ravens</v>
      </c>
      <c r="M8319">
        <v>-3</v>
      </c>
      <c r="N8319">
        <f>IF(Table1[[#This Row],[TeamFavorite]]=Table1[[#This Row],[TeamHome]],Table1[[#This Row],[ScoreAway]]-Table1[[#This Row],[ScoreHome]],Table1[[#This Row],[ScoreHome]]-Table1[[#This Row],[ScoreAway]])</f>
        <v>-38</v>
      </c>
      <c r="O8319">
        <f>IF(Table1[[#This Row],[SpreadActual]]&lt;Table1[[#This Row],[SpreadFavorite]],1,0)</f>
        <v>1</v>
      </c>
      <c r="P8319">
        <v>37</v>
      </c>
      <c r="Q8319" t="s">
        <v>166</v>
      </c>
      <c r="R8319" t="b">
        <v>0</v>
      </c>
      <c r="S8319">
        <v>40</v>
      </c>
      <c r="T8319">
        <v>10</v>
      </c>
      <c r="U8319">
        <v>52</v>
      </c>
    </row>
    <row r="8320" spans="1:22" x14ac:dyDescent="0.2">
      <c r="A8320" s="1">
        <v>37955</v>
      </c>
      <c r="B8320">
        <v>2003</v>
      </c>
      <c r="C8320">
        <f>_xlfn.MAXIFS(Table1[ScheduleWeekWritten],Table1[ScheduleSeason],Table1[[#This Row],[ScheduleSeason]])</f>
        <v>17</v>
      </c>
      <c r="D8320">
        <v>13</v>
      </c>
      <c r="E8320" cm="1">
        <f t="array" ref="E8320">_xlfn.XLOOKUP(Table1[[#This Row],[ScheduleWeekWritten]],Table3[Game],100+Table3[Increase],Table1[[#This Row],[ScheduleWeekWritten]])</f>
        <v>13</v>
      </c>
      <c r="F8320" t="b">
        <v>0</v>
      </c>
      <c r="G8320" t="s">
        <v>152</v>
      </c>
      <c r="H8320">
        <v>16</v>
      </c>
      <c r="I8320">
        <v>25</v>
      </c>
      <c r="J8320" t="s">
        <v>58</v>
      </c>
      <c r="K8320" t="s">
        <v>162</v>
      </c>
      <c r="L8320" t="str">
        <f>_xlfn.XLOOKUP(Table1[[#This Row],[TeamFavoriteID]],Table2[team_id],Table2[team_name],_xlfn.XLOOKUP(Table1[[#This Row],[TeamFavoriteID]],Table2[team_id_pfr],Table2[team_name],"Even"))</f>
        <v>Carolina Panthers</v>
      </c>
      <c r="M8320">
        <v>-1.5</v>
      </c>
      <c r="N8320">
        <f>IF(Table1[[#This Row],[TeamFavorite]]=Table1[[#This Row],[TeamHome]],Table1[[#This Row],[ScoreAway]]-Table1[[#This Row],[ScoreHome]],Table1[[#This Row],[ScoreHome]]-Table1[[#This Row],[ScoreAway]])</f>
        <v>9</v>
      </c>
      <c r="O8320">
        <f>IF(Table1[[#This Row],[SpreadActual]]&lt;Table1[[#This Row],[SpreadFavorite]],1,0)</f>
        <v>0</v>
      </c>
      <c r="P8320">
        <v>37</v>
      </c>
      <c r="Q8320" t="s">
        <v>160</v>
      </c>
      <c r="R8320" t="b">
        <v>0</v>
      </c>
      <c r="S8320">
        <v>41</v>
      </c>
      <c r="T8320">
        <v>5</v>
      </c>
      <c r="U8320">
        <v>47</v>
      </c>
    </row>
    <row r="8321" spans="1:22" x14ac:dyDescent="0.2">
      <c r="A8321" s="1">
        <v>37955</v>
      </c>
      <c r="B8321">
        <v>2003</v>
      </c>
      <c r="C8321">
        <f>_xlfn.MAXIFS(Table1[ScheduleWeekWritten],Table1[ScheduleSeason],Table1[[#This Row],[ScheduleSeason]])</f>
        <v>17</v>
      </c>
      <c r="D8321">
        <v>13</v>
      </c>
      <c r="E8321" cm="1">
        <f t="array" ref="E8321">_xlfn.XLOOKUP(Table1[[#This Row],[ScheduleWeekWritten]],Table3[Game],100+Table3[Increase],Table1[[#This Row],[ScheduleWeekWritten]])</f>
        <v>13</v>
      </c>
      <c r="F8321" t="b">
        <v>0</v>
      </c>
      <c r="G8321" t="s">
        <v>46</v>
      </c>
      <c r="H8321">
        <v>28</v>
      </c>
      <c r="I8321">
        <v>3</v>
      </c>
      <c r="J8321" t="s">
        <v>149</v>
      </c>
      <c r="K8321" t="s">
        <v>47</v>
      </c>
      <c r="L8321" t="str">
        <f>_xlfn.XLOOKUP(Table1[[#This Row],[TeamFavoriteID]],Table2[team_id],Table2[team_name],_xlfn.XLOOKUP(Table1[[#This Row],[TeamFavoriteID]],Table2[team_id_pfr],Table2[team_name],"Even"))</f>
        <v>Chicago Bears</v>
      </c>
      <c r="M8321">
        <v>-4.5</v>
      </c>
      <c r="N8321">
        <f>IF(Table1[[#This Row],[TeamFavorite]]=Table1[[#This Row],[TeamHome]],Table1[[#This Row],[ScoreAway]]-Table1[[#This Row],[ScoreHome]],Table1[[#This Row],[ScoreHome]]-Table1[[#This Row],[ScoreAway]])</f>
        <v>-25</v>
      </c>
      <c r="O8321">
        <f>IF(Table1[[#This Row],[SpreadActual]]&lt;Table1[[#This Row],[SpreadFavorite]],1,0)</f>
        <v>1</v>
      </c>
      <c r="P8321">
        <v>36</v>
      </c>
      <c r="Q8321" t="s">
        <v>114</v>
      </c>
      <c r="R8321" t="b">
        <v>0</v>
      </c>
      <c r="S8321">
        <v>42</v>
      </c>
      <c r="T8321">
        <v>14</v>
      </c>
      <c r="U8321">
        <v>52</v>
      </c>
    </row>
    <row r="8322" spans="1:22" x14ac:dyDescent="0.2">
      <c r="A8322" s="1">
        <v>37955</v>
      </c>
      <c r="B8322">
        <v>2003</v>
      </c>
      <c r="C8322">
        <f>_xlfn.MAXIFS(Table1[ScheduleWeekWritten],Table1[ScheduleSeason],Table1[[#This Row],[ScheduleSeason]])</f>
        <v>17</v>
      </c>
      <c r="D8322">
        <v>13</v>
      </c>
      <c r="E8322" cm="1">
        <f t="array" ref="E8322">_xlfn.XLOOKUP(Table1[[#This Row],[ScheduleWeekWritten]],Table3[Game],100+Table3[Increase],Table1[[#This Row],[ScheduleWeekWritten]])</f>
        <v>13</v>
      </c>
      <c r="F8322" t="b">
        <v>0</v>
      </c>
      <c r="G8322" t="s">
        <v>177</v>
      </c>
      <c r="H8322">
        <v>17</v>
      </c>
      <c r="I8322">
        <v>13</v>
      </c>
      <c r="J8322" t="s">
        <v>38</v>
      </c>
      <c r="K8322" t="s">
        <v>182</v>
      </c>
      <c r="L8322" t="str">
        <f>_xlfn.XLOOKUP(Table1[[#This Row],[TeamFavoriteID]],Table2[team_id],Table2[team_name],_xlfn.XLOOKUP(Table1[[#This Row],[TeamFavoriteID]],Table2[team_id_pfr],Table2[team_name],"Even"))</f>
        <v>Houston Texans</v>
      </c>
      <c r="M8322">
        <v>-3</v>
      </c>
      <c r="N8322">
        <f>IF(Table1[[#This Row],[TeamFavorite]]=Table1[[#This Row],[TeamHome]],Table1[[#This Row],[ScoreAway]]-Table1[[#This Row],[ScoreHome]],Table1[[#This Row],[ScoreHome]]-Table1[[#This Row],[ScoreAway]])</f>
        <v>-4</v>
      </c>
      <c r="O8322">
        <f>IF(Table1[[#This Row],[SpreadActual]]&lt;Table1[[#This Row],[SpreadFavorite]],1,0)</f>
        <v>1</v>
      </c>
      <c r="P8322">
        <v>42.5</v>
      </c>
      <c r="Q8322" t="s">
        <v>178</v>
      </c>
      <c r="R8322" t="b">
        <v>0</v>
      </c>
      <c r="S8322">
        <v>72</v>
      </c>
      <c r="T8322">
        <v>0</v>
      </c>
      <c r="V8322" t="s">
        <v>103</v>
      </c>
    </row>
    <row r="8323" spans="1:22" x14ac:dyDescent="0.2">
      <c r="A8323" s="1">
        <v>37955</v>
      </c>
      <c r="B8323">
        <v>2003</v>
      </c>
      <c r="C8323">
        <f>_xlfn.MAXIFS(Table1[ScheduleWeekWritten],Table1[ScheduleSeason],Table1[[#This Row],[ScheduleSeason]])</f>
        <v>17</v>
      </c>
      <c r="D8323">
        <v>13</v>
      </c>
      <c r="E8323" cm="1">
        <f t="array" ref="E8323">_xlfn.XLOOKUP(Table1[[#This Row],[ScheduleWeekWritten]],Table3[Game],100+Table3[Increase],Table1[[#This Row],[ScheduleWeekWritten]])</f>
        <v>13</v>
      </c>
      <c r="F8323" t="b">
        <v>0</v>
      </c>
      <c r="G8323" t="s">
        <v>140</v>
      </c>
      <c r="H8323">
        <v>34</v>
      </c>
      <c r="I8323">
        <v>38</v>
      </c>
      <c r="J8323" t="s">
        <v>115</v>
      </c>
      <c r="K8323" t="s">
        <v>72</v>
      </c>
      <c r="L8323" t="str">
        <f>_xlfn.XLOOKUP(Table1[[#This Row],[TeamFavoriteID]],Table2[team_id],Table2[team_name],_xlfn.XLOOKUP(Table1[[#This Row],[TeamFavoriteID]],Table2[team_id_pfr],Table2[team_name],"Even"))</f>
        <v>Baltimore Colts</v>
      </c>
      <c r="M8323">
        <v>-3.5</v>
      </c>
      <c r="N8323">
        <f>IF(Table1[[#This Row],[TeamFavorite]]=Table1[[#This Row],[TeamHome]],Table1[[#This Row],[ScoreAway]]-Table1[[#This Row],[ScoreHome]],Table1[[#This Row],[ScoreHome]]-Table1[[#This Row],[ScoreAway]])</f>
        <v>-4</v>
      </c>
      <c r="O8323">
        <f>IF(Table1[[#This Row],[SpreadActual]]&lt;Table1[[#This Row],[SpreadFavorite]],1,0)</f>
        <v>1</v>
      </c>
      <c r="P8323">
        <v>43.5</v>
      </c>
      <c r="Q8323" t="s">
        <v>141</v>
      </c>
      <c r="R8323" t="b">
        <v>0</v>
      </c>
      <c r="S8323">
        <v>72</v>
      </c>
      <c r="T8323">
        <v>0</v>
      </c>
      <c r="V8323" t="s">
        <v>103</v>
      </c>
    </row>
    <row r="8324" spans="1:22" x14ac:dyDescent="0.2">
      <c r="A8324" s="1">
        <v>37955</v>
      </c>
      <c r="B8324">
        <v>2003</v>
      </c>
      <c r="C8324">
        <f>_xlfn.MAXIFS(Table1[ScheduleWeekWritten],Table1[ScheduleSeason],Table1[[#This Row],[ScheduleSeason]])</f>
        <v>17</v>
      </c>
      <c r="D8324">
        <v>13</v>
      </c>
      <c r="E8324" cm="1">
        <f t="array" ref="E8324">_xlfn.XLOOKUP(Table1[[#This Row],[ScheduleWeekWritten]],Table3[Game],100+Table3[Increase],Table1[[#This Row],[ScheduleWeekWritten]])</f>
        <v>13</v>
      </c>
      <c r="F8324" t="b">
        <v>0</v>
      </c>
      <c r="G8324" t="s">
        <v>154</v>
      </c>
      <c r="H8324">
        <v>17</v>
      </c>
      <c r="I8324">
        <v>10</v>
      </c>
      <c r="J8324" t="s">
        <v>127</v>
      </c>
      <c r="K8324" t="s">
        <v>133</v>
      </c>
      <c r="L8324" t="str">
        <f>_xlfn.XLOOKUP(Table1[[#This Row],[TeamFavoriteID]],Table2[team_id],Table2[team_name],_xlfn.XLOOKUP(Table1[[#This Row],[TeamFavoriteID]],Table2[team_id_pfr],Table2[team_name],"Even"))</f>
        <v>Tampa Bay Buccaneers</v>
      </c>
      <c r="M8324">
        <v>-3</v>
      </c>
      <c r="N8324">
        <f>IF(Table1[[#This Row],[TeamFavorite]]=Table1[[#This Row],[TeamHome]],Table1[[#This Row],[ScoreAway]]-Table1[[#This Row],[ScoreHome]],Table1[[#This Row],[ScoreHome]]-Table1[[#This Row],[ScoreAway]])</f>
        <v>7</v>
      </c>
      <c r="O8324">
        <f>IF(Table1[[#This Row],[SpreadActual]]&lt;Table1[[#This Row],[SpreadFavorite]],1,0)</f>
        <v>0</v>
      </c>
      <c r="P8324">
        <v>37</v>
      </c>
      <c r="Q8324" t="s">
        <v>155</v>
      </c>
      <c r="R8324" t="b">
        <v>0</v>
      </c>
      <c r="S8324">
        <v>48</v>
      </c>
      <c r="T8324">
        <v>8</v>
      </c>
      <c r="U8324">
        <v>50</v>
      </c>
    </row>
    <row r="8325" spans="1:22" x14ac:dyDescent="0.2">
      <c r="A8325" s="1">
        <v>37955</v>
      </c>
      <c r="B8325">
        <v>2003</v>
      </c>
      <c r="C8325">
        <f>_xlfn.MAXIFS(Table1[ScheduleWeekWritten],Table1[ScheduleSeason],Table1[[#This Row],[ScheduleSeason]])</f>
        <v>17</v>
      </c>
      <c r="D8325">
        <v>13</v>
      </c>
      <c r="E8325" cm="1">
        <f t="array" ref="E8325">_xlfn.XLOOKUP(Table1[[#This Row],[ScheduleWeekWritten]],Table3[Game],100+Table3[Increase],Table1[[#This Row],[ScheduleWeekWritten]])</f>
        <v>13</v>
      </c>
      <c r="F8325" t="b">
        <v>0</v>
      </c>
      <c r="G8325" t="s">
        <v>50</v>
      </c>
      <c r="H8325">
        <v>7</v>
      </c>
      <c r="I8325">
        <v>24</v>
      </c>
      <c r="J8325" t="s">
        <v>28</v>
      </c>
      <c r="K8325" t="s">
        <v>90</v>
      </c>
      <c r="L8325" t="str">
        <f>_xlfn.XLOOKUP(Table1[[#This Row],[TeamFavoriteID]],Table2[team_id],Table2[team_name],_xlfn.XLOOKUP(Table1[[#This Row],[TeamFavoriteID]],Table2[team_id_pfr],Table2[team_name],"Even"))</f>
        <v>New York Giants</v>
      </c>
      <c r="M8325">
        <v>-3</v>
      </c>
      <c r="N8325">
        <f>IF(Table1[[#This Row],[TeamFavorite]]=Table1[[#This Row],[TeamHome]],Table1[[#This Row],[ScoreAway]]-Table1[[#This Row],[ScoreHome]],Table1[[#This Row],[ScoreHome]]-Table1[[#This Row],[ScoreAway]])</f>
        <v>17</v>
      </c>
      <c r="O8325">
        <f>IF(Table1[[#This Row],[SpreadActual]]&lt;Table1[[#This Row],[SpreadFavorite]],1,0)</f>
        <v>0</v>
      </c>
      <c r="P8325">
        <v>35.5</v>
      </c>
      <c r="Q8325" t="s">
        <v>126</v>
      </c>
      <c r="R8325" t="b">
        <v>0</v>
      </c>
      <c r="S8325">
        <v>43</v>
      </c>
      <c r="T8325">
        <v>18</v>
      </c>
      <c r="U8325">
        <v>46</v>
      </c>
    </row>
    <row r="8326" spans="1:22" x14ac:dyDescent="0.2">
      <c r="A8326" s="1">
        <v>37955</v>
      </c>
      <c r="B8326">
        <v>2003</v>
      </c>
      <c r="C8326">
        <f>_xlfn.MAXIFS(Table1[ScheduleWeekWritten],Table1[ScheduleSeason],Table1[[#This Row],[ScheduleSeason]])</f>
        <v>17</v>
      </c>
      <c r="D8326">
        <v>13</v>
      </c>
      <c r="E8326" cm="1">
        <f t="array" ref="E8326">_xlfn.XLOOKUP(Table1[[#This Row],[ScheduleWeekWritten]],Table3[Game],100+Table3[Increase],Table1[[#This Row],[ScheduleWeekWritten]])</f>
        <v>13</v>
      </c>
      <c r="F8326" t="b">
        <v>0</v>
      </c>
      <c r="G8326" t="s">
        <v>20</v>
      </c>
      <c r="H8326">
        <v>8</v>
      </c>
      <c r="I8326">
        <v>22</v>
      </c>
      <c r="J8326" t="s">
        <v>24</v>
      </c>
      <c r="K8326" t="s">
        <v>88</v>
      </c>
      <c r="L8326" t="str">
        <f>_xlfn.XLOOKUP(Table1[[#This Row],[TeamFavoriteID]],Table2[team_id],Table2[team_name],_xlfn.XLOOKUP(Table1[[#This Row],[TeamFavoriteID]],Table2[team_id_pfr],Table2[team_name],"Even"))</f>
        <v>Denver Broncos</v>
      </c>
      <c r="M8326">
        <v>-3</v>
      </c>
      <c r="N8326">
        <f>IF(Table1[[#This Row],[TeamFavorite]]=Table1[[#This Row],[TeamHome]],Table1[[#This Row],[ScoreAway]]-Table1[[#This Row],[ScoreHome]],Table1[[#This Row],[ScoreHome]]-Table1[[#This Row],[ScoreAway]])</f>
        <v>-14</v>
      </c>
      <c r="O8326">
        <f>IF(Table1[[#This Row],[SpreadActual]]&lt;Table1[[#This Row],[SpreadFavorite]],1,0)</f>
        <v>1</v>
      </c>
      <c r="P8326">
        <v>42</v>
      </c>
      <c r="Q8326" t="s">
        <v>76</v>
      </c>
      <c r="R8326" t="b">
        <v>0</v>
      </c>
      <c r="S8326">
        <v>54</v>
      </c>
      <c r="T8326">
        <v>8</v>
      </c>
      <c r="U8326">
        <v>82</v>
      </c>
    </row>
    <row r="8327" spans="1:22" x14ac:dyDescent="0.2">
      <c r="A8327" s="1">
        <v>37955</v>
      </c>
      <c r="B8327">
        <v>2003</v>
      </c>
      <c r="C8327">
        <f>_xlfn.MAXIFS(Table1[ScheduleWeekWritten],Table1[ScheduleSeason],Table1[[#This Row],[ScheduleSeason]])</f>
        <v>17</v>
      </c>
      <c r="D8327">
        <v>13</v>
      </c>
      <c r="E8327" cm="1">
        <f t="array" ref="E8327">_xlfn.XLOOKUP(Table1[[#This Row],[ScheduleWeekWritten]],Table3[Game],100+Table3[Increase],Table1[[#This Row],[ScheduleWeekWritten]])</f>
        <v>13</v>
      </c>
      <c r="F8327" t="b">
        <v>0</v>
      </c>
      <c r="G8327" t="s">
        <v>49</v>
      </c>
      <c r="H8327">
        <v>20</v>
      </c>
      <c r="I8327">
        <v>24</v>
      </c>
      <c r="J8327" t="s">
        <v>101</v>
      </c>
      <c r="K8327" t="s">
        <v>51</v>
      </c>
      <c r="L8327" t="str">
        <f>_xlfn.XLOOKUP(Table1[[#This Row],[TeamFavoriteID]],Table2[team_id],Table2[team_name],_xlfn.XLOOKUP(Table1[[#This Row],[TeamFavoriteID]],Table2[team_id_pfr],Table2[team_name],"Even"))</f>
        <v>Pittsburgh Steelers</v>
      </c>
      <c r="M8327">
        <v>-3</v>
      </c>
      <c r="N8327">
        <f>IF(Table1[[#This Row],[TeamFavorite]]=Table1[[#This Row],[TeamHome]],Table1[[#This Row],[ScoreAway]]-Table1[[#This Row],[ScoreHome]],Table1[[#This Row],[ScoreHome]]-Table1[[#This Row],[ScoreAway]])</f>
        <v>4</v>
      </c>
      <c r="O8327">
        <f>IF(Table1[[#This Row],[SpreadActual]]&lt;Table1[[#This Row],[SpreadFavorite]],1,0)</f>
        <v>0</v>
      </c>
      <c r="P8327">
        <v>42</v>
      </c>
      <c r="Q8327" t="s">
        <v>175</v>
      </c>
      <c r="R8327" t="b">
        <v>0</v>
      </c>
      <c r="S8327">
        <v>36</v>
      </c>
      <c r="T8327">
        <v>14</v>
      </c>
      <c r="U8327">
        <v>67</v>
      </c>
    </row>
    <row r="8328" spans="1:22" x14ac:dyDescent="0.2">
      <c r="A8328" s="1">
        <v>37955</v>
      </c>
      <c r="B8328">
        <v>2003</v>
      </c>
      <c r="C8328">
        <f>_xlfn.MAXIFS(Table1[ScheduleWeekWritten],Table1[ScheduleSeason],Table1[[#This Row],[ScheduleSeason]])</f>
        <v>17</v>
      </c>
      <c r="D8328">
        <v>13</v>
      </c>
      <c r="E8328" cm="1">
        <f t="array" ref="E8328">_xlfn.XLOOKUP(Table1[[#This Row],[ScheduleWeekWritten]],Table3[Game],100+Table3[Increase],Table1[[#This Row],[ScheduleWeekWritten]])</f>
        <v>13</v>
      </c>
      <c r="F8328" t="b">
        <v>0</v>
      </c>
      <c r="G8328" t="s">
        <v>27</v>
      </c>
      <c r="H8328">
        <v>24</v>
      </c>
      <c r="I8328">
        <v>28</v>
      </c>
      <c r="J8328" t="s">
        <v>42</v>
      </c>
      <c r="K8328" t="s">
        <v>75</v>
      </c>
      <c r="L8328" t="str">
        <f>_xlfn.XLOOKUP(Table1[[#This Row],[TeamFavoriteID]],Table2[team_id],Table2[team_name],_xlfn.XLOOKUP(Table1[[#This Row],[TeamFavoriteID]],Table2[team_id_pfr],Table2[team_name],"Even"))</f>
        <v>Kansas City Chiefs</v>
      </c>
      <c r="M8328">
        <v>-7.5</v>
      </c>
      <c r="N8328">
        <f>IF(Table1[[#This Row],[TeamFavorite]]=Table1[[#This Row],[TeamHome]],Table1[[#This Row],[ScoreAway]]-Table1[[#This Row],[ScoreHome]],Table1[[#This Row],[ScoreHome]]-Table1[[#This Row],[ScoreAway]])</f>
        <v>-4</v>
      </c>
      <c r="O8328">
        <f>IF(Table1[[#This Row],[SpreadActual]]&lt;Table1[[#This Row],[SpreadFavorite]],1,0)</f>
        <v>0</v>
      </c>
      <c r="P8328">
        <v>48.5</v>
      </c>
      <c r="Q8328" t="s">
        <v>94</v>
      </c>
      <c r="R8328" t="b">
        <v>0</v>
      </c>
      <c r="S8328">
        <v>58</v>
      </c>
      <c r="T8328">
        <v>4</v>
      </c>
      <c r="U8328">
        <v>48</v>
      </c>
    </row>
    <row r="8329" spans="1:22" x14ac:dyDescent="0.2">
      <c r="A8329" s="1">
        <v>37955</v>
      </c>
      <c r="B8329">
        <v>2003</v>
      </c>
      <c r="C8329">
        <f>_xlfn.MAXIFS(Table1[ScheduleWeekWritten],Table1[ScheduleSeason],Table1[[#This Row],[ScheduleSeason]])</f>
        <v>17</v>
      </c>
      <c r="D8329">
        <v>13</v>
      </c>
      <c r="E8329" cm="1">
        <f t="array" ref="E8329">_xlfn.XLOOKUP(Table1[[#This Row],[ScheduleWeekWritten]],Table3[Game],100+Table3[Increase],Table1[[#This Row],[ScheduleWeekWritten]])</f>
        <v>13</v>
      </c>
      <c r="F8329" t="b">
        <v>0</v>
      </c>
      <c r="G8329" t="s">
        <v>128</v>
      </c>
      <c r="H8329">
        <v>34</v>
      </c>
      <c r="I8329">
        <v>7</v>
      </c>
      <c r="J8329" t="s">
        <v>62</v>
      </c>
      <c r="K8329" t="s">
        <v>132</v>
      </c>
      <c r="L8329" t="str">
        <f>_xlfn.XLOOKUP(Table1[[#This Row],[TeamFavoriteID]],Table2[team_id],Table2[team_name],_xlfn.XLOOKUP(Table1[[#This Row],[TeamFavoriteID]],Table2[team_id_pfr],Table2[team_name],"Even"))</f>
        <v>Seattle Seahawks</v>
      </c>
      <c r="M8329">
        <v>-6.5</v>
      </c>
      <c r="N8329">
        <f>IF(Table1[[#This Row],[TeamFavorite]]=Table1[[#This Row],[TeamHome]],Table1[[#This Row],[ScoreAway]]-Table1[[#This Row],[ScoreHome]],Table1[[#This Row],[ScoreHome]]-Table1[[#This Row],[ScoreAway]])</f>
        <v>-27</v>
      </c>
      <c r="O8329">
        <f>IF(Table1[[#This Row],[SpreadActual]]&lt;Table1[[#This Row],[SpreadFavorite]],1,0)</f>
        <v>1</v>
      </c>
      <c r="P8329">
        <v>42</v>
      </c>
      <c r="Q8329" t="s">
        <v>180</v>
      </c>
      <c r="R8329" t="b">
        <v>0</v>
      </c>
      <c r="S8329">
        <v>40</v>
      </c>
      <c r="T8329">
        <v>13</v>
      </c>
      <c r="U8329">
        <v>91</v>
      </c>
    </row>
    <row r="8330" spans="1:22" x14ac:dyDescent="0.2">
      <c r="A8330" s="1">
        <v>37955</v>
      </c>
      <c r="B8330">
        <v>2003</v>
      </c>
      <c r="C8330">
        <f>_xlfn.MAXIFS(Table1[ScheduleWeekWritten],Table1[ScheduleSeason],Table1[[#This Row],[ScheduleSeason]])</f>
        <v>17</v>
      </c>
      <c r="D8330">
        <v>13</v>
      </c>
      <c r="E8330" cm="1">
        <f t="array" ref="E8330">_xlfn.XLOOKUP(Table1[[#This Row],[ScheduleWeekWritten]],Table3[Game],100+Table3[Increase],Table1[[#This Row],[ScheduleWeekWritten]])</f>
        <v>13</v>
      </c>
      <c r="F8330" t="b">
        <v>0</v>
      </c>
      <c r="G8330" t="s">
        <v>153</v>
      </c>
      <c r="H8330">
        <v>48</v>
      </c>
      <c r="I8330">
        <v>17</v>
      </c>
      <c r="J8330" t="s">
        <v>54</v>
      </c>
      <c r="K8330" t="s">
        <v>40</v>
      </c>
      <c r="L8330" t="str">
        <f>_xlfn.XLOOKUP(Table1[[#This Row],[TeamFavoriteID]],Table2[team_id],Table2[team_name],_xlfn.XLOOKUP(Table1[[#This Row],[TeamFavoriteID]],Table2[team_id_pfr],Table2[team_name],"Even"))</f>
        <v>Los Angeles Rams</v>
      </c>
      <c r="M8330">
        <v>-6</v>
      </c>
      <c r="N8330">
        <f>IF(Table1[[#This Row],[TeamFavorite]]=Table1[[#This Row],[TeamHome]],Table1[[#This Row],[ScoreAway]]-Table1[[#This Row],[ScoreHome]],Table1[[#This Row],[ScoreHome]]-Table1[[#This Row],[ScoreAway]])</f>
        <v>31</v>
      </c>
      <c r="O8330">
        <f>IF(Table1[[#This Row],[SpreadActual]]&lt;Table1[[#This Row],[SpreadFavorite]],1,0)</f>
        <v>0</v>
      </c>
      <c r="P8330">
        <v>51</v>
      </c>
      <c r="Q8330" t="s">
        <v>157</v>
      </c>
      <c r="R8330" t="b">
        <v>0</v>
      </c>
      <c r="S8330">
        <v>72</v>
      </c>
      <c r="T8330">
        <v>0</v>
      </c>
      <c r="V8330" t="s">
        <v>103</v>
      </c>
    </row>
    <row r="8331" spans="1:22" x14ac:dyDescent="0.2">
      <c r="A8331" s="1">
        <v>37955</v>
      </c>
      <c r="B8331">
        <v>2003</v>
      </c>
      <c r="C8331">
        <f>_xlfn.MAXIFS(Table1[ScheduleWeekWritten],Table1[ScheduleSeason],Table1[[#This Row],[ScheduleSeason]])</f>
        <v>17</v>
      </c>
      <c r="D8331">
        <v>13</v>
      </c>
      <c r="E8331" cm="1">
        <f t="array" ref="E8331">_xlfn.XLOOKUP(Table1[[#This Row],[ScheduleWeekWritten]],Table3[Game],100+Table3[Increase],Table1[[#This Row],[ScheduleWeekWritten]])</f>
        <v>13</v>
      </c>
      <c r="F8331" t="b">
        <v>0</v>
      </c>
      <c r="G8331" t="s">
        <v>61</v>
      </c>
      <c r="H8331">
        <v>20</v>
      </c>
      <c r="I8331">
        <v>24</v>
      </c>
      <c r="J8331" t="s">
        <v>95</v>
      </c>
      <c r="K8331" t="s">
        <v>98</v>
      </c>
      <c r="L8331" t="str">
        <f>_xlfn.XLOOKUP(Table1[[#This Row],[TeamFavoriteID]],Table2[team_id],Table2[team_name],_xlfn.XLOOKUP(Table1[[#This Row],[TeamFavoriteID]],Table2[team_id_pfr],Table2[team_name],"Even"))</f>
        <v>New Orleans Saints</v>
      </c>
      <c r="M8331">
        <v>-1</v>
      </c>
      <c r="N8331">
        <f>IF(Table1[[#This Row],[TeamFavorite]]=Table1[[#This Row],[TeamHome]],Table1[[#This Row],[ScoreAway]]-Table1[[#This Row],[ScoreHome]],Table1[[#This Row],[ScoreHome]]-Table1[[#This Row],[ScoreAway]])</f>
        <v>-4</v>
      </c>
      <c r="O8331">
        <f>IF(Table1[[#This Row],[SpreadActual]]&lt;Table1[[#This Row],[SpreadFavorite]],1,0)</f>
        <v>1</v>
      </c>
      <c r="P8331">
        <v>42.5</v>
      </c>
      <c r="Q8331" t="s">
        <v>165</v>
      </c>
      <c r="R8331" t="b">
        <v>0</v>
      </c>
      <c r="S8331">
        <v>40</v>
      </c>
      <c r="T8331">
        <v>10</v>
      </c>
      <c r="U8331">
        <v>55</v>
      </c>
    </row>
    <row r="8332" spans="1:22" x14ac:dyDescent="0.2">
      <c r="A8332" s="1">
        <v>37956</v>
      </c>
      <c r="B8332">
        <v>2003</v>
      </c>
      <c r="C8332">
        <f>_xlfn.MAXIFS(Table1[ScheduleWeekWritten],Table1[ScheduleSeason],Table1[[#This Row],[ScheduleSeason]])</f>
        <v>17</v>
      </c>
      <c r="D8332">
        <v>13</v>
      </c>
      <c r="E8332" cm="1">
        <f t="array" ref="E8332">_xlfn.XLOOKUP(Table1[[#This Row],[ScheduleWeekWritten]],Table3[Game],100+Table3[Increase],Table1[[#This Row],[ScheduleWeekWritten]])</f>
        <v>13</v>
      </c>
      <c r="F8332" t="b">
        <v>0</v>
      </c>
      <c r="G8332" t="s">
        <v>31</v>
      </c>
      <c r="H8332">
        <v>24</v>
      </c>
      <c r="I8332">
        <v>17</v>
      </c>
      <c r="J8332" t="s">
        <v>171</v>
      </c>
      <c r="K8332" t="s">
        <v>25</v>
      </c>
      <c r="L8332" t="str">
        <f>_xlfn.XLOOKUP(Table1[[#This Row],[TeamFavoriteID]],Table2[team_id],Table2[team_name],_xlfn.XLOOKUP(Table1[[#This Row],[TeamFavoriteID]],Table2[team_id_pfr],Table2[team_name],"Even"))</f>
        <v>Houston Oilers</v>
      </c>
      <c r="M8332">
        <v>-3</v>
      </c>
      <c r="N8332">
        <f>IF(Table1[[#This Row],[TeamFavorite]]=Table1[[#This Row],[TeamHome]],Table1[[#This Row],[ScoreAway]]-Table1[[#This Row],[ScoreHome]],Table1[[#This Row],[ScoreHome]]-Table1[[#This Row],[ScoreAway]])</f>
        <v>7</v>
      </c>
      <c r="O8332">
        <f>IF(Table1[[#This Row],[SpreadActual]]&lt;Table1[[#This Row],[SpreadFavorite]],1,0)</f>
        <v>0</v>
      </c>
      <c r="P8332">
        <v>42</v>
      </c>
      <c r="Q8332" t="s">
        <v>126</v>
      </c>
      <c r="R8332" t="b">
        <v>0</v>
      </c>
      <c r="S8332">
        <v>47</v>
      </c>
      <c r="T8332">
        <v>17</v>
      </c>
      <c r="U8332">
        <v>47</v>
      </c>
    </row>
    <row r="8333" spans="1:22" x14ac:dyDescent="0.2">
      <c r="A8333" s="1">
        <v>37962</v>
      </c>
      <c r="B8333">
        <v>2003</v>
      </c>
      <c r="C8333">
        <f>_xlfn.MAXIFS(Table1[ScheduleWeekWritten],Table1[ScheduleSeason],Table1[[#This Row],[ScheduleSeason]])</f>
        <v>17</v>
      </c>
      <c r="D8333">
        <v>14</v>
      </c>
      <c r="E8333" cm="1">
        <f t="array" ref="E8333">_xlfn.XLOOKUP(Table1[[#This Row],[ScheduleWeekWritten]],Table3[Game],100+Table3[Increase],Table1[[#This Row],[ScheduleWeekWritten]])</f>
        <v>14</v>
      </c>
      <c r="F8333" t="b">
        <v>0</v>
      </c>
      <c r="G8333" t="s">
        <v>38</v>
      </c>
      <c r="H8333">
        <v>20</v>
      </c>
      <c r="I8333">
        <v>14</v>
      </c>
      <c r="J8333" t="s">
        <v>152</v>
      </c>
      <c r="K8333" t="s">
        <v>162</v>
      </c>
      <c r="L8333" t="str">
        <f>_xlfn.XLOOKUP(Table1[[#This Row],[TeamFavoriteID]],Table2[team_id],Table2[team_name],_xlfn.XLOOKUP(Table1[[#This Row],[TeamFavoriteID]],Table2[team_id_pfr],Table2[team_name],"Even"))</f>
        <v>Carolina Panthers</v>
      </c>
      <c r="M8333">
        <v>-1</v>
      </c>
      <c r="N8333">
        <f>IF(Table1[[#This Row],[TeamFavorite]]=Table1[[#This Row],[TeamHome]],Table1[[#This Row],[ScoreAway]]-Table1[[#This Row],[ScoreHome]],Table1[[#This Row],[ScoreHome]]-Table1[[#This Row],[ScoreAway]])</f>
        <v>6</v>
      </c>
      <c r="O8333">
        <f>IF(Table1[[#This Row],[SpreadActual]]&lt;Table1[[#This Row],[SpreadFavorite]],1,0)</f>
        <v>0</v>
      </c>
      <c r="P8333">
        <v>41</v>
      </c>
      <c r="Q8333" t="s">
        <v>148</v>
      </c>
      <c r="R8333" t="b">
        <v>0</v>
      </c>
      <c r="S8333">
        <v>72</v>
      </c>
      <c r="T8333">
        <v>0</v>
      </c>
      <c r="V8333" t="s">
        <v>103</v>
      </c>
    </row>
    <row r="8334" spans="1:22" x14ac:dyDescent="0.2">
      <c r="A8334" s="1">
        <v>37962</v>
      </c>
      <c r="B8334">
        <v>2003</v>
      </c>
      <c r="C8334">
        <f>_xlfn.MAXIFS(Table1[ScheduleWeekWritten],Table1[ScheduleSeason],Table1[[#This Row],[ScheduleSeason]])</f>
        <v>17</v>
      </c>
      <c r="D8334">
        <v>14</v>
      </c>
      <c r="E8334" cm="1">
        <f t="array" ref="E8334">_xlfn.XLOOKUP(Table1[[#This Row],[ScheduleWeekWritten]],Table3[Game],100+Table3[Increase],Table1[[#This Row],[ScheduleWeekWritten]])</f>
        <v>14</v>
      </c>
      <c r="F8334" t="b">
        <v>0</v>
      </c>
      <c r="G8334" t="s">
        <v>158</v>
      </c>
      <c r="H8334">
        <v>31</v>
      </c>
      <c r="I8334">
        <v>13</v>
      </c>
      <c r="J8334" t="s">
        <v>101</v>
      </c>
      <c r="K8334" t="s">
        <v>159</v>
      </c>
      <c r="L8334" t="str">
        <f>_xlfn.XLOOKUP(Table1[[#This Row],[TeamFavoriteID]],Table2[team_id],Table2[team_name],_xlfn.XLOOKUP(Table1[[#This Row],[TeamFavoriteID]],Table2[team_id_pfr],Table2[team_name],"Even"))</f>
        <v>Baltimore Ravens</v>
      </c>
      <c r="M8334">
        <v>-5</v>
      </c>
      <c r="N8334">
        <f>IF(Table1[[#This Row],[TeamFavorite]]=Table1[[#This Row],[TeamHome]],Table1[[#This Row],[ScoreAway]]-Table1[[#This Row],[ScoreHome]],Table1[[#This Row],[ScoreHome]]-Table1[[#This Row],[ScoreAway]])</f>
        <v>-18</v>
      </c>
      <c r="O8334">
        <f>IF(Table1[[#This Row],[SpreadActual]]&lt;Table1[[#This Row],[SpreadFavorite]],1,0)</f>
        <v>1</v>
      </c>
      <c r="P8334">
        <v>38.5</v>
      </c>
      <c r="Q8334" t="s">
        <v>166</v>
      </c>
      <c r="R8334" t="b">
        <v>0</v>
      </c>
      <c r="S8334">
        <v>28</v>
      </c>
      <c r="T8334">
        <v>16</v>
      </c>
      <c r="U8334">
        <v>57</v>
      </c>
    </row>
    <row r="8335" spans="1:22" x14ac:dyDescent="0.2">
      <c r="A8335" s="1">
        <v>37962</v>
      </c>
      <c r="B8335">
        <v>2003</v>
      </c>
      <c r="C8335">
        <f>_xlfn.MAXIFS(Table1[ScheduleWeekWritten],Table1[ScheduleSeason],Table1[[#This Row],[ScheduleSeason]])</f>
        <v>17</v>
      </c>
      <c r="D8335">
        <v>14</v>
      </c>
      <c r="E8335" cm="1">
        <f t="array" ref="E8335">_xlfn.XLOOKUP(Table1[[#This Row],[ScheduleWeekWritten]],Table3[Game],100+Table3[Increase],Table1[[#This Row],[ScheduleWeekWritten]])</f>
        <v>14</v>
      </c>
      <c r="F8335" t="b">
        <v>0</v>
      </c>
      <c r="G8335" t="s">
        <v>28</v>
      </c>
      <c r="H8335">
        <v>17</v>
      </c>
      <c r="I8335">
        <v>6</v>
      </c>
      <c r="J8335" t="s">
        <v>31</v>
      </c>
      <c r="K8335" t="s">
        <v>43</v>
      </c>
      <c r="L8335" t="str">
        <f>_xlfn.XLOOKUP(Table1[[#This Row],[TeamFavoriteID]],Table2[team_id],Table2[team_name],_xlfn.XLOOKUP(Table1[[#This Row],[TeamFavoriteID]],Table2[team_id_pfr],Table2[team_name],"Even"))</f>
        <v>Buffalo Bills</v>
      </c>
      <c r="M8335">
        <v>-3</v>
      </c>
      <c r="N8335">
        <f>IF(Table1[[#This Row],[TeamFavorite]]=Table1[[#This Row],[TeamHome]],Table1[[#This Row],[ScoreAway]]-Table1[[#This Row],[ScoreHome]],Table1[[#This Row],[ScoreHome]]-Table1[[#This Row],[ScoreAway]])</f>
        <v>-11</v>
      </c>
      <c r="O8335">
        <f>IF(Table1[[#This Row],[SpreadActual]]&lt;Table1[[#This Row],[SpreadFavorite]],1,0)</f>
        <v>1</v>
      </c>
      <c r="P8335">
        <v>37</v>
      </c>
      <c r="Q8335" t="s">
        <v>123</v>
      </c>
      <c r="R8335" t="b">
        <v>0</v>
      </c>
      <c r="S8335">
        <v>23</v>
      </c>
      <c r="T8335">
        <v>9</v>
      </c>
      <c r="U8335">
        <v>66</v>
      </c>
    </row>
    <row r="8336" spans="1:22" x14ac:dyDescent="0.2">
      <c r="A8336" s="1">
        <v>37962</v>
      </c>
      <c r="B8336">
        <v>2003</v>
      </c>
      <c r="C8336">
        <f>_xlfn.MAXIFS(Table1[ScheduleWeekWritten],Table1[ScheduleSeason],Table1[[#This Row],[ScheduleSeason]])</f>
        <v>17</v>
      </c>
      <c r="D8336">
        <v>14</v>
      </c>
      <c r="E8336" cm="1">
        <f t="array" ref="E8336">_xlfn.XLOOKUP(Table1[[#This Row],[ScheduleWeekWritten]],Table3[Game],100+Table3[Increase],Table1[[#This Row],[ScheduleWeekWritten]])</f>
        <v>14</v>
      </c>
      <c r="F8336" t="b">
        <v>0</v>
      </c>
      <c r="G8336" t="s">
        <v>24</v>
      </c>
      <c r="H8336">
        <v>45</v>
      </c>
      <c r="I8336">
        <v>27</v>
      </c>
      <c r="J8336" t="s">
        <v>42</v>
      </c>
      <c r="K8336" t="s">
        <v>88</v>
      </c>
      <c r="L8336" t="str">
        <f>_xlfn.XLOOKUP(Table1[[#This Row],[TeamFavoriteID]],Table2[team_id],Table2[team_name],_xlfn.XLOOKUP(Table1[[#This Row],[TeamFavoriteID]],Table2[team_id_pfr],Table2[team_name],"Even"))</f>
        <v>Denver Broncos</v>
      </c>
      <c r="M8336">
        <v>-3</v>
      </c>
      <c r="N8336">
        <f>IF(Table1[[#This Row],[TeamFavorite]]=Table1[[#This Row],[TeamHome]],Table1[[#This Row],[ScoreAway]]-Table1[[#This Row],[ScoreHome]],Table1[[#This Row],[ScoreHome]]-Table1[[#This Row],[ScoreAway]])</f>
        <v>-18</v>
      </c>
      <c r="O8336">
        <f>IF(Table1[[#This Row],[SpreadActual]]&lt;Table1[[#This Row],[SpreadFavorite]],1,0)</f>
        <v>1</v>
      </c>
      <c r="P8336">
        <v>46.5</v>
      </c>
      <c r="Q8336" t="s">
        <v>174</v>
      </c>
      <c r="R8336" t="b">
        <v>0</v>
      </c>
      <c r="S8336">
        <v>45</v>
      </c>
      <c r="T8336">
        <v>11</v>
      </c>
      <c r="U8336">
        <v>39</v>
      </c>
    </row>
    <row r="8337" spans="1:22" x14ac:dyDescent="0.2">
      <c r="A8337" s="1">
        <v>37962</v>
      </c>
      <c r="B8337">
        <v>2003</v>
      </c>
      <c r="C8337">
        <f>_xlfn.MAXIFS(Table1[ScheduleWeekWritten],Table1[ScheduleSeason],Table1[[#This Row],[ScheduleSeason]])</f>
        <v>17</v>
      </c>
      <c r="D8337">
        <v>14</v>
      </c>
      <c r="E8337" cm="1">
        <f t="array" ref="E8337">_xlfn.XLOOKUP(Table1[[#This Row],[ScheduleWeekWritten]],Table3[Game],100+Table3[Increase],Table1[[#This Row],[ScheduleWeekWritten]])</f>
        <v>14</v>
      </c>
      <c r="F8337" t="b">
        <v>0</v>
      </c>
      <c r="G8337" t="s">
        <v>45</v>
      </c>
      <c r="H8337">
        <v>7</v>
      </c>
      <c r="I8337">
        <v>14</v>
      </c>
      <c r="J8337" t="s">
        <v>27</v>
      </c>
      <c r="K8337" t="s">
        <v>79</v>
      </c>
      <c r="L8337" t="str">
        <f>_xlfn.XLOOKUP(Table1[[#This Row],[TeamFavoriteID]],Table2[team_id],Table2[team_name],_xlfn.XLOOKUP(Table1[[#This Row],[TeamFavoriteID]],Table2[team_id_pfr],Table2[team_name],"Even"))</f>
        <v>Detroit Lions</v>
      </c>
      <c r="M8337">
        <v>-3</v>
      </c>
      <c r="N8337">
        <f>IF(Table1[[#This Row],[TeamFavorite]]=Table1[[#This Row],[TeamHome]],Table1[[#This Row],[ScoreAway]]-Table1[[#This Row],[ScoreHome]],Table1[[#This Row],[ScoreHome]]-Table1[[#This Row],[ScoreAway]])</f>
        <v>7</v>
      </c>
      <c r="O8337">
        <f>IF(Table1[[#This Row],[SpreadActual]]&lt;Table1[[#This Row],[SpreadFavorite]],1,0)</f>
        <v>0</v>
      </c>
      <c r="P8337">
        <v>43.5</v>
      </c>
      <c r="Q8337" t="s">
        <v>181</v>
      </c>
      <c r="R8337" t="b">
        <v>0</v>
      </c>
      <c r="S8337">
        <v>72</v>
      </c>
      <c r="T8337">
        <v>0</v>
      </c>
      <c r="V8337" t="s">
        <v>103</v>
      </c>
    </row>
    <row r="8338" spans="1:22" x14ac:dyDescent="0.2">
      <c r="A8338" s="1">
        <v>37962</v>
      </c>
      <c r="B8338">
        <v>2003</v>
      </c>
      <c r="C8338">
        <f>_xlfn.MAXIFS(Table1[ScheduleWeekWritten],Table1[ScheduleSeason],Table1[[#This Row],[ScheduleSeason]])</f>
        <v>17</v>
      </c>
      <c r="D8338">
        <v>14</v>
      </c>
      <c r="E8338" cm="1">
        <f t="array" ref="E8338">_xlfn.XLOOKUP(Table1[[#This Row],[ScheduleWeekWritten]],Table3[Game],100+Table3[Increase],Table1[[#This Row],[ScheduleWeekWritten]])</f>
        <v>14</v>
      </c>
      <c r="F8338" t="b">
        <v>0</v>
      </c>
      <c r="G8338" t="s">
        <v>33</v>
      </c>
      <c r="H8338">
        <v>34</v>
      </c>
      <c r="I8338">
        <v>21</v>
      </c>
      <c r="J8338" t="s">
        <v>46</v>
      </c>
      <c r="K8338" t="s">
        <v>35</v>
      </c>
      <c r="L8338" t="str">
        <f>_xlfn.XLOOKUP(Table1[[#This Row],[TeamFavoriteID]],Table2[team_id],Table2[team_name],_xlfn.XLOOKUP(Table1[[#This Row],[TeamFavoriteID]],Table2[team_id_pfr],Table2[team_name],"Even"))</f>
        <v>Green Bay Packers</v>
      </c>
      <c r="M8338">
        <v>-7.5</v>
      </c>
      <c r="N8338">
        <f>IF(Table1[[#This Row],[TeamFavorite]]=Table1[[#This Row],[TeamHome]],Table1[[#This Row],[ScoreAway]]-Table1[[#This Row],[ScoreHome]],Table1[[#This Row],[ScoreHome]]-Table1[[#This Row],[ScoreAway]])</f>
        <v>-13</v>
      </c>
      <c r="O8338">
        <f>IF(Table1[[#This Row],[SpreadActual]]&lt;Table1[[#This Row],[SpreadFavorite]],1,0)</f>
        <v>1</v>
      </c>
      <c r="P8338">
        <v>39</v>
      </c>
      <c r="Q8338" t="s">
        <v>82</v>
      </c>
      <c r="R8338" t="b">
        <v>0</v>
      </c>
      <c r="S8338">
        <v>28</v>
      </c>
      <c r="T8338">
        <v>10</v>
      </c>
      <c r="U8338">
        <v>80</v>
      </c>
    </row>
    <row r="8339" spans="1:22" x14ac:dyDescent="0.2">
      <c r="A8339" s="1">
        <v>37962</v>
      </c>
      <c r="B8339">
        <v>2003</v>
      </c>
      <c r="C8339">
        <f>_xlfn.MAXIFS(Table1[ScheduleWeekWritten],Table1[ScheduleSeason],Table1[[#This Row],[ScheduleSeason]])</f>
        <v>17</v>
      </c>
      <c r="D8339">
        <v>14</v>
      </c>
      <c r="E8339" cm="1">
        <f t="array" ref="E8339">_xlfn.XLOOKUP(Table1[[#This Row],[ScheduleWeekWritten]],Table3[Game],100+Table3[Increase],Table1[[#This Row],[ScheduleWeekWritten]])</f>
        <v>14</v>
      </c>
      <c r="F8339" t="b">
        <v>0</v>
      </c>
      <c r="G8339" t="s">
        <v>154</v>
      </c>
      <c r="H8339">
        <v>27</v>
      </c>
      <c r="I8339">
        <v>0</v>
      </c>
      <c r="J8339" t="s">
        <v>177</v>
      </c>
      <c r="K8339" t="s">
        <v>161</v>
      </c>
      <c r="L8339" t="str">
        <f>_xlfn.XLOOKUP(Table1[[#This Row],[TeamFavoriteID]],Table2[team_id],Table2[team_name],_xlfn.XLOOKUP(Table1[[#This Row],[TeamFavoriteID]],Table2[team_id_pfr],Table2[team_name],"Even"))</f>
        <v>Jacksonville Jaguars</v>
      </c>
      <c r="M8339">
        <v>-9.5</v>
      </c>
      <c r="N8339">
        <f>IF(Table1[[#This Row],[TeamFavorite]]=Table1[[#This Row],[TeamHome]],Table1[[#This Row],[ScoreAway]]-Table1[[#This Row],[ScoreHome]],Table1[[#This Row],[ScoreHome]]-Table1[[#This Row],[ScoreAway]])</f>
        <v>-27</v>
      </c>
      <c r="O8339">
        <f>IF(Table1[[#This Row],[SpreadActual]]&lt;Table1[[#This Row],[SpreadFavorite]],1,0)</f>
        <v>1</v>
      </c>
      <c r="P8339">
        <v>37.5</v>
      </c>
      <c r="Q8339" t="s">
        <v>155</v>
      </c>
      <c r="R8339" t="b">
        <v>0</v>
      </c>
      <c r="S8339">
        <v>46</v>
      </c>
      <c r="T8339">
        <v>10</v>
      </c>
      <c r="U8339">
        <v>64</v>
      </c>
    </row>
    <row r="8340" spans="1:22" x14ac:dyDescent="0.2">
      <c r="A8340" s="1">
        <v>37962</v>
      </c>
      <c r="B8340">
        <v>2003</v>
      </c>
      <c r="C8340">
        <f>_xlfn.MAXIFS(Table1[ScheduleWeekWritten],Table1[ScheduleSeason],Table1[[#This Row],[ScheduleSeason]])</f>
        <v>17</v>
      </c>
      <c r="D8340">
        <v>14</v>
      </c>
      <c r="E8340" cm="1">
        <f t="array" ref="E8340">_xlfn.XLOOKUP(Table1[[#This Row],[ScheduleWeekWritten]],Table3[Game],100+Table3[Increase],Table1[[#This Row],[ScheduleWeekWritten]])</f>
        <v>14</v>
      </c>
      <c r="F8340" t="b">
        <v>0</v>
      </c>
      <c r="G8340" t="s">
        <v>54</v>
      </c>
      <c r="H8340">
        <v>34</v>
      </c>
      <c r="I8340">
        <v>7</v>
      </c>
      <c r="J8340" t="s">
        <v>128</v>
      </c>
      <c r="K8340" t="s">
        <v>132</v>
      </c>
      <c r="L8340" t="str">
        <f>_xlfn.XLOOKUP(Table1[[#This Row],[TeamFavoriteID]],Table2[team_id],Table2[team_name],_xlfn.XLOOKUP(Table1[[#This Row],[TeamFavoriteID]],Table2[team_id_pfr],Table2[team_name],"Even"))</f>
        <v>Seattle Seahawks</v>
      </c>
      <c r="M8340">
        <v>-1</v>
      </c>
      <c r="N8340">
        <f>IF(Table1[[#This Row],[TeamFavorite]]=Table1[[#This Row],[TeamHome]],Table1[[#This Row],[ScoreAway]]-Table1[[#This Row],[ScoreHome]],Table1[[#This Row],[ScoreHome]]-Table1[[#This Row],[ScoreAway]])</f>
        <v>27</v>
      </c>
      <c r="O8340">
        <f>IF(Table1[[#This Row],[SpreadActual]]&lt;Table1[[#This Row],[SpreadFavorite]],1,0)</f>
        <v>0</v>
      </c>
      <c r="P8340">
        <v>52.5</v>
      </c>
      <c r="Q8340" t="s">
        <v>137</v>
      </c>
      <c r="R8340" t="b">
        <v>0</v>
      </c>
      <c r="S8340">
        <v>72</v>
      </c>
      <c r="T8340">
        <v>0</v>
      </c>
      <c r="V8340" t="s">
        <v>103</v>
      </c>
    </row>
    <row r="8341" spans="1:22" x14ac:dyDescent="0.2">
      <c r="A8341" s="1">
        <v>37962</v>
      </c>
      <c r="B8341">
        <v>2003</v>
      </c>
      <c r="C8341">
        <f>_xlfn.MAXIFS(Table1[ScheduleWeekWritten],Table1[ScheduleSeason],Table1[[#This Row],[ScheduleSeason]])</f>
        <v>17</v>
      </c>
      <c r="D8341">
        <v>14</v>
      </c>
      <c r="E8341" cm="1">
        <f t="array" ref="E8341">_xlfn.XLOOKUP(Table1[[#This Row],[ScheduleWeekWritten]],Table3[Game],100+Table3[Increase],Table1[[#This Row],[ScheduleWeekWritten]])</f>
        <v>14</v>
      </c>
      <c r="F8341" t="b">
        <v>0</v>
      </c>
      <c r="G8341" t="s">
        <v>115</v>
      </c>
      <c r="H8341">
        <v>12</v>
      </c>
      <c r="I8341">
        <v>0</v>
      </c>
      <c r="J8341" t="s">
        <v>19</v>
      </c>
      <c r="K8341" t="s">
        <v>70</v>
      </c>
      <c r="L8341" t="str">
        <f>_xlfn.XLOOKUP(Table1[[#This Row],[TeamFavoriteID]],Table2[team_id],Table2[team_name],_xlfn.XLOOKUP(Table1[[#This Row],[TeamFavoriteID]],Table2[team_id_pfr],Table2[team_name],"Even"))</f>
        <v>Boston Patriots</v>
      </c>
      <c r="M8341">
        <v>-3</v>
      </c>
      <c r="N8341">
        <f>IF(Table1[[#This Row],[TeamFavorite]]=Table1[[#This Row],[TeamHome]],Table1[[#This Row],[ScoreAway]]-Table1[[#This Row],[ScoreHome]],Table1[[#This Row],[ScoreHome]]-Table1[[#This Row],[ScoreAway]])</f>
        <v>12</v>
      </c>
      <c r="O8341">
        <f>IF(Table1[[#This Row],[SpreadActual]]&lt;Table1[[#This Row],[SpreadFavorite]],1,0)</f>
        <v>0</v>
      </c>
      <c r="P8341">
        <v>33.5</v>
      </c>
      <c r="Q8341" t="s">
        <v>179</v>
      </c>
      <c r="R8341" t="b">
        <v>0</v>
      </c>
      <c r="S8341">
        <v>27</v>
      </c>
      <c r="T8341">
        <v>24</v>
      </c>
      <c r="U8341">
        <v>85</v>
      </c>
    </row>
    <row r="8342" spans="1:22" x14ac:dyDescent="0.2">
      <c r="A8342" s="1">
        <v>37962</v>
      </c>
      <c r="B8342">
        <v>2003</v>
      </c>
      <c r="C8342">
        <f>_xlfn.MAXIFS(Table1[ScheduleWeekWritten],Table1[ScheduleSeason],Table1[[#This Row],[ScheduleSeason]])</f>
        <v>17</v>
      </c>
      <c r="D8342">
        <v>14</v>
      </c>
      <c r="E8342" cm="1">
        <f t="array" ref="E8342">_xlfn.XLOOKUP(Table1[[#This Row],[ScheduleWeekWritten]],Table3[Game],100+Table3[Increase],Table1[[#This Row],[ScheduleWeekWritten]])</f>
        <v>14</v>
      </c>
      <c r="F8342" t="b">
        <v>0</v>
      </c>
      <c r="G8342" t="s">
        <v>95</v>
      </c>
      <c r="H8342">
        <v>7</v>
      </c>
      <c r="I8342">
        <v>14</v>
      </c>
      <c r="J8342" t="s">
        <v>127</v>
      </c>
      <c r="K8342" t="s">
        <v>98</v>
      </c>
      <c r="L8342" t="str">
        <f>_xlfn.XLOOKUP(Table1[[#This Row],[TeamFavoriteID]],Table2[team_id],Table2[team_name],_xlfn.XLOOKUP(Table1[[#This Row],[TeamFavoriteID]],Table2[team_id_pfr],Table2[team_name],"Even"))</f>
        <v>New Orleans Saints</v>
      </c>
      <c r="M8342">
        <v>-3</v>
      </c>
      <c r="N8342">
        <f>IF(Table1[[#This Row],[TeamFavorite]]=Table1[[#This Row],[TeamHome]],Table1[[#This Row],[ScoreAway]]-Table1[[#This Row],[ScoreHome]],Table1[[#This Row],[ScoreHome]]-Table1[[#This Row],[ScoreAway]])</f>
        <v>7</v>
      </c>
      <c r="O8342">
        <f>IF(Table1[[#This Row],[SpreadActual]]&lt;Table1[[#This Row],[SpreadFavorite]],1,0)</f>
        <v>0</v>
      </c>
      <c r="P8342">
        <v>40.5</v>
      </c>
      <c r="Q8342" t="s">
        <v>124</v>
      </c>
      <c r="R8342" t="b">
        <v>0</v>
      </c>
      <c r="S8342">
        <v>72</v>
      </c>
      <c r="T8342">
        <v>0</v>
      </c>
      <c r="V8342" t="s">
        <v>103</v>
      </c>
    </row>
    <row r="8343" spans="1:22" x14ac:dyDescent="0.2">
      <c r="A8343" s="1">
        <v>37962</v>
      </c>
      <c r="B8343">
        <v>2003</v>
      </c>
      <c r="C8343">
        <f>_xlfn.MAXIFS(Table1[ScheduleWeekWritten],Table1[ScheduleSeason],Table1[[#This Row],[ScheduleSeason]])</f>
        <v>17</v>
      </c>
      <c r="D8343">
        <v>14</v>
      </c>
      <c r="E8343" cm="1">
        <f t="array" ref="E8343">_xlfn.XLOOKUP(Table1[[#This Row],[ScheduleWeekWritten]],Table3[Game],100+Table3[Increase],Table1[[#This Row],[ScheduleWeekWritten]])</f>
        <v>14</v>
      </c>
      <c r="F8343" t="b">
        <v>0</v>
      </c>
      <c r="G8343" t="s">
        <v>50</v>
      </c>
      <c r="H8343">
        <v>7</v>
      </c>
      <c r="I8343">
        <v>20</v>
      </c>
      <c r="J8343" t="s">
        <v>61</v>
      </c>
      <c r="K8343" t="s">
        <v>90</v>
      </c>
      <c r="L8343" t="str">
        <f>_xlfn.XLOOKUP(Table1[[#This Row],[TeamFavoriteID]],Table2[team_id],Table2[team_name],_xlfn.XLOOKUP(Table1[[#This Row],[TeamFavoriteID]],Table2[team_id_pfr],Table2[team_name],"Even"))</f>
        <v>New York Giants</v>
      </c>
      <c r="M8343">
        <v>-3</v>
      </c>
      <c r="N8343">
        <f>IF(Table1[[#This Row],[TeamFavorite]]=Table1[[#This Row],[TeamHome]],Table1[[#This Row],[ScoreAway]]-Table1[[#This Row],[ScoreHome]],Table1[[#This Row],[ScoreHome]]-Table1[[#This Row],[ScoreAway]])</f>
        <v>13</v>
      </c>
      <c r="O8343">
        <f>IF(Table1[[#This Row],[SpreadActual]]&lt;Table1[[#This Row],[SpreadFavorite]],1,0)</f>
        <v>0</v>
      </c>
      <c r="P8343">
        <v>36</v>
      </c>
      <c r="Q8343" t="s">
        <v>126</v>
      </c>
      <c r="R8343" t="b">
        <v>0</v>
      </c>
      <c r="S8343">
        <v>28</v>
      </c>
      <c r="T8343">
        <v>21</v>
      </c>
      <c r="U8343">
        <v>72</v>
      </c>
    </row>
    <row r="8344" spans="1:22" x14ac:dyDescent="0.2">
      <c r="A8344" s="1">
        <v>37962</v>
      </c>
      <c r="B8344">
        <v>2003</v>
      </c>
      <c r="C8344">
        <f>_xlfn.MAXIFS(Table1[ScheduleWeekWritten],Table1[ScheduleSeason],Table1[[#This Row],[ScheduleSeason]])</f>
        <v>17</v>
      </c>
      <c r="D8344">
        <v>14</v>
      </c>
      <c r="E8344" cm="1">
        <f t="array" ref="E8344">_xlfn.XLOOKUP(Table1[[#This Row],[ScheduleWeekWritten]],Table3[Game],100+Table3[Increase],Table1[[#This Row],[ScheduleWeekWritten]])</f>
        <v>14</v>
      </c>
      <c r="F8344" t="b">
        <v>0</v>
      </c>
      <c r="G8344" t="s">
        <v>58</v>
      </c>
      <c r="H8344">
        <v>36</v>
      </c>
      <c r="I8344">
        <v>10</v>
      </c>
      <c r="J8344" t="s">
        <v>67</v>
      </c>
      <c r="K8344" t="s">
        <v>77</v>
      </c>
      <c r="L8344" t="str">
        <f>_xlfn.XLOOKUP(Table1[[#This Row],[TeamFavoriteID]],Table2[team_id],Table2[team_name],_xlfn.XLOOKUP(Table1[[#This Row],[TeamFavoriteID]],Table2[team_id_pfr],Table2[team_name],"Even"))</f>
        <v>Philadelphia Eagles</v>
      </c>
      <c r="M8344">
        <v>-5.5</v>
      </c>
      <c r="N8344">
        <f>IF(Table1[[#This Row],[TeamFavorite]]=Table1[[#This Row],[TeamHome]],Table1[[#This Row],[ScoreAway]]-Table1[[#This Row],[ScoreHome]],Table1[[#This Row],[ScoreHome]]-Table1[[#This Row],[ScoreAway]])</f>
        <v>-26</v>
      </c>
      <c r="O8344">
        <f>IF(Table1[[#This Row],[SpreadActual]]&lt;Table1[[#This Row],[SpreadFavorite]],1,0)</f>
        <v>1</v>
      </c>
      <c r="P8344">
        <v>35.5</v>
      </c>
      <c r="Q8344" t="s">
        <v>183</v>
      </c>
      <c r="R8344" t="b">
        <v>0</v>
      </c>
      <c r="S8344">
        <v>28</v>
      </c>
      <c r="T8344">
        <v>20</v>
      </c>
      <c r="U8344">
        <v>63</v>
      </c>
    </row>
    <row r="8345" spans="1:22" x14ac:dyDescent="0.2">
      <c r="A8345" s="1">
        <v>37962</v>
      </c>
      <c r="B8345">
        <v>2003</v>
      </c>
      <c r="C8345">
        <f>_xlfn.MAXIFS(Table1[ScheduleWeekWritten],Table1[ScheduleSeason],Table1[[#This Row],[ScheduleSeason]])</f>
        <v>17</v>
      </c>
      <c r="D8345">
        <v>14</v>
      </c>
      <c r="E8345" cm="1">
        <f t="array" ref="E8345">_xlfn.XLOOKUP(Table1[[#This Row],[ScheduleWeekWritten]],Table3[Game],100+Table3[Increase],Table1[[#This Row],[ScheduleWeekWritten]])</f>
        <v>14</v>
      </c>
      <c r="F8345" t="b">
        <v>0</v>
      </c>
      <c r="G8345" t="s">
        <v>49</v>
      </c>
      <c r="H8345">
        <v>27</v>
      </c>
      <c r="I8345">
        <v>7</v>
      </c>
      <c r="J8345" t="s">
        <v>20</v>
      </c>
      <c r="K8345" t="s">
        <v>51</v>
      </c>
      <c r="L8345" t="str">
        <f>_xlfn.XLOOKUP(Table1[[#This Row],[TeamFavoriteID]],Table2[team_id],Table2[team_name],_xlfn.XLOOKUP(Table1[[#This Row],[TeamFavoriteID]],Table2[team_id_pfr],Table2[team_name],"Even"))</f>
        <v>Pittsburgh Steelers</v>
      </c>
      <c r="M8345">
        <v>-5.5</v>
      </c>
      <c r="N8345">
        <f>IF(Table1[[#This Row],[TeamFavorite]]=Table1[[#This Row],[TeamHome]],Table1[[#This Row],[ScoreAway]]-Table1[[#This Row],[ScoreHome]],Table1[[#This Row],[ScoreHome]]-Table1[[#This Row],[ScoreAway]])</f>
        <v>-20</v>
      </c>
      <c r="O8345">
        <f>IF(Table1[[#This Row],[SpreadActual]]&lt;Table1[[#This Row],[SpreadFavorite]],1,0)</f>
        <v>1</v>
      </c>
      <c r="P8345">
        <v>40.5</v>
      </c>
      <c r="Q8345" t="s">
        <v>175</v>
      </c>
      <c r="R8345" t="b">
        <v>0</v>
      </c>
      <c r="S8345">
        <v>28</v>
      </c>
      <c r="T8345">
        <v>11</v>
      </c>
      <c r="U8345">
        <v>88</v>
      </c>
    </row>
    <row r="8346" spans="1:22" x14ac:dyDescent="0.2">
      <c r="A8346" s="1">
        <v>37962</v>
      </c>
      <c r="B8346">
        <v>2003</v>
      </c>
      <c r="C8346">
        <f>_xlfn.MAXIFS(Table1[ScheduleWeekWritten],Table1[ScheduleSeason],Table1[[#This Row],[ScheduleSeason]])</f>
        <v>17</v>
      </c>
      <c r="D8346">
        <v>14</v>
      </c>
      <c r="E8346" cm="1">
        <f t="array" ref="E8346">_xlfn.XLOOKUP(Table1[[#This Row],[ScheduleWeekWritten]],Table3[Game],100+Table3[Increase],Table1[[#This Row],[ScheduleWeekWritten]])</f>
        <v>14</v>
      </c>
      <c r="F8346" t="b">
        <v>0</v>
      </c>
      <c r="G8346" t="s">
        <v>53</v>
      </c>
      <c r="H8346">
        <v>50</v>
      </c>
      <c r="I8346">
        <v>14</v>
      </c>
      <c r="J8346" t="s">
        <v>149</v>
      </c>
      <c r="K8346" t="s">
        <v>87</v>
      </c>
      <c r="L8346" t="str">
        <f>_xlfn.XLOOKUP(Table1[[#This Row],[TeamFavoriteID]],Table2[team_id],Table2[team_name],_xlfn.XLOOKUP(Table1[[#This Row],[TeamFavoriteID]],Table2[team_id_pfr],Table2[team_name],"Even"))</f>
        <v>San Francisco 49ers</v>
      </c>
      <c r="M8346">
        <v>-10.5</v>
      </c>
      <c r="N8346">
        <f>IF(Table1[[#This Row],[TeamFavorite]]=Table1[[#This Row],[TeamHome]],Table1[[#This Row],[ScoreAway]]-Table1[[#This Row],[ScoreHome]],Table1[[#This Row],[ScoreHome]]-Table1[[#This Row],[ScoreAway]])</f>
        <v>-36</v>
      </c>
      <c r="O8346">
        <f>IF(Table1[[#This Row],[SpreadActual]]&lt;Table1[[#This Row],[SpreadFavorite]],1,0)</f>
        <v>1</v>
      </c>
      <c r="P8346">
        <v>40.5</v>
      </c>
      <c r="Q8346" t="s">
        <v>118</v>
      </c>
      <c r="R8346" t="b">
        <v>0</v>
      </c>
      <c r="S8346">
        <v>57</v>
      </c>
      <c r="T8346">
        <v>12</v>
      </c>
      <c r="U8346">
        <v>83</v>
      </c>
    </row>
    <row r="8347" spans="1:22" x14ac:dyDescent="0.2">
      <c r="A8347" s="1">
        <v>37962</v>
      </c>
      <c r="B8347">
        <v>2003</v>
      </c>
      <c r="C8347">
        <f>_xlfn.MAXIFS(Table1[ScheduleWeekWritten],Table1[ScheduleSeason],Table1[[#This Row],[ScheduleSeason]])</f>
        <v>17</v>
      </c>
      <c r="D8347">
        <v>14</v>
      </c>
      <c r="E8347" cm="1">
        <f t="array" ref="E8347">_xlfn.XLOOKUP(Table1[[#This Row],[ScheduleWeekWritten]],Table3[Game],100+Table3[Increase],Table1[[#This Row],[ScheduleWeekWritten]])</f>
        <v>14</v>
      </c>
      <c r="F8347" t="b">
        <v>0</v>
      </c>
      <c r="G8347" t="s">
        <v>171</v>
      </c>
      <c r="H8347">
        <v>27</v>
      </c>
      <c r="I8347">
        <v>29</v>
      </c>
      <c r="J8347" t="s">
        <v>140</v>
      </c>
      <c r="K8347" t="s">
        <v>25</v>
      </c>
      <c r="L8347" t="str">
        <f>_xlfn.XLOOKUP(Table1[[#This Row],[TeamFavoriteID]],Table2[team_id],Table2[team_name],_xlfn.XLOOKUP(Table1[[#This Row],[TeamFavoriteID]],Table2[team_id_pfr],Table2[team_name],"Even"))</f>
        <v>Houston Oilers</v>
      </c>
      <c r="M8347">
        <v>-3.5</v>
      </c>
      <c r="N8347">
        <f>IF(Table1[[#This Row],[TeamFavorite]]=Table1[[#This Row],[TeamHome]],Table1[[#This Row],[ScoreAway]]-Table1[[#This Row],[ScoreHome]],Table1[[#This Row],[ScoreHome]]-Table1[[#This Row],[ScoreAway]])</f>
        <v>-2</v>
      </c>
      <c r="O8347">
        <f>IF(Table1[[#This Row],[SpreadActual]]&lt;Table1[[#This Row],[SpreadFavorite]],1,0)</f>
        <v>0</v>
      </c>
      <c r="P8347">
        <v>46.5</v>
      </c>
      <c r="Q8347" t="s">
        <v>172</v>
      </c>
      <c r="R8347" t="b">
        <v>0</v>
      </c>
      <c r="S8347">
        <v>35</v>
      </c>
      <c r="T8347">
        <v>3</v>
      </c>
      <c r="U8347">
        <v>75</v>
      </c>
    </row>
    <row r="8348" spans="1:22" x14ac:dyDescent="0.2">
      <c r="A8348" s="1">
        <v>37963</v>
      </c>
      <c r="B8348">
        <v>2003</v>
      </c>
      <c r="C8348">
        <f>_xlfn.MAXIFS(Table1[ScheduleWeekWritten],Table1[ScheduleSeason],Table1[[#This Row],[ScheduleSeason]])</f>
        <v>17</v>
      </c>
      <c r="D8348">
        <v>14</v>
      </c>
      <c r="E8348" cm="1">
        <f t="array" ref="E8348">_xlfn.XLOOKUP(Table1[[#This Row],[ScheduleWeekWritten]],Table3[Game],100+Table3[Increase],Table1[[#This Row],[ScheduleWeekWritten]])</f>
        <v>14</v>
      </c>
      <c r="F8348" t="b">
        <v>0</v>
      </c>
      <c r="G8348" t="s">
        <v>62</v>
      </c>
      <c r="H8348">
        <v>20</v>
      </c>
      <c r="I8348">
        <v>26</v>
      </c>
      <c r="J8348" t="s">
        <v>153</v>
      </c>
      <c r="K8348" t="s">
        <v>40</v>
      </c>
      <c r="L8348" t="str">
        <f>_xlfn.XLOOKUP(Table1[[#This Row],[TeamFavoriteID]],Table2[team_id],Table2[team_name],_xlfn.XLOOKUP(Table1[[#This Row],[TeamFavoriteID]],Table2[team_id_pfr],Table2[team_name],"Even"))</f>
        <v>Los Angeles Rams</v>
      </c>
      <c r="M8348">
        <v>-5.5</v>
      </c>
      <c r="N8348">
        <f>IF(Table1[[#This Row],[TeamFavorite]]=Table1[[#This Row],[TeamHome]],Table1[[#This Row],[ScoreAway]]-Table1[[#This Row],[ScoreHome]],Table1[[#This Row],[ScoreHome]]-Table1[[#This Row],[ScoreAway]])</f>
        <v>-6</v>
      </c>
      <c r="O8348">
        <f>IF(Table1[[#This Row],[SpreadActual]]&lt;Table1[[#This Row],[SpreadFavorite]],1,0)</f>
        <v>1</v>
      </c>
      <c r="P8348">
        <v>43.5</v>
      </c>
      <c r="Q8348" t="s">
        <v>170</v>
      </c>
      <c r="R8348" t="b">
        <v>0</v>
      </c>
      <c r="S8348">
        <v>27</v>
      </c>
      <c r="T8348">
        <v>8</v>
      </c>
      <c r="U8348">
        <v>76</v>
      </c>
    </row>
    <row r="8349" spans="1:22" x14ac:dyDescent="0.2">
      <c r="A8349" s="1">
        <v>37969</v>
      </c>
      <c r="B8349">
        <v>2003</v>
      </c>
      <c r="C8349">
        <f>_xlfn.MAXIFS(Table1[ScheduleWeekWritten],Table1[ScheduleSeason],Table1[[#This Row],[ScheduleSeason]])</f>
        <v>17</v>
      </c>
      <c r="D8349">
        <v>15</v>
      </c>
      <c r="E8349" cm="1">
        <f t="array" ref="E8349">_xlfn.XLOOKUP(Table1[[#This Row],[ScheduleWeekWritten]],Table3[Game],100+Table3[Increase],Table1[[#This Row],[ScheduleWeekWritten]])</f>
        <v>15</v>
      </c>
      <c r="F8349" t="b">
        <v>0</v>
      </c>
      <c r="G8349" t="s">
        <v>149</v>
      </c>
      <c r="H8349">
        <v>17</v>
      </c>
      <c r="I8349">
        <v>20</v>
      </c>
      <c r="J8349" t="s">
        <v>152</v>
      </c>
      <c r="K8349" t="s">
        <v>162</v>
      </c>
      <c r="L8349" t="str">
        <f>_xlfn.XLOOKUP(Table1[[#This Row],[TeamFavoriteID]],Table2[team_id],Table2[team_name],_xlfn.XLOOKUP(Table1[[#This Row],[TeamFavoriteID]],Table2[team_id_pfr],Table2[team_name],"Even"))</f>
        <v>Carolina Panthers</v>
      </c>
      <c r="M8349">
        <v>-7</v>
      </c>
      <c r="N8349">
        <f>IF(Table1[[#This Row],[TeamFavorite]]=Table1[[#This Row],[TeamHome]],Table1[[#This Row],[ScoreAway]]-Table1[[#This Row],[ScoreHome]],Table1[[#This Row],[ScoreHome]]-Table1[[#This Row],[ScoreAway]])</f>
        <v>-3</v>
      </c>
      <c r="O8349">
        <f>IF(Table1[[#This Row],[SpreadActual]]&lt;Table1[[#This Row],[SpreadFavorite]],1,0)</f>
        <v>0</v>
      </c>
      <c r="P8349">
        <v>38.5</v>
      </c>
      <c r="Q8349" t="s">
        <v>150</v>
      </c>
      <c r="R8349" t="b">
        <v>0</v>
      </c>
      <c r="S8349">
        <v>52</v>
      </c>
      <c r="T8349">
        <v>4</v>
      </c>
      <c r="U8349">
        <v>60</v>
      </c>
    </row>
    <row r="8350" spans="1:22" x14ac:dyDescent="0.2">
      <c r="A8350" s="1">
        <v>37969</v>
      </c>
      <c r="B8350">
        <v>2003</v>
      </c>
      <c r="C8350">
        <f>_xlfn.MAXIFS(Table1[ScheduleWeekWritten],Table1[ScheduleSeason],Table1[[#This Row],[ScheduleSeason]])</f>
        <v>17</v>
      </c>
      <c r="D8350">
        <v>15</v>
      </c>
      <c r="E8350" cm="1">
        <f t="array" ref="E8350">_xlfn.XLOOKUP(Table1[[#This Row],[ScheduleWeekWritten]],Table3[Game],100+Table3[Increase],Table1[[#This Row],[ScheduleWeekWritten]])</f>
        <v>15</v>
      </c>
      <c r="F8350" t="b">
        <v>0</v>
      </c>
      <c r="G8350" t="s">
        <v>46</v>
      </c>
      <c r="H8350">
        <v>13</v>
      </c>
      <c r="I8350">
        <v>10</v>
      </c>
      <c r="J8350" t="s">
        <v>54</v>
      </c>
      <c r="K8350" t="s">
        <v>55</v>
      </c>
      <c r="L8350" t="str">
        <f>_xlfn.XLOOKUP(Table1[[#This Row],[TeamFavoriteID]],Table2[team_id],Table2[team_name],_xlfn.XLOOKUP(Table1[[#This Row],[TeamFavoriteID]],Table2[team_id_pfr],Table2[team_name],"Even"))</f>
        <v>Minnesota Vikings</v>
      </c>
      <c r="M8350">
        <v>-3</v>
      </c>
      <c r="N8350">
        <f>IF(Table1[[#This Row],[TeamFavorite]]=Table1[[#This Row],[TeamHome]],Table1[[#This Row],[ScoreAway]]-Table1[[#This Row],[ScoreHome]],Table1[[#This Row],[ScoreHome]]-Table1[[#This Row],[ScoreAway]])</f>
        <v>3</v>
      </c>
      <c r="O8350">
        <f>IF(Table1[[#This Row],[SpreadActual]]&lt;Table1[[#This Row],[SpreadFavorite]],1,0)</f>
        <v>0</v>
      </c>
      <c r="P8350">
        <v>39.5</v>
      </c>
      <c r="Q8350" t="s">
        <v>114</v>
      </c>
      <c r="R8350" t="b">
        <v>0</v>
      </c>
      <c r="S8350">
        <v>28</v>
      </c>
      <c r="T8350">
        <v>9</v>
      </c>
      <c r="U8350">
        <v>83</v>
      </c>
    </row>
    <row r="8351" spans="1:22" x14ac:dyDescent="0.2">
      <c r="A8351" s="1">
        <v>37969</v>
      </c>
      <c r="B8351">
        <v>2003</v>
      </c>
      <c r="C8351">
        <f>_xlfn.MAXIFS(Table1[ScheduleWeekWritten],Table1[ScheduleSeason],Table1[[#This Row],[ScheduleSeason]])</f>
        <v>17</v>
      </c>
      <c r="D8351">
        <v>15</v>
      </c>
      <c r="E8351" cm="1">
        <f t="array" ref="E8351">_xlfn.XLOOKUP(Table1[[#This Row],[ScheduleWeekWritten]],Table3[Game],100+Table3[Increase],Table1[[#This Row],[ScheduleWeekWritten]])</f>
        <v>15</v>
      </c>
      <c r="F8351" t="b">
        <v>0</v>
      </c>
      <c r="G8351" t="s">
        <v>101</v>
      </c>
      <c r="H8351">
        <v>41</v>
      </c>
      <c r="I8351">
        <v>38</v>
      </c>
      <c r="J8351" t="s">
        <v>53</v>
      </c>
      <c r="K8351" t="s">
        <v>104</v>
      </c>
      <c r="L8351" t="str">
        <f>_xlfn.XLOOKUP(Table1[[#This Row],[TeamFavoriteID]],Table2[team_id],Table2[team_name],_xlfn.XLOOKUP(Table1[[#This Row],[TeamFavoriteID]],Table2[team_id_pfr],Table2[team_name],"Even"))</f>
        <v>Cincinnati Bengals</v>
      </c>
      <c r="M8351">
        <v>-3</v>
      </c>
      <c r="N8351">
        <f>IF(Table1[[#This Row],[TeamFavorite]]=Table1[[#This Row],[TeamHome]],Table1[[#This Row],[ScoreAway]]-Table1[[#This Row],[ScoreHome]],Table1[[#This Row],[ScoreHome]]-Table1[[#This Row],[ScoreAway]])</f>
        <v>-3</v>
      </c>
      <c r="O8351">
        <f>IF(Table1[[#This Row],[SpreadActual]]&lt;Table1[[#This Row],[SpreadFavorite]],1,0)</f>
        <v>0</v>
      </c>
      <c r="P8351">
        <v>42</v>
      </c>
      <c r="Q8351" t="s">
        <v>173</v>
      </c>
      <c r="R8351" t="b">
        <v>0</v>
      </c>
      <c r="S8351">
        <v>29</v>
      </c>
      <c r="T8351">
        <v>10</v>
      </c>
      <c r="U8351">
        <v>92</v>
      </c>
    </row>
    <row r="8352" spans="1:22" x14ac:dyDescent="0.2">
      <c r="A8352" s="1">
        <v>37969</v>
      </c>
      <c r="B8352">
        <v>2003</v>
      </c>
      <c r="C8352">
        <f>_xlfn.MAXIFS(Table1[ScheduleWeekWritten],Table1[ScheduleSeason],Table1[[#This Row],[ScheduleSeason]])</f>
        <v>17</v>
      </c>
      <c r="D8352">
        <v>15</v>
      </c>
      <c r="E8352" cm="1">
        <f t="array" ref="E8352">_xlfn.XLOOKUP(Table1[[#This Row],[ScheduleWeekWritten]],Table3[Game],100+Table3[Increase],Table1[[#This Row],[ScheduleWeekWritten]])</f>
        <v>15</v>
      </c>
      <c r="F8352" t="b">
        <v>0</v>
      </c>
      <c r="G8352" t="s">
        <v>24</v>
      </c>
      <c r="H8352">
        <v>23</v>
      </c>
      <c r="I8352">
        <v>20</v>
      </c>
      <c r="J8352" t="s">
        <v>62</v>
      </c>
      <c r="K8352" t="s">
        <v>88</v>
      </c>
      <c r="L8352" t="str">
        <f>_xlfn.XLOOKUP(Table1[[#This Row],[TeamFavoriteID]],Table2[team_id],Table2[team_name],_xlfn.XLOOKUP(Table1[[#This Row],[TeamFavoriteID]],Table2[team_id_pfr],Table2[team_name],"Even"))</f>
        <v>Denver Broncos</v>
      </c>
      <c r="M8352">
        <v>-11.5</v>
      </c>
      <c r="N8352">
        <f>IF(Table1[[#This Row],[TeamFavorite]]=Table1[[#This Row],[TeamHome]],Table1[[#This Row],[ScoreAway]]-Table1[[#This Row],[ScoreHome]],Table1[[#This Row],[ScoreHome]]-Table1[[#This Row],[ScoreAway]])</f>
        <v>-3</v>
      </c>
      <c r="O8352">
        <f>IF(Table1[[#This Row],[SpreadActual]]&lt;Table1[[#This Row],[SpreadFavorite]],1,0)</f>
        <v>0</v>
      </c>
      <c r="P8352">
        <v>42</v>
      </c>
      <c r="Q8352" t="s">
        <v>174</v>
      </c>
      <c r="R8352" t="b">
        <v>0</v>
      </c>
      <c r="S8352">
        <v>39</v>
      </c>
      <c r="T8352">
        <v>12</v>
      </c>
      <c r="U8352">
        <v>48</v>
      </c>
    </row>
    <row r="8353" spans="1:22" x14ac:dyDescent="0.2">
      <c r="A8353" s="1">
        <v>37969</v>
      </c>
      <c r="B8353">
        <v>2003</v>
      </c>
      <c r="C8353">
        <f>_xlfn.MAXIFS(Table1[ScheduleWeekWritten],Table1[ScheduleSeason],Table1[[#This Row],[ScheduleSeason]])</f>
        <v>17</v>
      </c>
      <c r="D8353">
        <v>15</v>
      </c>
      <c r="E8353" cm="1">
        <f t="array" ref="E8353">_xlfn.XLOOKUP(Table1[[#This Row],[ScheduleWeekWritten]],Table3[Game],100+Table3[Increase],Table1[[#This Row],[ScheduleWeekWritten]])</f>
        <v>15</v>
      </c>
      <c r="F8353" t="b">
        <v>0</v>
      </c>
      <c r="G8353" t="s">
        <v>140</v>
      </c>
      <c r="H8353">
        <v>38</v>
      </c>
      <c r="I8353">
        <v>7</v>
      </c>
      <c r="J8353" t="s">
        <v>38</v>
      </c>
      <c r="K8353" t="s">
        <v>72</v>
      </c>
      <c r="L8353" t="str">
        <f>_xlfn.XLOOKUP(Table1[[#This Row],[TeamFavoriteID]],Table2[team_id],Table2[team_name],_xlfn.XLOOKUP(Table1[[#This Row],[TeamFavoriteID]],Table2[team_id_pfr],Table2[team_name],"Even"))</f>
        <v>Baltimore Colts</v>
      </c>
      <c r="M8353">
        <v>-7.5</v>
      </c>
      <c r="N8353">
        <f>IF(Table1[[#This Row],[TeamFavorite]]=Table1[[#This Row],[TeamHome]],Table1[[#This Row],[ScoreAway]]-Table1[[#This Row],[ScoreHome]],Table1[[#This Row],[ScoreHome]]-Table1[[#This Row],[ScoreAway]])</f>
        <v>31</v>
      </c>
      <c r="O8353">
        <f>IF(Table1[[#This Row],[SpreadActual]]&lt;Table1[[#This Row],[SpreadFavorite]],1,0)</f>
        <v>0</v>
      </c>
      <c r="P8353">
        <v>48</v>
      </c>
      <c r="Q8353" t="s">
        <v>141</v>
      </c>
      <c r="R8353" t="b">
        <v>0</v>
      </c>
      <c r="S8353">
        <v>72</v>
      </c>
      <c r="T8353">
        <v>0</v>
      </c>
      <c r="V8353" t="s">
        <v>103</v>
      </c>
    </row>
    <row r="8354" spans="1:22" x14ac:dyDescent="0.2">
      <c r="A8354" s="1">
        <v>37969</v>
      </c>
      <c r="B8354">
        <v>2003</v>
      </c>
      <c r="C8354">
        <f>_xlfn.MAXIFS(Table1[ScheduleWeekWritten],Table1[ScheduleSeason],Table1[[#This Row],[ScheduleSeason]])</f>
        <v>17</v>
      </c>
      <c r="D8354">
        <v>15</v>
      </c>
      <c r="E8354" cm="1">
        <f t="array" ref="E8354">_xlfn.XLOOKUP(Table1[[#This Row],[ScheduleWeekWritten]],Table3[Game],100+Table3[Increase],Table1[[#This Row],[ScheduleWeekWritten]])</f>
        <v>15</v>
      </c>
      <c r="F8354" t="b">
        <v>0</v>
      </c>
      <c r="G8354" t="s">
        <v>42</v>
      </c>
      <c r="H8354">
        <v>45</v>
      </c>
      <c r="I8354">
        <v>17</v>
      </c>
      <c r="J8354" t="s">
        <v>45</v>
      </c>
      <c r="K8354" t="s">
        <v>75</v>
      </c>
      <c r="L8354" t="str">
        <f>_xlfn.XLOOKUP(Table1[[#This Row],[TeamFavoriteID]],Table2[team_id],Table2[team_name],_xlfn.XLOOKUP(Table1[[#This Row],[TeamFavoriteID]],Table2[team_id_pfr],Table2[team_name],"Even"))</f>
        <v>Kansas City Chiefs</v>
      </c>
      <c r="M8354">
        <v>-14.5</v>
      </c>
      <c r="N8354">
        <f>IF(Table1[[#This Row],[TeamFavorite]]=Table1[[#This Row],[TeamHome]],Table1[[#This Row],[ScoreAway]]-Table1[[#This Row],[ScoreHome]],Table1[[#This Row],[ScoreHome]]-Table1[[#This Row],[ScoreAway]])</f>
        <v>-28</v>
      </c>
      <c r="O8354">
        <f>IF(Table1[[#This Row],[SpreadActual]]&lt;Table1[[#This Row],[SpreadFavorite]],1,0)</f>
        <v>1</v>
      </c>
      <c r="P8354">
        <v>45</v>
      </c>
      <c r="Q8354" t="s">
        <v>117</v>
      </c>
      <c r="R8354" t="b">
        <v>0</v>
      </c>
      <c r="S8354">
        <v>28</v>
      </c>
      <c r="T8354">
        <v>11</v>
      </c>
      <c r="U8354">
        <v>91</v>
      </c>
    </row>
    <row r="8355" spans="1:22" x14ac:dyDescent="0.2">
      <c r="A8355" s="1">
        <v>37969</v>
      </c>
      <c r="B8355">
        <v>2003</v>
      </c>
      <c r="C8355">
        <f>_xlfn.MAXIFS(Table1[ScheduleWeekWritten],Table1[ScheduleSeason],Table1[[#This Row],[ScheduleSeason]])</f>
        <v>17</v>
      </c>
      <c r="D8355">
        <v>15</v>
      </c>
      <c r="E8355" cm="1">
        <f t="array" ref="E8355">_xlfn.XLOOKUP(Table1[[#This Row],[ScheduleWeekWritten]],Table3[Game],100+Table3[Increase],Table1[[#This Row],[ScheduleWeekWritten]])</f>
        <v>15</v>
      </c>
      <c r="F8355" t="b">
        <v>0</v>
      </c>
      <c r="G8355" t="s">
        <v>115</v>
      </c>
      <c r="H8355">
        <v>27</v>
      </c>
      <c r="I8355">
        <v>13</v>
      </c>
      <c r="J8355" t="s">
        <v>154</v>
      </c>
      <c r="K8355" t="s">
        <v>70</v>
      </c>
      <c r="L8355" t="str">
        <f>_xlfn.XLOOKUP(Table1[[#This Row],[TeamFavoriteID]],Table2[team_id],Table2[team_name],_xlfn.XLOOKUP(Table1[[#This Row],[TeamFavoriteID]],Table2[team_id_pfr],Table2[team_name],"Even"))</f>
        <v>Boston Patriots</v>
      </c>
      <c r="M8355">
        <v>-6</v>
      </c>
      <c r="N8355">
        <f>IF(Table1[[#This Row],[TeamFavorite]]=Table1[[#This Row],[TeamHome]],Table1[[#This Row],[ScoreAway]]-Table1[[#This Row],[ScoreHome]],Table1[[#This Row],[ScoreHome]]-Table1[[#This Row],[ScoreAway]])</f>
        <v>14</v>
      </c>
      <c r="O8355">
        <f>IF(Table1[[#This Row],[SpreadActual]]&lt;Table1[[#This Row],[SpreadFavorite]],1,0)</f>
        <v>0</v>
      </c>
      <c r="P8355">
        <v>33</v>
      </c>
      <c r="Q8355" t="s">
        <v>179</v>
      </c>
      <c r="R8355" t="b">
        <v>0</v>
      </c>
      <c r="S8355">
        <v>23</v>
      </c>
      <c r="T8355">
        <v>14</v>
      </c>
      <c r="U8355">
        <v>50</v>
      </c>
    </row>
    <row r="8356" spans="1:22" x14ac:dyDescent="0.2">
      <c r="A8356" s="1">
        <v>37969</v>
      </c>
      <c r="B8356">
        <v>2003</v>
      </c>
      <c r="C8356">
        <f>_xlfn.MAXIFS(Table1[ScheduleWeekWritten],Table1[ScheduleSeason],Table1[[#This Row],[ScheduleSeason]])</f>
        <v>17</v>
      </c>
      <c r="D8356">
        <v>15</v>
      </c>
      <c r="E8356" cm="1">
        <f t="array" ref="E8356">_xlfn.XLOOKUP(Table1[[#This Row],[ScheduleWeekWritten]],Table3[Game],100+Table3[Increase],Table1[[#This Row],[ScheduleWeekWritten]])</f>
        <v>15</v>
      </c>
      <c r="F8356" t="b">
        <v>0</v>
      </c>
      <c r="G8356" t="s">
        <v>95</v>
      </c>
      <c r="H8356">
        <v>45</v>
      </c>
      <c r="I8356">
        <v>7</v>
      </c>
      <c r="J8356" t="s">
        <v>50</v>
      </c>
      <c r="K8356" t="s">
        <v>98</v>
      </c>
      <c r="L8356" t="str">
        <f>_xlfn.XLOOKUP(Table1[[#This Row],[TeamFavoriteID]],Table2[team_id],Table2[team_name],_xlfn.XLOOKUP(Table1[[#This Row],[TeamFavoriteID]],Table2[team_id_pfr],Table2[team_name],"Even"))</f>
        <v>New Orleans Saints</v>
      </c>
      <c r="M8356">
        <v>-7.5</v>
      </c>
      <c r="N8356">
        <f>IF(Table1[[#This Row],[TeamFavorite]]=Table1[[#This Row],[TeamHome]],Table1[[#This Row],[ScoreAway]]-Table1[[#This Row],[ScoreHome]],Table1[[#This Row],[ScoreHome]]-Table1[[#This Row],[ScoreAway]])</f>
        <v>-38</v>
      </c>
      <c r="O8356">
        <f>IF(Table1[[#This Row],[SpreadActual]]&lt;Table1[[#This Row],[SpreadFavorite]],1,0)</f>
        <v>1</v>
      </c>
      <c r="P8356">
        <v>40.5</v>
      </c>
      <c r="Q8356" t="s">
        <v>124</v>
      </c>
      <c r="R8356" t="b">
        <v>0</v>
      </c>
      <c r="S8356">
        <v>72</v>
      </c>
      <c r="T8356">
        <v>0</v>
      </c>
      <c r="V8356" t="s">
        <v>103</v>
      </c>
    </row>
    <row r="8357" spans="1:22" x14ac:dyDescent="0.2">
      <c r="A8357" s="1">
        <v>37969</v>
      </c>
      <c r="B8357">
        <v>2003</v>
      </c>
      <c r="C8357">
        <f>_xlfn.MAXIFS(Table1[ScheduleWeekWritten],Table1[ScheduleSeason],Table1[[#This Row],[ScheduleSeason]])</f>
        <v>17</v>
      </c>
      <c r="D8357">
        <v>15</v>
      </c>
      <c r="E8357" cm="1">
        <f t="array" ref="E8357">_xlfn.XLOOKUP(Table1[[#This Row],[ScheduleWeekWritten]],Table3[Game],100+Table3[Increase],Table1[[#This Row],[ScheduleWeekWritten]])</f>
        <v>15</v>
      </c>
      <c r="F8357" t="b">
        <v>0</v>
      </c>
      <c r="G8357" t="s">
        <v>31</v>
      </c>
      <c r="H8357">
        <v>6</v>
      </c>
      <c r="I8357">
        <v>0</v>
      </c>
      <c r="J8357" t="s">
        <v>49</v>
      </c>
      <c r="K8357" t="s">
        <v>32</v>
      </c>
      <c r="L8357" t="str">
        <f>_xlfn.XLOOKUP(Table1[[#This Row],[TeamFavoriteID]],Table2[team_id],Table2[team_name],_xlfn.XLOOKUP(Table1[[#This Row],[TeamFavoriteID]],Table2[team_id_pfr],Table2[team_name],"Even"))</f>
        <v>New York Jets</v>
      </c>
      <c r="M8357">
        <v>-3</v>
      </c>
      <c r="N8357">
        <f>IF(Table1[[#This Row],[TeamFavorite]]=Table1[[#This Row],[TeamHome]],Table1[[#This Row],[ScoreAway]]-Table1[[#This Row],[ScoreHome]],Table1[[#This Row],[ScoreHome]]-Table1[[#This Row],[ScoreAway]])</f>
        <v>-6</v>
      </c>
      <c r="O8357">
        <f>IF(Table1[[#This Row],[SpreadActual]]&lt;Table1[[#This Row],[SpreadFavorite]],1,0)</f>
        <v>1</v>
      </c>
      <c r="P8357">
        <v>36</v>
      </c>
      <c r="Q8357" t="s">
        <v>126</v>
      </c>
      <c r="R8357" t="b">
        <v>0</v>
      </c>
      <c r="S8357">
        <v>31</v>
      </c>
      <c r="T8357">
        <v>17</v>
      </c>
      <c r="U8357">
        <v>65</v>
      </c>
    </row>
    <row r="8358" spans="1:22" x14ac:dyDescent="0.2">
      <c r="A8358" s="1">
        <v>37969</v>
      </c>
      <c r="B8358">
        <v>2003</v>
      </c>
      <c r="C8358">
        <f>_xlfn.MAXIFS(Table1[ScheduleWeekWritten],Table1[ScheduleSeason],Table1[[#This Row],[ScheduleSeason]])</f>
        <v>17</v>
      </c>
      <c r="D8358">
        <v>15</v>
      </c>
      <c r="E8358" cm="1">
        <f t="array" ref="E8358">_xlfn.XLOOKUP(Table1[[#This Row],[ScheduleWeekWritten]],Table3[Game],100+Table3[Increase],Table1[[#This Row],[ScheduleWeekWritten]])</f>
        <v>15</v>
      </c>
      <c r="F8358" t="b">
        <v>0</v>
      </c>
      <c r="G8358" t="s">
        <v>20</v>
      </c>
      <c r="H8358">
        <v>20</v>
      </c>
      <c r="I8358">
        <v>12</v>
      </c>
      <c r="J8358" t="s">
        <v>158</v>
      </c>
      <c r="K8358" t="s">
        <v>159</v>
      </c>
      <c r="L8358" t="str">
        <f>_xlfn.XLOOKUP(Table1[[#This Row],[TeamFavoriteID]],Table2[team_id],Table2[team_name],_xlfn.XLOOKUP(Table1[[#This Row],[TeamFavoriteID]],Table2[team_id_pfr],Table2[team_name],"Even"))</f>
        <v>Baltimore Ravens</v>
      </c>
      <c r="M8358">
        <v>-7</v>
      </c>
      <c r="N8358">
        <f>IF(Table1[[#This Row],[TeamFavorite]]=Table1[[#This Row],[TeamHome]],Table1[[#This Row],[ScoreAway]]-Table1[[#This Row],[ScoreHome]],Table1[[#This Row],[ScoreHome]]-Table1[[#This Row],[ScoreAway]])</f>
        <v>8</v>
      </c>
      <c r="O8358">
        <f>IF(Table1[[#This Row],[SpreadActual]]&lt;Table1[[#This Row],[SpreadFavorite]],1,0)</f>
        <v>0</v>
      </c>
      <c r="P8358">
        <v>38</v>
      </c>
      <c r="Q8358" t="s">
        <v>76</v>
      </c>
      <c r="R8358" t="b">
        <v>0</v>
      </c>
      <c r="S8358">
        <v>54</v>
      </c>
      <c r="T8358">
        <v>20</v>
      </c>
      <c r="U8358">
        <v>73</v>
      </c>
    </row>
    <row r="8359" spans="1:22" x14ac:dyDescent="0.2">
      <c r="A8359" s="1">
        <v>37969</v>
      </c>
      <c r="B8359">
        <v>2003</v>
      </c>
      <c r="C8359">
        <f>_xlfn.MAXIFS(Table1[ScheduleWeekWritten],Table1[ScheduleSeason],Table1[[#This Row],[ScheduleSeason]])</f>
        <v>17</v>
      </c>
      <c r="D8359">
        <v>15</v>
      </c>
      <c r="E8359" cm="1">
        <f t="array" ref="E8359">_xlfn.XLOOKUP(Table1[[#This Row],[ScheduleWeekWritten]],Table3[Game],100+Table3[Increase],Table1[[#This Row],[ScheduleWeekWritten]])</f>
        <v>15</v>
      </c>
      <c r="F8359" t="b">
        <v>0</v>
      </c>
      <c r="G8359" t="s">
        <v>27</v>
      </c>
      <c r="H8359">
        <v>21</v>
      </c>
      <c r="I8359">
        <v>38</v>
      </c>
      <c r="J8359" t="s">
        <v>33</v>
      </c>
      <c r="K8359" t="s">
        <v>35</v>
      </c>
      <c r="L8359" t="str">
        <f>_xlfn.XLOOKUP(Table1[[#This Row],[TeamFavoriteID]],Table2[team_id],Table2[team_name],_xlfn.XLOOKUP(Table1[[#This Row],[TeamFavoriteID]],Table2[team_id_pfr],Table2[team_name],"Even"))</f>
        <v>Green Bay Packers</v>
      </c>
      <c r="M8359">
        <v>-5</v>
      </c>
      <c r="N8359">
        <f>IF(Table1[[#This Row],[TeamFavorite]]=Table1[[#This Row],[TeamHome]],Table1[[#This Row],[ScoreAway]]-Table1[[#This Row],[ScoreHome]],Table1[[#This Row],[ScoreHome]]-Table1[[#This Row],[ScoreAway]])</f>
        <v>-17</v>
      </c>
      <c r="O8359">
        <f>IF(Table1[[#This Row],[SpreadActual]]&lt;Table1[[#This Row],[SpreadFavorite]],1,0)</f>
        <v>1</v>
      </c>
      <c r="P8359">
        <v>45.5</v>
      </c>
      <c r="Q8359" t="s">
        <v>94</v>
      </c>
      <c r="R8359" t="b">
        <v>0</v>
      </c>
      <c r="S8359">
        <v>55</v>
      </c>
      <c r="T8359">
        <v>4</v>
      </c>
      <c r="U8359">
        <v>74</v>
      </c>
    </row>
    <row r="8360" spans="1:22" x14ac:dyDescent="0.2">
      <c r="A8360" s="1">
        <v>37969</v>
      </c>
      <c r="B8360">
        <v>2003</v>
      </c>
      <c r="C8360">
        <f>_xlfn.MAXIFS(Table1[ScheduleWeekWritten],Table1[ScheduleSeason],Table1[[#This Row],[ScheduleSeason]])</f>
        <v>17</v>
      </c>
      <c r="D8360">
        <v>15</v>
      </c>
      <c r="E8360" cm="1">
        <f t="array" ref="E8360">_xlfn.XLOOKUP(Table1[[#This Row],[ScheduleWeekWritten]],Table3[Game],100+Table3[Increase],Table1[[#This Row],[ScheduleWeekWritten]])</f>
        <v>15</v>
      </c>
      <c r="F8360" t="b">
        <v>0</v>
      </c>
      <c r="G8360" t="s">
        <v>153</v>
      </c>
      <c r="H8360">
        <v>27</v>
      </c>
      <c r="I8360">
        <v>22</v>
      </c>
      <c r="J8360" t="s">
        <v>128</v>
      </c>
      <c r="K8360" t="s">
        <v>40</v>
      </c>
      <c r="L8360" t="str">
        <f>_xlfn.XLOOKUP(Table1[[#This Row],[TeamFavoriteID]],Table2[team_id],Table2[team_name],_xlfn.XLOOKUP(Table1[[#This Row],[TeamFavoriteID]],Table2[team_id_pfr],Table2[team_name],"Even"))</f>
        <v>Los Angeles Rams</v>
      </c>
      <c r="M8360">
        <v>-7</v>
      </c>
      <c r="N8360">
        <f>IF(Table1[[#This Row],[TeamFavorite]]=Table1[[#This Row],[TeamHome]],Table1[[#This Row],[ScoreAway]]-Table1[[#This Row],[ScoreHome]],Table1[[#This Row],[ScoreHome]]-Table1[[#This Row],[ScoreAway]])</f>
        <v>5</v>
      </c>
      <c r="O8360">
        <f>IF(Table1[[#This Row],[SpreadActual]]&lt;Table1[[#This Row],[SpreadFavorite]],1,0)</f>
        <v>0</v>
      </c>
      <c r="P8360">
        <v>52</v>
      </c>
      <c r="Q8360" t="s">
        <v>157</v>
      </c>
      <c r="R8360" t="b">
        <v>0</v>
      </c>
      <c r="S8360">
        <v>72</v>
      </c>
      <c r="T8360">
        <v>0</v>
      </c>
      <c r="V8360" t="s">
        <v>103</v>
      </c>
    </row>
    <row r="8361" spans="1:22" x14ac:dyDescent="0.2">
      <c r="A8361" s="1">
        <v>37969</v>
      </c>
      <c r="B8361">
        <v>2003</v>
      </c>
      <c r="C8361">
        <f>_xlfn.MAXIFS(Table1[ScheduleWeekWritten],Table1[ScheduleSeason],Table1[[#This Row],[ScheduleSeason]])</f>
        <v>17</v>
      </c>
      <c r="D8361">
        <v>15</v>
      </c>
      <c r="E8361" cm="1">
        <f t="array" ref="E8361">_xlfn.XLOOKUP(Table1[[#This Row],[ScheduleWeekWritten]],Table3[Game],100+Table3[Increase],Table1[[#This Row],[ScheduleWeekWritten]])</f>
        <v>15</v>
      </c>
      <c r="F8361" t="b">
        <v>0</v>
      </c>
      <c r="G8361" t="s">
        <v>127</v>
      </c>
      <c r="H8361">
        <v>16</v>
      </c>
      <c r="I8361">
        <v>3</v>
      </c>
      <c r="J8361" t="s">
        <v>177</v>
      </c>
      <c r="K8361" t="s">
        <v>133</v>
      </c>
      <c r="L8361" t="str">
        <f>_xlfn.XLOOKUP(Table1[[#This Row],[TeamFavoriteID]],Table2[team_id],Table2[team_name],_xlfn.XLOOKUP(Table1[[#This Row],[TeamFavoriteID]],Table2[team_id_pfr],Table2[team_name],"Even"))</f>
        <v>Tampa Bay Buccaneers</v>
      </c>
      <c r="M8361">
        <v>-11.5</v>
      </c>
      <c r="N8361">
        <f>IF(Table1[[#This Row],[TeamFavorite]]=Table1[[#This Row],[TeamHome]],Table1[[#This Row],[ScoreAway]]-Table1[[#This Row],[ScoreHome]],Table1[[#This Row],[ScoreHome]]-Table1[[#This Row],[ScoreAway]])</f>
        <v>-13</v>
      </c>
      <c r="O8361">
        <f>IF(Table1[[#This Row],[SpreadActual]]&lt;Table1[[#This Row],[SpreadFavorite]],1,0)</f>
        <v>1</v>
      </c>
      <c r="P8361">
        <v>36</v>
      </c>
      <c r="Q8361" t="s">
        <v>168</v>
      </c>
      <c r="R8361" t="b">
        <v>0</v>
      </c>
      <c r="S8361">
        <v>67</v>
      </c>
      <c r="T8361">
        <v>10</v>
      </c>
      <c r="U8361">
        <v>84</v>
      </c>
    </row>
    <row r="8362" spans="1:22" x14ac:dyDescent="0.2">
      <c r="A8362" s="1">
        <v>37969</v>
      </c>
      <c r="B8362">
        <v>2003</v>
      </c>
      <c r="C8362">
        <f>_xlfn.MAXIFS(Table1[ScheduleWeekWritten],Table1[ScheduleSeason],Table1[[#This Row],[ScheduleSeason]])</f>
        <v>17</v>
      </c>
      <c r="D8362">
        <v>15</v>
      </c>
      <c r="E8362" cm="1">
        <f t="array" ref="E8362">_xlfn.XLOOKUP(Table1[[#This Row],[ScheduleWeekWritten]],Table3[Game],100+Table3[Increase],Table1[[#This Row],[ScheduleWeekWritten]])</f>
        <v>15</v>
      </c>
      <c r="F8362" t="b">
        <v>0</v>
      </c>
      <c r="G8362" t="s">
        <v>171</v>
      </c>
      <c r="H8362">
        <v>28</v>
      </c>
      <c r="I8362">
        <v>26</v>
      </c>
      <c r="J8362" t="s">
        <v>28</v>
      </c>
      <c r="K8362" t="s">
        <v>25</v>
      </c>
      <c r="L8362" t="str">
        <f>_xlfn.XLOOKUP(Table1[[#This Row],[TeamFavoriteID]],Table2[team_id],Table2[team_name],_xlfn.XLOOKUP(Table1[[#This Row],[TeamFavoriteID]],Table2[team_id_pfr],Table2[team_name],"Even"))</f>
        <v>Houston Oilers</v>
      </c>
      <c r="M8362">
        <v>-5</v>
      </c>
      <c r="N8362">
        <f>IF(Table1[[#This Row],[TeamFavorite]]=Table1[[#This Row],[TeamHome]],Table1[[#This Row],[ScoreAway]]-Table1[[#This Row],[ScoreHome]],Table1[[#This Row],[ScoreHome]]-Table1[[#This Row],[ScoreAway]])</f>
        <v>2</v>
      </c>
      <c r="O8362">
        <f>IF(Table1[[#This Row],[SpreadActual]]&lt;Table1[[#This Row],[SpreadFavorite]],1,0)</f>
        <v>0</v>
      </c>
      <c r="P8362">
        <v>37</v>
      </c>
      <c r="Q8362" t="s">
        <v>172</v>
      </c>
      <c r="R8362" t="b">
        <v>0</v>
      </c>
      <c r="S8362">
        <v>36</v>
      </c>
      <c r="T8362">
        <v>8</v>
      </c>
      <c r="U8362">
        <v>92</v>
      </c>
    </row>
    <row r="8363" spans="1:22" x14ac:dyDescent="0.2">
      <c r="A8363" s="1">
        <v>37969</v>
      </c>
      <c r="B8363">
        <v>2003</v>
      </c>
      <c r="C8363">
        <f>_xlfn.MAXIFS(Table1[ScheduleWeekWritten],Table1[ScheduleSeason],Table1[[#This Row],[ScheduleSeason]])</f>
        <v>17</v>
      </c>
      <c r="D8363">
        <v>15</v>
      </c>
      <c r="E8363" cm="1">
        <f t="array" ref="E8363">_xlfn.XLOOKUP(Table1[[#This Row],[ScheduleWeekWritten]],Table3[Game],100+Table3[Increase],Table1[[#This Row],[ScheduleWeekWritten]])</f>
        <v>15</v>
      </c>
      <c r="F8363" t="b">
        <v>0</v>
      </c>
      <c r="G8363" t="s">
        <v>61</v>
      </c>
      <c r="H8363">
        <v>0</v>
      </c>
      <c r="I8363">
        <v>27</v>
      </c>
      <c r="J8363" t="s">
        <v>67</v>
      </c>
      <c r="K8363" t="s">
        <v>68</v>
      </c>
      <c r="L8363" t="str">
        <f>_xlfn.XLOOKUP(Table1[[#This Row],[TeamFavoriteID]],Table2[team_id],Table2[team_name],_xlfn.XLOOKUP(Table1[[#This Row],[TeamFavoriteID]],Table2[team_id_pfr],Table2[team_name],"Even"))</f>
        <v>Dallas Cowboys</v>
      </c>
      <c r="M8363">
        <v>-3</v>
      </c>
      <c r="N8363">
        <f>IF(Table1[[#This Row],[TeamFavorite]]=Table1[[#This Row],[TeamHome]],Table1[[#This Row],[ScoreAway]]-Table1[[#This Row],[ScoreHome]],Table1[[#This Row],[ScoreHome]]-Table1[[#This Row],[ScoreAway]])</f>
        <v>-27</v>
      </c>
      <c r="O8363">
        <f>IF(Table1[[#This Row],[SpreadActual]]&lt;Table1[[#This Row],[SpreadFavorite]],1,0)</f>
        <v>1</v>
      </c>
      <c r="P8363">
        <v>34</v>
      </c>
      <c r="Q8363" t="s">
        <v>165</v>
      </c>
      <c r="R8363" t="b">
        <v>0</v>
      </c>
      <c r="S8363">
        <v>34</v>
      </c>
      <c r="T8363">
        <v>13</v>
      </c>
      <c r="U8363">
        <v>76</v>
      </c>
    </row>
    <row r="8364" spans="1:22" x14ac:dyDescent="0.2">
      <c r="A8364" s="1">
        <v>37970</v>
      </c>
      <c r="B8364">
        <v>2003</v>
      </c>
      <c r="C8364">
        <f>_xlfn.MAXIFS(Table1[ScheduleWeekWritten],Table1[ScheduleSeason],Table1[[#This Row],[ScheduleSeason]])</f>
        <v>17</v>
      </c>
      <c r="D8364">
        <v>15</v>
      </c>
      <c r="E8364" cm="1">
        <f t="array" ref="E8364">_xlfn.XLOOKUP(Table1[[#This Row],[ScheduleWeekWritten]],Table3[Game],100+Table3[Increase],Table1[[#This Row],[ScheduleWeekWritten]])</f>
        <v>15</v>
      </c>
      <c r="F8364" t="b">
        <v>0</v>
      </c>
      <c r="G8364" t="s">
        <v>19</v>
      </c>
      <c r="H8364">
        <v>27</v>
      </c>
      <c r="I8364">
        <v>34</v>
      </c>
      <c r="J8364" t="s">
        <v>58</v>
      </c>
      <c r="K8364" t="s">
        <v>91</v>
      </c>
      <c r="L8364" t="str">
        <f>_xlfn.XLOOKUP(Table1[[#This Row],[TeamFavoriteID]],Table2[team_id],Table2[team_name],_xlfn.XLOOKUP(Table1[[#This Row],[TeamFavoriteID]],Table2[team_id_pfr],Table2[team_name],"Even"))</f>
        <v>Miami Dolphins</v>
      </c>
      <c r="M8364">
        <v>-3</v>
      </c>
      <c r="N8364">
        <f>IF(Table1[[#This Row],[TeamFavorite]]=Table1[[#This Row],[TeamHome]],Table1[[#This Row],[ScoreAway]]-Table1[[#This Row],[ScoreHome]],Table1[[#This Row],[ScoreHome]]-Table1[[#This Row],[ScoreAway]])</f>
        <v>7</v>
      </c>
      <c r="O8364">
        <f>IF(Table1[[#This Row],[SpreadActual]]&lt;Table1[[#This Row],[SpreadFavorite]],1,0)</f>
        <v>0</v>
      </c>
      <c r="P8364">
        <v>37</v>
      </c>
      <c r="Q8364" t="s">
        <v>143</v>
      </c>
      <c r="R8364" t="b">
        <v>0</v>
      </c>
      <c r="S8364">
        <v>66</v>
      </c>
      <c r="T8364">
        <v>10</v>
      </c>
      <c r="U8364">
        <v>82</v>
      </c>
    </row>
    <row r="8365" spans="1:22" x14ac:dyDescent="0.2">
      <c r="A8365" s="1">
        <v>37975</v>
      </c>
      <c r="B8365">
        <v>2003</v>
      </c>
      <c r="C8365">
        <f>_xlfn.MAXIFS(Table1[ScheduleWeekWritten],Table1[ScheduleSeason],Table1[[#This Row],[ScheduleSeason]])</f>
        <v>17</v>
      </c>
      <c r="D8365">
        <v>16</v>
      </c>
      <c r="E8365" cm="1">
        <f t="array" ref="E8365">_xlfn.XLOOKUP(Table1[[#This Row],[ScheduleWeekWritten]],Table3[Game],100+Table3[Increase],Table1[[#This Row],[ScheduleWeekWritten]])</f>
        <v>16</v>
      </c>
      <c r="F8365" t="b">
        <v>0</v>
      </c>
      <c r="G8365" t="s">
        <v>54</v>
      </c>
      <c r="H8365">
        <v>45</v>
      </c>
      <c r="I8365">
        <v>20</v>
      </c>
      <c r="J8365" t="s">
        <v>42</v>
      </c>
      <c r="K8365" t="s">
        <v>75</v>
      </c>
      <c r="L8365" t="str">
        <f>_xlfn.XLOOKUP(Table1[[#This Row],[TeamFavoriteID]],Table2[team_id],Table2[team_name],_xlfn.XLOOKUP(Table1[[#This Row],[TeamFavoriteID]],Table2[team_id_pfr],Table2[team_name],"Even"))</f>
        <v>Kansas City Chiefs</v>
      </c>
      <c r="M8365">
        <v>-3</v>
      </c>
      <c r="N8365">
        <f>IF(Table1[[#This Row],[TeamFavorite]]=Table1[[#This Row],[TeamHome]],Table1[[#This Row],[ScoreAway]]-Table1[[#This Row],[ScoreHome]],Table1[[#This Row],[ScoreHome]]-Table1[[#This Row],[ScoreAway]])</f>
        <v>25</v>
      </c>
      <c r="O8365">
        <f>IF(Table1[[#This Row],[SpreadActual]]&lt;Table1[[#This Row],[SpreadFavorite]],1,0)</f>
        <v>0</v>
      </c>
      <c r="P8365">
        <v>54</v>
      </c>
      <c r="Q8365" t="s">
        <v>137</v>
      </c>
      <c r="R8365" t="b">
        <v>0</v>
      </c>
      <c r="S8365">
        <v>72</v>
      </c>
      <c r="T8365">
        <v>0</v>
      </c>
      <c r="V8365" t="s">
        <v>103</v>
      </c>
    </row>
    <row r="8366" spans="1:22" x14ac:dyDescent="0.2">
      <c r="A8366" s="1">
        <v>37975</v>
      </c>
      <c r="B8366">
        <v>2003</v>
      </c>
      <c r="C8366">
        <f>_xlfn.MAXIFS(Table1[ScheduleWeekWritten],Table1[ScheduleSeason],Table1[[#This Row],[ScheduleSeason]])</f>
        <v>17</v>
      </c>
      <c r="D8366">
        <v>16</v>
      </c>
      <c r="E8366" cm="1">
        <f t="array" ref="E8366">_xlfn.XLOOKUP(Table1[[#This Row],[ScheduleWeekWritten]],Table3[Game],100+Table3[Increase],Table1[[#This Row],[ScheduleWeekWritten]])</f>
        <v>16</v>
      </c>
      <c r="F8366" t="b">
        <v>0</v>
      </c>
      <c r="G8366" t="s">
        <v>31</v>
      </c>
      <c r="H8366">
        <v>16</v>
      </c>
      <c r="I8366">
        <v>21</v>
      </c>
      <c r="J8366" t="s">
        <v>115</v>
      </c>
      <c r="K8366" t="s">
        <v>70</v>
      </c>
      <c r="L8366" t="str">
        <f>_xlfn.XLOOKUP(Table1[[#This Row],[TeamFavoriteID]],Table2[team_id],Table2[team_name],_xlfn.XLOOKUP(Table1[[#This Row],[TeamFavoriteID]],Table2[team_id_pfr],Table2[team_name],"Even"))</f>
        <v>Boston Patriots</v>
      </c>
      <c r="M8366">
        <v>-3</v>
      </c>
      <c r="N8366">
        <f>IF(Table1[[#This Row],[TeamFavorite]]=Table1[[#This Row],[TeamHome]],Table1[[#This Row],[ScoreAway]]-Table1[[#This Row],[ScoreHome]],Table1[[#This Row],[ScoreHome]]-Table1[[#This Row],[ScoreAway]])</f>
        <v>-5</v>
      </c>
      <c r="O8366">
        <f>IF(Table1[[#This Row],[SpreadActual]]&lt;Table1[[#This Row],[SpreadFavorite]],1,0)</f>
        <v>1</v>
      </c>
      <c r="P8366">
        <v>35</v>
      </c>
      <c r="Q8366" t="s">
        <v>126</v>
      </c>
      <c r="R8366" t="b">
        <v>0</v>
      </c>
      <c r="S8366">
        <v>35</v>
      </c>
      <c r="T8366">
        <v>14</v>
      </c>
      <c r="U8366">
        <v>59</v>
      </c>
    </row>
    <row r="8367" spans="1:22" x14ac:dyDescent="0.2">
      <c r="A8367" s="1">
        <v>37975</v>
      </c>
      <c r="B8367">
        <v>2003</v>
      </c>
      <c r="C8367">
        <f>_xlfn.MAXIFS(Table1[ScheduleWeekWritten],Table1[ScheduleSeason],Table1[[#This Row],[ScheduleSeason]])</f>
        <v>17</v>
      </c>
      <c r="D8367">
        <v>16</v>
      </c>
      <c r="E8367" cm="1">
        <f t="array" ref="E8367">_xlfn.XLOOKUP(Table1[[#This Row],[ScheduleWeekWritten]],Table3[Game],100+Table3[Increase],Table1[[#This Row],[ScheduleWeekWritten]])</f>
        <v>16</v>
      </c>
      <c r="F8367" t="b">
        <v>0</v>
      </c>
      <c r="G8367" t="s">
        <v>127</v>
      </c>
      <c r="H8367">
        <v>28</v>
      </c>
      <c r="I8367">
        <v>30</v>
      </c>
      <c r="J8367" t="s">
        <v>38</v>
      </c>
      <c r="K8367" t="s">
        <v>133</v>
      </c>
      <c r="L8367" t="str">
        <f>_xlfn.XLOOKUP(Table1[[#This Row],[TeamFavoriteID]],Table2[team_id],Table2[team_name],_xlfn.XLOOKUP(Table1[[#This Row],[TeamFavoriteID]],Table2[team_id_pfr],Table2[team_name],"Even"))</f>
        <v>Tampa Bay Buccaneers</v>
      </c>
      <c r="M8367">
        <v>-6.5</v>
      </c>
      <c r="N8367">
        <f>IF(Table1[[#This Row],[TeamFavorite]]=Table1[[#This Row],[TeamHome]],Table1[[#This Row],[ScoreAway]]-Table1[[#This Row],[ScoreHome]],Table1[[#This Row],[ScoreHome]]-Table1[[#This Row],[ScoreAway]])</f>
        <v>2</v>
      </c>
      <c r="O8367">
        <f>IF(Table1[[#This Row],[SpreadActual]]&lt;Table1[[#This Row],[SpreadFavorite]],1,0)</f>
        <v>0</v>
      </c>
      <c r="P8367">
        <v>38.5</v>
      </c>
      <c r="Q8367" t="s">
        <v>168</v>
      </c>
      <c r="R8367" t="b">
        <v>0</v>
      </c>
      <c r="S8367">
        <v>50</v>
      </c>
      <c r="T8367">
        <v>10</v>
      </c>
      <c r="U8367">
        <v>48</v>
      </c>
    </row>
    <row r="8368" spans="1:22" x14ac:dyDescent="0.2">
      <c r="A8368" s="1">
        <v>37976</v>
      </c>
      <c r="B8368">
        <v>2003</v>
      </c>
      <c r="C8368">
        <f>_xlfn.MAXIFS(Table1[ScheduleWeekWritten],Table1[ScheduleSeason],Table1[[#This Row],[ScheduleSeason]])</f>
        <v>17</v>
      </c>
      <c r="D8368">
        <v>16</v>
      </c>
      <c r="E8368" cm="1">
        <f t="array" ref="E8368">_xlfn.XLOOKUP(Table1[[#This Row],[ScheduleWeekWritten]],Table3[Game],100+Table3[Increase],Table1[[#This Row],[ScheduleWeekWritten]])</f>
        <v>16</v>
      </c>
      <c r="F8368" t="b">
        <v>0</v>
      </c>
      <c r="G8368" t="s">
        <v>28</v>
      </c>
      <c r="H8368">
        <v>3</v>
      </c>
      <c r="I8368">
        <v>20</v>
      </c>
      <c r="J8368" t="s">
        <v>19</v>
      </c>
      <c r="K8368" t="s">
        <v>43</v>
      </c>
      <c r="L8368" t="str">
        <f>_xlfn.XLOOKUP(Table1[[#This Row],[TeamFavoriteID]],Table2[team_id],Table2[team_name],_xlfn.XLOOKUP(Table1[[#This Row],[TeamFavoriteID]],Table2[team_id_pfr],Table2[team_name],"Even"))</f>
        <v>Buffalo Bills</v>
      </c>
      <c r="M8368">
        <v>-3</v>
      </c>
      <c r="N8368">
        <f>IF(Table1[[#This Row],[TeamFavorite]]=Table1[[#This Row],[TeamHome]],Table1[[#This Row],[ScoreAway]]-Table1[[#This Row],[ScoreHome]],Table1[[#This Row],[ScoreHome]]-Table1[[#This Row],[ScoreAway]])</f>
        <v>17</v>
      </c>
      <c r="O8368">
        <f>IF(Table1[[#This Row],[SpreadActual]]&lt;Table1[[#This Row],[SpreadFavorite]],1,0)</f>
        <v>0</v>
      </c>
      <c r="P8368">
        <v>33</v>
      </c>
      <c r="Q8368" t="s">
        <v>123</v>
      </c>
      <c r="R8368" t="b">
        <v>0</v>
      </c>
      <c r="S8368">
        <v>31</v>
      </c>
      <c r="T8368">
        <v>20</v>
      </c>
      <c r="U8368">
        <v>63</v>
      </c>
    </row>
    <row r="8369" spans="1:22" x14ac:dyDescent="0.2">
      <c r="A8369" s="1">
        <v>37976</v>
      </c>
      <c r="B8369">
        <v>2003</v>
      </c>
      <c r="C8369">
        <f>_xlfn.MAXIFS(Table1[ScheduleWeekWritten],Table1[ScheduleSeason],Table1[[#This Row],[ScheduleSeason]])</f>
        <v>17</v>
      </c>
      <c r="D8369">
        <v>16</v>
      </c>
      <c r="E8369" cm="1">
        <f t="array" ref="E8369">_xlfn.XLOOKUP(Table1[[#This Row],[ScheduleWeekWritten]],Table3[Game],100+Table3[Increase],Table1[[#This Row],[ScheduleWeekWritten]])</f>
        <v>16</v>
      </c>
      <c r="F8369" t="b">
        <v>0</v>
      </c>
      <c r="G8369" t="s">
        <v>152</v>
      </c>
      <c r="H8369">
        <v>20</v>
      </c>
      <c r="I8369">
        <v>14</v>
      </c>
      <c r="J8369" t="s">
        <v>45</v>
      </c>
      <c r="K8369" t="s">
        <v>162</v>
      </c>
      <c r="L8369" t="str">
        <f>_xlfn.XLOOKUP(Table1[[#This Row],[TeamFavoriteID]],Table2[team_id],Table2[team_name],_xlfn.XLOOKUP(Table1[[#This Row],[TeamFavoriteID]],Table2[team_id_pfr],Table2[team_name],"Even"))</f>
        <v>Carolina Panthers</v>
      </c>
      <c r="M8369">
        <v>-7.5</v>
      </c>
      <c r="N8369">
        <f>IF(Table1[[#This Row],[TeamFavorite]]=Table1[[#This Row],[TeamHome]],Table1[[#This Row],[ScoreAway]]-Table1[[#This Row],[ScoreHome]],Table1[[#This Row],[ScoreHome]]-Table1[[#This Row],[ScoreAway]])</f>
        <v>-6</v>
      </c>
      <c r="O8369">
        <f>IF(Table1[[#This Row],[SpreadActual]]&lt;Table1[[#This Row],[SpreadFavorite]],1,0)</f>
        <v>0</v>
      </c>
      <c r="P8369">
        <v>37</v>
      </c>
      <c r="Q8369" t="s">
        <v>160</v>
      </c>
      <c r="R8369" t="b">
        <v>0</v>
      </c>
      <c r="S8369">
        <v>30</v>
      </c>
      <c r="T8369">
        <v>7</v>
      </c>
      <c r="U8369">
        <v>52</v>
      </c>
    </row>
    <row r="8370" spans="1:22" x14ac:dyDescent="0.2">
      <c r="A8370" s="1">
        <v>37976</v>
      </c>
      <c r="B8370">
        <v>2003</v>
      </c>
      <c r="C8370">
        <f>_xlfn.MAXIFS(Table1[ScheduleWeekWritten],Table1[ScheduleSeason],Table1[[#This Row],[ScheduleSeason]])</f>
        <v>17</v>
      </c>
      <c r="D8370">
        <v>16</v>
      </c>
      <c r="E8370" cm="1">
        <f t="array" ref="E8370">_xlfn.XLOOKUP(Table1[[#This Row],[ScheduleWeekWritten]],Table3[Game],100+Table3[Increase],Table1[[#This Row],[ScheduleWeekWritten]])</f>
        <v>16</v>
      </c>
      <c r="F8370" t="b">
        <v>0</v>
      </c>
      <c r="G8370" t="s">
        <v>46</v>
      </c>
      <c r="H8370">
        <v>27</v>
      </c>
      <c r="I8370">
        <v>24</v>
      </c>
      <c r="J8370" t="s">
        <v>61</v>
      </c>
      <c r="K8370" t="s">
        <v>47</v>
      </c>
      <c r="L8370" t="str">
        <f>_xlfn.XLOOKUP(Table1[[#This Row],[TeamFavoriteID]],Table2[team_id],Table2[team_name],_xlfn.XLOOKUP(Table1[[#This Row],[TeamFavoriteID]],Table2[team_id_pfr],Table2[team_name],"Even"))</f>
        <v>Chicago Bears</v>
      </c>
      <c r="M8370">
        <v>-4</v>
      </c>
      <c r="N8370">
        <f>IF(Table1[[#This Row],[TeamFavorite]]=Table1[[#This Row],[TeamHome]],Table1[[#This Row],[ScoreAway]]-Table1[[#This Row],[ScoreHome]],Table1[[#This Row],[ScoreHome]]-Table1[[#This Row],[ScoreAway]])</f>
        <v>-3</v>
      </c>
      <c r="O8370">
        <f>IF(Table1[[#This Row],[SpreadActual]]&lt;Table1[[#This Row],[SpreadFavorite]],1,0)</f>
        <v>0</v>
      </c>
      <c r="P8370">
        <v>35</v>
      </c>
      <c r="Q8370" t="s">
        <v>114</v>
      </c>
      <c r="R8370" t="b">
        <v>0</v>
      </c>
      <c r="S8370">
        <v>34</v>
      </c>
      <c r="T8370">
        <v>17</v>
      </c>
      <c r="U8370">
        <v>56</v>
      </c>
    </row>
    <row r="8371" spans="1:22" x14ac:dyDescent="0.2">
      <c r="A8371" s="1">
        <v>37976</v>
      </c>
      <c r="B8371">
        <v>2003</v>
      </c>
      <c r="C8371">
        <f>_xlfn.MAXIFS(Table1[ScheduleWeekWritten],Table1[ScheduleSeason],Table1[[#This Row],[ScheduleSeason]])</f>
        <v>17</v>
      </c>
      <c r="D8371">
        <v>16</v>
      </c>
      <c r="E8371" cm="1">
        <f t="array" ref="E8371">_xlfn.XLOOKUP(Table1[[#This Row],[ScheduleWeekWritten]],Table3[Game],100+Table3[Increase],Table1[[#This Row],[ScheduleWeekWritten]])</f>
        <v>16</v>
      </c>
      <c r="F8371" t="b">
        <v>0</v>
      </c>
      <c r="G8371" t="s">
        <v>62</v>
      </c>
      <c r="H8371">
        <v>0</v>
      </c>
      <c r="I8371">
        <v>35</v>
      </c>
      <c r="J8371" t="s">
        <v>158</v>
      </c>
      <c r="K8371" t="s">
        <v>159</v>
      </c>
      <c r="L8371" t="str">
        <f>_xlfn.XLOOKUP(Table1[[#This Row],[TeamFavoriteID]],Table2[team_id],Table2[team_name],_xlfn.XLOOKUP(Table1[[#This Row],[TeamFavoriteID]],Table2[team_id_pfr],Table2[team_name],"Even"))</f>
        <v>Baltimore Ravens</v>
      </c>
      <c r="M8371">
        <v>-3</v>
      </c>
      <c r="N8371">
        <f>IF(Table1[[#This Row],[TeamFavorite]]=Table1[[#This Row],[TeamHome]],Table1[[#This Row],[ScoreAway]]-Table1[[#This Row],[ScoreHome]],Table1[[#This Row],[ScoreHome]]-Table1[[#This Row],[ScoreAway]])</f>
        <v>-35</v>
      </c>
      <c r="O8371">
        <f>IF(Table1[[#This Row],[SpreadActual]]&lt;Table1[[#This Row],[SpreadFavorite]],1,0)</f>
        <v>1</v>
      </c>
      <c r="P8371">
        <v>35.5</v>
      </c>
      <c r="Q8371" t="s">
        <v>170</v>
      </c>
      <c r="R8371" t="b">
        <v>0</v>
      </c>
      <c r="S8371">
        <v>29</v>
      </c>
      <c r="T8371">
        <v>16</v>
      </c>
      <c r="U8371">
        <v>65</v>
      </c>
    </row>
    <row r="8372" spans="1:22" x14ac:dyDescent="0.2">
      <c r="A8372" s="1">
        <v>37976</v>
      </c>
      <c r="B8372">
        <v>2003</v>
      </c>
      <c r="C8372">
        <f>_xlfn.MAXIFS(Table1[ScheduleWeekWritten],Table1[ScheduleSeason],Table1[[#This Row],[ScheduleSeason]])</f>
        <v>17</v>
      </c>
      <c r="D8372">
        <v>16</v>
      </c>
      <c r="E8372" cm="1">
        <f t="array" ref="E8372">_xlfn.XLOOKUP(Table1[[#This Row],[ScheduleWeekWritten]],Table3[Game],100+Table3[Increase],Table1[[#This Row],[ScheduleWeekWritten]])</f>
        <v>16</v>
      </c>
      <c r="F8372" t="b">
        <v>0</v>
      </c>
      <c r="G8372" t="s">
        <v>67</v>
      </c>
      <c r="H8372">
        <v>19</v>
      </c>
      <c r="I8372">
        <v>3</v>
      </c>
      <c r="J8372" t="s">
        <v>50</v>
      </c>
      <c r="K8372" t="s">
        <v>68</v>
      </c>
      <c r="L8372" t="str">
        <f>_xlfn.XLOOKUP(Table1[[#This Row],[TeamFavoriteID]],Table2[team_id],Table2[team_name],_xlfn.XLOOKUP(Table1[[#This Row],[TeamFavoriteID]],Table2[team_id_pfr],Table2[team_name],"Even"))</f>
        <v>Dallas Cowboys</v>
      </c>
      <c r="M8372">
        <v>-12.5</v>
      </c>
      <c r="N8372">
        <f>IF(Table1[[#This Row],[TeamFavorite]]=Table1[[#This Row],[TeamHome]],Table1[[#This Row],[ScoreAway]]-Table1[[#This Row],[ScoreHome]],Table1[[#This Row],[ScoreHome]]-Table1[[#This Row],[ScoreAway]])</f>
        <v>-16</v>
      </c>
      <c r="O8372">
        <f>IF(Table1[[#This Row],[SpreadActual]]&lt;Table1[[#This Row],[SpreadFavorite]],1,0)</f>
        <v>1</v>
      </c>
      <c r="P8372">
        <v>35.5</v>
      </c>
      <c r="Q8372" t="s">
        <v>119</v>
      </c>
      <c r="R8372" t="b">
        <v>0</v>
      </c>
      <c r="S8372">
        <v>55</v>
      </c>
      <c r="T8372">
        <v>18</v>
      </c>
      <c r="U8372">
        <v>56</v>
      </c>
    </row>
    <row r="8373" spans="1:22" x14ac:dyDescent="0.2">
      <c r="A8373" s="1">
        <v>37976</v>
      </c>
      <c r="B8373">
        <v>2003</v>
      </c>
      <c r="C8373">
        <f>_xlfn.MAXIFS(Table1[ScheduleWeekWritten],Table1[ScheduleSeason],Table1[[#This Row],[ScheduleSeason]])</f>
        <v>17</v>
      </c>
      <c r="D8373">
        <v>16</v>
      </c>
      <c r="E8373" cm="1">
        <f t="array" ref="E8373">_xlfn.XLOOKUP(Table1[[#This Row],[ScheduleWeekWritten]],Table3[Game],100+Table3[Increase],Table1[[#This Row],[ScheduleWeekWritten]])</f>
        <v>16</v>
      </c>
      <c r="F8373" t="b">
        <v>0</v>
      </c>
      <c r="G8373" t="s">
        <v>177</v>
      </c>
      <c r="H8373">
        <v>24</v>
      </c>
      <c r="I8373">
        <v>27</v>
      </c>
      <c r="J8373" t="s">
        <v>171</v>
      </c>
      <c r="K8373" t="s">
        <v>25</v>
      </c>
      <c r="L8373" t="str">
        <f>_xlfn.XLOOKUP(Table1[[#This Row],[TeamFavoriteID]],Table2[team_id],Table2[team_name],_xlfn.XLOOKUP(Table1[[#This Row],[TeamFavoriteID]],Table2[team_id_pfr],Table2[team_name],"Even"))</f>
        <v>Houston Oilers</v>
      </c>
      <c r="M8373">
        <v>-5.5</v>
      </c>
      <c r="N8373">
        <f>IF(Table1[[#This Row],[TeamFavorite]]=Table1[[#This Row],[TeamHome]],Table1[[#This Row],[ScoreAway]]-Table1[[#This Row],[ScoreHome]],Table1[[#This Row],[ScoreHome]]-Table1[[#This Row],[ScoreAway]])</f>
        <v>-3</v>
      </c>
      <c r="O8373">
        <f>IF(Table1[[#This Row],[SpreadActual]]&lt;Table1[[#This Row],[SpreadFavorite]],1,0)</f>
        <v>0</v>
      </c>
      <c r="P8373">
        <v>39</v>
      </c>
      <c r="Q8373" t="s">
        <v>178</v>
      </c>
      <c r="R8373" t="b">
        <v>0</v>
      </c>
      <c r="S8373">
        <v>72</v>
      </c>
      <c r="T8373">
        <v>0</v>
      </c>
      <c r="V8373" t="s">
        <v>103</v>
      </c>
    </row>
    <row r="8374" spans="1:22" x14ac:dyDescent="0.2">
      <c r="A8374" s="1">
        <v>37976</v>
      </c>
      <c r="B8374">
        <v>2003</v>
      </c>
      <c r="C8374">
        <f>_xlfn.MAXIFS(Table1[ScheduleWeekWritten],Table1[ScheduleSeason],Table1[[#This Row],[ScheduleSeason]])</f>
        <v>17</v>
      </c>
      <c r="D8374">
        <v>16</v>
      </c>
      <c r="E8374" cm="1">
        <f t="array" ref="E8374">_xlfn.XLOOKUP(Table1[[#This Row],[ScheduleWeekWritten]],Table3[Game],100+Table3[Increase],Table1[[#This Row],[ScheduleWeekWritten]])</f>
        <v>16</v>
      </c>
      <c r="F8374" t="b">
        <v>0</v>
      </c>
      <c r="G8374" t="s">
        <v>140</v>
      </c>
      <c r="H8374">
        <v>17</v>
      </c>
      <c r="I8374">
        <v>31</v>
      </c>
      <c r="J8374" t="s">
        <v>24</v>
      </c>
      <c r="K8374" t="s">
        <v>72</v>
      </c>
      <c r="L8374" t="str">
        <f>_xlfn.XLOOKUP(Table1[[#This Row],[TeamFavoriteID]],Table2[team_id],Table2[team_name],_xlfn.XLOOKUP(Table1[[#This Row],[TeamFavoriteID]],Table2[team_id_pfr],Table2[team_name],"Even"))</f>
        <v>Baltimore Colts</v>
      </c>
      <c r="M8374">
        <v>-6.5</v>
      </c>
      <c r="N8374">
        <f>IF(Table1[[#This Row],[TeamFavorite]]=Table1[[#This Row],[TeamHome]],Table1[[#This Row],[ScoreAway]]-Table1[[#This Row],[ScoreHome]],Table1[[#This Row],[ScoreHome]]-Table1[[#This Row],[ScoreAway]])</f>
        <v>-14</v>
      </c>
      <c r="O8374">
        <f>IF(Table1[[#This Row],[SpreadActual]]&lt;Table1[[#This Row],[SpreadFavorite]],1,0)</f>
        <v>1</v>
      </c>
      <c r="P8374">
        <v>48.5</v>
      </c>
      <c r="Q8374" t="s">
        <v>141</v>
      </c>
      <c r="R8374" t="b">
        <v>0</v>
      </c>
      <c r="S8374">
        <v>72</v>
      </c>
      <c r="T8374">
        <v>0</v>
      </c>
      <c r="V8374" t="s">
        <v>103</v>
      </c>
    </row>
    <row r="8375" spans="1:22" x14ac:dyDescent="0.2">
      <c r="A8375" s="1">
        <v>37976</v>
      </c>
      <c r="B8375">
        <v>2003</v>
      </c>
      <c r="C8375">
        <f>_xlfn.MAXIFS(Table1[ScheduleWeekWritten],Table1[ScheduleSeason],Table1[[#This Row],[ScheduleSeason]])</f>
        <v>17</v>
      </c>
      <c r="D8375">
        <v>16</v>
      </c>
      <c r="E8375" cm="1">
        <f t="array" ref="E8375">_xlfn.XLOOKUP(Table1[[#This Row],[ScheduleWeekWritten]],Table3[Game],100+Table3[Increase],Table1[[#This Row],[ScheduleWeekWritten]])</f>
        <v>16</v>
      </c>
      <c r="F8375" t="b">
        <v>0</v>
      </c>
      <c r="G8375" t="s">
        <v>154</v>
      </c>
      <c r="H8375">
        <v>20</v>
      </c>
      <c r="I8375">
        <v>19</v>
      </c>
      <c r="J8375" t="s">
        <v>95</v>
      </c>
      <c r="K8375" t="s">
        <v>161</v>
      </c>
      <c r="L8375" t="str">
        <f>_xlfn.XLOOKUP(Table1[[#This Row],[TeamFavoriteID]],Table2[team_id],Table2[team_name],_xlfn.XLOOKUP(Table1[[#This Row],[TeamFavoriteID]],Table2[team_id_pfr],Table2[team_name],"Even"))</f>
        <v>Jacksonville Jaguars</v>
      </c>
      <c r="M8375">
        <v>-3</v>
      </c>
      <c r="N8375">
        <f>IF(Table1[[#This Row],[TeamFavorite]]=Table1[[#This Row],[TeamHome]],Table1[[#This Row],[ScoreAway]]-Table1[[#This Row],[ScoreHome]],Table1[[#This Row],[ScoreHome]]-Table1[[#This Row],[ScoreAway]])</f>
        <v>-1</v>
      </c>
      <c r="O8375">
        <f>IF(Table1[[#This Row],[SpreadActual]]&lt;Table1[[#This Row],[SpreadFavorite]],1,0)</f>
        <v>0</v>
      </c>
      <c r="P8375">
        <v>42</v>
      </c>
      <c r="Q8375" t="s">
        <v>155</v>
      </c>
      <c r="R8375" t="b">
        <v>0</v>
      </c>
      <c r="S8375">
        <v>46</v>
      </c>
      <c r="T8375">
        <v>10</v>
      </c>
      <c r="U8375">
        <v>49</v>
      </c>
    </row>
    <row r="8376" spans="1:22" x14ac:dyDescent="0.2">
      <c r="A8376" s="1">
        <v>37976</v>
      </c>
      <c r="B8376">
        <v>2003</v>
      </c>
      <c r="C8376">
        <f>_xlfn.MAXIFS(Table1[ScheduleWeekWritten],Table1[ScheduleSeason],Table1[[#This Row],[ScheduleSeason]])</f>
        <v>17</v>
      </c>
      <c r="D8376">
        <v>16</v>
      </c>
      <c r="E8376" cm="1">
        <f t="array" ref="E8376">_xlfn.XLOOKUP(Table1[[#This Row],[ScheduleWeekWritten]],Table3[Game],100+Table3[Increase],Table1[[#This Row],[ScheduleWeekWritten]])</f>
        <v>16</v>
      </c>
      <c r="F8376" t="b">
        <v>0</v>
      </c>
      <c r="G8376" t="s">
        <v>58</v>
      </c>
      <c r="H8376">
        <v>28</v>
      </c>
      <c r="I8376">
        <v>31</v>
      </c>
      <c r="J8376" t="s">
        <v>53</v>
      </c>
      <c r="K8376" t="s">
        <v>77</v>
      </c>
      <c r="L8376" t="str">
        <f>_xlfn.XLOOKUP(Table1[[#This Row],[TeamFavoriteID]],Table2[team_id],Table2[team_name],_xlfn.XLOOKUP(Table1[[#This Row],[TeamFavoriteID]],Table2[team_id_pfr],Table2[team_name],"Even"))</f>
        <v>Philadelphia Eagles</v>
      </c>
      <c r="M8376">
        <v>-7</v>
      </c>
      <c r="N8376">
        <f>IF(Table1[[#This Row],[TeamFavorite]]=Table1[[#This Row],[TeamHome]],Table1[[#This Row],[ScoreAway]]-Table1[[#This Row],[ScoreHome]],Table1[[#This Row],[ScoreHome]]-Table1[[#This Row],[ScoreAway]])</f>
        <v>3</v>
      </c>
      <c r="O8376">
        <f>IF(Table1[[#This Row],[SpreadActual]]&lt;Table1[[#This Row],[SpreadFavorite]],1,0)</f>
        <v>0</v>
      </c>
      <c r="P8376">
        <v>44</v>
      </c>
      <c r="Q8376" t="s">
        <v>183</v>
      </c>
      <c r="R8376" t="b">
        <v>0</v>
      </c>
      <c r="S8376">
        <v>32</v>
      </c>
      <c r="T8376">
        <v>14</v>
      </c>
      <c r="U8376">
        <v>52</v>
      </c>
    </row>
    <row r="8377" spans="1:22" x14ac:dyDescent="0.2">
      <c r="A8377" s="1">
        <v>37976</v>
      </c>
      <c r="B8377">
        <v>2003</v>
      </c>
      <c r="C8377">
        <f>_xlfn.MAXIFS(Table1[ScheduleWeekWritten],Table1[ScheduleSeason],Table1[[#This Row],[ScheduleSeason]])</f>
        <v>17</v>
      </c>
      <c r="D8377">
        <v>16</v>
      </c>
      <c r="E8377" cm="1">
        <f t="array" ref="E8377">_xlfn.XLOOKUP(Table1[[#This Row],[ScheduleWeekWritten]],Table3[Game],100+Table3[Increase],Table1[[#This Row],[ScheduleWeekWritten]])</f>
        <v>16</v>
      </c>
      <c r="F8377" t="b">
        <v>0</v>
      </c>
      <c r="G8377" t="s">
        <v>49</v>
      </c>
      <c r="H8377">
        <v>40</v>
      </c>
      <c r="I8377">
        <v>24</v>
      </c>
      <c r="J8377" t="s">
        <v>27</v>
      </c>
      <c r="K8377" t="s">
        <v>51</v>
      </c>
      <c r="L8377" t="str">
        <f>_xlfn.XLOOKUP(Table1[[#This Row],[TeamFavoriteID]],Table2[team_id],Table2[team_name],_xlfn.XLOOKUP(Table1[[#This Row],[TeamFavoriteID]],Table2[team_id_pfr],Table2[team_name],"Even"))</f>
        <v>Pittsburgh Steelers</v>
      </c>
      <c r="M8377">
        <v>-6.5</v>
      </c>
      <c r="N8377">
        <f>IF(Table1[[#This Row],[TeamFavorite]]=Table1[[#This Row],[TeamHome]],Table1[[#This Row],[ScoreAway]]-Table1[[#This Row],[ScoreHome]],Table1[[#This Row],[ScoreHome]]-Table1[[#This Row],[ScoreAway]])</f>
        <v>-16</v>
      </c>
      <c r="O8377">
        <f>IF(Table1[[#This Row],[SpreadActual]]&lt;Table1[[#This Row],[SpreadFavorite]],1,0)</f>
        <v>1</v>
      </c>
      <c r="P8377">
        <v>42</v>
      </c>
      <c r="Q8377" t="s">
        <v>175</v>
      </c>
      <c r="R8377" t="b">
        <v>0</v>
      </c>
      <c r="S8377">
        <v>24</v>
      </c>
      <c r="T8377">
        <v>10</v>
      </c>
      <c r="U8377">
        <v>73</v>
      </c>
    </row>
    <row r="8378" spans="1:22" x14ac:dyDescent="0.2">
      <c r="A8378" s="1">
        <v>37976</v>
      </c>
      <c r="B8378">
        <v>2003</v>
      </c>
      <c r="C8378">
        <f>_xlfn.MAXIFS(Table1[ScheduleWeekWritten],Table1[ScheduleSeason],Table1[[#This Row],[ScheduleSeason]])</f>
        <v>17</v>
      </c>
      <c r="D8378">
        <v>16</v>
      </c>
      <c r="E8378" cm="1">
        <f t="array" ref="E8378">_xlfn.XLOOKUP(Table1[[#This Row],[ScheduleWeekWritten]],Table3[Game],100+Table3[Increase],Table1[[#This Row],[ScheduleWeekWritten]])</f>
        <v>16</v>
      </c>
      <c r="F8378" t="b">
        <v>0</v>
      </c>
      <c r="G8378" t="s">
        <v>128</v>
      </c>
      <c r="H8378">
        <v>28</v>
      </c>
      <c r="I8378">
        <v>10</v>
      </c>
      <c r="J8378" t="s">
        <v>149</v>
      </c>
      <c r="K8378" t="s">
        <v>132</v>
      </c>
      <c r="L8378" t="str">
        <f>_xlfn.XLOOKUP(Table1[[#This Row],[TeamFavoriteID]],Table2[team_id],Table2[team_name],_xlfn.XLOOKUP(Table1[[#This Row],[TeamFavoriteID]],Table2[team_id_pfr],Table2[team_name],"Even"))</f>
        <v>Seattle Seahawks</v>
      </c>
      <c r="M8378">
        <v>-15.5</v>
      </c>
      <c r="N8378">
        <f>IF(Table1[[#This Row],[TeamFavorite]]=Table1[[#This Row],[TeamHome]],Table1[[#This Row],[ScoreAway]]-Table1[[#This Row],[ScoreHome]],Table1[[#This Row],[ScoreHome]]-Table1[[#This Row],[ScoreAway]])</f>
        <v>-18</v>
      </c>
      <c r="O8378">
        <f>IF(Table1[[#This Row],[SpreadActual]]&lt;Table1[[#This Row],[SpreadFavorite]],1,0)</f>
        <v>1</v>
      </c>
      <c r="P8378">
        <v>44.5</v>
      </c>
      <c r="Q8378" t="s">
        <v>180</v>
      </c>
      <c r="R8378" t="b">
        <v>0</v>
      </c>
      <c r="S8378">
        <v>46</v>
      </c>
      <c r="T8378">
        <v>6</v>
      </c>
      <c r="U8378">
        <v>94</v>
      </c>
    </row>
    <row r="8379" spans="1:22" x14ac:dyDescent="0.2">
      <c r="A8379" s="1">
        <v>37976</v>
      </c>
      <c r="B8379">
        <v>2003</v>
      </c>
      <c r="C8379">
        <f>_xlfn.MAXIFS(Table1[ScheduleWeekWritten],Table1[ScheduleSeason],Table1[[#This Row],[ScheduleSeason]])</f>
        <v>17</v>
      </c>
      <c r="D8379">
        <v>16</v>
      </c>
      <c r="E8379" cm="1">
        <f t="array" ref="E8379">_xlfn.XLOOKUP(Table1[[#This Row],[ScheduleWeekWritten]],Table3[Game],100+Table3[Increase],Table1[[#This Row],[ScheduleWeekWritten]])</f>
        <v>16</v>
      </c>
      <c r="F8379" t="b">
        <v>0</v>
      </c>
      <c r="G8379" t="s">
        <v>153</v>
      </c>
      <c r="H8379">
        <v>27</v>
      </c>
      <c r="I8379">
        <v>10</v>
      </c>
      <c r="J8379" t="s">
        <v>101</v>
      </c>
      <c r="K8379" t="s">
        <v>40</v>
      </c>
      <c r="L8379" t="str">
        <f>_xlfn.XLOOKUP(Table1[[#This Row],[TeamFavoriteID]],Table2[team_id],Table2[team_name],_xlfn.XLOOKUP(Table1[[#This Row],[TeamFavoriteID]],Table2[team_id_pfr],Table2[team_name],"Even"))</f>
        <v>Los Angeles Rams</v>
      </c>
      <c r="M8379">
        <v>-7</v>
      </c>
      <c r="N8379">
        <f>IF(Table1[[#This Row],[TeamFavorite]]=Table1[[#This Row],[TeamHome]],Table1[[#This Row],[ScoreAway]]-Table1[[#This Row],[ScoreHome]],Table1[[#This Row],[ScoreHome]]-Table1[[#This Row],[ScoreAway]])</f>
        <v>17</v>
      </c>
      <c r="O8379">
        <f>IF(Table1[[#This Row],[SpreadActual]]&lt;Table1[[#This Row],[SpreadFavorite]],1,0)</f>
        <v>0</v>
      </c>
      <c r="P8379">
        <v>54</v>
      </c>
      <c r="Q8379" t="s">
        <v>157</v>
      </c>
      <c r="R8379" t="b">
        <v>0</v>
      </c>
      <c r="S8379">
        <v>72</v>
      </c>
      <c r="T8379">
        <v>0</v>
      </c>
      <c r="V8379" t="s">
        <v>103</v>
      </c>
    </row>
    <row r="8380" spans="1:22" x14ac:dyDescent="0.2">
      <c r="A8380" s="1">
        <v>37977</v>
      </c>
      <c r="B8380">
        <v>2003</v>
      </c>
      <c r="C8380">
        <f>_xlfn.MAXIFS(Table1[ScheduleWeekWritten],Table1[ScheduleSeason],Table1[[#This Row],[ScheduleSeason]])</f>
        <v>17</v>
      </c>
      <c r="D8380">
        <v>16</v>
      </c>
      <c r="E8380" cm="1">
        <f t="array" ref="E8380">_xlfn.XLOOKUP(Table1[[#This Row],[ScheduleWeekWritten]],Table3[Game],100+Table3[Increase],Table1[[#This Row],[ScheduleWeekWritten]])</f>
        <v>16</v>
      </c>
      <c r="F8380" t="b">
        <v>0</v>
      </c>
      <c r="G8380" t="s">
        <v>20</v>
      </c>
      <c r="H8380">
        <v>7</v>
      </c>
      <c r="I8380">
        <v>41</v>
      </c>
      <c r="J8380" t="s">
        <v>33</v>
      </c>
      <c r="K8380" t="s">
        <v>35</v>
      </c>
      <c r="L8380" t="str">
        <f>_xlfn.XLOOKUP(Table1[[#This Row],[TeamFavoriteID]],Table2[team_id],Table2[team_name],_xlfn.XLOOKUP(Table1[[#This Row],[TeamFavoriteID]],Table2[team_id_pfr],Table2[team_name],"Even"))</f>
        <v>Green Bay Packers</v>
      </c>
      <c r="M8380">
        <v>-5.5</v>
      </c>
      <c r="N8380">
        <f>IF(Table1[[#This Row],[TeamFavorite]]=Table1[[#This Row],[TeamHome]],Table1[[#This Row],[ScoreAway]]-Table1[[#This Row],[ScoreHome]],Table1[[#This Row],[ScoreHome]]-Table1[[#This Row],[ScoreAway]])</f>
        <v>-34</v>
      </c>
      <c r="O8380">
        <f>IF(Table1[[#This Row],[SpreadActual]]&lt;Table1[[#This Row],[SpreadFavorite]],1,0)</f>
        <v>1</v>
      </c>
      <c r="P8380">
        <v>44</v>
      </c>
      <c r="Q8380" t="s">
        <v>76</v>
      </c>
      <c r="R8380" t="b">
        <v>0</v>
      </c>
      <c r="S8380">
        <v>51</v>
      </c>
      <c r="T8380">
        <v>8</v>
      </c>
      <c r="U8380">
        <v>87</v>
      </c>
    </row>
    <row r="8381" spans="1:22" x14ac:dyDescent="0.2">
      <c r="A8381" s="1">
        <v>37982</v>
      </c>
      <c r="B8381">
        <v>2003</v>
      </c>
      <c r="C8381">
        <f>_xlfn.MAXIFS(Table1[ScheduleWeekWritten],Table1[ScheduleSeason],Table1[[#This Row],[ScheduleSeason]])</f>
        <v>17</v>
      </c>
      <c r="D8381">
        <v>17</v>
      </c>
      <c r="E8381" cm="1">
        <f t="array" ref="E8381">_xlfn.XLOOKUP(Table1[[#This Row],[ScheduleWeekWritten]],Table3[Game],100+Table3[Increase],Table1[[#This Row],[ScheduleWeekWritten]])</f>
        <v>17</v>
      </c>
      <c r="F8381" t="b">
        <v>0</v>
      </c>
      <c r="G8381" t="s">
        <v>115</v>
      </c>
      <c r="H8381">
        <v>31</v>
      </c>
      <c r="I8381">
        <v>0</v>
      </c>
      <c r="J8381" t="s">
        <v>28</v>
      </c>
      <c r="K8381" t="s">
        <v>70</v>
      </c>
      <c r="L8381" t="str">
        <f>_xlfn.XLOOKUP(Table1[[#This Row],[TeamFavoriteID]],Table2[team_id],Table2[team_name],_xlfn.XLOOKUP(Table1[[#This Row],[TeamFavoriteID]],Table2[team_id_pfr],Table2[team_name],"Even"))</f>
        <v>Boston Patriots</v>
      </c>
      <c r="M8381">
        <v>-9.5</v>
      </c>
      <c r="N8381">
        <f>IF(Table1[[#This Row],[TeamFavorite]]=Table1[[#This Row],[TeamHome]],Table1[[#This Row],[ScoreAway]]-Table1[[#This Row],[ScoreHome]],Table1[[#This Row],[ScoreHome]]-Table1[[#This Row],[ScoreAway]])</f>
        <v>31</v>
      </c>
      <c r="O8381">
        <f>IF(Table1[[#This Row],[SpreadActual]]&lt;Table1[[#This Row],[SpreadFavorite]],1,0)</f>
        <v>0</v>
      </c>
      <c r="P8381">
        <v>34.5</v>
      </c>
      <c r="Q8381" t="s">
        <v>179</v>
      </c>
      <c r="R8381" t="b">
        <v>0</v>
      </c>
      <c r="S8381">
        <v>40</v>
      </c>
      <c r="T8381">
        <v>14</v>
      </c>
      <c r="U8381">
        <v>46</v>
      </c>
    </row>
    <row r="8382" spans="1:22" x14ac:dyDescent="0.2">
      <c r="A8382" s="1">
        <v>37982</v>
      </c>
      <c r="B8382">
        <v>2003</v>
      </c>
      <c r="C8382">
        <f>_xlfn.MAXIFS(Table1[ScheduleWeekWritten],Table1[ScheduleSeason],Table1[[#This Row],[ScheduleSeason]])</f>
        <v>17</v>
      </c>
      <c r="D8382">
        <v>17</v>
      </c>
      <c r="E8382" cm="1">
        <f t="array" ref="E8382">_xlfn.XLOOKUP(Table1[[#This Row],[ScheduleWeekWritten]],Table3[Game],100+Table3[Increase],Table1[[#This Row],[ScheduleWeekWritten]])</f>
        <v>17</v>
      </c>
      <c r="F8382" t="b">
        <v>0</v>
      </c>
      <c r="G8382" t="s">
        <v>53</v>
      </c>
      <c r="H8382">
        <v>17</v>
      </c>
      <c r="I8382">
        <v>24</v>
      </c>
      <c r="J8382" t="s">
        <v>128</v>
      </c>
      <c r="K8382" t="s">
        <v>87</v>
      </c>
      <c r="L8382" t="str">
        <f>_xlfn.XLOOKUP(Table1[[#This Row],[TeamFavoriteID]],Table2[team_id],Table2[team_name],_xlfn.XLOOKUP(Table1[[#This Row],[TeamFavoriteID]],Table2[team_id_pfr],Table2[team_name],"Even"))</f>
        <v>San Francisco 49ers</v>
      </c>
      <c r="M8382">
        <v>-2.5</v>
      </c>
      <c r="N8382">
        <f>IF(Table1[[#This Row],[TeamFavorite]]=Table1[[#This Row],[TeamHome]],Table1[[#This Row],[ScoreAway]]-Table1[[#This Row],[ScoreHome]],Table1[[#This Row],[ScoreHome]]-Table1[[#This Row],[ScoreAway]])</f>
        <v>7</v>
      </c>
      <c r="O8382">
        <f>IF(Table1[[#This Row],[SpreadActual]]&lt;Table1[[#This Row],[SpreadFavorite]],1,0)</f>
        <v>0</v>
      </c>
      <c r="P8382">
        <v>46.5</v>
      </c>
      <c r="Q8382" t="s">
        <v>118</v>
      </c>
      <c r="R8382" t="b">
        <v>0</v>
      </c>
      <c r="S8382">
        <v>44</v>
      </c>
      <c r="T8382">
        <v>6</v>
      </c>
      <c r="U8382">
        <v>79</v>
      </c>
    </row>
    <row r="8383" spans="1:22" x14ac:dyDescent="0.2">
      <c r="A8383" s="1">
        <v>37982</v>
      </c>
      <c r="B8383">
        <v>2003</v>
      </c>
      <c r="C8383">
        <f>_xlfn.MAXIFS(Table1[ScheduleWeekWritten],Table1[ScheduleSeason],Table1[[#This Row],[ScheduleSeason]])</f>
        <v>17</v>
      </c>
      <c r="D8383">
        <v>17</v>
      </c>
      <c r="E8383" cm="1">
        <f t="array" ref="E8383">_xlfn.XLOOKUP(Table1[[#This Row],[ScheduleWeekWritten]],Table3[Game],100+Table3[Increase],Table1[[#This Row],[ScheduleWeekWritten]])</f>
        <v>17</v>
      </c>
      <c r="F8383" t="b">
        <v>0</v>
      </c>
      <c r="G8383" t="s">
        <v>61</v>
      </c>
      <c r="H8383">
        <v>7</v>
      </c>
      <c r="I8383">
        <v>31</v>
      </c>
      <c r="J8383" t="s">
        <v>58</v>
      </c>
      <c r="K8383" t="s">
        <v>77</v>
      </c>
      <c r="L8383" t="str">
        <f>_xlfn.XLOOKUP(Table1[[#This Row],[TeamFavoriteID]],Table2[team_id],Table2[team_name],_xlfn.XLOOKUP(Table1[[#This Row],[TeamFavoriteID]],Table2[team_id_pfr],Table2[team_name],"Even"))</f>
        <v>Philadelphia Eagles</v>
      </c>
      <c r="M8383">
        <v>-9</v>
      </c>
      <c r="N8383">
        <f>IF(Table1[[#This Row],[TeamFavorite]]=Table1[[#This Row],[TeamHome]],Table1[[#This Row],[ScoreAway]]-Table1[[#This Row],[ScoreHome]],Table1[[#This Row],[ScoreHome]]-Table1[[#This Row],[ScoreAway]])</f>
        <v>-24</v>
      </c>
      <c r="O8383">
        <f>IF(Table1[[#This Row],[SpreadActual]]&lt;Table1[[#This Row],[SpreadFavorite]],1,0)</f>
        <v>1</v>
      </c>
      <c r="P8383">
        <v>42</v>
      </c>
      <c r="Q8383" t="s">
        <v>165</v>
      </c>
      <c r="R8383" t="b">
        <v>0</v>
      </c>
      <c r="S8383">
        <v>43</v>
      </c>
      <c r="T8383">
        <v>11</v>
      </c>
      <c r="U8383">
        <v>40</v>
      </c>
    </row>
    <row r="8384" spans="1:22" x14ac:dyDescent="0.2">
      <c r="A8384" s="1">
        <v>37983</v>
      </c>
      <c r="B8384">
        <v>2003</v>
      </c>
      <c r="C8384">
        <f>_xlfn.MAXIFS(Table1[ScheduleWeekWritten],Table1[ScheduleSeason],Table1[[#This Row],[ScheduleSeason]])</f>
        <v>17</v>
      </c>
      <c r="D8384">
        <v>17</v>
      </c>
      <c r="E8384" cm="1">
        <f t="array" ref="E8384">_xlfn.XLOOKUP(Table1[[#This Row],[ScheduleWeekWritten]],Table3[Game],100+Table3[Increase],Table1[[#This Row],[ScheduleWeekWritten]])</f>
        <v>17</v>
      </c>
      <c r="F8384" t="b">
        <v>0</v>
      </c>
      <c r="G8384" t="s">
        <v>149</v>
      </c>
      <c r="H8384">
        <v>18</v>
      </c>
      <c r="I8384">
        <v>17</v>
      </c>
      <c r="J8384" t="s">
        <v>54</v>
      </c>
      <c r="K8384" t="s">
        <v>55</v>
      </c>
      <c r="L8384" t="str">
        <f>_xlfn.XLOOKUP(Table1[[#This Row],[TeamFavoriteID]],Table2[team_id],Table2[team_name],_xlfn.XLOOKUP(Table1[[#This Row],[TeamFavoriteID]],Table2[team_id_pfr],Table2[team_name],"Even"))</f>
        <v>Minnesota Vikings</v>
      </c>
      <c r="M8384">
        <v>-7.5</v>
      </c>
      <c r="N8384">
        <f>IF(Table1[[#This Row],[TeamFavorite]]=Table1[[#This Row],[TeamHome]],Table1[[#This Row],[ScoreAway]]-Table1[[#This Row],[ScoreHome]],Table1[[#This Row],[ScoreHome]]-Table1[[#This Row],[ScoreAway]])</f>
        <v>1</v>
      </c>
      <c r="O8384">
        <f>IF(Table1[[#This Row],[SpreadActual]]&lt;Table1[[#This Row],[SpreadFavorite]],1,0)</f>
        <v>0</v>
      </c>
      <c r="P8384">
        <v>45.5</v>
      </c>
      <c r="Q8384" t="s">
        <v>150</v>
      </c>
      <c r="R8384" t="b">
        <v>0</v>
      </c>
      <c r="S8384">
        <v>43</v>
      </c>
      <c r="T8384">
        <v>9</v>
      </c>
      <c r="U8384">
        <v>24</v>
      </c>
    </row>
    <row r="8385" spans="1:22" x14ac:dyDescent="0.2">
      <c r="A8385" s="1">
        <v>37983</v>
      </c>
      <c r="B8385">
        <v>2003</v>
      </c>
      <c r="C8385">
        <f>_xlfn.MAXIFS(Table1[ScheduleWeekWritten],Table1[ScheduleSeason],Table1[[#This Row],[ScheduleSeason]])</f>
        <v>17</v>
      </c>
      <c r="D8385">
        <v>17</v>
      </c>
      <c r="E8385" cm="1">
        <f t="array" ref="E8385">_xlfn.XLOOKUP(Table1[[#This Row],[ScheduleWeekWritten]],Table3[Game],100+Table3[Increase],Table1[[#This Row],[ScheduleWeekWritten]])</f>
        <v>17</v>
      </c>
      <c r="F8385" t="b">
        <v>0</v>
      </c>
      <c r="G8385" t="s">
        <v>38</v>
      </c>
      <c r="H8385">
        <v>21</v>
      </c>
      <c r="I8385">
        <v>14</v>
      </c>
      <c r="J8385" t="s">
        <v>154</v>
      </c>
      <c r="K8385" t="s">
        <v>109</v>
      </c>
      <c r="L8385" t="str">
        <f>_xlfn.XLOOKUP(Table1[[#This Row],[TeamFavoriteID]],Table2[team_id],Table2[team_name],_xlfn.XLOOKUP(Table1[[#This Row],[TeamFavoriteID]],Table2[team_id_pfr],Table2[team_name],"Even"))</f>
        <v>Atlanta Falcons</v>
      </c>
      <c r="M8385">
        <v>-2.5</v>
      </c>
      <c r="N8385">
        <f>IF(Table1[[#This Row],[TeamFavorite]]=Table1[[#This Row],[TeamHome]],Table1[[#This Row],[ScoreAway]]-Table1[[#This Row],[ScoreHome]],Table1[[#This Row],[ScoreHome]]-Table1[[#This Row],[ScoreAway]])</f>
        <v>-7</v>
      </c>
      <c r="O8385">
        <f>IF(Table1[[#This Row],[SpreadActual]]&lt;Table1[[#This Row],[SpreadFavorite]],1,0)</f>
        <v>1</v>
      </c>
      <c r="P8385">
        <v>44</v>
      </c>
      <c r="Q8385" t="s">
        <v>148</v>
      </c>
      <c r="R8385" t="b">
        <v>0</v>
      </c>
      <c r="S8385">
        <v>72</v>
      </c>
      <c r="T8385">
        <v>0</v>
      </c>
      <c r="V8385" t="s">
        <v>103</v>
      </c>
    </row>
    <row r="8386" spans="1:22" x14ac:dyDescent="0.2">
      <c r="A8386" s="1">
        <v>37983</v>
      </c>
      <c r="B8386">
        <v>2003</v>
      </c>
      <c r="C8386">
        <f>_xlfn.MAXIFS(Table1[ScheduleWeekWritten],Table1[ScheduleSeason],Table1[[#This Row],[ScheduleSeason]])</f>
        <v>17</v>
      </c>
      <c r="D8386">
        <v>17</v>
      </c>
      <c r="E8386" cm="1">
        <f t="array" ref="E8386">_xlfn.XLOOKUP(Table1[[#This Row],[ScheduleWeekWritten]],Table3[Game],100+Table3[Increase],Table1[[#This Row],[ScheduleWeekWritten]])</f>
        <v>17</v>
      </c>
      <c r="F8386" t="b">
        <v>0</v>
      </c>
      <c r="G8386" t="s">
        <v>158</v>
      </c>
      <c r="H8386">
        <v>13</v>
      </c>
      <c r="I8386">
        <v>10</v>
      </c>
      <c r="J8386" t="s">
        <v>49</v>
      </c>
      <c r="K8386" t="s">
        <v>159</v>
      </c>
      <c r="L8386" t="str">
        <f>_xlfn.XLOOKUP(Table1[[#This Row],[TeamFavoriteID]],Table2[team_id],Table2[team_name],_xlfn.XLOOKUP(Table1[[#This Row],[TeamFavoriteID]],Table2[team_id_pfr],Table2[team_name],"Even"))</f>
        <v>Baltimore Ravens</v>
      </c>
      <c r="M8386">
        <v>-6</v>
      </c>
      <c r="N8386">
        <f>IF(Table1[[#This Row],[TeamFavorite]]=Table1[[#This Row],[TeamHome]],Table1[[#This Row],[ScoreAway]]-Table1[[#This Row],[ScoreHome]],Table1[[#This Row],[ScoreHome]]-Table1[[#This Row],[ScoreAway]])</f>
        <v>-3</v>
      </c>
      <c r="O8386">
        <f>IF(Table1[[#This Row],[SpreadActual]]&lt;Table1[[#This Row],[SpreadFavorite]],1,0)</f>
        <v>0</v>
      </c>
      <c r="P8386">
        <v>37.5</v>
      </c>
      <c r="Q8386" t="s">
        <v>166</v>
      </c>
      <c r="R8386" t="b">
        <v>0</v>
      </c>
      <c r="S8386">
        <v>36</v>
      </c>
      <c r="T8386">
        <v>4</v>
      </c>
      <c r="U8386">
        <v>65</v>
      </c>
    </row>
    <row r="8387" spans="1:22" x14ac:dyDescent="0.2">
      <c r="A8387" s="1">
        <v>37983</v>
      </c>
      <c r="B8387">
        <v>2003</v>
      </c>
      <c r="C8387">
        <f>_xlfn.MAXIFS(Table1[ScheduleWeekWritten],Table1[ScheduleSeason],Table1[[#This Row],[ScheduleSeason]])</f>
        <v>17</v>
      </c>
      <c r="D8387">
        <v>17</v>
      </c>
      <c r="E8387" cm="1">
        <f t="array" ref="E8387">_xlfn.XLOOKUP(Table1[[#This Row],[ScheduleWeekWritten]],Table3[Game],100+Table3[Increase],Table1[[#This Row],[ScheduleWeekWritten]])</f>
        <v>17</v>
      </c>
      <c r="F8387" t="b">
        <v>0</v>
      </c>
      <c r="G8387" t="s">
        <v>101</v>
      </c>
      <c r="H8387">
        <v>14</v>
      </c>
      <c r="I8387">
        <v>22</v>
      </c>
      <c r="J8387" t="s">
        <v>62</v>
      </c>
      <c r="K8387" t="s">
        <v>104</v>
      </c>
      <c r="L8387" t="str">
        <f>_xlfn.XLOOKUP(Table1[[#This Row],[TeamFavoriteID]],Table2[team_id],Table2[team_name],_xlfn.XLOOKUP(Table1[[#This Row],[TeamFavoriteID]],Table2[team_id_pfr],Table2[team_name],"Even"))</f>
        <v>Cincinnati Bengals</v>
      </c>
      <c r="M8387">
        <v>-8.5</v>
      </c>
      <c r="N8387">
        <f>IF(Table1[[#This Row],[TeamFavorite]]=Table1[[#This Row],[TeamHome]],Table1[[#This Row],[ScoreAway]]-Table1[[#This Row],[ScoreHome]],Table1[[#This Row],[ScoreHome]]-Table1[[#This Row],[ScoreAway]])</f>
        <v>8</v>
      </c>
      <c r="O8387">
        <f>IF(Table1[[#This Row],[SpreadActual]]&lt;Table1[[#This Row],[SpreadFavorite]],1,0)</f>
        <v>0</v>
      </c>
      <c r="P8387">
        <v>42</v>
      </c>
      <c r="Q8387" t="s">
        <v>173</v>
      </c>
      <c r="R8387" t="b">
        <v>0</v>
      </c>
      <c r="S8387">
        <v>45</v>
      </c>
      <c r="T8387">
        <v>12</v>
      </c>
      <c r="U8387">
        <v>43</v>
      </c>
    </row>
    <row r="8388" spans="1:22" x14ac:dyDescent="0.2">
      <c r="A8388" s="1">
        <v>37983</v>
      </c>
      <c r="B8388">
        <v>2003</v>
      </c>
      <c r="C8388">
        <f>_xlfn.MAXIFS(Table1[ScheduleWeekWritten],Table1[ScheduleSeason],Table1[[#This Row],[ScheduleSeason]])</f>
        <v>17</v>
      </c>
      <c r="D8388">
        <v>17</v>
      </c>
      <c r="E8388" cm="1">
        <f t="array" ref="E8388">_xlfn.XLOOKUP(Table1[[#This Row],[ScheduleWeekWritten]],Table3[Game],100+Table3[Increase],Table1[[#This Row],[ScheduleWeekWritten]])</f>
        <v>17</v>
      </c>
      <c r="F8388" t="b">
        <v>0</v>
      </c>
      <c r="G8388" t="s">
        <v>45</v>
      </c>
      <c r="H8388">
        <v>30</v>
      </c>
      <c r="I8388">
        <v>20</v>
      </c>
      <c r="J8388" t="s">
        <v>153</v>
      </c>
      <c r="K8388" t="s">
        <v>40</v>
      </c>
      <c r="L8388" t="str">
        <f>_xlfn.XLOOKUP(Table1[[#This Row],[TeamFavoriteID]],Table2[team_id],Table2[team_name],_xlfn.XLOOKUP(Table1[[#This Row],[TeamFavoriteID]],Table2[team_id_pfr],Table2[team_name],"Even"))</f>
        <v>Los Angeles Rams</v>
      </c>
      <c r="M8388">
        <v>-12</v>
      </c>
      <c r="N8388">
        <f>IF(Table1[[#This Row],[TeamFavorite]]=Table1[[#This Row],[TeamHome]],Table1[[#This Row],[ScoreAway]]-Table1[[#This Row],[ScoreHome]],Table1[[#This Row],[ScoreHome]]-Table1[[#This Row],[ScoreAway]])</f>
        <v>10</v>
      </c>
      <c r="O8388">
        <f>IF(Table1[[#This Row],[SpreadActual]]&lt;Table1[[#This Row],[SpreadFavorite]],1,0)</f>
        <v>0</v>
      </c>
      <c r="P8388">
        <v>45</v>
      </c>
      <c r="Q8388" t="s">
        <v>181</v>
      </c>
      <c r="R8388" t="b">
        <v>0</v>
      </c>
      <c r="S8388">
        <v>72</v>
      </c>
      <c r="T8388">
        <v>0</v>
      </c>
      <c r="V8388" t="s">
        <v>103</v>
      </c>
    </row>
    <row r="8389" spans="1:22" x14ac:dyDescent="0.2">
      <c r="A8389" s="1">
        <v>37983</v>
      </c>
      <c r="B8389">
        <v>2003</v>
      </c>
      <c r="C8389">
        <f>_xlfn.MAXIFS(Table1[ScheduleWeekWritten],Table1[ScheduleSeason],Table1[[#This Row],[ScheduleSeason]])</f>
        <v>17</v>
      </c>
      <c r="D8389">
        <v>17</v>
      </c>
      <c r="E8389" cm="1">
        <f t="array" ref="E8389">_xlfn.XLOOKUP(Table1[[#This Row],[ScheduleWeekWritten]],Table3[Game],100+Table3[Increase],Table1[[#This Row],[ScheduleWeekWritten]])</f>
        <v>17</v>
      </c>
      <c r="F8389" t="b">
        <v>0</v>
      </c>
      <c r="G8389" t="s">
        <v>33</v>
      </c>
      <c r="H8389">
        <v>31</v>
      </c>
      <c r="I8389">
        <v>3</v>
      </c>
      <c r="J8389" t="s">
        <v>24</v>
      </c>
      <c r="K8389" t="s">
        <v>35</v>
      </c>
      <c r="L8389" t="str">
        <f>_xlfn.XLOOKUP(Table1[[#This Row],[TeamFavoriteID]],Table2[team_id],Table2[team_name],_xlfn.XLOOKUP(Table1[[#This Row],[TeamFavoriteID]],Table2[team_id_pfr],Table2[team_name],"Even"))</f>
        <v>Green Bay Packers</v>
      </c>
      <c r="M8389">
        <v>-10</v>
      </c>
      <c r="N8389">
        <f>IF(Table1[[#This Row],[TeamFavorite]]=Table1[[#This Row],[TeamHome]],Table1[[#This Row],[ScoreAway]]-Table1[[#This Row],[ScoreHome]],Table1[[#This Row],[ScoreHome]]-Table1[[#This Row],[ScoreAway]])</f>
        <v>-28</v>
      </c>
      <c r="O8389">
        <f>IF(Table1[[#This Row],[SpreadActual]]&lt;Table1[[#This Row],[SpreadFavorite]],1,0)</f>
        <v>1</v>
      </c>
      <c r="P8389">
        <v>41.5</v>
      </c>
      <c r="Q8389" t="s">
        <v>82</v>
      </c>
      <c r="R8389" t="b">
        <v>0</v>
      </c>
      <c r="S8389">
        <v>42</v>
      </c>
      <c r="T8389">
        <v>15</v>
      </c>
      <c r="U8389">
        <v>87</v>
      </c>
    </row>
    <row r="8390" spans="1:22" x14ac:dyDescent="0.2">
      <c r="A8390" s="1">
        <v>37983</v>
      </c>
      <c r="B8390">
        <v>2003</v>
      </c>
      <c r="C8390">
        <f>_xlfn.MAXIFS(Table1[ScheduleWeekWritten],Table1[ScheduleSeason],Table1[[#This Row],[ScheduleSeason]])</f>
        <v>17</v>
      </c>
      <c r="D8390">
        <v>17</v>
      </c>
      <c r="E8390" cm="1">
        <f t="array" ref="E8390">_xlfn.XLOOKUP(Table1[[#This Row],[ScheduleWeekWritten]],Table3[Game],100+Table3[Increase],Table1[[#This Row],[ScheduleWeekWritten]])</f>
        <v>17</v>
      </c>
      <c r="F8390" t="b">
        <v>0</v>
      </c>
      <c r="G8390" t="s">
        <v>177</v>
      </c>
      <c r="H8390">
        <v>17</v>
      </c>
      <c r="I8390">
        <v>20</v>
      </c>
      <c r="J8390" t="s">
        <v>140</v>
      </c>
      <c r="K8390" t="s">
        <v>72</v>
      </c>
      <c r="L8390" t="str">
        <f>_xlfn.XLOOKUP(Table1[[#This Row],[TeamFavoriteID]],Table2[team_id],Table2[team_name],_xlfn.XLOOKUP(Table1[[#This Row],[TeamFavoriteID]],Table2[team_id_pfr],Table2[team_name],"Even"))</f>
        <v>Baltimore Colts</v>
      </c>
      <c r="M8390">
        <v>-9</v>
      </c>
      <c r="N8390">
        <f>IF(Table1[[#This Row],[TeamFavorite]]=Table1[[#This Row],[TeamHome]],Table1[[#This Row],[ScoreAway]]-Table1[[#This Row],[ScoreHome]],Table1[[#This Row],[ScoreHome]]-Table1[[#This Row],[ScoreAway]])</f>
        <v>-3</v>
      </c>
      <c r="O8390">
        <f>IF(Table1[[#This Row],[SpreadActual]]&lt;Table1[[#This Row],[SpreadFavorite]],1,0)</f>
        <v>0</v>
      </c>
      <c r="P8390">
        <v>46.5</v>
      </c>
      <c r="Q8390" t="s">
        <v>178</v>
      </c>
      <c r="R8390" t="b">
        <v>0</v>
      </c>
      <c r="S8390">
        <v>72</v>
      </c>
      <c r="T8390">
        <v>0</v>
      </c>
      <c r="V8390" t="s">
        <v>103</v>
      </c>
    </row>
    <row r="8391" spans="1:22" x14ac:dyDescent="0.2">
      <c r="A8391" s="1">
        <v>37983</v>
      </c>
      <c r="B8391">
        <v>2003</v>
      </c>
      <c r="C8391">
        <f>_xlfn.MAXIFS(Table1[ScheduleWeekWritten],Table1[ScheduleSeason],Table1[[#This Row],[ScheduleSeason]])</f>
        <v>17</v>
      </c>
      <c r="D8391">
        <v>17</v>
      </c>
      <c r="E8391" cm="1">
        <f t="array" ref="E8391">_xlfn.XLOOKUP(Table1[[#This Row],[ScheduleWeekWritten]],Table3[Game],100+Table3[Increase],Table1[[#This Row],[ScheduleWeekWritten]])</f>
        <v>17</v>
      </c>
      <c r="F8391" t="b">
        <v>0</v>
      </c>
      <c r="G8391" t="s">
        <v>42</v>
      </c>
      <c r="H8391">
        <v>31</v>
      </c>
      <c r="I8391">
        <v>3</v>
      </c>
      <c r="J8391" t="s">
        <v>46</v>
      </c>
      <c r="K8391" t="s">
        <v>75</v>
      </c>
      <c r="L8391" t="str">
        <f>_xlfn.XLOOKUP(Table1[[#This Row],[TeamFavoriteID]],Table2[team_id],Table2[team_name],_xlfn.XLOOKUP(Table1[[#This Row],[TeamFavoriteID]],Table2[team_id_pfr],Table2[team_name],"Even"))</f>
        <v>Kansas City Chiefs</v>
      </c>
      <c r="M8391">
        <v>-7.5</v>
      </c>
      <c r="N8391">
        <f>IF(Table1[[#This Row],[TeamFavorite]]=Table1[[#This Row],[TeamHome]],Table1[[#This Row],[ScoreAway]]-Table1[[#This Row],[ScoreHome]],Table1[[#This Row],[ScoreHome]]-Table1[[#This Row],[ScoreAway]])</f>
        <v>-28</v>
      </c>
      <c r="O8391">
        <f>IF(Table1[[#This Row],[SpreadActual]]&lt;Table1[[#This Row],[SpreadFavorite]],1,0)</f>
        <v>1</v>
      </c>
      <c r="P8391">
        <v>43.5</v>
      </c>
      <c r="Q8391" t="s">
        <v>117</v>
      </c>
      <c r="R8391" t="b">
        <v>0</v>
      </c>
      <c r="S8391">
        <v>44</v>
      </c>
      <c r="T8391">
        <v>12</v>
      </c>
      <c r="U8391">
        <v>70</v>
      </c>
    </row>
    <row r="8392" spans="1:22" x14ac:dyDescent="0.2">
      <c r="A8392" s="1">
        <v>37983</v>
      </c>
      <c r="B8392">
        <v>2003</v>
      </c>
      <c r="C8392">
        <f>_xlfn.MAXIFS(Table1[ScheduleWeekWritten],Table1[ScheduleSeason],Table1[[#This Row],[ScheduleSeason]])</f>
        <v>17</v>
      </c>
      <c r="D8392">
        <v>17</v>
      </c>
      <c r="E8392" cm="1">
        <f t="array" ref="E8392">_xlfn.XLOOKUP(Table1[[#This Row],[ScheduleWeekWritten]],Table3[Game],100+Table3[Increase],Table1[[#This Row],[ScheduleWeekWritten]])</f>
        <v>17</v>
      </c>
      <c r="F8392" t="b">
        <v>0</v>
      </c>
      <c r="G8392" t="s">
        <v>19</v>
      </c>
      <c r="H8392">
        <v>23</v>
      </c>
      <c r="I8392">
        <v>21</v>
      </c>
      <c r="J8392" t="s">
        <v>31</v>
      </c>
      <c r="K8392" t="s">
        <v>91</v>
      </c>
      <c r="L8392" t="str">
        <f>_xlfn.XLOOKUP(Table1[[#This Row],[TeamFavoriteID]],Table2[team_id],Table2[team_name],_xlfn.XLOOKUP(Table1[[#This Row],[TeamFavoriteID]],Table2[team_id_pfr],Table2[team_name],"Even"))</f>
        <v>Miami Dolphins</v>
      </c>
      <c r="M8392">
        <v>-3.5</v>
      </c>
      <c r="N8392">
        <f>IF(Table1[[#This Row],[TeamFavorite]]=Table1[[#This Row],[TeamHome]],Table1[[#This Row],[ScoreAway]]-Table1[[#This Row],[ScoreHome]],Table1[[#This Row],[ScoreHome]]-Table1[[#This Row],[ScoreAway]])</f>
        <v>-2</v>
      </c>
      <c r="O8392">
        <f>IF(Table1[[#This Row],[SpreadActual]]&lt;Table1[[#This Row],[SpreadFavorite]],1,0)</f>
        <v>0</v>
      </c>
      <c r="P8392">
        <v>37.5</v>
      </c>
      <c r="Q8392" t="s">
        <v>143</v>
      </c>
      <c r="R8392" t="b">
        <v>0</v>
      </c>
      <c r="S8392">
        <v>68</v>
      </c>
      <c r="T8392">
        <v>10</v>
      </c>
      <c r="U8392">
        <v>68</v>
      </c>
    </row>
    <row r="8393" spans="1:22" x14ac:dyDescent="0.2">
      <c r="A8393" s="1">
        <v>37983</v>
      </c>
      <c r="B8393">
        <v>2003</v>
      </c>
      <c r="C8393">
        <f>_xlfn.MAXIFS(Table1[ScheduleWeekWritten],Table1[ScheduleSeason],Table1[[#This Row],[ScheduleSeason]])</f>
        <v>17</v>
      </c>
      <c r="D8393">
        <v>17</v>
      </c>
      <c r="E8393" cm="1">
        <f t="array" ref="E8393">_xlfn.XLOOKUP(Table1[[#This Row],[ScheduleWeekWritten]],Table3[Game],100+Table3[Increase],Table1[[#This Row],[ScheduleWeekWritten]])</f>
        <v>17</v>
      </c>
      <c r="F8393" t="b">
        <v>0</v>
      </c>
      <c r="G8393" t="s">
        <v>95</v>
      </c>
      <c r="H8393">
        <v>13</v>
      </c>
      <c r="I8393">
        <v>7</v>
      </c>
      <c r="J8393" t="s">
        <v>67</v>
      </c>
      <c r="K8393" t="s">
        <v>68</v>
      </c>
      <c r="L8393" t="str">
        <f>_xlfn.XLOOKUP(Table1[[#This Row],[TeamFavoriteID]],Table2[team_id],Table2[team_name],_xlfn.XLOOKUP(Table1[[#This Row],[TeamFavoriteID]],Table2[team_id_pfr],Table2[team_name],"Even"))</f>
        <v>Dallas Cowboys</v>
      </c>
      <c r="M8393">
        <v>-1</v>
      </c>
      <c r="N8393">
        <f>IF(Table1[[#This Row],[TeamFavorite]]=Table1[[#This Row],[TeamHome]],Table1[[#This Row],[ScoreAway]]-Table1[[#This Row],[ScoreHome]],Table1[[#This Row],[ScoreHome]]-Table1[[#This Row],[ScoreAway]])</f>
        <v>6</v>
      </c>
      <c r="O8393">
        <f>IF(Table1[[#This Row],[SpreadActual]]&lt;Table1[[#This Row],[SpreadFavorite]],1,0)</f>
        <v>0</v>
      </c>
      <c r="P8393">
        <v>38</v>
      </c>
      <c r="Q8393" t="s">
        <v>124</v>
      </c>
      <c r="R8393" t="b">
        <v>0</v>
      </c>
      <c r="S8393">
        <v>72</v>
      </c>
      <c r="T8393">
        <v>0</v>
      </c>
      <c r="V8393" t="s">
        <v>103</v>
      </c>
    </row>
    <row r="8394" spans="1:22" x14ac:dyDescent="0.2">
      <c r="A8394" s="1">
        <v>37983</v>
      </c>
      <c r="B8394">
        <v>2003</v>
      </c>
      <c r="C8394">
        <f>_xlfn.MAXIFS(Table1[ScheduleWeekWritten],Table1[ScheduleSeason],Table1[[#This Row],[ScheduleSeason]])</f>
        <v>17</v>
      </c>
      <c r="D8394">
        <v>17</v>
      </c>
      <c r="E8394" cm="1">
        <f t="array" ref="E8394">_xlfn.XLOOKUP(Table1[[#This Row],[ScheduleWeekWritten]],Table3[Game],100+Table3[Increase],Table1[[#This Row],[ScheduleWeekWritten]])</f>
        <v>17</v>
      </c>
      <c r="F8394" t="b">
        <v>0</v>
      </c>
      <c r="G8394" t="s">
        <v>50</v>
      </c>
      <c r="H8394">
        <v>24</v>
      </c>
      <c r="I8394">
        <v>37</v>
      </c>
      <c r="J8394" t="s">
        <v>152</v>
      </c>
      <c r="K8394" t="s">
        <v>162</v>
      </c>
      <c r="L8394" t="str">
        <f>_xlfn.XLOOKUP(Table1[[#This Row],[TeamFavoriteID]],Table2[team_id],Table2[team_name],_xlfn.XLOOKUP(Table1[[#This Row],[TeamFavoriteID]],Table2[team_id_pfr],Table2[team_name],"Even"))</f>
        <v>Carolina Panthers</v>
      </c>
      <c r="M8394">
        <v>-4.5</v>
      </c>
      <c r="N8394">
        <f>IF(Table1[[#This Row],[TeamFavorite]]=Table1[[#This Row],[TeamHome]],Table1[[#This Row],[ScoreAway]]-Table1[[#This Row],[ScoreHome]],Table1[[#This Row],[ScoreHome]]-Table1[[#This Row],[ScoreAway]])</f>
        <v>-13</v>
      </c>
      <c r="O8394">
        <f>IF(Table1[[#This Row],[SpreadActual]]&lt;Table1[[#This Row],[SpreadFavorite]],1,0)</f>
        <v>1</v>
      </c>
      <c r="P8394">
        <v>34.5</v>
      </c>
      <c r="Q8394" t="s">
        <v>126</v>
      </c>
      <c r="R8394" t="b">
        <v>0</v>
      </c>
      <c r="S8394">
        <v>42</v>
      </c>
      <c r="T8394">
        <v>7</v>
      </c>
      <c r="U8394">
        <v>47</v>
      </c>
    </row>
    <row r="8395" spans="1:22" x14ac:dyDescent="0.2">
      <c r="A8395" s="1">
        <v>37983</v>
      </c>
      <c r="B8395">
        <v>2003</v>
      </c>
      <c r="C8395">
        <f>_xlfn.MAXIFS(Table1[ScheduleWeekWritten],Table1[ScheduleSeason],Table1[[#This Row],[ScheduleSeason]])</f>
        <v>17</v>
      </c>
      <c r="D8395">
        <v>17</v>
      </c>
      <c r="E8395" cm="1">
        <f t="array" ref="E8395">_xlfn.XLOOKUP(Table1[[#This Row],[ScheduleWeekWritten]],Table3[Game],100+Table3[Increase],Table1[[#This Row],[ScheduleWeekWritten]])</f>
        <v>17</v>
      </c>
      <c r="F8395" t="b">
        <v>0</v>
      </c>
      <c r="G8395" t="s">
        <v>27</v>
      </c>
      <c r="H8395">
        <v>21</v>
      </c>
      <c r="I8395">
        <v>14</v>
      </c>
      <c r="J8395" t="s">
        <v>20</v>
      </c>
      <c r="K8395" t="s">
        <v>29</v>
      </c>
      <c r="L8395" t="str">
        <f>_xlfn.XLOOKUP(Table1[[#This Row],[TeamFavoriteID]],Table2[team_id],Table2[team_name],_xlfn.XLOOKUP(Table1[[#This Row],[TeamFavoriteID]],Table2[team_id_pfr],Table2[team_name],"Even"))</f>
        <v>Los Angeles Chargers</v>
      </c>
      <c r="M8395">
        <v>-6</v>
      </c>
      <c r="N8395">
        <f>IF(Table1[[#This Row],[TeamFavorite]]=Table1[[#This Row],[TeamHome]],Table1[[#This Row],[ScoreAway]]-Table1[[#This Row],[ScoreHome]],Table1[[#This Row],[ScoreHome]]-Table1[[#This Row],[ScoreAway]])</f>
        <v>7</v>
      </c>
      <c r="O8395">
        <f>IF(Table1[[#This Row],[SpreadActual]]&lt;Table1[[#This Row],[SpreadFavorite]],1,0)</f>
        <v>0</v>
      </c>
      <c r="P8395">
        <v>46</v>
      </c>
      <c r="Q8395" t="s">
        <v>94</v>
      </c>
      <c r="R8395" t="b">
        <v>0</v>
      </c>
      <c r="S8395">
        <v>50</v>
      </c>
      <c r="T8395">
        <v>5</v>
      </c>
      <c r="U8395">
        <v>50</v>
      </c>
    </row>
    <row r="8396" spans="1:22" x14ac:dyDescent="0.2">
      <c r="A8396" s="1">
        <v>37983</v>
      </c>
      <c r="B8396">
        <v>2003</v>
      </c>
      <c r="C8396">
        <f>_xlfn.MAXIFS(Table1[ScheduleWeekWritten],Table1[ScheduleSeason],Table1[[#This Row],[ScheduleSeason]])</f>
        <v>17</v>
      </c>
      <c r="D8396">
        <v>17</v>
      </c>
      <c r="E8396" cm="1">
        <f t="array" ref="E8396">_xlfn.XLOOKUP(Table1[[#This Row],[ScheduleWeekWritten]],Table3[Game],100+Table3[Increase],Table1[[#This Row],[ScheduleWeekWritten]])</f>
        <v>17</v>
      </c>
      <c r="F8396" t="b">
        <v>0</v>
      </c>
      <c r="G8396" t="s">
        <v>171</v>
      </c>
      <c r="H8396">
        <v>33</v>
      </c>
      <c r="I8396">
        <v>13</v>
      </c>
      <c r="J8396" t="s">
        <v>127</v>
      </c>
      <c r="K8396" t="s">
        <v>25</v>
      </c>
      <c r="L8396" t="str">
        <f>_xlfn.XLOOKUP(Table1[[#This Row],[TeamFavoriteID]],Table2[team_id],Table2[team_name],_xlfn.XLOOKUP(Table1[[#This Row],[TeamFavoriteID]],Table2[team_id_pfr],Table2[team_name],"Even"))</f>
        <v>Houston Oilers</v>
      </c>
      <c r="M8396">
        <v>-4</v>
      </c>
      <c r="N8396">
        <f>IF(Table1[[#This Row],[TeamFavorite]]=Table1[[#This Row],[TeamHome]],Table1[[#This Row],[ScoreAway]]-Table1[[#This Row],[ScoreHome]],Table1[[#This Row],[ScoreHome]]-Table1[[#This Row],[ScoreAway]])</f>
        <v>20</v>
      </c>
      <c r="O8396">
        <f>IF(Table1[[#This Row],[SpreadActual]]&lt;Table1[[#This Row],[SpreadFavorite]],1,0)</f>
        <v>0</v>
      </c>
      <c r="P8396">
        <v>39</v>
      </c>
      <c r="Q8396" t="s">
        <v>172</v>
      </c>
      <c r="R8396" t="b">
        <v>0</v>
      </c>
      <c r="S8396">
        <v>46</v>
      </c>
      <c r="T8396">
        <v>10</v>
      </c>
      <c r="U8396">
        <v>47</v>
      </c>
    </row>
    <row r="8397" spans="1:22" x14ac:dyDescent="0.2">
      <c r="A8397" s="1">
        <v>37989</v>
      </c>
      <c r="B8397">
        <v>2003</v>
      </c>
      <c r="C8397">
        <f>_xlfn.MAXIFS(Table1[ScheduleWeekWritten],Table1[ScheduleSeason],Table1[[#This Row],[ScheduleSeason]])</f>
        <v>17</v>
      </c>
      <c r="D8397" t="s">
        <v>134</v>
      </c>
      <c r="E8397" cm="1">
        <f t="array" ref="E8397">_xlfn.XLOOKUP(Table1[[#This Row],[ScheduleWeekWritten]],Table3[Game],100+Table3[Increase],Table1[[#This Row],[ScheduleWeekWritten]])</f>
        <v>101</v>
      </c>
      <c r="F8397" t="b">
        <v>1</v>
      </c>
      <c r="G8397" t="s">
        <v>158</v>
      </c>
      <c r="H8397">
        <v>17</v>
      </c>
      <c r="I8397">
        <v>20</v>
      </c>
      <c r="J8397" t="s">
        <v>171</v>
      </c>
      <c r="K8397" t="s">
        <v>25</v>
      </c>
      <c r="L8397" t="str">
        <f>_xlfn.XLOOKUP(Table1[[#This Row],[TeamFavoriteID]],Table2[team_id],Table2[team_name],_xlfn.XLOOKUP(Table1[[#This Row],[TeamFavoriteID]],Table2[team_id_pfr],Table2[team_name],"Even"))</f>
        <v>Houston Oilers</v>
      </c>
      <c r="M8397">
        <v>-1</v>
      </c>
      <c r="N8397">
        <f>IF(Table1[[#This Row],[TeamFavorite]]=Table1[[#This Row],[TeamHome]],Table1[[#This Row],[ScoreAway]]-Table1[[#This Row],[ScoreHome]],Table1[[#This Row],[ScoreHome]]-Table1[[#This Row],[ScoreAway]])</f>
        <v>-3</v>
      </c>
      <c r="O8397">
        <f>IF(Table1[[#This Row],[SpreadActual]]&lt;Table1[[#This Row],[SpreadFavorite]],1,0)</f>
        <v>1</v>
      </c>
      <c r="P8397">
        <v>38</v>
      </c>
      <c r="Q8397" t="s">
        <v>166</v>
      </c>
      <c r="R8397" t="b">
        <v>0</v>
      </c>
    </row>
    <row r="8398" spans="1:22" x14ac:dyDescent="0.2">
      <c r="A8398" s="1">
        <v>37989</v>
      </c>
      <c r="B8398">
        <v>2003</v>
      </c>
      <c r="C8398">
        <f>_xlfn.MAXIFS(Table1[ScheduleWeekWritten],Table1[ScheduleSeason],Table1[[#This Row],[ScheduleSeason]])</f>
        <v>17</v>
      </c>
      <c r="D8398" t="s">
        <v>134</v>
      </c>
      <c r="E8398" cm="1">
        <f t="array" ref="E8398">_xlfn.XLOOKUP(Table1[[#This Row],[ScheduleWeekWritten]],Table3[Game],100+Table3[Increase],Table1[[#This Row],[ScheduleWeekWritten]])</f>
        <v>101</v>
      </c>
      <c r="F8398" t="b">
        <v>1</v>
      </c>
      <c r="G8398" t="s">
        <v>152</v>
      </c>
      <c r="H8398">
        <v>29</v>
      </c>
      <c r="I8398">
        <v>10</v>
      </c>
      <c r="J8398" t="s">
        <v>67</v>
      </c>
      <c r="K8398" t="s">
        <v>162</v>
      </c>
      <c r="L8398" t="str">
        <f>_xlfn.XLOOKUP(Table1[[#This Row],[TeamFavoriteID]],Table2[team_id],Table2[team_name],_xlfn.XLOOKUP(Table1[[#This Row],[TeamFavoriteID]],Table2[team_id_pfr],Table2[team_name],"Even"))</f>
        <v>Carolina Panthers</v>
      </c>
      <c r="M8398">
        <v>-3</v>
      </c>
      <c r="N8398">
        <f>IF(Table1[[#This Row],[TeamFavorite]]=Table1[[#This Row],[TeamHome]],Table1[[#This Row],[ScoreAway]]-Table1[[#This Row],[ScoreHome]],Table1[[#This Row],[ScoreHome]]-Table1[[#This Row],[ScoreAway]])</f>
        <v>-19</v>
      </c>
      <c r="O8398">
        <f>IF(Table1[[#This Row],[SpreadActual]]&lt;Table1[[#This Row],[SpreadFavorite]],1,0)</f>
        <v>1</v>
      </c>
      <c r="P8398">
        <v>34</v>
      </c>
      <c r="Q8398" t="s">
        <v>160</v>
      </c>
      <c r="R8398" t="b">
        <v>0</v>
      </c>
    </row>
    <row r="8399" spans="1:22" x14ac:dyDescent="0.2">
      <c r="A8399" s="1">
        <v>37990</v>
      </c>
      <c r="B8399">
        <v>2003</v>
      </c>
      <c r="C8399">
        <f>_xlfn.MAXIFS(Table1[ScheduleWeekWritten],Table1[ScheduleSeason],Table1[[#This Row],[ScheduleSeason]])</f>
        <v>17</v>
      </c>
      <c r="D8399" t="s">
        <v>134</v>
      </c>
      <c r="E8399" cm="1">
        <f t="array" ref="E8399">_xlfn.XLOOKUP(Table1[[#This Row],[ScheduleWeekWritten]],Table3[Game],100+Table3[Increase],Table1[[#This Row],[ScheduleWeekWritten]])</f>
        <v>101</v>
      </c>
      <c r="F8399" t="b">
        <v>1</v>
      </c>
      <c r="G8399" t="s">
        <v>33</v>
      </c>
      <c r="H8399">
        <v>33</v>
      </c>
      <c r="I8399">
        <v>27</v>
      </c>
      <c r="J8399" t="s">
        <v>128</v>
      </c>
      <c r="K8399" t="s">
        <v>35</v>
      </c>
      <c r="L8399" t="str">
        <f>_xlfn.XLOOKUP(Table1[[#This Row],[TeamFavoriteID]],Table2[team_id],Table2[team_name],_xlfn.XLOOKUP(Table1[[#This Row],[TeamFavoriteID]],Table2[team_id_pfr],Table2[team_name],"Even"))</f>
        <v>Green Bay Packers</v>
      </c>
      <c r="M8399">
        <v>-7.5</v>
      </c>
      <c r="N8399">
        <f>IF(Table1[[#This Row],[TeamFavorite]]=Table1[[#This Row],[TeamHome]],Table1[[#This Row],[ScoreAway]]-Table1[[#This Row],[ScoreHome]],Table1[[#This Row],[ScoreHome]]-Table1[[#This Row],[ScoreAway]])</f>
        <v>-6</v>
      </c>
      <c r="O8399">
        <f>IF(Table1[[#This Row],[SpreadActual]]&lt;Table1[[#This Row],[SpreadFavorite]],1,0)</f>
        <v>0</v>
      </c>
      <c r="P8399">
        <v>43.5</v>
      </c>
      <c r="Q8399" t="s">
        <v>82</v>
      </c>
      <c r="R8399" t="b">
        <v>0</v>
      </c>
    </row>
    <row r="8400" spans="1:22" x14ac:dyDescent="0.2">
      <c r="A8400" s="1">
        <v>37990</v>
      </c>
      <c r="B8400">
        <v>2003</v>
      </c>
      <c r="C8400">
        <f>_xlfn.MAXIFS(Table1[ScheduleWeekWritten],Table1[ScheduleSeason],Table1[[#This Row],[ScheduleSeason]])</f>
        <v>17</v>
      </c>
      <c r="D8400" t="s">
        <v>134</v>
      </c>
      <c r="E8400" cm="1">
        <f t="array" ref="E8400">_xlfn.XLOOKUP(Table1[[#This Row],[ScheduleWeekWritten]],Table3[Game],100+Table3[Increase],Table1[[#This Row],[ScheduleWeekWritten]])</f>
        <v>101</v>
      </c>
      <c r="F8400" t="b">
        <v>1</v>
      </c>
      <c r="G8400" t="s">
        <v>140</v>
      </c>
      <c r="H8400">
        <v>41</v>
      </c>
      <c r="I8400">
        <v>10</v>
      </c>
      <c r="J8400" t="s">
        <v>24</v>
      </c>
      <c r="K8400" t="s">
        <v>72</v>
      </c>
      <c r="L8400" t="str">
        <f>_xlfn.XLOOKUP(Table1[[#This Row],[TeamFavoriteID]],Table2[team_id],Table2[team_name],_xlfn.XLOOKUP(Table1[[#This Row],[TeamFavoriteID]],Table2[team_id_pfr],Table2[team_name],"Even"))</f>
        <v>Baltimore Colts</v>
      </c>
      <c r="M8400">
        <v>-3</v>
      </c>
      <c r="N8400">
        <f>IF(Table1[[#This Row],[TeamFavorite]]=Table1[[#This Row],[TeamHome]],Table1[[#This Row],[ScoreAway]]-Table1[[#This Row],[ScoreHome]],Table1[[#This Row],[ScoreHome]]-Table1[[#This Row],[ScoreAway]])</f>
        <v>31</v>
      </c>
      <c r="O8400">
        <f>IF(Table1[[#This Row],[SpreadActual]]&lt;Table1[[#This Row],[SpreadFavorite]],1,0)</f>
        <v>0</v>
      </c>
      <c r="P8400">
        <v>49</v>
      </c>
      <c r="Q8400" t="s">
        <v>141</v>
      </c>
      <c r="R8400" t="b">
        <v>0</v>
      </c>
      <c r="S8400">
        <v>72</v>
      </c>
      <c r="T8400">
        <v>0</v>
      </c>
      <c r="V8400" t="s">
        <v>103</v>
      </c>
    </row>
    <row r="8401" spans="1:22" x14ac:dyDescent="0.2">
      <c r="A8401" s="1">
        <v>37996</v>
      </c>
      <c r="B8401">
        <v>2003</v>
      </c>
      <c r="C8401">
        <f>_xlfn.MAXIFS(Table1[ScheduleWeekWritten],Table1[ScheduleSeason],Table1[[#This Row],[ScheduleSeason]])</f>
        <v>17</v>
      </c>
      <c r="D8401" t="s">
        <v>99</v>
      </c>
      <c r="E8401" cm="1">
        <f t="array" ref="E8401">_xlfn.XLOOKUP(Table1[[#This Row],[ScheduleWeekWritten]],Table3[Game],100+Table3[Increase],Table1[[#This Row],[ScheduleWeekWritten]])</f>
        <v>102</v>
      </c>
      <c r="F8401" t="b">
        <v>1</v>
      </c>
      <c r="G8401" t="s">
        <v>115</v>
      </c>
      <c r="H8401">
        <v>17</v>
      </c>
      <c r="I8401">
        <v>14</v>
      </c>
      <c r="J8401" t="s">
        <v>171</v>
      </c>
      <c r="K8401" t="s">
        <v>70</v>
      </c>
      <c r="L8401" t="str">
        <f>_xlfn.XLOOKUP(Table1[[#This Row],[TeamFavoriteID]],Table2[team_id],Table2[team_name],_xlfn.XLOOKUP(Table1[[#This Row],[TeamFavoriteID]],Table2[team_id_pfr],Table2[team_name],"Even"))</f>
        <v>Boston Patriots</v>
      </c>
      <c r="M8401">
        <v>-6</v>
      </c>
      <c r="N8401">
        <f>IF(Table1[[#This Row],[TeamFavorite]]=Table1[[#This Row],[TeamHome]],Table1[[#This Row],[ScoreAway]]-Table1[[#This Row],[ScoreHome]],Table1[[#This Row],[ScoreHome]]-Table1[[#This Row],[ScoreAway]])</f>
        <v>3</v>
      </c>
      <c r="O8401">
        <f>IF(Table1[[#This Row],[SpreadActual]]&lt;Table1[[#This Row],[SpreadFavorite]],1,0)</f>
        <v>0</v>
      </c>
      <c r="P8401">
        <v>34</v>
      </c>
      <c r="Q8401" t="s">
        <v>179</v>
      </c>
      <c r="R8401" t="b">
        <v>0</v>
      </c>
    </row>
    <row r="8402" spans="1:22" x14ac:dyDescent="0.2">
      <c r="A8402" s="1">
        <v>37996</v>
      </c>
      <c r="B8402">
        <v>2003</v>
      </c>
      <c r="C8402">
        <f>_xlfn.MAXIFS(Table1[ScheduleWeekWritten],Table1[ScheduleSeason],Table1[[#This Row],[ScheduleSeason]])</f>
        <v>17</v>
      </c>
      <c r="D8402" t="s">
        <v>99</v>
      </c>
      <c r="E8402" cm="1">
        <f t="array" ref="E8402">_xlfn.XLOOKUP(Table1[[#This Row],[ScheduleWeekWritten]],Table3[Game],100+Table3[Increase],Table1[[#This Row],[ScheduleWeekWritten]])</f>
        <v>102</v>
      </c>
      <c r="F8402" t="b">
        <v>1</v>
      </c>
      <c r="G8402" t="s">
        <v>153</v>
      </c>
      <c r="H8402">
        <v>23</v>
      </c>
      <c r="I8402">
        <v>29</v>
      </c>
      <c r="J8402" t="s">
        <v>152</v>
      </c>
      <c r="K8402" t="s">
        <v>40</v>
      </c>
      <c r="L8402" t="str">
        <f>_xlfn.XLOOKUP(Table1[[#This Row],[TeamFavoriteID]],Table2[team_id],Table2[team_name],_xlfn.XLOOKUP(Table1[[#This Row],[TeamFavoriteID]],Table2[team_id_pfr],Table2[team_name],"Even"))</f>
        <v>Los Angeles Rams</v>
      </c>
      <c r="M8402">
        <v>-7</v>
      </c>
      <c r="N8402">
        <f>IF(Table1[[#This Row],[TeamFavorite]]=Table1[[#This Row],[TeamHome]],Table1[[#This Row],[ScoreAway]]-Table1[[#This Row],[ScoreHome]],Table1[[#This Row],[ScoreHome]]-Table1[[#This Row],[ScoreAway]])</f>
        <v>-6</v>
      </c>
      <c r="O8402">
        <f>IF(Table1[[#This Row],[SpreadActual]]&lt;Table1[[#This Row],[SpreadFavorite]],1,0)</f>
        <v>0</v>
      </c>
      <c r="P8402">
        <v>46</v>
      </c>
      <c r="Q8402" t="s">
        <v>157</v>
      </c>
      <c r="R8402" t="b">
        <v>0</v>
      </c>
      <c r="S8402">
        <v>72</v>
      </c>
      <c r="T8402">
        <v>0</v>
      </c>
      <c r="V8402" t="s">
        <v>103</v>
      </c>
    </row>
    <row r="8403" spans="1:22" x14ac:dyDescent="0.2">
      <c r="A8403" s="1">
        <v>37997</v>
      </c>
      <c r="B8403">
        <v>2003</v>
      </c>
      <c r="C8403">
        <f>_xlfn.MAXIFS(Table1[ScheduleWeekWritten],Table1[ScheduleSeason],Table1[[#This Row],[ScheduleSeason]])</f>
        <v>17</v>
      </c>
      <c r="D8403" t="s">
        <v>99</v>
      </c>
      <c r="E8403" cm="1">
        <f t="array" ref="E8403">_xlfn.XLOOKUP(Table1[[#This Row],[ScheduleWeekWritten]],Table3[Game],100+Table3[Increase],Table1[[#This Row],[ScheduleWeekWritten]])</f>
        <v>102</v>
      </c>
      <c r="F8403" t="b">
        <v>1</v>
      </c>
      <c r="G8403" t="s">
        <v>42</v>
      </c>
      <c r="H8403">
        <v>31</v>
      </c>
      <c r="I8403">
        <v>38</v>
      </c>
      <c r="J8403" t="s">
        <v>140</v>
      </c>
      <c r="K8403" t="s">
        <v>75</v>
      </c>
      <c r="L8403" t="str">
        <f>_xlfn.XLOOKUP(Table1[[#This Row],[TeamFavoriteID]],Table2[team_id],Table2[team_name],_xlfn.XLOOKUP(Table1[[#This Row],[TeamFavoriteID]],Table2[team_id_pfr],Table2[team_name],"Even"))</f>
        <v>Kansas City Chiefs</v>
      </c>
      <c r="M8403">
        <v>-3</v>
      </c>
      <c r="N8403">
        <f>IF(Table1[[#This Row],[TeamFavorite]]=Table1[[#This Row],[TeamHome]],Table1[[#This Row],[ScoreAway]]-Table1[[#This Row],[ScoreHome]],Table1[[#This Row],[ScoreHome]]-Table1[[#This Row],[ScoreAway]])</f>
        <v>7</v>
      </c>
      <c r="O8403">
        <f>IF(Table1[[#This Row],[SpreadActual]]&lt;Table1[[#This Row],[SpreadFavorite]],1,0)</f>
        <v>0</v>
      </c>
      <c r="P8403">
        <v>53</v>
      </c>
      <c r="Q8403" t="s">
        <v>117</v>
      </c>
      <c r="R8403" t="b">
        <v>0</v>
      </c>
    </row>
    <row r="8404" spans="1:22" x14ac:dyDescent="0.2">
      <c r="A8404" s="1">
        <v>37997</v>
      </c>
      <c r="B8404">
        <v>2003</v>
      </c>
      <c r="C8404">
        <f>_xlfn.MAXIFS(Table1[ScheduleWeekWritten],Table1[ScheduleSeason],Table1[[#This Row],[ScheduleSeason]])</f>
        <v>17</v>
      </c>
      <c r="D8404" t="s">
        <v>99</v>
      </c>
      <c r="E8404" cm="1">
        <f t="array" ref="E8404">_xlfn.XLOOKUP(Table1[[#This Row],[ScheduleWeekWritten]],Table3[Game],100+Table3[Increase],Table1[[#This Row],[ScheduleWeekWritten]])</f>
        <v>102</v>
      </c>
      <c r="F8404" t="b">
        <v>1</v>
      </c>
      <c r="G8404" t="s">
        <v>58</v>
      </c>
      <c r="H8404">
        <v>20</v>
      </c>
      <c r="I8404">
        <v>17</v>
      </c>
      <c r="J8404" t="s">
        <v>33</v>
      </c>
      <c r="K8404" t="s">
        <v>77</v>
      </c>
      <c r="L8404" t="str">
        <f>_xlfn.XLOOKUP(Table1[[#This Row],[TeamFavoriteID]],Table2[team_id],Table2[team_name],_xlfn.XLOOKUP(Table1[[#This Row],[TeamFavoriteID]],Table2[team_id_pfr],Table2[team_name],"Even"))</f>
        <v>Philadelphia Eagles</v>
      </c>
      <c r="M8404">
        <v>-4</v>
      </c>
      <c r="N8404">
        <f>IF(Table1[[#This Row],[TeamFavorite]]=Table1[[#This Row],[TeamHome]],Table1[[#This Row],[ScoreAway]]-Table1[[#This Row],[ScoreHome]],Table1[[#This Row],[ScoreHome]]-Table1[[#This Row],[ScoreAway]])</f>
        <v>-3</v>
      </c>
      <c r="O8404">
        <f>IF(Table1[[#This Row],[SpreadActual]]&lt;Table1[[#This Row],[SpreadFavorite]],1,0)</f>
        <v>0</v>
      </c>
      <c r="P8404">
        <v>43</v>
      </c>
      <c r="Q8404" t="s">
        <v>183</v>
      </c>
      <c r="R8404" t="b">
        <v>0</v>
      </c>
    </row>
    <row r="8405" spans="1:22" x14ac:dyDescent="0.2">
      <c r="A8405" s="1">
        <v>38004</v>
      </c>
      <c r="B8405">
        <v>2003</v>
      </c>
      <c r="C8405">
        <f>_xlfn.MAXIFS(Table1[ScheduleWeekWritten],Table1[ScheduleSeason],Table1[[#This Row],[ScheduleSeason]])</f>
        <v>17</v>
      </c>
      <c r="D8405" t="s">
        <v>92</v>
      </c>
      <c r="E8405" cm="1">
        <f t="array" ref="E8405">_xlfn.XLOOKUP(Table1[[#This Row],[ScheduleWeekWritten]],Table3[Game],100+Table3[Increase],Table1[[#This Row],[ScheduleWeekWritten]])</f>
        <v>103</v>
      </c>
      <c r="F8405" t="b">
        <v>1</v>
      </c>
      <c r="G8405" t="s">
        <v>115</v>
      </c>
      <c r="H8405">
        <v>24</v>
      </c>
      <c r="I8405">
        <v>14</v>
      </c>
      <c r="J8405" t="s">
        <v>140</v>
      </c>
      <c r="K8405" t="s">
        <v>70</v>
      </c>
      <c r="L8405" t="str">
        <f>_xlfn.XLOOKUP(Table1[[#This Row],[TeamFavoriteID]],Table2[team_id],Table2[team_name],_xlfn.XLOOKUP(Table1[[#This Row],[TeamFavoriteID]],Table2[team_id_pfr],Table2[team_name],"Even"))</f>
        <v>Boston Patriots</v>
      </c>
      <c r="M8405">
        <v>-3.5</v>
      </c>
      <c r="N8405">
        <f>IF(Table1[[#This Row],[TeamFavorite]]=Table1[[#This Row],[TeamHome]],Table1[[#This Row],[ScoreAway]]-Table1[[#This Row],[ScoreHome]],Table1[[#This Row],[ScoreHome]]-Table1[[#This Row],[ScoreAway]])</f>
        <v>10</v>
      </c>
      <c r="O8405">
        <f>IF(Table1[[#This Row],[SpreadActual]]&lt;Table1[[#This Row],[SpreadFavorite]],1,0)</f>
        <v>0</v>
      </c>
      <c r="P8405">
        <v>42</v>
      </c>
      <c r="Q8405" t="s">
        <v>179</v>
      </c>
      <c r="R8405" t="b">
        <v>0</v>
      </c>
    </row>
    <row r="8406" spans="1:22" x14ac:dyDescent="0.2">
      <c r="A8406" s="1">
        <v>38004</v>
      </c>
      <c r="B8406">
        <v>2003</v>
      </c>
      <c r="C8406">
        <f>_xlfn.MAXIFS(Table1[ScheduleWeekWritten],Table1[ScheduleSeason],Table1[[#This Row],[ScheduleSeason]])</f>
        <v>17</v>
      </c>
      <c r="D8406" t="s">
        <v>92</v>
      </c>
      <c r="E8406" cm="1">
        <f t="array" ref="E8406">_xlfn.XLOOKUP(Table1[[#This Row],[ScheduleWeekWritten]],Table3[Game],100+Table3[Increase],Table1[[#This Row],[ScheduleWeekWritten]])</f>
        <v>103</v>
      </c>
      <c r="F8406" t="b">
        <v>1</v>
      </c>
      <c r="G8406" t="s">
        <v>58</v>
      </c>
      <c r="H8406">
        <v>3</v>
      </c>
      <c r="I8406">
        <v>14</v>
      </c>
      <c r="J8406" t="s">
        <v>152</v>
      </c>
      <c r="K8406" t="s">
        <v>77</v>
      </c>
      <c r="L8406" t="str">
        <f>_xlfn.XLOOKUP(Table1[[#This Row],[TeamFavoriteID]],Table2[team_id],Table2[team_name],_xlfn.XLOOKUP(Table1[[#This Row],[TeamFavoriteID]],Table2[team_id_pfr],Table2[team_name],"Even"))</f>
        <v>Philadelphia Eagles</v>
      </c>
      <c r="M8406">
        <v>-4</v>
      </c>
      <c r="N8406">
        <f>IF(Table1[[#This Row],[TeamFavorite]]=Table1[[#This Row],[TeamHome]],Table1[[#This Row],[ScoreAway]]-Table1[[#This Row],[ScoreHome]],Table1[[#This Row],[ScoreHome]]-Table1[[#This Row],[ScoreAway]])</f>
        <v>11</v>
      </c>
      <c r="O8406">
        <f>IF(Table1[[#This Row],[SpreadActual]]&lt;Table1[[#This Row],[SpreadFavorite]],1,0)</f>
        <v>0</v>
      </c>
      <c r="P8406">
        <v>36.5</v>
      </c>
      <c r="Q8406" t="s">
        <v>183</v>
      </c>
      <c r="R8406" t="b">
        <v>0</v>
      </c>
    </row>
    <row r="8407" spans="1:22" x14ac:dyDescent="0.2">
      <c r="A8407" s="1">
        <v>38018</v>
      </c>
      <c r="B8407">
        <v>2003</v>
      </c>
      <c r="C8407">
        <f>_xlfn.MAXIFS(Table1[ScheduleWeekWritten],Table1[ScheduleSeason],Table1[[#This Row],[ScheduleSeason]])</f>
        <v>17</v>
      </c>
      <c r="D8407" t="s">
        <v>93</v>
      </c>
      <c r="E8407" cm="1">
        <f t="array" ref="E8407">_xlfn.XLOOKUP(Table1[[#This Row],[ScheduleWeekWritten]],Table3[Game],100+Table3[Increase],Table1[[#This Row],[ScheduleWeekWritten]])</f>
        <v>104</v>
      </c>
      <c r="F8407" t="b">
        <v>1</v>
      </c>
      <c r="G8407" t="s">
        <v>115</v>
      </c>
      <c r="H8407">
        <v>32</v>
      </c>
      <c r="I8407">
        <v>29</v>
      </c>
      <c r="J8407" t="s">
        <v>152</v>
      </c>
      <c r="K8407" t="s">
        <v>70</v>
      </c>
      <c r="L8407" t="str">
        <f>_xlfn.XLOOKUP(Table1[[#This Row],[TeamFavoriteID]],Table2[team_id],Table2[team_name],_xlfn.XLOOKUP(Table1[[#This Row],[TeamFavoriteID]],Table2[team_id_pfr],Table2[team_name],"Even"))</f>
        <v>Boston Patriots</v>
      </c>
      <c r="M8407">
        <v>-7</v>
      </c>
      <c r="N8407">
        <f>IF(Table1[[#This Row],[TeamFavorite]]=Table1[[#This Row],[TeamHome]],Table1[[#This Row],[ScoreAway]]-Table1[[#This Row],[ScoreHome]],Table1[[#This Row],[ScoreHome]]-Table1[[#This Row],[ScoreAway]])</f>
        <v>3</v>
      </c>
      <c r="O8407">
        <f>IF(Table1[[#This Row],[SpreadActual]]&lt;Table1[[#This Row],[SpreadFavorite]],1,0)</f>
        <v>0</v>
      </c>
      <c r="P8407">
        <v>37.5</v>
      </c>
      <c r="Q8407" t="s">
        <v>178</v>
      </c>
      <c r="R8407" t="b">
        <v>1</v>
      </c>
      <c r="S8407">
        <v>72</v>
      </c>
      <c r="T8407">
        <v>0</v>
      </c>
      <c r="V8407" t="s">
        <v>103</v>
      </c>
    </row>
    <row r="8408" spans="1:22" x14ac:dyDescent="0.2">
      <c r="A8408" s="1">
        <v>38239</v>
      </c>
      <c r="B8408">
        <v>2004</v>
      </c>
      <c r="C8408">
        <f>_xlfn.MAXIFS(Table1[ScheduleWeekWritten],Table1[ScheduleSeason],Table1[[#This Row],[ScheduleSeason]])</f>
        <v>17</v>
      </c>
      <c r="D8408">
        <v>1</v>
      </c>
      <c r="E8408" cm="1">
        <f t="array" ref="E8408">_xlfn.XLOOKUP(Table1[[#This Row],[ScheduleWeekWritten]],Table3[Game],100+Table3[Increase],Table1[[#This Row],[ScheduleWeekWritten]])</f>
        <v>1</v>
      </c>
      <c r="F8408" t="b">
        <v>0</v>
      </c>
      <c r="G8408" t="s">
        <v>115</v>
      </c>
      <c r="H8408">
        <v>27</v>
      </c>
      <c r="I8408">
        <v>24</v>
      </c>
      <c r="J8408" t="s">
        <v>140</v>
      </c>
      <c r="K8408" t="s">
        <v>70</v>
      </c>
      <c r="L8408" t="str">
        <f>_xlfn.XLOOKUP(Table1[[#This Row],[TeamFavoriteID]],Table2[team_id],Table2[team_name],_xlfn.XLOOKUP(Table1[[#This Row],[TeamFavoriteID]],Table2[team_id_pfr],Table2[team_name],"Even"))</f>
        <v>Boston Patriots</v>
      </c>
      <c r="M8408">
        <v>-3</v>
      </c>
      <c r="N8408">
        <f>IF(Table1[[#This Row],[TeamFavorite]]=Table1[[#This Row],[TeamHome]],Table1[[#This Row],[ScoreAway]]-Table1[[#This Row],[ScoreHome]],Table1[[#This Row],[ScoreHome]]-Table1[[#This Row],[ScoreAway]])</f>
        <v>3</v>
      </c>
      <c r="O8408">
        <f>IF(Table1[[#This Row],[SpreadActual]]&lt;Table1[[#This Row],[SpreadFavorite]],1,0)</f>
        <v>0</v>
      </c>
      <c r="P8408">
        <v>44.5</v>
      </c>
      <c r="Q8408" t="s">
        <v>179</v>
      </c>
      <c r="R8408" t="b">
        <v>0</v>
      </c>
      <c r="S8408">
        <v>71</v>
      </c>
      <c r="T8408">
        <v>14</v>
      </c>
      <c r="U8408">
        <v>90</v>
      </c>
    </row>
    <row r="8409" spans="1:22" x14ac:dyDescent="0.2">
      <c r="A8409" s="1">
        <v>38241</v>
      </c>
      <c r="B8409">
        <v>2004</v>
      </c>
      <c r="C8409">
        <f>_xlfn.MAXIFS(Table1[ScheduleWeekWritten],Table1[ScheduleSeason],Table1[[#This Row],[ScheduleSeason]])</f>
        <v>17</v>
      </c>
      <c r="D8409">
        <v>1</v>
      </c>
      <c r="E8409" cm="1">
        <f t="array" ref="E8409">_xlfn.XLOOKUP(Table1[[#This Row],[ScheduleWeekWritten]],Table3[Game],100+Table3[Increase],Table1[[#This Row],[ScheduleWeekWritten]])</f>
        <v>1</v>
      </c>
      <c r="F8409" t="b">
        <v>0</v>
      </c>
      <c r="G8409" t="s">
        <v>19</v>
      </c>
      <c r="H8409">
        <v>7</v>
      </c>
      <c r="I8409">
        <v>17</v>
      </c>
      <c r="J8409" t="s">
        <v>171</v>
      </c>
      <c r="K8409" t="s">
        <v>25</v>
      </c>
      <c r="L8409" t="str">
        <f>_xlfn.XLOOKUP(Table1[[#This Row],[TeamFavoriteID]],Table2[team_id],Table2[team_name],_xlfn.XLOOKUP(Table1[[#This Row],[TeamFavoriteID]],Table2[team_id_pfr],Table2[team_name],"Even"))</f>
        <v>Houston Oilers</v>
      </c>
      <c r="M8409">
        <v>-3</v>
      </c>
      <c r="N8409">
        <f>IF(Table1[[#This Row],[TeamFavorite]]=Table1[[#This Row],[TeamHome]],Table1[[#This Row],[ScoreAway]]-Table1[[#This Row],[ScoreHome]],Table1[[#This Row],[ScoreHome]]-Table1[[#This Row],[ScoreAway]])</f>
        <v>-10</v>
      </c>
      <c r="O8409">
        <f>IF(Table1[[#This Row],[SpreadActual]]&lt;Table1[[#This Row],[SpreadFavorite]],1,0)</f>
        <v>1</v>
      </c>
      <c r="P8409">
        <v>38</v>
      </c>
      <c r="Q8409" t="s">
        <v>143</v>
      </c>
      <c r="R8409" t="b">
        <v>0</v>
      </c>
      <c r="S8409">
        <v>84</v>
      </c>
      <c r="T8409">
        <v>14</v>
      </c>
      <c r="U8409">
        <v>73</v>
      </c>
    </row>
    <row r="8410" spans="1:22" x14ac:dyDescent="0.2">
      <c r="A8410" s="1">
        <v>38242</v>
      </c>
      <c r="B8410">
        <v>2004</v>
      </c>
      <c r="C8410">
        <f>_xlfn.MAXIFS(Table1[ScheduleWeekWritten],Table1[ScheduleSeason],Table1[[#This Row],[ScheduleSeason]])</f>
        <v>17</v>
      </c>
      <c r="D8410">
        <v>1</v>
      </c>
      <c r="E8410" cm="1">
        <f t="array" ref="E8410">_xlfn.XLOOKUP(Table1[[#This Row],[ScheduleWeekWritten]],Table3[Game],100+Table3[Increase],Table1[[#This Row],[ScheduleWeekWritten]])</f>
        <v>1</v>
      </c>
      <c r="F8410" t="b">
        <v>0</v>
      </c>
      <c r="G8410" t="s">
        <v>28</v>
      </c>
      <c r="H8410">
        <v>10</v>
      </c>
      <c r="I8410">
        <v>13</v>
      </c>
      <c r="J8410" t="s">
        <v>154</v>
      </c>
      <c r="K8410" t="s">
        <v>43</v>
      </c>
      <c r="L8410" t="str">
        <f>_xlfn.XLOOKUP(Table1[[#This Row],[TeamFavoriteID]],Table2[team_id],Table2[team_name],_xlfn.XLOOKUP(Table1[[#This Row],[TeamFavoriteID]],Table2[team_id_pfr],Table2[team_name],"Even"))</f>
        <v>Buffalo Bills</v>
      </c>
      <c r="M8410">
        <v>-3</v>
      </c>
      <c r="N8410">
        <f>IF(Table1[[#This Row],[TeamFavorite]]=Table1[[#This Row],[TeamHome]],Table1[[#This Row],[ScoreAway]]-Table1[[#This Row],[ScoreHome]],Table1[[#This Row],[ScoreHome]]-Table1[[#This Row],[ScoreAway]])</f>
        <v>3</v>
      </c>
      <c r="O8410">
        <f>IF(Table1[[#This Row],[SpreadActual]]&lt;Table1[[#This Row],[SpreadFavorite]],1,0)</f>
        <v>0</v>
      </c>
      <c r="P8410">
        <v>35</v>
      </c>
      <c r="Q8410" t="s">
        <v>123</v>
      </c>
      <c r="R8410" t="b">
        <v>0</v>
      </c>
      <c r="S8410">
        <v>66</v>
      </c>
      <c r="T8410">
        <v>9</v>
      </c>
      <c r="U8410">
        <v>80</v>
      </c>
    </row>
    <row r="8411" spans="1:22" x14ac:dyDescent="0.2">
      <c r="A8411" s="1">
        <v>38242</v>
      </c>
      <c r="B8411">
        <v>2004</v>
      </c>
      <c r="C8411">
        <f>_xlfn.MAXIFS(Table1[ScheduleWeekWritten],Table1[ScheduleSeason],Table1[[#This Row],[ScheduleSeason]])</f>
        <v>17</v>
      </c>
      <c r="D8411">
        <v>1</v>
      </c>
      <c r="E8411" cm="1">
        <f t="array" ref="E8411">_xlfn.XLOOKUP(Table1[[#This Row],[ScheduleWeekWritten]],Table3[Game],100+Table3[Increase],Table1[[#This Row],[ScheduleWeekWritten]])</f>
        <v>1</v>
      </c>
      <c r="F8411" t="b">
        <v>0</v>
      </c>
      <c r="G8411" t="s">
        <v>46</v>
      </c>
      <c r="H8411">
        <v>16</v>
      </c>
      <c r="I8411">
        <v>20</v>
      </c>
      <c r="J8411" t="s">
        <v>45</v>
      </c>
      <c r="K8411" t="s">
        <v>47</v>
      </c>
      <c r="L8411" t="str">
        <f>_xlfn.XLOOKUP(Table1[[#This Row],[TeamFavoriteID]],Table2[team_id],Table2[team_name],_xlfn.XLOOKUP(Table1[[#This Row],[TeamFavoriteID]],Table2[team_id_pfr],Table2[team_name],"Even"))</f>
        <v>Chicago Bears</v>
      </c>
      <c r="M8411">
        <v>-1.5</v>
      </c>
      <c r="N8411">
        <f>IF(Table1[[#This Row],[TeamFavorite]]=Table1[[#This Row],[TeamHome]],Table1[[#This Row],[ScoreAway]]-Table1[[#This Row],[ScoreHome]],Table1[[#This Row],[ScoreHome]]-Table1[[#This Row],[ScoreAway]])</f>
        <v>4</v>
      </c>
      <c r="O8411">
        <f>IF(Table1[[#This Row],[SpreadActual]]&lt;Table1[[#This Row],[SpreadFavorite]],1,0)</f>
        <v>0</v>
      </c>
      <c r="P8411">
        <v>38.5</v>
      </c>
      <c r="Q8411" t="s">
        <v>114</v>
      </c>
      <c r="R8411" t="b">
        <v>0</v>
      </c>
      <c r="S8411">
        <v>71</v>
      </c>
      <c r="T8411">
        <v>6</v>
      </c>
      <c r="U8411">
        <v>63</v>
      </c>
    </row>
    <row r="8412" spans="1:22" x14ac:dyDescent="0.2">
      <c r="A8412" s="1">
        <v>38242</v>
      </c>
      <c r="B8412">
        <v>2004</v>
      </c>
      <c r="C8412">
        <f>_xlfn.MAXIFS(Table1[ScheduleWeekWritten],Table1[ScheduleSeason],Table1[[#This Row],[ScheduleSeason]])</f>
        <v>17</v>
      </c>
      <c r="D8412">
        <v>1</v>
      </c>
      <c r="E8412" cm="1">
        <f t="array" ref="E8412">_xlfn.XLOOKUP(Table1[[#This Row],[ScheduleWeekWritten]],Table3[Game],100+Table3[Increase],Table1[[#This Row],[ScheduleWeekWritten]])</f>
        <v>1</v>
      </c>
      <c r="F8412" t="b">
        <v>0</v>
      </c>
      <c r="G8412" t="s">
        <v>62</v>
      </c>
      <c r="H8412">
        <v>20</v>
      </c>
      <c r="I8412">
        <v>3</v>
      </c>
      <c r="J8412" t="s">
        <v>158</v>
      </c>
      <c r="K8412" t="s">
        <v>159</v>
      </c>
      <c r="L8412" t="str">
        <f>_xlfn.XLOOKUP(Table1[[#This Row],[TeamFavoriteID]],Table2[team_id],Table2[team_name],_xlfn.XLOOKUP(Table1[[#This Row],[TeamFavoriteID]],Table2[team_id_pfr],Table2[team_name],"Even"))</f>
        <v>Baltimore Ravens</v>
      </c>
      <c r="M8412">
        <v>-3.5</v>
      </c>
      <c r="N8412">
        <f>IF(Table1[[#This Row],[TeamFavorite]]=Table1[[#This Row],[TeamHome]],Table1[[#This Row],[ScoreAway]]-Table1[[#This Row],[ScoreHome]],Table1[[#This Row],[ScoreHome]]-Table1[[#This Row],[ScoreAway]])</f>
        <v>17</v>
      </c>
      <c r="O8412">
        <f>IF(Table1[[#This Row],[SpreadActual]]&lt;Table1[[#This Row],[SpreadFavorite]],1,0)</f>
        <v>0</v>
      </c>
      <c r="P8412">
        <v>37</v>
      </c>
      <c r="Q8412" t="s">
        <v>170</v>
      </c>
      <c r="R8412" t="b">
        <v>0</v>
      </c>
      <c r="S8412">
        <v>66</v>
      </c>
      <c r="T8412">
        <v>5</v>
      </c>
      <c r="U8412">
        <v>69</v>
      </c>
    </row>
    <row r="8413" spans="1:22" x14ac:dyDescent="0.2">
      <c r="A8413" s="1">
        <v>38242</v>
      </c>
      <c r="B8413">
        <v>2004</v>
      </c>
      <c r="C8413">
        <f>_xlfn.MAXIFS(Table1[ScheduleWeekWritten],Table1[ScheduleSeason],Table1[[#This Row],[ScheduleSeason]])</f>
        <v>17</v>
      </c>
      <c r="D8413">
        <v>1</v>
      </c>
      <c r="E8413" cm="1">
        <f t="array" ref="E8413">_xlfn.XLOOKUP(Table1[[#This Row],[ScheduleWeekWritten]],Table3[Game],100+Table3[Increase],Table1[[#This Row],[ScheduleWeekWritten]])</f>
        <v>1</v>
      </c>
      <c r="F8413" t="b">
        <v>0</v>
      </c>
      <c r="G8413" t="s">
        <v>24</v>
      </c>
      <c r="H8413">
        <v>34</v>
      </c>
      <c r="I8413">
        <v>24</v>
      </c>
      <c r="J8413" t="s">
        <v>42</v>
      </c>
      <c r="K8413" t="s">
        <v>88</v>
      </c>
      <c r="L8413" t="str">
        <f>_xlfn.XLOOKUP(Table1[[#This Row],[TeamFavoriteID]],Table2[team_id],Table2[team_name],_xlfn.XLOOKUP(Table1[[#This Row],[TeamFavoriteID]],Table2[team_id_pfr],Table2[team_name],"Even"))</f>
        <v>Denver Broncos</v>
      </c>
      <c r="M8413">
        <v>-3</v>
      </c>
      <c r="N8413">
        <f>IF(Table1[[#This Row],[TeamFavorite]]=Table1[[#This Row],[TeamHome]],Table1[[#This Row],[ScoreAway]]-Table1[[#This Row],[ScoreHome]],Table1[[#This Row],[ScoreHome]]-Table1[[#This Row],[ScoreAway]])</f>
        <v>-10</v>
      </c>
      <c r="O8413">
        <f>IF(Table1[[#This Row],[SpreadActual]]&lt;Table1[[#This Row],[SpreadFavorite]],1,0)</f>
        <v>1</v>
      </c>
      <c r="P8413">
        <v>48.5</v>
      </c>
      <c r="Q8413" t="s">
        <v>174</v>
      </c>
      <c r="R8413" t="b">
        <v>0</v>
      </c>
      <c r="S8413">
        <v>72</v>
      </c>
      <c r="T8413">
        <v>14</v>
      </c>
      <c r="U8413">
        <v>29</v>
      </c>
    </row>
    <row r="8414" spans="1:22" x14ac:dyDescent="0.2">
      <c r="A8414" s="1">
        <v>38242</v>
      </c>
      <c r="B8414">
        <v>2004</v>
      </c>
      <c r="C8414">
        <f>_xlfn.MAXIFS(Table1[ScheduleWeekWritten],Table1[ScheduleSeason],Table1[[#This Row],[ScheduleSeason]])</f>
        <v>17</v>
      </c>
      <c r="D8414">
        <v>1</v>
      </c>
      <c r="E8414" cm="1">
        <f t="array" ref="E8414">_xlfn.XLOOKUP(Table1[[#This Row],[ScheduleWeekWritten]],Table3[Game],100+Table3[Increase],Table1[[#This Row],[ScheduleWeekWritten]])</f>
        <v>1</v>
      </c>
      <c r="F8414" t="b">
        <v>0</v>
      </c>
      <c r="G8414" t="s">
        <v>177</v>
      </c>
      <c r="H8414">
        <v>20</v>
      </c>
      <c r="I8414">
        <v>27</v>
      </c>
      <c r="J8414" t="s">
        <v>27</v>
      </c>
      <c r="K8414" t="s">
        <v>182</v>
      </c>
      <c r="L8414" t="str">
        <f>_xlfn.XLOOKUP(Table1[[#This Row],[TeamFavoriteID]],Table2[team_id],Table2[team_name],_xlfn.XLOOKUP(Table1[[#This Row],[TeamFavoriteID]],Table2[team_id_pfr],Table2[team_name],"Even"))</f>
        <v>Houston Texans</v>
      </c>
      <c r="M8414">
        <v>-4.5</v>
      </c>
      <c r="N8414">
        <f>IF(Table1[[#This Row],[TeamFavorite]]=Table1[[#This Row],[TeamHome]],Table1[[#This Row],[ScoreAway]]-Table1[[#This Row],[ScoreHome]],Table1[[#This Row],[ScoreHome]]-Table1[[#This Row],[ScoreAway]])</f>
        <v>7</v>
      </c>
      <c r="O8414">
        <f>IF(Table1[[#This Row],[SpreadActual]]&lt;Table1[[#This Row],[SpreadFavorite]],1,0)</f>
        <v>0</v>
      </c>
      <c r="P8414">
        <v>44</v>
      </c>
      <c r="Q8414" t="s">
        <v>178</v>
      </c>
      <c r="R8414" t="b">
        <v>0</v>
      </c>
      <c r="S8414">
        <v>72</v>
      </c>
      <c r="T8414">
        <v>0</v>
      </c>
      <c r="V8414" t="s">
        <v>103</v>
      </c>
    </row>
    <row r="8415" spans="1:22" x14ac:dyDescent="0.2">
      <c r="A8415" s="1">
        <v>38242</v>
      </c>
      <c r="B8415">
        <v>2004</v>
      </c>
      <c r="C8415">
        <f>_xlfn.MAXIFS(Table1[ScheduleWeekWritten],Table1[ScheduleSeason],Table1[[#This Row],[ScheduleSeason]])</f>
        <v>17</v>
      </c>
      <c r="D8415">
        <v>1</v>
      </c>
      <c r="E8415" cm="1">
        <f t="array" ref="E8415">_xlfn.XLOOKUP(Table1[[#This Row],[ScheduleWeekWritten]],Table3[Game],100+Table3[Increase],Table1[[#This Row],[ScheduleWeekWritten]])</f>
        <v>1</v>
      </c>
      <c r="F8415" t="b">
        <v>0</v>
      </c>
      <c r="G8415" t="s">
        <v>54</v>
      </c>
      <c r="H8415">
        <v>35</v>
      </c>
      <c r="I8415">
        <v>17</v>
      </c>
      <c r="J8415" t="s">
        <v>67</v>
      </c>
      <c r="K8415" t="s">
        <v>55</v>
      </c>
      <c r="L8415" t="str">
        <f>_xlfn.XLOOKUP(Table1[[#This Row],[TeamFavoriteID]],Table2[team_id],Table2[team_name],_xlfn.XLOOKUP(Table1[[#This Row],[TeamFavoriteID]],Table2[team_id_pfr],Table2[team_name],"Even"))</f>
        <v>Minnesota Vikings</v>
      </c>
      <c r="M8415">
        <v>-6.5</v>
      </c>
      <c r="N8415">
        <f>IF(Table1[[#This Row],[TeamFavorite]]=Table1[[#This Row],[TeamHome]],Table1[[#This Row],[ScoreAway]]-Table1[[#This Row],[ScoreHome]],Table1[[#This Row],[ScoreHome]]-Table1[[#This Row],[ScoreAway]])</f>
        <v>-18</v>
      </c>
      <c r="O8415">
        <f>IF(Table1[[#This Row],[SpreadActual]]&lt;Table1[[#This Row],[SpreadFavorite]],1,0)</f>
        <v>1</v>
      </c>
      <c r="P8415">
        <v>44</v>
      </c>
      <c r="Q8415" t="s">
        <v>137</v>
      </c>
      <c r="R8415" t="b">
        <v>0</v>
      </c>
      <c r="S8415">
        <v>72</v>
      </c>
      <c r="T8415">
        <v>0</v>
      </c>
      <c r="V8415" t="s">
        <v>103</v>
      </c>
    </row>
    <row r="8416" spans="1:22" x14ac:dyDescent="0.2">
      <c r="A8416" s="1">
        <v>38242</v>
      </c>
      <c r="B8416">
        <v>2004</v>
      </c>
      <c r="C8416">
        <f>_xlfn.MAXIFS(Table1[ScheduleWeekWritten],Table1[ScheduleSeason],Table1[[#This Row],[ScheduleSeason]])</f>
        <v>17</v>
      </c>
      <c r="D8416">
        <v>1</v>
      </c>
      <c r="E8416" cm="1">
        <f t="array" ref="E8416">_xlfn.XLOOKUP(Table1[[#This Row],[ScheduleWeekWritten]],Table3[Game],100+Table3[Increase],Table1[[#This Row],[ScheduleWeekWritten]])</f>
        <v>1</v>
      </c>
      <c r="F8416" t="b">
        <v>0</v>
      </c>
      <c r="G8416" t="s">
        <v>95</v>
      </c>
      <c r="H8416">
        <v>7</v>
      </c>
      <c r="I8416">
        <v>21</v>
      </c>
      <c r="J8416" t="s">
        <v>128</v>
      </c>
      <c r="K8416" t="s">
        <v>132</v>
      </c>
      <c r="L8416" t="str">
        <f>_xlfn.XLOOKUP(Table1[[#This Row],[TeamFavoriteID]],Table2[team_id],Table2[team_name],_xlfn.XLOOKUP(Table1[[#This Row],[TeamFavoriteID]],Table2[team_id_pfr],Table2[team_name],"Even"))</f>
        <v>Seattle Seahawks</v>
      </c>
      <c r="M8416">
        <v>-2.5</v>
      </c>
      <c r="N8416">
        <f>IF(Table1[[#This Row],[TeamFavorite]]=Table1[[#This Row],[TeamHome]],Table1[[#This Row],[ScoreAway]]-Table1[[#This Row],[ScoreHome]],Table1[[#This Row],[ScoreHome]]-Table1[[#This Row],[ScoreAway]])</f>
        <v>-14</v>
      </c>
      <c r="O8416">
        <f>IF(Table1[[#This Row],[SpreadActual]]&lt;Table1[[#This Row],[SpreadFavorite]],1,0)</f>
        <v>1</v>
      </c>
      <c r="P8416">
        <v>45</v>
      </c>
      <c r="Q8416" t="s">
        <v>124</v>
      </c>
      <c r="R8416" t="b">
        <v>0</v>
      </c>
      <c r="S8416">
        <v>72</v>
      </c>
      <c r="T8416">
        <v>0</v>
      </c>
      <c r="V8416" t="s">
        <v>103</v>
      </c>
    </row>
    <row r="8417" spans="1:22" x14ac:dyDescent="0.2">
      <c r="A8417" s="1">
        <v>38242</v>
      </c>
      <c r="B8417">
        <v>2004</v>
      </c>
      <c r="C8417">
        <f>_xlfn.MAXIFS(Table1[ScheduleWeekWritten],Table1[ScheduleSeason],Table1[[#This Row],[ScheduleSeason]])</f>
        <v>17</v>
      </c>
      <c r="D8417">
        <v>1</v>
      </c>
      <c r="E8417" cm="1">
        <f t="array" ref="E8417">_xlfn.XLOOKUP(Table1[[#This Row],[ScheduleWeekWritten]],Table3[Game],100+Table3[Increase],Table1[[#This Row],[ScheduleWeekWritten]])</f>
        <v>1</v>
      </c>
      <c r="F8417" t="b">
        <v>0</v>
      </c>
      <c r="G8417" t="s">
        <v>31</v>
      </c>
      <c r="H8417">
        <v>31</v>
      </c>
      <c r="I8417">
        <v>24</v>
      </c>
      <c r="J8417" t="s">
        <v>101</v>
      </c>
      <c r="K8417" t="s">
        <v>32</v>
      </c>
      <c r="L8417" t="str">
        <f>_xlfn.XLOOKUP(Table1[[#This Row],[TeamFavoriteID]],Table2[team_id],Table2[team_name],_xlfn.XLOOKUP(Table1[[#This Row],[TeamFavoriteID]],Table2[team_id_pfr],Table2[team_name],"Even"))</f>
        <v>New York Jets</v>
      </c>
      <c r="M8417">
        <v>-5.5</v>
      </c>
      <c r="N8417">
        <f>IF(Table1[[#This Row],[TeamFavorite]]=Table1[[#This Row],[TeamHome]],Table1[[#This Row],[ScoreAway]]-Table1[[#This Row],[ScoreHome]],Table1[[#This Row],[ScoreHome]]-Table1[[#This Row],[ScoreAway]])</f>
        <v>-7</v>
      </c>
      <c r="O8417">
        <f>IF(Table1[[#This Row],[SpreadActual]]&lt;Table1[[#This Row],[SpreadFavorite]],1,0)</f>
        <v>1</v>
      </c>
      <c r="P8417">
        <v>42</v>
      </c>
      <c r="Q8417" t="s">
        <v>126</v>
      </c>
      <c r="R8417" t="b">
        <v>0</v>
      </c>
      <c r="S8417">
        <v>70</v>
      </c>
      <c r="T8417">
        <v>6</v>
      </c>
      <c r="U8417">
        <v>62</v>
      </c>
    </row>
    <row r="8418" spans="1:22" x14ac:dyDescent="0.2">
      <c r="A8418" s="1">
        <v>38242</v>
      </c>
      <c r="B8418">
        <v>2004</v>
      </c>
      <c r="C8418">
        <f>_xlfn.MAXIFS(Table1[ScheduleWeekWritten],Table1[ScheduleSeason],Table1[[#This Row],[ScheduleSeason]])</f>
        <v>17</v>
      </c>
      <c r="D8418">
        <v>1</v>
      </c>
      <c r="E8418" cm="1">
        <f t="array" ref="E8418">_xlfn.XLOOKUP(Table1[[#This Row],[ScheduleWeekWritten]],Table3[Game],100+Table3[Increase],Table1[[#This Row],[ScheduleWeekWritten]])</f>
        <v>1</v>
      </c>
      <c r="F8418" t="b">
        <v>0</v>
      </c>
      <c r="G8418" t="s">
        <v>58</v>
      </c>
      <c r="H8418">
        <v>31</v>
      </c>
      <c r="I8418">
        <v>17</v>
      </c>
      <c r="J8418" t="s">
        <v>50</v>
      </c>
      <c r="K8418" t="s">
        <v>77</v>
      </c>
      <c r="L8418" t="str">
        <f>_xlfn.XLOOKUP(Table1[[#This Row],[TeamFavoriteID]],Table2[team_id],Table2[team_name],_xlfn.XLOOKUP(Table1[[#This Row],[TeamFavoriteID]],Table2[team_id_pfr],Table2[team_name],"Even"))</f>
        <v>Philadelphia Eagles</v>
      </c>
      <c r="M8418">
        <v>-9.5</v>
      </c>
      <c r="N8418">
        <f>IF(Table1[[#This Row],[TeamFavorite]]=Table1[[#This Row],[TeamHome]],Table1[[#This Row],[ScoreAway]]-Table1[[#This Row],[ScoreHome]],Table1[[#This Row],[ScoreHome]]-Table1[[#This Row],[ScoreAway]])</f>
        <v>-14</v>
      </c>
      <c r="O8418">
        <f>IF(Table1[[#This Row],[SpreadActual]]&lt;Table1[[#This Row],[SpreadFavorite]],1,0)</f>
        <v>1</v>
      </c>
      <c r="P8418">
        <v>41.5</v>
      </c>
      <c r="Q8418" t="s">
        <v>183</v>
      </c>
      <c r="R8418" t="b">
        <v>0</v>
      </c>
      <c r="S8418">
        <v>68</v>
      </c>
      <c r="T8418">
        <v>6</v>
      </c>
      <c r="U8418">
        <v>66</v>
      </c>
    </row>
    <row r="8419" spans="1:22" x14ac:dyDescent="0.2">
      <c r="A8419" s="1">
        <v>38242</v>
      </c>
      <c r="B8419">
        <v>2004</v>
      </c>
      <c r="C8419">
        <f>_xlfn.MAXIFS(Table1[ScheduleWeekWritten],Table1[ScheduleSeason],Table1[[#This Row],[ScheduleSeason]])</f>
        <v>17</v>
      </c>
      <c r="D8419">
        <v>1</v>
      </c>
      <c r="E8419" cm="1">
        <f t="array" ref="E8419">_xlfn.XLOOKUP(Table1[[#This Row],[ScheduleWeekWritten]],Table3[Game],100+Table3[Increase],Table1[[#This Row],[ScheduleWeekWritten]])</f>
        <v>1</v>
      </c>
      <c r="F8419" t="b">
        <v>0</v>
      </c>
      <c r="G8419" t="s">
        <v>49</v>
      </c>
      <c r="H8419">
        <v>24</v>
      </c>
      <c r="I8419">
        <v>21</v>
      </c>
      <c r="J8419" t="s">
        <v>20</v>
      </c>
      <c r="K8419" t="s">
        <v>51</v>
      </c>
      <c r="L8419" t="str">
        <f>_xlfn.XLOOKUP(Table1[[#This Row],[TeamFavoriteID]],Table2[team_id],Table2[team_name],_xlfn.XLOOKUP(Table1[[#This Row],[TeamFavoriteID]],Table2[team_id_pfr],Table2[team_name],"Even"))</f>
        <v>Pittsburgh Steelers</v>
      </c>
      <c r="M8419">
        <v>-3.5</v>
      </c>
      <c r="N8419">
        <f>IF(Table1[[#This Row],[TeamFavorite]]=Table1[[#This Row],[TeamHome]],Table1[[#This Row],[ScoreAway]]-Table1[[#This Row],[ScoreHome]],Table1[[#This Row],[ScoreHome]]-Table1[[#This Row],[ScoreAway]])</f>
        <v>-3</v>
      </c>
      <c r="O8419">
        <f>IF(Table1[[#This Row],[SpreadActual]]&lt;Table1[[#This Row],[SpreadFavorite]],1,0)</f>
        <v>0</v>
      </c>
      <c r="P8419">
        <v>41.5</v>
      </c>
      <c r="Q8419" t="s">
        <v>175</v>
      </c>
      <c r="R8419" t="b">
        <v>0</v>
      </c>
      <c r="S8419">
        <v>66</v>
      </c>
      <c r="T8419">
        <v>3</v>
      </c>
      <c r="U8419">
        <v>72</v>
      </c>
    </row>
    <row r="8420" spans="1:22" x14ac:dyDescent="0.2">
      <c r="A8420" s="1">
        <v>38242</v>
      </c>
      <c r="B8420">
        <v>2004</v>
      </c>
      <c r="C8420">
        <f>_xlfn.MAXIFS(Table1[ScheduleWeekWritten],Table1[ScheduleSeason],Table1[[#This Row],[ScheduleSeason]])</f>
        <v>17</v>
      </c>
      <c r="D8420">
        <v>1</v>
      </c>
      <c r="E8420" cm="1">
        <f t="array" ref="E8420">_xlfn.XLOOKUP(Table1[[#This Row],[ScheduleWeekWritten]],Table3[Game],100+Table3[Increase],Table1[[#This Row],[ScheduleWeekWritten]])</f>
        <v>1</v>
      </c>
      <c r="F8420" t="b">
        <v>0</v>
      </c>
      <c r="G8420" t="s">
        <v>53</v>
      </c>
      <c r="H8420">
        <v>19</v>
      </c>
      <c r="I8420">
        <v>21</v>
      </c>
      <c r="J8420" t="s">
        <v>38</v>
      </c>
      <c r="K8420" t="s">
        <v>109</v>
      </c>
      <c r="L8420" t="str">
        <f>_xlfn.XLOOKUP(Table1[[#This Row],[TeamFavoriteID]],Table2[team_id],Table2[team_name],_xlfn.XLOOKUP(Table1[[#This Row],[TeamFavoriteID]],Table2[team_id_pfr],Table2[team_name],"Even"))</f>
        <v>Atlanta Falcons</v>
      </c>
      <c r="M8420">
        <v>-3</v>
      </c>
      <c r="N8420">
        <f>IF(Table1[[#This Row],[TeamFavorite]]=Table1[[#This Row],[TeamHome]],Table1[[#This Row],[ScoreAway]]-Table1[[#This Row],[ScoreHome]],Table1[[#This Row],[ScoreHome]]-Table1[[#This Row],[ScoreAway]])</f>
        <v>-2</v>
      </c>
      <c r="O8420">
        <f>IF(Table1[[#This Row],[SpreadActual]]&lt;Table1[[#This Row],[SpreadFavorite]],1,0)</f>
        <v>0</v>
      </c>
      <c r="P8420">
        <v>44.5</v>
      </c>
      <c r="Q8420" t="s">
        <v>118</v>
      </c>
      <c r="R8420" t="b">
        <v>0</v>
      </c>
      <c r="S8420">
        <v>65</v>
      </c>
      <c r="T8420">
        <v>21</v>
      </c>
      <c r="U8420">
        <v>81</v>
      </c>
    </row>
    <row r="8421" spans="1:22" x14ac:dyDescent="0.2">
      <c r="A8421" s="1">
        <v>38242</v>
      </c>
      <c r="B8421">
        <v>2004</v>
      </c>
      <c r="C8421">
        <f>_xlfn.MAXIFS(Table1[ScheduleWeekWritten],Table1[ScheduleSeason],Table1[[#This Row],[ScheduleSeason]])</f>
        <v>17</v>
      </c>
      <c r="D8421">
        <v>1</v>
      </c>
      <c r="E8421" cm="1">
        <f t="array" ref="E8421">_xlfn.XLOOKUP(Table1[[#This Row],[ScheduleWeekWritten]],Table3[Game],100+Table3[Increase],Table1[[#This Row],[ScheduleWeekWritten]])</f>
        <v>1</v>
      </c>
      <c r="F8421" t="b">
        <v>0</v>
      </c>
      <c r="G8421" t="s">
        <v>153</v>
      </c>
      <c r="H8421">
        <v>17</v>
      </c>
      <c r="I8421">
        <v>10</v>
      </c>
      <c r="J8421" t="s">
        <v>149</v>
      </c>
      <c r="K8421" t="s">
        <v>40</v>
      </c>
      <c r="L8421" t="str">
        <f>_xlfn.XLOOKUP(Table1[[#This Row],[TeamFavoriteID]],Table2[team_id],Table2[team_name],_xlfn.XLOOKUP(Table1[[#This Row],[TeamFavoriteID]],Table2[team_id_pfr],Table2[team_name],"Even"))</f>
        <v>Los Angeles Rams</v>
      </c>
      <c r="M8421">
        <v>-11</v>
      </c>
      <c r="N8421">
        <f>IF(Table1[[#This Row],[TeamFavorite]]=Table1[[#This Row],[TeamHome]],Table1[[#This Row],[ScoreAway]]-Table1[[#This Row],[ScoreHome]],Table1[[#This Row],[ScoreHome]]-Table1[[#This Row],[ScoreAway]])</f>
        <v>7</v>
      </c>
      <c r="O8421">
        <f>IF(Table1[[#This Row],[SpreadActual]]&lt;Table1[[#This Row],[SpreadFavorite]],1,0)</f>
        <v>0</v>
      </c>
      <c r="P8421">
        <v>46</v>
      </c>
      <c r="Q8421" t="s">
        <v>157</v>
      </c>
      <c r="R8421" t="b">
        <v>0</v>
      </c>
      <c r="S8421">
        <v>72</v>
      </c>
      <c r="T8421">
        <v>0</v>
      </c>
      <c r="V8421" t="s">
        <v>103</v>
      </c>
    </row>
    <row r="8422" spans="1:22" x14ac:dyDescent="0.2">
      <c r="A8422" s="1">
        <v>38242</v>
      </c>
      <c r="B8422">
        <v>2004</v>
      </c>
      <c r="C8422">
        <f>_xlfn.MAXIFS(Table1[ScheduleWeekWritten],Table1[ScheduleSeason],Table1[[#This Row],[ScheduleSeason]])</f>
        <v>17</v>
      </c>
      <c r="D8422">
        <v>1</v>
      </c>
      <c r="E8422" cm="1">
        <f t="array" ref="E8422">_xlfn.XLOOKUP(Table1[[#This Row],[ScheduleWeekWritten]],Table3[Game],100+Table3[Increase],Table1[[#This Row],[ScheduleWeekWritten]])</f>
        <v>1</v>
      </c>
      <c r="F8422" t="b">
        <v>0</v>
      </c>
      <c r="G8422" t="s">
        <v>61</v>
      </c>
      <c r="H8422">
        <v>16</v>
      </c>
      <c r="I8422">
        <v>10</v>
      </c>
      <c r="J8422" t="s">
        <v>127</v>
      </c>
      <c r="K8422" t="s">
        <v>85</v>
      </c>
      <c r="L8422" t="str">
        <f>_xlfn.XLOOKUP(Table1[[#This Row],[TeamFavoriteID]],Table2[team_id],Table2[team_name],_xlfn.XLOOKUP(Table1[[#This Row],[TeamFavoriteID]],Table2[team_id_pfr],Table2[team_name],"Even"))</f>
        <v>Washington Commanders</v>
      </c>
      <c r="M8422">
        <v>-2.5</v>
      </c>
      <c r="N8422">
        <f>IF(Table1[[#This Row],[TeamFavorite]]=Table1[[#This Row],[TeamHome]],Table1[[#This Row],[ScoreAway]]-Table1[[#This Row],[ScoreHome]],Table1[[#This Row],[ScoreHome]]-Table1[[#This Row],[ScoreAway]])</f>
        <v>6</v>
      </c>
      <c r="O8422">
        <f>IF(Table1[[#This Row],[SpreadActual]]&lt;Table1[[#This Row],[SpreadFavorite]],1,0)</f>
        <v>0</v>
      </c>
      <c r="P8422">
        <v>38.5</v>
      </c>
      <c r="Q8422" t="s">
        <v>165</v>
      </c>
      <c r="R8422" t="b">
        <v>0</v>
      </c>
      <c r="S8422">
        <v>72</v>
      </c>
      <c r="T8422">
        <v>6</v>
      </c>
      <c r="U8422">
        <v>72</v>
      </c>
    </row>
    <row r="8423" spans="1:22" x14ac:dyDescent="0.2">
      <c r="A8423" s="1">
        <v>38243</v>
      </c>
      <c r="B8423">
        <v>2004</v>
      </c>
      <c r="C8423">
        <f>_xlfn.MAXIFS(Table1[ScheduleWeekWritten],Table1[ScheduleSeason],Table1[[#This Row],[ScheduleSeason]])</f>
        <v>17</v>
      </c>
      <c r="D8423">
        <v>1</v>
      </c>
      <c r="E8423" cm="1">
        <f t="array" ref="E8423">_xlfn.XLOOKUP(Table1[[#This Row],[ScheduleWeekWritten]],Table3[Game],100+Table3[Increase],Table1[[#This Row],[ScheduleWeekWritten]])</f>
        <v>1</v>
      </c>
      <c r="F8423" t="b">
        <v>0</v>
      </c>
      <c r="G8423" t="s">
        <v>152</v>
      </c>
      <c r="H8423">
        <v>14</v>
      </c>
      <c r="I8423">
        <v>24</v>
      </c>
      <c r="J8423" t="s">
        <v>33</v>
      </c>
      <c r="K8423" t="s">
        <v>162</v>
      </c>
      <c r="L8423" t="str">
        <f>_xlfn.XLOOKUP(Table1[[#This Row],[TeamFavoriteID]],Table2[team_id],Table2[team_name],_xlfn.XLOOKUP(Table1[[#This Row],[TeamFavoriteID]],Table2[team_id_pfr],Table2[team_name],"Even"))</f>
        <v>Carolina Panthers</v>
      </c>
      <c r="M8423">
        <v>-3</v>
      </c>
      <c r="N8423">
        <f>IF(Table1[[#This Row],[TeamFavorite]]=Table1[[#This Row],[TeamHome]],Table1[[#This Row],[ScoreAway]]-Table1[[#This Row],[ScoreHome]],Table1[[#This Row],[ScoreHome]]-Table1[[#This Row],[ScoreAway]])</f>
        <v>10</v>
      </c>
      <c r="O8423">
        <f>IF(Table1[[#This Row],[SpreadActual]]&lt;Table1[[#This Row],[SpreadFavorite]],1,0)</f>
        <v>0</v>
      </c>
      <c r="P8423">
        <v>43.5</v>
      </c>
      <c r="Q8423" t="s">
        <v>160</v>
      </c>
      <c r="R8423" t="b">
        <v>0</v>
      </c>
      <c r="S8423">
        <v>71</v>
      </c>
      <c r="T8423">
        <v>7</v>
      </c>
      <c r="U8423">
        <v>72</v>
      </c>
    </row>
    <row r="8424" spans="1:22" x14ac:dyDescent="0.2">
      <c r="A8424" s="1">
        <v>38249</v>
      </c>
      <c r="B8424">
        <v>2004</v>
      </c>
      <c r="C8424">
        <f>_xlfn.MAXIFS(Table1[ScheduleWeekWritten],Table1[ScheduleSeason],Table1[[#This Row],[ScheduleSeason]])</f>
        <v>17</v>
      </c>
      <c r="D8424">
        <v>2</v>
      </c>
      <c r="E8424" cm="1">
        <f t="array" ref="E8424">_xlfn.XLOOKUP(Table1[[#This Row],[ScheduleWeekWritten]],Table3[Game],100+Table3[Increase],Table1[[#This Row],[ScheduleWeekWritten]])</f>
        <v>2</v>
      </c>
      <c r="F8424" t="b">
        <v>0</v>
      </c>
      <c r="G8424" t="s">
        <v>149</v>
      </c>
      <c r="H8424">
        <v>12</v>
      </c>
      <c r="I8424">
        <v>23</v>
      </c>
      <c r="J8424" t="s">
        <v>115</v>
      </c>
      <c r="K8424" t="s">
        <v>70</v>
      </c>
      <c r="L8424" t="str">
        <f>_xlfn.XLOOKUP(Table1[[#This Row],[TeamFavoriteID]],Table2[team_id],Table2[team_name],_xlfn.XLOOKUP(Table1[[#This Row],[TeamFavoriteID]],Table2[team_id_pfr],Table2[team_name],"Even"))</f>
        <v>Boston Patriots</v>
      </c>
      <c r="M8424">
        <v>-8</v>
      </c>
      <c r="N8424">
        <f>IF(Table1[[#This Row],[TeamFavorite]]=Table1[[#This Row],[TeamHome]],Table1[[#This Row],[ScoreAway]]-Table1[[#This Row],[ScoreHome]],Table1[[#This Row],[ScoreHome]]-Table1[[#This Row],[ScoreAway]])</f>
        <v>-11</v>
      </c>
      <c r="O8424">
        <f>IF(Table1[[#This Row],[SpreadActual]]&lt;Table1[[#This Row],[SpreadFavorite]],1,0)</f>
        <v>1</v>
      </c>
      <c r="P8424">
        <v>41.5</v>
      </c>
      <c r="Q8424" t="s">
        <v>150</v>
      </c>
      <c r="R8424" t="b">
        <v>0</v>
      </c>
      <c r="S8424">
        <v>78</v>
      </c>
      <c r="T8424">
        <v>14</v>
      </c>
      <c r="U8424">
        <v>70</v>
      </c>
    </row>
    <row r="8425" spans="1:22" x14ac:dyDescent="0.2">
      <c r="A8425" s="1">
        <v>38249</v>
      </c>
      <c r="B8425">
        <v>2004</v>
      </c>
      <c r="C8425">
        <f>_xlfn.MAXIFS(Table1[ScheduleWeekWritten],Table1[ScheduleSeason],Table1[[#This Row],[ScheduleSeason]])</f>
        <v>17</v>
      </c>
      <c r="D8425">
        <v>2</v>
      </c>
      <c r="E8425" cm="1">
        <f t="array" ref="E8425">_xlfn.XLOOKUP(Table1[[#This Row],[ScheduleWeekWritten]],Table3[Game],100+Table3[Increase],Table1[[#This Row],[ScheduleWeekWritten]])</f>
        <v>2</v>
      </c>
      <c r="F8425" t="b">
        <v>0</v>
      </c>
      <c r="G8425" t="s">
        <v>38</v>
      </c>
      <c r="H8425">
        <v>34</v>
      </c>
      <c r="I8425">
        <v>17</v>
      </c>
      <c r="J8425" t="s">
        <v>153</v>
      </c>
      <c r="K8425" t="s">
        <v>109</v>
      </c>
      <c r="L8425" t="str">
        <f>_xlfn.XLOOKUP(Table1[[#This Row],[TeamFavoriteID]],Table2[team_id],Table2[team_name],_xlfn.XLOOKUP(Table1[[#This Row],[TeamFavoriteID]],Table2[team_id_pfr],Table2[team_name],"Even"))</f>
        <v>Atlanta Falcons</v>
      </c>
      <c r="M8425">
        <v>-2</v>
      </c>
      <c r="N8425">
        <f>IF(Table1[[#This Row],[TeamFavorite]]=Table1[[#This Row],[TeamHome]],Table1[[#This Row],[ScoreAway]]-Table1[[#This Row],[ScoreHome]],Table1[[#This Row],[ScoreHome]]-Table1[[#This Row],[ScoreAway]])</f>
        <v>-17</v>
      </c>
      <c r="O8425">
        <f>IF(Table1[[#This Row],[SpreadActual]]&lt;Table1[[#This Row],[SpreadFavorite]],1,0)</f>
        <v>1</v>
      </c>
      <c r="P8425">
        <v>46</v>
      </c>
      <c r="Q8425" t="s">
        <v>148</v>
      </c>
      <c r="R8425" t="b">
        <v>0</v>
      </c>
      <c r="S8425">
        <v>72</v>
      </c>
      <c r="T8425">
        <v>0</v>
      </c>
      <c r="V8425" t="s">
        <v>103</v>
      </c>
    </row>
    <row r="8426" spans="1:22" x14ac:dyDescent="0.2">
      <c r="A8426" s="1">
        <v>38249</v>
      </c>
      <c r="B8426">
        <v>2004</v>
      </c>
      <c r="C8426">
        <f>_xlfn.MAXIFS(Table1[ScheduleWeekWritten],Table1[ScheduleSeason],Table1[[#This Row],[ScheduleSeason]])</f>
        <v>17</v>
      </c>
      <c r="D8426">
        <v>2</v>
      </c>
      <c r="E8426" cm="1">
        <f t="array" ref="E8426">_xlfn.XLOOKUP(Table1[[#This Row],[ScheduleWeekWritten]],Table3[Game],100+Table3[Increase],Table1[[#This Row],[ScheduleWeekWritten]])</f>
        <v>2</v>
      </c>
      <c r="F8426" t="b">
        <v>0</v>
      </c>
      <c r="G8426" t="s">
        <v>158</v>
      </c>
      <c r="H8426">
        <v>30</v>
      </c>
      <c r="I8426">
        <v>13</v>
      </c>
      <c r="J8426" t="s">
        <v>49</v>
      </c>
      <c r="K8426" t="s">
        <v>159</v>
      </c>
      <c r="L8426" t="str">
        <f>_xlfn.XLOOKUP(Table1[[#This Row],[TeamFavoriteID]],Table2[team_id],Table2[team_name],_xlfn.XLOOKUP(Table1[[#This Row],[TeamFavoriteID]],Table2[team_id_pfr],Table2[team_name],"Even"))</f>
        <v>Baltimore Ravens</v>
      </c>
      <c r="M8426">
        <v>-4</v>
      </c>
      <c r="N8426">
        <f>IF(Table1[[#This Row],[TeamFavorite]]=Table1[[#This Row],[TeamHome]],Table1[[#This Row],[ScoreAway]]-Table1[[#This Row],[ScoreHome]],Table1[[#This Row],[ScoreHome]]-Table1[[#This Row],[ScoreAway]])</f>
        <v>-17</v>
      </c>
      <c r="O8426">
        <f>IF(Table1[[#This Row],[SpreadActual]]&lt;Table1[[#This Row],[SpreadFavorite]],1,0)</f>
        <v>1</v>
      </c>
      <c r="P8426">
        <v>35.5</v>
      </c>
      <c r="Q8426" t="s">
        <v>166</v>
      </c>
      <c r="R8426" t="b">
        <v>0</v>
      </c>
      <c r="S8426">
        <v>60</v>
      </c>
      <c r="T8426">
        <v>11</v>
      </c>
      <c r="U8426">
        <v>54</v>
      </c>
    </row>
    <row r="8427" spans="1:22" x14ac:dyDescent="0.2">
      <c r="A8427" s="1">
        <v>38249</v>
      </c>
      <c r="B8427">
        <v>2004</v>
      </c>
      <c r="C8427">
        <f>_xlfn.MAXIFS(Table1[ScheduleWeekWritten],Table1[ScheduleSeason],Table1[[#This Row],[ScheduleSeason]])</f>
        <v>17</v>
      </c>
      <c r="D8427">
        <v>2</v>
      </c>
      <c r="E8427" cm="1">
        <f t="array" ref="E8427">_xlfn.XLOOKUP(Table1[[#This Row],[ScheduleWeekWritten]],Table3[Game],100+Table3[Increase],Table1[[#This Row],[ScheduleWeekWritten]])</f>
        <v>2</v>
      </c>
      <c r="F8427" t="b">
        <v>0</v>
      </c>
      <c r="G8427" t="s">
        <v>101</v>
      </c>
      <c r="H8427">
        <v>16</v>
      </c>
      <c r="I8427">
        <v>13</v>
      </c>
      <c r="J8427" t="s">
        <v>19</v>
      </c>
      <c r="K8427" t="s">
        <v>104</v>
      </c>
      <c r="L8427" t="str">
        <f>_xlfn.XLOOKUP(Table1[[#This Row],[TeamFavoriteID]],Table2[team_id],Table2[team_name],_xlfn.XLOOKUP(Table1[[#This Row],[TeamFavoriteID]],Table2[team_id_pfr],Table2[team_name],"Even"))</f>
        <v>Cincinnati Bengals</v>
      </c>
      <c r="M8427">
        <v>-5.5</v>
      </c>
      <c r="N8427">
        <f>IF(Table1[[#This Row],[TeamFavorite]]=Table1[[#This Row],[TeamHome]],Table1[[#This Row],[ScoreAway]]-Table1[[#This Row],[ScoreHome]],Table1[[#This Row],[ScoreHome]]-Table1[[#This Row],[ScoreAway]])</f>
        <v>-3</v>
      </c>
      <c r="O8427">
        <f>IF(Table1[[#This Row],[SpreadActual]]&lt;Table1[[#This Row],[SpreadFavorite]],1,0)</f>
        <v>0</v>
      </c>
      <c r="P8427">
        <v>40</v>
      </c>
      <c r="Q8427" t="s">
        <v>173</v>
      </c>
      <c r="R8427" t="b">
        <v>0</v>
      </c>
      <c r="S8427">
        <v>64</v>
      </c>
      <c r="T8427">
        <v>11</v>
      </c>
      <c r="U8427">
        <v>49</v>
      </c>
    </row>
    <row r="8428" spans="1:22" x14ac:dyDescent="0.2">
      <c r="A8428" s="1">
        <v>38249</v>
      </c>
      <c r="B8428">
        <v>2004</v>
      </c>
      <c r="C8428">
        <f>_xlfn.MAXIFS(Table1[ScheduleWeekWritten],Table1[ScheduleSeason],Table1[[#This Row],[ScheduleSeason]])</f>
        <v>17</v>
      </c>
      <c r="D8428">
        <v>2</v>
      </c>
      <c r="E8428" cm="1">
        <f t="array" ref="E8428">_xlfn.XLOOKUP(Table1[[#This Row],[ScheduleWeekWritten]],Table3[Game],100+Table3[Increase],Table1[[#This Row],[ScheduleWeekWritten]])</f>
        <v>2</v>
      </c>
      <c r="F8428" t="b">
        <v>0</v>
      </c>
      <c r="G8428" t="s">
        <v>67</v>
      </c>
      <c r="H8428">
        <v>19</v>
      </c>
      <c r="I8428">
        <v>12</v>
      </c>
      <c r="J8428" t="s">
        <v>62</v>
      </c>
      <c r="K8428" t="s">
        <v>68</v>
      </c>
      <c r="L8428" t="str">
        <f>_xlfn.XLOOKUP(Table1[[#This Row],[TeamFavoriteID]],Table2[team_id],Table2[team_name],_xlfn.XLOOKUP(Table1[[#This Row],[TeamFavoriteID]],Table2[team_id_pfr],Table2[team_name],"Even"))</f>
        <v>Dallas Cowboys</v>
      </c>
      <c r="M8428">
        <v>-4.5</v>
      </c>
      <c r="N8428">
        <f>IF(Table1[[#This Row],[TeamFavorite]]=Table1[[#This Row],[TeamHome]],Table1[[#This Row],[ScoreAway]]-Table1[[#This Row],[ScoreHome]],Table1[[#This Row],[ScoreHome]]-Table1[[#This Row],[ScoreAway]])</f>
        <v>-7</v>
      </c>
      <c r="O8428">
        <f>IF(Table1[[#This Row],[SpreadActual]]&lt;Table1[[#This Row],[SpreadFavorite]],1,0)</f>
        <v>1</v>
      </c>
      <c r="P8428">
        <v>38</v>
      </c>
      <c r="Q8428" t="s">
        <v>119</v>
      </c>
      <c r="R8428" t="b">
        <v>0</v>
      </c>
      <c r="S8428">
        <v>83</v>
      </c>
      <c r="T8428">
        <v>10</v>
      </c>
      <c r="U8428">
        <v>47</v>
      </c>
    </row>
    <row r="8429" spans="1:22" x14ac:dyDescent="0.2">
      <c r="A8429" s="1">
        <v>38249</v>
      </c>
      <c r="B8429">
        <v>2004</v>
      </c>
      <c r="C8429">
        <f>_xlfn.MAXIFS(Table1[ScheduleWeekWritten],Table1[ScheduleSeason],Table1[[#This Row],[ScheduleSeason]])</f>
        <v>17</v>
      </c>
      <c r="D8429">
        <v>2</v>
      </c>
      <c r="E8429" cm="1">
        <f t="array" ref="E8429">_xlfn.XLOOKUP(Table1[[#This Row],[ScheduleWeekWritten]],Table3[Game],100+Table3[Increase],Table1[[#This Row],[ScheduleWeekWritten]])</f>
        <v>2</v>
      </c>
      <c r="F8429" t="b">
        <v>0</v>
      </c>
      <c r="G8429" t="s">
        <v>45</v>
      </c>
      <c r="H8429">
        <v>28</v>
      </c>
      <c r="I8429">
        <v>16</v>
      </c>
      <c r="J8429" t="s">
        <v>177</v>
      </c>
      <c r="K8429" t="s">
        <v>79</v>
      </c>
      <c r="L8429" t="str">
        <f>_xlfn.XLOOKUP(Table1[[#This Row],[TeamFavoriteID]],Table2[team_id],Table2[team_name],_xlfn.XLOOKUP(Table1[[#This Row],[TeamFavoriteID]],Table2[team_id_pfr],Table2[team_name],"Even"))</f>
        <v>Detroit Lions</v>
      </c>
      <c r="M8429">
        <v>-3</v>
      </c>
      <c r="N8429">
        <f>IF(Table1[[#This Row],[TeamFavorite]]=Table1[[#This Row],[TeamHome]],Table1[[#This Row],[ScoreAway]]-Table1[[#This Row],[ScoreHome]],Table1[[#This Row],[ScoreHome]]-Table1[[#This Row],[ScoreAway]])</f>
        <v>-12</v>
      </c>
      <c r="O8429">
        <f>IF(Table1[[#This Row],[SpreadActual]]&lt;Table1[[#This Row],[SpreadFavorite]],1,0)</f>
        <v>1</v>
      </c>
      <c r="P8429">
        <v>43.5</v>
      </c>
      <c r="Q8429" t="s">
        <v>181</v>
      </c>
      <c r="R8429" t="b">
        <v>0</v>
      </c>
      <c r="S8429">
        <v>72</v>
      </c>
      <c r="T8429">
        <v>0</v>
      </c>
      <c r="V8429" t="s">
        <v>103</v>
      </c>
    </row>
    <row r="8430" spans="1:22" x14ac:dyDescent="0.2">
      <c r="A8430" s="1">
        <v>38249</v>
      </c>
      <c r="B8430">
        <v>2004</v>
      </c>
      <c r="C8430">
        <f>_xlfn.MAXIFS(Table1[ScheduleWeekWritten],Table1[ScheduleSeason],Table1[[#This Row],[ScheduleSeason]])</f>
        <v>17</v>
      </c>
      <c r="D8430">
        <v>2</v>
      </c>
      <c r="E8430" cm="1">
        <f t="array" ref="E8430">_xlfn.XLOOKUP(Table1[[#This Row],[ScheduleWeekWritten]],Table3[Game],100+Table3[Increase],Table1[[#This Row],[ScheduleWeekWritten]])</f>
        <v>2</v>
      </c>
      <c r="F8430" t="b">
        <v>0</v>
      </c>
      <c r="G8430" t="s">
        <v>33</v>
      </c>
      <c r="H8430">
        <v>10</v>
      </c>
      <c r="I8430">
        <v>21</v>
      </c>
      <c r="J8430" t="s">
        <v>46</v>
      </c>
      <c r="K8430" t="s">
        <v>35</v>
      </c>
      <c r="L8430" t="str">
        <f>_xlfn.XLOOKUP(Table1[[#This Row],[TeamFavoriteID]],Table2[team_id],Table2[team_name],_xlfn.XLOOKUP(Table1[[#This Row],[TeamFavoriteID]],Table2[team_id_pfr],Table2[team_name],"Even"))</f>
        <v>Green Bay Packers</v>
      </c>
      <c r="M8430">
        <v>-9</v>
      </c>
      <c r="N8430">
        <f>IF(Table1[[#This Row],[TeamFavorite]]=Table1[[#This Row],[TeamHome]],Table1[[#This Row],[ScoreAway]]-Table1[[#This Row],[ScoreHome]],Table1[[#This Row],[ScoreHome]]-Table1[[#This Row],[ScoreAway]])</f>
        <v>11</v>
      </c>
      <c r="O8430">
        <f>IF(Table1[[#This Row],[SpreadActual]]&lt;Table1[[#This Row],[SpreadFavorite]],1,0)</f>
        <v>0</v>
      </c>
      <c r="P8430">
        <v>41</v>
      </c>
      <c r="Q8430" t="s">
        <v>82</v>
      </c>
      <c r="R8430" t="b">
        <v>0</v>
      </c>
      <c r="S8430">
        <v>65</v>
      </c>
      <c r="T8430">
        <v>11</v>
      </c>
      <c r="U8430">
        <v>62</v>
      </c>
    </row>
    <row r="8431" spans="1:22" x14ac:dyDescent="0.2">
      <c r="A8431" s="1">
        <v>38249</v>
      </c>
      <c r="B8431">
        <v>2004</v>
      </c>
      <c r="C8431">
        <f>_xlfn.MAXIFS(Table1[ScheduleWeekWritten],Table1[ScheduleSeason],Table1[[#This Row],[ScheduleSeason]])</f>
        <v>17</v>
      </c>
      <c r="D8431">
        <v>2</v>
      </c>
      <c r="E8431" cm="1">
        <f t="array" ref="E8431">_xlfn.XLOOKUP(Table1[[#This Row],[ScheduleWeekWritten]],Table3[Game],100+Table3[Increase],Table1[[#This Row],[ScheduleWeekWritten]])</f>
        <v>2</v>
      </c>
      <c r="F8431" t="b">
        <v>0</v>
      </c>
      <c r="G8431" t="s">
        <v>154</v>
      </c>
      <c r="H8431">
        <v>7</v>
      </c>
      <c r="I8431">
        <v>6</v>
      </c>
      <c r="J8431" t="s">
        <v>24</v>
      </c>
      <c r="K8431" t="s">
        <v>88</v>
      </c>
      <c r="L8431" t="str">
        <f>_xlfn.XLOOKUP(Table1[[#This Row],[TeamFavoriteID]],Table2[team_id],Table2[team_name],_xlfn.XLOOKUP(Table1[[#This Row],[TeamFavoriteID]],Table2[team_id_pfr],Table2[team_name],"Even"))</f>
        <v>Denver Broncos</v>
      </c>
      <c r="M8431">
        <v>-3</v>
      </c>
      <c r="N8431">
        <f>IF(Table1[[#This Row],[TeamFavorite]]=Table1[[#This Row],[TeamHome]],Table1[[#This Row],[ScoreAway]]-Table1[[#This Row],[ScoreHome]],Table1[[#This Row],[ScoreHome]]-Table1[[#This Row],[ScoreAway]])</f>
        <v>1</v>
      </c>
      <c r="O8431">
        <f>IF(Table1[[#This Row],[SpreadActual]]&lt;Table1[[#This Row],[SpreadFavorite]],1,0)</f>
        <v>0</v>
      </c>
      <c r="P8431">
        <v>38</v>
      </c>
      <c r="Q8431" t="s">
        <v>155</v>
      </c>
      <c r="R8431" t="b">
        <v>0</v>
      </c>
      <c r="S8431">
        <v>79</v>
      </c>
      <c r="T8431">
        <v>14</v>
      </c>
      <c r="U8431">
        <v>69</v>
      </c>
    </row>
    <row r="8432" spans="1:22" x14ac:dyDescent="0.2">
      <c r="A8432" s="1">
        <v>38249</v>
      </c>
      <c r="B8432">
        <v>2004</v>
      </c>
      <c r="C8432">
        <f>_xlfn.MAXIFS(Table1[ScheduleWeekWritten],Table1[ScheduleSeason],Table1[[#This Row],[ScheduleSeason]])</f>
        <v>17</v>
      </c>
      <c r="D8432">
        <v>2</v>
      </c>
      <c r="E8432" cm="1">
        <f t="array" ref="E8432">_xlfn.XLOOKUP(Table1[[#This Row],[ScheduleWeekWritten]],Table3[Game],100+Table3[Increase],Table1[[#This Row],[ScheduleWeekWritten]])</f>
        <v>2</v>
      </c>
      <c r="F8432" t="b">
        <v>0</v>
      </c>
      <c r="G8432" t="s">
        <v>42</v>
      </c>
      <c r="H8432">
        <v>17</v>
      </c>
      <c r="I8432">
        <v>28</v>
      </c>
      <c r="J8432" t="s">
        <v>152</v>
      </c>
      <c r="K8432" t="s">
        <v>75</v>
      </c>
      <c r="L8432" t="str">
        <f>_xlfn.XLOOKUP(Table1[[#This Row],[TeamFavoriteID]],Table2[team_id],Table2[team_name],_xlfn.XLOOKUP(Table1[[#This Row],[TeamFavoriteID]],Table2[team_id_pfr],Table2[team_name],"Even"))</f>
        <v>Kansas City Chiefs</v>
      </c>
      <c r="M8432">
        <v>-7</v>
      </c>
      <c r="N8432">
        <f>IF(Table1[[#This Row],[TeamFavorite]]=Table1[[#This Row],[TeamHome]],Table1[[#This Row],[ScoreAway]]-Table1[[#This Row],[ScoreHome]],Table1[[#This Row],[ScoreHome]]-Table1[[#This Row],[ScoreAway]])</f>
        <v>11</v>
      </c>
      <c r="O8432">
        <f>IF(Table1[[#This Row],[SpreadActual]]&lt;Table1[[#This Row],[SpreadFavorite]],1,0)</f>
        <v>0</v>
      </c>
      <c r="P8432">
        <v>46</v>
      </c>
      <c r="Q8432" t="s">
        <v>117</v>
      </c>
      <c r="R8432" t="b">
        <v>0</v>
      </c>
      <c r="S8432">
        <v>74</v>
      </c>
      <c r="T8432">
        <v>13</v>
      </c>
      <c r="U8432">
        <v>73</v>
      </c>
    </row>
    <row r="8433" spans="1:22" x14ac:dyDescent="0.2">
      <c r="A8433" s="1">
        <v>38249</v>
      </c>
      <c r="B8433">
        <v>2004</v>
      </c>
      <c r="C8433">
        <f>_xlfn.MAXIFS(Table1[ScheduleWeekWritten],Table1[ScheduleSeason],Table1[[#This Row],[ScheduleSeason]])</f>
        <v>17</v>
      </c>
      <c r="D8433">
        <v>2</v>
      </c>
      <c r="E8433" cm="1">
        <f t="array" ref="E8433">_xlfn.XLOOKUP(Table1[[#This Row],[ScheduleWeekWritten]],Table3[Game],100+Table3[Increase],Table1[[#This Row],[ScheduleWeekWritten]])</f>
        <v>2</v>
      </c>
      <c r="F8433" t="b">
        <v>0</v>
      </c>
      <c r="G8433" t="s">
        <v>95</v>
      </c>
      <c r="H8433">
        <v>30</v>
      </c>
      <c r="I8433">
        <v>27</v>
      </c>
      <c r="J8433" t="s">
        <v>53</v>
      </c>
      <c r="K8433" t="s">
        <v>98</v>
      </c>
      <c r="L8433" t="str">
        <f>_xlfn.XLOOKUP(Table1[[#This Row],[TeamFavoriteID]],Table2[team_id],Table2[team_name],_xlfn.XLOOKUP(Table1[[#This Row],[TeamFavoriteID]],Table2[team_id_pfr],Table2[team_name],"Even"))</f>
        <v>New Orleans Saints</v>
      </c>
      <c r="M8433">
        <v>-7.5</v>
      </c>
      <c r="N8433">
        <f>IF(Table1[[#This Row],[TeamFavorite]]=Table1[[#This Row],[TeamHome]],Table1[[#This Row],[ScoreAway]]-Table1[[#This Row],[ScoreHome]],Table1[[#This Row],[ScoreHome]]-Table1[[#This Row],[ScoreAway]])</f>
        <v>-3</v>
      </c>
      <c r="O8433">
        <f>IF(Table1[[#This Row],[SpreadActual]]&lt;Table1[[#This Row],[SpreadFavorite]],1,0)</f>
        <v>0</v>
      </c>
      <c r="P8433">
        <v>42</v>
      </c>
      <c r="Q8433" t="s">
        <v>124</v>
      </c>
      <c r="R8433" t="b">
        <v>0</v>
      </c>
      <c r="S8433">
        <v>72</v>
      </c>
      <c r="T8433">
        <v>0</v>
      </c>
      <c r="V8433" t="s">
        <v>103</v>
      </c>
    </row>
    <row r="8434" spans="1:22" x14ac:dyDescent="0.2">
      <c r="A8434" s="1">
        <v>38249</v>
      </c>
      <c r="B8434">
        <v>2004</v>
      </c>
      <c r="C8434">
        <f>_xlfn.MAXIFS(Table1[ScheduleWeekWritten],Table1[ScheduleSeason],Table1[[#This Row],[ScheduleSeason]])</f>
        <v>17</v>
      </c>
      <c r="D8434">
        <v>2</v>
      </c>
      <c r="E8434" cm="1">
        <f t="array" ref="E8434">_xlfn.XLOOKUP(Table1[[#This Row],[ScheduleWeekWritten]],Table3[Game],100+Table3[Increase],Table1[[#This Row],[ScheduleWeekWritten]])</f>
        <v>2</v>
      </c>
      <c r="F8434" t="b">
        <v>0</v>
      </c>
      <c r="G8434" t="s">
        <v>50</v>
      </c>
      <c r="H8434">
        <v>20</v>
      </c>
      <c r="I8434">
        <v>14</v>
      </c>
      <c r="J8434" t="s">
        <v>61</v>
      </c>
      <c r="K8434" t="s">
        <v>85</v>
      </c>
      <c r="L8434" t="str">
        <f>_xlfn.XLOOKUP(Table1[[#This Row],[TeamFavoriteID]],Table2[team_id],Table2[team_name],_xlfn.XLOOKUP(Table1[[#This Row],[TeamFavoriteID]],Table2[team_id_pfr],Table2[team_name],"Even"))</f>
        <v>Washington Commanders</v>
      </c>
      <c r="M8434">
        <v>-3</v>
      </c>
      <c r="N8434">
        <f>IF(Table1[[#This Row],[TeamFavorite]]=Table1[[#This Row],[TeamHome]],Table1[[#This Row],[ScoreAway]]-Table1[[#This Row],[ScoreHome]],Table1[[#This Row],[ScoreHome]]-Table1[[#This Row],[ScoreAway]])</f>
        <v>6</v>
      </c>
      <c r="O8434">
        <f>IF(Table1[[#This Row],[SpreadActual]]&lt;Table1[[#This Row],[SpreadFavorite]],1,0)</f>
        <v>0</v>
      </c>
      <c r="P8434">
        <v>40</v>
      </c>
      <c r="Q8434" t="s">
        <v>126</v>
      </c>
      <c r="R8434" t="b">
        <v>0</v>
      </c>
      <c r="S8434">
        <v>58</v>
      </c>
      <c r="T8434">
        <v>19</v>
      </c>
      <c r="U8434">
        <v>61</v>
      </c>
    </row>
    <row r="8435" spans="1:22" x14ac:dyDescent="0.2">
      <c r="A8435" s="1">
        <v>38249</v>
      </c>
      <c r="B8435">
        <v>2004</v>
      </c>
      <c r="C8435">
        <f>_xlfn.MAXIFS(Table1[ScheduleWeekWritten],Table1[ScheduleSeason],Table1[[#This Row],[ScheduleSeason]])</f>
        <v>17</v>
      </c>
      <c r="D8435">
        <v>2</v>
      </c>
      <c r="E8435" cm="1">
        <f t="array" ref="E8435">_xlfn.XLOOKUP(Table1[[#This Row],[ScheduleWeekWritten]],Table3[Game],100+Table3[Increase],Table1[[#This Row],[ScheduleWeekWritten]])</f>
        <v>2</v>
      </c>
      <c r="F8435" t="b">
        <v>0</v>
      </c>
      <c r="G8435" t="s">
        <v>20</v>
      </c>
      <c r="H8435">
        <v>13</v>
      </c>
      <c r="I8435">
        <v>10</v>
      </c>
      <c r="J8435" t="s">
        <v>28</v>
      </c>
      <c r="K8435" t="s">
        <v>21</v>
      </c>
      <c r="L8435" t="str">
        <f>_xlfn.XLOOKUP(Table1[[#This Row],[TeamFavoriteID]],Table2[team_id],Table2[team_name],_xlfn.XLOOKUP(Table1[[#This Row],[TeamFavoriteID]],Table2[team_id_pfr],Table2[team_name],"Even"))</f>
        <v>Las Vegas Raiders</v>
      </c>
      <c r="M8435">
        <v>-3.5</v>
      </c>
      <c r="N8435">
        <f>IF(Table1[[#This Row],[TeamFavorite]]=Table1[[#This Row],[TeamHome]],Table1[[#This Row],[ScoreAway]]-Table1[[#This Row],[ScoreHome]],Table1[[#This Row],[ScoreHome]]-Table1[[#This Row],[ScoreAway]])</f>
        <v>3</v>
      </c>
      <c r="O8435">
        <f>IF(Table1[[#This Row],[SpreadActual]]&lt;Table1[[#This Row],[SpreadFavorite]],1,0)</f>
        <v>0</v>
      </c>
      <c r="P8435">
        <v>37.5</v>
      </c>
      <c r="Q8435" t="s">
        <v>76</v>
      </c>
      <c r="R8435" t="b">
        <v>0</v>
      </c>
      <c r="S8435">
        <v>60</v>
      </c>
      <c r="T8435">
        <v>19</v>
      </c>
      <c r="U8435">
        <v>72</v>
      </c>
    </row>
    <row r="8436" spans="1:22" x14ac:dyDescent="0.2">
      <c r="A8436" s="1">
        <v>38249</v>
      </c>
      <c r="B8436">
        <v>2004</v>
      </c>
      <c r="C8436">
        <f>_xlfn.MAXIFS(Table1[ScheduleWeekWritten],Table1[ScheduleSeason],Table1[[#This Row],[ScheduleSeason]])</f>
        <v>17</v>
      </c>
      <c r="D8436">
        <v>2</v>
      </c>
      <c r="E8436" cm="1">
        <f t="array" ref="E8436">_xlfn.XLOOKUP(Table1[[#This Row],[ScheduleWeekWritten]],Table3[Game],100+Table3[Increase],Table1[[#This Row],[ScheduleWeekWritten]])</f>
        <v>2</v>
      </c>
      <c r="F8436" t="b">
        <v>0</v>
      </c>
      <c r="G8436" t="s">
        <v>27</v>
      </c>
      <c r="H8436">
        <v>28</v>
      </c>
      <c r="I8436">
        <v>34</v>
      </c>
      <c r="J8436" t="s">
        <v>31</v>
      </c>
      <c r="K8436" t="s">
        <v>32</v>
      </c>
      <c r="L8436" t="str">
        <f>_xlfn.XLOOKUP(Table1[[#This Row],[TeamFavoriteID]],Table2[team_id],Table2[team_name],_xlfn.XLOOKUP(Table1[[#This Row],[TeamFavoriteID]],Table2[team_id_pfr],Table2[team_name],"Even"))</f>
        <v>New York Jets</v>
      </c>
      <c r="M8436">
        <v>-3</v>
      </c>
      <c r="N8436">
        <f>IF(Table1[[#This Row],[TeamFavorite]]=Table1[[#This Row],[TeamHome]],Table1[[#This Row],[ScoreAway]]-Table1[[#This Row],[ScoreHome]],Table1[[#This Row],[ScoreHome]]-Table1[[#This Row],[ScoreAway]])</f>
        <v>-6</v>
      </c>
      <c r="O8436">
        <f>IF(Table1[[#This Row],[SpreadActual]]&lt;Table1[[#This Row],[SpreadFavorite]],1,0)</f>
        <v>1</v>
      </c>
      <c r="P8436">
        <v>47</v>
      </c>
      <c r="Q8436" t="s">
        <v>94</v>
      </c>
      <c r="R8436" t="b">
        <v>0</v>
      </c>
      <c r="S8436">
        <v>69</v>
      </c>
      <c r="T8436">
        <v>10</v>
      </c>
      <c r="U8436">
        <v>63</v>
      </c>
    </row>
    <row r="8437" spans="1:22" x14ac:dyDescent="0.2">
      <c r="A8437" s="1">
        <v>38249</v>
      </c>
      <c r="B8437">
        <v>2004</v>
      </c>
      <c r="C8437">
        <f>_xlfn.MAXIFS(Table1[ScheduleWeekWritten],Table1[ScheduleSeason],Table1[[#This Row],[ScheduleSeason]])</f>
        <v>17</v>
      </c>
      <c r="D8437">
        <v>2</v>
      </c>
      <c r="E8437" cm="1">
        <f t="array" ref="E8437">_xlfn.XLOOKUP(Table1[[#This Row],[ScheduleWeekWritten]],Table3[Game],100+Table3[Increase],Table1[[#This Row],[ScheduleWeekWritten]])</f>
        <v>2</v>
      </c>
      <c r="F8437" t="b">
        <v>0</v>
      </c>
      <c r="G8437" t="s">
        <v>127</v>
      </c>
      <c r="H8437">
        <v>6</v>
      </c>
      <c r="I8437">
        <v>10</v>
      </c>
      <c r="J8437" t="s">
        <v>128</v>
      </c>
      <c r="K8437" t="s">
        <v>132</v>
      </c>
      <c r="L8437" t="str">
        <f>_xlfn.XLOOKUP(Table1[[#This Row],[TeamFavoriteID]],Table2[team_id],Table2[team_name],_xlfn.XLOOKUP(Table1[[#This Row],[TeamFavoriteID]],Table2[team_id_pfr],Table2[team_name],"Even"))</f>
        <v>Seattle Seahawks</v>
      </c>
      <c r="M8437">
        <v>-3</v>
      </c>
      <c r="N8437">
        <f>IF(Table1[[#This Row],[TeamFavorite]]=Table1[[#This Row],[TeamHome]],Table1[[#This Row],[ScoreAway]]-Table1[[#This Row],[ScoreHome]],Table1[[#This Row],[ScoreHome]]-Table1[[#This Row],[ScoreAway]])</f>
        <v>-4</v>
      </c>
      <c r="O8437">
        <f>IF(Table1[[#This Row],[SpreadActual]]&lt;Table1[[#This Row],[SpreadFavorite]],1,0)</f>
        <v>1</v>
      </c>
      <c r="P8437">
        <v>37</v>
      </c>
      <c r="Q8437" t="s">
        <v>168</v>
      </c>
      <c r="R8437" t="b">
        <v>0</v>
      </c>
      <c r="S8437">
        <v>80</v>
      </c>
      <c r="T8437">
        <v>6</v>
      </c>
      <c r="U8437">
        <v>70</v>
      </c>
    </row>
    <row r="8438" spans="1:22" x14ac:dyDescent="0.2">
      <c r="A8438" s="1">
        <v>38249</v>
      </c>
      <c r="B8438">
        <v>2004</v>
      </c>
      <c r="C8438">
        <f>_xlfn.MAXIFS(Table1[ScheduleWeekWritten],Table1[ScheduleSeason],Table1[[#This Row],[ScheduleSeason]])</f>
        <v>17</v>
      </c>
      <c r="D8438">
        <v>2</v>
      </c>
      <c r="E8438" cm="1">
        <f t="array" ref="E8438">_xlfn.XLOOKUP(Table1[[#This Row],[ScheduleWeekWritten]],Table3[Game],100+Table3[Increase],Table1[[#This Row],[ScheduleWeekWritten]])</f>
        <v>2</v>
      </c>
      <c r="F8438" t="b">
        <v>0</v>
      </c>
      <c r="G8438" t="s">
        <v>171</v>
      </c>
      <c r="H8438">
        <v>17</v>
      </c>
      <c r="I8438">
        <v>31</v>
      </c>
      <c r="J8438" t="s">
        <v>140</v>
      </c>
      <c r="K8438" t="s">
        <v>72</v>
      </c>
      <c r="L8438" t="str">
        <f>_xlfn.XLOOKUP(Table1[[#This Row],[TeamFavoriteID]],Table2[team_id],Table2[team_name],_xlfn.XLOOKUP(Table1[[#This Row],[TeamFavoriteID]],Table2[team_id_pfr],Table2[team_name],"Even"))</f>
        <v>Baltimore Colts</v>
      </c>
      <c r="M8438">
        <v>-1.5</v>
      </c>
      <c r="N8438">
        <f>IF(Table1[[#This Row],[TeamFavorite]]=Table1[[#This Row],[TeamHome]],Table1[[#This Row],[ScoreAway]]-Table1[[#This Row],[ScoreHome]],Table1[[#This Row],[ScoreHome]]-Table1[[#This Row],[ScoreAway]])</f>
        <v>-14</v>
      </c>
      <c r="O8438">
        <f>IF(Table1[[#This Row],[SpreadActual]]&lt;Table1[[#This Row],[SpreadFavorite]],1,0)</f>
        <v>1</v>
      </c>
      <c r="P8438">
        <v>47</v>
      </c>
      <c r="Q8438" t="s">
        <v>172</v>
      </c>
      <c r="R8438" t="b">
        <v>0</v>
      </c>
      <c r="S8438">
        <v>67</v>
      </c>
      <c r="T8438">
        <v>10</v>
      </c>
      <c r="U8438">
        <v>55</v>
      </c>
    </row>
    <row r="8439" spans="1:22" x14ac:dyDescent="0.2">
      <c r="A8439" s="1">
        <v>38250</v>
      </c>
      <c r="B8439">
        <v>2004</v>
      </c>
      <c r="C8439">
        <f>_xlfn.MAXIFS(Table1[ScheduleWeekWritten],Table1[ScheduleSeason],Table1[[#This Row],[ScheduleSeason]])</f>
        <v>17</v>
      </c>
      <c r="D8439">
        <v>2</v>
      </c>
      <c r="E8439" cm="1">
        <f t="array" ref="E8439">_xlfn.XLOOKUP(Table1[[#This Row],[ScheduleWeekWritten]],Table3[Game],100+Table3[Increase],Table1[[#This Row],[ScheduleWeekWritten]])</f>
        <v>2</v>
      </c>
      <c r="F8439" t="b">
        <v>0</v>
      </c>
      <c r="G8439" t="s">
        <v>58</v>
      </c>
      <c r="H8439">
        <v>27</v>
      </c>
      <c r="I8439">
        <v>16</v>
      </c>
      <c r="J8439" t="s">
        <v>54</v>
      </c>
      <c r="K8439" t="s">
        <v>77</v>
      </c>
      <c r="L8439" t="str">
        <f>_xlfn.XLOOKUP(Table1[[#This Row],[TeamFavoriteID]],Table2[team_id],Table2[team_name],_xlfn.XLOOKUP(Table1[[#This Row],[TeamFavoriteID]],Table2[team_id_pfr],Table2[team_name],"Even"))</f>
        <v>Philadelphia Eagles</v>
      </c>
      <c r="M8439">
        <v>-3</v>
      </c>
      <c r="N8439">
        <f>IF(Table1[[#This Row],[TeamFavorite]]=Table1[[#This Row],[TeamHome]],Table1[[#This Row],[ScoreAway]]-Table1[[#This Row],[ScoreHome]],Table1[[#This Row],[ScoreHome]]-Table1[[#This Row],[ScoreAway]])</f>
        <v>-11</v>
      </c>
      <c r="O8439">
        <f>IF(Table1[[#This Row],[SpreadActual]]&lt;Table1[[#This Row],[SpreadFavorite]],1,0)</f>
        <v>1</v>
      </c>
      <c r="P8439">
        <v>51</v>
      </c>
      <c r="Q8439" t="s">
        <v>183</v>
      </c>
      <c r="R8439" t="b">
        <v>0</v>
      </c>
      <c r="S8439">
        <v>61</v>
      </c>
      <c r="T8439">
        <v>12</v>
      </c>
      <c r="U8439">
        <v>52</v>
      </c>
    </row>
    <row r="8440" spans="1:22" x14ac:dyDescent="0.2">
      <c r="A8440" s="1">
        <v>38256</v>
      </c>
      <c r="B8440">
        <v>2004</v>
      </c>
      <c r="C8440">
        <f>_xlfn.MAXIFS(Table1[ScheduleWeekWritten],Table1[ScheduleSeason],Table1[[#This Row],[ScheduleSeason]])</f>
        <v>17</v>
      </c>
      <c r="D8440">
        <v>3</v>
      </c>
      <c r="E8440" cm="1">
        <f t="array" ref="E8440">_xlfn.XLOOKUP(Table1[[#This Row],[ScheduleWeekWritten]],Table3[Game],100+Table3[Increase],Table1[[#This Row],[ScheduleWeekWritten]])</f>
        <v>3</v>
      </c>
      <c r="F8440" t="b">
        <v>0</v>
      </c>
      <c r="G8440" t="s">
        <v>38</v>
      </c>
      <c r="H8440">
        <v>6</v>
      </c>
      <c r="I8440">
        <v>3</v>
      </c>
      <c r="J8440" t="s">
        <v>149</v>
      </c>
      <c r="K8440" t="s">
        <v>109</v>
      </c>
      <c r="L8440" t="str">
        <f>_xlfn.XLOOKUP(Table1[[#This Row],[TeamFavoriteID]],Table2[team_id],Table2[team_name],_xlfn.XLOOKUP(Table1[[#This Row],[TeamFavoriteID]],Table2[team_id_pfr],Table2[team_name],"Even"))</f>
        <v>Atlanta Falcons</v>
      </c>
      <c r="M8440">
        <v>-11</v>
      </c>
      <c r="N8440">
        <f>IF(Table1[[#This Row],[TeamFavorite]]=Table1[[#This Row],[TeamHome]],Table1[[#This Row],[ScoreAway]]-Table1[[#This Row],[ScoreHome]],Table1[[#This Row],[ScoreHome]]-Table1[[#This Row],[ScoreAway]])</f>
        <v>-3</v>
      </c>
      <c r="O8440">
        <f>IF(Table1[[#This Row],[SpreadActual]]&lt;Table1[[#This Row],[SpreadFavorite]],1,0)</f>
        <v>0</v>
      </c>
      <c r="P8440">
        <v>44</v>
      </c>
      <c r="Q8440" t="s">
        <v>148</v>
      </c>
      <c r="R8440" t="b">
        <v>0</v>
      </c>
      <c r="S8440">
        <v>72</v>
      </c>
      <c r="T8440">
        <v>0</v>
      </c>
      <c r="V8440" t="s">
        <v>103</v>
      </c>
    </row>
    <row r="8441" spans="1:22" x14ac:dyDescent="0.2">
      <c r="A8441" s="1">
        <v>38256</v>
      </c>
      <c r="B8441">
        <v>2004</v>
      </c>
      <c r="C8441">
        <f>_xlfn.MAXIFS(Table1[ScheduleWeekWritten],Table1[ScheduleSeason],Table1[[#This Row],[ScheduleSeason]])</f>
        <v>17</v>
      </c>
      <c r="D8441">
        <v>3</v>
      </c>
      <c r="E8441" cm="1">
        <f t="array" ref="E8441">_xlfn.XLOOKUP(Table1[[#This Row],[ScheduleWeekWritten]],Table3[Game],100+Table3[Increase],Table1[[#This Row],[ScheduleWeekWritten]])</f>
        <v>3</v>
      </c>
      <c r="F8441" t="b">
        <v>0</v>
      </c>
      <c r="G8441" t="s">
        <v>101</v>
      </c>
      <c r="H8441">
        <v>9</v>
      </c>
      <c r="I8441">
        <v>23</v>
      </c>
      <c r="J8441" t="s">
        <v>158</v>
      </c>
      <c r="K8441" t="s">
        <v>159</v>
      </c>
      <c r="L8441" t="str">
        <f>_xlfn.XLOOKUP(Table1[[#This Row],[TeamFavoriteID]],Table2[team_id],Table2[team_name],_xlfn.XLOOKUP(Table1[[#This Row],[TeamFavoriteID]],Table2[team_id_pfr],Table2[team_name],"Even"))</f>
        <v>Baltimore Ravens</v>
      </c>
      <c r="M8441">
        <v>-1.5</v>
      </c>
      <c r="N8441">
        <f>IF(Table1[[#This Row],[TeamFavorite]]=Table1[[#This Row],[TeamHome]],Table1[[#This Row],[ScoreAway]]-Table1[[#This Row],[ScoreHome]],Table1[[#This Row],[ScoreHome]]-Table1[[#This Row],[ScoreAway]])</f>
        <v>-14</v>
      </c>
      <c r="O8441">
        <f>IF(Table1[[#This Row],[SpreadActual]]&lt;Table1[[#This Row],[SpreadFavorite]],1,0)</f>
        <v>1</v>
      </c>
      <c r="P8441">
        <v>35</v>
      </c>
      <c r="Q8441" t="s">
        <v>173</v>
      </c>
      <c r="R8441" t="b">
        <v>0</v>
      </c>
      <c r="S8441">
        <v>64</v>
      </c>
      <c r="T8441">
        <v>8</v>
      </c>
      <c r="U8441">
        <v>62</v>
      </c>
    </row>
    <row r="8442" spans="1:22" x14ac:dyDescent="0.2">
      <c r="A8442" s="1">
        <v>38256</v>
      </c>
      <c r="B8442">
        <v>2004</v>
      </c>
      <c r="C8442">
        <f>_xlfn.MAXIFS(Table1[ScheduleWeekWritten],Table1[ScheduleSeason],Table1[[#This Row],[ScheduleSeason]])</f>
        <v>17</v>
      </c>
      <c r="D8442">
        <v>3</v>
      </c>
      <c r="E8442" cm="1">
        <f t="array" ref="E8442">_xlfn.XLOOKUP(Table1[[#This Row],[ScheduleWeekWritten]],Table3[Game],100+Table3[Increase],Table1[[#This Row],[ScheduleWeekWritten]])</f>
        <v>3</v>
      </c>
      <c r="F8442" t="b">
        <v>0</v>
      </c>
      <c r="G8442" t="s">
        <v>24</v>
      </c>
      <c r="H8442">
        <v>23</v>
      </c>
      <c r="I8442">
        <v>13</v>
      </c>
      <c r="J8442" t="s">
        <v>27</v>
      </c>
      <c r="K8442" t="s">
        <v>88</v>
      </c>
      <c r="L8442" t="str">
        <f>_xlfn.XLOOKUP(Table1[[#This Row],[TeamFavoriteID]],Table2[team_id],Table2[team_name],_xlfn.XLOOKUP(Table1[[#This Row],[TeamFavoriteID]],Table2[team_id_pfr],Table2[team_name],"Even"))</f>
        <v>Denver Broncos</v>
      </c>
      <c r="M8442">
        <v>-9.5</v>
      </c>
      <c r="N8442">
        <f>IF(Table1[[#This Row],[TeamFavorite]]=Table1[[#This Row],[TeamHome]],Table1[[#This Row],[ScoreAway]]-Table1[[#This Row],[ScoreHome]],Table1[[#This Row],[ScoreHome]]-Table1[[#This Row],[ScoreAway]])</f>
        <v>-10</v>
      </c>
      <c r="O8442">
        <f>IF(Table1[[#This Row],[SpreadActual]]&lt;Table1[[#This Row],[SpreadFavorite]],1,0)</f>
        <v>1</v>
      </c>
      <c r="P8442">
        <v>46</v>
      </c>
      <c r="Q8442" t="s">
        <v>174</v>
      </c>
      <c r="R8442" t="b">
        <v>0</v>
      </c>
      <c r="S8442">
        <v>58</v>
      </c>
      <c r="T8442">
        <v>10</v>
      </c>
      <c r="U8442">
        <v>59</v>
      </c>
    </row>
    <row r="8443" spans="1:22" x14ac:dyDescent="0.2">
      <c r="A8443" s="1">
        <v>38256</v>
      </c>
      <c r="B8443">
        <v>2004</v>
      </c>
      <c r="C8443">
        <f>_xlfn.MAXIFS(Table1[ScheduleWeekWritten],Table1[ScheduleSeason],Table1[[#This Row],[ScheduleSeason]])</f>
        <v>17</v>
      </c>
      <c r="D8443">
        <v>3</v>
      </c>
      <c r="E8443" cm="1">
        <f t="array" ref="E8443">_xlfn.XLOOKUP(Table1[[#This Row],[ScheduleWeekWritten]],Table3[Game],100+Table3[Increase],Table1[[#This Row],[ScheduleWeekWritten]])</f>
        <v>3</v>
      </c>
      <c r="F8443" t="b">
        <v>0</v>
      </c>
      <c r="G8443" t="s">
        <v>45</v>
      </c>
      <c r="H8443">
        <v>13</v>
      </c>
      <c r="I8443">
        <v>30</v>
      </c>
      <c r="J8443" t="s">
        <v>58</v>
      </c>
      <c r="K8443" t="s">
        <v>77</v>
      </c>
      <c r="L8443" t="str">
        <f>_xlfn.XLOOKUP(Table1[[#This Row],[TeamFavoriteID]],Table2[team_id],Table2[team_name],_xlfn.XLOOKUP(Table1[[#This Row],[TeamFavoriteID]],Table2[team_id_pfr],Table2[team_name],"Even"))</f>
        <v>Philadelphia Eagles</v>
      </c>
      <c r="M8443">
        <v>-4.5</v>
      </c>
      <c r="N8443">
        <f>IF(Table1[[#This Row],[TeamFavorite]]=Table1[[#This Row],[TeamHome]],Table1[[#This Row],[ScoreAway]]-Table1[[#This Row],[ScoreHome]],Table1[[#This Row],[ScoreHome]]-Table1[[#This Row],[ScoreAway]])</f>
        <v>-17</v>
      </c>
      <c r="O8443">
        <f>IF(Table1[[#This Row],[SpreadActual]]&lt;Table1[[#This Row],[SpreadFavorite]],1,0)</f>
        <v>1</v>
      </c>
      <c r="P8443">
        <v>44</v>
      </c>
      <c r="Q8443" t="s">
        <v>181</v>
      </c>
      <c r="R8443" t="b">
        <v>0</v>
      </c>
      <c r="S8443">
        <v>72</v>
      </c>
      <c r="T8443">
        <v>0</v>
      </c>
      <c r="V8443" t="s">
        <v>103</v>
      </c>
    </row>
    <row r="8444" spans="1:22" x14ac:dyDescent="0.2">
      <c r="A8444" s="1">
        <v>38256</v>
      </c>
      <c r="B8444">
        <v>2004</v>
      </c>
      <c r="C8444">
        <f>_xlfn.MAXIFS(Table1[ScheduleWeekWritten],Table1[ScheduleSeason],Table1[[#This Row],[ScheduleSeason]])</f>
        <v>17</v>
      </c>
      <c r="D8444">
        <v>3</v>
      </c>
      <c r="E8444" cm="1">
        <f t="array" ref="E8444">_xlfn.XLOOKUP(Table1[[#This Row],[ScheduleWeekWritten]],Table3[Game],100+Table3[Increase],Table1[[#This Row],[ScheduleWeekWritten]])</f>
        <v>3</v>
      </c>
      <c r="F8444" t="b">
        <v>0</v>
      </c>
      <c r="G8444" t="s">
        <v>140</v>
      </c>
      <c r="H8444">
        <v>45</v>
      </c>
      <c r="I8444">
        <v>31</v>
      </c>
      <c r="J8444" t="s">
        <v>33</v>
      </c>
      <c r="K8444" t="s">
        <v>72</v>
      </c>
      <c r="L8444" t="str">
        <f>_xlfn.XLOOKUP(Table1[[#This Row],[TeamFavoriteID]],Table2[team_id],Table2[team_name],_xlfn.XLOOKUP(Table1[[#This Row],[TeamFavoriteID]],Table2[team_id_pfr],Table2[team_name],"Even"))</f>
        <v>Baltimore Colts</v>
      </c>
      <c r="M8444">
        <v>-6</v>
      </c>
      <c r="N8444">
        <f>IF(Table1[[#This Row],[TeamFavorite]]=Table1[[#This Row],[TeamHome]],Table1[[#This Row],[ScoreAway]]-Table1[[#This Row],[ScoreHome]],Table1[[#This Row],[ScoreHome]]-Table1[[#This Row],[ScoreAway]])</f>
        <v>14</v>
      </c>
      <c r="O8444">
        <f>IF(Table1[[#This Row],[SpreadActual]]&lt;Table1[[#This Row],[SpreadFavorite]],1,0)</f>
        <v>0</v>
      </c>
      <c r="P8444">
        <v>50</v>
      </c>
      <c r="Q8444" t="s">
        <v>141</v>
      </c>
      <c r="R8444" t="b">
        <v>0</v>
      </c>
      <c r="S8444">
        <v>72</v>
      </c>
      <c r="T8444">
        <v>0</v>
      </c>
      <c r="V8444" t="s">
        <v>103</v>
      </c>
    </row>
    <row r="8445" spans="1:22" x14ac:dyDescent="0.2">
      <c r="A8445" s="1">
        <v>38256</v>
      </c>
      <c r="B8445">
        <v>2004</v>
      </c>
      <c r="C8445">
        <f>_xlfn.MAXIFS(Table1[ScheduleWeekWritten],Table1[ScheduleSeason],Table1[[#This Row],[ScheduleSeason]])</f>
        <v>17</v>
      </c>
      <c r="D8445">
        <v>3</v>
      </c>
      <c r="E8445" cm="1">
        <f t="array" ref="E8445">_xlfn.XLOOKUP(Table1[[#This Row],[ScheduleWeekWritten]],Table3[Game],100+Table3[Increase],Table1[[#This Row],[ScheduleWeekWritten]])</f>
        <v>3</v>
      </c>
      <c r="F8445" t="b">
        <v>0</v>
      </c>
      <c r="G8445" t="s">
        <v>42</v>
      </c>
      <c r="H8445">
        <v>21</v>
      </c>
      <c r="I8445">
        <v>24</v>
      </c>
      <c r="J8445" t="s">
        <v>177</v>
      </c>
      <c r="K8445" t="s">
        <v>75</v>
      </c>
      <c r="L8445" t="str">
        <f>_xlfn.XLOOKUP(Table1[[#This Row],[TeamFavoriteID]],Table2[team_id],Table2[team_name],_xlfn.XLOOKUP(Table1[[#This Row],[TeamFavoriteID]],Table2[team_id_pfr],Table2[team_name],"Even"))</f>
        <v>Kansas City Chiefs</v>
      </c>
      <c r="M8445">
        <v>-7.5</v>
      </c>
      <c r="N8445">
        <f>IF(Table1[[#This Row],[TeamFavorite]]=Table1[[#This Row],[TeamHome]],Table1[[#This Row],[ScoreAway]]-Table1[[#This Row],[ScoreHome]],Table1[[#This Row],[ScoreHome]]-Table1[[#This Row],[ScoreAway]])</f>
        <v>3</v>
      </c>
      <c r="O8445">
        <f>IF(Table1[[#This Row],[SpreadActual]]&lt;Table1[[#This Row],[SpreadFavorite]],1,0)</f>
        <v>0</v>
      </c>
      <c r="P8445">
        <v>48</v>
      </c>
      <c r="Q8445" t="s">
        <v>117</v>
      </c>
      <c r="R8445" t="b">
        <v>0</v>
      </c>
      <c r="S8445">
        <v>66</v>
      </c>
      <c r="T8445">
        <v>6</v>
      </c>
      <c r="U8445">
        <v>70</v>
      </c>
    </row>
    <row r="8446" spans="1:22" x14ac:dyDescent="0.2">
      <c r="A8446" s="1">
        <v>38256</v>
      </c>
      <c r="B8446">
        <v>2004</v>
      </c>
      <c r="C8446">
        <f>_xlfn.MAXIFS(Table1[ScheduleWeekWritten],Table1[ScheduleSeason],Table1[[#This Row],[ScheduleSeason]])</f>
        <v>17</v>
      </c>
      <c r="D8446">
        <v>3</v>
      </c>
      <c r="E8446" cm="1">
        <f t="array" ref="E8446">_xlfn.XLOOKUP(Table1[[#This Row],[ScheduleWeekWritten]],Table3[Game],100+Table3[Increase],Table1[[#This Row],[ScheduleWeekWritten]])</f>
        <v>3</v>
      </c>
      <c r="F8446" t="b">
        <v>0</v>
      </c>
      <c r="G8446" t="s">
        <v>19</v>
      </c>
      <c r="H8446">
        <v>3</v>
      </c>
      <c r="I8446">
        <v>13</v>
      </c>
      <c r="J8446" t="s">
        <v>49</v>
      </c>
      <c r="K8446" t="s">
        <v>91</v>
      </c>
      <c r="L8446" t="str">
        <f>_xlfn.XLOOKUP(Table1[[#This Row],[TeamFavoriteID]],Table2[team_id],Table2[team_name],_xlfn.XLOOKUP(Table1[[#This Row],[TeamFavoriteID]],Table2[team_id_pfr],Table2[team_name],"Even"))</f>
        <v>Miami Dolphins</v>
      </c>
      <c r="M8446">
        <v>-2.5</v>
      </c>
      <c r="N8446">
        <f>IF(Table1[[#This Row],[TeamFavorite]]=Table1[[#This Row],[TeamHome]],Table1[[#This Row],[ScoreAway]]-Table1[[#This Row],[ScoreHome]],Table1[[#This Row],[ScoreHome]]-Table1[[#This Row],[ScoreAway]])</f>
        <v>10</v>
      </c>
      <c r="O8446">
        <f>IF(Table1[[#This Row],[SpreadActual]]&lt;Table1[[#This Row],[SpreadFavorite]],1,0)</f>
        <v>0</v>
      </c>
      <c r="P8446">
        <v>31</v>
      </c>
      <c r="Q8446" t="s">
        <v>143</v>
      </c>
      <c r="R8446" t="b">
        <v>0</v>
      </c>
      <c r="S8446">
        <v>80</v>
      </c>
      <c r="T8446">
        <v>21</v>
      </c>
      <c r="U8446">
        <v>84</v>
      </c>
      <c r="V8446" t="s">
        <v>2</v>
      </c>
    </row>
    <row r="8447" spans="1:22" x14ac:dyDescent="0.2">
      <c r="A8447" s="1">
        <v>38256</v>
      </c>
      <c r="B8447">
        <v>2004</v>
      </c>
      <c r="C8447">
        <f>_xlfn.MAXIFS(Table1[ScheduleWeekWritten],Table1[ScheduleSeason],Table1[[#This Row],[ScheduleSeason]])</f>
        <v>17</v>
      </c>
      <c r="D8447">
        <v>3</v>
      </c>
      <c r="E8447" cm="1">
        <f t="array" ref="E8447">_xlfn.XLOOKUP(Table1[[#This Row],[ScheduleWeekWritten]],Table3[Game],100+Table3[Increase],Table1[[#This Row],[ScheduleWeekWritten]])</f>
        <v>3</v>
      </c>
      <c r="F8447" t="b">
        <v>0</v>
      </c>
      <c r="G8447" t="s">
        <v>54</v>
      </c>
      <c r="H8447">
        <v>27</v>
      </c>
      <c r="I8447">
        <v>22</v>
      </c>
      <c r="J8447" t="s">
        <v>46</v>
      </c>
      <c r="K8447" t="s">
        <v>55</v>
      </c>
      <c r="L8447" t="str">
        <f>_xlfn.XLOOKUP(Table1[[#This Row],[TeamFavoriteID]],Table2[team_id],Table2[team_name],_xlfn.XLOOKUP(Table1[[#This Row],[TeamFavoriteID]],Table2[team_id_pfr],Table2[team_name],"Even"))</f>
        <v>Minnesota Vikings</v>
      </c>
      <c r="M8447">
        <v>-12</v>
      </c>
      <c r="N8447">
        <f>IF(Table1[[#This Row],[TeamFavorite]]=Table1[[#This Row],[TeamHome]],Table1[[#This Row],[ScoreAway]]-Table1[[#This Row],[ScoreHome]],Table1[[#This Row],[ScoreHome]]-Table1[[#This Row],[ScoreAway]])</f>
        <v>-5</v>
      </c>
      <c r="O8447">
        <f>IF(Table1[[#This Row],[SpreadActual]]&lt;Table1[[#This Row],[SpreadFavorite]],1,0)</f>
        <v>0</v>
      </c>
      <c r="P8447">
        <v>45</v>
      </c>
      <c r="Q8447" t="s">
        <v>137</v>
      </c>
      <c r="R8447" t="b">
        <v>0</v>
      </c>
      <c r="S8447">
        <v>72</v>
      </c>
      <c r="T8447">
        <v>0</v>
      </c>
      <c r="V8447" t="s">
        <v>103</v>
      </c>
    </row>
    <row r="8448" spans="1:22" x14ac:dyDescent="0.2">
      <c r="A8448" s="1">
        <v>38256</v>
      </c>
      <c r="B8448">
        <v>2004</v>
      </c>
      <c r="C8448">
        <f>_xlfn.MAXIFS(Table1[ScheduleWeekWritten],Table1[ScheduleSeason],Table1[[#This Row],[ScheduleSeason]])</f>
        <v>17</v>
      </c>
      <c r="D8448">
        <v>3</v>
      </c>
      <c r="E8448" cm="1">
        <f t="array" ref="E8448">_xlfn.XLOOKUP(Table1[[#This Row],[ScheduleWeekWritten]],Table3[Game],100+Table3[Increase],Table1[[#This Row],[ScheduleWeekWritten]])</f>
        <v>3</v>
      </c>
      <c r="F8448" t="b">
        <v>0</v>
      </c>
      <c r="G8448" t="s">
        <v>50</v>
      </c>
      <c r="H8448">
        <v>27</v>
      </c>
      <c r="I8448">
        <v>10</v>
      </c>
      <c r="J8448" t="s">
        <v>62</v>
      </c>
      <c r="K8448" t="s">
        <v>90</v>
      </c>
      <c r="L8448" t="str">
        <f>_xlfn.XLOOKUP(Table1[[#This Row],[TeamFavoriteID]],Table2[team_id],Table2[team_name],_xlfn.XLOOKUP(Table1[[#This Row],[TeamFavoriteID]],Table2[team_id_pfr],Table2[team_name],"Even"))</f>
        <v>New York Giants</v>
      </c>
      <c r="M8448">
        <v>-3</v>
      </c>
      <c r="N8448">
        <f>IF(Table1[[#This Row],[TeamFavorite]]=Table1[[#This Row],[TeamHome]],Table1[[#This Row],[ScoreAway]]-Table1[[#This Row],[ScoreHome]],Table1[[#This Row],[ScoreHome]]-Table1[[#This Row],[ScoreAway]])</f>
        <v>-17</v>
      </c>
      <c r="O8448">
        <f>IF(Table1[[#This Row],[SpreadActual]]&lt;Table1[[#This Row],[SpreadFavorite]],1,0)</f>
        <v>1</v>
      </c>
      <c r="P8448">
        <v>38</v>
      </c>
      <c r="Q8448" t="s">
        <v>126</v>
      </c>
      <c r="R8448" t="b">
        <v>0</v>
      </c>
      <c r="S8448">
        <v>72</v>
      </c>
      <c r="T8448">
        <v>7</v>
      </c>
      <c r="U8448">
        <v>62</v>
      </c>
    </row>
    <row r="8449" spans="1:22" x14ac:dyDescent="0.2">
      <c r="A8449" s="1">
        <v>38256</v>
      </c>
      <c r="B8449">
        <v>2004</v>
      </c>
      <c r="C8449">
        <f>_xlfn.MAXIFS(Table1[ScheduleWeekWritten],Table1[ScheduleSeason],Table1[[#This Row],[ScheduleSeason]])</f>
        <v>17</v>
      </c>
      <c r="D8449">
        <v>3</v>
      </c>
      <c r="E8449" cm="1">
        <f t="array" ref="E8449">_xlfn.XLOOKUP(Table1[[#This Row],[ScheduleWeekWritten]],Table3[Game],100+Table3[Increase],Table1[[#This Row],[ScheduleWeekWritten]])</f>
        <v>3</v>
      </c>
      <c r="F8449" t="b">
        <v>0</v>
      </c>
      <c r="G8449" t="s">
        <v>20</v>
      </c>
      <c r="H8449">
        <v>30</v>
      </c>
      <c r="I8449">
        <v>20</v>
      </c>
      <c r="J8449" t="s">
        <v>127</v>
      </c>
      <c r="K8449" t="s">
        <v>21</v>
      </c>
      <c r="L8449" t="str">
        <f>_xlfn.XLOOKUP(Table1[[#This Row],[TeamFavoriteID]],Table2[team_id],Table2[team_name],_xlfn.XLOOKUP(Table1[[#This Row],[TeamFavoriteID]],Table2[team_id_pfr],Table2[team_name],"Even"))</f>
        <v>Las Vegas Raiders</v>
      </c>
      <c r="M8449">
        <v>-3</v>
      </c>
      <c r="N8449">
        <f>IF(Table1[[#This Row],[TeamFavorite]]=Table1[[#This Row],[TeamHome]],Table1[[#This Row],[ScoreAway]]-Table1[[#This Row],[ScoreHome]],Table1[[#This Row],[ScoreHome]]-Table1[[#This Row],[ScoreAway]])</f>
        <v>10</v>
      </c>
      <c r="O8449">
        <f>IF(Table1[[#This Row],[SpreadActual]]&lt;Table1[[#This Row],[SpreadFavorite]],1,0)</f>
        <v>0</v>
      </c>
      <c r="P8449">
        <v>35.5</v>
      </c>
      <c r="Q8449" t="s">
        <v>76</v>
      </c>
      <c r="R8449" t="b">
        <v>0</v>
      </c>
      <c r="S8449">
        <v>62</v>
      </c>
      <c r="T8449">
        <v>8</v>
      </c>
      <c r="U8449">
        <v>76</v>
      </c>
    </row>
    <row r="8450" spans="1:22" x14ac:dyDescent="0.2">
      <c r="A8450" s="1">
        <v>38256</v>
      </c>
      <c r="B8450">
        <v>2004</v>
      </c>
      <c r="C8450">
        <f>_xlfn.MAXIFS(Table1[ScheduleWeekWritten],Table1[ScheduleSeason],Table1[[#This Row],[ScheduleSeason]])</f>
        <v>17</v>
      </c>
      <c r="D8450">
        <v>3</v>
      </c>
      <c r="E8450" cm="1">
        <f t="array" ref="E8450">_xlfn.XLOOKUP(Table1[[#This Row],[ScheduleWeekWritten]],Table3[Game],100+Table3[Increase],Table1[[#This Row],[ScheduleWeekWritten]])</f>
        <v>3</v>
      </c>
      <c r="F8450" t="b">
        <v>0</v>
      </c>
      <c r="G8450" t="s">
        <v>128</v>
      </c>
      <c r="H8450">
        <v>34</v>
      </c>
      <c r="I8450">
        <v>0</v>
      </c>
      <c r="J8450" t="s">
        <v>53</v>
      </c>
      <c r="K8450" t="s">
        <v>132</v>
      </c>
      <c r="L8450" t="str">
        <f>_xlfn.XLOOKUP(Table1[[#This Row],[TeamFavoriteID]],Table2[team_id],Table2[team_name],_xlfn.XLOOKUP(Table1[[#This Row],[TeamFavoriteID]],Table2[team_id_pfr],Table2[team_name],"Even"))</f>
        <v>Seattle Seahawks</v>
      </c>
      <c r="M8450">
        <v>-10</v>
      </c>
      <c r="N8450">
        <f>IF(Table1[[#This Row],[TeamFavorite]]=Table1[[#This Row],[TeamHome]],Table1[[#This Row],[ScoreAway]]-Table1[[#This Row],[ScoreHome]],Table1[[#This Row],[ScoreHome]]-Table1[[#This Row],[ScoreAway]])</f>
        <v>-34</v>
      </c>
      <c r="O8450">
        <f>IF(Table1[[#This Row],[SpreadActual]]&lt;Table1[[#This Row],[SpreadFavorite]],1,0)</f>
        <v>1</v>
      </c>
      <c r="P8450">
        <v>41.5</v>
      </c>
      <c r="Q8450" t="s">
        <v>180</v>
      </c>
      <c r="R8450" t="b">
        <v>0</v>
      </c>
      <c r="S8450">
        <v>55</v>
      </c>
      <c r="T8450">
        <v>3</v>
      </c>
      <c r="U8450">
        <v>91</v>
      </c>
    </row>
    <row r="8451" spans="1:22" x14ac:dyDescent="0.2">
      <c r="A8451" s="1">
        <v>38256</v>
      </c>
      <c r="B8451">
        <v>2004</v>
      </c>
      <c r="C8451">
        <f>_xlfn.MAXIFS(Table1[ScheduleWeekWritten],Table1[ScheduleSeason],Table1[[#This Row],[ScheduleSeason]])</f>
        <v>17</v>
      </c>
      <c r="D8451">
        <v>3</v>
      </c>
      <c r="E8451" cm="1">
        <f t="array" ref="E8451">_xlfn.XLOOKUP(Table1[[#This Row],[ScheduleWeekWritten]],Table3[Game],100+Table3[Increase],Table1[[#This Row],[ScheduleWeekWritten]])</f>
        <v>3</v>
      </c>
      <c r="F8451" t="b">
        <v>0</v>
      </c>
      <c r="G8451" t="s">
        <v>153</v>
      </c>
      <c r="H8451">
        <v>25</v>
      </c>
      <c r="I8451">
        <v>28</v>
      </c>
      <c r="J8451" t="s">
        <v>95</v>
      </c>
      <c r="K8451" t="s">
        <v>40</v>
      </c>
      <c r="L8451" t="str">
        <f>_xlfn.XLOOKUP(Table1[[#This Row],[TeamFavoriteID]],Table2[team_id],Table2[team_name],_xlfn.XLOOKUP(Table1[[#This Row],[TeamFavoriteID]],Table2[team_id_pfr],Table2[team_name],"Even"))</f>
        <v>Los Angeles Rams</v>
      </c>
      <c r="M8451">
        <v>-6</v>
      </c>
      <c r="N8451">
        <f>IF(Table1[[#This Row],[TeamFavorite]]=Table1[[#This Row],[TeamHome]],Table1[[#This Row],[ScoreAway]]-Table1[[#This Row],[ScoreHome]],Table1[[#This Row],[ScoreHome]]-Table1[[#This Row],[ScoreAway]])</f>
        <v>-3</v>
      </c>
      <c r="O8451">
        <f>IF(Table1[[#This Row],[SpreadActual]]&lt;Table1[[#This Row],[SpreadFavorite]],1,0)</f>
        <v>0</v>
      </c>
      <c r="P8451">
        <v>49</v>
      </c>
      <c r="Q8451" t="s">
        <v>157</v>
      </c>
      <c r="R8451" t="b">
        <v>0</v>
      </c>
      <c r="S8451">
        <v>72</v>
      </c>
      <c r="T8451">
        <v>0</v>
      </c>
      <c r="V8451" t="s">
        <v>103</v>
      </c>
    </row>
    <row r="8452" spans="1:22" x14ac:dyDescent="0.2">
      <c r="A8452" s="1">
        <v>38256</v>
      </c>
      <c r="B8452">
        <v>2004</v>
      </c>
      <c r="C8452">
        <f>_xlfn.MAXIFS(Table1[ScheduleWeekWritten],Table1[ScheduleSeason],Table1[[#This Row],[ScheduleSeason]])</f>
        <v>17</v>
      </c>
      <c r="D8452">
        <v>3</v>
      </c>
      <c r="E8452" cm="1">
        <f t="array" ref="E8452">_xlfn.XLOOKUP(Table1[[#This Row],[ScheduleWeekWritten]],Table3[Game],100+Table3[Increase],Table1[[#This Row],[ScheduleWeekWritten]])</f>
        <v>3</v>
      </c>
      <c r="F8452" t="b">
        <v>0</v>
      </c>
      <c r="G8452" t="s">
        <v>171</v>
      </c>
      <c r="H8452">
        <v>12</v>
      </c>
      <c r="I8452">
        <v>15</v>
      </c>
      <c r="J8452" t="s">
        <v>154</v>
      </c>
      <c r="K8452" t="s">
        <v>25</v>
      </c>
      <c r="L8452" t="str">
        <f>_xlfn.XLOOKUP(Table1[[#This Row],[TeamFavoriteID]],Table2[team_id],Table2[team_name],_xlfn.XLOOKUP(Table1[[#This Row],[TeamFavoriteID]],Table2[team_id_pfr],Table2[team_name],"Even"))</f>
        <v>Houston Oilers</v>
      </c>
      <c r="M8452">
        <v>-6</v>
      </c>
      <c r="N8452">
        <f>IF(Table1[[#This Row],[TeamFavorite]]=Table1[[#This Row],[TeamHome]],Table1[[#This Row],[ScoreAway]]-Table1[[#This Row],[ScoreHome]],Table1[[#This Row],[ScoreHome]]-Table1[[#This Row],[ScoreAway]])</f>
        <v>-3</v>
      </c>
      <c r="O8452">
        <f>IF(Table1[[#This Row],[SpreadActual]]&lt;Table1[[#This Row],[SpreadFavorite]],1,0)</f>
        <v>0</v>
      </c>
      <c r="P8452">
        <v>34.5</v>
      </c>
      <c r="Q8452" t="s">
        <v>172</v>
      </c>
      <c r="R8452" t="b">
        <v>0</v>
      </c>
      <c r="S8452">
        <v>72</v>
      </c>
      <c r="T8452">
        <v>11</v>
      </c>
      <c r="U8452">
        <v>49</v>
      </c>
    </row>
    <row r="8453" spans="1:22" x14ac:dyDescent="0.2">
      <c r="A8453" s="1">
        <v>38257</v>
      </c>
      <c r="B8453">
        <v>2004</v>
      </c>
      <c r="C8453">
        <f>_xlfn.MAXIFS(Table1[ScheduleWeekWritten],Table1[ScheduleSeason],Table1[[#This Row],[ScheduleSeason]])</f>
        <v>17</v>
      </c>
      <c r="D8453">
        <v>3</v>
      </c>
      <c r="E8453" cm="1">
        <f t="array" ref="E8453">_xlfn.XLOOKUP(Table1[[#This Row],[ScheduleWeekWritten]],Table3[Game],100+Table3[Increase],Table1[[#This Row],[ScheduleWeekWritten]])</f>
        <v>3</v>
      </c>
      <c r="F8453" t="b">
        <v>0</v>
      </c>
      <c r="G8453" t="s">
        <v>61</v>
      </c>
      <c r="H8453">
        <v>18</v>
      </c>
      <c r="I8453">
        <v>21</v>
      </c>
      <c r="J8453" t="s">
        <v>67</v>
      </c>
      <c r="K8453" t="s">
        <v>85</v>
      </c>
      <c r="L8453" t="str">
        <f>_xlfn.XLOOKUP(Table1[[#This Row],[TeamFavoriteID]],Table2[team_id],Table2[team_name],_xlfn.XLOOKUP(Table1[[#This Row],[TeamFavoriteID]],Table2[team_id_pfr],Table2[team_name],"Even"))</f>
        <v>Washington Commanders</v>
      </c>
      <c r="M8453">
        <v>-1.5</v>
      </c>
      <c r="N8453">
        <f>IF(Table1[[#This Row],[TeamFavorite]]=Table1[[#This Row],[TeamHome]],Table1[[#This Row],[ScoreAway]]-Table1[[#This Row],[ScoreHome]],Table1[[#This Row],[ScoreHome]]-Table1[[#This Row],[ScoreAway]])</f>
        <v>-3</v>
      </c>
      <c r="O8453">
        <f>IF(Table1[[#This Row],[SpreadActual]]&lt;Table1[[#This Row],[SpreadFavorite]],1,0)</f>
        <v>1</v>
      </c>
      <c r="P8453">
        <v>35.5</v>
      </c>
      <c r="Q8453" t="s">
        <v>165</v>
      </c>
      <c r="R8453" t="b">
        <v>0</v>
      </c>
      <c r="S8453">
        <v>70</v>
      </c>
      <c r="T8453">
        <v>6</v>
      </c>
      <c r="U8453">
        <v>76</v>
      </c>
    </row>
    <row r="8454" spans="1:22" x14ac:dyDescent="0.2">
      <c r="A8454" s="1">
        <v>38263</v>
      </c>
      <c r="B8454">
        <v>2004</v>
      </c>
      <c r="C8454">
        <f>_xlfn.MAXIFS(Table1[ScheduleWeekWritten],Table1[ScheduleSeason],Table1[[#This Row],[ScheduleSeason]])</f>
        <v>17</v>
      </c>
      <c r="D8454">
        <v>4</v>
      </c>
      <c r="E8454" cm="1">
        <f t="array" ref="E8454">_xlfn.XLOOKUP(Table1[[#This Row],[ScheduleWeekWritten]],Table3[Game],100+Table3[Increase],Table1[[#This Row],[ScheduleWeekWritten]])</f>
        <v>4</v>
      </c>
      <c r="F8454" t="b">
        <v>0</v>
      </c>
      <c r="G8454" t="s">
        <v>149</v>
      </c>
      <c r="H8454">
        <v>34</v>
      </c>
      <c r="I8454">
        <v>10</v>
      </c>
      <c r="J8454" t="s">
        <v>95</v>
      </c>
      <c r="K8454" t="s">
        <v>98</v>
      </c>
      <c r="L8454" t="str">
        <f>_xlfn.XLOOKUP(Table1[[#This Row],[TeamFavoriteID]],Table2[team_id],Table2[team_name],_xlfn.XLOOKUP(Table1[[#This Row],[TeamFavoriteID]],Table2[team_id_pfr],Table2[team_name],"Even"))</f>
        <v>New Orleans Saints</v>
      </c>
      <c r="M8454">
        <v>-3.5</v>
      </c>
      <c r="N8454">
        <f>IF(Table1[[#This Row],[TeamFavorite]]=Table1[[#This Row],[TeamHome]],Table1[[#This Row],[ScoreAway]]-Table1[[#This Row],[ScoreHome]],Table1[[#This Row],[ScoreHome]]-Table1[[#This Row],[ScoreAway]])</f>
        <v>24</v>
      </c>
      <c r="O8454">
        <f>IF(Table1[[#This Row],[SpreadActual]]&lt;Table1[[#This Row],[SpreadFavorite]],1,0)</f>
        <v>0</v>
      </c>
      <c r="P8454">
        <v>40</v>
      </c>
      <c r="Q8454" t="s">
        <v>150</v>
      </c>
      <c r="R8454" t="b">
        <v>0</v>
      </c>
      <c r="S8454">
        <v>83</v>
      </c>
      <c r="T8454">
        <v>6</v>
      </c>
      <c r="U8454">
        <v>24</v>
      </c>
    </row>
    <row r="8455" spans="1:22" x14ac:dyDescent="0.2">
      <c r="A8455" s="1">
        <v>38263</v>
      </c>
      <c r="B8455">
        <v>2004</v>
      </c>
      <c r="C8455">
        <f>_xlfn.MAXIFS(Table1[ScheduleWeekWritten],Table1[ScheduleSeason],Table1[[#This Row],[ScheduleSeason]])</f>
        <v>17</v>
      </c>
      <c r="D8455">
        <v>4</v>
      </c>
      <c r="E8455" cm="1">
        <f t="array" ref="E8455">_xlfn.XLOOKUP(Table1[[#This Row],[ScheduleWeekWritten]],Table3[Game],100+Table3[Increase],Table1[[#This Row],[ScheduleWeekWritten]])</f>
        <v>4</v>
      </c>
      <c r="F8455" t="b">
        <v>0</v>
      </c>
      <c r="G8455" t="s">
        <v>28</v>
      </c>
      <c r="H8455">
        <v>17</v>
      </c>
      <c r="I8455">
        <v>31</v>
      </c>
      <c r="J8455" t="s">
        <v>115</v>
      </c>
      <c r="K8455" t="s">
        <v>70</v>
      </c>
      <c r="L8455" t="str">
        <f>_xlfn.XLOOKUP(Table1[[#This Row],[TeamFavoriteID]],Table2[team_id],Table2[team_name],_xlfn.XLOOKUP(Table1[[#This Row],[TeamFavoriteID]],Table2[team_id_pfr],Table2[team_name],"Even"))</f>
        <v>Boston Patriots</v>
      </c>
      <c r="M8455">
        <v>-5.5</v>
      </c>
      <c r="N8455">
        <f>IF(Table1[[#This Row],[TeamFavorite]]=Table1[[#This Row],[TeamHome]],Table1[[#This Row],[ScoreAway]]-Table1[[#This Row],[ScoreHome]],Table1[[#This Row],[ScoreHome]]-Table1[[#This Row],[ScoreAway]])</f>
        <v>-14</v>
      </c>
      <c r="O8455">
        <f>IF(Table1[[#This Row],[SpreadActual]]&lt;Table1[[#This Row],[SpreadFavorite]],1,0)</f>
        <v>1</v>
      </c>
      <c r="P8455">
        <v>35</v>
      </c>
      <c r="Q8455" t="s">
        <v>123</v>
      </c>
      <c r="R8455" t="b">
        <v>0</v>
      </c>
      <c r="S8455">
        <v>50</v>
      </c>
      <c r="T8455">
        <v>10</v>
      </c>
      <c r="U8455">
        <v>72</v>
      </c>
    </row>
    <row r="8456" spans="1:22" x14ac:dyDescent="0.2">
      <c r="A8456" s="1">
        <v>38263</v>
      </c>
      <c r="B8456">
        <v>2004</v>
      </c>
      <c r="C8456">
        <f>_xlfn.MAXIFS(Table1[ScheduleWeekWritten],Table1[ScheduleSeason],Table1[[#This Row],[ScheduleSeason]])</f>
        <v>17</v>
      </c>
      <c r="D8456">
        <v>4</v>
      </c>
      <c r="E8456" cm="1">
        <f t="array" ref="E8456">_xlfn.XLOOKUP(Table1[[#This Row],[ScheduleWeekWritten]],Table3[Game],100+Table3[Increase],Table1[[#This Row],[ScheduleWeekWritten]])</f>
        <v>4</v>
      </c>
      <c r="F8456" t="b">
        <v>0</v>
      </c>
      <c r="G8456" t="s">
        <v>152</v>
      </c>
      <c r="H8456">
        <v>10</v>
      </c>
      <c r="I8456">
        <v>27</v>
      </c>
      <c r="J8456" t="s">
        <v>38</v>
      </c>
      <c r="K8456" t="s">
        <v>162</v>
      </c>
      <c r="L8456" t="str">
        <f>_xlfn.XLOOKUP(Table1[[#This Row],[TeamFavoriteID]],Table2[team_id],Table2[team_name],_xlfn.XLOOKUP(Table1[[#This Row],[TeamFavoriteID]],Table2[team_id_pfr],Table2[team_name],"Even"))</f>
        <v>Carolina Panthers</v>
      </c>
      <c r="M8456">
        <v>-3.5</v>
      </c>
      <c r="N8456">
        <f>IF(Table1[[#This Row],[TeamFavorite]]=Table1[[#This Row],[TeamHome]],Table1[[#This Row],[ScoreAway]]-Table1[[#This Row],[ScoreHome]],Table1[[#This Row],[ScoreHome]]-Table1[[#This Row],[ScoreAway]])</f>
        <v>17</v>
      </c>
      <c r="O8456">
        <f>IF(Table1[[#This Row],[SpreadActual]]&lt;Table1[[#This Row],[SpreadFavorite]],1,0)</f>
        <v>0</v>
      </c>
      <c r="P8456">
        <v>39</v>
      </c>
      <c r="Q8456" t="s">
        <v>160</v>
      </c>
      <c r="R8456" t="b">
        <v>0</v>
      </c>
      <c r="S8456">
        <v>67</v>
      </c>
      <c r="T8456">
        <v>5</v>
      </c>
      <c r="U8456">
        <v>88</v>
      </c>
    </row>
    <row r="8457" spans="1:22" x14ac:dyDescent="0.2">
      <c r="A8457" s="1">
        <v>38263</v>
      </c>
      <c r="B8457">
        <v>2004</v>
      </c>
      <c r="C8457">
        <f>_xlfn.MAXIFS(Table1[ScheduleWeekWritten],Table1[ScheduleSeason],Table1[[#This Row],[ScheduleSeason]])</f>
        <v>17</v>
      </c>
      <c r="D8457">
        <v>4</v>
      </c>
      <c r="E8457" cm="1">
        <f t="array" ref="E8457">_xlfn.XLOOKUP(Table1[[#This Row],[ScheduleWeekWritten]],Table3[Game],100+Table3[Increase],Table1[[#This Row],[ScheduleWeekWritten]])</f>
        <v>4</v>
      </c>
      <c r="F8457" t="b">
        <v>0</v>
      </c>
      <c r="G8457" t="s">
        <v>46</v>
      </c>
      <c r="H8457">
        <v>9</v>
      </c>
      <c r="I8457">
        <v>19</v>
      </c>
      <c r="J8457" t="s">
        <v>58</v>
      </c>
      <c r="K8457" t="s">
        <v>77</v>
      </c>
      <c r="L8457" t="str">
        <f>_xlfn.XLOOKUP(Table1[[#This Row],[TeamFavoriteID]],Table2[team_id],Table2[team_name],_xlfn.XLOOKUP(Table1[[#This Row],[TeamFavoriteID]],Table2[team_id_pfr],Table2[team_name],"Even"))</f>
        <v>Philadelphia Eagles</v>
      </c>
      <c r="M8457">
        <v>-8.5</v>
      </c>
      <c r="N8457">
        <f>IF(Table1[[#This Row],[TeamFavorite]]=Table1[[#This Row],[TeamHome]],Table1[[#This Row],[ScoreAway]]-Table1[[#This Row],[ScoreHome]],Table1[[#This Row],[ScoreHome]]-Table1[[#This Row],[ScoreAway]])</f>
        <v>-10</v>
      </c>
      <c r="O8457">
        <f>IF(Table1[[#This Row],[SpreadActual]]&lt;Table1[[#This Row],[SpreadFavorite]],1,0)</f>
        <v>1</v>
      </c>
      <c r="P8457">
        <v>40.5</v>
      </c>
      <c r="Q8457" t="s">
        <v>114</v>
      </c>
      <c r="R8457" t="b">
        <v>0</v>
      </c>
      <c r="S8457">
        <v>51</v>
      </c>
      <c r="T8457">
        <v>10</v>
      </c>
      <c r="U8457">
        <v>46</v>
      </c>
    </row>
    <row r="8458" spans="1:22" x14ac:dyDescent="0.2">
      <c r="A8458" s="1">
        <v>38263</v>
      </c>
      <c r="B8458">
        <v>2004</v>
      </c>
      <c r="C8458">
        <f>_xlfn.MAXIFS(Table1[ScheduleWeekWritten],Table1[ScheduleSeason],Table1[[#This Row],[ScheduleSeason]])</f>
        <v>17</v>
      </c>
      <c r="D8458">
        <v>4</v>
      </c>
      <c r="E8458" cm="1">
        <f t="array" ref="E8458">_xlfn.XLOOKUP(Table1[[#This Row],[ScheduleWeekWritten]],Table3[Game],100+Table3[Increase],Table1[[#This Row],[ScheduleWeekWritten]])</f>
        <v>4</v>
      </c>
      <c r="F8458" t="b">
        <v>0</v>
      </c>
      <c r="G8458" t="s">
        <v>62</v>
      </c>
      <c r="H8458">
        <v>17</v>
      </c>
      <c r="I8458">
        <v>13</v>
      </c>
      <c r="J8458" t="s">
        <v>61</v>
      </c>
      <c r="K8458" t="s">
        <v>85</v>
      </c>
      <c r="L8458" t="str">
        <f>_xlfn.XLOOKUP(Table1[[#This Row],[TeamFavoriteID]],Table2[team_id],Table2[team_name],_xlfn.XLOOKUP(Table1[[#This Row],[TeamFavoriteID]],Table2[team_id_pfr],Table2[team_name],"Even"))</f>
        <v>Washington Commanders</v>
      </c>
      <c r="M8458">
        <v>-2.5</v>
      </c>
      <c r="N8458">
        <f>IF(Table1[[#This Row],[TeamFavorite]]=Table1[[#This Row],[TeamHome]],Table1[[#This Row],[ScoreAway]]-Table1[[#This Row],[ScoreHome]],Table1[[#This Row],[ScoreHome]]-Table1[[#This Row],[ScoreAway]])</f>
        <v>4</v>
      </c>
      <c r="O8458">
        <f>IF(Table1[[#This Row],[SpreadActual]]&lt;Table1[[#This Row],[SpreadFavorite]],1,0)</f>
        <v>0</v>
      </c>
      <c r="P8458">
        <v>36</v>
      </c>
      <c r="Q8458" t="s">
        <v>170</v>
      </c>
      <c r="R8458" t="b">
        <v>0</v>
      </c>
      <c r="S8458">
        <v>50</v>
      </c>
      <c r="T8458">
        <v>9</v>
      </c>
      <c r="U8458">
        <v>64</v>
      </c>
    </row>
    <row r="8459" spans="1:22" x14ac:dyDescent="0.2">
      <c r="A8459" s="1">
        <v>38263</v>
      </c>
      <c r="B8459">
        <v>2004</v>
      </c>
      <c r="C8459">
        <f>_xlfn.MAXIFS(Table1[ScheduleWeekWritten],Table1[ScheduleSeason],Table1[[#This Row],[ScheduleSeason]])</f>
        <v>17</v>
      </c>
      <c r="D8459">
        <v>4</v>
      </c>
      <c r="E8459" cm="1">
        <f t="array" ref="E8459">_xlfn.XLOOKUP(Table1[[#This Row],[ScheduleWeekWritten]],Table3[Game],100+Table3[Increase],Table1[[#This Row],[ScheduleWeekWritten]])</f>
        <v>4</v>
      </c>
      <c r="F8459" t="b">
        <v>0</v>
      </c>
      <c r="G8459" t="s">
        <v>33</v>
      </c>
      <c r="H8459">
        <v>7</v>
      </c>
      <c r="I8459">
        <v>14</v>
      </c>
      <c r="J8459" t="s">
        <v>50</v>
      </c>
      <c r="K8459" t="s">
        <v>35</v>
      </c>
      <c r="L8459" t="str">
        <f>_xlfn.XLOOKUP(Table1[[#This Row],[TeamFavoriteID]],Table2[team_id],Table2[team_name],_xlfn.XLOOKUP(Table1[[#This Row],[TeamFavoriteID]],Table2[team_id_pfr],Table2[team_name],"Even"))</f>
        <v>Green Bay Packers</v>
      </c>
      <c r="M8459">
        <v>-7</v>
      </c>
      <c r="N8459">
        <f>IF(Table1[[#This Row],[TeamFavorite]]=Table1[[#This Row],[TeamHome]],Table1[[#This Row],[ScoreAway]]-Table1[[#This Row],[ScoreHome]],Table1[[#This Row],[ScoreHome]]-Table1[[#This Row],[ScoreAway]])</f>
        <v>7</v>
      </c>
      <c r="O8459">
        <f>IF(Table1[[#This Row],[SpreadActual]]&lt;Table1[[#This Row],[SpreadFavorite]],1,0)</f>
        <v>0</v>
      </c>
      <c r="P8459">
        <v>44</v>
      </c>
      <c r="Q8459" t="s">
        <v>82</v>
      </c>
      <c r="R8459" t="b">
        <v>0</v>
      </c>
      <c r="S8459">
        <v>52</v>
      </c>
      <c r="T8459">
        <v>15</v>
      </c>
      <c r="U8459">
        <v>47</v>
      </c>
    </row>
    <row r="8460" spans="1:22" x14ac:dyDescent="0.2">
      <c r="A8460" s="1">
        <v>38263</v>
      </c>
      <c r="B8460">
        <v>2004</v>
      </c>
      <c r="C8460">
        <f>_xlfn.MAXIFS(Table1[ScheduleWeekWritten],Table1[ScheduleSeason],Table1[[#This Row],[ScheduleSeason]])</f>
        <v>17</v>
      </c>
      <c r="D8460">
        <v>4</v>
      </c>
      <c r="E8460" cm="1">
        <f t="array" ref="E8460">_xlfn.XLOOKUP(Table1[[#This Row],[ScheduleWeekWritten]],Table3[Game],100+Table3[Increase],Table1[[#This Row],[ScheduleWeekWritten]])</f>
        <v>4</v>
      </c>
      <c r="F8460" t="b">
        <v>0</v>
      </c>
      <c r="G8460" t="s">
        <v>177</v>
      </c>
      <c r="H8460">
        <v>30</v>
      </c>
      <c r="I8460">
        <v>17</v>
      </c>
      <c r="J8460" t="s">
        <v>20</v>
      </c>
      <c r="K8460" t="s">
        <v>21</v>
      </c>
      <c r="L8460" t="str">
        <f>_xlfn.XLOOKUP(Table1[[#This Row],[TeamFavoriteID]],Table2[team_id],Table2[team_name],_xlfn.XLOOKUP(Table1[[#This Row],[TeamFavoriteID]],Table2[team_id_pfr],Table2[team_name],"Even"))</f>
        <v>Las Vegas Raiders</v>
      </c>
      <c r="M8460">
        <v>-2</v>
      </c>
      <c r="N8460">
        <f>IF(Table1[[#This Row],[TeamFavorite]]=Table1[[#This Row],[TeamHome]],Table1[[#This Row],[ScoreAway]]-Table1[[#This Row],[ScoreHome]],Table1[[#This Row],[ScoreHome]]-Table1[[#This Row],[ScoreAway]])</f>
        <v>13</v>
      </c>
      <c r="O8460">
        <f>IF(Table1[[#This Row],[SpreadActual]]&lt;Table1[[#This Row],[SpreadFavorite]],1,0)</f>
        <v>0</v>
      </c>
      <c r="P8460">
        <v>42</v>
      </c>
      <c r="Q8460" t="s">
        <v>178</v>
      </c>
      <c r="R8460" t="b">
        <v>0</v>
      </c>
      <c r="S8460">
        <v>72</v>
      </c>
      <c r="T8460">
        <v>0</v>
      </c>
      <c r="V8460" t="s">
        <v>103</v>
      </c>
    </row>
    <row r="8461" spans="1:22" x14ac:dyDescent="0.2">
      <c r="A8461" s="1">
        <v>38263</v>
      </c>
      <c r="B8461">
        <v>2004</v>
      </c>
      <c r="C8461">
        <f>_xlfn.MAXIFS(Table1[ScheduleWeekWritten],Table1[ScheduleSeason],Table1[[#This Row],[ScheduleSeason]])</f>
        <v>17</v>
      </c>
      <c r="D8461">
        <v>4</v>
      </c>
      <c r="E8461" cm="1">
        <f t="array" ref="E8461">_xlfn.XLOOKUP(Table1[[#This Row],[ScheduleWeekWritten]],Table3[Game],100+Table3[Increase],Table1[[#This Row],[ScheduleWeekWritten]])</f>
        <v>4</v>
      </c>
      <c r="F8461" t="b">
        <v>0</v>
      </c>
      <c r="G8461" t="s">
        <v>154</v>
      </c>
      <c r="H8461">
        <v>17</v>
      </c>
      <c r="I8461">
        <v>24</v>
      </c>
      <c r="J8461" t="s">
        <v>140</v>
      </c>
      <c r="K8461" t="s">
        <v>72</v>
      </c>
      <c r="L8461" t="str">
        <f>_xlfn.XLOOKUP(Table1[[#This Row],[TeamFavoriteID]],Table2[team_id],Table2[team_name],_xlfn.XLOOKUP(Table1[[#This Row],[TeamFavoriteID]],Table2[team_id_pfr],Table2[team_name],"Even"))</f>
        <v>Baltimore Colts</v>
      </c>
      <c r="M8461">
        <v>-4</v>
      </c>
      <c r="N8461">
        <f>IF(Table1[[#This Row],[TeamFavorite]]=Table1[[#This Row],[TeamHome]],Table1[[#This Row],[ScoreAway]]-Table1[[#This Row],[ScoreHome]],Table1[[#This Row],[ScoreHome]]-Table1[[#This Row],[ScoreAway]])</f>
        <v>-7</v>
      </c>
      <c r="O8461">
        <f>IF(Table1[[#This Row],[SpreadActual]]&lt;Table1[[#This Row],[SpreadFavorite]],1,0)</f>
        <v>1</v>
      </c>
      <c r="P8461">
        <v>42</v>
      </c>
      <c r="Q8461" t="s">
        <v>155</v>
      </c>
      <c r="R8461" t="b">
        <v>0</v>
      </c>
      <c r="S8461">
        <v>82</v>
      </c>
      <c r="T8461">
        <v>8</v>
      </c>
      <c r="U8461">
        <v>71</v>
      </c>
    </row>
    <row r="8462" spans="1:22" x14ac:dyDescent="0.2">
      <c r="A8462" s="1">
        <v>38263</v>
      </c>
      <c r="B8462">
        <v>2004</v>
      </c>
      <c r="C8462">
        <f>_xlfn.MAXIFS(Table1[ScheduleWeekWritten],Table1[ScheduleSeason],Table1[[#This Row],[ScheduleSeason]])</f>
        <v>17</v>
      </c>
      <c r="D8462">
        <v>4</v>
      </c>
      <c r="E8462" cm="1">
        <f t="array" ref="E8462">_xlfn.XLOOKUP(Table1[[#This Row],[ScheduleWeekWritten]],Table3[Game],100+Table3[Increase],Table1[[#This Row],[ScheduleWeekWritten]])</f>
        <v>4</v>
      </c>
      <c r="F8462" t="b">
        <v>0</v>
      </c>
      <c r="G8462" t="s">
        <v>19</v>
      </c>
      <c r="H8462">
        <v>9</v>
      </c>
      <c r="I8462">
        <v>17</v>
      </c>
      <c r="J8462" t="s">
        <v>31</v>
      </c>
      <c r="K8462" t="s">
        <v>32</v>
      </c>
      <c r="L8462" t="str">
        <f>_xlfn.XLOOKUP(Table1[[#This Row],[TeamFavoriteID]],Table2[team_id],Table2[team_name],_xlfn.XLOOKUP(Table1[[#This Row],[TeamFavoriteID]],Table2[team_id_pfr],Table2[team_name],"Even"))</f>
        <v>New York Jets</v>
      </c>
      <c r="M8462">
        <v>-5.5</v>
      </c>
      <c r="N8462">
        <f>IF(Table1[[#This Row],[TeamFavorite]]=Table1[[#This Row],[TeamHome]],Table1[[#This Row],[ScoreAway]]-Table1[[#This Row],[ScoreHome]],Table1[[#This Row],[ScoreHome]]-Table1[[#This Row],[ScoreAway]])</f>
        <v>-8</v>
      </c>
      <c r="O8462">
        <f>IF(Table1[[#This Row],[SpreadActual]]&lt;Table1[[#This Row],[SpreadFavorite]],1,0)</f>
        <v>1</v>
      </c>
      <c r="P8462">
        <v>36</v>
      </c>
      <c r="Q8462" t="s">
        <v>143</v>
      </c>
      <c r="R8462" t="b">
        <v>0</v>
      </c>
      <c r="S8462">
        <v>82</v>
      </c>
      <c r="T8462">
        <v>12</v>
      </c>
      <c r="U8462">
        <v>74</v>
      </c>
    </row>
    <row r="8463" spans="1:22" x14ac:dyDescent="0.2">
      <c r="A8463" s="1">
        <v>38263</v>
      </c>
      <c r="B8463">
        <v>2004</v>
      </c>
      <c r="C8463">
        <f>_xlfn.MAXIFS(Table1[ScheduleWeekWritten],Table1[ScheduleSeason],Table1[[#This Row],[ScheduleSeason]])</f>
        <v>17</v>
      </c>
      <c r="D8463">
        <v>4</v>
      </c>
      <c r="E8463" cm="1">
        <f t="array" ref="E8463">_xlfn.XLOOKUP(Table1[[#This Row],[ScheduleWeekWritten]],Table3[Game],100+Table3[Increase],Table1[[#This Row],[ScheduleWeekWritten]])</f>
        <v>4</v>
      </c>
      <c r="F8463" t="b">
        <v>0</v>
      </c>
      <c r="G8463" t="s">
        <v>49</v>
      </c>
      <c r="H8463">
        <v>28</v>
      </c>
      <c r="I8463">
        <v>17</v>
      </c>
      <c r="J8463" t="s">
        <v>101</v>
      </c>
      <c r="K8463" t="s">
        <v>51</v>
      </c>
      <c r="L8463" t="str">
        <f>_xlfn.XLOOKUP(Table1[[#This Row],[TeamFavoriteID]],Table2[team_id],Table2[team_name],_xlfn.XLOOKUP(Table1[[#This Row],[TeamFavoriteID]],Table2[team_id_pfr],Table2[team_name],"Even"))</f>
        <v>Pittsburgh Steelers</v>
      </c>
      <c r="M8463">
        <v>-4</v>
      </c>
      <c r="N8463">
        <f>IF(Table1[[#This Row],[TeamFavorite]]=Table1[[#This Row],[TeamHome]],Table1[[#This Row],[ScoreAway]]-Table1[[#This Row],[ScoreHome]],Table1[[#This Row],[ScoreHome]]-Table1[[#This Row],[ScoreAway]])</f>
        <v>-11</v>
      </c>
      <c r="O8463">
        <f>IF(Table1[[#This Row],[SpreadActual]]&lt;Table1[[#This Row],[SpreadFavorite]],1,0)</f>
        <v>1</v>
      </c>
      <c r="P8463">
        <v>39.5</v>
      </c>
      <c r="Q8463" t="s">
        <v>175</v>
      </c>
      <c r="R8463" t="b">
        <v>0</v>
      </c>
      <c r="S8463">
        <v>50</v>
      </c>
      <c r="T8463">
        <v>5</v>
      </c>
      <c r="U8463">
        <v>75</v>
      </c>
    </row>
    <row r="8464" spans="1:22" x14ac:dyDescent="0.2">
      <c r="A8464" s="1">
        <v>38263</v>
      </c>
      <c r="B8464">
        <v>2004</v>
      </c>
      <c r="C8464">
        <f>_xlfn.MAXIFS(Table1[ScheduleWeekWritten],Table1[ScheduleSeason],Table1[[#This Row],[ScheduleSeason]])</f>
        <v>17</v>
      </c>
      <c r="D8464">
        <v>4</v>
      </c>
      <c r="E8464" cm="1">
        <f t="array" ref="E8464">_xlfn.XLOOKUP(Table1[[#This Row],[ScheduleWeekWritten]],Table3[Game],100+Table3[Increase],Table1[[#This Row],[ScheduleWeekWritten]])</f>
        <v>4</v>
      </c>
      <c r="F8464" t="b">
        <v>0</v>
      </c>
      <c r="G8464" t="s">
        <v>27</v>
      </c>
      <c r="H8464">
        <v>38</v>
      </c>
      <c r="I8464">
        <v>17</v>
      </c>
      <c r="J8464" t="s">
        <v>171</v>
      </c>
      <c r="K8464" t="s">
        <v>25</v>
      </c>
      <c r="L8464" t="str">
        <f>_xlfn.XLOOKUP(Table1[[#This Row],[TeamFavoriteID]],Table2[team_id],Table2[team_name],_xlfn.XLOOKUP(Table1[[#This Row],[TeamFavoriteID]],Table2[team_id_pfr],Table2[team_name],"Even"))</f>
        <v>Houston Oilers</v>
      </c>
      <c r="M8464">
        <v>-3</v>
      </c>
      <c r="N8464">
        <f>IF(Table1[[#This Row],[TeamFavorite]]=Table1[[#This Row],[TeamHome]],Table1[[#This Row],[ScoreAway]]-Table1[[#This Row],[ScoreHome]],Table1[[#This Row],[ScoreHome]]-Table1[[#This Row],[ScoreAway]])</f>
        <v>21</v>
      </c>
      <c r="O8464">
        <f>IF(Table1[[#This Row],[SpreadActual]]&lt;Table1[[#This Row],[SpreadFavorite]],1,0)</f>
        <v>0</v>
      </c>
      <c r="P8464">
        <v>41</v>
      </c>
      <c r="Q8464" t="s">
        <v>94</v>
      </c>
      <c r="R8464" t="b">
        <v>0</v>
      </c>
      <c r="S8464">
        <v>67</v>
      </c>
      <c r="T8464">
        <v>9</v>
      </c>
      <c r="U8464">
        <v>72</v>
      </c>
    </row>
    <row r="8465" spans="1:22" x14ac:dyDescent="0.2">
      <c r="A8465" s="1">
        <v>38263</v>
      </c>
      <c r="B8465">
        <v>2004</v>
      </c>
      <c r="C8465">
        <f>_xlfn.MAXIFS(Table1[ScheduleWeekWritten],Table1[ScheduleSeason],Table1[[#This Row],[ScheduleSeason]])</f>
        <v>17</v>
      </c>
      <c r="D8465">
        <v>4</v>
      </c>
      <c r="E8465" cm="1">
        <f t="array" ref="E8465">_xlfn.XLOOKUP(Table1[[#This Row],[ScheduleWeekWritten]],Table3[Game],100+Table3[Increase],Table1[[#This Row],[ScheduleWeekWritten]])</f>
        <v>4</v>
      </c>
      <c r="F8465" t="b">
        <v>0</v>
      </c>
      <c r="G8465" t="s">
        <v>53</v>
      </c>
      <c r="H8465">
        <v>14</v>
      </c>
      <c r="I8465">
        <v>24</v>
      </c>
      <c r="J8465" t="s">
        <v>153</v>
      </c>
      <c r="K8465" t="s">
        <v>40</v>
      </c>
      <c r="L8465" t="str">
        <f>_xlfn.XLOOKUP(Table1[[#This Row],[TeamFavoriteID]],Table2[team_id],Table2[team_name],_xlfn.XLOOKUP(Table1[[#This Row],[TeamFavoriteID]],Table2[team_id_pfr],Table2[team_name],"Even"))</f>
        <v>Los Angeles Rams</v>
      </c>
      <c r="M8465">
        <v>-4</v>
      </c>
      <c r="N8465">
        <f>IF(Table1[[#This Row],[TeamFavorite]]=Table1[[#This Row],[TeamHome]],Table1[[#This Row],[ScoreAway]]-Table1[[#This Row],[ScoreHome]],Table1[[#This Row],[ScoreHome]]-Table1[[#This Row],[ScoreAway]])</f>
        <v>-10</v>
      </c>
      <c r="O8465">
        <f>IF(Table1[[#This Row],[SpreadActual]]&lt;Table1[[#This Row],[SpreadFavorite]],1,0)</f>
        <v>1</v>
      </c>
      <c r="P8465">
        <v>44</v>
      </c>
      <c r="Q8465" t="s">
        <v>118</v>
      </c>
      <c r="R8465" t="b">
        <v>0</v>
      </c>
      <c r="S8465">
        <v>56</v>
      </c>
      <c r="T8465">
        <v>14</v>
      </c>
      <c r="U8465">
        <v>87</v>
      </c>
    </row>
    <row r="8466" spans="1:22" x14ac:dyDescent="0.2">
      <c r="A8466" s="1">
        <v>38263</v>
      </c>
      <c r="B8466">
        <v>2004</v>
      </c>
      <c r="C8466">
        <f>_xlfn.MAXIFS(Table1[ScheduleWeekWritten],Table1[ScheduleSeason],Table1[[#This Row],[ScheduleSeason]])</f>
        <v>17</v>
      </c>
      <c r="D8466">
        <v>4</v>
      </c>
      <c r="E8466" cm="1">
        <f t="array" ref="E8466">_xlfn.XLOOKUP(Table1[[#This Row],[ScheduleWeekWritten]],Table3[Game],100+Table3[Increase],Table1[[#This Row],[ScheduleWeekWritten]])</f>
        <v>4</v>
      </c>
      <c r="F8466" t="b">
        <v>0</v>
      </c>
      <c r="G8466" t="s">
        <v>127</v>
      </c>
      <c r="H8466">
        <v>13</v>
      </c>
      <c r="I8466">
        <v>16</v>
      </c>
      <c r="J8466" t="s">
        <v>24</v>
      </c>
      <c r="K8466" t="s">
        <v>88</v>
      </c>
      <c r="L8466" t="str">
        <f>_xlfn.XLOOKUP(Table1[[#This Row],[TeamFavoriteID]],Table2[team_id],Table2[team_name],_xlfn.XLOOKUP(Table1[[#This Row],[TeamFavoriteID]],Table2[team_id_pfr],Table2[team_name],"Even"))</f>
        <v>Denver Broncos</v>
      </c>
      <c r="M8466">
        <v>-3</v>
      </c>
      <c r="N8466">
        <f>IF(Table1[[#This Row],[TeamFavorite]]=Table1[[#This Row],[TeamHome]],Table1[[#This Row],[ScoreAway]]-Table1[[#This Row],[ScoreHome]],Table1[[#This Row],[ScoreHome]]-Table1[[#This Row],[ScoreAway]])</f>
        <v>-3</v>
      </c>
      <c r="O8466">
        <f>IF(Table1[[#This Row],[SpreadActual]]&lt;Table1[[#This Row],[SpreadFavorite]],1,0)</f>
        <v>0</v>
      </c>
      <c r="P8466">
        <v>35</v>
      </c>
      <c r="Q8466" t="s">
        <v>168</v>
      </c>
      <c r="R8466" t="b">
        <v>0</v>
      </c>
      <c r="S8466">
        <v>80</v>
      </c>
      <c r="T8466">
        <v>5</v>
      </c>
      <c r="U8466">
        <v>70</v>
      </c>
    </row>
    <row r="8467" spans="1:22" x14ac:dyDescent="0.2">
      <c r="A8467" s="1">
        <v>38264</v>
      </c>
      <c r="B8467">
        <v>2004</v>
      </c>
      <c r="C8467">
        <f>_xlfn.MAXIFS(Table1[ScheduleWeekWritten],Table1[ScheduleSeason],Table1[[#This Row],[ScheduleSeason]])</f>
        <v>17</v>
      </c>
      <c r="D8467">
        <v>4</v>
      </c>
      <c r="E8467" cm="1">
        <f t="array" ref="E8467">_xlfn.XLOOKUP(Table1[[#This Row],[ScheduleWeekWritten]],Table3[Game],100+Table3[Increase],Table1[[#This Row],[ScheduleWeekWritten]])</f>
        <v>4</v>
      </c>
      <c r="F8467" t="b">
        <v>0</v>
      </c>
      <c r="G8467" t="s">
        <v>158</v>
      </c>
      <c r="H8467">
        <v>24</v>
      </c>
      <c r="I8467">
        <v>27</v>
      </c>
      <c r="J8467" t="s">
        <v>42</v>
      </c>
      <c r="K8467" t="s">
        <v>159</v>
      </c>
      <c r="L8467" t="str">
        <f>_xlfn.XLOOKUP(Table1[[#This Row],[TeamFavoriteID]],Table2[team_id],Table2[team_name],_xlfn.XLOOKUP(Table1[[#This Row],[TeamFavoriteID]],Table2[team_id_pfr],Table2[team_name],"Even"))</f>
        <v>Baltimore Ravens</v>
      </c>
      <c r="M8467">
        <v>-6</v>
      </c>
      <c r="N8467">
        <f>IF(Table1[[#This Row],[TeamFavorite]]=Table1[[#This Row],[TeamHome]],Table1[[#This Row],[ScoreAway]]-Table1[[#This Row],[ScoreHome]],Table1[[#This Row],[ScoreHome]]-Table1[[#This Row],[ScoreAway]])</f>
        <v>3</v>
      </c>
      <c r="O8467">
        <f>IF(Table1[[#This Row],[SpreadActual]]&lt;Table1[[#This Row],[SpreadFavorite]],1,0)</f>
        <v>0</v>
      </c>
      <c r="P8467">
        <v>41.5</v>
      </c>
      <c r="Q8467" t="s">
        <v>166</v>
      </c>
      <c r="R8467" t="b">
        <v>0</v>
      </c>
      <c r="S8467">
        <v>62</v>
      </c>
      <c r="T8467">
        <v>4</v>
      </c>
      <c r="U8467">
        <v>70</v>
      </c>
    </row>
    <row r="8468" spans="1:22" x14ac:dyDescent="0.2">
      <c r="A8468" s="1">
        <v>38270</v>
      </c>
      <c r="B8468">
        <v>2004</v>
      </c>
      <c r="C8468">
        <f>_xlfn.MAXIFS(Table1[ScheduleWeekWritten],Table1[ScheduleSeason],Table1[[#This Row],[ScheduleSeason]])</f>
        <v>17</v>
      </c>
      <c r="D8468">
        <v>5</v>
      </c>
      <c r="E8468" cm="1">
        <f t="array" ref="E8468">_xlfn.XLOOKUP(Table1[[#This Row],[ScheduleWeekWritten]],Table3[Game],100+Table3[Increase],Table1[[#This Row],[ScheduleWeekWritten]])</f>
        <v>5</v>
      </c>
      <c r="F8468" t="b">
        <v>0</v>
      </c>
      <c r="G8468" t="s">
        <v>38</v>
      </c>
      <c r="H8468">
        <v>10</v>
      </c>
      <c r="I8468">
        <v>17</v>
      </c>
      <c r="J8468" t="s">
        <v>45</v>
      </c>
      <c r="K8468" t="s">
        <v>109</v>
      </c>
      <c r="L8468" t="str">
        <f>_xlfn.XLOOKUP(Table1[[#This Row],[TeamFavoriteID]],Table2[team_id],Table2[team_name],_xlfn.XLOOKUP(Table1[[#This Row],[TeamFavoriteID]],Table2[team_id_pfr],Table2[team_name],"Even"))</f>
        <v>Atlanta Falcons</v>
      </c>
      <c r="M8468">
        <v>-6.5</v>
      </c>
      <c r="N8468">
        <f>IF(Table1[[#This Row],[TeamFavorite]]=Table1[[#This Row],[TeamHome]],Table1[[#This Row],[ScoreAway]]-Table1[[#This Row],[ScoreHome]],Table1[[#This Row],[ScoreHome]]-Table1[[#This Row],[ScoreAway]])</f>
        <v>7</v>
      </c>
      <c r="O8468">
        <f>IF(Table1[[#This Row],[SpreadActual]]&lt;Table1[[#This Row],[SpreadFavorite]],1,0)</f>
        <v>0</v>
      </c>
      <c r="P8468">
        <v>41</v>
      </c>
      <c r="Q8468" t="s">
        <v>148</v>
      </c>
      <c r="R8468" t="b">
        <v>0</v>
      </c>
      <c r="S8468">
        <v>72</v>
      </c>
      <c r="T8468">
        <v>0</v>
      </c>
      <c r="V8468" t="s">
        <v>103</v>
      </c>
    </row>
    <row r="8469" spans="1:22" x14ac:dyDescent="0.2">
      <c r="A8469" s="1">
        <v>38270</v>
      </c>
      <c r="B8469">
        <v>2004</v>
      </c>
      <c r="C8469">
        <f>_xlfn.MAXIFS(Table1[ScheduleWeekWritten],Table1[ScheduleSeason],Table1[[#This Row],[ScheduleSeason]])</f>
        <v>17</v>
      </c>
      <c r="D8469">
        <v>5</v>
      </c>
      <c r="E8469" cm="1">
        <f t="array" ref="E8469">_xlfn.XLOOKUP(Table1[[#This Row],[ScheduleWeekWritten]],Table3[Game],100+Table3[Increase],Table1[[#This Row],[ScheduleWeekWritten]])</f>
        <v>5</v>
      </c>
      <c r="F8469" t="b">
        <v>0</v>
      </c>
      <c r="G8469" t="s">
        <v>67</v>
      </c>
      <c r="H8469">
        <v>10</v>
      </c>
      <c r="I8469">
        <v>26</v>
      </c>
      <c r="J8469" t="s">
        <v>50</v>
      </c>
      <c r="K8469" t="s">
        <v>68</v>
      </c>
      <c r="L8469" t="str">
        <f>_xlfn.XLOOKUP(Table1[[#This Row],[TeamFavoriteID]],Table2[team_id],Table2[team_name],_xlfn.XLOOKUP(Table1[[#This Row],[TeamFavoriteID]],Table2[team_id_pfr],Table2[team_name],"Even"))</f>
        <v>Dallas Cowboys</v>
      </c>
      <c r="M8469">
        <v>-3.5</v>
      </c>
      <c r="N8469">
        <f>IF(Table1[[#This Row],[TeamFavorite]]=Table1[[#This Row],[TeamHome]],Table1[[#This Row],[ScoreAway]]-Table1[[#This Row],[ScoreHome]],Table1[[#This Row],[ScoreHome]]-Table1[[#This Row],[ScoreAway]])</f>
        <v>16</v>
      </c>
      <c r="O8469">
        <f>IF(Table1[[#This Row],[SpreadActual]]&lt;Table1[[#This Row],[SpreadFavorite]],1,0)</f>
        <v>0</v>
      </c>
      <c r="P8469">
        <v>38.5</v>
      </c>
      <c r="Q8469" t="s">
        <v>119</v>
      </c>
      <c r="R8469" t="b">
        <v>0</v>
      </c>
      <c r="S8469">
        <v>66</v>
      </c>
      <c r="T8469">
        <v>11</v>
      </c>
      <c r="U8469">
        <v>91</v>
      </c>
    </row>
    <row r="8470" spans="1:22" x14ac:dyDescent="0.2">
      <c r="A8470" s="1">
        <v>38270</v>
      </c>
      <c r="B8470">
        <v>2004</v>
      </c>
      <c r="C8470">
        <f>_xlfn.MAXIFS(Table1[ScheduleWeekWritten],Table1[ScheduleSeason],Table1[[#This Row],[ScheduleSeason]])</f>
        <v>17</v>
      </c>
      <c r="D8470">
        <v>5</v>
      </c>
      <c r="E8470" cm="1">
        <f t="array" ref="E8470">_xlfn.XLOOKUP(Table1[[#This Row],[ScheduleWeekWritten]],Table3[Game],100+Table3[Increase],Table1[[#This Row],[ScheduleWeekWritten]])</f>
        <v>5</v>
      </c>
      <c r="F8470" t="b">
        <v>0</v>
      </c>
      <c r="G8470" t="s">
        <v>24</v>
      </c>
      <c r="H8470">
        <v>20</v>
      </c>
      <c r="I8470">
        <v>17</v>
      </c>
      <c r="J8470" t="s">
        <v>152</v>
      </c>
      <c r="K8470" t="s">
        <v>88</v>
      </c>
      <c r="L8470" t="str">
        <f>_xlfn.XLOOKUP(Table1[[#This Row],[TeamFavoriteID]],Table2[team_id],Table2[team_name],_xlfn.XLOOKUP(Table1[[#This Row],[TeamFavoriteID]],Table2[team_id_pfr],Table2[team_name],"Even"))</f>
        <v>Denver Broncos</v>
      </c>
      <c r="M8470">
        <v>-4</v>
      </c>
      <c r="N8470">
        <f>IF(Table1[[#This Row],[TeamFavorite]]=Table1[[#This Row],[TeamHome]],Table1[[#This Row],[ScoreAway]]-Table1[[#This Row],[ScoreHome]],Table1[[#This Row],[ScoreHome]]-Table1[[#This Row],[ScoreAway]])</f>
        <v>-3</v>
      </c>
      <c r="O8470">
        <f>IF(Table1[[#This Row],[SpreadActual]]&lt;Table1[[#This Row],[SpreadFavorite]],1,0)</f>
        <v>0</v>
      </c>
      <c r="P8470">
        <v>38</v>
      </c>
      <c r="Q8470" t="s">
        <v>174</v>
      </c>
      <c r="R8470" t="b">
        <v>0</v>
      </c>
      <c r="S8470">
        <v>55</v>
      </c>
      <c r="T8470">
        <v>12</v>
      </c>
      <c r="U8470">
        <v>38</v>
      </c>
    </row>
    <row r="8471" spans="1:22" x14ac:dyDescent="0.2">
      <c r="A8471" s="1">
        <v>38270</v>
      </c>
      <c r="B8471">
        <v>2004</v>
      </c>
      <c r="C8471">
        <f>_xlfn.MAXIFS(Table1[ScheduleWeekWritten],Table1[ScheduleSeason],Table1[[#This Row],[ScheduleSeason]])</f>
        <v>17</v>
      </c>
      <c r="D8471">
        <v>5</v>
      </c>
      <c r="E8471" cm="1">
        <f t="array" ref="E8471">_xlfn.XLOOKUP(Table1[[#This Row],[ScheduleWeekWritten]],Table3[Game],100+Table3[Increase],Table1[[#This Row],[ScheduleWeekWritten]])</f>
        <v>5</v>
      </c>
      <c r="F8471" t="b">
        <v>0</v>
      </c>
      <c r="G8471" t="s">
        <v>177</v>
      </c>
      <c r="H8471">
        <v>28</v>
      </c>
      <c r="I8471">
        <v>34</v>
      </c>
      <c r="J8471" t="s">
        <v>54</v>
      </c>
      <c r="K8471" t="s">
        <v>55</v>
      </c>
      <c r="L8471" t="str">
        <f>_xlfn.XLOOKUP(Table1[[#This Row],[TeamFavoriteID]],Table2[team_id],Table2[team_name],_xlfn.XLOOKUP(Table1[[#This Row],[TeamFavoriteID]],Table2[team_id_pfr],Table2[team_name],"Even"))</f>
        <v>Minnesota Vikings</v>
      </c>
      <c r="M8471">
        <v>-3.5</v>
      </c>
      <c r="N8471">
        <f>IF(Table1[[#This Row],[TeamFavorite]]=Table1[[#This Row],[TeamHome]],Table1[[#This Row],[ScoreAway]]-Table1[[#This Row],[ScoreHome]],Table1[[#This Row],[ScoreHome]]-Table1[[#This Row],[ScoreAway]])</f>
        <v>-6</v>
      </c>
      <c r="O8471">
        <f>IF(Table1[[#This Row],[SpreadActual]]&lt;Table1[[#This Row],[SpreadFavorite]],1,0)</f>
        <v>1</v>
      </c>
      <c r="P8471">
        <v>50</v>
      </c>
      <c r="Q8471" t="s">
        <v>178</v>
      </c>
      <c r="R8471" t="b">
        <v>0</v>
      </c>
      <c r="S8471">
        <v>72</v>
      </c>
      <c r="T8471">
        <v>0</v>
      </c>
      <c r="V8471" t="s">
        <v>103</v>
      </c>
    </row>
    <row r="8472" spans="1:22" x14ac:dyDescent="0.2">
      <c r="A8472" s="1">
        <v>38270</v>
      </c>
      <c r="B8472">
        <v>2004</v>
      </c>
      <c r="C8472">
        <f>_xlfn.MAXIFS(Table1[ScheduleWeekWritten],Table1[ScheduleSeason],Table1[[#This Row],[ScheduleSeason]])</f>
        <v>17</v>
      </c>
      <c r="D8472">
        <v>5</v>
      </c>
      <c r="E8472" cm="1">
        <f t="array" ref="E8472">_xlfn.XLOOKUP(Table1[[#This Row],[ScheduleWeekWritten]],Table3[Game],100+Table3[Increase],Table1[[#This Row],[ScheduleWeekWritten]])</f>
        <v>5</v>
      </c>
      <c r="F8472" t="b">
        <v>0</v>
      </c>
      <c r="G8472" t="s">
        <v>140</v>
      </c>
      <c r="H8472">
        <v>35</v>
      </c>
      <c r="I8472">
        <v>14</v>
      </c>
      <c r="J8472" t="s">
        <v>20</v>
      </c>
      <c r="K8472" t="s">
        <v>72</v>
      </c>
      <c r="L8472" t="str">
        <f>_xlfn.XLOOKUP(Table1[[#This Row],[TeamFavoriteID]],Table2[team_id],Table2[team_name],_xlfn.XLOOKUP(Table1[[#This Row],[TeamFavoriteID]],Table2[team_id_pfr],Table2[team_name],"Even"))</f>
        <v>Baltimore Colts</v>
      </c>
      <c r="M8472">
        <v>-8.5</v>
      </c>
      <c r="N8472">
        <f>IF(Table1[[#This Row],[TeamFavorite]]=Table1[[#This Row],[TeamHome]],Table1[[#This Row],[ScoreAway]]-Table1[[#This Row],[ScoreHome]],Table1[[#This Row],[ScoreHome]]-Table1[[#This Row],[ScoreAway]])</f>
        <v>21</v>
      </c>
      <c r="O8472">
        <f>IF(Table1[[#This Row],[SpreadActual]]&lt;Table1[[#This Row],[SpreadFavorite]],1,0)</f>
        <v>0</v>
      </c>
      <c r="P8472">
        <v>52</v>
      </c>
      <c r="Q8472" t="s">
        <v>141</v>
      </c>
      <c r="R8472" t="b">
        <v>0</v>
      </c>
      <c r="S8472">
        <v>72</v>
      </c>
      <c r="T8472">
        <v>0</v>
      </c>
      <c r="V8472" t="s">
        <v>103</v>
      </c>
    </row>
    <row r="8473" spans="1:22" x14ac:dyDescent="0.2">
      <c r="A8473" s="1">
        <v>38270</v>
      </c>
      <c r="B8473">
        <v>2004</v>
      </c>
      <c r="C8473">
        <f>_xlfn.MAXIFS(Table1[ScheduleWeekWritten],Table1[ScheduleSeason],Table1[[#This Row],[ScheduleSeason]])</f>
        <v>17</v>
      </c>
      <c r="D8473">
        <v>5</v>
      </c>
      <c r="E8473" cm="1">
        <f t="array" ref="E8473">_xlfn.XLOOKUP(Table1[[#This Row],[ScheduleWeekWritten]],Table3[Game],100+Table3[Increase],Table1[[#This Row],[ScheduleWeekWritten]])</f>
        <v>5</v>
      </c>
      <c r="F8473" t="b">
        <v>0</v>
      </c>
      <c r="G8473" t="s">
        <v>115</v>
      </c>
      <c r="H8473">
        <v>24</v>
      </c>
      <c r="I8473">
        <v>10</v>
      </c>
      <c r="J8473" t="s">
        <v>19</v>
      </c>
      <c r="K8473" t="s">
        <v>70</v>
      </c>
      <c r="L8473" t="str">
        <f>_xlfn.XLOOKUP(Table1[[#This Row],[TeamFavoriteID]],Table2[team_id],Table2[team_name],_xlfn.XLOOKUP(Table1[[#This Row],[TeamFavoriteID]],Table2[team_id_pfr],Table2[team_name],"Even"))</f>
        <v>Boston Patriots</v>
      </c>
      <c r="M8473">
        <v>-11</v>
      </c>
      <c r="N8473">
        <f>IF(Table1[[#This Row],[TeamFavorite]]=Table1[[#This Row],[TeamHome]],Table1[[#This Row],[ScoreAway]]-Table1[[#This Row],[ScoreHome]],Table1[[#This Row],[ScoreHome]]-Table1[[#This Row],[ScoreAway]])</f>
        <v>14</v>
      </c>
      <c r="O8473">
        <f>IF(Table1[[#This Row],[SpreadActual]]&lt;Table1[[#This Row],[SpreadFavorite]],1,0)</f>
        <v>0</v>
      </c>
      <c r="P8473">
        <v>34</v>
      </c>
      <c r="Q8473" t="s">
        <v>179</v>
      </c>
      <c r="R8473" t="b">
        <v>0</v>
      </c>
      <c r="S8473">
        <v>62</v>
      </c>
      <c r="T8473">
        <v>11</v>
      </c>
      <c r="U8473">
        <v>68</v>
      </c>
    </row>
    <row r="8474" spans="1:22" x14ac:dyDescent="0.2">
      <c r="A8474" s="1">
        <v>38270</v>
      </c>
      <c r="B8474">
        <v>2004</v>
      </c>
      <c r="C8474">
        <f>_xlfn.MAXIFS(Table1[ScheduleWeekWritten],Table1[ScheduleSeason],Table1[[#This Row],[ScheduleSeason]])</f>
        <v>17</v>
      </c>
      <c r="D8474">
        <v>5</v>
      </c>
      <c r="E8474" cm="1">
        <f t="array" ref="E8474">_xlfn.XLOOKUP(Table1[[#This Row],[ScheduleWeekWritten]],Table3[Game],100+Table3[Increase],Table1[[#This Row],[ScheduleWeekWritten]])</f>
        <v>5</v>
      </c>
      <c r="F8474" t="b">
        <v>0</v>
      </c>
      <c r="G8474" t="s">
        <v>95</v>
      </c>
      <c r="H8474">
        <v>17</v>
      </c>
      <c r="I8474">
        <v>20</v>
      </c>
      <c r="J8474" t="s">
        <v>127</v>
      </c>
      <c r="K8474" t="s">
        <v>98</v>
      </c>
      <c r="L8474" t="str">
        <f>_xlfn.XLOOKUP(Table1[[#This Row],[TeamFavoriteID]],Table2[team_id],Table2[team_name],_xlfn.XLOOKUP(Table1[[#This Row],[TeamFavoriteID]],Table2[team_id_pfr],Table2[team_name],"Even"))</f>
        <v>New Orleans Saints</v>
      </c>
      <c r="M8474">
        <v>-3</v>
      </c>
      <c r="N8474">
        <f>IF(Table1[[#This Row],[TeamFavorite]]=Table1[[#This Row],[TeamHome]],Table1[[#This Row],[ScoreAway]]-Table1[[#This Row],[ScoreHome]],Table1[[#This Row],[ScoreHome]]-Table1[[#This Row],[ScoreAway]])</f>
        <v>3</v>
      </c>
      <c r="O8474">
        <f>IF(Table1[[#This Row],[SpreadActual]]&lt;Table1[[#This Row],[SpreadFavorite]],1,0)</f>
        <v>0</v>
      </c>
      <c r="P8474">
        <v>38.5</v>
      </c>
      <c r="Q8474" t="s">
        <v>124</v>
      </c>
      <c r="R8474" t="b">
        <v>0</v>
      </c>
      <c r="S8474">
        <v>72</v>
      </c>
      <c r="T8474">
        <v>0</v>
      </c>
      <c r="V8474" t="s">
        <v>103</v>
      </c>
    </row>
    <row r="8475" spans="1:22" x14ac:dyDescent="0.2">
      <c r="A8475" s="1">
        <v>38270</v>
      </c>
      <c r="B8475">
        <v>2004</v>
      </c>
      <c r="C8475">
        <f>_xlfn.MAXIFS(Table1[ScheduleWeekWritten],Table1[ScheduleSeason],Table1[[#This Row],[ScheduleSeason]])</f>
        <v>17</v>
      </c>
      <c r="D8475">
        <v>5</v>
      </c>
      <c r="E8475" cm="1">
        <f t="array" ref="E8475">_xlfn.XLOOKUP(Table1[[#This Row],[ScheduleWeekWritten]],Table3[Game],100+Table3[Increase],Table1[[#This Row],[ScheduleWeekWritten]])</f>
        <v>5</v>
      </c>
      <c r="F8475" t="b">
        <v>0</v>
      </c>
      <c r="G8475" t="s">
        <v>31</v>
      </c>
      <c r="H8475">
        <v>16</v>
      </c>
      <c r="I8475">
        <v>14</v>
      </c>
      <c r="J8475" t="s">
        <v>28</v>
      </c>
      <c r="K8475" t="s">
        <v>32</v>
      </c>
      <c r="L8475" t="str">
        <f>_xlfn.XLOOKUP(Table1[[#This Row],[TeamFavoriteID]],Table2[team_id],Table2[team_name],_xlfn.XLOOKUP(Table1[[#This Row],[TeamFavoriteID]],Table2[team_id_pfr],Table2[team_name],"Even"))</f>
        <v>New York Jets</v>
      </c>
      <c r="M8475">
        <v>-6.5</v>
      </c>
      <c r="N8475">
        <f>IF(Table1[[#This Row],[TeamFavorite]]=Table1[[#This Row],[TeamHome]],Table1[[#This Row],[ScoreAway]]-Table1[[#This Row],[ScoreHome]],Table1[[#This Row],[ScoreHome]]-Table1[[#This Row],[ScoreAway]])</f>
        <v>-2</v>
      </c>
      <c r="O8475">
        <f>IF(Table1[[#This Row],[SpreadActual]]&lt;Table1[[#This Row],[SpreadFavorite]],1,0)</f>
        <v>0</v>
      </c>
      <c r="P8475">
        <v>37</v>
      </c>
      <c r="Q8475" t="s">
        <v>126</v>
      </c>
      <c r="R8475" t="b">
        <v>0</v>
      </c>
      <c r="S8475">
        <v>64</v>
      </c>
      <c r="T8475">
        <v>13</v>
      </c>
      <c r="U8475">
        <v>66</v>
      </c>
    </row>
    <row r="8476" spans="1:22" x14ac:dyDescent="0.2">
      <c r="A8476" s="1">
        <v>38270</v>
      </c>
      <c r="B8476">
        <v>2004</v>
      </c>
      <c r="C8476">
        <f>_xlfn.MAXIFS(Table1[ScheduleWeekWritten],Table1[ScheduleSeason],Table1[[#This Row],[ScheduleSeason]])</f>
        <v>17</v>
      </c>
      <c r="D8476">
        <v>5</v>
      </c>
      <c r="E8476" cm="1">
        <f t="array" ref="E8476">_xlfn.XLOOKUP(Table1[[#This Row],[ScheduleWeekWritten]],Table3[Game],100+Table3[Increase],Table1[[#This Row],[ScheduleWeekWritten]])</f>
        <v>5</v>
      </c>
      <c r="F8476" t="b">
        <v>0</v>
      </c>
      <c r="G8476" t="s">
        <v>49</v>
      </c>
      <c r="H8476">
        <v>34</v>
      </c>
      <c r="I8476">
        <v>23</v>
      </c>
      <c r="J8476" t="s">
        <v>62</v>
      </c>
      <c r="K8476" t="s">
        <v>51</v>
      </c>
      <c r="L8476" t="str">
        <f>_xlfn.XLOOKUP(Table1[[#This Row],[TeamFavoriteID]],Table2[team_id],Table2[team_name],_xlfn.XLOOKUP(Table1[[#This Row],[TeamFavoriteID]],Table2[team_id_pfr],Table2[team_name],"Even"))</f>
        <v>Pittsburgh Steelers</v>
      </c>
      <c r="M8476">
        <v>-4.5</v>
      </c>
      <c r="N8476">
        <f>IF(Table1[[#This Row],[TeamFavorite]]=Table1[[#This Row],[TeamHome]],Table1[[#This Row],[ScoreAway]]-Table1[[#This Row],[ScoreHome]],Table1[[#This Row],[ScoreHome]]-Table1[[#This Row],[ScoreAway]])</f>
        <v>-11</v>
      </c>
      <c r="O8476">
        <f>IF(Table1[[#This Row],[SpreadActual]]&lt;Table1[[#This Row],[SpreadFavorite]],1,0)</f>
        <v>1</v>
      </c>
      <c r="P8476">
        <v>36</v>
      </c>
      <c r="Q8476" t="s">
        <v>175</v>
      </c>
      <c r="R8476" t="b">
        <v>0</v>
      </c>
      <c r="S8476">
        <v>53</v>
      </c>
      <c r="T8476">
        <v>9</v>
      </c>
      <c r="U8476">
        <v>81</v>
      </c>
    </row>
    <row r="8477" spans="1:22" x14ac:dyDescent="0.2">
      <c r="A8477" s="1">
        <v>38270</v>
      </c>
      <c r="B8477">
        <v>2004</v>
      </c>
      <c r="C8477">
        <f>_xlfn.MAXIFS(Table1[ScheduleWeekWritten],Table1[ScheduleSeason],Table1[[#This Row],[ScheduleSeason]])</f>
        <v>17</v>
      </c>
      <c r="D8477">
        <v>5</v>
      </c>
      <c r="E8477" cm="1">
        <f t="array" ref="E8477">_xlfn.XLOOKUP(Table1[[#This Row],[ScheduleWeekWritten]],Table3[Game],100+Table3[Increase],Table1[[#This Row],[ScheduleWeekWritten]])</f>
        <v>5</v>
      </c>
      <c r="F8477" t="b">
        <v>0</v>
      </c>
      <c r="G8477" t="s">
        <v>27</v>
      </c>
      <c r="H8477">
        <v>34</v>
      </c>
      <c r="I8477">
        <v>21</v>
      </c>
      <c r="J8477" t="s">
        <v>154</v>
      </c>
      <c r="K8477" t="s">
        <v>161</v>
      </c>
      <c r="L8477" t="str">
        <f>_xlfn.XLOOKUP(Table1[[#This Row],[TeamFavoriteID]],Table2[team_id],Table2[team_name],_xlfn.XLOOKUP(Table1[[#This Row],[TeamFavoriteID]],Table2[team_id_pfr],Table2[team_name],"Even"))</f>
        <v>Jacksonville Jaguars</v>
      </c>
      <c r="M8477">
        <v>-2.5</v>
      </c>
      <c r="N8477">
        <f>IF(Table1[[#This Row],[TeamFavorite]]=Table1[[#This Row],[TeamHome]],Table1[[#This Row],[ScoreAway]]-Table1[[#This Row],[ScoreHome]],Table1[[#This Row],[ScoreHome]]-Table1[[#This Row],[ScoreAway]])</f>
        <v>13</v>
      </c>
      <c r="O8477">
        <f>IF(Table1[[#This Row],[SpreadActual]]&lt;Table1[[#This Row],[SpreadFavorite]],1,0)</f>
        <v>0</v>
      </c>
      <c r="P8477">
        <v>37</v>
      </c>
      <c r="Q8477" t="s">
        <v>94</v>
      </c>
      <c r="R8477" t="b">
        <v>0</v>
      </c>
      <c r="S8477">
        <v>66</v>
      </c>
      <c r="T8477">
        <v>10</v>
      </c>
      <c r="U8477">
        <v>67</v>
      </c>
    </row>
    <row r="8478" spans="1:22" x14ac:dyDescent="0.2">
      <c r="A8478" s="1">
        <v>38270</v>
      </c>
      <c r="B8478">
        <v>2004</v>
      </c>
      <c r="C8478">
        <f>_xlfn.MAXIFS(Table1[ScheduleWeekWritten],Table1[ScheduleSeason],Table1[[#This Row],[ScheduleSeason]])</f>
        <v>17</v>
      </c>
      <c r="D8478">
        <v>5</v>
      </c>
      <c r="E8478" cm="1">
        <f t="array" ref="E8478">_xlfn.XLOOKUP(Table1[[#This Row],[ScheduleWeekWritten]],Table3[Game],100+Table3[Increase],Table1[[#This Row],[ScheduleWeekWritten]])</f>
        <v>5</v>
      </c>
      <c r="F8478" t="b">
        <v>0</v>
      </c>
      <c r="G8478" t="s">
        <v>53</v>
      </c>
      <c r="H8478">
        <v>31</v>
      </c>
      <c r="I8478">
        <v>28</v>
      </c>
      <c r="J8478" t="s">
        <v>149</v>
      </c>
      <c r="K8478" t="s">
        <v>87</v>
      </c>
      <c r="L8478" t="str">
        <f>_xlfn.XLOOKUP(Table1[[#This Row],[TeamFavoriteID]],Table2[team_id],Table2[team_name],_xlfn.XLOOKUP(Table1[[#This Row],[TeamFavoriteID]],Table2[team_id_pfr],Table2[team_name],"Even"))</f>
        <v>San Francisco 49ers</v>
      </c>
      <c r="M8478">
        <v>-1</v>
      </c>
      <c r="N8478">
        <f>IF(Table1[[#This Row],[TeamFavorite]]=Table1[[#This Row],[TeamHome]],Table1[[#This Row],[ScoreAway]]-Table1[[#This Row],[ScoreHome]],Table1[[#This Row],[ScoreHome]]-Table1[[#This Row],[ScoreAway]])</f>
        <v>-3</v>
      </c>
      <c r="O8478">
        <f>IF(Table1[[#This Row],[SpreadActual]]&lt;Table1[[#This Row],[SpreadFavorite]],1,0)</f>
        <v>1</v>
      </c>
      <c r="P8478">
        <v>36.5</v>
      </c>
      <c r="Q8478" t="s">
        <v>118</v>
      </c>
      <c r="R8478" t="b">
        <v>0</v>
      </c>
      <c r="S8478">
        <v>62</v>
      </c>
      <c r="T8478">
        <v>14</v>
      </c>
      <c r="U8478">
        <v>59</v>
      </c>
    </row>
    <row r="8479" spans="1:22" x14ac:dyDescent="0.2">
      <c r="A8479" s="1">
        <v>38270</v>
      </c>
      <c r="B8479">
        <v>2004</v>
      </c>
      <c r="C8479">
        <f>_xlfn.MAXIFS(Table1[ScheduleWeekWritten],Table1[ScheduleSeason],Table1[[#This Row],[ScheduleSeason]])</f>
        <v>17</v>
      </c>
      <c r="D8479">
        <v>5</v>
      </c>
      <c r="E8479" cm="1">
        <f t="array" ref="E8479">_xlfn.XLOOKUP(Table1[[#This Row],[ScheduleWeekWritten]],Table3[Game],100+Table3[Increase],Table1[[#This Row],[ScheduleWeekWritten]])</f>
        <v>5</v>
      </c>
      <c r="F8479" t="b">
        <v>0</v>
      </c>
      <c r="G8479" t="s">
        <v>128</v>
      </c>
      <c r="H8479">
        <v>27</v>
      </c>
      <c r="I8479">
        <v>33</v>
      </c>
      <c r="J8479" t="s">
        <v>153</v>
      </c>
      <c r="K8479" t="s">
        <v>132</v>
      </c>
      <c r="L8479" t="str">
        <f>_xlfn.XLOOKUP(Table1[[#This Row],[TeamFavoriteID]],Table2[team_id],Table2[team_name],_xlfn.XLOOKUP(Table1[[#This Row],[TeamFavoriteID]],Table2[team_id_pfr],Table2[team_name],"Even"))</f>
        <v>Seattle Seahawks</v>
      </c>
      <c r="M8479">
        <v>-8</v>
      </c>
      <c r="N8479">
        <f>IF(Table1[[#This Row],[TeamFavorite]]=Table1[[#This Row],[TeamHome]],Table1[[#This Row],[ScoreAway]]-Table1[[#This Row],[ScoreHome]],Table1[[#This Row],[ScoreHome]]-Table1[[#This Row],[ScoreAway]])</f>
        <v>6</v>
      </c>
      <c r="O8479">
        <f>IF(Table1[[#This Row],[SpreadActual]]&lt;Table1[[#This Row],[SpreadFavorite]],1,0)</f>
        <v>0</v>
      </c>
      <c r="P8479">
        <v>44</v>
      </c>
      <c r="Q8479" t="s">
        <v>180</v>
      </c>
      <c r="R8479" t="b">
        <v>0</v>
      </c>
      <c r="S8479">
        <v>54</v>
      </c>
      <c r="T8479">
        <v>9</v>
      </c>
      <c r="U8479">
        <v>86</v>
      </c>
    </row>
    <row r="8480" spans="1:22" x14ac:dyDescent="0.2">
      <c r="A8480" s="1">
        <v>38270</v>
      </c>
      <c r="B8480">
        <v>2004</v>
      </c>
      <c r="C8480">
        <f>_xlfn.MAXIFS(Table1[ScheduleWeekWritten],Table1[ScheduleSeason],Table1[[#This Row],[ScheduleSeason]])</f>
        <v>17</v>
      </c>
      <c r="D8480">
        <v>5</v>
      </c>
      <c r="E8480" cm="1">
        <f t="array" ref="E8480">_xlfn.XLOOKUP(Table1[[#This Row],[ScheduleWeekWritten]],Table3[Game],100+Table3[Increase],Table1[[#This Row],[ScheduleWeekWritten]])</f>
        <v>5</v>
      </c>
      <c r="F8480" t="b">
        <v>0</v>
      </c>
      <c r="G8480" t="s">
        <v>61</v>
      </c>
      <c r="H8480">
        <v>10</v>
      </c>
      <c r="I8480">
        <v>17</v>
      </c>
      <c r="J8480" t="s">
        <v>158</v>
      </c>
      <c r="K8480" t="s">
        <v>89</v>
      </c>
      <c r="L8480" t="str">
        <f>_xlfn.XLOOKUP(Table1[[#This Row],[TeamFavoriteID]],Table2[team_id],Table2[team_name],_xlfn.XLOOKUP(Table1[[#This Row],[TeamFavoriteID]],Table2[team_id_pfr],Table2[team_name],"Even"))</f>
        <v>Even</v>
      </c>
      <c r="M8480">
        <v>0</v>
      </c>
      <c r="N8480">
        <f>IF(Table1[[#This Row],[TeamFavorite]]=Table1[[#This Row],[TeamHome]],Table1[[#This Row],[ScoreAway]]-Table1[[#This Row],[ScoreHome]],Table1[[#This Row],[ScoreHome]]-Table1[[#This Row],[ScoreAway]])</f>
        <v>-7</v>
      </c>
      <c r="O8480">
        <f>IF(Table1[[#This Row],[SpreadActual]]&lt;Table1[[#This Row],[SpreadFavorite]],1,0)</f>
        <v>1</v>
      </c>
      <c r="P8480">
        <v>34</v>
      </c>
      <c r="Q8480" t="s">
        <v>165</v>
      </c>
      <c r="R8480" t="b">
        <v>0</v>
      </c>
      <c r="S8480">
        <v>65</v>
      </c>
      <c r="T8480">
        <v>11</v>
      </c>
      <c r="U8480">
        <v>64</v>
      </c>
    </row>
    <row r="8481" spans="1:22" x14ac:dyDescent="0.2">
      <c r="A8481" s="1">
        <v>38271</v>
      </c>
      <c r="B8481">
        <v>2004</v>
      </c>
      <c r="C8481">
        <f>_xlfn.MAXIFS(Table1[ScheduleWeekWritten],Table1[ScheduleSeason],Table1[[#This Row],[ScheduleSeason]])</f>
        <v>17</v>
      </c>
      <c r="D8481">
        <v>5</v>
      </c>
      <c r="E8481" cm="1">
        <f t="array" ref="E8481">_xlfn.XLOOKUP(Table1[[#This Row],[ScheduleWeekWritten]],Table3[Game],100+Table3[Increase],Table1[[#This Row],[ScheduleWeekWritten]])</f>
        <v>5</v>
      </c>
      <c r="F8481" t="b">
        <v>0</v>
      </c>
      <c r="G8481" t="s">
        <v>33</v>
      </c>
      <c r="H8481">
        <v>27</v>
      </c>
      <c r="I8481">
        <v>48</v>
      </c>
      <c r="J8481" t="s">
        <v>171</v>
      </c>
      <c r="K8481" t="s">
        <v>35</v>
      </c>
      <c r="L8481" t="str">
        <f>_xlfn.XLOOKUP(Table1[[#This Row],[TeamFavoriteID]],Table2[team_id],Table2[team_name],_xlfn.XLOOKUP(Table1[[#This Row],[TeamFavoriteID]],Table2[team_id_pfr],Table2[team_name],"Even"))</f>
        <v>Green Bay Packers</v>
      </c>
      <c r="M8481">
        <v>-3</v>
      </c>
      <c r="N8481">
        <f>IF(Table1[[#This Row],[TeamFavorite]]=Table1[[#This Row],[TeamHome]],Table1[[#This Row],[ScoreAway]]-Table1[[#This Row],[ScoreHome]],Table1[[#This Row],[ScoreHome]]-Table1[[#This Row],[ScoreAway]])</f>
        <v>21</v>
      </c>
      <c r="O8481">
        <f>IF(Table1[[#This Row],[SpreadActual]]&lt;Table1[[#This Row],[SpreadFavorite]],1,0)</f>
        <v>0</v>
      </c>
      <c r="P8481">
        <v>44</v>
      </c>
      <c r="Q8481" t="s">
        <v>82</v>
      </c>
      <c r="R8481" t="b">
        <v>0</v>
      </c>
      <c r="S8481">
        <v>52</v>
      </c>
      <c r="T8481">
        <v>5</v>
      </c>
      <c r="U8481">
        <v>75</v>
      </c>
    </row>
    <row r="8482" spans="1:22" x14ac:dyDescent="0.2">
      <c r="A8482" s="1">
        <v>38277</v>
      </c>
      <c r="B8482">
        <v>2004</v>
      </c>
      <c r="C8482">
        <f>_xlfn.MAXIFS(Table1[ScheduleWeekWritten],Table1[ScheduleSeason],Table1[[#This Row],[ScheduleSeason]])</f>
        <v>17</v>
      </c>
      <c r="D8482">
        <v>6</v>
      </c>
      <c r="E8482" cm="1">
        <f t="array" ref="E8482">_xlfn.XLOOKUP(Table1[[#This Row],[ScheduleWeekWritten]],Table3[Game],100+Table3[Increase],Table1[[#This Row],[ScheduleWeekWritten]])</f>
        <v>6</v>
      </c>
      <c r="F8482" t="b">
        <v>0</v>
      </c>
      <c r="G8482" t="s">
        <v>38</v>
      </c>
      <c r="H8482">
        <v>21</v>
      </c>
      <c r="I8482">
        <v>20</v>
      </c>
      <c r="J8482" t="s">
        <v>27</v>
      </c>
      <c r="K8482" t="s">
        <v>109</v>
      </c>
      <c r="L8482" t="str">
        <f>_xlfn.XLOOKUP(Table1[[#This Row],[TeamFavoriteID]],Table2[team_id],Table2[team_name],_xlfn.XLOOKUP(Table1[[#This Row],[TeamFavoriteID]],Table2[team_id_pfr],Table2[team_name],"Even"))</f>
        <v>Atlanta Falcons</v>
      </c>
      <c r="M8482">
        <v>-5.5</v>
      </c>
      <c r="N8482">
        <f>IF(Table1[[#This Row],[TeamFavorite]]=Table1[[#This Row],[TeamHome]],Table1[[#This Row],[ScoreAway]]-Table1[[#This Row],[ScoreHome]],Table1[[#This Row],[ScoreHome]]-Table1[[#This Row],[ScoreAway]])</f>
        <v>-1</v>
      </c>
      <c r="O8482">
        <f>IF(Table1[[#This Row],[SpreadActual]]&lt;Table1[[#This Row],[SpreadFavorite]],1,0)</f>
        <v>0</v>
      </c>
      <c r="P8482">
        <v>43</v>
      </c>
      <c r="Q8482" t="s">
        <v>148</v>
      </c>
      <c r="R8482" t="b">
        <v>0</v>
      </c>
      <c r="S8482">
        <v>72</v>
      </c>
      <c r="T8482">
        <v>0</v>
      </c>
      <c r="V8482" t="s">
        <v>103</v>
      </c>
    </row>
    <row r="8483" spans="1:22" x14ac:dyDescent="0.2">
      <c r="A8483" s="1">
        <v>38277</v>
      </c>
      <c r="B8483">
        <v>2004</v>
      </c>
      <c r="C8483">
        <f>_xlfn.MAXIFS(Table1[ScheduleWeekWritten],Table1[ScheduleSeason],Table1[[#This Row],[ScheduleSeason]])</f>
        <v>17</v>
      </c>
      <c r="D8483">
        <v>6</v>
      </c>
      <c r="E8483" cm="1">
        <f t="array" ref="E8483">_xlfn.XLOOKUP(Table1[[#This Row],[ScheduleWeekWritten]],Table3[Game],100+Table3[Increase],Table1[[#This Row],[ScheduleWeekWritten]])</f>
        <v>6</v>
      </c>
      <c r="F8483" t="b">
        <v>0</v>
      </c>
      <c r="G8483" t="s">
        <v>28</v>
      </c>
      <c r="H8483">
        <v>20</v>
      </c>
      <c r="I8483">
        <v>13</v>
      </c>
      <c r="J8483" t="s">
        <v>19</v>
      </c>
      <c r="K8483" t="s">
        <v>43</v>
      </c>
      <c r="L8483" t="str">
        <f>_xlfn.XLOOKUP(Table1[[#This Row],[TeamFavoriteID]],Table2[team_id],Table2[team_name],_xlfn.XLOOKUP(Table1[[#This Row],[TeamFavoriteID]],Table2[team_id_pfr],Table2[team_name],"Even"))</f>
        <v>Buffalo Bills</v>
      </c>
      <c r="M8483">
        <v>-4.5</v>
      </c>
      <c r="N8483">
        <f>IF(Table1[[#This Row],[TeamFavorite]]=Table1[[#This Row],[TeamHome]],Table1[[#This Row],[ScoreAway]]-Table1[[#This Row],[ScoreHome]],Table1[[#This Row],[ScoreHome]]-Table1[[#This Row],[ScoreAway]])</f>
        <v>-7</v>
      </c>
      <c r="O8483">
        <f>IF(Table1[[#This Row],[SpreadActual]]&lt;Table1[[#This Row],[SpreadFavorite]],1,0)</f>
        <v>1</v>
      </c>
      <c r="P8483">
        <v>30</v>
      </c>
      <c r="Q8483" t="s">
        <v>123</v>
      </c>
      <c r="R8483" t="b">
        <v>0</v>
      </c>
      <c r="S8483">
        <v>42</v>
      </c>
      <c r="T8483">
        <v>19</v>
      </c>
      <c r="U8483">
        <v>77</v>
      </c>
    </row>
    <row r="8484" spans="1:22" x14ac:dyDescent="0.2">
      <c r="A8484" s="1">
        <v>38277</v>
      </c>
      <c r="B8484">
        <v>2004</v>
      </c>
      <c r="C8484">
        <f>_xlfn.MAXIFS(Table1[ScheduleWeekWritten],Table1[ScheduleSeason],Table1[[#This Row],[ScheduleSeason]])</f>
        <v>17</v>
      </c>
      <c r="D8484">
        <v>6</v>
      </c>
      <c r="E8484" cm="1">
        <f t="array" ref="E8484">_xlfn.XLOOKUP(Table1[[#This Row],[ScheduleWeekWritten]],Table3[Game],100+Table3[Increase],Table1[[#This Row],[ScheduleWeekWritten]])</f>
        <v>6</v>
      </c>
      <c r="F8484" t="b">
        <v>0</v>
      </c>
      <c r="G8484" t="s">
        <v>46</v>
      </c>
      <c r="H8484">
        <v>10</v>
      </c>
      <c r="I8484">
        <v>13</v>
      </c>
      <c r="J8484" t="s">
        <v>61</v>
      </c>
      <c r="K8484" t="s">
        <v>47</v>
      </c>
      <c r="L8484" t="str">
        <f>_xlfn.XLOOKUP(Table1[[#This Row],[TeamFavoriteID]],Table2[team_id],Table2[team_name],_xlfn.XLOOKUP(Table1[[#This Row],[TeamFavoriteID]],Table2[team_id_pfr],Table2[team_name],"Even"))</f>
        <v>Chicago Bears</v>
      </c>
      <c r="M8484">
        <v>-1.5</v>
      </c>
      <c r="N8484">
        <f>IF(Table1[[#This Row],[TeamFavorite]]=Table1[[#This Row],[TeamHome]],Table1[[#This Row],[ScoreAway]]-Table1[[#This Row],[ScoreHome]],Table1[[#This Row],[ScoreHome]]-Table1[[#This Row],[ScoreAway]])</f>
        <v>3</v>
      </c>
      <c r="O8484">
        <f>IF(Table1[[#This Row],[SpreadActual]]&lt;Table1[[#This Row],[SpreadFavorite]],1,0)</f>
        <v>0</v>
      </c>
      <c r="P8484">
        <v>33.5</v>
      </c>
      <c r="Q8484" t="s">
        <v>114</v>
      </c>
      <c r="R8484" t="b">
        <v>0</v>
      </c>
      <c r="S8484">
        <v>41</v>
      </c>
      <c r="T8484">
        <v>15</v>
      </c>
      <c r="U8484">
        <v>57</v>
      </c>
    </row>
    <row r="8485" spans="1:22" x14ac:dyDescent="0.2">
      <c r="A8485" s="1">
        <v>38277</v>
      </c>
      <c r="B8485">
        <v>2004</v>
      </c>
      <c r="C8485">
        <f>_xlfn.MAXIFS(Table1[ScheduleWeekWritten],Table1[ScheduleSeason],Table1[[#This Row],[ScheduleSeason]])</f>
        <v>17</v>
      </c>
      <c r="D8485">
        <v>6</v>
      </c>
      <c r="E8485" cm="1">
        <f t="array" ref="E8485">_xlfn.XLOOKUP(Table1[[#This Row],[ScheduleWeekWritten]],Table3[Game],100+Table3[Increase],Table1[[#This Row],[ScheduleWeekWritten]])</f>
        <v>6</v>
      </c>
      <c r="F8485" t="b">
        <v>0</v>
      </c>
      <c r="G8485" t="s">
        <v>62</v>
      </c>
      <c r="H8485">
        <v>34</v>
      </c>
      <c r="I8485">
        <v>17</v>
      </c>
      <c r="J8485" t="s">
        <v>101</v>
      </c>
      <c r="K8485" t="s">
        <v>63</v>
      </c>
      <c r="L8485" t="str">
        <f>_xlfn.XLOOKUP(Table1[[#This Row],[TeamFavoriteID]],Table2[team_id],Table2[team_name],_xlfn.XLOOKUP(Table1[[#This Row],[TeamFavoriteID]],Table2[team_id_pfr],Table2[team_name],"Even"))</f>
        <v>Cleveland Browns</v>
      </c>
      <c r="M8485">
        <v>-3</v>
      </c>
      <c r="N8485">
        <f>IF(Table1[[#This Row],[TeamFavorite]]=Table1[[#This Row],[TeamHome]],Table1[[#This Row],[ScoreAway]]-Table1[[#This Row],[ScoreHome]],Table1[[#This Row],[ScoreHome]]-Table1[[#This Row],[ScoreAway]])</f>
        <v>-17</v>
      </c>
      <c r="O8485">
        <f>IF(Table1[[#This Row],[SpreadActual]]&lt;Table1[[#This Row],[SpreadFavorite]],1,0)</f>
        <v>1</v>
      </c>
      <c r="P8485">
        <v>40</v>
      </c>
      <c r="Q8485" t="s">
        <v>170</v>
      </c>
      <c r="R8485" t="b">
        <v>0</v>
      </c>
      <c r="S8485">
        <v>43</v>
      </c>
      <c r="T8485">
        <v>18</v>
      </c>
      <c r="U8485">
        <v>64</v>
      </c>
    </row>
    <row r="8486" spans="1:22" x14ac:dyDescent="0.2">
      <c r="A8486" s="1">
        <v>38277</v>
      </c>
      <c r="B8486">
        <v>2004</v>
      </c>
      <c r="C8486">
        <f>_xlfn.MAXIFS(Table1[ScheduleWeekWritten],Table1[ScheduleSeason],Table1[[#This Row],[ScheduleSeason]])</f>
        <v>17</v>
      </c>
      <c r="D8486">
        <v>6</v>
      </c>
      <c r="E8486" cm="1">
        <f t="array" ref="E8486">_xlfn.XLOOKUP(Table1[[#This Row],[ScheduleWeekWritten]],Table3[Game],100+Table3[Increase],Table1[[#This Row],[ScheduleWeekWritten]])</f>
        <v>6</v>
      </c>
      <c r="F8486" t="b">
        <v>0</v>
      </c>
      <c r="G8486" t="s">
        <v>67</v>
      </c>
      <c r="H8486">
        <v>20</v>
      </c>
      <c r="I8486">
        <v>24</v>
      </c>
      <c r="J8486" t="s">
        <v>49</v>
      </c>
      <c r="K8486" t="s">
        <v>68</v>
      </c>
      <c r="L8486" t="str">
        <f>_xlfn.XLOOKUP(Table1[[#This Row],[TeamFavoriteID]],Table2[team_id],Table2[team_name],_xlfn.XLOOKUP(Table1[[#This Row],[TeamFavoriteID]],Table2[team_id_pfr],Table2[team_name],"Even"))</f>
        <v>Dallas Cowboys</v>
      </c>
      <c r="M8486">
        <v>-3</v>
      </c>
      <c r="N8486">
        <f>IF(Table1[[#This Row],[TeamFavorite]]=Table1[[#This Row],[TeamHome]],Table1[[#This Row],[ScoreAway]]-Table1[[#This Row],[ScoreHome]],Table1[[#This Row],[ScoreHome]]-Table1[[#This Row],[ScoreAway]])</f>
        <v>4</v>
      </c>
      <c r="O8486">
        <f>IF(Table1[[#This Row],[SpreadActual]]&lt;Table1[[#This Row],[SpreadFavorite]],1,0)</f>
        <v>0</v>
      </c>
      <c r="P8486">
        <v>39</v>
      </c>
      <c r="Q8486" t="s">
        <v>119</v>
      </c>
      <c r="R8486" t="b">
        <v>0</v>
      </c>
      <c r="S8486">
        <v>69</v>
      </c>
      <c r="T8486">
        <v>12</v>
      </c>
      <c r="U8486">
        <v>68</v>
      </c>
    </row>
    <row r="8487" spans="1:22" x14ac:dyDescent="0.2">
      <c r="A8487" s="1">
        <v>38277</v>
      </c>
      <c r="B8487">
        <v>2004</v>
      </c>
      <c r="C8487">
        <f>_xlfn.MAXIFS(Table1[ScheduleWeekWritten],Table1[ScheduleSeason],Table1[[#This Row],[ScheduleSeason]])</f>
        <v>17</v>
      </c>
      <c r="D8487">
        <v>6</v>
      </c>
      <c r="E8487" cm="1">
        <f t="array" ref="E8487">_xlfn.XLOOKUP(Table1[[#This Row],[ScheduleWeekWritten]],Table3[Game],100+Table3[Increase],Table1[[#This Row],[ScheduleWeekWritten]])</f>
        <v>6</v>
      </c>
      <c r="F8487" t="b">
        <v>0</v>
      </c>
      <c r="G8487" t="s">
        <v>45</v>
      </c>
      <c r="H8487">
        <v>10</v>
      </c>
      <c r="I8487">
        <v>38</v>
      </c>
      <c r="J8487" t="s">
        <v>33</v>
      </c>
      <c r="K8487" t="s">
        <v>79</v>
      </c>
      <c r="L8487" t="str">
        <f>_xlfn.XLOOKUP(Table1[[#This Row],[TeamFavoriteID]],Table2[team_id],Table2[team_name],_xlfn.XLOOKUP(Table1[[#This Row],[TeamFavoriteID]],Table2[team_id_pfr],Table2[team_name],"Even"))</f>
        <v>Detroit Lions</v>
      </c>
      <c r="M8487">
        <v>-3</v>
      </c>
      <c r="N8487">
        <f>IF(Table1[[#This Row],[TeamFavorite]]=Table1[[#This Row],[TeamHome]],Table1[[#This Row],[ScoreAway]]-Table1[[#This Row],[ScoreHome]],Table1[[#This Row],[ScoreHome]]-Table1[[#This Row],[ScoreAway]])</f>
        <v>28</v>
      </c>
      <c r="O8487">
        <f>IF(Table1[[#This Row],[SpreadActual]]&lt;Table1[[#This Row],[SpreadFavorite]],1,0)</f>
        <v>0</v>
      </c>
      <c r="P8487">
        <v>45</v>
      </c>
      <c r="Q8487" t="s">
        <v>181</v>
      </c>
      <c r="R8487" t="b">
        <v>0</v>
      </c>
      <c r="S8487">
        <v>72</v>
      </c>
      <c r="T8487">
        <v>0</v>
      </c>
      <c r="V8487" t="s">
        <v>103</v>
      </c>
    </row>
    <row r="8488" spans="1:22" x14ac:dyDescent="0.2">
      <c r="A8488" s="1">
        <v>38277</v>
      </c>
      <c r="B8488">
        <v>2004</v>
      </c>
      <c r="C8488">
        <f>_xlfn.MAXIFS(Table1[ScheduleWeekWritten],Table1[ScheduleSeason],Table1[[#This Row],[ScheduleSeason]])</f>
        <v>17</v>
      </c>
      <c r="D8488">
        <v>6</v>
      </c>
      <c r="E8488" cm="1">
        <f t="array" ref="E8488">_xlfn.XLOOKUP(Table1[[#This Row],[ScheduleWeekWritten]],Table3[Game],100+Table3[Increase],Table1[[#This Row],[ScheduleWeekWritten]])</f>
        <v>6</v>
      </c>
      <c r="F8488" t="b">
        <v>0</v>
      </c>
      <c r="G8488" t="s">
        <v>154</v>
      </c>
      <c r="H8488">
        <v>22</v>
      </c>
      <c r="I8488">
        <v>16</v>
      </c>
      <c r="J8488" t="s">
        <v>42</v>
      </c>
      <c r="K8488" t="s">
        <v>75</v>
      </c>
      <c r="L8488" t="str">
        <f>_xlfn.XLOOKUP(Table1[[#This Row],[TeamFavoriteID]],Table2[team_id],Table2[team_name],_xlfn.XLOOKUP(Table1[[#This Row],[TeamFavoriteID]],Table2[team_id_pfr],Table2[team_name],"Even"))</f>
        <v>Kansas City Chiefs</v>
      </c>
      <c r="M8488">
        <v>-2.5</v>
      </c>
      <c r="N8488">
        <f>IF(Table1[[#This Row],[TeamFavorite]]=Table1[[#This Row],[TeamHome]],Table1[[#This Row],[ScoreAway]]-Table1[[#This Row],[ScoreHome]],Table1[[#This Row],[ScoreHome]]-Table1[[#This Row],[ScoreAway]])</f>
        <v>6</v>
      </c>
      <c r="O8488">
        <f>IF(Table1[[#This Row],[SpreadActual]]&lt;Table1[[#This Row],[SpreadFavorite]],1,0)</f>
        <v>0</v>
      </c>
      <c r="P8488">
        <v>44</v>
      </c>
      <c r="Q8488" t="s">
        <v>155</v>
      </c>
      <c r="R8488" t="b">
        <v>0</v>
      </c>
      <c r="S8488">
        <v>71</v>
      </c>
      <c r="T8488">
        <v>8</v>
      </c>
      <c r="U8488">
        <v>67</v>
      </c>
    </row>
    <row r="8489" spans="1:22" x14ac:dyDescent="0.2">
      <c r="A8489" s="1">
        <v>38277</v>
      </c>
      <c r="B8489">
        <v>2004</v>
      </c>
      <c r="C8489">
        <f>_xlfn.MAXIFS(Table1[ScheduleWeekWritten],Table1[ScheduleSeason],Table1[[#This Row],[ScheduleSeason]])</f>
        <v>17</v>
      </c>
      <c r="D8489">
        <v>6</v>
      </c>
      <c r="E8489" cm="1">
        <f t="array" ref="E8489">_xlfn.XLOOKUP(Table1[[#This Row],[ScheduleWeekWritten]],Table3[Game],100+Table3[Increase],Table1[[#This Row],[ScheduleWeekWritten]])</f>
        <v>6</v>
      </c>
      <c r="F8489" t="b">
        <v>0</v>
      </c>
      <c r="G8489" t="s">
        <v>115</v>
      </c>
      <c r="H8489">
        <v>30</v>
      </c>
      <c r="I8489">
        <v>20</v>
      </c>
      <c r="J8489" t="s">
        <v>128</v>
      </c>
      <c r="K8489" t="s">
        <v>70</v>
      </c>
      <c r="L8489" t="str">
        <f>_xlfn.XLOOKUP(Table1[[#This Row],[TeamFavoriteID]],Table2[team_id],Table2[team_name],_xlfn.XLOOKUP(Table1[[#This Row],[TeamFavoriteID]],Table2[team_id_pfr],Table2[team_name],"Even"))</f>
        <v>Boston Patriots</v>
      </c>
      <c r="M8489">
        <v>-3.5</v>
      </c>
      <c r="N8489">
        <f>IF(Table1[[#This Row],[TeamFavorite]]=Table1[[#This Row],[TeamHome]],Table1[[#This Row],[ScoreAway]]-Table1[[#This Row],[ScoreHome]],Table1[[#This Row],[ScoreHome]]-Table1[[#This Row],[ScoreAway]])</f>
        <v>10</v>
      </c>
      <c r="O8489">
        <f>IF(Table1[[#This Row],[SpreadActual]]&lt;Table1[[#This Row],[SpreadFavorite]],1,0)</f>
        <v>0</v>
      </c>
      <c r="P8489">
        <v>42</v>
      </c>
      <c r="Q8489" t="s">
        <v>179</v>
      </c>
      <c r="R8489" t="b">
        <v>0</v>
      </c>
      <c r="S8489">
        <v>52</v>
      </c>
      <c r="T8489">
        <v>14</v>
      </c>
      <c r="U8489">
        <v>63</v>
      </c>
    </row>
    <row r="8490" spans="1:22" x14ac:dyDescent="0.2">
      <c r="A8490" s="1">
        <v>38277</v>
      </c>
      <c r="B8490">
        <v>2004</v>
      </c>
      <c r="C8490">
        <f>_xlfn.MAXIFS(Table1[ScheduleWeekWritten],Table1[ScheduleSeason],Table1[[#This Row],[ScheduleSeason]])</f>
        <v>17</v>
      </c>
      <c r="D8490">
        <v>6</v>
      </c>
      <c r="E8490" cm="1">
        <f t="array" ref="E8490">_xlfn.XLOOKUP(Table1[[#This Row],[ScheduleWeekWritten]],Table3[Game],100+Table3[Increase],Table1[[#This Row],[ScheduleWeekWritten]])</f>
        <v>6</v>
      </c>
      <c r="F8490" t="b">
        <v>0</v>
      </c>
      <c r="G8490" t="s">
        <v>95</v>
      </c>
      <c r="H8490">
        <v>31</v>
      </c>
      <c r="I8490">
        <v>38</v>
      </c>
      <c r="J8490" t="s">
        <v>54</v>
      </c>
      <c r="K8490" t="s">
        <v>55</v>
      </c>
      <c r="L8490" t="str">
        <f>_xlfn.XLOOKUP(Table1[[#This Row],[TeamFavoriteID]],Table2[team_id],Table2[team_name],_xlfn.XLOOKUP(Table1[[#This Row],[TeamFavoriteID]],Table2[team_id_pfr],Table2[team_name],"Even"))</f>
        <v>Minnesota Vikings</v>
      </c>
      <c r="M8490">
        <v>-3.5</v>
      </c>
      <c r="N8490">
        <f>IF(Table1[[#This Row],[TeamFavorite]]=Table1[[#This Row],[TeamHome]],Table1[[#This Row],[ScoreAway]]-Table1[[#This Row],[ScoreHome]],Table1[[#This Row],[ScoreHome]]-Table1[[#This Row],[ScoreAway]])</f>
        <v>-7</v>
      </c>
      <c r="O8490">
        <f>IF(Table1[[#This Row],[SpreadActual]]&lt;Table1[[#This Row],[SpreadFavorite]],1,0)</f>
        <v>1</v>
      </c>
      <c r="P8490">
        <v>53</v>
      </c>
      <c r="Q8490" t="s">
        <v>124</v>
      </c>
      <c r="R8490" t="b">
        <v>0</v>
      </c>
      <c r="S8490">
        <v>72</v>
      </c>
      <c r="T8490">
        <v>0</v>
      </c>
      <c r="V8490" t="s">
        <v>103</v>
      </c>
    </row>
    <row r="8491" spans="1:22" x14ac:dyDescent="0.2">
      <c r="A8491" s="1">
        <v>38277</v>
      </c>
      <c r="B8491">
        <v>2004</v>
      </c>
      <c r="C8491">
        <f>_xlfn.MAXIFS(Table1[ScheduleWeekWritten],Table1[ScheduleSeason],Table1[[#This Row],[ScheduleSeason]])</f>
        <v>17</v>
      </c>
      <c r="D8491">
        <v>6</v>
      </c>
      <c r="E8491" cm="1">
        <f t="array" ref="E8491">_xlfn.XLOOKUP(Table1[[#This Row],[ScheduleWeekWritten]],Table3[Game],100+Table3[Increase],Table1[[#This Row],[ScheduleWeekWritten]])</f>
        <v>6</v>
      </c>
      <c r="F8491" t="b">
        <v>0</v>
      </c>
      <c r="G8491" t="s">
        <v>31</v>
      </c>
      <c r="H8491">
        <v>22</v>
      </c>
      <c r="I8491">
        <v>14</v>
      </c>
      <c r="J8491" t="s">
        <v>53</v>
      </c>
      <c r="K8491" t="s">
        <v>32</v>
      </c>
      <c r="L8491" t="str">
        <f>_xlfn.XLOOKUP(Table1[[#This Row],[TeamFavoriteID]],Table2[team_id],Table2[team_name],_xlfn.XLOOKUP(Table1[[#This Row],[TeamFavoriteID]],Table2[team_id_pfr],Table2[team_name],"Even"))</f>
        <v>New York Jets</v>
      </c>
      <c r="M8491">
        <v>-9.5</v>
      </c>
      <c r="N8491">
        <f>IF(Table1[[#This Row],[TeamFavorite]]=Table1[[#This Row],[TeamHome]],Table1[[#This Row],[ScoreAway]]-Table1[[#This Row],[ScoreHome]],Table1[[#This Row],[ScoreHome]]-Table1[[#This Row],[ScoreAway]])</f>
        <v>-8</v>
      </c>
      <c r="O8491">
        <f>IF(Table1[[#This Row],[SpreadActual]]&lt;Table1[[#This Row],[SpreadFavorite]],1,0)</f>
        <v>0</v>
      </c>
      <c r="P8491">
        <v>43</v>
      </c>
      <c r="Q8491" t="s">
        <v>126</v>
      </c>
      <c r="R8491" t="b">
        <v>0</v>
      </c>
      <c r="S8491">
        <v>51</v>
      </c>
      <c r="T8491">
        <v>17</v>
      </c>
      <c r="U8491">
        <v>55</v>
      </c>
    </row>
    <row r="8492" spans="1:22" x14ac:dyDescent="0.2">
      <c r="A8492" s="1">
        <v>38277</v>
      </c>
      <c r="B8492">
        <v>2004</v>
      </c>
      <c r="C8492">
        <f>_xlfn.MAXIFS(Table1[ScheduleWeekWritten],Table1[ScheduleSeason],Table1[[#This Row],[ScheduleSeason]])</f>
        <v>17</v>
      </c>
      <c r="D8492">
        <v>6</v>
      </c>
      <c r="E8492" cm="1">
        <f t="array" ref="E8492">_xlfn.XLOOKUP(Table1[[#This Row],[ScheduleWeekWritten]],Table3[Game],100+Table3[Increase],Table1[[#This Row],[ScheduleWeekWritten]])</f>
        <v>6</v>
      </c>
      <c r="F8492" t="b">
        <v>0</v>
      </c>
      <c r="G8492" t="s">
        <v>20</v>
      </c>
      <c r="H8492">
        <v>3</v>
      </c>
      <c r="I8492">
        <v>31</v>
      </c>
      <c r="J8492" t="s">
        <v>24</v>
      </c>
      <c r="K8492" t="s">
        <v>88</v>
      </c>
      <c r="L8492" t="str">
        <f>_xlfn.XLOOKUP(Table1[[#This Row],[TeamFavoriteID]],Table2[team_id],Table2[team_name],_xlfn.XLOOKUP(Table1[[#This Row],[TeamFavoriteID]],Table2[team_id_pfr],Table2[team_name],"Even"))</f>
        <v>Denver Broncos</v>
      </c>
      <c r="M8492">
        <v>-2.5</v>
      </c>
      <c r="N8492">
        <f>IF(Table1[[#This Row],[TeamFavorite]]=Table1[[#This Row],[TeamHome]],Table1[[#This Row],[ScoreAway]]-Table1[[#This Row],[ScoreHome]],Table1[[#This Row],[ScoreHome]]-Table1[[#This Row],[ScoreAway]])</f>
        <v>-28</v>
      </c>
      <c r="O8492">
        <f>IF(Table1[[#This Row],[SpreadActual]]&lt;Table1[[#This Row],[SpreadFavorite]],1,0)</f>
        <v>1</v>
      </c>
      <c r="P8492">
        <v>42</v>
      </c>
      <c r="Q8492" t="s">
        <v>76</v>
      </c>
      <c r="R8492" t="b">
        <v>0</v>
      </c>
      <c r="S8492">
        <v>62</v>
      </c>
      <c r="T8492">
        <v>11</v>
      </c>
      <c r="U8492">
        <v>82</v>
      </c>
    </row>
    <row r="8493" spans="1:22" x14ac:dyDescent="0.2">
      <c r="A8493" s="1">
        <v>38277</v>
      </c>
      <c r="B8493">
        <v>2004</v>
      </c>
      <c r="C8493">
        <f>_xlfn.MAXIFS(Table1[ScheduleWeekWritten],Table1[ScheduleSeason],Table1[[#This Row],[ScheduleSeason]])</f>
        <v>17</v>
      </c>
      <c r="D8493">
        <v>6</v>
      </c>
      <c r="E8493" cm="1">
        <f t="array" ref="E8493">_xlfn.XLOOKUP(Table1[[#This Row],[ScheduleWeekWritten]],Table3[Game],100+Table3[Increase],Table1[[#This Row],[ScheduleWeekWritten]])</f>
        <v>6</v>
      </c>
      <c r="F8493" t="b">
        <v>0</v>
      </c>
      <c r="G8493" t="s">
        <v>58</v>
      </c>
      <c r="H8493">
        <v>30</v>
      </c>
      <c r="I8493">
        <v>8</v>
      </c>
      <c r="J8493" t="s">
        <v>152</v>
      </c>
      <c r="K8493" t="s">
        <v>77</v>
      </c>
      <c r="L8493" t="str">
        <f>_xlfn.XLOOKUP(Table1[[#This Row],[TeamFavoriteID]],Table2[team_id],Table2[team_name],_xlfn.XLOOKUP(Table1[[#This Row],[TeamFavoriteID]],Table2[team_id_pfr],Table2[team_name],"Even"))</f>
        <v>Philadelphia Eagles</v>
      </c>
      <c r="M8493">
        <v>-10</v>
      </c>
      <c r="N8493">
        <f>IF(Table1[[#This Row],[TeamFavorite]]=Table1[[#This Row],[TeamHome]],Table1[[#This Row],[ScoreAway]]-Table1[[#This Row],[ScoreHome]],Table1[[#This Row],[ScoreHome]]-Table1[[#This Row],[ScoreAway]])</f>
        <v>-22</v>
      </c>
      <c r="O8493">
        <f>IF(Table1[[#This Row],[SpreadActual]]&lt;Table1[[#This Row],[SpreadFavorite]],1,0)</f>
        <v>1</v>
      </c>
      <c r="P8493">
        <v>42</v>
      </c>
      <c r="Q8493" t="s">
        <v>183</v>
      </c>
      <c r="R8493" t="b">
        <v>0</v>
      </c>
      <c r="S8493">
        <v>51</v>
      </c>
      <c r="T8493">
        <v>18</v>
      </c>
      <c r="U8493">
        <v>55</v>
      </c>
    </row>
    <row r="8494" spans="1:22" x14ac:dyDescent="0.2">
      <c r="A8494" s="1">
        <v>38277</v>
      </c>
      <c r="B8494">
        <v>2004</v>
      </c>
      <c r="C8494">
        <f>_xlfn.MAXIFS(Table1[ScheduleWeekWritten],Table1[ScheduleSeason],Table1[[#This Row],[ScheduleSeason]])</f>
        <v>17</v>
      </c>
      <c r="D8494">
        <v>6</v>
      </c>
      <c r="E8494" cm="1">
        <f t="array" ref="E8494">_xlfn.XLOOKUP(Table1[[#This Row],[ScheduleWeekWritten]],Table3[Game],100+Table3[Increase],Table1[[#This Row],[ScheduleWeekWritten]])</f>
        <v>6</v>
      </c>
      <c r="F8494" t="b">
        <v>0</v>
      </c>
      <c r="G8494" t="s">
        <v>171</v>
      </c>
      <c r="H8494">
        <v>10</v>
      </c>
      <c r="I8494">
        <v>20</v>
      </c>
      <c r="J8494" t="s">
        <v>177</v>
      </c>
      <c r="K8494" t="s">
        <v>25</v>
      </c>
      <c r="L8494" t="str">
        <f>_xlfn.XLOOKUP(Table1[[#This Row],[TeamFavoriteID]],Table2[team_id],Table2[team_name],_xlfn.XLOOKUP(Table1[[#This Row],[TeamFavoriteID]],Table2[team_id_pfr],Table2[team_name],"Even"))</f>
        <v>Houston Oilers</v>
      </c>
      <c r="M8494">
        <v>-5.5</v>
      </c>
      <c r="N8494">
        <f>IF(Table1[[#This Row],[TeamFavorite]]=Table1[[#This Row],[TeamHome]],Table1[[#This Row],[ScoreAway]]-Table1[[#This Row],[ScoreHome]],Table1[[#This Row],[ScoreHome]]-Table1[[#This Row],[ScoreAway]])</f>
        <v>-10</v>
      </c>
      <c r="O8494">
        <f>IF(Table1[[#This Row],[SpreadActual]]&lt;Table1[[#This Row],[SpreadFavorite]],1,0)</f>
        <v>1</v>
      </c>
      <c r="P8494">
        <v>46</v>
      </c>
      <c r="Q8494" t="s">
        <v>172</v>
      </c>
      <c r="R8494" t="b">
        <v>0</v>
      </c>
      <c r="S8494">
        <v>53</v>
      </c>
      <c r="T8494">
        <v>5</v>
      </c>
      <c r="U8494">
        <v>56</v>
      </c>
    </row>
    <row r="8495" spans="1:22" x14ac:dyDescent="0.2">
      <c r="A8495" s="1">
        <v>38278</v>
      </c>
      <c r="B8495">
        <v>2004</v>
      </c>
      <c r="C8495">
        <f>_xlfn.MAXIFS(Table1[ScheduleWeekWritten],Table1[ScheduleSeason],Table1[[#This Row],[ScheduleSeason]])</f>
        <v>17</v>
      </c>
      <c r="D8495">
        <v>6</v>
      </c>
      <c r="E8495" cm="1">
        <f t="array" ref="E8495">_xlfn.XLOOKUP(Table1[[#This Row],[ScheduleWeekWritten]],Table3[Game],100+Table3[Increase],Table1[[#This Row],[ScheduleWeekWritten]])</f>
        <v>6</v>
      </c>
      <c r="F8495" t="b">
        <v>0</v>
      </c>
      <c r="G8495" t="s">
        <v>153</v>
      </c>
      <c r="H8495">
        <v>28</v>
      </c>
      <c r="I8495">
        <v>21</v>
      </c>
      <c r="J8495" t="s">
        <v>127</v>
      </c>
      <c r="K8495" t="s">
        <v>40</v>
      </c>
      <c r="L8495" t="str">
        <f>_xlfn.XLOOKUP(Table1[[#This Row],[TeamFavoriteID]],Table2[team_id],Table2[team_name],_xlfn.XLOOKUP(Table1[[#This Row],[TeamFavoriteID]],Table2[team_id_pfr],Table2[team_name],"Even"))</f>
        <v>Los Angeles Rams</v>
      </c>
      <c r="M8495">
        <v>-6.5</v>
      </c>
      <c r="N8495">
        <f>IF(Table1[[#This Row],[TeamFavorite]]=Table1[[#This Row],[TeamHome]],Table1[[#This Row],[ScoreAway]]-Table1[[#This Row],[ScoreHome]],Table1[[#This Row],[ScoreHome]]-Table1[[#This Row],[ScoreAway]])</f>
        <v>7</v>
      </c>
      <c r="O8495">
        <f>IF(Table1[[#This Row],[SpreadActual]]&lt;Table1[[#This Row],[SpreadFavorite]],1,0)</f>
        <v>0</v>
      </c>
      <c r="P8495">
        <v>42.5</v>
      </c>
      <c r="Q8495" t="s">
        <v>157</v>
      </c>
      <c r="R8495" t="b">
        <v>0</v>
      </c>
      <c r="S8495">
        <v>72</v>
      </c>
      <c r="T8495">
        <v>0</v>
      </c>
      <c r="V8495" t="s">
        <v>103</v>
      </c>
    </row>
    <row r="8496" spans="1:22" x14ac:dyDescent="0.2">
      <c r="A8496" s="1">
        <v>38284</v>
      </c>
      <c r="B8496">
        <v>2004</v>
      </c>
      <c r="C8496">
        <f>_xlfn.MAXIFS(Table1[ScheduleWeekWritten],Table1[ScheduleSeason],Table1[[#This Row],[ScheduleSeason]])</f>
        <v>17</v>
      </c>
      <c r="D8496">
        <v>7</v>
      </c>
      <c r="E8496" cm="1">
        <f t="array" ref="E8496">_xlfn.XLOOKUP(Table1[[#This Row],[ScheduleWeekWritten]],Table3[Game],100+Table3[Increase],Table1[[#This Row],[ScheduleWeekWritten]])</f>
        <v>7</v>
      </c>
      <c r="F8496" t="b">
        <v>0</v>
      </c>
      <c r="G8496" t="s">
        <v>149</v>
      </c>
      <c r="H8496">
        <v>25</v>
      </c>
      <c r="I8496">
        <v>17</v>
      </c>
      <c r="J8496" t="s">
        <v>128</v>
      </c>
      <c r="K8496" t="s">
        <v>132</v>
      </c>
      <c r="L8496" t="str">
        <f>_xlfn.XLOOKUP(Table1[[#This Row],[TeamFavoriteID]],Table2[team_id],Table2[team_name],_xlfn.XLOOKUP(Table1[[#This Row],[TeamFavoriteID]],Table2[team_id_pfr],Table2[team_name],"Even"))</f>
        <v>Seattle Seahawks</v>
      </c>
      <c r="M8496">
        <v>-6.5</v>
      </c>
      <c r="N8496">
        <f>IF(Table1[[#This Row],[TeamFavorite]]=Table1[[#This Row],[TeamHome]],Table1[[#This Row],[ScoreAway]]-Table1[[#This Row],[ScoreHome]],Table1[[#This Row],[ScoreHome]]-Table1[[#This Row],[ScoreAway]])</f>
        <v>8</v>
      </c>
      <c r="O8496">
        <f>IF(Table1[[#This Row],[SpreadActual]]&lt;Table1[[#This Row],[SpreadFavorite]],1,0)</f>
        <v>0</v>
      </c>
      <c r="P8496">
        <v>40</v>
      </c>
      <c r="Q8496" t="s">
        <v>150</v>
      </c>
      <c r="R8496" t="b">
        <v>0</v>
      </c>
      <c r="S8496">
        <v>67</v>
      </c>
      <c r="T8496">
        <v>6</v>
      </c>
      <c r="U8496">
        <v>42</v>
      </c>
    </row>
    <row r="8497" spans="1:22" x14ac:dyDescent="0.2">
      <c r="A8497" s="1">
        <v>38284</v>
      </c>
      <c r="B8497">
        <v>2004</v>
      </c>
      <c r="C8497">
        <f>_xlfn.MAXIFS(Table1[ScheduleWeekWritten],Table1[ScheduleSeason],Table1[[#This Row],[ScheduleSeason]])</f>
        <v>17</v>
      </c>
      <c r="D8497">
        <v>7</v>
      </c>
      <c r="E8497" cm="1">
        <f t="array" ref="E8497">_xlfn.XLOOKUP(Table1[[#This Row],[ScheduleWeekWritten]],Table3[Game],100+Table3[Increase],Table1[[#This Row],[ScheduleWeekWritten]])</f>
        <v>7</v>
      </c>
      <c r="F8497" t="b">
        <v>0</v>
      </c>
      <c r="G8497" t="s">
        <v>158</v>
      </c>
      <c r="H8497">
        <v>20</v>
      </c>
      <c r="I8497">
        <v>6</v>
      </c>
      <c r="J8497" t="s">
        <v>28</v>
      </c>
      <c r="K8497" t="s">
        <v>159</v>
      </c>
      <c r="L8497" t="str">
        <f>_xlfn.XLOOKUP(Table1[[#This Row],[TeamFavoriteID]],Table2[team_id],Table2[team_name],_xlfn.XLOOKUP(Table1[[#This Row],[TeamFavoriteID]],Table2[team_id_pfr],Table2[team_name],"Even"))</f>
        <v>Baltimore Ravens</v>
      </c>
      <c r="M8497">
        <v>-4.5</v>
      </c>
      <c r="N8497">
        <f>IF(Table1[[#This Row],[TeamFavorite]]=Table1[[#This Row],[TeamHome]],Table1[[#This Row],[ScoreAway]]-Table1[[#This Row],[ScoreHome]],Table1[[#This Row],[ScoreHome]]-Table1[[#This Row],[ScoreAway]])</f>
        <v>-14</v>
      </c>
      <c r="O8497">
        <f>IF(Table1[[#This Row],[SpreadActual]]&lt;Table1[[#This Row],[SpreadFavorite]],1,0)</f>
        <v>1</v>
      </c>
      <c r="P8497">
        <v>31</v>
      </c>
      <c r="Q8497" t="s">
        <v>166</v>
      </c>
      <c r="R8497" t="b">
        <v>0</v>
      </c>
      <c r="S8497">
        <v>46</v>
      </c>
      <c r="T8497">
        <v>3</v>
      </c>
      <c r="U8497">
        <v>86</v>
      </c>
    </row>
    <row r="8498" spans="1:22" x14ac:dyDescent="0.2">
      <c r="A8498" s="1">
        <v>38284</v>
      </c>
      <c r="B8498">
        <v>2004</v>
      </c>
      <c r="C8498">
        <f>_xlfn.MAXIFS(Table1[ScheduleWeekWritten],Table1[ScheduleSeason],Table1[[#This Row],[ScheduleSeason]])</f>
        <v>17</v>
      </c>
      <c r="D8498">
        <v>7</v>
      </c>
      <c r="E8498" cm="1">
        <f t="array" ref="E8498">_xlfn.XLOOKUP(Table1[[#This Row],[ScheduleWeekWritten]],Table3[Game],100+Table3[Increase],Table1[[#This Row],[ScheduleWeekWritten]])</f>
        <v>7</v>
      </c>
      <c r="F8498" t="b">
        <v>0</v>
      </c>
      <c r="G8498" t="s">
        <v>152</v>
      </c>
      <c r="H8498">
        <v>6</v>
      </c>
      <c r="I8498">
        <v>17</v>
      </c>
      <c r="J8498" t="s">
        <v>27</v>
      </c>
      <c r="K8498" t="s">
        <v>162</v>
      </c>
      <c r="L8498" t="str">
        <f>_xlfn.XLOOKUP(Table1[[#This Row],[TeamFavoriteID]],Table2[team_id],Table2[team_name],_xlfn.XLOOKUP(Table1[[#This Row],[TeamFavoriteID]],Table2[team_id_pfr],Table2[team_name],"Even"))</f>
        <v>Carolina Panthers</v>
      </c>
      <c r="M8498">
        <v>-3</v>
      </c>
      <c r="N8498">
        <f>IF(Table1[[#This Row],[TeamFavorite]]=Table1[[#This Row],[TeamHome]],Table1[[#This Row],[ScoreAway]]-Table1[[#This Row],[ScoreHome]],Table1[[#This Row],[ScoreHome]]-Table1[[#This Row],[ScoreAway]])</f>
        <v>11</v>
      </c>
      <c r="O8498">
        <f>IF(Table1[[#This Row],[SpreadActual]]&lt;Table1[[#This Row],[SpreadFavorite]],1,0)</f>
        <v>0</v>
      </c>
      <c r="P8498">
        <v>42</v>
      </c>
      <c r="Q8498" t="s">
        <v>160</v>
      </c>
      <c r="R8498" t="b">
        <v>0</v>
      </c>
      <c r="S8498">
        <v>57</v>
      </c>
      <c r="T8498">
        <v>5</v>
      </c>
      <c r="U8498">
        <v>89</v>
      </c>
    </row>
    <row r="8499" spans="1:22" x14ac:dyDescent="0.2">
      <c r="A8499" s="1">
        <v>38284</v>
      </c>
      <c r="B8499">
        <v>2004</v>
      </c>
      <c r="C8499">
        <f>_xlfn.MAXIFS(Table1[ScheduleWeekWritten],Table1[ScheduleSeason],Table1[[#This Row],[ScheduleSeason]])</f>
        <v>17</v>
      </c>
      <c r="D8499">
        <v>7</v>
      </c>
      <c r="E8499" cm="1">
        <f t="array" ref="E8499">_xlfn.XLOOKUP(Table1[[#This Row],[ScheduleWeekWritten]],Table3[Game],100+Table3[Increase],Table1[[#This Row],[ScheduleWeekWritten]])</f>
        <v>7</v>
      </c>
      <c r="F8499" t="b">
        <v>0</v>
      </c>
      <c r="G8499" t="s">
        <v>62</v>
      </c>
      <c r="H8499">
        <v>31</v>
      </c>
      <c r="I8499">
        <v>34</v>
      </c>
      <c r="J8499" t="s">
        <v>58</v>
      </c>
      <c r="K8499" t="s">
        <v>77</v>
      </c>
      <c r="L8499" t="str">
        <f>_xlfn.XLOOKUP(Table1[[#This Row],[TeamFavoriteID]],Table2[team_id],Table2[team_name],_xlfn.XLOOKUP(Table1[[#This Row],[TeamFavoriteID]],Table2[team_id_pfr],Table2[team_name],"Even"))</f>
        <v>Philadelphia Eagles</v>
      </c>
      <c r="M8499">
        <v>-7</v>
      </c>
      <c r="N8499">
        <f>IF(Table1[[#This Row],[TeamFavorite]]=Table1[[#This Row],[TeamHome]],Table1[[#This Row],[ScoreAway]]-Table1[[#This Row],[ScoreHome]],Table1[[#This Row],[ScoreHome]]-Table1[[#This Row],[ScoreAway]])</f>
        <v>-3</v>
      </c>
      <c r="O8499">
        <f>IF(Table1[[#This Row],[SpreadActual]]&lt;Table1[[#This Row],[SpreadFavorite]],1,0)</f>
        <v>0</v>
      </c>
      <c r="P8499">
        <v>41.5</v>
      </c>
      <c r="Q8499" t="s">
        <v>170</v>
      </c>
      <c r="R8499" t="b">
        <v>0</v>
      </c>
      <c r="S8499">
        <v>58</v>
      </c>
      <c r="T8499">
        <v>12</v>
      </c>
      <c r="U8499">
        <v>82</v>
      </c>
    </row>
    <row r="8500" spans="1:22" x14ac:dyDescent="0.2">
      <c r="A8500" s="1">
        <v>38284</v>
      </c>
      <c r="B8500">
        <v>2004</v>
      </c>
      <c r="C8500">
        <f>_xlfn.MAXIFS(Table1[ScheduleWeekWritten],Table1[ScheduleSeason],Table1[[#This Row],[ScheduleSeason]])</f>
        <v>17</v>
      </c>
      <c r="D8500">
        <v>7</v>
      </c>
      <c r="E8500" cm="1">
        <f t="array" ref="E8500">_xlfn.XLOOKUP(Table1[[#This Row],[ScheduleWeekWritten]],Table3[Game],100+Table3[Increase],Table1[[#This Row],[ScheduleWeekWritten]])</f>
        <v>7</v>
      </c>
      <c r="F8500" t="b">
        <v>0</v>
      </c>
      <c r="G8500" t="s">
        <v>33</v>
      </c>
      <c r="H8500">
        <v>41</v>
      </c>
      <c r="I8500">
        <v>20</v>
      </c>
      <c r="J8500" t="s">
        <v>67</v>
      </c>
      <c r="K8500" t="s">
        <v>35</v>
      </c>
      <c r="L8500" t="str">
        <f>_xlfn.XLOOKUP(Table1[[#This Row],[TeamFavoriteID]],Table2[team_id],Table2[team_name],_xlfn.XLOOKUP(Table1[[#This Row],[TeamFavoriteID]],Table2[team_id_pfr],Table2[team_name],"Even"))</f>
        <v>Green Bay Packers</v>
      </c>
      <c r="M8500">
        <v>-4</v>
      </c>
      <c r="N8500">
        <f>IF(Table1[[#This Row],[TeamFavorite]]=Table1[[#This Row],[TeamHome]],Table1[[#This Row],[ScoreAway]]-Table1[[#This Row],[ScoreHome]],Table1[[#This Row],[ScoreHome]]-Table1[[#This Row],[ScoreAway]])</f>
        <v>-21</v>
      </c>
      <c r="O8500">
        <f>IF(Table1[[#This Row],[SpreadActual]]&lt;Table1[[#This Row],[SpreadFavorite]],1,0)</f>
        <v>1</v>
      </c>
      <c r="P8500">
        <v>44</v>
      </c>
      <c r="Q8500" t="s">
        <v>82</v>
      </c>
      <c r="R8500" t="b">
        <v>0</v>
      </c>
      <c r="S8500">
        <v>53</v>
      </c>
      <c r="T8500">
        <v>12</v>
      </c>
      <c r="U8500">
        <v>76</v>
      </c>
    </row>
    <row r="8501" spans="1:22" x14ac:dyDescent="0.2">
      <c r="A8501" s="1">
        <v>38284</v>
      </c>
      <c r="B8501">
        <v>2004</v>
      </c>
      <c r="C8501">
        <f>_xlfn.MAXIFS(Table1[ScheduleWeekWritten],Table1[ScheduleSeason],Table1[[#This Row],[ScheduleSeason]])</f>
        <v>17</v>
      </c>
      <c r="D8501">
        <v>7</v>
      </c>
      <c r="E8501" cm="1">
        <f t="array" ref="E8501">_xlfn.XLOOKUP(Table1[[#This Row],[ScheduleWeekWritten]],Table3[Game],100+Table3[Increase],Table1[[#This Row],[ScheduleWeekWritten]])</f>
        <v>7</v>
      </c>
      <c r="F8501" t="b">
        <v>0</v>
      </c>
      <c r="G8501" t="s">
        <v>140</v>
      </c>
      <c r="H8501">
        <v>24</v>
      </c>
      <c r="I8501">
        <v>27</v>
      </c>
      <c r="J8501" t="s">
        <v>154</v>
      </c>
      <c r="K8501" t="s">
        <v>72</v>
      </c>
      <c r="L8501" t="str">
        <f>_xlfn.XLOOKUP(Table1[[#This Row],[TeamFavoriteID]],Table2[team_id],Table2[team_name],_xlfn.XLOOKUP(Table1[[#This Row],[TeamFavoriteID]],Table2[team_id_pfr],Table2[team_name],"Even"))</f>
        <v>Baltimore Colts</v>
      </c>
      <c r="M8501">
        <v>-9</v>
      </c>
      <c r="N8501">
        <f>IF(Table1[[#This Row],[TeamFavorite]]=Table1[[#This Row],[TeamHome]],Table1[[#This Row],[ScoreAway]]-Table1[[#This Row],[ScoreHome]],Table1[[#This Row],[ScoreHome]]-Table1[[#This Row],[ScoreAway]])</f>
        <v>-3</v>
      </c>
      <c r="O8501">
        <f>IF(Table1[[#This Row],[SpreadActual]]&lt;Table1[[#This Row],[SpreadFavorite]],1,0)</f>
        <v>0</v>
      </c>
      <c r="P8501">
        <v>47</v>
      </c>
      <c r="Q8501" t="s">
        <v>141</v>
      </c>
      <c r="R8501" t="b">
        <v>0</v>
      </c>
      <c r="S8501">
        <v>72</v>
      </c>
      <c r="T8501">
        <v>0</v>
      </c>
      <c r="V8501" t="s">
        <v>103</v>
      </c>
    </row>
    <row r="8502" spans="1:22" x14ac:dyDescent="0.2">
      <c r="A8502" s="1">
        <v>38284</v>
      </c>
      <c r="B8502">
        <v>2004</v>
      </c>
      <c r="C8502">
        <f>_xlfn.MAXIFS(Table1[ScheduleWeekWritten],Table1[ScheduleSeason],Table1[[#This Row],[ScheduleSeason]])</f>
        <v>17</v>
      </c>
      <c r="D8502">
        <v>7</v>
      </c>
      <c r="E8502" cm="1">
        <f t="array" ref="E8502">_xlfn.XLOOKUP(Table1[[#This Row],[ScheduleWeekWritten]],Table3[Game],100+Table3[Increase],Table1[[#This Row],[ScheduleWeekWritten]])</f>
        <v>7</v>
      </c>
      <c r="F8502" t="b">
        <v>0</v>
      </c>
      <c r="G8502" t="s">
        <v>42</v>
      </c>
      <c r="H8502">
        <v>56</v>
      </c>
      <c r="I8502">
        <v>10</v>
      </c>
      <c r="J8502" t="s">
        <v>38</v>
      </c>
      <c r="K8502" t="s">
        <v>75</v>
      </c>
      <c r="L8502" t="str">
        <f>_xlfn.XLOOKUP(Table1[[#This Row],[TeamFavoriteID]],Table2[team_id],Table2[team_name],_xlfn.XLOOKUP(Table1[[#This Row],[TeamFavoriteID]],Table2[team_id_pfr],Table2[team_name],"Even"))</f>
        <v>Kansas City Chiefs</v>
      </c>
      <c r="M8502">
        <v>-3.5</v>
      </c>
      <c r="N8502">
        <f>IF(Table1[[#This Row],[TeamFavorite]]=Table1[[#This Row],[TeamHome]],Table1[[#This Row],[ScoreAway]]-Table1[[#This Row],[ScoreHome]],Table1[[#This Row],[ScoreHome]]-Table1[[#This Row],[ScoreAway]])</f>
        <v>-46</v>
      </c>
      <c r="O8502">
        <f>IF(Table1[[#This Row],[SpreadActual]]&lt;Table1[[#This Row],[SpreadFavorite]],1,0)</f>
        <v>1</v>
      </c>
      <c r="P8502">
        <v>44.5</v>
      </c>
      <c r="Q8502" t="s">
        <v>117</v>
      </c>
      <c r="R8502" t="b">
        <v>0</v>
      </c>
      <c r="S8502">
        <v>59</v>
      </c>
      <c r="T8502">
        <v>11</v>
      </c>
      <c r="U8502">
        <v>51</v>
      </c>
    </row>
    <row r="8503" spans="1:22" x14ac:dyDescent="0.2">
      <c r="A8503" s="1">
        <v>38284</v>
      </c>
      <c r="B8503">
        <v>2004</v>
      </c>
      <c r="C8503">
        <f>_xlfn.MAXIFS(Table1[ScheduleWeekWritten],Table1[ScheduleSeason],Table1[[#This Row],[ScheduleSeason]])</f>
        <v>17</v>
      </c>
      <c r="D8503">
        <v>7</v>
      </c>
      <c r="E8503" cm="1">
        <f t="array" ref="E8503">_xlfn.XLOOKUP(Table1[[#This Row],[ScheduleWeekWritten]],Table3[Game],100+Table3[Increase],Table1[[#This Row],[ScheduleWeekWritten]])</f>
        <v>7</v>
      </c>
      <c r="F8503" t="b">
        <v>0</v>
      </c>
      <c r="G8503" t="s">
        <v>19</v>
      </c>
      <c r="H8503">
        <v>31</v>
      </c>
      <c r="I8503">
        <v>14</v>
      </c>
      <c r="J8503" t="s">
        <v>153</v>
      </c>
      <c r="K8503" t="s">
        <v>40</v>
      </c>
      <c r="L8503" t="str">
        <f>_xlfn.XLOOKUP(Table1[[#This Row],[TeamFavoriteID]],Table2[team_id],Table2[team_name],_xlfn.XLOOKUP(Table1[[#This Row],[TeamFavoriteID]],Table2[team_id_pfr],Table2[team_name],"Even"))</f>
        <v>Los Angeles Rams</v>
      </c>
      <c r="M8503">
        <v>-5</v>
      </c>
      <c r="N8503">
        <f>IF(Table1[[#This Row],[TeamFavorite]]=Table1[[#This Row],[TeamHome]],Table1[[#This Row],[ScoreAway]]-Table1[[#This Row],[ScoreHome]],Table1[[#This Row],[ScoreHome]]-Table1[[#This Row],[ScoreAway]])</f>
        <v>17</v>
      </c>
      <c r="O8503">
        <f>IF(Table1[[#This Row],[SpreadActual]]&lt;Table1[[#This Row],[SpreadFavorite]],1,0)</f>
        <v>0</v>
      </c>
      <c r="P8503">
        <v>37.5</v>
      </c>
      <c r="Q8503" t="s">
        <v>143</v>
      </c>
      <c r="R8503" t="b">
        <v>0</v>
      </c>
      <c r="S8503">
        <v>77</v>
      </c>
      <c r="T8503">
        <v>7</v>
      </c>
      <c r="U8503">
        <v>71</v>
      </c>
    </row>
    <row r="8504" spans="1:22" x14ac:dyDescent="0.2">
      <c r="A8504" s="1">
        <v>38284</v>
      </c>
      <c r="B8504">
        <v>2004</v>
      </c>
      <c r="C8504">
        <f>_xlfn.MAXIFS(Table1[ScheduleWeekWritten],Table1[ScheduleSeason],Table1[[#This Row],[ScheduleSeason]])</f>
        <v>17</v>
      </c>
      <c r="D8504">
        <v>7</v>
      </c>
      <c r="E8504" cm="1">
        <f t="array" ref="E8504">_xlfn.XLOOKUP(Table1[[#This Row],[ScheduleWeekWritten]],Table3[Game],100+Table3[Increase],Table1[[#This Row],[ScheduleWeekWritten]])</f>
        <v>7</v>
      </c>
      <c r="F8504" t="b">
        <v>0</v>
      </c>
      <c r="G8504" t="s">
        <v>54</v>
      </c>
      <c r="H8504">
        <v>20</v>
      </c>
      <c r="I8504">
        <v>3</v>
      </c>
      <c r="J8504" t="s">
        <v>171</v>
      </c>
      <c r="K8504" t="s">
        <v>55</v>
      </c>
      <c r="L8504" t="str">
        <f>_xlfn.XLOOKUP(Table1[[#This Row],[TeamFavoriteID]],Table2[team_id],Table2[team_name],_xlfn.XLOOKUP(Table1[[#This Row],[TeamFavoriteID]],Table2[team_id_pfr],Table2[team_name],"Even"))</f>
        <v>Minnesota Vikings</v>
      </c>
      <c r="M8504">
        <v>-6</v>
      </c>
      <c r="N8504">
        <f>IF(Table1[[#This Row],[TeamFavorite]]=Table1[[#This Row],[TeamHome]],Table1[[#This Row],[ScoreAway]]-Table1[[#This Row],[ScoreHome]],Table1[[#This Row],[ScoreHome]]-Table1[[#This Row],[ScoreAway]])</f>
        <v>-17</v>
      </c>
      <c r="O8504">
        <f>IF(Table1[[#This Row],[SpreadActual]]&lt;Table1[[#This Row],[SpreadFavorite]],1,0)</f>
        <v>1</v>
      </c>
      <c r="P8504">
        <v>53</v>
      </c>
      <c r="Q8504" t="s">
        <v>137</v>
      </c>
      <c r="R8504" t="b">
        <v>0</v>
      </c>
      <c r="S8504">
        <v>72</v>
      </c>
      <c r="T8504">
        <v>0</v>
      </c>
      <c r="V8504" t="s">
        <v>103</v>
      </c>
    </row>
    <row r="8505" spans="1:22" x14ac:dyDescent="0.2">
      <c r="A8505" s="1">
        <v>38284</v>
      </c>
      <c r="B8505">
        <v>2004</v>
      </c>
      <c r="C8505">
        <f>_xlfn.MAXIFS(Table1[ScheduleWeekWritten],Table1[ScheduleSeason],Table1[[#This Row],[ScheduleSeason]])</f>
        <v>17</v>
      </c>
      <c r="D8505">
        <v>7</v>
      </c>
      <c r="E8505" cm="1">
        <f t="array" ref="E8505">_xlfn.XLOOKUP(Table1[[#This Row],[ScheduleWeekWritten]],Table3[Game],100+Table3[Increase],Table1[[#This Row],[ScheduleWeekWritten]])</f>
        <v>7</v>
      </c>
      <c r="F8505" t="b">
        <v>0</v>
      </c>
      <c r="G8505" t="s">
        <v>115</v>
      </c>
      <c r="H8505">
        <v>13</v>
      </c>
      <c r="I8505">
        <v>7</v>
      </c>
      <c r="J8505" t="s">
        <v>31</v>
      </c>
      <c r="K8505" t="s">
        <v>70</v>
      </c>
      <c r="L8505" t="str">
        <f>_xlfn.XLOOKUP(Table1[[#This Row],[TeamFavoriteID]],Table2[team_id],Table2[team_name],_xlfn.XLOOKUP(Table1[[#This Row],[TeamFavoriteID]],Table2[team_id_pfr],Table2[team_name],"Even"))</f>
        <v>Boston Patriots</v>
      </c>
      <c r="M8505">
        <v>-6</v>
      </c>
      <c r="N8505">
        <f>IF(Table1[[#This Row],[TeamFavorite]]=Table1[[#This Row],[TeamHome]],Table1[[#This Row],[ScoreAway]]-Table1[[#This Row],[ScoreHome]],Table1[[#This Row],[ScoreHome]]-Table1[[#This Row],[ScoreAway]])</f>
        <v>6</v>
      </c>
      <c r="O8505">
        <f>IF(Table1[[#This Row],[SpreadActual]]&lt;Table1[[#This Row],[SpreadFavorite]],1,0)</f>
        <v>0</v>
      </c>
      <c r="P8505">
        <v>43.5</v>
      </c>
      <c r="Q8505" t="s">
        <v>179</v>
      </c>
      <c r="R8505" t="b">
        <v>0</v>
      </c>
      <c r="S8505">
        <v>48</v>
      </c>
      <c r="T8505">
        <v>18</v>
      </c>
      <c r="U8505">
        <v>75</v>
      </c>
    </row>
    <row r="8506" spans="1:22" x14ac:dyDescent="0.2">
      <c r="A8506" s="1">
        <v>38284</v>
      </c>
      <c r="B8506">
        <v>2004</v>
      </c>
      <c r="C8506">
        <f>_xlfn.MAXIFS(Table1[ScheduleWeekWritten],Table1[ScheduleSeason],Table1[[#This Row],[ScheduleSeason]])</f>
        <v>17</v>
      </c>
      <c r="D8506">
        <v>7</v>
      </c>
      <c r="E8506" cm="1">
        <f t="array" ref="E8506">_xlfn.XLOOKUP(Table1[[#This Row],[ScheduleWeekWritten]],Table3[Game],100+Table3[Increase],Table1[[#This Row],[ScheduleWeekWritten]])</f>
        <v>7</v>
      </c>
      <c r="F8506" t="b">
        <v>0</v>
      </c>
      <c r="G8506" t="s">
        <v>50</v>
      </c>
      <c r="H8506">
        <v>13</v>
      </c>
      <c r="I8506">
        <v>28</v>
      </c>
      <c r="J8506" t="s">
        <v>45</v>
      </c>
      <c r="K8506" t="s">
        <v>90</v>
      </c>
      <c r="L8506" t="str">
        <f>_xlfn.XLOOKUP(Table1[[#This Row],[TeamFavoriteID]],Table2[team_id],Table2[team_name],_xlfn.XLOOKUP(Table1[[#This Row],[TeamFavoriteID]],Table2[team_id_pfr],Table2[team_name],"Even"))</f>
        <v>New York Giants</v>
      </c>
      <c r="M8506">
        <v>-7</v>
      </c>
      <c r="N8506">
        <f>IF(Table1[[#This Row],[TeamFavorite]]=Table1[[#This Row],[TeamHome]],Table1[[#This Row],[ScoreAway]]-Table1[[#This Row],[ScoreHome]],Table1[[#This Row],[ScoreHome]]-Table1[[#This Row],[ScoreAway]])</f>
        <v>15</v>
      </c>
      <c r="O8506">
        <f>IF(Table1[[#This Row],[SpreadActual]]&lt;Table1[[#This Row],[SpreadFavorite]],1,0)</f>
        <v>0</v>
      </c>
      <c r="P8506">
        <v>40</v>
      </c>
      <c r="Q8506" t="s">
        <v>126</v>
      </c>
      <c r="R8506" t="b">
        <v>0</v>
      </c>
      <c r="S8506">
        <v>50</v>
      </c>
      <c r="T8506">
        <v>13</v>
      </c>
      <c r="U8506">
        <v>64</v>
      </c>
    </row>
    <row r="8507" spans="1:22" x14ac:dyDescent="0.2">
      <c r="A8507" s="1">
        <v>38284</v>
      </c>
      <c r="B8507">
        <v>2004</v>
      </c>
      <c r="C8507">
        <f>_xlfn.MAXIFS(Table1[ScheduleWeekWritten],Table1[ScheduleSeason],Table1[[#This Row],[ScheduleSeason]])</f>
        <v>17</v>
      </c>
      <c r="D8507">
        <v>7</v>
      </c>
      <c r="E8507" cm="1">
        <f t="array" ref="E8507">_xlfn.XLOOKUP(Table1[[#This Row],[ScheduleWeekWritten]],Table3[Game],100+Table3[Increase],Table1[[#This Row],[ScheduleWeekWritten]])</f>
        <v>7</v>
      </c>
      <c r="F8507" t="b">
        <v>0</v>
      </c>
      <c r="G8507" t="s">
        <v>20</v>
      </c>
      <c r="H8507">
        <v>26</v>
      </c>
      <c r="I8507">
        <v>31</v>
      </c>
      <c r="J8507" t="s">
        <v>95</v>
      </c>
      <c r="K8507" t="s">
        <v>21</v>
      </c>
      <c r="L8507" t="str">
        <f>_xlfn.XLOOKUP(Table1[[#This Row],[TeamFavoriteID]],Table2[team_id],Table2[team_name],_xlfn.XLOOKUP(Table1[[#This Row],[TeamFavoriteID]],Table2[team_id_pfr],Table2[team_name],"Even"))</f>
        <v>Las Vegas Raiders</v>
      </c>
      <c r="M8507">
        <v>-3</v>
      </c>
      <c r="N8507">
        <f>IF(Table1[[#This Row],[TeamFavorite]]=Table1[[#This Row],[TeamHome]],Table1[[#This Row],[ScoreAway]]-Table1[[#This Row],[ScoreHome]],Table1[[#This Row],[ScoreHome]]-Table1[[#This Row],[ScoreAway]])</f>
        <v>-5</v>
      </c>
      <c r="O8507">
        <f>IF(Table1[[#This Row],[SpreadActual]]&lt;Table1[[#This Row],[SpreadFavorite]],1,0)</f>
        <v>1</v>
      </c>
      <c r="P8507">
        <v>45.5</v>
      </c>
      <c r="Q8507" t="s">
        <v>76</v>
      </c>
      <c r="R8507" t="b">
        <v>0</v>
      </c>
      <c r="S8507">
        <v>59</v>
      </c>
      <c r="T8507">
        <v>8</v>
      </c>
      <c r="U8507">
        <v>86</v>
      </c>
    </row>
    <row r="8508" spans="1:22" x14ac:dyDescent="0.2">
      <c r="A8508" s="1">
        <v>38284</v>
      </c>
      <c r="B8508">
        <v>2004</v>
      </c>
      <c r="C8508">
        <f>_xlfn.MAXIFS(Table1[ScheduleWeekWritten],Table1[ScheduleSeason],Table1[[#This Row],[ScheduleSeason]])</f>
        <v>17</v>
      </c>
      <c r="D8508">
        <v>7</v>
      </c>
      <c r="E8508" cm="1">
        <f t="array" ref="E8508">_xlfn.XLOOKUP(Table1[[#This Row],[ScheduleWeekWritten]],Table3[Game],100+Table3[Increase],Table1[[#This Row],[ScheduleWeekWritten]])</f>
        <v>7</v>
      </c>
      <c r="F8508" t="b">
        <v>0</v>
      </c>
      <c r="G8508" t="s">
        <v>127</v>
      </c>
      <c r="H8508">
        <v>19</v>
      </c>
      <c r="I8508">
        <v>7</v>
      </c>
      <c r="J8508" t="s">
        <v>46</v>
      </c>
      <c r="K8508" t="s">
        <v>133</v>
      </c>
      <c r="L8508" t="str">
        <f>_xlfn.XLOOKUP(Table1[[#This Row],[TeamFavoriteID]],Table2[team_id],Table2[team_name],_xlfn.XLOOKUP(Table1[[#This Row],[TeamFavoriteID]],Table2[team_id_pfr],Table2[team_name],"Even"))</f>
        <v>Tampa Bay Buccaneers</v>
      </c>
      <c r="M8508">
        <v>-7</v>
      </c>
      <c r="N8508">
        <f>IF(Table1[[#This Row],[TeamFavorite]]=Table1[[#This Row],[TeamHome]],Table1[[#This Row],[ScoreAway]]-Table1[[#This Row],[ScoreHome]],Table1[[#This Row],[ScoreHome]]-Table1[[#This Row],[ScoreAway]])</f>
        <v>-12</v>
      </c>
      <c r="O8508">
        <f>IF(Table1[[#This Row],[SpreadActual]]&lt;Table1[[#This Row],[SpreadFavorite]],1,0)</f>
        <v>1</v>
      </c>
      <c r="P8508">
        <v>32</v>
      </c>
      <c r="Q8508" t="s">
        <v>168</v>
      </c>
      <c r="R8508" t="b">
        <v>0</v>
      </c>
      <c r="S8508">
        <v>72</v>
      </c>
      <c r="T8508">
        <v>8</v>
      </c>
      <c r="U8508">
        <v>70</v>
      </c>
    </row>
    <row r="8509" spans="1:22" x14ac:dyDescent="0.2">
      <c r="A8509" s="1">
        <v>38285</v>
      </c>
      <c r="B8509">
        <v>2004</v>
      </c>
      <c r="C8509">
        <f>_xlfn.MAXIFS(Table1[ScheduleWeekWritten],Table1[ScheduleSeason],Table1[[#This Row],[ScheduleSeason]])</f>
        <v>17</v>
      </c>
      <c r="D8509">
        <v>7</v>
      </c>
      <c r="E8509" cm="1">
        <f t="array" ref="E8509">_xlfn.XLOOKUP(Table1[[#This Row],[ScheduleWeekWritten]],Table3[Game],100+Table3[Increase],Table1[[#This Row],[ScheduleWeekWritten]])</f>
        <v>7</v>
      </c>
      <c r="F8509" t="b">
        <v>0</v>
      </c>
      <c r="G8509" t="s">
        <v>101</v>
      </c>
      <c r="H8509">
        <v>23</v>
      </c>
      <c r="I8509">
        <v>10</v>
      </c>
      <c r="J8509" t="s">
        <v>24</v>
      </c>
      <c r="K8509" t="s">
        <v>88</v>
      </c>
      <c r="L8509" t="str">
        <f>_xlfn.XLOOKUP(Table1[[#This Row],[TeamFavoriteID]],Table2[team_id],Table2[team_name],_xlfn.XLOOKUP(Table1[[#This Row],[TeamFavoriteID]],Table2[team_id_pfr],Table2[team_name],"Even"))</f>
        <v>Denver Broncos</v>
      </c>
      <c r="M8509">
        <v>-7</v>
      </c>
      <c r="N8509">
        <f>IF(Table1[[#This Row],[TeamFavorite]]=Table1[[#This Row],[TeamHome]],Table1[[#This Row],[ScoreAway]]-Table1[[#This Row],[ScoreHome]],Table1[[#This Row],[ScoreHome]]-Table1[[#This Row],[ScoreAway]])</f>
        <v>13</v>
      </c>
      <c r="O8509">
        <f>IF(Table1[[#This Row],[SpreadActual]]&lt;Table1[[#This Row],[SpreadFavorite]],1,0)</f>
        <v>0</v>
      </c>
      <c r="P8509">
        <v>42.5</v>
      </c>
      <c r="Q8509" t="s">
        <v>173</v>
      </c>
      <c r="R8509" t="b">
        <v>0</v>
      </c>
      <c r="S8509">
        <v>56</v>
      </c>
      <c r="T8509">
        <v>4</v>
      </c>
      <c r="U8509">
        <v>67</v>
      </c>
    </row>
    <row r="8510" spans="1:22" x14ac:dyDescent="0.2">
      <c r="A8510" s="1">
        <v>38291</v>
      </c>
      <c r="B8510">
        <v>2004</v>
      </c>
      <c r="C8510">
        <f>_xlfn.MAXIFS(Table1[ScheduleWeekWritten],Table1[ScheduleSeason],Table1[[#This Row],[ScheduleSeason]])</f>
        <v>17</v>
      </c>
      <c r="D8510">
        <v>8</v>
      </c>
      <c r="E8510" cm="1">
        <f t="array" ref="E8510">_xlfn.XLOOKUP(Table1[[#This Row],[ScheduleWeekWritten]],Table3[Game],100+Table3[Increase],Table1[[#This Row],[ScheduleWeekWritten]])</f>
        <v>8</v>
      </c>
      <c r="F8510" t="b">
        <v>0</v>
      </c>
      <c r="G8510" t="s">
        <v>28</v>
      </c>
      <c r="H8510">
        <v>38</v>
      </c>
      <c r="I8510">
        <v>14</v>
      </c>
      <c r="J8510" t="s">
        <v>149</v>
      </c>
      <c r="K8510" t="s">
        <v>43</v>
      </c>
      <c r="L8510" t="str">
        <f>_xlfn.XLOOKUP(Table1[[#This Row],[TeamFavoriteID]],Table2[team_id],Table2[team_name],_xlfn.XLOOKUP(Table1[[#This Row],[TeamFavoriteID]],Table2[team_id_pfr],Table2[team_name],"Even"))</f>
        <v>Buffalo Bills</v>
      </c>
      <c r="M8510">
        <v>-4.5</v>
      </c>
      <c r="N8510">
        <f>IF(Table1[[#This Row],[TeamFavorite]]=Table1[[#This Row],[TeamHome]],Table1[[#This Row],[ScoreAway]]-Table1[[#This Row],[ScoreHome]],Table1[[#This Row],[ScoreHome]]-Table1[[#This Row],[ScoreAway]])</f>
        <v>-24</v>
      </c>
      <c r="O8510">
        <f>IF(Table1[[#This Row],[SpreadActual]]&lt;Table1[[#This Row],[SpreadFavorite]],1,0)</f>
        <v>1</v>
      </c>
      <c r="P8510">
        <v>33.5</v>
      </c>
      <c r="Q8510" t="s">
        <v>123</v>
      </c>
      <c r="R8510" t="b">
        <v>0</v>
      </c>
      <c r="S8510">
        <v>57</v>
      </c>
      <c r="T8510">
        <v>24</v>
      </c>
      <c r="U8510">
        <v>67</v>
      </c>
    </row>
    <row r="8511" spans="1:22" x14ac:dyDescent="0.2">
      <c r="A8511" s="1">
        <v>38291</v>
      </c>
      <c r="B8511">
        <v>2004</v>
      </c>
      <c r="C8511">
        <f>_xlfn.MAXIFS(Table1[ScheduleWeekWritten],Table1[ScheduleSeason],Table1[[#This Row],[ScheduleSeason]])</f>
        <v>17</v>
      </c>
      <c r="D8511">
        <v>8</v>
      </c>
      <c r="E8511" cm="1">
        <f t="array" ref="E8511">_xlfn.XLOOKUP(Table1[[#This Row],[ScheduleWeekWritten]],Table3[Game],100+Table3[Increase],Table1[[#This Row],[ScheduleWeekWritten]])</f>
        <v>8</v>
      </c>
      <c r="F8511" t="b">
        <v>0</v>
      </c>
      <c r="G8511" t="s">
        <v>46</v>
      </c>
      <c r="H8511">
        <v>23</v>
      </c>
      <c r="I8511">
        <v>13</v>
      </c>
      <c r="J8511" t="s">
        <v>53</v>
      </c>
      <c r="K8511" t="s">
        <v>47</v>
      </c>
      <c r="L8511" t="str">
        <f>_xlfn.XLOOKUP(Table1[[#This Row],[TeamFavoriteID]],Table2[team_id],Table2[team_name],_xlfn.XLOOKUP(Table1[[#This Row],[TeamFavoriteID]],Table2[team_id_pfr],Table2[team_name],"Even"))</f>
        <v>Chicago Bears</v>
      </c>
      <c r="M8511">
        <v>-2</v>
      </c>
      <c r="N8511">
        <f>IF(Table1[[#This Row],[TeamFavorite]]=Table1[[#This Row],[TeamHome]],Table1[[#This Row],[ScoreAway]]-Table1[[#This Row],[ScoreHome]],Table1[[#This Row],[ScoreHome]]-Table1[[#This Row],[ScoreAway]])</f>
        <v>-10</v>
      </c>
      <c r="O8511">
        <f>IF(Table1[[#This Row],[SpreadActual]]&lt;Table1[[#This Row],[SpreadFavorite]],1,0)</f>
        <v>1</v>
      </c>
      <c r="P8511">
        <v>35.5</v>
      </c>
      <c r="Q8511" t="s">
        <v>114</v>
      </c>
      <c r="R8511" t="b">
        <v>0</v>
      </c>
      <c r="S8511">
        <v>50</v>
      </c>
      <c r="T8511">
        <v>14</v>
      </c>
      <c r="U8511">
        <v>71</v>
      </c>
    </row>
    <row r="8512" spans="1:22" x14ac:dyDescent="0.2">
      <c r="A8512" s="1">
        <v>38291</v>
      </c>
      <c r="B8512">
        <v>2004</v>
      </c>
      <c r="C8512">
        <f>_xlfn.MAXIFS(Table1[ScheduleWeekWritten],Table1[ScheduleSeason],Table1[[#This Row],[ScheduleSeason]])</f>
        <v>17</v>
      </c>
      <c r="D8512">
        <v>8</v>
      </c>
      <c r="E8512" cm="1">
        <f t="array" ref="E8512">_xlfn.XLOOKUP(Table1[[#This Row],[ScheduleWeekWritten]],Table3[Game],100+Table3[Increase],Table1[[#This Row],[ScheduleWeekWritten]])</f>
        <v>8</v>
      </c>
      <c r="F8512" t="b">
        <v>0</v>
      </c>
      <c r="G8512" t="s">
        <v>67</v>
      </c>
      <c r="H8512">
        <v>31</v>
      </c>
      <c r="I8512">
        <v>21</v>
      </c>
      <c r="J8512" t="s">
        <v>45</v>
      </c>
      <c r="K8512" t="s">
        <v>68</v>
      </c>
      <c r="L8512" t="str">
        <f>_xlfn.XLOOKUP(Table1[[#This Row],[TeamFavoriteID]],Table2[team_id],Table2[team_name],_xlfn.XLOOKUP(Table1[[#This Row],[TeamFavoriteID]],Table2[team_id_pfr],Table2[team_name],"Even"))</f>
        <v>Dallas Cowboys</v>
      </c>
      <c r="M8512">
        <v>-3</v>
      </c>
      <c r="N8512">
        <f>IF(Table1[[#This Row],[TeamFavorite]]=Table1[[#This Row],[TeamHome]],Table1[[#This Row],[ScoreAway]]-Table1[[#This Row],[ScoreHome]],Table1[[#This Row],[ScoreHome]]-Table1[[#This Row],[ScoreAway]])</f>
        <v>-10</v>
      </c>
      <c r="O8512">
        <f>IF(Table1[[#This Row],[SpreadActual]]&lt;Table1[[#This Row],[SpreadFavorite]],1,0)</f>
        <v>1</v>
      </c>
      <c r="P8512">
        <v>40</v>
      </c>
      <c r="Q8512" t="s">
        <v>119</v>
      </c>
      <c r="R8512" t="b">
        <v>0</v>
      </c>
      <c r="S8512">
        <v>71</v>
      </c>
      <c r="T8512">
        <v>12</v>
      </c>
      <c r="U8512">
        <v>69</v>
      </c>
    </row>
    <row r="8513" spans="1:22" x14ac:dyDescent="0.2">
      <c r="A8513" s="1">
        <v>38291</v>
      </c>
      <c r="B8513">
        <v>2004</v>
      </c>
      <c r="C8513">
        <f>_xlfn.MAXIFS(Table1[ScheduleWeekWritten],Table1[ScheduleSeason],Table1[[#This Row],[ScheduleSeason]])</f>
        <v>17</v>
      </c>
      <c r="D8513">
        <v>8</v>
      </c>
      <c r="E8513" cm="1">
        <f t="array" ref="E8513">_xlfn.XLOOKUP(Table1[[#This Row],[ScheduleWeekWritten]],Table3[Game],100+Table3[Increase],Table1[[#This Row],[ScheduleWeekWritten]])</f>
        <v>8</v>
      </c>
      <c r="F8513" t="b">
        <v>0</v>
      </c>
      <c r="G8513" t="s">
        <v>24</v>
      </c>
      <c r="H8513">
        <v>28</v>
      </c>
      <c r="I8513">
        <v>41</v>
      </c>
      <c r="J8513" t="s">
        <v>38</v>
      </c>
      <c r="K8513" t="s">
        <v>88</v>
      </c>
      <c r="L8513" t="str">
        <f>_xlfn.XLOOKUP(Table1[[#This Row],[TeamFavoriteID]],Table2[team_id],Table2[team_name],_xlfn.XLOOKUP(Table1[[#This Row],[TeamFavoriteID]],Table2[team_id_pfr],Table2[team_name],"Even"))</f>
        <v>Denver Broncos</v>
      </c>
      <c r="M8513">
        <v>-7</v>
      </c>
      <c r="N8513">
        <f>IF(Table1[[#This Row],[TeamFavorite]]=Table1[[#This Row],[TeamHome]],Table1[[#This Row],[ScoreAway]]-Table1[[#This Row],[ScoreHome]],Table1[[#This Row],[ScoreHome]]-Table1[[#This Row],[ScoreAway]])</f>
        <v>13</v>
      </c>
      <c r="O8513">
        <f>IF(Table1[[#This Row],[SpreadActual]]&lt;Table1[[#This Row],[SpreadFavorite]],1,0)</f>
        <v>0</v>
      </c>
      <c r="P8513">
        <v>39.5</v>
      </c>
      <c r="Q8513" t="s">
        <v>174</v>
      </c>
      <c r="R8513" t="b">
        <v>0</v>
      </c>
      <c r="S8513">
        <v>41</v>
      </c>
      <c r="T8513">
        <v>10</v>
      </c>
      <c r="U8513">
        <v>39</v>
      </c>
    </row>
    <row r="8514" spans="1:22" x14ac:dyDescent="0.2">
      <c r="A8514" s="1">
        <v>38291</v>
      </c>
      <c r="B8514">
        <v>2004</v>
      </c>
      <c r="C8514">
        <f>_xlfn.MAXIFS(Table1[ScheduleWeekWritten],Table1[ScheduleSeason],Table1[[#This Row],[ScheduleSeason]])</f>
        <v>17</v>
      </c>
      <c r="D8514">
        <v>8</v>
      </c>
      <c r="E8514" cm="1">
        <f t="array" ref="E8514">_xlfn.XLOOKUP(Table1[[#This Row],[ScheduleWeekWritten]],Table3[Game],100+Table3[Increase],Table1[[#This Row],[ScheduleWeekWritten]])</f>
        <v>8</v>
      </c>
      <c r="F8514" t="b">
        <v>0</v>
      </c>
      <c r="G8514" t="s">
        <v>177</v>
      </c>
      <c r="H8514">
        <v>20</v>
      </c>
      <c r="I8514">
        <v>6</v>
      </c>
      <c r="J8514" t="s">
        <v>154</v>
      </c>
      <c r="K8514" t="s">
        <v>182</v>
      </c>
      <c r="L8514" t="str">
        <f>_xlfn.XLOOKUP(Table1[[#This Row],[TeamFavoriteID]],Table2[team_id],Table2[team_name],_xlfn.XLOOKUP(Table1[[#This Row],[TeamFavoriteID]],Table2[team_id_pfr],Table2[team_name],"Even"))</f>
        <v>Houston Texans</v>
      </c>
      <c r="M8514">
        <v>-2</v>
      </c>
      <c r="N8514">
        <f>IF(Table1[[#This Row],[TeamFavorite]]=Table1[[#This Row],[TeamHome]],Table1[[#This Row],[ScoreAway]]-Table1[[#This Row],[ScoreHome]],Table1[[#This Row],[ScoreHome]]-Table1[[#This Row],[ScoreAway]])</f>
        <v>-14</v>
      </c>
      <c r="O8514">
        <f>IF(Table1[[#This Row],[SpreadActual]]&lt;Table1[[#This Row],[SpreadFavorite]],1,0)</f>
        <v>1</v>
      </c>
      <c r="P8514">
        <v>42</v>
      </c>
      <c r="Q8514" t="s">
        <v>178</v>
      </c>
      <c r="R8514" t="b">
        <v>0</v>
      </c>
      <c r="S8514">
        <v>72</v>
      </c>
      <c r="T8514">
        <v>0</v>
      </c>
      <c r="V8514" t="s">
        <v>103</v>
      </c>
    </row>
    <row r="8515" spans="1:22" x14ac:dyDescent="0.2">
      <c r="A8515" s="1">
        <v>38291</v>
      </c>
      <c r="B8515">
        <v>2004</v>
      </c>
      <c r="C8515">
        <f>_xlfn.MAXIFS(Table1[ScheduleWeekWritten],Table1[ScheduleSeason],Table1[[#This Row],[ScheduleSeason]])</f>
        <v>17</v>
      </c>
      <c r="D8515">
        <v>8</v>
      </c>
      <c r="E8515" cm="1">
        <f t="array" ref="E8515">_xlfn.XLOOKUP(Table1[[#This Row],[ScheduleWeekWritten]],Table3[Game],100+Table3[Increase],Table1[[#This Row],[ScheduleWeekWritten]])</f>
        <v>8</v>
      </c>
      <c r="F8515" t="b">
        <v>0</v>
      </c>
      <c r="G8515" t="s">
        <v>42</v>
      </c>
      <c r="H8515">
        <v>45</v>
      </c>
      <c r="I8515">
        <v>35</v>
      </c>
      <c r="J8515" t="s">
        <v>140</v>
      </c>
      <c r="K8515" t="s">
        <v>72</v>
      </c>
      <c r="L8515" t="str">
        <f>_xlfn.XLOOKUP(Table1[[#This Row],[TeamFavoriteID]],Table2[team_id],Table2[team_name],_xlfn.XLOOKUP(Table1[[#This Row],[TeamFavoriteID]],Table2[team_id_pfr],Table2[team_name],"Even"))</f>
        <v>Baltimore Colts</v>
      </c>
      <c r="M8515">
        <v>-1</v>
      </c>
      <c r="N8515">
        <f>IF(Table1[[#This Row],[TeamFavorite]]=Table1[[#This Row],[TeamHome]],Table1[[#This Row],[ScoreAway]]-Table1[[#This Row],[ScoreHome]],Table1[[#This Row],[ScoreHome]]-Table1[[#This Row],[ScoreAway]])</f>
        <v>10</v>
      </c>
      <c r="O8515">
        <f>IF(Table1[[#This Row],[SpreadActual]]&lt;Table1[[#This Row],[SpreadFavorite]],1,0)</f>
        <v>0</v>
      </c>
      <c r="P8515">
        <v>56.5</v>
      </c>
      <c r="Q8515" t="s">
        <v>117</v>
      </c>
      <c r="R8515" t="b">
        <v>0</v>
      </c>
      <c r="S8515">
        <v>53</v>
      </c>
      <c r="T8515">
        <v>10</v>
      </c>
      <c r="U8515">
        <v>63</v>
      </c>
    </row>
    <row r="8516" spans="1:22" x14ac:dyDescent="0.2">
      <c r="A8516" s="1">
        <v>38291</v>
      </c>
      <c r="B8516">
        <v>2004</v>
      </c>
      <c r="C8516">
        <f>_xlfn.MAXIFS(Table1[ScheduleWeekWritten],Table1[ScheduleSeason],Table1[[#This Row],[ScheduleSeason]])</f>
        <v>17</v>
      </c>
      <c r="D8516">
        <v>8</v>
      </c>
      <c r="E8516" cm="1">
        <f t="array" ref="E8516">_xlfn.XLOOKUP(Table1[[#This Row],[ScheduleWeekWritten]],Table3[Game],100+Table3[Increase],Table1[[#This Row],[ScheduleWeekWritten]])</f>
        <v>8</v>
      </c>
      <c r="F8516" t="b">
        <v>0</v>
      </c>
      <c r="G8516" t="s">
        <v>54</v>
      </c>
      <c r="H8516">
        <v>13</v>
      </c>
      <c r="I8516">
        <v>34</v>
      </c>
      <c r="J8516" t="s">
        <v>50</v>
      </c>
      <c r="K8516" t="s">
        <v>55</v>
      </c>
      <c r="L8516" t="str">
        <f>_xlfn.XLOOKUP(Table1[[#This Row],[TeamFavoriteID]],Table2[team_id],Table2[team_name],_xlfn.XLOOKUP(Table1[[#This Row],[TeamFavoriteID]],Table2[team_id_pfr],Table2[team_name],"Even"))</f>
        <v>Minnesota Vikings</v>
      </c>
      <c r="M8516">
        <v>-6.5</v>
      </c>
      <c r="N8516">
        <f>IF(Table1[[#This Row],[TeamFavorite]]=Table1[[#This Row],[TeamHome]],Table1[[#This Row],[ScoreAway]]-Table1[[#This Row],[ScoreHome]],Table1[[#This Row],[ScoreHome]]-Table1[[#This Row],[ScoreAway]])</f>
        <v>21</v>
      </c>
      <c r="O8516">
        <f>IF(Table1[[#This Row],[SpreadActual]]&lt;Table1[[#This Row],[SpreadFavorite]],1,0)</f>
        <v>0</v>
      </c>
      <c r="P8516">
        <v>48.5</v>
      </c>
      <c r="Q8516" t="s">
        <v>137</v>
      </c>
      <c r="R8516" t="b">
        <v>0</v>
      </c>
      <c r="S8516">
        <v>72</v>
      </c>
      <c r="T8516">
        <v>0</v>
      </c>
      <c r="V8516" t="s">
        <v>103</v>
      </c>
    </row>
    <row r="8517" spans="1:22" x14ac:dyDescent="0.2">
      <c r="A8517" s="1">
        <v>38291</v>
      </c>
      <c r="B8517">
        <v>2004</v>
      </c>
      <c r="C8517">
        <f>_xlfn.MAXIFS(Table1[ScheduleWeekWritten],Table1[ScheduleSeason],Table1[[#This Row],[ScheduleSeason]])</f>
        <v>17</v>
      </c>
      <c r="D8517">
        <v>8</v>
      </c>
      <c r="E8517" cm="1">
        <f t="array" ref="E8517">_xlfn.XLOOKUP(Table1[[#This Row],[ScheduleWeekWritten]],Table3[Game],100+Table3[Increase],Table1[[#This Row],[ScheduleWeekWritten]])</f>
        <v>8</v>
      </c>
      <c r="F8517" t="b">
        <v>0</v>
      </c>
      <c r="G8517" t="s">
        <v>58</v>
      </c>
      <c r="H8517">
        <v>15</v>
      </c>
      <c r="I8517">
        <v>10</v>
      </c>
      <c r="J8517" t="s">
        <v>158</v>
      </c>
      <c r="K8517" t="s">
        <v>77</v>
      </c>
      <c r="L8517" t="str">
        <f>_xlfn.XLOOKUP(Table1[[#This Row],[TeamFavoriteID]],Table2[team_id],Table2[team_name],_xlfn.XLOOKUP(Table1[[#This Row],[TeamFavoriteID]],Table2[team_id_pfr],Table2[team_name],"Even"))</f>
        <v>Philadelphia Eagles</v>
      </c>
      <c r="M8517">
        <v>-7.5</v>
      </c>
      <c r="N8517">
        <f>IF(Table1[[#This Row],[TeamFavorite]]=Table1[[#This Row],[TeamHome]],Table1[[#This Row],[ScoreAway]]-Table1[[#This Row],[ScoreHome]],Table1[[#This Row],[ScoreHome]]-Table1[[#This Row],[ScoreAway]])</f>
        <v>-5</v>
      </c>
      <c r="O8517">
        <f>IF(Table1[[#This Row],[SpreadActual]]&lt;Table1[[#This Row],[SpreadFavorite]],1,0)</f>
        <v>0</v>
      </c>
      <c r="P8517">
        <v>37</v>
      </c>
      <c r="Q8517" t="s">
        <v>183</v>
      </c>
      <c r="R8517" t="b">
        <v>0</v>
      </c>
      <c r="S8517">
        <v>64</v>
      </c>
      <c r="T8517">
        <v>13</v>
      </c>
      <c r="U8517">
        <v>71</v>
      </c>
    </row>
    <row r="8518" spans="1:22" x14ac:dyDescent="0.2">
      <c r="A8518" s="1">
        <v>38291</v>
      </c>
      <c r="B8518">
        <v>2004</v>
      </c>
      <c r="C8518">
        <f>_xlfn.MAXIFS(Table1[ScheduleWeekWritten],Table1[ScheduleSeason],Table1[[#This Row],[ScheduleSeason]])</f>
        <v>17</v>
      </c>
      <c r="D8518">
        <v>8</v>
      </c>
      <c r="E8518" cm="1">
        <f t="array" ref="E8518">_xlfn.XLOOKUP(Table1[[#This Row],[ScheduleWeekWritten]],Table3[Game],100+Table3[Increase],Table1[[#This Row],[ScheduleWeekWritten]])</f>
        <v>8</v>
      </c>
      <c r="F8518" t="b">
        <v>0</v>
      </c>
      <c r="G8518" t="s">
        <v>49</v>
      </c>
      <c r="H8518">
        <v>34</v>
      </c>
      <c r="I8518">
        <v>20</v>
      </c>
      <c r="J8518" t="s">
        <v>115</v>
      </c>
      <c r="K8518" t="s">
        <v>70</v>
      </c>
      <c r="L8518" t="str">
        <f>_xlfn.XLOOKUP(Table1[[#This Row],[TeamFavoriteID]],Table2[team_id],Table2[team_name],_xlfn.XLOOKUP(Table1[[#This Row],[TeamFavoriteID]],Table2[team_id_pfr],Table2[team_name],"Even"))</f>
        <v>Boston Patriots</v>
      </c>
      <c r="M8518">
        <v>-3</v>
      </c>
      <c r="N8518">
        <f>IF(Table1[[#This Row],[TeamFavorite]]=Table1[[#This Row],[TeamHome]],Table1[[#This Row],[ScoreAway]]-Table1[[#This Row],[ScoreHome]],Table1[[#This Row],[ScoreHome]]-Table1[[#This Row],[ScoreAway]])</f>
        <v>14</v>
      </c>
      <c r="O8518">
        <f>IF(Table1[[#This Row],[SpreadActual]]&lt;Table1[[#This Row],[SpreadFavorite]],1,0)</f>
        <v>0</v>
      </c>
      <c r="P8518">
        <v>42</v>
      </c>
      <c r="Q8518" t="s">
        <v>175</v>
      </c>
      <c r="R8518" t="b">
        <v>0</v>
      </c>
      <c r="S8518">
        <v>61</v>
      </c>
      <c r="T8518">
        <v>14</v>
      </c>
      <c r="U8518">
        <v>56</v>
      </c>
    </row>
    <row r="8519" spans="1:22" x14ac:dyDescent="0.2">
      <c r="A8519" s="1">
        <v>38291</v>
      </c>
      <c r="B8519">
        <v>2004</v>
      </c>
      <c r="C8519">
        <f>_xlfn.MAXIFS(Table1[ScheduleWeekWritten],Table1[ScheduleSeason],Table1[[#This Row],[ScheduleSeason]])</f>
        <v>17</v>
      </c>
      <c r="D8519">
        <v>8</v>
      </c>
      <c r="E8519" cm="1">
        <f t="array" ref="E8519">_xlfn.XLOOKUP(Table1[[#This Row],[ScheduleWeekWritten]],Table3[Game],100+Table3[Increase],Table1[[#This Row],[ScheduleWeekWritten]])</f>
        <v>8</v>
      </c>
      <c r="F8519" t="b">
        <v>0</v>
      </c>
      <c r="G8519" t="s">
        <v>27</v>
      </c>
      <c r="H8519">
        <v>42</v>
      </c>
      <c r="I8519">
        <v>14</v>
      </c>
      <c r="J8519" t="s">
        <v>20</v>
      </c>
      <c r="K8519" t="s">
        <v>29</v>
      </c>
      <c r="L8519" t="str">
        <f>_xlfn.XLOOKUP(Table1[[#This Row],[TeamFavoriteID]],Table2[team_id],Table2[team_name],_xlfn.XLOOKUP(Table1[[#This Row],[TeamFavoriteID]],Table2[team_id_pfr],Table2[team_name],"Even"))</f>
        <v>Los Angeles Chargers</v>
      </c>
      <c r="M8519">
        <v>-6</v>
      </c>
      <c r="N8519">
        <f>IF(Table1[[#This Row],[TeamFavorite]]=Table1[[#This Row],[TeamHome]],Table1[[#This Row],[ScoreAway]]-Table1[[#This Row],[ScoreHome]],Table1[[#This Row],[ScoreHome]]-Table1[[#This Row],[ScoreAway]])</f>
        <v>28</v>
      </c>
      <c r="O8519">
        <f>IF(Table1[[#This Row],[SpreadActual]]&lt;Table1[[#This Row],[SpreadFavorite]],1,0)</f>
        <v>0</v>
      </c>
      <c r="P8519">
        <v>46</v>
      </c>
      <c r="Q8519" t="s">
        <v>94</v>
      </c>
      <c r="R8519" t="b">
        <v>0</v>
      </c>
      <c r="S8519">
        <v>62</v>
      </c>
      <c r="T8519">
        <v>6</v>
      </c>
      <c r="U8519">
        <v>66</v>
      </c>
    </row>
    <row r="8520" spans="1:22" x14ac:dyDescent="0.2">
      <c r="A8520" s="1">
        <v>38291</v>
      </c>
      <c r="B8520">
        <v>2004</v>
      </c>
      <c r="C8520">
        <f>_xlfn.MAXIFS(Table1[ScheduleWeekWritten],Table1[ScheduleSeason],Table1[[#This Row],[ScheduleSeason]])</f>
        <v>17</v>
      </c>
      <c r="D8520">
        <v>8</v>
      </c>
      <c r="E8520" cm="1">
        <f t="array" ref="E8520">_xlfn.XLOOKUP(Table1[[#This Row],[ScheduleWeekWritten]],Table3[Game],100+Table3[Increase],Table1[[#This Row],[ScheduleWeekWritten]])</f>
        <v>8</v>
      </c>
      <c r="F8520" t="b">
        <v>0</v>
      </c>
      <c r="G8520" t="s">
        <v>128</v>
      </c>
      <c r="H8520">
        <v>23</v>
      </c>
      <c r="I8520">
        <v>17</v>
      </c>
      <c r="J8520" t="s">
        <v>152</v>
      </c>
      <c r="K8520" t="s">
        <v>132</v>
      </c>
      <c r="L8520" t="str">
        <f>_xlfn.XLOOKUP(Table1[[#This Row],[TeamFavoriteID]],Table2[team_id],Table2[team_name],_xlfn.XLOOKUP(Table1[[#This Row],[TeamFavoriteID]],Table2[team_id_pfr],Table2[team_name],"Even"))</f>
        <v>Seattle Seahawks</v>
      </c>
      <c r="M8520">
        <v>-8</v>
      </c>
      <c r="N8520">
        <f>IF(Table1[[#This Row],[TeamFavorite]]=Table1[[#This Row],[TeamHome]],Table1[[#This Row],[ScoreAway]]-Table1[[#This Row],[ScoreHome]],Table1[[#This Row],[ScoreHome]]-Table1[[#This Row],[ScoreAway]])</f>
        <v>-6</v>
      </c>
      <c r="O8520">
        <f>IF(Table1[[#This Row],[SpreadActual]]&lt;Table1[[#This Row],[SpreadFavorite]],1,0)</f>
        <v>0</v>
      </c>
      <c r="P8520">
        <v>39</v>
      </c>
      <c r="Q8520" t="s">
        <v>180</v>
      </c>
      <c r="R8520" t="b">
        <v>0</v>
      </c>
      <c r="S8520">
        <v>45</v>
      </c>
      <c r="T8520">
        <v>9</v>
      </c>
      <c r="U8520">
        <v>74</v>
      </c>
    </row>
    <row r="8521" spans="1:22" x14ac:dyDescent="0.2">
      <c r="A8521" s="1">
        <v>38291</v>
      </c>
      <c r="B8521">
        <v>2004</v>
      </c>
      <c r="C8521">
        <f>_xlfn.MAXIFS(Table1[ScheduleWeekWritten],Table1[ScheduleSeason],Table1[[#This Row],[ScheduleSeason]])</f>
        <v>17</v>
      </c>
      <c r="D8521">
        <v>8</v>
      </c>
      <c r="E8521" cm="1">
        <f t="array" ref="E8521">_xlfn.XLOOKUP(Table1[[#This Row],[ScheduleWeekWritten]],Table3[Game],100+Table3[Increase],Table1[[#This Row],[ScheduleWeekWritten]])</f>
        <v>8</v>
      </c>
      <c r="F8521" t="b">
        <v>0</v>
      </c>
      <c r="G8521" t="s">
        <v>171</v>
      </c>
      <c r="H8521">
        <v>27</v>
      </c>
      <c r="I8521">
        <v>20</v>
      </c>
      <c r="J8521" t="s">
        <v>101</v>
      </c>
      <c r="K8521" t="s">
        <v>25</v>
      </c>
      <c r="L8521" t="str">
        <f>_xlfn.XLOOKUP(Table1[[#This Row],[TeamFavoriteID]],Table2[team_id],Table2[team_name],_xlfn.XLOOKUP(Table1[[#This Row],[TeamFavoriteID]],Table2[team_id_pfr],Table2[team_name],"Even"))</f>
        <v>Houston Oilers</v>
      </c>
      <c r="M8521">
        <v>-3</v>
      </c>
      <c r="N8521">
        <f>IF(Table1[[#This Row],[TeamFavorite]]=Table1[[#This Row],[TeamHome]],Table1[[#This Row],[ScoreAway]]-Table1[[#This Row],[ScoreHome]],Table1[[#This Row],[ScoreHome]]-Table1[[#This Row],[ScoreAway]])</f>
        <v>7</v>
      </c>
      <c r="O8521">
        <f>IF(Table1[[#This Row],[SpreadActual]]&lt;Table1[[#This Row],[SpreadFavorite]],1,0)</f>
        <v>0</v>
      </c>
      <c r="P8521">
        <v>39.5</v>
      </c>
      <c r="Q8521" t="s">
        <v>172</v>
      </c>
      <c r="R8521" t="b">
        <v>0</v>
      </c>
      <c r="S8521">
        <v>67</v>
      </c>
      <c r="T8521">
        <v>4</v>
      </c>
      <c r="U8521">
        <v>50</v>
      </c>
    </row>
    <row r="8522" spans="1:22" x14ac:dyDescent="0.2">
      <c r="A8522" s="1">
        <v>38291</v>
      </c>
      <c r="B8522">
        <v>2004</v>
      </c>
      <c r="C8522">
        <f>_xlfn.MAXIFS(Table1[ScheduleWeekWritten],Table1[ScheduleSeason],Table1[[#This Row],[ScheduleSeason]])</f>
        <v>17</v>
      </c>
      <c r="D8522">
        <v>8</v>
      </c>
      <c r="E8522" cm="1">
        <f t="array" ref="E8522">_xlfn.XLOOKUP(Table1[[#This Row],[ScheduleWeekWritten]],Table3[Game],100+Table3[Increase],Table1[[#This Row],[ScheduleWeekWritten]])</f>
        <v>8</v>
      </c>
      <c r="F8522" t="b">
        <v>0</v>
      </c>
      <c r="G8522" t="s">
        <v>61</v>
      </c>
      <c r="H8522">
        <v>14</v>
      </c>
      <c r="I8522">
        <v>28</v>
      </c>
      <c r="J8522" t="s">
        <v>33</v>
      </c>
      <c r="K8522" t="s">
        <v>35</v>
      </c>
      <c r="L8522" t="str">
        <f>_xlfn.XLOOKUP(Table1[[#This Row],[TeamFavoriteID]],Table2[team_id],Table2[team_name],_xlfn.XLOOKUP(Table1[[#This Row],[TeamFavoriteID]],Table2[team_id_pfr],Table2[team_name],"Even"))</f>
        <v>Green Bay Packers</v>
      </c>
      <c r="M8522">
        <v>-1</v>
      </c>
      <c r="N8522">
        <f>IF(Table1[[#This Row],[TeamFavorite]]=Table1[[#This Row],[TeamHome]],Table1[[#This Row],[ScoreAway]]-Table1[[#This Row],[ScoreHome]],Table1[[#This Row],[ScoreHome]]-Table1[[#This Row],[ScoreAway]])</f>
        <v>-14</v>
      </c>
      <c r="O8522">
        <f>IF(Table1[[#This Row],[SpreadActual]]&lt;Table1[[#This Row],[SpreadFavorite]],1,0)</f>
        <v>1</v>
      </c>
      <c r="P8522">
        <v>40.5</v>
      </c>
      <c r="Q8522" t="s">
        <v>165</v>
      </c>
      <c r="R8522" t="b">
        <v>0</v>
      </c>
      <c r="S8522">
        <v>68</v>
      </c>
      <c r="T8522">
        <v>12</v>
      </c>
      <c r="U8522">
        <v>66</v>
      </c>
    </row>
    <row r="8523" spans="1:22" x14ac:dyDescent="0.2">
      <c r="A8523" s="1">
        <v>38292</v>
      </c>
      <c r="B8523">
        <v>2004</v>
      </c>
      <c r="C8523">
        <f>_xlfn.MAXIFS(Table1[ScheduleWeekWritten],Table1[ScheduleSeason],Table1[[#This Row],[ScheduleSeason]])</f>
        <v>17</v>
      </c>
      <c r="D8523">
        <v>8</v>
      </c>
      <c r="E8523" cm="1">
        <f t="array" ref="E8523">_xlfn.XLOOKUP(Table1[[#This Row],[ScheduleWeekWritten]],Table3[Game],100+Table3[Increase],Table1[[#This Row],[ScheduleWeekWritten]])</f>
        <v>8</v>
      </c>
      <c r="F8523" t="b">
        <v>0</v>
      </c>
      <c r="G8523" t="s">
        <v>31</v>
      </c>
      <c r="H8523">
        <v>41</v>
      </c>
      <c r="I8523">
        <v>14</v>
      </c>
      <c r="J8523" t="s">
        <v>19</v>
      </c>
      <c r="K8523" t="s">
        <v>32</v>
      </c>
      <c r="L8523" t="str">
        <f>_xlfn.XLOOKUP(Table1[[#This Row],[TeamFavoriteID]],Table2[team_id],Table2[team_name],_xlfn.XLOOKUP(Table1[[#This Row],[TeamFavoriteID]],Table2[team_id_pfr],Table2[team_name],"Even"))</f>
        <v>New York Jets</v>
      </c>
      <c r="M8523">
        <v>-7</v>
      </c>
      <c r="N8523">
        <f>IF(Table1[[#This Row],[TeamFavorite]]=Table1[[#This Row],[TeamHome]],Table1[[#This Row],[ScoreAway]]-Table1[[#This Row],[ScoreHome]],Table1[[#This Row],[ScoreHome]]-Table1[[#This Row],[ScoreAway]])</f>
        <v>-27</v>
      </c>
      <c r="O8523">
        <f>IF(Table1[[#This Row],[SpreadActual]]&lt;Table1[[#This Row],[SpreadFavorite]],1,0)</f>
        <v>1</v>
      </c>
      <c r="P8523">
        <v>35.5</v>
      </c>
      <c r="Q8523" t="s">
        <v>126</v>
      </c>
      <c r="R8523" t="b">
        <v>0</v>
      </c>
      <c r="S8523">
        <v>59</v>
      </c>
      <c r="T8523">
        <v>17</v>
      </c>
      <c r="U8523">
        <v>49</v>
      </c>
    </row>
    <row r="8524" spans="1:22" x14ac:dyDescent="0.2">
      <c r="A8524" s="1">
        <v>38298</v>
      </c>
      <c r="B8524">
        <v>2004</v>
      </c>
      <c r="C8524">
        <f>_xlfn.MAXIFS(Table1[ScheduleWeekWritten],Table1[ScheduleSeason],Table1[[#This Row],[ScheduleSeason]])</f>
        <v>17</v>
      </c>
      <c r="D8524">
        <v>9</v>
      </c>
      <c r="E8524" cm="1">
        <f t="array" ref="E8524">_xlfn.XLOOKUP(Table1[[#This Row],[ScheduleWeekWritten]],Table3[Game],100+Table3[Increase],Table1[[#This Row],[ScheduleWeekWritten]])</f>
        <v>9</v>
      </c>
      <c r="F8524" t="b">
        <v>0</v>
      </c>
      <c r="G8524" t="s">
        <v>158</v>
      </c>
      <c r="H8524">
        <v>27</v>
      </c>
      <c r="I8524">
        <v>13</v>
      </c>
      <c r="J8524" t="s">
        <v>62</v>
      </c>
      <c r="K8524" t="s">
        <v>159</v>
      </c>
      <c r="L8524" t="str">
        <f>_xlfn.XLOOKUP(Table1[[#This Row],[TeamFavoriteID]],Table2[team_id],Table2[team_name],_xlfn.XLOOKUP(Table1[[#This Row],[TeamFavoriteID]],Table2[team_id_pfr],Table2[team_name],"Even"))</f>
        <v>Baltimore Ravens</v>
      </c>
      <c r="M8524">
        <v>-6</v>
      </c>
      <c r="N8524">
        <f>IF(Table1[[#This Row],[TeamFavorite]]=Table1[[#This Row],[TeamHome]],Table1[[#This Row],[ScoreAway]]-Table1[[#This Row],[ScoreHome]],Table1[[#This Row],[ScoreHome]]-Table1[[#This Row],[ScoreAway]])</f>
        <v>-14</v>
      </c>
      <c r="O8524">
        <f>IF(Table1[[#This Row],[SpreadActual]]&lt;Table1[[#This Row],[SpreadFavorite]],1,0)</f>
        <v>1</v>
      </c>
      <c r="P8524">
        <v>35</v>
      </c>
      <c r="Q8524" t="s">
        <v>166</v>
      </c>
      <c r="R8524" t="b">
        <v>0</v>
      </c>
      <c r="S8524">
        <v>54</v>
      </c>
      <c r="T8524">
        <v>5</v>
      </c>
      <c r="U8524">
        <v>53</v>
      </c>
    </row>
    <row r="8525" spans="1:22" x14ac:dyDescent="0.2">
      <c r="A8525" s="1">
        <v>38298</v>
      </c>
      <c r="B8525">
        <v>2004</v>
      </c>
      <c r="C8525">
        <f>_xlfn.MAXIFS(Table1[ScheduleWeekWritten],Table1[ScheduleSeason],Table1[[#This Row],[ScheduleSeason]])</f>
        <v>17</v>
      </c>
      <c r="D8525">
        <v>9</v>
      </c>
      <c r="E8525" cm="1">
        <f t="array" ref="E8525">_xlfn.XLOOKUP(Table1[[#This Row],[ScheduleWeekWritten]],Table3[Game],100+Table3[Increase],Table1[[#This Row],[ScheduleWeekWritten]])</f>
        <v>9</v>
      </c>
      <c r="F8525" t="b">
        <v>0</v>
      </c>
      <c r="G8525" t="s">
        <v>28</v>
      </c>
      <c r="H8525">
        <v>22</v>
      </c>
      <c r="I8525">
        <v>17</v>
      </c>
      <c r="J8525" t="s">
        <v>31</v>
      </c>
      <c r="K8525" t="s">
        <v>32</v>
      </c>
      <c r="L8525" t="str">
        <f>_xlfn.XLOOKUP(Table1[[#This Row],[TeamFavoriteID]],Table2[team_id],Table2[team_name],_xlfn.XLOOKUP(Table1[[#This Row],[TeamFavoriteID]],Table2[team_id_pfr],Table2[team_name],"Even"))</f>
        <v>New York Jets</v>
      </c>
      <c r="M8525">
        <v>-3</v>
      </c>
      <c r="N8525">
        <f>IF(Table1[[#This Row],[TeamFavorite]]=Table1[[#This Row],[TeamHome]],Table1[[#This Row],[ScoreAway]]-Table1[[#This Row],[ScoreHome]],Table1[[#This Row],[ScoreHome]]-Table1[[#This Row],[ScoreAway]])</f>
        <v>5</v>
      </c>
      <c r="O8525">
        <f>IF(Table1[[#This Row],[SpreadActual]]&lt;Table1[[#This Row],[SpreadFavorite]],1,0)</f>
        <v>0</v>
      </c>
      <c r="P8525">
        <v>34</v>
      </c>
      <c r="Q8525" t="s">
        <v>123</v>
      </c>
      <c r="R8525" t="b">
        <v>0</v>
      </c>
      <c r="S8525">
        <v>51</v>
      </c>
      <c r="T8525">
        <v>18</v>
      </c>
      <c r="U8525">
        <v>74</v>
      </c>
    </row>
    <row r="8526" spans="1:22" x14ac:dyDescent="0.2">
      <c r="A8526" s="1">
        <v>38298</v>
      </c>
      <c r="B8526">
        <v>2004</v>
      </c>
      <c r="C8526">
        <f>_xlfn.MAXIFS(Table1[ScheduleWeekWritten],Table1[ScheduleSeason],Table1[[#This Row],[ScheduleSeason]])</f>
        <v>17</v>
      </c>
      <c r="D8526">
        <v>9</v>
      </c>
      <c r="E8526" cm="1">
        <f t="array" ref="E8526">_xlfn.XLOOKUP(Table1[[#This Row],[ScheduleWeekWritten]],Table3[Game],100+Table3[Increase],Table1[[#This Row],[ScheduleWeekWritten]])</f>
        <v>9</v>
      </c>
      <c r="F8526" t="b">
        <v>0</v>
      </c>
      <c r="G8526" t="s">
        <v>152</v>
      </c>
      <c r="H8526">
        <v>24</v>
      </c>
      <c r="I8526">
        <v>27</v>
      </c>
      <c r="J8526" t="s">
        <v>20</v>
      </c>
      <c r="K8526" t="s">
        <v>162</v>
      </c>
      <c r="L8526" t="str">
        <f>_xlfn.XLOOKUP(Table1[[#This Row],[TeamFavoriteID]],Table2[team_id],Table2[team_name],_xlfn.XLOOKUP(Table1[[#This Row],[TeamFavoriteID]],Table2[team_id_pfr],Table2[team_name],"Even"))</f>
        <v>Carolina Panthers</v>
      </c>
      <c r="M8526">
        <v>-6</v>
      </c>
      <c r="N8526">
        <f>IF(Table1[[#This Row],[TeamFavorite]]=Table1[[#This Row],[TeamHome]],Table1[[#This Row],[ScoreAway]]-Table1[[#This Row],[ScoreHome]],Table1[[#This Row],[ScoreHome]]-Table1[[#This Row],[ScoreAway]])</f>
        <v>3</v>
      </c>
      <c r="O8526">
        <f>IF(Table1[[#This Row],[SpreadActual]]&lt;Table1[[#This Row],[SpreadFavorite]],1,0)</f>
        <v>0</v>
      </c>
      <c r="P8526">
        <v>41</v>
      </c>
      <c r="Q8526" t="s">
        <v>160</v>
      </c>
      <c r="R8526" t="b">
        <v>0</v>
      </c>
      <c r="S8526">
        <v>54</v>
      </c>
      <c r="T8526">
        <v>4</v>
      </c>
      <c r="U8526">
        <v>59</v>
      </c>
    </row>
    <row r="8527" spans="1:22" x14ac:dyDescent="0.2">
      <c r="A8527" s="1">
        <v>38298</v>
      </c>
      <c r="B8527">
        <v>2004</v>
      </c>
      <c r="C8527">
        <f>_xlfn.MAXIFS(Table1[ScheduleWeekWritten],Table1[ScheduleSeason],Table1[[#This Row],[ScheduleSeason]])</f>
        <v>17</v>
      </c>
      <c r="D8527">
        <v>9</v>
      </c>
      <c r="E8527" cm="1">
        <f t="array" ref="E8527">_xlfn.XLOOKUP(Table1[[#This Row],[ScheduleWeekWritten]],Table3[Game],100+Table3[Increase],Table1[[#This Row],[ScheduleWeekWritten]])</f>
        <v>9</v>
      </c>
      <c r="F8527" t="b">
        <v>0</v>
      </c>
      <c r="G8527" t="s">
        <v>101</v>
      </c>
      <c r="H8527">
        <v>26</v>
      </c>
      <c r="I8527">
        <v>3</v>
      </c>
      <c r="J8527" t="s">
        <v>67</v>
      </c>
      <c r="K8527" t="s">
        <v>89</v>
      </c>
      <c r="L8527" t="str">
        <f>_xlfn.XLOOKUP(Table1[[#This Row],[TeamFavoriteID]],Table2[team_id],Table2[team_name],_xlfn.XLOOKUP(Table1[[#This Row],[TeamFavoriteID]],Table2[team_id_pfr],Table2[team_name],"Even"))</f>
        <v>Even</v>
      </c>
      <c r="M8527">
        <v>0</v>
      </c>
      <c r="N8527">
        <f>IF(Table1[[#This Row],[TeamFavorite]]=Table1[[#This Row],[TeamHome]],Table1[[#This Row],[ScoreAway]]-Table1[[#This Row],[ScoreHome]],Table1[[#This Row],[ScoreHome]]-Table1[[#This Row],[ScoreAway]])</f>
        <v>23</v>
      </c>
      <c r="O8527">
        <f>IF(Table1[[#This Row],[SpreadActual]]&lt;Table1[[#This Row],[SpreadFavorite]],1,0)</f>
        <v>0</v>
      </c>
      <c r="P8527">
        <v>44</v>
      </c>
      <c r="Q8527" t="s">
        <v>173</v>
      </c>
      <c r="R8527" t="b">
        <v>0</v>
      </c>
      <c r="S8527">
        <v>56</v>
      </c>
      <c r="T8527">
        <v>13</v>
      </c>
      <c r="U8527">
        <v>64</v>
      </c>
    </row>
    <row r="8528" spans="1:22" x14ac:dyDescent="0.2">
      <c r="A8528" s="1">
        <v>38298</v>
      </c>
      <c r="B8528">
        <v>2004</v>
      </c>
      <c r="C8528">
        <f>_xlfn.MAXIFS(Table1[ScheduleWeekWritten],Table1[ScheduleSeason],Table1[[#This Row],[ScheduleSeason]])</f>
        <v>17</v>
      </c>
      <c r="D8528">
        <v>9</v>
      </c>
      <c r="E8528" cm="1">
        <f t="array" ref="E8528">_xlfn.XLOOKUP(Table1[[#This Row],[ScheduleWeekWritten]],Table3[Game],100+Table3[Increase],Table1[[#This Row],[ScheduleWeekWritten]])</f>
        <v>9</v>
      </c>
      <c r="F8528" t="b">
        <v>0</v>
      </c>
      <c r="G8528" t="s">
        <v>24</v>
      </c>
      <c r="H8528">
        <v>31</v>
      </c>
      <c r="I8528">
        <v>13</v>
      </c>
      <c r="J8528" t="s">
        <v>177</v>
      </c>
      <c r="K8528" t="s">
        <v>88</v>
      </c>
      <c r="L8528" t="str">
        <f>_xlfn.XLOOKUP(Table1[[#This Row],[TeamFavoriteID]],Table2[team_id],Table2[team_name],_xlfn.XLOOKUP(Table1[[#This Row],[TeamFavoriteID]],Table2[team_id_pfr],Table2[team_name],"Even"))</f>
        <v>Denver Broncos</v>
      </c>
      <c r="M8528">
        <v>-7</v>
      </c>
      <c r="N8528">
        <f>IF(Table1[[#This Row],[TeamFavorite]]=Table1[[#This Row],[TeamHome]],Table1[[#This Row],[ScoreAway]]-Table1[[#This Row],[ScoreHome]],Table1[[#This Row],[ScoreHome]]-Table1[[#This Row],[ScoreAway]])</f>
        <v>-18</v>
      </c>
      <c r="O8528">
        <f>IF(Table1[[#This Row],[SpreadActual]]&lt;Table1[[#This Row],[SpreadFavorite]],1,0)</f>
        <v>1</v>
      </c>
      <c r="P8528">
        <v>44</v>
      </c>
      <c r="Q8528" t="s">
        <v>174</v>
      </c>
      <c r="R8528" t="b">
        <v>0</v>
      </c>
      <c r="S8528">
        <v>50</v>
      </c>
      <c r="T8528">
        <v>10</v>
      </c>
      <c r="U8528">
        <v>29</v>
      </c>
    </row>
    <row r="8529" spans="1:22" x14ac:dyDescent="0.2">
      <c r="A8529" s="1">
        <v>38298</v>
      </c>
      <c r="B8529">
        <v>2004</v>
      </c>
      <c r="C8529">
        <f>_xlfn.MAXIFS(Table1[ScheduleWeekWritten],Table1[ScheduleSeason],Table1[[#This Row],[ScheduleSeason]])</f>
        <v>17</v>
      </c>
      <c r="D8529">
        <v>9</v>
      </c>
      <c r="E8529" cm="1">
        <f t="array" ref="E8529">_xlfn.XLOOKUP(Table1[[#This Row],[ScheduleWeekWritten]],Table3[Game],100+Table3[Increase],Table1[[#This Row],[ScheduleWeekWritten]])</f>
        <v>9</v>
      </c>
      <c r="F8529" t="b">
        <v>0</v>
      </c>
      <c r="G8529" t="s">
        <v>45</v>
      </c>
      <c r="H8529">
        <v>10</v>
      </c>
      <c r="I8529">
        <v>17</v>
      </c>
      <c r="J8529" t="s">
        <v>61</v>
      </c>
      <c r="K8529" t="s">
        <v>79</v>
      </c>
      <c r="L8529" t="str">
        <f>_xlfn.XLOOKUP(Table1[[#This Row],[TeamFavoriteID]],Table2[team_id],Table2[team_name],_xlfn.XLOOKUP(Table1[[#This Row],[TeamFavoriteID]],Table2[team_id_pfr],Table2[team_name],"Even"))</f>
        <v>Detroit Lions</v>
      </c>
      <c r="M8529">
        <v>-3.5</v>
      </c>
      <c r="N8529">
        <f>IF(Table1[[#This Row],[TeamFavorite]]=Table1[[#This Row],[TeamHome]],Table1[[#This Row],[ScoreAway]]-Table1[[#This Row],[ScoreHome]],Table1[[#This Row],[ScoreHome]]-Table1[[#This Row],[ScoreAway]])</f>
        <v>7</v>
      </c>
      <c r="O8529">
        <f>IF(Table1[[#This Row],[SpreadActual]]&lt;Table1[[#This Row],[SpreadFavorite]],1,0)</f>
        <v>0</v>
      </c>
      <c r="P8529">
        <v>37</v>
      </c>
      <c r="Q8529" t="s">
        <v>181</v>
      </c>
      <c r="R8529" t="b">
        <v>0</v>
      </c>
      <c r="S8529">
        <v>72</v>
      </c>
      <c r="T8529">
        <v>0</v>
      </c>
      <c r="V8529" t="s">
        <v>103</v>
      </c>
    </row>
    <row r="8530" spans="1:22" x14ac:dyDescent="0.2">
      <c r="A8530" s="1">
        <v>38298</v>
      </c>
      <c r="B8530">
        <v>2004</v>
      </c>
      <c r="C8530">
        <f>_xlfn.MAXIFS(Table1[ScheduleWeekWritten],Table1[ScheduleSeason],Table1[[#This Row],[ScheduleSeason]])</f>
        <v>17</v>
      </c>
      <c r="D8530">
        <v>9</v>
      </c>
      <c r="E8530" cm="1">
        <f t="array" ref="E8530">_xlfn.XLOOKUP(Table1[[#This Row],[ScheduleWeekWritten]],Table3[Game],100+Table3[Increase],Table1[[#This Row],[ScheduleWeekWritten]])</f>
        <v>9</v>
      </c>
      <c r="F8530" t="b">
        <v>0</v>
      </c>
      <c r="G8530" t="s">
        <v>19</v>
      </c>
      <c r="H8530">
        <v>23</v>
      </c>
      <c r="I8530">
        <v>24</v>
      </c>
      <c r="J8530" t="s">
        <v>149</v>
      </c>
      <c r="K8530" t="s">
        <v>91</v>
      </c>
      <c r="L8530" t="str">
        <f>_xlfn.XLOOKUP(Table1[[#This Row],[TeamFavoriteID]],Table2[team_id],Table2[team_name],_xlfn.XLOOKUP(Table1[[#This Row],[TeamFavoriteID]],Table2[team_id_pfr],Table2[team_name],"Even"))</f>
        <v>Miami Dolphins</v>
      </c>
      <c r="M8530">
        <v>-3</v>
      </c>
      <c r="N8530">
        <f>IF(Table1[[#This Row],[TeamFavorite]]=Table1[[#This Row],[TeamHome]],Table1[[#This Row],[ScoreAway]]-Table1[[#This Row],[ScoreHome]],Table1[[#This Row],[ScoreHome]]-Table1[[#This Row],[ScoreAway]])</f>
        <v>1</v>
      </c>
      <c r="O8530">
        <f>IF(Table1[[#This Row],[SpreadActual]]&lt;Table1[[#This Row],[SpreadFavorite]],1,0)</f>
        <v>0</v>
      </c>
      <c r="P8530">
        <v>34.5</v>
      </c>
      <c r="Q8530" t="s">
        <v>143</v>
      </c>
      <c r="R8530" t="b">
        <v>0</v>
      </c>
      <c r="S8530">
        <v>74</v>
      </c>
      <c r="T8530">
        <v>8</v>
      </c>
      <c r="U8530">
        <v>70</v>
      </c>
    </row>
    <row r="8531" spans="1:22" x14ac:dyDescent="0.2">
      <c r="A8531" s="1">
        <v>38298</v>
      </c>
      <c r="B8531">
        <v>2004</v>
      </c>
      <c r="C8531">
        <f>_xlfn.MAXIFS(Table1[ScheduleWeekWritten],Table1[ScheduleSeason],Table1[[#This Row],[ScheduleSeason]])</f>
        <v>17</v>
      </c>
      <c r="D8531">
        <v>9</v>
      </c>
      <c r="E8531" cm="1">
        <f t="array" ref="E8531">_xlfn.XLOOKUP(Table1[[#This Row],[ScheduleWeekWritten]],Table3[Game],100+Table3[Increase],Table1[[#This Row],[ScheduleWeekWritten]])</f>
        <v>9</v>
      </c>
      <c r="F8531" t="b">
        <v>0</v>
      </c>
      <c r="G8531" t="s">
        <v>50</v>
      </c>
      <c r="H8531">
        <v>21</v>
      </c>
      <c r="I8531">
        <v>28</v>
      </c>
      <c r="J8531" t="s">
        <v>46</v>
      </c>
      <c r="K8531" t="s">
        <v>90</v>
      </c>
      <c r="L8531" t="str">
        <f>_xlfn.XLOOKUP(Table1[[#This Row],[TeamFavoriteID]],Table2[team_id],Table2[team_name],_xlfn.XLOOKUP(Table1[[#This Row],[TeamFavoriteID]],Table2[team_id_pfr],Table2[team_name],"Even"))</f>
        <v>New York Giants</v>
      </c>
      <c r="M8531">
        <v>-9</v>
      </c>
      <c r="N8531">
        <f>IF(Table1[[#This Row],[TeamFavorite]]=Table1[[#This Row],[TeamHome]],Table1[[#This Row],[ScoreAway]]-Table1[[#This Row],[ScoreHome]],Table1[[#This Row],[ScoreHome]]-Table1[[#This Row],[ScoreAway]])</f>
        <v>7</v>
      </c>
      <c r="O8531">
        <f>IF(Table1[[#This Row],[SpreadActual]]&lt;Table1[[#This Row],[SpreadFavorite]],1,0)</f>
        <v>0</v>
      </c>
      <c r="P8531">
        <v>34.5</v>
      </c>
      <c r="Q8531" t="s">
        <v>126</v>
      </c>
      <c r="R8531" t="b">
        <v>0</v>
      </c>
      <c r="S8531">
        <v>59</v>
      </c>
      <c r="T8531">
        <v>12</v>
      </c>
      <c r="U8531">
        <v>45</v>
      </c>
    </row>
    <row r="8532" spans="1:22" x14ac:dyDescent="0.2">
      <c r="A8532" s="1">
        <v>38298</v>
      </c>
      <c r="B8532">
        <v>2004</v>
      </c>
      <c r="C8532">
        <f>_xlfn.MAXIFS(Table1[ScheduleWeekWritten],Table1[ScheduleSeason],Table1[[#This Row],[ScheduleSeason]])</f>
        <v>17</v>
      </c>
      <c r="D8532">
        <v>9</v>
      </c>
      <c r="E8532" cm="1">
        <f t="array" ref="E8532">_xlfn.XLOOKUP(Table1[[#This Row],[ScheduleWeekWritten]],Table3[Game],100+Table3[Increase],Table1[[#This Row],[ScheduleWeekWritten]])</f>
        <v>9</v>
      </c>
      <c r="F8532" t="b">
        <v>0</v>
      </c>
      <c r="G8532" t="s">
        <v>49</v>
      </c>
      <c r="H8532">
        <v>27</v>
      </c>
      <c r="I8532">
        <v>3</v>
      </c>
      <c r="J8532" t="s">
        <v>58</v>
      </c>
      <c r="K8532" t="s">
        <v>77</v>
      </c>
      <c r="L8532" t="str">
        <f>_xlfn.XLOOKUP(Table1[[#This Row],[TeamFavoriteID]],Table2[team_id],Table2[team_name],_xlfn.XLOOKUP(Table1[[#This Row],[TeamFavoriteID]],Table2[team_id_pfr],Table2[team_name],"Even"))</f>
        <v>Philadelphia Eagles</v>
      </c>
      <c r="M8532">
        <v>-1.5</v>
      </c>
      <c r="N8532">
        <f>IF(Table1[[#This Row],[TeamFavorite]]=Table1[[#This Row],[TeamHome]],Table1[[#This Row],[ScoreAway]]-Table1[[#This Row],[ScoreHome]],Table1[[#This Row],[ScoreHome]]-Table1[[#This Row],[ScoreAway]])</f>
        <v>24</v>
      </c>
      <c r="O8532">
        <f>IF(Table1[[#This Row],[SpreadActual]]&lt;Table1[[#This Row],[SpreadFavorite]],1,0)</f>
        <v>0</v>
      </c>
      <c r="P8532">
        <v>44.5</v>
      </c>
      <c r="Q8532" t="s">
        <v>175</v>
      </c>
      <c r="R8532" t="b">
        <v>0</v>
      </c>
      <c r="S8532">
        <v>56</v>
      </c>
      <c r="T8532">
        <v>12</v>
      </c>
      <c r="U8532">
        <v>55</v>
      </c>
    </row>
    <row r="8533" spans="1:22" x14ac:dyDescent="0.2">
      <c r="A8533" s="1">
        <v>38298</v>
      </c>
      <c r="B8533">
        <v>2004</v>
      </c>
      <c r="C8533">
        <f>_xlfn.MAXIFS(Table1[ScheduleWeekWritten],Table1[ScheduleSeason],Table1[[#This Row],[ScheduleSeason]])</f>
        <v>17</v>
      </c>
      <c r="D8533">
        <v>9</v>
      </c>
      <c r="E8533" cm="1">
        <f t="array" ref="E8533">_xlfn.XLOOKUP(Table1[[#This Row],[ScheduleWeekWritten]],Table3[Game],100+Table3[Increase],Table1[[#This Row],[ScheduleWeekWritten]])</f>
        <v>9</v>
      </c>
      <c r="F8533" t="b">
        <v>0</v>
      </c>
      <c r="G8533" t="s">
        <v>27</v>
      </c>
      <c r="H8533">
        <v>43</v>
      </c>
      <c r="I8533">
        <v>17</v>
      </c>
      <c r="J8533" t="s">
        <v>95</v>
      </c>
      <c r="K8533" t="s">
        <v>29</v>
      </c>
      <c r="L8533" t="str">
        <f>_xlfn.XLOOKUP(Table1[[#This Row],[TeamFavoriteID]],Table2[team_id],Table2[team_name],_xlfn.XLOOKUP(Table1[[#This Row],[TeamFavoriteID]],Table2[team_id_pfr],Table2[team_name],"Even"))</f>
        <v>Los Angeles Chargers</v>
      </c>
      <c r="M8533">
        <v>-6.5</v>
      </c>
      <c r="N8533">
        <f>IF(Table1[[#This Row],[TeamFavorite]]=Table1[[#This Row],[TeamHome]],Table1[[#This Row],[ScoreAway]]-Table1[[#This Row],[ScoreHome]],Table1[[#This Row],[ScoreHome]]-Table1[[#This Row],[ScoreAway]])</f>
        <v>26</v>
      </c>
      <c r="O8533">
        <f>IF(Table1[[#This Row],[SpreadActual]]&lt;Table1[[#This Row],[SpreadFavorite]],1,0)</f>
        <v>0</v>
      </c>
      <c r="P8533">
        <v>49.5</v>
      </c>
      <c r="Q8533" t="s">
        <v>94</v>
      </c>
      <c r="R8533" t="b">
        <v>0</v>
      </c>
      <c r="S8533">
        <v>60</v>
      </c>
      <c r="T8533">
        <v>6</v>
      </c>
      <c r="U8533">
        <v>63</v>
      </c>
    </row>
    <row r="8534" spans="1:22" x14ac:dyDescent="0.2">
      <c r="A8534" s="1">
        <v>38298</v>
      </c>
      <c r="B8534">
        <v>2004</v>
      </c>
      <c r="C8534">
        <f>_xlfn.MAXIFS(Table1[ScheduleWeekWritten],Table1[ScheduleSeason],Table1[[#This Row],[ScheduleSeason]])</f>
        <v>17</v>
      </c>
      <c r="D8534">
        <v>9</v>
      </c>
      <c r="E8534" cm="1">
        <f t="array" ref="E8534">_xlfn.XLOOKUP(Table1[[#This Row],[ScheduleWeekWritten]],Table3[Game],100+Table3[Increase],Table1[[#This Row],[ScheduleWeekWritten]])</f>
        <v>9</v>
      </c>
      <c r="F8534" t="b">
        <v>0</v>
      </c>
      <c r="G8534" t="s">
        <v>53</v>
      </c>
      <c r="H8534">
        <v>27</v>
      </c>
      <c r="I8534">
        <v>42</v>
      </c>
      <c r="J8534" t="s">
        <v>128</v>
      </c>
      <c r="K8534" t="s">
        <v>132</v>
      </c>
      <c r="L8534" t="str">
        <f>_xlfn.XLOOKUP(Table1[[#This Row],[TeamFavoriteID]],Table2[team_id],Table2[team_name],_xlfn.XLOOKUP(Table1[[#This Row],[TeamFavoriteID]],Table2[team_id_pfr],Table2[team_name],"Even"))</f>
        <v>Seattle Seahawks</v>
      </c>
      <c r="M8534">
        <v>-7</v>
      </c>
      <c r="N8534">
        <f>IF(Table1[[#This Row],[TeamFavorite]]=Table1[[#This Row],[TeamHome]],Table1[[#This Row],[ScoreAway]]-Table1[[#This Row],[ScoreHome]],Table1[[#This Row],[ScoreHome]]-Table1[[#This Row],[ScoreAway]])</f>
        <v>-15</v>
      </c>
      <c r="O8534">
        <f>IF(Table1[[#This Row],[SpreadActual]]&lt;Table1[[#This Row],[SpreadFavorite]],1,0)</f>
        <v>1</v>
      </c>
      <c r="P8534">
        <v>40.5</v>
      </c>
      <c r="Q8534" t="s">
        <v>118</v>
      </c>
      <c r="R8534" t="b">
        <v>0</v>
      </c>
      <c r="S8534">
        <v>54</v>
      </c>
      <c r="T8534">
        <v>9</v>
      </c>
      <c r="U8534">
        <v>85</v>
      </c>
    </row>
    <row r="8535" spans="1:22" x14ac:dyDescent="0.2">
      <c r="A8535" s="1">
        <v>38298</v>
      </c>
      <c r="B8535">
        <v>2004</v>
      </c>
      <c r="C8535">
        <f>_xlfn.MAXIFS(Table1[ScheduleWeekWritten],Table1[ScheduleSeason],Table1[[#This Row],[ScheduleSeason]])</f>
        <v>17</v>
      </c>
      <c r="D8535">
        <v>9</v>
      </c>
      <c r="E8535" cm="1">
        <f t="array" ref="E8535">_xlfn.XLOOKUP(Table1[[#This Row],[ScheduleWeekWritten]],Table3[Game],100+Table3[Increase],Table1[[#This Row],[ScheduleWeekWritten]])</f>
        <v>9</v>
      </c>
      <c r="F8535" t="b">
        <v>0</v>
      </c>
      <c r="G8535" t="s">
        <v>153</v>
      </c>
      <c r="H8535">
        <v>22</v>
      </c>
      <c r="I8535">
        <v>40</v>
      </c>
      <c r="J8535" t="s">
        <v>115</v>
      </c>
      <c r="K8535" t="s">
        <v>40</v>
      </c>
      <c r="L8535" t="str">
        <f>_xlfn.XLOOKUP(Table1[[#This Row],[TeamFavoriteID]],Table2[team_id],Table2[team_name],_xlfn.XLOOKUP(Table1[[#This Row],[TeamFavoriteID]],Table2[team_id_pfr],Table2[team_name],"Even"))</f>
        <v>Los Angeles Rams</v>
      </c>
      <c r="M8535">
        <v>-2.5</v>
      </c>
      <c r="N8535">
        <f>IF(Table1[[#This Row],[TeamFavorite]]=Table1[[#This Row],[TeamHome]],Table1[[#This Row],[ScoreAway]]-Table1[[#This Row],[ScoreHome]],Table1[[#This Row],[ScoreHome]]-Table1[[#This Row],[ScoreAway]])</f>
        <v>-18</v>
      </c>
      <c r="O8535">
        <f>IF(Table1[[#This Row],[SpreadActual]]&lt;Table1[[#This Row],[SpreadFavorite]],1,0)</f>
        <v>1</v>
      </c>
      <c r="P8535">
        <v>49.5</v>
      </c>
      <c r="Q8535" t="s">
        <v>157</v>
      </c>
      <c r="R8535" t="b">
        <v>0</v>
      </c>
      <c r="S8535">
        <v>72</v>
      </c>
      <c r="T8535">
        <v>0</v>
      </c>
      <c r="V8535" t="s">
        <v>103</v>
      </c>
    </row>
    <row r="8536" spans="1:22" x14ac:dyDescent="0.2">
      <c r="A8536" s="1">
        <v>38298</v>
      </c>
      <c r="B8536">
        <v>2004</v>
      </c>
      <c r="C8536">
        <f>_xlfn.MAXIFS(Table1[ScheduleWeekWritten],Table1[ScheduleSeason],Table1[[#This Row],[ScheduleSeason]])</f>
        <v>17</v>
      </c>
      <c r="D8536">
        <v>9</v>
      </c>
      <c r="E8536" cm="1">
        <f t="array" ref="E8536">_xlfn.XLOOKUP(Table1[[#This Row],[ScheduleWeekWritten]],Table3[Game],100+Table3[Increase],Table1[[#This Row],[ScheduleWeekWritten]])</f>
        <v>9</v>
      </c>
      <c r="F8536" t="b">
        <v>0</v>
      </c>
      <c r="G8536" t="s">
        <v>127</v>
      </c>
      <c r="H8536">
        <v>34</v>
      </c>
      <c r="I8536">
        <v>31</v>
      </c>
      <c r="J8536" t="s">
        <v>42</v>
      </c>
      <c r="K8536" t="s">
        <v>75</v>
      </c>
      <c r="L8536" t="str">
        <f>_xlfn.XLOOKUP(Table1[[#This Row],[TeamFavoriteID]],Table2[team_id],Table2[team_name],_xlfn.XLOOKUP(Table1[[#This Row],[TeamFavoriteID]],Table2[team_id_pfr],Table2[team_name],"Even"))</f>
        <v>Kansas City Chiefs</v>
      </c>
      <c r="M8536">
        <v>-3</v>
      </c>
      <c r="N8536">
        <f>IF(Table1[[#This Row],[TeamFavorite]]=Table1[[#This Row],[TeamHome]],Table1[[#This Row],[ScoreAway]]-Table1[[#This Row],[ScoreHome]],Table1[[#This Row],[ScoreHome]]-Table1[[#This Row],[ScoreAway]])</f>
        <v>3</v>
      </c>
      <c r="O8536">
        <f>IF(Table1[[#This Row],[SpreadActual]]&lt;Table1[[#This Row],[SpreadFavorite]],1,0)</f>
        <v>0</v>
      </c>
      <c r="P8536">
        <v>45.5</v>
      </c>
      <c r="Q8536" t="s">
        <v>168</v>
      </c>
      <c r="R8536" t="b">
        <v>0</v>
      </c>
      <c r="S8536">
        <v>65</v>
      </c>
      <c r="T8536">
        <v>7</v>
      </c>
      <c r="U8536">
        <v>66</v>
      </c>
    </row>
    <row r="8537" spans="1:22" x14ac:dyDescent="0.2">
      <c r="A8537" s="1">
        <v>38299</v>
      </c>
      <c r="B8537">
        <v>2004</v>
      </c>
      <c r="C8537">
        <f>_xlfn.MAXIFS(Table1[ScheduleWeekWritten],Table1[ScheduleSeason],Table1[[#This Row],[ScheduleSeason]])</f>
        <v>17</v>
      </c>
      <c r="D8537">
        <v>9</v>
      </c>
      <c r="E8537" cm="1">
        <f t="array" ref="E8537">_xlfn.XLOOKUP(Table1[[#This Row],[ScheduleWeekWritten]],Table3[Game],100+Table3[Increase],Table1[[#This Row],[ScheduleWeekWritten]])</f>
        <v>9</v>
      </c>
      <c r="F8537" t="b">
        <v>0</v>
      </c>
      <c r="G8537" t="s">
        <v>140</v>
      </c>
      <c r="H8537">
        <v>31</v>
      </c>
      <c r="I8537">
        <v>28</v>
      </c>
      <c r="J8537" t="s">
        <v>54</v>
      </c>
      <c r="K8537" t="s">
        <v>72</v>
      </c>
      <c r="L8537" t="str">
        <f>_xlfn.XLOOKUP(Table1[[#This Row],[TeamFavoriteID]],Table2[team_id],Table2[team_name],_xlfn.XLOOKUP(Table1[[#This Row],[TeamFavoriteID]],Table2[team_id_pfr],Table2[team_name],"Even"))</f>
        <v>Baltimore Colts</v>
      </c>
      <c r="M8537">
        <v>-7</v>
      </c>
      <c r="N8537">
        <f>IF(Table1[[#This Row],[TeamFavorite]]=Table1[[#This Row],[TeamHome]],Table1[[#This Row],[ScoreAway]]-Table1[[#This Row],[ScoreHome]],Table1[[#This Row],[ScoreHome]]-Table1[[#This Row],[ScoreAway]])</f>
        <v>3</v>
      </c>
      <c r="O8537">
        <f>IF(Table1[[#This Row],[SpreadActual]]&lt;Table1[[#This Row],[SpreadFavorite]],1,0)</f>
        <v>0</v>
      </c>
      <c r="P8537">
        <v>58</v>
      </c>
      <c r="Q8537" t="s">
        <v>141</v>
      </c>
      <c r="R8537" t="b">
        <v>0</v>
      </c>
      <c r="S8537">
        <v>72</v>
      </c>
      <c r="T8537">
        <v>0</v>
      </c>
      <c r="V8537" t="s">
        <v>103</v>
      </c>
    </row>
    <row r="8538" spans="1:22" x14ac:dyDescent="0.2">
      <c r="A8538" s="1">
        <v>38305</v>
      </c>
      <c r="B8538">
        <v>2004</v>
      </c>
      <c r="C8538">
        <f>_xlfn.MAXIFS(Table1[ScheduleWeekWritten],Table1[ScheduleSeason],Table1[[#This Row],[ScheduleSeason]])</f>
        <v>17</v>
      </c>
      <c r="D8538">
        <v>10</v>
      </c>
      <c r="E8538" cm="1">
        <f t="array" ref="E8538">_xlfn.XLOOKUP(Table1[[#This Row],[ScheduleWeekWritten]],Table3[Game],100+Table3[Increase],Table1[[#This Row],[ScheduleWeekWritten]])</f>
        <v>10</v>
      </c>
      <c r="F8538" t="b">
        <v>0</v>
      </c>
      <c r="G8538" t="s">
        <v>149</v>
      </c>
      <c r="H8538">
        <v>17</v>
      </c>
      <c r="I8538">
        <v>14</v>
      </c>
      <c r="J8538" t="s">
        <v>50</v>
      </c>
      <c r="K8538" t="s">
        <v>59</v>
      </c>
      <c r="L8538" t="str">
        <f>_xlfn.XLOOKUP(Table1[[#This Row],[TeamFavoriteID]],Table2[team_id],Table2[team_name],_xlfn.XLOOKUP(Table1[[#This Row],[TeamFavoriteID]],Table2[team_id_pfr],Table2[team_name],"Even"))</f>
        <v>Arizona Cardinals</v>
      </c>
      <c r="M8538">
        <v>-1</v>
      </c>
      <c r="N8538">
        <f>IF(Table1[[#This Row],[TeamFavorite]]=Table1[[#This Row],[TeamHome]],Table1[[#This Row],[ScoreAway]]-Table1[[#This Row],[ScoreHome]],Table1[[#This Row],[ScoreHome]]-Table1[[#This Row],[ScoreAway]])</f>
        <v>-3</v>
      </c>
      <c r="O8538">
        <f>IF(Table1[[#This Row],[SpreadActual]]&lt;Table1[[#This Row],[SpreadFavorite]],1,0)</f>
        <v>1</v>
      </c>
      <c r="P8538">
        <v>39</v>
      </c>
      <c r="Q8538" t="s">
        <v>150</v>
      </c>
      <c r="R8538" t="b">
        <v>0</v>
      </c>
      <c r="S8538">
        <v>62</v>
      </c>
      <c r="T8538">
        <v>12</v>
      </c>
      <c r="U8538">
        <v>46</v>
      </c>
    </row>
    <row r="8539" spans="1:22" x14ac:dyDescent="0.2">
      <c r="A8539" s="1">
        <v>38305</v>
      </c>
      <c r="B8539">
        <v>2004</v>
      </c>
      <c r="C8539">
        <f>_xlfn.MAXIFS(Table1[ScheduleWeekWritten],Table1[ScheduleSeason],Table1[[#This Row],[ScheduleSeason]])</f>
        <v>17</v>
      </c>
      <c r="D8539">
        <v>10</v>
      </c>
      <c r="E8539" cm="1">
        <f t="array" ref="E8539">_xlfn.XLOOKUP(Table1[[#This Row],[ScheduleWeekWritten]],Table3[Game],100+Table3[Increase],Table1[[#This Row],[ScheduleWeekWritten]])</f>
        <v>10</v>
      </c>
      <c r="F8539" t="b">
        <v>0</v>
      </c>
      <c r="G8539" t="s">
        <v>38</v>
      </c>
      <c r="H8539">
        <v>24</v>
      </c>
      <c r="I8539">
        <v>14</v>
      </c>
      <c r="J8539" t="s">
        <v>127</v>
      </c>
      <c r="K8539" t="s">
        <v>109</v>
      </c>
      <c r="L8539" t="str">
        <f>_xlfn.XLOOKUP(Table1[[#This Row],[TeamFavoriteID]],Table2[team_id],Table2[team_name],_xlfn.XLOOKUP(Table1[[#This Row],[TeamFavoriteID]],Table2[team_id_pfr],Table2[team_name],"Even"))</f>
        <v>Atlanta Falcons</v>
      </c>
      <c r="M8539">
        <v>-3.5</v>
      </c>
      <c r="N8539">
        <f>IF(Table1[[#This Row],[TeamFavorite]]=Table1[[#This Row],[TeamHome]],Table1[[#This Row],[ScoreAway]]-Table1[[#This Row],[ScoreHome]],Table1[[#This Row],[ScoreHome]]-Table1[[#This Row],[ScoreAway]])</f>
        <v>-10</v>
      </c>
      <c r="O8539">
        <f>IF(Table1[[#This Row],[SpreadActual]]&lt;Table1[[#This Row],[SpreadFavorite]],1,0)</f>
        <v>1</v>
      </c>
      <c r="P8539">
        <v>41</v>
      </c>
      <c r="Q8539" t="s">
        <v>148</v>
      </c>
      <c r="R8539" t="b">
        <v>0</v>
      </c>
      <c r="S8539">
        <v>72</v>
      </c>
      <c r="T8539">
        <v>0</v>
      </c>
      <c r="V8539" t="s">
        <v>103</v>
      </c>
    </row>
    <row r="8540" spans="1:22" x14ac:dyDescent="0.2">
      <c r="A8540" s="1">
        <v>38305</v>
      </c>
      <c r="B8540">
        <v>2004</v>
      </c>
      <c r="C8540">
        <f>_xlfn.MAXIFS(Table1[ScheduleWeekWritten],Table1[ScheduleSeason],Table1[[#This Row],[ScheduleSeason]])</f>
        <v>17</v>
      </c>
      <c r="D8540">
        <v>10</v>
      </c>
      <c r="E8540" cm="1">
        <f t="array" ref="E8540">_xlfn.XLOOKUP(Table1[[#This Row],[ScheduleWeekWritten]],Table3[Game],100+Table3[Increase],Table1[[#This Row],[ScheduleWeekWritten]])</f>
        <v>10</v>
      </c>
      <c r="F8540" t="b">
        <v>0</v>
      </c>
      <c r="G8540" t="s">
        <v>62</v>
      </c>
      <c r="H8540">
        <v>10</v>
      </c>
      <c r="I8540">
        <v>24</v>
      </c>
      <c r="J8540" t="s">
        <v>49</v>
      </c>
      <c r="K8540" t="s">
        <v>51</v>
      </c>
      <c r="L8540" t="str">
        <f>_xlfn.XLOOKUP(Table1[[#This Row],[TeamFavoriteID]],Table2[team_id],Table2[team_name],_xlfn.XLOOKUP(Table1[[#This Row],[TeamFavoriteID]],Table2[team_id_pfr],Table2[team_name],"Even"))</f>
        <v>Pittsburgh Steelers</v>
      </c>
      <c r="M8540">
        <v>-3.5</v>
      </c>
      <c r="N8540">
        <f>IF(Table1[[#This Row],[TeamFavorite]]=Table1[[#This Row],[TeamHome]],Table1[[#This Row],[ScoreAway]]-Table1[[#This Row],[ScoreHome]],Table1[[#This Row],[ScoreHome]]-Table1[[#This Row],[ScoreAway]])</f>
        <v>-14</v>
      </c>
      <c r="O8540">
        <f>IF(Table1[[#This Row],[SpreadActual]]&lt;Table1[[#This Row],[SpreadFavorite]],1,0)</f>
        <v>1</v>
      </c>
      <c r="P8540">
        <v>41</v>
      </c>
      <c r="Q8540" t="s">
        <v>170</v>
      </c>
      <c r="R8540" t="b">
        <v>0</v>
      </c>
      <c r="S8540">
        <v>36</v>
      </c>
      <c r="T8540">
        <v>5</v>
      </c>
      <c r="U8540">
        <v>59</v>
      </c>
    </row>
    <row r="8541" spans="1:22" x14ac:dyDescent="0.2">
      <c r="A8541" s="1">
        <v>38305</v>
      </c>
      <c r="B8541">
        <v>2004</v>
      </c>
      <c r="C8541">
        <f>_xlfn.MAXIFS(Table1[ScheduleWeekWritten],Table1[ScheduleSeason],Table1[[#This Row],[ScheduleSeason]])</f>
        <v>17</v>
      </c>
      <c r="D8541">
        <v>10</v>
      </c>
      <c r="E8541" cm="1">
        <f t="array" ref="E8541">_xlfn.XLOOKUP(Table1[[#This Row],[ScheduleWeekWritten]],Table3[Game],100+Table3[Increase],Table1[[#This Row],[ScheduleWeekWritten]])</f>
        <v>10</v>
      </c>
      <c r="F8541" t="b">
        <v>0</v>
      </c>
      <c r="G8541" t="s">
        <v>33</v>
      </c>
      <c r="H8541">
        <v>34</v>
      </c>
      <c r="I8541">
        <v>31</v>
      </c>
      <c r="J8541" t="s">
        <v>54</v>
      </c>
      <c r="K8541" t="s">
        <v>35</v>
      </c>
      <c r="L8541" t="str">
        <f>_xlfn.XLOOKUP(Table1[[#This Row],[TeamFavoriteID]],Table2[team_id],Table2[team_name],_xlfn.XLOOKUP(Table1[[#This Row],[TeamFavoriteID]],Table2[team_id_pfr],Table2[team_name],"Even"))</f>
        <v>Green Bay Packers</v>
      </c>
      <c r="M8541">
        <v>-4.5</v>
      </c>
      <c r="N8541">
        <f>IF(Table1[[#This Row],[TeamFavorite]]=Table1[[#This Row],[TeamHome]],Table1[[#This Row],[ScoreAway]]-Table1[[#This Row],[ScoreHome]],Table1[[#This Row],[ScoreHome]]-Table1[[#This Row],[ScoreAway]])</f>
        <v>-3</v>
      </c>
      <c r="O8541">
        <f>IF(Table1[[#This Row],[SpreadActual]]&lt;Table1[[#This Row],[SpreadFavorite]],1,0)</f>
        <v>0</v>
      </c>
      <c r="P8541">
        <v>50</v>
      </c>
      <c r="Q8541" t="s">
        <v>82</v>
      </c>
      <c r="R8541" t="b">
        <v>0</v>
      </c>
      <c r="S8541">
        <v>36</v>
      </c>
      <c r="T8541">
        <v>7</v>
      </c>
      <c r="U8541">
        <v>75</v>
      </c>
    </row>
    <row r="8542" spans="1:22" x14ac:dyDescent="0.2">
      <c r="A8542" s="1">
        <v>38305</v>
      </c>
      <c r="B8542">
        <v>2004</v>
      </c>
      <c r="C8542">
        <f>_xlfn.MAXIFS(Table1[ScheduleWeekWritten],Table1[ScheduleSeason],Table1[[#This Row],[ScheduleSeason]])</f>
        <v>17</v>
      </c>
      <c r="D8542">
        <v>10</v>
      </c>
      <c r="E8542" cm="1">
        <f t="array" ref="E8542">_xlfn.XLOOKUP(Table1[[#This Row],[ScheduleWeekWritten]],Table3[Game],100+Table3[Increase],Table1[[#This Row],[ScheduleWeekWritten]])</f>
        <v>10</v>
      </c>
      <c r="F8542" t="b">
        <v>0</v>
      </c>
      <c r="G8542" t="s">
        <v>140</v>
      </c>
      <c r="H8542">
        <v>49</v>
      </c>
      <c r="I8542">
        <v>14</v>
      </c>
      <c r="J8542" t="s">
        <v>177</v>
      </c>
      <c r="K8542" t="s">
        <v>72</v>
      </c>
      <c r="L8542" t="str">
        <f>_xlfn.XLOOKUP(Table1[[#This Row],[TeamFavoriteID]],Table2[team_id],Table2[team_name],_xlfn.XLOOKUP(Table1[[#This Row],[TeamFavoriteID]],Table2[team_id_pfr],Table2[team_name],"Even"))</f>
        <v>Baltimore Colts</v>
      </c>
      <c r="M8542">
        <v>-8.5</v>
      </c>
      <c r="N8542">
        <f>IF(Table1[[#This Row],[TeamFavorite]]=Table1[[#This Row],[TeamHome]],Table1[[#This Row],[ScoreAway]]-Table1[[#This Row],[ScoreHome]],Table1[[#This Row],[ScoreHome]]-Table1[[#This Row],[ScoreAway]])</f>
        <v>35</v>
      </c>
      <c r="O8542">
        <f>IF(Table1[[#This Row],[SpreadActual]]&lt;Table1[[#This Row],[SpreadFavorite]],1,0)</f>
        <v>0</v>
      </c>
      <c r="P8542">
        <v>54.5</v>
      </c>
      <c r="Q8542" t="s">
        <v>141</v>
      </c>
      <c r="R8542" t="b">
        <v>0</v>
      </c>
      <c r="S8542">
        <v>72</v>
      </c>
      <c r="T8542">
        <v>0</v>
      </c>
      <c r="V8542" t="s">
        <v>103</v>
      </c>
    </row>
    <row r="8543" spans="1:22" x14ac:dyDescent="0.2">
      <c r="A8543" s="1">
        <v>38305</v>
      </c>
      <c r="B8543">
        <v>2004</v>
      </c>
      <c r="C8543">
        <f>_xlfn.MAXIFS(Table1[ScheduleWeekWritten],Table1[ScheduleSeason],Table1[[#This Row],[ScheduleSeason]])</f>
        <v>17</v>
      </c>
      <c r="D8543">
        <v>10</v>
      </c>
      <c r="E8543" cm="1">
        <f t="array" ref="E8543">_xlfn.XLOOKUP(Table1[[#This Row],[ScheduleWeekWritten]],Table3[Game],100+Table3[Increase],Table1[[#This Row],[ScheduleWeekWritten]])</f>
        <v>10</v>
      </c>
      <c r="F8543" t="b">
        <v>0</v>
      </c>
      <c r="G8543" t="s">
        <v>154</v>
      </c>
      <c r="H8543">
        <v>23</v>
      </c>
      <c r="I8543">
        <v>17</v>
      </c>
      <c r="J8543" t="s">
        <v>45</v>
      </c>
      <c r="K8543" t="s">
        <v>161</v>
      </c>
      <c r="L8543" t="str">
        <f>_xlfn.XLOOKUP(Table1[[#This Row],[TeamFavoriteID]],Table2[team_id],Table2[team_name],_xlfn.XLOOKUP(Table1[[#This Row],[TeamFavoriteID]],Table2[team_id_pfr],Table2[team_name],"Even"))</f>
        <v>Jacksonville Jaguars</v>
      </c>
      <c r="M8543">
        <v>-3.5</v>
      </c>
      <c r="N8543">
        <f>IF(Table1[[#This Row],[TeamFavorite]]=Table1[[#This Row],[TeamHome]],Table1[[#This Row],[ScoreAway]]-Table1[[#This Row],[ScoreHome]],Table1[[#This Row],[ScoreHome]]-Table1[[#This Row],[ScoreAway]])</f>
        <v>-6</v>
      </c>
      <c r="O8543">
        <f>IF(Table1[[#This Row],[SpreadActual]]&lt;Table1[[#This Row],[SpreadFavorite]],1,0)</f>
        <v>1</v>
      </c>
      <c r="P8543">
        <v>34.5</v>
      </c>
      <c r="Q8543" t="s">
        <v>155</v>
      </c>
      <c r="R8543" t="b">
        <v>0</v>
      </c>
      <c r="S8543">
        <v>65</v>
      </c>
      <c r="T8543">
        <v>22</v>
      </c>
      <c r="U8543">
        <v>82</v>
      </c>
    </row>
    <row r="8544" spans="1:22" x14ac:dyDescent="0.2">
      <c r="A8544" s="1">
        <v>38305</v>
      </c>
      <c r="B8544">
        <v>2004</v>
      </c>
      <c r="C8544">
        <f>_xlfn.MAXIFS(Table1[ScheduleWeekWritten],Table1[ScheduleSeason],Table1[[#This Row],[ScheduleSeason]])</f>
        <v>17</v>
      </c>
      <c r="D8544">
        <v>10</v>
      </c>
      <c r="E8544" cm="1">
        <f t="array" ref="E8544">_xlfn.XLOOKUP(Table1[[#This Row],[ScheduleWeekWritten]],Table3[Game],100+Table3[Increase],Table1[[#This Row],[ScheduleWeekWritten]])</f>
        <v>10</v>
      </c>
      <c r="F8544" t="b">
        <v>0</v>
      </c>
      <c r="G8544" t="s">
        <v>115</v>
      </c>
      <c r="H8544">
        <v>29</v>
      </c>
      <c r="I8544">
        <v>6</v>
      </c>
      <c r="J8544" t="s">
        <v>28</v>
      </c>
      <c r="K8544" t="s">
        <v>70</v>
      </c>
      <c r="L8544" t="str">
        <f>_xlfn.XLOOKUP(Table1[[#This Row],[TeamFavoriteID]],Table2[team_id],Table2[team_name],_xlfn.XLOOKUP(Table1[[#This Row],[TeamFavoriteID]],Table2[team_id_pfr],Table2[team_name],"Even"))</f>
        <v>Boston Patriots</v>
      </c>
      <c r="M8544">
        <v>-7</v>
      </c>
      <c r="N8544">
        <f>IF(Table1[[#This Row],[TeamFavorite]]=Table1[[#This Row],[TeamHome]],Table1[[#This Row],[ScoreAway]]-Table1[[#This Row],[ScoreHome]],Table1[[#This Row],[ScoreHome]]-Table1[[#This Row],[ScoreAway]])</f>
        <v>23</v>
      </c>
      <c r="O8544">
        <f>IF(Table1[[#This Row],[SpreadActual]]&lt;Table1[[#This Row],[SpreadFavorite]],1,0)</f>
        <v>0</v>
      </c>
      <c r="P8544">
        <v>38</v>
      </c>
      <c r="Q8544" t="s">
        <v>179</v>
      </c>
      <c r="R8544" t="b">
        <v>0</v>
      </c>
      <c r="S8544">
        <v>34</v>
      </c>
      <c r="T8544">
        <v>13</v>
      </c>
      <c r="U8544">
        <v>48</v>
      </c>
    </row>
    <row r="8545" spans="1:22" x14ac:dyDescent="0.2">
      <c r="A8545" s="1">
        <v>38305</v>
      </c>
      <c r="B8545">
        <v>2004</v>
      </c>
      <c r="C8545">
        <f>_xlfn.MAXIFS(Table1[ScheduleWeekWritten],Table1[ScheduleSeason],Table1[[#This Row],[ScheduleSeason]])</f>
        <v>17</v>
      </c>
      <c r="D8545">
        <v>10</v>
      </c>
      <c r="E8545" cm="1">
        <f t="array" ref="E8545">_xlfn.XLOOKUP(Table1[[#This Row],[ScheduleWeekWritten]],Table3[Game],100+Table3[Increase],Table1[[#This Row],[ScheduleWeekWritten]])</f>
        <v>10</v>
      </c>
      <c r="F8545" t="b">
        <v>0</v>
      </c>
      <c r="G8545" t="s">
        <v>95</v>
      </c>
      <c r="H8545">
        <v>27</v>
      </c>
      <c r="I8545">
        <v>20</v>
      </c>
      <c r="J8545" t="s">
        <v>42</v>
      </c>
      <c r="K8545" t="s">
        <v>75</v>
      </c>
      <c r="L8545" t="str">
        <f>_xlfn.XLOOKUP(Table1[[#This Row],[TeamFavoriteID]],Table2[team_id],Table2[team_name],_xlfn.XLOOKUP(Table1[[#This Row],[TeamFavoriteID]],Table2[team_id_pfr],Table2[team_name],"Even"))</f>
        <v>Kansas City Chiefs</v>
      </c>
      <c r="M8545">
        <v>-3.5</v>
      </c>
      <c r="N8545">
        <f>IF(Table1[[#This Row],[TeamFavorite]]=Table1[[#This Row],[TeamHome]],Table1[[#This Row],[ScoreAway]]-Table1[[#This Row],[ScoreHome]],Table1[[#This Row],[ScoreHome]]-Table1[[#This Row],[ScoreAway]])</f>
        <v>7</v>
      </c>
      <c r="O8545">
        <f>IF(Table1[[#This Row],[SpreadActual]]&lt;Table1[[#This Row],[SpreadFavorite]],1,0)</f>
        <v>0</v>
      </c>
      <c r="P8545">
        <v>56.5</v>
      </c>
      <c r="Q8545" t="s">
        <v>124</v>
      </c>
      <c r="R8545" t="b">
        <v>0</v>
      </c>
      <c r="S8545">
        <v>72</v>
      </c>
      <c r="T8545">
        <v>0</v>
      </c>
      <c r="V8545" t="s">
        <v>103</v>
      </c>
    </row>
    <row r="8546" spans="1:22" x14ac:dyDescent="0.2">
      <c r="A8546" s="1">
        <v>38305</v>
      </c>
      <c r="B8546">
        <v>2004</v>
      </c>
      <c r="C8546">
        <f>_xlfn.MAXIFS(Table1[ScheduleWeekWritten],Table1[ScheduleSeason],Table1[[#This Row],[ScheduleSeason]])</f>
        <v>17</v>
      </c>
      <c r="D8546">
        <v>10</v>
      </c>
      <c r="E8546" cm="1">
        <f t="array" ref="E8546">_xlfn.XLOOKUP(Table1[[#This Row],[ScheduleWeekWritten]],Table3[Game],100+Table3[Increase],Table1[[#This Row],[ScheduleWeekWritten]])</f>
        <v>10</v>
      </c>
      <c r="F8546" t="b">
        <v>0</v>
      </c>
      <c r="G8546" t="s">
        <v>31</v>
      </c>
      <c r="H8546">
        <v>17</v>
      </c>
      <c r="I8546">
        <v>20</v>
      </c>
      <c r="J8546" t="s">
        <v>158</v>
      </c>
      <c r="K8546" t="s">
        <v>159</v>
      </c>
      <c r="L8546" t="str">
        <f>_xlfn.XLOOKUP(Table1[[#This Row],[TeamFavoriteID]],Table2[team_id],Table2[team_name],_xlfn.XLOOKUP(Table1[[#This Row],[TeamFavoriteID]],Table2[team_id_pfr],Table2[team_name],"Even"))</f>
        <v>Baltimore Ravens</v>
      </c>
      <c r="M8546">
        <v>-1</v>
      </c>
      <c r="N8546">
        <f>IF(Table1[[#This Row],[TeamFavorite]]=Table1[[#This Row],[TeamHome]],Table1[[#This Row],[ScoreAway]]-Table1[[#This Row],[ScoreHome]],Table1[[#This Row],[ScoreHome]]-Table1[[#This Row],[ScoreAway]])</f>
        <v>-3</v>
      </c>
      <c r="O8546">
        <f>IF(Table1[[#This Row],[SpreadActual]]&lt;Table1[[#This Row],[SpreadFavorite]],1,0)</f>
        <v>1</v>
      </c>
      <c r="P8546">
        <v>32</v>
      </c>
      <c r="Q8546" t="s">
        <v>126</v>
      </c>
      <c r="R8546" t="b">
        <v>0</v>
      </c>
      <c r="S8546">
        <v>38</v>
      </c>
      <c r="T8546">
        <v>14</v>
      </c>
      <c r="U8546">
        <v>48</v>
      </c>
    </row>
    <row r="8547" spans="1:22" x14ac:dyDescent="0.2">
      <c r="A8547" s="1">
        <v>38305</v>
      </c>
      <c r="B8547">
        <v>2004</v>
      </c>
      <c r="C8547">
        <f>_xlfn.MAXIFS(Table1[ScheduleWeekWritten],Table1[ScheduleSeason],Table1[[#This Row],[ScheduleSeason]])</f>
        <v>17</v>
      </c>
      <c r="D8547">
        <v>10</v>
      </c>
      <c r="E8547" cm="1">
        <f t="array" ref="E8547">_xlfn.XLOOKUP(Table1[[#This Row],[ScheduleWeekWritten]],Table3[Game],100+Table3[Increase],Table1[[#This Row],[ScheduleWeekWritten]])</f>
        <v>10</v>
      </c>
      <c r="F8547" t="b">
        <v>0</v>
      </c>
      <c r="G8547" t="s">
        <v>53</v>
      </c>
      <c r="H8547">
        <v>27</v>
      </c>
      <c r="I8547">
        <v>37</v>
      </c>
      <c r="J8547" t="s">
        <v>152</v>
      </c>
      <c r="K8547" t="s">
        <v>87</v>
      </c>
      <c r="L8547" t="str">
        <f>_xlfn.XLOOKUP(Table1[[#This Row],[TeamFavoriteID]],Table2[team_id],Table2[team_name],_xlfn.XLOOKUP(Table1[[#This Row],[TeamFavoriteID]],Table2[team_id_pfr],Table2[team_name],"Even"))</f>
        <v>San Francisco 49ers</v>
      </c>
      <c r="M8547">
        <v>-1.5</v>
      </c>
      <c r="N8547">
        <f>IF(Table1[[#This Row],[TeamFavorite]]=Table1[[#This Row],[TeamHome]],Table1[[#This Row],[ScoreAway]]-Table1[[#This Row],[ScoreHome]],Table1[[#This Row],[ScoreHome]]-Table1[[#This Row],[ScoreAway]])</f>
        <v>10</v>
      </c>
      <c r="O8547">
        <f>IF(Table1[[#This Row],[SpreadActual]]&lt;Table1[[#This Row],[SpreadFavorite]],1,0)</f>
        <v>0</v>
      </c>
      <c r="P8547">
        <v>41.5</v>
      </c>
      <c r="Q8547" t="s">
        <v>118</v>
      </c>
      <c r="R8547" t="b">
        <v>0</v>
      </c>
      <c r="S8547">
        <v>56</v>
      </c>
      <c r="T8547">
        <v>6</v>
      </c>
      <c r="U8547">
        <v>86</v>
      </c>
    </row>
    <row r="8548" spans="1:22" x14ac:dyDescent="0.2">
      <c r="A8548" s="1">
        <v>38305</v>
      </c>
      <c r="B8548">
        <v>2004</v>
      </c>
      <c r="C8548">
        <f>_xlfn.MAXIFS(Table1[ScheduleWeekWritten],Table1[ScheduleSeason],Table1[[#This Row],[ScheduleSeason]])</f>
        <v>17</v>
      </c>
      <c r="D8548">
        <v>10</v>
      </c>
      <c r="E8548" cm="1">
        <f t="array" ref="E8548">_xlfn.XLOOKUP(Table1[[#This Row],[ScheduleWeekWritten]],Table3[Game],100+Table3[Increase],Table1[[#This Row],[ScheduleWeekWritten]])</f>
        <v>10</v>
      </c>
      <c r="F8548" t="b">
        <v>0</v>
      </c>
      <c r="G8548" t="s">
        <v>153</v>
      </c>
      <c r="H8548">
        <v>23</v>
      </c>
      <c r="I8548">
        <v>12</v>
      </c>
      <c r="J8548" t="s">
        <v>128</v>
      </c>
      <c r="K8548" t="s">
        <v>132</v>
      </c>
      <c r="L8548" t="str">
        <f>_xlfn.XLOOKUP(Table1[[#This Row],[TeamFavoriteID]],Table2[team_id],Table2[team_name],_xlfn.XLOOKUP(Table1[[#This Row],[TeamFavoriteID]],Table2[team_id_pfr],Table2[team_name],"Even"))</f>
        <v>Seattle Seahawks</v>
      </c>
      <c r="M8548">
        <v>-2.5</v>
      </c>
      <c r="N8548">
        <f>IF(Table1[[#This Row],[TeamFavorite]]=Table1[[#This Row],[TeamHome]],Table1[[#This Row],[ScoreAway]]-Table1[[#This Row],[ScoreHome]],Table1[[#This Row],[ScoreHome]]-Table1[[#This Row],[ScoreAway]])</f>
        <v>11</v>
      </c>
      <c r="O8548">
        <f>IF(Table1[[#This Row],[SpreadActual]]&lt;Table1[[#This Row],[SpreadFavorite]],1,0)</f>
        <v>0</v>
      </c>
      <c r="P8548">
        <v>50.5</v>
      </c>
      <c r="Q8548" t="s">
        <v>157</v>
      </c>
      <c r="R8548" t="b">
        <v>0</v>
      </c>
      <c r="S8548">
        <v>72</v>
      </c>
      <c r="T8548">
        <v>0</v>
      </c>
      <c r="V8548" t="s">
        <v>103</v>
      </c>
    </row>
    <row r="8549" spans="1:22" x14ac:dyDescent="0.2">
      <c r="A8549" s="1">
        <v>38305</v>
      </c>
      <c r="B8549">
        <v>2004</v>
      </c>
      <c r="C8549">
        <f>_xlfn.MAXIFS(Table1[ScheduleWeekWritten],Table1[ScheduleSeason],Table1[[#This Row],[ScheduleSeason]])</f>
        <v>17</v>
      </c>
      <c r="D8549">
        <v>10</v>
      </c>
      <c r="E8549" cm="1">
        <f t="array" ref="E8549">_xlfn.XLOOKUP(Table1[[#This Row],[ScheduleWeekWritten]],Table3[Game],100+Table3[Increase],Table1[[#This Row],[ScheduleWeekWritten]])</f>
        <v>10</v>
      </c>
      <c r="F8549" t="b">
        <v>0</v>
      </c>
      <c r="G8549" t="s">
        <v>171</v>
      </c>
      <c r="H8549">
        <v>17</v>
      </c>
      <c r="I8549">
        <v>19</v>
      </c>
      <c r="J8549" t="s">
        <v>46</v>
      </c>
      <c r="K8549" t="s">
        <v>25</v>
      </c>
      <c r="L8549" t="str">
        <f>_xlfn.XLOOKUP(Table1[[#This Row],[TeamFavoriteID]],Table2[team_id],Table2[team_name],_xlfn.XLOOKUP(Table1[[#This Row],[TeamFavoriteID]],Table2[team_id_pfr],Table2[team_name],"Even"))</f>
        <v>Houston Oilers</v>
      </c>
      <c r="M8549">
        <v>-5.5</v>
      </c>
      <c r="N8549">
        <f>IF(Table1[[#This Row],[TeamFavorite]]=Table1[[#This Row],[TeamHome]],Table1[[#This Row],[ScoreAway]]-Table1[[#This Row],[ScoreHome]],Table1[[#This Row],[ScoreHome]]-Table1[[#This Row],[ScoreAway]])</f>
        <v>-2</v>
      </c>
      <c r="O8549">
        <f>IF(Table1[[#This Row],[SpreadActual]]&lt;Table1[[#This Row],[SpreadFavorite]],1,0)</f>
        <v>0</v>
      </c>
      <c r="P8549">
        <v>34</v>
      </c>
      <c r="Q8549" t="s">
        <v>172</v>
      </c>
      <c r="R8549" t="b">
        <v>0</v>
      </c>
      <c r="S8549">
        <v>49</v>
      </c>
      <c r="T8549">
        <v>9</v>
      </c>
      <c r="U8549">
        <v>61</v>
      </c>
    </row>
    <row r="8550" spans="1:22" x14ac:dyDescent="0.2">
      <c r="A8550" s="1">
        <v>38305</v>
      </c>
      <c r="B8550">
        <v>2004</v>
      </c>
      <c r="C8550">
        <f>_xlfn.MAXIFS(Table1[ScheduleWeekWritten],Table1[ScheduleSeason],Table1[[#This Row],[ScheduleSeason]])</f>
        <v>17</v>
      </c>
      <c r="D8550">
        <v>10</v>
      </c>
      <c r="E8550" cm="1">
        <f t="array" ref="E8550">_xlfn.XLOOKUP(Table1[[#This Row],[ScheduleWeekWritten]],Table3[Game],100+Table3[Increase],Table1[[#This Row],[ScheduleWeekWritten]])</f>
        <v>10</v>
      </c>
      <c r="F8550" t="b">
        <v>0</v>
      </c>
      <c r="G8550" t="s">
        <v>61</v>
      </c>
      <c r="H8550">
        <v>10</v>
      </c>
      <c r="I8550">
        <v>17</v>
      </c>
      <c r="J8550" t="s">
        <v>101</v>
      </c>
      <c r="K8550" t="s">
        <v>85</v>
      </c>
      <c r="L8550" t="str">
        <f>_xlfn.XLOOKUP(Table1[[#This Row],[TeamFavoriteID]],Table2[team_id],Table2[team_name],_xlfn.XLOOKUP(Table1[[#This Row],[TeamFavoriteID]],Table2[team_id_pfr],Table2[team_name],"Even"))</f>
        <v>Washington Commanders</v>
      </c>
      <c r="M8550">
        <v>-4</v>
      </c>
      <c r="N8550">
        <f>IF(Table1[[#This Row],[TeamFavorite]]=Table1[[#This Row],[TeamHome]],Table1[[#This Row],[ScoreAway]]-Table1[[#This Row],[ScoreHome]],Table1[[#This Row],[ScoreHome]]-Table1[[#This Row],[ScoreAway]])</f>
        <v>-7</v>
      </c>
      <c r="O8550">
        <f>IF(Table1[[#This Row],[SpreadActual]]&lt;Table1[[#This Row],[SpreadFavorite]],1,0)</f>
        <v>1</v>
      </c>
      <c r="P8550">
        <v>36.5</v>
      </c>
      <c r="Q8550" t="s">
        <v>165</v>
      </c>
      <c r="R8550" t="b">
        <v>0</v>
      </c>
      <c r="S8550">
        <v>41</v>
      </c>
      <c r="T8550">
        <v>13</v>
      </c>
      <c r="U8550">
        <v>44</v>
      </c>
    </row>
    <row r="8551" spans="1:22" x14ac:dyDescent="0.2">
      <c r="A8551" s="1">
        <v>38306</v>
      </c>
      <c r="B8551">
        <v>2004</v>
      </c>
      <c r="C8551">
        <f>_xlfn.MAXIFS(Table1[ScheduleWeekWritten],Table1[ScheduleSeason],Table1[[#This Row],[ScheduleSeason]])</f>
        <v>17</v>
      </c>
      <c r="D8551">
        <v>10</v>
      </c>
      <c r="E8551" cm="1">
        <f t="array" ref="E8551">_xlfn.XLOOKUP(Table1[[#This Row],[ScheduleWeekWritten]],Table3[Game],100+Table3[Increase],Table1[[#This Row],[ScheduleWeekWritten]])</f>
        <v>10</v>
      </c>
      <c r="F8551" t="b">
        <v>0</v>
      </c>
      <c r="G8551" t="s">
        <v>67</v>
      </c>
      <c r="H8551">
        <v>21</v>
      </c>
      <c r="I8551">
        <v>49</v>
      </c>
      <c r="J8551" t="s">
        <v>58</v>
      </c>
      <c r="K8551" t="s">
        <v>77</v>
      </c>
      <c r="L8551" t="str">
        <f>_xlfn.XLOOKUP(Table1[[#This Row],[TeamFavoriteID]],Table2[team_id],Table2[team_name],_xlfn.XLOOKUP(Table1[[#This Row],[TeamFavoriteID]],Table2[team_id_pfr],Table2[team_name],"Even"))</f>
        <v>Philadelphia Eagles</v>
      </c>
      <c r="M8551">
        <v>-7</v>
      </c>
      <c r="N8551">
        <f>IF(Table1[[#This Row],[TeamFavorite]]=Table1[[#This Row],[TeamHome]],Table1[[#This Row],[ScoreAway]]-Table1[[#This Row],[ScoreHome]],Table1[[#This Row],[ScoreHome]]-Table1[[#This Row],[ScoreAway]])</f>
        <v>-28</v>
      </c>
      <c r="O8551">
        <f>IF(Table1[[#This Row],[SpreadActual]]&lt;Table1[[#This Row],[SpreadFavorite]],1,0)</f>
        <v>1</v>
      </c>
      <c r="P8551">
        <v>43</v>
      </c>
      <c r="Q8551" t="s">
        <v>119</v>
      </c>
      <c r="R8551" t="b">
        <v>0</v>
      </c>
      <c r="S8551">
        <v>56</v>
      </c>
      <c r="T8551">
        <v>8</v>
      </c>
      <c r="U8551">
        <v>88</v>
      </c>
    </row>
    <row r="8552" spans="1:22" x14ac:dyDescent="0.2">
      <c r="A8552" s="1">
        <v>38312</v>
      </c>
      <c r="B8552">
        <v>2004</v>
      </c>
      <c r="C8552">
        <f>_xlfn.MAXIFS(Table1[ScheduleWeekWritten],Table1[ScheduleSeason],Table1[[#This Row],[ScheduleSeason]])</f>
        <v>17</v>
      </c>
      <c r="D8552">
        <v>11</v>
      </c>
      <c r="E8552" cm="1">
        <f t="array" ref="E8552">_xlfn.XLOOKUP(Table1[[#This Row],[ScheduleWeekWritten]],Table3[Game],100+Table3[Increase],Table1[[#This Row],[ScheduleWeekWritten]])</f>
        <v>11</v>
      </c>
      <c r="F8552" t="b">
        <v>0</v>
      </c>
      <c r="G8552" t="s">
        <v>158</v>
      </c>
      <c r="H8552">
        <v>30</v>
      </c>
      <c r="I8552">
        <v>10</v>
      </c>
      <c r="J8552" t="s">
        <v>67</v>
      </c>
      <c r="K8552" t="s">
        <v>159</v>
      </c>
      <c r="L8552" t="str">
        <f>_xlfn.XLOOKUP(Table1[[#This Row],[TeamFavoriteID]],Table2[team_id],Table2[team_name],_xlfn.XLOOKUP(Table1[[#This Row],[TeamFavoriteID]],Table2[team_id_pfr],Table2[team_name],"Even"))</f>
        <v>Baltimore Ravens</v>
      </c>
      <c r="M8552">
        <v>-7.5</v>
      </c>
      <c r="N8552">
        <f>IF(Table1[[#This Row],[TeamFavorite]]=Table1[[#This Row],[TeamHome]],Table1[[#This Row],[ScoreAway]]-Table1[[#This Row],[ScoreHome]],Table1[[#This Row],[ScoreHome]]-Table1[[#This Row],[ScoreAway]])</f>
        <v>-20</v>
      </c>
      <c r="O8552">
        <f>IF(Table1[[#This Row],[SpreadActual]]&lt;Table1[[#This Row],[SpreadFavorite]],1,0)</f>
        <v>1</v>
      </c>
      <c r="P8552">
        <v>36</v>
      </c>
      <c r="Q8552" t="s">
        <v>166</v>
      </c>
      <c r="R8552" t="b">
        <v>0</v>
      </c>
      <c r="S8552">
        <v>55</v>
      </c>
      <c r="T8552">
        <v>3</v>
      </c>
      <c r="U8552">
        <v>90</v>
      </c>
    </row>
    <row r="8553" spans="1:22" x14ac:dyDescent="0.2">
      <c r="A8553" s="1">
        <v>38312</v>
      </c>
      <c r="B8553">
        <v>2004</v>
      </c>
      <c r="C8553">
        <f>_xlfn.MAXIFS(Table1[ScheduleWeekWritten],Table1[ScheduleSeason],Table1[[#This Row],[ScheduleSeason]])</f>
        <v>17</v>
      </c>
      <c r="D8553">
        <v>11</v>
      </c>
      <c r="E8553" cm="1">
        <f t="array" ref="E8553">_xlfn.XLOOKUP(Table1[[#This Row],[ScheduleWeekWritten]],Table3[Game],100+Table3[Increase],Table1[[#This Row],[ScheduleWeekWritten]])</f>
        <v>11</v>
      </c>
      <c r="F8553" t="b">
        <v>0</v>
      </c>
      <c r="G8553" t="s">
        <v>28</v>
      </c>
      <c r="H8553">
        <v>37</v>
      </c>
      <c r="I8553">
        <v>17</v>
      </c>
      <c r="J8553" t="s">
        <v>153</v>
      </c>
      <c r="K8553" t="s">
        <v>43</v>
      </c>
      <c r="L8553" t="str">
        <f>_xlfn.XLOOKUP(Table1[[#This Row],[TeamFavoriteID]],Table2[team_id],Table2[team_name],_xlfn.XLOOKUP(Table1[[#This Row],[TeamFavoriteID]],Table2[team_id_pfr],Table2[team_name],"Even"))</f>
        <v>Buffalo Bills</v>
      </c>
      <c r="M8553">
        <v>-2</v>
      </c>
      <c r="N8553">
        <f>IF(Table1[[#This Row],[TeamFavorite]]=Table1[[#This Row],[TeamHome]],Table1[[#This Row],[ScoreAway]]-Table1[[#This Row],[ScoreHome]],Table1[[#This Row],[ScoreHome]]-Table1[[#This Row],[ScoreAway]])</f>
        <v>-20</v>
      </c>
      <c r="O8553">
        <f>IF(Table1[[#This Row],[SpreadActual]]&lt;Table1[[#This Row],[SpreadFavorite]],1,0)</f>
        <v>1</v>
      </c>
      <c r="P8553">
        <v>40</v>
      </c>
      <c r="Q8553" t="s">
        <v>123</v>
      </c>
      <c r="R8553" t="b">
        <v>0</v>
      </c>
      <c r="S8553">
        <v>50</v>
      </c>
      <c r="T8553">
        <v>11</v>
      </c>
      <c r="U8553">
        <v>86</v>
      </c>
    </row>
    <row r="8554" spans="1:22" x14ac:dyDescent="0.2">
      <c r="A8554" s="1">
        <v>38312</v>
      </c>
      <c r="B8554">
        <v>2004</v>
      </c>
      <c r="C8554">
        <f>_xlfn.MAXIFS(Table1[ScheduleWeekWritten],Table1[ScheduleSeason],Table1[[#This Row],[ScheduleSeason]])</f>
        <v>17</v>
      </c>
      <c r="D8554">
        <v>11</v>
      </c>
      <c r="E8554" cm="1">
        <f t="array" ref="E8554">_xlfn.XLOOKUP(Table1[[#This Row],[ScheduleWeekWritten]],Table3[Game],100+Table3[Increase],Table1[[#This Row],[ScheduleWeekWritten]])</f>
        <v>11</v>
      </c>
      <c r="F8554" t="b">
        <v>0</v>
      </c>
      <c r="G8554" t="s">
        <v>152</v>
      </c>
      <c r="H8554">
        <v>35</v>
      </c>
      <c r="I8554">
        <v>10</v>
      </c>
      <c r="J8554" t="s">
        <v>149</v>
      </c>
      <c r="K8554" t="s">
        <v>162</v>
      </c>
      <c r="L8554" t="str">
        <f>_xlfn.XLOOKUP(Table1[[#This Row],[TeamFavoriteID]],Table2[team_id],Table2[team_name],_xlfn.XLOOKUP(Table1[[#This Row],[TeamFavoriteID]],Table2[team_id_pfr],Table2[team_name],"Even"))</f>
        <v>Carolina Panthers</v>
      </c>
      <c r="M8554">
        <v>-3</v>
      </c>
      <c r="N8554">
        <f>IF(Table1[[#This Row],[TeamFavorite]]=Table1[[#This Row],[TeamHome]],Table1[[#This Row],[ScoreAway]]-Table1[[#This Row],[ScoreHome]],Table1[[#This Row],[ScoreHome]]-Table1[[#This Row],[ScoreAway]])</f>
        <v>-25</v>
      </c>
      <c r="O8554">
        <f>IF(Table1[[#This Row],[SpreadActual]]&lt;Table1[[#This Row],[SpreadFavorite]],1,0)</f>
        <v>1</v>
      </c>
      <c r="P8554">
        <v>38</v>
      </c>
      <c r="Q8554" t="s">
        <v>160</v>
      </c>
      <c r="R8554" t="b">
        <v>0</v>
      </c>
      <c r="S8554">
        <v>61</v>
      </c>
      <c r="T8554">
        <v>4</v>
      </c>
      <c r="U8554">
        <v>78</v>
      </c>
    </row>
    <row r="8555" spans="1:22" x14ac:dyDescent="0.2">
      <c r="A8555" s="1">
        <v>38312</v>
      </c>
      <c r="B8555">
        <v>2004</v>
      </c>
      <c r="C8555">
        <f>_xlfn.MAXIFS(Table1[ScheduleWeekWritten],Table1[ScheduleSeason],Table1[[#This Row],[ScheduleSeason]])</f>
        <v>17</v>
      </c>
      <c r="D8555">
        <v>11</v>
      </c>
      <c r="E8555" cm="1">
        <f t="array" ref="E8555">_xlfn.XLOOKUP(Table1[[#This Row],[ScheduleWeekWritten]],Table3[Game],100+Table3[Increase],Table1[[#This Row],[ScheduleWeekWritten]])</f>
        <v>11</v>
      </c>
      <c r="F8555" t="b">
        <v>0</v>
      </c>
      <c r="G8555" t="s">
        <v>46</v>
      </c>
      <c r="H8555">
        <v>10</v>
      </c>
      <c r="I8555">
        <v>41</v>
      </c>
      <c r="J8555" t="s">
        <v>140</v>
      </c>
      <c r="K8555" t="s">
        <v>72</v>
      </c>
      <c r="L8555" t="str">
        <f>_xlfn.XLOOKUP(Table1[[#This Row],[TeamFavoriteID]],Table2[team_id],Table2[team_name],_xlfn.XLOOKUP(Table1[[#This Row],[TeamFavoriteID]],Table2[team_id_pfr],Table2[team_name],"Even"))</f>
        <v>Baltimore Colts</v>
      </c>
      <c r="M8555">
        <v>-8</v>
      </c>
      <c r="N8555">
        <f>IF(Table1[[#This Row],[TeamFavorite]]=Table1[[#This Row],[TeamHome]],Table1[[#This Row],[ScoreAway]]-Table1[[#This Row],[ScoreHome]],Table1[[#This Row],[ScoreHome]]-Table1[[#This Row],[ScoreAway]])</f>
        <v>-31</v>
      </c>
      <c r="O8555">
        <f>IF(Table1[[#This Row],[SpreadActual]]&lt;Table1[[#This Row],[SpreadFavorite]],1,0)</f>
        <v>1</v>
      </c>
      <c r="P8555">
        <v>44.5</v>
      </c>
      <c r="Q8555" t="s">
        <v>114</v>
      </c>
      <c r="R8555" t="b">
        <v>0</v>
      </c>
      <c r="S8555">
        <v>42</v>
      </c>
      <c r="T8555">
        <v>8</v>
      </c>
      <c r="U8555">
        <v>64</v>
      </c>
    </row>
    <row r="8556" spans="1:22" x14ac:dyDescent="0.2">
      <c r="A8556" s="1">
        <v>38312</v>
      </c>
      <c r="B8556">
        <v>2004</v>
      </c>
      <c r="C8556">
        <f>_xlfn.MAXIFS(Table1[ScheduleWeekWritten],Table1[ScheduleSeason],Table1[[#This Row],[ScheduleSeason]])</f>
        <v>17</v>
      </c>
      <c r="D8556">
        <v>11</v>
      </c>
      <c r="E8556" cm="1">
        <f t="array" ref="E8556">_xlfn.XLOOKUP(Table1[[#This Row],[ScheduleWeekWritten]],Table3[Game],100+Table3[Increase],Table1[[#This Row],[ScheduleWeekWritten]])</f>
        <v>11</v>
      </c>
      <c r="F8556" t="b">
        <v>0</v>
      </c>
      <c r="G8556" t="s">
        <v>101</v>
      </c>
      <c r="H8556">
        <v>14</v>
      </c>
      <c r="I8556">
        <v>19</v>
      </c>
      <c r="J8556" t="s">
        <v>49</v>
      </c>
      <c r="K8556" t="s">
        <v>51</v>
      </c>
      <c r="L8556" t="str">
        <f>_xlfn.XLOOKUP(Table1[[#This Row],[TeamFavoriteID]],Table2[team_id],Table2[team_name],_xlfn.XLOOKUP(Table1[[#This Row],[TeamFavoriteID]],Table2[team_id_pfr],Table2[team_name],"Even"))</f>
        <v>Pittsburgh Steelers</v>
      </c>
      <c r="M8556">
        <v>-4</v>
      </c>
      <c r="N8556">
        <f>IF(Table1[[#This Row],[TeamFavorite]]=Table1[[#This Row],[TeamHome]],Table1[[#This Row],[ScoreAway]]-Table1[[#This Row],[ScoreHome]],Table1[[#This Row],[ScoreHome]]-Table1[[#This Row],[ScoreAway]])</f>
        <v>-5</v>
      </c>
      <c r="O8556">
        <f>IF(Table1[[#This Row],[SpreadActual]]&lt;Table1[[#This Row],[SpreadFavorite]],1,0)</f>
        <v>1</v>
      </c>
      <c r="P8556">
        <v>40.5</v>
      </c>
      <c r="Q8556" t="s">
        <v>173</v>
      </c>
      <c r="R8556" t="b">
        <v>0</v>
      </c>
      <c r="S8556">
        <v>50</v>
      </c>
      <c r="T8556">
        <v>8</v>
      </c>
      <c r="U8556">
        <v>85</v>
      </c>
    </row>
    <row r="8557" spans="1:22" x14ac:dyDescent="0.2">
      <c r="A8557" s="1">
        <v>38312</v>
      </c>
      <c r="B8557">
        <v>2004</v>
      </c>
      <c r="C8557">
        <f>_xlfn.MAXIFS(Table1[ScheduleWeekWritten],Table1[ScheduleSeason],Table1[[#This Row],[ScheduleSeason]])</f>
        <v>17</v>
      </c>
      <c r="D8557">
        <v>11</v>
      </c>
      <c r="E8557" cm="1">
        <f t="array" ref="E8557">_xlfn.XLOOKUP(Table1[[#This Row],[ScheduleWeekWritten]],Table3[Game],100+Table3[Increase],Table1[[#This Row],[ScheduleWeekWritten]])</f>
        <v>11</v>
      </c>
      <c r="F8557" t="b">
        <v>0</v>
      </c>
      <c r="G8557" t="s">
        <v>62</v>
      </c>
      <c r="H8557">
        <v>7</v>
      </c>
      <c r="I8557">
        <v>10</v>
      </c>
      <c r="J8557" t="s">
        <v>31</v>
      </c>
      <c r="K8557" t="s">
        <v>32</v>
      </c>
      <c r="L8557" t="str">
        <f>_xlfn.XLOOKUP(Table1[[#This Row],[TeamFavoriteID]],Table2[team_id],Table2[team_name],_xlfn.XLOOKUP(Table1[[#This Row],[TeamFavoriteID]],Table2[team_id_pfr],Table2[team_name],"Even"))</f>
        <v>New York Jets</v>
      </c>
      <c r="M8557">
        <v>-1.5</v>
      </c>
      <c r="N8557">
        <f>IF(Table1[[#This Row],[TeamFavorite]]=Table1[[#This Row],[TeamHome]],Table1[[#This Row],[ScoreAway]]-Table1[[#This Row],[ScoreHome]],Table1[[#This Row],[ScoreHome]]-Table1[[#This Row],[ScoreAway]])</f>
        <v>-3</v>
      </c>
      <c r="O8557">
        <f>IF(Table1[[#This Row],[SpreadActual]]&lt;Table1[[#This Row],[SpreadFavorite]],1,0)</f>
        <v>1</v>
      </c>
      <c r="P8557">
        <v>38</v>
      </c>
      <c r="Q8557" t="s">
        <v>170</v>
      </c>
      <c r="R8557" t="b">
        <v>0</v>
      </c>
      <c r="S8557">
        <v>49</v>
      </c>
      <c r="T8557">
        <v>10</v>
      </c>
      <c r="U8557">
        <v>78</v>
      </c>
    </row>
    <row r="8558" spans="1:22" x14ac:dyDescent="0.2">
      <c r="A8558" s="1">
        <v>38312</v>
      </c>
      <c r="B8558">
        <v>2004</v>
      </c>
      <c r="C8558">
        <f>_xlfn.MAXIFS(Table1[ScheduleWeekWritten],Table1[ScheduleSeason],Table1[[#This Row],[ScheduleSeason]])</f>
        <v>17</v>
      </c>
      <c r="D8558">
        <v>11</v>
      </c>
      <c r="E8558" cm="1">
        <f t="array" ref="E8558">_xlfn.XLOOKUP(Table1[[#This Row],[ScheduleWeekWritten]],Table3[Game],100+Table3[Increase],Table1[[#This Row],[ScheduleWeekWritten]])</f>
        <v>11</v>
      </c>
      <c r="F8558" t="b">
        <v>0</v>
      </c>
      <c r="G8558" t="s">
        <v>177</v>
      </c>
      <c r="H8558">
        <v>13</v>
      </c>
      <c r="I8558">
        <v>16</v>
      </c>
      <c r="J8558" t="s">
        <v>33</v>
      </c>
      <c r="K8558" t="s">
        <v>35</v>
      </c>
      <c r="L8558" t="str">
        <f>_xlfn.XLOOKUP(Table1[[#This Row],[TeamFavoriteID]],Table2[team_id],Table2[team_name],_xlfn.XLOOKUP(Table1[[#This Row],[TeamFavoriteID]],Table2[team_id_pfr],Table2[team_name],"Even"))</f>
        <v>Green Bay Packers</v>
      </c>
      <c r="M8558">
        <v>-3</v>
      </c>
      <c r="N8558">
        <f>IF(Table1[[#This Row],[TeamFavorite]]=Table1[[#This Row],[TeamHome]],Table1[[#This Row],[ScoreAway]]-Table1[[#This Row],[ScoreHome]],Table1[[#This Row],[ScoreHome]]-Table1[[#This Row],[ScoreAway]])</f>
        <v>-3</v>
      </c>
      <c r="O8558">
        <f>IF(Table1[[#This Row],[SpreadActual]]&lt;Table1[[#This Row],[SpreadFavorite]],1,0)</f>
        <v>0</v>
      </c>
      <c r="P8558">
        <v>51</v>
      </c>
      <c r="Q8558" t="s">
        <v>178</v>
      </c>
      <c r="R8558" t="b">
        <v>0</v>
      </c>
      <c r="S8558">
        <v>72</v>
      </c>
      <c r="T8558">
        <v>0</v>
      </c>
      <c r="V8558" t="s">
        <v>103</v>
      </c>
    </row>
    <row r="8559" spans="1:22" x14ac:dyDescent="0.2">
      <c r="A8559" s="1">
        <v>38312</v>
      </c>
      <c r="B8559">
        <v>2004</v>
      </c>
      <c r="C8559">
        <f>_xlfn.MAXIFS(Table1[ScheduleWeekWritten],Table1[ScheduleSeason],Table1[[#This Row],[ScheduleSeason]])</f>
        <v>17</v>
      </c>
      <c r="D8559">
        <v>11</v>
      </c>
      <c r="E8559" cm="1">
        <f t="array" ref="E8559">_xlfn.XLOOKUP(Table1[[#This Row],[ScheduleWeekWritten]],Table3[Game],100+Table3[Increase],Table1[[#This Row],[ScheduleWeekWritten]])</f>
        <v>11</v>
      </c>
      <c r="F8559" t="b">
        <v>0</v>
      </c>
      <c r="G8559" t="s">
        <v>154</v>
      </c>
      <c r="H8559">
        <v>15</v>
      </c>
      <c r="I8559">
        <v>18</v>
      </c>
      <c r="J8559" t="s">
        <v>171</v>
      </c>
      <c r="K8559" t="s">
        <v>161</v>
      </c>
      <c r="L8559" t="str">
        <f>_xlfn.XLOOKUP(Table1[[#This Row],[TeamFavoriteID]],Table2[team_id],Table2[team_name],_xlfn.XLOOKUP(Table1[[#This Row],[TeamFavoriteID]],Table2[team_id_pfr],Table2[team_name],"Even"))</f>
        <v>Jacksonville Jaguars</v>
      </c>
      <c r="M8559">
        <v>-3</v>
      </c>
      <c r="N8559">
        <f>IF(Table1[[#This Row],[TeamFavorite]]=Table1[[#This Row],[TeamHome]],Table1[[#This Row],[ScoreAway]]-Table1[[#This Row],[ScoreHome]],Table1[[#This Row],[ScoreHome]]-Table1[[#This Row],[ScoreAway]])</f>
        <v>3</v>
      </c>
      <c r="O8559">
        <f>IF(Table1[[#This Row],[SpreadActual]]&lt;Table1[[#This Row],[SpreadFavorite]],1,0)</f>
        <v>0</v>
      </c>
      <c r="P8559">
        <v>36</v>
      </c>
      <c r="Q8559" t="s">
        <v>155</v>
      </c>
      <c r="R8559" t="b">
        <v>0</v>
      </c>
      <c r="S8559">
        <v>71</v>
      </c>
      <c r="T8559">
        <v>5</v>
      </c>
      <c r="U8559">
        <v>78</v>
      </c>
    </row>
    <row r="8560" spans="1:22" x14ac:dyDescent="0.2">
      <c r="A8560" s="1">
        <v>38312</v>
      </c>
      <c r="B8560">
        <v>2004</v>
      </c>
      <c r="C8560">
        <f>_xlfn.MAXIFS(Table1[ScheduleWeekWritten],Table1[ScheduleSeason],Table1[[#This Row],[ScheduleSeason]])</f>
        <v>17</v>
      </c>
      <c r="D8560">
        <v>11</v>
      </c>
      <c r="E8560" cm="1">
        <f t="array" ref="E8560">_xlfn.XLOOKUP(Table1[[#This Row],[ScheduleWeekWritten]],Table3[Game],100+Table3[Increase],Table1[[#This Row],[ScheduleWeekWritten]])</f>
        <v>11</v>
      </c>
      <c r="F8560" t="b">
        <v>0</v>
      </c>
      <c r="G8560" t="s">
        <v>54</v>
      </c>
      <c r="H8560">
        <v>22</v>
      </c>
      <c r="I8560">
        <v>19</v>
      </c>
      <c r="J8560" t="s">
        <v>45</v>
      </c>
      <c r="K8560" t="s">
        <v>55</v>
      </c>
      <c r="L8560" t="str">
        <f>_xlfn.XLOOKUP(Table1[[#This Row],[TeamFavoriteID]],Table2[team_id],Table2[team_name],_xlfn.XLOOKUP(Table1[[#This Row],[TeamFavoriteID]],Table2[team_id_pfr],Table2[team_name],"Even"))</f>
        <v>Minnesota Vikings</v>
      </c>
      <c r="M8560">
        <v>-8</v>
      </c>
      <c r="N8560">
        <f>IF(Table1[[#This Row],[TeamFavorite]]=Table1[[#This Row],[TeamHome]],Table1[[#This Row],[ScoreAway]]-Table1[[#This Row],[ScoreHome]],Table1[[#This Row],[ScoreHome]]-Table1[[#This Row],[ScoreAway]])</f>
        <v>-3</v>
      </c>
      <c r="O8560">
        <f>IF(Table1[[#This Row],[SpreadActual]]&lt;Table1[[#This Row],[SpreadFavorite]],1,0)</f>
        <v>0</v>
      </c>
      <c r="P8560">
        <v>48</v>
      </c>
      <c r="Q8560" t="s">
        <v>137</v>
      </c>
      <c r="R8560" t="b">
        <v>0</v>
      </c>
      <c r="S8560">
        <v>72</v>
      </c>
      <c r="T8560">
        <v>0</v>
      </c>
      <c r="V8560" t="s">
        <v>103</v>
      </c>
    </row>
    <row r="8561" spans="1:22" x14ac:dyDescent="0.2">
      <c r="A8561" s="1">
        <v>38312</v>
      </c>
      <c r="B8561">
        <v>2004</v>
      </c>
      <c r="C8561">
        <f>_xlfn.MAXIFS(Table1[ScheduleWeekWritten],Table1[ScheduleSeason],Table1[[#This Row],[ScheduleSeason]])</f>
        <v>17</v>
      </c>
      <c r="D8561">
        <v>11</v>
      </c>
      <c r="E8561" cm="1">
        <f t="array" ref="E8561">_xlfn.XLOOKUP(Table1[[#This Row],[ScheduleWeekWritten]],Table3[Game],100+Table3[Increase],Table1[[#This Row],[ScheduleWeekWritten]])</f>
        <v>11</v>
      </c>
      <c r="F8561" t="b">
        <v>0</v>
      </c>
      <c r="G8561" t="s">
        <v>95</v>
      </c>
      <c r="H8561">
        <v>13</v>
      </c>
      <c r="I8561">
        <v>34</v>
      </c>
      <c r="J8561" t="s">
        <v>24</v>
      </c>
      <c r="K8561" t="s">
        <v>88</v>
      </c>
      <c r="L8561" t="str">
        <f>_xlfn.XLOOKUP(Table1[[#This Row],[TeamFavoriteID]],Table2[team_id],Table2[team_name],_xlfn.XLOOKUP(Table1[[#This Row],[TeamFavoriteID]],Table2[team_id_pfr],Table2[team_name],"Even"))</f>
        <v>Denver Broncos</v>
      </c>
      <c r="M8561">
        <v>-6</v>
      </c>
      <c r="N8561">
        <f>IF(Table1[[#This Row],[TeamFavorite]]=Table1[[#This Row],[TeamHome]],Table1[[#This Row],[ScoreAway]]-Table1[[#This Row],[ScoreHome]],Table1[[#This Row],[ScoreHome]]-Table1[[#This Row],[ScoreAway]])</f>
        <v>-21</v>
      </c>
      <c r="O8561">
        <f>IF(Table1[[#This Row],[SpreadActual]]&lt;Table1[[#This Row],[SpreadFavorite]],1,0)</f>
        <v>1</v>
      </c>
      <c r="P8561">
        <v>48.5</v>
      </c>
      <c r="Q8561" t="s">
        <v>124</v>
      </c>
      <c r="R8561" t="b">
        <v>0</v>
      </c>
      <c r="S8561">
        <v>72</v>
      </c>
      <c r="T8561">
        <v>0</v>
      </c>
      <c r="V8561" t="s">
        <v>103</v>
      </c>
    </row>
    <row r="8562" spans="1:22" x14ac:dyDescent="0.2">
      <c r="A8562" s="1">
        <v>38312</v>
      </c>
      <c r="B8562">
        <v>2004</v>
      </c>
      <c r="C8562">
        <f>_xlfn.MAXIFS(Table1[ScheduleWeekWritten],Table1[ScheduleSeason],Table1[[#This Row],[ScheduleSeason]])</f>
        <v>17</v>
      </c>
      <c r="D8562">
        <v>11</v>
      </c>
      <c r="E8562" cm="1">
        <f t="array" ref="E8562">_xlfn.XLOOKUP(Table1[[#This Row],[ScheduleWeekWritten]],Table3[Game],100+Table3[Increase],Table1[[#This Row],[ScheduleWeekWritten]])</f>
        <v>11</v>
      </c>
      <c r="F8562" t="b">
        <v>0</v>
      </c>
      <c r="G8562" t="s">
        <v>50</v>
      </c>
      <c r="H8562">
        <v>10</v>
      </c>
      <c r="I8562">
        <v>14</v>
      </c>
      <c r="J8562" t="s">
        <v>38</v>
      </c>
      <c r="K8562" t="s">
        <v>109</v>
      </c>
      <c r="L8562" t="str">
        <f>_xlfn.XLOOKUP(Table1[[#This Row],[TeamFavoriteID]],Table2[team_id],Table2[team_name],_xlfn.XLOOKUP(Table1[[#This Row],[TeamFavoriteID]],Table2[team_id_pfr],Table2[team_name],"Even"))</f>
        <v>Atlanta Falcons</v>
      </c>
      <c r="M8562">
        <v>-3</v>
      </c>
      <c r="N8562">
        <f>IF(Table1[[#This Row],[TeamFavorite]]=Table1[[#This Row],[TeamHome]],Table1[[#This Row],[ScoreAway]]-Table1[[#This Row],[ScoreHome]],Table1[[#This Row],[ScoreHome]]-Table1[[#This Row],[ScoreAway]])</f>
        <v>-4</v>
      </c>
      <c r="O8562">
        <f>IF(Table1[[#This Row],[SpreadActual]]&lt;Table1[[#This Row],[SpreadFavorite]],1,0)</f>
        <v>1</v>
      </c>
      <c r="P8562">
        <v>40</v>
      </c>
      <c r="Q8562" t="s">
        <v>126</v>
      </c>
      <c r="R8562" t="b">
        <v>0</v>
      </c>
      <c r="S8562">
        <v>49</v>
      </c>
      <c r="T8562">
        <v>8</v>
      </c>
      <c r="U8562">
        <v>94</v>
      </c>
    </row>
    <row r="8563" spans="1:22" x14ac:dyDescent="0.2">
      <c r="A8563" s="1">
        <v>38312</v>
      </c>
      <c r="B8563">
        <v>2004</v>
      </c>
      <c r="C8563">
        <f>_xlfn.MAXIFS(Table1[ScheduleWeekWritten],Table1[ScheduleSeason],Table1[[#This Row],[ScheduleSeason]])</f>
        <v>17</v>
      </c>
      <c r="D8563">
        <v>11</v>
      </c>
      <c r="E8563" cm="1">
        <f t="array" ref="E8563">_xlfn.XLOOKUP(Table1[[#This Row],[ScheduleWeekWritten]],Table3[Game],100+Table3[Increase],Table1[[#This Row],[ScheduleWeekWritten]])</f>
        <v>11</v>
      </c>
      <c r="F8563" t="b">
        <v>0</v>
      </c>
      <c r="G8563" t="s">
        <v>20</v>
      </c>
      <c r="H8563">
        <v>17</v>
      </c>
      <c r="I8563">
        <v>23</v>
      </c>
      <c r="J8563" t="s">
        <v>27</v>
      </c>
      <c r="K8563" t="s">
        <v>29</v>
      </c>
      <c r="L8563" t="str">
        <f>_xlfn.XLOOKUP(Table1[[#This Row],[TeamFavoriteID]],Table2[team_id],Table2[team_name],_xlfn.XLOOKUP(Table1[[#This Row],[TeamFavoriteID]],Table2[team_id_pfr],Table2[team_name],"Even"))</f>
        <v>Los Angeles Chargers</v>
      </c>
      <c r="M8563">
        <v>-4.5</v>
      </c>
      <c r="N8563">
        <f>IF(Table1[[#This Row],[TeamFavorite]]=Table1[[#This Row],[TeamHome]],Table1[[#This Row],[ScoreAway]]-Table1[[#This Row],[ScoreHome]],Table1[[#This Row],[ScoreHome]]-Table1[[#This Row],[ScoreAway]])</f>
        <v>-6</v>
      </c>
      <c r="O8563">
        <f>IF(Table1[[#This Row],[SpreadActual]]&lt;Table1[[#This Row],[SpreadFavorite]],1,0)</f>
        <v>1</v>
      </c>
      <c r="P8563">
        <v>47.5</v>
      </c>
      <c r="Q8563" t="s">
        <v>76</v>
      </c>
      <c r="R8563" t="b">
        <v>0</v>
      </c>
      <c r="S8563">
        <v>55</v>
      </c>
      <c r="T8563">
        <v>23</v>
      </c>
      <c r="U8563">
        <v>27</v>
      </c>
    </row>
    <row r="8564" spans="1:22" x14ac:dyDescent="0.2">
      <c r="A8564" s="1">
        <v>38312</v>
      </c>
      <c r="B8564">
        <v>2004</v>
      </c>
      <c r="C8564">
        <f>_xlfn.MAXIFS(Table1[ScheduleWeekWritten],Table1[ScheduleSeason],Table1[[#This Row],[ScheduleSeason]])</f>
        <v>17</v>
      </c>
      <c r="D8564">
        <v>11</v>
      </c>
      <c r="E8564" cm="1">
        <f t="array" ref="E8564">_xlfn.XLOOKUP(Table1[[#This Row],[ScheduleWeekWritten]],Table3[Game],100+Table3[Increase],Table1[[#This Row],[ScheduleWeekWritten]])</f>
        <v>11</v>
      </c>
      <c r="F8564" t="b">
        <v>0</v>
      </c>
      <c r="G8564" t="s">
        <v>58</v>
      </c>
      <c r="H8564">
        <v>28</v>
      </c>
      <c r="I8564">
        <v>6</v>
      </c>
      <c r="J8564" t="s">
        <v>61</v>
      </c>
      <c r="K8564" t="s">
        <v>77</v>
      </c>
      <c r="L8564" t="str">
        <f>_xlfn.XLOOKUP(Table1[[#This Row],[TeamFavoriteID]],Table2[team_id],Table2[team_name],_xlfn.XLOOKUP(Table1[[#This Row],[TeamFavoriteID]],Table2[team_id_pfr],Table2[team_name],"Even"))</f>
        <v>Philadelphia Eagles</v>
      </c>
      <c r="M8564">
        <v>-10</v>
      </c>
      <c r="N8564">
        <f>IF(Table1[[#This Row],[TeamFavorite]]=Table1[[#This Row],[TeamHome]],Table1[[#This Row],[ScoreAway]]-Table1[[#This Row],[ScoreHome]],Table1[[#This Row],[ScoreHome]]-Table1[[#This Row],[ScoreAway]])</f>
        <v>-22</v>
      </c>
      <c r="O8564">
        <f>IF(Table1[[#This Row],[SpreadActual]]&lt;Table1[[#This Row],[SpreadFavorite]],1,0)</f>
        <v>1</v>
      </c>
      <c r="P8564">
        <v>38.5</v>
      </c>
      <c r="Q8564" t="s">
        <v>183</v>
      </c>
      <c r="R8564" t="b">
        <v>0</v>
      </c>
      <c r="S8564">
        <v>51</v>
      </c>
      <c r="T8564">
        <v>7</v>
      </c>
      <c r="U8564">
        <v>89</v>
      </c>
    </row>
    <row r="8565" spans="1:22" x14ac:dyDescent="0.2">
      <c r="A8565" s="1">
        <v>38312</v>
      </c>
      <c r="B8565">
        <v>2004</v>
      </c>
      <c r="C8565">
        <f>_xlfn.MAXIFS(Table1[ScheduleWeekWritten],Table1[ScheduleSeason],Table1[[#This Row],[ScheduleSeason]])</f>
        <v>17</v>
      </c>
      <c r="D8565">
        <v>11</v>
      </c>
      <c r="E8565" cm="1">
        <f t="array" ref="E8565">_xlfn.XLOOKUP(Table1[[#This Row],[ScheduleWeekWritten]],Table3[Game],100+Table3[Increase],Table1[[#This Row],[ScheduleWeekWritten]])</f>
        <v>11</v>
      </c>
      <c r="F8565" t="b">
        <v>0</v>
      </c>
      <c r="G8565" t="s">
        <v>128</v>
      </c>
      <c r="H8565">
        <v>24</v>
      </c>
      <c r="I8565">
        <v>17</v>
      </c>
      <c r="J8565" t="s">
        <v>19</v>
      </c>
      <c r="K8565" t="s">
        <v>132</v>
      </c>
      <c r="L8565" t="str">
        <f>_xlfn.XLOOKUP(Table1[[#This Row],[TeamFavoriteID]],Table2[team_id],Table2[team_name],_xlfn.XLOOKUP(Table1[[#This Row],[TeamFavoriteID]],Table2[team_id_pfr],Table2[team_name],"Even"))</f>
        <v>Seattle Seahawks</v>
      </c>
      <c r="M8565">
        <v>-9.5</v>
      </c>
      <c r="N8565">
        <f>IF(Table1[[#This Row],[TeamFavorite]]=Table1[[#This Row],[TeamHome]],Table1[[#This Row],[ScoreAway]]-Table1[[#This Row],[ScoreHome]],Table1[[#This Row],[ScoreHome]]-Table1[[#This Row],[ScoreAway]])</f>
        <v>-7</v>
      </c>
      <c r="O8565">
        <f>IF(Table1[[#This Row],[SpreadActual]]&lt;Table1[[#This Row],[SpreadFavorite]],1,0)</f>
        <v>0</v>
      </c>
      <c r="P8565">
        <v>37</v>
      </c>
      <c r="Q8565" t="s">
        <v>180</v>
      </c>
      <c r="R8565" t="b">
        <v>0</v>
      </c>
      <c r="S8565">
        <v>41</v>
      </c>
      <c r="T8565">
        <v>3</v>
      </c>
      <c r="U8565">
        <v>81</v>
      </c>
    </row>
    <row r="8566" spans="1:22" x14ac:dyDescent="0.2">
      <c r="A8566" s="1">
        <v>38312</v>
      </c>
      <c r="B8566">
        <v>2004</v>
      </c>
      <c r="C8566">
        <f>_xlfn.MAXIFS(Table1[ScheduleWeekWritten],Table1[ScheduleSeason],Table1[[#This Row],[ScheduleSeason]])</f>
        <v>17</v>
      </c>
      <c r="D8566">
        <v>11</v>
      </c>
      <c r="E8566" cm="1">
        <f t="array" ref="E8566">_xlfn.XLOOKUP(Table1[[#This Row],[ScheduleWeekWritten]],Table3[Game],100+Table3[Increase],Table1[[#This Row],[ScheduleWeekWritten]])</f>
        <v>11</v>
      </c>
      <c r="F8566" t="b">
        <v>0</v>
      </c>
      <c r="G8566" t="s">
        <v>127</v>
      </c>
      <c r="H8566">
        <v>35</v>
      </c>
      <c r="I8566">
        <v>3</v>
      </c>
      <c r="J8566" t="s">
        <v>53</v>
      </c>
      <c r="K8566" t="s">
        <v>133</v>
      </c>
      <c r="L8566" t="str">
        <f>_xlfn.XLOOKUP(Table1[[#This Row],[TeamFavoriteID]],Table2[team_id],Table2[team_name],_xlfn.XLOOKUP(Table1[[#This Row],[TeamFavoriteID]],Table2[team_id_pfr],Table2[team_name],"Even"))</f>
        <v>Tampa Bay Buccaneers</v>
      </c>
      <c r="M8566">
        <v>-8</v>
      </c>
      <c r="N8566">
        <f>IF(Table1[[#This Row],[TeamFavorite]]=Table1[[#This Row],[TeamHome]],Table1[[#This Row],[ScoreAway]]-Table1[[#This Row],[ScoreHome]],Table1[[#This Row],[ScoreHome]]-Table1[[#This Row],[ScoreAway]])</f>
        <v>-32</v>
      </c>
      <c r="O8566">
        <f>IF(Table1[[#This Row],[SpreadActual]]&lt;Table1[[#This Row],[SpreadFavorite]],1,0)</f>
        <v>1</v>
      </c>
      <c r="P8566">
        <v>42</v>
      </c>
      <c r="Q8566" t="s">
        <v>168</v>
      </c>
      <c r="R8566" t="b">
        <v>0</v>
      </c>
      <c r="S8566">
        <v>71</v>
      </c>
      <c r="T8566">
        <v>5</v>
      </c>
      <c r="U8566">
        <v>73</v>
      </c>
    </row>
    <row r="8567" spans="1:22" x14ac:dyDescent="0.2">
      <c r="A8567" s="1">
        <v>38313</v>
      </c>
      <c r="B8567">
        <v>2004</v>
      </c>
      <c r="C8567">
        <f>_xlfn.MAXIFS(Table1[ScheduleWeekWritten],Table1[ScheduleSeason],Table1[[#This Row],[ScheduleSeason]])</f>
        <v>17</v>
      </c>
      <c r="D8567">
        <v>11</v>
      </c>
      <c r="E8567" cm="1">
        <f t="array" ref="E8567">_xlfn.XLOOKUP(Table1[[#This Row],[ScheduleWeekWritten]],Table3[Game],100+Table3[Increase],Table1[[#This Row],[ScheduleWeekWritten]])</f>
        <v>11</v>
      </c>
      <c r="F8567" t="b">
        <v>0</v>
      </c>
      <c r="G8567" t="s">
        <v>42</v>
      </c>
      <c r="H8567">
        <v>19</v>
      </c>
      <c r="I8567">
        <v>27</v>
      </c>
      <c r="J8567" t="s">
        <v>115</v>
      </c>
      <c r="K8567" t="s">
        <v>70</v>
      </c>
      <c r="L8567" t="str">
        <f>_xlfn.XLOOKUP(Table1[[#This Row],[TeamFavoriteID]],Table2[team_id],Table2[team_name],_xlfn.XLOOKUP(Table1[[#This Row],[TeamFavoriteID]],Table2[team_id_pfr],Table2[team_name],"Even"))</f>
        <v>Boston Patriots</v>
      </c>
      <c r="M8567">
        <v>-3</v>
      </c>
      <c r="N8567">
        <f>IF(Table1[[#This Row],[TeamFavorite]]=Table1[[#This Row],[TeamHome]],Table1[[#This Row],[ScoreAway]]-Table1[[#This Row],[ScoreHome]],Table1[[#This Row],[ScoreHome]]-Table1[[#This Row],[ScoreAway]])</f>
        <v>-8</v>
      </c>
      <c r="O8567">
        <f>IF(Table1[[#This Row],[SpreadActual]]&lt;Table1[[#This Row],[SpreadFavorite]],1,0)</f>
        <v>1</v>
      </c>
      <c r="P8567">
        <v>52</v>
      </c>
      <c r="Q8567" t="s">
        <v>117</v>
      </c>
      <c r="R8567" t="b">
        <v>0</v>
      </c>
      <c r="S8567">
        <v>43</v>
      </c>
      <c r="T8567">
        <v>5</v>
      </c>
      <c r="U8567">
        <v>85</v>
      </c>
    </row>
    <row r="8568" spans="1:22" x14ac:dyDescent="0.2">
      <c r="A8568" s="1">
        <v>38316</v>
      </c>
      <c r="B8568">
        <v>2004</v>
      </c>
      <c r="C8568">
        <f>_xlfn.MAXIFS(Table1[ScheduleWeekWritten],Table1[ScheduleSeason],Table1[[#This Row],[ScheduleSeason]])</f>
        <v>17</v>
      </c>
      <c r="D8568">
        <v>12</v>
      </c>
      <c r="E8568" cm="1">
        <f t="array" ref="E8568">_xlfn.XLOOKUP(Table1[[#This Row],[ScheduleWeekWritten]],Table3[Game],100+Table3[Increase],Table1[[#This Row],[ScheduleWeekWritten]])</f>
        <v>12</v>
      </c>
      <c r="F8568" t="b">
        <v>0</v>
      </c>
      <c r="G8568" t="s">
        <v>67</v>
      </c>
      <c r="H8568">
        <v>21</v>
      </c>
      <c r="I8568">
        <v>7</v>
      </c>
      <c r="J8568" t="s">
        <v>46</v>
      </c>
      <c r="K8568" t="s">
        <v>68</v>
      </c>
      <c r="L8568" t="str">
        <f>_xlfn.XLOOKUP(Table1[[#This Row],[TeamFavoriteID]],Table2[team_id],Table2[team_name],_xlfn.XLOOKUP(Table1[[#This Row],[TeamFavoriteID]],Table2[team_id_pfr],Table2[team_name],"Even"))</f>
        <v>Dallas Cowboys</v>
      </c>
      <c r="M8568">
        <v>-3.5</v>
      </c>
      <c r="N8568">
        <f>IF(Table1[[#This Row],[TeamFavorite]]=Table1[[#This Row],[TeamHome]],Table1[[#This Row],[ScoreAway]]-Table1[[#This Row],[ScoreHome]],Table1[[#This Row],[ScoreHome]]-Table1[[#This Row],[ScoreAway]])</f>
        <v>-14</v>
      </c>
      <c r="O8568">
        <f>IF(Table1[[#This Row],[SpreadActual]]&lt;Table1[[#This Row],[SpreadFavorite]],1,0)</f>
        <v>1</v>
      </c>
      <c r="P8568">
        <v>36</v>
      </c>
      <c r="Q8568" t="s">
        <v>119</v>
      </c>
      <c r="R8568" t="b">
        <v>0</v>
      </c>
      <c r="S8568">
        <v>47</v>
      </c>
      <c r="T8568">
        <v>12</v>
      </c>
      <c r="U8568">
        <v>57</v>
      </c>
    </row>
    <row r="8569" spans="1:22" x14ac:dyDescent="0.2">
      <c r="A8569" s="1">
        <v>38316</v>
      </c>
      <c r="B8569">
        <v>2004</v>
      </c>
      <c r="C8569">
        <f>_xlfn.MAXIFS(Table1[ScheduleWeekWritten],Table1[ScheduleSeason],Table1[[#This Row],[ScheduleSeason]])</f>
        <v>17</v>
      </c>
      <c r="D8569">
        <v>12</v>
      </c>
      <c r="E8569" cm="1">
        <f t="array" ref="E8569">_xlfn.XLOOKUP(Table1[[#This Row],[ScheduleWeekWritten]],Table3[Game],100+Table3[Increase],Table1[[#This Row],[ScheduleWeekWritten]])</f>
        <v>12</v>
      </c>
      <c r="F8569" t="b">
        <v>0</v>
      </c>
      <c r="G8569" t="s">
        <v>45</v>
      </c>
      <c r="H8569">
        <v>9</v>
      </c>
      <c r="I8569">
        <v>41</v>
      </c>
      <c r="J8569" t="s">
        <v>140</v>
      </c>
      <c r="K8569" t="s">
        <v>72</v>
      </c>
      <c r="L8569" t="str">
        <f>_xlfn.XLOOKUP(Table1[[#This Row],[TeamFavoriteID]],Table2[team_id],Table2[team_name],_xlfn.XLOOKUP(Table1[[#This Row],[TeamFavoriteID]],Table2[team_id_pfr],Table2[team_name],"Even"))</f>
        <v>Baltimore Colts</v>
      </c>
      <c r="M8569">
        <v>-8.5</v>
      </c>
      <c r="N8569">
        <f>IF(Table1[[#This Row],[TeamFavorite]]=Table1[[#This Row],[TeamHome]],Table1[[#This Row],[ScoreAway]]-Table1[[#This Row],[ScoreHome]],Table1[[#This Row],[ScoreHome]]-Table1[[#This Row],[ScoreAway]])</f>
        <v>-32</v>
      </c>
      <c r="O8569">
        <f>IF(Table1[[#This Row],[SpreadActual]]&lt;Table1[[#This Row],[SpreadFavorite]],1,0)</f>
        <v>1</v>
      </c>
      <c r="P8569">
        <v>54</v>
      </c>
      <c r="Q8569" t="s">
        <v>181</v>
      </c>
      <c r="R8569" t="b">
        <v>0</v>
      </c>
      <c r="S8569">
        <v>72</v>
      </c>
      <c r="T8569">
        <v>0</v>
      </c>
      <c r="V8569" t="s">
        <v>103</v>
      </c>
    </row>
    <row r="8570" spans="1:22" x14ac:dyDescent="0.2">
      <c r="A8570" s="1">
        <v>38319</v>
      </c>
      <c r="B8570">
        <v>2004</v>
      </c>
      <c r="C8570">
        <f>_xlfn.MAXIFS(Table1[ScheduleWeekWritten],Table1[ScheduleSeason],Table1[[#This Row],[ScheduleSeason]])</f>
        <v>17</v>
      </c>
      <c r="D8570">
        <v>12</v>
      </c>
      <c r="E8570" cm="1">
        <f t="array" ref="E8570">_xlfn.XLOOKUP(Table1[[#This Row],[ScheduleWeekWritten]],Table3[Game],100+Table3[Increase],Table1[[#This Row],[ScheduleWeekWritten]])</f>
        <v>12</v>
      </c>
      <c r="F8570" t="b">
        <v>0</v>
      </c>
      <c r="G8570" t="s">
        <v>149</v>
      </c>
      <c r="H8570">
        <v>3</v>
      </c>
      <c r="I8570">
        <v>13</v>
      </c>
      <c r="J8570" t="s">
        <v>31</v>
      </c>
      <c r="K8570" t="s">
        <v>32</v>
      </c>
      <c r="L8570" t="str">
        <f>_xlfn.XLOOKUP(Table1[[#This Row],[TeamFavoriteID]],Table2[team_id],Table2[team_name],_xlfn.XLOOKUP(Table1[[#This Row],[TeamFavoriteID]],Table2[team_id_pfr],Table2[team_name],"Even"))</f>
        <v>New York Jets</v>
      </c>
      <c r="M8570">
        <v>-3</v>
      </c>
      <c r="N8570">
        <f>IF(Table1[[#This Row],[TeamFavorite]]=Table1[[#This Row],[TeamHome]],Table1[[#This Row],[ScoreAway]]-Table1[[#This Row],[ScoreHome]],Table1[[#This Row],[ScoreHome]]-Table1[[#This Row],[ScoreAway]])</f>
        <v>-10</v>
      </c>
      <c r="O8570">
        <f>IF(Table1[[#This Row],[SpreadActual]]&lt;Table1[[#This Row],[SpreadFavorite]],1,0)</f>
        <v>1</v>
      </c>
      <c r="P8570">
        <v>36.5</v>
      </c>
      <c r="Q8570" t="s">
        <v>150</v>
      </c>
      <c r="R8570" t="b">
        <v>0</v>
      </c>
      <c r="S8570">
        <v>59</v>
      </c>
      <c r="T8570">
        <v>12</v>
      </c>
      <c r="U8570">
        <v>47</v>
      </c>
    </row>
    <row r="8571" spans="1:22" x14ac:dyDescent="0.2">
      <c r="A8571" s="1">
        <v>38319</v>
      </c>
      <c r="B8571">
        <v>2004</v>
      </c>
      <c r="C8571">
        <f>_xlfn.MAXIFS(Table1[ScheduleWeekWritten],Table1[ScheduleSeason],Table1[[#This Row],[ScheduleSeason]])</f>
        <v>17</v>
      </c>
      <c r="D8571">
        <v>12</v>
      </c>
      <c r="E8571" cm="1">
        <f t="array" ref="E8571">_xlfn.XLOOKUP(Table1[[#This Row],[ScheduleWeekWritten]],Table3[Game],100+Table3[Increase],Table1[[#This Row],[ScheduleWeekWritten]])</f>
        <v>12</v>
      </c>
      <c r="F8571" t="b">
        <v>0</v>
      </c>
      <c r="G8571" t="s">
        <v>38</v>
      </c>
      <c r="H8571">
        <v>24</v>
      </c>
      <c r="I8571">
        <v>21</v>
      </c>
      <c r="J8571" t="s">
        <v>95</v>
      </c>
      <c r="K8571" t="s">
        <v>109</v>
      </c>
      <c r="L8571" t="str">
        <f>_xlfn.XLOOKUP(Table1[[#This Row],[TeamFavoriteID]],Table2[team_id],Table2[team_name],_xlfn.XLOOKUP(Table1[[#This Row],[TeamFavoriteID]],Table2[team_id_pfr],Table2[team_name],"Even"))</f>
        <v>Atlanta Falcons</v>
      </c>
      <c r="M8571">
        <v>-9</v>
      </c>
      <c r="N8571">
        <f>IF(Table1[[#This Row],[TeamFavorite]]=Table1[[#This Row],[TeamHome]],Table1[[#This Row],[ScoreAway]]-Table1[[#This Row],[ScoreHome]],Table1[[#This Row],[ScoreHome]]-Table1[[#This Row],[ScoreAway]])</f>
        <v>-3</v>
      </c>
      <c r="O8571">
        <f>IF(Table1[[#This Row],[SpreadActual]]&lt;Table1[[#This Row],[SpreadFavorite]],1,0)</f>
        <v>0</v>
      </c>
      <c r="P8571">
        <v>47.5</v>
      </c>
      <c r="Q8571" t="s">
        <v>148</v>
      </c>
      <c r="R8571" t="b">
        <v>0</v>
      </c>
      <c r="S8571">
        <v>72</v>
      </c>
      <c r="T8571">
        <v>0</v>
      </c>
      <c r="V8571" t="s">
        <v>103</v>
      </c>
    </row>
    <row r="8572" spans="1:22" x14ac:dyDescent="0.2">
      <c r="A8572" s="1">
        <v>38319</v>
      </c>
      <c r="B8572">
        <v>2004</v>
      </c>
      <c r="C8572">
        <f>_xlfn.MAXIFS(Table1[ScheduleWeekWritten],Table1[ScheduleSeason],Table1[[#This Row],[ScheduleSeason]])</f>
        <v>17</v>
      </c>
      <c r="D8572">
        <v>12</v>
      </c>
      <c r="E8572" cm="1">
        <f t="array" ref="E8572">_xlfn.XLOOKUP(Table1[[#This Row],[ScheduleWeekWritten]],Table3[Game],100+Table3[Increase],Table1[[#This Row],[ScheduleWeekWritten]])</f>
        <v>12</v>
      </c>
      <c r="F8572" t="b">
        <v>0</v>
      </c>
      <c r="G8572" t="s">
        <v>152</v>
      </c>
      <c r="H8572">
        <v>21</v>
      </c>
      <c r="I8572">
        <v>14</v>
      </c>
      <c r="J8572" t="s">
        <v>127</v>
      </c>
      <c r="K8572" t="s">
        <v>133</v>
      </c>
      <c r="L8572" t="str">
        <f>_xlfn.XLOOKUP(Table1[[#This Row],[TeamFavoriteID]],Table2[team_id],Table2[team_name],_xlfn.XLOOKUP(Table1[[#This Row],[TeamFavoriteID]],Table2[team_id_pfr],Table2[team_name],"Even"))</f>
        <v>Tampa Bay Buccaneers</v>
      </c>
      <c r="M8572">
        <v>-3</v>
      </c>
      <c r="N8572">
        <f>IF(Table1[[#This Row],[TeamFavorite]]=Table1[[#This Row],[TeamHome]],Table1[[#This Row],[ScoreAway]]-Table1[[#This Row],[ScoreHome]],Table1[[#This Row],[ScoreHome]]-Table1[[#This Row],[ScoreAway]])</f>
        <v>7</v>
      </c>
      <c r="O8572">
        <f>IF(Table1[[#This Row],[SpreadActual]]&lt;Table1[[#This Row],[SpreadFavorite]],1,0)</f>
        <v>0</v>
      </c>
      <c r="P8572">
        <v>39</v>
      </c>
      <c r="Q8572" t="s">
        <v>160</v>
      </c>
      <c r="R8572" t="b">
        <v>0</v>
      </c>
      <c r="S8572">
        <v>48</v>
      </c>
      <c r="T8572">
        <v>7</v>
      </c>
      <c r="U8572">
        <v>75</v>
      </c>
    </row>
    <row r="8573" spans="1:22" x14ac:dyDescent="0.2">
      <c r="A8573" s="1">
        <v>38319</v>
      </c>
      <c r="B8573">
        <v>2004</v>
      </c>
      <c r="C8573">
        <f>_xlfn.MAXIFS(Table1[ScheduleWeekWritten],Table1[ScheduleSeason],Table1[[#This Row],[ScheduleSeason]])</f>
        <v>17</v>
      </c>
      <c r="D8573">
        <v>12</v>
      </c>
      <c r="E8573" cm="1">
        <f t="array" ref="E8573">_xlfn.XLOOKUP(Table1[[#This Row],[ScheduleWeekWritten]],Table3[Game],100+Table3[Increase],Table1[[#This Row],[ScheduleWeekWritten]])</f>
        <v>12</v>
      </c>
      <c r="F8573" t="b">
        <v>0</v>
      </c>
      <c r="G8573" t="s">
        <v>101</v>
      </c>
      <c r="H8573">
        <v>58</v>
      </c>
      <c r="I8573">
        <v>48</v>
      </c>
      <c r="J8573" t="s">
        <v>62</v>
      </c>
      <c r="K8573" t="s">
        <v>104</v>
      </c>
      <c r="L8573" t="str">
        <f>_xlfn.XLOOKUP(Table1[[#This Row],[TeamFavoriteID]],Table2[team_id],Table2[team_name],_xlfn.XLOOKUP(Table1[[#This Row],[TeamFavoriteID]],Table2[team_id_pfr],Table2[team_name],"Even"))</f>
        <v>Cincinnati Bengals</v>
      </c>
      <c r="M8573">
        <v>-6</v>
      </c>
      <c r="N8573">
        <f>IF(Table1[[#This Row],[TeamFavorite]]=Table1[[#This Row],[TeamHome]],Table1[[#This Row],[ScoreAway]]-Table1[[#This Row],[ScoreHome]],Table1[[#This Row],[ScoreHome]]-Table1[[#This Row],[ScoreAway]])</f>
        <v>-10</v>
      </c>
      <c r="O8573">
        <f>IF(Table1[[#This Row],[SpreadActual]]&lt;Table1[[#This Row],[SpreadFavorite]],1,0)</f>
        <v>1</v>
      </c>
      <c r="P8573">
        <v>37.5</v>
      </c>
      <c r="Q8573" t="s">
        <v>173</v>
      </c>
      <c r="R8573" t="b">
        <v>0</v>
      </c>
      <c r="S8573">
        <v>40</v>
      </c>
      <c r="T8573">
        <v>14</v>
      </c>
      <c r="U8573">
        <v>77</v>
      </c>
    </row>
    <row r="8574" spans="1:22" x14ac:dyDescent="0.2">
      <c r="A8574" s="1">
        <v>38319</v>
      </c>
      <c r="B8574">
        <v>2004</v>
      </c>
      <c r="C8574">
        <f>_xlfn.MAXIFS(Table1[ScheduleWeekWritten],Table1[ScheduleSeason],Table1[[#This Row],[ScheduleSeason]])</f>
        <v>17</v>
      </c>
      <c r="D8574">
        <v>12</v>
      </c>
      <c r="E8574" cm="1">
        <f t="array" ref="E8574">_xlfn.XLOOKUP(Table1[[#This Row],[ScheduleWeekWritten]],Table3[Game],100+Table3[Increase],Table1[[#This Row],[ScheduleWeekWritten]])</f>
        <v>12</v>
      </c>
      <c r="F8574" t="b">
        <v>0</v>
      </c>
      <c r="G8574" t="s">
        <v>24</v>
      </c>
      <c r="H8574">
        <v>24</v>
      </c>
      <c r="I8574">
        <v>25</v>
      </c>
      <c r="J8574" t="s">
        <v>20</v>
      </c>
      <c r="K8574" t="s">
        <v>88</v>
      </c>
      <c r="L8574" t="str">
        <f>_xlfn.XLOOKUP(Table1[[#This Row],[TeamFavoriteID]],Table2[team_id],Table2[team_name],_xlfn.XLOOKUP(Table1[[#This Row],[TeamFavoriteID]],Table2[team_id_pfr],Table2[team_name],"Even"))</f>
        <v>Denver Broncos</v>
      </c>
      <c r="M8574">
        <v>-11.5</v>
      </c>
      <c r="N8574">
        <f>IF(Table1[[#This Row],[TeamFavorite]]=Table1[[#This Row],[TeamHome]],Table1[[#This Row],[ScoreAway]]-Table1[[#This Row],[ScoreHome]],Table1[[#This Row],[ScoreHome]]-Table1[[#This Row],[ScoreAway]])</f>
        <v>1</v>
      </c>
      <c r="O8574">
        <f>IF(Table1[[#This Row],[SpreadActual]]&lt;Table1[[#This Row],[SpreadFavorite]],1,0)</f>
        <v>0</v>
      </c>
      <c r="P8574">
        <v>42.5</v>
      </c>
      <c r="Q8574" t="s">
        <v>174</v>
      </c>
      <c r="R8574" t="b">
        <v>0</v>
      </c>
      <c r="S8574">
        <v>24</v>
      </c>
      <c r="T8574">
        <v>15</v>
      </c>
      <c r="U8574">
        <v>88</v>
      </c>
    </row>
    <row r="8575" spans="1:22" x14ac:dyDescent="0.2">
      <c r="A8575" s="1">
        <v>38319</v>
      </c>
      <c r="B8575">
        <v>2004</v>
      </c>
      <c r="C8575">
        <f>_xlfn.MAXIFS(Table1[ScheduleWeekWritten],Table1[ScheduleSeason],Table1[[#This Row],[ScheduleSeason]])</f>
        <v>17</v>
      </c>
      <c r="D8575">
        <v>12</v>
      </c>
      <c r="E8575" cm="1">
        <f t="array" ref="E8575">_xlfn.XLOOKUP(Table1[[#This Row],[ScheduleWeekWritten]],Table3[Game],100+Table3[Increase],Table1[[#This Row],[ScheduleWeekWritten]])</f>
        <v>12</v>
      </c>
      <c r="F8575" t="b">
        <v>0</v>
      </c>
      <c r="G8575" t="s">
        <v>177</v>
      </c>
      <c r="H8575">
        <v>31</v>
      </c>
      <c r="I8575">
        <v>21</v>
      </c>
      <c r="J8575" t="s">
        <v>171</v>
      </c>
      <c r="K8575" t="s">
        <v>182</v>
      </c>
      <c r="L8575" t="str">
        <f>_xlfn.XLOOKUP(Table1[[#This Row],[TeamFavoriteID]],Table2[team_id],Table2[team_name],_xlfn.XLOOKUP(Table1[[#This Row],[TeamFavoriteID]],Table2[team_id_pfr],Table2[team_name],"Even"))</f>
        <v>Houston Texans</v>
      </c>
      <c r="M8575">
        <v>-2</v>
      </c>
      <c r="N8575">
        <f>IF(Table1[[#This Row],[TeamFavorite]]=Table1[[#This Row],[TeamHome]],Table1[[#This Row],[ScoreAway]]-Table1[[#This Row],[ScoreHome]],Table1[[#This Row],[ScoreHome]]-Table1[[#This Row],[ScoreAway]])</f>
        <v>-10</v>
      </c>
      <c r="O8575">
        <f>IF(Table1[[#This Row],[SpreadActual]]&lt;Table1[[#This Row],[SpreadFavorite]],1,0)</f>
        <v>1</v>
      </c>
      <c r="P8575">
        <v>43</v>
      </c>
      <c r="Q8575" t="s">
        <v>178</v>
      </c>
      <c r="R8575" t="b">
        <v>0</v>
      </c>
      <c r="S8575">
        <v>72</v>
      </c>
      <c r="T8575">
        <v>0</v>
      </c>
      <c r="V8575" t="s">
        <v>103</v>
      </c>
    </row>
    <row r="8576" spans="1:22" x14ac:dyDescent="0.2">
      <c r="A8576" s="1">
        <v>38319</v>
      </c>
      <c r="B8576">
        <v>2004</v>
      </c>
      <c r="C8576">
        <f>_xlfn.MAXIFS(Table1[ScheduleWeekWritten],Table1[ScheduleSeason],Table1[[#This Row],[ScheduleSeason]])</f>
        <v>17</v>
      </c>
      <c r="D8576">
        <v>12</v>
      </c>
      <c r="E8576" cm="1">
        <f t="array" ref="E8576">_xlfn.XLOOKUP(Table1[[#This Row],[ScheduleWeekWritten]],Table3[Game],100+Table3[Increase],Table1[[#This Row],[ScheduleWeekWritten]])</f>
        <v>12</v>
      </c>
      <c r="F8576" t="b">
        <v>0</v>
      </c>
      <c r="G8576" t="s">
        <v>42</v>
      </c>
      <c r="H8576">
        <v>31</v>
      </c>
      <c r="I8576">
        <v>34</v>
      </c>
      <c r="J8576" t="s">
        <v>27</v>
      </c>
      <c r="K8576" t="s">
        <v>75</v>
      </c>
      <c r="L8576" t="str">
        <f>_xlfn.XLOOKUP(Table1[[#This Row],[TeamFavoriteID]],Table2[team_id],Table2[team_name],_xlfn.XLOOKUP(Table1[[#This Row],[TeamFavoriteID]],Table2[team_id_pfr],Table2[team_name],"Even"))</f>
        <v>Kansas City Chiefs</v>
      </c>
      <c r="M8576">
        <v>-3</v>
      </c>
      <c r="N8576">
        <f>IF(Table1[[#This Row],[TeamFavorite]]=Table1[[#This Row],[TeamHome]],Table1[[#This Row],[ScoreAway]]-Table1[[#This Row],[ScoreHome]],Table1[[#This Row],[ScoreHome]]-Table1[[#This Row],[ScoreAway]])</f>
        <v>3</v>
      </c>
      <c r="O8576">
        <f>IF(Table1[[#This Row],[SpreadActual]]&lt;Table1[[#This Row],[SpreadFavorite]],1,0)</f>
        <v>0</v>
      </c>
      <c r="P8576">
        <v>54</v>
      </c>
      <c r="Q8576" t="s">
        <v>117</v>
      </c>
      <c r="R8576" t="b">
        <v>0</v>
      </c>
      <c r="S8576">
        <v>34</v>
      </c>
      <c r="T8576">
        <v>11</v>
      </c>
      <c r="U8576">
        <v>78</v>
      </c>
    </row>
    <row r="8577" spans="1:22" x14ac:dyDescent="0.2">
      <c r="A8577" s="1">
        <v>38319</v>
      </c>
      <c r="B8577">
        <v>2004</v>
      </c>
      <c r="C8577">
        <f>_xlfn.MAXIFS(Table1[ScheduleWeekWritten],Table1[ScheduleSeason],Table1[[#This Row],[ScheduleSeason]])</f>
        <v>17</v>
      </c>
      <c r="D8577">
        <v>12</v>
      </c>
      <c r="E8577" cm="1">
        <f t="array" ref="E8577">_xlfn.XLOOKUP(Table1[[#This Row],[ScheduleWeekWritten]],Table3[Game],100+Table3[Increase],Table1[[#This Row],[ScheduleWeekWritten]])</f>
        <v>12</v>
      </c>
      <c r="F8577" t="b">
        <v>0</v>
      </c>
      <c r="G8577" t="s">
        <v>54</v>
      </c>
      <c r="H8577">
        <v>27</v>
      </c>
      <c r="I8577">
        <v>16</v>
      </c>
      <c r="J8577" t="s">
        <v>154</v>
      </c>
      <c r="K8577" t="s">
        <v>55</v>
      </c>
      <c r="L8577" t="str">
        <f>_xlfn.XLOOKUP(Table1[[#This Row],[TeamFavoriteID]],Table2[team_id],Table2[team_name],_xlfn.XLOOKUP(Table1[[#This Row],[TeamFavoriteID]],Table2[team_id_pfr],Table2[team_name],"Even"))</f>
        <v>Minnesota Vikings</v>
      </c>
      <c r="M8577">
        <v>-6</v>
      </c>
      <c r="N8577">
        <f>IF(Table1[[#This Row],[TeamFavorite]]=Table1[[#This Row],[TeamHome]],Table1[[#This Row],[ScoreAway]]-Table1[[#This Row],[ScoreHome]],Table1[[#This Row],[ScoreHome]]-Table1[[#This Row],[ScoreAway]])</f>
        <v>-11</v>
      </c>
      <c r="O8577">
        <f>IF(Table1[[#This Row],[SpreadActual]]&lt;Table1[[#This Row],[SpreadFavorite]],1,0)</f>
        <v>1</v>
      </c>
      <c r="P8577">
        <v>45.5</v>
      </c>
      <c r="Q8577" t="s">
        <v>137</v>
      </c>
      <c r="R8577" t="b">
        <v>0</v>
      </c>
      <c r="S8577">
        <v>72</v>
      </c>
      <c r="T8577">
        <v>0</v>
      </c>
      <c r="V8577" t="s">
        <v>103</v>
      </c>
    </row>
    <row r="8578" spans="1:22" x14ac:dyDescent="0.2">
      <c r="A8578" s="1">
        <v>38319</v>
      </c>
      <c r="B8578">
        <v>2004</v>
      </c>
      <c r="C8578">
        <f>_xlfn.MAXIFS(Table1[ScheduleWeekWritten],Table1[ScheduleSeason],Table1[[#This Row],[ScheduleSeason]])</f>
        <v>17</v>
      </c>
      <c r="D8578">
        <v>12</v>
      </c>
      <c r="E8578" cm="1">
        <f t="array" ref="E8578">_xlfn.XLOOKUP(Table1[[#This Row],[ScheduleWeekWritten]],Table3[Game],100+Table3[Increase],Table1[[#This Row],[ScheduleWeekWritten]])</f>
        <v>12</v>
      </c>
      <c r="F8578" t="b">
        <v>0</v>
      </c>
      <c r="G8578" t="s">
        <v>115</v>
      </c>
      <c r="H8578">
        <v>24</v>
      </c>
      <c r="I8578">
        <v>3</v>
      </c>
      <c r="J8578" t="s">
        <v>158</v>
      </c>
      <c r="K8578" t="s">
        <v>70</v>
      </c>
      <c r="L8578" t="str">
        <f>_xlfn.XLOOKUP(Table1[[#This Row],[TeamFavoriteID]],Table2[team_id],Table2[team_name],_xlfn.XLOOKUP(Table1[[#This Row],[TeamFavoriteID]],Table2[team_id_pfr],Table2[team_name],"Even"))</f>
        <v>Boston Patriots</v>
      </c>
      <c r="M8578">
        <v>-7</v>
      </c>
      <c r="N8578">
        <f>IF(Table1[[#This Row],[TeamFavorite]]=Table1[[#This Row],[TeamHome]],Table1[[#This Row],[ScoreAway]]-Table1[[#This Row],[ScoreHome]],Table1[[#This Row],[ScoreHome]]-Table1[[#This Row],[ScoreAway]])</f>
        <v>21</v>
      </c>
      <c r="O8578">
        <f>IF(Table1[[#This Row],[SpreadActual]]&lt;Table1[[#This Row],[SpreadFavorite]],1,0)</f>
        <v>0</v>
      </c>
      <c r="P8578">
        <v>34.5</v>
      </c>
      <c r="Q8578" t="s">
        <v>179</v>
      </c>
      <c r="R8578" t="b">
        <v>0</v>
      </c>
      <c r="S8578">
        <v>47</v>
      </c>
      <c r="T8578">
        <v>20</v>
      </c>
      <c r="U8578">
        <v>81</v>
      </c>
      <c r="V8578" t="s">
        <v>2</v>
      </c>
    </row>
    <row r="8579" spans="1:22" x14ac:dyDescent="0.2">
      <c r="A8579" s="1">
        <v>38319</v>
      </c>
      <c r="B8579">
        <v>2004</v>
      </c>
      <c r="C8579">
        <f>_xlfn.MAXIFS(Table1[ScheduleWeekWritten],Table1[ScheduleSeason],Table1[[#This Row],[ScheduleSeason]])</f>
        <v>17</v>
      </c>
      <c r="D8579">
        <v>12</v>
      </c>
      <c r="E8579" cm="1">
        <f t="array" ref="E8579">_xlfn.XLOOKUP(Table1[[#This Row],[ScheduleWeekWritten]],Table3[Game],100+Table3[Increase],Table1[[#This Row],[ScheduleWeekWritten]])</f>
        <v>12</v>
      </c>
      <c r="F8579" t="b">
        <v>0</v>
      </c>
      <c r="G8579" t="s">
        <v>50</v>
      </c>
      <c r="H8579">
        <v>6</v>
      </c>
      <c r="I8579">
        <v>27</v>
      </c>
      <c r="J8579" t="s">
        <v>58</v>
      </c>
      <c r="K8579" t="s">
        <v>77</v>
      </c>
      <c r="L8579" t="str">
        <f>_xlfn.XLOOKUP(Table1[[#This Row],[TeamFavoriteID]],Table2[team_id],Table2[team_name],_xlfn.XLOOKUP(Table1[[#This Row],[TeamFavoriteID]],Table2[team_id_pfr],Table2[team_name],"Even"))</f>
        <v>Philadelphia Eagles</v>
      </c>
      <c r="M8579">
        <v>-7</v>
      </c>
      <c r="N8579">
        <f>IF(Table1[[#This Row],[TeamFavorite]]=Table1[[#This Row],[TeamHome]],Table1[[#This Row],[ScoreAway]]-Table1[[#This Row],[ScoreHome]],Table1[[#This Row],[ScoreHome]]-Table1[[#This Row],[ScoreAway]])</f>
        <v>-21</v>
      </c>
      <c r="O8579">
        <f>IF(Table1[[#This Row],[SpreadActual]]&lt;Table1[[#This Row],[SpreadFavorite]],1,0)</f>
        <v>1</v>
      </c>
      <c r="P8579">
        <v>35.5</v>
      </c>
      <c r="Q8579" t="s">
        <v>126</v>
      </c>
      <c r="R8579" t="b">
        <v>0</v>
      </c>
      <c r="S8579">
        <v>55</v>
      </c>
      <c r="T8579">
        <v>21</v>
      </c>
      <c r="U8579">
        <v>81</v>
      </c>
    </row>
    <row r="8580" spans="1:22" x14ac:dyDescent="0.2">
      <c r="A8580" s="1">
        <v>38319</v>
      </c>
      <c r="B8580">
        <v>2004</v>
      </c>
      <c r="C8580">
        <f>_xlfn.MAXIFS(Table1[ScheduleWeekWritten],Table1[ScheduleSeason],Table1[[#This Row],[ScheduleSeason]])</f>
        <v>17</v>
      </c>
      <c r="D8580">
        <v>12</v>
      </c>
      <c r="E8580" cm="1">
        <f t="array" ref="E8580">_xlfn.XLOOKUP(Table1[[#This Row],[ScheduleWeekWritten]],Table3[Game],100+Table3[Increase],Table1[[#This Row],[ScheduleWeekWritten]])</f>
        <v>12</v>
      </c>
      <c r="F8580" t="b">
        <v>0</v>
      </c>
      <c r="G8580" t="s">
        <v>49</v>
      </c>
      <c r="H8580">
        <v>16</v>
      </c>
      <c r="I8580">
        <v>7</v>
      </c>
      <c r="J8580" t="s">
        <v>61</v>
      </c>
      <c r="K8580" t="s">
        <v>51</v>
      </c>
      <c r="L8580" t="str">
        <f>_xlfn.XLOOKUP(Table1[[#This Row],[TeamFavoriteID]],Table2[team_id],Table2[team_name],_xlfn.XLOOKUP(Table1[[#This Row],[TeamFavoriteID]],Table2[team_id_pfr],Table2[team_name],"Even"))</f>
        <v>Pittsburgh Steelers</v>
      </c>
      <c r="M8580">
        <v>-10</v>
      </c>
      <c r="N8580">
        <f>IF(Table1[[#This Row],[TeamFavorite]]=Table1[[#This Row],[TeamHome]],Table1[[#This Row],[ScoreAway]]-Table1[[#This Row],[ScoreHome]],Table1[[#This Row],[ScoreHome]]-Table1[[#This Row],[ScoreAway]])</f>
        <v>-9</v>
      </c>
      <c r="O8580">
        <f>IF(Table1[[#This Row],[SpreadActual]]&lt;Table1[[#This Row],[SpreadFavorite]],1,0)</f>
        <v>0</v>
      </c>
      <c r="P8580">
        <v>34.5</v>
      </c>
      <c r="Q8580" t="s">
        <v>175</v>
      </c>
      <c r="R8580" t="b">
        <v>0</v>
      </c>
      <c r="S8580">
        <v>43</v>
      </c>
      <c r="T8580">
        <v>14</v>
      </c>
      <c r="U8580">
        <v>74</v>
      </c>
    </row>
    <row r="8581" spans="1:22" x14ac:dyDescent="0.2">
      <c r="A8581" s="1">
        <v>38319</v>
      </c>
      <c r="B8581">
        <v>2004</v>
      </c>
      <c r="C8581">
        <f>_xlfn.MAXIFS(Table1[ScheduleWeekWritten],Table1[ScheduleSeason],Table1[[#This Row],[ScheduleSeason]])</f>
        <v>17</v>
      </c>
      <c r="D8581">
        <v>12</v>
      </c>
      <c r="E8581" cm="1">
        <f t="array" ref="E8581">_xlfn.XLOOKUP(Table1[[#This Row],[ScheduleWeekWritten]],Table3[Game],100+Table3[Increase],Table1[[#This Row],[ScheduleWeekWritten]])</f>
        <v>12</v>
      </c>
      <c r="F8581" t="b">
        <v>0</v>
      </c>
      <c r="G8581" t="s">
        <v>53</v>
      </c>
      <c r="H8581">
        <v>17</v>
      </c>
      <c r="I8581">
        <v>24</v>
      </c>
      <c r="J8581" t="s">
        <v>19</v>
      </c>
      <c r="K8581" t="s">
        <v>89</v>
      </c>
      <c r="L8581" t="str">
        <f>_xlfn.XLOOKUP(Table1[[#This Row],[TeamFavoriteID]],Table2[team_id],Table2[team_name],_xlfn.XLOOKUP(Table1[[#This Row],[TeamFavoriteID]],Table2[team_id_pfr],Table2[team_name],"Even"))</f>
        <v>Even</v>
      </c>
      <c r="M8581">
        <v>0</v>
      </c>
      <c r="N8581">
        <f>IF(Table1[[#This Row],[TeamFavorite]]=Table1[[#This Row],[TeamHome]],Table1[[#This Row],[ScoreAway]]-Table1[[#This Row],[ScoreHome]],Table1[[#This Row],[ScoreHome]]-Table1[[#This Row],[ScoreAway]])</f>
        <v>-7</v>
      </c>
      <c r="O8581">
        <f>IF(Table1[[#This Row],[SpreadActual]]&lt;Table1[[#This Row],[SpreadFavorite]],1,0)</f>
        <v>1</v>
      </c>
      <c r="P8581">
        <v>37.5</v>
      </c>
      <c r="Q8581" t="s">
        <v>118</v>
      </c>
      <c r="R8581" t="b">
        <v>0</v>
      </c>
      <c r="S8581">
        <v>54</v>
      </c>
      <c r="T8581">
        <v>18</v>
      </c>
      <c r="U8581">
        <v>48</v>
      </c>
    </row>
    <row r="8582" spans="1:22" x14ac:dyDescent="0.2">
      <c r="A8582" s="1">
        <v>38319</v>
      </c>
      <c r="B8582">
        <v>2004</v>
      </c>
      <c r="C8582">
        <f>_xlfn.MAXIFS(Table1[ScheduleWeekWritten],Table1[ScheduleSeason],Table1[[#This Row],[ScheduleSeason]])</f>
        <v>17</v>
      </c>
      <c r="D8582">
        <v>12</v>
      </c>
      <c r="E8582" cm="1">
        <f t="array" ref="E8582">_xlfn.XLOOKUP(Table1[[#This Row],[ScheduleWeekWritten]],Table3[Game],100+Table3[Increase],Table1[[#This Row],[ScheduleWeekWritten]])</f>
        <v>12</v>
      </c>
      <c r="F8582" t="b">
        <v>0</v>
      </c>
      <c r="G8582" t="s">
        <v>128</v>
      </c>
      <c r="H8582">
        <v>9</v>
      </c>
      <c r="I8582">
        <v>38</v>
      </c>
      <c r="J8582" t="s">
        <v>28</v>
      </c>
      <c r="K8582" t="s">
        <v>132</v>
      </c>
      <c r="L8582" t="str">
        <f>_xlfn.XLOOKUP(Table1[[#This Row],[TeamFavoriteID]],Table2[team_id],Table2[team_name],_xlfn.XLOOKUP(Table1[[#This Row],[TeamFavoriteID]],Table2[team_id_pfr],Table2[team_name],"Even"))</f>
        <v>Seattle Seahawks</v>
      </c>
      <c r="M8582">
        <v>-4</v>
      </c>
      <c r="N8582">
        <f>IF(Table1[[#This Row],[TeamFavorite]]=Table1[[#This Row],[TeamHome]],Table1[[#This Row],[ScoreAway]]-Table1[[#This Row],[ScoreHome]],Table1[[#This Row],[ScoreHome]]-Table1[[#This Row],[ScoreAway]])</f>
        <v>29</v>
      </c>
      <c r="O8582">
        <f>IF(Table1[[#This Row],[SpreadActual]]&lt;Table1[[#This Row],[SpreadFavorite]],1,0)</f>
        <v>0</v>
      </c>
      <c r="P8582">
        <v>38</v>
      </c>
      <c r="Q8582" t="s">
        <v>180</v>
      </c>
      <c r="R8582" t="b">
        <v>0</v>
      </c>
      <c r="S8582">
        <v>40</v>
      </c>
      <c r="T8582">
        <v>5</v>
      </c>
      <c r="U8582">
        <v>82</v>
      </c>
    </row>
    <row r="8583" spans="1:22" x14ac:dyDescent="0.2">
      <c r="A8583" s="1">
        <v>38320</v>
      </c>
      <c r="B8583">
        <v>2004</v>
      </c>
      <c r="C8583">
        <f>_xlfn.MAXIFS(Table1[ScheduleWeekWritten],Table1[ScheduleSeason],Table1[[#This Row],[ScheduleSeason]])</f>
        <v>17</v>
      </c>
      <c r="D8583">
        <v>12</v>
      </c>
      <c r="E8583" cm="1">
        <f t="array" ref="E8583">_xlfn.XLOOKUP(Table1[[#This Row],[ScheduleWeekWritten]],Table3[Game],100+Table3[Increase],Table1[[#This Row],[ScheduleWeekWritten]])</f>
        <v>12</v>
      </c>
      <c r="F8583" t="b">
        <v>0</v>
      </c>
      <c r="G8583" t="s">
        <v>33</v>
      </c>
      <c r="H8583">
        <v>45</v>
      </c>
      <c r="I8583">
        <v>17</v>
      </c>
      <c r="J8583" t="s">
        <v>153</v>
      </c>
      <c r="K8583" t="s">
        <v>35</v>
      </c>
      <c r="L8583" t="str">
        <f>_xlfn.XLOOKUP(Table1[[#This Row],[TeamFavoriteID]],Table2[team_id],Table2[team_name],_xlfn.XLOOKUP(Table1[[#This Row],[TeamFavoriteID]],Table2[team_id_pfr],Table2[team_name],"Even"))</f>
        <v>Green Bay Packers</v>
      </c>
      <c r="M8583">
        <v>-7</v>
      </c>
      <c r="N8583">
        <f>IF(Table1[[#This Row],[TeamFavorite]]=Table1[[#This Row],[TeamHome]],Table1[[#This Row],[ScoreAway]]-Table1[[#This Row],[ScoreHome]],Table1[[#This Row],[ScoreHome]]-Table1[[#This Row],[ScoreAway]])</f>
        <v>-28</v>
      </c>
      <c r="O8583">
        <f>IF(Table1[[#This Row],[SpreadActual]]&lt;Table1[[#This Row],[SpreadFavorite]],1,0)</f>
        <v>1</v>
      </c>
      <c r="P8583">
        <v>51</v>
      </c>
      <c r="Q8583" t="s">
        <v>82</v>
      </c>
      <c r="R8583" t="b">
        <v>0</v>
      </c>
      <c r="S8583">
        <v>31</v>
      </c>
      <c r="T8583">
        <v>6</v>
      </c>
      <c r="U8583">
        <v>80</v>
      </c>
    </row>
    <row r="8584" spans="1:22" x14ac:dyDescent="0.2">
      <c r="A8584" s="1">
        <v>38326</v>
      </c>
      <c r="B8584">
        <v>2004</v>
      </c>
      <c r="C8584">
        <f>_xlfn.MAXIFS(Table1[ScheduleWeekWritten],Table1[ScheduleSeason],Table1[[#This Row],[ScheduleSeason]])</f>
        <v>17</v>
      </c>
      <c r="D8584">
        <v>13</v>
      </c>
      <c r="E8584" cm="1">
        <f t="array" ref="E8584">_xlfn.XLOOKUP(Table1[[#This Row],[ScheduleWeekWritten]],Table3[Game],100+Table3[Increase],Table1[[#This Row],[ScheduleWeekWritten]])</f>
        <v>13</v>
      </c>
      <c r="F8584" t="b">
        <v>0</v>
      </c>
      <c r="G8584" t="s">
        <v>158</v>
      </c>
      <c r="H8584">
        <v>26</v>
      </c>
      <c r="I8584">
        <v>27</v>
      </c>
      <c r="J8584" t="s">
        <v>101</v>
      </c>
      <c r="K8584" t="s">
        <v>159</v>
      </c>
      <c r="L8584" t="str">
        <f>_xlfn.XLOOKUP(Table1[[#This Row],[TeamFavoriteID]],Table2[team_id],Table2[team_name],_xlfn.XLOOKUP(Table1[[#This Row],[TeamFavoriteID]],Table2[team_id_pfr],Table2[team_name],"Even"))</f>
        <v>Baltimore Ravens</v>
      </c>
      <c r="M8584">
        <v>-6.5</v>
      </c>
      <c r="N8584">
        <f>IF(Table1[[#This Row],[TeamFavorite]]=Table1[[#This Row],[TeamHome]],Table1[[#This Row],[ScoreAway]]-Table1[[#This Row],[ScoreHome]],Table1[[#This Row],[ScoreHome]]-Table1[[#This Row],[ScoreAway]])</f>
        <v>1</v>
      </c>
      <c r="O8584">
        <f>IF(Table1[[#This Row],[SpreadActual]]&lt;Table1[[#This Row],[SpreadFavorite]],1,0)</f>
        <v>0</v>
      </c>
      <c r="P8584">
        <v>37</v>
      </c>
      <c r="Q8584" t="s">
        <v>166</v>
      </c>
      <c r="R8584" t="b">
        <v>0</v>
      </c>
      <c r="S8584">
        <v>43</v>
      </c>
      <c r="T8584">
        <v>6</v>
      </c>
      <c r="U8584">
        <v>58</v>
      </c>
    </row>
    <row r="8585" spans="1:22" x14ac:dyDescent="0.2">
      <c r="A8585" s="1">
        <v>38326</v>
      </c>
      <c r="B8585">
        <v>2004</v>
      </c>
      <c r="C8585">
        <f>_xlfn.MAXIFS(Table1[ScheduleWeekWritten],Table1[ScheduleSeason],Table1[[#This Row],[ScheduleSeason]])</f>
        <v>17</v>
      </c>
      <c r="D8585">
        <v>13</v>
      </c>
      <c r="E8585" cm="1">
        <f t="array" ref="E8585">_xlfn.XLOOKUP(Table1[[#This Row],[ScheduleWeekWritten]],Table3[Game],100+Table3[Increase],Table1[[#This Row],[ScheduleWeekWritten]])</f>
        <v>13</v>
      </c>
      <c r="F8585" t="b">
        <v>0</v>
      </c>
      <c r="G8585" t="s">
        <v>46</v>
      </c>
      <c r="H8585">
        <v>24</v>
      </c>
      <c r="I8585">
        <v>14</v>
      </c>
      <c r="J8585" t="s">
        <v>54</v>
      </c>
      <c r="K8585" t="s">
        <v>55</v>
      </c>
      <c r="L8585" t="str">
        <f>_xlfn.XLOOKUP(Table1[[#This Row],[TeamFavoriteID]],Table2[team_id],Table2[team_name],_xlfn.XLOOKUP(Table1[[#This Row],[TeamFavoriteID]],Table2[team_id_pfr],Table2[team_name],"Even"))</f>
        <v>Minnesota Vikings</v>
      </c>
      <c r="M8585">
        <v>-7</v>
      </c>
      <c r="N8585">
        <f>IF(Table1[[#This Row],[TeamFavorite]]=Table1[[#This Row],[TeamHome]],Table1[[#This Row],[ScoreAway]]-Table1[[#This Row],[ScoreHome]],Table1[[#This Row],[ScoreHome]]-Table1[[#This Row],[ScoreAway]])</f>
        <v>10</v>
      </c>
      <c r="O8585">
        <f>IF(Table1[[#This Row],[SpreadActual]]&lt;Table1[[#This Row],[SpreadFavorite]],1,0)</f>
        <v>0</v>
      </c>
      <c r="P8585">
        <v>40.5</v>
      </c>
      <c r="Q8585" t="s">
        <v>114</v>
      </c>
      <c r="R8585" t="b">
        <v>0</v>
      </c>
      <c r="S8585">
        <v>37</v>
      </c>
      <c r="T8585">
        <v>9</v>
      </c>
      <c r="U8585">
        <v>86</v>
      </c>
    </row>
    <row r="8586" spans="1:22" x14ac:dyDescent="0.2">
      <c r="A8586" s="1">
        <v>38326</v>
      </c>
      <c r="B8586">
        <v>2004</v>
      </c>
      <c r="C8586">
        <f>_xlfn.MAXIFS(Table1[ScheduleWeekWritten],Table1[ScheduleSeason],Table1[[#This Row],[ScheduleSeason]])</f>
        <v>17</v>
      </c>
      <c r="D8586">
        <v>13</v>
      </c>
      <c r="E8586" cm="1">
        <f t="array" ref="E8586">_xlfn.XLOOKUP(Table1[[#This Row],[ScheduleWeekWritten]],Table3[Game],100+Table3[Increase],Table1[[#This Row],[ScheduleWeekWritten]])</f>
        <v>13</v>
      </c>
      <c r="F8586" t="b">
        <v>0</v>
      </c>
      <c r="G8586" t="s">
        <v>62</v>
      </c>
      <c r="H8586">
        <v>15</v>
      </c>
      <c r="I8586">
        <v>42</v>
      </c>
      <c r="J8586" t="s">
        <v>115</v>
      </c>
      <c r="K8586" t="s">
        <v>70</v>
      </c>
      <c r="L8586" t="str">
        <f>_xlfn.XLOOKUP(Table1[[#This Row],[TeamFavoriteID]],Table2[team_id],Table2[team_name],_xlfn.XLOOKUP(Table1[[#This Row],[TeamFavoriteID]],Table2[team_id_pfr],Table2[team_name],"Even"))</f>
        <v>Boston Patriots</v>
      </c>
      <c r="M8586">
        <v>-11</v>
      </c>
      <c r="N8586">
        <f>IF(Table1[[#This Row],[TeamFavorite]]=Table1[[#This Row],[TeamHome]],Table1[[#This Row],[ScoreAway]]-Table1[[#This Row],[ScoreHome]],Table1[[#This Row],[ScoreHome]]-Table1[[#This Row],[ScoreAway]])</f>
        <v>-27</v>
      </c>
      <c r="O8586">
        <f>IF(Table1[[#This Row],[SpreadActual]]&lt;Table1[[#This Row],[SpreadFavorite]],1,0)</f>
        <v>1</v>
      </c>
      <c r="P8586">
        <v>41</v>
      </c>
      <c r="Q8586" t="s">
        <v>170</v>
      </c>
      <c r="R8586" t="b">
        <v>0</v>
      </c>
      <c r="S8586">
        <v>40</v>
      </c>
      <c r="T8586">
        <v>10</v>
      </c>
      <c r="U8586">
        <v>74</v>
      </c>
    </row>
    <row r="8587" spans="1:22" x14ac:dyDescent="0.2">
      <c r="A8587" s="1">
        <v>38326</v>
      </c>
      <c r="B8587">
        <v>2004</v>
      </c>
      <c r="C8587">
        <f>_xlfn.MAXIFS(Table1[ScheduleWeekWritten],Table1[ScheduleSeason],Table1[[#This Row],[ScheduleSeason]])</f>
        <v>17</v>
      </c>
      <c r="D8587">
        <v>13</v>
      </c>
      <c r="E8587" cm="1">
        <f t="array" ref="E8587">_xlfn.XLOOKUP(Table1[[#This Row],[ScheduleWeekWritten]],Table3[Game],100+Table3[Increase],Table1[[#This Row],[ScheduleWeekWritten]])</f>
        <v>13</v>
      </c>
      <c r="F8587" t="b">
        <v>0</v>
      </c>
      <c r="G8587" t="s">
        <v>45</v>
      </c>
      <c r="H8587">
        <v>26</v>
      </c>
      <c r="I8587">
        <v>12</v>
      </c>
      <c r="J8587" t="s">
        <v>149</v>
      </c>
      <c r="K8587" t="s">
        <v>79</v>
      </c>
      <c r="L8587" t="str">
        <f>_xlfn.XLOOKUP(Table1[[#This Row],[TeamFavoriteID]],Table2[team_id],Table2[team_name],_xlfn.XLOOKUP(Table1[[#This Row],[TeamFavoriteID]],Table2[team_id_pfr],Table2[team_name],"Even"))</f>
        <v>Detroit Lions</v>
      </c>
      <c r="M8587">
        <v>-6</v>
      </c>
      <c r="N8587">
        <f>IF(Table1[[#This Row],[TeamFavorite]]=Table1[[#This Row],[TeamHome]],Table1[[#This Row],[ScoreAway]]-Table1[[#This Row],[ScoreHome]],Table1[[#This Row],[ScoreHome]]-Table1[[#This Row],[ScoreAway]])</f>
        <v>-14</v>
      </c>
      <c r="O8587">
        <f>IF(Table1[[#This Row],[SpreadActual]]&lt;Table1[[#This Row],[SpreadFavorite]],1,0)</f>
        <v>1</v>
      </c>
      <c r="P8587">
        <v>37</v>
      </c>
      <c r="Q8587" t="s">
        <v>181</v>
      </c>
      <c r="R8587" t="b">
        <v>0</v>
      </c>
      <c r="S8587">
        <v>72</v>
      </c>
      <c r="T8587">
        <v>0</v>
      </c>
      <c r="V8587" t="s">
        <v>103</v>
      </c>
    </row>
    <row r="8588" spans="1:22" x14ac:dyDescent="0.2">
      <c r="A8588" s="1">
        <v>38326</v>
      </c>
      <c r="B8588">
        <v>2004</v>
      </c>
      <c r="C8588">
        <f>_xlfn.MAXIFS(Table1[ScheduleWeekWritten],Table1[ScheduleSeason],Table1[[#This Row],[ScheduleSeason]])</f>
        <v>17</v>
      </c>
      <c r="D8588">
        <v>13</v>
      </c>
      <c r="E8588" cm="1">
        <f t="array" ref="E8588">_xlfn.XLOOKUP(Table1[[#This Row],[ScheduleWeekWritten]],Table3[Game],100+Table3[Increase],Table1[[#This Row],[ScheduleWeekWritten]])</f>
        <v>13</v>
      </c>
      <c r="F8588" t="b">
        <v>0</v>
      </c>
      <c r="G8588" t="s">
        <v>140</v>
      </c>
      <c r="H8588">
        <v>51</v>
      </c>
      <c r="I8588">
        <v>24</v>
      </c>
      <c r="J8588" t="s">
        <v>171</v>
      </c>
      <c r="K8588" t="s">
        <v>72</v>
      </c>
      <c r="L8588" t="str">
        <f>_xlfn.XLOOKUP(Table1[[#This Row],[TeamFavoriteID]],Table2[team_id],Table2[team_name],_xlfn.XLOOKUP(Table1[[#This Row],[TeamFavoriteID]],Table2[team_id_pfr],Table2[team_name],"Even"))</f>
        <v>Baltimore Colts</v>
      </c>
      <c r="M8588">
        <v>-12</v>
      </c>
      <c r="N8588">
        <f>IF(Table1[[#This Row],[TeamFavorite]]=Table1[[#This Row],[TeamHome]],Table1[[#This Row],[ScoreAway]]-Table1[[#This Row],[ScoreHome]],Table1[[#This Row],[ScoreHome]]-Table1[[#This Row],[ScoreAway]])</f>
        <v>27</v>
      </c>
      <c r="O8588">
        <f>IF(Table1[[#This Row],[SpreadActual]]&lt;Table1[[#This Row],[SpreadFavorite]],1,0)</f>
        <v>0</v>
      </c>
      <c r="P8588">
        <v>54</v>
      </c>
      <c r="Q8588" t="s">
        <v>141</v>
      </c>
      <c r="R8588" t="b">
        <v>0</v>
      </c>
      <c r="S8588">
        <v>72</v>
      </c>
      <c r="T8588">
        <v>0</v>
      </c>
      <c r="V8588" t="s">
        <v>103</v>
      </c>
    </row>
    <row r="8589" spans="1:22" x14ac:dyDescent="0.2">
      <c r="A8589" s="1">
        <v>38326</v>
      </c>
      <c r="B8589">
        <v>2004</v>
      </c>
      <c r="C8589">
        <f>_xlfn.MAXIFS(Table1[ScheduleWeekWritten],Table1[ScheduleSeason],Table1[[#This Row],[ScheduleSeason]])</f>
        <v>17</v>
      </c>
      <c r="D8589">
        <v>13</v>
      </c>
      <c r="E8589" cm="1">
        <f t="array" ref="E8589">_xlfn.XLOOKUP(Table1[[#This Row],[ScheduleWeekWritten]],Table3[Game],100+Table3[Increase],Table1[[#This Row],[ScheduleWeekWritten]])</f>
        <v>13</v>
      </c>
      <c r="F8589" t="b">
        <v>0</v>
      </c>
      <c r="G8589" t="s">
        <v>154</v>
      </c>
      <c r="H8589">
        <v>16</v>
      </c>
      <c r="I8589">
        <v>17</v>
      </c>
      <c r="J8589" t="s">
        <v>49</v>
      </c>
      <c r="K8589" t="s">
        <v>51</v>
      </c>
      <c r="L8589" t="str">
        <f>_xlfn.XLOOKUP(Table1[[#This Row],[TeamFavoriteID]],Table2[team_id],Table2[team_name],_xlfn.XLOOKUP(Table1[[#This Row],[TeamFavoriteID]],Table2[team_id_pfr],Table2[team_name],"Even"))</f>
        <v>Pittsburgh Steelers</v>
      </c>
      <c r="M8589">
        <v>-3</v>
      </c>
      <c r="N8589">
        <f>IF(Table1[[#This Row],[TeamFavorite]]=Table1[[#This Row],[TeamHome]],Table1[[#This Row],[ScoreAway]]-Table1[[#This Row],[ScoreHome]],Table1[[#This Row],[ScoreHome]]-Table1[[#This Row],[ScoreAway]])</f>
        <v>-1</v>
      </c>
      <c r="O8589">
        <f>IF(Table1[[#This Row],[SpreadActual]]&lt;Table1[[#This Row],[SpreadFavorite]],1,0)</f>
        <v>0</v>
      </c>
      <c r="P8589">
        <v>35.5</v>
      </c>
      <c r="Q8589" t="s">
        <v>155</v>
      </c>
      <c r="R8589" t="b">
        <v>0</v>
      </c>
      <c r="S8589">
        <v>53</v>
      </c>
      <c r="T8589">
        <v>4</v>
      </c>
      <c r="U8589">
        <v>86</v>
      </c>
    </row>
    <row r="8590" spans="1:22" x14ac:dyDescent="0.2">
      <c r="A8590" s="1">
        <v>38326</v>
      </c>
      <c r="B8590">
        <v>2004</v>
      </c>
      <c r="C8590">
        <f>_xlfn.MAXIFS(Table1[ScheduleWeekWritten],Table1[ScheduleSeason],Table1[[#This Row],[ScheduleSeason]])</f>
        <v>17</v>
      </c>
      <c r="D8590">
        <v>13</v>
      </c>
      <c r="E8590" cm="1">
        <f t="array" ref="E8590">_xlfn.XLOOKUP(Table1[[#This Row],[ScheduleWeekWritten]],Table3[Game],100+Table3[Increase],Table1[[#This Row],[ScheduleWeekWritten]])</f>
        <v>13</v>
      </c>
      <c r="F8590" t="b">
        <v>0</v>
      </c>
      <c r="G8590" t="s">
        <v>19</v>
      </c>
      <c r="H8590">
        <v>32</v>
      </c>
      <c r="I8590">
        <v>42</v>
      </c>
      <c r="J8590" t="s">
        <v>28</v>
      </c>
      <c r="K8590" t="s">
        <v>43</v>
      </c>
      <c r="L8590" t="str">
        <f>_xlfn.XLOOKUP(Table1[[#This Row],[TeamFavoriteID]],Table2[team_id],Table2[team_name],_xlfn.XLOOKUP(Table1[[#This Row],[TeamFavoriteID]],Table2[team_id_pfr],Table2[team_name],"Even"))</f>
        <v>Buffalo Bills</v>
      </c>
      <c r="M8590">
        <v>-5</v>
      </c>
      <c r="N8590">
        <f>IF(Table1[[#This Row],[TeamFavorite]]=Table1[[#This Row],[TeamHome]],Table1[[#This Row],[ScoreAway]]-Table1[[#This Row],[ScoreHome]],Table1[[#This Row],[ScoreHome]]-Table1[[#This Row],[ScoreAway]])</f>
        <v>-10</v>
      </c>
      <c r="O8590">
        <f>IF(Table1[[#This Row],[SpreadActual]]&lt;Table1[[#This Row],[SpreadFavorite]],1,0)</f>
        <v>1</v>
      </c>
      <c r="P8590">
        <v>34</v>
      </c>
      <c r="Q8590" t="s">
        <v>143</v>
      </c>
      <c r="R8590" t="b">
        <v>0</v>
      </c>
      <c r="S8590">
        <v>72</v>
      </c>
      <c r="T8590">
        <v>8</v>
      </c>
      <c r="U8590">
        <v>76</v>
      </c>
    </row>
    <row r="8591" spans="1:22" x14ac:dyDescent="0.2">
      <c r="A8591" s="1">
        <v>38326</v>
      </c>
      <c r="B8591">
        <v>2004</v>
      </c>
      <c r="C8591">
        <f>_xlfn.MAXIFS(Table1[ScheduleWeekWritten],Table1[ScheduleSeason],Table1[[#This Row],[ScheduleSeason]])</f>
        <v>17</v>
      </c>
      <c r="D8591">
        <v>13</v>
      </c>
      <c r="E8591" cm="1">
        <f t="array" ref="E8591">_xlfn.XLOOKUP(Table1[[#This Row],[ScheduleWeekWritten]],Table3[Game],100+Table3[Increase],Table1[[#This Row],[ScheduleWeekWritten]])</f>
        <v>13</v>
      </c>
      <c r="F8591" t="b">
        <v>0</v>
      </c>
      <c r="G8591" t="s">
        <v>95</v>
      </c>
      <c r="H8591">
        <v>21</v>
      </c>
      <c r="I8591">
        <v>32</v>
      </c>
      <c r="J8591" t="s">
        <v>152</v>
      </c>
      <c r="K8591" t="s">
        <v>162</v>
      </c>
      <c r="L8591" t="str">
        <f>_xlfn.XLOOKUP(Table1[[#This Row],[TeamFavoriteID]],Table2[team_id],Table2[team_name],_xlfn.XLOOKUP(Table1[[#This Row],[TeamFavoriteID]],Table2[team_id_pfr],Table2[team_name],"Even"))</f>
        <v>Carolina Panthers</v>
      </c>
      <c r="M8591">
        <v>-2</v>
      </c>
      <c r="N8591">
        <f>IF(Table1[[#This Row],[TeamFavorite]]=Table1[[#This Row],[TeamHome]],Table1[[#This Row],[ScoreAway]]-Table1[[#This Row],[ScoreHome]],Table1[[#This Row],[ScoreHome]]-Table1[[#This Row],[ScoreAway]])</f>
        <v>-11</v>
      </c>
      <c r="O8591">
        <f>IF(Table1[[#This Row],[SpreadActual]]&lt;Table1[[#This Row],[SpreadFavorite]],1,0)</f>
        <v>1</v>
      </c>
      <c r="P8591">
        <v>46.5</v>
      </c>
      <c r="Q8591" t="s">
        <v>124</v>
      </c>
      <c r="R8591" t="b">
        <v>0</v>
      </c>
      <c r="S8591">
        <v>72</v>
      </c>
      <c r="T8591">
        <v>0</v>
      </c>
      <c r="V8591" t="s">
        <v>103</v>
      </c>
    </row>
    <row r="8592" spans="1:22" x14ac:dyDescent="0.2">
      <c r="A8592" s="1">
        <v>38326</v>
      </c>
      <c r="B8592">
        <v>2004</v>
      </c>
      <c r="C8592">
        <f>_xlfn.MAXIFS(Table1[ScheduleWeekWritten],Table1[ScheduleSeason],Table1[[#This Row],[ScheduleSeason]])</f>
        <v>17</v>
      </c>
      <c r="D8592">
        <v>13</v>
      </c>
      <c r="E8592" cm="1">
        <f t="array" ref="E8592">_xlfn.XLOOKUP(Table1[[#This Row],[ScheduleWeekWritten]],Table3[Game],100+Table3[Increase],Table1[[#This Row],[ScheduleWeekWritten]])</f>
        <v>13</v>
      </c>
      <c r="F8592" t="b">
        <v>0</v>
      </c>
      <c r="G8592" t="s">
        <v>31</v>
      </c>
      <c r="H8592">
        <v>29</v>
      </c>
      <c r="I8592">
        <v>7</v>
      </c>
      <c r="J8592" t="s">
        <v>177</v>
      </c>
      <c r="K8592" t="s">
        <v>32</v>
      </c>
      <c r="L8592" t="str">
        <f>_xlfn.XLOOKUP(Table1[[#This Row],[TeamFavoriteID]],Table2[team_id],Table2[team_name],_xlfn.XLOOKUP(Table1[[#This Row],[TeamFavoriteID]],Table2[team_id_pfr],Table2[team_name],"Even"))</f>
        <v>New York Jets</v>
      </c>
      <c r="M8592">
        <v>-7</v>
      </c>
      <c r="N8592">
        <f>IF(Table1[[#This Row],[TeamFavorite]]=Table1[[#This Row],[TeamHome]],Table1[[#This Row],[ScoreAway]]-Table1[[#This Row],[ScoreHome]],Table1[[#This Row],[ScoreHome]]-Table1[[#This Row],[ScoreAway]])</f>
        <v>-22</v>
      </c>
      <c r="O8592">
        <f>IF(Table1[[#This Row],[SpreadActual]]&lt;Table1[[#This Row],[SpreadFavorite]],1,0)</f>
        <v>1</v>
      </c>
      <c r="P8592">
        <v>42</v>
      </c>
      <c r="Q8592" t="s">
        <v>126</v>
      </c>
      <c r="R8592" t="b">
        <v>0</v>
      </c>
      <c r="S8592">
        <v>47</v>
      </c>
      <c r="T8592">
        <v>14</v>
      </c>
      <c r="U8592">
        <v>49</v>
      </c>
    </row>
    <row r="8593" spans="1:22" x14ac:dyDescent="0.2">
      <c r="A8593" s="1">
        <v>38326</v>
      </c>
      <c r="B8593">
        <v>2004</v>
      </c>
      <c r="C8593">
        <f>_xlfn.MAXIFS(Table1[ScheduleWeekWritten],Table1[ScheduleSeason],Table1[[#This Row],[ScheduleSeason]])</f>
        <v>17</v>
      </c>
      <c r="D8593">
        <v>13</v>
      </c>
      <c r="E8593" cm="1">
        <f t="array" ref="E8593">_xlfn.XLOOKUP(Table1[[#This Row],[ScheduleWeekWritten]],Table3[Game],100+Table3[Increase],Table1[[#This Row],[ScheduleWeekWritten]])</f>
        <v>13</v>
      </c>
      <c r="F8593" t="b">
        <v>0</v>
      </c>
      <c r="G8593" t="s">
        <v>20</v>
      </c>
      <c r="H8593">
        <v>27</v>
      </c>
      <c r="I8593">
        <v>34</v>
      </c>
      <c r="J8593" t="s">
        <v>42</v>
      </c>
      <c r="K8593" t="s">
        <v>75</v>
      </c>
      <c r="L8593" t="str">
        <f>_xlfn.XLOOKUP(Table1[[#This Row],[TeamFavoriteID]],Table2[team_id],Table2[team_name],_xlfn.XLOOKUP(Table1[[#This Row],[TeamFavoriteID]],Table2[team_id_pfr],Table2[team_name],"Even"))</f>
        <v>Kansas City Chiefs</v>
      </c>
      <c r="M8593">
        <v>-1</v>
      </c>
      <c r="N8593">
        <f>IF(Table1[[#This Row],[TeamFavorite]]=Table1[[#This Row],[TeamHome]],Table1[[#This Row],[ScoreAway]]-Table1[[#This Row],[ScoreHome]],Table1[[#This Row],[ScoreHome]]-Table1[[#This Row],[ScoreAway]])</f>
        <v>-7</v>
      </c>
      <c r="O8593">
        <f>IF(Table1[[#This Row],[SpreadActual]]&lt;Table1[[#This Row],[SpreadFavorite]],1,0)</f>
        <v>1</v>
      </c>
      <c r="P8593">
        <v>52</v>
      </c>
      <c r="Q8593" t="s">
        <v>76</v>
      </c>
      <c r="R8593" t="b">
        <v>0</v>
      </c>
      <c r="S8593">
        <v>46</v>
      </c>
      <c r="T8593">
        <v>8</v>
      </c>
      <c r="U8593">
        <v>71</v>
      </c>
    </row>
    <row r="8594" spans="1:22" x14ac:dyDescent="0.2">
      <c r="A8594" s="1">
        <v>38326</v>
      </c>
      <c r="B8594">
        <v>2004</v>
      </c>
      <c r="C8594">
        <f>_xlfn.MAXIFS(Table1[ScheduleWeekWritten],Table1[ScheduleSeason],Table1[[#This Row],[ScheduleSeason]])</f>
        <v>17</v>
      </c>
      <c r="D8594">
        <v>13</v>
      </c>
      <c r="E8594" cm="1">
        <f t="array" ref="E8594">_xlfn.XLOOKUP(Table1[[#This Row],[ScheduleWeekWritten]],Table3[Game],100+Table3[Increase],Table1[[#This Row],[ScheduleWeekWritten]])</f>
        <v>13</v>
      </c>
      <c r="F8594" t="b">
        <v>0</v>
      </c>
      <c r="G8594" t="s">
        <v>58</v>
      </c>
      <c r="H8594">
        <v>47</v>
      </c>
      <c r="I8594">
        <v>17</v>
      </c>
      <c r="J8594" t="s">
        <v>33</v>
      </c>
      <c r="K8594" t="s">
        <v>77</v>
      </c>
      <c r="L8594" t="str">
        <f>_xlfn.XLOOKUP(Table1[[#This Row],[TeamFavoriteID]],Table2[team_id],Table2[team_name],_xlfn.XLOOKUP(Table1[[#This Row],[TeamFavoriteID]],Table2[team_id_pfr],Table2[team_name],"Even"))</f>
        <v>Philadelphia Eagles</v>
      </c>
      <c r="M8594">
        <v>-5.5</v>
      </c>
      <c r="N8594">
        <f>IF(Table1[[#This Row],[TeamFavorite]]=Table1[[#This Row],[TeamHome]],Table1[[#This Row],[ScoreAway]]-Table1[[#This Row],[ScoreHome]],Table1[[#This Row],[ScoreHome]]-Table1[[#This Row],[ScoreAway]])</f>
        <v>-30</v>
      </c>
      <c r="O8594">
        <f>IF(Table1[[#This Row],[SpreadActual]]&lt;Table1[[#This Row],[SpreadFavorite]],1,0)</f>
        <v>1</v>
      </c>
      <c r="P8594">
        <v>48.5</v>
      </c>
      <c r="Q8594" t="s">
        <v>183</v>
      </c>
      <c r="R8594" t="b">
        <v>0</v>
      </c>
      <c r="S8594">
        <v>45</v>
      </c>
      <c r="T8594">
        <v>12</v>
      </c>
      <c r="U8594">
        <v>59</v>
      </c>
    </row>
    <row r="8595" spans="1:22" x14ac:dyDescent="0.2">
      <c r="A8595" s="1">
        <v>38326</v>
      </c>
      <c r="B8595">
        <v>2004</v>
      </c>
      <c r="C8595">
        <f>_xlfn.MAXIFS(Table1[ScheduleWeekWritten],Table1[ScheduleSeason],Table1[[#This Row],[ScheduleSeason]])</f>
        <v>17</v>
      </c>
      <c r="D8595">
        <v>13</v>
      </c>
      <c r="E8595" cm="1">
        <f t="array" ref="E8595">_xlfn.XLOOKUP(Table1[[#This Row],[ScheduleWeekWritten]],Table3[Game],100+Table3[Increase],Table1[[#This Row],[ScheduleWeekWritten]])</f>
        <v>13</v>
      </c>
      <c r="F8595" t="b">
        <v>0</v>
      </c>
      <c r="G8595" t="s">
        <v>27</v>
      </c>
      <c r="H8595">
        <v>20</v>
      </c>
      <c r="I8595">
        <v>17</v>
      </c>
      <c r="J8595" t="s">
        <v>24</v>
      </c>
      <c r="K8595" t="s">
        <v>29</v>
      </c>
      <c r="L8595" t="str">
        <f>_xlfn.XLOOKUP(Table1[[#This Row],[TeamFavoriteID]],Table2[team_id],Table2[team_name],_xlfn.XLOOKUP(Table1[[#This Row],[TeamFavoriteID]],Table2[team_id_pfr],Table2[team_name],"Even"))</f>
        <v>Los Angeles Chargers</v>
      </c>
      <c r="M8595">
        <v>-3</v>
      </c>
      <c r="N8595">
        <f>IF(Table1[[#This Row],[TeamFavorite]]=Table1[[#This Row],[TeamHome]],Table1[[#This Row],[ScoreAway]]-Table1[[#This Row],[ScoreHome]],Table1[[#This Row],[ScoreHome]]-Table1[[#This Row],[ScoreAway]])</f>
        <v>3</v>
      </c>
      <c r="O8595">
        <f>IF(Table1[[#This Row],[SpreadActual]]&lt;Table1[[#This Row],[SpreadFavorite]],1,0)</f>
        <v>0</v>
      </c>
      <c r="P8595">
        <v>46.5</v>
      </c>
      <c r="Q8595" t="s">
        <v>94</v>
      </c>
      <c r="R8595" t="b">
        <v>0</v>
      </c>
      <c r="S8595">
        <v>54</v>
      </c>
      <c r="T8595">
        <v>11</v>
      </c>
      <c r="U8595">
        <v>72</v>
      </c>
    </row>
    <row r="8596" spans="1:22" x14ac:dyDescent="0.2">
      <c r="A8596" s="1">
        <v>38326</v>
      </c>
      <c r="B8596">
        <v>2004</v>
      </c>
      <c r="C8596">
        <f>_xlfn.MAXIFS(Table1[ScheduleWeekWritten],Table1[ScheduleSeason],Table1[[#This Row],[ScheduleSeason]])</f>
        <v>17</v>
      </c>
      <c r="D8596">
        <v>13</v>
      </c>
      <c r="E8596" cm="1">
        <f t="array" ref="E8596">_xlfn.XLOOKUP(Table1[[#This Row],[ScheduleWeekWritten]],Table3[Game],100+Table3[Increase],Table1[[#This Row],[ScheduleWeekWritten]])</f>
        <v>13</v>
      </c>
      <c r="F8596" t="b">
        <v>0</v>
      </c>
      <c r="G8596" t="s">
        <v>153</v>
      </c>
      <c r="H8596">
        <v>16</v>
      </c>
      <c r="I8596">
        <v>6</v>
      </c>
      <c r="J8596" t="s">
        <v>53</v>
      </c>
      <c r="K8596" t="s">
        <v>40</v>
      </c>
      <c r="L8596" t="str">
        <f>_xlfn.XLOOKUP(Table1[[#This Row],[TeamFavoriteID]],Table2[team_id],Table2[team_name],_xlfn.XLOOKUP(Table1[[#This Row],[TeamFavoriteID]],Table2[team_id_pfr],Table2[team_name],"Even"))</f>
        <v>Los Angeles Rams</v>
      </c>
      <c r="M8596">
        <v>-11</v>
      </c>
      <c r="N8596">
        <f>IF(Table1[[#This Row],[TeamFavorite]]=Table1[[#This Row],[TeamHome]],Table1[[#This Row],[ScoreAway]]-Table1[[#This Row],[ScoreHome]],Table1[[#This Row],[ScoreHome]]-Table1[[#This Row],[ScoreAway]])</f>
        <v>10</v>
      </c>
      <c r="O8596">
        <f>IF(Table1[[#This Row],[SpreadActual]]&lt;Table1[[#This Row],[SpreadFavorite]],1,0)</f>
        <v>0</v>
      </c>
      <c r="P8596">
        <v>49</v>
      </c>
      <c r="Q8596" t="s">
        <v>157</v>
      </c>
      <c r="R8596" t="b">
        <v>0</v>
      </c>
      <c r="S8596">
        <v>72</v>
      </c>
      <c r="T8596">
        <v>0</v>
      </c>
      <c r="V8596" t="s">
        <v>103</v>
      </c>
    </row>
    <row r="8597" spans="1:22" x14ac:dyDescent="0.2">
      <c r="A8597" s="1">
        <v>38326</v>
      </c>
      <c r="B8597">
        <v>2004</v>
      </c>
      <c r="C8597">
        <f>_xlfn.MAXIFS(Table1[ScheduleWeekWritten],Table1[ScheduleSeason],Table1[[#This Row],[ScheduleSeason]])</f>
        <v>17</v>
      </c>
      <c r="D8597">
        <v>13</v>
      </c>
      <c r="E8597" cm="1">
        <f t="array" ref="E8597">_xlfn.XLOOKUP(Table1[[#This Row],[ScheduleWeekWritten]],Table3[Game],100+Table3[Increase],Table1[[#This Row],[ScheduleWeekWritten]])</f>
        <v>13</v>
      </c>
      <c r="F8597" t="b">
        <v>0</v>
      </c>
      <c r="G8597" t="s">
        <v>127</v>
      </c>
      <c r="H8597">
        <v>27</v>
      </c>
      <c r="I8597">
        <v>0</v>
      </c>
      <c r="J8597" t="s">
        <v>38</v>
      </c>
      <c r="K8597" t="s">
        <v>133</v>
      </c>
      <c r="L8597" t="str">
        <f>_xlfn.XLOOKUP(Table1[[#This Row],[TeamFavoriteID]],Table2[team_id],Table2[team_name],_xlfn.XLOOKUP(Table1[[#This Row],[TeamFavoriteID]],Table2[team_id_pfr],Table2[team_name],"Even"))</f>
        <v>Tampa Bay Buccaneers</v>
      </c>
      <c r="M8597">
        <v>-2</v>
      </c>
      <c r="N8597">
        <f>IF(Table1[[#This Row],[TeamFavorite]]=Table1[[#This Row],[TeamHome]],Table1[[#This Row],[ScoreAway]]-Table1[[#This Row],[ScoreHome]],Table1[[#This Row],[ScoreHome]]-Table1[[#This Row],[ScoreAway]])</f>
        <v>-27</v>
      </c>
      <c r="O8597">
        <f>IF(Table1[[#This Row],[SpreadActual]]&lt;Table1[[#This Row],[SpreadFavorite]],1,0)</f>
        <v>1</v>
      </c>
      <c r="P8597">
        <v>39.5</v>
      </c>
      <c r="Q8597" t="s">
        <v>168</v>
      </c>
      <c r="R8597" t="b">
        <v>0</v>
      </c>
      <c r="S8597">
        <v>61</v>
      </c>
      <c r="T8597">
        <v>5</v>
      </c>
      <c r="U8597">
        <v>65</v>
      </c>
    </row>
    <row r="8598" spans="1:22" x14ac:dyDescent="0.2">
      <c r="A8598" s="1">
        <v>38326</v>
      </c>
      <c r="B8598">
        <v>2004</v>
      </c>
      <c r="C8598">
        <f>_xlfn.MAXIFS(Table1[ScheduleWeekWritten],Table1[ScheduleSeason],Table1[[#This Row],[ScheduleSeason]])</f>
        <v>17</v>
      </c>
      <c r="D8598">
        <v>13</v>
      </c>
      <c r="E8598" cm="1">
        <f t="array" ref="E8598">_xlfn.XLOOKUP(Table1[[#This Row],[ScheduleWeekWritten]],Table3[Game],100+Table3[Increase],Table1[[#This Row],[ScheduleWeekWritten]])</f>
        <v>13</v>
      </c>
      <c r="F8598" t="b">
        <v>0</v>
      </c>
      <c r="G8598" t="s">
        <v>61</v>
      </c>
      <c r="H8598">
        <v>31</v>
      </c>
      <c r="I8598">
        <v>7</v>
      </c>
      <c r="J8598" t="s">
        <v>50</v>
      </c>
      <c r="K8598" t="s">
        <v>85</v>
      </c>
      <c r="L8598" t="str">
        <f>_xlfn.XLOOKUP(Table1[[#This Row],[TeamFavoriteID]],Table2[team_id],Table2[team_name],_xlfn.XLOOKUP(Table1[[#This Row],[TeamFavoriteID]],Table2[team_id_pfr],Table2[team_name],"Even"))</f>
        <v>Washington Commanders</v>
      </c>
      <c r="M8598">
        <v>-3</v>
      </c>
      <c r="N8598">
        <f>IF(Table1[[#This Row],[TeamFavorite]]=Table1[[#This Row],[TeamHome]],Table1[[#This Row],[ScoreAway]]-Table1[[#This Row],[ScoreHome]],Table1[[#This Row],[ScoreHome]]-Table1[[#This Row],[ScoreAway]])</f>
        <v>24</v>
      </c>
      <c r="O8598">
        <f>IF(Table1[[#This Row],[SpreadActual]]&lt;Table1[[#This Row],[SpreadFavorite]],1,0)</f>
        <v>0</v>
      </c>
      <c r="P8598">
        <v>33</v>
      </c>
      <c r="Q8598" t="s">
        <v>165</v>
      </c>
      <c r="R8598" t="b">
        <v>0</v>
      </c>
      <c r="S8598">
        <v>45</v>
      </c>
      <c r="T8598">
        <v>8</v>
      </c>
      <c r="U8598">
        <v>60</v>
      </c>
    </row>
    <row r="8599" spans="1:22" x14ac:dyDescent="0.2">
      <c r="A8599" s="1">
        <v>38327</v>
      </c>
      <c r="B8599">
        <v>2004</v>
      </c>
      <c r="C8599">
        <f>_xlfn.MAXIFS(Table1[ScheduleWeekWritten],Table1[ScheduleSeason],Table1[[#This Row],[ScheduleSeason]])</f>
        <v>17</v>
      </c>
      <c r="D8599">
        <v>13</v>
      </c>
      <c r="E8599" cm="1">
        <f t="array" ref="E8599">_xlfn.XLOOKUP(Table1[[#This Row],[ScheduleWeekWritten]],Table3[Game],100+Table3[Increase],Table1[[#This Row],[ScheduleWeekWritten]])</f>
        <v>13</v>
      </c>
      <c r="F8599" t="b">
        <v>0</v>
      </c>
      <c r="G8599" t="s">
        <v>128</v>
      </c>
      <c r="H8599">
        <v>39</v>
      </c>
      <c r="I8599">
        <v>43</v>
      </c>
      <c r="J8599" t="s">
        <v>67</v>
      </c>
      <c r="K8599" t="s">
        <v>132</v>
      </c>
      <c r="L8599" t="str">
        <f>_xlfn.XLOOKUP(Table1[[#This Row],[TeamFavoriteID]],Table2[team_id],Table2[team_name],_xlfn.XLOOKUP(Table1[[#This Row],[TeamFavoriteID]],Table2[team_id_pfr],Table2[team_name],"Even"))</f>
        <v>Seattle Seahawks</v>
      </c>
      <c r="M8599">
        <v>-7</v>
      </c>
      <c r="N8599">
        <f>IF(Table1[[#This Row],[TeamFavorite]]=Table1[[#This Row],[TeamHome]],Table1[[#This Row],[ScoreAway]]-Table1[[#This Row],[ScoreHome]],Table1[[#This Row],[ScoreHome]]-Table1[[#This Row],[ScoreAway]])</f>
        <v>4</v>
      </c>
      <c r="O8599">
        <f>IF(Table1[[#This Row],[SpreadActual]]&lt;Table1[[#This Row],[SpreadFavorite]],1,0)</f>
        <v>0</v>
      </c>
      <c r="P8599">
        <v>42</v>
      </c>
      <c r="Q8599" t="s">
        <v>180</v>
      </c>
      <c r="R8599" t="b">
        <v>0</v>
      </c>
      <c r="S8599">
        <v>40</v>
      </c>
      <c r="T8599">
        <v>10</v>
      </c>
      <c r="U8599">
        <v>86</v>
      </c>
    </row>
    <row r="8600" spans="1:22" x14ac:dyDescent="0.2">
      <c r="A8600" s="1">
        <v>38333</v>
      </c>
      <c r="B8600">
        <v>2004</v>
      </c>
      <c r="C8600">
        <f>_xlfn.MAXIFS(Table1[ScheduleWeekWritten],Table1[ScheduleSeason],Table1[[#This Row],[ScheduleSeason]])</f>
        <v>17</v>
      </c>
      <c r="D8600">
        <v>14</v>
      </c>
      <c r="E8600" cm="1">
        <f t="array" ref="E8600">_xlfn.XLOOKUP(Table1[[#This Row],[ScheduleWeekWritten]],Table3[Game],100+Table3[Increase],Table1[[#This Row],[ScheduleWeekWritten]])</f>
        <v>14</v>
      </c>
      <c r="F8600" t="b">
        <v>0</v>
      </c>
      <c r="G8600" t="s">
        <v>149</v>
      </c>
      <c r="H8600">
        <v>28</v>
      </c>
      <c r="I8600">
        <v>31</v>
      </c>
      <c r="J8600" t="s">
        <v>53</v>
      </c>
      <c r="K8600" t="s">
        <v>59</v>
      </c>
      <c r="L8600" t="str">
        <f>_xlfn.XLOOKUP(Table1[[#This Row],[TeamFavoriteID]],Table2[team_id],Table2[team_name],_xlfn.XLOOKUP(Table1[[#This Row],[TeamFavoriteID]],Table2[team_id_pfr],Table2[team_name],"Even"))</f>
        <v>Arizona Cardinals</v>
      </c>
      <c r="M8600">
        <v>-7</v>
      </c>
      <c r="N8600">
        <f>IF(Table1[[#This Row],[TeamFavorite]]=Table1[[#This Row],[TeamHome]],Table1[[#This Row],[ScoreAway]]-Table1[[#This Row],[ScoreHome]],Table1[[#This Row],[ScoreHome]]-Table1[[#This Row],[ScoreAway]])</f>
        <v>3</v>
      </c>
      <c r="O8600">
        <f>IF(Table1[[#This Row],[SpreadActual]]&lt;Table1[[#This Row],[SpreadFavorite]],1,0)</f>
        <v>0</v>
      </c>
      <c r="P8600">
        <v>36</v>
      </c>
      <c r="Q8600" t="s">
        <v>150</v>
      </c>
      <c r="R8600" t="b">
        <v>0</v>
      </c>
      <c r="S8600">
        <v>62</v>
      </c>
      <c r="T8600">
        <v>6</v>
      </c>
      <c r="U8600">
        <v>48</v>
      </c>
    </row>
    <row r="8601" spans="1:22" x14ac:dyDescent="0.2">
      <c r="A8601" s="1">
        <v>38333</v>
      </c>
      <c r="B8601">
        <v>2004</v>
      </c>
      <c r="C8601">
        <f>_xlfn.MAXIFS(Table1[ScheduleWeekWritten],Table1[ScheduleSeason],Table1[[#This Row],[ScheduleSeason]])</f>
        <v>17</v>
      </c>
      <c r="D8601">
        <v>14</v>
      </c>
      <c r="E8601" cm="1">
        <f t="array" ref="E8601">_xlfn.XLOOKUP(Table1[[#This Row],[ScheduleWeekWritten]],Table3[Game],100+Table3[Increase],Table1[[#This Row],[ScheduleWeekWritten]])</f>
        <v>14</v>
      </c>
      <c r="F8601" t="b">
        <v>0</v>
      </c>
      <c r="G8601" t="s">
        <v>38</v>
      </c>
      <c r="H8601">
        <v>35</v>
      </c>
      <c r="I8601">
        <v>10</v>
      </c>
      <c r="J8601" t="s">
        <v>20</v>
      </c>
      <c r="K8601" t="s">
        <v>109</v>
      </c>
      <c r="L8601" t="str">
        <f>_xlfn.XLOOKUP(Table1[[#This Row],[TeamFavoriteID]],Table2[team_id],Table2[team_name],_xlfn.XLOOKUP(Table1[[#This Row],[TeamFavoriteID]],Table2[team_id_pfr],Table2[team_name],"Even"))</f>
        <v>Atlanta Falcons</v>
      </c>
      <c r="M8601">
        <v>-7.5</v>
      </c>
      <c r="N8601">
        <f>IF(Table1[[#This Row],[TeamFavorite]]=Table1[[#This Row],[TeamHome]],Table1[[#This Row],[ScoreAway]]-Table1[[#This Row],[ScoreHome]],Table1[[#This Row],[ScoreHome]]-Table1[[#This Row],[ScoreAway]])</f>
        <v>-25</v>
      </c>
      <c r="O8601">
        <f>IF(Table1[[#This Row],[SpreadActual]]&lt;Table1[[#This Row],[SpreadFavorite]],1,0)</f>
        <v>1</v>
      </c>
      <c r="P8601">
        <v>46</v>
      </c>
      <c r="Q8601" t="s">
        <v>148</v>
      </c>
      <c r="R8601" t="b">
        <v>0</v>
      </c>
      <c r="S8601">
        <v>72</v>
      </c>
      <c r="T8601">
        <v>0</v>
      </c>
      <c r="V8601" t="s">
        <v>103</v>
      </c>
    </row>
    <row r="8602" spans="1:22" x14ac:dyDescent="0.2">
      <c r="A8602" s="1">
        <v>38333</v>
      </c>
      <c r="B8602">
        <v>2004</v>
      </c>
      <c r="C8602">
        <f>_xlfn.MAXIFS(Table1[ScheduleWeekWritten],Table1[ScheduleSeason],Table1[[#This Row],[ScheduleSeason]])</f>
        <v>17</v>
      </c>
      <c r="D8602">
        <v>14</v>
      </c>
      <c r="E8602" cm="1">
        <f t="array" ref="E8602">_xlfn.XLOOKUP(Table1[[#This Row],[ScheduleWeekWritten]],Table3[Game],100+Table3[Increase],Table1[[#This Row],[ScheduleWeekWritten]])</f>
        <v>14</v>
      </c>
      <c r="F8602" t="b">
        <v>0</v>
      </c>
      <c r="G8602" t="s">
        <v>158</v>
      </c>
      <c r="H8602">
        <v>37</v>
      </c>
      <c r="I8602">
        <v>14</v>
      </c>
      <c r="J8602" t="s">
        <v>50</v>
      </c>
      <c r="K8602" t="s">
        <v>159</v>
      </c>
      <c r="L8602" t="str">
        <f>_xlfn.XLOOKUP(Table1[[#This Row],[TeamFavoriteID]],Table2[team_id],Table2[team_name],_xlfn.XLOOKUP(Table1[[#This Row],[TeamFavoriteID]],Table2[team_id_pfr],Table2[team_name],"Even"))</f>
        <v>Baltimore Ravens</v>
      </c>
      <c r="M8602">
        <v>-10</v>
      </c>
      <c r="N8602">
        <f>IF(Table1[[#This Row],[TeamFavorite]]=Table1[[#This Row],[TeamHome]],Table1[[#This Row],[ScoreAway]]-Table1[[#This Row],[ScoreHome]],Table1[[#This Row],[ScoreHome]]-Table1[[#This Row],[ScoreAway]])</f>
        <v>-23</v>
      </c>
      <c r="O8602">
        <f>IF(Table1[[#This Row],[SpreadActual]]&lt;Table1[[#This Row],[SpreadFavorite]],1,0)</f>
        <v>1</v>
      </c>
      <c r="P8602">
        <v>34</v>
      </c>
      <c r="Q8602" t="s">
        <v>166</v>
      </c>
      <c r="R8602" t="b">
        <v>0</v>
      </c>
      <c r="S8602">
        <v>42</v>
      </c>
      <c r="T8602">
        <v>12</v>
      </c>
      <c r="U8602">
        <v>60</v>
      </c>
    </row>
    <row r="8603" spans="1:22" x14ac:dyDescent="0.2">
      <c r="A8603" s="1">
        <v>38333</v>
      </c>
      <c r="B8603">
        <v>2004</v>
      </c>
      <c r="C8603">
        <f>_xlfn.MAXIFS(Table1[ScheduleWeekWritten],Table1[ScheduleSeason],Table1[[#This Row],[ScheduleSeason]])</f>
        <v>17</v>
      </c>
      <c r="D8603">
        <v>14</v>
      </c>
      <c r="E8603" cm="1">
        <f t="array" ref="E8603">_xlfn.XLOOKUP(Table1[[#This Row],[ScheduleWeekWritten]],Table3[Game],100+Table3[Increase],Table1[[#This Row],[ScheduleWeekWritten]])</f>
        <v>14</v>
      </c>
      <c r="F8603" t="b">
        <v>0</v>
      </c>
      <c r="G8603" t="s">
        <v>28</v>
      </c>
      <c r="H8603">
        <v>37</v>
      </c>
      <c r="I8603">
        <v>7</v>
      </c>
      <c r="J8603" t="s">
        <v>62</v>
      </c>
      <c r="K8603" t="s">
        <v>43</v>
      </c>
      <c r="L8603" t="str">
        <f>_xlfn.XLOOKUP(Table1[[#This Row],[TeamFavoriteID]],Table2[team_id],Table2[team_name],_xlfn.XLOOKUP(Table1[[#This Row],[TeamFavoriteID]],Table2[team_id_pfr],Table2[team_name],"Even"))</f>
        <v>Buffalo Bills</v>
      </c>
      <c r="M8603">
        <v>-11</v>
      </c>
      <c r="N8603">
        <f>IF(Table1[[#This Row],[TeamFavorite]]=Table1[[#This Row],[TeamHome]],Table1[[#This Row],[ScoreAway]]-Table1[[#This Row],[ScoreHome]],Table1[[#This Row],[ScoreHome]]-Table1[[#This Row],[ScoreAway]])</f>
        <v>-30</v>
      </c>
      <c r="O8603">
        <f>IF(Table1[[#This Row],[SpreadActual]]&lt;Table1[[#This Row],[SpreadFavorite]],1,0)</f>
        <v>1</v>
      </c>
      <c r="P8603">
        <v>38.5</v>
      </c>
      <c r="Q8603" t="s">
        <v>123</v>
      </c>
      <c r="R8603" t="b">
        <v>0</v>
      </c>
      <c r="S8603">
        <v>32</v>
      </c>
      <c r="T8603">
        <v>14</v>
      </c>
      <c r="U8603">
        <v>87</v>
      </c>
      <c r="V8603" t="s">
        <v>120</v>
      </c>
    </row>
    <row r="8604" spans="1:22" x14ac:dyDescent="0.2">
      <c r="A8604" s="1">
        <v>38333</v>
      </c>
      <c r="B8604">
        <v>2004</v>
      </c>
      <c r="C8604">
        <f>_xlfn.MAXIFS(Table1[ScheduleWeekWritten],Table1[ScheduleSeason],Table1[[#This Row],[ScheduleSeason]])</f>
        <v>17</v>
      </c>
      <c r="D8604">
        <v>14</v>
      </c>
      <c r="E8604" cm="1">
        <f t="array" ref="E8604">_xlfn.XLOOKUP(Table1[[#This Row],[ScheduleWeekWritten]],Table3[Game],100+Table3[Increase],Table1[[#This Row],[ScheduleWeekWritten]])</f>
        <v>14</v>
      </c>
      <c r="F8604" t="b">
        <v>0</v>
      </c>
      <c r="G8604" t="s">
        <v>152</v>
      </c>
      <c r="H8604">
        <v>20</v>
      </c>
      <c r="I8604">
        <v>7</v>
      </c>
      <c r="J8604" t="s">
        <v>153</v>
      </c>
      <c r="K8604" t="s">
        <v>162</v>
      </c>
      <c r="L8604" t="str">
        <f>_xlfn.XLOOKUP(Table1[[#This Row],[TeamFavoriteID]],Table2[team_id],Table2[team_name],_xlfn.XLOOKUP(Table1[[#This Row],[TeamFavoriteID]],Table2[team_id_pfr],Table2[team_name],"Even"))</f>
        <v>Carolina Panthers</v>
      </c>
      <c r="M8604">
        <v>-7</v>
      </c>
      <c r="N8604">
        <f>IF(Table1[[#This Row],[TeamFavorite]]=Table1[[#This Row],[TeamHome]],Table1[[#This Row],[ScoreAway]]-Table1[[#This Row],[ScoreHome]],Table1[[#This Row],[ScoreHome]]-Table1[[#This Row],[ScoreAway]])</f>
        <v>-13</v>
      </c>
      <c r="O8604">
        <f>IF(Table1[[#This Row],[SpreadActual]]&lt;Table1[[#This Row],[SpreadFavorite]],1,0)</f>
        <v>1</v>
      </c>
      <c r="P8604">
        <v>44.5</v>
      </c>
      <c r="Q8604" t="s">
        <v>160</v>
      </c>
      <c r="R8604" t="b">
        <v>0</v>
      </c>
      <c r="S8604">
        <v>43</v>
      </c>
      <c r="T8604">
        <v>7</v>
      </c>
      <c r="U8604">
        <v>60</v>
      </c>
    </row>
    <row r="8605" spans="1:22" x14ac:dyDescent="0.2">
      <c r="A8605" s="1">
        <v>38333</v>
      </c>
      <c r="B8605">
        <v>2004</v>
      </c>
      <c r="C8605">
        <f>_xlfn.MAXIFS(Table1[ScheduleWeekWritten],Table1[ScheduleSeason],Table1[[#This Row],[ScheduleSeason]])</f>
        <v>17</v>
      </c>
      <c r="D8605">
        <v>14</v>
      </c>
      <c r="E8605" cm="1">
        <f t="array" ref="E8605">_xlfn.XLOOKUP(Table1[[#This Row],[ScheduleWeekWritten]],Table3[Game],100+Table3[Increase],Table1[[#This Row],[ScheduleWeekWritten]])</f>
        <v>14</v>
      </c>
      <c r="F8605" t="b">
        <v>0</v>
      </c>
      <c r="G8605" t="s">
        <v>67</v>
      </c>
      <c r="H8605">
        <v>13</v>
      </c>
      <c r="I8605">
        <v>27</v>
      </c>
      <c r="J8605" t="s">
        <v>95</v>
      </c>
      <c r="K8605" t="s">
        <v>68</v>
      </c>
      <c r="L8605" t="str">
        <f>_xlfn.XLOOKUP(Table1[[#This Row],[TeamFavoriteID]],Table2[team_id],Table2[team_name],_xlfn.XLOOKUP(Table1[[#This Row],[TeamFavoriteID]],Table2[team_id_pfr],Table2[team_name],"Even"))</f>
        <v>Dallas Cowboys</v>
      </c>
      <c r="M8605">
        <v>-7</v>
      </c>
      <c r="N8605">
        <f>IF(Table1[[#This Row],[TeamFavorite]]=Table1[[#This Row],[TeamHome]],Table1[[#This Row],[ScoreAway]]-Table1[[#This Row],[ScoreHome]],Table1[[#This Row],[ScoreHome]]-Table1[[#This Row],[ScoreAway]])</f>
        <v>14</v>
      </c>
      <c r="O8605">
        <f>IF(Table1[[#This Row],[SpreadActual]]&lt;Table1[[#This Row],[SpreadFavorite]],1,0)</f>
        <v>0</v>
      </c>
      <c r="P8605">
        <v>49</v>
      </c>
      <c r="Q8605" t="s">
        <v>119</v>
      </c>
      <c r="R8605" t="b">
        <v>0</v>
      </c>
      <c r="S8605">
        <v>56</v>
      </c>
      <c r="T8605">
        <v>10</v>
      </c>
      <c r="U8605">
        <v>52</v>
      </c>
    </row>
    <row r="8606" spans="1:22" x14ac:dyDescent="0.2">
      <c r="A8606" s="1">
        <v>38333</v>
      </c>
      <c r="B8606">
        <v>2004</v>
      </c>
      <c r="C8606">
        <f>_xlfn.MAXIFS(Table1[ScheduleWeekWritten],Table1[ScheduleSeason],Table1[[#This Row],[ScheduleSeason]])</f>
        <v>17</v>
      </c>
      <c r="D8606">
        <v>14</v>
      </c>
      <c r="E8606" cm="1">
        <f t="array" ref="E8606">_xlfn.XLOOKUP(Table1[[#This Row],[ScheduleWeekWritten]],Table3[Game],100+Table3[Increase],Table1[[#This Row],[ScheduleWeekWritten]])</f>
        <v>14</v>
      </c>
      <c r="F8606" t="b">
        <v>0</v>
      </c>
      <c r="G8606" t="s">
        <v>24</v>
      </c>
      <c r="H8606">
        <v>20</v>
      </c>
      <c r="I8606">
        <v>17</v>
      </c>
      <c r="J8606" t="s">
        <v>19</v>
      </c>
      <c r="K8606" t="s">
        <v>88</v>
      </c>
      <c r="L8606" t="str">
        <f>_xlfn.XLOOKUP(Table1[[#This Row],[TeamFavoriteID]],Table2[team_id],Table2[team_name],_xlfn.XLOOKUP(Table1[[#This Row],[TeamFavoriteID]],Table2[team_id_pfr],Table2[team_name],"Even"))</f>
        <v>Denver Broncos</v>
      </c>
      <c r="M8606">
        <v>-11.5</v>
      </c>
      <c r="N8606">
        <f>IF(Table1[[#This Row],[TeamFavorite]]=Table1[[#This Row],[TeamHome]],Table1[[#This Row],[ScoreAway]]-Table1[[#This Row],[ScoreHome]],Table1[[#This Row],[ScoreHome]]-Table1[[#This Row],[ScoreAway]])</f>
        <v>-3</v>
      </c>
      <c r="O8606">
        <f>IF(Table1[[#This Row],[SpreadActual]]&lt;Table1[[#This Row],[SpreadFavorite]],1,0)</f>
        <v>0</v>
      </c>
      <c r="P8606">
        <v>41</v>
      </c>
      <c r="Q8606" t="s">
        <v>174</v>
      </c>
      <c r="R8606" t="b">
        <v>0</v>
      </c>
      <c r="S8606">
        <v>45</v>
      </c>
      <c r="T8606">
        <v>14</v>
      </c>
      <c r="U8606">
        <v>39</v>
      </c>
    </row>
    <row r="8607" spans="1:22" x14ac:dyDescent="0.2">
      <c r="A8607" s="1">
        <v>38333</v>
      </c>
      <c r="B8607">
        <v>2004</v>
      </c>
      <c r="C8607">
        <f>_xlfn.MAXIFS(Table1[ScheduleWeekWritten],Table1[ScheduleSeason],Table1[[#This Row],[ScheduleSeason]])</f>
        <v>17</v>
      </c>
      <c r="D8607">
        <v>14</v>
      </c>
      <c r="E8607" cm="1">
        <f t="array" ref="E8607">_xlfn.XLOOKUP(Table1[[#This Row],[ScheduleWeekWritten]],Table3[Game],100+Table3[Increase],Table1[[#This Row],[ScheduleWeekWritten]])</f>
        <v>14</v>
      </c>
      <c r="F8607" t="b">
        <v>0</v>
      </c>
      <c r="G8607" t="s">
        <v>33</v>
      </c>
      <c r="H8607">
        <v>16</v>
      </c>
      <c r="I8607">
        <v>13</v>
      </c>
      <c r="J8607" t="s">
        <v>45</v>
      </c>
      <c r="K8607" t="s">
        <v>35</v>
      </c>
      <c r="L8607" t="str">
        <f>_xlfn.XLOOKUP(Table1[[#This Row],[TeamFavoriteID]],Table2[team_id],Table2[team_name],_xlfn.XLOOKUP(Table1[[#This Row],[TeamFavoriteID]],Table2[team_id_pfr],Table2[team_name],"Even"))</f>
        <v>Green Bay Packers</v>
      </c>
      <c r="M8607">
        <v>-9</v>
      </c>
      <c r="N8607">
        <f>IF(Table1[[#This Row],[TeamFavorite]]=Table1[[#This Row],[TeamHome]],Table1[[#This Row],[ScoreAway]]-Table1[[#This Row],[ScoreHome]],Table1[[#This Row],[ScoreHome]]-Table1[[#This Row],[ScoreAway]])</f>
        <v>-3</v>
      </c>
      <c r="O8607">
        <f>IF(Table1[[#This Row],[SpreadActual]]&lt;Table1[[#This Row],[SpreadFavorite]],1,0)</f>
        <v>0</v>
      </c>
      <c r="P8607">
        <v>41</v>
      </c>
      <c r="Q8607" t="s">
        <v>82</v>
      </c>
      <c r="R8607" t="b">
        <v>0</v>
      </c>
      <c r="S8607">
        <v>33</v>
      </c>
      <c r="T8607">
        <v>17</v>
      </c>
      <c r="U8607">
        <v>79</v>
      </c>
    </row>
    <row r="8608" spans="1:22" x14ac:dyDescent="0.2">
      <c r="A8608" s="1">
        <v>38333</v>
      </c>
      <c r="B8608">
        <v>2004</v>
      </c>
      <c r="C8608">
        <f>_xlfn.MAXIFS(Table1[ScheduleWeekWritten],Table1[ScheduleSeason],Table1[[#This Row],[ScheduleSeason]])</f>
        <v>17</v>
      </c>
      <c r="D8608">
        <v>14</v>
      </c>
      <c r="E8608" cm="1">
        <f t="array" ref="E8608">_xlfn.XLOOKUP(Table1[[#This Row],[ScheduleWeekWritten]],Table3[Game],100+Table3[Increase],Table1[[#This Row],[ScheduleWeekWritten]])</f>
        <v>14</v>
      </c>
      <c r="F8608" t="b">
        <v>0</v>
      </c>
      <c r="G8608" t="s">
        <v>177</v>
      </c>
      <c r="H8608">
        <v>14</v>
      </c>
      <c r="I8608">
        <v>23</v>
      </c>
      <c r="J8608" t="s">
        <v>140</v>
      </c>
      <c r="K8608" t="s">
        <v>72</v>
      </c>
      <c r="L8608" t="str">
        <f>_xlfn.XLOOKUP(Table1[[#This Row],[TeamFavoriteID]],Table2[team_id],Table2[team_name],_xlfn.XLOOKUP(Table1[[#This Row],[TeamFavoriteID]],Table2[team_id_pfr],Table2[team_name],"Even"))</f>
        <v>Baltimore Colts</v>
      </c>
      <c r="M8608">
        <v>-10</v>
      </c>
      <c r="N8608">
        <f>IF(Table1[[#This Row],[TeamFavorite]]=Table1[[#This Row],[TeamHome]],Table1[[#This Row],[ScoreAway]]-Table1[[#This Row],[ScoreHome]],Table1[[#This Row],[ScoreHome]]-Table1[[#This Row],[ScoreAway]])</f>
        <v>-9</v>
      </c>
      <c r="O8608">
        <f>IF(Table1[[#This Row],[SpreadActual]]&lt;Table1[[#This Row],[SpreadFavorite]],1,0)</f>
        <v>0</v>
      </c>
      <c r="P8608">
        <v>57</v>
      </c>
      <c r="Q8608" t="s">
        <v>178</v>
      </c>
      <c r="R8608" t="b">
        <v>0</v>
      </c>
      <c r="S8608">
        <v>72</v>
      </c>
      <c r="T8608">
        <v>0</v>
      </c>
      <c r="V8608" t="s">
        <v>103</v>
      </c>
    </row>
    <row r="8609" spans="1:22" x14ac:dyDescent="0.2">
      <c r="A8609" s="1">
        <v>38333</v>
      </c>
      <c r="B8609">
        <v>2004</v>
      </c>
      <c r="C8609">
        <f>_xlfn.MAXIFS(Table1[ScheduleWeekWritten],Table1[ScheduleSeason],Table1[[#This Row],[ScheduleSeason]])</f>
        <v>17</v>
      </c>
      <c r="D8609">
        <v>14</v>
      </c>
      <c r="E8609" cm="1">
        <f t="array" ref="E8609">_xlfn.XLOOKUP(Table1[[#This Row],[ScheduleWeekWritten]],Table3[Game],100+Table3[Increase],Table1[[#This Row],[ScheduleWeekWritten]])</f>
        <v>14</v>
      </c>
      <c r="F8609" t="b">
        <v>0</v>
      </c>
      <c r="G8609" t="s">
        <v>154</v>
      </c>
      <c r="H8609">
        <v>22</v>
      </c>
      <c r="I8609">
        <v>3</v>
      </c>
      <c r="J8609" t="s">
        <v>46</v>
      </c>
      <c r="K8609" t="s">
        <v>161</v>
      </c>
      <c r="L8609" t="str">
        <f>_xlfn.XLOOKUP(Table1[[#This Row],[TeamFavoriteID]],Table2[team_id],Table2[team_name],_xlfn.XLOOKUP(Table1[[#This Row],[TeamFavoriteID]],Table2[team_id_pfr],Table2[team_name],"Even"))</f>
        <v>Jacksonville Jaguars</v>
      </c>
      <c r="M8609">
        <v>-7</v>
      </c>
      <c r="N8609">
        <f>IF(Table1[[#This Row],[TeamFavorite]]=Table1[[#This Row],[TeamHome]],Table1[[#This Row],[ScoreAway]]-Table1[[#This Row],[ScoreHome]],Table1[[#This Row],[ScoreHome]]-Table1[[#This Row],[ScoreAway]])</f>
        <v>-19</v>
      </c>
      <c r="O8609">
        <f>IF(Table1[[#This Row],[SpreadActual]]&lt;Table1[[#This Row],[SpreadFavorite]],1,0)</f>
        <v>1</v>
      </c>
      <c r="P8609">
        <v>34</v>
      </c>
      <c r="Q8609" t="s">
        <v>155</v>
      </c>
      <c r="R8609" t="b">
        <v>0</v>
      </c>
      <c r="S8609">
        <v>49</v>
      </c>
      <c r="T8609">
        <v>9</v>
      </c>
      <c r="U8609">
        <v>62</v>
      </c>
    </row>
    <row r="8610" spans="1:22" x14ac:dyDescent="0.2">
      <c r="A8610" s="1">
        <v>38333</v>
      </c>
      <c r="B8610">
        <v>2004</v>
      </c>
      <c r="C8610">
        <f>_xlfn.MAXIFS(Table1[ScheduleWeekWritten],Table1[ScheduleSeason],Table1[[#This Row],[ScheduleSeason]])</f>
        <v>17</v>
      </c>
      <c r="D8610">
        <v>14</v>
      </c>
      <c r="E8610" cm="1">
        <f t="array" ref="E8610">_xlfn.XLOOKUP(Table1[[#This Row],[ScheduleWeekWritten]],Table3[Game],100+Table3[Increase],Table1[[#This Row],[ScheduleWeekWritten]])</f>
        <v>14</v>
      </c>
      <c r="F8610" t="b">
        <v>0</v>
      </c>
      <c r="G8610" t="s">
        <v>54</v>
      </c>
      <c r="H8610">
        <v>23</v>
      </c>
      <c r="I8610">
        <v>27</v>
      </c>
      <c r="J8610" t="s">
        <v>128</v>
      </c>
      <c r="K8610" t="s">
        <v>55</v>
      </c>
      <c r="L8610" t="str">
        <f>_xlfn.XLOOKUP(Table1[[#This Row],[TeamFavoriteID]],Table2[team_id],Table2[team_name],_xlfn.XLOOKUP(Table1[[#This Row],[TeamFavoriteID]],Table2[team_id_pfr],Table2[team_name],"Even"))</f>
        <v>Minnesota Vikings</v>
      </c>
      <c r="M8610">
        <v>-6.5</v>
      </c>
      <c r="N8610">
        <f>IF(Table1[[#This Row],[TeamFavorite]]=Table1[[#This Row],[TeamHome]],Table1[[#This Row],[ScoreAway]]-Table1[[#This Row],[ScoreHome]],Table1[[#This Row],[ScoreHome]]-Table1[[#This Row],[ScoreAway]])</f>
        <v>4</v>
      </c>
      <c r="O8610">
        <f>IF(Table1[[#This Row],[SpreadActual]]&lt;Table1[[#This Row],[SpreadFavorite]],1,0)</f>
        <v>0</v>
      </c>
      <c r="P8610">
        <v>54</v>
      </c>
      <c r="Q8610" t="s">
        <v>137</v>
      </c>
      <c r="R8610" t="b">
        <v>0</v>
      </c>
      <c r="S8610">
        <v>72</v>
      </c>
      <c r="T8610">
        <v>0</v>
      </c>
      <c r="V8610" t="s">
        <v>103</v>
      </c>
    </row>
    <row r="8611" spans="1:22" x14ac:dyDescent="0.2">
      <c r="A8611" s="1">
        <v>38333</v>
      </c>
      <c r="B8611">
        <v>2004</v>
      </c>
      <c r="C8611">
        <f>_xlfn.MAXIFS(Table1[ScheduleWeekWritten],Table1[ScheduleSeason],Table1[[#This Row],[ScheduleSeason]])</f>
        <v>17</v>
      </c>
      <c r="D8611">
        <v>14</v>
      </c>
      <c r="E8611" cm="1">
        <f t="array" ref="E8611">_xlfn.XLOOKUP(Table1[[#This Row],[ScheduleWeekWritten]],Table3[Game],100+Table3[Increase],Table1[[#This Row],[ScheduleWeekWritten]])</f>
        <v>14</v>
      </c>
      <c r="F8611" t="b">
        <v>0</v>
      </c>
      <c r="G8611" t="s">
        <v>115</v>
      </c>
      <c r="H8611">
        <v>35</v>
      </c>
      <c r="I8611">
        <v>28</v>
      </c>
      <c r="J8611" t="s">
        <v>101</v>
      </c>
      <c r="K8611" t="s">
        <v>70</v>
      </c>
      <c r="L8611" t="str">
        <f>_xlfn.XLOOKUP(Table1[[#This Row],[TeamFavoriteID]],Table2[team_id],Table2[team_name],_xlfn.XLOOKUP(Table1[[#This Row],[TeamFavoriteID]],Table2[team_id_pfr],Table2[team_name],"Even"))</f>
        <v>Boston Patriots</v>
      </c>
      <c r="M8611">
        <v>-10.5</v>
      </c>
      <c r="N8611">
        <f>IF(Table1[[#This Row],[TeamFavorite]]=Table1[[#This Row],[TeamHome]],Table1[[#This Row],[ScoreAway]]-Table1[[#This Row],[ScoreHome]],Table1[[#This Row],[ScoreHome]]-Table1[[#This Row],[ScoreAway]])</f>
        <v>7</v>
      </c>
      <c r="O8611">
        <f>IF(Table1[[#This Row],[SpreadActual]]&lt;Table1[[#This Row],[SpreadFavorite]],1,0)</f>
        <v>0</v>
      </c>
      <c r="P8611">
        <v>47</v>
      </c>
      <c r="Q8611" t="s">
        <v>179</v>
      </c>
      <c r="R8611" t="b">
        <v>0</v>
      </c>
      <c r="S8611">
        <v>42</v>
      </c>
      <c r="T8611">
        <v>13</v>
      </c>
      <c r="U8611">
        <v>70</v>
      </c>
    </row>
    <row r="8612" spans="1:22" x14ac:dyDescent="0.2">
      <c r="A8612" s="1">
        <v>38333</v>
      </c>
      <c r="B8612">
        <v>2004</v>
      </c>
      <c r="C8612">
        <f>_xlfn.MAXIFS(Table1[ScheduleWeekWritten],Table1[ScheduleSeason],Table1[[#This Row],[ScheduleSeason]])</f>
        <v>17</v>
      </c>
      <c r="D8612">
        <v>14</v>
      </c>
      <c r="E8612" cm="1">
        <f t="array" ref="E8612">_xlfn.XLOOKUP(Table1[[#This Row],[ScheduleWeekWritten]],Table3[Game],100+Table3[Increase],Table1[[#This Row],[ScheduleWeekWritten]])</f>
        <v>14</v>
      </c>
      <c r="F8612" t="b">
        <v>0</v>
      </c>
      <c r="G8612" t="s">
        <v>49</v>
      </c>
      <c r="H8612">
        <v>17</v>
      </c>
      <c r="I8612">
        <v>6</v>
      </c>
      <c r="J8612" t="s">
        <v>31</v>
      </c>
      <c r="K8612" t="s">
        <v>51</v>
      </c>
      <c r="L8612" t="str">
        <f>_xlfn.XLOOKUP(Table1[[#This Row],[TeamFavoriteID]],Table2[team_id],Table2[team_name],_xlfn.XLOOKUP(Table1[[#This Row],[TeamFavoriteID]],Table2[team_id_pfr],Table2[team_name],"Even"))</f>
        <v>Pittsburgh Steelers</v>
      </c>
      <c r="M8612">
        <v>-4.5</v>
      </c>
      <c r="N8612">
        <f>IF(Table1[[#This Row],[TeamFavorite]]=Table1[[#This Row],[TeamHome]],Table1[[#This Row],[ScoreAway]]-Table1[[#This Row],[ScoreHome]],Table1[[#This Row],[ScoreHome]]-Table1[[#This Row],[ScoreAway]])</f>
        <v>-11</v>
      </c>
      <c r="O8612">
        <f>IF(Table1[[#This Row],[SpreadActual]]&lt;Table1[[#This Row],[SpreadFavorite]],1,0)</f>
        <v>1</v>
      </c>
      <c r="P8612">
        <v>35</v>
      </c>
      <c r="Q8612" t="s">
        <v>175</v>
      </c>
      <c r="R8612" t="b">
        <v>0</v>
      </c>
      <c r="S8612">
        <v>33</v>
      </c>
      <c r="T8612">
        <v>11</v>
      </c>
      <c r="U8612">
        <v>88</v>
      </c>
    </row>
    <row r="8613" spans="1:22" x14ac:dyDescent="0.2">
      <c r="A8613" s="1">
        <v>38333</v>
      </c>
      <c r="B8613">
        <v>2004</v>
      </c>
      <c r="C8613">
        <f>_xlfn.MAXIFS(Table1[ScheduleWeekWritten],Table1[ScheduleSeason],Table1[[#This Row],[ScheduleSeason]])</f>
        <v>17</v>
      </c>
      <c r="D8613">
        <v>14</v>
      </c>
      <c r="E8613" cm="1">
        <f t="array" ref="E8613">_xlfn.XLOOKUP(Table1[[#This Row],[ScheduleWeekWritten]],Table3[Game],100+Table3[Increase],Table1[[#This Row],[ScheduleWeekWritten]])</f>
        <v>14</v>
      </c>
      <c r="F8613" t="b">
        <v>0</v>
      </c>
      <c r="G8613" t="s">
        <v>27</v>
      </c>
      <c r="H8613">
        <v>31</v>
      </c>
      <c r="I8613">
        <v>24</v>
      </c>
      <c r="J8613" t="s">
        <v>127</v>
      </c>
      <c r="K8613" t="s">
        <v>29</v>
      </c>
      <c r="L8613" t="str">
        <f>_xlfn.XLOOKUP(Table1[[#This Row],[TeamFavoriteID]],Table2[team_id],Table2[team_name],_xlfn.XLOOKUP(Table1[[#This Row],[TeamFavoriteID]],Table2[team_id_pfr],Table2[team_name],"Even"))</f>
        <v>Los Angeles Chargers</v>
      </c>
      <c r="M8613">
        <v>-4</v>
      </c>
      <c r="N8613">
        <f>IF(Table1[[#This Row],[TeamFavorite]]=Table1[[#This Row],[TeamHome]],Table1[[#This Row],[ScoreAway]]-Table1[[#This Row],[ScoreHome]],Table1[[#This Row],[ScoreHome]]-Table1[[#This Row],[ScoreAway]])</f>
        <v>7</v>
      </c>
      <c r="O8613">
        <f>IF(Table1[[#This Row],[SpreadActual]]&lt;Table1[[#This Row],[SpreadFavorite]],1,0)</f>
        <v>0</v>
      </c>
      <c r="P8613">
        <v>42.5</v>
      </c>
      <c r="Q8613" t="s">
        <v>94</v>
      </c>
      <c r="R8613" t="b">
        <v>0</v>
      </c>
      <c r="S8613">
        <v>56</v>
      </c>
      <c r="T8613">
        <v>5</v>
      </c>
      <c r="U8613">
        <v>88</v>
      </c>
    </row>
    <row r="8614" spans="1:22" x14ac:dyDescent="0.2">
      <c r="A8614" s="1">
        <v>38333</v>
      </c>
      <c r="B8614">
        <v>2004</v>
      </c>
      <c r="C8614">
        <f>_xlfn.MAXIFS(Table1[ScheduleWeekWritten],Table1[ScheduleSeason],Table1[[#This Row],[ScheduleSeason]])</f>
        <v>17</v>
      </c>
      <c r="D8614">
        <v>14</v>
      </c>
      <c r="E8614" cm="1">
        <f t="array" ref="E8614">_xlfn.XLOOKUP(Table1[[#This Row],[ScheduleWeekWritten]],Table3[Game],100+Table3[Increase],Table1[[#This Row],[ScheduleWeekWritten]])</f>
        <v>14</v>
      </c>
      <c r="F8614" t="b">
        <v>0</v>
      </c>
      <c r="G8614" t="s">
        <v>61</v>
      </c>
      <c r="H8614">
        <v>14</v>
      </c>
      <c r="I8614">
        <v>17</v>
      </c>
      <c r="J8614" t="s">
        <v>58</v>
      </c>
      <c r="K8614" t="s">
        <v>77</v>
      </c>
      <c r="L8614" t="str">
        <f>_xlfn.XLOOKUP(Table1[[#This Row],[TeamFavoriteID]],Table2[team_id],Table2[team_name],_xlfn.XLOOKUP(Table1[[#This Row],[TeamFavoriteID]],Table2[team_id_pfr],Table2[team_name],"Even"))</f>
        <v>Philadelphia Eagles</v>
      </c>
      <c r="M8614">
        <v>-8</v>
      </c>
      <c r="N8614">
        <f>IF(Table1[[#This Row],[TeamFavorite]]=Table1[[#This Row],[TeamHome]],Table1[[#This Row],[ScoreAway]]-Table1[[#This Row],[ScoreHome]],Table1[[#This Row],[ScoreHome]]-Table1[[#This Row],[ScoreAway]])</f>
        <v>-3</v>
      </c>
      <c r="O8614">
        <f>IF(Table1[[#This Row],[SpreadActual]]&lt;Table1[[#This Row],[SpreadFavorite]],1,0)</f>
        <v>0</v>
      </c>
      <c r="P8614">
        <v>38.5</v>
      </c>
      <c r="Q8614" t="s">
        <v>165</v>
      </c>
      <c r="R8614" t="b">
        <v>0</v>
      </c>
      <c r="S8614">
        <v>44</v>
      </c>
      <c r="T8614">
        <v>12</v>
      </c>
      <c r="U8614">
        <v>55</v>
      </c>
    </row>
    <row r="8615" spans="1:22" x14ac:dyDescent="0.2">
      <c r="A8615" s="1">
        <v>38334</v>
      </c>
      <c r="B8615">
        <v>2004</v>
      </c>
      <c r="C8615">
        <f>_xlfn.MAXIFS(Table1[ScheduleWeekWritten],Table1[ScheduleSeason],Table1[[#This Row],[ScheduleSeason]])</f>
        <v>17</v>
      </c>
      <c r="D8615">
        <v>14</v>
      </c>
      <c r="E8615" cm="1">
        <f t="array" ref="E8615">_xlfn.XLOOKUP(Table1[[#This Row],[ScheduleWeekWritten]],Table3[Game],100+Table3[Increase],Table1[[#This Row],[ScheduleWeekWritten]])</f>
        <v>14</v>
      </c>
      <c r="F8615" t="b">
        <v>0</v>
      </c>
      <c r="G8615" t="s">
        <v>171</v>
      </c>
      <c r="H8615">
        <v>38</v>
      </c>
      <c r="I8615">
        <v>49</v>
      </c>
      <c r="J8615" t="s">
        <v>42</v>
      </c>
      <c r="K8615" t="s">
        <v>75</v>
      </c>
      <c r="L8615" t="str">
        <f>_xlfn.XLOOKUP(Table1[[#This Row],[TeamFavoriteID]],Table2[team_id],Table2[team_name],_xlfn.XLOOKUP(Table1[[#This Row],[TeamFavoriteID]],Table2[team_id_pfr],Table2[team_name],"Even"))</f>
        <v>Kansas City Chiefs</v>
      </c>
      <c r="M8615">
        <v>-2.5</v>
      </c>
      <c r="N8615">
        <f>IF(Table1[[#This Row],[TeamFavorite]]=Table1[[#This Row],[TeamHome]],Table1[[#This Row],[ScoreAway]]-Table1[[#This Row],[ScoreHome]],Table1[[#This Row],[ScoreHome]]-Table1[[#This Row],[ScoreAway]])</f>
        <v>-11</v>
      </c>
      <c r="O8615">
        <f>IF(Table1[[#This Row],[SpreadActual]]&lt;Table1[[#This Row],[SpreadFavorite]],1,0)</f>
        <v>1</v>
      </c>
      <c r="P8615">
        <v>53</v>
      </c>
      <c r="Q8615" t="s">
        <v>172</v>
      </c>
      <c r="R8615" t="b">
        <v>0</v>
      </c>
      <c r="S8615">
        <v>43</v>
      </c>
      <c r="T8615">
        <v>10</v>
      </c>
      <c r="U8615">
        <v>58</v>
      </c>
    </row>
    <row r="8616" spans="1:22" x14ac:dyDescent="0.2">
      <c r="A8616" s="1">
        <v>38339</v>
      </c>
      <c r="B8616">
        <v>2004</v>
      </c>
      <c r="C8616">
        <f>_xlfn.MAXIFS(Table1[ScheduleWeekWritten],Table1[ScheduleSeason],Table1[[#This Row],[ScheduleSeason]])</f>
        <v>17</v>
      </c>
      <c r="D8616">
        <v>15</v>
      </c>
      <c r="E8616" cm="1">
        <f t="array" ref="E8616">_xlfn.XLOOKUP(Table1[[#This Row],[ScheduleWeekWritten]],Table3[Game],100+Table3[Increase],Table1[[#This Row],[ScheduleWeekWritten]])</f>
        <v>15</v>
      </c>
      <c r="F8616" t="b">
        <v>0</v>
      </c>
      <c r="G8616" t="s">
        <v>38</v>
      </c>
      <c r="H8616">
        <v>34</v>
      </c>
      <c r="I8616">
        <v>31</v>
      </c>
      <c r="J8616" t="s">
        <v>152</v>
      </c>
      <c r="K8616" t="s">
        <v>109</v>
      </c>
      <c r="L8616" t="str">
        <f>_xlfn.XLOOKUP(Table1[[#This Row],[TeamFavoriteID]],Table2[team_id],Table2[team_name],_xlfn.XLOOKUP(Table1[[#This Row],[TeamFavoriteID]],Table2[team_id_pfr],Table2[team_name],"Even"))</f>
        <v>Atlanta Falcons</v>
      </c>
      <c r="M8616">
        <v>-3.5</v>
      </c>
      <c r="N8616">
        <f>IF(Table1[[#This Row],[TeamFavorite]]=Table1[[#This Row],[TeamHome]],Table1[[#This Row],[ScoreAway]]-Table1[[#This Row],[ScoreHome]],Table1[[#This Row],[ScoreHome]]-Table1[[#This Row],[ScoreAway]])</f>
        <v>-3</v>
      </c>
      <c r="O8616">
        <f>IF(Table1[[#This Row],[SpreadActual]]&lt;Table1[[#This Row],[SpreadFavorite]],1,0)</f>
        <v>0</v>
      </c>
      <c r="P8616">
        <v>41</v>
      </c>
      <c r="Q8616" t="s">
        <v>148</v>
      </c>
      <c r="R8616" t="b">
        <v>0</v>
      </c>
      <c r="S8616">
        <v>72</v>
      </c>
      <c r="T8616">
        <v>0</v>
      </c>
      <c r="V8616" t="s">
        <v>103</v>
      </c>
    </row>
    <row r="8617" spans="1:22" x14ac:dyDescent="0.2">
      <c r="A8617" s="1">
        <v>38339</v>
      </c>
      <c r="B8617">
        <v>2004</v>
      </c>
      <c r="C8617">
        <f>_xlfn.MAXIFS(Table1[ScheduleWeekWritten],Table1[ScheduleSeason],Table1[[#This Row],[ScheduleSeason]])</f>
        <v>17</v>
      </c>
      <c r="D8617">
        <v>15</v>
      </c>
      <c r="E8617" cm="1">
        <f t="array" ref="E8617">_xlfn.XLOOKUP(Table1[[#This Row],[ScheduleWeekWritten]],Table3[Game],100+Table3[Increase],Table1[[#This Row],[ScheduleWeekWritten]])</f>
        <v>15</v>
      </c>
      <c r="F8617" t="b">
        <v>0</v>
      </c>
      <c r="G8617" t="s">
        <v>50</v>
      </c>
      <c r="H8617">
        <v>30</v>
      </c>
      <c r="I8617">
        <v>33</v>
      </c>
      <c r="J8617" t="s">
        <v>49</v>
      </c>
      <c r="K8617" t="s">
        <v>51</v>
      </c>
      <c r="L8617" t="str">
        <f>_xlfn.XLOOKUP(Table1[[#This Row],[TeamFavoriteID]],Table2[team_id],Table2[team_name],_xlfn.XLOOKUP(Table1[[#This Row],[TeamFavoriteID]],Table2[team_id_pfr],Table2[team_name],"Even"))</f>
        <v>Pittsburgh Steelers</v>
      </c>
      <c r="M8617">
        <v>-10</v>
      </c>
      <c r="N8617">
        <f>IF(Table1[[#This Row],[TeamFavorite]]=Table1[[#This Row],[TeamHome]],Table1[[#This Row],[ScoreAway]]-Table1[[#This Row],[ScoreHome]],Table1[[#This Row],[ScoreHome]]-Table1[[#This Row],[ScoreAway]])</f>
        <v>-3</v>
      </c>
      <c r="O8617">
        <f>IF(Table1[[#This Row],[SpreadActual]]&lt;Table1[[#This Row],[SpreadFavorite]],1,0)</f>
        <v>0</v>
      </c>
      <c r="P8617">
        <v>36.5</v>
      </c>
      <c r="Q8617" t="s">
        <v>126</v>
      </c>
      <c r="R8617" t="b">
        <v>0</v>
      </c>
      <c r="S8617">
        <v>34</v>
      </c>
      <c r="T8617">
        <v>11</v>
      </c>
      <c r="U8617">
        <v>65</v>
      </c>
    </row>
    <row r="8618" spans="1:22" x14ac:dyDescent="0.2">
      <c r="A8618" s="1">
        <v>38339</v>
      </c>
      <c r="B8618">
        <v>2004</v>
      </c>
      <c r="C8618">
        <f>_xlfn.MAXIFS(Table1[ScheduleWeekWritten],Table1[ScheduleSeason],Table1[[#This Row],[ScheduleSeason]])</f>
        <v>17</v>
      </c>
      <c r="D8618">
        <v>15</v>
      </c>
      <c r="E8618" cm="1">
        <f t="array" ref="E8618">_xlfn.XLOOKUP(Table1[[#This Row],[ScheduleWeekWritten]],Table3[Game],100+Table3[Increase],Table1[[#This Row],[ScheduleWeekWritten]])</f>
        <v>15</v>
      </c>
      <c r="F8618" t="b">
        <v>0</v>
      </c>
      <c r="G8618" t="s">
        <v>53</v>
      </c>
      <c r="H8618">
        <v>16</v>
      </c>
      <c r="I8618">
        <v>26</v>
      </c>
      <c r="J8618" t="s">
        <v>61</v>
      </c>
      <c r="K8618" t="s">
        <v>85</v>
      </c>
      <c r="L8618" t="str">
        <f>_xlfn.XLOOKUP(Table1[[#This Row],[TeamFavoriteID]],Table2[team_id],Table2[team_name],_xlfn.XLOOKUP(Table1[[#This Row],[TeamFavoriteID]],Table2[team_id_pfr],Table2[team_name],"Even"))</f>
        <v>Washington Commanders</v>
      </c>
      <c r="M8618">
        <v>-6.5</v>
      </c>
      <c r="N8618">
        <f>IF(Table1[[#This Row],[TeamFavorite]]=Table1[[#This Row],[TeamHome]],Table1[[#This Row],[ScoreAway]]-Table1[[#This Row],[ScoreHome]],Table1[[#This Row],[ScoreHome]]-Table1[[#This Row],[ScoreAway]])</f>
        <v>-10</v>
      </c>
      <c r="O8618">
        <f>IF(Table1[[#This Row],[SpreadActual]]&lt;Table1[[#This Row],[SpreadFavorite]],1,0)</f>
        <v>1</v>
      </c>
      <c r="P8618">
        <v>36.5</v>
      </c>
      <c r="Q8618" t="s">
        <v>118</v>
      </c>
      <c r="R8618" t="b">
        <v>0</v>
      </c>
      <c r="S8618">
        <v>51</v>
      </c>
      <c r="T8618">
        <v>3</v>
      </c>
      <c r="U8618">
        <v>86</v>
      </c>
    </row>
    <row r="8619" spans="1:22" x14ac:dyDescent="0.2">
      <c r="A8619" s="1">
        <v>38340</v>
      </c>
      <c r="B8619">
        <v>2004</v>
      </c>
      <c r="C8619">
        <f>_xlfn.MAXIFS(Table1[ScheduleWeekWritten],Table1[ScheduleSeason],Table1[[#This Row],[ScheduleSeason]])</f>
        <v>17</v>
      </c>
      <c r="D8619">
        <v>15</v>
      </c>
      <c r="E8619" cm="1">
        <f t="array" ref="E8619">_xlfn.XLOOKUP(Table1[[#This Row],[ScheduleWeekWritten]],Table3[Game],100+Table3[Increase],Table1[[#This Row],[ScheduleWeekWritten]])</f>
        <v>15</v>
      </c>
      <c r="F8619" t="b">
        <v>0</v>
      </c>
      <c r="G8619" t="s">
        <v>149</v>
      </c>
      <c r="H8619">
        <v>31</v>
      </c>
      <c r="I8619">
        <v>7</v>
      </c>
      <c r="J8619" t="s">
        <v>153</v>
      </c>
      <c r="K8619" t="s">
        <v>40</v>
      </c>
      <c r="L8619" t="str">
        <f>_xlfn.XLOOKUP(Table1[[#This Row],[TeamFavoriteID]],Table2[team_id],Table2[team_name],_xlfn.XLOOKUP(Table1[[#This Row],[TeamFavoriteID]],Table2[team_id_pfr],Table2[team_name],"Even"))</f>
        <v>Los Angeles Rams</v>
      </c>
      <c r="M8619">
        <v>-3</v>
      </c>
      <c r="N8619">
        <f>IF(Table1[[#This Row],[TeamFavorite]]=Table1[[#This Row],[TeamHome]],Table1[[#This Row],[ScoreAway]]-Table1[[#This Row],[ScoreHome]],Table1[[#This Row],[ScoreHome]]-Table1[[#This Row],[ScoreAway]])</f>
        <v>24</v>
      </c>
      <c r="O8619">
        <f>IF(Table1[[#This Row],[SpreadActual]]&lt;Table1[[#This Row],[SpreadFavorite]],1,0)</f>
        <v>0</v>
      </c>
      <c r="P8619">
        <v>41.5</v>
      </c>
      <c r="Q8619" t="s">
        <v>150</v>
      </c>
      <c r="R8619" t="b">
        <v>0</v>
      </c>
      <c r="S8619">
        <v>61</v>
      </c>
      <c r="T8619">
        <v>8</v>
      </c>
      <c r="U8619">
        <v>28</v>
      </c>
    </row>
    <row r="8620" spans="1:22" x14ac:dyDescent="0.2">
      <c r="A8620" s="1">
        <v>38340</v>
      </c>
      <c r="B8620">
        <v>2004</v>
      </c>
      <c r="C8620">
        <f>_xlfn.MAXIFS(Table1[ScheduleWeekWritten],Table1[ScheduleSeason],Table1[[#This Row],[ScheduleSeason]])</f>
        <v>17</v>
      </c>
      <c r="D8620">
        <v>15</v>
      </c>
      <c r="E8620" cm="1">
        <f t="array" ref="E8620">_xlfn.XLOOKUP(Table1[[#This Row],[ScheduleWeekWritten]],Table3[Game],100+Table3[Increase],Table1[[#This Row],[ScheduleWeekWritten]])</f>
        <v>15</v>
      </c>
      <c r="F8620" t="b">
        <v>0</v>
      </c>
      <c r="G8620" t="s">
        <v>46</v>
      </c>
      <c r="H8620">
        <v>5</v>
      </c>
      <c r="I8620">
        <v>24</v>
      </c>
      <c r="J8620" t="s">
        <v>177</v>
      </c>
      <c r="K8620" t="s">
        <v>47</v>
      </c>
      <c r="L8620" t="str">
        <f>_xlfn.XLOOKUP(Table1[[#This Row],[TeamFavoriteID]],Table2[team_id],Table2[team_name],_xlfn.XLOOKUP(Table1[[#This Row],[TeamFavoriteID]],Table2[team_id_pfr],Table2[team_name],"Even"))</f>
        <v>Chicago Bears</v>
      </c>
      <c r="M8620">
        <v>-1</v>
      </c>
      <c r="N8620">
        <f>IF(Table1[[#This Row],[TeamFavorite]]=Table1[[#This Row],[TeamHome]],Table1[[#This Row],[ScoreAway]]-Table1[[#This Row],[ScoreHome]],Table1[[#This Row],[ScoreHome]]-Table1[[#This Row],[ScoreAway]])</f>
        <v>19</v>
      </c>
      <c r="O8620">
        <f>IF(Table1[[#This Row],[SpreadActual]]&lt;Table1[[#This Row],[SpreadFavorite]],1,0)</f>
        <v>0</v>
      </c>
      <c r="P8620">
        <v>34</v>
      </c>
      <c r="Q8620" t="s">
        <v>114</v>
      </c>
      <c r="R8620" t="b">
        <v>0</v>
      </c>
      <c r="S8620">
        <v>14</v>
      </c>
      <c r="T8620">
        <v>20</v>
      </c>
      <c r="U8620">
        <v>56</v>
      </c>
    </row>
    <row r="8621" spans="1:22" x14ac:dyDescent="0.2">
      <c r="A8621" s="1">
        <v>38340</v>
      </c>
      <c r="B8621">
        <v>2004</v>
      </c>
      <c r="C8621">
        <f>_xlfn.MAXIFS(Table1[ScheduleWeekWritten],Table1[ScheduleSeason],Table1[[#This Row],[ScheduleSeason]])</f>
        <v>17</v>
      </c>
      <c r="D8621">
        <v>15</v>
      </c>
      <c r="E8621" cm="1">
        <f t="array" ref="E8621">_xlfn.XLOOKUP(Table1[[#This Row],[ScheduleWeekWritten]],Table3[Game],100+Table3[Increase],Table1[[#This Row],[ScheduleWeekWritten]])</f>
        <v>15</v>
      </c>
      <c r="F8621" t="b">
        <v>0</v>
      </c>
      <c r="G8621" t="s">
        <v>101</v>
      </c>
      <c r="H8621">
        <v>17</v>
      </c>
      <c r="I8621">
        <v>33</v>
      </c>
      <c r="J8621" t="s">
        <v>28</v>
      </c>
      <c r="K8621" t="s">
        <v>43</v>
      </c>
      <c r="L8621" t="str">
        <f>_xlfn.XLOOKUP(Table1[[#This Row],[TeamFavoriteID]],Table2[team_id],Table2[team_name],_xlfn.XLOOKUP(Table1[[#This Row],[TeamFavoriteID]],Table2[team_id_pfr],Table2[team_name],"Even"))</f>
        <v>Buffalo Bills</v>
      </c>
      <c r="M8621">
        <v>-3</v>
      </c>
      <c r="N8621">
        <f>IF(Table1[[#This Row],[TeamFavorite]]=Table1[[#This Row],[TeamHome]],Table1[[#This Row],[ScoreAway]]-Table1[[#This Row],[ScoreHome]],Table1[[#This Row],[ScoreHome]]-Table1[[#This Row],[ScoreAway]])</f>
        <v>-16</v>
      </c>
      <c r="O8621">
        <f>IF(Table1[[#This Row],[SpreadActual]]&lt;Table1[[#This Row],[SpreadFavorite]],1,0)</f>
        <v>1</v>
      </c>
      <c r="P8621">
        <v>41</v>
      </c>
      <c r="Q8621" t="s">
        <v>173</v>
      </c>
      <c r="R8621" t="b">
        <v>0</v>
      </c>
      <c r="S8621">
        <v>29</v>
      </c>
      <c r="T8621">
        <v>21</v>
      </c>
      <c r="U8621">
        <v>58</v>
      </c>
    </row>
    <row r="8622" spans="1:22" x14ac:dyDescent="0.2">
      <c r="A8622" s="1">
        <v>38340</v>
      </c>
      <c r="B8622">
        <v>2004</v>
      </c>
      <c r="C8622">
        <f>_xlfn.MAXIFS(Table1[ScheduleWeekWritten],Table1[ScheduleSeason],Table1[[#This Row],[ScheduleSeason]])</f>
        <v>17</v>
      </c>
      <c r="D8622">
        <v>15</v>
      </c>
      <c r="E8622" cm="1">
        <f t="array" ref="E8622">_xlfn.XLOOKUP(Table1[[#This Row],[ScheduleWeekWritten]],Table3[Game],100+Table3[Increase],Table1[[#This Row],[ScheduleWeekWritten]])</f>
        <v>15</v>
      </c>
      <c r="F8622" t="b">
        <v>0</v>
      </c>
      <c r="G8622" t="s">
        <v>62</v>
      </c>
      <c r="H8622">
        <v>0</v>
      </c>
      <c r="I8622">
        <v>21</v>
      </c>
      <c r="J8622" t="s">
        <v>27</v>
      </c>
      <c r="K8622" t="s">
        <v>29</v>
      </c>
      <c r="L8622" t="str">
        <f>_xlfn.XLOOKUP(Table1[[#This Row],[TeamFavoriteID]],Table2[team_id],Table2[team_name],_xlfn.XLOOKUP(Table1[[#This Row],[TeamFavoriteID]],Table2[team_id_pfr],Table2[team_name],"Even"))</f>
        <v>Los Angeles Chargers</v>
      </c>
      <c r="M8622">
        <v>-8</v>
      </c>
      <c r="N8622">
        <f>IF(Table1[[#This Row],[TeamFavorite]]=Table1[[#This Row],[TeamHome]],Table1[[#This Row],[ScoreAway]]-Table1[[#This Row],[ScoreHome]],Table1[[#This Row],[ScoreHome]]-Table1[[#This Row],[ScoreAway]])</f>
        <v>-21</v>
      </c>
      <c r="O8622">
        <f>IF(Table1[[#This Row],[SpreadActual]]&lt;Table1[[#This Row],[SpreadFavorite]],1,0)</f>
        <v>1</v>
      </c>
      <c r="P8622">
        <v>35</v>
      </c>
      <c r="Q8622" t="s">
        <v>170</v>
      </c>
      <c r="R8622" t="b">
        <v>0</v>
      </c>
      <c r="S8622">
        <v>24</v>
      </c>
      <c r="T8622">
        <v>18</v>
      </c>
      <c r="U8622">
        <v>81</v>
      </c>
    </row>
    <row r="8623" spans="1:22" x14ac:dyDescent="0.2">
      <c r="A8623" s="1">
        <v>38340</v>
      </c>
      <c r="B8623">
        <v>2004</v>
      </c>
      <c r="C8623">
        <f>_xlfn.MAXIFS(Table1[ScheduleWeekWritten],Table1[ScheduleSeason],Table1[[#This Row],[ScheduleSeason]])</f>
        <v>17</v>
      </c>
      <c r="D8623">
        <v>15</v>
      </c>
      <c r="E8623" cm="1">
        <f t="array" ref="E8623">_xlfn.XLOOKUP(Table1[[#This Row],[ScheduleWeekWritten]],Table3[Game],100+Table3[Increase],Table1[[#This Row],[ScheduleWeekWritten]])</f>
        <v>15</v>
      </c>
      <c r="F8623" t="b">
        <v>0</v>
      </c>
      <c r="G8623" t="s">
        <v>45</v>
      </c>
      <c r="H8623">
        <v>27</v>
      </c>
      <c r="I8623">
        <v>28</v>
      </c>
      <c r="J8623" t="s">
        <v>54</v>
      </c>
      <c r="K8623" t="s">
        <v>55</v>
      </c>
      <c r="L8623" t="str">
        <f>_xlfn.XLOOKUP(Table1[[#This Row],[TeamFavoriteID]],Table2[team_id],Table2[team_name],_xlfn.XLOOKUP(Table1[[#This Row],[TeamFavoriteID]],Table2[team_id_pfr],Table2[team_name],"Even"))</f>
        <v>Minnesota Vikings</v>
      </c>
      <c r="M8623">
        <v>-3</v>
      </c>
      <c r="N8623">
        <f>IF(Table1[[#This Row],[TeamFavorite]]=Table1[[#This Row],[TeamHome]],Table1[[#This Row],[ScoreAway]]-Table1[[#This Row],[ScoreHome]],Table1[[#This Row],[ScoreHome]]-Table1[[#This Row],[ScoreAway]])</f>
        <v>-1</v>
      </c>
      <c r="O8623">
        <f>IF(Table1[[#This Row],[SpreadActual]]&lt;Table1[[#This Row],[SpreadFavorite]],1,0)</f>
        <v>0</v>
      </c>
      <c r="P8623">
        <v>48.5</v>
      </c>
      <c r="Q8623" t="s">
        <v>181</v>
      </c>
      <c r="R8623" t="b">
        <v>0</v>
      </c>
      <c r="S8623">
        <v>72</v>
      </c>
      <c r="T8623">
        <v>0</v>
      </c>
      <c r="V8623" t="s">
        <v>103</v>
      </c>
    </row>
    <row r="8624" spans="1:22" x14ac:dyDescent="0.2">
      <c r="A8624" s="1">
        <v>38340</v>
      </c>
      <c r="B8624">
        <v>2004</v>
      </c>
      <c r="C8624">
        <f>_xlfn.MAXIFS(Table1[ScheduleWeekWritten],Table1[ScheduleSeason],Table1[[#This Row],[ScheduleSeason]])</f>
        <v>17</v>
      </c>
      <c r="D8624">
        <v>15</v>
      </c>
      <c r="E8624" cm="1">
        <f t="array" ref="E8624">_xlfn.XLOOKUP(Table1[[#This Row],[ScheduleWeekWritten]],Table3[Game],100+Table3[Increase],Table1[[#This Row],[ScheduleWeekWritten]])</f>
        <v>15</v>
      </c>
      <c r="F8624" t="b">
        <v>0</v>
      </c>
      <c r="G8624" t="s">
        <v>33</v>
      </c>
      <c r="H8624">
        <v>25</v>
      </c>
      <c r="I8624">
        <v>28</v>
      </c>
      <c r="J8624" t="s">
        <v>154</v>
      </c>
      <c r="K8624" t="s">
        <v>35</v>
      </c>
      <c r="L8624" t="str">
        <f>_xlfn.XLOOKUP(Table1[[#This Row],[TeamFavoriteID]],Table2[team_id],Table2[team_name],_xlfn.XLOOKUP(Table1[[#This Row],[TeamFavoriteID]],Table2[team_id_pfr],Table2[team_name],"Even"))</f>
        <v>Green Bay Packers</v>
      </c>
      <c r="M8624">
        <v>-3.5</v>
      </c>
      <c r="N8624">
        <f>IF(Table1[[#This Row],[TeamFavorite]]=Table1[[#This Row],[TeamHome]],Table1[[#This Row],[ScoreAway]]-Table1[[#This Row],[ScoreHome]],Table1[[#This Row],[ScoreHome]]-Table1[[#This Row],[ScoreAway]])</f>
        <v>3</v>
      </c>
      <c r="O8624">
        <f>IF(Table1[[#This Row],[SpreadActual]]&lt;Table1[[#This Row],[SpreadFavorite]],1,0)</f>
        <v>0</v>
      </c>
      <c r="P8624">
        <v>37</v>
      </c>
      <c r="Q8624" t="s">
        <v>82</v>
      </c>
      <c r="R8624" t="b">
        <v>0</v>
      </c>
      <c r="S8624">
        <v>7</v>
      </c>
      <c r="T8624">
        <v>19</v>
      </c>
      <c r="U8624">
        <v>48</v>
      </c>
    </row>
    <row r="8625" spans="1:22" x14ac:dyDescent="0.2">
      <c r="A8625" s="1">
        <v>38340</v>
      </c>
      <c r="B8625">
        <v>2004</v>
      </c>
      <c r="C8625">
        <f>_xlfn.MAXIFS(Table1[ScheduleWeekWritten],Table1[ScheduleSeason],Table1[[#This Row],[ScheduleSeason]])</f>
        <v>17</v>
      </c>
      <c r="D8625">
        <v>15</v>
      </c>
      <c r="E8625" cm="1">
        <f t="array" ref="E8625">_xlfn.XLOOKUP(Table1[[#This Row],[ScheduleWeekWritten]],Table3[Game],100+Table3[Increase],Table1[[#This Row],[ScheduleWeekWritten]])</f>
        <v>15</v>
      </c>
      <c r="F8625" t="b">
        <v>0</v>
      </c>
      <c r="G8625" t="s">
        <v>140</v>
      </c>
      <c r="H8625">
        <v>20</v>
      </c>
      <c r="I8625">
        <v>10</v>
      </c>
      <c r="J8625" t="s">
        <v>158</v>
      </c>
      <c r="K8625" t="s">
        <v>72</v>
      </c>
      <c r="L8625" t="str">
        <f>_xlfn.XLOOKUP(Table1[[#This Row],[TeamFavoriteID]],Table2[team_id],Table2[team_name],_xlfn.XLOOKUP(Table1[[#This Row],[TeamFavoriteID]],Table2[team_id_pfr],Table2[team_name],"Even"))</f>
        <v>Baltimore Colts</v>
      </c>
      <c r="M8625">
        <v>-7.5</v>
      </c>
      <c r="N8625">
        <f>IF(Table1[[#This Row],[TeamFavorite]]=Table1[[#This Row],[TeamHome]],Table1[[#This Row],[ScoreAway]]-Table1[[#This Row],[ScoreHome]],Table1[[#This Row],[ScoreHome]]-Table1[[#This Row],[ScoreAway]])</f>
        <v>10</v>
      </c>
      <c r="O8625">
        <f>IF(Table1[[#This Row],[SpreadActual]]&lt;Table1[[#This Row],[SpreadFavorite]],1,0)</f>
        <v>0</v>
      </c>
      <c r="P8625">
        <v>48.5</v>
      </c>
      <c r="Q8625" t="s">
        <v>141</v>
      </c>
      <c r="R8625" t="b">
        <v>0</v>
      </c>
      <c r="S8625">
        <v>72</v>
      </c>
      <c r="T8625">
        <v>0</v>
      </c>
      <c r="V8625" t="s">
        <v>103</v>
      </c>
    </row>
    <row r="8626" spans="1:22" x14ac:dyDescent="0.2">
      <c r="A8626" s="1">
        <v>38340</v>
      </c>
      <c r="B8626">
        <v>2004</v>
      </c>
      <c r="C8626">
        <f>_xlfn.MAXIFS(Table1[ScheduleWeekWritten],Table1[ScheduleSeason],Table1[[#This Row],[ScheduleSeason]])</f>
        <v>17</v>
      </c>
      <c r="D8626">
        <v>15</v>
      </c>
      <c r="E8626" cm="1">
        <f t="array" ref="E8626">_xlfn.XLOOKUP(Table1[[#This Row],[ScheduleWeekWritten]],Table3[Game],100+Table3[Increase],Table1[[#This Row],[ScheduleWeekWritten]])</f>
        <v>15</v>
      </c>
      <c r="F8626" t="b">
        <v>0</v>
      </c>
      <c r="G8626" t="s">
        <v>42</v>
      </c>
      <c r="H8626">
        <v>45</v>
      </c>
      <c r="I8626">
        <v>17</v>
      </c>
      <c r="J8626" t="s">
        <v>24</v>
      </c>
      <c r="K8626" t="s">
        <v>88</v>
      </c>
      <c r="L8626" t="str">
        <f>_xlfn.XLOOKUP(Table1[[#This Row],[TeamFavoriteID]],Table2[team_id],Table2[team_name],_xlfn.XLOOKUP(Table1[[#This Row],[TeamFavoriteID]],Table2[team_id_pfr],Table2[team_name],"Even"))</f>
        <v>Denver Broncos</v>
      </c>
      <c r="M8626">
        <v>-3</v>
      </c>
      <c r="N8626">
        <f>IF(Table1[[#This Row],[TeamFavorite]]=Table1[[#This Row],[TeamHome]],Table1[[#This Row],[ScoreAway]]-Table1[[#This Row],[ScoreHome]],Table1[[#This Row],[ScoreHome]]-Table1[[#This Row],[ScoreAway]])</f>
        <v>28</v>
      </c>
      <c r="O8626">
        <f>IF(Table1[[#This Row],[SpreadActual]]&lt;Table1[[#This Row],[SpreadFavorite]],1,0)</f>
        <v>0</v>
      </c>
      <c r="P8626">
        <v>52.5</v>
      </c>
      <c r="Q8626" t="s">
        <v>117</v>
      </c>
      <c r="R8626" t="b">
        <v>0</v>
      </c>
      <c r="S8626">
        <v>20</v>
      </c>
      <c r="T8626">
        <v>16</v>
      </c>
      <c r="U8626">
        <v>53</v>
      </c>
    </row>
    <row r="8627" spans="1:22" x14ac:dyDescent="0.2">
      <c r="A8627" s="1">
        <v>38340</v>
      </c>
      <c r="B8627">
        <v>2004</v>
      </c>
      <c r="C8627">
        <f>_xlfn.MAXIFS(Table1[ScheduleWeekWritten],Table1[ScheduleSeason],Table1[[#This Row],[ScheduleSeason]])</f>
        <v>17</v>
      </c>
      <c r="D8627">
        <v>15</v>
      </c>
      <c r="E8627" cm="1">
        <f t="array" ref="E8627">_xlfn.XLOOKUP(Table1[[#This Row],[ScheduleWeekWritten]],Table3[Game],100+Table3[Increase],Table1[[#This Row],[ScheduleWeekWritten]])</f>
        <v>15</v>
      </c>
      <c r="F8627" t="b">
        <v>0</v>
      </c>
      <c r="G8627" t="s">
        <v>31</v>
      </c>
      <c r="H8627">
        <v>37</v>
      </c>
      <c r="I8627">
        <v>14</v>
      </c>
      <c r="J8627" t="s">
        <v>128</v>
      </c>
      <c r="K8627" t="s">
        <v>32</v>
      </c>
      <c r="L8627" t="str">
        <f>_xlfn.XLOOKUP(Table1[[#This Row],[TeamFavoriteID]],Table2[team_id],Table2[team_name],_xlfn.XLOOKUP(Table1[[#This Row],[TeamFavoriteID]],Table2[team_id_pfr],Table2[team_name],"Even"))</f>
        <v>New York Jets</v>
      </c>
      <c r="M8627">
        <v>-6.5</v>
      </c>
      <c r="N8627">
        <f>IF(Table1[[#This Row],[TeamFavorite]]=Table1[[#This Row],[TeamHome]],Table1[[#This Row],[ScoreAway]]-Table1[[#This Row],[ScoreHome]],Table1[[#This Row],[ScoreHome]]-Table1[[#This Row],[ScoreAway]])</f>
        <v>-23</v>
      </c>
      <c r="O8627">
        <f>IF(Table1[[#This Row],[SpreadActual]]&lt;Table1[[#This Row],[SpreadFavorite]],1,0)</f>
        <v>1</v>
      </c>
      <c r="P8627">
        <v>41.5</v>
      </c>
      <c r="Q8627" t="s">
        <v>126</v>
      </c>
      <c r="R8627" t="b">
        <v>0</v>
      </c>
      <c r="S8627">
        <v>40</v>
      </c>
      <c r="T8627">
        <v>8</v>
      </c>
      <c r="U8627">
        <v>82</v>
      </c>
    </row>
    <row r="8628" spans="1:22" x14ac:dyDescent="0.2">
      <c r="A8628" s="1">
        <v>38340</v>
      </c>
      <c r="B8628">
        <v>2004</v>
      </c>
      <c r="C8628">
        <f>_xlfn.MAXIFS(Table1[ScheduleWeekWritten],Table1[ScheduleSeason],Table1[[#This Row],[ScheduleSeason]])</f>
        <v>17</v>
      </c>
      <c r="D8628">
        <v>15</v>
      </c>
      <c r="E8628" cm="1">
        <f t="array" ref="E8628">_xlfn.XLOOKUP(Table1[[#This Row],[ScheduleWeekWritten]],Table3[Game],100+Table3[Increase],Table1[[#This Row],[ScheduleWeekWritten]])</f>
        <v>15</v>
      </c>
      <c r="F8628" t="b">
        <v>0</v>
      </c>
      <c r="G8628" t="s">
        <v>20</v>
      </c>
      <c r="H8628">
        <v>40</v>
      </c>
      <c r="I8628">
        <v>35</v>
      </c>
      <c r="J8628" t="s">
        <v>171</v>
      </c>
      <c r="K8628" t="s">
        <v>21</v>
      </c>
      <c r="L8628" t="str">
        <f>_xlfn.XLOOKUP(Table1[[#This Row],[TeamFavoriteID]],Table2[team_id],Table2[team_name],_xlfn.XLOOKUP(Table1[[#This Row],[TeamFavoriteID]],Table2[team_id_pfr],Table2[team_name],"Even"))</f>
        <v>Las Vegas Raiders</v>
      </c>
      <c r="M8628">
        <v>-3.5</v>
      </c>
      <c r="N8628">
        <f>IF(Table1[[#This Row],[TeamFavorite]]=Table1[[#This Row],[TeamHome]],Table1[[#This Row],[ScoreAway]]-Table1[[#This Row],[ScoreHome]],Table1[[#This Row],[ScoreHome]]-Table1[[#This Row],[ScoreAway]])</f>
        <v>5</v>
      </c>
      <c r="O8628">
        <f>IF(Table1[[#This Row],[SpreadActual]]&lt;Table1[[#This Row],[SpreadFavorite]],1,0)</f>
        <v>0</v>
      </c>
      <c r="P8628">
        <v>49.5</v>
      </c>
      <c r="Q8628" t="s">
        <v>76</v>
      </c>
      <c r="R8628" t="b">
        <v>0</v>
      </c>
      <c r="S8628">
        <v>48</v>
      </c>
      <c r="T8628">
        <v>7</v>
      </c>
      <c r="U8628">
        <v>81</v>
      </c>
    </row>
    <row r="8629" spans="1:22" x14ac:dyDescent="0.2">
      <c r="A8629" s="1">
        <v>38340</v>
      </c>
      <c r="B8629">
        <v>2004</v>
      </c>
      <c r="C8629">
        <f>_xlfn.MAXIFS(Table1[ScheduleWeekWritten],Table1[ScheduleSeason],Table1[[#This Row],[ScheduleSeason]])</f>
        <v>17</v>
      </c>
      <c r="D8629">
        <v>15</v>
      </c>
      <c r="E8629" cm="1">
        <f t="array" ref="E8629">_xlfn.XLOOKUP(Table1[[#This Row],[ScheduleWeekWritten]],Table3[Game],100+Table3[Increase],Table1[[#This Row],[ScheduleWeekWritten]])</f>
        <v>15</v>
      </c>
      <c r="F8629" t="b">
        <v>0</v>
      </c>
      <c r="G8629" t="s">
        <v>58</v>
      </c>
      <c r="H8629">
        <v>12</v>
      </c>
      <c r="I8629">
        <v>7</v>
      </c>
      <c r="J8629" t="s">
        <v>67</v>
      </c>
      <c r="K8629" t="s">
        <v>77</v>
      </c>
      <c r="L8629" t="str">
        <f>_xlfn.XLOOKUP(Table1[[#This Row],[TeamFavoriteID]],Table2[team_id],Table2[team_name],_xlfn.XLOOKUP(Table1[[#This Row],[TeamFavoriteID]],Table2[team_id_pfr],Table2[team_name],"Even"))</f>
        <v>Philadelphia Eagles</v>
      </c>
      <c r="M8629">
        <v>-11.5</v>
      </c>
      <c r="N8629">
        <f>IF(Table1[[#This Row],[TeamFavorite]]=Table1[[#This Row],[TeamHome]],Table1[[#This Row],[ScoreAway]]-Table1[[#This Row],[ScoreHome]],Table1[[#This Row],[ScoreHome]]-Table1[[#This Row],[ScoreAway]])</f>
        <v>-5</v>
      </c>
      <c r="O8629">
        <f>IF(Table1[[#This Row],[SpreadActual]]&lt;Table1[[#This Row],[SpreadFavorite]],1,0)</f>
        <v>0</v>
      </c>
      <c r="P8629">
        <v>45</v>
      </c>
      <c r="Q8629" t="s">
        <v>183</v>
      </c>
      <c r="R8629" t="b">
        <v>0</v>
      </c>
      <c r="S8629">
        <v>36</v>
      </c>
      <c r="T8629">
        <v>5</v>
      </c>
      <c r="U8629">
        <v>87</v>
      </c>
    </row>
    <row r="8630" spans="1:22" x14ac:dyDescent="0.2">
      <c r="A8630" s="1">
        <v>38340</v>
      </c>
      <c r="B8630">
        <v>2004</v>
      </c>
      <c r="C8630">
        <f>_xlfn.MAXIFS(Table1[ScheduleWeekWritten],Table1[ScheduleSeason],Table1[[#This Row],[ScheduleSeason]])</f>
        <v>17</v>
      </c>
      <c r="D8630">
        <v>15</v>
      </c>
      <c r="E8630" cm="1">
        <f t="array" ref="E8630">_xlfn.XLOOKUP(Table1[[#This Row],[ScheduleWeekWritten]],Table3[Game],100+Table3[Increase],Table1[[#This Row],[ScheduleWeekWritten]])</f>
        <v>15</v>
      </c>
      <c r="F8630" t="b">
        <v>0</v>
      </c>
      <c r="G8630" t="s">
        <v>127</v>
      </c>
      <c r="H8630">
        <v>17</v>
      </c>
      <c r="I8630">
        <v>21</v>
      </c>
      <c r="J8630" t="s">
        <v>95</v>
      </c>
      <c r="K8630" t="s">
        <v>133</v>
      </c>
      <c r="L8630" t="str">
        <f>_xlfn.XLOOKUP(Table1[[#This Row],[TeamFavoriteID]],Table2[team_id],Table2[team_name],_xlfn.XLOOKUP(Table1[[#This Row],[TeamFavoriteID]],Table2[team_id_pfr],Table2[team_name],"Even"))</f>
        <v>Tampa Bay Buccaneers</v>
      </c>
      <c r="M8630">
        <v>-7.5</v>
      </c>
      <c r="N8630">
        <f>IF(Table1[[#This Row],[TeamFavorite]]=Table1[[#This Row],[TeamHome]],Table1[[#This Row],[ScoreAway]]-Table1[[#This Row],[ScoreHome]],Table1[[#This Row],[ScoreHome]]-Table1[[#This Row],[ScoreAway]])</f>
        <v>4</v>
      </c>
      <c r="O8630">
        <f>IF(Table1[[#This Row],[SpreadActual]]&lt;Table1[[#This Row],[SpreadFavorite]],1,0)</f>
        <v>0</v>
      </c>
      <c r="P8630">
        <v>43.5</v>
      </c>
      <c r="Q8630" t="s">
        <v>168</v>
      </c>
      <c r="R8630" t="b">
        <v>0</v>
      </c>
      <c r="S8630">
        <v>58</v>
      </c>
      <c r="T8630">
        <v>9</v>
      </c>
      <c r="U8630">
        <v>66</v>
      </c>
    </row>
    <row r="8631" spans="1:22" x14ac:dyDescent="0.2">
      <c r="A8631" s="1">
        <v>38341</v>
      </c>
      <c r="B8631">
        <v>2004</v>
      </c>
      <c r="C8631">
        <f>_xlfn.MAXIFS(Table1[ScheduleWeekWritten],Table1[ScheduleSeason],Table1[[#This Row],[ScheduleSeason]])</f>
        <v>17</v>
      </c>
      <c r="D8631">
        <v>15</v>
      </c>
      <c r="E8631" cm="1">
        <f t="array" ref="E8631">_xlfn.XLOOKUP(Table1[[#This Row],[ScheduleWeekWritten]],Table3[Game],100+Table3[Increase],Table1[[#This Row],[ScheduleWeekWritten]])</f>
        <v>15</v>
      </c>
      <c r="F8631" t="b">
        <v>0</v>
      </c>
      <c r="G8631" t="s">
        <v>19</v>
      </c>
      <c r="H8631">
        <v>29</v>
      </c>
      <c r="I8631">
        <v>28</v>
      </c>
      <c r="J8631" t="s">
        <v>115</v>
      </c>
      <c r="K8631" t="s">
        <v>70</v>
      </c>
      <c r="L8631" t="str">
        <f>_xlfn.XLOOKUP(Table1[[#This Row],[TeamFavoriteID]],Table2[team_id],Table2[team_name],_xlfn.XLOOKUP(Table1[[#This Row],[TeamFavoriteID]],Table2[team_id_pfr],Table2[team_name],"Even"))</f>
        <v>Boston Patriots</v>
      </c>
      <c r="M8631">
        <v>-10</v>
      </c>
      <c r="N8631">
        <f>IF(Table1[[#This Row],[TeamFavorite]]=Table1[[#This Row],[TeamHome]],Table1[[#This Row],[ScoreAway]]-Table1[[#This Row],[ScoreHome]],Table1[[#This Row],[ScoreHome]]-Table1[[#This Row],[ScoreAway]])</f>
        <v>1</v>
      </c>
      <c r="O8631">
        <f>IF(Table1[[#This Row],[SpreadActual]]&lt;Table1[[#This Row],[SpreadFavorite]],1,0)</f>
        <v>0</v>
      </c>
      <c r="P8631">
        <v>44</v>
      </c>
      <c r="Q8631" t="s">
        <v>143</v>
      </c>
      <c r="R8631" t="b">
        <v>0</v>
      </c>
      <c r="S8631">
        <v>58</v>
      </c>
      <c r="T8631">
        <v>9</v>
      </c>
      <c r="U8631">
        <v>59</v>
      </c>
    </row>
    <row r="8632" spans="1:22" x14ac:dyDescent="0.2">
      <c r="A8632" s="1">
        <v>38345</v>
      </c>
      <c r="B8632">
        <v>2004</v>
      </c>
      <c r="C8632">
        <f>_xlfn.MAXIFS(Table1[ScheduleWeekWritten],Table1[ScheduleSeason],Table1[[#This Row],[ScheduleSeason]])</f>
        <v>17</v>
      </c>
      <c r="D8632">
        <v>16</v>
      </c>
      <c r="E8632" cm="1">
        <f t="array" ref="E8632">_xlfn.XLOOKUP(Table1[[#This Row],[ScheduleWeekWritten]],Table3[Game],100+Table3[Increase],Table1[[#This Row],[ScheduleWeekWritten]])</f>
        <v>16</v>
      </c>
      <c r="F8632" t="b">
        <v>0</v>
      </c>
      <c r="G8632" t="s">
        <v>54</v>
      </c>
      <c r="H8632">
        <v>31</v>
      </c>
      <c r="I8632">
        <v>34</v>
      </c>
      <c r="J8632" t="s">
        <v>33</v>
      </c>
      <c r="K8632" t="s">
        <v>55</v>
      </c>
      <c r="L8632" t="str">
        <f>_xlfn.XLOOKUP(Table1[[#This Row],[TeamFavoriteID]],Table2[team_id],Table2[team_name],_xlfn.XLOOKUP(Table1[[#This Row],[TeamFavoriteID]],Table2[team_id_pfr],Table2[team_name],"Even"))</f>
        <v>Minnesota Vikings</v>
      </c>
      <c r="M8632">
        <v>-3.5</v>
      </c>
      <c r="N8632">
        <f>IF(Table1[[#This Row],[TeamFavorite]]=Table1[[#This Row],[TeamHome]],Table1[[#This Row],[ScoreAway]]-Table1[[#This Row],[ScoreHome]],Table1[[#This Row],[ScoreHome]]-Table1[[#This Row],[ScoreAway]])</f>
        <v>3</v>
      </c>
      <c r="O8632">
        <f>IF(Table1[[#This Row],[SpreadActual]]&lt;Table1[[#This Row],[SpreadFavorite]],1,0)</f>
        <v>0</v>
      </c>
      <c r="P8632">
        <v>56</v>
      </c>
      <c r="Q8632" t="s">
        <v>137</v>
      </c>
      <c r="R8632" t="b">
        <v>0</v>
      </c>
      <c r="S8632">
        <v>72</v>
      </c>
      <c r="T8632">
        <v>0</v>
      </c>
      <c r="V8632" t="s">
        <v>103</v>
      </c>
    </row>
    <row r="8633" spans="1:22" x14ac:dyDescent="0.2">
      <c r="A8633" s="1">
        <v>38346</v>
      </c>
      <c r="B8633">
        <v>2004</v>
      </c>
      <c r="C8633">
        <f>_xlfn.MAXIFS(Table1[ScheduleWeekWritten],Table1[ScheduleSeason],Table1[[#This Row],[ScheduleSeason]])</f>
        <v>17</v>
      </c>
      <c r="D8633">
        <v>16</v>
      </c>
      <c r="E8633" cm="1">
        <f t="array" ref="E8633">_xlfn.XLOOKUP(Table1[[#This Row],[ScheduleWeekWritten]],Table3[Game],100+Table3[Increase],Table1[[#This Row],[ScheduleWeekWritten]])</f>
        <v>16</v>
      </c>
      <c r="F8633" t="b">
        <v>0</v>
      </c>
      <c r="G8633" t="s">
        <v>42</v>
      </c>
      <c r="H8633">
        <v>31</v>
      </c>
      <c r="I8633">
        <v>30</v>
      </c>
      <c r="J8633" t="s">
        <v>20</v>
      </c>
      <c r="K8633" t="s">
        <v>75</v>
      </c>
      <c r="L8633" t="str">
        <f>_xlfn.XLOOKUP(Table1[[#This Row],[TeamFavoriteID]],Table2[team_id],Table2[team_name],_xlfn.XLOOKUP(Table1[[#This Row],[TeamFavoriteID]],Table2[team_id_pfr],Table2[team_name],"Even"))</f>
        <v>Kansas City Chiefs</v>
      </c>
      <c r="M8633">
        <v>-9.5</v>
      </c>
      <c r="N8633">
        <f>IF(Table1[[#This Row],[TeamFavorite]]=Table1[[#This Row],[TeamHome]],Table1[[#This Row],[ScoreAway]]-Table1[[#This Row],[ScoreHome]],Table1[[#This Row],[ScoreHome]]-Table1[[#This Row],[ScoreAway]])</f>
        <v>-1</v>
      </c>
      <c r="O8633">
        <f>IF(Table1[[#This Row],[SpreadActual]]&lt;Table1[[#This Row],[SpreadFavorite]],1,0)</f>
        <v>0</v>
      </c>
      <c r="P8633">
        <v>60</v>
      </c>
      <c r="Q8633" t="s">
        <v>117</v>
      </c>
      <c r="R8633" t="b">
        <v>0</v>
      </c>
      <c r="S8633">
        <v>27</v>
      </c>
      <c r="T8633">
        <v>17</v>
      </c>
      <c r="U8633">
        <v>55</v>
      </c>
    </row>
    <row r="8634" spans="1:22" x14ac:dyDescent="0.2">
      <c r="A8634" s="1">
        <v>38346</v>
      </c>
      <c r="B8634">
        <v>2004</v>
      </c>
      <c r="C8634">
        <f>_xlfn.MAXIFS(Table1[ScheduleWeekWritten],Table1[ScheduleSeason],Table1[[#This Row],[ScheduleSeason]])</f>
        <v>17</v>
      </c>
      <c r="D8634">
        <v>16</v>
      </c>
      <c r="E8634" cm="1">
        <f t="array" ref="E8634">_xlfn.XLOOKUP(Table1[[#This Row],[ScheduleWeekWritten]],Table3[Game],100+Table3[Increase],Table1[[#This Row],[ScheduleWeekWritten]])</f>
        <v>16</v>
      </c>
      <c r="F8634" t="b">
        <v>0</v>
      </c>
      <c r="G8634" t="s">
        <v>171</v>
      </c>
      <c r="H8634">
        <v>16</v>
      </c>
      <c r="I8634">
        <v>37</v>
      </c>
      <c r="J8634" t="s">
        <v>24</v>
      </c>
      <c r="K8634" t="s">
        <v>88</v>
      </c>
      <c r="L8634" t="str">
        <f>_xlfn.XLOOKUP(Table1[[#This Row],[TeamFavoriteID]],Table2[team_id],Table2[team_name],_xlfn.XLOOKUP(Table1[[#This Row],[TeamFavoriteID]],Table2[team_id_pfr],Table2[team_name],"Even"))</f>
        <v>Denver Broncos</v>
      </c>
      <c r="M8634">
        <v>-4</v>
      </c>
      <c r="N8634">
        <f>IF(Table1[[#This Row],[TeamFavorite]]=Table1[[#This Row],[TeamHome]],Table1[[#This Row],[ScoreAway]]-Table1[[#This Row],[ScoreHome]],Table1[[#This Row],[ScoreHome]]-Table1[[#This Row],[ScoreAway]])</f>
        <v>-21</v>
      </c>
      <c r="O8634">
        <f>IF(Table1[[#This Row],[SpreadActual]]&lt;Table1[[#This Row],[SpreadFavorite]],1,0)</f>
        <v>1</v>
      </c>
      <c r="P8634">
        <v>50.5</v>
      </c>
      <c r="Q8634" t="s">
        <v>172</v>
      </c>
      <c r="R8634" t="b">
        <v>0</v>
      </c>
      <c r="S8634">
        <v>21</v>
      </c>
      <c r="T8634">
        <v>3</v>
      </c>
      <c r="U8634">
        <v>77</v>
      </c>
    </row>
    <row r="8635" spans="1:22" x14ac:dyDescent="0.2">
      <c r="A8635" s="1">
        <v>38347</v>
      </c>
      <c r="B8635">
        <v>2004</v>
      </c>
      <c r="C8635">
        <f>_xlfn.MAXIFS(Table1[ScheduleWeekWritten],Table1[ScheduleSeason],Table1[[#This Row],[ScheduleSeason]])</f>
        <v>17</v>
      </c>
      <c r="D8635">
        <v>16</v>
      </c>
      <c r="E8635" cm="1">
        <f t="array" ref="E8635">_xlfn.XLOOKUP(Table1[[#This Row],[ScheduleWeekWritten]],Table3[Game],100+Table3[Increase],Table1[[#This Row],[ScheduleWeekWritten]])</f>
        <v>16</v>
      </c>
      <c r="F8635" t="b">
        <v>0</v>
      </c>
      <c r="G8635" t="s">
        <v>101</v>
      </c>
      <c r="H8635">
        <v>23</v>
      </c>
      <c r="I8635">
        <v>22</v>
      </c>
      <c r="J8635" t="s">
        <v>50</v>
      </c>
      <c r="K8635" t="s">
        <v>104</v>
      </c>
      <c r="L8635" t="str">
        <f>_xlfn.XLOOKUP(Table1[[#This Row],[TeamFavoriteID]],Table2[team_id],Table2[team_name],_xlfn.XLOOKUP(Table1[[#This Row],[TeamFavoriteID]],Table2[team_id_pfr],Table2[team_name],"Even"))</f>
        <v>Cincinnati Bengals</v>
      </c>
      <c r="M8635">
        <v>-6.5</v>
      </c>
      <c r="N8635">
        <f>IF(Table1[[#This Row],[TeamFavorite]]=Table1[[#This Row],[TeamHome]],Table1[[#This Row],[ScoreAway]]-Table1[[#This Row],[ScoreHome]],Table1[[#This Row],[ScoreHome]]-Table1[[#This Row],[ScoreAway]])</f>
        <v>-1</v>
      </c>
      <c r="O8635">
        <f>IF(Table1[[#This Row],[SpreadActual]]&lt;Table1[[#This Row],[SpreadFavorite]],1,0)</f>
        <v>0</v>
      </c>
      <c r="P8635">
        <v>46.5</v>
      </c>
      <c r="Q8635" t="s">
        <v>173</v>
      </c>
      <c r="R8635" t="b">
        <v>0</v>
      </c>
      <c r="S8635">
        <v>24</v>
      </c>
      <c r="T8635">
        <v>8</v>
      </c>
      <c r="U8635">
        <v>76</v>
      </c>
    </row>
    <row r="8636" spans="1:22" x14ac:dyDescent="0.2">
      <c r="A8636" s="1">
        <v>38347</v>
      </c>
      <c r="B8636">
        <v>2004</v>
      </c>
      <c r="C8636">
        <f>_xlfn.MAXIFS(Table1[ScheduleWeekWritten],Table1[ScheduleSeason],Table1[[#This Row],[ScheduleSeason]])</f>
        <v>17</v>
      </c>
      <c r="D8636">
        <v>16</v>
      </c>
      <c r="E8636" cm="1">
        <f t="array" ref="E8636">_xlfn.XLOOKUP(Table1[[#This Row],[ScheduleWeekWritten]],Table3[Game],100+Table3[Increase],Table1[[#This Row],[ScheduleWeekWritten]])</f>
        <v>16</v>
      </c>
      <c r="F8636" t="b">
        <v>0</v>
      </c>
      <c r="G8636" t="s">
        <v>67</v>
      </c>
      <c r="H8636">
        <v>13</v>
      </c>
      <c r="I8636">
        <v>10</v>
      </c>
      <c r="J8636" t="s">
        <v>61</v>
      </c>
      <c r="K8636" t="s">
        <v>85</v>
      </c>
      <c r="L8636" t="str">
        <f>_xlfn.XLOOKUP(Table1[[#This Row],[TeamFavoriteID]],Table2[team_id],Table2[team_name],_xlfn.XLOOKUP(Table1[[#This Row],[TeamFavoriteID]],Table2[team_id_pfr],Table2[team_name],"Even"))</f>
        <v>Washington Commanders</v>
      </c>
      <c r="M8636">
        <v>-2.5</v>
      </c>
      <c r="N8636">
        <f>IF(Table1[[#This Row],[TeamFavorite]]=Table1[[#This Row],[TeamHome]],Table1[[#This Row],[ScoreAway]]-Table1[[#This Row],[ScoreHome]],Table1[[#This Row],[ScoreHome]]-Table1[[#This Row],[ScoreAway]])</f>
        <v>3</v>
      </c>
      <c r="O8636">
        <f>IF(Table1[[#This Row],[SpreadActual]]&lt;Table1[[#This Row],[SpreadFavorite]],1,0)</f>
        <v>0</v>
      </c>
      <c r="P8636">
        <v>35</v>
      </c>
      <c r="Q8636" t="s">
        <v>119</v>
      </c>
      <c r="R8636" t="b">
        <v>0</v>
      </c>
      <c r="S8636">
        <v>41</v>
      </c>
      <c r="T8636">
        <v>7</v>
      </c>
      <c r="U8636">
        <v>50</v>
      </c>
    </row>
    <row r="8637" spans="1:22" x14ac:dyDescent="0.2">
      <c r="A8637" s="1">
        <v>38347</v>
      </c>
      <c r="B8637">
        <v>2004</v>
      </c>
      <c r="C8637">
        <f>_xlfn.MAXIFS(Table1[ScheduleWeekWritten],Table1[ScheduleSeason],Table1[[#This Row],[ScheduleSeason]])</f>
        <v>17</v>
      </c>
      <c r="D8637">
        <v>16</v>
      </c>
      <c r="E8637" cm="1">
        <f t="array" ref="E8637">_xlfn.XLOOKUP(Table1[[#This Row],[ScheduleWeekWritten]],Table3[Game],100+Table3[Increase],Table1[[#This Row],[ScheduleWeekWritten]])</f>
        <v>16</v>
      </c>
      <c r="F8637" t="b">
        <v>0</v>
      </c>
      <c r="G8637" t="s">
        <v>45</v>
      </c>
      <c r="H8637">
        <v>19</v>
      </c>
      <c r="I8637">
        <v>13</v>
      </c>
      <c r="J8637" t="s">
        <v>46</v>
      </c>
      <c r="K8637" t="s">
        <v>79</v>
      </c>
      <c r="L8637" t="str">
        <f>_xlfn.XLOOKUP(Table1[[#This Row],[TeamFavoriteID]],Table2[team_id],Table2[team_name],_xlfn.XLOOKUP(Table1[[#This Row],[TeamFavoriteID]],Table2[team_id_pfr],Table2[team_name],"Even"))</f>
        <v>Detroit Lions</v>
      </c>
      <c r="M8637">
        <v>-6</v>
      </c>
      <c r="N8637">
        <f>IF(Table1[[#This Row],[TeamFavorite]]=Table1[[#This Row],[TeamHome]],Table1[[#This Row],[ScoreAway]]-Table1[[#This Row],[ScoreHome]],Table1[[#This Row],[ScoreHome]]-Table1[[#This Row],[ScoreAway]])</f>
        <v>-6</v>
      </c>
      <c r="O8637">
        <f>IF(Table1[[#This Row],[SpreadActual]]&lt;Table1[[#This Row],[SpreadFavorite]],1,0)</f>
        <v>0</v>
      </c>
      <c r="P8637">
        <v>37</v>
      </c>
      <c r="Q8637" t="s">
        <v>181</v>
      </c>
      <c r="R8637" t="b">
        <v>0</v>
      </c>
      <c r="S8637">
        <v>72</v>
      </c>
      <c r="T8637">
        <v>0</v>
      </c>
      <c r="V8637" t="s">
        <v>103</v>
      </c>
    </row>
    <row r="8638" spans="1:22" x14ac:dyDescent="0.2">
      <c r="A8638" s="1">
        <v>38347</v>
      </c>
      <c r="B8638">
        <v>2004</v>
      </c>
      <c r="C8638">
        <f>_xlfn.MAXIFS(Table1[ScheduleWeekWritten],Table1[ScheduleSeason],Table1[[#This Row],[ScheduleSeason]])</f>
        <v>17</v>
      </c>
      <c r="D8638">
        <v>16</v>
      </c>
      <c r="E8638" cm="1">
        <f t="array" ref="E8638">_xlfn.XLOOKUP(Table1[[#This Row],[ScheduleWeekWritten]],Table3[Game],100+Table3[Increase],Table1[[#This Row],[ScheduleWeekWritten]])</f>
        <v>16</v>
      </c>
      <c r="F8638" t="b">
        <v>0</v>
      </c>
      <c r="G8638" t="s">
        <v>140</v>
      </c>
      <c r="H8638">
        <v>34</v>
      </c>
      <c r="I8638">
        <v>31</v>
      </c>
      <c r="J8638" t="s">
        <v>27</v>
      </c>
      <c r="K8638" t="s">
        <v>72</v>
      </c>
      <c r="L8638" t="str">
        <f>_xlfn.XLOOKUP(Table1[[#This Row],[TeamFavoriteID]],Table2[team_id],Table2[team_name],_xlfn.XLOOKUP(Table1[[#This Row],[TeamFavoriteID]],Table2[team_id_pfr],Table2[team_name],"Even"))</f>
        <v>Baltimore Colts</v>
      </c>
      <c r="M8638">
        <v>-7</v>
      </c>
      <c r="N8638">
        <f>IF(Table1[[#This Row],[TeamFavorite]]=Table1[[#This Row],[TeamHome]],Table1[[#This Row],[ScoreAway]]-Table1[[#This Row],[ScoreHome]],Table1[[#This Row],[ScoreHome]]-Table1[[#This Row],[ScoreAway]])</f>
        <v>3</v>
      </c>
      <c r="O8638">
        <f>IF(Table1[[#This Row],[SpreadActual]]&lt;Table1[[#This Row],[SpreadFavorite]],1,0)</f>
        <v>0</v>
      </c>
      <c r="P8638">
        <v>56</v>
      </c>
      <c r="Q8638" t="s">
        <v>141</v>
      </c>
      <c r="R8638" t="b">
        <v>0</v>
      </c>
      <c r="S8638">
        <v>72</v>
      </c>
      <c r="T8638">
        <v>0</v>
      </c>
      <c r="V8638" t="s">
        <v>103</v>
      </c>
    </row>
    <row r="8639" spans="1:22" x14ac:dyDescent="0.2">
      <c r="A8639" s="1">
        <v>38347</v>
      </c>
      <c r="B8639">
        <v>2004</v>
      </c>
      <c r="C8639">
        <f>_xlfn.MAXIFS(Table1[ScheduleWeekWritten],Table1[ScheduleSeason],Table1[[#This Row],[ScheduleSeason]])</f>
        <v>17</v>
      </c>
      <c r="D8639">
        <v>16</v>
      </c>
      <c r="E8639" cm="1">
        <f t="array" ref="E8639">_xlfn.XLOOKUP(Table1[[#This Row],[ScheduleWeekWritten]],Table3[Game],100+Table3[Increase],Table1[[#This Row],[ScheduleWeekWritten]])</f>
        <v>16</v>
      </c>
      <c r="F8639" t="b">
        <v>0</v>
      </c>
      <c r="G8639" t="s">
        <v>154</v>
      </c>
      <c r="H8639">
        <v>0</v>
      </c>
      <c r="I8639">
        <v>21</v>
      </c>
      <c r="J8639" t="s">
        <v>177</v>
      </c>
      <c r="K8639" t="s">
        <v>161</v>
      </c>
      <c r="L8639" t="str">
        <f>_xlfn.XLOOKUP(Table1[[#This Row],[TeamFavoriteID]],Table2[team_id],Table2[team_name],_xlfn.XLOOKUP(Table1[[#This Row],[TeamFavoriteID]],Table2[team_id_pfr],Table2[team_name],"Even"))</f>
        <v>Jacksonville Jaguars</v>
      </c>
      <c r="M8639">
        <v>-6.5</v>
      </c>
      <c r="N8639">
        <f>IF(Table1[[#This Row],[TeamFavorite]]=Table1[[#This Row],[TeamHome]],Table1[[#This Row],[ScoreAway]]-Table1[[#This Row],[ScoreHome]],Table1[[#This Row],[ScoreHome]]-Table1[[#This Row],[ScoreAway]])</f>
        <v>21</v>
      </c>
      <c r="O8639">
        <f>IF(Table1[[#This Row],[SpreadActual]]&lt;Table1[[#This Row],[SpreadFavorite]],1,0)</f>
        <v>0</v>
      </c>
      <c r="P8639">
        <v>36.5</v>
      </c>
      <c r="Q8639" t="s">
        <v>155</v>
      </c>
      <c r="R8639" t="b">
        <v>0</v>
      </c>
      <c r="S8639">
        <v>43</v>
      </c>
      <c r="T8639">
        <v>21</v>
      </c>
      <c r="U8639">
        <v>90</v>
      </c>
    </row>
    <row r="8640" spans="1:22" x14ac:dyDescent="0.2">
      <c r="A8640" s="1">
        <v>38347</v>
      </c>
      <c r="B8640">
        <v>2004</v>
      </c>
      <c r="C8640">
        <f>_xlfn.MAXIFS(Table1[ScheduleWeekWritten],Table1[ScheduleSeason],Table1[[#This Row],[ScheduleSeason]])</f>
        <v>17</v>
      </c>
      <c r="D8640">
        <v>16</v>
      </c>
      <c r="E8640" cm="1">
        <f t="array" ref="E8640">_xlfn.XLOOKUP(Table1[[#This Row],[ScheduleWeekWritten]],Table3[Game],100+Table3[Increase],Table1[[#This Row],[ScheduleWeekWritten]])</f>
        <v>16</v>
      </c>
      <c r="F8640" t="b">
        <v>0</v>
      </c>
      <c r="G8640" t="s">
        <v>19</v>
      </c>
      <c r="H8640">
        <v>10</v>
      </c>
      <c r="I8640">
        <v>7</v>
      </c>
      <c r="J8640" t="s">
        <v>62</v>
      </c>
      <c r="K8640" t="s">
        <v>91</v>
      </c>
      <c r="L8640" t="str">
        <f>_xlfn.XLOOKUP(Table1[[#This Row],[TeamFavoriteID]],Table2[team_id],Table2[team_name],_xlfn.XLOOKUP(Table1[[#This Row],[TeamFavoriteID]],Table2[team_id_pfr],Table2[team_name],"Even"))</f>
        <v>Miami Dolphins</v>
      </c>
      <c r="M8640">
        <v>-9</v>
      </c>
      <c r="N8640">
        <f>IF(Table1[[#This Row],[TeamFavorite]]=Table1[[#This Row],[TeamHome]],Table1[[#This Row],[ScoreAway]]-Table1[[#This Row],[ScoreHome]],Table1[[#This Row],[ScoreHome]]-Table1[[#This Row],[ScoreAway]])</f>
        <v>-3</v>
      </c>
      <c r="O8640">
        <f>IF(Table1[[#This Row],[SpreadActual]]&lt;Table1[[#This Row],[SpreadFavorite]],1,0)</f>
        <v>0</v>
      </c>
      <c r="P8640">
        <v>40.5</v>
      </c>
      <c r="Q8640" t="s">
        <v>143</v>
      </c>
      <c r="R8640" t="b">
        <v>0</v>
      </c>
      <c r="S8640">
        <v>69</v>
      </c>
      <c r="T8640">
        <v>16</v>
      </c>
      <c r="U8640">
        <v>79</v>
      </c>
    </row>
    <row r="8641" spans="1:22" x14ac:dyDescent="0.2">
      <c r="A8641" s="1">
        <v>38347</v>
      </c>
      <c r="B8641">
        <v>2004</v>
      </c>
      <c r="C8641">
        <f>_xlfn.MAXIFS(Table1[ScheduleWeekWritten],Table1[ScheduleSeason],Table1[[#This Row],[ScheduleSeason]])</f>
        <v>17</v>
      </c>
      <c r="D8641">
        <v>16</v>
      </c>
      <c r="E8641" cm="1">
        <f t="array" ref="E8641">_xlfn.XLOOKUP(Table1[[#This Row],[ScheduleWeekWritten]],Table3[Game],100+Table3[Increase],Table1[[#This Row],[ScheduleWeekWritten]])</f>
        <v>16</v>
      </c>
      <c r="F8641" t="b">
        <v>0</v>
      </c>
      <c r="G8641" t="s">
        <v>95</v>
      </c>
      <c r="H8641">
        <v>26</v>
      </c>
      <c r="I8641">
        <v>13</v>
      </c>
      <c r="J8641" t="s">
        <v>38</v>
      </c>
      <c r="K8641" t="s">
        <v>98</v>
      </c>
      <c r="L8641" t="str">
        <f>_xlfn.XLOOKUP(Table1[[#This Row],[TeamFavoriteID]],Table2[team_id],Table2[team_name],_xlfn.XLOOKUP(Table1[[#This Row],[TeamFavoriteID]],Table2[team_id_pfr],Table2[team_name],"Even"))</f>
        <v>New Orleans Saints</v>
      </c>
      <c r="M8641">
        <v>-6.5</v>
      </c>
      <c r="N8641">
        <f>IF(Table1[[#This Row],[TeamFavorite]]=Table1[[#This Row],[TeamHome]],Table1[[#This Row],[ScoreAway]]-Table1[[#This Row],[ScoreHome]],Table1[[#This Row],[ScoreHome]]-Table1[[#This Row],[ScoreAway]])</f>
        <v>-13</v>
      </c>
      <c r="O8641">
        <f>IF(Table1[[#This Row],[SpreadActual]]&lt;Table1[[#This Row],[SpreadFavorite]],1,0)</f>
        <v>1</v>
      </c>
      <c r="P8641">
        <v>44</v>
      </c>
      <c r="Q8641" t="s">
        <v>124</v>
      </c>
      <c r="R8641" t="b">
        <v>0</v>
      </c>
      <c r="S8641">
        <v>72</v>
      </c>
      <c r="T8641">
        <v>0</v>
      </c>
      <c r="V8641" t="s">
        <v>103</v>
      </c>
    </row>
    <row r="8642" spans="1:22" x14ac:dyDescent="0.2">
      <c r="A8642" s="1">
        <v>38347</v>
      </c>
      <c r="B8642">
        <v>2004</v>
      </c>
      <c r="C8642">
        <f>_xlfn.MAXIFS(Table1[ScheduleWeekWritten],Table1[ScheduleSeason],Table1[[#This Row],[ScheduleSeason]])</f>
        <v>17</v>
      </c>
      <c r="D8642">
        <v>16</v>
      </c>
      <c r="E8642" cm="1">
        <f t="array" ref="E8642">_xlfn.XLOOKUP(Table1[[#This Row],[ScheduleWeekWritten]],Table3[Game],100+Table3[Increase],Table1[[#This Row],[ScheduleWeekWritten]])</f>
        <v>16</v>
      </c>
      <c r="F8642" t="b">
        <v>0</v>
      </c>
      <c r="G8642" t="s">
        <v>31</v>
      </c>
      <c r="H8642">
        <v>7</v>
      </c>
      <c r="I8642">
        <v>23</v>
      </c>
      <c r="J8642" t="s">
        <v>115</v>
      </c>
      <c r="K8642" t="s">
        <v>89</v>
      </c>
      <c r="L8642" t="str">
        <f>_xlfn.XLOOKUP(Table1[[#This Row],[TeamFavoriteID]],Table2[team_id],Table2[team_name],_xlfn.XLOOKUP(Table1[[#This Row],[TeamFavoriteID]],Table2[team_id_pfr],Table2[team_name],"Even"))</f>
        <v>Even</v>
      </c>
      <c r="M8642">
        <v>0</v>
      </c>
      <c r="N8642">
        <f>IF(Table1[[#This Row],[TeamFavorite]]=Table1[[#This Row],[TeamHome]],Table1[[#This Row],[ScoreAway]]-Table1[[#This Row],[ScoreHome]],Table1[[#This Row],[ScoreHome]]-Table1[[#This Row],[ScoreAway]])</f>
        <v>-16</v>
      </c>
      <c r="O8642">
        <f>IF(Table1[[#This Row],[SpreadActual]]&lt;Table1[[#This Row],[SpreadFavorite]],1,0)</f>
        <v>1</v>
      </c>
      <c r="P8642">
        <v>41.5</v>
      </c>
      <c r="Q8642" t="s">
        <v>126</v>
      </c>
      <c r="R8642" t="b">
        <v>0</v>
      </c>
      <c r="S8642">
        <v>28</v>
      </c>
      <c r="T8642">
        <v>14</v>
      </c>
      <c r="U8642">
        <v>60</v>
      </c>
    </row>
    <row r="8643" spans="1:22" x14ac:dyDescent="0.2">
      <c r="A8643" s="1">
        <v>38347</v>
      </c>
      <c r="B8643">
        <v>2004</v>
      </c>
      <c r="C8643">
        <f>_xlfn.MAXIFS(Table1[ScheduleWeekWritten],Table1[ScheduleSeason],Table1[[#This Row],[ScheduleSeason]])</f>
        <v>17</v>
      </c>
      <c r="D8643">
        <v>16</v>
      </c>
      <c r="E8643" cm="1">
        <f t="array" ref="E8643">_xlfn.XLOOKUP(Table1[[#This Row],[ScheduleWeekWritten]],Table3[Game],100+Table3[Increase],Table1[[#This Row],[ScheduleWeekWritten]])</f>
        <v>16</v>
      </c>
      <c r="F8643" t="b">
        <v>0</v>
      </c>
      <c r="G8643" t="s">
        <v>49</v>
      </c>
      <c r="H8643">
        <v>20</v>
      </c>
      <c r="I8643">
        <v>7</v>
      </c>
      <c r="J8643" t="s">
        <v>158</v>
      </c>
      <c r="K8643" t="s">
        <v>51</v>
      </c>
      <c r="L8643" t="str">
        <f>_xlfn.XLOOKUP(Table1[[#This Row],[TeamFavoriteID]],Table2[team_id],Table2[team_name],_xlfn.XLOOKUP(Table1[[#This Row],[TeamFavoriteID]],Table2[team_id_pfr],Table2[team_name],"Even"))</f>
        <v>Pittsburgh Steelers</v>
      </c>
      <c r="M8643">
        <v>-5</v>
      </c>
      <c r="N8643">
        <f>IF(Table1[[#This Row],[TeamFavorite]]=Table1[[#This Row],[TeamHome]],Table1[[#This Row],[ScoreAway]]-Table1[[#This Row],[ScoreHome]],Table1[[#This Row],[ScoreHome]]-Table1[[#This Row],[ScoreAway]])</f>
        <v>-13</v>
      </c>
      <c r="O8643">
        <f>IF(Table1[[#This Row],[SpreadActual]]&lt;Table1[[#This Row],[SpreadFavorite]],1,0)</f>
        <v>1</v>
      </c>
      <c r="P8643">
        <v>34</v>
      </c>
      <c r="Q8643" t="s">
        <v>175</v>
      </c>
      <c r="R8643" t="b">
        <v>0</v>
      </c>
      <c r="S8643">
        <v>22</v>
      </c>
      <c r="T8643">
        <v>6</v>
      </c>
      <c r="U8643">
        <v>75</v>
      </c>
    </row>
    <row r="8644" spans="1:22" x14ac:dyDescent="0.2">
      <c r="A8644" s="1">
        <v>38347</v>
      </c>
      <c r="B8644">
        <v>2004</v>
      </c>
      <c r="C8644">
        <f>_xlfn.MAXIFS(Table1[ScheduleWeekWritten],Table1[ScheduleSeason],Table1[[#This Row],[ScheduleSeason]])</f>
        <v>17</v>
      </c>
      <c r="D8644">
        <v>16</v>
      </c>
      <c r="E8644" cm="1">
        <f t="array" ref="E8644">_xlfn.XLOOKUP(Table1[[#This Row],[ScheduleWeekWritten]],Table3[Game],100+Table3[Increase],Table1[[#This Row],[ScheduleWeekWritten]])</f>
        <v>16</v>
      </c>
      <c r="F8644" t="b">
        <v>0</v>
      </c>
      <c r="G8644" t="s">
        <v>53</v>
      </c>
      <c r="H8644">
        <v>7</v>
      </c>
      <c r="I8644">
        <v>41</v>
      </c>
      <c r="J8644" t="s">
        <v>28</v>
      </c>
      <c r="K8644" t="s">
        <v>43</v>
      </c>
      <c r="L8644" t="str">
        <f>_xlfn.XLOOKUP(Table1[[#This Row],[TeamFavoriteID]],Table2[team_id],Table2[team_name],_xlfn.XLOOKUP(Table1[[#This Row],[TeamFavoriteID]],Table2[team_id_pfr],Table2[team_name],"Even"))</f>
        <v>Buffalo Bills</v>
      </c>
      <c r="M8644">
        <v>-10</v>
      </c>
      <c r="N8644">
        <f>IF(Table1[[#This Row],[TeamFavorite]]=Table1[[#This Row],[TeamHome]],Table1[[#This Row],[ScoreAway]]-Table1[[#This Row],[ScoreHome]],Table1[[#This Row],[ScoreHome]]-Table1[[#This Row],[ScoreAway]])</f>
        <v>-34</v>
      </c>
      <c r="O8644">
        <f>IF(Table1[[#This Row],[SpreadActual]]&lt;Table1[[#This Row],[SpreadFavorite]],1,0)</f>
        <v>1</v>
      </c>
      <c r="P8644">
        <v>41.5</v>
      </c>
      <c r="Q8644" t="s">
        <v>118</v>
      </c>
      <c r="R8644" t="b">
        <v>0</v>
      </c>
      <c r="S8644">
        <v>52</v>
      </c>
      <c r="T8644">
        <v>12</v>
      </c>
      <c r="U8644">
        <v>85</v>
      </c>
    </row>
    <row r="8645" spans="1:22" x14ac:dyDescent="0.2">
      <c r="A8645" s="1">
        <v>38347</v>
      </c>
      <c r="B8645">
        <v>2004</v>
      </c>
      <c r="C8645">
        <f>_xlfn.MAXIFS(Table1[ScheduleWeekWritten],Table1[ScheduleSeason],Table1[[#This Row],[ScheduleSeason]])</f>
        <v>17</v>
      </c>
      <c r="D8645">
        <v>16</v>
      </c>
      <c r="E8645" cm="1">
        <f t="array" ref="E8645">_xlfn.XLOOKUP(Table1[[#This Row],[ScheduleWeekWritten]],Table3[Game],100+Table3[Increase],Table1[[#This Row],[ScheduleWeekWritten]])</f>
        <v>16</v>
      </c>
      <c r="F8645" t="b">
        <v>0</v>
      </c>
      <c r="G8645" t="s">
        <v>128</v>
      </c>
      <c r="H8645">
        <v>24</v>
      </c>
      <c r="I8645">
        <v>21</v>
      </c>
      <c r="J8645" t="s">
        <v>149</v>
      </c>
      <c r="K8645" t="s">
        <v>132</v>
      </c>
      <c r="L8645" t="str">
        <f>_xlfn.XLOOKUP(Table1[[#This Row],[TeamFavoriteID]],Table2[team_id],Table2[team_name],_xlfn.XLOOKUP(Table1[[#This Row],[TeamFavoriteID]],Table2[team_id_pfr],Table2[team_name],"Even"))</f>
        <v>Seattle Seahawks</v>
      </c>
      <c r="M8645">
        <v>-7</v>
      </c>
      <c r="N8645">
        <f>IF(Table1[[#This Row],[TeamFavorite]]=Table1[[#This Row],[TeamHome]],Table1[[#This Row],[ScoreAway]]-Table1[[#This Row],[ScoreHome]],Table1[[#This Row],[ScoreHome]]-Table1[[#This Row],[ScoreAway]])</f>
        <v>-3</v>
      </c>
      <c r="O8645">
        <f>IF(Table1[[#This Row],[SpreadActual]]&lt;Table1[[#This Row],[SpreadFavorite]],1,0)</f>
        <v>0</v>
      </c>
      <c r="P8645">
        <v>44</v>
      </c>
      <c r="Q8645" t="s">
        <v>180</v>
      </c>
      <c r="R8645" t="b">
        <v>0</v>
      </c>
      <c r="S8645">
        <v>44</v>
      </c>
      <c r="T8645">
        <v>6</v>
      </c>
      <c r="U8645">
        <v>85</v>
      </c>
    </row>
    <row r="8646" spans="1:22" x14ac:dyDescent="0.2">
      <c r="A8646" s="1">
        <v>38347</v>
      </c>
      <c r="B8646">
        <v>2004</v>
      </c>
      <c r="C8646">
        <f>_xlfn.MAXIFS(Table1[ScheduleWeekWritten],Table1[ScheduleSeason],Table1[[#This Row],[ScheduleSeason]])</f>
        <v>17</v>
      </c>
      <c r="D8646">
        <v>16</v>
      </c>
      <c r="E8646" cm="1">
        <f t="array" ref="E8646">_xlfn.XLOOKUP(Table1[[#This Row],[ScheduleWeekWritten]],Table3[Game],100+Table3[Increase],Table1[[#This Row],[ScheduleWeekWritten]])</f>
        <v>16</v>
      </c>
      <c r="F8646" t="b">
        <v>0</v>
      </c>
      <c r="G8646" t="s">
        <v>127</v>
      </c>
      <c r="H8646">
        <v>20</v>
      </c>
      <c r="I8646">
        <v>37</v>
      </c>
      <c r="J8646" t="s">
        <v>152</v>
      </c>
      <c r="K8646" t="s">
        <v>133</v>
      </c>
      <c r="L8646" t="str">
        <f>_xlfn.XLOOKUP(Table1[[#This Row],[TeamFavoriteID]],Table2[team_id],Table2[team_name],_xlfn.XLOOKUP(Table1[[#This Row],[TeamFavoriteID]],Table2[team_id_pfr],Table2[team_name],"Even"))</f>
        <v>Tampa Bay Buccaneers</v>
      </c>
      <c r="M8646">
        <v>-1.5</v>
      </c>
      <c r="N8646">
        <f>IF(Table1[[#This Row],[TeamFavorite]]=Table1[[#This Row],[TeamHome]],Table1[[#This Row],[ScoreAway]]-Table1[[#This Row],[ScoreHome]],Table1[[#This Row],[ScoreHome]]-Table1[[#This Row],[ScoreAway]])</f>
        <v>17</v>
      </c>
      <c r="O8646">
        <f>IF(Table1[[#This Row],[SpreadActual]]&lt;Table1[[#This Row],[SpreadFavorite]],1,0)</f>
        <v>0</v>
      </c>
      <c r="P8646">
        <v>39</v>
      </c>
      <c r="Q8646" t="s">
        <v>168</v>
      </c>
      <c r="R8646" t="b">
        <v>0</v>
      </c>
      <c r="S8646">
        <v>52</v>
      </c>
      <c r="T8646">
        <v>21</v>
      </c>
      <c r="U8646">
        <v>86</v>
      </c>
    </row>
    <row r="8647" spans="1:22" x14ac:dyDescent="0.2">
      <c r="A8647" s="1">
        <v>38348</v>
      </c>
      <c r="B8647">
        <v>2004</v>
      </c>
      <c r="C8647">
        <f>_xlfn.MAXIFS(Table1[ScheduleWeekWritten],Table1[ScheduleSeason],Table1[[#This Row],[ScheduleSeason]])</f>
        <v>17</v>
      </c>
      <c r="D8647">
        <v>16</v>
      </c>
      <c r="E8647" cm="1">
        <f t="array" ref="E8647">_xlfn.XLOOKUP(Table1[[#This Row],[ScheduleWeekWritten]],Table3[Game],100+Table3[Increase],Table1[[#This Row],[ScheduleWeekWritten]])</f>
        <v>16</v>
      </c>
      <c r="F8647" t="b">
        <v>0</v>
      </c>
      <c r="G8647" t="s">
        <v>153</v>
      </c>
      <c r="H8647">
        <v>20</v>
      </c>
      <c r="I8647">
        <v>7</v>
      </c>
      <c r="J8647" t="s">
        <v>58</v>
      </c>
      <c r="K8647" t="s">
        <v>40</v>
      </c>
      <c r="L8647" t="str">
        <f>_xlfn.XLOOKUP(Table1[[#This Row],[TeamFavoriteID]],Table2[team_id],Table2[team_name],_xlfn.XLOOKUP(Table1[[#This Row],[TeamFavoriteID]],Table2[team_id_pfr],Table2[team_name],"Even"))</f>
        <v>Los Angeles Rams</v>
      </c>
      <c r="M8647">
        <v>-4</v>
      </c>
      <c r="N8647">
        <f>IF(Table1[[#This Row],[TeamFavorite]]=Table1[[#This Row],[TeamHome]],Table1[[#This Row],[ScoreAway]]-Table1[[#This Row],[ScoreHome]],Table1[[#This Row],[ScoreHome]]-Table1[[#This Row],[ScoreAway]])</f>
        <v>13</v>
      </c>
      <c r="O8647">
        <f>IF(Table1[[#This Row],[SpreadActual]]&lt;Table1[[#This Row],[SpreadFavorite]],1,0)</f>
        <v>0</v>
      </c>
      <c r="P8647">
        <v>42.5</v>
      </c>
      <c r="Q8647" t="s">
        <v>157</v>
      </c>
      <c r="R8647" t="b">
        <v>0</v>
      </c>
      <c r="S8647">
        <v>72</v>
      </c>
      <c r="T8647">
        <v>0</v>
      </c>
      <c r="V8647" t="s">
        <v>103</v>
      </c>
    </row>
    <row r="8648" spans="1:22" x14ac:dyDescent="0.2">
      <c r="A8648" s="1">
        <v>38354</v>
      </c>
      <c r="B8648">
        <v>2004</v>
      </c>
      <c r="C8648">
        <f>_xlfn.MAXIFS(Table1[ScheduleWeekWritten],Table1[ScheduleSeason],Table1[[#This Row],[ScheduleSeason]])</f>
        <v>17</v>
      </c>
      <c r="D8648">
        <v>17</v>
      </c>
      <c r="E8648" cm="1">
        <f t="array" ref="E8648">_xlfn.XLOOKUP(Table1[[#This Row],[ScheduleWeekWritten]],Table3[Game],100+Table3[Increase],Table1[[#This Row],[ScheduleWeekWritten]])</f>
        <v>17</v>
      </c>
      <c r="F8648" t="b">
        <v>0</v>
      </c>
      <c r="G8648" t="s">
        <v>149</v>
      </c>
      <c r="H8648">
        <v>12</v>
      </c>
      <c r="I8648">
        <v>7</v>
      </c>
      <c r="J8648" t="s">
        <v>127</v>
      </c>
      <c r="K8648" t="s">
        <v>59</v>
      </c>
      <c r="L8648" t="str">
        <f>_xlfn.XLOOKUP(Table1[[#This Row],[TeamFavoriteID]],Table2[team_id],Table2[team_name],_xlfn.XLOOKUP(Table1[[#This Row],[TeamFavoriteID]],Table2[team_id_pfr],Table2[team_name],"Even"))</f>
        <v>Arizona Cardinals</v>
      </c>
      <c r="M8648">
        <v>-4</v>
      </c>
      <c r="N8648">
        <f>IF(Table1[[#This Row],[TeamFavorite]]=Table1[[#This Row],[TeamHome]],Table1[[#This Row],[ScoreAway]]-Table1[[#This Row],[ScoreHome]],Table1[[#This Row],[ScoreHome]]-Table1[[#This Row],[ScoreAway]])</f>
        <v>-5</v>
      </c>
      <c r="O8648">
        <f>IF(Table1[[#This Row],[SpreadActual]]&lt;Table1[[#This Row],[SpreadFavorite]],1,0)</f>
        <v>1</v>
      </c>
      <c r="P8648">
        <v>38.5</v>
      </c>
      <c r="Q8648" t="s">
        <v>150</v>
      </c>
      <c r="R8648" t="b">
        <v>0</v>
      </c>
      <c r="S8648">
        <v>56</v>
      </c>
      <c r="T8648">
        <v>6</v>
      </c>
      <c r="U8648">
        <v>70</v>
      </c>
    </row>
    <row r="8649" spans="1:22" x14ac:dyDescent="0.2">
      <c r="A8649" s="1">
        <v>38354</v>
      </c>
      <c r="B8649">
        <v>2004</v>
      </c>
      <c r="C8649">
        <f>_xlfn.MAXIFS(Table1[ScheduleWeekWritten],Table1[ScheduleSeason],Table1[[#This Row],[ScheduleSeason]])</f>
        <v>17</v>
      </c>
      <c r="D8649">
        <v>17</v>
      </c>
      <c r="E8649" cm="1">
        <f t="array" ref="E8649">_xlfn.XLOOKUP(Table1[[#This Row],[ScheduleWeekWritten]],Table3[Game],100+Table3[Increase],Table1[[#This Row],[ScheduleWeekWritten]])</f>
        <v>17</v>
      </c>
      <c r="F8649" t="b">
        <v>0</v>
      </c>
      <c r="G8649" t="s">
        <v>158</v>
      </c>
      <c r="H8649">
        <v>30</v>
      </c>
      <c r="I8649">
        <v>23</v>
      </c>
      <c r="J8649" t="s">
        <v>19</v>
      </c>
      <c r="K8649" t="s">
        <v>159</v>
      </c>
      <c r="L8649" t="str">
        <f>_xlfn.XLOOKUP(Table1[[#This Row],[TeamFavoriteID]],Table2[team_id],Table2[team_name],_xlfn.XLOOKUP(Table1[[#This Row],[TeamFavoriteID]],Table2[team_id_pfr],Table2[team_name],"Even"))</f>
        <v>Baltimore Ravens</v>
      </c>
      <c r="M8649">
        <v>-11</v>
      </c>
      <c r="N8649">
        <f>IF(Table1[[#This Row],[TeamFavorite]]=Table1[[#This Row],[TeamHome]],Table1[[#This Row],[ScoreAway]]-Table1[[#This Row],[ScoreHome]],Table1[[#This Row],[ScoreHome]]-Table1[[#This Row],[ScoreAway]])</f>
        <v>-7</v>
      </c>
      <c r="O8649">
        <f>IF(Table1[[#This Row],[SpreadActual]]&lt;Table1[[#This Row],[SpreadFavorite]],1,0)</f>
        <v>0</v>
      </c>
      <c r="P8649">
        <v>33</v>
      </c>
      <c r="Q8649" t="s">
        <v>166</v>
      </c>
      <c r="R8649" t="b">
        <v>0</v>
      </c>
      <c r="S8649">
        <v>43</v>
      </c>
      <c r="T8649">
        <v>7</v>
      </c>
      <c r="U8649">
        <v>68</v>
      </c>
    </row>
    <row r="8650" spans="1:22" x14ac:dyDescent="0.2">
      <c r="A8650" s="1">
        <v>38354</v>
      </c>
      <c r="B8650">
        <v>2004</v>
      </c>
      <c r="C8650">
        <f>_xlfn.MAXIFS(Table1[ScheduleWeekWritten],Table1[ScheduleSeason],Table1[[#This Row],[ScheduleSeason]])</f>
        <v>17</v>
      </c>
      <c r="D8650">
        <v>17</v>
      </c>
      <c r="E8650" cm="1">
        <f t="array" ref="E8650">_xlfn.XLOOKUP(Table1[[#This Row],[ScheduleWeekWritten]],Table3[Game],100+Table3[Increase],Table1[[#This Row],[ScheduleWeekWritten]])</f>
        <v>17</v>
      </c>
      <c r="F8650" t="b">
        <v>0</v>
      </c>
      <c r="G8650" t="s">
        <v>28</v>
      </c>
      <c r="H8650">
        <v>24</v>
      </c>
      <c r="I8650">
        <v>29</v>
      </c>
      <c r="J8650" t="s">
        <v>49</v>
      </c>
      <c r="K8650" t="s">
        <v>43</v>
      </c>
      <c r="L8650" t="str">
        <f>_xlfn.XLOOKUP(Table1[[#This Row],[TeamFavoriteID]],Table2[team_id],Table2[team_name],_xlfn.XLOOKUP(Table1[[#This Row],[TeamFavoriteID]],Table2[team_id_pfr],Table2[team_name],"Even"))</f>
        <v>Buffalo Bills</v>
      </c>
      <c r="M8650">
        <v>-9.5</v>
      </c>
      <c r="N8650">
        <f>IF(Table1[[#This Row],[TeamFavorite]]=Table1[[#This Row],[TeamHome]],Table1[[#This Row],[ScoreAway]]-Table1[[#This Row],[ScoreHome]],Table1[[#This Row],[ScoreHome]]-Table1[[#This Row],[ScoreAway]])</f>
        <v>5</v>
      </c>
      <c r="O8650">
        <f>IF(Table1[[#This Row],[SpreadActual]]&lt;Table1[[#This Row],[SpreadFavorite]],1,0)</f>
        <v>0</v>
      </c>
      <c r="P8650">
        <v>33</v>
      </c>
      <c r="Q8650" t="s">
        <v>123</v>
      </c>
      <c r="R8650" t="b">
        <v>0</v>
      </c>
      <c r="S8650">
        <v>40</v>
      </c>
      <c r="T8650">
        <v>13</v>
      </c>
      <c r="U8650">
        <v>78</v>
      </c>
    </row>
    <row r="8651" spans="1:22" x14ac:dyDescent="0.2">
      <c r="A8651" s="1">
        <v>38354</v>
      </c>
      <c r="B8651">
        <v>2004</v>
      </c>
      <c r="C8651">
        <f>_xlfn.MAXIFS(Table1[ScheduleWeekWritten],Table1[ScheduleSeason],Table1[[#This Row],[ScheduleSeason]])</f>
        <v>17</v>
      </c>
      <c r="D8651">
        <v>17</v>
      </c>
      <c r="E8651" cm="1">
        <f t="array" ref="E8651">_xlfn.XLOOKUP(Table1[[#This Row],[ScheduleWeekWritten]],Table3[Game],100+Table3[Increase],Table1[[#This Row],[ScheduleWeekWritten]])</f>
        <v>17</v>
      </c>
      <c r="F8651" t="b">
        <v>0</v>
      </c>
      <c r="G8651" t="s">
        <v>152</v>
      </c>
      <c r="H8651">
        <v>18</v>
      </c>
      <c r="I8651">
        <v>21</v>
      </c>
      <c r="J8651" t="s">
        <v>95</v>
      </c>
      <c r="K8651" t="s">
        <v>162</v>
      </c>
      <c r="L8651" t="str">
        <f>_xlfn.XLOOKUP(Table1[[#This Row],[TeamFavoriteID]],Table2[team_id],Table2[team_name],_xlfn.XLOOKUP(Table1[[#This Row],[TeamFavoriteID]],Table2[team_id_pfr],Table2[team_name],"Even"))</f>
        <v>Carolina Panthers</v>
      </c>
      <c r="M8651">
        <v>-7</v>
      </c>
      <c r="N8651">
        <f>IF(Table1[[#This Row],[TeamFavorite]]=Table1[[#This Row],[TeamHome]],Table1[[#This Row],[ScoreAway]]-Table1[[#This Row],[ScoreHome]],Table1[[#This Row],[ScoreHome]]-Table1[[#This Row],[ScoreAway]])</f>
        <v>3</v>
      </c>
      <c r="O8651">
        <f>IF(Table1[[#This Row],[SpreadActual]]&lt;Table1[[#This Row],[SpreadFavorite]],1,0)</f>
        <v>0</v>
      </c>
      <c r="P8651">
        <v>46</v>
      </c>
      <c r="Q8651" t="s">
        <v>160</v>
      </c>
      <c r="R8651" t="b">
        <v>0</v>
      </c>
      <c r="S8651">
        <v>55</v>
      </c>
      <c r="T8651">
        <v>3</v>
      </c>
      <c r="U8651">
        <v>76</v>
      </c>
    </row>
    <row r="8652" spans="1:22" x14ac:dyDescent="0.2">
      <c r="A8652" s="1">
        <v>38354</v>
      </c>
      <c r="B8652">
        <v>2004</v>
      </c>
      <c r="C8652">
        <f>_xlfn.MAXIFS(Table1[ScheduleWeekWritten],Table1[ScheduleSeason],Table1[[#This Row],[ScheduleSeason]])</f>
        <v>17</v>
      </c>
      <c r="D8652">
        <v>17</v>
      </c>
      <c r="E8652" cm="1">
        <f t="array" ref="E8652">_xlfn.XLOOKUP(Table1[[#This Row],[ScheduleWeekWritten]],Table3[Game],100+Table3[Increase],Table1[[#This Row],[ScheduleWeekWritten]])</f>
        <v>17</v>
      </c>
      <c r="F8652" t="b">
        <v>0</v>
      </c>
      <c r="G8652" t="s">
        <v>46</v>
      </c>
      <c r="H8652">
        <v>14</v>
      </c>
      <c r="I8652">
        <v>31</v>
      </c>
      <c r="J8652" t="s">
        <v>33</v>
      </c>
      <c r="K8652" t="s">
        <v>47</v>
      </c>
      <c r="L8652" t="str">
        <f>_xlfn.XLOOKUP(Table1[[#This Row],[TeamFavoriteID]],Table2[team_id],Table2[team_name],_xlfn.XLOOKUP(Table1[[#This Row],[TeamFavoriteID]],Table2[team_id_pfr],Table2[team_name],"Even"))</f>
        <v>Chicago Bears</v>
      </c>
      <c r="M8652">
        <v>-3</v>
      </c>
      <c r="N8652">
        <f>IF(Table1[[#This Row],[TeamFavorite]]=Table1[[#This Row],[TeamHome]],Table1[[#This Row],[ScoreAway]]-Table1[[#This Row],[ScoreHome]],Table1[[#This Row],[ScoreHome]]-Table1[[#This Row],[ScoreAway]])</f>
        <v>17</v>
      </c>
      <c r="O8652">
        <f>IF(Table1[[#This Row],[SpreadActual]]&lt;Table1[[#This Row],[SpreadFavorite]],1,0)</f>
        <v>0</v>
      </c>
      <c r="P8652">
        <v>34</v>
      </c>
      <c r="Q8652" t="s">
        <v>114</v>
      </c>
      <c r="R8652" t="b">
        <v>0</v>
      </c>
      <c r="S8652">
        <v>43</v>
      </c>
      <c r="T8652">
        <v>12</v>
      </c>
      <c r="U8652">
        <v>90</v>
      </c>
    </row>
    <row r="8653" spans="1:22" x14ac:dyDescent="0.2">
      <c r="A8653" s="1">
        <v>38354</v>
      </c>
      <c r="B8653">
        <v>2004</v>
      </c>
      <c r="C8653">
        <f>_xlfn.MAXIFS(Table1[ScheduleWeekWritten],Table1[ScheduleSeason],Table1[[#This Row],[ScheduleSeason]])</f>
        <v>17</v>
      </c>
      <c r="D8653">
        <v>17</v>
      </c>
      <c r="E8653" cm="1">
        <f t="array" ref="E8653">_xlfn.XLOOKUP(Table1[[#This Row],[ScheduleWeekWritten]],Table3[Game],100+Table3[Increase],Table1[[#This Row],[ScheduleWeekWritten]])</f>
        <v>17</v>
      </c>
      <c r="F8653" t="b">
        <v>0</v>
      </c>
      <c r="G8653" t="s">
        <v>24</v>
      </c>
      <c r="H8653">
        <v>33</v>
      </c>
      <c r="I8653">
        <v>14</v>
      </c>
      <c r="J8653" t="s">
        <v>140</v>
      </c>
      <c r="K8653" t="s">
        <v>88</v>
      </c>
      <c r="L8653" t="str">
        <f>_xlfn.XLOOKUP(Table1[[#This Row],[TeamFavoriteID]],Table2[team_id],Table2[team_name],_xlfn.XLOOKUP(Table1[[#This Row],[TeamFavoriteID]],Table2[team_id_pfr],Table2[team_name],"Even"))</f>
        <v>Denver Broncos</v>
      </c>
      <c r="M8653">
        <v>-10</v>
      </c>
      <c r="N8653">
        <f>IF(Table1[[#This Row],[TeamFavorite]]=Table1[[#This Row],[TeamHome]],Table1[[#This Row],[ScoreAway]]-Table1[[#This Row],[ScoreHome]],Table1[[#This Row],[ScoreHome]]-Table1[[#This Row],[ScoreAway]])</f>
        <v>-19</v>
      </c>
      <c r="O8653">
        <f>IF(Table1[[#This Row],[SpreadActual]]&lt;Table1[[#This Row],[SpreadFavorite]],1,0)</f>
        <v>1</v>
      </c>
      <c r="P8653">
        <v>44</v>
      </c>
      <c r="Q8653" t="s">
        <v>174</v>
      </c>
      <c r="R8653" t="b">
        <v>0</v>
      </c>
      <c r="S8653">
        <v>28</v>
      </c>
      <c r="T8653">
        <v>8</v>
      </c>
      <c r="U8653">
        <v>70</v>
      </c>
    </row>
    <row r="8654" spans="1:22" x14ac:dyDescent="0.2">
      <c r="A8654" s="1">
        <v>38354</v>
      </c>
      <c r="B8654">
        <v>2004</v>
      </c>
      <c r="C8654">
        <f>_xlfn.MAXIFS(Table1[ScheduleWeekWritten],Table1[ScheduleSeason],Table1[[#This Row],[ScheduleSeason]])</f>
        <v>17</v>
      </c>
      <c r="D8654">
        <v>17</v>
      </c>
      <c r="E8654" cm="1">
        <f t="array" ref="E8654">_xlfn.XLOOKUP(Table1[[#This Row],[ScheduleWeekWritten]],Table3[Game],100+Table3[Increase],Table1[[#This Row],[ScheduleWeekWritten]])</f>
        <v>17</v>
      </c>
      <c r="F8654" t="b">
        <v>0</v>
      </c>
      <c r="G8654" t="s">
        <v>177</v>
      </c>
      <c r="H8654">
        <v>14</v>
      </c>
      <c r="I8654">
        <v>22</v>
      </c>
      <c r="J8654" t="s">
        <v>62</v>
      </c>
      <c r="K8654" t="s">
        <v>182</v>
      </c>
      <c r="L8654" t="str">
        <f>_xlfn.XLOOKUP(Table1[[#This Row],[TeamFavoriteID]],Table2[team_id],Table2[team_name],_xlfn.XLOOKUP(Table1[[#This Row],[TeamFavoriteID]],Table2[team_id_pfr],Table2[team_name],"Even"))</f>
        <v>Houston Texans</v>
      </c>
      <c r="M8654">
        <v>-10</v>
      </c>
      <c r="N8654">
        <f>IF(Table1[[#This Row],[TeamFavorite]]=Table1[[#This Row],[TeamHome]],Table1[[#This Row],[ScoreAway]]-Table1[[#This Row],[ScoreHome]],Table1[[#This Row],[ScoreHome]]-Table1[[#This Row],[ScoreAway]])</f>
        <v>8</v>
      </c>
      <c r="O8654">
        <f>IF(Table1[[#This Row],[SpreadActual]]&lt;Table1[[#This Row],[SpreadFavorite]],1,0)</f>
        <v>0</v>
      </c>
      <c r="P8654">
        <v>41</v>
      </c>
      <c r="Q8654" t="s">
        <v>178</v>
      </c>
      <c r="R8654" t="b">
        <v>0</v>
      </c>
      <c r="S8654">
        <v>72</v>
      </c>
      <c r="T8654">
        <v>0</v>
      </c>
      <c r="V8654" t="s">
        <v>103</v>
      </c>
    </row>
    <row r="8655" spans="1:22" x14ac:dyDescent="0.2">
      <c r="A8655" s="1">
        <v>38354</v>
      </c>
      <c r="B8655">
        <v>2004</v>
      </c>
      <c r="C8655">
        <f>_xlfn.MAXIFS(Table1[ScheduleWeekWritten],Table1[ScheduleSeason],Table1[[#This Row],[ScheduleSeason]])</f>
        <v>17</v>
      </c>
      <c r="D8655">
        <v>17</v>
      </c>
      <c r="E8655" cm="1">
        <f t="array" ref="E8655">_xlfn.XLOOKUP(Table1[[#This Row],[ScheduleWeekWritten]],Table3[Game],100+Table3[Increase],Table1[[#This Row],[ScheduleWeekWritten]])</f>
        <v>17</v>
      </c>
      <c r="F8655" t="b">
        <v>0</v>
      </c>
      <c r="G8655" t="s">
        <v>115</v>
      </c>
      <c r="H8655">
        <v>21</v>
      </c>
      <c r="I8655">
        <v>7</v>
      </c>
      <c r="J8655" t="s">
        <v>53</v>
      </c>
      <c r="K8655" t="s">
        <v>70</v>
      </c>
      <c r="L8655" t="str">
        <f>_xlfn.XLOOKUP(Table1[[#This Row],[TeamFavoriteID]],Table2[team_id],Table2[team_name],_xlfn.XLOOKUP(Table1[[#This Row],[TeamFavoriteID]],Table2[team_id_pfr],Table2[team_name],"Even"))</f>
        <v>Boston Patriots</v>
      </c>
      <c r="M8655">
        <v>-13</v>
      </c>
      <c r="N8655">
        <f>IF(Table1[[#This Row],[TeamFavorite]]=Table1[[#This Row],[TeamHome]],Table1[[#This Row],[ScoreAway]]-Table1[[#This Row],[ScoreHome]],Table1[[#This Row],[ScoreHome]]-Table1[[#This Row],[ScoreAway]])</f>
        <v>14</v>
      </c>
      <c r="O8655">
        <f>IF(Table1[[#This Row],[SpreadActual]]&lt;Table1[[#This Row],[SpreadFavorite]],1,0)</f>
        <v>0</v>
      </c>
      <c r="P8655">
        <v>37</v>
      </c>
      <c r="Q8655" t="s">
        <v>179</v>
      </c>
      <c r="R8655" t="b">
        <v>0</v>
      </c>
      <c r="S8655">
        <v>34</v>
      </c>
      <c r="T8655">
        <v>13</v>
      </c>
      <c r="U8655">
        <v>58</v>
      </c>
    </row>
    <row r="8656" spans="1:22" x14ac:dyDescent="0.2">
      <c r="A8656" s="1">
        <v>38354</v>
      </c>
      <c r="B8656">
        <v>2004</v>
      </c>
      <c r="C8656">
        <f>_xlfn.MAXIFS(Table1[ScheduleWeekWritten],Table1[ScheduleSeason],Table1[[#This Row],[ScheduleSeason]])</f>
        <v>17</v>
      </c>
      <c r="D8656">
        <v>17</v>
      </c>
      <c r="E8656" cm="1">
        <f t="array" ref="E8656">_xlfn.XLOOKUP(Table1[[#This Row],[ScheduleWeekWritten]],Table3[Game],100+Table3[Increase],Table1[[#This Row],[ScheduleWeekWritten]])</f>
        <v>17</v>
      </c>
      <c r="F8656" t="b">
        <v>0</v>
      </c>
      <c r="G8656" t="s">
        <v>50</v>
      </c>
      <c r="H8656">
        <v>28</v>
      </c>
      <c r="I8656">
        <v>24</v>
      </c>
      <c r="J8656" t="s">
        <v>67</v>
      </c>
      <c r="K8656" t="s">
        <v>90</v>
      </c>
      <c r="L8656" t="str">
        <f>_xlfn.XLOOKUP(Table1[[#This Row],[TeamFavoriteID]],Table2[team_id],Table2[team_name],_xlfn.XLOOKUP(Table1[[#This Row],[TeamFavoriteID]],Table2[team_id_pfr],Table2[team_name],"Even"))</f>
        <v>New York Giants</v>
      </c>
      <c r="M8656">
        <v>-1</v>
      </c>
      <c r="N8656">
        <f>IF(Table1[[#This Row],[TeamFavorite]]=Table1[[#This Row],[TeamHome]],Table1[[#This Row],[ScoreAway]]-Table1[[#This Row],[ScoreHome]],Table1[[#This Row],[ScoreHome]]-Table1[[#This Row],[ScoreAway]])</f>
        <v>-4</v>
      </c>
      <c r="O8656">
        <f>IF(Table1[[#This Row],[SpreadActual]]&lt;Table1[[#This Row],[SpreadFavorite]],1,0)</f>
        <v>1</v>
      </c>
      <c r="P8656">
        <v>38.5</v>
      </c>
      <c r="Q8656" t="s">
        <v>126</v>
      </c>
      <c r="R8656" t="b">
        <v>0</v>
      </c>
      <c r="S8656">
        <v>40</v>
      </c>
      <c r="T8656">
        <v>11</v>
      </c>
      <c r="U8656">
        <v>64</v>
      </c>
    </row>
    <row r="8657" spans="1:22" x14ac:dyDescent="0.2">
      <c r="A8657" s="1">
        <v>38354</v>
      </c>
      <c r="B8657">
        <v>2004</v>
      </c>
      <c r="C8657">
        <f>_xlfn.MAXIFS(Table1[ScheduleWeekWritten],Table1[ScheduleSeason],Table1[[#This Row],[ScheduleSeason]])</f>
        <v>17</v>
      </c>
      <c r="D8657">
        <v>17</v>
      </c>
      <c r="E8657" cm="1">
        <f t="array" ref="E8657">_xlfn.XLOOKUP(Table1[[#This Row],[ScheduleWeekWritten]],Table3[Game],100+Table3[Increase],Table1[[#This Row],[ScheduleWeekWritten]])</f>
        <v>17</v>
      </c>
      <c r="F8657" t="b">
        <v>0</v>
      </c>
      <c r="G8657" t="s">
        <v>20</v>
      </c>
      <c r="H8657">
        <v>6</v>
      </c>
      <c r="I8657">
        <v>13</v>
      </c>
      <c r="J8657" t="s">
        <v>154</v>
      </c>
      <c r="K8657" t="s">
        <v>161</v>
      </c>
      <c r="L8657" t="str">
        <f>_xlfn.XLOOKUP(Table1[[#This Row],[TeamFavoriteID]],Table2[team_id],Table2[team_name],_xlfn.XLOOKUP(Table1[[#This Row],[TeamFavoriteID]],Table2[team_id_pfr],Table2[team_name],"Even"))</f>
        <v>Jacksonville Jaguars</v>
      </c>
      <c r="M8657">
        <v>-2.5</v>
      </c>
      <c r="N8657">
        <f>IF(Table1[[#This Row],[TeamFavorite]]=Table1[[#This Row],[TeamHome]],Table1[[#This Row],[ScoreAway]]-Table1[[#This Row],[ScoreHome]],Table1[[#This Row],[ScoreHome]]-Table1[[#This Row],[ScoreAway]])</f>
        <v>-7</v>
      </c>
      <c r="O8657">
        <f>IF(Table1[[#This Row],[SpreadActual]]&lt;Table1[[#This Row],[SpreadFavorite]],1,0)</f>
        <v>1</v>
      </c>
      <c r="P8657">
        <v>43</v>
      </c>
      <c r="Q8657" t="s">
        <v>76</v>
      </c>
      <c r="R8657" t="b">
        <v>0</v>
      </c>
      <c r="S8657">
        <v>48</v>
      </c>
      <c r="T8657">
        <v>11</v>
      </c>
      <c r="U8657">
        <v>93</v>
      </c>
    </row>
    <row r="8658" spans="1:22" x14ac:dyDescent="0.2">
      <c r="A8658" s="1">
        <v>38354</v>
      </c>
      <c r="B8658">
        <v>2004</v>
      </c>
      <c r="C8658">
        <f>_xlfn.MAXIFS(Table1[ScheduleWeekWritten],Table1[ScheduleSeason],Table1[[#This Row],[ScheduleSeason]])</f>
        <v>17</v>
      </c>
      <c r="D8658">
        <v>17</v>
      </c>
      <c r="E8658" cm="1">
        <f t="array" ref="E8658">_xlfn.XLOOKUP(Table1[[#This Row],[ScheduleWeekWritten]],Table3[Game],100+Table3[Increase],Table1[[#This Row],[ScheduleWeekWritten]])</f>
        <v>17</v>
      </c>
      <c r="F8658" t="b">
        <v>0</v>
      </c>
      <c r="G8658" t="s">
        <v>58</v>
      </c>
      <c r="H8658">
        <v>10</v>
      </c>
      <c r="I8658">
        <v>38</v>
      </c>
      <c r="J8658" t="s">
        <v>101</v>
      </c>
      <c r="K8658" t="s">
        <v>104</v>
      </c>
      <c r="L8658" t="str">
        <f>_xlfn.XLOOKUP(Table1[[#This Row],[TeamFavoriteID]],Table2[team_id],Table2[team_name],_xlfn.XLOOKUP(Table1[[#This Row],[TeamFavoriteID]],Table2[team_id_pfr],Table2[team_name],"Even"))</f>
        <v>Cincinnati Bengals</v>
      </c>
      <c r="M8658">
        <v>-4</v>
      </c>
      <c r="N8658">
        <f>IF(Table1[[#This Row],[TeamFavorite]]=Table1[[#This Row],[TeamHome]],Table1[[#This Row],[ScoreAway]]-Table1[[#This Row],[ScoreHome]],Table1[[#This Row],[ScoreHome]]-Table1[[#This Row],[ScoreAway]])</f>
        <v>-28</v>
      </c>
      <c r="O8658">
        <f>IF(Table1[[#This Row],[SpreadActual]]&lt;Table1[[#This Row],[SpreadFavorite]],1,0)</f>
        <v>1</v>
      </c>
      <c r="P8658">
        <v>37.5</v>
      </c>
      <c r="Q8658" t="s">
        <v>183</v>
      </c>
      <c r="R8658" t="b">
        <v>0</v>
      </c>
      <c r="S8658">
        <v>42</v>
      </c>
      <c r="T8658">
        <v>8</v>
      </c>
      <c r="U8658">
        <v>65</v>
      </c>
    </row>
    <row r="8659" spans="1:22" x14ac:dyDescent="0.2">
      <c r="A8659" s="1">
        <v>38354</v>
      </c>
      <c r="B8659">
        <v>2004</v>
      </c>
      <c r="C8659">
        <f>_xlfn.MAXIFS(Table1[ScheduleWeekWritten],Table1[ScheduleSeason],Table1[[#This Row],[ScheduleSeason]])</f>
        <v>17</v>
      </c>
      <c r="D8659">
        <v>17</v>
      </c>
      <c r="E8659" cm="1">
        <f t="array" ref="E8659">_xlfn.XLOOKUP(Table1[[#This Row],[ScheduleWeekWritten]],Table3[Game],100+Table3[Increase],Table1[[#This Row],[ScheduleWeekWritten]])</f>
        <v>17</v>
      </c>
      <c r="F8659" t="b">
        <v>0</v>
      </c>
      <c r="G8659" t="s">
        <v>27</v>
      </c>
      <c r="H8659">
        <v>24</v>
      </c>
      <c r="I8659">
        <v>17</v>
      </c>
      <c r="J8659" t="s">
        <v>42</v>
      </c>
      <c r="K8659" t="s">
        <v>75</v>
      </c>
      <c r="L8659" t="str">
        <f>_xlfn.XLOOKUP(Table1[[#This Row],[TeamFavoriteID]],Table2[team_id],Table2[team_name],_xlfn.XLOOKUP(Table1[[#This Row],[TeamFavoriteID]],Table2[team_id_pfr],Table2[team_name],"Even"))</f>
        <v>Kansas City Chiefs</v>
      </c>
      <c r="M8659">
        <v>-6.5</v>
      </c>
      <c r="N8659">
        <f>IF(Table1[[#This Row],[TeamFavorite]]=Table1[[#This Row],[TeamHome]],Table1[[#This Row],[ScoreAway]]-Table1[[#This Row],[ScoreHome]],Table1[[#This Row],[ScoreHome]]-Table1[[#This Row],[ScoreAway]])</f>
        <v>7</v>
      </c>
      <c r="O8659">
        <f>IF(Table1[[#This Row],[SpreadActual]]&lt;Table1[[#This Row],[SpreadFavorite]],1,0)</f>
        <v>0</v>
      </c>
      <c r="P8659">
        <v>51.5</v>
      </c>
      <c r="Q8659" t="s">
        <v>94</v>
      </c>
      <c r="R8659" t="b">
        <v>0</v>
      </c>
      <c r="S8659">
        <v>53</v>
      </c>
      <c r="T8659">
        <v>4</v>
      </c>
      <c r="U8659">
        <v>65</v>
      </c>
    </row>
    <row r="8660" spans="1:22" x14ac:dyDescent="0.2">
      <c r="A8660" s="1">
        <v>38354</v>
      </c>
      <c r="B8660">
        <v>2004</v>
      </c>
      <c r="C8660">
        <f>_xlfn.MAXIFS(Table1[ScheduleWeekWritten],Table1[ScheduleSeason],Table1[[#This Row],[ScheduleSeason]])</f>
        <v>17</v>
      </c>
      <c r="D8660">
        <v>17</v>
      </c>
      <c r="E8660" cm="1">
        <f t="array" ref="E8660">_xlfn.XLOOKUP(Table1[[#This Row],[ScheduleWeekWritten]],Table3[Game],100+Table3[Increase],Table1[[#This Row],[ScheduleWeekWritten]])</f>
        <v>17</v>
      </c>
      <c r="F8660" t="b">
        <v>0</v>
      </c>
      <c r="G8660" t="s">
        <v>128</v>
      </c>
      <c r="H8660">
        <v>28</v>
      </c>
      <c r="I8660">
        <v>26</v>
      </c>
      <c r="J8660" t="s">
        <v>38</v>
      </c>
      <c r="K8660" t="s">
        <v>132</v>
      </c>
      <c r="L8660" t="str">
        <f>_xlfn.XLOOKUP(Table1[[#This Row],[TeamFavoriteID]],Table2[team_id],Table2[team_name],_xlfn.XLOOKUP(Table1[[#This Row],[TeamFavoriteID]],Table2[team_id_pfr],Table2[team_name],"Even"))</f>
        <v>Seattle Seahawks</v>
      </c>
      <c r="M8660">
        <v>-5.5</v>
      </c>
      <c r="N8660">
        <f>IF(Table1[[#This Row],[TeamFavorite]]=Table1[[#This Row],[TeamHome]],Table1[[#This Row],[ScoreAway]]-Table1[[#This Row],[ScoreHome]],Table1[[#This Row],[ScoreHome]]-Table1[[#This Row],[ScoreAway]])</f>
        <v>-2</v>
      </c>
      <c r="O8660">
        <f>IF(Table1[[#This Row],[SpreadActual]]&lt;Table1[[#This Row],[SpreadFavorite]],1,0)</f>
        <v>0</v>
      </c>
      <c r="P8660">
        <v>41</v>
      </c>
      <c r="Q8660" t="s">
        <v>180</v>
      </c>
      <c r="R8660" t="b">
        <v>0</v>
      </c>
      <c r="S8660">
        <v>37</v>
      </c>
      <c r="T8660">
        <v>14</v>
      </c>
      <c r="U8660">
        <v>72</v>
      </c>
    </row>
    <row r="8661" spans="1:22" x14ac:dyDescent="0.2">
      <c r="A8661" s="1">
        <v>38354</v>
      </c>
      <c r="B8661">
        <v>2004</v>
      </c>
      <c r="C8661">
        <f>_xlfn.MAXIFS(Table1[ScheduleWeekWritten],Table1[ScheduleSeason],Table1[[#This Row],[ScheduleSeason]])</f>
        <v>17</v>
      </c>
      <c r="D8661">
        <v>17</v>
      </c>
      <c r="E8661" cm="1">
        <f t="array" ref="E8661">_xlfn.XLOOKUP(Table1[[#This Row],[ScheduleWeekWritten]],Table3[Game],100+Table3[Increase],Table1[[#This Row],[ScheduleWeekWritten]])</f>
        <v>17</v>
      </c>
      <c r="F8661" t="b">
        <v>0</v>
      </c>
      <c r="G8661" t="s">
        <v>153</v>
      </c>
      <c r="H8661">
        <v>32</v>
      </c>
      <c r="I8661">
        <v>29</v>
      </c>
      <c r="J8661" t="s">
        <v>31</v>
      </c>
      <c r="K8661" t="s">
        <v>32</v>
      </c>
      <c r="L8661" t="str">
        <f>_xlfn.XLOOKUP(Table1[[#This Row],[TeamFavoriteID]],Table2[team_id],Table2[team_name],_xlfn.XLOOKUP(Table1[[#This Row],[TeamFavoriteID]],Table2[team_id_pfr],Table2[team_name],"Even"))</f>
        <v>New York Jets</v>
      </c>
      <c r="M8661">
        <v>-3.5</v>
      </c>
      <c r="N8661">
        <f>IF(Table1[[#This Row],[TeamFavorite]]=Table1[[#This Row],[TeamHome]],Table1[[#This Row],[ScoreAway]]-Table1[[#This Row],[ScoreHome]],Table1[[#This Row],[ScoreHome]]-Table1[[#This Row],[ScoreAway]])</f>
        <v>3</v>
      </c>
      <c r="O8661">
        <f>IF(Table1[[#This Row],[SpreadActual]]&lt;Table1[[#This Row],[SpreadFavorite]],1,0)</f>
        <v>0</v>
      </c>
      <c r="P8661">
        <v>46</v>
      </c>
      <c r="Q8661" t="s">
        <v>157</v>
      </c>
      <c r="R8661" t="b">
        <v>0</v>
      </c>
      <c r="S8661">
        <v>72</v>
      </c>
      <c r="T8661">
        <v>0</v>
      </c>
      <c r="V8661" t="s">
        <v>103</v>
      </c>
    </row>
    <row r="8662" spans="1:22" x14ac:dyDescent="0.2">
      <c r="A8662" s="1">
        <v>38354</v>
      </c>
      <c r="B8662">
        <v>2004</v>
      </c>
      <c r="C8662">
        <f>_xlfn.MAXIFS(Table1[ScheduleWeekWritten],Table1[ScheduleSeason],Table1[[#This Row],[ScheduleSeason]])</f>
        <v>17</v>
      </c>
      <c r="D8662">
        <v>17</v>
      </c>
      <c r="E8662" cm="1">
        <f t="array" ref="E8662">_xlfn.XLOOKUP(Table1[[#This Row],[ScheduleWeekWritten]],Table3[Game],100+Table3[Increase],Table1[[#This Row],[ScheduleWeekWritten]])</f>
        <v>17</v>
      </c>
      <c r="F8662" t="b">
        <v>0</v>
      </c>
      <c r="G8662" t="s">
        <v>171</v>
      </c>
      <c r="H8662">
        <v>24</v>
      </c>
      <c r="I8662">
        <v>19</v>
      </c>
      <c r="J8662" t="s">
        <v>45</v>
      </c>
      <c r="K8662" t="s">
        <v>79</v>
      </c>
      <c r="L8662" t="str">
        <f>_xlfn.XLOOKUP(Table1[[#This Row],[TeamFavoriteID]],Table2[team_id],Table2[team_name],_xlfn.XLOOKUP(Table1[[#This Row],[TeamFavoriteID]],Table2[team_id_pfr],Table2[team_name],"Even"))</f>
        <v>Detroit Lions</v>
      </c>
      <c r="M8662">
        <v>-2.5</v>
      </c>
      <c r="N8662">
        <f>IF(Table1[[#This Row],[TeamFavorite]]=Table1[[#This Row],[TeamHome]],Table1[[#This Row],[ScoreAway]]-Table1[[#This Row],[ScoreHome]],Table1[[#This Row],[ScoreHome]]-Table1[[#This Row],[ScoreAway]])</f>
        <v>5</v>
      </c>
      <c r="O8662">
        <f>IF(Table1[[#This Row],[SpreadActual]]&lt;Table1[[#This Row],[SpreadFavorite]],1,0)</f>
        <v>0</v>
      </c>
      <c r="P8662">
        <v>45.5</v>
      </c>
      <c r="Q8662" t="s">
        <v>172</v>
      </c>
      <c r="R8662" t="b">
        <v>0</v>
      </c>
      <c r="S8662">
        <v>59</v>
      </c>
      <c r="T8662">
        <v>8</v>
      </c>
      <c r="U8662">
        <v>81</v>
      </c>
    </row>
    <row r="8663" spans="1:22" x14ac:dyDescent="0.2">
      <c r="A8663" s="1">
        <v>38354</v>
      </c>
      <c r="B8663">
        <v>2004</v>
      </c>
      <c r="C8663">
        <f>_xlfn.MAXIFS(Table1[ScheduleWeekWritten],Table1[ScheduleSeason],Table1[[#This Row],[ScheduleSeason]])</f>
        <v>17</v>
      </c>
      <c r="D8663">
        <v>17</v>
      </c>
      <c r="E8663" cm="1">
        <f t="array" ref="E8663">_xlfn.XLOOKUP(Table1[[#This Row],[ScheduleWeekWritten]],Table3[Game],100+Table3[Increase],Table1[[#This Row],[ScheduleWeekWritten]])</f>
        <v>17</v>
      </c>
      <c r="F8663" t="b">
        <v>0</v>
      </c>
      <c r="G8663" t="s">
        <v>61</v>
      </c>
      <c r="H8663">
        <v>21</v>
      </c>
      <c r="I8663">
        <v>18</v>
      </c>
      <c r="J8663" t="s">
        <v>54</v>
      </c>
      <c r="K8663" t="s">
        <v>55</v>
      </c>
      <c r="L8663" t="str">
        <f>_xlfn.XLOOKUP(Table1[[#This Row],[TeamFavoriteID]],Table2[team_id],Table2[team_name],_xlfn.XLOOKUP(Table1[[#This Row],[TeamFavoriteID]],Table2[team_id_pfr],Table2[team_name],"Even"))</f>
        <v>Minnesota Vikings</v>
      </c>
      <c r="M8663">
        <v>-4</v>
      </c>
      <c r="N8663">
        <f>IF(Table1[[#This Row],[TeamFavorite]]=Table1[[#This Row],[TeamHome]],Table1[[#This Row],[ScoreAway]]-Table1[[#This Row],[ScoreHome]],Table1[[#This Row],[ScoreHome]]-Table1[[#This Row],[ScoreAway]])</f>
        <v>3</v>
      </c>
      <c r="O8663">
        <f>IF(Table1[[#This Row],[SpreadActual]]&lt;Table1[[#This Row],[SpreadFavorite]],1,0)</f>
        <v>0</v>
      </c>
      <c r="P8663">
        <v>41</v>
      </c>
      <c r="Q8663" t="s">
        <v>165</v>
      </c>
      <c r="R8663" t="b">
        <v>0</v>
      </c>
      <c r="S8663">
        <v>44</v>
      </c>
      <c r="T8663">
        <v>7</v>
      </c>
      <c r="U8663">
        <v>71</v>
      </c>
    </row>
    <row r="8664" spans="1:22" x14ac:dyDescent="0.2">
      <c r="A8664" s="1">
        <v>38360</v>
      </c>
      <c r="B8664">
        <v>2004</v>
      </c>
      <c r="C8664">
        <f>_xlfn.MAXIFS(Table1[ScheduleWeekWritten],Table1[ScheduleSeason],Table1[[#This Row],[ScheduleSeason]])</f>
        <v>17</v>
      </c>
      <c r="D8664" t="s">
        <v>134</v>
      </c>
      <c r="E8664" cm="1">
        <f t="array" ref="E8664">_xlfn.XLOOKUP(Table1[[#This Row],[ScheduleWeekWritten]],Table3[Game],100+Table3[Increase],Table1[[#This Row],[ScheduleWeekWritten]])</f>
        <v>101</v>
      </c>
      <c r="F8664" t="b">
        <v>1</v>
      </c>
      <c r="G8664" t="s">
        <v>27</v>
      </c>
      <c r="H8664">
        <v>17</v>
      </c>
      <c r="I8664">
        <v>20</v>
      </c>
      <c r="J8664" t="s">
        <v>31</v>
      </c>
      <c r="K8664" t="s">
        <v>29</v>
      </c>
      <c r="L8664" t="str">
        <f>_xlfn.XLOOKUP(Table1[[#This Row],[TeamFavoriteID]],Table2[team_id],Table2[team_name],_xlfn.XLOOKUP(Table1[[#This Row],[TeamFavoriteID]],Table2[team_id_pfr],Table2[team_name],"Even"))</f>
        <v>Los Angeles Chargers</v>
      </c>
      <c r="M8664">
        <v>-6.5</v>
      </c>
      <c r="N8664">
        <f>IF(Table1[[#This Row],[TeamFavorite]]=Table1[[#This Row],[TeamHome]],Table1[[#This Row],[ScoreAway]]-Table1[[#This Row],[ScoreHome]],Table1[[#This Row],[ScoreHome]]-Table1[[#This Row],[ScoreAway]])</f>
        <v>-3</v>
      </c>
      <c r="O8664">
        <f>IF(Table1[[#This Row],[SpreadActual]]&lt;Table1[[#This Row],[SpreadFavorite]],1,0)</f>
        <v>0</v>
      </c>
      <c r="P8664">
        <v>42.5</v>
      </c>
      <c r="Q8664" t="s">
        <v>94</v>
      </c>
      <c r="R8664" t="b">
        <v>0</v>
      </c>
    </row>
    <row r="8665" spans="1:22" x14ac:dyDescent="0.2">
      <c r="A8665" s="1">
        <v>38360</v>
      </c>
      <c r="B8665">
        <v>2004</v>
      </c>
      <c r="C8665">
        <f>_xlfn.MAXIFS(Table1[ScheduleWeekWritten],Table1[ScheduleSeason],Table1[[#This Row],[ScheduleSeason]])</f>
        <v>17</v>
      </c>
      <c r="D8665" t="s">
        <v>134</v>
      </c>
      <c r="E8665" cm="1">
        <f t="array" ref="E8665">_xlfn.XLOOKUP(Table1[[#This Row],[ScheduleWeekWritten]],Table3[Game],100+Table3[Increase],Table1[[#This Row],[ScheduleWeekWritten]])</f>
        <v>101</v>
      </c>
      <c r="F8665" t="b">
        <v>1</v>
      </c>
      <c r="G8665" t="s">
        <v>128</v>
      </c>
      <c r="H8665">
        <v>20</v>
      </c>
      <c r="I8665">
        <v>27</v>
      </c>
      <c r="J8665" t="s">
        <v>153</v>
      </c>
      <c r="K8665" t="s">
        <v>132</v>
      </c>
      <c r="L8665" t="str">
        <f>_xlfn.XLOOKUP(Table1[[#This Row],[TeamFavoriteID]],Table2[team_id],Table2[team_name],_xlfn.XLOOKUP(Table1[[#This Row],[TeamFavoriteID]],Table2[team_id_pfr],Table2[team_name],"Even"))</f>
        <v>Seattle Seahawks</v>
      </c>
      <c r="M8665">
        <v>-4</v>
      </c>
      <c r="N8665">
        <f>IF(Table1[[#This Row],[TeamFavorite]]=Table1[[#This Row],[TeamHome]],Table1[[#This Row],[ScoreAway]]-Table1[[#This Row],[ScoreHome]],Table1[[#This Row],[ScoreHome]]-Table1[[#This Row],[ScoreAway]])</f>
        <v>7</v>
      </c>
      <c r="O8665">
        <f>IF(Table1[[#This Row],[SpreadActual]]&lt;Table1[[#This Row],[SpreadFavorite]],1,0)</f>
        <v>0</v>
      </c>
      <c r="P8665">
        <v>51</v>
      </c>
      <c r="Q8665" t="s">
        <v>180</v>
      </c>
      <c r="R8665" t="b">
        <v>0</v>
      </c>
    </row>
    <row r="8666" spans="1:22" x14ac:dyDescent="0.2">
      <c r="A8666" s="1">
        <v>38361</v>
      </c>
      <c r="B8666">
        <v>2004</v>
      </c>
      <c r="C8666">
        <f>_xlfn.MAXIFS(Table1[ScheduleWeekWritten],Table1[ScheduleSeason],Table1[[#This Row],[ScheduleSeason]])</f>
        <v>17</v>
      </c>
      <c r="D8666" t="s">
        <v>134</v>
      </c>
      <c r="E8666" cm="1">
        <f t="array" ref="E8666">_xlfn.XLOOKUP(Table1[[#This Row],[ScheduleWeekWritten]],Table3[Game],100+Table3[Increase],Table1[[#This Row],[ScheduleWeekWritten]])</f>
        <v>101</v>
      </c>
      <c r="F8666" t="b">
        <v>1</v>
      </c>
      <c r="G8666" t="s">
        <v>33</v>
      </c>
      <c r="H8666">
        <v>17</v>
      </c>
      <c r="I8666">
        <v>31</v>
      </c>
      <c r="J8666" t="s">
        <v>54</v>
      </c>
      <c r="K8666" t="s">
        <v>35</v>
      </c>
      <c r="L8666" t="str">
        <f>_xlfn.XLOOKUP(Table1[[#This Row],[TeamFavoriteID]],Table2[team_id],Table2[team_name],_xlfn.XLOOKUP(Table1[[#This Row],[TeamFavoriteID]],Table2[team_id_pfr],Table2[team_name],"Even"))</f>
        <v>Green Bay Packers</v>
      </c>
      <c r="M8666">
        <v>-6</v>
      </c>
      <c r="N8666">
        <f>IF(Table1[[#This Row],[TeamFavorite]]=Table1[[#This Row],[TeamHome]],Table1[[#This Row],[ScoreAway]]-Table1[[#This Row],[ScoreHome]],Table1[[#This Row],[ScoreHome]]-Table1[[#This Row],[ScoreAway]])</f>
        <v>14</v>
      </c>
      <c r="O8666">
        <f>IF(Table1[[#This Row],[SpreadActual]]&lt;Table1[[#This Row],[SpreadFavorite]],1,0)</f>
        <v>0</v>
      </c>
      <c r="P8666">
        <v>52.5</v>
      </c>
      <c r="Q8666" t="s">
        <v>82</v>
      </c>
      <c r="R8666" t="b">
        <v>0</v>
      </c>
    </row>
    <row r="8667" spans="1:22" x14ac:dyDescent="0.2">
      <c r="A8667" s="1">
        <v>38361</v>
      </c>
      <c r="B8667">
        <v>2004</v>
      </c>
      <c r="C8667">
        <f>_xlfn.MAXIFS(Table1[ScheduleWeekWritten],Table1[ScheduleSeason],Table1[[#This Row],[ScheduleSeason]])</f>
        <v>17</v>
      </c>
      <c r="D8667" t="s">
        <v>134</v>
      </c>
      <c r="E8667" cm="1">
        <f t="array" ref="E8667">_xlfn.XLOOKUP(Table1[[#This Row],[ScheduleWeekWritten]],Table3[Game],100+Table3[Increase],Table1[[#This Row],[ScheduleWeekWritten]])</f>
        <v>101</v>
      </c>
      <c r="F8667" t="b">
        <v>1</v>
      </c>
      <c r="G8667" t="s">
        <v>140</v>
      </c>
      <c r="H8667">
        <v>49</v>
      </c>
      <c r="I8667">
        <v>24</v>
      </c>
      <c r="J8667" t="s">
        <v>24</v>
      </c>
      <c r="K8667" t="s">
        <v>72</v>
      </c>
      <c r="L8667" t="str">
        <f>_xlfn.XLOOKUP(Table1[[#This Row],[TeamFavoriteID]],Table2[team_id],Table2[team_name],_xlfn.XLOOKUP(Table1[[#This Row],[TeamFavoriteID]],Table2[team_id_pfr],Table2[team_name],"Even"))</f>
        <v>Baltimore Colts</v>
      </c>
      <c r="M8667">
        <v>-10</v>
      </c>
      <c r="N8667">
        <f>IF(Table1[[#This Row],[TeamFavorite]]=Table1[[#This Row],[TeamHome]],Table1[[#This Row],[ScoreAway]]-Table1[[#This Row],[ScoreHome]],Table1[[#This Row],[ScoreHome]]-Table1[[#This Row],[ScoreAway]])</f>
        <v>25</v>
      </c>
      <c r="O8667">
        <f>IF(Table1[[#This Row],[SpreadActual]]&lt;Table1[[#This Row],[SpreadFavorite]],1,0)</f>
        <v>0</v>
      </c>
      <c r="P8667">
        <v>56</v>
      </c>
      <c r="Q8667" t="s">
        <v>141</v>
      </c>
      <c r="R8667" t="b">
        <v>0</v>
      </c>
      <c r="S8667">
        <v>72</v>
      </c>
      <c r="T8667">
        <v>0</v>
      </c>
      <c r="V8667" t="s">
        <v>103</v>
      </c>
    </row>
    <row r="8668" spans="1:22" x14ac:dyDescent="0.2">
      <c r="A8668" s="1">
        <v>38367</v>
      </c>
      <c r="B8668">
        <v>2004</v>
      </c>
      <c r="C8668">
        <f>_xlfn.MAXIFS(Table1[ScheduleWeekWritten],Table1[ScheduleSeason],Table1[[#This Row],[ScheduleSeason]])</f>
        <v>17</v>
      </c>
      <c r="D8668" t="s">
        <v>99</v>
      </c>
      <c r="E8668" cm="1">
        <f t="array" ref="E8668">_xlfn.XLOOKUP(Table1[[#This Row],[ScheduleWeekWritten]],Table3[Game],100+Table3[Increase],Table1[[#This Row],[ScheduleWeekWritten]])</f>
        <v>102</v>
      </c>
      <c r="F8668" t="b">
        <v>1</v>
      </c>
      <c r="G8668" t="s">
        <v>38</v>
      </c>
      <c r="H8668">
        <v>47</v>
      </c>
      <c r="I8668">
        <v>17</v>
      </c>
      <c r="J8668" t="s">
        <v>153</v>
      </c>
      <c r="K8668" t="s">
        <v>109</v>
      </c>
      <c r="L8668" t="str">
        <f>_xlfn.XLOOKUP(Table1[[#This Row],[TeamFavoriteID]],Table2[team_id],Table2[team_name],_xlfn.XLOOKUP(Table1[[#This Row],[TeamFavoriteID]],Table2[team_id_pfr],Table2[team_name],"Even"))</f>
        <v>Atlanta Falcons</v>
      </c>
      <c r="M8668">
        <v>-6.5</v>
      </c>
      <c r="N8668">
        <f>IF(Table1[[#This Row],[TeamFavorite]]=Table1[[#This Row],[TeamHome]],Table1[[#This Row],[ScoreAway]]-Table1[[#This Row],[ScoreHome]],Table1[[#This Row],[ScoreHome]]-Table1[[#This Row],[ScoreAway]])</f>
        <v>-30</v>
      </c>
      <c r="O8668">
        <f>IF(Table1[[#This Row],[SpreadActual]]&lt;Table1[[#This Row],[SpreadFavorite]],1,0)</f>
        <v>1</v>
      </c>
      <c r="P8668">
        <v>49</v>
      </c>
      <c r="Q8668" t="s">
        <v>148</v>
      </c>
      <c r="R8668" t="b">
        <v>0</v>
      </c>
      <c r="S8668">
        <v>72</v>
      </c>
      <c r="T8668">
        <v>0</v>
      </c>
      <c r="V8668" t="s">
        <v>103</v>
      </c>
    </row>
    <row r="8669" spans="1:22" x14ac:dyDescent="0.2">
      <c r="A8669" s="1">
        <v>38367</v>
      </c>
      <c r="B8669">
        <v>2004</v>
      </c>
      <c r="C8669">
        <f>_xlfn.MAXIFS(Table1[ScheduleWeekWritten],Table1[ScheduleSeason],Table1[[#This Row],[ScheduleSeason]])</f>
        <v>17</v>
      </c>
      <c r="D8669" t="s">
        <v>99</v>
      </c>
      <c r="E8669" cm="1">
        <f t="array" ref="E8669">_xlfn.XLOOKUP(Table1[[#This Row],[ScheduleWeekWritten]],Table3[Game],100+Table3[Increase],Table1[[#This Row],[ScheduleWeekWritten]])</f>
        <v>102</v>
      </c>
      <c r="F8669" t="b">
        <v>1</v>
      </c>
      <c r="G8669" t="s">
        <v>49</v>
      </c>
      <c r="H8669">
        <v>20</v>
      </c>
      <c r="I8669">
        <v>17</v>
      </c>
      <c r="J8669" t="s">
        <v>31</v>
      </c>
      <c r="K8669" t="s">
        <v>51</v>
      </c>
      <c r="L8669" t="str">
        <f>_xlfn.XLOOKUP(Table1[[#This Row],[TeamFavoriteID]],Table2[team_id],Table2[team_name],_xlfn.XLOOKUP(Table1[[#This Row],[TeamFavoriteID]],Table2[team_id_pfr],Table2[team_name],"Even"))</f>
        <v>Pittsburgh Steelers</v>
      </c>
      <c r="M8669">
        <v>-9</v>
      </c>
      <c r="N8669">
        <f>IF(Table1[[#This Row],[TeamFavorite]]=Table1[[#This Row],[TeamHome]],Table1[[#This Row],[ScoreAway]]-Table1[[#This Row],[ScoreHome]],Table1[[#This Row],[ScoreHome]]-Table1[[#This Row],[ScoreAway]])</f>
        <v>-3</v>
      </c>
      <c r="O8669">
        <f>IF(Table1[[#This Row],[SpreadActual]]&lt;Table1[[#This Row],[SpreadFavorite]],1,0)</f>
        <v>0</v>
      </c>
      <c r="P8669">
        <v>35.5</v>
      </c>
      <c r="Q8669" t="s">
        <v>175</v>
      </c>
      <c r="R8669" t="b">
        <v>0</v>
      </c>
    </row>
    <row r="8670" spans="1:22" x14ac:dyDescent="0.2">
      <c r="A8670" s="1">
        <v>38368</v>
      </c>
      <c r="B8670">
        <v>2004</v>
      </c>
      <c r="C8670">
        <f>_xlfn.MAXIFS(Table1[ScheduleWeekWritten],Table1[ScheduleSeason],Table1[[#This Row],[ScheduleSeason]])</f>
        <v>17</v>
      </c>
      <c r="D8670" t="s">
        <v>99</v>
      </c>
      <c r="E8670" cm="1">
        <f t="array" ref="E8670">_xlfn.XLOOKUP(Table1[[#This Row],[ScheduleWeekWritten]],Table3[Game],100+Table3[Increase],Table1[[#This Row],[ScheduleWeekWritten]])</f>
        <v>102</v>
      </c>
      <c r="F8670" t="b">
        <v>1</v>
      </c>
      <c r="G8670" t="s">
        <v>115</v>
      </c>
      <c r="H8670">
        <v>20</v>
      </c>
      <c r="I8670">
        <v>3</v>
      </c>
      <c r="J8670" t="s">
        <v>140</v>
      </c>
      <c r="K8670" t="s">
        <v>70</v>
      </c>
      <c r="L8670" t="str">
        <f>_xlfn.XLOOKUP(Table1[[#This Row],[TeamFavoriteID]],Table2[team_id],Table2[team_name],_xlfn.XLOOKUP(Table1[[#This Row],[TeamFavoriteID]],Table2[team_id_pfr],Table2[team_name],"Even"))</f>
        <v>Boston Patriots</v>
      </c>
      <c r="M8670">
        <v>-1</v>
      </c>
      <c r="N8670">
        <f>IF(Table1[[#This Row],[TeamFavorite]]=Table1[[#This Row],[TeamHome]],Table1[[#This Row],[ScoreAway]]-Table1[[#This Row],[ScoreHome]],Table1[[#This Row],[ScoreHome]]-Table1[[#This Row],[ScoreAway]])</f>
        <v>17</v>
      </c>
      <c r="O8670">
        <f>IF(Table1[[#This Row],[SpreadActual]]&lt;Table1[[#This Row],[SpreadFavorite]],1,0)</f>
        <v>0</v>
      </c>
      <c r="P8670">
        <v>51</v>
      </c>
      <c r="Q8670" t="s">
        <v>179</v>
      </c>
      <c r="R8670" t="b">
        <v>0</v>
      </c>
    </row>
    <row r="8671" spans="1:22" x14ac:dyDescent="0.2">
      <c r="A8671" s="1">
        <v>38368</v>
      </c>
      <c r="B8671">
        <v>2004</v>
      </c>
      <c r="C8671">
        <f>_xlfn.MAXIFS(Table1[ScheduleWeekWritten],Table1[ScheduleSeason],Table1[[#This Row],[ScheduleSeason]])</f>
        <v>17</v>
      </c>
      <c r="D8671" t="s">
        <v>99</v>
      </c>
      <c r="E8671" cm="1">
        <f t="array" ref="E8671">_xlfn.XLOOKUP(Table1[[#This Row],[ScheduleWeekWritten]],Table3[Game],100+Table3[Increase],Table1[[#This Row],[ScheduleWeekWritten]])</f>
        <v>102</v>
      </c>
      <c r="F8671" t="b">
        <v>1</v>
      </c>
      <c r="G8671" t="s">
        <v>58</v>
      </c>
      <c r="H8671">
        <v>27</v>
      </c>
      <c r="I8671">
        <v>14</v>
      </c>
      <c r="J8671" t="s">
        <v>54</v>
      </c>
      <c r="K8671" t="s">
        <v>77</v>
      </c>
      <c r="L8671" t="str">
        <f>_xlfn.XLOOKUP(Table1[[#This Row],[TeamFavoriteID]],Table2[team_id],Table2[team_name],_xlfn.XLOOKUP(Table1[[#This Row],[TeamFavoriteID]],Table2[team_id_pfr],Table2[team_name],"Even"))</f>
        <v>Philadelphia Eagles</v>
      </c>
      <c r="M8671">
        <v>-8</v>
      </c>
      <c r="N8671">
        <f>IF(Table1[[#This Row],[TeamFavorite]]=Table1[[#This Row],[TeamHome]],Table1[[#This Row],[ScoreAway]]-Table1[[#This Row],[ScoreHome]],Table1[[#This Row],[ScoreHome]]-Table1[[#This Row],[ScoreAway]])</f>
        <v>-13</v>
      </c>
      <c r="O8671">
        <f>IF(Table1[[#This Row],[SpreadActual]]&lt;Table1[[#This Row],[SpreadFavorite]],1,0)</f>
        <v>1</v>
      </c>
      <c r="P8671">
        <v>47</v>
      </c>
      <c r="Q8671" t="s">
        <v>183</v>
      </c>
      <c r="R8671" t="b">
        <v>0</v>
      </c>
    </row>
    <row r="8672" spans="1:22" x14ac:dyDescent="0.2">
      <c r="A8672" s="1">
        <v>38375</v>
      </c>
      <c r="B8672">
        <v>2004</v>
      </c>
      <c r="C8672">
        <f>_xlfn.MAXIFS(Table1[ScheduleWeekWritten],Table1[ScheduleSeason],Table1[[#This Row],[ScheduleSeason]])</f>
        <v>17</v>
      </c>
      <c r="D8672" t="s">
        <v>92</v>
      </c>
      <c r="E8672" cm="1">
        <f t="array" ref="E8672">_xlfn.XLOOKUP(Table1[[#This Row],[ScheduleWeekWritten]],Table3[Game],100+Table3[Increase],Table1[[#This Row],[ScheduleWeekWritten]])</f>
        <v>103</v>
      </c>
      <c r="F8672" t="b">
        <v>1</v>
      </c>
      <c r="G8672" t="s">
        <v>58</v>
      </c>
      <c r="H8672">
        <v>27</v>
      </c>
      <c r="I8672">
        <v>10</v>
      </c>
      <c r="J8672" t="s">
        <v>38</v>
      </c>
      <c r="K8672" t="s">
        <v>77</v>
      </c>
      <c r="L8672" t="str">
        <f>_xlfn.XLOOKUP(Table1[[#This Row],[TeamFavoriteID]],Table2[team_id],Table2[team_name],_xlfn.XLOOKUP(Table1[[#This Row],[TeamFavoriteID]],Table2[team_id_pfr],Table2[team_name],"Even"))</f>
        <v>Philadelphia Eagles</v>
      </c>
      <c r="M8672">
        <v>-6</v>
      </c>
      <c r="N8672">
        <f>IF(Table1[[#This Row],[TeamFavorite]]=Table1[[#This Row],[TeamHome]],Table1[[#This Row],[ScoreAway]]-Table1[[#This Row],[ScoreHome]],Table1[[#This Row],[ScoreHome]]-Table1[[#This Row],[ScoreAway]])</f>
        <v>-17</v>
      </c>
      <c r="O8672">
        <f>IF(Table1[[#This Row],[SpreadActual]]&lt;Table1[[#This Row],[SpreadFavorite]],1,0)</f>
        <v>1</v>
      </c>
      <c r="P8672">
        <v>37</v>
      </c>
      <c r="Q8672" t="s">
        <v>183</v>
      </c>
      <c r="R8672" t="b">
        <v>0</v>
      </c>
    </row>
    <row r="8673" spans="1:22" x14ac:dyDescent="0.2">
      <c r="A8673" s="1">
        <v>38375</v>
      </c>
      <c r="B8673">
        <v>2004</v>
      </c>
      <c r="C8673">
        <f>_xlfn.MAXIFS(Table1[ScheduleWeekWritten],Table1[ScheduleSeason],Table1[[#This Row],[ScheduleSeason]])</f>
        <v>17</v>
      </c>
      <c r="D8673" t="s">
        <v>92</v>
      </c>
      <c r="E8673" cm="1">
        <f t="array" ref="E8673">_xlfn.XLOOKUP(Table1[[#This Row],[ScheduleWeekWritten]],Table3[Game],100+Table3[Increase],Table1[[#This Row],[ScheduleWeekWritten]])</f>
        <v>103</v>
      </c>
      <c r="F8673" t="b">
        <v>1</v>
      </c>
      <c r="G8673" t="s">
        <v>49</v>
      </c>
      <c r="H8673">
        <v>27</v>
      </c>
      <c r="I8673">
        <v>41</v>
      </c>
      <c r="J8673" t="s">
        <v>115</v>
      </c>
      <c r="K8673" t="s">
        <v>70</v>
      </c>
      <c r="L8673" t="str">
        <f>_xlfn.XLOOKUP(Table1[[#This Row],[TeamFavoriteID]],Table2[team_id],Table2[team_name],_xlfn.XLOOKUP(Table1[[#This Row],[TeamFavoriteID]],Table2[team_id_pfr],Table2[team_name],"Even"))</f>
        <v>Boston Patriots</v>
      </c>
      <c r="M8673">
        <v>-3</v>
      </c>
      <c r="N8673">
        <f>IF(Table1[[#This Row],[TeamFavorite]]=Table1[[#This Row],[TeamHome]],Table1[[#This Row],[ScoreAway]]-Table1[[#This Row],[ScoreHome]],Table1[[#This Row],[ScoreHome]]-Table1[[#This Row],[ScoreAway]])</f>
        <v>-14</v>
      </c>
      <c r="O8673">
        <f>IF(Table1[[#This Row],[SpreadActual]]&lt;Table1[[#This Row],[SpreadFavorite]],1,0)</f>
        <v>1</v>
      </c>
      <c r="P8673">
        <v>36.5</v>
      </c>
      <c r="Q8673" t="s">
        <v>175</v>
      </c>
      <c r="R8673" t="b">
        <v>0</v>
      </c>
    </row>
    <row r="8674" spans="1:22" x14ac:dyDescent="0.2">
      <c r="A8674" s="1">
        <v>38389</v>
      </c>
      <c r="B8674">
        <v>2004</v>
      </c>
      <c r="C8674">
        <f>_xlfn.MAXIFS(Table1[ScheduleWeekWritten],Table1[ScheduleSeason],Table1[[#This Row],[ScheduleSeason]])</f>
        <v>17</v>
      </c>
      <c r="D8674" t="s">
        <v>93</v>
      </c>
      <c r="E8674" cm="1">
        <f t="array" ref="E8674">_xlfn.XLOOKUP(Table1[[#This Row],[ScheduleWeekWritten]],Table3[Game],100+Table3[Increase],Table1[[#This Row],[ScheduleWeekWritten]])</f>
        <v>104</v>
      </c>
      <c r="F8674" t="b">
        <v>1</v>
      </c>
      <c r="G8674" t="s">
        <v>58</v>
      </c>
      <c r="H8674">
        <v>21</v>
      </c>
      <c r="I8674">
        <v>24</v>
      </c>
      <c r="J8674" t="s">
        <v>115</v>
      </c>
      <c r="K8674" t="s">
        <v>70</v>
      </c>
      <c r="L8674" t="str">
        <f>_xlfn.XLOOKUP(Table1[[#This Row],[TeamFavoriteID]],Table2[team_id],Table2[team_name],_xlfn.XLOOKUP(Table1[[#This Row],[TeamFavoriteID]],Table2[team_id_pfr],Table2[team_name],"Even"))</f>
        <v>Boston Patriots</v>
      </c>
      <c r="M8674">
        <v>-7</v>
      </c>
      <c r="N8674">
        <f>IF(Table1[[#This Row],[TeamFavorite]]=Table1[[#This Row],[TeamHome]],Table1[[#This Row],[ScoreAway]]-Table1[[#This Row],[ScoreHome]],Table1[[#This Row],[ScoreHome]]-Table1[[#This Row],[ScoreAway]])</f>
        <v>-3</v>
      </c>
      <c r="O8674">
        <f>IF(Table1[[#This Row],[SpreadActual]]&lt;Table1[[#This Row],[SpreadFavorite]],1,0)</f>
        <v>0</v>
      </c>
      <c r="P8674">
        <v>46.5</v>
      </c>
      <c r="Q8674" t="s">
        <v>184</v>
      </c>
      <c r="R8674" t="b">
        <v>1</v>
      </c>
      <c r="S8674">
        <v>59</v>
      </c>
    </row>
    <row r="8675" spans="1:22" x14ac:dyDescent="0.2">
      <c r="A8675" s="1">
        <v>38603</v>
      </c>
      <c r="B8675">
        <v>2005</v>
      </c>
      <c r="C8675">
        <f>_xlfn.MAXIFS(Table1[ScheduleWeekWritten],Table1[ScheduleSeason],Table1[[#This Row],[ScheduleSeason]])</f>
        <v>17</v>
      </c>
      <c r="D8675">
        <v>1</v>
      </c>
      <c r="E8675" cm="1">
        <f t="array" ref="E8675">_xlfn.XLOOKUP(Table1[[#This Row],[ScheduleWeekWritten]],Table3[Game],100+Table3[Increase],Table1[[#This Row],[ScheduleWeekWritten]])</f>
        <v>1</v>
      </c>
      <c r="F8675" t="b">
        <v>0</v>
      </c>
      <c r="G8675" t="s">
        <v>115</v>
      </c>
      <c r="H8675">
        <v>30</v>
      </c>
      <c r="I8675">
        <v>20</v>
      </c>
      <c r="J8675" t="s">
        <v>20</v>
      </c>
      <c r="K8675" t="s">
        <v>70</v>
      </c>
      <c r="L8675" t="str">
        <f>_xlfn.XLOOKUP(Table1[[#This Row],[TeamFavoriteID]],Table2[team_id],Table2[team_name],_xlfn.XLOOKUP(Table1[[#This Row],[TeamFavoriteID]],Table2[team_id_pfr],Table2[team_name],"Even"))</f>
        <v>Boston Patriots</v>
      </c>
      <c r="M8675">
        <v>-7.5</v>
      </c>
      <c r="N8675">
        <f>IF(Table1[[#This Row],[TeamFavorite]]=Table1[[#This Row],[TeamHome]],Table1[[#This Row],[ScoreAway]]-Table1[[#This Row],[ScoreHome]],Table1[[#This Row],[ScoreHome]]-Table1[[#This Row],[ScoreAway]])</f>
        <v>10</v>
      </c>
      <c r="O8675">
        <f>IF(Table1[[#This Row],[SpreadActual]]&lt;Table1[[#This Row],[SpreadFavorite]],1,0)</f>
        <v>0</v>
      </c>
      <c r="P8675">
        <v>50</v>
      </c>
      <c r="Q8675" t="s">
        <v>179</v>
      </c>
      <c r="R8675" t="b">
        <v>0</v>
      </c>
      <c r="S8675">
        <v>71</v>
      </c>
      <c r="T8675">
        <v>9</v>
      </c>
      <c r="U8675">
        <v>64</v>
      </c>
    </row>
    <row r="8676" spans="1:22" x14ac:dyDescent="0.2">
      <c r="A8676" s="1">
        <v>38606</v>
      </c>
      <c r="B8676">
        <v>2005</v>
      </c>
      <c r="C8676">
        <f>_xlfn.MAXIFS(Table1[ScheduleWeekWritten],Table1[ScheduleSeason],Table1[[#This Row],[ScheduleSeason]])</f>
        <v>17</v>
      </c>
      <c r="D8676">
        <v>1</v>
      </c>
      <c r="E8676" cm="1">
        <f t="array" ref="E8676">_xlfn.XLOOKUP(Table1[[#This Row],[ScheduleWeekWritten]],Table3[Game],100+Table3[Increase],Table1[[#This Row],[ScheduleWeekWritten]])</f>
        <v>1</v>
      </c>
      <c r="F8676" t="b">
        <v>0</v>
      </c>
      <c r="G8676" t="s">
        <v>158</v>
      </c>
      <c r="H8676">
        <v>7</v>
      </c>
      <c r="I8676">
        <v>24</v>
      </c>
      <c r="J8676" t="s">
        <v>140</v>
      </c>
      <c r="K8676" t="s">
        <v>72</v>
      </c>
      <c r="L8676" t="str">
        <f>_xlfn.XLOOKUP(Table1[[#This Row],[TeamFavoriteID]],Table2[team_id],Table2[team_name],_xlfn.XLOOKUP(Table1[[#This Row],[TeamFavoriteID]],Table2[team_id_pfr],Table2[team_name],"Even"))</f>
        <v>Baltimore Colts</v>
      </c>
      <c r="M8676">
        <v>-3</v>
      </c>
      <c r="N8676">
        <f>IF(Table1[[#This Row],[TeamFavorite]]=Table1[[#This Row],[TeamHome]],Table1[[#This Row],[ScoreAway]]-Table1[[#This Row],[ScoreHome]],Table1[[#This Row],[ScoreHome]]-Table1[[#This Row],[ScoreAway]])</f>
        <v>-17</v>
      </c>
      <c r="O8676">
        <f>IF(Table1[[#This Row],[SpreadActual]]&lt;Table1[[#This Row],[SpreadFavorite]],1,0)</f>
        <v>1</v>
      </c>
      <c r="P8676">
        <v>47</v>
      </c>
      <c r="Q8676" t="s">
        <v>166</v>
      </c>
      <c r="R8676" t="b">
        <v>0</v>
      </c>
      <c r="S8676">
        <v>69</v>
      </c>
      <c r="T8676">
        <v>4</v>
      </c>
      <c r="U8676">
        <v>63</v>
      </c>
    </row>
    <row r="8677" spans="1:22" x14ac:dyDescent="0.2">
      <c r="A8677" s="1">
        <v>38606</v>
      </c>
      <c r="B8677">
        <v>2005</v>
      </c>
      <c r="C8677">
        <f>_xlfn.MAXIFS(Table1[ScheduleWeekWritten],Table1[ScheduleSeason],Table1[[#This Row],[ScheduleSeason]])</f>
        <v>17</v>
      </c>
      <c r="D8677">
        <v>1</v>
      </c>
      <c r="E8677" cm="1">
        <f t="array" ref="E8677">_xlfn.XLOOKUP(Table1[[#This Row],[ScheduleWeekWritten]],Table3[Game],100+Table3[Increase],Table1[[#This Row],[ScheduleWeekWritten]])</f>
        <v>1</v>
      </c>
      <c r="F8677" t="b">
        <v>0</v>
      </c>
      <c r="G8677" t="s">
        <v>28</v>
      </c>
      <c r="H8677">
        <v>22</v>
      </c>
      <c r="I8677">
        <v>7</v>
      </c>
      <c r="J8677" t="s">
        <v>177</v>
      </c>
      <c r="K8677" t="s">
        <v>43</v>
      </c>
      <c r="L8677" t="str">
        <f>_xlfn.XLOOKUP(Table1[[#This Row],[TeamFavoriteID]],Table2[team_id],Table2[team_name],_xlfn.XLOOKUP(Table1[[#This Row],[TeamFavoriteID]],Table2[team_id_pfr],Table2[team_name],"Even"))</f>
        <v>Buffalo Bills</v>
      </c>
      <c r="M8677">
        <v>-4.5</v>
      </c>
      <c r="N8677">
        <f>IF(Table1[[#This Row],[TeamFavorite]]=Table1[[#This Row],[TeamHome]],Table1[[#This Row],[ScoreAway]]-Table1[[#This Row],[ScoreHome]],Table1[[#This Row],[ScoreHome]]-Table1[[#This Row],[ScoreAway]])</f>
        <v>-15</v>
      </c>
      <c r="O8677">
        <f>IF(Table1[[#This Row],[SpreadActual]]&lt;Table1[[#This Row],[SpreadFavorite]],1,0)</f>
        <v>1</v>
      </c>
      <c r="P8677">
        <v>39</v>
      </c>
      <c r="Q8677" t="s">
        <v>123</v>
      </c>
      <c r="R8677" t="b">
        <v>0</v>
      </c>
      <c r="S8677">
        <v>64</v>
      </c>
      <c r="T8677">
        <v>8</v>
      </c>
      <c r="U8677">
        <v>58</v>
      </c>
    </row>
    <row r="8678" spans="1:22" x14ac:dyDescent="0.2">
      <c r="A8678" s="1">
        <v>38606</v>
      </c>
      <c r="B8678">
        <v>2005</v>
      </c>
      <c r="C8678">
        <f>_xlfn.MAXIFS(Table1[ScheduleWeekWritten],Table1[ScheduleSeason],Table1[[#This Row],[ScheduleSeason]])</f>
        <v>17</v>
      </c>
      <c r="D8678">
        <v>1</v>
      </c>
      <c r="E8678" cm="1">
        <f t="array" ref="E8678">_xlfn.XLOOKUP(Table1[[#This Row],[ScheduleWeekWritten]],Table3[Game],100+Table3[Increase],Table1[[#This Row],[ScheduleWeekWritten]])</f>
        <v>1</v>
      </c>
      <c r="F8678" t="b">
        <v>0</v>
      </c>
      <c r="G8678" t="s">
        <v>152</v>
      </c>
      <c r="H8678">
        <v>20</v>
      </c>
      <c r="I8678">
        <v>23</v>
      </c>
      <c r="J8678" t="s">
        <v>95</v>
      </c>
      <c r="K8678" t="s">
        <v>162</v>
      </c>
      <c r="L8678" t="str">
        <f>_xlfn.XLOOKUP(Table1[[#This Row],[TeamFavoriteID]],Table2[team_id],Table2[team_name],_xlfn.XLOOKUP(Table1[[#This Row],[TeamFavoriteID]],Table2[team_id_pfr],Table2[team_name],"Even"))</f>
        <v>Carolina Panthers</v>
      </c>
      <c r="M8678">
        <v>-6.5</v>
      </c>
      <c r="N8678">
        <f>IF(Table1[[#This Row],[TeamFavorite]]=Table1[[#This Row],[TeamHome]],Table1[[#This Row],[ScoreAway]]-Table1[[#This Row],[ScoreHome]],Table1[[#This Row],[ScoreHome]]-Table1[[#This Row],[ScoreAway]])</f>
        <v>3</v>
      </c>
      <c r="O8678">
        <f>IF(Table1[[#This Row],[SpreadActual]]&lt;Table1[[#This Row],[SpreadFavorite]],1,0)</f>
        <v>0</v>
      </c>
      <c r="P8678">
        <v>45.5</v>
      </c>
      <c r="Q8678" t="s">
        <v>160</v>
      </c>
      <c r="R8678" t="b">
        <v>0</v>
      </c>
      <c r="S8678">
        <v>74</v>
      </c>
      <c r="T8678">
        <v>12</v>
      </c>
      <c r="U8678">
        <v>49</v>
      </c>
    </row>
    <row r="8679" spans="1:22" x14ac:dyDescent="0.2">
      <c r="A8679" s="1">
        <v>38606</v>
      </c>
      <c r="B8679">
        <v>2005</v>
      </c>
      <c r="C8679">
        <f>_xlfn.MAXIFS(Table1[ScheduleWeekWritten],Table1[ScheduleSeason],Table1[[#This Row],[ScheduleSeason]])</f>
        <v>17</v>
      </c>
      <c r="D8679">
        <v>1</v>
      </c>
      <c r="E8679" cm="1">
        <f t="array" ref="E8679">_xlfn.XLOOKUP(Table1[[#This Row],[ScheduleWeekWritten]],Table3[Game],100+Table3[Increase],Table1[[#This Row],[ScheduleWeekWritten]])</f>
        <v>1</v>
      </c>
      <c r="F8679" t="b">
        <v>0</v>
      </c>
      <c r="G8679" t="s">
        <v>62</v>
      </c>
      <c r="H8679">
        <v>13</v>
      </c>
      <c r="I8679">
        <v>27</v>
      </c>
      <c r="J8679" t="s">
        <v>101</v>
      </c>
      <c r="K8679" t="s">
        <v>104</v>
      </c>
      <c r="L8679" t="str">
        <f>_xlfn.XLOOKUP(Table1[[#This Row],[TeamFavoriteID]],Table2[team_id],Table2[team_name],_xlfn.XLOOKUP(Table1[[#This Row],[TeamFavoriteID]],Table2[team_id_pfr],Table2[team_name],"Even"))</f>
        <v>Cincinnati Bengals</v>
      </c>
      <c r="M8679">
        <v>-3.5</v>
      </c>
      <c r="N8679">
        <f>IF(Table1[[#This Row],[TeamFavorite]]=Table1[[#This Row],[TeamHome]],Table1[[#This Row],[ScoreAway]]-Table1[[#This Row],[ScoreHome]],Table1[[#This Row],[ScoreHome]]-Table1[[#This Row],[ScoreAway]])</f>
        <v>-14</v>
      </c>
      <c r="O8679">
        <f>IF(Table1[[#This Row],[SpreadActual]]&lt;Table1[[#This Row],[SpreadFavorite]],1,0)</f>
        <v>1</v>
      </c>
      <c r="P8679">
        <v>44.5</v>
      </c>
      <c r="Q8679" t="s">
        <v>170</v>
      </c>
      <c r="R8679" t="b">
        <v>0</v>
      </c>
      <c r="S8679">
        <v>69</v>
      </c>
      <c r="T8679">
        <v>6</v>
      </c>
      <c r="U8679">
        <v>63</v>
      </c>
    </row>
    <row r="8680" spans="1:22" x14ac:dyDescent="0.2">
      <c r="A8680" s="1">
        <v>38606</v>
      </c>
      <c r="B8680">
        <v>2005</v>
      </c>
      <c r="C8680">
        <f>_xlfn.MAXIFS(Table1[ScheduleWeekWritten],Table1[ScheduleSeason],Table1[[#This Row],[ScheduleSeason]])</f>
        <v>17</v>
      </c>
      <c r="D8680">
        <v>1</v>
      </c>
      <c r="E8680" cm="1">
        <f t="array" ref="E8680">_xlfn.XLOOKUP(Table1[[#This Row],[ScheduleWeekWritten]],Table3[Game],100+Table3[Increase],Table1[[#This Row],[ScheduleWeekWritten]])</f>
        <v>1</v>
      </c>
      <c r="F8680" t="b">
        <v>0</v>
      </c>
      <c r="G8680" t="s">
        <v>45</v>
      </c>
      <c r="H8680">
        <v>17</v>
      </c>
      <c r="I8680">
        <v>3</v>
      </c>
      <c r="J8680" t="s">
        <v>33</v>
      </c>
      <c r="K8680" t="s">
        <v>79</v>
      </c>
      <c r="L8680" t="str">
        <f>_xlfn.XLOOKUP(Table1[[#This Row],[TeamFavoriteID]],Table2[team_id],Table2[team_name],_xlfn.XLOOKUP(Table1[[#This Row],[TeamFavoriteID]],Table2[team_id_pfr],Table2[team_name],"Even"))</f>
        <v>Detroit Lions</v>
      </c>
      <c r="M8680">
        <v>-3</v>
      </c>
      <c r="N8680">
        <f>IF(Table1[[#This Row],[TeamFavorite]]=Table1[[#This Row],[TeamHome]],Table1[[#This Row],[ScoreAway]]-Table1[[#This Row],[ScoreHome]],Table1[[#This Row],[ScoreHome]]-Table1[[#This Row],[ScoreAway]])</f>
        <v>-14</v>
      </c>
      <c r="O8680">
        <f>IF(Table1[[#This Row],[SpreadActual]]&lt;Table1[[#This Row],[SpreadFavorite]],1,0)</f>
        <v>1</v>
      </c>
      <c r="P8680">
        <v>46</v>
      </c>
      <c r="Q8680" t="s">
        <v>181</v>
      </c>
      <c r="R8680" t="b">
        <v>0</v>
      </c>
      <c r="S8680">
        <v>72</v>
      </c>
      <c r="T8680">
        <v>0</v>
      </c>
      <c r="V8680" t="s">
        <v>103</v>
      </c>
    </row>
    <row r="8681" spans="1:22" x14ac:dyDescent="0.2">
      <c r="A8681" s="1">
        <v>38606</v>
      </c>
      <c r="B8681">
        <v>2005</v>
      </c>
      <c r="C8681">
        <f>_xlfn.MAXIFS(Table1[ScheduleWeekWritten],Table1[ScheduleSeason],Table1[[#This Row],[ScheduleSeason]])</f>
        <v>17</v>
      </c>
      <c r="D8681">
        <v>1</v>
      </c>
      <c r="E8681" cm="1">
        <f t="array" ref="E8681">_xlfn.XLOOKUP(Table1[[#This Row],[ScheduleWeekWritten]],Table3[Game],100+Table3[Increase],Table1[[#This Row],[ScheduleWeekWritten]])</f>
        <v>1</v>
      </c>
      <c r="F8681" t="b">
        <v>0</v>
      </c>
      <c r="G8681" t="s">
        <v>154</v>
      </c>
      <c r="H8681">
        <v>26</v>
      </c>
      <c r="I8681">
        <v>14</v>
      </c>
      <c r="J8681" t="s">
        <v>128</v>
      </c>
      <c r="K8681" t="s">
        <v>161</v>
      </c>
      <c r="L8681" t="str">
        <f>_xlfn.XLOOKUP(Table1[[#This Row],[TeamFavoriteID]],Table2[team_id],Table2[team_name],_xlfn.XLOOKUP(Table1[[#This Row],[TeamFavoriteID]],Table2[team_id_pfr],Table2[team_name],"Even"))</f>
        <v>Jacksonville Jaguars</v>
      </c>
      <c r="M8681">
        <v>-3</v>
      </c>
      <c r="N8681">
        <f>IF(Table1[[#This Row],[TeamFavorite]]=Table1[[#This Row],[TeamHome]],Table1[[#This Row],[ScoreAway]]-Table1[[#This Row],[ScoreHome]],Table1[[#This Row],[ScoreHome]]-Table1[[#This Row],[ScoreAway]])</f>
        <v>-12</v>
      </c>
      <c r="O8681">
        <f>IF(Table1[[#This Row],[SpreadActual]]&lt;Table1[[#This Row],[SpreadFavorite]],1,0)</f>
        <v>1</v>
      </c>
      <c r="P8681">
        <v>40</v>
      </c>
      <c r="Q8681" t="s">
        <v>155</v>
      </c>
      <c r="R8681" t="b">
        <v>0</v>
      </c>
      <c r="S8681">
        <v>79</v>
      </c>
      <c r="T8681">
        <v>9</v>
      </c>
      <c r="U8681">
        <v>63</v>
      </c>
    </row>
    <row r="8682" spans="1:22" x14ac:dyDescent="0.2">
      <c r="A8682" s="1">
        <v>38606</v>
      </c>
      <c r="B8682">
        <v>2005</v>
      </c>
      <c r="C8682">
        <f>_xlfn.MAXIFS(Table1[ScheduleWeekWritten],Table1[ScheduleSeason],Table1[[#This Row],[ScheduleSeason]])</f>
        <v>17</v>
      </c>
      <c r="D8682">
        <v>1</v>
      </c>
      <c r="E8682" cm="1">
        <f t="array" ref="E8682">_xlfn.XLOOKUP(Table1[[#This Row],[ScheduleWeekWritten]],Table3[Game],100+Table3[Increase],Table1[[#This Row],[ScheduleWeekWritten]])</f>
        <v>1</v>
      </c>
      <c r="F8682" t="b">
        <v>0</v>
      </c>
      <c r="G8682" t="s">
        <v>42</v>
      </c>
      <c r="H8682">
        <v>27</v>
      </c>
      <c r="I8682">
        <v>7</v>
      </c>
      <c r="J8682" t="s">
        <v>31</v>
      </c>
      <c r="K8682" t="s">
        <v>75</v>
      </c>
      <c r="L8682" t="str">
        <f>_xlfn.XLOOKUP(Table1[[#This Row],[TeamFavoriteID]],Table2[team_id],Table2[team_name],_xlfn.XLOOKUP(Table1[[#This Row],[TeamFavoriteID]],Table2[team_id_pfr],Table2[team_name],"Even"))</f>
        <v>Kansas City Chiefs</v>
      </c>
      <c r="M8682">
        <v>-3</v>
      </c>
      <c r="N8682">
        <f>IF(Table1[[#This Row],[TeamFavorite]]=Table1[[#This Row],[TeamHome]],Table1[[#This Row],[ScoreAway]]-Table1[[#This Row],[ScoreHome]],Table1[[#This Row],[ScoreHome]]-Table1[[#This Row],[ScoreAway]])</f>
        <v>-20</v>
      </c>
      <c r="O8682">
        <f>IF(Table1[[#This Row],[SpreadActual]]&lt;Table1[[#This Row],[SpreadFavorite]],1,0)</f>
        <v>1</v>
      </c>
      <c r="P8682">
        <v>48.5</v>
      </c>
      <c r="Q8682" t="s">
        <v>117</v>
      </c>
      <c r="R8682" t="b">
        <v>0</v>
      </c>
      <c r="S8682">
        <v>78</v>
      </c>
      <c r="T8682">
        <v>13</v>
      </c>
      <c r="U8682">
        <v>60</v>
      </c>
    </row>
    <row r="8683" spans="1:22" x14ac:dyDescent="0.2">
      <c r="A8683" s="1">
        <v>38606</v>
      </c>
      <c r="B8683">
        <v>2005</v>
      </c>
      <c r="C8683">
        <f>_xlfn.MAXIFS(Table1[ScheduleWeekWritten],Table1[ScheduleSeason],Table1[[#This Row],[ScheduleSeason]])</f>
        <v>17</v>
      </c>
      <c r="D8683">
        <v>1</v>
      </c>
      <c r="E8683" cm="1">
        <f t="array" ref="E8683">_xlfn.XLOOKUP(Table1[[#This Row],[ScheduleWeekWritten]],Table3[Game],100+Table3[Increase],Table1[[#This Row],[ScheduleWeekWritten]])</f>
        <v>1</v>
      </c>
      <c r="F8683" t="b">
        <v>0</v>
      </c>
      <c r="G8683" t="s">
        <v>19</v>
      </c>
      <c r="H8683">
        <v>34</v>
      </c>
      <c r="I8683">
        <v>10</v>
      </c>
      <c r="J8683" t="s">
        <v>24</v>
      </c>
      <c r="K8683" t="s">
        <v>88</v>
      </c>
      <c r="L8683" t="str">
        <f>_xlfn.XLOOKUP(Table1[[#This Row],[TeamFavoriteID]],Table2[team_id],Table2[team_name],_xlfn.XLOOKUP(Table1[[#This Row],[TeamFavoriteID]],Table2[team_id_pfr],Table2[team_name],"Even"))</f>
        <v>Denver Broncos</v>
      </c>
      <c r="M8683">
        <v>-4.5</v>
      </c>
      <c r="N8683">
        <f>IF(Table1[[#This Row],[TeamFavorite]]=Table1[[#This Row],[TeamHome]],Table1[[#This Row],[ScoreAway]]-Table1[[#This Row],[ScoreHome]],Table1[[#This Row],[ScoreHome]]-Table1[[#This Row],[ScoreAway]])</f>
        <v>24</v>
      </c>
      <c r="O8683">
        <f>IF(Table1[[#This Row],[SpreadActual]]&lt;Table1[[#This Row],[SpreadFavorite]],1,0)</f>
        <v>0</v>
      </c>
      <c r="P8683">
        <v>38.5</v>
      </c>
      <c r="Q8683" t="s">
        <v>143</v>
      </c>
      <c r="R8683" t="b">
        <v>0</v>
      </c>
      <c r="S8683">
        <v>81</v>
      </c>
      <c r="T8683">
        <v>8</v>
      </c>
      <c r="U8683">
        <v>80</v>
      </c>
    </row>
    <row r="8684" spans="1:22" x14ac:dyDescent="0.2">
      <c r="A8684" s="1">
        <v>38606</v>
      </c>
      <c r="B8684">
        <v>2005</v>
      </c>
      <c r="C8684">
        <f>_xlfn.MAXIFS(Table1[ScheduleWeekWritten],Table1[ScheduleSeason],Table1[[#This Row],[ScheduleSeason]])</f>
        <v>17</v>
      </c>
      <c r="D8684">
        <v>1</v>
      </c>
      <c r="E8684" cm="1">
        <f t="array" ref="E8684">_xlfn.XLOOKUP(Table1[[#This Row],[ScheduleWeekWritten]],Table3[Game],100+Table3[Increase],Table1[[#This Row],[ScheduleWeekWritten]])</f>
        <v>1</v>
      </c>
      <c r="F8684" t="b">
        <v>0</v>
      </c>
      <c r="G8684" t="s">
        <v>54</v>
      </c>
      <c r="H8684">
        <v>13</v>
      </c>
      <c r="I8684">
        <v>24</v>
      </c>
      <c r="J8684" t="s">
        <v>127</v>
      </c>
      <c r="K8684" t="s">
        <v>55</v>
      </c>
      <c r="L8684" t="str">
        <f>_xlfn.XLOOKUP(Table1[[#This Row],[TeamFavoriteID]],Table2[team_id],Table2[team_name],_xlfn.XLOOKUP(Table1[[#This Row],[TeamFavoriteID]],Table2[team_id_pfr],Table2[team_name],"Even"))</f>
        <v>Minnesota Vikings</v>
      </c>
      <c r="M8684">
        <v>-6</v>
      </c>
      <c r="N8684">
        <f>IF(Table1[[#This Row],[TeamFavorite]]=Table1[[#This Row],[TeamHome]],Table1[[#This Row],[ScoreAway]]-Table1[[#This Row],[ScoreHome]],Table1[[#This Row],[ScoreHome]]-Table1[[#This Row],[ScoreAway]])</f>
        <v>11</v>
      </c>
      <c r="O8684">
        <f>IF(Table1[[#This Row],[SpreadActual]]&lt;Table1[[#This Row],[SpreadFavorite]],1,0)</f>
        <v>0</v>
      </c>
      <c r="P8684">
        <v>43.5</v>
      </c>
      <c r="Q8684" t="s">
        <v>137</v>
      </c>
      <c r="R8684" t="b">
        <v>0</v>
      </c>
      <c r="S8684">
        <v>72</v>
      </c>
      <c r="T8684">
        <v>0</v>
      </c>
      <c r="V8684" t="s">
        <v>103</v>
      </c>
    </row>
    <row r="8685" spans="1:22" x14ac:dyDescent="0.2">
      <c r="A8685" s="1">
        <v>38606</v>
      </c>
      <c r="B8685">
        <v>2005</v>
      </c>
      <c r="C8685">
        <f>_xlfn.MAXIFS(Table1[ScheduleWeekWritten],Table1[ScheduleSeason],Table1[[#This Row],[ScheduleSeason]])</f>
        <v>17</v>
      </c>
      <c r="D8685">
        <v>1</v>
      </c>
      <c r="E8685" cm="1">
        <f t="array" ref="E8685">_xlfn.XLOOKUP(Table1[[#This Row],[ScheduleWeekWritten]],Table3[Game],100+Table3[Increase],Table1[[#This Row],[ScheduleWeekWritten]])</f>
        <v>1</v>
      </c>
      <c r="F8685" t="b">
        <v>0</v>
      </c>
      <c r="G8685" t="s">
        <v>50</v>
      </c>
      <c r="H8685">
        <v>42</v>
      </c>
      <c r="I8685">
        <v>19</v>
      </c>
      <c r="J8685" t="s">
        <v>149</v>
      </c>
      <c r="K8685" t="s">
        <v>90</v>
      </c>
      <c r="L8685" t="str">
        <f>_xlfn.XLOOKUP(Table1[[#This Row],[TeamFavoriteID]],Table2[team_id],Table2[team_name],_xlfn.XLOOKUP(Table1[[#This Row],[TeamFavoriteID]],Table2[team_id_pfr],Table2[team_name],"Even"))</f>
        <v>New York Giants</v>
      </c>
      <c r="M8685">
        <v>-1.5</v>
      </c>
      <c r="N8685">
        <f>IF(Table1[[#This Row],[TeamFavorite]]=Table1[[#This Row],[TeamHome]],Table1[[#This Row],[ScoreAway]]-Table1[[#This Row],[ScoreHome]],Table1[[#This Row],[ScoreHome]]-Table1[[#This Row],[ScoreAway]])</f>
        <v>-23</v>
      </c>
      <c r="O8685">
        <f>IF(Table1[[#This Row],[SpreadActual]]&lt;Table1[[#This Row],[SpreadFavorite]],1,0)</f>
        <v>1</v>
      </c>
      <c r="P8685">
        <v>37.5</v>
      </c>
      <c r="Q8685" t="s">
        <v>126</v>
      </c>
      <c r="R8685" t="b">
        <v>0</v>
      </c>
      <c r="S8685">
        <v>70</v>
      </c>
      <c r="T8685">
        <v>10</v>
      </c>
      <c r="U8685">
        <v>53</v>
      </c>
    </row>
    <row r="8686" spans="1:22" x14ac:dyDescent="0.2">
      <c r="A8686" s="1">
        <v>38606</v>
      </c>
      <c r="B8686">
        <v>2005</v>
      </c>
      <c r="C8686">
        <f>_xlfn.MAXIFS(Table1[ScheduleWeekWritten],Table1[ScheduleSeason],Table1[[#This Row],[ScheduleSeason]])</f>
        <v>17</v>
      </c>
      <c r="D8686">
        <v>1</v>
      </c>
      <c r="E8686" cm="1">
        <f t="array" ref="E8686">_xlfn.XLOOKUP(Table1[[#This Row],[ScheduleWeekWritten]],Table3[Game],100+Table3[Increase],Table1[[#This Row],[ScheduleWeekWritten]])</f>
        <v>1</v>
      </c>
      <c r="F8686" t="b">
        <v>0</v>
      </c>
      <c r="G8686" t="s">
        <v>49</v>
      </c>
      <c r="H8686">
        <v>34</v>
      </c>
      <c r="I8686">
        <v>7</v>
      </c>
      <c r="J8686" t="s">
        <v>171</v>
      </c>
      <c r="K8686" t="s">
        <v>51</v>
      </c>
      <c r="L8686" t="str">
        <f>_xlfn.XLOOKUP(Table1[[#This Row],[TeamFavoriteID]],Table2[team_id],Table2[team_name],_xlfn.XLOOKUP(Table1[[#This Row],[TeamFavoriteID]],Table2[team_id_pfr],Table2[team_name],"Even"))</f>
        <v>Pittsburgh Steelers</v>
      </c>
      <c r="M8686">
        <v>-7</v>
      </c>
      <c r="N8686">
        <f>IF(Table1[[#This Row],[TeamFavorite]]=Table1[[#This Row],[TeamHome]],Table1[[#This Row],[ScoreAway]]-Table1[[#This Row],[ScoreHome]],Table1[[#This Row],[ScoreHome]]-Table1[[#This Row],[ScoreAway]])</f>
        <v>-27</v>
      </c>
      <c r="O8686">
        <f>IF(Table1[[#This Row],[SpreadActual]]&lt;Table1[[#This Row],[SpreadFavorite]],1,0)</f>
        <v>1</v>
      </c>
      <c r="P8686">
        <v>40.5</v>
      </c>
      <c r="Q8686" t="s">
        <v>175</v>
      </c>
      <c r="R8686" t="b">
        <v>0</v>
      </c>
      <c r="S8686">
        <v>68</v>
      </c>
      <c r="T8686">
        <v>4</v>
      </c>
      <c r="U8686">
        <v>60</v>
      </c>
    </row>
    <row r="8687" spans="1:22" x14ac:dyDescent="0.2">
      <c r="A8687" s="1">
        <v>38606</v>
      </c>
      <c r="B8687">
        <v>2005</v>
      </c>
      <c r="C8687">
        <f>_xlfn.MAXIFS(Table1[ScheduleWeekWritten],Table1[ScheduleSeason],Table1[[#This Row],[ScheduleSeason]])</f>
        <v>17</v>
      </c>
      <c r="D8687">
        <v>1</v>
      </c>
      <c r="E8687" cm="1">
        <f t="array" ref="E8687">_xlfn.XLOOKUP(Table1[[#This Row],[ScheduleWeekWritten]],Table3[Game],100+Table3[Increase],Table1[[#This Row],[ScheduleWeekWritten]])</f>
        <v>1</v>
      </c>
      <c r="F8687" t="b">
        <v>0</v>
      </c>
      <c r="G8687" t="s">
        <v>27</v>
      </c>
      <c r="H8687">
        <v>24</v>
      </c>
      <c r="I8687">
        <v>28</v>
      </c>
      <c r="J8687" t="s">
        <v>67</v>
      </c>
      <c r="K8687" t="s">
        <v>29</v>
      </c>
      <c r="L8687" t="str">
        <f>_xlfn.XLOOKUP(Table1[[#This Row],[TeamFavoriteID]],Table2[team_id],Table2[team_name],_xlfn.XLOOKUP(Table1[[#This Row],[TeamFavoriteID]],Table2[team_id_pfr],Table2[team_name],"Even"))</f>
        <v>Los Angeles Chargers</v>
      </c>
      <c r="M8687">
        <v>-5</v>
      </c>
      <c r="N8687">
        <f>IF(Table1[[#This Row],[TeamFavorite]]=Table1[[#This Row],[TeamHome]],Table1[[#This Row],[ScoreAway]]-Table1[[#This Row],[ScoreHome]],Table1[[#This Row],[ScoreHome]]-Table1[[#This Row],[ScoreAway]])</f>
        <v>-4</v>
      </c>
      <c r="O8687">
        <f>IF(Table1[[#This Row],[SpreadActual]]&lt;Table1[[#This Row],[SpreadFavorite]],1,0)</f>
        <v>0</v>
      </c>
      <c r="P8687">
        <v>41</v>
      </c>
      <c r="Q8687" t="s">
        <v>94</v>
      </c>
      <c r="R8687" t="b">
        <v>0</v>
      </c>
      <c r="S8687">
        <v>68</v>
      </c>
      <c r="T8687">
        <v>9</v>
      </c>
      <c r="U8687">
        <v>64</v>
      </c>
    </row>
    <row r="8688" spans="1:22" x14ac:dyDescent="0.2">
      <c r="A8688" s="1">
        <v>38606</v>
      </c>
      <c r="B8688">
        <v>2005</v>
      </c>
      <c r="C8688">
        <f>_xlfn.MAXIFS(Table1[ScheduleWeekWritten],Table1[ScheduleSeason],Table1[[#This Row],[ScheduleSeason]])</f>
        <v>17</v>
      </c>
      <c r="D8688">
        <v>1</v>
      </c>
      <c r="E8688" cm="1">
        <f t="array" ref="E8688">_xlfn.XLOOKUP(Table1[[#This Row],[ScheduleWeekWritten]],Table3[Game],100+Table3[Increase],Table1[[#This Row],[ScheduleWeekWritten]])</f>
        <v>1</v>
      </c>
      <c r="F8688" t="b">
        <v>0</v>
      </c>
      <c r="G8688" t="s">
        <v>53</v>
      </c>
      <c r="H8688">
        <v>28</v>
      </c>
      <c r="I8688">
        <v>25</v>
      </c>
      <c r="J8688" t="s">
        <v>153</v>
      </c>
      <c r="K8688" t="s">
        <v>40</v>
      </c>
      <c r="L8688" t="str">
        <f>_xlfn.XLOOKUP(Table1[[#This Row],[TeamFavoriteID]],Table2[team_id],Table2[team_name],_xlfn.XLOOKUP(Table1[[#This Row],[TeamFavoriteID]],Table2[team_id_pfr],Table2[team_name],"Even"))</f>
        <v>Los Angeles Rams</v>
      </c>
      <c r="M8688">
        <v>-4.5</v>
      </c>
      <c r="N8688">
        <f>IF(Table1[[#This Row],[TeamFavorite]]=Table1[[#This Row],[TeamHome]],Table1[[#This Row],[ScoreAway]]-Table1[[#This Row],[ScoreHome]],Table1[[#This Row],[ScoreHome]]-Table1[[#This Row],[ScoreAway]])</f>
        <v>3</v>
      </c>
      <c r="O8688">
        <f>IF(Table1[[#This Row],[SpreadActual]]&lt;Table1[[#This Row],[SpreadFavorite]],1,0)</f>
        <v>0</v>
      </c>
      <c r="P8688">
        <v>46</v>
      </c>
      <c r="Q8688" t="s">
        <v>118</v>
      </c>
      <c r="R8688" t="b">
        <v>0</v>
      </c>
      <c r="S8688">
        <v>61</v>
      </c>
      <c r="T8688">
        <v>20</v>
      </c>
      <c r="U8688">
        <v>74</v>
      </c>
    </row>
    <row r="8689" spans="1:22" x14ac:dyDescent="0.2">
      <c r="A8689" s="1">
        <v>38606</v>
      </c>
      <c r="B8689">
        <v>2005</v>
      </c>
      <c r="C8689">
        <f>_xlfn.MAXIFS(Table1[ScheduleWeekWritten],Table1[ScheduleSeason],Table1[[#This Row],[ScheduleSeason]])</f>
        <v>17</v>
      </c>
      <c r="D8689">
        <v>1</v>
      </c>
      <c r="E8689" cm="1">
        <f t="array" ref="E8689">_xlfn.XLOOKUP(Table1[[#This Row],[ScheduleWeekWritten]],Table3[Game],100+Table3[Increase],Table1[[#This Row],[ScheduleWeekWritten]])</f>
        <v>1</v>
      </c>
      <c r="F8689" t="b">
        <v>0</v>
      </c>
      <c r="G8689" t="s">
        <v>61</v>
      </c>
      <c r="H8689">
        <v>9</v>
      </c>
      <c r="I8689">
        <v>7</v>
      </c>
      <c r="J8689" t="s">
        <v>46</v>
      </c>
      <c r="K8689" t="s">
        <v>85</v>
      </c>
      <c r="L8689" t="str">
        <f>_xlfn.XLOOKUP(Table1[[#This Row],[TeamFavoriteID]],Table2[team_id],Table2[team_name],_xlfn.XLOOKUP(Table1[[#This Row],[TeamFavoriteID]],Table2[team_id_pfr],Table2[team_name],"Even"))</f>
        <v>Washington Commanders</v>
      </c>
      <c r="M8689">
        <v>-6</v>
      </c>
      <c r="N8689">
        <f>IF(Table1[[#This Row],[TeamFavorite]]=Table1[[#This Row],[TeamHome]],Table1[[#This Row],[ScoreAway]]-Table1[[#This Row],[ScoreHome]],Table1[[#This Row],[ScoreHome]]-Table1[[#This Row],[ScoreAway]])</f>
        <v>2</v>
      </c>
      <c r="O8689">
        <f>IF(Table1[[#This Row],[SpreadActual]]&lt;Table1[[#This Row],[SpreadFavorite]],1,0)</f>
        <v>0</v>
      </c>
      <c r="P8689">
        <v>33</v>
      </c>
      <c r="Q8689" t="s">
        <v>165</v>
      </c>
      <c r="R8689" t="b">
        <v>0</v>
      </c>
      <c r="S8689">
        <v>73</v>
      </c>
      <c r="T8689">
        <v>6</v>
      </c>
      <c r="U8689">
        <v>55</v>
      </c>
    </row>
    <row r="8690" spans="1:22" x14ac:dyDescent="0.2">
      <c r="A8690" s="1">
        <v>38607</v>
      </c>
      <c r="B8690">
        <v>2005</v>
      </c>
      <c r="C8690">
        <f>_xlfn.MAXIFS(Table1[ScheduleWeekWritten],Table1[ScheduleSeason],Table1[[#This Row],[ScheduleSeason]])</f>
        <v>17</v>
      </c>
      <c r="D8690">
        <v>1</v>
      </c>
      <c r="E8690" cm="1">
        <f t="array" ref="E8690">_xlfn.XLOOKUP(Table1[[#This Row],[ScheduleWeekWritten]],Table3[Game],100+Table3[Increase],Table1[[#This Row],[ScheduleWeekWritten]])</f>
        <v>1</v>
      </c>
      <c r="F8690" t="b">
        <v>0</v>
      </c>
      <c r="G8690" t="s">
        <v>38</v>
      </c>
      <c r="H8690">
        <v>14</v>
      </c>
      <c r="I8690">
        <v>10</v>
      </c>
      <c r="J8690" t="s">
        <v>58</v>
      </c>
      <c r="K8690" t="s">
        <v>77</v>
      </c>
      <c r="L8690" t="str">
        <f>_xlfn.XLOOKUP(Table1[[#This Row],[TeamFavoriteID]],Table2[team_id],Table2[team_name],_xlfn.XLOOKUP(Table1[[#This Row],[TeamFavoriteID]],Table2[team_id_pfr],Table2[team_name],"Even"))</f>
        <v>Philadelphia Eagles</v>
      </c>
      <c r="M8690">
        <v>-2</v>
      </c>
      <c r="N8690">
        <f>IF(Table1[[#This Row],[TeamFavorite]]=Table1[[#This Row],[TeamHome]],Table1[[#This Row],[ScoreAway]]-Table1[[#This Row],[ScoreHome]],Table1[[#This Row],[ScoreHome]]-Table1[[#This Row],[ScoreAway]])</f>
        <v>4</v>
      </c>
      <c r="O8690">
        <f>IF(Table1[[#This Row],[SpreadActual]]&lt;Table1[[#This Row],[SpreadFavorite]],1,0)</f>
        <v>0</v>
      </c>
      <c r="P8690">
        <v>41.5</v>
      </c>
      <c r="Q8690" t="s">
        <v>148</v>
      </c>
      <c r="R8690" t="b">
        <v>0</v>
      </c>
      <c r="S8690">
        <v>72</v>
      </c>
      <c r="T8690">
        <v>0</v>
      </c>
      <c r="V8690" t="s">
        <v>103</v>
      </c>
    </row>
    <row r="8691" spans="1:22" x14ac:dyDescent="0.2">
      <c r="A8691" s="1">
        <v>38613</v>
      </c>
      <c r="B8691">
        <v>2005</v>
      </c>
      <c r="C8691">
        <f>_xlfn.MAXIFS(Table1[ScheduleWeekWritten],Table1[ScheduleSeason],Table1[[#This Row],[ScheduleSeason]])</f>
        <v>17</v>
      </c>
      <c r="D8691">
        <v>2</v>
      </c>
      <c r="E8691" cm="1">
        <f t="array" ref="E8691">_xlfn.XLOOKUP(Table1[[#This Row],[ScheduleWeekWritten]],Table3[Game],100+Table3[Increase],Table1[[#This Row],[ScheduleWeekWritten]])</f>
        <v>2</v>
      </c>
      <c r="F8691" t="b">
        <v>0</v>
      </c>
      <c r="G8691" t="s">
        <v>149</v>
      </c>
      <c r="H8691">
        <v>12</v>
      </c>
      <c r="I8691">
        <v>17</v>
      </c>
      <c r="J8691" t="s">
        <v>153</v>
      </c>
      <c r="K8691" t="s">
        <v>40</v>
      </c>
      <c r="L8691" t="str">
        <f>_xlfn.XLOOKUP(Table1[[#This Row],[TeamFavoriteID]],Table2[team_id],Table2[team_name],_xlfn.XLOOKUP(Table1[[#This Row],[TeamFavoriteID]],Table2[team_id_pfr],Table2[team_name],"Even"))</f>
        <v>Los Angeles Rams</v>
      </c>
      <c r="M8691">
        <v>-1</v>
      </c>
      <c r="N8691">
        <f>IF(Table1[[#This Row],[TeamFavorite]]=Table1[[#This Row],[TeamHome]],Table1[[#This Row],[ScoreAway]]-Table1[[#This Row],[ScoreHome]],Table1[[#This Row],[ScoreHome]]-Table1[[#This Row],[ScoreAway]])</f>
        <v>-5</v>
      </c>
      <c r="O8691">
        <f>IF(Table1[[#This Row],[SpreadActual]]&lt;Table1[[#This Row],[SpreadFavorite]],1,0)</f>
        <v>1</v>
      </c>
      <c r="P8691">
        <v>44</v>
      </c>
      <c r="Q8691" t="s">
        <v>150</v>
      </c>
      <c r="R8691" t="b">
        <v>0</v>
      </c>
      <c r="S8691">
        <v>85</v>
      </c>
      <c r="T8691">
        <v>6</v>
      </c>
      <c r="U8691">
        <v>15</v>
      </c>
    </row>
    <row r="8692" spans="1:22" x14ac:dyDescent="0.2">
      <c r="A8692" s="1">
        <v>38613</v>
      </c>
      <c r="B8692">
        <v>2005</v>
      </c>
      <c r="C8692">
        <f>_xlfn.MAXIFS(Table1[ScheduleWeekWritten],Table1[ScheduleSeason],Table1[[#This Row],[ScheduleSeason]])</f>
        <v>17</v>
      </c>
      <c r="D8692">
        <v>2</v>
      </c>
      <c r="E8692" cm="1">
        <f t="array" ref="E8692">_xlfn.XLOOKUP(Table1[[#This Row],[ScheduleWeekWritten]],Table3[Game],100+Table3[Increase],Table1[[#This Row],[ScheduleWeekWritten]])</f>
        <v>2</v>
      </c>
      <c r="F8692" t="b">
        <v>0</v>
      </c>
      <c r="G8692" t="s">
        <v>152</v>
      </c>
      <c r="H8692">
        <v>27</v>
      </c>
      <c r="I8692">
        <v>17</v>
      </c>
      <c r="J8692" t="s">
        <v>115</v>
      </c>
      <c r="K8692" t="s">
        <v>70</v>
      </c>
      <c r="L8692" t="str">
        <f>_xlfn.XLOOKUP(Table1[[#This Row],[TeamFavoriteID]],Table2[team_id],Table2[team_name],_xlfn.XLOOKUP(Table1[[#This Row],[TeamFavoriteID]],Table2[team_id_pfr],Table2[team_name],"Even"))</f>
        <v>Boston Patriots</v>
      </c>
      <c r="M8692">
        <v>-3</v>
      </c>
      <c r="N8692">
        <f>IF(Table1[[#This Row],[TeamFavorite]]=Table1[[#This Row],[TeamHome]],Table1[[#This Row],[ScoreAway]]-Table1[[#This Row],[ScoreHome]],Table1[[#This Row],[ScoreHome]]-Table1[[#This Row],[ScoreAway]])</f>
        <v>10</v>
      </c>
      <c r="O8692">
        <f>IF(Table1[[#This Row],[SpreadActual]]&lt;Table1[[#This Row],[SpreadFavorite]],1,0)</f>
        <v>0</v>
      </c>
      <c r="P8692">
        <v>44</v>
      </c>
      <c r="Q8692" t="s">
        <v>160</v>
      </c>
      <c r="R8692" t="b">
        <v>0</v>
      </c>
      <c r="S8692">
        <v>77</v>
      </c>
      <c r="T8692">
        <v>5</v>
      </c>
      <c r="U8692">
        <v>62</v>
      </c>
    </row>
    <row r="8693" spans="1:22" x14ac:dyDescent="0.2">
      <c r="A8693" s="1">
        <v>38613</v>
      </c>
      <c r="B8693">
        <v>2005</v>
      </c>
      <c r="C8693">
        <f>_xlfn.MAXIFS(Table1[ScheduleWeekWritten],Table1[ScheduleSeason],Table1[[#This Row],[ScheduleSeason]])</f>
        <v>17</v>
      </c>
      <c r="D8693">
        <v>2</v>
      </c>
      <c r="E8693" cm="1">
        <f t="array" ref="E8693">_xlfn.XLOOKUP(Table1[[#This Row],[ScheduleWeekWritten]],Table3[Game],100+Table3[Increase],Table1[[#This Row],[ScheduleWeekWritten]])</f>
        <v>2</v>
      </c>
      <c r="F8693" t="b">
        <v>0</v>
      </c>
      <c r="G8693" t="s">
        <v>46</v>
      </c>
      <c r="H8693">
        <v>38</v>
      </c>
      <c r="I8693">
        <v>6</v>
      </c>
      <c r="J8693" t="s">
        <v>45</v>
      </c>
      <c r="K8693" t="s">
        <v>79</v>
      </c>
      <c r="L8693" t="str">
        <f>_xlfn.XLOOKUP(Table1[[#This Row],[TeamFavoriteID]],Table2[team_id],Table2[team_name],_xlfn.XLOOKUP(Table1[[#This Row],[TeamFavoriteID]],Table2[team_id_pfr],Table2[team_name],"Even"))</f>
        <v>Detroit Lions</v>
      </c>
      <c r="M8693">
        <v>-2.5</v>
      </c>
      <c r="N8693">
        <f>IF(Table1[[#This Row],[TeamFavorite]]=Table1[[#This Row],[TeamHome]],Table1[[#This Row],[ScoreAway]]-Table1[[#This Row],[ScoreHome]],Table1[[#This Row],[ScoreHome]]-Table1[[#This Row],[ScoreAway]])</f>
        <v>32</v>
      </c>
      <c r="O8693">
        <f>IF(Table1[[#This Row],[SpreadActual]]&lt;Table1[[#This Row],[SpreadFavorite]],1,0)</f>
        <v>0</v>
      </c>
      <c r="P8693">
        <v>34</v>
      </c>
      <c r="Q8693" t="s">
        <v>114</v>
      </c>
      <c r="R8693" t="b">
        <v>0</v>
      </c>
      <c r="S8693">
        <v>67</v>
      </c>
      <c r="T8693">
        <v>8</v>
      </c>
      <c r="U8693">
        <v>67</v>
      </c>
    </row>
    <row r="8694" spans="1:22" x14ac:dyDescent="0.2">
      <c r="A8694" s="1">
        <v>38613</v>
      </c>
      <c r="B8694">
        <v>2005</v>
      </c>
      <c r="C8694">
        <f>_xlfn.MAXIFS(Table1[ScheduleWeekWritten],Table1[ScheduleSeason],Table1[[#This Row],[ScheduleSeason]])</f>
        <v>17</v>
      </c>
      <c r="D8694">
        <v>2</v>
      </c>
      <c r="E8694" cm="1">
        <f t="array" ref="E8694">_xlfn.XLOOKUP(Table1[[#This Row],[ScheduleWeekWritten]],Table3[Game],100+Table3[Increase],Table1[[#This Row],[ScheduleWeekWritten]])</f>
        <v>2</v>
      </c>
      <c r="F8694" t="b">
        <v>0</v>
      </c>
      <c r="G8694" t="s">
        <v>101</v>
      </c>
      <c r="H8694">
        <v>37</v>
      </c>
      <c r="I8694">
        <v>8</v>
      </c>
      <c r="J8694" t="s">
        <v>54</v>
      </c>
      <c r="K8694" t="s">
        <v>104</v>
      </c>
      <c r="L8694" t="str">
        <f>_xlfn.XLOOKUP(Table1[[#This Row],[TeamFavoriteID]],Table2[team_id],Table2[team_name],_xlfn.XLOOKUP(Table1[[#This Row],[TeamFavoriteID]],Table2[team_id_pfr],Table2[team_name],"Even"))</f>
        <v>Cincinnati Bengals</v>
      </c>
      <c r="M8694">
        <v>-3</v>
      </c>
      <c r="N8694">
        <f>IF(Table1[[#This Row],[TeamFavorite]]=Table1[[#This Row],[TeamHome]],Table1[[#This Row],[ScoreAway]]-Table1[[#This Row],[ScoreHome]],Table1[[#This Row],[ScoreHome]]-Table1[[#This Row],[ScoreAway]])</f>
        <v>-29</v>
      </c>
      <c r="O8694">
        <f>IF(Table1[[#This Row],[SpreadActual]]&lt;Table1[[#This Row],[SpreadFavorite]],1,0)</f>
        <v>1</v>
      </c>
      <c r="P8694">
        <v>47</v>
      </c>
      <c r="Q8694" t="s">
        <v>173</v>
      </c>
      <c r="R8694" t="b">
        <v>0</v>
      </c>
      <c r="S8694">
        <v>66</v>
      </c>
      <c r="T8694">
        <v>4</v>
      </c>
      <c r="U8694">
        <v>74</v>
      </c>
    </row>
    <row r="8695" spans="1:22" x14ac:dyDescent="0.2">
      <c r="A8695" s="1">
        <v>38613</v>
      </c>
      <c r="B8695">
        <v>2005</v>
      </c>
      <c r="C8695">
        <f>_xlfn.MAXIFS(Table1[ScheduleWeekWritten],Table1[ScheduleSeason],Table1[[#This Row],[ScheduleSeason]])</f>
        <v>17</v>
      </c>
      <c r="D8695">
        <v>2</v>
      </c>
      <c r="E8695" cm="1">
        <f t="array" ref="E8695">_xlfn.XLOOKUP(Table1[[#This Row],[ScheduleWeekWritten]],Table3[Game],100+Table3[Increase],Table1[[#This Row],[ScheduleWeekWritten]])</f>
        <v>2</v>
      </c>
      <c r="F8695" t="b">
        <v>0</v>
      </c>
      <c r="G8695" t="s">
        <v>24</v>
      </c>
      <c r="H8695">
        <v>20</v>
      </c>
      <c r="I8695">
        <v>17</v>
      </c>
      <c r="J8695" t="s">
        <v>27</v>
      </c>
      <c r="K8695" t="s">
        <v>88</v>
      </c>
      <c r="L8695" t="str">
        <f>_xlfn.XLOOKUP(Table1[[#This Row],[TeamFavoriteID]],Table2[team_id],Table2[team_name],_xlfn.XLOOKUP(Table1[[#This Row],[TeamFavoriteID]],Table2[team_id_pfr],Table2[team_name],"Even"))</f>
        <v>Denver Broncos</v>
      </c>
      <c r="M8695">
        <v>-3</v>
      </c>
      <c r="N8695">
        <f>IF(Table1[[#This Row],[TeamFavorite]]=Table1[[#This Row],[TeamHome]],Table1[[#This Row],[ScoreAway]]-Table1[[#This Row],[ScoreHome]],Table1[[#This Row],[ScoreHome]]-Table1[[#This Row],[ScoreAway]])</f>
        <v>-3</v>
      </c>
      <c r="O8695">
        <f>IF(Table1[[#This Row],[SpreadActual]]&lt;Table1[[#This Row],[SpreadFavorite]],1,0)</f>
        <v>0</v>
      </c>
      <c r="P8695">
        <v>44</v>
      </c>
      <c r="Q8695" t="s">
        <v>174</v>
      </c>
      <c r="R8695" t="b">
        <v>0</v>
      </c>
      <c r="S8695">
        <v>65</v>
      </c>
      <c r="T8695">
        <v>11</v>
      </c>
      <c r="U8695">
        <v>26</v>
      </c>
    </row>
    <row r="8696" spans="1:22" x14ac:dyDescent="0.2">
      <c r="A8696" s="1">
        <v>38613</v>
      </c>
      <c r="B8696">
        <v>2005</v>
      </c>
      <c r="C8696">
        <f>_xlfn.MAXIFS(Table1[ScheduleWeekWritten],Table1[ScheduleSeason],Table1[[#This Row],[ScheduleSeason]])</f>
        <v>17</v>
      </c>
      <c r="D8696">
        <v>2</v>
      </c>
      <c r="E8696" cm="1">
        <f t="array" ref="E8696">_xlfn.XLOOKUP(Table1[[#This Row],[ScheduleWeekWritten]],Table3[Game],100+Table3[Increase],Table1[[#This Row],[ScheduleWeekWritten]])</f>
        <v>2</v>
      </c>
      <c r="F8696" t="b">
        <v>0</v>
      </c>
      <c r="G8696" t="s">
        <v>33</v>
      </c>
      <c r="H8696">
        <v>24</v>
      </c>
      <c r="I8696">
        <v>26</v>
      </c>
      <c r="J8696" t="s">
        <v>62</v>
      </c>
      <c r="K8696" t="s">
        <v>35</v>
      </c>
      <c r="L8696" t="str">
        <f>_xlfn.XLOOKUP(Table1[[#This Row],[TeamFavoriteID]],Table2[team_id],Table2[team_name],_xlfn.XLOOKUP(Table1[[#This Row],[TeamFavoriteID]],Table2[team_id_pfr],Table2[team_name],"Even"))</f>
        <v>Green Bay Packers</v>
      </c>
      <c r="M8696">
        <v>-7</v>
      </c>
      <c r="N8696">
        <f>IF(Table1[[#This Row],[TeamFavorite]]=Table1[[#This Row],[TeamHome]],Table1[[#This Row],[ScoreAway]]-Table1[[#This Row],[ScoreHome]],Table1[[#This Row],[ScoreHome]]-Table1[[#This Row],[ScoreAway]])</f>
        <v>2</v>
      </c>
      <c r="O8696">
        <f>IF(Table1[[#This Row],[SpreadActual]]&lt;Table1[[#This Row],[SpreadFavorite]],1,0)</f>
        <v>0</v>
      </c>
      <c r="P8696">
        <v>43</v>
      </c>
      <c r="Q8696" t="s">
        <v>82</v>
      </c>
      <c r="R8696" t="b">
        <v>0</v>
      </c>
      <c r="S8696">
        <v>66</v>
      </c>
      <c r="T8696">
        <v>6</v>
      </c>
      <c r="U8696">
        <v>70</v>
      </c>
    </row>
    <row r="8697" spans="1:22" x14ac:dyDescent="0.2">
      <c r="A8697" s="1">
        <v>38613</v>
      </c>
      <c r="B8697">
        <v>2005</v>
      </c>
      <c r="C8697">
        <f>_xlfn.MAXIFS(Table1[ScheduleWeekWritten],Table1[ScheduleSeason],Table1[[#This Row],[ScheduleSeason]])</f>
        <v>17</v>
      </c>
      <c r="D8697">
        <v>2</v>
      </c>
      <c r="E8697" cm="1">
        <f t="array" ref="E8697">_xlfn.XLOOKUP(Table1[[#This Row],[ScheduleWeekWritten]],Table3[Game],100+Table3[Increase],Table1[[#This Row],[ScheduleWeekWritten]])</f>
        <v>2</v>
      </c>
      <c r="F8697" t="b">
        <v>0</v>
      </c>
      <c r="G8697" t="s">
        <v>177</v>
      </c>
      <c r="H8697">
        <v>7</v>
      </c>
      <c r="I8697">
        <v>27</v>
      </c>
      <c r="J8697" t="s">
        <v>49</v>
      </c>
      <c r="K8697" t="s">
        <v>51</v>
      </c>
      <c r="L8697" t="str">
        <f>_xlfn.XLOOKUP(Table1[[#This Row],[TeamFavoriteID]],Table2[team_id],Table2[team_name],_xlfn.XLOOKUP(Table1[[#This Row],[TeamFavoriteID]],Table2[team_id_pfr],Table2[team_name],"Even"))</f>
        <v>Pittsburgh Steelers</v>
      </c>
      <c r="M8697">
        <v>-4.5</v>
      </c>
      <c r="N8697">
        <f>IF(Table1[[#This Row],[TeamFavorite]]=Table1[[#This Row],[TeamHome]],Table1[[#This Row],[ScoreAway]]-Table1[[#This Row],[ScoreHome]],Table1[[#This Row],[ScoreHome]]-Table1[[#This Row],[ScoreAway]])</f>
        <v>-20</v>
      </c>
      <c r="O8697">
        <f>IF(Table1[[#This Row],[SpreadActual]]&lt;Table1[[#This Row],[SpreadFavorite]],1,0)</f>
        <v>1</v>
      </c>
      <c r="P8697">
        <v>39.5</v>
      </c>
      <c r="Q8697" t="s">
        <v>178</v>
      </c>
      <c r="R8697" t="b">
        <v>0</v>
      </c>
      <c r="S8697">
        <v>72</v>
      </c>
      <c r="T8697">
        <v>0</v>
      </c>
      <c r="V8697" t="s">
        <v>103</v>
      </c>
    </row>
    <row r="8698" spans="1:22" x14ac:dyDescent="0.2">
      <c r="A8698" s="1">
        <v>38613</v>
      </c>
      <c r="B8698">
        <v>2005</v>
      </c>
      <c r="C8698">
        <f>_xlfn.MAXIFS(Table1[ScheduleWeekWritten],Table1[ScheduleSeason],Table1[[#This Row],[ScheduleSeason]])</f>
        <v>17</v>
      </c>
      <c r="D8698">
        <v>2</v>
      </c>
      <c r="E8698" cm="1">
        <f t="array" ref="E8698">_xlfn.XLOOKUP(Table1[[#This Row],[ScheduleWeekWritten]],Table3[Game],100+Table3[Increase],Table1[[#This Row],[ScheduleWeekWritten]])</f>
        <v>2</v>
      </c>
      <c r="F8698" t="b">
        <v>0</v>
      </c>
      <c r="G8698" t="s">
        <v>140</v>
      </c>
      <c r="H8698">
        <v>10</v>
      </c>
      <c r="I8698">
        <v>3</v>
      </c>
      <c r="J8698" t="s">
        <v>154</v>
      </c>
      <c r="K8698" t="s">
        <v>72</v>
      </c>
      <c r="L8698" t="str">
        <f>_xlfn.XLOOKUP(Table1[[#This Row],[TeamFavoriteID]],Table2[team_id],Table2[team_name],_xlfn.XLOOKUP(Table1[[#This Row],[TeamFavoriteID]],Table2[team_id_pfr],Table2[team_name],"Even"))</f>
        <v>Baltimore Colts</v>
      </c>
      <c r="M8698">
        <v>-9</v>
      </c>
      <c r="N8698">
        <f>IF(Table1[[#This Row],[TeamFavorite]]=Table1[[#This Row],[TeamHome]],Table1[[#This Row],[ScoreAway]]-Table1[[#This Row],[ScoreHome]],Table1[[#This Row],[ScoreHome]]-Table1[[#This Row],[ScoreAway]])</f>
        <v>7</v>
      </c>
      <c r="O8698">
        <f>IF(Table1[[#This Row],[SpreadActual]]&lt;Table1[[#This Row],[SpreadFavorite]],1,0)</f>
        <v>0</v>
      </c>
      <c r="P8698">
        <v>46</v>
      </c>
      <c r="Q8698" t="s">
        <v>141</v>
      </c>
      <c r="R8698" t="b">
        <v>0</v>
      </c>
      <c r="S8698">
        <v>72</v>
      </c>
      <c r="T8698">
        <v>0</v>
      </c>
      <c r="V8698" t="s">
        <v>103</v>
      </c>
    </row>
    <row r="8699" spans="1:22" x14ac:dyDescent="0.2">
      <c r="A8699" s="1">
        <v>38613</v>
      </c>
      <c r="B8699">
        <v>2005</v>
      </c>
      <c r="C8699">
        <f>_xlfn.MAXIFS(Table1[ScheduleWeekWritten],Table1[ScheduleSeason],Table1[[#This Row],[ScheduleSeason]])</f>
        <v>17</v>
      </c>
      <c r="D8699">
        <v>2</v>
      </c>
      <c r="E8699" cm="1">
        <f t="array" ref="E8699">_xlfn.XLOOKUP(Table1[[#This Row],[ScheduleWeekWritten]],Table3[Game],100+Table3[Increase],Table1[[#This Row],[ScheduleWeekWritten]])</f>
        <v>2</v>
      </c>
      <c r="F8699" t="b">
        <v>0</v>
      </c>
      <c r="G8699" t="s">
        <v>31</v>
      </c>
      <c r="H8699">
        <v>17</v>
      </c>
      <c r="I8699">
        <v>7</v>
      </c>
      <c r="J8699" t="s">
        <v>19</v>
      </c>
      <c r="K8699" t="s">
        <v>32</v>
      </c>
      <c r="L8699" t="str">
        <f>_xlfn.XLOOKUP(Table1[[#This Row],[TeamFavoriteID]],Table2[team_id],Table2[team_name],_xlfn.XLOOKUP(Table1[[#This Row],[TeamFavoriteID]],Table2[team_id_pfr],Table2[team_name],"Even"))</f>
        <v>New York Jets</v>
      </c>
      <c r="M8699">
        <v>-6</v>
      </c>
      <c r="N8699">
        <f>IF(Table1[[#This Row],[TeamFavorite]]=Table1[[#This Row],[TeamHome]],Table1[[#This Row],[ScoreAway]]-Table1[[#This Row],[ScoreHome]],Table1[[#This Row],[ScoreHome]]-Table1[[#This Row],[ScoreAway]])</f>
        <v>-10</v>
      </c>
      <c r="O8699">
        <f>IF(Table1[[#This Row],[SpreadActual]]&lt;Table1[[#This Row],[SpreadFavorite]],1,0)</f>
        <v>1</v>
      </c>
      <c r="P8699">
        <v>37</v>
      </c>
      <c r="Q8699" t="s">
        <v>126</v>
      </c>
      <c r="R8699" t="b">
        <v>0</v>
      </c>
      <c r="S8699">
        <v>75</v>
      </c>
      <c r="T8699">
        <v>11</v>
      </c>
      <c r="U8699">
        <v>57</v>
      </c>
    </row>
    <row r="8700" spans="1:22" x14ac:dyDescent="0.2">
      <c r="A8700" s="1">
        <v>38613</v>
      </c>
      <c r="B8700">
        <v>2005</v>
      </c>
      <c r="C8700">
        <f>_xlfn.MAXIFS(Table1[ScheduleWeekWritten],Table1[ScheduleSeason],Table1[[#This Row],[ScheduleSeason]])</f>
        <v>17</v>
      </c>
      <c r="D8700">
        <v>2</v>
      </c>
      <c r="E8700" cm="1">
        <f t="array" ref="E8700">_xlfn.XLOOKUP(Table1[[#This Row],[ScheduleWeekWritten]],Table3[Game],100+Table3[Increase],Table1[[#This Row],[ScheduleWeekWritten]])</f>
        <v>2</v>
      </c>
      <c r="F8700" t="b">
        <v>0</v>
      </c>
      <c r="G8700" t="s">
        <v>20</v>
      </c>
      <c r="H8700">
        <v>17</v>
      </c>
      <c r="I8700">
        <v>23</v>
      </c>
      <c r="J8700" t="s">
        <v>42</v>
      </c>
      <c r="K8700" t="s">
        <v>75</v>
      </c>
      <c r="L8700" t="str">
        <f>_xlfn.XLOOKUP(Table1[[#This Row],[TeamFavoriteID]],Table2[team_id],Table2[team_name],_xlfn.XLOOKUP(Table1[[#This Row],[TeamFavoriteID]],Table2[team_id_pfr],Table2[team_name],"Even"))</f>
        <v>Kansas City Chiefs</v>
      </c>
      <c r="M8700">
        <v>-1.5</v>
      </c>
      <c r="N8700">
        <f>IF(Table1[[#This Row],[TeamFavorite]]=Table1[[#This Row],[TeamHome]],Table1[[#This Row],[ScoreAway]]-Table1[[#This Row],[ScoreHome]],Table1[[#This Row],[ScoreHome]]-Table1[[#This Row],[ScoreAway]])</f>
        <v>-6</v>
      </c>
      <c r="O8700">
        <f>IF(Table1[[#This Row],[SpreadActual]]&lt;Table1[[#This Row],[SpreadFavorite]],1,0)</f>
        <v>1</v>
      </c>
      <c r="P8700">
        <v>53</v>
      </c>
      <c r="Q8700" t="s">
        <v>76</v>
      </c>
      <c r="R8700" t="b">
        <v>0</v>
      </c>
      <c r="S8700">
        <v>60</v>
      </c>
      <c r="T8700">
        <v>10</v>
      </c>
      <c r="U8700">
        <v>76</v>
      </c>
    </row>
    <row r="8701" spans="1:22" x14ac:dyDescent="0.2">
      <c r="A8701" s="1">
        <v>38613</v>
      </c>
      <c r="B8701">
        <v>2005</v>
      </c>
      <c r="C8701">
        <f>_xlfn.MAXIFS(Table1[ScheduleWeekWritten],Table1[ScheduleSeason],Table1[[#This Row],[ScheduleSeason]])</f>
        <v>17</v>
      </c>
      <c r="D8701">
        <v>2</v>
      </c>
      <c r="E8701" cm="1">
        <f t="array" ref="E8701">_xlfn.XLOOKUP(Table1[[#This Row],[ScheduleWeekWritten]],Table3[Game],100+Table3[Increase],Table1[[#This Row],[ScheduleWeekWritten]])</f>
        <v>2</v>
      </c>
      <c r="F8701" t="b">
        <v>0</v>
      </c>
      <c r="G8701" t="s">
        <v>58</v>
      </c>
      <c r="H8701">
        <v>42</v>
      </c>
      <c r="I8701">
        <v>3</v>
      </c>
      <c r="J8701" t="s">
        <v>53</v>
      </c>
      <c r="K8701" t="s">
        <v>77</v>
      </c>
      <c r="L8701" t="str">
        <f>_xlfn.XLOOKUP(Table1[[#This Row],[TeamFavoriteID]],Table2[team_id],Table2[team_name],_xlfn.XLOOKUP(Table1[[#This Row],[TeamFavoriteID]],Table2[team_id_pfr],Table2[team_name],"Even"))</f>
        <v>Philadelphia Eagles</v>
      </c>
      <c r="M8701">
        <v>-11.5</v>
      </c>
      <c r="N8701">
        <f>IF(Table1[[#This Row],[TeamFavorite]]=Table1[[#This Row],[TeamHome]],Table1[[#This Row],[ScoreAway]]-Table1[[#This Row],[ScoreHome]],Table1[[#This Row],[ScoreHome]]-Table1[[#This Row],[ScoreAway]])</f>
        <v>-39</v>
      </c>
      <c r="O8701">
        <f>IF(Table1[[#This Row],[SpreadActual]]&lt;Table1[[#This Row],[SpreadFavorite]],1,0)</f>
        <v>1</v>
      </c>
      <c r="P8701">
        <v>43</v>
      </c>
      <c r="Q8701" t="s">
        <v>183</v>
      </c>
      <c r="R8701" t="b">
        <v>0</v>
      </c>
      <c r="S8701">
        <v>75</v>
      </c>
      <c r="T8701">
        <v>11</v>
      </c>
      <c r="U8701">
        <v>57</v>
      </c>
    </row>
    <row r="8702" spans="1:22" x14ac:dyDescent="0.2">
      <c r="A8702" s="1">
        <v>38613</v>
      </c>
      <c r="B8702">
        <v>2005</v>
      </c>
      <c r="C8702">
        <f>_xlfn.MAXIFS(Table1[ScheduleWeekWritten],Table1[ScheduleSeason],Table1[[#This Row],[ScheduleSeason]])</f>
        <v>17</v>
      </c>
      <c r="D8702">
        <v>2</v>
      </c>
      <c r="E8702" cm="1">
        <f t="array" ref="E8702">_xlfn.XLOOKUP(Table1[[#This Row],[ScheduleWeekWritten]],Table3[Game],100+Table3[Increase],Table1[[#This Row],[ScheduleWeekWritten]])</f>
        <v>2</v>
      </c>
      <c r="F8702" t="b">
        <v>0</v>
      </c>
      <c r="G8702" t="s">
        <v>128</v>
      </c>
      <c r="H8702">
        <v>21</v>
      </c>
      <c r="I8702">
        <v>18</v>
      </c>
      <c r="J8702" t="s">
        <v>38</v>
      </c>
      <c r="K8702" t="s">
        <v>132</v>
      </c>
      <c r="L8702" t="str">
        <f>_xlfn.XLOOKUP(Table1[[#This Row],[TeamFavoriteID]],Table2[team_id],Table2[team_name],_xlfn.XLOOKUP(Table1[[#This Row],[TeamFavoriteID]],Table2[team_id_pfr],Table2[team_name],"Even"))</f>
        <v>Seattle Seahawks</v>
      </c>
      <c r="M8702">
        <v>-1</v>
      </c>
      <c r="N8702">
        <f>IF(Table1[[#This Row],[TeamFavorite]]=Table1[[#This Row],[TeamHome]],Table1[[#This Row],[ScoreAway]]-Table1[[#This Row],[ScoreHome]],Table1[[#This Row],[ScoreHome]]-Table1[[#This Row],[ScoreAway]])</f>
        <v>-3</v>
      </c>
      <c r="O8702">
        <f>IF(Table1[[#This Row],[SpreadActual]]&lt;Table1[[#This Row],[SpreadFavorite]],1,0)</f>
        <v>1</v>
      </c>
      <c r="P8702">
        <v>41.5</v>
      </c>
      <c r="Q8702" t="s">
        <v>180</v>
      </c>
      <c r="R8702" t="b">
        <v>0</v>
      </c>
      <c r="S8702">
        <v>57</v>
      </c>
      <c r="T8702">
        <v>5</v>
      </c>
      <c r="U8702">
        <v>77</v>
      </c>
    </row>
    <row r="8703" spans="1:22" x14ac:dyDescent="0.2">
      <c r="A8703" s="1">
        <v>38613</v>
      </c>
      <c r="B8703">
        <v>2005</v>
      </c>
      <c r="C8703">
        <f>_xlfn.MAXIFS(Table1[ScheduleWeekWritten],Table1[ScheduleSeason],Table1[[#This Row],[ScheduleSeason]])</f>
        <v>17</v>
      </c>
      <c r="D8703">
        <v>2</v>
      </c>
      <c r="E8703" cm="1">
        <f t="array" ref="E8703">_xlfn.XLOOKUP(Table1[[#This Row],[ScheduleWeekWritten]],Table3[Game],100+Table3[Increase],Table1[[#This Row],[ScheduleWeekWritten]])</f>
        <v>2</v>
      </c>
      <c r="F8703" t="b">
        <v>0</v>
      </c>
      <c r="G8703" t="s">
        <v>127</v>
      </c>
      <c r="H8703">
        <v>19</v>
      </c>
      <c r="I8703">
        <v>3</v>
      </c>
      <c r="J8703" t="s">
        <v>28</v>
      </c>
      <c r="K8703" t="s">
        <v>133</v>
      </c>
      <c r="L8703" t="str">
        <f>_xlfn.XLOOKUP(Table1[[#This Row],[TeamFavoriteID]],Table2[team_id],Table2[team_name],_xlfn.XLOOKUP(Table1[[#This Row],[TeamFavoriteID]],Table2[team_id_pfr],Table2[team_name],"Even"))</f>
        <v>Tampa Bay Buccaneers</v>
      </c>
      <c r="M8703">
        <v>-2.5</v>
      </c>
      <c r="N8703">
        <f>IF(Table1[[#This Row],[TeamFavorite]]=Table1[[#This Row],[TeamHome]],Table1[[#This Row],[ScoreAway]]-Table1[[#This Row],[ScoreHome]],Table1[[#This Row],[ScoreHome]]-Table1[[#This Row],[ScoreAway]])</f>
        <v>-16</v>
      </c>
      <c r="O8703">
        <f>IF(Table1[[#This Row],[SpreadActual]]&lt;Table1[[#This Row],[SpreadFavorite]],1,0)</f>
        <v>1</v>
      </c>
      <c r="P8703">
        <v>35</v>
      </c>
      <c r="Q8703" t="s">
        <v>168</v>
      </c>
      <c r="R8703" t="b">
        <v>0</v>
      </c>
      <c r="S8703">
        <v>84</v>
      </c>
      <c r="T8703">
        <v>7</v>
      </c>
      <c r="U8703">
        <v>61</v>
      </c>
    </row>
    <row r="8704" spans="1:22" x14ac:dyDescent="0.2">
      <c r="A8704" s="1">
        <v>38613</v>
      </c>
      <c r="B8704">
        <v>2005</v>
      </c>
      <c r="C8704">
        <f>_xlfn.MAXIFS(Table1[ScheduleWeekWritten],Table1[ScheduleSeason],Table1[[#This Row],[ScheduleSeason]])</f>
        <v>17</v>
      </c>
      <c r="D8704">
        <v>2</v>
      </c>
      <c r="E8704" cm="1">
        <f t="array" ref="E8704">_xlfn.XLOOKUP(Table1[[#This Row],[ScheduleWeekWritten]],Table3[Game],100+Table3[Increase],Table1[[#This Row],[ScheduleWeekWritten]])</f>
        <v>2</v>
      </c>
      <c r="F8704" t="b">
        <v>0</v>
      </c>
      <c r="G8704" t="s">
        <v>171</v>
      </c>
      <c r="H8704">
        <v>25</v>
      </c>
      <c r="I8704">
        <v>10</v>
      </c>
      <c r="J8704" t="s">
        <v>158</v>
      </c>
      <c r="K8704" t="s">
        <v>159</v>
      </c>
      <c r="L8704" t="str">
        <f>_xlfn.XLOOKUP(Table1[[#This Row],[TeamFavoriteID]],Table2[team_id],Table2[team_name],_xlfn.XLOOKUP(Table1[[#This Row],[TeamFavoriteID]],Table2[team_id_pfr],Table2[team_name],"Even"))</f>
        <v>Baltimore Ravens</v>
      </c>
      <c r="M8704">
        <v>-3.5</v>
      </c>
      <c r="N8704">
        <f>IF(Table1[[#This Row],[TeamFavorite]]=Table1[[#This Row],[TeamHome]],Table1[[#This Row],[ScoreAway]]-Table1[[#This Row],[ScoreHome]],Table1[[#This Row],[ScoreHome]]-Table1[[#This Row],[ScoreAway]])</f>
        <v>15</v>
      </c>
      <c r="O8704">
        <f>IF(Table1[[#This Row],[SpreadActual]]&lt;Table1[[#This Row],[SpreadFavorite]],1,0)</f>
        <v>0</v>
      </c>
      <c r="P8704">
        <v>36</v>
      </c>
      <c r="Q8704" t="s">
        <v>172</v>
      </c>
      <c r="R8704" t="b">
        <v>0</v>
      </c>
      <c r="S8704">
        <v>68</v>
      </c>
      <c r="T8704">
        <v>3</v>
      </c>
      <c r="U8704">
        <v>74</v>
      </c>
    </row>
    <row r="8705" spans="1:22" x14ac:dyDescent="0.2">
      <c r="A8705" s="1">
        <v>38614</v>
      </c>
      <c r="B8705">
        <v>2005</v>
      </c>
      <c r="C8705">
        <f>_xlfn.MAXIFS(Table1[ScheduleWeekWritten],Table1[ScheduleSeason],Table1[[#This Row],[ScheduleSeason]])</f>
        <v>17</v>
      </c>
      <c r="D8705">
        <v>2</v>
      </c>
      <c r="E8705" cm="1">
        <f t="array" ref="E8705">_xlfn.XLOOKUP(Table1[[#This Row],[ScheduleWeekWritten]],Table3[Game],100+Table3[Increase],Table1[[#This Row],[ScheduleWeekWritten]])</f>
        <v>2</v>
      </c>
      <c r="F8705" t="b">
        <v>0</v>
      </c>
      <c r="G8705" t="s">
        <v>67</v>
      </c>
      <c r="H8705">
        <v>13</v>
      </c>
      <c r="I8705">
        <v>14</v>
      </c>
      <c r="J8705" t="s">
        <v>61</v>
      </c>
      <c r="K8705" t="s">
        <v>68</v>
      </c>
      <c r="L8705" t="str">
        <f>_xlfn.XLOOKUP(Table1[[#This Row],[TeamFavoriteID]],Table2[team_id],Table2[team_name],_xlfn.XLOOKUP(Table1[[#This Row],[TeamFavoriteID]],Table2[team_id_pfr],Table2[team_name],"Even"))</f>
        <v>Dallas Cowboys</v>
      </c>
      <c r="M8705">
        <v>-6</v>
      </c>
      <c r="N8705">
        <f>IF(Table1[[#This Row],[TeamFavorite]]=Table1[[#This Row],[TeamHome]],Table1[[#This Row],[ScoreAway]]-Table1[[#This Row],[ScoreHome]],Table1[[#This Row],[ScoreHome]]-Table1[[#This Row],[ScoreAway]])</f>
        <v>1</v>
      </c>
      <c r="O8705">
        <f>IF(Table1[[#This Row],[SpreadActual]]&lt;Table1[[#This Row],[SpreadFavorite]],1,0)</f>
        <v>0</v>
      </c>
      <c r="P8705">
        <v>36</v>
      </c>
      <c r="Q8705" t="s">
        <v>119</v>
      </c>
      <c r="R8705" t="b">
        <v>0</v>
      </c>
      <c r="S8705">
        <v>86</v>
      </c>
      <c r="T8705">
        <v>11</v>
      </c>
      <c r="U8705">
        <v>51</v>
      </c>
    </row>
    <row r="8706" spans="1:22" x14ac:dyDescent="0.2">
      <c r="A8706" s="1">
        <v>38614</v>
      </c>
      <c r="B8706">
        <v>2005</v>
      </c>
      <c r="C8706">
        <f>_xlfn.MAXIFS(Table1[ScheduleWeekWritten],Table1[ScheduleSeason],Table1[[#This Row],[ScheduleSeason]])</f>
        <v>17</v>
      </c>
      <c r="D8706">
        <v>2</v>
      </c>
      <c r="E8706" cm="1">
        <f t="array" ref="E8706">_xlfn.XLOOKUP(Table1[[#This Row],[ScheduleWeekWritten]],Table3[Game],100+Table3[Increase],Table1[[#This Row],[ScheduleWeekWritten]])</f>
        <v>2</v>
      </c>
      <c r="F8706" t="b">
        <v>0</v>
      </c>
      <c r="G8706" t="s">
        <v>50</v>
      </c>
      <c r="H8706">
        <v>27</v>
      </c>
      <c r="I8706">
        <v>10</v>
      </c>
      <c r="J8706" t="s">
        <v>95</v>
      </c>
      <c r="K8706" t="s">
        <v>90</v>
      </c>
      <c r="L8706" t="str">
        <f>_xlfn.XLOOKUP(Table1[[#This Row],[TeamFavoriteID]],Table2[team_id],Table2[team_name],_xlfn.XLOOKUP(Table1[[#This Row],[TeamFavoriteID]],Table2[team_id_pfr],Table2[team_name],"Even"))</f>
        <v>New York Giants</v>
      </c>
      <c r="M8706">
        <v>-3</v>
      </c>
      <c r="N8706">
        <f>IF(Table1[[#This Row],[TeamFavorite]]=Table1[[#This Row],[TeamHome]],Table1[[#This Row],[ScoreAway]]-Table1[[#This Row],[ScoreHome]],Table1[[#This Row],[ScoreHome]]-Table1[[#This Row],[ScoreAway]])</f>
        <v>-17</v>
      </c>
      <c r="O8706">
        <f>IF(Table1[[#This Row],[SpreadActual]]&lt;Table1[[#This Row],[SpreadFavorite]],1,0)</f>
        <v>1</v>
      </c>
      <c r="P8706">
        <v>43</v>
      </c>
      <c r="Q8706" t="s">
        <v>126</v>
      </c>
      <c r="R8706" t="b">
        <v>0</v>
      </c>
      <c r="S8706">
        <v>77</v>
      </c>
      <c r="T8706">
        <v>8</v>
      </c>
      <c r="U8706">
        <v>53</v>
      </c>
    </row>
    <row r="8707" spans="1:22" x14ac:dyDescent="0.2">
      <c r="A8707" s="1">
        <v>38620</v>
      </c>
      <c r="B8707">
        <v>2005</v>
      </c>
      <c r="C8707">
        <f>_xlfn.MAXIFS(Table1[ScheduleWeekWritten],Table1[ScheduleSeason],Table1[[#This Row],[ScheduleSeason]])</f>
        <v>17</v>
      </c>
      <c r="D8707">
        <v>3</v>
      </c>
      <c r="E8707" cm="1">
        <f t="array" ref="E8707">_xlfn.XLOOKUP(Table1[[#This Row],[ScheduleWeekWritten]],Table3[Game],100+Table3[Increase],Table1[[#This Row],[ScheduleWeekWritten]])</f>
        <v>3</v>
      </c>
      <c r="F8707" t="b">
        <v>0</v>
      </c>
      <c r="G8707" t="s">
        <v>28</v>
      </c>
      <c r="H8707">
        <v>16</v>
      </c>
      <c r="I8707">
        <v>24</v>
      </c>
      <c r="J8707" t="s">
        <v>38</v>
      </c>
      <c r="K8707" t="s">
        <v>43</v>
      </c>
      <c r="L8707" t="str">
        <f>_xlfn.XLOOKUP(Table1[[#This Row],[TeamFavoriteID]],Table2[team_id],Table2[team_name],_xlfn.XLOOKUP(Table1[[#This Row],[TeamFavoriteID]],Table2[team_id_pfr],Table2[team_name],"Even"))</f>
        <v>Buffalo Bills</v>
      </c>
      <c r="M8707">
        <v>-3</v>
      </c>
      <c r="N8707">
        <f>IF(Table1[[#This Row],[TeamFavorite]]=Table1[[#This Row],[TeamHome]],Table1[[#This Row],[ScoreAway]]-Table1[[#This Row],[ScoreHome]],Table1[[#This Row],[ScoreHome]]-Table1[[#This Row],[ScoreAway]])</f>
        <v>8</v>
      </c>
      <c r="O8707">
        <f>IF(Table1[[#This Row],[SpreadActual]]&lt;Table1[[#This Row],[SpreadFavorite]],1,0)</f>
        <v>0</v>
      </c>
      <c r="P8707">
        <v>36</v>
      </c>
      <c r="Q8707" t="s">
        <v>123</v>
      </c>
      <c r="R8707" t="b">
        <v>0</v>
      </c>
      <c r="S8707">
        <v>68</v>
      </c>
      <c r="T8707">
        <v>10</v>
      </c>
      <c r="U8707">
        <v>75</v>
      </c>
    </row>
    <row r="8708" spans="1:22" x14ac:dyDescent="0.2">
      <c r="A8708" s="1">
        <v>38620</v>
      </c>
      <c r="B8708">
        <v>2005</v>
      </c>
      <c r="C8708">
        <f>_xlfn.MAXIFS(Table1[ScheduleWeekWritten],Table1[ScheduleSeason],Table1[[#This Row],[ScheduleSeason]])</f>
        <v>17</v>
      </c>
      <c r="D8708">
        <v>3</v>
      </c>
      <c r="E8708" cm="1">
        <f t="array" ref="E8708">_xlfn.XLOOKUP(Table1[[#This Row],[ScheduleWeekWritten]],Table3[Game],100+Table3[Increase],Table1[[#This Row],[ScheduleWeekWritten]])</f>
        <v>3</v>
      </c>
      <c r="F8708" t="b">
        <v>0</v>
      </c>
      <c r="G8708" t="s">
        <v>46</v>
      </c>
      <c r="H8708">
        <v>7</v>
      </c>
      <c r="I8708">
        <v>24</v>
      </c>
      <c r="J8708" t="s">
        <v>101</v>
      </c>
      <c r="K8708" t="s">
        <v>104</v>
      </c>
      <c r="L8708" t="str">
        <f>_xlfn.XLOOKUP(Table1[[#This Row],[TeamFavoriteID]],Table2[team_id],Table2[team_name],_xlfn.XLOOKUP(Table1[[#This Row],[TeamFavoriteID]],Table2[team_id_pfr],Table2[team_name],"Even"))</f>
        <v>Cincinnati Bengals</v>
      </c>
      <c r="M8708">
        <v>-3</v>
      </c>
      <c r="N8708">
        <f>IF(Table1[[#This Row],[TeamFavorite]]=Table1[[#This Row],[TeamHome]],Table1[[#This Row],[ScoreAway]]-Table1[[#This Row],[ScoreHome]],Table1[[#This Row],[ScoreHome]]-Table1[[#This Row],[ScoreAway]])</f>
        <v>-17</v>
      </c>
      <c r="O8708">
        <f>IF(Table1[[#This Row],[SpreadActual]]&lt;Table1[[#This Row],[SpreadFavorite]],1,0)</f>
        <v>1</v>
      </c>
      <c r="P8708">
        <v>39</v>
      </c>
      <c r="Q8708" t="s">
        <v>114</v>
      </c>
      <c r="R8708" t="b">
        <v>0</v>
      </c>
      <c r="S8708">
        <v>70</v>
      </c>
      <c r="T8708">
        <v>8</v>
      </c>
      <c r="U8708">
        <v>90</v>
      </c>
    </row>
    <row r="8709" spans="1:22" x14ac:dyDescent="0.2">
      <c r="A8709" s="1">
        <v>38620</v>
      </c>
      <c r="B8709">
        <v>2005</v>
      </c>
      <c r="C8709">
        <f>_xlfn.MAXIFS(Table1[ScheduleWeekWritten],Table1[ScheduleSeason],Table1[[#This Row],[ScheduleSeason]])</f>
        <v>17</v>
      </c>
      <c r="D8709">
        <v>3</v>
      </c>
      <c r="E8709" cm="1">
        <f t="array" ref="E8709">_xlfn.XLOOKUP(Table1[[#This Row],[ScheduleWeekWritten]],Table3[Game],100+Table3[Increase],Table1[[#This Row],[ScheduleWeekWritten]])</f>
        <v>3</v>
      </c>
      <c r="F8709" t="b">
        <v>0</v>
      </c>
      <c r="G8709" t="s">
        <v>33</v>
      </c>
      <c r="H8709">
        <v>16</v>
      </c>
      <c r="I8709">
        <v>17</v>
      </c>
      <c r="J8709" t="s">
        <v>127</v>
      </c>
      <c r="K8709" t="s">
        <v>133</v>
      </c>
      <c r="L8709" t="str">
        <f>_xlfn.XLOOKUP(Table1[[#This Row],[TeamFavoriteID]],Table2[team_id],Table2[team_name],_xlfn.XLOOKUP(Table1[[#This Row],[TeamFavoriteID]],Table2[team_id_pfr],Table2[team_name],"Even"))</f>
        <v>Tampa Bay Buccaneers</v>
      </c>
      <c r="M8709">
        <v>-3</v>
      </c>
      <c r="N8709">
        <f>IF(Table1[[#This Row],[TeamFavorite]]=Table1[[#This Row],[TeamHome]],Table1[[#This Row],[ScoreAway]]-Table1[[#This Row],[ScoreHome]],Table1[[#This Row],[ScoreHome]]-Table1[[#This Row],[ScoreAway]])</f>
        <v>-1</v>
      </c>
      <c r="O8709">
        <f>IF(Table1[[#This Row],[SpreadActual]]&lt;Table1[[#This Row],[SpreadFavorite]],1,0)</f>
        <v>0</v>
      </c>
      <c r="P8709">
        <v>38</v>
      </c>
      <c r="Q8709" t="s">
        <v>82</v>
      </c>
      <c r="R8709" t="b">
        <v>0</v>
      </c>
      <c r="S8709">
        <v>64</v>
      </c>
      <c r="T8709">
        <v>7</v>
      </c>
      <c r="U8709">
        <v>92</v>
      </c>
    </row>
    <row r="8710" spans="1:22" x14ac:dyDescent="0.2">
      <c r="A8710" s="1">
        <v>38620</v>
      </c>
      <c r="B8710">
        <v>2005</v>
      </c>
      <c r="C8710">
        <f>_xlfn.MAXIFS(Table1[ScheduleWeekWritten],Table1[ScheduleSeason],Table1[[#This Row],[ScheduleSeason]])</f>
        <v>17</v>
      </c>
      <c r="D8710">
        <v>3</v>
      </c>
      <c r="E8710" cm="1">
        <f t="array" ref="E8710">_xlfn.XLOOKUP(Table1[[#This Row],[ScheduleWeekWritten]],Table3[Game],100+Table3[Increase],Table1[[#This Row],[ScheduleWeekWritten]])</f>
        <v>3</v>
      </c>
      <c r="F8710" t="b">
        <v>0</v>
      </c>
      <c r="G8710" t="s">
        <v>140</v>
      </c>
      <c r="H8710">
        <v>13</v>
      </c>
      <c r="I8710">
        <v>6</v>
      </c>
      <c r="J8710" t="s">
        <v>62</v>
      </c>
      <c r="K8710" t="s">
        <v>72</v>
      </c>
      <c r="L8710" t="str">
        <f>_xlfn.XLOOKUP(Table1[[#This Row],[TeamFavoriteID]],Table2[team_id],Table2[team_name],_xlfn.XLOOKUP(Table1[[#This Row],[TeamFavoriteID]],Table2[team_id_pfr],Table2[team_name],"Even"))</f>
        <v>Baltimore Colts</v>
      </c>
      <c r="M8710">
        <v>-13.5</v>
      </c>
      <c r="N8710">
        <f>IF(Table1[[#This Row],[TeamFavorite]]=Table1[[#This Row],[TeamHome]],Table1[[#This Row],[ScoreAway]]-Table1[[#This Row],[ScoreHome]],Table1[[#This Row],[ScoreHome]]-Table1[[#This Row],[ScoreAway]])</f>
        <v>7</v>
      </c>
      <c r="O8710">
        <f>IF(Table1[[#This Row],[SpreadActual]]&lt;Table1[[#This Row],[SpreadFavorite]],1,0)</f>
        <v>0</v>
      </c>
      <c r="P8710">
        <v>47</v>
      </c>
      <c r="Q8710" t="s">
        <v>141</v>
      </c>
      <c r="R8710" t="b">
        <v>0</v>
      </c>
      <c r="S8710">
        <v>72</v>
      </c>
      <c r="T8710">
        <v>0</v>
      </c>
      <c r="V8710" t="s">
        <v>103</v>
      </c>
    </row>
    <row r="8711" spans="1:22" x14ac:dyDescent="0.2">
      <c r="A8711" s="1">
        <v>38620</v>
      </c>
      <c r="B8711">
        <v>2005</v>
      </c>
      <c r="C8711">
        <f>_xlfn.MAXIFS(Table1[ScheduleWeekWritten],Table1[ScheduleSeason],Table1[[#This Row],[ScheduleSeason]])</f>
        <v>17</v>
      </c>
      <c r="D8711">
        <v>3</v>
      </c>
      <c r="E8711" cm="1">
        <f t="array" ref="E8711">_xlfn.XLOOKUP(Table1[[#This Row],[ScheduleWeekWritten]],Table3[Game],100+Table3[Increase],Table1[[#This Row],[ScheduleWeekWritten]])</f>
        <v>3</v>
      </c>
      <c r="F8711" t="b">
        <v>0</v>
      </c>
      <c r="G8711" t="s">
        <v>19</v>
      </c>
      <c r="H8711">
        <v>27</v>
      </c>
      <c r="I8711">
        <v>24</v>
      </c>
      <c r="J8711" t="s">
        <v>152</v>
      </c>
      <c r="K8711" t="s">
        <v>162</v>
      </c>
      <c r="L8711" t="str">
        <f>_xlfn.XLOOKUP(Table1[[#This Row],[TeamFavoriteID]],Table2[team_id],Table2[team_name],_xlfn.XLOOKUP(Table1[[#This Row],[TeamFavoriteID]],Table2[team_id_pfr],Table2[team_name],"Even"))</f>
        <v>Carolina Panthers</v>
      </c>
      <c r="M8711">
        <v>-3.5</v>
      </c>
      <c r="N8711">
        <f>IF(Table1[[#This Row],[TeamFavorite]]=Table1[[#This Row],[TeamHome]],Table1[[#This Row],[ScoreAway]]-Table1[[#This Row],[ScoreHome]],Table1[[#This Row],[ScoreHome]]-Table1[[#This Row],[ScoreAway]])</f>
        <v>3</v>
      </c>
      <c r="O8711">
        <f>IF(Table1[[#This Row],[SpreadActual]]&lt;Table1[[#This Row],[SpreadFavorite]],1,0)</f>
        <v>0</v>
      </c>
      <c r="P8711">
        <v>37.5</v>
      </c>
      <c r="Q8711" t="s">
        <v>143</v>
      </c>
      <c r="R8711" t="b">
        <v>0</v>
      </c>
      <c r="S8711">
        <v>82</v>
      </c>
      <c r="T8711">
        <v>10</v>
      </c>
      <c r="U8711">
        <v>76</v>
      </c>
    </row>
    <row r="8712" spans="1:22" x14ac:dyDescent="0.2">
      <c r="A8712" s="1">
        <v>38620</v>
      </c>
      <c r="B8712">
        <v>2005</v>
      </c>
      <c r="C8712">
        <f>_xlfn.MAXIFS(Table1[ScheduleWeekWritten],Table1[ScheduleSeason],Table1[[#This Row],[ScheduleSeason]])</f>
        <v>17</v>
      </c>
      <c r="D8712">
        <v>3</v>
      </c>
      <c r="E8712" cm="1">
        <f t="array" ref="E8712">_xlfn.XLOOKUP(Table1[[#This Row],[ScheduleWeekWritten]],Table3[Game],100+Table3[Increase],Table1[[#This Row],[ScheduleWeekWritten]])</f>
        <v>3</v>
      </c>
      <c r="F8712" t="b">
        <v>0</v>
      </c>
      <c r="G8712" t="s">
        <v>54</v>
      </c>
      <c r="H8712">
        <v>33</v>
      </c>
      <c r="I8712">
        <v>16</v>
      </c>
      <c r="J8712" t="s">
        <v>95</v>
      </c>
      <c r="K8712" t="s">
        <v>55</v>
      </c>
      <c r="L8712" t="str">
        <f>_xlfn.XLOOKUP(Table1[[#This Row],[TeamFavoriteID]],Table2[team_id],Table2[team_name],_xlfn.XLOOKUP(Table1[[#This Row],[TeamFavoriteID]],Table2[team_id_pfr],Table2[team_name],"Even"))</f>
        <v>Minnesota Vikings</v>
      </c>
      <c r="M8712">
        <v>-3.5</v>
      </c>
      <c r="N8712">
        <f>IF(Table1[[#This Row],[TeamFavorite]]=Table1[[#This Row],[TeamHome]],Table1[[#This Row],[ScoreAway]]-Table1[[#This Row],[ScoreHome]],Table1[[#This Row],[ScoreHome]]-Table1[[#This Row],[ScoreAway]])</f>
        <v>-17</v>
      </c>
      <c r="O8712">
        <f>IF(Table1[[#This Row],[SpreadActual]]&lt;Table1[[#This Row],[SpreadFavorite]],1,0)</f>
        <v>1</v>
      </c>
      <c r="P8712">
        <v>44.5</v>
      </c>
      <c r="Q8712" t="s">
        <v>137</v>
      </c>
      <c r="R8712" t="b">
        <v>0</v>
      </c>
      <c r="S8712">
        <v>72</v>
      </c>
      <c r="T8712">
        <v>0</v>
      </c>
      <c r="V8712" t="s">
        <v>103</v>
      </c>
    </row>
    <row r="8713" spans="1:22" x14ac:dyDescent="0.2">
      <c r="A8713" s="1">
        <v>38620</v>
      </c>
      <c r="B8713">
        <v>2005</v>
      </c>
      <c r="C8713">
        <f>_xlfn.MAXIFS(Table1[ScheduleWeekWritten],Table1[ScheduleSeason],Table1[[#This Row],[ScheduleSeason]])</f>
        <v>17</v>
      </c>
      <c r="D8713">
        <v>3</v>
      </c>
      <c r="E8713" cm="1">
        <f t="array" ref="E8713">_xlfn.XLOOKUP(Table1[[#This Row],[ScheduleWeekWritten]],Table3[Game],100+Table3[Increase],Table1[[#This Row],[ScheduleWeekWritten]])</f>
        <v>3</v>
      </c>
      <c r="F8713" t="b">
        <v>0</v>
      </c>
      <c r="G8713" t="s">
        <v>31</v>
      </c>
      <c r="H8713">
        <v>20</v>
      </c>
      <c r="I8713">
        <v>26</v>
      </c>
      <c r="J8713" t="s">
        <v>154</v>
      </c>
      <c r="K8713" t="s">
        <v>32</v>
      </c>
      <c r="L8713" t="str">
        <f>_xlfn.XLOOKUP(Table1[[#This Row],[TeamFavoriteID]],Table2[team_id],Table2[team_name],_xlfn.XLOOKUP(Table1[[#This Row],[TeamFavoriteID]],Table2[team_id_pfr],Table2[team_name],"Even"))</f>
        <v>New York Jets</v>
      </c>
      <c r="M8713">
        <v>-2.5</v>
      </c>
      <c r="N8713">
        <f>IF(Table1[[#This Row],[TeamFavorite]]=Table1[[#This Row],[TeamHome]],Table1[[#This Row],[ScoreAway]]-Table1[[#This Row],[ScoreHome]],Table1[[#This Row],[ScoreHome]]-Table1[[#This Row],[ScoreAway]])</f>
        <v>6</v>
      </c>
      <c r="O8713">
        <f>IF(Table1[[#This Row],[SpreadActual]]&lt;Table1[[#This Row],[SpreadFavorite]],1,0)</f>
        <v>0</v>
      </c>
      <c r="P8713">
        <v>34.5</v>
      </c>
      <c r="Q8713" t="s">
        <v>126</v>
      </c>
      <c r="R8713" t="b">
        <v>0</v>
      </c>
      <c r="S8713">
        <v>67</v>
      </c>
      <c r="T8713">
        <v>10</v>
      </c>
      <c r="U8713">
        <v>60</v>
      </c>
    </row>
    <row r="8714" spans="1:22" x14ac:dyDescent="0.2">
      <c r="A8714" s="1">
        <v>38620</v>
      </c>
      <c r="B8714">
        <v>2005</v>
      </c>
      <c r="C8714">
        <f>_xlfn.MAXIFS(Table1[ScheduleWeekWritten],Table1[ScheduleSeason],Table1[[#This Row],[ScheduleSeason]])</f>
        <v>17</v>
      </c>
      <c r="D8714">
        <v>3</v>
      </c>
      <c r="E8714" cm="1">
        <f t="array" ref="E8714">_xlfn.XLOOKUP(Table1[[#This Row],[ScheduleWeekWritten]],Table3[Game],100+Table3[Increase],Table1[[#This Row],[ScheduleWeekWritten]])</f>
        <v>3</v>
      </c>
      <c r="F8714" t="b">
        <v>0</v>
      </c>
      <c r="G8714" t="s">
        <v>58</v>
      </c>
      <c r="H8714">
        <v>23</v>
      </c>
      <c r="I8714">
        <v>20</v>
      </c>
      <c r="J8714" t="s">
        <v>20</v>
      </c>
      <c r="K8714" t="s">
        <v>77</v>
      </c>
      <c r="L8714" t="str">
        <f>_xlfn.XLOOKUP(Table1[[#This Row],[TeamFavoriteID]],Table2[team_id],Table2[team_name],_xlfn.XLOOKUP(Table1[[#This Row],[TeamFavoriteID]],Table2[team_id_pfr],Table2[team_name],"Even"))</f>
        <v>Philadelphia Eagles</v>
      </c>
      <c r="M8714">
        <v>-8.5</v>
      </c>
      <c r="N8714">
        <f>IF(Table1[[#This Row],[TeamFavorite]]=Table1[[#This Row],[TeamHome]],Table1[[#This Row],[ScoreAway]]-Table1[[#This Row],[ScoreHome]],Table1[[#This Row],[ScoreHome]]-Table1[[#This Row],[ScoreAway]])</f>
        <v>-3</v>
      </c>
      <c r="O8714">
        <f>IF(Table1[[#This Row],[SpreadActual]]&lt;Table1[[#This Row],[SpreadFavorite]],1,0)</f>
        <v>0</v>
      </c>
      <c r="P8714">
        <v>47</v>
      </c>
      <c r="Q8714" t="s">
        <v>183</v>
      </c>
      <c r="R8714" t="b">
        <v>0</v>
      </c>
      <c r="S8714">
        <v>69</v>
      </c>
      <c r="T8714">
        <v>10</v>
      </c>
      <c r="U8714">
        <v>60</v>
      </c>
    </row>
    <row r="8715" spans="1:22" x14ac:dyDescent="0.2">
      <c r="A8715" s="1">
        <v>38620</v>
      </c>
      <c r="B8715">
        <v>2005</v>
      </c>
      <c r="C8715">
        <f>_xlfn.MAXIFS(Table1[ScheduleWeekWritten],Table1[ScheduleSeason],Table1[[#This Row],[ScheduleSeason]])</f>
        <v>17</v>
      </c>
      <c r="D8715">
        <v>3</v>
      </c>
      <c r="E8715" cm="1">
        <f t="array" ref="E8715">_xlfn.XLOOKUP(Table1[[#This Row],[ScheduleWeekWritten]],Table3[Game],100+Table3[Increase],Table1[[#This Row],[ScheduleWeekWritten]])</f>
        <v>3</v>
      </c>
      <c r="F8715" t="b">
        <v>0</v>
      </c>
      <c r="G8715" t="s">
        <v>49</v>
      </c>
      <c r="H8715">
        <v>20</v>
      </c>
      <c r="I8715">
        <v>23</v>
      </c>
      <c r="J8715" t="s">
        <v>115</v>
      </c>
      <c r="K8715" t="s">
        <v>51</v>
      </c>
      <c r="L8715" t="str">
        <f>_xlfn.XLOOKUP(Table1[[#This Row],[TeamFavoriteID]],Table2[team_id],Table2[team_name],_xlfn.XLOOKUP(Table1[[#This Row],[TeamFavoriteID]],Table2[team_id_pfr],Table2[team_name],"Even"))</f>
        <v>Pittsburgh Steelers</v>
      </c>
      <c r="M8715">
        <v>-3</v>
      </c>
      <c r="N8715">
        <f>IF(Table1[[#This Row],[TeamFavorite]]=Table1[[#This Row],[TeamHome]],Table1[[#This Row],[ScoreAway]]-Table1[[#This Row],[ScoreHome]],Table1[[#This Row],[ScoreHome]]-Table1[[#This Row],[ScoreAway]])</f>
        <v>3</v>
      </c>
      <c r="O8715">
        <f>IF(Table1[[#This Row],[SpreadActual]]&lt;Table1[[#This Row],[SpreadFavorite]],1,0)</f>
        <v>0</v>
      </c>
      <c r="P8715">
        <v>41.5</v>
      </c>
      <c r="Q8715" t="s">
        <v>175</v>
      </c>
      <c r="R8715" t="b">
        <v>0</v>
      </c>
      <c r="S8715">
        <v>71</v>
      </c>
      <c r="T8715">
        <v>7</v>
      </c>
      <c r="U8715">
        <v>72</v>
      </c>
    </row>
    <row r="8716" spans="1:22" x14ac:dyDescent="0.2">
      <c r="A8716" s="1">
        <v>38620</v>
      </c>
      <c r="B8716">
        <v>2005</v>
      </c>
      <c r="C8716">
        <f>_xlfn.MAXIFS(Table1[ScheduleWeekWritten],Table1[ScheduleSeason],Table1[[#This Row],[ScheduleSeason]])</f>
        <v>17</v>
      </c>
      <c r="D8716">
        <v>3</v>
      </c>
      <c r="E8716" cm="1">
        <f t="array" ref="E8716">_xlfn.XLOOKUP(Table1[[#This Row],[ScheduleWeekWritten]],Table3[Game],100+Table3[Increase],Table1[[#This Row],[ScheduleWeekWritten]])</f>
        <v>3</v>
      </c>
      <c r="F8716" t="b">
        <v>0</v>
      </c>
      <c r="G8716" t="s">
        <v>27</v>
      </c>
      <c r="H8716">
        <v>45</v>
      </c>
      <c r="I8716">
        <v>23</v>
      </c>
      <c r="J8716" t="s">
        <v>50</v>
      </c>
      <c r="K8716" t="s">
        <v>29</v>
      </c>
      <c r="L8716" t="str">
        <f>_xlfn.XLOOKUP(Table1[[#This Row],[TeamFavoriteID]],Table2[team_id],Table2[team_name],_xlfn.XLOOKUP(Table1[[#This Row],[TeamFavoriteID]],Table2[team_id_pfr],Table2[team_name],"Even"))</f>
        <v>Los Angeles Chargers</v>
      </c>
      <c r="M8716">
        <v>-5.5</v>
      </c>
      <c r="N8716">
        <f>IF(Table1[[#This Row],[TeamFavorite]]=Table1[[#This Row],[TeamHome]],Table1[[#This Row],[ScoreAway]]-Table1[[#This Row],[ScoreHome]],Table1[[#This Row],[ScoreHome]]-Table1[[#This Row],[ScoreAway]])</f>
        <v>22</v>
      </c>
      <c r="O8716">
        <f>IF(Table1[[#This Row],[SpreadActual]]&lt;Table1[[#This Row],[SpreadFavorite]],1,0)</f>
        <v>0</v>
      </c>
      <c r="P8716">
        <v>42.5</v>
      </c>
      <c r="Q8716" t="s">
        <v>94</v>
      </c>
      <c r="R8716" t="b">
        <v>0</v>
      </c>
      <c r="S8716">
        <v>65</v>
      </c>
      <c r="T8716">
        <v>7</v>
      </c>
      <c r="U8716">
        <v>70</v>
      </c>
    </row>
    <row r="8717" spans="1:22" x14ac:dyDescent="0.2">
      <c r="A8717" s="1">
        <v>38620</v>
      </c>
      <c r="B8717">
        <v>2005</v>
      </c>
      <c r="C8717">
        <f>_xlfn.MAXIFS(Table1[ScheduleWeekWritten],Table1[ScheduleSeason],Table1[[#This Row],[ScheduleSeason]])</f>
        <v>17</v>
      </c>
      <c r="D8717">
        <v>3</v>
      </c>
      <c r="E8717" cm="1">
        <f t="array" ref="E8717">_xlfn.XLOOKUP(Table1[[#This Row],[ScheduleWeekWritten]],Table3[Game],100+Table3[Increase],Table1[[#This Row],[ScheduleWeekWritten]])</f>
        <v>3</v>
      </c>
      <c r="F8717" t="b">
        <v>0</v>
      </c>
      <c r="G8717" t="s">
        <v>53</v>
      </c>
      <c r="H8717">
        <v>31</v>
      </c>
      <c r="I8717">
        <v>34</v>
      </c>
      <c r="J8717" t="s">
        <v>67</v>
      </c>
      <c r="K8717" t="s">
        <v>68</v>
      </c>
      <c r="L8717" t="str">
        <f>_xlfn.XLOOKUP(Table1[[#This Row],[TeamFavoriteID]],Table2[team_id],Table2[team_name],_xlfn.XLOOKUP(Table1[[#This Row],[TeamFavoriteID]],Table2[team_id_pfr],Table2[team_name],"Even"))</f>
        <v>Dallas Cowboys</v>
      </c>
      <c r="M8717">
        <v>-6.5</v>
      </c>
      <c r="N8717">
        <f>IF(Table1[[#This Row],[TeamFavorite]]=Table1[[#This Row],[TeamHome]],Table1[[#This Row],[ScoreAway]]-Table1[[#This Row],[ScoreHome]],Table1[[#This Row],[ScoreHome]]-Table1[[#This Row],[ScoreAway]])</f>
        <v>-3</v>
      </c>
      <c r="O8717">
        <f>IF(Table1[[#This Row],[SpreadActual]]&lt;Table1[[#This Row],[SpreadFavorite]],1,0)</f>
        <v>0</v>
      </c>
      <c r="P8717">
        <v>41</v>
      </c>
      <c r="Q8717" t="s">
        <v>118</v>
      </c>
      <c r="R8717" t="b">
        <v>0</v>
      </c>
      <c r="S8717">
        <v>61</v>
      </c>
      <c r="T8717">
        <v>8</v>
      </c>
      <c r="U8717">
        <v>57</v>
      </c>
    </row>
    <row r="8718" spans="1:22" x14ac:dyDescent="0.2">
      <c r="A8718" s="1">
        <v>38620</v>
      </c>
      <c r="B8718">
        <v>2005</v>
      </c>
      <c r="C8718">
        <f>_xlfn.MAXIFS(Table1[ScheduleWeekWritten],Table1[ScheduleSeason],Table1[[#This Row],[ScheduleSeason]])</f>
        <v>17</v>
      </c>
      <c r="D8718">
        <v>3</v>
      </c>
      <c r="E8718" cm="1">
        <f t="array" ref="E8718">_xlfn.XLOOKUP(Table1[[#This Row],[ScheduleWeekWritten]],Table3[Game],100+Table3[Increase],Table1[[#This Row],[ScheduleWeekWritten]])</f>
        <v>3</v>
      </c>
      <c r="F8718" t="b">
        <v>0</v>
      </c>
      <c r="G8718" t="s">
        <v>128</v>
      </c>
      <c r="H8718">
        <v>37</v>
      </c>
      <c r="I8718">
        <v>12</v>
      </c>
      <c r="J8718" t="s">
        <v>149</v>
      </c>
      <c r="K8718" t="s">
        <v>132</v>
      </c>
      <c r="L8718" t="str">
        <f>_xlfn.XLOOKUP(Table1[[#This Row],[TeamFavoriteID]],Table2[team_id],Table2[team_name],_xlfn.XLOOKUP(Table1[[#This Row],[TeamFavoriteID]],Table2[team_id_pfr],Table2[team_name],"Even"))</f>
        <v>Seattle Seahawks</v>
      </c>
      <c r="M8718">
        <v>-6.5</v>
      </c>
      <c r="N8718">
        <f>IF(Table1[[#This Row],[TeamFavorite]]=Table1[[#This Row],[TeamHome]],Table1[[#This Row],[ScoreAway]]-Table1[[#This Row],[ScoreHome]],Table1[[#This Row],[ScoreHome]]-Table1[[#This Row],[ScoreAway]])</f>
        <v>-25</v>
      </c>
      <c r="O8718">
        <f>IF(Table1[[#This Row],[SpreadActual]]&lt;Table1[[#This Row],[SpreadFavorite]],1,0)</f>
        <v>1</v>
      </c>
      <c r="P8718">
        <v>42</v>
      </c>
      <c r="Q8718" t="s">
        <v>180</v>
      </c>
      <c r="R8718" t="b">
        <v>0</v>
      </c>
      <c r="S8718">
        <v>56</v>
      </c>
      <c r="T8718">
        <v>6</v>
      </c>
      <c r="U8718">
        <v>65</v>
      </c>
    </row>
    <row r="8719" spans="1:22" x14ac:dyDescent="0.2">
      <c r="A8719" s="1">
        <v>38620</v>
      </c>
      <c r="B8719">
        <v>2005</v>
      </c>
      <c r="C8719">
        <f>_xlfn.MAXIFS(Table1[ScheduleWeekWritten],Table1[ScheduleSeason],Table1[[#This Row],[ScheduleSeason]])</f>
        <v>17</v>
      </c>
      <c r="D8719">
        <v>3</v>
      </c>
      <c r="E8719" cm="1">
        <f t="array" ref="E8719">_xlfn.XLOOKUP(Table1[[#This Row],[ScheduleWeekWritten]],Table3[Game],100+Table3[Increase],Table1[[#This Row],[ScheduleWeekWritten]])</f>
        <v>3</v>
      </c>
      <c r="F8719" t="b">
        <v>0</v>
      </c>
      <c r="G8719" t="s">
        <v>153</v>
      </c>
      <c r="H8719">
        <v>31</v>
      </c>
      <c r="I8719">
        <v>27</v>
      </c>
      <c r="J8719" t="s">
        <v>171</v>
      </c>
      <c r="K8719" t="s">
        <v>40</v>
      </c>
      <c r="L8719" t="str">
        <f>_xlfn.XLOOKUP(Table1[[#This Row],[TeamFavoriteID]],Table2[team_id],Table2[team_name],_xlfn.XLOOKUP(Table1[[#This Row],[TeamFavoriteID]],Table2[team_id_pfr],Table2[team_name],"Even"))</f>
        <v>Los Angeles Rams</v>
      </c>
      <c r="M8719">
        <v>-6.5</v>
      </c>
      <c r="N8719">
        <f>IF(Table1[[#This Row],[TeamFavorite]]=Table1[[#This Row],[TeamHome]],Table1[[#This Row],[ScoreAway]]-Table1[[#This Row],[ScoreHome]],Table1[[#This Row],[ScoreHome]]-Table1[[#This Row],[ScoreAway]])</f>
        <v>4</v>
      </c>
      <c r="O8719">
        <f>IF(Table1[[#This Row],[SpreadActual]]&lt;Table1[[#This Row],[SpreadFavorite]],1,0)</f>
        <v>0</v>
      </c>
      <c r="P8719">
        <v>46</v>
      </c>
      <c r="Q8719" t="s">
        <v>157</v>
      </c>
      <c r="R8719" t="b">
        <v>0</v>
      </c>
      <c r="S8719">
        <v>72</v>
      </c>
      <c r="T8719">
        <v>0</v>
      </c>
      <c r="V8719" t="s">
        <v>103</v>
      </c>
    </row>
    <row r="8720" spans="1:22" x14ac:dyDescent="0.2">
      <c r="A8720" s="1">
        <v>38621</v>
      </c>
      <c r="B8720">
        <v>2005</v>
      </c>
      <c r="C8720">
        <f>_xlfn.MAXIFS(Table1[ScheduleWeekWritten],Table1[ScheduleSeason],Table1[[#This Row],[ScheduleSeason]])</f>
        <v>17</v>
      </c>
      <c r="D8720">
        <v>3</v>
      </c>
      <c r="E8720" cm="1">
        <f t="array" ref="E8720">_xlfn.XLOOKUP(Table1[[#This Row],[ScheduleWeekWritten]],Table3[Game],100+Table3[Increase],Table1[[#This Row],[ScheduleWeekWritten]])</f>
        <v>3</v>
      </c>
      <c r="F8720" t="b">
        <v>0</v>
      </c>
      <c r="G8720" t="s">
        <v>24</v>
      </c>
      <c r="H8720">
        <v>30</v>
      </c>
      <c r="I8720">
        <v>10</v>
      </c>
      <c r="J8720" t="s">
        <v>42</v>
      </c>
      <c r="K8720" t="s">
        <v>88</v>
      </c>
      <c r="L8720" t="str">
        <f>_xlfn.XLOOKUP(Table1[[#This Row],[TeamFavoriteID]],Table2[team_id],Table2[team_name],_xlfn.XLOOKUP(Table1[[#This Row],[TeamFavoriteID]],Table2[team_id_pfr],Table2[team_name],"Even"))</f>
        <v>Denver Broncos</v>
      </c>
      <c r="M8720">
        <v>-2.5</v>
      </c>
      <c r="N8720">
        <f>IF(Table1[[#This Row],[TeamFavorite]]=Table1[[#This Row],[TeamHome]],Table1[[#This Row],[ScoreAway]]-Table1[[#This Row],[ScoreHome]],Table1[[#This Row],[ScoreHome]]-Table1[[#This Row],[ScoreAway]])</f>
        <v>-20</v>
      </c>
      <c r="O8720">
        <f>IF(Table1[[#This Row],[SpreadActual]]&lt;Table1[[#This Row],[SpreadFavorite]],1,0)</f>
        <v>1</v>
      </c>
      <c r="P8720">
        <v>49</v>
      </c>
      <c r="Q8720" t="s">
        <v>174</v>
      </c>
      <c r="R8720" t="b">
        <v>0</v>
      </c>
      <c r="S8720">
        <v>58</v>
      </c>
      <c r="T8720">
        <v>11</v>
      </c>
      <c r="U8720">
        <v>49</v>
      </c>
    </row>
    <row r="8721" spans="1:22" x14ac:dyDescent="0.2">
      <c r="A8721" s="1">
        <v>38627</v>
      </c>
      <c r="B8721">
        <v>2005</v>
      </c>
      <c r="C8721">
        <f>_xlfn.MAXIFS(Table1[ScheduleWeekWritten],Table1[ScheduleSeason],Table1[[#This Row],[ScheduleSeason]])</f>
        <v>17</v>
      </c>
      <c r="D8721">
        <v>4</v>
      </c>
      <c r="E8721" cm="1">
        <f t="array" ref="E8721">_xlfn.XLOOKUP(Table1[[#This Row],[ScheduleWeekWritten]],Table3[Game],100+Table3[Increase],Table1[[#This Row],[ScheduleWeekWritten]])</f>
        <v>4</v>
      </c>
      <c r="F8721" t="b">
        <v>0</v>
      </c>
      <c r="G8721" t="s">
        <v>149</v>
      </c>
      <c r="H8721">
        <v>31</v>
      </c>
      <c r="I8721">
        <v>14</v>
      </c>
      <c r="J8721" t="s">
        <v>53</v>
      </c>
      <c r="K8721" t="s">
        <v>59</v>
      </c>
      <c r="L8721" t="str">
        <f>_xlfn.XLOOKUP(Table1[[#This Row],[TeamFavoriteID]],Table2[team_id],Table2[team_name],_xlfn.XLOOKUP(Table1[[#This Row],[TeamFavoriteID]],Table2[team_id_pfr],Table2[team_name],"Even"))</f>
        <v>Arizona Cardinals</v>
      </c>
      <c r="M8721">
        <v>-3</v>
      </c>
      <c r="N8721">
        <f>IF(Table1[[#This Row],[TeamFavorite]]=Table1[[#This Row],[TeamHome]],Table1[[#This Row],[ScoreAway]]-Table1[[#This Row],[ScoreHome]],Table1[[#This Row],[ScoreHome]]-Table1[[#This Row],[ScoreAway]])</f>
        <v>-17</v>
      </c>
      <c r="O8721">
        <f>IF(Table1[[#This Row],[SpreadActual]]&lt;Table1[[#This Row],[SpreadFavorite]],1,0)</f>
        <v>1</v>
      </c>
      <c r="P8721">
        <v>42</v>
      </c>
      <c r="Q8721" t="s">
        <v>185</v>
      </c>
      <c r="R8721" t="b">
        <v>1</v>
      </c>
      <c r="S8721">
        <v>66</v>
      </c>
      <c r="T8721">
        <v>7</v>
      </c>
      <c r="U8721">
        <v>58</v>
      </c>
    </row>
    <row r="8722" spans="1:22" x14ac:dyDescent="0.2">
      <c r="A8722" s="1">
        <v>38627</v>
      </c>
      <c r="B8722">
        <v>2005</v>
      </c>
      <c r="C8722">
        <f>_xlfn.MAXIFS(Table1[ScheduleWeekWritten],Table1[ScheduleSeason],Table1[[#This Row],[ScheduleSeason]])</f>
        <v>17</v>
      </c>
      <c r="D8722">
        <v>4</v>
      </c>
      <c r="E8722" cm="1">
        <f t="array" ref="E8722">_xlfn.XLOOKUP(Table1[[#This Row],[ScheduleWeekWritten]],Table3[Game],100+Table3[Increase],Table1[[#This Row],[ScheduleWeekWritten]])</f>
        <v>4</v>
      </c>
      <c r="F8722" t="b">
        <v>0</v>
      </c>
      <c r="G8722" t="s">
        <v>38</v>
      </c>
      <c r="H8722">
        <v>30</v>
      </c>
      <c r="I8722">
        <v>10</v>
      </c>
      <c r="J8722" t="s">
        <v>54</v>
      </c>
      <c r="K8722" t="s">
        <v>109</v>
      </c>
      <c r="L8722" t="str">
        <f>_xlfn.XLOOKUP(Table1[[#This Row],[TeamFavoriteID]],Table2[team_id],Table2[team_name],_xlfn.XLOOKUP(Table1[[#This Row],[TeamFavoriteID]],Table2[team_id_pfr],Table2[team_name],"Even"))</f>
        <v>Atlanta Falcons</v>
      </c>
      <c r="M8722">
        <v>-6</v>
      </c>
      <c r="N8722">
        <f>IF(Table1[[#This Row],[TeamFavorite]]=Table1[[#This Row],[TeamHome]],Table1[[#This Row],[ScoreAway]]-Table1[[#This Row],[ScoreHome]],Table1[[#This Row],[ScoreHome]]-Table1[[#This Row],[ScoreAway]])</f>
        <v>-20</v>
      </c>
      <c r="O8722">
        <f>IF(Table1[[#This Row],[SpreadActual]]&lt;Table1[[#This Row],[SpreadFavorite]],1,0)</f>
        <v>1</v>
      </c>
      <c r="P8722">
        <v>44.5</v>
      </c>
      <c r="Q8722" t="s">
        <v>148</v>
      </c>
      <c r="R8722" t="b">
        <v>0</v>
      </c>
      <c r="S8722">
        <v>72</v>
      </c>
      <c r="T8722">
        <v>0</v>
      </c>
      <c r="V8722" t="s">
        <v>103</v>
      </c>
    </row>
    <row r="8723" spans="1:22" x14ac:dyDescent="0.2">
      <c r="A8723" s="1">
        <v>38627</v>
      </c>
      <c r="B8723">
        <v>2005</v>
      </c>
      <c r="C8723">
        <f>_xlfn.MAXIFS(Table1[ScheduleWeekWritten],Table1[ScheduleSeason],Table1[[#This Row],[ScheduleSeason]])</f>
        <v>17</v>
      </c>
      <c r="D8723">
        <v>4</v>
      </c>
      <c r="E8723" cm="1">
        <f t="array" ref="E8723">_xlfn.XLOOKUP(Table1[[#This Row],[ScheduleWeekWritten]],Table3[Game],100+Table3[Increase],Table1[[#This Row],[ScheduleWeekWritten]])</f>
        <v>4</v>
      </c>
      <c r="F8723" t="b">
        <v>0</v>
      </c>
      <c r="G8723" t="s">
        <v>158</v>
      </c>
      <c r="H8723">
        <v>13</v>
      </c>
      <c r="I8723">
        <v>3</v>
      </c>
      <c r="J8723" t="s">
        <v>31</v>
      </c>
      <c r="K8723" t="s">
        <v>159</v>
      </c>
      <c r="L8723" t="str">
        <f>_xlfn.XLOOKUP(Table1[[#This Row],[TeamFavoriteID]],Table2[team_id],Table2[team_name],_xlfn.XLOOKUP(Table1[[#This Row],[TeamFavoriteID]],Table2[team_id_pfr],Table2[team_name],"Even"))</f>
        <v>Baltimore Ravens</v>
      </c>
      <c r="M8723">
        <v>-7.5</v>
      </c>
      <c r="N8723">
        <f>IF(Table1[[#This Row],[TeamFavorite]]=Table1[[#This Row],[TeamHome]],Table1[[#This Row],[ScoreAway]]-Table1[[#This Row],[ScoreHome]],Table1[[#This Row],[ScoreHome]]-Table1[[#This Row],[ScoreAway]])</f>
        <v>-10</v>
      </c>
      <c r="O8723">
        <f>IF(Table1[[#This Row],[SpreadActual]]&lt;Table1[[#This Row],[SpreadFavorite]],1,0)</f>
        <v>1</v>
      </c>
      <c r="P8723">
        <v>31.5</v>
      </c>
      <c r="Q8723" t="s">
        <v>166</v>
      </c>
      <c r="R8723" t="b">
        <v>0</v>
      </c>
      <c r="S8723">
        <v>64</v>
      </c>
      <c r="T8723">
        <v>4</v>
      </c>
      <c r="U8723">
        <v>65</v>
      </c>
    </row>
    <row r="8724" spans="1:22" x14ac:dyDescent="0.2">
      <c r="A8724" s="1">
        <v>38627</v>
      </c>
      <c r="B8724">
        <v>2005</v>
      </c>
      <c r="C8724">
        <f>_xlfn.MAXIFS(Table1[ScheduleWeekWritten],Table1[ScheduleSeason],Table1[[#This Row],[ScheduleSeason]])</f>
        <v>17</v>
      </c>
      <c r="D8724">
        <v>4</v>
      </c>
      <c r="E8724" cm="1">
        <f t="array" ref="E8724">_xlfn.XLOOKUP(Table1[[#This Row],[ScheduleWeekWritten]],Table3[Game],100+Table3[Increase],Table1[[#This Row],[ScheduleWeekWritten]])</f>
        <v>4</v>
      </c>
      <c r="F8724" t="b">
        <v>0</v>
      </c>
      <c r="G8724" t="s">
        <v>101</v>
      </c>
      <c r="H8724">
        <v>16</v>
      </c>
      <c r="I8724">
        <v>10</v>
      </c>
      <c r="J8724" t="s">
        <v>177</v>
      </c>
      <c r="K8724" t="s">
        <v>104</v>
      </c>
      <c r="L8724" t="str">
        <f>_xlfn.XLOOKUP(Table1[[#This Row],[TeamFavoriteID]],Table2[team_id],Table2[team_name],_xlfn.XLOOKUP(Table1[[#This Row],[TeamFavoriteID]],Table2[team_id_pfr],Table2[team_name],"Even"))</f>
        <v>Cincinnati Bengals</v>
      </c>
      <c r="M8724">
        <v>-9.5</v>
      </c>
      <c r="N8724">
        <f>IF(Table1[[#This Row],[TeamFavorite]]=Table1[[#This Row],[TeamHome]],Table1[[#This Row],[ScoreAway]]-Table1[[#This Row],[ScoreHome]],Table1[[#This Row],[ScoreHome]]-Table1[[#This Row],[ScoreAway]])</f>
        <v>-6</v>
      </c>
      <c r="O8724">
        <f>IF(Table1[[#This Row],[SpreadActual]]&lt;Table1[[#This Row],[SpreadFavorite]],1,0)</f>
        <v>0</v>
      </c>
      <c r="P8724">
        <v>41.5</v>
      </c>
      <c r="Q8724" t="s">
        <v>173</v>
      </c>
      <c r="R8724" t="b">
        <v>0</v>
      </c>
      <c r="S8724">
        <v>71</v>
      </c>
      <c r="T8724">
        <v>5</v>
      </c>
      <c r="U8724">
        <v>75</v>
      </c>
    </row>
    <row r="8725" spans="1:22" x14ac:dyDescent="0.2">
      <c r="A8725" s="1">
        <v>38627</v>
      </c>
      <c r="B8725">
        <v>2005</v>
      </c>
      <c r="C8725">
        <f>_xlfn.MAXIFS(Table1[ScheduleWeekWritten],Table1[ScheduleSeason],Table1[[#This Row],[ScheduleSeason]])</f>
        <v>17</v>
      </c>
      <c r="D8725">
        <v>4</v>
      </c>
      <c r="E8725" cm="1">
        <f t="array" ref="E8725">_xlfn.XLOOKUP(Table1[[#This Row],[ScheduleWeekWritten]],Table3[Game],100+Table3[Increase],Table1[[#This Row],[ScheduleWeekWritten]])</f>
        <v>4</v>
      </c>
      <c r="F8725" t="b">
        <v>0</v>
      </c>
      <c r="G8725" t="s">
        <v>154</v>
      </c>
      <c r="H8725">
        <v>7</v>
      </c>
      <c r="I8725">
        <v>20</v>
      </c>
      <c r="J8725" t="s">
        <v>24</v>
      </c>
      <c r="K8725" t="s">
        <v>161</v>
      </c>
      <c r="L8725" t="str">
        <f>_xlfn.XLOOKUP(Table1[[#This Row],[TeamFavoriteID]],Table2[team_id],Table2[team_name],_xlfn.XLOOKUP(Table1[[#This Row],[TeamFavoriteID]],Table2[team_id_pfr],Table2[team_name],"Even"))</f>
        <v>Jacksonville Jaguars</v>
      </c>
      <c r="M8725">
        <v>-4</v>
      </c>
      <c r="N8725">
        <f>IF(Table1[[#This Row],[TeamFavorite]]=Table1[[#This Row],[TeamHome]],Table1[[#This Row],[ScoreAway]]-Table1[[#This Row],[ScoreHome]],Table1[[#This Row],[ScoreHome]]-Table1[[#This Row],[ScoreAway]])</f>
        <v>13</v>
      </c>
      <c r="O8725">
        <f>IF(Table1[[#This Row],[SpreadActual]]&lt;Table1[[#This Row],[SpreadFavorite]],1,0)</f>
        <v>0</v>
      </c>
      <c r="P8725">
        <v>37.5</v>
      </c>
      <c r="Q8725" t="s">
        <v>155</v>
      </c>
      <c r="R8725" t="b">
        <v>0</v>
      </c>
      <c r="S8725">
        <v>83</v>
      </c>
      <c r="T8725">
        <v>15</v>
      </c>
      <c r="U8725">
        <v>73</v>
      </c>
    </row>
    <row r="8726" spans="1:22" x14ac:dyDescent="0.2">
      <c r="A8726" s="1">
        <v>38627</v>
      </c>
      <c r="B8726">
        <v>2005</v>
      </c>
      <c r="C8726">
        <f>_xlfn.MAXIFS(Table1[ScheduleWeekWritten],Table1[ScheduleSeason],Table1[[#This Row],[ScheduleSeason]])</f>
        <v>17</v>
      </c>
      <c r="D8726">
        <v>4</v>
      </c>
      <c r="E8726" cm="1">
        <f t="array" ref="E8726">_xlfn.XLOOKUP(Table1[[#This Row],[ScheduleWeekWritten]],Table3[Game],100+Table3[Increase],Table1[[#This Row],[ScheduleWeekWritten]])</f>
        <v>4</v>
      </c>
      <c r="F8726" t="b">
        <v>0</v>
      </c>
      <c r="G8726" t="s">
        <v>42</v>
      </c>
      <c r="H8726">
        <v>31</v>
      </c>
      <c r="I8726">
        <v>37</v>
      </c>
      <c r="J8726" t="s">
        <v>58</v>
      </c>
      <c r="K8726" t="s">
        <v>75</v>
      </c>
      <c r="L8726" t="str">
        <f>_xlfn.XLOOKUP(Table1[[#This Row],[TeamFavoriteID]],Table2[team_id],Table2[team_name],_xlfn.XLOOKUP(Table1[[#This Row],[TeamFavoriteID]],Table2[team_id_pfr],Table2[team_name],"Even"))</f>
        <v>Kansas City Chiefs</v>
      </c>
      <c r="M8726">
        <v>-2.5</v>
      </c>
      <c r="N8726">
        <f>IF(Table1[[#This Row],[TeamFavorite]]=Table1[[#This Row],[TeamHome]],Table1[[#This Row],[ScoreAway]]-Table1[[#This Row],[ScoreHome]],Table1[[#This Row],[ScoreHome]]-Table1[[#This Row],[ScoreAway]])</f>
        <v>6</v>
      </c>
      <c r="O8726">
        <f>IF(Table1[[#This Row],[SpreadActual]]&lt;Table1[[#This Row],[SpreadFavorite]],1,0)</f>
        <v>0</v>
      </c>
      <c r="P8726">
        <v>46.5</v>
      </c>
      <c r="Q8726" t="s">
        <v>117</v>
      </c>
      <c r="R8726" t="b">
        <v>0</v>
      </c>
      <c r="S8726">
        <v>75</v>
      </c>
      <c r="T8726">
        <v>19</v>
      </c>
      <c r="U8726">
        <v>74</v>
      </c>
    </row>
    <row r="8727" spans="1:22" x14ac:dyDescent="0.2">
      <c r="A8727" s="1">
        <v>38627</v>
      </c>
      <c r="B8727">
        <v>2005</v>
      </c>
      <c r="C8727">
        <f>_xlfn.MAXIFS(Table1[ScheduleWeekWritten],Table1[ScheduleSeason],Table1[[#This Row],[ScheduleSeason]])</f>
        <v>17</v>
      </c>
      <c r="D8727">
        <v>4</v>
      </c>
      <c r="E8727" cm="1">
        <f t="array" ref="E8727">_xlfn.XLOOKUP(Table1[[#This Row],[ScheduleWeekWritten]],Table3[Game],100+Table3[Increase],Table1[[#This Row],[ScheduleWeekWritten]])</f>
        <v>4</v>
      </c>
      <c r="F8727" t="b">
        <v>0</v>
      </c>
      <c r="G8727" t="s">
        <v>115</v>
      </c>
      <c r="H8727">
        <v>17</v>
      </c>
      <c r="I8727">
        <v>41</v>
      </c>
      <c r="J8727" t="s">
        <v>27</v>
      </c>
      <c r="K8727" t="s">
        <v>70</v>
      </c>
      <c r="L8727" t="str">
        <f>_xlfn.XLOOKUP(Table1[[#This Row],[TeamFavoriteID]],Table2[team_id],Table2[team_name],_xlfn.XLOOKUP(Table1[[#This Row],[TeamFavoriteID]],Table2[team_id_pfr],Table2[team_name],"Even"))</f>
        <v>Boston Patriots</v>
      </c>
      <c r="M8727">
        <v>-5.5</v>
      </c>
      <c r="N8727">
        <f>IF(Table1[[#This Row],[TeamFavorite]]=Table1[[#This Row],[TeamHome]],Table1[[#This Row],[ScoreAway]]-Table1[[#This Row],[ScoreHome]],Table1[[#This Row],[ScoreHome]]-Table1[[#This Row],[ScoreAway]])</f>
        <v>-24</v>
      </c>
      <c r="O8727">
        <f>IF(Table1[[#This Row],[SpreadActual]]&lt;Table1[[#This Row],[SpreadFavorite]],1,0)</f>
        <v>1</v>
      </c>
      <c r="P8727">
        <v>47</v>
      </c>
      <c r="Q8727" t="s">
        <v>179</v>
      </c>
      <c r="R8727" t="b">
        <v>0</v>
      </c>
      <c r="S8727">
        <v>60</v>
      </c>
      <c r="T8727">
        <v>9</v>
      </c>
      <c r="U8727">
        <v>73</v>
      </c>
    </row>
    <row r="8728" spans="1:22" x14ac:dyDescent="0.2">
      <c r="A8728" s="1">
        <v>38627</v>
      </c>
      <c r="B8728">
        <v>2005</v>
      </c>
      <c r="C8728">
        <f>_xlfn.MAXIFS(Table1[ScheduleWeekWritten],Table1[ScheduleSeason],Table1[[#This Row],[ScheduleSeason]])</f>
        <v>17</v>
      </c>
      <c r="D8728">
        <v>4</v>
      </c>
      <c r="E8728" cm="1">
        <f t="array" ref="E8728">_xlfn.XLOOKUP(Table1[[#This Row],[ScheduleWeekWritten]],Table3[Game],100+Table3[Increase],Table1[[#This Row],[ScheduleWeekWritten]])</f>
        <v>4</v>
      </c>
      <c r="F8728" t="b">
        <v>0</v>
      </c>
      <c r="G8728" t="s">
        <v>95</v>
      </c>
      <c r="H8728">
        <v>19</v>
      </c>
      <c r="I8728">
        <v>7</v>
      </c>
      <c r="J8728" t="s">
        <v>28</v>
      </c>
      <c r="K8728" t="s">
        <v>43</v>
      </c>
      <c r="L8728" t="str">
        <f>_xlfn.XLOOKUP(Table1[[#This Row],[TeamFavoriteID]],Table2[team_id],Table2[team_name],_xlfn.XLOOKUP(Table1[[#This Row],[TeamFavoriteID]],Table2[team_id_pfr],Table2[team_name],"Even"))</f>
        <v>Buffalo Bills</v>
      </c>
      <c r="M8728">
        <v>-1</v>
      </c>
      <c r="N8728">
        <f>IF(Table1[[#This Row],[TeamFavorite]]=Table1[[#This Row],[TeamHome]],Table1[[#This Row],[ScoreAway]]-Table1[[#This Row],[ScoreHome]],Table1[[#This Row],[ScoreHome]]-Table1[[#This Row],[ScoreAway]])</f>
        <v>12</v>
      </c>
      <c r="O8728">
        <f>IF(Table1[[#This Row],[SpreadActual]]&lt;Table1[[#This Row],[SpreadFavorite]],1,0)</f>
        <v>0</v>
      </c>
      <c r="P8728">
        <v>38.5</v>
      </c>
      <c r="Q8728" t="s">
        <v>186</v>
      </c>
      <c r="R8728" t="b">
        <v>1</v>
      </c>
      <c r="S8728">
        <v>72</v>
      </c>
      <c r="T8728">
        <v>0</v>
      </c>
      <c r="V8728" t="s">
        <v>103</v>
      </c>
    </row>
    <row r="8729" spans="1:22" x14ac:dyDescent="0.2">
      <c r="A8729" s="1">
        <v>38627</v>
      </c>
      <c r="B8729">
        <v>2005</v>
      </c>
      <c r="C8729">
        <f>_xlfn.MAXIFS(Table1[ScheduleWeekWritten],Table1[ScheduleSeason],Table1[[#This Row],[ScheduleSeason]])</f>
        <v>17</v>
      </c>
      <c r="D8729">
        <v>4</v>
      </c>
      <c r="E8729" cm="1">
        <f t="array" ref="E8729">_xlfn.XLOOKUP(Table1[[#This Row],[ScheduleWeekWritten]],Table3[Game],100+Table3[Increase],Table1[[#This Row],[ScheduleWeekWritten]])</f>
        <v>4</v>
      </c>
      <c r="F8729" t="b">
        <v>0</v>
      </c>
      <c r="G8729" t="s">
        <v>50</v>
      </c>
      <c r="H8729">
        <v>44</v>
      </c>
      <c r="I8729">
        <v>24</v>
      </c>
      <c r="J8729" t="s">
        <v>153</v>
      </c>
      <c r="K8729" t="s">
        <v>90</v>
      </c>
      <c r="L8729" t="str">
        <f>_xlfn.XLOOKUP(Table1[[#This Row],[TeamFavoriteID]],Table2[team_id],Table2[team_name],_xlfn.XLOOKUP(Table1[[#This Row],[TeamFavoriteID]],Table2[team_id_pfr],Table2[team_name],"Even"))</f>
        <v>New York Giants</v>
      </c>
      <c r="M8729">
        <v>-3</v>
      </c>
      <c r="N8729">
        <f>IF(Table1[[#This Row],[TeamFavorite]]=Table1[[#This Row],[TeamHome]],Table1[[#This Row],[ScoreAway]]-Table1[[#This Row],[ScoreHome]],Table1[[#This Row],[ScoreHome]]-Table1[[#This Row],[ScoreAway]])</f>
        <v>-20</v>
      </c>
      <c r="O8729">
        <f>IF(Table1[[#This Row],[SpreadActual]]&lt;Table1[[#This Row],[SpreadFavorite]],1,0)</f>
        <v>1</v>
      </c>
      <c r="P8729">
        <v>46</v>
      </c>
      <c r="Q8729" t="s">
        <v>126</v>
      </c>
      <c r="R8729" t="b">
        <v>0</v>
      </c>
      <c r="S8729">
        <v>68</v>
      </c>
      <c r="T8729">
        <v>6</v>
      </c>
      <c r="U8729">
        <v>55</v>
      </c>
    </row>
    <row r="8730" spans="1:22" x14ac:dyDescent="0.2">
      <c r="A8730" s="1">
        <v>38627</v>
      </c>
      <c r="B8730">
        <v>2005</v>
      </c>
      <c r="C8730">
        <f>_xlfn.MAXIFS(Table1[ScheduleWeekWritten],Table1[ScheduleSeason],Table1[[#This Row],[ScheduleSeason]])</f>
        <v>17</v>
      </c>
      <c r="D8730">
        <v>4</v>
      </c>
      <c r="E8730" cm="1">
        <f t="array" ref="E8730">_xlfn.XLOOKUP(Table1[[#This Row],[ScheduleWeekWritten]],Table3[Game],100+Table3[Increase],Table1[[#This Row],[ScheduleWeekWritten]])</f>
        <v>4</v>
      </c>
      <c r="F8730" t="b">
        <v>0</v>
      </c>
      <c r="G8730" t="s">
        <v>20</v>
      </c>
      <c r="H8730">
        <v>19</v>
      </c>
      <c r="I8730">
        <v>13</v>
      </c>
      <c r="J8730" t="s">
        <v>67</v>
      </c>
      <c r="K8730" t="s">
        <v>21</v>
      </c>
      <c r="L8730" t="str">
        <f>_xlfn.XLOOKUP(Table1[[#This Row],[TeamFavoriteID]],Table2[team_id],Table2[team_name],_xlfn.XLOOKUP(Table1[[#This Row],[TeamFavoriteID]],Table2[team_id_pfr],Table2[team_name],"Even"))</f>
        <v>Las Vegas Raiders</v>
      </c>
      <c r="M8730">
        <v>-3</v>
      </c>
      <c r="N8730">
        <f>IF(Table1[[#This Row],[TeamFavorite]]=Table1[[#This Row],[TeamHome]],Table1[[#This Row],[ScoreAway]]-Table1[[#This Row],[ScoreHome]],Table1[[#This Row],[ScoreHome]]-Table1[[#This Row],[ScoreAway]])</f>
        <v>6</v>
      </c>
      <c r="O8730">
        <f>IF(Table1[[#This Row],[SpreadActual]]&lt;Table1[[#This Row],[SpreadFavorite]],1,0)</f>
        <v>0</v>
      </c>
      <c r="P8730">
        <v>46</v>
      </c>
      <c r="Q8730" t="s">
        <v>76</v>
      </c>
      <c r="R8730" t="b">
        <v>0</v>
      </c>
      <c r="S8730">
        <v>60</v>
      </c>
      <c r="T8730">
        <v>14</v>
      </c>
      <c r="U8730">
        <v>74</v>
      </c>
    </row>
    <row r="8731" spans="1:22" x14ac:dyDescent="0.2">
      <c r="A8731" s="1">
        <v>38627</v>
      </c>
      <c r="B8731">
        <v>2005</v>
      </c>
      <c r="C8731">
        <f>_xlfn.MAXIFS(Table1[ScheduleWeekWritten],Table1[ScheduleSeason],Table1[[#This Row],[ScheduleSeason]])</f>
        <v>17</v>
      </c>
      <c r="D8731">
        <v>4</v>
      </c>
      <c r="E8731" cm="1">
        <f t="array" ref="E8731">_xlfn.XLOOKUP(Table1[[#This Row],[ScheduleWeekWritten]],Table3[Game],100+Table3[Increase],Table1[[#This Row],[ScheduleWeekWritten]])</f>
        <v>4</v>
      </c>
      <c r="F8731" t="b">
        <v>0</v>
      </c>
      <c r="G8731" t="s">
        <v>127</v>
      </c>
      <c r="H8731">
        <v>17</v>
      </c>
      <c r="I8731">
        <v>13</v>
      </c>
      <c r="J8731" t="s">
        <v>45</v>
      </c>
      <c r="K8731" t="s">
        <v>133</v>
      </c>
      <c r="L8731" t="str">
        <f>_xlfn.XLOOKUP(Table1[[#This Row],[TeamFavoriteID]],Table2[team_id],Table2[team_name],_xlfn.XLOOKUP(Table1[[#This Row],[TeamFavoriteID]],Table2[team_id_pfr],Table2[team_name],"Even"))</f>
        <v>Tampa Bay Buccaneers</v>
      </c>
      <c r="M8731">
        <v>-6.5</v>
      </c>
      <c r="N8731">
        <f>IF(Table1[[#This Row],[TeamFavorite]]=Table1[[#This Row],[TeamHome]],Table1[[#This Row],[ScoreAway]]-Table1[[#This Row],[ScoreHome]],Table1[[#This Row],[ScoreHome]]-Table1[[#This Row],[ScoreAway]])</f>
        <v>-4</v>
      </c>
      <c r="O8731">
        <f>IF(Table1[[#This Row],[SpreadActual]]&lt;Table1[[#This Row],[SpreadFavorite]],1,0)</f>
        <v>0</v>
      </c>
      <c r="P8731">
        <v>35</v>
      </c>
      <c r="Q8731" t="s">
        <v>168</v>
      </c>
      <c r="R8731" t="b">
        <v>0</v>
      </c>
      <c r="S8731">
        <v>81</v>
      </c>
      <c r="T8731">
        <v>11</v>
      </c>
      <c r="U8731">
        <v>74</v>
      </c>
    </row>
    <row r="8732" spans="1:22" x14ac:dyDescent="0.2">
      <c r="A8732" s="1">
        <v>38627</v>
      </c>
      <c r="B8732">
        <v>2005</v>
      </c>
      <c r="C8732">
        <f>_xlfn.MAXIFS(Table1[ScheduleWeekWritten],Table1[ScheduleSeason],Table1[[#This Row],[ScheduleSeason]])</f>
        <v>17</v>
      </c>
      <c r="D8732">
        <v>4</v>
      </c>
      <c r="E8732" cm="1">
        <f t="array" ref="E8732">_xlfn.XLOOKUP(Table1[[#This Row],[ScheduleWeekWritten]],Table3[Game],100+Table3[Increase],Table1[[#This Row],[ScheduleWeekWritten]])</f>
        <v>4</v>
      </c>
      <c r="F8732" t="b">
        <v>0</v>
      </c>
      <c r="G8732" t="s">
        <v>171</v>
      </c>
      <c r="H8732">
        <v>10</v>
      </c>
      <c r="I8732">
        <v>31</v>
      </c>
      <c r="J8732" t="s">
        <v>140</v>
      </c>
      <c r="K8732" t="s">
        <v>72</v>
      </c>
      <c r="L8732" t="str">
        <f>_xlfn.XLOOKUP(Table1[[#This Row],[TeamFavoriteID]],Table2[team_id],Table2[team_name],_xlfn.XLOOKUP(Table1[[#This Row],[TeamFavoriteID]],Table2[team_id_pfr],Table2[team_name],"Even"))</f>
        <v>Baltimore Colts</v>
      </c>
      <c r="M8732">
        <v>-7</v>
      </c>
      <c r="N8732">
        <f>IF(Table1[[#This Row],[TeamFavorite]]=Table1[[#This Row],[TeamHome]],Table1[[#This Row],[ScoreAway]]-Table1[[#This Row],[ScoreHome]],Table1[[#This Row],[ScoreHome]]-Table1[[#This Row],[ScoreAway]])</f>
        <v>-21</v>
      </c>
      <c r="O8732">
        <f>IF(Table1[[#This Row],[SpreadActual]]&lt;Table1[[#This Row],[SpreadFavorite]],1,0)</f>
        <v>1</v>
      </c>
      <c r="P8732">
        <v>45</v>
      </c>
      <c r="Q8732" t="s">
        <v>172</v>
      </c>
      <c r="R8732" t="b">
        <v>0</v>
      </c>
      <c r="S8732">
        <v>75</v>
      </c>
      <c r="T8732">
        <v>6</v>
      </c>
      <c r="U8732">
        <v>70</v>
      </c>
    </row>
    <row r="8733" spans="1:22" x14ac:dyDescent="0.2">
      <c r="A8733" s="1">
        <v>38627</v>
      </c>
      <c r="B8733">
        <v>2005</v>
      </c>
      <c r="C8733">
        <f>_xlfn.MAXIFS(Table1[ScheduleWeekWritten],Table1[ScheduleSeason],Table1[[#This Row],[ScheduleSeason]])</f>
        <v>17</v>
      </c>
      <c r="D8733">
        <v>4</v>
      </c>
      <c r="E8733" cm="1">
        <f t="array" ref="E8733">_xlfn.XLOOKUP(Table1[[#This Row],[ScheduleWeekWritten]],Table3[Game],100+Table3[Increase],Table1[[#This Row],[ScheduleWeekWritten]])</f>
        <v>4</v>
      </c>
      <c r="F8733" t="b">
        <v>0</v>
      </c>
      <c r="G8733" t="s">
        <v>61</v>
      </c>
      <c r="H8733">
        <v>20</v>
      </c>
      <c r="I8733">
        <v>17</v>
      </c>
      <c r="J8733" t="s">
        <v>128</v>
      </c>
      <c r="K8733" t="s">
        <v>85</v>
      </c>
      <c r="L8733" t="str">
        <f>_xlfn.XLOOKUP(Table1[[#This Row],[TeamFavoriteID]],Table2[team_id],Table2[team_name],_xlfn.XLOOKUP(Table1[[#This Row],[TeamFavoriteID]],Table2[team_id_pfr],Table2[team_name],"Even"))</f>
        <v>Washington Commanders</v>
      </c>
      <c r="M8733">
        <v>-2</v>
      </c>
      <c r="N8733">
        <f>IF(Table1[[#This Row],[TeamFavorite]]=Table1[[#This Row],[TeamHome]],Table1[[#This Row],[ScoreAway]]-Table1[[#This Row],[ScoreHome]],Table1[[#This Row],[ScoreHome]]-Table1[[#This Row],[ScoreAway]])</f>
        <v>3</v>
      </c>
      <c r="O8733">
        <f>IF(Table1[[#This Row],[SpreadActual]]&lt;Table1[[#This Row],[SpreadFavorite]],1,0)</f>
        <v>0</v>
      </c>
      <c r="P8733">
        <v>37</v>
      </c>
      <c r="Q8733" t="s">
        <v>165</v>
      </c>
      <c r="R8733" t="b">
        <v>0</v>
      </c>
      <c r="S8733">
        <v>68</v>
      </c>
      <c r="T8733">
        <v>5</v>
      </c>
      <c r="U8733">
        <v>60</v>
      </c>
    </row>
    <row r="8734" spans="1:22" x14ac:dyDescent="0.2">
      <c r="A8734" s="1">
        <v>38628</v>
      </c>
      <c r="B8734">
        <v>2005</v>
      </c>
      <c r="C8734">
        <f>_xlfn.MAXIFS(Table1[ScheduleWeekWritten],Table1[ScheduleSeason],Table1[[#This Row],[ScheduleSeason]])</f>
        <v>17</v>
      </c>
      <c r="D8734">
        <v>4</v>
      </c>
      <c r="E8734" cm="1">
        <f t="array" ref="E8734">_xlfn.XLOOKUP(Table1[[#This Row],[ScheduleWeekWritten]],Table3[Game],100+Table3[Increase],Table1[[#This Row],[ScheduleWeekWritten]])</f>
        <v>4</v>
      </c>
      <c r="F8734" t="b">
        <v>0</v>
      </c>
      <c r="G8734" t="s">
        <v>152</v>
      </c>
      <c r="H8734">
        <v>32</v>
      </c>
      <c r="I8734">
        <v>29</v>
      </c>
      <c r="J8734" t="s">
        <v>33</v>
      </c>
      <c r="K8734" t="s">
        <v>162</v>
      </c>
      <c r="L8734" t="str">
        <f>_xlfn.XLOOKUP(Table1[[#This Row],[TeamFavoriteID]],Table2[team_id],Table2[team_name],_xlfn.XLOOKUP(Table1[[#This Row],[TeamFavoriteID]],Table2[team_id_pfr],Table2[team_name],"Even"))</f>
        <v>Carolina Panthers</v>
      </c>
      <c r="M8734">
        <v>-3</v>
      </c>
      <c r="N8734">
        <f>IF(Table1[[#This Row],[TeamFavorite]]=Table1[[#This Row],[TeamHome]],Table1[[#This Row],[ScoreAway]]-Table1[[#This Row],[ScoreHome]],Table1[[#This Row],[ScoreHome]]-Table1[[#This Row],[ScoreAway]])</f>
        <v>-3</v>
      </c>
      <c r="O8734">
        <f>IF(Table1[[#This Row],[SpreadActual]]&lt;Table1[[#This Row],[SpreadFavorite]],1,0)</f>
        <v>0</v>
      </c>
      <c r="P8734">
        <v>43</v>
      </c>
      <c r="Q8734" t="s">
        <v>160</v>
      </c>
      <c r="R8734" t="b">
        <v>0</v>
      </c>
      <c r="S8734">
        <v>71</v>
      </c>
      <c r="T8734">
        <v>7</v>
      </c>
      <c r="U8734">
        <v>61</v>
      </c>
    </row>
    <row r="8735" spans="1:22" x14ac:dyDescent="0.2">
      <c r="A8735" s="1">
        <v>38634</v>
      </c>
      <c r="B8735">
        <v>2005</v>
      </c>
      <c r="C8735">
        <f>_xlfn.MAXIFS(Table1[ScheduleWeekWritten],Table1[ScheduleSeason],Table1[[#This Row],[ScheduleSeason]])</f>
        <v>17</v>
      </c>
      <c r="D8735">
        <v>5</v>
      </c>
      <c r="E8735" cm="1">
        <f t="array" ref="E8735">_xlfn.XLOOKUP(Table1[[#This Row],[ScheduleWeekWritten]],Table3[Game],100+Table3[Increase],Table1[[#This Row],[ScheduleWeekWritten]])</f>
        <v>5</v>
      </c>
      <c r="F8735" t="b">
        <v>0</v>
      </c>
      <c r="G8735" t="s">
        <v>149</v>
      </c>
      <c r="H8735">
        <v>20</v>
      </c>
      <c r="I8735">
        <v>24</v>
      </c>
      <c r="J8735" t="s">
        <v>152</v>
      </c>
      <c r="K8735" t="s">
        <v>162</v>
      </c>
      <c r="L8735" t="str">
        <f>_xlfn.XLOOKUP(Table1[[#This Row],[TeamFavoriteID]],Table2[team_id],Table2[team_name],_xlfn.XLOOKUP(Table1[[#This Row],[TeamFavoriteID]],Table2[team_id_pfr],Table2[team_name],"Even"))</f>
        <v>Carolina Panthers</v>
      </c>
      <c r="M8735">
        <v>-3</v>
      </c>
      <c r="N8735">
        <f>IF(Table1[[#This Row],[TeamFavorite]]=Table1[[#This Row],[TeamHome]],Table1[[#This Row],[ScoreAway]]-Table1[[#This Row],[ScoreHome]],Table1[[#This Row],[ScoreHome]]-Table1[[#This Row],[ScoreAway]])</f>
        <v>-4</v>
      </c>
      <c r="O8735">
        <f>IF(Table1[[#This Row],[SpreadActual]]&lt;Table1[[#This Row],[SpreadFavorite]],1,0)</f>
        <v>1</v>
      </c>
      <c r="P8735">
        <v>42</v>
      </c>
      <c r="Q8735" t="s">
        <v>150</v>
      </c>
      <c r="R8735" t="b">
        <v>0</v>
      </c>
      <c r="S8735">
        <v>81</v>
      </c>
      <c r="T8735">
        <v>14</v>
      </c>
      <c r="U8735">
        <v>22</v>
      </c>
    </row>
    <row r="8736" spans="1:22" x14ac:dyDescent="0.2">
      <c r="A8736" s="1">
        <v>38634</v>
      </c>
      <c r="B8736">
        <v>2005</v>
      </c>
      <c r="C8736">
        <f>_xlfn.MAXIFS(Table1[ScheduleWeekWritten],Table1[ScheduleSeason],Table1[[#This Row],[ScheduleSeason]])</f>
        <v>17</v>
      </c>
      <c r="D8736">
        <v>5</v>
      </c>
      <c r="E8736" cm="1">
        <f t="array" ref="E8736">_xlfn.XLOOKUP(Table1[[#This Row],[ScheduleWeekWritten]],Table3[Game],100+Table3[Increase],Table1[[#This Row],[ScheduleWeekWritten]])</f>
        <v>5</v>
      </c>
      <c r="F8736" t="b">
        <v>0</v>
      </c>
      <c r="G8736" t="s">
        <v>38</v>
      </c>
      <c r="H8736">
        <v>28</v>
      </c>
      <c r="I8736">
        <v>31</v>
      </c>
      <c r="J8736" t="s">
        <v>115</v>
      </c>
      <c r="K8736" t="s">
        <v>109</v>
      </c>
      <c r="L8736" t="str">
        <f>_xlfn.XLOOKUP(Table1[[#This Row],[TeamFavoriteID]],Table2[team_id],Table2[team_name],_xlfn.XLOOKUP(Table1[[#This Row],[TeamFavoriteID]],Table2[team_id_pfr],Table2[team_name],"Even"))</f>
        <v>Atlanta Falcons</v>
      </c>
      <c r="M8736">
        <v>-2.5</v>
      </c>
      <c r="N8736">
        <f>IF(Table1[[#This Row],[TeamFavorite]]=Table1[[#This Row],[TeamHome]],Table1[[#This Row],[ScoreAway]]-Table1[[#This Row],[ScoreHome]],Table1[[#This Row],[ScoreHome]]-Table1[[#This Row],[ScoreAway]])</f>
        <v>3</v>
      </c>
      <c r="O8736">
        <f>IF(Table1[[#This Row],[SpreadActual]]&lt;Table1[[#This Row],[SpreadFavorite]],1,0)</f>
        <v>0</v>
      </c>
      <c r="P8736">
        <v>43.5</v>
      </c>
      <c r="Q8736" t="s">
        <v>148</v>
      </c>
      <c r="R8736" t="b">
        <v>0</v>
      </c>
      <c r="S8736">
        <v>72</v>
      </c>
      <c r="T8736">
        <v>0</v>
      </c>
      <c r="V8736" t="s">
        <v>103</v>
      </c>
    </row>
    <row r="8737" spans="1:22" x14ac:dyDescent="0.2">
      <c r="A8737" s="1">
        <v>38634</v>
      </c>
      <c r="B8737">
        <v>2005</v>
      </c>
      <c r="C8737">
        <f>_xlfn.MAXIFS(Table1[ScheduleWeekWritten],Table1[ScheduleSeason],Table1[[#This Row],[ScheduleSeason]])</f>
        <v>17</v>
      </c>
      <c r="D8737">
        <v>5</v>
      </c>
      <c r="E8737" cm="1">
        <f t="array" ref="E8737">_xlfn.XLOOKUP(Table1[[#This Row],[ScheduleWeekWritten]],Table3[Game],100+Table3[Increase],Table1[[#This Row],[ScheduleWeekWritten]])</f>
        <v>5</v>
      </c>
      <c r="F8737" t="b">
        <v>0</v>
      </c>
      <c r="G8737" t="s">
        <v>28</v>
      </c>
      <c r="H8737">
        <v>20</v>
      </c>
      <c r="I8737">
        <v>14</v>
      </c>
      <c r="J8737" t="s">
        <v>19</v>
      </c>
      <c r="K8737" t="s">
        <v>43</v>
      </c>
      <c r="L8737" t="str">
        <f>_xlfn.XLOOKUP(Table1[[#This Row],[TeamFavoriteID]],Table2[team_id],Table2[team_name],_xlfn.XLOOKUP(Table1[[#This Row],[TeamFavoriteID]],Table2[team_id_pfr],Table2[team_name],"Even"))</f>
        <v>Buffalo Bills</v>
      </c>
      <c r="M8737">
        <v>-2.5</v>
      </c>
      <c r="N8737">
        <f>IF(Table1[[#This Row],[TeamFavorite]]=Table1[[#This Row],[TeamHome]],Table1[[#This Row],[ScoreAway]]-Table1[[#This Row],[ScoreHome]],Table1[[#This Row],[ScoreHome]]-Table1[[#This Row],[ScoreAway]])</f>
        <v>-6</v>
      </c>
      <c r="O8737">
        <f>IF(Table1[[#This Row],[SpreadActual]]&lt;Table1[[#This Row],[SpreadFavorite]],1,0)</f>
        <v>1</v>
      </c>
      <c r="P8737">
        <v>33</v>
      </c>
      <c r="Q8737" t="s">
        <v>123</v>
      </c>
      <c r="R8737" t="b">
        <v>0</v>
      </c>
      <c r="S8737">
        <v>48</v>
      </c>
      <c r="T8737">
        <v>11</v>
      </c>
      <c r="U8737">
        <v>76</v>
      </c>
    </row>
    <row r="8738" spans="1:22" x14ac:dyDescent="0.2">
      <c r="A8738" s="1">
        <v>38634</v>
      </c>
      <c r="B8738">
        <v>2005</v>
      </c>
      <c r="C8738">
        <f>_xlfn.MAXIFS(Table1[ScheduleWeekWritten],Table1[ScheduleSeason],Table1[[#This Row],[ScheduleSeason]])</f>
        <v>17</v>
      </c>
      <c r="D8738">
        <v>5</v>
      </c>
      <c r="E8738" cm="1">
        <f t="array" ref="E8738">_xlfn.XLOOKUP(Table1[[#This Row],[ScheduleWeekWritten]],Table3[Game],100+Table3[Increase],Table1[[#This Row],[ScheduleWeekWritten]])</f>
        <v>5</v>
      </c>
      <c r="F8738" t="b">
        <v>0</v>
      </c>
      <c r="G8738" t="s">
        <v>62</v>
      </c>
      <c r="H8738">
        <v>20</v>
      </c>
      <c r="I8738">
        <v>10</v>
      </c>
      <c r="J8738" t="s">
        <v>46</v>
      </c>
      <c r="K8738" t="s">
        <v>63</v>
      </c>
      <c r="L8738" t="str">
        <f>_xlfn.XLOOKUP(Table1[[#This Row],[TeamFavoriteID]],Table2[team_id],Table2[team_name],_xlfn.XLOOKUP(Table1[[#This Row],[TeamFavoriteID]],Table2[team_id_pfr],Table2[team_name],"Even"))</f>
        <v>Cleveland Browns</v>
      </c>
      <c r="M8738">
        <v>-3</v>
      </c>
      <c r="N8738">
        <f>IF(Table1[[#This Row],[TeamFavorite]]=Table1[[#This Row],[TeamHome]],Table1[[#This Row],[ScoreAway]]-Table1[[#This Row],[ScoreHome]],Table1[[#This Row],[ScoreHome]]-Table1[[#This Row],[ScoreAway]])</f>
        <v>-10</v>
      </c>
      <c r="O8738">
        <f>IF(Table1[[#This Row],[SpreadActual]]&lt;Table1[[#This Row],[SpreadFavorite]],1,0)</f>
        <v>1</v>
      </c>
      <c r="P8738">
        <v>35</v>
      </c>
      <c r="Q8738" t="s">
        <v>170</v>
      </c>
      <c r="R8738" t="b">
        <v>0</v>
      </c>
      <c r="S8738">
        <v>53</v>
      </c>
      <c r="T8738">
        <v>11</v>
      </c>
      <c r="U8738">
        <v>81</v>
      </c>
    </row>
    <row r="8739" spans="1:22" x14ac:dyDescent="0.2">
      <c r="A8739" s="1">
        <v>38634</v>
      </c>
      <c r="B8739">
        <v>2005</v>
      </c>
      <c r="C8739">
        <f>_xlfn.MAXIFS(Table1[ScheduleWeekWritten],Table1[ScheduleSeason],Table1[[#This Row],[ScheduleSeason]])</f>
        <v>17</v>
      </c>
      <c r="D8739">
        <v>5</v>
      </c>
      <c r="E8739" cm="1">
        <f t="array" ref="E8739">_xlfn.XLOOKUP(Table1[[#This Row],[ScheduleWeekWritten]],Table3[Game],100+Table3[Increase],Table1[[#This Row],[ScheduleWeekWritten]])</f>
        <v>5</v>
      </c>
      <c r="F8739" t="b">
        <v>0</v>
      </c>
      <c r="G8739" t="s">
        <v>67</v>
      </c>
      <c r="H8739">
        <v>33</v>
      </c>
      <c r="I8739">
        <v>10</v>
      </c>
      <c r="J8739" t="s">
        <v>58</v>
      </c>
      <c r="K8739" t="s">
        <v>77</v>
      </c>
      <c r="L8739" t="str">
        <f>_xlfn.XLOOKUP(Table1[[#This Row],[TeamFavoriteID]],Table2[team_id],Table2[team_name],_xlfn.XLOOKUP(Table1[[#This Row],[TeamFavoriteID]],Table2[team_id_pfr],Table2[team_name],"Even"))</f>
        <v>Philadelphia Eagles</v>
      </c>
      <c r="M8739">
        <v>-3.5</v>
      </c>
      <c r="N8739">
        <f>IF(Table1[[#This Row],[TeamFavorite]]=Table1[[#This Row],[TeamHome]],Table1[[#This Row],[ScoreAway]]-Table1[[#This Row],[ScoreHome]],Table1[[#This Row],[ScoreHome]]-Table1[[#This Row],[ScoreAway]])</f>
        <v>23</v>
      </c>
      <c r="O8739">
        <f>IF(Table1[[#This Row],[SpreadActual]]&lt;Table1[[#This Row],[SpreadFavorite]],1,0)</f>
        <v>0</v>
      </c>
      <c r="P8739">
        <v>44</v>
      </c>
      <c r="Q8739" t="s">
        <v>119</v>
      </c>
      <c r="R8739" t="b">
        <v>0</v>
      </c>
      <c r="S8739">
        <v>64</v>
      </c>
      <c r="T8739">
        <v>9</v>
      </c>
      <c r="U8739">
        <v>47</v>
      </c>
    </row>
    <row r="8740" spans="1:22" x14ac:dyDescent="0.2">
      <c r="A8740" s="1">
        <v>38634</v>
      </c>
      <c r="B8740">
        <v>2005</v>
      </c>
      <c r="C8740">
        <f>_xlfn.MAXIFS(Table1[ScheduleWeekWritten],Table1[ScheduleSeason],Table1[[#This Row],[ScheduleSeason]])</f>
        <v>17</v>
      </c>
      <c r="D8740">
        <v>5</v>
      </c>
      <c r="E8740" cm="1">
        <f t="array" ref="E8740">_xlfn.XLOOKUP(Table1[[#This Row],[ScheduleWeekWritten]],Table3[Game],100+Table3[Increase],Table1[[#This Row],[ScheduleWeekWritten]])</f>
        <v>5</v>
      </c>
      <c r="F8740" t="b">
        <v>0</v>
      </c>
      <c r="G8740" t="s">
        <v>24</v>
      </c>
      <c r="H8740">
        <v>21</v>
      </c>
      <c r="I8740">
        <v>19</v>
      </c>
      <c r="J8740" t="s">
        <v>61</v>
      </c>
      <c r="K8740" t="s">
        <v>88</v>
      </c>
      <c r="L8740" t="str">
        <f>_xlfn.XLOOKUP(Table1[[#This Row],[TeamFavoriteID]],Table2[team_id],Table2[team_name],_xlfn.XLOOKUP(Table1[[#This Row],[TeamFavoriteID]],Table2[team_id_pfr],Table2[team_name],"Even"))</f>
        <v>Denver Broncos</v>
      </c>
      <c r="M8740">
        <v>-7</v>
      </c>
      <c r="N8740">
        <f>IF(Table1[[#This Row],[TeamFavorite]]=Table1[[#This Row],[TeamHome]],Table1[[#This Row],[ScoreAway]]-Table1[[#This Row],[ScoreHome]],Table1[[#This Row],[ScoreHome]]-Table1[[#This Row],[ScoreAway]])</f>
        <v>-2</v>
      </c>
      <c r="O8740">
        <f>IF(Table1[[#This Row],[SpreadActual]]&lt;Table1[[#This Row],[SpreadFavorite]],1,0)</f>
        <v>0</v>
      </c>
      <c r="P8740">
        <v>34.5</v>
      </c>
      <c r="Q8740" t="s">
        <v>174</v>
      </c>
      <c r="R8740" t="b">
        <v>0</v>
      </c>
      <c r="S8740">
        <v>56</v>
      </c>
      <c r="T8740">
        <v>16</v>
      </c>
      <c r="U8740">
        <v>51</v>
      </c>
    </row>
    <row r="8741" spans="1:22" x14ac:dyDescent="0.2">
      <c r="A8741" s="1">
        <v>38634</v>
      </c>
      <c r="B8741">
        <v>2005</v>
      </c>
      <c r="C8741">
        <f>_xlfn.MAXIFS(Table1[ScheduleWeekWritten],Table1[ScheduleSeason],Table1[[#This Row],[ScheduleSeason]])</f>
        <v>17</v>
      </c>
      <c r="D8741">
        <v>5</v>
      </c>
      <c r="E8741" cm="1">
        <f t="array" ref="E8741">_xlfn.XLOOKUP(Table1[[#This Row],[ScheduleWeekWritten]],Table3[Game],100+Table3[Increase],Table1[[#This Row],[ScheduleWeekWritten]])</f>
        <v>5</v>
      </c>
      <c r="F8741" t="b">
        <v>0</v>
      </c>
      <c r="G8741" t="s">
        <v>45</v>
      </c>
      <c r="H8741">
        <v>35</v>
      </c>
      <c r="I8741">
        <v>17</v>
      </c>
      <c r="J8741" t="s">
        <v>158</v>
      </c>
      <c r="K8741" t="s">
        <v>79</v>
      </c>
      <c r="L8741" t="str">
        <f>_xlfn.XLOOKUP(Table1[[#This Row],[TeamFavoriteID]],Table2[team_id],Table2[team_name],_xlfn.XLOOKUP(Table1[[#This Row],[TeamFavoriteID]],Table2[team_id_pfr],Table2[team_name],"Even"))</f>
        <v>Detroit Lions</v>
      </c>
      <c r="M8741">
        <v>-2</v>
      </c>
      <c r="N8741">
        <f>IF(Table1[[#This Row],[TeamFavorite]]=Table1[[#This Row],[TeamHome]],Table1[[#This Row],[ScoreAway]]-Table1[[#This Row],[ScoreHome]],Table1[[#This Row],[ScoreHome]]-Table1[[#This Row],[ScoreAway]])</f>
        <v>-18</v>
      </c>
      <c r="O8741">
        <f>IF(Table1[[#This Row],[SpreadActual]]&lt;Table1[[#This Row],[SpreadFavorite]],1,0)</f>
        <v>1</v>
      </c>
      <c r="P8741">
        <v>33</v>
      </c>
      <c r="Q8741" t="s">
        <v>181</v>
      </c>
      <c r="R8741" t="b">
        <v>0</v>
      </c>
      <c r="S8741">
        <v>72</v>
      </c>
      <c r="T8741">
        <v>0</v>
      </c>
      <c r="V8741" t="s">
        <v>103</v>
      </c>
    </row>
    <row r="8742" spans="1:22" x14ac:dyDescent="0.2">
      <c r="A8742" s="1">
        <v>38634</v>
      </c>
      <c r="B8742">
        <v>2005</v>
      </c>
      <c r="C8742">
        <f>_xlfn.MAXIFS(Table1[ScheduleWeekWritten],Table1[ScheduleSeason],Table1[[#This Row],[ScheduleSeason]])</f>
        <v>17</v>
      </c>
      <c r="D8742">
        <v>5</v>
      </c>
      <c r="E8742" cm="1">
        <f t="array" ref="E8742">_xlfn.XLOOKUP(Table1[[#This Row],[ScheduleWeekWritten]],Table3[Game],100+Table3[Increase],Table1[[#This Row],[ScheduleWeekWritten]])</f>
        <v>5</v>
      </c>
      <c r="F8742" t="b">
        <v>0</v>
      </c>
      <c r="G8742" t="s">
        <v>33</v>
      </c>
      <c r="H8742">
        <v>52</v>
      </c>
      <c r="I8742">
        <v>3</v>
      </c>
      <c r="J8742" t="s">
        <v>95</v>
      </c>
      <c r="K8742" t="s">
        <v>35</v>
      </c>
      <c r="L8742" t="str">
        <f>_xlfn.XLOOKUP(Table1[[#This Row],[TeamFavoriteID]],Table2[team_id],Table2[team_name],_xlfn.XLOOKUP(Table1[[#This Row],[TeamFavoriteID]],Table2[team_id_pfr],Table2[team_name],"Even"))</f>
        <v>Green Bay Packers</v>
      </c>
      <c r="M8742">
        <v>-3</v>
      </c>
      <c r="N8742">
        <f>IF(Table1[[#This Row],[TeamFavorite]]=Table1[[#This Row],[TeamHome]],Table1[[#This Row],[ScoreAway]]-Table1[[#This Row],[ScoreHome]],Table1[[#This Row],[ScoreHome]]-Table1[[#This Row],[ScoreAway]])</f>
        <v>-49</v>
      </c>
      <c r="O8742">
        <f>IF(Table1[[#This Row],[SpreadActual]]&lt;Table1[[#This Row],[SpreadFavorite]],1,0)</f>
        <v>1</v>
      </c>
      <c r="P8742">
        <v>41</v>
      </c>
      <c r="Q8742" t="s">
        <v>82</v>
      </c>
      <c r="R8742" t="b">
        <v>0</v>
      </c>
      <c r="S8742">
        <v>44</v>
      </c>
      <c r="T8742">
        <v>7</v>
      </c>
      <c r="U8742">
        <v>79</v>
      </c>
    </row>
    <row r="8743" spans="1:22" x14ac:dyDescent="0.2">
      <c r="A8743" s="1">
        <v>38634</v>
      </c>
      <c r="B8743">
        <v>2005</v>
      </c>
      <c r="C8743">
        <f>_xlfn.MAXIFS(Table1[ScheduleWeekWritten],Table1[ScheduleSeason],Table1[[#This Row],[ScheduleSeason]])</f>
        <v>17</v>
      </c>
      <c r="D8743">
        <v>5</v>
      </c>
      <c r="E8743" cm="1">
        <f t="array" ref="E8743">_xlfn.XLOOKUP(Table1[[#This Row],[ScheduleWeekWritten]],Table3[Game],100+Table3[Increase],Table1[[#This Row],[ScheduleWeekWritten]])</f>
        <v>5</v>
      </c>
      <c r="F8743" t="b">
        <v>0</v>
      </c>
      <c r="G8743" t="s">
        <v>177</v>
      </c>
      <c r="H8743">
        <v>20</v>
      </c>
      <c r="I8743">
        <v>34</v>
      </c>
      <c r="J8743" t="s">
        <v>171</v>
      </c>
      <c r="K8743" t="s">
        <v>182</v>
      </c>
      <c r="L8743" t="str">
        <f>_xlfn.XLOOKUP(Table1[[#This Row],[TeamFavoriteID]],Table2[team_id],Table2[team_name],_xlfn.XLOOKUP(Table1[[#This Row],[TeamFavoriteID]],Table2[team_id_pfr],Table2[team_name],"Even"))</f>
        <v>Houston Texans</v>
      </c>
      <c r="M8743">
        <v>-1.5</v>
      </c>
      <c r="N8743">
        <f>IF(Table1[[#This Row],[TeamFavorite]]=Table1[[#This Row],[TeamHome]],Table1[[#This Row],[ScoreAway]]-Table1[[#This Row],[ScoreHome]],Table1[[#This Row],[ScoreHome]]-Table1[[#This Row],[ScoreAway]])</f>
        <v>14</v>
      </c>
      <c r="O8743">
        <f>IF(Table1[[#This Row],[SpreadActual]]&lt;Table1[[#This Row],[SpreadFavorite]],1,0)</f>
        <v>0</v>
      </c>
      <c r="P8743">
        <v>40.5</v>
      </c>
      <c r="Q8743" t="s">
        <v>178</v>
      </c>
      <c r="R8743" t="b">
        <v>0</v>
      </c>
      <c r="S8743">
        <v>72</v>
      </c>
      <c r="T8743">
        <v>0</v>
      </c>
      <c r="V8743" t="s">
        <v>103</v>
      </c>
    </row>
    <row r="8744" spans="1:22" x14ac:dyDescent="0.2">
      <c r="A8744" s="1">
        <v>38634</v>
      </c>
      <c r="B8744">
        <v>2005</v>
      </c>
      <c r="C8744">
        <f>_xlfn.MAXIFS(Table1[ScheduleWeekWritten],Table1[ScheduleSeason],Table1[[#This Row],[ScheduleSeason]])</f>
        <v>17</v>
      </c>
      <c r="D8744">
        <v>5</v>
      </c>
      <c r="E8744" cm="1">
        <f t="array" ref="E8744">_xlfn.XLOOKUP(Table1[[#This Row],[ScheduleWeekWritten]],Table3[Game],100+Table3[Increase],Table1[[#This Row],[ScheduleWeekWritten]])</f>
        <v>5</v>
      </c>
      <c r="F8744" t="b">
        <v>0</v>
      </c>
      <c r="G8744" t="s">
        <v>154</v>
      </c>
      <c r="H8744">
        <v>23</v>
      </c>
      <c r="I8744">
        <v>20</v>
      </c>
      <c r="J8744" t="s">
        <v>101</v>
      </c>
      <c r="K8744" t="s">
        <v>161</v>
      </c>
      <c r="L8744" t="str">
        <f>_xlfn.XLOOKUP(Table1[[#This Row],[TeamFavoriteID]],Table2[team_id],Table2[team_name],_xlfn.XLOOKUP(Table1[[#This Row],[TeamFavoriteID]],Table2[team_id_pfr],Table2[team_name],"Even"))</f>
        <v>Jacksonville Jaguars</v>
      </c>
      <c r="M8744">
        <v>-3</v>
      </c>
      <c r="N8744">
        <f>IF(Table1[[#This Row],[TeamFavorite]]=Table1[[#This Row],[TeamHome]],Table1[[#This Row],[ScoreAway]]-Table1[[#This Row],[ScoreHome]],Table1[[#This Row],[ScoreHome]]-Table1[[#This Row],[ScoreAway]])</f>
        <v>-3</v>
      </c>
      <c r="O8744">
        <f>IF(Table1[[#This Row],[SpreadActual]]&lt;Table1[[#This Row],[SpreadFavorite]],1,0)</f>
        <v>0</v>
      </c>
      <c r="P8744">
        <v>38</v>
      </c>
      <c r="Q8744" t="s">
        <v>155</v>
      </c>
      <c r="R8744" t="b">
        <v>0</v>
      </c>
      <c r="S8744">
        <v>79</v>
      </c>
      <c r="T8744">
        <v>7</v>
      </c>
      <c r="U8744">
        <v>86</v>
      </c>
    </row>
    <row r="8745" spans="1:22" x14ac:dyDescent="0.2">
      <c r="A8745" s="1">
        <v>38634</v>
      </c>
      <c r="B8745">
        <v>2005</v>
      </c>
      <c r="C8745">
        <f>_xlfn.MAXIFS(Table1[ScheduleWeekWritten],Table1[ScheduleSeason],Table1[[#This Row],[ScheduleSeason]])</f>
        <v>17</v>
      </c>
      <c r="D8745">
        <v>5</v>
      </c>
      <c r="E8745" cm="1">
        <f t="array" ref="E8745">_xlfn.XLOOKUP(Table1[[#This Row],[ScheduleWeekWritten]],Table3[Game],100+Table3[Increase],Table1[[#This Row],[ScheduleWeekWritten]])</f>
        <v>5</v>
      </c>
      <c r="F8745" t="b">
        <v>0</v>
      </c>
      <c r="G8745" t="s">
        <v>31</v>
      </c>
      <c r="H8745">
        <v>14</v>
      </c>
      <c r="I8745">
        <v>12</v>
      </c>
      <c r="J8745" t="s">
        <v>127</v>
      </c>
      <c r="K8745" t="s">
        <v>133</v>
      </c>
      <c r="L8745" t="str">
        <f>_xlfn.XLOOKUP(Table1[[#This Row],[TeamFavoriteID]],Table2[team_id],Table2[team_name],_xlfn.XLOOKUP(Table1[[#This Row],[TeamFavoriteID]],Table2[team_id_pfr],Table2[team_name],"Even"))</f>
        <v>Tampa Bay Buccaneers</v>
      </c>
      <c r="M8745">
        <v>-3.5</v>
      </c>
      <c r="N8745">
        <f>IF(Table1[[#This Row],[TeamFavorite]]=Table1[[#This Row],[TeamHome]],Table1[[#This Row],[ScoreAway]]-Table1[[#This Row],[ScoreHome]],Table1[[#This Row],[ScoreHome]]-Table1[[#This Row],[ScoreAway]])</f>
        <v>2</v>
      </c>
      <c r="O8745">
        <f>IF(Table1[[#This Row],[SpreadActual]]&lt;Table1[[#This Row],[SpreadFavorite]],1,0)</f>
        <v>0</v>
      </c>
      <c r="P8745">
        <v>32</v>
      </c>
      <c r="Q8745" t="s">
        <v>126</v>
      </c>
      <c r="R8745" t="b">
        <v>0</v>
      </c>
      <c r="S8745">
        <v>60</v>
      </c>
      <c r="T8745">
        <v>13</v>
      </c>
      <c r="U8745">
        <v>86</v>
      </c>
    </row>
    <row r="8746" spans="1:22" x14ac:dyDescent="0.2">
      <c r="A8746" s="1">
        <v>38634</v>
      </c>
      <c r="B8746">
        <v>2005</v>
      </c>
      <c r="C8746">
        <f>_xlfn.MAXIFS(Table1[ScheduleWeekWritten],Table1[ScheduleSeason],Table1[[#This Row],[ScheduleSeason]])</f>
        <v>17</v>
      </c>
      <c r="D8746">
        <v>5</v>
      </c>
      <c r="E8746" cm="1">
        <f t="array" ref="E8746">_xlfn.XLOOKUP(Table1[[#This Row],[ScheduleWeekWritten]],Table3[Game],100+Table3[Increase],Table1[[#This Row],[ScheduleWeekWritten]])</f>
        <v>5</v>
      </c>
      <c r="F8746" t="b">
        <v>0</v>
      </c>
      <c r="G8746" t="s">
        <v>53</v>
      </c>
      <c r="H8746">
        <v>3</v>
      </c>
      <c r="I8746">
        <v>28</v>
      </c>
      <c r="J8746" t="s">
        <v>140</v>
      </c>
      <c r="K8746" t="s">
        <v>72</v>
      </c>
      <c r="L8746" t="str">
        <f>_xlfn.XLOOKUP(Table1[[#This Row],[TeamFavoriteID]],Table2[team_id],Table2[team_name],_xlfn.XLOOKUP(Table1[[#This Row],[TeamFavoriteID]],Table2[team_id_pfr],Table2[team_name],"Even"))</f>
        <v>Baltimore Colts</v>
      </c>
      <c r="M8746">
        <v>-14</v>
      </c>
      <c r="N8746">
        <f>IF(Table1[[#This Row],[TeamFavorite]]=Table1[[#This Row],[TeamHome]],Table1[[#This Row],[ScoreAway]]-Table1[[#This Row],[ScoreHome]],Table1[[#This Row],[ScoreHome]]-Table1[[#This Row],[ScoreAway]])</f>
        <v>-25</v>
      </c>
      <c r="O8746">
        <f>IF(Table1[[#This Row],[SpreadActual]]&lt;Table1[[#This Row],[SpreadFavorite]],1,0)</f>
        <v>1</v>
      </c>
      <c r="P8746">
        <v>47</v>
      </c>
      <c r="Q8746" t="s">
        <v>118</v>
      </c>
      <c r="R8746" t="b">
        <v>0</v>
      </c>
      <c r="S8746">
        <v>58</v>
      </c>
      <c r="T8746">
        <v>15</v>
      </c>
      <c r="U8746">
        <v>70</v>
      </c>
    </row>
    <row r="8747" spans="1:22" x14ac:dyDescent="0.2">
      <c r="A8747" s="1">
        <v>38634</v>
      </c>
      <c r="B8747">
        <v>2005</v>
      </c>
      <c r="C8747">
        <f>_xlfn.MAXIFS(Table1[ScheduleWeekWritten],Table1[ScheduleSeason],Table1[[#This Row],[ScheduleSeason]])</f>
        <v>17</v>
      </c>
      <c r="D8747">
        <v>5</v>
      </c>
      <c r="E8747" cm="1">
        <f t="array" ref="E8747">_xlfn.XLOOKUP(Table1[[#This Row],[ScheduleWeekWritten]],Table3[Game],100+Table3[Increase],Table1[[#This Row],[ScheduleWeekWritten]])</f>
        <v>5</v>
      </c>
      <c r="F8747" t="b">
        <v>0</v>
      </c>
      <c r="G8747" t="s">
        <v>153</v>
      </c>
      <c r="H8747">
        <v>31</v>
      </c>
      <c r="I8747">
        <v>37</v>
      </c>
      <c r="J8747" t="s">
        <v>128</v>
      </c>
      <c r="K8747" t="s">
        <v>40</v>
      </c>
      <c r="L8747" t="str">
        <f>_xlfn.XLOOKUP(Table1[[#This Row],[TeamFavoriteID]],Table2[team_id],Table2[team_name],_xlfn.XLOOKUP(Table1[[#This Row],[TeamFavoriteID]],Table2[team_id_pfr],Table2[team_name],"Even"))</f>
        <v>Los Angeles Rams</v>
      </c>
      <c r="M8747">
        <v>-3</v>
      </c>
      <c r="N8747">
        <f>IF(Table1[[#This Row],[TeamFavorite]]=Table1[[#This Row],[TeamHome]],Table1[[#This Row],[ScoreAway]]-Table1[[#This Row],[ScoreHome]],Table1[[#This Row],[ScoreHome]]-Table1[[#This Row],[ScoreAway]])</f>
        <v>-6</v>
      </c>
      <c r="O8747">
        <f>IF(Table1[[#This Row],[SpreadActual]]&lt;Table1[[#This Row],[SpreadFavorite]],1,0)</f>
        <v>1</v>
      </c>
      <c r="P8747">
        <v>48</v>
      </c>
      <c r="Q8747" t="s">
        <v>157</v>
      </c>
      <c r="R8747" t="b">
        <v>0</v>
      </c>
      <c r="S8747">
        <v>72</v>
      </c>
      <c r="T8747">
        <v>0</v>
      </c>
      <c r="V8747" t="s">
        <v>103</v>
      </c>
    </row>
    <row r="8748" spans="1:22" x14ac:dyDescent="0.2">
      <c r="A8748" s="1">
        <v>38635</v>
      </c>
      <c r="B8748">
        <v>2005</v>
      </c>
      <c r="C8748">
        <f>_xlfn.MAXIFS(Table1[ScheduleWeekWritten],Table1[ScheduleSeason],Table1[[#This Row],[ScheduleSeason]])</f>
        <v>17</v>
      </c>
      <c r="D8748">
        <v>5</v>
      </c>
      <c r="E8748" cm="1">
        <f t="array" ref="E8748">_xlfn.XLOOKUP(Table1[[#This Row],[ScheduleWeekWritten]],Table3[Game],100+Table3[Increase],Table1[[#This Row],[ScheduleWeekWritten]])</f>
        <v>5</v>
      </c>
      <c r="F8748" t="b">
        <v>0</v>
      </c>
      <c r="G8748" t="s">
        <v>27</v>
      </c>
      <c r="H8748">
        <v>22</v>
      </c>
      <c r="I8748">
        <v>24</v>
      </c>
      <c r="J8748" t="s">
        <v>49</v>
      </c>
      <c r="K8748" t="s">
        <v>29</v>
      </c>
      <c r="L8748" t="str">
        <f>_xlfn.XLOOKUP(Table1[[#This Row],[TeamFavoriteID]],Table2[team_id],Table2[team_name],_xlfn.XLOOKUP(Table1[[#This Row],[TeamFavoriteID]],Table2[team_id_pfr],Table2[team_name],"Even"))</f>
        <v>Los Angeles Chargers</v>
      </c>
      <c r="M8748">
        <v>-3</v>
      </c>
      <c r="N8748">
        <f>IF(Table1[[#This Row],[TeamFavorite]]=Table1[[#This Row],[TeamHome]],Table1[[#This Row],[ScoreAway]]-Table1[[#This Row],[ScoreHome]],Table1[[#This Row],[ScoreHome]]-Table1[[#This Row],[ScoreAway]])</f>
        <v>-2</v>
      </c>
      <c r="O8748">
        <f>IF(Table1[[#This Row],[SpreadActual]]&lt;Table1[[#This Row],[SpreadFavorite]],1,0)</f>
        <v>0</v>
      </c>
      <c r="P8748">
        <v>45.5</v>
      </c>
      <c r="Q8748" t="s">
        <v>94</v>
      </c>
      <c r="R8748" t="b">
        <v>0</v>
      </c>
      <c r="S8748">
        <v>65</v>
      </c>
      <c r="T8748">
        <v>5</v>
      </c>
      <c r="U8748">
        <v>69</v>
      </c>
    </row>
    <row r="8749" spans="1:22" x14ac:dyDescent="0.2">
      <c r="A8749" s="1">
        <v>38641</v>
      </c>
      <c r="B8749">
        <v>2005</v>
      </c>
      <c r="C8749">
        <f>_xlfn.MAXIFS(Table1[ScheduleWeekWritten],Table1[ScheduleSeason],Table1[[#This Row],[ScheduleSeason]])</f>
        <v>17</v>
      </c>
      <c r="D8749">
        <v>6</v>
      </c>
      <c r="E8749" cm="1">
        <f t="array" ref="E8749">_xlfn.XLOOKUP(Table1[[#This Row],[ScheduleWeekWritten]],Table3[Game],100+Table3[Increase],Table1[[#This Row],[ScheduleWeekWritten]])</f>
        <v>6</v>
      </c>
      <c r="F8749" t="b">
        <v>0</v>
      </c>
      <c r="G8749" t="s">
        <v>158</v>
      </c>
      <c r="H8749">
        <v>16</v>
      </c>
      <c r="I8749">
        <v>3</v>
      </c>
      <c r="J8749" t="s">
        <v>62</v>
      </c>
      <c r="K8749" t="s">
        <v>159</v>
      </c>
      <c r="L8749" t="str">
        <f>_xlfn.XLOOKUP(Table1[[#This Row],[TeamFavoriteID]],Table2[team_id],Table2[team_name],_xlfn.XLOOKUP(Table1[[#This Row],[TeamFavoriteID]],Table2[team_id_pfr],Table2[team_name],"Even"))</f>
        <v>Baltimore Ravens</v>
      </c>
      <c r="M8749">
        <v>-4</v>
      </c>
      <c r="N8749">
        <f>IF(Table1[[#This Row],[TeamFavorite]]=Table1[[#This Row],[TeamHome]],Table1[[#This Row],[ScoreAway]]-Table1[[#This Row],[ScoreHome]],Table1[[#This Row],[ScoreHome]]-Table1[[#This Row],[ScoreAway]])</f>
        <v>-13</v>
      </c>
      <c r="O8749">
        <f>IF(Table1[[#This Row],[SpreadActual]]&lt;Table1[[#This Row],[SpreadFavorite]],1,0)</f>
        <v>1</v>
      </c>
      <c r="P8749">
        <v>33.5</v>
      </c>
      <c r="Q8749" t="s">
        <v>166</v>
      </c>
      <c r="R8749" t="b">
        <v>0</v>
      </c>
      <c r="S8749">
        <v>57</v>
      </c>
      <c r="T8749">
        <v>14</v>
      </c>
      <c r="U8749">
        <v>54</v>
      </c>
    </row>
    <row r="8750" spans="1:22" x14ac:dyDescent="0.2">
      <c r="A8750" s="1">
        <v>38641</v>
      </c>
      <c r="B8750">
        <v>2005</v>
      </c>
      <c r="C8750">
        <f>_xlfn.MAXIFS(Table1[ScheduleWeekWritten],Table1[ScheduleSeason],Table1[[#This Row],[ScheduleSeason]])</f>
        <v>17</v>
      </c>
      <c r="D8750">
        <v>6</v>
      </c>
      <c r="E8750" cm="1">
        <f t="array" ref="E8750">_xlfn.XLOOKUP(Table1[[#This Row],[ScheduleWeekWritten]],Table3[Game],100+Table3[Increase],Table1[[#This Row],[ScheduleWeekWritten]])</f>
        <v>6</v>
      </c>
      <c r="F8750" t="b">
        <v>0</v>
      </c>
      <c r="G8750" t="s">
        <v>28</v>
      </c>
      <c r="H8750">
        <v>27</v>
      </c>
      <c r="I8750">
        <v>17</v>
      </c>
      <c r="J8750" t="s">
        <v>31</v>
      </c>
      <c r="K8750" t="s">
        <v>43</v>
      </c>
      <c r="L8750" t="str">
        <f>_xlfn.XLOOKUP(Table1[[#This Row],[TeamFavoriteID]],Table2[team_id],Table2[team_name],_xlfn.XLOOKUP(Table1[[#This Row],[TeamFavoriteID]],Table2[team_id_pfr],Table2[team_name],"Even"))</f>
        <v>Buffalo Bills</v>
      </c>
      <c r="M8750">
        <v>-3</v>
      </c>
      <c r="N8750">
        <f>IF(Table1[[#This Row],[TeamFavorite]]=Table1[[#This Row],[TeamHome]],Table1[[#This Row],[ScoreAway]]-Table1[[#This Row],[ScoreHome]],Table1[[#This Row],[ScoreHome]]-Table1[[#This Row],[ScoreAway]])</f>
        <v>-10</v>
      </c>
      <c r="O8750">
        <f>IF(Table1[[#This Row],[SpreadActual]]&lt;Table1[[#This Row],[SpreadFavorite]],1,0)</f>
        <v>1</v>
      </c>
      <c r="P8750">
        <v>33</v>
      </c>
      <c r="Q8750" t="s">
        <v>123</v>
      </c>
      <c r="R8750" t="b">
        <v>0</v>
      </c>
      <c r="S8750">
        <v>52</v>
      </c>
      <c r="T8750">
        <v>16</v>
      </c>
      <c r="U8750">
        <v>71</v>
      </c>
    </row>
    <row r="8751" spans="1:22" x14ac:dyDescent="0.2">
      <c r="A8751" s="1">
        <v>38641</v>
      </c>
      <c r="B8751">
        <v>2005</v>
      </c>
      <c r="C8751">
        <f>_xlfn.MAXIFS(Table1[ScheduleWeekWritten],Table1[ScheduleSeason],Table1[[#This Row],[ScheduleSeason]])</f>
        <v>17</v>
      </c>
      <c r="D8751">
        <v>6</v>
      </c>
      <c r="E8751" cm="1">
        <f t="array" ref="E8751">_xlfn.XLOOKUP(Table1[[#This Row],[ScheduleWeekWritten]],Table3[Game],100+Table3[Increase],Table1[[#This Row],[ScheduleWeekWritten]])</f>
        <v>6</v>
      </c>
      <c r="F8751" t="b">
        <v>0</v>
      </c>
      <c r="G8751" t="s">
        <v>46</v>
      </c>
      <c r="H8751">
        <v>28</v>
      </c>
      <c r="I8751">
        <v>3</v>
      </c>
      <c r="J8751" t="s">
        <v>54</v>
      </c>
      <c r="K8751" t="s">
        <v>47</v>
      </c>
      <c r="L8751" t="str">
        <f>_xlfn.XLOOKUP(Table1[[#This Row],[TeamFavoriteID]],Table2[team_id],Table2[team_name],_xlfn.XLOOKUP(Table1[[#This Row],[TeamFavoriteID]],Table2[team_id_pfr],Table2[team_name],"Even"))</f>
        <v>Chicago Bears</v>
      </c>
      <c r="M8751">
        <v>-2</v>
      </c>
      <c r="N8751">
        <f>IF(Table1[[#This Row],[TeamFavorite]]=Table1[[#This Row],[TeamHome]],Table1[[#This Row],[ScoreAway]]-Table1[[#This Row],[ScoreHome]],Table1[[#This Row],[ScoreHome]]-Table1[[#This Row],[ScoreAway]])</f>
        <v>-25</v>
      </c>
      <c r="O8751">
        <f>IF(Table1[[#This Row],[SpreadActual]]&lt;Table1[[#This Row],[SpreadFavorite]],1,0)</f>
        <v>1</v>
      </c>
      <c r="P8751">
        <v>37.5</v>
      </c>
      <c r="Q8751" t="s">
        <v>114</v>
      </c>
      <c r="R8751" t="b">
        <v>0</v>
      </c>
      <c r="S8751">
        <v>53</v>
      </c>
      <c r="T8751">
        <v>9</v>
      </c>
      <c r="U8751">
        <v>53</v>
      </c>
    </row>
    <row r="8752" spans="1:22" x14ac:dyDescent="0.2">
      <c r="A8752" s="1">
        <v>38641</v>
      </c>
      <c r="B8752">
        <v>2005</v>
      </c>
      <c r="C8752">
        <f>_xlfn.MAXIFS(Table1[ScheduleWeekWritten],Table1[ScheduleSeason],Table1[[#This Row],[ScheduleSeason]])</f>
        <v>17</v>
      </c>
      <c r="D8752">
        <v>6</v>
      </c>
      <c r="E8752" cm="1">
        <f t="array" ref="E8752">_xlfn.XLOOKUP(Table1[[#This Row],[ScheduleWeekWritten]],Table3[Game],100+Table3[Increase],Table1[[#This Row],[ScheduleWeekWritten]])</f>
        <v>6</v>
      </c>
      <c r="F8752" t="b">
        <v>0</v>
      </c>
      <c r="G8752" t="s">
        <v>67</v>
      </c>
      <c r="H8752">
        <v>16</v>
      </c>
      <c r="I8752">
        <v>13</v>
      </c>
      <c r="J8752" t="s">
        <v>50</v>
      </c>
      <c r="K8752" t="s">
        <v>68</v>
      </c>
      <c r="L8752" t="str">
        <f>_xlfn.XLOOKUP(Table1[[#This Row],[TeamFavoriteID]],Table2[team_id],Table2[team_name],_xlfn.XLOOKUP(Table1[[#This Row],[TeamFavoriteID]],Table2[team_id_pfr],Table2[team_name],"Even"))</f>
        <v>Dallas Cowboys</v>
      </c>
      <c r="M8752">
        <v>-3.5</v>
      </c>
      <c r="N8752">
        <f>IF(Table1[[#This Row],[TeamFavorite]]=Table1[[#This Row],[TeamHome]],Table1[[#This Row],[ScoreAway]]-Table1[[#This Row],[ScoreHome]],Table1[[#This Row],[ScoreHome]]-Table1[[#This Row],[ScoreAway]])</f>
        <v>-3</v>
      </c>
      <c r="O8752">
        <f>IF(Table1[[#This Row],[SpreadActual]]&lt;Table1[[#This Row],[SpreadFavorite]],1,0)</f>
        <v>0</v>
      </c>
      <c r="P8752">
        <v>45.5</v>
      </c>
      <c r="Q8752" t="s">
        <v>119</v>
      </c>
      <c r="R8752" t="b">
        <v>0</v>
      </c>
      <c r="S8752">
        <v>73</v>
      </c>
      <c r="T8752">
        <v>6</v>
      </c>
      <c r="U8752">
        <v>40</v>
      </c>
    </row>
    <row r="8753" spans="1:22" x14ac:dyDescent="0.2">
      <c r="A8753" s="1">
        <v>38641</v>
      </c>
      <c r="B8753">
        <v>2005</v>
      </c>
      <c r="C8753">
        <f>_xlfn.MAXIFS(Table1[ScheduleWeekWritten],Table1[ScheduleSeason],Table1[[#This Row],[ScheduleSeason]])</f>
        <v>17</v>
      </c>
      <c r="D8753">
        <v>6</v>
      </c>
      <c r="E8753" cm="1">
        <f t="array" ref="E8753">_xlfn.XLOOKUP(Table1[[#This Row],[ScheduleWeekWritten]],Table3[Game],100+Table3[Increase],Table1[[#This Row],[ScheduleWeekWritten]])</f>
        <v>6</v>
      </c>
      <c r="F8753" t="b">
        <v>0</v>
      </c>
      <c r="G8753" t="s">
        <v>24</v>
      </c>
      <c r="H8753">
        <v>28</v>
      </c>
      <c r="I8753">
        <v>20</v>
      </c>
      <c r="J8753" t="s">
        <v>115</v>
      </c>
      <c r="K8753" t="s">
        <v>88</v>
      </c>
      <c r="L8753" t="str">
        <f>_xlfn.XLOOKUP(Table1[[#This Row],[TeamFavoriteID]],Table2[team_id],Table2[team_name],_xlfn.XLOOKUP(Table1[[#This Row],[TeamFavoriteID]],Table2[team_id_pfr],Table2[team_name],"Even"))</f>
        <v>Denver Broncos</v>
      </c>
      <c r="M8753">
        <v>-3</v>
      </c>
      <c r="N8753">
        <f>IF(Table1[[#This Row],[TeamFavorite]]=Table1[[#This Row],[TeamHome]],Table1[[#This Row],[ScoreAway]]-Table1[[#This Row],[ScoreHome]],Table1[[#This Row],[ScoreHome]]-Table1[[#This Row],[ScoreAway]])</f>
        <v>-8</v>
      </c>
      <c r="O8753">
        <f>IF(Table1[[#This Row],[SpreadActual]]&lt;Table1[[#This Row],[SpreadFavorite]],1,0)</f>
        <v>1</v>
      </c>
      <c r="P8753">
        <v>44</v>
      </c>
      <c r="Q8753" t="s">
        <v>174</v>
      </c>
      <c r="R8753" t="b">
        <v>0</v>
      </c>
      <c r="S8753">
        <v>57</v>
      </c>
      <c r="T8753">
        <v>12</v>
      </c>
      <c r="U8753">
        <v>48</v>
      </c>
    </row>
    <row r="8754" spans="1:22" x14ac:dyDescent="0.2">
      <c r="A8754" s="1">
        <v>38641</v>
      </c>
      <c r="B8754">
        <v>2005</v>
      </c>
      <c r="C8754">
        <f>_xlfn.MAXIFS(Table1[ScheduleWeekWritten],Table1[ScheduleSeason],Table1[[#This Row],[ScheduleSeason]])</f>
        <v>17</v>
      </c>
      <c r="D8754">
        <v>6</v>
      </c>
      <c r="E8754" cm="1">
        <f t="array" ref="E8754">_xlfn.XLOOKUP(Table1[[#This Row],[ScheduleWeekWritten]],Table3[Game],100+Table3[Increase],Table1[[#This Row],[ScheduleWeekWritten]])</f>
        <v>6</v>
      </c>
      <c r="F8754" t="b">
        <v>0</v>
      </c>
      <c r="G8754" t="s">
        <v>45</v>
      </c>
      <c r="H8754">
        <v>20</v>
      </c>
      <c r="I8754">
        <v>21</v>
      </c>
      <c r="J8754" t="s">
        <v>152</v>
      </c>
      <c r="K8754" t="s">
        <v>89</v>
      </c>
      <c r="L8754" t="str">
        <f>_xlfn.XLOOKUP(Table1[[#This Row],[TeamFavoriteID]],Table2[team_id],Table2[team_name],_xlfn.XLOOKUP(Table1[[#This Row],[TeamFavoriteID]],Table2[team_id_pfr],Table2[team_name],"Even"))</f>
        <v>Even</v>
      </c>
      <c r="M8754">
        <v>0</v>
      </c>
      <c r="N8754">
        <f>IF(Table1[[#This Row],[TeamFavorite]]=Table1[[#This Row],[TeamHome]],Table1[[#This Row],[ScoreAway]]-Table1[[#This Row],[ScoreHome]],Table1[[#This Row],[ScoreHome]]-Table1[[#This Row],[ScoreAway]])</f>
        <v>-1</v>
      </c>
      <c r="O8754">
        <f>IF(Table1[[#This Row],[SpreadActual]]&lt;Table1[[#This Row],[SpreadFavorite]],1,0)</f>
        <v>1</v>
      </c>
      <c r="P8754">
        <v>42</v>
      </c>
      <c r="Q8754" t="s">
        <v>181</v>
      </c>
      <c r="R8754" t="b">
        <v>0</v>
      </c>
      <c r="S8754">
        <v>72</v>
      </c>
      <c r="T8754">
        <v>0</v>
      </c>
      <c r="V8754" t="s">
        <v>103</v>
      </c>
    </row>
    <row r="8755" spans="1:22" x14ac:dyDescent="0.2">
      <c r="A8755" s="1">
        <v>38641</v>
      </c>
      <c r="B8755">
        <v>2005</v>
      </c>
      <c r="C8755">
        <f>_xlfn.MAXIFS(Table1[ScheduleWeekWritten],Table1[ScheduleSeason],Table1[[#This Row],[ScheduleSeason]])</f>
        <v>17</v>
      </c>
      <c r="D8755">
        <v>6</v>
      </c>
      <c r="E8755" cm="1">
        <f t="array" ref="E8755">_xlfn.XLOOKUP(Table1[[#This Row],[ScheduleWeekWritten]],Table3[Game],100+Table3[Increase],Table1[[#This Row],[ScheduleWeekWritten]])</f>
        <v>6</v>
      </c>
      <c r="F8755" t="b">
        <v>0</v>
      </c>
      <c r="G8755" t="s">
        <v>42</v>
      </c>
      <c r="H8755">
        <v>28</v>
      </c>
      <c r="I8755">
        <v>21</v>
      </c>
      <c r="J8755" t="s">
        <v>61</v>
      </c>
      <c r="K8755" t="s">
        <v>75</v>
      </c>
      <c r="L8755" t="str">
        <f>_xlfn.XLOOKUP(Table1[[#This Row],[TeamFavoriteID]],Table2[team_id],Table2[team_name],_xlfn.XLOOKUP(Table1[[#This Row],[TeamFavoriteID]],Table2[team_id_pfr],Table2[team_name],"Even"))</f>
        <v>Kansas City Chiefs</v>
      </c>
      <c r="M8755">
        <v>-6.5</v>
      </c>
      <c r="N8755">
        <f>IF(Table1[[#This Row],[TeamFavorite]]=Table1[[#This Row],[TeamHome]],Table1[[#This Row],[ScoreAway]]-Table1[[#This Row],[ScoreHome]],Table1[[#This Row],[ScoreHome]]-Table1[[#This Row],[ScoreAway]])</f>
        <v>-7</v>
      </c>
      <c r="O8755">
        <f>IF(Table1[[#This Row],[SpreadActual]]&lt;Table1[[#This Row],[SpreadFavorite]],1,0)</f>
        <v>1</v>
      </c>
      <c r="P8755">
        <v>42.5</v>
      </c>
      <c r="Q8755" t="s">
        <v>117</v>
      </c>
      <c r="R8755" t="b">
        <v>0</v>
      </c>
      <c r="S8755">
        <v>64</v>
      </c>
      <c r="T8755">
        <v>10</v>
      </c>
      <c r="U8755">
        <v>46</v>
      </c>
    </row>
    <row r="8756" spans="1:22" x14ac:dyDescent="0.2">
      <c r="A8756" s="1">
        <v>38641</v>
      </c>
      <c r="B8756">
        <v>2005</v>
      </c>
      <c r="C8756">
        <f>_xlfn.MAXIFS(Table1[ScheduleWeekWritten],Table1[ScheduleSeason],Table1[[#This Row],[ScheduleSeason]])</f>
        <v>17</v>
      </c>
      <c r="D8756">
        <v>6</v>
      </c>
      <c r="E8756" cm="1">
        <f t="array" ref="E8756">_xlfn.XLOOKUP(Table1[[#This Row],[ScheduleWeekWritten]],Table3[Game],100+Table3[Increase],Table1[[#This Row],[ScheduleWeekWritten]])</f>
        <v>6</v>
      </c>
      <c r="F8756" t="b">
        <v>0</v>
      </c>
      <c r="G8756" t="s">
        <v>95</v>
      </c>
      <c r="H8756">
        <v>31</v>
      </c>
      <c r="I8756">
        <v>34</v>
      </c>
      <c r="J8756" t="s">
        <v>38</v>
      </c>
      <c r="K8756" t="s">
        <v>109</v>
      </c>
      <c r="L8756" t="str">
        <f>_xlfn.XLOOKUP(Table1[[#This Row],[TeamFavoriteID]],Table2[team_id],Table2[team_name],_xlfn.XLOOKUP(Table1[[#This Row],[TeamFavoriteID]],Table2[team_id_pfr],Table2[team_name],"Even"))</f>
        <v>Atlanta Falcons</v>
      </c>
      <c r="M8756">
        <v>-4</v>
      </c>
      <c r="N8756">
        <f>IF(Table1[[#This Row],[TeamFavorite]]=Table1[[#This Row],[TeamHome]],Table1[[#This Row],[ScoreAway]]-Table1[[#This Row],[ScoreHome]],Table1[[#This Row],[ScoreHome]]-Table1[[#This Row],[ScoreAway]])</f>
        <v>-3</v>
      </c>
      <c r="O8756">
        <f>IF(Table1[[#This Row],[SpreadActual]]&lt;Table1[[#This Row],[SpreadFavorite]],1,0)</f>
        <v>0</v>
      </c>
      <c r="P8756">
        <v>42</v>
      </c>
      <c r="Q8756" t="s">
        <v>186</v>
      </c>
      <c r="R8756" t="b">
        <v>1</v>
      </c>
      <c r="S8756">
        <v>72</v>
      </c>
      <c r="T8756">
        <v>0</v>
      </c>
      <c r="V8756" t="s">
        <v>103</v>
      </c>
    </row>
    <row r="8757" spans="1:22" x14ac:dyDescent="0.2">
      <c r="A8757" s="1">
        <v>38641</v>
      </c>
      <c r="B8757">
        <v>2005</v>
      </c>
      <c r="C8757">
        <f>_xlfn.MAXIFS(Table1[ScheduleWeekWritten],Table1[ScheduleSeason],Table1[[#This Row],[ScheduleSeason]])</f>
        <v>17</v>
      </c>
      <c r="D8757">
        <v>6</v>
      </c>
      <c r="E8757" cm="1">
        <f t="array" ref="E8757">_xlfn.XLOOKUP(Table1[[#This Row],[ScheduleWeekWritten]],Table3[Game],100+Table3[Increase],Table1[[#This Row],[ScheduleWeekWritten]])</f>
        <v>6</v>
      </c>
      <c r="F8757" t="b">
        <v>0</v>
      </c>
      <c r="G8757" t="s">
        <v>20</v>
      </c>
      <c r="H8757">
        <v>14</v>
      </c>
      <c r="I8757">
        <v>27</v>
      </c>
      <c r="J8757" t="s">
        <v>27</v>
      </c>
      <c r="K8757" t="s">
        <v>89</v>
      </c>
      <c r="L8757" t="str">
        <f>_xlfn.XLOOKUP(Table1[[#This Row],[TeamFavoriteID]],Table2[team_id],Table2[team_name],_xlfn.XLOOKUP(Table1[[#This Row],[TeamFavoriteID]],Table2[team_id_pfr],Table2[team_name],"Even"))</f>
        <v>Even</v>
      </c>
      <c r="M8757">
        <v>0</v>
      </c>
      <c r="N8757">
        <f>IF(Table1[[#This Row],[TeamFavorite]]=Table1[[#This Row],[TeamHome]],Table1[[#This Row],[ScoreAway]]-Table1[[#This Row],[ScoreHome]],Table1[[#This Row],[ScoreHome]]-Table1[[#This Row],[ScoreAway]])</f>
        <v>-13</v>
      </c>
      <c r="O8757">
        <f>IF(Table1[[#This Row],[SpreadActual]]&lt;Table1[[#This Row],[SpreadFavorite]],1,0)</f>
        <v>1</v>
      </c>
      <c r="P8757">
        <v>50.5</v>
      </c>
      <c r="Q8757" t="s">
        <v>76</v>
      </c>
      <c r="R8757" t="b">
        <v>0</v>
      </c>
      <c r="S8757">
        <v>60</v>
      </c>
      <c r="T8757">
        <v>10</v>
      </c>
      <c r="U8757">
        <v>64</v>
      </c>
    </row>
    <row r="8758" spans="1:22" x14ac:dyDescent="0.2">
      <c r="A8758" s="1">
        <v>38641</v>
      </c>
      <c r="B8758">
        <v>2005</v>
      </c>
      <c r="C8758">
        <f>_xlfn.MAXIFS(Table1[ScheduleWeekWritten],Table1[ScheduleSeason],Table1[[#This Row],[ScheduleSeason]])</f>
        <v>17</v>
      </c>
      <c r="D8758">
        <v>6</v>
      </c>
      <c r="E8758" cm="1">
        <f t="array" ref="E8758">_xlfn.XLOOKUP(Table1[[#This Row],[ScheduleWeekWritten]],Table3[Game],100+Table3[Increase],Table1[[#This Row],[ScheduleWeekWritten]])</f>
        <v>6</v>
      </c>
      <c r="F8758" t="b">
        <v>0</v>
      </c>
      <c r="G8758" t="s">
        <v>49</v>
      </c>
      <c r="H8758">
        <v>17</v>
      </c>
      <c r="I8758">
        <v>23</v>
      </c>
      <c r="J8758" t="s">
        <v>154</v>
      </c>
      <c r="K8758" t="s">
        <v>51</v>
      </c>
      <c r="L8758" t="str">
        <f>_xlfn.XLOOKUP(Table1[[#This Row],[TeamFavoriteID]],Table2[team_id],Table2[team_name],_xlfn.XLOOKUP(Table1[[#This Row],[TeamFavoriteID]],Table2[team_id_pfr],Table2[team_name],"Even"))</f>
        <v>Pittsburgh Steelers</v>
      </c>
      <c r="M8758">
        <v>-5</v>
      </c>
      <c r="N8758">
        <f>IF(Table1[[#This Row],[TeamFavorite]]=Table1[[#This Row],[TeamHome]],Table1[[#This Row],[ScoreAway]]-Table1[[#This Row],[ScoreHome]],Table1[[#This Row],[ScoreHome]]-Table1[[#This Row],[ScoreAway]])</f>
        <v>6</v>
      </c>
      <c r="O8758">
        <f>IF(Table1[[#This Row],[SpreadActual]]&lt;Table1[[#This Row],[SpreadFavorite]],1,0)</f>
        <v>0</v>
      </c>
      <c r="P8758">
        <v>36</v>
      </c>
      <c r="Q8758" t="s">
        <v>175</v>
      </c>
      <c r="R8758" t="b">
        <v>0</v>
      </c>
      <c r="S8758">
        <v>50</v>
      </c>
      <c r="T8758">
        <v>14</v>
      </c>
      <c r="U8758">
        <v>68</v>
      </c>
    </row>
    <row r="8759" spans="1:22" x14ac:dyDescent="0.2">
      <c r="A8759" s="1">
        <v>38641</v>
      </c>
      <c r="B8759">
        <v>2005</v>
      </c>
      <c r="C8759">
        <f>_xlfn.MAXIFS(Table1[ScheduleWeekWritten],Table1[ScheduleSeason],Table1[[#This Row],[ScheduleSeason]])</f>
        <v>17</v>
      </c>
      <c r="D8759">
        <v>6</v>
      </c>
      <c r="E8759" cm="1">
        <f t="array" ref="E8759">_xlfn.XLOOKUP(Table1[[#This Row],[ScheduleWeekWritten]],Table3[Game],100+Table3[Increase],Table1[[#This Row],[ScheduleWeekWritten]])</f>
        <v>6</v>
      </c>
      <c r="F8759" t="b">
        <v>0</v>
      </c>
      <c r="G8759" t="s">
        <v>128</v>
      </c>
      <c r="H8759">
        <v>42</v>
      </c>
      <c r="I8759">
        <v>10</v>
      </c>
      <c r="J8759" t="s">
        <v>177</v>
      </c>
      <c r="K8759" t="s">
        <v>132</v>
      </c>
      <c r="L8759" t="str">
        <f>_xlfn.XLOOKUP(Table1[[#This Row],[TeamFavoriteID]],Table2[team_id],Table2[team_name],_xlfn.XLOOKUP(Table1[[#This Row],[TeamFavoriteID]],Table2[team_id_pfr],Table2[team_name],"Even"))</f>
        <v>Seattle Seahawks</v>
      </c>
      <c r="M8759">
        <v>-8.5</v>
      </c>
      <c r="N8759">
        <f>IF(Table1[[#This Row],[TeamFavorite]]=Table1[[#This Row],[TeamHome]],Table1[[#This Row],[ScoreAway]]-Table1[[#This Row],[ScoreHome]],Table1[[#This Row],[ScoreHome]]-Table1[[#This Row],[ScoreAway]])</f>
        <v>-32</v>
      </c>
      <c r="O8759">
        <f>IF(Table1[[#This Row],[SpreadActual]]&lt;Table1[[#This Row],[SpreadFavorite]],1,0)</f>
        <v>1</v>
      </c>
      <c r="P8759">
        <v>45.5</v>
      </c>
      <c r="Q8759" t="s">
        <v>180</v>
      </c>
      <c r="R8759" t="b">
        <v>0</v>
      </c>
      <c r="S8759">
        <v>55</v>
      </c>
      <c r="T8759">
        <v>11</v>
      </c>
      <c r="U8759">
        <v>84</v>
      </c>
    </row>
    <row r="8760" spans="1:22" x14ac:dyDescent="0.2">
      <c r="A8760" s="1">
        <v>38641</v>
      </c>
      <c r="B8760">
        <v>2005</v>
      </c>
      <c r="C8760">
        <f>_xlfn.MAXIFS(Table1[ScheduleWeekWritten],Table1[ScheduleSeason],Table1[[#This Row],[ScheduleSeason]])</f>
        <v>17</v>
      </c>
      <c r="D8760">
        <v>6</v>
      </c>
      <c r="E8760" cm="1">
        <f t="array" ref="E8760">_xlfn.XLOOKUP(Table1[[#This Row],[ScheduleWeekWritten]],Table3[Game],100+Table3[Increase],Table1[[#This Row],[ScheduleWeekWritten]])</f>
        <v>6</v>
      </c>
      <c r="F8760" t="b">
        <v>0</v>
      </c>
      <c r="G8760" t="s">
        <v>127</v>
      </c>
      <c r="H8760">
        <v>27</v>
      </c>
      <c r="I8760">
        <v>13</v>
      </c>
      <c r="J8760" t="s">
        <v>19</v>
      </c>
      <c r="K8760" t="s">
        <v>133</v>
      </c>
      <c r="L8760" t="str">
        <f>_xlfn.XLOOKUP(Table1[[#This Row],[TeamFavoriteID]],Table2[team_id],Table2[team_name],_xlfn.XLOOKUP(Table1[[#This Row],[TeamFavoriteID]],Table2[team_id_pfr],Table2[team_name],"Even"))</f>
        <v>Tampa Bay Buccaneers</v>
      </c>
      <c r="M8760">
        <v>-4.5</v>
      </c>
      <c r="N8760">
        <f>IF(Table1[[#This Row],[TeamFavorite]]=Table1[[#This Row],[TeamHome]],Table1[[#This Row],[ScoreAway]]-Table1[[#This Row],[ScoreHome]],Table1[[#This Row],[ScoreHome]]-Table1[[#This Row],[ScoreAway]])</f>
        <v>-14</v>
      </c>
      <c r="O8760">
        <f>IF(Table1[[#This Row],[SpreadActual]]&lt;Table1[[#This Row],[SpreadFavorite]],1,0)</f>
        <v>1</v>
      </c>
      <c r="P8760">
        <v>33</v>
      </c>
      <c r="Q8760" t="s">
        <v>168</v>
      </c>
      <c r="R8760" t="b">
        <v>0</v>
      </c>
      <c r="S8760">
        <v>75</v>
      </c>
      <c r="T8760">
        <v>8</v>
      </c>
      <c r="U8760">
        <v>61</v>
      </c>
    </row>
    <row r="8761" spans="1:22" x14ac:dyDescent="0.2">
      <c r="A8761" s="1">
        <v>38641</v>
      </c>
      <c r="B8761">
        <v>2005</v>
      </c>
      <c r="C8761">
        <f>_xlfn.MAXIFS(Table1[ScheduleWeekWritten],Table1[ScheduleSeason],Table1[[#This Row],[ScheduleSeason]])</f>
        <v>17</v>
      </c>
      <c r="D8761">
        <v>6</v>
      </c>
      <c r="E8761" cm="1">
        <f t="array" ref="E8761">_xlfn.XLOOKUP(Table1[[#This Row],[ScheduleWeekWritten]],Table3[Game],100+Table3[Increase],Table1[[#This Row],[ScheduleWeekWritten]])</f>
        <v>6</v>
      </c>
      <c r="F8761" t="b">
        <v>0</v>
      </c>
      <c r="G8761" t="s">
        <v>171</v>
      </c>
      <c r="H8761">
        <v>23</v>
      </c>
      <c r="I8761">
        <v>31</v>
      </c>
      <c r="J8761" t="s">
        <v>101</v>
      </c>
      <c r="K8761" t="s">
        <v>104</v>
      </c>
      <c r="L8761" t="str">
        <f>_xlfn.XLOOKUP(Table1[[#This Row],[TeamFavoriteID]],Table2[team_id],Table2[team_name],_xlfn.XLOOKUP(Table1[[#This Row],[TeamFavoriteID]],Table2[team_id_pfr],Table2[team_name],"Even"))</f>
        <v>Cincinnati Bengals</v>
      </c>
      <c r="M8761">
        <v>-3</v>
      </c>
      <c r="N8761">
        <f>IF(Table1[[#This Row],[TeamFavorite]]=Table1[[#This Row],[TeamHome]],Table1[[#This Row],[ScoreAway]]-Table1[[#This Row],[ScoreHome]],Table1[[#This Row],[ScoreHome]]-Table1[[#This Row],[ScoreAway]])</f>
        <v>-8</v>
      </c>
      <c r="O8761">
        <f>IF(Table1[[#This Row],[SpreadActual]]&lt;Table1[[#This Row],[SpreadFavorite]],1,0)</f>
        <v>1</v>
      </c>
      <c r="P8761">
        <v>44.5</v>
      </c>
      <c r="Q8761" t="s">
        <v>172</v>
      </c>
      <c r="R8761" t="b">
        <v>0</v>
      </c>
      <c r="S8761">
        <v>63</v>
      </c>
      <c r="T8761">
        <v>6</v>
      </c>
      <c r="U8761">
        <v>35</v>
      </c>
    </row>
    <row r="8762" spans="1:22" x14ac:dyDescent="0.2">
      <c r="A8762" s="1">
        <v>38642</v>
      </c>
      <c r="B8762">
        <v>2005</v>
      </c>
      <c r="C8762">
        <f>_xlfn.MAXIFS(Table1[ScheduleWeekWritten],Table1[ScheduleSeason],Table1[[#This Row],[ScheduleSeason]])</f>
        <v>17</v>
      </c>
      <c r="D8762">
        <v>6</v>
      </c>
      <c r="E8762" cm="1">
        <f t="array" ref="E8762">_xlfn.XLOOKUP(Table1[[#This Row],[ScheduleWeekWritten]],Table3[Game],100+Table3[Increase],Table1[[#This Row],[ScheduleWeekWritten]])</f>
        <v>6</v>
      </c>
      <c r="F8762" t="b">
        <v>0</v>
      </c>
      <c r="G8762" t="s">
        <v>140</v>
      </c>
      <c r="H8762">
        <v>45</v>
      </c>
      <c r="I8762">
        <v>28</v>
      </c>
      <c r="J8762" t="s">
        <v>153</v>
      </c>
      <c r="K8762" t="s">
        <v>72</v>
      </c>
      <c r="L8762" t="str">
        <f>_xlfn.XLOOKUP(Table1[[#This Row],[TeamFavoriteID]],Table2[team_id],Table2[team_name],_xlfn.XLOOKUP(Table1[[#This Row],[TeamFavoriteID]],Table2[team_id_pfr],Table2[team_name],"Even"))</f>
        <v>Baltimore Colts</v>
      </c>
      <c r="M8762">
        <v>-13</v>
      </c>
      <c r="N8762">
        <f>IF(Table1[[#This Row],[TeamFavorite]]=Table1[[#This Row],[TeamHome]],Table1[[#This Row],[ScoreAway]]-Table1[[#This Row],[ScoreHome]],Table1[[#This Row],[ScoreHome]]-Table1[[#This Row],[ScoreAway]])</f>
        <v>17</v>
      </c>
      <c r="O8762">
        <f>IF(Table1[[#This Row],[SpreadActual]]&lt;Table1[[#This Row],[SpreadFavorite]],1,0)</f>
        <v>0</v>
      </c>
      <c r="P8762">
        <v>50.5</v>
      </c>
      <c r="Q8762" t="s">
        <v>141</v>
      </c>
      <c r="R8762" t="b">
        <v>0</v>
      </c>
      <c r="S8762">
        <v>72</v>
      </c>
      <c r="T8762">
        <v>0</v>
      </c>
      <c r="V8762" t="s">
        <v>103</v>
      </c>
    </row>
    <row r="8763" spans="1:22" x14ac:dyDescent="0.2">
      <c r="A8763" s="1">
        <v>38646</v>
      </c>
      <c r="B8763">
        <v>2005</v>
      </c>
      <c r="C8763">
        <f>_xlfn.MAXIFS(Table1[ScheduleWeekWritten],Table1[ScheduleSeason],Table1[[#This Row],[ScheduleSeason]])</f>
        <v>17</v>
      </c>
      <c r="D8763">
        <v>7</v>
      </c>
      <c r="E8763" cm="1">
        <f t="array" ref="E8763">_xlfn.XLOOKUP(Table1[[#This Row],[ScheduleWeekWritten]],Table3[Game],100+Table3[Increase],Table1[[#This Row],[ScheduleWeekWritten]])</f>
        <v>7</v>
      </c>
      <c r="F8763" t="b">
        <v>0</v>
      </c>
      <c r="G8763" t="s">
        <v>19</v>
      </c>
      <c r="H8763">
        <v>20</v>
      </c>
      <c r="I8763">
        <v>30</v>
      </c>
      <c r="J8763" t="s">
        <v>42</v>
      </c>
      <c r="K8763" t="s">
        <v>75</v>
      </c>
      <c r="L8763" t="str">
        <f>_xlfn.XLOOKUP(Table1[[#This Row],[TeamFavoriteID]],Table2[team_id],Table2[team_name],_xlfn.XLOOKUP(Table1[[#This Row],[TeamFavoriteID]],Table2[team_id_pfr],Table2[team_name],"Even"))</f>
        <v>Kansas City Chiefs</v>
      </c>
      <c r="M8763">
        <v>-1</v>
      </c>
      <c r="N8763">
        <f>IF(Table1[[#This Row],[TeamFavorite]]=Table1[[#This Row],[TeamHome]],Table1[[#This Row],[ScoreAway]]-Table1[[#This Row],[ScoreHome]],Table1[[#This Row],[ScoreHome]]-Table1[[#This Row],[ScoreAway]])</f>
        <v>-10</v>
      </c>
      <c r="O8763">
        <f>IF(Table1[[#This Row],[SpreadActual]]&lt;Table1[[#This Row],[SpreadFavorite]],1,0)</f>
        <v>1</v>
      </c>
      <c r="P8763">
        <v>42.5</v>
      </c>
      <c r="Q8763" t="s">
        <v>143</v>
      </c>
      <c r="R8763" t="b">
        <v>0</v>
      </c>
      <c r="S8763">
        <v>81</v>
      </c>
      <c r="T8763">
        <v>9</v>
      </c>
      <c r="U8763">
        <v>83</v>
      </c>
    </row>
    <row r="8764" spans="1:22" x14ac:dyDescent="0.2">
      <c r="A8764" s="1">
        <v>38648</v>
      </c>
      <c r="B8764">
        <v>2005</v>
      </c>
      <c r="C8764">
        <f>_xlfn.MAXIFS(Table1[ScheduleWeekWritten],Table1[ScheduleSeason],Table1[[#This Row],[ScheduleSeason]])</f>
        <v>17</v>
      </c>
      <c r="D8764">
        <v>7</v>
      </c>
      <c r="E8764" cm="1">
        <f t="array" ref="E8764">_xlfn.XLOOKUP(Table1[[#This Row],[ScheduleWeekWritten]],Table3[Game],100+Table3[Increase],Table1[[#This Row],[ScheduleWeekWritten]])</f>
        <v>7</v>
      </c>
      <c r="F8764" t="b">
        <v>0</v>
      </c>
      <c r="G8764" t="s">
        <v>149</v>
      </c>
      <c r="H8764">
        <v>20</v>
      </c>
      <c r="I8764">
        <v>10</v>
      </c>
      <c r="J8764" t="s">
        <v>171</v>
      </c>
      <c r="K8764" t="s">
        <v>59</v>
      </c>
      <c r="L8764" t="str">
        <f>_xlfn.XLOOKUP(Table1[[#This Row],[TeamFavoriteID]],Table2[team_id],Table2[team_name],_xlfn.XLOOKUP(Table1[[#This Row],[TeamFavoriteID]],Table2[team_id_pfr],Table2[team_name],"Even"))</f>
        <v>Arizona Cardinals</v>
      </c>
      <c r="M8764">
        <v>-3</v>
      </c>
      <c r="N8764">
        <f>IF(Table1[[#This Row],[TeamFavorite]]=Table1[[#This Row],[TeamHome]],Table1[[#This Row],[ScoreAway]]-Table1[[#This Row],[ScoreHome]],Table1[[#This Row],[ScoreHome]]-Table1[[#This Row],[ScoreAway]])</f>
        <v>-10</v>
      </c>
      <c r="O8764">
        <f>IF(Table1[[#This Row],[SpreadActual]]&lt;Table1[[#This Row],[SpreadFavorite]],1,0)</f>
        <v>1</v>
      </c>
      <c r="P8764">
        <v>45</v>
      </c>
      <c r="Q8764" t="s">
        <v>150</v>
      </c>
      <c r="R8764" t="b">
        <v>0</v>
      </c>
      <c r="S8764">
        <v>75</v>
      </c>
      <c r="T8764">
        <v>6</v>
      </c>
      <c r="U8764">
        <v>36</v>
      </c>
    </row>
    <row r="8765" spans="1:22" x14ac:dyDescent="0.2">
      <c r="A8765" s="1">
        <v>38648</v>
      </c>
      <c r="B8765">
        <v>2005</v>
      </c>
      <c r="C8765">
        <f>_xlfn.MAXIFS(Table1[ScheduleWeekWritten],Table1[ScheduleSeason],Table1[[#This Row],[ScheduleSeason]])</f>
        <v>17</v>
      </c>
      <c r="D8765">
        <v>7</v>
      </c>
      <c r="E8765" cm="1">
        <f t="array" ref="E8765">_xlfn.XLOOKUP(Table1[[#This Row],[ScheduleWeekWritten]],Table3[Game],100+Table3[Increase],Table1[[#This Row],[ScheduleWeekWritten]])</f>
        <v>7</v>
      </c>
      <c r="F8765" t="b">
        <v>0</v>
      </c>
      <c r="G8765" t="s">
        <v>46</v>
      </c>
      <c r="H8765">
        <v>10</v>
      </c>
      <c r="I8765">
        <v>6</v>
      </c>
      <c r="J8765" t="s">
        <v>158</v>
      </c>
      <c r="K8765" t="s">
        <v>47</v>
      </c>
      <c r="L8765" t="str">
        <f>_xlfn.XLOOKUP(Table1[[#This Row],[TeamFavoriteID]],Table2[team_id],Table2[team_name],_xlfn.XLOOKUP(Table1[[#This Row],[TeamFavoriteID]],Table2[team_id_pfr],Table2[team_name],"Even"))</f>
        <v>Chicago Bears</v>
      </c>
      <c r="M8765">
        <v>-1</v>
      </c>
      <c r="N8765">
        <f>IF(Table1[[#This Row],[TeamFavorite]]=Table1[[#This Row],[TeamHome]],Table1[[#This Row],[ScoreAway]]-Table1[[#This Row],[ScoreHome]],Table1[[#This Row],[ScoreHome]]-Table1[[#This Row],[ScoreAway]])</f>
        <v>-4</v>
      </c>
      <c r="O8765">
        <f>IF(Table1[[#This Row],[SpreadActual]]&lt;Table1[[#This Row],[SpreadFavorite]],1,0)</f>
        <v>1</v>
      </c>
      <c r="P8765">
        <v>32</v>
      </c>
      <c r="Q8765" t="s">
        <v>114</v>
      </c>
      <c r="R8765" t="b">
        <v>0</v>
      </c>
      <c r="S8765">
        <v>41</v>
      </c>
      <c r="T8765">
        <v>8</v>
      </c>
      <c r="U8765">
        <v>82</v>
      </c>
    </row>
    <row r="8766" spans="1:22" x14ac:dyDescent="0.2">
      <c r="A8766" s="1">
        <v>38648</v>
      </c>
      <c r="B8766">
        <v>2005</v>
      </c>
      <c r="C8766">
        <f>_xlfn.MAXIFS(Table1[ScheduleWeekWritten],Table1[ScheduleSeason],Table1[[#This Row],[ScheduleSeason]])</f>
        <v>17</v>
      </c>
      <c r="D8766">
        <v>7</v>
      </c>
      <c r="E8766" cm="1">
        <f t="array" ref="E8766">_xlfn.XLOOKUP(Table1[[#This Row],[ScheduleWeekWritten]],Table3[Game],100+Table3[Increase],Table1[[#This Row],[ScheduleWeekWritten]])</f>
        <v>7</v>
      </c>
      <c r="F8766" t="b">
        <v>0</v>
      </c>
      <c r="G8766" t="s">
        <v>101</v>
      </c>
      <c r="H8766">
        <v>13</v>
      </c>
      <c r="I8766">
        <v>27</v>
      </c>
      <c r="J8766" t="s">
        <v>49</v>
      </c>
      <c r="K8766" t="s">
        <v>104</v>
      </c>
      <c r="L8766" t="str">
        <f>_xlfn.XLOOKUP(Table1[[#This Row],[TeamFavoriteID]],Table2[team_id],Table2[team_name],_xlfn.XLOOKUP(Table1[[#This Row],[TeamFavoriteID]],Table2[team_id_pfr],Table2[team_name],"Even"))</f>
        <v>Cincinnati Bengals</v>
      </c>
      <c r="M8766">
        <v>-3</v>
      </c>
      <c r="N8766">
        <f>IF(Table1[[#This Row],[TeamFavorite]]=Table1[[#This Row],[TeamHome]],Table1[[#This Row],[ScoreAway]]-Table1[[#This Row],[ScoreHome]],Table1[[#This Row],[ScoreHome]]-Table1[[#This Row],[ScoreAway]])</f>
        <v>14</v>
      </c>
      <c r="O8766">
        <f>IF(Table1[[#This Row],[SpreadActual]]&lt;Table1[[#This Row],[SpreadFavorite]],1,0)</f>
        <v>0</v>
      </c>
      <c r="P8766">
        <v>43</v>
      </c>
      <c r="Q8766" t="s">
        <v>173</v>
      </c>
      <c r="R8766" t="b">
        <v>0</v>
      </c>
      <c r="S8766">
        <v>47</v>
      </c>
      <c r="T8766">
        <v>6</v>
      </c>
      <c r="U8766">
        <v>87</v>
      </c>
    </row>
    <row r="8767" spans="1:22" x14ac:dyDescent="0.2">
      <c r="A8767" s="1">
        <v>38648</v>
      </c>
      <c r="B8767">
        <v>2005</v>
      </c>
      <c r="C8767">
        <f>_xlfn.MAXIFS(Table1[ScheduleWeekWritten],Table1[ScheduleSeason],Table1[[#This Row],[ScheduleSeason]])</f>
        <v>17</v>
      </c>
      <c r="D8767">
        <v>7</v>
      </c>
      <c r="E8767" cm="1">
        <f t="array" ref="E8767">_xlfn.XLOOKUP(Table1[[#This Row],[ScheduleWeekWritten]],Table3[Game],100+Table3[Increase],Table1[[#This Row],[ScheduleWeekWritten]])</f>
        <v>7</v>
      </c>
      <c r="F8767" t="b">
        <v>0</v>
      </c>
      <c r="G8767" t="s">
        <v>62</v>
      </c>
      <c r="H8767">
        <v>10</v>
      </c>
      <c r="I8767">
        <v>13</v>
      </c>
      <c r="J8767" t="s">
        <v>45</v>
      </c>
      <c r="K8767" t="s">
        <v>63</v>
      </c>
      <c r="L8767" t="str">
        <f>_xlfn.XLOOKUP(Table1[[#This Row],[TeamFavoriteID]],Table2[team_id],Table2[team_name],_xlfn.XLOOKUP(Table1[[#This Row],[TeamFavoriteID]],Table2[team_id_pfr],Table2[team_name],"Even"))</f>
        <v>Cleveland Browns</v>
      </c>
      <c r="M8767">
        <v>-3</v>
      </c>
      <c r="N8767">
        <f>IF(Table1[[#This Row],[TeamFavorite]]=Table1[[#This Row],[TeamHome]],Table1[[#This Row],[ScoreAway]]-Table1[[#This Row],[ScoreHome]],Table1[[#This Row],[ScoreHome]]-Table1[[#This Row],[ScoreAway]])</f>
        <v>3</v>
      </c>
      <c r="O8767">
        <f>IF(Table1[[#This Row],[SpreadActual]]&lt;Table1[[#This Row],[SpreadFavorite]],1,0)</f>
        <v>0</v>
      </c>
      <c r="P8767">
        <v>36</v>
      </c>
      <c r="Q8767" t="s">
        <v>170</v>
      </c>
      <c r="R8767" t="b">
        <v>0</v>
      </c>
      <c r="S8767">
        <v>46</v>
      </c>
      <c r="T8767">
        <v>7</v>
      </c>
      <c r="U8767">
        <v>78</v>
      </c>
    </row>
    <row r="8768" spans="1:22" x14ac:dyDescent="0.2">
      <c r="A8768" s="1">
        <v>38648</v>
      </c>
      <c r="B8768">
        <v>2005</v>
      </c>
      <c r="C8768">
        <f>_xlfn.MAXIFS(Table1[ScheduleWeekWritten],Table1[ScheduleSeason],Table1[[#This Row],[ScheduleSeason]])</f>
        <v>17</v>
      </c>
      <c r="D8768">
        <v>7</v>
      </c>
      <c r="E8768" cm="1">
        <f t="array" ref="E8768">_xlfn.XLOOKUP(Table1[[#This Row],[ScheduleWeekWritten]],Table3[Game],100+Table3[Increase],Table1[[#This Row],[ScheduleWeekWritten]])</f>
        <v>7</v>
      </c>
      <c r="F8768" t="b">
        <v>0</v>
      </c>
      <c r="G8768" t="s">
        <v>177</v>
      </c>
      <c r="H8768">
        <v>20</v>
      </c>
      <c r="I8768">
        <v>38</v>
      </c>
      <c r="J8768" t="s">
        <v>140</v>
      </c>
      <c r="K8768" t="s">
        <v>72</v>
      </c>
      <c r="L8768" t="str">
        <f>_xlfn.XLOOKUP(Table1[[#This Row],[TeamFavoriteID]],Table2[team_id],Table2[team_name],_xlfn.XLOOKUP(Table1[[#This Row],[TeamFavoriteID]],Table2[team_id_pfr],Table2[team_name],"Even"))</f>
        <v>Baltimore Colts</v>
      </c>
      <c r="M8768">
        <v>-14.5</v>
      </c>
      <c r="N8768">
        <f>IF(Table1[[#This Row],[TeamFavorite]]=Table1[[#This Row],[TeamHome]],Table1[[#This Row],[ScoreAway]]-Table1[[#This Row],[ScoreHome]],Table1[[#This Row],[ScoreHome]]-Table1[[#This Row],[ScoreAway]])</f>
        <v>-18</v>
      </c>
      <c r="O8768">
        <f>IF(Table1[[#This Row],[SpreadActual]]&lt;Table1[[#This Row],[SpreadFavorite]],1,0)</f>
        <v>1</v>
      </c>
      <c r="P8768">
        <v>44.5</v>
      </c>
      <c r="Q8768" t="s">
        <v>178</v>
      </c>
      <c r="R8768" t="b">
        <v>0</v>
      </c>
      <c r="S8768">
        <v>72</v>
      </c>
      <c r="T8768">
        <v>0</v>
      </c>
      <c r="V8768" t="s">
        <v>103</v>
      </c>
    </row>
    <row r="8769" spans="1:22" x14ac:dyDescent="0.2">
      <c r="A8769" s="1">
        <v>38648</v>
      </c>
      <c r="B8769">
        <v>2005</v>
      </c>
      <c r="C8769">
        <f>_xlfn.MAXIFS(Table1[ScheduleWeekWritten],Table1[ScheduleSeason],Table1[[#This Row],[ScheduleSeason]])</f>
        <v>17</v>
      </c>
      <c r="D8769">
        <v>7</v>
      </c>
      <c r="E8769" cm="1">
        <f t="array" ref="E8769">_xlfn.XLOOKUP(Table1[[#This Row],[ScheduleWeekWritten]],Table3[Game],100+Table3[Increase],Table1[[#This Row],[ScheduleWeekWritten]])</f>
        <v>7</v>
      </c>
      <c r="F8769" t="b">
        <v>0</v>
      </c>
      <c r="G8769" t="s">
        <v>54</v>
      </c>
      <c r="H8769">
        <v>23</v>
      </c>
      <c r="I8769">
        <v>20</v>
      </c>
      <c r="J8769" t="s">
        <v>33</v>
      </c>
      <c r="K8769" t="s">
        <v>55</v>
      </c>
      <c r="L8769" t="str">
        <f>_xlfn.XLOOKUP(Table1[[#This Row],[TeamFavoriteID]],Table2[team_id],Table2[team_name],_xlfn.XLOOKUP(Table1[[#This Row],[TeamFavoriteID]],Table2[team_id_pfr],Table2[team_name],"Even"))</f>
        <v>Minnesota Vikings</v>
      </c>
      <c r="M8769">
        <v>-2</v>
      </c>
      <c r="N8769">
        <f>IF(Table1[[#This Row],[TeamFavorite]]=Table1[[#This Row],[TeamHome]],Table1[[#This Row],[ScoreAway]]-Table1[[#This Row],[ScoreHome]],Table1[[#This Row],[ScoreHome]]-Table1[[#This Row],[ScoreAway]])</f>
        <v>-3</v>
      </c>
      <c r="O8769">
        <f>IF(Table1[[#This Row],[SpreadActual]]&lt;Table1[[#This Row],[SpreadFavorite]],1,0)</f>
        <v>1</v>
      </c>
      <c r="P8769">
        <v>46</v>
      </c>
      <c r="Q8769" t="s">
        <v>137</v>
      </c>
      <c r="R8769" t="b">
        <v>0</v>
      </c>
      <c r="S8769">
        <v>72</v>
      </c>
      <c r="T8769">
        <v>0</v>
      </c>
      <c r="V8769" t="s">
        <v>103</v>
      </c>
    </row>
    <row r="8770" spans="1:22" x14ac:dyDescent="0.2">
      <c r="A8770" s="1">
        <v>38648</v>
      </c>
      <c r="B8770">
        <v>2005</v>
      </c>
      <c r="C8770">
        <f>_xlfn.MAXIFS(Table1[ScheduleWeekWritten],Table1[ScheduleSeason],Table1[[#This Row],[ScheduleSeason]])</f>
        <v>17</v>
      </c>
      <c r="D8770">
        <v>7</v>
      </c>
      <c r="E8770" cm="1">
        <f t="array" ref="E8770">_xlfn.XLOOKUP(Table1[[#This Row],[ScheduleWeekWritten]],Table3[Game],100+Table3[Increase],Table1[[#This Row],[ScheduleWeekWritten]])</f>
        <v>7</v>
      </c>
      <c r="F8770" t="b">
        <v>0</v>
      </c>
      <c r="G8770" t="s">
        <v>50</v>
      </c>
      <c r="H8770">
        <v>24</v>
      </c>
      <c r="I8770">
        <v>23</v>
      </c>
      <c r="J8770" t="s">
        <v>24</v>
      </c>
      <c r="K8770" t="s">
        <v>90</v>
      </c>
      <c r="L8770" t="str">
        <f>_xlfn.XLOOKUP(Table1[[#This Row],[TeamFavoriteID]],Table2[team_id],Table2[team_name],_xlfn.XLOOKUP(Table1[[#This Row],[TeamFavoriteID]],Table2[team_id_pfr],Table2[team_name],"Even"))</f>
        <v>New York Giants</v>
      </c>
      <c r="M8770">
        <v>-2</v>
      </c>
      <c r="N8770">
        <f>IF(Table1[[#This Row],[TeamFavorite]]=Table1[[#This Row],[TeamHome]],Table1[[#This Row],[ScoreAway]]-Table1[[#This Row],[ScoreHome]],Table1[[#This Row],[ScoreHome]]-Table1[[#This Row],[ScoreAway]])</f>
        <v>-1</v>
      </c>
      <c r="O8770">
        <f>IF(Table1[[#This Row],[SpreadActual]]&lt;Table1[[#This Row],[SpreadFavorite]],1,0)</f>
        <v>0</v>
      </c>
      <c r="P8770">
        <v>46.5</v>
      </c>
      <c r="Q8770" t="s">
        <v>126</v>
      </c>
      <c r="R8770" t="b">
        <v>0</v>
      </c>
      <c r="S8770">
        <v>52</v>
      </c>
      <c r="T8770">
        <v>19</v>
      </c>
      <c r="U8770">
        <v>72</v>
      </c>
    </row>
    <row r="8771" spans="1:22" x14ac:dyDescent="0.2">
      <c r="A8771" s="1">
        <v>38648</v>
      </c>
      <c r="B8771">
        <v>2005</v>
      </c>
      <c r="C8771">
        <f>_xlfn.MAXIFS(Table1[ScheduleWeekWritten],Table1[ScheduleSeason],Table1[[#This Row],[ScheduleSeason]])</f>
        <v>17</v>
      </c>
      <c r="D8771">
        <v>7</v>
      </c>
      <c r="E8771" cm="1">
        <f t="array" ref="E8771">_xlfn.XLOOKUP(Table1[[#This Row],[ScheduleWeekWritten]],Table3[Game],100+Table3[Increase],Table1[[#This Row],[ScheduleWeekWritten]])</f>
        <v>7</v>
      </c>
      <c r="F8771" t="b">
        <v>0</v>
      </c>
      <c r="G8771" t="s">
        <v>20</v>
      </c>
      <c r="H8771">
        <v>38</v>
      </c>
      <c r="I8771">
        <v>17</v>
      </c>
      <c r="J8771" t="s">
        <v>28</v>
      </c>
      <c r="K8771" t="s">
        <v>21</v>
      </c>
      <c r="L8771" t="str">
        <f>_xlfn.XLOOKUP(Table1[[#This Row],[TeamFavoriteID]],Table2[team_id],Table2[team_name],_xlfn.XLOOKUP(Table1[[#This Row],[TeamFavoriteID]],Table2[team_id_pfr],Table2[team_name],"Even"))</f>
        <v>Las Vegas Raiders</v>
      </c>
      <c r="M8771">
        <v>-3</v>
      </c>
      <c r="N8771">
        <f>IF(Table1[[#This Row],[TeamFavorite]]=Table1[[#This Row],[TeamHome]],Table1[[#This Row],[ScoreAway]]-Table1[[#This Row],[ScoreHome]],Table1[[#This Row],[ScoreHome]]-Table1[[#This Row],[ScoreAway]])</f>
        <v>21</v>
      </c>
      <c r="O8771">
        <f>IF(Table1[[#This Row],[SpreadActual]]&lt;Table1[[#This Row],[SpreadFavorite]],1,0)</f>
        <v>0</v>
      </c>
      <c r="P8771">
        <v>42</v>
      </c>
      <c r="Q8771" t="s">
        <v>76</v>
      </c>
      <c r="R8771" t="b">
        <v>0</v>
      </c>
      <c r="S8771">
        <v>58</v>
      </c>
      <c r="T8771">
        <v>9</v>
      </c>
      <c r="U8771">
        <v>86</v>
      </c>
    </row>
    <row r="8772" spans="1:22" x14ac:dyDescent="0.2">
      <c r="A8772" s="1">
        <v>38648</v>
      </c>
      <c r="B8772">
        <v>2005</v>
      </c>
      <c r="C8772">
        <f>_xlfn.MAXIFS(Table1[ScheduleWeekWritten],Table1[ScheduleSeason],Table1[[#This Row],[ScheduleSeason]])</f>
        <v>17</v>
      </c>
      <c r="D8772">
        <v>7</v>
      </c>
      <c r="E8772" cm="1">
        <f t="array" ref="E8772">_xlfn.XLOOKUP(Table1[[#This Row],[ScheduleWeekWritten]],Table3[Game],100+Table3[Increase],Table1[[#This Row],[ScheduleWeekWritten]])</f>
        <v>7</v>
      </c>
      <c r="F8772" t="b">
        <v>0</v>
      </c>
      <c r="G8772" t="s">
        <v>58</v>
      </c>
      <c r="H8772">
        <v>20</v>
      </c>
      <c r="I8772">
        <v>17</v>
      </c>
      <c r="J8772" t="s">
        <v>27</v>
      </c>
      <c r="K8772" t="s">
        <v>77</v>
      </c>
      <c r="L8772" t="str">
        <f>_xlfn.XLOOKUP(Table1[[#This Row],[TeamFavoriteID]],Table2[team_id],Table2[team_name],_xlfn.XLOOKUP(Table1[[#This Row],[TeamFavoriteID]],Table2[team_id_pfr],Table2[team_name],"Even"))</f>
        <v>Philadelphia Eagles</v>
      </c>
      <c r="M8772">
        <v>-4</v>
      </c>
      <c r="N8772">
        <f>IF(Table1[[#This Row],[TeamFavorite]]=Table1[[#This Row],[TeamHome]],Table1[[#This Row],[ScoreAway]]-Table1[[#This Row],[ScoreHome]],Table1[[#This Row],[ScoreHome]]-Table1[[#This Row],[ScoreAway]])</f>
        <v>-3</v>
      </c>
      <c r="O8772">
        <f>IF(Table1[[#This Row],[SpreadActual]]&lt;Table1[[#This Row],[SpreadFavorite]],1,0)</f>
        <v>0</v>
      </c>
      <c r="P8772">
        <v>47</v>
      </c>
      <c r="Q8772" t="s">
        <v>183</v>
      </c>
      <c r="R8772" t="b">
        <v>0</v>
      </c>
      <c r="S8772">
        <v>53</v>
      </c>
      <c r="T8772">
        <v>14</v>
      </c>
      <c r="U8772">
        <v>61</v>
      </c>
    </row>
    <row r="8773" spans="1:22" x14ac:dyDescent="0.2">
      <c r="A8773" s="1">
        <v>38648</v>
      </c>
      <c r="B8773">
        <v>2005</v>
      </c>
      <c r="C8773">
        <f>_xlfn.MAXIFS(Table1[ScheduleWeekWritten],Table1[ScheduleSeason],Table1[[#This Row],[ScheduleSeason]])</f>
        <v>17</v>
      </c>
      <c r="D8773">
        <v>7</v>
      </c>
      <c r="E8773" cm="1">
        <f t="array" ref="E8773">_xlfn.XLOOKUP(Table1[[#This Row],[ScheduleWeekWritten]],Table3[Game],100+Table3[Increase],Table1[[#This Row],[ScheduleWeekWritten]])</f>
        <v>7</v>
      </c>
      <c r="F8773" t="b">
        <v>0</v>
      </c>
      <c r="G8773" t="s">
        <v>128</v>
      </c>
      <c r="H8773">
        <v>13</v>
      </c>
      <c r="I8773">
        <v>10</v>
      </c>
      <c r="J8773" t="s">
        <v>67</v>
      </c>
      <c r="K8773" t="s">
        <v>132</v>
      </c>
      <c r="L8773" t="str">
        <f>_xlfn.XLOOKUP(Table1[[#This Row],[TeamFavoriteID]],Table2[team_id],Table2[team_name],_xlfn.XLOOKUP(Table1[[#This Row],[TeamFavoriteID]],Table2[team_id_pfr],Table2[team_name],"Even"))</f>
        <v>Seattle Seahawks</v>
      </c>
      <c r="M8773">
        <v>-3</v>
      </c>
      <c r="N8773">
        <f>IF(Table1[[#This Row],[TeamFavorite]]=Table1[[#This Row],[TeamHome]],Table1[[#This Row],[ScoreAway]]-Table1[[#This Row],[ScoreHome]],Table1[[#This Row],[ScoreHome]]-Table1[[#This Row],[ScoreAway]])</f>
        <v>-3</v>
      </c>
      <c r="O8773">
        <f>IF(Table1[[#This Row],[SpreadActual]]&lt;Table1[[#This Row],[SpreadFavorite]],1,0)</f>
        <v>0</v>
      </c>
      <c r="P8773">
        <v>45.5</v>
      </c>
      <c r="Q8773" t="s">
        <v>180</v>
      </c>
      <c r="R8773" t="b">
        <v>0</v>
      </c>
      <c r="S8773">
        <v>55</v>
      </c>
      <c r="T8773">
        <v>5</v>
      </c>
      <c r="U8773">
        <v>90</v>
      </c>
    </row>
    <row r="8774" spans="1:22" x14ac:dyDescent="0.2">
      <c r="A8774" s="1">
        <v>38648</v>
      </c>
      <c r="B8774">
        <v>2005</v>
      </c>
      <c r="C8774">
        <f>_xlfn.MAXIFS(Table1[ScheduleWeekWritten],Table1[ScheduleSeason],Table1[[#This Row],[ScheduleSeason]])</f>
        <v>17</v>
      </c>
      <c r="D8774">
        <v>7</v>
      </c>
      <c r="E8774" cm="1">
        <f t="array" ref="E8774">_xlfn.XLOOKUP(Table1[[#This Row],[ScheduleWeekWritten]],Table3[Game],100+Table3[Increase],Table1[[#This Row],[ScheduleWeekWritten]])</f>
        <v>7</v>
      </c>
      <c r="F8774" t="b">
        <v>0</v>
      </c>
      <c r="G8774" t="s">
        <v>153</v>
      </c>
      <c r="H8774">
        <v>28</v>
      </c>
      <c r="I8774">
        <v>17</v>
      </c>
      <c r="J8774" t="s">
        <v>95</v>
      </c>
      <c r="K8774" t="s">
        <v>40</v>
      </c>
      <c r="L8774" t="str">
        <f>_xlfn.XLOOKUP(Table1[[#This Row],[TeamFavoriteID]],Table2[team_id],Table2[team_name],_xlfn.XLOOKUP(Table1[[#This Row],[TeamFavoriteID]],Table2[team_id_pfr],Table2[team_name],"Even"))</f>
        <v>Los Angeles Rams</v>
      </c>
      <c r="M8774">
        <v>-5</v>
      </c>
      <c r="N8774">
        <f>IF(Table1[[#This Row],[TeamFavorite]]=Table1[[#This Row],[TeamHome]],Table1[[#This Row],[ScoreAway]]-Table1[[#This Row],[ScoreHome]],Table1[[#This Row],[ScoreHome]]-Table1[[#This Row],[ScoreAway]])</f>
        <v>11</v>
      </c>
      <c r="O8774">
        <f>IF(Table1[[#This Row],[SpreadActual]]&lt;Table1[[#This Row],[SpreadFavorite]],1,0)</f>
        <v>0</v>
      </c>
      <c r="P8774">
        <v>50</v>
      </c>
      <c r="Q8774" t="s">
        <v>157</v>
      </c>
      <c r="R8774" t="b">
        <v>0</v>
      </c>
      <c r="S8774">
        <v>72</v>
      </c>
      <c r="T8774">
        <v>0</v>
      </c>
      <c r="V8774" t="s">
        <v>103</v>
      </c>
    </row>
    <row r="8775" spans="1:22" x14ac:dyDescent="0.2">
      <c r="A8775" s="1">
        <v>38648</v>
      </c>
      <c r="B8775">
        <v>2005</v>
      </c>
      <c r="C8775">
        <f>_xlfn.MAXIFS(Table1[ScheduleWeekWritten],Table1[ScheduleSeason],Table1[[#This Row],[ScheduleSeason]])</f>
        <v>17</v>
      </c>
      <c r="D8775">
        <v>7</v>
      </c>
      <c r="E8775" cm="1">
        <f t="array" ref="E8775">_xlfn.XLOOKUP(Table1[[#This Row],[ScheduleWeekWritten]],Table3[Game],100+Table3[Increase],Table1[[#This Row],[ScheduleWeekWritten]])</f>
        <v>7</v>
      </c>
      <c r="F8775" t="b">
        <v>0</v>
      </c>
      <c r="G8775" t="s">
        <v>61</v>
      </c>
      <c r="H8775">
        <v>52</v>
      </c>
      <c r="I8775">
        <v>17</v>
      </c>
      <c r="J8775" t="s">
        <v>53</v>
      </c>
      <c r="K8775" t="s">
        <v>85</v>
      </c>
      <c r="L8775" t="str">
        <f>_xlfn.XLOOKUP(Table1[[#This Row],[TeamFavoriteID]],Table2[team_id],Table2[team_name],_xlfn.XLOOKUP(Table1[[#This Row],[TeamFavoriteID]],Table2[team_id_pfr],Table2[team_name],"Even"))</f>
        <v>Washington Commanders</v>
      </c>
      <c r="M8775">
        <v>-11.5</v>
      </c>
      <c r="N8775">
        <f>IF(Table1[[#This Row],[TeamFavorite]]=Table1[[#This Row],[TeamHome]],Table1[[#This Row],[ScoreAway]]-Table1[[#This Row],[ScoreHome]],Table1[[#This Row],[ScoreHome]]-Table1[[#This Row],[ScoreAway]])</f>
        <v>35</v>
      </c>
      <c r="O8775">
        <f>IF(Table1[[#This Row],[SpreadActual]]&lt;Table1[[#This Row],[SpreadFavorite]],1,0)</f>
        <v>0</v>
      </c>
      <c r="P8775">
        <v>38</v>
      </c>
      <c r="Q8775" t="s">
        <v>165</v>
      </c>
      <c r="R8775" t="b">
        <v>0</v>
      </c>
      <c r="S8775">
        <v>55</v>
      </c>
      <c r="T8775">
        <v>11</v>
      </c>
      <c r="U8775">
        <v>58</v>
      </c>
    </row>
    <row r="8776" spans="1:22" x14ac:dyDescent="0.2">
      <c r="A8776" s="1">
        <v>38649</v>
      </c>
      <c r="B8776">
        <v>2005</v>
      </c>
      <c r="C8776">
        <f>_xlfn.MAXIFS(Table1[ScheduleWeekWritten],Table1[ScheduleSeason],Table1[[#This Row],[ScheduleSeason]])</f>
        <v>17</v>
      </c>
      <c r="D8776">
        <v>7</v>
      </c>
      <c r="E8776" cm="1">
        <f t="array" ref="E8776">_xlfn.XLOOKUP(Table1[[#This Row],[ScheduleWeekWritten]],Table3[Game],100+Table3[Increase],Table1[[#This Row],[ScheduleWeekWritten]])</f>
        <v>7</v>
      </c>
      <c r="F8776" t="b">
        <v>0</v>
      </c>
      <c r="G8776" t="s">
        <v>38</v>
      </c>
      <c r="H8776">
        <v>27</v>
      </c>
      <c r="I8776">
        <v>14</v>
      </c>
      <c r="J8776" t="s">
        <v>31</v>
      </c>
      <c r="K8776" t="s">
        <v>109</v>
      </c>
      <c r="L8776" t="str">
        <f>_xlfn.XLOOKUP(Table1[[#This Row],[TeamFavoriteID]],Table2[team_id],Table2[team_name],_xlfn.XLOOKUP(Table1[[#This Row],[TeamFavoriteID]],Table2[team_id_pfr],Table2[team_name],"Even"))</f>
        <v>Atlanta Falcons</v>
      </c>
      <c r="M8776">
        <v>-7.5</v>
      </c>
      <c r="N8776">
        <f>IF(Table1[[#This Row],[TeamFavorite]]=Table1[[#This Row],[TeamHome]],Table1[[#This Row],[ScoreAway]]-Table1[[#This Row],[ScoreHome]],Table1[[#This Row],[ScoreHome]]-Table1[[#This Row],[ScoreAway]])</f>
        <v>-13</v>
      </c>
      <c r="O8776">
        <f>IF(Table1[[#This Row],[SpreadActual]]&lt;Table1[[#This Row],[SpreadFavorite]],1,0)</f>
        <v>1</v>
      </c>
      <c r="P8776">
        <v>41</v>
      </c>
      <c r="Q8776" t="s">
        <v>148</v>
      </c>
      <c r="R8776" t="b">
        <v>0</v>
      </c>
      <c r="S8776">
        <v>72</v>
      </c>
      <c r="T8776">
        <v>0</v>
      </c>
      <c r="V8776" t="s">
        <v>103</v>
      </c>
    </row>
    <row r="8777" spans="1:22" x14ac:dyDescent="0.2">
      <c r="A8777" s="1">
        <v>38655</v>
      </c>
      <c r="B8777">
        <v>2005</v>
      </c>
      <c r="C8777">
        <f>_xlfn.MAXIFS(Table1[ScheduleWeekWritten],Table1[ScheduleSeason],Table1[[#This Row],[ScheduleSeason]])</f>
        <v>17</v>
      </c>
      <c r="D8777">
        <v>8</v>
      </c>
      <c r="E8777" cm="1">
        <f t="array" ref="E8777">_xlfn.XLOOKUP(Table1[[#This Row],[ScheduleWeekWritten]],Table3[Game],100+Table3[Increase],Table1[[#This Row],[ScheduleWeekWritten]])</f>
        <v>8</v>
      </c>
      <c r="F8777" t="b">
        <v>0</v>
      </c>
      <c r="G8777" t="s">
        <v>152</v>
      </c>
      <c r="H8777">
        <v>38</v>
      </c>
      <c r="I8777">
        <v>13</v>
      </c>
      <c r="J8777" t="s">
        <v>54</v>
      </c>
      <c r="K8777" t="s">
        <v>162</v>
      </c>
      <c r="L8777" t="str">
        <f>_xlfn.XLOOKUP(Table1[[#This Row],[TeamFavoriteID]],Table2[team_id],Table2[team_name],_xlfn.XLOOKUP(Table1[[#This Row],[TeamFavoriteID]],Table2[team_id_pfr],Table2[team_name],"Even"))</f>
        <v>Carolina Panthers</v>
      </c>
      <c r="M8777">
        <v>-8</v>
      </c>
      <c r="N8777">
        <f>IF(Table1[[#This Row],[TeamFavorite]]=Table1[[#This Row],[TeamHome]],Table1[[#This Row],[ScoreAway]]-Table1[[#This Row],[ScoreHome]],Table1[[#This Row],[ScoreHome]]-Table1[[#This Row],[ScoreAway]])</f>
        <v>-25</v>
      </c>
      <c r="O8777">
        <f>IF(Table1[[#This Row],[SpreadActual]]&lt;Table1[[#This Row],[SpreadFavorite]],1,0)</f>
        <v>1</v>
      </c>
      <c r="P8777">
        <v>44</v>
      </c>
      <c r="Q8777" t="s">
        <v>160</v>
      </c>
      <c r="R8777" t="b">
        <v>0</v>
      </c>
      <c r="S8777">
        <v>48</v>
      </c>
      <c r="T8777">
        <v>3</v>
      </c>
      <c r="U8777">
        <v>60</v>
      </c>
    </row>
    <row r="8778" spans="1:22" x14ac:dyDescent="0.2">
      <c r="A8778" s="1">
        <v>38655</v>
      </c>
      <c r="B8778">
        <v>2005</v>
      </c>
      <c r="C8778">
        <f>_xlfn.MAXIFS(Table1[ScheduleWeekWritten],Table1[ScheduleSeason],Table1[[#This Row],[ScheduleSeason]])</f>
        <v>17</v>
      </c>
      <c r="D8778">
        <v>8</v>
      </c>
      <c r="E8778" cm="1">
        <f t="array" ref="E8778">_xlfn.XLOOKUP(Table1[[#This Row],[ScheduleWeekWritten]],Table3[Game],100+Table3[Increase],Table1[[#This Row],[ScheduleWeekWritten]])</f>
        <v>8</v>
      </c>
      <c r="F8778" t="b">
        <v>0</v>
      </c>
      <c r="G8778" t="s">
        <v>101</v>
      </c>
      <c r="H8778">
        <v>21</v>
      </c>
      <c r="I8778">
        <v>14</v>
      </c>
      <c r="J8778" t="s">
        <v>33</v>
      </c>
      <c r="K8778" t="s">
        <v>104</v>
      </c>
      <c r="L8778" t="str">
        <f>_xlfn.XLOOKUP(Table1[[#This Row],[TeamFavoriteID]],Table2[team_id],Table2[team_name],_xlfn.XLOOKUP(Table1[[#This Row],[TeamFavoriteID]],Table2[team_id_pfr],Table2[team_name],"Even"))</f>
        <v>Cincinnati Bengals</v>
      </c>
      <c r="M8778">
        <v>-7</v>
      </c>
      <c r="N8778">
        <f>IF(Table1[[#This Row],[TeamFavorite]]=Table1[[#This Row],[TeamHome]],Table1[[#This Row],[ScoreAway]]-Table1[[#This Row],[ScoreHome]],Table1[[#This Row],[ScoreHome]]-Table1[[#This Row],[ScoreAway]])</f>
        <v>-7</v>
      </c>
      <c r="O8778">
        <f>IF(Table1[[#This Row],[SpreadActual]]&lt;Table1[[#This Row],[SpreadFavorite]],1,0)</f>
        <v>0</v>
      </c>
      <c r="P8778">
        <v>46</v>
      </c>
      <c r="Q8778" t="s">
        <v>173</v>
      </c>
      <c r="R8778" t="b">
        <v>0</v>
      </c>
      <c r="S8778">
        <v>45</v>
      </c>
      <c r="T8778">
        <v>7</v>
      </c>
      <c r="U8778">
        <v>60</v>
      </c>
    </row>
    <row r="8779" spans="1:22" x14ac:dyDescent="0.2">
      <c r="A8779" s="1">
        <v>38655</v>
      </c>
      <c r="B8779">
        <v>2005</v>
      </c>
      <c r="C8779">
        <f>_xlfn.MAXIFS(Table1[ScheduleWeekWritten],Table1[ScheduleSeason],Table1[[#This Row],[ScheduleSeason]])</f>
        <v>17</v>
      </c>
      <c r="D8779">
        <v>8</v>
      </c>
      <c r="E8779" cm="1">
        <f t="array" ref="E8779">_xlfn.XLOOKUP(Table1[[#This Row],[ScheduleWeekWritten]],Table3[Game],100+Table3[Increase],Table1[[#This Row],[ScheduleWeekWritten]])</f>
        <v>8</v>
      </c>
      <c r="F8779" t="b">
        <v>0</v>
      </c>
      <c r="G8779" t="s">
        <v>67</v>
      </c>
      <c r="H8779">
        <v>34</v>
      </c>
      <c r="I8779">
        <v>13</v>
      </c>
      <c r="J8779" t="s">
        <v>149</v>
      </c>
      <c r="K8779" t="s">
        <v>68</v>
      </c>
      <c r="L8779" t="str">
        <f>_xlfn.XLOOKUP(Table1[[#This Row],[TeamFavoriteID]],Table2[team_id],Table2[team_name],_xlfn.XLOOKUP(Table1[[#This Row],[TeamFavoriteID]],Table2[team_id_pfr],Table2[team_name],"Even"))</f>
        <v>Dallas Cowboys</v>
      </c>
      <c r="M8779">
        <v>-7</v>
      </c>
      <c r="N8779">
        <f>IF(Table1[[#This Row],[TeamFavorite]]=Table1[[#This Row],[TeamHome]],Table1[[#This Row],[ScoreAway]]-Table1[[#This Row],[ScoreHome]],Table1[[#This Row],[ScoreHome]]-Table1[[#This Row],[ScoreAway]])</f>
        <v>-21</v>
      </c>
      <c r="O8779">
        <f>IF(Table1[[#This Row],[SpreadActual]]&lt;Table1[[#This Row],[SpreadFavorite]],1,0)</f>
        <v>1</v>
      </c>
      <c r="P8779">
        <v>41</v>
      </c>
      <c r="Q8779" t="s">
        <v>119</v>
      </c>
      <c r="R8779" t="b">
        <v>0</v>
      </c>
      <c r="S8779">
        <v>65</v>
      </c>
      <c r="T8779">
        <v>13</v>
      </c>
      <c r="U8779">
        <v>48</v>
      </c>
    </row>
    <row r="8780" spans="1:22" x14ac:dyDescent="0.2">
      <c r="A8780" s="1">
        <v>38655</v>
      </c>
      <c r="B8780">
        <v>2005</v>
      </c>
      <c r="C8780">
        <f>_xlfn.MAXIFS(Table1[ScheduleWeekWritten],Table1[ScheduleSeason],Table1[[#This Row],[ScheduleSeason]])</f>
        <v>17</v>
      </c>
      <c r="D8780">
        <v>8</v>
      </c>
      <c r="E8780" cm="1">
        <f t="array" ref="E8780">_xlfn.XLOOKUP(Table1[[#This Row],[ScheduleWeekWritten]],Table3[Game],100+Table3[Increase],Table1[[#This Row],[ScheduleWeekWritten]])</f>
        <v>8</v>
      </c>
      <c r="F8780" t="b">
        <v>0</v>
      </c>
      <c r="G8780" t="s">
        <v>24</v>
      </c>
      <c r="H8780">
        <v>49</v>
      </c>
      <c r="I8780">
        <v>21</v>
      </c>
      <c r="J8780" t="s">
        <v>58</v>
      </c>
      <c r="K8780" t="s">
        <v>88</v>
      </c>
      <c r="L8780" t="str">
        <f>_xlfn.XLOOKUP(Table1[[#This Row],[TeamFavoriteID]],Table2[team_id],Table2[team_name],_xlfn.XLOOKUP(Table1[[#This Row],[TeamFavoriteID]],Table2[team_id_pfr],Table2[team_name],"Even"))</f>
        <v>Denver Broncos</v>
      </c>
      <c r="M8780">
        <v>-3</v>
      </c>
      <c r="N8780">
        <f>IF(Table1[[#This Row],[TeamFavorite]]=Table1[[#This Row],[TeamHome]],Table1[[#This Row],[ScoreAway]]-Table1[[#This Row],[ScoreHome]],Table1[[#This Row],[ScoreHome]]-Table1[[#This Row],[ScoreAway]])</f>
        <v>-28</v>
      </c>
      <c r="O8780">
        <f>IF(Table1[[#This Row],[SpreadActual]]&lt;Table1[[#This Row],[SpreadFavorite]],1,0)</f>
        <v>1</v>
      </c>
      <c r="P8780">
        <v>44</v>
      </c>
      <c r="Q8780" t="s">
        <v>174</v>
      </c>
      <c r="R8780" t="b">
        <v>0</v>
      </c>
      <c r="S8780">
        <v>44</v>
      </c>
      <c r="T8780">
        <v>10</v>
      </c>
      <c r="U8780">
        <v>74</v>
      </c>
    </row>
    <row r="8781" spans="1:22" x14ac:dyDescent="0.2">
      <c r="A8781" s="1">
        <v>38655</v>
      </c>
      <c r="B8781">
        <v>2005</v>
      </c>
      <c r="C8781">
        <f>_xlfn.MAXIFS(Table1[ScheduleWeekWritten],Table1[ScheduleSeason],Table1[[#This Row],[ScheduleSeason]])</f>
        <v>17</v>
      </c>
      <c r="D8781">
        <v>8</v>
      </c>
      <c r="E8781" cm="1">
        <f t="array" ref="E8781">_xlfn.XLOOKUP(Table1[[#This Row],[ScheduleWeekWritten]],Table3[Game],100+Table3[Increase],Table1[[#This Row],[ScheduleWeekWritten]])</f>
        <v>8</v>
      </c>
      <c r="F8781" t="b">
        <v>0</v>
      </c>
      <c r="G8781" t="s">
        <v>45</v>
      </c>
      <c r="H8781">
        <v>13</v>
      </c>
      <c r="I8781">
        <v>19</v>
      </c>
      <c r="J8781" t="s">
        <v>46</v>
      </c>
      <c r="K8781" t="s">
        <v>79</v>
      </c>
      <c r="L8781" t="str">
        <f>_xlfn.XLOOKUP(Table1[[#This Row],[TeamFavoriteID]],Table2[team_id],Table2[team_name],_xlfn.XLOOKUP(Table1[[#This Row],[TeamFavoriteID]],Table2[team_id_pfr],Table2[team_name],"Even"))</f>
        <v>Detroit Lions</v>
      </c>
      <c r="M8781">
        <v>-3</v>
      </c>
      <c r="N8781">
        <f>IF(Table1[[#This Row],[TeamFavorite]]=Table1[[#This Row],[TeamHome]],Table1[[#This Row],[ScoreAway]]-Table1[[#This Row],[ScoreHome]],Table1[[#This Row],[ScoreHome]]-Table1[[#This Row],[ScoreAway]])</f>
        <v>6</v>
      </c>
      <c r="O8781">
        <f>IF(Table1[[#This Row],[SpreadActual]]&lt;Table1[[#This Row],[SpreadFavorite]],1,0)</f>
        <v>0</v>
      </c>
      <c r="P8781">
        <v>32.5</v>
      </c>
      <c r="Q8781" t="s">
        <v>181</v>
      </c>
      <c r="R8781" t="b">
        <v>0</v>
      </c>
      <c r="S8781">
        <v>72</v>
      </c>
      <c r="T8781">
        <v>0</v>
      </c>
      <c r="V8781" t="s">
        <v>103</v>
      </c>
    </row>
    <row r="8782" spans="1:22" x14ac:dyDescent="0.2">
      <c r="A8782" s="1">
        <v>38655</v>
      </c>
      <c r="B8782">
        <v>2005</v>
      </c>
      <c r="C8782">
        <f>_xlfn.MAXIFS(Table1[ScheduleWeekWritten],Table1[ScheduleSeason],Table1[[#This Row],[ScheduleSeason]])</f>
        <v>17</v>
      </c>
      <c r="D8782">
        <v>8</v>
      </c>
      <c r="E8782" cm="1">
        <f t="array" ref="E8782">_xlfn.XLOOKUP(Table1[[#This Row],[ScheduleWeekWritten]],Table3[Game],100+Table3[Increase],Table1[[#This Row],[ScheduleWeekWritten]])</f>
        <v>8</v>
      </c>
      <c r="F8782" t="b">
        <v>0</v>
      </c>
      <c r="G8782" t="s">
        <v>177</v>
      </c>
      <c r="H8782">
        <v>19</v>
      </c>
      <c r="I8782">
        <v>16</v>
      </c>
      <c r="J8782" t="s">
        <v>62</v>
      </c>
      <c r="K8782" t="s">
        <v>182</v>
      </c>
      <c r="L8782" t="str">
        <f>_xlfn.XLOOKUP(Table1[[#This Row],[TeamFavoriteID]],Table2[team_id],Table2[team_name],_xlfn.XLOOKUP(Table1[[#This Row],[TeamFavoriteID]],Table2[team_id_pfr],Table2[team_name],"Even"))</f>
        <v>Houston Texans</v>
      </c>
      <c r="M8782">
        <v>-2</v>
      </c>
      <c r="N8782">
        <f>IF(Table1[[#This Row],[TeamFavorite]]=Table1[[#This Row],[TeamHome]],Table1[[#This Row],[ScoreAway]]-Table1[[#This Row],[ScoreHome]],Table1[[#This Row],[ScoreHome]]-Table1[[#This Row],[ScoreAway]])</f>
        <v>-3</v>
      </c>
      <c r="O8782">
        <f>IF(Table1[[#This Row],[SpreadActual]]&lt;Table1[[#This Row],[SpreadFavorite]],1,0)</f>
        <v>1</v>
      </c>
      <c r="P8782">
        <v>37.5</v>
      </c>
      <c r="Q8782" t="s">
        <v>178</v>
      </c>
      <c r="R8782" t="b">
        <v>0</v>
      </c>
      <c r="S8782">
        <v>72</v>
      </c>
      <c r="T8782">
        <v>0</v>
      </c>
      <c r="V8782" t="s">
        <v>103</v>
      </c>
    </row>
    <row r="8783" spans="1:22" x14ac:dyDescent="0.2">
      <c r="A8783" s="1">
        <v>38655</v>
      </c>
      <c r="B8783">
        <v>2005</v>
      </c>
      <c r="C8783">
        <f>_xlfn.MAXIFS(Table1[ScheduleWeekWritten],Table1[ScheduleSeason],Table1[[#This Row],[ScheduleSeason]])</f>
        <v>17</v>
      </c>
      <c r="D8783">
        <v>8</v>
      </c>
      <c r="E8783" cm="1">
        <f t="array" ref="E8783">_xlfn.XLOOKUP(Table1[[#This Row],[ScheduleWeekWritten]],Table3[Game],100+Table3[Increase],Table1[[#This Row],[ScheduleWeekWritten]])</f>
        <v>8</v>
      </c>
      <c r="F8783" t="b">
        <v>0</v>
      </c>
      <c r="G8783" t="s">
        <v>115</v>
      </c>
      <c r="H8783">
        <v>21</v>
      </c>
      <c r="I8783">
        <v>16</v>
      </c>
      <c r="J8783" t="s">
        <v>28</v>
      </c>
      <c r="K8783" t="s">
        <v>70</v>
      </c>
      <c r="L8783" t="str">
        <f>_xlfn.XLOOKUP(Table1[[#This Row],[TeamFavoriteID]],Table2[team_id],Table2[team_name],_xlfn.XLOOKUP(Table1[[#This Row],[TeamFavoriteID]],Table2[team_id_pfr],Table2[team_name],"Even"))</f>
        <v>Boston Patriots</v>
      </c>
      <c r="M8783">
        <v>-7</v>
      </c>
      <c r="N8783">
        <f>IF(Table1[[#This Row],[TeamFavorite]]=Table1[[#This Row],[TeamHome]],Table1[[#This Row],[ScoreAway]]-Table1[[#This Row],[ScoreHome]],Table1[[#This Row],[ScoreHome]]-Table1[[#This Row],[ScoreAway]])</f>
        <v>5</v>
      </c>
      <c r="O8783">
        <f>IF(Table1[[#This Row],[SpreadActual]]&lt;Table1[[#This Row],[SpreadFavorite]],1,0)</f>
        <v>0</v>
      </c>
      <c r="P8783">
        <v>43.5</v>
      </c>
      <c r="Q8783" t="s">
        <v>179</v>
      </c>
      <c r="R8783" t="b">
        <v>0</v>
      </c>
      <c r="S8783">
        <v>50</v>
      </c>
      <c r="T8783">
        <v>15</v>
      </c>
      <c r="U8783">
        <v>54</v>
      </c>
    </row>
    <row r="8784" spans="1:22" x14ac:dyDescent="0.2">
      <c r="A8784" s="1">
        <v>38655</v>
      </c>
      <c r="B8784">
        <v>2005</v>
      </c>
      <c r="C8784">
        <f>_xlfn.MAXIFS(Table1[ScheduleWeekWritten],Table1[ScheduleSeason],Table1[[#This Row],[ScheduleSeason]])</f>
        <v>17</v>
      </c>
      <c r="D8784">
        <v>8</v>
      </c>
      <c r="E8784" cm="1">
        <f t="array" ref="E8784">_xlfn.XLOOKUP(Table1[[#This Row],[ScheduleWeekWritten]],Table3[Game],100+Table3[Increase],Table1[[#This Row],[ScheduleWeekWritten]])</f>
        <v>8</v>
      </c>
      <c r="F8784" t="b">
        <v>0</v>
      </c>
      <c r="G8784" t="s">
        <v>95</v>
      </c>
      <c r="H8784">
        <v>6</v>
      </c>
      <c r="I8784">
        <v>21</v>
      </c>
      <c r="J8784" t="s">
        <v>19</v>
      </c>
      <c r="K8784" t="s">
        <v>98</v>
      </c>
      <c r="L8784" t="str">
        <f>_xlfn.XLOOKUP(Table1[[#This Row],[TeamFavoriteID]],Table2[team_id],Table2[team_name],_xlfn.XLOOKUP(Table1[[#This Row],[TeamFavoriteID]],Table2[team_id_pfr],Table2[team_name],"Even"))</f>
        <v>New Orleans Saints</v>
      </c>
      <c r="M8784">
        <v>-2</v>
      </c>
      <c r="N8784">
        <f>IF(Table1[[#This Row],[TeamFavorite]]=Table1[[#This Row],[TeamHome]],Table1[[#This Row],[ScoreAway]]-Table1[[#This Row],[ScoreHome]],Table1[[#This Row],[ScoreHome]]-Table1[[#This Row],[ScoreAway]])</f>
        <v>15</v>
      </c>
      <c r="O8784">
        <f>IF(Table1[[#This Row],[SpreadActual]]&lt;Table1[[#This Row],[SpreadFavorite]],1,0)</f>
        <v>0</v>
      </c>
      <c r="P8784">
        <v>41</v>
      </c>
      <c r="Q8784" t="s">
        <v>187</v>
      </c>
      <c r="R8784" t="b">
        <v>0</v>
      </c>
      <c r="S8784">
        <v>57</v>
      </c>
      <c r="T8784">
        <v>6</v>
      </c>
      <c r="U8784">
        <v>60</v>
      </c>
    </row>
    <row r="8785" spans="1:22" x14ac:dyDescent="0.2">
      <c r="A8785" s="1">
        <v>38655</v>
      </c>
      <c r="B8785">
        <v>2005</v>
      </c>
      <c r="C8785">
        <f>_xlfn.MAXIFS(Table1[ScheduleWeekWritten],Table1[ScheduleSeason],Table1[[#This Row],[ScheduleSeason]])</f>
        <v>17</v>
      </c>
      <c r="D8785">
        <v>8</v>
      </c>
      <c r="E8785" cm="1">
        <f t="array" ref="E8785">_xlfn.XLOOKUP(Table1[[#This Row],[ScheduleWeekWritten]],Table3[Game],100+Table3[Increase],Table1[[#This Row],[ScheduleWeekWritten]])</f>
        <v>8</v>
      </c>
      <c r="F8785" t="b">
        <v>0</v>
      </c>
      <c r="G8785" t="s">
        <v>50</v>
      </c>
      <c r="H8785">
        <v>36</v>
      </c>
      <c r="I8785">
        <v>0</v>
      </c>
      <c r="J8785" t="s">
        <v>61</v>
      </c>
      <c r="K8785" t="s">
        <v>90</v>
      </c>
      <c r="L8785" t="str">
        <f>_xlfn.XLOOKUP(Table1[[#This Row],[TeamFavoriteID]],Table2[team_id],Table2[team_name],_xlfn.XLOOKUP(Table1[[#This Row],[TeamFavoriteID]],Table2[team_id_pfr],Table2[team_name],"Even"))</f>
        <v>New York Giants</v>
      </c>
      <c r="M8785">
        <v>-3</v>
      </c>
      <c r="N8785">
        <f>IF(Table1[[#This Row],[TeamFavorite]]=Table1[[#This Row],[TeamHome]],Table1[[#This Row],[ScoreAway]]-Table1[[#This Row],[ScoreHome]],Table1[[#This Row],[ScoreHome]]-Table1[[#This Row],[ScoreAway]])</f>
        <v>-36</v>
      </c>
      <c r="O8785">
        <f>IF(Table1[[#This Row],[SpreadActual]]&lt;Table1[[#This Row],[SpreadFavorite]],1,0)</f>
        <v>1</v>
      </c>
      <c r="P8785">
        <v>41</v>
      </c>
      <c r="Q8785" t="s">
        <v>126</v>
      </c>
      <c r="R8785" t="b">
        <v>0</v>
      </c>
      <c r="S8785">
        <v>55</v>
      </c>
      <c r="T8785">
        <v>15</v>
      </c>
      <c r="U8785">
        <v>50</v>
      </c>
    </row>
    <row r="8786" spans="1:22" x14ac:dyDescent="0.2">
      <c r="A8786" s="1">
        <v>38655</v>
      </c>
      <c r="B8786">
        <v>2005</v>
      </c>
      <c r="C8786">
        <f>_xlfn.MAXIFS(Table1[ScheduleWeekWritten],Table1[ScheduleSeason],Table1[[#This Row],[ScheduleSeason]])</f>
        <v>17</v>
      </c>
      <c r="D8786">
        <v>8</v>
      </c>
      <c r="E8786" cm="1">
        <f t="array" ref="E8786">_xlfn.XLOOKUP(Table1[[#This Row],[ScheduleWeekWritten]],Table3[Game],100+Table3[Increase],Table1[[#This Row],[ScheduleWeekWritten]])</f>
        <v>8</v>
      </c>
      <c r="F8786" t="b">
        <v>0</v>
      </c>
      <c r="G8786" t="s">
        <v>27</v>
      </c>
      <c r="H8786">
        <v>28</v>
      </c>
      <c r="I8786">
        <v>20</v>
      </c>
      <c r="J8786" t="s">
        <v>42</v>
      </c>
      <c r="K8786" t="s">
        <v>29</v>
      </c>
      <c r="L8786" t="str">
        <f>_xlfn.XLOOKUP(Table1[[#This Row],[TeamFavoriteID]],Table2[team_id],Table2[team_name],_xlfn.XLOOKUP(Table1[[#This Row],[TeamFavoriteID]],Table2[team_id_pfr],Table2[team_name],"Even"))</f>
        <v>Los Angeles Chargers</v>
      </c>
      <c r="M8786">
        <v>-5</v>
      </c>
      <c r="N8786">
        <f>IF(Table1[[#This Row],[TeamFavorite]]=Table1[[#This Row],[TeamHome]],Table1[[#This Row],[ScoreAway]]-Table1[[#This Row],[ScoreHome]],Table1[[#This Row],[ScoreHome]]-Table1[[#This Row],[ScoreAway]])</f>
        <v>8</v>
      </c>
      <c r="O8786">
        <f>IF(Table1[[#This Row],[SpreadActual]]&lt;Table1[[#This Row],[SpreadFavorite]],1,0)</f>
        <v>0</v>
      </c>
      <c r="P8786">
        <v>51</v>
      </c>
      <c r="Q8786" t="s">
        <v>94</v>
      </c>
      <c r="R8786" t="b">
        <v>0</v>
      </c>
      <c r="S8786">
        <v>62</v>
      </c>
      <c r="T8786">
        <v>7</v>
      </c>
      <c r="U8786">
        <v>77</v>
      </c>
    </row>
    <row r="8787" spans="1:22" x14ac:dyDescent="0.2">
      <c r="A8787" s="1">
        <v>38655</v>
      </c>
      <c r="B8787">
        <v>2005</v>
      </c>
      <c r="C8787">
        <f>_xlfn.MAXIFS(Table1[ScheduleWeekWritten],Table1[ScheduleSeason],Table1[[#This Row],[ScheduleSeason]])</f>
        <v>17</v>
      </c>
      <c r="D8787">
        <v>8</v>
      </c>
      <c r="E8787" cm="1">
        <f t="array" ref="E8787">_xlfn.XLOOKUP(Table1[[#This Row],[ScheduleWeekWritten]],Table3[Game],100+Table3[Increase],Table1[[#This Row],[ScheduleWeekWritten]])</f>
        <v>8</v>
      </c>
      <c r="F8787" t="b">
        <v>0</v>
      </c>
      <c r="G8787" t="s">
        <v>53</v>
      </c>
      <c r="H8787">
        <v>15</v>
      </c>
      <c r="I8787">
        <v>10</v>
      </c>
      <c r="J8787" t="s">
        <v>127</v>
      </c>
      <c r="K8787" t="s">
        <v>133</v>
      </c>
      <c r="L8787" t="str">
        <f>_xlfn.XLOOKUP(Table1[[#This Row],[TeamFavoriteID]],Table2[team_id],Table2[team_name],_xlfn.XLOOKUP(Table1[[#This Row],[TeamFavoriteID]],Table2[team_id_pfr],Table2[team_name],"Even"))</f>
        <v>Tampa Bay Buccaneers</v>
      </c>
      <c r="M8787">
        <v>-11.5</v>
      </c>
      <c r="N8787">
        <f>IF(Table1[[#This Row],[TeamFavorite]]=Table1[[#This Row],[TeamHome]],Table1[[#This Row],[ScoreAway]]-Table1[[#This Row],[ScoreHome]],Table1[[#This Row],[ScoreHome]]-Table1[[#This Row],[ScoreAway]])</f>
        <v>5</v>
      </c>
      <c r="O8787">
        <f>IF(Table1[[#This Row],[SpreadActual]]&lt;Table1[[#This Row],[SpreadFavorite]],1,0)</f>
        <v>0</v>
      </c>
      <c r="P8787">
        <v>37</v>
      </c>
      <c r="Q8787" t="s">
        <v>118</v>
      </c>
      <c r="R8787" t="b">
        <v>0</v>
      </c>
      <c r="S8787">
        <v>56</v>
      </c>
      <c r="T8787">
        <v>9</v>
      </c>
      <c r="U8787">
        <v>75</v>
      </c>
    </row>
    <row r="8788" spans="1:22" x14ac:dyDescent="0.2">
      <c r="A8788" s="1">
        <v>38655</v>
      </c>
      <c r="B8788">
        <v>2005</v>
      </c>
      <c r="C8788">
        <f>_xlfn.MAXIFS(Table1[ScheduleWeekWritten],Table1[ScheduleSeason],Table1[[#This Row],[ScheduleSeason]])</f>
        <v>17</v>
      </c>
      <c r="D8788">
        <v>8</v>
      </c>
      <c r="E8788" cm="1">
        <f t="array" ref="E8788">_xlfn.XLOOKUP(Table1[[#This Row],[ScheduleWeekWritten]],Table3[Game],100+Table3[Increase],Table1[[#This Row],[ScheduleWeekWritten]])</f>
        <v>8</v>
      </c>
      <c r="F8788" t="b">
        <v>0</v>
      </c>
      <c r="G8788" t="s">
        <v>153</v>
      </c>
      <c r="H8788">
        <v>24</v>
      </c>
      <c r="I8788">
        <v>21</v>
      </c>
      <c r="J8788" t="s">
        <v>154</v>
      </c>
      <c r="K8788" t="s">
        <v>161</v>
      </c>
      <c r="L8788" t="str">
        <f>_xlfn.XLOOKUP(Table1[[#This Row],[TeamFavoriteID]],Table2[team_id],Table2[team_name],_xlfn.XLOOKUP(Table1[[#This Row],[TeamFavoriteID]],Table2[team_id_pfr],Table2[team_name],"Even"))</f>
        <v>Jacksonville Jaguars</v>
      </c>
      <c r="M8788">
        <v>-3</v>
      </c>
      <c r="N8788">
        <f>IF(Table1[[#This Row],[TeamFavorite]]=Table1[[#This Row],[TeamHome]],Table1[[#This Row],[ScoreAway]]-Table1[[#This Row],[ScoreHome]],Table1[[#This Row],[ScoreHome]]-Table1[[#This Row],[ScoreAway]])</f>
        <v>3</v>
      </c>
      <c r="O8788">
        <f>IF(Table1[[#This Row],[SpreadActual]]&lt;Table1[[#This Row],[SpreadFavorite]],1,0)</f>
        <v>0</v>
      </c>
      <c r="P8788">
        <v>43</v>
      </c>
      <c r="Q8788" t="s">
        <v>157</v>
      </c>
      <c r="R8788" t="b">
        <v>0</v>
      </c>
      <c r="S8788">
        <v>72</v>
      </c>
      <c r="T8788">
        <v>0</v>
      </c>
      <c r="V8788" t="s">
        <v>103</v>
      </c>
    </row>
    <row r="8789" spans="1:22" x14ac:dyDescent="0.2">
      <c r="A8789" s="1">
        <v>38655</v>
      </c>
      <c r="B8789">
        <v>2005</v>
      </c>
      <c r="C8789">
        <f>_xlfn.MAXIFS(Table1[ScheduleWeekWritten],Table1[ScheduleSeason],Table1[[#This Row],[ScheduleSeason]])</f>
        <v>17</v>
      </c>
      <c r="D8789">
        <v>8</v>
      </c>
      <c r="E8789" cm="1">
        <f t="array" ref="E8789">_xlfn.XLOOKUP(Table1[[#This Row],[ScheduleWeekWritten]],Table3[Game],100+Table3[Increase],Table1[[#This Row],[ScheduleWeekWritten]])</f>
        <v>8</v>
      </c>
      <c r="F8789" t="b">
        <v>0</v>
      </c>
      <c r="G8789" t="s">
        <v>171</v>
      </c>
      <c r="H8789">
        <v>25</v>
      </c>
      <c r="I8789">
        <v>34</v>
      </c>
      <c r="J8789" t="s">
        <v>20</v>
      </c>
      <c r="K8789" t="s">
        <v>21</v>
      </c>
      <c r="L8789" t="str">
        <f>_xlfn.XLOOKUP(Table1[[#This Row],[TeamFavoriteID]],Table2[team_id],Table2[team_name],_xlfn.XLOOKUP(Table1[[#This Row],[TeamFavoriteID]],Table2[team_id_pfr],Table2[team_name],"Even"))</f>
        <v>Las Vegas Raiders</v>
      </c>
      <c r="M8789">
        <v>-2</v>
      </c>
      <c r="N8789">
        <f>IF(Table1[[#This Row],[TeamFavorite]]=Table1[[#This Row],[TeamHome]],Table1[[#This Row],[ScoreAway]]-Table1[[#This Row],[ScoreHome]],Table1[[#This Row],[ScoreHome]]-Table1[[#This Row],[ScoreAway]])</f>
        <v>-9</v>
      </c>
      <c r="O8789">
        <f>IF(Table1[[#This Row],[SpreadActual]]&lt;Table1[[#This Row],[SpreadFavorite]],1,0)</f>
        <v>1</v>
      </c>
      <c r="P8789">
        <v>46</v>
      </c>
      <c r="Q8789" t="s">
        <v>172</v>
      </c>
      <c r="R8789" t="b">
        <v>0</v>
      </c>
      <c r="S8789">
        <v>50</v>
      </c>
      <c r="T8789">
        <v>5</v>
      </c>
      <c r="U8789">
        <v>49</v>
      </c>
    </row>
    <row r="8790" spans="1:22" x14ac:dyDescent="0.2">
      <c r="A8790" s="1">
        <v>38656</v>
      </c>
      <c r="B8790">
        <v>2005</v>
      </c>
      <c r="C8790">
        <f>_xlfn.MAXIFS(Table1[ScheduleWeekWritten],Table1[ScheduleSeason],Table1[[#This Row],[ScheduleSeason]])</f>
        <v>17</v>
      </c>
      <c r="D8790">
        <v>8</v>
      </c>
      <c r="E8790" cm="1">
        <f t="array" ref="E8790">_xlfn.XLOOKUP(Table1[[#This Row],[ScheduleWeekWritten]],Table3[Game],100+Table3[Increase],Table1[[#This Row],[ScheduleWeekWritten]])</f>
        <v>8</v>
      </c>
      <c r="F8790" t="b">
        <v>0</v>
      </c>
      <c r="G8790" t="s">
        <v>49</v>
      </c>
      <c r="H8790">
        <v>20</v>
      </c>
      <c r="I8790">
        <v>19</v>
      </c>
      <c r="J8790" t="s">
        <v>158</v>
      </c>
      <c r="K8790" t="s">
        <v>51</v>
      </c>
      <c r="L8790" t="str">
        <f>_xlfn.XLOOKUP(Table1[[#This Row],[TeamFavoriteID]],Table2[team_id],Table2[team_name],_xlfn.XLOOKUP(Table1[[#This Row],[TeamFavoriteID]],Table2[team_id_pfr],Table2[team_name],"Even"))</f>
        <v>Pittsburgh Steelers</v>
      </c>
      <c r="M8790">
        <v>-8.5</v>
      </c>
      <c r="N8790">
        <f>IF(Table1[[#This Row],[TeamFavorite]]=Table1[[#This Row],[TeamHome]],Table1[[#This Row],[ScoreAway]]-Table1[[#This Row],[ScoreHome]],Table1[[#This Row],[ScoreHome]]-Table1[[#This Row],[ScoreAway]])</f>
        <v>-1</v>
      </c>
      <c r="O8790">
        <f>IF(Table1[[#This Row],[SpreadActual]]&lt;Table1[[#This Row],[SpreadFavorite]],1,0)</f>
        <v>0</v>
      </c>
      <c r="P8790">
        <v>33</v>
      </c>
      <c r="Q8790" t="s">
        <v>175</v>
      </c>
      <c r="R8790" t="b">
        <v>0</v>
      </c>
      <c r="S8790">
        <v>47</v>
      </c>
      <c r="T8790">
        <v>6</v>
      </c>
      <c r="U8790">
        <v>59</v>
      </c>
    </row>
    <row r="8791" spans="1:22" x14ac:dyDescent="0.2">
      <c r="A8791" s="1">
        <v>38662</v>
      </c>
      <c r="B8791">
        <v>2005</v>
      </c>
      <c r="C8791">
        <f>_xlfn.MAXIFS(Table1[ScheduleWeekWritten],Table1[ScheduleSeason],Table1[[#This Row],[ScheduleSeason]])</f>
        <v>17</v>
      </c>
      <c r="D8791">
        <v>9</v>
      </c>
      <c r="E8791" cm="1">
        <f t="array" ref="E8791">_xlfn.XLOOKUP(Table1[[#This Row],[ScheduleWeekWritten]],Table3[Game],100+Table3[Increase],Table1[[#This Row],[ScheduleWeekWritten]])</f>
        <v>9</v>
      </c>
      <c r="F8791" t="b">
        <v>0</v>
      </c>
      <c r="G8791" t="s">
        <v>149</v>
      </c>
      <c r="H8791">
        <v>19</v>
      </c>
      <c r="I8791">
        <v>33</v>
      </c>
      <c r="J8791" t="s">
        <v>128</v>
      </c>
      <c r="K8791" t="s">
        <v>132</v>
      </c>
      <c r="L8791" t="str">
        <f>_xlfn.XLOOKUP(Table1[[#This Row],[TeamFavoriteID]],Table2[team_id],Table2[team_name],_xlfn.XLOOKUP(Table1[[#This Row],[TeamFavoriteID]],Table2[team_id_pfr],Table2[team_name],"Even"))</f>
        <v>Seattle Seahawks</v>
      </c>
      <c r="M8791">
        <v>-4.5</v>
      </c>
      <c r="N8791">
        <f>IF(Table1[[#This Row],[TeamFavorite]]=Table1[[#This Row],[TeamHome]],Table1[[#This Row],[ScoreAway]]-Table1[[#This Row],[ScoreHome]],Table1[[#This Row],[ScoreHome]]-Table1[[#This Row],[ScoreAway]])</f>
        <v>-14</v>
      </c>
      <c r="O8791">
        <f>IF(Table1[[#This Row],[SpreadActual]]&lt;Table1[[#This Row],[SpreadFavorite]],1,0)</f>
        <v>1</v>
      </c>
      <c r="P8791">
        <v>44</v>
      </c>
      <c r="Q8791" t="s">
        <v>150</v>
      </c>
      <c r="R8791" t="b">
        <v>0</v>
      </c>
      <c r="S8791">
        <v>68</v>
      </c>
      <c r="T8791">
        <v>6</v>
      </c>
      <c r="U8791">
        <v>27</v>
      </c>
    </row>
    <row r="8792" spans="1:22" x14ac:dyDescent="0.2">
      <c r="A8792" s="1">
        <v>38662</v>
      </c>
      <c r="B8792">
        <v>2005</v>
      </c>
      <c r="C8792">
        <f>_xlfn.MAXIFS(Table1[ScheduleWeekWritten],Table1[ScheduleSeason],Table1[[#This Row],[ScheduleSeason]])</f>
        <v>17</v>
      </c>
      <c r="D8792">
        <v>9</v>
      </c>
      <c r="E8792" cm="1">
        <f t="array" ref="E8792">_xlfn.XLOOKUP(Table1[[#This Row],[ScheduleWeekWritten]],Table3[Game],100+Table3[Increase],Table1[[#This Row],[ScheduleWeekWritten]])</f>
        <v>9</v>
      </c>
      <c r="F8792" t="b">
        <v>0</v>
      </c>
      <c r="G8792" t="s">
        <v>158</v>
      </c>
      <c r="H8792">
        <v>9</v>
      </c>
      <c r="I8792">
        <v>21</v>
      </c>
      <c r="J8792" t="s">
        <v>101</v>
      </c>
      <c r="K8792" t="s">
        <v>104</v>
      </c>
      <c r="L8792" t="str">
        <f>_xlfn.XLOOKUP(Table1[[#This Row],[TeamFavoriteID]],Table2[team_id],Table2[team_name],_xlfn.XLOOKUP(Table1[[#This Row],[TeamFavoriteID]],Table2[team_id_pfr],Table2[team_name],"Even"))</f>
        <v>Cincinnati Bengals</v>
      </c>
      <c r="M8792">
        <v>-3.5</v>
      </c>
      <c r="N8792">
        <f>IF(Table1[[#This Row],[TeamFavorite]]=Table1[[#This Row],[TeamHome]],Table1[[#This Row],[ScoreAway]]-Table1[[#This Row],[ScoreHome]],Table1[[#This Row],[ScoreHome]]-Table1[[#This Row],[ScoreAway]])</f>
        <v>-12</v>
      </c>
      <c r="O8792">
        <f>IF(Table1[[#This Row],[SpreadActual]]&lt;Table1[[#This Row],[SpreadFavorite]],1,0)</f>
        <v>1</v>
      </c>
      <c r="P8792">
        <v>36</v>
      </c>
      <c r="Q8792" t="s">
        <v>166</v>
      </c>
      <c r="R8792" t="b">
        <v>0</v>
      </c>
      <c r="S8792">
        <v>59</v>
      </c>
      <c r="T8792">
        <v>8</v>
      </c>
      <c r="U8792">
        <v>73</v>
      </c>
    </row>
    <row r="8793" spans="1:22" x14ac:dyDescent="0.2">
      <c r="A8793" s="1">
        <v>38662</v>
      </c>
      <c r="B8793">
        <v>2005</v>
      </c>
      <c r="C8793">
        <f>_xlfn.MAXIFS(Table1[ScheduleWeekWritten],Table1[ScheduleSeason],Table1[[#This Row],[ScheduleSeason]])</f>
        <v>17</v>
      </c>
      <c r="D8793">
        <v>9</v>
      </c>
      <c r="E8793" cm="1">
        <f t="array" ref="E8793">_xlfn.XLOOKUP(Table1[[#This Row],[ScheduleWeekWritten]],Table3[Game],100+Table3[Increase],Table1[[#This Row],[ScheduleWeekWritten]])</f>
        <v>9</v>
      </c>
      <c r="F8793" t="b">
        <v>0</v>
      </c>
      <c r="G8793" t="s">
        <v>62</v>
      </c>
      <c r="H8793">
        <v>20</v>
      </c>
      <c r="I8793">
        <v>14</v>
      </c>
      <c r="J8793" t="s">
        <v>171</v>
      </c>
      <c r="K8793" t="s">
        <v>63</v>
      </c>
      <c r="L8793" t="str">
        <f>_xlfn.XLOOKUP(Table1[[#This Row],[TeamFavoriteID]],Table2[team_id],Table2[team_name],_xlfn.XLOOKUP(Table1[[#This Row],[TeamFavoriteID]],Table2[team_id_pfr],Table2[team_name],"Even"))</f>
        <v>Cleveland Browns</v>
      </c>
      <c r="M8793">
        <v>-3</v>
      </c>
      <c r="N8793">
        <f>IF(Table1[[#This Row],[TeamFavorite]]=Table1[[#This Row],[TeamHome]],Table1[[#This Row],[ScoreAway]]-Table1[[#This Row],[ScoreHome]],Table1[[#This Row],[ScoreHome]]-Table1[[#This Row],[ScoreAway]])</f>
        <v>-6</v>
      </c>
      <c r="O8793">
        <f>IF(Table1[[#This Row],[SpreadActual]]&lt;Table1[[#This Row],[SpreadFavorite]],1,0)</f>
        <v>1</v>
      </c>
      <c r="P8793">
        <v>39</v>
      </c>
      <c r="Q8793" t="s">
        <v>170</v>
      </c>
      <c r="R8793" t="b">
        <v>0</v>
      </c>
      <c r="S8793">
        <v>61</v>
      </c>
      <c r="T8793">
        <v>21</v>
      </c>
      <c r="U8793">
        <v>71</v>
      </c>
    </row>
    <row r="8794" spans="1:22" x14ac:dyDescent="0.2">
      <c r="A8794" s="1">
        <v>38662</v>
      </c>
      <c r="B8794">
        <v>2005</v>
      </c>
      <c r="C8794">
        <f>_xlfn.MAXIFS(Table1[ScheduleWeekWritten],Table1[ScheduleSeason],Table1[[#This Row],[ScheduleSeason]])</f>
        <v>17</v>
      </c>
      <c r="D8794">
        <v>9</v>
      </c>
      <c r="E8794" cm="1">
        <f t="array" ref="E8794">_xlfn.XLOOKUP(Table1[[#This Row],[ScheduleWeekWritten]],Table3[Game],100+Table3[Increase],Table1[[#This Row],[ScheduleWeekWritten]])</f>
        <v>9</v>
      </c>
      <c r="F8794" t="b">
        <v>0</v>
      </c>
      <c r="G8794" t="s">
        <v>33</v>
      </c>
      <c r="H8794">
        <v>10</v>
      </c>
      <c r="I8794">
        <v>20</v>
      </c>
      <c r="J8794" t="s">
        <v>49</v>
      </c>
      <c r="K8794" t="s">
        <v>51</v>
      </c>
      <c r="L8794" t="str">
        <f>_xlfn.XLOOKUP(Table1[[#This Row],[TeamFavoriteID]],Table2[team_id],Table2[team_name],_xlfn.XLOOKUP(Table1[[#This Row],[TeamFavoriteID]],Table2[team_id_pfr],Table2[team_name],"Even"))</f>
        <v>Pittsburgh Steelers</v>
      </c>
      <c r="M8794">
        <v>-6.5</v>
      </c>
      <c r="N8794">
        <f>IF(Table1[[#This Row],[TeamFavorite]]=Table1[[#This Row],[TeamHome]],Table1[[#This Row],[ScoreAway]]-Table1[[#This Row],[ScoreHome]],Table1[[#This Row],[ScoreHome]]-Table1[[#This Row],[ScoreAway]])</f>
        <v>-10</v>
      </c>
      <c r="O8794">
        <f>IF(Table1[[#This Row],[SpreadActual]]&lt;Table1[[#This Row],[SpreadFavorite]],1,0)</f>
        <v>1</v>
      </c>
      <c r="P8794">
        <v>42</v>
      </c>
      <c r="Q8794" t="s">
        <v>82</v>
      </c>
      <c r="R8794" t="b">
        <v>0</v>
      </c>
      <c r="S8794">
        <v>43</v>
      </c>
      <c r="T8794">
        <v>19</v>
      </c>
      <c r="U8794">
        <v>89</v>
      </c>
    </row>
    <row r="8795" spans="1:22" x14ac:dyDescent="0.2">
      <c r="A8795" s="1">
        <v>38662</v>
      </c>
      <c r="B8795">
        <v>2005</v>
      </c>
      <c r="C8795">
        <f>_xlfn.MAXIFS(Table1[ScheduleWeekWritten],Table1[ScheduleSeason],Table1[[#This Row],[ScheduleSeason]])</f>
        <v>17</v>
      </c>
      <c r="D8795">
        <v>9</v>
      </c>
      <c r="E8795" cm="1">
        <f t="array" ref="E8795">_xlfn.XLOOKUP(Table1[[#This Row],[ScheduleWeekWritten]],Table3[Game],100+Table3[Increase],Table1[[#This Row],[ScheduleWeekWritten]])</f>
        <v>9</v>
      </c>
      <c r="F8795" t="b">
        <v>0</v>
      </c>
      <c r="G8795" t="s">
        <v>154</v>
      </c>
      <c r="H8795">
        <v>21</v>
      </c>
      <c r="I8795">
        <v>14</v>
      </c>
      <c r="J8795" t="s">
        <v>177</v>
      </c>
      <c r="K8795" t="s">
        <v>161</v>
      </c>
      <c r="L8795" t="str">
        <f>_xlfn.XLOOKUP(Table1[[#This Row],[TeamFavoriteID]],Table2[team_id],Table2[team_name],_xlfn.XLOOKUP(Table1[[#This Row],[TeamFavoriteID]],Table2[team_id_pfr],Table2[team_name],"Even"))</f>
        <v>Jacksonville Jaguars</v>
      </c>
      <c r="M8795">
        <v>-11</v>
      </c>
      <c r="N8795">
        <f>IF(Table1[[#This Row],[TeamFavorite]]=Table1[[#This Row],[TeamHome]],Table1[[#This Row],[ScoreAway]]-Table1[[#This Row],[ScoreHome]],Table1[[#This Row],[ScoreHome]]-Table1[[#This Row],[ScoreAway]])</f>
        <v>-7</v>
      </c>
      <c r="O8795">
        <f>IF(Table1[[#This Row],[SpreadActual]]&lt;Table1[[#This Row],[SpreadFavorite]],1,0)</f>
        <v>0</v>
      </c>
      <c r="P8795">
        <v>37.5</v>
      </c>
      <c r="Q8795" t="s">
        <v>155</v>
      </c>
      <c r="R8795" t="b">
        <v>0</v>
      </c>
      <c r="S8795">
        <v>72</v>
      </c>
      <c r="T8795">
        <v>5</v>
      </c>
      <c r="U8795">
        <v>68</v>
      </c>
    </row>
    <row r="8796" spans="1:22" x14ac:dyDescent="0.2">
      <c r="A8796" s="1">
        <v>38662</v>
      </c>
      <c r="B8796">
        <v>2005</v>
      </c>
      <c r="C8796">
        <f>_xlfn.MAXIFS(Table1[ScheduleWeekWritten],Table1[ScheduleSeason],Table1[[#This Row],[ScheduleSeason]])</f>
        <v>17</v>
      </c>
      <c r="D8796">
        <v>9</v>
      </c>
      <c r="E8796" cm="1">
        <f t="array" ref="E8796">_xlfn.XLOOKUP(Table1[[#This Row],[ScheduleWeekWritten]],Table3[Game],100+Table3[Increase],Table1[[#This Row],[ScheduleWeekWritten]])</f>
        <v>9</v>
      </c>
      <c r="F8796" t="b">
        <v>0</v>
      </c>
      <c r="G8796" t="s">
        <v>42</v>
      </c>
      <c r="H8796">
        <v>27</v>
      </c>
      <c r="I8796">
        <v>23</v>
      </c>
      <c r="J8796" t="s">
        <v>20</v>
      </c>
      <c r="K8796" t="s">
        <v>75</v>
      </c>
      <c r="L8796" t="str">
        <f>_xlfn.XLOOKUP(Table1[[#This Row],[TeamFavoriteID]],Table2[team_id],Table2[team_name],_xlfn.XLOOKUP(Table1[[#This Row],[TeamFavoriteID]],Table2[team_id_pfr],Table2[team_name],"Even"))</f>
        <v>Kansas City Chiefs</v>
      </c>
      <c r="M8796">
        <v>-4.5</v>
      </c>
      <c r="N8796">
        <f>IF(Table1[[#This Row],[TeamFavorite]]=Table1[[#This Row],[TeamHome]],Table1[[#This Row],[ScoreAway]]-Table1[[#This Row],[ScoreHome]],Table1[[#This Row],[ScoreHome]]-Table1[[#This Row],[ScoreAway]])</f>
        <v>-4</v>
      </c>
      <c r="O8796">
        <f>IF(Table1[[#This Row],[SpreadActual]]&lt;Table1[[#This Row],[SpreadFavorite]],1,0)</f>
        <v>0</v>
      </c>
      <c r="P8796">
        <v>51.5</v>
      </c>
      <c r="Q8796" t="s">
        <v>117</v>
      </c>
      <c r="R8796" t="b">
        <v>0</v>
      </c>
      <c r="S8796">
        <v>50</v>
      </c>
      <c r="T8796">
        <v>10</v>
      </c>
      <c r="U8796">
        <v>64</v>
      </c>
    </row>
    <row r="8797" spans="1:22" x14ac:dyDescent="0.2">
      <c r="A8797" s="1">
        <v>38662</v>
      </c>
      <c r="B8797">
        <v>2005</v>
      </c>
      <c r="C8797">
        <f>_xlfn.MAXIFS(Table1[ScheduleWeekWritten],Table1[ScheduleSeason],Table1[[#This Row],[ScheduleSeason]])</f>
        <v>17</v>
      </c>
      <c r="D8797">
        <v>9</v>
      </c>
      <c r="E8797" cm="1">
        <f t="array" ref="E8797">_xlfn.XLOOKUP(Table1[[#This Row],[ScheduleWeekWritten]],Table3[Game],100+Table3[Increase],Table1[[#This Row],[ScheduleWeekWritten]])</f>
        <v>9</v>
      </c>
      <c r="F8797" t="b">
        <v>0</v>
      </c>
      <c r="G8797" t="s">
        <v>19</v>
      </c>
      <c r="H8797">
        <v>10</v>
      </c>
      <c r="I8797">
        <v>17</v>
      </c>
      <c r="J8797" t="s">
        <v>38</v>
      </c>
      <c r="K8797" t="s">
        <v>109</v>
      </c>
      <c r="L8797" t="str">
        <f>_xlfn.XLOOKUP(Table1[[#This Row],[TeamFavoriteID]],Table2[team_id],Table2[team_name],_xlfn.XLOOKUP(Table1[[#This Row],[TeamFavoriteID]],Table2[team_id_pfr],Table2[team_name],"Even"))</f>
        <v>Atlanta Falcons</v>
      </c>
      <c r="M8797">
        <v>-2</v>
      </c>
      <c r="N8797">
        <f>IF(Table1[[#This Row],[TeamFavorite]]=Table1[[#This Row],[TeamHome]],Table1[[#This Row],[ScoreAway]]-Table1[[#This Row],[ScoreHome]],Table1[[#This Row],[ScoreHome]]-Table1[[#This Row],[ScoreAway]])</f>
        <v>-7</v>
      </c>
      <c r="O8797">
        <f>IF(Table1[[#This Row],[SpreadActual]]&lt;Table1[[#This Row],[SpreadFavorite]],1,0)</f>
        <v>1</v>
      </c>
      <c r="P8797">
        <v>39.5</v>
      </c>
      <c r="Q8797" t="s">
        <v>143</v>
      </c>
      <c r="R8797" t="b">
        <v>0</v>
      </c>
      <c r="S8797">
        <v>78</v>
      </c>
      <c r="T8797">
        <v>6</v>
      </c>
      <c r="U8797">
        <v>75</v>
      </c>
    </row>
    <row r="8798" spans="1:22" x14ac:dyDescent="0.2">
      <c r="A8798" s="1">
        <v>38662</v>
      </c>
      <c r="B8798">
        <v>2005</v>
      </c>
      <c r="C8798">
        <f>_xlfn.MAXIFS(Table1[ScheduleWeekWritten],Table1[ScheduleSeason],Table1[[#This Row],[ScheduleSeason]])</f>
        <v>17</v>
      </c>
      <c r="D8798">
        <v>9</v>
      </c>
      <c r="E8798" cm="1">
        <f t="array" ref="E8798">_xlfn.XLOOKUP(Table1[[#This Row],[ScheduleWeekWritten]],Table3[Game],100+Table3[Increase],Table1[[#This Row],[ScheduleWeekWritten]])</f>
        <v>9</v>
      </c>
      <c r="F8798" t="b">
        <v>0</v>
      </c>
      <c r="G8798" t="s">
        <v>54</v>
      </c>
      <c r="H8798">
        <v>27</v>
      </c>
      <c r="I8798">
        <v>14</v>
      </c>
      <c r="J8798" t="s">
        <v>45</v>
      </c>
      <c r="K8798" t="s">
        <v>79</v>
      </c>
      <c r="L8798" t="str">
        <f>_xlfn.XLOOKUP(Table1[[#This Row],[TeamFavoriteID]],Table2[team_id],Table2[team_name],_xlfn.XLOOKUP(Table1[[#This Row],[TeamFavoriteID]],Table2[team_id_pfr],Table2[team_name],"Even"))</f>
        <v>Detroit Lions</v>
      </c>
      <c r="M8798">
        <v>-1.5</v>
      </c>
      <c r="N8798">
        <f>IF(Table1[[#This Row],[TeamFavorite]]=Table1[[#This Row],[TeamHome]],Table1[[#This Row],[ScoreAway]]-Table1[[#This Row],[ScoreHome]],Table1[[#This Row],[ScoreHome]]-Table1[[#This Row],[ScoreAway]])</f>
        <v>13</v>
      </c>
      <c r="O8798">
        <f>IF(Table1[[#This Row],[SpreadActual]]&lt;Table1[[#This Row],[SpreadFavorite]],1,0)</f>
        <v>0</v>
      </c>
      <c r="P8798">
        <v>37.5</v>
      </c>
      <c r="Q8798" t="s">
        <v>137</v>
      </c>
      <c r="R8798" t="b">
        <v>0</v>
      </c>
      <c r="S8798">
        <v>72</v>
      </c>
      <c r="T8798">
        <v>0</v>
      </c>
      <c r="V8798" t="s">
        <v>103</v>
      </c>
    </row>
    <row r="8799" spans="1:22" x14ac:dyDescent="0.2">
      <c r="A8799" s="1">
        <v>38662</v>
      </c>
      <c r="B8799">
        <v>2005</v>
      </c>
      <c r="C8799">
        <f>_xlfn.MAXIFS(Table1[ScheduleWeekWritten],Table1[ScheduleSeason],Table1[[#This Row],[ScheduleSeason]])</f>
        <v>17</v>
      </c>
      <c r="D8799">
        <v>9</v>
      </c>
      <c r="E8799" cm="1">
        <f t="array" ref="E8799">_xlfn.XLOOKUP(Table1[[#This Row],[ScheduleWeekWritten]],Table3[Game],100+Table3[Increase],Table1[[#This Row],[ScheduleWeekWritten]])</f>
        <v>9</v>
      </c>
      <c r="F8799" t="b">
        <v>0</v>
      </c>
      <c r="G8799" t="s">
        <v>95</v>
      </c>
      <c r="H8799">
        <v>17</v>
      </c>
      <c r="I8799">
        <v>20</v>
      </c>
      <c r="J8799" t="s">
        <v>46</v>
      </c>
      <c r="K8799" t="s">
        <v>47</v>
      </c>
      <c r="L8799" t="str">
        <f>_xlfn.XLOOKUP(Table1[[#This Row],[TeamFavoriteID]],Table2[team_id],Table2[team_name],_xlfn.XLOOKUP(Table1[[#This Row],[TeamFavoriteID]],Table2[team_id_pfr],Table2[team_name],"Even"))</f>
        <v>Chicago Bears</v>
      </c>
      <c r="M8799">
        <v>-2.5</v>
      </c>
      <c r="N8799">
        <f>IF(Table1[[#This Row],[TeamFavorite]]=Table1[[#This Row],[TeamHome]],Table1[[#This Row],[ScoreAway]]-Table1[[#This Row],[ScoreHome]],Table1[[#This Row],[ScoreHome]]-Table1[[#This Row],[ScoreAway]])</f>
        <v>-3</v>
      </c>
      <c r="O8799">
        <f>IF(Table1[[#This Row],[SpreadActual]]&lt;Table1[[#This Row],[SpreadFavorite]],1,0)</f>
        <v>1</v>
      </c>
      <c r="P8799">
        <v>34.5</v>
      </c>
      <c r="Q8799" t="s">
        <v>187</v>
      </c>
      <c r="R8799" t="b">
        <v>0</v>
      </c>
      <c r="S8799">
        <v>74</v>
      </c>
      <c r="T8799">
        <v>5</v>
      </c>
      <c r="U8799">
        <v>74</v>
      </c>
    </row>
    <row r="8800" spans="1:22" x14ac:dyDescent="0.2">
      <c r="A8800" s="1">
        <v>38662</v>
      </c>
      <c r="B8800">
        <v>2005</v>
      </c>
      <c r="C8800">
        <f>_xlfn.MAXIFS(Table1[ScheduleWeekWritten],Table1[ScheduleSeason],Table1[[#This Row],[ScheduleSeason]])</f>
        <v>17</v>
      </c>
      <c r="D8800">
        <v>9</v>
      </c>
      <c r="E8800" cm="1">
        <f t="array" ref="E8800">_xlfn.XLOOKUP(Table1[[#This Row],[ScheduleWeekWritten]],Table3[Game],100+Table3[Increase],Table1[[#This Row],[ScheduleWeekWritten]])</f>
        <v>9</v>
      </c>
      <c r="F8800" t="b">
        <v>0</v>
      </c>
      <c r="G8800" t="s">
        <v>31</v>
      </c>
      <c r="H8800">
        <v>26</v>
      </c>
      <c r="I8800">
        <v>31</v>
      </c>
      <c r="J8800" t="s">
        <v>27</v>
      </c>
      <c r="K8800" t="s">
        <v>29</v>
      </c>
      <c r="L8800" t="str">
        <f>_xlfn.XLOOKUP(Table1[[#This Row],[TeamFavoriteID]],Table2[team_id],Table2[team_name],_xlfn.XLOOKUP(Table1[[#This Row],[TeamFavoriteID]],Table2[team_id_pfr],Table2[team_name],"Even"))</f>
        <v>Los Angeles Chargers</v>
      </c>
      <c r="M8800">
        <v>-5.5</v>
      </c>
      <c r="N8800">
        <f>IF(Table1[[#This Row],[TeamFavorite]]=Table1[[#This Row],[TeamHome]],Table1[[#This Row],[ScoreAway]]-Table1[[#This Row],[ScoreHome]],Table1[[#This Row],[ScoreHome]]-Table1[[#This Row],[ScoreAway]])</f>
        <v>-5</v>
      </c>
      <c r="O8800">
        <f>IF(Table1[[#This Row],[SpreadActual]]&lt;Table1[[#This Row],[SpreadFavorite]],1,0)</f>
        <v>0</v>
      </c>
      <c r="P8800">
        <v>41.5</v>
      </c>
      <c r="Q8800" t="s">
        <v>126</v>
      </c>
      <c r="R8800" t="b">
        <v>0</v>
      </c>
      <c r="S8800">
        <v>59</v>
      </c>
      <c r="T8800">
        <v>9</v>
      </c>
      <c r="U8800">
        <v>86</v>
      </c>
    </row>
    <row r="8801" spans="1:22" x14ac:dyDescent="0.2">
      <c r="A8801" s="1">
        <v>38662</v>
      </c>
      <c r="B8801">
        <v>2005</v>
      </c>
      <c r="C8801">
        <f>_xlfn.MAXIFS(Table1[ScheduleWeekWritten],Table1[ScheduleSeason],Table1[[#This Row],[ScheduleSeason]])</f>
        <v>17</v>
      </c>
      <c r="D8801">
        <v>9</v>
      </c>
      <c r="E8801" cm="1">
        <f t="array" ref="E8801">_xlfn.XLOOKUP(Table1[[#This Row],[ScheduleWeekWritten]],Table3[Game],100+Table3[Increase],Table1[[#This Row],[ScheduleWeekWritten]])</f>
        <v>9</v>
      </c>
      <c r="F8801" t="b">
        <v>0</v>
      </c>
      <c r="G8801" t="s">
        <v>53</v>
      </c>
      <c r="H8801">
        <v>6</v>
      </c>
      <c r="I8801">
        <v>24</v>
      </c>
      <c r="J8801" t="s">
        <v>50</v>
      </c>
      <c r="K8801" t="s">
        <v>90</v>
      </c>
      <c r="L8801" t="str">
        <f>_xlfn.XLOOKUP(Table1[[#This Row],[TeamFavoriteID]],Table2[team_id],Table2[team_name],_xlfn.XLOOKUP(Table1[[#This Row],[TeamFavoriteID]],Table2[team_id_pfr],Table2[team_name],"Even"))</f>
        <v>New York Giants</v>
      </c>
      <c r="M8801">
        <v>-9.5</v>
      </c>
      <c r="N8801">
        <f>IF(Table1[[#This Row],[TeamFavorite]]=Table1[[#This Row],[TeamHome]],Table1[[#This Row],[ScoreAway]]-Table1[[#This Row],[ScoreHome]],Table1[[#This Row],[ScoreHome]]-Table1[[#This Row],[ScoreAway]])</f>
        <v>-18</v>
      </c>
      <c r="O8801">
        <f>IF(Table1[[#This Row],[SpreadActual]]&lt;Table1[[#This Row],[SpreadFavorite]],1,0)</f>
        <v>1</v>
      </c>
      <c r="P8801">
        <v>42</v>
      </c>
      <c r="Q8801" t="s">
        <v>118</v>
      </c>
      <c r="R8801" t="b">
        <v>0</v>
      </c>
      <c r="S8801">
        <v>57</v>
      </c>
      <c r="T8801">
        <v>7</v>
      </c>
      <c r="U8801">
        <v>80</v>
      </c>
    </row>
    <row r="8802" spans="1:22" x14ac:dyDescent="0.2">
      <c r="A8802" s="1">
        <v>38662</v>
      </c>
      <c r="B8802">
        <v>2005</v>
      </c>
      <c r="C8802">
        <f>_xlfn.MAXIFS(Table1[ScheduleWeekWritten],Table1[ScheduleSeason],Table1[[#This Row],[ScheduleSeason]])</f>
        <v>17</v>
      </c>
      <c r="D8802">
        <v>9</v>
      </c>
      <c r="E8802" cm="1">
        <f t="array" ref="E8802">_xlfn.XLOOKUP(Table1[[#This Row],[ScheduleWeekWritten]],Table3[Game],100+Table3[Increase],Table1[[#This Row],[ScheduleWeekWritten]])</f>
        <v>9</v>
      </c>
      <c r="F8802" t="b">
        <v>0</v>
      </c>
      <c r="G8802" t="s">
        <v>127</v>
      </c>
      <c r="H8802">
        <v>14</v>
      </c>
      <c r="I8802">
        <v>34</v>
      </c>
      <c r="J8802" t="s">
        <v>152</v>
      </c>
      <c r="K8802" t="s">
        <v>89</v>
      </c>
      <c r="L8802" t="str">
        <f>_xlfn.XLOOKUP(Table1[[#This Row],[TeamFavoriteID]],Table2[team_id],Table2[team_name],_xlfn.XLOOKUP(Table1[[#This Row],[TeamFavoriteID]],Table2[team_id_pfr],Table2[team_name],"Even"))</f>
        <v>Even</v>
      </c>
      <c r="M8802">
        <v>0</v>
      </c>
      <c r="N8802">
        <f>IF(Table1[[#This Row],[TeamFavorite]]=Table1[[#This Row],[TeamHome]],Table1[[#This Row],[ScoreAway]]-Table1[[#This Row],[ScoreHome]],Table1[[#This Row],[ScoreHome]]-Table1[[#This Row],[ScoreAway]])</f>
        <v>-20</v>
      </c>
      <c r="O8802">
        <f>IF(Table1[[#This Row],[SpreadActual]]&lt;Table1[[#This Row],[SpreadFavorite]],1,0)</f>
        <v>1</v>
      </c>
      <c r="P8802">
        <v>36.5</v>
      </c>
      <c r="Q8802" t="s">
        <v>168</v>
      </c>
      <c r="R8802" t="b">
        <v>0</v>
      </c>
      <c r="S8802">
        <v>74</v>
      </c>
      <c r="T8802">
        <v>7</v>
      </c>
      <c r="U8802">
        <v>69</v>
      </c>
    </row>
    <row r="8803" spans="1:22" x14ac:dyDescent="0.2">
      <c r="A8803" s="1">
        <v>38662</v>
      </c>
      <c r="B8803">
        <v>2005</v>
      </c>
      <c r="C8803">
        <f>_xlfn.MAXIFS(Table1[ScheduleWeekWritten],Table1[ScheduleSeason],Table1[[#This Row],[ScheduleSeason]])</f>
        <v>17</v>
      </c>
      <c r="D8803">
        <v>9</v>
      </c>
      <c r="E8803" cm="1">
        <f t="array" ref="E8803">_xlfn.XLOOKUP(Table1[[#This Row],[ScheduleWeekWritten]],Table3[Game],100+Table3[Increase],Table1[[#This Row],[ScheduleWeekWritten]])</f>
        <v>9</v>
      </c>
      <c r="F8803" t="b">
        <v>0</v>
      </c>
      <c r="G8803" t="s">
        <v>61</v>
      </c>
      <c r="H8803">
        <v>17</v>
      </c>
      <c r="I8803">
        <v>10</v>
      </c>
      <c r="J8803" t="s">
        <v>58</v>
      </c>
      <c r="K8803" t="s">
        <v>89</v>
      </c>
      <c r="L8803" t="str">
        <f>_xlfn.XLOOKUP(Table1[[#This Row],[TeamFavoriteID]],Table2[team_id],Table2[team_name],_xlfn.XLOOKUP(Table1[[#This Row],[TeamFavoriteID]],Table2[team_id_pfr],Table2[team_name],"Even"))</f>
        <v>Even</v>
      </c>
      <c r="M8803">
        <v>0</v>
      </c>
      <c r="N8803">
        <f>IF(Table1[[#This Row],[TeamFavorite]]=Table1[[#This Row],[TeamHome]],Table1[[#This Row],[ScoreAway]]-Table1[[#This Row],[ScoreHome]],Table1[[#This Row],[ScoreHome]]-Table1[[#This Row],[ScoreAway]])</f>
        <v>7</v>
      </c>
      <c r="O8803">
        <f>IF(Table1[[#This Row],[SpreadActual]]&lt;Table1[[#This Row],[SpreadFavorite]],1,0)</f>
        <v>0</v>
      </c>
      <c r="P8803">
        <v>41</v>
      </c>
      <c r="Q8803" t="s">
        <v>165</v>
      </c>
      <c r="R8803" t="b">
        <v>0</v>
      </c>
      <c r="S8803">
        <v>62</v>
      </c>
      <c r="T8803">
        <v>10</v>
      </c>
      <c r="U8803">
        <v>73</v>
      </c>
    </row>
    <row r="8804" spans="1:22" x14ac:dyDescent="0.2">
      <c r="A8804" s="1">
        <v>38663</v>
      </c>
      <c r="B8804">
        <v>2005</v>
      </c>
      <c r="C8804">
        <f>_xlfn.MAXIFS(Table1[ScheduleWeekWritten],Table1[ScheduleSeason],Table1[[#This Row],[ScheduleSeason]])</f>
        <v>17</v>
      </c>
      <c r="D8804">
        <v>9</v>
      </c>
      <c r="E8804" cm="1">
        <f t="array" ref="E8804">_xlfn.XLOOKUP(Table1[[#This Row],[ScheduleWeekWritten]],Table3[Game],100+Table3[Increase],Table1[[#This Row],[ScheduleWeekWritten]])</f>
        <v>9</v>
      </c>
      <c r="F8804" t="b">
        <v>0</v>
      </c>
      <c r="G8804" t="s">
        <v>115</v>
      </c>
      <c r="H8804">
        <v>21</v>
      </c>
      <c r="I8804">
        <v>40</v>
      </c>
      <c r="J8804" t="s">
        <v>140</v>
      </c>
      <c r="K8804" t="s">
        <v>72</v>
      </c>
      <c r="L8804" t="str">
        <f>_xlfn.XLOOKUP(Table1[[#This Row],[TeamFavoriteID]],Table2[team_id],Table2[team_name],_xlfn.XLOOKUP(Table1[[#This Row],[TeamFavoriteID]],Table2[team_id_pfr],Table2[team_name],"Even"))</f>
        <v>Baltimore Colts</v>
      </c>
      <c r="M8804">
        <v>-3</v>
      </c>
      <c r="N8804">
        <f>IF(Table1[[#This Row],[TeamFavorite]]=Table1[[#This Row],[TeamHome]],Table1[[#This Row],[ScoreAway]]-Table1[[#This Row],[ScoreHome]],Table1[[#This Row],[ScoreHome]]-Table1[[#This Row],[ScoreAway]])</f>
        <v>-19</v>
      </c>
      <c r="O8804">
        <f>IF(Table1[[#This Row],[SpreadActual]]&lt;Table1[[#This Row],[SpreadFavorite]],1,0)</f>
        <v>1</v>
      </c>
      <c r="P8804">
        <v>46.5</v>
      </c>
      <c r="Q8804" t="s">
        <v>179</v>
      </c>
      <c r="R8804" t="b">
        <v>0</v>
      </c>
      <c r="S8804">
        <v>56</v>
      </c>
      <c r="T8804">
        <v>17</v>
      </c>
      <c r="U8804">
        <v>60</v>
      </c>
    </row>
    <row r="8805" spans="1:22" x14ac:dyDescent="0.2">
      <c r="A8805" s="1">
        <v>38669</v>
      </c>
      <c r="B8805">
        <v>2005</v>
      </c>
      <c r="C8805">
        <f>_xlfn.MAXIFS(Table1[ScheduleWeekWritten],Table1[ScheduleSeason],Table1[[#This Row],[ScheduleSeason]])</f>
        <v>17</v>
      </c>
      <c r="D8805">
        <v>10</v>
      </c>
      <c r="E8805" cm="1">
        <f t="array" ref="E8805">_xlfn.XLOOKUP(Table1[[#This Row],[ScheduleWeekWritten]],Table3[Game],100+Table3[Increase],Table1[[#This Row],[ScheduleWeekWritten]])</f>
        <v>10</v>
      </c>
      <c r="F8805" t="b">
        <v>0</v>
      </c>
      <c r="G8805" t="s">
        <v>38</v>
      </c>
      <c r="H8805">
        <v>25</v>
      </c>
      <c r="I8805">
        <v>33</v>
      </c>
      <c r="J8805" t="s">
        <v>33</v>
      </c>
      <c r="K8805" t="s">
        <v>109</v>
      </c>
      <c r="L8805" t="str">
        <f>_xlfn.XLOOKUP(Table1[[#This Row],[TeamFavoriteID]],Table2[team_id],Table2[team_name],_xlfn.XLOOKUP(Table1[[#This Row],[TeamFavoriteID]],Table2[team_id_pfr],Table2[team_name],"Even"))</f>
        <v>Atlanta Falcons</v>
      </c>
      <c r="M8805">
        <v>-9.5</v>
      </c>
      <c r="N8805">
        <f>IF(Table1[[#This Row],[TeamFavorite]]=Table1[[#This Row],[TeamHome]],Table1[[#This Row],[ScoreAway]]-Table1[[#This Row],[ScoreHome]],Table1[[#This Row],[ScoreHome]]-Table1[[#This Row],[ScoreAway]])</f>
        <v>8</v>
      </c>
      <c r="O8805">
        <f>IF(Table1[[#This Row],[SpreadActual]]&lt;Table1[[#This Row],[SpreadFavorite]],1,0)</f>
        <v>0</v>
      </c>
      <c r="P8805">
        <v>42</v>
      </c>
      <c r="Q8805" t="s">
        <v>148</v>
      </c>
      <c r="R8805" t="b">
        <v>0</v>
      </c>
      <c r="S8805">
        <v>72</v>
      </c>
      <c r="T8805">
        <v>0</v>
      </c>
      <c r="V8805" t="s">
        <v>103</v>
      </c>
    </row>
    <row r="8806" spans="1:22" x14ac:dyDescent="0.2">
      <c r="A8806" s="1">
        <v>38669</v>
      </c>
      <c r="B8806">
        <v>2005</v>
      </c>
      <c r="C8806">
        <f>_xlfn.MAXIFS(Table1[ScheduleWeekWritten],Table1[ScheduleSeason],Table1[[#This Row],[ScheduleSeason]])</f>
        <v>17</v>
      </c>
      <c r="D8806">
        <v>10</v>
      </c>
      <c r="E8806" cm="1">
        <f t="array" ref="E8806">_xlfn.XLOOKUP(Table1[[#This Row],[ScheduleWeekWritten]],Table3[Game],100+Table3[Increase],Table1[[#This Row],[ScheduleWeekWritten]])</f>
        <v>10</v>
      </c>
      <c r="F8806" t="b">
        <v>0</v>
      </c>
      <c r="G8806" t="s">
        <v>28</v>
      </c>
      <c r="H8806">
        <v>14</v>
      </c>
      <c r="I8806">
        <v>3</v>
      </c>
      <c r="J8806" t="s">
        <v>42</v>
      </c>
      <c r="K8806" t="s">
        <v>43</v>
      </c>
      <c r="L8806" t="str">
        <f>_xlfn.XLOOKUP(Table1[[#This Row],[TeamFavoriteID]],Table2[team_id],Table2[team_name],_xlfn.XLOOKUP(Table1[[#This Row],[TeamFavoriteID]],Table2[team_id_pfr],Table2[team_name],"Even"))</f>
        <v>Buffalo Bills</v>
      </c>
      <c r="M8806">
        <v>-2.5</v>
      </c>
      <c r="N8806">
        <f>IF(Table1[[#This Row],[TeamFavorite]]=Table1[[#This Row],[TeamHome]],Table1[[#This Row],[ScoreAway]]-Table1[[#This Row],[ScoreHome]],Table1[[#This Row],[ScoreHome]]-Table1[[#This Row],[ScoreAway]])</f>
        <v>-11</v>
      </c>
      <c r="O8806">
        <f>IF(Table1[[#This Row],[SpreadActual]]&lt;Table1[[#This Row],[SpreadFavorite]],1,0)</f>
        <v>1</v>
      </c>
      <c r="P8806">
        <v>42.5</v>
      </c>
      <c r="Q8806" t="s">
        <v>123</v>
      </c>
      <c r="R8806" t="b">
        <v>0</v>
      </c>
      <c r="S8806">
        <v>56</v>
      </c>
      <c r="T8806">
        <v>17</v>
      </c>
      <c r="U8806">
        <v>45</v>
      </c>
    </row>
    <row r="8807" spans="1:22" x14ac:dyDescent="0.2">
      <c r="A8807" s="1">
        <v>38669</v>
      </c>
      <c r="B8807">
        <v>2005</v>
      </c>
      <c r="C8807">
        <f>_xlfn.MAXIFS(Table1[ScheduleWeekWritten],Table1[ScheduleSeason],Table1[[#This Row],[ScheduleSeason]])</f>
        <v>17</v>
      </c>
      <c r="D8807">
        <v>10</v>
      </c>
      <c r="E8807" cm="1">
        <f t="array" ref="E8807">_xlfn.XLOOKUP(Table1[[#This Row],[ScheduleWeekWritten]],Table3[Game],100+Table3[Increase],Table1[[#This Row],[ScheduleWeekWritten]])</f>
        <v>10</v>
      </c>
      <c r="F8807" t="b">
        <v>0</v>
      </c>
      <c r="G8807" t="s">
        <v>152</v>
      </c>
      <c r="H8807">
        <v>30</v>
      </c>
      <c r="I8807">
        <v>3</v>
      </c>
      <c r="J8807" t="s">
        <v>31</v>
      </c>
      <c r="K8807" t="s">
        <v>162</v>
      </c>
      <c r="L8807" t="str">
        <f>_xlfn.XLOOKUP(Table1[[#This Row],[TeamFavoriteID]],Table2[team_id],Table2[team_name],_xlfn.XLOOKUP(Table1[[#This Row],[TeamFavoriteID]],Table2[team_id_pfr],Table2[team_name],"Even"))</f>
        <v>Carolina Panthers</v>
      </c>
      <c r="M8807">
        <v>-9.5</v>
      </c>
      <c r="N8807">
        <f>IF(Table1[[#This Row],[TeamFavorite]]=Table1[[#This Row],[TeamHome]],Table1[[#This Row],[ScoreAway]]-Table1[[#This Row],[ScoreHome]],Table1[[#This Row],[ScoreHome]]-Table1[[#This Row],[ScoreAway]])</f>
        <v>-27</v>
      </c>
      <c r="O8807">
        <f>IF(Table1[[#This Row],[SpreadActual]]&lt;Table1[[#This Row],[SpreadFavorite]],1,0)</f>
        <v>1</v>
      </c>
      <c r="P8807">
        <v>40.5</v>
      </c>
      <c r="Q8807" t="s">
        <v>160</v>
      </c>
      <c r="R8807" t="b">
        <v>0</v>
      </c>
      <c r="S8807">
        <v>54</v>
      </c>
      <c r="T8807">
        <v>4</v>
      </c>
      <c r="U8807">
        <v>60</v>
      </c>
    </row>
    <row r="8808" spans="1:22" x14ac:dyDescent="0.2">
      <c r="A8808" s="1">
        <v>38669</v>
      </c>
      <c r="B8808">
        <v>2005</v>
      </c>
      <c r="C8808">
        <f>_xlfn.MAXIFS(Table1[ScheduleWeekWritten],Table1[ScheduleSeason],Table1[[#This Row],[ScheduleSeason]])</f>
        <v>17</v>
      </c>
      <c r="D8808">
        <v>10</v>
      </c>
      <c r="E8808" cm="1">
        <f t="array" ref="E8808">_xlfn.XLOOKUP(Table1[[#This Row],[ScheduleWeekWritten]],Table3[Game],100+Table3[Increase],Table1[[#This Row],[ScheduleWeekWritten]])</f>
        <v>10</v>
      </c>
      <c r="F8808" t="b">
        <v>0</v>
      </c>
      <c r="G8808" t="s">
        <v>46</v>
      </c>
      <c r="H8808">
        <v>17</v>
      </c>
      <c r="I8808">
        <v>9</v>
      </c>
      <c r="J8808" t="s">
        <v>53</v>
      </c>
      <c r="K8808" t="s">
        <v>47</v>
      </c>
      <c r="L8808" t="str">
        <f>_xlfn.XLOOKUP(Table1[[#This Row],[TeamFavoriteID]],Table2[team_id],Table2[team_name],_xlfn.XLOOKUP(Table1[[#This Row],[TeamFavoriteID]],Table2[team_id_pfr],Table2[team_name],"Even"))</f>
        <v>Chicago Bears</v>
      </c>
      <c r="M8808">
        <v>-12</v>
      </c>
      <c r="N8808">
        <f>IF(Table1[[#This Row],[TeamFavorite]]=Table1[[#This Row],[TeamHome]],Table1[[#This Row],[ScoreAway]]-Table1[[#This Row],[ScoreHome]],Table1[[#This Row],[ScoreHome]]-Table1[[#This Row],[ScoreAway]])</f>
        <v>-8</v>
      </c>
      <c r="O8808">
        <f>IF(Table1[[#This Row],[SpreadActual]]&lt;Table1[[#This Row],[SpreadFavorite]],1,0)</f>
        <v>0</v>
      </c>
      <c r="P8808">
        <v>33</v>
      </c>
      <c r="Q8808" t="s">
        <v>114</v>
      </c>
      <c r="R8808" t="b">
        <v>0</v>
      </c>
      <c r="S8808">
        <v>53</v>
      </c>
      <c r="T8808">
        <v>25</v>
      </c>
      <c r="U8808">
        <v>59</v>
      </c>
    </row>
    <row r="8809" spans="1:22" x14ac:dyDescent="0.2">
      <c r="A8809" s="1">
        <v>38669</v>
      </c>
      <c r="B8809">
        <v>2005</v>
      </c>
      <c r="C8809">
        <f>_xlfn.MAXIFS(Table1[ScheduleWeekWritten],Table1[ScheduleSeason],Table1[[#This Row],[ScheduleSeason]])</f>
        <v>17</v>
      </c>
      <c r="D8809">
        <v>10</v>
      </c>
      <c r="E8809" cm="1">
        <f t="array" ref="E8809">_xlfn.XLOOKUP(Table1[[#This Row],[ScheduleWeekWritten]],Table3[Game],100+Table3[Increase],Table1[[#This Row],[ScheduleWeekWritten]])</f>
        <v>10</v>
      </c>
      <c r="F8809" t="b">
        <v>0</v>
      </c>
      <c r="G8809" t="s">
        <v>45</v>
      </c>
      <c r="H8809">
        <v>29</v>
      </c>
      <c r="I8809">
        <v>21</v>
      </c>
      <c r="J8809" t="s">
        <v>149</v>
      </c>
      <c r="K8809" t="s">
        <v>79</v>
      </c>
      <c r="L8809" t="str">
        <f>_xlfn.XLOOKUP(Table1[[#This Row],[TeamFavoriteID]],Table2[team_id],Table2[team_name],_xlfn.XLOOKUP(Table1[[#This Row],[TeamFavoriteID]],Table2[team_id_pfr],Table2[team_name],"Even"))</f>
        <v>Detroit Lions</v>
      </c>
      <c r="M8809">
        <v>-4</v>
      </c>
      <c r="N8809">
        <f>IF(Table1[[#This Row],[TeamFavorite]]=Table1[[#This Row],[TeamHome]],Table1[[#This Row],[ScoreAway]]-Table1[[#This Row],[ScoreHome]],Table1[[#This Row],[ScoreHome]]-Table1[[#This Row],[ScoreAway]])</f>
        <v>-8</v>
      </c>
      <c r="O8809">
        <f>IF(Table1[[#This Row],[SpreadActual]]&lt;Table1[[#This Row],[SpreadFavorite]],1,0)</f>
        <v>1</v>
      </c>
      <c r="P8809">
        <v>40</v>
      </c>
      <c r="Q8809" t="s">
        <v>181</v>
      </c>
      <c r="R8809" t="b">
        <v>0</v>
      </c>
      <c r="S8809">
        <v>72</v>
      </c>
      <c r="T8809">
        <v>0</v>
      </c>
      <c r="V8809" t="s">
        <v>103</v>
      </c>
    </row>
    <row r="8810" spans="1:22" x14ac:dyDescent="0.2">
      <c r="A8810" s="1">
        <v>38669</v>
      </c>
      <c r="B8810">
        <v>2005</v>
      </c>
      <c r="C8810">
        <f>_xlfn.MAXIFS(Table1[ScheduleWeekWritten],Table1[ScheduleSeason],Table1[[#This Row],[ScheduleSeason]])</f>
        <v>17</v>
      </c>
      <c r="D8810">
        <v>10</v>
      </c>
      <c r="E8810" cm="1">
        <f t="array" ref="E8810">_xlfn.XLOOKUP(Table1[[#This Row],[ScheduleWeekWritten]],Table3[Game],100+Table3[Increase],Table1[[#This Row],[ScheduleWeekWritten]])</f>
        <v>10</v>
      </c>
      <c r="F8810" t="b">
        <v>0</v>
      </c>
      <c r="G8810" t="s">
        <v>140</v>
      </c>
      <c r="H8810">
        <v>31</v>
      </c>
      <c r="I8810">
        <v>17</v>
      </c>
      <c r="J8810" t="s">
        <v>177</v>
      </c>
      <c r="K8810" t="s">
        <v>72</v>
      </c>
      <c r="L8810" t="str">
        <f>_xlfn.XLOOKUP(Table1[[#This Row],[TeamFavoriteID]],Table2[team_id],Table2[team_name],_xlfn.XLOOKUP(Table1[[#This Row],[TeamFavoriteID]],Table2[team_id_pfr],Table2[team_name],"Even"))</f>
        <v>Baltimore Colts</v>
      </c>
      <c r="M8810">
        <v>-17</v>
      </c>
      <c r="N8810">
        <f>IF(Table1[[#This Row],[TeamFavorite]]=Table1[[#This Row],[TeamHome]],Table1[[#This Row],[ScoreAway]]-Table1[[#This Row],[ScoreHome]],Table1[[#This Row],[ScoreHome]]-Table1[[#This Row],[ScoreAway]])</f>
        <v>14</v>
      </c>
      <c r="O8810">
        <f>IF(Table1[[#This Row],[SpreadActual]]&lt;Table1[[#This Row],[SpreadFavorite]],1,0)</f>
        <v>0</v>
      </c>
      <c r="P8810">
        <v>45</v>
      </c>
      <c r="Q8810" t="s">
        <v>141</v>
      </c>
      <c r="R8810" t="b">
        <v>0</v>
      </c>
      <c r="S8810">
        <v>72</v>
      </c>
      <c r="T8810">
        <v>0</v>
      </c>
      <c r="V8810" t="s">
        <v>103</v>
      </c>
    </row>
    <row r="8811" spans="1:22" x14ac:dyDescent="0.2">
      <c r="A8811" s="1">
        <v>38669</v>
      </c>
      <c r="B8811">
        <v>2005</v>
      </c>
      <c r="C8811">
        <f>_xlfn.MAXIFS(Table1[ScheduleWeekWritten],Table1[ScheduleSeason],Table1[[#This Row],[ScheduleSeason]])</f>
        <v>17</v>
      </c>
      <c r="D8811">
        <v>10</v>
      </c>
      <c r="E8811" cm="1">
        <f t="array" ref="E8811">_xlfn.XLOOKUP(Table1[[#This Row],[ScheduleWeekWritten]],Table3[Game],100+Table3[Increase],Table1[[#This Row],[ScheduleWeekWritten]])</f>
        <v>10</v>
      </c>
      <c r="F8811" t="b">
        <v>0</v>
      </c>
      <c r="G8811" t="s">
        <v>154</v>
      </c>
      <c r="H8811">
        <v>30</v>
      </c>
      <c r="I8811">
        <v>3</v>
      </c>
      <c r="J8811" t="s">
        <v>158</v>
      </c>
      <c r="K8811" t="s">
        <v>161</v>
      </c>
      <c r="L8811" t="str">
        <f>_xlfn.XLOOKUP(Table1[[#This Row],[TeamFavoriteID]],Table2[team_id],Table2[team_name],_xlfn.XLOOKUP(Table1[[#This Row],[TeamFavoriteID]],Table2[team_id_pfr],Table2[team_name],"Even"))</f>
        <v>Jacksonville Jaguars</v>
      </c>
      <c r="M8811">
        <v>-8</v>
      </c>
      <c r="N8811">
        <f>IF(Table1[[#This Row],[TeamFavorite]]=Table1[[#This Row],[TeamHome]],Table1[[#This Row],[ScoreAway]]-Table1[[#This Row],[ScoreHome]],Table1[[#This Row],[ScoreHome]]-Table1[[#This Row],[ScoreAway]])</f>
        <v>-27</v>
      </c>
      <c r="O8811">
        <f>IF(Table1[[#This Row],[SpreadActual]]&lt;Table1[[#This Row],[SpreadFavorite]],1,0)</f>
        <v>1</v>
      </c>
      <c r="P8811">
        <v>34</v>
      </c>
      <c r="Q8811" t="s">
        <v>155</v>
      </c>
      <c r="R8811" t="b">
        <v>0</v>
      </c>
      <c r="S8811">
        <v>70</v>
      </c>
      <c r="T8811">
        <v>6</v>
      </c>
      <c r="U8811">
        <v>66</v>
      </c>
    </row>
    <row r="8812" spans="1:22" x14ac:dyDescent="0.2">
      <c r="A8812" s="1">
        <v>38669</v>
      </c>
      <c r="B8812">
        <v>2005</v>
      </c>
      <c r="C8812">
        <f>_xlfn.MAXIFS(Table1[ScheduleWeekWritten],Table1[ScheduleSeason],Table1[[#This Row],[ScheduleSeason]])</f>
        <v>17</v>
      </c>
      <c r="D8812">
        <v>10</v>
      </c>
      <c r="E8812" cm="1">
        <f t="array" ref="E8812">_xlfn.XLOOKUP(Table1[[#This Row],[ScheduleWeekWritten]],Table3[Game],100+Table3[Increase],Table1[[#This Row],[ScheduleWeekWritten]])</f>
        <v>10</v>
      </c>
      <c r="F8812" t="b">
        <v>0</v>
      </c>
      <c r="G8812" t="s">
        <v>19</v>
      </c>
      <c r="H8812">
        <v>16</v>
      </c>
      <c r="I8812">
        <v>23</v>
      </c>
      <c r="J8812" t="s">
        <v>115</v>
      </c>
      <c r="K8812" t="s">
        <v>70</v>
      </c>
      <c r="L8812" t="str">
        <f>_xlfn.XLOOKUP(Table1[[#This Row],[TeamFavoriteID]],Table2[team_id],Table2[team_name],_xlfn.XLOOKUP(Table1[[#This Row],[TeamFavoriteID]],Table2[team_id_pfr],Table2[team_name],"Even"))</f>
        <v>Boston Patriots</v>
      </c>
      <c r="M8812">
        <v>-2.5</v>
      </c>
      <c r="N8812">
        <f>IF(Table1[[#This Row],[TeamFavorite]]=Table1[[#This Row],[TeamHome]],Table1[[#This Row],[ScoreAway]]-Table1[[#This Row],[ScoreHome]],Table1[[#This Row],[ScoreHome]]-Table1[[#This Row],[ScoreAway]])</f>
        <v>-7</v>
      </c>
      <c r="O8812">
        <f>IF(Table1[[#This Row],[SpreadActual]]&lt;Table1[[#This Row],[SpreadFavorite]],1,0)</f>
        <v>1</v>
      </c>
      <c r="P8812">
        <v>40</v>
      </c>
      <c r="Q8812" t="s">
        <v>143</v>
      </c>
      <c r="R8812" t="b">
        <v>0</v>
      </c>
      <c r="S8812">
        <v>77</v>
      </c>
      <c r="T8812">
        <v>15</v>
      </c>
      <c r="U8812">
        <v>63</v>
      </c>
    </row>
    <row r="8813" spans="1:22" x14ac:dyDescent="0.2">
      <c r="A8813" s="1">
        <v>38669</v>
      </c>
      <c r="B8813">
        <v>2005</v>
      </c>
      <c r="C8813">
        <f>_xlfn.MAXIFS(Table1[ScheduleWeekWritten],Table1[ScheduleSeason],Table1[[#This Row],[ScheduleSeason]])</f>
        <v>17</v>
      </c>
      <c r="D8813">
        <v>10</v>
      </c>
      <c r="E8813" cm="1">
        <f t="array" ref="E8813">_xlfn.XLOOKUP(Table1[[#This Row],[ScheduleWeekWritten]],Table3[Game],100+Table3[Increase],Table1[[#This Row],[ScheduleWeekWritten]])</f>
        <v>10</v>
      </c>
      <c r="F8813" t="b">
        <v>0</v>
      </c>
      <c r="G8813" t="s">
        <v>50</v>
      </c>
      <c r="H8813">
        <v>21</v>
      </c>
      <c r="I8813">
        <v>24</v>
      </c>
      <c r="J8813" t="s">
        <v>54</v>
      </c>
      <c r="K8813" t="s">
        <v>90</v>
      </c>
      <c r="L8813" t="str">
        <f>_xlfn.XLOOKUP(Table1[[#This Row],[TeamFavoriteID]],Table2[team_id],Table2[team_name],_xlfn.XLOOKUP(Table1[[#This Row],[TeamFavoriteID]],Table2[team_id_pfr],Table2[team_name],"Even"))</f>
        <v>New York Giants</v>
      </c>
      <c r="M8813">
        <v>-10</v>
      </c>
      <c r="N8813">
        <f>IF(Table1[[#This Row],[TeamFavorite]]=Table1[[#This Row],[TeamHome]],Table1[[#This Row],[ScoreAway]]-Table1[[#This Row],[ScoreHome]],Table1[[#This Row],[ScoreHome]]-Table1[[#This Row],[ScoreAway]])</f>
        <v>3</v>
      </c>
      <c r="O8813">
        <f>IF(Table1[[#This Row],[SpreadActual]]&lt;Table1[[#This Row],[SpreadFavorite]],1,0)</f>
        <v>0</v>
      </c>
      <c r="P8813">
        <v>45</v>
      </c>
      <c r="Q8813" t="s">
        <v>126</v>
      </c>
      <c r="R8813" t="b">
        <v>0</v>
      </c>
      <c r="S8813">
        <v>55</v>
      </c>
      <c r="T8813">
        <v>12</v>
      </c>
      <c r="U8813">
        <v>61</v>
      </c>
    </row>
    <row r="8814" spans="1:22" x14ac:dyDescent="0.2">
      <c r="A8814" s="1">
        <v>38669</v>
      </c>
      <c r="B8814">
        <v>2005</v>
      </c>
      <c r="C8814">
        <f>_xlfn.MAXIFS(Table1[ScheduleWeekWritten],Table1[ScheduleSeason],Table1[[#This Row],[ScheduleSeason]])</f>
        <v>17</v>
      </c>
      <c r="D8814">
        <v>10</v>
      </c>
      <c r="E8814" cm="1">
        <f t="array" ref="E8814">_xlfn.XLOOKUP(Table1[[#This Row],[ScheduleWeekWritten]],Table3[Game],100+Table3[Increase],Table1[[#This Row],[ScheduleWeekWritten]])</f>
        <v>10</v>
      </c>
      <c r="F8814" t="b">
        <v>0</v>
      </c>
      <c r="G8814" t="s">
        <v>20</v>
      </c>
      <c r="H8814">
        <v>17</v>
      </c>
      <c r="I8814">
        <v>31</v>
      </c>
      <c r="J8814" t="s">
        <v>24</v>
      </c>
      <c r="K8814" t="s">
        <v>88</v>
      </c>
      <c r="L8814" t="str">
        <f>_xlfn.XLOOKUP(Table1[[#This Row],[TeamFavoriteID]],Table2[team_id],Table2[team_name],_xlfn.XLOOKUP(Table1[[#This Row],[TeamFavoriteID]],Table2[team_id_pfr],Table2[team_name],"Even"))</f>
        <v>Denver Broncos</v>
      </c>
      <c r="M8814">
        <v>-2.5</v>
      </c>
      <c r="N8814">
        <f>IF(Table1[[#This Row],[TeamFavorite]]=Table1[[#This Row],[TeamHome]],Table1[[#This Row],[ScoreAway]]-Table1[[#This Row],[ScoreHome]],Table1[[#This Row],[ScoreHome]]-Table1[[#This Row],[ScoreAway]])</f>
        <v>-14</v>
      </c>
      <c r="O8814">
        <f>IF(Table1[[#This Row],[SpreadActual]]&lt;Table1[[#This Row],[SpreadFavorite]],1,0)</f>
        <v>1</v>
      </c>
      <c r="P8814">
        <v>47</v>
      </c>
      <c r="Q8814" t="s">
        <v>76</v>
      </c>
      <c r="R8814" t="b">
        <v>0</v>
      </c>
      <c r="S8814">
        <v>53</v>
      </c>
      <c r="T8814">
        <v>6</v>
      </c>
      <c r="U8814">
        <v>80</v>
      </c>
    </row>
    <row r="8815" spans="1:22" x14ac:dyDescent="0.2">
      <c r="A8815" s="1">
        <v>38669</v>
      </c>
      <c r="B8815">
        <v>2005</v>
      </c>
      <c r="C8815">
        <f>_xlfn.MAXIFS(Table1[ScheduleWeekWritten],Table1[ScheduleSeason],Table1[[#This Row],[ScheduleSeason]])</f>
        <v>17</v>
      </c>
      <c r="D8815">
        <v>10</v>
      </c>
      <c r="E8815" cm="1">
        <f t="array" ref="E8815">_xlfn.XLOOKUP(Table1[[#This Row],[ScheduleWeekWritten]],Table3[Game],100+Table3[Increase],Table1[[#This Row],[ScheduleWeekWritten]])</f>
        <v>10</v>
      </c>
      <c r="F8815" t="b">
        <v>0</v>
      </c>
      <c r="G8815" t="s">
        <v>49</v>
      </c>
      <c r="H8815">
        <v>34</v>
      </c>
      <c r="I8815">
        <v>21</v>
      </c>
      <c r="J8815" t="s">
        <v>62</v>
      </c>
      <c r="K8815" t="s">
        <v>51</v>
      </c>
      <c r="L8815" t="str">
        <f>_xlfn.XLOOKUP(Table1[[#This Row],[TeamFavoriteID]],Table2[team_id],Table2[team_name],_xlfn.XLOOKUP(Table1[[#This Row],[TeamFavoriteID]],Table2[team_id_pfr],Table2[team_name],"Even"))</f>
        <v>Pittsburgh Steelers</v>
      </c>
      <c r="M8815">
        <v>-7.5</v>
      </c>
      <c r="N8815">
        <f>IF(Table1[[#This Row],[TeamFavorite]]=Table1[[#This Row],[TeamHome]],Table1[[#This Row],[ScoreAway]]-Table1[[#This Row],[ScoreHome]],Table1[[#This Row],[ScoreHome]]-Table1[[#This Row],[ScoreAway]])</f>
        <v>-13</v>
      </c>
      <c r="O8815">
        <f>IF(Table1[[#This Row],[SpreadActual]]&lt;Table1[[#This Row],[SpreadFavorite]],1,0)</f>
        <v>1</v>
      </c>
      <c r="P8815">
        <v>34.5</v>
      </c>
      <c r="Q8815" t="s">
        <v>175</v>
      </c>
      <c r="R8815" t="b">
        <v>0</v>
      </c>
      <c r="S8815">
        <v>52</v>
      </c>
      <c r="T8815">
        <v>11</v>
      </c>
      <c r="U8815">
        <v>51</v>
      </c>
    </row>
    <row r="8816" spans="1:22" x14ac:dyDescent="0.2">
      <c r="A8816" s="1">
        <v>38669</v>
      </c>
      <c r="B8816">
        <v>2005</v>
      </c>
      <c r="C8816">
        <f>_xlfn.MAXIFS(Table1[ScheduleWeekWritten],Table1[ScheduleSeason],Table1[[#This Row],[ScheduleSeason]])</f>
        <v>17</v>
      </c>
      <c r="D8816">
        <v>10</v>
      </c>
      <c r="E8816" cm="1">
        <f t="array" ref="E8816">_xlfn.XLOOKUP(Table1[[#This Row],[ScheduleWeekWritten]],Table3[Game],100+Table3[Increase],Table1[[#This Row],[ScheduleWeekWritten]])</f>
        <v>10</v>
      </c>
      <c r="F8816" t="b">
        <v>0</v>
      </c>
      <c r="G8816" t="s">
        <v>128</v>
      </c>
      <c r="H8816">
        <v>31</v>
      </c>
      <c r="I8816">
        <v>16</v>
      </c>
      <c r="J8816" t="s">
        <v>153</v>
      </c>
      <c r="K8816" t="s">
        <v>132</v>
      </c>
      <c r="L8816" t="str">
        <f>_xlfn.XLOOKUP(Table1[[#This Row],[TeamFavoriteID]],Table2[team_id],Table2[team_name],_xlfn.XLOOKUP(Table1[[#This Row],[TeamFavoriteID]],Table2[team_id_pfr],Table2[team_name],"Even"))</f>
        <v>Seattle Seahawks</v>
      </c>
      <c r="M8816">
        <v>-7</v>
      </c>
      <c r="N8816">
        <f>IF(Table1[[#This Row],[TeamFavorite]]=Table1[[#This Row],[TeamHome]],Table1[[#This Row],[ScoreAway]]-Table1[[#This Row],[ScoreHome]],Table1[[#This Row],[ScoreHome]]-Table1[[#This Row],[ScoreAway]])</f>
        <v>-15</v>
      </c>
      <c r="O8816">
        <f>IF(Table1[[#This Row],[SpreadActual]]&lt;Table1[[#This Row],[SpreadFavorite]],1,0)</f>
        <v>1</v>
      </c>
      <c r="P8816">
        <v>48.5</v>
      </c>
      <c r="Q8816" t="s">
        <v>180</v>
      </c>
      <c r="R8816" t="b">
        <v>0</v>
      </c>
      <c r="S8816">
        <v>45</v>
      </c>
      <c r="T8816">
        <v>9</v>
      </c>
      <c r="U8816">
        <v>93</v>
      </c>
    </row>
    <row r="8817" spans="1:22" x14ac:dyDescent="0.2">
      <c r="A8817" s="1">
        <v>38669</v>
      </c>
      <c r="B8817">
        <v>2005</v>
      </c>
      <c r="C8817">
        <f>_xlfn.MAXIFS(Table1[ScheduleWeekWritten],Table1[ScheduleSeason],Table1[[#This Row],[ScheduleSeason]])</f>
        <v>17</v>
      </c>
      <c r="D8817">
        <v>10</v>
      </c>
      <c r="E8817" cm="1">
        <f t="array" ref="E8817">_xlfn.XLOOKUP(Table1[[#This Row],[ScheduleWeekWritten]],Table3[Game],100+Table3[Increase],Table1[[#This Row],[ScheduleWeekWritten]])</f>
        <v>10</v>
      </c>
      <c r="F8817" t="b">
        <v>0</v>
      </c>
      <c r="G8817" t="s">
        <v>127</v>
      </c>
      <c r="H8817">
        <v>36</v>
      </c>
      <c r="I8817">
        <v>35</v>
      </c>
      <c r="J8817" t="s">
        <v>61</v>
      </c>
      <c r="K8817" t="s">
        <v>85</v>
      </c>
      <c r="L8817" t="str">
        <f>_xlfn.XLOOKUP(Table1[[#This Row],[TeamFavoriteID]],Table2[team_id],Table2[team_name],_xlfn.XLOOKUP(Table1[[#This Row],[TeamFavoriteID]],Table2[team_id_pfr],Table2[team_name],"Even"))</f>
        <v>Washington Commanders</v>
      </c>
      <c r="M8817">
        <v>-1</v>
      </c>
      <c r="N8817">
        <f>IF(Table1[[#This Row],[TeamFavorite]]=Table1[[#This Row],[TeamHome]],Table1[[#This Row],[ScoreAway]]-Table1[[#This Row],[ScoreHome]],Table1[[#This Row],[ScoreHome]]-Table1[[#This Row],[ScoreAway]])</f>
        <v>1</v>
      </c>
      <c r="O8817">
        <f>IF(Table1[[#This Row],[SpreadActual]]&lt;Table1[[#This Row],[SpreadFavorite]],1,0)</f>
        <v>0</v>
      </c>
      <c r="P8817">
        <v>34</v>
      </c>
      <c r="Q8817" t="s">
        <v>168</v>
      </c>
      <c r="R8817" t="b">
        <v>0</v>
      </c>
      <c r="S8817">
        <v>72</v>
      </c>
      <c r="T8817">
        <v>7</v>
      </c>
      <c r="U8817">
        <v>65</v>
      </c>
    </row>
    <row r="8818" spans="1:22" x14ac:dyDescent="0.2">
      <c r="A8818" s="1">
        <v>38670</v>
      </c>
      <c r="B8818">
        <v>2005</v>
      </c>
      <c r="C8818">
        <f>_xlfn.MAXIFS(Table1[ScheduleWeekWritten],Table1[ScheduleSeason],Table1[[#This Row],[ScheduleSeason]])</f>
        <v>17</v>
      </c>
      <c r="D8818">
        <v>10</v>
      </c>
      <c r="E8818" cm="1">
        <f t="array" ref="E8818">_xlfn.XLOOKUP(Table1[[#This Row],[ScheduleWeekWritten]],Table3[Game],100+Table3[Increase],Table1[[#This Row],[ScheduleWeekWritten]])</f>
        <v>10</v>
      </c>
      <c r="F8818" t="b">
        <v>0</v>
      </c>
      <c r="G8818" t="s">
        <v>58</v>
      </c>
      <c r="H8818">
        <v>20</v>
      </c>
      <c r="I8818">
        <v>21</v>
      </c>
      <c r="J8818" t="s">
        <v>67</v>
      </c>
      <c r="K8818" t="s">
        <v>77</v>
      </c>
      <c r="L8818" t="str">
        <f>_xlfn.XLOOKUP(Table1[[#This Row],[TeamFavoriteID]],Table2[team_id],Table2[team_name],_xlfn.XLOOKUP(Table1[[#This Row],[TeamFavoriteID]],Table2[team_id_pfr],Table2[team_name],"Even"))</f>
        <v>Philadelphia Eagles</v>
      </c>
      <c r="M8818">
        <v>-3</v>
      </c>
      <c r="N8818">
        <f>IF(Table1[[#This Row],[TeamFavorite]]=Table1[[#This Row],[TeamHome]],Table1[[#This Row],[ScoreAway]]-Table1[[#This Row],[ScoreHome]],Table1[[#This Row],[ScoreHome]]-Table1[[#This Row],[ScoreAway]])</f>
        <v>1</v>
      </c>
      <c r="O8818">
        <f>IF(Table1[[#This Row],[SpreadActual]]&lt;Table1[[#This Row],[SpreadFavorite]],1,0)</f>
        <v>0</v>
      </c>
      <c r="P8818">
        <v>40</v>
      </c>
      <c r="Q8818" t="s">
        <v>183</v>
      </c>
      <c r="R8818" t="b">
        <v>0</v>
      </c>
      <c r="S8818">
        <v>60</v>
      </c>
      <c r="T8818">
        <v>10</v>
      </c>
      <c r="U8818">
        <v>52</v>
      </c>
    </row>
    <row r="8819" spans="1:22" x14ac:dyDescent="0.2">
      <c r="A8819" s="1">
        <v>38676</v>
      </c>
      <c r="B8819">
        <v>2005</v>
      </c>
      <c r="C8819">
        <f>_xlfn.MAXIFS(Table1[ScheduleWeekWritten],Table1[ScheduleSeason],Table1[[#This Row],[ScheduleSeason]])</f>
        <v>17</v>
      </c>
      <c r="D8819">
        <v>11</v>
      </c>
      <c r="E8819" cm="1">
        <f t="array" ref="E8819">_xlfn.XLOOKUP(Table1[[#This Row],[ScheduleWeekWritten]],Table3[Game],100+Table3[Increase],Table1[[#This Row],[ScheduleWeekWritten]])</f>
        <v>11</v>
      </c>
      <c r="F8819" t="b">
        <v>0</v>
      </c>
      <c r="G8819" t="s">
        <v>38</v>
      </c>
      <c r="H8819">
        <v>27</v>
      </c>
      <c r="I8819">
        <v>30</v>
      </c>
      <c r="J8819" t="s">
        <v>127</v>
      </c>
      <c r="K8819" t="s">
        <v>109</v>
      </c>
      <c r="L8819" t="str">
        <f>_xlfn.XLOOKUP(Table1[[#This Row],[TeamFavoriteID]],Table2[team_id],Table2[team_name],_xlfn.XLOOKUP(Table1[[#This Row],[TeamFavoriteID]],Table2[team_id_pfr],Table2[team_name],"Even"))</f>
        <v>Atlanta Falcons</v>
      </c>
      <c r="M8819">
        <v>-6</v>
      </c>
      <c r="N8819">
        <f>IF(Table1[[#This Row],[TeamFavorite]]=Table1[[#This Row],[TeamHome]],Table1[[#This Row],[ScoreAway]]-Table1[[#This Row],[ScoreHome]],Table1[[#This Row],[ScoreHome]]-Table1[[#This Row],[ScoreAway]])</f>
        <v>3</v>
      </c>
      <c r="O8819">
        <f>IF(Table1[[#This Row],[SpreadActual]]&lt;Table1[[#This Row],[SpreadFavorite]],1,0)</f>
        <v>0</v>
      </c>
      <c r="P8819">
        <v>38</v>
      </c>
      <c r="Q8819" t="s">
        <v>148</v>
      </c>
      <c r="R8819" t="b">
        <v>0</v>
      </c>
      <c r="S8819">
        <v>72</v>
      </c>
      <c r="T8819">
        <v>0</v>
      </c>
      <c r="V8819" t="s">
        <v>103</v>
      </c>
    </row>
    <row r="8820" spans="1:22" x14ac:dyDescent="0.2">
      <c r="A8820" s="1">
        <v>38676</v>
      </c>
      <c r="B8820">
        <v>2005</v>
      </c>
      <c r="C8820">
        <f>_xlfn.MAXIFS(Table1[ScheduleWeekWritten],Table1[ScheduleSeason],Table1[[#This Row],[ScheduleSeason]])</f>
        <v>17</v>
      </c>
      <c r="D8820">
        <v>11</v>
      </c>
      <c r="E8820" cm="1">
        <f t="array" ref="E8820">_xlfn.XLOOKUP(Table1[[#This Row],[ScheduleWeekWritten]],Table3[Game],100+Table3[Increase],Table1[[#This Row],[ScheduleWeekWritten]])</f>
        <v>11</v>
      </c>
      <c r="F8820" t="b">
        <v>0</v>
      </c>
      <c r="G8820" t="s">
        <v>158</v>
      </c>
      <c r="H8820">
        <v>16</v>
      </c>
      <c r="I8820">
        <v>13</v>
      </c>
      <c r="J8820" t="s">
        <v>49</v>
      </c>
      <c r="K8820" t="s">
        <v>51</v>
      </c>
      <c r="L8820" t="str">
        <f>_xlfn.XLOOKUP(Table1[[#This Row],[TeamFavoriteID]],Table2[team_id],Table2[team_name],_xlfn.XLOOKUP(Table1[[#This Row],[TeamFavoriteID]],Table2[team_id_pfr],Table2[team_name],"Even"))</f>
        <v>Pittsburgh Steelers</v>
      </c>
      <c r="M8820">
        <v>-4</v>
      </c>
      <c r="N8820">
        <f>IF(Table1[[#This Row],[TeamFavorite]]=Table1[[#This Row],[TeamHome]],Table1[[#This Row],[ScoreAway]]-Table1[[#This Row],[ScoreHome]],Table1[[#This Row],[ScoreHome]]-Table1[[#This Row],[ScoreAway]])</f>
        <v>3</v>
      </c>
      <c r="O8820">
        <f>IF(Table1[[#This Row],[SpreadActual]]&lt;Table1[[#This Row],[SpreadFavorite]],1,0)</f>
        <v>0</v>
      </c>
      <c r="P8820">
        <v>34.5</v>
      </c>
      <c r="Q8820" t="s">
        <v>166</v>
      </c>
      <c r="R8820" t="b">
        <v>0</v>
      </c>
      <c r="S8820">
        <v>42</v>
      </c>
      <c r="T8820">
        <v>4</v>
      </c>
      <c r="U8820">
        <v>54</v>
      </c>
    </row>
    <row r="8821" spans="1:22" x14ac:dyDescent="0.2">
      <c r="A8821" s="1">
        <v>38676</v>
      </c>
      <c r="B8821">
        <v>2005</v>
      </c>
      <c r="C8821">
        <f>_xlfn.MAXIFS(Table1[ScheduleWeekWritten],Table1[ScheduleSeason],Table1[[#This Row],[ScheduleSeason]])</f>
        <v>17</v>
      </c>
      <c r="D8821">
        <v>11</v>
      </c>
      <c r="E8821" cm="1">
        <f t="array" ref="E8821">_xlfn.XLOOKUP(Table1[[#This Row],[ScheduleWeekWritten]],Table3[Game],100+Table3[Increase],Table1[[#This Row],[ScheduleWeekWritten]])</f>
        <v>11</v>
      </c>
      <c r="F8821" t="b">
        <v>0</v>
      </c>
      <c r="G8821" t="s">
        <v>46</v>
      </c>
      <c r="H8821">
        <v>13</v>
      </c>
      <c r="I8821">
        <v>3</v>
      </c>
      <c r="J8821" t="s">
        <v>152</v>
      </c>
      <c r="K8821" t="s">
        <v>162</v>
      </c>
      <c r="L8821" t="str">
        <f>_xlfn.XLOOKUP(Table1[[#This Row],[TeamFavoriteID]],Table2[team_id],Table2[team_name],_xlfn.XLOOKUP(Table1[[#This Row],[TeamFavoriteID]],Table2[team_id_pfr],Table2[team_name],"Even"))</f>
        <v>Carolina Panthers</v>
      </c>
      <c r="M8821">
        <v>-3</v>
      </c>
      <c r="N8821">
        <f>IF(Table1[[#This Row],[TeamFavorite]]=Table1[[#This Row],[TeamHome]],Table1[[#This Row],[ScoreAway]]-Table1[[#This Row],[ScoreHome]],Table1[[#This Row],[ScoreHome]]-Table1[[#This Row],[ScoreAway]])</f>
        <v>10</v>
      </c>
      <c r="O8821">
        <f>IF(Table1[[#This Row],[SpreadActual]]&lt;Table1[[#This Row],[SpreadFavorite]],1,0)</f>
        <v>0</v>
      </c>
      <c r="P8821">
        <v>34.5</v>
      </c>
      <c r="Q8821" t="s">
        <v>114</v>
      </c>
      <c r="R8821" t="b">
        <v>0</v>
      </c>
      <c r="S8821">
        <v>40</v>
      </c>
      <c r="T8821">
        <v>7</v>
      </c>
      <c r="U8821">
        <v>74</v>
      </c>
    </row>
    <row r="8822" spans="1:22" x14ac:dyDescent="0.2">
      <c r="A8822" s="1">
        <v>38676</v>
      </c>
      <c r="B8822">
        <v>2005</v>
      </c>
      <c r="C8822">
        <f>_xlfn.MAXIFS(Table1[ScheduleWeekWritten],Table1[ScheduleSeason],Table1[[#This Row],[ScheduleSeason]])</f>
        <v>17</v>
      </c>
      <c r="D8822">
        <v>11</v>
      </c>
      <c r="E8822" cm="1">
        <f t="array" ref="E8822">_xlfn.XLOOKUP(Table1[[#This Row],[ScheduleWeekWritten]],Table3[Game],100+Table3[Increase],Table1[[#This Row],[ScheduleWeekWritten]])</f>
        <v>11</v>
      </c>
      <c r="F8822" t="b">
        <v>0</v>
      </c>
      <c r="G8822" t="s">
        <v>101</v>
      </c>
      <c r="H8822">
        <v>37</v>
      </c>
      <c r="I8822">
        <v>45</v>
      </c>
      <c r="J8822" t="s">
        <v>140</v>
      </c>
      <c r="K8822" t="s">
        <v>72</v>
      </c>
      <c r="L8822" t="str">
        <f>_xlfn.XLOOKUP(Table1[[#This Row],[TeamFavoriteID]],Table2[team_id],Table2[team_name],_xlfn.XLOOKUP(Table1[[#This Row],[TeamFavoriteID]],Table2[team_id_pfr],Table2[team_name],"Even"))</f>
        <v>Baltimore Colts</v>
      </c>
      <c r="M8822">
        <v>-4.5</v>
      </c>
      <c r="N8822">
        <f>IF(Table1[[#This Row],[TeamFavorite]]=Table1[[#This Row],[TeamHome]],Table1[[#This Row],[ScoreAway]]-Table1[[#This Row],[ScoreHome]],Table1[[#This Row],[ScoreHome]]-Table1[[#This Row],[ScoreAway]])</f>
        <v>-8</v>
      </c>
      <c r="O8822">
        <f>IF(Table1[[#This Row],[SpreadActual]]&lt;Table1[[#This Row],[SpreadFavorite]],1,0)</f>
        <v>1</v>
      </c>
      <c r="P8822">
        <v>48.5</v>
      </c>
      <c r="Q8822" t="s">
        <v>173</v>
      </c>
      <c r="R8822" t="b">
        <v>0</v>
      </c>
      <c r="S8822">
        <v>44</v>
      </c>
      <c r="T8822">
        <v>8</v>
      </c>
      <c r="U8822">
        <v>48</v>
      </c>
    </row>
    <row r="8823" spans="1:22" x14ac:dyDescent="0.2">
      <c r="A8823" s="1">
        <v>38676</v>
      </c>
      <c r="B8823">
        <v>2005</v>
      </c>
      <c r="C8823">
        <f>_xlfn.MAXIFS(Table1[ScheduleWeekWritten],Table1[ScheduleSeason],Table1[[#This Row],[ScheduleSeason]])</f>
        <v>17</v>
      </c>
      <c r="D8823">
        <v>11</v>
      </c>
      <c r="E8823" cm="1">
        <f t="array" ref="E8823">_xlfn.XLOOKUP(Table1[[#This Row],[ScheduleWeekWritten]],Table3[Game],100+Table3[Increase],Table1[[#This Row],[ScheduleWeekWritten]])</f>
        <v>11</v>
      </c>
      <c r="F8823" t="b">
        <v>0</v>
      </c>
      <c r="G8823" t="s">
        <v>62</v>
      </c>
      <c r="H8823">
        <v>22</v>
      </c>
      <c r="I8823">
        <v>0</v>
      </c>
      <c r="J8823" t="s">
        <v>19</v>
      </c>
      <c r="K8823" t="s">
        <v>63</v>
      </c>
      <c r="L8823" t="str">
        <f>_xlfn.XLOOKUP(Table1[[#This Row],[TeamFavoriteID]],Table2[team_id],Table2[team_name],_xlfn.XLOOKUP(Table1[[#This Row],[TeamFavoriteID]],Table2[team_id_pfr],Table2[team_name],"Even"))</f>
        <v>Cleveland Browns</v>
      </c>
      <c r="M8823">
        <v>-2.5</v>
      </c>
      <c r="N8823">
        <f>IF(Table1[[#This Row],[TeamFavorite]]=Table1[[#This Row],[TeamHome]],Table1[[#This Row],[ScoreAway]]-Table1[[#This Row],[ScoreHome]],Table1[[#This Row],[ScoreHome]]-Table1[[#This Row],[ScoreAway]])</f>
        <v>-22</v>
      </c>
      <c r="O8823">
        <f>IF(Table1[[#This Row],[SpreadActual]]&lt;Table1[[#This Row],[SpreadFavorite]],1,0)</f>
        <v>1</v>
      </c>
      <c r="P8823">
        <v>34.5</v>
      </c>
      <c r="Q8823" t="s">
        <v>170</v>
      </c>
      <c r="R8823" t="b">
        <v>0</v>
      </c>
      <c r="S8823">
        <v>45</v>
      </c>
      <c r="T8823">
        <v>12</v>
      </c>
      <c r="U8823">
        <v>44</v>
      </c>
    </row>
    <row r="8824" spans="1:22" x14ac:dyDescent="0.2">
      <c r="A8824" s="1">
        <v>38676</v>
      </c>
      <c r="B8824">
        <v>2005</v>
      </c>
      <c r="C8824">
        <f>_xlfn.MAXIFS(Table1[ScheduleWeekWritten],Table1[ScheduleSeason],Table1[[#This Row],[ScheduleSeason]])</f>
        <v>17</v>
      </c>
      <c r="D8824">
        <v>11</v>
      </c>
      <c r="E8824" cm="1">
        <f t="array" ref="E8824">_xlfn.XLOOKUP(Table1[[#This Row],[ScheduleWeekWritten]],Table3[Game],100+Table3[Increase],Table1[[#This Row],[ScheduleWeekWritten]])</f>
        <v>11</v>
      </c>
      <c r="F8824" t="b">
        <v>0</v>
      </c>
      <c r="G8824" t="s">
        <v>67</v>
      </c>
      <c r="H8824">
        <v>20</v>
      </c>
      <c r="I8824">
        <v>7</v>
      </c>
      <c r="J8824" t="s">
        <v>45</v>
      </c>
      <c r="K8824" t="s">
        <v>68</v>
      </c>
      <c r="L8824" t="str">
        <f>_xlfn.XLOOKUP(Table1[[#This Row],[TeamFavoriteID]],Table2[team_id],Table2[team_name],_xlfn.XLOOKUP(Table1[[#This Row],[TeamFavoriteID]],Table2[team_id_pfr],Table2[team_name],"Even"))</f>
        <v>Dallas Cowboys</v>
      </c>
      <c r="M8824">
        <v>-8</v>
      </c>
      <c r="N8824">
        <f>IF(Table1[[#This Row],[TeamFavorite]]=Table1[[#This Row],[TeamHome]],Table1[[#This Row],[ScoreAway]]-Table1[[#This Row],[ScoreHome]],Table1[[#This Row],[ScoreHome]]-Table1[[#This Row],[ScoreAway]])</f>
        <v>-13</v>
      </c>
      <c r="O8824">
        <f>IF(Table1[[#This Row],[SpreadActual]]&lt;Table1[[#This Row],[SpreadFavorite]],1,0)</f>
        <v>1</v>
      </c>
      <c r="P8824">
        <v>39</v>
      </c>
      <c r="Q8824" t="s">
        <v>119</v>
      </c>
      <c r="R8824" t="b">
        <v>0</v>
      </c>
      <c r="S8824">
        <v>53</v>
      </c>
      <c r="T8824">
        <v>11</v>
      </c>
      <c r="U8824">
        <v>51</v>
      </c>
    </row>
    <row r="8825" spans="1:22" x14ac:dyDescent="0.2">
      <c r="A8825" s="1">
        <v>38676</v>
      </c>
      <c r="B8825">
        <v>2005</v>
      </c>
      <c r="C8825">
        <f>_xlfn.MAXIFS(Table1[ScheduleWeekWritten],Table1[ScheduleSeason],Table1[[#This Row],[ScheduleSeason]])</f>
        <v>17</v>
      </c>
      <c r="D8825">
        <v>11</v>
      </c>
      <c r="E8825" cm="1">
        <f t="array" ref="E8825">_xlfn.XLOOKUP(Table1[[#This Row],[ScheduleWeekWritten]],Table3[Game],100+Table3[Increase],Table1[[#This Row],[ScheduleWeekWritten]])</f>
        <v>11</v>
      </c>
      <c r="F8825" t="b">
        <v>0</v>
      </c>
      <c r="G8825" t="s">
        <v>24</v>
      </c>
      <c r="H8825">
        <v>27</v>
      </c>
      <c r="I8825">
        <v>0</v>
      </c>
      <c r="J8825" t="s">
        <v>31</v>
      </c>
      <c r="K8825" t="s">
        <v>88</v>
      </c>
      <c r="L8825" t="str">
        <f>_xlfn.XLOOKUP(Table1[[#This Row],[TeamFavoriteID]],Table2[team_id],Table2[team_name],_xlfn.XLOOKUP(Table1[[#This Row],[TeamFavoriteID]],Table2[team_id_pfr],Table2[team_name],"Even"))</f>
        <v>Denver Broncos</v>
      </c>
      <c r="M8825">
        <v>-13</v>
      </c>
      <c r="N8825">
        <f>IF(Table1[[#This Row],[TeamFavorite]]=Table1[[#This Row],[TeamHome]],Table1[[#This Row],[ScoreAway]]-Table1[[#This Row],[ScoreHome]],Table1[[#This Row],[ScoreHome]]-Table1[[#This Row],[ScoreAway]])</f>
        <v>-27</v>
      </c>
      <c r="O8825">
        <f>IF(Table1[[#This Row],[SpreadActual]]&lt;Table1[[#This Row],[SpreadFavorite]],1,0)</f>
        <v>1</v>
      </c>
      <c r="P8825">
        <v>41</v>
      </c>
      <c r="Q8825" t="s">
        <v>174</v>
      </c>
      <c r="R8825" t="b">
        <v>0</v>
      </c>
      <c r="S8825">
        <v>39</v>
      </c>
      <c r="T8825">
        <v>10</v>
      </c>
      <c r="U8825">
        <v>35</v>
      </c>
    </row>
    <row r="8826" spans="1:22" x14ac:dyDescent="0.2">
      <c r="A8826" s="1">
        <v>38676</v>
      </c>
      <c r="B8826">
        <v>2005</v>
      </c>
      <c r="C8826">
        <f>_xlfn.MAXIFS(Table1[ScheduleWeekWritten],Table1[ScheduleSeason],Table1[[#This Row],[ScheduleSeason]])</f>
        <v>17</v>
      </c>
      <c r="D8826">
        <v>11</v>
      </c>
      <c r="E8826" cm="1">
        <f t="array" ref="E8826">_xlfn.XLOOKUP(Table1[[#This Row],[ScheduleWeekWritten]],Table3[Game],100+Table3[Increase],Table1[[#This Row],[ScheduleWeekWritten]])</f>
        <v>11</v>
      </c>
      <c r="F8826" t="b">
        <v>0</v>
      </c>
      <c r="G8826" t="s">
        <v>177</v>
      </c>
      <c r="H8826">
        <v>17</v>
      </c>
      <c r="I8826">
        <v>45</v>
      </c>
      <c r="J8826" t="s">
        <v>42</v>
      </c>
      <c r="K8826" t="s">
        <v>75</v>
      </c>
      <c r="L8826" t="str">
        <f>_xlfn.XLOOKUP(Table1[[#This Row],[TeamFavoriteID]],Table2[team_id],Table2[team_name],_xlfn.XLOOKUP(Table1[[#This Row],[TeamFavoriteID]],Table2[team_id_pfr],Table2[team_name],"Even"))</f>
        <v>Kansas City Chiefs</v>
      </c>
      <c r="M8826">
        <v>-6.5</v>
      </c>
      <c r="N8826">
        <f>IF(Table1[[#This Row],[TeamFavorite]]=Table1[[#This Row],[TeamHome]],Table1[[#This Row],[ScoreAway]]-Table1[[#This Row],[ScoreHome]],Table1[[#This Row],[ScoreHome]]-Table1[[#This Row],[ScoreAway]])</f>
        <v>-28</v>
      </c>
      <c r="O8826">
        <f>IF(Table1[[#This Row],[SpreadActual]]&lt;Table1[[#This Row],[SpreadFavorite]],1,0)</f>
        <v>1</v>
      </c>
      <c r="P8826">
        <v>44.5</v>
      </c>
      <c r="Q8826" t="s">
        <v>178</v>
      </c>
      <c r="R8826" t="b">
        <v>0</v>
      </c>
      <c r="S8826">
        <v>72</v>
      </c>
      <c r="T8826">
        <v>0</v>
      </c>
      <c r="V8826" t="s">
        <v>103</v>
      </c>
    </row>
    <row r="8827" spans="1:22" x14ac:dyDescent="0.2">
      <c r="A8827" s="1">
        <v>38676</v>
      </c>
      <c r="B8827">
        <v>2005</v>
      </c>
      <c r="C8827">
        <f>_xlfn.MAXIFS(Table1[ScheduleWeekWritten],Table1[ScheduleSeason],Table1[[#This Row],[ScheduleSeason]])</f>
        <v>17</v>
      </c>
      <c r="D8827">
        <v>11</v>
      </c>
      <c r="E8827" cm="1">
        <f t="array" ref="E8827">_xlfn.XLOOKUP(Table1[[#This Row],[ScheduleWeekWritten]],Table3[Game],100+Table3[Increase],Table1[[#This Row],[ScheduleWeekWritten]])</f>
        <v>11</v>
      </c>
      <c r="F8827" t="b">
        <v>0</v>
      </c>
      <c r="G8827" t="s">
        <v>115</v>
      </c>
      <c r="H8827">
        <v>24</v>
      </c>
      <c r="I8827">
        <v>17</v>
      </c>
      <c r="J8827" t="s">
        <v>95</v>
      </c>
      <c r="K8827" t="s">
        <v>70</v>
      </c>
      <c r="L8827" t="str">
        <f>_xlfn.XLOOKUP(Table1[[#This Row],[TeamFavoriteID]],Table2[team_id],Table2[team_name],_xlfn.XLOOKUP(Table1[[#This Row],[TeamFavoriteID]],Table2[team_id_pfr],Table2[team_name],"Even"))</f>
        <v>Boston Patriots</v>
      </c>
      <c r="M8827">
        <v>-10</v>
      </c>
      <c r="N8827">
        <f>IF(Table1[[#This Row],[TeamFavorite]]=Table1[[#This Row],[TeamHome]],Table1[[#This Row],[ScoreAway]]-Table1[[#This Row],[ScoreHome]],Table1[[#This Row],[ScoreHome]]-Table1[[#This Row],[ScoreAway]])</f>
        <v>7</v>
      </c>
      <c r="O8827">
        <f>IF(Table1[[#This Row],[SpreadActual]]&lt;Table1[[#This Row],[SpreadFavorite]],1,0)</f>
        <v>0</v>
      </c>
      <c r="P8827">
        <v>45</v>
      </c>
      <c r="Q8827" t="s">
        <v>179</v>
      </c>
      <c r="R8827" t="b">
        <v>0</v>
      </c>
      <c r="S8827">
        <v>43</v>
      </c>
      <c r="T8827">
        <v>12</v>
      </c>
      <c r="U8827">
        <v>51</v>
      </c>
    </row>
    <row r="8828" spans="1:22" x14ac:dyDescent="0.2">
      <c r="A8828" s="1">
        <v>38676</v>
      </c>
      <c r="B8828">
        <v>2005</v>
      </c>
      <c r="C8828">
        <f>_xlfn.MAXIFS(Table1[ScheduleWeekWritten],Table1[ScheduleSeason],Table1[[#This Row],[ScheduleSeason]])</f>
        <v>17</v>
      </c>
      <c r="D8828">
        <v>11</v>
      </c>
      <c r="E8828" cm="1">
        <f t="array" ref="E8828">_xlfn.XLOOKUP(Table1[[#This Row],[ScheduleWeekWritten]],Table3[Game],100+Table3[Increase],Table1[[#This Row],[ScheduleWeekWritten]])</f>
        <v>11</v>
      </c>
      <c r="F8828" t="b">
        <v>0</v>
      </c>
      <c r="G8828" t="s">
        <v>50</v>
      </c>
      <c r="H8828">
        <v>27</v>
      </c>
      <c r="I8828">
        <v>17</v>
      </c>
      <c r="J8828" t="s">
        <v>58</v>
      </c>
      <c r="K8828" t="s">
        <v>90</v>
      </c>
      <c r="L8828" t="str">
        <f>_xlfn.XLOOKUP(Table1[[#This Row],[TeamFavoriteID]],Table2[team_id],Table2[team_name],_xlfn.XLOOKUP(Table1[[#This Row],[TeamFavoriteID]],Table2[team_id_pfr],Table2[team_name],"Even"))</f>
        <v>New York Giants</v>
      </c>
      <c r="M8828">
        <v>-3.5</v>
      </c>
      <c r="N8828">
        <f>IF(Table1[[#This Row],[TeamFavorite]]=Table1[[#This Row],[TeamHome]],Table1[[#This Row],[ScoreAway]]-Table1[[#This Row],[ScoreHome]],Table1[[#This Row],[ScoreHome]]-Table1[[#This Row],[ScoreAway]])</f>
        <v>-10</v>
      </c>
      <c r="O8828">
        <f>IF(Table1[[#This Row],[SpreadActual]]&lt;Table1[[#This Row],[SpreadFavorite]],1,0)</f>
        <v>1</v>
      </c>
      <c r="P8828">
        <v>43</v>
      </c>
      <c r="Q8828" t="s">
        <v>126</v>
      </c>
      <c r="R8828" t="b">
        <v>0</v>
      </c>
      <c r="S8828">
        <v>48</v>
      </c>
      <c r="T8828">
        <v>11</v>
      </c>
      <c r="U8828">
        <v>43</v>
      </c>
    </row>
    <row r="8829" spans="1:22" x14ac:dyDescent="0.2">
      <c r="A8829" s="1">
        <v>38676</v>
      </c>
      <c r="B8829">
        <v>2005</v>
      </c>
      <c r="C8829">
        <f>_xlfn.MAXIFS(Table1[ScheduleWeekWritten],Table1[ScheduleSeason],Table1[[#This Row],[ScheduleSeason]])</f>
        <v>17</v>
      </c>
      <c r="D8829">
        <v>11</v>
      </c>
      <c r="E8829" cm="1">
        <f t="array" ref="E8829">_xlfn.XLOOKUP(Table1[[#This Row],[ScheduleWeekWritten]],Table3[Game],100+Table3[Increase],Table1[[#This Row],[ScheduleWeekWritten]])</f>
        <v>11</v>
      </c>
      <c r="F8829" t="b">
        <v>0</v>
      </c>
      <c r="G8829" t="s">
        <v>27</v>
      </c>
      <c r="H8829">
        <v>48</v>
      </c>
      <c r="I8829">
        <v>10</v>
      </c>
      <c r="J8829" t="s">
        <v>28</v>
      </c>
      <c r="K8829" t="s">
        <v>29</v>
      </c>
      <c r="L8829" t="str">
        <f>_xlfn.XLOOKUP(Table1[[#This Row],[TeamFavoriteID]],Table2[team_id],Table2[team_name],_xlfn.XLOOKUP(Table1[[#This Row],[TeamFavoriteID]],Table2[team_id_pfr],Table2[team_name],"Even"))</f>
        <v>Los Angeles Chargers</v>
      </c>
      <c r="M8829">
        <v>-9</v>
      </c>
      <c r="N8829">
        <f>IF(Table1[[#This Row],[TeamFavorite]]=Table1[[#This Row],[TeamHome]],Table1[[#This Row],[ScoreAway]]-Table1[[#This Row],[ScoreHome]],Table1[[#This Row],[ScoreHome]]-Table1[[#This Row],[ScoreAway]])</f>
        <v>38</v>
      </c>
      <c r="O8829">
        <f>IF(Table1[[#This Row],[SpreadActual]]&lt;Table1[[#This Row],[SpreadFavorite]],1,0)</f>
        <v>0</v>
      </c>
      <c r="P8829">
        <v>42</v>
      </c>
      <c r="Q8829" t="s">
        <v>94</v>
      </c>
      <c r="R8829" t="b">
        <v>0</v>
      </c>
      <c r="S8829">
        <v>67</v>
      </c>
      <c r="T8829">
        <v>6</v>
      </c>
      <c r="U8829">
        <v>24</v>
      </c>
    </row>
    <row r="8830" spans="1:22" x14ac:dyDescent="0.2">
      <c r="A8830" s="1">
        <v>38676</v>
      </c>
      <c r="B8830">
        <v>2005</v>
      </c>
      <c r="C8830">
        <f>_xlfn.MAXIFS(Table1[ScheduleWeekWritten],Table1[ScheduleSeason],Table1[[#This Row],[ScheduleSeason]])</f>
        <v>17</v>
      </c>
      <c r="D8830">
        <v>11</v>
      </c>
      <c r="E8830" cm="1">
        <f t="array" ref="E8830">_xlfn.XLOOKUP(Table1[[#This Row],[ScheduleWeekWritten]],Table3[Game],100+Table3[Increase],Table1[[#This Row],[ScheduleWeekWritten]])</f>
        <v>11</v>
      </c>
      <c r="F8830" t="b">
        <v>0</v>
      </c>
      <c r="G8830" t="s">
        <v>53</v>
      </c>
      <c r="H8830">
        <v>25</v>
      </c>
      <c r="I8830">
        <v>27</v>
      </c>
      <c r="J8830" t="s">
        <v>128</v>
      </c>
      <c r="K8830" t="s">
        <v>132</v>
      </c>
      <c r="L8830" t="str">
        <f>_xlfn.XLOOKUP(Table1[[#This Row],[TeamFavoriteID]],Table2[team_id],Table2[team_name],_xlfn.XLOOKUP(Table1[[#This Row],[TeamFavoriteID]],Table2[team_id_pfr],Table2[team_name],"Even"))</f>
        <v>Seattle Seahawks</v>
      </c>
      <c r="M8830">
        <v>-12</v>
      </c>
      <c r="N8830">
        <f>IF(Table1[[#This Row],[TeamFavorite]]=Table1[[#This Row],[TeamHome]],Table1[[#This Row],[ScoreAway]]-Table1[[#This Row],[ScoreHome]],Table1[[#This Row],[ScoreHome]]-Table1[[#This Row],[ScoreAway]])</f>
        <v>-2</v>
      </c>
      <c r="O8830">
        <f>IF(Table1[[#This Row],[SpreadActual]]&lt;Table1[[#This Row],[SpreadFavorite]],1,0)</f>
        <v>0</v>
      </c>
      <c r="P8830">
        <v>42.5</v>
      </c>
      <c r="Q8830" t="s">
        <v>118</v>
      </c>
      <c r="R8830" t="b">
        <v>0</v>
      </c>
      <c r="S8830">
        <v>57</v>
      </c>
      <c r="T8830">
        <v>2</v>
      </c>
      <c r="U8830">
        <v>62</v>
      </c>
    </row>
    <row r="8831" spans="1:22" x14ac:dyDescent="0.2">
      <c r="A8831" s="1">
        <v>38676</v>
      </c>
      <c r="B8831">
        <v>2005</v>
      </c>
      <c r="C8831">
        <f>_xlfn.MAXIFS(Table1[ScheduleWeekWritten],Table1[ScheduleSeason],Table1[[#This Row],[ScheduleSeason]])</f>
        <v>17</v>
      </c>
      <c r="D8831">
        <v>11</v>
      </c>
      <c r="E8831" cm="1">
        <f t="array" ref="E8831">_xlfn.XLOOKUP(Table1[[#This Row],[ScheduleWeekWritten]],Table3[Game],100+Table3[Increase],Table1[[#This Row],[ScheduleWeekWritten]])</f>
        <v>11</v>
      </c>
      <c r="F8831" t="b">
        <v>0</v>
      </c>
      <c r="G8831" t="s">
        <v>153</v>
      </c>
      <c r="H8831">
        <v>28</v>
      </c>
      <c r="I8831">
        <v>38</v>
      </c>
      <c r="J8831" t="s">
        <v>149</v>
      </c>
      <c r="K8831" t="s">
        <v>40</v>
      </c>
      <c r="L8831" t="str">
        <f>_xlfn.XLOOKUP(Table1[[#This Row],[TeamFavoriteID]],Table2[team_id],Table2[team_name],_xlfn.XLOOKUP(Table1[[#This Row],[TeamFavoriteID]],Table2[team_id_pfr],Table2[team_name],"Even"))</f>
        <v>Los Angeles Rams</v>
      </c>
      <c r="M8831">
        <v>-9</v>
      </c>
      <c r="N8831">
        <f>IF(Table1[[#This Row],[TeamFavorite]]=Table1[[#This Row],[TeamHome]],Table1[[#This Row],[ScoreAway]]-Table1[[#This Row],[ScoreHome]],Table1[[#This Row],[ScoreHome]]-Table1[[#This Row],[ScoreAway]])</f>
        <v>-10</v>
      </c>
      <c r="O8831">
        <f>IF(Table1[[#This Row],[SpreadActual]]&lt;Table1[[#This Row],[SpreadFavorite]],1,0)</f>
        <v>1</v>
      </c>
      <c r="P8831">
        <v>48</v>
      </c>
      <c r="Q8831" t="s">
        <v>157</v>
      </c>
      <c r="R8831" t="b">
        <v>0</v>
      </c>
      <c r="S8831">
        <v>72</v>
      </c>
      <c r="T8831">
        <v>0</v>
      </c>
      <c r="V8831" t="s">
        <v>103</v>
      </c>
    </row>
    <row r="8832" spans="1:22" x14ac:dyDescent="0.2">
      <c r="A8832" s="1">
        <v>38676</v>
      </c>
      <c r="B8832">
        <v>2005</v>
      </c>
      <c r="C8832">
        <f>_xlfn.MAXIFS(Table1[ScheduleWeekWritten],Table1[ScheduleSeason],Table1[[#This Row],[ScheduleSeason]])</f>
        <v>17</v>
      </c>
      <c r="D8832">
        <v>11</v>
      </c>
      <c r="E8832" cm="1">
        <f t="array" ref="E8832">_xlfn.XLOOKUP(Table1[[#This Row],[ScheduleWeekWritten]],Table3[Game],100+Table3[Increase],Table1[[#This Row],[ScheduleWeekWritten]])</f>
        <v>11</v>
      </c>
      <c r="F8832" t="b">
        <v>0</v>
      </c>
      <c r="G8832" t="s">
        <v>171</v>
      </c>
      <c r="H8832">
        <v>28</v>
      </c>
      <c r="I8832">
        <v>31</v>
      </c>
      <c r="J8832" t="s">
        <v>154</v>
      </c>
      <c r="K8832" t="s">
        <v>161</v>
      </c>
      <c r="L8832" t="str">
        <f>_xlfn.XLOOKUP(Table1[[#This Row],[TeamFavoriteID]],Table2[team_id],Table2[team_name],_xlfn.XLOOKUP(Table1[[#This Row],[TeamFavoriteID]],Table2[team_id_pfr],Table2[team_name],"Even"))</f>
        <v>Jacksonville Jaguars</v>
      </c>
      <c r="M8832">
        <v>-4</v>
      </c>
      <c r="N8832">
        <f>IF(Table1[[#This Row],[TeamFavorite]]=Table1[[#This Row],[TeamHome]],Table1[[#This Row],[ScoreAway]]-Table1[[#This Row],[ScoreHome]],Table1[[#This Row],[ScoreHome]]-Table1[[#This Row],[ScoreAway]])</f>
        <v>-3</v>
      </c>
      <c r="O8832">
        <f>IF(Table1[[#This Row],[SpreadActual]]&lt;Table1[[#This Row],[SpreadFavorite]],1,0)</f>
        <v>0</v>
      </c>
      <c r="P8832">
        <v>38</v>
      </c>
      <c r="Q8832" t="s">
        <v>172</v>
      </c>
      <c r="R8832" t="b">
        <v>0</v>
      </c>
      <c r="S8832">
        <v>46</v>
      </c>
      <c r="T8832">
        <v>4</v>
      </c>
      <c r="U8832">
        <v>46</v>
      </c>
    </row>
    <row r="8833" spans="1:22" x14ac:dyDescent="0.2">
      <c r="A8833" s="1">
        <v>38676</v>
      </c>
      <c r="B8833">
        <v>2005</v>
      </c>
      <c r="C8833">
        <f>_xlfn.MAXIFS(Table1[ScheduleWeekWritten],Table1[ScheduleSeason],Table1[[#This Row],[ScheduleSeason]])</f>
        <v>17</v>
      </c>
      <c r="D8833">
        <v>11</v>
      </c>
      <c r="E8833" cm="1">
        <f t="array" ref="E8833">_xlfn.XLOOKUP(Table1[[#This Row],[ScheduleWeekWritten]],Table3[Game],100+Table3[Increase],Table1[[#This Row],[ScheduleWeekWritten]])</f>
        <v>11</v>
      </c>
      <c r="F8833" t="b">
        <v>0</v>
      </c>
      <c r="G8833" t="s">
        <v>61</v>
      </c>
      <c r="H8833">
        <v>13</v>
      </c>
      <c r="I8833">
        <v>16</v>
      </c>
      <c r="J8833" t="s">
        <v>20</v>
      </c>
      <c r="K8833" t="s">
        <v>85</v>
      </c>
      <c r="L8833" t="str">
        <f>_xlfn.XLOOKUP(Table1[[#This Row],[TeamFavoriteID]],Table2[team_id],Table2[team_name],_xlfn.XLOOKUP(Table1[[#This Row],[TeamFavoriteID]],Table2[team_id_pfr],Table2[team_name],"Even"))</f>
        <v>Washington Commanders</v>
      </c>
      <c r="M8833">
        <v>-6</v>
      </c>
      <c r="N8833">
        <f>IF(Table1[[#This Row],[TeamFavorite]]=Table1[[#This Row],[TeamHome]],Table1[[#This Row],[ScoreAway]]-Table1[[#This Row],[ScoreHome]],Table1[[#This Row],[ScoreHome]]-Table1[[#This Row],[ScoreAway]])</f>
        <v>-3</v>
      </c>
      <c r="O8833">
        <f>IF(Table1[[#This Row],[SpreadActual]]&lt;Table1[[#This Row],[SpreadFavorite]],1,0)</f>
        <v>0</v>
      </c>
      <c r="P8833">
        <v>42</v>
      </c>
      <c r="Q8833" t="s">
        <v>165</v>
      </c>
      <c r="R8833" t="b">
        <v>0</v>
      </c>
      <c r="S8833">
        <v>45</v>
      </c>
      <c r="T8833">
        <v>6</v>
      </c>
      <c r="U8833">
        <v>52</v>
      </c>
    </row>
    <row r="8834" spans="1:22" x14ac:dyDescent="0.2">
      <c r="A8834" s="1">
        <v>38677</v>
      </c>
      <c r="B8834">
        <v>2005</v>
      </c>
      <c r="C8834">
        <f>_xlfn.MAXIFS(Table1[ScheduleWeekWritten],Table1[ScheduleSeason],Table1[[#This Row],[ScheduleSeason]])</f>
        <v>17</v>
      </c>
      <c r="D8834">
        <v>11</v>
      </c>
      <c r="E8834" cm="1">
        <f t="array" ref="E8834">_xlfn.XLOOKUP(Table1[[#This Row],[ScheduleWeekWritten]],Table3[Game],100+Table3[Increase],Table1[[#This Row],[ScheduleWeekWritten]])</f>
        <v>11</v>
      </c>
      <c r="F8834" t="b">
        <v>0</v>
      </c>
      <c r="G8834" t="s">
        <v>33</v>
      </c>
      <c r="H8834">
        <v>17</v>
      </c>
      <c r="I8834">
        <v>20</v>
      </c>
      <c r="J8834" t="s">
        <v>54</v>
      </c>
      <c r="K8834" t="s">
        <v>35</v>
      </c>
      <c r="L8834" t="str">
        <f>_xlfn.XLOOKUP(Table1[[#This Row],[TeamFavoriteID]],Table2[team_id],Table2[team_name],_xlfn.XLOOKUP(Table1[[#This Row],[TeamFavoriteID]],Table2[team_id_pfr],Table2[team_name],"Even"))</f>
        <v>Green Bay Packers</v>
      </c>
      <c r="M8834">
        <v>-3.5</v>
      </c>
      <c r="N8834">
        <f>IF(Table1[[#This Row],[TeamFavorite]]=Table1[[#This Row],[TeamHome]],Table1[[#This Row],[ScoreAway]]-Table1[[#This Row],[ScoreHome]],Table1[[#This Row],[ScoreHome]]-Table1[[#This Row],[ScoreAway]])</f>
        <v>3</v>
      </c>
      <c r="O8834">
        <f>IF(Table1[[#This Row],[SpreadActual]]&lt;Table1[[#This Row],[SpreadFavorite]],1,0)</f>
        <v>0</v>
      </c>
      <c r="P8834">
        <v>45</v>
      </c>
      <c r="Q8834" t="s">
        <v>82</v>
      </c>
      <c r="R8834" t="b">
        <v>0</v>
      </c>
      <c r="S8834">
        <v>38</v>
      </c>
      <c r="T8834">
        <v>15</v>
      </c>
      <c r="U8834">
        <v>80</v>
      </c>
    </row>
    <row r="8835" spans="1:22" x14ac:dyDescent="0.2">
      <c r="A8835" s="1">
        <v>38680</v>
      </c>
      <c r="B8835">
        <v>2005</v>
      </c>
      <c r="C8835">
        <f>_xlfn.MAXIFS(Table1[ScheduleWeekWritten],Table1[ScheduleSeason],Table1[[#This Row],[ScheduleSeason]])</f>
        <v>17</v>
      </c>
      <c r="D8835">
        <v>12</v>
      </c>
      <c r="E8835" cm="1">
        <f t="array" ref="E8835">_xlfn.XLOOKUP(Table1[[#This Row],[ScheduleWeekWritten]],Table3[Game],100+Table3[Increase],Table1[[#This Row],[ScheduleWeekWritten]])</f>
        <v>12</v>
      </c>
      <c r="F8835" t="b">
        <v>0</v>
      </c>
      <c r="G8835" t="s">
        <v>67</v>
      </c>
      <c r="H8835">
        <v>21</v>
      </c>
      <c r="I8835">
        <v>24</v>
      </c>
      <c r="J8835" t="s">
        <v>24</v>
      </c>
      <c r="K8835" t="s">
        <v>68</v>
      </c>
      <c r="L8835" t="str">
        <f>_xlfn.XLOOKUP(Table1[[#This Row],[TeamFavoriteID]],Table2[team_id],Table2[team_name],_xlfn.XLOOKUP(Table1[[#This Row],[TeamFavoriteID]],Table2[team_id_pfr],Table2[team_name],"Even"))</f>
        <v>Dallas Cowboys</v>
      </c>
      <c r="M8835">
        <v>-1.5</v>
      </c>
      <c r="N8835">
        <f>IF(Table1[[#This Row],[TeamFavorite]]=Table1[[#This Row],[TeamHome]],Table1[[#This Row],[ScoreAway]]-Table1[[#This Row],[ScoreHome]],Table1[[#This Row],[ScoreHome]]-Table1[[#This Row],[ScoreAway]])</f>
        <v>3</v>
      </c>
      <c r="O8835">
        <f>IF(Table1[[#This Row],[SpreadActual]]&lt;Table1[[#This Row],[SpreadFavorite]],1,0)</f>
        <v>0</v>
      </c>
      <c r="P8835">
        <v>41</v>
      </c>
      <c r="Q8835" t="s">
        <v>119</v>
      </c>
      <c r="R8835" t="b">
        <v>0</v>
      </c>
      <c r="S8835">
        <v>57</v>
      </c>
      <c r="T8835">
        <v>5</v>
      </c>
      <c r="U8835">
        <v>43</v>
      </c>
    </row>
    <row r="8836" spans="1:22" x14ac:dyDescent="0.2">
      <c r="A8836" s="1">
        <v>38680</v>
      </c>
      <c r="B8836">
        <v>2005</v>
      </c>
      <c r="C8836">
        <f>_xlfn.MAXIFS(Table1[ScheduleWeekWritten],Table1[ScheduleSeason],Table1[[#This Row],[ScheduleSeason]])</f>
        <v>17</v>
      </c>
      <c r="D8836">
        <v>12</v>
      </c>
      <c r="E8836" cm="1">
        <f t="array" ref="E8836">_xlfn.XLOOKUP(Table1[[#This Row],[ScheduleWeekWritten]],Table3[Game],100+Table3[Increase],Table1[[#This Row],[ScheduleWeekWritten]])</f>
        <v>12</v>
      </c>
      <c r="F8836" t="b">
        <v>0</v>
      </c>
      <c r="G8836" t="s">
        <v>45</v>
      </c>
      <c r="H8836">
        <v>7</v>
      </c>
      <c r="I8836">
        <v>27</v>
      </c>
      <c r="J8836" t="s">
        <v>38</v>
      </c>
      <c r="K8836" t="s">
        <v>109</v>
      </c>
      <c r="L8836" t="str">
        <f>_xlfn.XLOOKUP(Table1[[#This Row],[TeamFavoriteID]],Table2[team_id],Table2[team_name],_xlfn.XLOOKUP(Table1[[#This Row],[TeamFavoriteID]],Table2[team_id_pfr],Table2[team_name],"Even"))</f>
        <v>Atlanta Falcons</v>
      </c>
      <c r="M8836">
        <v>-3</v>
      </c>
      <c r="N8836">
        <f>IF(Table1[[#This Row],[TeamFavorite]]=Table1[[#This Row],[TeamHome]],Table1[[#This Row],[ScoreAway]]-Table1[[#This Row],[ScoreHome]],Table1[[#This Row],[ScoreHome]]-Table1[[#This Row],[ScoreAway]])</f>
        <v>-20</v>
      </c>
      <c r="O8836">
        <f>IF(Table1[[#This Row],[SpreadActual]]&lt;Table1[[#This Row],[SpreadFavorite]],1,0)</f>
        <v>1</v>
      </c>
      <c r="P8836">
        <v>40.5</v>
      </c>
      <c r="Q8836" t="s">
        <v>181</v>
      </c>
      <c r="R8836" t="b">
        <v>0</v>
      </c>
      <c r="S8836">
        <v>72</v>
      </c>
      <c r="T8836">
        <v>0</v>
      </c>
      <c r="V8836" t="s">
        <v>103</v>
      </c>
    </row>
    <row r="8837" spans="1:22" x14ac:dyDescent="0.2">
      <c r="A8837" s="1">
        <v>38683</v>
      </c>
      <c r="B8837">
        <v>2005</v>
      </c>
      <c r="C8837">
        <f>_xlfn.MAXIFS(Table1[ScheduleWeekWritten],Table1[ScheduleSeason],Table1[[#This Row],[ScheduleSeason]])</f>
        <v>17</v>
      </c>
      <c r="D8837">
        <v>12</v>
      </c>
      <c r="E8837" cm="1">
        <f t="array" ref="E8837">_xlfn.XLOOKUP(Table1[[#This Row],[ScheduleWeekWritten]],Table3[Game],100+Table3[Increase],Table1[[#This Row],[ScheduleWeekWritten]])</f>
        <v>12</v>
      </c>
      <c r="F8837" t="b">
        <v>0</v>
      </c>
      <c r="G8837" t="s">
        <v>149</v>
      </c>
      <c r="H8837">
        <v>17</v>
      </c>
      <c r="I8837">
        <v>24</v>
      </c>
      <c r="J8837" t="s">
        <v>154</v>
      </c>
      <c r="K8837" t="s">
        <v>161</v>
      </c>
      <c r="L8837" t="str">
        <f>_xlfn.XLOOKUP(Table1[[#This Row],[TeamFavoriteID]],Table2[team_id],Table2[team_name],_xlfn.XLOOKUP(Table1[[#This Row],[TeamFavoriteID]],Table2[team_id_pfr],Table2[team_name],"Even"))</f>
        <v>Jacksonville Jaguars</v>
      </c>
      <c r="M8837">
        <v>-3.5</v>
      </c>
      <c r="N8837">
        <f>IF(Table1[[#This Row],[TeamFavorite]]=Table1[[#This Row],[TeamHome]],Table1[[#This Row],[ScoreAway]]-Table1[[#This Row],[ScoreHome]],Table1[[#This Row],[ScoreHome]]-Table1[[#This Row],[ScoreAway]])</f>
        <v>-7</v>
      </c>
      <c r="O8837">
        <f>IF(Table1[[#This Row],[SpreadActual]]&lt;Table1[[#This Row],[SpreadFavorite]],1,0)</f>
        <v>1</v>
      </c>
      <c r="P8837">
        <v>41.5</v>
      </c>
      <c r="Q8837" t="s">
        <v>150</v>
      </c>
      <c r="R8837" t="b">
        <v>0</v>
      </c>
      <c r="S8837">
        <v>58</v>
      </c>
      <c r="T8837">
        <v>19</v>
      </c>
      <c r="U8837">
        <v>18</v>
      </c>
    </row>
    <row r="8838" spans="1:22" x14ac:dyDescent="0.2">
      <c r="A8838" s="1">
        <v>38683</v>
      </c>
      <c r="B8838">
        <v>2005</v>
      </c>
      <c r="C8838">
        <f>_xlfn.MAXIFS(Table1[ScheduleWeekWritten],Table1[ScheduleSeason],Table1[[#This Row],[ScheduleSeason]])</f>
        <v>17</v>
      </c>
      <c r="D8838">
        <v>12</v>
      </c>
      <c r="E8838" cm="1">
        <f t="array" ref="E8838">_xlfn.XLOOKUP(Table1[[#This Row],[ScheduleWeekWritten]],Table3[Game],100+Table3[Increase],Table1[[#This Row],[ScheduleWeekWritten]])</f>
        <v>12</v>
      </c>
      <c r="F8838" t="b">
        <v>0</v>
      </c>
      <c r="G8838" t="s">
        <v>28</v>
      </c>
      <c r="H8838">
        <v>9</v>
      </c>
      <c r="I8838">
        <v>13</v>
      </c>
      <c r="J8838" t="s">
        <v>152</v>
      </c>
      <c r="K8838" t="s">
        <v>162</v>
      </c>
      <c r="L8838" t="str">
        <f>_xlfn.XLOOKUP(Table1[[#This Row],[TeamFavoriteID]],Table2[team_id],Table2[team_name],_xlfn.XLOOKUP(Table1[[#This Row],[TeamFavoriteID]],Table2[team_id_pfr],Table2[team_name],"Even"))</f>
        <v>Carolina Panthers</v>
      </c>
      <c r="M8838">
        <v>-4</v>
      </c>
      <c r="N8838">
        <f>IF(Table1[[#This Row],[TeamFavorite]]=Table1[[#This Row],[TeamHome]],Table1[[#This Row],[ScoreAway]]-Table1[[#This Row],[ScoreHome]],Table1[[#This Row],[ScoreHome]]-Table1[[#This Row],[ScoreAway]])</f>
        <v>-4</v>
      </c>
      <c r="O8838">
        <f>IF(Table1[[#This Row],[SpreadActual]]&lt;Table1[[#This Row],[SpreadFavorite]],1,0)</f>
        <v>0</v>
      </c>
      <c r="P8838">
        <v>36.5</v>
      </c>
      <c r="Q8838" t="s">
        <v>123</v>
      </c>
      <c r="R8838" t="b">
        <v>0</v>
      </c>
      <c r="S8838">
        <v>33</v>
      </c>
      <c r="T8838">
        <v>7</v>
      </c>
      <c r="U8838">
        <v>72</v>
      </c>
    </row>
    <row r="8839" spans="1:22" x14ac:dyDescent="0.2">
      <c r="A8839" s="1">
        <v>38683</v>
      </c>
      <c r="B8839">
        <v>2005</v>
      </c>
      <c r="C8839">
        <f>_xlfn.MAXIFS(Table1[ScheduleWeekWritten],Table1[ScheduleSeason],Table1[[#This Row],[ScheduleSeason]])</f>
        <v>17</v>
      </c>
      <c r="D8839">
        <v>12</v>
      </c>
      <c r="E8839" cm="1">
        <f t="array" ref="E8839">_xlfn.XLOOKUP(Table1[[#This Row],[ScheduleWeekWritten]],Table3[Game],100+Table3[Increase],Table1[[#This Row],[ScheduleWeekWritten]])</f>
        <v>12</v>
      </c>
      <c r="F8839" t="b">
        <v>0</v>
      </c>
      <c r="G8839" t="s">
        <v>101</v>
      </c>
      <c r="H8839">
        <v>42</v>
      </c>
      <c r="I8839">
        <v>29</v>
      </c>
      <c r="J8839" t="s">
        <v>158</v>
      </c>
      <c r="K8839" t="s">
        <v>104</v>
      </c>
      <c r="L8839" t="str">
        <f>_xlfn.XLOOKUP(Table1[[#This Row],[TeamFavoriteID]],Table2[team_id],Table2[team_name],_xlfn.XLOOKUP(Table1[[#This Row],[TeamFavoriteID]],Table2[team_id_pfr],Table2[team_name],"Even"))</f>
        <v>Cincinnati Bengals</v>
      </c>
      <c r="M8839">
        <v>-9</v>
      </c>
      <c r="N8839">
        <f>IF(Table1[[#This Row],[TeamFavorite]]=Table1[[#This Row],[TeamHome]],Table1[[#This Row],[ScoreAway]]-Table1[[#This Row],[ScoreHome]],Table1[[#This Row],[ScoreHome]]-Table1[[#This Row],[ScoreAway]])</f>
        <v>-13</v>
      </c>
      <c r="O8839">
        <f>IF(Table1[[#This Row],[SpreadActual]]&lt;Table1[[#This Row],[SpreadFavorite]],1,0)</f>
        <v>1</v>
      </c>
      <c r="P8839">
        <v>36.5</v>
      </c>
      <c r="Q8839" t="s">
        <v>173</v>
      </c>
      <c r="R8839" t="b">
        <v>0</v>
      </c>
      <c r="S8839">
        <v>51</v>
      </c>
      <c r="T8839">
        <v>10</v>
      </c>
      <c r="U8839">
        <v>52</v>
      </c>
    </row>
    <row r="8840" spans="1:22" x14ac:dyDescent="0.2">
      <c r="A8840" s="1">
        <v>38683</v>
      </c>
      <c r="B8840">
        <v>2005</v>
      </c>
      <c r="C8840">
        <f>_xlfn.MAXIFS(Table1[ScheduleWeekWritten],Table1[ScheduleSeason],Table1[[#This Row],[ScheduleSeason]])</f>
        <v>17</v>
      </c>
      <c r="D8840">
        <v>12</v>
      </c>
      <c r="E8840" cm="1">
        <f t="array" ref="E8840">_xlfn.XLOOKUP(Table1[[#This Row],[ScheduleWeekWritten]],Table3[Game],100+Table3[Increase],Table1[[#This Row],[ScheduleWeekWritten]])</f>
        <v>12</v>
      </c>
      <c r="F8840" t="b">
        <v>0</v>
      </c>
      <c r="G8840" t="s">
        <v>177</v>
      </c>
      <c r="H8840">
        <v>27</v>
      </c>
      <c r="I8840">
        <v>33</v>
      </c>
      <c r="J8840" t="s">
        <v>153</v>
      </c>
      <c r="K8840" t="s">
        <v>40</v>
      </c>
      <c r="L8840" t="str">
        <f>_xlfn.XLOOKUP(Table1[[#This Row],[TeamFavoriteID]],Table2[team_id],Table2[team_name],_xlfn.XLOOKUP(Table1[[#This Row],[TeamFavoriteID]],Table2[team_id_pfr],Table2[team_name],"Even"))</f>
        <v>Los Angeles Rams</v>
      </c>
      <c r="M8840">
        <v>-3.5</v>
      </c>
      <c r="N8840">
        <f>IF(Table1[[#This Row],[TeamFavorite]]=Table1[[#This Row],[TeamHome]],Table1[[#This Row],[ScoreAway]]-Table1[[#This Row],[ScoreHome]],Table1[[#This Row],[ScoreHome]]-Table1[[#This Row],[ScoreAway]])</f>
        <v>-6</v>
      </c>
      <c r="O8840">
        <f>IF(Table1[[#This Row],[SpreadActual]]&lt;Table1[[#This Row],[SpreadFavorite]],1,0)</f>
        <v>1</v>
      </c>
      <c r="P8840">
        <v>44.5</v>
      </c>
      <c r="Q8840" t="s">
        <v>178</v>
      </c>
      <c r="R8840" t="b">
        <v>0</v>
      </c>
      <c r="S8840">
        <v>72</v>
      </c>
      <c r="T8840">
        <v>0</v>
      </c>
      <c r="V8840" t="s">
        <v>103</v>
      </c>
    </row>
    <row r="8841" spans="1:22" x14ac:dyDescent="0.2">
      <c r="A8841" s="1">
        <v>38683</v>
      </c>
      <c r="B8841">
        <v>2005</v>
      </c>
      <c r="C8841">
        <f>_xlfn.MAXIFS(Table1[ScheduleWeekWritten],Table1[ScheduleSeason],Table1[[#This Row],[ScheduleSeason]])</f>
        <v>17</v>
      </c>
      <c r="D8841">
        <v>12</v>
      </c>
      <c r="E8841" cm="1">
        <f t="array" ref="E8841">_xlfn.XLOOKUP(Table1[[#This Row],[ScheduleWeekWritten]],Table3[Game],100+Table3[Increase],Table1[[#This Row],[ScheduleWeekWritten]])</f>
        <v>12</v>
      </c>
      <c r="F8841" t="b">
        <v>0</v>
      </c>
      <c r="G8841" t="s">
        <v>42</v>
      </c>
      <c r="H8841">
        <v>26</v>
      </c>
      <c r="I8841">
        <v>16</v>
      </c>
      <c r="J8841" t="s">
        <v>115</v>
      </c>
      <c r="K8841" t="s">
        <v>75</v>
      </c>
      <c r="L8841" t="str">
        <f>_xlfn.XLOOKUP(Table1[[#This Row],[TeamFavoriteID]],Table2[team_id],Table2[team_name],_xlfn.XLOOKUP(Table1[[#This Row],[TeamFavoriteID]],Table2[team_id_pfr],Table2[team_name],"Even"))</f>
        <v>Kansas City Chiefs</v>
      </c>
      <c r="M8841">
        <v>-3</v>
      </c>
      <c r="N8841">
        <f>IF(Table1[[#This Row],[TeamFavorite]]=Table1[[#This Row],[TeamHome]],Table1[[#This Row],[ScoreAway]]-Table1[[#This Row],[ScoreHome]],Table1[[#This Row],[ScoreHome]]-Table1[[#This Row],[ScoreAway]])</f>
        <v>-10</v>
      </c>
      <c r="O8841">
        <f>IF(Table1[[#This Row],[SpreadActual]]&lt;Table1[[#This Row],[SpreadFavorite]],1,0)</f>
        <v>1</v>
      </c>
      <c r="P8841">
        <v>51</v>
      </c>
      <c r="Q8841" t="s">
        <v>117</v>
      </c>
      <c r="R8841" t="b">
        <v>0</v>
      </c>
      <c r="S8841">
        <v>59</v>
      </c>
      <c r="T8841">
        <v>17</v>
      </c>
      <c r="U8841">
        <v>78</v>
      </c>
    </row>
    <row r="8842" spans="1:22" x14ac:dyDescent="0.2">
      <c r="A8842" s="1">
        <v>38683</v>
      </c>
      <c r="B8842">
        <v>2005</v>
      </c>
      <c r="C8842">
        <f>_xlfn.MAXIFS(Table1[ScheduleWeekWritten],Table1[ScheduleSeason],Table1[[#This Row],[ScheduleSeason]])</f>
        <v>17</v>
      </c>
      <c r="D8842">
        <v>12</v>
      </c>
      <c r="E8842" cm="1">
        <f t="array" ref="E8842">_xlfn.XLOOKUP(Table1[[#This Row],[ScheduleWeekWritten]],Table3[Game],100+Table3[Increase],Table1[[#This Row],[ScheduleWeekWritten]])</f>
        <v>12</v>
      </c>
      <c r="F8842" t="b">
        <v>0</v>
      </c>
      <c r="G8842" t="s">
        <v>54</v>
      </c>
      <c r="H8842">
        <v>24</v>
      </c>
      <c r="I8842">
        <v>12</v>
      </c>
      <c r="J8842" t="s">
        <v>62</v>
      </c>
      <c r="K8842" t="s">
        <v>55</v>
      </c>
      <c r="L8842" t="str">
        <f>_xlfn.XLOOKUP(Table1[[#This Row],[TeamFavoriteID]],Table2[team_id],Table2[team_name],_xlfn.XLOOKUP(Table1[[#This Row],[TeamFavoriteID]],Table2[team_id_pfr],Table2[team_name],"Even"))</f>
        <v>Minnesota Vikings</v>
      </c>
      <c r="M8842">
        <v>-3.5</v>
      </c>
      <c r="N8842">
        <f>IF(Table1[[#This Row],[TeamFavorite]]=Table1[[#This Row],[TeamHome]],Table1[[#This Row],[ScoreAway]]-Table1[[#This Row],[ScoreHome]],Table1[[#This Row],[ScoreHome]]-Table1[[#This Row],[ScoreAway]])</f>
        <v>-12</v>
      </c>
      <c r="O8842">
        <f>IF(Table1[[#This Row],[SpreadActual]]&lt;Table1[[#This Row],[SpreadFavorite]],1,0)</f>
        <v>1</v>
      </c>
      <c r="P8842">
        <v>40</v>
      </c>
      <c r="Q8842" t="s">
        <v>137</v>
      </c>
      <c r="R8842" t="b">
        <v>0</v>
      </c>
      <c r="S8842">
        <v>72</v>
      </c>
      <c r="T8842">
        <v>0</v>
      </c>
      <c r="V8842" t="s">
        <v>103</v>
      </c>
    </row>
    <row r="8843" spans="1:22" x14ac:dyDescent="0.2">
      <c r="A8843" s="1">
        <v>38683</v>
      </c>
      <c r="B8843">
        <v>2005</v>
      </c>
      <c r="C8843">
        <f>_xlfn.MAXIFS(Table1[ScheduleWeekWritten],Table1[ScheduleSeason],Table1[[#This Row],[ScheduleSeason]])</f>
        <v>17</v>
      </c>
      <c r="D8843">
        <v>12</v>
      </c>
      <c r="E8843" cm="1">
        <f t="array" ref="E8843">_xlfn.XLOOKUP(Table1[[#This Row],[ScheduleWeekWritten]],Table3[Game],100+Table3[Increase],Table1[[#This Row],[ScheduleWeekWritten]])</f>
        <v>12</v>
      </c>
      <c r="F8843" t="b">
        <v>0</v>
      </c>
      <c r="G8843" t="s">
        <v>31</v>
      </c>
      <c r="H8843">
        <v>19</v>
      </c>
      <c r="I8843">
        <v>21</v>
      </c>
      <c r="J8843" t="s">
        <v>95</v>
      </c>
      <c r="K8843" t="s">
        <v>98</v>
      </c>
      <c r="L8843" t="str">
        <f>_xlfn.XLOOKUP(Table1[[#This Row],[TeamFavoriteID]],Table2[team_id],Table2[team_name],_xlfn.XLOOKUP(Table1[[#This Row],[TeamFavoriteID]],Table2[team_id_pfr],Table2[team_name],"Even"))</f>
        <v>New Orleans Saints</v>
      </c>
      <c r="M8843">
        <v>-1</v>
      </c>
      <c r="N8843">
        <f>IF(Table1[[#This Row],[TeamFavorite]]=Table1[[#This Row],[TeamHome]],Table1[[#This Row],[ScoreAway]]-Table1[[#This Row],[ScoreHome]],Table1[[#This Row],[ScoreHome]]-Table1[[#This Row],[ScoreAway]])</f>
        <v>-2</v>
      </c>
      <c r="O8843">
        <f>IF(Table1[[#This Row],[SpreadActual]]&lt;Table1[[#This Row],[SpreadFavorite]],1,0)</f>
        <v>1</v>
      </c>
      <c r="P8843">
        <v>37</v>
      </c>
      <c r="Q8843" t="s">
        <v>126</v>
      </c>
      <c r="R8843" t="b">
        <v>0</v>
      </c>
      <c r="S8843">
        <v>45</v>
      </c>
      <c r="T8843">
        <v>6</v>
      </c>
      <c r="U8843">
        <v>50</v>
      </c>
    </row>
    <row r="8844" spans="1:22" x14ac:dyDescent="0.2">
      <c r="A8844" s="1">
        <v>38683</v>
      </c>
      <c r="B8844">
        <v>2005</v>
      </c>
      <c r="C8844">
        <f>_xlfn.MAXIFS(Table1[ScheduleWeekWritten],Table1[ScheduleSeason],Table1[[#This Row],[ScheduleSeason]])</f>
        <v>17</v>
      </c>
      <c r="D8844">
        <v>12</v>
      </c>
      <c r="E8844" cm="1">
        <f t="array" ref="E8844">_xlfn.XLOOKUP(Table1[[#This Row],[ScheduleWeekWritten]],Table3[Game],100+Table3[Increase],Table1[[#This Row],[ScheduleWeekWritten]])</f>
        <v>12</v>
      </c>
      <c r="F8844" t="b">
        <v>0</v>
      </c>
      <c r="G8844" t="s">
        <v>20</v>
      </c>
      <c r="H8844">
        <v>21</v>
      </c>
      <c r="I8844">
        <v>33</v>
      </c>
      <c r="J8844" t="s">
        <v>19</v>
      </c>
      <c r="K8844" t="s">
        <v>21</v>
      </c>
      <c r="L8844" t="str">
        <f>_xlfn.XLOOKUP(Table1[[#This Row],[TeamFavoriteID]],Table2[team_id],Table2[team_name],_xlfn.XLOOKUP(Table1[[#This Row],[TeamFavoriteID]],Table2[team_id_pfr],Table2[team_name],"Even"))</f>
        <v>Las Vegas Raiders</v>
      </c>
      <c r="M8844">
        <v>-7</v>
      </c>
      <c r="N8844">
        <f>IF(Table1[[#This Row],[TeamFavorite]]=Table1[[#This Row],[TeamHome]],Table1[[#This Row],[ScoreAway]]-Table1[[#This Row],[ScoreHome]],Table1[[#This Row],[ScoreHome]]-Table1[[#This Row],[ScoreAway]])</f>
        <v>-12</v>
      </c>
      <c r="O8844">
        <f>IF(Table1[[#This Row],[SpreadActual]]&lt;Table1[[#This Row],[SpreadFavorite]],1,0)</f>
        <v>1</v>
      </c>
      <c r="P8844">
        <v>42.5</v>
      </c>
      <c r="Q8844" t="s">
        <v>76</v>
      </c>
      <c r="R8844" t="b">
        <v>0</v>
      </c>
      <c r="S8844">
        <v>46</v>
      </c>
      <c r="T8844">
        <v>5</v>
      </c>
      <c r="U8844">
        <v>65</v>
      </c>
    </row>
    <row r="8845" spans="1:22" x14ac:dyDescent="0.2">
      <c r="A8845" s="1">
        <v>38683</v>
      </c>
      <c r="B8845">
        <v>2005</v>
      </c>
      <c r="C8845">
        <f>_xlfn.MAXIFS(Table1[ScheduleWeekWritten],Table1[ScheduleSeason],Table1[[#This Row],[ScheduleSeason]])</f>
        <v>17</v>
      </c>
      <c r="D8845">
        <v>12</v>
      </c>
      <c r="E8845" cm="1">
        <f t="array" ref="E8845">_xlfn.XLOOKUP(Table1[[#This Row],[ScheduleWeekWritten]],Table3[Game],100+Table3[Increase],Table1[[#This Row],[ScheduleWeekWritten]])</f>
        <v>12</v>
      </c>
      <c r="F8845" t="b">
        <v>0</v>
      </c>
      <c r="G8845" t="s">
        <v>58</v>
      </c>
      <c r="H8845">
        <v>19</v>
      </c>
      <c r="I8845">
        <v>14</v>
      </c>
      <c r="J8845" t="s">
        <v>33</v>
      </c>
      <c r="K8845" t="s">
        <v>77</v>
      </c>
      <c r="L8845" t="str">
        <f>_xlfn.XLOOKUP(Table1[[#This Row],[TeamFavoriteID]],Table2[team_id],Table2[team_name],_xlfn.XLOOKUP(Table1[[#This Row],[TeamFavoriteID]],Table2[team_id_pfr],Table2[team_name],"Even"))</f>
        <v>Philadelphia Eagles</v>
      </c>
      <c r="M8845">
        <v>-3.5</v>
      </c>
      <c r="N8845">
        <f>IF(Table1[[#This Row],[TeamFavorite]]=Table1[[#This Row],[TeamHome]],Table1[[#This Row],[ScoreAway]]-Table1[[#This Row],[ScoreHome]],Table1[[#This Row],[ScoreHome]]-Table1[[#This Row],[ScoreAway]])</f>
        <v>-5</v>
      </c>
      <c r="O8845">
        <f>IF(Table1[[#This Row],[SpreadActual]]&lt;Table1[[#This Row],[SpreadFavorite]],1,0)</f>
        <v>1</v>
      </c>
      <c r="P8845">
        <v>41.5</v>
      </c>
      <c r="Q8845" t="s">
        <v>183</v>
      </c>
      <c r="R8845" t="b">
        <v>0</v>
      </c>
      <c r="S8845">
        <v>41</v>
      </c>
      <c r="T8845">
        <v>5</v>
      </c>
      <c r="U8845">
        <v>60</v>
      </c>
    </row>
    <row r="8846" spans="1:22" x14ac:dyDescent="0.2">
      <c r="A8846" s="1">
        <v>38683</v>
      </c>
      <c r="B8846">
        <v>2005</v>
      </c>
      <c r="C8846">
        <f>_xlfn.MAXIFS(Table1[ScheduleWeekWritten],Table1[ScheduleSeason],Table1[[#This Row],[ScheduleSeason]])</f>
        <v>17</v>
      </c>
      <c r="D8846">
        <v>12</v>
      </c>
      <c r="E8846" cm="1">
        <f t="array" ref="E8846">_xlfn.XLOOKUP(Table1[[#This Row],[ScheduleWeekWritten]],Table3[Game],100+Table3[Increase],Table1[[#This Row],[ScheduleWeekWritten]])</f>
        <v>12</v>
      </c>
      <c r="F8846" t="b">
        <v>0</v>
      </c>
      <c r="G8846" t="s">
        <v>128</v>
      </c>
      <c r="H8846">
        <v>24</v>
      </c>
      <c r="I8846">
        <v>21</v>
      </c>
      <c r="J8846" t="s">
        <v>50</v>
      </c>
      <c r="K8846" t="s">
        <v>132</v>
      </c>
      <c r="L8846" t="str">
        <f>_xlfn.XLOOKUP(Table1[[#This Row],[TeamFavoriteID]],Table2[team_id],Table2[team_name],_xlfn.XLOOKUP(Table1[[#This Row],[TeamFavoriteID]],Table2[team_id_pfr],Table2[team_name],"Even"))</f>
        <v>Seattle Seahawks</v>
      </c>
      <c r="M8846">
        <v>-5.5</v>
      </c>
      <c r="N8846">
        <f>IF(Table1[[#This Row],[TeamFavorite]]=Table1[[#This Row],[TeamHome]],Table1[[#This Row],[ScoreAway]]-Table1[[#This Row],[ScoreHome]],Table1[[#This Row],[ScoreHome]]-Table1[[#This Row],[ScoreAway]])</f>
        <v>-3</v>
      </c>
      <c r="O8846">
        <f>IF(Table1[[#This Row],[SpreadActual]]&lt;Table1[[#This Row],[SpreadFavorite]],1,0)</f>
        <v>0</v>
      </c>
      <c r="P8846">
        <v>47.5</v>
      </c>
      <c r="Q8846" t="s">
        <v>180</v>
      </c>
      <c r="R8846" t="b">
        <v>0</v>
      </c>
      <c r="S8846">
        <v>39</v>
      </c>
      <c r="T8846">
        <v>7</v>
      </c>
      <c r="U8846">
        <v>81</v>
      </c>
    </row>
    <row r="8847" spans="1:22" x14ac:dyDescent="0.2">
      <c r="A8847" s="1">
        <v>38683</v>
      </c>
      <c r="B8847">
        <v>2005</v>
      </c>
      <c r="C8847">
        <f>_xlfn.MAXIFS(Table1[ScheduleWeekWritten],Table1[ScheduleSeason],Table1[[#This Row],[ScheduleSeason]])</f>
        <v>17</v>
      </c>
      <c r="D8847">
        <v>12</v>
      </c>
      <c r="E8847" cm="1">
        <f t="array" ref="E8847">_xlfn.XLOOKUP(Table1[[#This Row],[ScheduleWeekWritten]],Table3[Game],100+Table3[Increase],Table1[[#This Row],[ScheduleWeekWritten]])</f>
        <v>12</v>
      </c>
      <c r="F8847" t="b">
        <v>0</v>
      </c>
      <c r="G8847" t="s">
        <v>127</v>
      </c>
      <c r="H8847">
        <v>10</v>
      </c>
      <c r="I8847">
        <v>13</v>
      </c>
      <c r="J8847" t="s">
        <v>46</v>
      </c>
      <c r="K8847" t="s">
        <v>133</v>
      </c>
      <c r="L8847" t="str">
        <f>_xlfn.XLOOKUP(Table1[[#This Row],[TeamFavoriteID]],Table2[team_id],Table2[team_name],_xlfn.XLOOKUP(Table1[[#This Row],[TeamFavoriteID]],Table2[team_id_pfr],Table2[team_name],"Even"))</f>
        <v>Tampa Bay Buccaneers</v>
      </c>
      <c r="M8847">
        <v>-3</v>
      </c>
      <c r="N8847">
        <f>IF(Table1[[#This Row],[TeamFavorite]]=Table1[[#This Row],[TeamHome]],Table1[[#This Row],[ScoreAway]]-Table1[[#This Row],[ScoreHome]],Table1[[#This Row],[ScoreHome]]-Table1[[#This Row],[ScoreAway]])</f>
        <v>3</v>
      </c>
      <c r="O8847">
        <f>IF(Table1[[#This Row],[SpreadActual]]&lt;Table1[[#This Row],[SpreadFavorite]],1,0)</f>
        <v>0</v>
      </c>
      <c r="P8847">
        <v>33</v>
      </c>
      <c r="Q8847" t="s">
        <v>168</v>
      </c>
      <c r="R8847" t="b">
        <v>0</v>
      </c>
      <c r="S8847">
        <v>70</v>
      </c>
      <c r="T8847">
        <v>9</v>
      </c>
      <c r="U8847">
        <v>69</v>
      </c>
    </row>
    <row r="8848" spans="1:22" x14ac:dyDescent="0.2">
      <c r="A8848" s="1">
        <v>38683</v>
      </c>
      <c r="B8848">
        <v>2005</v>
      </c>
      <c r="C8848">
        <f>_xlfn.MAXIFS(Table1[ScheduleWeekWritten],Table1[ScheduleSeason],Table1[[#This Row],[ScheduleSeason]])</f>
        <v>17</v>
      </c>
      <c r="D8848">
        <v>12</v>
      </c>
      <c r="E8848" cm="1">
        <f t="array" ref="E8848">_xlfn.XLOOKUP(Table1[[#This Row],[ScheduleWeekWritten]],Table3[Game],100+Table3[Increase],Table1[[#This Row],[ScheduleWeekWritten]])</f>
        <v>12</v>
      </c>
      <c r="F8848" t="b">
        <v>0</v>
      </c>
      <c r="G8848" t="s">
        <v>171</v>
      </c>
      <c r="H8848">
        <v>33</v>
      </c>
      <c r="I8848">
        <v>22</v>
      </c>
      <c r="J8848" t="s">
        <v>53</v>
      </c>
      <c r="K8848" t="s">
        <v>25</v>
      </c>
      <c r="L8848" t="str">
        <f>_xlfn.XLOOKUP(Table1[[#This Row],[TeamFavoriteID]],Table2[team_id],Table2[team_name],_xlfn.XLOOKUP(Table1[[#This Row],[TeamFavoriteID]],Table2[team_id_pfr],Table2[team_name],"Even"))</f>
        <v>Houston Oilers</v>
      </c>
      <c r="M8848">
        <v>-7</v>
      </c>
      <c r="N8848">
        <f>IF(Table1[[#This Row],[TeamFavorite]]=Table1[[#This Row],[TeamHome]],Table1[[#This Row],[ScoreAway]]-Table1[[#This Row],[ScoreHome]],Table1[[#This Row],[ScoreHome]]-Table1[[#This Row],[ScoreAway]])</f>
        <v>11</v>
      </c>
      <c r="O8848">
        <f>IF(Table1[[#This Row],[SpreadActual]]&lt;Table1[[#This Row],[SpreadFavorite]],1,0)</f>
        <v>0</v>
      </c>
      <c r="P8848">
        <v>42.5</v>
      </c>
      <c r="Q8848" t="s">
        <v>172</v>
      </c>
      <c r="R8848" t="b">
        <v>0</v>
      </c>
      <c r="S8848">
        <v>57</v>
      </c>
      <c r="T8848">
        <v>16</v>
      </c>
      <c r="U8848">
        <v>58</v>
      </c>
    </row>
    <row r="8849" spans="1:22" x14ac:dyDescent="0.2">
      <c r="A8849" s="1">
        <v>38683</v>
      </c>
      <c r="B8849">
        <v>2005</v>
      </c>
      <c r="C8849">
        <f>_xlfn.MAXIFS(Table1[ScheduleWeekWritten],Table1[ScheduleSeason],Table1[[#This Row],[ScheduleSeason]])</f>
        <v>17</v>
      </c>
      <c r="D8849">
        <v>12</v>
      </c>
      <c r="E8849" cm="1">
        <f t="array" ref="E8849">_xlfn.XLOOKUP(Table1[[#This Row],[ScheduleWeekWritten]],Table3[Game],100+Table3[Increase],Table1[[#This Row],[ScheduleWeekWritten]])</f>
        <v>12</v>
      </c>
      <c r="F8849" t="b">
        <v>0</v>
      </c>
      <c r="G8849" t="s">
        <v>61</v>
      </c>
      <c r="H8849">
        <v>17</v>
      </c>
      <c r="I8849">
        <v>23</v>
      </c>
      <c r="J8849" t="s">
        <v>27</v>
      </c>
      <c r="K8849" t="s">
        <v>29</v>
      </c>
      <c r="L8849" t="str">
        <f>_xlfn.XLOOKUP(Table1[[#This Row],[TeamFavoriteID]],Table2[team_id],Table2[team_name],_xlfn.XLOOKUP(Table1[[#This Row],[TeamFavoriteID]],Table2[team_id_pfr],Table2[team_name],"Even"))</f>
        <v>Los Angeles Chargers</v>
      </c>
      <c r="M8849">
        <v>-3</v>
      </c>
      <c r="N8849">
        <f>IF(Table1[[#This Row],[TeamFavorite]]=Table1[[#This Row],[TeamHome]],Table1[[#This Row],[ScoreAway]]-Table1[[#This Row],[ScoreHome]],Table1[[#This Row],[ScoreHome]]-Table1[[#This Row],[ScoreAway]])</f>
        <v>-6</v>
      </c>
      <c r="O8849">
        <f>IF(Table1[[#This Row],[SpreadActual]]&lt;Table1[[#This Row],[SpreadFavorite]],1,0)</f>
        <v>1</v>
      </c>
      <c r="P8849">
        <v>44</v>
      </c>
      <c r="Q8849" t="s">
        <v>165</v>
      </c>
      <c r="R8849" t="b">
        <v>0</v>
      </c>
      <c r="S8849">
        <v>43</v>
      </c>
      <c r="T8849">
        <v>5</v>
      </c>
      <c r="U8849">
        <v>54</v>
      </c>
    </row>
    <row r="8850" spans="1:22" x14ac:dyDescent="0.2">
      <c r="A8850" s="1">
        <v>38684</v>
      </c>
      <c r="B8850">
        <v>2005</v>
      </c>
      <c r="C8850">
        <f>_xlfn.MAXIFS(Table1[ScheduleWeekWritten],Table1[ScheduleSeason],Table1[[#This Row],[ScheduleSeason]])</f>
        <v>17</v>
      </c>
      <c r="D8850">
        <v>12</v>
      </c>
      <c r="E8850" cm="1">
        <f t="array" ref="E8850">_xlfn.XLOOKUP(Table1[[#This Row],[ScheduleWeekWritten]],Table3[Game],100+Table3[Increase],Table1[[#This Row],[ScheduleWeekWritten]])</f>
        <v>12</v>
      </c>
      <c r="F8850" t="b">
        <v>0</v>
      </c>
      <c r="G8850" t="s">
        <v>140</v>
      </c>
      <c r="H8850">
        <v>26</v>
      </c>
      <c r="I8850">
        <v>7</v>
      </c>
      <c r="J8850" t="s">
        <v>49</v>
      </c>
      <c r="K8850" t="s">
        <v>72</v>
      </c>
      <c r="L8850" t="str">
        <f>_xlfn.XLOOKUP(Table1[[#This Row],[TeamFavoriteID]],Table2[team_id],Table2[team_name],_xlfn.XLOOKUP(Table1[[#This Row],[TeamFavoriteID]],Table2[team_id_pfr],Table2[team_name],"Even"))</f>
        <v>Baltimore Colts</v>
      </c>
      <c r="M8850">
        <v>-8</v>
      </c>
      <c r="N8850">
        <f>IF(Table1[[#This Row],[TeamFavorite]]=Table1[[#This Row],[TeamHome]],Table1[[#This Row],[ScoreAway]]-Table1[[#This Row],[ScoreHome]],Table1[[#This Row],[ScoreHome]]-Table1[[#This Row],[ScoreAway]])</f>
        <v>19</v>
      </c>
      <c r="O8850">
        <f>IF(Table1[[#This Row],[SpreadActual]]&lt;Table1[[#This Row],[SpreadFavorite]],1,0)</f>
        <v>0</v>
      </c>
      <c r="P8850">
        <v>47</v>
      </c>
      <c r="Q8850" t="s">
        <v>141</v>
      </c>
      <c r="R8850" t="b">
        <v>0</v>
      </c>
      <c r="S8850">
        <v>72</v>
      </c>
      <c r="T8850">
        <v>0</v>
      </c>
      <c r="V8850" t="s">
        <v>103</v>
      </c>
    </row>
    <row r="8851" spans="1:22" x14ac:dyDescent="0.2">
      <c r="A8851" s="1">
        <v>38690</v>
      </c>
      <c r="B8851">
        <v>2005</v>
      </c>
      <c r="C8851">
        <f>_xlfn.MAXIFS(Table1[ScheduleWeekWritten],Table1[ScheduleSeason],Table1[[#This Row],[ScheduleSeason]])</f>
        <v>17</v>
      </c>
      <c r="D8851">
        <v>13</v>
      </c>
      <c r="E8851" cm="1">
        <f t="array" ref="E8851">_xlfn.XLOOKUP(Table1[[#This Row],[ScheduleWeekWritten]],Table3[Game],100+Table3[Increase],Table1[[#This Row],[ScheduleWeekWritten]])</f>
        <v>13</v>
      </c>
      <c r="F8851" t="b">
        <v>0</v>
      </c>
      <c r="G8851" t="s">
        <v>158</v>
      </c>
      <c r="H8851">
        <v>16</v>
      </c>
      <c r="I8851">
        <v>15</v>
      </c>
      <c r="J8851" t="s">
        <v>177</v>
      </c>
      <c r="K8851" t="s">
        <v>159</v>
      </c>
      <c r="L8851" t="str">
        <f>_xlfn.XLOOKUP(Table1[[#This Row],[TeamFavoriteID]],Table2[team_id],Table2[team_name],_xlfn.XLOOKUP(Table1[[#This Row],[TeamFavoriteID]],Table2[team_id_pfr],Table2[team_name],"Even"))</f>
        <v>Baltimore Ravens</v>
      </c>
      <c r="M8851">
        <v>-7</v>
      </c>
      <c r="N8851">
        <f>IF(Table1[[#This Row],[TeamFavorite]]=Table1[[#This Row],[TeamHome]],Table1[[#This Row],[ScoreAway]]-Table1[[#This Row],[ScoreHome]],Table1[[#This Row],[ScoreHome]]-Table1[[#This Row],[ScoreAway]])</f>
        <v>-1</v>
      </c>
      <c r="O8851">
        <f>IF(Table1[[#This Row],[SpreadActual]]&lt;Table1[[#This Row],[SpreadFavorite]],1,0)</f>
        <v>0</v>
      </c>
      <c r="P8851">
        <v>37</v>
      </c>
      <c r="Q8851" t="s">
        <v>166</v>
      </c>
      <c r="R8851" t="b">
        <v>0</v>
      </c>
      <c r="S8851">
        <v>37</v>
      </c>
      <c r="T8851">
        <v>10</v>
      </c>
      <c r="U8851">
        <v>73</v>
      </c>
    </row>
    <row r="8852" spans="1:22" x14ac:dyDescent="0.2">
      <c r="A8852" s="1">
        <v>38690</v>
      </c>
      <c r="B8852">
        <v>2005</v>
      </c>
      <c r="C8852">
        <f>_xlfn.MAXIFS(Table1[ScheduleWeekWritten],Table1[ScheduleSeason],Table1[[#This Row],[ScheduleSeason]])</f>
        <v>17</v>
      </c>
      <c r="D8852">
        <v>13</v>
      </c>
      <c r="E8852" cm="1">
        <f t="array" ref="E8852">_xlfn.XLOOKUP(Table1[[#This Row],[ScheduleWeekWritten]],Table3[Game],100+Table3[Increase],Table1[[#This Row],[ScheduleWeekWritten]])</f>
        <v>13</v>
      </c>
      <c r="F8852" t="b">
        <v>0</v>
      </c>
      <c r="G8852" t="s">
        <v>152</v>
      </c>
      <c r="H8852">
        <v>24</v>
      </c>
      <c r="I8852">
        <v>6</v>
      </c>
      <c r="J8852" t="s">
        <v>38</v>
      </c>
      <c r="K8852" t="s">
        <v>162</v>
      </c>
      <c r="L8852" t="str">
        <f>_xlfn.XLOOKUP(Table1[[#This Row],[TeamFavoriteID]],Table2[team_id],Table2[team_name],_xlfn.XLOOKUP(Table1[[#This Row],[TeamFavoriteID]],Table2[team_id_pfr],Table2[team_name],"Even"))</f>
        <v>Carolina Panthers</v>
      </c>
      <c r="M8852">
        <v>-3</v>
      </c>
      <c r="N8852">
        <f>IF(Table1[[#This Row],[TeamFavorite]]=Table1[[#This Row],[TeamHome]],Table1[[#This Row],[ScoreAway]]-Table1[[#This Row],[ScoreHome]],Table1[[#This Row],[ScoreHome]]-Table1[[#This Row],[ScoreAway]])</f>
        <v>-18</v>
      </c>
      <c r="O8852">
        <f>IF(Table1[[#This Row],[SpreadActual]]&lt;Table1[[#This Row],[SpreadFavorite]],1,0)</f>
        <v>1</v>
      </c>
      <c r="P8852">
        <v>43.5</v>
      </c>
      <c r="Q8852" t="s">
        <v>160</v>
      </c>
      <c r="R8852" t="b">
        <v>0</v>
      </c>
      <c r="S8852">
        <v>49</v>
      </c>
      <c r="T8852">
        <v>6</v>
      </c>
      <c r="U8852">
        <v>82</v>
      </c>
    </row>
    <row r="8853" spans="1:22" x14ac:dyDescent="0.2">
      <c r="A8853" s="1">
        <v>38690</v>
      </c>
      <c r="B8853">
        <v>2005</v>
      </c>
      <c r="C8853">
        <f>_xlfn.MAXIFS(Table1[ScheduleWeekWritten],Table1[ScheduleSeason],Table1[[#This Row],[ScheduleSeason]])</f>
        <v>17</v>
      </c>
      <c r="D8853">
        <v>13</v>
      </c>
      <c r="E8853" cm="1">
        <f t="array" ref="E8853">_xlfn.XLOOKUP(Table1[[#This Row],[ScheduleWeekWritten]],Table3[Game],100+Table3[Increase],Table1[[#This Row],[ScheduleWeekWritten]])</f>
        <v>13</v>
      </c>
      <c r="F8853" t="b">
        <v>0</v>
      </c>
      <c r="G8853" t="s">
        <v>46</v>
      </c>
      <c r="H8853">
        <v>19</v>
      </c>
      <c r="I8853">
        <v>7</v>
      </c>
      <c r="J8853" t="s">
        <v>33</v>
      </c>
      <c r="K8853" t="s">
        <v>47</v>
      </c>
      <c r="L8853" t="str">
        <f>_xlfn.XLOOKUP(Table1[[#This Row],[TeamFavoriteID]],Table2[team_id],Table2[team_name],_xlfn.XLOOKUP(Table1[[#This Row],[TeamFavoriteID]],Table2[team_id_pfr],Table2[team_name],"Even"))</f>
        <v>Chicago Bears</v>
      </c>
      <c r="M8853">
        <v>-7</v>
      </c>
      <c r="N8853">
        <f>IF(Table1[[#This Row],[TeamFavorite]]=Table1[[#This Row],[TeamHome]],Table1[[#This Row],[ScoreAway]]-Table1[[#This Row],[ScoreHome]],Table1[[#This Row],[ScoreHome]]-Table1[[#This Row],[ScoreAway]])</f>
        <v>-12</v>
      </c>
      <c r="O8853">
        <f>IF(Table1[[#This Row],[SpreadActual]]&lt;Table1[[#This Row],[SpreadFavorite]],1,0)</f>
        <v>1</v>
      </c>
      <c r="P8853">
        <v>32</v>
      </c>
      <c r="Q8853" t="s">
        <v>114</v>
      </c>
      <c r="R8853" t="b">
        <v>0</v>
      </c>
      <c r="S8853">
        <v>26</v>
      </c>
      <c r="T8853">
        <v>11</v>
      </c>
      <c r="U8853">
        <v>81</v>
      </c>
    </row>
    <row r="8854" spans="1:22" x14ac:dyDescent="0.2">
      <c r="A8854" s="1">
        <v>38690</v>
      </c>
      <c r="B8854">
        <v>2005</v>
      </c>
      <c r="C8854">
        <f>_xlfn.MAXIFS(Table1[ScheduleWeekWritten],Table1[ScheduleSeason],Table1[[#This Row],[ScheduleSeason]])</f>
        <v>17</v>
      </c>
      <c r="D8854">
        <v>13</v>
      </c>
      <c r="E8854" cm="1">
        <f t="array" ref="E8854">_xlfn.XLOOKUP(Table1[[#This Row],[ScheduleWeekWritten]],Table3[Game],100+Table3[Increase],Table1[[#This Row],[ScheduleWeekWritten]])</f>
        <v>13</v>
      </c>
      <c r="F8854" t="b">
        <v>0</v>
      </c>
      <c r="G8854" t="s">
        <v>62</v>
      </c>
      <c r="H8854">
        <v>14</v>
      </c>
      <c r="I8854">
        <v>20</v>
      </c>
      <c r="J8854" t="s">
        <v>154</v>
      </c>
      <c r="K8854" t="s">
        <v>161</v>
      </c>
      <c r="L8854" t="str">
        <f>_xlfn.XLOOKUP(Table1[[#This Row],[TeamFavoriteID]],Table2[team_id],Table2[team_name],_xlfn.XLOOKUP(Table1[[#This Row],[TeamFavoriteID]],Table2[team_id_pfr],Table2[team_name],"Even"))</f>
        <v>Jacksonville Jaguars</v>
      </c>
      <c r="M8854">
        <v>-3</v>
      </c>
      <c r="N8854">
        <f>IF(Table1[[#This Row],[TeamFavorite]]=Table1[[#This Row],[TeamHome]],Table1[[#This Row],[ScoreAway]]-Table1[[#This Row],[ScoreHome]],Table1[[#This Row],[ScoreHome]]-Table1[[#This Row],[ScoreAway]])</f>
        <v>-6</v>
      </c>
      <c r="O8854">
        <f>IF(Table1[[#This Row],[SpreadActual]]&lt;Table1[[#This Row],[SpreadFavorite]],1,0)</f>
        <v>1</v>
      </c>
      <c r="P8854">
        <v>36.5</v>
      </c>
      <c r="Q8854" t="s">
        <v>170</v>
      </c>
      <c r="R8854" t="b">
        <v>0</v>
      </c>
      <c r="S8854">
        <v>27</v>
      </c>
      <c r="T8854">
        <v>10</v>
      </c>
      <c r="U8854">
        <v>78</v>
      </c>
    </row>
    <row r="8855" spans="1:22" x14ac:dyDescent="0.2">
      <c r="A8855" s="1">
        <v>38690</v>
      </c>
      <c r="B8855">
        <v>2005</v>
      </c>
      <c r="C8855">
        <f>_xlfn.MAXIFS(Table1[ScheduleWeekWritten],Table1[ScheduleSeason],Table1[[#This Row],[ScheduleSeason]])</f>
        <v>17</v>
      </c>
      <c r="D8855">
        <v>13</v>
      </c>
      <c r="E8855" cm="1">
        <f t="array" ref="E8855">_xlfn.XLOOKUP(Table1[[#This Row],[ScheduleWeekWritten]],Table3[Game],100+Table3[Increase],Table1[[#This Row],[ScheduleWeekWritten]])</f>
        <v>13</v>
      </c>
      <c r="F8855" t="b">
        <v>0</v>
      </c>
      <c r="G8855" t="s">
        <v>45</v>
      </c>
      <c r="H8855">
        <v>16</v>
      </c>
      <c r="I8855">
        <v>21</v>
      </c>
      <c r="J8855" t="s">
        <v>54</v>
      </c>
      <c r="K8855" t="s">
        <v>55</v>
      </c>
      <c r="L8855" t="str">
        <f>_xlfn.XLOOKUP(Table1[[#This Row],[TeamFavoriteID]],Table2[team_id],Table2[team_name],_xlfn.XLOOKUP(Table1[[#This Row],[TeamFavoriteID]],Table2[team_id_pfr],Table2[team_name],"Even"))</f>
        <v>Minnesota Vikings</v>
      </c>
      <c r="M8855">
        <v>-3</v>
      </c>
      <c r="N8855">
        <f>IF(Table1[[#This Row],[TeamFavorite]]=Table1[[#This Row],[TeamHome]],Table1[[#This Row],[ScoreAway]]-Table1[[#This Row],[ScoreHome]],Table1[[#This Row],[ScoreHome]]-Table1[[#This Row],[ScoreAway]])</f>
        <v>-5</v>
      </c>
      <c r="O8855">
        <f>IF(Table1[[#This Row],[SpreadActual]]&lt;Table1[[#This Row],[SpreadFavorite]],1,0)</f>
        <v>1</v>
      </c>
      <c r="P8855">
        <v>38</v>
      </c>
      <c r="Q8855" t="s">
        <v>181</v>
      </c>
      <c r="R8855" t="b">
        <v>0</v>
      </c>
      <c r="S8855">
        <v>72</v>
      </c>
      <c r="T8855">
        <v>0</v>
      </c>
      <c r="V8855" t="s">
        <v>103</v>
      </c>
    </row>
    <row r="8856" spans="1:22" x14ac:dyDescent="0.2">
      <c r="A8856" s="1">
        <v>38690</v>
      </c>
      <c r="B8856">
        <v>2005</v>
      </c>
      <c r="C8856">
        <f>_xlfn.MAXIFS(Table1[ScheduleWeekWritten],Table1[ScheduleSeason],Table1[[#This Row],[ScheduleSeason]])</f>
        <v>17</v>
      </c>
      <c r="D8856">
        <v>13</v>
      </c>
      <c r="E8856" cm="1">
        <f t="array" ref="E8856">_xlfn.XLOOKUP(Table1[[#This Row],[ScheduleWeekWritten]],Table3[Game],100+Table3[Increase],Table1[[#This Row],[ScheduleWeekWritten]])</f>
        <v>13</v>
      </c>
      <c r="F8856" t="b">
        <v>0</v>
      </c>
      <c r="G8856" t="s">
        <v>140</v>
      </c>
      <c r="H8856">
        <v>35</v>
      </c>
      <c r="I8856">
        <v>3</v>
      </c>
      <c r="J8856" t="s">
        <v>171</v>
      </c>
      <c r="K8856" t="s">
        <v>72</v>
      </c>
      <c r="L8856" t="str">
        <f>_xlfn.XLOOKUP(Table1[[#This Row],[TeamFavoriteID]],Table2[team_id],Table2[team_name],_xlfn.XLOOKUP(Table1[[#This Row],[TeamFavoriteID]],Table2[team_id_pfr],Table2[team_name],"Even"))</f>
        <v>Baltimore Colts</v>
      </c>
      <c r="M8856">
        <v>-14</v>
      </c>
      <c r="N8856">
        <f>IF(Table1[[#This Row],[TeamFavorite]]=Table1[[#This Row],[TeamHome]],Table1[[#This Row],[ScoreAway]]-Table1[[#This Row],[ScoreHome]],Table1[[#This Row],[ScoreHome]]-Table1[[#This Row],[ScoreAway]])</f>
        <v>32</v>
      </c>
      <c r="O8856">
        <f>IF(Table1[[#This Row],[SpreadActual]]&lt;Table1[[#This Row],[SpreadFavorite]],1,0)</f>
        <v>0</v>
      </c>
      <c r="P8856">
        <v>47.5</v>
      </c>
      <c r="Q8856" t="s">
        <v>141</v>
      </c>
      <c r="R8856" t="b">
        <v>0</v>
      </c>
      <c r="S8856">
        <v>72</v>
      </c>
      <c r="T8856">
        <v>0</v>
      </c>
      <c r="V8856" t="s">
        <v>103</v>
      </c>
    </row>
    <row r="8857" spans="1:22" x14ac:dyDescent="0.2">
      <c r="A8857" s="1">
        <v>38690</v>
      </c>
      <c r="B8857">
        <v>2005</v>
      </c>
      <c r="C8857">
        <f>_xlfn.MAXIFS(Table1[ScheduleWeekWritten],Table1[ScheduleSeason],Table1[[#This Row],[ScheduleSeason]])</f>
        <v>17</v>
      </c>
      <c r="D8857">
        <v>13</v>
      </c>
      <c r="E8857" cm="1">
        <f t="array" ref="E8857">_xlfn.XLOOKUP(Table1[[#This Row],[ScheduleWeekWritten]],Table3[Game],100+Table3[Increase],Table1[[#This Row],[ScheduleWeekWritten]])</f>
        <v>13</v>
      </c>
      <c r="F8857" t="b">
        <v>0</v>
      </c>
      <c r="G8857" t="s">
        <v>42</v>
      </c>
      <c r="H8857">
        <v>31</v>
      </c>
      <c r="I8857">
        <v>27</v>
      </c>
      <c r="J8857" t="s">
        <v>24</v>
      </c>
      <c r="K8857" t="s">
        <v>89</v>
      </c>
      <c r="L8857" t="str">
        <f>_xlfn.XLOOKUP(Table1[[#This Row],[TeamFavoriteID]],Table2[team_id],Table2[team_name],_xlfn.XLOOKUP(Table1[[#This Row],[TeamFavoriteID]],Table2[team_id_pfr],Table2[team_name],"Even"))</f>
        <v>Even</v>
      </c>
      <c r="M8857">
        <v>0</v>
      </c>
      <c r="N8857">
        <f>IF(Table1[[#This Row],[TeamFavorite]]=Table1[[#This Row],[TeamHome]],Table1[[#This Row],[ScoreAway]]-Table1[[#This Row],[ScoreHome]],Table1[[#This Row],[ScoreHome]]-Table1[[#This Row],[ScoreAway]])</f>
        <v>4</v>
      </c>
      <c r="O8857">
        <f>IF(Table1[[#This Row],[SpreadActual]]&lt;Table1[[#This Row],[SpreadFavorite]],1,0)</f>
        <v>0</v>
      </c>
      <c r="P8857">
        <v>47</v>
      </c>
      <c r="Q8857" t="s">
        <v>117</v>
      </c>
      <c r="R8857" t="b">
        <v>0</v>
      </c>
      <c r="S8857">
        <v>22</v>
      </c>
      <c r="T8857">
        <v>11</v>
      </c>
      <c r="U8857">
        <v>70</v>
      </c>
    </row>
    <row r="8858" spans="1:22" x14ac:dyDescent="0.2">
      <c r="A8858" s="1">
        <v>38690</v>
      </c>
      <c r="B8858">
        <v>2005</v>
      </c>
      <c r="C8858">
        <f>_xlfn.MAXIFS(Table1[ScheduleWeekWritten],Table1[ScheduleSeason],Table1[[#This Row],[ScheduleSeason]])</f>
        <v>17</v>
      </c>
      <c r="D8858">
        <v>13</v>
      </c>
      <c r="E8858" cm="1">
        <f t="array" ref="E8858">_xlfn.XLOOKUP(Table1[[#This Row],[ScheduleWeekWritten]],Table3[Game],100+Table3[Increase],Table1[[#This Row],[ScheduleWeekWritten]])</f>
        <v>13</v>
      </c>
      <c r="F8858" t="b">
        <v>0</v>
      </c>
      <c r="G8858" t="s">
        <v>19</v>
      </c>
      <c r="H8858">
        <v>24</v>
      </c>
      <c r="I8858">
        <v>23</v>
      </c>
      <c r="J8858" t="s">
        <v>28</v>
      </c>
      <c r="K8858" t="s">
        <v>91</v>
      </c>
      <c r="L8858" t="str">
        <f>_xlfn.XLOOKUP(Table1[[#This Row],[TeamFavoriteID]],Table2[team_id],Table2[team_name],_xlfn.XLOOKUP(Table1[[#This Row],[TeamFavoriteID]],Table2[team_id_pfr],Table2[team_name],"Even"))</f>
        <v>Miami Dolphins</v>
      </c>
      <c r="M8858">
        <v>-3</v>
      </c>
      <c r="N8858">
        <f>IF(Table1[[#This Row],[TeamFavorite]]=Table1[[#This Row],[TeamHome]],Table1[[#This Row],[ScoreAway]]-Table1[[#This Row],[ScoreHome]],Table1[[#This Row],[ScoreHome]]-Table1[[#This Row],[ScoreAway]])</f>
        <v>-1</v>
      </c>
      <c r="O8858">
        <f>IF(Table1[[#This Row],[SpreadActual]]&lt;Table1[[#This Row],[SpreadFavorite]],1,0)</f>
        <v>0</v>
      </c>
      <c r="P8858">
        <v>35.5</v>
      </c>
      <c r="Q8858" t="s">
        <v>143</v>
      </c>
      <c r="R8858" t="b">
        <v>0</v>
      </c>
      <c r="S8858">
        <v>69</v>
      </c>
      <c r="T8858">
        <v>7</v>
      </c>
      <c r="U8858">
        <v>67</v>
      </c>
    </row>
    <row r="8859" spans="1:22" x14ac:dyDescent="0.2">
      <c r="A8859" s="1">
        <v>38690</v>
      </c>
      <c r="B8859">
        <v>2005</v>
      </c>
      <c r="C8859">
        <f>_xlfn.MAXIFS(Table1[ScheduleWeekWritten],Table1[ScheduleSeason],Table1[[#This Row],[ScheduleSeason]])</f>
        <v>17</v>
      </c>
      <c r="D8859">
        <v>13</v>
      </c>
      <c r="E8859" cm="1">
        <f t="array" ref="E8859">_xlfn.XLOOKUP(Table1[[#This Row],[ScheduleWeekWritten]],Table3[Game],100+Table3[Increase],Table1[[#This Row],[ScheduleWeekWritten]])</f>
        <v>13</v>
      </c>
      <c r="F8859" t="b">
        <v>0</v>
      </c>
      <c r="G8859" t="s">
        <v>115</v>
      </c>
      <c r="H8859">
        <v>16</v>
      </c>
      <c r="I8859">
        <v>3</v>
      </c>
      <c r="J8859" t="s">
        <v>31</v>
      </c>
      <c r="K8859" t="s">
        <v>70</v>
      </c>
      <c r="L8859" t="str">
        <f>_xlfn.XLOOKUP(Table1[[#This Row],[TeamFavoriteID]],Table2[team_id],Table2[team_name],_xlfn.XLOOKUP(Table1[[#This Row],[TeamFavoriteID]],Table2[team_id_pfr],Table2[team_name],"Even"))</f>
        <v>Boston Patriots</v>
      </c>
      <c r="M8859">
        <v>-7.5</v>
      </c>
      <c r="N8859">
        <f>IF(Table1[[#This Row],[TeamFavorite]]=Table1[[#This Row],[TeamHome]],Table1[[#This Row],[ScoreAway]]-Table1[[#This Row],[ScoreHome]],Table1[[#This Row],[ScoreHome]]-Table1[[#This Row],[ScoreAway]])</f>
        <v>13</v>
      </c>
      <c r="O8859">
        <f>IF(Table1[[#This Row],[SpreadActual]]&lt;Table1[[#This Row],[SpreadFavorite]],1,0)</f>
        <v>0</v>
      </c>
      <c r="P8859">
        <v>42.5</v>
      </c>
      <c r="Q8859" t="s">
        <v>179</v>
      </c>
      <c r="R8859" t="b">
        <v>0</v>
      </c>
      <c r="S8859">
        <v>29</v>
      </c>
      <c r="T8859">
        <v>11</v>
      </c>
      <c r="U8859">
        <v>66</v>
      </c>
    </row>
    <row r="8860" spans="1:22" x14ac:dyDescent="0.2">
      <c r="A8860" s="1">
        <v>38690</v>
      </c>
      <c r="B8860">
        <v>2005</v>
      </c>
      <c r="C8860">
        <f>_xlfn.MAXIFS(Table1[ScheduleWeekWritten],Table1[ScheduleSeason],Table1[[#This Row],[ScheduleSeason]])</f>
        <v>17</v>
      </c>
      <c r="D8860">
        <v>13</v>
      </c>
      <c r="E8860" cm="1">
        <f t="array" ref="E8860">_xlfn.XLOOKUP(Table1[[#This Row],[ScheduleWeekWritten]],Table3[Game],100+Table3[Increase],Table1[[#This Row],[ScheduleWeekWritten]])</f>
        <v>13</v>
      </c>
      <c r="F8860" t="b">
        <v>0</v>
      </c>
      <c r="G8860" t="s">
        <v>95</v>
      </c>
      <c r="H8860">
        <v>3</v>
      </c>
      <c r="I8860">
        <v>10</v>
      </c>
      <c r="J8860" t="s">
        <v>127</v>
      </c>
      <c r="K8860" t="s">
        <v>133</v>
      </c>
      <c r="L8860" t="str">
        <f>_xlfn.XLOOKUP(Table1[[#This Row],[TeamFavoriteID]],Table2[team_id],Table2[team_name],_xlfn.XLOOKUP(Table1[[#This Row],[TeamFavoriteID]],Table2[team_id_pfr],Table2[team_name],"Even"))</f>
        <v>Tampa Bay Buccaneers</v>
      </c>
      <c r="M8860">
        <v>-3.5</v>
      </c>
      <c r="N8860">
        <f>IF(Table1[[#This Row],[TeamFavorite]]=Table1[[#This Row],[TeamHome]],Table1[[#This Row],[ScoreAway]]-Table1[[#This Row],[ScoreHome]],Table1[[#This Row],[ScoreHome]]-Table1[[#This Row],[ScoreAway]])</f>
        <v>-7</v>
      </c>
      <c r="O8860">
        <f>IF(Table1[[#This Row],[SpreadActual]]&lt;Table1[[#This Row],[SpreadFavorite]],1,0)</f>
        <v>1</v>
      </c>
      <c r="P8860">
        <v>39</v>
      </c>
      <c r="Q8860" t="s">
        <v>187</v>
      </c>
      <c r="R8860" t="b">
        <v>0</v>
      </c>
      <c r="S8860">
        <v>72</v>
      </c>
      <c r="T8860">
        <v>14</v>
      </c>
      <c r="U8860">
        <v>77</v>
      </c>
    </row>
    <row r="8861" spans="1:22" x14ac:dyDescent="0.2">
      <c r="A8861" s="1">
        <v>38690</v>
      </c>
      <c r="B8861">
        <v>2005</v>
      </c>
      <c r="C8861">
        <f>_xlfn.MAXIFS(Table1[ScheduleWeekWritten],Table1[ScheduleSeason],Table1[[#This Row],[ScheduleSeason]])</f>
        <v>17</v>
      </c>
      <c r="D8861">
        <v>13</v>
      </c>
      <c r="E8861" cm="1">
        <f t="array" ref="E8861">_xlfn.XLOOKUP(Table1[[#This Row],[ScheduleWeekWritten]],Table3[Game],100+Table3[Increase],Table1[[#This Row],[ScheduleWeekWritten]])</f>
        <v>13</v>
      </c>
      <c r="F8861" t="b">
        <v>0</v>
      </c>
      <c r="G8861" t="s">
        <v>50</v>
      </c>
      <c r="H8861">
        <v>17</v>
      </c>
      <c r="I8861">
        <v>10</v>
      </c>
      <c r="J8861" t="s">
        <v>67</v>
      </c>
      <c r="K8861" t="s">
        <v>90</v>
      </c>
      <c r="L8861" t="str">
        <f>_xlfn.XLOOKUP(Table1[[#This Row],[TeamFavoriteID]],Table2[team_id],Table2[team_name],_xlfn.XLOOKUP(Table1[[#This Row],[TeamFavoriteID]],Table2[team_id_pfr],Table2[team_name],"Even"))</f>
        <v>New York Giants</v>
      </c>
      <c r="M8861">
        <v>-3</v>
      </c>
      <c r="N8861">
        <f>IF(Table1[[#This Row],[TeamFavorite]]=Table1[[#This Row],[TeamHome]],Table1[[#This Row],[ScoreAway]]-Table1[[#This Row],[ScoreHome]],Table1[[#This Row],[ScoreHome]]-Table1[[#This Row],[ScoreAway]])</f>
        <v>-7</v>
      </c>
      <c r="O8861">
        <f>IF(Table1[[#This Row],[SpreadActual]]&lt;Table1[[#This Row],[SpreadFavorite]],1,0)</f>
        <v>1</v>
      </c>
      <c r="P8861">
        <v>41</v>
      </c>
      <c r="Q8861" t="s">
        <v>126</v>
      </c>
      <c r="R8861" t="b">
        <v>0</v>
      </c>
      <c r="S8861">
        <v>33</v>
      </c>
      <c r="T8861">
        <v>11</v>
      </c>
      <c r="U8861">
        <v>67</v>
      </c>
    </row>
    <row r="8862" spans="1:22" x14ac:dyDescent="0.2">
      <c r="A8862" s="1">
        <v>38690</v>
      </c>
      <c r="B8862">
        <v>2005</v>
      </c>
      <c r="C8862">
        <f>_xlfn.MAXIFS(Table1[ScheduleWeekWritten],Table1[ScheduleSeason],Table1[[#This Row],[ScheduleSeason]])</f>
        <v>17</v>
      </c>
      <c r="D8862">
        <v>13</v>
      </c>
      <c r="E8862" cm="1">
        <f t="array" ref="E8862">_xlfn.XLOOKUP(Table1[[#This Row],[ScheduleWeekWritten]],Table3[Game],100+Table3[Increase],Table1[[#This Row],[ScheduleWeekWritten]])</f>
        <v>13</v>
      </c>
      <c r="F8862" t="b">
        <v>0</v>
      </c>
      <c r="G8862" t="s">
        <v>49</v>
      </c>
      <c r="H8862">
        <v>31</v>
      </c>
      <c r="I8862">
        <v>38</v>
      </c>
      <c r="J8862" t="s">
        <v>101</v>
      </c>
      <c r="K8862" t="s">
        <v>51</v>
      </c>
      <c r="L8862" t="str">
        <f>_xlfn.XLOOKUP(Table1[[#This Row],[TeamFavoriteID]],Table2[team_id],Table2[team_name],_xlfn.XLOOKUP(Table1[[#This Row],[TeamFavoriteID]],Table2[team_id_pfr],Table2[team_name],"Even"))</f>
        <v>Pittsburgh Steelers</v>
      </c>
      <c r="M8862">
        <v>-4</v>
      </c>
      <c r="N8862">
        <f>IF(Table1[[#This Row],[TeamFavorite]]=Table1[[#This Row],[TeamHome]],Table1[[#This Row],[ScoreAway]]-Table1[[#This Row],[ScoreHome]],Table1[[#This Row],[ScoreHome]]-Table1[[#This Row],[ScoreAway]])</f>
        <v>7</v>
      </c>
      <c r="O8862">
        <f>IF(Table1[[#This Row],[SpreadActual]]&lt;Table1[[#This Row],[SpreadFavorite]],1,0)</f>
        <v>0</v>
      </c>
      <c r="P8862">
        <v>43</v>
      </c>
      <c r="Q8862" t="s">
        <v>175</v>
      </c>
      <c r="R8862" t="b">
        <v>0</v>
      </c>
      <c r="S8862">
        <v>27</v>
      </c>
      <c r="T8862">
        <v>8</v>
      </c>
      <c r="U8862">
        <v>81</v>
      </c>
    </row>
    <row r="8863" spans="1:22" x14ac:dyDescent="0.2">
      <c r="A8863" s="1">
        <v>38690</v>
      </c>
      <c r="B8863">
        <v>2005</v>
      </c>
      <c r="C8863">
        <f>_xlfn.MAXIFS(Table1[ScheduleWeekWritten],Table1[ScheduleSeason],Table1[[#This Row],[ScheduleSeason]])</f>
        <v>17</v>
      </c>
      <c r="D8863">
        <v>13</v>
      </c>
      <c r="E8863" cm="1">
        <f t="array" ref="E8863">_xlfn.XLOOKUP(Table1[[#This Row],[ScheduleWeekWritten]],Table3[Game],100+Table3[Increase],Table1[[#This Row],[ScheduleWeekWritten]])</f>
        <v>13</v>
      </c>
      <c r="F8863" t="b">
        <v>0</v>
      </c>
      <c r="G8863" t="s">
        <v>27</v>
      </c>
      <c r="H8863">
        <v>34</v>
      </c>
      <c r="I8863">
        <v>10</v>
      </c>
      <c r="J8863" t="s">
        <v>20</v>
      </c>
      <c r="K8863" t="s">
        <v>29</v>
      </c>
      <c r="L8863" t="str">
        <f>_xlfn.XLOOKUP(Table1[[#This Row],[TeamFavoriteID]],Table2[team_id],Table2[team_name],_xlfn.XLOOKUP(Table1[[#This Row],[TeamFavoriteID]],Table2[team_id_pfr],Table2[team_name],"Even"))</f>
        <v>Los Angeles Chargers</v>
      </c>
      <c r="M8863">
        <v>-10</v>
      </c>
      <c r="N8863">
        <f>IF(Table1[[#This Row],[TeamFavorite]]=Table1[[#This Row],[TeamHome]],Table1[[#This Row],[ScoreAway]]-Table1[[#This Row],[ScoreHome]],Table1[[#This Row],[ScoreHome]]-Table1[[#This Row],[ScoreAway]])</f>
        <v>24</v>
      </c>
      <c r="O8863">
        <f>IF(Table1[[#This Row],[SpreadActual]]&lt;Table1[[#This Row],[SpreadFavorite]],1,0)</f>
        <v>0</v>
      </c>
      <c r="P8863">
        <v>50.5</v>
      </c>
      <c r="Q8863" t="s">
        <v>94</v>
      </c>
      <c r="R8863" t="b">
        <v>0</v>
      </c>
      <c r="S8863">
        <v>57</v>
      </c>
      <c r="T8863">
        <v>6</v>
      </c>
      <c r="U8863">
        <v>52</v>
      </c>
    </row>
    <row r="8864" spans="1:22" x14ac:dyDescent="0.2">
      <c r="A8864" s="1">
        <v>38690</v>
      </c>
      <c r="B8864">
        <v>2005</v>
      </c>
      <c r="C8864">
        <f>_xlfn.MAXIFS(Table1[ScheduleWeekWritten],Table1[ScheduleSeason],Table1[[#This Row],[ScheduleSeason]])</f>
        <v>17</v>
      </c>
      <c r="D8864">
        <v>13</v>
      </c>
      <c r="E8864" cm="1">
        <f t="array" ref="E8864">_xlfn.XLOOKUP(Table1[[#This Row],[ScheduleWeekWritten]],Table3[Game],100+Table3[Increase],Table1[[#This Row],[ScheduleWeekWritten]])</f>
        <v>13</v>
      </c>
      <c r="F8864" t="b">
        <v>0</v>
      </c>
      <c r="G8864" t="s">
        <v>53</v>
      </c>
      <c r="H8864">
        <v>10</v>
      </c>
      <c r="I8864">
        <v>17</v>
      </c>
      <c r="J8864" t="s">
        <v>149</v>
      </c>
      <c r="K8864" t="s">
        <v>59</v>
      </c>
      <c r="L8864" t="str">
        <f>_xlfn.XLOOKUP(Table1[[#This Row],[TeamFavoriteID]],Table2[team_id],Table2[team_name],_xlfn.XLOOKUP(Table1[[#This Row],[TeamFavoriteID]],Table2[team_id_pfr],Table2[team_name],"Even"))</f>
        <v>Arizona Cardinals</v>
      </c>
      <c r="M8864">
        <v>-3</v>
      </c>
      <c r="N8864">
        <f>IF(Table1[[#This Row],[TeamFavorite]]=Table1[[#This Row],[TeamHome]],Table1[[#This Row],[ScoreAway]]-Table1[[#This Row],[ScoreHome]],Table1[[#This Row],[ScoreHome]]-Table1[[#This Row],[ScoreAway]])</f>
        <v>-7</v>
      </c>
      <c r="O8864">
        <f>IF(Table1[[#This Row],[SpreadActual]]&lt;Table1[[#This Row],[SpreadFavorite]],1,0)</f>
        <v>1</v>
      </c>
      <c r="P8864">
        <v>43.5</v>
      </c>
      <c r="Q8864" t="s">
        <v>118</v>
      </c>
      <c r="R8864" t="b">
        <v>0</v>
      </c>
      <c r="S8864">
        <v>49</v>
      </c>
      <c r="T8864">
        <v>8</v>
      </c>
      <c r="U8864">
        <v>59</v>
      </c>
    </row>
    <row r="8865" spans="1:22" x14ac:dyDescent="0.2">
      <c r="A8865" s="1">
        <v>38690</v>
      </c>
      <c r="B8865">
        <v>2005</v>
      </c>
      <c r="C8865">
        <f>_xlfn.MAXIFS(Table1[ScheduleWeekWritten],Table1[ScheduleSeason],Table1[[#This Row],[ScheduleSeason]])</f>
        <v>17</v>
      </c>
      <c r="D8865">
        <v>13</v>
      </c>
      <c r="E8865" cm="1">
        <f t="array" ref="E8865">_xlfn.XLOOKUP(Table1[[#This Row],[ScheduleWeekWritten]],Table3[Game],100+Table3[Increase],Table1[[#This Row],[ScheduleWeekWritten]])</f>
        <v>13</v>
      </c>
      <c r="F8865" t="b">
        <v>0</v>
      </c>
      <c r="G8865" t="s">
        <v>153</v>
      </c>
      <c r="H8865">
        <v>9</v>
      </c>
      <c r="I8865">
        <v>24</v>
      </c>
      <c r="J8865" t="s">
        <v>61</v>
      </c>
      <c r="K8865" t="s">
        <v>85</v>
      </c>
      <c r="L8865" t="str">
        <f>_xlfn.XLOOKUP(Table1[[#This Row],[TeamFavoriteID]],Table2[team_id],Table2[team_name],_xlfn.XLOOKUP(Table1[[#This Row],[TeamFavoriteID]],Table2[team_id_pfr],Table2[team_name],"Even"))</f>
        <v>Washington Commanders</v>
      </c>
      <c r="M8865">
        <v>-3</v>
      </c>
      <c r="N8865">
        <f>IF(Table1[[#This Row],[TeamFavorite]]=Table1[[#This Row],[TeamHome]],Table1[[#This Row],[ScoreAway]]-Table1[[#This Row],[ScoreHome]],Table1[[#This Row],[ScoreHome]]-Table1[[#This Row],[ScoreAway]])</f>
        <v>-15</v>
      </c>
      <c r="O8865">
        <f>IF(Table1[[#This Row],[SpreadActual]]&lt;Table1[[#This Row],[SpreadFavorite]],1,0)</f>
        <v>1</v>
      </c>
      <c r="P8865">
        <v>45</v>
      </c>
      <c r="Q8865" t="s">
        <v>157</v>
      </c>
      <c r="R8865" t="b">
        <v>0</v>
      </c>
      <c r="S8865">
        <v>72</v>
      </c>
      <c r="T8865">
        <v>0</v>
      </c>
      <c r="V8865" t="s">
        <v>103</v>
      </c>
    </row>
    <row r="8866" spans="1:22" x14ac:dyDescent="0.2">
      <c r="A8866" s="1">
        <v>38691</v>
      </c>
      <c r="B8866">
        <v>2005</v>
      </c>
      <c r="C8866">
        <f>_xlfn.MAXIFS(Table1[ScheduleWeekWritten],Table1[ScheduleSeason],Table1[[#This Row],[ScheduleSeason]])</f>
        <v>17</v>
      </c>
      <c r="D8866">
        <v>13</v>
      </c>
      <c r="E8866" cm="1">
        <f t="array" ref="E8866">_xlfn.XLOOKUP(Table1[[#This Row],[ScheduleWeekWritten]],Table3[Game],100+Table3[Increase],Table1[[#This Row],[ScheduleWeekWritten]])</f>
        <v>13</v>
      </c>
      <c r="F8866" t="b">
        <v>0</v>
      </c>
      <c r="G8866" t="s">
        <v>58</v>
      </c>
      <c r="H8866">
        <v>0</v>
      </c>
      <c r="I8866">
        <v>42</v>
      </c>
      <c r="J8866" t="s">
        <v>128</v>
      </c>
      <c r="K8866" t="s">
        <v>132</v>
      </c>
      <c r="L8866" t="str">
        <f>_xlfn.XLOOKUP(Table1[[#This Row],[TeamFavoriteID]],Table2[team_id],Table2[team_name],_xlfn.XLOOKUP(Table1[[#This Row],[TeamFavoriteID]],Table2[team_id_pfr],Table2[team_name],"Even"))</f>
        <v>Seattle Seahawks</v>
      </c>
      <c r="M8866">
        <v>-3</v>
      </c>
      <c r="N8866">
        <f>IF(Table1[[#This Row],[TeamFavorite]]=Table1[[#This Row],[TeamHome]],Table1[[#This Row],[ScoreAway]]-Table1[[#This Row],[ScoreHome]],Table1[[#This Row],[ScoreHome]]-Table1[[#This Row],[ScoreAway]])</f>
        <v>-42</v>
      </c>
      <c r="O8866">
        <f>IF(Table1[[#This Row],[SpreadActual]]&lt;Table1[[#This Row],[SpreadFavorite]],1,0)</f>
        <v>1</v>
      </c>
      <c r="P8866">
        <v>44</v>
      </c>
      <c r="Q8866" t="s">
        <v>183</v>
      </c>
      <c r="R8866" t="b">
        <v>0</v>
      </c>
      <c r="S8866">
        <v>34</v>
      </c>
      <c r="T8866">
        <v>7</v>
      </c>
      <c r="U8866">
        <v>58</v>
      </c>
    </row>
    <row r="8867" spans="1:22" x14ac:dyDescent="0.2">
      <c r="A8867" s="1">
        <v>38697</v>
      </c>
      <c r="B8867">
        <v>2005</v>
      </c>
      <c r="C8867">
        <f>_xlfn.MAXIFS(Table1[ScheduleWeekWritten],Table1[ScheduleSeason],Table1[[#This Row],[ScheduleSeason]])</f>
        <v>17</v>
      </c>
      <c r="D8867">
        <v>14</v>
      </c>
      <c r="E8867" cm="1">
        <f t="array" ref="E8867">_xlfn.XLOOKUP(Table1[[#This Row],[ScheduleWeekWritten]],Table3[Game],100+Table3[Increase],Table1[[#This Row],[ScheduleWeekWritten]])</f>
        <v>14</v>
      </c>
      <c r="F8867" t="b">
        <v>0</v>
      </c>
      <c r="G8867" t="s">
        <v>149</v>
      </c>
      <c r="H8867">
        <v>13</v>
      </c>
      <c r="I8867">
        <v>17</v>
      </c>
      <c r="J8867" t="s">
        <v>61</v>
      </c>
      <c r="K8867" t="s">
        <v>85</v>
      </c>
      <c r="L8867" t="str">
        <f>_xlfn.XLOOKUP(Table1[[#This Row],[TeamFavoriteID]],Table2[team_id],Table2[team_name],_xlfn.XLOOKUP(Table1[[#This Row],[TeamFavoriteID]],Table2[team_id_pfr],Table2[team_name],"Even"))</f>
        <v>Washington Commanders</v>
      </c>
      <c r="M8867">
        <v>-3</v>
      </c>
      <c r="N8867">
        <f>IF(Table1[[#This Row],[TeamFavorite]]=Table1[[#This Row],[TeamHome]],Table1[[#This Row],[ScoreAway]]-Table1[[#This Row],[ScoreHome]],Table1[[#This Row],[ScoreHome]]-Table1[[#This Row],[ScoreAway]])</f>
        <v>-4</v>
      </c>
      <c r="O8867">
        <f>IF(Table1[[#This Row],[SpreadActual]]&lt;Table1[[#This Row],[SpreadFavorite]],1,0)</f>
        <v>1</v>
      </c>
      <c r="P8867">
        <v>41.5</v>
      </c>
      <c r="Q8867" t="s">
        <v>150</v>
      </c>
      <c r="R8867" t="b">
        <v>0</v>
      </c>
      <c r="S8867">
        <v>56</v>
      </c>
      <c r="T8867">
        <v>4</v>
      </c>
      <c r="U8867">
        <v>22</v>
      </c>
    </row>
    <row r="8868" spans="1:22" x14ac:dyDescent="0.2">
      <c r="A8868" s="1">
        <v>38697</v>
      </c>
      <c r="B8868">
        <v>2005</v>
      </c>
      <c r="C8868">
        <f>_xlfn.MAXIFS(Table1[ScheduleWeekWritten],Table1[ScheduleSeason],Table1[[#This Row],[ScheduleSeason]])</f>
        <v>17</v>
      </c>
      <c r="D8868">
        <v>14</v>
      </c>
      <c r="E8868" cm="1">
        <f t="array" ref="E8868">_xlfn.XLOOKUP(Table1[[#This Row],[ScheduleWeekWritten]],Table3[Game],100+Table3[Increase],Table1[[#This Row],[ScheduleWeekWritten]])</f>
        <v>14</v>
      </c>
      <c r="F8868" t="b">
        <v>0</v>
      </c>
      <c r="G8868" t="s">
        <v>28</v>
      </c>
      <c r="H8868">
        <v>7</v>
      </c>
      <c r="I8868">
        <v>35</v>
      </c>
      <c r="J8868" t="s">
        <v>115</v>
      </c>
      <c r="K8868" t="s">
        <v>70</v>
      </c>
      <c r="L8868" t="str">
        <f>_xlfn.XLOOKUP(Table1[[#This Row],[TeamFavoriteID]],Table2[team_id],Table2[team_name],_xlfn.XLOOKUP(Table1[[#This Row],[TeamFavoriteID]],Table2[team_id_pfr],Table2[team_name],"Even"))</f>
        <v>Boston Patriots</v>
      </c>
      <c r="M8868">
        <v>-3.5</v>
      </c>
      <c r="N8868">
        <f>IF(Table1[[#This Row],[TeamFavorite]]=Table1[[#This Row],[TeamHome]],Table1[[#This Row],[ScoreAway]]-Table1[[#This Row],[ScoreHome]],Table1[[#This Row],[ScoreHome]]-Table1[[#This Row],[ScoreAway]])</f>
        <v>-28</v>
      </c>
      <c r="O8868">
        <f>IF(Table1[[#This Row],[SpreadActual]]&lt;Table1[[#This Row],[SpreadFavorite]],1,0)</f>
        <v>1</v>
      </c>
      <c r="P8868">
        <v>38</v>
      </c>
      <c r="Q8868" t="s">
        <v>123</v>
      </c>
      <c r="R8868" t="b">
        <v>0</v>
      </c>
      <c r="S8868">
        <v>29</v>
      </c>
      <c r="T8868">
        <v>16</v>
      </c>
      <c r="U8868">
        <v>74</v>
      </c>
    </row>
    <row r="8869" spans="1:22" x14ac:dyDescent="0.2">
      <c r="A8869" s="1">
        <v>38697</v>
      </c>
      <c r="B8869">
        <v>2005</v>
      </c>
      <c r="C8869">
        <f>_xlfn.MAXIFS(Table1[ScheduleWeekWritten],Table1[ScheduleSeason],Table1[[#This Row],[ScheduleSeason]])</f>
        <v>17</v>
      </c>
      <c r="D8869">
        <v>14</v>
      </c>
      <c r="E8869" cm="1">
        <f t="array" ref="E8869">_xlfn.XLOOKUP(Table1[[#This Row],[ScheduleWeekWritten]],Table3[Game],100+Table3[Increase],Table1[[#This Row],[ScheduleWeekWritten]])</f>
        <v>14</v>
      </c>
      <c r="F8869" t="b">
        <v>0</v>
      </c>
      <c r="G8869" t="s">
        <v>152</v>
      </c>
      <c r="H8869">
        <v>10</v>
      </c>
      <c r="I8869">
        <v>20</v>
      </c>
      <c r="J8869" t="s">
        <v>127</v>
      </c>
      <c r="K8869" t="s">
        <v>162</v>
      </c>
      <c r="L8869" t="str">
        <f>_xlfn.XLOOKUP(Table1[[#This Row],[TeamFavoriteID]],Table2[team_id],Table2[team_name],_xlfn.XLOOKUP(Table1[[#This Row],[TeamFavoriteID]],Table2[team_id_pfr],Table2[team_name],"Even"))</f>
        <v>Carolina Panthers</v>
      </c>
      <c r="M8869">
        <v>-5.5</v>
      </c>
      <c r="N8869">
        <f>IF(Table1[[#This Row],[TeamFavorite]]=Table1[[#This Row],[TeamHome]],Table1[[#This Row],[ScoreAway]]-Table1[[#This Row],[ScoreHome]],Table1[[#This Row],[ScoreHome]]-Table1[[#This Row],[ScoreAway]])</f>
        <v>10</v>
      </c>
      <c r="O8869">
        <f>IF(Table1[[#This Row],[SpreadActual]]&lt;Table1[[#This Row],[SpreadFavorite]],1,0)</f>
        <v>0</v>
      </c>
      <c r="P8869">
        <v>37</v>
      </c>
      <c r="Q8869" t="s">
        <v>160</v>
      </c>
      <c r="R8869" t="b">
        <v>0</v>
      </c>
      <c r="S8869">
        <v>40</v>
      </c>
      <c r="T8869">
        <v>8</v>
      </c>
      <c r="U8869">
        <v>58</v>
      </c>
    </row>
    <row r="8870" spans="1:22" x14ac:dyDescent="0.2">
      <c r="A8870" s="1">
        <v>38697</v>
      </c>
      <c r="B8870">
        <v>2005</v>
      </c>
      <c r="C8870">
        <f>_xlfn.MAXIFS(Table1[ScheduleWeekWritten],Table1[ScheduleSeason],Table1[[#This Row],[ScheduleSeason]])</f>
        <v>17</v>
      </c>
      <c r="D8870">
        <v>14</v>
      </c>
      <c r="E8870" cm="1">
        <f t="array" ref="E8870">_xlfn.XLOOKUP(Table1[[#This Row],[ScheduleWeekWritten]],Table3[Game],100+Table3[Increase],Table1[[#This Row],[ScheduleWeekWritten]])</f>
        <v>14</v>
      </c>
      <c r="F8870" t="b">
        <v>0</v>
      </c>
      <c r="G8870" t="s">
        <v>101</v>
      </c>
      <c r="H8870">
        <v>23</v>
      </c>
      <c r="I8870">
        <v>20</v>
      </c>
      <c r="J8870" t="s">
        <v>62</v>
      </c>
      <c r="K8870" t="s">
        <v>104</v>
      </c>
      <c r="L8870" t="str">
        <f>_xlfn.XLOOKUP(Table1[[#This Row],[TeamFavoriteID]],Table2[team_id],Table2[team_name],_xlfn.XLOOKUP(Table1[[#This Row],[TeamFavoriteID]],Table2[team_id_pfr],Table2[team_name],"Even"))</f>
        <v>Cincinnati Bengals</v>
      </c>
      <c r="M8870">
        <v>-12.5</v>
      </c>
      <c r="N8870">
        <f>IF(Table1[[#This Row],[TeamFavorite]]=Table1[[#This Row],[TeamHome]],Table1[[#This Row],[ScoreAway]]-Table1[[#This Row],[ScoreHome]],Table1[[#This Row],[ScoreHome]]-Table1[[#This Row],[ScoreAway]])</f>
        <v>-3</v>
      </c>
      <c r="O8870">
        <f>IF(Table1[[#This Row],[SpreadActual]]&lt;Table1[[#This Row],[SpreadFavorite]],1,0)</f>
        <v>0</v>
      </c>
      <c r="P8870">
        <v>41.5</v>
      </c>
      <c r="Q8870" t="s">
        <v>173</v>
      </c>
      <c r="R8870" t="b">
        <v>0</v>
      </c>
      <c r="S8870">
        <v>33</v>
      </c>
      <c r="T8870">
        <v>17</v>
      </c>
      <c r="U8870">
        <v>73</v>
      </c>
    </row>
    <row r="8871" spans="1:22" x14ac:dyDescent="0.2">
      <c r="A8871" s="1">
        <v>38697</v>
      </c>
      <c r="B8871">
        <v>2005</v>
      </c>
      <c r="C8871">
        <f>_xlfn.MAXIFS(Table1[ScheduleWeekWritten],Table1[ScheduleSeason],Table1[[#This Row],[ScheduleSeason]])</f>
        <v>17</v>
      </c>
      <c r="D8871">
        <v>14</v>
      </c>
      <c r="E8871" cm="1">
        <f t="array" ref="E8871">_xlfn.XLOOKUP(Table1[[#This Row],[ScheduleWeekWritten]],Table3[Game],100+Table3[Increase],Table1[[#This Row],[ScheduleWeekWritten]])</f>
        <v>14</v>
      </c>
      <c r="F8871" t="b">
        <v>0</v>
      </c>
      <c r="G8871" t="s">
        <v>67</v>
      </c>
      <c r="H8871">
        <v>31</v>
      </c>
      <c r="I8871">
        <v>28</v>
      </c>
      <c r="J8871" t="s">
        <v>42</v>
      </c>
      <c r="K8871" t="s">
        <v>68</v>
      </c>
      <c r="L8871" t="str">
        <f>_xlfn.XLOOKUP(Table1[[#This Row],[TeamFavoriteID]],Table2[team_id],Table2[team_name],_xlfn.XLOOKUP(Table1[[#This Row],[TeamFavoriteID]],Table2[team_id_pfr],Table2[team_name],"Even"))</f>
        <v>Dallas Cowboys</v>
      </c>
      <c r="M8871">
        <v>-3</v>
      </c>
      <c r="N8871">
        <f>IF(Table1[[#This Row],[TeamFavorite]]=Table1[[#This Row],[TeamHome]],Table1[[#This Row],[ScoreAway]]-Table1[[#This Row],[ScoreHome]],Table1[[#This Row],[ScoreHome]]-Table1[[#This Row],[ScoreAway]])</f>
        <v>-3</v>
      </c>
      <c r="O8871">
        <f>IF(Table1[[#This Row],[SpreadActual]]&lt;Table1[[#This Row],[SpreadFavorite]],1,0)</f>
        <v>0</v>
      </c>
      <c r="P8871">
        <v>44</v>
      </c>
      <c r="Q8871" t="s">
        <v>119</v>
      </c>
      <c r="R8871" t="b">
        <v>0</v>
      </c>
      <c r="S8871">
        <v>49</v>
      </c>
      <c r="T8871">
        <v>10</v>
      </c>
      <c r="U8871">
        <v>36</v>
      </c>
    </row>
    <row r="8872" spans="1:22" x14ac:dyDescent="0.2">
      <c r="A8872" s="1">
        <v>38697</v>
      </c>
      <c r="B8872">
        <v>2005</v>
      </c>
      <c r="C8872">
        <f>_xlfn.MAXIFS(Table1[ScheduleWeekWritten],Table1[ScheduleSeason],Table1[[#This Row],[ScheduleSeason]])</f>
        <v>17</v>
      </c>
      <c r="D8872">
        <v>14</v>
      </c>
      <c r="E8872" cm="1">
        <f t="array" ref="E8872">_xlfn.XLOOKUP(Table1[[#This Row],[ScheduleWeekWritten]],Table3[Game],100+Table3[Increase],Table1[[#This Row],[ScheduleWeekWritten]])</f>
        <v>14</v>
      </c>
      <c r="F8872" t="b">
        <v>0</v>
      </c>
      <c r="G8872" t="s">
        <v>24</v>
      </c>
      <c r="H8872">
        <v>12</v>
      </c>
      <c r="I8872">
        <v>10</v>
      </c>
      <c r="J8872" t="s">
        <v>158</v>
      </c>
      <c r="K8872" t="s">
        <v>88</v>
      </c>
      <c r="L8872" t="str">
        <f>_xlfn.XLOOKUP(Table1[[#This Row],[TeamFavoriteID]],Table2[team_id],Table2[team_name],_xlfn.XLOOKUP(Table1[[#This Row],[TeamFavoriteID]],Table2[team_id_pfr],Table2[team_name],"Even"))</f>
        <v>Denver Broncos</v>
      </c>
      <c r="M8872">
        <v>-14</v>
      </c>
      <c r="N8872">
        <f>IF(Table1[[#This Row],[TeamFavorite]]=Table1[[#This Row],[TeamHome]],Table1[[#This Row],[ScoreAway]]-Table1[[#This Row],[ScoreHome]],Table1[[#This Row],[ScoreHome]]-Table1[[#This Row],[ScoreAway]])</f>
        <v>-2</v>
      </c>
      <c r="O8872">
        <f>IF(Table1[[#This Row],[SpreadActual]]&lt;Table1[[#This Row],[SpreadFavorite]],1,0)</f>
        <v>0</v>
      </c>
      <c r="P8872">
        <v>40.5</v>
      </c>
      <c r="Q8872" t="s">
        <v>174</v>
      </c>
      <c r="R8872" t="b">
        <v>0</v>
      </c>
      <c r="S8872">
        <v>28</v>
      </c>
      <c r="T8872">
        <v>10</v>
      </c>
      <c r="U8872">
        <v>56</v>
      </c>
    </row>
    <row r="8873" spans="1:22" x14ac:dyDescent="0.2">
      <c r="A8873" s="1">
        <v>38697</v>
      </c>
      <c r="B8873">
        <v>2005</v>
      </c>
      <c r="C8873">
        <f>_xlfn.MAXIFS(Table1[ScheduleWeekWritten],Table1[ScheduleSeason],Table1[[#This Row],[ScheduleSeason]])</f>
        <v>17</v>
      </c>
      <c r="D8873">
        <v>14</v>
      </c>
      <c r="E8873" cm="1">
        <f t="array" ref="E8873">_xlfn.XLOOKUP(Table1[[#This Row],[ScheduleWeekWritten]],Table3[Game],100+Table3[Increase],Table1[[#This Row],[ScheduleWeekWritten]])</f>
        <v>14</v>
      </c>
      <c r="F8873" t="b">
        <v>0</v>
      </c>
      <c r="G8873" t="s">
        <v>33</v>
      </c>
      <c r="H8873">
        <v>16</v>
      </c>
      <c r="I8873">
        <v>13</v>
      </c>
      <c r="J8873" t="s">
        <v>45</v>
      </c>
      <c r="K8873" t="s">
        <v>35</v>
      </c>
      <c r="L8873" t="str">
        <f>_xlfn.XLOOKUP(Table1[[#This Row],[TeamFavoriteID]],Table2[team_id],Table2[team_name],_xlfn.XLOOKUP(Table1[[#This Row],[TeamFavoriteID]],Table2[team_id_pfr],Table2[team_name],"Even"))</f>
        <v>Green Bay Packers</v>
      </c>
      <c r="M8873">
        <v>-5.5</v>
      </c>
      <c r="N8873">
        <f>IF(Table1[[#This Row],[TeamFavorite]]=Table1[[#This Row],[TeamHome]],Table1[[#This Row],[ScoreAway]]-Table1[[#This Row],[ScoreHome]],Table1[[#This Row],[ScoreHome]]-Table1[[#This Row],[ScoreAway]])</f>
        <v>-3</v>
      </c>
      <c r="O8873">
        <f>IF(Table1[[#This Row],[SpreadActual]]&lt;Table1[[#This Row],[SpreadFavorite]],1,0)</f>
        <v>0</v>
      </c>
      <c r="P8873">
        <v>37</v>
      </c>
      <c r="Q8873" t="s">
        <v>82</v>
      </c>
      <c r="R8873" t="b">
        <v>0</v>
      </c>
      <c r="S8873">
        <v>23</v>
      </c>
      <c r="T8873">
        <v>13</v>
      </c>
      <c r="U8873">
        <v>69</v>
      </c>
    </row>
    <row r="8874" spans="1:22" x14ac:dyDescent="0.2">
      <c r="A8874" s="1">
        <v>38697</v>
      </c>
      <c r="B8874">
        <v>2005</v>
      </c>
      <c r="C8874">
        <f>_xlfn.MAXIFS(Table1[ScheduleWeekWritten],Table1[ScheduleSeason],Table1[[#This Row],[ScheduleSeason]])</f>
        <v>17</v>
      </c>
      <c r="D8874">
        <v>14</v>
      </c>
      <c r="E8874" cm="1">
        <f t="array" ref="E8874">_xlfn.XLOOKUP(Table1[[#This Row],[ScheduleWeekWritten]],Table3[Game],100+Table3[Increase],Table1[[#This Row],[ScheduleWeekWritten]])</f>
        <v>14</v>
      </c>
      <c r="F8874" t="b">
        <v>0</v>
      </c>
      <c r="G8874" t="s">
        <v>154</v>
      </c>
      <c r="H8874">
        <v>18</v>
      </c>
      <c r="I8874">
        <v>26</v>
      </c>
      <c r="J8874" t="s">
        <v>140</v>
      </c>
      <c r="K8874" t="s">
        <v>72</v>
      </c>
      <c r="L8874" t="str">
        <f>_xlfn.XLOOKUP(Table1[[#This Row],[TeamFavoriteID]],Table2[team_id],Table2[team_name],_xlfn.XLOOKUP(Table1[[#This Row],[TeamFavoriteID]],Table2[team_id_pfr],Table2[team_name],"Even"))</f>
        <v>Baltimore Colts</v>
      </c>
      <c r="M8874">
        <v>-7.5</v>
      </c>
      <c r="N8874">
        <f>IF(Table1[[#This Row],[TeamFavorite]]=Table1[[#This Row],[TeamHome]],Table1[[#This Row],[ScoreAway]]-Table1[[#This Row],[ScoreHome]],Table1[[#This Row],[ScoreHome]]-Table1[[#This Row],[ScoreAway]])</f>
        <v>-8</v>
      </c>
      <c r="O8874">
        <f>IF(Table1[[#This Row],[SpreadActual]]&lt;Table1[[#This Row],[SpreadFavorite]],1,0)</f>
        <v>1</v>
      </c>
      <c r="P8874">
        <v>43</v>
      </c>
      <c r="Q8874" t="s">
        <v>155</v>
      </c>
      <c r="R8874" t="b">
        <v>0</v>
      </c>
      <c r="S8874">
        <v>57</v>
      </c>
      <c r="T8874">
        <v>10</v>
      </c>
      <c r="U8874">
        <v>55</v>
      </c>
    </row>
    <row r="8875" spans="1:22" x14ac:dyDescent="0.2">
      <c r="A8875" s="1">
        <v>38697</v>
      </c>
      <c r="B8875">
        <v>2005</v>
      </c>
      <c r="C8875">
        <f>_xlfn.MAXIFS(Table1[ScheduleWeekWritten],Table1[ScheduleSeason],Table1[[#This Row],[ScheduleSeason]])</f>
        <v>17</v>
      </c>
      <c r="D8875">
        <v>14</v>
      </c>
      <c r="E8875" cm="1">
        <f t="array" ref="E8875">_xlfn.XLOOKUP(Table1[[#This Row],[ScheduleWeekWritten]],Table3[Game],100+Table3[Increase],Table1[[#This Row],[ScheduleWeekWritten]])</f>
        <v>14</v>
      </c>
      <c r="F8875" t="b">
        <v>0</v>
      </c>
      <c r="G8875" t="s">
        <v>54</v>
      </c>
      <c r="H8875">
        <v>27</v>
      </c>
      <c r="I8875">
        <v>13</v>
      </c>
      <c r="J8875" t="s">
        <v>153</v>
      </c>
      <c r="K8875" t="s">
        <v>55</v>
      </c>
      <c r="L8875" t="str">
        <f>_xlfn.XLOOKUP(Table1[[#This Row],[TeamFavoriteID]],Table2[team_id],Table2[team_name],_xlfn.XLOOKUP(Table1[[#This Row],[TeamFavoriteID]],Table2[team_id_pfr],Table2[team_name],"Even"))</f>
        <v>Minnesota Vikings</v>
      </c>
      <c r="M8875">
        <v>-7</v>
      </c>
      <c r="N8875">
        <f>IF(Table1[[#This Row],[TeamFavorite]]=Table1[[#This Row],[TeamHome]],Table1[[#This Row],[ScoreAway]]-Table1[[#This Row],[ScoreHome]],Table1[[#This Row],[ScoreHome]]-Table1[[#This Row],[ScoreAway]])</f>
        <v>-14</v>
      </c>
      <c r="O8875">
        <f>IF(Table1[[#This Row],[SpreadActual]]&lt;Table1[[#This Row],[SpreadFavorite]],1,0)</f>
        <v>1</v>
      </c>
      <c r="P8875">
        <v>45.5</v>
      </c>
      <c r="Q8875" t="s">
        <v>137</v>
      </c>
      <c r="R8875" t="b">
        <v>0</v>
      </c>
      <c r="S8875">
        <v>72</v>
      </c>
      <c r="T8875">
        <v>0</v>
      </c>
      <c r="V8875" t="s">
        <v>103</v>
      </c>
    </row>
    <row r="8876" spans="1:22" x14ac:dyDescent="0.2">
      <c r="A8876" s="1">
        <v>38697</v>
      </c>
      <c r="B8876">
        <v>2005</v>
      </c>
      <c r="C8876">
        <f>_xlfn.MAXIFS(Table1[ScheduleWeekWritten],Table1[ScheduleSeason],Table1[[#This Row],[ScheduleSeason]])</f>
        <v>17</v>
      </c>
      <c r="D8876">
        <v>14</v>
      </c>
      <c r="E8876" cm="1">
        <f t="array" ref="E8876">_xlfn.XLOOKUP(Table1[[#This Row],[ScheduleWeekWritten]],Table3[Game],100+Table3[Increase],Table1[[#This Row],[ScheduleWeekWritten]])</f>
        <v>14</v>
      </c>
      <c r="F8876" t="b">
        <v>0</v>
      </c>
      <c r="G8876" t="s">
        <v>31</v>
      </c>
      <c r="H8876">
        <v>26</v>
      </c>
      <c r="I8876">
        <v>10</v>
      </c>
      <c r="J8876" t="s">
        <v>20</v>
      </c>
      <c r="K8876" t="s">
        <v>21</v>
      </c>
      <c r="L8876" t="str">
        <f>_xlfn.XLOOKUP(Table1[[#This Row],[TeamFavoriteID]],Table2[team_id],Table2[team_name],_xlfn.XLOOKUP(Table1[[#This Row],[TeamFavoriteID]],Table2[team_id_pfr],Table2[team_name],"Even"))</f>
        <v>Las Vegas Raiders</v>
      </c>
      <c r="M8876">
        <v>-3</v>
      </c>
      <c r="N8876">
        <f>IF(Table1[[#This Row],[TeamFavorite]]=Table1[[#This Row],[TeamHome]],Table1[[#This Row],[ScoreAway]]-Table1[[#This Row],[ScoreHome]],Table1[[#This Row],[ScoreHome]]-Table1[[#This Row],[ScoreAway]])</f>
        <v>16</v>
      </c>
      <c r="O8876">
        <f>IF(Table1[[#This Row],[SpreadActual]]&lt;Table1[[#This Row],[SpreadFavorite]],1,0)</f>
        <v>0</v>
      </c>
      <c r="P8876">
        <v>37.5</v>
      </c>
      <c r="Q8876" t="s">
        <v>126</v>
      </c>
      <c r="R8876" t="b">
        <v>0</v>
      </c>
      <c r="S8876">
        <v>36</v>
      </c>
      <c r="T8876">
        <v>11</v>
      </c>
      <c r="U8876">
        <v>64</v>
      </c>
    </row>
    <row r="8877" spans="1:22" x14ac:dyDescent="0.2">
      <c r="A8877" s="1">
        <v>38697</v>
      </c>
      <c r="B8877">
        <v>2005</v>
      </c>
      <c r="C8877">
        <f>_xlfn.MAXIFS(Table1[ScheduleWeekWritten],Table1[ScheduleSeason],Table1[[#This Row],[ScheduleSeason]])</f>
        <v>17</v>
      </c>
      <c r="D8877">
        <v>14</v>
      </c>
      <c r="E8877" cm="1">
        <f t="array" ref="E8877">_xlfn.XLOOKUP(Table1[[#This Row],[ScheduleWeekWritten]],Table3[Game],100+Table3[Increase],Table1[[#This Row],[ScheduleWeekWritten]])</f>
        <v>14</v>
      </c>
      <c r="F8877" t="b">
        <v>0</v>
      </c>
      <c r="G8877" t="s">
        <v>58</v>
      </c>
      <c r="H8877">
        <v>23</v>
      </c>
      <c r="I8877">
        <v>26</v>
      </c>
      <c r="J8877" t="s">
        <v>50</v>
      </c>
      <c r="K8877" t="s">
        <v>90</v>
      </c>
      <c r="L8877" t="str">
        <f>_xlfn.XLOOKUP(Table1[[#This Row],[TeamFavoriteID]],Table2[team_id],Table2[team_name],_xlfn.XLOOKUP(Table1[[#This Row],[TeamFavoriteID]],Table2[team_id_pfr],Table2[team_name],"Even"))</f>
        <v>New York Giants</v>
      </c>
      <c r="M8877">
        <v>-3</v>
      </c>
      <c r="N8877">
        <f>IF(Table1[[#This Row],[TeamFavorite]]=Table1[[#This Row],[TeamHome]],Table1[[#This Row],[ScoreAway]]-Table1[[#This Row],[ScoreHome]],Table1[[#This Row],[ScoreHome]]-Table1[[#This Row],[ScoreAway]])</f>
        <v>-3</v>
      </c>
      <c r="O8877">
        <f>IF(Table1[[#This Row],[SpreadActual]]&lt;Table1[[#This Row],[SpreadFavorite]],1,0)</f>
        <v>0</v>
      </c>
      <c r="P8877">
        <v>40</v>
      </c>
      <c r="Q8877" t="s">
        <v>183</v>
      </c>
      <c r="R8877" t="b">
        <v>0</v>
      </c>
      <c r="S8877">
        <v>32</v>
      </c>
      <c r="T8877">
        <v>7</v>
      </c>
      <c r="U8877">
        <v>75</v>
      </c>
    </row>
    <row r="8878" spans="1:22" x14ac:dyDescent="0.2">
      <c r="A8878" s="1">
        <v>38697</v>
      </c>
      <c r="B8878">
        <v>2005</v>
      </c>
      <c r="C8878">
        <f>_xlfn.MAXIFS(Table1[ScheduleWeekWritten],Table1[ScheduleSeason],Table1[[#This Row],[ScheduleSeason]])</f>
        <v>17</v>
      </c>
      <c r="D8878">
        <v>14</v>
      </c>
      <c r="E8878" cm="1">
        <f t="array" ref="E8878">_xlfn.XLOOKUP(Table1[[#This Row],[ScheduleWeekWritten]],Table3[Game],100+Table3[Increase],Table1[[#This Row],[ScheduleWeekWritten]])</f>
        <v>14</v>
      </c>
      <c r="F8878" t="b">
        <v>0</v>
      </c>
      <c r="G8878" t="s">
        <v>49</v>
      </c>
      <c r="H8878">
        <v>21</v>
      </c>
      <c r="I8878">
        <v>9</v>
      </c>
      <c r="J8878" t="s">
        <v>46</v>
      </c>
      <c r="K8878" t="s">
        <v>51</v>
      </c>
      <c r="L8878" t="str">
        <f>_xlfn.XLOOKUP(Table1[[#This Row],[TeamFavoriteID]],Table2[team_id],Table2[team_name],_xlfn.XLOOKUP(Table1[[#This Row],[TeamFavoriteID]],Table2[team_id_pfr],Table2[team_name],"Even"))</f>
        <v>Pittsburgh Steelers</v>
      </c>
      <c r="M8878">
        <v>-4</v>
      </c>
      <c r="N8878">
        <f>IF(Table1[[#This Row],[TeamFavorite]]=Table1[[#This Row],[TeamHome]],Table1[[#This Row],[ScoreAway]]-Table1[[#This Row],[ScoreHome]],Table1[[#This Row],[ScoreHome]]-Table1[[#This Row],[ScoreAway]])</f>
        <v>-12</v>
      </c>
      <c r="O8878">
        <f>IF(Table1[[#This Row],[SpreadActual]]&lt;Table1[[#This Row],[SpreadFavorite]],1,0)</f>
        <v>1</v>
      </c>
      <c r="P8878">
        <v>32</v>
      </c>
      <c r="Q8878" t="s">
        <v>175</v>
      </c>
      <c r="R8878" t="b">
        <v>0</v>
      </c>
      <c r="S8878">
        <v>30</v>
      </c>
      <c r="T8878">
        <v>10</v>
      </c>
      <c r="U8878">
        <v>74</v>
      </c>
      <c r="V8878" t="s">
        <v>120</v>
      </c>
    </row>
    <row r="8879" spans="1:22" x14ac:dyDescent="0.2">
      <c r="A8879" s="1">
        <v>38697</v>
      </c>
      <c r="B8879">
        <v>2005</v>
      </c>
      <c r="C8879">
        <f>_xlfn.MAXIFS(Table1[ScheduleWeekWritten],Table1[ScheduleSeason],Table1[[#This Row],[ScheduleSeason]])</f>
        <v>17</v>
      </c>
      <c r="D8879">
        <v>14</v>
      </c>
      <c r="E8879" cm="1">
        <f t="array" ref="E8879">_xlfn.XLOOKUP(Table1[[#This Row],[ScheduleWeekWritten]],Table3[Game],100+Table3[Increase],Table1[[#This Row],[ScheduleWeekWritten]])</f>
        <v>14</v>
      </c>
      <c r="F8879" t="b">
        <v>0</v>
      </c>
      <c r="G8879" t="s">
        <v>27</v>
      </c>
      <c r="H8879">
        <v>21</v>
      </c>
      <c r="I8879">
        <v>23</v>
      </c>
      <c r="J8879" t="s">
        <v>19</v>
      </c>
      <c r="K8879" t="s">
        <v>29</v>
      </c>
      <c r="L8879" t="str">
        <f>_xlfn.XLOOKUP(Table1[[#This Row],[TeamFavoriteID]],Table2[team_id],Table2[team_name],_xlfn.XLOOKUP(Table1[[#This Row],[TeamFavoriteID]],Table2[team_id_pfr],Table2[team_name],"Even"))</f>
        <v>Los Angeles Chargers</v>
      </c>
      <c r="M8879">
        <v>-13.5</v>
      </c>
      <c r="N8879">
        <f>IF(Table1[[#This Row],[TeamFavorite]]=Table1[[#This Row],[TeamHome]],Table1[[#This Row],[ScoreAway]]-Table1[[#This Row],[ScoreHome]],Table1[[#This Row],[ScoreHome]]-Table1[[#This Row],[ScoreAway]])</f>
        <v>-2</v>
      </c>
      <c r="O8879">
        <f>IF(Table1[[#This Row],[SpreadActual]]&lt;Table1[[#This Row],[SpreadFavorite]],1,0)</f>
        <v>0</v>
      </c>
      <c r="P8879">
        <v>45</v>
      </c>
      <c r="Q8879" t="s">
        <v>94</v>
      </c>
      <c r="R8879" t="b">
        <v>0</v>
      </c>
      <c r="S8879">
        <v>61</v>
      </c>
      <c r="T8879">
        <v>4</v>
      </c>
      <c r="U8879">
        <v>36</v>
      </c>
    </row>
    <row r="8880" spans="1:22" x14ac:dyDescent="0.2">
      <c r="A8880" s="1">
        <v>38697</v>
      </c>
      <c r="B8880">
        <v>2005</v>
      </c>
      <c r="C8880">
        <f>_xlfn.MAXIFS(Table1[ScheduleWeekWritten],Table1[ScheduleSeason],Table1[[#This Row],[ScheduleSeason]])</f>
        <v>17</v>
      </c>
      <c r="D8880">
        <v>14</v>
      </c>
      <c r="E8880" cm="1">
        <f t="array" ref="E8880">_xlfn.XLOOKUP(Table1[[#This Row],[ScheduleWeekWritten]],Table3[Game],100+Table3[Increase],Table1[[#This Row],[ScheduleWeekWritten]])</f>
        <v>14</v>
      </c>
      <c r="F8880" t="b">
        <v>0</v>
      </c>
      <c r="G8880" t="s">
        <v>128</v>
      </c>
      <c r="H8880">
        <v>41</v>
      </c>
      <c r="I8880">
        <v>3</v>
      </c>
      <c r="J8880" t="s">
        <v>53</v>
      </c>
      <c r="K8880" t="s">
        <v>132</v>
      </c>
      <c r="L8880" t="str">
        <f>_xlfn.XLOOKUP(Table1[[#This Row],[TeamFavoriteID]],Table2[team_id],Table2[team_name],_xlfn.XLOOKUP(Table1[[#This Row],[TeamFavoriteID]],Table2[team_id_pfr],Table2[team_name],"Even"))</f>
        <v>Seattle Seahawks</v>
      </c>
      <c r="M8880">
        <v>-15.5</v>
      </c>
      <c r="N8880">
        <f>IF(Table1[[#This Row],[TeamFavorite]]=Table1[[#This Row],[TeamHome]],Table1[[#This Row],[ScoreAway]]-Table1[[#This Row],[ScoreHome]],Table1[[#This Row],[ScoreHome]]-Table1[[#This Row],[ScoreAway]])</f>
        <v>-38</v>
      </c>
      <c r="O8880">
        <f>IF(Table1[[#This Row],[SpreadActual]]&lt;Table1[[#This Row],[SpreadFavorite]],1,0)</f>
        <v>1</v>
      </c>
      <c r="P8880">
        <v>45</v>
      </c>
      <c r="Q8880" t="s">
        <v>180</v>
      </c>
      <c r="R8880" t="b">
        <v>0</v>
      </c>
      <c r="S8880">
        <v>35</v>
      </c>
      <c r="T8880">
        <v>4</v>
      </c>
      <c r="U8880">
        <v>92</v>
      </c>
    </row>
    <row r="8881" spans="1:22" x14ac:dyDescent="0.2">
      <c r="A8881" s="1">
        <v>38697</v>
      </c>
      <c r="B8881">
        <v>2005</v>
      </c>
      <c r="C8881">
        <f>_xlfn.MAXIFS(Table1[ScheduleWeekWritten],Table1[ScheduleSeason],Table1[[#This Row],[ScheduleSeason]])</f>
        <v>17</v>
      </c>
      <c r="D8881">
        <v>14</v>
      </c>
      <c r="E8881" cm="1">
        <f t="array" ref="E8881">_xlfn.XLOOKUP(Table1[[#This Row],[ScheduleWeekWritten]],Table3[Game],100+Table3[Increase],Table1[[#This Row],[ScheduleWeekWritten]])</f>
        <v>14</v>
      </c>
      <c r="F8881" t="b">
        <v>0</v>
      </c>
      <c r="G8881" t="s">
        <v>171</v>
      </c>
      <c r="H8881">
        <v>13</v>
      </c>
      <c r="I8881">
        <v>10</v>
      </c>
      <c r="J8881" t="s">
        <v>177</v>
      </c>
      <c r="K8881" t="s">
        <v>25</v>
      </c>
      <c r="L8881" t="str">
        <f>_xlfn.XLOOKUP(Table1[[#This Row],[TeamFavoriteID]],Table2[team_id],Table2[team_name],_xlfn.XLOOKUP(Table1[[#This Row],[TeamFavoriteID]],Table2[team_id_pfr],Table2[team_name],"Even"))</f>
        <v>Houston Oilers</v>
      </c>
      <c r="M8881">
        <v>-6.5</v>
      </c>
      <c r="N8881">
        <f>IF(Table1[[#This Row],[TeamFavorite]]=Table1[[#This Row],[TeamHome]],Table1[[#This Row],[ScoreAway]]-Table1[[#This Row],[ScoreHome]],Table1[[#This Row],[ScoreHome]]-Table1[[#This Row],[ScoreAway]])</f>
        <v>3</v>
      </c>
      <c r="O8881">
        <f>IF(Table1[[#This Row],[SpreadActual]]&lt;Table1[[#This Row],[SpreadFavorite]],1,0)</f>
        <v>0</v>
      </c>
      <c r="P8881">
        <v>44</v>
      </c>
      <c r="Q8881" t="s">
        <v>172</v>
      </c>
      <c r="R8881" t="b">
        <v>0</v>
      </c>
      <c r="S8881">
        <v>40</v>
      </c>
      <c r="T8881">
        <v>11</v>
      </c>
      <c r="U8881">
        <v>55</v>
      </c>
    </row>
    <row r="8882" spans="1:22" x14ac:dyDescent="0.2">
      <c r="A8882" s="1">
        <v>38698</v>
      </c>
      <c r="B8882">
        <v>2005</v>
      </c>
      <c r="C8882">
        <f>_xlfn.MAXIFS(Table1[ScheduleWeekWritten],Table1[ScheduleSeason],Table1[[#This Row],[ScheduleSeason]])</f>
        <v>17</v>
      </c>
      <c r="D8882">
        <v>14</v>
      </c>
      <c r="E8882" cm="1">
        <f t="array" ref="E8882">_xlfn.XLOOKUP(Table1[[#This Row],[ScheduleWeekWritten]],Table3[Game],100+Table3[Increase],Table1[[#This Row],[ScheduleWeekWritten]])</f>
        <v>14</v>
      </c>
      <c r="F8882" t="b">
        <v>0</v>
      </c>
      <c r="G8882" t="s">
        <v>38</v>
      </c>
      <c r="H8882">
        <v>36</v>
      </c>
      <c r="I8882">
        <v>17</v>
      </c>
      <c r="J8882" t="s">
        <v>95</v>
      </c>
      <c r="K8882" t="s">
        <v>109</v>
      </c>
      <c r="L8882" t="str">
        <f>_xlfn.XLOOKUP(Table1[[#This Row],[TeamFavoriteID]],Table2[team_id],Table2[team_name],_xlfn.XLOOKUP(Table1[[#This Row],[TeamFavoriteID]],Table2[team_id_pfr],Table2[team_name],"Even"))</f>
        <v>Atlanta Falcons</v>
      </c>
      <c r="M8882">
        <v>-10</v>
      </c>
      <c r="N8882">
        <f>IF(Table1[[#This Row],[TeamFavorite]]=Table1[[#This Row],[TeamHome]],Table1[[#This Row],[ScoreAway]]-Table1[[#This Row],[ScoreHome]],Table1[[#This Row],[ScoreHome]]-Table1[[#This Row],[ScoreAway]])</f>
        <v>-19</v>
      </c>
      <c r="O8882">
        <f>IF(Table1[[#This Row],[SpreadActual]]&lt;Table1[[#This Row],[SpreadFavorite]],1,0)</f>
        <v>1</v>
      </c>
      <c r="P8882">
        <v>44</v>
      </c>
      <c r="Q8882" t="s">
        <v>148</v>
      </c>
      <c r="R8882" t="b">
        <v>0</v>
      </c>
      <c r="S8882">
        <v>72</v>
      </c>
      <c r="T8882">
        <v>0</v>
      </c>
      <c r="V8882" t="s">
        <v>103</v>
      </c>
    </row>
    <row r="8883" spans="1:22" x14ac:dyDescent="0.2">
      <c r="A8883" s="1">
        <v>38703</v>
      </c>
      <c r="B8883">
        <v>2005</v>
      </c>
      <c r="C8883">
        <f>_xlfn.MAXIFS(Table1[ScheduleWeekWritten],Table1[ScheduleSeason],Table1[[#This Row],[ScheduleSeason]])</f>
        <v>17</v>
      </c>
      <c r="D8883">
        <v>15</v>
      </c>
      <c r="E8883" cm="1">
        <f t="array" ref="E8883">_xlfn.XLOOKUP(Table1[[#This Row],[ScheduleWeekWritten]],Table3[Game],100+Table3[Increase],Table1[[#This Row],[ScheduleWeekWritten]])</f>
        <v>15</v>
      </c>
      <c r="F8883" t="b">
        <v>0</v>
      </c>
      <c r="G8883" t="s">
        <v>28</v>
      </c>
      <c r="H8883">
        <v>17</v>
      </c>
      <c r="I8883">
        <v>28</v>
      </c>
      <c r="J8883" t="s">
        <v>24</v>
      </c>
      <c r="K8883" t="s">
        <v>88</v>
      </c>
      <c r="L8883" t="str">
        <f>_xlfn.XLOOKUP(Table1[[#This Row],[TeamFavoriteID]],Table2[team_id],Table2[team_name],_xlfn.XLOOKUP(Table1[[#This Row],[TeamFavoriteID]],Table2[team_id_pfr],Table2[team_name],"Even"))</f>
        <v>Denver Broncos</v>
      </c>
      <c r="M8883">
        <v>-8</v>
      </c>
      <c r="N8883">
        <f>IF(Table1[[#This Row],[TeamFavorite]]=Table1[[#This Row],[TeamHome]],Table1[[#This Row],[ScoreAway]]-Table1[[#This Row],[ScoreHome]],Table1[[#This Row],[ScoreHome]]-Table1[[#This Row],[ScoreAway]])</f>
        <v>-11</v>
      </c>
      <c r="O8883">
        <f>IF(Table1[[#This Row],[SpreadActual]]&lt;Table1[[#This Row],[SpreadFavorite]],1,0)</f>
        <v>1</v>
      </c>
      <c r="P8883">
        <v>35</v>
      </c>
      <c r="Q8883" t="s">
        <v>123</v>
      </c>
      <c r="R8883" t="b">
        <v>0</v>
      </c>
      <c r="S8883">
        <v>27</v>
      </c>
      <c r="T8883">
        <v>17</v>
      </c>
      <c r="U8883">
        <v>79</v>
      </c>
    </row>
    <row r="8884" spans="1:22" x14ac:dyDescent="0.2">
      <c r="A8884" s="1">
        <v>38703</v>
      </c>
      <c r="B8884">
        <v>2005</v>
      </c>
      <c r="C8884">
        <f>_xlfn.MAXIFS(Table1[ScheduleWeekWritten],Table1[ScheduleSeason],Table1[[#This Row],[ScheduleSeason]])</f>
        <v>17</v>
      </c>
      <c r="D8884">
        <v>15</v>
      </c>
      <c r="E8884" cm="1">
        <f t="array" ref="E8884">_xlfn.XLOOKUP(Table1[[#This Row],[ScheduleWeekWritten]],Table3[Game],100+Table3[Increase],Table1[[#This Row],[ScheduleWeekWritten]])</f>
        <v>15</v>
      </c>
      <c r="F8884" t="b">
        <v>0</v>
      </c>
      <c r="G8884" t="s">
        <v>115</v>
      </c>
      <c r="H8884">
        <v>28</v>
      </c>
      <c r="I8884">
        <v>0</v>
      </c>
      <c r="J8884" t="s">
        <v>127</v>
      </c>
      <c r="K8884" t="s">
        <v>70</v>
      </c>
      <c r="L8884" t="str">
        <f>_xlfn.XLOOKUP(Table1[[#This Row],[TeamFavoriteID]],Table2[team_id],Table2[team_name],_xlfn.XLOOKUP(Table1[[#This Row],[TeamFavoriteID]],Table2[team_id_pfr],Table2[team_name],"Even"))</f>
        <v>Boston Patriots</v>
      </c>
      <c r="M8884">
        <v>-4.5</v>
      </c>
      <c r="N8884">
        <f>IF(Table1[[#This Row],[TeamFavorite]]=Table1[[#This Row],[TeamHome]],Table1[[#This Row],[ScoreAway]]-Table1[[#This Row],[ScoreHome]],Table1[[#This Row],[ScoreHome]]-Table1[[#This Row],[ScoreAway]])</f>
        <v>28</v>
      </c>
      <c r="O8884">
        <f>IF(Table1[[#This Row],[SpreadActual]]&lt;Table1[[#This Row],[SpreadFavorite]],1,0)</f>
        <v>0</v>
      </c>
      <c r="P8884">
        <v>36</v>
      </c>
      <c r="Q8884" t="s">
        <v>179</v>
      </c>
      <c r="R8884" t="b">
        <v>0</v>
      </c>
      <c r="S8884">
        <v>36</v>
      </c>
      <c r="T8884">
        <v>16</v>
      </c>
      <c r="U8884">
        <v>61</v>
      </c>
    </row>
    <row r="8885" spans="1:22" x14ac:dyDescent="0.2">
      <c r="A8885" s="1">
        <v>38703</v>
      </c>
      <c r="B8885">
        <v>2005</v>
      </c>
      <c r="C8885">
        <f>_xlfn.MAXIFS(Table1[ScheduleWeekWritten],Table1[ScheduleSeason],Table1[[#This Row],[ScheduleSeason]])</f>
        <v>17</v>
      </c>
      <c r="D8885">
        <v>15</v>
      </c>
      <c r="E8885" cm="1">
        <f t="array" ref="E8885">_xlfn.XLOOKUP(Table1[[#This Row],[ScheduleWeekWritten]],Table3[Game],100+Table3[Increase],Table1[[#This Row],[ScheduleWeekWritten]])</f>
        <v>15</v>
      </c>
      <c r="F8885" t="b">
        <v>0</v>
      </c>
      <c r="G8885" t="s">
        <v>50</v>
      </c>
      <c r="H8885">
        <v>27</v>
      </c>
      <c r="I8885">
        <v>17</v>
      </c>
      <c r="J8885" t="s">
        <v>42</v>
      </c>
      <c r="K8885" t="s">
        <v>90</v>
      </c>
      <c r="L8885" t="str">
        <f>_xlfn.XLOOKUP(Table1[[#This Row],[TeamFavoriteID]],Table2[team_id],Table2[team_name],_xlfn.XLOOKUP(Table1[[#This Row],[TeamFavoriteID]],Table2[team_id_pfr],Table2[team_name],"Even"))</f>
        <v>New York Giants</v>
      </c>
      <c r="M8885">
        <v>-3</v>
      </c>
      <c r="N8885">
        <f>IF(Table1[[#This Row],[TeamFavorite]]=Table1[[#This Row],[TeamHome]],Table1[[#This Row],[ScoreAway]]-Table1[[#This Row],[ScoreHome]],Table1[[#This Row],[ScoreHome]]-Table1[[#This Row],[ScoreAway]])</f>
        <v>-10</v>
      </c>
      <c r="O8885">
        <f>IF(Table1[[#This Row],[SpreadActual]]&lt;Table1[[#This Row],[SpreadFavorite]],1,0)</f>
        <v>1</v>
      </c>
      <c r="P8885">
        <v>45.5</v>
      </c>
      <c r="Q8885" t="s">
        <v>126</v>
      </c>
      <c r="R8885" t="b">
        <v>0</v>
      </c>
      <c r="S8885">
        <v>39</v>
      </c>
      <c r="T8885">
        <v>13</v>
      </c>
      <c r="U8885">
        <v>50</v>
      </c>
    </row>
    <row r="8886" spans="1:22" x14ac:dyDescent="0.2">
      <c r="A8886" s="1">
        <v>38704</v>
      </c>
      <c r="B8886">
        <v>2005</v>
      </c>
      <c r="C8886">
        <f>_xlfn.MAXIFS(Table1[ScheduleWeekWritten],Table1[ScheduleSeason],Table1[[#This Row],[ScheduleSeason]])</f>
        <v>17</v>
      </c>
      <c r="D8886">
        <v>15</v>
      </c>
      <c r="E8886" cm="1">
        <f t="array" ref="E8886">_xlfn.XLOOKUP(Table1[[#This Row],[ScheduleWeekWritten]],Table3[Game],100+Table3[Increase],Table1[[#This Row],[ScheduleWeekWritten]])</f>
        <v>15</v>
      </c>
      <c r="F8886" t="b">
        <v>0</v>
      </c>
      <c r="G8886" t="s">
        <v>46</v>
      </c>
      <c r="H8886">
        <v>16</v>
      </c>
      <c r="I8886">
        <v>3</v>
      </c>
      <c r="J8886" t="s">
        <v>38</v>
      </c>
      <c r="K8886" t="s">
        <v>47</v>
      </c>
      <c r="L8886" t="str">
        <f>_xlfn.XLOOKUP(Table1[[#This Row],[TeamFavoriteID]],Table2[team_id],Table2[team_name],_xlfn.XLOOKUP(Table1[[#This Row],[TeamFavoriteID]],Table2[team_id_pfr],Table2[team_name],"Even"))</f>
        <v>Chicago Bears</v>
      </c>
      <c r="M8886">
        <v>-3</v>
      </c>
      <c r="N8886">
        <f>IF(Table1[[#This Row],[TeamFavorite]]=Table1[[#This Row],[TeamHome]],Table1[[#This Row],[ScoreAway]]-Table1[[#This Row],[ScoreHome]],Table1[[#This Row],[ScoreHome]]-Table1[[#This Row],[ScoreAway]])</f>
        <v>-13</v>
      </c>
      <c r="O8886">
        <f>IF(Table1[[#This Row],[SpreadActual]]&lt;Table1[[#This Row],[SpreadFavorite]],1,0)</f>
        <v>1</v>
      </c>
      <c r="P8886">
        <v>30.5</v>
      </c>
      <c r="Q8886" t="s">
        <v>114</v>
      </c>
      <c r="R8886" t="b">
        <v>0</v>
      </c>
      <c r="S8886">
        <v>12</v>
      </c>
      <c r="T8886">
        <v>10</v>
      </c>
      <c r="U8886">
        <v>68</v>
      </c>
    </row>
    <row r="8887" spans="1:22" x14ac:dyDescent="0.2">
      <c r="A8887" s="1">
        <v>38704</v>
      </c>
      <c r="B8887">
        <v>2005</v>
      </c>
      <c r="C8887">
        <f>_xlfn.MAXIFS(Table1[ScheduleWeekWritten],Table1[ScheduleSeason],Table1[[#This Row],[ScheduleSeason]])</f>
        <v>17</v>
      </c>
      <c r="D8887">
        <v>15</v>
      </c>
      <c r="E8887" cm="1">
        <f t="array" ref="E8887">_xlfn.XLOOKUP(Table1[[#This Row],[ScheduleWeekWritten]],Table3[Game],100+Table3[Increase],Table1[[#This Row],[ScheduleWeekWritten]])</f>
        <v>15</v>
      </c>
      <c r="F8887" t="b">
        <v>0</v>
      </c>
      <c r="G8887" t="s">
        <v>45</v>
      </c>
      <c r="H8887">
        <v>17</v>
      </c>
      <c r="I8887">
        <v>41</v>
      </c>
      <c r="J8887" t="s">
        <v>101</v>
      </c>
      <c r="K8887" t="s">
        <v>104</v>
      </c>
      <c r="L8887" t="str">
        <f>_xlfn.XLOOKUP(Table1[[#This Row],[TeamFavoriteID]],Table2[team_id],Table2[team_name],_xlfn.XLOOKUP(Table1[[#This Row],[TeamFavoriteID]],Table2[team_id_pfr],Table2[team_name],"Even"))</f>
        <v>Cincinnati Bengals</v>
      </c>
      <c r="M8887">
        <v>-7.5</v>
      </c>
      <c r="N8887">
        <f>IF(Table1[[#This Row],[TeamFavorite]]=Table1[[#This Row],[TeamHome]],Table1[[#This Row],[ScoreAway]]-Table1[[#This Row],[ScoreHome]],Table1[[#This Row],[ScoreHome]]-Table1[[#This Row],[ScoreAway]])</f>
        <v>-24</v>
      </c>
      <c r="O8887">
        <f>IF(Table1[[#This Row],[SpreadActual]]&lt;Table1[[#This Row],[SpreadFavorite]],1,0)</f>
        <v>1</v>
      </c>
      <c r="P8887">
        <v>44</v>
      </c>
      <c r="Q8887" t="s">
        <v>181</v>
      </c>
      <c r="R8887" t="b">
        <v>0</v>
      </c>
      <c r="S8887">
        <v>72</v>
      </c>
      <c r="T8887">
        <v>0</v>
      </c>
      <c r="V8887" t="s">
        <v>103</v>
      </c>
    </row>
    <row r="8888" spans="1:22" x14ac:dyDescent="0.2">
      <c r="A8888" s="1">
        <v>38704</v>
      </c>
      <c r="B8888">
        <v>2005</v>
      </c>
      <c r="C8888">
        <f>_xlfn.MAXIFS(Table1[ScheduleWeekWritten],Table1[ScheduleSeason],Table1[[#This Row],[ScheduleSeason]])</f>
        <v>17</v>
      </c>
      <c r="D8888">
        <v>15</v>
      </c>
      <c r="E8888" cm="1">
        <f t="array" ref="E8888">_xlfn.XLOOKUP(Table1[[#This Row],[ScheduleWeekWritten]],Table3[Game],100+Table3[Increase],Table1[[#This Row],[ScheduleWeekWritten]])</f>
        <v>15</v>
      </c>
      <c r="F8888" t="b">
        <v>0</v>
      </c>
      <c r="G8888" t="s">
        <v>177</v>
      </c>
      <c r="H8888">
        <v>30</v>
      </c>
      <c r="I8888">
        <v>19</v>
      </c>
      <c r="J8888" t="s">
        <v>149</v>
      </c>
      <c r="K8888" t="s">
        <v>59</v>
      </c>
      <c r="L8888" t="str">
        <f>_xlfn.XLOOKUP(Table1[[#This Row],[TeamFavoriteID]],Table2[team_id],Table2[team_name],_xlfn.XLOOKUP(Table1[[#This Row],[TeamFavoriteID]],Table2[team_id_pfr],Table2[team_name],"Even"))</f>
        <v>Arizona Cardinals</v>
      </c>
      <c r="M8888">
        <v>-1</v>
      </c>
      <c r="N8888">
        <f>IF(Table1[[#This Row],[TeamFavorite]]=Table1[[#This Row],[TeamHome]],Table1[[#This Row],[ScoreAway]]-Table1[[#This Row],[ScoreHome]],Table1[[#This Row],[ScoreHome]]-Table1[[#This Row],[ScoreAway]])</f>
        <v>11</v>
      </c>
      <c r="O8888">
        <f>IF(Table1[[#This Row],[SpreadActual]]&lt;Table1[[#This Row],[SpreadFavorite]],1,0)</f>
        <v>0</v>
      </c>
      <c r="P8888">
        <v>43.5</v>
      </c>
      <c r="Q8888" t="s">
        <v>178</v>
      </c>
      <c r="R8888" t="b">
        <v>0</v>
      </c>
      <c r="S8888">
        <v>72</v>
      </c>
      <c r="T8888">
        <v>0</v>
      </c>
      <c r="V8888" t="s">
        <v>103</v>
      </c>
    </row>
    <row r="8889" spans="1:22" x14ac:dyDescent="0.2">
      <c r="A8889" s="1">
        <v>38704</v>
      </c>
      <c r="B8889">
        <v>2005</v>
      </c>
      <c r="C8889">
        <f>_xlfn.MAXIFS(Table1[ScheduleWeekWritten],Table1[ScheduleSeason],Table1[[#This Row],[ScheduleSeason]])</f>
        <v>17</v>
      </c>
      <c r="D8889">
        <v>15</v>
      </c>
      <c r="E8889" cm="1">
        <f t="array" ref="E8889">_xlfn.XLOOKUP(Table1[[#This Row],[ScheduleWeekWritten]],Table3[Game],100+Table3[Increase],Table1[[#This Row],[ScheduleWeekWritten]])</f>
        <v>15</v>
      </c>
      <c r="F8889" t="b">
        <v>0</v>
      </c>
      <c r="G8889" t="s">
        <v>140</v>
      </c>
      <c r="H8889">
        <v>17</v>
      </c>
      <c r="I8889">
        <v>26</v>
      </c>
      <c r="J8889" t="s">
        <v>27</v>
      </c>
      <c r="K8889" t="s">
        <v>72</v>
      </c>
      <c r="L8889" t="str">
        <f>_xlfn.XLOOKUP(Table1[[#This Row],[TeamFavoriteID]],Table2[team_id],Table2[team_name],_xlfn.XLOOKUP(Table1[[#This Row],[TeamFavoriteID]],Table2[team_id_pfr],Table2[team_name],"Even"))</f>
        <v>Baltimore Colts</v>
      </c>
      <c r="M8889">
        <v>-7.5</v>
      </c>
      <c r="N8889">
        <f>IF(Table1[[#This Row],[TeamFavorite]]=Table1[[#This Row],[TeamHome]],Table1[[#This Row],[ScoreAway]]-Table1[[#This Row],[ScoreHome]],Table1[[#This Row],[ScoreHome]]-Table1[[#This Row],[ScoreAway]])</f>
        <v>-9</v>
      </c>
      <c r="O8889">
        <f>IF(Table1[[#This Row],[SpreadActual]]&lt;Table1[[#This Row],[SpreadFavorite]],1,0)</f>
        <v>1</v>
      </c>
      <c r="P8889">
        <v>51</v>
      </c>
      <c r="Q8889" t="s">
        <v>141</v>
      </c>
      <c r="R8889" t="b">
        <v>0</v>
      </c>
      <c r="S8889">
        <v>72</v>
      </c>
      <c r="T8889">
        <v>0</v>
      </c>
      <c r="V8889" t="s">
        <v>103</v>
      </c>
    </row>
    <row r="8890" spans="1:22" x14ac:dyDescent="0.2">
      <c r="A8890" s="1">
        <v>38704</v>
      </c>
      <c r="B8890">
        <v>2005</v>
      </c>
      <c r="C8890">
        <f>_xlfn.MAXIFS(Table1[ScheduleWeekWritten],Table1[ScheduleSeason],Table1[[#This Row],[ScheduleSeason]])</f>
        <v>17</v>
      </c>
      <c r="D8890">
        <v>15</v>
      </c>
      <c r="E8890" cm="1">
        <f t="array" ref="E8890">_xlfn.XLOOKUP(Table1[[#This Row],[ScheduleWeekWritten]],Table3[Game],100+Table3[Increase],Table1[[#This Row],[ScheduleWeekWritten]])</f>
        <v>15</v>
      </c>
      <c r="F8890" t="b">
        <v>0</v>
      </c>
      <c r="G8890" t="s">
        <v>154</v>
      </c>
      <c r="H8890">
        <v>10</v>
      </c>
      <c r="I8890">
        <v>9</v>
      </c>
      <c r="J8890" t="s">
        <v>53</v>
      </c>
      <c r="K8890" t="s">
        <v>161</v>
      </c>
      <c r="L8890" t="str">
        <f>_xlfn.XLOOKUP(Table1[[#This Row],[TeamFavoriteID]],Table2[team_id],Table2[team_name],_xlfn.XLOOKUP(Table1[[#This Row],[TeamFavoriteID]],Table2[team_id_pfr],Table2[team_name],"Even"))</f>
        <v>Jacksonville Jaguars</v>
      </c>
      <c r="M8890">
        <v>-14.5</v>
      </c>
      <c r="N8890">
        <f>IF(Table1[[#This Row],[TeamFavorite]]=Table1[[#This Row],[TeamHome]],Table1[[#This Row],[ScoreAway]]-Table1[[#This Row],[ScoreHome]],Table1[[#This Row],[ScoreHome]]-Table1[[#This Row],[ScoreAway]])</f>
        <v>-1</v>
      </c>
      <c r="O8890">
        <f>IF(Table1[[#This Row],[SpreadActual]]&lt;Table1[[#This Row],[SpreadFavorite]],1,0)</f>
        <v>0</v>
      </c>
      <c r="P8890">
        <v>39.5</v>
      </c>
      <c r="Q8890" t="s">
        <v>155</v>
      </c>
      <c r="R8890" t="b">
        <v>0</v>
      </c>
      <c r="S8890">
        <v>54</v>
      </c>
      <c r="T8890">
        <v>17</v>
      </c>
      <c r="U8890">
        <v>92</v>
      </c>
    </row>
    <row r="8891" spans="1:22" x14ac:dyDescent="0.2">
      <c r="A8891" s="1">
        <v>38704</v>
      </c>
      <c r="B8891">
        <v>2005</v>
      </c>
      <c r="C8891">
        <f>_xlfn.MAXIFS(Table1[ScheduleWeekWritten],Table1[ScheduleSeason],Table1[[#This Row],[ScheduleSeason]])</f>
        <v>17</v>
      </c>
      <c r="D8891">
        <v>15</v>
      </c>
      <c r="E8891" cm="1">
        <f t="array" ref="E8891">_xlfn.XLOOKUP(Table1[[#This Row],[ScheduleWeekWritten]],Table3[Game],100+Table3[Increase],Table1[[#This Row],[ScheduleWeekWritten]])</f>
        <v>15</v>
      </c>
      <c r="F8891" t="b">
        <v>0</v>
      </c>
      <c r="G8891" t="s">
        <v>19</v>
      </c>
      <c r="H8891">
        <v>24</v>
      </c>
      <c r="I8891">
        <v>20</v>
      </c>
      <c r="J8891" t="s">
        <v>31</v>
      </c>
      <c r="K8891" t="s">
        <v>91</v>
      </c>
      <c r="L8891" t="str">
        <f>_xlfn.XLOOKUP(Table1[[#This Row],[TeamFavoriteID]],Table2[team_id],Table2[team_name],_xlfn.XLOOKUP(Table1[[#This Row],[TeamFavoriteID]],Table2[team_id_pfr],Table2[team_name],"Even"))</f>
        <v>Miami Dolphins</v>
      </c>
      <c r="M8891">
        <v>-7.5</v>
      </c>
      <c r="N8891">
        <f>IF(Table1[[#This Row],[TeamFavorite]]=Table1[[#This Row],[TeamHome]],Table1[[#This Row],[ScoreAway]]-Table1[[#This Row],[ScoreHome]],Table1[[#This Row],[ScoreHome]]-Table1[[#This Row],[ScoreAway]])</f>
        <v>-4</v>
      </c>
      <c r="O8891">
        <f>IF(Table1[[#This Row],[SpreadActual]]&lt;Table1[[#This Row],[SpreadFavorite]],1,0)</f>
        <v>0</v>
      </c>
      <c r="P8891">
        <v>35.5</v>
      </c>
      <c r="Q8891" t="s">
        <v>143</v>
      </c>
      <c r="R8891" t="b">
        <v>0</v>
      </c>
      <c r="S8891">
        <v>76</v>
      </c>
      <c r="T8891">
        <v>7</v>
      </c>
      <c r="U8891">
        <v>83</v>
      </c>
    </row>
    <row r="8892" spans="1:22" x14ac:dyDescent="0.2">
      <c r="A8892" s="1">
        <v>38704</v>
      </c>
      <c r="B8892">
        <v>2005</v>
      </c>
      <c r="C8892">
        <f>_xlfn.MAXIFS(Table1[ScheduleWeekWritten],Table1[ScheduleSeason],Table1[[#This Row],[ScheduleSeason]])</f>
        <v>17</v>
      </c>
      <c r="D8892">
        <v>15</v>
      </c>
      <c r="E8892" cm="1">
        <f t="array" ref="E8892">_xlfn.XLOOKUP(Table1[[#This Row],[ScheduleWeekWritten]],Table3[Game],100+Table3[Increase],Table1[[#This Row],[ScheduleWeekWritten]])</f>
        <v>15</v>
      </c>
      <c r="F8892" t="b">
        <v>0</v>
      </c>
      <c r="G8892" t="s">
        <v>54</v>
      </c>
      <c r="H8892">
        <v>3</v>
      </c>
      <c r="I8892">
        <v>18</v>
      </c>
      <c r="J8892" t="s">
        <v>49</v>
      </c>
      <c r="K8892" t="s">
        <v>51</v>
      </c>
      <c r="L8892" t="str">
        <f>_xlfn.XLOOKUP(Table1[[#This Row],[TeamFavoriteID]],Table2[team_id],Table2[team_name],_xlfn.XLOOKUP(Table1[[#This Row],[TeamFavoriteID]],Table2[team_id_pfr],Table2[team_name],"Even"))</f>
        <v>Pittsburgh Steelers</v>
      </c>
      <c r="M8892">
        <v>-3</v>
      </c>
      <c r="N8892">
        <f>IF(Table1[[#This Row],[TeamFavorite]]=Table1[[#This Row],[TeamHome]],Table1[[#This Row],[ScoreAway]]-Table1[[#This Row],[ScoreHome]],Table1[[#This Row],[ScoreHome]]-Table1[[#This Row],[ScoreAway]])</f>
        <v>-15</v>
      </c>
      <c r="O8892">
        <f>IF(Table1[[#This Row],[SpreadActual]]&lt;Table1[[#This Row],[SpreadFavorite]],1,0)</f>
        <v>1</v>
      </c>
      <c r="P8892">
        <v>41.5</v>
      </c>
      <c r="Q8892" t="s">
        <v>137</v>
      </c>
      <c r="R8892" t="b">
        <v>0</v>
      </c>
      <c r="S8892">
        <v>72</v>
      </c>
      <c r="T8892">
        <v>0</v>
      </c>
      <c r="V8892" t="s">
        <v>103</v>
      </c>
    </row>
    <row r="8893" spans="1:22" x14ac:dyDescent="0.2">
      <c r="A8893" s="1">
        <v>38704</v>
      </c>
      <c r="B8893">
        <v>2005</v>
      </c>
      <c r="C8893">
        <f>_xlfn.MAXIFS(Table1[ScheduleWeekWritten],Table1[ScheduleSeason],Table1[[#This Row],[ScheduleSeason]])</f>
        <v>17</v>
      </c>
      <c r="D8893">
        <v>15</v>
      </c>
      <c r="E8893" cm="1">
        <f t="array" ref="E8893">_xlfn.XLOOKUP(Table1[[#This Row],[ScheduleWeekWritten]],Table3[Game],100+Table3[Increase],Table1[[#This Row],[ScheduleWeekWritten]])</f>
        <v>15</v>
      </c>
      <c r="F8893" t="b">
        <v>0</v>
      </c>
      <c r="G8893" t="s">
        <v>95</v>
      </c>
      <c r="H8893">
        <v>10</v>
      </c>
      <c r="I8893">
        <v>27</v>
      </c>
      <c r="J8893" t="s">
        <v>152</v>
      </c>
      <c r="K8893" t="s">
        <v>162</v>
      </c>
      <c r="L8893" t="str">
        <f>_xlfn.XLOOKUP(Table1[[#This Row],[TeamFavoriteID]],Table2[team_id],Table2[team_name],_xlfn.XLOOKUP(Table1[[#This Row],[TeamFavoriteID]],Table2[team_id_pfr],Table2[team_name],"Even"))</f>
        <v>Carolina Panthers</v>
      </c>
      <c r="M8893">
        <v>-7</v>
      </c>
      <c r="N8893">
        <f>IF(Table1[[#This Row],[TeamFavorite]]=Table1[[#This Row],[TeamHome]],Table1[[#This Row],[ScoreAway]]-Table1[[#This Row],[ScoreHome]],Table1[[#This Row],[ScoreHome]]-Table1[[#This Row],[ScoreAway]])</f>
        <v>-17</v>
      </c>
      <c r="O8893">
        <f>IF(Table1[[#This Row],[SpreadActual]]&lt;Table1[[#This Row],[SpreadFavorite]],1,0)</f>
        <v>1</v>
      </c>
      <c r="P8893">
        <v>40.5</v>
      </c>
      <c r="Q8893" t="s">
        <v>187</v>
      </c>
      <c r="R8893" t="b">
        <v>0</v>
      </c>
      <c r="S8893">
        <v>46</v>
      </c>
      <c r="T8893">
        <v>6</v>
      </c>
      <c r="U8893">
        <v>61</v>
      </c>
    </row>
    <row r="8894" spans="1:22" x14ac:dyDescent="0.2">
      <c r="A8894" s="1">
        <v>38704</v>
      </c>
      <c r="B8894">
        <v>2005</v>
      </c>
      <c r="C8894">
        <f>_xlfn.MAXIFS(Table1[ScheduleWeekWritten],Table1[ScheduleSeason],Table1[[#This Row],[ScheduleSeason]])</f>
        <v>17</v>
      </c>
      <c r="D8894">
        <v>15</v>
      </c>
      <c r="E8894" cm="1">
        <f t="array" ref="E8894">_xlfn.XLOOKUP(Table1[[#This Row],[ScheduleWeekWritten]],Table3[Game],100+Table3[Increase],Table1[[#This Row],[ScheduleWeekWritten]])</f>
        <v>15</v>
      </c>
      <c r="F8894" t="b">
        <v>0</v>
      </c>
      <c r="G8894" t="s">
        <v>20</v>
      </c>
      <c r="H8894">
        <v>7</v>
      </c>
      <c r="I8894">
        <v>9</v>
      </c>
      <c r="J8894" t="s">
        <v>62</v>
      </c>
      <c r="K8894" t="s">
        <v>21</v>
      </c>
      <c r="L8894" t="str">
        <f>_xlfn.XLOOKUP(Table1[[#This Row],[TeamFavoriteID]],Table2[team_id],Table2[team_name],_xlfn.XLOOKUP(Table1[[#This Row],[TeamFavoriteID]],Table2[team_id_pfr],Table2[team_name],"Even"))</f>
        <v>Las Vegas Raiders</v>
      </c>
      <c r="M8894">
        <v>-3</v>
      </c>
      <c r="N8894">
        <f>IF(Table1[[#This Row],[TeamFavorite]]=Table1[[#This Row],[TeamHome]],Table1[[#This Row],[ScoreAway]]-Table1[[#This Row],[ScoreHome]],Table1[[#This Row],[ScoreHome]]-Table1[[#This Row],[ScoreAway]])</f>
        <v>-2</v>
      </c>
      <c r="O8894">
        <f>IF(Table1[[#This Row],[SpreadActual]]&lt;Table1[[#This Row],[SpreadFavorite]],1,0)</f>
        <v>0</v>
      </c>
      <c r="P8894">
        <v>40.5</v>
      </c>
      <c r="Q8894" t="s">
        <v>76</v>
      </c>
      <c r="R8894" t="b">
        <v>0</v>
      </c>
      <c r="S8894">
        <v>52</v>
      </c>
      <c r="T8894">
        <v>19</v>
      </c>
      <c r="U8894">
        <v>92</v>
      </c>
    </row>
    <row r="8895" spans="1:22" x14ac:dyDescent="0.2">
      <c r="A8895" s="1">
        <v>38704</v>
      </c>
      <c r="B8895">
        <v>2005</v>
      </c>
      <c r="C8895">
        <f>_xlfn.MAXIFS(Table1[ScheduleWeekWritten],Table1[ScheduleSeason],Table1[[#This Row],[ScheduleSeason]])</f>
        <v>17</v>
      </c>
      <c r="D8895">
        <v>15</v>
      </c>
      <c r="E8895" cm="1">
        <f t="array" ref="E8895">_xlfn.XLOOKUP(Table1[[#This Row],[ScheduleWeekWritten]],Table3[Game],100+Table3[Increase],Table1[[#This Row],[ScheduleWeekWritten]])</f>
        <v>15</v>
      </c>
      <c r="F8895" t="b">
        <v>0</v>
      </c>
      <c r="G8895" t="s">
        <v>153</v>
      </c>
      <c r="H8895">
        <v>16</v>
      </c>
      <c r="I8895">
        <v>17</v>
      </c>
      <c r="J8895" t="s">
        <v>58</v>
      </c>
      <c r="K8895" t="s">
        <v>40</v>
      </c>
      <c r="L8895" t="str">
        <f>_xlfn.XLOOKUP(Table1[[#This Row],[TeamFavoriteID]],Table2[team_id],Table2[team_name],_xlfn.XLOOKUP(Table1[[#This Row],[TeamFavoriteID]],Table2[team_id_pfr],Table2[team_name],"Even"))</f>
        <v>Los Angeles Rams</v>
      </c>
      <c r="M8895">
        <v>-3</v>
      </c>
      <c r="N8895">
        <f>IF(Table1[[#This Row],[TeamFavorite]]=Table1[[#This Row],[TeamHome]],Table1[[#This Row],[ScoreAway]]-Table1[[#This Row],[ScoreHome]],Table1[[#This Row],[ScoreHome]]-Table1[[#This Row],[ScoreAway]])</f>
        <v>-1</v>
      </c>
      <c r="O8895">
        <f>IF(Table1[[#This Row],[SpreadActual]]&lt;Table1[[#This Row],[SpreadFavorite]],1,0)</f>
        <v>0</v>
      </c>
      <c r="P8895">
        <v>44</v>
      </c>
      <c r="Q8895" t="s">
        <v>157</v>
      </c>
      <c r="R8895" t="b">
        <v>0</v>
      </c>
      <c r="S8895">
        <v>72</v>
      </c>
      <c r="T8895">
        <v>0</v>
      </c>
      <c r="V8895" t="s">
        <v>103</v>
      </c>
    </row>
    <row r="8896" spans="1:22" x14ac:dyDescent="0.2">
      <c r="A8896" s="1">
        <v>38704</v>
      </c>
      <c r="B8896">
        <v>2005</v>
      </c>
      <c r="C8896">
        <f>_xlfn.MAXIFS(Table1[ScheduleWeekWritten],Table1[ScheduleSeason],Table1[[#This Row],[ScheduleSeason]])</f>
        <v>17</v>
      </c>
      <c r="D8896">
        <v>15</v>
      </c>
      <c r="E8896" cm="1">
        <f t="array" ref="E8896">_xlfn.XLOOKUP(Table1[[#This Row],[ScheduleWeekWritten]],Table3[Game],100+Table3[Increase],Table1[[#This Row],[ScheduleWeekWritten]])</f>
        <v>15</v>
      </c>
      <c r="F8896" t="b">
        <v>0</v>
      </c>
      <c r="G8896" t="s">
        <v>171</v>
      </c>
      <c r="H8896">
        <v>24</v>
      </c>
      <c r="I8896">
        <v>28</v>
      </c>
      <c r="J8896" t="s">
        <v>128</v>
      </c>
      <c r="K8896" t="s">
        <v>132</v>
      </c>
      <c r="L8896" t="str">
        <f>_xlfn.XLOOKUP(Table1[[#This Row],[TeamFavoriteID]],Table2[team_id],Table2[team_name],_xlfn.XLOOKUP(Table1[[#This Row],[TeamFavoriteID]],Table2[team_id_pfr],Table2[team_name],"Even"))</f>
        <v>Seattle Seahawks</v>
      </c>
      <c r="M8896">
        <v>-7.5</v>
      </c>
      <c r="N8896">
        <f>IF(Table1[[#This Row],[TeamFavorite]]=Table1[[#This Row],[TeamHome]],Table1[[#This Row],[ScoreAway]]-Table1[[#This Row],[ScoreHome]],Table1[[#This Row],[ScoreHome]]-Table1[[#This Row],[ScoreAway]])</f>
        <v>-4</v>
      </c>
      <c r="O8896">
        <f>IF(Table1[[#This Row],[SpreadActual]]&lt;Table1[[#This Row],[SpreadFavorite]],1,0)</f>
        <v>0</v>
      </c>
      <c r="P8896">
        <v>45</v>
      </c>
      <c r="Q8896" t="s">
        <v>172</v>
      </c>
      <c r="R8896" t="b">
        <v>0</v>
      </c>
      <c r="S8896">
        <v>40</v>
      </c>
      <c r="T8896">
        <v>6</v>
      </c>
      <c r="U8896">
        <v>52</v>
      </c>
    </row>
    <row r="8897" spans="1:22" x14ac:dyDescent="0.2">
      <c r="A8897" s="1">
        <v>38704</v>
      </c>
      <c r="B8897">
        <v>2005</v>
      </c>
      <c r="C8897">
        <f>_xlfn.MAXIFS(Table1[ScheduleWeekWritten],Table1[ScheduleSeason],Table1[[#This Row],[ScheduleSeason]])</f>
        <v>17</v>
      </c>
      <c r="D8897">
        <v>15</v>
      </c>
      <c r="E8897" cm="1">
        <f t="array" ref="E8897">_xlfn.XLOOKUP(Table1[[#This Row],[ScheduleWeekWritten]],Table3[Game],100+Table3[Increase],Table1[[#This Row],[ScheduleWeekWritten]])</f>
        <v>15</v>
      </c>
      <c r="F8897" t="b">
        <v>0</v>
      </c>
      <c r="G8897" t="s">
        <v>61</v>
      </c>
      <c r="H8897">
        <v>35</v>
      </c>
      <c r="I8897">
        <v>7</v>
      </c>
      <c r="J8897" t="s">
        <v>67</v>
      </c>
      <c r="K8897" t="s">
        <v>85</v>
      </c>
      <c r="L8897" t="str">
        <f>_xlfn.XLOOKUP(Table1[[#This Row],[TeamFavoriteID]],Table2[team_id],Table2[team_name],_xlfn.XLOOKUP(Table1[[#This Row],[TeamFavoriteID]],Table2[team_id_pfr],Table2[team_name],"Even"))</f>
        <v>Washington Commanders</v>
      </c>
      <c r="M8897">
        <v>-3</v>
      </c>
      <c r="N8897">
        <f>IF(Table1[[#This Row],[TeamFavorite]]=Table1[[#This Row],[TeamHome]],Table1[[#This Row],[ScoreAway]]-Table1[[#This Row],[ScoreHome]],Table1[[#This Row],[ScoreHome]]-Table1[[#This Row],[ScoreAway]])</f>
        <v>28</v>
      </c>
      <c r="O8897">
        <f>IF(Table1[[#This Row],[SpreadActual]]&lt;Table1[[#This Row],[SpreadFavorite]],1,0)</f>
        <v>0</v>
      </c>
      <c r="P8897">
        <v>36</v>
      </c>
      <c r="Q8897" t="s">
        <v>165</v>
      </c>
      <c r="R8897" t="b">
        <v>0</v>
      </c>
      <c r="S8897">
        <v>38</v>
      </c>
      <c r="T8897">
        <v>5</v>
      </c>
      <c r="U8897">
        <v>64</v>
      </c>
    </row>
    <row r="8898" spans="1:22" x14ac:dyDescent="0.2">
      <c r="A8898" s="1">
        <v>38705</v>
      </c>
      <c r="B8898">
        <v>2005</v>
      </c>
      <c r="C8898">
        <f>_xlfn.MAXIFS(Table1[ScheduleWeekWritten],Table1[ScheduleSeason],Table1[[#This Row],[ScheduleSeason]])</f>
        <v>17</v>
      </c>
      <c r="D8898">
        <v>15</v>
      </c>
      <c r="E8898" cm="1">
        <f t="array" ref="E8898">_xlfn.XLOOKUP(Table1[[#This Row],[ScheduleWeekWritten]],Table3[Game],100+Table3[Increase],Table1[[#This Row],[ScheduleWeekWritten]])</f>
        <v>15</v>
      </c>
      <c r="F8898" t="b">
        <v>0</v>
      </c>
      <c r="G8898" t="s">
        <v>158</v>
      </c>
      <c r="H8898">
        <v>48</v>
      </c>
      <c r="I8898">
        <v>3</v>
      </c>
      <c r="J8898" t="s">
        <v>33</v>
      </c>
      <c r="K8898" t="s">
        <v>159</v>
      </c>
      <c r="L8898" t="str">
        <f>_xlfn.XLOOKUP(Table1[[#This Row],[TeamFavoriteID]],Table2[team_id],Table2[team_name],_xlfn.XLOOKUP(Table1[[#This Row],[TeamFavoriteID]],Table2[team_id_pfr],Table2[team_name],"Even"))</f>
        <v>Baltimore Ravens</v>
      </c>
      <c r="M8898">
        <v>-3.5</v>
      </c>
      <c r="N8898">
        <f>IF(Table1[[#This Row],[TeamFavorite]]=Table1[[#This Row],[TeamHome]],Table1[[#This Row],[ScoreAway]]-Table1[[#This Row],[ScoreHome]],Table1[[#This Row],[ScoreHome]]-Table1[[#This Row],[ScoreAway]])</f>
        <v>-45</v>
      </c>
      <c r="O8898">
        <f>IF(Table1[[#This Row],[SpreadActual]]&lt;Table1[[#This Row],[SpreadFavorite]],1,0)</f>
        <v>1</v>
      </c>
      <c r="P8898">
        <v>33</v>
      </c>
      <c r="Q8898" t="s">
        <v>166</v>
      </c>
      <c r="R8898" t="b">
        <v>0</v>
      </c>
      <c r="S8898">
        <v>33</v>
      </c>
      <c r="T8898">
        <v>11</v>
      </c>
      <c r="U8898">
        <v>61</v>
      </c>
    </row>
    <row r="8899" spans="1:22" x14ac:dyDescent="0.2">
      <c r="A8899" s="1">
        <v>38710</v>
      </c>
      <c r="B8899">
        <v>2005</v>
      </c>
      <c r="C8899">
        <f>_xlfn.MAXIFS(Table1[ScheduleWeekWritten],Table1[ScheduleSeason],Table1[[#This Row],[ScheduleSeason]])</f>
        <v>17</v>
      </c>
      <c r="D8899">
        <v>16</v>
      </c>
      <c r="E8899" cm="1">
        <f t="array" ref="E8899">_xlfn.XLOOKUP(Table1[[#This Row],[ScheduleWeekWritten]],Table3[Game],100+Table3[Increase],Table1[[#This Row],[ScheduleWeekWritten]])</f>
        <v>16</v>
      </c>
      <c r="F8899" t="b">
        <v>0</v>
      </c>
      <c r="G8899" t="s">
        <v>149</v>
      </c>
      <c r="H8899">
        <v>27</v>
      </c>
      <c r="I8899">
        <v>21</v>
      </c>
      <c r="J8899" t="s">
        <v>58</v>
      </c>
      <c r="K8899" t="s">
        <v>59</v>
      </c>
      <c r="L8899" t="str">
        <f>_xlfn.XLOOKUP(Table1[[#This Row],[TeamFavoriteID]],Table2[team_id],Table2[team_name],_xlfn.XLOOKUP(Table1[[#This Row],[TeamFavoriteID]],Table2[team_id_pfr],Table2[team_name],"Even"))</f>
        <v>Arizona Cardinals</v>
      </c>
      <c r="M8899">
        <v>-1</v>
      </c>
      <c r="N8899">
        <f>IF(Table1[[#This Row],[TeamFavorite]]=Table1[[#This Row],[TeamHome]],Table1[[#This Row],[ScoreAway]]-Table1[[#This Row],[ScoreHome]],Table1[[#This Row],[ScoreHome]]-Table1[[#This Row],[ScoreAway]])</f>
        <v>-6</v>
      </c>
      <c r="O8899">
        <f>IF(Table1[[#This Row],[SpreadActual]]&lt;Table1[[#This Row],[SpreadFavorite]],1,0)</f>
        <v>1</v>
      </c>
      <c r="P8899">
        <v>39.5</v>
      </c>
      <c r="Q8899" t="s">
        <v>150</v>
      </c>
      <c r="R8899" t="b">
        <v>0</v>
      </c>
      <c r="S8899">
        <v>61</v>
      </c>
      <c r="T8899">
        <v>4</v>
      </c>
      <c r="U8899">
        <v>32</v>
      </c>
    </row>
    <row r="8900" spans="1:22" x14ac:dyDescent="0.2">
      <c r="A8900" s="1">
        <v>38710</v>
      </c>
      <c r="B8900">
        <v>2005</v>
      </c>
      <c r="C8900">
        <f>_xlfn.MAXIFS(Table1[ScheduleWeekWritten],Table1[ScheduleSeason],Table1[[#This Row],[ScheduleSeason]])</f>
        <v>17</v>
      </c>
      <c r="D8900">
        <v>16</v>
      </c>
      <c r="E8900" cm="1">
        <f t="array" ref="E8900">_xlfn.XLOOKUP(Table1[[#This Row],[ScheduleWeekWritten]],Table3[Game],100+Table3[Increase],Table1[[#This Row],[ScheduleWeekWritten]])</f>
        <v>16</v>
      </c>
      <c r="F8900" t="b">
        <v>0</v>
      </c>
      <c r="G8900" t="s">
        <v>152</v>
      </c>
      <c r="H8900">
        <v>20</v>
      </c>
      <c r="I8900">
        <v>24</v>
      </c>
      <c r="J8900" t="s">
        <v>67</v>
      </c>
      <c r="K8900" t="s">
        <v>162</v>
      </c>
      <c r="L8900" t="str">
        <f>_xlfn.XLOOKUP(Table1[[#This Row],[TeamFavoriteID]],Table2[team_id],Table2[team_name],_xlfn.XLOOKUP(Table1[[#This Row],[TeamFavoriteID]],Table2[team_id_pfr],Table2[team_name],"Even"))</f>
        <v>Carolina Panthers</v>
      </c>
      <c r="M8900">
        <v>-5.5</v>
      </c>
      <c r="N8900">
        <f>IF(Table1[[#This Row],[TeamFavorite]]=Table1[[#This Row],[TeamHome]],Table1[[#This Row],[ScoreAway]]-Table1[[#This Row],[ScoreHome]],Table1[[#This Row],[ScoreHome]]-Table1[[#This Row],[ScoreAway]])</f>
        <v>4</v>
      </c>
      <c r="O8900">
        <f>IF(Table1[[#This Row],[SpreadActual]]&lt;Table1[[#This Row],[SpreadFavorite]],1,0)</f>
        <v>0</v>
      </c>
      <c r="P8900">
        <v>38.5</v>
      </c>
      <c r="Q8900" t="s">
        <v>160</v>
      </c>
      <c r="R8900" t="b">
        <v>0</v>
      </c>
      <c r="S8900">
        <v>42</v>
      </c>
      <c r="T8900">
        <v>7</v>
      </c>
      <c r="U8900">
        <v>43</v>
      </c>
    </row>
    <row r="8901" spans="1:22" x14ac:dyDescent="0.2">
      <c r="A8901" s="1">
        <v>38710</v>
      </c>
      <c r="B8901">
        <v>2005</v>
      </c>
      <c r="C8901">
        <f>_xlfn.MAXIFS(Table1[ScheduleWeekWritten],Table1[ScheduleSeason],Table1[[#This Row],[ScheduleSeason]])</f>
        <v>17</v>
      </c>
      <c r="D8901">
        <v>16</v>
      </c>
      <c r="E8901" cm="1">
        <f t="array" ref="E8901">_xlfn.XLOOKUP(Table1[[#This Row],[ScheduleWeekWritten]],Table3[Game],100+Table3[Increase],Table1[[#This Row],[ScheduleWeekWritten]])</f>
        <v>16</v>
      </c>
      <c r="F8901" t="b">
        <v>0</v>
      </c>
      <c r="G8901" t="s">
        <v>101</v>
      </c>
      <c r="H8901">
        <v>27</v>
      </c>
      <c r="I8901">
        <v>37</v>
      </c>
      <c r="J8901" t="s">
        <v>28</v>
      </c>
      <c r="K8901" t="s">
        <v>104</v>
      </c>
      <c r="L8901" t="str">
        <f>_xlfn.XLOOKUP(Table1[[#This Row],[TeamFavoriteID]],Table2[team_id],Table2[team_name],_xlfn.XLOOKUP(Table1[[#This Row],[TeamFavoriteID]],Table2[team_id_pfr],Table2[team_name],"Even"))</f>
        <v>Cincinnati Bengals</v>
      </c>
      <c r="M8901">
        <v>-13</v>
      </c>
      <c r="N8901">
        <f>IF(Table1[[#This Row],[TeamFavorite]]=Table1[[#This Row],[TeamHome]],Table1[[#This Row],[ScoreAway]]-Table1[[#This Row],[ScoreHome]],Table1[[#This Row],[ScoreHome]]-Table1[[#This Row],[ScoreAway]])</f>
        <v>10</v>
      </c>
      <c r="O8901">
        <f>IF(Table1[[#This Row],[SpreadActual]]&lt;Table1[[#This Row],[SpreadFavorite]],1,0)</f>
        <v>0</v>
      </c>
      <c r="P8901">
        <v>44</v>
      </c>
      <c r="Q8901" t="s">
        <v>173</v>
      </c>
      <c r="R8901" t="b">
        <v>0</v>
      </c>
      <c r="S8901">
        <v>44</v>
      </c>
      <c r="T8901">
        <v>12</v>
      </c>
      <c r="U8901">
        <v>60</v>
      </c>
    </row>
    <row r="8902" spans="1:22" x14ac:dyDescent="0.2">
      <c r="A8902" s="1">
        <v>38710</v>
      </c>
      <c r="B8902">
        <v>2005</v>
      </c>
      <c r="C8902">
        <f>_xlfn.MAXIFS(Table1[ScheduleWeekWritten],Table1[ScheduleSeason],Table1[[#This Row],[ScheduleSeason]])</f>
        <v>17</v>
      </c>
      <c r="D8902">
        <v>16</v>
      </c>
      <c r="E8902" cm="1">
        <f t="array" ref="E8902">_xlfn.XLOOKUP(Table1[[#This Row],[ScheduleWeekWritten]],Table3[Game],100+Table3[Increase],Table1[[#This Row],[ScheduleWeekWritten]])</f>
        <v>16</v>
      </c>
      <c r="F8902" t="b">
        <v>0</v>
      </c>
      <c r="G8902" t="s">
        <v>62</v>
      </c>
      <c r="H8902">
        <v>0</v>
      </c>
      <c r="I8902">
        <v>41</v>
      </c>
      <c r="J8902" t="s">
        <v>49</v>
      </c>
      <c r="K8902" t="s">
        <v>51</v>
      </c>
      <c r="L8902" t="str">
        <f>_xlfn.XLOOKUP(Table1[[#This Row],[TeamFavoriteID]],Table2[team_id],Table2[team_name],_xlfn.XLOOKUP(Table1[[#This Row],[TeamFavoriteID]],Table2[team_id_pfr],Table2[team_name],"Even"))</f>
        <v>Pittsburgh Steelers</v>
      </c>
      <c r="M8902">
        <v>-7</v>
      </c>
      <c r="N8902">
        <f>IF(Table1[[#This Row],[TeamFavorite]]=Table1[[#This Row],[TeamHome]],Table1[[#This Row],[ScoreAway]]-Table1[[#This Row],[ScoreHome]],Table1[[#This Row],[ScoreHome]]-Table1[[#This Row],[ScoreAway]])</f>
        <v>-41</v>
      </c>
      <c r="O8902">
        <f>IF(Table1[[#This Row],[SpreadActual]]&lt;Table1[[#This Row],[SpreadFavorite]],1,0)</f>
        <v>1</v>
      </c>
      <c r="P8902">
        <v>33</v>
      </c>
      <c r="Q8902" t="s">
        <v>170</v>
      </c>
      <c r="R8902" t="b">
        <v>0</v>
      </c>
      <c r="S8902">
        <v>41</v>
      </c>
      <c r="T8902">
        <v>10</v>
      </c>
      <c r="U8902">
        <v>63</v>
      </c>
    </row>
    <row r="8903" spans="1:22" x14ac:dyDescent="0.2">
      <c r="A8903" s="1">
        <v>38710</v>
      </c>
      <c r="B8903">
        <v>2005</v>
      </c>
      <c r="C8903">
        <f>_xlfn.MAXIFS(Table1[ScheduleWeekWritten],Table1[ScheduleSeason],Table1[[#This Row],[ScheduleSeason]])</f>
        <v>17</v>
      </c>
      <c r="D8903">
        <v>16</v>
      </c>
      <c r="E8903" cm="1">
        <f t="array" ref="E8903">_xlfn.XLOOKUP(Table1[[#This Row],[ScheduleWeekWritten]],Table3[Game],100+Table3[Increase],Table1[[#This Row],[ScheduleWeekWritten]])</f>
        <v>16</v>
      </c>
      <c r="F8903" t="b">
        <v>0</v>
      </c>
      <c r="G8903" t="s">
        <v>24</v>
      </c>
      <c r="H8903">
        <v>22</v>
      </c>
      <c r="I8903">
        <v>3</v>
      </c>
      <c r="J8903" t="s">
        <v>20</v>
      </c>
      <c r="K8903" t="s">
        <v>88</v>
      </c>
      <c r="L8903" t="str">
        <f>_xlfn.XLOOKUP(Table1[[#This Row],[TeamFavoriteID]],Table2[team_id],Table2[team_name],_xlfn.XLOOKUP(Table1[[#This Row],[TeamFavoriteID]],Table2[team_id_pfr],Table2[team_name],"Even"))</f>
        <v>Denver Broncos</v>
      </c>
      <c r="M8903">
        <v>-12.5</v>
      </c>
      <c r="N8903">
        <f>IF(Table1[[#This Row],[TeamFavorite]]=Table1[[#This Row],[TeamHome]],Table1[[#This Row],[ScoreAway]]-Table1[[#This Row],[ScoreHome]],Table1[[#This Row],[ScoreHome]]-Table1[[#This Row],[ScoreAway]])</f>
        <v>-19</v>
      </c>
      <c r="O8903">
        <f>IF(Table1[[#This Row],[SpreadActual]]&lt;Table1[[#This Row],[SpreadFavorite]],1,0)</f>
        <v>1</v>
      </c>
      <c r="P8903">
        <v>42.5</v>
      </c>
      <c r="Q8903" t="s">
        <v>174</v>
      </c>
      <c r="R8903" t="b">
        <v>0</v>
      </c>
      <c r="S8903">
        <v>38</v>
      </c>
      <c r="T8903">
        <v>14</v>
      </c>
      <c r="U8903">
        <v>39</v>
      </c>
    </row>
    <row r="8904" spans="1:22" x14ac:dyDescent="0.2">
      <c r="A8904" s="1">
        <v>38710</v>
      </c>
      <c r="B8904">
        <v>2005</v>
      </c>
      <c r="C8904">
        <f>_xlfn.MAXIFS(Table1[ScheduleWeekWritten],Table1[ScheduleSeason],Table1[[#This Row],[ScheduleSeason]])</f>
        <v>17</v>
      </c>
      <c r="D8904">
        <v>16</v>
      </c>
      <c r="E8904" cm="1">
        <f t="array" ref="E8904">_xlfn.XLOOKUP(Table1[[#This Row],[ScheduleWeekWritten]],Table3[Game],100+Table3[Increase],Table1[[#This Row],[ScheduleWeekWritten]])</f>
        <v>16</v>
      </c>
      <c r="F8904" t="b">
        <v>0</v>
      </c>
      <c r="G8904" t="s">
        <v>177</v>
      </c>
      <c r="H8904">
        <v>20</v>
      </c>
      <c r="I8904">
        <v>38</v>
      </c>
      <c r="J8904" t="s">
        <v>154</v>
      </c>
      <c r="K8904" t="s">
        <v>161</v>
      </c>
      <c r="L8904" t="str">
        <f>_xlfn.XLOOKUP(Table1[[#This Row],[TeamFavoriteID]],Table2[team_id],Table2[team_name],_xlfn.XLOOKUP(Table1[[#This Row],[TeamFavoriteID]],Table2[team_id_pfr],Table2[team_name],"Even"))</f>
        <v>Jacksonville Jaguars</v>
      </c>
      <c r="M8904">
        <v>-6</v>
      </c>
      <c r="N8904">
        <f>IF(Table1[[#This Row],[TeamFavorite]]=Table1[[#This Row],[TeamHome]],Table1[[#This Row],[ScoreAway]]-Table1[[#This Row],[ScoreHome]],Table1[[#This Row],[ScoreHome]]-Table1[[#This Row],[ScoreAway]])</f>
        <v>-18</v>
      </c>
      <c r="O8904">
        <f>IF(Table1[[#This Row],[SpreadActual]]&lt;Table1[[#This Row],[SpreadFavorite]],1,0)</f>
        <v>1</v>
      </c>
      <c r="P8904">
        <v>38</v>
      </c>
      <c r="Q8904" t="s">
        <v>178</v>
      </c>
      <c r="R8904" t="b">
        <v>0</v>
      </c>
      <c r="S8904">
        <v>72</v>
      </c>
      <c r="T8904">
        <v>0</v>
      </c>
      <c r="V8904" t="s">
        <v>103</v>
      </c>
    </row>
    <row r="8905" spans="1:22" x14ac:dyDescent="0.2">
      <c r="A8905" s="1">
        <v>38710</v>
      </c>
      <c r="B8905">
        <v>2005</v>
      </c>
      <c r="C8905">
        <f>_xlfn.MAXIFS(Table1[ScheduleWeekWritten],Table1[ScheduleSeason],Table1[[#This Row],[ScheduleSeason]])</f>
        <v>17</v>
      </c>
      <c r="D8905">
        <v>16</v>
      </c>
      <c r="E8905" cm="1">
        <f t="array" ref="E8905">_xlfn.XLOOKUP(Table1[[#This Row],[ScheduleWeekWritten]],Table3[Game],100+Table3[Increase],Table1[[#This Row],[ScheduleWeekWritten]])</f>
        <v>16</v>
      </c>
      <c r="F8905" t="b">
        <v>0</v>
      </c>
      <c r="G8905" t="s">
        <v>42</v>
      </c>
      <c r="H8905">
        <v>20</v>
      </c>
      <c r="I8905">
        <v>7</v>
      </c>
      <c r="J8905" t="s">
        <v>27</v>
      </c>
      <c r="K8905" t="s">
        <v>75</v>
      </c>
      <c r="L8905" t="str">
        <f>_xlfn.XLOOKUP(Table1[[#This Row],[TeamFavoriteID]],Table2[team_id],Table2[team_name],_xlfn.XLOOKUP(Table1[[#This Row],[TeamFavoriteID]],Table2[team_id_pfr],Table2[team_name],"Even"))</f>
        <v>Kansas City Chiefs</v>
      </c>
      <c r="M8905">
        <v>-1</v>
      </c>
      <c r="N8905">
        <f>IF(Table1[[#This Row],[TeamFavorite]]=Table1[[#This Row],[TeamHome]],Table1[[#This Row],[ScoreAway]]-Table1[[#This Row],[ScoreHome]],Table1[[#This Row],[ScoreHome]]-Table1[[#This Row],[ScoreAway]])</f>
        <v>-13</v>
      </c>
      <c r="O8905">
        <f>IF(Table1[[#This Row],[SpreadActual]]&lt;Table1[[#This Row],[SpreadFavorite]],1,0)</f>
        <v>1</v>
      </c>
      <c r="P8905">
        <v>49.5</v>
      </c>
      <c r="Q8905" t="s">
        <v>117</v>
      </c>
      <c r="R8905" t="b">
        <v>0</v>
      </c>
      <c r="S8905">
        <v>43</v>
      </c>
      <c r="T8905">
        <v>16</v>
      </c>
      <c r="U8905">
        <v>85</v>
      </c>
    </row>
    <row r="8906" spans="1:22" x14ac:dyDescent="0.2">
      <c r="A8906" s="1">
        <v>38710</v>
      </c>
      <c r="B8906">
        <v>2005</v>
      </c>
      <c r="C8906">
        <f>_xlfn.MAXIFS(Table1[ScheduleWeekWritten],Table1[ScheduleSeason],Table1[[#This Row],[ScheduleSeason]])</f>
        <v>17</v>
      </c>
      <c r="D8906">
        <v>16</v>
      </c>
      <c r="E8906" cm="1">
        <f t="array" ref="E8906">_xlfn.XLOOKUP(Table1[[#This Row],[ScheduleWeekWritten]],Table3[Game],100+Table3[Increase],Table1[[#This Row],[ScheduleWeekWritten]])</f>
        <v>16</v>
      </c>
      <c r="F8906" t="b">
        <v>0</v>
      </c>
      <c r="G8906" t="s">
        <v>19</v>
      </c>
      <c r="H8906">
        <v>24</v>
      </c>
      <c r="I8906">
        <v>10</v>
      </c>
      <c r="J8906" t="s">
        <v>171</v>
      </c>
      <c r="K8906" t="s">
        <v>91</v>
      </c>
      <c r="L8906" t="str">
        <f>_xlfn.XLOOKUP(Table1[[#This Row],[TeamFavoriteID]],Table2[team_id],Table2[team_name],_xlfn.XLOOKUP(Table1[[#This Row],[TeamFavoriteID]],Table2[team_id_pfr],Table2[team_name],"Even"))</f>
        <v>Miami Dolphins</v>
      </c>
      <c r="M8906">
        <v>-5.5</v>
      </c>
      <c r="N8906">
        <f>IF(Table1[[#This Row],[TeamFavorite]]=Table1[[#This Row],[TeamHome]],Table1[[#This Row],[ScoreAway]]-Table1[[#This Row],[ScoreHome]],Table1[[#This Row],[ScoreHome]]-Table1[[#This Row],[ScoreAway]])</f>
        <v>-14</v>
      </c>
      <c r="O8906">
        <f>IF(Table1[[#This Row],[SpreadActual]]&lt;Table1[[#This Row],[SpreadFavorite]],1,0)</f>
        <v>1</v>
      </c>
      <c r="P8906">
        <v>43</v>
      </c>
      <c r="Q8906" t="s">
        <v>143</v>
      </c>
      <c r="R8906" t="b">
        <v>0</v>
      </c>
      <c r="S8906">
        <v>68</v>
      </c>
      <c r="T8906">
        <v>8</v>
      </c>
      <c r="U8906">
        <v>71</v>
      </c>
    </row>
    <row r="8907" spans="1:22" x14ac:dyDescent="0.2">
      <c r="A8907" s="1">
        <v>38710</v>
      </c>
      <c r="B8907">
        <v>2005</v>
      </c>
      <c r="C8907">
        <f>_xlfn.MAXIFS(Table1[ScheduleWeekWritten],Table1[ScheduleSeason],Table1[[#This Row],[ScheduleSeason]])</f>
        <v>17</v>
      </c>
      <c r="D8907">
        <v>16</v>
      </c>
      <c r="E8907" cm="1">
        <f t="array" ref="E8907">_xlfn.XLOOKUP(Table1[[#This Row],[ScheduleWeekWritten]],Table3[Game],100+Table3[Increase],Table1[[#This Row],[ScheduleWeekWritten]])</f>
        <v>16</v>
      </c>
      <c r="F8907" t="b">
        <v>0</v>
      </c>
      <c r="G8907" t="s">
        <v>95</v>
      </c>
      <c r="H8907">
        <v>12</v>
      </c>
      <c r="I8907">
        <v>13</v>
      </c>
      <c r="J8907" t="s">
        <v>45</v>
      </c>
      <c r="K8907" t="s">
        <v>98</v>
      </c>
      <c r="L8907" t="str">
        <f>_xlfn.XLOOKUP(Table1[[#This Row],[TeamFavoriteID]],Table2[team_id],Table2[team_name],_xlfn.XLOOKUP(Table1[[#This Row],[TeamFavoriteID]],Table2[team_id_pfr],Table2[team_name],"Even"))</f>
        <v>New Orleans Saints</v>
      </c>
      <c r="M8907">
        <v>-3</v>
      </c>
      <c r="N8907">
        <f>IF(Table1[[#This Row],[TeamFavorite]]=Table1[[#This Row],[TeamHome]],Table1[[#This Row],[ScoreAway]]-Table1[[#This Row],[ScoreHome]],Table1[[#This Row],[ScoreHome]]-Table1[[#This Row],[ScoreAway]])</f>
        <v>1</v>
      </c>
      <c r="O8907">
        <f>IF(Table1[[#This Row],[SpreadActual]]&lt;Table1[[#This Row],[SpreadFavorite]],1,0)</f>
        <v>0</v>
      </c>
      <c r="P8907">
        <v>37.5</v>
      </c>
      <c r="Q8907" t="s">
        <v>186</v>
      </c>
      <c r="R8907" t="b">
        <v>1</v>
      </c>
      <c r="S8907">
        <v>72</v>
      </c>
      <c r="T8907">
        <v>0</v>
      </c>
      <c r="V8907" t="s">
        <v>103</v>
      </c>
    </row>
    <row r="8908" spans="1:22" x14ac:dyDescent="0.2">
      <c r="A8908" s="1">
        <v>38710</v>
      </c>
      <c r="B8908">
        <v>2005</v>
      </c>
      <c r="C8908">
        <f>_xlfn.MAXIFS(Table1[ScheduleWeekWritten],Table1[ScheduleSeason],Table1[[#This Row],[ScheduleSeason]])</f>
        <v>17</v>
      </c>
      <c r="D8908">
        <v>16</v>
      </c>
      <c r="E8908" cm="1">
        <f t="array" ref="E8908">_xlfn.XLOOKUP(Table1[[#This Row],[ScheduleWeekWritten]],Table3[Game],100+Table3[Increase],Table1[[#This Row],[ScheduleWeekWritten]])</f>
        <v>16</v>
      </c>
      <c r="F8908" t="b">
        <v>0</v>
      </c>
      <c r="G8908" t="s">
        <v>128</v>
      </c>
      <c r="H8908">
        <v>28</v>
      </c>
      <c r="I8908">
        <v>13</v>
      </c>
      <c r="J8908" t="s">
        <v>140</v>
      </c>
      <c r="K8908" t="s">
        <v>132</v>
      </c>
      <c r="L8908" t="str">
        <f>_xlfn.XLOOKUP(Table1[[#This Row],[TeamFavoriteID]],Table2[team_id],Table2[team_name],_xlfn.XLOOKUP(Table1[[#This Row],[TeamFavoriteID]],Table2[team_id_pfr],Table2[team_name],"Even"))</f>
        <v>Seattle Seahawks</v>
      </c>
      <c r="M8908">
        <v>-7</v>
      </c>
      <c r="N8908">
        <f>IF(Table1[[#This Row],[TeamFavorite]]=Table1[[#This Row],[TeamHome]],Table1[[#This Row],[ScoreAway]]-Table1[[#This Row],[ScoreHome]],Table1[[#This Row],[ScoreHome]]-Table1[[#This Row],[ScoreAway]])</f>
        <v>-15</v>
      </c>
      <c r="O8908">
        <f>IF(Table1[[#This Row],[SpreadActual]]&lt;Table1[[#This Row],[SpreadFavorite]],1,0)</f>
        <v>1</v>
      </c>
      <c r="P8908">
        <v>47</v>
      </c>
      <c r="Q8908" t="s">
        <v>180</v>
      </c>
      <c r="R8908" t="b">
        <v>0</v>
      </c>
      <c r="S8908">
        <v>55</v>
      </c>
      <c r="T8908">
        <v>8</v>
      </c>
      <c r="U8908">
        <v>88</v>
      </c>
    </row>
    <row r="8909" spans="1:22" x14ac:dyDescent="0.2">
      <c r="A8909" s="1">
        <v>38710</v>
      </c>
      <c r="B8909">
        <v>2005</v>
      </c>
      <c r="C8909">
        <f>_xlfn.MAXIFS(Table1[ScheduleWeekWritten],Table1[ScheduleSeason],Table1[[#This Row],[ScheduleSeason]])</f>
        <v>17</v>
      </c>
      <c r="D8909">
        <v>16</v>
      </c>
      <c r="E8909" cm="1">
        <f t="array" ref="E8909">_xlfn.XLOOKUP(Table1[[#This Row],[ScheduleWeekWritten]],Table3[Game],100+Table3[Increase],Table1[[#This Row],[ScheduleWeekWritten]])</f>
        <v>16</v>
      </c>
      <c r="F8909" t="b">
        <v>0</v>
      </c>
      <c r="G8909" t="s">
        <v>153</v>
      </c>
      <c r="H8909">
        <v>20</v>
      </c>
      <c r="I8909">
        <v>24</v>
      </c>
      <c r="J8909" t="s">
        <v>53</v>
      </c>
      <c r="K8909" t="s">
        <v>40</v>
      </c>
      <c r="L8909" t="str">
        <f>_xlfn.XLOOKUP(Table1[[#This Row],[TeamFavoriteID]],Table2[team_id],Table2[team_name],_xlfn.XLOOKUP(Table1[[#This Row],[TeamFavoriteID]],Table2[team_id_pfr],Table2[team_name],"Even"))</f>
        <v>Los Angeles Rams</v>
      </c>
      <c r="M8909">
        <v>-9</v>
      </c>
      <c r="N8909">
        <f>IF(Table1[[#This Row],[TeamFavorite]]=Table1[[#This Row],[TeamHome]],Table1[[#This Row],[ScoreAway]]-Table1[[#This Row],[ScoreHome]],Table1[[#This Row],[ScoreHome]]-Table1[[#This Row],[ScoreAway]])</f>
        <v>-4</v>
      </c>
      <c r="O8909">
        <f>IF(Table1[[#This Row],[SpreadActual]]&lt;Table1[[#This Row],[SpreadFavorite]],1,0)</f>
        <v>0</v>
      </c>
      <c r="P8909">
        <v>42</v>
      </c>
      <c r="Q8909" t="s">
        <v>157</v>
      </c>
      <c r="R8909" t="b">
        <v>0</v>
      </c>
      <c r="S8909">
        <v>72</v>
      </c>
      <c r="T8909">
        <v>0</v>
      </c>
      <c r="V8909" t="s">
        <v>103</v>
      </c>
    </row>
    <row r="8910" spans="1:22" x14ac:dyDescent="0.2">
      <c r="A8910" s="1">
        <v>38710</v>
      </c>
      <c r="B8910">
        <v>2005</v>
      </c>
      <c r="C8910">
        <f>_xlfn.MAXIFS(Table1[ScheduleWeekWritten],Table1[ScheduleSeason],Table1[[#This Row],[ScheduleSeason]])</f>
        <v>17</v>
      </c>
      <c r="D8910">
        <v>16</v>
      </c>
      <c r="E8910" cm="1">
        <f t="array" ref="E8910">_xlfn.XLOOKUP(Table1[[#This Row],[ScheduleWeekWritten]],Table3[Game],100+Table3[Increase],Table1[[#This Row],[ScheduleWeekWritten]])</f>
        <v>16</v>
      </c>
      <c r="F8910" t="b">
        <v>0</v>
      </c>
      <c r="G8910" t="s">
        <v>127</v>
      </c>
      <c r="H8910">
        <v>27</v>
      </c>
      <c r="I8910">
        <v>24</v>
      </c>
      <c r="J8910" t="s">
        <v>38</v>
      </c>
      <c r="K8910" t="s">
        <v>133</v>
      </c>
      <c r="L8910" t="str">
        <f>_xlfn.XLOOKUP(Table1[[#This Row],[TeamFavoriteID]],Table2[team_id],Table2[team_name],_xlfn.XLOOKUP(Table1[[#This Row],[TeamFavoriteID]],Table2[team_id_pfr],Table2[team_name],"Even"))</f>
        <v>Tampa Bay Buccaneers</v>
      </c>
      <c r="M8910">
        <v>-3</v>
      </c>
      <c r="N8910">
        <f>IF(Table1[[#This Row],[TeamFavorite]]=Table1[[#This Row],[TeamHome]],Table1[[#This Row],[ScoreAway]]-Table1[[#This Row],[ScoreHome]],Table1[[#This Row],[ScoreHome]]-Table1[[#This Row],[ScoreAway]])</f>
        <v>-3</v>
      </c>
      <c r="O8910">
        <f>IF(Table1[[#This Row],[SpreadActual]]&lt;Table1[[#This Row],[SpreadFavorite]],1,0)</f>
        <v>0</v>
      </c>
      <c r="P8910">
        <v>37.5</v>
      </c>
      <c r="Q8910" t="s">
        <v>168</v>
      </c>
      <c r="R8910" t="b">
        <v>0</v>
      </c>
      <c r="S8910">
        <v>55</v>
      </c>
      <c r="T8910">
        <v>6</v>
      </c>
      <c r="U8910">
        <v>69</v>
      </c>
    </row>
    <row r="8911" spans="1:22" x14ac:dyDescent="0.2">
      <c r="A8911" s="1">
        <v>38710</v>
      </c>
      <c r="B8911">
        <v>2005</v>
      </c>
      <c r="C8911">
        <f>_xlfn.MAXIFS(Table1[ScheduleWeekWritten],Table1[ScheduleSeason],Table1[[#This Row],[ScheduleSeason]])</f>
        <v>17</v>
      </c>
      <c r="D8911">
        <v>16</v>
      </c>
      <c r="E8911" cm="1">
        <f t="array" ref="E8911">_xlfn.XLOOKUP(Table1[[#This Row],[ScheduleWeekWritten]],Table3[Game],100+Table3[Increase],Table1[[#This Row],[ScheduleWeekWritten]])</f>
        <v>16</v>
      </c>
      <c r="F8911" t="b">
        <v>0</v>
      </c>
      <c r="G8911" t="s">
        <v>61</v>
      </c>
      <c r="H8911">
        <v>35</v>
      </c>
      <c r="I8911">
        <v>20</v>
      </c>
      <c r="J8911" t="s">
        <v>50</v>
      </c>
      <c r="K8911" t="s">
        <v>85</v>
      </c>
      <c r="L8911" t="str">
        <f>_xlfn.XLOOKUP(Table1[[#This Row],[TeamFavoriteID]],Table2[team_id],Table2[team_name],_xlfn.XLOOKUP(Table1[[#This Row],[TeamFavoriteID]],Table2[team_id_pfr],Table2[team_name],"Even"))</f>
        <v>Washington Commanders</v>
      </c>
      <c r="M8911">
        <v>-3</v>
      </c>
      <c r="N8911">
        <f>IF(Table1[[#This Row],[TeamFavorite]]=Table1[[#This Row],[TeamHome]],Table1[[#This Row],[ScoreAway]]-Table1[[#This Row],[ScoreHome]],Table1[[#This Row],[ScoreHome]]-Table1[[#This Row],[ScoreAway]])</f>
        <v>15</v>
      </c>
      <c r="O8911">
        <f>IF(Table1[[#This Row],[SpreadActual]]&lt;Table1[[#This Row],[SpreadFavorite]],1,0)</f>
        <v>0</v>
      </c>
      <c r="P8911">
        <v>38</v>
      </c>
      <c r="Q8911" t="s">
        <v>165</v>
      </c>
      <c r="R8911" t="b">
        <v>0</v>
      </c>
      <c r="S8911">
        <v>43</v>
      </c>
      <c r="T8911">
        <v>7</v>
      </c>
      <c r="U8911">
        <v>49</v>
      </c>
    </row>
    <row r="8912" spans="1:22" x14ac:dyDescent="0.2">
      <c r="A8912" s="1">
        <v>38711</v>
      </c>
      <c r="B8912">
        <v>2005</v>
      </c>
      <c r="C8912">
        <f>_xlfn.MAXIFS(Table1[ScheduleWeekWritten],Table1[ScheduleSeason],Table1[[#This Row],[ScheduleSeason]])</f>
        <v>17</v>
      </c>
      <c r="D8912">
        <v>16</v>
      </c>
      <c r="E8912" cm="1">
        <f t="array" ref="E8912">_xlfn.XLOOKUP(Table1[[#This Row],[ScheduleWeekWritten]],Table3[Game],100+Table3[Increase],Table1[[#This Row],[ScheduleWeekWritten]])</f>
        <v>16</v>
      </c>
      <c r="F8912" t="b">
        <v>0</v>
      </c>
      <c r="G8912" t="s">
        <v>158</v>
      </c>
      <c r="H8912">
        <v>30</v>
      </c>
      <c r="I8912">
        <v>23</v>
      </c>
      <c r="J8912" t="s">
        <v>54</v>
      </c>
      <c r="K8912" t="s">
        <v>159</v>
      </c>
      <c r="L8912" t="str">
        <f>_xlfn.XLOOKUP(Table1[[#This Row],[TeamFavoriteID]],Table2[team_id],Table2[team_name],_xlfn.XLOOKUP(Table1[[#This Row],[TeamFavoriteID]],Table2[team_id_pfr],Table2[team_name],"Even"))</f>
        <v>Baltimore Ravens</v>
      </c>
      <c r="M8912">
        <v>-2.5</v>
      </c>
      <c r="N8912">
        <f>IF(Table1[[#This Row],[TeamFavorite]]=Table1[[#This Row],[TeamHome]],Table1[[#This Row],[ScoreAway]]-Table1[[#This Row],[ScoreHome]],Table1[[#This Row],[ScoreHome]]-Table1[[#This Row],[ScoreAway]])</f>
        <v>-7</v>
      </c>
      <c r="O8912">
        <f>IF(Table1[[#This Row],[SpreadActual]]&lt;Table1[[#This Row],[SpreadFavorite]],1,0)</f>
        <v>1</v>
      </c>
      <c r="P8912">
        <v>34</v>
      </c>
      <c r="Q8912" t="s">
        <v>166</v>
      </c>
      <c r="R8912" t="b">
        <v>0</v>
      </c>
      <c r="S8912">
        <v>34</v>
      </c>
      <c r="T8912">
        <v>5</v>
      </c>
      <c r="U8912">
        <v>83</v>
      </c>
    </row>
    <row r="8913" spans="1:22" x14ac:dyDescent="0.2">
      <c r="A8913" s="1">
        <v>38711</v>
      </c>
      <c r="B8913">
        <v>2005</v>
      </c>
      <c r="C8913">
        <f>_xlfn.MAXIFS(Table1[ScheduleWeekWritten],Table1[ScheduleSeason],Table1[[#This Row],[ScheduleSeason]])</f>
        <v>17</v>
      </c>
      <c r="D8913">
        <v>16</v>
      </c>
      <c r="E8913" cm="1">
        <f t="array" ref="E8913">_xlfn.XLOOKUP(Table1[[#This Row],[ScheduleWeekWritten]],Table3[Game],100+Table3[Increase],Table1[[#This Row],[ScheduleWeekWritten]])</f>
        <v>16</v>
      </c>
      <c r="F8913" t="b">
        <v>0</v>
      </c>
      <c r="G8913" t="s">
        <v>33</v>
      </c>
      <c r="H8913">
        <v>17</v>
      </c>
      <c r="I8913">
        <v>24</v>
      </c>
      <c r="J8913" t="s">
        <v>46</v>
      </c>
      <c r="K8913" t="s">
        <v>47</v>
      </c>
      <c r="L8913" t="str">
        <f>_xlfn.XLOOKUP(Table1[[#This Row],[TeamFavoriteID]],Table2[team_id],Table2[team_name],_xlfn.XLOOKUP(Table1[[#This Row],[TeamFavoriteID]],Table2[team_id_pfr],Table2[team_name],"Even"))</f>
        <v>Chicago Bears</v>
      </c>
      <c r="M8913">
        <v>-7</v>
      </c>
      <c r="N8913">
        <f>IF(Table1[[#This Row],[TeamFavorite]]=Table1[[#This Row],[TeamHome]],Table1[[#This Row],[ScoreAway]]-Table1[[#This Row],[ScoreHome]],Table1[[#This Row],[ScoreHome]]-Table1[[#This Row],[ScoreAway]])</f>
        <v>-7</v>
      </c>
      <c r="O8913">
        <f>IF(Table1[[#This Row],[SpreadActual]]&lt;Table1[[#This Row],[SpreadFavorite]],1,0)</f>
        <v>0</v>
      </c>
      <c r="P8913">
        <v>31</v>
      </c>
      <c r="Q8913" t="s">
        <v>82</v>
      </c>
      <c r="R8913" t="b">
        <v>0</v>
      </c>
      <c r="S8913">
        <v>34</v>
      </c>
      <c r="T8913">
        <v>10</v>
      </c>
      <c r="U8913">
        <v>85</v>
      </c>
    </row>
    <row r="8914" spans="1:22" x14ac:dyDescent="0.2">
      <c r="A8914" s="1">
        <v>38712</v>
      </c>
      <c r="B8914">
        <v>2005</v>
      </c>
      <c r="C8914">
        <f>_xlfn.MAXIFS(Table1[ScheduleWeekWritten],Table1[ScheduleSeason],Table1[[#This Row],[ScheduleSeason]])</f>
        <v>17</v>
      </c>
      <c r="D8914">
        <v>16</v>
      </c>
      <c r="E8914" cm="1">
        <f t="array" ref="E8914">_xlfn.XLOOKUP(Table1[[#This Row],[ScheduleWeekWritten]],Table3[Game],100+Table3[Increase],Table1[[#This Row],[ScheduleWeekWritten]])</f>
        <v>16</v>
      </c>
      <c r="F8914" t="b">
        <v>0</v>
      </c>
      <c r="G8914" t="s">
        <v>31</v>
      </c>
      <c r="H8914">
        <v>21</v>
      </c>
      <c r="I8914">
        <v>31</v>
      </c>
      <c r="J8914" t="s">
        <v>115</v>
      </c>
      <c r="K8914" t="s">
        <v>70</v>
      </c>
      <c r="L8914" t="str">
        <f>_xlfn.XLOOKUP(Table1[[#This Row],[TeamFavoriteID]],Table2[team_id],Table2[team_name],_xlfn.XLOOKUP(Table1[[#This Row],[TeamFavoriteID]],Table2[team_id_pfr],Table2[team_name],"Even"))</f>
        <v>Boston Patriots</v>
      </c>
      <c r="M8914">
        <v>-4</v>
      </c>
      <c r="N8914">
        <f>IF(Table1[[#This Row],[TeamFavorite]]=Table1[[#This Row],[TeamHome]],Table1[[#This Row],[ScoreAway]]-Table1[[#This Row],[ScoreHome]],Table1[[#This Row],[ScoreHome]]-Table1[[#This Row],[ScoreAway]])</f>
        <v>-10</v>
      </c>
      <c r="O8914">
        <f>IF(Table1[[#This Row],[SpreadActual]]&lt;Table1[[#This Row],[SpreadFavorite]],1,0)</f>
        <v>1</v>
      </c>
      <c r="P8914">
        <v>37.5</v>
      </c>
      <c r="Q8914" t="s">
        <v>126</v>
      </c>
      <c r="R8914" t="b">
        <v>0</v>
      </c>
      <c r="S8914">
        <v>49</v>
      </c>
      <c r="T8914">
        <v>13</v>
      </c>
      <c r="U8914">
        <v>87</v>
      </c>
    </row>
    <row r="8915" spans="1:22" x14ac:dyDescent="0.2">
      <c r="A8915" s="1">
        <v>38717</v>
      </c>
      <c r="B8915">
        <v>2005</v>
      </c>
      <c r="C8915">
        <f>_xlfn.MAXIFS(Table1[ScheduleWeekWritten],Table1[ScheduleSeason],Table1[[#This Row],[ScheduleSeason]])</f>
        <v>17</v>
      </c>
      <c r="D8915">
        <v>17</v>
      </c>
      <c r="E8915" cm="1">
        <f t="array" ref="E8915">_xlfn.XLOOKUP(Table1[[#This Row],[ScheduleWeekWritten]],Table3[Game],100+Table3[Increase],Table1[[#This Row],[ScheduleWeekWritten]])</f>
        <v>17</v>
      </c>
      <c r="F8915" t="b">
        <v>0</v>
      </c>
      <c r="G8915" t="s">
        <v>20</v>
      </c>
      <c r="H8915">
        <v>21</v>
      </c>
      <c r="I8915">
        <v>30</v>
      </c>
      <c r="J8915" t="s">
        <v>50</v>
      </c>
      <c r="K8915" t="s">
        <v>90</v>
      </c>
      <c r="L8915" t="str">
        <f>_xlfn.XLOOKUP(Table1[[#This Row],[TeamFavoriteID]],Table2[team_id],Table2[team_name],_xlfn.XLOOKUP(Table1[[#This Row],[TeamFavoriteID]],Table2[team_id_pfr],Table2[team_name],"Even"))</f>
        <v>New York Giants</v>
      </c>
      <c r="M8915">
        <v>-7.5</v>
      </c>
      <c r="N8915">
        <f>IF(Table1[[#This Row],[TeamFavorite]]=Table1[[#This Row],[TeamHome]],Table1[[#This Row],[ScoreAway]]-Table1[[#This Row],[ScoreHome]],Table1[[#This Row],[ScoreHome]]-Table1[[#This Row],[ScoreAway]])</f>
        <v>-9</v>
      </c>
      <c r="O8915">
        <f>IF(Table1[[#This Row],[SpreadActual]]&lt;Table1[[#This Row],[SpreadFavorite]],1,0)</f>
        <v>1</v>
      </c>
      <c r="P8915">
        <v>44</v>
      </c>
      <c r="Q8915" t="s">
        <v>76</v>
      </c>
      <c r="R8915" t="b">
        <v>0</v>
      </c>
      <c r="S8915">
        <v>58</v>
      </c>
      <c r="T8915">
        <v>26</v>
      </c>
      <c r="U8915">
        <v>90</v>
      </c>
    </row>
    <row r="8916" spans="1:22" x14ac:dyDescent="0.2">
      <c r="A8916" s="1">
        <v>38717</v>
      </c>
      <c r="B8916">
        <v>2005</v>
      </c>
      <c r="C8916">
        <f>_xlfn.MAXIFS(Table1[ScheduleWeekWritten],Table1[ScheduleSeason],Table1[[#This Row],[ScheduleSeason]])</f>
        <v>17</v>
      </c>
      <c r="D8916">
        <v>17</v>
      </c>
      <c r="E8916" cm="1">
        <f t="array" ref="E8916">_xlfn.XLOOKUP(Table1[[#This Row],[ScheduleWeekWritten]],Table3[Game],100+Table3[Increase],Table1[[#This Row],[ScheduleWeekWritten]])</f>
        <v>17</v>
      </c>
      <c r="F8916" t="b">
        <v>0</v>
      </c>
      <c r="G8916" t="s">
        <v>27</v>
      </c>
      <c r="H8916">
        <v>7</v>
      </c>
      <c r="I8916">
        <v>23</v>
      </c>
      <c r="J8916" t="s">
        <v>24</v>
      </c>
      <c r="K8916" t="s">
        <v>29</v>
      </c>
      <c r="L8916" t="str">
        <f>_xlfn.XLOOKUP(Table1[[#This Row],[TeamFavoriteID]],Table2[team_id],Table2[team_name],_xlfn.XLOOKUP(Table1[[#This Row],[TeamFavoriteID]],Table2[team_id_pfr],Table2[team_name],"Even"))</f>
        <v>Los Angeles Chargers</v>
      </c>
      <c r="M8916">
        <v>-7</v>
      </c>
      <c r="N8916">
        <f>IF(Table1[[#This Row],[TeamFavorite]]=Table1[[#This Row],[TeamHome]],Table1[[#This Row],[ScoreAway]]-Table1[[#This Row],[ScoreHome]],Table1[[#This Row],[ScoreHome]]-Table1[[#This Row],[ScoreAway]])</f>
        <v>-16</v>
      </c>
      <c r="O8916">
        <f>IF(Table1[[#This Row],[SpreadActual]]&lt;Table1[[#This Row],[SpreadFavorite]],1,0)</f>
        <v>1</v>
      </c>
      <c r="P8916">
        <v>44</v>
      </c>
      <c r="Q8916" t="s">
        <v>94</v>
      </c>
      <c r="R8916" t="b">
        <v>0</v>
      </c>
      <c r="S8916">
        <v>57</v>
      </c>
      <c r="T8916">
        <v>5</v>
      </c>
      <c r="U8916">
        <v>81</v>
      </c>
    </row>
    <row r="8917" spans="1:22" x14ac:dyDescent="0.2">
      <c r="A8917" s="1">
        <v>38718</v>
      </c>
      <c r="B8917">
        <v>2005</v>
      </c>
      <c r="C8917">
        <f>_xlfn.MAXIFS(Table1[ScheduleWeekWritten],Table1[ScheduleSeason],Table1[[#This Row],[ScheduleSeason]])</f>
        <v>17</v>
      </c>
      <c r="D8917">
        <v>17</v>
      </c>
      <c r="E8917" cm="1">
        <f t="array" ref="E8917">_xlfn.XLOOKUP(Table1[[#This Row],[ScheduleWeekWritten]],Table3[Game],100+Table3[Increase],Table1[[#This Row],[ScheduleWeekWritten]])</f>
        <v>17</v>
      </c>
      <c r="F8917" t="b">
        <v>0</v>
      </c>
      <c r="G8917" t="s">
        <v>38</v>
      </c>
      <c r="H8917">
        <v>11</v>
      </c>
      <c r="I8917">
        <v>44</v>
      </c>
      <c r="J8917" t="s">
        <v>152</v>
      </c>
      <c r="K8917" t="s">
        <v>162</v>
      </c>
      <c r="L8917" t="str">
        <f>_xlfn.XLOOKUP(Table1[[#This Row],[TeamFavoriteID]],Table2[team_id],Table2[team_name],_xlfn.XLOOKUP(Table1[[#This Row],[TeamFavoriteID]],Table2[team_id_pfr],Table2[team_name],"Even"))</f>
        <v>Carolina Panthers</v>
      </c>
      <c r="M8917">
        <v>-3.5</v>
      </c>
      <c r="N8917">
        <f>IF(Table1[[#This Row],[TeamFavorite]]=Table1[[#This Row],[TeamHome]],Table1[[#This Row],[ScoreAway]]-Table1[[#This Row],[ScoreHome]],Table1[[#This Row],[ScoreHome]]-Table1[[#This Row],[ScoreAway]])</f>
        <v>-33</v>
      </c>
      <c r="O8917">
        <f>IF(Table1[[#This Row],[SpreadActual]]&lt;Table1[[#This Row],[SpreadFavorite]],1,0)</f>
        <v>1</v>
      </c>
      <c r="P8917">
        <v>42</v>
      </c>
      <c r="Q8917" t="s">
        <v>148</v>
      </c>
      <c r="R8917" t="b">
        <v>0</v>
      </c>
      <c r="S8917">
        <v>72</v>
      </c>
      <c r="T8917">
        <v>0</v>
      </c>
      <c r="V8917" t="s">
        <v>103</v>
      </c>
    </row>
    <row r="8918" spans="1:22" x14ac:dyDescent="0.2">
      <c r="A8918" s="1">
        <v>38718</v>
      </c>
      <c r="B8918">
        <v>2005</v>
      </c>
      <c r="C8918">
        <f>_xlfn.MAXIFS(Table1[ScheduleWeekWritten],Table1[ScheduleSeason],Table1[[#This Row],[ScheduleSeason]])</f>
        <v>17</v>
      </c>
      <c r="D8918">
        <v>17</v>
      </c>
      <c r="E8918" cm="1">
        <f t="array" ref="E8918">_xlfn.XLOOKUP(Table1[[#This Row],[ScheduleWeekWritten]],Table3[Game],100+Table3[Increase],Table1[[#This Row],[ScheduleWeekWritten]])</f>
        <v>17</v>
      </c>
      <c r="F8918" t="b">
        <v>0</v>
      </c>
      <c r="G8918" t="s">
        <v>62</v>
      </c>
      <c r="H8918">
        <v>20</v>
      </c>
      <c r="I8918">
        <v>16</v>
      </c>
      <c r="J8918" t="s">
        <v>158</v>
      </c>
      <c r="K8918" t="s">
        <v>159</v>
      </c>
      <c r="L8918" t="str">
        <f>_xlfn.XLOOKUP(Table1[[#This Row],[TeamFavoriteID]],Table2[team_id],Table2[team_name],_xlfn.XLOOKUP(Table1[[#This Row],[TeamFavoriteID]],Table2[team_id_pfr],Table2[team_name],"Even"))</f>
        <v>Baltimore Ravens</v>
      </c>
      <c r="M8918">
        <v>-3</v>
      </c>
      <c r="N8918">
        <f>IF(Table1[[#This Row],[TeamFavorite]]=Table1[[#This Row],[TeamHome]],Table1[[#This Row],[ScoreAway]]-Table1[[#This Row],[ScoreHome]],Table1[[#This Row],[ScoreHome]]-Table1[[#This Row],[ScoreAway]])</f>
        <v>4</v>
      </c>
      <c r="O8918">
        <f>IF(Table1[[#This Row],[SpreadActual]]&lt;Table1[[#This Row],[SpreadFavorite]],1,0)</f>
        <v>0</v>
      </c>
      <c r="P8918">
        <v>37</v>
      </c>
      <c r="Q8918" t="s">
        <v>170</v>
      </c>
      <c r="R8918" t="b">
        <v>0</v>
      </c>
      <c r="S8918">
        <v>36</v>
      </c>
      <c r="T8918">
        <v>10</v>
      </c>
      <c r="U8918">
        <v>78</v>
      </c>
    </row>
    <row r="8919" spans="1:22" x14ac:dyDescent="0.2">
      <c r="A8919" s="1">
        <v>38718</v>
      </c>
      <c r="B8919">
        <v>2005</v>
      </c>
      <c r="C8919">
        <f>_xlfn.MAXIFS(Table1[ScheduleWeekWritten],Table1[ScheduleSeason],Table1[[#This Row],[ScheduleSeason]])</f>
        <v>17</v>
      </c>
      <c r="D8919">
        <v>17</v>
      </c>
      <c r="E8919" cm="1">
        <f t="array" ref="E8919">_xlfn.XLOOKUP(Table1[[#This Row],[ScheduleWeekWritten]],Table3[Game],100+Table3[Increase],Table1[[#This Row],[ScheduleWeekWritten]])</f>
        <v>17</v>
      </c>
      <c r="F8919" t="b">
        <v>0</v>
      </c>
      <c r="G8919" t="s">
        <v>67</v>
      </c>
      <c r="H8919">
        <v>10</v>
      </c>
      <c r="I8919">
        <v>20</v>
      </c>
      <c r="J8919" t="s">
        <v>153</v>
      </c>
      <c r="K8919" t="s">
        <v>68</v>
      </c>
      <c r="L8919" t="str">
        <f>_xlfn.XLOOKUP(Table1[[#This Row],[TeamFavoriteID]],Table2[team_id],Table2[team_name],_xlfn.XLOOKUP(Table1[[#This Row],[TeamFavoriteID]],Table2[team_id_pfr],Table2[team_name],"Even"))</f>
        <v>Dallas Cowboys</v>
      </c>
      <c r="M8919">
        <v>-12.5</v>
      </c>
      <c r="N8919">
        <f>IF(Table1[[#This Row],[TeamFavorite]]=Table1[[#This Row],[TeamHome]],Table1[[#This Row],[ScoreAway]]-Table1[[#This Row],[ScoreHome]],Table1[[#This Row],[ScoreHome]]-Table1[[#This Row],[ScoreAway]])</f>
        <v>10</v>
      </c>
      <c r="O8919">
        <f>IF(Table1[[#This Row],[SpreadActual]]&lt;Table1[[#This Row],[SpreadFavorite]],1,0)</f>
        <v>0</v>
      </c>
      <c r="P8919">
        <v>43</v>
      </c>
      <c r="Q8919" t="s">
        <v>119</v>
      </c>
      <c r="R8919" t="b">
        <v>0</v>
      </c>
      <c r="S8919">
        <v>67</v>
      </c>
      <c r="T8919">
        <v>19</v>
      </c>
      <c r="U8919">
        <v>40</v>
      </c>
    </row>
    <row r="8920" spans="1:22" x14ac:dyDescent="0.2">
      <c r="A8920" s="1">
        <v>38718</v>
      </c>
      <c r="B8920">
        <v>2005</v>
      </c>
      <c r="C8920">
        <f>_xlfn.MAXIFS(Table1[ScheduleWeekWritten],Table1[ScheduleSeason],Table1[[#This Row],[ScheduleSeason]])</f>
        <v>17</v>
      </c>
      <c r="D8920">
        <v>17</v>
      </c>
      <c r="E8920" cm="1">
        <f t="array" ref="E8920">_xlfn.XLOOKUP(Table1[[#This Row],[ScheduleWeekWritten]],Table3[Game],100+Table3[Increase],Table1[[#This Row],[ScheduleWeekWritten]])</f>
        <v>17</v>
      </c>
      <c r="F8920" t="b">
        <v>0</v>
      </c>
      <c r="G8920" t="s">
        <v>33</v>
      </c>
      <c r="H8920">
        <v>23</v>
      </c>
      <c r="I8920">
        <v>17</v>
      </c>
      <c r="J8920" t="s">
        <v>128</v>
      </c>
      <c r="K8920" t="s">
        <v>35</v>
      </c>
      <c r="L8920" t="str">
        <f>_xlfn.XLOOKUP(Table1[[#This Row],[TeamFavoriteID]],Table2[team_id],Table2[team_name],_xlfn.XLOOKUP(Table1[[#This Row],[TeamFavoriteID]],Table2[team_id_pfr],Table2[team_name],"Even"))</f>
        <v>Green Bay Packers</v>
      </c>
      <c r="M8920">
        <v>-3</v>
      </c>
      <c r="N8920">
        <f>IF(Table1[[#This Row],[TeamFavorite]]=Table1[[#This Row],[TeamHome]],Table1[[#This Row],[ScoreAway]]-Table1[[#This Row],[ScoreHome]],Table1[[#This Row],[ScoreHome]]-Table1[[#This Row],[ScoreAway]])</f>
        <v>-6</v>
      </c>
      <c r="O8920">
        <f>IF(Table1[[#This Row],[SpreadActual]]&lt;Table1[[#This Row],[SpreadFavorite]],1,0)</f>
        <v>1</v>
      </c>
      <c r="P8920">
        <v>40.5</v>
      </c>
      <c r="Q8920" t="s">
        <v>82</v>
      </c>
      <c r="R8920" t="b">
        <v>0</v>
      </c>
      <c r="S8920">
        <v>32</v>
      </c>
      <c r="T8920">
        <v>7</v>
      </c>
      <c r="U8920">
        <v>85</v>
      </c>
    </row>
    <row r="8921" spans="1:22" x14ac:dyDescent="0.2">
      <c r="A8921" s="1">
        <v>38718</v>
      </c>
      <c r="B8921">
        <v>2005</v>
      </c>
      <c r="C8921">
        <f>_xlfn.MAXIFS(Table1[ScheduleWeekWritten],Table1[ScheduleSeason],Table1[[#This Row],[ScheduleSeason]])</f>
        <v>17</v>
      </c>
      <c r="D8921">
        <v>17</v>
      </c>
      <c r="E8921" cm="1">
        <f t="array" ref="E8921">_xlfn.XLOOKUP(Table1[[#This Row],[ScheduleWeekWritten]],Table3[Game],100+Table3[Increase],Table1[[#This Row],[ScheduleWeekWritten]])</f>
        <v>17</v>
      </c>
      <c r="F8921" t="b">
        <v>0</v>
      </c>
      <c r="G8921" t="s">
        <v>140</v>
      </c>
      <c r="H8921">
        <v>17</v>
      </c>
      <c r="I8921">
        <v>13</v>
      </c>
      <c r="J8921" t="s">
        <v>149</v>
      </c>
      <c r="K8921" t="s">
        <v>72</v>
      </c>
      <c r="L8921" t="str">
        <f>_xlfn.XLOOKUP(Table1[[#This Row],[TeamFavoriteID]],Table2[team_id],Table2[team_name],_xlfn.XLOOKUP(Table1[[#This Row],[TeamFavoriteID]],Table2[team_id_pfr],Table2[team_name],"Even"))</f>
        <v>Baltimore Colts</v>
      </c>
      <c r="M8921">
        <v>-6</v>
      </c>
      <c r="N8921">
        <f>IF(Table1[[#This Row],[TeamFavorite]]=Table1[[#This Row],[TeamHome]],Table1[[#This Row],[ScoreAway]]-Table1[[#This Row],[ScoreHome]],Table1[[#This Row],[ScoreHome]]-Table1[[#This Row],[ScoreAway]])</f>
        <v>4</v>
      </c>
      <c r="O8921">
        <f>IF(Table1[[#This Row],[SpreadActual]]&lt;Table1[[#This Row],[SpreadFavorite]],1,0)</f>
        <v>0</v>
      </c>
      <c r="P8921">
        <v>43.5</v>
      </c>
      <c r="Q8921" t="s">
        <v>141</v>
      </c>
      <c r="R8921" t="b">
        <v>0</v>
      </c>
      <c r="S8921">
        <v>72</v>
      </c>
      <c r="T8921">
        <v>0</v>
      </c>
      <c r="V8921" t="s">
        <v>103</v>
      </c>
    </row>
    <row r="8922" spans="1:22" x14ac:dyDescent="0.2">
      <c r="A8922" s="1">
        <v>38718</v>
      </c>
      <c r="B8922">
        <v>2005</v>
      </c>
      <c r="C8922">
        <f>_xlfn.MAXIFS(Table1[ScheduleWeekWritten],Table1[ScheduleSeason],Table1[[#This Row],[ScheduleSeason]])</f>
        <v>17</v>
      </c>
      <c r="D8922">
        <v>17</v>
      </c>
      <c r="E8922" cm="1">
        <f t="array" ref="E8922">_xlfn.XLOOKUP(Table1[[#This Row],[ScheduleWeekWritten]],Table3[Game],100+Table3[Increase],Table1[[#This Row],[ScheduleWeekWritten]])</f>
        <v>17</v>
      </c>
      <c r="F8922" t="b">
        <v>0</v>
      </c>
      <c r="G8922" t="s">
        <v>154</v>
      </c>
      <c r="H8922">
        <v>40</v>
      </c>
      <c r="I8922">
        <v>13</v>
      </c>
      <c r="J8922" t="s">
        <v>171</v>
      </c>
      <c r="K8922" t="s">
        <v>161</v>
      </c>
      <c r="L8922" t="str">
        <f>_xlfn.XLOOKUP(Table1[[#This Row],[TeamFavoriteID]],Table2[team_id],Table2[team_name],_xlfn.XLOOKUP(Table1[[#This Row],[TeamFavoriteID]],Table2[team_id_pfr],Table2[team_name],"Even"))</f>
        <v>Jacksonville Jaguars</v>
      </c>
      <c r="M8922">
        <v>-4</v>
      </c>
      <c r="N8922">
        <f>IF(Table1[[#This Row],[TeamFavorite]]=Table1[[#This Row],[TeamHome]],Table1[[#This Row],[ScoreAway]]-Table1[[#This Row],[ScoreHome]],Table1[[#This Row],[ScoreHome]]-Table1[[#This Row],[ScoreAway]])</f>
        <v>-27</v>
      </c>
      <c r="O8922">
        <f>IF(Table1[[#This Row],[SpreadActual]]&lt;Table1[[#This Row],[SpreadFavorite]],1,0)</f>
        <v>1</v>
      </c>
      <c r="P8922">
        <v>38</v>
      </c>
      <c r="Q8922" t="s">
        <v>155</v>
      </c>
      <c r="R8922" t="b">
        <v>0</v>
      </c>
      <c r="S8922">
        <v>69</v>
      </c>
      <c r="T8922">
        <v>7</v>
      </c>
      <c r="U8922">
        <v>78</v>
      </c>
    </row>
    <row r="8923" spans="1:22" x14ac:dyDescent="0.2">
      <c r="A8923" s="1">
        <v>38718</v>
      </c>
      <c r="B8923">
        <v>2005</v>
      </c>
      <c r="C8923">
        <f>_xlfn.MAXIFS(Table1[ScheduleWeekWritten],Table1[ScheduleSeason],Table1[[#This Row],[ScheduleSeason]])</f>
        <v>17</v>
      </c>
      <c r="D8923">
        <v>17</v>
      </c>
      <c r="E8923" cm="1">
        <f t="array" ref="E8923">_xlfn.XLOOKUP(Table1[[#This Row],[ScheduleWeekWritten]],Table3[Game],100+Table3[Increase],Table1[[#This Row],[ScheduleWeekWritten]])</f>
        <v>17</v>
      </c>
      <c r="F8923" t="b">
        <v>0</v>
      </c>
      <c r="G8923" t="s">
        <v>42</v>
      </c>
      <c r="H8923">
        <v>37</v>
      </c>
      <c r="I8923">
        <v>3</v>
      </c>
      <c r="J8923" t="s">
        <v>101</v>
      </c>
      <c r="K8923" t="s">
        <v>75</v>
      </c>
      <c r="L8923" t="str">
        <f>_xlfn.XLOOKUP(Table1[[#This Row],[TeamFavoriteID]],Table2[team_id],Table2[team_name],_xlfn.XLOOKUP(Table1[[#This Row],[TeamFavoriteID]],Table2[team_id_pfr],Table2[team_name],"Even"))</f>
        <v>Kansas City Chiefs</v>
      </c>
      <c r="M8923">
        <v>-7.5</v>
      </c>
      <c r="N8923">
        <f>IF(Table1[[#This Row],[TeamFavorite]]=Table1[[#This Row],[TeamHome]],Table1[[#This Row],[ScoreAway]]-Table1[[#This Row],[ScoreHome]],Table1[[#This Row],[ScoreHome]]-Table1[[#This Row],[ScoreAway]])</f>
        <v>-34</v>
      </c>
      <c r="O8923">
        <f>IF(Table1[[#This Row],[SpreadActual]]&lt;Table1[[#This Row],[SpreadFavorite]],1,0)</f>
        <v>1</v>
      </c>
      <c r="P8923">
        <v>47</v>
      </c>
      <c r="Q8923" t="s">
        <v>117</v>
      </c>
      <c r="R8923" t="b">
        <v>0</v>
      </c>
      <c r="S8923">
        <v>47</v>
      </c>
      <c r="T8923">
        <v>14</v>
      </c>
      <c r="U8923">
        <v>58</v>
      </c>
    </row>
    <row r="8924" spans="1:22" x14ac:dyDescent="0.2">
      <c r="A8924" s="1">
        <v>38718</v>
      </c>
      <c r="B8924">
        <v>2005</v>
      </c>
      <c r="C8924">
        <f>_xlfn.MAXIFS(Table1[ScheduleWeekWritten],Table1[ScheduleSeason],Table1[[#This Row],[ScheduleSeason]])</f>
        <v>17</v>
      </c>
      <c r="D8924">
        <v>17</v>
      </c>
      <c r="E8924" cm="1">
        <f t="array" ref="E8924">_xlfn.XLOOKUP(Table1[[#This Row],[ScheduleWeekWritten]],Table3[Game],100+Table3[Increase],Table1[[#This Row],[ScheduleWeekWritten]])</f>
        <v>17</v>
      </c>
      <c r="F8924" t="b">
        <v>0</v>
      </c>
      <c r="G8924" t="s">
        <v>54</v>
      </c>
      <c r="H8924">
        <v>34</v>
      </c>
      <c r="I8924">
        <v>10</v>
      </c>
      <c r="J8924" t="s">
        <v>46</v>
      </c>
      <c r="K8924" t="s">
        <v>55</v>
      </c>
      <c r="L8924" t="str">
        <f>_xlfn.XLOOKUP(Table1[[#This Row],[TeamFavoriteID]],Table2[team_id],Table2[team_name],_xlfn.XLOOKUP(Table1[[#This Row],[TeamFavoriteID]],Table2[team_id_pfr],Table2[team_name],"Even"))</f>
        <v>Minnesota Vikings</v>
      </c>
      <c r="M8924">
        <v>-3</v>
      </c>
      <c r="N8924">
        <f>IF(Table1[[#This Row],[TeamFavorite]]=Table1[[#This Row],[TeamHome]],Table1[[#This Row],[ScoreAway]]-Table1[[#This Row],[ScoreHome]],Table1[[#This Row],[ScoreHome]]-Table1[[#This Row],[ScoreAway]])</f>
        <v>-24</v>
      </c>
      <c r="O8924">
        <f>IF(Table1[[#This Row],[SpreadActual]]&lt;Table1[[#This Row],[SpreadFavorite]],1,0)</f>
        <v>1</v>
      </c>
      <c r="P8924">
        <v>35</v>
      </c>
      <c r="Q8924" t="s">
        <v>137</v>
      </c>
      <c r="R8924" t="b">
        <v>0</v>
      </c>
      <c r="S8924">
        <v>72</v>
      </c>
      <c r="T8924">
        <v>0</v>
      </c>
      <c r="V8924" t="s">
        <v>103</v>
      </c>
    </row>
    <row r="8925" spans="1:22" x14ac:dyDescent="0.2">
      <c r="A8925" s="1">
        <v>38718</v>
      </c>
      <c r="B8925">
        <v>2005</v>
      </c>
      <c r="C8925">
        <f>_xlfn.MAXIFS(Table1[ScheduleWeekWritten],Table1[ScheduleSeason],Table1[[#This Row],[ScheduleSeason]])</f>
        <v>17</v>
      </c>
      <c r="D8925">
        <v>17</v>
      </c>
      <c r="E8925" cm="1">
        <f t="array" ref="E8925">_xlfn.XLOOKUP(Table1[[#This Row],[ScheduleWeekWritten]],Table3[Game],100+Table3[Increase],Table1[[#This Row],[ScheduleWeekWritten]])</f>
        <v>17</v>
      </c>
      <c r="F8925" t="b">
        <v>0</v>
      </c>
      <c r="G8925" t="s">
        <v>115</v>
      </c>
      <c r="H8925">
        <v>26</v>
      </c>
      <c r="I8925">
        <v>28</v>
      </c>
      <c r="J8925" t="s">
        <v>19</v>
      </c>
      <c r="K8925" t="s">
        <v>70</v>
      </c>
      <c r="L8925" t="str">
        <f>_xlfn.XLOOKUP(Table1[[#This Row],[TeamFavoriteID]],Table2[team_id],Table2[team_name],_xlfn.XLOOKUP(Table1[[#This Row],[TeamFavoriteID]],Table2[team_id_pfr],Table2[team_name],"Even"))</f>
        <v>Boston Patriots</v>
      </c>
      <c r="M8925">
        <v>-3</v>
      </c>
      <c r="N8925">
        <f>IF(Table1[[#This Row],[TeamFavorite]]=Table1[[#This Row],[TeamHome]],Table1[[#This Row],[ScoreAway]]-Table1[[#This Row],[ScoreHome]],Table1[[#This Row],[ScoreHome]]-Table1[[#This Row],[ScoreAway]])</f>
        <v>-2</v>
      </c>
      <c r="O8925">
        <f>IF(Table1[[#This Row],[SpreadActual]]&lt;Table1[[#This Row],[SpreadFavorite]],1,0)</f>
        <v>0</v>
      </c>
      <c r="P8925">
        <v>37</v>
      </c>
      <c r="Q8925" t="s">
        <v>179</v>
      </c>
      <c r="R8925" t="b">
        <v>0</v>
      </c>
      <c r="S8925">
        <v>28</v>
      </c>
      <c r="T8925">
        <v>11</v>
      </c>
      <c r="U8925">
        <v>83</v>
      </c>
    </row>
    <row r="8926" spans="1:22" x14ac:dyDescent="0.2">
      <c r="A8926" s="1">
        <v>38718</v>
      </c>
      <c r="B8926">
        <v>2005</v>
      </c>
      <c r="C8926">
        <f>_xlfn.MAXIFS(Table1[ScheduleWeekWritten],Table1[ScheduleSeason],Table1[[#This Row],[ScheduleSeason]])</f>
        <v>17</v>
      </c>
      <c r="D8926">
        <v>17</v>
      </c>
      <c r="E8926" cm="1">
        <f t="array" ref="E8926">_xlfn.XLOOKUP(Table1[[#This Row],[ScheduleWeekWritten]],Table3[Game],100+Table3[Increase],Table1[[#This Row],[ScheduleWeekWritten]])</f>
        <v>17</v>
      </c>
      <c r="F8926" t="b">
        <v>0</v>
      </c>
      <c r="G8926" t="s">
        <v>31</v>
      </c>
      <c r="H8926">
        <v>30</v>
      </c>
      <c r="I8926">
        <v>26</v>
      </c>
      <c r="J8926" t="s">
        <v>28</v>
      </c>
      <c r="K8926" t="s">
        <v>32</v>
      </c>
      <c r="L8926" t="str">
        <f>_xlfn.XLOOKUP(Table1[[#This Row],[TeamFavoriteID]],Table2[team_id],Table2[team_name],_xlfn.XLOOKUP(Table1[[#This Row],[TeamFavoriteID]],Table2[team_id_pfr],Table2[team_name],"Even"))</f>
        <v>New York Jets</v>
      </c>
      <c r="M8926">
        <v>-1.5</v>
      </c>
      <c r="N8926">
        <f>IF(Table1[[#This Row],[TeamFavorite]]=Table1[[#This Row],[TeamHome]],Table1[[#This Row],[ScoreAway]]-Table1[[#This Row],[ScoreHome]],Table1[[#This Row],[ScoreHome]]-Table1[[#This Row],[ScoreAway]])</f>
        <v>-4</v>
      </c>
      <c r="O8926">
        <f>IF(Table1[[#This Row],[SpreadActual]]&lt;Table1[[#This Row],[SpreadFavorite]],1,0)</f>
        <v>1</v>
      </c>
      <c r="P8926">
        <v>37.5</v>
      </c>
      <c r="Q8926" t="s">
        <v>126</v>
      </c>
      <c r="R8926" t="b">
        <v>0</v>
      </c>
      <c r="S8926">
        <v>36</v>
      </c>
      <c r="T8926">
        <v>7</v>
      </c>
      <c r="U8926">
        <v>79</v>
      </c>
    </row>
    <row r="8927" spans="1:22" x14ac:dyDescent="0.2">
      <c r="A8927" s="1">
        <v>38718</v>
      </c>
      <c r="B8927">
        <v>2005</v>
      </c>
      <c r="C8927">
        <f>_xlfn.MAXIFS(Table1[ScheduleWeekWritten],Table1[ScheduleSeason],Table1[[#This Row],[ScheduleSeason]])</f>
        <v>17</v>
      </c>
      <c r="D8927">
        <v>17</v>
      </c>
      <c r="E8927" cm="1">
        <f t="array" ref="E8927">_xlfn.XLOOKUP(Table1[[#This Row],[ScheduleWeekWritten]],Table3[Game],100+Table3[Increase],Table1[[#This Row],[ScheduleWeekWritten]])</f>
        <v>17</v>
      </c>
      <c r="F8927" t="b">
        <v>0</v>
      </c>
      <c r="G8927" t="s">
        <v>58</v>
      </c>
      <c r="H8927">
        <v>20</v>
      </c>
      <c r="I8927">
        <v>31</v>
      </c>
      <c r="J8927" t="s">
        <v>61</v>
      </c>
      <c r="K8927" t="s">
        <v>85</v>
      </c>
      <c r="L8927" t="str">
        <f>_xlfn.XLOOKUP(Table1[[#This Row],[TeamFavoriteID]],Table2[team_id],Table2[team_name],_xlfn.XLOOKUP(Table1[[#This Row],[TeamFavoriteID]],Table2[team_id_pfr],Table2[team_name],"Even"))</f>
        <v>Washington Commanders</v>
      </c>
      <c r="M8927">
        <v>-7</v>
      </c>
      <c r="N8927">
        <f>IF(Table1[[#This Row],[TeamFavorite]]=Table1[[#This Row],[TeamHome]],Table1[[#This Row],[ScoreAway]]-Table1[[#This Row],[ScoreHome]],Table1[[#This Row],[ScoreHome]]-Table1[[#This Row],[ScoreAway]])</f>
        <v>-11</v>
      </c>
      <c r="O8927">
        <f>IF(Table1[[#This Row],[SpreadActual]]&lt;Table1[[#This Row],[SpreadFavorite]],1,0)</f>
        <v>1</v>
      </c>
      <c r="P8927">
        <v>37</v>
      </c>
      <c r="Q8927" t="s">
        <v>183</v>
      </c>
      <c r="R8927" t="b">
        <v>0</v>
      </c>
      <c r="S8927">
        <v>39</v>
      </c>
      <c r="T8927">
        <v>8</v>
      </c>
      <c r="U8927">
        <v>72</v>
      </c>
    </row>
    <row r="8928" spans="1:22" x14ac:dyDescent="0.2">
      <c r="A8928" s="1">
        <v>38718</v>
      </c>
      <c r="B8928">
        <v>2005</v>
      </c>
      <c r="C8928">
        <f>_xlfn.MAXIFS(Table1[ScheduleWeekWritten],Table1[ScheduleSeason],Table1[[#This Row],[ScheduleSeason]])</f>
        <v>17</v>
      </c>
      <c r="D8928">
        <v>17</v>
      </c>
      <c r="E8928" cm="1">
        <f t="array" ref="E8928">_xlfn.XLOOKUP(Table1[[#This Row],[ScheduleWeekWritten]],Table3[Game],100+Table3[Increase],Table1[[#This Row],[ScheduleWeekWritten]])</f>
        <v>17</v>
      </c>
      <c r="F8928" t="b">
        <v>0</v>
      </c>
      <c r="G8928" t="s">
        <v>49</v>
      </c>
      <c r="H8928">
        <v>35</v>
      </c>
      <c r="I8928">
        <v>21</v>
      </c>
      <c r="J8928" t="s">
        <v>45</v>
      </c>
      <c r="K8928" t="s">
        <v>51</v>
      </c>
      <c r="L8928" t="str">
        <f>_xlfn.XLOOKUP(Table1[[#This Row],[TeamFavoriteID]],Table2[team_id],Table2[team_name],_xlfn.XLOOKUP(Table1[[#This Row],[TeamFavoriteID]],Table2[team_id_pfr],Table2[team_name],"Even"))</f>
        <v>Pittsburgh Steelers</v>
      </c>
      <c r="M8928">
        <v>-15.5</v>
      </c>
      <c r="N8928">
        <f>IF(Table1[[#This Row],[TeamFavorite]]=Table1[[#This Row],[TeamHome]],Table1[[#This Row],[ScoreAway]]-Table1[[#This Row],[ScoreHome]],Table1[[#This Row],[ScoreHome]]-Table1[[#This Row],[ScoreAway]])</f>
        <v>-14</v>
      </c>
      <c r="O8928">
        <f>IF(Table1[[#This Row],[SpreadActual]]&lt;Table1[[#This Row],[SpreadFavorite]],1,0)</f>
        <v>0</v>
      </c>
      <c r="P8928">
        <v>35.5</v>
      </c>
      <c r="Q8928" t="s">
        <v>175</v>
      </c>
      <c r="R8928" t="b">
        <v>0</v>
      </c>
      <c r="S8928">
        <v>35</v>
      </c>
      <c r="T8928">
        <v>8</v>
      </c>
      <c r="U8928">
        <v>78</v>
      </c>
    </row>
    <row r="8929" spans="1:22" x14ac:dyDescent="0.2">
      <c r="A8929" s="1">
        <v>38718</v>
      </c>
      <c r="B8929">
        <v>2005</v>
      </c>
      <c r="C8929">
        <f>_xlfn.MAXIFS(Table1[ScheduleWeekWritten],Table1[ScheduleSeason],Table1[[#This Row],[ScheduleSeason]])</f>
        <v>17</v>
      </c>
      <c r="D8929">
        <v>17</v>
      </c>
      <c r="E8929" cm="1">
        <f t="array" ref="E8929">_xlfn.XLOOKUP(Table1[[#This Row],[ScheduleWeekWritten]],Table3[Game],100+Table3[Increase],Table1[[#This Row],[ScheduleWeekWritten]])</f>
        <v>17</v>
      </c>
      <c r="F8929" t="b">
        <v>0</v>
      </c>
      <c r="G8929" t="s">
        <v>53</v>
      </c>
      <c r="H8929">
        <v>20</v>
      </c>
      <c r="I8929">
        <v>17</v>
      </c>
      <c r="J8929" t="s">
        <v>177</v>
      </c>
      <c r="K8929" t="s">
        <v>182</v>
      </c>
      <c r="L8929" t="str">
        <f>_xlfn.XLOOKUP(Table1[[#This Row],[TeamFavoriteID]],Table2[team_id],Table2[team_name],_xlfn.XLOOKUP(Table1[[#This Row],[TeamFavoriteID]],Table2[team_id_pfr],Table2[team_name],"Even"))</f>
        <v>Houston Texans</v>
      </c>
      <c r="M8929">
        <v>-1</v>
      </c>
      <c r="N8929">
        <f>IF(Table1[[#This Row],[TeamFavorite]]=Table1[[#This Row],[TeamHome]],Table1[[#This Row],[ScoreAway]]-Table1[[#This Row],[ScoreHome]],Table1[[#This Row],[ScoreHome]]-Table1[[#This Row],[ScoreAway]])</f>
        <v>3</v>
      </c>
      <c r="O8929">
        <f>IF(Table1[[#This Row],[SpreadActual]]&lt;Table1[[#This Row],[SpreadFavorite]],1,0)</f>
        <v>0</v>
      </c>
      <c r="P8929">
        <v>37.5</v>
      </c>
      <c r="Q8929" t="s">
        <v>118</v>
      </c>
      <c r="R8929" t="b">
        <v>0</v>
      </c>
      <c r="S8929">
        <v>54</v>
      </c>
      <c r="T8929">
        <v>18</v>
      </c>
      <c r="U8929">
        <v>78</v>
      </c>
    </row>
    <row r="8930" spans="1:22" x14ac:dyDescent="0.2">
      <c r="A8930" s="1">
        <v>38718</v>
      </c>
      <c r="B8930">
        <v>2005</v>
      </c>
      <c r="C8930">
        <f>_xlfn.MAXIFS(Table1[ScheduleWeekWritten],Table1[ScheduleSeason],Table1[[#This Row],[ScheduleSeason]])</f>
        <v>17</v>
      </c>
      <c r="D8930">
        <v>17</v>
      </c>
      <c r="E8930" cm="1">
        <f t="array" ref="E8930">_xlfn.XLOOKUP(Table1[[#This Row],[ScheduleWeekWritten]],Table3[Game],100+Table3[Increase],Table1[[#This Row],[ScheduleWeekWritten]])</f>
        <v>17</v>
      </c>
      <c r="F8930" t="b">
        <v>0</v>
      </c>
      <c r="G8930" t="s">
        <v>127</v>
      </c>
      <c r="H8930">
        <v>27</v>
      </c>
      <c r="I8930">
        <v>13</v>
      </c>
      <c r="J8930" t="s">
        <v>95</v>
      </c>
      <c r="K8930" t="s">
        <v>133</v>
      </c>
      <c r="L8930" t="str">
        <f>_xlfn.XLOOKUP(Table1[[#This Row],[TeamFavoriteID]],Table2[team_id],Table2[team_name],_xlfn.XLOOKUP(Table1[[#This Row],[TeamFavoriteID]],Table2[team_id_pfr],Table2[team_name],"Even"))</f>
        <v>Tampa Bay Buccaneers</v>
      </c>
      <c r="M8930">
        <v>-13</v>
      </c>
      <c r="N8930">
        <f>IF(Table1[[#This Row],[TeamFavorite]]=Table1[[#This Row],[TeamHome]],Table1[[#This Row],[ScoreAway]]-Table1[[#This Row],[ScoreHome]],Table1[[#This Row],[ScoreHome]]-Table1[[#This Row],[ScoreAway]])</f>
        <v>-14</v>
      </c>
      <c r="O8930">
        <f>IF(Table1[[#This Row],[SpreadActual]]&lt;Table1[[#This Row],[SpreadFavorite]],1,0)</f>
        <v>1</v>
      </c>
      <c r="P8930">
        <v>37.5</v>
      </c>
      <c r="Q8930" t="s">
        <v>168</v>
      </c>
      <c r="R8930" t="b">
        <v>0</v>
      </c>
      <c r="S8930">
        <v>66</v>
      </c>
      <c r="T8930">
        <v>6</v>
      </c>
      <c r="U8930">
        <v>91</v>
      </c>
    </row>
    <row r="8931" spans="1:22" x14ac:dyDescent="0.2">
      <c r="A8931" s="1">
        <v>38724</v>
      </c>
      <c r="B8931">
        <v>2005</v>
      </c>
      <c r="C8931">
        <f>_xlfn.MAXIFS(Table1[ScheduleWeekWritten],Table1[ScheduleSeason],Table1[[#This Row],[ScheduleSeason]])</f>
        <v>17</v>
      </c>
      <c r="D8931" t="s">
        <v>134</v>
      </c>
      <c r="E8931" cm="1">
        <f t="array" ref="E8931">_xlfn.XLOOKUP(Table1[[#This Row],[ScheduleWeekWritten]],Table3[Game],100+Table3[Increase],Table1[[#This Row],[ScheduleWeekWritten]])</f>
        <v>101</v>
      </c>
      <c r="F8931" t="b">
        <v>1</v>
      </c>
      <c r="G8931" t="s">
        <v>115</v>
      </c>
      <c r="H8931">
        <v>28</v>
      </c>
      <c r="I8931">
        <v>3</v>
      </c>
      <c r="J8931" t="s">
        <v>154</v>
      </c>
      <c r="K8931" t="s">
        <v>70</v>
      </c>
      <c r="L8931" t="str">
        <f>_xlfn.XLOOKUP(Table1[[#This Row],[TeamFavoriteID]],Table2[team_id],Table2[team_name],_xlfn.XLOOKUP(Table1[[#This Row],[TeamFavoriteID]],Table2[team_id_pfr],Table2[team_name],"Even"))</f>
        <v>Boston Patriots</v>
      </c>
      <c r="M8931">
        <v>-8</v>
      </c>
      <c r="N8931">
        <f>IF(Table1[[#This Row],[TeamFavorite]]=Table1[[#This Row],[TeamHome]],Table1[[#This Row],[ScoreAway]]-Table1[[#This Row],[ScoreHome]],Table1[[#This Row],[ScoreHome]]-Table1[[#This Row],[ScoreAway]])</f>
        <v>25</v>
      </c>
      <c r="O8931">
        <f>IF(Table1[[#This Row],[SpreadActual]]&lt;Table1[[#This Row],[SpreadFavorite]],1,0)</f>
        <v>0</v>
      </c>
      <c r="P8931">
        <v>37.5</v>
      </c>
      <c r="Q8931" t="s">
        <v>179</v>
      </c>
      <c r="R8931" t="b">
        <v>0</v>
      </c>
    </row>
    <row r="8932" spans="1:22" x14ac:dyDescent="0.2">
      <c r="A8932" s="1">
        <v>38724</v>
      </c>
      <c r="B8932">
        <v>2005</v>
      </c>
      <c r="C8932">
        <f>_xlfn.MAXIFS(Table1[ScheduleWeekWritten],Table1[ScheduleSeason],Table1[[#This Row],[ScheduleSeason]])</f>
        <v>17</v>
      </c>
      <c r="D8932" t="s">
        <v>134</v>
      </c>
      <c r="E8932" cm="1">
        <f t="array" ref="E8932">_xlfn.XLOOKUP(Table1[[#This Row],[ScheduleWeekWritten]],Table3[Game],100+Table3[Increase],Table1[[#This Row],[ScheduleWeekWritten]])</f>
        <v>101</v>
      </c>
      <c r="F8932" t="b">
        <v>1</v>
      </c>
      <c r="G8932" t="s">
        <v>127</v>
      </c>
      <c r="H8932">
        <v>10</v>
      </c>
      <c r="I8932">
        <v>17</v>
      </c>
      <c r="J8932" t="s">
        <v>61</v>
      </c>
      <c r="K8932" t="s">
        <v>133</v>
      </c>
      <c r="L8932" t="str">
        <f>_xlfn.XLOOKUP(Table1[[#This Row],[TeamFavoriteID]],Table2[team_id],Table2[team_name],_xlfn.XLOOKUP(Table1[[#This Row],[TeamFavoriteID]],Table2[team_id_pfr],Table2[team_name],"Even"))</f>
        <v>Tampa Bay Buccaneers</v>
      </c>
      <c r="M8932">
        <v>-2.5</v>
      </c>
      <c r="N8932">
        <f>IF(Table1[[#This Row],[TeamFavorite]]=Table1[[#This Row],[TeamHome]],Table1[[#This Row],[ScoreAway]]-Table1[[#This Row],[ScoreHome]],Table1[[#This Row],[ScoreHome]]-Table1[[#This Row],[ScoreAway]])</f>
        <v>7</v>
      </c>
      <c r="O8932">
        <f>IF(Table1[[#This Row],[SpreadActual]]&lt;Table1[[#This Row],[SpreadFavorite]],1,0)</f>
        <v>0</v>
      </c>
      <c r="P8932">
        <v>37.5</v>
      </c>
      <c r="Q8932" t="s">
        <v>168</v>
      </c>
      <c r="R8932" t="b">
        <v>0</v>
      </c>
    </row>
    <row r="8933" spans="1:22" x14ac:dyDescent="0.2">
      <c r="A8933" s="1">
        <v>38725</v>
      </c>
      <c r="B8933">
        <v>2005</v>
      </c>
      <c r="C8933">
        <f>_xlfn.MAXIFS(Table1[ScheduleWeekWritten],Table1[ScheduleSeason],Table1[[#This Row],[ScheduleSeason]])</f>
        <v>17</v>
      </c>
      <c r="D8933" t="s">
        <v>134</v>
      </c>
      <c r="E8933" cm="1">
        <f t="array" ref="E8933">_xlfn.XLOOKUP(Table1[[#This Row],[ScheduleWeekWritten]],Table3[Game],100+Table3[Increase],Table1[[#This Row],[ScheduleWeekWritten]])</f>
        <v>101</v>
      </c>
      <c r="F8933" t="b">
        <v>1</v>
      </c>
      <c r="G8933" t="s">
        <v>101</v>
      </c>
      <c r="H8933">
        <v>17</v>
      </c>
      <c r="I8933">
        <v>31</v>
      </c>
      <c r="J8933" t="s">
        <v>49</v>
      </c>
      <c r="K8933" t="s">
        <v>51</v>
      </c>
      <c r="L8933" t="str">
        <f>_xlfn.XLOOKUP(Table1[[#This Row],[TeamFavoriteID]],Table2[team_id],Table2[team_name],_xlfn.XLOOKUP(Table1[[#This Row],[TeamFavoriteID]],Table2[team_id_pfr],Table2[team_name],"Even"))</f>
        <v>Pittsburgh Steelers</v>
      </c>
      <c r="M8933">
        <v>-3</v>
      </c>
      <c r="N8933">
        <f>IF(Table1[[#This Row],[TeamFavorite]]=Table1[[#This Row],[TeamHome]],Table1[[#This Row],[ScoreAway]]-Table1[[#This Row],[ScoreHome]],Table1[[#This Row],[ScoreHome]]-Table1[[#This Row],[ScoreAway]])</f>
        <v>-14</v>
      </c>
      <c r="O8933">
        <f>IF(Table1[[#This Row],[SpreadActual]]&lt;Table1[[#This Row],[SpreadFavorite]],1,0)</f>
        <v>1</v>
      </c>
      <c r="P8933">
        <v>44</v>
      </c>
      <c r="Q8933" t="s">
        <v>173</v>
      </c>
      <c r="R8933" t="b">
        <v>0</v>
      </c>
    </row>
    <row r="8934" spans="1:22" x14ac:dyDescent="0.2">
      <c r="A8934" s="1">
        <v>38725</v>
      </c>
      <c r="B8934">
        <v>2005</v>
      </c>
      <c r="C8934">
        <f>_xlfn.MAXIFS(Table1[ScheduleWeekWritten],Table1[ScheduleSeason],Table1[[#This Row],[ScheduleSeason]])</f>
        <v>17</v>
      </c>
      <c r="D8934" t="s">
        <v>134</v>
      </c>
      <c r="E8934" cm="1">
        <f t="array" ref="E8934">_xlfn.XLOOKUP(Table1[[#This Row],[ScheduleWeekWritten]],Table3[Game],100+Table3[Increase],Table1[[#This Row],[ScheduleWeekWritten]])</f>
        <v>101</v>
      </c>
      <c r="F8934" t="b">
        <v>1</v>
      </c>
      <c r="G8934" t="s">
        <v>50</v>
      </c>
      <c r="H8934">
        <v>0</v>
      </c>
      <c r="I8934">
        <v>23</v>
      </c>
      <c r="J8934" t="s">
        <v>152</v>
      </c>
      <c r="K8934" t="s">
        <v>90</v>
      </c>
      <c r="L8934" t="str">
        <f>_xlfn.XLOOKUP(Table1[[#This Row],[TeamFavoriteID]],Table2[team_id],Table2[team_name],_xlfn.XLOOKUP(Table1[[#This Row],[TeamFavoriteID]],Table2[team_id_pfr],Table2[team_name],"Even"))</f>
        <v>New York Giants</v>
      </c>
      <c r="M8934">
        <v>-3</v>
      </c>
      <c r="N8934">
        <f>IF(Table1[[#This Row],[TeamFavorite]]=Table1[[#This Row],[TeamHome]],Table1[[#This Row],[ScoreAway]]-Table1[[#This Row],[ScoreHome]],Table1[[#This Row],[ScoreHome]]-Table1[[#This Row],[ScoreAway]])</f>
        <v>23</v>
      </c>
      <c r="O8934">
        <f>IF(Table1[[#This Row],[SpreadActual]]&lt;Table1[[#This Row],[SpreadFavorite]],1,0)</f>
        <v>0</v>
      </c>
      <c r="P8934">
        <v>43.5</v>
      </c>
      <c r="Q8934" t="s">
        <v>126</v>
      </c>
      <c r="R8934" t="b">
        <v>0</v>
      </c>
    </row>
    <row r="8935" spans="1:22" x14ac:dyDescent="0.2">
      <c r="A8935" s="1">
        <v>38731</v>
      </c>
      <c r="B8935">
        <v>2005</v>
      </c>
      <c r="C8935">
        <f>_xlfn.MAXIFS(Table1[ScheduleWeekWritten],Table1[ScheduleSeason],Table1[[#This Row],[ScheduleSeason]])</f>
        <v>17</v>
      </c>
      <c r="D8935" t="s">
        <v>99</v>
      </c>
      <c r="E8935" cm="1">
        <f t="array" ref="E8935">_xlfn.XLOOKUP(Table1[[#This Row],[ScheduleWeekWritten]],Table3[Game],100+Table3[Increase],Table1[[#This Row],[ScheduleWeekWritten]])</f>
        <v>102</v>
      </c>
      <c r="F8935" t="b">
        <v>1</v>
      </c>
      <c r="G8935" t="s">
        <v>24</v>
      </c>
      <c r="H8935">
        <v>27</v>
      </c>
      <c r="I8935">
        <v>13</v>
      </c>
      <c r="J8935" t="s">
        <v>115</v>
      </c>
      <c r="K8935" t="s">
        <v>88</v>
      </c>
      <c r="L8935" t="str">
        <f>_xlfn.XLOOKUP(Table1[[#This Row],[TeamFavoriteID]],Table2[team_id],Table2[team_name],_xlfn.XLOOKUP(Table1[[#This Row],[TeamFavoriteID]],Table2[team_id_pfr],Table2[team_name],"Even"))</f>
        <v>Denver Broncos</v>
      </c>
      <c r="M8935">
        <v>-3</v>
      </c>
      <c r="N8935">
        <f>IF(Table1[[#This Row],[TeamFavorite]]=Table1[[#This Row],[TeamHome]],Table1[[#This Row],[ScoreAway]]-Table1[[#This Row],[ScoreHome]],Table1[[#This Row],[ScoreHome]]-Table1[[#This Row],[ScoreAway]])</f>
        <v>-14</v>
      </c>
      <c r="O8935">
        <f>IF(Table1[[#This Row],[SpreadActual]]&lt;Table1[[#This Row],[SpreadFavorite]],1,0)</f>
        <v>1</v>
      </c>
      <c r="P8935">
        <v>44</v>
      </c>
      <c r="Q8935" t="s">
        <v>174</v>
      </c>
      <c r="R8935" t="b">
        <v>0</v>
      </c>
    </row>
    <row r="8936" spans="1:22" x14ac:dyDescent="0.2">
      <c r="A8936" s="1">
        <v>38731</v>
      </c>
      <c r="B8936">
        <v>2005</v>
      </c>
      <c r="C8936">
        <f>_xlfn.MAXIFS(Table1[ScheduleWeekWritten],Table1[ScheduleSeason],Table1[[#This Row],[ScheduleSeason]])</f>
        <v>17</v>
      </c>
      <c r="D8936" t="s">
        <v>99</v>
      </c>
      <c r="E8936" cm="1">
        <f t="array" ref="E8936">_xlfn.XLOOKUP(Table1[[#This Row],[ScheduleWeekWritten]],Table3[Game],100+Table3[Increase],Table1[[#This Row],[ScheduleWeekWritten]])</f>
        <v>102</v>
      </c>
      <c r="F8936" t="b">
        <v>1</v>
      </c>
      <c r="G8936" t="s">
        <v>128</v>
      </c>
      <c r="H8936">
        <v>20</v>
      </c>
      <c r="I8936">
        <v>10</v>
      </c>
      <c r="J8936" t="s">
        <v>61</v>
      </c>
      <c r="K8936" t="s">
        <v>132</v>
      </c>
      <c r="L8936" t="str">
        <f>_xlfn.XLOOKUP(Table1[[#This Row],[TeamFavoriteID]],Table2[team_id],Table2[team_name],_xlfn.XLOOKUP(Table1[[#This Row],[TeamFavoriteID]],Table2[team_id_pfr],Table2[team_name],"Even"))</f>
        <v>Seattle Seahawks</v>
      </c>
      <c r="M8936">
        <v>-8.5</v>
      </c>
      <c r="N8936">
        <f>IF(Table1[[#This Row],[TeamFavorite]]=Table1[[#This Row],[TeamHome]],Table1[[#This Row],[ScoreAway]]-Table1[[#This Row],[ScoreHome]],Table1[[#This Row],[ScoreHome]]-Table1[[#This Row],[ScoreAway]])</f>
        <v>-10</v>
      </c>
      <c r="O8936">
        <f>IF(Table1[[#This Row],[SpreadActual]]&lt;Table1[[#This Row],[SpreadFavorite]],1,0)</f>
        <v>1</v>
      </c>
      <c r="P8936">
        <v>41</v>
      </c>
      <c r="Q8936" t="s">
        <v>180</v>
      </c>
      <c r="R8936" t="b">
        <v>0</v>
      </c>
    </row>
    <row r="8937" spans="1:22" x14ac:dyDescent="0.2">
      <c r="A8937" s="1">
        <v>38732</v>
      </c>
      <c r="B8937">
        <v>2005</v>
      </c>
      <c r="C8937">
        <f>_xlfn.MAXIFS(Table1[ScheduleWeekWritten],Table1[ScheduleSeason],Table1[[#This Row],[ScheduleSeason]])</f>
        <v>17</v>
      </c>
      <c r="D8937" t="s">
        <v>99</v>
      </c>
      <c r="E8937" cm="1">
        <f t="array" ref="E8937">_xlfn.XLOOKUP(Table1[[#This Row],[ScheduleWeekWritten]],Table3[Game],100+Table3[Increase],Table1[[#This Row],[ScheduleWeekWritten]])</f>
        <v>102</v>
      </c>
      <c r="F8937" t="b">
        <v>1</v>
      </c>
      <c r="G8937" t="s">
        <v>46</v>
      </c>
      <c r="H8937">
        <v>21</v>
      </c>
      <c r="I8937">
        <v>29</v>
      </c>
      <c r="J8937" t="s">
        <v>152</v>
      </c>
      <c r="K8937" t="s">
        <v>47</v>
      </c>
      <c r="L8937" t="str">
        <f>_xlfn.XLOOKUP(Table1[[#This Row],[TeamFavoriteID]],Table2[team_id],Table2[team_name],_xlfn.XLOOKUP(Table1[[#This Row],[TeamFavoriteID]],Table2[team_id_pfr],Table2[team_name],"Even"))</f>
        <v>Chicago Bears</v>
      </c>
      <c r="M8937">
        <v>-3</v>
      </c>
      <c r="N8937">
        <f>IF(Table1[[#This Row],[TeamFavorite]]=Table1[[#This Row],[TeamHome]],Table1[[#This Row],[ScoreAway]]-Table1[[#This Row],[ScoreHome]],Table1[[#This Row],[ScoreHome]]-Table1[[#This Row],[ScoreAway]])</f>
        <v>8</v>
      </c>
      <c r="O8937">
        <f>IF(Table1[[#This Row],[SpreadActual]]&lt;Table1[[#This Row],[SpreadFavorite]],1,0)</f>
        <v>0</v>
      </c>
      <c r="P8937">
        <v>31</v>
      </c>
      <c r="Q8937" t="s">
        <v>114</v>
      </c>
      <c r="R8937" t="b">
        <v>0</v>
      </c>
    </row>
    <row r="8938" spans="1:22" x14ac:dyDescent="0.2">
      <c r="A8938" s="1">
        <v>38732</v>
      </c>
      <c r="B8938">
        <v>2005</v>
      </c>
      <c r="C8938">
        <f>_xlfn.MAXIFS(Table1[ScheduleWeekWritten],Table1[ScheduleSeason],Table1[[#This Row],[ScheduleSeason]])</f>
        <v>17</v>
      </c>
      <c r="D8938" t="s">
        <v>99</v>
      </c>
      <c r="E8938" cm="1">
        <f t="array" ref="E8938">_xlfn.XLOOKUP(Table1[[#This Row],[ScheduleWeekWritten]],Table3[Game],100+Table3[Increase],Table1[[#This Row],[ScheduleWeekWritten]])</f>
        <v>102</v>
      </c>
      <c r="F8938" t="b">
        <v>1</v>
      </c>
      <c r="G8938" t="s">
        <v>140</v>
      </c>
      <c r="H8938">
        <v>18</v>
      </c>
      <c r="I8938">
        <v>21</v>
      </c>
      <c r="J8938" t="s">
        <v>49</v>
      </c>
      <c r="K8938" t="s">
        <v>72</v>
      </c>
      <c r="L8938" t="str">
        <f>_xlfn.XLOOKUP(Table1[[#This Row],[TeamFavoriteID]],Table2[team_id],Table2[team_name],_xlfn.XLOOKUP(Table1[[#This Row],[TeamFavoriteID]],Table2[team_id_pfr],Table2[team_name],"Even"))</f>
        <v>Baltimore Colts</v>
      </c>
      <c r="M8938">
        <v>-8.5</v>
      </c>
      <c r="N8938">
        <f>IF(Table1[[#This Row],[TeamFavorite]]=Table1[[#This Row],[TeamHome]],Table1[[#This Row],[ScoreAway]]-Table1[[#This Row],[ScoreHome]],Table1[[#This Row],[ScoreHome]]-Table1[[#This Row],[ScoreAway]])</f>
        <v>-3</v>
      </c>
      <c r="O8938">
        <f>IF(Table1[[#This Row],[SpreadActual]]&lt;Table1[[#This Row],[SpreadFavorite]],1,0)</f>
        <v>0</v>
      </c>
      <c r="P8938">
        <v>46.5</v>
      </c>
      <c r="Q8938" t="s">
        <v>141</v>
      </c>
      <c r="R8938" t="b">
        <v>0</v>
      </c>
      <c r="S8938">
        <v>72</v>
      </c>
      <c r="T8938">
        <v>0</v>
      </c>
      <c r="V8938" t="s">
        <v>103</v>
      </c>
    </row>
    <row r="8939" spans="1:22" x14ac:dyDescent="0.2">
      <c r="A8939" s="1">
        <v>38739</v>
      </c>
      <c r="B8939">
        <v>2005</v>
      </c>
      <c r="C8939">
        <f>_xlfn.MAXIFS(Table1[ScheduleWeekWritten],Table1[ScheduleSeason],Table1[[#This Row],[ScheduleSeason]])</f>
        <v>17</v>
      </c>
      <c r="D8939" t="s">
        <v>92</v>
      </c>
      <c r="E8939" cm="1">
        <f t="array" ref="E8939">_xlfn.XLOOKUP(Table1[[#This Row],[ScheduleWeekWritten]],Table3[Game],100+Table3[Increase],Table1[[#This Row],[ScheduleWeekWritten]])</f>
        <v>103</v>
      </c>
      <c r="F8939" t="b">
        <v>1</v>
      </c>
      <c r="G8939" t="s">
        <v>24</v>
      </c>
      <c r="H8939">
        <v>17</v>
      </c>
      <c r="I8939">
        <v>34</v>
      </c>
      <c r="J8939" t="s">
        <v>49</v>
      </c>
      <c r="K8939" t="s">
        <v>88</v>
      </c>
      <c r="L8939" t="str">
        <f>_xlfn.XLOOKUP(Table1[[#This Row],[TeamFavoriteID]],Table2[team_id],Table2[team_name],_xlfn.XLOOKUP(Table1[[#This Row],[TeamFavoriteID]],Table2[team_id_pfr],Table2[team_name],"Even"))</f>
        <v>Denver Broncos</v>
      </c>
      <c r="M8939">
        <v>-3.5</v>
      </c>
      <c r="N8939">
        <f>IF(Table1[[#This Row],[TeamFavorite]]=Table1[[#This Row],[TeamHome]],Table1[[#This Row],[ScoreAway]]-Table1[[#This Row],[ScoreHome]],Table1[[#This Row],[ScoreHome]]-Table1[[#This Row],[ScoreAway]])</f>
        <v>17</v>
      </c>
      <c r="O8939">
        <f>IF(Table1[[#This Row],[SpreadActual]]&lt;Table1[[#This Row],[SpreadFavorite]],1,0)</f>
        <v>0</v>
      </c>
      <c r="P8939">
        <v>41</v>
      </c>
      <c r="Q8939" t="s">
        <v>174</v>
      </c>
      <c r="R8939" t="b">
        <v>0</v>
      </c>
    </row>
    <row r="8940" spans="1:22" x14ac:dyDescent="0.2">
      <c r="A8940" s="1">
        <v>38739</v>
      </c>
      <c r="B8940">
        <v>2005</v>
      </c>
      <c r="C8940">
        <f>_xlfn.MAXIFS(Table1[ScheduleWeekWritten],Table1[ScheduleSeason],Table1[[#This Row],[ScheduleSeason]])</f>
        <v>17</v>
      </c>
      <c r="D8940" t="s">
        <v>92</v>
      </c>
      <c r="E8940" cm="1">
        <f t="array" ref="E8940">_xlfn.XLOOKUP(Table1[[#This Row],[ScheduleWeekWritten]],Table3[Game],100+Table3[Increase],Table1[[#This Row],[ScheduleWeekWritten]])</f>
        <v>103</v>
      </c>
      <c r="F8940" t="b">
        <v>1</v>
      </c>
      <c r="G8940" t="s">
        <v>128</v>
      </c>
      <c r="H8940">
        <v>34</v>
      </c>
      <c r="I8940">
        <v>14</v>
      </c>
      <c r="J8940" t="s">
        <v>152</v>
      </c>
      <c r="K8940" t="s">
        <v>132</v>
      </c>
      <c r="L8940" t="str">
        <f>_xlfn.XLOOKUP(Table1[[#This Row],[TeamFavoriteID]],Table2[team_id],Table2[team_name],_xlfn.XLOOKUP(Table1[[#This Row],[TeamFavoriteID]],Table2[team_id_pfr],Table2[team_name],"Even"))</f>
        <v>Seattle Seahawks</v>
      </c>
      <c r="M8940">
        <v>-5.5</v>
      </c>
      <c r="N8940">
        <f>IF(Table1[[#This Row],[TeamFavorite]]=Table1[[#This Row],[TeamHome]],Table1[[#This Row],[ScoreAway]]-Table1[[#This Row],[ScoreHome]],Table1[[#This Row],[ScoreHome]]-Table1[[#This Row],[ScoreAway]])</f>
        <v>-20</v>
      </c>
      <c r="O8940">
        <f>IF(Table1[[#This Row],[SpreadActual]]&lt;Table1[[#This Row],[SpreadFavorite]],1,0)</f>
        <v>1</v>
      </c>
      <c r="P8940">
        <v>43</v>
      </c>
      <c r="Q8940" t="s">
        <v>180</v>
      </c>
      <c r="R8940" t="b">
        <v>0</v>
      </c>
    </row>
    <row r="8941" spans="1:22" x14ac:dyDescent="0.2">
      <c r="A8941" s="1">
        <v>38753</v>
      </c>
      <c r="B8941">
        <v>2005</v>
      </c>
      <c r="C8941">
        <f>_xlfn.MAXIFS(Table1[ScheduleWeekWritten],Table1[ScheduleSeason],Table1[[#This Row],[ScheduleSeason]])</f>
        <v>17</v>
      </c>
      <c r="D8941" t="s">
        <v>93</v>
      </c>
      <c r="E8941" cm="1">
        <f t="array" ref="E8941">_xlfn.XLOOKUP(Table1[[#This Row],[ScheduleWeekWritten]],Table3[Game],100+Table3[Increase],Table1[[#This Row],[ScheduleWeekWritten]])</f>
        <v>104</v>
      </c>
      <c r="F8941" t="b">
        <v>1</v>
      </c>
      <c r="G8941" t="s">
        <v>49</v>
      </c>
      <c r="H8941">
        <v>21</v>
      </c>
      <c r="I8941">
        <v>10</v>
      </c>
      <c r="J8941" t="s">
        <v>128</v>
      </c>
      <c r="K8941" t="s">
        <v>51</v>
      </c>
      <c r="L8941" t="str">
        <f>_xlfn.XLOOKUP(Table1[[#This Row],[TeamFavoriteID]],Table2[team_id],Table2[team_name],_xlfn.XLOOKUP(Table1[[#This Row],[TeamFavoriteID]],Table2[team_id_pfr],Table2[team_name],"Even"))</f>
        <v>Pittsburgh Steelers</v>
      </c>
      <c r="M8941">
        <v>-4</v>
      </c>
      <c r="N8941">
        <f>IF(Table1[[#This Row],[TeamFavorite]]=Table1[[#This Row],[TeamHome]],Table1[[#This Row],[ScoreAway]]-Table1[[#This Row],[ScoreHome]],Table1[[#This Row],[ScoreHome]]-Table1[[#This Row],[ScoreAway]])</f>
        <v>-11</v>
      </c>
      <c r="O8941">
        <f>IF(Table1[[#This Row],[SpreadActual]]&lt;Table1[[#This Row],[SpreadFavorite]],1,0)</f>
        <v>1</v>
      </c>
      <c r="P8941">
        <v>47</v>
      </c>
      <c r="Q8941" t="s">
        <v>181</v>
      </c>
      <c r="R8941" t="b">
        <v>1</v>
      </c>
      <c r="S8941">
        <v>72</v>
      </c>
      <c r="T8941">
        <v>0</v>
      </c>
      <c r="V8941" t="s">
        <v>103</v>
      </c>
    </row>
    <row r="8942" spans="1:22" x14ac:dyDescent="0.2">
      <c r="A8942" s="1">
        <v>38967</v>
      </c>
      <c r="B8942">
        <v>2006</v>
      </c>
      <c r="C8942">
        <f>_xlfn.MAXIFS(Table1[ScheduleWeekWritten],Table1[ScheduleSeason],Table1[[#This Row],[ScheduleSeason]])</f>
        <v>17</v>
      </c>
      <c r="D8942">
        <v>1</v>
      </c>
      <c r="E8942" cm="1">
        <f t="array" ref="E8942">_xlfn.XLOOKUP(Table1[[#This Row],[ScheduleWeekWritten]],Table3[Game],100+Table3[Increase],Table1[[#This Row],[ScheduleWeekWritten]])</f>
        <v>1</v>
      </c>
      <c r="F8942" t="b">
        <v>0</v>
      </c>
      <c r="G8942" t="s">
        <v>49</v>
      </c>
      <c r="H8942">
        <v>28</v>
      </c>
      <c r="I8942">
        <v>17</v>
      </c>
      <c r="J8942" t="s">
        <v>19</v>
      </c>
      <c r="K8942" t="s">
        <v>51</v>
      </c>
      <c r="L8942" t="str">
        <f>_xlfn.XLOOKUP(Table1[[#This Row],[TeamFavoriteID]],Table2[team_id],Table2[team_name],_xlfn.XLOOKUP(Table1[[#This Row],[TeamFavoriteID]],Table2[team_id_pfr],Table2[team_name],"Even"))</f>
        <v>Pittsburgh Steelers</v>
      </c>
      <c r="M8942">
        <v>-1.5</v>
      </c>
      <c r="N8942">
        <f>IF(Table1[[#This Row],[TeamFavorite]]=Table1[[#This Row],[TeamHome]],Table1[[#This Row],[ScoreAway]]-Table1[[#This Row],[ScoreHome]],Table1[[#This Row],[ScoreHome]]-Table1[[#This Row],[ScoreAway]])</f>
        <v>-11</v>
      </c>
      <c r="O8942">
        <f>IF(Table1[[#This Row],[SpreadActual]]&lt;Table1[[#This Row],[SpreadFavorite]],1,0)</f>
        <v>1</v>
      </c>
      <c r="P8942">
        <v>34.5</v>
      </c>
      <c r="Q8942" t="s">
        <v>175</v>
      </c>
      <c r="R8942" t="b">
        <v>0</v>
      </c>
      <c r="S8942">
        <v>62</v>
      </c>
      <c r="T8942">
        <v>3</v>
      </c>
      <c r="U8942">
        <v>75</v>
      </c>
    </row>
    <row r="8943" spans="1:22" x14ac:dyDescent="0.2">
      <c r="A8943" s="1">
        <v>38970</v>
      </c>
      <c r="B8943">
        <v>2006</v>
      </c>
      <c r="C8943">
        <f>_xlfn.MAXIFS(Table1[ScheduleWeekWritten],Table1[ScheduleSeason],Table1[[#This Row],[ScheduleSeason]])</f>
        <v>17</v>
      </c>
      <c r="D8943">
        <v>1</v>
      </c>
      <c r="E8943" cm="1">
        <f t="array" ref="E8943">_xlfn.XLOOKUP(Table1[[#This Row],[ScheduleWeekWritten]],Table3[Game],100+Table3[Increase],Table1[[#This Row],[ScheduleWeekWritten]])</f>
        <v>1</v>
      </c>
      <c r="F8943" t="b">
        <v>0</v>
      </c>
      <c r="G8943" t="s">
        <v>149</v>
      </c>
      <c r="H8943">
        <v>34</v>
      </c>
      <c r="I8943">
        <v>27</v>
      </c>
      <c r="J8943" t="s">
        <v>53</v>
      </c>
      <c r="K8943" t="s">
        <v>59</v>
      </c>
      <c r="L8943" t="str">
        <f>_xlfn.XLOOKUP(Table1[[#This Row],[TeamFavoriteID]],Table2[team_id],Table2[team_name],_xlfn.XLOOKUP(Table1[[#This Row],[TeamFavoriteID]],Table2[team_id_pfr],Table2[team_name],"Even"))</f>
        <v>Arizona Cardinals</v>
      </c>
      <c r="M8943">
        <v>-9.5</v>
      </c>
      <c r="N8943">
        <f>IF(Table1[[#This Row],[TeamFavorite]]=Table1[[#This Row],[TeamHome]],Table1[[#This Row],[ScoreAway]]-Table1[[#This Row],[ScoreHome]],Table1[[#This Row],[ScoreHome]]-Table1[[#This Row],[ScoreAway]])</f>
        <v>-7</v>
      </c>
      <c r="O8943">
        <f>IF(Table1[[#This Row],[SpreadActual]]&lt;Table1[[#This Row],[SpreadFavorite]],1,0)</f>
        <v>0</v>
      </c>
      <c r="P8943">
        <v>44</v>
      </c>
      <c r="Q8943" t="s">
        <v>150</v>
      </c>
      <c r="R8943" t="b">
        <v>0</v>
      </c>
      <c r="S8943">
        <v>72</v>
      </c>
      <c r="T8943">
        <v>0</v>
      </c>
      <c r="V8943" t="s">
        <v>103</v>
      </c>
    </row>
    <row r="8944" spans="1:22" x14ac:dyDescent="0.2">
      <c r="A8944" s="1">
        <v>38970</v>
      </c>
      <c r="B8944">
        <v>2006</v>
      </c>
      <c r="C8944">
        <f>_xlfn.MAXIFS(Table1[ScheduleWeekWritten],Table1[ScheduleSeason],Table1[[#This Row],[ScheduleSeason]])</f>
        <v>17</v>
      </c>
      <c r="D8944">
        <v>1</v>
      </c>
      <c r="E8944" cm="1">
        <f t="array" ref="E8944">_xlfn.XLOOKUP(Table1[[#This Row],[ScheduleWeekWritten]],Table3[Game],100+Table3[Increase],Table1[[#This Row],[ScheduleWeekWritten]])</f>
        <v>1</v>
      </c>
      <c r="F8944" t="b">
        <v>0</v>
      </c>
      <c r="G8944" t="s">
        <v>152</v>
      </c>
      <c r="H8944">
        <v>6</v>
      </c>
      <c r="I8944">
        <v>20</v>
      </c>
      <c r="J8944" t="s">
        <v>38</v>
      </c>
      <c r="K8944" t="s">
        <v>162</v>
      </c>
      <c r="L8944" t="str">
        <f>_xlfn.XLOOKUP(Table1[[#This Row],[TeamFavoriteID]],Table2[team_id],Table2[team_name],_xlfn.XLOOKUP(Table1[[#This Row],[TeamFavoriteID]],Table2[team_id_pfr],Table2[team_name],"Even"))</f>
        <v>Carolina Panthers</v>
      </c>
      <c r="M8944">
        <v>-4.5</v>
      </c>
      <c r="N8944">
        <f>IF(Table1[[#This Row],[TeamFavorite]]=Table1[[#This Row],[TeamHome]],Table1[[#This Row],[ScoreAway]]-Table1[[#This Row],[ScoreHome]],Table1[[#This Row],[ScoreHome]]-Table1[[#This Row],[ScoreAway]])</f>
        <v>14</v>
      </c>
      <c r="O8944">
        <f>IF(Table1[[#This Row],[SpreadActual]]&lt;Table1[[#This Row],[SpreadFavorite]],1,0)</f>
        <v>0</v>
      </c>
      <c r="P8944">
        <v>39</v>
      </c>
      <c r="Q8944" t="s">
        <v>160</v>
      </c>
      <c r="R8944" t="b">
        <v>0</v>
      </c>
      <c r="S8944">
        <v>73</v>
      </c>
      <c r="T8944">
        <v>6</v>
      </c>
      <c r="U8944">
        <v>76</v>
      </c>
    </row>
    <row r="8945" spans="1:22" x14ac:dyDescent="0.2">
      <c r="A8945" s="1">
        <v>38970</v>
      </c>
      <c r="B8945">
        <v>2006</v>
      </c>
      <c r="C8945">
        <f>_xlfn.MAXIFS(Table1[ScheduleWeekWritten],Table1[ScheduleSeason],Table1[[#This Row],[ScheduleSeason]])</f>
        <v>17</v>
      </c>
      <c r="D8945">
        <v>1</v>
      </c>
      <c r="E8945" cm="1">
        <f t="array" ref="E8945">_xlfn.XLOOKUP(Table1[[#This Row],[ScheduleWeekWritten]],Table3[Game],100+Table3[Increase],Table1[[#This Row],[ScheduleWeekWritten]])</f>
        <v>1</v>
      </c>
      <c r="F8945" t="b">
        <v>0</v>
      </c>
      <c r="G8945" t="s">
        <v>62</v>
      </c>
      <c r="H8945">
        <v>14</v>
      </c>
      <c r="I8945">
        <v>19</v>
      </c>
      <c r="J8945" t="s">
        <v>95</v>
      </c>
      <c r="K8945" t="s">
        <v>63</v>
      </c>
      <c r="L8945" t="str">
        <f>_xlfn.XLOOKUP(Table1[[#This Row],[TeamFavoriteID]],Table2[team_id],Table2[team_name],_xlfn.XLOOKUP(Table1[[#This Row],[TeamFavoriteID]],Table2[team_id_pfr],Table2[team_name],"Even"))</f>
        <v>Cleveland Browns</v>
      </c>
      <c r="M8945">
        <v>-3</v>
      </c>
      <c r="N8945">
        <f>IF(Table1[[#This Row],[TeamFavorite]]=Table1[[#This Row],[TeamHome]],Table1[[#This Row],[ScoreAway]]-Table1[[#This Row],[ScoreHome]],Table1[[#This Row],[ScoreHome]]-Table1[[#This Row],[ScoreAway]])</f>
        <v>5</v>
      </c>
      <c r="O8945">
        <f>IF(Table1[[#This Row],[SpreadActual]]&lt;Table1[[#This Row],[SpreadFavorite]],1,0)</f>
        <v>0</v>
      </c>
      <c r="P8945">
        <v>36</v>
      </c>
      <c r="Q8945" t="s">
        <v>170</v>
      </c>
      <c r="R8945" t="b">
        <v>0</v>
      </c>
      <c r="S8945">
        <v>65</v>
      </c>
      <c r="T8945">
        <v>13</v>
      </c>
      <c r="U8945">
        <v>74</v>
      </c>
    </row>
    <row r="8946" spans="1:22" x14ac:dyDescent="0.2">
      <c r="A8946" s="1">
        <v>38970</v>
      </c>
      <c r="B8946">
        <v>2006</v>
      </c>
      <c r="C8946">
        <f>_xlfn.MAXIFS(Table1[ScheduleWeekWritten],Table1[ScheduleSeason],Table1[[#This Row],[ScheduleSeason]])</f>
        <v>17</v>
      </c>
      <c r="D8946">
        <v>1</v>
      </c>
      <c r="E8946" cm="1">
        <f t="array" ref="E8946">_xlfn.XLOOKUP(Table1[[#This Row],[ScheduleWeekWritten]],Table3[Game],100+Table3[Increase],Table1[[#This Row],[ScheduleWeekWritten]])</f>
        <v>1</v>
      </c>
      <c r="F8946" t="b">
        <v>0</v>
      </c>
      <c r="G8946" t="s">
        <v>45</v>
      </c>
      <c r="H8946">
        <v>6</v>
      </c>
      <c r="I8946">
        <v>9</v>
      </c>
      <c r="J8946" t="s">
        <v>128</v>
      </c>
      <c r="K8946" t="s">
        <v>132</v>
      </c>
      <c r="L8946" t="str">
        <f>_xlfn.XLOOKUP(Table1[[#This Row],[TeamFavoriteID]],Table2[team_id],Table2[team_name],_xlfn.XLOOKUP(Table1[[#This Row],[TeamFavoriteID]],Table2[team_id_pfr],Table2[team_name],"Even"))</f>
        <v>Seattle Seahawks</v>
      </c>
      <c r="M8946">
        <v>-6</v>
      </c>
      <c r="N8946">
        <f>IF(Table1[[#This Row],[TeamFavorite]]=Table1[[#This Row],[TeamHome]],Table1[[#This Row],[ScoreAway]]-Table1[[#This Row],[ScoreHome]],Table1[[#This Row],[ScoreHome]]-Table1[[#This Row],[ScoreAway]])</f>
        <v>-3</v>
      </c>
      <c r="O8946">
        <f>IF(Table1[[#This Row],[SpreadActual]]&lt;Table1[[#This Row],[SpreadFavorite]],1,0)</f>
        <v>0</v>
      </c>
      <c r="P8946">
        <v>44</v>
      </c>
      <c r="Q8946" t="s">
        <v>181</v>
      </c>
      <c r="R8946" t="b">
        <v>0</v>
      </c>
      <c r="S8946">
        <v>72</v>
      </c>
      <c r="T8946">
        <v>0</v>
      </c>
      <c r="V8946" t="s">
        <v>103</v>
      </c>
    </row>
    <row r="8947" spans="1:22" x14ac:dyDescent="0.2">
      <c r="A8947" s="1">
        <v>38970</v>
      </c>
      <c r="B8947">
        <v>2006</v>
      </c>
      <c r="C8947">
        <f>_xlfn.MAXIFS(Table1[ScheduleWeekWritten],Table1[ScheduleSeason],Table1[[#This Row],[ScheduleSeason]])</f>
        <v>17</v>
      </c>
      <c r="D8947">
        <v>1</v>
      </c>
      <c r="E8947" cm="1">
        <f t="array" ref="E8947">_xlfn.XLOOKUP(Table1[[#This Row],[ScheduleWeekWritten]],Table3[Game],100+Table3[Increase],Table1[[#This Row],[ScheduleWeekWritten]])</f>
        <v>1</v>
      </c>
      <c r="F8947" t="b">
        <v>0</v>
      </c>
      <c r="G8947" t="s">
        <v>33</v>
      </c>
      <c r="H8947">
        <v>0</v>
      </c>
      <c r="I8947">
        <v>26</v>
      </c>
      <c r="J8947" t="s">
        <v>46</v>
      </c>
      <c r="K8947" t="s">
        <v>47</v>
      </c>
      <c r="L8947" t="str">
        <f>_xlfn.XLOOKUP(Table1[[#This Row],[TeamFavoriteID]],Table2[team_id],Table2[team_name],_xlfn.XLOOKUP(Table1[[#This Row],[TeamFavoriteID]],Table2[team_id_pfr],Table2[team_name],"Even"))</f>
        <v>Chicago Bears</v>
      </c>
      <c r="M8947">
        <v>-3.5</v>
      </c>
      <c r="N8947">
        <f>IF(Table1[[#This Row],[TeamFavorite]]=Table1[[#This Row],[TeamHome]],Table1[[#This Row],[ScoreAway]]-Table1[[#This Row],[ScoreHome]],Table1[[#This Row],[ScoreHome]]-Table1[[#This Row],[ScoreAway]])</f>
        <v>-26</v>
      </c>
      <c r="O8947">
        <f>IF(Table1[[#This Row],[SpreadActual]]&lt;Table1[[#This Row],[SpreadFavorite]],1,0)</f>
        <v>1</v>
      </c>
      <c r="P8947">
        <v>35</v>
      </c>
      <c r="Q8947" t="s">
        <v>82</v>
      </c>
      <c r="R8947" t="b">
        <v>0</v>
      </c>
      <c r="S8947">
        <v>56</v>
      </c>
      <c r="T8947">
        <v>11</v>
      </c>
      <c r="U8947">
        <v>62</v>
      </c>
    </row>
    <row r="8948" spans="1:22" x14ac:dyDescent="0.2">
      <c r="A8948" s="1">
        <v>38970</v>
      </c>
      <c r="B8948">
        <v>2006</v>
      </c>
      <c r="C8948">
        <f>_xlfn.MAXIFS(Table1[ScheduleWeekWritten],Table1[ScheduleSeason],Table1[[#This Row],[ScheduleSeason]])</f>
        <v>17</v>
      </c>
      <c r="D8948">
        <v>1</v>
      </c>
      <c r="E8948" cm="1">
        <f t="array" ref="E8948">_xlfn.XLOOKUP(Table1[[#This Row],[ScheduleWeekWritten]],Table3[Game],100+Table3[Increase],Table1[[#This Row],[ScheduleWeekWritten]])</f>
        <v>1</v>
      </c>
      <c r="F8948" t="b">
        <v>0</v>
      </c>
      <c r="G8948" t="s">
        <v>177</v>
      </c>
      <c r="H8948">
        <v>10</v>
      </c>
      <c r="I8948">
        <v>24</v>
      </c>
      <c r="J8948" t="s">
        <v>58</v>
      </c>
      <c r="K8948" t="s">
        <v>77</v>
      </c>
      <c r="L8948" t="str">
        <f>_xlfn.XLOOKUP(Table1[[#This Row],[TeamFavoriteID]],Table2[team_id],Table2[team_name],_xlfn.XLOOKUP(Table1[[#This Row],[TeamFavoriteID]],Table2[team_id_pfr],Table2[team_name],"Even"))</f>
        <v>Philadelphia Eagles</v>
      </c>
      <c r="M8948">
        <v>-6</v>
      </c>
      <c r="N8948">
        <f>IF(Table1[[#This Row],[TeamFavorite]]=Table1[[#This Row],[TeamHome]],Table1[[#This Row],[ScoreAway]]-Table1[[#This Row],[ScoreHome]],Table1[[#This Row],[ScoreHome]]-Table1[[#This Row],[ScoreAway]])</f>
        <v>-14</v>
      </c>
      <c r="O8948">
        <f>IF(Table1[[#This Row],[SpreadActual]]&lt;Table1[[#This Row],[SpreadFavorite]],1,0)</f>
        <v>1</v>
      </c>
      <c r="P8948">
        <v>37</v>
      </c>
      <c r="Q8948" t="s">
        <v>178</v>
      </c>
      <c r="R8948" t="b">
        <v>0</v>
      </c>
      <c r="S8948">
        <v>72</v>
      </c>
      <c r="T8948">
        <v>0</v>
      </c>
      <c r="V8948" t="s">
        <v>103</v>
      </c>
    </row>
    <row r="8949" spans="1:22" x14ac:dyDescent="0.2">
      <c r="A8949" s="1">
        <v>38970</v>
      </c>
      <c r="B8949">
        <v>2006</v>
      </c>
      <c r="C8949">
        <f>_xlfn.MAXIFS(Table1[ScheduleWeekWritten],Table1[ScheduleSeason],Table1[[#This Row],[ScheduleSeason]])</f>
        <v>17</v>
      </c>
      <c r="D8949">
        <v>1</v>
      </c>
      <c r="E8949" cm="1">
        <f t="array" ref="E8949">_xlfn.XLOOKUP(Table1[[#This Row],[ScheduleWeekWritten]],Table3[Game],100+Table3[Increase],Table1[[#This Row],[ScheduleWeekWritten]])</f>
        <v>1</v>
      </c>
      <c r="F8949" t="b">
        <v>0</v>
      </c>
      <c r="G8949" t="s">
        <v>154</v>
      </c>
      <c r="H8949">
        <v>24</v>
      </c>
      <c r="I8949">
        <v>17</v>
      </c>
      <c r="J8949" t="s">
        <v>67</v>
      </c>
      <c r="K8949" t="s">
        <v>68</v>
      </c>
      <c r="L8949" t="str">
        <f>_xlfn.XLOOKUP(Table1[[#This Row],[TeamFavoriteID]],Table2[team_id],Table2[team_name],_xlfn.XLOOKUP(Table1[[#This Row],[TeamFavoriteID]],Table2[team_id_pfr],Table2[team_name],"Even"))</f>
        <v>Dallas Cowboys</v>
      </c>
      <c r="M8949">
        <v>-2.5</v>
      </c>
      <c r="N8949">
        <f>IF(Table1[[#This Row],[TeamFavorite]]=Table1[[#This Row],[TeamHome]],Table1[[#This Row],[ScoreAway]]-Table1[[#This Row],[ScoreHome]],Table1[[#This Row],[ScoreHome]]-Table1[[#This Row],[ScoreAway]])</f>
        <v>7</v>
      </c>
      <c r="O8949">
        <f>IF(Table1[[#This Row],[SpreadActual]]&lt;Table1[[#This Row],[SpreadFavorite]],1,0)</f>
        <v>0</v>
      </c>
      <c r="P8949">
        <v>36.5</v>
      </c>
      <c r="Q8949" t="s">
        <v>155</v>
      </c>
      <c r="R8949" t="b">
        <v>0</v>
      </c>
      <c r="S8949">
        <v>80</v>
      </c>
      <c r="T8949">
        <v>10</v>
      </c>
      <c r="U8949">
        <v>75</v>
      </c>
    </row>
    <row r="8950" spans="1:22" x14ac:dyDescent="0.2">
      <c r="A8950" s="1">
        <v>38970</v>
      </c>
      <c r="B8950">
        <v>2006</v>
      </c>
      <c r="C8950">
        <f>_xlfn.MAXIFS(Table1[ScheduleWeekWritten],Table1[ScheduleSeason],Table1[[#This Row],[ScheduleSeason]])</f>
        <v>17</v>
      </c>
      <c r="D8950">
        <v>1</v>
      </c>
      <c r="E8950" cm="1">
        <f t="array" ref="E8950">_xlfn.XLOOKUP(Table1[[#This Row],[ScheduleWeekWritten]],Table3[Game],100+Table3[Increase],Table1[[#This Row],[ScheduleWeekWritten]])</f>
        <v>1</v>
      </c>
      <c r="F8950" t="b">
        <v>0</v>
      </c>
      <c r="G8950" t="s">
        <v>42</v>
      </c>
      <c r="H8950">
        <v>10</v>
      </c>
      <c r="I8950">
        <v>23</v>
      </c>
      <c r="J8950" t="s">
        <v>101</v>
      </c>
      <c r="K8950" t="s">
        <v>104</v>
      </c>
      <c r="L8950" t="str">
        <f>_xlfn.XLOOKUP(Table1[[#This Row],[TeamFavoriteID]],Table2[team_id],Table2[team_name],_xlfn.XLOOKUP(Table1[[#This Row],[TeamFavoriteID]],Table2[team_id_pfr],Table2[team_name],"Even"))</f>
        <v>Cincinnati Bengals</v>
      </c>
      <c r="M8950">
        <v>-1.5</v>
      </c>
      <c r="N8950">
        <f>IF(Table1[[#This Row],[TeamFavorite]]=Table1[[#This Row],[TeamHome]],Table1[[#This Row],[ScoreAway]]-Table1[[#This Row],[ScoreHome]],Table1[[#This Row],[ScoreHome]]-Table1[[#This Row],[ScoreAway]])</f>
        <v>-13</v>
      </c>
      <c r="O8950">
        <f>IF(Table1[[#This Row],[SpreadActual]]&lt;Table1[[#This Row],[SpreadFavorite]],1,0)</f>
        <v>1</v>
      </c>
      <c r="P8950">
        <v>49.5</v>
      </c>
      <c r="Q8950" t="s">
        <v>117</v>
      </c>
      <c r="R8950" t="b">
        <v>0</v>
      </c>
      <c r="S8950">
        <v>69</v>
      </c>
      <c r="T8950">
        <v>11</v>
      </c>
      <c r="U8950">
        <v>83</v>
      </c>
    </row>
    <row r="8951" spans="1:22" x14ac:dyDescent="0.2">
      <c r="A8951" s="1">
        <v>38970</v>
      </c>
      <c r="B8951">
        <v>2006</v>
      </c>
      <c r="C8951">
        <f>_xlfn.MAXIFS(Table1[ScheduleWeekWritten],Table1[ScheduleSeason],Table1[[#This Row],[ScheduleSeason]])</f>
        <v>17</v>
      </c>
      <c r="D8951">
        <v>1</v>
      </c>
      <c r="E8951" cm="1">
        <f t="array" ref="E8951">_xlfn.XLOOKUP(Table1[[#This Row],[ScheduleWeekWritten]],Table3[Game],100+Table3[Increase],Table1[[#This Row],[ScheduleWeekWritten]])</f>
        <v>1</v>
      </c>
      <c r="F8951" t="b">
        <v>0</v>
      </c>
      <c r="G8951" t="s">
        <v>115</v>
      </c>
      <c r="H8951">
        <v>19</v>
      </c>
      <c r="I8951">
        <v>17</v>
      </c>
      <c r="J8951" t="s">
        <v>28</v>
      </c>
      <c r="K8951" t="s">
        <v>70</v>
      </c>
      <c r="L8951" t="str">
        <f>_xlfn.XLOOKUP(Table1[[#This Row],[TeamFavoriteID]],Table2[team_id],Table2[team_name],_xlfn.XLOOKUP(Table1[[#This Row],[TeamFavoriteID]],Table2[team_id_pfr],Table2[team_name],"Even"))</f>
        <v>Boston Patriots</v>
      </c>
      <c r="M8951">
        <v>-10</v>
      </c>
      <c r="N8951">
        <f>IF(Table1[[#This Row],[TeamFavorite]]=Table1[[#This Row],[TeamHome]],Table1[[#This Row],[ScoreAway]]-Table1[[#This Row],[ScoreHome]],Table1[[#This Row],[ScoreHome]]-Table1[[#This Row],[ScoreAway]])</f>
        <v>2</v>
      </c>
      <c r="O8951">
        <f>IF(Table1[[#This Row],[SpreadActual]]&lt;Table1[[#This Row],[SpreadFavorite]],1,0)</f>
        <v>0</v>
      </c>
      <c r="P8951">
        <v>41</v>
      </c>
      <c r="Q8951" t="s">
        <v>179</v>
      </c>
      <c r="R8951" t="b">
        <v>0</v>
      </c>
      <c r="S8951">
        <v>64</v>
      </c>
      <c r="T8951">
        <v>13</v>
      </c>
      <c r="U8951">
        <v>62</v>
      </c>
    </row>
    <row r="8952" spans="1:22" x14ac:dyDescent="0.2">
      <c r="A8952" s="1">
        <v>38970</v>
      </c>
      <c r="B8952">
        <v>2006</v>
      </c>
      <c r="C8952">
        <f>_xlfn.MAXIFS(Table1[ScheduleWeekWritten],Table1[ScheduleSeason],Table1[[#This Row],[ScheduleSeason]])</f>
        <v>17</v>
      </c>
      <c r="D8952">
        <v>1</v>
      </c>
      <c r="E8952" cm="1">
        <f t="array" ref="E8952">_xlfn.XLOOKUP(Table1[[#This Row],[ScheduleWeekWritten]],Table3[Game],100+Table3[Increase],Table1[[#This Row],[ScheduleWeekWritten]])</f>
        <v>1</v>
      </c>
      <c r="F8952" t="b">
        <v>0</v>
      </c>
      <c r="G8952" t="s">
        <v>50</v>
      </c>
      <c r="H8952">
        <v>21</v>
      </c>
      <c r="I8952">
        <v>26</v>
      </c>
      <c r="J8952" t="s">
        <v>140</v>
      </c>
      <c r="K8952" t="s">
        <v>72</v>
      </c>
      <c r="L8952" t="str">
        <f>_xlfn.XLOOKUP(Table1[[#This Row],[TeamFavoriteID]],Table2[team_id],Table2[team_name],_xlfn.XLOOKUP(Table1[[#This Row],[TeamFavoriteID]],Table2[team_id_pfr],Table2[team_name],"Even"))</f>
        <v>Baltimore Colts</v>
      </c>
      <c r="M8952">
        <v>-3</v>
      </c>
      <c r="N8952">
        <f>IF(Table1[[#This Row],[TeamFavorite]]=Table1[[#This Row],[TeamHome]],Table1[[#This Row],[ScoreAway]]-Table1[[#This Row],[ScoreHome]],Table1[[#This Row],[ScoreHome]]-Table1[[#This Row],[ScoreAway]])</f>
        <v>-5</v>
      </c>
      <c r="O8952">
        <f>IF(Table1[[#This Row],[SpreadActual]]&lt;Table1[[#This Row],[SpreadFavorite]],1,0)</f>
        <v>1</v>
      </c>
      <c r="P8952">
        <v>47.5</v>
      </c>
      <c r="Q8952" t="s">
        <v>126</v>
      </c>
      <c r="R8952" t="b">
        <v>0</v>
      </c>
      <c r="S8952">
        <v>72</v>
      </c>
      <c r="T8952">
        <v>10</v>
      </c>
      <c r="U8952">
        <v>59</v>
      </c>
    </row>
    <row r="8953" spans="1:22" x14ac:dyDescent="0.2">
      <c r="A8953" s="1">
        <v>38970</v>
      </c>
      <c r="B8953">
        <v>2006</v>
      </c>
      <c r="C8953">
        <f>_xlfn.MAXIFS(Table1[ScheduleWeekWritten],Table1[ScheduleSeason],Table1[[#This Row],[ScheduleSeason]])</f>
        <v>17</v>
      </c>
      <c r="D8953">
        <v>1</v>
      </c>
      <c r="E8953" cm="1">
        <f t="array" ref="E8953">_xlfn.XLOOKUP(Table1[[#This Row],[ScheduleWeekWritten]],Table3[Game],100+Table3[Increase],Table1[[#This Row],[ScheduleWeekWritten]])</f>
        <v>1</v>
      </c>
      <c r="F8953" t="b">
        <v>0</v>
      </c>
      <c r="G8953" t="s">
        <v>153</v>
      </c>
      <c r="H8953">
        <v>18</v>
      </c>
      <c r="I8953">
        <v>10</v>
      </c>
      <c r="J8953" t="s">
        <v>24</v>
      </c>
      <c r="K8953" t="s">
        <v>88</v>
      </c>
      <c r="L8953" t="str">
        <f>_xlfn.XLOOKUP(Table1[[#This Row],[TeamFavoriteID]],Table2[team_id],Table2[team_name],_xlfn.XLOOKUP(Table1[[#This Row],[TeamFavoriteID]],Table2[team_id_pfr],Table2[team_name],"Even"))</f>
        <v>Denver Broncos</v>
      </c>
      <c r="M8953">
        <v>-3.5</v>
      </c>
      <c r="N8953">
        <f>IF(Table1[[#This Row],[TeamFavorite]]=Table1[[#This Row],[TeamHome]],Table1[[#This Row],[ScoreAway]]-Table1[[#This Row],[ScoreHome]],Table1[[#This Row],[ScoreHome]]-Table1[[#This Row],[ScoreAway]])</f>
        <v>8</v>
      </c>
      <c r="O8953">
        <f>IF(Table1[[#This Row],[SpreadActual]]&lt;Table1[[#This Row],[SpreadFavorite]],1,0)</f>
        <v>0</v>
      </c>
      <c r="P8953">
        <v>46</v>
      </c>
      <c r="Q8953" t="s">
        <v>157</v>
      </c>
      <c r="R8953" t="b">
        <v>0</v>
      </c>
      <c r="S8953">
        <v>72</v>
      </c>
      <c r="T8953">
        <v>0</v>
      </c>
      <c r="V8953" t="s">
        <v>103</v>
      </c>
    </row>
    <row r="8954" spans="1:22" x14ac:dyDescent="0.2">
      <c r="A8954" s="1">
        <v>38970</v>
      </c>
      <c r="B8954">
        <v>2006</v>
      </c>
      <c r="C8954">
        <f>_xlfn.MAXIFS(Table1[ScheduleWeekWritten],Table1[ScheduleSeason],Table1[[#This Row],[ScheduleSeason]])</f>
        <v>17</v>
      </c>
      <c r="D8954">
        <v>1</v>
      </c>
      <c r="E8954" cm="1">
        <f t="array" ref="E8954">_xlfn.XLOOKUP(Table1[[#This Row],[ScheduleWeekWritten]],Table3[Game],100+Table3[Increase],Table1[[#This Row],[ScheduleWeekWritten]])</f>
        <v>1</v>
      </c>
      <c r="F8954" t="b">
        <v>0</v>
      </c>
      <c r="G8954" t="s">
        <v>127</v>
      </c>
      <c r="H8954">
        <v>0</v>
      </c>
      <c r="I8954">
        <v>27</v>
      </c>
      <c r="J8954" t="s">
        <v>158</v>
      </c>
      <c r="K8954" t="s">
        <v>133</v>
      </c>
      <c r="L8954" t="str">
        <f>_xlfn.XLOOKUP(Table1[[#This Row],[TeamFavoriteID]],Table2[team_id],Table2[team_name],_xlfn.XLOOKUP(Table1[[#This Row],[TeamFavoriteID]],Table2[team_id_pfr],Table2[team_name],"Even"))</f>
        <v>Tampa Bay Buccaneers</v>
      </c>
      <c r="M8954">
        <v>-3</v>
      </c>
      <c r="N8954">
        <f>IF(Table1[[#This Row],[TeamFavorite]]=Table1[[#This Row],[TeamHome]],Table1[[#This Row],[ScoreAway]]-Table1[[#This Row],[ScoreHome]],Table1[[#This Row],[ScoreHome]]-Table1[[#This Row],[ScoreAway]])</f>
        <v>27</v>
      </c>
      <c r="O8954">
        <f>IF(Table1[[#This Row],[SpreadActual]]&lt;Table1[[#This Row],[SpreadFavorite]],1,0)</f>
        <v>0</v>
      </c>
      <c r="P8954">
        <v>33</v>
      </c>
      <c r="Q8954" t="s">
        <v>168</v>
      </c>
      <c r="R8954" t="b">
        <v>0</v>
      </c>
      <c r="S8954">
        <v>81</v>
      </c>
      <c r="T8954">
        <v>6</v>
      </c>
      <c r="U8954">
        <v>73</v>
      </c>
    </row>
    <row r="8955" spans="1:22" x14ac:dyDescent="0.2">
      <c r="A8955" s="1">
        <v>38970</v>
      </c>
      <c r="B8955">
        <v>2006</v>
      </c>
      <c r="C8955">
        <f>_xlfn.MAXIFS(Table1[ScheduleWeekWritten],Table1[ScheduleSeason],Table1[[#This Row],[ScheduleSeason]])</f>
        <v>17</v>
      </c>
      <c r="D8955">
        <v>1</v>
      </c>
      <c r="E8955" cm="1">
        <f t="array" ref="E8955">_xlfn.XLOOKUP(Table1[[#This Row],[ScheduleWeekWritten]],Table3[Game],100+Table3[Increase],Table1[[#This Row],[ScheduleWeekWritten]])</f>
        <v>1</v>
      </c>
      <c r="F8955" t="b">
        <v>0</v>
      </c>
      <c r="G8955" t="s">
        <v>171</v>
      </c>
      <c r="H8955">
        <v>16</v>
      </c>
      <c r="I8955">
        <v>23</v>
      </c>
      <c r="J8955" t="s">
        <v>31</v>
      </c>
      <c r="K8955" t="s">
        <v>25</v>
      </c>
      <c r="L8955" t="str">
        <f>_xlfn.XLOOKUP(Table1[[#This Row],[TeamFavoriteID]],Table2[team_id],Table2[team_name],_xlfn.XLOOKUP(Table1[[#This Row],[TeamFavoriteID]],Table2[team_id_pfr],Table2[team_name],"Even"))</f>
        <v>Houston Oilers</v>
      </c>
      <c r="M8955">
        <v>-2.5</v>
      </c>
      <c r="N8955">
        <f>IF(Table1[[#This Row],[TeamFavorite]]=Table1[[#This Row],[TeamHome]],Table1[[#This Row],[ScoreAway]]-Table1[[#This Row],[ScoreHome]],Table1[[#This Row],[ScoreHome]]-Table1[[#This Row],[ScoreAway]])</f>
        <v>-7</v>
      </c>
      <c r="O8955">
        <f>IF(Table1[[#This Row],[SpreadActual]]&lt;Table1[[#This Row],[SpreadFavorite]],1,0)</f>
        <v>1</v>
      </c>
      <c r="P8955">
        <v>35</v>
      </c>
      <c r="Q8955" t="s">
        <v>172</v>
      </c>
      <c r="R8955" t="b">
        <v>0</v>
      </c>
      <c r="S8955">
        <v>78</v>
      </c>
      <c r="T8955">
        <v>6</v>
      </c>
      <c r="U8955">
        <v>62</v>
      </c>
    </row>
    <row r="8956" spans="1:22" x14ac:dyDescent="0.2">
      <c r="A8956" s="1">
        <v>38971</v>
      </c>
      <c r="B8956">
        <v>2006</v>
      </c>
      <c r="C8956">
        <f>_xlfn.MAXIFS(Table1[ScheduleWeekWritten],Table1[ScheduleSeason],Table1[[#This Row],[ScheduleSeason]])</f>
        <v>17</v>
      </c>
      <c r="D8956">
        <v>1</v>
      </c>
      <c r="E8956" cm="1">
        <f t="array" ref="E8956">_xlfn.XLOOKUP(Table1[[#This Row],[ScheduleWeekWritten]],Table3[Game],100+Table3[Increase],Table1[[#This Row],[ScheduleWeekWritten]])</f>
        <v>1</v>
      </c>
      <c r="F8956" t="b">
        <v>0</v>
      </c>
      <c r="G8956" t="s">
        <v>20</v>
      </c>
      <c r="H8956">
        <v>0</v>
      </c>
      <c r="I8956">
        <v>27</v>
      </c>
      <c r="J8956" t="s">
        <v>27</v>
      </c>
      <c r="K8956" t="s">
        <v>29</v>
      </c>
      <c r="L8956" t="str">
        <f>_xlfn.XLOOKUP(Table1[[#This Row],[TeamFavoriteID]],Table2[team_id],Table2[team_name],_xlfn.XLOOKUP(Table1[[#This Row],[TeamFavoriteID]],Table2[team_id_pfr],Table2[team_name],"Even"))</f>
        <v>Los Angeles Chargers</v>
      </c>
      <c r="M8956">
        <v>-3</v>
      </c>
      <c r="N8956">
        <f>IF(Table1[[#This Row],[TeamFavorite]]=Table1[[#This Row],[TeamHome]],Table1[[#This Row],[ScoreAway]]-Table1[[#This Row],[ScoreHome]],Table1[[#This Row],[ScoreHome]]-Table1[[#This Row],[ScoreAway]])</f>
        <v>-27</v>
      </c>
      <c r="O8956">
        <f>IF(Table1[[#This Row],[SpreadActual]]&lt;Table1[[#This Row],[SpreadFavorite]],1,0)</f>
        <v>1</v>
      </c>
      <c r="P8956">
        <v>41.5</v>
      </c>
      <c r="Q8956" t="s">
        <v>76</v>
      </c>
      <c r="R8956" t="b">
        <v>0</v>
      </c>
      <c r="S8956">
        <v>62</v>
      </c>
      <c r="T8956">
        <v>8</v>
      </c>
      <c r="U8956">
        <v>79</v>
      </c>
    </row>
    <row r="8957" spans="1:22" x14ac:dyDescent="0.2">
      <c r="A8957" s="1">
        <v>38971</v>
      </c>
      <c r="B8957">
        <v>2006</v>
      </c>
      <c r="C8957">
        <f>_xlfn.MAXIFS(Table1[ScheduleWeekWritten],Table1[ScheduleSeason],Table1[[#This Row],[ScheduleSeason]])</f>
        <v>17</v>
      </c>
      <c r="D8957">
        <v>1</v>
      </c>
      <c r="E8957" cm="1">
        <f t="array" ref="E8957">_xlfn.XLOOKUP(Table1[[#This Row],[ScheduleWeekWritten]],Table3[Game],100+Table3[Increase],Table1[[#This Row],[ScheduleWeekWritten]])</f>
        <v>1</v>
      </c>
      <c r="F8957" t="b">
        <v>0</v>
      </c>
      <c r="G8957" t="s">
        <v>61</v>
      </c>
      <c r="H8957">
        <v>16</v>
      </c>
      <c r="I8957">
        <v>19</v>
      </c>
      <c r="J8957" t="s">
        <v>54</v>
      </c>
      <c r="K8957" t="s">
        <v>85</v>
      </c>
      <c r="L8957" t="str">
        <f>_xlfn.XLOOKUP(Table1[[#This Row],[TeamFavoriteID]],Table2[team_id],Table2[team_name],_xlfn.XLOOKUP(Table1[[#This Row],[TeamFavoriteID]],Table2[team_id_pfr],Table2[team_name],"Even"))</f>
        <v>Washington Commanders</v>
      </c>
      <c r="M8957">
        <v>-4</v>
      </c>
      <c r="N8957">
        <f>IF(Table1[[#This Row],[TeamFavorite]]=Table1[[#This Row],[TeamHome]],Table1[[#This Row],[ScoreAway]]-Table1[[#This Row],[ScoreHome]],Table1[[#This Row],[ScoreHome]]-Table1[[#This Row],[ScoreAway]])</f>
        <v>-3</v>
      </c>
      <c r="O8957">
        <f>IF(Table1[[#This Row],[SpreadActual]]&lt;Table1[[#This Row],[SpreadFavorite]],1,0)</f>
        <v>0</v>
      </c>
      <c r="P8957">
        <v>35.5</v>
      </c>
      <c r="Q8957" t="s">
        <v>165</v>
      </c>
      <c r="R8957" t="b">
        <v>0</v>
      </c>
      <c r="S8957">
        <v>67</v>
      </c>
      <c r="T8957">
        <v>9</v>
      </c>
      <c r="U8957">
        <v>77</v>
      </c>
    </row>
    <row r="8958" spans="1:22" x14ac:dyDescent="0.2">
      <c r="A8958" s="1">
        <v>38977</v>
      </c>
      <c r="B8958">
        <v>2006</v>
      </c>
      <c r="C8958">
        <f>_xlfn.MAXIFS(Table1[ScheduleWeekWritten],Table1[ScheduleSeason],Table1[[#This Row],[ScheduleSeason]])</f>
        <v>17</v>
      </c>
      <c r="D8958">
        <v>2</v>
      </c>
      <c r="E8958" cm="1">
        <f t="array" ref="E8958">_xlfn.XLOOKUP(Table1[[#This Row],[ScheduleWeekWritten]],Table3[Game],100+Table3[Increase],Table1[[#This Row],[ScheduleWeekWritten]])</f>
        <v>2</v>
      </c>
      <c r="F8958" t="b">
        <v>0</v>
      </c>
      <c r="G8958" t="s">
        <v>38</v>
      </c>
      <c r="H8958">
        <v>14</v>
      </c>
      <c r="I8958">
        <v>3</v>
      </c>
      <c r="J8958" t="s">
        <v>127</v>
      </c>
      <c r="K8958" t="s">
        <v>109</v>
      </c>
      <c r="L8958" t="str">
        <f>_xlfn.XLOOKUP(Table1[[#This Row],[TeamFavoriteID]],Table2[team_id],Table2[team_name],_xlfn.XLOOKUP(Table1[[#This Row],[TeamFavoriteID]],Table2[team_id_pfr],Table2[team_name],"Even"))</f>
        <v>Atlanta Falcons</v>
      </c>
      <c r="M8958">
        <v>-4.5</v>
      </c>
      <c r="N8958">
        <f>IF(Table1[[#This Row],[TeamFavorite]]=Table1[[#This Row],[TeamHome]],Table1[[#This Row],[ScoreAway]]-Table1[[#This Row],[ScoreHome]],Table1[[#This Row],[ScoreHome]]-Table1[[#This Row],[ScoreAway]])</f>
        <v>-11</v>
      </c>
      <c r="O8958">
        <f>IF(Table1[[#This Row],[SpreadActual]]&lt;Table1[[#This Row],[SpreadFavorite]],1,0)</f>
        <v>1</v>
      </c>
      <c r="P8958">
        <v>36</v>
      </c>
      <c r="Q8958" t="s">
        <v>148</v>
      </c>
      <c r="R8958" t="b">
        <v>0</v>
      </c>
      <c r="S8958">
        <v>72</v>
      </c>
      <c r="T8958">
        <v>0</v>
      </c>
      <c r="V8958" t="s">
        <v>103</v>
      </c>
    </row>
    <row r="8959" spans="1:22" x14ac:dyDescent="0.2">
      <c r="A8959" s="1">
        <v>38977</v>
      </c>
      <c r="B8959">
        <v>2006</v>
      </c>
      <c r="C8959">
        <f>_xlfn.MAXIFS(Table1[ScheduleWeekWritten],Table1[ScheduleSeason],Table1[[#This Row],[ScheduleSeason]])</f>
        <v>17</v>
      </c>
      <c r="D8959">
        <v>2</v>
      </c>
      <c r="E8959" cm="1">
        <f t="array" ref="E8959">_xlfn.XLOOKUP(Table1[[#This Row],[ScheduleWeekWritten]],Table3[Game],100+Table3[Increase],Table1[[#This Row],[ScheduleWeekWritten]])</f>
        <v>2</v>
      </c>
      <c r="F8959" t="b">
        <v>0</v>
      </c>
      <c r="G8959" t="s">
        <v>158</v>
      </c>
      <c r="H8959">
        <v>28</v>
      </c>
      <c r="I8959">
        <v>6</v>
      </c>
      <c r="J8959" t="s">
        <v>20</v>
      </c>
      <c r="K8959" t="s">
        <v>159</v>
      </c>
      <c r="L8959" t="str">
        <f>_xlfn.XLOOKUP(Table1[[#This Row],[TeamFavoriteID]],Table2[team_id],Table2[team_name],_xlfn.XLOOKUP(Table1[[#This Row],[TeamFavoriteID]],Table2[team_id_pfr],Table2[team_name],"Even"))</f>
        <v>Baltimore Ravens</v>
      </c>
      <c r="M8959">
        <v>-13</v>
      </c>
      <c r="N8959">
        <f>IF(Table1[[#This Row],[TeamFavorite]]=Table1[[#This Row],[TeamHome]],Table1[[#This Row],[ScoreAway]]-Table1[[#This Row],[ScoreHome]],Table1[[#This Row],[ScoreHome]]-Table1[[#This Row],[ScoreAway]])</f>
        <v>-22</v>
      </c>
      <c r="O8959">
        <f>IF(Table1[[#This Row],[SpreadActual]]&lt;Table1[[#This Row],[SpreadFavorite]],1,0)</f>
        <v>1</v>
      </c>
      <c r="P8959">
        <v>34</v>
      </c>
      <c r="Q8959" t="s">
        <v>166</v>
      </c>
      <c r="R8959" t="b">
        <v>0</v>
      </c>
      <c r="S8959">
        <v>70</v>
      </c>
      <c r="T8959">
        <v>5</v>
      </c>
      <c r="U8959">
        <v>75</v>
      </c>
    </row>
    <row r="8960" spans="1:22" x14ac:dyDescent="0.2">
      <c r="A8960" s="1">
        <v>38977</v>
      </c>
      <c r="B8960">
        <v>2006</v>
      </c>
      <c r="C8960">
        <f>_xlfn.MAXIFS(Table1[ScheduleWeekWritten],Table1[ScheduleSeason],Table1[[#This Row],[ScheduleSeason]])</f>
        <v>17</v>
      </c>
      <c r="D8960">
        <v>2</v>
      </c>
      <c r="E8960" cm="1">
        <f t="array" ref="E8960">_xlfn.XLOOKUP(Table1[[#This Row],[ScheduleWeekWritten]],Table3[Game],100+Table3[Increase],Table1[[#This Row],[ScheduleWeekWritten]])</f>
        <v>2</v>
      </c>
      <c r="F8960" t="b">
        <v>0</v>
      </c>
      <c r="G8960" t="s">
        <v>46</v>
      </c>
      <c r="H8960">
        <v>34</v>
      </c>
      <c r="I8960">
        <v>7</v>
      </c>
      <c r="J8960" t="s">
        <v>45</v>
      </c>
      <c r="K8960" t="s">
        <v>47</v>
      </c>
      <c r="L8960" t="str">
        <f>_xlfn.XLOOKUP(Table1[[#This Row],[TeamFavoriteID]],Table2[team_id],Table2[team_name],_xlfn.XLOOKUP(Table1[[#This Row],[TeamFavoriteID]],Table2[team_id_pfr],Table2[team_name],"Even"))</f>
        <v>Chicago Bears</v>
      </c>
      <c r="M8960">
        <v>-7</v>
      </c>
      <c r="N8960">
        <f>IF(Table1[[#This Row],[TeamFavorite]]=Table1[[#This Row],[TeamHome]],Table1[[#This Row],[ScoreAway]]-Table1[[#This Row],[ScoreHome]],Table1[[#This Row],[ScoreHome]]-Table1[[#This Row],[ScoreAway]])</f>
        <v>-27</v>
      </c>
      <c r="O8960">
        <f>IF(Table1[[#This Row],[SpreadActual]]&lt;Table1[[#This Row],[SpreadFavorite]],1,0)</f>
        <v>1</v>
      </c>
      <c r="P8960">
        <v>32</v>
      </c>
      <c r="Q8960" t="s">
        <v>114</v>
      </c>
      <c r="R8960" t="b">
        <v>0</v>
      </c>
      <c r="S8960">
        <v>71</v>
      </c>
      <c r="T8960">
        <v>12</v>
      </c>
      <c r="U8960">
        <v>69</v>
      </c>
    </row>
    <row r="8961" spans="1:22" x14ac:dyDescent="0.2">
      <c r="A8961" s="1">
        <v>38977</v>
      </c>
      <c r="B8961">
        <v>2006</v>
      </c>
      <c r="C8961">
        <f>_xlfn.MAXIFS(Table1[ScheduleWeekWritten],Table1[ScheduleSeason],Table1[[#This Row],[ScheduleSeason]])</f>
        <v>17</v>
      </c>
      <c r="D8961">
        <v>2</v>
      </c>
      <c r="E8961" cm="1">
        <f t="array" ref="E8961">_xlfn.XLOOKUP(Table1[[#This Row],[ScheduleWeekWritten]],Table3[Game],100+Table3[Increase],Table1[[#This Row],[ScheduleWeekWritten]])</f>
        <v>2</v>
      </c>
      <c r="F8961" t="b">
        <v>0</v>
      </c>
      <c r="G8961" t="s">
        <v>101</v>
      </c>
      <c r="H8961">
        <v>34</v>
      </c>
      <c r="I8961">
        <v>17</v>
      </c>
      <c r="J8961" t="s">
        <v>62</v>
      </c>
      <c r="K8961" t="s">
        <v>104</v>
      </c>
      <c r="L8961" t="str">
        <f>_xlfn.XLOOKUP(Table1[[#This Row],[TeamFavoriteID]],Table2[team_id],Table2[team_name],_xlfn.XLOOKUP(Table1[[#This Row],[TeamFavoriteID]],Table2[team_id_pfr],Table2[team_name],"Even"))</f>
        <v>Cincinnati Bengals</v>
      </c>
      <c r="M8961">
        <v>-10.5</v>
      </c>
      <c r="N8961">
        <f>IF(Table1[[#This Row],[TeamFavorite]]=Table1[[#This Row],[TeamHome]],Table1[[#This Row],[ScoreAway]]-Table1[[#This Row],[ScoreHome]],Table1[[#This Row],[ScoreHome]]-Table1[[#This Row],[ScoreAway]])</f>
        <v>-17</v>
      </c>
      <c r="O8961">
        <f>IF(Table1[[#This Row],[SpreadActual]]&lt;Table1[[#This Row],[SpreadFavorite]],1,0)</f>
        <v>1</v>
      </c>
      <c r="P8961">
        <v>40.5</v>
      </c>
      <c r="Q8961" t="s">
        <v>173</v>
      </c>
      <c r="R8961" t="b">
        <v>0</v>
      </c>
      <c r="S8961">
        <v>70</v>
      </c>
      <c r="T8961">
        <v>9</v>
      </c>
      <c r="U8961">
        <v>67</v>
      </c>
    </row>
    <row r="8962" spans="1:22" x14ac:dyDescent="0.2">
      <c r="A8962" s="1">
        <v>38977</v>
      </c>
      <c r="B8962">
        <v>2006</v>
      </c>
      <c r="C8962">
        <f>_xlfn.MAXIFS(Table1[ScheduleWeekWritten],Table1[ScheduleSeason],Table1[[#This Row],[ScheduleSeason]])</f>
        <v>17</v>
      </c>
      <c r="D8962">
        <v>2</v>
      </c>
      <c r="E8962" cm="1">
        <f t="array" ref="E8962">_xlfn.XLOOKUP(Table1[[#This Row],[ScheduleWeekWritten]],Table3[Game],100+Table3[Increase],Table1[[#This Row],[ScheduleWeekWritten]])</f>
        <v>2</v>
      </c>
      <c r="F8962" t="b">
        <v>0</v>
      </c>
      <c r="G8962" t="s">
        <v>67</v>
      </c>
      <c r="H8962">
        <v>27</v>
      </c>
      <c r="I8962">
        <v>10</v>
      </c>
      <c r="J8962" t="s">
        <v>61</v>
      </c>
      <c r="K8962" t="s">
        <v>68</v>
      </c>
      <c r="L8962" t="str">
        <f>_xlfn.XLOOKUP(Table1[[#This Row],[TeamFavoriteID]],Table2[team_id],Table2[team_name],_xlfn.XLOOKUP(Table1[[#This Row],[TeamFavoriteID]],Table2[team_id_pfr],Table2[team_name],"Even"))</f>
        <v>Dallas Cowboys</v>
      </c>
      <c r="M8962">
        <v>-7</v>
      </c>
      <c r="N8962">
        <f>IF(Table1[[#This Row],[TeamFavorite]]=Table1[[#This Row],[TeamHome]],Table1[[#This Row],[ScoreAway]]-Table1[[#This Row],[ScoreHome]],Table1[[#This Row],[ScoreHome]]-Table1[[#This Row],[ScoreAway]])</f>
        <v>-17</v>
      </c>
      <c r="O8962">
        <f>IF(Table1[[#This Row],[SpreadActual]]&lt;Table1[[#This Row],[SpreadFavorite]],1,0)</f>
        <v>1</v>
      </c>
      <c r="P8962">
        <v>37</v>
      </c>
      <c r="Q8962" t="s">
        <v>119</v>
      </c>
      <c r="R8962" t="b">
        <v>0</v>
      </c>
      <c r="S8962">
        <v>83</v>
      </c>
      <c r="T8962">
        <v>16</v>
      </c>
      <c r="U8962">
        <v>66</v>
      </c>
    </row>
    <row r="8963" spans="1:22" x14ac:dyDescent="0.2">
      <c r="A8963" s="1">
        <v>38977</v>
      </c>
      <c r="B8963">
        <v>2006</v>
      </c>
      <c r="C8963">
        <f>_xlfn.MAXIFS(Table1[ScheduleWeekWritten],Table1[ScheduleSeason],Table1[[#This Row],[ScheduleSeason]])</f>
        <v>17</v>
      </c>
      <c r="D8963">
        <v>2</v>
      </c>
      <c r="E8963" cm="1">
        <f t="array" ref="E8963">_xlfn.XLOOKUP(Table1[[#This Row],[ScheduleWeekWritten]],Table3[Game],100+Table3[Increase],Table1[[#This Row],[ScheduleWeekWritten]])</f>
        <v>2</v>
      </c>
      <c r="F8963" t="b">
        <v>0</v>
      </c>
      <c r="G8963" t="s">
        <v>24</v>
      </c>
      <c r="H8963">
        <v>9</v>
      </c>
      <c r="I8963">
        <v>6</v>
      </c>
      <c r="J8963" t="s">
        <v>42</v>
      </c>
      <c r="K8963" t="s">
        <v>88</v>
      </c>
      <c r="L8963" t="str">
        <f>_xlfn.XLOOKUP(Table1[[#This Row],[TeamFavoriteID]],Table2[team_id],Table2[team_name],_xlfn.XLOOKUP(Table1[[#This Row],[TeamFavoriteID]],Table2[team_id_pfr],Table2[team_name],"Even"))</f>
        <v>Denver Broncos</v>
      </c>
      <c r="M8963">
        <v>-11</v>
      </c>
      <c r="N8963">
        <f>IF(Table1[[#This Row],[TeamFavorite]]=Table1[[#This Row],[TeamHome]],Table1[[#This Row],[ScoreAway]]-Table1[[#This Row],[ScoreHome]],Table1[[#This Row],[ScoreHome]]-Table1[[#This Row],[ScoreAway]])</f>
        <v>-3</v>
      </c>
      <c r="O8963">
        <f>IF(Table1[[#This Row],[SpreadActual]]&lt;Table1[[#This Row],[SpreadFavorite]],1,0)</f>
        <v>0</v>
      </c>
      <c r="P8963">
        <v>38</v>
      </c>
      <c r="Q8963" t="s">
        <v>174</v>
      </c>
      <c r="R8963" t="b">
        <v>0</v>
      </c>
      <c r="S8963">
        <v>52</v>
      </c>
      <c r="T8963">
        <v>22</v>
      </c>
      <c r="U8963">
        <v>25</v>
      </c>
    </row>
    <row r="8964" spans="1:22" x14ac:dyDescent="0.2">
      <c r="A8964" s="1">
        <v>38977</v>
      </c>
      <c r="B8964">
        <v>2006</v>
      </c>
      <c r="C8964">
        <f>_xlfn.MAXIFS(Table1[ScheduleWeekWritten],Table1[ScheduleSeason],Table1[[#This Row],[ScheduleSeason]])</f>
        <v>17</v>
      </c>
      <c r="D8964">
        <v>2</v>
      </c>
      <c r="E8964" cm="1">
        <f t="array" ref="E8964">_xlfn.XLOOKUP(Table1[[#This Row],[ScheduleWeekWritten]],Table3[Game],100+Table3[Increase],Table1[[#This Row],[ScheduleWeekWritten]])</f>
        <v>2</v>
      </c>
      <c r="F8964" t="b">
        <v>0</v>
      </c>
      <c r="G8964" t="s">
        <v>33</v>
      </c>
      <c r="H8964">
        <v>27</v>
      </c>
      <c r="I8964">
        <v>34</v>
      </c>
      <c r="J8964" t="s">
        <v>95</v>
      </c>
      <c r="K8964" t="s">
        <v>98</v>
      </c>
      <c r="L8964" t="str">
        <f>_xlfn.XLOOKUP(Table1[[#This Row],[TeamFavoriteID]],Table2[team_id],Table2[team_name],_xlfn.XLOOKUP(Table1[[#This Row],[TeamFavoriteID]],Table2[team_id_pfr],Table2[team_name],"Even"))</f>
        <v>New Orleans Saints</v>
      </c>
      <c r="M8964">
        <v>-1</v>
      </c>
      <c r="N8964">
        <f>IF(Table1[[#This Row],[TeamFavorite]]=Table1[[#This Row],[TeamHome]],Table1[[#This Row],[ScoreAway]]-Table1[[#This Row],[ScoreHome]],Table1[[#This Row],[ScoreHome]]-Table1[[#This Row],[ScoreAway]])</f>
        <v>-7</v>
      </c>
      <c r="O8964">
        <f>IF(Table1[[#This Row],[SpreadActual]]&lt;Table1[[#This Row],[SpreadFavorite]],1,0)</f>
        <v>1</v>
      </c>
      <c r="P8964">
        <v>40.5</v>
      </c>
      <c r="Q8964" t="s">
        <v>82</v>
      </c>
      <c r="R8964" t="b">
        <v>0</v>
      </c>
      <c r="S8964">
        <v>73</v>
      </c>
      <c r="T8964">
        <v>12</v>
      </c>
      <c r="U8964">
        <v>66</v>
      </c>
    </row>
    <row r="8965" spans="1:22" x14ac:dyDescent="0.2">
      <c r="A8965" s="1">
        <v>38977</v>
      </c>
      <c r="B8965">
        <v>2006</v>
      </c>
      <c r="C8965">
        <f>_xlfn.MAXIFS(Table1[ScheduleWeekWritten],Table1[ScheduleSeason],Table1[[#This Row],[ScheduleSeason]])</f>
        <v>17</v>
      </c>
      <c r="D8965">
        <v>2</v>
      </c>
      <c r="E8965" cm="1">
        <f t="array" ref="E8965">_xlfn.XLOOKUP(Table1[[#This Row],[ScheduleWeekWritten]],Table3[Game],100+Table3[Increase],Table1[[#This Row],[ScheduleWeekWritten]])</f>
        <v>2</v>
      </c>
      <c r="F8965" t="b">
        <v>0</v>
      </c>
      <c r="G8965" t="s">
        <v>140</v>
      </c>
      <c r="H8965">
        <v>43</v>
      </c>
      <c r="I8965">
        <v>24</v>
      </c>
      <c r="J8965" t="s">
        <v>177</v>
      </c>
      <c r="K8965" t="s">
        <v>72</v>
      </c>
      <c r="L8965" t="str">
        <f>_xlfn.XLOOKUP(Table1[[#This Row],[TeamFavoriteID]],Table2[team_id],Table2[team_name],_xlfn.XLOOKUP(Table1[[#This Row],[TeamFavoriteID]],Table2[team_id_pfr],Table2[team_name],"Even"))</f>
        <v>Baltimore Colts</v>
      </c>
      <c r="M8965">
        <v>-12.5</v>
      </c>
      <c r="N8965">
        <f>IF(Table1[[#This Row],[TeamFavorite]]=Table1[[#This Row],[TeamHome]],Table1[[#This Row],[ScoreAway]]-Table1[[#This Row],[ScoreHome]],Table1[[#This Row],[ScoreHome]]-Table1[[#This Row],[ScoreAway]])</f>
        <v>19</v>
      </c>
      <c r="O8965">
        <f>IF(Table1[[#This Row],[SpreadActual]]&lt;Table1[[#This Row],[SpreadFavorite]],1,0)</f>
        <v>0</v>
      </c>
      <c r="P8965">
        <v>47</v>
      </c>
      <c r="Q8965" t="s">
        <v>141</v>
      </c>
      <c r="R8965" t="b">
        <v>0</v>
      </c>
      <c r="S8965">
        <v>72</v>
      </c>
      <c r="T8965">
        <v>0</v>
      </c>
      <c r="V8965" t="s">
        <v>103</v>
      </c>
    </row>
    <row r="8966" spans="1:22" x14ac:dyDescent="0.2">
      <c r="A8966" s="1">
        <v>38977</v>
      </c>
      <c r="B8966">
        <v>2006</v>
      </c>
      <c r="C8966">
        <f>_xlfn.MAXIFS(Table1[ScheduleWeekWritten],Table1[ScheduleSeason],Table1[[#This Row],[ScheduleSeason]])</f>
        <v>17</v>
      </c>
      <c r="D8966">
        <v>2</v>
      </c>
      <c r="E8966" cm="1">
        <f t="array" ref="E8966">_xlfn.XLOOKUP(Table1[[#This Row],[ScheduleWeekWritten]],Table3[Game],100+Table3[Increase],Table1[[#This Row],[ScheduleWeekWritten]])</f>
        <v>2</v>
      </c>
      <c r="F8966" t="b">
        <v>0</v>
      </c>
      <c r="G8966" t="s">
        <v>19</v>
      </c>
      <c r="H8966">
        <v>6</v>
      </c>
      <c r="I8966">
        <v>16</v>
      </c>
      <c r="J8966" t="s">
        <v>28</v>
      </c>
      <c r="K8966" t="s">
        <v>91</v>
      </c>
      <c r="L8966" t="str">
        <f>_xlfn.XLOOKUP(Table1[[#This Row],[TeamFavoriteID]],Table2[team_id],Table2[team_name],_xlfn.XLOOKUP(Table1[[#This Row],[TeamFavoriteID]],Table2[team_id_pfr],Table2[team_name],"Even"))</f>
        <v>Miami Dolphins</v>
      </c>
      <c r="M8966">
        <v>-6.5</v>
      </c>
      <c r="N8966">
        <f>IF(Table1[[#This Row],[TeamFavorite]]=Table1[[#This Row],[TeamHome]],Table1[[#This Row],[ScoreAway]]-Table1[[#This Row],[ScoreHome]],Table1[[#This Row],[ScoreHome]]-Table1[[#This Row],[ScoreAway]])</f>
        <v>10</v>
      </c>
      <c r="O8966">
        <f>IF(Table1[[#This Row],[SpreadActual]]&lt;Table1[[#This Row],[SpreadFavorite]],1,0)</f>
        <v>0</v>
      </c>
      <c r="P8966">
        <v>37</v>
      </c>
      <c r="Q8966" t="s">
        <v>143</v>
      </c>
      <c r="R8966" t="b">
        <v>0</v>
      </c>
      <c r="S8966">
        <v>82</v>
      </c>
      <c r="T8966">
        <v>10</v>
      </c>
      <c r="U8966">
        <v>73</v>
      </c>
    </row>
    <row r="8967" spans="1:22" x14ac:dyDescent="0.2">
      <c r="A8967" s="1">
        <v>38977</v>
      </c>
      <c r="B8967">
        <v>2006</v>
      </c>
      <c r="C8967">
        <f>_xlfn.MAXIFS(Table1[ScheduleWeekWritten],Table1[ScheduleSeason],Table1[[#This Row],[ScheduleSeason]])</f>
        <v>17</v>
      </c>
      <c r="D8967">
        <v>2</v>
      </c>
      <c r="E8967" cm="1">
        <f t="array" ref="E8967">_xlfn.XLOOKUP(Table1[[#This Row],[ScheduleWeekWritten]],Table3[Game],100+Table3[Increase],Table1[[#This Row],[ScheduleWeekWritten]])</f>
        <v>2</v>
      </c>
      <c r="F8967" t="b">
        <v>0</v>
      </c>
      <c r="G8967" t="s">
        <v>54</v>
      </c>
      <c r="H8967">
        <v>16</v>
      </c>
      <c r="I8967">
        <v>13</v>
      </c>
      <c r="J8967" t="s">
        <v>152</v>
      </c>
      <c r="K8967" t="s">
        <v>55</v>
      </c>
      <c r="L8967" t="str">
        <f>_xlfn.XLOOKUP(Table1[[#This Row],[TeamFavoriteID]],Table2[team_id],Table2[team_name],_xlfn.XLOOKUP(Table1[[#This Row],[TeamFavoriteID]],Table2[team_id_pfr],Table2[team_name],"Even"))</f>
        <v>Minnesota Vikings</v>
      </c>
      <c r="M8967">
        <v>-2</v>
      </c>
      <c r="N8967">
        <f>IF(Table1[[#This Row],[TeamFavorite]]=Table1[[#This Row],[TeamHome]],Table1[[#This Row],[ScoreAway]]-Table1[[#This Row],[ScoreHome]],Table1[[#This Row],[ScoreHome]]-Table1[[#This Row],[ScoreAway]])</f>
        <v>-3</v>
      </c>
      <c r="O8967">
        <f>IF(Table1[[#This Row],[SpreadActual]]&lt;Table1[[#This Row],[SpreadFavorite]],1,0)</f>
        <v>1</v>
      </c>
      <c r="P8967">
        <v>37.5</v>
      </c>
      <c r="Q8967" t="s">
        <v>137</v>
      </c>
      <c r="R8967" t="b">
        <v>0</v>
      </c>
      <c r="S8967">
        <v>72</v>
      </c>
      <c r="T8967">
        <v>0</v>
      </c>
      <c r="V8967" t="s">
        <v>103</v>
      </c>
    </row>
    <row r="8968" spans="1:22" x14ac:dyDescent="0.2">
      <c r="A8968" s="1">
        <v>38977</v>
      </c>
      <c r="B8968">
        <v>2006</v>
      </c>
      <c r="C8968">
        <f>_xlfn.MAXIFS(Table1[ScheduleWeekWritten],Table1[ScheduleSeason],Table1[[#This Row],[ScheduleSeason]])</f>
        <v>17</v>
      </c>
      <c r="D8968">
        <v>2</v>
      </c>
      <c r="E8968" cm="1">
        <f t="array" ref="E8968">_xlfn.XLOOKUP(Table1[[#This Row],[ScheduleWeekWritten]],Table3[Game],100+Table3[Increase],Table1[[#This Row],[ScheduleWeekWritten]])</f>
        <v>2</v>
      </c>
      <c r="F8968" t="b">
        <v>0</v>
      </c>
      <c r="G8968" t="s">
        <v>31</v>
      </c>
      <c r="H8968">
        <v>17</v>
      </c>
      <c r="I8968">
        <v>24</v>
      </c>
      <c r="J8968" t="s">
        <v>115</v>
      </c>
      <c r="K8968" t="s">
        <v>70</v>
      </c>
      <c r="L8968" t="str">
        <f>_xlfn.XLOOKUP(Table1[[#This Row],[TeamFavoriteID]],Table2[team_id],Table2[team_name],_xlfn.XLOOKUP(Table1[[#This Row],[TeamFavoriteID]],Table2[team_id_pfr],Table2[team_name],"Even"))</f>
        <v>Boston Patriots</v>
      </c>
      <c r="M8968">
        <v>-6</v>
      </c>
      <c r="N8968">
        <f>IF(Table1[[#This Row],[TeamFavorite]]=Table1[[#This Row],[TeamHome]],Table1[[#This Row],[ScoreAway]]-Table1[[#This Row],[ScoreHome]],Table1[[#This Row],[ScoreHome]]-Table1[[#This Row],[ScoreAway]])</f>
        <v>-7</v>
      </c>
      <c r="O8968">
        <f>IF(Table1[[#This Row],[SpreadActual]]&lt;Table1[[#This Row],[SpreadFavorite]],1,0)</f>
        <v>1</v>
      </c>
      <c r="P8968">
        <v>38.5</v>
      </c>
      <c r="Q8968" t="s">
        <v>126</v>
      </c>
      <c r="R8968" t="b">
        <v>0</v>
      </c>
      <c r="S8968">
        <v>73</v>
      </c>
      <c r="T8968">
        <v>6</v>
      </c>
      <c r="U8968">
        <v>65</v>
      </c>
    </row>
    <row r="8969" spans="1:22" x14ac:dyDescent="0.2">
      <c r="A8969" s="1">
        <v>38977</v>
      </c>
      <c r="B8969">
        <v>2006</v>
      </c>
      <c r="C8969">
        <f>_xlfn.MAXIFS(Table1[ScheduleWeekWritten],Table1[ScheduleSeason],Table1[[#This Row],[ScheduleSeason]])</f>
        <v>17</v>
      </c>
      <c r="D8969">
        <v>2</v>
      </c>
      <c r="E8969" cm="1">
        <f t="array" ref="E8969">_xlfn.XLOOKUP(Table1[[#This Row],[ScheduleWeekWritten]],Table3[Game],100+Table3[Increase],Table1[[#This Row],[ScheduleWeekWritten]])</f>
        <v>2</v>
      </c>
      <c r="F8969" t="b">
        <v>0</v>
      </c>
      <c r="G8969" t="s">
        <v>58</v>
      </c>
      <c r="H8969">
        <v>24</v>
      </c>
      <c r="I8969">
        <v>30</v>
      </c>
      <c r="J8969" t="s">
        <v>50</v>
      </c>
      <c r="K8969" t="s">
        <v>77</v>
      </c>
      <c r="L8969" t="str">
        <f>_xlfn.XLOOKUP(Table1[[#This Row],[TeamFavoriteID]],Table2[team_id],Table2[team_name],_xlfn.XLOOKUP(Table1[[#This Row],[TeamFavoriteID]],Table2[team_id_pfr],Table2[team_name],"Even"))</f>
        <v>Philadelphia Eagles</v>
      </c>
      <c r="M8969">
        <v>-3</v>
      </c>
      <c r="N8969">
        <f>IF(Table1[[#This Row],[TeamFavorite]]=Table1[[#This Row],[TeamHome]],Table1[[#This Row],[ScoreAway]]-Table1[[#This Row],[ScoreHome]],Table1[[#This Row],[ScoreHome]]-Table1[[#This Row],[ScoreAway]])</f>
        <v>6</v>
      </c>
      <c r="O8969">
        <f>IF(Table1[[#This Row],[SpreadActual]]&lt;Table1[[#This Row],[SpreadFavorite]],1,0)</f>
        <v>0</v>
      </c>
      <c r="P8969">
        <v>42</v>
      </c>
      <c r="Q8969" t="s">
        <v>183</v>
      </c>
      <c r="R8969" t="b">
        <v>0</v>
      </c>
      <c r="S8969">
        <v>71</v>
      </c>
      <c r="T8969">
        <v>6</v>
      </c>
      <c r="U8969">
        <v>70</v>
      </c>
    </row>
    <row r="8970" spans="1:22" x14ac:dyDescent="0.2">
      <c r="A8970" s="1">
        <v>38977</v>
      </c>
      <c r="B8970">
        <v>2006</v>
      </c>
      <c r="C8970">
        <f>_xlfn.MAXIFS(Table1[ScheduleWeekWritten],Table1[ScheduleSeason],Table1[[#This Row],[ScheduleSeason]])</f>
        <v>17</v>
      </c>
      <c r="D8970">
        <v>2</v>
      </c>
      <c r="E8970" cm="1">
        <f t="array" ref="E8970">_xlfn.XLOOKUP(Table1[[#This Row],[ScheduleWeekWritten]],Table3[Game],100+Table3[Increase],Table1[[#This Row],[ScheduleWeekWritten]])</f>
        <v>2</v>
      </c>
      <c r="F8970" t="b">
        <v>0</v>
      </c>
      <c r="G8970" t="s">
        <v>27</v>
      </c>
      <c r="H8970">
        <v>40</v>
      </c>
      <c r="I8970">
        <v>7</v>
      </c>
      <c r="J8970" t="s">
        <v>171</v>
      </c>
      <c r="K8970" t="s">
        <v>29</v>
      </c>
      <c r="L8970" t="str">
        <f>_xlfn.XLOOKUP(Table1[[#This Row],[TeamFavoriteID]],Table2[team_id],Table2[team_name],_xlfn.XLOOKUP(Table1[[#This Row],[TeamFavoriteID]],Table2[team_id_pfr],Table2[team_name],"Even"))</f>
        <v>Los Angeles Chargers</v>
      </c>
      <c r="M8970">
        <v>-12</v>
      </c>
      <c r="N8970">
        <f>IF(Table1[[#This Row],[TeamFavorite]]=Table1[[#This Row],[TeamHome]],Table1[[#This Row],[ScoreAway]]-Table1[[#This Row],[ScoreHome]],Table1[[#This Row],[ScoreHome]]-Table1[[#This Row],[ScoreAway]])</f>
        <v>33</v>
      </c>
      <c r="O8970">
        <f>IF(Table1[[#This Row],[SpreadActual]]&lt;Table1[[#This Row],[SpreadFavorite]],1,0)</f>
        <v>0</v>
      </c>
      <c r="P8970">
        <v>38.5</v>
      </c>
      <c r="Q8970" t="s">
        <v>94</v>
      </c>
      <c r="R8970" t="b">
        <v>0</v>
      </c>
      <c r="S8970">
        <v>68</v>
      </c>
      <c r="T8970">
        <v>7</v>
      </c>
      <c r="U8970">
        <v>65</v>
      </c>
    </row>
    <row r="8971" spans="1:22" x14ac:dyDescent="0.2">
      <c r="A8971" s="1">
        <v>38977</v>
      </c>
      <c r="B8971">
        <v>2006</v>
      </c>
      <c r="C8971">
        <f>_xlfn.MAXIFS(Table1[ScheduleWeekWritten],Table1[ScheduleSeason],Table1[[#This Row],[ScheduleSeason]])</f>
        <v>17</v>
      </c>
      <c r="D8971">
        <v>2</v>
      </c>
      <c r="E8971" cm="1">
        <f t="array" ref="E8971">_xlfn.XLOOKUP(Table1[[#This Row],[ScheduleWeekWritten]],Table3[Game],100+Table3[Increase],Table1[[#This Row],[ScheduleWeekWritten]])</f>
        <v>2</v>
      </c>
      <c r="F8971" t="b">
        <v>0</v>
      </c>
      <c r="G8971" t="s">
        <v>53</v>
      </c>
      <c r="H8971">
        <v>20</v>
      </c>
      <c r="I8971">
        <v>13</v>
      </c>
      <c r="J8971" t="s">
        <v>153</v>
      </c>
      <c r="K8971" t="s">
        <v>40</v>
      </c>
      <c r="L8971" t="str">
        <f>_xlfn.XLOOKUP(Table1[[#This Row],[TeamFavoriteID]],Table2[team_id],Table2[team_name],_xlfn.XLOOKUP(Table1[[#This Row],[TeamFavoriteID]],Table2[team_id_pfr],Table2[team_name],"Even"))</f>
        <v>Los Angeles Rams</v>
      </c>
      <c r="M8971">
        <v>-3</v>
      </c>
      <c r="N8971">
        <f>IF(Table1[[#This Row],[TeamFavorite]]=Table1[[#This Row],[TeamHome]],Table1[[#This Row],[ScoreAway]]-Table1[[#This Row],[ScoreHome]],Table1[[#This Row],[ScoreHome]]-Table1[[#This Row],[ScoreAway]])</f>
        <v>7</v>
      </c>
      <c r="O8971">
        <f>IF(Table1[[#This Row],[SpreadActual]]&lt;Table1[[#This Row],[SpreadFavorite]],1,0)</f>
        <v>0</v>
      </c>
      <c r="P8971">
        <v>44.5</v>
      </c>
      <c r="Q8971" t="s">
        <v>118</v>
      </c>
      <c r="R8971" t="b">
        <v>0</v>
      </c>
      <c r="S8971">
        <v>62</v>
      </c>
      <c r="T8971">
        <v>10</v>
      </c>
      <c r="U8971">
        <v>57</v>
      </c>
    </row>
    <row r="8972" spans="1:22" x14ac:dyDescent="0.2">
      <c r="A8972" s="1">
        <v>38977</v>
      </c>
      <c r="B8972">
        <v>2006</v>
      </c>
      <c r="C8972">
        <f>_xlfn.MAXIFS(Table1[ScheduleWeekWritten],Table1[ScheduleSeason],Table1[[#This Row],[ScheduleSeason]])</f>
        <v>17</v>
      </c>
      <c r="D8972">
        <v>2</v>
      </c>
      <c r="E8972" cm="1">
        <f t="array" ref="E8972">_xlfn.XLOOKUP(Table1[[#This Row],[ScheduleWeekWritten]],Table3[Game],100+Table3[Increase],Table1[[#This Row],[ScheduleWeekWritten]])</f>
        <v>2</v>
      </c>
      <c r="F8972" t="b">
        <v>0</v>
      </c>
      <c r="G8972" t="s">
        <v>128</v>
      </c>
      <c r="H8972">
        <v>21</v>
      </c>
      <c r="I8972">
        <v>10</v>
      </c>
      <c r="J8972" t="s">
        <v>149</v>
      </c>
      <c r="K8972" t="s">
        <v>132</v>
      </c>
      <c r="L8972" t="str">
        <f>_xlfn.XLOOKUP(Table1[[#This Row],[TeamFavoriteID]],Table2[team_id],Table2[team_name],_xlfn.XLOOKUP(Table1[[#This Row],[TeamFavoriteID]],Table2[team_id_pfr],Table2[team_name],"Even"))</f>
        <v>Seattle Seahawks</v>
      </c>
      <c r="M8972">
        <v>-7</v>
      </c>
      <c r="N8972">
        <f>IF(Table1[[#This Row],[TeamFavorite]]=Table1[[#This Row],[TeamHome]],Table1[[#This Row],[ScoreAway]]-Table1[[#This Row],[ScoreHome]],Table1[[#This Row],[ScoreHome]]-Table1[[#This Row],[ScoreAway]])</f>
        <v>-11</v>
      </c>
      <c r="O8972">
        <f>IF(Table1[[#This Row],[SpreadActual]]&lt;Table1[[#This Row],[SpreadFavorite]],1,0)</f>
        <v>1</v>
      </c>
      <c r="P8972">
        <v>48</v>
      </c>
      <c r="Q8972" t="s">
        <v>180</v>
      </c>
      <c r="R8972" t="b">
        <v>0</v>
      </c>
      <c r="S8972">
        <v>58</v>
      </c>
      <c r="T8972">
        <v>9</v>
      </c>
      <c r="U8972">
        <v>66</v>
      </c>
    </row>
    <row r="8973" spans="1:22" x14ac:dyDescent="0.2">
      <c r="A8973" s="1">
        <v>38978</v>
      </c>
      <c r="B8973">
        <v>2006</v>
      </c>
      <c r="C8973">
        <f>_xlfn.MAXIFS(Table1[ScheduleWeekWritten],Table1[ScheduleSeason],Table1[[#This Row],[ScheduleSeason]])</f>
        <v>17</v>
      </c>
      <c r="D8973">
        <v>2</v>
      </c>
      <c r="E8973" cm="1">
        <f t="array" ref="E8973">_xlfn.XLOOKUP(Table1[[#This Row],[ScheduleWeekWritten]],Table3[Game],100+Table3[Increase],Table1[[#This Row],[ScheduleWeekWritten]])</f>
        <v>2</v>
      </c>
      <c r="F8973" t="b">
        <v>0</v>
      </c>
      <c r="G8973" t="s">
        <v>154</v>
      </c>
      <c r="H8973">
        <v>9</v>
      </c>
      <c r="I8973">
        <v>0</v>
      </c>
      <c r="J8973" t="s">
        <v>49</v>
      </c>
      <c r="K8973" t="s">
        <v>51</v>
      </c>
      <c r="L8973" t="str">
        <f>_xlfn.XLOOKUP(Table1[[#This Row],[TeamFavoriteID]],Table2[team_id],Table2[team_name],_xlfn.XLOOKUP(Table1[[#This Row],[TeamFavoriteID]],Table2[team_id_pfr],Table2[team_name],"Even"))</f>
        <v>Pittsburgh Steelers</v>
      </c>
      <c r="M8973">
        <v>-2.5</v>
      </c>
      <c r="N8973">
        <f>IF(Table1[[#This Row],[TeamFavorite]]=Table1[[#This Row],[TeamHome]],Table1[[#This Row],[ScoreAway]]-Table1[[#This Row],[ScoreHome]],Table1[[#This Row],[ScoreHome]]-Table1[[#This Row],[ScoreAway]])</f>
        <v>9</v>
      </c>
      <c r="O8973">
        <f>IF(Table1[[#This Row],[SpreadActual]]&lt;Table1[[#This Row],[SpreadFavorite]],1,0)</f>
        <v>0</v>
      </c>
      <c r="P8973">
        <v>36.5</v>
      </c>
      <c r="Q8973" t="s">
        <v>155</v>
      </c>
      <c r="R8973" t="b">
        <v>0</v>
      </c>
      <c r="S8973">
        <v>82</v>
      </c>
      <c r="T8973">
        <v>10</v>
      </c>
      <c r="U8973">
        <v>63</v>
      </c>
    </row>
    <row r="8974" spans="1:22" x14ac:dyDescent="0.2">
      <c r="A8974" s="1">
        <v>38984</v>
      </c>
      <c r="B8974">
        <v>2006</v>
      </c>
      <c r="C8974">
        <f>_xlfn.MAXIFS(Table1[ScheduleWeekWritten],Table1[ScheduleSeason],Table1[[#This Row],[ScheduleSeason]])</f>
        <v>17</v>
      </c>
      <c r="D8974">
        <v>3</v>
      </c>
      <c r="E8974" cm="1">
        <f t="array" ref="E8974">_xlfn.XLOOKUP(Table1[[#This Row],[ScheduleWeekWritten]],Table3[Game],100+Table3[Increase],Table1[[#This Row],[ScheduleWeekWritten]])</f>
        <v>3</v>
      </c>
      <c r="F8974" t="b">
        <v>0</v>
      </c>
      <c r="G8974" t="s">
        <v>149</v>
      </c>
      <c r="H8974">
        <v>14</v>
      </c>
      <c r="I8974">
        <v>16</v>
      </c>
      <c r="J8974" t="s">
        <v>153</v>
      </c>
      <c r="K8974" t="s">
        <v>59</v>
      </c>
      <c r="L8974" t="str">
        <f>_xlfn.XLOOKUP(Table1[[#This Row],[TeamFavoriteID]],Table2[team_id],Table2[team_name],_xlfn.XLOOKUP(Table1[[#This Row],[TeamFavoriteID]],Table2[team_id_pfr],Table2[team_name],"Even"))</f>
        <v>Arizona Cardinals</v>
      </c>
      <c r="M8974">
        <v>-5.5</v>
      </c>
      <c r="N8974">
        <f>IF(Table1[[#This Row],[TeamFavorite]]=Table1[[#This Row],[TeamHome]],Table1[[#This Row],[ScoreAway]]-Table1[[#This Row],[ScoreHome]],Table1[[#This Row],[ScoreHome]]-Table1[[#This Row],[ScoreAway]])</f>
        <v>2</v>
      </c>
      <c r="O8974">
        <f>IF(Table1[[#This Row],[SpreadActual]]&lt;Table1[[#This Row],[SpreadFavorite]],1,0)</f>
        <v>0</v>
      </c>
      <c r="P8974">
        <v>45</v>
      </c>
      <c r="Q8974" t="s">
        <v>150</v>
      </c>
      <c r="R8974" t="b">
        <v>0</v>
      </c>
      <c r="S8974">
        <v>72</v>
      </c>
      <c r="T8974">
        <v>0</v>
      </c>
      <c r="V8974" t="s">
        <v>103</v>
      </c>
    </row>
    <row r="8975" spans="1:22" x14ac:dyDescent="0.2">
      <c r="A8975" s="1">
        <v>38984</v>
      </c>
      <c r="B8975">
        <v>2006</v>
      </c>
      <c r="C8975">
        <f>_xlfn.MAXIFS(Table1[ScheduleWeekWritten],Table1[ScheduleSeason],Table1[[#This Row],[ScheduleSeason]])</f>
        <v>17</v>
      </c>
      <c r="D8975">
        <v>3</v>
      </c>
      <c r="E8975" cm="1">
        <f t="array" ref="E8975">_xlfn.XLOOKUP(Table1[[#This Row],[ScheduleWeekWritten]],Table3[Game],100+Table3[Increase],Table1[[#This Row],[ScheduleWeekWritten]])</f>
        <v>3</v>
      </c>
      <c r="F8975" t="b">
        <v>0</v>
      </c>
      <c r="G8975" t="s">
        <v>28</v>
      </c>
      <c r="H8975">
        <v>20</v>
      </c>
      <c r="I8975">
        <v>28</v>
      </c>
      <c r="J8975" t="s">
        <v>31</v>
      </c>
      <c r="K8975" t="s">
        <v>43</v>
      </c>
      <c r="L8975" t="str">
        <f>_xlfn.XLOOKUP(Table1[[#This Row],[TeamFavoriteID]],Table2[team_id],Table2[team_name],_xlfn.XLOOKUP(Table1[[#This Row],[TeamFavoriteID]],Table2[team_id_pfr],Table2[team_name],"Even"))</f>
        <v>Buffalo Bills</v>
      </c>
      <c r="M8975">
        <v>-6</v>
      </c>
      <c r="N8975">
        <f>IF(Table1[[#This Row],[TeamFavorite]]=Table1[[#This Row],[TeamHome]],Table1[[#This Row],[ScoreAway]]-Table1[[#This Row],[ScoreHome]],Table1[[#This Row],[ScoreHome]]-Table1[[#This Row],[ScoreAway]])</f>
        <v>8</v>
      </c>
      <c r="O8975">
        <f>IF(Table1[[#This Row],[SpreadActual]]&lt;Table1[[#This Row],[SpreadFavorite]],1,0)</f>
        <v>0</v>
      </c>
      <c r="P8975">
        <v>33</v>
      </c>
      <c r="Q8975" t="s">
        <v>123</v>
      </c>
      <c r="R8975" t="b">
        <v>0</v>
      </c>
      <c r="S8975">
        <v>66</v>
      </c>
      <c r="T8975">
        <v>21</v>
      </c>
      <c r="U8975">
        <v>76</v>
      </c>
    </row>
    <row r="8976" spans="1:22" x14ac:dyDescent="0.2">
      <c r="A8976" s="1">
        <v>38984</v>
      </c>
      <c r="B8976">
        <v>2006</v>
      </c>
      <c r="C8976">
        <f>_xlfn.MAXIFS(Table1[ScheduleWeekWritten],Table1[ScheduleSeason],Table1[[#This Row],[ScheduleSeason]])</f>
        <v>17</v>
      </c>
      <c r="D8976">
        <v>3</v>
      </c>
      <c r="E8976" cm="1">
        <f t="array" ref="E8976">_xlfn.XLOOKUP(Table1[[#This Row],[ScheduleWeekWritten]],Table3[Game],100+Table3[Increase],Table1[[#This Row],[ScheduleWeekWritten]])</f>
        <v>3</v>
      </c>
      <c r="F8976" t="b">
        <v>0</v>
      </c>
      <c r="G8976" t="s">
        <v>62</v>
      </c>
      <c r="H8976">
        <v>14</v>
      </c>
      <c r="I8976">
        <v>15</v>
      </c>
      <c r="J8976" t="s">
        <v>158</v>
      </c>
      <c r="K8976" t="s">
        <v>159</v>
      </c>
      <c r="L8976" t="str">
        <f>_xlfn.XLOOKUP(Table1[[#This Row],[TeamFavoriteID]],Table2[team_id],Table2[team_name],_xlfn.XLOOKUP(Table1[[#This Row],[TeamFavoriteID]],Table2[team_id_pfr],Table2[team_name],"Even"))</f>
        <v>Baltimore Ravens</v>
      </c>
      <c r="M8976">
        <v>-6.5</v>
      </c>
      <c r="N8976">
        <f>IF(Table1[[#This Row],[TeamFavorite]]=Table1[[#This Row],[TeamHome]],Table1[[#This Row],[ScoreAway]]-Table1[[#This Row],[ScoreHome]],Table1[[#This Row],[ScoreHome]]-Table1[[#This Row],[ScoreAway]])</f>
        <v>-1</v>
      </c>
      <c r="O8976">
        <f>IF(Table1[[#This Row],[SpreadActual]]&lt;Table1[[#This Row],[SpreadFavorite]],1,0)</f>
        <v>0</v>
      </c>
      <c r="P8976">
        <v>33</v>
      </c>
      <c r="Q8976" t="s">
        <v>170</v>
      </c>
      <c r="R8976" t="b">
        <v>0</v>
      </c>
      <c r="S8976">
        <v>66</v>
      </c>
      <c r="T8976">
        <v>17</v>
      </c>
      <c r="U8976">
        <v>69</v>
      </c>
    </row>
    <row r="8977" spans="1:22" x14ac:dyDescent="0.2">
      <c r="A8977" s="1">
        <v>38984</v>
      </c>
      <c r="B8977">
        <v>2006</v>
      </c>
      <c r="C8977">
        <f>_xlfn.MAXIFS(Table1[ScheduleWeekWritten],Table1[ScheduleSeason],Table1[[#This Row],[ScheduleSeason]])</f>
        <v>17</v>
      </c>
      <c r="D8977">
        <v>3</v>
      </c>
      <c r="E8977" cm="1">
        <f t="array" ref="E8977">_xlfn.XLOOKUP(Table1[[#This Row],[ScheduleWeekWritten]],Table3[Game],100+Table3[Increase],Table1[[#This Row],[ScheduleWeekWritten]])</f>
        <v>3</v>
      </c>
      <c r="F8977" t="b">
        <v>0</v>
      </c>
      <c r="G8977" t="s">
        <v>45</v>
      </c>
      <c r="H8977">
        <v>24</v>
      </c>
      <c r="I8977">
        <v>31</v>
      </c>
      <c r="J8977" t="s">
        <v>33</v>
      </c>
      <c r="K8977" t="s">
        <v>79</v>
      </c>
      <c r="L8977" t="str">
        <f>_xlfn.XLOOKUP(Table1[[#This Row],[TeamFavoriteID]],Table2[team_id],Table2[team_name],_xlfn.XLOOKUP(Table1[[#This Row],[TeamFavoriteID]],Table2[team_id_pfr],Table2[team_name],"Even"))</f>
        <v>Detroit Lions</v>
      </c>
      <c r="M8977">
        <v>-6.5</v>
      </c>
      <c r="N8977">
        <f>IF(Table1[[#This Row],[TeamFavorite]]=Table1[[#This Row],[TeamHome]],Table1[[#This Row],[ScoreAway]]-Table1[[#This Row],[ScoreHome]],Table1[[#This Row],[ScoreHome]]-Table1[[#This Row],[ScoreAway]])</f>
        <v>7</v>
      </c>
      <c r="O8977">
        <f>IF(Table1[[#This Row],[SpreadActual]]&lt;Table1[[#This Row],[SpreadFavorite]],1,0)</f>
        <v>0</v>
      </c>
      <c r="P8977">
        <v>41</v>
      </c>
      <c r="Q8977" t="s">
        <v>181</v>
      </c>
      <c r="R8977" t="b">
        <v>0</v>
      </c>
      <c r="S8977">
        <v>72</v>
      </c>
      <c r="T8977">
        <v>0</v>
      </c>
      <c r="V8977" t="s">
        <v>103</v>
      </c>
    </row>
    <row r="8978" spans="1:22" x14ac:dyDescent="0.2">
      <c r="A8978" s="1">
        <v>38984</v>
      </c>
      <c r="B8978">
        <v>2006</v>
      </c>
      <c r="C8978">
        <f>_xlfn.MAXIFS(Table1[ScheduleWeekWritten],Table1[ScheduleSeason],Table1[[#This Row],[ScheduleSeason]])</f>
        <v>17</v>
      </c>
      <c r="D8978">
        <v>3</v>
      </c>
      <c r="E8978" cm="1">
        <f t="array" ref="E8978">_xlfn.XLOOKUP(Table1[[#This Row],[ScheduleWeekWritten]],Table3[Game],100+Table3[Increase],Table1[[#This Row],[ScheduleWeekWritten]])</f>
        <v>3</v>
      </c>
      <c r="F8978" t="b">
        <v>0</v>
      </c>
      <c r="G8978" t="s">
        <v>177</v>
      </c>
      <c r="H8978">
        <v>15</v>
      </c>
      <c r="I8978">
        <v>31</v>
      </c>
      <c r="J8978" t="s">
        <v>61</v>
      </c>
      <c r="K8978" t="s">
        <v>85</v>
      </c>
      <c r="L8978" t="str">
        <f>_xlfn.XLOOKUP(Table1[[#This Row],[TeamFavoriteID]],Table2[team_id],Table2[team_name],_xlfn.XLOOKUP(Table1[[#This Row],[TeamFavoriteID]],Table2[team_id_pfr],Table2[team_name],"Even"))</f>
        <v>Washington Commanders</v>
      </c>
      <c r="M8978">
        <v>-3.5</v>
      </c>
      <c r="N8978">
        <f>IF(Table1[[#This Row],[TeamFavorite]]=Table1[[#This Row],[TeamHome]],Table1[[#This Row],[ScoreAway]]-Table1[[#This Row],[ScoreHome]],Table1[[#This Row],[ScoreHome]]-Table1[[#This Row],[ScoreAway]])</f>
        <v>-16</v>
      </c>
      <c r="O8978">
        <f>IF(Table1[[#This Row],[SpreadActual]]&lt;Table1[[#This Row],[SpreadFavorite]],1,0)</f>
        <v>1</v>
      </c>
      <c r="P8978">
        <v>37.5</v>
      </c>
      <c r="Q8978" t="s">
        <v>178</v>
      </c>
      <c r="R8978" t="b">
        <v>0</v>
      </c>
      <c r="S8978">
        <v>72</v>
      </c>
      <c r="T8978">
        <v>0</v>
      </c>
      <c r="V8978" t="s">
        <v>103</v>
      </c>
    </row>
    <row r="8979" spans="1:22" x14ac:dyDescent="0.2">
      <c r="A8979" s="1">
        <v>38984</v>
      </c>
      <c r="B8979">
        <v>2006</v>
      </c>
      <c r="C8979">
        <f>_xlfn.MAXIFS(Table1[ScheduleWeekWritten],Table1[ScheduleSeason],Table1[[#This Row],[ScheduleSeason]])</f>
        <v>17</v>
      </c>
      <c r="D8979">
        <v>3</v>
      </c>
      <c r="E8979" cm="1">
        <f t="array" ref="E8979">_xlfn.XLOOKUP(Table1[[#This Row],[ScheduleWeekWritten]],Table3[Game],100+Table3[Increase],Table1[[#This Row],[ScheduleWeekWritten]])</f>
        <v>3</v>
      </c>
      <c r="F8979" t="b">
        <v>0</v>
      </c>
      <c r="G8979" t="s">
        <v>140</v>
      </c>
      <c r="H8979">
        <v>21</v>
      </c>
      <c r="I8979">
        <v>14</v>
      </c>
      <c r="J8979" t="s">
        <v>154</v>
      </c>
      <c r="K8979" t="s">
        <v>72</v>
      </c>
      <c r="L8979" t="str">
        <f>_xlfn.XLOOKUP(Table1[[#This Row],[TeamFavoriteID]],Table2[team_id],Table2[team_name],_xlfn.XLOOKUP(Table1[[#This Row],[TeamFavoriteID]],Table2[team_id_pfr],Table2[team_name],"Even"))</f>
        <v>Baltimore Colts</v>
      </c>
      <c r="M8979">
        <v>-6.5</v>
      </c>
      <c r="N8979">
        <f>IF(Table1[[#This Row],[TeamFavorite]]=Table1[[#This Row],[TeamHome]],Table1[[#This Row],[ScoreAway]]-Table1[[#This Row],[ScoreHome]],Table1[[#This Row],[ScoreHome]]-Table1[[#This Row],[ScoreAway]])</f>
        <v>7</v>
      </c>
      <c r="O8979">
        <f>IF(Table1[[#This Row],[SpreadActual]]&lt;Table1[[#This Row],[SpreadFavorite]],1,0)</f>
        <v>0</v>
      </c>
      <c r="P8979">
        <v>41.5</v>
      </c>
      <c r="Q8979" t="s">
        <v>141</v>
      </c>
      <c r="R8979" t="b">
        <v>0</v>
      </c>
      <c r="S8979">
        <v>72</v>
      </c>
      <c r="T8979">
        <v>0</v>
      </c>
      <c r="V8979" t="s">
        <v>103</v>
      </c>
    </row>
    <row r="8980" spans="1:22" x14ac:dyDescent="0.2">
      <c r="A8980" s="1">
        <v>38984</v>
      </c>
      <c r="B8980">
        <v>2006</v>
      </c>
      <c r="C8980">
        <f>_xlfn.MAXIFS(Table1[ScheduleWeekWritten],Table1[ScheduleSeason],Table1[[#This Row],[ScheduleSeason]])</f>
        <v>17</v>
      </c>
      <c r="D8980">
        <v>3</v>
      </c>
      <c r="E8980" cm="1">
        <f t="array" ref="E8980">_xlfn.XLOOKUP(Table1[[#This Row],[ScheduleWeekWritten]],Table3[Game],100+Table3[Increase],Table1[[#This Row],[ScheduleWeekWritten]])</f>
        <v>3</v>
      </c>
      <c r="F8980" t="b">
        <v>0</v>
      </c>
      <c r="G8980" t="s">
        <v>19</v>
      </c>
      <c r="H8980">
        <v>13</v>
      </c>
      <c r="I8980">
        <v>10</v>
      </c>
      <c r="J8980" t="s">
        <v>171</v>
      </c>
      <c r="K8980" t="s">
        <v>91</v>
      </c>
      <c r="L8980" t="str">
        <f>_xlfn.XLOOKUP(Table1[[#This Row],[TeamFavoriteID]],Table2[team_id],Table2[team_name],_xlfn.XLOOKUP(Table1[[#This Row],[TeamFavoriteID]],Table2[team_id_pfr],Table2[team_name],"Even"))</f>
        <v>Miami Dolphins</v>
      </c>
      <c r="M8980">
        <v>-10.5</v>
      </c>
      <c r="N8980">
        <f>IF(Table1[[#This Row],[TeamFavorite]]=Table1[[#This Row],[TeamHome]],Table1[[#This Row],[ScoreAway]]-Table1[[#This Row],[ScoreHome]],Table1[[#This Row],[ScoreHome]]-Table1[[#This Row],[ScoreAway]])</f>
        <v>-3</v>
      </c>
      <c r="O8980">
        <f>IF(Table1[[#This Row],[SpreadActual]]&lt;Table1[[#This Row],[SpreadFavorite]],1,0)</f>
        <v>0</v>
      </c>
      <c r="P8980">
        <v>36</v>
      </c>
      <c r="Q8980" t="s">
        <v>143</v>
      </c>
      <c r="R8980" t="b">
        <v>0</v>
      </c>
      <c r="S8980">
        <v>84</v>
      </c>
      <c r="T8980">
        <v>11</v>
      </c>
      <c r="U8980">
        <v>68</v>
      </c>
    </row>
    <row r="8981" spans="1:22" x14ac:dyDescent="0.2">
      <c r="A8981" s="1">
        <v>38984</v>
      </c>
      <c r="B8981">
        <v>2006</v>
      </c>
      <c r="C8981">
        <f>_xlfn.MAXIFS(Table1[ScheduleWeekWritten],Table1[ScheduleSeason],Table1[[#This Row],[ScheduleSeason]])</f>
        <v>17</v>
      </c>
      <c r="D8981">
        <v>3</v>
      </c>
      <c r="E8981" cm="1">
        <f t="array" ref="E8981">_xlfn.XLOOKUP(Table1[[#This Row],[ScheduleWeekWritten]],Table3[Game],100+Table3[Increase],Table1[[#This Row],[ScheduleWeekWritten]])</f>
        <v>3</v>
      </c>
      <c r="F8981" t="b">
        <v>0</v>
      </c>
      <c r="G8981" t="s">
        <v>54</v>
      </c>
      <c r="H8981">
        <v>16</v>
      </c>
      <c r="I8981">
        <v>19</v>
      </c>
      <c r="J8981" t="s">
        <v>46</v>
      </c>
      <c r="K8981" t="s">
        <v>47</v>
      </c>
      <c r="L8981" t="str">
        <f>_xlfn.XLOOKUP(Table1[[#This Row],[TeamFavoriteID]],Table2[team_id],Table2[team_name],_xlfn.XLOOKUP(Table1[[#This Row],[TeamFavoriteID]],Table2[team_id_pfr],Table2[team_name],"Even"))</f>
        <v>Chicago Bears</v>
      </c>
      <c r="M8981">
        <v>-3.5</v>
      </c>
      <c r="N8981">
        <f>IF(Table1[[#This Row],[TeamFavorite]]=Table1[[#This Row],[TeamHome]],Table1[[#This Row],[ScoreAway]]-Table1[[#This Row],[ScoreHome]],Table1[[#This Row],[ScoreHome]]-Table1[[#This Row],[ScoreAway]])</f>
        <v>-3</v>
      </c>
      <c r="O8981">
        <f>IF(Table1[[#This Row],[SpreadActual]]&lt;Table1[[#This Row],[SpreadFavorite]],1,0)</f>
        <v>0</v>
      </c>
      <c r="P8981">
        <v>35</v>
      </c>
      <c r="Q8981" t="s">
        <v>137</v>
      </c>
      <c r="R8981" t="b">
        <v>0</v>
      </c>
      <c r="S8981">
        <v>72</v>
      </c>
      <c r="T8981">
        <v>0</v>
      </c>
      <c r="V8981" t="s">
        <v>103</v>
      </c>
    </row>
    <row r="8982" spans="1:22" x14ac:dyDescent="0.2">
      <c r="A8982" s="1">
        <v>38984</v>
      </c>
      <c r="B8982">
        <v>2006</v>
      </c>
      <c r="C8982">
        <f>_xlfn.MAXIFS(Table1[ScheduleWeekWritten],Table1[ScheduleSeason],Table1[[#This Row],[ScheduleSeason]])</f>
        <v>17</v>
      </c>
      <c r="D8982">
        <v>3</v>
      </c>
      <c r="E8982" cm="1">
        <f t="array" ref="E8982">_xlfn.XLOOKUP(Table1[[#This Row],[ScheduleWeekWritten]],Table3[Game],100+Table3[Increase],Table1[[#This Row],[ScheduleWeekWritten]])</f>
        <v>3</v>
      </c>
      <c r="F8982" t="b">
        <v>0</v>
      </c>
      <c r="G8982" t="s">
        <v>115</v>
      </c>
      <c r="H8982">
        <v>7</v>
      </c>
      <c r="I8982">
        <v>17</v>
      </c>
      <c r="J8982" t="s">
        <v>24</v>
      </c>
      <c r="K8982" t="s">
        <v>70</v>
      </c>
      <c r="L8982" t="str">
        <f>_xlfn.XLOOKUP(Table1[[#This Row],[TeamFavoriteID]],Table2[team_id],Table2[team_name],_xlfn.XLOOKUP(Table1[[#This Row],[TeamFavoriteID]],Table2[team_id_pfr],Table2[team_name],"Even"))</f>
        <v>Boston Patriots</v>
      </c>
      <c r="M8982">
        <v>-6.5</v>
      </c>
      <c r="N8982">
        <f>IF(Table1[[#This Row],[TeamFavorite]]=Table1[[#This Row],[TeamHome]],Table1[[#This Row],[ScoreAway]]-Table1[[#This Row],[ScoreHome]],Table1[[#This Row],[ScoreHome]]-Table1[[#This Row],[ScoreAway]])</f>
        <v>-10</v>
      </c>
      <c r="O8982">
        <f>IF(Table1[[#This Row],[SpreadActual]]&lt;Table1[[#This Row],[SpreadFavorite]],1,0)</f>
        <v>1</v>
      </c>
      <c r="P8982">
        <v>38.5</v>
      </c>
      <c r="Q8982" t="s">
        <v>179</v>
      </c>
      <c r="R8982" t="b">
        <v>0</v>
      </c>
      <c r="S8982">
        <v>72</v>
      </c>
      <c r="T8982">
        <v>16</v>
      </c>
      <c r="U8982">
        <v>75</v>
      </c>
    </row>
    <row r="8983" spans="1:22" x14ac:dyDescent="0.2">
      <c r="A8983" s="1">
        <v>38984</v>
      </c>
      <c r="B8983">
        <v>2006</v>
      </c>
      <c r="C8983">
        <f>_xlfn.MAXIFS(Table1[ScheduleWeekWritten],Table1[ScheduleSeason],Table1[[#This Row],[ScheduleSeason]])</f>
        <v>17</v>
      </c>
      <c r="D8983">
        <v>3</v>
      </c>
      <c r="E8983" cm="1">
        <f t="array" ref="E8983">_xlfn.XLOOKUP(Table1[[#This Row],[ScheduleWeekWritten]],Table3[Game],100+Table3[Increase],Table1[[#This Row],[ScheduleWeekWritten]])</f>
        <v>3</v>
      </c>
      <c r="F8983" t="b">
        <v>0</v>
      </c>
      <c r="G8983" t="s">
        <v>49</v>
      </c>
      <c r="H8983">
        <v>20</v>
      </c>
      <c r="I8983">
        <v>28</v>
      </c>
      <c r="J8983" t="s">
        <v>101</v>
      </c>
      <c r="K8983" t="s">
        <v>51</v>
      </c>
      <c r="L8983" t="str">
        <f>_xlfn.XLOOKUP(Table1[[#This Row],[TeamFavoriteID]],Table2[team_id],Table2[team_name],_xlfn.XLOOKUP(Table1[[#This Row],[TeamFavoriteID]],Table2[team_id_pfr],Table2[team_name],"Even"))</f>
        <v>Pittsburgh Steelers</v>
      </c>
      <c r="M8983">
        <v>-2</v>
      </c>
      <c r="N8983">
        <f>IF(Table1[[#This Row],[TeamFavorite]]=Table1[[#This Row],[TeamHome]],Table1[[#This Row],[ScoreAway]]-Table1[[#This Row],[ScoreHome]],Table1[[#This Row],[ScoreHome]]-Table1[[#This Row],[ScoreAway]])</f>
        <v>8</v>
      </c>
      <c r="O8983">
        <f>IF(Table1[[#This Row],[SpreadActual]]&lt;Table1[[#This Row],[SpreadFavorite]],1,0)</f>
        <v>0</v>
      </c>
      <c r="P8983">
        <v>42</v>
      </c>
      <c r="Q8983" t="s">
        <v>175</v>
      </c>
      <c r="R8983" t="b">
        <v>0</v>
      </c>
      <c r="S8983">
        <v>67</v>
      </c>
      <c r="T8983">
        <v>16</v>
      </c>
      <c r="U8983">
        <v>74</v>
      </c>
    </row>
    <row r="8984" spans="1:22" x14ac:dyDescent="0.2">
      <c r="A8984" s="1">
        <v>38984</v>
      </c>
      <c r="B8984">
        <v>2006</v>
      </c>
      <c r="C8984">
        <f>_xlfn.MAXIFS(Table1[ScheduleWeekWritten],Table1[ScheduleSeason],Table1[[#This Row],[ScheduleSeason]])</f>
        <v>17</v>
      </c>
      <c r="D8984">
        <v>3</v>
      </c>
      <c r="E8984" cm="1">
        <f t="array" ref="E8984">_xlfn.XLOOKUP(Table1[[#This Row],[ScheduleWeekWritten]],Table3[Game],100+Table3[Increase],Table1[[#This Row],[ScheduleWeekWritten]])</f>
        <v>3</v>
      </c>
      <c r="F8984" t="b">
        <v>0</v>
      </c>
      <c r="G8984" t="s">
        <v>53</v>
      </c>
      <c r="H8984">
        <v>24</v>
      </c>
      <c r="I8984">
        <v>38</v>
      </c>
      <c r="J8984" t="s">
        <v>58</v>
      </c>
      <c r="K8984" t="s">
        <v>77</v>
      </c>
      <c r="L8984" t="str">
        <f>_xlfn.XLOOKUP(Table1[[#This Row],[TeamFavoriteID]],Table2[team_id],Table2[team_name],_xlfn.XLOOKUP(Table1[[#This Row],[TeamFavoriteID]],Table2[team_id_pfr],Table2[team_name],"Even"))</f>
        <v>Philadelphia Eagles</v>
      </c>
      <c r="M8984">
        <v>-6</v>
      </c>
      <c r="N8984">
        <f>IF(Table1[[#This Row],[TeamFavorite]]=Table1[[#This Row],[TeamHome]],Table1[[#This Row],[ScoreAway]]-Table1[[#This Row],[ScoreHome]],Table1[[#This Row],[ScoreHome]]-Table1[[#This Row],[ScoreAway]])</f>
        <v>-14</v>
      </c>
      <c r="O8984">
        <f>IF(Table1[[#This Row],[SpreadActual]]&lt;Table1[[#This Row],[SpreadFavorite]],1,0)</f>
        <v>1</v>
      </c>
      <c r="P8984">
        <v>42.5</v>
      </c>
      <c r="Q8984" t="s">
        <v>118</v>
      </c>
      <c r="R8984" t="b">
        <v>0</v>
      </c>
      <c r="S8984">
        <v>60</v>
      </c>
      <c r="T8984">
        <v>12</v>
      </c>
      <c r="U8984">
        <v>77</v>
      </c>
    </row>
    <row r="8985" spans="1:22" x14ac:dyDescent="0.2">
      <c r="A8985" s="1">
        <v>38984</v>
      </c>
      <c r="B8985">
        <v>2006</v>
      </c>
      <c r="C8985">
        <f>_xlfn.MAXIFS(Table1[ScheduleWeekWritten],Table1[ScheduleSeason],Table1[[#This Row],[ScheduleSeason]])</f>
        <v>17</v>
      </c>
      <c r="D8985">
        <v>3</v>
      </c>
      <c r="E8985" cm="1">
        <f t="array" ref="E8985">_xlfn.XLOOKUP(Table1[[#This Row],[ScheduleWeekWritten]],Table3[Game],100+Table3[Increase],Table1[[#This Row],[ScheduleWeekWritten]])</f>
        <v>3</v>
      </c>
      <c r="F8985" t="b">
        <v>0</v>
      </c>
      <c r="G8985" t="s">
        <v>128</v>
      </c>
      <c r="H8985">
        <v>42</v>
      </c>
      <c r="I8985">
        <v>30</v>
      </c>
      <c r="J8985" t="s">
        <v>50</v>
      </c>
      <c r="K8985" t="s">
        <v>132</v>
      </c>
      <c r="L8985" t="str">
        <f>_xlfn.XLOOKUP(Table1[[#This Row],[TeamFavoriteID]],Table2[team_id],Table2[team_name],_xlfn.XLOOKUP(Table1[[#This Row],[TeamFavoriteID]],Table2[team_id_pfr],Table2[team_name],"Even"))</f>
        <v>Seattle Seahawks</v>
      </c>
      <c r="M8985">
        <v>-4</v>
      </c>
      <c r="N8985">
        <f>IF(Table1[[#This Row],[TeamFavorite]]=Table1[[#This Row],[TeamHome]],Table1[[#This Row],[ScoreAway]]-Table1[[#This Row],[ScoreHome]],Table1[[#This Row],[ScoreHome]]-Table1[[#This Row],[ScoreAway]])</f>
        <v>-12</v>
      </c>
      <c r="O8985">
        <f>IF(Table1[[#This Row],[SpreadActual]]&lt;Table1[[#This Row],[SpreadFavorite]],1,0)</f>
        <v>1</v>
      </c>
      <c r="P8985">
        <v>43</v>
      </c>
      <c r="Q8985" t="s">
        <v>180</v>
      </c>
      <c r="R8985" t="b">
        <v>0</v>
      </c>
      <c r="S8985">
        <v>61</v>
      </c>
      <c r="T8985">
        <v>8</v>
      </c>
      <c r="U8985">
        <v>72</v>
      </c>
    </row>
    <row r="8986" spans="1:22" x14ac:dyDescent="0.2">
      <c r="A8986" s="1">
        <v>38984</v>
      </c>
      <c r="B8986">
        <v>2006</v>
      </c>
      <c r="C8986">
        <f>_xlfn.MAXIFS(Table1[ScheduleWeekWritten],Table1[ScheduleSeason],Table1[[#This Row],[ScheduleSeason]])</f>
        <v>17</v>
      </c>
      <c r="D8986">
        <v>3</v>
      </c>
      <c r="E8986" cm="1">
        <f t="array" ref="E8986">_xlfn.XLOOKUP(Table1[[#This Row],[ScheduleWeekWritten]],Table3[Game],100+Table3[Increase],Table1[[#This Row],[ScheduleWeekWritten]])</f>
        <v>3</v>
      </c>
      <c r="F8986" t="b">
        <v>0</v>
      </c>
      <c r="G8986" t="s">
        <v>127</v>
      </c>
      <c r="H8986">
        <v>24</v>
      </c>
      <c r="I8986">
        <v>26</v>
      </c>
      <c r="J8986" t="s">
        <v>152</v>
      </c>
      <c r="K8986" t="s">
        <v>162</v>
      </c>
      <c r="L8986" t="str">
        <f>_xlfn.XLOOKUP(Table1[[#This Row],[TeamFavoriteID]],Table2[team_id],Table2[team_name],_xlfn.XLOOKUP(Table1[[#This Row],[TeamFavoriteID]],Table2[team_id_pfr],Table2[team_name],"Even"))</f>
        <v>Carolina Panthers</v>
      </c>
      <c r="M8986">
        <v>-3</v>
      </c>
      <c r="N8986">
        <f>IF(Table1[[#This Row],[TeamFavorite]]=Table1[[#This Row],[TeamHome]],Table1[[#This Row],[ScoreAway]]-Table1[[#This Row],[ScoreHome]],Table1[[#This Row],[ScoreHome]]-Table1[[#This Row],[ScoreAway]])</f>
        <v>-2</v>
      </c>
      <c r="O8986">
        <f>IF(Table1[[#This Row],[SpreadActual]]&lt;Table1[[#This Row],[SpreadFavorite]],1,0)</f>
        <v>0</v>
      </c>
      <c r="P8986">
        <v>33.5</v>
      </c>
      <c r="Q8986" t="s">
        <v>168</v>
      </c>
      <c r="R8986" t="b">
        <v>0</v>
      </c>
      <c r="S8986">
        <v>82</v>
      </c>
      <c r="T8986">
        <v>5</v>
      </c>
      <c r="U8986">
        <v>62</v>
      </c>
    </row>
    <row r="8987" spans="1:22" x14ac:dyDescent="0.2">
      <c r="A8987" s="1">
        <v>38985</v>
      </c>
      <c r="B8987">
        <v>2006</v>
      </c>
      <c r="C8987">
        <f>_xlfn.MAXIFS(Table1[ScheduleWeekWritten],Table1[ScheduleSeason],Table1[[#This Row],[ScheduleSeason]])</f>
        <v>17</v>
      </c>
      <c r="D8987">
        <v>3</v>
      </c>
      <c r="E8987" cm="1">
        <f t="array" ref="E8987">_xlfn.XLOOKUP(Table1[[#This Row],[ScheduleWeekWritten]],Table3[Game],100+Table3[Increase],Table1[[#This Row],[ScheduleWeekWritten]])</f>
        <v>3</v>
      </c>
      <c r="F8987" t="b">
        <v>0</v>
      </c>
      <c r="G8987" t="s">
        <v>95</v>
      </c>
      <c r="H8987">
        <v>23</v>
      </c>
      <c r="I8987">
        <v>3</v>
      </c>
      <c r="J8987" t="s">
        <v>38</v>
      </c>
      <c r="K8987" t="s">
        <v>109</v>
      </c>
      <c r="L8987" t="str">
        <f>_xlfn.XLOOKUP(Table1[[#This Row],[TeamFavoriteID]],Table2[team_id],Table2[team_name],_xlfn.XLOOKUP(Table1[[#This Row],[TeamFavoriteID]],Table2[team_id_pfr],Table2[team_name],"Even"))</f>
        <v>Atlanta Falcons</v>
      </c>
      <c r="M8987">
        <v>-4</v>
      </c>
      <c r="N8987">
        <f>IF(Table1[[#This Row],[TeamFavorite]]=Table1[[#This Row],[TeamHome]],Table1[[#This Row],[ScoreAway]]-Table1[[#This Row],[ScoreHome]],Table1[[#This Row],[ScoreHome]]-Table1[[#This Row],[ScoreAway]])</f>
        <v>20</v>
      </c>
      <c r="O8987">
        <f>IF(Table1[[#This Row],[SpreadActual]]&lt;Table1[[#This Row],[SpreadFavorite]],1,0)</f>
        <v>0</v>
      </c>
      <c r="P8987">
        <v>45</v>
      </c>
      <c r="Q8987" t="s">
        <v>124</v>
      </c>
      <c r="R8987" t="b">
        <v>0</v>
      </c>
      <c r="S8987">
        <v>72</v>
      </c>
      <c r="T8987">
        <v>0</v>
      </c>
      <c r="V8987" t="s">
        <v>103</v>
      </c>
    </row>
    <row r="8988" spans="1:22" x14ac:dyDescent="0.2">
      <c r="A8988" s="1">
        <v>38991</v>
      </c>
      <c r="B8988">
        <v>2006</v>
      </c>
      <c r="C8988">
        <f>_xlfn.MAXIFS(Table1[ScheduleWeekWritten],Table1[ScheduleSeason],Table1[[#This Row],[ScheduleSeason]])</f>
        <v>17</v>
      </c>
      <c r="D8988">
        <v>4</v>
      </c>
      <c r="E8988" cm="1">
        <f t="array" ref="E8988">_xlfn.XLOOKUP(Table1[[#This Row],[ScheduleWeekWritten]],Table3[Game],100+Table3[Increase],Table1[[#This Row],[ScheduleWeekWritten]])</f>
        <v>4</v>
      </c>
      <c r="F8988" t="b">
        <v>0</v>
      </c>
      <c r="G8988" t="s">
        <v>38</v>
      </c>
      <c r="H8988">
        <v>32</v>
      </c>
      <c r="I8988">
        <v>10</v>
      </c>
      <c r="J8988" t="s">
        <v>149</v>
      </c>
      <c r="K8988" t="s">
        <v>109</v>
      </c>
      <c r="L8988" t="str">
        <f>_xlfn.XLOOKUP(Table1[[#This Row],[TeamFavoriteID]],Table2[team_id],Table2[team_name],_xlfn.XLOOKUP(Table1[[#This Row],[TeamFavoriteID]],Table2[team_id_pfr],Table2[team_name],"Even"))</f>
        <v>Atlanta Falcons</v>
      </c>
      <c r="M8988">
        <v>-7.5</v>
      </c>
      <c r="N8988">
        <f>IF(Table1[[#This Row],[TeamFavorite]]=Table1[[#This Row],[TeamHome]],Table1[[#This Row],[ScoreAway]]-Table1[[#This Row],[ScoreHome]],Table1[[#This Row],[ScoreHome]]-Table1[[#This Row],[ScoreAway]])</f>
        <v>-22</v>
      </c>
      <c r="O8988">
        <f>IF(Table1[[#This Row],[SpreadActual]]&lt;Table1[[#This Row],[SpreadFavorite]],1,0)</f>
        <v>1</v>
      </c>
      <c r="P8988">
        <v>42</v>
      </c>
      <c r="Q8988" t="s">
        <v>148</v>
      </c>
      <c r="R8988" t="b">
        <v>0</v>
      </c>
      <c r="S8988">
        <v>72</v>
      </c>
      <c r="T8988">
        <v>0</v>
      </c>
      <c r="V8988" t="s">
        <v>103</v>
      </c>
    </row>
    <row r="8989" spans="1:22" x14ac:dyDescent="0.2">
      <c r="A8989" s="1">
        <v>38991</v>
      </c>
      <c r="B8989">
        <v>2006</v>
      </c>
      <c r="C8989">
        <f>_xlfn.MAXIFS(Table1[ScheduleWeekWritten],Table1[ScheduleSeason],Table1[[#This Row],[ScheduleSeason]])</f>
        <v>17</v>
      </c>
      <c r="D8989">
        <v>4</v>
      </c>
      <c r="E8989" cm="1">
        <f t="array" ref="E8989">_xlfn.XLOOKUP(Table1[[#This Row],[ScheduleWeekWritten]],Table3[Game],100+Table3[Increase],Table1[[#This Row],[ScheduleWeekWritten]])</f>
        <v>4</v>
      </c>
      <c r="F8989" t="b">
        <v>0</v>
      </c>
      <c r="G8989" t="s">
        <v>158</v>
      </c>
      <c r="H8989">
        <v>16</v>
      </c>
      <c r="I8989">
        <v>13</v>
      </c>
      <c r="J8989" t="s">
        <v>27</v>
      </c>
      <c r="K8989" t="s">
        <v>29</v>
      </c>
      <c r="L8989" t="str">
        <f>_xlfn.XLOOKUP(Table1[[#This Row],[TeamFavoriteID]],Table2[team_id],Table2[team_name],_xlfn.XLOOKUP(Table1[[#This Row],[TeamFavoriteID]],Table2[team_id_pfr],Table2[team_name],"Even"))</f>
        <v>Los Angeles Chargers</v>
      </c>
      <c r="M8989">
        <v>-1</v>
      </c>
      <c r="N8989">
        <f>IF(Table1[[#This Row],[TeamFavorite]]=Table1[[#This Row],[TeamHome]],Table1[[#This Row],[ScoreAway]]-Table1[[#This Row],[ScoreHome]],Table1[[#This Row],[ScoreHome]]-Table1[[#This Row],[ScoreAway]])</f>
        <v>3</v>
      </c>
      <c r="O8989">
        <f>IF(Table1[[#This Row],[SpreadActual]]&lt;Table1[[#This Row],[SpreadFavorite]],1,0)</f>
        <v>0</v>
      </c>
      <c r="P8989">
        <v>33.5</v>
      </c>
      <c r="Q8989" t="s">
        <v>166</v>
      </c>
      <c r="R8989" t="b">
        <v>0</v>
      </c>
      <c r="S8989">
        <v>61</v>
      </c>
      <c r="T8989">
        <v>8</v>
      </c>
      <c r="U8989">
        <v>72</v>
      </c>
    </row>
    <row r="8990" spans="1:22" x14ac:dyDescent="0.2">
      <c r="A8990" s="1">
        <v>38991</v>
      </c>
      <c r="B8990">
        <v>2006</v>
      </c>
      <c r="C8990">
        <f>_xlfn.MAXIFS(Table1[ScheduleWeekWritten],Table1[ScheduleSeason],Table1[[#This Row],[ScheduleSeason]])</f>
        <v>17</v>
      </c>
      <c r="D8990">
        <v>4</v>
      </c>
      <c r="E8990" cm="1">
        <f t="array" ref="E8990">_xlfn.XLOOKUP(Table1[[#This Row],[ScheduleWeekWritten]],Table3[Game],100+Table3[Increase],Table1[[#This Row],[ScheduleWeekWritten]])</f>
        <v>4</v>
      </c>
      <c r="F8990" t="b">
        <v>0</v>
      </c>
      <c r="G8990" t="s">
        <v>28</v>
      </c>
      <c r="H8990">
        <v>17</v>
      </c>
      <c r="I8990">
        <v>12</v>
      </c>
      <c r="J8990" t="s">
        <v>54</v>
      </c>
      <c r="K8990" t="s">
        <v>43</v>
      </c>
      <c r="L8990" t="str">
        <f>_xlfn.XLOOKUP(Table1[[#This Row],[TeamFavoriteID]],Table2[team_id],Table2[team_name],_xlfn.XLOOKUP(Table1[[#This Row],[TeamFavoriteID]],Table2[team_id_pfr],Table2[team_name],"Even"))</f>
        <v>Buffalo Bills</v>
      </c>
      <c r="M8990">
        <v>-1</v>
      </c>
      <c r="N8990">
        <f>IF(Table1[[#This Row],[TeamFavorite]]=Table1[[#This Row],[TeamHome]],Table1[[#This Row],[ScoreAway]]-Table1[[#This Row],[ScoreHome]],Table1[[#This Row],[ScoreHome]]-Table1[[#This Row],[ScoreAway]])</f>
        <v>-5</v>
      </c>
      <c r="O8990">
        <f>IF(Table1[[#This Row],[SpreadActual]]&lt;Table1[[#This Row],[SpreadFavorite]],1,0)</f>
        <v>1</v>
      </c>
      <c r="P8990">
        <v>34.5</v>
      </c>
      <c r="Q8990" t="s">
        <v>123</v>
      </c>
      <c r="R8990" t="b">
        <v>0</v>
      </c>
      <c r="S8990">
        <v>55</v>
      </c>
      <c r="T8990">
        <v>12</v>
      </c>
      <c r="U8990">
        <v>79</v>
      </c>
    </row>
    <row r="8991" spans="1:22" x14ac:dyDescent="0.2">
      <c r="A8991" s="1">
        <v>38991</v>
      </c>
      <c r="B8991">
        <v>2006</v>
      </c>
      <c r="C8991">
        <f>_xlfn.MAXIFS(Table1[ScheduleWeekWritten],Table1[ScheduleSeason],Table1[[#This Row],[ScheduleSeason]])</f>
        <v>17</v>
      </c>
      <c r="D8991">
        <v>4</v>
      </c>
      <c r="E8991" cm="1">
        <f t="array" ref="E8991">_xlfn.XLOOKUP(Table1[[#This Row],[ScheduleWeekWritten]],Table3[Game],100+Table3[Increase],Table1[[#This Row],[ScheduleWeekWritten]])</f>
        <v>4</v>
      </c>
      <c r="F8991" t="b">
        <v>0</v>
      </c>
      <c r="G8991" t="s">
        <v>152</v>
      </c>
      <c r="H8991">
        <v>21</v>
      </c>
      <c r="I8991">
        <v>18</v>
      </c>
      <c r="J8991" t="s">
        <v>95</v>
      </c>
      <c r="K8991" t="s">
        <v>162</v>
      </c>
      <c r="L8991" t="str">
        <f>_xlfn.XLOOKUP(Table1[[#This Row],[TeamFavoriteID]],Table2[team_id],Table2[team_name],_xlfn.XLOOKUP(Table1[[#This Row],[TeamFavoriteID]],Table2[team_id_pfr],Table2[team_name],"Even"))</f>
        <v>Carolina Panthers</v>
      </c>
      <c r="M8991">
        <v>-7.5</v>
      </c>
      <c r="N8991">
        <f>IF(Table1[[#This Row],[TeamFavorite]]=Table1[[#This Row],[TeamHome]],Table1[[#This Row],[ScoreAway]]-Table1[[#This Row],[ScoreHome]],Table1[[#This Row],[ScoreHome]]-Table1[[#This Row],[ScoreAway]])</f>
        <v>-3</v>
      </c>
      <c r="O8991">
        <f>IF(Table1[[#This Row],[SpreadActual]]&lt;Table1[[#This Row],[SpreadFavorite]],1,0)</f>
        <v>0</v>
      </c>
      <c r="P8991">
        <v>41</v>
      </c>
      <c r="Q8991" t="s">
        <v>160</v>
      </c>
      <c r="R8991" t="b">
        <v>0</v>
      </c>
      <c r="S8991">
        <v>64</v>
      </c>
      <c r="T8991">
        <v>4</v>
      </c>
      <c r="U8991">
        <v>66</v>
      </c>
    </row>
    <row r="8992" spans="1:22" x14ac:dyDescent="0.2">
      <c r="A8992" s="1">
        <v>38991</v>
      </c>
      <c r="B8992">
        <v>2006</v>
      </c>
      <c r="C8992">
        <f>_xlfn.MAXIFS(Table1[ScheduleWeekWritten],Table1[ScheduleSeason],Table1[[#This Row],[ScheduleSeason]])</f>
        <v>17</v>
      </c>
      <c r="D8992">
        <v>4</v>
      </c>
      <c r="E8992" cm="1">
        <f t="array" ref="E8992">_xlfn.XLOOKUP(Table1[[#This Row],[ScheduleWeekWritten]],Table3[Game],100+Table3[Increase],Table1[[#This Row],[ScheduleWeekWritten]])</f>
        <v>4</v>
      </c>
      <c r="F8992" t="b">
        <v>0</v>
      </c>
      <c r="G8992" t="s">
        <v>46</v>
      </c>
      <c r="H8992">
        <v>37</v>
      </c>
      <c r="I8992">
        <v>6</v>
      </c>
      <c r="J8992" t="s">
        <v>128</v>
      </c>
      <c r="K8992" t="s">
        <v>47</v>
      </c>
      <c r="L8992" t="str">
        <f>_xlfn.XLOOKUP(Table1[[#This Row],[TeamFavoriteID]],Table2[team_id],Table2[team_name],_xlfn.XLOOKUP(Table1[[#This Row],[TeamFavoriteID]],Table2[team_id_pfr],Table2[team_name],"Even"))</f>
        <v>Chicago Bears</v>
      </c>
      <c r="M8992">
        <v>-3.5</v>
      </c>
      <c r="N8992">
        <f>IF(Table1[[#This Row],[TeamFavorite]]=Table1[[#This Row],[TeamHome]],Table1[[#This Row],[ScoreAway]]-Table1[[#This Row],[ScoreHome]],Table1[[#This Row],[ScoreHome]]-Table1[[#This Row],[ScoreAway]])</f>
        <v>-31</v>
      </c>
      <c r="O8992">
        <f>IF(Table1[[#This Row],[SpreadActual]]&lt;Table1[[#This Row],[SpreadFavorite]],1,0)</f>
        <v>1</v>
      </c>
      <c r="P8992">
        <v>37</v>
      </c>
      <c r="Q8992" t="s">
        <v>114</v>
      </c>
      <c r="R8992" t="b">
        <v>0</v>
      </c>
      <c r="S8992">
        <v>58</v>
      </c>
      <c r="T8992">
        <v>6</v>
      </c>
      <c r="U8992">
        <v>69</v>
      </c>
    </row>
    <row r="8993" spans="1:22" x14ac:dyDescent="0.2">
      <c r="A8993" s="1">
        <v>38991</v>
      </c>
      <c r="B8993">
        <v>2006</v>
      </c>
      <c r="C8993">
        <f>_xlfn.MAXIFS(Table1[ScheduleWeekWritten],Table1[ScheduleSeason],Table1[[#This Row],[ScheduleSeason]])</f>
        <v>17</v>
      </c>
      <c r="D8993">
        <v>4</v>
      </c>
      <c r="E8993" cm="1">
        <f t="array" ref="E8993">_xlfn.XLOOKUP(Table1[[#This Row],[ScheduleWeekWritten]],Table3[Game],100+Table3[Increase],Table1[[#This Row],[ScheduleWeekWritten]])</f>
        <v>4</v>
      </c>
      <c r="F8993" t="b">
        <v>0</v>
      </c>
      <c r="G8993" t="s">
        <v>101</v>
      </c>
      <c r="H8993">
        <v>13</v>
      </c>
      <c r="I8993">
        <v>38</v>
      </c>
      <c r="J8993" t="s">
        <v>115</v>
      </c>
      <c r="K8993" t="s">
        <v>104</v>
      </c>
      <c r="L8993" t="str">
        <f>_xlfn.XLOOKUP(Table1[[#This Row],[TeamFavoriteID]],Table2[team_id],Table2[team_name],_xlfn.XLOOKUP(Table1[[#This Row],[TeamFavoriteID]],Table2[team_id_pfr],Table2[team_name],"Even"))</f>
        <v>Cincinnati Bengals</v>
      </c>
      <c r="M8993">
        <v>-6</v>
      </c>
      <c r="N8993">
        <f>IF(Table1[[#This Row],[TeamFavorite]]=Table1[[#This Row],[TeamHome]],Table1[[#This Row],[ScoreAway]]-Table1[[#This Row],[ScoreHome]],Table1[[#This Row],[ScoreHome]]-Table1[[#This Row],[ScoreAway]])</f>
        <v>25</v>
      </c>
      <c r="O8993">
        <f>IF(Table1[[#This Row],[SpreadActual]]&lt;Table1[[#This Row],[SpreadFavorite]],1,0)</f>
        <v>0</v>
      </c>
      <c r="P8993">
        <v>46</v>
      </c>
      <c r="Q8993" t="s">
        <v>173</v>
      </c>
      <c r="R8993" t="b">
        <v>0</v>
      </c>
      <c r="S8993">
        <v>60</v>
      </c>
      <c r="T8993">
        <v>7</v>
      </c>
      <c r="U8993">
        <v>70</v>
      </c>
    </row>
    <row r="8994" spans="1:22" x14ac:dyDescent="0.2">
      <c r="A8994" s="1">
        <v>38991</v>
      </c>
      <c r="B8994">
        <v>2006</v>
      </c>
      <c r="C8994">
        <f>_xlfn.MAXIFS(Table1[ScheduleWeekWritten],Table1[ScheduleSeason],Table1[[#This Row],[ScheduleSeason]])</f>
        <v>17</v>
      </c>
      <c r="D8994">
        <v>4</v>
      </c>
      <c r="E8994" cm="1">
        <f t="array" ref="E8994">_xlfn.XLOOKUP(Table1[[#This Row],[ScheduleWeekWritten]],Table3[Game],100+Table3[Increase],Table1[[#This Row],[ScheduleWeekWritten]])</f>
        <v>4</v>
      </c>
      <c r="F8994" t="b">
        <v>0</v>
      </c>
      <c r="G8994" t="s">
        <v>177</v>
      </c>
      <c r="H8994">
        <v>17</v>
      </c>
      <c r="I8994">
        <v>15</v>
      </c>
      <c r="J8994" t="s">
        <v>19</v>
      </c>
      <c r="K8994" t="s">
        <v>91</v>
      </c>
      <c r="L8994" t="str">
        <f>_xlfn.XLOOKUP(Table1[[#This Row],[TeamFavoriteID]],Table2[team_id],Table2[team_name],_xlfn.XLOOKUP(Table1[[#This Row],[TeamFavoriteID]],Table2[team_id_pfr],Table2[team_name],"Even"))</f>
        <v>Miami Dolphins</v>
      </c>
      <c r="M8994">
        <v>-4</v>
      </c>
      <c r="N8994">
        <f>IF(Table1[[#This Row],[TeamFavorite]]=Table1[[#This Row],[TeamHome]],Table1[[#This Row],[ScoreAway]]-Table1[[#This Row],[ScoreHome]],Table1[[#This Row],[ScoreHome]]-Table1[[#This Row],[ScoreAway]])</f>
        <v>2</v>
      </c>
      <c r="O8994">
        <f>IF(Table1[[#This Row],[SpreadActual]]&lt;Table1[[#This Row],[SpreadFavorite]],1,0)</f>
        <v>0</v>
      </c>
      <c r="P8994">
        <v>40</v>
      </c>
      <c r="Q8994" t="s">
        <v>178</v>
      </c>
      <c r="R8994" t="b">
        <v>0</v>
      </c>
      <c r="S8994">
        <v>72</v>
      </c>
      <c r="T8994">
        <v>0</v>
      </c>
      <c r="V8994" t="s">
        <v>103</v>
      </c>
    </row>
    <row r="8995" spans="1:22" x14ac:dyDescent="0.2">
      <c r="A8995" s="1">
        <v>38991</v>
      </c>
      <c r="B8995">
        <v>2006</v>
      </c>
      <c r="C8995">
        <f>_xlfn.MAXIFS(Table1[ScheduleWeekWritten],Table1[ScheduleSeason],Table1[[#This Row],[ScheduleSeason]])</f>
        <v>17</v>
      </c>
      <c r="D8995">
        <v>4</v>
      </c>
      <c r="E8995" cm="1">
        <f t="array" ref="E8995">_xlfn.XLOOKUP(Table1[[#This Row],[ScheduleWeekWritten]],Table3[Game],100+Table3[Increase],Table1[[#This Row],[ScheduleWeekWritten]])</f>
        <v>4</v>
      </c>
      <c r="F8995" t="b">
        <v>0</v>
      </c>
      <c r="G8995" t="s">
        <v>42</v>
      </c>
      <c r="H8995">
        <v>41</v>
      </c>
      <c r="I8995">
        <v>0</v>
      </c>
      <c r="J8995" t="s">
        <v>53</v>
      </c>
      <c r="K8995" t="s">
        <v>75</v>
      </c>
      <c r="L8995" t="str">
        <f>_xlfn.XLOOKUP(Table1[[#This Row],[TeamFavoriteID]],Table2[team_id],Table2[team_name],_xlfn.XLOOKUP(Table1[[#This Row],[TeamFavoriteID]],Table2[team_id_pfr],Table2[team_name],"Even"))</f>
        <v>Kansas City Chiefs</v>
      </c>
      <c r="M8995">
        <v>-7</v>
      </c>
      <c r="N8995">
        <f>IF(Table1[[#This Row],[TeamFavorite]]=Table1[[#This Row],[TeamHome]],Table1[[#This Row],[ScoreAway]]-Table1[[#This Row],[ScoreHome]],Table1[[#This Row],[ScoreHome]]-Table1[[#This Row],[ScoreAway]])</f>
        <v>-41</v>
      </c>
      <c r="O8995">
        <f>IF(Table1[[#This Row],[SpreadActual]]&lt;Table1[[#This Row],[SpreadFavorite]],1,0)</f>
        <v>1</v>
      </c>
      <c r="P8995">
        <v>39.5</v>
      </c>
      <c r="Q8995" t="s">
        <v>117</v>
      </c>
      <c r="R8995" t="b">
        <v>0</v>
      </c>
      <c r="S8995">
        <v>72</v>
      </c>
      <c r="T8995">
        <v>14</v>
      </c>
      <c r="U8995">
        <v>50</v>
      </c>
    </row>
    <row r="8996" spans="1:22" x14ac:dyDescent="0.2">
      <c r="A8996" s="1">
        <v>38991</v>
      </c>
      <c r="B8996">
        <v>2006</v>
      </c>
      <c r="C8996">
        <f>_xlfn.MAXIFS(Table1[ScheduleWeekWritten],Table1[ScheduleSeason],Table1[[#This Row],[ScheduleSeason]])</f>
        <v>17</v>
      </c>
      <c r="D8996">
        <v>4</v>
      </c>
      <c r="E8996" cm="1">
        <f t="array" ref="E8996">_xlfn.XLOOKUP(Table1[[#This Row],[ScheduleWeekWritten]],Table3[Game],100+Table3[Increase],Table1[[#This Row],[ScheduleWeekWritten]])</f>
        <v>4</v>
      </c>
      <c r="F8996" t="b">
        <v>0</v>
      </c>
      <c r="G8996" t="s">
        <v>31</v>
      </c>
      <c r="H8996">
        <v>28</v>
      </c>
      <c r="I8996">
        <v>31</v>
      </c>
      <c r="J8996" t="s">
        <v>140</v>
      </c>
      <c r="K8996" t="s">
        <v>72</v>
      </c>
      <c r="L8996" t="str">
        <f>_xlfn.XLOOKUP(Table1[[#This Row],[TeamFavoriteID]],Table2[team_id],Table2[team_name],_xlfn.XLOOKUP(Table1[[#This Row],[TeamFavoriteID]],Table2[team_id_pfr],Table2[team_name],"Even"))</f>
        <v>Baltimore Colts</v>
      </c>
      <c r="M8996">
        <v>-8</v>
      </c>
      <c r="N8996">
        <f>IF(Table1[[#This Row],[TeamFavorite]]=Table1[[#This Row],[TeamHome]],Table1[[#This Row],[ScoreAway]]-Table1[[#This Row],[ScoreHome]],Table1[[#This Row],[ScoreHome]]-Table1[[#This Row],[ScoreAway]])</f>
        <v>-3</v>
      </c>
      <c r="O8996">
        <f>IF(Table1[[#This Row],[SpreadActual]]&lt;Table1[[#This Row],[SpreadFavorite]],1,0)</f>
        <v>0</v>
      </c>
      <c r="P8996">
        <v>46</v>
      </c>
      <c r="Q8996" t="s">
        <v>126</v>
      </c>
      <c r="R8996" t="b">
        <v>0</v>
      </c>
      <c r="S8996">
        <v>66</v>
      </c>
      <c r="T8996">
        <v>13</v>
      </c>
      <c r="U8996">
        <v>63</v>
      </c>
    </row>
    <row r="8997" spans="1:22" x14ac:dyDescent="0.2">
      <c r="A8997" s="1">
        <v>38991</v>
      </c>
      <c r="B8997">
        <v>2006</v>
      </c>
      <c r="C8997">
        <f>_xlfn.MAXIFS(Table1[ScheduleWeekWritten],Table1[ScheduleSeason],Table1[[#This Row],[ScheduleSeason]])</f>
        <v>17</v>
      </c>
      <c r="D8997">
        <v>4</v>
      </c>
      <c r="E8997" cm="1">
        <f t="array" ref="E8997">_xlfn.XLOOKUP(Table1[[#This Row],[ScheduleWeekWritten]],Table3[Game],100+Table3[Increase],Table1[[#This Row],[ScheduleWeekWritten]])</f>
        <v>4</v>
      </c>
      <c r="F8997" t="b">
        <v>0</v>
      </c>
      <c r="G8997" t="s">
        <v>20</v>
      </c>
      <c r="H8997">
        <v>21</v>
      </c>
      <c r="I8997">
        <v>24</v>
      </c>
      <c r="J8997" t="s">
        <v>62</v>
      </c>
      <c r="K8997" t="s">
        <v>63</v>
      </c>
      <c r="L8997" t="str">
        <f>_xlfn.XLOOKUP(Table1[[#This Row],[TeamFavoriteID]],Table2[team_id],Table2[team_name],_xlfn.XLOOKUP(Table1[[#This Row],[TeamFavoriteID]],Table2[team_id_pfr],Table2[team_name],"Even"))</f>
        <v>Cleveland Browns</v>
      </c>
      <c r="M8997">
        <v>-2.5</v>
      </c>
      <c r="N8997">
        <f>IF(Table1[[#This Row],[TeamFavorite]]=Table1[[#This Row],[TeamHome]],Table1[[#This Row],[ScoreAway]]-Table1[[#This Row],[ScoreHome]],Table1[[#This Row],[ScoreHome]]-Table1[[#This Row],[ScoreAway]])</f>
        <v>-3</v>
      </c>
      <c r="O8997">
        <f>IF(Table1[[#This Row],[SpreadActual]]&lt;Table1[[#This Row],[SpreadFavorite]],1,0)</f>
        <v>1</v>
      </c>
      <c r="P8997">
        <v>33.5</v>
      </c>
      <c r="Q8997" t="s">
        <v>76</v>
      </c>
      <c r="R8997" t="b">
        <v>0</v>
      </c>
      <c r="S8997">
        <v>61</v>
      </c>
      <c r="T8997">
        <v>10</v>
      </c>
      <c r="U8997">
        <v>63</v>
      </c>
    </row>
    <row r="8998" spans="1:22" x14ac:dyDescent="0.2">
      <c r="A8998" s="1">
        <v>38991</v>
      </c>
      <c r="B8998">
        <v>2006</v>
      </c>
      <c r="C8998">
        <f>_xlfn.MAXIFS(Table1[ScheduleWeekWritten],Table1[ScheduleSeason],Table1[[#This Row],[ScheduleSeason]])</f>
        <v>17</v>
      </c>
      <c r="D8998">
        <v>4</v>
      </c>
      <c r="E8998" cm="1">
        <f t="array" ref="E8998">_xlfn.XLOOKUP(Table1[[#This Row],[ScheduleWeekWritten]],Table3[Game],100+Table3[Increase],Table1[[#This Row],[ScheduleWeekWritten]])</f>
        <v>4</v>
      </c>
      <c r="F8998" t="b">
        <v>0</v>
      </c>
      <c r="G8998" t="s">
        <v>153</v>
      </c>
      <c r="H8998">
        <v>41</v>
      </c>
      <c r="I8998">
        <v>34</v>
      </c>
      <c r="J8998" t="s">
        <v>45</v>
      </c>
      <c r="K8998" t="s">
        <v>40</v>
      </c>
      <c r="L8998" t="str">
        <f>_xlfn.XLOOKUP(Table1[[#This Row],[TeamFavoriteID]],Table2[team_id],Table2[team_name],_xlfn.XLOOKUP(Table1[[#This Row],[TeamFavoriteID]],Table2[team_id_pfr],Table2[team_name],"Even"))</f>
        <v>Los Angeles Rams</v>
      </c>
      <c r="M8998">
        <v>-5</v>
      </c>
      <c r="N8998">
        <f>IF(Table1[[#This Row],[TeamFavorite]]=Table1[[#This Row],[TeamHome]],Table1[[#This Row],[ScoreAway]]-Table1[[#This Row],[ScoreHome]],Table1[[#This Row],[ScoreHome]]-Table1[[#This Row],[ScoreAway]])</f>
        <v>7</v>
      </c>
      <c r="O8998">
        <f>IF(Table1[[#This Row],[SpreadActual]]&lt;Table1[[#This Row],[SpreadFavorite]],1,0)</f>
        <v>0</v>
      </c>
      <c r="P8998">
        <v>42.5</v>
      </c>
      <c r="Q8998" t="s">
        <v>157</v>
      </c>
      <c r="R8998" t="b">
        <v>0</v>
      </c>
      <c r="S8998">
        <v>72</v>
      </c>
      <c r="T8998">
        <v>0</v>
      </c>
      <c r="V8998" t="s">
        <v>103</v>
      </c>
    </row>
    <row r="8999" spans="1:22" x14ac:dyDescent="0.2">
      <c r="A8999" s="1">
        <v>38991</v>
      </c>
      <c r="B8999">
        <v>2006</v>
      </c>
      <c r="C8999">
        <f>_xlfn.MAXIFS(Table1[ScheduleWeekWritten],Table1[ScheduleSeason],Table1[[#This Row],[ScheduleSeason]])</f>
        <v>17</v>
      </c>
      <c r="D8999">
        <v>4</v>
      </c>
      <c r="E8999" cm="1">
        <f t="array" ref="E8999">_xlfn.XLOOKUP(Table1[[#This Row],[ScheduleWeekWritten]],Table3[Game],100+Table3[Increase],Table1[[#This Row],[ScheduleWeekWritten]])</f>
        <v>4</v>
      </c>
      <c r="F8999" t="b">
        <v>0</v>
      </c>
      <c r="G8999" t="s">
        <v>171</v>
      </c>
      <c r="H8999">
        <v>14</v>
      </c>
      <c r="I8999">
        <v>45</v>
      </c>
      <c r="J8999" t="s">
        <v>67</v>
      </c>
      <c r="K8999" t="s">
        <v>68</v>
      </c>
      <c r="L8999" t="str">
        <f>_xlfn.XLOOKUP(Table1[[#This Row],[TeamFavoriteID]],Table2[team_id],Table2[team_name],_xlfn.XLOOKUP(Table1[[#This Row],[TeamFavoriteID]],Table2[team_id_pfr],Table2[team_name],"Even"))</f>
        <v>Dallas Cowboys</v>
      </c>
      <c r="M8999">
        <v>-9.5</v>
      </c>
      <c r="N8999">
        <f>IF(Table1[[#This Row],[TeamFavorite]]=Table1[[#This Row],[TeamHome]],Table1[[#This Row],[ScoreAway]]-Table1[[#This Row],[ScoreHome]],Table1[[#This Row],[ScoreHome]]-Table1[[#This Row],[ScoreAway]])</f>
        <v>-31</v>
      </c>
      <c r="O8999">
        <f>IF(Table1[[#This Row],[SpreadActual]]&lt;Table1[[#This Row],[SpreadFavorite]],1,0)</f>
        <v>1</v>
      </c>
      <c r="P8999">
        <v>37</v>
      </c>
      <c r="Q8999" t="s">
        <v>172</v>
      </c>
      <c r="R8999" t="b">
        <v>0</v>
      </c>
      <c r="S8999">
        <v>72</v>
      </c>
      <c r="T8999">
        <v>5</v>
      </c>
      <c r="U8999">
        <v>51</v>
      </c>
    </row>
    <row r="9000" spans="1:22" x14ac:dyDescent="0.2">
      <c r="A9000" s="1">
        <v>38991</v>
      </c>
      <c r="B9000">
        <v>2006</v>
      </c>
      <c r="C9000">
        <f>_xlfn.MAXIFS(Table1[ScheduleWeekWritten],Table1[ScheduleSeason],Table1[[#This Row],[ScheduleSeason]])</f>
        <v>17</v>
      </c>
      <c r="D9000">
        <v>4</v>
      </c>
      <c r="E9000" cm="1">
        <f t="array" ref="E9000">_xlfn.XLOOKUP(Table1[[#This Row],[ScheduleWeekWritten]],Table3[Game],100+Table3[Increase],Table1[[#This Row],[ScheduleWeekWritten]])</f>
        <v>4</v>
      </c>
      <c r="F9000" t="b">
        <v>0</v>
      </c>
      <c r="G9000" t="s">
        <v>61</v>
      </c>
      <c r="H9000">
        <v>36</v>
      </c>
      <c r="I9000">
        <v>30</v>
      </c>
      <c r="J9000" t="s">
        <v>154</v>
      </c>
      <c r="K9000" t="s">
        <v>161</v>
      </c>
      <c r="L9000" t="str">
        <f>_xlfn.XLOOKUP(Table1[[#This Row],[TeamFavoriteID]],Table2[team_id],Table2[team_name],_xlfn.XLOOKUP(Table1[[#This Row],[TeamFavoriteID]],Table2[team_id_pfr],Table2[team_name],"Even"))</f>
        <v>Jacksonville Jaguars</v>
      </c>
      <c r="M9000">
        <v>-3</v>
      </c>
      <c r="N9000">
        <f>IF(Table1[[#This Row],[TeamFavorite]]=Table1[[#This Row],[TeamHome]],Table1[[#This Row],[ScoreAway]]-Table1[[#This Row],[ScoreHome]],Table1[[#This Row],[ScoreHome]]-Table1[[#This Row],[ScoreAway]])</f>
        <v>6</v>
      </c>
      <c r="O9000">
        <f>IF(Table1[[#This Row],[SpreadActual]]&lt;Table1[[#This Row],[SpreadFavorite]],1,0)</f>
        <v>0</v>
      </c>
      <c r="P9000">
        <v>34</v>
      </c>
      <c r="Q9000" t="s">
        <v>165</v>
      </c>
      <c r="R9000" t="b">
        <v>0</v>
      </c>
      <c r="S9000">
        <v>64</v>
      </c>
      <c r="T9000">
        <v>9</v>
      </c>
      <c r="U9000">
        <v>70</v>
      </c>
    </row>
    <row r="9001" spans="1:22" x14ac:dyDescent="0.2">
      <c r="A9001" s="1">
        <v>38992</v>
      </c>
      <c r="B9001">
        <v>2006</v>
      </c>
      <c r="C9001">
        <f>_xlfn.MAXIFS(Table1[ScheduleWeekWritten],Table1[ScheduleSeason],Table1[[#This Row],[ScheduleSeason]])</f>
        <v>17</v>
      </c>
      <c r="D9001">
        <v>4</v>
      </c>
      <c r="E9001" cm="1">
        <f t="array" ref="E9001">_xlfn.XLOOKUP(Table1[[#This Row],[ScheduleWeekWritten]],Table3[Game],100+Table3[Increase],Table1[[#This Row],[ScheduleWeekWritten]])</f>
        <v>4</v>
      </c>
      <c r="F9001" t="b">
        <v>0</v>
      </c>
      <c r="G9001" t="s">
        <v>58</v>
      </c>
      <c r="H9001">
        <v>31</v>
      </c>
      <c r="I9001">
        <v>9</v>
      </c>
      <c r="J9001" t="s">
        <v>33</v>
      </c>
      <c r="K9001" t="s">
        <v>77</v>
      </c>
      <c r="L9001" t="str">
        <f>_xlfn.XLOOKUP(Table1[[#This Row],[TeamFavoriteID]],Table2[team_id],Table2[team_name],_xlfn.XLOOKUP(Table1[[#This Row],[TeamFavoriteID]],Table2[team_id_pfr],Table2[team_name],"Even"))</f>
        <v>Philadelphia Eagles</v>
      </c>
      <c r="M9001">
        <v>-11.5</v>
      </c>
      <c r="N9001">
        <f>IF(Table1[[#This Row],[TeamFavorite]]=Table1[[#This Row],[TeamHome]],Table1[[#This Row],[ScoreAway]]-Table1[[#This Row],[ScoreHome]],Table1[[#This Row],[ScoreHome]]-Table1[[#This Row],[ScoreAway]])</f>
        <v>-22</v>
      </c>
      <c r="O9001">
        <f>IF(Table1[[#This Row],[SpreadActual]]&lt;Table1[[#This Row],[SpreadFavorite]],1,0)</f>
        <v>1</v>
      </c>
      <c r="P9001">
        <v>49.5</v>
      </c>
      <c r="Q9001" t="s">
        <v>183</v>
      </c>
      <c r="R9001" t="b">
        <v>0</v>
      </c>
      <c r="S9001">
        <v>62</v>
      </c>
      <c r="T9001">
        <v>12</v>
      </c>
      <c r="U9001">
        <v>54</v>
      </c>
    </row>
    <row r="9002" spans="1:22" x14ac:dyDescent="0.2">
      <c r="A9002" s="1">
        <v>38998</v>
      </c>
      <c r="B9002">
        <v>2006</v>
      </c>
      <c r="C9002">
        <f>_xlfn.MAXIFS(Table1[ScheduleWeekWritten],Table1[ScheduleSeason],Table1[[#This Row],[ScheduleSeason]])</f>
        <v>17</v>
      </c>
      <c r="D9002">
        <v>5</v>
      </c>
      <c r="E9002" cm="1">
        <f t="array" ref="E9002">_xlfn.XLOOKUP(Table1[[#This Row],[ScheduleWeekWritten]],Table3[Game],100+Table3[Increase],Table1[[#This Row],[ScheduleWeekWritten]])</f>
        <v>5</v>
      </c>
      <c r="F9002" t="b">
        <v>0</v>
      </c>
      <c r="G9002" t="s">
        <v>149</v>
      </c>
      <c r="H9002">
        <v>20</v>
      </c>
      <c r="I9002">
        <v>23</v>
      </c>
      <c r="J9002" t="s">
        <v>42</v>
      </c>
      <c r="K9002" t="s">
        <v>75</v>
      </c>
      <c r="L9002" t="str">
        <f>_xlfn.XLOOKUP(Table1[[#This Row],[TeamFavoriteID]],Table2[team_id],Table2[team_name],_xlfn.XLOOKUP(Table1[[#This Row],[TeamFavoriteID]],Table2[team_id_pfr],Table2[team_name],"Even"))</f>
        <v>Kansas City Chiefs</v>
      </c>
      <c r="M9002">
        <v>-3.5</v>
      </c>
      <c r="N9002">
        <f>IF(Table1[[#This Row],[TeamFavorite]]=Table1[[#This Row],[TeamHome]],Table1[[#This Row],[ScoreAway]]-Table1[[#This Row],[ScoreHome]],Table1[[#This Row],[ScoreHome]]-Table1[[#This Row],[ScoreAway]])</f>
        <v>-3</v>
      </c>
      <c r="O9002">
        <f>IF(Table1[[#This Row],[SpreadActual]]&lt;Table1[[#This Row],[SpreadFavorite]],1,0)</f>
        <v>0</v>
      </c>
      <c r="P9002">
        <v>40</v>
      </c>
      <c r="Q9002" t="s">
        <v>150</v>
      </c>
      <c r="R9002" t="b">
        <v>0</v>
      </c>
      <c r="S9002">
        <v>72</v>
      </c>
      <c r="T9002">
        <v>0</v>
      </c>
      <c r="V9002" t="s">
        <v>103</v>
      </c>
    </row>
    <row r="9003" spans="1:22" x14ac:dyDescent="0.2">
      <c r="A9003" s="1">
        <v>38998</v>
      </c>
      <c r="B9003">
        <v>2006</v>
      </c>
      <c r="C9003">
        <f>_xlfn.MAXIFS(Table1[ScheduleWeekWritten],Table1[ScheduleSeason],Table1[[#This Row],[ScheduleSeason]])</f>
        <v>17</v>
      </c>
      <c r="D9003">
        <v>5</v>
      </c>
      <c r="E9003" cm="1">
        <f t="array" ref="E9003">_xlfn.XLOOKUP(Table1[[#This Row],[ScheduleWeekWritten]],Table3[Game],100+Table3[Increase],Table1[[#This Row],[ScheduleWeekWritten]])</f>
        <v>5</v>
      </c>
      <c r="F9003" t="b">
        <v>0</v>
      </c>
      <c r="G9003" t="s">
        <v>152</v>
      </c>
      <c r="H9003">
        <v>20</v>
      </c>
      <c r="I9003">
        <v>12</v>
      </c>
      <c r="J9003" t="s">
        <v>62</v>
      </c>
      <c r="K9003" t="s">
        <v>162</v>
      </c>
      <c r="L9003" t="str">
        <f>_xlfn.XLOOKUP(Table1[[#This Row],[TeamFavoriteID]],Table2[team_id],Table2[team_name],_xlfn.XLOOKUP(Table1[[#This Row],[TeamFavoriteID]],Table2[team_id_pfr],Table2[team_name],"Even"))</f>
        <v>Carolina Panthers</v>
      </c>
      <c r="M9003">
        <v>-7.5</v>
      </c>
      <c r="N9003">
        <f>IF(Table1[[#This Row],[TeamFavorite]]=Table1[[#This Row],[TeamHome]],Table1[[#This Row],[ScoreAway]]-Table1[[#This Row],[ScoreHome]],Table1[[#This Row],[ScoreHome]]-Table1[[#This Row],[ScoreAway]])</f>
        <v>-8</v>
      </c>
      <c r="O9003">
        <f>IF(Table1[[#This Row],[SpreadActual]]&lt;Table1[[#This Row],[SpreadFavorite]],1,0)</f>
        <v>1</v>
      </c>
      <c r="P9003">
        <v>38</v>
      </c>
      <c r="Q9003" t="s">
        <v>160</v>
      </c>
      <c r="R9003" t="b">
        <v>0</v>
      </c>
      <c r="S9003">
        <v>58</v>
      </c>
      <c r="T9003">
        <v>13</v>
      </c>
      <c r="U9003">
        <v>89</v>
      </c>
    </row>
    <row r="9004" spans="1:22" x14ac:dyDescent="0.2">
      <c r="A9004" s="1">
        <v>38998</v>
      </c>
      <c r="B9004">
        <v>2006</v>
      </c>
      <c r="C9004">
        <f>_xlfn.MAXIFS(Table1[ScheduleWeekWritten],Table1[ScheduleSeason],Table1[[#This Row],[ScheduleSeason]])</f>
        <v>17</v>
      </c>
      <c r="D9004">
        <v>5</v>
      </c>
      <c r="E9004" cm="1">
        <f t="array" ref="E9004">_xlfn.XLOOKUP(Table1[[#This Row],[ScheduleWeekWritten]],Table3[Game],100+Table3[Increase],Table1[[#This Row],[ScheduleWeekWritten]])</f>
        <v>5</v>
      </c>
      <c r="F9004" t="b">
        <v>0</v>
      </c>
      <c r="G9004" t="s">
        <v>46</v>
      </c>
      <c r="H9004">
        <v>40</v>
      </c>
      <c r="I9004">
        <v>7</v>
      </c>
      <c r="J9004" t="s">
        <v>28</v>
      </c>
      <c r="K9004" t="s">
        <v>47</v>
      </c>
      <c r="L9004" t="str">
        <f>_xlfn.XLOOKUP(Table1[[#This Row],[TeamFavoriteID]],Table2[team_id],Table2[team_name],_xlfn.XLOOKUP(Table1[[#This Row],[TeamFavoriteID]],Table2[team_id_pfr],Table2[team_name],"Even"))</f>
        <v>Chicago Bears</v>
      </c>
      <c r="M9004">
        <v>-9.5</v>
      </c>
      <c r="N9004">
        <f>IF(Table1[[#This Row],[TeamFavorite]]=Table1[[#This Row],[TeamHome]],Table1[[#This Row],[ScoreAway]]-Table1[[#This Row],[ScoreHome]],Table1[[#This Row],[ScoreHome]]-Table1[[#This Row],[ScoreAway]])</f>
        <v>-33</v>
      </c>
      <c r="O9004">
        <f>IF(Table1[[#This Row],[SpreadActual]]&lt;Table1[[#This Row],[SpreadFavorite]],1,0)</f>
        <v>1</v>
      </c>
      <c r="P9004">
        <v>34.5</v>
      </c>
      <c r="Q9004" t="s">
        <v>114</v>
      </c>
      <c r="R9004" t="b">
        <v>0</v>
      </c>
      <c r="S9004">
        <v>57</v>
      </c>
      <c r="T9004">
        <v>9</v>
      </c>
      <c r="U9004">
        <v>60</v>
      </c>
    </row>
    <row r="9005" spans="1:22" x14ac:dyDescent="0.2">
      <c r="A9005" s="1">
        <v>38998</v>
      </c>
      <c r="B9005">
        <v>2006</v>
      </c>
      <c r="C9005">
        <f>_xlfn.MAXIFS(Table1[ScheduleWeekWritten],Table1[ScheduleSeason],Table1[[#This Row],[ScheduleSeason]])</f>
        <v>17</v>
      </c>
      <c r="D9005">
        <v>5</v>
      </c>
      <c r="E9005" cm="1">
        <f t="array" ref="E9005">_xlfn.XLOOKUP(Table1[[#This Row],[ScheduleWeekWritten]],Table3[Game],100+Table3[Increase],Table1[[#This Row],[ScheduleWeekWritten]])</f>
        <v>5</v>
      </c>
      <c r="F9005" t="b">
        <v>0</v>
      </c>
      <c r="G9005" t="s">
        <v>33</v>
      </c>
      <c r="H9005">
        <v>20</v>
      </c>
      <c r="I9005">
        <v>23</v>
      </c>
      <c r="J9005" t="s">
        <v>153</v>
      </c>
      <c r="K9005" t="s">
        <v>40</v>
      </c>
      <c r="L9005" t="str">
        <f>_xlfn.XLOOKUP(Table1[[#This Row],[TeamFavoriteID]],Table2[team_id],Table2[team_name],_xlfn.XLOOKUP(Table1[[#This Row],[TeamFavoriteID]],Table2[team_id_pfr],Table2[team_name],"Even"))</f>
        <v>Los Angeles Rams</v>
      </c>
      <c r="M9005">
        <v>-2.5</v>
      </c>
      <c r="N9005">
        <f>IF(Table1[[#This Row],[TeamFavorite]]=Table1[[#This Row],[TeamHome]],Table1[[#This Row],[ScoreAway]]-Table1[[#This Row],[ScoreHome]],Table1[[#This Row],[ScoreHome]]-Table1[[#This Row],[ScoreAway]])</f>
        <v>-3</v>
      </c>
      <c r="O9005">
        <f>IF(Table1[[#This Row],[SpreadActual]]&lt;Table1[[#This Row],[SpreadFavorite]],1,0)</f>
        <v>1</v>
      </c>
      <c r="P9005">
        <v>46.5</v>
      </c>
      <c r="Q9005" t="s">
        <v>82</v>
      </c>
      <c r="R9005" t="b">
        <v>0</v>
      </c>
      <c r="S9005">
        <v>60</v>
      </c>
      <c r="T9005">
        <v>11</v>
      </c>
      <c r="U9005">
        <v>56</v>
      </c>
    </row>
    <row r="9006" spans="1:22" x14ac:dyDescent="0.2">
      <c r="A9006" s="1">
        <v>38998</v>
      </c>
      <c r="B9006">
        <v>2006</v>
      </c>
      <c r="C9006">
        <f>_xlfn.MAXIFS(Table1[ScheduleWeekWritten],Table1[ScheduleSeason],Table1[[#This Row],[ScheduleSeason]])</f>
        <v>17</v>
      </c>
      <c r="D9006">
        <v>5</v>
      </c>
      <c r="E9006" cm="1">
        <f t="array" ref="E9006">_xlfn.XLOOKUP(Table1[[#This Row],[ScheduleWeekWritten]],Table3[Game],100+Table3[Increase],Table1[[#This Row],[ScheduleWeekWritten]])</f>
        <v>5</v>
      </c>
      <c r="F9006" t="b">
        <v>0</v>
      </c>
      <c r="G9006" t="s">
        <v>140</v>
      </c>
      <c r="H9006">
        <v>14</v>
      </c>
      <c r="I9006">
        <v>13</v>
      </c>
      <c r="J9006" t="s">
        <v>171</v>
      </c>
      <c r="K9006" t="s">
        <v>72</v>
      </c>
      <c r="L9006" t="str">
        <f>_xlfn.XLOOKUP(Table1[[#This Row],[TeamFavoriteID]],Table2[team_id],Table2[team_name],_xlfn.XLOOKUP(Table1[[#This Row],[TeamFavoriteID]],Table2[team_id_pfr],Table2[team_name],"Even"))</f>
        <v>Baltimore Colts</v>
      </c>
      <c r="M9006">
        <v>-18</v>
      </c>
      <c r="N9006">
        <f>IF(Table1[[#This Row],[TeamFavorite]]=Table1[[#This Row],[TeamHome]],Table1[[#This Row],[ScoreAway]]-Table1[[#This Row],[ScoreHome]],Table1[[#This Row],[ScoreHome]]-Table1[[#This Row],[ScoreAway]])</f>
        <v>1</v>
      </c>
      <c r="O9006">
        <f>IF(Table1[[#This Row],[SpreadActual]]&lt;Table1[[#This Row],[SpreadFavorite]],1,0)</f>
        <v>0</v>
      </c>
      <c r="P9006">
        <v>47.5</v>
      </c>
      <c r="Q9006" t="s">
        <v>141</v>
      </c>
      <c r="R9006" t="b">
        <v>0</v>
      </c>
      <c r="S9006">
        <v>72</v>
      </c>
      <c r="T9006">
        <v>0</v>
      </c>
      <c r="V9006" t="s">
        <v>103</v>
      </c>
    </row>
    <row r="9007" spans="1:22" x14ac:dyDescent="0.2">
      <c r="A9007" s="1">
        <v>38998</v>
      </c>
      <c r="B9007">
        <v>2006</v>
      </c>
      <c r="C9007">
        <f>_xlfn.MAXIFS(Table1[ScheduleWeekWritten],Table1[ScheduleSeason],Table1[[#This Row],[ScheduleSeason]])</f>
        <v>17</v>
      </c>
      <c r="D9007">
        <v>5</v>
      </c>
      <c r="E9007" cm="1">
        <f t="array" ref="E9007">_xlfn.XLOOKUP(Table1[[#This Row],[ScheduleWeekWritten]],Table3[Game],100+Table3[Increase],Table1[[#This Row],[ScheduleWeekWritten]])</f>
        <v>5</v>
      </c>
      <c r="F9007" t="b">
        <v>0</v>
      </c>
      <c r="G9007" t="s">
        <v>154</v>
      </c>
      <c r="H9007">
        <v>41</v>
      </c>
      <c r="I9007">
        <v>0</v>
      </c>
      <c r="J9007" t="s">
        <v>31</v>
      </c>
      <c r="K9007" t="s">
        <v>161</v>
      </c>
      <c r="L9007" t="str">
        <f>_xlfn.XLOOKUP(Table1[[#This Row],[TeamFavoriteID]],Table2[team_id],Table2[team_name],_xlfn.XLOOKUP(Table1[[#This Row],[TeamFavoriteID]],Table2[team_id_pfr],Table2[team_name],"Even"))</f>
        <v>Jacksonville Jaguars</v>
      </c>
      <c r="M9007">
        <v>-7</v>
      </c>
      <c r="N9007">
        <f>IF(Table1[[#This Row],[TeamFavorite]]=Table1[[#This Row],[TeamHome]],Table1[[#This Row],[ScoreAway]]-Table1[[#This Row],[ScoreHome]],Table1[[#This Row],[ScoreHome]]-Table1[[#This Row],[ScoreAway]])</f>
        <v>-41</v>
      </c>
      <c r="O9007">
        <f>IF(Table1[[#This Row],[SpreadActual]]&lt;Table1[[#This Row],[SpreadFavorite]],1,0)</f>
        <v>1</v>
      </c>
      <c r="P9007">
        <v>38</v>
      </c>
      <c r="Q9007" t="s">
        <v>155</v>
      </c>
      <c r="R9007" t="b">
        <v>0</v>
      </c>
      <c r="S9007">
        <v>69</v>
      </c>
      <c r="T9007">
        <v>12</v>
      </c>
      <c r="U9007">
        <v>57</v>
      </c>
    </row>
    <row r="9008" spans="1:22" x14ac:dyDescent="0.2">
      <c r="A9008" s="1">
        <v>38998</v>
      </c>
      <c r="B9008">
        <v>2006</v>
      </c>
      <c r="C9008">
        <f>_xlfn.MAXIFS(Table1[ScheduleWeekWritten],Table1[ScheduleSeason],Table1[[#This Row],[ScheduleSeason]])</f>
        <v>17</v>
      </c>
      <c r="D9008">
        <v>5</v>
      </c>
      <c r="E9008" cm="1">
        <f t="array" ref="E9008">_xlfn.XLOOKUP(Table1[[#This Row],[ScheduleWeekWritten]],Table3[Game],100+Table3[Increase],Table1[[#This Row],[ScheduleWeekWritten]])</f>
        <v>5</v>
      </c>
      <c r="F9008" t="b">
        <v>0</v>
      </c>
      <c r="G9008" t="s">
        <v>54</v>
      </c>
      <c r="H9008">
        <v>26</v>
      </c>
      <c r="I9008">
        <v>17</v>
      </c>
      <c r="J9008" t="s">
        <v>45</v>
      </c>
      <c r="K9008" t="s">
        <v>55</v>
      </c>
      <c r="L9008" t="str">
        <f>_xlfn.XLOOKUP(Table1[[#This Row],[TeamFavoriteID]],Table2[team_id],Table2[team_name],_xlfn.XLOOKUP(Table1[[#This Row],[TeamFavoriteID]],Table2[team_id_pfr],Table2[team_name],"Even"))</f>
        <v>Minnesota Vikings</v>
      </c>
      <c r="M9008">
        <v>-6</v>
      </c>
      <c r="N9008">
        <f>IF(Table1[[#This Row],[TeamFavorite]]=Table1[[#This Row],[TeamHome]],Table1[[#This Row],[ScoreAway]]-Table1[[#This Row],[ScoreHome]],Table1[[#This Row],[ScoreHome]]-Table1[[#This Row],[ScoreAway]])</f>
        <v>-9</v>
      </c>
      <c r="O9008">
        <f>IF(Table1[[#This Row],[SpreadActual]]&lt;Table1[[#This Row],[SpreadFavorite]],1,0)</f>
        <v>1</v>
      </c>
      <c r="P9008">
        <v>41</v>
      </c>
      <c r="Q9008" t="s">
        <v>137</v>
      </c>
      <c r="R9008" t="b">
        <v>0</v>
      </c>
      <c r="S9008">
        <v>72</v>
      </c>
      <c r="T9008">
        <v>0</v>
      </c>
      <c r="V9008" t="s">
        <v>103</v>
      </c>
    </row>
    <row r="9009" spans="1:22" x14ac:dyDescent="0.2">
      <c r="A9009" s="1">
        <v>38998</v>
      </c>
      <c r="B9009">
        <v>2006</v>
      </c>
      <c r="C9009">
        <f>_xlfn.MAXIFS(Table1[ScheduleWeekWritten],Table1[ScheduleSeason],Table1[[#This Row],[ScheduleSeason]])</f>
        <v>17</v>
      </c>
      <c r="D9009">
        <v>5</v>
      </c>
      <c r="E9009" cm="1">
        <f t="array" ref="E9009">_xlfn.XLOOKUP(Table1[[#This Row],[ScheduleWeekWritten]],Table3[Game],100+Table3[Increase],Table1[[#This Row],[ScheduleWeekWritten]])</f>
        <v>5</v>
      </c>
      <c r="F9009" t="b">
        <v>0</v>
      </c>
      <c r="G9009" t="s">
        <v>115</v>
      </c>
      <c r="H9009">
        <v>20</v>
      </c>
      <c r="I9009">
        <v>10</v>
      </c>
      <c r="J9009" t="s">
        <v>19</v>
      </c>
      <c r="K9009" t="s">
        <v>70</v>
      </c>
      <c r="L9009" t="str">
        <f>_xlfn.XLOOKUP(Table1[[#This Row],[TeamFavoriteID]],Table2[team_id],Table2[team_name],_xlfn.XLOOKUP(Table1[[#This Row],[TeamFavoriteID]],Table2[team_id_pfr],Table2[team_name],"Even"))</f>
        <v>Boston Patriots</v>
      </c>
      <c r="M9009">
        <v>-9.5</v>
      </c>
      <c r="N9009">
        <f>IF(Table1[[#This Row],[TeamFavorite]]=Table1[[#This Row],[TeamHome]],Table1[[#This Row],[ScoreAway]]-Table1[[#This Row],[ScoreHome]],Table1[[#This Row],[ScoreHome]]-Table1[[#This Row],[ScoreAway]])</f>
        <v>10</v>
      </c>
      <c r="O9009">
        <f>IF(Table1[[#This Row],[SpreadActual]]&lt;Table1[[#This Row],[SpreadFavorite]],1,0)</f>
        <v>0</v>
      </c>
      <c r="P9009">
        <v>36.5</v>
      </c>
      <c r="Q9009" t="s">
        <v>179</v>
      </c>
      <c r="R9009" t="b">
        <v>0</v>
      </c>
      <c r="S9009">
        <v>54</v>
      </c>
      <c r="T9009">
        <v>6</v>
      </c>
      <c r="U9009">
        <v>69</v>
      </c>
    </row>
    <row r="9010" spans="1:22" x14ac:dyDescent="0.2">
      <c r="A9010" s="1">
        <v>38998</v>
      </c>
      <c r="B9010">
        <v>2006</v>
      </c>
      <c r="C9010">
        <f>_xlfn.MAXIFS(Table1[ScheduleWeekWritten],Table1[ScheduleSeason],Table1[[#This Row],[ScheduleSeason]])</f>
        <v>17</v>
      </c>
      <c r="D9010">
        <v>5</v>
      </c>
      <c r="E9010" cm="1">
        <f t="array" ref="E9010">_xlfn.XLOOKUP(Table1[[#This Row],[ScheduleWeekWritten]],Table3[Game],100+Table3[Increase],Table1[[#This Row],[ScheduleWeekWritten]])</f>
        <v>5</v>
      </c>
      <c r="F9010" t="b">
        <v>0</v>
      </c>
      <c r="G9010" t="s">
        <v>95</v>
      </c>
      <c r="H9010">
        <v>24</v>
      </c>
      <c r="I9010">
        <v>21</v>
      </c>
      <c r="J9010" t="s">
        <v>127</v>
      </c>
      <c r="K9010" t="s">
        <v>98</v>
      </c>
      <c r="L9010" t="str">
        <f>_xlfn.XLOOKUP(Table1[[#This Row],[TeamFavoriteID]],Table2[team_id],Table2[team_name],_xlfn.XLOOKUP(Table1[[#This Row],[TeamFavoriteID]],Table2[team_id_pfr],Table2[team_name],"Even"))</f>
        <v>New Orleans Saints</v>
      </c>
      <c r="M9010">
        <v>-7</v>
      </c>
      <c r="N9010">
        <f>IF(Table1[[#This Row],[TeamFavorite]]=Table1[[#This Row],[TeamHome]],Table1[[#This Row],[ScoreAway]]-Table1[[#This Row],[ScoreHome]],Table1[[#This Row],[ScoreHome]]-Table1[[#This Row],[ScoreAway]])</f>
        <v>-3</v>
      </c>
      <c r="O9010">
        <f>IF(Table1[[#This Row],[SpreadActual]]&lt;Table1[[#This Row],[SpreadFavorite]],1,0)</f>
        <v>0</v>
      </c>
      <c r="P9010">
        <v>35</v>
      </c>
      <c r="Q9010" t="s">
        <v>124</v>
      </c>
      <c r="R9010" t="b">
        <v>0</v>
      </c>
      <c r="S9010">
        <v>72</v>
      </c>
      <c r="T9010">
        <v>0</v>
      </c>
      <c r="V9010" t="s">
        <v>103</v>
      </c>
    </row>
    <row r="9011" spans="1:22" x14ac:dyDescent="0.2">
      <c r="A9011" s="1">
        <v>38998</v>
      </c>
      <c r="B9011">
        <v>2006</v>
      </c>
      <c r="C9011">
        <f>_xlfn.MAXIFS(Table1[ScheduleWeekWritten],Table1[ScheduleSeason],Table1[[#This Row],[ScheduleSeason]])</f>
        <v>17</v>
      </c>
      <c r="D9011">
        <v>5</v>
      </c>
      <c r="E9011" cm="1">
        <f t="array" ref="E9011">_xlfn.XLOOKUP(Table1[[#This Row],[ScheduleWeekWritten]],Table3[Game],100+Table3[Increase],Table1[[#This Row],[ScheduleWeekWritten]])</f>
        <v>5</v>
      </c>
      <c r="F9011" t="b">
        <v>0</v>
      </c>
      <c r="G9011" t="s">
        <v>50</v>
      </c>
      <c r="H9011">
        <v>19</v>
      </c>
      <c r="I9011">
        <v>3</v>
      </c>
      <c r="J9011" t="s">
        <v>61</v>
      </c>
      <c r="K9011" t="s">
        <v>90</v>
      </c>
      <c r="L9011" t="str">
        <f>_xlfn.XLOOKUP(Table1[[#This Row],[TeamFavoriteID]],Table2[team_id],Table2[team_name],_xlfn.XLOOKUP(Table1[[#This Row],[TeamFavoriteID]],Table2[team_id_pfr],Table2[team_name],"Even"))</f>
        <v>New York Giants</v>
      </c>
      <c r="M9011">
        <v>-5.5</v>
      </c>
      <c r="N9011">
        <f>IF(Table1[[#This Row],[TeamFavorite]]=Table1[[#This Row],[TeamHome]],Table1[[#This Row],[ScoreAway]]-Table1[[#This Row],[ScoreHome]],Table1[[#This Row],[ScoreHome]]-Table1[[#This Row],[ScoreAway]])</f>
        <v>-16</v>
      </c>
      <c r="O9011">
        <f>IF(Table1[[#This Row],[SpreadActual]]&lt;Table1[[#This Row],[SpreadFavorite]],1,0)</f>
        <v>1</v>
      </c>
      <c r="P9011">
        <v>45.5</v>
      </c>
      <c r="Q9011" t="s">
        <v>126</v>
      </c>
      <c r="R9011" t="b">
        <v>0</v>
      </c>
      <c r="S9011">
        <v>61</v>
      </c>
      <c r="T9011">
        <v>6</v>
      </c>
      <c r="U9011">
        <v>59</v>
      </c>
    </row>
    <row r="9012" spans="1:22" x14ac:dyDescent="0.2">
      <c r="A9012" s="1">
        <v>38998</v>
      </c>
      <c r="B9012">
        <v>2006</v>
      </c>
      <c r="C9012">
        <f>_xlfn.MAXIFS(Table1[ScheduleWeekWritten],Table1[ScheduleSeason],Table1[[#This Row],[ScheduleSeason]])</f>
        <v>17</v>
      </c>
      <c r="D9012">
        <v>5</v>
      </c>
      <c r="E9012" cm="1">
        <f t="array" ref="E9012">_xlfn.XLOOKUP(Table1[[#This Row],[ScheduleWeekWritten]],Table3[Game],100+Table3[Increase],Table1[[#This Row],[ScheduleWeekWritten]])</f>
        <v>5</v>
      </c>
      <c r="F9012" t="b">
        <v>0</v>
      </c>
      <c r="G9012" t="s">
        <v>58</v>
      </c>
      <c r="H9012">
        <v>38</v>
      </c>
      <c r="I9012">
        <v>24</v>
      </c>
      <c r="J9012" t="s">
        <v>67</v>
      </c>
      <c r="K9012" t="s">
        <v>77</v>
      </c>
      <c r="L9012" t="str">
        <f>_xlfn.XLOOKUP(Table1[[#This Row],[TeamFavoriteID]],Table2[team_id],Table2[team_name],_xlfn.XLOOKUP(Table1[[#This Row],[TeamFavoriteID]],Table2[team_id_pfr],Table2[team_name],"Even"))</f>
        <v>Philadelphia Eagles</v>
      </c>
      <c r="M9012">
        <v>-2</v>
      </c>
      <c r="N9012">
        <f>IF(Table1[[#This Row],[TeamFavorite]]=Table1[[#This Row],[TeamHome]],Table1[[#This Row],[ScoreAway]]-Table1[[#This Row],[ScoreHome]],Table1[[#This Row],[ScoreHome]]-Table1[[#This Row],[ScoreAway]])</f>
        <v>-14</v>
      </c>
      <c r="O9012">
        <f>IF(Table1[[#This Row],[SpreadActual]]&lt;Table1[[#This Row],[SpreadFavorite]],1,0)</f>
        <v>1</v>
      </c>
      <c r="P9012">
        <v>43</v>
      </c>
      <c r="Q9012" t="s">
        <v>183</v>
      </c>
      <c r="R9012" t="b">
        <v>0</v>
      </c>
      <c r="S9012">
        <v>61</v>
      </c>
      <c r="T9012">
        <v>7</v>
      </c>
      <c r="U9012">
        <v>62</v>
      </c>
    </row>
    <row r="9013" spans="1:22" x14ac:dyDescent="0.2">
      <c r="A9013" s="1">
        <v>38998</v>
      </c>
      <c r="B9013">
        <v>2006</v>
      </c>
      <c r="C9013">
        <f>_xlfn.MAXIFS(Table1[ScheduleWeekWritten],Table1[ScheduleSeason],Table1[[#This Row],[ScheduleSeason]])</f>
        <v>17</v>
      </c>
      <c r="D9013">
        <v>5</v>
      </c>
      <c r="E9013" cm="1">
        <f t="array" ref="E9013">_xlfn.XLOOKUP(Table1[[#This Row],[ScheduleWeekWritten]],Table3[Game],100+Table3[Increase],Table1[[#This Row],[ScheduleWeekWritten]])</f>
        <v>5</v>
      </c>
      <c r="F9013" t="b">
        <v>0</v>
      </c>
      <c r="G9013" t="s">
        <v>27</v>
      </c>
      <c r="H9013">
        <v>23</v>
      </c>
      <c r="I9013">
        <v>13</v>
      </c>
      <c r="J9013" t="s">
        <v>49</v>
      </c>
      <c r="K9013" t="s">
        <v>29</v>
      </c>
      <c r="L9013" t="str">
        <f>_xlfn.XLOOKUP(Table1[[#This Row],[TeamFavoriteID]],Table2[team_id],Table2[team_name],_xlfn.XLOOKUP(Table1[[#This Row],[TeamFavoriteID]],Table2[team_id_pfr],Table2[team_name],"Even"))</f>
        <v>Los Angeles Chargers</v>
      </c>
      <c r="M9013">
        <v>-3</v>
      </c>
      <c r="N9013">
        <f>IF(Table1[[#This Row],[TeamFavorite]]=Table1[[#This Row],[TeamHome]],Table1[[#This Row],[ScoreAway]]-Table1[[#This Row],[ScoreHome]],Table1[[#This Row],[ScoreHome]]-Table1[[#This Row],[ScoreAway]])</f>
        <v>10</v>
      </c>
      <c r="O9013">
        <f>IF(Table1[[#This Row],[SpreadActual]]&lt;Table1[[#This Row],[SpreadFavorite]],1,0)</f>
        <v>0</v>
      </c>
      <c r="P9013">
        <v>37.5</v>
      </c>
      <c r="Q9013" t="s">
        <v>94</v>
      </c>
      <c r="R9013" t="b">
        <v>0</v>
      </c>
      <c r="S9013">
        <v>64</v>
      </c>
      <c r="T9013">
        <v>6</v>
      </c>
      <c r="U9013">
        <v>70</v>
      </c>
    </row>
    <row r="9014" spans="1:22" x14ac:dyDescent="0.2">
      <c r="A9014" s="1">
        <v>38998</v>
      </c>
      <c r="B9014">
        <v>2006</v>
      </c>
      <c r="C9014">
        <f>_xlfn.MAXIFS(Table1[ScheduleWeekWritten],Table1[ScheduleSeason],Table1[[#This Row],[ScheduleSeason]])</f>
        <v>17</v>
      </c>
      <c r="D9014">
        <v>5</v>
      </c>
      <c r="E9014" cm="1">
        <f t="array" ref="E9014">_xlfn.XLOOKUP(Table1[[#This Row],[ScheduleWeekWritten]],Table3[Game],100+Table3[Increase],Table1[[#This Row],[ScheduleWeekWritten]])</f>
        <v>5</v>
      </c>
      <c r="F9014" t="b">
        <v>0</v>
      </c>
      <c r="G9014" t="s">
        <v>53</v>
      </c>
      <c r="H9014">
        <v>34</v>
      </c>
      <c r="I9014">
        <v>20</v>
      </c>
      <c r="J9014" t="s">
        <v>20</v>
      </c>
      <c r="K9014" t="s">
        <v>87</v>
      </c>
      <c r="L9014" t="str">
        <f>_xlfn.XLOOKUP(Table1[[#This Row],[TeamFavoriteID]],Table2[team_id],Table2[team_name],_xlfn.XLOOKUP(Table1[[#This Row],[TeamFavoriteID]],Table2[team_id_pfr],Table2[team_name],"Even"))</f>
        <v>San Francisco 49ers</v>
      </c>
      <c r="M9014">
        <v>-3.5</v>
      </c>
      <c r="N9014">
        <f>IF(Table1[[#This Row],[TeamFavorite]]=Table1[[#This Row],[TeamHome]],Table1[[#This Row],[ScoreAway]]-Table1[[#This Row],[ScoreHome]],Table1[[#This Row],[ScoreHome]]-Table1[[#This Row],[ScoreAway]])</f>
        <v>-14</v>
      </c>
      <c r="O9014">
        <f>IF(Table1[[#This Row],[SpreadActual]]&lt;Table1[[#This Row],[SpreadFavorite]],1,0)</f>
        <v>1</v>
      </c>
      <c r="P9014">
        <v>39.5</v>
      </c>
      <c r="Q9014" t="s">
        <v>118</v>
      </c>
      <c r="R9014" t="b">
        <v>0</v>
      </c>
      <c r="S9014">
        <v>60</v>
      </c>
      <c r="T9014">
        <v>11</v>
      </c>
      <c r="U9014">
        <v>73</v>
      </c>
    </row>
    <row r="9015" spans="1:22" x14ac:dyDescent="0.2">
      <c r="A9015" s="1">
        <v>38999</v>
      </c>
      <c r="B9015">
        <v>2006</v>
      </c>
      <c r="C9015">
        <f>_xlfn.MAXIFS(Table1[ScheduleWeekWritten],Table1[ScheduleSeason],Table1[[#This Row],[ScheduleSeason]])</f>
        <v>17</v>
      </c>
      <c r="D9015">
        <v>5</v>
      </c>
      <c r="E9015" cm="1">
        <f t="array" ref="E9015">_xlfn.XLOOKUP(Table1[[#This Row],[ScheduleWeekWritten]],Table3[Game],100+Table3[Increase],Table1[[#This Row],[ScheduleWeekWritten]])</f>
        <v>5</v>
      </c>
      <c r="F9015" t="b">
        <v>0</v>
      </c>
      <c r="G9015" t="s">
        <v>24</v>
      </c>
      <c r="H9015">
        <v>13</v>
      </c>
      <c r="I9015">
        <v>3</v>
      </c>
      <c r="J9015" t="s">
        <v>158</v>
      </c>
      <c r="K9015" t="s">
        <v>88</v>
      </c>
      <c r="L9015" t="str">
        <f>_xlfn.XLOOKUP(Table1[[#This Row],[TeamFavoriteID]],Table2[team_id],Table2[team_name],_xlfn.XLOOKUP(Table1[[#This Row],[TeamFavoriteID]],Table2[team_id_pfr],Table2[team_name],"Even"))</f>
        <v>Denver Broncos</v>
      </c>
      <c r="M9015">
        <v>-5</v>
      </c>
      <c r="N9015">
        <f>IF(Table1[[#This Row],[TeamFavorite]]=Table1[[#This Row],[TeamHome]],Table1[[#This Row],[ScoreAway]]-Table1[[#This Row],[ScoreHome]],Table1[[#This Row],[ScoreHome]]-Table1[[#This Row],[ScoreAway]])</f>
        <v>-10</v>
      </c>
      <c r="O9015">
        <f>IF(Table1[[#This Row],[SpreadActual]]&lt;Table1[[#This Row],[SpreadFavorite]],1,0)</f>
        <v>1</v>
      </c>
      <c r="P9015">
        <v>33.5</v>
      </c>
      <c r="Q9015" t="s">
        <v>174</v>
      </c>
      <c r="R9015" t="b">
        <v>0</v>
      </c>
      <c r="S9015">
        <v>39</v>
      </c>
      <c r="T9015">
        <v>14</v>
      </c>
      <c r="U9015">
        <v>94</v>
      </c>
    </row>
    <row r="9016" spans="1:22" x14ac:dyDescent="0.2">
      <c r="A9016" s="1">
        <v>39005</v>
      </c>
      <c r="B9016">
        <v>2006</v>
      </c>
      <c r="C9016">
        <f>_xlfn.MAXIFS(Table1[ScheduleWeekWritten],Table1[ScheduleSeason],Table1[[#This Row],[ScheduleSeason]])</f>
        <v>17</v>
      </c>
      <c r="D9016">
        <v>6</v>
      </c>
      <c r="E9016" cm="1">
        <f t="array" ref="E9016">_xlfn.XLOOKUP(Table1[[#This Row],[ScheduleWeekWritten]],Table3[Game],100+Table3[Increase],Table1[[#This Row],[ScheduleWeekWritten]])</f>
        <v>6</v>
      </c>
      <c r="F9016" t="b">
        <v>0</v>
      </c>
      <c r="G9016" t="s">
        <v>38</v>
      </c>
      <c r="H9016">
        <v>14</v>
      </c>
      <c r="I9016">
        <v>27</v>
      </c>
      <c r="J9016" t="s">
        <v>50</v>
      </c>
      <c r="K9016" t="s">
        <v>109</v>
      </c>
      <c r="L9016" t="str">
        <f>_xlfn.XLOOKUP(Table1[[#This Row],[TeamFavoriteID]],Table2[team_id],Table2[team_name],_xlfn.XLOOKUP(Table1[[#This Row],[TeamFavoriteID]],Table2[team_id_pfr],Table2[team_name],"Even"))</f>
        <v>Atlanta Falcons</v>
      </c>
      <c r="M9016">
        <v>-3</v>
      </c>
      <c r="N9016">
        <f>IF(Table1[[#This Row],[TeamFavorite]]=Table1[[#This Row],[TeamHome]],Table1[[#This Row],[ScoreAway]]-Table1[[#This Row],[ScoreHome]],Table1[[#This Row],[ScoreHome]]-Table1[[#This Row],[ScoreAway]])</f>
        <v>13</v>
      </c>
      <c r="O9016">
        <f>IF(Table1[[#This Row],[SpreadActual]]&lt;Table1[[#This Row],[SpreadFavorite]],1,0)</f>
        <v>0</v>
      </c>
      <c r="P9016">
        <v>41.5</v>
      </c>
      <c r="Q9016" t="s">
        <v>148</v>
      </c>
      <c r="R9016" t="b">
        <v>0</v>
      </c>
      <c r="S9016">
        <v>72</v>
      </c>
      <c r="T9016">
        <v>0</v>
      </c>
      <c r="V9016" t="s">
        <v>103</v>
      </c>
    </row>
    <row r="9017" spans="1:22" x14ac:dyDescent="0.2">
      <c r="A9017" s="1">
        <v>39005</v>
      </c>
      <c r="B9017">
        <v>2006</v>
      </c>
      <c r="C9017">
        <f>_xlfn.MAXIFS(Table1[ScheduleWeekWritten],Table1[ScheduleSeason],Table1[[#This Row],[ScheduleSeason]])</f>
        <v>17</v>
      </c>
      <c r="D9017">
        <v>6</v>
      </c>
      <c r="E9017" cm="1">
        <f t="array" ref="E9017">_xlfn.XLOOKUP(Table1[[#This Row],[ScheduleWeekWritten]],Table3[Game],100+Table3[Increase],Table1[[#This Row],[ScheduleWeekWritten]])</f>
        <v>6</v>
      </c>
      <c r="F9017" t="b">
        <v>0</v>
      </c>
      <c r="G9017" t="s">
        <v>158</v>
      </c>
      <c r="H9017">
        <v>21</v>
      </c>
      <c r="I9017">
        <v>23</v>
      </c>
      <c r="J9017" t="s">
        <v>152</v>
      </c>
      <c r="K9017" t="s">
        <v>159</v>
      </c>
      <c r="L9017" t="str">
        <f>_xlfn.XLOOKUP(Table1[[#This Row],[TeamFavoriteID]],Table2[team_id],Table2[team_name],_xlfn.XLOOKUP(Table1[[#This Row],[TeamFavoriteID]],Table2[team_id_pfr],Table2[team_name],"Even"))</f>
        <v>Baltimore Ravens</v>
      </c>
      <c r="M9017">
        <v>-3</v>
      </c>
      <c r="N9017">
        <f>IF(Table1[[#This Row],[TeamFavorite]]=Table1[[#This Row],[TeamHome]],Table1[[#This Row],[ScoreAway]]-Table1[[#This Row],[ScoreHome]],Table1[[#This Row],[ScoreHome]]-Table1[[#This Row],[ScoreAway]])</f>
        <v>2</v>
      </c>
      <c r="O9017">
        <f>IF(Table1[[#This Row],[SpreadActual]]&lt;Table1[[#This Row],[SpreadFavorite]],1,0)</f>
        <v>0</v>
      </c>
      <c r="P9017">
        <v>33</v>
      </c>
      <c r="Q9017" t="s">
        <v>166</v>
      </c>
      <c r="R9017" t="b">
        <v>0</v>
      </c>
      <c r="S9017">
        <v>46</v>
      </c>
      <c r="T9017">
        <v>7</v>
      </c>
      <c r="U9017">
        <v>55</v>
      </c>
    </row>
    <row r="9018" spans="1:22" x14ac:dyDescent="0.2">
      <c r="A9018" s="1">
        <v>39005</v>
      </c>
      <c r="B9018">
        <v>2006</v>
      </c>
      <c r="C9018">
        <f>_xlfn.MAXIFS(Table1[ScheduleWeekWritten],Table1[ScheduleSeason],Table1[[#This Row],[ScheduleSeason]])</f>
        <v>17</v>
      </c>
      <c r="D9018">
        <v>6</v>
      </c>
      <c r="E9018" cm="1">
        <f t="array" ref="E9018">_xlfn.XLOOKUP(Table1[[#This Row],[ScheduleWeekWritten]],Table3[Game],100+Table3[Increase],Table1[[#This Row],[ScheduleWeekWritten]])</f>
        <v>6</v>
      </c>
      <c r="F9018" t="b">
        <v>0</v>
      </c>
      <c r="G9018" t="s">
        <v>67</v>
      </c>
      <c r="H9018">
        <v>34</v>
      </c>
      <c r="I9018">
        <v>6</v>
      </c>
      <c r="J9018" t="s">
        <v>177</v>
      </c>
      <c r="K9018" t="s">
        <v>68</v>
      </c>
      <c r="L9018" t="str">
        <f>_xlfn.XLOOKUP(Table1[[#This Row],[TeamFavoriteID]],Table2[team_id],Table2[team_name],_xlfn.XLOOKUP(Table1[[#This Row],[TeamFavoriteID]],Table2[team_id_pfr],Table2[team_name],"Even"))</f>
        <v>Dallas Cowboys</v>
      </c>
      <c r="M9018">
        <v>-13</v>
      </c>
      <c r="N9018">
        <f>IF(Table1[[#This Row],[TeamFavorite]]=Table1[[#This Row],[TeamHome]],Table1[[#This Row],[ScoreAway]]-Table1[[#This Row],[ScoreHome]],Table1[[#This Row],[ScoreHome]]-Table1[[#This Row],[ScoreAway]])</f>
        <v>-28</v>
      </c>
      <c r="O9018">
        <f>IF(Table1[[#This Row],[SpreadActual]]&lt;Table1[[#This Row],[SpreadFavorite]],1,0)</f>
        <v>1</v>
      </c>
      <c r="P9018">
        <v>44</v>
      </c>
      <c r="Q9018" t="s">
        <v>119</v>
      </c>
      <c r="R9018" t="b">
        <v>0</v>
      </c>
      <c r="S9018">
        <v>66</v>
      </c>
      <c r="T9018">
        <v>10</v>
      </c>
      <c r="U9018">
        <v>72</v>
      </c>
    </row>
    <row r="9019" spans="1:22" x14ac:dyDescent="0.2">
      <c r="A9019" s="1">
        <v>39005</v>
      </c>
      <c r="B9019">
        <v>2006</v>
      </c>
      <c r="C9019">
        <f>_xlfn.MAXIFS(Table1[ScheduleWeekWritten],Table1[ScheduleSeason],Table1[[#This Row],[ScheduleSeason]])</f>
        <v>17</v>
      </c>
      <c r="D9019">
        <v>6</v>
      </c>
      <c r="E9019" cm="1">
        <f t="array" ref="E9019">_xlfn.XLOOKUP(Table1[[#This Row],[ScheduleWeekWritten]],Table3[Game],100+Table3[Increase],Table1[[#This Row],[ScheduleWeekWritten]])</f>
        <v>6</v>
      </c>
      <c r="F9019" t="b">
        <v>0</v>
      </c>
      <c r="G9019" t="s">
        <v>24</v>
      </c>
      <c r="H9019">
        <v>13</v>
      </c>
      <c r="I9019">
        <v>3</v>
      </c>
      <c r="J9019" t="s">
        <v>20</v>
      </c>
      <c r="K9019" t="s">
        <v>88</v>
      </c>
      <c r="L9019" t="str">
        <f>_xlfn.XLOOKUP(Table1[[#This Row],[TeamFavoriteID]],Table2[team_id],Table2[team_name],_xlfn.XLOOKUP(Table1[[#This Row],[TeamFavoriteID]],Table2[team_id_pfr],Table2[team_name],"Even"))</f>
        <v>Denver Broncos</v>
      </c>
      <c r="M9019">
        <v>-16</v>
      </c>
      <c r="N9019">
        <f>IF(Table1[[#This Row],[TeamFavorite]]=Table1[[#This Row],[TeamHome]],Table1[[#This Row],[ScoreAway]]-Table1[[#This Row],[ScoreHome]],Table1[[#This Row],[ScoreHome]]-Table1[[#This Row],[ScoreAway]])</f>
        <v>-10</v>
      </c>
      <c r="O9019">
        <f>IF(Table1[[#This Row],[SpreadActual]]&lt;Table1[[#This Row],[SpreadFavorite]],1,0)</f>
        <v>0</v>
      </c>
      <c r="P9019">
        <v>37</v>
      </c>
      <c r="Q9019" t="s">
        <v>174</v>
      </c>
      <c r="R9019" t="b">
        <v>0</v>
      </c>
      <c r="S9019">
        <v>55</v>
      </c>
      <c r="T9019">
        <v>7</v>
      </c>
      <c r="U9019">
        <v>50</v>
      </c>
    </row>
    <row r="9020" spans="1:22" x14ac:dyDescent="0.2">
      <c r="A9020" s="1">
        <v>39005</v>
      </c>
      <c r="B9020">
        <v>2006</v>
      </c>
      <c r="C9020">
        <f>_xlfn.MAXIFS(Table1[ScheduleWeekWritten],Table1[ScheduleSeason],Table1[[#This Row],[ScheduleSeason]])</f>
        <v>17</v>
      </c>
      <c r="D9020">
        <v>6</v>
      </c>
      <c r="E9020" cm="1">
        <f t="array" ref="E9020">_xlfn.XLOOKUP(Table1[[#This Row],[ScheduleWeekWritten]],Table3[Game],100+Table3[Increase],Table1[[#This Row],[ScheduleWeekWritten]])</f>
        <v>6</v>
      </c>
      <c r="F9020" t="b">
        <v>0</v>
      </c>
      <c r="G9020" t="s">
        <v>45</v>
      </c>
      <c r="H9020">
        <v>20</v>
      </c>
      <c r="I9020">
        <v>17</v>
      </c>
      <c r="J9020" t="s">
        <v>28</v>
      </c>
      <c r="K9020" t="s">
        <v>43</v>
      </c>
      <c r="L9020" t="str">
        <f>_xlfn.XLOOKUP(Table1[[#This Row],[TeamFavoriteID]],Table2[team_id],Table2[team_name],_xlfn.XLOOKUP(Table1[[#This Row],[TeamFavoriteID]],Table2[team_id_pfr],Table2[team_name],"Even"))</f>
        <v>Buffalo Bills</v>
      </c>
      <c r="M9020">
        <v>-1</v>
      </c>
      <c r="N9020">
        <f>IF(Table1[[#This Row],[TeamFavorite]]=Table1[[#This Row],[TeamHome]],Table1[[#This Row],[ScoreAway]]-Table1[[#This Row],[ScoreHome]],Table1[[#This Row],[ScoreHome]]-Table1[[#This Row],[ScoreAway]])</f>
        <v>3</v>
      </c>
      <c r="O9020">
        <f>IF(Table1[[#This Row],[SpreadActual]]&lt;Table1[[#This Row],[SpreadFavorite]],1,0)</f>
        <v>0</v>
      </c>
      <c r="P9020">
        <v>40.5</v>
      </c>
      <c r="Q9020" t="s">
        <v>181</v>
      </c>
      <c r="R9020" t="b">
        <v>0</v>
      </c>
      <c r="S9020">
        <v>72</v>
      </c>
      <c r="T9020">
        <v>0</v>
      </c>
      <c r="V9020" t="s">
        <v>103</v>
      </c>
    </row>
    <row r="9021" spans="1:22" x14ac:dyDescent="0.2">
      <c r="A9021" s="1">
        <v>39005</v>
      </c>
      <c r="B9021">
        <v>2006</v>
      </c>
      <c r="C9021">
        <f>_xlfn.MAXIFS(Table1[ScheduleWeekWritten],Table1[ScheduleSeason],Table1[[#This Row],[ScheduleSeason]])</f>
        <v>17</v>
      </c>
      <c r="D9021">
        <v>6</v>
      </c>
      <c r="E9021" cm="1">
        <f t="array" ref="E9021">_xlfn.XLOOKUP(Table1[[#This Row],[ScheduleWeekWritten]],Table3[Game],100+Table3[Increase],Table1[[#This Row],[ScheduleWeekWritten]])</f>
        <v>6</v>
      </c>
      <c r="F9021" t="b">
        <v>0</v>
      </c>
      <c r="G9021" t="s">
        <v>95</v>
      </c>
      <c r="H9021">
        <v>27</v>
      </c>
      <c r="I9021">
        <v>24</v>
      </c>
      <c r="J9021" t="s">
        <v>58</v>
      </c>
      <c r="K9021" t="s">
        <v>77</v>
      </c>
      <c r="L9021" t="str">
        <f>_xlfn.XLOOKUP(Table1[[#This Row],[TeamFavoriteID]],Table2[team_id],Table2[team_name],_xlfn.XLOOKUP(Table1[[#This Row],[TeamFavoriteID]],Table2[team_id_pfr],Table2[team_name],"Even"))</f>
        <v>Philadelphia Eagles</v>
      </c>
      <c r="M9021">
        <v>-3</v>
      </c>
      <c r="N9021">
        <f>IF(Table1[[#This Row],[TeamFavorite]]=Table1[[#This Row],[TeamHome]],Table1[[#This Row],[ScoreAway]]-Table1[[#This Row],[ScoreHome]],Table1[[#This Row],[ScoreHome]]-Table1[[#This Row],[ScoreAway]])</f>
        <v>3</v>
      </c>
      <c r="O9021">
        <f>IF(Table1[[#This Row],[SpreadActual]]&lt;Table1[[#This Row],[SpreadFavorite]],1,0)</f>
        <v>0</v>
      </c>
      <c r="P9021">
        <v>47</v>
      </c>
      <c r="Q9021" t="s">
        <v>124</v>
      </c>
      <c r="R9021" t="b">
        <v>0</v>
      </c>
      <c r="S9021">
        <v>72</v>
      </c>
      <c r="T9021">
        <v>0</v>
      </c>
      <c r="V9021" t="s">
        <v>103</v>
      </c>
    </row>
    <row r="9022" spans="1:22" x14ac:dyDescent="0.2">
      <c r="A9022" s="1">
        <v>39005</v>
      </c>
      <c r="B9022">
        <v>2006</v>
      </c>
      <c r="C9022">
        <f>_xlfn.MAXIFS(Table1[ScheduleWeekWritten],Table1[ScheduleSeason],Table1[[#This Row],[ScheduleSeason]])</f>
        <v>17</v>
      </c>
      <c r="D9022">
        <v>6</v>
      </c>
      <c r="E9022" cm="1">
        <f t="array" ref="E9022">_xlfn.XLOOKUP(Table1[[#This Row],[ScheduleWeekWritten]],Table3[Game],100+Table3[Increase],Table1[[#This Row],[ScheduleWeekWritten]])</f>
        <v>6</v>
      </c>
      <c r="F9022" t="b">
        <v>0</v>
      </c>
      <c r="G9022" t="s">
        <v>31</v>
      </c>
      <c r="H9022">
        <v>20</v>
      </c>
      <c r="I9022">
        <v>17</v>
      </c>
      <c r="J9022" t="s">
        <v>19</v>
      </c>
      <c r="K9022" t="s">
        <v>32</v>
      </c>
      <c r="L9022" t="str">
        <f>_xlfn.XLOOKUP(Table1[[#This Row],[TeamFavoriteID]],Table2[team_id],Table2[team_name],_xlfn.XLOOKUP(Table1[[#This Row],[TeamFavoriteID]],Table2[team_id_pfr],Table2[team_name],"Even"))</f>
        <v>New York Jets</v>
      </c>
      <c r="M9022">
        <v>-2.5</v>
      </c>
      <c r="N9022">
        <f>IF(Table1[[#This Row],[TeamFavorite]]=Table1[[#This Row],[TeamHome]],Table1[[#This Row],[ScoreAway]]-Table1[[#This Row],[ScoreHome]],Table1[[#This Row],[ScoreHome]]-Table1[[#This Row],[ScoreAway]])</f>
        <v>-3</v>
      </c>
      <c r="O9022">
        <f>IF(Table1[[#This Row],[SpreadActual]]&lt;Table1[[#This Row],[SpreadFavorite]],1,0)</f>
        <v>1</v>
      </c>
      <c r="P9022">
        <v>36.5</v>
      </c>
      <c r="Q9022" t="s">
        <v>126</v>
      </c>
      <c r="R9022" t="b">
        <v>0</v>
      </c>
      <c r="S9022">
        <v>52</v>
      </c>
      <c r="T9022">
        <v>14</v>
      </c>
      <c r="U9022">
        <v>39</v>
      </c>
    </row>
    <row r="9023" spans="1:22" x14ac:dyDescent="0.2">
      <c r="A9023" s="1">
        <v>39005</v>
      </c>
      <c r="B9023">
        <v>2006</v>
      </c>
      <c r="C9023">
        <f>_xlfn.MAXIFS(Table1[ScheduleWeekWritten],Table1[ScheduleSeason],Table1[[#This Row],[ScheduleSeason]])</f>
        <v>17</v>
      </c>
      <c r="D9023">
        <v>6</v>
      </c>
      <c r="E9023" cm="1">
        <f t="array" ref="E9023">_xlfn.XLOOKUP(Table1[[#This Row],[ScheduleWeekWritten]],Table3[Game],100+Table3[Increase],Table1[[#This Row],[ScheduleWeekWritten]])</f>
        <v>6</v>
      </c>
      <c r="F9023" t="b">
        <v>0</v>
      </c>
      <c r="G9023" t="s">
        <v>49</v>
      </c>
      <c r="H9023">
        <v>45</v>
      </c>
      <c r="I9023">
        <v>7</v>
      </c>
      <c r="J9023" t="s">
        <v>42</v>
      </c>
      <c r="K9023" t="s">
        <v>51</v>
      </c>
      <c r="L9023" t="str">
        <f>_xlfn.XLOOKUP(Table1[[#This Row],[TeamFavoriteID]],Table2[team_id],Table2[team_name],_xlfn.XLOOKUP(Table1[[#This Row],[TeamFavoriteID]],Table2[team_id_pfr],Table2[team_name],"Even"))</f>
        <v>Pittsburgh Steelers</v>
      </c>
      <c r="M9023">
        <v>-6.5</v>
      </c>
      <c r="N9023">
        <f>IF(Table1[[#This Row],[TeamFavorite]]=Table1[[#This Row],[TeamHome]],Table1[[#This Row],[ScoreAway]]-Table1[[#This Row],[ScoreHome]],Table1[[#This Row],[ScoreHome]]-Table1[[#This Row],[ScoreAway]])</f>
        <v>-38</v>
      </c>
      <c r="O9023">
        <f>IF(Table1[[#This Row],[SpreadActual]]&lt;Table1[[#This Row],[SpreadFavorite]],1,0)</f>
        <v>1</v>
      </c>
      <c r="P9023">
        <v>36.5</v>
      </c>
      <c r="Q9023" t="s">
        <v>175</v>
      </c>
      <c r="R9023" t="b">
        <v>0</v>
      </c>
      <c r="S9023">
        <v>42</v>
      </c>
      <c r="T9023">
        <v>6</v>
      </c>
      <c r="U9023">
        <v>54</v>
      </c>
    </row>
    <row r="9024" spans="1:22" x14ac:dyDescent="0.2">
      <c r="A9024" s="1">
        <v>39005</v>
      </c>
      <c r="B9024">
        <v>2006</v>
      </c>
      <c r="C9024">
        <f>_xlfn.MAXIFS(Table1[ScheduleWeekWritten],Table1[ScheduleSeason],Table1[[#This Row],[ScheduleSeason]])</f>
        <v>17</v>
      </c>
      <c r="D9024">
        <v>6</v>
      </c>
      <c r="E9024" cm="1">
        <f t="array" ref="E9024">_xlfn.XLOOKUP(Table1[[#This Row],[ScheduleWeekWritten]],Table3[Game],100+Table3[Increase],Table1[[#This Row],[ScheduleWeekWritten]])</f>
        <v>6</v>
      </c>
      <c r="F9024" t="b">
        <v>0</v>
      </c>
      <c r="G9024" t="s">
        <v>53</v>
      </c>
      <c r="H9024">
        <v>19</v>
      </c>
      <c r="I9024">
        <v>48</v>
      </c>
      <c r="J9024" t="s">
        <v>27</v>
      </c>
      <c r="K9024" t="s">
        <v>29</v>
      </c>
      <c r="L9024" t="str">
        <f>_xlfn.XLOOKUP(Table1[[#This Row],[TeamFavoriteID]],Table2[team_id],Table2[team_name],_xlfn.XLOOKUP(Table1[[#This Row],[TeamFavoriteID]],Table2[team_id_pfr],Table2[team_name],"Even"))</f>
        <v>Los Angeles Chargers</v>
      </c>
      <c r="M9024">
        <v>-10</v>
      </c>
      <c r="N9024">
        <f>IF(Table1[[#This Row],[TeamFavorite]]=Table1[[#This Row],[TeamHome]],Table1[[#This Row],[ScoreAway]]-Table1[[#This Row],[ScoreHome]],Table1[[#This Row],[ScoreHome]]-Table1[[#This Row],[ScoreAway]])</f>
        <v>-29</v>
      </c>
      <c r="O9024">
        <f>IF(Table1[[#This Row],[SpreadActual]]&lt;Table1[[#This Row],[SpreadFavorite]],1,0)</f>
        <v>1</v>
      </c>
      <c r="P9024">
        <v>42.5</v>
      </c>
      <c r="Q9024" t="s">
        <v>118</v>
      </c>
      <c r="R9024" t="b">
        <v>0</v>
      </c>
      <c r="S9024">
        <v>56</v>
      </c>
      <c r="T9024">
        <v>12</v>
      </c>
      <c r="U9024">
        <v>75</v>
      </c>
    </row>
    <row r="9025" spans="1:22" x14ac:dyDescent="0.2">
      <c r="A9025" s="1">
        <v>39005</v>
      </c>
      <c r="B9025">
        <v>2006</v>
      </c>
      <c r="C9025">
        <f>_xlfn.MAXIFS(Table1[ScheduleWeekWritten],Table1[ScheduleSeason],Table1[[#This Row],[ScheduleSeason]])</f>
        <v>17</v>
      </c>
      <c r="D9025">
        <v>6</v>
      </c>
      <c r="E9025" cm="1">
        <f t="array" ref="E9025">_xlfn.XLOOKUP(Table1[[#This Row],[ScheduleWeekWritten]],Table3[Game],100+Table3[Increase],Table1[[#This Row],[ScheduleWeekWritten]])</f>
        <v>6</v>
      </c>
      <c r="F9025" t="b">
        <v>0</v>
      </c>
      <c r="G9025" t="s">
        <v>153</v>
      </c>
      <c r="H9025">
        <v>28</v>
      </c>
      <c r="I9025">
        <v>30</v>
      </c>
      <c r="J9025" t="s">
        <v>128</v>
      </c>
      <c r="K9025" t="s">
        <v>132</v>
      </c>
      <c r="L9025" t="str">
        <f>_xlfn.XLOOKUP(Table1[[#This Row],[TeamFavoriteID]],Table2[team_id],Table2[team_name],_xlfn.XLOOKUP(Table1[[#This Row],[TeamFavoriteID]],Table2[team_id_pfr],Table2[team_name],"Even"))</f>
        <v>Seattle Seahawks</v>
      </c>
      <c r="M9025">
        <v>-3</v>
      </c>
      <c r="N9025">
        <f>IF(Table1[[#This Row],[TeamFavorite]]=Table1[[#This Row],[TeamHome]],Table1[[#This Row],[ScoreAway]]-Table1[[#This Row],[ScoreHome]],Table1[[#This Row],[ScoreHome]]-Table1[[#This Row],[ScoreAway]])</f>
        <v>-2</v>
      </c>
      <c r="O9025">
        <f>IF(Table1[[#This Row],[SpreadActual]]&lt;Table1[[#This Row],[SpreadFavorite]],1,0)</f>
        <v>0</v>
      </c>
      <c r="P9025">
        <v>45</v>
      </c>
      <c r="Q9025" t="s">
        <v>157</v>
      </c>
      <c r="R9025" t="b">
        <v>0</v>
      </c>
      <c r="S9025">
        <v>72</v>
      </c>
      <c r="T9025">
        <v>0</v>
      </c>
      <c r="V9025" t="s">
        <v>103</v>
      </c>
    </row>
    <row r="9026" spans="1:22" x14ac:dyDescent="0.2">
      <c r="A9026" s="1">
        <v>39005</v>
      </c>
      <c r="B9026">
        <v>2006</v>
      </c>
      <c r="C9026">
        <f>_xlfn.MAXIFS(Table1[ScheduleWeekWritten],Table1[ScheduleSeason],Table1[[#This Row],[ScheduleSeason]])</f>
        <v>17</v>
      </c>
      <c r="D9026">
        <v>6</v>
      </c>
      <c r="E9026" cm="1">
        <f t="array" ref="E9026">_xlfn.XLOOKUP(Table1[[#This Row],[ScheduleWeekWritten]],Table3[Game],100+Table3[Increase],Table1[[#This Row],[ScheduleWeekWritten]])</f>
        <v>6</v>
      </c>
      <c r="F9026" t="b">
        <v>0</v>
      </c>
      <c r="G9026" t="s">
        <v>127</v>
      </c>
      <c r="H9026">
        <v>14</v>
      </c>
      <c r="I9026">
        <v>13</v>
      </c>
      <c r="J9026" t="s">
        <v>101</v>
      </c>
      <c r="K9026" t="s">
        <v>104</v>
      </c>
      <c r="L9026" t="str">
        <f>_xlfn.XLOOKUP(Table1[[#This Row],[TeamFavoriteID]],Table2[team_id],Table2[team_name],_xlfn.XLOOKUP(Table1[[#This Row],[TeamFavoriteID]],Table2[team_id_pfr],Table2[team_name],"Even"))</f>
        <v>Cincinnati Bengals</v>
      </c>
      <c r="M9026">
        <v>-5</v>
      </c>
      <c r="N9026">
        <f>IF(Table1[[#This Row],[TeamFavorite]]=Table1[[#This Row],[TeamHome]],Table1[[#This Row],[ScoreAway]]-Table1[[#This Row],[ScoreHome]],Table1[[#This Row],[ScoreHome]]-Table1[[#This Row],[ScoreAway]])</f>
        <v>1</v>
      </c>
      <c r="O9026">
        <f>IF(Table1[[#This Row],[SpreadActual]]&lt;Table1[[#This Row],[SpreadFavorite]],1,0)</f>
        <v>0</v>
      </c>
      <c r="P9026">
        <v>44.5</v>
      </c>
      <c r="Q9026" t="s">
        <v>168</v>
      </c>
      <c r="R9026" t="b">
        <v>0</v>
      </c>
      <c r="S9026">
        <v>72</v>
      </c>
      <c r="T9026">
        <v>7</v>
      </c>
      <c r="U9026">
        <v>49</v>
      </c>
    </row>
    <row r="9027" spans="1:22" x14ac:dyDescent="0.2">
      <c r="A9027" s="1">
        <v>39005</v>
      </c>
      <c r="B9027">
        <v>2006</v>
      </c>
      <c r="C9027">
        <f>_xlfn.MAXIFS(Table1[ScheduleWeekWritten],Table1[ScheduleSeason],Table1[[#This Row],[ScheduleSeason]])</f>
        <v>17</v>
      </c>
      <c r="D9027">
        <v>6</v>
      </c>
      <c r="E9027" cm="1">
        <f t="array" ref="E9027">_xlfn.XLOOKUP(Table1[[#This Row],[ScheduleWeekWritten]],Table3[Game],100+Table3[Increase],Table1[[#This Row],[ScheduleWeekWritten]])</f>
        <v>6</v>
      </c>
      <c r="F9027" t="b">
        <v>0</v>
      </c>
      <c r="G9027" t="s">
        <v>61</v>
      </c>
      <c r="H9027">
        <v>22</v>
      </c>
      <c r="I9027">
        <v>25</v>
      </c>
      <c r="J9027" t="s">
        <v>171</v>
      </c>
      <c r="K9027" t="s">
        <v>85</v>
      </c>
      <c r="L9027" t="str">
        <f>_xlfn.XLOOKUP(Table1[[#This Row],[TeamFavoriteID]],Table2[team_id],Table2[team_name],_xlfn.XLOOKUP(Table1[[#This Row],[TeamFavoriteID]],Table2[team_id_pfr],Table2[team_name],"Even"))</f>
        <v>Washington Commanders</v>
      </c>
      <c r="M9027">
        <v>-12</v>
      </c>
      <c r="N9027">
        <f>IF(Table1[[#This Row],[TeamFavorite]]=Table1[[#This Row],[TeamHome]],Table1[[#This Row],[ScoreAway]]-Table1[[#This Row],[ScoreHome]],Table1[[#This Row],[ScoreHome]]-Table1[[#This Row],[ScoreAway]])</f>
        <v>-3</v>
      </c>
      <c r="O9027">
        <f>IF(Table1[[#This Row],[SpreadActual]]&lt;Table1[[#This Row],[SpreadFavorite]],1,0)</f>
        <v>0</v>
      </c>
      <c r="P9027">
        <v>39.5</v>
      </c>
      <c r="Q9027" t="s">
        <v>165</v>
      </c>
      <c r="R9027" t="b">
        <v>0</v>
      </c>
      <c r="S9027">
        <v>50</v>
      </c>
      <c r="T9027">
        <v>7</v>
      </c>
      <c r="U9027">
        <v>46</v>
      </c>
    </row>
    <row r="9028" spans="1:22" x14ac:dyDescent="0.2">
      <c r="A9028" s="1">
        <v>39006</v>
      </c>
      <c r="B9028">
        <v>2006</v>
      </c>
      <c r="C9028">
        <f>_xlfn.MAXIFS(Table1[ScheduleWeekWritten],Table1[ScheduleSeason],Table1[[#This Row],[ScheduleSeason]])</f>
        <v>17</v>
      </c>
      <c r="D9028">
        <v>6</v>
      </c>
      <c r="E9028" cm="1">
        <f t="array" ref="E9028">_xlfn.XLOOKUP(Table1[[#This Row],[ScheduleWeekWritten]],Table3[Game],100+Table3[Increase],Table1[[#This Row],[ScheduleWeekWritten]])</f>
        <v>6</v>
      </c>
      <c r="F9028" t="b">
        <v>0</v>
      </c>
      <c r="G9028" t="s">
        <v>149</v>
      </c>
      <c r="H9028">
        <v>23</v>
      </c>
      <c r="I9028">
        <v>24</v>
      </c>
      <c r="J9028" t="s">
        <v>46</v>
      </c>
      <c r="K9028" t="s">
        <v>47</v>
      </c>
      <c r="L9028" t="str">
        <f>_xlfn.XLOOKUP(Table1[[#This Row],[TeamFavoriteID]],Table2[team_id],Table2[team_name],_xlfn.XLOOKUP(Table1[[#This Row],[TeamFavoriteID]],Table2[team_id_pfr],Table2[team_name],"Even"))</f>
        <v>Chicago Bears</v>
      </c>
      <c r="M9028">
        <v>-13</v>
      </c>
      <c r="N9028">
        <f>IF(Table1[[#This Row],[TeamFavorite]]=Table1[[#This Row],[TeamHome]],Table1[[#This Row],[ScoreAway]]-Table1[[#This Row],[ScoreHome]],Table1[[#This Row],[ScoreHome]]-Table1[[#This Row],[ScoreAway]])</f>
        <v>-1</v>
      </c>
      <c r="O9028">
        <f>IF(Table1[[#This Row],[SpreadActual]]&lt;Table1[[#This Row],[SpreadFavorite]],1,0)</f>
        <v>0</v>
      </c>
      <c r="P9028">
        <v>40.5</v>
      </c>
      <c r="Q9028" t="s">
        <v>150</v>
      </c>
      <c r="R9028" t="b">
        <v>0</v>
      </c>
      <c r="S9028">
        <v>72</v>
      </c>
      <c r="T9028">
        <v>0</v>
      </c>
      <c r="V9028" t="s">
        <v>103</v>
      </c>
    </row>
    <row r="9029" spans="1:22" x14ac:dyDescent="0.2">
      <c r="A9029" s="1">
        <v>39012</v>
      </c>
      <c r="B9029">
        <v>2006</v>
      </c>
      <c r="C9029">
        <f>_xlfn.MAXIFS(Table1[ScheduleWeekWritten],Table1[ScheduleSeason],Table1[[#This Row],[ScheduleSeason]])</f>
        <v>17</v>
      </c>
      <c r="D9029">
        <v>7</v>
      </c>
      <c r="E9029" cm="1">
        <f t="array" ref="E9029">_xlfn.XLOOKUP(Table1[[#This Row],[ScheduleWeekWritten]],Table3[Game],100+Table3[Increase],Table1[[#This Row],[ScheduleWeekWritten]])</f>
        <v>7</v>
      </c>
      <c r="F9029" t="b">
        <v>0</v>
      </c>
      <c r="G9029" t="s">
        <v>38</v>
      </c>
      <c r="H9029">
        <v>41</v>
      </c>
      <c r="I9029">
        <v>38</v>
      </c>
      <c r="J9029" t="s">
        <v>49</v>
      </c>
      <c r="K9029" t="s">
        <v>51</v>
      </c>
      <c r="L9029" t="str">
        <f>_xlfn.XLOOKUP(Table1[[#This Row],[TeamFavoriteID]],Table2[team_id],Table2[team_name],_xlfn.XLOOKUP(Table1[[#This Row],[TeamFavoriteID]],Table2[team_id_pfr],Table2[team_name],"Even"))</f>
        <v>Pittsburgh Steelers</v>
      </c>
      <c r="M9029">
        <v>-3</v>
      </c>
      <c r="N9029">
        <f>IF(Table1[[#This Row],[TeamFavorite]]=Table1[[#This Row],[TeamHome]],Table1[[#This Row],[ScoreAway]]-Table1[[#This Row],[ScoreHome]],Table1[[#This Row],[ScoreHome]]-Table1[[#This Row],[ScoreAway]])</f>
        <v>3</v>
      </c>
      <c r="O9029">
        <f>IF(Table1[[#This Row],[SpreadActual]]&lt;Table1[[#This Row],[SpreadFavorite]],1,0)</f>
        <v>0</v>
      </c>
      <c r="P9029">
        <v>39</v>
      </c>
      <c r="Q9029" t="s">
        <v>148</v>
      </c>
      <c r="R9029" t="b">
        <v>0</v>
      </c>
      <c r="S9029">
        <v>72</v>
      </c>
      <c r="T9029">
        <v>0</v>
      </c>
      <c r="V9029" t="s">
        <v>103</v>
      </c>
    </row>
    <row r="9030" spans="1:22" x14ac:dyDescent="0.2">
      <c r="A9030" s="1">
        <v>39012</v>
      </c>
      <c r="B9030">
        <v>2006</v>
      </c>
      <c r="C9030">
        <f>_xlfn.MAXIFS(Table1[ScheduleWeekWritten],Table1[ScheduleSeason],Table1[[#This Row],[ScheduleSeason]])</f>
        <v>17</v>
      </c>
      <c r="D9030">
        <v>7</v>
      </c>
      <c r="E9030" cm="1">
        <f t="array" ref="E9030">_xlfn.XLOOKUP(Table1[[#This Row],[ScheduleWeekWritten]],Table3[Game],100+Table3[Increase],Table1[[#This Row],[ScheduleWeekWritten]])</f>
        <v>7</v>
      </c>
      <c r="F9030" t="b">
        <v>0</v>
      </c>
      <c r="G9030" t="s">
        <v>28</v>
      </c>
      <c r="H9030">
        <v>6</v>
      </c>
      <c r="I9030">
        <v>28</v>
      </c>
      <c r="J9030" t="s">
        <v>115</v>
      </c>
      <c r="K9030" t="s">
        <v>70</v>
      </c>
      <c r="L9030" t="str">
        <f>_xlfn.XLOOKUP(Table1[[#This Row],[TeamFavoriteID]],Table2[team_id],Table2[team_name],_xlfn.XLOOKUP(Table1[[#This Row],[TeamFavoriteID]],Table2[team_id_pfr],Table2[team_name],"Even"))</f>
        <v>Boston Patriots</v>
      </c>
      <c r="M9030">
        <v>-5.5</v>
      </c>
      <c r="N9030">
        <f>IF(Table1[[#This Row],[TeamFavorite]]=Table1[[#This Row],[TeamHome]],Table1[[#This Row],[ScoreAway]]-Table1[[#This Row],[ScoreHome]],Table1[[#This Row],[ScoreHome]]-Table1[[#This Row],[ScoreAway]])</f>
        <v>-22</v>
      </c>
      <c r="O9030">
        <f>IF(Table1[[#This Row],[SpreadActual]]&lt;Table1[[#This Row],[SpreadFavorite]],1,0)</f>
        <v>1</v>
      </c>
      <c r="P9030">
        <v>37</v>
      </c>
      <c r="Q9030" t="s">
        <v>123</v>
      </c>
      <c r="R9030" t="b">
        <v>0</v>
      </c>
      <c r="S9030">
        <v>48</v>
      </c>
      <c r="T9030">
        <v>14</v>
      </c>
      <c r="U9030">
        <v>82</v>
      </c>
    </row>
    <row r="9031" spans="1:22" x14ac:dyDescent="0.2">
      <c r="A9031" s="1">
        <v>39012</v>
      </c>
      <c r="B9031">
        <v>2006</v>
      </c>
      <c r="C9031">
        <f>_xlfn.MAXIFS(Table1[ScheduleWeekWritten],Table1[ScheduleSeason],Table1[[#This Row],[ScheduleSeason]])</f>
        <v>17</v>
      </c>
      <c r="D9031">
        <v>7</v>
      </c>
      <c r="E9031" cm="1">
        <f t="array" ref="E9031">_xlfn.XLOOKUP(Table1[[#This Row],[ScheduleWeekWritten]],Table3[Game],100+Table3[Increase],Table1[[#This Row],[ScheduleWeekWritten]])</f>
        <v>7</v>
      </c>
      <c r="F9031" t="b">
        <v>0</v>
      </c>
      <c r="G9031" t="s">
        <v>101</v>
      </c>
      <c r="H9031">
        <v>17</v>
      </c>
      <c r="I9031">
        <v>14</v>
      </c>
      <c r="J9031" t="s">
        <v>152</v>
      </c>
      <c r="K9031" t="s">
        <v>104</v>
      </c>
      <c r="L9031" t="str">
        <f>_xlfn.XLOOKUP(Table1[[#This Row],[TeamFavoriteID]],Table2[team_id],Table2[team_name],_xlfn.XLOOKUP(Table1[[#This Row],[TeamFavoriteID]],Table2[team_id_pfr],Table2[team_name],"Even"))</f>
        <v>Cincinnati Bengals</v>
      </c>
      <c r="M9031">
        <v>-3</v>
      </c>
      <c r="N9031">
        <f>IF(Table1[[#This Row],[TeamFavorite]]=Table1[[#This Row],[TeamHome]],Table1[[#This Row],[ScoreAway]]-Table1[[#This Row],[ScoreHome]],Table1[[#This Row],[ScoreHome]]-Table1[[#This Row],[ScoreAway]])</f>
        <v>-3</v>
      </c>
      <c r="O9031">
        <f>IF(Table1[[#This Row],[SpreadActual]]&lt;Table1[[#This Row],[SpreadFavorite]],1,0)</f>
        <v>0</v>
      </c>
      <c r="P9031">
        <v>44.5</v>
      </c>
      <c r="Q9031" t="s">
        <v>173</v>
      </c>
      <c r="R9031" t="b">
        <v>0</v>
      </c>
      <c r="S9031">
        <v>49</v>
      </c>
      <c r="T9031">
        <v>14</v>
      </c>
      <c r="U9031">
        <v>67</v>
      </c>
    </row>
    <row r="9032" spans="1:22" x14ac:dyDescent="0.2">
      <c r="A9032" s="1">
        <v>39012</v>
      </c>
      <c r="B9032">
        <v>2006</v>
      </c>
      <c r="C9032">
        <f>_xlfn.MAXIFS(Table1[ScheduleWeekWritten],Table1[ScheduleSeason],Table1[[#This Row],[ScheduleSeason]])</f>
        <v>17</v>
      </c>
      <c r="D9032">
        <v>7</v>
      </c>
      <c r="E9032" cm="1">
        <f t="array" ref="E9032">_xlfn.XLOOKUP(Table1[[#This Row],[ScheduleWeekWritten]],Table3[Game],100+Table3[Increase],Table1[[#This Row],[ScheduleWeekWritten]])</f>
        <v>7</v>
      </c>
      <c r="F9032" t="b">
        <v>0</v>
      </c>
      <c r="G9032" t="s">
        <v>62</v>
      </c>
      <c r="H9032">
        <v>7</v>
      </c>
      <c r="I9032">
        <v>17</v>
      </c>
      <c r="J9032" t="s">
        <v>24</v>
      </c>
      <c r="K9032" t="s">
        <v>88</v>
      </c>
      <c r="L9032" t="str">
        <f>_xlfn.XLOOKUP(Table1[[#This Row],[TeamFavoriteID]],Table2[team_id],Table2[team_name],_xlfn.XLOOKUP(Table1[[#This Row],[TeamFavoriteID]],Table2[team_id_pfr],Table2[team_name],"Even"))</f>
        <v>Denver Broncos</v>
      </c>
      <c r="M9032">
        <v>-4.5</v>
      </c>
      <c r="N9032">
        <f>IF(Table1[[#This Row],[TeamFavorite]]=Table1[[#This Row],[TeamHome]],Table1[[#This Row],[ScoreAway]]-Table1[[#This Row],[ScoreHome]],Table1[[#This Row],[ScoreHome]]-Table1[[#This Row],[ScoreAway]])</f>
        <v>-10</v>
      </c>
      <c r="O9032">
        <f>IF(Table1[[#This Row],[SpreadActual]]&lt;Table1[[#This Row],[SpreadFavorite]],1,0)</f>
        <v>1</v>
      </c>
      <c r="P9032">
        <v>31</v>
      </c>
      <c r="Q9032" t="s">
        <v>170</v>
      </c>
      <c r="R9032" t="b">
        <v>0</v>
      </c>
      <c r="S9032">
        <v>48</v>
      </c>
      <c r="T9032">
        <v>15</v>
      </c>
      <c r="U9032">
        <v>71</v>
      </c>
    </row>
    <row r="9033" spans="1:22" x14ac:dyDescent="0.2">
      <c r="A9033" s="1">
        <v>39012</v>
      </c>
      <c r="B9033">
        <v>2006</v>
      </c>
      <c r="C9033">
        <f>_xlfn.MAXIFS(Table1[ScheduleWeekWritten],Table1[ScheduleSeason],Table1[[#This Row],[ScheduleSeason]])</f>
        <v>17</v>
      </c>
      <c r="D9033">
        <v>7</v>
      </c>
      <c r="E9033" cm="1">
        <f t="array" ref="E9033">_xlfn.XLOOKUP(Table1[[#This Row],[ScheduleWeekWritten]],Table3[Game],100+Table3[Increase],Table1[[#This Row],[ScheduleWeekWritten]])</f>
        <v>7</v>
      </c>
      <c r="F9033" t="b">
        <v>0</v>
      </c>
      <c r="G9033" t="s">
        <v>177</v>
      </c>
      <c r="H9033">
        <v>27</v>
      </c>
      <c r="I9033">
        <v>7</v>
      </c>
      <c r="J9033" t="s">
        <v>154</v>
      </c>
      <c r="K9033" t="s">
        <v>161</v>
      </c>
      <c r="L9033" t="str">
        <f>_xlfn.XLOOKUP(Table1[[#This Row],[TeamFavoriteID]],Table2[team_id],Table2[team_name],_xlfn.XLOOKUP(Table1[[#This Row],[TeamFavoriteID]],Table2[team_id_pfr],Table2[team_name],"Even"))</f>
        <v>Jacksonville Jaguars</v>
      </c>
      <c r="M9033">
        <v>-8</v>
      </c>
      <c r="N9033">
        <f>IF(Table1[[#This Row],[TeamFavorite]]=Table1[[#This Row],[TeamHome]],Table1[[#This Row],[ScoreAway]]-Table1[[#This Row],[ScoreHome]],Table1[[#This Row],[ScoreHome]]-Table1[[#This Row],[ScoreAway]])</f>
        <v>20</v>
      </c>
      <c r="O9033">
        <f>IF(Table1[[#This Row],[SpreadActual]]&lt;Table1[[#This Row],[SpreadFavorite]],1,0)</f>
        <v>0</v>
      </c>
      <c r="P9033">
        <v>39.5</v>
      </c>
      <c r="Q9033" t="s">
        <v>178</v>
      </c>
      <c r="R9033" t="b">
        <v>0</v>
      </c>
      <c r="S9033">
        <v>72</v>
      </c>
      <c r="T9033">
        <v>0</v>
      </c>
      <c r="V9033" t="s">
        <v>103</v>
      </c>
    </row>
    <row r="9034" spans="1:22" x14ac:dyDescent="0.2">
      <c r="A9034" s="1">
        <v>39012</v>
      </c>
      <c r="B9034">
        <v>2006</v>
      </c>
      <c r="C9034">
        <f>_xlfn.MAXIFS(Table1[ScheduleWeekWritten],Table1[ScheduleSeason],Table1[[#This Row],[ScheduleSeason]])</f>
        <v>17</v>
      </c>
      <c r="D9034">
        <v>7</v>
      </c>
      <c r="E9034" cm="1">
        <f t="array" ref="E9034">_xlfn.XLOOKUP(Table1[[#This Row],[ScheduleWeekWritten]],Table3[Game],100+Table3[Increase],Table1[[#This Row],[ScheduleWeekWritten]])</f>
        <v>7</v>
      </c>
      <c r="F9034" t="b">
        <v>0</v>
      </c>
      <c r="G9034" t="s">
        <v>140</v>
      </c>
      <c r="H9034">
        <v>36</v>
      </c>
      <c r="I9034">
        <v>22</v>
      </c>
      <c r="J9034" t="s">
        <v>61</v>
      </c>
      <c r="K9034" t="s">
        <v>72</v>
      </c>
      <c r="L9034" t="str">
        <f>_xlfn.XLOOKUP(Table1[[#This Row],[TeamFavoriteID]],Table2[team_id],Table2[team_name],_xlfn.XLOOKUP(Table1[[#This Row],[TeamFavoriteID]],Table2[team_id_pfr],Table2[team_name],"Even"))</f>
        <v>Baltimore Colts</v>
      </c>
      <c r="M9034">
        <v>-8.5</v>
      </c>
      <c r="N9034">
        <f>IF(Table1[[#This Row],[TeamFavorite]]=Table1[[#This Row],[TeamHome]],Table1[[#This Row],[ScoreAway]]-Table1[[#This Row],[ScoreHome]],Table1[[#This Row],[ScoreHome]]-Table1[[#This Row],[ScoreAway]])</f>
        <v>14</v>
      </c>
      <c r="O9034">
        <f>IF(Table1[[#This Row],[SpreadActual]]&lt;Table1[[#This Row],[SpreadFavorite]],1,0)</f>
        <v>0</v>
      </c>
      <c r="P9034">
        <v>47</v>
      </c>
      <c r="Q9034" t="s">
        <v>141</v>
      </c>
      <c r="R9034" t="b">
        <v>0</v>
      </c>
      <c r="S9034">
        <v>72</v>
      </c>
      <c r="T9034">
        <v>0</v>
      </c>
      <c r="V9034" t="s">
        <v>103</v>
      </c>
    </row>
    <row r="9035" spans="1:22" x14ac:dyDescent="0.2">
      <c r="A9035" s="1">
        <v>39012</v>
      </c>
      <c r="B9035">
        <v>2006</v>
      </c>
      <c r="C9035">
        <f>_xlfn.MAXIFS(Table1[ScheduleWeekWritten],Table1[ScheduleSeason],Table1[[#This Row],[ScheduleSeason]])</f>
        <v>17</v>
      </c>
      <c r="D9035">
        <v>7</v>
      </c>
      <c r="E9035" cm="1">
        <f t="array" ref="E9035">_xlfn.XLOOKUP(Table1[[#This Row],[ScheduleWeekWritten]],Table3[Game],100+Table3[Increase],Table1[[#This Row],[ScheduleWeekWritten]])</f>
        <v>7</v>
      </c>
      <c r="F9035" t="b">
        <v>0</v>
      </c>
      <c r="G9035" t="s">
        <v>42</v>
      </c>
      <c r="H9035">
        <v>30</v>
      </c>
      <c r="I9035">
        <v>27</v>
      </c>
      <c r="J9035" t="s">
        <v>27</v>
      </c>
      <c r="K9035" t="s">
        <v>29</v>
      </c>
      <c r="L9035" t="str">
        <f>_xlfn.XLOOKUP(Table1[[#This Row],[TeamFavoriteID]],Table2[team_id],Table2[team_name],_xlfn.XLOOKUP(Table1[[#This Row],[TeamFavoriteID]],Table2[team_id_pfr],Table2[team_name],"Even"))</f>
        <v>Los Angeles Chargers</v>
      </c>
      <c r="M9035">
        <v>-5.5</v>
      </c>
      <c r="N9035">
        <f>IF(Table1[[#This Row],[TeamFavorite]]=Table1[[#This Row],[TeamHome]],Table1[[#This Row],[ScoreAway]]-Table1[[#This Row],[ScoreHome]],Table1[[#This Row],[ScoreHome]]-Table1[[#This Row],[ScoreAway]])</f>
        <v>3</v>
      </c>
      <c r="O9035">
        <f>IF(Table1[[#This Row],[SpreadActual]]&lt;Table1[[#This Row],[SpreadFavorite]],1,0)</f>
        <v>0</v>
      </c>
      <c r="P9035">
        <v>39</v>
      </c>
      <c r="Q9035" t="s">
        <v>117</v>
      </c>
      <c r="R9035" t="b">
        <v>0</v>
      </c>
      <c r="S9035">
        <v>39</v>
      </c>
      <c r="T9035">
        <v>11</v>
      </c>
      <c r="U9035">
        <v>66</v>
      </c>
    </row>
    <row r="9036" spans="1:22" x14ac:dyDescent="0.2">
      <c r="A9036" s="1">
        <v>39012</v>
      </c>
      <c r="B9036">
        <v>2006</v>
      </c>
      <c r="C9036">
        <f>_xlfn.MAXIFS(Table1[ScheduleWeekWritten],Table1[ScheduleSeason],Table1[[#This Row],[ScheduleSeason]])</f>
        <v>17</v>
      </c>
      <c r="D9036">
        <v>7</v>
      </c>
      <c r="E9036" cm="1">
        <f t="array" ref="E9036">_xlfn.XLOOKUP(Table1[[#This Row],[ScheduleWeekWritten]],Table3[Game],100+Table3[Increase],Table1[[#This Row],[ScheduleWeekWritten]])</f>
        <v>7</v>
      </c>
      <c r="F9036" t="b">
        <v>0</v>
      </c>
      <c r="G9036" t="s">
        <v>19</v>
      </c>
      <c r="H9036">
        <v>24</v>
      </c>
      <c r="I9036">
        <v>34</v>
      </c>
      <c r="J9036" t="s">
        <v>33</v>
      </c>
      <c r="K9036" t="s">
        <v>91</v>
      </c>
      <c r="L9036" t="str">
        <f>_xlfn.XLOOKUP(Table1[[#This Row],[TeamFavoriteID]],Table2[team_id],Table2[team_name],_xlfn.XLOOKUP(Table1[[#This Row],[TeamFavoriteID]],Table2[team_id_pfr],Table2[team_name],"Even"))</f>
        <v>Miami Dolphins</v>
      </c>
      <c r="M9036">
        <v>-5.5</v>
      </c>
      <c r="N9036">
        <f>IF(Table1[[#This Row],[TeamFavorite]]=Table1[[#This Row],[TeamHome]],Table1[[#This Row],[ScoreAway]]-Table1[[#This Row],[ScoreHome]],Table1[[#This Row],[ScoreHome]]-Table1[[#This Row],[ScoreAway]])</f>
        <v>10</v>
      </c>
      <c r="O9036">
        <f>IF(Table1[[#This Row],[SpreadActual]]&lt;Table1[[#This Row],[SpreadFavorite]],1,0)</f>
        <v>0</v>
      </c>
      <c r="P9036">
        <v>40</v>
      </c>
      <c r="Q9036" t="s">
        <v>143</v>
      </c>
      <c r="R9036" t="b">
        <v>0</v>
      </c>
      <c r="S9036">
        <v>82</v>
      </c>
      <c r="T9036">
        <v>9</v>
      </c>
      <c r="U9036">
        <v>66</v>
      </c>
    </row>
    <row r="9037" spans="1:22" x14ac:dyDescent="0.2">
      <c r="A9037" s="1">
        <v>39012</v>
      </c>
      <c r="B9037">
        <v>2006</v>
      </c>
      <c r="C9037">
        <f>_xlfn.MAXIFS(Table1[ScheduleWeekWritten],Table1[ScheduleSeason],Table1[[#This Row],[ScheduleSeason]])</f>
        <v>17</v>
      </c>
      <c r="D9037">
        <v>7</v>
      </c>
      <c r="E9037" cm="1">
        <f t="array" ref="E9037">_xlfn.XLOOKUP(Table1[[#This Row],[ScheduleWeekWritten]],Table3[Game],100+Table3[Increase],Table1[[#This Row],[ScheduleWeekWritten]])</f>
        <v>7</v>
      </c>
      <c r="F9037" t="b">
        <v>0</v>
      </c>
      <c r="G9037" t="s">
        <v>31</v>
      </c>
      <c r="H9037">
        <v>31</v>
      </c>
      <c r="I9037">
        <v>24</v>
      </c>
      <c r="J9037" t="s">
        <v>45</v>
      </c>
      <c r="K9037" t="s">
        <v>32</v>
      </c>
      <c r="L9037" t="str">
        <f>_xlfn.XLOOKUP(Table1[[#This Row],[TeamFavoriteID]],Table2[team_id],Table2[team_name],_xlfn.XLOOKUP(Table1[[#This Row],[TeamFavoriteID]],Table2[team_id_pfr],Table2[team_name],"Even"))</f>
        <v>New York Jets</v>
      </c>
      <c r="M9037">
        <v>-3.5</v>
      </c>
      <c r="N9037">
        <f>IF(Table1[[#This Row],[TeamFavorite]]=Table1[[#This Row],[TeamHome]],Table1[[#This Row],[ScoreAway]]-Table1[[#This Row],[ScoreHome]],Table1[[#This Row],[ScoreHome]]-Table1[[#This Row],[ScoreAway]])</f>
        <v>-7</v>
      </c>
      <c r="O9037">
        <f>IF(Table1[[#This Row],[SpreadActual]]&lt;Table1[[#This Row],[SpreadFavorite]],1,0)</f>
        <v>1</v>
      </c>
      <c r="P9037">
        <v>43.5</v>
      </c>
      <c r="Q9037" t="s">
        <v>126</v>
      </c>
      <c r="R9037" t="b">
        <v>0</v>
      </c>
      <c r="S9037">
        <v>55</v>
      </c>
      <c r="T9037">
        <v>10</v>
      </c>
      <c r="U9037">
        <v>57</v>
      </c>
    </row>
    <row r="9038" spans="1:22" x14ac:dyDescent="0.2">
      <c r="A9038" s="1">
        <v>39012</v>
      </c>
      <c r="B9038">
        <v>2006</v>
      </c>
      <c r="C9038">
        <f>_xlfn.MAXIFS(Table1[ScheduleWeekWritten],Table1[ScheduleSeason],Table1[[#This Row],[ScheduleSeason]])</f>
        <v>17</v>
      </c>
      <c r="D9038">
        <v>7</v>
      </c>
      <c r="E9038" cm="1">
        <f t="array" ref="E9038">_xlfn.XLOOKUP(Table1[[#This Row],[ScheduleWeekWritten]],Table3[Game],100+Table3[Increase],Table1[[#This Row],[ScheduleWeekWritten]])</f>
        <v>7</v>
      </c>
      <c r="F9038" t="b">
        <v>0</v>
      </c>
      <c r="G9038" t="s">
        <v>20</v>
      </c>
      <c r="H9038">
        <v>22</v>
      </c>
      <c r="I9038">
        <v>9</v>
      </c>
      <c r="J9038" t="s">
        <v>149</v>
      </c>
      <c r="K9038" t="s">
        <v>59</v>
      </c>
      <c r="L9038" t="str">
        <f>_xlfn.XLOOKUP(Table1[[#This Row],[TeamFavoriteID]],Table2[team_id],Table2[team_name],_xlfn.XLOOKUP(Table1[[#This Row],[TeamFavoriteID]],Table2[team_id_pfr],Table2[team_name],"Even"))</f>
        <v>Arizona Cardinals</v>
      </c>
      <c r="M9038">
        <v>-3</v>
      </c>
      <c r="N9038">
        <f>IF(Table1[[#This Row],[TeamFavorite]]=Table1[[#This Row],[TeamHome]],Table1[[#This Row],[ScoreAway]]-Table1[[#This Row],[ScoreHome]],Table1[[#This Row],[ScoreHome]]-Table1[[#This Row],[ScoreAway]])</f>
        <v>13</v>
      </c>
      <c r="O9038">
        <f>IF(Table1[[#This Row],[SpreadActual]]&lt;Table1[[#This Row],[SpreadFavorite]],1,0)</f>
        <v>0</v>
      </c>
      <c r="P9038">
        <v>40</v>
      </c>
      <c r="Q9038" t="s">
        <v>76</v>
      </c>
      <c r="R9038" t="b">
        <v>0</v>
      </c>
      <c r="S9038">
        <v>63</v>
      </c>
      <c r="T9038">
        <v>5</v>
      </c>
      <c r="U9038">
        <v>60</v>
      </c>
    </row>
    <row r="9039" spans="1:22" x14ac:dyDescent="0.2">
      <c r="A9039" s="1">
        <v>39012</v>
      </c>
      <c r="B9039">
        <v>2006</v>
      </c>
      <c r="C9039">
        <f>_xlfn.MAXIFS(Table1[ScheduleWeekWritten],Table1[ScheduleSeason],Table1[[#This Row],[ScheduleSeason]])</f>
        <v>17</v>
      </c>
      <c r="D9039">
        <v>7</v>
      </c>
      <c r="E9039" cm="1">
        <f t="array" ref="E9039">_xlfn.XLOOKUP(Table1[[#This Row],[ScheduleWeekWritten]],Table3[Game],100+Table3[Increase],Table1[[#This Row],[ScheduleWeekWritten]])</f>
        <v>7</v>
      </c>
      <c r="F9039" t="b">
        <v>0</v>
      </c>
      <c r="G9039" t="s">
        <v>128</v>
      </c>
      <c r="H9039">
        <v>13</v>
      </c>
      <c r="I9039">
        <v>31</v>
      </c>
      <c r="J9039" t="s">
        <v>54</v>
      </c>
      <c r="K9039" t="s">
        <v>132</v>
      </c>
      <c r="L9039" t="str">
        <f>_xlfn.XLOOKUP(Table1[[#This Row],[TeamFavoriteID]],Table2[team_id],Table2[team_name],_xlfn.XLOOKUP(Table1[[#This Row],[TeamFavoriteID]],Table2[team_id_pfr],Table2[team_name],"Even"))</f>
        <v>Seattle Seahawks</v>
      </c>
      <c r="M9039">
        <v>-7</v>
      </c>
      <c r="N9039">
        <f>IF(Table1[[#This Row],[TeamFavorite]]=Table1[[#This Row],[TeamHome]],Table1[[#This Row],[ScoreAway]]-Table1[[#This Row],[ScoreHome]],Table1[[#This Row],[ScoreHome]]-Table1[[#This Row],[ScoreAway]])</f>
        <v>18</v>
      </c>
      <c r="O9039">
        <f>IF(Table1[[#This Row],[SpreadActual]]&lt;Table1[[#This Row],[SpreadFavorite]],1,0)</f>
        <v>0</v>
      </c>
      <c r="P9039">
        <v>40.5</v>
      </c>
      <c r="Q9039" t="s">
        <v>180</v>
      </c>
      <c r="R9039" t="b">
        <v>0</v>
      </c>
      <c r="S9039">
        <v>53</v>
      </c>
      <c r="T9039">
        <v>10</v>
      </c>
      <c r="U9039">
        <v>74</v>
      </c>
    </row>
    <row r="9040" spans="1:22" x14ac:dyDescent="0.2">
      <c r="A9040" s="1">
        <v>39012</v>
      </c>
      <c r="B9040">
        <v>2006</v>
      </c>
      <c r="C9040">
        <f>_xlfn.MAXIFS(Table1[ScheduleWeekWritten],Table1[ScheduleSeason],Table1[[#This Row],[ScheduleSeason]])</f>
        <v>17</v>
      </c>
      <c r="D9040">
        <v>7</v>
      </c>
      <c r="E9040" cm="1">
        <f t="array" ref="E9040">_xlfn.XLOOKUP(Table1[[#This Row],[ScheduleWeekWritten]],Table3[Game],100+Table3[Increase],Table1[[#This Row],[ScheduleWeekWritten]])</f>
        <v>7</v>
      </c>
      <c r="F9040" t="b">
        <v>0</v>
      </c>
      <c r="G9040" t="s">
        <v>127</v>
      </c>
      <c r="H9040">
        <v>23</v>
      </c>
      <c r="I9040">
        <v>21</v>
      </c>
      <c r="J9040" t="s">
        <v>58</v>
      </c>
      <c r="K9040" t="s">
        <v>77</v>
      </c>
      <c r="L9040" t="str">
        <f>_xlfn.XLOOKUP(Table1[[#This Row],[TeamFavoriteID]],Table2[team_id],Table2[team_name],_xlfn.XLOOKUP(Table1[[#This Row],[TeamFavoriteID]],Table2[team_id_pfr],Table2[team_name],"Even"))</f>
        <v>Philadelphia Eagles</v>
      </c>
      <c r="M9040">
        <v>-6</v>
      </c>
      <c r="N9040">
        <f>IF(Table1[[#This Row],[TeamFavorite]]=Table1[[#This Row],[TeamHome]],Table1[[#This Row],[ScoreAway]]-Table1[[#This Row],[ScoreHome]],Table1[[#This Row],[ScoreHome]]-Table1[[#This Row],[ScoreAway]])</f>
        <v>2</v>
      </c>
      <c r="O9040">
        <f>IF(Table1[[#This Row],[SpreadActual]]&lt;Table1[[#This Row],[SpreadFavorite]],1,0)</f>
        <v>0</v>
      </c>
      <c r="P9040">
        <v>43</v>
      </c>
      <c r="Q9040" t="s">
        <v>168</v>
      </c>
      <c r="R9040" t="b">
        <v>0</v>
      </c>
      <c r="S9040">
        <v>82</v>
      </c>
      <c r="T9040">
        <v>8</v>
      </c>
      <c r="U9040">
        <v>72</v>
      </c>
    </row>
    <row r="9041" spans="1:22" x14ac:dyDescent="0.2">
      <c r="A9041" s="1">
        <v>39013</v>
      </c>
      <c r="B9041">
        <v>2006</v>
      </c>
      <c r="C9041">
        <f>_xlfn.MAXIFS(Table1[ScheduleWeekWritten],Table1[ScheduleSeason],Table1[[#This Row],[ScheduleSeason]])</f>
        <v>17</v>
      </c>
      <c r="D9041">
        <v>7</v>
      </c>
      <c r="E9041" cm="1">
        <f t="array" ref="E9041">_xlfn.XLOOKUP(Table1[[#This Row],[ScheduleWeekWritten]],Table3[Game],100+Table3[Increase],Table1[[#This Row],[ScheduleWeekWritten]])</f>
        <v>7</v>
      </c>
      <c r="F9041" t="b">
        <v>0</v>
      </c>
      <c r="G9041" t="s">
        <v>67</v>
      </c>
      <c r="H9041">
        <v>22</v>
      </c>
      <c r="I9041">
        <v>36</v>
      </c>
      <c r="J9041" t="s">
        <v>50</v>
      </c>
      <c r="K9041" t="s">
        <v>68</v>
      </c>
      <c r="L9041" t="str">
        <f>_xlfn.XLOOKUP(Table1[[#This Row],[TeamFavoriteID]],Table2[team_id],Table2[team_name],_xlfn.XLOOKUP(Table1[[#This Row],[TeamFavoriteID]],Table2[team_id_pfr],Table2[team_name],"Even"))</f>
        <v>Dallas Cowboys</v>
      </c>
      <c r="M9041">
        <v>-3</v>
      </c>
      <c r="N9041">
        <f>IF(Table1[[#This Row],[TeamFavorite]]=Table1[[#This Row],[TeamHome]],Table1[[#This Row],[ScoreAway]]-Table1[[#This Row],[ScoreHome]],Table1[[#This Row],[ScoreHome]]-Table1[[#This Row],[ScoreAway]])</f>
        <v>14</v>
      </c>
      <c r="O9041">
        <f>IF(Table1[[#This Row],[SpreadActual]]&lt;Table1[[#This Row],[SpreadFavorite]],1,0)</f>
        <v>0</v>
      </c>
      <c r="P9041">
        <v>43.5</v>
      </c>
      <c r="Q9041" t="s">
        <v>119</v>
      </c>
      <c r="R9041" t="b">
        <v>0</v>
      </c>
      <c r="S9041">
        <v>55</v>
      </c>
      <c r="T9041">
        <v>7</v>
      </c>
      <c r="U9041">
        <v>45</v>
      </c>
    </row>
    <row r="9042" spans="1:22" x14ac:dyDescent="0.2">
      <c r="A9042" s="1">
        <v>39019</v>
      </c>
      <c r="B9042">
        <v>2006</v>
      </c>
      <c r="C9042">
        <f>_xlfn.MAXIFS(Table1[ScheduleWeekWritten],Table1[ScheduleSeason],Table1[[#This Row],[ScheduleSeason]])</f>
        <v>17</v>
      </c>
      <c r="D9042">
        <v>8</v>
      </c>
      <c r="E9042" cm="1">
        <f t="array" ref="E9042">_xlfn.XLOOKUP(Table1[[#This Row],[ScheduleWeekWritten]],Table3[Game],100+Table3[Increase],Table1[[#This Row],[ScheduleWeekWritten]])</f>
        <v>8</v>
      </c>
      <c r="F9042" t="b">
        <v>0</v>
      </c>
      <c r="G9042" t="s">
        <v>152</v>
      </c>
      <c r="H9042">
        <v>14</v>
      </c>
      <c r="I9042">
        <v>35</v>
      </c>
      <c r="J9042" t="s">
        <v>67</v>
      </c>
      <c r="K9042" t="s">
        <v>162</v>
      </c>
      <c r="L9042" t="str">
        <f>_xlfn.XLOOKUP(Table1[[#This Row],[TeamFavoriteID]],Table2[team_id],Table2[team_name],_xlfn.XLOOKUP(Table1[[#This Row],[TeamFavoriteID]],Table2[team_id_pfr],Table2[team_name],"Even"))</f>
        <v>Carolina Panthers</v>
      </c>
      <c r="M9042">
        <v>-5.5</v>
      </c>
      <c r="N9042">
        <f>IF(Table1[[#This Row],[TeamFavorite]]=Table1[[#This Row],[TeamHome]],Table1[[#This Row],[ScoreAway]]-Table1[[#This Row],[ScoreHome]],Table1[[#This Row],[ScoreHome]]-Table1[[#This Row],[ScoreAway]])</f>
        <v>21</v>
      </c>
      <c r="O9042">
        <f>IF(Table1[[#This Row],[SpreadActual]]&lt;Table1[[#This Row],[SpreadFavorite]],1,0)</f>
        <v>0</v>
      </c>
      <c r="P9042">
        <v>40.5</v>
      </c>
      <c r="Q9042" t="s">
        <v>160</v>
      </c>
      <c r="R9042" t="b">
        <v>0</v>
      </c>
      <c r="S9042">
        <v>52</v>
      </c>
      <c r="T9042">
        <v>7</v>
      </c>
      <c r="U9042">
        <v>54</v>
      </c>
    </row>
    <row r="9043" spans="1:22" x14ac:dyDescent="0.2">
      <c r="A9043" s="1">
        <v>39019</v>
      </c>
      <c r="B9043">
        <v>2006</v>
      </c>
      <c r="C9043">
        <f>_xlfn.MAXIFS(Table1[ScheduleWeekWritten],Table1[ScheduleSeason],Table1[[#This Row],[ScheduleSeason]])</f>
        <v>17</v>
      </c>
      <c r="D9043">
        <v>8</v>
      </c>
      <c r="E9043" cm="1">
        <f t="array" ref="E9043">_xlfn.XLOOKUP(Table1[[#This Row],[ScheduleWeekWritten]],Table3[Game],100+Table3[Increase],Table1[[#This Row],[ScheduleWeekWritten]])</f>
        <v>8</v>
      </c>
      <c r="F9043" t="b">
        <v>0</v>
      </c>
      <c r="G9043" t="s">
        <v>46</v>
      </c>
      <c r="H9043">
        <v>41</v>
      </c>
      <c r="I9043">
        <v>10</v>
      </c>
      <c r="J9043" t="s">
        <v>53</v>
      </c>
      <c r="K9043" t="s">
        <v>47</v>
      </c>
      <c r="L9043" t="str">
        <f>_xlfn.XLOOKUP(Table1[[#This Row],[TeamFavoriteID]],Table2[team_id],Table2[team_name],_xlfn.XLOOKUP(Table1[[#This Row],[TeamFavoriteID]],Table2[team_id_pfr],Table2[team_name],"Even"))</f>
        <v>Chicago Bears</v>
      </c>
      <c r="M9043">
        <v>-16.5</v>
      </c>
      <c r="N9043">
        <f>IF(Table1[[#This Row],[TeamFavorite]]=Table1[[#This Row],[TeamHome]],Table1[[#This Row],[ScoreAway]]-Table1[[#This Row],[ScoreHome]],Table1[[#This Row],[ScoreHome]]-Table1[[#This Row],[ScoreAway]])</f>
        <v>-31</v>
      </c>
      <c r="O9043">
        <f>IF(Table1[[#This Row],[SpreadActual]]&lt;Table1[[#This Row],[SpreadFavorite]],1,0)</f>
        <v>1</v>
      </c>
      <c r="P9043">
        <v>42</v>
      </c>
      <c r="Q9043" t="s">
        <v>114</v>
      </c>
      <c r="R9043" t="b">
        <v>0</v>
      </c>
      <c r="S9043">
        <v>43</v>
      </c>
      <c r="T9043">
        <v>11</v>
      </c>
      <c r="U9043">
        <v>47</v>
      </c>
    </row>
    <row r="9044" spans="1:22" x14ac:dyDescent="0.2">
      <c r="A9044" s="1">
        <v>39019</v>
      </c>
      <c r="B9044">
        <v>2006</v>
      </c>
      <c r="C9044">
        <f>_xlfn.MAXIFS(Table1[ScheduleWeekWritten],Table1[ScheduleSeason],Table1[[#This Row],[ScheduleSeason]])</f>
        <v>17</v>
      </c>
      <c r="D9044">
        <v>8</v>
      </c>
      <c r="E9044" cm="1">
        <f t="array" ref="E9044">_xlfn.XLOOKUP(Table1[[#This Row],[ScheduleWeekWritten]],Table3[Game],100+Table3[Increase],Table1[[#This Row],[ScheduleWeekWritten]])</f>
        <v>8</v>
      </c>
      <c r="F9044" t="b">
        <v>0</v>
      </c>
      <c r="G9044" t="s">
        <v>101</v>
      </c>
      <c r="H9044">
        <v>27</v>
      </c>
      <c r="I9044">
        <v>29</v>
      </c>
      <c r="J9044" t="s">
        <v>38</v>
      </c>
      <c r="K9044" t="s">
        <v>104</v>
      </c>
      <c r="L9044" t="str">
        <f>_xlfn.XLOOKUP(Table1[[#This Row],[TeamFavoriteID]],Table2[team_id],Table2[team_name],_xlfn.XLOOKUP(Table1[[#This Row],[TeamFavoriteID]],Table2[team_id_pfr],Table2[team_name],"Even"))</f>
        <v>Cincinnati Bengals</v>
      </c>
      <c r="M9044">
        <v>-4.5</v>
      </c>
      <c r="N9044">
        <f>IF(Table1[[#This Row],[TeamFavorite]]=Table1[[#This Row],[TeamHome]],Table1[[#This Row],[ScoreAway]]-Table1[[#This Row],[ScoreHome]],Table1[[#This Row],[ScoreHome]]-Table1[[#This Row],[ScoreAway]])</f>
        <v>2</v>
      </c>
      <c r="O9044">
        <f>IF(Table1[[#This Row],[SpreadActual]]&lt;Table1[[#This Row],[SpreadFavorite]],1,0)</f>
        <v>0</v>
      </c>
      <c r="P9044">
        <v>46.5</v>
      </c>
      <c r="Q9044" t="s">
        <v>173</v>
      </c>
      <c r="R9044" t="b">
        <v>0</v>
      </c>
      <c r="S9044">
        <v>50</v>
      </c>
      <c r="T9044">
        <v>11</v>
      </c>
      <c r="U9044">
        <v>46</v>
      </c>
    </row>
    <row r="9045" spans="1:22" x14ac:dyDescent="0.2">
      <c r="A9045" s="1">
        <v>39019</v>
      </c>
      <c r="B9045">
        <v>2006</v>
      </c>
      <c r="C9045">
        <f>_xlfn.MAXIFS(Table1[ScheduleWeekWritten],Table1[ScheduleSeason],Table1[[#This Row],[ScheduleSeason]])</f>
        <v>17</v>
      </c>
      <c r="D9045">
        <v>8</v>
      </c>
      <c r="E9045" cm="1">
        <f t="array" ref="E9045">_xlfn.XLOOKUP(Table1[[#This Row],[ScheduleWeekWritten]],Table3[Game],100+Table3[Increase],Table1[[#This Row],[ScheduleWeekWritten]])</f>
        <v>8</v>
      </c>
      <c r="F9045" t="b">
        <v>0</v>
      </c>
      <c r="G9045" t="s">
        <v>62</v>
      </c>
      <c r="H9045">
        <v>20</v>
      </c>
      <c r="I9045">
        <v>13</v>
      </c>
      <c r="J9045" t="s">
        <v>31</v>
      </c>
      <c r="K9045" t="s">
        <v>63</v>
      </c>
      <c r="L9045" t="str">
        <f>_xlfn.XLOOKUP(Table1[[#This Row],[TeamFavoriteID]],Table2[team_id],Table2[team_name],_xlfn.XLOOKUP(Table1[[#This Row],[TeamFavoriteID]],Table2[team_id_pfr],Table2[team_name],"Even"))</f>
        <v>Cleveland Browns</v>
      </c>
      <c r="M9045">
        <v>-1.5</v>
      </c>
      <c r="N9045">
        <f>IF(Table1[[#This Row],[TeamFavorite]]=Table1[[#This Row],[TeamHome]],Table1[[#This Row],[ScoreAway]]-Table1[[#This Row],[ScoreHome]],Table1[[#This Row],[ScoreHome]]-Table1[[#This Row],[ScoreAway]])</f>
        <v>-7</v>
      </c>
      <c r="O9045">
        <f>IF(Table1[[#This Row],[SpreadActual]]&lt;Table1[[#This Row],[SpreadFavorite]],1,0)</f>
        <v>1</v>
      </c>
      <c r="P9045">
        <v>37.5</v>
      </c>
      <c r="Q9045" t="s">
        <v>170</v>
      </c>
      <c r="R9045" t="b">
        <v>0</v>
      </c>
      <c r="S9045">
        <v>42</v>
      </c>
      <c r="T9045">
        <v>19</v>
      </c>
      <c r="U9045">
        <v>54</v>
      </c>
    </row>
    <row r="9046" spans="1:22" x14ac:dyDescent="0.2">
      <c r="A9046" s="1">
        <v>39019</v>
      </c>
      <c r="B9046">
        <v>2006</v>
      </c>
      <c r="C9046">
        <f>_xlfn.MAXIFS(Table1[ScheduleWeekWritten],Table1[ScheduleSeason],Table1[[#This Row],[ScheduleSeason]])</f>
        <v>17</v>
      </c>
      <c r="D9046">
        <v>8</v>
      </c>
      <c r="E9046" cm="1">
        <f t="array" ref="E9046">_xlfn.XLOOKUP(Table1[[#This Row],[ScheduleWeekWritten]],Table3[Game],100+Table3[Increase],Table1[[#This Row],[ScheduleWeekWritten]])</f>
        <v>8</v>
      </c>
      <c r="F9046" t="b">
        <v>0</v>
      </c>
      <c r="G9046" t="s">
        <v>24</v>
      </c>
      <c r="H9046">
        <v>31</v>
      </c>
      <c r="I9046">
        <v>34</v>
      </c>
      <c r="J9046" t="s">
        <v>140</v>
      </c>
      <c r="K9046" t="s">
        <v>88</v>
      </c>
      <c r="L9046" t="str">
        <f>_xlfn.XLOOKUP(Table1[[#This Row],[TeamFavoriteID]],Table2[team_id],Table2[team_name],_xlfn.XLOOKUP(Table1[[#This Row],[TeamFavoriteID]],Table2[team_id_pfr],Table2[team_name],"Even"))</f>
        <v>Denver Broncos</v>
      </c>
      <c r="M9046">
        <v>-3</v>
      </c>
      <c r="N9046">
        <f>IF(Table1[[#This Row],[TeamFavorite]]=Table1[[#This Row],[TeamHome]],Table1[[#This Row],[ScoreAway]]-Table1[[#This Row],[ScoreHome]],Table1[[#This Row],[ScoreHome]]-Table1[[#This Row],[ScoreAway]])</f>
        <v>3</v>
      </c>
      <c r="O9046">
        <f>IF(Table1[[#This Row],[SpreadActual]]&lt;Table1[[#This Row],[SpreadFavorite]],1,0)</f>
        <v>0</v>
      </c>
      <c r="P9046">
        <v>39.5</v>
      </c>
      <c r="Q9046" t="s">
        <v>174</v>
      </c>
      <c r="R9046" t="b">
        <v>0</v>
      </c>
      <c r="S9046">
        <v>55</v>
      </c>
      <c r="T9046">
        <v>14</v>
      </c>
      <c r="U9046">
        <v>26</v>
      </c>
    </row>
    <row r="9047" spans="1:22" x14ac:dyDescent="0.2">
      <c r="A9047" s="1">
        <v>39019</v>
      </c>
      <c r="B9047">
        <v>2006</v>
      </c>
      <c r="C9047">
        <f>_xlfn.MAXIFS(Table1[ScheduleWeekWritten],Table1[ScheduleSeason],Table1[[#This Row],[ScheduleSeason]])</f>
        <v>17</v>
      </c>
      <c r="D9047">
        <v>8</v>
      </c>
      <c r="E9047" cm="1">
        <f t="array" ref="E9047">_xlfn.XLOOKUP(Table1[[#This Row],[ScheduleWeekWritten]],Table3[Game],100+Table3[Increase],Table1[[#This Row],[ScheduleWeekWritten]])</f>
        <v>8</v>
      </c>
      <c r="F9047" t="b">
        <v>0</v>
      </c>
      <c r="G9047" t="s">
        <v>33</v>
      </c>
      <c r="H9047">
        <v>31</v>
      </c>
      <c r="I9047">
        <v>14</v>
      </c>
      <c r="J9047" t="s">
        <v>149</v>
      </c>
      <c r="K9047" t="s">
        <v>35</v>
      </c>
      <c r="L9047" t="str">
        <f>_xlfn.XLOOKUP(Table1[[#This Row],[TeamFavoriteID]],Table2[team_id],Table2[team_name],_xlfn.XLOOKUP(Table1[[#This Row],[TeamFavoriteID]],Table2[team_id_pfr],Table2[team_name],"Even"))</f>
        <v>Green Bay Packers</v>
      </c>
      <c r="M9047">
        <v>-4</v>
      </c>
      <c r="N9047">
        <f>IF(Table1[[#This Row],[TeamFavorite]]=Table1[[#This Row],[TeamHome]],Table1[[#This Row],[ScoreAway]]-Table1[[#This Row],[ScoreHome]],Table1[[#This Row],[ScoreHome]]-Table1[[#This Row],[ScoreAway]])</f>
        <v>-17</v>
      </c>
      <c r="O9047">
        <f>IF(Table1[[#This Row],[SpreadActual]]&lt;Table1[[#This Row],[SpreadFavorite]],1,0)</f>
        <v>1</v>
      </c>
      <c r="P9047">
        <v>45.5</v>
      </c>
      <c r="Q9047" t="s">
        <v>82</v>
      </c>
      <c r="R9047" t="b">
        <v>0</v>
      </c>
      <c r="S9047">
        <v>39</v>
      </c>
      <c r="T9047">
        <v>13</v>
      </c>
      <c r="U9047">
        <v>48</v>
      </c>
    </row>
    <row r="9048" spans="1:22" x14ac:dyDescent="0.2">
      <c r="A9048" s="1">
        <v>39019</v>
      </c>
      <c r="B9048">
        <v>2006</v>
      </c>
      <c r="C9048">
        <f>_xlfn.MAXIFS(Table1[ScheduleWeekWritten],Table1[ScheduleSeason],Table1[[#This Row],[ScheduleSeason]])</f>
        <v>17</v>
      </c>
      <c r="D9048">
        <v>8</v>
      </c>
      <c r="E9048" cm="1">
        <f t="array" ref="E9048">_xlfn.XLOOKUP(Table1[[#This Row],[ScheduleWeekWritten]],Table3[Game],100+Table3[Increase],Table1[[#This Row],[ScheduleWeekWritten]])</f>
        <v>8</v>
      </c>
      <c r="F9048" t="b">
        <v>0</v>
      </c>
      <c r="G9048" t="s">
        <v>42</v>
      </c>
      <c r="H9048">
        <v>35</v>
      </c>
      <c r="I9048">
        <v>28</v>
      </c>
      <c r="J9048" t="s">
        <v>128</v>
      </c>
      <c r="K9048" t="s">
        <v>75</v>
      </c>
      <c r="L9048" t="str">
        <f>_xlfn.XLOOKUP(Table1[[#This Row],[TeamFavoriteID]],Table2[team_id],Table2[team_name],_xlfn.XLOOKUP(Table1[[#This Row],[TeamFavoriteID]],Table2[team_id_pfr],Table2[team_name],"Even"))</f>
        <v>Kansas City Chiefs</v>
      </c>
      <c r="M9048">
        <v>-5</v>
      </c>
      <c r="N9048">
        <f>IF(Table1[[#This Row],[TeamFavorite]]=Table1[[#This Row],[TeamHome]],Table1[[#This Row],[ScoreAway]]-Table1[[#This Row],[ScoreHome]],Table1[[#This Row],[ScoreHome]]-Table1[[#This Row],[ScoreAway]])</f>
        <v>-7</v>
      </c>
      <c r="O9048">
        <f>IF(Table1[[#This Row],[SpreadActual]]&lt;Table1[[#This Row],[SpreadFavorite]],1,0)</f>
        <v>1</v>
      </c>
      <c r="P9048">
        <v>37</v>
      </c>
      <c r="Q9048" t="s">
        <v>117</v>
      </c>
      <c r="R9048" t="b">
        <v>0</v>
      </c>
      <c r="S9048">
        <v>58</v>
      </c>
      <c r="T9048">
        <v>11</v>
      </c>
      <c r="U9048">
        <v>50</v>
      </c>
    </row>
    <row r="9049" spans="1:22" x14ac:dyDescent="0.2">
      <c r="A9049" s="1">
        <v>39019</v>
      </c>
      <c r="B9049">
        <v>2006</v>
      </c>
      <c r="C9049">
        <f>_xlfn.MAXIFS(Table1[ScheduleWeekWritten],Table1[ScheduleSeason],Table1[[#This Row],[ScheduleSeason]])</f>
        <v>17</v>
      </c>
      <c r="D9049">
        <v>8</v>
      </c>
      <c r="E9049" cm="1">
        <f t="array" ref="E9049">_xlfn.XLOOKUP(Table1[[#This Row],[ScheduleWeekWritten]],Table3[Game],100+Table3[Increase],Table1[[#This Row],[ScheduleWeekWritten]])</f>
        <v>8</v>
      </c>
      <c r="F9049" t="b">
        <v>0</v>
      </c>
      <c r="G9049" t="s">
        <v>95</v>
      </c>
      <c r="H9049">
        <v>22</v>
      </c>
      <c r="I9049">
        <v>35</v>
      </c>
      <c r="J9049" t="s">
        <v>158</v>
      </c>
      <c r="K9049" t="s">
        <v>98</v>
      </c>
      <c r="L9049" t="str">
        <f>_xlfn.XLOOKUP(Table1[[#This Row],[TeamFavoriteID]],Table2[team_id],Table2[team_name],_xlfn.XLOOKUP(Table1[[#This Row],[TeamFavoriteID]],Table2[team_id_pfr],Table2[team_name],"Even"))</f>
        <v>New Orleans Saints</v>
      </c>
      <c r="M9049">
        <v>-2</v>
      </c>
      <c r="N9049">
        <f>IF(Table1[[#This Row],[TeamFavorite]]=Table1[[#This Row],[TeamHome]],Table1[[#This Row],[ScoreAway]]-Table1[[#This Row],[ScoreHome]],Table1[[#This Row],[ScoreHome]]-Table1[[#This Row],[ScoreAway]])</f>
        <v>13</v>
      </c>
      <c r="O9049">
        <f>IF(Table1[[#This Row],[SpreadActual]]&lt;Table1[[#This Row],[SpreadFavorite]],1,0)</f>
        <v>0</v>
      </c>
      <c r="P9049">
        <v>37</v>
      </c>
      <c r="Q9049" t="s">
        <v>124</v>
      </c>
      <c r="R9049" t="b">
        <v>0</v>
      </c>
      <c r="S9049">
        <v>72</v>
      </c>
      <c r="T9049">
        <v>0</v>
      </c>
      <c r="V9049" t="s">
        <v>103</v>
      </c>
    </row>
    <row r="9050" spans="1:22" x14ac:dyDescent="0.2">
      <c r="A9050" s="1">
        <v>39019</v>
      </c>
      <c r="B9050">
        <v>2006</v>
      </c>
      <c r="C9050">
        <f>_xlfn.MAXIFS(Table1[ScheduleWeekWritten],Table1[ScheduleSeason],Table1[[#This Row],[ScheduleSeason]])</f>
        <v>17</v>
      </c>
      <c r="D9050">
        <v>8</v>
      </c>
      <c r="E9050" cm="1">
        <f t="array" ref="E9050">_xlfn.XLOOKUP(Table1[[#This Row],[ScheduleWeekWritten]],Table3[Game],100+Table3[Increase],Table1[[#This Row],[ScheduleWeekWritten]])</f>
        <v>8</v>
      </c>
      <c r="F9050" t="b">
        <v>0</v>
      </c>
      <c r="G9050" t="s">
        <v>50</v>
      </c>
      <c r="H9050">
        <v>17</v>
      </c>
      <c r="I9050">
        <v>3</v>
      </c>
      <c r="J9050" t="s">
        <v>127</v>
      </c>
      <c r="K9050" t="s">
        <v>90</v>
      </c>
      <c r="L9050" t="str">
        <f>_xlfn.XLOOKUP(Table1[[#This Row],[TeamFavoriteID]],Table2[team_id],Table2[team_name],_xlfn.XLOOKUP(Table1[[#This Row],[TeamFavoriteID]],Table2[team_id_pfr],Table2[team_name],"Even"))</f>
        <v>New York Giants</v>
      </c>
      <c r="M9050">
        <v>-9.5</v>
      </c>
      <c r="N9050">
        <f>IF(Table1[[#This Row],[TeamFavorite]]=Table1[[#This Row],[TeamHome]],Table1[[#This Row],[ScoreAway]]-Table1[[#This Row],[ScoreHome]],Table1[[#This Row],[ScoreHome]]-Table1[[#This Row],[ScoreAway]])</f>
        <v>-14</v>
      </c>
      <c r="O9050">
        <f>IF(Table1[[#This Row],[SpreadActual]]&lt;Table1[[#This Row],[SpreadFavorite]],1,0)</f>
        <v>1</v>
      </c>
      <c r="P9050">
        <v>36</v>
      </c>
      <c r="Q9050" t="s">
        <v>126</v>
      </c>
      <c r="R9050" t="b">
        <v>0</v>
      </c>
      <c r="S9050">
        <v>50</v>
      </c>
      <c r="T9050">
        <v>24</v>
      </c>
      <c r="U9050">
        <v>37</v>
      </c>
    </row>
    <row r="9051" spans="1:22" x14ac:dyDescent="0.2">
      <c r="A9051" s="1">
        <v>39019</v>
      </c>
      <c r="B9051">
        <v>2006</v>
      </c>
      <c r="C9051">
        <f>_xlfn.MAXIFS(Table1[ScheduleWeekWritten],Table1[ScheduleSeason],Table1[[#This Row],[ScheduleSeason]])</f>
        <v>17</v>
      </c>
      <c r="D9051">
        <v>8</v>
      </c>
      <c r="E9051" cm="1">
        <f t="array" ref="E9051">_xlfn.XLOOKUP(Table1[[#This Row],[ScheduleWeekWritten]],Table3[Game],100+Table3[Increase],Table1[[#This Row],[ScheduleWeekWritten]])</f>
        <v>8</v>
      </c>
      <c r="F9051" t="b">
        <v>0</v>
      </c>
      <c r="G9051" t="s">
        <v>20</v>
      </c>
      <c r="H9051">
        <v>20</v>
      </c>
      <c r="I9051">
        <v>13</v>
      </c>
      <c r="J9051" t="s">
        <v>49</v>
      </c>
      <c r="K9051" t="s">
        <v>51</v>
      </c>
      <c r="L9051" t="str">
        <f>_xlfn.XLOOKUP(Table1[[#This Row],[TeamFavoriteID]],Table2[team_id],Table2[team_name],_xlfn.XLOOKUP(Table1[[#This Row],[TeamFavoriteID]],Table2[team_id_pfr],Table2[team_name],"Even"))</f>
        <v>Pittsburgh Steelers</v>
      </c>
      <c r="M9051">
        <v>-9</v>
      </c>
      <c r="N9051">
        <f>IF(Table1[[#This Row],[TeamFavorite]]=Table1[[#This Row],[TeamHome]],Table1[[#This Row],[ScoreAway]]-Table1[[#This Row],[ScoreHome]],Table1[[#This Row],[ScoreHome]]-Table1[[#This Row],[ScoreAway]])</f>
        <v>7</v>
      </c>
      <c r="O9051">
        <f>IF(Table1[[#This Row],[SpreadActual]]&lt;Table1[[#This Row],[SpreadFavorite]],1,0)</f>
        <v>0</v>
      </c>
      <c r="P9051">
        <v>38.5</v>
      </c>
      <c r="Q9051" t="s">
        <v>76</v>
      </c>
      <c r="R9051" t="b">
        <v>0</v>
      </c>
      <c r="S9051">
        <v>57</v>
      </c>
      <c r="T9051">
        <v>8</v>
      </c>
      <c r="U9051">
        <v>70</v>
      </c>
    </row>
    <row r="9052" spans="1:22" x14ac:dyDescent="0.2">
      <c r="A9052" s="1">
        <v>39019</v>
      </c>
      <c r="B9052">
        <v>2006</v>
      </c>
      <c r="C9052">
        <f>_xlfn.MAXIFS(Table1[ScheduleWeekWritten],Table1[ScheduleSeason],Table1[[#This Row],[ScheduleSeason]])</f>
        <v>17</v>
      </c>
      <c r="D9052">
        <v>8</v>
      </c>
      <c r="E9052" cm="1">
        <f t="array" ref="E9052">_xlfn.XLOOKUP(Table1[[#This Row],[ScheduleWeekWritten]],Table3[Game],100+Table3[Increase],Table1[[#This Row],[ScheduleWeekWritten]])</f>
        <v>8</v>
      </c>
      <c r="F9052" t="b">
        <v>0</v>
      </c>
      <c r="G9052" t="s">
        <v>58</v>
      </c>
      <c r="H9052">
        <v>6</v>
      </c>
      <c r="I9052">
        <v>13</v>
      </c>
      <c r="J9052" t="s">
        <v>154</v>
      </c>
      <c r="K9052" t="s">
        <v>77</v>
      </c>
      <c r="L9052" t="str">
        <f>_xlfn.XLOOKUP(Table1[[#This Row],[TeamFavoriteID]],Table2[team_id],Table2[team_name],_xlfn.XLOOKUP(Table1[[#This Row],[TeamFavoriteID]],Table2[team_id_pfr],Table2[team_name],"Even"))</f>
        <v>Philadelphia Eagles</v>
      </c>
      <c r="M9052">
        <v>-8</v>
      </c>
      <c r="N9052">
        <f>IF(Table1[[#This Row],[TeamFavorite]]=Table1[[#This Row],[TeamHome]],Table1[[#This Row],[ScoreAway]]-Table1[[#This Row],[ScoreHome]],Table1[[#This Row],[ScoreHome]]-Table1[[#This Row],[ScoreAway]])</f>
        <v>7</v>
      </c>
      <c r="O9052">
        <f>IF(Table1[[#This Row],[SpreadActual]]&lt;Table1[[#This Row],[SpreadFavorite]],1,0)</f>
        <v>0</v>
      </c>
      <c r="P9052">
        <v>39</v>
      </c>
      <c r="Q9052" t="s">
        <v>183</v>
      </c>
      <c r="R9052" t="b">
        <v>0</v>
      </c>
      <c r="S9052">
        <v>49</v>
      </c>
      <c r="T9052">
        <v>26</v>
      </c>
      <c r="U9052">
        <v>38</v>
      </c>
    </row>
    <row r="9053" spans="1:22" x14ac:dyDescent="0.2">
      <c r="A9053" s="1">
        <v>39019</v>
      </c>
      <c r="B9053">
        <v>2006</v>
      </c>
      <c r="C9053">
        <f>_xlfn.MAXIFS(Table1[ScheduleWeekWritten],Table1[ScheduleSeason],Table1[[#This Row],[ScheduleSeason]])</f>
        <v>17</v>
      </c>
      <c r="D9053">
        <v>8</v>
      </c>
      <c r="E9053" cm="1">
        <f t="array" ref="E9053">_xlfn.XLOOKUP(Table1[[#This Row],[ScheduleWeekWritten]],Table3[Game],100+Table3[Increase],Table1[[#This Row],[ScheduleWeekWritten]])</f>
        <v>8</v>
      </c>
      <c r="F9053" t="b">
        <v>0</v>
      </c>
      <c r="G9053" t="s">
        <v>27</v>
      </c>
      <c r="H9053">
        <v>38</v>
      </c>
      <c r="I9053">
        <v>24</v>
      </c>
      <c r="J9053" t="s">
        <v>153</v>
      </c>
      <c r="K9053" t="s">
        <v>29</v>
      </c>
      <c r="L9053" t="str">
        <f>_xlfn.XLOOKUP(Table1[[#This Row],[TeamFavoriteID]],Table2[team_id],Table2[team_name],_xlfn.XLOOKUP(Table1[[#This Row],[TeamFavoriteID]],Table2[team_id_pfr],Table2[team_name],"Even"))</f>
        <v>Los Angeles Chargers</v>
      </c>
      <c r="M9053">
        <v>-9</v>
      </c>
      <c r="N9053">
        <f>IF(Table1[[#This Row],[TeamFavorite]]=Table1[[#This Row],[TeamHome]],Table1[[#This Row],[ScoreAway]]-Table1[[#This Row],[ScoreHome]],Table1[[#This Row],[ScoreHome]]-Table1[[#This Row],[ScoreAway]])</f>
        <v>14</v>
      </c>
      <c r="O9053">
        <f>IF(Table1[[#This Row],[SpreadActual]]&lt;Table1[[#This Row],[SpreadFavorite]],1,0)</f>
        <v>0</v>
      </c>
      <c r="P9053">
        <v>46</v>
      </c>
      <c r="Q9053" t="s">
        <v>94</v>
      </c>
      <c r="R9053" t="b">
        <v>0</v>
      </c>
      <c r="S9053">
        <v>64</v>
      </c>
      <c r="T9053">
        <v>5</v>
      </c>
      <c r="U9053">
        <v>73</v>
      </c>
    </row>
    <row r="9054" spans="1:22" x14ac:dyDescent="0.2">
      <c r="A9054" s="1">
        <v>39019</v>
      </c>
      <c r="B9054">
        <v>2006</v>
      </c>
      <c r="C9054">
        <f>_xlfn.MAXIFS(Table1[ScheduleWeekWritten],Table1[ScheduleSeason],Table1[[#This Row],[ScheduleSeason]])</f>
        <v>17</v>
      </c>
      <c r="D9054">
        <v>8</v>
      </c>
      <c r="E9054" cm="1">
        <f t="array" ref="E9054">_xlfn.XLOOKUP(Table1[[#This Row],[ScheduleWeekWritten]],Table3[Game],100+Table3[Increase],Table1[[#This Row],[ScheduleWeekWritten]])</f>
        <v>8</v>
      </c>
      <c r="F9054" t="b">
        <v>0</v>
      </c>
      <c r="G9054" t="s">
        <v>171</v>
      </c>
      <c r="H9054">
        <v>28</v>
      </c>
      <c r="I9054">
        <v>22</v>
      </c>
      <c r="J9054" t="s">
        <v>177</v>
      </c>
      <c r="K9054" t="s">
        <v>25</v>
      </c>
      <c r="L9054" t="str">
        <f>_xlfn.XLOOKUP(Table1[[#This Row],[TeamFavoriteID]],Table2[team_id],Table2[team_name],_xlfn.XLOOKUP(Table1[[#This Row],[TeamFavoriteID]],Table2[team_id_pfr],Table2[team_name],"Even"))</f>
        <v>Houston Oilers</v>
      </c>
      <c r="M9054">
        <v>-3</v>
      </c>
      <c r="N9054">
        <f>IF(Table1[[#This Row],[TeamFavorite]]=Table1[[#This Row],[TeamHome]],Table1[[#This Row],[ScoreAway]]-Table1[[#This Row],[ScoreHome]],Table1[[#This Row],[ScoreHome]]-Table1[[#This Row],[ScoreAway]])</f>
        <v>6</v>
      </c>
      <c r="O9054">
        <f>IF(Table1[[#This Row],[SpreadActual]]&lt;Table1[[#This Row],[SpreadFavorite]],1,0)</f>
        <v>0</v>
      </c>
      <c r="P9054">
        <v>42</v>
      </c>
      <c r="Q9054" t="s">
        <v>172</v>
      </c>
      <c r="R9054" t="b">
        <v>0</v>
      </c>
      <c r="S9054">
        <v>59</v>
      </c>
      <c r="T9054">
        <v>8</v>
      </c>
      <c r="U9054">
        <v>41</v>
      </c>
    </row>
    <row r="9055" spans="1:22" x14ac:dyDescent="0.2">
      <c r="A9055" s="1">
        <v>39020</v>
      </c>
      <c r="B9055">
        <v>2006</v>
      </c>
      <c r="C9055">
        <f>_xlfn.MAXIFS(Table1[ScheduleWeekWritten],Table1[ScheduleSeason],Table1[[#This Row],[ScheduleSeason]])</f>
        <v>17</v>
      </c>
      <c r="D9055">
        <v>8</v>
      </c>
      <c r="E9055" cm="1">
        <f t="array" ref="E9055">_xlfn.XLOOKUP(Table1[[#This Row],[ScheduleWeekWritten]],Table3[Game],100+Table3[Increase],Table1[[#This Row],[ScheduleWeekWritten]])</f>
        <v>8</v>
      </c>
      <c r="F9055" t="b">
        <v>0</v>
      </c>
      <c r="G9055" t="s">
        <v>54</v>
      </c>
      <c r="H9055">
        <v>7</v>
      </c>
      <c r="I9055">
        <v>31</v>
      </c>
      <c r="J9055" t="s">
        <v>115</v>
      </c>
      <c r="K9055" t="s">
        <v>70</v>
      </c>
      <c r="L9055" t="str">
        <f>_xlfn.XLOOKUP(Table1[[#This Row],[TeamFavoriteID]],Table2[team_id],Table2[team_name],_xlfn.XLOOKUP(Table1[[#This Row],[TeamFavoriteID]],Table2[team_id_pfr],Table2[team_name],"Even"))</f>
        <v>Boston Patriots</v>
      </c>
      <c r="M9055">
        <v>-2.5</v>
      </c>
      <c r="N9055">
        <f>IF(Table1[[#This Row],[TeamFavorite]]=Table1[[#This Row],[TeamHome]],Table1[[#This Row],[ScoreAway]]-Table1[[#This Row],[ScoreHome]],Table1[[#This Row],[ScoreHome]]-Table1[[#This Row],[ScoreAway]])</f>
        <v>-24</v>
      </c>
      <c r="O9055">
        <f>IF(Table1[[#This Row],[SpreadActual]]&lt;Table1[[#This Row],[SpreadFavorite]],1,0)</f>
        <v>1</v>
      </c>
      <c r="P9055">
        <v>39.5</v>
      </c>
      <c r="Q9055" t="s">
        <v>137</v>
      </c>
      <c r="R9055" t="b">
        <v>0</v>
      </c>
      <c r="S9055">
        <v>72</v>
      </c>
      <c r="T9055">
        <v>0</v>
      </c>
      <c r="V9055" t="s">
        <v>103</v>
      </c>
    </row>
    <row r="9056" spans="1:22" x14ac:dyDescent="0.2">
      <c r="A9056" s="1">
        <v>39026</v>
      </c>
      <c r="B9056">
        <v>2006</v>
      </c>
      <c r="C9056">
        <f>_xlfn.MAXIFS(Table1[ScheduleWeekWritten],Table1[ScheduleSeason],Table1[[#This Row],[ScheduleSeason]])</f>
        <v>17</v>
      </c>
      <c r="D9056">
        <v>9</v>
      </c>
      <c r="E9056" cm="1">
        <f t="array" ref="E9056">_xlfn.XLOOKUP(Table1[[#This Row],[ScheduleWeekWritten]],Table3[Game],100+Table3[Increase],Table1[[#This Row],[ScheduleWeekWritten]])</f>
        <v>9</v>
      </c>
      <c r="F9056" t="b">
        <v>0</v>
      </c>
      <c r="G9056" t="s">
        <v>158</v>
      </c>
      <c r="H9056">
        <v>26</v>
      </c>
      <c r="I9056">
        <v>20</v>
      </c>
      <c r="J9056" t="s">
        <v>101</v>
      </c>
      <c r="K9056" t="s">
        <v>159</v>
      </c>
      <c r="L9056" t="str">
        <f>_xlfn.XLOOKUP(Table1[[#This Row],[TeamFavoriteID]],Table2[team_id],Table2[team_name],_xlfn.XLOOKUP(Table1[[#This Row],[TeamFavoriteID]],Table2[team_id_pfr],Table2[team_name],"Even"))</f>
        <v>Baltimore Ravens</v>
      </c>
      <c r="M9056">
        <v>-3</v>
      </c>
      <c r="N9056">
        <f>IF(Table1[[#This Row],[TeamFavorite]]=Table1[[#This Row],[TeamHome]],Table1[[#This Row],[ScoreAway]]-Table1[[#This Row],[ScoreHome]],Table1[[#This Row],[ScoreHome]]-Table1[[#This Row],[ScoreAway]])</f>
        <v>-6</v>
      </c>
      <c r="O9056">
        <f>IF(Table1[[#This Row],[SpreadActual]]&lt;Table1[[#This Row],[SpreadFavorite]],1,0)</f>
        <v>1</v>
      </c>
      <c r="P9056">
        <v>41</v>
      </c>
      <c r="Q9056" t="s">
        <v>166</v>
      </c>
      <c r="R9056" t="b">
        <v>0</v>
      </c>
      <c r="S9056">
        <v>39</v>
      </c>
      <c r="T9056">
        <v>3</v>
      </c>
      <c r="U9056">
        <v>59</v>
      </c>
    </row>
    <row r="9057" spans="1:22" x14ac:dyDescent="0.2">
      <c r="A9057" s="1">
        <v>39026</v>
      </c>
      <c r="B9057">
        <v>2006</v>
      </c>
      <c r="C9057">
        <f>_xlfn.MAXIFS(Table1[ScheduleWeekWritten],Table1[ScheduleSeason],Table1[[#This Row],[ScheduleSeason]])</f>
        <v>17</v>
      </c>
      <c r="D9057">
        <v>9</v>
      </c>
      <c r="E9057" cm="1">
        <f t="array" ref="E9057">_xlfn.XLOOKUP(Table1[[#This Row],[ScheduleWeekWritten]],Table3[Game],100+Table3[Increase],Table1[[#This Row],[ScheduleWeekWritten]])</f>
        <v>9</v>
      </c>
      <c r="F9057" t="b">
        <v>0</v>
      </c>
      <c r="G9057" t="s">
        <v>28</v>
      </c>
      <c r="H9057">
        <v>24</v>
      </c>
      <c r="I9057">
        <v>10</v>
      </c>
      <c r="J9057" t="s">
        <v>33</v>
      </c>
      <c r="K9057" t="s">
        <v>43</v>
      </c>
      <c r="L9057" t="str">
        <f>_xlfn.XLOOKUP(Table1[[#This Row],[TeamFavoriteID]],Table2[team_id],Table2[team_name],_xlfn.XLOOKUP(Table1[[#This Row],[TeamFavoriteID]],Table2[team_id_pfr],Table2[team_name],"Even"))</f>
        <v>Buffalo Bills</v>
      </c>
      <c r="M9057">
        <v>-3</v>
      </c>
      <c r="N9057">
        <f>IF(Table1[[#This Row],[TeamFavorite]]=Table1[[#This Row],[TeamHome]],Table1[[#This Row],[ScoreAway]]-Table1[[#This Row],[ScoreHome]],Table1[[#This Row],[ScoreHome]]-Table1[[#This Row],[ScoreAway]])</f>
        <v>-14</v>
      </c>
      <c r="O9057">
        <f>IF(Table1[[#This Row],[SpreadActual]]&lt;Table1[[#This Row],[SpreadFavorite]],1,0)</f>
        <v>1</v>
      </c>
      <c r="P9057">
        <v>41</v>
      </c>
      <c r="Q9057" t="s">
        <v>123</v>
      </c>
      <c r="R9057" t="b">
        <v>0</v>
      </c>
      <c r="S9057">
        <v>42</v>
      </c>
      <c r="T9057">
        <v>9</v>
      </c>
      <c r="U9057">
        <v>60</v>
      </c>
    </row>
    <row r="9058" spans="1:22" x14ac:dyDescent="0.2">
      <c r="A9058" s="1">
        <v>39026</v>
      </c>
      <c r="B9058">
        <v>2006</v>
      </c>
      <c r="C9058">
        <f>_xlfn.MAXIFS(Table1[ScheduleWeekWritten],Table1[ScheduleSeason],Table1[[#This Row],[ScheduleSeason]])</f>
        <v>17</v>
      </c>
      <c r="D9058">
        <v>9</v>
      </c>
      <c r="E9058" cm="1">
        <f t="array" ref="E9058">_xlfn.XLOOKUP(Table1[[#This Row],[ScheduleWeekWritten]],Table3[Game],100+Table3[Increase],Table1[[#This Row],[ScheduleWeekWritten]])</f>
        <v>9</v>
      </c>
      <c r="F9058" t="b">
        <v>0</v>
      </c>
      <c r="G9058" t="s">
        <v>46</v>
      </c>
      <c r="H9058">
        <v>13</v>
      </c>
      <c r="I9058">
        <v>31</v>
      </c>
      <c r="J9058" t="s">
        <v>19</v>
      </c>
      <c r="K9058" t="s">
        <v>47</v>
      </c>
      <c r="L9058" t="str">
        <f>_xlfn.XLOOKUP(Table1[[#This Row],[TeamFavoriteID]],Table2[team_id],Table2[team_name],_xlfn.XLOOKUP(Table1[[#This Row],[TeamFavoriteID]],Table2[team_id_pfr],Table2[team_name],"Even"))</f>
        <v>Chicago Bears</v>
      </c>
      <c r="M9058">
        <v>-13.5</v>
      </c>
      <c r="N9058">
        <f>IF(Table1[[#This Row],[TeamFavorite]]=Table1[[#This Row],[TeamHome]],Table1[[#This Row],[ScoreAway]]-Table1[[#This Row],[ScoreHome]],Table1[[#This Row],[ScoreHome]]-Table1[[#This Row],[ScoreAway]])</f>
        <v>18</v>
      </c>
      <c r="O9058">
        <f>IF(Table1[[#This Row],[SpreadActual]]&lt;Table1[[#This Row],[SpreadFavorite]],1,0)</f>
        <v>0</v>
      </c>
      <c r="P9058">
        <v>37.5</v>
      </c>
      <c r="Q9058" t="s">
        <v>114</v>
      </c>
      <c r="R9058" t="b">
        <v>0</v>
      </c>
      <c r="S9058">
        <v>44</v>
      </c>
      <c r="T9058">
        <v>9</v>
      </c>
      <c r="U9058">
        <v>60</v>
      </c>
    </row>
    <row r="9059" spans="1:22" x14ac:dyDescent="0.2">
      <c r="A9059" s="1">
        <v>39026</v>
      </c>
      <c r="B9059">
        <v>2006</v>
      </c>
      <c r="C9059">
        <f>_xlfn.MAXIFS(Table1[ScheduleWeekWritten],Table1[ScheduleSeason],Table1[[#This Row],[ScheduleSeason]])</f>
        <v>17</v>
      </c>
      <c r="D9059">
        <v>9</v>
      </c>
      <c r="E9059" cm="1">
        <f t="array" ref="E9059">_xlfn.XLOOKUP(Table1[[#This Row],[ScheduleWeekWritten]],Table3[Game],100+Table3[Increase],Table1[[#This Row],[ScheduleWeekWritten]])</f>
        <v>9</v>
      </c>
      <c r="F9059" t="b">
        <v>0</v>
      </c>
      <c r="G9059" t="s">
        <v>45</v>
      </c>
      <c r="H9059">
        <v>30</v>
      </c>
      <c r="I9059">
        <v>14</v>
      </c>
      <c r="J9059" t="s">
        <v>38</v>
      </c>
      <c r="K9059" t="s">
        <v>79</v>
      </c>
      <c r="L9059" t="str">
        <f>_xlfn.XLOOKUP(Table1[[#This Row],[TeamFavoriteID]],Table2[team_id],Table2[team_name],_xlfn.XLOOKUP(Table1[[#This Row],[TeamFavoriteID]],Table2[team_id_pfr],Table2[team_name],"Even"))</f>
        <v>Detroit Lions</v>
      </c>
      <c r="M9059">
        <v>-5</v>
      </c>
      <c r="N9059">
        <f>IF(Table1[[#This Row],[TeamFavorite]]=Table1[[#This Row],[TeamHome]],Table1[[#This Row],[ScoreAway]]-Table1[[#This Row],[ScoreHome]],Table1[[#This Row],[ScoreHome]]-Table1[[#This Row],[ScoreAway]])</f>
        <v>-16</v>
      </c>
      <c r="O9059">
        <f>IF(Table1[[#This Row],[SpreadActual]]&lt;Table1[[#This Row],[SpreadFavorite]],1,0)</f>
        <v>1</v>
      </c>
      <c r="P9059">
        <v>47</v>
      </c>
      <c r="Q9059" t="s">
        <v>181</v>
      </c>
      <c r="R9059" t="b">
        <v>0</v>
      </c>
      <c r="S9059">
        <v>72</v>
      </c>
      <c r="T9059">
        <v>0</v>
      </c>
      <c r="V9059" t="s">
        <v>103</v>
      </c>
    </row>
    <row r="9060" spans="1:22" x14ac:dyDescent="0.2">
      <c r="A9060" s="1">
        <v>39026</v>
      </c>
      <c r="B9060">
        <v>2006</v>
      </c>
      <c r="C9060">
        <f>_xlfn.MAXIFS(Table1[ScheduleWeekWritten],Table1[ScheduleSeason],Table1[[#This Row],[ScheduleSeason]])</f>
        <v>17</v>
      </c>
      <c r="D9060">
        <v>9</v>
      </c>
      <c r="E9060" cm="1">
        <f t="array" ref="E9060">_xlfn.XLOOKUP(Table1[[#This Row],[ScheduleWeekWritten]],Table3[Game],100+Table3[Increase],Table1[[#This Row],[ScheduleWeekWritten]])</f>
        <v>9</v>
      </c>
      <c r="F9060" t="b">
        <v>0</v>
      </c>
      <c r="G9060" t="s">
        <v>154</v>
      </c>
      <c r="H9060">
        <v>37</v>
      </c>
      <c r="I9060">
        <v>7</v>
      </c>
      <c r="J9060" t="s">
        <v>171</v>
      </c>
      <c r="K9060" t="s">
        <v>161</v>
      </c>
      <c r="L9060" t="str">
        <f>_xlfn.XLOOKUP(Table1[[#This Row],[TeamFavoriteID]],Table2[team_id],Table2[team_name],_xlfn.XLOOKUP(Table1[[#This Row],[TeamFavoriteID]],Table2[team_id_pfr],Table2[team_name],"Even"))</f>
        <v>Jacksonville Jaguars</v>
      </c>
      <c r="M9060">
        <v>-9.5</v>
      </c>
      <c r="N9060">
        <f>IF(Table1[[#This Row],[TeamFavorite]]=Table1[[#This Row],[TeamHome]],Table1[[#This Row],[ScoreAway]]-Table1[[#This Row],[ScoreHome]],Table1[[#This Row],[ScoreHome]]-Table1[[#This Row],[ScoreAway]])</f>
        <v>-30</v>
      </c>
      <c r="O9060">
        <f>IF(Table1[[#This Row],[SpreadActual]]&lt;Table1[[#This Row],[SpreadFavorite]],1,0)</f>
        <v>1</v>
      </c>
      <c r="P9060">
        <v>37</v>
      </c>
      <c r="Q9060" t="s">
        <v>155</v>
      </c>
      <c r="R9060" t="b">
        <v>0</v>
      </c>
      <c r="S9060">
        <v>65</v>
      </c>
      <c r="T9060">
        <v>17</v>
      </c>
      <c r="U9060">
        <v>77</v>
      </c>
    </row>
    <row r="9061" spans="1:22" x14ac:dyDescent="0.2">
      <c r="A9061" s="1">
        <v>39026</v>
      </c>
      <c r="B9061">
        <v>2006</v>
      </c>
      <c r="C9061">
        <f>_xlfn.MAXIFS(Table1[ScheduleWeekWritten],Table1[ScheduleSeason],Table1[[#This Row],[ScheduleSeason]])</f>
        <v>17</v>
      </c>
      <c r="D9061">
        <v>9</v>
      </c>
      <c r="E9061" cm="1">
        <f t="array" ref="E9061">_xlfn.XLOOKUP(Table1[[#This Row],[ScheduleWeekWritten]],Table3[Game],100+Table3[Increase],Table1[[#This Row],[ScheduleWeekWritten]])</f>
        <v>9</v>
      </c>
      <c r="F9061" t="b">
        <v>0</v>
      </c>
      <c r="G9061" t="s">
        <v>115</v>
      </c>
      <c r="H9061">
        <v>20</v>
      </c>
      <c r="I9061">
        <v>27</v>
      </c>
      <c r="J9061" t="s">
        <v>140</v>
      </c>
      <c r="K9061" t="s">
        <v>70</v>
      </c>
      <c r="L9061" t="str">
        <f>_xlfn.XLOOKUP(Table1[[#This Row],[TeamFavoriteID]],Table2[team_id],Table2[team_name],_xlfn.XLOOKUP(Table1[[#This Row],[TeamFavoriteID]],Table2[team_id_pfr],Table2[team_name],"Even"))</f>
        <v>Boston Patriots</v>
      </c>
      <c r="M9061">
        <v>-2.5</v>
      </c>
      <c r="N9061">
        <f>IF(Table1[[#This Row],[TeamFavorite]]=Table1[[#This Row],[TeamHome]],Table1[[#This Row],[ScoreAway]]-Table1[[#This Row],[ScoreHome]],Table1[[#This Row],[ScoreHome]]-Table1[[#This Row],[ScoreAway]])</f>
        <v>-7</v>
      </c>
      <c r="O9061">
        <f>IF(Table1[[#This Row],[SpreadActual]]&lt;Table1[[#This Row],[SpreadFavorite]],1,0)</f>
        <v>1</v>
      </c>
      <c r="P9061">
        <v>47.5</v>
      </c>
      <c r="Q9061" t="s">
        <v>179</v>
      </c>
      <c r="R9061" t="b">
        <v>0</v>
      </c>
      <c r="S9061">
        <v>40</v>
      </c>
      <c r="T9061">
        <v>7</v>
      </c>
      <c r="U9061">
        <v>53</v>
      </c>
    </row>
    <row r="9062" spans="1:22" x14ac:dyDescent="0.2">
      <c r="A9062" s="1">
        <v>39026</v>
      </c>
      <c r="B9062">
        <v>2006</v>
      </c>
      <c r="C9062">
        <f>_xlfn.MAXIFS(Table1[ScheduleWeekWritten],Table1[ScheduleSeason],Table1[[#This Row],[ScheduleSeason]])</f>
        <v>17</v>
      </c>
      <c r="D9062">
        <v>9</v>
      </c>
      <c r="E9062" cm="1">
        <f t="array" ref="E9062">_xlfn.XLOOKUP(Table1[[#This Row],[ScheduleWeekWritten]],Table3[Game],100+Table3[Increase],Table1[[#This Row],[ScheduleWeekWritten]])</f>
        <v>9</v>
      </c>
      <c r="F9062" t="b">
        <v>0</v>
      </c>
      <c r="G9062" t="s">
        <v>50</v>
      </c>
      <c r="H9062">
        <v>14</v>
      </c>
      <c r="I9062">
        <v>10</v>
      </c>
      <c r="J9062" t="s">
        <v>177</v>
      </c>
      <c r="K9062" t="s">
        <v>90</v>
      </c>
      <c r="L9062" t="str">
        <f>_xlfn.XLOOKUP(Table1[[#This Row],[TeamFavoriteID]],Table2[team_id],Table2[team_name],_xlfn.XLOOKUP(Table1[[#This Row],[TeamFavoriteID]],Table2[team_id_pfr],Table2[team_name],"Even"))</f>
        <v>New York Giants</v>
      </c>
      <c r="M9062">
        <v>-13</v>
      </c>
      <c r="N9062">
        <f>IF(Table1[[#This Row],[TeamFavorite]]=Table1[[#This Row],[TeamHome]],Table1[[#This Row],[ScoreAway]]-Table1[[#This Row],[ScoreHome]],Table1[[#This Row],[ScoreHome]]-Table1[[#This Row],[ScoreAway]])</f>
        <v>-4</v>
      </c>
      <c r="O9062">
        <f>IF(Table1[[#This Row],[SpreadActual]]&lt;Table1[[#This Row],[SpreadFavorite]],1,0)</f>
        <v>0</v>
      </c>
      <c r="P9062">
        <v>43.5</v>
      </c>
      <c r="Q9062" t="s">
        <v>126</v>
      </c>
      <c r="R9062" t="b">
        <v>0</v>
      </c>
      <c r="S9062">
        <v>45</v>
      </c>
      <c r="T9062">
        <v>6</v>
      </c>
      <c r="U9062">
        <v>41</v>
      </c>
    </row>
    <row r="9063" spans="1:22" x14ac:dyDescent="0.2">
      <c r="A9063" s="1">
        <v>39026</v>
      </c>
      <c r="B9063">
        <v>2006</v>
      </c>
      <c r="C9063">
        <f>_xlfn.MAXIFS(Table1[ScheduleWeekWritten],Table1[ScheduleSeason],Table1[[#This Row],[ScheduleSeason]])</f>
        <v>17</v>
      </c>
      <c r="D9063">
        <v>9</v>
      </c>
      <c r="E9063" cm="1">
        <f t="array" ref="E9063">_xlfn.XLOOKUP(Table1[[#This Row],[ScheduleWeekWritten]],Table3[Game],100+Table3[Increase],Table1[[#This Row],[ScheduleWeekWritten]])</f>
        <v>9</v>
      </c>
      <c r="F9063" t="b">
        <v>0</v>
      </c>
      <c r="G9063" t="s">
        <v>49</v>
      </c>
      <c r="H9063">
        <v>20</v>
      </c>
      <c r="I9063">
        <v>31</v>
      </c>
      <c r="J9063" t="s">
        <v>24</v>
      </c>
      <c r="K9063" t="s">
        <v>51</v>
      </c>
      <c r="L9063" t="str">
        <f>_xlfn.XLOOKUP(Table1[[#This Row],[TeamFavoriteID]],Table2[team_id],Table2[team_name],_xlfn.XLOOKUP(Table1[[#This Row],[TeamFavoriteID]],Table2[team_id_pfr],Table2[team_name],"Even"))</f>
        <v>Pittsburgh Steelers</v>
      </c>
      <c r="M9063">
        <v>-2.5</v>
      </c>
      <c r="N9063">
        <f>IF(Table1[[#This Row],[TeamFavorite]]=Table1[[#This Row],[TeamHome]],Table1[[#This Row],[ScoreAway]]-Table1[[#This Row],[ScoreHome]],Table1[[#This Row],[ScoreHome]]-Table1[[#This Row],[ScoreAway]])</f>
        <v>11</v>
      </c>
      <c r="O9063">
        <f>IF(Table1[[#This Row],[SpreadActual]]&lt;Table1[[#This Row],[SpreadFavorite]],1,0)</f>
        <v>0</v>
      </c>
      <c r="P9063">
        <v>36.5</v>
      </c>
      <c r="Q9063" t="s">
        <v>175</v>
      </c>
      <c r="R9063" t="b">
        <v>0</v>
      </c>
      <c r="S9063">
        <v>41</v>
      </c>
      <c r="T9063">
        <v>5</v>
      </c>
      <c r="U9063">
        <v>43</v>
      </c>
    </row>
    <row r="9064" spans="1:22" x14ac:dyDescent="0.2">
      <c r="A9064" s="1">
        <v>39026</v>
      </c>
      <c r="B9064">
        <v>2006</v>
      </c>
      <c r="C9064">
        <f>_xlfn.MAXIFS(Table1[ScheduleWeekWritten],Table1[ScheduleSeason],Table1[[#This Row],[ScheduleSeason]])</f>
        <v>17</v>
      </c>
      <c r="D9064">
        <v>9</v>
      </c>
      <c r="E9064" cm="1">
        <f t="array" ref="E9064">_xlfn.XLOOKUP(Table1[[#This Row],[ScheduleWeekWritten]],Table3[Game],100+Table3[Increase],Table1[[#This Row],[ScheduleWeekWritten]])</f>
        <v>9</v>
      </c>
      <c r="F9064" t="b">
        <v>0</v>
      </c>
      <c r="G9064" t="s">
        <v>27</v>
      </c>
      <c r="H9064">
        <v>32</v>
      </c>
      <c r="I9064">
        <v>25</v>
      </c>
      <c r="J9064" t="s">
        <v>62</v>
      </c>
      <c r="K9064" t="s">
        <v>29</v>
      </c>
      <c r="L9064" t="str">
        <f>_xlfn.XLOOKUP(Table1[[#This Row],[TeamFavoriteID]],Table2[team_id],Table2[team_name],_xlfn.XLOOKUP(Table1[[#This Row],[TeamFavoriteID]],Table2[team_id_pfr],Table2[team_name],"Even"))</f>
        <v>Los Angeles Chargers</v>
      </c>
      <c r="M9064">
        <v>-13.5</v>
      </c>
      <c r="N9064">
        <f>IF(Table1[[#This Row],[TeamFavorite]]=Table1[[#This Row],[TeamHome]],Table1[[#This Row],[ScoreAway]]-Table1[[#This Row],[ScoreHome]],Table1[[#This Row],[ScoreHome]]-Table1[[#This Row],[ScoreAway]])</f>
        <v>7</v>
      </c>
      <c r="O9064">
        <f>IF(Table1[[#This Row],[SpreadActual]]&lt;Table1[[#This Row],[SpreadFavorite]],1,0)</f>
        <v>0</v>
      </c>
      <c r="P9064">
        <v>42</v>
      </c>
      <c r="Q9064" t="s">
        <v>94</v>
      </c>
      <c r="R9064" t="b">
        <v>0</v>
      </c>
      <c r="S9064">
        <v>66</v>
      </c>
      <c r="T9064">
        <v>5</v>
      </c>
      <c r="U9064">
        <v>57</v>
      </c>
    </row>
    <row r="9065" spans="1:22" x14ac:dyDescent="0.2">
      <c r="A9065" s="1">
        <v>39026</v>
      </c>
      <c r="B9065">
        <v>2006</v>
      </c>
      <c r="C9065">
        <f>_xlfn.MAXIFS(Table1[ScheduleWeekWritten],Table1[ScheduleSeason],Table1[[#This Row],[ScheduleSeason]])</f>
        <v>17</v>
      </c>
      <c r="D9065">
        <v>9</v>
      </c>
      <c r="E9065" cm="1">
        <f t="array" ref="E9065">_xlfn.XLOOKUP(Table1[[#This Row],[ScheduleWeekWritten]],Table3[Game],100+Table3[Increase],Table1[[#This Row],[ScheduleWeekWritten]])</f>
        <v>9</v>
      </c>
      <c r="F9065" t="b">
        <v>0</v>
      </c>
      <c r="G9065" t="s">
        <v>53</v>
      </c>
      <c r="H9065">
        <v>9</v>
      </c>
      <c r="I9065">
        <v>3</v>
      </c>
      <c r="J9065" t="s">
        <v>54</v>
      </c>
      <c r="K9065" t="s">
        <v>55</v>
      </c>
      <c r="L9065" t="str">
        <f>_xlfn.XLOOKUP(Table1[[#This Row],[TeamFavoriteID]],Table2[team_id],Table2[team_name],_xlfn.XLOOKUP(Table1[[#This Row],[TeamFavoriteID]],Table2[team_id_pfr],Table2[team_name],"Even"))</f>
        <v>Minnesota Vikings</v>
      </c>
      <c r="M9065">
        <v>-4</v>
      </c>
      <c r="N9065">
        <f>IF(Table1[[#This Row],[TeamFavorite]]=Table1[[#This Row],[TeamHome]],Table1[[#This Row],[ScoreAway]]-Table1[[#This Row],[ScoreHome]],Table1[[#This Row],[ScoreHome]]-Table1[[#This Row],[ScoreAway]])</f>
        <v>6</v>
      </c>
      <c r="O9065">
        <f>IF(Table1[[#This Row],[SpreadActual]]&lt;Table1[[#This Row],[SpreadFavorite]],1,0)</f>
        <v>0</v>
      </c>
      <c r="P9065">
        <v>43</v>
      </c>
      <c r="Q9065" t="s">
        <v>118</v>
      </c>
      <c r="R9065" t="b">
        <v>0</v>
      </c>
      <c r="S9065">
        <v>59</v>
      </c>
      <c r="T9065">
        <v>8</v>
      </c>
      <c r="U9065">
        <v>82</v>
      </c>
    </row>
    <row r="9066" spans="1:22" x14ac:dyDescent="0.2">
      <c r="A9066" s="1">
        <v>39026</v>
      </c>
      <c r="B9066">
        <v>2006</v>
      </c>
      <c r="C9066">
        <f>_xlfn.MAXIFS(Table1[ScheduleWeekWritten],Table1[ScheduleSeason],Table1[[#This Row],[ScheduleSeason]])</f>
        <v>17</v>
      </c>
      <c r="D9066">
        <v>9</v>
      </c>
      <c r="E9066" cm="1">
        <f t="array" ref="E9066">_xlfn.XLOOKUP(Table1[[#This Row],[ScheduleWeekWritten]],Table3[Game],100+Table3[Increase],Table1[[#This Row],[ScheduleWeekWritten]])</f>
        <v>9</v>
      </c>
      <c r="F9066" t="b">
        <v>0</v>
      </c>
      <c r="G9066" t="s">
        <v>153</v>
      </c>
      <c r="H9066">
        <v>17</v>
      </c>
      <c r="I9066">
        <v>31</v>
      </c>
      <c r="J9066" t="s">
        <v>42</v>
      </c>
      <c r="K9066" t="s">
        <v>40</v>
      </c>
      <c r="L9066" t="str">
        <f>_xlfn.XLOOKUP(Table1[[#This Row],[TeamFavoriteID]],Table2[team_id],Table2[team_name],_xlfn.XLOOKUP(Table1[[#This Row],[TeamFavoriteID]],Table2[team_id_pfr],Table2[team_name],"Even"))</f>
        <v>Los Angeles Rams</v>
      </c>
      <c r="M9066">
        <v>-3</v>
      </c>
      <c r="N9066">
        <f>IF(Table1[[#This Row],[TeamFavorite]]=Table1[[#This Row],[TeamHome]],Table1[[#This Row],[ScoreAway]]-Table1[[#This Row],[ScoreHome]],Table1[[#This Row],[ScoreHome]]-Table1[[#This Row],[ScoreAway]])</f>
        <v>-14</v>
      </c>
      <c r="O9066">
        <f>IF(Table1[[#This Row],[SpreadActual]]&lt;Table1[[#This Row],[SpreadFavorite]],1,0)</f>
        <v>1</v>
      </c>
      <c r="P9066">
        <v>48.5</v>
      </c>
      <c r="Q9066" t="s">
        <v>157</v>
      </c>
      <c r="R9066" t="b">
        <v>0</v>
      </c>
      <c r="S9066">
        <v>72</v>
      </c>
      <c r="T9066">
        <v>0</v>
      </c>
      <c r="V9066" t="s">
        <v>103</v>
      </c>
    </row>
    <row r="9067" spans="1:22" x14ac:dyDescent="0.2">
      <c r="A9067" s="1">
        <v>39026</v>
      </c>
      <c r="B9067">
        <v>2006</v>
      </c>
      <c r="C9067">
        <f>_xlfn.MAXIFS(Table1[ScheduleWeekWritten],Table1[ScheduleSeason],Table1[[#This Row],[ScheduleSeason]])</f>
        <v>17</v>
      </c>
      <c r="D9067">
        <v>9</v>
      </c>
      <c r="E9067" cm="1">
        <f t="array" ref="E9067">_xlfn.XLOOKUP(Table1[[#This Row],[ScheduleWeekWritten]],Table3[Game],100+Table3[Increase],Table1[[#This Row],[ScheduleWeekWritten]])</f>
        <v>9</v>
      </c>
      <c r="F9067" t="b">
        <v>0</v>
      </c>
      <c r="G9067" t="s">
        <v>127</v>
      </c>
      <c r="H9067">
        <v>14</v>
      </c>
      <c r="I9067">
        <v>31</v>
      </c>
      <c r="J9067" t="s">
        <v>95</v>
      </c>
      <c r="K9067" t="s">
        <v>133</v>
      </c>
      <c r="L9067" t="str">
        <f>_xlfn.XLOOKUP(Table1[[#This Row],[TeamFavoriteID]],Table2[team_id],Table2[team_name],_xlfn.XLOOKUP(Table1[[#This Row],[TeamFavoriteID]],Table2[team_id_pfr],Table2[team_name],"Even"))</f>
        <v>Tampa Bay Buccaneers</v>
      </c>
      <c r="M9067">
        <v>-1.5</v>
      </c>
      <c r="N9067">
        <f>IF(Table1[[#This Row],[TeamFavorite]]=Table1[[#This Row],[TeamHome]],Table1[[#This Row],[ScoreAway]]-Table1[[#This Row],[ScoreHome]],Table1[[#This Row],[ScoreHome]]-Table1[[#This Row],[ScoreAway]])</f>
        <v>17</v>
      </c>
      <c r="O9067">
        <f>IF(Table1[[#This Row],[SpreadActual]]&lt;Table1[[#This Row],[SpreadFavorite]],1,0)</f>
        <v>0</v>
      </c>
      <c r="P9067">
        <v>37</v>
      </c>
      <c r="Q9067" t="s">
        <v>168</v>
      </c>
      <c r="R9067" t="b">
        <v>0</v>
      </c>
      <c r="S9067">
        <v>72</v>
      </c>
      <c r="T9067">
        <v>10</v>
      </c>
      <c r="U9067">
        <v>52</v>
      </c>
    </row>
    <row r="9068" spans="1:22" x14ac:dyDescent="0.2">
      <c r="A9068" s="1">
        <v>39026</v>
      </c>
      <c r="B9068">
        <v>2006</v>
      </c>
      <c r="C9068">
        <f>_xlfn.MAXIFS(Table1[ScheduleWeekWritten],Table1[ScheduleSeason],Table1[[#This Row],[ScheduleSeason]])</f>
        <v>17</v>
      </c>
      <c r="D9068">
        <v>9</v>
      </c>
      <c r="E9068" cm="1">
        <f t="array" ref="E9068">_xlfn.XLOOKUP(Table1[[#This Row],[ScheduleWeekWritten]],Table3[Game],100+Table3[Increase],Table1[[#This Row],[ScheduleWeekWritten]])</f>
        <v>9</v>
      </c>
      <c r="F9068" t="b">
        <v>0</v>
      </c>
      <c r="G9068" t="s">
        <v>61</v>
      </c>
      <c r="H9068">
        <v>22</v>
      </c>
      <c r="I9068">
        <v>19</v>
      </c>
      <c r="J9068" t="s">
        <v>67</v>
      </c>
      <c r="K9068" t="s">
        <v>68</v>
      </c>
      <c r="L9068" t="str">
        <f>_xlfn.XLOOKUP(Table1[[#This Row],[TeamFavoriteID]],Table2[team_id],Table2[team_name],_xlfn.XLOOKUP(Table1[[#This Row],[TeamFavoriteID]],Table2[team_id_pfr],Table2[team_name],"Even"))</f>
        <v>Dallas Cowboys</v>
      </c>
      <c r="M9068">
        <v>-3</v>
      </c>
      <c r="N9068">
        <f>IF(Table1[[#This Row],[TeamFavorite]]=Table1[[#This Row],[TeamHome]],Table1[[#This Row],[ScoreAway]]-Table1[[#This Row],[ScoreHome]],Table1[[#This Row],[ScoreHome]]-Table1[[#This Row],[ScoreAway]])</f>
        <v>3</v>
      </c>
      <c r="O9068">
        <f>IF(Table1[[#This Row],[SpreadActual]]&lt;Table1[[#This Row],[SpreadFavorite]],1,0)</f>
        <v>0</v>
      </c>
      <c r="P9068">
        <v>40.5</v>
      </c>
      <c r="Q9068" t="s">
        <v>165</v>
      </c>
      <c r="R9068" t="b">
        <v>0</v>
      </c>
      <c r="S9068">
        <v>42</v>
      </c>
      <c r="T9068">
        <v>4</v>
      </c>
      <c r="U9068">
        <v>53</v>
      </c>
    </row>
    <row r="9069" spans="1:22" x14ac:dyDescent="0.2">
      <c r="A9069" s="1">
        <v>39027</v>
      </c>
      <c r="B9069">
        <v>2006</v>
      </c>
      <c r="C9069">
        <f>_xlfn.MAXIFS(Table1[ScheduleWeekWritten],Table1[ScheduleSeason],Table1[[#This Row],[ScheduleSeason]])</f>
        <v>17</v>
      </c>
      <c r="D9069">
        <v>9</v>
      </c>
      <c r="E9069" cm="1">
        <f t="array" ref="E9069">_xlfn.XLOOKUP(Table1[[#This Row],[ScheduleWeekWritten]],Table3[Game],100+Table3[Increase],Table1[[#This Row],[ScheduleWeekWritten]])</f>
        <v>9</v>
      </c>
      <c r="F9069" t="b">
        <v>0</v>
      </c>
      <c r="G9069" t="s">
        <v>128</v>
      </c>
      <c r="H9069">
        <v>16</v>
      </c>
      <c r="I9069">
        <v>0</v>
      </c>
      <c r="J9069" t="s">
        <v>20</v>
      </c>
      <c r="K9069" t="s">
        <v>132</v>
      </c>
      <c r="L9069" t="str">
        <f>_xlfn.XLOOKUP(Table1[[#This Row],[TeamFavoriteID]],Table2[team_id],Table2[team_name],_xlfn.XLOOKUP(Table1[[#This Row],[TeamFavoriteID]],Table2[team_id_pfr],Table2[team_name],"Even"))</f>
        <v>Seattle Seahawks</v>
      </c>
      <c r="M9069">
        <v>-7.5</v>
      </c>
      <c r="N9069">
        <f>IF(Table1[[#This Row],[TeamFavorite]]=Table1[[#This Row],[TeamHome]],Table1[[#This Row],[ScoreAway]]-Table1[[#This Row],[ScoreHome]],Table1[[#This Row],[ScoreHome]]-Table1[[#This Row],[ScoreAway]])</f>
        <v>-16</v>
      </c>
      <c r="O9069">
        <f>IF(Table1[[#This Row],[SpreadActual]]&lt;Table1[[#This Row],[SpreadFavorite]],1,0)</f>
        <v>1</v>
      </c>
      <c r="P9069">
        <v>36</v>
      </c>
      <c r="Q9069" t="s">
        <v>180</v>
      </c>
      <c r="R9069" t="b">
        <v>0</v>
      </c>
      <c r="S9069">
        <v>57</v>
      </c>
      <c r="T9069">
        <v>14</v>
      </c>
      <c r="U9069">
        <v>95</v>
      </c>
    </row>
    <row r="9070" spans="1:22" x14ac:dyDescent="0.2">
      <c r="A9070" s="1">
        <v>39033</v>
      </c>
      <c r="B9070">
        <v>2006</v>
      </c>
      <c r="C9070">
        <f>_xlfn.MAXIFS(Table1[ScheduleWeekWritten],Table1[ScheduleSeason],Table1[[#This Row],[ScheduleSeason]])</f>
        <v>17</v>
      </c>
      <c r="D9070">
        <v>10</v>
      </c>
      <c r="E9070" cm="1">
        <f t="array" ref="E9070">_xlfn.XLOOKUP(Table1[[#This Row],[ScheduleWeekWritten]],Table3[Game],100+Table3[Increase],Table1[[#This Row],[ScheduleWeekWritten]])</f>
        <v>10</v>
      </c>
      <c r="F9070" t="b">
        <v>0</v>
      </c>
      <c r="G9070" t="s">
        <v>149</v>
      </c>
      <c r="H9070">
        <v>10</v>
      </c>
      <c r="I9070">
        <v>27</v>
      </c>
      <c r="J9070" t="s">
        <v>67</v>
      </c>
      <c r="K9070" t="s">
        <v>68</v>
      </c>
      <c r="L9070" t="str">
        <f>_xlfn.XLOOKUP(Table1[[#This Row],[TeamFavoriteID]],Table2[team_id],Table2[team_name],_xlfn.XLOOKUP(Table1[[#This Row],[TeamFavoriteID]],Table2[team_id_pfr],Table2[team_name],"Even"))</f>
        <v>Dallas Cowboys</v>
      </c>
      <c r="M9070">
        <v>-6.5</v>
      </c>
      <c r="N9070">
        <f>IF(Table1[[#This Row],[TeamFavorite]]=Table1[[#This Row],[TeamHome]],Table1[[#This Row],[ScoreAway]]-Table1[[#This Row],[ScoreHome]],Table1[[#This Row],[ScoreHome]]-Table1[[#This Row],[ScoreAway]])</f>
        <v>-17</v>
      </c>
      <c r="O9070">
        <f>IF(Table1[[#This Row],[SpreadActual]]&lt;Table1[[#This Row],[SpreadFavorite]],1,0)</f>
        <v>1</v>
      </c>
      <c r="P9070">
        <v>43.5</v>
      </c>
      <c r="Q9070" t="s">
        <v>150</v>
      </c>
      <c r="R9070" t="b">
        <v>0</v>
      </c>
      <c r="S9070">
        <v>72</v>
      </c>
      <c r="T9070">
        <v>0</v>
      </c>
      <c r="V9070" t="s">
        <v>103</v>
      </c>
    </row>
    <row r="9071" spans="1:22" x14ac:dyDescent="0.2">
      <c r="A9071" s="1">
        <v>39033</v>
      </c>
      <c r="B9071">
        <v>2006</v>
      </c>
      <c r="C9071">
        <f>_xlfn.MAXIFS(Table1[ScheduleWeekWritten],Table1[ScheduleSeason],Table1[[#This Row],[ScheduleSeason]])</f>
        <v>17</v>
      </c>
      <c r="D9071">
        <v>10</v>
      </c>
      <c r="E9071" cm="1">
        <f t="array" ref="E9071">_xlfn.XLOOKUP(Table1[[#This Row],[ScheduleWeekWritten]],Table3[Game],100+Table3[Increase],Table1[[#This Row],[ScheduleWeekWritten]])</f>
        <v>10</v>
      </c>
      <c r="F9071" t="b">
        <v>0</v>
      </c>
      <c r="G9071" t="s">
        <v>38</v>
      </c>
      <c r="H9071">
        <v>13</v>
      </c>
      <c r="I9071">
        <v>17</v>
      </c>
      <c r="J9071" t="s">
        <v>62</v>
      </c>
      <c r="K9071" t="s">
        <v>109</v>
      </c>
      <c r="L9071" t="str">
        <f>_xlfn.XLOOKUP(Table1[[#This Row],[TeamFavoriteID]],Table2[team_id],Table2[team_name],_xlfn.XLOOKUP(Table1[[#This Row],[TeamFavoriteID]],Table2[team_id_pfr],Table2[team_name],"Even"))</f>
        <v>Atlanta Falcons</v>
      </c>
      <c r="M9071">
        <v>-7.5</v>
      </c>
      <c r="N9071">
        <f>IF(Table1[[#This Row],[TeamFavorite]]=Table1[[#This Row],[TeamHome]],Table1[[#This Row],[ScoreAway]]-Table1[[#This Row],[ScoreHome]],Table1[[#This Row],[ScoreHome]]-Table1[[#This Row],[ScoreAway]])</f>
        <v>4</v>
      </c>
      <c r="O9071">
        <f>IF(Table1[[#This Row],[SpreadActual]]&lt;Table1[[#This Row],[SpreadFavorite]],1,0)</f>
        <v>0</v>
      </c>
      <c r="P9071">
        <v>41.5</v>
      </c>
      <c r="Q9071" t="s">
        <v>148</v>
      </c>
      <c r="R9071" t="b">
        <v>0</v>
      </c>
      <c r="S9071">
        <v>72</v>
      </c>
      <c r="T9071">
        <v>0</v>
      </c>
      <c r="V9071" t="s">
        <v>103</v>
      </c>
    </row>
    <row r="9072" spans="1:22" x14ac:dyDescent="0.2">
      <c r="A9072" s="1">
        <v>39033</v>
      </c>
      <c r="B9072">
        <v>2006</v>
      </c>
      <c r="C9072">
        <f>_xlfn.MAXIFS(Table1[ScheduleWeekWritten],Table1[ScheduleSeason],Table1[[#This Row],[ScheduleSeason]])</f>
        <v>17</v>
      </c>
      <c r="D9072">
        <v>10</v>
      </c>
      <c r="E9072" cm="1">
        <f t="array" ref="E9072">_xlfn.XLOOKUP(Table1[[#This Row],[ScheduleWeekWritten]],Table3[Game],100+Table3[Increase],Table1[[#This Row],[ScheduleWeekWritten]])</f>
        <v>10</v>
      </c>
      <c r="F9072" t="b">
        <v>0</v>
      </c>
      <c r="G9072" t="s">
        <v>101</v>
      </c>
      <c r="H9072">
        <v>41</v>
      </c>
      <c r="I9072">
        <v>49</v>
      </c>
      <c r="J9072" t="s">
        <v>27</v>
      </c>
      <c r="K9072" t="s">
        <v>29</v>
      </c>
      <c r="L9072" t="str">
        <f>_xlfn.XLOOKUP(Table1[[#This Row],[TeamFavoriteID]],Table2[team_id],Table2[team_name],_xlfn.XLOOKUP(Table1[[#This Row],[TeamFavoriteID]],Table2[team_id_pfr],Table2[team_name],"Even"))</f>
        <v>Los Angeles Chargers</v>
      </c>
      <c r="M9072">
        <v>-1.5</v>
      </c>
      <c r="N9072">
        <f>IF(Table1[[#This Row],[TeamFavorite]]=Table1[[#This Row],[TeamHome]],Table1[[#This Row],[ScoreAway]]-Table1[[#This Row],[ScoreHome]],Table1[[#This Row],[ScoreHome]]-Table1[[#This Row],[ScoreAway]])</f>
        <v>-8</v>
      </c>
      <c r="O9072">
        <f>IF(Table1[[#This Row],[SpreadActual]]&lt;Table1[[#This Row],[SpreadFavorite]],1,0)</f>
        <v>1</v>
      </c>
      <c r="P9072">
        <v>48</v>
      </c>
      <c r="Q9072" t="s">
        <v>173</v>
      </c>
      <c r="R9072" t="b">
        <v>0</v>
      </c>
      <c r="S9072">
        <v>39</v>
      </c>
      <c r="T9072">
        <v>11</v>
      </c>
      <c r="U9072">
        <v>74</v>
      </c>
    </row>
    <row r="9073" spans="1:22" x14ac:dyDescent="0.2">
      <c r="A9073" s="1">
        <v>39033</v>
      </c>
      <c r="B9073">
        <v>2006</v>
      </c>
      <c r="C9073">
        <f>_xlfn.MAXIFS(Table1[ScheduleWeekWritten],Table1[ScheduleSeason],Table1[[#This Row],[ScheduleSeason]])</f>
        <v>17</v>
      </c>
      <c r="D9073">
        <v>10</v>
      </c>
      <c r="E9073" cm="1">
        <f t="array" ref="E9073">_xlfn.XLOOKUP(Table1[[#This Row],[ScheduleWeekWritten]],Table3[Game],100+Table3[Increase],Table1[[#This Row],[ScheduleWeekWritten]])</f>
        <v>10</v>
      </c>
      <c r="F9073" t="b">
        <v>0</v>
      </c>
      <c r="G9073" t="s">
        <v>45</v>
      </c>
      <c r="H9073">
        <v>13</v>
      </c>
      <c r="I9073">
        <v>19</v>
      </c>
      <c r="J9073" t="s">
        <v>53</v>
      </c>
      <c r="K9073" t="s">
        <v>79</v>
      </c>
      <c r="L9073" t="str">
        <f>_xlfn.XLOOKUP(Table1[[#This Row],[TeamFavoriteID]],Table2[team_id],Table2[team_name],_xlfn.XLOOKUP(Table1[[#This Row],[TeamFavoriteID]],Table2[team_id_pfr],Table2[team_name],"Even"))</f>
        <v>Detroit Lions</v>
      </c>
      <c r="M9073">
        <v>-6</v>
      </c>
      <c r="N9073">
        <f>IF(Table1[[#This Row],[TeamFavorite]]=Table1[[#This Row],[TeamHome]],Table1[[#This Row],[ScoreAway]]-Table1[[#This Row],[ScoreHome]],Table1[[#This Row],[ScoreHome]]-Table1[[#This Row],[ScoreAway]])</f>
        <v>6</v>
      </c>
      <c r="O9073">
        <f>IF(Table1[[#This Row],[SpreadActual]]&lt;Table1[[#This Row],[SpreadFavorite]],1,0)</f>
        <v>0</v>
      </c>
      <c r="P9073">
        <v>46.5</v>
      </c>
      <c r="Q9073" t="s">
        <v>181</v>
      </c>
      <c r="R9073" t="b">
        <v>0</v>
      </c>
      <c r="S9073">
        <v>72</v>
      </c>
      <c r="T9073">
        <v>0</v>
      </c>
      <c r="V9073" t="s">
        <v>103</v>
      </c>
    </row>
    <row r="9074" spans="1:22" x14ac:dyDescent="0.2">
      <c r="A9074" s="1">
        <v>39033</v>
      </c>
      <c r="B9074">
        <v>2006</v>
      </c>
      <c r="C9074">
        <f>_xlfn.MAXIFS(Table1[ScheduleWeekWritten],Table1[ScheduleSeason],Table1[[#This Row],[ScheduleSeason]])</f>
        <v>17</v>
      </c>
      <c r="D9074">
        <v>10</v>
      </c>
      <c r="E9074" cm="1">
        <f t="array" ref="E9074">_xlfn.XLOOKUP(Table1[[#This Row],[ScheduleWeekWritten]],Table3[Game],100+Table3[Increase],Table1[[#This Row],[ScheduleWeekWritten]])</f>
        <v>10</v>
      </c>
      <c r="F9074" t="b">
        <v>0</v>
      </c>
      <c r="G9074" t="s">
        <v>140</v>
      </c>
      <c r="H9074">
        <v>17</v>
      </c>
      <c r="I9074">
        <v>16</v>
      </c>
      <c r="J9074" t="s">
        <v>28</v>
      </c>
      <c r="K9074" t="s">
        <v>72</v>
      </c>
      <c r="L9074" t="str">
        <f>_xlfn.XLOOKUP(Table1[[#This Row],[TeamFavoriteID]],Table2[team_id],Table2[team_name],_xlfn.XLOOKUP(Table1[[#This Row],[TeamFavoriteID]],Table2[team_id_pfr],Table2[team_name],"Even"))</f>
        <v>Baltimore Colts</v>
      </c>
      <c r="M9074">
        <v>-12.5</v>
      </c>
      <c r="N9074">
        <f>IF(Table1[[#This Row],[TeamFavorite]]=Table1[[#This Row],[TeamHome]],Table1[[#This Row],[ScoreAway]]-Table1[[#This Row],[ScoreHome]],Table1[[#This Row],[ScoreHome]]-Table1[[#This Row],[ScoreAway]])</f>
        <v>1</v>
      </c>
      <c r="O9074">
        <f>IF(Table1[[#This Row],[SpreadActual]]&lt;Table1[[#This Row],[SpreadFavorite]],1,0)</f>
        <v>0</v>
      </c>
      <c r="P9074">
        <v>45</v>
      </c>
      <c r="Q9074" t="s">
        <v>141</v>
      </c>
      <c r="R9074" t="b">
        <v>0</v>
      </c>
      <c r="S9074">
        <v>72</v>
      </c>
      <c r="T9074">
        <v>0</v>
      </c>
      <c r="V9074" t="s">
        <v>103</v>
      </c>
    </row>
    <row r="9075" spans="1:22" x14ac:dyDescent="0.2">
      <c r="A9075" s="1">
        <v>39033</v>
      </c>
      <c r="B9075">
        <v>2006</v>
      </c>
      <c r="C9075">
        <f>_xlfn.MAXIFS(Table1[ScheduleWeekWritten],Table1[ScheduleSeason],Table1[[#This Row],[ScheduleSeason]])</f>
        <v>17</v>
      </c>
      <c r="D9075">
        <v>10</v>
      </c>
      <c r="E9075" cm="1">
        <f t="array" ref="E9075">_xlfn.XLOOKUP(Table1[[#This Row],[ScheduleWeekWritten]],Table3[Game],100+Table3[Increase],Table1[[#This Row],[ScheduleWeekWritten]])</f>
        <v>10</v>
      </c>
      <c r="F9075" t="b">
        <v>0</v>
      </c>
      <c r="G9075" t="s">
        <v>154</v>
      </c>
      <c r="H9075">
        <v>10</v>
      </c>
      <c r="I9075">
        <v>13</v>
      </c>
      <c r="J9075" t="s">
        <v>177</v>
      </c>
      <c r="K9075" t="s">
        <v>161</v>
      </c>
      <c r="L9075" t="str">
        <f>_xlfn.XLOOKUP(Table1[[#This Row],[TeamFavoriteID]],Table2[team_id],Table2[team_name],_xlfn.XLOOKUP(Table1[[#This Row],[TeamFavoriteID]],Table2[team_id_pfr],Table2[team_name],"Even"))</f>
        <v>Jacksonville Jaguars</v>
      </c>
      <c r="M9075">
        <v>-10.5</v>
      </c>
      <c r="N9075">
        <f>IF(Table1[[#This Row],[TeamFavorite]]=Table1[[#This Row],[TeamHome]],Table1[[#This Row],[ScoreAway]]-Table1[[#This Row],[ScoreHome]],Table1[[#This Row],[ScoreHome]]-Table1[[#This Row],[ScoreAway]])</f>
        <v>3</v>
      </c>
      <c r="O9075">
        <f>IF(Table1[[#This Row],[SpreadActual]]&lt;Table1[[#This Row],[SpreadFavorite]],1,0)</f>
        <v>0</v>
      </c>
      <c r="P9075">
        <v>37.5</v>
      </c>
      <c r="Q9075" t="s">
        <v>155</v>
      </c>
      <c r="R9075" t="b">
        <v>0</v>
      </c>
      <c r="S9075">
        <v>63</v>
      </c>
      <c r="T9075">
        <v>12</v>
      </c>
      <c r="U9075">
        <v>59</v>
      </c>
    </row>
    <row r="9076" spans="1:22" x14ac:dyDescent="0.2">
      <c r="A9076" s="1">
        <v>39033</v>
      </c>
      <c r="B9076">
        <v>2006</v>
      </c>
      <c r="C9076">
        <f>_xlfn.MAXIFS(Table1[ScheduleWeekWritten],Table1[ScheduleSeason],Table1[[#This Row],[ScheduleSeason]])</f>
        <v>17</v>
      </c>
      <c r="D9076">
        <v>10</v>
      </c>
      <c r="E9076" cm="1">
        <f t="array" ref="E9076">_xlfn.XLOOKUP(Table1[[#This Row],[ScheduleWeekWritten]],Table3[Game],100+Table3[Increase],Table1[[#This Row],[ScheduleWeekWritten]])</f>
        <v>10</v>
      </c>
      <c r="F9076" t="b">
        <v>0</v>
      </c>
      <c r="G9076" t="s">
        <v>19</v>
      </c>
      <c r="H9076">
        <v>13</v>
      </c>
      <c r="I9076">
        <v>10</v>
      </c>
      <c r="J9076" t="s">
        <v>42</v>
      </c>
      <c r="K9076" t="s">
        <v>91</v>
      </c>
      <c r="L9076" t="str">
        <f>_xlfn.XLOOKUP(Table1[[#This Row],[TeamFavoriteID]],Table2[team_id],Table2[team_name],_xlfn.XLOOKUP(Table1[[#This Row],[TeamFavoriteID]],Table2[team_id_pfr],Table2[team_name],"Even"))</f>
        <v>Miami Dolphins</v>
      </c>
      <c r="M9076">
        <v>-2</v>
      </c>
      <c r="N9076">
        <f>IF(Table1[[#This Row],[TeamFavorite]]=Table1[[#This Row],[TeamHome]],Table1[[#This Row],[ScoreAway]]-Table1[[#This Row],[ScoreHome]],Table1[[#This Row],[ScoreHome]]-Table1[[#This Row],[ScoreAway]])</f>
        <v>-3</v>
      </c>
      <c r="O9076">
        <f>IF(Table1[[#This Row],[SpreadActual]]&lt;Table1[[#This Row],[SpreadFavorite]],1,0)</f>
        <v>1</v>
      </c>
      <c r="P9076">
        <v>40.5</v>
      </c>
      <c r="Q9076" t="s">
        <v>143</v>
      </c>
      <c r="R9076" t="b">
        <v>0</v>
      </c>
      <c r="S9076">
        <v>75</v>
      </c>
      <c r="T9076">
        <v>5</v>
      </c>
      <c r="U9076">
        <v>63</v>
      </c>
    </row>
    <row r="9077" spans="1:22" x14ac:dyDescent="0.2">
      <c r="A9077" s="1">
        <v>39033</v>
      </c>
      <c r="B9077">
        <v>2006</v>
      </c>
      <c r="C9077">
        <f>_xlfn.MAXIFS(Table1[ScheduleWeekWritten],Table1[ScheduleSeason],Table1[[#This Row],[ScheduleSeason]])</f>
        <v>17</v>
      </c>
      <c r="D9077">
        <v>10</v>
      </c>
      <c r="E9077" cm="1">
        <f t="array" ref="E9077">_xlfn.XLOOKUP(Table1[[#This Row],[ScheduleWeekWritten]],Table3[Game],100+Table3[Increase],Table1[[#This Row],[ScheduleWeekWritten]])</f>
        <v>10</v>
      </c>
      <c r="F9077" t="b">
        <v>0</v>
      </c>
      <c r="G9077" t="s">
        <v>54</v>
      </c>
      <c r="H9077">
        <v>17</v>
      </c>
      <c r="I9077">
        <v>23</v>
      </c>
      <c r="J9077" t="s">
        <v>33</v>
      </c>
      <c r="K9077" t="s">
        <v>55</v>
      </c>
      <c r="L9077" t="str">
        <f>_xlfn.XLOOKUP(Table1[[#This Row],[TeamFavoriteID]],Table2[team_id],Table2[team_name],_xlfn.XLOOKUP(Table1[[#This Row],[TeamFavoriteID]],Table2[team_id_pfr],Table2[team_name],"Even"))</f>
        <v>Minnesota Vikings</v>
      </c>
      <c r="M9077">
        <v>-5</v>
      </c>
      <c r="N9077">
        <f>IF(Table1[[#This Row],[TeamFavorite]]=Table1[[#This Row],[TeamHome]],Table1[[#This Row],[ScoreAway]]-Table1[[#This Row],[ScoreHome]],Table1[[#This Row],[ScoreHome]]-Table1[[#This Row],[ScoreAway]])</f>
        <v>6</v>
      </c>
      <c r="O9077">
        <f>IF(Table1[[#This Row],[SpreadActual]]&lt;Table1[[#This Row],[SpreadFavorite]],1,0)</f>
        <v>0</v>
      </c>
      <c r="P9077">
        <v>40.5</v>
      </c>
      <c r="Q9077" t="s">
        <v>137</v>
      </c>
      <c r="R9077" t="b">
        <v>0</v>
      </c>
      <c r="S9077">
        <v>72</v>
      </c>
      <c r="T9077">
        <v>0</v>
      </c>
      <c r="V9077" t="s">
        <v>103</v>
      </c>
    </row>
    <row r="9078" spans="1:22" x14ac:dyDescent="0.2">
      <c r="A9078" s="1">
        <v>39033</v>
      </c>
      <c r="B9078">
        <v>2006</v>
      </c>
      <c r="C9078">
        <f>_xlfn.MAXIFS(Table1[ScheduleWeekWritten],Table1[ScheduleSeason],Table1[[#This Row],[ScheduleSeason]])</f>
        <v>17</v>
      </c>
      <c r="D9078">
        <v>10</v>
      </c>
      <c r="E9078" cm="1">
        <f t="array" ref="E9078">_xlfn.XLOOKUP(Table1[[#This Row],[ScheduleWeekWritten]],Table3[Game],100+Table3[Increase],Table1[[#This Row],[ScheduleWeekWritten]])</f>
        <v>10</v>
      </c>
      <c r="F9078" t="b">
        <v>0</v>
      </c>
      <c r="G9078" t="s">
        <v>115</v>
      </c>
      <c r="H9078">
        <v>14</v>
      </c>
      <c r="I9078">
        <v>17</v>
      </c>
      <c r="J9078" t="s">
        <v>31</v>
      </c>
      <c r="K9078" t="s">
        <v>70</v>
      </c>
      <c r="L9078" t="str">
        <f>_xlfn.XLOOKUP(Table1[[#This Row],[TeamFavoriteID]],Table2[team_id],Table2[team_name],_xlfn.XLOOKUP(Table1[[#This Row],[TeamFavoriteID]],Table2[team_id_pfr],Table2[team_name],"Even"))</f>
        <v>Boston Patriots</v>
      </c>
      <c r="M9078">
        <v>-10.5</v>
      </c>
      <c r="N9078">
        <f>IF(Table1[[#This Row],[TeamFavorite]]=Table1[[#This Row],[TeamHome]],Table1[[#This Row],[ScoreAway]]-Table1[[#This Row],[ScoreHome]],Table1[[#This Row],[ScoreHome]]-Table1[[#This Row],[ScoreAway]])</f>
        <v>-3</v>
      </c>
      <c r="O9078">
        <f>IF(Table1[[#This Row],[SpreadActual]]&lt;Table1[[#This Row],[SpreadFavorite]],1,0)</f>
        <v>0</v>
      </c>
      <c r="P9078">
        <v>38</v>
      </c>
      <c r="Q9078" t="s">
        <v>179</v>
      </c>
      <c r="R9078" t="b">
        <v>0</v>
      </c>
      <c r="S9078">
        <v>55</v>
      </c>
      <c r="T9078">
        <v>11</v>
      </c>
      <c r="U9078">
        <v>92</v>
      </c>
    </row>
    <row r="9079" spans="1:22" x14ac:dyDescent="0.2">
      <c r="A9079" s="1">
        <v>39033</v>
      </c>
      <c r="B9079">
        <v>2006</v>
      </c>
      <c r="C9079">
        <f>_xlfn.MAXIFS(Table1[ScheduleWeekWritten],Table1[ScheduleSeason],Table1[[#This Row],[ScheduleSeason]])</f>
        <v>17</v>
      </c>
      <c r="D9079">
        <v>10</v>
      </c>
      <c r="E9079" cm="1">
        <f t="array" ref="E9079">_xlfn.XLOOKUP(Table1[[#This Row],[ScheduleWeekWritten]],Table3[Game],100+Table3[Increase],Table1[[#This Row],[ScheduleWeekWritten]])</f>
        <v>10</v>
      </c>
      <c r="F9079" t="b">
        <v>0</v>
      </c>
      <c r="G9079" t="s">
        <v>50</v>
      </c>
      <c r="H9079">
        <v>20</v>
      </c>
      <c r="I9079">
        <v>38</v>
      </c>
      <c r="J9079" t="s">
        <v>46</v>
      </c>
      <c r="K9079" t="s">
        <v>90</v>
      </c>
      <c r="L9079" t="str">
        <f>_xlfn.XLOOKUP(Table1[[#This Row],[TeamFavoriteID]],Table2[team_id],Table2[team_name],_xlfn.XLOOKUP(Table1[[#This Row],[TeamFavoriteID]],Table2[team_id_pfr],Table2[team_name],"Even"))</f>
        <v>New York Giants</v>
      </c>
      <c r="M9079">
        <v>-1</v>
      </c>
      <c r="N9079">
        <f>IF(Table1[[#This Row],[TeamFavorite]]=Table1[[#This Row],[TeamHome]],Table1[[#This Row],[ScoreAway]]-Table1[[#This Row],[ScoreHome]],Table1[[#This Row],[ScoreHome]]-Table1[[#This Row],[ScoreAway]])</f>
        <v>18</v>
      </c>
      <c r="O9079">
        <f>IF(Table1[[#This Row],[SpreadActual]]&lt;Table1[[#This Row],[SpreadFavorite]],1,0)</f>
        <v>0</v>
      </c>
      <c r="P9079">
        <v>37.5</v>
      </c>
      <c r="Q9079" t="s">
        <v>126</v>
      </c>
      <c r="R9079" t="b">
        <v>0</v>
      </c>
      <c r="S9079">
        <v>60</v>
      </c>
      <c r="T9079">
        <v>12</v>
      </c>
      <c r="U9079">
        <v>86</v>
      </c>
    </row>
    <row r="9080" spans="1:22" x14ac:dyDescent="0.2">
      <c r="A9080" s="1">
        <v>39033</v>
      </c>
      <c r="B9080">
        <v>2006</v>
      </c>
      <c r="C9080">
        <f>_xlfn.MAXIFS(Table1[ScheduleWeekWritten],Table1[ScheduleSeason],Table1[[#This Row],[ScheduleSeason]])</f>
        <v>17</v>
      </c>
      <c r="D9080">
        <v>10</v>
      </c>
      <c r="E9080" cm="1">
        <f t="array" ref="E9080">_xlfn.XLOOKUP(Table1[[#This Row],[ScheduleWeekWritten]],Table3[Game],100+Table3[Increase],Table1[[#This Row],[ScheduleWeekWritten]])</f>
        <v>10</v>
      </c>
      <c r="F9080" t="b">
        <v>0</v>
      </c>
      <c r="G9080" t="s">
        <v>20</v>
      </c>
      <c r="H9080">
        <v>13</v>
      </c>
      <c r="I9080">
        <v>17</v>
      </c>
      <c r="J9080" t="s">
        <v>24</v>
      </c>
      <c r="K9080" t="s">
        <v>88</v>
      </c>
      <c r="L9080" t="str">
        <f>_xlfn.XLOOKUP(Table1[[#This Row],[TeamFavoriteID]],Table2[team_id],Table2[team_name],_xlfn.XLOOKUP(Table1[[#This Row],[TeamFavoriteID]],Table2[team_id_pfr],Table2[team_name],"Even"))</f>
        <v>Denver Broncos</v>
      </c>
      <c r="M9080">
        <v>-8</v>
      </c>
      <c r="N9080">
        <f>IF(Table1[[#This Row],[TeamFavorite]]=Table1[[#This Row],[TeamHome]],Table1[[#This Row],[ScoreAway]]-Table1[[#This Row],[ScoreHome]],Table1[[#This Row],[ScoreHome]]-Table1[[#This Row],[ScoreAway]])</f>
        <v>-4</v>
      </c>
      <c r="O9080">
        <f>IF(Table1[[#This Row],[SpreadActual]]&lt;Table1[[#This Row],[SpreadFavorite]],1,0)</f>
        <v>0</v>
      </c>
      <c r="P9080">
        <v>33.5</v>
      </c>
      <c r="Q9080" t="s">
        <v>76</v>
      </c>
      <c r="R9080" t="b">
        <v>0</v>
      </c>
      <c r="S9080">
        <v>50</v>
      </c>
      <c r="T9080">
        <v>6</v>
      </c>
      <c r="U9080">
        <v>67</v>
      </c>
    </row>
    <row r="9081" spans="1:22" x14ac:dyDescent="0.2">
      <c r="A9081" s="1">
        <v>39033</v>
      </c>
      <c r="B9081">
        <v>2006</v>
      </c>
      <c r="C9081">
        <f>_xlfn.MAXIFS(Table1[ScheduleWeekWritten],Table1[ScheduleSeason],Table1[[#This Row],[ScheduleSeason]])</f>
        <v>17</v>
      </c>
      <c r="D9081">
        <v>10</v>
      </c>
      <c r="E9081" cm="1">
        <f t="array" ref="E9081">_xlfn.XLOOKUP(Table1[[#This Row],[ScheduleWeekWritten]],Table3[Game],100+Table3[Increase],Table1[[#This Row],[ScheduleWeekWritten]])</f>
        <v>10</v>
      </c>
      <c r="F9081" t="b">
        <v>0</v>
      </c>
      <c r="G9081" t="s">
        <v>58</v>
      </c>
      <c r="H9081">
        <v>27</v>
      </c>
      <c r="I9081">
        <v>3</v>
      </c>
      <c r="J9081" t="s">
        <v>61</v>
      </c>
      <c r="K9081" t="s">
        <v>77</v>
      </c>
      <c r="L9081" t="str">
        <f>_xlfn.XLOOKUP(Table1[[#This Row],[TeamFavoriteID]],Table2[team_id],Table2[team_name],_xlfn.XLOOKUP(Table1[[#This Row],[TeamFavoriteID]],Table2[team_id_pfr],Table2[team_name],"Even"))</f>
        <v>Philadelphia Eagles</v>
      </c>
      <c r="M9081">
        <v>-8</v>
      </c>
      <c r="N9081">
        <f>IF(Table1[[#This Row],[TeamFavorite]]=Table1[[#This Row],[TeamHome]],Table1[[#This Row],[ScoreAway]]-Table1[[#This Row],[ScoreHome]],Table1[[#This Row],[ScoreHome]]-Table1[[#This Row],[ScoreAway]])</f>
        <v>-24</v>
      </c>
      <c r="O9081">
        <f>IF(Table1[[#This Row],[SpreadActual]]&lt;Table1[[#This Row],[SpreadFavorite]],1,0)</f>
        <v>1</v>
      </c>
      <c r="P9081">
        <v>41.5</v>
      </c>
      <c r="Q9081" t="s">
        <v>183</v>
      </c>
      <c r="R9081" t="b">
        <v>0</v>
      </c>
      <c r="S9081">
        <v>59</v>
      </c>
      <c r="T9081">
        <v>13</v>
      </c>
      <c r="U9081">
        <v>88</v>
      </c>
    </row>
    <row r="9082" spans="1:22" x14ac:dyDescent="0.2">
      <c r="A9082" s="1">
        <v>39033</v>
      </c>
      <c r="B9082">
        <v>2006</v>
      </c>
      <c r="C9082">
        <f>_xlfn.MAXIFS(Table1[ScheduleWeekWritten],Table1[ScheduleSeason],Table1[[#This Row],[ScheduleSeason]])</f>
        <v>17</v>
      </c>
      <c r="D9082">
        <v>10</v>
      </c>
      <c r="E9082" cm="1">
        <f t="array" ref="E9082">_xlfn.XLOOKUP(Table1[[#This Row],[ScheduleWeekWritten]],Table3[Game],100+Table3[Increase],Table1[[#This Row],[ScheduleWeekWritten]])</f>
        <v>10</v>
      </c>
      <c r="F9082" t="b">
        <v>0</v>
      </c>
      <c r="G9082" t="s">
        <v>49</v>
      </c>
      <c r="H9082">
        <v>38</v>
      </c>
      <c r="I9082">
        <v>31</v>
      </c>
      <c r="J9082" t="s">
        <v>95</v>
      </c>
      <c r="K9082" t="s">
        <v>51</v>
      </c>
      <c r="L9082" t="str">
        <f>_xlfn.XLOOKUP(Table1[[#This Row],[TeamFavoriteID]],Table2[team_id],Table2[team_name],_xlfn.XLOOKUP(Table1[[#This Row],[TeamFavoriteID]],Table2[team_id_pfr],Table2[team_name],"Even"))</f>
        <v>Pittsburgh Steelers</v>
      </c>
      <c r="M9082">
        <v>-6.5</v>
      </c>
      <c r="N9082">
        <f>IF(Table1[[#This Row],[TeamFavorite]]=Table1[[#This Row],[TeamHome]],Table1[[#This Row],[ScoreAway]]-Table1[[#This Row],[ScoreHome]],Table1[[#This Row],[ScoreHome]]-Table1[[#This Row],[ScoreAway]])</f>
        <v>-7</v>
      </c>
      <c r="O9082">
        <f>IF(Table1[[#This Row],[SpreadActual]]&lt;Table1[[#This Row],[SpreadFavorite]],1,0)</f>
        <v>1</v>
      </c>
      <c r="P9082">
        <v>45.5</v>
      </c>
      <c r="Q9082" t="s">
        <v>175</v>
      </c>
      <c r="R9082" t="b">
        <v>0</v>
      </c>
      <c r="S9082">
        <v>41</v>
      </c>
      <c r="T9082">
        <v>14</v>
      </c>
      <c r="U9082">
        <v>85</v>
      </c>
    </row>
    <row r="9083" spans="1:22" x14ac:dyDescent="0.2">
      <c r="A9083" s="1">
        <v>39033</v>
      </c>
      <c r="B9083">
        <v>2006</v>
      </c>
      <c r="C9083">
        <f>_xlfn.MAXIFS(Table1[ScheduleWeekWritten],Table1[ScheduleSeason],Table1[[#This Row],[ScheduleSeason]])</f>
        <v>17</v>
      </c>
      <c r="D9083">
        <v>10</v>
      </c>
      <c r="E9083" cm="1">
        <f t="array" ref="E9083">_xlfn.XLOOKUP(Table1[[#This Row],[ScheduleWeekWritten]],Table3[Game],100+Table3[Increase],Table1[[#This Row],[ScheduleWeekWritten]])</f>
        <v>10</v>
      </c>
      <c r="F9083" t="b">
        <v>0</v>
      </c>
      <c r="G9083" t="s">
        <v>128</v>
      </c>
      <c r="H9083">
        <v>24</v>
      </c>
      <c r="I9083">
        <v>22</v>
      </c>
      <c r="J9083" t="s">
        <v>153</v>
      </c>
      <c r="K9083" t="s">
        <v>132</v>
      </c>
      <c r="L9083" t="str">
        <f>_xlfn.XLOOKUP(Table1[[#This Row],[TeamFavoriteID]],Table2[team_id],Table2[team_name],_xlfn.XLOOKUP(Table1[[#This Row],[TeamFavoriteID]],Table2[team_id_pfr],Table2[team_name],"Even"))</f>
        <v>Seattle Seahawks</v>
      </c>
      <c r="M9083">
        <v>-3</v>
      </c>
      <c r="N9083">
        <f>IF(Table1[[#This Row],[TeamFavorite]]=Table1[[#This Row],[TeamHome]],Table1[[#This Row],[ScoreAway]]-Table1[[#This Row],[ScoreHome]],Table1[[#This Row],[ScoreHome]]-Table1[[#This Row],[ScoreAway]])</f>
        <v>-2</v>
      </c>
      <c r="O9083">
        <f>IF(Table1[[#This Row],[SpreadActual]]&lt;Table1[[#This Row],[SpreadFavorite]],1,0)</f>
        <v>0</v>
      </c>
      <c r="P9083">
        <v>43.5</v>
      </c>
      <c r="Q9083" t="s">
        <v>180</v>
      </c>
      <c r="R9083" t="b">
        <v>0</v>
      </c>
      <c r="S9083">
        <v>45</v>
      </c>
      <c r="T9083">
        <v>16</v>
      </c>
      <c r="U9083">
        <v>88</v>
      </c>
    </row>
    <row r="9084" spans="1:22" x14ac:dyDescent="0.2">
      <c r="A9084" s="1">
        <v>39033</v>
      </c>
      <c r="B9084">
        <v>2006</v>
      </c>
      <c r="C9084">
        <f>_xlfn.MAXIFS(Table1[ScheduleWeekWritten],Table1[ScheduleSeason],Table1[[#This Row],[ScheduleSeason]])</f>
        <v>17</v>
      </c>
      <c r="D9084">
        <v>10</v>
      </c>
      <c r="E9084" cm="1">
        <f t="array" ref="E9084">_xlfn.XLOOKUP(Table1[[#This Row],[ScheduleWeekWritten]],Table3[Game],100+Table3[Increase],Table1[[#This Row],[ScheduleWeekWritten]])</f>
        <v>10</v>
      </c>
      <c r="F9084" t="b">
        <v>0</v>
      </c>
      <c r="G9084" t="s">
        <v>171</v>
      </c>
      <c r="H9084">
        <v>26</v>
      </c>
      <c r="I9084">
        <v>27</v>
      </c>
      <c r="J9084" t="s">
        <v>158</v>
      </c>
      <c r="K9084" t="s">
        <v>159</v>
      </c>
      <c r="L9084" t="str">
        <f>_xlfn.XLOOKUP(Table1[[#This Row],[TeamFavoriteID]],Table2[team_id],Table2[team_name],_xlfn.XLOOKUP(Table1[[#This Row],[TeamFavoriteID]],Table2[team_id_pfr],Table2[team_name],"Even"))</f>
        <v>Baltimore Ravens</v>
      </c>
      <c r="M9084">
        <v>-7.5</v>
      </c>
      <c r="N9084">
        <f>IF(Table1[[#This Row],[TeamFavorite]]=Table1[[#This Row],[TeamHome]],Table1[[#This Row],[ScoreAway]]-Table1[[#This Row],[ScoreHome]],Table1[[#This Row],[ScoreHome]]-Table1[[#This Row],[ScoreAway]])</f>
        <v>-1</v>
      </c>
      <c r="O9084">
        <f>IF(Table1[[#This Row],[SpreadActual]]&lt;Table1[[#This Row],[SpreadFavorite]],1,0)</f>
        <v>0</v>
      </c>
      <c r="P9084">
        <v>38</v>
      </c>
      <c r="Q9084" t="s">
        <v>172</v>
      </c>
      <c r="R9084" t="b">
        <v>0</v>
      </c>
      <c r="S9084">
        <v>45</v>
      </c>
      <c r="T9084">
        <v>9</v>
      </c>
      <c r="U9084">
        <v>63</v>
      </c>
    </row>
    <row r="9085" spans="1:22" x14ac:dyDescent="0.2">
      <c r="A9085" s="1">
        <v>39034</v>
      </c>
      <c r="B9085">
        <v>2006</v>
      </c>
      <c r="C9085">
        <f>_xlfn.MAXIFS(Table1[ScheduleWeekWritten],Table1[ScheduleSeason],Table1[[#This Row],[ScheduleSeason]])</f>
        <v>17</v>
      </c>
      <c r="D9085">
        <v>10</v>
      </c>
      <c r="E9085" cm="1">
        <f t="array" ref="E9085">_xlfn.XLOOKUP(Table1[[#This Row],[ScheduleWeekWritten]],Table3[Game],100+Table3[Increase],Table1[[#This Row],[ScheduleWeekWritten]])</f>
        <v>10</v>
      </c>
      <c r="F9085" t="b">
        <v>0</v>
      </c>
      <c r="G9085" t="s">
        <v>152</v>
      </c>
      <c r="H9085">
        <v>24</v>
      </c>
      <c r="I9085">
        <v>10</v>
      </c>
      <c r="J9085" t="s">
        <v>127</v>
      </c>
      <c r="K9085" t="s">
        <v>162</v>
      </c>
      <c r="L9085" t="str">
        <f>_xlfn.XLOOKUP(Table1[[#This Row],[TeamFavoriteID]],Table2[team_id],Table2[team_name],_xlfn.XLOOKUP(Table1[[#This Row],[TeamFavoriteID]],Table2[team_id_pfr],Table2[team_name],"Even"))</f>
        <v>Carolina Panthers</v>
      </c>
      <c r="M9085">
        <v>-10</v>
      </c>
      <c r="N9085">
        <f>IF(Table1[[#This Row],[TeamFavorite]]=Table1[[#This Row],[TeamHome]],Table1[[#This Row],[ScoreAway]]-Table1[[#This Row],[ScoreHome]],Table1[[#This Row],[ScoreHome]]-Table1[[#This Row],[ScoreAway]])</f>
        <v>-14</v>
      </c>
      <c r="O9085">
        <f>IF(Table1[[#This Row],[SpreadActual]]&lt;Table1[[#This Row],[SpreadFavorite]],1,0)</f>
        <v>1</v>
      </c>
      <c r="P9085">
        <v>37</v>
      </c>
      <c r="Q9085" t="s">
        <v>160</v>
      </c>
      <c r="R9085" t="b">
        <v>0</v>
      </c>
      <c r="S9085">
        <v>52</v>
      </c>
      <c r="T9085">
        <v>6</v>
      </c>
      <c r="U9085">
        <v>58</v>
      </c>
    </row>
    <row r="9086" spans="1:22" x14ac:dyDescent="0.2">
      <c r="A9086" s="1">
        <v>39040</v>
      </c>
      <c r="B9086">
        <v>2006</v>
      </c>
      <c r="C9086">
        <f>_xlfn.MAXIFS(Table1[ScheduleWeekWritten],Table1[ScheduleSeason],Table1[[#This Row],[ScheduleSeason]])</f>
        <v>17</v>
      </c>
      <c r="D9086">
        <v>11</v>
      </c>
      <c r="E9086" cm="1">
        <f t="array" ref="E9086">_xlfn.XLOOKUP(Table1[[#This Row],[ScheduleWeekWritten]],Table3[Game],100+Table3[Increase],Table1[[#This Row],[ScheduleWeekWritten]])</f>
        <v>11</v>
      </c>
      <c r="F9086" t="b">
        <v>0</v>
      </c>
      <c r="G9086" t="s">
        <v>149</v>
      </c>
      <c r="H9086">
        <v>17</v>
      </c>
      <c r="I9086">
        <v>10</v>
      </c>
      <c r="J9086" t="s">
        <v>45</v>
      </c>
      <c r="K9086" t="s">
        <v>59</v>
      </c>
      <c r="L9086" t="str">
        <f>_xlfn.XLOOKUP(Table1[[#This Row],[TeamFavoriteID]],Table2[team_id],Table2[team_name],_xlfn.XLOOKUP(Table1[[#This Row],[TeamFavoriteID]],Table2[team_id_pfr],Table2[team_name],"Even"))</f>
        <v>Arizona Cardinals</v>
      </c>
      <c r="M9086">
        <v>-2.5</v>
      </c>
      <c r="N9086">
        <f>IF(Table1[[#This Row],[TeamFavorite]]=Table1[[#This Row],[TeamHome]],Table1[[#This Row],[ScoreAway]]-Table1[[#This Row],[ScoreHome]],Table1[[#This Row],[ScoreHome]]-Table1[[#This Row],[ScoreAway]])</f>
        <v>-7</v>
      </c>
      <c r="O9086">
        <f>IF(Table1[[#This Row],[SpreadActual]]&lt;Table1[[#This Row],[SpreadFavorite]],1,0)</f>
        <v>1</v>
      </c>
      <c r="P9086">
        <v>45.5</v>
      </c>
      <c r="Q9086" t="s">
        <v>150</v>
      </c>
      <c r="R9086" t="b">
        <v>0</v>
      </c>
      <c r="S9086">
        <v>72</v>
      </c>
      <c r="T9086">
        <v>0</v>
      </c>
      <c r="V9086" t="s">
        <v>103</v>
      </c>
    </row>
    <row r="9087" spans="1:22" x14ac:dyDescent="0.2">
      <c r="A9087" s="1">
        <v>39040</v>
      </c>
      <c r="B9087">
        <v>2006</v>
      </c>
      <c r="C9087">
        <f>_xlfn.MAXIFS(Table1[ScheduleWeekWritten],Table1[ScheduleSeason],Table1[[#This Row],[ScheduleSeason]])</f>
        <v>17</v>
      </c>
      <c r="D9087">
        <v>11</v>
      </c>
      <c r="E9087" cm="1">
        <f t="array" ref="E9087">_xlfn.XLOOKUP(Table1[[#This Row],[ScheduleWeekWritten]],Table3[Game],100+Table3[Increase],Table1[[#This Row],[ScheduleWeekWritten]])</f>
        <v>11</v>
      </c>
      <c r="F9087" t="b">
        <v>0</v>
      </c>
      <c r="G9087" t="s">
        <v>158</v>
      </c>
      <c r="H9087">
        <v>24</v>
      </c>
      <c r="I9087">
        <v>10</v>
      </c>
      <c r="J9087" t="s">
        <v>38</v>
      </c>
      <c r="K9087" t="s">
        <v>159</v>
      </c>
      <c r="L9087" t="str">
        <f>_xlfn.XLOOKUP(Table1[[#This Row],[TeamFavoriteID]],Table2[team_id],Table2[team_name],_xlfn.XLOOKUP(Table1[[#This Row],[TeamFavoriteID]],Table2[team_id_pfr],Table2[team_name],"Even"))</f>
        <v>Baltimore Ravens</v>
      </c>
      <c r="M9087">
        <v>-3.5</v>
      </c>
      <c r="N9087">
        <f>IF(Table1[[#This Row],[TeamFavorite]]=Table1[[#This Row],[TeamHome]],Table1[[#This Row],[ScoreAway]]-Table1[[#This Row],[ScoreHome]],Table1[[#This Row],[ScoreHome]]-Table1[[#This Row],[ScoreAway]])</f>
        <v>-14</v>
      </c>
      <c r="O9087">
        <f>IF(Table1[[#This Row],[SpreadActual]]&lt;Table1[[#This Row],[SpreadFavorite]],1,0)</f>
        <v>1</v>
      </c>
      <c r="P9087">
        <v>41.5</v>
      </c>
      <c r="Q9087" t="s">
        <v>166</v>
      </c>
      <c r="R9087" t="b">
        <v>0</v>
      </c>
      <c r="S9087">
        <v>44</v>
      </c>
      <c r="T9087">
        <v>6</v>
      </c>
      <c r="U9087">
        <v>66</v>
      </c>
    </row>
    <row r="9088" spans="1:22" x14ac:dyDescent="0.2">
      <c r="A9088" s="1">
        <v>39040</v>
      </c>
      <c r="B9088">
        <v>2006</v>
      </c>
      <c r="C9088">
        <f>_xlfn.MAXIFS(Table1[ScheduleWeekWritten],Table1[ScheduleSeason],Table1[[#This Row],[ScheduleSeason]])</f>
        <v>17</v>
      </c>
      <c r="D9088">
        <v>11</v>
      </c>
      <c r="E9088" cm="1">
        <f t="array" ref="E9088">_xlfn.XLOOKUP(Table1[[#This Row],[ScheduleWeekWritten]],Table3[Game],100+Table3[Increase],Table1[[#This Row],[ScheduleWeekWritten]])</f>
        <v>11</v>
      </c>
      <c r="F9088" t="b">
        <v>0</v>
      </c>
      <c r="G9088" t="s">
        <v>152</v>
      </c>
      <c r="H9088">
        <v>15</v>
      </c>
      <c r="I9088">
        <v>0</v>
      </c>
      <c r="J9088" t="s">
        <v>153</v>
      </c>
      <c r="K9088" t="s">
        <v>162</v>
      </c>
      <c r="L9088" t="str">
        <f>_xlfn.XLOOKUP(Table1[[#This Row],[TeamFavoriteID]],Table2[team_id],Table2[team_name],_xlfn.XLOOKUP(Table1[[#This Row],[TeamFavoriteID]],Table2[team_id_pfr],Table2[team_name],"Even"))</f>
        <v>Carolina Panthers</v>
      </c>
      <c r="M9088">
        <v>-6.5</v>
      </c>
      <c r="N9088">
        <f>IF(Table1[[#This Row],[TeamFavorite]]=Table1[[#This Row],[TeamHome]],Table1[[#This Row],[ScoreAway]]-Table1[[#This Row],[ScoreHome]],Table1[[#This Row],[ScoreHome]]-Table1[[#This Row],[ScoreAway]])</f>
        <v>-15</v>
      </c>
      <c r="O9088">
        <f>IF(Table1[[#This Row],[SpreadActual]]&lt;Table1[[#This Row],[SpreadFavorite]],1,0)</f>
        <v>1</v>
      </c>
      <c r="P9088">
        <v>44.5</v>
      </c>
      <c r="Q9088" t="s">
        <v>160</v>
      </c>
      <c r="R9088" t="b">
        <v>0</v>
      </c>
      <c r="S9088">
        <v>44</v>
      </c>
      <c r="T9088">
        <v>5</v>
      </c>
      <c r="U9088">
        <v>64</v>
      </c>
    </row>
    <row r="9089" spans="1:22" x14ac:dyDescent="0.2">
      <c r="A9089" s="1">
        <v>39040</v>
      </c>
      <c r="B9089">
        <v>2006</v>
      </c>
      <c r="C9089">
        <f>_xlfn.MAXIFS(Table1[ScheduleWeekWritten],Table1[ScheduleSeason],Table1[[#This Row],[ScheduleSeason]])</f>
        <v>17</v>
      </c>
      <c r="D9089">
        <v>11</v>
      </c>
      <c r="E9089" cm="1">
        <f t="array" ref="E9089">_xlfn.XLOOKUP(Table1[[#This Row],[ScheduleWeekWritten]],Table3[Game],100+Table3[Increase],Table1[[#This Row],[ScheduleWeekWritten]])</f>
        <v>11</v>
      </c>
      <c r="F9089" t="b">
        <v>0</v>
      </c>
      <c r="G9089" t="s">
        <v>62</v>
      </c>
      <c r="H9089">
        <v>20</v>
      </c>
      <c r="I9089">
        <v>24</v>
      </c>
      <c r="J9089" t="s">
        <v>49</v>
      </c>
      <c r="K9089" t="s">
        <v>51</v>
      </c>
      <c r="L9089" t="str">
        <f>_xlfn.XLOOKUP(Table1[[#This Row],[TeamFavoriteID]],Table2[team_id],Table2[team_name],_xlfn.XLOOKUP(Table1[[#This Row],[TeamFavoriteID]],Table2[team_id_pfr],Table2[team_name],"Even"))</f>
        <v>Pittsburgh Steelers</v>
      </c>
      <c r="M9089">
        <v>-4</v>
      </c>
      <c r="N9089">
        <f>IF(Table1[[#This Row],[TeamFavorite]]=Table1[[#This Row],[TeamHome]],Table1[[#This Row],[ScoreAway]]-Table1[[#This Row],[ScoreHome]],Table1[[#This Row],[ScoreHome]]-Table1[[#This Row],[ScoreAway]])</f>
        <v>-4</v>
      </c>
      <c r="O9089">
        <f>IF(Table1[[#This Row],[SpreadActual]]&lt;Table1[[#This Row],[SpreadFavorite]],1,0)</f>
        <v>0</v>
      </c>
      <c r="P9089">
        <v>36</v>
      </c>
      <c r="Q9089" t="s">
        <v>170</v>
      </c>
      <c r="R9089" t="b">
        <v>0</v>
      </c>
      <c r="S9089">
        <v>40</v>
      </c>
      <c r="T9089">
        <v>9</v>
      </c>
      <c r="U9089">
        <v>76</v>
      </c>
    </row>
    <row r="9090" spans="1:22" x14ac:dyDescent="0.2">
      <c r="A9090" s="1">
        <v>39040</v>
      </c>
      <c r="B9090">
        <v>2006</v>
      </c>
      <c r="C9090">
        <f>_xlfn.MAXIFS(Table1[ScheduleWeekWritten],Table1[ScheduleSeason],Table1[[#This Row],[ScheduleSeason]])</f>
        <v>17</v>
      </c>
      <c r="D9090">
        <v>11</v>
      </c>
      <c r="E9090" cm="1">
        <f t="array" ref="E9090">_xlfn.XLOOKUP(Table1[[#This Row],[ScheduleWeekWritten]],Table3[Game],100+Table3[Increase],Table1[[#This Row],[ScheduleWeekWritten]])</f>
        <v>11</v>
      </c>
      <c r="F9090" t="b">
        <v>0</v>
      </c>
      <c r="G9090" t="s">
        <v>67</v>
      </c>
      <c r="H9090">
        <v>21</v>
      </c>
      <c r="I9090">
        <v>14</v>
      </c>
      <c r="J9090" t="s">
        <v>140</v>
      </c>
      <c r="K9090" t="s">
        <v>72</v>
      </c>
      <c r="L9090" t="str">
        <f>_xlfn.XLOOKUP(Table1[[#This Row],[TeamFavoriteID]],Table2[team_id],Table2[team_name],_xlfn.XLOOKUP(Table1[[#This Row],[TeamFavoriteID]],Table2[team_id_pfr],Table2[team_name],"Even"))</f>
        <v>Baltimore Colts</v>
      </c>
      <c r="M9090">
        <v>-1</v>
      </c>
      <c r="N9090">
        <f>IF(Table1[[#This Row],[TeamFavorite]]=Table1[[#This Row],[TeamHome]],Table1[[#This Row],[ScoreAway]]-Table1[[#This Row],[ScoreHome]],Table1[[#This Row],[ScoreHome]]-Table1[[#This Row],[ScoreAway]])</f>
        <v>7</v>
      </c>
      <c r="O9090">
        <f>IF(Table1[[#This Row],[SpreadActual]]&lt;Table1[[#This Row],[SpreadFavorite]],1,0)</f>
        <v>0</v>
      </c>
      <c r="P9090">
        <v>49</v>
      </c>
      <c r="Q9090" t="s">
        <v>119</v>
      </c>
      <c r="R9090" t="b">
        <v>0</v>
      </c>
      <c r="S9090">
        <v>51</v>
      </c>
      <c r="T9090">
        <v>8</v>
      </c>
      <c r="U9090">
        <v>42</v>
      </c>
    </row>
    <row r="9091" spans="1:22" x14ac:dyDescent="0.2">
      <c r="A9091" s="1">
        <v>39040</v>
      </c>
      <c r="B9091">
        <v>2006</v>
      </c>
      <c r="C9091">
        <f>_xlfn.MAXIFS(Table1[ScheduleWeekWritten],Table1[ScheduleSeason],Table1[[#This Row],[ScheduleSeason]])</f>
        <v>17</v>
      </c>
      <c r="D9091">
        <v>11</v>
      </c>
      <c r="E9091" cm="1">
        <f t="array" ref="E9091">_xlfn.XLOOKUP(Table1[[#This Row],[ScheduleWeekWritten]],Table3[Game],100+Table3[Increase],Table1[[#This Row],[ScheduleWeekWritten]])</f>
        <v>11</v>
      </c>
      <c r="F9091" t="b">
        <v>0</v>
      </c>
      <c r="G9091" t="s">
        <v>24</v>
      </c>
      <c r="H9091">
        <v>27</v>
      </c>
      <c r="I9091">
        <v>35</v>
      </c>
      <c r="J9091" t="s">
        <v>27</v>
      </c>
      <c r="K9091" t="s">
        <v>88</v>
      </c>
      <c r="L9091" t="str">
        <f>_xlfn.XLOOKUP(Table1[[#This Row],[TeamFavoriteID]],Table2[team_id],Table2[team_name],_xlfn.XLOOKUP(Table1[[#This Row],[TeamFavoriteID]],Table2[team_id_pfr],Table2[team_name],"Even"))</f>
        <v>Denver Broncos</v>
      </c>
      <c r="M9091">
        <v>-2.5</v>
      </c>
      <c r="N9091">
        <f>IF(Table1[[#This Row],[TeamFavorite]]=Table1[[#This Row],[TeamHome]],Table1[[#This Row],[ScoreAway]]-Table1[[#This Row],[ScoreHome]],Table1[[#This Row],[ScoreHome]]-Table1[[#This Row],[ScoreAway]])</f>
        <v>8</v>
      </c>
      <c r="O9091">
        <f>IF(Table1[[#This Row],[SpreadActual]]&lt;Table1[[#This Row],[SpreadFavorite]],1,0)</f>
        <v>0</v>
      </c>
      <c r="P9091">
        <v>42.5</v>
      </c>
      <c r="Q9091" t="s">
        <v>174</v>
      </c>
      <c r="R9091" t="b">
        <v>0</v>
      </c>
      <c r="S9091">
        <v>40</v>
      </c>
      <c r="T9091">
        <v>8</v>
      </c>
      <c r="U9091">
        <v>50</v>
      </c>
    </row>
    <row r="9092" spans="1:22" x14ac:dyDescent="0.2">
      <c r="A9092" s="1">
        <v>39040</v>
      </c>
      <c r="B9092">
        <v>2006</v>
      </c>
      <c r="C9092">
        <f>_xlfn.MAXIFS(Table1[ScheduleWeekWritten],Table1[ScheduleSeason],Table1[[#This Row],[ScheduleSeason]])</f>
        <v>17</v>
      </c>
      <c r="D9092">
        <v>11</v>
      </c>
      <c r="E9092" cm="1">
        <f t="array" ref="E9092">_xlfn.XLOOKUP(Table1[[#This Row],[ScheduleWeekWritten]],Table3[Game],100+Table3[Increase],Table1[[#This Row],[ScheduleWeekWritten]])</f>
        <v>11</v>
      </c>
      <c r="F9092" t="b">
        <v>0</v>
      </c>
      <c r="G9092" t="s">
        <v>33</v>
      </c>
      <c r="H9092">
        <v>0</v>
      </c>
      <c r="I9092">
        <v>35</v>
      </c>
      <c r="J9092" t="s">
        <v>115</v>
      </c>
      <c r="K9092" t="s">
        <v>70</v>
      </c>
      <c r="L9092" t="str">
        <f>_xlfn.XLOOKUP(Table1[[#This Row],[TeamFavoriteID]],Table2[team_id],Table2[team_name],_xlfn.XLOOKUP(Table1[[#This Row],[TeamFavoriteID]],Table2[team_id_pfr],Table2[team_name],"Even"))</f>
        <v>Boston Patriots</v>
      </c>
      <c r="M9092">
        <v>-6</v>
      </c>
      <c r="N9092">
        <f>IF(Table1[[#This Row],[TeamFavorite]]=Table1[[#This Row],[TeamHome]],Table1[[#This Row],[ScoreAway]]-Table1[[#This Row],[ScoreHome]],Table1[[#This Row],[ScoreHome]]-Table1[[#This Row],[ScoreAway]])</f>
        <v>-35</v>
      </c>
      <c r="O9092">
        <f>IF(Table1[[#This Row],[SpreadActual]]&lt;Table1[[#This Row],[SpreadFavorite]],1,0)</f>
        <v>1</v>
      </c>
      <c r="P9092">
        <v>46</v>
      </c>
      <c r="Q9092" t="s">
        <v>82</v>
      </c>
      <c r="R9092" t="b">
        <v>0</v>
      </c>
      <c r="S9092">
        <v>37</v>
      </c>
      <c r="T9092">
        <v>10</v>
      </c>
      <c r="U9092">
        <v>59</v>
      </c>
    </row>
    <row r="9093" spans="1:22" x14ac:dyDescent="0.2">
      <c r="A9093" s="1">
        <v>39040</v>
      </c>
      <c r="B9093">
        <v>2006</v>
      </c>
      <c r="C9093">
        <f>_xlfn.MAXIFS(Table1[ScheduleWeekWritten],Table1[ScheduleSeason],Table1[[#This Row],[ScheduleSeason]])</f>
        <v>17</v>
      </c>
      <c r="D9093">
        <v>11</v>
      </c>
      <c r="E9093" cm="1">
        <f t="array" ref="E9093">_xlfn.XLOOKUP(Table1[[#This Row],[ScheduleWeekWritten]],Table3[Game],100+Table3[Increase],Table1[[#This Row],[ScheduleWeekWritten]])</f>
        <v>11</v>
      </c>
      <c r="F9093" t="b">
        <v>0</v>
      </c>
      <c r="G9093" t="s">
        <v>177</v>
      </c>
      <c r="H9093">
        <v>21</v>
      </c>
      <c r="I9093">
        <v>24</v>
      </c>
      <c r="J9093" t="s">
        <v>28</v>
      </c>
      <c r="K9093" t="s">
        <v>182</v>
      </c>
      <c r="L9093" t="str">
        <f>_xlfn.XLOOKUP(Table1[[#This Row],[TeamFavoriteID]],Table2[team_id],Table2[team_name],_xlfn.XLOOKUP(Table1[[#This Row],[TeamFavoriteID]],Table2[team_id_pfr],Table2[team_name],"Even"))</f>
        <v>Houston Texans</v>
      </c>
      <c r="M9093">
        <v>-2.5</v>
      </c>
      <c r="N9093">
        <f>IF(Table1[[#This Row],[TeamFavorite]]=Table1[[#This Row],[TeamHome]],Table1[[#This Row],[ScoreAway]]-Table1[[#This Row],[ScoreHome]],Table1[[#This Row],[ScoreHome]]-Table1[[#This Row],[ScoreAway]])</f>
        <v>3</v>
      </c>
      <c r="O9093">
        <f>IF(Table1[[#This Row],[SpreadActual]]&lt;Table1[[#This Row],[SpreadFavorite]],1,0)</f>
        <v>0</v>
      </c>
      <c r="P9093">
        <v>36.5</v>
      </c>
      <c r="Q9093" t="s">
        <v>178</v>
      </c>
      <c r="R9093" t="b">
        <v>0</v>
      </c>
      <c r="S9093">
        <v>72</v>
      </c>
      <c r="T9093">
        <v>0</v>
      </c>
      <c r="V9093" t="s">
        <v>103</v>
      </c>
    </row>
    <row r="9094" spans="1:22" x14ac:dyDescent="0.2">
      <c r="A9094" s="1">
        <v>39040</v>
      </c>
      <c r="B9094">
        <v>2006</v>
      </c>
      <c r="C9094">
        <f>_xlfn.MAXIFS(Table1[ScheduleWeekWritten],Table1[ScheduleSeason],Table1[[#This Row],[ScheduleSeason]])</f>
        <v>17</v>
      </c>
      <c r="D9094">
        <v>11</v>
      </c>
      <c r="E9094" cm="1">
        <f t="array" ref="E9094">_xlfn.XLOOKUP(Table1[[#This Row],[ScheduleWeekWritten]],Table3[Game],100+Table3[Increase],Table1[[#This Row],[ScheduleWeekWritten]])</f>
        <v>11</v>
      </c>
      <c r="F9094" t="b">
        <v>0</v>
      </c>
      <c r="G9094" t="s">
        <v>42</v>
      </c>
      <c r="H9094">
        <v>17</v>
      </c>
      <c r="I9094">
        <v>13</v>
      </c>
      <c r="J9094" t="s">
        <v>20</v>
      </c>
      <c r="K9094" t="s">
        <v>75</v>
      </c>
      <c r="L9094" t="str">
        <f>_xlfn.XLOOKUP(Table1[[#This Row],[TeamFavoriteID]],Table2[team_id],Table2[team_name],_xlfn.XLOOKUP(Table1[[#This Row],[TeamFavoriteID]],Table2[team_id_pfr],Table2[team_name],"Even"))</f>
        <v>Kansas City Chiefs</v>
      </c>
      <c r="M9094">
        <v>-9</v>
      </c>
      <c r="N9094">
        <f>IF(Table1[[#This Row],[TeamFavorite]]=Table1[[#This Row],[TeamHome]],Table1[[#This Row],[ScoreAway]]-Table1[[#This Row],[ScoreHome]],Table1[[#This Row],[ScoreHome]]-Table1[[#This Row],[ScoreAway]])</f>
        <v>-4</v>
      </c>
      <c r="O9094">
        <f>IF(Table1[[#This Row],[SpreadActual]]&lt;Table1[[#This Row],[SpreadFavorite]],1,0)</f>
        <v>0</v>
      </c>
      <c r="P9094">
        <v>36.5</v>
      </c>
      <c r="Q9094" t="s">
        <v>117</v>
      </c>
      <c r="R9094" t="b">
        <v>0</v>
      </c>
      <c r="S9094">
        <v>34</v>
      </c>
      <c r="T9094">
        <v>6</v>
      </c>
      <c r="U9094">
        <v>68</v>
      </c>
    </row>
    <row r="9095" spans="1:22" x14ac:dyDescent="0.2">
      <c r="A9095" s="1">
        <v>39040</v>
      </c>
      <c r="B9095">
        <v>2006</v>
      </c>
      <c r="C9095">
        <f>_xlfn.MAXIFS(Table1[ScheduleWeekWritten],Table1[ScheduleSeason],Table1[[#This Row],[ScheduleSeason]])</f>
        <v>17</v>
      </c>
      <c r="D9095">
        <v>11</v>
      </c>
      <c r="E9095" cm="1">
        <f t="array" ref="E9095">_xlfn.XLOOKUP(Table1[[#This Row],[ScheduleWeekWritten]],Table3[Game],100+Table3[Increase],Table1[[#This Row],[ScheduleWeekWritten]])</f>
        <v>11</v>
      </c>
      <c r="F9095" t="b">
        <v>0</v>
      </c>
      <c r="G9095" t="s">
        <v>19</v>
      </c>
      <c r="H9095">
        <v>24</v>
      </c>
      <c r="I9095">
        <v>20</v>
      </c>
      <c r="J9095" t="s">
        <v>54</v>
      </c>
      <c r="K9095" t="s">
        <v>91</v>
      </c>
      <c r="L9095" t="str">
        <f>_xlfn.XLOOKUP(Table1[[#This Row],[TeamFavoriteID]],Table2[team_id],Table2[team_name],_xlfn.XLOOKUP(Table1[[#This Row],[TeamFavoriteID]],Table2[team_id_pfr],Table2[team_name],"Even"))</f>
        <v>Miami Dolphins</v>
      </c>
      <c r="M9095">
        <v>-3</v>
      </c>
      <c r="N9095">
        <f>IF(Table1[[#This Row],[TeamFavorite]]=Table1[[#This Row],[TeamHome]],Table1[[#This Row],[ScoreAway]]-Table1[[#This Row],[ScoreHome]],Table1[[#This Row],[ScoreHome]]-Table1[[#This Row],[ScoreAway]])</f>
        <v>-4</v>
      </c>
      <c r="O9095">
        <f>IF(Table1[[#This Row],[SpreadActual]]&lt;Table1[[#This Row],[SpreadFavorite]],1,0)</f>
        <v>1</v>
      </c>
      <c r="P9095">
        <v>33.5</v>
      </c>
      <c r="Q9095" t="s">
        <v>143</v>
      </c>
      <c r="R9095" t="b">
        <v>0</v>
      </c>
      <c r="S9095">
        <v>64</v>
      </c>
      <c r="T9095">
        <v>8</v>
      </c>
      <c r="U9095">
        <v>49</v>
      </c>
    </row>
    <row r="9096" spans="1:22" x14ac:dyDescent="0.2">
      <c r="A9096" s="1">
        <v>39040</v>
      </c>
      <c r="B9096">
        <v>2006</v>
      </c>
      <c r="C9096">
        <f>_xlfn.MAXIFS(Table1[ScheduleWeekWritten],Table1[ScheduleSeason],Table1[[#This Row],[ScheduleSeason]])</f>
        <v>17</v>
      </c>
      <c r="D9096">
        <v>11</v>
      </c>
      <c r="E9096" cm="1">
        <f t="array" ref="E9096">_xlfn.XLOOKUP(Table1[[#This Row],[ScheduleWeekWritten]],Table3[Game],100+Table3[Increase],Table1[[#This Row],[ScheduleWeekWritten]])</f>
        <v>11</v>
      </c>
      <c r="F9096" t="b">
        <v>0</v>
      </c>
      <c r="G9096" t="s">
        <v>95</v>
      </c>
      <c r="H9096">
        <v>16</v>
      </c>
      <c r="I9096">
        <v>31</v>
      </c>
      <c r="J9096" t="s">
        <v>101</v>
      </c>
      <c r="K9096" t="s">
        <v>98</v>
      </c>
      <c r="L9096" t="str">
        <f>_xlfn.XLOOKUP(Table1[[#This Row],[TeamFavoriteID]],Table2[team_id],Table2[team_name],_xlfn.XLOOKUP(Table1[[#This Row],[TeamFavoriteID]],Table2[team_id_pfr],Table2[team_name],"Even"))</f>
        <v>New Orleans Saints</v>
      </c>
      <c r="M9096">
        <v>-3</v>
      </c>
      <c r="N9096">
        <f>IF(Table1[[#This Row],[TeamFavorite]]=Table1[[#This Row],[TeamHome]],Table1[[#This Row],[ScoreAway]]-Table1[[#This Row],[ScoreHome]],Table1[[#This Row],[ScoreHome]]-Table1[[#This Row],[ScoreAway]])</f>
        <v>15</v>
      </c>
      <c r="O9096">
        <f>IF(Table1[[#This Row],[SpreadActual]]&lt;Table1[[#This Row],[SpreadFavorite]],1,0)</f>
        <v>0</v>
      </c>
      <c r="P9096">
        <v>52.5</v>
      </c>
      <c r="Q9096" t="s">
        <v>124</v>
      </c>
      <c r="R9096" t="b">
        <v>0</v>
      </c>
      <c r="S9096">
        <v>72</v>
      </c>
      <c r="T9096">
        <v>0</v>
      </c>
      <c r="V9096" t="s">
        <v>103</v>
      </c>
    </row>
    <row r="9097" spans="1:22" x14ac:dyDescent="0.2">
      <c r="A9097" s="1">
        <v>39040</v>
      </c>
      <c r="B9097">
        <v>2006</v>
      </c>
      <c r="C9097">
        <f>_xlfn.MAXIFS(Table1[ScheduleWeekWritten],Table1[ScheduleSeason],Table1[[#This Row],[ScheduleSeason]])</f>
        <v>17</v>
      </c>
      <c r="D9097">
        <v>11</v>
      </c>
      <c r="E9097" cm="1">
        <f t="array" ref="E9097">_xlfn.XLOOKUP(Table1[[#This Row],[ScheduleWeekWritten]],Table3[Game],100+Table3[Increase],Table1[[#This Row],[ScheduleWeekWritten]])</f>
        <v>11</v>
      </c>
      <c r="F9097" t="b">
        <v>0</v>
      </c>
      <c r="G9097" t="s">
        <v>31</v>
      </c>
      <c r="H9097">
        <v>0</v>
      </c>
      <c r="I9097">
        <v>10</v>
      </c>
      <c r="J9097" t="s">
        <v>46</v>
      </c>
      <c r="K9097" t="s">
        <v>47</v>
      </c>
      <c r="L9097" t="str">
        <f>_xlfn.XLOOKUP(Table1[[#This Row],[TeamFavoriteID]],Table2[team_id],Table2[team_name],_xlfn.XLOOKUP(Table1[[#This Row],[TeamFavoriteID]],Table2[team_id_pfr],Table2[team_name],"Even"))</f>
        <v>Chicago Bears</v>
      </c>
      <c r="M9097">
        <v>-5.5</v>
      </c>
      <c r="N9097">
        <f>IF(Table1[[#This Row],[TeamFavorite]]=Table1[[#This Row],[TeamHome]],Table1[[#This Row],[ScoreAway]]-Table1[[#This Row],[ScoreHome]],Table1[[#This Row],[ScoreHome]]-Table1[[#This Row],[ScoreAway]])</f>
        <v>-10</v>
      </c>
      <c r="O9097">
        <f>IF(Table1[[#This Row],[SpreadActual]]&lt;Table1[[#This Row],[SpreadFavorite]],1,0)</f>
        <v>1</v>
      </c>
      <c r="P9097">
        <v>40.5</v>
      </c>
      <c r="Q9097" t="s">
        <v>126</v>
      </c>
      <c r="R9097" t="b">
        <v>0</v>
      </c>
      <c r="S9097">
        <v>47</v>
      </c>
      <c r="T9097">
        <v>12</v>
      </c>
      <c r="U9097">
        <v>58</v>
      </c>
    </row>
    <row r="9098" spans="1:22" x14ac:dyDescent="0.2">
      <c r="A9098" s="1">
        <v>39040</v>
      </c>
      <c r="B9098">
        <v>2006</v>
      </c>
      <c r="C9098">
        <f>_xlfn.MAXIFS(Table1[ScheduleWeekWritten],Table1[ScheduleSeason],Table1[[#This Row],[ScheduleSeason]])</f>
        <v>17</v>
      </c>
      <c r="D9098">
        <v>11</v>
      </c>
      <c r="E9098" cm="1">
        <f t="array" ref="E9098">_xlfn.XLOOKUP(Table1[[#This Row],[ScheduleWeekWritten]],Table3[Game],100+Table3[Increase],Table1[[#This Row],[ScheduleWeekWritten]])</f>
        <v>11</v>
      </c>
      <c r="F9098" t="b">
        <v>0</v>
      </c>
      <c r="G9098" t="s">
        <v>58</v>
      </c>
      <c r="H9098">
        <v>13</v>
      </c>
      <c r="I9098">
        <v>31</v>
      </c>
      <c r="J9098" t="s">
        <v>171</v>
      </c>
      <c r="K9098" t="s">
        <v>77</v>
      </c>
      <c r="L9098" t="str">
        <f>_xlfn.XLOOKUP(Table1[[#This Row],[TeamFavoriteID]],Table2[team_id],Table2[team_name],_xlfn.XLOOKUP(Table1[[#This Row],[TeamFavoriteID]],Table2[team_id_pfr],Table2[team_name],"Even"))</f>
        <v>Philadelphia Eagles</v>
      </c>
      <c r="M9098">
        <v>-13</v>
      </c>
      <c r="N9098">
        <f>IF(Table1[[#This Row],[TeamFavorite]]=Table1[[#This Row],[TeamHome]],Table1[[#This Row],[ScoreAway]]-Table1[[#This Row],[ScoreHome]],Table1[[#This Row],[ScoreHome]]-Table1[[#This Row],[ScoreAway]])</f>
        <v>18</v>
      </c>
      <c r="O9098">
        <f>IF(Table1[[#This Row],[SpreadActual]]&lt;Table1[[#This Row],[SpreadFavorite]],1,0)</f>
        <v>0</v>
      </c>
      <c r="P9098">
        <v>43.5</v>
      </c>
      <c r="Q9098" t="s">
        <v>183</v>
      </c>
      <c r="R9098" t="b">
        <v>0</v>
      </c>
      <c r="S9098">
        <v>45</v>
      </c>
      <c r="T9098">
        <v>9</v>
      </c>
      <c r="U9098">
        <v>58</v>
      </c>
    </row>
    <row r="9099" spans="1:22" x14ac:dyDescent="0.2">
      <c r="A9099" s="1">
        <v>39040</v>
      </c>
      <c r="B9099">
        <v>2006</v>
      </c>
      <c r="C9099">
        <f>_xlfn.MAXIFS(Table1[ScheduleWeekWritten],Table1[ScheduleSeason],Table1[[#This Row],[ScheduleSeason]])</f>
        <v>17</v>
      </c>
      <c r="D9099">
        <v>11</v>
      </c>
      <c r="E9099" cm="1">
        <f t="array" ref="E9099">_xlfn.XLOOKUP(Table1[[#This Row],[ScheduleWeekWritten]],Table3[Game],100+Table3[Increase],Table1[[#This Row],[ScheduleWeekWritten]])</f>
        <v>11</v>
      </c>
      <c r="F9099" t="b">
        <v>0</v>
      </c>
      <c r="G9099" t="s">
        <v>53</v>
      </c>
      <c r="H9099">
        <v>20</v>
      </c>
      <c r="I9099">
        <v>14</v>
      </c>
      <c r="J9099" t="s">
        <v>128</v>
      </c>
      <c r="K9099" t="s">
        <v>132</v>
      </c>
      <c r="L9099" t="str">
        <f>_xlfn.XLOOKUP(Table1[[#This Row],[TeamFavoriteID]],Table2[team_id],Table2[team_name],_xlfn.XLOOKUP(Table1[[#This Row],[TeamFavoriteID]],Table2[team_id_pfr],Table2[team_name],"Even"))</f>
        <v>Seattle Seahawks</v>
      </c>
      <c r="M9099">
        <v>-3</v>
      </c>
      <c r="N9099">
        <f>IF(Table1[[#This Row],[TeamFavorite]]=Table1[[#This Row],[TeamHome]],Table1[[#This Row],[ScoreAway]]-Table1[[#This Row],[ScoreHome]],Table1[[#This Row],[ScoreHome]]-Table1[[#This Row],[ScoreAway]])</f>
        <v>6</v>
      </c>
      <c r="O9099">
        <f>IF(Table1[[#This Row],[SpreadActual]]&lt;Table1[[#This Row],[SpreadFavorite]],1,0)</f>
        <v>0</v>
      </c>
      <c r="P9099">
        <v>43.5</v>
      </c>
      <c r="Q9099" t="s">
        <v>118</v>
      </c>
      <c r="R9099" t="b">
        <v>0</v>
      </c>
      <c r="S9099">
        <v>57</v>
      </c>
      <c r="T9099">
        <v>6</v>
      </c>
      <c r="U9099">
        <v>83</v>
      </c>
    </row>
    <row r="9100" spans="1:22" x14ac:dyDescent="0.2">
      <c r="A9100" s="1">
        <v>39040</v>
      </c>
      <c r="B9100">
        <v>2006</v>
      </c>
      <c r="C9100">
        <f>_xlfn.MAXIFS(Table1[ScheduleWeekWritten],Table1[ScheduleSeason],Table1[[#This Row],[ScheduleSeason]])</f>
        <v>17</v>
      </c>
      <c r="D9100">
        <v>11</v>
      </c>
      <c r="E9100" cm="1">
        <f t="array" ref="E9100">_xlfn.XLOOKUP(Table1[[#This Row],[ScheduleWeekWritten]],Table3[Game],100+Table3[Increase],Table1[[#This Row],[ScheduleWeekWritten]])</f>
        <v>11</v>
      </c>
      <c r="F9100" t="b">
        <v>0</v>
      </c>
      <c r="G9100" t="s">
        <v>127</v>
      </c>
      <c r="H9100">
        <v>20</v>
      </c>
      <c r="I9100">
        <v>17</v>
      </c>
      <c r="J9100" t="s">
        <v>61</v>
      </c>
      <c r="K9100" t="s">
        <v>133</v>
      </c>
      <c r="L9100" t="str">
        <f>_xlfn.XLOOKUP(Table1[[#This Row],[TeamFavoriteID]],Table2[team_id],Table2[team_name],_xlfn.XLOOKUP(Table1[[#This Row],[TeamFavoriteID]],Table2[team_id_pfr],Table2[team_name],"Even"))</f>
        <v>Tampa Bay Buccaneers</v>
      </c>
      <c r="M9100">
        <v>-3</v>
      </c>
      <c r="N9100">
        <f>IF(Table1[[#This Row],[TeamFavorite]]=Table1[[#This Row],[TeamHome]],Table1[[#This Row],[ScoreAway]]-Table1[[#This Row],[ScoreHome]],Table1[[#This Row],[ScoreHome]]-Table1[[#This Row],[ScoreAway]])</f>
        <v>-3</v>
      </c>
      <c r="O9100">
        <f>IF(Table1[[#This Row],[SpreadActual]]&lt;Table1[[#This Row],[SpreadFavorite]],1,0)</f>
        <v>0</v>
      </c>
      <c r="P9100">
        <v>34</v>
      </c>
      <c r="Q9100" t="s">
        <v>168</v>
      </c>
      <c r="R9100" t="b">
        <v>0</v>
      </c>
      <c r="S9100">
        <v>58</v>
      </c>
      <c r="T9100">
        <v>8</v>
      </c>
      <c r="U9100">
        <v>60</v>
      </c>
    </row>
    <row r="9101" spans="1:22" x14ac:dyDescent="0.2">
      <c r="A9101" s="1">
        <v>39041</v>
      </c>
      <c r="B9101">
        <v>2006</v>
      </c>
      <c r="C9101">
        <f>_xlfn.MAXIFS(Table1[ScheduleWeekWritten],Table1[ScheduleSeason],Table1[[#This Row],[ScheduleSeason]])</f>
        <v>17</v>
      </c>
      <c r="D9101">
        <v>11</v>
      </c>
      <c r="E9101" cm="1">
        <f t="array" ref="E9101">_xlfn.XLOOKUP(Table1[[#This Row],[ScheduleWeekWritten]],Table3[Game],100+Table3[Increase],Table1[[#This Row],[ScheduleWeekWritten]])</f>
        <v>11</v>
      </c>
      <c r="F9101" t="b">
        <v>0</v>
      </c>
      <c r="G9101" t="s">
        <v>154</v>
      </c>
      <c r="H9101">
        <v>26</v>
      </c>
      <c r="I9101">
        <v>10</v>
      </c>
      <c r="J9101" t="s">
        <v>50</v>
      </c>
      <c r="K9101" t="s">
        <v>161</v>
      </c>
      <c r="L9101" t="str">
        <f>_xlfn.XLOOKUP(Table1[[#This Row],[TeamFavoriteID]],Table2[team_id],Table2[team_name],_xlfn.XLOOKUP(Table1[[#This Row],[TeamFavoriteID]],Table2[team_id_pfr],Table2[team_name],"Even"))</f>
        <v>Jacksonville Jaguars</v>
      </c>
      <c r="M9101">
        <v>-3.5</v>
      </c>
      <c r="N9101">
        <f>IF(Table1[[#This Row],[TeamFavorite]]=Table1[[#This Row],[TeamHome]],Table1[[#This Row],[ScoreAway]]-Table1[[#This Row],[ScoreHome]],Table1[[#This Row],[ScoreHome]]-Table1[[#This Row],[ScoreAway]])</f>
        <v>-16</v>
      </c>
      <c r="O9101">
        <f>IF(Table1[[#This Row],[SpreadActual]]&lt;Table1[[#This Row],[SpreadFavorite]],1,0)</f>
        <v>1</v>
      </c>
      <c r="P9101">
        <v>38.5</v>
      </c>
      <c r="Q9101" t="s">
        <v>155</v>
      </c>
      <c r="R9101" t="b">
        <v>0</v>
      </c>
      <c r="S9101">
        <v>52</v>
      </c>
      <c r="T9101">
        <v>10</v>
      </c>
      <c r="U9101">
        <v>49</v>
      </c>
    </row>
    <row r="9102" spans="1:22" x14ac:dyDescent="0.2">
      <c r="A9102" s="1">
        <v>39044</v>
      </c>
      <c r="B9102">
        <v>2006</v>
      </c>
      <c r="C9102">
        <f>_xlfn.MAXIFS(Table1[ScheduleWeekWritten],Table1[ScheduleSeason],Table1[[#This Row],[ScheduleSeason]])</f>
        <v>17</v>
      </c>
      <c r="D9102">
        <v>12</v>
      </c>
      <c r="E9102" cm="1">
        <f t="array" ref="E9102">_xlfn.XLOOKUP(Table1[[#This Row],[ScheduleWeekWritten]],Table3[Game],100+Table3[Increase],Table1[[#This Row],[ScheduleWeekWritten]])</f>
        <v>12</v>
      </c>
      <c r="F9102" t="b">
        <v>0</v>
      </c>
      <c r="G9102" t="s">
        <v>67</v>
      </c>
      <c r="H9102">
        <v>38</v>
      </c>
      <c r="I9102">
        <v>10</v>
      </c>
      <c r="J9102" t="s">
        <v>127</v>
      </c>
      <c r="K9102" t="s">
        <v>68</v>
      </c>
      <c r="L9102" t="str">
        <f>_xlfn.XLOOKUP(Table1[[#This Row],[TeamFavoriteID]],Table2[team_id],Table2[team_name],_xlfn.XLOOKUP(Table1[[#This Row],[TeamFavoriteID]],Table2[team_id_pfr],Table2[team_name],"Even"))</f>
        <v>Dallas Cowboys</v>
      </c>
      <c r="M9102">
        <v>-11</v>
      </c>
      <c r="N9102">
        <f>IF(Table1[[#This Row],[TeamFavorite]]=Table1[[#This Row],[TeamHome]],Table1[[#This Row],[ScoreAway]]-Table1[[#This Row],[ScoreHome]],Table1[[#This Row],[ScoreHome]]-Table1[[#This Row],[ScoreAway]])</f>
        <v>-28</v>
      </c>
      <c r="O9102">
        <f>IF(Table1[[#This Row],[SpreadActual]]&lt;Table1[[#This Row],[SpreadFavorite]],1,0)</f>
        <v>1</v>
      </c>
      <c r="P9102">
        <v>39</v>
      </c>
      <c r="Q9102" t="s">
        <v>119</v>
      </c>
      <c r="R9102" t="b">
        <v>0</v>
      </c>
      <c r="S9102">
        <v>59</v>
      </c>
      <c r="T9102">
        <v>11</v>
      </c>
      <c r="U9102">
        <v>60</v>
      </c>
    </row>
    <row r="9103" spans="1:22" x14ac:dyDescent="0.2">
      <c r="A9103" s="1">
        <v>39044</v>
      </c>
      <c r="B9103">
        <v>2006</v>
      </c>
      <c r="C9103">
        <f>_xlfn.MAXIFS(Table1[ScheduleWeekWritten],Table1[ScheduleSeason],Table1[[#This Row],[ScheduleSeason]])</f>
        <v>17</v>
      </c>
      <c r="D9103">
        <v>12</v>
      </c>
      <c r="E9103" cm="1">
        <f t="array" ref="E9103">_xlfn.XLOOKUP(Table1[[#This Row],[ScheduleWeekWritten]],Table3[Game],100+Table3[Increase],Table1[[#This Row],[ScheduleWeekWritten]])</f>
        <v>12</v>
      </c>
      <c r="F9103" t="b">
        <v>0</v>
      </c>
      <c r="G9103" t="s">
        <v>45</v>
      </c>
      <c r="H9103">
        <v>10</v>
      </c>
      <c r="I9103">
        <v>27</v>
      </c>
      <c r="J9103" t="s">
        <v>19</v>
      </c>
      <c r="K9103" t="s">
        <v>91</v>
      </c>
      <c r="L9103" t="str">
        <f>_xlfn.XLOOKUP(Table1[[#This Row],[TeamFavoriteID]],Table2[team_id],Table2[team_name],_xlfn.XLOOKUP(Table1[[#This Row],[TeamFavoriteID]],Table2[team_id_pfr],Table2[team_name],"Even"))</f>
        <v>Miami Dolphins</v>
      </c>
      <c r="M9103">
        <v>-2.5</v>
      </c>
      <c r="N9103">
        <f>IF(Table1[[#This Row],[TeamFavorite]]=Table1[[#This Row],[TeamHome]],Table1[[#This Row],[ScoreAway]]-Table1[[#This Row],[ScoreHome]],Table1[[#This Row],[ScoreHome]]-Table1[[#This Row],[ScoreAway]])</f>
        <v>-17</v>
      </c>
      <c r="O9103">
        <f>IF(Table1[[#This Row],[SpreadActual]]&lt;Table1[[#This Row],[SpreadFavorite]],1,0)</f>
        <v>1</v>
      </c>
      <c r="P9103">
        <v>40.5</v>
      </c>
      <c r="Q9103" t="s">
        <v>181</v>
      </c>
      <c r="R9103" t="b">
        <v>0</v>
      </c>
      <c r="S9103">
        <v>72</v>
      </c>
      <c r="T9103">
        <v>0</v>
      </c>
      <c r="V9103" t="s">
        <v>103</v>
      </c>
    </row>
    <row r="9104" spans="1:22" x14ac:dyDescent="0.2">
      <c r="A9104" s="1">
        <v>39044</v>
      </c>
      <c r="B9104">
        <v>2006</v>
      </c>
      <c r="C9104">
        <f>_xlfn.MAXIFS(Table1[ScheduleWeekWritten],Table1[ScheduleSeason],Table1[[#This Row],[ScheduleSeason]])</f>
        <v>17</v>
      </c>
      <c r="D9104">
        <v>12</v>
      </c>
      <c r="E9104" cm="1">
        <f t="array" ref="E9104">_xlfn.XLOOKUP(Table1[[#This Row],[ScheduleWeekWritten]],Table3[Game],100+Table3[Increase],Table1[[#This Row],[ScheduleWeekWritten]])</f>
        <v>12</v>
      </c>
      <c r="F9104" t="b">
        <v>0</v>
      </c>
      <c r="G9104" t="s">
        <v>42</v>
      </c>
      <c r="H9104">
        <v>19</v>
      </c>
      <c r="I9104">
        <v>10</v>
      </c>
      <c r="J9104" t="s">
        <v>24</v>
      </c>
      <c r="K9104" t="s">
        <v>75</v>
      </c>
      <c r="L9104" t="str">
        <f>_xlfn.XLOOKUP(Table1[[#This Row],[TeamFavoriteID]],Table2[team_id],Table2[team_name],_xlfn.XLOOKUP(Table1[[#This Row],[TeamFavoriteID]],Table2[team_id_pfr],Table2[team_name],"Even"))</f>
        <v>Kansas City Chiefs</v>
      </c>
      <c r="M9104">
        <v>-1</v>
      </c>
      <c r="N9104">
        <f>IF(Table1[[#This Row],[TeamFavorite]]=Table1[[#This Row],[TeamHome]],Table1[[#This Row],[ScoreAway]]-Table1[[#This Row],[ScoreHome]],Table1[[#This Row],[ScoreHome]]-Table1[[#This Row],[ScoreAway]])</f>
        <v>-9</v>
      </c>
      <c r="O9104">
        <f>IF(Table1[[#This Row],[SpreadActual]]&lt;Table1[[#This Row],[SpreadFavorite]],1,0)</f>
        <v>1</v>
      </c>
      <c r="P9104">
        <v>39</v>
      </c>
      <c r="Q9104" t="s">
        <v>117</v>
      </c>
      <c r="R9104" t="b">
        <v>0</v>
      </c>
      <c r="S9104">
        <v>51</v>
      </c>
      <c r="T9104">
        <v>11</v>
      </c>
      <c r="U9104">
        <v>60</v>
      </c>
    </row>
    <row r="9105" spans="1:22" x14ac:dyDescent="0.2">
      <c r="A9105" s="1">
        <v>39047</v>
      </c>
      <c r="B9105">
        <v>2006</v>
      </c>
      <c r="C9105">
        <f>_xlfn.MAXIFS(Table1[ScheduleWeekWritten],Table1[ScheduleSeason],Table1[[#This Row],[ScheduleSeason]])</f>
        <v>17</v>
      </c>
      <c r="D9105">
        <v>12</v>
      </c>
      <c r="E9105" cm="1">
        <f t="array" ref="E9105">_xlfn.XLOOKUP(Table1[[#This Row],[ScheduleWeekWritten]],Table3[Game],100+Table3[Increase],Table1[[#This Row],[ScheduleWeekWritten]])</f>
        <v>12</v>
      </c>
      <c r="F9105" t="b">
        <v>0</v>
      </c>
      <c r="G9105" t="s">
        <v>38</v>
      </c>
      <c r="H9105">
        <v>13</v>
      </c>
      <c r="I9105">
        <v>31</v>
      </c>
      <c r="J9105" t="s">
        <v>95</v>
      </c>
      <c r="K9105" t="s">
        <v>109</v>
      </c>
      <c r="L9105" t="str">
        <f>_xlfn.XLOOKUP(Table1[[#This Row],[TeamFavoriteID]],Table2[team_id],Table2[team_name],_xlfn.XLOOKUP(Table1[[#This Row],[TeamFavoriteID]],Table2[team_id_pfr],Table2[team_name],"Even"))</f>
        <v>Atlanta Falcons</v>
      </c>
      <c r="M9105">
        <v>-3</v>
      </c>
      <c r="N9105">
        <f>IF(Table1[[#This Row],[TeamFavorite]]=Table1[[#This Row],[TeamHome]],Table1[[#This Row],[ScoreAway]]-Table1[[#This Row],[ScoreHome]],Table1[[#This Row],[ScoreHome]]-Table1[[#This Row],[ScoreAway]])</f>
        <v>18</v>
      </c>
      <c r="O9105">
        <f>IF(Table1[[#This Row],[SpreadActual]]&lt;Table1[[#This Row],[SpreadFavorite]],1,0)</f>
        <v>0</v>
      </c>
      <c r="P9105">
        <v>48</v>
      </c>
      <c r="Q9105" t="s">
        <v>148</v>
      </c>
      <c r="R9105" t="b">
        <v>0</v>
      </c>
      <c r="S9105">
        <v>72</v>
      </c>
      <c r="T9105">
        <v>0</v>
      </c>
      <c r="V9105" t="s">
        <v>103</v>
      </c>
    </row>
    <row r="9106" spans="1:22" x14ac:dyDescent="0.2">
      <c r="A9106" s="1">
        <v>39047</v>
      </c>
      <c r="B9106">
        <v>2006</v>
      </c>
      <c r="C9106">
        <f>_xlfn.MAXIFS(Table1[ScheduleWeekWritten],Table1[ScheduleSeason],Table1[[#This Row],[ScheduleSeason]])</f>
        <v>17</v>
      </c>
      <c r="D9106">
        <v>12</v>
      </c>
      <c r="E9106" cm="1">
        <f t="array" ref="E9106">_xlfn.XLOOKUP(Table1[[#This Row],[ScheduleWeekWritten]],Table3[Game],100+Table3[Increase],Table1[[#This Row],[ScheduleWeekWritten]])</f>
        <v>12</v>
      </c>
      <c r="F9106" t="b">
        <v>0</v>
      </c>
      <c r="G9106" t="s">
        <v>158</v>
      </c>
      <c r="H9106">
        <v>27</v>
      </c>
      <c r="I9106">
        <v>0</v>
      </c>
      <c r="J9106" t="s">
        <v>49</v>
      </c>
      <c r="K9106" t="s">
        <v>159</v>
      </c>
      <c r="L9106" t="str">
        <f>_xlfn.XLOOKUP(Table1[[#This Row],[TeamFavoriteID]],Table2[team_id],Table2[team_name],_xlfn.XLOOKUP(Table1[[#This Row],[TeamFavoriteID]],Table2[team_id_pfr],Table2[team_name],"Even"))</f>
        <v>Baltimore Ravens</v>
      </c>
      <c r="M9106">
        <v>-3</v>
      </c>
      <c r="N9106">
        <f>IF(Table1[[#This Row],[TeamFavorite]]=Table1[[#This Row],[TeamHome]],Table1[[#This Row],[ScoreAway]]-Table1[[#This Row],[ScoreHome]],Table1[[#This Row],[ScoreHome]]-Table1[[#This Row],[ScoreAway]])</f>
        <v>-27</v>
      </c>
      <c r="O9106">
        <f>IF(Table1[[#This Row],[SpreadActual]]&lt;Table1[[#This Row],[SpreadFavorite]],1,0)</f>
        <v>1</v>
      </c>
      <c r="P9106">
        <v>40.5</v>
      </c>
      <c r="Q9106" t="s">
        <v>166</v>
      </c>
      <c r="R9106" t="b">
        <v>0</v>
      </c>
      <c r="S9106">
        <v>43</v>
      </c>
      <c r="T9106">
        <v>2</v>
      </c>
      <c r="U9106">
        <v>82</v>
      </c>
    </row>
    <row r="9107" spans="1:22" x14ac:dyDescent="0.2">
      <c r="A9107" s="1">
        <v>39047</v>
      </c>
      <c r="B9107">
        <v>2006</v>
      </c>
      <c r="C9107">
        <f>_xlfn.MAXIFS(Table1[ScheduleWeekWritten],Table1[ScheduleSeason],Table1[[#This Row],[ScheduleSeason]])</f>
        <v>17</v>
      </c>
      <c r="D9107">
        <v>12</v>
      </c>
      <c r="E9107" cm="1">
        <f t="array" ref="E9107">_xlfn.XLOOKUP(Table1[[#This Row],[ScheduleWeekWritten]],Table3[Game],100+Table3[Increase],Table1[[#This Row],[ScheduleWeekWritten]])</f>
        <v>12</v>
      </c>
      <c r="F9107" t="b">
        <v>0</v>
      </c>
      <c r="G9107" t="s">
        <v>28</v>
      </c>
      <c r="H9107">
        <v>27</v>
      </c>
      <c r="I9107">
        <v>24</v>
      </c>
      <c r="J9107" t="s">
        <v>154</v>
      </c>
      <c r="K9107" t="s">
        <v>161</v>
      </c>
      <c r="L9107" t="str">
        <f>_xlfn.XLOOKUP(Table1[[#This Row],[TeamFavoriteID]],Table2[team_id],Table2[team_name],_xlfn.XLOOKUP(Table1[[#This Row],[TeamFavoriteID]],Table2[team_id_pfr],Table2[team_name],"Even"))</f>
        <v>Jacksonville Jaguars</v>
      </c>
      <c r="M9107">
        <v>-3</v>
      </c>
      <c r="N9107">
        <f>IF(Table1[[#This Row],[TeamFavorite]]=Table1[[#This Row],[TeamHome]],Table1[[#This Row],[ScoreAway]]-Table1[[#This Row],[ScoreHome]],Table1[[#This Row],[ScoreHome]]-Table1[[#This Row],[ScoreAway]])</f>
        <v>3</v>
      </c>
      <c r="O9107">
        <f>IF(Table1[[#This Row],[SpreadActual]]&lt;Table1[[#This Row],[SpreadFavorite]],1,0)</f>
        <v>0</v>
      </c>
      <c r="P9107">
        <v>35</v>
      </c>
      <c r="Q9107" t="s">
        <v>123</v>
      </c>
      <c r="R9107" t="b">
        <v>0</v>
      </c>
      <c r="S9107">
        <v>53</v>
      </c>
      <c r="T9107">
        <v>11</v>
      </c>
      <c r="U9107">
        <v>52</v>
      </c>
    </row>
    <row r="9108" spans="1:22" x14ac:dyDescent="0.2">
      <c r="A9108" s="1">
        <v>39047</v>
      </c>
      <c r="B9108">
        <v>2006</v>
      </c>
      <c r="C9108">
        <f>_xlfn.MAXIFS(Table1[ScheduleWeekWritten],Table1[ScheduleSeason],Table1[[#This Row],[ScheduleSeason]])</f>
        <v>17</v>
      </c>
      <c r="D9108">
        <v>12</v>
      </c>
      <c r="E9108" cm="1">
        <f t="array" ref="E9108">_xlfn.XLOOKUP(Table1[[#This Row],[ScheduleWeekWritten]],Table3[Game],100+Table3[Increase],Table1[[#This Row],[ScheduleWeekWritten]])</f>
        <v>12</v>
      </c>
      <c r="F9108" t="b">
        <v>0</v>
      </c>
      <c r="G9108" t="s">
        <v>62</v>
      </c>
      <c r="H9108">
        <v>0</v>
      </c>
      <c r="I9108">
        <v>30</v>
      </c>
      <c r="J9108" t="s">
        <v>101</v>
      </c>
      <c r="K9108" t="s">
        <v>104</v>
      </c>
      <c r="L9108" t="str">
        <f>_xlfn.XLOOKUP(Table1[[#This Row],[TeamFavoriteID]],Table2[team_id],Table2[team_name],_xlfn.XLOOKUP(Table1[[#This Row],[TeamFavoriteID]],Table2[team_id_pfr],Table2[team_name],"Even"))</f>
        <v>Cincinnati Bengals</v>
      </c>
      <c r="M9108">
        <v>-3</v>
      </c>
      <c r="N9108">
        <f>IF(Table1[[#This Row],[TeamFavorite]]=Table1[[#This Row],[TeamHome]],Table1[[#This Row],[ScoreAway]]-Table1[[#This Row],[ScoreHome]],Table1[[#This Row],[ScoreHome]]-Table1[[#This Row],[ScoreAway]])</f>
        <v>-30</v>
      </c>
      <c r="O9108">
        <f>IF(Table1[[#This Row],[SpreadActual]]&lt;Table1[[#This Row],[SpreadFavorite]],1,0)</f>
        <v>1</v>
      </c>
      <c r="P9108">
        <v>44</v>
      </c>
      <c r="Q9108" t="s">
        <v>170</v>
      </c>
      <c r="R9108" t="b">
        <v>0</v>
      </c>
      <c r="S9108">
        <v>56</v>
      </c>
      <c r="T9108">
        <v>11</v>
      </c>
      <c r="U9108">
        <v>48</v>
      </c>
    </row>
    <row r="9109" spans="1:22" x14ac:dyDescent="0.2">
      <c r="A9109" s="1">
        <v>39047</v>
      </c>
      <c r="B9109">
        <v>2006</v>
      </c>
      <c r="C9109">
        <f>_xlfn.MAXIFS(Table1[ScheduleWeekWritten],Table1[ScheduleSeason],Table1[[#This Row],[ScheduleSeason]])</f>
        <v>17</v>
      </c>
      <c r="D9109">
        <v>12</v>
      </c>
      <c r="E9109" cm="1">
        <f t="array" ref="E9109">_xlfn.XLOOKUP(Table1[[#This Row],[ScheduleWeekWritten]],Table3[Game],100+Table3[Increase],Table1[[#This Row],[ScheduleWeekWritten]])</f>
        <v>12</v>
      </c>
      <c r="F9109" t="b">
        <v>0</v>
      </c>
      <c r="G9109" t="s">
        <v>140</v>
      </c>
      <c r="H9109">
        <v>45</v>
      </c>
      <c r="I9109">
        <v>21</v>
      </c>
      <c r="J9109" t="s">
        <v>58</v>
      </c>
      <c r="K9109" t="s">
        <v>72</v>
      </c>
      <c r="L9109" t="str">
        <f>_xlfn.XLOOKUP(Table1[[#This Row],[TeamFavoriteID]],Table2[team_id],Table2[team_name],_xlfn.XLOOKUP(Table1[[#This Row],[TeamFavoriteID]],Table2[team_id_pfr],Table2[team_name],"Even"))</f>
        <v>Baltimore Colts</v>
      </c>
      <c r="M9109">
        <v>-9.5</v>
      </c>
      <c r="N9109">
        <f>IF(Table1[[#This Row],[TeamFavorite]]=Table1[[#This Row],[TeamHome]],Table1[[#This Row],[ScoreAway]]-Table1[[#This Row],[ScoreHome]],Table1[[#This Row],[ScoreHome]]-Table1[[#This Row],[ScoreAway]])</f>
        <v>24</v>
      </c>
      <c r="O9109">
        <f>IF(Table1[[#This Row],[SpreadActual]]&lt;Table1[[#This Row],[SpreadFavorite]],1,0)</f>
        <v>0</v>
      </c>
      <c r="P9109">
        <v>45</v>
      </c>
      <c r="Q9109" t="s">
        <v>141</v>
      </c>
      <c r="R9109" t="b">
        <v>0</v>
      </c>
      <c r="S9109">
        <v>72</v>
      </c>
      <c r="T9109">
        <v>0</v>
      </c>
      <c r="V9109" t="s">
        <v>103</v>
      </c>
    </row>
    <row r="9110" spans="1:22" x14ac:dyDescent="0.2">
      <c r="A9110" s="1">
        <v>39047</v>
      </c>
      <c r="B9110">
        <v>2006</v>
      </c>
      <c r="C9110">
        <f>_xlfn.MAXIFS(Table1[ScheduleWeekWritten],Table1[ScheduleSeason],Table1[[#This Row],[ScheduleSeason]])</f>
        <v>17</v>
      </c>
      <c r="D9110">
        <v>12</v>
      </c>
      <c r="E9110" cm="1">
        <f t="array" ref="E9110">_xlfn.XLOOKUP(Table1[[#This Row],[ScheduleWeekWritten]],Table3[Game],100+Table3[Increase],Table1[[#This Row],[ScheduleWeekWritten]])</f>
        <v>12</v>
      </c>
      <c r="F9110" t="b">
        <v>0</v>
      </c>
      <c r="G9110" t="s">
        <v>54</v>
      </c>
      <c r="H9110">
        <v>31</v>
      </c>
      <c r="I9110">
        <v>26</v>
      </c>
      <c r="J9110" t="s">
        <v>149</v>
      </c>
      <c r="K9110" t="s">
        <v>55</v>
      </c>
      <c r="L9110" t="str">
        <f>_xlfn.XLOOKUP(Table1[[#This Row],[TeamFavoriteID]],Table2[team_id],Table2[team_name],_xlfn.XLOOKUP(Table1[[#This Row],[TeamFavoriteID]],Table2[team_id_pfr],Table2[team_name],"Even"))</f>
        <v>Minnesota Vikings</v>
      </c>
      <c r="M9110">
        <v>-6</v>
      </c>
      <c r="N9110">
        <f>IF(Table1[[#This Row],[TeamFavorite]]=Table1[[#This Row],[TeamHome]],Table1[[#This Row],[ScoreAway]]-Table1[[#This Row],[ScoreHome]],Table1[[#This Row],[ScoreHome]]-Table1[[#This Row],[ScoreAway]])</f>
        <v>-5</v>
      </c>
      <c r="O9110">
        <f>IF(Table1[[#This Row],[SpreadActual]]&lt;Table1[[#This Row],[SpreadFavorite]],1,0)</f>
        <v>0</v>
      </c>
      <c r="P9110">
        <v>39</v>
      </c>
      <c r="Q9110" t="s">
        <v>137</v>
      </c>
      <c r="R9110" t="b">
        <v>0</v>
      </c>
      <c r="S9110">
        <v>72</v>
      </c>
      <c r="T9110">
        <v>0</v>
      </c>
      <c r="V9110" t="s">
        <v>103</v>
      </c>
    </row>
    <row r="9111" spans="1:22" x14ac:dyDescent="0.2">
      <c r="A9111" s="1">
        <v>39047</v>
      </c>
      <c r="B9111">
        <v>2006</v>
      </c>
      <c r="C9111">
        <f>_xlfn.MAXIFS(Table1[ScheduleWeekWritten],Table1[ScheduleSeason],Table1[[#This Row],[ScheduleSeason]])</f>
        <v>17</v>
      </c>
      <c r="D9111">
        <v>12</v>
      </c>
      <c r="E9111" cm="1">
        <f t="array" ref="E9111">_xlfn.XLOOKUP(Table1[[#This Row],[ScheduleWeekWritten]],Table3[Game],100+Table3[Increase],Table1[[#This Row],[ScheduleWeekWritten]])</f>
        <v>12</v>
      </c>
      <c r="F9111" t="b">
        <v>0</v>
      </c>
      <c r="G9111" t="s">
        <v>115</v>
      </c>
      <c r="H9111">
        <v>17</v>
      </c>
      <c r="I9111">
        <v>13</v>
      </c>
      <c r="J9111" t="s">
        <v>46</v>
      </c>
      <c r="K9111" t="s">
        <v>70</v>
      </c>
      <c r="L9111" t="str">
        <f>_xlfn.XLOOKUP(Table1[[#This Row],[TeamFavoriteID]],Table2[team_id],Table2[team_name],_xlfn.XLOOKUP(Table1[[#This Row],[TeamFavoriteID]],Table2[team_id_pfr],Table2[team_name],"Even"))</f>
        <v>Boston Patriots</v>
      </c>
      <c r="M9111">
        <v>-3.5</v>
      </c>
      <c r="N9111">
        <f>IF(Table1[[#This Row],[TeamFavorite]]=Table1[[#This Row],[TeamHome]],Table1[[#This Row],[ScoreAway]]-Table1[[#This Row],[ScoreHome]],Table1[[#This Row],[ScoreHome]]-Table1[[#This Row],[ScoreAway]])</f>
        <v>4</v>
      </c>
      <c r="O9111">
        <f>IF(Table1[[#This Row],[SpreadActual]]&lt;Table1[[#This Row],[SpreadFavorite]],1,0)</f>
        <v>0</v>
      </c>
      <c r="P9111">
        <v>38</v>
      </c>
      <c r="Q9111" t="s">
        <v>179</v>
      </c>
      <c r="R9111" t="b">
        <v>0</v>
      </c>
      <c r="S9111">
        <v>45</v>
      </c>
      <c r="T9111">
        <v>9</v>
      </c>
      <c r="U9111">
        <v>75</v>
      </c>
    </row>
    <row r="9112" spans="1:22" x14ac:dyDescent="0.2">
      <c r="A9112" s="1">
        <v>39047</v>
      </c>
      <c r="B9112">
        <v>2006</v>
      </c>
      <c r="C9112">
        <f>_xlfn.MAXIFS(Table1[ScheduleWeekWritten],Table1[ScheduleSeason],Table1[[#This Row],[ScheduleSeason]])</f>
        <v>17</v>
      </c>
      <c r="D9112">
        <v>12</v>
      </c>
      <c r="E9112" cm="1">
        <f t="array" ref="E9112">_xlfn.XLOOKUP(Table1[[#This Row],[ScheduleWeekWritten]],Table3[Game],100+Table3[Increase],Table1[[#This Row],[ScheduleWeekWritten]])</f>
        <v>12</v>
      </c>
      <c r="F9112" t="b">
        <v>0</v>
      </c>
      <c r="G9112" t="s">
        <v>31</v>
      </c>
      <c r="H9112">
        <v>26</v>
      </c>
      <c r="I9112">
        <v>11</v>
      </c>
      <c r="J9112" t="s">
        <v>177</v>
      </c>
      <c r="K9112" t="s">
        <v>32</v>
      </c>
      <c r="L9112" t="str">
        <f>_xlfn.XLOOKUP(Table1[[#This Row],[TeamFavoriteID]],Table2[team_id],Table2[team_name],_xlfn.XLOOKUP(Table1[[#This Row],[TeamFavoriteID]],Table2[team_id_pfr],Table2[team_name],"Even"))</f>
        <v>New York Jets</v>
      </c>
      <c r="M9112">
        <v>-5.5</v>
      </c>
      <c r="N9112">
        <f>IF(Table1[[#This Row],[TeamFavorite]]=Table1[[#This Row],[TeamHome]],Table1[[#This Row],[ScoreAway]]-Table1[[#This Row],[ScoreHome]],Table1[[#This Row],[ScoreHome]]-Table1[[#This Row],[ScoreAway]])</f>
        <v>-15</v>
      </c>
      <c r="O9112">
        <f>IF(Table1[[#This Row],[SpreadActual]]&lt;Table1[[#This Row],[SpreadFavorite]],1,0)</f>
        <v>1</v>
      </c>
      <c r="P9112">
        <v>40</v>
      </c>
      <c r="Q9112" t="s">
        <v>126</v>
      </c>
      <c r="R9112" t="b">
        <v>0</v>
      </c>
      <c r="S9112">
        <v>51</v>
      </c>
      <c r="T9112">
        <v>6</v>
      </c>
      <c r="U9112">
        <v>68</v>
      </c>
    </row>
    <row r="9113" spans="1:22" x14ac:dyDescent="0.2">
      <c r="A9113" s="1">
        <v>39047</v>
      </c>
      <c r="B9113">
        <v>2006</v>
      </c>
      <c r="C9113">
        <f>_xlfn.MAXIFS(Table1[ScheduleWeekWritten],Table1[ScheduleSeason],Table1[[#This Row],[ScheduleSeason]])</f>
        <v>17</v>
      </c>
      <c r="D9113">
        <v>12</v>
      </c>
      <c r="E9113" cm="1">
        <f t="array" ref="E9113">_xlfn.XLOOKUP(Table1[[#This Row],[ScheduleWeekWritten]],Table3[Game],100+Table3[Increase],Table1[[#This Row],[ScheduleWeekWritten]])</f>
        <v>12</v>
      </c>
      <c r="F9113" t="b">
        <v>0</v>
      </c>
      <c r="G9113" t="s">
        <v>27</v>
      </c>
      <c r="H9113">
        <v>21</v>
      </c>
      <c r="I9113">
        <v>14</v>
      </c>
      <c r="J9113" t="s">
        <v>20</v>
      </c>
      <c r="K9113" t="s">
        <v>29</v>
      </c>
      <c r="L9113" t="str">
        <f>_xlfn.XLOOKUP(Table1[[#This Row],[TeamFavoriteID]],Table2[team_id],Table2[team_name],_xlfn.XLOOKUP(Table1[[#This Row],[TeamFavoriteID]],Table2[team_id_pfr],Table2[team_name],"Even"))</f>
        <v>Los Angeles Chargers</v>
      </c>
      <c r="M9113">
        <v>-13</v>
      </c>
      <c r="N9113">
        <f>IF(Table1[[#This Row],[TeamFavorite]]=Table1[[#This Row],[TeamHome]],Table1[[#This Row],[ScoreAway]]-Table1[[#This Row],[ScoreHome]],Table1[[#This Row],[ScoreHome]]-Table1[[#This Row],[ScoreAway]])</f>
        <v>7</v>
      </c>
      <c r="O9113">
        <f>IF(Table1[[#This Row],[SpreadActual]]&lt;Table1[[#This Row],[SpreadFavorite]],1,0)</f>
        <v>0</v>
      </c>
      <c r="P9113">
        <v>43</v>
      </c>
      <c r="Q9113" t="s">
        <v>94</v>
      </c>
      <c r="R9113" t="b">
        <v>0</v>
      </c>
      <c r="S9113">
        <v>58</v>
      </c>
      <c r="T9113">
        <v>6</v>
      </c>
      <c r="U9113">
        <v>63</v>
      </c>
    </row>
    <row r="9114" spans="1:22" x14ac:dyDescent="0.2">
      <c r="A9114" s="1">
        <v>39047</v>
      </c>
      <c r="B9114">
        <v>2006</v>
      </c>
      <c r="C9114">
        <f>_xlfn.MAXIFS(Table1[ScheduleWeekWritten],Table1[ScheduleSeason],Table1[[#This Row],[ScheduleSeason]])</f>
        <v>17</v>
      </c>
      <c r="D9114">
        <v>12</v>
      </c>
      <c r="E9114" cm="1">
        <f t="array" ref="E9114">_xlfn.XLOOKUP(Table1[[#This Row],[ScheduleWeekWritten]],Table3[Game],100+Table3[Increase],Table1[[#This Row],[ScheduleWeekWritten]])</f>
        <v>12</v>
      </c>
      <c r="F9114" t="b">
        <v>0</v>
      </c>
      <c r="G9114" t="s">
        <v>153</v>
      </c>
      <c r="H9114">
        <v>20</v>
      </c>
      <c r="I9114">
        <v>17</v>
      </c>
      <c r="J9114" t="s">
        <v>53</v>
      </c>
      <c r="K9114" t="s">
        <v>40</v>
      </c>
      <c r="L9114" t="str">
        <f>_xlfn.XLOOKUP(Table1[[#This Row],[TeamFavoriteID]],Table2[team_id],Table2[team_name],_xlfn.XLOOKUP(Table1[[#This Row],[TeamFavoriteID]],Table2[team_id_pfr],Table2[team_name],"Even"))</f>
        <v>Los Angeles Rams</v>
      </c>
      <c r="M9114">
        <v>-4.5</v>
      </c>
      <c r="N9114">
        <f>IF(Table1[[#This Row],[TeamFavorite]]=Table1[[#This Row],[TeamHome]],Table1[[#This Row],[ScoreAway]]-Table1[[#This Row],[ScoreHome]],Table1[[#This Row],[ScoreHome]]-Table1[[#This Row],[ScoreAway]])</f>
        <v>3</v>
      </c>
      <c r="O9114">
        <f>IF(Table1[[#This Row],[SpreadActual]]&lt;Table1[[#This Row],[SpreadFavorite]],1,0)</f>
        <v>0</v>
      </c>
      <c r="P9114">
        <v>45</v>
      </c>
      <c r="Q9114" t="s">
        <v>157</v>
      </c>
      <c r="R9114" t="b">
        <v>0</v>
      </c>
      <c r="S9114">
        <v>72</v>
      </c>
      <c r="T9114">
        <v>0</v>
      </c>
      <c r="V9114" t="s">
        <v>103</v>
      </c>
    </row>
    <row r="9115" spans="1:22" x14ac:dyDescent="0.2">
      <c r="A9115" s="1">
        <v>39047</v>
      </c>
      <c r="B9115">
        <v>2006</v>
      </c>
      <c r="C9115">
        <f>_xlfn.MAXIFS(Table1[ScheduleWeekWritten],Table1[ScheduleSeason],Table1[[#This Row],[ScheduleSeason]])</f>
        <v>17</v>
      </c>
      <c r="D9115">
        <v>12</v>
      </c>
      <c r="E9115" cm="1">
        <f t="array" ref="E9115">_xlfn.XLOOKUP(Table1[[#This Row],[ScheduleWeekWritten]],Table3[Game],100+Table3[Increase],Table1[[#This Row],[ScheduleWeekWritten]])</f>
        <v>12</v>
      </c>
      <c r="F9115" t="b">
        <v>0</v>
      </c>
      <c r="G9115" t="s">
        <v>171</v>
      </c>
      <c r="H9115">
        <v>24</v>
      </c>
      <c r="I9115">
        <v>21</v>
      </c>
      <c r="J9115" t="s">
        <v>50</v>
      </c>
      <c r="K9115" t="s">
        <v>90</v>
      </c>
      <c r="L9115" t="str">
        <f>_xlfn.XLOOKUP(Table1[[#This Row],[TeamFavoriteID]],Table2[team_id],Table2[team_name],_xlfn.XLOOKUP(Table1[[#This Row],[TeamFavoriteID]],Table2[team_id_pfr],Table2[team_name],"Even"))</f>
        <v>New York Giants</v>
      </c>
      <c r="M9115">
        <v>-3.5</v>
      </c>
      <c r="N9115">
        <f>IF(Table1[[#This Row],[TeamFavorite]]=Table1[[#This Row],[TeamHome]],Table1[[#This Row],[ScoreAway]]-Table1[[#This Row],[ScoreHome]],Table1[[#This Row],[ScoreHome]]-Table1[[#This Row],[ScoreAway]])</f>
        <v>3</v>
      </c>
      <c r="O9115">
        <f>IF(Table1[[#This Row],[SpreadActual]]&lt;Table1[[#This Row],[SpreadFavorite]],1,0)</f>
        <v>0</v>
      </c>
      <c r="P9115">
        <v>45</v>
      </c>
      <c r="Q9115" t="s">
        <v>172</v>
      </c>
      <c r="R9115" t="b">
        <v>0</v>
      </c>
      <c r="S9115">
        <v>56</v>
      </c>
      <c r="T9115">
        <v>6</v>
      </c>
      <c r="U9115">
        <v>53</v>
      </c>
    </row>
    <row r="9116" spans="1:22" x14ac:dyDescent="0.2">
      <c r="A9116" s="1">
        <v>39047</v>
      </c>
      <c r="B9116">
        <v>2006</v>
      </c>
      <c r="C9116">
        <f>_xlfn.MAXIFS(Table1[ScheduleWeekWritten],Table1[ScheduleSeason],Table1[[#This Row],[ScheduleSeason]])</f>
        <v>17</v>
      </c>
      <c r="D9116">
        <v>12</v>
      </c>
      <c r="E9116" cm="1">
        <f t="array" ref="E9116">_xlfn.XLOOKUP(Table1[[#This Row],[ScheduleWeekWritten]],Table3[Game],100+Table3[Increase],Table1[[#This Row],[ScheduleWeekWritten]])</f>
        <v>12</v>
      </c>
      <c r="F9116" t="b">
        <v>0</v>
      </c>
      <c r="G9116" t="s">
        <v>61</v>
      </c>
      <c r="H9116">
        <v>17</v>
      </c>
      <c r="I9116">
        <v>13</v>
      </c>
      <c r="J9116" t="s">
        <v>152</v>
      </c>
      <c r="K9116" t="s">
        <v>162</v>
      </c>
      <c r="L9116" t="str">
        <f>_xlfn.XLOOKUP(Table1[[#This Row],[TeamFavoriteID]],Table2[team_id],Table2[team_name],_xlfn.XLOOKUP(Table1[[#This Row],[TeamFavoriteID]],Table2[team_id_pfr],Table2[team_name],"Even"))</f>
        <v>Carolina Panthers</v>
      </c>
      <c r="M9116">
        <v>-6</v>
      </c>
      <c r="N9116">
        <f>IF(Table1[[#This Row],[TeamFavorite]]=Table1[[#This Row],[TeamHome]],Table1[[#This Row],[ScoreAway]]-Table1[[#This Row],[ScoreHome]],Table1[[#This Row],[ScoreHome]]-Table1[[#This Row],[ScoreAway]])</f>
        <v>4</v>
      </c>
      <c r="O9116">
        <f>IF(Table1[[#This Row],[SpreadActual]]&lt;Table1[[#This Row],[SpreadFavorite]],1,0)</f>
        <v>0</v>
      </c>
      <c r="P9116">
        <v>36</v>
      </c>
      <c r="Q9116" t="s">
        <v>165</v>
      </c>
      <c r="R9116" t="b">
        <v>0</v>
      </c>
      <c r="S9116">
        <v>48</v>
      </c>
      <c r="T9116">
        <v>4</v>
      </c>
      <c r="U9116">
        <v>79</v>
      </c>
    </row>
    <row r="9117" spans="1:22" x14ac:dyDescent="0.2">
      <c r="A9117" s="1">
        <v>39048</v>
      </c>
      <c r="B9117">
        <v>2006</v>
      </c>
      <c r="C9117">
        <f>_xlfn.MAXIFS(Table1[ScheduleWeekWritten],Table1[ScheduleSeason],Table1[[#This Row],[ScheduleSeason]])</f>
        <v>17</v>
      </c>
      <c r="D9117">
        <v>12</v>
      </c>
      <c r="E9117" cm="1">
        <f t="array" ref="E9117">_xlfn.XLOOKUP(Table1[[#This Row],[ScheduleWeekWritten]],Table3[Game],100+Table3[Increase],Table1[[#This Row],[ScheduleWeekWritten]])</f>
        <v>12</v>
      </c>
      <c r="F9117" t="b">
        <v>0</v>
      </c>
      <c r="G9117" t="s">
        <v>128</v>
      </c>
      <c r="H9117">
        <v>34</v>
      </c>
      <c r="I9117">
        <v>24</v>
      </c>
      <c r="J9117" t="s">
        <v>33</v>
      </c>
      <c r="K9117" t="s">
        <v>132</v>
      </c>
      <c r="L9117" t="str">
        <f>_xlfn.XLOOKUP(Table1[[#This Row],[TeamFavoriteID]],Table2[team_id],Table2[team_name],_xlfn.XLOOKUP(Table1[[#This Row],[TeamFavoriteID]],Table2[team_id_pfr],Table2[team_name],"Even"))</f>
        <v>Seattle Seahawks</v>
      </c>
      <c r="M9117">
        <v>-10</v>
      </c>
      <c r="N9117">
        <f>IF(Table1[[#This Row],[TeamFavorite]]=Table1[[#This Row],[TeamHome]],Table1[[#This Row],[ScoreAway]]-Table1[[#This Row],[ScoreHome]],Table1[[#This Row],[ScoreHome]]-Table1[[#This Row],[ScoreAway]])</f>
        <v>-10</v>
      </c>
      <c r="O9117">
        <f>IF(Table1[[#This Row],[SpreadActual]]&lt;Table1[[#This Row],[SpreadFavorite]],1,0)</f>
        <v>0</v>
      </c>
      <c r="P9117">
        <v>42.5</v>
      </c>
      <c r="Q9117" t="s">
        <v>180</v>
      </c>
      <c r="R9117" t="b">
        <v>0</v>
      </c>
      <c r="S9117">
        <v>34</v>
      </c>
      <c r="T9117">
        <v>14</v>
      </c>
      <c r="U9117">
        <v>84</v>
      </c>
      <c r="V9117" t="s">
        <v>120</v>
      </c>
    </row>
    <row r="9118" spans="1:22" x14ac:dyDescent="0.2">
      <c r="A9118" s="1">
        <v>39051</v>
      </c>
      <c r="B9118">
        <v>2006</v>
      </c>
      <c r="C9118">
        <f>_xlfn.MAXIFS(Table1[ScheduleWeekWritten],Table1[ScheduleSeason],Table1[[#This Row],[ScheduleSeason]])</f>
        <v>17</v>
      </c>
      <c r="D9118">
        <v>13</v>
      </c>
      <c r="E9118" cm="1">
        <f t="array" ref="E9118">_xlfn.XLOOKUP(Table1[[#This Row],[ScheduleWeekWritten]],Table3[Game],100+Table3[Increase],Table1[[#This Row],[ScheduleWeekWritten]])</f>
        <v>13</v>
      </c>
      <c r="F9118" t="b">
        <v>0</v>
      </c>
      <c r="G9118" t="s">
        <v>101</v>
      </c>
      <c r="H9118">
        <v>13</v>
      </c>
      <c r="I9118">
        <v>7</v>
      </c>
      <c r="J9118" t="s">
        <v>158</v>
      </c>
      <c r="K9118" t="s">
        <v>104</v>
      </c>
      <c r="L9118" t="str">
        <f>_xlfn.XLOOKUP(Table1[[#This Row],[TeamFavoriteID]],Table2[team_id],Table2[team_name],_xlfn.XLOOKUP(Table1[[#This Row],[TeamFavoriteID]],Table2[team_id_pfr],Table2[team_name],"Even"))</f>
        <v>Cincinnati Bengals</v>
      </c>
      <c r="M9118">
        <v>-2.5</v>
      </c>
      <c r="N9118">
        <f>IF(Table1[[#This Row],[TeamFavorite]]=Table1[[#This Row],[TeamHome]],Table1[[#This Row],[ScoreAway]]-Table1[[#This Row],[ScoreHome]],Table1[[#This Row],[ScoreHome]]-Table1[[#This Row],[ScoreAway]])</f>
        <v>-6</v>
      </c>
      <c r="O9118">
        <f>IF(Table1[[#This Row],[SpreadActual]]&lt;Table1[[#This Row],[SpreadFavorite]],1,0)</f>
        <v>1</v>
      </c>
      <c r="P9118">
        <v>43.5</v>
      </c>
      <c r="Q9118" t="s">
        <v>173</v>
      </c>
      <c r="R9118" t="b">
        <v>0</v>
      </c>
      <c r="S9118">
        <v>64</v>
      </c>
      <c r="T9118">
        <v>14</v>
      </c>
      <c r="U9118">
        <v>75</v>
      </c>
    </row>
    <row r="9119" spans="1:22" x14ac:dyDescent="0.2">
      <c r="A9119" s="1">
        <v>39054</v>
      </c>
      <c r="B9119">
        <v>2006</v>
      </c>
      <c r="C9119">
        <f>_xlfn.MAXIFS(Table1[ScheduleWeekWritten],Table1[ScheduleSeason],Table1[[#This Row],[ScheduleSeason]])</f>
        <v>17</v>
      </c>
      <c r="D9119">
        <v>13</v>
      </c>
      <c r="E9119" cm="1">
        <f t="array" ref="E9119">_xlfn.XLOOKUP(Table1[[#This Row],[ScheduleWeekWritten]],Table3[Game],100+Table3[Increase],Table1[[#This Row],[ScheduleWeekWritten]])</f>
        <v>13</v>
      </c>
      <c r="F9119" t="b">
        <v>0</v>
      </c>
      <c r="G9119" t="s">
        <v>28</v>
      </c>
      <c r="H9119">
        <v>21</v>
      </c>
      <c r="I9119">
        <v>24</v>
      </c>
      <c r="J9119" t="s">
        <v>27</v>
      </c>
      <c r="K9119" t="s">
        <v>29</v>
      </c>
      <c r="L9119" t="str">
        <f>_xlfn.XLOOKUP(Table1[[#This Row],[TeamFavoriteID]],Table2[team_id],Table2[team_name],_xlfn.XLOOKUP(Table1[[#This Row],[TeamFavoriteID]],Table2[team_id_pfr],Table2[team_name],"Even"))</f>
        <v>Los Angeles Chargers</v>
      </c>
      <c r="M9119">
        <v>-5.5</v>
      </c>
      <c r="N9119">
        <f>IF(Table1[[#This Row],[TeamFavorite]]=Table1[[#This Row],[TeamHome]],Table1[[#This Row],[ScoreAway]]-Table1[[#This Row],[ScoreHome]],Table1[[#This Row],[ScoreHome]]-Table1[[#This Row],[ScoreAway]])</f>
        <v>-3</v>
      </c>
      <c r="O9119">
        <f>IF(Table1[[#This Row],[SpreadActual]]&lt;Table1[[#This Row],[SpreadFavorite]],1,0)</f>
        <v>0</v>
      </c>
      <c r="P9119">
        <v>42.5</v>
      </c>
      <c r="Q9119" t="s">
        <v>123</v>
      </c>
      <c r="R9119" t="b">
        <v>0</v>
      </c>
      <c r="S9119">
        <v>32</v>
      </c>
      <c r="T9119">
        <v>13</v>
      </c>
      <c r="U9119">
        <v>73</v>
      </c>
    </row>
    <row r="9120" spans="1:22" x14ac:dyDescent="0.2">
      <c r="A9120" s="1">
        <v>39054</v>
      </c>
      <c r="B9120">
        <v>2006</v>
      </c>
      <c r="C9120">
        <f>_xlfn.MAXIFS(Table1[ScheduleWeekWritten],Table1[ScheduleSeason],Table1[[#This Row],[ScheduleSeason]])</f>
        <v>17</v>
      </c>
      <c r="D9120">
        <v>13</v>
      </c>
      <c r="E9120" cm="1">
        <f t="array" ref="E9120">_xlfn.XLOOKUP(Table1[[#This Row],[ScheduleWeekWritten]],Table3[Game],100+Table3[Increase],Table1[[#This Row],[ScheduleWeekWritten]])</f>
        <v>13</v>
      </c>
      <c r="F9120" t="b">
        <v>0</v>
      </c>
      <c r="G9120" t="s">
        <v>46</v>
      </c>
      <c r="H9120">
        <v>23</v>
      </c>
      <c r="I9120">
        <v>13</v>
      </c>
      <c r="J9120" t="s">
        <v>54</v>
      </c>
      <c r="K9120" t="s">
        <v>47</v>
      </c>
      <c r="L9120" t="str">
        <f>_xlfn.XLOOKUP(Table1[[#This Row],[TeamFavoriteID]],Table2[team_id],Table2[team_name],_xlfn.XLOOKUP(Table1[[#This Row],[TeamFavoriteID]],Table2[team_id_pfr],Table2[team_name],"Even"))</f>
        <v>Chicago Bears</v>
      </c>
      <c r="M9120">
        <v>-9</v>
      </c>
      <c r="N9120">
        <f>IF(Table1[[#This Row],[TeamFavorite]]=Table1[[#This Row],[TeamHome]],Table1[[#This Row],[ScoreAway]]-Table1[[#This Row],[ScoreHome]],Table1[[#This Row],[ScoreHome]]-Table1[[#This Row],[ScoreAway]])</f>
        <v>-10</v>
      </c>
      <c r="O9120">
        <f>IF(Table1[[#This Row],[SpreadActual]]&lt;Table1[[#This Row],[SpreadFavorite]],1,0)</f>
        <v>1</v>
      </c>
      <c r="P9120">
        <v>34.5</v>
      </c>
      <c r="Q9120" t="s">
        <v>114</v>
      </c>
      <c r="R9120" t="b">
        <v>0</v>
      </c>
      <c r="S9120">
        <v>14</v>
      </c>
      <c r="T9120">
        <v>12</v>
      </c>
      <c r="U9120">
        <v>70</v>
      </c>
    </row>
    <row r="9121" spans="1:22" x14ac:dyDescent="0.2">
      <c r="A9121" s="1">
        <v>39054</v>
      </c>
      <c r="B9121">
        <v>2006</v>
      </c>
      <c r="C9121">
        <f>_xlfn.MAXIFS(Table1[ScheduleWeekWritten],Table1[ScheduleSeason],Table1[[#This Row],[ScheduleSeason]])</f>
        <v>17</v>
      </c>
      <c r="D9121">
        <v>13</v>
      </c>
      <c r="E9121" cm="1">
        <f t="array" ref="E9121">_xlfn.XLOOKUP(Table1[[#This Row],[ScheduleWeekWritten]],Table3[Game],100+Table3[Increase],Table1[[#This Row],[ScheduleWeekWritten]])</f>
        <v>13</v>
      </c>
      <c r="F9121" t="b">
        <v>0</v>
      </c>
      <c r="G9121" t="s">
        <v>62</v>
      </c>
      <c r="H9121">
        <v>31</v>
      </c>
      <c r="I9121">
        <v>28</v>
      </c>
      <c r="J9121" t="s">
        <v>42</v>
      </c>
      <c r="K9121" t="s">
        <v>75</v>
      </c>
      <c r="L9121" t="str">
        <f>_xlfn.XLOOKUP(Table1[[#This Row],[TeamFavoriteID]],Table2[team_id],Table2[team_name],_xlfn.XLOOKUP(Table1[[#This Row],[TeamFavoriteID]],Table2[team_id_pfr],Table2[team_name],"Even"))</f>
        <v>Kansas City Chiefs</v>
      </c>
      <c r="M9121">
        <v>-5</v>
      </c>
      <c r="N9121">
        <f>IF(Table1[[#This Row],[TeamFavorite]]=Table1[[#This Row],[TeamHome]],Table1[[#This Row],[ScoreAway]]-Table1[[#This Row],[ScoreHome]],Table1[[#This Row],[ScoreHome]]-Table1[[#This Row],[ScoreAway]])</f>
        <v>3</v>
      </c>
      <c r="O9121">
        <f>IF(Table1[[#This Row],[SpreadActual]]&lt;Table1[[#This Row],[SpreadFavorite]],1,0)</f>
        <v>0</v>
      </c>
      <c r="P9121">
        <v>35.5</v>
      </c>
      <c r="Q9121" t="s">
        <v>170</v>
      </c>
      <c r="R9121" t="b">
        <v>0</v>
      </c>
      <c r="S9121">
        <v>29</v>
      </c>
      <c r="T9121">
        <v>11</v>
      </c>
      <c r="U9121">
        <v>69</v>
      </c>
    </row>
    <row r="9122" spans="1:22" x14ac:dyDescent="0.2">
      <c r="A9122" s="1">
        <v>39054</v>
      </c>
      <c r="B9122">
        <v>2006</v>
      </c>
      <c r="C9122">
        <f>_xlfn.MAXIFS(Table1[ScheduleWeekWritten],Table1[ScheduleSeason],Table1[[#This Row],[ScheduleSeason]])</f>
        <v>17</v>
      </c>
      <c r="D9122">
        <v>13</v>
      </c>
      <c r="E9122" cm="1">
        <f t="array" ref="E9122">_xlfn.XLOOKUP(Table1[[#This Row],[ScheduleWeekWritten]],Table3[Game],100+Table3[Increase],Table1[[#This Row],[ScheduleWeekWritten]])</f>
        <v>13</v>
      </c>
      <c r="F9122" t="b">
        <v>0</v>
      </c>
      <c r="G9122" t="s">
        <v>24</v>
      </c>
      <c r="H9122">
        <v>20</v>
      </c>
      <c r="I9122">
        <v>23</v>
      </c>
      <c r="J9122" t="s">
        <v>128</v>
      </c>
      <c r="K9122" t="s">
        <v>88</v>
      </c>
      <c r="L9122" t="str">
        <f>_xlfn.XLOOKUP(Table1[[#This Row],[TeamFavoriteID]],Table2[team_id],Table2[team_name],_xlfn.XLOOKUP(Table1[[#This Row],[TeamFavoriteID]],Table2[team_id_pfr],Table2[team_name],"Even"))</f>
        <v>Denver Broncos</v>
      </c>
      <c r="M9122">
        <v>-4</v>
      </c>
      <c r="N9122">
        <f>IF(Table1[[#This Row],[TeamFavorite]]=Table1[[#This Row],[TeamHome]],Table1[[#This Row],[ScoreAway]]-Table1[[#This Row],[ScoreHome]],Table1[[#This Row],[ScoreHome]]-Table1[[#This Row],[ScoreAway]])</f>
        <v>3</v>
      </c>
      <c r="O9122">
        <f>IF(Table1[[#This Row],[SpreadActual]]&lt;Table1[[#This Row],[SpreadFavorite]],1,0)</f>
        <v>0</v>
      </c>
      <c r="P9122">
        <v>40.5</v>
      </c>
      <c r="Q9122" t="s">
        <v>174</v>
      </c>
      <c r="R9122" t="b">
        <v>0</v>
      </c>
      <c r="S9122">
        <v>14</v>
      </c>
      <c r="T9122">
        <v>10</v>
      </c>
      <c r="U9122">
        <v>68</v>
      </c>
    </row>
    <row r="9123" spans="1:22" x14ac:dyDescent="0.2">
      <c r="A9123" s="1">
        <v>39054</v>
      </c>
      <c r="B9123">
        <v>2006</v>
      </c>
      <c r="C9123">
        <f>_xlfn.MAXIFS(Table1[ScheduleWeekWritten],Table1[ScheduleSeason],Table1[[#This Row],[ScheduleSeason]])</f>
        <v>17</v>
      </c>
      <c r="D9123">
        <v>13</v>
      </c>
      <c r="E9123" cm="1">
        <f t="array" ref="E9123">_xlfn.XLOOKUP(Table1[[#This Row],[ScheduleWeekWritten]],Table3[Game],100+Table3[Increase],Table1[[#This Row],[ScheduleWeekWritten]])</f>
        <v>13</v>
      </c>
      <c r="F9123" t="b">
        <v>0</v>
      </c>
      <c r="G9123" t="s">
        <v>33</v>
      </c>
      <c r="H9123">
        <v>10</v>
      </c>
      <c r="I9123">
        <v>38</v>
      </c>
      <c r="J9123" t="s">
        <v>31</v>
      </c>
      <c r="K9123" t="s">
        <v>89</v>
      </c>
      <c r="L9123" t="str">
        <f>_xlfn.XLOOKUP(Table1[[#This Row],[TeamFavoriteID]],Table2[team_id],Table2[team_name],_xlfn.XLOOKUP(Table1[[#This Row],[TeamFavoriteID]],Table2[team_id_pfr],Table2[team_name],"Even"))</f>
        <v>Even</v>
      </c>
      <c r="M9123">
        <v>0</v>
      </c>
      <c r="N9123">
        <f>IF(Table1[[#This Row],[TeamFavorite]]=Table1[[#This Row],[TeamHome]],Table1[[#This Row],[ScoreAway]]-Table1[[#This Row],[ScoreHome]],Table1[[#This Row],[ScoreHome]]-Table1[[#This Row],[ScoreAway]])</f>
        <v>-28</v>
      </c>
      <c r="O9123">
        <f>IF(Table1[[#This Row],[SpreadActual]]&lt;Table1[[#This Row],[SpreadFavorite]],1,0)</f>
        <v>1</v>
      </c>
      <c r="P9123">
        <v>42.5</v>
      </c>
      <c r="Q9123" t="s">
        <v>82</v>
      </c>
      <c r="R9123" t="b">
        <v>0</v>
      </c>
      <c r="S9123">
        <v>17</v>
      </c>
      <c r="T9123">
        <v>15</v>
      </c>
      <c r="U9123">
        <v>67</v>
      </c>
    </row>
    <row r="9124" spans="1:22" x14ac:dyDescent="0.2">
      <c r="A9124" s="1">
        <v>39054</v>
      </c>
      <c r="B9124">
        <v>2006</v>
      </c>
      <c r="C9124">
        <f>_xlfn.MAXIFS(Table1[ScheduleWeekWritten],Table1[ScheduleSeason],Table1[[#This Row],[ScheduleSeason]])</f>
        <v>17</v>
      </c>
      <c r="D9124">
        <v>13</v>
      </c>
      <c r="E9124" cm="1">
        <f t="array" ref="E9124">_xlfn.XLOOKUP(Table1[[#This Row],[ScheduleWeekWritten]],Table3[Game],100+Table3[Increase],Table1[[#This Row],[ScheduleWeekWritten]])</f>
        <v>13</v>
      </c>
      <c r="F9124" t="b">
        <v>0</v>
      </c>
      <c r="G9124" t="s">
        <v>19</v>
      </c>
      <c r="H9124">
        <v>10</v>
      </c>
      <c r="I9124">
        <v>24</v>
      </c>
      <c r="J9124" t="s">
        <v>154</v>
      </c>
      <c r="K9124" t="s">
        <v>89</v>
      </c>
      <c r="L9124" t="str">
        <f>_xlfn.XLOOKUP(Table1[[#This Row],[TeamFavoriteID]],Table2[team_id],Table2[team_name],_xlfn.XLOOKUP(Table1[[#This Row],[TeamFavoriteID]],Table2[team_id_pfr],Table2[team_name],"Even"))</f>
        <v>Even</v>
      </c>
      <c r="M9124">
        <v>0</v>
      </c>
      <c r="N9124">
        <f>IF(Table1[[#This Row],[TeamFavorite]]=Table1[[#This Row],[TeamHome]],Table1[[#This Row],[ScoreAway]]-Table1[[#This Row],[ScoreHome]],Table1[[#This Row],[ScoreHome]]-Table1[[#This Row],[ScoreAway]])</f>
        <v>-14</v>
      </c>
      <c r="O9124">
        <f>IF(Table1[[#This Row],[SpreadActual]]&lt;Table1[[#This Row],[SpreadFavorite]],1,0)</f>
        <v>1</v>
      </c>
      <c r="P9124">
        <v>35.5</v>
      </c>
      <c r="Q9124" t="s">
        <v>143</v>
      </c>
      <c r="R9124" t="b">
        <v>0</v>
      </c>
      <c r="S9124">
        <v>78</v>
      </c>
      <c r="T9124">
        <v>12</v>
      </c>
      <c r="U9124">
        <v>70</v>
      </c>
    </row>
    <row r="9125" spans="1:22" x14ac:dyDescent="0.2">
      <c r="A9125" s="1">
        <v>39054</v>
      </c>
      <c r="B9125">
        <v>2006</v>
      </c>
      <c r="C9125">
        <f>_xlfn.MAXIFS(Table1[ScheduleWeekWritten],Table1[ScheduleSeason],Table1[[#This Row],[ScheduleSeason]])</f>
        <v>17</v>
      </c>
      <c r="D9125">
        <v>13</v>
      </c>
      <c r="E9125" cm="1">
        <f t="array" ref="E9125">_xlfn.XLOOKUP(Table1[[#This Row],[ScheduleWeekWritten]],Table3[Game],100+Table3[Increase],Table1[[#This Row],[ScheduleWeekWritten]])</f>
        <v>13</v>
      </c>
      <c r="F9125" t="b">
        <v>0</v>
      </c>
      <c r="G9125" t="s">
        <v>115</v>
      </c>
      <c r="H9125">
        <v>28</v>
      </c>
      <c r="I9125">
        <v>21</v>
      </c>
      <c r="J9125" t="s">
        <v>45</v>
      </c>
      <c r="K9125" t="s">
        <v>70</v>
      </c>
      <c r="L9125" t="str">
        <f>_xlfn.XLOOKUP(Table1[[#This Row],[TeamFavoriteID]],Table2[team_id],Table2[team_name],_xlfn.XLOOKUP(Table1[[#This Row],[TeamFavoriteID]],Table2[team_id_pfr],Table2[team_name],"Even"))</f>
        <v>Boston Patriots</v>
      </c>
      <c r="M9125">
        <v>-13.5</v>
      </c>
      <c r="N9125">
        <f>IF(Table1[[#This Row],[TeamFavorite]]=Table1[[#This Row],[TeamHome]],Table1[[#This Row],[ScoreAway]]-Table1[[#This Row],[ScoreHome]],Table1[[#This Row],[ScoreHome]]-Table1[[#This Row],[ScoreAway]])</f>
        <v>7</v>
      </c>
      <c r="O9125">
        <f>IF(Table1[[#This Row],[SpreadActual]]&lt;Table1[[#This Row],[SpreadFavorite]],1,0)</f>
        <v>0</v>
      </c>
      <c r="P9125">
        <v>41.5</v>
      </c>
      <c r="Q9125" t="s">
        <v>179</v>
      </c>
      <c r="R9125" t="b">
        <v>0</v>
      </c>
      <c r="S9125">
        <v>40</v>
      </c>
      <c r="T9125">
        <v>13</v>
      </c>
      <c r="U9125">
        <v>47</v>
      </c>
    </row>
    <row r="9126" spans="1:22" x14ac:dyDescent="0.2">
      <c r="A9126" s="1">
        <v>39054</v>
      </c>
      <c r="B9126">
        <v>2006</v>
      </c>
      <c r="C9126">
        <f>_xlfn.MAXIFS(Table1[ScheduleWeekWritten],Table1[ScheduleSeason],Table1[[#This Row],[ScheduleSeason]])</f>
        <v>17</v>
      </c>
      <c r="D9126">
        <v>13</v>
      </c>
      <c r="E9126" cm="1">
        <f t="array" ref="E9126">_xlfn.XLOOKUP(Table1[[#This Row],[ScheduleWeekWritten]],Table3[Game],100+Table3[Increase],Table1[[#This Row],[ScheduleWeekWritten]])</f>
        <v>13</v>
      </c>
      <c r="F9126" t="b">
        <v>0</v>
      </c>
      <c r="G9126" t="s">
        <v>95</v>
      </c>
      <c r="H9126">
        <v>34</v>
      </c>
      <c r="I9126">
        <v>10</v>
      </c>
      <c r="J9126" t="s">
        <v>53</v>
      </c>
      <c r="K9126" t="s">
        <v>98</v>
      </c>
      <c r="L9126" t="str">
        <f>_xlfn.XLOOKUP(Table1[[#This Row],[TeamFavoriteID]],Table2[team_id],Table2[team_name],_xlfn.XLOOKUP(Table1[[#This Row],[TeamFavoriteID]],Table2[team_id_pfr],Table2[team_name],"Even"))</f>
        <v>New Orleans Saints</v>
      </c>
      <c r="M9126">
        <v>-7</v>
      </c>
      <c r="N9126">
        <f>IF(Table1[[#This Row],[TeamFavorite]]=Table1[[#This Row],[TeamHome]],Table1[[#This Row],[ScoreAway]]-Table1[[#This Row],[ScoreHome]],Table1[[#This Row],[ScoreHome]]-Table1[[#This Row],[ScoreAway]])</f>
        <v>-24</v>
      </c>
      <c r="O9126">
        <f>IF(Table1[[#This Row],[SpreadActual]]&lt;Table1[[#This Row],[SpreadFavorite]],1,0)</f>
        <v>1</v>
      </c>
      <c r="P9126">
        <v>45.5</v>
      </c>
      <c r="Q9126" t="s">
        <v>124</v>
      </c>
      <c r="R9126" t="b">
        <v>0</v>
      </c>
      <c r="S9126">
        <v>72</v>
      </c>
      <c r="T9126">
        <v>0</v>
      </c>
      <c r="V9126" t="s">
        <v>103</v>
      </c>
    </row>
    <row r="9127" spans="1:22" x14ac:dyDescent="0.2">
      <c r="A9127" s="1">
        <v>39054</v>
      </c>
      <c r="B9127">
        <v>2006</v>
      </c>
      <c r="C9127">
        <f>_xlfn.MAXIFS(Table1[ScheduleWeekWritten],Table1[ScheduleSeason],Table1[[#This Row],[ScheduleSeason]])</f>
        <v>17</v>
      </c>
      <c r="D9127">
        <v>13</v>
      </c>
      <c r="E9127" cm="1">
        <f t="array" ref="E9127">_xlfn.XLOOKUP(Table1[[#This Row],[ScheduleWeekWritten]],Table3[Game],100+Table3[Increase],Table1[[#This Row],[ScheduleWeekWritten]])</f>
        <v>13</v>
      </c>
      <c r="F9127" t="b">
        <v>0</v>
      </c>
      <c r="G9127" t="s">
        <v>50</v>
      </c>
      <c r="H9127">
        <v>20</v>
      </c>
      <c r="I9127">
        <v>23</v>
      </c>
      <c r="J9127" t="s">
        <v>67</v>
      </c>
      <c r="K9127" t="s">
        <v>68</v>
      </c>
      <c r="L9127" t="str">
        <f>_xlfn.XLOOKUP(Table1[[#This Row],[TeamFavoriteID]],Table2[team_id],Table2[team_name],_xlfn.XLOOKUP(Table1[[#This Row],[TeamFavoriteID]],Table2[team_id_pfr],Table2[team_name],"Even"))</f>
        <v>Dallas Cowboys</v>
      </c>
      <c r="M9127">
        <v>-3.5</v>
      </c>
      <c r="N9127">
        <f>IF(Table1[[#This Row],[TeamFavorite]]=Table1[[#This Row],[TeamHome]],Table1[[#This Row],[ScoreAway]]-Table1[[#This Row],[ScoreHome]],Table1[[#This Row],[ScoreHome]]-Table1[[#This Row],[ScoreAway]])</f>
        <v>-3</v>
      </c>
      <c r="O9127">
        <f>IF(Table1[[#This Row],[SpreadActual]]&lt;Table1[[#This Row],[SpreadFavorite]],1,0)</f>
        <v>0</v>
      </c>
      <c r="P9127">
        <v>44</v>
      </c>
      <c r="Q9127" t="s">
        <v>126</v>
      </c>
      <c r="R9127" t="b">
        <v>0</v>
      </c>
      <c r="S9127">
        <v>42</v>
      </c>
      <c r="T9127">
        <v>12</v>
      </c>
      <c r="U9127">
        <v>45</v>
      </c>
    </row>
    <row r="9128" spans="1:22" x14ac:dyDescent="0.2">
      <c r="A9128" s="1">
        <v>39054</v>
      </c>
      <c r="B9128">
        <v>2006</v>
      </c>
      <c r="C9128">
        <f>_xlfn.MAXIFS(Table1[ScheduleWeekWritten],Table1[ScheduleSeason],Table1[[#This Row],[ScheduleSeason]])</f>
        <v>17</v>
      </c>
      <c r="D9128">
        <v>13</v>
      </c>
      <c r="E9128" cm="1">
        <f t="array" ref="E9128">_xlfn.XLOOKUP(Table1[[#This Row],[ScheduleWeekWritten]],Table3[Game],100+Table3[Increase],Table1[[#This Row],[ScheduleWeekWritten]])</f>
        <v>13</v>
      </c>
      <c r="F9128" t="b">
        <v>0</v>
      </c>
      <c r="G9128" t="s">
        <v>20</v>
      </c>
      <c r="H9128">
        <v>14</v>
      </c>
      <c r="I9128">
        <v>23</v>
      </c>
      <c r="J9128" t="s">
        <v>177</v>
      </c>
      <c r="K9128" t="s">
        <v>21</v>
      </c>
      <c r="L9128" t="str">
        <f>_xlfn.XLOOKUP(Table1[[#This Row],[TeamFavoriteID]],Table2[team_id],Table2[team_name],_xlfn.XLOOKUP(Table1[[#This Row],[TeamFavoriteID]],Table2[team_id_pfr],Table2[team_name],"Even"))</f>
        <v>Las Vegas Raiders</v>
      </c>
      <c r="M9128">
        <v>-3.5</v>
      </c>
      <c r="N9128">
        <f>IF(Table1[[#This Row],[TeamFavorite]]=Table1[[#This Row],[TeamHome]],Table1[[#This Row],[ScoreAway]]-Table1[[#This Row],[ScoreHome]],Table1[[#This Row],[ScoreHome]]-Table1[[#This Row],[ScoreAway]])</f>
        <v>-9</v>
      </c>
      <c r="O9128">
        <f>IF(Table1[[#This Row],[SpreadActual]]&lt;Table1[[#This Row],[SpreadFavorite]],1,0)</f>
        <v>1</v>
      </c>
      <c r="P9128">
        <v>35.5</v>
      </c>
      <c r="Q9128" t="s">
        <v>76</v>
      </c>
      <c r="R9128" t="b">
        <v>0</v>
      </c>
      <c r="S9128">
        <v>51</v>
      </c>
      <c r="T9128">
        <v>8</v>
      </c>
      <c r="U9128">
        <v>53</v>
      </c>
    </row>
    <row r="9129" spans="1:22" x14ac:dyDescent="0.2">
      <c r="A9129" s="1">
        <v>39054</v>
      </c>
      <c r="B9129">
        <v>2006</v>
      </c>
      <c r="C9129">
        <f>_xlfn.MAXIFS(Table1[ScheduleWeekWritten],Table1[ScheduleSeason],Table1[[#This Row],[ScheduleSeason]])</f>
        <v>17</v>
      </c>
      <c r="D9129">
        <v>13</v>
      </c>
      <c r="E9129" cm="1">
        <f t="array" ref="E9129">_xlfn.XLOOKUP(Table1[[#This Row],[ScheduleWeekWritten]],Table3[Game],100+Table3[Increase],Table1[[#This Row],[ScheduleWeekWritten]])</f>
        <v>13</v>
      </c>
      <c r="F9129" t="b">
        <v>0</v>
      </c>
      <c r="G9129" t="s">
        <v>49</v>
      </c>
      <c r="H9129">
        <v>20</v>
      </c>
      <c r="I9129">
        <v>3</v>
      </c>
      <c r="J9129" t="s">
        <v>127</v>
      </c>
      <c r="K9129" t="s">
        <v>51</v>
      </c>
      <c r="L9129" t="str">
        <f>_xlfn.XLOOKUP(Table1[[#This Row],[TeamFavoriteID]],Table2[team_id],Table2[team_name],_xlfn.XLOOKUP(Table1[[#This Row],[TeamFavoriteID]],Table2[team_id_pfr],Table2[team_name],"Even"))</f>
        <v>Pittsburgh Steelers</v>
      </c>
      <c r="M9129">
        <v>-7</v>
      </c>
      <c r="N9129">
        <f>IF(Table1[[#This Row],[TeamFavorite]]=Table1[[#This Row],[TeamHome]],Table1[[#This Row],[ScoreAway]]-Table1[[#This Row],[ScoreHome]],Table1[[#This Row],[ScoreHome]]-Table1[[#This Row],[ScoreAway]])</f>
        <v>-17</v>
      </c>
      <c r="O9129">
        <f>IF(Table1[[#This Row],[SpreadActual]]&lt;Table1[[#This Row],[SpreadFavorite]],1,0)</f>
        <v>1</v>
      </c>
      <c r="P9129">
        <v>41</v>
      </c>
      <c r="Q9129" t="s">
        <v>175</v>
      </c>
      <c r="R9129" t="b">
        <v>0</v>
      </c>
      <c r="S9129">
        <v>32</v>
      </c>
      <c r="T9129">
        <v>6</v>
      </c>
      <c r="U9129">
        <v>63</v>
      </c>
    </row>
    <row r="9130" spans="1:22" x14ac:dyDescent="0.2">
      <c r="A9130" s="1">
        <v>39054</v>
      </c>
      <c r="B9130">
        <v>2006</v>
      </c>
      <c r="C9130">
        <f>_xlfn.MAXIFS(Table1[ScheduleWeekWritten],Table1[ScheduleSeason],Table1[[#This Row],[ScheduleSeason]])</f>
        <v>17</v>
      </c>
      <c r="D9130">
        <v>13</v>
      </c>
      <c r="E9130" cm="1">
        <f t="array" ref="E9130">_xlfn.XLOOKUP(Table1[[#This Row],[ScheduleWeekWritten]],Table3[Game],100+Table3[Increase],Table1[[#This Row],[ScheduleWeekWritten]])</f>
        <v>13</v>
      </c>
      <c r="F9130" t="b">
        <v>0</v>
      </c>
      <c r="G9130" t="s">
        <v>153</v>
      </c>
      <c r="H9130">
        <v>20</v>
      </c>
      <c r="I9130">
        <v>34</v>
      </c>
      <c r="J9130" t="s">
        <v>149</v>
      </c>
      <c r="K9130" t="s">
        <v>40</v>
      </c>
      <c r="L9130" t="str">
        <f>_xlfn.XLOOKUP(Table1[[#This Row],[TeamFavoriteID]],Table2[team_id],Table2[team_name],_xlfn.XLOOKUP(Table1[[#This Row],[TeamFavoriteID]],Table2[team_id_pfr],Table2[team_name],"Even"))</f>
        <v>Los Angeles Rams</v>
      </c>
      <c r="M9130">
        <v>-6.5</v>
      </c>
      <c r="N9130">
        <f>IF(Table1[[#This Row],[TeamFavorite]]=Table1[[#This Row],[TeamHome]],Table1[[#This Row],[ScoreAway]]-Table1[[#This Row],[ScoreHome]],Table1[[#This Row],[ScoreHome]]-Table1[[#This Row],[ScoreAway]])</f>
        <v>-14</v>
      </c>
      <c r="O9130">
        <f>IF(Table1[[#This Row],[SpreadActual]]&lt;Table1[[#This Row],[SpreadFavorite]],1,0)</f>
        <v>1</v>
      </c>
      <c r="P9130">
        <v>47</v>
      </c>
      <c r="Q9130" t="s">
        <v>157</v>
      </c>
      <c r="R9130" t="b">
        <v>0</v>
      </c>
      <c r="S9130">
        <v>72</v>
      </c>
      <c r="T9130">
        <v>0</v>
      </c>
      <c r="V9130" t="s">
        <v>103</v>
      </c>
    </row>
    <row r="9131" spans="1:22" x14ac:dyDescent="0.2">
      <c r="A9131" s="1">
        <v>39054</v>
      </c>
      <c r="B9131">
        <v>2006</v>
      </c>
      <c r="C9131">
        <f>_xlfn.MAXIFS(Table1[ScheduleWeekWritten],Table1[ScheduleSeason],Table1[[#This Row],[ScheduleSeason]])</f>
        <v>17</v>
      </c>
      <c r="D9131">
        <v>13</v>
      </c>
      <c r="E9131" cm="1">
        <f t="array" ref="E9131">_xlfn.XLOOKUP(Table1[[#This Row],[ScheduleWeekWritten]],Table3[Game],100+Table3[Increase],Table1[[#This Row],[ScheduleWeekWritten]])</f>
        <v>13</v>
      </c>
      <c r="F9131" t="b">
        <v>0</v>
      </c>
      <c r="G9131" t="s">
        <v>171</v>
      </c>
      <c r="H9131">
        <v>20</v>
      </c>
      <c r="I9131">
        <v>17</v>
      </c>
      <c r="J9131" t="s">
        <v>140</v>
      </c>
      <c r="K9131" t="s">
        <v>72</v>
      </c>
      <c r="L9131" t="str">
        <f>_xlfn.XLOOKUP(Table1[[#This Row],[TeamFavoriteID]],Table2[team_id],Table2[team_name],_xlfn.XLOOKUP(Table1[[#This Row],[TeamFavoriteID]],Table2[team_id_pfr],Table2[team_name],"Even"))</f>
        <v>Baltimore Colts</v>
      </c>
      <c r="M9131">
        <v>-7.5</v>
      </c>
      <c r="N9131">
        <f>IF(Table1[[#This Row],[TeamFavorite]]=Table1[[#This Row],[TeamHome]],Table1[[#This Row],[ScoreAway]]-Table1[[#This Row],[ScoreHome]],Table1[[#This Row],[ScoreHome]]-Table1[[#This Row],[ScoreAway]])</f>
        <v>3</v>
      </c>
      <c r="O9131">
        <f>IF(Table1[[#This Row],[SpreadActual]]&lt;Table1[[#This Row],[SpreadFavorite]],1,0)</f>
        <v>0</v>
      </c>
      <c r="P9131">
        <v>46.5</v>
      </c>
      <c r="Q9131" t="s">
        <v>172</v>
      </c>
      <c r="R9131" t="b">
        <v>0</v>
      </c>
      <c r="S9131">
        <v>38</v>
      </c>
      <c r="T9131">
        <v>10</v>
      </c>
      <c r="U9131">
        <v>55</v>
      </c>
    </row>
    <row r="9132" spans="1:22" x14ac:dyDescent="0.2">
      <c r="A9132" s="1">
        <v>39054</v>
      </c>
      <c r="B9132">
        <v>2006</v>
      </c>
      <c r="C9132">
        <f>_xlfn.MAXIFS(Table1[ScheduleWeekWritten],Table1[ScheduleSeason],Table1[[#This Row],[ScheduleSeason]])</f>
        <v>17</v>
      </c>
      <c r="D9132">
        <v>13</v>
      </c>
      <c r="E9132" cm="1">
        <f t="array" ref="E9132">_xlfn.XLOOKUP(Table1[[#This Row],[ScheduleWeekWritten]],Table3[Game],100+Table3[Increase],Table1[[#This Row],[ScheduleWeekWritten]])</f>
        <v>13</v>
      </c>
      <c r="F9132" t="b">
        <v>0</v>
      </c>
      <c r="G9132" t="s">
        <v>61</v>
      </c>
      <c r="H9132">
        <v>14</v>
      </c>
      <c r="I9132">
        <v>24</v>
      </c>
      <c r="J9132" t="s">
        <v>38</v>
      </c>
      <c r="K9132" t="s">
        <v>85</v>
      </c>
      <c r="L9132" t="str">
        <f>_xlfn.XLOOKUP(Table1[[#This Row],[TeamFavoriteID]],Table2[team_id],Table2[team_name],_xlfn.XLOOKUP(Table1[[#This Row],[TeamFavoriteID]],Table2[team_id_pfr],Table2[team_name],"Even"))</f>
        <v>Washington Commanders</v>
      </c>
      <c r="M9132">
        <v>-1.5</v>
      </c>
      <c r="N9132">
        <f>IF(Table1[[#This Row],[TeamFavorite]]=Table1[[#This Row],[TeamHome]],Table1[[#This Row],[ScoreAway]]-Table1[[#This Row],[ScoreHome]],Table1[[#This Row],[ScoreHome]]-Table1[[#This Row],[ScoreAway]])</f>
        <v>-10</v>
      </c>
      <c r="O9132">
        <f>IF(Table1[[#This Row],[SpreadActual]]&lt;Table1[[#This Row],[SpreadFavorite]],1,0)</f>
        <v>1</v>
      </c>
      <c r="P9132">
        <v>38.5</v>
      </c>
      <c r="Q9132" t="s">
        <v>165</v>
      </c>
      <c r="R9132" t="b">
        <v>0</v>
      </c>
      <c r="S9132">
        <v>40</v>
      </c>
      <c r="T9132">
        <v>7</v>
      </c>
      <c r="U9132">
        <v>55</v>
      </c>
    </row>
    <row r="9133" spans="1:22" x14ac:dyDescent="0.2">
      <c r="A9133" s="1">
        <v>39055</v>
      </c>
      <c r="B9133">
        <v>2006</v>
      </c>
      <c r="C9133">
        <f>_xlfn.MAXIFS(Table1[ScheduleWeekWritten],Table1[ScheduleSeason],Table1[[#This Row],[ScheduleSeason]])</f>
        <v>17</v>
      </c>
      <c r="D9133">
        <v>13</v>
      </c>
      <c r="E9133" cm="1">
        <f t="array" ref="E9133">_xlfn.XLOOKUP(Table1[[#This Row],[ScheduleWeekWritten]],Table3[Game],100+Table3[Increase],Table1[[#This Row],[ScheduleWeekWritten]])</f>
        <v>13</v>
      </c>
      <c r="F9133" t="b">
        <v>0</v>
      </c>
      <c r="G9133" t="s">
        <v>58</v>
      </c>
      <c r="H9133">
        <v>27</v>
      </c>
      <c r="I9133">
        <v>24</v>
      </c>
      <c r="J9133" t="s">
        <v>152</v>
      </c>
      <c r="K9133" t="s">
        <v>162</v>
      </c>
      <c r="L9133" t="str">
        <f>_xlfn.XLOOKUP(Table1[[#This Row],[TeamFavoriteID]],Table2[team_id],Table2[team_name],_xlfn.XLOOKUP(Table1[[#This Row],[TeamFavoriteID]],Table2[team_id_pfr],Table2[team_name],"Even"))</f>
        <v>Carolina Panthers</v>
      </c>
      <c r="M9133">
        <v>-3</v>
      </c>
      <c r="N9133">
        <f>IF(Table1[[#This Row],[TeamFavorite]]=Table1[[#This Row],[TeamHome]],Table1[[#This Row],[ScoreAway]]-Table1[[#This Row],[ScoreHome]],Table1[[#This Row],[ScoreHome]]-Table1[[#This Row],[ScoreAway]])</f>
        <v>3</v>
      </c>
      <c r="O9133">
        <f>IF(Table1[[#This Row],[SpreadActual]]&lt;Table1[[#This Row],[SpreadFavorite]],1,0)</f>
        <v>0</v>
      </c>
      <c r="P9133">
        <v>37.5</v>
      </c>
      <c r="Q9133" t="s">
        <v>183</v>
      </c>
      <c r="R9133" t="b">
        <v>0</v>
      </c>
      <c r="S9133">
        <v>38</v>
      </c>
      <c r="T9133">
        <v>15</v>
      </c>
      <c r="U9133">
        <v>48</v>
      </c>
    </row>
    <row r="9134" spans="1:22" x14ac:dyDescent="0.2">
      <c r="A9134" s="1">
        <v>39058</v>
      </c>
      <c r="B9134">
        <v>2006</v>
      </c>
      <c r="C9134">
        <f>_xlfn.MAXIFS(Table1[ScheduleWeekWritten],Table1[ScheduleSeason],Table1[[#This Row],[ScheduleSeason]])</f>
        <v>17</v>
      </c>
      <c r="D9134">
        <v>14</v>
      </c>
      <c r="E9134" cm="1">
        <f t="array" ref="E9134">_xlfn.XLOOKUP(Table1[[#This Row],[ScheduleWeekWritten]],Table3[Game],100+Table3[Increase],Table1[[#This Row],[ScheduleWeekWritten]])</f>
        <v>14</v>
      </c>
      <c r="F9134" t="b">
        <v>0</v>
      </c>
      <c r="G9134" t="s">
        <v>49</v>
      </c>
      <c r="H9134">
        <v>27</v>
      </c>
      <c r="I9134">
        <v>7</v>
      </c>
      <c r="J9134" t="s">
        <v>62</v>
      </c>
      <c r="K9134" t="s">
        <v>51</v>
      </c>
      <c r="L9134" t="str">
        <f>_xlfn.XLOOKUP(Table1[[#This Row],[TeamFavoriteID]],Table2[team_id],Table2[team_name],_xlfn.XLOOKUP(Table1[[#This Row],[TeamFavoriteID]],Table2[team_id_pfr],Table2[team_name],"Even"))</f>
        <v>Pittsburgh Steelers</v>
      </c>
      <c r="M9134">
        <v>-7.5</v>
      </c>
      <c r="N9134">
        <f>IF(Table1[[#This Row],[TeamFavorite]]=Table1[[#This Row],[TeamHome]],Table1[[#This Row],[ScoreAway]]-Table1[[#This Row],[ScoreHome]],Table1[[#This Row],[ScoreHome]]-Table1[[#This Row],[ScoreAway]])</f>
        <v>-20</v>
      </c>
      <c r="O9134">
        <f>IF(Table1[[#This Row],[SpreadActual]]&lt;Table1[[#This Row],[SpreadFavorite]],1,0)</f>
        <v>1</v>
      </c>
      <c r="P9134">
        <v>34.5</v>
      </c>
      <c r="Q9134" t="s">
        <v>175</v>
      </c>
      <c r="R9134" t="b">
        <v>0</v>
      </c>
      <c r="S9134">
        <v>34</v>
      </c>
      <c r="T9134">
        <v>17</v>
      </c>
      <c r="U9134">
        <v>64</v>
      </c>
    </row>
    <row r="9135" spans="1:22" x14ac:dyDescent="0.2">
      <c r="A9135" s="1">
        <v>39061</v>
      </c>
      <c r="B9135">
        <v>2006</v>
      </c>
      <c r="C9135">
        <f>_xlfn.MAXIFS(Table1[ScheduleWeekWritten],Table1[ScheduleSeason],Table1[[#This Row],[ScheduleSeason]])</f>
        <v>17</v>
      </c>
      <c r="D9135">
        <v>14</v>
      </c>
      <c r="E9135" cm="1">
        <f t="array" ref="E9135">_xlfn.XLOOKUP(Table1[[#This Row],[ScheduleWeekWritten]],Table3[Game],100+Table3[Increase],Table1[[#This Row],[ScheduleWeekWritten]])</f>
        <v>14</v>
      </c>
      <c r="F9135" t="b">
        <v>0</v>
      </c>
      <c r="G9135" t="s">
        <v>149</v>
      </c>
      <c r="H9135">
        <v>27</v>
      </c>
      <c r="I9135">
        <v>21</v>
      </c>
      <c r="J9135" t="s">
        <v>128</v>
      </c>
      <c r="K9135" t="s">
        <v>132</v>
      </c>
      <c r="L9135" t="str">
        <f>_xlfn.XLOOKUP(Table1[[#This Row],[TeamFavoriteID]],Table2[team_id],Table2[team_name],_xlfn.XLOOKUP(Table1[[#This Row],[TeamFavoriteID]],Table2[team_id_pfr],Table2[team_name],"Even"))</f>
        <v>Seattle Seahawks</v>
      </c>
      <c r="M9135">
        <v>-3.5</v>
      </c>
      <c r="N9135">
        <f>IF(Table1[[#This Row],[TeamFavorite]]=Table1[[#This Row],[TeamHome]],Table1[[#This Row],[ScoreAway]]-Table1[[#This Row],[ScoreHome]],Table1[[#This Row],[ScoreHome]]-Table1[[#This Row],[ScoreAway]])</f>
        <v>6</v>
      </c>
      <c r="O9135">
        <f>IF(Table1[[#This Row],[SpreadActual]]&lt;Table1[[#This Row],[SpreadFavorite]],1,0)</f>
        <v>0</v>
      </c>
      <c r="P9135">
        <v>45</v>
      </c>
      <c r="Q9135" t="s">
        <v>150</v>
      </c>
      <c r="R9135" t="b">
        <v>0</v>
      </c>
      <c r="S9135">
        <v>72</v>
      </c>
      <c r="T9135">
        <v>0</v>
      </c>
      <c r="V9135" t="s">
        <v>103</v>
      </c>
    </row>
    <row r="9136" spans="1:22" x14ac:dyDescent="0.2">
      <c r="A9136" s="1">
        <v>39061</v>
      </c>
      <c r="B9136">
        <v>2006</v>
      </c>
      <c r="C9136">
        <f>_xlfn.MAXIFS(Table1[ScheduleWeekWritten],Table1[ScheduleSeason],Table1[[#This Row],[ScheduleSeason]])</f>
        <v>17</v>
      </c>
      <c r="D9136">
        <v>14</v>
      </c>
      <c r="E9136" cm="1">
        <f t="array" ref="E9136">_xlfn.XLOOKUP(Table1[[#This Row],[ScheduleWeekWritten]],Table3[Game],100+Table3[Increase],Table1[[#This Row],[ScheduleWeekWritten]])</f>
        <v>14</v>
      </c>
      <c r="F9136" t="b">
        <v>0</v>
      </c>
      <c r="G9136" t="s">
        <v>152</v>
      </c>
      <c r="H9136">
        <v>13</v>
      </c>
      <c r="I9136">
        <v>27</v>
      </c>
      <c r="J9136" t="s">
        <v>50</v>
      </c>
      <c r="K9136" t="s">
        <v>90</v>
      </c>
      <c r="L9136" t="str">
        <f>_xlfn.XLOOKUP(Table1[[#This Row],[TeamFavoriteID]],Table2[team_id],Table2[team_name],_xlfn.XLOOKUP(Table1[[#This Row],[TeamFavoriteID]],Table2[team_id_pfr],Table2[team_name],"Even"))</f>
        <v>New York Giants</v>
      </c>
      <c r="M9136">
        <v>-2.5</v>
      </c>
      <c r="N9136">
        <f>IF(Table1[[#This Row],[TeamFavorite]]=Table1[[#This Row],[TeamHome]],Table1[[#This Row],[ScoreAway]]-Table1[[#This Row],[ScoreHome]],Table1[[#This Row],[ScoreHome]]-Table1[[#This Row],[ScoreAway]])</f>
        <v>-14</v>
      </c>
      <c r="O9136">
        <f>IF(Table1[[#This Row],[SpreadActual]]&lt;Table1[[#This Row],[SpreadFavorite]],1,0)</f>
        <v>1</v>
      </c>
      <c r="P9136">
        <v>39</v>
      </c>
      <c r="Q9136" t="s">
        <v>160</v>
      </c>
      <c r="R9136" t="b">
        <v>0</v>
      </c>
      <c r="S9136">
        <v>38</v>
      </c>
      <c r="T9136">
        <v>4</v>
      </c>
      <c r="U9136">
        <v>38</v>
      </c>
    </row>
    <row r="9137" spans="1:22" x14ac:dyDescent="0.2">
      <c r="A9137" s="1">
        <v>39061</v>
      </c>
      <c r="B9137">
        <v>2006</v>
      </c>
      <c r="C9137">
        <f>_xlfn.MAXIFS(Table1[ScheduleWeekWritten],Table1[ScheduleSeason],Table1[[#This Row],[ScheduleSeason]])</f>
        <v>17</v>
      </c>
      <c r="D9137">
        <v>14</v>
      </c>
      <c r="E9137" cm="1">
        <f t="array" ref="E9137">_xlfn.XLOOKUP(Table1[[#This Row],[ScheduleWeekWritten]],Table3[Game],100+Table3[Increase],Table1[[#This Row],[ScheduleWeekWritten]])</f>
        <v>14</v>
      </c>
      <c r="F9137" t="b">
        <v>0</v>
      </c>
      <c r="G9137" t="s">
        <v>101</v>
      </c>
      <c r="H9137">
        <v>27</v>
      </c>
      <c r="I9137">
        <v>10</v>
      </c>
      <c r="J9137" t="s">
        <v>20</v>
      </c>
      <c r="K9137" t="s">
        <v>104</v>
      </c>
      <c r="L9137" t="str">
        <f>_xlfn.XLOOKUP(Table1[[#This Row],[TeamFavoriteID]],Table2[team_id],Table2[team_name],_xlfn.XLOOKUP(Table1[[#This Row],[TeamFavoriteID]],Table2[team_id_pfr],Table2[team_name],"Even"))</f>
        <v>Cincinnati Bengals</v>
      </c>
      <c r="M9137">
        <v>-10.5</v>
      </c>
      <c r="N9137">
        <f>IF(Table1[[#This Row],[TeamFavorite]]=Table1[[#This Row],[TeamHome]],Table1[[#This Row],[ScoreAway]]-Table1[[#This Row],[ScoreHome]],Table1[[#This Row],[ScoreHome]]-Table1[[#This Row],[ScoreAway]])</f>
        <v>-17</v>
      </c>
      <c r="O9137">
        <f>IF(Table1[[#This Row],[SpreadActual]]&lt;Table1[[#This Row],[SpreadFavorite]],1,0)</f>
        <v>1</v>
      </c>
      <c r="P9137">
        <v>39.5</v>
      </c>
      <c r="Q9137" t="s">
        <v>173</v>
      </c>
      <c r="R9137" t="b">
        <v>0</v>
      </c>
      <c r="S9137">
        <v>39</v>
      </c>
      <c r="T9137">
        <v>12</v>
      </c>
      <c r="U9137">
        <v>28</v>
      </c>
    </row>
    <row r="9138" spans="1:22" x14ac:dyDescent="0.2">
      <c r="A9138" s="1">
        <v>39061</v>
      </c>
      <c r="B9138">
        <v>2006</v>
      </c>
      <c r="C9138">
        <f>_xlfn.MAXIFS(Table1[ScheduleWeekWritten],Table1[ScheduleSeason],Table1[[#This Row],[ScheduleSeason]])</f>
        <v>17</v>
      </c>
      <c r="D9138">
        <v>14</v>
      </c>
      <c r="E9138" cm="1">
        <f t="array" ref="E9138">_xlfn.XLOOKUP(Table1[[#This Row],[ScheduleWeekWritten]],Table3[Game],100+Table3[Increase],Table1[[#This Row],[ScheduleWeekWritten]])</f>
        <v>14</v>
      </c>
      <c r="F9138" t="b">
        <v>0</v>
      </c>
      <c r="G9138" t="s">
        <v>67</v>
      </c>
      <c r="H9138">
        <v>17</v>
      </c>
      <c r="I9138">
        <v>42</v>
      </c>
      <c r="J9138" t="s">
        <v>95</v>
      </c>
      <c r="K9138" t="s">
        <v>68</v>
      </c>
      <c r="L9138" t="str">
        <f>_xlfn.XLOOKUP(Table1[[#This Row],[TeamFavoriteID]],Table2[team_id],Table2[team_name],_xlfn.XLOOKUP(Table1[[#This Row],[TeamFavoriteID]],Table2[team_id_pfr],Table2[team_name],"Even"))</f>
        <v>Dallas Cowboys</v>
      </c>
      <c r="M9138">
        <v>-6.5</v>
      </c>
      <c r="N9138">
        <f>IF(Table1[[#This Row],[TeamFavorite]]=Table1[[#This Row],[TeamHome]],Table1[[#This Row],[ScoreAway]]-Table1[[#This Row],[ScoreHome]],Table1[[#This Row],[ScoreHome]]-Table1[[#This Row],[ScoreAway]])</f>
        <v>25</v>
      </c>
      <c r="O9138">
        <f>IF(Table1[[#This Row],[SpreadActual]]&lt;Table1[[#This Row],[SpreadFavorite]],1,0)</f>
        <v>0</v>
      </c>
      <c r="P9138">
        <v>48</v>
      </c>
      <c r="Q9138" t="s">
        <v>119</v>
      </c>
      <c r="R9138" t="b">
        <v>0</v>
      </c>
      <c r="S9138">
        <v>47</v>
      </c>
      <c r="T9138">
        <v>13</v>
      </c>
      <c r="U9138">
        <v>51</v>
      </c>
    </row>
    <row r="9139" spans="1:22" x14ac:dyDescent="0.2">
      <c r="A9139" s="1">
        <v>39061</v>
      </c>
      <c r="B9139">
        <v>2006</v>
      </c>
      <c r="C9139">
        <f>_xlfn.MAXIFS(Table1[ScheduleWeekWritten],Table1[ScheduleSeason],Table1[[#This Row],[ScheduleSeason]])</f>
        <v>17</v>
      </c>
      <c r="D9139">
        <v>14</v>
      </c>
      <c r="E9139" cm="1">
        <f t="array" ref="E9139">_xlfn.XLOOKUP(Table1[[#This Row],[ScheduleWeekWritten]],Table3[Game],100+Table3[Increase],Table1[[#This Row],[ScheduleWeekWritten]])</f>
        <v>14</v>
      </c>
      <c r="F9139" t="b">
        <v>0</v>
      </c>
      <c r="G9139" t="s">
        <v>45</v>
      </c>
      <c r="H9139">
        <v>20</v>
      </c>
      <c r="I9139">
        <v>30</v>
      </c>
      <c r="J9139" t="s">
        <v>54</v>
      </c>
      <c r="K9139" t="s">
        <v>79</v>
      </c>
      <c r="L9139" t="str">
        <f>_xlfn.XLOOKUP(Table1[[#This Row],[TeamFavoriteID]],Table2[team_id],Table2[team_name],_xlfn.XLOOKUP(Table1[[#This Row],[TeamFavoriteID]],Table2[team_id_pfr],Table2[team_name],"Even"))</f>
        <v>Detroit Lions</v>
      </c>
      <c r="M9139">
        <v>-1</v>
      </c>
      <c r="N9139">
        <f>IF(Table1[[#This Row],[TeamFavorite]]=Table1[[#This Row],[TeamHome]],Table1[[#This Row],[ScoreAway]]-Table1[[#This Row],[ScoreHome]],Table1[[#This Row],[ScoreHome]]-Table1[[#This Row],[ScoreAway]])</f>
        <v>10</v>
      </c>
      <c r="O9139">
        <f>IF(Table1[[#This Row],[SpreadActual]]&lt;Table1[[#This Row],[SpreadFavorite]],1,0)</f>
        <v>0</v>
      </c>
      <c r="P9139">
        <v>40</v>
      </c>
      <c r="Q9139" t="s">
        <v>181</v>
      </c>
      <c r="R9139" t="b">
        <v>0</v>
      </c>
      <c r="S9139">
        <v>72</v>
      </c>
      <c r="T9139">
        <v>0</v>
      </c>
      <c r="V9139" t="s">
        <v>103</v>
      </c>
    </row>
    <row r="9140" spans="1:22" x14ac:dyDescent="0.2">
      <c r="A9140" s="1">
        <v>39061</v>
      </c>
      <c r="B9140">
        <v>2006</v>
      </c>
      <c r="C9140">
        <f>_xlfn.MAXIFS(Table1[ScheduleWeekWritten],Table1[ScheduleSeason],Table1[[#This Row],[ScheduleSeason]])</f>
        <v>17</v>
      </c>
      <c r="D9140">
        <v>14</v>
      </c>
      <c r="E9140" cm="1">
        <f t="array" ref="E9140">_xlfn.XLOOKUP(Table1[[#This Row],[ScheduleWeekWritten]],Table3[Game],100+Table3[Increase],Table1[[#This Row],[ScheduleWeekWritten]])</f>
        <v>14</v>
      </c>
      <c r="F9140" t="b">
        <v>0</v>
      </c>
      <c r="G9140" t="s">
        <v>177</v>
      </c>
      <c r="H9140">
        <v>20</v>
      </c>
      <c r="I9140">
        <v>26</v>
      </c>
      <c r="J9140" t="s">
        <v>171</v>
      </c>
      <c r="K9140" t="s">
        <v>182</v>
      </c>
      <c r="L9140" t="str">
        <f>_xlfn.XLOOKUP(Table1[[#This Row],[TeamFavoriteID]],Table2[team_id],Table2[team_name],_xlfn.XLOOKUP(Table1[[#This Row],[TeamFavoriteID]],Table2[team_id_pfr],Table2[team_name],"Even"))</f>
        <v>Houston Texans</v>
      </c>
      <c r="M9140">
        <v>-1.5</v>
      </c>
      <c r="N9140">
        <f>IF(Table1[[#This Row],[TeamFavorite]]=Table1[[#This Row],[TeamHome]],Table1[[#This Row],[ScoreAway]]-Table1[[#This Row],[ScoreHome]],Table1[[#This Row],[ScoreHome]]-Table1[[#This Row],[ScoreAway]])</f>
        <v>6</v>
      </c>
      <c r="O9140">
        <f>IF(Table1[[#This Row],[SpreadActual]]&lt;Table1[[#This Row],[SpreadFavorite]],1,0)</f>
        <v>0</v>
      </c>
      <c r="P9140">
        <v>42</v>
      </c>
      <c r="Q9140" t="s">
        <v>178</v>
      </c>
      <c r="R9140" t="b">
        <v>0</v>
      </c>
      <c r="S9140">
        <v>72</v>
      </c>
      <c r="T9140">
        <v>0</v>
      </c>
      <c r="V9140" t="s">
        <v>103</v>
      </c>
    </row>
    <row r="9141" spans="1:22" x14ac:dyDescent="0.2">
      <c r="A9141" s="1">
        <v>39061</v>
      </c>
      <c r="B9141">
        <v>2006</v>
      </c>
      <c r="C9141">
        <f>_xlfn.MAXIFS(Table1[ScheduleWeekWritten],Table1[ScheduleSeason],Table1[[#This Row],[ScheduleSeason]])</f>
        <v>17</v>
      </c>
      <c r="D9141">
        <v>14</v>
      </c>
      <c r="E9141" cm="1">
        <f t="array" ref="E9141">_xlfn.XLOOKUP(Table1[[#This Row],[ScheduleWeekWritten]],Table3[Game],100+Table3[Increase],Table1[[#This Row],[ScheduleWeekWritten]])</f>
        <v>14</v>
      </c>
      <c r="F9141" t="b">
        <v>0</v>
      </c>
      <c r="G9141" t="s">
        <v>154</v>
      </c>
      <c r="H9141">
        <v>44</v>
      </c>
      <c r="I9141">
        <v>17</v>
      </c>
      <c r="J9141" t="s">
        <v>140</v>
      </c>
      <c r="K9141" t="s">
        <v>72</v>
      </c>
      <c r="L9141" t="str">
        <f>_xlfn.XLOOKUP(Table1[[#This Row],[TeamFavoriteID]],Table2[team_id],Table2[team_name],_xlfn.XLOOKUP(Table1[[#This Row],[TeamFavoriteID]],Table2[team_id_pfr],Table2[team_name],"Even"))</f>
        <v>Baltimore Colts</v>
      </c>
      <c r="M9141">
        <v>-1</v>
      </c>
      <c r="N9141">
        <f>IF(Table1[[#This Row],[TeamFavorite]]=Table1[[#This Row],[TeamHome]],Table1[[#This Row],[ScoreAway]]-Table1[[#This Row],[ScoreHome]],Table1[[#This Row],[ScoreHome]]-Table1[[#This Row],[ScoreAway]])</f>
        <v>27</v>
      </c>
      <c r="O9141">
        <f>IF(Table1[[#This Row],[SpreadActual]]&lt;Table1[[#This Row],[SpreadFavorite]],1,0)</f>
        <v>0</v>
      </c>
      <c r="P9141">
        <v>44</v>
      </c>
      <c r="Q9141" t="s">
        <v>155</v>
      </c>
      <c r="R9141" t="b">
        <v>0</v>
      </c>
      <c r="S9141">
        <v>56</v>
      </c>
      <c r="T9141">
        <v>12</v>
      </c>
      <c r="U9141">
        <v>70</v>
      </c>
    </row>
    <row r="9142" spans="1:22" x14ac:dyDescent="0.2">
      <c r="A9142" s="1">
        <v>39061</v>
      </c>
      <c r="B9142">
        <v>2006</v>
      </c>
      <c r="C9142">
        <f>_xlfn.MAXIFS(Table1[ScheduleWeekWritten],Table1[ScheduleSeason],Table1[[#This Row],[ScheduleSeason]])</f>
        <v>17</v>
      </c>
      <c r="D9142">
        <v>14</v>
      </c>
      <c r="E9142" cm="1">
        <f t="array" ref="E9142">_xlfn.XLOOKUP(Table1[[#This Row],[ScheduleWeekWritten]],Table3[Game],100+Table3[Increase],Table1[[#This Row],[ScheduleWeekWritten]])</f>
        <v>14</v>
      </c>
      <c r="F9142" t="b">
        <v>0</v>
      </c>
      <c r="G9142" t="s">
        <v>42</v>
      </c>
      <c r="H9142">
        <v>10</v>
      </c>
      <c r="I9142">
        <v>20</v>
      </c>
      <c r="J9142" t="s">
        <v>158</v>
      </c>
      <c r="K9142" t="s">
        <v>75</v>
      </c>
      <c r="L9142" t="str">
        <f>_xlfn.XLOOKUP(Table1[[#This Row],[TeamFavoriteID]],Table2[team_id],Table2[team_name],_xlfn.XLOOKUP(Table1[[#This Row],[TeamFavoriteID]],Table2[team_id_pfr],Table2[team_name],"Even"))</f>
        <v>Kansas City Chiefs</v>
      </c>
      <c r="M9142">
        <v>-3</v>
      </c>
      <c r="N9142">
        <f>IF(Table1[[#This Row],[TeamFavorite]]=Table1[[#This Row],[TeamHome]],Table1[[#This Row],[ScoreAway]]-Table1[[#This Row],[ScoreHome]],Table1[[#This Row],[ScoreHome]]-Table1[[#This Row],[ScoreAway]])</f>
        <v>10</v>
      </c>
      <c r="O9142">
        <f>IF(Table1[[#This Row],[SpreadActual]]&lt;Table1[[#This Row],[SpreadFavorite]],1,0)</f>
        <v>0</v>
      </c>
      <c r="P9142">
        <v>37.5</v>
      </c>
      <c r="Q9142" t="s">
        <v>117</v>
      </c>
      <c r="R9142" t="b">
        <v>0</v>
      </c>
      <c r="S9142">
        <v>42</v>
      </c>
      <c r="T9142">
        <v>23</v>
      </c>
      <c r="U9142">
        <v>49</v>
      </c>
    </row>
    <row r="9143" spans="1:22" x14ac:dyDescent="0.2">
      <c r="A9143" s="1">
        <v>39061</v>
      </c>
      <c r="B9143">
        <v>2006</v>
      </c>
      <c r="C9143">
        <f>_xlfn.MAXIFS(Table1[ScheduleWeekWritten],Table1[ScheduleSeason],Table1[[#This Row],[ScheduleSeason]])</f>
        <v>17</v>
      </c>
      <c r="D9143">
        <v>14</v>
      </c>
      <c r="E9143" cm="1">
        <f t="array" ref="E9143">_xlfn.XLOOKUP(Table1[[#This Row],[ScheduleWeekWritten]],Table3[Game],100+Table3[Increase],Table1[[#This Row],[ScheduleWeekWritten]])</f>
        <v>14</v>
      </c>
      <c r="F9143" t="b">
        <v>0</v>
      </c>
      <c r="G9143" t="s">
        <v>19</v>
      </c>
      <c r="H9143">
        <v>21</v>
      </c>
      <c r="I9143">
        <v>0</v>
      </c>
      <c r="J9143" t="s">
        <v>115</v>
      </c>
      <c r="K9143" t="s">
        <v>70</v>
      </c>
      <c r="L9143" t="str">
        <f>_xlfn.XLOOKUP(Table1[[#This Row],[TeamFavoriteID]],Table2[team_id],Table2[team_name],_xlfn.XLOOKUP(Table1[[#This Row],[TeamFavoriteID]],Table2[team_id_pfr],Table2[team_name],"Even"))</f>
        <v>Boston Patriots</v>
      </c>
      <c r="M9143">
        <v>-3</v>
      </c>
      <c r="N9143">
        <f>IF(Table1[[#This Row],[TeamFavorite]]=Table1[[#This Row],[TeamHome]],Table1[[#This Row],[ScoreAway]]-Table1[[#This Row],[ScoreHome]],Table1[[#This Row],[ScoreHome]]-Table1[[#This Row],[ScoreAway]])</f>
        <v>21</v>
      </c>
      <c r="O9143">
        <f>IF(Table1[[#This Row],[SpreadActual]]&lt;Table1[[#This Row],[SpreadFavorite]],1,0)</f>
        <v>0</v>
      </c>
      <c r="P9143">
        <v>37</v>
      </c>
      <c r="Q9143" t="s">
        <v>143</v>
      </c>
      <c r="R9143" t="b">
        <v>0</v>
      </c>
      <c r="S9143">
        <v>72</v>
      </c>
      <c r="T9143">
        <v>14</v>
      </c>
      <c r="U9143">
        <v>53</v>
      </c>
    </row>
    <row r="9144" spans="1:22" x14ac:dyDescent="0.2">
      <c r="A9144" s="1">
        <v>39061</v>
      </c>
      <c r="B9144">
        <v>2006</v>
      </c>
      <c r="C9144">
        <f>_xlfn.MAXIFS(Table1[ScheduleWeekWritten],Table1[ScheduleSeason],Table1[[#This Row],[ScheduleSeason]])</f>
        <v>17</v>
      </c>
      <c r="D9144">
        <v>14</v>
      </c>
      <c r="E9144" cm="1">
        <f t="array" ref="E9144">_xlfn.XLOOKUP(Table1[[#This Row],[ScheduleWeekWritten]],Table3[Game],100+Table3[Increase],Table1[[#This Row],[ScheduleWeekWritten]])</f>
        <v>14</v>
      </c>
      <c r="F9144" t="b">
        <v>0</v>
      </c>
      <c r="G9144" t="s">
        <v>31</v>
      </c>
      <c r="H9144">
        <v>13</v>
      </c>
      <c r="I9144">
        <v>31</v>
      </c>
      <c r="J9144" t="s">
        <v>28</v>
      </c>
      <c r="K9144" t="s">
        <v>32</v>
      </c>
      <c r="L9144" t="str">
        <f>_xlfn.XLOOKUP(Table1[[#This Row],[TeamFavoriteID]],Table2[team_id],Table2[team_name],_xlfn.XLOOKUP(Table1[[#This Row],[TeamFavoriteID]],Table2[team_id_pfr],Table2[team_name],"Even"))</f>
        <v>New York Jets</v>
      </c>
      <c r="M9144">
        <v>-3.5</v>
      </c>
      <c r="N9144">
        <f>IF(Table1[[#This Row],[TeamFavorite]]=Table1[[#This Row],[TeamHome]],Table1[[#This Row],[ScoreAway]]-Table1[[#This Row],[ScoreHome]],Table1[[#This Row],[ScoreHome]]-Table1[[#This Row],[ScoreAway]])</f>
        <v>18</v>
      </c>
      <c r="O9144">
        <f>IF(Table1[[#This Row],[SpreadActual]]&lt;Table1[[#This Row],[SpreadFavorite]],1,0)</f>
        <v>0</v>
      </c>
      <c r="P9144">
        <v>37.5</v>
      </c>
      <c r="Q9144" t="s">
        <v>126</v>
      </c>
      <c r="R9144" t="b">
        <v>0</v>
      </c>
      <c r="S9144">
        <v>44</v>
      </c>
      <c r="T9144">
        <v>14</v>
      </c>
      <c r="U9144">
        <v>27</v>
      </c>
    </row>
    <row r="9145" spans="1:22" x14ac:dyDescent="0.2">
      <c r="A9145" s="1">
        <v>39061</v>
      </c>
      <c r="B9145">
        <v>2006</v>
      </c>
      <c r="C9145">
        <f>_xlfn.MAXIFS(Table1[ScheduleWeekWritten],Table1[ScheduleSeason],Table1[[#This Row],[ScheduleSeason]])</f>
        <v>17</v>
      </c>
      <c r="D9145">
        <v>14</v>
      </c>
      <c r="E9145" cm="1">
        <f t="array" ref="E9145">_xlfn.XLOOKUP(Table1[[#This Row],[ScheduleWeekWritten]],Table3[Game],100+Table3[Increase],Table1[[#This Row],[ScheduleWeekWritten]])</f>
        <v>14</v>
      </c>
      <c r="F9145" t="b">
        <v>0</v>
      </c>
      <c r="G9145" t="s">
        <v>27</v>
      </c>
      <c r="H9145">
        <v>48</v>
      </c>
      <c r="I9145">
        <v>20</v>
      </c>
      <c r="J9145" t="s">
        <v>24</v>
      </c>
      <c r="K9145" t="s">
        <v>29</v>
      </c>
      <c r="L9145" t="str">
        <f>_xlfn.XLOOKUP(Table1[[#This Row],[TeamFavoriteID]],Table2[team_id],Table2[team_name],_xlfn.XLOOKUP(Table1[[#This Row],[TeamFavoriteID]],Table2[team_id_pfr],Table2[team_name],"Even"))</f>
        <v>Los Angeles Chargers</v>
      </c>
      <c r="M9145">
        <v>-7</v>
      </c>
      <c r="N9145">
        <f>IF(Table1[[#This Row],[TeamFavorite]]=Table1[[#This Row],[TeamHome]],Table1[[#This Row],[ScoreAway]]-Table1[[#This Row],[ScoreHome]],Table1[[#This Row],[ScoreHome]]-Table1[[#This Row],[ScoreAway]])</f>
        <v>28</v>
      </c>
      <c r="O9145">
        <f>IF(Table1[[#This Row],[SpreadActual]]&lt;Table1[[#This Row],[SpreadFavorite]],1,0)</f>
        <v>0</v>
      </c>
      <c r="P9145">
        <v>41</v>
      </c>
      <c r="Q9145" t="s">
        <v>94</v>
      </c>
      <c r="R9145" t="b">
        <v>0</v>
      </c>
      <c r="S9145">
        <v>60</v>
      </c>
      <c r="T9145">
        <v>13</v>
      </c>
      <c r="U9145">
        <v>70</v>
      </c>
    </row>
    <row r="9146" spans="1:22" x14ac:dyDescent="0.2">
      <c r="A9146" s="1">
        <v>39061</v>
      </c>
      <c r="B9146">
        <v>2006</v>
      </c>
      <c r="C9146">
        <f>_xlfn.MAXIFS(Table1[ScheduleWeekWritten],Table1[ScheduleSeason],Table1[[#This Row],[ScheduleSeason]])</f>
        <v>17</v>
      </c>
      <c r="D9146">
        <v>14</v>
      </c>
      <c r="E9146" cm="1">
        <f t="array" ref="E9146">_xlfn.XLOOKUP(Table1[[#This Row],[ScheduleWeekWritten]],Table3[Game],100+Table3[Increase],Table1[[#This Row],[ScheduleWeekWritten]])</f>
        <v>14</v>
      </c>
      <c r="F9146" t="b">
        <v>0</v>
      </c>
      <c r="G9146" t="s">
        <v>53</v>
      </c>
      <c r="H9146">
        <v>19</v>
      </c>
      <c r="I9146">
        <v>30</v>
      </c>
      <c r="J9146" t="s">
        <v>33</v>
      </c>
      <c r="K9146" t="s">
        <v>87</v>
      </c>
      <c r="L9146" t="str">
        <f>_xlfn.XLOOKUP(Table1[[#This Row],[TeamFavoriteID]],Table2[team_id],Table2[team_name],_xlfn.XLOOKUP(Table1[[#This Row],[TeamFavoriteID]],Table2[team_id_pfr],Table2[team_name],"Even"))</f>
        <v>San Francisco 49ers</v>
      </c>
      <c r="M9146">
        <v>-4</v>
      </c>
      <c r="N9146">
        <f>IF(Table1[[#This Row],[TeamFavorite]]=Table1[[#This Row],[TeamHome]],Table1[[#This Row],[ScoreAway]]-Table1[[#This Row],[ScoreHome]],Table1[[#This Row],[ScoreHome]]-Table1[[#This Row],[ScoreAway]])</f>
        <v>11</v>
      </c>
      <c r="O9146">
        <f>IF(Table1[[#This Row],[SpreadActual]]&lt;Table1[[#This Row],[SpreadFavorite]],1,0)</f>
        <v>0</v>
      </c>
      <c r="P9146">
        <v>43.5</v>
      </c>
      <c r="Q9146" t="s">
        <v>118</v>
      </c>
      <c r="R9146" t="b">
        <v>0</v>
      </c>
      <c r="S9146">
        <v>53</v>
      </c>
      <c r="T9146">
        <v>17</v>
      </c>
      <c r="U9146">
        <v>83</v>
      </c>
    </row>
    <row r="9147" spans="1:22" x14ac:dyDescent="0.2">
      <c r="A9147" s="1">
        <v>39061</v>
      </c>
      <c r="B9147">
        <v>2006</v>
      </c>
      <c r="C9147">
        <f>_xlfn.MAXIFS(Table1[ScheduleWeekWritten],Table1[ScheduleSeason],Table1[[#This Row],[ScheduleSeason]])</f>
        <v>17</v>
      </c>
      <c r="D9147">
        <v>14</v>
      </c>
      <c r="E9147" cm="1">
        <f t="array" ref="E9147">_xlfn.XLOOKUP(Table1[[#This Row],[ScheduleWeekWritten]],Table3[Game],100+Table3[Increase],Table1[[#This Row],[ScheduleWeekWritten]])</f>
        <v>14</v>
      </c>
      <c r="F9147" t="b">
        <v>0</v>
      </c>
      <c r="G9147" t="s">
        <v>127</v>
      </c>
      <c r="H9147">
        <v>6</v>
      </c>
      <c r="I9147">
        <v>17</v>
      </c>
      <c r="J9147" t="s">
        <v>38</v>
      </c>
      <c r="K9147" t="s">
        <v>109</v>
      </c>
      <c r="L9147" t="str">
        <f>_xlfn.XLOOKUP(Table1[[#This Row],[TeamFavoriteID]],Table2[team_id],Table2[team_name],_xlfn.XLOOKUP(Table1[[#This Row],[TeamFavoriteID]],Table2[team_id_pfr],Table2[team_name],"Even"))</f>
        <v>Atlanta Falcons</v>
      </c>
      <c r="M9147">
        <v>-3</v>
      </c>
      <c r="N9147">
        <f>IF(Table1[[#This Row],[TeamFavorite]]=Table1[[#This Row],[TeamHome]],Table1[[#This Row],[ScoreAway]]-Table1[[#This Row],[ScoreHome]],Table1[[#This Row],[ScoreHome]]-Table1[[#This Row],[ScoreAway]])</f>
        <v>-11</v>
      </c>
      <c r="O9147">
        <f>IF(Table1[[#This Row],[SpreadActual]]&lt;Table1[[#This Row],[SpreadFavorite]],1,0)</f>
        <v>1</v>
      </c>
      <c r="P9147">
        <v>38</v>
      </c>
      <c r="Q9147" t="s">
        <v>168</v>
      </c>
      <c r="R9147" t="b">
        <v>0</v>
      </c>
      <c r="S9147">
        <v>63</v>
      </c>
      <c r="T9147">
        <v>10</v>
      </c>
      <c r="U9147">
        <v>61</v>
      </c>
    </row>
    <row r="9148" spans="1:22" x14ac:dyDescent="0.2">
      <c r="A9148" s="1">
        <v>39061</v>
      </c>
      <c r="B9148">
        <v>2006</v>
      </c>
      <c r="C9148">
        <f>_xlfn.MAXIFS(Table1[ScheduleWeekWritten],Table1[ScheduleSeason],Table1[[#This Row],[ScheduleSeason]])</f>
        <v>17</v>
      </c>
      <c r="D9148">
        <v>14</v>
      </c>
      <c r="E9148" cm="1">
        <f t="array" ref="E9148">_xlfn.XLOOKUP(Table1[[#This Row],[ScheduleWeekWritten]],Table3[Game],100+Table3[Increase],Table1[[#This Row],[ScheduleWeekWritten]])</f>
        <v>14</v>
      </c>
      <c r="F9148" t="b">
        <v>0</v>
      </c>
      <c r="G9148" t="s">
        <v>61</v>
      </c>
      <c r="H9148">
        <v>19</v>
      </c>
      <c r="I9148">
        <v>21</v>
      </c>
      <c r="J9148" t="s">
        <v>58</v>
      </c>
      <c r="K9148" t="s">
        <v>77</v>
      </c>
      <c r="L9148" t="str">
        <f>_xlfn.XLOOKUP(Table1[[#This Row],[TeamFavoriteID]],Table2[team_id],Table2[team_name],_xlfn.XLOOKUP(Table1[[#This Row],[TeamFavoriteID]],Table2[team_id_pfr],Table2[team_name],"Even"))</f>
        <v>Philadelphia Eagles</v>
      </c>
      <c r="M9148">
        <v>-2</v>
      </c>
      <c r="N9148">
        <f>IF(Table1[[#This Row],[TeamFavorite]]=Table1[[#This Row],[TeamHome]],Table1[[#This Row],[ScoreAway]]-Table1[[#This Row],[ScoreHome]],Table1[[#This Row],[ScoreHome]]-Table1[[#This Row],[ScoreAway]])</f>
        <v>-2</v>
      </c>
      <c r="O9148">
        <f>IF(Table1[[#This Row],[SpreadActual]]&lt;Table1[[#This Row],[SpreadFavorite]],1,0)</f>
        <v>0</v>
      </c>
      <c r="P9148">
        <v>40.5</v>
      </c>
      <c r="Q9148" t="s">
        <v>165</v>
      </c>
      <c r="R9148" t="b">
        <v>0</v>
      </c>
      <c r="S9148">
        <v>37</v>
      </c>
      <c r="T9148">
        <v>7</v>
      </c>
      <c r="U9148">
        <v>46</v>
      </c>
    </row>
    <row r="9149" spans="1:22" x14ac:dyDescent="0.2">
      <c r="A9149" s="1">
        <v>39062</v>
      </c>
      <c r="B9149">
        <v>2006</v>
      </c>
      <c r="C9149">
        <f>_xlfn.MAXIFS(Table1[ScheduleWeekWritten],Table1[ScheduleSeason],Table1[[#This Row],[ScheduleSeason]])</f>
        <v>17</v>
      </c>
      <c r="D9149">
        <v>14</v>
      </c>
      <c r="E9149" cm="1">
        <f t="array" ref="E9149">_xlfn.XLOOKUP(Table1[[#This Row],[ScheduleWeekWritten]],Table3[Game],100+Table3[Increase],Table1[[#This Row],[ScheduleWeekWritten]])</f>
        <v>14</v>
      </c>
      <c r="F9149" t="b">
        <v>0</v>
      </c>
      <c r="G9149" t="s">
        <v>153</v>
      </c>
      <c r="H9149">
        <v>27</v>
      </c>
      <c r="I9149">
        <v>42</v>
      </c>
      <c r="J9149" t="s">
        <v>46</v>
      </c>
      <c r="K9149" t="s">
        <v>47</v>
      </c>
      <c r="L9149" t="str">
        <f>_xlfn.XLOOKUP(Table1[[#This Row],[TeamFavoriteID]],Table2[team_id],Table2[team_name],_xlfn.XLOOKUP(Table1[[#This Row],[TeamFavoriteID]],Table2[team_id_pfr],Table2[team_name],"Even"))</f>
        <v>Chicago Bears</v>
      </c>
      <c r="M9149">
        <v>-6.5</v>
      </c>
      <c r="N9149">
        <f>IF(Table1[[#This Row],[TeamFavorite]]=Table1[[#This Row],[TeamHome]],Table1[[#This Row],[ScoreAway]]-Table1[[#This Row],[ScoreHome]],Table1[[#This Row],[ScoreHome]]-Table1[[#This Row],[ScoreAway]])</f>
        <v>-15</v>
      </c>
      <c r="O9149">
        <f>IF(Table1[[#This Row],[SpreadActual]]&lt;Table1[[#This Row],[SpreadFavorite]],1,0)</f>
        <v>1</v>
      </c>
      <c r="P9149">
        <v>41.5</v>
      </c>
      <c r="Q9149" t="s">
        <v>157</v>
      </c>
      <c r="R9149" t="b">
        <v>0</v>
      </c>
      <c r="S9149">
        <v>72</v>
      </c>
      <c r="T9149">
        <v>0</v>
      </c>
      <c r="V9149" t="s">
        <v>103</v>
      </c>
    </row>
    <row r="9150" spans="1:22" x14ac:dyDescent="0.2">
      <c r="A9150" s="1">
        <v>39065</v>
      </c>
      <c r="B9150">
        <v>2006</v>
      </c>
      <c r="C9150">
        <f>_xlfn.MAXIFS(Table1[ScheduleWeekWritten],Table1[ScheduleSeason],Table1[[#This Row],[ScheduleSeason]])</f>
        <v>17</v>
      </c>
      <c r="D9150">
        <v>15</v>
      </c>
      <c r="E9150" cm="1">
        <f t="array" ref="E9150">_xlfn.XLOOKUP(Table1[[#This Row],[ScheduleWeekWritten]],Table3[Game],100+Table3[Increase],Table1[[#This Row],[ScheduleWeekWritten]])</f>
        <v>15</v>
      </c>
      <c r="F9150" t="b">
        <v>0</v>
      </c>
      <c r="G9150" t="s">
        <v>128</v>
      </c>
      <c r="H9150">
        <v>14</v>
      </c>
      <c r="I9150">
        <v>24</v>
      </c>
      <c r="J9150" t="s">
        <v>53</v>
      </c>
      <c r="K9150" t="s">
        <v>132</v>
      </c>
      <c r="L9150" t="str">
        <f>_xlfn.XLOOKUP(Table1[[#This Row],[TeamFavoriteID]],Table2[team_id],Table2[team_name],_xlfn.XLOOKUP(Table1[[#This Row],[TeamFavoriteID]],Table2[team_id_pfr],Table2[team_name],"Even"))</f>
        <v>Seattle Seahawks</v>
      </c>
      <c r="M9150">
        <v>-10</v>
      </c>
      <c r="N9150">
        <f>IF(Table1[[#This Row],[TeamFavorite]]=Table1[[#This Row],[TeamHome]],Table1[[#This Row],[ScoreAway]]-Table1[[#This Row],[ScoreHome]],Table1[[#This Row],[ScoreHome]]-Table1[[#This Row],[ScoreAway]])</f>
        <v>10</v>
      </c>
      <c r="O9150">
        <f>IF(Table1[[#This Row],[SpreadActual]]&lt;Table1[[#This Row],[SpreadFavorite]],1,0)</f>
        <v>0</v>
      </c>
      <c r="P9150">
        <v>38</v>
      </c>
      <c r="Q9150" t="s">
        <v>180</v>
      </c>
      <c r="R9150" t="b">
        <v>0</v>
      </c>
      <c r="S9150">
        <v>44</v>
      </c>
      <c r="T9150">
        <v>13</v>
      </c>
      <c r="U9150">
        <v>85</v>
      </c>
    </row>
    <row r="9151" spans="1:22" x14ac:dyDescent="0.2">
      <c r="A9151" s="1">
        <v>39067</v>
      </c>
      <c r="B9151">
        <v>2006</v>
      </c>
      <c r="C9151">
        <f>_xlfn.MAXIFS(Table1[ScheduleWeekWritten],Table1[ScheduleSeason],Table1[[#This Row],[ScheduleSeason]])</f>
        <v>17</v>
      </c>
      <c r="D9151">
        <v>15</v>
      </c>
      <c r="E9151" cm="1">
        <f t="array" ref="E9151">_xlfn.XLOOKUP(Table1[[#This Row],[ScheduleWeekWritten]],Table3[Game],100+Table3[Increase],Table1[[#This Row],[ScheduleWeekWritten]])</f>
        <v>15</v>
      </c>
      <c r="F9151" t="b">
        <v>0</v>
      </c>
      <c r="G9151" t="s">
        <v>38</v>
      </c>
      <c r="H9151">
        <v>28</v>
      </c>
      <c r="I9151">
        <v>38</v>
      </c>
      <c r="J9151" t="s">
        <v>67</v>
      </c>
      <c r="K9151" t="s">
        <v>68</v>
      </c>
      <c r="L9151" t="str">
        <f>_xlfn.XLOOKUP(Table1[[#This Row],[TeamFavoriteID]],Table2[team_id],Table2[team_name],_xlfn.XLOOKUP(Table1[[#This Row],[TeamFavoriteID]],Table2[team_id_pfr],Table2[team_name],"Even"))</f>
        <v>Dallas Cowboys</v>
      </c>
      <c r="M9151">
        <v>-3.5</v>
      </c>
      <c r="N9151">
        <f>IF(Table1[[#This Row],[TeamFavorite]]=Table1[[#This Row],[TeamHome]],Table1[[#This Row],[ScoreAway]]-Table1[[#This Row],[ScoreHome]],Table1[[#This Row],[ScoreHome]]-Table1[[#This Row],[ScoreAway]])</f>
        <v>-10</v>
      </c>
      <c r="O9151">
        <f>IF(Table1[[#This Row],[SpreadActual]]&lt;Table1[[#This Row],[SpreadFavorite]],1,0)</f>
        <v>1</v>
      </c>
      <c r="P9151">
        <v>44.5</v>
      </c>
      <c r="Q9151" t="s">
        <v>148</v>
      </c>
      <c r="R9151" t="b">
        <v>0</v>
      </c>
      <c r="S9151">
        <v>72</v>
      </c>
      <c r="T9151">
        <v>0</v>
      </c>
      <c r="V9151" t="s">
        <v>103</v>
      </c>
    </row>
    <row r="9152" spans="1:22" x14ac:dyDescent="0.2">
      <c r="A9152" s="1">
        <v>39068</v>
      </c>
      <c r="B9152">
        <v>2006</v>
      </c>
      <c r="C9152">
        <f>_xlfn.MAXIFS(Table1[ScheduleWeekWritten],Table1[ScheduleSeason],Table1[[#This Row],[ScheduleSeason]])</f>
        <v>17</v>
      </c>
      <c r="D9152">
        <v>15</v>
      </c>
      <c r="E9152" cm="1">
        <f t="array" ref="E9152">_xlfn.XLOOKUP(Table1[[#This Row],[ScheduleWeekWritten]],Table3[Game],100+Table3[Increase],Table1[[#This Row],[ScheduleWeekWritten]])</f>
        <v>15</v>
      </c>
      <c r="F9152" t="b">
        <v>0</v>
      </c>
      <c r="G9152" t="s">
        <v>149</v>
      </c>
      <c r="H9152">
        <v>20</v>
      </c>
      <c r="I9152">
        <v>37</v>
      </c>
      <c r="J9152" t="s">
        <v>24</v>
      </c>
      <c r="K9152" t="s">
        <v>88</v>
      </c>
      <c r="L9152" t="str">
        <f>_xlfn.XLOOKUP(Table1[[#This Row],[TeamFavoriteID]],Table2[team_id],Table2[team_name],_xlfn.XLOOKUP(Table1[[#This Row],[TeamFavoriteID]],Table2[team_id_pfr],Table2[team_name],"Even"))</f>
        <v>Denver Broncos</v>
      </c>
      <c r="M9152">
        <v>-2.5</v>
      </c>
      <c r="N9152">
        <f>IF(Table1[[#This Row],[TeamFavorite]]=Table1[[#This Row],[TeamHome]],Table1[[#This Row],[ScoreAway]]-Table1[[#This Row],[ScoreHome]],Table1[[#This Row],[ScoreHome]]-Table1[[#This Row],[ScoreAway]])</f>
        <v>-17</v>
      </c>
      <c r="O9152">
        <f>IF(Table1[[#This Row],[SpreadActual]]&lt;Table1[[#This Row],[SpreadFavorite]],1,0)</f>
        <v>1</v>
      </c>
      <c r="P9152">
        <v>44</v>
      </c>
      <c r="Q9152" t="s">
        <v>150</v>
      </c>
      <c r="R9152" t="b">
        <v>0</v>
      </c>
      <c r="S9152">
        <v>72</v>
      </c>
      <c r="T9152">
        <v>0</v>
      </c>
      <c r="V9152" t="s">
        <v>103</v>
      </c>
    </row>
    <row r="9153" spans="1:22" x14ac:dyDescent="0.2">
      <c r="A9153" s="1">
        <v>39068</v>
      </c>
      <c r="B9153">
        <v>2006</v>
      </c>
      <c r="C9153">
        <f>_xlfn.MAXIFS(Table1[ScheduleWeekWritten],Table1[ScheduleSeason],Table1[[#This Row],[ScheduleSeason]])</f>
        <v>17</v>
      </c>
      <c r="D9153">
        <v>15</v>
      </c>
      <c r="E9153" cm="1">
        <f t="array" ref="E9153">_xlfn.XLOOKUP(Table1[[#This Row],[ScheduleWeekWritten]],Table3[Game],100+Table3[Increase],Table1[[#This Row],[ScheduleWeekWritten]])</f>
        <v>15</v>
      </c>
      <c r="F9153" t="b">
        <v>0</v>
      </c>
      <c r="G9153" t="s">
        <v>158</v>
      </c>
      <c r="H9153">
        <v>27</v>
      </c>
      <c r="I9153">
        <v>17</v>
      </c>
      <c r="J9153" t="s">
        <v>62</v>
      </c>
      <c r="K9153" t="s">
        <v>159</v>
      </c>
      <c r="L9153" t="str">
        <f>_xlfn.XLOOKUP(Table1[[#This Row],[TeamFavoriteID]],Table2[team_id],Table2[team_name],_xlfn.XLOOKUP(Table1[[#This Row],[TeamFavoriteID]],Table2[team_id_pfr],Table2[team_name],"Even"))</f>
        <v>Baltimore Ravens</v>
      </c>
      <c r="M9153">
        <v>-12</v>
      </c>
      <c r="N9153">
        <f>IF(Table1[[#This Row],[TeamFavorite]]=Table1[[#This Row],[TeamHome]],Table1[[#This Row],[ScoreAway]]-Table1[[#This Row],[ScoreHome]],Table1[[#This Row],[ScoreHome]]-Table1[[#This Row],[ScoreAway]])</f>
        <v>-10</v>
      </c>
      <c r="O9153">
        <f>IF(Table1[[#This Row],[SpreadActual]]&lt;Table1[[#This Row],[SpreadFavorite]],1,0)</f>
        <v>0</v>
      </c>
      <c r="P9153">
        <v>34.5</v>
      </c>
      <c r="Q9153" t="s">
        <v>166</v>
      </c>
      <c r="R9153" t="b">
        <v>0</v>
      </c>
      <c r="S9153">
        <v>42</v>
      </c>
      <c r="T9153">
        <v>4</v>
      </c>
      <c r="U9153">
        <v>67</v>
      </c>
    </row>
    <row r="9154" spans="1:22" x14ac:dyDescent="0.2">
      <c r="A9154" s="1">
        <v>39068</v>
      </c>
      <c r="B9154">
        <v>2006</v>
      </c>
      <c r="C9154">
        <f>_xlfn.MAXIFS(Table1[ScheduleWeekWritten],Table1[ScheduleSeason],Table1[[#This Row],[ScheduleSeason]])</f>
        <v>17</v>
      </c>
      <c r="D9154">
        <v>15</v>
      </c>
      <c r="E9154" cm="1">
        <f t="array" ref="E9154">_xlfn.XLOOKUP(Table1[[#This Row],[ScheduleWeekWritten]],Table3[Game],100+Table3[Increase],Table1[[#This Row],[ScheduleWeekWritten]])</f>
        <v>15</v>
      </c>
      <c r="F9154" t="b">
        <v>0</v>
      </c>
      <c r="G9154" t="s">
        <v>28</v>
      </c>
      <c r="H9154">
        <v>21</v>
      </c>
      <c r="I9154">
        <v>0</v>
      </c>
      <c r="J9154" t="s">
        <v>19</v>
      </c>
      <c r="K9154" t="s">
        <v>43</v>
      </c>
      <c r="L9154" t="str">
        <f>_xlfn.XLOOKUP(Table1[[#This Row],[TeamFavoriteID]],Table2[team_id],Table2[team_name],_xlfn.XLOOKUP(Table1[[#This Row],[TeamFavoriteID]],Table2[team_id_pfr],Table2[team_name],"Even"))</f>
        <v>Buffalo Bills</v>
      </c>
      <c r="M9154">
        <v>-1</v>
      </c>
      <c r="N9154">
        <f>IF(Table1[[#This Row],[TeamFavorite]]=Table1[[#This Row],[TeamHome]],Table1[[#This Row],[ScoreAway]]-Table1[[#This Row],[ScoreHome]],Table1[[#This Row],[ScoreHome]]-Table1[[#This Row],[ScoreAway]])</f>
        <v>-21</v>
      </c>
      <c r="O9154">
        <f>IF(Table1[[#This Row],[SpreadActual]]&lt;Table1[[#This Row],[SpreadFavorite]],1,0)</f>
        <v>1</v>
      </c>
      <c r="P9154">
        <v>34.5</v>
      </c>
      <c r="Q9154" t="s">
        <v>123</v>
      </c>
      <c r="R9154" t="b">
        <v>0</v>
      </c>
      <c r="S9154">
        <v>46</v>
      </c>
      <c r="T9154">
        <v>15</v>
      </c>
      <c r="U9154">
        <v>75</v>
      </c>
    </row>
    <row r="9155" spans="1:22" x14ac:dyDescent="0.2">
      <c r="A9155" s="1">
        <v>39068</v>
      </c>
      <c r="B9155">
        <v>2006</v>
      </c>
      <c r="C9155">
        <f>_xlfn.MAXIFS(Table1[ScheduleWeekWritten],Table1[ScheduleSeason],Table1[[#This Row],[ScheduleSeason]])</f>
        <v>17</v>
      </c>
      <c r="D9155">
        <v>15</v>
      </c>
      <c r="E9155" cm="1">
        <f t="array" ref="E9155">_xlfn.XLOOKUP(Table1[[#This Row],[ScheduleWeekWritten]],Table3[Game],100+Table3[Increase],Table1[[#This Row],[ScheduleWeekWritten]])</f>
        <v>15</v>
      </c>
      <c r="F9155" t="b">
        <v>0</v>
      </c>
      <c r="G9155" t="s">
        <v>152</v>
      </c>
      <c r="H9155">
        <v>3</v>
      </c>
      <c r="I9155">
        <v>37</v>
      </c>
      <c r="J9155" t="s">
        <v>49</v>
      </c>
      <c r="K9155" t="s">
        <v>51</v>
      </c>
      <c r="L9155" t="str">
        <f>_xlfn.XLOOKUP(Table1[[#This Row],[TeamFavoriteID]],Table2[team_id],Table2[team_name],_xlfn.XLOOKUP(Table1[[#This Row],[TeamFavoriteID]],Table2[team_id_pfr],Table2[team_name],"Even"))</f>
        <v>Pittsburgh Steelers</v>
      </c>
      <c r="M9155">
        <v>-2.5</v>
      </c>
      <c r="N9155">
        <f>IF(Table1[[#This Row],[TeamFavorite]]=Table1[[#This Row],[TeamHome]],Table1[[#This Row],[ScoreAway]]-Table1[[#This Row],[ScoreHome]],Table1[[#This Row],[ScoreHome]]-Table1[[#This Row],[ScoreAway]])</f>
        <v>-34</v>
      </c>
      <c r="O9155">
        <f>IF(Table1[[#This Row],[SpreadActual]]&lt;Table1[[#This Row],[SpreadFavorite]],1,0)</f>
        <v>1</v>
      </c>
      <c r="P9155">
        <v>39</v>
      </c>
      <c r="Q9155" t="s">
        <v>160</v>
      </c>
      <c r="R9155" t="b">
        <v>0</v>
      </c>
      <c r="S9155">
        <v>52</v>
      </c>
      <c r="T9155">
        <v>5</v>
      </c>
      <c r="U9155">
        <v>65</v>
      </c>
    </row>
    <row r="9156" spans="1:22" x14ac:dyDescent="0.2">
      <c r="A9156" s="1">
        <v>39068</v>
      </c>
      <c r="B9156">
        <v>2006</v>
      </c>
      <c r="C9156">
        <f>_xlfn.MAXIFS(Table1[ScheduleWeekWritten],Table1[ScheduleSeason],Table1[[#This Row],[ScheduleSeason]])</f>
        <v>17</v>
      </c>
      <c r="D9156">
        <v>15</v>
      </c>
      <c r="E9156" cm="1">
        <f t="array" ref="E9156">_xlfn.XLOOKUP(Table1[[#This Row],[ScheduleWeekWritten]],Table3[Game],100+Table3[Increase],Table1[[#This Row],[ScheduleWeekWritten]])</f>
        <v>15</v>
      </c>
      <c r="F9156" t="b">
        <v>0</v>
      </c>
      <c r="G9156" t="s">
        <v>46</v>
      </c>
      <c r="H9156">
        <v>34</v>
      </c>
      <c r="I9156">
        <v>31</v>
      </c>
      <c r="J9156" t="s">
        <v>127</v>
      </c>
      <c r="K9156" t="s">
        <v>47</v>
      </c>
      <c r="L9156" t="str">
        <f>_xlfn.XLOOKUP(Table1[[#This Row],[TeamFavoriteID]],Table2[team_id],Table2[team_name],_xlfn.XLOOKUP(Table1[[#This Row],[TeamFavoriteID]],Table2[team_id_pfr],Table2[team_name],"Even"))</f>
        <v>Chicago Bears</v>
      </c>
      <c r="M9156">
        <v>-13.5</v>
      </c>
      <c r="N9156">
        <f>IF(Table1[[#This Row],[TeamFavorite]]=Table1[[#This Row],[TeamHome]],Table1[[#This Row],[ScoreAway]]-Table1[[#This Row],[ScoreHome]],Table1[[#This Row],[ScoreHome]]-Table1[[#This Row],[ScoreAway]])</f>
        <v>-3</v>
      </c>
      <c r="O9156">
        <f>IF(Table1[[#This Row],[SpreadActual]]&lt;Table1[[#This Row],[SpreadFavorite]],1,0)</f>
        <v>0</v>
      </c>
      <c r="P9156">
        <v>35</v>
      </c>
      <c r="Q9156" t="s">
        <v>114</v>
      </c>
      <c r="R9156" t="b">
        <v>0</v>
      </c>
      <c r="S9156">
        <v>49</v>
      </c>
      <c r="T9156">
        <v>9</v>
      </c>
      <c r="U9156">
        <v>68</v>
      </c>
    </row>
    <row r="9157" spans="1:22" x14ac:dyDescent="0.2">
      <c r="A9157" s="1">
        <v>39068</v>
      </c>
      <c r="B9157">
        <v>2006</v>
      </c>
      <c r="C9157">
        <f>_xlfn.MAXIFS(Table1[ScheduleWeekWritten],Table1[ScheduleSeason],Table1[[#This Row],[ScheduleSeason]])</f>
        <v>17</v>
      </c>
      <c r="D9157">
        <v>15</v>
      </c>
      <c r="E9157" cm="1">
        <f t="array" ref="E9157">_xlfn.XLOOKUP(Table1[[#This Row],[ScheduleWeekWritten]],Table3[Game],100+Table3[Increase],Table1[[#This Row],[ScheduleWeekWritten]])</f>
        <v>15</v>
      </c>
      <c r="F9157" t="b">
        <v>0</v>
      </c>
      <c r="G9157" t="s">
        <v>33</v>
      </c>
      <c r="H9157">
        <v>17</v>
      </c>
      <c r="I9157">
        <v>9</v>
      </c>
      <c r="J9157" t="s">
        <v>45</v>
      </c>
      <c r="K9157" t="s">
        <v>35</v>
      </c>
      <c r="L9157" t="str">
        <f>_xlfn.XLOOKUP(Table1[[#This Row],[TeamFavoriteID]],Table2[team_id],Table2[team_name],_xlfn.XLOOKUP(Table1[[#This Row],[TeamFavoriteID]],Table2[team_id_pfr],Table2[team_name],"Even"))</f>
        <v>Green Bay Packers</v>
      </c>
      <c r="M9157">
        <v>-6</v>
      </c>
      <c r="N9157">
        <f>IF(Table1[[#This Row],[TeamFavorite]]=Table1[[#This Row],[TeamHome]],Table1[[#This Row],[ScoreAway]]-Table1[[#This Row],[ScoreHome]],Table1[[#This Row],[ScoreHome]]-Table1[[#This Row],[ScoreAway]])</f>
        <v>-8</v>
      </c>
      <c r="O9157">
        <f>IF(Table1[[#This Row],[SpreadActual]]&lt;Table1[[#This Row],[SpreadFavorite]],1,0)</f>
        <v>1</v>
      </c>
      <c r="P9157">
        <v>45</v>
      </c>
      <c r="Q9157" t="s">
        <v>82</v>
      </c>
      <c r="R9157" t="b">
        <v>0</v>
      </c>
      <c r="S9157">
        <v>39</v>
      </c>
      <c r="T9157">
        <v>9</v>
      </c>
      <c r="U9157">
        <v>72</v>
      </c>
    </row>
    <row r="9158" spans="1:22" x14ac:dyDescent="0.2">
      <c r="A9158" s="1">
        <v>39068</v>
      </c>
      <c r="B9158">
        <v>2006</v>
      </c>
      <c r="C9158">
        <f>_xlfn.MAXIFS(Table1[ScheduleWeekWritten],Table1[ScheduleSeason],Table1[[#This Row],[ScheduleSeason]])</f>
        <v>17</v>
      </c>
      <c r="D9158">
        <v>15</v>
      </c>
      <c r="E9158" cm="1">
        <f t="array" ref="E9158">_xlfn.XLOOKUP(Table1[[#This Row],[ScheduleWeekWritten]],Table3[Game],100+Table3[Increase],Table1[[#This Row],[ScheduleWeekWritten]])</f>
        <v>15</v>
      </c>
      <c r="F9158" t="b">
        <v>0</v>
      </c>
      <c r="G9158" t="s">
        <v>54</v>
      </c>
      <c r="H9158">
        <v>13</v>
      </c>
      <c r="I9158">
        <v>26</v>
      </c>
      <c r="J9158" t="s">
        <v>31</v>
      </c>
      <c r="K9158" t="s">
        <v>55</v>
      </c>
      <c r="L9158" t="str">
        <f>_xlfn.XLOOKUP(Table1[[#This Row],[TeamFavoriteID]],Table2[team_id],Table2[team_name],_xlfn.XLOOKUP(Table1[[#This Row],[TeamFavoriteID]],Table2[team_id_pfr],Table2[team_name],"Even"))</f>
        <v>Minnesota Vikings</v>
      </c>
      <c r="M9158">
        <v>-3</v>
      </c>
      <c r="N9158">
        <f>IF(Table1[[#This Row],[TeamFavorite]]=Table1[[#This Row],[TeamHome]],Table1[[#This Row],[ScoreAway]]-Table1[[#This Row],[ScoreHome]],Table1[[#This Row],[ScoreHome]]-Table1[[#This Row],[ScoreAway]])</f>
        <v>13</v>
      </c>
      <c r="O9158">
        <f>IF(Table1[[#This Row],[SpreadActual]]&lt;Table1[[#This Row],[SpreadFavorite]],1,0)</f>
        <v>0</v>
      </c>
      <c r="P9158">
        <v>40.5</v>
      </c>
      <c r="Q9158" t="s">
        <v>137</v>
      </c>
      <c r="R9158" t="b">
        <v>0</v>
      </c>
      <c r="S9158">
        <v>72</v>
      </c>
      <c r="T9158">
        <v>0</v>
      </c>
      <c r="V9158" t="s">
        <v>103</v>
      </c>
    </row>
    <row r="9159" spans="1:22" x14ac:dyDescent="0.2">
      <c r="A9159" s="1">
        <v>39068</v>
      </c>
      <c r="B9159">
        <v>2006</v>
      </c>
      <c r="C9159">
        <f>_xlfn.MAXIFS(Table1[ScheduleWeekWritten],Table1[ScheduleSeason],Table1[[#This Row],[ScheduleSeason]])</f>
        <v>17</v>
      </c>
      <c r="D9159">
        <v>15</v>
      </c>
      <c r="E9159" cm="1">
        <f t="array" ref="E9159">_xlfn.XLOOKUP(Table1[[#This Row],[ScheduleWeekWritten]],Table3[Game],100+Table3[Increase],Table1[[#This Row],[ScheduleWeekWritten]])</f>
        <v>15</v>
      </c>
      <c r="F9159" t="b">
        <v>0</v>
      </c>
      <c r="G9159" t="s">
        <v>115</v>
      </c>
      <c r="H9159">
        <v>40</v>
      </c>
      <c r="I9159">
        <v>7</v>
      </c>
      <c r="J9159" t="s">
        <v>177</v>
      </c>
      <c r="K9159" t="s">
        <v>70</v>
      </c>
      <c r="L9159" t="str">
        <f>_xlfn.XLOOKUP(Table1[[#This Row],[TeamFavoriteID]],Table2[team_id],Table2[team_name],_xlfn.XLOOKUP(Table1[[#This Row],[TeamFavoriteID]],Table2[team_id_pfr],Table2[team_name],"Even"))</f>
        <v>Boston Patriots</v>
      </c>
      <c r="M9159">
        <v>-12.5</v>
      </c>
      <c r="N9159">
        <f>IF(Table1[[#This Row],[TeamFavorite]]=Table1[[#This Row],[TeamHome]],Table1[[#This Row],[ScoreAway]]-Table1[[#This Row],[ScoreHome]],Table1[[#This Row],[ScoreHome]]-Table1[[#This Row],[ScoreAway]])</f>
        <v>33</v>
      </c>
      <c r="O9159">
        <f>IF(Table1[[#This Row],[SpreadActual]]&lt;Table1[[#This Row],[SpreadFavorite]],1,0)</f>
        <v>0</v>
      </c>
      <c r="P9159">
        <v>37.5</v>
      </c>
      <c r="Q9159" t="s">
        <v>179</v>
      </c>
      <c r="R9159" t="b">
        <v>0</v>
      </c>
      <c r="S9159">
        <v>44</v>
      </c>
      <c r="T9159">
        <v>14</v>
      </c>
      <c r="U9159">
        <v>57</v>
      </c>
    </row>
    <row r="9160" spans="1:22" x14ac:dyDescent="0.2">
      <c r="A9160" s="1">
        <v>39068</v>
      </c>
      <c r="B9160">
        <v>2006</v>
      </c>
      <c r="C9160">
        <f>_xlfn.MAXIFS(Table1[ScheduleWeekWritten],Table1[ScheduleSeason],Table1[[#This Row],[ScheduleSeason]])</f>
        <v>17</v>
      </c>
      <c r="D9160">
        <v>15</v>
      </c>
      <c r="E9160" cm="1">
        <f t="array" ref="E9160">_xlfn.XLOOKUP(Table1[[#This Row],[ScheduleWeekWritten]],Table3[Game],100+Table3[Increase],Table1[[#This Row],[ScheduleWeekWritten]])</f>
        <v>15</v>
      </c>
      <c r="F9160" t="b">
        <v>0</v>
      </c>
      <c r="G9160" t="s">
        <v>95</v>
      </c>
      <c r="H9160">
        <v>10</v>
      </c>
      <c r="I9160">
        <v>16</v>
      </c>
      <c r="J9160" t="s">
        <v>61</v>
      </c>
      <c r="K9160" t="s">
        <v>98</v>
      </c>
      <c r="L9160" t="str">
        <f>_xlfn.XLOOKUP(Table1[[#This Row],[TeamFavoriteID]],Table2[team_id],Table2[team_name],_xlfn.XLOOKUP(Table1[[#This Row],[TeamFavoriteID]],Table2[team_id_pfr],Table2[team_name],"Even"))</f>
        <v>New Orleans Saints</v>
      </c>
      <c r="M9160">
        <v>-9.5</v>
      </c>
      <c r="N9160">
        <f>IF(Table1[[#This Row],[TeamFavorite]]=Table1[[#This Row],[TeamHome]],Table1[[#This Row],[ScoreAway]]-Table1[[#This Row],[ScoreHome]],Table1[[#This Row],[ScoreHome]]-Table1[[#This Row],[ScoreAway]])</f>
        <v>6</v>
      </c>
      <c r="O9160">
        <f>IF(Table1[[#This Row],[SpreadActual]]&lt;Table1[[#This Row],[SpreadFavorite]],1,0)</f>
        <v>0</v>
      </c>
      <c r="P9160">
        <v>47</v>
      </c>
      <c r="Q9160" t="s">
        <v>124</v>
      </c>
      <c r="R9160" t="b">
        <v>0</v>
      </c>
      <c r="S9160">
        <v>72</v>
      </c>
      <c r="T9160">
        <v>0</v>
      </c>
      <c r="V9160" t="s">
        <v>103</v>
      </c>
    </row>
    <row r="9161" spans="1:22" x14ac:dyDescent="0.2">
      <c r="A9161" s="1">
        <v>39068</v>
      </c>
      <c r="B9161">
        <v>2006</v>
      </c>
      <c r="C9161">
        <f>_xlfn.MAXIFS(Table1[ScheduleWeekWritten],Table1[ScheduleSeason],Table1[[#This Row],[ScheduleSeason]])</f>
        <v>17</v>
      </c>
      <c r="D9161">
        <v>15</v>
      </c>
      <c r="E9161" cm="1">
        <f t="array" ref="E9161">_xlfn.XLOOKUP(Table1[[#This Row],[ScheduleWeekWritten]],Table3[Game],100+Table3[Increase],Table1[[#This Row],[ScheduleWeekWritten]])</f>
        <v>15</v>
      </c>
      <c r="F9161" t="b">
        <v>0</v>
      </c>
      <c r="G9161" t="s">
        <v>50</v>
      </c>
      <c r="H9161">
        <v>22</v>
      </c>
      <c r="I9161">
        <v>36</v>
      </c>
      <c r="J9161" t="s">
        <v>58</v>
      </c>
      <c r="K9161" t="s">
        <v>90</v>
      </c>
      <c r="L9161" t="str">
        <f>_xlfn.XLOOKUP(Table1[[#This Row],[TeamFavoriteID]],Table2[team_id],Table2[team_name],_xlfn.XLOOKUP(Table1[[#This Row],[TeamFavoriteID]],Table2[team_id_pfr],Table2[team_name],"Even"))</f>
        <v>New York Giants</v>
      </c>
      <c r="M9161">
        <v>-6</v>
      </c>
      <c r="N9161">
        <f>IF(Table1[[#This Row],[TeamFavorite]]=Table1[[#This Row],[TeamHome]],Table1[[#This Row],[ScoreAway]]-Table1[[#This Row],[ScoreHome]],Table1[[#This Row],[ScoreHome]]-Table1[[#This Row],[ScoreAway]])</f>
        <v>14</v>
      </c>
      <c r="O9161">
        <f>IF(Table1[[#This Row],[SpreadActual]]&lt;Table1[[#This Row],[SpreadFavorite]],1,0)</f>
        <v>0</v>
      </c>
      <c r="P9161">
        <v>45</v>
      </c>
      <c r="Q9161" t="s">
        <v>126</v>
      </c>
      <c r="R9161" t="b">
        <v>0</v>
      </c>
      <c r="S9161">
        <v>48</v>
      </c>
      <c r="T9161">
        <v>10</v>
      </c>
      <c r="U9161">
        <v>51</v>
      </c>
    </row>
    <row r="9162" spans="1:22" x14ac:dyDescent="0.2">
      <c r="A9162" s="1">
        <v>39068</v>
      </c>
      <c r="B9162">
        <v>2006</v>
      </c>
      <c r="C9162">
        <f>_xlfn.MAXIFS(Table1[ScheduleWeekWritten],Table1[ScheduleSeason],Table1[[#This Row],[ScheduleSeason]])</f>
        <v>17</v>
      </c>
      <c r="D9162">
        <v>15</v>
      </c>
      <c r="E9162" cm="1">
        <f t="array" ref="E9162">_xlfn.XLOOKUP(Table1[[#This Row],[ScheduleWeekWritten]],Table3[Game],100+Table3[Increase],Table1[[#This Row],[ScheduleWeekWritten]])</f>
        <v>15</v>
      </c>
      <c r="F9162" t="b">
        <v>0</v>
      </c>
      <c r="G9162" t="s">
        <v>20</v>
      </c>
      <c r="H9162">
        <v>0</v>
      </c>
      <c r="I9162">
        <v>20</v>
      </c>
      <c r="J9162" t="s">
        <v>153</v>
      </c>
      <c r="K9162" t="s">
        <v>21</v>
      </c>
      <c r="L9162" t="str">
        <f>_xlfn.XLOOKUP(Table1[[#This Row],[TeamFavoriteID]],Table2[team_id],Table2[team_name],_xlfn.XLOOKUP(Table1[[#This Row],[TeamFavoriteID]],Table2[team_id_pfr],Table2[team_name],"Even"))</f>
        <v>Las Vegas Raiders</v>
      </c>
      <c r="M9162">
        <v>-2</v>
      </c>
      <c r="N9162">
        <f>IF(Table1[[#This Row],[TeamFavorite]]=Table1[[#This Row],[TeamHome]],Table1[[#This Row],[ScoreAway]]-Table1[[#This Row],[ScoreHome]],Table1[[#This Row],[ScoreHome]]-Table1[[#This Row],[ScoreAway]])</f>
        <v>-20</v>
      </c>
      <c r="O9162">
        <f>IF(Table1[[#This Row],[SpreadActual]]&lt;Table1[[#This Row],[SpreadFavorite]],1,0)</f>
        <v>1</v>
      </c>
      <c r="P9162">
        <v>39.5</v>
      </c>
      <c r="Q9162" t="s">
        <v>76</v>
      </c>
      <c r="R9162" t="b">
        <v>0</v>
      </c>
      <c r="S9162">
        <v>44</v>
      </c>
      <c r="T9162">
        <v>7</v>
      </c>
      <c r="U9162">
        <v>72</v>
      </c>
    </row>
    <row r="9163" spans="1:22" x14ac:dyDescent="0.2">
      <c r="A9163" s="1">
        <v>39068</v>
      </c>
      <c r="B9163">
        <v>2006</v>
      </c>
      <c r="C9163">
        <f>_xlfn.MAXIFS(Table1[ScheduleWeekWritten],Table1[ScheduleSeason],Table1[[#This Row],[ScheduleSeason]])</f>
        <v>17</v>
      </c>
      <c r="D9163">
        <v>15</v>
      </c>
      <c r="E9163" cm="1">
        <f t="array" ref="E9163">_xlfn.XLOOKUP(Table1[[#This Row],[ScheduleWeekWritten]],Table3[Game],100+Table3[Increase],Table1[[#This Row],[ScheduleWeekWritten]])</f>
        <v>15</v>
      </c>
      <c r="F9163" t="b">
        <v>0</v>
      </c>
      <c r="G9163" t="s">
        <v>27</v>
      </c>
      <c r="H9163">
        <v>20</v>
      </c>
      <c r="I9163">
        <v>9</v>
      </c>
      <c r="J9163" t="s">
        <v>42</v>
      </c>
      <c r="K9163" t="s">
        <v>29</v>
      </c>
      <c r="L9163" t="str">
        <f>_xlfn.XLOOKUP(Table1[[#This Row],[TeamFavoriteID]],Table2[team_id],Table2[team_name],_xlfn.XLOOKUP(Table1[[#This Row],[TeamFavoriteID]],Table2[team_id_pfr],Table2[team_name],"Even"))</f>
        <v>Los Angeles Chargers</v>
      </c>
      <c r="M9163">
        <v>-9</v>
      </c>
      <c r="N9163">
        <f>IF(Table1[[#This Row],[TeamFavorite]]=Table1[[#This Row],[TeamHome]],Table1[[#This Row],[ScoreAway]]-Table1[[#This Row],[ScoreHome]],Table1[[#This Row],[ScoreHome]]-Table1[[#This Row],[ScoreAway]])</f>
        <v>11</v>
      </c>
      <c r="O9163">
        <f>IF(Table1[[#This Row],[SpreadActual]]&lt;Table1[[#This Row],[SpreadFavorite]],1,0)</f>
        <v>0</v>
      </c>
      <c r="P9163">
        <v>47</v>
      </c>
      <c r="Q9163" t="s">
        <v>94</v>
      </c>
      <c r="R9163" t="b">
        <v>0</v>
      </c>
      <c r="S9163">
        <v>54</v>
      </c>
      <c r="T9163">
        <v>9</v>
      </c>
      <c r="U9163">
        <v>66</v>
      </c>
    </row>
    <row r="9164" spans="1:22" x14ac:dyDescent="0.2">
      <c r="A9164" s="1">
        <v>39068</v>
      </c>
      <c r="B9164">
        <v>2006</v>
      </c>
      <c r="C9164">
        <f>_xlfn.MAXIFS(Table1[ScheduleWeekWritten],Table1[ScheduleSeason],Table1[[#This Row],[ScheduleSeason]])</f>
        <v>17</v>
      </c>
      <c r="D9164">
        <v>15</v>
      </c>
      <c r="E9164" cm="1">
        <f t="array" ref="E9164">_xlfn.XLOOKUP(Table1[[#This Row],[ScheduleWeekWritten]],Table3[Game],100+Table3[Increase],Table1[[#This Row],[ScheduleWeekWritten]])</f>
        <v>15</v>
      </c>
      <c r="F9164" t="b">
        <v>0</v>
      </c>
      <c r="G9164" t="s">
        <v>171</v>
      </c>
      <c r="H9164">
        <v>24</v>
      </c>
      <c r="I9164">
        <v>17</v>
      </c>
      <c r="J9164" t="s">
        <v>154</v>
      </c>
      <c r="K9164" t="s">
        <v>161</v>
      </c>
      <c r="L9164" t="str">
        <f>_xlfn.XLOOKUP(Table1[[#This Row],[TeamFavoriteID]],Table2[team_id],Table2[team_name],_xlfn.XLOOKUP(Table1[[#This Row],[TeamFavoriteID]],Table2[team_id_pfr],Table2[team_name],"Even"))</f>
        <v>Jacksonville Jaguars</v>
      </c>
      <c r="M9164">
        <v>-3.5</v>
      </c>
      <c r="N9164">
        <f>IF(Table1[[#This Row],[TeamFavorite]]=Table1[[#This Row],[TeamHome]],Table1[[#This Row],[ScoreAway]]-Table1[[#This Row],[ScoreHome]],Table1[[#This Row],[ScoreHome]]-Table1[[#This Row],[ScoreAway]])</f>
        <v>7</v>
      </c>
      <c r="O9164">
        <f>IF(Table1[[#This Row],[SpreadActual]]&lt;Table1[[#This Row],[SpreadFavorite]],1,0)</f>
        <v>0</v>
      </c>
      <c r="P9164">
        <v>41</v>
      </c>
      <c r="Q9164" t="s">
        <v>172</v>
      </c>
      <c r="R9164" t="b">
        <v>0</v>
      </c>
      <c r="S9164">
        <v>58</v>
      </c>
      <c r="T9164">
        <v>8</v>
      </c>
      <c r="U9164">
        <v>56</v>
      </c>
    </row>
    <row r="9165" spans="1:22" x14ac:dyDescent="0.2">
      <c r="A9165" s="1">
        <v>39069</v>
      </c>
      <c r="B9165">
        <v>2006</v>
      </c>
      <c r="C9165">
        <f>_xlfn.MAXIFS(Table1[ScheduleWeekWritten],Table1[ScheduleSeason],Table1[[#This Row],[ScheduleSeason]])</f>
        <v>17</v>
      </c>
      <c r="D9165">
        <v>15</v>
      </c>
      <c r="E9165" cm="1">
        <f t="array" ref="E9165">_xlfn.XLOOKUP(Table1[[#This Row],[ScheduleWeekWritten]],Table3[Game],100+Table3[Increase],Table1[[#This Row],[ScheduleWeekWritten]])</f>
        <v>15</v>
      </c>
      <c r="F9165" t="b">
        <v>0</v>
      </c>
      <c r="G9165" t="s">
        <v>140</v>
      </c>
      <c r="H9165">
        <v>34</v>
      </c>
      <c r="I9165">
        <v>16</v>
      </c>
      <c r="J9165" t="s">
        <v>101</v>
      </c>
      <c r="K9165" t="s">
        <v>72</v>
      </c>
      <c r="L9165" t="str">
        <f>_xlfn.XLOOKUP(Table1[[#This Row],[TeamFavoriteID]],Table2[team_id],Table2[team_name],_xlfn.XLOOKUP(Table1[[#This Row],[TeamFavoriteID]],Table2[team_id_pfr],Table2[team_name],"Even"))</f>
        <v>Baltimore Colts</v>
      </c>
      <c r="M9165">
        <v>-3.5</v>
      </c>
      <c r="N9165">
        <f>IF(Table1[[#This Row],[TeamFavorite]]=Table1[[#This Row],[TeamHome]],Table1[[#This Row],[ScoreAway]]-Table1[[#This Row],[ScoreHome]],Table1[[#This Row],[ScoreHome]]-Table1[[#This Row],[ScoreAway]])</f>
        <v>18</v>
      </c>
      <c r="O9165">
        <f>IF(Table1[[#This Row],[SpreadActual]]&lt;Table1[[#This Row],[SpreadFavorite]],1,0)</f>
        <v>0</v>
      </c>
      <c r="P9165">
        <v>55</v>
      </c>
      <c r="Q9165" t="s">
        <v>141</v>
      </c>
      <c r="R9165" t="b">
        <v>0</v>
      </c>
      <c r="S9165">
        <v>72</v>
      </c>
      <c r="T9165">
        <v>0</v>
      </c>
      <c r="V9165" t="s">
        <v>103</v>
      </c>
    </row>
    <row r="9166" spans="1:22" x14ac:dyDescent="0.2">
      <c r="A9166" s="1">
        <v>39072</v>
      </c>
      <c r="B9166">
        <v>2006</v>
      </c>
      <c r="C9166">
        <f>_xlfn.MAXIFS(Table1[ScheduleWeekWritten],Table1[ScheduleSeason],Table1[[#This Row],[ScheduleSeason]])</f>
        <v>17</v>
      </c>
      <c r="D9166">
        <v>16</v>
      </c>
      <c r="E9166" cm="1">
        <f t="array" ref="E9166">_xlfn.XLOOKUP(Table1[[#This Row],[ScheduleWeekWritten]],Table3[Game],100+Table3[Increase],Table1[[#This Row],[ScheduleWeekWritten]])</f>
        <v>16</v>
      </c>
      <c r="F9166" t="b">
        <v>0</v>
      </c>
      <c r="G9166" t="s">
        <v>33</v>
      </c>
      <c r="H9166">
        <v>9</v>
      </c>
      <c r="I9166">
        <v>7</v>
      </c>
      <c r="J9166" t="s">
        <v>54</v>
      </c>
      <c r="K9166" t="s">
        <v>35</v>
      </c>
      <c r="L9166" t="str">
        <f>_xlfn.XLOOKUP(Table1[[#This Row],[TeamFavoriteID]],Table2[team_id],Table2[team_name],_xlfn.XLOOKUP(Table1[[#This Row],[TeamFavoriteID]],Table2[team_id_pfr],Table2[team_name],"Even"))</f>
        <v>Green Bay Packers</v>
      </c>
      <c r="M9166">
        <v>-4</v>
      </c>
      <c r="N9166">
        <f>IF(Table1[[#This Row],[TeamFavorite]]=Table1[[#This Row],[TeamHome]],Table1[[#This Row],[ScoreAway]]-Table1[[#This Row],[ScoreHome]],Table1[[#This Row],[ScoreHome]]-Table1[[#This Row],[ScoreAway]])</f>
        <v>-2</v>
      </c>
      <c r="O9166">
        <f>IF(Table1[[#This Row],[SpreadActual]]&lt;Table1[[#This Row],[SpreadFavorite]],1,0)</f>
        <v>0</v>
      </c>
      <c r="P9166">
        <v>38.5</v>
      </c>
      <c r="Q9166" t="s">
        <v>82</v>
      </c>
      <c r="R9166" t="b">
        <v>0</v>
      </c>
      <c r="S9166">
        <v>34</v>
      </c>
      <c r="T9166">
        <v>8</v>
      </c>
      <c r="U9166">
        <v>79</v>
      </c>
    </row>
    <row r="9167" spans="1:22" x14ac:dyDescent="0.2">
      <c r="A9167" s="1">
        <v>39074</v>
      </c>
      <c r="B9167">
        <v>2006</v>
      </c>
      <c r="C9167">
        <f>_xlfn.MAXIFS(Table1[ScheduleWeekWritten],Table1[ScheduleSeason],Table1[[#This Row],[ScheduleSeason]])</f>
        <v>17</v>
      </c>
      <c r="D9167">
        <v>16</v>
      </c>
      <c r="E9167" cm="1">
        <f t="array" ref="E9167">_xlfn.XLOOKUP(Table1[[#This Row],[ScheduleWeekWritten]],Table3[Game],100+Table3[Increase],Table1[[#This Row],[ScheduleWeekWritten]])</f>
        <v>16</v>
      </c>
      <c r="F9167" t="b">
        <v>0</v>
      </c>
      <c r="G9167" t="s">
        <v>20</v>
      </c>
      <c r="H9167">
        <v>9</v>
      </c>
      <c r="I9167">
        <v>20</v>
      </c>
      <c r="J9167" t="s">
        <v>42</v>
      </c>
      <c r="K9167" t="s">
        <v>75</v>
      </c>
      <c r="L9167" t="str">
        <f>_xlfn.XLOOKUP(Table1[[#This Row],[TeamFavoriteID]],Table2[team_id],Table2[team_name],_xlfn.XLOOKUP(Table1[[#This Row],[TeamFavoriteID]],Table2[team_id_pfr],Table2[team_name],"Even"))</f>
        <v>Kansas City Chiefs</v>
      </c>
      <c r="M9167">
        <v>-7</v>
      </c>
      <c r="N9167">
        <f>IF(Table1[[#This Row],[TeamFavorite]]=Table1[[#This Row],[TeamHome]],Table1[[#This Row],[ScoreAway]]-Table1[[#This Row],[ScoreHome]],Table1[[#This Row],[ScoreHome]]-Table1[[#This Row],[ScoreAway]])</f>
        <v>-11</v>
      </c>
      <c r="O9167">
        <f>IF(Table1[[#This Row],[SpreadActual]]&lt;Table1[[#This Row],[SpreadFavorite]],1,0)</f>
        <v>1</v>
      </c>
      <c r="P9167">
        <v>35.5</v>
      </c>
      <c r="Q9167" t="s">
        <v>76</v>
      </c>
      <c r="R9167" t="b">
        <v>0</v>
      </c>
      <c r="S9167">
        <v>45</v>
      </c>
      <c r="T9167">
        <v>6</v>
      </c>
      <c r="U9167">
        <v>78</v>
      </c>
    </row>
    <row r="9168" spans="1:22" x14ac:dyDescent="0.2">
      <c r="A9168" s="1">
        <v>39075</v>
      </c>
      <c r="B9168">
        <v>2006</v>
      </c>
      <c r="C9168">
        <f>_xlfn.MAXIFS(Table1[ScheduleWeekWritten],Table1[ScheduleSeason],Table1[[#This Row],[ScheduleSeason]])</f>
        <v>17</v>
      </c>
      <c r="D9168">
        <v>16</v>
      </c>
      <c r="E9168" cm="1">
        <f t="array" ref="E9168">_xlfn.XLOOKUP(Table1[[#This Row],[ScheduleWeekWritten]],Table3[Game],100+Table3[Increase],Table1[[#This Row],[ScheduleWeekWritten]])</f>
        <v>16</v>
      </c>
      <c r="F9168" t="b">
        <v>0</v>
      </c>
      <c r="G9168" t="s">
        <v>38</v>
      </c>
      <c r="H9168">
        <v>3</v>
      </c>
      <c r="I9168">
        <v>10</v>
      </c>
      <c r="J9168" t="s">
        <v>152</v>
      </c>
      <c r="K9168" t="s">
        <v>109</v>
      </c>
      <c r="L9168" t="str">
        <f>_xlfn.XLOOKUP(Table1[[#This Row],[TeamFavoriteID]],Table2[team_id],Table2[team_name],_xlfn.XLOOKUP(Table1[[#This Row],[TeamFavoriteID]],Table2[team_id_pfr],Table2[team_name],"Even"))</f>
        <v>Atlanta Falcons</v>
      </c>
      <c r="M9168">
        <v>-6</v>
      </c>
      <c r="N9168">
        <f>IF(Table1[[#This Row],[TeamFavorite]]=Table1[[#This Row],[TeamHome]],Table1[[#This Row],[ScoreAway]]-Table1[[#This Row],[ScoreHome]],Table1[[#This Row],[ScoreHome]]-Table1[[#This Row],[ScoreAway]])</f>
        <v>7</v>
      </c>
      <c r="O9168">
        <f>IF(Table1[[#This Row],[SpreadActual]]&lt;Table1[[#This Row],[SpreadFavorite]],1,0)</f>
        <v>0</v>
      </c>
      <c r="P9168">
        <v>41</v>
      </c>
      <c r="Q9168" t="s">
        <v>148</v>
      </c>
      <c r="R9168" t="b">
        <v>0</v>
      </c>
      <c r="S9168">
        <v>72</v>
      </c>
      <c r="T9168">
        <v>0</v>
      </c>
      <c r="V9168" t="s">
        <v>103</v>
      </c>
    </row>
    <row r="9169" spans="1:22" x14ac:dyDescent="0.2">
      <c r="A9169" s="1">
        <v>39075</v>
      </c>
      <c r="B9169">
        <v>2006</v>
      </c>
      <c r="C9169">
        <f>_xlfn.MAXIFS(Table1[ScheduleWeekWritten],Table1[ScheduleSeason],Table1[[#This Row],[ScheduleSeason]])</f>
        <v>17</v>
      </c>
      <c r="D9169">
        <v>16</v>
      </c>
      <c r="E9169" cm="1">
        <f t="array" ref="E9169">_xlfn.XLOOKUP(Table1[[#This Row],[ScheduleWeekWritten]],Table3[Game],100+Table3[Increase],Table1[[#This Row],[ScheduleWeekWritten]])</f>
        <v>16</v>
      </c>
      <c r="F9169" t="b">
        <v>0</v>
      </c>
      <c r="G9169" t="s">
        <v>28</v>
      </c>
      <c r="H9169">
        <v>29</v>
      </c>
      <c r="I9169">
        <v>30</v>
      </c>
      <c r="J9169" t="s">
        <v>171</v>
      </c>
      <c r="K9169" t="s">
        <v>43</v>
      </c>
      <c r="L9169" t="str">
        <f>_xlfn.XLOOKUP(Table1[[#This Row],[TeamFavoriteID]],Table2[team_id],Table2[team_name],_xlfn.XLOOKUP(Table1[[#This Row],[TeamFavoriteID]],Table2[team_id_pfr],Table2[team_name],"Even"))</f>
        <v>Buffalo Bills</v>
      </c>
      <c r="M9169">
        <v>-5.5</v>
      </c>
      <c r="N9169">
        <f>IF(Table1[[#This Row],[TeamFavorite]]=Table1[[#This Row],[TeamHome]],Table1[[#This Row],[ScoreAway]]-Table1[[#This Row],[ScoreHome]],Table1[[#This Row],[ScoreHome]]-Table1[[#This Row],[ScoreAway]])</f>
        <v>1</v>
      </c>
      <c r="O9169">
        <f>IF(Table1[[#This Row],[SpreadActual]]&lt;Table1[[#This Row],[SpreadFavorite]],1,0)</f>
        <v>0</v>
      </c>
      <c r="P9169">
        <v>38</v>
      </c>
      <c r="Q9169" t="s">
        <v>123</v>
      </c>
      <c r="R9169" t="b">
        <v>0</v>
      </c>
      <c r="S9169">
        <v>39</v>
      </c>
      <c r="T9169">
        <v>22</v>
      </c>
      <c r="U9169">
        <v>84</v>
      </c>
    </row>
    <row r="9170" spans="1:22" x14ac:dyDescent="0.2">
      <c r="A9170" s="1">
        <v>39075</v>
      </c>
      <c r="B9170">
        <v>2006</v>
      </c>
      <c r="C9170">
        <f>_xlfn.MAXIFS(Table1[ScheduleWeekWritten],Table1[ScheduleSeason],Table1[[#This Row],[ScheduleSeason]])</f>
        <v>17</v>
      </c>
      <c r="D9170">
        <v>16</v>
      </c>
      <c r="E9170" cm="1">
        <f t="array" ref="E9170">_xlfn.XLOOKUP(Table1[[#This Row],[ScheduleWeekWritten]],Table3[Game],100+Table3[Increase],Table1[[#This Row],[ScheduleWeekWritten]])</f>
        <v>16</v>
      </c>
      <c r="F9170" t="b">
        <v>0</v>
      </c>
      <c r="G9170" t="s">
        <v>62</v>
      </c>
      <c r="H9170">
        <v>7</v>
      </c>
      <c r="I9170">
        <v>22</v>
      </c>
      <c r="J9170" t="s">
        <v>127</v>
      </c>
      <c r="K9170" t="s">
        <v>63</v>
      </c>
      <c r="L9170" t="str">
        <f>_xlfn.XLOOKUP(Table1[[#This Row],[TeamFavoriteID]],Table2[team_id],Table2[team_name],_xlfn.XLOOKUP(Table1[[#This Row],[TeamFavoriteID]],Table2[team_id_pfr],Table2[team_name],"Even"))</f>
        <v>Cleveland Browns</v>
      </c>
      <c r="M9170">
        <v>-3</v>
      </c>
      <c r="N9170">
        <f>IF(Table1[[#This Row],[TeamFavorite]]=Table1[[#This Row],[TeamHome]],Table1[[#This Row],[ScoreAway]]-Table1[[#This Row],[ScoreHome]],Table1[[#This Row],[ScoreHome]]-Table1[[#This Row],[ScoreAway]])</f>
        <v>15</v>
      </c>
      <c r="O9170">
        <f>IF(Table1[[#This Row],[SpreadActual]]&lt;Table1[[#This Row],[SpreadFavorite]],1,0)</f>
        <v>0</v>
      </c>
      <c r="P9170">
        <v>37.5</v>
      </c>
      <c r="Q9170" t="s">
        <v>170</v>
      </c>
      <c r="R9170" t="b">
        <v>0</v>
      </c>
      <c r="S9170">
        <v>39</v>
      </c>
      <c r="T9170">
        <v>14</v>
      </c>
      <c r="U9170">
        <v>78</v>
      </c>
    </row>
    <row r="9171" spans="1:22" x14ac:dyDescent="0.2">
      <c r="A9171" s="1">
        <v>39075</v>
      </c>
      <c r="B9171">
        <v>2006</v>
      </c>
      <c r="C9171">
        <f>_xlfn.MAXIFS(Table1[ScheduleWeekWritten],Table1[ScheduleSeason],Table1[[#This Row],[ScheduleSeason]])</f>
        <v>17</v>
      </c>
      <c r="D9171">
        <v>16</v>
      </c>
      <c r="E9171" cm="1">
        <f t="array" ref="E9171">_xlfn.XLOOKUP(Table1[[#This Row],[ScheduleWeekWritten]],Table3[Game],100+Table3[Increase],Table1[[#This Row],[ScheduleWeekWritten]])</f>
        <v>16</v>
      </c>
      <c r="F9171" t="b">
        <v>0</v>
      </c>
      <c r="G9171" t="s">
        <v>24</v>
      </c>
      <c r="H9171">
        <v>24</v>
      </c>
      <c r="I9171">
        <v>23</v>
      </c>
      <c r="J9171" t="s">
        <v>101</v>
      </c>
      <c r="K9171" t="s">
        <v>88</v>
      </c>
      <c r="L9171" t="str">
        <f>_xlfn.XLOOKUP(Table1[[#This Row],[TeamFavoriteID]],Table2[team_id],Table2[team_name],_xlfn.XLOOKUP(Table1[[#This Row],[TeamFavoriteID]],Table2[team_id_pfr],Table2[team_name],"Even"))</f>
        <v>Denver Broncos</v>
      </c>
      <c r="M9171">
        <v>-3</v>
      </c>
      <c r="N9171">
        <f>IF(Table1[[#This Row],[TeamFavorite]]=Table1[[#This Row],[TeamHome]],Table1[[#This Row],[ScoreAway]]-Table1[[#This Row],[ScoreHome]],Table1[[#This Row],[ScoreHome]]-Table1[[#This Row],[ScoreAway]])</f>
        <v>-1</v>
      </c>
      <c r="O9171">
        <f>IF(Table1[[#This Row],[SpreadActual]]&lt;Table1[[#This Row],[SpreadFavorite]],1,0)</f>
        <v>0</v>
      </c>
      <c r="P9171">
        <v>44.5</v>
      </c>
      <c r="Q9171" t="s">
        <v>174</v>
      </c>
      <c r="R9171" t="b">
        <v>0</v>
      </c>
      <c r="S9171">
        <v>28</v>
      </c>
      <c r="T9171">
        <v>15</v>
      </c>
      <c r="U9171">
        <v>64</v>
      </c>
    </row>
    <row r="9172" spans="1:22" x14ac:dyDescent="0.2">
      <c r="A9172" s="1">
        <v>39075</v>
      </c>
      <c r="B9172">
        <v>2006</v>
      </c>
      <c r="C9172">
        <f>_xlfn.MAXIFS(Table1[ScheduleWeekWritten],Table1[ScheduleSeason],Table1[[#This Row],[ScheduleSeason]])</f>
        <v>17</v>
      </c>
      <c r="D9172">
        <v>16</v>
      </c>
      <c r="E9172" cm="1">
        <f t="array" ref="E9172">_xlfn.XLOOKUP(Table1[[#This Row],[ScheduleWeekWritten]],Table3[Game],100+Table3[Increase],Table1[[#This Row],[ScheduleWeekWritten]])</f>
        <v>16</v>
      </c>
      <c r="F9172" t="b">
        <v>0</v>
      </c>
      <c r="G9172" t="s">
        <v>45</v>
      </c>
      <c r="H9172">
        <v>21</v>
      </c>
      <c r="I9172">
        <v>26</v>
      </c>
      <c r="J9172" t="s">
        <v>46</v>
      </c>
      <c r="K9172" t="s">
        <v>47</v>
      </c>
      <c r="L9172" t="str">
        <f>_xlfn.XLOOKUP(Table1[[#This Row],[TeamFavoriteID]],Table2[team_id],Table2[team_name],_xlfn.XLOOKUP(Table1[[#This Row],[TeamFavoriteID]],Table2[team_id_pfr],Table2[team_name],"Even"))</f>
        <v>Chicago Bears</v>
      </c>
      <c r="M9172">
        <v>-6</v>
      </c>
      <c r="N9172">
        <f>IF(Table1[[#This Row],[TeamFavorite]]=Table1[[#This Row],[TeamHome]],Table1[[#This Row],[ScoreAway]]-Table1[[#This Row],[ScoreHome]],Table1[[#This Row],[ScoreHome]]-Table1[[#This Row],[ScoreAway]])</f>
        <v>-5</v>
      </c>
      <c r="O9172">
        <f>IF(Table1[[#This Row],[SpreadActual]]&lt;Table1[[#This Row],[SpreadFavorite]],1,0)</f>
        <v>0</v>
      </c>
      <c r="P9172">
        <v>41.5</v>
      </c>
      <c r="Q9172" t="s">
        <v>181</v>
      </c>
      <c r="R9172" t="b">
        <v>0</v>
      </c>
      <c r="S9172">
        <v>72</v>
      </c>
      <c r="T9172">
        <v>0</v>
      </c>
      <c r="V9172" t="s">
        <v>103</v>
      </c>
    </row>
    <row r="9173" spans="1:22" x14ac:dyDescent="0.2">
      <c r="A9173" s="1">
        <v>39075</v>
      </c>
      <c r="B9173">
        <v>2006</v>
      </c>
      <c r="C9173">
        <f>_xlfn.MAXIFS(Table1[ScheduleWeekWritten],Table1[ScheduleSeason],Table1[[#This Row],[ScheduleSeason]])</f>
        <v>17</v>
      </c>
      <c r="D9173">
        <v>16</v>
      </c>
      <c r="E9173" cm="1">
        <f t="array" ref="E9173">_xlfn.XLOOKUP(Table1[[#This Row],[ScheduleWeekWritten]],Table3[Game],100+Table3[Increase],Table1[[#This Row],[ScheduleWeekWritten]])</f>
        <v>16</v>
      </c>
      <c r="F9173" t="b">
        <v>0</v>
      </c>
      <c r="G9173" t="s">
        <v>177</v>
      </c>
      <c r="H9173">
        <v>27</v>
      </c>
      <c r="I9173">
        <v>24</v>
      </c>
      <c r="J9173" t="s">
        <v>140</v>
      </c>
      <c r="K9173" t="s">
        <v>72</v>
      </c>
      <c r="L9173" t="str">
        <f>_xlfn.XLOOKUP(Table1[[#This Row],[TeamFavoriteID]],Table2[team_id],Table2[team_name],_xlfn.XLOOKUP(Table1[[#This Row],[TeamFavoriteID]],Table2[team_id_pfr],Table2[team_name],"Even"))</f>
        <v>Baltimore Colts</v>
      </c>
      <c r="M9173">
        <v>-9.5</v>
      </c>
      <c r="N9173">
        <f>IF(Table1[[#This Row],[TeamFavorite]]=Table1[[#This Row],[TeamHome]],Table1[[#This Row],[ScoreAway]]-Table1[[#This Row],[ScoreHome]],Table1[[#This Row],[ScoreHome]]-Table1[[#This Row],[ScoreAway]])</f>
        <v>3</v>
      </c>
      <c r="O9173">
        <f>IF(Table1[[#This Row],[SpreadActual]]&lt;Table1[[#This Row],[SpreadFavorite]],1,0)</f>
        <v>0</v>
      </c>
      <c r="P9173">
        <v>47</v>
      </c>
      <c r="Q9173" t="s">
        <v>178</v>
      </c>
      <c r="R9173" t="b">
        <v>0</v>
      </c>
      <c r="S9173">
        <v>72</v>
      </c>
      <c r="T9173">
        <v>0</v>
      </c>
      <c r="V9173" t="s">
        <v>103</v>
      </c>
    </row>
    <row r="9174" spans="1:22" x14ac:dyDescent="0.2">
      <c r="A9174" s="1">
        <v>39075</v>
      </c>
      <c r="B9174">
        <v>2006</v>
      </c>
      <c r="C9174">
        <f>_xlfn.MAXIFS(Table1[ScheduleWeekWritten],Table1[ScheduleSeason],Table1[[#This Row],[ScheduleSeason]])</f>
        <v>17</v>
      </c>
      <c r="D9174">
        <v>16</v>
      </c>
      <c r="E9174" cm="1">
        <f t="array" ref="E9174">_xlfn.XLOOKUP(Table1[[#This Row],[ScheduleWeekWritten]],Table3[Game],100+Table3[Increase],Table1[[#This Row],[ScheduleWeekWritten]])</f>
        <v>16</v>
      </c>
      <c r="F9174" t="b">
        <v>0</v>
      </c>
      <c r="G9174" t="s">
        <v>154</v>
      </c>
      <c r="H9174">
        <v>21</v>
      </c>
      <c r="I9174">
        <v>24</v>
      </c>
      <c r="J9174" t="s">
        <v>115</v>
      </c>
      <c r="K9174" t="s">
        <v>161</v>
      </c>
      <c r="L9174" t="str">
        <f>_xlfn.XLOOKUP(Table1[[#This Row],[TeamFavoriteID]],Table2[team_id],Table2[team_name],_xlfn.XLOOKUP(Table1[[#This Row],[TeamFavoriteID]],Table2[team_id_pfr],Table2[team_name],"Even"))</f>
        <v>Jacksonville Jaguars</v>
      </c>
      <c r="M9174">
        <v>-3</v>
      </c>
      <c r="N9174">
        <f>IF(Table1[[#This Row],[TeamFavorite]]=Table1[[#This Row],[TeamHome]],Table1[[#This Row],[ScoreAway]]-Table1[[#This Row],[ScoreHome]],Table1[[#This Row],[ScoreHome]]-Table1[[#This Row],[ScoreAway]])</f>
        <v>3</v>
      </c>
      <c r="O9174">
        <f>IF(Table1[[#This Row],[SpreadActual]]&lt;Table1[[#This Row],[SpreadFavorite]],1,0)</f>
        <v>0</v>
      </c>
      <c r="P9174">
        <v>37</v>
      </c>
      <c r="Q9174" t="s">
        <v>155</v>
      </c>
      <c r="R9174" t="b">
        <v>0</v>
      </c>
      <c r="S9174">
        <v>65</v>
      </c>
      <c r="T9174">
        <v>5</v>
      </c>
      <c r="U9174">
        <v>84</v>
      </c>
    </row>
    <row r="9175" spans="1:22" x14ac:dyDescent="0.2">
      <c r="A9175" s="1">
        <v>39075</v>
      </c>
      <c r="B9175">
        <v>2006</v>
      </c>
      <c r="C9175">
        <f>_xlfn.MAXIFS(Table1[ScheduleWeekWritten],Table1[ScheduleSeason],Table1[[#This Row],[ScheduleSeason]])</f>
        <v>17</v>
      </c>
      <c r="D9175">
        <v>16</v>
      </c>
      <c r="E9175" cm="1">
        <f t="array" ref="E9175">_xlfn.XLOOKUP(Table1[[#This Row],[ScheduleWeekWritten]],Table3[Game],100+Table3[Increase],Table1[[#This Row],[ScheduleWeekWritten]])</f>
        <v>16</v>
      </c>
      <c r="F9175" t="b">
        <v>0</v>
      </c>
      <c r="G9175" t="s">
        <v>50</v>
      </c>
      <c r="H9175">
        <v>7</v>
      </c>
      <c r="I9175">
        <v>30</v>
      </c>
      <c r="J9175" t="s">
        <v>95</v>
      </c>
      <c r="K9175" t="s">
        <v>90</v>
      </c>
      <c r="L9175" t="str">
        <f>_xlfn.XLOOKUP(Table1[[#This Row],[TeamFavoriteID]],Table2[team_id],Table2[team_name],_xlfn.XLOOKUP(Table1[[#This Row],[TeamFavoriteID]],Table2[team_id_pfr],Table2[team_name],"Even"))</f>
        <v>New York Giants</v>
      </c>
      <c r="M9175">
        <v>-3</v>
      </c>
      <c r="N9175">
        <f>IF(Table1[[#This Row],[TeamFavorite]]=Table1[[#This Row],[TeamHome]],Table1[[#This Row],[ScoreAway]]-Table1[[#This Row],[ScoreHome]],Table1[[#This Row],[ScoreHome]]-Table1[[#This Row],[ScoreAway]])</f>
        <v>23</v>
      </c>
      <c r="O9175">
        <f>IF(Table1[[#This Row],[SpreadActual]]&lt;Table1[[#This Row],[SpreadFavorite]],1,0)</f>
        <v>0</v>
      </c>
      <c r="P9175">
        <v>47.5</v>
      </c>
      <c r="Q9175" t="s">
        <v>126</v>
      </c>
      <c r="R9175" t="b">
        <v>0</v>
      </c>
      <c r="S9175">
        <v>51</v>
      </c>
      <c r="T9175">
        <v>20</v>
      </c>
      <c r="U9175">
        <v>48</v>
      </c>
    </row>
    <row r="9176" spans="1:22" x14ac:dyDescent="0.2">
      <c r="A9176" s="1">
        <v>39075</v>
      </c>
      <c r="B9176">
        <v>2006</v>
      </c>
      <c r="C9176">
        <f>_xlfn.MAXIFS(Table1[ScheduleWeekWritten],Table1[ScheduleSeason],Table1[[#This Row],[ScheduleSeason]])</f>
        <v>17</v>
      </c>
      <c r="D9176">
        <v>16</v>
      </c>
      <c r="E9176" cm="1">
        <f t="array" ref="E9176">_xlfn.XLOOKUP(Table1[[#This Row],[ScheduleWeekWritten]],Table3[Game],100+Table3[Increase],Table1[[#This Row],[ScheduleWeekWritten]])</f>
        <v>16</v>
      </c>
      <c r="F9176" t="b">
        <v>0</v>
      </c>
      <c r="G9176" t="s">
        <v>49</v>
      </c>
      <c r="H9176">
        <v>7</v>
      </c>
      <c r="I9176">
        <v>31</v>
      </c>
      <c r="J9176" t="s">
        <v>158</v>
      </c>
      <c r="K9176" t="s">
        <v>51</v>
      </c>
      <c r="L9176" t="str">
        <f>_xlfn.XLOOKUP(Table1[[#This Row],[TeamFavoriteID]],Table2[team_id],Table2[team_name],_xlfn.XLOOKUP(Table1[[#This Row],[TeamFavoriteID]],Table2[team_id_pfr],Table2[team_name],"Even"))</f>
        <v>Pittsburgh Steelers</v>
      </c>
      <c r="M9176">
        <v>-4</v>
      </c>
      <c r="N9176">
        <f>IF(Table1[[#This Row],[TeamFavorite]]=Table1[[#This Row],[TeamHome]],Table1[[#This Row],[ScoreAway]]-Table1[[#This Row],[ScoreHome]],Table1[[#This Row],[ScoreHome]]-Table1[[#This Row],[ScoreAway]])</f>
        <v>24</v>
      </c>
      <c r="O9176">
        <f>IF(Table1[[#This Row],[SpreadActual]]&lt;Table1[[#This Row],[SpreadFavorite]],1,0)</f>
        <v>0</v>
      </c>
      <c r="P9176">
        <v>37</v>
      </c>
      <c r="Q9176" t="s">
        <v>175</v>
      </c>
      <c r="R9176" t="b">
        <v>0</v>
      </c>
      <c r="S9176">
        <v>40</v>
      </c>
      <c r="T9176">
        <v>11</v>
      </c>
      <c r="U9176">
        <v>70</v>
      </c>
    </row>
    <row r="9177" spans="1:22" x14ac:dyDescent="0.2">
      <c r="A9177" s="1">
        <v>39075</v>
      </c>
      <c r="B9177">
        <v>2006</v>
      </c>
      <c r="C9177">
        <f>_xlfn.MAXIFS(Table1[ScheduleWeekWritten],Table1[ScheduleSeason],Table1[[#This Row],[ScheduleSeason]])</f>
        <v>17</v>
      </c>
      <c r="D9177">
        <v>16</v>
      </c>
      <c r="E9177" cm="1">
        <f t="array" ref="E9177">_xlfn.XLOOKUP(Table1[[#This Row],[ScheduleWeekWritten]],Table3[Game],100+Table3[Increase],Table1[[#This Row],[ScheduleWeekWritten]])</f>
        <v>16</v>
      </c>
      <c r="F9177" t="b">
        <v>0</v>
      </c>
      <c r="G9177" t="s">
        <v>53</v>
      </c>
      <c r="H9177">
        <v>20</v>
      </c>
      <c r="I9177">
        <v>26</v>
      </c>
      <c r="J9177" t="s">
        <v>149</v>
      </c>
      <c r="K9177" t="s">
        <v>87</v>
      </c>
      <c r="L9177" t="str">
        <f>_xlfn.XLOOKUP(Table1[[#This Row],[TeamFavoriteID]],Table2[team_id],Table2[team_name],_xlfn.XLOOKUP(Table1[[#This Row],[TeamFavoriteID]],Table2[team_id_pfr],Table2[team_name],"Even"))</f>
        <v>San Francisco 49ers</v>
      </c>
      <c r="M9177">
        <v>-4</v>
      </c>
      <c r="N9177">
        <f>IF(Table1[[#This Row],[TeamFavorite]]=Table1[[#This Row],[TeamHome]],Table1[[#This Row],[ScoreAway]]-Table1[[#This Row],[ScoreHome]],Table1[[#This Row],[ScoreHome]]-Table1[[#This Row],[ScoreAway]])</f>
        <v>6</v>
      </c>
      <c r="O9177">
        <f>IF(Table1[[#This Row],[SpreadActual]]&lt;Table1[[#This Row],[SpreadFavorite]],1,0)</f>
        <v>0</v>
      </c>
      <c r="P9177">
        <v>45</v>
      </c>
      <c r="Q9177" t="s">
        <v>118</v>
      </c>
      <c r="R9177" t="b">
        <v>0</v>
      </c>
      <c r="S9177">
        <v>48</v>
      </c>
      <c r="T9177">
        <v>6</v>
      </c>
      <c r="U9177">
        <v>80</v>
      </c>
    </row>
    <row r="9178" spans="1:22" x14ac:dyDescent="0.2">
      <c r="A9178" s="1">
        <v>39075</v>
      </c>
      <c r="B9178">
        <v>2006</v>
      </c>
      <c r="C9178">
        <f>_xlfn.MAXIFS(Table1[ScheduleWeekWritten],Table1[ScheduleSeason],Table1[[#This Row],[ScheduleSeason]])</f>
        <v>17</v>
      </c>
      <c r="D9178">
        <v>16</v>
      </c>
      <c r="E9178" cm="1">
        <f t="array" ref="E9178">_xlfn.XLOOKUP(Table1[[#This Row],[ScheduleWeekWritten]],Table3[Game],100+Table3[Increase],Table1[[#This Row],[ScheduleWeekWritten]])</f>
        <v>16</v>
      </c>
      <c r="F9178" t="b">
        <v>0</v>
      </c>
      <c r="G9178" t="s">
        <v>128</v>
      </c>
      <c r="H9178">
        <v>17</v>
      </c>
      <c r="I9178">
        <v>20</v>
      </c>
      <c r="J9178" t="s">
        <v>27</v>
      </c>
      <c r="K9178" t="s">
        <v>29</v>
      </c>
      <c r="L9178" t="str">
        <f>_xlfn.XLOOKUP(Table1[[#This Row],[TeamFavoriteID]],Table2[team_id],Table2[team_name],_xlfn.XLOOKUP(Table1[[#This Row],[TeamFavoriteID]],Table2[team_id_pfr],Table2[team_name],"Even"))</f>
        <v>Los Angeles Chargers</v>
      </c>
      <c r="M9178">
        <v>-4.5</v>
      </c>
      <c r="N9178">
        <f>IF(Table1[[#This Row],[TeamFavorite]]=Table1[[#This Row],[TeamHome]],Table1[[#This Row],[ScoreAway]]-Table1[[#This Row],[ScoreHome]],Table1[[#This Row],[ScoreHome]]-Table1[[#This Row],[ScoreAway]])</f>
        <v>-3</v>
      </c>
      <c r="O9178">
        <f>IF(Table1[[#This Row],[SpreadActual]]&lt;Table1[[#This Row],[SpreadFavorite]],1,0)</f>
        <v>0</v>
      </c>
      <c r="P9178">
        <v>45</v>
      </c>
      <c r="Q9178" t="s">
        <v>180</v>
      </c>
      <c r="R9178" t="b">
        <v>0</v>
      </c>
      <c r="S9178">
        <v>42</v>
      </c>
      <c r="T9178">
        <v>13</v>
      </c>
      <c r="U9178">
        <v>73</v>
      </c>
    </row>
    <row r="9179" spans="1:22" x14ac:dyDescent="0.2">
      <c r="A9179" s="1">
        <v>39075</v>
      </c>
      <c r="B9179">
        <v>2006</v>
      </c>
      <c r="C9179">
        <f>_xlfn.MAXIFS(Table1[ScheduleWeekWritten],Table1[ScheduleSeason],Table1[[#This Row],[ScheduleSeason]])</f>
        <v>17</v>
      </c>
      <c r="D9179">
        <v>16</v>
      </c>
      <c r="E9179" cm="1">
        <f t="array" ref="E9179">_xlfn.XLOOKUP(Table1[[#This Row],[ScheduleWeekWritten]],Table3[Game],100+Table3[Increase],Table1[[#This Row],[ScheduleWeekWritten]])</f>
        <v>16</v>
      </c>
      <c r="F9179" t="b">
        <v>0</v>
      </c>
      <c r="G9179" t="s">
        <v>153</v>
      </c>
      <c r="H9179">
        <v>37</v>
      </c>
      <c r="I9179">
        <v>31</v>
      </c>
      <c r="J9179" t="s">
        <v>61</v>
      </c>
      <c r="K9179" t="s">
        <v>40</v>
      </c>
      <c r="L9179" t="str">
        <f>_xlfn.XLOOKUP(Table1[[#This Row],[TeamFavoriteID]],Table2[team_id],Table2[team_name],_xlfn.XLOOKUP(Table1[[#This Row],[TeamFavoriteID]],Table2[team_id_pfr],Table2[team_name],"Even"))</f>
        <v>Los Angeles Rams</v>
      </c>
      <c r="M9179">
        <v>-2</v>
      </c>
      <c r="N9179">
        <f>IF(Table1[[#This Row],[TeamFavorite]]=Table1[[#This Row],[TeamHome]],Table1[[#This Row],[ScoreAway]]-Table1[[#This Row],[ScoreHome]],Table1[[#This Row],[ScoreHome]]-Table1[[#This Row],[ScoreAway]])</f>
        <v>6</v>
      </c>
      <c r="O9179">
        <f>IF(Table1[[#This Row],[SpreadActual]]&lt;Table1[[#This Row],[SpreadFavorite]],1,0)</f>
        <v>0</v>
      </c>
      <c r="P9179">
        <v>43</v>
      </c>
      <c r="Q9179" t="s">
        <v>157</v>
      </c>
      <c r="R9179" t="b">
        <v>0</v>
      </c>
      <c r="S9179">
        <v>72</v>
      </c>
      <c r="T9179">
        <v>0</v>
      </c>
      <c r="V9179" t="s">
        <v>103</v>
      </c>
    </row>
    <row r="9180" spans="1:22" x14ac:dyDescent="0.2">
      <c r="A9180" s="1">
        <v>39076</v>
      </c>
      <c r="B9180">
        <v>2006</v>
      </c>
      <c r="C9180">
        <f>_xlfn.MAXIFS(Table1[ScheduleWeekWritten],Table1[ScheduleSeason],Table1[[#This Row],[ScheduleSeason]])</f>
        <v>17</v>
      </c>
      <c r="D9180">
        <v>16</v>
      </c>
      <c r="E9180" cm="1">
        <f t="array" ref="E9180">_xlfn.XLOOKUP(Table1[[#This Row],[ScheduleWeekWritten]],Table3[Game],100+Table3[Increase],Table1[[#This Row],[ScheduleWeekWritten]])</f>
        <v>16</v>
      </c>
      <c r="F9180" t="b">
        <v>0</v>
      </c>
      <c r="G9180" t="s">
        <v>67</v>
      </c>
      <c r="H9180">
        <v>7</v>
      </c>
      <c r="I9180">
        <v>23</v>
      </c>
      <c r="J9180" t="s">
        <v>58</v>
      </c>
      <c r="K9180" t="s">
        <v>68</v>
      </c>
      <c r="L9180" t="str">
        <f>_xlfn.XLOOKUP(Table1[[#This Row],[TeamFavoriteID]],Table2[team_id],Table2[team_name],_xlfn.XLOOKUP(Table1[[#This Row],[TeamFavoriteID]],Table2[team_id_pfr],Table2[team_name],"Even"))</f>
        <v>Dallas Cowboys</v>
      </c>
      <c r="M9180">
        <v>-7</v>
      </c>
      <c r="N9180">
        <f>IF(Table1[[#This Row],[TeamFavorite]]=Table1[[#This Row],[TeamHome]],Table1[[#This Row],[ScoreAway]]-Table1[[#This Row],[ScoreHome]],Table1[[#This Row],[ScoreHome]]-Table1[[#This Row],[ScoreAway]])</f>
        <v>16</v>
      </c>
      <c r="O9180">
        <f>IF(Table1[[#This Row],[SpreadActual]]&lt;Table1[[#This Row],[SpreadFavorite]],1,0)</f>
        <v>0</v>
      </c>
      <c r="P9180">
        <v>48.5</v>
      </c>
      <c r="Q9180" t="s">
        <v>119</v>
      </c>
      <c r="R9180" t="b">
        <v>0</v>
      </c>
      <c r="S9180">
        <v>45</v>
      </c>
      <c r="T9180">
        <v>23</v>
      </c>
      <c r="U9180">
        <v>66</v>
      </c>
    </row>
    <row r="9181" spans="1:22" x14ac:dyDescent="0.2">
      <c r="A9181" s="1">
        <v>39076</v>
      </c>
      <c r="B9181">
        <v>2006</v>
      </c>
      <c r="C9181">
        <f>_xlfn.MAXIFS(Table1[ScheduleWeekWritten],Table1[ScheduleSeason],Table1[[#This Row],[ScheduleSeason]])</f>
        <v>17</v>
      </c>
      <c r="D9181">
        <v>16</v>
      </c>
      <c r="E9181" cm="1">
        <f t="array" ref="E9181">_xlfn.XLOOKUP(Table1[[#This Row],[ScheduleWeekWritten]],Table3[Game],100+Table3[Increase],Table1[[#This Row],[ScheduleWeekWritten]])</f>
        <v>16</v>
      </c>
      <c r="F9181" t="b">
        <v>0</v>
      </c>
      <c r="G9181" t="s">
        <v>19</v>
      </c>
      <c r="H9181">
        <v>10</v>
      </c>
      <c r="I9181">
        <v>13</v>
      </c>
      <c r="J9181" t="s">
        <v>31</v>
      </c>
      <c r="K9181" t="s">
        <v>91</v>
      </c>
      <c r="L9181" t="str">
        <f>_xlfn.XLOOKUP(Table1[[#This Row],[TeamFavoriteID]],Table2[team_id],Table2[team_name],_xlfn.XLOOKUP(Table1[[#This Row],[TeamFavoriteID]],Table2[team_id_pfr],Table2[team_name],"Even"))</f>
        <v>Miami Dolphins</v>
      </c>
      <c r="M9181">
        <v>-3</v>
      </c>
      <c r="N9181">
        <f>IF(Table1[[#This Row],[TeamFavorite]]=Table1[[#This Row],[TeamHome]],Table1[[#This Row],[ScoreAway]]-Table1[[#This Row],[ScoreHome]],Table1[[#This Row],[ScoreHome]]-Table1[[#This Row],[ScoreAway]])</f>
        <v>3</v>
      </c>
      <c r="O9181">
        <f>IF(Table1[[#This Row],[SpreadActual]]&lt;Table1[[#This Row],[SpreadFavorite]],1,0)</f>
        <v>0</v>
      </c>
      <c r="P9181">
        <v>36.5</v>
      </c>
      <c r="Q9181" t="s">
        <v>143</v>
      </c>
      <c r="R9181" t="b">
        <v>0</v>
      </c>
      <c r="S9181">
        <v>79</v>
      </c>
      <c r="T9181">
        <v>15</v>
      </c>
      <c r="U9181">
        <v>80</v>
      </c>
    </row>
    <row r="9182" spans="1:22" x14ac:dyDescent="0.2">
      <c r="A9182" s="1">
        <v>39081</v>
      </c>
      <c r="B9182">
        <v>2006</v>
      </c>
      <c r="C9182">
        <f>_xlfn.MAXIFS(Table1[ScheduleWeekWritten],Table1[ScheduleSeason],Table1[[#This Row],[ScheduleSeason]])</f>
        <v>17</v>
      </c>
      <c r="D9182">
        <v>17</v>
      </c>
      <c r="E9182" cm="1">
        <f t="array" ref="E9182">_xlfn.XLOOKUP(Table1[[#This Row],[ScheduleWeekWritten]],Table3[Game],100+Table3[Increase],Table1[[#This Row],[ScheduleWeekWritten]])</f>
        <v>17</v>
      </c>
      <c r="F9182" t="b">
        <v>0</v>
      </c>
      <c r="G9182" t="s">
        <v>61</v>
      </c>
      <c r="H9182">
        <v>28</v>
      </c>
      <c r="I9182">
        <v>34</v>
      </c>
      <c r="J9182" t="s">
        <v>50</v>
      </c>
      <c r="K9182" t="s">
        <v>90</v>
      </c>
      <c r="L9182" t="str">
        <f>_xlfn.XLOOKUP(Table1[[#This Row],[TeamFavoriteID]],Table2[team_id],Table2[team_name],_xlfn.XLOOKUP(Table1[[#This Row],[TeamFavoriteID]],Table2[team_id_pfr],Table2[team_name],"Even"))</f>
        <v>New York Giants</v>
      </c>
      <c r="M9182">
        <v>-2</v>
      </c>
      <c r="N9182">
        <f>IF(Table1[[#This Row],[TeamFavorite]]=Table1[[#This Row],[TeamHome]],Table1[[#This Row],[ScoreAway]]-Table1[[#This Row],[ScoreHome]],Table1[[#This Row],[ScoreHome]]-Table1[[#This Row],[ScoreAway]])</f>
        <v>-6</v>
      </c>
      <c r="O9182">
        <f>IF(Table1[[#This Row],[SpreadActual]]&lt;Table1[[#This Row],[SpreadFavorite]],1,0)</f>
        <v>1</v>
      </c>
      <c r="P9182">
        <v>43</v>
      </c>
      <c r="Q9182" t="s">
        <v>165</v>
      </c>
      <c r="R9182" t="b">
        <v>0</v>
      </c>
      <c r="S9182">
        <v>42</v>
      </c>
      <c r="T9182">
        <v>5</v>
      </c>
      <c r="U9182">
        <v>88</v>
      </c>
    </row>
    <row r="9183" spans="1:22" x14ac:dyDescent="0.2">
      <c r="A9183" s="1">
        <v>39082</v>
      </c>
      <c r="B9183">
        <v>2006</v>
      </c>
      <c r="C9183">
        <f>_xlfn.MAXIFS(Table1[ScheduleWeekWritten],Table1[ScheduleSeason],Table1[[#This Row],[ScheduleSeason]])</f>
        <v>17</v>
      </c>
      <c r="D9183">
        <v>17</v>
      </c>
      <c r="E9183" cm="1">
        <f t="array" ref="E9183">_xlfn.XLOOKUP(Table1[[#This Row],[ScheduleWeekWritten]],Table3[Game],100+Table3[Increase],Table1[[#This Row],[ScheduleWeekWritten]])</f>
        <v>17</v>
      </c>
      <c r="F9183" t="b">
        <v>0</v>
      </c>
      <c r="G9183" t="s">
        <v>158</v>
      </c>
      <c r="H9183">
        <v>19</v>
      </c>
      <c r="I9183">
        <v>7</v>
      </c>
      <c r="J9183" t="s">
        <v>28</v>
      </c>
      <c r="K9183" t="s">
        <v>159</v>
      </c>
      <c r="L9183" t="str">
        <f>_xlfn.XLOOKUP(Table1[[#This Row],[TeamFavoriteID]],Table2[team_id],Table2[team_name],_xlfn.XLOOKUP(Table1[[#This Row],[TeamFavoriteID]],Table2[team_id_pfr],Table2[team_name],"Even"))</f>
        <v>Baltimore Ravens</v>
      </c>
      <c r="M9183">
        <v>-9</v>
      </c>
      <c r="N9183">
        <f>IF(Table1[[#This Row],[TeamFavorite]]=Table1[[#This Row],[TeamHome]],Table1[[#This Row],[ScoreAway]]-Table1[[#This Row],[ScoreHome]],Table1[[#This Row],[ScoreHome]]-Table1[[#This Row],[ScoreAway]])</f>
        <v>-12</v>
      </c>
      <c r="O9183">
        <f>IF(Table1[[#This Row],[SpreadActual]]&lt;Table1[[#This Row],[SpreadFavorite]],1,0)</f>
        <v>1</v>
      </c>
      <c r="P9183">
        <v>37.5</v>
      </c>
      <c r="Q9183" t="s">
        <v>166</v>
      </c>
      <c r="R9183" t="b">
        <v>0</v>
      </c>
      <c r="S9183">
        <v>41</v>
      </c>
      <c r="T9183">
        <v>6</v>
      </c>
      <c r="U9183">
        <v>71</v>
      </c>
    </row>
    <row r="9184" spans="1:22" x14ac:dyDescent="0.2">
      <c r="A9184" s="1">
        <v>39082</v>
      </c>
      <c r="B9184">
        <v>2006</v>
      </c>
      <c r="C9184">
        <f>_xlfn.MAXIFS(Table1[ScheduleWeekWritten],Table1[ScheduleSeason],Table1[[#This Row],[ScheduleSeason]])</f>
        <v>17</v>
      </c>
      <c r="D9184">
        <v>17</v>
      </c>
      <c r="E9184" cm="1">
        <f t="array" ref="E9184">_xlfn.XLOOKUP(Table1[[#This Row],[ScheduleWeekWritten]],Table3[Game],100+Table3[Increase],Table1[[#This Row],[ScheduleWeekWritten]])</f>
        <v>17</v>
      </c>
      <c r="F9184" t="b">
        <v>0</v>
      </c>
      <c r="G9184" t="s">
        <v>46</v>
      </c>
      <c r="H9184">
        <v>7</v>
      </c>
      <c r="I9184">
        <v>26</v>
      </c>
      <c r="J9184" t="s">
        <v>33</v>
      </c>
      <c r="K9184" t="s">
        <v>47</v>
      </c>
      <c r="L9184" t="str">
        <f>_xlfn.XLOOKUP(Table1[[#This Row],[TeamFavoriteID]],Table2[team_id],Table2[team_name],_xlfn.XLOOKUP(Table1[[#This Row],[TeamFavoriteID]],Table2[team_id_pfr],Table2[team_name],"Even"))</f>
        <v>Chicago Bears</v>
      </c>
      <c r="M9184">
        <v>-2.5</v>
      </c>
      <c r="N9184">
        <f>IF(Table1[[#This Row],[TeamFavorite]]=Table1[[#This Row],[TeamHome]],Table1[[#This Row],[ScoreAway]]-Table1[[#This Row],[ScoreHome]],Table1[[#This Row],[ScoreHome]]-Table1[[#This Row],[ScoreAway]])</f>
        <v>19</v>
      </c>
      <c r="O9184">
        <f>IF(Table1[[#This Row],[SpreadActual]]&lt;Table1[[#This Row],[SpreadFavorite]],1,0)</f>
        <v>0</v>
      </c>
      <c r="P9184">
        <v>37</v>
      </c>
      <c r="Q9184" t="s">
        <v>114</v>
      </c>
      <c r="R9184" t="b">
        <v>0</v>
      </c>
      <c r="S9184">
        <v>47</v>
      </c>
      <c r="T9184">
        <v>16</v>
      </c>
      <c r="U9184">
        <v>84</v>
      </c>
    </row>
    <row r="9185" spans="1:22" x14ac:dyDescent="0.2">
      <c r="A9185" s="1">
        <v>39082</v>
      </c>
      <c r="B9185">
        <v>2006</v>
      </c>
      <c r="C9185">
        <f>_xlfn.MAXIFS(Table1[ScheduleWeekWritten],Table1[ScheduleSeason],Table1[[#This Row],[ScheduleSeason]])</f>
        <v>17</v>
      </c>
      <c r="D9185">
        <v>17</v>
      </c>
      <c r="E9185" cm="1">
        <f t="array" ref="E9185">_xlfn.XLOOKUP(Table1[[#This Row],[ScheduleWeekWritten]],Table3[Game],100+Table3[Increase],Table1[[#This Row],[ScheduleWeekWritten]])</f>
        <v>17</v>
      </c>
      <c r="F9185" t="b">
        <v>0</v>
      </c>
      <c r="G9185" t="s">
        <v>101</v>
      </c>
      <c r="H9185">
        <v>17</v>
      </c>
      <c r="I9185">
        <v>23</v>
      </c>
      <c r="J9185" t="s">
        <v>49</v>
      </c>
      <c r="K9185" t="s">
        <v>104</v>
      </c>
      <c r="L9185" t="str">
        <f>_xlfn.XLOOKUP(Table1[[#This Row],[TeamFavoriteID]],Table2[team_id],Table2[team_name],_xlfn.XLOOKUP(Table1[[#This Row],[TeamFavoriteID]],Table2[team_id_pfr],Table2[team_name],"Even"))</f>
        <v>Cincinnati Bengals</v>
      </c>
      <c r="M9185">
        <v>-6</v>
      </c>
      <c r="N9185">
        <f>IF(Table1[[#This Row],[TeamFavorite]]=Table1[[#This Row],[TeamHome]],Table1[[#This Row],[ScoreAway]]-Table1[[#This Row],[ScoreHome]],Table1[[#This Row],[ScoreHome]]-Table1[[#This Row],[ScoreAway]])</f>
        <v>6</v>
      </c>
      <c r="O9185">
        <f>IF(Table1[[#This Row],[SpreadActual]]&lt;Table1[[#This Row],[SpreadFavorite]],1,0)</f>
        <v>0</v>
      </c>
      <c r="P9185">
        <v>44.5</v>
      </c>
      <c r="Q9185" t="s">
        <v>173</v>
      </c>
      <c r="R9185" t="b">
        <v>0</v>
      </c>
      <c r="S9185">
        <v>52</v>
      </c>
      <c r="T9185">
        <v>14</v>
      </c>
      <c r="U9185">
        <v>73</v>
      </c>
    </row>
    <row r="9186" spans="1:22" x14ac:dyDescent="0.2">
      <c r="A9186" s="1">
        <v>39082</v>
      </c>
      <c r="B9186">
        <v>2006</v>
      </c>
      <c r="C9186">
        <f>_xlfn.MAXIFS(Table1[ScheduleWeekWritten],Table1[ScheduleSeason],Table1[[#This Row],[ScheduleSeason]])</f>
        <v>17</v>
      </c>
      <c r="D9186">
        <v>17</v>
      </c>
      <c r="E9186" cm="1">
        <f t="array" ref="E9186">_xlfn.XLOOKUP(Table1[[#This Row],[ScheduleWeekWritten]],Table3[Game],100+Table3[Increase],Table1[[#This Row],[ScheduleWeekWritten]])</f>
        <v>17</v>
      </c>
      <c r="F9186" t="b">
        <v>0</v>
      </c>
      <c r="G9186" t="s">
        <v>67</v>
      </c>
      <c r="H9186">
        <v>31</v>
      </c>
      <c r="I9186">
        <v>39</v>
      </c>
      <c r="J9186" t="s">
        <v>45</v>
      </c>
      <c r="K9186" t="s">
        <v>68</v>
      </c>
      <c r="L9186" t="str">
        <f>_xlfn.XLOOKUP(Table1[[#This Row],[TeamFavoriteID]],Table2[team_id],Table2[team_name],_xlfn.XLOOKUP(Table1[[#This Row],[TeamFavoriteID]],Table2[team_id_pfr],Table2[team_name],"Even"))</f>
        <v>Dallas Cowboys</v>
      </c>
      <c r="M9186">
        <v>-14</v>
      </c>
      <c r="N9186">
        <f>IF(Table1[[#This Row],[TeamFavorite]]=Table1[[#This Row],[TeamHome]],Table1[[#This Row],[ScoreAway]]-Table1[[#This Row],[ScoreHome]],Table1[[#This Row],[ScoreHome]]-Table1[[#This Row],[ScoreAway]])</f>
        <v>8</v>
      </c>
      <c r="O9186">
        <f>IF(Table1[[#This Row],[SpreadActual]]&lt;Table1[[#This Row],[SpreadFavorite]],1,0)</f>
        <v>0</v>
      </c>
      <c r="P9186">
        <v>46</v>
      </c>
      <c r="Q9186" t="s">
        <v>119</v>
      </c>
      <c r="R9186" t="b">
        <v>0</v>
      </c>
      <c r="S9186">
        <v>46</v>
      </c>
      <c r="T9186">
        <v>15</v>
      </c>
      <c r="U9186">
        <v>63</v>
      </c>
    </row>
    <row r="9187" spans="1:22" x14ac:dyDescent="0.2">
      <c r="A9187" s="1">
        <v>39082</v>
      </c>
      <c r="B9187">
        <v>2006</v>
      </c>
      <c r="C9187">
        <f>_xlfn.MAXIFS(Table1[ScheduleWeekWritten],Table1[ScheduleSeason],Table1[[#This Row],[ScheduleSeason]])</f>
        <v>17</v>
      </c>
      <c r="D9187">
        <v>17</v>
      </c>
      <c r="E9187" cm="1">
        <f t="array" ref="E9187">_xlfn.XLOOKUP(Table1[[#This Row],[ScheduleWeekWritten]],Table3[Game],100+Table3[Increase],Table1[[#This Row],[ScheduleWeekWritten]])</f>
        <v>17</v>
      </c>
      <c r="F9187" t="b">
        <v>0</v>
      </c>
      <c r="G9187" t="s">
        <v>24</v>
      </c>
      <c r="H9187">
        <v>23</v>
      </c>
      <c r="I9187">
        <v>26</v>
      </c>
      <c r="J9187" t="s">
        <v>53</v>
      </c>
      <c r="K9187" t="s">
        <v>88</v>
      </c>
      <c r="L9187" t="str">
        <f>_xlfn.XLOOKUP(Table1[[#This Row],[TeamFavoriteID]],Table2[team_id],Table2[team_name],_xlfn.XLOOKUP(Table1[[#This Row],[TeamFavoriteID]],Table2[team_id_pfr],Table2[team_name],"Even"))</f>
        <v>Denver Broncos</v>
      </c>
      <c r="M9187">
        <v>-10</v>
      </c>
      <c r="N9187">
        <f>IF(Table1[[#This Row],[TeamFavorite]]=Table1[[#This Row],[TeamHome]],Table1[[#This Row],[ScoreAway]]-Table1[[#This Row],[ScoreHome]],Table1[[#This Row],[ScoreHome]]-Table1[[#This Row],[ScoreAway]])</f>
        <v>3</v>
      </c>
      <c r="O9187">
        <f>IF(Table1[[#This Row],[SpreadActual]]&lt;Table1[[#This Row],[SpreadFavorite]],1,0)</f>
        <v>0</v>
      </c>
      <c r="P9187">
        <v>39</v>
      </c>
      <c r="Q9187" t="s">
        <v>174</v>
      </c>
      <c r="R9187" t="b">
        <v>0</v>
      </c>
      <c r="S9187">
        <v>21</v>
      </c>
      <c r="T9187">
        <v>7</v>
      </c>
      <c r="U9187">
        <v>54</v>
      </c>
    </row>
    <row r="9188" spans="1:22" x14ac:dyDescent="0.2">
      <c r="A9188" s="1">
        <v>39082</v>
      </c>
      <c r="B9188">
        <v>2006</v>
      </c>
      <c r="C9188">
        <f>_xlfn.MAXIFS(Table1[ScheduleWeekWritten],Table1[ScheduleSeason],Table1[[#This Row],[ScheduleSeason]])</f>
        <v>17</v>
      </c>
      <c r="D9188">
        <v>17</v>
      </c>
      <c r="E9188" cm="1">
        <f t="array" ref="E9188">_xlfn.XLOOKUP(Table1[[#This Row],[ScheduleWeekWritten]],Table3[Game],100+Table3[Increase],Table1[[#This Row],[ScheduleWeekWritten]])</f>
        <v>17</v>
      </c>
      <c r="F9188" t="b">
        <v>0</v>
      </c>
      <c r="G9188" t="s">
        <v>177</v>
      </c>
      <c r="H9188">
        <v>14</v>
      </c>
      <c r="I9188">
        <v>6</v>
      </c>
      <c r="J9188" t="s">
        <v>62</v>
      </c>
      <c r="K9188" t="s">
        <v>182</v>
      </c>
      <c r="L9188" t="str">
        <f>_xlfn.XLOOKUP(Table1[[#This Row],[TeamFavoriteID]],Table2[team_id],Table2[team_name],_xlfn.XLOOKUP(Table1[[#This Row],[TeamFavoriteID]],Table2[team_id_pfr],Table2[team_name],"Even"))</f>
        <v>Houston Texans</v>
      </c>
      <c r="M9188">
        <v>-6</v>
      </c>
      <c r="N9188">
        <f>IF(Table1[[#This Row],[TeamFavorite]]=Table1[[#This Row],[TeamHome]],Table1[[#This Row],[ScoreAway]]-Table1[[#This Row],[ScoreHome]],Table1[[#This Row],[ScoreHome]]-Table1[[#This Row],[ScoreAway]])</f>
        <v>-8</v>
      </c>
      <c r="O9188">
        <f>IF(Table1[[#This Row],[SpreadActual]]&lt;Table1[[#This Row],[SpreadFavorite]],1,0)</f>
        <v>1</v>
      </c>
      <c r="P9188">
        <v>37.5</v>
      </c>
      <c r="Q9188" t="s">
        <v>178</v>
      </c>
      <c r="R9188" t="b">
        <v>0</v>
      </c>
      <c r="S9188">
        <v>72</v>
      </c>
      <c r="T9188">
        <v>0</v>
      </c>
      <c r="V9188" t="s">
        <v>103</v>
      </c>
    </row>
    <row r="9189" spans="1:22" x14ac:dyDescent="0.2">
      <c r="A9189" s="1">
        <v>39082</v>
      </c>
      <c r="B9189">
        <v>2006</v>
      </c>
      <c r="C9189">
        <f>_xlfn.MAXIFS(Table1[ScheduleWeekWritten],Table1[ScheduleSeason],Table1[[#This Row],[ScheduleSeason]])</f>
        <v>17</v>
      </c>
      <c r="D9189">
        <v>17</v>
      </c>
      <c r="E9189" cm="1">
        <f t="array" ref="E9189">_xlfn.XLOOKUP(Table1[[#This Row],[ScheduleWeekWritten]],Table3[Game],100+Table3[Increase],Table1[[#This Row],[ScheduleWeekWritten]])</f>
        <v>17</v>
      </c>
      <c r="F9189" t="b">
        <v>0</v>
      </c>
      <c r="G9189" t="s">
        <v>140</v>
      </c>
      <c r="H9189">
        <v>27</v>
      </c>
      <c r="I9189">
        <v>22</v>
      </c>
      <c r="J9189" t="s">
        <v>19</v>
      </c>
      <c r="K9189" t="s">
        <v>72</v>
      </c>
      <c r="L9189" t="str">
        <f>_xlfn.XLOOKUP(Table1[[#This Row],[TeamFavoriteID]],Table2[team_id],Table2[team_name],_xlfn.XLOOKUP(Table1[[#This Row],[TeamFavoriteID]],Table2[team_id_pfr],Table2[team_name],"Even"))</f>
        <v>Baltimore Colts</v>
      </c>
      <c r="M9189">
        <v>-9</v>
      </c>
      <c r="N9189">
        <f>IF(Table1[[#This Row],[TeamFavorite]]=Table1[[#This Row],[TeamHome]],Table1[[#This Row],[ScoreAway]]-Table1[[#This Row],[ScoreHome]],Table1[[#This Row],[ScoreHome]]-Table1[[#This Row],[ScoreAway]])</f>
        <v>5</v>
      </c>
      <c r="O9189">
        <f>IF(Table1[[#This Row],[SpreadActual]]&lt;Table1[[#This Row],[SpreadFavorite]],1,0)</f>
        <v>0</v>
      </c>
      <c r="P9189">
        <v>43.5</v>
      </c>
      <c r="Q9189" t="s">
        <v>141</v>
      </c>
      <c r="R9189" t="b">
        <v>0</v>
      </c>
      <c r="S9189">
        <v>72</v>
      </c>
      <c r="T9189">
        <v>0</v>
      </c>
      <c r="V9189" t="s">
        <v>103</v>
      </c>
    </row>
    <row r="9190" spans="1:22" x14ac:dyDescent="0.2">
      <c r="A9190" s="1">
        <v>39082</v>
      </c>
      <c r="B9190">
        <v>2006</v>
      </c>
      <c r="C9190">
        <f>_xlfn.MAXIFS(Table1[ScheduleWeekWritten],Table1[ScheduleSeason],Table1[[#This Row],[ScheduleSeason]])</f>
        <v>17</v>
      </c>
      <c r="D9190">
        <v>17</v>
      </c>
      <c r="E9190" cm="1">
        <f t="array" ref="E9190">_xlfn.XLOOKUP(Table1[[#This Row],[ScheduleWeekWritten]],Table3[Game],100+Table3[Increase],Table1[[#This Row],[ScheduleWeekWritten]])</f>
        <v>17</v>
      </c>
      <c r="F9190" t="b">
        <v>0</v>
      </c>
      <c r="G9190" t="s">
        <v>42</v>
      </c>
      <c r="H9190">
        <v>35</v>
      </c>
      <c r="I9190">
        <v>30</v>
      </c>
      <c r="J9190" t="s">
        <v>154</v>
      </c>
      <c r="K9190" t="s">
        <v>75</v>
      </c>
      <c r="L9190" t="str">
        <f>_xlfn.XLOOKUP(Table1[[#This Row],[TeamFavoriteID]],Table2[team_id],Table2[team_name],_xlfn.XLOOKUP(Table1[[#This Row],[TeamFavoriteID]],Table2[team_id_pfr],Table2[team_name],"Even"))</f>
        <v>Kansas City Chiefs</v>
      </c>
      <c r="M9190">
        <v>-2.5</v>
      </c>
      <c r="N9190">
        <f>IF(Table1[[#This Row],[TeamFavorite]]=Table1[[#This Row],[TeamHome]],Table1[[#This Row],[ScoreAway]]-Table1[[#This Row],[ScoreHome]],Table1[[#This Row],[ScoreHome]]-Table1[[#This Row],[ScoreAway]])</f>
        <v>-5</v>
      </c>
      <c r="O9190">
        <f>IF(Table1[[#This Row],[SpreadActual]]&lt;Table1[[#This Row],[SpreadFavorite]],1,0)</f>
        <v>1</v>
      </c>
      <c r="P9190">
        <v>37</v>
      </c>
      <c r="Q9190" t="s">
        <v>117</v>
      </c>
      <c r="R9190" t="b">
        <v>0</v>
      </c>
      <c r="S9190">
        <v>46</v>
      </c>
      <c r="T9190">
        <v>15</v>
      </c>
      <c r="U9190">
        <v>93</v>
      </c>
    </row>
    <row r="9191" spans="1:22" x14ac:dyDescent="0.2">
      <c r="A9191" s="1">
        <v>39082</v>
      </c>
      <c r="B9191">
        <v>2006</v>
      </c>
      <c r="C9191">
        <f>_xlfn.MAXIFS(Table1[ScheduleWeekWritten],Table1[ScheduleSeason],Table1[[#This Row],[ScheduleSeason]])</f>
        <v>17</v>
      </c>
      <c r="D9191">
        <v>17</v>
      </c>
      <c r="E9191" cm="1">
        <f t="array" ref="E9191">_xlfn.XLOOKUP(Table1[[#This Row],[ScheduleWeekWritten]],Table3[Game],100+Table3[Increase],Table1[[#This Row],[ScheduleWeekWritten]])</f>
        <v>17</v>
      </c>
      <c r="F9191" t="b">
        <v>0</v>
      </c>
      <c r="G9191" t="s">
        <v>54</v>
      </c>
      <c r="H9191">
        <v>21</v>
      </c>
      <c r="I9191">
        <v>41</v>
      </c>
      <c r="J9191" t="s">
        <v>153</v>
      </c>
      <c r="K9191" t="s">
        <v>40</v>
      </c>
      <c r="L9191" t="str">
        <f>_xlfn.XLOOKUP(Table1[[#This Row],[TeamFavoriteID]],Table2[team_id],Table2[team_name],_xlfn.XLOOKUP(Table1[[#This Row],[TeamFavoriteID]],Table2[team_id_pfr],Table2[team_name],"Even"))</f>
        <v>Los Angeles Rams</v>
      </c>
      <c r="M9191">
        <v>-2.5</v>
      </c>
      <c r="N9191">
        <f>IF(Table1[[#This Row],[TeamFavorite]]=Table1[[#This Row],[TeamHome]],Table1[[#This Row],[ScoreAway]]-Table1[[#This Row],[ScoreHome]],Table1[[#This Row],[ScoreHome]]-Table1[[#This Row],[ScoreAway]])</f>
        <v>-20</v>
      </c>
      <c r="O9191">
        <f>IF(Table1[[#This Row],[SpreadActual]]&lt;Table1[[#This Row],[SpreadFavorite]],1,0)</f>
        <v>1</v>
      </c>
      <c r="P9191">
        <v>44</v>
      </c>
      <c r="Q9191" t="s">
        <v>137</v>
      </c>
      <c r="R9191" t="b">
        <v>0</v>
      </c>
      <c r="S9191">
        <v>72</v>
      </c>
      <c r="T9191">
        <v>0</v>
      </c>
      <c r="V9191" t="s">
        <v>103</v>
      </c>
    </row>
    <row r="9192" spans="1:22" x14ac:dyDescent="0.2">
      <c r="A9192" s="1">
        <v>39082</v>
      </c>
      <c r="B9192">
        <v>2006</v>
      </c>
      <c r="C9192">
        <f>_xlfn.MAXIFS(Table1[ScheduleWeekWritten],Table1[ScheduleSeason],Table1[[#This Row],[ScheduleSeason]])</f>
        <v>17</v>
      </c>
      <c r="D9192">
        <v>17</v>
      </c>
      <c r="E9192" cm="1">
        <f t="array" ref="E9192">_xlfn.XLOOKUP(Table1[[#This Row],[ScheduleWeekWritten]],Table3[Game],100+Table3[Increase],Table1[[#This Row],[ScheduleWeekWritten]])</f>
        <v>17</v>
      </c>
      <c r="F9192" t="b">
        <v>0</v>
      </c>
      <c r="G9192" t="s">
        <v>95</v>
      </c>
      <c r="H9192">
        <v>21</v>
      </c>
      <c r="I9192">
        <v>31</v>
      </c>
      <c r="J9192" t="s">
        <v>152</v>
      </c>
      <c r="K9192" t="s">
        <v>162</v>
      </c>
      <c r="L9192" t="str">
        <f>_xlfn.XLOOKUP(Table1[[#This Row],[TeamFavoriteID]],Table2[team_id],Table2[team_name],_xlfn.XLOOKUP(Table1[[#This Row],[TeamFavoriteID]],Table2[team_id_pfr],Table2[team_name],"Even"))</f>
        <v>Carolina Panthers</v>
      </c>
      <c r="M9192">
        <v>-2</v>
      </c>
      <c r="N9192">
        <f>IF(Table1[[#This Row],[TeamFavorite]]=Table1[[#This Row],[TeamHome]],Table1[[#This Row],[ScoreAway]]-Table1[[#This Row],[ScoreHome]],Table1[[#This Row],[ScoreHome]]-Table1[[#This Row],[ScoreAway]])</f>
        <v>-10</v>
      </c>
      <c r="O9192">
        <f>IF(Table1[[#This Row],[SpreadActual]]&lt;Table1[[#This Row],[SpreadFavorite]],1,0)</f>
        <v>1</v>
      </c>
      <c r="P9192">
        <v>38.5</v>
      </c>
      <c r="Q9192" t="s">
        <v>124</v>
      </c>
      <c r="R9192" t="b">
        <v>0</v>
      </c>
      <c r="S9192">
        <v>72</v>
      </c>
      <c r="T9192">
        <v>0</v>
      </c>
      <c r="V9192" t="s">
        <v>103</v>
      </c>
    </row>
    <row r="9193" spans="1:22" x14ac:dyDescent="0.2">
      <c r="A9193" s="1">
        <v>39082</v>
      </c>
      <c r="B9193">
        <v>2006</v>
      </c>
      <c r="C9193">
        <f>_xlfn.MAXIFS(Table1[ScheduleWeekWritten],Table1[ScheduleSeason],Table1[[#This Row],[ScheduleSeason]])</f>
        <v>17</v>
      </c>
      <c r="D9193">
        <v>17</v>
      </c>
      <c r="E9193" cm="1">
        <f t="array" ref="E9193">_xlfn.XLOOKUP(Table1[[#This Row],[ScheduleWeekWritten]],Table3[Game],100+Table3[Increase],Table1[[#This Row],[ScheduleWeekWritten]])</f>
        <v>17</v>
      </c>
      <c r="F9193" t="b">
        <v>0</v>
      </c>
      <c r="G9193" t="s">
        <v>31</v>
      </c>
      <c r="H9193">
        <v>23</v>
      </c>
      <c r="I9193">
        <v>3</v>
      </c>
      <c r="J9193" t="s">
        <v>20</v>
      </c>
      <c r="K9193" t="s">
        <v>32</v>
      </c>
      <c r="L9193" t="str">
        <f>_xlfn.XLOOKUP(Table1[[#This Row],[TeamFavoriteID]],Table2[team_id],Table2[team_name],_xlfn.XLOOKUP(Table1[[#This Row],[TeamFavoriteID]],Table2[team_id_pfr],Table2[team_name],"Even"))</f>
        <v>New York Jets</v>
      </c>
      <c r="M9193">
        <v>-10.5</v>
      </c>
      <c r="N9193">
        <f>IF(Table1[[#This Row],[TeamFavorite]]=Table1[[#This Row],[TeamHome]],Table1[[#This Row],[ScoreAway]]-Table1[[#This Row],[ScoreHome]],Table1[[#This Row],[ScoreHome]]-Table1[[#This Row],[ScoreAway]])</f>
        <v>-20</v>
      </c>
      <c r="O9193">
        <f>IF(Table1[[#This Row],[SpreadActual]]&lt;Table1[[#This Row],[SpreadFavorite]],1,0)</f>
        <v>1</v>
      </c>
      <c r="P9193">
        <v>34.5</v>
      </c>
      <c r="Q9193" t="s">
        <v>126</v>
      </c>
      <c r="R9193" t="b">
        <v>0</v>
      </c>
      <c r="S9193">
        <v>41</v>
      </c>
      <c r="T9193">
        <v>12</v>
      </c>
      <c r="U9193">
        <v>53</v>
      </c>
    </row>
    <row r="9194" spans="1:22" x14ac:dyDescent="0.2">
      <c r="A9194" s="1">
        <v>39082</v>
      </c>
      <c r="B9194">
        <v>2006</v>
      </c>
      <c r="C9194">
        <f>_xlfn.MAXIFS(Table1[ScheduleWeekWritten],Table1[ScheduleSeason],Table1[[#This Row],[ScheduleSeason]])</f>
        <v>17</v>
      </c>
      <c r="D9194">
        <v>17</v>
      </c>
      <c r="E9194" cm="1">
        <f t="array" ref="E9194">_xlfn.XLOOKUP(Table1[[#This Row],[ScheduleWeekWritten]],Table3[Game],100+Table3[Increase],Table1[[#This Row],[ScheduleWeekWritten]])</f>
        <v>17</v>
      </c>
      <c r="F9194" t="b">
        <v>0</v>
      </c>
      <c r="G9194" t="s">
        <v>58</v>
      </c>
      <c r="H9194">
        <v>24</v>
      </c>
      <c r="I9194">
        <v>17</v>
      </c>
      <c r="J9194" t="s">
        <v>38</v>
      </c>
      <c r="K9194" t="s">
        <v>77</v>
      </c>
      <c r="L9194" t="str">
        <f>_xlfn.XLOOKUP(Table1[[#This Row],[TeamFavoriteID]],Table2[team_id],Table2[team_name],_xlfn.XLOOKUP(Table1[[#This Row],[TeamFavoriteID]],Table2[team_id_pfr],Table2[team_name],"Even"))</f>
        <v>Philadelphia Eagles</v>
      </c>
      <c r="M9194">
        <v>-8.5</v>
      </c>
      <c r="N9194">
        <f>IF(Table1[[#This Row],[TeamFavorite]]=Table1[[#This Row],[TeamHome]],Table1[[#This Row],[ScoreAway]]-Table1[[#This Row],[ScoreHome]],Table1[[#This Row],[ScoreHome]]-Table1[[#This Row],[ScoreAway]])</f>
        <v>-7</v>
      </c>
      <c r="O9194">
        <f>IF(Table1[[#This Row],[SpreadActual]]&lt;Table1[[#This Row],[SpreadFavorite]],1,0)</f>
        <v>0</v>
      </c>
      <c r="P9194">
        <v>43</v>
      </c>
      <c r="Q9194" t="s">
        <v>183</v>
      </c>
      <c r="R9194" t="b">
        <v>0</v>
      </c>
      <c r="S9194">
        <v>41</v>
      </c>
      <c r="T9194">
        <v>10</v>
      </c>
      <c r="U9194">
        <v>60</v>
      </c>
    </row>
    <row r="9195" spans="1:22" x14ac:dyDescent="0.2">
      <c r="A9195" s="1">
        <v>39082</v>
      </c>
      <c r="B9195">
        <v>2006</v>
      </c>
      <c r="C9195">
        <f>_xlfn.MAXIFS(Table1[ScheduleWeekWritten],Table1[ScheduleSeason],Table1[[#This Row],[ScheduleSeason]])</f>
        <v>17</v>
      </c>
      <c r="D9195">
        <v>17</v>
      </c>
      <c r="E9195" cm="1">
        <f t="array" ref="E9195">_xlfn.XLOOKUP(Table1[[#This Row],[ScheduleWeekWritten]],Table3[Game],100+Table3[Increase],Table1[[#This Row],[ScheduleWeekWritten]])</f>
        <v>17</v>
      </c>
      <c r="F9195" t="b">
        <v>0</v>
      </c>
      <c r="G9195" t="s">
        <v>27</v>
      </c>
      <c r="H9195">
        <v>27</v>
      </c>
      <c r="I9195">
        <v>20</v>
      </c>
      <c r="J9195" t="s">
        <v>149</v>
      </c>
      <c r="K9195" t="s">
        <v>29</v>
      </c>
      <c r="L9195" t="str">
        <f>_xlfn.XLOOKUP(Table1[[#This Row],[TeamFavoriteID]],Table2[team_id],Table2[team_name],_xlfn.XLOOKUP(Table1[[#This Row],[TeamFavoriteID]],Table2[team_id_pfr],Table2[team_name],"Even"))</f>
        <v>Los Angeles Chargers</v>
      </c>
      <c r="M9195">
        <v>-14</v>
      </c>
      <c r="N9195">
        <f>IF(Table1[[#This Row],[TeamFavorite]]=Table1[[#This Row],[TeamHome]],Table1[[#This Row],[ScoreAway]]-Table1[[#This Row],[ScoreHome]],Table1[[#This Row],[ScoreHome]]-Table1[[#This Row],[ScoreAway]])</f>
        <v>7</v>
      </c>
      <c r="O9195">
        <f>IF(Table1[[#This Row],[SpreadActual]]&lt;Table1[[#This Row],[SpreadFavorite]],1,0)</f>
        <v>0</v>
      </c>
      <c r="P9195">
        <v>44</v>
      </c>
      <c r="Q9195" t="s">
        <v>94</v>
      </c>
      <c r="R9195" t="b">
        <v>0</v>
      </c>
      <c r="S9195">
        <v>53</v>
      </c>
      <c r="T9195">
        <v>4</v>
      </c>
      <c r="U9195">
        <v>68</v>
      </c>
    </row>
    <row r="9196" spans="1:22" x14ac:dyDescent="0.2">
      <c r="A9196" s="1">
        <v>39082</v>
      </c>
      <c r="B9196">
        <v>2006</v>
      </c>
      <c r="C9196">
        <f>_xlfn.MAXIFS(Table1[ScheduleWeekWritten],Table1[ScheduleSeason],Table1[[#This Row],[ScheduleSeason]])</f>
        <v>17</v>
      </c>
      <c r="D9196">
        <v>17</v>
      </c>
      <c r="E9196" cm="1">
        <f t="array" ref="E9196">_xlfn.XLOOKUP(Table1[[#This Row],[ScheduleWeekWritten]],Table3[Game],100+Table3[Increase],Table1[[#This Row],[ScheduleWeekWritten]])</f>
        <v>17</v>
      </c>
      <c r="F9196" t="b">
        <v>0</v>
      </c>
      <c r="G9196" t="s">
        <v>127</v>
      </c>
      <c r="H9196">
        <v>7</v>
      </c>
      <c r="I9196">
        <v>23</v>
      </c>
      <c r="J9196" t="s">
        <v>128</v>
      </c>
      <c r="K9196" t="s">
        <v>133</v>
      </c>
      <c r="L9196" t="str">
        <f>_xlfn.XLOOKUP(Table1[[#This Row],[TeamFavoriteID]],Table2[team_id],Table2[team_name],_xlfn.XLOOKUP(Table1[[#This Row],[TeamFavoriteID]],Table2[team_id_pfr],Table2[team_name],"Even"))</f>
        <v>Tampa Bay Buccaneers</v>
      </c>
      <c r="M9196">
        <v>-3</v>
      </c>
      <c r="N9196">
        <f>IF(Table1[[#This Row],[TeamFavorite]]=Table1[[#This Row],[TeamHome]],Table1[[#This Row],[ScoreAway]]-Table1[[#This Row],[ScoreHome]],Table1[[#This Row],[ScoreHome]]-Table1[[#This Row],[ScoreAway]])</f>
        <v>16</v>
      </c>
      <c r="O9196">
        <f>IF(Table1[[#This Row],[SpreadActual]]&lt;Table1[[#This Row],[SpreadFavorite]],1,0)</f>
        <v>0</v>
      </c>
      <c r="P9196">
        <v>38</v>
      </c>
      <c r="Q9196" t="s">
        <v>168</v>
      </c>
      <c r="R9196" t="b">
        <v>0</v>
      </c>
      <c r="S9196">
        <v>76</v>
      </c>
      <c r="T9196">
        <v>10</v>
      </c>
      <c r="U9196">
        <v>74</v>
      </c>
    </row>
    <row r="9197" spans="1:22" x14ac:dyDescent="0.2">
      <c r="A9197" s="1">
        <v>39082</v>
      </c>
      <c r="B9197">
        <v>2006</v>
      </c>
      <c r="C9197">
        <f>_xlfn.MAXIFS(Table1[ScheduleWeekWritten],Table1[ScheduleSeason],Table1[[#This Row],[ScheduleSeason]])</f>
        <v>17</v>
      </c>
      <c r="D9197">
        <v>17</v>
      </c>
      <c r="E9197" cm="1">
        <f t="array" ref="E9197">_xlfn.XLOOKUP(Table1[[#This Row],[ScheduleWeekWritten]],Table3[Game],100+Table3[Increase],Table1[[#This Row],[ScheduleWeekWritten]])</f>
        <v>17</v>
      </c>
      <c r="F9197" t="b">
        <v>0</v>
      </c>
      <c r="G9197" t="s">
        <v>171</v>
      </c>
      <c r="H9197">
        <v>23</v>
      </c>
      <c r="I9197">
        <v>40</v>
      </c>
      <c r="J9197" t="s">
        <v>115</v>
      </c>
      <c r="K9197" t="s">
        <v>25</v>
      </c>
      <c r="L9197" t="str">
        <f>_xlfn.XLOOKUP(Table1[[#This Row],[TeamFavoriteID]],Table2[team_id],Table2[team_name],_xlfn.XLOOKUP(Table1[[#This Row],[TeamFavoriteID]],Table2[team_id_pfr],Table2[team_name],"Even"))</f>
        <v>Houston Oilers</v>
      </c>
      <c r="M9197">
        <v>-3</v>
      </c>
      <c r="N9197">
        <f>IF(Table1[[#This Row],[TeamFavorite]]=Table1[[#This Row],[TeamHome]],Table1[[#This Row],[ScoreAway]]-Table1[[#This Row],[ScoreHome]],Table1[[#This Row],[ScoreHome]]-Table1[[#This Row],[ScoreAway]])</f>
        <v>-17</v>
      </c>
      <c r="O9197">
        <f>IF(Table1[[#This Row],[SpreadActual]]&lt;Table1[[#This Row],[SpreadFavorite]],1,0)</f>
        <v>1</v>
      </c>
      <c r="P9197">
        <v>41.5</v>
      </c>
      <c r="Q9197" t="s">
        <v>172</v>
      </c>
      <c r="R9197" t="b">
        <v>0</v>
      </c>
      <c r="S9197">
        <v>61</v>
      </c>
      <c r="T9197">
        <v>14</v>
      </c>
      <c r="U9197">
        <v>76</v>
      </c>
    </row>
    <row r="9198" spans="1:22" x14ac:dyDescent="0.2">
      <c r="A9198" s="1">
        <v>39088</v>
      </c>
      <c r="B9198">
        <v>2006</v>
      </c>
      <c r="C9198">
        <f>_xlfn.MAXIFS(Table1[ScheduleWeekWritten],Table1[ScheduleSeason],Table1[[#This Row],[ScheduleSeason]])</f>
        <v>17</v>
      </c>
      <c r="D9198" t="s">
        <v>134</v>
      </c>
      <c r="E9198" cm="1">
        <f t="array" ref="E9198">_xlfn.XLOOKUP(Table1[[#This Row],[ScheduleWeekWritten]],Table3[Game],100+Table3[Increase],Table1[[#This Row],[ScheduleWeekWritten]])</f>
        <v>101</v>
      </c>
      <c r="F9198" t="b">
        <v>1</v>
      </c>
      <c r="G9198" t="s">
        <v>140</v>
      </c>
      <c r="H9198">
        <v>23</v>
      </c>
      <c r="I9198">
        <v>8</v>
      </c>
      <c r="J9198" t="s">
        <v>42</v>
      </c>
      <c r="K9198" t="s">
        <v>72</v>
      </c>
      <c r="L9198" t="str">
        <f>_xlfn.XLOOKUP(Table1[[#This Row],[TeamFavoriteID]],Table2[team_id],Table2[team_name],_xlfn.XLOOKUP(Table1[[#This Row],[TeamFavoriteID]],Table2[team_id_pfr],Table2[team_name],"Even"))</f>
        <v>Baltimore Colts</v>
      </c>
      <c r="M9198">
        <v>-6.5</v>
      </c>
      <c r="N9198">
        <f>IF(Table1[[#This Row],[TeamFavorite]]=Table1[[#This Row],[TeamHome]],Table1[[#This Row],[ScoreAway]]-Table1[[#This Row],[ScoreHome]],Table1[[#This Row],[ScoreHome]]-Table1[[#This Row],[ScoreAway]])</f>
        <v>15</v>
      </c>
      <c r="O9198">
        <f>IF(Table1[[#This Row],[SpreadActual]]&lt;Table1[[#This Row],[SpreadFavorite]],1,0)</f>
        <v>0</v>
      </c>
      <c r="P9198">
        <v>51</v>
      </c>
      <c r="Q9198" t="s">
        <v>141</v>
      </c>
      <c r="R9198" t="b">
        <v>0</v>
      </c>
      <c r="S9198">
        <v>72</v>
      </c>
      <c r="T9198">
        <v>0</v>
      </c>
      <c r="V9198" t="s">
        <v>103</v>
      </c>
    </row>
    <row r="9199" spans="1:22" x14ac:dyDescent="0.2">
      <c r="A9199" s="1">
        <v>39088</v>
      </c>
      <c r="B9199">
        <v>2006</v>
      </c>
      <c r="C9199">
        <f>_xlfn.MAXIFS(Table1[ScheduleWeekWritten],Table1[ScheduleSeason],Table1[[#This Row],[ScheduleSeason]])</f>
        <v>17</v>
      </c>
      <c r="D9199" t="s">
        <v>134</v>
      </c>
      <c r="E9199" cm="1">
        <f t="array" ref="E9199">_xlfn.XLOOKUP(Table1[[#This Row],[ScheduleWeekWritten]],Table3[Game],100+Table3[Increase],Table1[[#This Row],[ScheduleWeekWritten]])</f>
        <v>101</v>
      </c>
      <c r="F9199" t="b">
        <v>1</v>
      </c>
      <c r="G9199" t="s">
        <v>128</v>
      </c>
      <c r="H9199">
        <v>21</v>
      </c>
      <c r="I9199">
        <v>20</v>
      </c>
      <c r="J9199" t="s">
        <v>67</v>
      </c>
      <c r="K9199" t="s">
        <v>132</v>
      </c>
      <c r="L9199" t="str">
        <f>_xlfn.XLOOKUP(Table1[[#This Row],[TeamFavoriteID]],Table2[team_id],Table2[team_name],_xlfn.XLOOKUP(Table1[[#This Row],[TeamFavoriteID]],Table2[team_id_pfr],Table2[team_name],"Even"))</f>
        <v>Seattle Seahawks</v>
      </c>
      <c r="M9199">
        <v>-2</v>
      </c>
      <c r="N9199">
        <f>IF(Table1[[#This Row],[TeamFavorite]]=Table1[[#This Row],[TeamHome]],Table1[[#This Row],[ScoreAway]]-Table1[[#This Row],[ScoreHome]],Table1[[#This Row],[ScoreHome]]-Table1[[#This Row],[ScoreAway]])</f>
        <v>-1</v>
      </c>
      <c r="O9199">
        <f>IF(Table1[[#This Row],[SpreadActual]]&lt;Table1[[#This Row],[SpreadFavorite]],1,0)</f>
        <v>0</v>
      </c>
      <c r="P9199">
        <v>48.5</v>
      </c>
      <c r="Q9199" t="s">
        <v>180</v>
      </c>
      <c r="R9199" t="b">
        <v>0</v>
      </c>
    </row>
    <row r="9200" spans="1:22" x14ac:dyDescent="0.2">
      <c r="A9200" s="1">
        <v>39089</v>
      </c>
      <c r="B9200">
        <v>2006</v>
      </c>
      <c r="C9200">
        <f>_xlfn.MAXIFS(Table1[ScheduleWeekWritten],Table1[ScheduleSeason],Table1[[#This Row],[ScheduleSeason]])</f>
        <v>17</v>
      </c>
      <c r="D9200" t="s">
        <v>134</v>
      </c>
      <c r="E9200" cm="1">
        <f t="array" ref="E9200">_xlfn.XLOOKUP(Table1[[#This Row],[ScheduleWeekWritten]],Table3[Game],100+Table3[Increase],Table1[[#This Row],[ScheduleWeekWritten]])</f>
        <v>101</v>
      </c>
      <c r="F9200" t="b">
        <v>1</v>
      </c>
      <c r="G9200" t="s">
        <v>115</v>
      </c>
      <c r="H9200">
        <v>37</v>
      </c>
      <c r="I9200">
        <v>16</v>
      </c>
      <c r="J9200" t="s">
        <v>31</v>
      </c>
      <c r="K9200" t="s">
        <v>70</v>
      </c>
      <c r="L9200" t="str">
        <f>_xlfn.XLOOKUP(Table1[[#This Row],[TeamFavoriteID]],Table2[team_id],Table2[team_name],_xlfn.XLOOKUP(Table1[[#This Row],[TeamFavoriteID]],Table2[team_id_pfr],Table2[team_name],"Even"))</f>
        <v>Boston Patriots</v>
      </c>
      <c r="M9200">
        <v>-9</v>
      </c>
      <c r="N9200">
        <f>IF(Table1[[#This Row],[TeamFavorite]]=Table1[[#This Row],[TeamHome]],Table1[[#This Row],[ScoreAway]]-Table1[[#This Row],[ScoreHome]],Table1[[#This Row],[ScoreHome]]-Table1[[#This Row],[ScoreAway]])</f>
        <v>21</v>
      </c>
      <c r="O9200">
        <f>IF(Table1[[#This Row],[SpreadActual]]&lt;Table1[[#This Row],[SpreadFavorite]],1,0)</f>
        <v>0</v>
      </c>
      <c r="P9200">
        <v>38.5</v>
      </c>
      <c r="Q9200" t="s">
        <v>179</v>
      </c>
      <c r="R9200" t="b">
        <v>0</v>
      </c>
    </row>
    <row r="9201" spans="1:22" x14ac:dyDescent="0.2">
      <c r="A9201" s="1">
        <v>39089</v>
      </c>
      <c r="B9201">
        <v>2006</v>
      </c>
      <c r="C9201">
        <f>_xlfn.MAXIFS(Table1[ScheduleWeekWritten],Table1[ScheduleSeason],Table1[[#This Row],[ScheduleSeason]])</f>
        <v>17</v>
      </c>
      <c r="D9201" t="s">
        <v>134</v>
      </c>
      <c r="E9201" cm="1">
        <f t="array" ref="E9201">_xlfn.XLOOKUP(Table1[[#This Row],[ScheduleWeekWritten]],Table3[Game],100+Table3[Increase],Table1[[#This Row],[ScheduleWeekWritten]])</f>
        <v>101</v>
      </c>
      <c r="F9201" t="b">
        <v>1</v>
      </c>
      <c r="G9201" t="s">
        <v>58</v>
      </c>
      <c r="H9201">
        <v>23</v>
      </c>
      <c r="I9201">
        <v>20</v>
      </c>
      <c r="J9201" t="s">
        <v>50</v>
      </c>
      <c r="K9201" t="s">
        <v>77</v>
      </c>
      <c r="L9201" t="str">
        <f>_xlfn.XLOOKUP(Table1[[#This Row],[TeamFavoriteID]],Table2[team_id],Table2[team_name],_xlfn.XLOOKUP(Table1[[#This Row],[TeamFavoriteID]],Table2[team_id_pfr],Table2[team_name],"Even"))</f>
        <v>Philadelphia Eagles</v>
      </c>
      <c r="M9201">
        <v>-6</v>
      </c>
      <c r="N9201">
        <f>IF(Table1[[#This Row],[TeamFavorite]]=Table1[[#This Row],[TeamHome]],Table1[[#This Row],[ScoreAway]]-Table1[[#This Row],[ScoreHome]],Table1[[#This Row],[ScoreHome]]-Table1[[#This Row],[ScoreAway]])</f>
        <v>-3</v>
      </c>
      <c r="O9201">
        <f>IF(Table1[[#This Row],[SpreadActual]]&lt;Table1[[#This Row],[SpreadFavorite]],1,0)</f>
        <v>0</v>
      </c>
      <c r="P9201">
        <v>46.5</v>
      </c>
      <c r="Q9201" t="s">
        <v>183</v>
      </c>
      <c r="R9201" t="b">
        <v>0</v>
      </c>
    </row>
    <row r="9202" spans="1:22" x14ac:dyDescent="0.2">
      <c r="A9202" s="1">
        <v>39095</v>
      </c>
      <c r="B9202">
        <v>2006</v>
      </c>
      <c r="C9202">
        <f>_xlfn.MAXIFS(Table1[ScheduleWeekWritten],Table1[ScheduleSeason],Table1[[#This Row],[ScheduleSeason]])</f>
        <v>17</v>
      </c>
      <c r="D9202" t="s">
        <v>99</v>
      </c>
      <c r="E9202" cm="1">
        <f t="array" ref="E9202">_xlfn.XLOOKUP(Table1[[#This Row],[ScheduleWeekWritten]],Table3[Game],100+Table3[Increase],Table1[[#This Row],[ScheduleWeekWritten]])</f>
        <v>102</v>
      </c>
      <c r="F9202" t="b">
        <v>1</v>
      </c>
      <c r="G9202" t="s">
        <v>158</v>
      </c>
      <c r="H9202">
        <v>6</v>
      </c>
      <c r="I9202">
        <v>15</v>
      </c>
      <c r="J9202" t="s">
        <v>140</v>
      </c>
      <c r="K9202" t="s">
        <v>159</v>
      </c>
      <c r="L9202" t="str">
        <f>_xlfn.XLOOKUP(Table1[[#This Row],[TeamFavoriteID]],Table2[team_id],Table2[team_name],_xlfn.XLOOKUP(Table1[[#This Row],[TeamFavoriteID]],Table2[team_id_pfr],Table2[team_name],"Even"))</f>
        <v>Baltimore Ravens</v>
      </c>
      <c r="M9202">
        <v>-4</v>
      </c>
      <c r="N9202">
        <f>IF(Table1[[#This Row],[TeamFavorite]]=Table1[[#This Row],[TeamHome]],Table1[[#This Row],[ScoreAway]]-Table1[[#This Row],[ScoreHome]],Table1[[#This Row],[ScoreHome]]-Table1[[#This Row],[ScoreAway]])</f>
        <v>9</v>
      </c>
      <c r="O9202">
        <f>IF(Table1[[#This Row],[SpreadActual]]&lt;Table1[[#This Row],[SpreadFavorite]],1,0)</f>
        <v>0</v>
      </c>
      <c r="P9202">
        <v>41</v>
      </c>
      <c r="Q9202" t="s">
        <v>166</v>
      </c>
      <c r="R9202" t="b">
        <v>0</v>
      </c>
    </row>
    <row r="9203" spans="1:22" x14ac:dyDescent="0.2">
      <c r="A9203" s="1">
        <v>39095</v>
      </c>
      <c r="B9203">
        <v>2006</v>
      </c>
      <c r="C9203">
        <f>_xlfn.MAXIFS(Table1[ScheduleWeekWritten],Table1[ScheduleSeason],Table1[[#This Row],[ScheduleSeason]])</f>
        <v>17</v>
      </c>
      <c r="D9203" t="s">
        <v>99</v>
      </c>
      <c r="E9203" cm="1">
        <f t="array" ref="E9203">_xlfn.XLOOKUP(Table1[[#This Row],[ScheduleWeekWritten]],Table3[Game],100+Table3[Increase],Table1[[#This Row],[ScheduleWeekWritten]])</f>
        <v>102</v>
      </c>
      <c r="F9203" t="b">
        <v>1</v>
      </c>
      <c r="G9203" t="s">
        <v>95</v>
      </c>
      <c r="H9203">
        <v>27</v>
      </c>
      <c r="I9203">
        <v>24</v>
      </c>
      <c r="J9203" t="s">
        <v>58</v>
      </c>
      <c r="K9203" t="s">
        <v>98</v>
      </c>
      <c r="L9203" t="str">
        <f>_xlfn.XLOOKUP(Table1[[#This Row],[TeamFavoriteID]],Table2[team_id],Table2[team_name],_xlfn.XLOOKUP(Table1[[#This Row],[TeamFavoriteID]],Table2[team_id_pfr],Table2[team_name],"Even"))</f>
        <v>New Orleans Saints</v>
      </c>
      <c r="M9203">
        <v>-4.5</v>
      </c>
      <c r="N9203">
        <f>IF(Table1[[#This Row],[TeamFavorite]]=Table1[[#This Row],[TeamHome]],Table1[[#This Row],[ScoreAway]]-Table1[[#This Row],[ScoreHome]],Table1[[#This Row],[ScoreHome]]-Table1[[#This Row],[ScoreAway]])</f>
        <v>-3</v>
      </c>
      <c r="O9203">
        <f>IF(Table1[[#This Row],[SpreadActual]]&lt;Table1[[#This Row],[SpreadFavorite]],1,0)</f>
        <v>0</v>
      </c>
      <c r="P9203">
        <v>48.5</v>
      </c>
      <c r="Q9203" t="s">
        <v>124</v>
      </c>
      <c r="R9203" t="b">
        <v>0</v>
      </c>
      <c r="S9203">
        <v>72</v>
      </c>
      <c r="T9203">
        <v>0</v>
      </c>
      <c r="V9203" t="s">
        <v>103</v>
      </c>
    </row>
    <row r="9204" spans="1:22" x14ac:dyDescent="0.2">
      <c r="A9204" s="1">
        <v>39096</v>
      </c>
      <c r="B9204">
        <v>2006</v>
      </c>
      <c r="C9204">
        <f>_xlfn.MAXIFS(Table1[ScheduleWeekWritten],Table1[ScheduleSeason],Table1[[#This Row],[ScheduleSeason]])</f>
        <v>17</v>
      </c>
      <c r="D9204" t="s">
        <v>99</v>
      </c>
      <c r="E9204" cm="1">
        <f t="array" ref="E9204">_xlfn.XLOOKUP(Table1[[#This Row],[ScheduleWeekWritten]],Table3[Game],100+Table3[Increase],Table1[[#This Row],[ScheduleWeekWritten]])</f>
        <v>102</v>
      </c>
      <c r="F9204" t="b">
        <v>1</v>
      </c>
      <c r="G9204" t="s">
        <v>46</v>
      </c>
      <c r="H9204">
        <v>27</v>
      </c>
      <c r="I9204">
        <v>24</v>
      </c>
      <c r="J9204" t="s">
        <v>128</v>
      </c>
      <c r="K9204" t="s">
        <v>47</v>
      </c>
      <c r="L9204" t="str">
        <f>_xlfn.XLOOKUP(Table1[[#This Row],[TeamFavoriteID]],Table2[team_id],Table2[team_name],_xlfn.XLOOKUP(Table1[[#This Row],[TeamFavoriteID]],Table2[team_id_pfr],Table2[team_name],"Even"))</f>
        <v>Chicago Bears</v>
      </c>
      <c r="M9204">
        <v>-8.5</v>
      </c>
      <c r="N9204">
        <f>IF(Table1[[#This Row],[TeamFavorite]]=Table1[[#This Row],[TeamHome]],Table1[[#This Row],[ScoreAway]]-Table1[[#This Row],[ScoreHome]],Table1[[#This Row],[ScoreHome]]-Table1[[#This Row],[ScoreAway]])</f>
        <v>-3</v>
      </c>
      <c r="O9204">
        <f>IF(Table1[[#This Row],[SpreadActual]]&lt;Table1[[#This Row],[SpreadFavorite]],1,0)</f>
        <v>0</v>
      </c>
      <c r="P9204">
        <v>37.5</v>
      </c>
      <c r="Q9204" t="s">
        <v>114</v>
      </c>
      <c r="R9204" t="b">
        <v>0</v>
      </c>
    </row>
    <row r="9205" spans="1:22" x14ac:dyDescent="0.2">
      <c r="A9205" s="1">
        <v>39096</v>
      </c>
      <c r="B9205">
        <v>2006</v>
      </c>
      <c r="C9205">
        <f>_xlfn.MAXIFS(Table1[ScheduleWeekWritten],Table1[ScheduleSeason],Table1[[#This Row],[ScheduleSeason]])</f>
        <v>17</v>
      </c>
      <c r="D9205" t="s">
        <v>99</v>
      </c>
      <c r="E9205" cm="1">
        <f t="array" ref="E9205">_xlfn.XLOOKUP(Table1[[#This Row],[ScheduleWeekWritten]],Table3[Game],100+Table3[Increase],Table1[[#This Row],[ScheduleWeekWritten]])</f>
        <v>102</v>
      </c>
      <c r="F9205" t="b">
        <v>1</v>
      </c>
      <c r="G9205" t="s">
        <v>27</v>
      </c>
      <c r="H9205">
        <v>21</v>
      </c>
      <c r="I9205">
        <v>24</v>
      </c>
      <c r="J9205" t="s">
        <v>115</v>
      </c>
      <c r="K9205" t="s">
        <v>29</v>
      </c>
      <c r="L9205" t="str">
        <f>_xlfn.XLOOKUP(Table1[[#This Row],[TeamFavoriteID]],Table2[team_id],Table2[team_name],_xlfn.XLOOKUP(Table1[[#This Row],[TeamFavoriteID]],Table2[team_id_pfr],Table2[team_name],"Even"))</f>
        <v>Los Angeles Chargers</v>
      </c>
      <c r="M9205">
        <v>-5</v>
      </c>
      <c r="N9205">
        <f>IF(Table1[[#This Row],[TeamFavorite]]=Table1[[#This Row],[TeamHome]],Table1[[#This Row],[ScoreAway]]-Table1[[#This Row],[ScoreHome]],Table1[[#This Row],[ScoreHome]]-Table1[[#This Row],[ScoreAway]])</f>
        <v>-3</v>
      </c>
      <c r="O9205">
        <f>IF(Table1[[#This Row],[SpreadActual]]&lt;Table1[[#This Row],[SpreadFavorite]],1,0)</f>
        <v>0</v>
      </c>
      <c r="P9205">
        <v>46.5</v>
      </c>
      <c r="Q9205" t="s">
        <v>94</v>
      </c>
      <c r="R9205" t="b">
        <v>0</v>
      </c>
    </row>
    <row r="9206" spans="1:22" x14ac:dyDescent="0.2">
      <c r="A9206" s="1">
        <v>39103</v>
      </c>
      <c r="B9206">
        <v>2006</v>
      </c>
      <c r="C9206">
        <f>_xlfn.MAXIFS(Table1[ScheduleWeekWritten],Table1[ScheduleSeason],Table1[[#This Row],[ScheduleSeason]])</f>
        <v>17</v>
      </c>
      <c r="D9206" t="s">
        <v>92</v>
      </c>
      <c r="E9206" cm="1">
        <f t="array" ref="E9206">_xlfn.XLOOKUP(Table1[[#This Row],[ScheduleWeekWritten]],Table3[Game],100+Table3[Increase],Table1[[#This Row],[ScheduleWeekWritten]])</f>
        <v>103</v>
      </c>
      <c r="F9206" t="b">
        <v>1</v>
      </c>
      <c r="G9206" t="s">
        <v>46</v>
      </c>
      <c r="H9206">
        <v>39</v>
      </c>
      <c r="I9206">
        <v>14</v>
      </c>
      <c r="J9206" t="s">
        <v>95</v>
      </c>
      <c r="K9206" t="s">
        <v>47</v>
      </c>
      <c r="L9206" t="str">
        <f>_xlfn.XLOOKUP(Table1[[#This Row],[TeamFavoriteID]],Table2[team_id],Table2[team_name],_xlfn.XLOOKUP(Table1[[#This Row],[TeamFavoriteID]],Table2[team_id_pfr],Table2[team_name],"Even"))</f>
        <v>Chicago Bears</v>
      </c>
      <c r="M9206">
        <v>-3</v>
      </c>
      <c r="N9206">
        <f>IF(Table1[[#This Row],[TeamFavorite]]=Table1[[#This Row],[TeamHome]],Table1[[#This Row],[ScoreAway]]-Table1[[#This Row],[ScoreHome]],Table1[[#This Row],[ScoreHome]]-Table1[[#This Row],[ScoreAway]])</f>
        <v>-25</v>
      </c>
      <c r="O9206">
        <f>IF(Table1[[#This Row],[SpreadActual]]&lt;Table1[[#This Row],[SpreadFavorite]],1,0)</f>
        <v>1</v>
      </c>
      <c r="P9206">
        <v>43</v>
      </c>
      <c r="Q9206" t="s">
        <v>114</v>
      </c>
      <c r="R9206" t="b">
        <v>0</v>
      </c>
    </row>
    <row r="9207" spans="1:22" x14ac:dyDescent="0.2">
      <c r="A9207" s="1">
        <v>39103</v>
      </c>
      <c r="B9207">
        <v>2006</v>
      </c>
      <c r="C9207">
        <f>_xlfn.MAXIFS(Table1[ScheduleWeekWritten],Table1[ScheduleSeason],Table1[[#This Row],[ScheduleSeason]])</f>
        <v>17</v>
      </c>
      <c r="D9207" t="s">
        <v>92</v>
      </c>
      <c r="E9207" cm="1">
        <f t="array" ref="E9207">_xlfn.XLOOKUP(Table1[[#This Row],[ScheduleWeekWritten]],Table3[Game],100+Table3[Increase],Table1[[#This Row],[ScheduleWeekWritten]])</f>
        <v>103</v>
      </c>
      <c r="F9207" t="b">
        <v>1</v>
      </c>
      <c r="G9207" t="s">
        <v>140</v>
      </c>
      <c r="H9207">
        <v>38</v>
      </c>
      <c r="I9207">
        <v>34</v>
      </c>
      <c r="J9207" t="s">
        <v>115</v>
      </c>
      <c r="K9207" t="s">
        <v>72</v>
      </c>
      <c r="L9207" t="str">
        <f>_xlfn.XLOOKUP(Table1[[#This Row],[TeamFavoriteID]],Table2[team_id],Table2[team_name],_xlfn.XLOOKUP(Table1[[#This Row],[TeamFavoriteID]],Table2[team_id_pfr],Table2[team_name],"Even"))</f>
        <v>Baltimore Colts</v>
      </c>
      <c r="M9207">
        <v>-3</v>
      </c>
      <c r="N9207">
        <f>IF(Table1[[#This Row],[TeamFavorite]]=Table1[[#This Row],[TeamHome]],Table1[[#This Row],[ScoreAway]]-Table1[[#This Row],[ScoreHome]],Table1[[#This Row],[ScoreHome]]-Table1[[#This Row],[ScoreAway]])</f>
        <v>4</v>
      </c>
      <c r="O9207">
        <f>IF(Table1[[#This Row],[SpreadActual]]&lt;Table1[[#This Row],[SpreadFavorite]],1,0)</f>
        <v>0</v>
      </c>
      <c r="P9207">
        <v>47</v>
      </c>
      <c r="Q9207" t="s">
        <v>141</v>
      </c>
      <c r="R9207" t="b">
        <v>0</v>
      </c>
      <c r="S9207">
        <v>72</v>
      </c>
      <c r="T9207">
        <v>0</v>
      </c>
      <c r="V9207" t="s">
        <v>103</v>
      </c>
    </row>
    <row r="9208" spans="1:22" x14ac:dyDescent="0.2">
      <c r="A9208" s="1">
        <v>39117</v>
      </c>
      <c r="B9208">
        <v>2006</v>
      </c>
      <c r="C9208">
        <f>_xlfn.MAXIFS(Table1[ScheduleWeekWritten],Table1[ScheduleSeason],Table1[[#This Row],[ScheduleSeason]])</f>
        <v>17</v>
      </c>
      <c r="D9208" t="s">
        <v>93</v>
      </c>
      <c r="E9208" cm="1">
        <f t="array" ref="E9208">_xlfn.XLOOKUP(Table1[[#This Row],[ScheduleWeekWritten]],Table3[Game],100+Table3[Increase],Table1[[#This Row],[ScheduleWeekWritten]])</f>
        <v>104</v>
      </c>
      <c r="F9208" t="b">
        <v>1</v>
      </c>
      <c r="G9208" t="s">
        <v>140</v>
      </c>
      <c r="H9208">
        <v>29</v>
      </c>
      <c r="I9208">
        <v>17</v>
      </c>
      <c r="J9208" t="s">
        <v>46</v>
      </c>
      <c r="K9208" t="s">
        <v>72</v>
      </c>
      <c r="L9208" t="str">
        <f>_xlfn.XLOOKUP(Table1[[#This Row],[TeamFavoriteID]],Table2[team_id],Table2[team_name],_xlfn.XLOOKUP(Table1[[#This Row],[TeamFavoriteID]],Table2[team_id_pfr],Table2[team_name],"Even"))</f>
        <v>Baltimore Colts</v>
      </c>
      <c r="M9208">
        <v>-7</v>
      </c>
      <c r="N9208">
        <f>IF(Table1[[#This Row],[TeamFavorite]]=Table1[[#This Row],[TeamHome]],Table1[[#This Row],[ScoreAway]]-Table1[[#This Row],[ScoreHome]],Table1[[#This Row],[ScoreHome]]-Table1[[#This Row],[ScoreAway]])</f>
        <v>12</v>
      </c>
      <c r="O9208">
        <f>IF(Table1[[#This Row],[SpreadActual]]&lt;Table1[[#This Row],[SpreadFavorite]],1,0)</f>
        <v>0</v>
      </c>
      <c r="P9208">
        <v>47</v>
      </c>
      <c r="Q9208" t="s">
        <v>188</v>
      </c>
      <c r="R9208" t="b">
        <v>1</v>
      </c>
      <c r="S9208">
        <v>67</v>
      </c>
      <c r="V9208" t="s">
        <v>2</v>
      </c>
    </row>
    <row r="9209" spans="1:22" x14ac:dyDescent="0.2">
      <c r="A9209" s="1">
        <v>39331</v>
      </c>
      <c r="B9209">
        <v>2007</v>
      </c>
      <c r="C9209">
        <f>_xlfn.MAXIFS(Table1[ScheduleWeekWritten],Table1[ScheduleSeason],Table1[[#This Row],[ScheduleSeason]])</f>
        <v>17</v>
      </c>
      <c r="D9209">
        <v>1</v>
      </c>
      <c r="E9209" cm="1">
        <f t="array" ref="E9209">_xlfn.XLOOKUP(Table1[[#This Row],[ScheduleWeekWritten]],Table3[Game],100+Table3[Increase],Table1[[#This Row],[ScheduleWeekWritten]])</f>
        <v>1</v>
      </c>
      <c r="F9209" t="b">
        <v>0</v>
      </c>
      <c r="G9209" t="s">
        <v>140</v>
      </c>
      <c r="H9209">
        <v>41</v>
      </c>
      <c r="I9209">
        <v>10</v>
      </c>
      <c r="J9209" t="s">
        <v>95</v>
      </c>
      <c r="K9209" t="s">
        <v>72</v>
      </c>
      <c r="L9209" t="str">
        <f>_xlfn.XLOOKUP(Table1[[#This Row],[TeamFavoriteID]],Table2[team_id],Table2[team_name],_xlfn.XLOOKUP(Table1[[#This Row],[TeamFavoriteID]],Table2[team_id_pfr],Table2[team_name],"Even"))</f>
        <v>Baltimore Colts</v>
      </c>
      <c r="M9209">
        <v>-5.5</v>
      </c>
      <c r="N9209">
        <f>IF(Table1[[#This Row],[TeamFavorite]]=Table1[[#This Row],[TeamHome]],Table1[[#This Row],[ScoreAway]]-Table1[[#This Row],[ScoreHome]],Table1[[#This Row],[ScoreHome]]-Table1[[#This Row],[ScoreAway]])</f>
        <v>31</v>
      </c>
      <c r="O9209">
        <f>IF(Table1[[#This Row],[SpreadActual]]&lt;Table1[[#This Row],[SpreadFavorite]],1,0)</f>
        <v>0</v>
      </c>
      <c r="P9209">
        <v>53.5</v>
      </c>
      <c r="Q9209" t="s">
        <v>141</v>
      </c>
      <c r="R9209" t="b">
        <v>0</v>
      </c>
      <c r="S9209">
        <v>72</v>
      </c>
      <c r="T9209">
        <v>0</v>
      </c>
      <c r="V9209" t="s">
        <v>103</v>
      </c>
    </row>
    <row r="9210" spans="1:22" x14ac:dyDescent="0.2">
      <c r="A9210" s="1">
        <v>39334</v>
      </c>
      <c r="B9210">
        <v>2007</v>
      </c>
      <c r="C9210">
        <f>_xlfn.MAXIFS(Table1[ScheduleWeekWritten],Table1[ScheduleSeason],Table1[[#This Row],[ScheduleSeason]])</f>
        <v>17</v>
      </c>
      <c r="D9210">
        <v>1</v>
      </c>
      <c r="E9210" cm="1">
        <f t="array" ref="E9210">_xlfn.XLOOKUP(Table1[[#This Row],[ScheduleWeekWritten]],Table3[Game],100+Table3[Increase],Table1[[#This Row],[ScheduleWeekWritten]])</f>
        <v>1</v>
      </c>
      <c r="F9210" t="b">
        <v>0</v>
      </c>
      <c r="G9210" t="s">
        <v>28</v>
      </c>
      <c r="H9210">
        <v>14</v>
      </c>
      <c r="I9210">
        <v>15</v>
      </c>
      <c r="J9210" t="s">
        <v>24</v>
      </c>
      <c r="K9210" t="s">
        <v>88</v>
      </c>
      <c r="L9210" t="str">
        <f>_xlfn.XLOOKUP(Table1[[#This Row],[TeamFavoriteID]],Table2[team_id],Table2[team_name],_xlfn.XLOOKUP(Table1[[#This Row],[TeamFavoriteID]],Table2[team_id_pfr],Table2[team_name],"Even"))</f>
        <v>Denver Broncos</v>
      </c>
      <c r="M9210">
        <v>-3</v>
      </c>
      <c r="N9210">
        <f>IF(Table1[[#This Row],[TeamFavorite]]=Table1[[#This Row],[TeamHome]],Table1[[#This Row],[ScoreAway]]-Table1[[#This Row],[ScoreHome]],Table1[[#This Row],[ScoreHome]]-Table1[[#This Row],[ScoreAway]])</f>
        <v>-1</v>
      </c>
      <c r="O9210">
        <f>IF(Table1[[#This Row],[SpreadActual]]&lt;Table1[[#This Row],[SpreadFavorite]],1,0)</f>
        <v>0</v>
      </c>
      <c r="P9210">
        <v>37</v>
      </c>
      <c r="Q9210" t="s">
        <v>123</v>
      </c>
      <c r="R9210" t="b">
        <v>0</v>
      </c>
      <c r="S9210">
        <v>67</v>
      </c>
      <c r="T9210">
        <v>9</v>
      </c>
      <c r="U9210">
        <v>80</v>
      </c>
    </row>
    <row r="9211" spans="1:22" x14ac:dyDescent="0.2">
      <c r="A9211" s="1">
        <v>39334</v>
      </c>
      <c r="B9211">
        <v>2007</v>
      </c>
      <c r="C9211">
        <f>_xlfn.MAXIFS(Table1[ScheduleWeekWritten],Table1[ScheduleSeason],Table1[[#This Row],[ScheduleSeason]])</f>
        <v>17</v>
      </c>
      <c r="D9211">
        <v>1</v>
      </c>
      <c r="E9211" cm="1">
        <f t="array" ref="E9211">_xlfn.XLOOKUP(Table1[[#This Row],[ScheduleWeekWritten]],Table3[Game],100+Table3[Increase],Table1[[#This Row],[ScheduleWeekWritten]])</f>
        <v>1</v>
      </c>
      <c r="F9211" t="b">
        <v>0</v>
      </c>
      <c r="G9211" t="s">
        <v>62</v>
      </c>
      <c r="H9211">
        <v>7</v>
      </c>
      <c r="I9211">
        <v>34</v>
      </c>
      <c r="J9211" t="s">
        <v>49</v>
      </c>
      <c r="K9211" t="s">
        <v>51</v>
      </c>
      <c r="L9211" t="str">
        <f>_xlfn.XLOOKUP(Table1[[#This Row],[TeamFavoriteID]],Table2[team_id],Table2[team_name],_xlfn.XLOOKUP(Table1[[#This Row],[TeamFavoriteID]],Table2[team_id_pfr],Table2[team_name],"Even"))</f>
        <v>Pittsburgh Steelers</v>
      </c>
      <c r="M9211">
        <v>-4.5</v>
      </c>
      <c r="N9211">
        <f>IF(Table1[[#This Row],[TeamFavorite]]=Table1[[#This Row],[TeamHome]],Table1[[#This Row],[ScoreAway]]-Table1[[#This Row],[ScoreHome]],Table1[[#This Row],[ScoreHome]]-Table1[[#This Row],[ScoreAway]])</f>
        <v>-27</v>
      </c>
      <c r="O9211">
        <f>IF(Table1[[#This Row],[SpreadActual]]&lt;Table1[[#This Row],[SpreadFavorite]],1,0)</f>
        <v>1</v>
      </c>
      <c r="P9211">
        <v>36.5</v>
      </c>
      <c r="Q9211" t="s">
        <v>170</v>
      </c>
      <c r="R9211" t="b">
        <v>0</v>
      </c>
      <c r="S9211">
        <v>71</v>
      </c>
      <c r="T9211">
        <v>8</v>
      </c>
      <c r="U9211">
        <v>83</v>
      </c>
    </row>
    <row r="9212" spans="1:22" x14ac:dyDescent="0.2">
      <c r="A9212" s="1">
        <v>39334</v>
      </c>
      <c r="B9212">
        <v>2007</v>
      </c>
      <c r="C9212">
        <f>_xlfn.MAXIFS(Table1[ScheduleWeekWritten],Table1[ScheduleSeason],Table1[[#This Row],[ScheduleSeason]])</f>
        <v>17</v>
      </c>
      <c r="D9212">
        <v>1</v>
      </c>
      <c r="E9212" cm="1">
        <f t="array" ref="E9212">_xlfn.XLOOKUP(Table1[[#This Row],[ScheduleWeekWritten]],Table3[Game],100+Table3[Increase],Table1[[#This Row],[ScheduleWeekWritten]])</f>
        <v>1</v>
      </c>
      <c r="F9212" t="b">
        <v>0</v>
      </c>
      <c r="G9212" t="s">
        <v>67</v>
      </c>
      <c r="H9212">
        <v>45</v>
      </c>
      <c r="I9212">
        <v>35</v>
      </c>
      <c r="J9212" t="s">
        <v>50</v>
      </c>
      <c r="K9212" t="s">
        <v>68</v>
      </c>
      <c r="L9212" t="str">
        <f>_xlfn.XLOOKUP(Table1[[#This Row],[TeamFavoriteID]],Table2[team_id],Table2[team_name],_xlfn.XLOOKUP(Table1[[#This Row],[TeamFavoriteID]],Table2[team_id_pfr],Table2[team_name],"Even"))</f>
        <v>Dallas Cowboys</v>
      </c>
      <c r="M9212">
        <v>-6.5</v>
      </c>
      <c r="N9212">
        <f>IF(Table1[[#This Row],[TeamFavorite]]=Table1[[#This Row],[TeamHome]],Table1[[#This Row],[ScoreAway]]-Table1[[#This Row],[ScoreHome]],Table1[[#This Row],[ScoreHome]]-Table1[[#This Row],[ScoreAway]])</f>
        <v>-10</v>
      </c>
      <c r="O9212">
        <f>IF(Table1[[#This Row],[SpreadActual]]&lt;Table1[[#This Row],[SpreadFavorite]],1,0)</f>
        <v>1</v>
      </c>
      <c r="P9212">
        <v>44.5</v>
      </c>
      <c r="Q9212" t="s">
        <v>119</v>
      </c>
      <c r="R9212" t="b">
        <v>0</v>
      </c>
      <c r="S9212">
        <v>85</v>
      </c>
      <c r="T9212">
        <v>10</v>
      </c>
      <c r="U9212">
        <v>66</v>
      </c>
    </row>
    <row r="9213" spans="1:22" x14ac:dyDescent="0.2">
      <c r="A9213" s="1">
        <v>39334</v>
      </c>
      <c r="B9213">
        <v>2007</v>
      </c>
      <c r="C9213">
        <f>_xlfn.MAXIFS(Table1[ScheduleWeekWritten],Table1[ScheduleSeason],Table1[[#This Row],[ScheduleSeason]])</f>
        <v>17</v>
      </c>
      <c r="D9213">
        <v>1</v>
      </c>
      <c r="E9213" cm="1">
        <f t="array" ref="E9213">_xlfn.XLOOKUP(Table1[[#This Row],[ScheduleWeekWritten]],Table3[Game],100+Table3[Increase],Table1[[#This Row],[ScheduleWeekWritten]])</f>
        <v>1</v>
      </c>
      <c r="F9213" t="b">
        <v>0</v>
      </c>
      <c r="G9213" t="s">
        <v>33</v>
      </c>
      <c r="H9213">
        <v>16</v>
      </c>
      <c r="I9213">
        <v>13</v>
      </c>
      <c r="J9213" t="s">
        <v>58</v>
      </c>
      <c r="K9213" t="s">
        <v>77</v>
      </c>
      <c r="L9213" t="str">
        <f>_xlfn.XLOOKUP(Table1[[#This Row],[TeamFavoriteID]],Table2[team_id],Table2[team_name],_xlfn.XLOOKUP(Table1[[#This Row],[TeamFavoriteID]],Table2[team_id_pfr],Table2[team_name],"Even"))</f>
        <v>Philadelphia Eagles</v>
      </c>
      <c r="M9213">
        <v>-3</v>
      </c>
      <c r="N9213">
        <f>IF(Table1[[#This Row],[TeamFavorite]]=Table1[[#This Row],[TeamHome]],Table1[[#This Row],[ScoreAway]]-Table1[[#This Row],[ScoreHome]],Table1[[#This Row],[ScoreHome]]-Table1[[#This Row],[ScoreAway]])</f>
        <v>3</v>
      </c>
      <c r="O9213">
        <f>IF(Table1[[#This Row],[SpreadActual]]&lt;Table1[[#This Row],[SpreadFavorite]],1,0)</f>
        <v>0</v>
      </c>
      <c r="P9213">
        <v>42.5</v>
      </c>
      <c r="Q9213" t="s">
        <v>82</v>
      </c>
      <c r="R9213" t="b">
        <v>0</v>
      </c>
      <c r="S9213">
        <v>63</v>
      </c>
      <c r="T9213">
        <v>8</v>
      </c>
      <c r="U9213">
        <v>78</v>
      </c>
    </row>
    <row r="9214" spans="1:22" x14ac:dyDescent="0.2">
      <c r="A9214" s="1">
        <v>39334</v>
      </c>
      <c r="B9214">
        <v>2007</v>
      </c>
      <c r="C9214">
        <f>_xlfn.MAXIFS(Table1[ScheduleWeekWritten],Table1[ScheduleSeason],Table1[[#This Row],[ScheduleSeason]])</f>
        <v>17</v>
      </c>
      <c r="D9214">
        <v>1</v>
      </c>
      <c r="E9214" cm="1">
        <f t="array" ref="E9214">_xlfn.XLOOKUP(Table1[[#This Row],[ScheduleWeekWritten]],Table3[Game],100+Table3[Increase],Table1[[#This Row],[ScheduleWeekWritten]])</f>
        <v>1</v>
      </c>
      <c r="F9214" t="b">
        <v>0</v>
      </c>
      <c r="G9214" t="s">
        <v>177</v>
      </c>
      <c r="H9214">
        <v>20</v>
      </c>
      <c r="I9214">
        <v>3</v>
      </c>
      <c r="J9214" t="s">
        <v>42</v>
      </c>
      <c r="K9214" t="s">
        <v>182</v>
      </c>
      <c r="L9214" t="str">
        <f>_xlfn.XLOOKUP(Table1[[#This Row],[TeamFavoriteID]],Table2[team_id],Table2[team_name],_xlfn.XLOOKUP(Table1[[#This Row],[TeamFavoriteID]],Table2[team_id_pfr],Table2[team_name],"Even"))</f>
        <v>Houston Texans</v>
      </c>
      <c r="M9214">
        <v>-3</v>
      </c>
      <c r="N9214">
        <f>IF(Table1[[#This Row],[TeamFavorite]]=Table1[[#This Row],[TeamHome]],Table1[[#This Row],[ScoreAway]]-Table1[[#This Row],[ScoreHome]],Table1[[#This Row],[ScoreHome]]-Table1[[#This Row],[ScoreAway]])</f>
        <v>-17</v>
      </c>
      <c r="O9214">
        <f>IF(Table1[[#This Row],[SpreadActual]]&lt;Table1[[#This Row],[SpreadFavorite]],1,0)</f>
        <v>1</v>
      </c>
      <c r="P9214">
        <v>38</v>
      </c>
      <c r="Q9214" t="s">
        <v>178</v>
      </c>
      <c r="R9214" t="b">
        <v>0</v>
      </c>
      <c r="S9214">
        <v>72</v>
      </c>
      <c r="T9214">
        <v>0</v>
      </c>
      <c r="V9214" t="s">
        <v>103</v>
      </c>
    </row>
    <row r="9215" spans="1:22" x14ac:dyDescent="0.2">
      <c r="A9215" s="1">
        <v>39334</v>
      </c>
      <c r="B9215">
        <v>2007</v>
      </c>
      <c r="C9215">
        <f>_xlfn.MAXIFS(Table1[ScheduleWeekWritten],Table1[ScheduleSeason],Table1[[#This Row],[ScheduleSeason]])</f>
        <v>17</v>
      </c>
      <c r="D9215">
        <v>1</v>
      </c>
      <c r="E9215" cm="1">
        <f t="array" ref="E9215">_xlfn.XLOOKUP(Table1[[#This Row],[ScheduleWeekWritten]],Table3[Game],100+Table3[Increase],Table1[[#This Row],[ScheduleWeekWritten]])</f>
        <v>1</v>
      </c>
      <c r="F9215" t="b">
        <v>0</v>
      </c>
      <c r="G9215" t="s">
        <v>154</v>
      </c>
      <c r="H9215">
        <v>10</v>
      </c>
      <c r="I9215">
        <v>13</v>
      </c>
      <c r="J9215" t="s">
        <v>171</v>
      </c>
      <c r="K9215" t="s">
        <v>161</v>
      </c>
      <c r="L9215" t="str">
        <f>_xlfn.XLOOKUP(Table1[[#This Row],[TeamFavoriteID]],Table2[team_id],Table2[team_name],_xlfn.XLOOKUP(Table1[[#This Row],[TeamFavoriteID]],Table2[team_id_pfr],Table2[team_name],"Even"))</f>
        <v>Jacksonville Jaguars</v>
      </c>
      <c r="M9215">
        <v>-7</v>
      </c>
      <c r="N9215">
        <f>IF(Table1[[#This Row],[TeamFavorite]]=Table1[[#This Row],[TeamHome]],Table1[[#This Row],[ScoreAway]]-Table1[[#This Row],[ScoreHome]],Table1[[#This Row],[ScoreHome]]-Table1[[#This Row],[ScoreAway]])</f>
        <v>3</v>
      </c>
      <c r="O9215">
        <f>IF(Table1[[#This Row],[SpreadActual]]&lt;Table1[[#This Row],[SpreadFavorite]],1,0)</f>
        <v>0</v>
      </c>
      <c r="P9215">
        <v>38</v>
      </c>
      <c r="Q9215" t="s">
        <v>155</v>
      </c>
      <c r="R9215" t="b">
        <v>0</v>
      </c>
      <c r="S9215">
        <v>80</v>
      </c>
      <c r="T9215">
        <v>7</v>
      </c>
      <c r="U9215">
        <v>67</v>
      </c>
    </row>
    <row r="9216" spans="1:22" x14ac:dyDescent="0.2">
      <c r="A9216" s="1">
        <v>39334</v>
      </c>
      <c r="B9216">
        <v>2007</v>
      </c>
      <c r="C9216">
        <f>_xlfn.MAXIFS(Table1[ScheduleWeekWritten],Table1[ScheduleSeason],Table1[[#This Row],[ScheduleSeason]])</f>
        <v>17</v>
      </c>
      <c r="D9216">
        <v>1</v>
      </c>
      <c r="E9216" cm="1">
        <f t="array" ref="E9216">_xlfn.XLOOKUP(Table1[[#This Row],[ScheduleWeekWritten]],Table3[Game],100+Table3[Increase],Table1[[#This Row],[ScheduleWeekWritten]])</f>
        <v>1</v>
      </c>
      <c r="F9216" t="b">
        <v>0</v>
      </c>
      <c r="G9216" t="s">
        <v>54</v>
      </c>
      <c r="H9216">
        <v>24</v>
      </c>
      <c r="I9216">
        <v>3</v>
      </c>
      <c r="J9216" t="s">
        <v>38</v>
      </c>
      <c r="K9216" t="s">
        <v>55</v>
      </c>
      <c r="L9216" t="str">
        <f>_xlfn.XLOOKUP(Table1[[#This Row],[TeamFavoriteID]],Table2[team_id],Table2[team_name],_xlfn.XLOOKUP(Table1[[#This Row],[TeamFavoriteID]],Table2[team_id_pfr],Table2[team_name],"Even"))</f>
        <v>Minnesota Vikings</v>
      </c>
      <c r="M9216">
        <v>-3</v>
      </c>
      <c r="N9216">
        <f>IF(Table1[[#This Row],[TeamFavorite]]=Table1[[#This Row],[TeamHome]],Table1[[#This Row],[ScoreAway]]-Table1[[#This Row],[ScoreHome]],Table1[[#This Row],[ScoreHome]]-Table1[[#This Row],[ScoreAway]])</f>
        <v>-21</v>
      </c>
      <c r="O9216">
        <f>IF(Table1[[#This Row],[SpreadActual]]&lt;Table1[[#This Row],[SpreadFavorite]],1,0)</f>
        <v>1</v>
      </c>
      <c r="P9216">
        <v>35.5</v>
      </c>
      <c r="Q9216" t="s">
        <v>137</v>
      </c>
      <c r="R9216" t="b">
        <v>0</v>
      </c>
      <c r="S9216">
        <v>72</v>
      </c>
      <c r="T9216">
        <v>0</v>
      </c>
      <c r="V9216" t="s">
        <v>103</v>
      </c>
    </row>
    <row r="9217" spans="1:22" x14ac:dyDescent="0.2">
      <c r="A9217" s="1">
        <v>39334</v>
      </c>
      <c r="B9217">
        <v>2007</v>
      </c>
      <c r="C9217">
        <f>_xlfn.MAXIFS(Table1[ScheduleWeekWritten],Table1[ScheduleSeason],Table1[[#This Row],[ScheduleSeason]])</f>
        <v>17</v>
      </c>
      <c r="D9217">
        <v>1</v>
      </c>
      <c r="E9217" cm="1">
        <f t="array" ref="E9217">_xlfn.XLOOKUP(Table1[[#This Row],[ScheduleWeekWritten]],Table3[Game],100+Table3[Increase],Table1[[#This Row],[ScheduleWeekWritten]])</f>
        <v>1</v>
      </c>
      <c r="F9217" t="b">
        <v>0</v>
      </c>
      <c r="G9217" t="s">
        <v>31</v>
      </c>
      <c r="H9217">
        <v>14</v>
      </c>
      <c r="I9217">
        <v>38</v>
      </c>
      <c r="J9217" t="s">
        <v>115</v>
      </c>
      <c r="K9217" t="s">
        <v>70</v>
      </c>
      <c r="L9217" t="str">
        <f>_xlfn.XLOOKUP(Table1[[#This Row],[TeamFavoriteID]],Table2[team_id],Table2[team_name],_xlfn.XLOOKUP(Table1[[#This Row],[TeamFavoriteID]],Table2[team_id_pfr],Table2[team_name],"Even"))</f>
        <v>Boston Patriots</v>
      </c>
      <c r="M9217">
        <v>-6.5</v>
      </c>
      <c r="N9217">
        <f>IF(Table1[[#This Row],[TeamFavorite]]=Table1[[#This Row],[TeamHome]],Table1[[#This Row],[ScoreAway]]-Table1[[#This Row],[ScoreHome]],Table1[[#This Row],[ScoreHome]]-Table1[[#This Row],[ScoreAway]])</f>
        <v>-24</v>
      </c>
      <c r="O9217">
        <f>IF(Table1[[#This Row],[SpreadActual]]&lt;Table1[[#This Row],[SpreadFavorite]],1,0)</f>
        <v>1</v>
      </c>
      <c r="P9217">
        <v>41</v>
      </c>
      <c r="Q9217" t="s">
        <v>126</v>
      </c>
      <c r="R9217" t="b">
        <v>0</v>
      </c>
      <c r="S9217">
        <v>79</v>
      </c>
      <c r="T9217">
        <v>11</v>
      </c>
      <c r="U9217">
        <v>60</v>
      </c>
    </row>
    <row r="9218" spans="1:22" x14ac:dyDescent="0.2">
      <c r="A9218" s="1">
        <v>39334</v>
      </c>
      <c r="B9218">
        <v>2007</v>
      </c>
      <c r="C9218">
        <f>_xlfn.MAXIFS(Table1[ScheduleWeekWritten],Table1[ScheduleSeason],Table1[[#This Row],[ScheduleSeason]])</f>
        <v>17</v>
      </c>
      <c r="D9218">
        <v>1</v>
      </c>
      <c r="E9218" cm="1">
        <f t="array" ref="E9218">_xlfn.XLOOKUP(Table1[[#This Row],[ScheduleWeekWritten]],Table3[Game],100+Table3[Increase],Table1[[#This Row],[ScheduleWeekWritten]])</f>
        <v>1</v>
      </c>
      <c r="F9218" t="b">
        <v>0</v>
      </c>
      <c r="G9218" t="s">
        <v>20</v>
      </c>
      <c r="H9218">
        <v>21</v>
      </c>
      <c r="I9218">
        <v>36</v>
      </c>
      <c r="J9218" t="s">
        <v>45</v>
      </c>
      <c r="K9218" t="s">
        <v>21</v>
      </c>
      <c r="L9218" t="str">
        <f>_xlfn.XLOOKUP(Table1[[#This Row],[TeamFavoriteID]],Table2[team_id],Table2[team_name],_xlfn.XLOOKUP(Table1[[#This Row],[TeamFavoriteID]],Table2[team_id_pfr],Table2[team_name],"Even"))</f>
        <v>Las Vegas Raiders</v>
      </c>
      <c r="M9218">
        <v>-2.5</v>
      </c>
      <c r="N9218">
        <f>IF(Table1[[#This Row],[TeamFavorite]]=Table1[[#This Row],[TeamHome]],Table1[[#This Row],[ScoreAway]]-Table1[[#This Row],[ScoreHome]],Table1[[#This Row],[ScoreHome]]-Table1[[#This Row],[ScoreAway]])</f>
        <v>-15</v>
      </c>
      <c r="O9218">
        <f>IF(Table1[[#This Row],[SpreadActual]]&lt;Table1[[#This Row],[SpreadFavorite]],1,0)</f>
        <v>1</v>
      </c>
      <c r="P9218">
        <v>39.5</v>
      </c>
      <c r="Q9218" t="s">
        <v>76</v>
      </c>
      <c r="R9218" t="b">
        <v>0</v>
      </c>
      <c r="S9218">
        <v>62</v>
      </c>
      <c r="T9218">
        <v>12</v>
      </c>
      <c r="U9218">
        <v>76</v>
      </c>
    </row>
    <row r="9219" spans="1:22" x14ac:dyDescent="0.2">
      <c r="A9219" s="1">
        <v>39334</v>
      </c>
      <c r="B9219">
        <v>2007</v>
      </c>
      <c r="C9219">
        <f>_xlfn.MAXIFS(Table1[ScheduleWeekWritten],Table1[ScheduleSeason],Table1[[#This Row],[ScheduleSeason]])</f>
        <v>17</v>
      </c>
      <c r="D9219">
        <v>1</v>
      </c>
      <c r="E9219" cm="1">
        <f t="array" ref="E9219">_xlfn.XLOOKUP(Table1[[#This Row],[ScheduleWeekWritten]],Table3[Game],100+Table3[Increase],Table1[[#This Row],[ScheduleWeekWritten]])</f>
        <v>1</v>
      </c>
      <c r="F9219" t="b">
        <v>0</v>
      </c>
      <c r="G9219" t="s">
        <v>27</v>
      </c>
      <c r="H9219">
        <v>14</v>
      </c>
      <c r="I9219">
        <v>3</v>
      </c>
      <c r="J9219" t="s">
        <v>46</v>
      </c>
      <c r="K9219" t="s">
        <v>29</v>
      </c>
      <c r="L9219" t="str">
        <f>_xlfn.XLOOKUP(Table1[[#This Row],[TeamFavoriteID]],Table2[team_id],Table2[team_name],_xlfn.XLOOKUP(Table1[[#This Row],[TeamFavoriteID]],Table2[team_id_pfr],Table2[team_name],"Even"))</f>
        <v>Los Angeles Chargers</v>
      </c>
      <c r="M9219">
        <v>-6</v>
      </c>
      <c r="N9219">
        <f>IF(Table1[[#This Row],[TeamFavorite]]=Table1[[#This Row],[TeamHome]],Table1[[#This Row],[ScoreAway]]-Table1[[#This Row],[ScoreHome]],Table1[[#This Row],[ScoreHome]]-Table1[[#This Row],[ScoreAway]])</f>
        <v>11</v>
      </c>
      <c r="O9219">
        <f>IF(Table1[[#This Row],[SpreadActual]]&lt;Table1[[#This Row],[SpreadFavorite]],1,0)</f>
        <v>0</v>
      </c>
      <c r="P9219">
        <v>42.5</v>
      </c>
      <c r="Q9219" t="s">
        <v>94</v>
      </c>
      <c r="R9219" t="b">
        <v>0</v>
      </c>
      <c r="S9219">
        <v>69</v>
      </c>
      <c r="T9219">
        <v>9</v>
      </c>
      <c r="U9219">
        <v>68</v>
      </c>
    </row>
    <row r="9220" spans="1:22" x14ac:dyDescent="0.2">
      <c r="A9220" s="1">
        <v>39334</v>
      </c>
      <c r="B9220">
        <v>2007</v>
      </c>
      <c r="C9220">
        <f>_xlfn.MAXIFS(Table1[ScheduleWeekWritten],Table1[ScheduleSeason],Table1[[#This Row],[ScheduleSeason]])</f>
        <v>17</v>
      </c>
      <c r="D9220">
        <v>1</v>
      </c>
      <c r="E9220" cm="1">
        <f t="array" ref="E9220">_xlfn.XLOOKUP(Table1[[#This Row],[ScheduleWeekWritten]],Table3[Game],100+Table3[Increase],Table1[[#This Row],[ScheduleWeekWritten]])</f>
        <v>1</v>
      </c>
      <c r="F9220" t="b">
        <v>0</v>
      </c>
      <c r="G9220" t="s">
        <v>128</v>
      </c>
      <c r="H9220">
        <v>20</v>
      </c>
      <c r="I9220">
        <v>6</v>
      </c>
      <c r="J9220" t="s">
        <v>127</v>
      </c>
      <c r="K9220" t="s">
        <v>132</v>
      </c>
      <c r="L9220" t="str">
        <f>_xlfn.XLOOKUP(Table1[[#This Row],[TeamFavoriteID]],Table2[team_id],Table2[team_name],_xlfn.XLOOKUP(Table1[[#This Row],[TeamFavoriteID]],Table2[team_id_pfr],Table2[team_name],"Even"))</f>
        <v>Seattle Seahawks</v>
      </c>
      <c r="M9220">
        <v>-6</v>
      </c>
      <c r="N9220">
        <f>IF(Table1[[#This Row],[TeamFavorite]]=Table1[[#This Row],[TeamHome]],Table1[[#This Row],[ScoreAway]]-Table1[[#This Row],[ScoreHome]],Table1[[#This Row],[ScoreHome]]-Table1[[#This Row],[ScoreAway]])</f>
        <v>-14</v>
      </c>
      <c r="O9220">
        <f>IF(Table1[[#This Row],[SpreadActual]]&lt;Table1[[#This Row],[SpreadFavorite]],1,0)</f>
        <v>1</v>
      </c>
      <c r="P9220">
        <v>41</v>
      </c>
      <c r="Q9220" t="s">
        <v>180</v>
      </c>
      <c r="R9220" t="b">
        <v>0</v>
      </c>
      <c r="S9220">
        <v>64</v>
      </c>
      <c r="T9220">
        <v>14</v>
      </c>
      <c r="U9220">
        <v>57</v>
      </c>
    </row>
    <row r="9221" spans="1:22" x14ac:dyDescent="0.2">
      <c r="A9221" s="1">
        <v>39334</v>
      </c>
      <c r="B9221">
        <v>2007</v>
      </c>
      <c r="C9221">
        <f>_xlfn.MAXIFS(Table1[ScheduleWeekWritten],Table1[ScheduleSeason],Table1[[#This Row],[ScheduleSeason]])</f>
        <v>17</v>
      </c>
      <c r="D9221">
        <v>1</v>
      </c>
      <c r="E9221" cm="1">
        <f t="array" ref="E9221">_xlfn.XLOOKUP(Table1[[#This Row],[ScheduleWeekWritten]],Table3[Game],100+Table3[Increase],Table1[[#This Row],[ScheduleWeekWritten]])</f>
        <v>1</v>
      </c>
      <c r="F9221" t="b">
        <v>0</v>
      </c>
      <c r="G9221" t="s">
        <v>153</v>
      </c>
      <c r="H9221">
        <v>13</v>
      </c>
      <c r="I9221">
        <v>27</v>
      </c>
      <c r="J9221" t="s">
        <v>152</v>
      </c>
      <c r="K9221" t="s">
        <v>40</v>
      </c>
      <c r="L9221" t="str">
        <f>_xlfn.XLOOKUP(Table1[[#This Row],[TeamFavoriteID]],Table2[team_id],Table2[team_name],_xlfn.XLOOKUP(Table1[[#This Row],[TeamFavoriteID]],Table2[team_id_pfr],Table2[team_name],"Even"))</f>
        <v>Los Angeles Rams</v>
      </c>
      <c r="M9221">
        <v>-1</v>
      </c>
      <c r="N9221">
        <f>IF(Table1[[#This Row],[TeamFavorite]]=Table1[[#This Row],[TeamHome]],Table1[[#This Row],[ScoreAway]]-Table1[[#This Row],[ScoreHome]],Table1[[#This Row],[ScoreHome]]-Table1[[#This Row],[ScoreAway]])</f>
        <v>-14</v>
      </c>
      <c r="O9221">
        <f>IF(Table1[[#This Row],[SpreadActual]]&lt;Table1[[#This Row],[SpreadFavorite]],1,0)</f>
        <v>1</v>
      </c>
      <c r="P9221">
        <v>43</v>
      </c>
      <c r="Q9221" t="s">
        <v>157</v>
      </c>
      <c r="R9221" t="b">
        <v>0</v>
      </c>
      <c r="S9221">
        <v>72</v>
      </c>
      <c r="T9221">
        <v>0</v>
      </c>
      <c r="V9221" t="s">
        <v>103</v>
      </c>
    </row>
    <row r="9222" spans="1:22" x14ac:dyDescent="0.2">
      <c r="A9222" s="1">
        <v>39334</v>
      </c>
      <c r="B9222">
        <v>2007</v>
      </c>
      <c r="C9222">
        <f>_xlfn.MAXIFS(Table1[ScheduleWeekWritten],Table1[ScheduleSeason],Table1[[#This Row],[ScheduleSeason]])</f>
        <v>17</v>
      </c>
      <c r="D9222">
        <v>1</v>
      </c>
      <c r="E9222" cm="1">
        <f t="array" ref="E9222">_xlfn.XLOOKUP(Table1[[#This Row],[ScheduleWeekWritten]],Table3[Game],100+Table3[Increase],Table1[[#This Row],[ScheduleWeekWritten]])</f>
        <v>1</v>
      </c>
      <c r="F9222" t="b">
        <v>0</v>
      </c>
      <c r="G9222" t="s">
        <v>61</v>
      </c>
      <c r="H9222">
        <v>16</v>
      </c>
      <c r="I9222">
        <v>13</v>
      </c>
      <c r="J9222" t="s">
        <v>19</v>
      </c>
      <c r="K9222" t="s">
        <v>85</v>
      </c>
      <c r="L9222" t="str">
        <f>_xlfn.XLOOKUP(Table1[[#This Row],[TeamFavoriteID]],Table2[team_id],Table2[team_name],_xlfn.XLOOKUP(Table1[[#This Row],[TeamFavoriteID]],Table2[team_id_pfr],Table2[team_name],"Even"))</f>
        <v>Washington Commanders</v>
      </c>
      <c r="M9222">
        <v>-3</v>
      </c>
      <c r="N9222">
        <f>IF(Table1[[#This Row],[TeamFavorite]]=Table1[[#This Row],[TeamHome]],Table1[[#This Row],[ScoreAway]]-Table1[[#This Row],[ScoreHome]],Table1[[#This Row],[ScoreHome]]-Table1[[#This Row],[ScoreAway]])</f>
        <v>3</v>
      </c>
      <c r="O9222">
        <f>IF(Table1[[#This Row],[SpreadActual]]&lt;Table1[[#This Row],[SpreadFavorite]],1,0)</f>
        <v>0</v>
      </c>
      <c r="P9222">
        <v>34.5</v>
      </c>
      <c r="Q9222" t="s">
        <v>165</v>
      </c>
      <c r="R9222" t="b">
        <v>0</v>
      </c>
      <c r="S9222">
        <v>77</v>
      </c>
      <c r="T9222">
        <v>8</v>
      </c>
      <c r="U9222">
        <v>69</v>
      </c>
    </row>
    <row r="9223" spans="1:22" x14ac:dyDescent="0.2">
      <c r="A9223" s="1">
        <v>39335</v>
      </c>
      <c r="B9223">
        <v>2007</v>
      </c>
      <c r="C9223">
        <f>_xlfn.MAXIFS(Table1[ScheduleWeekWritten],Table1[ScheduleSeason],Table1[[#This Row],[ScheduleSeason]])</f>
        <v>17</v>
      </c>
      <c r="D9223">
        <v>1</v>
      </c>
      <c r="E9223" cm="1">
        <f t="array" ref="E9223">_xlfn.XLOOKUP(Table1[[#This Row],[ScheduleWeekWritten]],Table3[Game],100+Table3[Increase],Table1[[#This Row],[ScheduleWeekWritten]])</f>
        <v>1</v>
      </c>
      <c r="F9223" t="b">
        <v>0</v>
      </c>
      <c r="G9223" t="s">
        <v>101</v>
      </c>
      <c r="H9223">
        <v>27</v>
      </c>
      <c r="I9223">
        <v>20</v>
      </c>
      <c r="J9223" t="s">
        <v>158</v>
      </c>
      <c r="K9223" t="s">
        <v>104</v>
      </c>
      <c r="L9223" t="str">
        <f>_xlfn.XLOOKUP(Table1[[#This Row],[TeamFavoriteID]],Table2[team_id],Table2[team_name],_xlfn.XLOOKUP(Table1[[#This Row],[TeamFavoriteID]],Table2[team_id_pfr],Table2[team_name],"Even"))</f>
        <v>Cincinnati Bengals</v>
      </c>
      <c r="M9223">
        <v>-2.5</v>
      </c>
      <c r="N9223">
        <f>IF(Table1[[#This Row],[TeamFavorite]]=Table1[[#This Row],[TeamHome]],Table1[[#This Row],[ScoreAway]]-Table1[[#This Row],[ScoreHome]],Table1[[#This Row],[ScoreHome]]-Table1[[#This Row],[ScoreAway]])</f>
        <v>-7</v>
      </c>
      <c r="O9223">
        <f>IF(Table1[[#This Row],[SpreadActual]]&lt;Table1[[#This Row],[SpreadFavorite]],1,0)</f>
        <v>1</v>
      </c>
      <c r="P9223">
        <v>40</v>
      </c>
      <c r="Q9223" t="s">
        <v>173</v>
      </c>
      <c r="R9223" t="b">
        <v>0</v>
      </c>
      <c r="S9223">
        <v>76</v>
      </c>
      <c r="T9223">
        <v>8</v>
      </c>
      <c r="U9223">
        <v>71</v>
      </c>
    </row>
    <row r="9224" spans="1:22" x14ac:dyDescent="0.2">
      <c r="A9224" s="1">
        <v>39335</v>
      </c>
      <c r="B9224">
        <v>2007</v>
      </c>
      <c r="C9224">
        <f>_xlfn.MAXIFS(Table1[ScheduleWeekWritten],Table1[ScheduleSeason],Table1[[#This Row],[ScheduleSeason]])</f>
        <v>17</v>
      </c>
      <c r="D9224">
        <v>1</v>
      </c>
      <c r="E9224" cm="1">
        <f t="array" ref="E9224">_xlfn.XLOOKUP(Table1[[#This Row],[ScheduleWeekWritten]],Table3[Game],100+Table3[Increase],Table1[[#This Row],[ScheduleWeekWritten]])</f>
        <v>1</v>
      </c>
      <c r="F9224" t="b">
        <v>0</v>
      </c>
      <c r="G9224" t="s">
        <v>53</v>
      </c>
      <c r="H9224">
        <v>20</v>
      </c>
      <c r="I9224">
        <v>17</v>
      </c>
      <c r="J9224" t="s">
        <v>149</v>
      </c>
      <c r="K9224" t="s">
        <v>87</v>
      </c>
      <c r="L9224" t="str">
        <f>_xlfn.XLOOKUP(Table1[[#This Row],[TeamFavoriteID]],Table2[team_id],Table2[team_name],_xlfn.XLOOKUP(Table1[[#This Row],[TeamFavoriteID]],Table2[team_id_pfr],Table2[team_name],"Even"))</f>
        <v>San Francisco 49ers</v>
      </c>
      <c r="M9224">
        <v>-3</v>
      </c>
      <c r="N9224">
        <f>IF(Table1[[#This Row],[TeamFavorite]]=Table1[[#This Row],[TeamHome]],Table1[[#This Row],[ScoreAway]]-Table1[[#This Row],[ScoreHome]],Table1[[#This Row],[ScoreHome]]-Table1[[#This Row],[ScoreAway]])</f>
        <v>-3</v>
      </c>
      <c r="O9224">
        <f>IF(Table1[[#This Row],[SpreadActual]]&lt;Table1[[#This Row],[SpreadFavorite]],1,0)</f>
        <v>0</v>
      </c>
      <c r="P9224">
        <v>46.5</v>
      </c>
      <c r="Q9224" t="s">
        <v>118</v>
      </c>
      <c r="R9224" t="b">
        <v>0</v>
      </c>
      <c r="S9224">
        <v>64</v>
      </c>
      <c r="T9224">
        <v>13</v>
      </c>
      <c r="U9224">
        <v>70</v>
      </c>
    </row>
    <row r="9225" spans="1:22" x14ac:dyDescent="0.2">
      <c r="A9225" s="1">
        <v>39341</v>
      </c>
      <c r="B9225">
        <v>2007</v>
      </c>
      <c r="C9225">
        <f>_xlfn.MAXIFS(Table1[ScheduleWeekWritten],Table1[ScheduleSeason],Table1[[#This Row],[ScheduleSeason]])</f>
        <v>17</v>
      </c>
      <c r="D9225">
        <v>2</v>
      </c>
      <c r="E9225" cm="1">
        <f t="array" ref="E9225">_xlfn.XLOOKUP(Table1[[#This Row],[ScheduleWeekWritten]],Table3[Game],100+Table3[Increase],Table1[[#This Row],[ScheduleWeekWritten]])</f>
        <v>2</v>
      </c>
      <c r="F9225" t="b">
        <v>0</v>
      </c>
      <c r="G9225" t="s">
        <v>149</v>
      </c>
      <c r="H9225">
        <v>23</v>
      </c>
      <c r="I9225">
        <v>20</v>
      </c>
      <c r="J9225" t="s">
        <v>128</v>
      </c>
      <c r="K9225" t="s">
        <v>132</v>
      </c>
      <c r="L9225" t="str">
        <f>_xlfn.XLOOKUP(Table1[[#This Row],[TeamFavoriteID]],Table2[team_id],Table2[team_name],_xlfn.XLOOKUP(Table1[[#This Row],[TeamFavoriteID]],Table2[team_id_pfr],Table2[team_name],"Even"))</f>
        <v>Seattle Seahawks</v>
      </c>
      <c r="M9225">
        <v>-2.5</v>
      </c>
      <c r="N9225">
        <f>IF(Table1[[#This Row],[TeamFavorite]]=Table1[[#This Row],[TeamHome]],Table1[[#This Row],[ScoreAway]]-Table1[[#This Row],[ScoreHome]],Table1[[#This Row],[ScoreHome]]-Table1[[#This Row],[ScoreAway]])</f>
        <v>3</v>
      </c>
      <c r="O9225">
        <f>IF(Table1[[#This Row],[SpreadActual]]&lt;Table1[[#This Row],[SpreadFavorite]],1,0)</f>
        <v>0</v>
      </c>
      <c r="P9225">
        <v>42.5</v>
      </c>
      <c r="Q9225" t="s">
        <v>150</v>
      </c>
      <c r="R9225" t="b">
        <v>0</v>
      </c>
      <c r="S9225">
        <v>72</v>
      </c>
      <c r="T9225">
        <v>0</v>
      </c>
      <c r="V9225" t="s">
        <v>103</v>
      </c>
    </row>
    <row r="9226" spans="1:22" x14ac:dyDescent="0.2">
      <c r="A9226" s="1">
        <v>39341</v>
      </c>
      <c r="B9226">
        <v>2007</v>
      </c>
      <c r="C9226">
        <f>_xlfn.MAXIFS(Table1[ScheduleWeekWritten],Table1[ScheduleSeason],Table1[[#This Row],[ScheduleSeason]])</f>
        <v>17</v>
      </c>
      <c r="D9226">
        <v>2</v>
      </c>
      <c r="E9226" cm="1">
        <f t="array" ref="E9226">_xlfn.XLOOKUP(Table1[[#This Row],[ScheduleWeekWritten]],Table3[Game],100+Table3[Increase],Table1[[#This Row],[ScheduleWeekWritten]])</f>
        <v>2</v>
      </c>
      <c r="F9226" t="b">
        <v>0</v>
      </c>
      <c r="G9226" t="s">
        <v>158</v>
      </c>
      <c r="H9226">
        <v>20</v>
      </c>
      <c r="I9226">
        <v>13</v>
      </c>
      <c r="J9226" t="s">
        <v>31</v>
      </c>
      <c r="K9226" t="s">
        <v>159</v>
      </c>
      <c r="L9226" t="str">
        <f>_xlfn.XLOOKUP(Table1[[#This Row],[TeamFavoriteID]],Table2[team_id],Table2[team_name],_xlfn.XLOOKUP(Table1[[#This Row],[TeamFavoriteID]],Table2[team_id_pfr],Table2[team_name],"Even"))</f>
        <v>Baltimore Ravens</v>
      </c>
      <c r="M9226">
        <v>-10</v>
      </c>
      <c r="N9226">
        <f>IF(Table1[[#This Row],[TeamFavorite]]=Table1[[#This Row],[TeamHome]],Table1[[#This Row],[ScoreAway]]-Table1[[#This Row],[ScoreHome]],Table1[[#This Row],[ScoreHome]]-Table1[[#This Row],[ScoreAway]])</f>
        <v>-7</v>
      </c>
      <c r="O9226">
        <f>IF(Table1[[#This Row],[SpreadActual]]&lt;Table1[[#This Row],[SpreadFavorite]],1,0)</f>
        <v>0</v>
      </c>
      <c r="P9226">
        <v>33</v>
      </c>
      <c r="Q9226" t="s">
        <v>166</v>
      </c>
      <c r="R9226" t="b">
        <v>0</v>
      </c>
      <c r="S9226">
        <v>58</v>
      </c>
      <c r="T9226">
        <v>6</v>
      </c>
      <c r="U9226">
        <v>52</v>
      </c>
    </row>
    <row r="9227" spans="1:22" x14ac:dyDescent="0.2">
      <c r="A9227" s="1">
        <v>39341</v>
      </c>
      <c r="B9227">
        <v>2007</v>
      </c>
      <c r="C9227">
        <f>_xlfn.MAXIFS(Table1[ScheduleWeekWritten],Table1[ScheduleSeason],Table1[[#This Row],[ScheduleSeason]])</f>
        <v>17</v>
      </c>
      <c r="D9227">
        <v>2</v>
      </c>
      <c r="E9227" cm="1">
        <f t="array" ref="E9227">_xlfn.XLOOKUP(Table1[[#This Row],[ScheduleWeekWritten]],Table3[Game],100+Table3[Increase],Table1[[#This Row],[ScheduleWeekWritten]])</f>
        <v>2</v>
      </c>
      <c r="F9227" t="b">
        <v>0</v>
      </c>
      <c r="G9227" t="s">
        <v>152</v>
      </c>
      <c r="H9227">
        <v>21</v>
      </c>
      <c r="I9227">
        <v>34</v>
      </c>
      <c r="J9227" t="s">
        <v>177</v>
      </c>
      <c r="K9227" t="s">
        <v>162</v>
      </c>
      <c r="L9227" t="str">
        <f>_xlfn.XLOOKUP(Table1[[#This Row],[TeamFavoriteID]],Table2[team_id],Table2[team_name],_xlfn.XLOOKUP(Table1[[#This Row],[TeamFavoriteID]],Table2[team_id_pfr],Table2[team_name],"Even"))</f>
        <v>Carolina Panthers</v>
      </c>
      <c r="M9227">
        <v>-6.5</v>
      </c>
      <c r="N9227">
        <f>IF(Table1[[#This Row],[TeamFavorite]]=Table1[[#This Row],[TeamHome]],Table1[[#This Row],[ScoreAway]]-Table1[[#This Row],[ScoreHome]],Table1[[#This Row],[ScoreHome]]-Table1[[#This Row],[ScoreAway]])</f>
        <v>13</v>
      </c>
      <c r="O9227">
        <f>IF(Table1[[#This Row],[SpreadActual]]&lt;Table1[[#This Row],[SpreadFavorite]],1,0)</f>
        <v>0</v>
      </c>
      <c r="P9227">
        <v>38.5</v>
      </c>
      <c r="Q9227" t="s">
        <v>160</v>
      </c>
      <c r="R9227" t="b">
        <v>0</v>
      </c>
      <c r="S9227">
        <v>66</v>
      </c>
      <c r="T9227">
        <v>8</v>
      </c>
      <c r="U9227">
        <v>46</v>
      </c>
    </row>
    <row r="9228" spans="1:22" x14ac:dyDescent="0.2">
      <c r="A9228" s="1">
        <v>39341</v>
      </c>
      <c r="B9228">
        <v>2007</v>
      </c>
      <c r="C9228">
        <f>_xlfn.MAXIFS(Table1[ScheduleWeekWritten],Table1[ScheduleSeason],Table1[[#This Row],[ScheduleSeason]])</f>
        <v>17</v>
      </c>
      <c r="D9228">
        <v>2</v>
      </c>
      <c r="E9228" cm="1">
        <f t="array" ref="E9228">_xlfn.XLOOKUP(Table1[[#This Row],[ScheduleWeekWritten]],Table3[Game],100+Table3[Increase],Table1[[#This Row],[ScheduleWeekWritten]])</f>
        <v>2</v>
      </c>
      <c r="F9228" t="b">
        <v>0</v>
      </c>
      <c r="G9228" t="s">
        <v>46</v>
      </c>
      <c r="H9228">
        <v>20</v>
      </c>
      <c r="I9228">
        <v>10</v>
      </c>
      <c r="J9228" t="s">
        <v>42</v>
      </c>
      <c r="K9228" t="s">
        <v>47</v>
      </c>
      <c r="L9228" t="str">
        <f>_xlfn.XLOOKUP(Table1[[#This Row],[TeamFavoriteID]],Table2[team_id],Table2[team_name],_xlfn.XLOOKUP(Table1[[#This Row],[TeamFavoriteID]],Table2[team_id_pfr],Table2[team_name],"Even"))</f>
        <v>Chicago Bears</v>
      </c>
      <c r="M9228">
        <v>-12</v>
      </c>
      <c r="N9228">
        <f>IF(Table1[[#This Row],[TeamFavorite]]=Table1[[#This Row],[TeamHome]],Table1[[#This Row],[ScoreAway]]-Table1[[#This Row],[ScoreHome]],Table1[[#This Row],[ScoreHome]]-Table1[[#This Row],[ScoreAway]])</f>
        <v>-10</v>
      </c>
      <c r="O9228">
        <f>IF(Table1[[#This Row],[SpreadActual]]&lt;Table1[[#This Row],[SpreadFavorite]],1,0)</f>
        <v>0</v>
      </c>
      <c r="P9228">
        <v>34.5</v>
      </c>
      <c r="Q9228" t="s">
        <v>114</v>
      </c>
      <c r="R9228" t="b">
        <v>0</v>
      </c>
      <c r="S9228">
        <v>56</v>
      </c>
      <c r="T9228">
        <v>9</v>
      </c>
      <c r="U9228">
        <v>54</v>
      </c>
    </row>
    <row r="9229" spans="1:22" x14ac:dyDescent="0.2">
      <c r="A9229" s="1">
        <v>39341</v>
      </c>
      <c r="B9229">
        <v>2007</v>
      </c>
      <c r="C9229">
        <f>_xlfn.MAXIFS(Table1[ScheduleWeekWritten],Table1[ScheduleSeason],Table1[[#This Row],[ScheduleSeason]])</f>
        <v>17</v>
      </c>
      <c r="D9229">
        <v>2</v>
      </c>
      <c r="E9229" cm="1">
        <f t="array" ref="E9229">_xlfn.XLOOKUP(Table1[[#This Row],[ScheduleWeekWritten]],Table3[Game],100+Table3[Increase],Table1[[#This Row],[ScheduleWeekWritten]])</f>
        <v>2</v>
      </c>
      <c r="F9229" t="b">
        <v>0</v>
      </c>
      <c r="G9229" t="s">
        <v>62</v>
      </c>
      <c r="H9229">
        <v>51</v>
      </c>
      <c r="I9229">
        <v>45</v>
      </c>
      <c r="J9229" t="s">
        <v>101</v>
      </c>
      <c r="K9229" t="s">
        <v>104</v>
      </c>
      <c r="L9229" t="str">
        <f>_xlfn.XLOOKUP(Table1[[#This Row],[TeamFavoriteID]],Table2[team_id],Table2[team_name],_xlfn.XLOOKUP(Table1[[#This Row],[TeamFavoriteID]],Table2[team_id_pfr],Table2[team_name],"Even"))</f>
        <v>Cincinnati Bengals</v>
      </c>
      <c r="M9229">
        <v>-7</v>
      </c>
      <c r="N9229">
        <f>IF(Table1[[#This Row],[TeamFavorite]]=Table1[[#This Row],[TeamHome]],Table1[[#This Row],[ScoreAway]]-Table1[[#This Row],[ScoreHome]],Table1[[#This Row],[ScoreHome]]-Table1[[#This Row],[ScoreAway]])</f>
        <v>6</v>
      </c>
      <c r="O9229">
        <f>IF(Table1[[#This Row],[SpreadActual]]&lt;Table1[[#This Row],[SpreadFavorite]],1,0)</f>
        <v>0</v>
      </c>
      <c r="P9229">
        <v>41.5</v>
      </c>
      <c r="Q9229" t="s">
        <v>170</v>
      </c>
      <c r="R9229" t="b">
        <v>0</v>
      </c>
      <c r="S9229">
        <v>53</v>
      </c>
      <c r="T9229">
        <v>7</v>
      </c>
      <c r="U9229">
        <v>58</v>
      </c>
    </row>
    <row r="9230" spans="1:22" x14ac:dyDescent="0.2">
      <c r="A9230" s="1">
        <v>39341</v>
      </c>
      <c r="B9230">
        <v>2007</v>
      </c>
      <c r="C9230">
        <f>_xlfn.MAXIFS(Table1[ScheduleWeekWritten],Table1[ScheduleSeason],Table1[[#This Row],[ScheduleSeason]])</f>
        <v>17</v>
      </c>
      <c r="D9230">
        <v>2</v>
      </c>
      <c r="E9230" cm="1">
        <f t="array" ref="E9230">_xlfn.XLOOKUP(Table1[[#This Row],[ScheduleWeekWritten]],Table3[Game],100+Table3[Increase],Table1[[#This Row],[ScheduleWeekWritten]])</f>
        <v>2</v>
      </c>
      <c r="F9230" t="b">
        <v>0</v>
      </c>
      <c r="G9230" t="s">
        <v>24</v>
      </c>
      <c r="H9230">
        <v>23</v>
      </c>
      <c r="I9230">
        <v>20</v>
      </c>
      <c r="J9230" t="s">
        <v>20</v>
      </c>
      <c r="K9230" t="s">
        <v>88</v>
      </c>
      <c r="L9230" t="str">
        <f>_xlfn.XLOOKUP(Table1[[#This Row],[TeamFavoriteID]],Table2[team_id],Table2[team_name],_xlfn.XLOOKUP(Table1[[#This Row],[TeamFavoriteID]],Table2[team_id_pfr],Table2[team_name],"Even"))</f>
        <v>Denver Broncos</v>
      </c>
      <c r="M9230">
        <v>-10</v>
      </c>
      <c r="N9230">
        <f>IF(Table1[[#This Row],[TeamFavorite]]=Table1[[#This Row],[TeamHome]],Table1[[#This Row],[ScoreAway]]-Table1[[#This Row],[ScoreHome]],Table1[[#This Row],[ScoreHome]]-Table1[[#This Row],[ScoreAway]])</f>
        <v>-3</v>
      </c>
      <c r="O9230">
        <f>IF(Table1[[#This Row],[SpreadActual]]&lt;Table1[[#This Row],[SpreadFavorite]],1,0)</f>
        <v>0</v>
      </c>
      <c r="P9230">
        <v>37</v>
      </c>
      <c r="Q9230" t="s">
        <v>174</v>
      </c>
      <c r="R9230" t="b">
        <v>0</v>
      </c>
      <c r="S9230">
        <v>72</v>
      </c>
      <c r="T9230">
        <v>14</v>
      </c>
      <c r="U9230">
        <v>32</v>
      </c>
    </row>
    <row r="9231" spans="1:22" x14ac:dyDescent="0.2">
      <c r="A9231" s="1">
        <v>39341</v>
      </c>
      <c r="B9231">
        <v>2007</v>
      </c>
      <c r="C9231">
        <f>_xlfn.MAXIFS(Table1[ScheduleWeekWritten],Table1[ScheduleSeason],Table1[[#This Row],[ScheduleSeason]])</f>
        <v>17</v>
      </c>
      <c r="D9231">
        <v>2</v>
      </c>
      <c r="E9231" cm="1">
        <f t="array" ref="E9231">_xlfn.XLOOKUP(Table1[[#This Row],[ScheduleWeekWritten]],Table3[Game],100+Table3[Increase],Table1[[#This Row],[ScheduleWeekWritten]])</f>
        <v>2</v>
      </c>
      <c r="F9231" t="b">
        <v>0</v>
      </c>
      <c r="G9231" t="s">
        <v>45</v>
      </c>
      <c r="H9231">
        <v>20</v>
      </c>
      <c r="I9231">
        <v>17</v>
      </c>
      <c r="J9231" t="s">
        <v>54</v>
      </c>
      <c r="K9231" t="s">
        <v>79</v>
      </c>
      <c r="L9231" t="str">
        <f>_xlfn.XLOOKUP(Table1[[#This Row],[TeamFavoriteID]],Table2[team_id],Table2[team_name],_xlfn.XLOOKUP(Table1[[#This Row],[TeamFavoriteID]],Table2[team_id_pfr],Table2[team_name],"Even"))</f>
        <v>Detroit Lions</v>
      </c>
      <c r="M9231">
        <v>-3</v>
      </c>
      <c r="N9231">
        <f>IF(Table1[[#This Row],[TeamFavorite]]=Table1[[#This Row],[TeamHome]],Table1[[#This Row],[ScoreAway]]-Table1[[#This Row],[ScoreHome]],Table1[[#This Row],[ScoreHome]]-Table1[[#This Row],[ScoreAway]])</f>
        <v>-3</v>
      </c>
      <c r="O9231">
        <f>IF(Table1[[#This Row],[SpreadActual]]&lt;Table1[[#This Row],[SpreadFavorite]],1,0)</f>
        <v>0</v>
      </c>
      <c r="P9231">
        <v>42.5</v>
      </c>
      <c r="Q9231" t="s">
        <v>181</v>
      </c>
      <c r="R9231" t="b">
        <v>0</v>
      </c>
      <c r="S9231">
        <v>72</v>
      </c>
      <c r="T9231">
        <v>0</v>
      </c>
      <c r="V9231" t="s">
        <v>103</v>
      </c>
    </row>
    <row r="9232" spans="1:22" x14ac:dyDescent="0.2">
      <c r="A9232" s="1">
        <v>39341</v>
      </c>
      <c r="B9232">
        <v>2007</v>
      </c>
      <c r="C9232">
        <f>_xlfn.MAXIFS(Table1[ScheduleWeekWritten],Table1[ScheduleSeason],Table1[[#This Row],[ScheduleSeason]])</f>
        <v>17</v>
      </c>
      <c r="D9232">
        <v>2</v>
      </c>
      <c r="E9232" cm="1">
        <f t="array" ref="E9232">_xlfn.XLOOKUP(Table1[[#This Row],[ScheduleWeekWritten]],Table3[Game],100+Table3[Increase],Table1[[#This Row],[ScheduleWeekWritten]])</f>
        <v>2</v>
      </c>
      <c r="F9232" t="b">
        <v>0</v>
      </c>
      <c r="G9232" t="s">
        <v>154</v>
      </c>
      <c r="H9232">
        <v>13</v>
      </c>
      <c r="I9232">
        <v>7</v>
      </c>
      <c r="J9232" t="s">
        <v>38</v>
      </c>
      <c r="K9232" t="s">
        <v>161</v>
      </c>
      <c r="L9232" t="str">
        <f>_xlfn.XLOOKUP(Table1[[#This Row],[TeamFavoriteID]],Table2[team_id],Table2[team_name],_xlfn.XLOOKUP(Table1[[#This Row],[TeamFavoriteID]],Table2[team_id_pfr],Table2[team_name],"Even"))</f>
        <v>Jacksonville Jaguars</v>
      </c>
      <c r="M9232">
        <v>-10</v>
      </c>
      <c r="N9232">
        <f>IF(Table1[[#This Row],[TeamFavorite]]=Table1[[#This Row],[TeamHome]],Table1[[#This Row],[ScoreAway]]-Table1[[#This Row],[ScoreHome]],Table1[[#This Row],[ScoreHome]]-Table1[[#This Row],[ScoreAway]])</f>
        <v>-6</v>
      </c>
      <c r="O9232">
        <f>IF(Table1[[#This Row],[SpreadActual]]&lt;Table1[[#This Row],[SpreadFavorite]],1,0)</f>
        <v>0</v>
      </c>
      <c r="P9232">
        <v>34.5</v>
      </c>
      <c r="Q9232" t="s">
        <v>155</v>
      </c>
      <c r="R9232" t="b">
        <v>0</v>
      </c>
      <c r="S9232">
        <v>83</v>
      </c>
      <c r="T9232">
        <v>12</v>
      </c>
      <c r="U9232">
        <v>69</v>
      </c>
    </row>
    <row r="9233" spans="1:22" x14ac:dyDescent="0.2">
      <c r="A9233" s="1">
        <v>39341</v>
      </c>
      <c r="B9233">
        <v>2007</v>
      </c>
      <c r="C9233">
        <f>_xlfn.MAXIFS(Table1[ScheduleWeekWritten],Table1[ScheduleSeason],Table1[[#This Row],[ScheduleSeason]])</f>
        <v>17</v>
      </c>
      <c r="D9233">
        <v>2</v>
      </c>
      <c r="E9233" cm="1">
        <f t="array" ref="E9233">_xlfn.XLOOKUP(Table1[[#This Row],[ScheduleWeekWritten]],Table3[Game],100+Table3[Increase],Table1[[#This Row],[ScheduleWeekWritten]])</f>
        <v>2</v>
      </c>
      <c r="F9233" t="b">
        <v>0</v>
      </c>
      <c r="G9233" t="s">
        <v>19</v>
      </c>
      <c r="H9233">
        <v>20</v>
      </c>
      <c r="I9233">
        <v>37</v>
      </c>
      <c r="J9233" t="s">
        <v>67</v>
      </c>
      <c r="K9233" t="s">
        <v>68</v>
      </c>
      <c r="L9233" t="str">
        <f>_xlfn.XLOOKUP(Table1[[#This Row],[TeamFavoriteID]],Table2[team_id],Table2[team_name],_xlfn.XLOOKUP(Table1[[#This Row],[TeamFavoriteID]],Table2[team_id_pfr],Table2[team_name],"Even"))</f>
        <v>Dallas Cowboys</v>
      </c>
      <c r="M9233">
        <v>-3.5</v>
      </c>
      <c r="N9233">
        <f>IF(Table1[[#This Row],[TeamFavorite]]=Table1[[#This Row],[TeamHome]],Table1[[#This Row],[ScoreAway]]-Table1[[#This Row],[ScoreHome]],Table1[[#This Row],[ScoreHome]]-Table1[[#This Row],[ScoreAway]])</f>
        <v>-17</v>
      </c>
      <c r="O9233">
        <f>IF(Table1[[#This Row],[SpreadActual]]&lt;Table1[[#This Row],[SpreadFavorite]],1,0)</f>
        <v>1</v>
      </c>
      <c r="P9233">
        <v>40.5</v>
      </c>
      <c r="Q9233" t="s">
        <v>143</v>
      </c>
      <c r="R9233" t="b">
        <v>0</v>
      </c>
      <c r="S9233">
        <v>85</v>
      </c>
      <c r="T9233">
        <v>9</v>
      </c>
      <c r="U9233">
        <v>64</v>
      </c>
    </row>
    <row r="9234" spans="1:22" x14ac:dyDescent="0.2">
      <c r="A9234" s="1">
        <v>39341</v>
      </c>
      <c r="B9234">
        <v>2007</v>
      </c>
      <c r="C9234">
        <f>_xlfn.MAXIFS(Table1[ScheduleWeekWritten],Table1[ScheduleSeason],Table1[[#This Row],[ScheduleSeason]])</f>
        <v>17</v>
      </c>
      <c r="D9234">
        <v>2</v>
      </c>
      <c r="E9234" cm="1">
        <f t="array" ref="E9234">_xlfn.XLOOKUP(Table1[[#This Row],[ScheduleWeekWritten]],Table3[Game],100+Table3[Increase],Table1[[#This Row],[ScheduleWeekWritten]])</f>
        <v>2</v>
      </c>
      <c r="F9234" t="b">
        <v>0</v>
      </c>
      <c r="G9234" t="s">
        <v>115</v>
      </c>
      <c r="H9234">
        <v>38</v>
      </c>
      <c r="I9234">
        <v>14</v>
      </c>
      <c r="J9234" t="s">
        <v>27</v>
      </c>
      <c r="K9234" t="s">
        <v>70</v>
      </c>
      <c r="L9234" t="str">
        <f>_xlfn.XLOOKUP(Table1[[#This Row],[TeamFavoriteID]],Table2[team_id],Table2[team_name],_xlfn.XLOOKUP(Table1[[#This Row],[TeamFavoriteID]],Table2[team_id_pfr],Table2[team_name],"Even"))</f>
        <v>Boston Patriots</v>
      </c>
      <c r="M9234">
        <v>-3.5</v>
      </c>
      <c r="N9234">
        <f>IF(Table1[[#This Row],[TeamFavorite]]=Table1[[#This Row],[TeamHome]],Table1[[#This Row],[ScoreAway]]-Table1[[#This Row],[ScoreHome]],Table1[[#This Row],[ScoreHome]]-Table1[[#This Row],[ScoreAway]])</f>
        <v>24</v>
      </c>
      <c r="O9234">
        <f>IF(Table1[[#This Row],[SpreadActual]]&lt;Table1[[#This Row],[SpreadFavorite]],1,0)</f>
        <v>0</v>
      </c>
      <c r="P9234">
        <v>46</v>
      </c>
      <c r="Q9234" t="s">
        <v>179</v>
      </c>
      <c r="R9234" t="b">
        <v>0</v>
      </c>
      <c r="S9234">
        <v>56</v>
      </c>
      <c r="T9234">
        <v>10</v>
      </c>
      <c r="U9234">
        <v>60</v>
      </c>
    </row>
    <row r="9235" spans="1:22" x14ac:dyDescent="0.2">
      <c r="A9235" s="1">
        <v>39341</v>
      </c>
      <c r="B9235">
        <v>2007</v>
      </c>
      <c r="C9235">
        <f>_xlfn.MAXIFS(Table1[ScheduleWeekWritten],Table1[ScheduleSeason],Table1[[#This Row],[ScheduleSeason]])</f>
        <v>17</v>
      </c>
      <c r="D9235">
        <v>2</v>
      </c>
      <c r="E9235" cm="1">
        <f t="array" ref="E9235">_xlfn.XLOOKUP(Table1[[#This Row],[ScheduleWeekWritten]],Table3[Game],100+Table3[Increase],Table1[[#This Row],[ScheduleWeekWritten]])</f>
        <v>2</v>
      </c>
      <c r="F9235" t="b">
        <v>0</v>
      </c>
      <c r="G9235" t="s">
        <v>50</v>
      </c>
      <c r="H9235">
        <v>13</v>
      </c>
      <c r="I9235">
        <v>35</v>
      </c>
      <c r="J9235" t="s">
        <v>33</v>
      </c>
      <c r="K9235" t="s">
        <v>90</v>
      </c>
      <c r="L9235" t="str">
        <f>_xlfn.XLOOKUP(Table1[[#This Row],[TeamFavoriteID]],Table2[team_id],Table2[team_name],_xlfn.XLOOKUP(Table1[[#This Row],[TeamFavoriteID]],Table2[team_id_pfr],Table2[team_name],"Even"))</f>
        <v>New York Giants</v>
      </c>
      <c r="M9235">
        <v>-2.5</v>
      </c>
      <c r="N9235">
        <f>IF(Table1[[#This Row],[TeamFavorite]]=Table1[[#This Row],[TeamHome]],Table1[[#This Row],[ScoreAway]]-Table1[[#This Row],[ScoreHome]],Table1[[#This Row],[ScoreHome]]-Table1[[#This Row],[ScoreAway]])</f>
        <v>22</v>
      </c>
      <c r="O9235">
        <f>IF(Table1[[#This Row],[SpreadActual]]&lt;Table1[[#This Row],[SpreadFavorite]],1,0)</f>
        <v>0</v>
      </c>
      <c r="P9235">
        <v>39</v>
      </c>
      <c r="Q9235" t="s">
        <v>126</v>
      </c>
      <c r="R9235" t="b">
        <v>0</v>
      </c>
      <c r="S9235">
        <v>61</v>
      </c>
      <c r="T9235">
        <v>11</v>
      </c>
      <c r="U9235">
        <v>50</v>
      </c>
    </row>
    <row r="9236" spans="1:22" x14ac:dyDescent="0.2">
      <c r="A9236" s="1">
        <v>39341</v>
      </c>
      <c r="B9236">
        <v>2007</v>
      </c>
      <c r="C9236">
        <f>_xlfn.MAXIFS(Table1[ScheduleWeekWritten],Table1[ScheduleSeason],Table1[[#This Row],[ScheduleSeason]])</f>
        <v>17</v>
      </c>
      <c r="D9236">
        <v>2</v>
      </c>
      <c r="E9236" cm="1">
        <f t="array" ref="E9236">_xlfn.XLOOKUP(Table1[[#This Row],[ScheduleWeekWritten]],Table3[Game],100+Table3[Increase],Table1[[#This Row],[ScheduleWeekWritten]])</f>
        <v>2</v>
      </c>
      <c r="F9236" t="b">
        <v>0</v>
      </c>
      <c r="G9236" t="s">
        <v>49</v>
      </c>
      <c r="H9236">
        <v>26</v>
      </c>
      <c r="I9236">
        <v>3</v>
      </c>
      <c r="J9236" t="s">
        <v>28</v>
      </c>
      <c r="K9236" t="s">
        <v>51</v>
      </c>
      <c r="L9236" t="str">
        <f>_xlfn.XLOOKUP(Table1[[#This Row],[TeamFavoriteID]],Table2[team_id],Table2[team_name],_xlfn.XLOOKUP(Table1[[#This Row],[TeamFavoriteID]],Table2[team_id_pfr],Table2[team_name],"Even"))</f>
        <v>Pittsburgh Steelers</v>
      </c>
      <c r="M9236">
        <v>-10</v>
      </c>
      <c r="N9236">
        <f>IF(Table1[[#This Row],[TeamFavorite]]=Table1[[#This Row],[TeamHome]],Table1[[#This Row],[ScoreAway]]-Table1[[#This Row],[ScoreHome]],Table1[[#This Row],[ScoreHome]]-Table1[[#This Row],[ScoreAway]])</f>
        <v>-23</v>
      </c>
      <c r="O9236">
        <f>IF(Table1[[#This Row],[SpreadActual]]&lt;Table1[[#This Row],[SpreadFavorite]],1,0)</f>
        <v>1</v>
      </c>
      <c r="P9236">
        <v>39</v>
      </c>
      <c r="Q9236" t="s">
        <v>175</v>
      </c>
      <c r="R9236" t="b">
        <v>0</v>
      </c>
      <c r="S9236">
        <v>51</v>
      </c>
      <c r="T9236">
        <v>4</v>
      </c>
      <c r="U9236">
        <v>64</v>
      </c>
    </row>
    <row r="9237" spans="1:22" x14ac:dyDescent="0.2">
      <c r="A9237" s="1">
        <v>39341</v>
      </c>
      <c r="B9237">
        <v>2007</v>
      </c>
      <c r="C9237">
        <f>_xlfn.MAXIFS(Table1[ScheduleWeekWritten],Table1[ScheduleSeason],Table1[[#This Row],[ScheduleSeason]])</f>
        <v>17</v>
      </c>
      <c r="D9237">
        <v>2</v>
      </c>
      <c r="E9237" cm="1">
        <f t="array" ref="E9237">_xlfn.XLOOKUP(Table1[[#This Row],[ScheduleWeekWritten]],Table3[Game],100+Table3[Increase],Table1[[#This Row],[ScheduleWeekWritten]])</f>
        <v>2</v>
      </c>
      <c r="F9237" t="b">
        <v>0</v>
      </c>
      <c r="G9237" t="s">
        <v>153</v>
      </c>
      <c r="H9237">
        <v>16</v>
      </c>
      <c r="I9237">
        <v>17</v>
      </c>
      <c r="J9237" t="s">
        <v>53</v>
      </c>
      <c r="K9237" t="s">
        <v>40</v>
      </c>
      <c r="L9237" t="str">
        <f>_xlfn.XLOOKUP(Table1[[#This Row],[TeamFavoriteID]],Table2[team_id],Table2[team_name],_xlfn.XLOOKUP(Table1[[#This Row],[TeamFavoriteID]],Table2[team_id_pfr],Table2[team_name],"Even"))</f>
        <v>Los Angeles Rams</v>
      </c>
      <c r="M9237">
        <v>-3</v>
      </c>
      <c r="N9237">
        <f>IF(Table1[[#This Row],[TeamFavorite]]=Table1[[#This Row],[TeamHome]],Table1[[#This Row],[ScoreAway]]-Table1[[#This Row],[ScoreHome]],Table1[[#This Row],[ScoreHome]]-Table1[[#This Row],[ScoreAway]])</f>
        <v>-1</v>
      </c>
      <c r="O9237">
        <f>IF(Table1[[#This Row],[SpreadActual]]&lt;Table1[[#This Row],[SpreadFavorite]],1,0)</f>
        <v>0</v>
      </c>
      <c r="P9237">
        <v>44</v>
      </c>
      <c r="Q9237" t="s">
        <v>157</v>
      </c>
      <c r="R9237" t="b">
        <v>0</v>
      </c>
      <c r="S9237">
        <v>72</v>
      </c>
      <c r="T9237">
        <v>0</v>
      </c>
      <c r="V9237" t="s">
        <v>103</v>
      </c>
    </row>
    <row r="9238" spans="1:22" x14ac:dyDescent="0.2">
      <c r="A9238" s="1">
        <v>39341</v>
      </c>
      <c r="B9238">
        <v>2007</v>
      </c>
      <c r="C9238">
        <f>_xlfn.MAXIFS(Table1[ScheduleWeekWritten],Table1[ScheduleSeason],Table1[[#This Row],[ScheduleSeason]])</f>
        <v>17</v>
      </c>
      <c r="D9238">
        <v>2</v>
      </c>
      <c r="E9238" cm="1">
        <f t="array" ref="E9238">_xlfn.XLOOKUP(Table1[[#This Row],[ScheduleWeekWritten]],Table3[Game],100+Table3[Increase],Table1[[#This Row],[ScheduleWeekWritten]])</f>
        <v>2</v>
      </c>
      <c r="F9238" t="b">
        <v>0</v>
      </c>
      <c r="G9238" t="s">
        <v>127</v>
      </c>
      <c r="H9238">
        <v>31</v>
      </c>
      <c r="I9238">
        <v>14</v>
      </c>
      <c r="J9238" t="s">
        <v>95</v>
      </c>
      <c r="K9238" t="s">
        <v>98</v>
      </c>
      <c r="L9238" t="str">
        <f>_xlfn.XLOOKUP(Table1[[#This Row],[TeamFavoriteID]],Table2[team_id],Table2[team_name],_xlfn.XLOOKUP(Table1[[#This Row],[TeamFavoriteID]],Table2[team_id_pfr],Table2[team_name],"Even"))</f>
        <v>New Orleans Saints</v>
      </c>
      <c r="M9238">
        <v>-4</v>
      </c>
      <c r="N9238">
        <f>IF(Table1[[#This Row],[TeamFavorite]]=Table1[[#This Row],[TeamHome]],Table1[[#This Row],[ScoreAway]]-Table1[[#This Row],[ScoreHome]],Table1[[#This Row],[ScoreHome]]-Table1[[#This Row],[ScoreAway]])</f>
        <v>17</v>
      </c>
      <c r="O9238">
        <f>IF(Table1[[#This Row],[SpreadActual]]&lt;Table1[[#This Row],[SpreadFavorite]],1,0)</f>
        <v>0</v>
      </c>
      <c r="P9238">
        <v>41.5</v>
      </c>
      <c r="Q9238" t="s">
        <v>168</v>
      </c>
      <c r="R9238" t="b">
        <v>0</v>
      </c>
      <c r="S9238">
        <v>84</v>
      </c>
      <c r="T9238">
        <v>7</v>
      </c>
      <c r="U9238">
        <v>72</v>
      </c>
    </row>
    <row r="9239" spans="1:22" x14ac:dyDescent="0.2">
      <c r="A9239" s="1">
        <v>39341</v>
      </c>
      <c r="B9239">
        <v>2007</v>
      </c>
      <c r="C9239">
        <f>_xlfn.MAXIFS(Table1[ScheduleWeekWritten],Table1[ScheduleSeason],Table1[[#This Row],[ScheduleSeason]])</f>
        <v>17</v>
      </c>
      <c r="D9239">
        <v>2</v>
      </c>
      <c r="E9239" cm="1">
        <f t="array" ref="E9239">_xlfn.XLOOKUP(Table1[[#This Row],[ScheduleWeekWritten]],Table3[Game],100+Table3[Increase],Table1[[#This Row],[ScheduleWeekWritten]])</f>
        <v>2</v>
      </c>
      <c r="F9239" t="b">
        <v>0</v>
      </c>
      <c r="G9239" t="s">
        <v>171</v>
      </c>
      <c r="H9239">
        <v>20</v>
      </c>
      <c r="I9239">
        <v>22</v>
      </c>
      <c r="J9239" t="s">
        <v>140</v>
      </c>
      <c r="K9239" t="s">
        <v>72</v>
      </c>
      <c r="L9239" t="str">
        <f>_xlfn.XLOOKUP(Table1[[#This Row],[TeamFavoriteID]],Table2[team_id],Table2[team_name],_xlfn.XLOOKUP(Table1[[#This Row],[TeamFavoriteID]],Table2[team_id_pfr],Table2[team_name],"Even"))</f>
        <v>Baltimore Colts</v>
      </c>
      <c r="M9239">
        <v>-7</v>
      </c>
      <c r="N9239">
        <f>IF(Table1[[#This Row],[TeamFavorite]]=Table1[[#This Row],[TeamHome]],Table1[[#This Row],[ScoreAway]]-Table1[[#This Row],[ScoreHome]],Table1[[#This Row],[ScoreHome]]-Table1[[#This Row],[ScoreAway]])</f>
        <v>-2</v>
      </c>
      <c r="O9239">
        <f>IF(Table1[[#This Row],[SpreadActual]]&lt;Table1[[#This Row],[SpreadFavorite]],1,0)</f>
        <v>0</v>
      </c>
      <c r="P9239">
        <v>46</v>
      </c>
      <c r="Q9239" t="s">
        <v>172</v>
      </c>
      <c r="R9239" t="b">
        <v>0</v>
      </c>
      <c r="S9239">
        <v>64</v>
      </c>
      <c r="T9239">
        <v>5</v>
      </c>
      <c r="U9239">
        <v>41</v>
      </c>
    </row>
    <row r="9240" spans="1:22" x14ac:dyDescent="0.2">
      <c r="A9240" s="1">
        <v>39342</v>
      </c>
      <c r="B9240">
        <v>2007</v>
      </c>
      <c r="C9240">
        <f>_xlfn.MAXIFS(Table1[ScheduleWeekWritten],Table1[ScheduleSeason],Table1[[#This Row],[ScheduleSeason]])</f>
        <v>17</v>
      </c>
      <c r="D9240">
        <v>2</v>
      </c>
      <c r="E9240" cm="1">
        <f t="array" ref="E9240">_xlfn.XLOOKUP(Table1[[#This Row],[ScheduleWeekWritten]],Table3[Game],100+Table3[Increase],Table1[[#This Row],[ScheduleWeekWritten]])</f>
        <v>2</v>
      </c>
      <c r="F9240" t="b">
        <v>0</v>
      </c>
      <c r="G9240" t="s">
        <v>58</v>
      </c>
      <c r="H9240">
        <v>12</v>
      </c>
      <c r="I9240">
        <v>20</v>
      </c>
      <c r="J9240" t="s">
        <v>61</v>
      </c>
      <c r="K9240" t="s">
        <v>77</v>
      </c>
      <c r="L9240" t="str">
        <f>_xlfn.XLOOKUP(Table1[[#This Row],[TeamFavoriteID]],Table2[team_id],Table2[team_name],_xlfn.XLOOKUP(Table1[[#This Row],[TeamFavoriteID]],Table2[team_id_pfr],Table2[team_name],"Even"))</f>
        <v>Philadelphia Eagles</v>
      </c>
      <c r="M9240">
        <v>-7</v>
      </c>
      <c r="N9240">
        <f>IF(Table1[[#This Row],[TeamFavorite]]=Table1[[#This Row],[TeamHome]],Table1[[#This Row],[ScoreAway]]-Table1[[#This Row],[ScoreHome]],Table1[[#This Row],[ScoreHome]]-Table1[[#This Row],[ScoreAway]])</f>
        <v>8</v>
      </c>
      <c r="O9240">
        <f>IF(Table1[[#This Row],[SpreadActual]]&lt;Table1[[#This Row],[SpreadFavorite]],1,0)</f>
        <v>0</v>
      </c>
      <c r="P9240">
        <v>38.5</v>
      </c>
      <c r="Q9240" t="s">
        <v>183</v>
      </c>
      <c r="R9240" t="b">
        <v>0</v>
      </c>
      <c r="S9240">
        <v>61</v>
      </c>
      <c r="T9240">
        <v>8</v>
      </c>
      <c r="U9240">
        <v>54</v>
      </c>
    </row>
    <row r="9241" spans="1:22" x14ac:dyDescent="0.2">
      <c r="A9241" s="1">
        <v>39348</v>
      </c>
      <c r="B9241">
        <v>2007</v>
      </c>
      <c r="C9241">
        <f>_xlfn.MAXIFS(Table1[ScheduleWeekWritten],Table1[ScheduleSeason],Table1[[#This Row],[ScheduleSeason]])</f>
        <v>17</v>
      </c>
      <c r="D9241">
        <v>3</v>
      </c>
      <c r="E9241" cm="1">
        <f t="array" ref="E9241">_xlfn.XLOOKUP(Table1[[#This Row],[ScheduleWeekWritten]],Table3[Game],100+Table3[Increase],Table1[[#This Row],[ScheduleWeekWritten]])</f>
        <v>3</v>
      </c>
      <c r="F9241" t="b">
        <v>0</v>
      </c>
      <c r="G9241" t="s">
        <v>38</v>
      </c>
      <c r="H9241">
        <v>20</v>
      </c>
      <c r="I9241">
        <v>27</v>
      </c>
      <c r="J9241" t="s">
        <v>152</v>
      </c>
      <c r="K9241" t="s">
        <v>162</v>
      </c>
      <c r="L9241" t="str">
        <f>_xlfn.XLOOKUP(Table1[[#This Row],[TeamFavoriteID]],Table2[team_id],Table2[team_name],_xlfn.XLOOKUP(Table1[[#This Row],[TeamFavoriteID]],Table2[team_id_pfr],Table2[team_name],"Even"))</f>
        <v>Carolina Panthers</v>
      </c>
      <c r="M9241">
        <v>-4</v>
      </c>
      <c r="N9241">
        <f>IF(Table1[[#This Row],[TeamFavorite]]=Table1[[#This Row],[TeamHome]],Table1[[#This Row],[ScoreAway]]-Table1[[#This Row],[ScoreHome]],Table1[[#This Row],[ScoreHome]]-Table1[[#This Row],[ScoreAway]])</f>
        <v>-7</v>
      </c>
      <c r="O9241">
        <f>IF(Table1[[#This Row],[SpreadActual]]&lt;Table1[[#This Row],[SpreadFavorite]],1,0)</f>
        <v>1</v>
      </c>
      <c r="P9241">
        <v>38.5</v>
      </c>
      <c r="Q9241" t="s">
        <v>148</v>
      </c>
      <c r="R9241" t="b">
        <v>0</v>
      </c>
      <c r="S9241">
        <v>72</v>
      </c>
      <c r="T9241">
        <v>0</v>
      </c>
      <c r="V9241" t="s">
        <v>103</v>
      </c>
    </row>
    <row r="9242" spans="1:22" x14ac:dyDescent="0.2">
      <c r="A9242" s="1">
        <v>39348</v>
      </c>
      <c r="B9242">
        <v>2007</v>
      </c>
      <c r="C9242">
        <f>_xlfn.MAXIFS(Table1[ScheduleWeekWritten],Table1[ScheduleSeason],Table1[[#This Row],[ScheduleSeason]])</f>
        <v>17</v>
      </c>
      <c r="D9242">
        <v>3</v>
      </c>
      <c r="E9242" cm="1">
        <f t="array" ref="E9242">_xlfn.XLOOKUP(Table1[[#This Row],[ScheduleWeekWritten]],Table3[Game],100+Table3[Increase],Table1[[#This Row],[ScheduleWeekWritten]])</f>
        <v>3</v>
      </c>
      <c r="F9242" t="b">
        <v>0</v>
      </c>
      <c r="G9242" t="s">
        <v>158</v>
      </c>
      <c r="H9242">
        <v>26</v>
      </c>
      <c r="I9242">
        <v>23</v>
      </c>
      <c r="J9242" t="s">
        <v>149</v>
      </c>
      <c r="K9242" t="s">
        <v>159</v>
      </c>
      <c r="L9242" t="str">
        <f>_xlfn.XLOOKUP(Table1[[#This Row],[TeamFavoriteID]],Table2[team_id],Table2[team_name],_xlfn.XLOOKUP(Table1[[#This Row],[TeamFavoriteID]],Table2[team_id_pfr],Table2[team_name],"Even"))</f>
        <v>Baltimore Ravens</v>
      </c>
      <c r="M9242">
        <v>-7</v>
      </c>
      <c r="N9242">
        <f>IF(Table1[[#This Row],[TeamFavorite]]=Table1[[#This Row],[TeamHome]],Table1[[#This Row],[ScoreAway]]-Table1[[#This Row],[ScoreHome]],Table1[[#This Row],[ScoreHome]]-Table1[[#This Row],[ScoreAway]])</f>
        <v>-3</v>
      </c>
      <c r="O9242">
        <f>IF(Table1[[#This Row],[SpreadActual]]&lt;Table1[[#This Row],[SpreadFavorite]],1,0)</f>
        <v>0</v>
      </c>
      <c r="P9242">
        <v>35.5</v>
      </c>
      <c r="Q9242" t="s">
        <v>166</v>
      </c>
      <c r="R9242" t="b">
        <v>0</v>
      </c>
      <c r="S9242">
        <v>76</v>
      </c>
      <c r="T9242">
        <v>6</v>
      </c>
      <c r="U9242">
        <v>49</v>
      </c>
    </row>
    <row r="9243" spans="1:22" x14ac:dyDescent="0.2">
      <c r="A9243" s="1">
        <v>39348</v>
      </c>
      <c r="B9243">
        <v>2007</v>
      </c>
      <c r="C9243">
        <f>_xlfn.MAXIFS(Table1[ScheduleWeekWritten],Table1[ScheduleSeason],Table1[[#This Row],[ScheduleSeason]])</f>
        <v>17</v>
      </c>
      <c r="D9243">
        <v>3</v>
      </c>
      <c r="E9243" cm="1">
        <f t="array" ref="E9243">_xlfn.XLOOKUP(Table1[[#This Row],[ScheduleWeekWritten]],Table3[Game],100+Table3[Increase],Table1[[#This Row],[ScheduleWeekWritten]])</f>
        <v>3</v>
      </c>
      <c r="F9243" t="b">
        <v>0</v>
      </c>
      <c r="G9243" t="s">
        <v>46</v>
      </c>
      <c r="H9243">
        <v>10</v>
      </c>
      <c r="I9243">
        <v>34</v>
      </c>
      <c r="J9243" t="s">
        <v>67</v>
      </c>
      <c r="K9243" t="s">
        <v>47</v>
      </c>
      <c r="L9243" t="str">
        <f>_xlfn.XLOOKUP(Table1[[#This Row],[TeamFavoriteID]],Table2[team_id],Table2[team_name],_xlfn.XLOOKUP(Table1[[#This Row],[TeamFavoriteID]],Table2[team_id_pfr],Table2[team_name],"Even"))</f>
        <v>Chicago Bears</v>
      </c>
      <c r="M9243">
        <v>-3</v>
      </c>
      <c r="N9243">
        <f>IF(Table1[[#This Row],[TeamFavorite]]=Table1[[#This Row],[TeamHome]],Table1[[#This Row],[ScoreAway]]-Table1[[#This Row],[ScoreHome]],Table1[[#This Row],[ScoreHome]]-Table1[[#This Row],[ScoreAway]])</f>
        <v>24</v>
      </c>
      <c r="O9243">
        <f>IF(Table1[[#This Row],[SpreadActual]]&lt;Table1[[#This Row],[SpreadFavorite]],1,0)</f>
        <v>0</v>
      </c>
      <c r="P9243">
        <v>41.5</v>
      </c>
      <c r="Q9243" t="s">
        <v>114</v>
      </c>
      <c r="R9243" t="b">
        <v>0</v>
      </c>
      <c r="S9243">
        <v>65</v>
      </c>
      <c r="T9243">
        <v>6</v>
      </c>
      <c r="U9243">
        <v>52</v>
      </c>
    </row>
    <row r="9244" spans="1:22" x14ac:dyDescent="0.2">
      <c r="A9244" s="1">
        <v>39348</v>
      </c>
      <c r="B9244">
        <v>2007</v>
      </c>
      <c r="C9244">
        <f>_xlfn.MAXIFS(Table1[ScheduleWeekWritten],Table1[ScheduleSeason],Table1[[#This Row],[ScheduleSeason]])</f>
        <v>17</v>
      </c>
      <c r="D9244">
        <v>3</v>
      </c>
      <c r="E9244" cm="1">
        <f t="array" ref="E9244">_xlfn.XLOOKUP(Table1[[#This Row],[ScheduleWeekWritten]],Table3[Game],100+Table3[Increase],Table1[[#This Row],[ScheduleWeekWritten]])</f>
        <v>3</v>
      </c>
      <c r="F9244" t="b">
        <v>0</v>
      </c>
      <c r="G9244" t="s">
        <v>24</v>
      </c>
      <c r="H9244">
        <v>14</v>
      </c>
      <c r="I9244">
        <v>23</v>
      </c>
      <c r="J9244" t="s">
        <v>154</v>
      </c>
      <c r="K9244" t="s">
        <v>88</v>
      </c>
      <c r="L9244" t="str">
        <f>_xlfn.XLOOKUP(Table1[[#This Row],[TeamFavoriteID]],Table2[team_id],Table2[team_name],_xlfn.XLOOKUP(Table1[[#This Row],[TeamFavoriteID]],Table2[team_id_pfr],Table2[team_name],"Even"))</f>
        <v>Denver Broncos</v>
      </c>
      <c r="M9244">
        <v>-3</v>
      </c>
      <c r="N9244">
        <f>IF(Table1[[#This Row],[TeamFavorite]]=Table1[[#This Row],[TeamHome]],Table1[[#This Row],[ScoreAway]]-Table1[[#This Row],[ScoreHome]],Table1[[#This Row],[ScoreHome]]-Table1[[#This Row],[ScoreAway]])</f>
        <v>9</v>
      </c>
      <c r="O9244">
        <f>IF(Table1[[#This Row],[SpreadActual]]&lt;Table1[[#This Row],[SpreadFavorite]],1,0)</f>
        <v>0</v>
      </c>
      <c r="P9244">
        <v>36</v>
      </c>
      <c r="Q9244" t="s">
        <v>174</v>
      </c>
      <c r="R9244" t="b">
        <v>0</v>
      </c>
      <c r="S9244">
        <v>71</v>
      </c>
      <c r="T9244">
        <v>19</v>
      </c>
      <c r="U9244">
        <v>39</v>
      </c>
    </row>
    <row r="9245" spans="1:22" x14ac:dyDescent="0.2">
      <c r="A9245" s="1">
        <v>39348</v>
      </c>
      <c r="B9245">
        <v>2007</v>
      </c>
      <c r="C9245">
        <f>_xlfn.MAXIFS(Table1[ScheduleWeekWritten],Table1[ScheduleSeason],Table1[[#This Row],[ScheduleSeason]])</f>
        <v>17</v>
      </c>
      <c r="D9245">
        <v>3</v>
      </c>
      <c r="E9245" cm="1">
        <f t="array" ref="E9245">_xlfn.XLOOKUP(Table1[[#This Row],[ScheduleWeekWritten]],Table3[Game],100+Table3[Increase],Table1[[#This Row],[ScheduleWeekWritten]])</f>
        <v>3</v>
      </c>
      <c r="F9245" t="b">
        <v>0</v>
      </c>
      <c r="G9245" t="s">
        <v>33</v>
      </c>
      <c r="H9245">
        <v>31</v>
      </c>
      <c r="I9245">
        <v>24</v>
      </c>
      <c r="J9245" t="s">
        <v>27</v>
      </c>
      <c r="K9245" t="s">
        <v>29</v>
      </c>
      <c r="L9245" t="str">
        <f>_xlfn.XLOOKUP(Table1[[#This Row],[TeamFavoriteID]],Table2[team_id],Table2[team_name],_xlfn.XLOOKUP(Table1[[#This Row],[TeamFavoriteID]],Table2[team_id_pfr],Table2[team_name],"Even"))</f>
        <v>Los Angeles Chargers</v>
      </c>
      <c r="M9245">
        <v>-5.5</v>
      </c>
      <c r="N9245">
        <f>IF(Table1[[#This Row],[TeamFavorite]]=Table1[[#This Row],[TeamHome]],Table1[[#This Row],[ScoreAway]]-Table1[[#This Row],[ScoreHome]],Table1[[#This Row],[ScoreHome]]-Table1[[#This Row],[ScoreAway]])</f>
        <v>7</v>
      </c>
      <c r="O9245">
        <f>IF(Table1[[#This Row],[SpreadActual]]&lt;Table1[[#This Row],[SpreadFavorite]],1,0)</f>
        <v>0</v>
      </c>
      <c r="P9245">
        <v>42.5</v>
      </c>
      <c r="Q9245" t="s">
        <v>82</v>
      </c>
      <c r="R9245" t="b">
        <v>0</v>
      </c>
      <c r="S9245">
        <v>61</v>
      </c>
      <c r="T9245">
        <v>7</v>
      </c>
      <c r="U9245">
        <v>57</v>
      </c>
    </row>
    <row r="9246" spans="1:22" x14ac:dyDescent="0.2">
      <c r="A9246" s="1">
        <v>39348</v>
      </c>
      <c r="B9246">
        <v>2007</v>
      </c>
      <c r="C9246">
        <f>_xlfn.MAXIFS(Table1[ScheduleWeekWritten],Table1[ScheduleSeason],Table1[[#This Row],[ScheduleSeason]])</f>
        <v>17</v>
      </c>
      <c r="D9246">
        <v>3</v>
      </c>
      <c r="E9246" cm="1">
        <f t="array" ref="E9246">_xlfn.XLOOKUP(Table1[[#This Row],[ScheduleWeekWritten]],Table3[Game],100+Table3[Increase],Table1[[#This Row],[ScheduleWeekWritten]])</f>
        <v>3</v>
      </c>
      <c r="F9246" t="b">
        <v>0</v>
      </c>
      <c r="G9246" t="s">
        <v>177</v>
      </c>
      <c r="H9246">
        <v>24</v>
      </c>
      <c r="I9246">
        <v>30</v>
      </c>
      <c r="J9246" t="s">
        <v>140</v>
      </c>
      <c r="K9246" t="s">
        <v>72</v>
      </c>
      <c r="L9246" t="str">
        <f>_xlfn.XLOOKUP(Table1[[#This Row],[TeamFavoriteID]],Table2[team_id],Table2[team_name],_xlfn.XLOOKUP(Table1[[#This Row],[TeamFavoriteID]],Table2[team_id_pfr],Table2[team_name],"Even"))</f>
        <v>Baltimore Colts</v>
      </c>
      <c r="M9246">
        <v>-6.5</v>
      </c>
      <c r="N9246">
        <f>IF(Table1[[#This Row],[TeamFavorite]]=Table1[[#This Row],[TeamHome]],Table1[[#This Row],[ScoreAway]]-Table1[[#This Row],[ScoreHome]],Table1[[#This Row],[ScoreHome]]-Table1[[#This Row],[ScoreAway]])</f>
        <v>-6</v>
      </c>
      <c r="O9246">
        <f>IF(Table1[[#This Row],[SpreadActual]]&lt;Table1[[#This Row],[SpreadFavorite]],1,0)</f>
        <v>0</v>
      </c>
      <c r="P9246">
        <v>46.5</v>
      </c>
      <c r="Q9246" t="s">
        <v>178</v>
      </c>
      <c r="R9246" t="b">
        <v>0</v>
      </c>
      <c r="S9246">
        <v>72</v>
      </c>
      <c r="T9246">
        <v>0</v>
      </c>
      <c r="V9246" t="s">
        <v>103</v>
      </c>
    </row>
    <row r="9247" spans="1:22" x14ac:dyDescent="0.2">
      <c r="A9247" s="1">
        <v>39348</v>
      </c>
      <c r="B9247">
        <v>2007</v>
      </c>
      <c r="C9247">
        <f>_xlfn.MAXIFS(Table1[ScheduleWeekWritten],Table1[ScheduleSeason],Table1[[#This Row],[ScheduleSeason]])</f>
        <v>17</v>
      </c>
      <c r="D9247">
        <v>3</v>
      </c>
      <c r="E9247" cm="1">
        <f t="array" ref="E9247">_xlfn.XLOOKUP(Table1[[#This Row],[ScheduleWeekWritten]],Table3[Game],100+Table3[Increase],Table1[[#This Row],[ScheduleWeekWritten]])</f>
        <v>3</v>
      </c>
      <c r="F9247" t="b">
        <v>0</v>
      </c>
      <c r="G9247" t="s">
        <v>42</v>
      </c>
      <c r="H9247">
        <v>13</v>
      </c>
      <c r="I9247">
        <v>10</v>
      </c>
      <c r="J9247" t="s">
        <v>54</v>
      </c>
      <c r="K9247" t="s">
        <v>75</v>
      </c>
      <c r="L9247" t="str">
        <f>_xlfn.XLOOKUP(Table1[[#This Row],[TeamFavoriteID]],Table2[team_id],Table2[team_name],_xlfn.XLOOKUP(Table1[[#This Row],[TeamFavoriteID]],Table2[team_id_pfr],Table2[team_name],"Even"))</f>
        <v>Kansas City Chiefs</v>
      </c>
      <c r="M9247">
        <v>-3</v>
      </c>
      <c r="N9247">
        <f>IF(Table1[[#This Row],[TeamFavorite]]=Table1[[#This Row],[TeamHome]],Table1[[#This Row],[ScoreAway]]-Table1[[#This Row],[ScoreHome]],Table1[[#This Row],[ScoreHome]]-Table1[[#This Row],[ScoreAway]])</f>
        <v>-3</v>
      </c>
      <c r="O9247">
        <f>IF(Table1[[#This Row],[SpreadActual]]&lt;Table1[[#This Row],[SpreadFavorite]],1,0)</f>
        <v>0</v>
      </c>
      <c r="P9247">
        <v>34</v>
      </c>
      <c r="Q9247" t="s">
        <v>117</v>
      </c>
      <c r="R9247" t="b">
        <v>0</v>
      </c>
      <c r="S9247">
        <v>76</v>
      </c>
      <c r="T9247">
        <v>12</v>
      </c>
      <c r="U9247">
        <v>60</v>
      </c>
    </row>
    <row r="9248" spans="1:22" x14ac:dyDescent="0.2">
      <c r="A9248" s="1">
        <v>39348</v>
      </c>
      <c r="B9248">
        <v>2007</v>
      </c>
      <c r="C9248">
        <f>_xlfn.MAXIFS(Table1[ScheduleWeekWritten],Table1[ScheduleSeason],Table1[[#This Row],[ScheduleSeason]])</f>
        <v>17</v>
      </c>
      <c r="D9248">
        <v>3</v>
      </c>
      <c r="E9248" cm="1">
        <f t="array" ref="E9248">_xlfn.XLOOKUP(Table1[[#This Row],[ScheduleWeekWritten]],Table3[Game],100+Table3[Increase],Table1[[#This Row],[ScheduleWeekWritten]])</f>
        <v>3</v>
      </c>
      <c r="F9248" t="b">
        <v>0</v>
      </c>
      <c r="G9248" t="s">
        <v>115</v>
      </c>
      <c r="H9248">
        <v>38</v>
      </c>
      <c r="I9248">
        <v>7</v>
      </c>
      <c r="J9248" t="s">
        <v>28</v>
      </c>
      <c r="K9248" t="s">
        <v>70</v>
      </c>
      <c r="L9248" t="str">
        <f>_xlfn.XLOOKUP(Table1[[#This Row],[TeamFavoriteID]],Table2[team_id],Table2[team_name],_xlfn.XLOOKUP(Table1[[#This Row],[TeamFavoriteID]],Table2[team_id_pfr],Table2[team_name],"Even"))</f>
        <v>Boston Patriots</v>
      </c>
      <c r="M9248">
        <v>-16.5</v>
      </c>
      <c r="N9248">
        <f>IF(Table1[[#This Row],[TeamFavorite]]=Table1[[#This Row],[TeamHome]],Table1[[#This Row],[ScoreAway]]-Table1[[#This Row],[ScoreHome]],Table1[[#This Row],[ScoreHome]]-Table1[[#This Row],[ScoreAway]])</f>
        <v>31</v>
      </c>
      <c r="O9248">
        <f>IF(Table1[[#This Row],[SpreadActual]]&lt;Table1[[#This Row],[SpreadFavorite]],1,0)</f>
        <v>0</v>
      </c>
      <c r="P9248">
        <v>41</v>
      </c>
      <c r="Q9248" t="s">
        <v>179</v>
      </c>
      <c r="R9248" t="b">
        <v>0</v>
      </c>
      <c r="S9248">
        <v>72</v>
      </c>
      <c r="T9248">
        <v>12</v>
      </c>
      <c r="U9248">
        <v>51</v>
      </c>
    </row>
    <row r="9249" spans="1:22" x14ac:dyDescent="0.2">
      <c r="A9249" s="1">
        <v>39348</v>
      </c>
      <c r="B9249">
        <v>2007</v>
      </c>
      <c r="C9249">
        <f>_xlfn.MAXIFS(Table1[ScheduleWeekWritten],Table1[ScheduleSeason],Table1[[#This Row],[ScheduleSeason]])</f>
        <v>17</v>
      </c>
      <c r="D9249">
        <v>3</v>
      </c>
      <c r="E9249" cm="1">
        <f t="array" ref="E9249">_xlfn.XLOOKUP(Table1[[#This Row],[ScheduleWeekWritten]],Table3[Game],100+Table3[Increase],Table1[[#This Row],[ScheduleWeekWritten]])</f>
        <v>3</v>
      </c>
      <c r="F9249" t="b">
        <v>0</v>
      </c>
      <c r="G9249" t="s">
        <v>31</v>
      </c>
      <c r="H9249">
        <v>31</v>
      </c>
      <c r="I9249">
        <v>28</v>
      </c>
      <c r="J9249" t="s">
        <v>19</v>
      </c>
      <c r="K9249" t="s">
        <v>32</v>
      </c>
      <c r="L9249" t="str">
        <f>_xlfn.XLOOKUP(Table1[[#This Row],[TeamFavoriteID]],Table2[team_id],Table2[team_name],_xlfn.XLOOKUP(Table1[[#This Row],[TeamFavoriteID]],Table2[team_id_pfr],Table2[team_name],"Even"))</f>
        <v>New York Jets</v>
      </c>
      <c r="M9249">
        <v>-3</v>
      </c>
      <c r="N9249">
        <f>IF(Table1[[#This Row],[TeamFavorite]]=Table1[[#This Row],[TeamHome]],Table1[[#This Row],[ScoreAway]]-Table1[[#This Row],[ScoreHome]],Table1[[#This Row],[ScoreHome]]-Table1[[#This Row],[ScoreAway]])</f>
        <v>-3</v>
      </c>
      <c r="O9249">
        <f>IF(Table1[[#This Row],[SpreadActual]]&lt;Table1[[#This Row],[SpreadFavorite]],1,0)</f>
        <v>0</v>
      </c>
      <c r="P9249">
        <v>36.5</v>
      </c>
      <c r="Q9249" t="s">
        <v>126</v>
      </c>
      <c r="R9249" t="b">
        <v>0</v>
      </c>
      <c r="S9249">
        <v>74</v>
      </c>
      <c r="T9249">
        <v>8</v>
      </c>
      <c r="U9249">
        <v>54</v>
      </c>
    </row>
    <row r="9250" spans="1:22" x14ac:dyDescent="0.2">
      <c r="A9250" s="1">
        <v>39348</v>
      </c>
      <c r="B9250">
        <v>2007</v>
      </c>
      <c r="C9250">
        <f>_xlfn.MAXIFS(Table1[ScheduleWeekWritten],Table1[ScheduleSeason],Table1[[#This Row],[ScheduleSeason]])</f>
        <v>17</v>
      </c>
      <c r="D9250">
        <v>3</v>
      </c>
      <c r="E9250" cm="1">
        <f t="array" ref="E9250">_xlfn.XLOOKUP(Table1[[#This Row],[ScheduleWeekWritten]],Table3[Game],100+Table3[Increase],Table1[[#This Row],[ScheduleWeekWritten]])</f>
        <v>3</v>
      </c>
      <c r="F9250" t="b">
        <v>0</v>
      </c>
      <c r="G9250" t="s">
        <v>20</v>
      </c>
      <c r="H9250">
        <v>26</v>
      </c>
      <c r="I9250">
        <v>24</v>
      </c>
      <c r="J9250" t="s">
        <v>62</v>
      </c>
      <c r="K9250" t="s">
        <v>21</v>
      </c>
      <c r="L9250" t="str">
        <f>_xlfn.XLOOKUP(Table1[[#This Row],[TeamFavoriteID]],Table2[team_id],Table2[team_name],_xlfn.XLOOKUP(Table1[[#This Row],[TeamFavoriteID]],Table2[team_id_pfr],Table2[team_name],"Even"))</f>
        <v>Las Vegas Raiders</v>
      </c>
      <c r="M9250">
        <v>-3</v>
      </c>
      <c r="N9250">
        <f>IF(Table1[[#This Row],[TeamFavorite]]=Table1[[#This Row],[TeamHome]],Table1[[#This Row],[ScoreAway]]-Table1[[#This Row],[ScoreHome]],Table1[[#This Row],[ScoreHome]]-Table1[[#This Row],[ScoreAway]])</f>
        <v>2</v>
      </c>
      <c r="O9250">
        <f>IF(Table1[[#This Row],[SpreadActual]]&lt;Table1[[#This Row],[SpreadFavorite]],1,0)</f>
        <v>0</v>
      </c>
      <c r="P9250">
        <v>41.5</v>
      </c>
      <c r="Q9250" t="s">
        <v>76</v>
      </c>
      <c r="R9250" t="b">
        <v>0</v>
      </c>
      <c r="S9250">
        <v>61</v>
      </c>
      <c r="T9250">
        <v>6</v>
      </c>
      <c r="U9250">
        <v>76</v>
      </c>
    </row>
    <row r="9251" spans="1:22" x14ac:dyDescent="0.2">
      <c r="A9251" s="1">
        <v>39348</v>
      </c>
      <c r="B9251">
        <v>2007</v>
      </c>
      <c r="C9251">
        <f>_xlfn.MAXIFS(Table1[ScheduleWeekWritten],Table1[ScheduleSeason],Table1[[#This Row],[ScheduleSeason]])</f>
        <v>17</v>
      </c>
      <c r="D9251">
        <v>3</v>
      </c>
      <c r="E9251" cm="1">
        <f t="array" ref="E9251">_xlfn.XLOOKUP(Table1[[#This Row],[ScheduleWeekWritten]],Table3[Game],100+Table3[Increase],Table1[[#This Row],[ScheduleWeekWritten]])</f>
        <v>3</v>
      </c>
      <c r="F9251" t="b">
        <v>0</v>
      </c>
      <c r="G9251" t="s">
        <v>58</v>
      </c>
      <c r="H9251">
        <v>56</v>
      </c>
      <c r="I9251">
        <v>21</v>
      </c>
      <c r="J9251" t="s">
        <v>45</v>
      </c>
      <c r="K9251" t="s">
        <v>77</v>
      </c>
      <c r="L9251" t="str">
        <f>_xlfn.XLOOKUP(Table1[[#This Row],[TeamFavoriteID]],Table2[team_id],Table2[team_name],_xlfn.XLOOKUP(Table1[[#This Row],[TeamFavoriteID]],Table2[team_id_pfr],Table2[team_name],"Even"))</f>
        <v>Philadelphia Eagles</v>
      </c>
      <c r="M9251">
        <v>-5</v>
      </c>
      <c r="N9251">
        <f>IF(Table1[[#This Row],[TeamFavorite]]=Table1[[#This Row],[TeamHome]],Table1[[#This Row],[ScoreAway]]-Table1[[#This Row],[ScoreHome]],Table1[[#This Row],[ScoreHome]]-Table1[[#This Row],[ScoreAway]])</f>
        <v>-35</v>
      </c>
      <c r="O9251">
        <f>IF(Table1[[#This Row],[SpreadActual]]&lt;Table1[[#This Row],[SpreadFavorite]],1,0)</f>
        <v>1</v>
      </c>
      <c r="P9251">
        <v>44</v>
      </c>
      <c r="Q9251" t="s">
        <v>183</v>
      </c>
      <c r="R9251" t="b">
        <v>0</v>
      </c>
      <c r="S9251">
        <v>74</v>
      </c>
      <c r="T9251">
        <v>11</v>
      </c>
      <c r="U9251">
        <v>54</v>
      </c>
    </row>
    <row r="9252" spans="1:22" x14ac:dyDescent="0.2">
      <c r="A9252" s="1">
        <v>39348</v>
      </c>
      <c r="B9252">
        <v>2007</v>
      </c>
      <c r="C9252">
        <f>_xlfn.MAXIFS(Table1[ScheduleWeekWritten],Table1[ScheduleSeason],Table1[[#This Row],[ScheduleSeason]])</f>
        <v>17</v>
      </c>
      <c r="D9252">
        <v>3</v>
      </c>
      <c r="E9252" cm="1">
        <f t="array" ref="E9252">_xlfn.XLOOKUP(Table1[[#This Row],[ScheduleWeekWritten]],Table3[Game],100+Table3[Increase],Table1[[#This Row],[ScheduleWeekWritten]])</f>
        <v>3</v>
      </c>
      <c r="F9252" t="b">
        <v>0</v>
      </c>
      <c r="G9252" t="s">
        <v>49</v>
      </c>
      <c r="H9252">
        <v>37</v>
      </c>
      <c r="I9252">
        <v>16</v>
      </c>
      <c r="J9252" t="s">
        <v>53</v>
      </c>
      <c r="K9252" t="s">
        <v>51</v>
      </c>
      <c r="L9252" t="str">
        <f>_xlfn.XLOOKUP(Table1[[#This Row],[TeamFavoriteID]],Table2[team_id],Table2[team_name],_xlfn.XLOOKUP(Table1[[#This Row],[TeamFavoriteID]],Table2[team_id_pfr],Table2[team_name],"Even"))</f>
        <v>Pittsburgh Steelers</v>
      </c>
      <c r="M9252">
        <v>-9.5</v>
      </c>
      <c r="N9252">
        <f>IF(Table1[[#This Row],[TeamFavorite]]=Table1[[#This Row],[TeamHome]],Table1[[#This Row],[ScoreAway]]-Table1[[#This Row],[ScoreHome]],Table1[[#This Row],[ScoreHome]]-Table1[[#This Row],[ScoreAway]])</f>
        <v>-21</v>
      </c>
      <c r="O9252">
        <f>IF(Table1[[#This Row],[SpreadActual]]&lt;Table1[[#This Row],[SpreadFavorite]],1,0)</f>
        <v>1</v>
      </c>
      <c r="P9252">
        <v>38</v>
      </c>
      <c r="Q9252" t="s">
        <v>175</v>
      </c>
      <c r="R9252" t="b">
        <v>0</v>
      </c>
      <c r="S9252">
        <v>67</v>
      </c>
      <c r="T9252">
        <v>7</v>
      </c>
      <c r="U9252">
        <v>59</v>
      </c>
    </row>
    <row r="9253" spans="1:22" x14ac:dyDescent="0.2">
      <c r="A9253" s="1">
        <v>39348</v>
      </c>
      <c r="B9253">
        <v>2007</v>
      </c>
      <c r="C9253">
        <f>_xlfn.MAXIFS(Table1[ScheduleWeekWritten],Table1[ScheduleSeason],Table1[[#This Row],[ScheduleSeason]])</f>
        <v>17</v>
      </c>
      <c r="D9253">
        <v>3</v>
      </c>
      <c r="E9253" cm="1">
        <f t="array" ref="E9253">_xlfn.XLOOKUP(Table1[[#This Row],[ScheduleWeekWritten]],Table3[Game],100+Table3[Increase],Table1[[#This Row],[ScheduleWeekWritten]])</f>
        <v>3</v>
      </c>
      <c r="F9253" t="b">
        <v>0</v>
      </c>
      <c r="G9253" t="s">
        <v>128</v>
      </c>
      <c r="H9253">
        <v>24</v>
      </c>
      <c r="I9253">
        <v>21</v>
      </c>
      <c r="J9253" t="s">
        <v>101</v>
      </c>
      <c r="K9253" t="s">
        <v>132</v>
      </c>
      <c r="L9253" t="str">
        <f>_xlfn.XLOOKUP(Table1[[#This Row],[TeamFavoriteID]],Table2[team_id],Table2[team_name],_xlfn.XLOOKUP(Table1[[#This Row],[TeamFavoriteID]],Table2[team_id_pfr],Table2[team_name],"Even"))</f>
        <v>Seattle Seahawks</v>
      </c>
      <c r="M9253">
        <v>-3</v>
      </c>
      <c r="N9253">
        <f>IF(Table1[[#This Row],[TeamFavorite]]=Table1[[#This Row],[TeamHome]],Table1[[#This Row],[ScoreAway]]-Table1[[#This Row],[ScoreHome]],Table1[[#This Row],[ScoreHome]]-Table1[[#This Row],[ScoreAway]])</f>
        <v>-3</v>
      </c>
      <c r="O9253">
        <f>IF(Table1[[#This Row],[SpreadActual]]&lt;Table1[[#This Row],[SpreadFavorite]],1,0)</f>
        <v>0</v>
      </c>
      <c r="P9253">
        <v>49.5</v>
      </c>
      <c r="Q9253" t="s">
        <v>180</v>
      </c>
      <c r="R9253" t="b">
        <v>0</v>
      </c>
      <c r="S9253">
        <v>53</v>
      </c>
      <c r="T9253">
        <v>6</v>
      </c>
      <c r="U9253">
        <v>73</v>
      </c>
    </row>
    <row r="9254" spans="1:22" x14ac:dyDescent="0.2">
      <c r="A9254" s="1">
        <v>39348</v>
      </c>
      <c r="B9254">
        <v>2007</v>
      </c>
      <c r="C9254">
        <f>_xlfn.MAXIFS(Table1[ScheduleWeekWritten],Table1[ScheduleSeason],Table1[[#This Row],[ScheduleSeason]])</f>
        <v>17</v>
      </c>
      <c r="D9254">
        <v>3</v>
      </c>
      <c r="E9254" cm="1">
        <f t="array" ref="E9254">_xlfn.XLOOKUP(Table1[[#This Row],[ScheduleWeekWritten]],Table3[Game],100+Table3[Increase],Table1[[#This Row],[ScheduleWeekWritten]])</f>
        <v>3</v>
      </c>
      <c r="F9254" t="b">
        <v>0</v>
      </c>
      <c r="G9254" t="s">
        <v>127</v>
      </c>
      <c r="H9254">
        <v>24</v>
      </c>
      <c r="I9254">
        <v>3</v>
      </c>
      <c r="J9254" t="s">
        <v>153</v>
      </c>
      <c r="K9254" t="s">
        <v>133</v>
      </c>
      <c r="L9254" t="str">
        <f>_xlfn.XLOOKUP(Table1[[#This Row],[TeamFavoriteID]],Table2[team_id],Table2[team_name],_xlfn.XLOOKUP(Table1[[#This Row],[TeamFavoriteID]],Table2[team_id_pfr],Table2[team_name],"Even"))</f>
        <v>Tampa Bay Buccaneers</v>
      </c>
      <c r="M9254">
        <v>-3.5</v>
      </c>
      <c r="N9254">
        <f>IF(Table1[[#This Row],[TeamFavorite]]=Table1[[#This Row],[TeamHome]],Table1[[#This Row],[ScoreAway]]-Table1[[#This Row],[ScoreHome]],Table1[[#This Row],[ScoreHome]]-Table1[[#This Row],[ScoreAway]])</f>
        <v>-21</v>
      </c>
      <c r="O9254">
        <f>IF(Table1[[#This Row],[SpreadActual]]&lt;Table1[[#This Row],[SpreadFavorite]],1,0)</f>
        <v>1</v>
      </c>
      <c r="P9254">
        <v>38.5</v>
      </c>
      <c r="Q9254" t="s">
        <v>168</v>
      </c>
      <c r="R9254" t="b">
        <v>0</v>
      </c>
      <c r="S9254">
        <v>79</v>
      </c>
      <c r="T9254">
        <v>8</v>
      </c>
      <c r="U9254">
        <v>82</v>
      </c>
    </row>
    <row r="9255" spans="1:22" x14ac:dyDescent="0.2">
      <c r="A9255" s="1">
        <v>39348</v>
      </c>
      <c r="B9255">
        <v>2007</v>
      </c>
      <c r="C9255">
        <f>_xlfn.MAXIFS(Table1[ScheduleWeekWritten],Table1[ScheduleSeason],Table1[[#This Row],[ScheduleSeason]])</f>
        <v>17</v>
      </c>
      <c r="D9255">
        <v>3</v>
      </c>
      <c r="E9255" cm="1">
        <f t="array" ref="E9255">_xlfn.XLOOKUP(Table1[[#This Row],[ScheduleWeekWritten]],Table3[Game],100+Table3[Increase],Table1[[#This Row],[ScheduleWeekWritten]])</f>
        <v>3</v>
      </c>
      <c r="F9255" t="b">
        <v>0</v>
      </c>
      <c r="G9255" t="s">
        <v>61</v>
      </c>
      <c r="H9255">
        <v>17</v>
      </c>
      <c r="I9255">
        <v>24</v>
      </c>
      <c r="J9255" t="s">
        <v>50</v>
      </c>
      <c r="K9255" t="s">
        <v>85</v>
      </c>
      <c r="L9255" t="str">
        <f>_xlfn.XLOOKUP(Table1[[#This Row],[TeamFavoriteID]],Table2[team_id],Table2[team_name],_xlfn.XLOOKUP(Table1[[#This Row],[TeamFavoriteID]],Table2[team_id_pfr],Table2[team_name],"Even"))</f>
        <v>Washington Commanders</v>
      </c>
      <c r="M9255">
        <v>-3.5</v>
      </c>
      <c r="N9255">
        <f>IF(Table1[[#This Row],[TeamFavorite]]=Table1[[#This Row],[TeamHome]],Table1[[#This Row],[ScoreAway]]-Table1[[#This Row],[ScoreHome]],Table1[[#This Row],[ScoreHome]]-Table1[[#This Row],[ScoreAway]])</f>
        <v>-7</v>
      </c>
      <c r="O9255">
        <f>IF(Table1[[#This Row],[SpreadActual]]&lt;Table1[[#This Row],[SpreadFavorite]],1,0)</f>
        <v>1</v>
      </c>
      <c r="P9255">
        <v>42.5</v>
      </c>
      <c r="Q9255" t="s">
        <v>165</v>
      </c>
      <c r="R9255" t="b">
        <v>0</v>
      </c>
      <c r="S9255">
        <v>76</v>
      </c>
      <c r="T9255">
        <v>8</v>
      </c>
      <c r="U9255">
        <v>54</v>
      </c>
    </row>
    <row r="9256" spans="1:22" x14ac:dyDescent="0.2">
      <c r="A9256" s="1">
        <v>39349</v>
      </c>
      <c r="B9256">
        <v>2007</v>
      </c>
      <c r="C9256">
        <f>_xlfn.MAXIFS(Table1[ScheduleWeekWritten],Table1[ScheduleSeason],Table1[[#This Row],[ScheduleSeason]])</f>
        <v>17</v>
      </c>
      <c r="D9256">
        <v>3</v>
      </c>
      <c r="E9256" cm="1">
        <f t="array" ref="E9256">_xlfn.XLOOKUP(Table1[[#This Row],[ScheduleWeekWritten]],Table3[Game],100+Table3[Increase],Table1[[#This Row],[ScheduleWeekWritten]])</f>
        <v>3</v>
      </c>
      <c r="F9256" t="b">
        <v>0</v>
      </c>
      <c r="G9256" t="s">
        <v>95</v>
      </c>
      <c r="H9256">
        <v>14</v>
      </c>
      <c r="I9256">
        <v>31</v>
      </c>
      <c r="J9256" t="s">
        <v>171</v>
      </c>
      <c r="K9256" t="s">
        <v>98</v>
      </c>
      <c r="L9256" t="str">
        <f>_xlfn.XLOOKUP(Table1[[#This Row],[TeamFavoriteID]],Table2[team_id],Table2[team_name],_xlfn.XLOOKUP(Table1[[#This Row],[TeamFavoriteID]],Table2[team_id_pfr],Table2[team_name],"Even"))</f>
        <v>New Orleans Saints</v>
      </c>
      <c r="M9256">
        <v>-4.5</v>
      </c>
      <c r="N9256">
        <f>IF(Table1[[#This Row],[TeamFavorite]]=Table1[[#This Row],[TeamHome]],Table1[[#This Row],[ScoreAway]]-Table1[[#This Row],[ScoreHome]],Table1[[#This Row],[ScoreHome]]-Table1[[#This Row],[ScoreAway]])</f>
        <v>17</v>
      </c>
      <c r="O9256">
        <f>IF(Table1[[#This Row],[SpreadActual]]&lt;Table1[[#This Row],[SpreadFavorite]],1,0)</f>
        <v>0</v>
      </c>
      <c r="P9256">
        <v>46.5</v>
      </c>
      <c r="Q9256" t="s">
        <v>124</v>
      </c>
      <c r="R9256" t="b">
        <v>0</v>
      </c>
      <c r="S9256">
        <v>72</v>
      </c>
      <c r="T9256">
        <v>0</v>
      </c>
      <c r="V9256" t="s">
        <v>103</v>
      </c>
    </row>
    <row r="9257" spans="1:22" x14ac:dyDescent="0.2">
      <c r="A9257" s="1">
        <v>39355</v>
      </c>
      <c r="B9257">
        <v>2007</v>
      </c>
      <c r="C9257">
        <f>_xlfn.MAXIFS(Table1[ScheduleWeekWritten],Table1[ScheduleSeason],Table1[[#This Row],[ScheduleSeason]])</f>
        <v>17</v>
      </c>
      <c r="D9257">
        <v>4</v>
      </c>
      <c r="E9257" cm="1">
        <f t="array" ref="E9257">_xlfn.XLOOKUP(Table1[[#This Row],[ScheduleWeekWritten]],Table3[Game],100+Table3[Increase],Table1[[#This Row],[ScheduleWeekWritten]])</f>
        <v>4</v>
      </c>
      <c r="F9257" t="b">
        <v>0</v>
      </c>
      <c r="G9257" t="s">
        <v>149</v>
      </c>
      <c r="H9257">
        <v>21</v>
      </c>
      <c r="I9257">
        <v>14</v>
      </c>
      <c r="J9257" t="s">
        <v>49</v>
      </c>
      <c r="K9257" t="s">
        <v>51</v>
      </c>
      <c r="L9257" t="str">
        <f>_xlfn.XLOOKUP(Table1[[#This Row],[TeamFavoriteID]],Table2[team_id],Table2[team_name],_xlfn.XLOOKUP(Table1[[#This Row],[TeamFavoriteID]],Table2[team_id_pfr],Table2[team_name],"Even"))</f>
        <v>Pittsburgh Steelers</v>
      </c>
      <c r="M9257">
        <v>-5</v>
      </c>
      <c r="N9257">
        <f>IF(Table1[[#This Row],[TeamFavorite]]=Table1[[#This Row],[TeamHome]],Table1[[#This Row],[ScoreAway]]-Table1[[#This Row],[ScoreHome]],Table1[[#This Row],[ScoreHome]]-Table1[[#This Row],[ScoreAway]])</f>
        <v>7</v>
      </c>
      <c r="O9257">
        <f>IF(Table1[[#This Row],[SpreadActual]]&lt;Table1[[#This Row],[SpreadFavorite]],1,0)</f>
        <v>0</v>
      </c>
      <c r="P9257">
        <v>42.5</v>
      </c>
      <c r="Q9257" t="s">
        <v>150</v>
      </c>
      <c r="R9257" t="b">
        <v>0</v>
      </c>
      <c r="S9257">
        <v>72</v>
      </c>
      <c r="T9257">
        <v>0</v>
      </c>
      <c r="V9257" t="s">
        <v>103</v>
      </c>
    </row>
    <row r="9258" spans="1:22" x14ac:dyDescent="0.2">
      <c r="A9258" s="1">
        <v>39355</v>
      </c>
      <c r="B9258">
        <v>2007</v>
      </c>
      <c r="C9258">
        <f>_xlfn.MAXIFS(Table1[ScheduleWeekWritten],Table1[ScheduleSeason],Table1[[#This Row],[ScheduleSeason]])</f>
        <v>17</v>
      </c>
      <c r="D9258">
        <v>4</v>
      </c>
      <c r="E9258" cm="1">
        <f t="array" ref="E9258">_xlfn.XLOOKUP(Table1[[#This Row],[ScheduleWeekWritten]],Table3[Game],100+Table3[Increase],Table1[[#This Row],[ScheduleWeekWritten]])</f>
        <v>4</v>
      </c>
      <c r="F9258" t="b">
        <v>0</v>
      </c>
      <c r="G9258" t="s">
        <v>38</v>
      </c>
      <c r="H9258">
        <v>26</v>
      </c>
      <c r="I9258">
        <v>16</v>
      </c>
      <c r="J9258" t="s">
        <v>177</v>
      </c>
      <c r="K9258" t="s">
        <v>182</v>
      </c>
      <c r="L9258" t="str">
        <f>_xlfn.XLOOKUP(Table1[[#This Row],[TeamFavoriteID]],Table2[team_id],Table2[team_name],_xlfn.XLOOKUP(Table1[[#This Row],[TeamFavoriteID]],Table2[team_id_pfr],Table2[team_name],"Even"))</f>
        <v>Houston Texans</v>
      </c>
      <c r="M9258">
        <v>-2.5</v>
      </c>
      <c r="N9258">
        <f>IF(Table1[[#This Row],[TeamFavorite]]=Table1[[#This Row],[TeamHome]],Table1[[#This Row],[ScoreAway]]-Table1[[#This Row],[ScoreHome]],Table1[[#This Row],[ScoreHome]]-Table1[[#This Row],[ScoreAway]])</f>
        <v>10</v>
      </c>
      <c r="O9258">
        <f>IF(Table1[[#This Row],[SpreadActual]]&lt;Table1[[#This Row],[SpreadFavorite]],1,0)</f>
        <v>0</v>
      </c>
      <c r="P9258">
        <v>39.5</v>
      </c>
      <c r="Q9258" t="s">
        <v>148</v>
      </c>
      <c r="R9258" t="b">
        <v>0</v>
      </c>
      <c r="S9258">
        <v>72</v>
      </c>
      <c r="T9258">
        <v>0</v>
      </c>
      <c r="V9258" t="s">
        <v>103</v>
      </c>
    </row>
    <row r="9259" spans="1:22" x14ac:dyDescent="0.2">
      <c r="A9259" s="1">
        <v>39355</v>
      </c>
      <c r="B9259">
        <v>2007</v>
      </c>
      <c r="C9259">
        <f>_xlfn.MAXIFS(Table1[ScheduleWeekWritten],Table1[ScheduleSeason],Table1[[#This Row],[ScheduleSeason]])</f>
        <v>17</v>
      </c>
      <c r="D9259">
        <v>4</v>
      </c>
      <c r="E9259" cm="1">
        <f t="array" ref="E9259">_xlfn.XLOOKUP(Table1[[#This Row],[ScheduleWeekWritten]],Table3[Game],100+Table3[Increase],Table1[[#This Row],[ScheduleWeekWritten]])</f>
        <v>4</v>
      </c>
      <c r="F9259" t="b">
        <v>0</v>
      </c>
      <c r="G9259" t="s">
        <v>28</v>
      </c>
      <c r="H9259">
        <v>17</v>
      </c>
      <c r="I9259">
        <v>14</v>
      </c>
      <c r="J9259" t="s">
        <v>31</v>
      </c>
      <c r="K9259" t="s">
        <v>32</v>
      </c>
      <c r="L9259" t="str">
        <f>_xlfn.XLOOKUP(Table1[[#This Row],[TeamFavoriteID]],Table2[team_id],Table2[team_name],_xlfn.XLOOKUP(Table1[[#This Row],[TeamFavoriteID]],Table2[team_id_pfr],Table2[team_name],"Even"))</f>
        <v>New York Jets</v>
      </c>
      <c r="M9259">
        <v>-3</v>
      </c>
      <c r="N9259">
        <f>IF(Table1[[#This Row],[TeamFavorite]]=Table1[[#This Row],[TeamHome]],Table1[[#This Row],[ScoreAway]]-Table1[[#This Row],[ScoreHome]],Table1[[#This Row],[ScoreHome]]-Table1[[#This Row],[ScoreAway]])</f>
        <v>3</v>
      </c>
      <c r="O9259">
        <f>IF(Table1[[#This Row],[SpreadActual]]&lt;Table1[[#This Row],[SpreadFavorite]],1,0)</f>
        <v>0</v>
      </c>
      <c r="P9259">
        <v>37</v>
      </c>
      <c r="Q9259" t="s">
        <v>123</v>
      </c>
      <c r="R9259" t="b">
        <v>0</v>
      </c>
      <c r="S9259">
        <v>61</v>
      </c>
      <c r="T9259">
        <v>8</v>
      </c>
      <c r="U9259">
        <v>62</v>
      </c>
    </row>
    <row r="9260" spans="1:22" x14ac:dyDescent="0.2">
      <c r="A9260" s="1">
        <v>39355</v>
      </c>
      <c r="B9260">
        <v>2007</v>
      </c>
      <c r="C9260">
        <f>_xlfn.MAXIFS(Table1[ScheduleWeekWritten],Table1[ScheduleSeason],Table1[[#This Row],[ScheduleSeason]])</f>
        <v>17</v>
      </c>
      <c r="D9260">
        <v>4</v>
      </c>
      <c r="E9260" cm="1">
        <f t="array" ref="E9260">_xlfn.XLOOKUP(Table1[[#This Row],[ScheduleWeekWritten]],Table3[Game],100+Table3[Increase],Table1[[#This Row],[ScheduleWeekWritten]])</f>
        <v>4</v>
      </c>
      <c r="F9260" t="b">
        <v>0</v>
      </c>
      <c r="G9260" t="s">
        <v>152</v>
      </c>
      <c r="H9260">
        <v>7</v>
      </c>
      <c r="I9260">
        <v>20</v>
      </c>
      <c r="J9260" t="s">
        <v>127</v>
      </c>
      <c r="K9260" t="s">
        <v>162</v>
      </c>
      <c r="L9260" t="str">
        <f>_xlfn.XLOOKUP(Table1[[#This Row],[TeamFavoriteID]],Table2[team_id],Table2[team_name],_xlfn.XLOOKUP(Table1[[#This Row],[TeamFavoriteID]],Table2[team_id_pfr],Table2[team_name],"Even"))</f>
        <v>Carolina Panthers</v>
      </c>
      <c r="M9260">
        <v>-3</v>
      </c>
      <c r="N9260">
        <f>IF(Table1[[#This Row],[TeamFavorite]]=Table1[[#This Row],[TeamHome]],Table1[[#This Row],[ScoreAway]]-Table1[[#This Row],[ScoreHome]],Table1[[#This Row],[ScoreHome]]-Table1[[#This Row],[ScoreAway]])</f>
        <v>13</v>
      </c>
      <c r="O9260">
        <f>IF(Table1[[#This Row],[SpreadActual]]&lt;Table1[[#This Row],[SpreadFavorite]],1,0)</f>
        <v>0</v>
      </c>
      <c r="P9260">
        <v>39.5</v>
      </c>
      <c r="Q9260" t="s">
        <v>160</v>
      </c>
      <c r="R9260" t="b">
        <v>0</v>
      </c>
      <c r="S9260">
        <v>67</v>
      </c>
      <c r="T9260">
        <v>9</v>
      </c>
      <c r="U9260">
        <v>39</v>
      </c>
    </row>
    <row r="9261" spans="1:22" x14ac:dyDescent="0.2">
      <c r="A9261" s="1">
        <v>39355</v>
      </c>
      <c r="B9261">
        <v>2007</v>
      </c>
      <c r="C9261">
        <f>_xlfn.MAXIFS(Table1[ScheduleWeekWritten],Table1[ScheduleSeason],Table1[[#This Row],[ScheduleSeason]])</f>
        <v>17</v>
      </c>
      <c r="D9261">
        <v>4</v>
      </c>
      <c r="E9261" cm="1">
        <f t="array" ref="E9261">_xlfn.XLOOKUP(Table1[[#This Row],[ScheduleWeekWritten]],Table3[Game],100+Table3[Increase],Table1[[#This Row],[ScheduleWeekWritten]])</f>
        <v>4</v>
      </c>
      <c r="F9261" t="b">
        <v>0</v>
      </c>
      <c r="G9261" t="s">
        <v>62</v>
      </c>
      <c r="H9261">
        <v>27</v>
      </c>
      <c r="I9261">
        <v>13</v>
      </c>
      <c r="J9261" t="s">
        <v>158</v>
      </c>
      <c r="K9261" t="s">
        <v>159</v>
      </c>
      <c r="L9261" t="str">
        <f>_xlfn.XLOOKUP(Table1[[#This Row],[TeamFavoriteID]],Table2[team_id],Table2[team_name],_xlfn.XLOOKUP(Table1[[#This Row],[TeamFavoriteID]],Table2[team_id_pfr],Table2[team_name],"Even"))</f>
        <v>Baltimore Ravens</v>
      </c>
      <c r="M9261">
        <v>-4.5</v>
      </c>
      <c r="N9261">
        <f>IF(Table1[[#This Row],[TeamFavorite]]=Table1[[#This Row],[TeamHome]],Table1[[#This Row],[ScoreAway]]-Table1[[#This Row],[ScoreHome]],Table1[[#This Row],[ScoreHome]]-Table1[[#This Row],[ScoreAway]])</f>
        <v>14</v>
      </c>
      <c r="O9261">
        <f>IF(Table1[[#This Row],[SpreadActual]]&lt;Table1[[#This Row],[SpreadFavorite]],1,0)</f>
        <v>0</v>
      </c>
      <c r="P9261">
        <v>40</v>
      </c>
      <c r="Q9261" t="s">
        <v>170</v>
      </c>
      <c r="R9261" t="b">
        <v>0</v>
      </c>
      <c r="S9261">
        <v>62</v>
      </c>
      <c r="T9261">
        <v>8</v>
      </c>
      <c r="U9261">
        <v>57</v>
      </c>
    </row>
    <row r="9262" spans="1:22" x14ac:dyDescent="0.2">
      <c r="A9262" s="1">
        <v>39355</v>
      </c>
      <c r="B9262">
        <v>2007</v>
      </c>
      <c r="C9262">
        <f>_xlfn.MAXIFS(Table1[ScheduleWeekWritten],Table1[ScheduleSeason],Table1[[#This Row],[ScheduleSeason]])</f>
        <v>17</v>
      </c>
      <c r="D9262">
        <v>4</v>
      </c>
      <c r="E9262" cm="1">
        <f t="array" ref="E9262">_xlfn.XLOOKUP(Table1[[#This Row],[ScheduleWeekWritten]],Table3[Game],100+Table3[Increase],Table1[[#This Row],[ScheduleWeekWritten]])</f>
        <v>4</v>
      </c>
      <c r="F9262" t="b">
        <v>0</v>
      </c>
      <c r="G9262" t="s">
        <v>67</v>
      </c>
      <c r="H9262">
        <v>35</v>
      </c>
      <c r="I9262">
        <v>7</v>
      </c>
      <c r="J9262" t="s">
        <v>153</v>
      </c>
      <c r="K9262" t="s">
        <v>68</v>
      </c>
      <c r="L9262" t="str">
        <f>_xlfn.XLOOKUP(Table1[[#This Row],[TeamFavoriteID]],Table2[team_id],Table2[team_name],_xlfn.XLOOKUP(Table1[[#This Row],[TeamFavoriteID]],Table2[team_id_pfr],Table2[team_name],"Even"))</f>
        <v>Dallas Cowboys</v>
      </c>
      <c r="M9262">
        <v>-13</v>
      </c>
      <c r="N9262">
        <f>IF(Table1[[#This Row],[TeamFavorite]]=Table1[[#This Row],[TeamHome]],Table1[[#This Row],[ScoreAway]]-Table1[[#This Row],[ScoreHome]],Table1[[#This Row],[ScoreHome]]-Table1[[#This Row],[ScoreAway]])</f>
        <v>-28</v>
      </c>
      <c r="O9262">
        <f>IF(Table1[[#This Row],[SpreadActual]]&lt;Table1[[#This Row],[SpreadFavorite]],1,0)</f>
        <v>1</v>
      </c>
      <c r="P9262">
        <v>47</v>
      </c>
      <c r="Q9262" t="s">
        <v>119</v>
      </c>
      <c r="R9262" t="b">
        <v>0</v>
      </c>
      <c r="S9262">
        <v>81</v>
      </c>
      <c r="T9262">
        <v>14</v>
      </c>
      <c r="U9262">
        <v>59</v>
      </c>
    </row>
    <row r="9263" spans="1:22" x14ac:dyDescent="0.2">
      <c r="A9263" s="1">
        <v>39355</v>
      </c>
      <c r="B9263">
        <v>2007</v>
      </c>
      <c r="C9263">
        <f>_xlfn.MAXIFS(Table1[ScheduleWeekWritten],Table1[ScheduleSeason],Table1[[#This Row],[ScheduleSeason]])</f>
        <v>17</v>
      </c>
      <c r="D9263">
        <v>4</v>
      </c>
      <c r="E9263" cm="1">
        <f t="array" ref="E9263">_xlfn.XLOOKUP(Table1[[#This Row],[ScheduleWeekWritten]],Table3[Game],100+Table3[Increase],Table1[[#This Row],[ScheduleWeekWritten]])</f>
        <v>4</v>
      </c>
      <c r="F9263" t="b">
        <v>0</v>
      </c>
      <c r="G9263" t="s">
        <v>45</v>
      </c>
      <c r="H9263">
        <v>37</v>
      </c>
      <c r="I9263">
        <v>27</v>
      </c>
      <c r="J9263" t="s">
        <v>46</v>
      </c>
      <c r="K9263" t="s">
        <v>47</v>
      </c>
      <c r="L9263" t="str">
        <f>_xlfn.XLOOKUP(Table1[[#This Row],[TeamFavoriteID]],Table2[team_id],Table2[team_name],_xlfn.XLOOKUP(Table1[[#This Row],[TeamFavoriteID]],Table2[team_id_pfr],Table2[team_name],"Even"))</f>
        <v>Chicago Bears</v>
      </c>
      <c r="M9263">
        <v>-2.5</v>
      </c>
      <c r="N9263">
        <f>IF(Table1[[#This Row],[TeamFavorite]]=Table1[[#This Row],[TeamHome]],Table1[[#This Row],[ScoreAway]]-Table1[[#This Row],[ScoreHome]],Table1[[#This Row],[ScoreHome]]-Table1[[#This Row],[ScoreAway]])</f>
        <v>10</v>
      </c>
      <c r="O9263">
        <f>IF(Table1[[#This Row],[SpreadActual]]&lt;Table1[[#This Row],[SpreadFavorite]],1,0)</f>
        <v>0</v>
      </c>
      <c r="P9263">
        <v>46</v>
      </c>
      <c r="Q9263" t="s">
        <v>181</v>
      </c>
      <c r="R9263" t="b">
        <v>0</v>
      </c>
      <c r="S9263">
        <v>72</v>
      </c>
      <c r="T9263">
        <v>0</v>
      </c>
      <c r="V9263" t="s">
        <v>103</v>
      </c>
    </row>
    <row r="9264" spans="1:22" x14ac:dyDescent="0.2">
      <c r="A9264" s="1">
        <v>39355</v>
      </c>
      <c r="B9264">
        <v>2007</v>
      </c>
      <c r="C9264">
        <f>_xlfn.MAXIFS(Table1[ScheduleWeekWritten],Table1[ScheduleSeason],Table1[[#This Row],[ScheduleSeason]])</f>
        <v>17</v>
      </c>
      <c r="D9264">
        <v>4</v>
      </c>
      <c r="E9264" cm="1">
        <f t="array" ref="E9264">_xlfn.XLOOKUP(Table1[[#This Row],[ScheduleWeekWritten]],Table3[Game],100+Table3[Increase],Table1[[#This Row],[ScheduleWeekWritten]])</f>
        <v>4</v>
      </c>
      <c r="F9264" t="b">
        <v>0</v>
      </c>
      <c r="G9264" t="s">
        <v>140</v>
      </c>
      <c r="H9264">
        <v>38</v>
      </c>
      <c r="I9264">
        <v>20</v>
      </c>
      <c r="J9264" t="s">
        <v>24</v>
      </c>
      <c r="K9264" t="s">
        <v>72</v>
      </c>
      <c r="L9264" t="str">
        <f>_xlfn.XLOOKUP(Table1[[#This Row],[TeamFavoriteID]],Table2[team_id],Table2[team_name],_xlfn.XLOOKUP(Table1[[#This Row],[TeamFavoriteID]],Table2[team_id_pfr],Table2[team_name],"Even"))</f>
        <v>Baltimore Colts</v>
      </c>
      <c r="M9264">
        <v>-10</v>
      </c>
      <c r="N9264">
        <f>IF(Table1[[#This Row],[TeamFavorite]]=Table1[[#This Row],[TeamHome]],Table1[[#This Row],[ScoreAway]]-Table1[[#This Row],[ScoreHome]],Table1[[#This Row],[ScoreHome]]-Table1[[#This Row],[ScoreAway]])</f>
        <v>18</v>
      </c>
      <c r="O9264">
        <f>IF(Table1[[#This Row],[SpreadActual]]&lt;Table1[[#This Row],[SpreadFavorite]],1,0)</f>
        <v>0</v>
      </c>
      <c r="P9264">
        <v>46.5</v>
      </c>
      <c r="Q9264" t="s">
        <v>141</v>
      </c>
      <c r="R9264" t="b">
        <v>0</v>
      </c>
      <c r="S9264">
        <v>72</v>
      </c>
      <c r="T9264">
        <v>0</v>
      </c>
      <c r="V9264" t="s">
        <v>103</v>
      </c>
    </row>
    <row r="9265" spans="1:22" x14ac:dyDescent="0.2">
      <c r="A9265" s="1">
        <v>39355</v>
      </c>
      <c r="B9265">
        <v>2007</v>
      </c>
      <c r="C9265">
        <f>_xlfn.MAXIFS(Table1[ScheduleWeekWritten],Table1[ScheduleSeason],Table1[[#This Row],[ScheduleSeason]])</f>
        <v>17</v>
      </c>
      <c r="D9265">
        <v>4</v>
      </c>
      <c r="E9265" cm="1">
        <f t="array" ref="E9265">_xlfn.XLOOKUP(Table1[[#This Row],[ScheduleWeekWritten]],Table3[Game],100+Table3[Increase],Table1[[#This Row],[ScheduleWeekWritten]])</f>
        <v>4</v>
      </c>
      <c r="F9265" t="b">
        <v>0</v>
      </c>
      <c r="G9265" t="s">
        <v>19</v>
      </c>
      <c r="H9265">
        <v>17</v>
      </c>
      <c r="I9265">
        <v>35</v>
      </c>
      <c r="J9265" t="s">
        <v>20</v>
      </c>
      <c r="K9265" t="s">
        <v>91</v>
      </c>
      <c r="L9265" t="str">
        <f>_xlfn.XLOOKUP(Table1[[#This Row],[TeamFavoriteID]],Table2[team_id],Table2[team_name],_xlfn.XLOOKUP(Table1[[#This Row],[TeamFavoriteID]],Table2[team_id_pfr],Table2[team_name],"Even"))</f>
        <v>Miami Dolphins</v>
      </c>
      <c r="M9265">
        <v>-3.5</v>
      </c>
      <c r="N9265">
        <f>IF(Table1[[#This Row],[TeamFavorite]]=Table1[[#This Row],[TeamHome]],Table1[[#This Row],[ScoreAway]]-Table1[[#This Row],[ScoreHome]],Table1[[#This Row],[ScoreHome]]-Table1[[#This Row],[ScoreAway]])</f>
        <v>18</v>
      </c>
      <c r="O9265">
        <f>IF(Table1[[#This Row],[SpreadActual]]&lt;Table1[[#This Row],[SpreadFavorite]],1,0)</f>
        <v>0</v>
      </c>
      <c r="P9265">
        <v>40</v>
      </c>
      <c r="Q9265" t="s">
        <v>143</v>
      </c>
      <c r="R9265" t="b">
        <v>0</v>
      </c>
      <c r="S9265">
        <v>78</v>
      </c>
      <c r="T9265">
        <v>12</v>
      </c>
      <c r="U9265">
        <v>78</v>
      </c>
    </row>
    <row r="9266" spans="1:22" x14ac:dyDescent="0.2">
      <c r="A9266" s="1">
        <v>39355</v>
      </c>
      <c r="B9266">
        <v>2007</v>
      </c>
      <c r="C9266">
        <f>_xlfn.MAXIFS(Table1[ScheduleWeekWritten],Table1[ScheduleSeason],Table1[[#This Row],[ScheduleSeason]])</f>
        <v>17</v>
      </c>
      <c r="D9266">
        <v>4</v>
      </c>
      <c r="E9266" cm="1">
        <f t="array" ref="E9266">_xlfn.XLOOKUP(Table1[[#This Row],[ScheduleWeekWritten]],Table3[Game],100+Table3[Increase],Table1[[#This Row],[ScheduleWeekWritten]])</f>
        <v>4</v>
      </c>
      <c r="F9266" t="b">
        <v>0</v>
      </c>
      <c r="G9266" t="s">
        <v>54</v>
      </c>
      <c r="H9266">
        <v>16</v>
      </c>
      <c r="I9266">
        <v>23</v>
      </c>
      <c r="J9266" t="s">
        <v>33</v>
      </c>
      <c r="K9266" t="s">
        <v>35</v>
      </c>
      <c r="L9266" t="str">
        <f>_xlfn.XLOOKUP(Table1[[#This Row],[TeamFavoriteID]],Table2[team_id],Table2[team_name],_xlfn.XLOOKUP(Table1[[#This Row],[TeamFavoriteID]],Table2[team_id_pfr],Table2[team_name],"Even"))</f>
        <v>Green Bay Packers</v>
      </c>
      <c r="M9266">
        <v>-1</v>
      </c>
      <c r="N9266">
        <f>IF(Table1[[#This Row],[TeamFavorite]]=Table1[[#This Row],[TeamHome]],Table1[[#This Row],[ScoreAway]]-Table1[[#This Row],[ScoreHome]],Table1[[#This Row],[ScoreHome]]-Table1[[#This Row],[ScoreAway]])</f>
        <v>-7</v>
      </c>
      <c r="O9266">
        <f>IF(Table1[[#This Row],[SpreadActual]]&lt;Table1[[#This Row],[SpreadFavorite]],1,0)</f>
        <v>1</v>
      </c>
      <c r="P9266">
        <v>38</v>
      </c>
      <c r="Q9266" t="s">
        <v>137</v>
      </c>
      <c r="R9266" t="b">
        <v>0</v>
      </c>
      <c r="S9266">
        <v>72</v>
      </c>
      <c r="T9266">
        <v>0</v>
      </c>
      <c r="V9266" t="s">
        <v>103</v>
      </c>
    </row>
    <row r="9267" spans="1:22" x14ac:dyDescent="0.2">
      <c r="A9267" s="1">
        <v>39355</v>
      </c>
      <c r="B9267">
        <v>2007</v>
      </c>
      <c r="C9267">
        <f>_xlfn.MAXIFS(Table1[ScheduleWeekWritten],Table1[ScheduleSeason],Table1[[#This Row],[ScheduleSeason]])</f>
        <v>17</v>
      </c>
      <c r="D9267">
        <v>4</v>
      </c>
      <c r="E9267" cm="1">
        <f t="array" ref="E9267">_xlfn.XLOOKUP(Table1[[#This Row],[ScheduleWeekWritten]],Table3[Game],100+Table3[Increase],Table1[[#This Row],[ScheduleWeekWritten]])</f>
        <v>4</v>
      </c>
      <c r="F9267" t="b">
        <v>0</v>
      </c>
      <c r="G9267" t="s">
        <v>50</v>
      </c>
      <c r="H9267">
        <v>16</v>
      </c>
      <c r="I9267">
        <v>3</v>
      </c>
      <c r="J9267" t="s">
        <v>58</v>
      </c>
      <c r="K9267" t="s">
        <v>77</v>
      </c>
      <c r="L9267" t="str">
        <f>_xlfn.XLOOKUP(Table1[[#This Row],[TeamFavoriteID]],Table2[team_id],Table2[team_name],_xlfn.XLOOKUP(Table1[[#This Row],[TeamFavoriteID]],Table2[team_id_pfr],Table2[team_name],"Even"))</f>
        <v>Philadelphia Eagles</v>
      </c>
      <c r="M9267">
        <v>-2.5</v>
      </c>
      <c r="N9267">
        <f>IF(Table1[[#This Row],[TeamFavorite]]=Table1[[#This Row],[TeamHome]],Table1[[#This Row],[ScoreAway]]-Table1[[#This Row],[ScoreHome]],Table1[[#This Row],[ScoreHome]]-Table1[[#This Row],[ScoreAway]])</f>
        <v>13</v>
      </c>
      <c r="O9267">
        <f>IF(Table1[[#This Row],[SpreadActual]]&lt;Table1[[#This Row],[SpreadFavorite]],1,0)</f>
        <v>0</v>
      </c>
      <c r="P9267">
        <v>47</v>
      </c>
      <c r="Q9267" t="s">
        <v>126</v>
      </c>
      <c r="R9267" t="b">
        <v>0</v>
      </c>
      <c r="S9267">
        <v>67</v>
      </c>
      <c r="T9267">
        <v>7</v>
      </c>
      <c r="U9267">
        <v>50</v>
      </c>
    </row>
    <row r="9268" spans="1:22" x14ac:dyDescent="0.2">
      <c r="A9268" s="1">
        <v>39355</v>
      </c>
      <c r="B9268">
        <v>2007</v>
      </c>
      <c r="C9268">
        <f>_xlfn.MAXIFS(Table1[ScheduleWeekWritten],Table1[ScheduleSeason],Table1[[#This Row],[ScheduleSeason]])</f>
        <v>17</v>
      </c>
      <c r="D9268">
        <v>4</v>
      </c>
      <c r="E9268" cm="1">
        <f t="array" ref="E9268">_xlfn.XLOOKUP(Table1[[#This Row],[ScheduleWeekWritten]],Table3[Game],100+Table3[Increase],Table1[[#This Row],[ScheduleWeekWritten]])</f>
        <v>4</v>
      </c>
      <c r="F9268" t="b">
        <v>0</v>
      </c>
      <c r="G9268" t="s">
        <v>27</v>
      </c>
      <c r="H9268">
        <v>16</v>
      </c>
      <c r="I9268">
        <v>30</v>
      </c>
      <c r="J9268" t="s">
        <v>42</v>
      </c>
      <c r="K9268" t="s">
        <v>29</v>
      </c>
      <c r="L9268" t="str">
        <f>_xlfn.XLOOKUP(Table1[[#This Row],[TeamFavoriteID]],Table2[team_id],Table2[team_name],_xlfn.XLOOKUP(Table1[[#This Row],[TeamFavoriteID]],Table2[team_id_pfr],Table2[team_name],"Even"))</f>
        <v>Los Angeles Chargers</v>
      </c>
      <c r="M9268">
        <v>-12</v>
      </c>
      <c r="N9268">
        <f>IF(Table1[[#This Row],[TeamFavorite]]=Table1[[#This Row],[TeamHome]],Table1[[#This Row],[ScoreAway]]-Table1[[#This Row],[ScoreHome]],Table1[[#This Row],[ScoreHome]]-Table1[[#This Row],[ScoreAway]])</f>
        <v>-14</v>
      </c>
      <c r="O9268">
        <f>IF(Table1[[#This Row],[SpreadActual]]&lt;Table1[[#This Row],[SpreadFavorite]],1,0)</f>
        <v>1</v>
      </c>
      <c r="P9268">
        <v>38.5</v>
      </c>
      <c r="Q9268" t="s">
        <v>94</v>
      </c>
      <c r="R9268" t="b">
        <v>0</v>
      </c>
      <c r="S9268">
        <v>67</v>
      </c>
      <c r="T9268">
        <v>5</v>
      </c>
      <c r="U9268">
        <v>64</v>
      </c>
    </row>
    <row r="9269" spans="1:22" x14ac:dyDescent="0.2">
      <c r="A9269" s="1">
        <v>39355</v>
      </c>
      <c r="B9269">
        <v>2007</v>
      </c>
      <c r="C9269">
        <f>_xlfn.MAXIFS(Table1[ScheduleWeekWritten],Table1[ScheduleSeason],Table1[[#This Row],[ScheduleSeason]])</f>
        <v>17</v>
      </c>
      <c r="D9269">
        <v>4</v>
      </c>
      <c r="E9269" cm="1">
        <f t="array" ref="E9269">_xlfn.XLOOKUP(Table1[[#This Row],[ScheduleWeekWritten]],Table3[Game],100+Table3[Increase],Table1[[#This Row],[ScheduleWeekWritten]])</f>
        <v>4</v>
      </c>
      <c r="F9269" t="b">
        <v>0</v>
      </c>
      <c r="G9269" t="s">
        <v>53</v>
      </c>
      <c r="H9269">
        <v>3</v>
      </c>
      <c r="I9269">
        <v>23</v>
      </c>
      <c r="J9269" t="s">
        <v>128</v>
      </c>
      <c r="K9269" t="s">
        <v>132</v>
      </c>
      <c r="L9269" t="str">
        <f>_xlfn.XLOOKUP(Table1[[#This Row],[TeamFavoriteID]],Table2[team_id],Table2[team_name],_xlfn.XLOOKUP(Table1[[#This Row],[TeamFavoriteID]],Table2[team_id_pfr],Table2[team_name],"Even"))</f>
        <v>Seattle Seahawks</v>
      </c>
      <c r="M9269">
        <v>-1</v>
      </c>
      <c r="N9269">
        <f>IF(Table1[[#This Row],[TeamFavorite]]=Table1[[#This Row],[TeamHome]],Table1[[#This Row],[ScoreAway]]-Table1[[#This Row],[ScoreHome]],Table1[[#This Row],[ScoreHome]]-Table1[[#This Row],[ScoreAway]])</f>
        <v>-20</v>
      </c>
      <c r="O9269">
        <f>IF(Table1[[#This Row],[SpreadActual]]&lt;Table1[[#This Row],[SpreadFavorite]],1,0)</f>
        <v>1</v>
      </c>
      <c r="P9269">
        <v>40.5</v>
      </c>
      <c r="Q9269" t="s">
        <v>118</v>
      </c>
      <c r="R9269" t="b">
        <v>0</v>
      </c>
      <c r="S9269">
        <v>58</v>
      </c>
      <c r="T9269">
        <v>13</v>
      </c>
      <c r="U9269">
        <v>58</v>
      </c>
    </row>
    <row r="9270" spans="1:22" x14ac:dyDescent="0.2">
      <c r="A9270" s="1">
        <v>39356</v>
      </c>
      <c r="B9270">
        <v>2007</v>
      </c>
      <c r="C9270">
        <f>_xlfn.MAXIFS(Table1[ScheduleWeekWritten],Table1[ScheduleSeason],Table1[[#This Row],[ScheduleSeason]])</f>
        <v>17</v>
      </c>
      <c r="D9270">
        <v>4</v>
      </c>
      <c r="E9270" cm="1">
        <f t="array" ref="E9270">_xlfn.XLOOKUP(Table1[[#This Row],[ScheduleWeekWritten]],Table3[Game],100+Table3[Increase],Table1[[#This Row],[ScheduleWeekWritten]])</f>
        <v>4</v>
      </c>
      <c r="F9270" t="b">
        <v>0</v>
      </c>
      <c r="G9270" t="s">
        <v>101</v>
      </c>
      <c r="H9270">
        <v>13</v>
      </c>
      <c r="I9270">
        <v>34</v>
      </c>
      <c r="J9270" t="s">
        <v>115</v>
      </c>
      <c r="K9270" t="s">
        <v>70</v>
      </c>
      <c r="L9270" t="str">
        <f>_xlfn.XLOOKUP(Table1[[#This Row],[TeamFavoriteID]],Table2[team_id],Table2[team_name],_xlfn.XLOOKUP(Table1[[#This Row],[TeamFavoriteID]],Table2[team_id_pfr],Table2[team_name],"Even"))</f>
        <v>Boston Patriots</v>
      </c>
      <c r="M9270">
        <v>-7.5</v>
      </c>
      <c r="N9270">
        <f>IF(Table1[[#This Row],[TeamFavorite]]=Table1[[#This Row],[TeamHome]],Table1[[#This Row],[ScoreAway]]-Table1[[#This Row],[ScoreHome]],Table1[[#This Row],[ScoreHome]]-Table1[[#This Row],[ScoreAway]])</f>
        <v>-21</v>
      </c>
      <c r="O9270">
        <f>IF(Table1[[#This Row],[SpreadActual]]&lt;Table1[[#This Row],[SpreadFavorite]],1,0)</f>
        <v>1</v>
      </c>
      <c r="P9270">
        <v>54</v>
      </c>
      <c r="Q9270" t="s">
        <v>173</v>
      </c>
      <c r="R9270" t="b">
        <v>0</v>
      </c>
      <c r="S9270">
        <v>66</v>
      </c>
      <c r="T9270">
        <v>12</v>
      </c>
      <c r="U9270">
        <v>50</v>
      </c>
    </row>
    <row r="9271" spans="1:22" x14ac:dyDescent="0.2">
      <c r="A9271" s="1">
        <v>39362</v>
      </c>
      <c r="B9271">
        <v>2007</v>
      </c>
      <c r="C9271">
        <f>_xlfn.MAXIFS(Table1[ScheduleWeekWritten],Table1[ScheduleSeason],Table1[[#This Row],[ScheduleSeason]])</f>
        <v>17</v>
      </c>
      <c r="D9271">
        <v>5</v>
      </c>
      <c r="E9271" cm="1">
        <f t="array" ref="E9271">_xlfn.XLOOKUP(Table1[[#This Row],[ScheduleWeekWritten]],Table3[Game],100+Table3[Increase],Table1[[#This Row],[ScheduleWeekWritten]])</f>
        <v>5</v>
      </c>
      <c r="F9271" t="b">
        <v>0</v>
      </c>
      <c r="G9271" t="s">
        <v>24</v>
      </c>
      <c r="H9271">
        <v>3</v>
      </c>
      <c r="I9271">
        <v>41</v>
      </c>
      <c r="J9271" t="s">
        <v>27</v>
      </c>
      <c r="K9271" t="s">
        <v>29</v>
      </c>
      <c r="L9271" t="str">
        <f>_xlfn.XLOOKUP(Table1[[#This Row],[TeamFavoriteID]],Table2[team_id],Table2[team_name],_xlfn.XLOOKUP(Table1[[#This Row],[TeamFavoriteID]],Table2[team_id_pfr],Table2[team_name],"Even"))</f>
        <v>Los Angeles Chargers</v>
      </c>
      <c r="M9271">
        <v>-1</v>
      </c>
      <c r="N9271">
        <f>IF(Table1[[#This Row],[TeamFavorite]]=Table1[[#This Row],[TeamHome]],Table1[[#This Row],[ScoreAway]]-Table1[[#This Row],[ScoreHome]],Table1[[#This Row],[ScoreHome]]-Table1[[#This Row],[ScoreAway]])</f>
        <v>-38</v>
      </c>
      <c r="O9271">
        <f>IF(Table1[[#This Row],[SpreadActual]]&lt;Table1[[#This Row],[SpreadFavorite]],1,0)</f>
        <v>1</v>
      </c>
      <c r="P9271">
        <v>43.5</v>
      </c>
      <c r="Q9271" t="s">
        <v>174</v>
      </c>
      <c r="R9271" t="b">
        <v>0</v>
      </c>
      <c r="S9271">
        <v>50</v>
      </c>
      <c r="T9271">
        <v>16</v>
      </c>
      <c r="U9271">
        <v>47</v>
      </c>
    </row>
    <row r="9272" spans="1:22" x14ac:dyDescent="0.2">
      <c r="A9272" s="1">
        <v>39362</v>
      </c>
      <c r="B9272">
        <v>2007</v>
      </c>
      <c r="C9272">
        <f>_xlfn.MAXIFS(Table1[ScheduleWeekWritten],Table1[ScheduleSeason],Table1[[#This Row],[ScheduleSeason]])</f>
        <v>17</v>
      </c>
      <c r="D9272">
        <v>5</v>
      </c>
      <c r="E9272" cm="1">
        <f t="array" ref="E9272">_xlfn.XLOOKUP(Table1[[#This Row],[ScheduleWeekWritten]],Table3[Game],100+Table3[Increase],Table1[[#This Row],[ScheduleWeekWritten]])</f>
        <v>5</v>
      </c>
      <c r="F9272" t="b">
        <v>0</v>
      </c>
      <c r="G9272" t="s">
        <v>33</v>
      </c>
      <c r="H9272">
        <v>20</v>
      </c>
      <c r="I9272">
        <v>27</v>
      </c>
      <c r="J9272" t="s">
        <v>46</v>
      </c>
      <c r="K9272" t="s">
        <v>35</v>
      </c>
      <c r="L9272" t="str">
        <f>_xlfn.XLOOKUP(Table1[[#This Row],[TeamFavoriteID]],Table2[team_id],Table2[team_name],_xlfn.XLOOKUP(Table1[[#This Row],[TeamFavoriteID]],Table2[team_id_pfr],Table2[team_name],"Even"))</f>
        <v>Green Bay Packers</v>
      </c>
      <c r="M9272">
        <v>-3.5</v>
      </c>
      <c r="N9272">
        <f>IF(Table1[[#This Row],[TeamFavorite]]=Table1[[#This Row],[TeamHome]],Table1[[#This Row],[ScoreAway]]-Table1[[#This Row],[ScoreHome]],Table1[[#This Row],[ScoreHome]]-Table1[[#This Row],[ScoreAway]])</f>
        <v>7</v>
      </c>
      <c r="O9272">
        <f>IF(Table1[[#This Row],[SpreadActual]]&lt;Table1[[#This Row],[SpreadFavorite]],1,0)</f>
        <v>0</v>
      </c>
      <c r="P9272">
        <v>40.5</v>
      </c>
      <c r="Q9272" t="s">
        <v>82</v>
      </c>
      <c r="R9272" t="b">
        <v>0</v>
      </c>
      <c r="S9272">
        <v>76</v>
      </c>
      <c r="T9272">
        <v>8</v>
      </c>
      <c r="U9272">
        <v>74</v>
      </c>
    </row>
    <row r="9273" spans="1:22" x14ac:dyDescent="0.2">
      <c r="A9273" s="1">
        <v>39362</v>
      </c>
      <c r="B9273">
        <v>2007</v>
      </c>
      <c r="C9273">
        <f>_xlfn.MAXIFS(Table1[ScheduleWeekWritten],Table1[ScheduleSeason],Table1[[#This Row],[ScheduleSeason]])</f>
        <v>17</v>
      </c>
      <c r="D9273">
        <v>5</v>
      </c>
      <c r="E9273" cm="1">
        <f t="array" ref="E9273">_xlfn.XLOOKUP(Table1[[#This Row],[ScheduleWeekWritten]],Table3[Game],100+Table3[Increase],Table1[[#This Row],[ScheduleWeekWritten]])</f>
        <v>5</v>
      </c>
      <c r="F9273" t="b">
        <v>0</v>
      </c>
      <c r="G9273" t="s">
        <v>177</v>
      </c>
      <c r="H9273">
        <v>22</v>
      </c>
      <c r="I9273">
        <v>19</v>
      </c>
      <c r="J9273" t="s">
        <v>19</v>
      </c>
      <c r="K9273" t="s">
        <v>182</v>
      </c>
      <c r="L9273" t="str">
        <f>_xlfn.XLOOKUP(Table1[[#This Row],[TeamFavoriteID]],Table2[team_id],Table2[team_name],_xlfn.XLOOKUP(Table1[[#This Row],[TeamFavoriteID]],Table2[team_id_pfr],Table2[team_name],"Even"))</f>
        <v>Houston Texans</v>
      </c>
      <c r="M9273">
        <v>-5.5</v>
      </c>
      <c r="N9273">
        <f>IF(Table1[[#This Row],[TeamFavorite]]=Table1[[#This Row],[TeamHome]],Table1[[#This Row],[ScoreAway]]-Table1[[#This Row],[ScoreHome]],Table1[[#This Row],[ScoreHome]]-Table1[[#This Row],[ScoreAway]])</f>
        <v>-3</v>
      </c>
      <c r="O9273">
        <f>IF(Table1[[#This Row],[SpreadActual]]&lt;Table1[[#This Row],[SpreadFavorite]],1,0)</f>
        <v>0</v>
      </c>
      <c r="P9273">
        <v>43.5</v>
      </c>
      <c r="Q9273" t="s">
        <v>178</v>
      </c>
      <c r="R9273" t="b">
        <v>0</v>
      </c>
      <c r="S9273">
        <v>72</v>
      </c>
      <c r="T9273">
        <v>0</v>
      </c>
      <c r="V9273" t="s">
        <v>103</v>
      </c>
    </row>
    <row r="9274" spans="1:22" x14ac:dyDescent="0.2">
      <c r="A9274" s="1">
        <v>39362</v>
      </c>
      <c r="B9274">
        <v>2007</v>
      </c>
      <c r="C9274">
        <f>_xlfn.MAXIFS(Table1[ScheduleWeekWritten],Table1[ScheduleSeason],Table1[[#This Row],[ScheduleSeason]])</f>
        <v>17</v>
      </c>
      <c r="D9274">
        <v>5</v>
      </c>
      <c r="E9274" cm="1">
        <f t="array" ref="E9274">_xlfn.XLOOKUP(Table1[[#This Row],[ScheduleWeekWritten]],Table3[Game],100+Table3[Increase],Table1[[#This Row],[ScheduleWeekWritten]])</f>
        <v>5</v>
      </c>
      <c r="F9274" t="b">
        <v>0</v>
      </c>
      <c r="G9274" t="s">
        <v>140</v>
      </c>
      <c r="H9274">
        <v>33</v>
      </c>
      <c r="I9274">
        <v>14</v>
      </c>
      <c r="J9274" t="s">
        <v>127</v>
      </c>
      <c r="K9274" t="s">
        <v>72</v>
      </c>
      <c r="L9274" t="str">
        <f>_xlfn.XLOOKUP(Table1[[#This Row],[TeamFavoriteID]],Table2[team_id],Table2[team_name],_xlfn.XLOOKUP(Table1[[#This Row],[TeamFavoriteID]],Table2[team_id_pfr],Table2[team_name],"Even"))</f>
        <v>Baltimore Colts</v>
      </c>
      <c r="M9274">
        <v>-9</v>
      </c>
      <c r="N9274">
        <f>IF(Table1[[#This Row],[TeamFavorite]]=Table1[[#This Row],[TeamHome]],Table1[[#This Row],[ScoreAway]]-Table1[[#This Row],[ScoreHome]],Table1[[#This Row],[ScoreHome]]-Table1[[#This Row],[ScoreAway]])</f>
        <v>19</v>
      </c>
      <c r="O9274">
        <f>IF(Table1[[#This Row],[SpreadActual]]&lt;Table1[[#This Row],[SpreadFavorite]],1,0)</f>
        <v>0</v>
      </c>
      <c r="P9274">
        <v>45</v>
      </c>
      <c r="Q9274" t="s">
        <v>141</v>
      </c>
      <c r="R9274" t="b">
        <v>0</v>
      </c>
      <c r="S9274">
        <v>72</v>
      </c>
      <c r="T9274">
        <v>0</v>
      </c>
      <c r="V9274" t="s">
        <v>103</v>
      </c>
    </row>
    <row r="9275" spans="1:22" x14ac:dyDescent="0.2">
      <c r="A9275" s="1">
        <v>39362</v>
      </c>
      <c r="B9275">
        <v>2007</v>
      </c>
      <c r="C9275">
        <f>_xlfn.MAXIFS(Table1[ScheduleWeekWritten],Table1[ScheduleSeason],Table1[[#This Row],[ScheduleSeason]])</f>
        <v>17</v>
      </c>
      <c r="D9275">
        <v>5</v>
      </c>
      <c r="E9275" cm="1">
        <f t="array" ref="E9275">_xlfn.XLOOKUP(Table1[[#This Row],[ScheduleWeekWritten]],Table3[Game],100+Table3[Increase],Table1[[#This Row],[ScheduleWeekWritten]])</f>
        <v>5</v>
      </c>
      <c r="F9275" t="b">
        <v>0</v>
      </c>
      <c r="G9275" t="s">
        <v>42</v>
      </c>
      <c r="H9275">
        <v>7</v>
      </c>
      <c r="I9275">
        <v>17</v>
      </c>
      <c r="J9275" t="s">
        <v>154</v>
      </c>
      <c r="K9275" t="s">
        <v>161</v>
      </c>
      <c r="L9275" t="str">
        <f>_xlfn.XLOOKUP(Table1[[#This Row],[TeamFavoriteID]],Table2[team_id],Table2[team_name],_xlfn.XLOOKUP(Table1[[#This Row],[TeamFavoriteID]],Table2[team_id_pfr],Table2[team_name],"Even"))</f>
        <v>Jacksonville Jaguars</v>
      </c>
      <c r="M9275">
        <v>-2</v>
      </c>
      <c r="N9275">
        <f>IF(Table1[[#This Row],[TeamFavorite]]=Table1[[#This Row],[TeamHome]],Table1[[#This Row],[ScoreAway]]-Table1[[#This Row],[ScoreHome]],Table1[[#This Row],[ScoreHome]]-Table1[[#This Row],[ScoreAway]])</f>
        <v>-10</v>
      </c>
      <c r="O9275">
        <f>IF(Table1[[#This Row],[SpreadActual]]&lt;Table1[[#This Row],[SpreadFavorite]],1,0)</f>
        <v>1</v>
      </c>
      <c r="P9275">
        <v>35</v>
      </c>
      <c r="Q9275" t="s">
        <v>117</v>
      </c>
      <c r="R9275" t="b">
        <v>0</v>
      </c>
      <c r="S9275">
        <v>77</v>
      </c>
      <c r="T9275">
        <v>13</v>
      </c>
      <c r="U9275">
        <v>79</v>
      </c>
    </row>
    <row r="9276" spans="1:22" x14ac:dyDescent="0.2">
      <c r="A9276" s="1">
        <v>39362</v>
      </c>
      <c r="B9276">
        <v>2007</v>
      </c>
      <c r="C9276">
        <f>_xlfn.MAXIFS(Table1[ScheduleWeekWritten],Table1[ScheduleSeason],Table1[[#This Row],[ScheduleSeason]])</f>
        <v>17</v>
      </c>
      <c r="D9276">
        <v>5</v>
      </c>
      <c r="E9276" cm="1">
        <f t="array" ref="E9276">_xlfn.XLOOKUP(Table1[[#This Row],[ScheduleWeekWritten]],Table3[Game],100+Table3[Increase],Table1[[#This Row],[ScheduleWeekWritten]])</f>
        <v>5</v>
      </c>
      <c r="F9276" t="b">
        <v>0</v>
      </c>
      <c r="G9276" t="s">
        <v>115</v>
      </c>
      <c r="H9276">
        <v>34</v>
      </c>
      <c r="I9276">
        <v>17</v>
      </c>
      <c r="J9276" t="s">
        <v>62</v>
      </c>
      <c r="K9276" t="s">
        <v>70</v>
      </c>
      <c r="L9276" t="str">
        <f>_xlfn.XLOOKUP(Table1[[#This Row],[TeamFavoriteID]],Table2[team_id],Table2[team_name],_xlfn.XLOOKUP(Table1[[#This Row],[TeamFavoriteID]],Table2[team_id_pfr],Table2[team_name],"Even"))</f>
        <v>Boston Patriots</v>
      </c>
      <c r="M9276">
        <v>-15.5</v>
      </c>
      <c r="N9276">
        <f>IF(Table1[[#This Row],[TeamFavorite]]=Table1[[#This Row],[TeamHome]],Table1[[#This Row],[ScoreAway]]-Table1[[#This Row],[ScoreHome]],Table1[[#This Row],[ScoreHome]]-Table1[[#This Row],[ScoreAway]])</f>
        <v>17</v>
      </c>
      <c r="O9276">
        <f>IF(Table1[[#This Row],[SpreadActual]]&lt;Table1[[#This Row],[SpreadFavorite]],1,0)</f>
        <v>0</v>
      </c>
      <c r="P9276">
        <v>48</v>
      </c>
      <c r="Q9276" t="s">
        <v>179</v>
      </c>
      <c r="R9276" t="b">
        <v>0</v>
      </c>
      <c r="S9276">
        <v>62</v>
      </c>
      <c r="T9276">
        <v>10</v>
      </c>
      <c r="U9276">
        <v>78</v>
      </c>
    </row>
    <row r="9277" spans="1:22" x14ac:dyDescent="0.2">
      <c r="A9277" s="1">
        <v>39362</v>
      </c>
      <c r="B9277">
        <v>2007</v>
      </c>
      <c r="C9277">
        <f>_xlfn.MAXIFS(Table1[ScheduleWeekWritten],Table1[ScheduleSeason],Table1[[#This Row],[ScheduleSeason]])</f>
        <v>17</v>
      </c>
      <c r="D9277">
        <v>5</v>
      </c>
      <c r="E9277" cm="1">
        <f t="array" ref="E9277">_xlfn.XLOOKUP(Table1[[#This Row],[ScheduleWeekWritten]],Table3[Game],100+Table3[Increase],Table1[[#This Row],[ScheduleWeekWritten]])</f>
        <v>5</v>
      </c>
      <c r="F9277" t="b">
        <v>0</v>
      </c>
      <c r="G9277" t="s">
        <v>95</v>
      </c>
      <c r="H9277">
        <v>13</v>
      </c>
      <c r="I9277">
        <v>16</v>
      </c>
      <c r="J9277" t="s">
        <v>152</v>
      </c>
      <c r="K9277" t="s">
        <v>98</v>
      </c>
      <c r="L9277" t="str">
        <f>_xlfn.XLOOKUP(Table1[[#This Row],[TeamFavoriteID]],Table2[team_id],Table2[team_name],_xlfn.XLOOKUP(Table1[[#This Row],[TeamFavoriteID]],Table2[team_id_pfr],Table2[team_name],"Even"))</f>
        <v>New Orleans Saints</v>
      </c>
      <c r="M9277">
        <v>-4</v>
      </c>
      <c r="N9277">
        <f>IF(Table1[[#This Row],[TeamFavorite]]=Table1[[#This Row],[TeamHome]],Table1[[#This Row],[ScoreAway]]-Table1[[#This Row],[ScoreHome]],Table1[[#This Row],[ScoreHome]]-Table1[[#This Row],[ScoreAway]])</f>
        <v>3</v>
      </c>
      <c r="O9277">
        <f>IF(Table1[[#This Row],[SpreadActual]]&lt;Table1[[#This Row],[SpreadFavorite]],1,0)</f>
        <v>0</v>
      </c>
      <c r="P9277">
        <v>44</v>
      </c>
      <c r="Q9277" t="s">
        <v>124</v>
      </c>
      <c r="R9277" t="b">
        <v>0</v>
      </c>
      <c r="S9277">
        <v>72</v>
      </c>
      <c r="T9277">
        <v>0</v>
      </c>
      <c r="V9277" t="s">
        <v>103</v>
      </c>
    </row>
    <row r="9278" spans="1:22" x14ac:dyDescent="0.2">
      <c r="A9278" s="1">
        <v>39362</v>
      </c>
      <c r="B9278">
        <v>2007</v>
      </c>
      <c r="C9278">
        <f>_xlfn.MAXIFS(Table1[ScheduleWeekWritten],Table1[ScheduleSeason],Table1[[#This Row],[ScheduleSeason]])</f>
        <v>17</v>
      </c>
      <c r="D9278">
        <v>5</v>
      </c>
      <c r="E9278" cm="1">
        <f t="array" ref="E9278">_xlfn.XLOOKUP(Table1[[#This Row],[ScheduleWeekWritten]],Table3[Game],100+Table3[Increase],Table1[[#This Row],[ScheduleWeekWritten]])</f>
        <v>5</v>
      </c>
      <c r="F9278" t="b">
        <v>0</v>
      </c>
      <c r="G9278" t="s">
        <v>50</v>
      </c>
      <c r="H9278">
        <v>35</v>
      </c>
      <c r="I9278">
        <v>24</v>
      </c>
      <c r="J9278" t="s">
        <v>31</v>
      </c>
      <c r="K9278" t="s">
        <v>90</v>
      </c>
      <c r="L9278" t="str">
        <f>_xlfn.XLOOKUP(Table1[[#This Row],[TeamFavoriteID]],Table2[team_id],Table2[team_name],_xlfn.XLOOKUP(Table1[[#This Row],[TeamFavoriteID]],Table2[team_id_pfr],Table2[team_name],"Even"))</f>
        <v>New York Giants</v>
      </c>
      <c r="M9278">
        <v>-4</v>
      </c>
      <c r="N9278">
        <f>IF(Table1[[#This Row],[TeamFavorite]]=Table1[[#This Row],[TeamHome]],Table1[[#This Row],[ScoreAway]]-Table1[[#This Row],[ScoreHome]],Table1[[#This Row],[ScoreHome]]-Table1[[#This Row],[ScoreAway]])</f>
        <v>-11</v>
      </c>
      <c r="O9278">
        <f>IF(Table1[[#This Row],[SpreadActual]]&lt;Table1[[#This Row],[SpreadFavorite]],1,0)</f>
        <v>1</v>
      </c>
      <c r="P9278">
        <v>40.5</v>
      </c>
      <c r="Q9278" t="s">
        <v>126</v>
      </c>
      <c r="R9278" t="b">
        <v>0</v>
      </c>
      <c r="S9278">
        <v>77</v>
      </c>
      <c r="T9278">
        <v>10</v>
      </c>
      <c r="U9278">
        <v>61</v>
      </c>
    </row>
    <row r="9279" spans="1:22" x14ac:dyDescent="0.2">
      <c r="A9279" s="1">
        <v>39362</v>
      </c>
      <c r="B9279">
        <v>2007</v>
      </c>
      <c r="C9279">
        <f>_xlfn.MAXIFS(Table1[ScheduleWeekWritten],Table1[ScheduleSeason],Table1[[#This Row],[ScheduleSeason]])</f>
        <v>17</v>
      </c>
      <c r="D9279">
        <v>5</v>
      </c>
      <c r="E9279" cm="1">
        <f t="array" ref="E9279">_xlfn.XLOOKUP(Table1[[#This Row],[ScheduleWeekWritten]],Table3[Game],100+Table3[Increase],Table1[[#This Row],[ScheduleWeekWritten]])</f>
        <v>5</v>
      </c>
      <c r="F9279" t="b">
        <v>0</v>
      </c>
      <c r="G9279" t="s">
        <v>49</v>
      </c>
      <c r="H9279">
        <v>21</v>
      </c>
      <c r="I9279">
        <v>0</v>
      </c>
      <c r="J9279" t="s">
        <v>128</v>
      </c>
      <c r="K9279" t="s">
        <v>51</v>
      </c>
      <c r="L9279" t="str">
        <f>_xlfn.XLOOKUP(Table1[[#This Row],[TeamFavoriteID]],Table2[team_id],Table2[team_name],_xlfn.XLOOKUP(Table1[[#This Row],[TeamFavoriteID]],Table2[team_id_pfr],Table2[team_name],"Even"))</f>
        <v>Pittsburgh Steelers</v>
      </c>
      <c r="M9279">
        <v>-5</v>
      </c>
      <c r="N9279">
        <f>IF(Table1[[#This Row],[TeamFavorite]]=Table1[[#This Row],[TeamHome]],Table1[[#This Row],[ScoreAway]]-Table1[[#This Row],[ScoreHome]],Table1[[#This Row],[ScoreHome]]-Table1[[#This Row],[ScoreAway]])</f>
        <v>-21</v>
      </c>
      <c r="O9279">
        <f>IF(Table1[[#This Row],[SpreadActual]]&lt;Table1[[#This Row],[SpreadFavorite]],1,0)</f>
        <v>1</v>
      </c>
      <c r="P9279">
        <v>41.5</v>
      </c>
      <c r="Q9279" t="s">
        <v>175</v>
      </c>
      <c r="R9279" t="b">
        <v>0</v>
      </c>
      <c r="S9279">
        <v>74</v>
      </c>
      <c r="T9279">
        <v>4</v>
      </c>
      <c r="U9279">
        <v>70</v>
      </c>
    </row>
    <row r="9280" spans="1:22" x14ac:dyDescent="0.2">
      <c r="A9280" s="1">
        <v>39362</v>
      </c>
      <c r="B9280">
        <v>2007</v>
      </c>
      <c r="C9280">
        <f>_xlfn.MAXIFS(Table1[ScheduleWeekWritten],Table1[ScheduleSeason],Table1[[#This Row],[ScheduleSeason]])</f>
        <v>17</v>
      </c>
      <c r="D9280">
        <v>5</v>
      </c>
      <c r="E9280" cm="1">
        <f t="array" ref="E9280">_xlfn.XLOOKUP(Table1[[#This Row],[ScheduleWeekWritten]],Table3[Game],100+Table3[Increase],Table1[[#This Row],[ScheduleWeekWritten]])</f>
        <v>5</v>
      </c>
      <c r="F9280" t="b">
        <v>0</v>
      </c>
      <c r="G9280" t="s">
        <v>53</v>
      </c>
      <c r="H9280">
        <v>7</v>
      </c>
      <c r="I9280">
        <v>9</v>
      </c>
      <c r="J9280" t="s">
        <v>158</v>
      </c>
      <c r="K9280" t="s">
        <v>159</v>
      </c>
      <c r="L9280" t="str">
        <f>_xlfn.XLOOKUP(Table1[[#This Row],[TeamFavoriteID]],Table2[team_id],Table2[team_name],_xlfn.XLOOKUP(Table1[[#This Row],[TeamFavoriteID]],Table2[team_id_pfr],Table2[team_name],"Even"))</f>
        <v>Baltimore Ravens</v>
      </c>
      <c r="M9280">
        <v>-3</v>
      </c>
      <c r="N9280">
        <f>IF(Table1[[#This Row],[TeamFavorite]]=Table1[[#This Row],[TeamHome]],Table1[[#This Row],[ScoreAway]]-Table1[[#This Row],[ScoreHome]],Table1[[#This Row],[ScoreHome]]-Table1[[#This Row],[ScoreAway]])</f>
        <v>-2</v>
      </c>
      <c r="O9280">
        <f>IF(Table1[[#This Row],[SpreadActual]]&lt;Table1[[#This Row],[SpreadFavorite]],1,0)</f>
        <v>0</v>
      </c>
      <c r="P9280">
        <v>34.5</v>
      </c>
      <c r="Q9280" t="s">
        <v>118</v>
      </c>
      <c r="R9280" t="b">
        <v>0</v>
      </c>
      <c r="S9280">
        <v>58</v>
      </c>
      <c r="T9280">
        <v>10</v>
      </c>
      <c r="U9280">
        <v>54</v>
      </c>
    </row>
    <row r="9281" spans="1:22" x14ac:dyDescent="0.2">
      <c r="A9281" s="1">
        <v>39362</v>
      </c>
      <c r="B9281">
        <v>2007</v>
      </c>
      <c r="C9281">
        <f>_xlfn.MAXIFS(Table1[ScheduleWeekWritten],Table1[ScheduleSeason],Table1[[#This Row],[ScheduleSeason]])</f>
        <v>17</v>
      </c>
      <c r="D9281">
        <v>5</v>
      </c>
      <c r="E9281" cm="1">
        <f t="array" ref="E9281">_xlfn.XLOOKUP(Table1[[#This Row],[ScheduleWeekWritten]],Table3[Game],100+Table3[Increase],Table1[[#This Row],[ScheduleWeekWritten]])</f>
        <v>5</v>
      </c>
      <c r="F9281" t="b">
        <v>0</v>
      </c>
      <c r="G9281" t="s">
        <v>153</v>
      </c>
      <c r="H9281">
        <v>31</v>
      </c>
      <c r="I9281">
        <v>34</v>
      </c>
      <c r="J9281" t="s">
        <v>149</v>
      </c>
      <c r="K9281" t="s">
        <v>59</v>
      </c>
      <c r="L9281" t="str">
        <f>_xlfn.XLOOKUP(Table1[[#This Row],[TeamFavoriteID]],Table2[team_id],Table2[team_name],_xlfn.XLOOKUP(Table1[[#This Row],[TeamFavoriteID]],Table2[team_id_pfr],Table2[team_name],"Even"))</f>
        <v>Arizona Cardinals</v>
      </c>
      <c r="M9281">
        <v>-3.5</v>
      </c>
      <c r="N9281">
        <f>IF(Table1[[#This Row],[TeamFavorite]]=Table1[[#This Row],[TeamHome]],Table1[[#This Row],[ScoreAway]]-Table1[[#This Row],[ScoreHome]],Table1[[#This Row],[ScoreHome]]-Table1[[#This Row],[ScoreAway]])</f>
        <v>-3</v>
      </c>
      <c r="O9281">
        <f>IF(Table1[[#This Row],[SpreadActual]]&lt;Table1[[#This Row],[SpreadFavorite]],1,0)</f>
        <v>0</v>
      </c>
      <c r="P9281">
        <v>41</v>
      </c>
      <c r="Q9281" t="s">
        <v>157</v>
      </c>
      <c r="R9281" t="b">
        <v>0</v>
      </c>
      <c r="S9281">
        <v>72</v>
      </c>
      <c r="T9281">
        <v>0</v>
      </c>
      <c r="V9281" t="s">
        <v>103</v>
      </c>
    </row>
    <row r="9282" spans="1:22" x14ac:dyDescent="0.2">
      <c r="A9282" s="1">
        <v>39362</v>
      </c>
      <c r="B9282">
        <v>2007</v>
      </c>
      <c r="C9282">
        <f>_xlfn.MAXIFS(Table1[ScheduleWeekWritten],Table1[ScheduleSeason],Table1[[#This Row],[ScheduleSeason]])</f>
        <v>17</v>
      </c>
      <c r="D9282">
        <v>5</v>
      </c>
      <c r="E9282" cm="1">
        <f t="array" ref="E9282">_xlfn.XLOOKUP(Table1[[#This Row],[ScheduleWeekWritten]],Table3[Game],100+Table3[Increase],Table1[[#This Row],[ScheduleWeekWritten]])</f>
        <v>5</v>
      </c>
      <c r="F9282" t="b">
        <v>0</v>
      </c>
      <c r="G9282" t="s">
        <v>171</v>
      </c>
      <c r="H9282">
        <v>20</v>
      </c>
      <c r="I9282">
        <v>13</v>
      </c>
      <c r="J9282" t="s">
        <v>38</v>
      </c>
      <c r="K9282" t="s">
        <v>25</v>
      </c>
      <c r="L9282" t="str">
        <f>_xlfn.XLOOKUP(Table1[[#This Row],[TeamFavoriteID]],Table2[team_id],Table2[team_name],_xlfn.XLOOKUP(Table1[[#This Row],[TeamFavoriteID]],Table2[team_id_pfr],Table2[team_name],"Even"))</f>
        <v>Houston Oilers</v>
      </c>
      <c r="M9282">
        <v>-7.5</v>
      </c>
      <c r="N9282">
        <f>IF(Table1[[#This Row],[TeamFavorite]]=Table1[[#This Row],[TeamHome]],Table1[[#This Row],[ScoreAway]]-Table1[[#This Row],[ScoreHome]],Table1[[#This Row],[ScoreHome]]-Table1[[#This Row],[ScoreAway]])</f>
        <v>7</v>
      </c>
      <c r="O9282">
        <f>IF(Table1[[#This Row],[SpreadActual]]&lt;Table1[[#This Row],[SpreadFavorite]],1,0)</f>
        <v>0</v>
      </c>
      <c r="P9282">
        <v>41</v>
      </c>
      <c r="Q9282" t="s">
        <v>172</v>
      </c>
      <c r="R9282" t="b">
        <v>0</v>
      </c>
      <c r="S9282">
        <v>78</v>
      </c>
      <c r="T9282">
        <v>4</v>
      </c>
      <c r="U9282">
        <v>58</v>
      </c>
    </row>
    <row r="9283" spans="1:22" x14ac:dyDescent="0.2">
      <c r="A9283" s="1">
        <v>39362</v>
      </c>
      <c r="B9283">
        <v>2007</v>
      </c>
      <c r="C9283">
        <f>_xlfn.MAXIFS(Table1[ScheduleWeekWritten],Table1[ScheduleSeason],Table1[[#This Row],[ScheduleSeason]])</f>
        <v>17</v>
      </c>
      <c r="D9283">
        <v>5</v>
      </c>
      <c r="E9283" cm="1">
        <f t="array" ref="E9283">_xlfn.XLOOKUP(Table1[[#This Row],[ScheduleWeekWritten]],Table3[Game],100+Table3[Increase],Table1[[#This Row],[ScheduleWeekWritten]])</f>
        <v>5</v>
      </c>
      <c r="F9283" t="b">
        <v>0</v>
      </c>
      <c r="G9283" t="s">
        <v>61</v>
      </c>
      <c r="H9283">
        <v>34</v>
      </c>
      <c r="I9283">
        <v>3</v>
      </c>
      <c r="J9283" t="s">
        <v>45</v>
      </c>
      <c r="K9283" t="s">
        <v>85</v>
      </c>
      <c r="L9283" t="str">
        <f>_xlfn.XLOOKUP(Table1[[#This Row],[TeamFavoriteID]],Table2[team_id],Table2[team_name],_xlfn.XLOOKUP(Table1[[#This Row],[TeamFavoriteID]],Table2[team_id_pfr],Table2[team_name],"Even"))</f>
        <v>Washington Commanders</v>
      </c>
      <c r="M9283">
        <v>-4</v>
      </c>
      <c r="N9283">
        <f>IF(Table1[[#This Row],[TeamFavorite]]=Table1[[#This Row],[TeamHome]],Table1[[#This Row],[ScoreAway]]-Table1[[#This Row],[ScoreHome]],Table1[[#This Row],[ScoreHome]]-Table1[[#This Row],[ScoreAway]])</f>
        <v>31</v>
      </c>
      <c r="O9283">
        <f>IF(Table1[[#This Row],[SpreadActual]]&lt;Table1[[#This Row],[SpreadFavorite]],1,0)</f>
        <v>0</v>
      </c>
      <c r="P9283">
        <v>44.5</v>
      </c>
      <c r="Q9283" t="s">
        <v>165</v>
      </c>
      <c r="R9283" t="b">
        <v>0</v>
      </c>
      <c r="S9283">
        <v>77</v>
      </c>
      <c r="T9283">
        <v>7</v>
      </c>
      <c r="U9283">
        <v>66</v>
      </c>
    </row>
    <row r="9284" spans="1:22" x14ac:dyDescent="0.2">
      <c r="A9284" s="1">
        <v>39363</v>
      </c>
      <c r="B9284">
        <v>2007</v>
      </c>
      <c r="C9284">
        <f>_xlfn.MAXIFS(Table1[ScheduleWeekWritten],Table1[ScheduleSeason],Table1[[#This Row],[ScheduleSeason]])</f>
        <v>17</v>
      </c>
      <c r="D9284">
        <v>5</v>
      </c>
      <c r="E9284" cm="1">
        <f t="array" ref="E9284">_xlfn.XLOOKUP(Table1[[#This Row],[ScheduleWeekWritten]],Table3[Game],100+Table3[Increase],Table1[[#This Row],[ScheduleWeekWritten]])</f>
        <v>5</v>
      </c>
      <c r="F9284" t="b">
        <v>0</v>
      </c>
      <c r="G9284" t="s">
        <v>28</v>
      </c>
      <c r="H9284">
        <v>24</v>
      </c>
      <c r="I9284">
        <v>25</v>
      </c>
      <c r="J9284" t="s">
        <v>67</v>
      </c>
      <c r="K9284" t="s">
        <v>68</v>
      </c>
      <c r="L9284" t="str">
        <f>_xlfn.XLOOKUP(Table1[[#This Row],[TeamFavoriteID]],Table2[team_id],Table2[team_name],_xlfn.XLOOKUP(Table1[[#This Row],[TeamFavoriteID]],Table2[team_id_pfr],Table2[team_name],"Even"))</f>
        <v>Dallas Cowboys</v>
      </c>
      <c r="M9284">
        <v>-11</v>
      </c>
      <c r="N9284">
        <f>IF(Table1[[#This Row],[TeamFavorite]]=Table1[[#This Row],[TeamHome]],Table1[[#This Row],[ScoreAway]]-Table1[[#This Row],[ScoreHome]],Table1[[#This Row],[ScoreHome]]-Table1[[#This Row],[ScoreAway]])</f>
        <v>-1</v>
      </c>
      <c r="O9284">
        <f>IF(Table1[[#This Row],[SpreadActual]]&lt;Table1[[#This Row],[SpreadFavorite]],1,0)</f>
        <v>0</v>
      </c>
      <c r="P9284">
        <v>45</v>
      </c>
      <c r="Q9284" t="s">
        <v>123</v>
      </c>
      <c r="R9284" t="b">
        <v>0</v>
      </c>
      <c r="S9284">
        <v>72</v>
      </c>
      <c r="T9284">
        <v>12</v>
      </c>
      <c r="U9284">
        <v>82</v>
      </c>
    </row>
    <row r="9285" spans="1:22" x14ac:dyDescent="0.2">
      <c r="A9285" s="1">
        <v>39369</v>
      </c>
      <c r="B9285">
        <v>2007</v>
      </c>
      <c r="C9285">
        <f>_xlfn.MAXIFS(Table1[ScheduleWeekWritten],Table1[ScheduleSeason],Table1[[#This Row],[ScheduleSeason]])</f>
        <v>17</v>
      </c>
      <c r="D9285">
        <v>6</v>
      </c>
      <c r="E9285" cm="1">
        <f t="array" ref="E9285">_xlfn.XLOOKUP(Table1[[#This Row],[ScheduleWeekWritten]],Table3[Game],100+Table3[Increase],Table1[[#This Row],[ScheduleWeekWritten]])</f>
        <v>6</v>
      </c>
      <c r="F9285" t="b">
        <v>0</v>
      </c>
      <c r="G9285" t="s">
        <v>149</v>
      </c>
      <c r="H9285">
        <v>10</v>
      </c>
      <c r="I9285">
        <v>25</v>
      </c>
      <c r="J9285" t="s">
        <v>152</v>
      </c>
      <c r="K9285" t="s">
        <v>59</v>
      </c>
      <c r="L9285" t="str">
        <f>_xlfn.XLOOKUP(Table1[[#This Row],[TeamFavoriteID]],Table2[team_id],Table2[team_name],_xlfn.XLOOKUP(Table1[[#This Row],[TeamFavoriteID]],Table2[team_id_pfr],Table2[team_name],"Even"))</f>
        <v>Arizona Cardinals</v>
      </c>
      <c r="M9285">
        <v>-6</v>
      </c>
      <c r="N9285">
        <f>IF(Table1[[#This Row],[TeamFavorite]]=Table1[[#This Row],[TeamHome]],Table1[[#This Row],[ScoreAway]]-Table1[[#This Row],[ScoreHome]],Table1[[#This Row],[ScoreHome]]-Table1[[#This Row],[ScoreAway]])</f>
        <v>15</v>
      </c>
      <c r="O9285">
        <f>IF(Table1[[#This Row],[SpreadActual]]&lt;Table1[[#This Row],[SpreadFavorite]],1,0)</f>
        <v>0</v>
      </c>
      <c r="P9285">
        <v>38.5</v>
      </c>
      <c r="Q9285" t="s">
        <v>150</v>
      </c>
      <c r="R9285" t="b">
        <v>0</v>
      </c>
      <c r="S9285">
        <v>72</v>
      </c>
      <c r="T9285">
        <v>0</v>
      </c>
      <c r="V9285" t="s">
        <v>103</v>
      </c>
    </row>
    <row r="9286" spans="1:22" x14ac:dyDescent="0.2">
      <c r="A9286" s="1">
        <v>39369</v>
      </c>
      <c r="B9286">
        <v>2007</v>
      </c>
      <c r="C9286">
        <f>_xlfn.MAXIFS(Table1[ScheduleWeekWritten],Table1[ScheduleSeason],Table1[[#This Row],[ScheduleSeason]])</f>
        <v>17</v>
      </c>
      <c r="D9286">
        <v>6</v>
      </c>
      <c r="E9286" cm="1">
        <f t="array" ref="E9286">_xlfn.XLOOKUP(Table1[[#This Row],[ScheduleWeekWritten]],Table3[Game],100+Table3[Increase],Table1[[#This Row],[ScheduleWeekWritten]])</f>
        <v>6</v>
      </c>
      <c r="F9286" t="b">
        <v>0</v>
      </c>
      <c r="G9286" t="s">
        <v>158</v>
      </c>
      <c r="H9286">
        <v>22</v>
      </c>
      <c r="I9286">
        <v>3</v>
      </c>
      <c r="J9286" t="s">
        <v>153</v>
      </c>
      <c r="K9286" t="s">
        <v>159</v>
      </c>
      <c r="L9286" t="str">
        <f>_xlfn.XLOOKUP(Table1[[#This Row],[TeamFavoriteID]],Table2[team_id],Table2[team_name],_xlfn.XLOOKUP(Table1[[#This Row],[TeamFavoriteID]],Table2[team_id_pfr],Table2[team_name],"Even"))</f>
        <v>Baltimore Ravens</v>
      </c>
      <c r="M9286">
        <v>-9</v>
      </c>
      <c r="N9286">
        <f>IF(Table1[[#This Row],[TeamFavorite]]=Table1[[#This Row],[TeamHome]],Table1[[#This Row],[ScoreAway]]-Table1[[#This Row],[ScoreHome]],Table1[[#This Row],[ScoreHome]]-Table1[[#This Row],[ScoreAway]])</f>
        <v>-19</v>
      </c>
      <c r="O9286">
        <f>IF(Table1[[#This Row],[SpreadActual]]&lt;Table1[[#This Row],[SpreadFavorite]],1,0)</f>
        <v>1</v>
      </c>
      <c r="P9286">
        <v>36.5</v>
      </c>
      <c r="Q9286" t="s">
        <v>166</v>
      </c>
      <c r="R9286" t="b">
        <v>0</v>
      </c>
      <c r="S9286">
        <v>55</v>
      </c>
      <c r="T9286">
        <v>6</v>
      </c>
      <c r="U9286">
        <v>53</v>
      </c>
    </row>
    <row r="9287" spans="1:22" x14ac:dyDescent="0.2">
      <c r="A9287" s="1">
        <v>39369</v>
      </c>
      <c r="B9287">
        <v>2007</v>
      </c>
      <c r="C9287">
        <f>_xlfn.MAXIFS(Table1[ScheduleWeekWritten],Table1[ScheduleSeason],Table1[[#This Row],[ScheduleSeason]])</f>
        <v>17</v>
      </c>
      <c r="D9287">
        <v>6</v>
      </c>
      <c r="E9287" cm="1">
        <f t="array" ref="E9287">_xlfn.XLOOKUP(Table1[[#This Row],[ScheduleWeekWritten]],Table3[Game],100+Table3[Increase],Table1[[#This Row],[ScheduleWeekWritten]])</f>
        <v>6</v>
      </c>
      <c r="F9287" t="b">
        <v>0</v>
      </c>
      <c r="G9287" t="s">
        <v>46</v>
      </c>
      <c r="H9287">
        <v>31</v>
      </c>
      <c r="I9287">
        <v>34</v>
      </c>
      <c r="J9287" t="s">
        <v>54</v>
      </c>
      <c r="K9287" t="s">
        <v>47</v>
      </c>
      <c r="L9287" t="str">
        <f>_xlfn.XLOOKUP(Table1[[#This Row],[TeamFavoriteID]],Table2[team_id],Table2[team_name],_xlfn.XLOOKUP(Table1[[#This Row],[TeamFavoriteID]],Table2[team_id_pfr],Table2[team_name],"Even"))</f>
        <v>Chicago Bears</v>
      </c>
      <c r="M9287">
        <v>-4.5</v>
      </c>
      <c r="N9287">
        <f>IF(Table1[[#This Row],[TeamFavorite]]=Table1[[#This Row],[TeamHome]],Table1[[#This Row],[ScoreAway]]-Table1[[#This Row],[ScoreHome]],Table1[[#This Row],[ScoreHome]]-Table1[[#This Row],[ScoreAway]])</f>
        <v>3</v>
      </c>
      <c r="O9287">
        <f>IF(Table1[[#This Row],[SpreadActual]]&lt;Table1[[#This Row],[SpreadFavorite]],1,0)</f>
        <v>0</v>
      </c>
      <c r="P9287">
        <v>35.5</v>
      </c>
      <c r="Q9287" t="s">
        <v>114</v>
      </c>
      <c r="R9287" t="b">
        <v>0</v>
      </c>
      <c r="S9287">
        <v>56</v>
      </c>
      <c r="T9287">
        <v>8</v>
      </c>
      <c r="U9287">
        <v>72</v>
      </c>
    </row>
    <row r="9288" spans="1:22" x14ac:dyDescent="0.2">
      <c r="A9288" s="1">
        <v>39369</v>
      </c>
      <c r="B9288">
        <v>2007</v>
      </c>
      <c r="C9288">
        <f>_xlfn.MAXIFS(Table1[ScheduleWeekWritten],Table1[ScheduleSeason],Table1[[#This Row],[ScheduleSeason]])</f>
        <v>17</v>
      </c>
      <c r="D9288">
        <v>6</v>
      </c>
      <c r="E9288" cm="1">
        <f t="array" ref="E9288">_xlfn.XLOOKUP(Table1[[#This Row],[ScheduleWeekWritten]],Table3[Game],100+Table3[Increase],Table1[[#This Row],[ScheduleWeekWritten]])</f>
        <v>6</v>
      </c>
      <c r="F9288" t="b">
        <v>0</v>
      </c>
      <c r="G9288" t="s">
        <v>62</v>
      </c>
      <c r="H9288">
        <v>41</v>
      </c>
      <c r="I9288">
        <v>31</v>
      </c>
      <c r="J9288" t="s">
        <v>19</v>
      </c>
      <c r="K9288" t="s">
        <v>63</v>
      </c>
      <c r="L9288" t="str">
        <f>_xlfn.XLOOKUP(Table1[[#This Row],[TeamFavoriteID]],Table2[team_id],Table2[team_name],_xlfn.XLOOKUP(Table1[[#This Row],[TeamFavoriteID]],Table2[team_id_pfr],Table2[team_name],"Even"))</f>
        <v>Cleveland Browns</v>
      </c>
      <c r="M9288">
        <v>-4</v>
      </c>
      <c r="N9288">
        <f>IF(Table1[[#This Row],[TeamFavorite]]=Table1[[#This Row],[TeamHome]],Table1[[#This Row],[ScoreAway]]-Table1[[#This Row],[ScoreHome]],Table1[[#This Row],[ScoreHome]]-Table1[[#This Row],[ScoreAway]])</f>
        <v>-10</v>
      </c>
      <c r="O9288">
        <f>IF(Table1[[#This Row],[SpreadActual]]&lt;Table1[[#This Row],[SpreadFavorite]],1,0)</f>
        <v>1</v>
      </c>
      <c r="P9288">
        <v>45</v>
      </c>
      <c r="Q9288" t="s">
        <v>170</v>
      </c>
      <c r="R9288" t="b">
        <v>0</v>
      </c>
      <c r="S9288">
        <v>51</v>
      </c>
      <c r="T9288">
        <v>6</v>
      </c>
      <c r="U9288">
        <v>64</v>
      </c>
    </row>
    <row r="9289" spans="1:22" x14ac:dyDescent="0.2">
      <c r="A9289" s="1">
        <v>39369</v>
      </c>
      <c r="B9289">
        <v>2007</v>
      </c>
      <c r="C9289">
        <f>_xlfn.MAXIFS(Table1[ScheduleWeekWritten],Table1[ScheduleSeason],Table1[[#This Row],[ScheduleSeason]])</f>
        <v>17</v>
      </c>
      <c r="D9289">
        <v>6</v>
      </c>
      <c r="E9289" cm="1">
        <f t="array" ref="E9289">_xlfn.XLOOKUP(Table1[[#This Row],[ScheduleWeekWritten]],Table3[Game],100+Table3[Increase],Table1[[#This Row],[ScheduleWeekWritten]])</f>
        <v>6</v>
      </c>
      <c r="F9289" t="b">
        <v>0</v>
      </c>
      <c r="G9289" t="s">
        <v>67</v>
      </c>
      <c r="H9289">
        <v>27</v>
      </c>
      <c r="I9289">
        <v>48</v>
      </c>
      <c r="J9289" t="s">
        <v>115</v>
      </c>
      <c r="K9289" t="s">
        <v>70</v>
      </c>
      <c r="L9289" t="str">
        <f>_xlfn.XLOOKUP(Table1[[#This Row],[TeamFavoriteID]],Table2[team_id],Table2[team_name],_xlfn.XLOOKUP(Table1[[#This Row],[TeamFavoriteID]],Table2[team_id_pfr],Table2[team_name],"Even"))</f>
        <v>Boston Patriots</v>
      </c>
      <c r="M9289">
        <v>-5</v>
      </c>
      <c r="N9289">
        <f>IF(Table1[[#This Row],[TeamFavorite]]=Table1[[#This Row],[TeamHome]],Table1[[#This Row],[ScoreAway]]-Table1[[#This Row],[ScoreHome]],Table1[[#This Row],[ScoreHome]]-Table1[[#This Row],[ScoreAway]])</f>
        <v>-21</v>
      </c>
      <c r="O9289">
        <f>IF(Table1[[#This Row],[SpreadActual]]&lt;Table1[[#This Row],[SpreadFavorite]],1,0)</f>
        <v>1</v>
      </c>
      <c r="P9289">
        <v>53</v>
      </c>
      <c r="Q9289" t="s">
        <v>119</v>
      </c>
      <c r="R9289" t="b">
        <v>0</v>
      </c>
      <c r="S9289">
        <v>76</v>
      </c>
      <c r="T9289">
        <v>16</v>
      </c>
      <c r="U9289">
        <v>55</v>
      </c>
    </row>
    <row r="9290" spans="1:22" x14ac:dyDescent="0.2">
      <c r="A9290" s="1">
        <v>39369</v>
      </c>
      <c r="B9290">
        <v>2007</v>
      </c>
      <c r="C9290">
        <f>_xlfn.MAXIFS(Table1[ScheduleWeekWritten],Table1[ScheduleSeason],Table1[[#This Row],[ScheduleSeason]])</f>
        <v>17</v>
      </c>
      <c r="D9290">
        <v>6</v>
      </c>
      <c r="E9290" cm="1">
        <f t="array" ref="E9290">_xlfn.XLOOKUP(Table1[[#This Row],[ScheduleWeekWritten]],Table3[Game],100+Table3[Increase],Table1[[#This Row],[ScheduleWeekWritten]])</f>
        <v>6</v>
      </c>
      <c r="F9290" t="b">
        <v>0</v>
      </c>
      <c r="G9290" t="s">
        <v>33</v>
      </c>
      <c r="H9290">
        <v>17</v>
      </c>
      <c r="I9290">
        <v>14</v>
      </c>
      <c r="J9290" t="s">
        <v>61</v>
      </c>
      <c r="K9290" t="s">
        <v>35</v>
      </c>
      <c r="L9290" t="str">
        <f>_xlfn.XLOOKUP(Table1[[#This Row],[TeamFavoriteID]],Table2[team_id],Table2[team_name],_xlfn.XLOOKUP(Table1[[#This Row],[TeamFavoriteID]],Table2[team_id_pfr],Table2[team_name],"Even"))</f>
        <v>Green Bay Packers</v>
      </c>
      <c r="M9290">
        <v>-3</v>
      </c>
      <c r="N9290">
        <f>IF(Table1[[#This Row],[TeamFavorite]]=Table1[[#This Row],[TeamHome]],Table1[[#This Row],[ScoreAway]]-Table1[[#This Row],[ScoreHome]],Table1[[#This Row],[ScoreHome]]-Table1[[#This Row],[ScoreAway]])</f>
        <v>-3</v>
      </c>
      <c r="O9290">
        <f>IF(Table1[[#This Row],[SpreadActual]]&lt;Table1[[#This Row],[SpreadFavorite]],1,0)</f>
        <v>0</v>
      </c>
      <c r="P9290">
        <v>40.5</v>
      </c>
      <c r="Q9290" t="s">
        <v>82</v>
      </c>
      <c r="R9290" t="b">
        <v>0</v>
      </c>
      <c r="S9290">
        <v>42</v>
      </c>
      <c r="T9290">
        <v>4</v>
      </c>
      <c r="U9290">
        <v>86</v>
      </c>
    </row>
    <row r="9291" spans="1:22" x14ac:dyDescent="0.2">
      <c r="A9291" s="1">
        <v>39369</v>
      </c>
      <c r="B9291">
        <v>2007</v>
      </c>
      <c r="C9291">
        <f>_xlfn.MAXIFS(Table1[ScheduleWeekWritten],Table1[ScheduleSeason],Table1[[#This Row],[ScheduleSeason]])</f>
        <v>17</v>
      </c>
      <c r="D9291">
        <v>6</v>
      </c>
      <c r="E9291" cm="1">
        <f t="array" ref="E9291">_xlfn.XLOOKUP(Table1[[#This Row],[ScheduleWeekWritten]],Table3[Game],100+Table3[Increase],Table1[[#This Row],[ScheduleWeekWritten]])</f>
        <v>6</v>
      </c>
      <c r="F9291" t="b">
        <v>0</v>
      </c>
      <c r="G9291" t="s">
        <v>154</v>
      </c>
      <c r="H9291">
        <v>37</v>
      </c>
      <c r="I9291">
        <v>17</v>
      </c>
      <c r="J9291" t="s">
        <v>177</v>
      </c>
      <c r="K9291" t="s">
        <v>161</v>
      </c>
      <c r="L9291" t="str">
        <f>_xlfn.XLOOKUP(Table1[[#This Row],[TeamFavoriteID]],Table2[team_id],Table2[team_name],_xlfn.XLOOKUP(Table1[[#This Row],[TeamFavoriteID]],Table2[team_id_pfr],Table2[team_name],"Even"))</f>
        <v>Jacksonville Jaguars</v>
      </c>
      <c r="M9291">
        <v>-7</v>
      </c>
      <c r="N9291">
        <f>IF(Table1[[#This Row],[TeamFavorite]]=Table1[[#This Row],[TeamHome]],Table1[[#This Row],[ScoreAway]]-Table1[[#This Row],[ScoreHome]],Table1[[#This Row],[ScoreHome]]-Table1[[#This Row],[ScoreAway]])</f>
        <v>-20</v>
      </c>
      <c r="O9291">
        <f>IF(Table1[[#This Row],[SpreadActual]]&lt;Table1[[#This Row],[SpreadFavorite]],1,0)</f>
        <v>1</v>
      </c>
      <c r="P9291">
        <v>37.5</v>
      </c>
      <c r="Q9291" t="s">
        <v>155</v>
      </c>
      <c r="R9291" t="b">
        <v>0</v>
      </c>
      <c r="S9291">
        <v>72</v>
      </c>
      <c r="T9291">
        <v>11</v>
      </c>
      <c r="U9291">
        <v>70</v>
      </c>
    </row>
    <row r="9292" spans="1:22" x14ac:dyDescent="0.2">
      <c r="A9292" s="1">
        <v>39369</v>
      </c>
      <c r="B9292">
        <v>2007</v>
      </c>
      <c r="C9292">
        <f>_xlfn.MAXIFS(Table1[ScheduleWeekWritten],Table1[ScheduleSeason],Table1[[#This Row],[ScheduleSeason]])</f>
        <v>17</v>
      </c>
      <c r="D9292">
        <v>6</v>
      </c>
      <c r="E9292" cm="1">
        <f t="array" ref="E9292">_xlfn.XLOOKUP(Table1[[#This Row],[ScheduleWeekWritten]],Table3[Game],100+Table3[Increase],Table1[[#This Row],[ScheduleWeekWritten]])</f>
        <v>6</v>
      </c>
      <c r="F9292" t="b">
        <v>0</v>
      </c>
      <c r="G9292" t="s">
        <v>42</v>
      </c>
      <c r="H9292">
        <v>27</v>
      </c>
      <c r="I9292">
        <v>20</v>
      </c>
      <c r="J9292" t="s">
        <v>101</v>
      </c>
      <c r="K9292" t="s">
        <v>104</v>
      </c>
      <c r="L9292" t="str">
        <f>_xlfn.XLOOKUP(Table1[[#This Row],[TeamFavoriteID]],Table2[team_id],Table2[team_name],_xlfn.XLOOKUP(Table1[[#This Row],[TeamFavoriteID]],Table2[team_id_pfr],Table2[team_name],"Even"))</f>
        <v>Cincinnati Bengals</v>
      </c>
      <c r="M9292">
        <v>-2.5</v>
      </c>
      <c r="N9292">
        <f>IF(Table1[[#This Row],[TeamFavorite]]=Table1[[#This Row],[TeamHome]],Table1[[#This Row],[ScoreAway]]-Table1[[#This Row],[ScoreHome]],Table1[[#This Row],[ScoreHome]]-Table1[[#This Row],[ScoreAway]])</f>
        <v>7</v>
      </c>
      <c r="O9292">
        <f>IF(Table1[[#This Row],[SpreadActual]]&lt;Table1[[#This Row],[SpreadFavorite]],1,0)</f>
        <v>0</v>
      </c>
      <c r="P9292">
        <v>44</v>
      </c>
      <c r="Q9292" t="s">
        <v>117</v>
      </c>
      <c r="R9292" t="b">
        <v>0</v>
      </c>
      <c r="S9292">
        <v>64</v>
      </c>
      <c r="T9292">
        <v>13</v>
      </c>
      <c r="U9292">
        <v>67</v>
      </c>
    </row>
    <row r="9293" spans="1:22" x14ac:dyDescent="0.2">
      <c r="A9293" s="1">
        <v>39369</v>
      </c>
      <c r="B9293">
        <v>2007</v>
      </c>
      <c r="C9293">
        <f>_xlfn.MAXIFS(Table1[ScheduleWeekWritten],Table1[ScheduleSeason],Table1[[#This Row],[ScheduleSeason]])</f>
        <v>17</v>
      </c>
      <c r="D9293">
        <v>6</v>
      </c>
      <c r="E9293" cm="1">
        <f t="array" ref="E9293">_xlfn.XLOOKUP(Table1[[#This Row],[ScheduleWeekWritten]],Table3[Game],100+Table3[Increase],Table1[[#This Row],[ScheduleWeekWritten]])</f>
        <v>6</v>
      </c>
      <c r="F9293" t="b">
        <v>0</v>
      </c>
      <c r="G9293" t="s">
        <v>31</v>
      </c>
      <c r="H9293">
        <v>9</v>
      </c>
      <c r="I9293">
        <v>16</v>
      </c>
      <c r="J9293" t="s">
        <v>58</v>
      </c>
      <c r="K9293" t="s">
        <v>77</v>
      </c>
      <c r="L9293" t="str">
        <f>_xlfn.XLOOKUP(Table1[[#This Row],[TeamFavoriteID]],Table2[team_id],Table2[team_name],_xlfn.XLOOKUP(Table1[[#This Row],[TeamFavoriteID]],Table2[team_id_pfr],Table2[team_name],"Even"))</f>
        <v>Philadelphia Eagles</v>
      </c>
      <c r="M9293">
        <v>-4.5</v>
      </c>
      <c r="N9293">
        <f>IF(Table1[[#This Row],[TeamFavorite]]=Table1[[#This Row],[TeamHome]],Table1[[#This Row],[ScoreAway]]-Table1[[#This Row],[ScoreHome]],Table1[[#This Row],[ScoreHome]]-Table1[[#This Row],[ScoreAway]])</f>
        <v>-7</v>
      </c>
      <c r="O9293">
        <f>IF(Table1[[#This Row],[SpreadActual]]&lt;Table1[[#This Row],[SpreadFavorite]],1,0)</f>
        <v>1</v>
      </c>
      <c r="P9293">
        <v>43.5</v>
      </c>
      <c r="Q9293" t="s">
        <v>126</v>
      </c>
      <c r="R9293" t="b">
        <v>0</v>
      </c>
      <c r="S9293">
        <v>58</v>
      </c>
      <c r="T9293">
        <v>16</v>
      </c>
      <c r="U9293">
        <v>46</v>
      </c>
    </row>
    <row r="9294" spans="1:22" x14ac:dyDescent="0.2">
      <c r="A9294" s="1">
        <v>39369</v>
      </c>
      <c r="B9294">
        <v>2007</v>
      </c>
      <c r="C9294">
        <f>_xlfn.MAXIFS(Table1[ScheduleWeekWritten],Table1[ScheduleSeason],Table1[[#This Row],[ScheduleSeason]])</f>
        <v>17</v>
      </c>
      <c r="D9294">
        <v>6</v>
      </c>
      <c r="E9294" cm="1">
        <f t="array" ref="E9294">_xlfn.XLOOKUP(Table1[[#This Row],[ScheduleWeekWritten]],Table3[Game],100+Table3[Increase],Table1[[#This Row],[ScheduleWeekWritten]])</f>
        <v>6</v>
      </c>
      <c r="F9294" t="b">
        <v>0</v>
      </c>
      <c r="G9294" t="s">
        <v>27</v>
      </c>
      <c r="H9294">
        <v>28</v>
      </c>
      <c r="I9294">
        <v>14</v>
      </c>
      <c r="J9294" t="s">
        <v>20</v>
      </c>
      <c r="K9294" t="s">
        <v>29</v>
      </c>
      <c r="L9294" t="str">
        <f>_xlfn.XLOOKUP(Table1[[#This Row],[TeamFavoriteID]],Table2[team_id],Table2[team_name],_xlfn.XLOOKUP(Table1[[#This Row],[TeamFavoriteID]],Table2[team_id_pfr],Table2[team_name],"Even"))</f>
        <v>Los Angeles Chargers</v>
      </c>
      <c r="M9294">
        <v>-9.5</v>
      </c>
      <c r="N9294">
        <f>IF(Table1[[#This Row],[TeamFavorite]]=Table1[[#This Row],[TeamHome]],Table1[[#This Row],[ScoreAway]]-Table1[[#This Row],[ScoreHome]],Table1[[#This Row],[ScoreHome]]-Table1[[#This Row],[ScoreAway]])</f>
        <v>14</v>
      </c>
      <c r="O9294">
        <f>IF(Table1[[#This Row],[SpreadActual]]&lt;Table1[[#This Row],[SpreadFavorite]],1,0)</f>
        <v>0</v>
      </c>
      <c r="P9294">
        <v>44</v>
      </c>
      <c r="Q9294" t="s">
        <v>94</v>
      </c>
      <c r="R9294" t="b">
        <v>0</v>
      </c>
      <c r="S9294">
        <v>63</v>
      </c>
      <c r="T9294">
        <v>8</v>
      </c>
      <c r="U9294">
        <v>74</v>
      </c>
    </row>
    <row r="9295" spans="1:22" x14ac:dyDescent="0.2">
      <c r="A9295" s="1">
        <v>39369</v>
      </c>
      <c r="B9295">
        <v>2007</v>
      </c>
      <c r="C9295">
        <f>_xlfn.MAXIFS(Table1[ScheduleWeekWritten],Table1[ScheduleSeason],Table1[[#This Row],[ScheduleSeason]])</f>
        <v>17</v>
      </c>
      <c r="D9295">
        <v>6</v>
      </c>
      <c r="E9295" cm="1">
        <f t="array" ref="E9295">_xlfn.XLOOKUP(Table1[[#This Row],[ScheduleWeekWritten]],Table3[Game],100+Table3[Increase],Table1[[#This Row],[ScheduleWeekWritten]])</f>
        <v>6</v>
      </c>
      <c r="F9295" t="b">
        <v>0</v>
      </c>
      <c r="G9295" t="s">
        <v>128</v>
      </c>
      <c r="H9295">
        <v>17</v>
      </c>
      <c r="I9295">
        <v>28</v>
      </c>
      <c r="J9295" t="s">
        <v>95</v>
      </c>
      <c r="K9295" t="s">
        <v>132</v>
      </c>
      <c r="L9295" t="str">
        <f>_xlfn.XLOOKUP(Table1[[#This Row],[TeamFavoriteID]],Table2[team_id],Table2[team_name],_xlfn.XLOOKUP(Table1[[#This Row],[TeamFavoriteID]],Table2[team_id_pfr],Table2[team_name],"Even"))</f>
        <v>Seattle Seahawks</v>
      </c>
      <c r="M9295">
        <v>-6.5</v>
      </c>
      <c r="N9295">
        <f>IF(Table1[[#This Row],[TeamFavorite]]=Table1[[#This Row],[TeamHome]],Table1[[#This Row],[ScoreAway]]-Table1[[#This Row],[ScoreHome]],Table1[[#This Row],[ScoreHome]]-Table1[[#This Row],[ScoreAway]])</f>
        <v>11</v>
      </c>
      <c r="O9295">
        <f>IF(Table1[[#This Row],[SpreadActual]]&lt;Table1[[#This Row],[SpreadFavorite]],1,0)</f>
        <v>0</v>
      </c>
      <c r="P9295">
        <v>43</v>
      </c>
      <c r="Q9295" t="s">
        <v>180</v>
      </c>
      <c r="R9295" t="b">
        <v>0</v>
      </c>
      <c r="S9295">
        <v>53</v>
      </c>
      <c r="T9295">
        <v>4</v>
      </c>
      <c r="U9295">
        <v>79</v>
      </c>
    </row>
    <row r="9296" spans="1:22" x14ac:dyDescent="0.2">
      <c r="A9296" s="1">
        <v>39369</v>
      </c>
      <c r="B9296">
        <v>2007</v>
      </c>
      <c r="C9296">
        <f>_xlfn.MAXIFS(Table1[ScheduleWeekWritten],Table1[ScheduleSeason],Table1[[#This Row],[ScheduleSeason]])</f>
        <v>17</v>
      </c>
      <c r="D9296">
        <v>6</v>
      </c>
      <c r="E9296" cm="1">
        <f t="array" ref="E9296">_xlfn.XLOOKUP(Table1[[#This Row],[ScheduleWeekWritten]],Table3[Game],100+Table3[Increase],Table1[[#This Row],[ScheduleWeekWritten]])</f>
        <v>6</v>
      </c>
      <c r="F9296" t="b">
        <v>0</v>
      </c>
      <c r="G9296" t="s">
        <v>127</v>
      </c>
      <c r="H9296">
        <v>13</v>
      </c>
      <c r="I9296">
        <v>10</v>
      </c>
      <c r="J9296" t="s">
        <v>171</v>
      </c>
      <c r="K9296" t="s">
        <v>133</v>
      </c>
      <c r="L9296" t="str">
        <f>_xlfn.XLOOKUP(Table1[[#This Row],[TeamFavoriteID]],Table2[team_id],Table2[team_name],_xlfn.XLOOKUP(Table1[[#This Row],[TeamFavoriteID]],Table2[team_id_pfr],Table2[team_name],"Even"))</f>
        <v>Tampa Bay Buccaneers</v>
      </c>
      <c r="M9296">
        <v>-2.5</v>
      </c>
      <c r="N9296">
        <f>IF(Table1[[#This Row],[TeamFavorite]]=Table1[[#This Row],[TeamHome]],Table1[[#This Row],[ScoreAway]]-Table1[[#This Row],[ScoreHome]],Table1[[#This Row],[ScoreHome]]-Table1[[#This Row],[ScoreAway]])</f>
        <v>-3</v>
      </c>
      <c r="O9296">
        <f>IF(Table1[[#This Row],[SpreadActual]]&lt;Table1[[#This Row],[SpreadFavorite]],1,0)</f>
        <v>1</v>
      </c>
      <c r="P9296">
        <v>37</v>
      </c>
      <c r="Q9296" t="s">
        <v>168</v>
      </c>
      <c r="R9296" t="b">
        <v>0</v>
      </c>
      <c r="S9296">
        <v>78</v>
      </c>
      <c r="T9296">
        <v>8</v>
      </c>
      <c r="U9296">
        <v>58</v>
      </c>
    </row>
    <row r="9297" spans="1:22" x14ac:dyDescent="0.2">
      <c r="A9297" s="1">
        <v>39370</v>
      </c>
      <c r="B9297">
        <v>2007</v>
      </c>
      <c r="C9297">
        <f>_xlfn.MAXIFS(Table1[ScheduleWeekWritten],Table1[ScheduleSeason],Table1[[#This Row],[ScheduleSeason]])</f>
        <v>17</v>
      </c>
      <c r="D9297">
        <v>6</v>
      </c>
      <c r="E9297" cm="1">
        <f t="array" ref="E9297">_xlfn.XLOOKUP(Table1[[#This Row],[ScheduleWeekWritten]],Table3[Game],100+Table3[Increase],Table1[[#This Row],[ScheduleWeekWritten]])</f>
        <v>6</v>
      </c>
      <c r="F9297" t="b">
        <v>0</v>
      </c>
      <c r="G9297" t="s">
        <v>38</v>
      </c>
      <c r="H9297">
        <v>10</v>
      </c>
      <c r="I9297">
        <v>31</v>
      </c>
      <c r="J9297" t="s">
        <v>50</v>
      </c>
      <c r="K9297" t="s">
        <v>90</v>
      </c>
      <c r="L9297" t="str">
        <f>_xlfn.XLOOKUP(Table1[[#This Row],[TeamFavoriteID]],Table2[team_id],Table2[team_name],_xlfn.XLOOKUP(Table1[[#This Row],[TeamFavoriteID]],Table2[team_id_pfr],Table2[team_name],"Even"))</f>
        <v>New York Giants</v>
      </c>
      <c r="M9297">
        <v>-5.5</v>
      </c>
      <c r="N9297">
        <f>IF(Table1[[#This Row],[TeamFavorite]]=Table1[[#This Row],[TeamHome]],Table1[[#This Row],[ScoreAway]]-Table1[[#This Row],[ScoreHome]],Table1[[#This Row],[ScoreHome]]-Table1[[#This Row],[ScoreAway]])</f>
        <v>-21</v>
      </c>
      <c r="O9297">
        <f>IF(Table1[[#This Row],[SpreadActual]]&lt;Table1[[#This Row],[SpreadFavorite]],1,0)</f>
        <v>1</v>
      </c>
      <c r="P9297">
        <v>44</v>
      </c>
      <c r="Q9297" t="s">
        <v>148</v>
      </c>
      <c r="R9297" t="b">
        <v>0</v>
      </c>
      <c r="S9297">
        <v>72</v>
      </c>
      <c r="T9297">
        <v>0</v>
      </c>
      <c r="V9297" t="s">
        <v>103</v>
      </c>
    </row>
    <row r="9298" spans="1:22" x14ac:dyDescent="0.2">
      <c r="A9298" s="1">
        <v>39376</v>
      </c>
      <c r="B9298">
        <v>2007</v>
      </c>
      <c r="C9298">
        <f>_xlfn.MAXIFS(Table1[ScheduleWeekWritten],Table1[ScheduleSeason],Table1[[#This Row],[ScheduleSeason]])</f>
        <v>17</v>
      </c>
      <c r="D9298">
        <v>7</v>
      </c>
      <c r="E9298" cm="1">
        <f t="array" ref="E9298">_xlfn.XLOOKUP(Table1[[#This Row],[ScheduleWeekWritten]],Table3[Game],100+Table3[Increase],Table1[[#This Row],[ScheduleWeekWritten]])</f>
        <v>7</v>
      </c>
      <c r="F9298" t="b">
        <v>0</v>
      </c>
      <c r="G9298" t="s">
        <v>28</v>
      </c>
      <c r="H9298">
        <v>19</v>
      </c>
      <c r="I9298">
        <v>14</v>
      </c>
      <c r="J9298" t="s">
        <v>158</v>
      </c>
      <c r="K9298" t="s">
        <v>159</v>
      </c>
      <c r="L9298" t="str">
        <f>_xlfn.XLOOKUP(Table1[[#This Row],[TeamFavoriteID]],Table2[team_id],Table2[team_name],_xlfn.XLOOKUP(Table1[[#This Row],[TeamFavoriteID]],Table2[team_id_pfr],Table2[team_name],"Even"))</f>
        <v>Baltimore Ravens</v>
      </c>
      <c r="M9298">
        <v>-3</v>
      </c>
      <c r="N9298">
        <f>IF(Table1[[#This Row],[TeamFavorite]]=Table1[[#This Row],[TeamHome]],Table1[[#This Row],[ScoreAway]]-Table1[[#This Row],[ScoreHome]],Table1[[#This Row],[ScoreHome]]-Table1[[#This Row],[ScoreAway]])</f>
        <v>5</v>
      </c>
      <c r="O9298">
        <f>IF(Table1[[#This Row],[SpreadActual]]&lt;Table1[[#This Row],[SpreadFavorite]],1,0)</f>
        <v>0</v>
      </c>
      <c r="P9298">
        <v>33.5</v>
      </c>
      <c r="Q9298" t="s">
        <v>123</v>
      </c>
      <c r="R9298" t="b">
        <v>0</v>
      </c>
      <c r="S9298">
        <v>63</v>
      </c>
      <c r="T9298">
        <v>15</v>
      </c>
      <c r="U9298">
        <v>50</v>
      </c>
    </row>
    <row r="9299" spans="1:22" x14ac:dyDescent="0.2">
      <c r="A9299" s="1">
        <v>39376</v>
      </c>
      <c r="B9299">
        <v>2007</v>
      </c>
      <c r="C9299">
        <f>_xlfn.MAXIFS(Table1[ScheduleWeekWritten],Table1[ScheduleSeason],Table1[[#This Row],[ScheduleSeason]])</f>
        <v>17</v>
      </c>
      <c r="D9299">
        <v>7</v>
      </c>
      <c r="E9299" cm="1">
        <f t="array" ref="E9299">_xlfn.XLOOKUP(Table1[[#This Row],[ScheduleWeekWritten]],Table3[Game],100+Table3[Increase],Table1[[#This Row],[ScheduleWeekWritten]])</f>
        <v>7</v>
      </c>
      <c r="F9299" t="b">
        <v>0</v>
      </c>
      <c r="G9299" t="s">
        <v>101</v>
      </c>
      <c r="H9299">
        <v>38</v>
      </c>
      <c r="I9299">
        <v>31</v>
      </c>
      <c r="J9299" t="s">
        <v>31</v>
      </c>
      <c r="K9299" t="s">
        <v>104</v>
      </c>
      <c r="L9299" t="str">
        <f>_xlfn.XLOOKUP(Table1[[#This Row],[TeamFavoriteID]],Table2[team_id],Table2[team_name],_xlfn.XLOOKUP(Table1[[#This Row],[TeamFavoriteID]],Table2[team_id_pfr],Table2[team_name],"Even"))</f>
        <v>Cincinnati Bengals</v>
      </c>
      <c r="M9299">
        <v>-6</v>
      </c>
      <c r="N9299">
        <f>IF(Table1[[#This Row],[TeamFavorite]]=Table1[[#This Row],[TeamHome]],Table1[[#This Row],[ScoreAway]]-Table1[[#This Row],[ScoreHome]],Table1[[#This Row],[ScoreHome]]-Table1[[#This Row],[ScoreAway]])</f>
        <v>-7</v>
      </c>
      <c r="O9299">
        <f>IF(Table1[[#This Row],[SpreadActual]]&lt;Table1[[#This Row],[SpreadFavorite]],1,0)</f>
        <v>1</v>
      </c>
      <c r="P9299">
        <v>48.5</v>
      </c>
      <c r="Q9299" t="s">
        <v>173</v>
      </c>
      <c r="R9299" t="b">
        <v>0</v>
      </c>
      <c r="S9299">
        <v>62</v>
      </c>
      <c r="T9299">
        <v>10</v>
      </c>
      <c r="U9299">
        <v>47</v>
      </c>
    </row>
    <row r="9300" spans="1:22" x14ac:dyDescent="0.2">
      <c r="A9300" s="1">
        <v>39376</v>
      </c>
      <c r="B9300">
        <v>2007</v>
      </c>
      <c r="C9300">
        <f>_xlfn.MAXIFS(Table1[ScheduleWeekWritten],Table1[ScheduleSeason],Table1[[#This Row],[ScheduleSeason]])</f>
        <v>17</v>
      </c>
      <c r="D9300">
        <v>7</v>
      </c>
      <c r="E9300" cm="1">
        <f t="array" ref="E9300">_xlfn.XLOOKUP(Table1[[#This Row],[ScheduleWeekWritten]],Table3[Game],100+Table3[Increase],Table1[[#This Row],[ScheduleWeekWritten]])</f>
        <v>7</v>
      </c>
      <c r="F9300" t="b">
        <v>0</v>
      </c>
      <c r="G9300" t="s">
        <v>67</v>
      </c>
      <c r="H9300">
        <v>24</v>
      </c>
      <c r="I9300">
        <v>14</v>
      </c>
      <c r="J9300" t="s">
        <v>54</v>
      </c>
      <c r="K9300" t="s">
        <v>68</v>
      </c>
      <c r="L9300" t="str">
        <f>_xlfn.XLOOKUP(Table1[[#This Row],[TeamFavoriteID]],Table2[team_id],Table2[team_name],_xlfn.XLOOKUP(Table1[[#This Row],[TeamFavoriteID]],Table2[team_id_pfr],Table2[team_name],"Even"))</f>
        <v>Dallas Cowboys</v>
      </c>
      <c r="M9300">
        <v>-9.5</v>
      </c>
      <c r="N9300">
        <f>IF(Table1[[#This Row],[TeamFavorite]]=Table1[[#This Row],[TeamHome]],Table1[[#This Row],[ScoreAway]]-Table1[[#This Row],[ScoreHome]],Table1[[#This Row],[ScoreHome]]-Table1[[#This Row],[ScoreAway]])</f>
        <v>-10</v>
      </c>
      <c r="O9300">
        <f>IF(Table1[[#This Row],[SpreadActual]]&lt;Table1[[#This Row],[SpreadFavorite]],1,0)</f>
        <v>1</v>
      </c>
      <c r="P9300">
        <v>46.5</v>
      </c>
      <c r="Q9300" t="s">
        <v>119</v>
      </c>
      <c r="R9300" t="b">
        <v>0</v>
      </c>
      <c r="S9300">
        <v>78</v>
      </c>
      <c r="T9300">
        <v>21</v>
      </c>
      <c r="U9300">
        <v>49</v>
      </c>
    </row>
    <row r="9301" spans="1:22" x14ac:dyDescent="0.2">
      <c r="A9301" s="1">
        <v>39376</v>
      </c>
      <c r="B9301">
        <v>2007</v>
      </c>
      <c r="C9301">
        <f>_xlfn.MAXIFS(Table1[ScheduleWeekWritten],Table1[ScheduleSeason],Table1[[#This Row],[ScheduleSeason]])</f>
        <v>17</v>
      </c>
      <c r="D9301">
        <v>7</v>
      </c>
      <c r="E9301" cm="1">
        <f t="array" ref="E9301">_xlfn.XLOOKUP(Table1[[#This Row],[ScheduleWeekWritten]],Table3[Game],100+Table3[Increase],Table1[[#This Row],[ScheduleWeekWritten]])</f>
        <v>7</v>
      </c>
      <c r="F9301" t="b">
        <v>0</v>
      </c>
      <c r="G9301" t="s">
        <v>24</v>
      </c>
      <c r="H9301">
        <v>31</v>
      </c>
      <c r="I9301">
        <v>28</v>
      </c>
      <c r="J9301" t="s">
        <v>49</v>
      </c>
      <c r="K9301" t="s">
        <v>51</v>
      </c>
      <c r="L9301" t="str">
        <f>_xlfn.XLOOKUP(Table1[[#This Row],[TeamFavoriteID]],Table2[team_id],Table2[team_name],_xlfn.XLOOKUP(Table1[[#This Row],[TeamFavoriteID]],Table2[team_id_pfr],Table2[team_name],"Even"))</f>
        <v>Pittsburgh Steelers</v>
      </c>
      <c r="M9301">
        <v>-4.5</v>
      </c>
      <c r="N9301">
        <f>IF(Table1[[#This Row],[TeamFavorite]]=Table1[[#This Row],[TeamHome]],Table1[[#This Row],[ScoreAway]]-Table1[[#This Row],[ScoreHome]],Table1[[#This Row],[ScoreHome]]-Table1[[#This Row],[ScoreAway]])</f>
        <v>3</v>
      </c>
      <c r="O9301">
        <f>IF(Table1[[#This Row],[SpreadActual]]&lt;Table1[[#This Row],[SpreadFavorite]],1,0)</f>
        <v>0</v>
      </c>
      <c r="P9301">
        <v>38.5</v>
      </c>
      <c r="Q9301" t="s">
        <v>174</v>
      </c>
      <c r="R9301" t="b">
        <v>0</v>
      </c>
      <c r="S9301">
        <v>42</v>
      </c>
      <c r="T9301">
        <v>21</v>
      </c>
      <c r="U9301">
        <v>63</v>
      </c>
    </row>
    <row r="9302" spans="1:22" x14ac:dyDescent="0.2">
      <c r="A9302" s="1">
        <v>39376</v>
      </c>
      <c r="B9302">
        <v>2007</v>
      </c>
      <c r="C9302">
        <f>_xlfn.MAXIFS(Table1[ScheduleWeekWritten],Table1[ScheduleSeason],Table1[[#This Row],[ScheduleSeason]])</f>
        <v>17</v>
      </c>
      <c r="D9302">
        <v>7</v>
      </c>
      <c r="E9302" cm="1">
        <f t="array" ref="E9302">_xlfn.XLOOKUP(Table1[[#This Row],[ScheduleWeekWritten]],Table3[Game],100+Table3[Increase],Table1[[#This Row],[ScheduleWeekWritten]])</f>
        <v>7</v>
      </c>
      <c r="F9302" t="b">
        <v>0</v>
      </c>
      <c r="G9302" t="s">
        <v>45</v>
      </c>
      <c r="H9302">
        <v>23</v>
      </c>
      <c r="I9302">
        <v>16</v>
      </c>
      <c r="J9302" t="s">
        <v>127</v>
      </c>
      <c r="K9302" t="s">
        <v>79</v>
      </c>
      <c r="L9302" t="str">
        <f>_xlfn.XLOOKUP(Table1[[#This Row],[TeamFavoriteID]],Table2[team_id],Table2[team_name],_xlfn.XLOOKUP(Table1[[#This Row],[TeamFavoriteID]],Table2[team_id_pfr],Table2[team_name],"Even"))</f>
        <v>Detroit Lions</v>
      </c>
      <c r="M9302">
        <v>-2.5</v>
      </c>
      <c r="N9302">
        <f>IF(Table1[[#This Row],[TeamFavorite]]=Table1[[#This Row],[TeamHome]],Table1[[#This Row],[ScoreAway]]-Table1[[#This Row],[ScoreHome]],Table1[[#This Row],[ScoreHome]]-Table1[[#This Row],[ScoreAway]])</f>
        <v>-7</v>
      </c>
      <c r="O9302">
        <f>IF(Table1[[#This Row],[SpreadActual]]&lt;Table1[[#This Row],[SpreadFavorite]],1,0)</f>
        <v>1</v>
      </c>
      <c r="P9302">
        <v>44</v>
      </c>
      <c r="Q9302" t="s">
        <v>181</v>
      </c>
      <c r="R9302" t="b">
        <v>0</v>
      </c>
      <c r="S9302">
        <v>72</v>
      </c>
      <c r="T9302">
        <v>0</v>
      </c>
      <c r="V9302" t="s">
        <v>103</v>
      </c>
    </row>
    <row r="9303" spans="1:22" x14ac:dyDescent="0.2">
      <c r="A9303" s="1">
        <v>39376</v>
      </c>
      <c r="B9303">
        <v>2007</v>
      </c>
      <c r="C9303">
        <f>_xlfn.MAXIFS(Table1[ScheduleWeekWritten],Table1[ScheduleSeason],Table1[[#This Row],[ScheduleSeason]])</f>
        <v>17</v>
      </c>
      <c r="D9303">
        <v>7</v>
      </c>
      <c r="E9303" cm="1">
        <f t="array" ref="E9303">_xlfn.XLOOKUP(Table1[[#This Row],[ScheduleWeekWritten]],Table3[Game],100+Table3[Increase],Table1[[#This Row],[ScheduleWeekWritten]])</f>
        <v>7</v>
      </c>
      <c r="F9303" t="b">
        <v>0</v>
      </c>
      <c r="G9303" t="s">
        <v>177</v>
      </c>
      <c r="H9303">
        <v>36</v>
      </c>
      <c r="I9303">
        <v>38</v>
      </c>
      <c r="J9303" t="s">
        <v>171</v>
      </c>
      <c r="K9303" t="s">
        <v>182</v>
      </c>
      <c r="L9303" t="str">
        <f>_xlfn.XLOOKUP(Table1[[#This Row],[TeamFavoriteID]],Table2[team_id],Table2[team_name],_xlfn.XLOOKUP(Table1[[#This Row],[TeamFavoriteID]],Table2[team_id_pfr],Table2[team_name],"Even"))</f>
        <v>Houston Texans</v>
      </c>
      <c r="M9303">
        <v>-2</v>
      </c>
      <c r="N9303">
        <f>IF(Table1[[#This Row],[TeamFavorite]]=Table1[[#This Row],[TeamHome]],Table1[[#This Row],[ScoreAway]]-Table1[[#This Row],[ScoreHome]],Table1[[#This Row],[ScoreHome]]-Table1[[#This Row],[ScoreAway]])</f>
        <v>2</v>
      </c>
      <c r="O9303">
        <f>IF(Table1[[#This Row],[SpreadActual]]&lt;Table1[[#This Row],[SpreadFavorite]],1,0)</f>
        <v>0</v>
      </c>
      <c r="P9303">
        <v>38</v>
      </c>
      <c r="Q9303" t="s">
        <v>178</v>
      </c>
      <c r="R9303" t="b">
        <v>0</v>
      </c>
      <c r="S9303">
        <v>72</v>
      </c>
      <c r="T9303">
        <v>0</v>
      </c>
      <c r="V9303" t="s">
        <v>103</v>
      </c>
    </row>
    <row r="9304" spans="1:22" x14ac:dyDescent="0.2">
      <c r="A9304" s="1">
        <v>39376</v>
      </c>
      <c r="B9304">
        <v>2007</v>
      </c>
      <c r="C9304">
        <f>_xlfn.MAXIFS(Table1[ScheduleWeekWritten],Table1[ScheduleSeason],Table1[[#This Row],[ScheduleSeason]])</f>
        <v>17</v>
      </c>
      <c r="D9304">
        <v>7</v>
      </c>
      <c r="E9304" cm="1">
        <f t="array" ref="E9304">_xlfn.XLOOKUP(Table1[[#This Row],[ScheduleWeekWritten]],Table3[Game],100+Table3[Increase],Table1[[#This Row],[ScheduleWeekWritten]])</f>
        <v>7</v>
      </c>
      <c r="F9304" t="b">
        <v>0</v>
      </c>
      <c r="G9304" t="s">
        <v>19</v>
      </c>
      <c r="H9304">
        <v>28</v>
      </c>
      <c r="I9304">
        <v>49</v>
      </c>
      <c r="J9304" t="s">
        <v>115</v>
      </c>
      <c r="K9304" t="s">
        <v>70</v>
      </c>
      <c r="L9304" t="str">
        <f>_xlfn.XLOOKUP(Table1[[#This Row],[TeamFavoriteID]],Table2[team_id],Table2[team_name],_xlfn.XLOOKUP(Table1[[#This Row],[TeamFavoriteID]],Table2[team_id_pfr],Table2[team_name],"Even"))</f>
        <v>Boston Patriots</v>
      </c>
      <c r="M9304">
        <v>-15.5</v>
      </c>
      <c r="N9304">
        <f>IF(Table1[[#This Row],[TeamFavorite]]=Table1[[#This Row],[TeamHome]],Table1[[#This Row],[ScoreAway]]-Table1[[#This Row],[ScoreHome]],Table1[[#This Row],[ScoreHome]]-Table1[[#This Row],[ScoreAway]])</f>
        <v>-21</v>
      </c>
      <c r="O9304">
        <f>IF(Table1[[#This Row],[SpreadActual]]&lt;Table1[[#This Row],[SpreadFavorite]],1,0)</f>
        <v>1</v>
      </c>
      <c r="P9304">
        <v>49.5</v>
      </c>
      <c r="Q9304" t="s">
        <v>143</v>
      </c>
      <c r="R9304" t="b">
        <v>0</v>
      </c>
      <c r="S9304">
        <v>82</v>
      </c>
      <c r="T9304">
        <v>10</v>
      </c>
      <c r="U9304">
        <v>75</v>
      </c>
    </row>
    <row r="9305" spans="1:22" x14ac:dyDescent="0.2">
      <c r="A9305" s="1">
        <v>39376</v>
      </c>
      <c r="B9305">
        <v>2007</v>
      </c>
      <c r="C9305">
        <f>_xlfn.MAXIFS(Table1[ScheduleWeekWritten],Table1[ScheduleSeason],Table1[[#This Row],[ScheduleSeason]])</f>
        <v>17</v>
      </c>
      <c r="D9305">
        <v>7</v>
      </c>
      <c r="E9305" cm="1">
        <f t="array" ref="E9305">_xlfn.XLOOKUP(Table1[[#This Row],[ScheduleWeekWritten]],Table3[Game],100+Table3[Increase],Table1[[#This Row],[ScheduleWeekWritten]])</f>
        <v>7</v>
      </c>
      <c r="F9305" t="b">
        <v>0</v>
      </c>
      <c r="G9305" t="s">
        <v>95</v>
      </c>
      <c r="H9305">
        <v>22</v>
      </c>
      <c r="I9305">
        <v>16</v>
      </c>
      <c r="J9305" t="s">
        <v>38</v>
      </c>
      <c r="K9305" t="s">
        <v>98</v>
      </c>
      <c r="L9305" t="str">
        <f>_xlfn.XLOOKUP(Table1[[#This Row],[TeamFavoriteID]],Table2[team_id],Table2[team_name],_xlfn.XLOOKUP(Table1[[#This Row],[TeamFavoriteID]],Table2[team_id_pfr],Table2[team_name],"Even"))</f>
        <v>New Orleans Saints</v>
      </c>
      <c r="M9305">
        <v>-7.5</v>
      </c>
      <c r="N9305">
        <f>IF(Table1[[#This Row],[TeamFavorite]]=Table1[[#This Row],[TeamHome]],Table1[[#This Row],[ScoreAway]]-Table1[[#This Row],[ScoreHome]],Table1[[#This Row],[ScoreHome]]-Table1[[#This Row],[ScoreAway]])</f>
        <v>-6</v>
      </c>
      <c r="O9305">
        <f>IF(Table1[[#This Row],[SpreadActual]]&lt;Table1[[#This Row],[SpreadFavorite]],1,0)</f>
        <v>0</v>
      </c>
      <c r="P9305">
        <v>42</v>
      </c>
      <c r="Q9305" t="s">
        <v>124</v>
      </c>
      <c r="R9305" t="b">
        <v>0</v>
      </c>
      <c r="S9305">
        <v>72</v>
      </c>
      <c r="T9305">
        <v>0</v>
      </c>
      <c r="V9305" t="s">
        <v>103</v>
      </c>
    </row>
    <row r="9306" spans="1:22" x14ac:dyDescent="0.2">
      <c r="A9306" s="1">
        <v>39376</v>
      </c>
      <c r="B9306">
        <v>2007</v>
      </c>
      <c r="C9306">
        <f>_xlfn.MAXIFS(Table1[ScheduleWeekWritten],Table1[ScheduleSeason],Table1[[#This Row],[ScheduleSeason]])</f>
        <v>17</v>
      </c>
      <c r="D9306">
        <v>7</v>
      </c>
      <c r="E9306" cm="1">
        <f t="array" ref="E9306">_xlfn.XLOOKUP(Table1[[#This Row],[ScheduleWeekWritten]],Table3[Game],100+Table3[Increase],Table1[[#This Row],[ScheduleWeekWritten]])</f>
        <v>7</v>
      </c>
      <c r="F9306" t="b">
        <v>0</v>
      </c>
      <c r="G9306" t="s">
        <v>50</v>
      </c>
      <c r="H9306">
        <v>33</v>
      </c>
      <c r="I9306">
        <v>15</v>
      </c>
      <c r="J9306" t="s">
        <v>53</v>
      </c>
      <c r="K9306" t="s">
        <v>90</v>
      </c>
      <c r="L9306" t="str">
        <f>_xlfn.XLOOKUP(Table1[[#This Row],[TeamFavoriteID]],Table2[team_id],Table2[team_name],_xlfn.XLOOKUP(Table1[[#This Row],[TeamFavoriteID]],Table2[team_id_pfr],Table2[team_name],"Even"))</f>
        <v>New York Giants</v>
      </c>
      <c r="M9306">
        <v>-9.5</v>
      </c>
      <c r="N9306">
        <f>IF(Table1[[#This Row],[TeamFavorite]]=Table1[[#This Row],[TeamHome]],Table1[[#This Row],[ScoreAway]]-Table1[[#This Row],[ScoreHome]],Table1[[#This Row],[ScoreHome]]-Table1[[#This Row],[ScoreAway]])</f>
        <v>-18</v>
      </c>
      <c r="O9306">
        <f>IF(Table1[[#This Row],[SpreadActual]]&lt;Table1[[#This Row],[SpreadFavorite]],1,0)</f>
        <v>1</v>
      </c>
      <c r="P9306">
        <v>39</v>
      </c>
      <c r="Q9306" t="s">
        <v>126</v>
      </c>
      <c r="R9306" t="b">
        <v>0</v>
      </c>
      <c r="S9306">
        <v>67</v>
      </c>
      <c r="T9306">
        <v>12</v>
      </c>
      <c r="U9306">
        <v>40</v>
      </c>
    </row>
    <row r="9307" spans="1:22" x14ac:dyDescent="0.2">
      <c r="A9307" s="1">
        <v>39376</v>
      </c>
      <c r="B9307">
        <v>2007</v>
      </c>
      <c r="C9307">
        <f>_xlfn.MAXIFS(Table1[ScheduleWeekWritten],Table1[ScheduleSeason],Table1[[#This Row],[ScheduleSeason]])</f>
        <v>17</v>
      </c>
      <c r="D9307">
        <v>7</v>
      </c>
      <c r="E9307" cm="1">
        <f t="array" ref="E9307">_xlfn.XLOOKUP(Table1[[#This Row],[ScheduleWeekWritten]],Table3[Game],100+Table3[Increase],Table1[[#This Row],[ScheduleWeekWritten]])</f>
        <v>7</v>
      </c>
      <c r="F9307" t="b">
        <v>0</v>
      </c>
      <c r="G9307" t="s">
        <v>20</v>
      </c>
      <c r="H9307">
        <v>10</v>
      </c>
      <c r="I9307">
        <v>12</v>
      </c>
      <c r="J9307" t="s">
        <v>42</v>
      </c>
      <c r="K9307" t="s">
        <v>21</v>
      </c>
      <c r="L9307" t="str">
        <f>_xlfn.XLOOKUP(Table1[[#This Row],[TeamFavoriteID]],Table2[team_id],Table2[team_name],_xlfn.XLOOKUP(Table1[[#This Row],[TeamFavoriteID]],Table2[team_id_pfr],Table2[team_name],"Even"))</f>
        <v>Las Vegas Raiders</v>
      </c>
      <c r="M9307">
        <v>-1.5</v>
      </c>
      <c r="N9307">
        <f>IF(Table1[[#This Row],[TeamFavorite]]=Table1[[#This Row],[TeamHome]],Table1[[#This Row],[ScoreAway]]-Table1[[#This Row],[ScoreHome]],Table1[[#This Row],[ScoreHome]]-Table1[[#This Row],[ScoreAway]])</f>
        <v>-2</v>
      </c>
      <c r="O9307">
        <f>IF(Table1[[#This Row],[SpreadActual]]&lt;Table1[[#This Row],[SpreadFavorite]],1,0)</f>
        <v>1</v>
      </c>
      <c r="P9307">
        <v>38</v>
      </c>
      <c r="Q9307" t="s">
        <v>76</v>
      </c>
      <c r="R9307" t="b">
        <v>0</v>
      </c>
      <c r="S9307">
        <v>59</v>
      </c>
      <c r="T9307">
        <v>10</v>
      </c>
      <c r="U9307">
        <v>50</v>
      </c>
    </row>
    <row r="9308" spans="1:22" x14ac:dyDescent="0.2">
      <c r="A9308" s="1">
        <v>39376</v>
      </c>
      <c r="B9308">
        <v>2007</v>
      </c>
      <c r="C9308">
        <f>_xlfn.MAXIFS(Table1[ScheduleWeekWritten],Table1[ScheduleSeason],Table1[[#This Row],[ScheduleSeason]])</f>
        <v>17</v>
      </c>
      <c r="D9308">
        <v>7</v>
      </c>
      <c r="E9308" cm="1">
        <f t="array" ref="E9308">_xlfn.XLOOKUP(Table1[[#This Row],[ScheduleWeekWritten]],Table3[Game],100+Table3[Increase],Table1[[#This Row],[ScheduleWeekWritten]])</f>
        <v>7</v>
      </c>
      <c r="F9308" t="b">
        <v>0</v>
      </c>
      <c r="G9308" t="s">
        <v>58</v>
      </c>
      <c r="H9308">
        <v>16</v>
      </c>
      <c r="I9308">
        <v>19</v>
      </c>
      <c r="J9308" t="s">
        <v>46</v>
      </c>
      <c r="K9308" t="s">
        <v>77</v>
      </c>
      <c r="L9308" t="str">
        <f>_xlfn.XLOOKUP(Table1[[#This Row],[TeamFavoriteID]],Table2[team_id],Table2[team_name],_xlfn.XLOOKUP(Table1[[#This Row],[TeamFavoriteID]],Table2[team_id_pfr],Table2[team_name],"Even"))</f>
        <v>Philadelphia Eagles</v>
      </c>
      <c r="M9308">
        <v>-5.5</v>
      </c>
      <c r="N9308">
        <f>IF(Table1[[#This Row],[TeamFavorite]]=Table1[[#This Row],[TeamHome]],Table1[[#This Row],[ScoreAway]]-Table1[[#This Row],[ScoreHome]],Table1[[#This Row],[ScoreHome]]-Table1[[#This Row],[ScoreAway]])</f>
        <v>3</v>
      </c>
      <c r="O9308">
        <f>IF(Table1[[#This Row],[SpreadActual]]&lt;Table1[[#This Row],[SpreadFavorite]],1,0)</f>
        <v>0</v>
      </c>
      <c r="P9308">
        <v>43</v>
      </c>
      <c r="Q9308" t="s">
        <v>183</v>
      </c>
      <c r="R9308" t="b">
        <v>0</v>
      </c>
      <c r="S9308">
        <v>63</v>
      </c>
      <c r="T9308">
        <v>8</v>
      </c>
      <c r="U9308">
        <v>52</v>
      </c>
    </row>
    <row r="9309" spans="1:22" x14ac:dyDescent="0.2">
      <c r="A9309" s="1">
        <v>39376</v>
      </c>
      <c r="B9309">
        <v>2007</v>
      </c>
      <c r="C9309">
        <f>_xlfn.MAXIFS(Table1[ScheduleWeekWritten],Table1[ScheduleSeason],Table1[[#This Row],[ScheduleSeason]])</f>
        <v>17</v>
      </c>
      <c r="D9309">
        <v>7</v>
      </c>
      <c r="E9309" cm="1">
        <f t="array" ref="E9309">_xlfn.XLOOKUP(Table1[[#This Row],[ScheduleWeekWritten]],Table3[Game],100+Table3[Increase],Table1[[#This Row],[ScheduleWeekWritten]])</f>
        <v>7</v>
      </c>
      <c r="F9309" t="b">
        <v>0</v>
      </c>
      <c r="G9309" t="s">
        <v>128</v>
      </c>
      <c r="H9309">
        <v>33</v>
      </c>
      <c r="I9309">
        <v>6</v>
      </c>
      <c r="J9309" t="s">
        <v>153</v>
      </c>
      <c r="K9309" t="s">
        <v>132</v>
      </c>
      <c r="L9309" t="str">
        <f>_xlfn.XLOOKUP(Table1[[#This Row],[TeamFavoriteID]],Table2[team_id],Table2[team_name],_xlfn.XLOOKUP(Table1[[#This Row],[TeamFavoriteID]],Table2[team_id_pfr],Table2[team_name],"Even"))</f>
        <v>Seattle Seahawks</v>
      </c>
      <c r="M9309">
        <v>-7.5</v>
      </c>
      <c r="N9309">
        <f>IF(Table1[[#This Row],[TeamFavorite]]=Table1[[#This Row],[TeamHome]],Table1[[#This Row],[ScoreAway]]-Table1[[#This Row],[ScoreHome]],Table1[[#This Row],[ScoreHome]]-Table1[[#This Row],[ScoreAway]])</f>
        <v>-27</v>
      </c>
      <c r="O9309">
        <f>IF(Table1[[#This Row],[SpreadActual]]&lt;Table1[[#This Row],[SpreadFavorite]],1,0)</f>
        <v>1</v>
      </c>
      <c r="P9309">
        <v>39.5</v>
      </c>
      <c r="Q9309" t="s">
        <v>180</v>
      </c>
      <c r="R9309" t="b">
        <v>0</v>
      </c>
      <c r="S9309">
        <v>50</v>
      </c>
      <c r="T9309">
        <v>12</v>
      </c>
      <c r="U9309">
        <v>82</v>
      </c>
    </row>
    <row r="9310" spans="1:22" x14ac:dyDescent="0.2">
      <c r="A9310" s="1">
        <v>39376</v>
      </c>
      <c r="B9310">
        <v>2007</v>
      </c>
      <c r="C9310">
        <f>_xlfn.MAXIFS(Table1[ScheduleWeekWritten],Table1[ScheduleSeason],Table1[[#This Row],[ScheduleSeason]])</f>
        <v>17</v>
      </c>
      <c r="D9310">
        <v>7</v>
      </c>
      <c r="E9310" cm="1">
        <f t="array" ref="E9310">_xlfn.XLOOKUP(Table1[[#This Row],[ScheduleWeekWritten]],Table3[Game],100+Table3[Increase],Table1[[#This Row],[ScheduleWeekWritten]])</f>
        <v>7</v>
      </c>
      <c r="F9310" t="b">
        <v>0</v>
      </c>
      <c r="G9310" t="s">
        <v>61</v>
      </c>
      <c r="H9310">
        <v>21</v>
      </c>
      <c r="I9310">
        <v>19</v>
      </c>
      <c r="J9310" t="s">
        <v>149</v>
      </c>
      <c r="K9310" t="s">
        <v>85</v>
      </c>
      <c r="L9310" t="str">
        <f>_xlfn.XLOOKUP(Table1[[#This Row],[TeamFavoriteID]],Table2[team_id],Table2[team_name],_xlfn.XLOOKUP(Table1[[#This Row],[TeamFavoriteID]],Table2[team_id_pfr],Table2[team_name],"Even"))</f>
        <v>Washington Commanders</v>
      </c>
      <c r="M9310">
        <v>-8</v>
      </c>
      <c r="N9310">
        <f>IF(Table1[[#This Row],[TeamFavorite]]=Table1[[#This Row],[TeamHome]],Table1[[#This Row],[ScoreAway]]-Table1[[#This Row],[ScoreHome]],Table1[[#This Row],[ScoreHome]]-Table1[[#This Row],[ScoreAway]])</f>
        <v>2</v>
      </c>
      <c r="O9310">
        <f>IF(Table1[[#This Row],[SpreadActual]]&lt;Table1[[#This Row],[SpreadFavorite]],1,0)</f>
        <v>0</v>
      </c>
      <c r="P9310">
        <v>36</v>
      </c>
      <c r="Q9310" t="s">
        <v>165</v>
      </c>
      <c r="R9310" t="b">
        <v>0</v>
      </c>
      <c r="S9310">
        <v>65</v>
      </c>
      <c r="T9310">
        <v>7</v>
      </c>
      <c r="U9310">
        <v>53</v>
      </c>
    </row>
    <row r="9311" spans="1:22" x14ac:dyDescent="0.2">
      <c r="A9311" s="1">
        <v>39377</v>
      </c>
      <c r="B9311">
        <v>2007</v>
      </c>
      <c r="C9311">
        <f>_xlfn.MAXIFS(Table1[ScheduleWeekWritten],Table1[ScheduleSeason],Table1[[#This Row],[ScheduleSeason]])</f>
        <v>17</v>
      </c>
      <c r="D9311">
        <v>7</v>
      </c>
      <c r="E9311" cm="1">
        <f t="array" ref="E9311">_xlfn.XLOOKUP(Table1[[#This Row],[ScheduleWeekWritten]],Table3[Game],100+Table3[Increase],Table1[[#This Row],[ScheduleWeekWritten]])</f>
        <v>7</v>
      </c>
      <c r="F9311" t="b">
        <v>0</v>
      </c>
      <c r="G9311" t="s">
        <v>154</v>
      </c>
      <c r="H9311">
        <v>7</v>
      </c>
      <c r="I9311">
        <v>29</v>
      </c>
      <c r="J9311" t="s">
        <v>140</v>
      </c>
      <c r="K9311" t="s">
        <v>72</v>
      </c>
      <c r="L9311" t="str">
        <f>_xlfn.XLOOKUP(Table1[[#This Row],[TeamFavoriteID]],Table2[team_id],Table2[team_name],_xlfn.XLOOKUP(Table1[[#This Row],[TeamFavoriteID]],Table2[team_id_pfr],Table2[team_name],"Even"))</f>
        <v>Baltimore Colts</v>
      </c>
      <c r="M9311">
        <v>-3</v>
      </c>
      <c r="N9311">
        <f>IF(Table1[[#This Row],[TeamFavorite]]=Table1[[#This Row],[TeamHome]],Table1[[#This Row],[ScoreAway]]-Table1[[#This Row],[ScoreHome]],Table1[[#This Row],[ScoreHome]]-Table1[[#This Row],[ScoreAway]])</f>
        <v>-22</v>
      </c>
      <c r="O9311">
        <f>IF(Table1[[#This Row],[SpreadActual]]&lt;Table1[[#This Row],[SpreadFavorite]],1,0)</f>
        <v>1</v>
      </c>
      <c r="P9311">
        <v>45.5</v>
      </c>
      <c r="Q9311" t="s">
        <v>155</v>
      </c>
      <c r="R9311" t="b">
        <v>0</v>
      </c>
      <c r="S9311">
        <v>75</v>
      </c>
      <c r="T9311">
        <v>8</v>
      </c>
      <c r="U9311">
        <v>91</v>
      </c>
    </row>
    <row r="9312" spans="1:22" x14ac:dyDescent="0.2">
      <c r="A9312" s="1">
        <v>39383</v>
      </c>
      <c r="B9312">
        <v>2007</v>
      </c>
      <c r="C9312">
        <f>_xlfn.MAXIFS(Table1[ScheduleWeekWritten],Table1[ScheduleSeason],Table1[[#This Row],[ScheduleSeason]])</f>
        <v>17</v>
      </c>
      <c r="D9312">
        <v>8</v>
      </c>
      <c r="E9312" cm="1">
        <f t="array" ref="E9312">_xlfn.XLOOKUP(Table1[[#This Row],[ScheduleWeekWritten]],Table3[Game],100+Table3[Increase],Table1[[#This Row],[ScheduleWeekWritten]])</f>
        <v>8</v>
      </c>
      <c r="F9312" t="b">
        <v>0</v>
      </c>
      <c r="G9312" t="s">
        <v>152</v>
      </c>
      <c r="H9312">
        <v>7</v>
      </c>
      <c r="I9312">
        <v>31</v>
      </c>
      <c r="J9312" t="s">
        <v>140</v>
      </c>
      <c r="K9312" t="s">
        <v>72</v>
      </c>
      <c r="L9312" t="str">
        <f>_xlfn.XLOOKUP(Table1[[#This Row],[TeamFavoriteID]],Table2[team_id],Table2[team_name],_xlfn.XLOOKUP(Table1[[#This Row],[TeamFavoriteID]],Table2[team_id_pfr],Table2[team_name],"Even"))</f>
        <v>Baltimore Colts</v>
      </c>
      <c r="M9312">
        <v>-6.5</v>
      </c>
      <c r="N9312">
        <f>IF(Table1[[#This Row],[TeamFavorite]]=Table1[[#This Row],[TeamHome]],Table1[[#This Row],[ScoreAway]]-Table1[[#This Row],[ScoreHome]],Table1[[#This Row],[ScoreHome]]-Table1[[#This Row],[ScoreAway]])</f>
        <v>-24</v>
      </c>
      <c r="O9312">
        <f>IF(Table1[[#This Row],[SpreadActual]]&lt;Table1[[#This Row],[SpreadFavorite]],1,0)</f>
        <v>1</v>
      </c>
      <c r="P9312">
        <v>44</v>
      </c>
      <c r="Q9312" t="s">
        <v>160</v>
      </c>
      <c r="R9312" t="b">
        <v>0</v>
      </c>
      <c r="S9312">
        <v>57</v>
      </c>
      <c r="T9312">
        <v>9</v>
      </c>
      <c r="U9312">
        <v>63</v>
      </c>
    </row>
    <row r="9313" spans="1:22" x14ac:dyDescent="0.2">
      <c r="A9313" s="1">
        <v>39383</v>
      </c>
      <c r="B9313">
        <v>2007</v>
      </c>
      <c r="C9313">
        <f>_xlfn.MAXIFS(Table1[ScheduleWeekWritten],Table1[ScheduleSeason],Table1[[#This Row],[ScheduleSeason]])</f>
        <v>17</v>
      </c>
      <c r="D9313">
        <v>8</v>
      </c>
      <c r="E9313" cm="1">
        <f t="array" ref="E9313">_xlfn.XLOOKUP(Table1[[#This Row],[ScheduleWeekWritten]],Table3[Game],100+Table3[Increase],Table1[[#This Row],[ScheduleWeekWritten]])</f>
        <v>8</v>
      </c>
      <c r="F9313" t="b">
        <v>0</v>
      </c>
      <c r="G9313" t="s">
        <v>46</v>
      </c>
      <c r="H9313">
        <v>7</v>
      </c>
      <c r="I9313">
        <v>16</v>
      </c>
      <c r="J9313" t="s">
        <v>45</v>
      </c>
      <c r="K9313" t="s">
        <v>47</v>
      </c>
      <c r="L9313" t="str">
        <f>_xlfn.XLOOKUP(Table1[[#This Row],[TeamFavoriteID]],Table2[team_id],Table2[team_name],_xlfn.XLOOKUP(Table1[[#This Row],[TeamFavoriteID]],Table2[team_id_pfr],Table2[team_name],"Even"))</f>
        <v>Chicago Bears</v>
      </c>
      <c r="M9313">
        <v>-6</v>
      </c>
      <c r="N9313">
        <f>IF(Table1[[#This Row],[TeamFavorite]]=Table1[[#This Row],[TeamHome]],Table1[[#This Row],[ScoreAway]]-Table1[[#This Row],[ScoreHome]],Table1[[#This Row],[ScoreHome]]-Table1[[#This Row],[ScoreAway]])</f>
        <v>9</v>
      </c>
      <c r="O9313">
        <f>IF(Table1[[#This Row],[SpreadActual]]&lt;Table1[[#This Row],[SpreadFavorite]],1,0)</f>
        <v>0</v>
      </c>
      <c r="P9313">
        <v>45.5</v>
      </c>
      <c r="Q9313" t="s">
        <v>114</v>
      </c>
      <c r="R9313" t="b">
        <v>0</v>
      </c>
      <c r="S9313">
        <v>45</v>
      </c>
      <c r="T9313">
        <v>5</v>
      </c>
      <c r="U9313">
        <v>51</v>
      </c>
    </row>
    <row r="9314" spans="1:22" x14ac:dyDescent="0.2">
      <c r="A9314" s="1">
        <v>39383</v>
      </c>
      <c r="B9314">
        <v>2007</v>
      </c>
      <c r="C9314">
        <f>_xlfn.MAXIFS(Table1[ScheduleWeekWritten],Table1[ScheduleSeason],Table1[[#This Row],[ScheduleSeason]])</f>
        <v>17</v>
      </c>
      <c r="D9314">
        <v>8</v>
      </c>
      <c r="E9314" cm="1">
        <f t="array" ref="E9314">_xlfn.XLOOKUP(Table1[[#This Row],[ScheduleWeekWritten]],Table3[Game],100+Table3[Increase],Table1[[#This Row],[ScheduleWeekWritten]])</f>
        <v>8</v>
      </c>
      <c r="F9314" t="b">
        <v>0</v>
      </c>
      <c r="G9314" t="s">
        <v>101</v>
      </c>
      <c r="H9314">
        <v>13</v>
      </c>
      <c r="I9314">
        <v>24</v>
      </c>
      <c r="J9314" t="s">
        <v>49</v>
      </c>
      <c r="K9314" t="s">
        <v>51</v>
      </c>
      <c r="L9314" t="str">
        <f>_xlfn.XLOOKUP(Table1[[#This Row],[TeamFavoriteID]],Table2[team_id],Table2[team_name],_xlfn.XLOOKUP(Table1[[#This Row],[TeamFavoriteID]],Table2[team_id_pfr],Table2[team_name],"Even"))</f>
        <v>Pittsburgh Steelers</v>
      </c>
      <c r="M9314">
        <v>-4</v>
      </c>
      <c r="N9314">
        <f>IF(Table1[[#This Row],[TeamFavorite]]=Table1[[#This Row],[TeamHome]],Table1[[#This Row],[ScoreAway]]-Table1[[#This Row],[ScoreHome]],Table1[[#This Row],[ScoreHome]]-Table1[[#This Row],[ScoreAway]])</f>
        <v>-11</v>
      </c>
      <c r="O9314">
        <f>IF(Table1[[#This Row],[SpreadActual]]&lt;Table1[[#This Row],[SpreadFavorite]],1,0)</f>
        <v>1</v>
      </c>
      <c r="P9314">
        <v>48.5</v>
      </c>
      <c r="Q9314" t="s">
        <v>173</v>
      </c>
      <c r="R9314" t="b">
        <v>0</v>
      </c>
      <c r="S9314">
        <v>49</v>
      </c>
      <c r="T9314">
        <v>9</v>
      </c>
      <c r="U9314">
        <v>64</v>
      </c>
    </row>
    <row r="9315" spans="1:22" x14ac:dyDescent="0.2">
      <c r="A9315" s="1">
        <v>39383</v>
      </c>
      <c r="B9315">
        <v>2007</v>
      </c>
      <c r="C9315">
        <f>_xlfn.MAXIFS(Table1[ScheduleWeekWritten],Table1[ScheduleSeason],Table1[[#This Row],[ScheduleSeason]])</f>
        <v>17</v>
      </c>
      <c r="D9315">
        <v>8</v>
      </c>
      <c r="E9315" cm="1">
        <f t="array" ref="E9315">_xlfn.XLOOKUP(Table1[[#This Row],[ScheduleWeekWritten]],Table3[Game],100+Table3[Increase],Table1[[#This Row],[ScheduleWeekWritten]])</f>
        <v>8</v>
      </c>
      <c r="F9315" t="b">
        <v>0</v>
      </c>
      <c r="G9315" t="s">
        <v>19</v>
      </c>
      <c r="H9315">
        <v>10</v>
      </c>
      <c r="I9315">
        <v>13</v>
      </c>
      <c r="J9315" t="s">
        <v>50</v>
      </c>
      <c r="K9315" t="s">
        <v>90</v>
      </c>
      <c r="L9315" t="str">
        <f>_xlfn.XLOOKUP(Table1[[#This Row],[TeamFavoriteID]],Table2[team_id],Table2[team_name],_xlfn.XLOOKUP(Table1[[#This Row],[TeamFavoriteID]],Table2[team_id_pfr],Table2[team_name],"Even"))</f>
        <v>New York Giants</v>
      </c>
      <c r="M9315">
        <v>-10</v>
      </c>
      <c r="N9315">
        <f>IF(Table1[[#This Row],[TeamFavorite]]=Table1[[#This Row],[TeamHome]],Table1[[#This Row],[ScoreAway]]-Table1[[#This Row],[ScoreHome]],Table1[[#This Row],[ScoreHome]]-Table1[[#This Row],[ScoreAway]])</f>
        <v>-3</v>
      </c>
      <c r="O9315">
        <f>IF(Table1[[#This Row],[SpreadActual]]&lt;Table1[[#This Row],[SpreadFavorite]],1,0)</f>
        <v>0</v>
      </c>
      <c r="P9315">
        <v>48</v>
      </c>
      <c r="Q9315" t="s">
        <v>189</v>
      </c>
      <c r="R9315" t="b">
        <v>1</v>
      </c>
      <c r="S9315">
        <v>57</v>
      </c>
      <c r="T9315">
        <v>15</v>
      </c>
      <c r="U9315">
        <v>91</v>
      </c>
    </row>
    <row r="9316" spans="1:22" x14ac:dyDescent="0.2">
      <c r="A9316" s="1">
        <v>39383</v>
      </c>
      <c r="B9316">
        <v>2007</v>
      </c>
      <c r="C9316">
        <f>_xlfn.MAXIFS(Table1[ScheduleWeekWritten],Table1[ScheduleSeason],Table1[[#This Row],[ScheduleSeason]])</f>
        <v>17</v>
      </c>
      <c r="D9316">
        <v>8</v>
      </c>
      <c r="E9316" cm="1">
        <f t="array" ref="E9316">_xlfn.XLOOKUP(Table1[[#This Row],[ScheduleWeekWritten]],Table3[Game],100+Table3[Increase],Table1[[#This Row],[ScheduleWeekWritten]])</f>
        <v>8</v>
      </c>
      <c r="F9316" t="b">
        <v>0</v>
      </c>
      <c r="G9316" t="s">
        <v>54</v>
      </c>
      <c r="H9316">
        <v>16</v>
      </c>
      <c r="I9316">
        <v>23</v>
      </c>
      <c r="J9316" t="s">
        <v>58</v>
      </c>
      <c r="K9316" t="s">
        <v>77</v>
      </c>
      <c r="L9316" t="str">
        <f>_xlfn.XLOOKUP(Table1[[#This Row],[TeamFavoriteID]],Table2[team_id],Table2[team_name],_xlfn.XLOOKUP(Table1[[#This Row],[TeamFavoriteID]],Table2[team_id_pfr],Table2[team_name],"Even"))</f>
        <v>Philadelphia Eagles</v>
      </c>
      <c r="M9316">
        <v>-1</v>
      </c>
      <c r="N9316">
        <f>IF(Table1[[#This Row],[TeamFavorite]]=Table1[[#This Row],[TeamHome]],Table1[[#This Row],[ScoreAway]]-Table1[[#This Row],[ScoreHome]],Table1[[#This Row],[ScoreHome]]-Table1[[#This Row],[ScoreAway]])</f>
        <v>-7</v>
      </c>
      <c r="O9316">
        <f>IF(Table1[[#This Row],[SpreadActual]]&lt;Table1[[#This Row],[SpreadFavorite]],1,0)</f>
        <v>1</v>
      </c>
      <c r="P9316">
        <v>37.5</v>
      </c>
      <c r="Q9316" t="s">
        <v>137</v>
      </c>
      <c r="R9316" t="b">
        <v>0</v>
      </c>
      <c r="S9316">
        <v>72</v>
      </c>
      <c r="T9316">
        <v>0</v>
      </c>
      <c r="V9316" t="s">
        <v>103</v>
      </c>
    </row>
    <row r="9317" spans="1:22" x14ac:dyDescent="0.2">
      <c r="A9317" s="1">
        <v>39383</v>
      </c>
      <c r="B9317">
        <v>2007</v>
      </c>
      <c r="C9317">
        <f>_xlfn.MAXIFS(Table1[ScheduleWeekWritten],Table1[ScheduleSeason],Table1[[#This Row],[ScheduleSeason]])</f>
        <v>17</v>
      </c>
      <c r="D9317">
        <v>8</v>
      </c>
      <c r="E9317" cm="1">
        <f t="array" ref="E9317">_xlfn.XLOOKUP(Table1[[#This Row],[ScheduleWeekWritten]],Table3[Game],100+Table3[Increase],Table1[[#This Row],[ScheduleWeekWritten]])</f>
        <v>8</v>
      </c>
      <c r="F9317" t="b">
        <v>0</v>
      </c>
      <c r="G9317" t="s">
        <v>115</v>
      </c>
      <c r="H9317">
        <v>52</v>
      </c>
      <c r="I9317">
        <v>7</v>
      </c>
      <c r="J9317" t="s">
        <v>61</v>
      </c>
      <c r="K9317" t="s">
        <v>70</v>
      </c>
      <c r="L9317" t="str">
        <f>_xlfn.XLOOKUP(Table1[[#This Row],[TeamFavoriteID]],Table2[team_id],Table2[team_name],_xlfn.XLOOKUP(Table1[[#This Row],[TeamFavoriteID]],Table2[team_id_pfr],Table2[team_name],"Even"))</f>
        <v>Boston Patriots</v>
      </c>
      <c r="M9317">
        <v>-14.5</v>
      </c>
      <c r="N9317">
        <f>IF(Table1[[#This Row],[TeamFavorite]]=Table1[[#This Row],[TeamHome]],Table1[[#This Row],[ScoreAway]]-Table1[[#This Row],[ScoreHome]],Table1[[#This Row],[ScoreHome]]-Table1[[#This Row],[ScoreAway]])</f>
        <v>45</v>
      </c>
      <c r="O9317">
        <f>IF(Table1[[#This Row],[SpreadActual]]&lt;Table1[[#This Row],[SpreadFavorite]],1,0)</f>
        <v>0</v>
      </c>
      <c r="P9317">
        <v>46.5</v>
      </c>
      <c r="Q9317" t="s">
        <v>179</v>
      </c>
      <c r="R9317" t="b">
        <v>0</v>
      </c>
      <c r="S9317">
        <v>57</v>
      </c>
      <c r="T9317">
        <v>16</v>
      </c>
      <c r="U9317">
        <v>52</v>
      </c>
    </row>
    <row r="9318" spans="1:22" x14ac:dyDescent="0.2">
      <c r="A9318" s="1">
        <v>39383</v>
      </c>
      <c r="B9318">
        <v>2007</v>
      </c>
      <c r="C9318">
        <f>_xlfn.MAXIFS(Table1[ScheduleWeekWritten],Table1[ScheduleSeason],Table1[[#This Row],[ScheduleSeason]])</f>
        <v>17</v>
      </c>
      <c r="D9318">
        <v>8</v>
      </c>
      <c r="E9318" cm="1">
        <f t="array" ref="E9318">_xlfn.XLOOKUP(Table1[[#This Row],[ScheduleWeekWritten]],Table3[Game],100+Table3[Increase],Table1[[#This Row],[ScheduleWeekWritten]])</f>
        <v>8</v>
      </c>
      <c r="F9318" t="b">
        <v>0</v>
      </c>
      <c r="G9318" t="s">
        <v>31</v>
      </c>
      <c r="H9318">
        <v>3</v>
      </c>
      <c r="I9318">
        <v>13</v>
      </c>
      <c r="J9318" t="s">
        <v>28</v>
      </c>
      <c r="K9318" t="s">
        <v>32</v>
      </c>
      <c r="L9318" t="str">
        <f>_xlfn.XLOOKUP(Table1[[#This Row],[TeamFavoriteID]],Table2[team_id],Table2[team_name],_xlfn.XLOOKUP(Table1[[#This Row],[TeamFavoriteID]],Table2[team_id_pfr],Table2[team_name],"Even"))</f>
        <v>New York Jets</v>
      </c>
      <c r="M9318">
        <v>-3</v>
      </c>
      <c r="N9318">
        <f>IF(Table1[[#This Row],[TeamFavorite]]=Table1[[#This Row],[TeamHome]],Table1[[#This Row],[ScoreAway]]-Table1[[#This Row],[ScoreHome]],Table1[[#This Row],[ScoreHome]]-Table1[[#This Row],[ScoreAway]])</f>
        <v>10</v>
      </c>
      <c r="O9318">
        <f>IF(Table1[[#This Row],[SpreadActual]]&lt;Table1[[#This Row],[SpreadFavorite]],1,0)</f>
        <v>0</v>
      </c>
      <c r="P9318">
        <v>38.5</v>
      </c>
      <c r="Q9318" t="s">
        <v>126</v>
      </c>
      <c r="R9318" t="b">
        <v>0</v>
      </c>
      <c r="S9318">
        <v>57</v>
      </c>
      <c r="T9318">
        <v>18</v>
      </c>
      <c r="U9318">
        <v>47</v>
      </c>
    </row>
    <row r="9319" spans="1:22" x14ac:dyDescent="0.2">
      <c r="A9319" s="1">
        <v>39383</v>
      </c>
      <c r="B9319">
        <v>2007</v>
      </c>
      <c r="C9319">
        <f>_xlfn.MAXIFS(Table1[ScheduleWeekWritten],Table1[ScheduleSeason],Table1[[#This Row],[ScheduleSeason]])</f>
        <v>17</v>
      </c>
      <c r="D9319">
        <v>8</v>
      </c>
      <c r="E9319" cm="1">
        <f t="array" ref="E9319">_xlfn.XLOOKUP(Table1[[#This Row],[ScheduleWeekWritten]],Table3[Game],100+Table3[Increase],Table1[[#This Row],[ScheduleWeekWritten]])</f>
        <v>8</v>
      </c>
      <c r="F9319" t="b">
        <v>0</v>
      </c>
      <c r="G9319" t="s">
        <v>27</v>
      </c>
      <c r="H9319">
        <v>35</v>
      </c>
      <c r="I9319">
        <v>10</v>
      </c>
      <c r="J9319" t="s">
        <v>177</v>
      </c>
      <c r="K9319" t="s">
        <v>29</v>
      </c>
      <c r="L9319" t="str">
        <f>_xlfn.XLOOKUP(Table1[[#This Row],[TeamFavoriteID]],Table2[team_id],Table2[team_name],_xlfn.XLOOKUP(Table1[[#This Row],[TeamFavoriteID]],Table2[team_id_pfr],Table2[team_name],"Even"))</f>
        <v>Los Angeles Chargers</v>
      </c>
      <c r="M9319">
        <v>-10</v>
      </c>
      <c r="N9319">
        <f>IF(Table1[[#This Row],[TeamFavorite]]=Table1[[#This Row],[TeamHome]],Table1[[#This Row],[ScoreAway]]-Table1[[#This Row],[ScoreHome]],Table1[[#This Row],[ScoreHome]]-Table1[[#This Row],[ScoreAway]])</f>
        <v>25</v>
      </c>
      <c r="O9319">
        <f>IF(Table1[[#This Row],[SpreadActual]]&lt;Table1[[#This Row],[SpreadFavorite]],1,0)</f>
        <v>0</v>
      </c>
      <c r="P9319">
        <v>45.5</v>
      </c>
      <c r="Q9319" t="s">
        <v>94</v>
      </c>
      <c r="R9319" t="b">
        <v>0</v>
      </c>
      <c r="S9319">
        <v>67</v>
      </c>
      <c r="T9319">
        <v>6</v>
      </c>
      <c r="U9319">
        <v>61</v>
      </c>
    </row>
    <row r="9320" spans="1:22" x14ac:dyDescent="0.2">
      <c r="A9320" s="1">
        <v>39383</v>
      </c>
      <c r="B9320">
        <v>2007</v>
      </c>
      <c r="C9320">
        <f>_xlfn.MAXIFS(Table1[ScheduleWeekWritten],Table1[ScheduleSeason],Table1[[#This Row],[ScheduleSeason]])</f>
        <v>17</v>
      </c>
      <c r="D9320">
        <v>8</v>
      </c>
      <c r="E9320" cm="1">
        <f t="array" ref="E9320">_xlfn.XLOOKUP(Table1[[#This Row],[ScheduleWeekWritten]],Table3[Game],100+Table3[Increase],Table1[[#This Row],[ScheduleWeekWritten]])</f>
        <v>8</v>
      </c>
      <c r="F9320" t="b">
        <v>0</v>
      </c>
      <c r="G9320" t="s">
        <v>53</v>
      </c>
      <c r="H9320">
        <v>10</v>
      </c>
      <c r="I9320">
        <v>31</v>
      </c>
      <c r="J9320" t="s">
        <v>95</v>
      </c>
      <c r="K9320" t="s">
        <v>98</v>
      </c>
      <c r="L9320" t="str">
        <f>_xlfn.XLOOKUP(Table1[[#This Row],[TeamFavoriteID]],Table2[team_id],Table2[team_name],_xlfn.XLOOKUP(Table1[[#This Row],[TeamFavoriteID]],Table2[team_id_pfr],Table2[team_name],"Even"))</f>
        <v>New Orleans Saints</v>
      </c>
      <c r="M9320">
        <v>-1.5</v>
      </c>
      <c r="N9320">
        <f>IF(Table1[[#This Row],[TeamFavorite]]=Table1[[#This Row],[TeamHome]],Table1[[#This Row],[ScoreAway]]-Table1[[#This Row],[ScoreHome]],Table1[[#This Row],[ScoreHome]]-Table1[[#This Row],[ScoreAway]])</f>
        <v>-21</v>
      </c>
      <c r="O9320">
        <f>IF(Table1[[#This Row],[SpreadActual]]&lt;Table1[[#This Row],[SpreadFavorite]],1,0)</f>
        <v>1</v>
      </c>
      <c r="P9320">
        <v>40</v>
      </c>
      <c r="Q9320" t="s">
        <v>118</v>
      </c>
      <c r="R9320" t="b">
        <v>0</v>
      </c>
      <c r="S9320">
        <v>59</v>
      </c>
      <c r="T9320">
        <v>9</v>
      </c>
      <c r="U9320">
        <v>74</v>
      </c>
    </row>
    <row r="9321" spans="1:22" x14ac:dyDescent="0.2">
      <c r="A9321" s="1">
        <v>39383</v>
      </c>
      <c r="B9321">
        <v>2007</v>
      </c>
      <c r="C9321">
        <f>_xlfn.MAXIFS(Table1[ScheduleWeekWritten],Table1[ScheduleSeason],Table1[[#This Row],[ScheduleSeason]])</f>
        <v>17</v>
      </c>
      <c r="D9321">
        <v>8</v>
      </c>
      <c r="E9321" cm="1">
        <f t="array" ref="E9321">_xlfn.XLOOKUP(Table1[[#This Row],[ScheduleWeekWritten]],Table3[Game],100+Table3[Increase],Table1[[#This Row],[ScheduleWeekWritten]])</f>
        <v>8</v>
      </c>
      <c r="F9321" t="b">
        <v>0</v>
      </c>
      <c r="G9321" t="s">
        <v>153</v>
      </c>
      <c r="H9321">
        <v>20</v>
      </c>
      <c r="I9321">
        <v>27</v>
      </c>
      <c r="J9321" t="s">
        <v>62</v>
      </c>
      <c r="K9321" t="s">
        <v>63</v>
      </c>
      <c r="L9321" t="str">
        <f>_xlfn.XLOOKUP(Table1[[#This Row],[TeamFavoriteID]],Table2[team_id],Table2[team_name],_xlfn.XLOOKUP(Table1[[#This Row],[TeamFavoriteID]],Table2[team_id_pfr],Table2[team_name],"Even"))</f>
        <v>Cleveland Browns</v>
      </c>
      <c r="M9321">
        <v>-3</v>
      </c>
      <c r="N9321">
        <f>IF(Table1[[#This Row],[TeamFavorite]]=Table1[[#This Row],[TeamHome]],Table1[[#This Row],[ScoreAway]]-Table1[[#This Row],[ScoreHome]],Table1[[#This Row],[ScoreHome]]-Table1[[#This Row],[ScoreAway]])</f>
        <v>-7</v>
      </c>
      <c r="O9321">
        <f>IF(Table1[[#This Row],[SpreadActual]]&lt;Table1[[#This Row],[SpreadFavorite]],1,0)</f>
        <v>1</v>
      </c>
      <c r="P9321">
        <v>46.5</v>
      </c>
      <c r="Q9321" t="s">
        <v>157</v>
      </c>
      <c r="R9321" t="b">
        <v>0</v>
      </c>
      <c r="S9321">
        <v>72</v>
      </c>
      <c r="T9321">
        <v>0</v>
      </c>
      <c r="V9321" t="s">
        <v>103</v>
      </c>
    </row>
    <row r="9322" spans="1:22" x14ac:dyDescent="0.2">
      <c r="A9322" s="1">
        <v>39383</v>
      </c>
      <c r="B9322">
        <v>2007</v>
      </c>
      <c r="C9322">
        <f>_xlfn.MAXIFS(Table1[ScheduleWeekWritten],Table1[ScheduleSeason],Table1[[#This Row],[ScheduleSeason]])</f>
        <v>17</v>
      </c>
      <c r="D9322">
        <v>8</v>
      </c>
      <c r="E9322" cm="1">
        <f t="array" ref="E9322">_xlfn.XLOOKUP(Table1[[#This Row],[ScheduleWeekWritten]],Table3[Game],100+Table3[Increase],Table1[[#This Row],[ScheduleWeekWritten]])</f>
        <v>8</v>
      </c>
      <c r="F9322" t="b">
        <v>0</v>
      </c>
      <c r="G9322" t="s">
        <v>127</v>
      </c>
      <c r="H9322">
        <v>23</v>
      </c>
      <c r="I9322">
        <v>24</v>
      </c>
      <c r="J9322" t="s">
        <v>154</v>
      </c>
      <c r="K9322" t="s">
        <v>133</v>
      </c>
      <c r="L9322" t="str">
        <f>_xlfn.XLOOKUP(Table1[[#This Row],[TeamFavoriteID]],Table2[team_id],Table2[team_name],_xlfn.XLOOKUP(Table1[[#This Row],[TeamFavoriteID]],Table2[team_id_pfr],Table2[team_name],"Even"))</f>
        <v>Tampa Bay Buccaneers</v>
      </c>
      <c r="M9322">
        <v>-3.5</v>
      </c>
      <c r="N9322">
        <f>IF(Table1[[#This Row],[TeamFavorite]]=Table1[[#This Row],[TeamHome]],Table1[[#This Row],[ScoreAway]]-Table1[[#This Row],[ScoreHome]],Table1[[#This Row],[ScoreHome]]-Table1[[#This Row],[ScoreAway]])</f>
        <v>1</v>
      </c>
      <c r="O9322">
        <f>IF(Table1[[#This Row],[SpreadActual]]&lt;Table1[[#This Row],[SpreadFavorite]],1,0)</f>
        <v>0</v>
      </c>
      <c r="P9322">
        <v>32</v>
      </c>
      <c r="Q9322" t="s">
        <v>168</v>
      </c>
      <c r="R9322" t="b">
        <v>0</v>
      </c>
      <c r="S9322">
        <v>76</v>
      </c>
      <c r="T9322">
        <v>12</v>
      </c>
      <c r="U9322">
        <v>74</v>
      </c>
    </row>
    <row r="9323" spans="1:22" x14ac:dyDescent="0.2">
      <c r="A9323" s="1">
        <v>39383</v>
      </c>
      <c r="B9323">
        <v>2007</v>
      </c>
      <c r="C9323">
        <f>_xlfn.MAXIFS(Table1[ScheduleWeekWritten],Table1[ScheduleSeason],Table1[[#This Row],[ScheduleSeason]])</f>
        <v>17</v>
      </c>
      <c r="D9323">
        <v>8</v>
      </c>
      <c r="E9323" cm="1">
        <f t="array" ref="E9323">_xlfn.XLOOKUP(Table1[[#This Row],[ScheduleWeekWritten]],Table3[Game],100+Table3[Increase],Table1[[#This Row],[ScheduleWeekWritten]])</f>
        <v>8</v>
      </c>
      <c r="F9323" t="b">
        <v>0</v>
      </c>
      <c r="G9323" t="s">
        <v>171</v>
      </c>
      <c r="H9323">
        <v>13</v>
      </c>
      <c r="I9323">
        <v>9</v>
      </c>
      <c r="J9323" t="s">
        <v>20</v>
      </c>
      <c r="K9323" t="s">
        <v>25</v>
      </c>
      <c r="L9323" t="str">
        <f>_xlfn.XLOOKUP(Table1[[#This Row],[TeamFavoriteID]],Table2[team_id],Table2[team_name],_xlfn.XLOOKUP(Table1[[#This Row],[TeamFavoriteID]],Table2[team_id_pfr],Table2[team_name],"Even"))</f>
        <v>Houston Oilers</v>
      </c>
      <c r="M9323">
        <v>-7</v>
      </c>
      <c r="N9323">
        <f>IF(Table1[[#This Row],[TeamFavorite]]=Table1[[#This Row],[TeamHome]],Table1[[#This Row],[ScoreAway]]-Table1[[#This Row],[ScoreHome]],Table1[[#This Row],[ScoreHome]]-Table1[[#This Row],[ScoreAway]])</f>
        <v>4</v>
      </c>
      <c r="O9323">
        <f>IF(Table1[[#This Row],[SpreadActual]]&lt;Table1[[#This Row],[SpreadFavorite]],1,0)</f>
        <v>0</v>
      </c>
      <c r="P9323">
        <v>39</v>
      </c>
      <c r="Q9323" t="s">
        <v>172</v>
      </c>
      <c r="R9323" t="b">
        <v>0</v>
      </c>
      <c r="S9323">
        <v>57</v>
      </c>
      <c r="T9323">
        <v>11</v>
      </c>
      <c r="U9323">
        <v>65</v>
      </c>
    </row>
    <row r="9324" spans="1:22" x14ac:dyDescent="0.2">
      <c r="A9324" s="1">
        <v>39384</v>
      </c>
      <c r="B9324">
        <v>2007</v>
      </c>
      <c r="C9324">
        <f>_xlfn.MAXIFS(Table1[ScheduleWeekWritten],Table1[ScheduleSeason],Table1[[#This Row],[ScheduleSeason]])</f>
        <v>17</v>
      </c>
      <c r="D9324">
        <v>8</v>
      </c>
      <c r="E9324" cm="1">
        <f t="array" ref="E9324">_xlfn.XLOOKUP(Table1[[#This Row],[ScheduleWeekWritten]],Table3[Game],100+Table3[Increase],Table1[[#This Row],[ScheduleWeekWritten]])</f>
        <v>8</v>
      </c>
      <c r="F9324" t="b">
        <v>0</v>
      </c>
      <c r="G9324" t="s">
        <v>24</v>
      </c>
      <c r="H9324">
        <v>13</v>
      </c>
      <c r="I9324">
        <v>19</v>
      </c>
      <c r="J9324" t="s">
        <v>33</v>
      </c>
      <c r="K9324" t="s">
        <v>88</v>
      </c>
      <c r="L9324" t="str">
        <f>_xlfn.XLOOKUP(Table1[[#This Row],[TeamFavoriteID]],Table2[team_id],Table2[team_name],_xlfn.XLOOKUP(Table1[[#This Row],[TeamFavoriteID]],Table2[team_id_pfr],Table2[team_name],"Even"))</f>
        <v>Denver Broncos</v>
      </c>
      <c r="M9324">
        <v>-3</v>
      </c>
      <c r="N9324">
        <f>IF(Table1[[#This Row],[TeamFavorite]]=Table1[[#This Row],[TeamHome]],Table1[[#This Row],[ScoreAway]]-Table1[[#This Row],[ScoreHome]],Table1[[#This Row],[ScoreHome]]-Table1[[#This Row],[ScoreAway]])</f>
        <v>6</v>
      </c>
      <c r="O9324">
        <f>IF(Table1[[#This Row],[SpreadActual]]&lt;Table1[[#This Row],[SpreadFavorite]],1,0)</f>
        <v>0</v>
      </c>
      <c r="P9324">
        <v>43.5</v>
      </c>
      <c r="Q9324" t="s">
        <v>174</v>
      </c>
      <c r="R9324" t="b">
        <v>0</v>
      </c>
      <c r="S9324">
        <v>55</v>
      </c>
      <c r="T9324">
        <v>10</v>
      </c>
      <c r="U9324">
        <v>32</v>
      </c>
    </row>
    <row r="9325" spans="1:22" x14ac:dyDescent="0.2">
      <c r="A9325" s="1">
        <v>39390</v>
      </c>
      <c r="B9325">
        <v>2007</v>
      </c>
      <c r="C9325">
        <f>_xlfn.MAXIFS(Table1[ScheduleWeekWritten],Table1[ScheduleSeason],Table1[[#This Row],[ScheduleSeason]])</f>
        <v>17</v>
      </c>
      <c r="D9325">
        <v>9</v>
      </c>
      <c r="E9325" cm="1">
        <f t="array" ref="E9325">_xlfn.XLOOKUP(Table1[[#This Row],[ScheduleWeekWritten]],Table3[Game],100+Table3[Increase],Table1[[#This Row],[ScheduleWeekWritten]])</f>
        <v>9</v>
      </c>
      <c r="F9325" t="b">
        <v>0</v>
      </c>
      <c r="G9325" t="s">
        <v>38</v>
      </c>
      <c r="H9325">
        <v>20</v>
      </c>
      <c r="I9325">
        <v>16</v>
      </c>
      <c r="J9325" t="s">
        <v>53</v>
      </c>
      <c r="K9325" t="s">
        <v>109</v>
      </c>
      <c r="L9325" t="str">
        <f>_xlfn.XLOOKUP(Table1[[#This Row],[TeamFavoriteID]],Table2[team_id],Table2[team_name],_xlfn.XLOOKUP(Table1[[#This Row],[TeamFavoriteID]],Table2[team_id_pfr],Table2[team_name],"Even"))</f>
        <v>Atlanta Falcons</v>
      </c>
      <c r="M9325">
        <v>-3.5</v>
      </c>
      <c r="N9325">
        <f>IF(Table1[[#This Row],[TeamFavorite]]=Table1[[#This Row],[TeamHome]],Table1[[#This Row],[ScoreAway]]-Table1[[#This Row],[ScoreHome]],Table1[[#This Row],[ScoreHome]]-Table1[[#This Row],[ScoreAway]])</f>
        <v>-4</v>
      </c>
      <c r="O9325">
        <f>IF(Table1[[#This Row],[SpreadActual]]&lt;Table1[[#This Row],[SpreadFavorite]],1,0)</f>
        <v>1</v>
      </c>
      <c r="P9325">
        <v>37</v>
      </c>
      <c r="Q9325" t="s">
        <v>148</v>
      </c>
      <c r="R9325" t="b">
        <v>0</v>
      </c>
      <c r="S9325">
        <v>72</v>
      </c>
      <c r="T9325">
        <v>0</v>
      </c>
      <c r="V9325" t="s">
        <v>103</v>
      </c>
    </row>
    <row r="9326" spans="1:22" x14ac:dyDescent="0.2">
      <c r="A9326" s="1">
        <v>39390</v>
      </c>
      <c r="B9326">
        <v>2007</v>
      </c>
      <c r="C9326">
        <f>_xlfn.MAXIFS(Table1[ScheduleWeekWritten],Table1[ScheduleSeason],Table1[[#This Row],[ScheduleSeason]])</f>
        <v>17</v>
      </c>
      <c r="D9326">
        <v>9</v>
      </c>
      <c r="E9326" cm="1">
        <f t="array" ref="E9326">_xlfn.XLOOKUP(Table1[[#This Row],[ScheduleWeekWritten]],Table3[Game],100+Table3[Increase],Table1[[#This Row],[ScheduleWeekWritten]])</f>
        <v>9</v>
      </c>
      <c r="F9326" t="b">
        <v>0</v>
      </c>
      <c r="G9326" t="s">
        <v>28</v>
      </c>
      <c r="H9326">
        <v>33</v>
      </c>
      <c r="I9326">
        <v>21</v>
      </c>
      <c r="J9326" t="s">
        <v>101</v>
      </c>
      <c r="K9326" t="s">
        <v>104</v>
      </c>
      <c r="L9326" t="str">
        <f>_xlfn.XLOOKUP(Table1[[#This Row],[TeamFavoriteID]],Table2[team_id],Table2[team_name],_xlfn.XLOOKUP(Table1[[#This Row],[TeamFavoriteID]],Table2[team_id_pfr],Table2[team_name],"Even"))</f>
        <v>Cincinnati Bengals</v>
      </c>
      <c r="M9326">
        <v>-1</v>
      </c>
      <c r="N9326">
        <f>IF(Table1[[#This Row],[TeamFavorite]]=Table1[[#This Row],[TeamHome]],Table1[[#This Row],[ScoreAway]]-Table1[[#This Row],[ScoreHome]],Table1[[#This Row],[ScoreHome]]-Table1[[#This Row],[ScoreAway]])</f>
        <v>12</v>
      </c>
      <c r="O9326">
        <f>IF(Table1[[#This Row],[SpreadActual]]&lt;Table1[[#This Row],[SpreadFavorite]],1,0)</f>
        <v>0</v>
      </c>
      <c r="P9326">
        <v>44</v>
      </c>
      <c r="Q9326" t="s">
        <v>123</v>
      </c>
      <c r="R9326" t="b">
        <v>0</v>
      </c>
      <c r="S9326">
        <v>45</v>
      </c>
      <c r="T9326">
        <v>10</v>
      </c>
      <c r="U9326">
        <v>65</v>
      </c>
    </row>
    <row r="9327" spans="1:22" x14ac:dyDescent="0.2">
      <c r="A9327" s="1">
        <v>39390</v>
      </c>
      <c r="B9327">
        <v>2007</v>
      </c>
      <c r="C9327">
        <f>_xlfn.MAXIFS(Table1[ScheduleWeekWritten],Table1[ScheduleSeason],Table1[[#This Row],[ScheduleSeason]])</f>
        <v>17</v>
      </c>
      <c r="D9327">
        <v>9</v>
      </c>
      <c r="E9327" cm="1">
        <f t="array" ref="E9327">_xlfn.XLOOKUP(Table1[[#This Row],[ScheduleWeekWritten]],Table3[Game],100+Table3[Increase],Table1[[#This Row],[ScheduleWeekWritten]])</f>
        <v>9</v>
      </c>
      <c r="F9327" t="b">
        <v>0</v>
      </c>
      <c r="G9327" t="s">
        <v>62</v>
      </c>
      <c r="H9327">
        <v>33</v>
      </c>
      <c r="I9327">
        <v>30</v>
      </c>
      <c r="J9327" t="s">
        <v>128</v>
      </c>
      <c r="K9327" t="s">
        <v>63</v>
      </c>
      <c r="L9327" t="str">
        <f>_xlfn.XLOOKUP(Table1[[#This Row],[TeamFavoriteID]],Table2[team_id],Table2[team_name],_xlfn.XLOOKUP(Table1[[#This Row],[TeamFavoriteID]],Table2[team_id_pfr],Table2[team_name],"Even"))</f>
        <v>Cleveland Browns</v>
      </c>
      <c r="M9327">
        <v>-1.5</v>
      </c>
      <c r="N9327">
        <f>IF(Table1[[#This Row],[TeamFavorite]]=Table1[[#This Row],[TeamHome]],Table1[[#This Row],[ScoreAway]]-Table1[[#This Row],[ScoreHome]],Table1[[#This Row],[ScoreHome]]-Table1[[#This Row],[ScoreAway]])</f>
        <v>-3</v>
      </c>
      <c r="O9327">
        <f>IF(Table1[[#This Row],[SpreadActual]]&lt;Table1[[#This Row],[SpreadFavorite]],1,0)</f>
        <v>1</v>
      </c>
      <c r="P9327">
        <v>47</v>
      </c>
      <c r="Q9327" t="s">
        <v>170</v>
      </c>
      <c r="R9327" t="b">
        <v>0</v>
      </c>
      <c r="S9327">
        <v>41</v>
      </c>
      <c r="T9327">
        <v>7</v>
      </c>
      <c r="U9327">
        <v>62</v>
      </c>
    </row>
    <row r="9328" spans="1:22" x14ac:dyDescent="0.2">
      <c r="A9328" s="1">
        <v>39390</v>
      </c>
      <c r="B9328">
        <v>2007</v>
      </c>
      <c r="C9328">
        <f>_xlfn.MAXIFS(Table1[ScheduleWeekWritten],Table1[ScheduleSeason],Table1[[#This Row],[ScheduleSeason]])</f>
        <v>17</v>
      </c>
      <c r="D9328">
        <v>9</v>
      </c>
      <c r="E9328" cm="1">
        <f t="array" ref="E9328">_xlfn.XLOOKUP(Table1[[#This Row],[ScheduleWeekWritten]],Table3[Game],100+Table3[Increase],Table1[[#This Row],[ScheduleWeekWritten]])</f>
        <v>9</v>
      </c>
      <c r="F9328" t="b">
        <v>0</v>
      </c>
      <c r="G9328" t="s">
        <v>45</v>
      </c>
      <c r="H9328">
        <v>44</v>
      </c>
      <c r="I9328">
        <v>7</v>
      </c>
      <c r="J9328" t="s">
        <v>24</v>
      </c>
      <c r="K9328" t="s">
        <v>79</v>
      </c>
      <c r="L9328" t="str">
        <f>_xlfn.XLOOKUP(Table1[[#This Row],[TeamFavoriteID]],Table2[team_id],Table2[team_name],_xlfn.XLOOKUP(Table1[[#This Row],[TeamFavoriteID]],Table2[team_id_pfr],Table2[team_name],"Even"))</f>
        <v>Detroit Lions</v>
      </c>
      <c r="M9328">
        <v>-3</v>
      </c>
      <c r="N9328">
        <f>IF(Table1[[#This Row],[TeamFavorite]]=Table1[[#This Row],[TeamHome]],Table1[[#This Row],[ScoreAway]]-Table1[[#This Row],[ScoreHome]],Table1[[#This Row],[ScoreHome]]-Table1[[#This Row],[ScoreAway]])</f>
        <v>-37</v>
      </c>
      <c r="O9328">
        <f>IF(Table1[[#This Row],[SpreadActual]]&lt;Table1[[#This Row],[SpreadFavorite]],1,0)</f>
        <v>1</v>
      </c>
      <c r="P9328">
        <v>46.5</v>
      </c>
      <c r="Q9328" t="s">
        <v>181</v>
      </c>
      <c r="R9328" t="b">
        <v>0</v>
      </c>
      <c r="S9328">
        <v>72</v>
      </c>
      <c r="T9328">
        <v>0</v>
      </c>
      <c r="V9328" t="s">
        <v>103</v>
      </c>
    </row>
    <row r="9329" spans="1:22" x14ac:dyDescent="0.2">
      <c r="A9329" s="1">
        <v>39390</v>
      </c>
      <c r="B9329">
        <v>2007</v>
      </c>
      <c r="C9329">
        <f>_xlfn.MAXIFS(Table1[ScheduleWeekWritten],Table1[ScheduleSeason],Table1[[#This Row],[ScheduleSeason]])</f>
        <v>17</v>
      </c>
      <c r="D9329">
        <v>9</v>
      </c>
      <c r="E9329" cm="1">
        <f t="array" ref="E9329">_xlfn.XLOOKUP(Table1[[#This Row],[ScheduleWeekWritten]],Table3[Game],100+Table3[Increase],Table1[[#This Row],[ScheduleWeekWritten]])</f>
        <v>9</v>
      </c>
      <c r="F9329" t="b">
        <v>0</v>
      </c>
      <c r="G9329" t="s">
        <v>140</v>
      </c>
      <c r="H9329">
        <v>20</v>
      </c>
      <c r="I9329">
        <v>24</v>
      </c>
      <c r="J9329" t="s">
        <v>115</v>
      </c>
      <c r="K9329" t="s">
        <v>70</v>
      </c>
      <c r="L9329" t="str">
        <f>_xlfn.XLOOKUP(Table1[[#This Row],[TeamFavoriteID]],Table2[team_id],Table2[team_name],_xlfn.XLOOKUP(Table1[[#This Row],[TeamFavoriteID]],Table2[team_id_pfr],Table2[team_name],"Even"))</f>
        <v>Boston Patriots</v>
      </c>
      <c r="M9329">
        <v>-5</v>
      </c>
      <c r="N9329">
        <f>IF(Table1[[#This Row],[TeamFavorite]]=Table1[[#This Row],[TeamHome]],Table1[[#This Row],[ScoreAway]]-Table1[[#This Row],[ScoreHome]],Table1[[#This Row],[ScoreHome]]-Table1[[#This Row],[ScoreAway]])</f>
        <v>-4</v>
      </c>
      <c r="O9329">
        <f>IF(Table1[[#This Row],[SpreadActual]]&lt;Table1[[#This Row],[SpreadFavorite]],1,0)</f>
        <v>0</v>
      </c>
      <c r="P9329">
        <v>56.5</v>
      </c>
      <c r="Q9329" t="s">
        <v>141</v>
      </c>
      <c r="R9329" t="b">
        <v>0</v>
      </c>
      <c r="S9329">
        <v>72</v>
      </c>
      <c r="T9329">
        <v>0</v>
      </c>
      <c r="V9329" t="s">
        <v>103</v>
      </c>
    </row>
    <row r="9330" spans="1:22" x14ac:dyDescent="0.2">
      <c r="A9330" s="1">
        <v>39390</v>
      </c>
      <c r="B9330">
        <v>2007</v>
      </c>
      <c r="C9330">
        <f>_xlfn.MAXIFS(Table1[ScheduleWeekWritten],Table1[ScheduleSeason],Table1[[#This Row],[ScheduleSeason]])</f>
        <v>17</v>
      </c>
      <c r="D9330">
        <v>9</v>
      </c>
      <c r="E9330" cm="1">
        <f t="array" ref="E9330">_xlfn.XLOOKUP(Table1[[#This Row],[ScheduleWeekWritten]],Table3[Game],100+Table3[Increase],Table1[[#This Row],[ScheduleWeekWritten]])</f>
        <v>9</v>
      </c>
      <c r="F9330" t="b">
        <v>0</v>
      </c>
      <c r="G9330" t="s">
        <v>42</v>
      </c>
      <c r="H9330">
        <v>22</v>
      </c>
      <c r="I9330">
        <v>33</v>
      </c>
      <c r="J9330" t="s">
        <v>33</v>
      </c>
      <c r="K9330" t="s">
        <v>75</v>
      </c>
      <c r="L9330" t="str">
        <f>_xlfn.XLOOKUP(Table1[[#This Row],[TeamFavoriteID]],Table2[team_id],Table2[team_name],_xlfn.XLOOKUP(Table1[[#This Row],[TeamFavoriteID]],Table2[team_id_pfr],Table2[team_name],"Even"))</f>
        <v>Kansas City Chiefs</v>
      </c>
      <c r="M9330">
        <v>-2.5</v>
      </c>
      <c r="N9330">
        <f>IF(Table1[[#This Row],[TeamFavorite]]=Table1[[#This Row],[TeamHome]],Table1[[#This Row],[ScoreAway]]-Table1[[#This Row],[ScoreHome]],Table1[[#This Row],[ScoreHome]]-Table1[[#This Row],[ScoreAway]])</f>
        <v>11</v>
      </c>
      <c r="O9330">
        <f>IF(Table1[[#This Row],[SpreadActual]]&lt;Table1[[#This Row],[SpreadFavorite]],1,0)</f>
        <v>0</v>
      </c>
      <c r="P9330">
        <v>37.5</v>
      </c>
      <c r="Q9330" t="s">
        <v>117</v>
      </c>
      <c r="R9330" t="b">
        <v>0</v>
      </c>
      <c r="S9330">
        <v>50</v>
      </c>
      <c r="T9330">
        <v>10</v>
      </c>
      <c r="U9330">
        <v>45</v>
      </c>
    </row>
    <row r="9331" spans="1:22" x14ac:dyDescent="0.2">
      <c r="A9331" s="1">
        <v>39390</v>
      </c>
      <c r="B9331">
        <v>2007</v>
      </c>
      <c r="C9331">
        <f>_xlfn.MAXIFS(Table1[ScheduleWeekWritten],Table1[ScheduleSeason],Table1[[#This Row],[ScheduleSeason]])</f>
        <v>17</v>
      </c>
      <c r="D9331">
        <v>9</v>
      </c>
      <c r="E9331" cm="1">
        <f t="array" ref="E9331">_xlfn.XLOOKUP(Table1[[#This Row],[ScheduleWeekWritten]],Table3[Game],100+Table3[Increase],Table1[[#This Row],[ScheduleWeekWritten]])</f>
        <v>9</v>
      </c>
      <c r="F9331" t="b">
        <v>0</v>
      </c>
      <c r="G9331" t="s">
        <v>54</v>
      </c>
      <c r="H9331">
        <v>35</v>
      </c>
      <c r="I9331">
        <v>17</v>
      </c>
      <c r="J9331" t="s">
        <v>27</v>
      </c>
      <c r="K9331" t="s">
        <v>29</v>
      </c>
      <c r="L9331" t="str">
        <f>_xlfn.XLOOKUP(Table1[[#This Row],[TeamFavoriteID]],Table2[team_id],Table2[team_name],_xlfn.XLOOKUP(Table1[[#This Row],[TeamFavoriteID]],Table2[team_id_pfr],Table2[team_name],"Even"))</f>
        <v>Los Angeles Chargers</v>
      </c>
      <c r="M9331">
        <v>-7</v>
      </c>
      <c r="N9331">
        <f>IF(Table1[[#This Row],[TeamFavorite]]=Table1[[#This Row],[TeamHome]],Table1[[#This Row],[ScoreAway]]-Table1[[#This Row],[ScoreHome]],Table1[[#This Row],[ScoreHome]]-Table1[[#This Row],[ScoreAway]])</f>
        <v>18</v>
      </c>
      <c r="O9331">
        <f>IF(Table1[[#This Row],[SpreadActual]]&lt;Table1[[#This Row],[SpreadFavorite]],1,0)</f>
        <v>0</v>
      </c>
      <c r="P9331">
        <v>42</v>
      </c>
      <c r="Q9331" t="s">
        <v>137</v>
      </c>
      <c r="R9331" t="b">
        <v>0</v>
      </c>
      <c r="S9331">
        <v>72</v>
      </c>
      <c r="T9331">
        <v>0</v>
      </c>
      <c r="V9331" t="s">
        <v>103</v>
      </c>
    </row>
    <row r="9332" spans="1:22" x14ac:dyDescent="0.2">
      <c r="A9332" s="1">
        <v>39390</v>
      </c>
      <c r="B9332">
        <v>2007</v>
      </c>
      <c r="C9332">
        <f>_xlfn.MAXIFS(Table1[ScheduleWeekWritten],Table1[ScheduleSeason],Table1[[#This Row],[ScheduleSeason]])</f>
        <v>17</v>
      </c>
      <c r="D9332">
        <v>9</v>
      </c>
      <c r="E9332" cm="1">
        <f t="array" ref="E9332">_xlfn.XLOOKUP(Table1[[#This Row],[ScheduleWeekWritten]],Table3[Game],100+Table3[Increase],Table1[[#This Row],[ScheduleWeekWritten]])</f>
        <v>9</v>
      </c>
      <c r="F9332" t="b">
        <v>0</v>
      </c>
      <c r="G9332" t="s">
        <v>95</v>
      </c>
      <c r="H9332">
        <v>41</v>
      </c>
      <c r="I9332">
        <v>24</v>
      </c>
      <c r="J9332" t="s">
        <v>154</v>
      </c>
      <c r="K9332" t="s">
        <v>98</v>
      </c>
      <c r="L9332" t="str">
        <f>_xlfn.XLOOKUP(Table1[[#This Row],[TeamFavoriteID]],Table2[team_id],Table2[team_name],_xlfn.XLOOKUP(Table1[[#This Row],[TeamFavoriteID]],Table2[team_id_pfr],Table2[team_name],"Even"))</f>
        <v>New Orleans Saints</v>
      </c>
      <c r="M9332">
        <v>-3</v>
      </c>
      <c r="N9332">
        <f>IF(Table1[[#This Row],[TeamFavorite]]=Table1[[#This Row],[TeamHome]],Table1[[#This Row],[ScoreAway]]-Table1[[#This Row],[ScoreHome]],Table1[[#This Row],[ScoreHome]]-Table1[[#This Row],[ScoreAway]])</f>
        <v>-17</v>
      </c>
      <c r="O9332">
        <f>IF(Table1[[#This Row],[SpreadActual]]&lt;Table1[[#This Row],[SpreadFavorite]],1,0)</f>
        <v>1</v>
      </c>
      <c r="P9332">
        <v>40</v>
      </c>
      <c r="Q9332" t="s">
        <v>124</v>
      </c>
      <c r="R9332" t="b">
        <v>0</v>
      </c>
      <c r="S9332">
        <v>72</v>
      </c>
      <c r="T9332">
        <v>0</v>
      </c>
      <c r="V9332" t="s">
        <v>103</v>
      </c>
    </row>
    <row r="9333" spans="1:22" x14ac:dyDescent="0.2">
      <c r="A9333" s="1">
        <v>39390</v>
      </c>
      <c r="B9333">
        <v>2007</v>
      </c>
      <c r="C9333">
        <f>_xlfn.MAXIFS(Table1[ScheduleWeekWritten],Table1[ScheduleSeason],Table1[[#This Row],[ScheduleSeason]])</f>
        <v>17</v>
      </c>
      <c r="D9333">
        <v>9</v>
      </c>
      <c r="E9333" cm="1">
        <f t="array" ref="E9333">_xlfn.XLOOKUP(Table1[[#This Row],[ScheduleWeekWritten]],Table3[Game],100+Table3[Increase],Table1[[#This Row],[ScheduleWeekWritten]])</f>
        <v>9</v>
      </c>
      <c r="F9333" t="b">
        <v>0</v>
      </c>
      <c r="G9333" t="s">
        <v>31</v>
      </c>
      <c r="H9333">
        <v>20</v>
      </c>
      <c r="I9333">
        <v>23</v>
      </c>
      <c r="J9333" t="s">
        <v>61</v>
      </c>
      <c r="K9333" t="s">
        <v>85</v>
      </c>
      <c r="L9333" t="str">
        <f>_xlfn.XLOOKUP(Table1[[#This Row],[TeamFavoriteID]],Table2[team_id],Table2[team_name],_xlfn.XLOOKUP(Table1[[#This Row],[TeamFavoriteID]],Table2[team_id_pfr],Table2[team_name],"Even"))</f>
        <v>Washington Commanders</v>
      </c>
      <c r="M9333">
        <v>-3.5</v>
      </c>
      <c r="N9333">
        <f>IF(Table1[[#This Row],[TeamFavorite]]=Table1[[#This Row],[TeamHome]],Table1[[#This Row],[ScoreAway]]-Table1[[#This Row],[ScoreHome]],Table1[[#This Row],[ScoreHome]]-Table1[[#This Row],[ScoreAway]])</f>
        <v>-3</v>
      </c>
      <c r="O9333">
        <f>IF(Table1[[#This Row],[SpreadActual]]&lt;Table1[[#This Row],[SpreadFavorite]],1,0)</f>
        <v>0</v>
      </c>
      <c r="P9333">
        <v>36</v>
      </c>
      <c r="Q9333" t="s">
        <v>126</v>
      </c>
      <c r="R9333" t="b">
        <v>0</v>
      </c>
      <c r="S9333">
        <v>52</v>
      </c>
      <c r="T9333">
        <v>14</v>
      </c>
      <c r="U9333">
        <v>43</v>
      </c>
    </row>
    <row r="9334" spans="1:22" x14ac:dyDescent="0.2">
      <c r="A9334" s="1">
        <v>39390</v>
      </c>
      <c r="B9334">
        <v>2007</v>
      </c>
      <c r="C9334">
        <f>_xlfn.MAXIFS(Table1[ScheduleWeekWritten],Table1[ScheduleSeason],Table1[[#This Row],[ScheduleSeason]])</f>
        <v>17</v>
      </c>
      <c r="D9334">
        <v>9</v>
      </c>
      <c r="E9334" cm="1">
        <f t="array" ref="E9334">_xlfn.XLOOKUP(Table1[[#This Row],[ScheduleWeekWritten]],Table3[Game],100+Table3[Increase],Table1[[#This Row],[ScheduleWeekWritten]])</f>
        <v>9</v>
      </c>
      <c r="F9334" t="b">
        <v>0</v>
      </c>
      <c r="G9334" t="s">
        <v>20</v>
      </c>
      <c r="H9334">
        <v>17</v>
      </c>
      <c r="I9334">
        <v>24</v>
      </c>
      <c r="J9334" t="s">
        <v>177</v>
      </c>
      <c r="K9334" t="s">
        <v>21</v>
      </c>
      <c r="L9334" t="str">
        <f>_xlfn.XLOOKUP(Table1[[#This Row],[TeamFavoriteID]],Table2[team_id],Table2[team_name],_xlfn.XLOOKUP(Table1[[#This Row],[TeamFavoriteID]],Table2[team_id_pfr],Table2[team_name],"Even"))</f>
        <v>Las Vegas Raiders</v>
      </c>
      <c r="M9334">
        <v>-3</v>
      </c>
      <c r="N9334">
        <f>IF(Table1[[#This Row],[TeamFavorite]]=Table1[[#This Row],[TeamHome]],Table1[[#This Row],[ScoreAway]]-Table1[[#This Row],[ScoreHome]],Table1[[#This Row],[ScoreHome]]-Table1[[#This Row],[ScoreAway]])</f>
        <v>-7</v>
      </c>
      <c r="O9334">
        <f>IF(Table1[[#This Row],[SpreadActual]]&lt;Table1[[#This Row],[SpreadFavorite]],1,0)</f>
        <v>1</v>
      </c>
      <c r="P9334">
        <v>41</v>
      </c>
      <c r="Q9334" t="s">
        <v>76</v>
      </c>
      <c r="R9334" t="b">
        <v>0</v>
      </c>
      <c r="S9334">
        <v>59</v>
      </c>
      <c r="T9334">
        <v>5</v>
      </c>
      <c r="U9334">
        <v>57</v>
      </c>
    </row>
    <row r="9335" spans="1:22" x14ac:dyDescent="0.2">
      <c r="A9335" s="1">
        <v>39390</v>
      </c>
      <c r="B9335">
        <v>2007</v>
      </c>
      <c r="C9335">
        <f>_xlfn.MAXIFS(Table1[ScheduleWeekWritten],Table1[ScheduleSeason],Table1[[#This Row],[ScheduleSeason]])</f>
        <v>17</v>
      </c>
      <c r="D9335">
        <v>9</v>
      </c>
      <c r="E9335" cm="1">
        <f t="array" ref="E9335">_xlfn.XLOOKUP(Table1[[#This Row],[ScheduleWeekWritten]],Table3[Game],100+Table3[Increase],Table1[[#This Row],[ScheduleWeekWritten]])</f>
        <v>9</v>
      </c>
      <c r="F9335" t="b">
        <v>0</v>
      </c>
      <c r="G9335" t="s">
        <v>58</v>
      </c>
      <c r="H9335">
        <v>17</v>
      </c>
      <c r="I9335">
        <v>38</v>
      </c>
      <c r="J9335" t="s">
        <v>67</v>
      </c>
      <c r="K9335" t="s">
        <v>68</v>
      </c>
      <c r="L9335" t="str">
        <f>_xlfn.XLOOKUP(Table1[[#This Row],[TeamFavoriteID]],Table2[team_id],Table2[team_name],_xlfn.XLOOKUP(Table1[[#This Row],[TeamFavoriteID]],Table2[team_id_pfr],Table2[team_name],"Even"))</f>
        <v>Dallas Cowboys</v>
      </c>
      <c r="M9335">
        <v>-3</v>
      </c>
      <c r="N9335">
        <f>IF(Table1[[#This Row],[TeamFavorite]]=Table1[[#This Row],[TeamHome]],Table1[[#This Row],[ScoreAway]]-Table1[[#This Row],[ScoreHome]],Table1[[#This Row],[ScoreHome]]-Table1[[#This Row],[ScoreAway]])</f>
        <v>-21</v>
      </c>
      <c r="O9335">
        <f>IF(Table1[[#This Row],[SpreadActual]]&lt;Table1[[#This Row],[SpreadFavorite]],1,0)</f>
        <v>1</v>
      </c>
      <c r="P9335">
        <v>46.5</v>
      </c>
      <c r="Q9335" t="s">
        <v>183</v>
      </c>
      <c r="R9335" t="b">
        <v>0</v>
      </c>
      <c r="S9335">
        <v>49</v>
      </c>
      <c r="T9335">
        <v>10</v>
      </c>
      <c r="U9335">
        <v>47</v>
      </c>
    </row>
    <row r="9336" spans="1:22" x14ac:dyDescent="0.2">
      <c r="A9336" s="1">
        <v>39390</v>
      </c>
      <c r="B9336">
        <v>2007</v>
      </c>
      <c r="C9336">
        <f>_xlfn.MAXIFS(Table1[ScheduleWeekWritten],Table1[ScheduleSeason],Table1[[#This Row],[ScheduleSeason]])</f>
        <v>17</v>
      </c>
      <c r="D9336">
        <v>9</v>
      </c>
      <c r="E9336" cm="1">
        <f t="array" ref="E9336">_xlfn.XLOOKUP(Table1[[#This Row],[ScheduleWeekWritten]],Table3[Game],100+Table3[Increase],Table1[[#This Row],[ScheduleWeekWritten]])</f>
        <v>9</v>
      </c>
      <c r="F9336" t="b">
        <v>0</v>
      </c>
      <c r="G9336" t="s">
        <v>127</v>
      </c>
      <c r="H9336">
        <v>17</v>
      </c>
      <c r="I9336">
        <v>10</v>
      </c>
      <c r="J9336" t="s">
        <v>149</v>
      </c>
      <c r="K9336" t="s">
        <v>133</v>
      </c>
      <c r="L9336" t="str">
        <f>_xlfn.XLOOKUP(Table1[[#This Row],[TeamFavoriteID]],Table2[team_id],Table2[team_name],_xlfn.XLOOKUP(Table1[[#This Row],[TeamFavoriteID]],Table2[team_id_pfr],Table2[team_name],"Even"))</f>
        <v>Tampa Bay Buccaneers</v>
      </c>
      <c r="M9336">
        <v>-3.5</v>
      </c>
      <c r="N9336">
        <f>IF(Table1[[#This Row],[TeamFavorite]]=Table1[[#This Row],[TeamHome]],Table1[[#This Row],[ScoreAway]]-Table1[[#This Row],[ScoreHome]],Table1[[#This Row],[ScoreHome]]-Table1[[#This Row],[ScoreAway]])</f>
        <v>-7</v>
      </c>
      <c r="O9336">
        <f>IF(Table1[[#This Row],[SpreadActual]]&lt;Table1[[#This Row],[SpreadFavorite]],1,0)</f>
        <v>1</v>
      </c>
      <c r="P9336">
        <v>39</v>
      </c>
      <c r="Q9336" t="s">
        <v>168</v>
      </c>
      <c r="R9336" t="b">
        <v>0</v>
      </c>
      <c r="S9336">
        <v>67</v>
      </c>
      <c r="T9336">
        <v>6</v>
      </c>
      <c r="U9336">
        <v>59</v>
      </c>
    </row>
    <row r="9337" spans="1:22" x14ac:dyDescent="0.2">
      <c r="A9337" s="1">
        <v>39390</v>
      </c>
      <c r="B9337">
        <v>2007</v>
      </c>
      <c r="C9337">
        <f>_xlfn.MAXIFS(Table1[ScheduleWeekWritten],Table1[ScheduleSeason],Table1[[#This Row],[ScheduleSeason]])</f>
        <v>17</v>
      </c>
      <c r="D9337">
        <v>9</v>
      </c>
      <c r="E9337" cm="1">
        <f t="array" ref="E9337">_xlfn.XLOOKUP(Table1[[#This Row],[ScheduleWeekWritten]],Table3[Game],100+Table3[Increase],Table1[[#This Row],[ScheduleWeekWritten]])</f>
        <v>9</v>
      </c>
      <c r="F9337" t="b">
        <v>0</v>
      </c>
      <c r="G9337" t="s">
        <v>171</v>
      </c>
      <c r="H9337">
        <v>20</v>
      </c>
      <c r="I9337">
        <v>7</v>
      </c>
      <c r="J9337" t="s">
        <v>152</v>
      </c>
      <c r="K9337" t="s">
        <v>25</v>
      </c>
      <c r="L9337" t="str">
        <f>_xlfn.XLOOKUP(Table1[[#This Row],[TeamFavoriteID]],Table2[team_id],Table2[team_name],_xlfn.XLOOKUP(Table1[[#This Row],[TeamFavoriteID]],Table2[team_id_pfr],Table2[team_name],"Even"))</f>
        <v>Houston Oilers</v>
      </c>
      <c r="M9337">
        <v>-5.5</v>
      </c>
      <c r="N9337">
        <f>IF(Table1[[#This Row],[TeamFavorite]]=Table1[[#This Row],[TeamHome]],Table1[[#This Row],[ScoreAway]]-Table1[[#This Row],[ScoreHome]],Table1[[#This Row],[ScoreHome]]-Table1[[#This Row],[ScoreAway]])</f>
        <v>13</v>
      </c>
      <c r="O9337">
        <f>IF(Table1[[#This Row],[SpreadActual]]&lt;Table1[[#This Row],[SpreadFavorite]],1,0)</f>
        <v>0</v>
      </c>
      <c r="P9337">
        <v>35.5</v>
      </c>
      <c r="Q9337" t="s">
        <v>172</v>
      </c>
      <c r="R9337" t="b">
        <v>0</v>
      </c>
      <c r="S9337">
        <v>50</v>
      </c>
      <c r="T9337">
        <v>8</v>
      </c>
      <c r="U9337">
        <v>52</v>
      </c>
    </row>
    <row r="9338" spans="1:22" x14ac:dyDescent="0.2">
      <c r="A9338" s="1">
        <v>39391</v>
      </c>
      <c r="B9338">
        <v>2007</v>
      </c>
      <c r="C9338">
        <f>_xlfn.MAXIFS(Table1[ScheduleWeekWritten],Table1[ScheduleSeason],Table1[[#This Row],[ScheduleSeason]])</f>
        <v>17</v>
      </c>
      <c r="D9338">
        <v>9</v>
      </c>
      <c r="E9338" cm="1">
        <f t="array" ref="E9338">_xlfn.XLOOKUP(Table1[[#This Row],[ScheduleWeekWritten]],Table3[Game],100+Table3[Increase],Table1[[#This Row],[ScheduleWeekWritten]])</f>
        <v>9</v>
      </c>
      <c r="F9338" t="b">
        <v>0</v>
      </c>
      <c r="G9338" t="s">
        <v>49</v>
      </c>
      <c r="H9338">
        <v>38</v>
      </c>
      <c r="I9338">
        <v>7</v>
      </c>
      <c r="J9338" t="s">
        <v>158</v>
      </c>
      <c r="K9338" t="s">
        <v>51</v>
      </c>
      <c r="L9338" t="str">
        <f>_xlfn.XLOOKUP(Table1[[#This Row],[TeamFavoriteID]],Table2[team_id],Table2[team_name],_xlfn.XLOOKUP(Table1[[#This Row],[TeamFavoriteID]],Table2[team_id_pfr],Table2[team_name],"Even"))</f>
        <v>Pittsburgh Steelers</v>
      </c>
      <c r="M9338">
        <v>-9.5</v>
      </c>
      <c r="N9338">
        <f>IF(Table1[[#This Row],[TeamFavorite]]=Table1[[#This Row],[TeamHome]],Table1[[#This Row],[ScoreAway]]-Table1[[#This Row],[ScoreHome]],Table1[[#This Row],[ScoreHome]]-Table1[[#This Row],[ScoreAway]])</f>
        <v>-31</v>
      </c>
      <c r="O9338">
        <f>IF(Table1[[#This Row],[SpreadActual]]&lt;Table1[[#This Row],[SpreadFavorite]],1,0)</f>
        <v>1</v>
      </c>
      <c r="P9338">
        <v>36</v>
      </c>
      <c r="Q9338" t="s">
        <v>175</v>
      </c>
      <c r="R9338" t="b">
        <v>0</v>
      </c>
      <c r="S9338">
        <v>44</v>
      </c>
      <c r="T9338">
        <v>7</v>
      </c>
      <c r="U9338">
        <v>59</v>
      </c>
    </row>
    <row r="9339" spans="1:22" x14ac:dyDescent="0.2">
      <c r="A9339" s="1">
        <v>39397</v>
      </c>
      <c r="B9339">
        <v>2007</v>
      </c>
      <c r="C9339">
        <f>_xlfn.MAXIFS(Table1[ScheduleWeekWritten],Table1[ScheduleSeason],Table1[[#This Row],[ScheduleSeason]])</f>
        <v>17</v>
      </c>
      <c r="D9339">
        <v>10</v>
      </c>
      <c r="E9339" cm="1">
        <f t="array" ref="E9339">_xlfn.XLOOKUP(Table1[[#This Row],[ScheduleWeekWritten]],Table3[Game],100+Table3[Increase],Table1[[#This Row],[ScheduleWeekWritten]])</f>
        <v>10</v>
      </c>
      <c r="F9339" t="b">
        <v>0</v>
      </c>
      <c r="G9339" t="s">
        <v>149</v>
      </c>
      <c r="H9339">
        <v>31</v>
      </c>
      <c r="I9339">
        <v>21</v>
      </c>
      <c r="J9339" t="s">
        <v>45</v>
      </c>
      <c r="K9339" t="s">
        <v>59</v>
      </c>
      <c r="L9339" t="str">
        <f>_xlfn.XLOOKUP(Table1[[#This Row],[TeamFavoriteID]],Table2[team_id],Table2[team_name],_xlfn.XLOOKUP(Table1[[#This Row],[TeamFavoriteID]],Table2[team_id_pfr],Table2[team_name],"Even"))</f>
        <v>Arizona Cardinals</v>
      </c>
      <c r="M9339">
        <v>-2</v>
      </c>
      <c r="N9339">
        <f>IF(Table1[[#This Row],[TeamFavorite]]=Table1[[#This Row],[TeamHome]],Table1[[#This Row],[ScoreAway]]-Table1[[#This Row],[ScoreHome]],Table1[[#This Row],[ScoreHome]]-Table1[[#This Row],[ScoreAway]])</f>
        <v>-10</v>
      </c>
      <c r="O9339">
        <f>IF(Table1[[#This Row],[SpreadActual]]&lt;Table1[[#This Row],[SpreadFavorite]],1,0)</f>
        <v>1</v>
      </c>
      <c r="P9339">
        <v>45</v>
      </c>
      <c r="Q9339" t="s">
        <v>150</v>
      </c>
      <c r="R9339" t="b">
        <v>0</v>
      </c>
      <c r="S9339">
        <v>72</v>
      </c>
      <c r="T9339">
        <v>0</v>
      </c>
      <c r="V9339" t="s">
        <v>103</v>
      </c>
    </row>
    <row r="9340" spans="1:22" x14ac:dyDescent="0.2">
      <c r="A9340" s="1">
        <v>39397</v>
      </c>
      <c r="B9340">
        <v>2007</v>
      </c>
      <c r="C9340">
        <f>_xlfn.MAXIFS(Table1[ScheduleWeekWritten],Table1[ScheduleSeason],Table1[[#This Row],[ScheduleSeason]])</f>
        <v>17</v>
      </c>
      <c r="D9340">
        <v>10</v>
      </c>
      <c r="E9340" cm="1">
        <f t="array" ref="E9340">_xlfn.XLOOKUP(Table1[[#This Row],[ScheduleWeekWritten]],Table3[Game],100+Table3[Increase],Table1[[#This Row],[ScheduleWeekWritten]])</f>
        <v>10</v>
      </c>
      <c r="F9340" t="b">
        <v>0</v>
      </c>
      <c r="G9340" t="s">
        <v>158</v>
      </c>
      <c r="H9340">
        <v>7</v>
      </c>
      <c r="I9340">
        <v>21</v>
      </c>
      <c r="J9340" t="s">
        <v>101</v>
      </c>
      <c r="K9340" t="s">
        <v>159</v>
      </c>
      <c r="L9340" t="str">
        <f>_xlfn.XLOOKUP(Table1[[#This Row],[TeamFavoriteID]],Table2[team_id],Table2[team_name],_xlfn.XLOOKUP(Table1[[#This Row],[TeamFavoriteID]],Table2[team_id_pfr],Table2[team_name],"Even"))</f>
        <v>Baltimore Ravens</v>
      </c>
      <c r="M9340">
        <v>-3</v>
      </c>
      <c r="N9340">
        <f>IF(Table1[[#This Row],[TeamFavorite]]=Table1[[#This Row],[TeamHome]],Table1[[#This Row],[ScoreAway]]-Table1[[#This Row],[ScoreHome]],Table1[[#This Row],[ScoreHome]]-Table1[[#This Row],[ScoreAway]])</f>
        <v>14</v>
      </c>
      <c r="O9340">
        <f>IF(Table1[[#This Row],[SpreadActual]]&lt;Table1[[#This Row],[SpreadFavorite]],1,0)</f>
        <v>0</v>
      </c>
      <c r="P9340">
        <v>44.5</v>
      </c>
      <c r="Q9340" t="s">
        <v>166</v>
      </c>
      <c r="R9340" t="b">
        <v>0</v>
      </c>
      <c r="S9340">
        <v>42</v>
      </c>
      <c r="T9340">
        <v>4</v>
      </c>
      <c r="U9340">
        <v>63</v>
      </c>
    </row>
    <row r="9341" spans="1:22" x14ac:dyDescent="0.2">
      <c r="A9341" s="1">
        <v>39397</v>
      </c>
      <c r="B9341">
        <v>2007</v>
      </c>
      <c r="C9341">
        <f>_xlfn.MAXIFS(Table1[ScheduleWeekWritten],Table1[ScheduleSeason],Table1[[#This Row],[ScheduleSeason]])</f>
        <v>17</v>
      </c>
      <c r="D9341">
        <v>10</v>
      </c>
      <c r="E9341" cm="1">
        <f t="array" ref="E9341">_xlfn.XLOOKUP(Table1[[#This Row],[ScheduleWeekWritten]],Table3[Game],100+Table3[Increase],Table1[[#This Row],[ScheduleWeekWritten]])</f>
        <v>10</v>
      </c>
      <c r="F9341" t="b">
        <v>0</v>
      </c>
      <c r="G9341" t="s">
        <v>152</v>
      </c>
      <c r="H9341">
        <v>13</v>
      </c>
      <c r="I9341">
        <v>20</v>
      </c>
      <c r="J9341" t="s">
        <v>38</v>
      </c>
      <c r="K9341" t="s">
        <v>162</v>
      </c>
      <c r="L9341" t="str">
        <f>_xlfn.XLOOKUP(Table1[[#This Row],[TeamFavoriteID]],Table2[team_id],Table2[team_name],_xlfn.XLOOKUP(Table1[[#This Row],[TeamFavoriteID]],Table2[team_id_pfr],Table2[team_name],"Even"))</f>
        <v>Carolina Panthers</v>
      </c>
      <c r="M9341">
        <v>-4</v>
      </c>
      <c r="N9341">
        <f>IF(Table1[[#This Row],[TeamFavorite]]=Table1[[#This Row],[TeamHome]],Table1[[#This Row],[ScoreAway]]-Table1[[#This Row],[ScoreHome]],Table1[[#This Row],[ScoreHome]]-Table1[[#This Row],[ScoreAway]])</f>
        <v>7</v>
      </c>
      <c r="O9341">
        <f>IF(Table1[[#This Row],[SpreadActual]]&lt;Table1[[#This Row],[SpreadFavorite]],1,0)</f>
        <v>0</v>
      </c>
      <c r="P9341">
        <v>35.5</v>
      </c>
      <c r="Q9341" t="s">
        <v>160</v>
      </c>
      <c r="R9341" t="b">
        <v>0</v>
      </c>
      <c r="S9341">
        <v>44</v>
      </c>
      <c r="T9341">
        <v>5</v>
      </c>
      <c r="U9341">
        <v>56</v>
      </c>
    </row>
    <row r="9342" spans="1:22" x14ac:dyDescent="0.2">
      <c r="A9342" s="1">
        <v>39397</v>
      </c>
      <c r="B9342">
        <v>2007</v>
      </c>
      <c r="C9342">
        <f>_xlfn.MAXIFS(Table1[ScheduleWeekWritten],Table1[ScheduleSeason],Table1[[#This Row],[ScheduleSeason]])</f>
        <v>17</v>
      </c>
      <c r="D9342">
        <v>10</v>
      </c>
      <c r="E9342" cm="1">
        <f t="array" ref="E9342">_xlfn.XLOOKUP(Table1[[#This Row],[ScheduleWeekWritten]],Table3[Game],100+Table3[Increase],Table1[[#This Row],[ScheduleWeekWritten]])</f>
        <v>10</v>
      </c>
      <c r="F9342" t="b">
        <v>0</v>
      </c>
      <c r="G9342" t="s">
        <v>33</v>
      </c>
      <c r="H9342">
        <v>34</v>
      </c>
      <c r="I9342">
        <v>0</v>
      </c>
      <c r="J9342" t="s">
        <v>54</v>
      </c>
      <c r="K9342" t="s">
        <v>35</v>
      </c>
      <c r="L9342" t="str">
        <f>_xlfn.XLOOKUP(Table1[[#This Row],[TeamFavoriteID]],Table2[team_id],Table2[team_name],_xlfn.XLOOKUP(Table1[[#This Row],[TeamFavoriteID]],Table2[team_id_pfr],Table2[team_name],"Even"))</f>
        <v>Green Bay Packers</v>
      </c>
      <c r="M9342">
        <v>-6</v>
      </c>
      <c r="N9342">
        <f>IF(Table1[[#This Row],[TeamFavorite]]=Table1[[#This Row],[TeamHome]],Table1[[#This Row],[ScoreAway]]-Table1[[#This Row],[ScoreHome]],Table1[[#This Row],[ScoreHome]]-Table1[[#This Row],[ScoreAway]])</f>
        <v>-34</v>
      </c>
      <c r="O9342">
        <f>IF(Table1[[#This Row],[SpreadActual]]&lt;Table1[[#This Row],[SpreadFavorite]],1,0)</f>
        <v>1</v>
      </c>
      <c r="P9342">
        <v>40.5</v>
      </c>
      <c r="Q9342" t="s">
        <v>82</v>
      </c>
      <c r="R9342" t="b">
        <v>0</v>
      </c>
      <c r="S9342">
        <v>47</v>
      </c>
      <c r="T9342">
        <v>12</v>
      </c>
      <c r="U9342">
        <v>70</v>
      </c>
    </row>
    <row r="9343" spans="1:22" x14ac:dyDescent="0.2">
      <c r="A9343" s="1">
        <v>39397</v>
      </c>
      <c r="B9343">
        <v>2007</v>
      </c>
      <c r="C9343">
        <f>_xlfn.MAXIFS(Table1[ScheduleWeekWritten],Table1[ScheduleSeason],Table1[[#This Row],[ScheduleSeason]])</f>
        <v>17</v>
      </c>
      <c r="D9343">
        <v>10</v>
      </c>
      <c r="E9343" cm="1">
        <f t="array" ref="E9343">_xlfn.XLOOKUP(Table1[[#This Row],[ScheduleWeekWritten]],Table3[Game],100+Table3[Increase],Table1[[#This Row],[ScheduleWeekWritten]])</f>
        <v>10</v>
      </c>
      <c r="F9343" t="b">
        <v>0</v>
      </c>
      <c r="G9343" t="s">
        <v>42</v>
      </c>
      <c r="H9343">
        <v>11</v>
      </c>
      <c r="I9343">
        <v>27</v>
      </c>
      <c r="J9343" t="s">
        <v>24</v>
      </c>
      <c r="K9343" t="s">
        <v>75</v>
      </c>
      <c r="L9343" t="str">
        <f>_xlfn.XLOOKUP(Table1[[#This Row],[TeamFavoriteID]],Table2[team_id],Table2[team_name],_xlfn.XLOOKUP(Table1[[#This Row],[TeamFavoriteID]],Table2[team_id_pfr],Table2[team_name],"Even"))</f>
        <v>Kansas City Chiefs</v>
      </c>
      <c r="M9343">
        <v>-2.5</v>
      </c>
      <c r="N9343">
        <f>IF(Table1[[#This Row],[TeamFavorite]]=Table1[[#This Row],[TeamHome]],Table1[[#This Row],[ScoreAway]]-Table1[[#This Row],[ScoreHome]],Table1[[#This Row],[ScoreHome]]-Table1[[#This Row],[ScoreAway]])</f>
        <v>16</v>
      </c>
      <c r="O9343">
        <f>IF(Table1[[#This Row],[SpreadActual]]&lt;Table1[[#This Row],[SpreadFavorite]],1,0)</f>
        <v>0</v>
      </c>
      <c r="P9343">
        <v>37</v>
      </c>
      <c r="Q9343" t="s">
        <v>117</v>
      </c>
      <c r="R9343" t="b">
        <v>0</v>
      </c>
      <c r="S9343">
        <v>64</v>
      </c>
      <c r="T9343">
        <v>17</v>
      </c>
      <c r="U9343">
        <v>74</v>
      </c>
    </row>
    <row r="9344" spans="1:22" x14ac:dyDescent="0.2">
      <c r="A9344" s="1">
        <v>39397</v>
      </c>
      <c r="B9344">
        <v>2007</v>
      </c>
      <c r="C9344">
        <f>_xlfn.MAXIFS(Table1[ScheduleWeekWritten],Table1[ScheduleSeason],Table1[[#This Row],[ScheduleSeason]])</f>
        <v>17</v>
      </c>
      <c r="D9344">
        <v>10</v>
      </c>
      <c r="E9344" cm="1">
        <f t="array" ref="E9344">_xlfn.XLOOKUP(Table1[[#This Row],[ScheduleWeekWritten]],Table3[Game],100+Table3[Increase],Table1[[#This Row],[ScheduleWeekWritten]])</f>
        <v>10</v>
      </c>
      <c r="F9344" t="b">
        <v>0</v>
      </c>
      <c r="G9344" t="s">
        <v>19</v>
      </c>
      <c r="H9344">
        <v>10</v>
      </c>
      <c r="I9344">
        <v>13</v>
      </c>
      <c r="J9344" t="s">
        <v>28</v>
      </c>
      <c r="K9344" t="s">
        <v>43</v>
      </c>
      <c r="L9344" t="str">
        <f>_xlfn.XLOOKUP(Table1[[#This Row],[TeamFavoriteID]],Table2[team_id],Table2[team_name],_xlfn.XLOOKUP(Table1[[#This Row],[TeamFavoriteID]],Table2[team_id_pfr],Table2[team_name],"Even"))</f>
        <v>Buffalo Bills</v>
      </c>
      <c r="M9344">
        <v>-2.5</v>
      </c>
      <c r="N9344">
        <f>IF(Table1[[#This Row],[TeamFavorite]]=Table1[[#This Row],[TeamHome]],Table1[[#This Row],[ScoreAway]]-Table1[[#This Row],[ScoreHome]],Table1[[#This Row],[ScoreHome]]-Table1[[#This Row],[ScoreAway]])</f>
        <v>-3</v>
      </c>
      <c r="O9344">
        <f>IF(Table1[[#This Row],[SpreadActual]]&lt;Table1[[#This Row],[SpreadFavorite]],1,0)</f>
        <v>1</v>
      </c>
      <c r="P9344">
        <v>40.5</v>
      </c>
      <c r="Q9344" t="s">
        <v>143</v>
      </c>
      <c r="R9344" t="b">
        <v>0</v>
      </c>
      <c r="S9344">
        <v>72</v>
      </c>
      <c r="T9344">
        <v>8</v>
      </c>
      <c r="U9344">
        <v>52</v>
      </c>
    </row>
    <row r="9345" spans="1:22" x14ac:dyDescent="0.2">
      <c r="A9345" s="1">
        <v>39397</v>
      </c>
      <c r="B9345">
        <v>2007</v>
      </c>
      <c r="C9345">
        <f>_xlfn.MAXIFS(Table1[ScheduleWeekWritten],Table1[ScheduleSeason],Table1[[#This Row],[ScheduleSeason]])</f>
        <v>17</v>
      </c>
      <c r="D9345">
        <v>10</v>
      </c>
      <c r="E9345" cm="1">
        <f t="array" ref="E9345">_xlfn.XLOOKUP(Table1[[#This Row],[ScheduleWeekWritten]],Table3[Game],100+Table3[Increase],Table1[[#This Row],[ScheduleWeekWritten]])</f>
        <v>10</v>
      </c>
      <c r="F9345" t="b">
        <v>0</v>
      </c>
      <c r="G9345" t="s">
        <v>95</v>
      </c>
      <c r="H9345">
        <v>29</v>
      </c>
      <c r="I9345">
        <v>37</v>
      </c>
      <c r="J9345" t="s">
        <v>153</v>
      </c>
      <c r="K9345" t="s">
        <v>98</v>
      </c>
      <c r="L9345" t="str">
        <f>_xlfn.XLOOKUP(Table1[[#This Row],[TeamFavoriteID]],Table2[team_id],Table2[team_name],_xlfn.XLOOKUP(Table1[[#This Row],[TeamFavoriteID]],Table2[team_id_pfr],Table2[team_name],"Even"))</f>
        <v>New Orleans Saints</v>
      </c>
      <c r="M9345">
        <v>-10.5</v>
      </c>
      <c r="N9345">
        <f>IF(Table1[[#This Row],[TeamFavorite]]=Table1[[#This Row],[TeamHome]],Table1[[#This Row],[ScoreAway]]-Table1[[#This Row],[ScoreHome]],Table1[[#This Row],[ScoreHome]]-Table1[[#This Row],[ScoreAway]])</f>
        <v>8</v>
      </c>
      <c r="O9345">
        <f>IF(Table1[[#This Row],[SpreadActual]]&lt;Table1[[#This Row],[SpreadFavorite]],1,0)</f>
        <v>0</v>
      </c>
      <c r="P9345">
        <v>47</v>
      </c>
      <c r="Q9345" t="s">
        <v>124</v>
      </c>
      <c r="R9345" t="b">
        <v>0</v>
      </c>
      <c r="S9345">
        <v>72</v>
      </c>
      <c r="T9345">
        <v>0</v>
      </c>
      <c r="V9345" t="s">
        <v>103</v>
      </c>
    </row>
    <row r="9346" spans="1:22" x14ac:dyDescent="0.2">
      <c r="A9346" s="1">
        <v>39397</v>
      </c>
      <c r="B9346">
        <v>2007</v>
      </c>
      <c r="C9346">
        <f>_xlfn.MAXIFS(Table1[ScheduleWeekWritten],Table1[ScheduleSeason],Table1[[#This Row],[ScheduleSeason]])</f>
        <v>17</v>
      </c>
      <c r="D9346">
        <v>10</v>
      </c>
      <c r="E9346" cm="1">
        <f t="array" ref="E9346">_xlfn.XLOOKUP(Table1[[#This Row],[ScheduleWeekWritten]],Table3[Game],100+Table3[Increase],Table1[[#This Row],[ScheduleWeekWritten]])</f>
        <v>10</v>
      </c>
      <c r="F9346" t="b">
        <v>0</v>
      </c>
      <c r="G9346" t="s">
        <v>50</v>
      </c>
      <c r="H9346">
        <v>20</v>
      </c>
      <c r="I9346">
        <v>31</v>
      </c>
      <c r="J9346" t="s">
        <v>67</v>
      </c>
      <c r="K9346" t="s">
        <v>68</v>
      </c>
      <c r="L9346" t="str">
        <f>_xlfn.XLOOKUP(Table1[[#This Row],[TeamFavoriteID]],Table2[team_id],Table2[team_name],_xlfn.XLOOKUP(Table1[[#This Row],[TeamFavoriteID]],Table2[team_id_pfr],Table2[team_name],"Even"))</f>
        <v>Dallas Cowboys</v>
      </c>
      <c r="M9346">
        <v>-1.5</v>
      </c>
      <c r="N9346">
        <f>IF(Table1[[#This Row],[TeamFavorite]]=Table1[[#This Row],[TeamHome]],Table1[[#This Row],[ScoreAway]]-Table1[[#This Row],[ScoreHome]],Table1[[#This Row],[ScoreHome]]-Table1[[#This Row],[ScoreAway]])</f>
        <v>-11</v>
      </c>
      <c r="O9346">
        <f>IF(Table1[[#This Row],[SpreadActual]]&lt;Table1[[#This Row],[SpreadFavorite]],1,0)</f>
        <v>1</v>
      </c>
      <c r="P9346">
        <v>48</v>
      </c>
      <c r="Q9346" t="s">
        <v>126</v>
      </c>
      <c r="R9346" t="b">
        <v>0</v>
      </c>
      <c r="S9346">
        <v>40</v>
      </c>
      <c r="T9346">
        <v>12</v>
      </c>
      <c r="U9346">
        <v>52</v>
      </c>
    </row>
    <row r="9347" spans="1:22" x14ac:dyDescent="0.2">
      <c r="A9347" s="1">
        <v>39397</v>
      </c>
      <c r="B9347">
        <v>2007</v>
      </c>
      <c r="C9347">
        <f>_xlfn.MAXIFS(Table1[ScheduleWeekWritten],Table1[ScheduleSeason],Table1[[#This Row],[ScheduleSeason]])</f>
        <v>17</v>
      </c>
      <c r="D9347">
        <v>10</v>
      </c>
      <c r="E9347" cm="1">
        <f t="array" ref="E9347">_xlfn.XLOOKUP(Table1[[#This Row],[ScheduleWeekWritten]],Table3[Game],100+Table3[Increase],Table1[[#This Row],[ScheduleWeekWritten]])</f>
        <v>10</v>
      </c>
      <c r="F9347" t="b">
        <v>0</v>
      </c>
      <c r="G9347" t="s">
        <v>20</v>
      </c>
      <c r="H9347">
        <v>6</v>
      </c>
      <c r="I9347">
        <v>17</v>
      </c>
      <c r="J9347" t="s">
        <v>46</v>
      </c>
      <c r="K9347" t="s">
        <v>47</v>
      </c>
      <c r="L9347" t="str">
        <f>_xlfn.XLOOKUP(Table1[[#This Row],[TeamFavoriteID]],Table2[team_id],Table2[team_name],_xlfn.XLOOKUP(Table1[[#This Row],[TeamFavoriteID]],Table2[team_id_pfr],Table2[team_name],"Even"))</f>
        <v>Chicago Bears</v>
      </c>
      <c r="M9347">
        <v>-3.5</v>
      </c>
      <c r="N9347">
        <f>IF(Table1[[#This Row],[TeamFavorite]]=Table1[[#This Row],[TeamHome]],Table1[[#This Row],[ScoreAway]]-Table1[[#This Row],[ScoreHome]],Table1[[#This Row],[ScoreHome]]-Table1[[#This Row],[ScoreAway]])</f>
        <v>-11</v>
      </c>
      <c r="O9347">
        <f>IF(Table1[[#This Row],[SpreadActual]]&lt;Table1[[#This Row],[SpreadFavorite]],1,0)</f>
        <v>1</v>
      </c>
      <c r="P9347">
        <v>38</v>
      </c>
      <c r="Q9347" t="s">
        <v>76</v>
      </c>
      <c r="R9347" t="b">
        <v>0</v>
      </c>
      <c r="S9347">
        <v>58</v>
      </c>
      <c r="T9347">
        <v>11</v>
      </c>
      <c r="U9347">
        <v>86</v>
      </c>
    </row>
    <row r="9348" spans="1:22" x14ac:dyDescent="0.2">
      <c r="A9348" s="1">
        <v>39397</v>
      </c>
      <c r="B9348">
        <v>2007</v>
      </c>
      <c r="C9348">
        <f>_xlfn.MAXIFS(Table1[ScheduleWeekWritten],Table1[ScheduleSeason],Table1[[#This Row],[ScheduleSeason]])</f>
        <v>17</v>
      </c>
      <c r="D9348">
        <v>10</v>
      </c>
      <c r="E9348" cm="1">
        <f t="array" ref="E9348">_xlfn.XLOOKUP(Table1[[#This Row],[ScheduleWeekWritten]],Table3[Game],100+Table3[Increase],Table1[[#This Row],[ScheduleWeekWritten]])</f>
        <v>10</v>
      </c>
      <c r="F9348" t="b">
        <v>0</v>
      </c>
      <c r="G9348" t="s">
        <v>49</v>
      </c>
      <c r="H9348">
        <v>31</v>
      </c>
      <c r="I9348">
        <v>28</v>
      </c>
      <c r="J9348" t="s">
        <v>62</v>
      </c>
      <c r="K9348" t="s">
        <v>51</v>
      </c>
      <c r="L9348" t="str">
        <f>_xlfn.XLOOKUP(Table1[[#This Row],[TeamFavoriteID]],Table2[team_id],Table2[team_name],_xlfn.XLOOKUP(Table1[[#This Row],[TeamFavoriteID]],Table2[team_id_pfr],Table2[team_name],"Even"))</f>
        <v>Pittsburgh Steelers</v>
      </c>
      <c r="M9348">
        <v>-9.5</v>
      </c>
      <c r="N9348">
        <f>IF(Table1[[#This Row],[TeamFavorite]]=Table1[[#This Row],[TeamHome]],Table1[[#This Row],[ScoreAway]]-Table1[[#This Row],[ScoreHome]],Table1[[#This Row],[ScoreHome]]-Table1[[#This Row],[ScoreAway]])</f>
        <v>-3</v>
      </c>
      <c r="O9348">
        <f>IF(Table1[[#This Row],[SpreadActual]]&lt;Table1[[#This Row],[SpreadFavorite]],1,0)</f>
        <v>0</v>
      </c>
      <c r="P9348">
        <v>47.5</v>
      </c>
      <c r="Q9348" t="s">
        <v>175</v>
      </c>
      <c r="R9348" t="b">
        <v>0</v>
      </c>
      <c r="S9348">
        <v>36</v>
      </c>
      <c r="T9348">
        <v>5</v>
      </c>
      <c r="U9348">
        <v>84</v>
      </c>
    </row>
    <row r="9349" spans="1:22" x14ac:dyDescent="0.2">
      <c r="A9349" s="1">
        <v>39397</v>
      </c>
      <c r="B9349">
        <v>2007</v>
      </c>
      <c r="C9349">
        <f>_xlfn.MAXIFS(Table1[ScheduleWeekWritten],Table1[ScheduleSeason],Table1[[#This Row],[ScheduleSeason]])</f>
        <v>17</v>
      </c>
      <c r="D9349">
        <v>10</v>
      </c>
      <c r="E9349" cm="1">
        <f t="array" ref="E9349">_xlfn.XLOOKUP(Table1[[#This Row],[ScheduleWeekWritten]],Table3[Game],100+Table3[Increase],Table1[[#This Row],[ScheduleWeekWritten]])</f>
        <v>10</v>
      </c>
      <c r="F9349" t="b">
        <v>0</v>
      </c>
      <c r="G9349" t="s">
        <v>27</v>
      </c>
      <c r="H9349">
        <v>23</v>
      </c>
      <c r="I9349">
        <v>21</v>
      </c>
      <c r="J9349" t="s">
        <v>140</v>
      </c>
      <c r="K9349" t="s">
        <v>72</v>
      </c>
      <c r="L9349" t="str">
        <f>_xlfn.XLOOKUP(Table1[[#This Row],[TeamFavoriteID]],Table2[team_id],Table2[team_name],_xlfn.XLOOKUP(Table1[[#This Row],[TeamFavoriteID]],Table2[team_id_pfr],Table2[team_name],"Even"))</f>
        <v>Baltimore Colts</v>
      </c>
      <c r="M9349">
        <v>-3.5</v>
      </c>
      <c r="N9349">
        <f>IF(Table1[[#This Row],[TeamFavorite]]=Table1[[#This Row],[TeamHome]],Table1[[#This Row],[ScoreAway]]-Table1[[#This Row],[ScoreHome]],Table1[[#This Row],[ScoreHome]]-Table1[[#This Row],[ScoreAway]])</f>
        <v>2</v>
      </c>
      <c r="O9349">
        <f>IF(Table1[[#This Row],[SpreadActual]]&lt;Table1[[#This Row],[SpreadFavorite]],1,0)</f>
        <v>0</v>
      </c>
      <c r="P9349">
        <v>47.5</v>
      </c>
      <c r="Q9349" t="s">
        <v>94</v>
      </c>
      <c r="R9349" t="b">
        <v>0</v>
      </c>
      <c r="S9349">
        <v>59</v>
      </c>
      <c r="T9349">
        <v>5</v>
      </c>
      <c r="U9349">
        <v>74</v>
      </c>
    </row>
    <row r="9350" spans="1:22" x14ac:dyDescent="0.2">
      <c r="A9350" s="1">
        <v>39397</v>
      </c>
      <c r="B9350">
        <v>2007</v>
      </c>
      <c r="C9350">
        <f>_xlfn.MAXIFS(Table1[ScheduleWeekWritten],Table1[ScheduleSeason],Table1[[#This Row],[ScheduleSeason]])</f>
        <v>17</v>
      </c>
      <c r="D9350">
        <v>10</v>
      </c>
      <c r="E9350" cm="1">
        <f t="array" ref="E9350">_xlfn.XLOOKUP(Table1[[#This Row],[ScheduleWeekWritten]],Table3[Game],100+Table3[Increase],Table1[[#This Row],[ScheduleWeekWritten]])</f>
        <v>10</v>
      </c>
      <c r="F9350" t="b">
        <v>0</v>
      </c>
      <c r="G9350" t="s">
        <v>171</v>
      </c>
      <c r="H9350">
        <v>13</v>
      </c>
      <c r="I9350">
        <v>28</v>
      </c>
      <c r="J9350" t="s">
        <v>154</v>
      </c>
      <c r="K9350" t="s">
        <v>25</v>
      </c>
      <c r="L9350" t="str">
        <f>_xlfn.XLOOKUP(Table1[[#This Row],[TeamFavoriteID]],Table2[team_id],Table2[team_name],_xlfn.XLOOKUP(Table1[[#This Row],[TeamFavoriteID]],Table2[team_id_pfr],Table2[team_name],"Even"))</f>
        <v>Houston Oilers</v>
      </c>
      <c r="M9350">
        <v>-3.5</v>
      </c>
      <c r="N9350">
        <f>IF(Table1[[#This Row],[TeamFavorite]]=Table1[[#This Row],[TeamHome]],Table1[[#This Row],[ScoreAway]]-Table1[[#This Row],[ScoreHome]],Table1[[#This Row],[ScoreHome]]-Table1[[#This Row],[ScoreAway]])</f>
        <v>-15</v>
      </c>
      <c r="O9350">
        <f>IF(Table1[[#This Row],[SpreadActual]]&lt;Table1[[#This Row],[SpreadFavorite]],1,0)</f>
        <v>1</v>
      </c>
      <c r="P9350">
        <v>36</v>
      </c>
      <c r="Q9350" t="s">
        <v>172</v>
      </c>
      <c r="R9350" t="b">
        <v>0</v>
      </c>
      <c r="S9350">
        <v>48</v>
      </c>
      <c r="T9350">
        <v>8</v>
      </c>
      <c r="U9350">
        <v>55</v>
      </c>
    </row>
    <row r="9351" spans="1:22" x14ac:dyDescent="0.2">
      <c r="A9351" s="1">
        <v>39397</v>
      </c>
      <c r="B9351">
        <v>2007</v>
      </c>
      <c r="C9351">
        <f>_xlfn.MAXIFS(Table1[ScheduleWeekWritten],Table1[ScheduleSeason],Table1[[#This Row],[ScheduleSeason]])</f>
        <v>17</v>
      </c>
      <c r="D9351">
        <v>10</v>
      </c>
      <c r="E9351" cm="1">
        <f t="array" ref="E9351">_xlfn.XLOOKUP(Table1[[#This Row],[ScheduleWeekWritten]],Table3[Game],100+Table3[Increase],Table1[[#This Row],[ScheduleWeekWritten]])</f>
        <v>10</v>
      </c>
      <c r="F9351" t="b">
        <v>0</v>
      </c>
      <c r="G9351" t="s">
        <v>61</v>
      </c>
      <c r="H9351">
        <v>25</v>
      </c>
      <c r="I9351">
        <v>33</v>
      </c>
      <c r="J9351" t="s">
        <v>58</v>
      </c>
      <c r="K9351" t="s">
        <v>85</v>
      </c>
      <c r="L9351" t="str">
        <f>_xlfn.XLOOKUP(Table1[[#This Row],[TeamFavoriteID]],Table2[team_id],Table2[team_name],_xlfn.XLOOKUP(Table1[[#This Row],[TeamFavoriteID]],Table2[team_id_pfr],Table2[team_name],"Even"))</f>
        <v>Washington Commanders</v>
      </c>
      <c r="M9351">
        <v>-2.5</v>
      </c>
      <c r="N9351">
        <f>IF(Table1[[#This Row],[TeamFavorite]]=Table1[[#This Row],[TeamHome]],Table1[[#This Row],[ScoreAway]]-Table1[[#This Row],[ScoreHome]],Table1[[#This Row],[ScoreHome]]-Table1[[#This Row],[ScoreAway]])</f>
        <v>-8</v>
      </c>
      <c r="O9351">
        <f>IF(Table1[[#This Row],[SpreadActual]]&lt;Table1[[#This Row],[SpreadFavorite]],1,0)</f>
        <v>1</v>
      </c>
      <c r="P9351">
        <v>37.5</v>
      </c>
      <c r="Q9351" t="s">
        <v>165</v>
      </c>
      <c r="R9351" t="b">
        <v>0</v>
      </c>
      <c r="S9351">
        <v>44</v>
      </c>
      <c r="T9351">
        <v>7</v>
      </c>
      <c r="U9351">
        <v>62</v>
      </c>
    </row>
    <row r="9352" spans="1:22" x14ac:dyDescent="0.2">
      <c r="A9352" s="1">
        <v>39398</v>
      </c>
      <c r="B9352">
        <v>2007</v>
      </c>
      <c r="C9352">
        <f>_xlfn.MAXIFS(Table1[ScheduleWeekWritten],Table1[ScheduleSeason],Table1[[#This Row],[ScheduleSeason]])</f>
        <v>17</v>
      </c>
      <c r="D9352">
        <v>10</v>
      </c>
      <c r="E9352" cm="1">
        <f t="array" ref="E9352">_xlfn.XLOOKUP(Table1[[#This Row],[ScheduleWeekWritten]],Table3[Game],100+Table3[Increase],Table1[[#This Row],[ScheduleWeekWritten]])</f>
        <v>10</v>
      </c>
      <c r="F9352" t="b">
        <v>0</v>
      </c>
      <c r="G9352" t="s">
        <v>128</v>
      </c>
      <c r="H9352">
        <v>24</v>
      </c>
      <c r="I9352">
        <v>0</v>
      </c>
      <c r="J9352" t="s">
        <v>53</v>
      </c>
      <c r="K9352" t="s">
        <v>132</v>
      </c>
      <c r="L9352" t="str">
        <f>_xlfn.XLOOKUP(Table1[[#This Row],[TeamFavoriteID]],Table2[team_id],Table2[team_name],_xlfn.XLOOKUP(Table1[[#This Row],[TeamFavoriteID]],Table2[team_id_pfr],Table2[team_name],"Even"))</f>
        <v>Seattle Seahawks</v>
      </c>
      <c r="M9352">
        <v>-9</v>
      </c>
      <c r="N9352">
        <f>IF(Table1[[#This Row],[TeamFavorite]]=Table1[[#This Row],[TeamHome]],Table1[[#This Row],[ScoreAway]]-Table1[[#This Row],[ScoreHome]],Table1[[#This Row],[ScoreHome]]-Table1[[#This Row],[ScoreAway]])</f>
        <v>-24</v>
      </c>
      <c r="O9352">
        <f>IF(Table1[[#This Row],[SpreadActual]]&lt;Table1[[#This Row],[SpreadFavorite]],1,0)</f>
        <v>1</v>
      </c>
      <c r="P9352">
        <v>37.5</v>
      </c>
      <c r="Q9352" t="s">
        <v>180</v>
      </c>
      <c r="R9352" t="b">
        <v>0</v>
      </c>
      <c r="S9352">
        <v>48</v>
      </c>
      <c r="T9352">
        <v>20</v>
      </c>
      <c r="U9352">
        <v>71</v>
      </c>
    </row>
    <row r="9353" spans="1:22" x14ac:dyDescent="0.2">
      <c r="A9353" s="1">
        <v>39404</v>
      </c>
      <c r="B9353">
        <v>2007</v>
      </c>
      <c r="C9353">
        <f>_xlfn.MAXIFS(Table1[ScheduleWeekWritten],Table1[ScheduleSeason],Table1[[#This Row],[ScheduleSeason]])</f>
        <v>17</v>
      </c>
      <c r="D9353">
        <v>11</v>
      </c>
      <c r="E9353" cm="1">
        <f t="array" ref="E9353">_xlfn.XLOOKUP(Table1[[#This Row],[ScheduleWeekWritten]],Table3[Game],100+Table3[Increase],Table1[[#This Row],[ScheduleWeekWritten]])</f>
        <v>11</v>
      </c>
      <c r="F9353" t="b">
        <v>0</v>
      </c>
      <c r="G9353" t="s">
        <v>38</v>
      </c>
      <c r="H9353">
        <v>7</v>
      </c>
      <c r="I9353">
        <v>31</v>
      </c>
      <c r="J9353" t="s">
        <v>127</v>
      </c>
      <c r="K9353" t="s">
        <v>133</v>
      </c>
      <c r="L9353" t="str">
        <f>_xlfn.XLOOKUP(Table1[[#This Row],[TeamFavoriteID]],Table2[team_id],Table2[team_name],_xlfn.XLOOKUP(Table1[[#This Row],[TeamFavoriteID]],Table2[team_id_pfr],Table2[team_name],"Even"))</f>
        <v>Tampa Bay Buccaneers</v>
      </c>
      <c r="M9353">
        <v>-3</v>
      </c>
      <c r="N9353">
        <f>IF(Table1[[#This Row],[TeamFavorite]]=Table1[[#This Row],[TeamHome]],Table1[[#This Row],[ScoreAway]]-Table1[[#This Row],[ScoreHome]],Table1[[#This Row],[ScoreHome]]-Table1[[#This Row],[ScoreAway]])</f>
        <v>-24</v>
      </c>
      <c r="O9353">
        <f>IF(Table1[[#This Row],[SpreadActual]]&lt;Table1[[#This Row],[SpreadFavorite]],1,0)</f>
        <v>1</v>
      </c>
      <c r="P9353">
        <v>35.5</v>
      </c>
      <c r="Q9353" t="s">
        <v>148</v>
      </c>
      <c r="R9353" t="b">
        <v>0</v>
      </c>
      <c r="S9353">
        <v>72</v>
      </c>
      <c r="T9353">
        <v>0</v>
      </c>
      <c r="V9353" t="s">
        <v>103</v>
      </c>
    </row>
    <row r="9354" spans="1:22" x14ac:dyDescent="0.2">
      <c r="A9354" s="1">
        <v>39404</v>
      </c>
      <c r="B9354">
        <v>2007</v>
      </c>
      <c r="C9354">
        <f>_xlfn.MAXIFS(Table1[ScheduleWeekWritten],Table1[ScheduleSeason],Table1[[#This Row],[ScheduleSeason]])</f>
        <v>17</v>
      </c>
      <c r="D9354">
        <v>11</v>
      </c>
      <c r="E9354" cm="1">
        <f t="array" ref="E9354">_xlfn.XLOOKUP(Table1[[#This Row],[ScheduleWeekWritten]],Table3[Game],100+Table3[Increase],Table1[[#This Row],[ScheduleWeekWritten]])</f>
        <v>11</v>
      </c>
      <c r="F9354" t="b">
        <v>0</v>
      </c>
      <c r="G9354" t="s">
        <v>158</v>
      </c>
      <c r="H9354">
        <v>30</v>
      </c>
      <c r="I9354">
        <v>33</v>
      </c>
      <c r="J9354" t="s">
        <v>62</v>
      </c>
      <c r="K9354" t="s">
        <v>63</v>
      </c>
      <c r="L9354" t="str">
        <f>_xlfn.XLOOKUP(Table1[[#This Row],[TeamFavoriteID]],Table2[team_id],Table2[team_name],_xlfn.XLOOKUP(Table1[[#This Row],[TeamFavoriteID]],Table2[team_id_pfr],Table2[team_name],"Even"))</f>
        <v>Cleveland Browns</v>
      </c>
      <c r="M9354">
        <v>-2</v>
      </c>
      <c r="N9354">
        <f>IF(Table1[[#This Row],[TeamFavorite]]=Table1[[#This Row],[TeamHome]],Table1[[#This Row],[ScoreAway]]-Table1[[#This Row],[ScoreHome]],Table1[[#This Row],[ScoreHome]]-Table1[[#This Row],[ScoreAway]])</f>
        <v>-3</v>
      </c>
      <c r="O9354">
        <f>IF(Table1[[#This Row],[SpreadActual]]&lt;Table1[[#This Row],[SpreadFavorite]],1,0)</f>
        <v>1</v>
      </c>
      <c r="P9354">
        <v>44</v>
      </c>
      <c r="Q9354" t="s">
        <v>166</v>
      </c>
      <c r="R9354" t="b">
        <v>0</v>
      </c>
      <c r="S9354">
        <v>45</v>
      </c>
      <c r="T9354">
        <v>9</v>
      </c>
      <c r="U9354">
        <v>71</v>
      </c>
    </row>
    <row r="9355" spans="1:22" x14ac:dyDescent="0.2">
      <c r="A9355" s="1">
        <v>39404</v>
      </c>
      <c r="B9355">
        <v>2007</v>
      </c>
      <c r="C9355">
        <f>_xlfn.MAXIFS(Table1[ScheduleWeekWritten],Table1[ScheduleSeason],Table1[[#This Row],[ScheduleSeason]])</f>
        <v>17</v>
      </c>
      <c r="D9355">
        <v>11</v>
      </c>
      <c r="E9355" cm="1">
        <f t="array" ref="E9355">_xlfn.XLOOKUP(Table1[[#This Row],[ScheduleWeekWritten]],Table3[Game],100+Table3[Increase],Table1[[#This Row],[ScheduleWeekWritten]])</f>
        <v>11</v>
      </c>
      <c r="F9355" t="b">
        <v>0</v>
      </c>
      <c r="G9355" t="s">
        <v>28</v>
      </c>
      <c r="H9355">
        <v>10</v>
      </c>
      <c r="I9355">
        <v>56</v>
      </c>
      <c r="J9355" t="s">
        <v>115</v>
      </c>
      <c r="K9355" t="s">
        <v>70</v>
      </c>
      <c r="L9355" t="str">
        <f>_xlfn.XLOOKUP(Table1[[#This Row],[TeamFavoriteID]],Table2[team_id],Table2[team_name],_xlfn.XLOOKUP(Table1[[#This Row],[TeamFavoriteID]],Table2[team_id_pfr],Table2[team_name],"Even"))</f>
        <v>Boston Patriots</v>
      </c>
      <c r="M9355">
        <v>-16</v>
      </c>
      <c r="N9355">
        <f>IF(Table1[[#This Row],[TeamFavorite]]=Table1[[#This Row],[TeamHome]],Table1[[#This Row],[ScoreAway]]-Table1[[#This Row],[ScoreHome]],Table1[[#This Row],[ScoreHome]]-Table1[[#This Row],[ScoreAway]])</f>
        <v>-46</v>
      </c>
      <c r="O9355">
        <f>IF(Table1[[#This Row],[SpreadActual]]&lt;Table1[[#This Row],[SpreadFavorite]],1,0)</f>
        <v>1</v>
      </c>
      <c r="P9355">
        <v>46.5</v>
      </c>
      <c r="Q9355" t="s">
        <v>123</v>
      </c>
      <c r="R9355" t="b">
        <v>0</v>
      </c>
      <c r="S9355">
        <v>34</v>
      </c>
      <c r="T9355">
        <v>10</v>
      </c>
      <c r="U9355">
        <v>73</v>
      </c>
    </row>
    <row r="9356" spans="1:22" x14ac:dyDescent="0.2">
      <c r="A9356" s="1">
        <v>39404</v>
      </c>
      <c r="B9356">
        <v>2007</v>
      </c>
      <c r="C9356">
        <f>_xlfn.MAXIFS(Table1[ScheduleWeekWritten],Table1[ScheduleSeason],Table1[[#This Row],[ScheduleSeason]])</f>
        <v>17</v>
      </c>
      <c r="D9356">
        <v>11</v>
      </c>
      <c r="E9356" cm="1">
        <f t="array" ref="E9356">_xlfn.XLOOKUP(Table1[[#This Row],[ScheduleWeekWritten]],Table3[Game],100+Table3[Increase],Table1[[#This Row],[ScheduleWeekWritten]])</f>
        <v>11</v>
      </c>
      <c r="F9356" t="b">
        <v>0</v>
      </c>
      <c r="G9356" t="s">
        <v>101</v>
      </c>
      <c r="H9356">
        <v>27</v>
      </c>
      <c r="I9356">
        <v>35</v>
      </c>
      <c r="J9356" t="s">
        <v>149</v>
      </c>
      <c r="K9356" t="s">
        <v>104</v>
      </c>
      <c r="L9356" t="str">
        <f>_xlfn.XLOOKUP(Table1[[#This Row],[TeamFavoriteID]],Table2[team_id],Table2[team_name],_xlfn.XLOOKUP(Table1[[#This Row],[TeamFavoriteID]],Table2[team_id_pfr],Table2[team_name],"Even"))</f>
        <v>Cincinnati Bengals</v>
      </c>
      <c r="M9356">
        <v>-3.5</v>
      </c>
      <c r="N9356">
        <f>IF(Table1[[#This Row],[TeamFavorite]]=Table1[[#This Row],[TeamHome]],Table1[[#This Row],[ScoreAway]]-Table1[[#This Row],[ScoreHome]],Table1[[#This Row],[ScoreHome]]-Table1[[#This Row],[ScoreAway]])</f>
        <v>8</v>
      </c>
      <c r="O9356">
        <f>IF(Table1[[#This Row],[SpreadActual]]&lt;Table1[[#This Row],[SpreadFavorite]],1,0)</f>
        <v>0</v>
      </c>
      <c r="P9356">
        <v>49.5</v>
      </c>
      <c r="Q9356" t="s">
        <v>173</v>
      </c>
      <c r="R9356" t="b">
        <v>0</v>
      </c>
      <c r="S9356">
        <v>42</v>
      </c>
      <c r="T9356">
        <v>7</v>
      </c>
      <c r="U9356">
        <v>75</v>
      </c>
    </row>
    <row r="9357" spans="1:22" x14ac:dyDescent="0.2">
      <c r="A9357" s="1">
        <v>39404</v>
      </c>
      <c r="B9357">
        <v>2007</v>
      </c>
      <c r="C9357">
        <f>_xlfn.MAXIFS(Table1[ScheduleWeekWritten],Table1[ScheduleSeason],Table1[[#This Row],[ScheduleSeason]])</f>
        <v>17</v>
      </c>
      <c r="D9357">
        <v>11</v>
      </c>
      <c r="E9357" cm="1">
        <f t="array" ref="E9357">_xlfn.XLOOKUP(Table1[[#This Row],[ScheduleWeekWritten]],Table3[Game],100+Table3[Increase],Table1[[#This Row],[ScheduleWeekWritten]])</f>
        <v>11</v>
      </c>
      <c r="F9357" t="b">
        <v>0</v>
      </c>
      <c r="G9357" t="s">
        <v>67</v>
      </c>
      <c r="H9357">
        <v>28</v>
      </c>
      <c r="I9357">
        <v>23</v>
      </c>
      <c r="J9357" t="s">
        <v>61</v>
      </c>
      <c r="K9357" t="s">
        <v>68</v>
      </c>
      <c r="L9357" t="str">
        <f>_xlfn.XLOOKUP(Table1[[#This Row],[TeamFavoriteID]],Table2[team_id],Table2[team_name],_xlfn.XLOOKUP(Table1[[#This Row],[TeamFavoriteID]],Table2[team_id_pfr],Table2[team_name],"Even"))</f>
        <v>Dallas Cowboys</v>
      </c>
      <c r="M9357">
        <v>-11</v>
      </c>
      <c r="N9357">
        <f>IF(Table1[[#This Row],[TeamFavorite]]=Table1[[#This Row],[TeamHome]],Table1[[#This Row],[ScoreAway]]-Table1[[#This Row],[ScoreHome]],Table1[[#This Row],[ScoreHome]]-Table1[[#This Row],[ScoreAway]])</f>
        <v>-5</v>
      </c>
      <c r="O9357">
        <f>IF(Table1[[#This Row],[SpreadActual]]&lt;Table1[[#This Row],[SpreadFavorite]],1,0)</f>
        <v>0</v>
      </c>
      <c r="P9357">
        <v>47</v>
      </c>
      <c r="Q9357" t="s">
        <v>119</v>
      </c>
      <c r="R9357" t="b">
        <v>0</v>
      </c>
      <c r="S9357">
        <v>69</v>
      </c>
      <c r="T9357">
        <v>8</v>
      </c>
      <c r="U9357">
        <v>70</v>
      </c>
    </row>
    <row r="9358" spans="1:22" x14ac:dyDescent="0.2">
      <c r="A9358" s="1">
        <v>39404</v>
      </c>
      <c r="B9358">
        <v>2007</v>
      </c>
      <c r="C9358">
        <f>_xlfn.MAXIFS(Table1[ScheduleWeekWritten],Table1[ScheduleSeason],Table1[[#This Row],[ScheduleSeason]])</f>
        <v>17</v>
      </c>
      <c r="D9358">
        <v>11</v>
      </c>
      <c r="E9358" cm="1">
        <f t="array" ref="E9358">_xlfn.XLOOKUP(Table1[[#This Row],[ScheduleWeekWritten]],Table3[Game],100+Table3[Increase],Table1[[#This Row],[ScheduleWeekWritten]])</f>
        <v>11</v>
      </c>
      <c r="F9358" t="b">
        <v>0</v>
      </c>
      <c r="G9358" t="s">
        <v>45</v>
      </c>
      <c r="H9358">
        <v>10</v>
      </c>
      <c r="I9358">
        <v>16</v>
      </c>
      <c r="J9358" t="s">
        <v>50</v>
      </c>
      <c r="K9358" t="s">
        <v>90</v>
      </c>
      <c r="L9358" t="str">
        <f>_xlfn.XLOOKUP(Table1[[#This Row],[TeamFavoriteID]],Table2[team_id],Table2[team_name],_xlfn.XLOOKUP(Table1[[#This Row],[TeamFavoriteID]],Table2[team_id_pfr],Table2[team_name],"Even"))</f>
        <v>New York Giants</v>
      </c>
      <c r="M9358">
        <v>-2.5</v>
      </c>
      <c r="N9358">
        <f>IF(Table1[[#This Row],[TeamFavorite]]=Table1[[#This Row],[TeamHome]],Table1[[#This Row],[ScoreAway]]-Table1[[#This Row],[ScoreHome]],Table1[[#This Row],[ScoreHome]]-Table1[[#This Row],[ScoreAway]])</f>
        <v>-6</v>
      </c>
      <c r="O9358">
        <f>IF(Table1[[#This Row],[SpreadActual]]&lt;Table1[[#This Row],[SpreadFavorite]],1,0)</f>
        <v>1</v>
      </c>
      <c r="P9358">
        <v>48</v>
      </c>
      <c r="Q9358" t="s">
        <v>181</v>
      </c>
      <c r="R9358" t="b">
        <v>0</v>
      </c>
      <c r="S9358">
        <v>72</v>
      </c>
      <c r="T9358">
        <v>0</v>
      </c>
      <c r="V9358" t="s">
        <v>103</v>
      </c>
    </row>
    <row r="9359" spans="1:22" x14ac:dyDescent="0.2">
      <c r="A9359" s="1">
        <v>39404</v>
      </c>
      <c r="B9359">
        <v>2007</v>
      </c>
      <c r="C9359">
        <f>_xlfn.MAXIFS(Table1[ScheduleWeekWritten],Table1[ScheduleSeason],Table1[[#This Row],[ScheduleSeason]])</f>
        <v>17</v>
      </c>
      <c r="D9359">
        <v>11</v>
      </c>
      <c r="E9359" cm="1">
        <f t="array" ref="E9359">_xlfn.XLOOKUP(Table1[[#This Row],[ScheduleWeekWritten]],Table3[Game],100+Table3[Increase],Table1[[#This Row],[ScheduleWeekWritten]])</f>
        <v>11</v>
      </c>
      <c r="F9359" t="b">
        <v>0</v>
      </c>
      <c r="G9359" t="s">
        <v>33</v>
      </c>
      <c r="H9359">
        <v>31</v>
      </c>
      <c r="I9359">
        <v>17</v>
      </c>
      <c r="J9359" t="s">
        <v>152</v>
      </c>
      <c r="K9359" t="s">
        <v>35</v>
      </c>
      <c r="L9359" t="str">
        <f>_xlfn.XLOOKUP(Table1[[#This Row],[TeamFavoriteID]],Table2[team_id],Table2[team_name],_xlfn.XLOOKUP(Table1[[#This Row],[TeamFavoriteID]],Table2[team_id_pfr],Table2[team_name],"Even"))</f>
        <v>Green Bay Packers</v>
      </c>
      <c r="M9359">
        <v>-10</v>
      </c>
      <c r="N9359">
        <f>IF(Table1[[#This Row],[TeamFavorite]]=Table1[[#This Row],[TeamHome]],Table1[[#This Row],[ScoreAway]]-Table1[[#This Row],[ScoreHome]],Table1[[#This Row],[ScoreHome]]-Table1[[#This Row],[ScoreAway]])</f>
        <v>-14</v>
      </c>
      <c r="O9359">
        <f>IF(Table1[[#This Row],[SpreadActual]]&lt;Table1[[#This Row],[SpreadFavorite]],1,0)</f>
        <v>1</v>
      </c>
      <c r="P9359">
        <v>37.5</v>
      </c>
      <c r="Q9359" t="s">
        <v>82</v>
      </c>
      <c r="R9359" t="b">
        <v>0</v>
      </c>
      <c r="S9359">
        <v>33</v>
      </c>
      <c r="T9359">
        <v>10</v>
      </c>
      <c r="U9359">
        <v>60</v>
      </c>
    </row>
    <row r="9360" spans="1:22" x14ac:dyDescent="0.2">
      <c r="A9360" s="1">
        <v>39404</v>
      </c>
      <c r="B9360">
        <v>2007</v>
      </c>
      <c r="C9360">
        <f>_xlfn.MAXIFS(Table1[ScheduleWeekWritten],Table1[ScheduleSeason],Table1[[#This Row],[ScheduleSeason]])</f>
        <v>17</v>
      </c>
      <c r="D9360">
        <v>11</v>
      </c>
      <c r="E9360" cm="1">
        <f t="array" ref="E9360">_xlfn.XLOOKUP(Table1[[#This Row],[ScheduleWeekWritten]],Table3[Game],100+Table3[Increase],Table1[[#This Row],[ScheduleWeekWritten]])</f>
        <v>11</v>
      </c>
      <c r="F9360" t="b">
        <v>0</v>
      </c>
      <c r="G9360" t="s">
        <v>177</v>
      </c>
      <c r="H9360">
        <v>23</v>
      </c>
      <c r="I9360">
        <v>10</v>
      </c>
      <c r="J9360" t="s">
        <v>95</v>
      </c>
      <c r="K9360" t="s">
        <v>182</v>
      </c>
      <c r="L9360" t="str">
        <f>_xlfn.XLOOKUP(Table1[[#This Row],[TeamFavoriteID]],Table2[team_id],Table2[team_name],_xlfn.XLOOKUP(Table1[[#This Row],[TeamFavoriteID]],Table2[team_id_pfr],Table2[team_name],"Even"))</f>
        <v>Houston Texans</v>
      </c>
      <c r="M9360">
        <v>-1</v>
      </c>
      <c r="N9360">
        <f>IF(Table1[[#This Row],[TeamFavorite]]=Table1[[#This Row],[TeamHome]],Table1[[#This Row],[ScoreAway]]-Table1[[#This Row],[ScoreHome]],Table1[[#This Row],[ScoreHome]]-Table1[[#This Row],[ScoreAway]])</f>
        <v>-13</v>
      </c>
      <c r="O9360">
        <f>IF(Table1[[#This Row],[SpreadActual]]&lt;Table1[[#This Row],[SpreadFavorite]],1,0)</f>
        <v>1</v>
      </c>
      <c r="P9360">
        <v>50.5</v>
      </c>
      <c r="Q9360" t="s">
        <v>178</v>
      </c>
      <c r="R9360" t="b">
        <v>0</v>
      </c>
      <c r="S9360">
        <v>72</v>
      </c>
      <c r="T9360">
        <v>0</v>
      </c>
      <c r="V9360" t="s">
        <v>103</v>
      </c>
    </row>
    <row r="9361" spans="1:22" x14ac:dyDescent="0.2">
      <c r="A9361" s="1">
        <v>39404</v>
      </c>
      <c r="B9361">
        <v>2007</v>
      </c>
      <c r="C9361">
        <f>_xlfn.MAXIFS(Table1[ScheduleWeekWritten],Table1[ScheduleSeason],Table1[[#This Row],[ScheduleSeason]])</f>
        <v>17</v>
      </c>
      <c r="D9361">
        <v>11</v>
      </c>
      <c r="E9361" cm="1">
        <f t="array" ref="E9361">_xlfn.XLOOKUP(Table1[[#This Row],[ScheduleWeekWritten]],Table3[Game],100+Table3[Increase],Table1[[#This Row],[ScheduleWeekWritten]])</f>
        <v>11</v>
      </c>
      <c r="F9361" t="b">
        <v>0</v>
      </c>
      <c r="G9361" t="s">
        <v>140</v>
      </c>
      <c r="H9361">
        <v>13</v>
      </c>
      <c r="I9361">
        <v>10</v>
      </c>
      <c r="J9361" t="s">
        <v>42</v>
      </c>
      <c r="K9361" t="s">
        <v>72</v>
      </c>
      <c r="L9361" t="str">
        <f>_xlfn.XLOOKUP(Table1[[#This Row],[TeamFavoriteID]],Table2[team_id],Table2[team_name],_xlfn.XLOOKUP(Table1[[#This Row],[TeamFavoriteID]],Table2[team_id_pfr],Table2[team_name],"Even"))</f>
        <v>Baltimore Colts</v>
      </c>
      <c r="M9361">
        <v>-14.5</v>
      </c>
      <c r="N9361">
        <f>IF(Table1[[#This Row],[TeamFavorite]]=Table1[[#This Row],[TeamHome]],Table1[[#This Row],[ScoreAway]]-Table1[[#This Row],[ScoreHome]],Table1[[#This Row],[ScoreHome]]-Table1[[#This Row],[ScoreAway]])</f>
        <v>3</v>
      </c>
      <c r="O9361">
        <f>IF(Table1[[#This Row],[SpreadActual]]&lt;Table1[[#This Row],[SpreadFavorite]],1,0)</f>
        <v>0</v>
      </c>
      <c r="P9361">
        <v>41.5</v>
      </c>
      <c r="Q9361" t="s">
        <v>141</v>
      </c>
      <c r="R9361" t="b">
        <v>0</v>
      </c>
      <c r="S9361">
        <v>72</v>
      </c>
      <c r="T9361">
        <v>0</v>
      </c>
      <c r="V9361" t="s">
        <v>103</v>
      </c>
    </row>
    <row r="9362" spans="1:22" x14ac:dyDescent="0.2">
      <c r="A9362" s="1">
        <v>39404</v>
      </c>
      <c r="B9362">
        <v>2007</v>
      </c>
      <c r="C9362">
        <f>_xlfn.MAXIFS(Table1[ScheduleWeekWritten],Table1[ScheduleSeason],Table1[[#This Row],[ScheduleSeason]])</f>
        <v>17</v>
      </c>
      <c r="D9362">
        <v>11</v>
      </c>
      <c r="E9362" cm="1">
        <f t="array" ref="E9362">_xlfn.XLOOKUP(Table1[[#This Row],[ScheduleWeekWritten]],Table3[Game],100+Table3[Increase],Table1[[#This Row],[ScheduleWeekWritten]])</f>
        <v>11</v>
      </c>
      <c r="F9362" t="b">
        <v>0</v>
      </c>
      <c r="G9362" t="s">
        <v>154</v>
      </c>
      <c r="H9362">
        <v>24</v>
      </c>
      <c r="I9362">
        <v>17</v>
      </c>
      <c r="J9362" t="s">
        <v>27</v>
      </c>
      <c r="K9362" t="s">
        <v>161</v>
      </c>
      <c r="L9362" t="str">
        <f>_xlfn.XLOOKUP(Table1[[#This Row],[TeamFavoriteID]],Table2[team_id],Table2[team_name],_xlfn.XLOOKUP(Table1[[#This Row],[TeamFavoriteID]],Table2[team_id_pfr],Table2[team_name],"Even"))</f>
        <v>Jacksonville Jaguars</v>
      </c>
      <c r="M9362">
        <v>-3</v>
      </c>
      <c r="N9362">
        <f>IF(Table1[[#This Row],[TeamFavorite]]=Table1[[#This Row],[TeamHome]],Table1[[#This Row],[ScoreAway]]-Table1[[#This Row],[ScoreHome]],Table1[[#This Row],[ScoreHome]]-Table1[[#This Row],[ScoreAway]])</f>
        <v>-7</v>
      </c>
      <c r="O9362">
        <f>IF(Table1[[#This Row],[SpreadActual]]&lt;Table1[[#This Row],[SpreadFavorite]],1,0)</f>
        <v>1</v>
      </c>
      <c r="P9362">
        <v>40.5</v>
      </c>
      <c r="Q9362" t="s">
        <v>155</v>
      </c>
      <c r="R9362" t="b">
        <v>0</v>
      </c>
      <c r="S9362">
        <v>56</v>
      </c>
      <c r="T9362">
        <v>4</v>
      </c>
      <c r="U9362">
        <v>72</v>
      </c>
    </row>
    <row r="9363" spans="1:22" x14ac:dyDescent="0.2">
      <c r="A9363" s="1">
        <v>39404</v>
      </c>
      <c r="B9363">
        <v>2007</v>
      </c>
      <c r="C9363">
        <f>_xlfn.MAXIFS(Table1[ScheduleWeekWritten],Table1[ScheduleSeason],Table1[[#This Row],[ScheduleSeason]])</f>
        <v>17</v>
      </c>
      <c r="D9363">
        <v>11</v>
      </c>
      <c r="E9363" cm="1">
        <f t="array" ref="E9363">_xlfn.XLOOKUP(Table1[[#This Row],[ScheduleWeekWritten]],Table3[Game],100+Table3[Increase],Table1[[#This Row],[ScheduleWeekWritten]])</f>
        <v>11</v>
      </c>
      <c r="F9363" t="b">
        <v>0</v>
      </c>
      <c r="G9363" t="s">
        <v>54</v>
      </c>
      <c r="H9363">
        <v>29</v>
      </c>
      <c r="I9363">
        <v>22</v>
      </c>
      <c r="J9363" t="s">
        <v>20</v>
      </c>
      <c r="K9363" t="s">
        <v>55</v>
      </c>
      <c r="L9363" t="str">
        <f>_xlfn.XLOOKUP(Table1[[#This Row],[TeamFavoriteID]],Table2[team_id],Table2[team_name],_xlfn.XLOOKUP(Table1[[#This Row],[TeamFavoriteID]],Table2[team_id_pfr],Table2[team_name],"Even"))</f>
        <v>Minnesota Vikings</v>
      </c>
      <c r="M9363">
        <v>-4.5</v>
      </c>
      <c r="N9363">
        <f>IF(Table1[[#This Row],[TeamFavorite]]=Table1[[#This Row],[TeamHome]],Table1[[#This Row],[ScoreAway]]-Table1[[#This Row],[ScoreHome]],Table1[[#This Row],[ScoreHome]]-Table1[[#This Row],[ScoreAway]])</f>
        <v>-7</v>
      </c>
      <c r="O9363">
        <f>IF(Table1[[#This Row],[SpreadActual]]&lt;Table1[[#This Row],[SpreadFavorite]],1,0)</f>
        <v>1</v>
      </c>
      <c r="P9363">
        <v>35.5</v>
      </c>
      <c r="Q9363" t="s">
        <v>137</v>
      </c>
      <c r="R9363" t="b">
        <v>0</v>
      </c>
      <c r="S9363">
        <v>72</v>
      </c>
      <c r="T9363">
        <v>0</v>
      </c>
      <c r="V9363" t="s">
        <v>103</v>
      </c>
    </row>
    <row r="9364" spans="1:22" x14ac:dyDescent="0.2">
      <c r="A9364" s="1">
        <v>39404</v>
      </c>
      <c r="B9364">
        <v>2007</v>
      </c>
      <c r="C9364">
        <f>_xlfn.MAXIFS(Table1[ScheduleWeekWritten],Table1[ScheduleSeason],Table1[[#This Row],[ScheduleSeason]])</f>
        <v>17</v>
      </c>
      <c r="D9364">
        <v>11</v>
      </c>
      <c r="E9364" cm="1">
        <f t="array" ref="E9364">_xlfn.XLOOKUP(Table1[[#This Row],[ScheduleWeekWritten]],Table3[Game],100+Table3[Increase],Table1[[#This Row],[ScheduleWeekWritten]])</f>
        <v>11</v>
      </c>
      <c r="F9364" t="b">
        <v>0</v>
      </c>
      <c r="G9364" t="s">
        <v>31</v>
      </c>
      <c r="H9364">
        <v>19</v>
      </c>
      <c r="I9364">
        <v>16</v>
      </c>
      <c r="J9364" t="s">
        <v>49</v>
      </c>
      <c r="K9364" t="s">
        <v>51</v>
      </c>
      <c r="L9364" t="str">
        <f>_xlfn.XLOOKUP(Table1[[#This Row],[TeamFavoriteID]],Table2[team_id],Table2[team_name],_xlfn.XLOOKUP(Table1[[#This Row],[TeamFavoriteID]],Table2[team_id_pfr],Table2[team_name],"Even"))</f>
        <v>Pittsburgh Steelers</v>
      </c>
      <c r="M9364">
        <v>-9.5</v>
      </c>
      <c r="N9364">
        <f>IF(Table1[[#This Row],[TeamFavorite]]=Table1[[#This Row],[TeamHome]],Table1[[#This Row],[ScoreAway]]-Table1[[#This Row],[ScoreHome]],Table1[[#This Row],[ScoreHome]]-Table1[[#This Row],[ScoreAway]])</f>
        <v>3</v>
      </c>
      <c r="O9364">
        <f>IF(Table1[[#This Row],[SpreadActual]]&lt;Table1[[#This Row],[SpreadFavorite]],1,0)</f>
        <v>0</v>
      </c>
      <c r="P9364">
        <v>40.5</v>
      </c>
      <c r="Q9364" t="s">
        <v>126</v>
      </c>
      <c r="R9364" t="b">
        <v>0</v>
      </c>
      <c r="S9364">
        <v>44</v>
      </c>
      <c r="T9364">
        <v>12</v>
      </c>
      <c r="U9364">
        <v>52</v>
      </c>
    </row>
    <row r="9365" spans="1:22" x14ac:dyDescent="0.2">
      <c r="A9365" s="1">
        <v>39404</v>
      </c>
      <c r="B9365">
        <v>2007</v>
      </c>
      <c r="C9365">
        <f>_xlfn.MAXIFS(Table1[ScheduleWeekWritten],Table1[ScheduleSeason],Table1[[#This Row],[ScheduleSeason]])</f>
        <v>17</v>
      </c>
      <c r="D9365">
        <v>11</v>
      </c>
      <c r="E9365" cm="1">
        <f t="array" ref="E9365">_xlfn.XLOOKUP(Table1[[#This Row],[ScheduleWeekWritten]],Table3[Game],100+Table3[Increase],Table1[[#This Row],[ScheduleWeekWritten]])</f>
        <v>11</v>
      </c>
      <c r="F9365" t="b">
        <v>0</v>
      </c>
      <c r="G9365" t="s">
        <v>58</v>
      </c>
      <c r="H9365">
        <v>17</v>
      </c>
      <c r="I9365">
        <v>7</v>
      </c>
      <c r="J9365" t="s">
        <v>19</v>
      </c>
      <c r="K9365" t="s">
        <v>77</v>
      </c>
      <c r="L9365" t="str">
        <f>_xlfn.XLOOKUP(Table1[[#This Row],[TeamFavoriteID]],Table2[team_id],Table2[team_name],_xlfn.XLOOKUP(Table1[[#This Row],[TeamFavoriteID]],Table2[team_id_pfr],Table2[team_name],"Even"))</f>
        <v>Philadelphia Eagles</v>
      </c>
      <c r="M9365">
        <v>-9.5</v>
      </c>
      <c r="N9365">
        <f>IF(Table1[[#This Row],[TeamFavorite]]=Table1[[#This Row],[TeamHome]],Table1[[#This Row],[ScoreAway]]-Table1[[#This Row],[ScoreHome]],Table1[[#This Row],[ScoreHome]]-Table1[[#This Row],[ScoreAway]])</f>
        <v>-10</v>
      </c>
      <c r="O9365">
        <f>IF(Table1[[#This Row],[SpreadActual]]&lt;Table1[[#This Row],[SpreadFavorite]],1,0)</f>
        <v>1</v>
      </c>
      <c r="P9365">
        <v>40</v>
      </c>
      <c r="Q9365" t="s">
        <v>183</v>
      </c>
      <c r="R9365" t="b">
        <v>0</v>
      </c>
      <c r="S9365">
        <v>42</v>
      </c>
      <c r="T9365">
        <v>11</v>
      </c>
      <c r="U9365">
        <v>69</v>
      </c>
    </row>
    <row r="9366" spans="1:22" x14ac:dyDescent="0.2">
      <c r="A9366" s="1">
        <v>39404</v>
      </c>
      <c r="B9366">
        <v>2007</v>
      </c>
      <c r="C9366">
        <f>_xlfn.MAXIFS(Table1[ScheduleWeekWritten],Table1[ScheduleSeason],Table1[[#This Row],[ScheduleSeason]])</f>
        <v>17</v>
      </c>
      <c r="D9366">
        <v>11</v>
      </c>
      <c r="E9366" cm="1">
        <f t="array" ref="E9366">_xlfn.XLOOKUP(Table1[[#This Row],[ScheduleWeekWritten]],Table3[Game],100+Table3[Increase],Table1[[#This Row],[ScheduleWeekWritten]])</f>
        <v>11</v>
      </c>
      <c r="F9366" t="b">
        <v>0</v>
      </c>
      <c r="G9366" t="s">
        <v>53</v>
      </c>
      <c r="H9366">
        <v>9</v>
      </c>
      <c r="I9366">
        <v>13</v>
      </c>
      <c r="J9366" t="s">
        <v>153</v>
      </c>
      <c r="K9366" t="s">
        <v>40</v>
      </c>
      <c r="L9366" t="str">
        <f>_xlfn.XLOOKUP(Table1[[#This Row],[TeamFavoriteID]],Table2[team_id],Table2[team_name],_xlfn.XLOOKUP(Table1[[#This Row],[TeamFavoriteID]],Table2[team_id_pfr],Table2[team_name],"Even"))</f>
        <v>Los Angeles Rams</v>
      </c>
      <c r="M9366">
        <v>-3</v>
      </c>
      <c r="N9366">
        <f>IF(Table1[[#This Row],[TeamFavorite]]=Table1[[#This Row],[TeamHome]],Table1[[#This Row],[ScoreAway]]-Table1[[#This Row],[ScoreHome]],Table1[[#This Row],[ScoreHome]]-Table1[[#This Row],[ScoreAway]])</f>
        <v>-4</v>
      </c>
      <c r="O9366">
        <f>IF(Table1[[#This Row],[SpreadActual]]&lt;Table1[[#This Row],[SpreadFavorite]],1,0)</f>
        <v>1</v>
      </c>
      <c r="P9366">
        <v>39.5</v>
      </c>
      <c r="Q9366" t="s">
        <v>118</v>
      </c>
      <c r="R9366" t="b">
        <v>0</v>
      </c>
      <c r="S9366">
        <v>54</v>
      </c>
      <c r="T9366">
        <v>9</v>
      </c>
      <c r="U9366">
        <v>93</v>
      </c>
    </row>
    <row r="9367" spans="1:22" x14ac:dyDescent="0.2">
      <c r="A9367" s="1">
        <v>39404</v>
      </c>
      <c r="B9367">
        <v>2007</v>
      </c>
      <c r="C9367">
        <f>_xlfn.MAXIFS(Table1[ScheduleWeekWritten],Table1[ScheduleSeason],Table1[[#This Row],[ScheduleSeason]])</f>
        <v>17</v>
      </c>
      <c r="D9367">
        <v>11</v>
      </c>
      <c r="E9367" cm="1">
        <f t="array" ref="E9367">_xlfn.XLOOKUP(Table1[[#This Row],[ScheduleWeekWritten]],Table3[Game],100+Table3[Increase],Table1[[#This Row],[ScheduleWeekWritten]])</f>
        <v>11</v>
      </c>
      <c r="F9367" t="b">
        <v>0</v>
      </c>
      <c r="G9367" t="s">
        <v>128</v>
      </c>
      <c r="H9367">
        <v>30</v>
      </c>
      <c r="I9367">
        <v>23</v>
      </c>
      <c r="J9367" t="s">
        <v>46</v>
      </c>
      <c r="K9367" t="s">
        <v>132</v>
      </c>
      <c r="L9367" t="str">
        <f>_xlfn.XLOOKUP(Table1[[#This Row],[TeamFavoriteID]],Table2[team_id],Table2[team_name],_xlfn.XLOOKUP(Table1[[#This Row],[TeamFavoriteID]],Table2[team_id_pfr],Table2[team_name],"Even"))</f>
        <v>Seattle Seahawks</v>
      </c>
      <c r="M9367">
        <v>-5.5</v>
      </c>
      <c r="N9367">
        <f>IF(Table1[[#This Row],[TeamFavorite]]=Table1[[#This Row],[TeamHome]],Table1[[#This Row],[ScoreAway]]-Table1[[#This Row],[ScoreHome]],Table1[[#This Row],[ScoreHome]]-Table1[[#This Row],[ScoreAway]])</f>
        <v>-7</v>
      </c>
      <c r="O9367">
        <f>IF(Table1[[#This Row],[SpreadActual]]&lt;Table1[[#This Row],[SpreadFavorite]],1,0)</f>
        <v>1</v>
      </c>
      <c r="P9367">
        <v>37.5</v>
      </c>
      <c r="Q9367" t="s">
        <v>180</v>
      </c>
      <c r="R9367" t="b">
        <v>0</v>
      </c>
      <c r="S9367">
        <v>45</v>
      </c>
      <c r="T9367">
        <v>12</v>
      </c>
      <c r="U9367">
        <v>81</v>
      </c>
    </row>
    <row r="9368" spans="1:22" x14ac:dyDescent="0.2">
      <c r="A9368" s="1">
        <v>39405</v>
      </c>
      <c r="B9368">
        <v>2007</v>
      </c>
      <c r="C9368">
        <f>_xlfn.MAXIFS(Table1[ScheduleWeekWritten],Table1[ScheduleSeason],Table1[[#This Row],[ScheduleSeason]])</f>
        <v>17</v>
      </c>
      <c r="D9368">
        <v>11</v>
      </c>
      <c r="E9368" cm="1">
        <f t="array" ref="E9368">_xlfn.XLOOKUP(Table1[[#This Row],[ScheduleWeekWritten]],Table3[Game],100+Table3[Increase],Table1[[#This Row],[ScheduleWeekWritten]])</f>
        <v>11</v>
      </c>
      <c r="F9368" t="b">
        <v>0</v>
      </c>
      <c r="G9368" t="s">
        <v>24</v>
      </c>
      <c r="H9368">
        <v>34</v>
      </c>
      <c r="I9368">
        <v>20</v>
      </c>
      <c r="J9368" t="s">
        <v>171</v>
      </c>
      <c r="K9368" t="s">
        <v>89</v>
      </c>
      <c r="L9368" t="str">
        <f>_xlfn.XLOOKUP(Table1[[#This Row],[TeamFavoriteID]],Table2[team_id],Table2[team_name],_xlfn.XLOOKUP(Table1[[#This Row],[TeamFavoriteID]],Table2[team_id_pfr],Table2[team_name],"Even"))</f>
        <v>Even</v>
      </c>
      <c r="M9368">
        <v>0</v>
      </c>
      <c r="N9368">
        <f>IF(Table1[[#This Row],[TeamFavorite]]=Table1[[#This Row],[TeamHome]],Table1[[#This Row],[ScoreAway]]-Table1[[#This Row],[ScoreHome]],Table1[[#This Row],[ScoreHome]]-Table1[[#This Row],[ScoreAway]])</f>
        <v>14</v>
      </c>
      <c r="O9368">
        <f>IF(Table1[[#This Row],[SpreadActual]]&lt;Table1[[#This Row],[SpreadFavorite]],1,0)</f>
        <v>0</v>
      </c>
      <c r="P9368">
        <v>38.5</v>
      </c>
      <c r="Q9368" t="s">
        <v>174</v>
      </c>
      <c r="R9368" t="b">
        <v>0</v>
      </c>
      <c r="S9368">
        <v>61</v>
      </c>
      <c r="T9368">
        <v>15</v>
      </c>
      <c r="U9368">
        <v>19</v>
      </c>
    </row>
    <row r="9369" spans="1:22" x14ac:dyDescent="0.2">
      <c r="A9369" s="1">
        <v>39408</v>
      </c>
      <c r="B9369">
        <v>2007</v>
      </c>
      <c r="C9369">
        <f>_xlfn.MAXIFS(Table1[ScheduleWeekWritten],Table1[ScheduleSeason],Table1[[#This Row],[ScheduleSeason]])</f>
        <v>17</v>
      </c>
      <c r="D9369">
        <v>12</v>
      </c>
      <c r="E9369" cm="1">
        <f t="array" ref="E9369">_xlfn.XLOOKUP(Table1[[#This Row],[ScheduleWeekWritten]],Table3[Game],100+Table3[Increase],Table1[[#This Row],[ScheduleWeekWritten]])</f>
        <v>12</v>
      </c>
      <c r="F9369" t="b">
        <v>0</v>
      </c>
      <c r="G9369" t="s">
        <v>38</v>
      </c>
      <c r="H9369">
        <v>13</v>
      </c>
      <c r="I9369">
        <v>31</v>
      </c>
      <c r="J9369" t="s">
        <v>140</v>
      </c>
      <c r="K9369" t="s">
        <v>72</v>
      </c>
      <c r="L9369" t="str">
        <f>_xlfn.XLOOKUP(Table1[[#This Row],[TeamFavoriteID]],Table2[team_id],Table2[team_name],_xlfn.XLOOKUP(Table1[[#This Row],[TeamFavoriteID]],Table2[team_id_pfr],Table2[team_name],"Even"))</f>
        <v>Baltimore Colts</v>
      </c>
      <c r="M9369">
        <v>-14</v>
      </c>
      <c r="N9369">
        <f>IF(Table1[[#This Row],[TeamFavorite]]=Table1[[#This Row],[TeamHome]],Table1[[#This Row],[ScoreAway]]-Table1[[#This Row],[ScoreHome]],Table1[[#This Row],[ScoreHome]]-Table1[[#This Row],[ScoreAway]])</f>
        <v>-18</v>
      </c>
      <c r="O9369">
        <f>IF(Table1[[#This Row],[SpreadActual]]&lt;Table1[[#This Row],[SpreadFavorite]],1,0)</f>
        <v>1</v>
      </c>
      <c r="P9369">
        <v>42.5</v>
      </c>
      <c r="Q9369" t="s">
        <v>148</v>
      </c>
      <c r="R9369" t="b">
        <v>0</v>
      </c>
      <c r="S9369">
        <v>72</v>
      </c>
      <c r="T9369">
        <v>0</v>
      </c>
      <c r="V9369" t="s">
        <v>103</v>
      </c>
    </row>
    <row r="9370" spans="1:22" x14ac:dyDescent="0.2">
      <c r="A9370" s="1">
        <v>39408</v>
      </c>
      <c r="B9370">
        <v>2007</v>
      </c>
      <c r="C9370">
        <f>_xlfn.MAXIFS(Table1[ScheduleWeekWritten],Table1[ScheduleSeason],Table1[[#This Row],[ScheduleSeason]])</f>
        <v>17</v>
      </c>
      <c r="D9370">
        <v>12</v>
      </c>
      <c r="E9370" cm="1">
        <f t="array" ref="E9370">_xlfn.XLOOKUP(Table1[[#This Row],[ScheduleWeekWritten]],Table3[Game],100+Table3[Increase],Table1[[#This Row],[ScheduleWeekWritten]])</f>
        <v>12</v>
      </c>
      <c r="F9370" t="b">
        <v>0</v>
      </c>
      <c r="G9370" t="s">
        <v>67</v>
      </c>
      <c r="H9370">
        <v>34</v>
      </c>
      <c r="I9370">
        <v>3</v>
      </c>
      <c r="J9370" t="s">
        <v>31</v>
      </c>
      <c r="K9370" t="s">
        <v>68</v>
      </c>
      <c r="L9370" t="str">
        <f>_xlfn.XLOOKUP(Table1[[#This Row],[TeamFavoriteID]],Table2[team_id],Table2[team_name],_xlfn.XLOOKUP(Table1[[#This Row],[TeamFavoriteID]],Table2[team_id_pfr],Table2[team_name],"Even"))</f>
        <v>Dallas Cowboys</v>
      </c>
      <c r="M9370">
        <v>-14.5</v>
      </c>
      <c r="N9370">
        <f>IF(Table1[[#This Row],[TeamFavorite]]=Table1[[#This Row],[TeamHome]],Table1[[#This Row],[ScoreAway]]-Table1[[#This Row],[ScoreHome]],Table1[[#This Row],[ScoreHome]]-Table1[[#This Row],[ScoreAway]])</f>
        <v>-31</v>
      </c>
      <c r="O9370">
        <f>IF(Table1[[#This Row],[SpreadActual]]&lt;Table1[[#This Row],[SpreadFavorite]],1,0)</f>
        <v>1</v>
      </c>
      <c r="P9370">
        <v>47.5</v>
      </c>
      <c r="Q9370" t="s">
        <v>119</v>
      </c>
      <c r="R9370" t="b">
        <v>0</v>
      </c>
      <c r="S9370">
        <v>43</v>
      </c>
      <c r="T9370">
        <v>18</v>
      </c>
      <c r="U9370">
        <v>52</v>
      </c>
    </row>
    <row r="9371" spans="1:22" x14ac:dyDescent="0.2">
      <c r="A9371" s="1">
        <v>39408</v>
      </c>
      <c r="B9371">
        <v>2007</v>
      </c>
      <c r="C9371">
        <f>_xlfn.MAXIFS(Table1[ScheduleWeekWritten],Table1[ScheduleSeason],Table1[[#This Row],[ScheduleSeason]])</f>
        <v>17</v>
      </c>
      <c r="D9371">
        <v>12</v>
      </c>
      <c r="E9371" cm="1">
        <f t="array" ref="E9371">_xlfn.XLOOKUP(Table1[[#This Row],[ScheduleWeekWritten]],Table3[Game],100+Table3[Increase],Table1[[#This Row],[ScheduleWeekWritten]])</f>
        <v>12</v>
      </c>
      <c r="F9371" t="b">
        <v>0</v>
      </c>
      <c r="G9371" t="s">
        <v>45</v>
      </c>
      <c r="H9371">
        <v>26</v>
      </c>
      <c r="I9371">
        <v>37</v>
      </c>
      <c r="J9371" t="s">
        <v>33</v>
      </c>
      <c r="K9371" t="s">
        <v>35</v>
      </c>
      <c r="L9371" t="str">
        <f>_xlfn.XLOOKUP(Table1[[#This Row],[TeamFavoriteID]],Table2[team_id],Table2[team_name],_xlfn.XLOOKUP(Table1[[#This Row],[TeamFavoriteID]],Table2[team_id_pfr],Table2[team_name],"Even"))</f>
        <v>Green Bay Packers</v>
      </c>
      <c r="M9371">
        <v>-3</v>
      </c>
      <c r="N9371">
        <f>IF(Table1[[#This Row],[TeamFavorite]]=Table1[[#This Row],[TeamHome]],Table1[[#This Row],[ScoreAway]]-Table1[[#This Row],[ScoreHome]],Table1[[#This Row],[ScoreHome]]-Table1[[#This Row],[ScoreAway]])</f>
        <v>-11</v>
      </c>
      <c r="O9371">
        <f>IF(Table1[[#This Row],[SpreadActual]]&lt;Table1[[#This Row],[SpreadFavorite]],1,0)</f>
        <v>1</v>
      </c>
      <c r="P9371">
        <v>47</v>
      </c>
      <c r="Q9371" t="s">
        <v>181</v>
      </c>
      <c r="R9371" t="b">
        <v>0</v>
      </c>
      <c r="S9371">
        <v>72</v>
      </c>
      <c r="T9371">
        <v>0</v>
      </c>
      <c r="V9371" t="s">
        <v>103</v>
      </c>
    </row>
    <row r="9372" spans="1:22" x14ac:dyDescent="0.2">
      <c r="A9372" s="1">
        <v>39411</v>
      </c>
      <c r="B9372">
        <v>2007</v>
      </c>
      <c r="C9372">
        <f>_xlfn.MAXIFS(Table1[ScheduleWeekWritten],Table1[ScheduleSeason],Table1[[#This Row],[ScheduleSeason]])</f>
        <v>17</v>
      </c>
      <c r="D9372">
        <v>12</v>
      </c>
      <c r="E9372" cm="1">
        <f t="array" ref="E9372">_xlfn.XLOOKUP(Table1[[#This Row],[ScheduleWeekWritten]],Table3[Game],100+Table3[Increase],Table1[[#This Row],[ScheduleWeekWritten]])</f>
        <v>12</v>
      </c>
      <c r="F9372" t="b">
        <v>0</v>
      </c>
      <c r="G9372" t="s">
        <v>149</v>
      </c>
      <c r="H9372">
        <v>31</v>
      </c>
      <c r="I9372">
        <v>37</v>
      </c>
      <c r="J9372" t="s">
        <v>53</v>
      </c>
      <c r="K9372" t="s">
        <v>59</v>
      </c>
      <c r="L9372" t="str">
        <f>_xlfn.XLOOKUP(Table1[[#This Row],[TeamFavoriteID]],Table2[team_id],Table2[team_name],_xlfn.XLOOKUP(Table1[[#This Row],[TeamFavoriteID]],Table2[team_id_pfr],Table2[team_name],"Even"))</f>
        <v>Arizona Cardinals</v>
      </c>
      <c r="M9372">
        <v>-10.5</v>
      </c>
      <c r="N9372">
        <f>IF(Table1[[#This Row],[TeamFavorite]]=Table1[[#This Row],[TeamHome]],Table1[[#This Row],[ScoreAway]]-Table1[[#This Row],[ScoreHome]],Table1[[#This Row],[ScoreHome]]-Table1[[#This Row],[ScoreAway]])</f>
        <v>6</v>
      </c>
      <c r="O9372">
        <f>IF(Table1[[#This Row],[SpreadActual]]&lt;Table1[[#This Row],[SpreadFavorite]],1,0)</f>
        <v>0</v>
      </c>
      <c r="P9372">
        <v>38</v>
      </c>
      <c r="Q9372" t="s">
        <v>150</v>
      </c>
      <c r="R9372" t="b">
        <v>0</v>
      </c>
      <c r="S9372">
        <v>72</v>
      </c>
      <c r="T9372">
        <v>0</v>
      </c>
      <c r="V9372" t="s">
        <v>103</v>
      </c>
    </row>
    <row r="9373" spans="1:22" x14ac:dyDescent="0.2">
      <c r="A9373" s="1">
        <v>39411</v>
      </c>
      <c r="B9373">
        <v>2007</v>
      </c>
      <c r="C9373">
        <f>_xlfn.MAXIFS(Table1[ScheduleWeekWritten],Table1[ScheduleSeason],Table1[[#This Row],[ScheduleSeason]])</f>
        <v>17</v>
      </c>
      <c r="D9373">
        <v>12</v>
      </c>
      <c r="E9373" cm="1">
        <f t="array" ref="E9373">_xlfn.XLOOKUP(Table1[[#This Row],[ScheduleWeekWritten]],Table3[Game],100+Table3[Increase],Table1[[#This Row],[ScheduleWeekWritten]])</f>
        <v>12</v>
      </c>
      <c r="F9373" t="b">
        <v>0</v>
      </c>
      <c r="G9373" t="s">
        <v>152</v>
      </c>
      <c r="H9373">
        <v>6</v>
      </c>
      <c r="I9373">
        <v>31</v>
      </c>
      <c r="J9373" t="s">
        <v>95</v>
      </c>
      <c r="K9373" t="s">
        <v>98</v>
      </c>
      <c r="L9373" t="str">
        <f>_xlfn.XLOOKUP(Table1[[#This Row],[TeamFavoriteID]],Table2[team_id],Table2[team_name],_xlfn.XLOOKUP(Table1[[#This Row],[TeamFavoriteID]],Table2[team_id_pfr],Table2[team_name],"Even"))</f>
        <v>New Orleans Saints</v>
      </c>
      <c r="M9373">
        <v>-3</v>
      </c>
      <c r="N9373">
        <f>IF(Table1[[#This Row],[TeamFavorite]]=Table1[[#This Row],[TeamHome]],Table1[[#This Row],[ScoreAway]]-Table1[[#This Row],[ScoreHome]],Table1[[#This Row],[ScoreHome]]-Table1[[#This Row],[ScoreAway]])</f>
        <v>-25</v>
      </c>
      <c r="O9373">
        <f>IF(Table1[[#This Row],[SpreadActual]]&lt;Table1[[#This Row],[SpreadFavorite]],1,0)</f>
        <v>1</v>
      </c>
      <c r="P9373">
        <v>42</v>
      </c>
      <c r="Q9373" t="s">
        <v>160</v>
      </c>
      <c r="R9373" t="b">
        <v>0</v>
      </c>
      <c r="S9373">
        <v>44</v>
      </c>
      <c r="T9373">
        <v>6</v>
      </c>
      <c r="U9373">
        <v>46</v>
      </c>
    </row>
    <row r="9374" spans="1:22" x14ac:dyDescent="0.2">
      <c r="A9374" s="1">
        <v>39411</v>
      </c>
      <c r="B9374">
        <v>2007</v>
      </c>
      <c r="C9374">
        <f>_xlfn.MAXIFS(Table1[ScheduleWeekWritten],Table1[ScheduleSeason],Table1[[#This Row],[ScheduleSeason]])</f>
        <v>17</v>
      </c>
      <c r="D9374">
        <v>12</v>
      </c>
      <c r="E9374" cm="1">
        <f t="array" ref="E9374">_xlfn.XLOOKUP(Table1[[#This Row],[ScheduleWeekWritten]],Table3[Game],100+Table3[Increase],Table1[[#This Row],[ScheduleWeekWritten]])</f>
        <v>12</v>
      </c>
      <c r="F9374" t="b">
        <v>0</v>
      </c>
      <c r="G9374" t="s">
        <v>46</v>
      </c>
      <c r="H9374">
        <v>37</v>
      </c>
      <c r="I9374">
        <v>34</v>
      </c>
      <c r="J9374" t="s">
        <v>24</v>
      </c>
      <c r="K9374" t="s">
        <v>47</v>
      </c>
      <c r="L9374" t="str">
        <f>_xlfn.XLOOKUP(Table1[[#This Row],[TeamFavoriteID]],Table2[team_id],Table2[team_name],_xlfn.XLOOKUP(Table1[[#This Row],[TeamFavoriteID]],Table2[team_id_pfr],Table2[team_name],"Even"))</f>
        <v>Chicago Bears</v>
      </c>
      <c r="M9374">
        <v>-1</v>
      </c>
      <c r="N9374">
        <f>IF(Table1[[#This Row],[TeamFavorite]]=Table1[[#This Row],[TeamHome]],Table1[[#This Row],[ScoreAway]]-Table1[[#This Row],[ScoreHome]],Table1[[#This Row],[ScoreHome]]-Table1[[#This Row],[ScoreAway]])</f>
        <v>-3</v>
      </c>
      <c r="O9374">
        <f>IF(Table1[[#This Row],[SpreadActual]]&lt;Table1[[#This Row],[SpreadFavorite]],1,0)</f>
        <v>1</v>
      </c>
      <c r="P9374">
        <v>41.5</v>
      </c>
      <c r="Q9374" t="s">
        <v>114</v>
      </c>
      <c r="R9374" t="b">
        <v>0</v>
      </c>
      <c r="S9374">
        <v>32</v>
      </c>
      <c r="T9374">
        <v>11</v>
      </c>
      <c r="U9374">
        <v>75</v>
      </c>
    </row>
    <row r="9375" spans="1:22" x14ac:dyDescent="0.2">
      <c r="A9375" s="1">
        <v>39411</v>
      </c>
      <c r="B9375">
        <v>2007</v>
      </c>
      <c r="C9375">
        <f>_xlfn.MAXIFS(Table1[ScheduleWeekWritten],Table1[ScheduleSeason],Table1[[#This Row],[ScheduleSeason]])</f>
        <v>17</v>
      </c>
      <c r="D9375">
        <v>12</v>
      </c>
      <c r="E9375" cm="1">
        <f t="array" ref="E9375">_xlfn.XLOOKUP(Table1[[#This Row],[ScheduleWeekWritten]],Table3[Game],100+Table3[Increase],Table1[[#This Row],[ScheduleWeekWritten]])</f>
        <v>12</v>
      </c>
      <c r="F9375" t="b">
        <v>0</v>
      </c>
      <c r="G9375" t="s">
        <v>101</v>
      </c>
      <c r="H9375">
        <v>35</v>
      </c>
      <c r="I9375">
        <v>6</v>
      </c>
      <c r="J9375" t="s">
        <v>171</v>
      </c>
      <c r="K9375" t="s">
        <v>25</v>
      </c>
      <c r="L9375" t="str">
        <f>_xlfn.XLOOKUP(Table1[[#This Row],[TeamFavoriteID]],Table2[team_id],Table2[team_name],_xlfn.XLOOKUP(Table1[[#This Row],[TeamFavoriteID]],Table2[team_id_pfr],Table2[team_name],"Even"))</f>
        <v>Houston Oilers</v>
      </c>
      <c r="M9375">
        <v>-1</v>
      </c>
      <c r="N9375">
        <f>IF(Table1[[#This Row],[TeamFavorite]]=Table1[[#This Row],[TeamHome]],Table1[[#This Row],[ScoreAway]]-Table1[[#This Row],[ScoreHome]],Table1[[#This Row],[ScoreHome]]-Table1[[#This Row],[ScoreAway]])</f>
        <v>29</v>
      </c>
      <c r="O9375">
        <f>IF(Table1[[#This Row],[SpreadActual]]&lt;Table1[[#This Row],[SpreadFavorite]],1,0)</f>
        <v>0</v>
      </c>
      <c r="P9375">
        <v>47</v>
      </c>
      <c r="Q9375" t="s">
        <v>173</v>
      </c>
      <c r="R9375" t="b">
        <v>0</v>
      </c>
      <c r="S9375">
        <v>33</v>
      </c>
      <c r="T9375">
        <v>4</v>
      </c>
      <c r="U9375">
        <v>82</v>
      </c>
    </row>
    <row r="9376" spans="1:22" x14ac:dyDescent="0.2">
      <c r="A9376" s="1">
        <v>39411</v>
      </c>
      <c r="B9376">
        <v>2007</v>
      </c>
      <c r="C9376">
        <f>_xlfn.MAXIFS(Table1[ScheduleWeekWritten],Table1[ScheduleSeason],Table1[[#This Row],[ScheduleSeason]])</f>
        <v>17</v>
      </c>
      <c r="D9376">
        <v>12</v>
      </c>
      <c r="E9376" cm="1">
        <f t="array" ref="E9376">_xlfn.XLOOKUP(Table1[[#This Row],[ScheduleWeekWritten]],Table3[Game],100+Table3[Increase],Table1[[#This Row],[ScheduleWeekWritten]])</f>
        <v>12</v>
      </c>
      <c r="F9376" t="b">
        <v>0</v>
      </c>
      <c r="G9376" t="s">
        <v>62</v>
      </c>
      <c r="H9376">
        <v>27</v>
      </c>
      <c r="I9376">
        <v>17</v>
      </c>
      <c r="J9376" t="s">
        <v>177</v>
      </c>
      <c r="K9376" t="s">
        <v>63</v>
      </c>
      <c r="L9376" t="str">
        <f>_xlfn.XLOOKUP(Table1[[#This Row],[TeamFavoriteID]],Table2[team_id],Table2[team_name],_xlfn.XLOOKUP(Table1[[#This Row],[TeamFavoriteID]],Table2[team_id_pfr],Table2[team_name],"Even"))</f>
        <v>Cleveland Browns</v>
      </c>
      <c r="M9376">
        <v>-3</v>
      </c>
      <c r="N9376">
        <f>IF(Table1[[#This Row],[TeamFavorite]]=Table1[[#This Row],[TeamHome]],Table1[[#This Row],[ScoreAway]]-Table1[[#This Row],[ScoreHome]],Table1[[#This Row],[ScoreHome]]-Table1[[#This Row],[ScoreAway]])</f>
        <v>-10</v>
      </c>
      <c r="O9376">
        <f>IF(Table1[[#This Row],[SpreadActual]]&lt;Table1[[#This Row],[SpreadFavorite]],1,0)</f>
        <v>1</v>
      </c>
      <c r="P9376">
        <v>52</v>
      </c>
      <c r="Q9376" t="s">
        <v>170</v>
      </c>
      <c r="R9376" t="b">
        <v>0</v>
      </c>
      <c r="S9376">
        <v>32</v>
      </c>
      <c r="T9376">
        <v>8</v>
      </c>
      <c r="U9376">
        <v>64</v>
      </c>
    </row>
    <row r="9377" spans="1:22" x14ac:dyDescent="0.2">
      <c r="A9377" s="1">
        <v>39411</v>
      </c>
      <c r="B9377">
        <v>2007</v>
      </c>
      <c r="C9377">
        <f>_xlfn.MAXIFS(Table1[ScheduleWeekWritten],Table1[ScheduleSeason],Table1[[#This Row],[ScheduleSeason]])</f>
        <v>17</v>
      </c>
      <c r="D9377">
        <v>12</v>
      </c>
      <c r="E9377" cm="1">
        <f t="array" ref="E9377">_xlfn.XLOOKUP(Table1[[#This Row],[ScheduleWeekWritten]],Table3[Game],100+Table3[Increase],Table1[[#This Row],[ScheduleWeekWritten]])</f>
        <v>12</v>
      </c>
      <c r="F9377" t="b">
        <v>0</v>
      </c>
      <c r="G9377" t="s">
        <v>154</v>
      </c>
      <c r="H9377">
        <v>36</v>
      </c>
      <c r="I9377">
        <v>14</v>
      </c>
      <c r="J9377" t="s">
        <v>28</v>
      </c>
      <c r="K9377" t="s">
        <v>161</v>
      </c>
      <c r="L9377" t="str">
        <f>_xlfn.XLOOKUP(Table1[[#This Row],[TeamFavoriteID]],Table2[team_id],Table2[team_name],_xlfn.XLOOKUP(Table1[[#This Row],[TeamFavoriteID]],Table2[team_id_pfr],Table2[team_name],"Even"))</f>
        <v>Jacksonville Jaguars</v>
      </c>
      <c r="M9377">
        <v>-9</v>
      </c>
      <c r="N9377">
        <f>IF(Table1[[#This Row],[TeamFavorite]]=Table1[[#This Row],[TeamHome]],Table1[[#This Row],[ScoreAway]]-Table1[[#This Row],[ScoreHome]],Table1[[#This Row],[ScoreHome]]-Table1[[#This Row],[ScoreAway]])</f>
        <v>-22</v>
      </c>
      <c r="O9377">
        <f>IF(Table1[[#This Row],[SpreadActual]]&lt;Table1[[#This Row],[SpreadFavorite]],1,0)</f>
        <v>1</v>
      </c>
      <c r="P9377">
        <v>37</v>
      </c>
      <c r="Q9377" t="s">
        <v>155</v>
      </c>
      <c r="R9377" t="b">
        <v>0</v>
      </c>
      <c r="S9377">
        <v>60</v>
      </c>
      <c r="T9377">
        <v>12</v>
      </c>
      <c r="U9377">
        <v>89</v>
      </c>
    </row>
    <row r="9378" spans="1:22" x14ac:dyDescent="0.2">
      <c r="A9378" s="1">
        <v>39411</v>
      </c>
      <c r="B9378">
        <v>2007</v>
      </c>
      <c r="C9378">
        <f>_xlfn.MAXIFS(Table1[ScheduleWeekWritten],Table1[ScheduleSeason],Table1[[#This Row],[ScheduleSeason]])</f>
        <v>17</v>
      </c>
      <c r="D9378">
        <v>12</v>
      </c>
      <c r="E9378" cm="1">
        <f t="array" ref="E9378">_xlfn.XLOOKUP(Table1[[#This Row],[ScheduleWeekWritten]],Table3[Game],100+Table3[Increase],Table1[[#This Row],[ScheduleWeekWritten]])</f>
        <v>12</v>
      </c>
      <c r="F9378" t="b">
        <v>0</v>
      </c>
      <c r="G9378" t="s">
        <v>42</v>
      </c>
      <c r="H9378">
        <v>17</v>
      </c>
      <c r="I9378">
        <v>20</v>
      </c>
      <c r="J9378" t="s">
        <v>20</v>
      </c>
      <c r="K9378" t="s">
        <v>75</v>
      </c>
      <c r="L9378" t="str">
        <f>_xlfn.XLOOKUP(Table1[[#This Row],[TeamFavoriteID]],Table2[team_id],Table2[team_name],_xlfn.XLOOKUP(Table1[[#This Row],[TeamFavoriteID]],Table2[team_id_pfr],Table2[team_name],"Even"))</f>
        <v>Kansas City Chiefs</v>
      </c>
      <c r="M9378">
        <v>-4</v>
      </c>
      <c r="N9378">
        <f>IF(Table1[[#This Row],[TeamFavorite]]=Table1[[#This Row],[TeamHome]],Table1[[#This Row],[ScoreAway]]-Table1[[#This Row],[ScoreHome]],Table1[[#This Row],[ScoreHome]]-Table1[[#This Row],[ScoreAway]])</f>
        <v>3</v>
      </c>
      <c r="O9378">
        <f>IF(Table1[[#This Row],[SpreadActual]]&lt;Table1[[#This Row],[SpreadFavorite]],1,0)</f>
        <v>0</v>
      </c>
      <c r="P9378">
        <v>34.5</v>
      </c>
      <c r="Q9378" t="s">
        <v>117</v>
      </c>
      <c r="R9378" t="b">
        <v>0</v>
      </c>
      <c r="S9378">
        <v>30</v>
      </c>
      <c r="T9378">
        <v>8</v>
      </c>
      <c r="U9378">
        <v>79</v>
      </c>
    </row>
    <row r="9379" spans="1:22" x14ac:dyDescent="0.2">
      <c r="A9379" s="1">
        <v>39411</v>
      </c>
      <c r="B9379">
        <v>2007</v>
      </c>
      <c r="C9379">
        <f>_xlfn.MAXIFS(Table1[ScheduleWeekWritten],Table1[ScheduleSeason],Table1[[#This Row],[ScheduleSeason]])</f>
        <v>17</v>
      </c>
      <c r="D9379">
        <v>12</v>
      </c>
      <c r="E9379" cm="1">
        <f t="array" ref="E9379">_xlfn.XLOOKUP(Table1[[#This Row],[ScheduleWeekWritten]],Table3[Game],100+Table3[Increase],Table1[[#This Row],[ScheduleWeekWritten]])</f>
        <v>12</v>
      </c>
      <c r="F9379" t="b">
        <v>0</v>
      </c>
      <c r="G9379" t="s">
        <v>115</v>
      </c>
      <c r="H9379">
        <v>31</v>
      </c>
      <c r="I9379">
        <v>28</v>
      </c>
      <c r="J9379" t="s">
        <v>58</v>
      </c>
      <c r="K9379" t="s">
        <v>70</v>
      </c>
      <c r="L9379" t="str">
        <f>_xlfn.XLOOKUP(Table1[[#This Row],[TeamFavoriteID]],Table2[team_id],Table2[team_name],_xlfn.XLOOKUP(Table1[[#This Row],[TeamFavoriteID]],Table2[team_id_pfr],Table2[team_name],"Even"))</f>
        <v>Boston Patriots</v>
      </c>
      <c r="M9379">
        <v>-24.5</v>
      </c>
      <c r="N9379">
        <f>IF(Table1[[#This Row],[TeamFavorite]]=Table1[[#This Row],[TeamHome]],Table1[[#This Row],[ScoreAway]]-Table1[[#This Row],[ScoreHome]],Table1[[#This Row],[ScoreHome]]-Table1[[#This Row],[ScoreAway]])</f>
        <v>3</v>
      </c>
      <c r="O9379">
        <f>IF(Table1[[#This Row],[SpreadActual]]&lt;Table1[[#This Row],[SpreadFavorite]],1,0)</f>
        <v>0</v>
      </c>
      <c r="P9379">
        <v>51.5</v>
      </c>
      <c r="Q9379" t="s">
        <v>179</v>
      </c>
      <c r="R9379" t="b">
        <v>0</v>
      </c>
      <c r="S9379">
        <v>36</v>
      </c>
      <c r="T9379">
        <v>10</v>
      </c>
      <c r="U9379">
        <v>38</v>
      </c>
    </row>
    <row r="9380" spans="1:22" x14ac:dyDescent="0.2">
      <c r="A9380" s="1">
        <v>39411</v>
      </c>
      <c r="B9380">
        <v>2007</v>
      </c>
      <c r="C9380">
        <f>_xlfn.MAXIFS(Table1[ScheduleWeekWritten],Table1[ScheduleSeason],Table1[[#This Row],[ScheduleSeason]])</f>
        <v>17</v>
      </c>
      <c r="D9380">
        <v>12</v>
      </c>
      <c r="E9380" cm="1">
        <f t="array" ref="E9380">_xlfn.XLOOKUP(Table1[[#This Row],[ScheduleWeekWritten]],Table3[Game],100+Table3[Increase],Table1[[#This Row],[ScheduleWeekWritten]])</f>
        <v>12</v>
      </c>
      <c r="F9380" t="b">
        <v>0</v>
      </c>
      <c r="G9380" t="s">
        <v>50</v>
      </c>
      <c r="H9380">
        <v>17</v>
      </c>
      <c r="I9380">
        <v>41</v>
      </c>
      <c r="J9380" t="s">
        <v>54</v>
      </c>
      <c r="K9380" t="s">
        <v>90</v>
      </c>
      <c r="L9380" t="str">
        <f>_xlfn.XLOOKUP(Table1[[#This Row],[TeamFavoriteID]],Table2[team_id],Table2[team_name],_xlfn.XLOOKUP(Table1[[#This Row],[TeamFavoriteID]],Table2[team_id_pfr],Table2[team_name],"Even"))</f>
        <v>New York Giants</v>
      </c>
      <c r="M9380">
        <v>-7.5</v>
      </c>
      <c r="N9380">
        <f>IF(Table1[[#This Row],[TeamFavorite]]=Table1[[#This Row],[TeamHome]],Table1[[#This Row],[ScoreAway]]-Table1[[#This Row],[ScoreHome]],Table1[[#This Row],[ScoreHome]]-Table1[[#This Row],[ScoreAway]])</f>
        <v>24</v>
      </c>
      <c r="O9380">
        <f>IF(Table1[[#This Row],[SpreadActual]]&lt;Table1[[#This Row],[SpreadFavorite]],1,0)</f>
        <v>0</v>
      </c>
      <c r="P9380">
        <v>40</v>
      </c>
      <c r="Q9380" t="s">
        <v>126</v>
      </c>
      <c r="R9380" t="b">
        <v>0</v>
      </c>
      <c r="S9380">
        <v>41</v>
      </c>
      <c r="T9380">
        <v>10</v>
      </c>
      <c r="U9380">
        <v>39</v>
      </c>
    </row>
    <row r="9381" spans="1:22" x14ac:dyDescent="0.2">
      <c r="A9381" s="1">
        <v>39411</v>
      </c>
      <c r="B9381">
        <v>2007</v>
      </c>
      <c r="C9381">
        <f>_xlfn.MAXIFS(Table1[ScheduleWeekWritten],Table1[ScheduleSeason],Table1[[#This Row],[ScheduleSeason]])</f>
        <v>17</v>
      </c>
      <c r="D9381">
        <v>12</v>
      </c>
      <c r="E9381" cm="1">
        <f t="array" ref="E9381">_xlfn.XLOOKUP(Table1[[#This Row],[ScheduleWeekWritten]],Table3[Game],100+Table3[Increase],Table1[[#This Row],[ScheduleWeekWritten]])</f>
        <v>12</v>
      </c>
      <c r="F9381" t="b">
        <v>0</v>
      </c>
      <c r="G9381" t="s">
        <v>27</v>
      </c>
      <c r="H9381">
        <v>32</v>
      </c>
      <c r="I9381">
        <v>14</v>
      </c>
      <c r="J9381" t="s">
        <v>158</v>
      </c>
      <c r="K9381" t="s">
        <v>29</v>
      </c>
      <c r="L9381" t="str">
        <f>_xlfn.XLOOKUP(Table1[[#This Row],[TeamFavoriteID]],Table2[team_id],Table2[team_name],_xlfn.XLOOKUP(Table1[[#This Row],[TeamFavoriteID]],Table2[team_id_pfr],Table2[team_name],"Even"))</f>
        <v>Los Angeles Chargers</v>
      </c>
      <c r="M9381">
        <v>-9</v>
      </c>
      <c r="N9381">
        <f>IF(Table1[[#This Row],[TeamFavorite]]=Table1[[#This Row],[TeamHome]],Table1[[#This Row],[ScoreAway]]-Table1[[#This Row],[ScoreHome]],Table1[[#This Row],[ScoreHome]]-Table1[[#This Row],[ScoreAway]])</f>
        <v>18</v>
      </c>
      <c r="O9381">
        <f>IF(Table1[[#This Row],[SpreadActual]]&lt;Table1[[#This Row],[SpreadFavorite]],1,0)</f>
        <v>0</v>
      </c>
      <c r="P9381">
        <v>38.5</v>
      </c>
      <c r="Q9381" t="s">
        <v>94</v>
      </c>
      <c r="R9381" t="b">
        <v>0</v>
      </c>
      <c r="S9381">
        <v>57</v>
      </c>
      <c r="T9381">
        <v>4</v>
      </c>
      <c r="U9381">
        <v>42</v>
      </c>
    </row>
    <row r="9382" spans="1:22" x14ac:dyDescent="0.2">
      <c r="A9382" s="1">
        <v>39411</v>
      </c>
      <c r="B9382">
        <v>2007</v>
      </c>
      <c r="C9382">
        <f>_xlfn.MAXIFS(Table1[ScheduleWeekWritten],Table1[ScheduleSeason],Table1[[#This Row],[ScheduleSeason]])</f>
        <v>17</v>
      </c>
      <c r="D9382">
        <v>12</v>
      </c>
      <c r="E9382" cm="1">
        <f t="array" ref="E9382">_xlfn.XLOOKUP(Table1[[#This Row],[ScheduleWeekWritten]],Table3[Game],100+Table3[Increase],Table1[[#This Row],[ScheduleWeekWritten]])</f>
        <v>12</v>
      </c>
      <c r="F9382" t="b">
        <v>0</v>
      </c>
      <c r="G9382" t="s">
        <v>153</v>
      </c>
      <c r="H9382">
        <v>19</v>
      </c>
      <c r="I9382">
        <v>24</v>
      </c>
      <c r="J9382" t="s">
        <v>128</v>
      </c>
      <c r="K9382" t="s">
        <v>132</v>
      </c>
      <c r="L9382" t="str">
        <f>_xlfn.XLOOKUP(Table1[[#This Row],[TeamFavoriteID]],Table2[team_id],Table2[team_name],_xlfn.XLOOKUP(Table1[[#This Row],[TeamFavoriteID]],Table2[team_id_pfr],Table2[team_name],"Even"))</f>
        <v>Seattle Seahawks</v>
      </c>
      <c r="M9382">
        <v>-3</v>
      </c>
      <c r="N9382">
        <f>IF(Table1[[#This Row],[TeamFavorite]]=Table1[[#This Row],[TeamHome]],Table1[[#This Row],[ScoreAway]]-Table1[[#This Row],[ScoreHome]],Table1[[#This Row],[ScoreHome]]-Table1[[#This Row],[ScoreAway]])</f>
        <v>-5</v>
      </c>
      <c r="O9382">
        <f>IF(Table1[[#This Row],[SpreadActual]]&lt;Table1[[#This Row],[SpreadFavorite]],1,0)</f>
        <v>1</v>
      </c>
      <c r="P9382">
        <v>46</v>
      </c>
      <c r="Q9382" t="s">
        <v>157</v>
      </c>
      <c r="R9382" t="b">
        <v>0</v>
      </c>
      <c r="S9382">
        <v>72</v>
      </c>
      <c r="T9382">
        <v>0</v>
      </c>
      <c r="V9382" t="s">
        <v>103</v>
      </c>
    </row>
    <row r="9383" spans="1:22" x14ac:dyDescent="0.2">
      <c r="A9383" s="1">
        <v>39411</v>
      </c>
      <c r="B9383">
        <v>2007</v>
      </c>
      <c r="C9383">
        <f>_xlfn.MAXIFS(Table1[ScheduleWeekWritten],Table1[ScheduleSeason],Table1[[#This Row],[ScheduleSeason]])</f>
        <v>17</v>
      </c>
      <c r="D9383">
        <v>12</v>
      </c>
      <c r="E9383" cm="1">
        <f t="array" ref="E9383">_xlfn.XLOOKUP(Table1[[#This Row],[ScheduleWeekWritten]],Table3[Game],100+Table3[Increase],Table1[[#This Row],[ScheduleWeekWritten]])</f>
        <v>12</v>
      </c>
      <c r="F9383" t="b">
        <v>0</v>
      </c>
      <c r="G9383" t="s">
        <v>127</v>
      </c>
      <c r="H9383">
        <v>19</v>
      </c>
      <c r="I9383">
        <v>13</v>
      </c>
      <c r="J9383" t="s">
        <v>61</v>
      </c>
      <c r="K9383" t="s">
        <v>133</v>
      </c>
      <c r="L9383" t="str">
        <f>_xlfn.XLOOKUP(Table1[[#This Row],[TeamFavoriteID]],Table2[team_id],Table2[team_name],_xlfn.XLOOKUP(Table1[[#This Row],[TeamFavoriteID]],Table2[team_id_pfr],Table2[team_name],"Even"))</f>
        <v>Tampa Bay Buccaneers</v>
      </c>
      <c r="M9383">
        <v>-3</v>
      </c>
      <c r="N9383">
        <f>IF(Table1[[#This Row],[TeamFavorite]]=Table1[[#This Row],[TeamHome]],Table1[[#This Row],[ScoreAway]]-Table1[[#This Row],[ScoreHome]],Table1[[#This Row],[ScoreHome]]-Table1[[#This Row],[ScoreAway]])</f>
        <v>-6</v>
      </c>
      <c r="O9383">
        <f>IF(Table1[[#This Row],[SpreadActual]]&lt;Table1[[#This Row],[SpreadFavorite]],1,0)</f>
        <v>1</v>
      </c>
      <c r="P9383">
        <v>38.5</v>
      </c>
      <c r="Q9383" t="s">
        <v>168</v>
      </c>
      <c r="R9383" t="b">
        <v>0</v>
      </c>
      <c r="S9383">
        <v>74</v>
      </c>
      <c r="T9383">
        <v>6</v>
      </c>
      <c r="U9383">
        <v>72</v>
      </c>
    </row>
    <row r="9384" spans="1:22" x14ac:dyDescent="0.2">
      <c r="A9384" s="1">
        <v>39412</v>
      </c>
      <c r="B9384">
        <v>2007</v>
      </c>
      <c r="C9384">
        <f>_xlfn.MAXIFS(Table1[ScheduleWeekWritten],Table1[ScheduleSeason],Table1[[#This Row],[ScheduleSeason]])</f>
        <v>17</v>
      </c>
      <c r="D9384">
        <v>12</v>
      </c>
      <c r="E9384" cm="1">
        <f t="array" ref="E9384">_xlfn.XLOOKUP(Table1[[#This Row],[ScheduleWeekWritten]],Table3[Game],100+Table3[Increase],Table1[[#This Row],[ScheduleWeekWritten]])</f>
        <v>12</v>
      </c>
      <c r="F9384" t="b">
        <v>0</v>
      </c>
      <c r="G9384" t="s">
        <v>49</v>
      </c>
      <c r="H9384">
        <v>3</v>
      </c>
      <c r="I9384">
        <v>0</v>
      </c>
      <c r="J9384" t="s">
        <v>19</v>
      </c>
      <c r="K9384" t="s">
        <v>51</v>
      </c>
      <c r="L9384" t="str">
        <f>_xlfn.XLOOKUP(Table1[[#This Row],[TeamFavoriteID]],Table2[team_id],Table2[team_name],_xlfn.XLOOKUP(Table1[[#This Row],[TeamFavoriteID]],Table2[team_id_pfr],Table2[team_name],"Even"))</f>
        <v>Pittsburgh Steelers</v>
      </c>
      <c r="M9384">
        <v>-16</v>
      </c>
      <c r="N9384">
        <f>IF(Table1[[#This Row],[TeamFavorite]]=Table1[[#This Row],[TeamHome]],Table1[[#This Row],[ScoreAway]]-Table1[[#This Row],[ScoreHome]],Table1[[#This Row],[ScoreHome]]-Table1[[#This Row],[ScoreAway]])</f>
        <v>-3</v>
      </c>
      <c r="O9384">
        <f>IF(Table1[[#This Row],[SpreadActual]]&lt;Table1[[#This Row],[SpreadFavorite]],1,0)</f>
        <v>0</v>
      </c>
      <c r="P9384">
        <v>38.5</v>
      </c>
      <c r="Q9384" t="s">
        <v>175</v>
      </c>
      <c r="R9384" t="b">
        <v>0</v>
      </c>
      <c r="S9384">
        <v>46</v>
      </c>
      <c r="T9384">
        <v>7</v>
      </c>
      <c r="U9384">
        <v>88</v>
      </c>
      <c r="V9384" t="s">
        <v>2</v>
      </c>
    </row>
    <row r="9385" spans="1:22" x14ac:dyDescent="0.2">
      <c r="A9385" s="1">
        <v>39415</v>
      </c>
      <c r="B9385">
        <v>2007</v>
      </c>
      <c r="C9385">
        <f>_xlfn.MAXIFS(Table1[ScheduleWeekWritten],Table1[ScheduleSeason],Table1[[#This Row],[ScheduleSeason]])</f>
        <v>17</v>
      </c>
      <c r="D9385">
        <v>13</v>
      </c>
      <c r="E9385" cm="1">
        <f t="array" ref="E9385">_xlfn.XLOOKUP(Table1[[#This Row],[ScheduleWeekWritten]],Table3[Game],100+Table3[Increase],Table1[[#This Row],[ScheduleWeekWritten]])</f>
        <v>13</v>
      </c>
      <c r="F9385" t="b">
        <v>0</v>
      </c>
      <c r="G9385" t="s">
        <v>67</v>
      </c>
      <c r="H9385">
        <v>37</v>
      </c>
      <c r="I9385">
        <v>27</v>
      </c>
      <c r="J9385" t="s">
        <v>33</v>
      </c>
      <c r="K9385" t="s">
        <v>68</v>
      </c>
      <c r="L9385" t="str">
        <f>_xlfn.XLOOKUP(Table1[[#This Row],[TeamFavoriteID]],Table2[team_id],Table2[team_name],_xlfn.XLOOKUP(Table1[[#This Row],[TeamFavoriteID]],Table2[team_id_pfr],Table2[team_name],"Even"))</f>
        <v>Dallas Cowboys</v>
      </c>
      <c r="M9385">
        <v>-6.5</v>
      </c>
      <c r="N9385">
        <f>IF(Table1[[#This Row],[TeamFavorite]]=Table1[[#This Row],[TeamHome]],Table1[[#This Row],[ScoreAway]]-Table1[[#This Row],[ScoreHome]],Table1[[#This Row],[ScoreHome]]-Table1[[#This Row],[ScoreAway]])</f>
        <v>-10</v>
      </c>
      <c r="O9385">
        <f>IF(Table1[[#This Row],[SpreadActual]]&lt;Table1[[#This Row],[SpreadFavorite]],1,0)</f>
        <v>1</v>
      </c>
      <c r="P9385">
        <v>52.5</v>
      </c>
      <c r="Q9385" t="s">
        <v>119</v>
      </c>
      <c r="R9385" t="b">
        <v>0</v>
      </c>
      <c r="S9385">
        <v>53</v>
      </c>
      <c r="T9385">
        <v>12</v>
      </c>
      <c r="U9385">
        <v>45</v>
      </c>
    </row>
    <row r="9386" spans="1:22" x14ac:dyDescent="0.2">
      <c r="A9386" s="1">
        <v>39418</v>
      </c>
      <c r="B9386">
        <v>2007</v>
      </c>
      <c r="C9386">
        <f>_xlfn.MAXIFS(Table1[ScheduleWeekWritten],Table1[ScheduleSeason],Table1[[#This Row],[ScheduleSeason]])</f>
        <v>17</v>
      </c>
      <c r="D9386">
        <v>13</v>
      </c>
      <c r="E9386" cm="1">
        <f t="array" ref="E9386">_xlfn.XLOOKUP(Table1[[#This Row],[ScheduleWeekWritten]],Table3[Game],100+Table3[Increase],Table1[[#This Row],[ScheduleWeekWritten]])</f>
        <v>13</v>
      </c>
      <c r="F9386" t="b">
        <v>0</v>
      </c>
      <c r="G9386" t="s">
        <v>149</v>
      </c>
      <c r="H9386">
        <v>27</v>
      </c>
      <c r="I9386">
        <v>21</v>
      </c>
      <c r="J9386" t="s">
        <v>62</v>
      </c>
      <c r="K9386" t="s">
        <v>89</v>
      </c>
      <c r="L9386" t="str">
        <f>_xlfn.XLOOKUP(Table1[[#This Row],[TeamFavoriteID]],Table2[team_id],Table2[team_name],_xlfn.XLOOKUP(Table1[[#This Row],[TeamFavoriteID]],Table2[team_id_pfr],Table2[team_name],"Even"))</f>
        <v>Even</v>
      </c>
      <c r="M9386">
        <v>0</v>
      </c>
      <c r="N9386">
        <f>IF(Table1[[#This Row],[TeamFavorite]]=Table1[[#This Row],[TeamHome]],Table1[[#This Row],[ScoreAway]]-Table1[[#This Row],[ScoreHome]],Table1[[#This Row],[ScoreHome]]-Table1[[#This Row],[ScoreAway]])</f>
        <v>6</v>
      </c>
      <c r="O9386">
        <f>IF(Table1[[#This Row],[SpreadActual]]&lt;Table1[[#This Row],[SpreadFavorite]],1,0)</f>
        <v>0</v>
      </c>
      <c r="P9386">
        <v>52</v>
      </c>
      <c r="Q9386" t="s">
        <v>150</v>
      </c>
      <c r="R9386" t="b">
        <v>0</v>
      </c>
      <c r="S9386">
        <v>72</v>
      </c>
      <c r="T9386">
        <v>0</v>
      </c>
      <c r="V9386" t="s">
        <v>103</v>
      </c>
    </row>
    <row r="9387" spans="1:22" x14ac:dyDescent="0.2">
      <c r="A9387" s="1">
        <v>39418</v>
      </c>
      <c r="B9387">
        <v>2007</v>
      </c>
      <c r="C9387">
        <f>_xlfn.MAXIFS(Table1[ScheduleWeekWritten],Table1[ScheduleSeason],Table1[[#This Row],[ScheduleSeason]])</f>
        <v>17</v>
      </c>
      <c r="D9387">
        <v>13</v>
      </c>
      <c r="E9387" cm="1">
        <f t="array" ref="E9387">_xlfn.XLOOKUP(Table1[[#This Row],[ScheduleWeekWritten]],Table3[Game],100+Table3[Increase],Table1[[#This Row],[ScheduleWeekWritten]])</f>
        <v>13</v>
      </c>
      <c r="F9387" t="b">
        <v>0</v>
      </c>
      <c r="G9387" t="s">
        <v>152</v>
      </c>
      <c r="H9387">
        <v>31</v>
      </c>
      <c r="I9387">
        <v>14</v>
      </c>
      <c r="J9387" t="s">
        <v>53</v>
      </c>
      <c r="K9387" t="s">
        <v>162</v>
      </c>
      <c r="L9387" t="str">
        <f>_xlfn.XLOOKUP(Table1[[#This Row],[TeamFavoriteID]],Table2[team_id],Table2[team_name],_xlfn.XLOOKUP(Table1[[#This Row],[TeamFavoriteID]],Table2[team_id_pfr],Table2[team_name],"Even"))</f>
        <v>Carolina Panthers</v>
      </c>
      <c r="M9387">
        <v>-3</v>
      </c>
      <c r="N9387">
        <f>IF(Table1[[#This Row],[TeamFavorite]]=Table1[[#This Row],[TeamHome]],Table1[[#This Row],[ScoreAway]]-Table1[[#This Row],[ScoreHome]],Table1[[#This Row],[ScoreHome]]-Table1[[#This Row],[ScoreAway]])</f>
        <v>-17</v>
      </c>
      <c r="O9387">
        <f>IF(Table1[[#This Row],[SpreadActual]]&lt;Table1[[#This Row],[SpreadFavorite]],1,0)</f>
        <v>1</v>
      </c>
      <c r="P9387">
        <v>35</v>
      </c>
      <c r="Q9387" t="s">
        <v>160</v>
      </c>
      <c r="R9387" t="b">
        <v>0</v>
      </c>
      <c r="S9387">
        <v>48</v>
      </c>
      <c r="T9387">
        <v>7</v>
      </c>
      <c r="U9387">
        <v>43</v>
      </c>
    </row>
    <row r="9388" spans="1:22" x14ac:dyDescent="0.2">
      <c r="A9388" s="1">
        <v>39418</v>
      </c>
      <c r="B9388">
        <v>2007</v>
      </c>
      <c r="C9388">
        <f>_xlfn.MAXIFS(Table1[ScheduleWeekWritten],Table1[ScheduleSeason],Table1[[#This Row],[ScheduleSeason]])</f>
        <v>17</v>
      </c>
      <c r="D9388">
        <v>13</v>
      </c>
      <c r="E9388" cm="1">
        <f t="array" ref="E9388">_xlfn.XLOOKUP(Table1[[#This Row],[ScheduleWeekWritten]],Table3[Game],100+Table3[Increase],Table1[[#This Row],[ScheduleWeekWritten]])</f>
        <v>13</v>
      </c>
      <c r="F9388" t="b">
        <v>0</v>
      </c>
      <c r="G9388" t="s">
        <v>46</v>
      </c>
      <c r="H9388">
        <v>16</v>
      </c>
      <c r="I9388">
        <v>21</v>
      </c>
      <c r="J9388" t="s">
        <v>50</v>
      </c>
      <c r="K9388" t="s">
        <v>90</v>
      </c>
      <c r="L9388" t="str">
        <f>_xlfn.XLOOKUP(Table1[[#This Row],[TeamFavoriteID]],Table2[team_id],Table2[team_name],_xlfn.XLOOKUP(Table1[[#This Row],[TeamFavoriteID]],Table2[team_id_pfr],Table2[team_name],"Even"))</f>
        <v>New York Giants</v>
      </c>
      <c r="M9388">
        <v>-1</v>
      </c>
      <c r="N9388">
        <f>IF(Table1[[#This Row],[TeamFavorite]]=Table1[[#This Row],[TeamHome]],Table1[[#This Row],[ScoreAway]]-Table1[[#This Row],[ScoreHome]],Table1[[#This Row],[ScoreHome]]-Table1[[#This Row],[ScoreAway]])</f>
        <v>-5</v>
      </c>
      <c r="O9388">
        <f>IF(Table1[[#This Row],[SpreadActual]]&lt;Table1[[#This Row],[SpreadFavorite]],1,0)</f>
        <v>1</v>
      </c>
      <c r="P9388">
        <v>39</v>
      </c>
      <c r="Q9388" t="s">
        <v>114</v>
      </c>
      <c r="R9388" t="b">
        <v>0</v>
      </c>
      <c r="S9388">
        <v>37</v>
      </c>
      <c r="T9388">
        <v>16</v>
      </c>
      <c r="U9388">
        <v>86</v>
      </c>
    </row>
    <row r="9389" spans="1:22" x14ac:dyDescent="0.2">
      <c r="A9389" s="1">
        <v>39418</v>
      </c>
      <c r="B9389">
        <v>2007</v>
      </c>
      <c r="C9389">
        <f>_xlfn.MAXIFS(Table1[ScheduleWeekWritten],Table1[ScheduleSeason],Table1[[#This Row],[ScheduleSeason]])</f>
        <v>17</v>
      </c>
      <c r="D9389">
        <v>13</v>
      </c>
      <c r="E9389" cm="1">
        <f t="array" ref="E9389">_xlfn.XLOOKUP(Table1[[#This Row],[ScheduleWeekWritten]],Table3[Game],100+Table3[Increase],Table1[[#This Row],[ScheduleWeekWritten]])</f>
        <v>13</v>
      </c>
      <c r="F9389" t="b">
        <v>0</v>
      </c>
      <c r="G9389" t="s">
        <v>140</v>
      </c>
      <c r="H9389">
        <v>28</v>
      </c>
      <c r="I9389">
        <v>25</v>
      </c>
      <c r="J9389" t="s">
        <v>154</v>
      </c>
      <c r="K9389" t="s">
        <v>72</v>
      </c>
      <c r="L9389" t="str">
        <f>_xlfn.XLOOKUP(Table1[[#This Row],[TeamFavoriteID]],Table2[team_id],Table2[team_name],_xlfn.XLOOKUP(Table1[[#This Row],[TeamFavoriteID]],Table2[team_id_pfr],Table2[team_name],"Even"))</f>
        <v>Baltimore Colts</v>
      </c>
      <c r="M9389">
        <v>-7</v>
      </c>
      <c r="N9389">
        <f>IF(Table1[[#This Row],[TeamFavorite]]=Table1[[#This Row],[TeamHome]],Table1[[#This Row],[ScoreAway]]-Table1[[#This Row],[ScoreHome]],Table1[[#This Row],[ScoreHome]]-Table1[[#This Row],[ScoreAway]])</f>
        <v>3</v>
      </c>
      <c r="O9389">
        <f>IF(Table1[[#This Row],[SpreadActual]]&lt;Table1[[#This Row],[SpreadFavorite]],1,0)</f>
        <v>0</v>
      </c>
      <c r="P9389">
        <v>45</v>
      </c>
      <c r="Q9389" t="s">
        <v>141</v>
      </c>
      <c r="R9389" t="b">
        <v>0</v>
      </c>
      <c r="S9389">
        <v>72</v>
      </c>
      <c r="T9389">
        <v>0</v>
      </c>
      <c r="V9389" t="s">
        <v>103</v>
      </c>
    </row>
    <row r="9390" spans="1:22" x14ac:dyDescent="0.2">
      <c r="A9390" s="1">
        <v>39418</v>
      </c>
      <c r="B9390">
        <v>2007</v>
      </c>
      <c r="C9390">
        <f>_xlfn.MAXIFS(Table1[ScheduleWeekWritten],Table1[ScheduleSeason],Table1[[#This Row],[ScheduleSeason]])</f>
        <v>17</v>
      </c>
      <c r="D9390">
        <v>13</v>
      </c>
      <c r="E9390" cm="1">
        <f t="array" ref="E9390">_xlfn.XLOOKUP(Table1[[#This Row],[ScheduleWeekWritten]],Table3[Game],100+Table3[Increase],Table1[[#This Row],[ScheduleWeekWritten]])</f>
        <v>13</v>
      </c>
      <c r="F9390" t="b">
        <v>0</v>
      </c>
      <c r="G9390" t="s">
        <v>42</v>
      </c>
      <c r="H9390">
        <v>10</v>
      </c>
      <c r="I9390">
        <v>24</v>
      </c>
      <c r="J9390" t="s">
        <v>27</v>
      </c>
      <c r="K9390" t="s">
        <v>29</v>
      </c>
      <c r="L9390" t="str">
        <f>_xlfn.XLOOKUP(Table1[[#This Row],[TeamFavoriteID]],Table2[team_id],Table2[team_name],_xlfn.XLOOKUP(Table1[[#This Row],[TeamFavoriteID]],Table2[team_id_pfr],Table2[team_name],"Even"))</f>
        <v>Los Angeles Chargers</v>
      </c>
      <c r="M9390">
        <v>-6</v>
      </c>
      <c r="N9390">
        <f>IF(Table1[[#This Row],[TeamFavorite]]=Table1[[#This Row],[TeamHome]],Table1[[#This Row],[ScoreAway]]-Table1[[#This Row],[ScoreHome]],Table1[[#This Row],[ScoreHome]]-Table1[[#This Row],[ScoreAway]])</f>
        <v>-14</v>
      </c>
      <c r="O9390">
        <f>IF(Table1[[#This Row],[SpreadActual]]&lt;Table1[[#This Row],[SpreadFavorite]],1,0)</f>
        <v>1</v>
      </c>
      <c r="P9390">
        <v>37.5</v>
      </c>
      <c r="Q9390" t="s">
        <v>117</v>
      </c>
      <c r="R9390" t="b">
        <v>0</v>
      </c>
      <c r="S9390">
        <v>45</v>
      </c>
      <c r="T9390">
        <v>22</v>
      </c>
      <c r="U9390">
        <v>77</v>
      </c>
    </row>
    <row r="9391" spans="1:22" x14ac:dyDescent="0.2">
      <c r="A9391" s="1">
        <v>39418</v>
      </c>
      <c r="B9391">
        <v>2007</v>
      </c>
      <c r="C9391">
        <f>_xlfn.MAXIFS(Table1[ScheduleWeekWritten],Table1[ScheduleSeason],Table1[[#This Row],[ScheduleSeason]])</f>
        <v>17</v>
      </c>
      <c r="D9391">
        <v>13</v>
      </c>
      <c r="E9391" cm="1">
        <f t="array" ref="E9391">_xlfn.XLOOKUP(Table1[[#This Row],[ScheduleWeekWritten]],Table3[Game],100+Table3[Increase],Table1[[#This Row],[ScheduleWeekWritten]])</f>
        <v>13</v>
      </c>
      <c r="F9391" t="b">
        <v>0</v>
      </c>
      <c r="G9391" t="s">
        <v>19</v>
      </c>
      <c r="H9391">
        <v>13</v>
      </c>
      <c r="I9391">
        <v>40</v>
      </c>
      <c r="J9391" t="s">
        <v>31</v>
      </c>
      <c r="K9391" t="s">
        <v>91</v>
      </c>
      <c r="L9391" t="str">
        <f>_xlfn.XLOOKUP(Table1[[#This Row],[TeamFavoriteID]],Table2[team_id],Table2[team_name],_xlfn.XLOOKUP(Table1[[#This Row],[TeamFavoriteID]],Table2[team_id_pfr],Table2[team_name],"Even"))</f>
        <v>Miami Dolphins</v>
      </c>
      <c r="M9391">
        <v>-1</v>
      </c>
      <c r="N9391">
        <f>IF(Table1[[#This Row],[TeamFavorite]]=Table1[[#This Row],[TeamHome]],Table1[[#This Row],[ScoreAway]]-Table1[[#This Row],[ScoreHome]],Table1[[#This Row],[ScoreHome]]-Table1[[#This Row],[ScoreAway]])</f>
        <v>27</v>
      </c>
      <c r="O9391">
        <f>IF(Table1[[#This Row],[SpreadActual]]&lt;Table1[[#This Row],[SpreadFavorite]],1,0)</f>
        <v>0</v>
      </c>
      <c r="P9391">
        <v>37.5</v>
      </c>
      <c r="Q9391" t="s">
        <v>143</v>
      </c>
      <c r="R9391" t="b">
        <v>0</v>
      </c>
      <c r="S9391">
        <v>77</v>
      </c>
      <c r="T9391">
        <v>8</v>
      </c>
      <c r="U9391">
        <v>68</v>
      </c>
    </row>
    <row r="9392" spans="1:22" x14ac:dyDescent="0.2">
      <c r="A9392" s="1">
        <v>39418</v>
      </c>
      <c r="B9392">
        <v>2007</v>
      </c>
      <c r="C9392">
        <f>_xlfn.MAXIFS(Table1[ScheduleWeekWritten],Table1[ScheduleSeason],Table1[[#This Row],[ScheduleSeason]])</f>
        <v>17</v>
      </c>
      <c r="D9392">
        <v>13</v>
      </c>
      <c r="E9392" cm="1">
        <f t="array" ref="E9392">_xlfn.XLOOKUP(Table1[[#This Row],[ScheduleWeekWritten]],Table3[Game],100+Table3[Increase],Table1[[#This Row],[ScheduleWeekWritten]])</f>
        <v>13</v>
      </c>
      <c r="F9392" t="b">
        <v>0</v>
      </c>
      <c r="G9392" t="s">
        <v>54</v>
      </c>
      <c r="H9392">
        <v>42</v>
      </c>
      <c r="I9392">
        <v>10</v>
      </c>
      <c r="J9392" t="s">
        <v>45</v>
      </c>
      <c r="K9392" t="s">
        <v>55</v>
      </c>
      <c r="L9392" t="str">
        <f>_xlfn.XLOOKUP(Table1[[#This Row],[TeamFavoriteID]],Table2[team_id],Table2[team_name],_xlfn.XLOOKUP(Table1[[#This Row],[TeamFavoriteID]],Table2[team_id_pfr],Table2[team_name],"Even"))</f>
        <v>Minnesota Vikings</v>
      </c>
      <c r="M9392">
        <v>-4.5</v>
      </c>
      <c r="N9392">
        <f>IF(Table1[[#This Row],[TeamFavorite]]=Table1[[#This Row],[TeamHome]],Table1[[#This Row],[ScoreAway]]-Table1[[#This Row],[ScoreHome]],Table1[[#This Row],[ScoreHome]]-Table1[[#This Row],[ScoreAway]])</f>
        <v>-32</v>
      </c>
      <c r="O9392">
        <f>IF(Table1[[#This Row],[SpreadActual]]&lt;Table1[[#This Row],[SpreadFavorite]],1,0)</f>
        <v>1</v>
      </c>
      <c r="P9392">
        <v>44.5</v>
      </c>
      <c r="Q9392" t="s">
        <v>137</v>
      </c>
      <c r="R9392" t="b">
        <v>0</v>
      </c>
      <c r="S9392">
        <v>72</v>
      </c>
      <c r="T9392">
        <v>0</v>
      </c>
      <c r="V9392" t="s">
        <v>103</v>
      </c>
    </row>
    <row r="9393" spans="1:22" x14ac:dyDescent="0.2">
      <c r="A9393" s="1">
        <v>39418</v>
      </c>
      <c r="B9393">
        <v>2007</v>
      </c>
      <c r="C9393">
        <f>_xlfn.MAXIFS(Table1[ScheduleWeekWritten],Table1[ScheduleSeason],Table1[[#This Row],[ScheduleSeason]])</f>
        <v>17</v>
      </c>
      <c r="D9393">
        <v>13</v>
      </c>
      <c r="E9393" cm="1">
        <f t="array" ref="E9393">_xlfn.XLOOKUP(Table1[[#This Row],[ScheduleWeekWritten]],Table3[Game],100+Table3[Increase],Table1[[#This Row],[ScheduleWeekWritten]])</f>
        <v>13</v>
      </c>
      <c r="F9393" t="b">
        <v>0</v>
      </c>
      <c r="G9393" t="s">
        <v>95</v>
      </c>
      <c r="H9393">
        <v>23</v>
      </c>
      <c r="I9393">
        <v>27</v>
      </c>
      <c r="J9393" t="s">
        <v>127</v>
      </c>
      <c r="K9393" t="s">
        <v>98</v>
      </c>
      <c r="L9393" t="str">
        <f>_xlfn.XLOOKUP(Table1[[#This Row],[TeamFavoriteID]],Table2[team_id],Table2[team_name],_xlfn.XLOOKUP(Table1[[#This Row],[TeamFavoriteID]],Table2[team_id_pfr],Table2[team_name],"Even"))</f>
        <v>New Orleans Saints</v>
      </c>
      <c r="M9393">
        <v>-3</v>
      </c>
      <c r="N9393">
        <f>IF(Table1[[#This Row],[TeamFavorite]]=Table1[[#This Row],[TeamHome]],Table1[[#This Row],[ScoreAway]]-Table1[[#This Row],[ScoreHome]],Table1[[#This Row],[ScoreHome]]-Table1[[#This Row],[ScoreAway]])</f>
        <v>4</v>
      </c>
      <c r="O9393">
        <f>IF(Table1[[#This Row],[SpreadActual]]&lt;Table1[[#This Row],[SpreadFavorite]],1,0)</f>
        <v>0</v>
      </c>
      <c r="P9393">
        <v>42</v>
      </c>
      <c r="Q9393" t="s">
        <v>124</v>
      </c>
      <c r="R9393" t="b">
        <v>0</v>
      </c>
      <c r="S9393">
        <v>72</v>
      </c>
      <c r="T9393">
        <v>0</v>
      </c>
      <c r="V9393" t="s">
        <v>103</v>
      </c>
    </row>
    <row r="9394" spans="1:22" x14ac:dyDescent="0.2">
      <c r="A9394" s="1">
        <v>39418</v>
      </c>
      <c r="B9394">
        <v>2007</v>
      </c>
      <c r="C9394">
        <f>_xlfn.MAXIFS(Table1[ScheduleWeekWritten],Table1[ScheduleSeason],Table1[[#This Row],[ScheduleSeason]])</f>
        <v>17</v>
      </c>
      <c r="D9394">
        <v>13</v>
      </c>
      <c r="E9394" cm="1">
        <f t="array" ref="E9394">_xlfn.XLOOKUP(Table1[[#This Row],[ScheduleWeekWritten]],Table3[Game],100+Table3[Increase],Table1[[#This Row],[ScheduleWeekWritten]])</f>
        <v>13</v>
      </c>
      <c r="F9394" t="b">
        <v>0</v>
      </c>
      <c r="G9394" t="s">
        <v>20</v>
      </c>
      <c r="H9394">
        <v>34</v>
      </c>
      <c r="I9394">
        <v>20</v>
      </c>
      <c r="J9394" t="s">
        <v>24</v>
      </c>
      <c r="K9394" t="s">
        <v>88</v>
      </c>
      <c r="L9394" t="str">
        <f>_xlfn.XLOOKUP(Table1[[#This Row],[TeamFavoriteID]],Table2[team_id],Table2[team_name],_xlfn.XLOOKUP(Table1[[#This Row],[TeamFavoriteID]],Table2[team_id_pfr],Table2[team_name],"Even"))</f>
        <v>Denver Broncos</v>
      </c>
      <c r="M9394">
        <v>-3</v>
      </c>
      <c r="N9394">
        <f>IF(Table1[[#This Row],[TeamFavorite]]=Table1[[#This Row],[TeamHome]],Table1[[#This Row],[ScoreAway]]-Table1[[#This Row],[ScoreHome]],Table1[[#This Row],[ScoreHome]]-Table1[[#This Row],[ScoreAway]])</f>
        <v>14</v>
      </c>
      <c r="O9394">
        <f>IF(Table1[[#This Row],[SpreadActual]]&lt;Table1[[#This Row],[SpreadFavorite]],1,0)</f>
        <v>0</v>
      </c>
      <c r="P9394">
        <v>41.5</v>
      </c>
      <c r="Q9394" t="s">
        <v>76</v>
      </c>
      <c r="R9394" t="b">
        <v>0</v>
      </c>
      <c r="S9394">
        <v>50</v>
      </c>
      <c r="T9394">
        <v>14</v>
      </c>
      <c r="U9394">
        <v>65</v>
      </c>
    </row>
    <row r="9395" spans="1:22" x14ac:dyDescent="0.2">
      <c r="A9395" s="1">
        <v>39418</v>
      </c>
      <c r="B9395">
        <v>2007</v>
      </c>
      <c r="C9395">
        <f>_xlfn.MAXIFS(Table1[ScheduleWeekWritten],Table1[ScheduleSeason],Table1[[#This Row],[ScheduleSeason]])</f>
        <v>17</v>
      </c>
      <c r="D9395">
        <v>13</v>
      </c>
      <c r="E9395" cm="1">
        <f t="array" ref="E9395">_xlfn.XLOOKUP(Table1[[#This Row],[ScheduleWeekWritten]],Table3[Game],100+Table3[Increase],Table1[[#This Row],[ScheduleWeekWritten]])</f>
        <v>13</v>
      </c>
      <c r="F9395" t="b">
        <v>0</v>
      </c>
      <c r="G9395" t="s">
        <v>58</v>
      </c>
      <c r="H9395">
        <v>24</v>
      </c>
      <c r="I9395">
        <v>28</v>
      </c>
      <c r="J9395" t="s">
        <v>128</v>
      </c>
      <c r="K9395" t="s">
        <v>77</v>
      </c>
      <c r="L9395" t="str">
        <f>_xlfn.XLOOKUP(Table1[[#This Row],[TeamFavoriteID]],Table2[team_id],Table2[team_name],_xlfn.XLOOKUP(Table1[[#This Row],[TeamFavoriteID]],Table2[team_id_pfr],Table2[team_name],"Even"))</f>
        <v>Philadelphia Eagles</v>
      </c>
      <c r="M9395">
        <v>-3</v>
      </c>
      <c r="N9395">
        <f>IF(Table1[[#This Row],[TeamFavorite]]=Table1[[#This Row],[TeamHome]],Table1[[#This Row],[ScoreAway]]-Table1[[#This Row],[ScoreHome]],Table1[[#This Row],[ScoreHome]]-Table1[[#This Row],[ScoreAway]])</f>
        <v>4</v>
      </c>
      <c r="O9395">
        <f>IF(Table1[[#This Row],[SpreadActual]]&lt;Table1[[#This Row],[SpreadFavorite]],1,0)</f>
        <v>0</v>
      </c>
      <c r="P9395">
        <v>39</v>
      </c>
      <c r="Q9395" t="s">
        <v>183</v>
      </c>
      <c r="R9395" t="b">
        <v>0</v>
      </c>
      <c r="S9395">
        <v>30</v>
      </c>
      <c r="T9395">
        <v>10</v>
      </c>
      <c r="U9395">
        <v>64</v>
      </c>
    </row>
    <row r="9396" spans="1:22" x14ac:dyDescent="0.2">
      <c r="A9396" s="1">
        <v>39418</v>
      </c>
      <c r="B9396">
        <v>2007</v>
      </c>
      <c r="C9396">
        <f>_xlfn.MAXIFS(Table1[ScheduleWeekWritten],Table1[ScheduleSeason],Table1[[#This Row],[ScheduleSeason]])</f>
        <v>17</v>
      </c>
      <c r="D9396">
        <v>13</v>
      </c>
      <c r="E9396" cm="1">
        <f t="array" ref="E9396">_xlfn.XLOOKUP(Table1[[#This Row],[ScheduleWeekWritten]],Table3[Game],100+Table3[Increase],Table1[[#This Row],[ScheduleWeekWritten]])</f>
        <v>13</v>
      </c>
      <c r="F9396" t="b">
        <v>0</v>
      </c>
      <c r="G9396" t="s">
        <v>49</v>
      </c>
      <c r="H9396">
        <v>24</v>
      </c>
      <c r="I9396">
        <v>10</v>
      </c>
      <c r="J9396" t="s">
        <v>101</v>
      </c>
      <c r="K9396" t="s">
        <v>51</v>
      </c>
      <c r="L9396" t="str">
        <f>_xlfn.XLOOKUP(Table1[[#This Row],[TeamFavoriteID]],Table2[team_id],Table2[team_name],_xlfn.XLOOKUP(Table1[[#This Row],[TeamFavoriteID]],Table2[team_id_pfr],Table2[team_name],"Even"))</f>
        <v>Pittsburgh Steelers</v>
      </c>
      <c r="M9396">
        <v>-7</v>
      </c>
      <c r="N9396">
        <f>IF(Table1[[#This Row],[TeamFavorite]]=Table1[[#This Row],[TeamHome]],Table1[[#This Row],[ScoreAway]]-Table1[[#This Row],[ScoreHome]],Table1[[#This Row],[ScoreHome]]-Table1[[#This Row],[ScoreAway]])</f>
        <v>-14</v>
      </c>
      <c r="O9396">
        <f>IF(Table1[[#This Row],[SpreadActual]]&lt;Table1[[#This Row],[SpreadFavorite]],1,0)</f>
        <v>1</v>
      </c>
      <c r="P9396">
        <v>38</v>
      </c>
      <c r="Q9396" t="s">
        <v>175</v>
      </c>
      <c r="R9396" t="b">
        <v>0</v>
      </c>
      <c r="S9396">
        <v>37</v>
      </c>
      <c r="T9396">
        <v>9</v>
      </c>
      <c r="U9396">
        <v>66</v>
      </c>
    </row>
    <row r="9397" spans="1:22" x14ac:dyDescent="0.2">
      <c r="A9397" s="1">
        <v>39418</v>
      </c>
      <c r="B9397">
        <v>2007</v>
      </c>
      <c r="C9397">
        <f>_xlfn.MAXIFS(Table1[ScheduleWeekWritten],Table1[ScheduleSeason],Table1[[#This Row],[ScheduleSeason]])</f>
        <v>17</v>
      </c>
      <c r="D9397">
        <v>13</v>
      </c>
      <c r="E9397" cm="1">
        <f t="array" ref="E9397">_xlfn.XLOOKUP(Table1[[#This Row],[ScheduleWeekWritten]],Table3[Game],100+Table3[Increase],Table1[[#This Row],[ScheduleWeekWritten]])</f>
        <v>13</v>
      </c>
      <c r="F9397" t="b">
        <v>0</v>
      </c>
      <c r="G9397" t="s">
        <v>153</v>
      </c>
      <c r="H9397">
        <v>28</v>
      </c>
      <c r="I9397">
        <v>16</v>
      </c>
      <c r="J9397" t="s">
        <v>38</v>
      </c>
      <c r="K9397" t="s">
        <v>40</v>
      </c>
      <c r="L9397" t="str">
        <f>_xlfn.XLOOKUP(Table1[[#This Row],[TeamFavoriteID]],Table2[team_id],Table2[team_name],_xlfn.XLOOKUP(Table1[[#This Row],[TeamFavoriteID]],Table2[team_id_pfr],Table2[team_name],"Even"))</f>
        <v>Los Angeles Rams</v>
      </c>
      <c r="M9397">
        <v>-3</v>
      </c>
      <c r="N9397">
        <f>IF(Table1[[#This Row],[TeamFavorite]]=Table1[[#This Row],[TeamHome]],Table1[[#This Row],[ScoreAway]]-Table1[[#This Row],[ScoreHome]],Table1[[#This Row],[ScoreHome]]-Table1[[#This Row],[ScoreAway]])</f>
        <v>12</v>
      </c>
      <c r="O9397">
        <f>IF(Table1[[#This Row],[SpreadActual]]&lt;Table1[[#This Row],[SpreadFavorite]],1,0)</f>
        <v>0</v>
      </c>
      <c r="P9397">
        <v>40</v>
      </c>
      <c r="Q9397" t="s">
        <v>157</v>
      </c>
      <c r="R9397" t="b">
        <v>0</v>
      </c>
      <c r="S9397">
        <v>72</v>
      </c>
      <c r="T9397">
        <v>0</v>
      </c>
      <c r="V9397" t="s">
        <v>103</v>
      </c>
    </row>
    <row r="9398" spans="1:22" x14ac:dyDescent="0.2">
      <c r="A9398" s="1">
        <v>39418</v>
      </c>
      <c r="B9398">
        <v>2007</v>
      </c>
      <c r="C9398">
        <f>_xlfn.MAXIFS(Table1[ScheduleWeekWritten],Table1[ScheduleSeason],Table1[[#This Row],[ScheduleSeason]])</f>
        <v>17</v>
      </c>
      <c r="D9398">
        <v>13</v>
      </c>
      <c r="E9398" cm="1">
        <f t="array" ref="E9398">_xlfn.XLOOKUP(Table1[[#This Row],[ScheduleWeekWritten]],Table3[Game],100+Table3[Increase],Table1[[#This Row],[ScheduleWeekWritten]])</f>
        <v>13</v>
      </c>
      <c r="F9398" t="b">
        <v>0</v>
      </c>
      <c r="G9398" t="s">
        <v>171</v>
      </c>
      <c r="H9398">
        <v>28</v>
      </c>
      <c r="I9398">
        <v>20</v>
      </c>
      <c r="J9398" t="s">
        <v>177</v>
      </c>
      <c r="K9398" t="s">
        <v>25</v>
      </c>
      <c r="L9398" t="str">
        <f>_xlfn.XLOOKUP(Table1[[#This Row],[TeamFavoriteID]],Table2[team_id],Table2[team_name],_xlfn.XLOOKUP(Table1[[#This Row],[TeamFavoriteID]],Table2[team_id_pfr],Table2[team_name],"Even"))</f>
        <v>Houston Oilers</v>
      </c>
      <c r="M9398">
        <v>-3.5</v>
      </c>
      <c r="N9398">
        <f>IF(Table1[[#This Row],[TeamFavorite]]=Table1[[#This Row],[TeamHome]],Table1[[#This Row],[ScoreAway]]-Table1[[#This Row],[ScoreHome]],Table1[[#This Row],[ScoreHome]]-Table1[[#This Row],[ScoreAway]])</f>
        <v>8</v>
      </c>
      <c r="O9398">
        <f>IF(Table1[[#This Row],[SpreadActual]]&lt;Table1[[#This Row],[SpreadFavorite]],1,0)</f>
        <v>0</v>
      </c>
      <c r="P9398">
        <v>40</v>
      </c>
      <c r="Q9398" t="s">
        <v>172</v>
      </c>
      <c r="R9398" t="b">
        <v>0</v>
      </c>
      <c r="S9398">
        <v>59</v>
      </c>
      <c r="T9398">
        <v>14</v>
      </c>
      <c r="U9398">
        <v>50</v>
      </c>
    </row>
    <row r="9399" spans="1:22" x14ac:dyDescent="0.2">
      <c r="A9399" s="1">
        <v>39418</v>
      </c>
      <c r="B9399">
        <v>2007</v>
      </c>
      <c r="C9399">
        <f>_xlfn.MAXIFS(Table1[ScheduleWeekWritten],Table1[ScheduleSeason],Table1[[#This Row],[ScheduleSeason]])</f>
        <v>17</v>
      </c>
      <c r="D9399">
        <v>13</v>
      </c>
      <c r="E9399" cm="1">
        <f t="array" ref="E9399">_xlfn.XLOOKUP(Table1[[#This Row],[ScheduleWeekWritten]],Table3[Game],100+Table3[Increase],Table1[[#This Row],[ScheduleWeekWritten]])</f>
        <v>13</v>
      </c>
      <c r="F9399" t="b">
        <v>0</v>
      </c>
      <c r="G9399" t="s">
        <v>61</v>
      </c>
      <c r="H9399">
        <v>16</v>
      </c>
      <c r="I9399">
        <v>17</v>
      </c>
      <c r="J9399" t="s">
        <v>28</v>
      </c>
      <c r="K9399" t="s">
        <v>85</v>
      </c>
      <c r="L9399" t="str">
        <f>_xlfn.XLOOKUP(Table1[[#This Row],[TeamFavoriteID]],Table2[team_id],Table2[team_name],_xlfn.XLOOKUP(Table1[[#This Row],[TeamFavoriteID]],Table2[team_id_pfr],Table2[team_name],"Even"))</f>
        <v>Washington Commanders</v>
      </c>
      <c r="M9399">
        <v>-6.5</v>
      </c>
      <c r="N9399">
        <f>IF(Table1[[#This Row],[TeamFavorite]]=Table1[[#This Row],[TeamHome]],Table1[[#This Row],[ScoreAway]]-Table1[[#This Row],[ScoreHome]],Table1[[#This Row],[ScoreHome]]-Table1[[#This Row],[ScoreAway]])</f>
        <v>-1</v>
      </c>
      <c r="O9399">
        <f>IF(Table1[[#This Row],[SpreadActual]]&lt;Table1[[#This Row],[SpreadFavorite]],1,0)</f>
        <v>0</v>
      </c>
      <c r="P9399">
        <v>37.5</v>
      </c>
      <c r="Q9399" t="s">
        <v>165</v>
      </c>
      <c r="R9399" t="b">
        <v>0</v>
      </c>
      <c r="S9399">
        <v>40</v>
      </c>
      <c r="T9399">
        <v>9</v>
      </c>
      <c r="U9399">
        <v>50</v>
      </c>
    </row>
    <row r="9400" spans="1:22" x14ac:dyDescent="0.2">
      <c r="A9400" s="1">
        <v>39419</v>
      </c>
      <c r="B9400">
        <v>2007</v>
      </c>
      <c r="C9400">
        <f>_xlfn.MAXIFS(Table1[ScheduleWeekWritten],Table1[ScheduleSeason],Table1[[#This Row],[ScheduleSeason]])</f>
        <v>17</v>
      </c>
      <c r="D9400">
        <v>13</v>
      </c>
      <c r="E9400" cm="1">
        <f t="array" ref="E9400">_xlfn.XLOOKUP(Table1[[#This Row],[ScheduleWeekWritten]],Table3[Game],100+Table3[Increase],Table1[[#This Row],[ScheduleWeekWritten]])</f>
        <v>13</v>
      </c>
      <c r="F9400" t="b">
        <v>0</v>
      </c>
      <c r="G9400" t="s">
        <v>158</v>
      </c>
      <c r="H9400">
        <v>24</v>
      </c>
      <c r="I9400">
        <v>27</v>
      </c>
      <c r="J9400" t="s">
        <v>115</v>
      </c>
      <c r="K9400" t="s">
        <v>70</v>
      </c>
      <c r="L9400" t="str">
        <f>_xlfn.XLOOKUP(Table1[[#This Row],[TeamFavoriteID]],Table2[team_id],Table2[team_name],_xlfn.XLOOKUP(Table1[[#This Row],[TeamFavoriteID]],Table2[team_id_pfr],Table2[team_name],"Even"))</f>
        <v>Boston Patriots</v>
      </c>
      <c r="M9400">
        <v>-18.5</v>
      </c>
      <c r="N9400">
        <f>IF(Table1[[#This Row],[TeamFavorite]]=Table1[[#This Row],[TeamHome]],Table1[[#This Row],[ScoreAway]]-Table1[[#This Row],[ScoreHome]],Table1[[#This Row],[ScoreHome]]-Table1[[#This Row],[ScoreAway]])</f>
        <v>-3</v>
      </c>
      <c r="O9400">
        <f>IF(Table1[[#This Row],[SpreadActual]]&lt;Table1[[#This Row],[SpreadFavorite]],1,0)</f>
        <v>0</v>
      </c>
      <c r="P9400">
        <v>46.5</v>
      </c>
      <c r="Q9400" t="s">
        <v>166</v>
      </c>
      <c r="R9400" t="b">
        <v>0</v>
      </c>
      <c r="S9400">
        <v>43</v>
      </c>
      <c r="T9400">
        <v>17</v>
      </c>
      <c r="U9400">
        <v>72</v>
      </c>
    </row>
    <row r="9401" spans="1:22" x14ac:dyDescent="0.2">
      <c r="A9401" s="1">
        <v>39422</v>
      </c>
      <c r="B9401">
        <v>2007</v>
      </c>
      <c r="C9401">
        <f>_xlfn.MAXIFS(Table1[ScheduleWeekWritten],Table1[ScheduleSeason],Table1[[#This Row],[ScheduleSeason]])</f>
        <v>17</v>
      </c>
      <c r="D9401">
        <v>14</v>
      </c>
      <c r="E9401" cm="1">
        <f t="array" ref="E9401">_xlfn.XLOOKUP(Table1[[#This Row],[ScheduleWeekWritten]],Table3[Game],100+Table3[Increase],Table1[[#This Row],[ScheduleWeekWritten]])</f>
        <v>14</v>
      </c>
      <c r="F9401" t="b">
        <v>0</v>
      </c>
      <c r="G9401" t="s">
        <v>61</v>
      </c>
      <c r="H9401">
        <v>24</v>
      </c>
      <c r="I9401">
        <v>16</v>
      </c>
      <c r="J9401" t="s">
        <v>46</v>
      </c>
      <c r="K9401" t="s">
        <v>85</v>
      </c>
      <c r="L9401" t="str">
        <f>_xlfn.XLOOKUP(Table1[[#This Row],[TeamFavoriteID]],Table2[team_id],Table2[team_name],_xlfn.XLOOKUP(Table1[[#This Row],[TeamFavoriteID]],Table2[team_id_pfr],Table2[team_name],"Even"))</f>
        <v>Washington Commanders</v>
      </c>
      <c r="M9401">
        <v>-3</v>
      </c>
      <c r="N9401">
        <f>IF(Table1[[#This Row],[TeamFavorite]]=Table1[[#This Row],[TeamHome]],Table1[[#This Row],[ScoreAway]]-Table1[[#This Row],[ScoreHome]],Table1[[#This Row],[ScoreHome]]-Table1[[#This Row],[ScoreAway]])</f>
        <v>8</v>
      </c>
      <c r="O9401">
        <f>IF(Table1[[#This Row],[SpreadActual]]&lt;Table1[[#This Row],[SpreadFavorite]],1,0)</f>
        <v>0</v>
      </c>
      <c r="P9401">
        <v>40</v>
      </c>
      <c r="Q9401" t="s">
        <v>165</v>
      </c>
      <c r="R9401" t="b">
        <v>0</v>
      </c>
      <c r="S9401">
        <v>29</v>
      </c>
      <c r="T9401">
        <v>12</v>
      </c>
      <c r="U9401">
        <v>63</v>
      </c>
    </row>
    <row r="9402" spans="1:22" x14ac:dyDescent="0.2">
      <c r="A9402" s="1">
        <v>39425</v>
      </c>
      <c r="B9402">
        <v>2007</v>
      </c>
      <c r="C9402">
        <f>_xlfn.MAXIFS(Table1[ScheduleWeekWritten],Table1[ScheduleSeason],Table1[[#This Row],[ScheduleSeason]])</f>
        <v>17</v>
      </c>
      <c r="D9402">
        <v>14</v>
      </c>
      <c r="E9402" cm="1">
        <f t="array" ref="E9402">_xlfn.XLOOKUP(Table1[[#This Row],[ScheduleWeekWritten]],Table3[Game],100+Table3[Increase],Table1[[#This Row],[ScheduleWeekWritten]])</f>
        <v>14</v>
      </c>
      <c r="F9402" t="b">
        <v>0</v>
      </c>
      <c r="G9402" t="s">
        <v>158</v>
      </c>
      <c r="H9402">
        <v>20</v>
      </c>
      <c r="I9402">
        <v>44</v>
      </c>
      <c r="J9402" t="s">
        <v>140</v>
      </c>
      <c r="K9402" t="s">
        <v>72</v>
      </c>
      <c r="L9402" t="str">
        <f>_xlfn.XLOOKUP(Table1[[#This Row],[TeamFavoriteID]],Table2[team_id],Table2[team_name],_xlfn.XLOOKUP(Table1[[#This Row],[TeamFavoriteID]],Table2[team_id_pfr],Table2[team_name],"Even"))</f>
        <v>Baltimore Colts</v>
      </c>
      <c r="M9402">
        <v>-9</v>
      </c>
      <c r="N9402">
        <f>IF(Table1[[#This Row],[TeamFavorite]]=Table1[[#This Row],[TeamHome]],Table1[[#This Row],[ScoreAway]]-Table1[[#This Row],[ScoreHome]],Table1[[#This Row],[ScoreHome]]-Table1[[#This Row],[ScoreAway]])</f>
        <v>-24</v>
      </c>
      <c r="O9402">
        <f>IF(Table1[[#This Row],[SpreadActual]]&lt;Table1[[#This Row],[SpreadFavorite]],1,0)</f>
        <v>1</v>
      </c>
      <c r="P9402">
        <v>42</v>
      </c>
      <c r="Q9402" t="s">
        <v>166</v>
      </c>
      <c r="R9402" t="b">
        <v>0</v>
      </c>
      <c r="S9402">
        <v>39</v>
      </c>
      <c r="T9402">
        <v>5</v>
      </c>
      <c r="U9402">
        <v>88</v>
      </c>
    </row>
    <row r="9403" spans="1:22" x14ac:dyDescent="0.2">
      <c r="A9403" s="1">
        <v>39425</v>
      </c>
      <c r="B9403">
        <v>2007</v>
      </c>
      <c r="C9403">
        <f>_xlfn.MAXIFS(Table1[ScheduleWeekWritten],Table1[ScheduleSeason],Table1[[#This Row],[ScheduleSeason]])</f>
        <v>17</v>
      </c>
      <c r="D9403">
        <v>14</v>
      </c>
      <c r="E9403" cm="1">
        <f t="array" ref="E9403">_xlfn.XLOOKUP(Table1[[#This Row],[ScheduleWeekWritten]],Table3[Game],100+Table3[Increase],Table1[[#This Row],[ScheduleWeekWritten]])</f>
        <v>14</v>
      </c>
      <c r="F9403" t="b">
        <v>0</v>
      </c>
      <c r="G9403" t="s">
        <v>28</v>
      </c>
      <c r="H9403">
        <v>38</v>
      </c>
      <c r="I9403">
        <v>17</v>
      </c>
      <c r="J9403" t="s">
        <v>19</v>
      </c>
      <c r="K9403" t="s">
        <v>43</v>
      </c>
      <c r="L9403" t="str">
        <f>_xlfn.XLOOKUP(Table1[[#This Row],[TeamFavoriteID]],Table2[team_id],Table2[team_name],_xlfn.XLOOKUP(Table1[[#This Row],[TeamFavoriteID]],Table2[team_id_pfr],Table2[team_name],"Even"))</f>
        <v>Buffalo Bills</v>
      </c>
      <c r="M9403">
        <v>-7</v>
      </c>
      <c r="N9403">
        <f>IF(Table1[[#This Row],[TeamFavorite]]=Table1[[#This Row],[TeamHome]],Table1[[#This Row],[ScoreAway]]-Table1[[#This Row],[ScoreHome]],Table1[[#This Row],[ScoreHome]]-Table1[[#This Row],[ScoreAway]])</f>
        <v>-21</v>
      </c>
      <c r="O9403">
        <f>IF(Table1[[#This Row],[SpreadActual]]&lt;Table1[[#This Row],[SpreadFavorite]],1,0)</f>
        <v>1</v>
      </c>
      <c r="P9403">
        <v>34</v>
      </c>
      <c r="Q9403" t="s">
        <v>123</v>
      </c>
      <c r="R9403" t="b">
        <v>0</v>
      </c>
      <c r="S9403">
        <v>28</v>
      </c>
      <c r="T9403">
        <v>7</v>
      </c>
      <c r="U9403">
        <v>73</v>
      </c>
    </row>
    <row r="9404" spans="1:22" x14ac:dyDescent="0.2">
      <c r="A9404" s="1">
        <v>39425</v>
      </c>
      <c r="B9404">
        <v>2007</v>
      </c>
      <c r="C9404">
        <f>_xlfn.MAXIFS(Table1[ScheduleWeekWritten],Table1[ScheduleSeason],Table1[[#This Row],[ScheduleSeason]])</f>
        <v>17</v>
      </c>
      <c r="D9404">
        <v>14</v>
      </c>
      <c r="E9404" cm="1">
        <f t="array" ref="E9404">_xlfn.XLOOKUP(Table1[[#This Row],[ScheduleWeekWritten]],Table3[Game],100+Table3[Increase],Table1[[#This Row],[ScheduleWeekWritten]])</f>
        <v>14</v>
      </c>
      <c r="F9404" t="b">
        <v>0</v>
      </c>
      <c r="G9404" t="s">
        <v>101</v>
      </c>
      <c r="H9404">
        <v>19</v>
      </c>
      <c r="I9404">
        <v>10</v>
      </c>
      <c r="J9404" t="s">
        <v>153</v>
      </c>
      <c r="K9404" t="s">
        <v>104</v>
      </c>
      <c r="L9404" t="str">
        <f>_xlfn.XLOOKUP(Table1[[#This Row],[TeamFavoriteID]],Table2[team_id],Table2[team_name],_xlfn.XLOOKUP(Table1[[#This Row],[TeamFavoriteID]],Table2[team_id_pfr],Table2[team_name],"Even"))</f>
        <v>Cincinnati Bengals</v>
      </c>
      <c r="M9404">
        <v>-10</v>
      </c>
      <c r="N9404">
        <f>IF(Table1[[#This Row],[TeamFavorite]]=Table1[[#This Row],[TeamHome]],Table1[[#This Row],[ScoreAway]]-Table1[[#This Row],[ScoreHome]],Table1[[#This Row],[ScoreHome]]-Table1[[#This Row],[ScoreAway]])</f>
        <v>-9</v>
      </c>
      <c r="O9404">
        <f>IF(Table1[[#This Row],[SpreadActual]]&lt;Table1[[#This Row],[SpreadFavorite]],1,0)</f>
        <v>0</v>
      </c>
      <c r="P9404">
        <v>45.5</v>
      </c>
      <c r="Q9404" t="s">
        <v>173</v>
      </c>
      <c r="R9404" t="b">
        <v>0</v>
      </c>
      <c r="S9404">
        <v>37</v>
      </c>
      <c r="T9404">
        <v>8</v>
      </c>
      <c r="U9404">
        <v>99</v>
      </c>
    </row>
    <row r="9405" spans="1:22" x14ac:dyDescent="0.2">
      <c r="A9405" s="1">
        <v>39425</v>
      </c>
      <c r="B9405">
        <v>2007</v>
      </c>
      <c r="C9405">
        <f>_xlfn.MAXIFS(Table1[ScheduleWeekWritten],Table1[ScheduleSeason],Table1[[#This Row],[ScheduleSeason]])</f>
        <v>17</v>
      </c>
      <c r="D9405">
        <v>14</v>
      </c>
      <c r="E9405" cm="1">
        <f t="array" ref="E9405">_xlfn.XLOOKUP(Table1[[#This Row],[ScheduleWeekWritten]],Table3[Game],100+Table3[Increase],Table1[[#This Row],[ScheduleWeekWritten]])</f>
        <v>14</v>
      </c>
      <c r="F9405" t="b">
        <v>0</v>
      </c>
      <c r="G9405" t="s">
        <v>24</v>
      </c>
      <c r="H9405">
        <v>41</v>
      </c>
      <c r="I9405">
        <v>7</v>
      </c>
      <c r="J9405" t="s">
        <v>42</v>
      </c>
      <c r="K9405" t="s">
        <v>88</v>
      </c>
      <c r="L9405" t="str">
        <f>_xlfn.XLOOKUP(Table1[[#This Row],[TeamFavoriteID]],Table2[team_id],Table2[team_name],_xlfn.XLOOKUP(Table1[[#This Row],[TeamFavoriteID]],Table2[team_id_pfr],Table2[team_name],"Even"))</f>
        <v>Denver Broncos</v>
      </c>
      <c r="M9405">
        <v>-7.5</v>
      </c>
      <c r="N9405">
        <f>IF(Table1[[#This Row],[TeamFavorite]]=Table1[[#This Row],[TeamHome]],Table1[[#This Row],[ScoreAway]]-Table1[[#This Row],[ScoreHome]],Table1[[#This Row],[ScoreHome]]-Table1[[#This Row],[ScoreAway]])</f>
        <v>-34</v>
      </c>
      <c r="O9405">
        <f>IF(Table1[[#This Row],[SpreadActual]]&lt;Table1[[#This Row],[SpreadFavorite]],1,0)</f>
        <v>1</v>
      </c>
      <c r="P9405">
        <v>37.5</v>
      </c>
      <c r="Q9405" t="s">
        <v>174</v>
      </c>
      <c r="R9405" t="b">
        <v>0</v>
      </c>
      <c r="S9405">
        <v>11</v>
      </c>
      <c r="T9405">
        <v>6</v>
      </c>
      <c r="U9405">
        <v>89</v>
      </c>
    </row>
    <row r="9406" spans="1:22" x14ac:dyDescent="0.2">
      <c r="A9406" s="1">
        <v>39425</v>
      </c>
      <c r="B9406">
        <v>2007</v>
      </c>
      <c r="C9406">
        <f>_xlfn.MAXIFS(Table1[ScheduleWeekWritten],Table1[ScheduleSeason],Table1[[#This Row],[ScheduleSeason]])</f>
        <v>17</v>
      </c>
      <c r="D9406">
        <v>14</v>
      </c>
      <c r="E9406" cm="1">
        <f t="array" ref="E9406">_xlfn.XLOOKUP(Table1[[#This Row],[ScheduleWeekWritten]],Table3[Game],100+Table3[Increase],Table1[[#This Row],[ScheduleWeekWritten]])</f>
        <v>14</v>
      </c>
      <c r="F9406" t="b">
        <v>0</v>
      </c>
      <c r="G9406" t="s">
        <v>45</v>
      </c>
      <c r="H9406">
        <v>27</v>
      </c>
      <c r="I9406">
        <v>28</v>
      </c>
      <c r="J9406" t="s">
        <v>67</v>
      </c>
      <c r="K9406" t="s">
        <v>68</v>
      </c>
      <c r="L9406" t="str">
        <f>_xlfn.XLOOKUP(Table1[[#This Row],[TeamFavoriteID]],Table2[team_id],Table2[team_name],_xlfn.XLOOKUP(Table1[[#This Row],[TeamFavoriteID]],Table2[team_id_pfr],Table2[team_name],"Even"))</f>
        <v>Dallas Cowboys</v>
      </c>
      <c r="M9406">
        <v>-10.5</v>
      </c>
      <c r="N9406">
        <f>IF(Table1[[#This Row],[TeamFavorite]]=Table1[[#This Row],[TeamHome]],Table1[[#This Row],[ScoreAway]]-Table1[[#This Row],[ScoreHome]],Table1[[#This Row],[ScoreHome]]-Table1[[#This Row],[ScoreAway]])</f>
        <v>-1</v>
      </c>
      <c r="O9406">
        <f>IF(Table1[[#This Row],[SpreadActual]]&lt;Table1[[#This Row],[SpreadFavorite]],1,0)</f>
        <v>0</v>
      </c>
      <c r="P9406">
        <v>50.5</v>
      </c>
      <c r="Q9406" t="s">
        <v>181</v>
      </c>
      <c r="R9406" t="b">
        <v>0</v>
      </c>
      <c r="S9406">
        <v>72</v>
      </c>
      <c r="T9406">
        <v>0</v>
      </c>
      <c r="V9406" t="s">
        <v>103</v>
      </c>
    </row>
    <row r="9407" spans="1:22" x14ac:dyDescent="0.2">
      <c r="A9407" s="1">
        <v>39425</v>
      </c>
      <c r="B9407">
        <v>2007</v>
      </c>
      <c r="C9407">
        <f>_xlfn.MAXIFS(Table1[ScheduleWeekWritten],Table1[ScheduleSeason],Table1[[#This Row],[ScheduleSeason]])</f>
        <v>17</v>
      </c>
      <c r="D9407">
        <v>14</v>
      </c>
      <c r="E9407" cm="1">
        <f t="array" ref="E9407">_xlfn.XLOOKUP(Table1[[#This Row],[ScheduleWeekWritten]],Table3[Game],100+Table3[Increase],Table1[[#This Row],[ScheduleWeekWritten]])</f>
        <v>14</v>
      </c>
      <c r="F9407" t="b">
        <v>0</v>
      </c>
      <c r="G9407" t="s">
        <v>33</v>
      </c>
      <c r="H9407">
        <v>38</v>
      </c>
      <c r="I9407">
        <v>7</v>
      </c>
      <c r="J9407" t="s">
        <v>20</v>
      </c>
      <c r="K9407" t="s">
        <v>35</v>
      </c>
      <c r="L9407" t="str">
        <f>_xlfn.XLOOKUP(Table1[[#This Row],[TeamFavoriteID]],Table2[team_id],Table2[team_name],_xlfn.XLOOKUP(Table1[[#This Row],[TeamFavoriteID]],Table2[team_id_pfr],Table2[team_name],"Even"))</f>
        <v>Green Bay Packers</v>
      </c>
      <c r="M9407">
        <v>-10</v>
      </c>
      <c r="N9407">
        <f>IF(Table1[[#This Row],[TeamFavorite]]=Table1[[#This Row],[TeamHome]],Table1[[#This Row],[ScoreAway]]-Table1[[#This Row],[ScoreHome]],Table1[[#This Row],[ScoreHome]]-Table1[[#This Row],[ScoreAway]])</f>
        <v>-31</v>
      </c>
      <c r="O9407">
        <f>IF(Table1[[#This Row],[SpreadActual]]&lt;Table1[[#This Row],[SpreadFavorite]],1,0)</f>
        <v>1</v>
      </c>
      <c r="P9407">
        <v>40.5</v>
      </c>
      <c r="Q9407" t="s">
        <v>82</v>
      </c>
      <c r="R9407" t="b">
        <v>0</v>
      </c>
      <c r="S9407">
        <v>17</v>
      </c>
      <c r="T9407">
        <v>5</v>
      </c>
      <c r="U9407">
        <v>62</v>
      </c>
    </row>
    <row r="9408" spans="1:22" x14ac:dyDescent="0.2">
      <c r="A9408" s="1">
        <v>39425</v>
      </c>
      <c r="B9408">
        <v>2007</v>
      </c>
      <c r="C9408">
        <f>_xlfn.MAXIFS(Table1[ScheduleWeekWritten],Table1[ScheduleSeason],Table1[[#This Row],[ScheduleSeason]])</f>
        <v>17</v>
      </c>
      <c r="D9408">
        <v>14</v>
      </c>
      <c r="E9408" cm="1">
        <f t="array" ref="E9408">_xlfn.XLOOKUP(Table1[[#This Row],[ScheduleWeekWritten]],Table3[Game],100+Table3[Increase],Table1[[#This Row],[ScheduleWeekWritten]])</f>
        <v>14</v>
      </c>
      <c r="F9408" t="b">
        <v>0</v>
      </c>
      <c r="G9408" t="s">
        <v>177</v>
      </c>
      <c r="H9408">
        <v>28</v>
      </c>
      <c r="I9408">
        <v>14</v>
      </c>
      <c r="J9408" t="s">
        <v>127</v>
      </c>
      <c r="K9408" t="s">
        <v>133</v>
      </c>
      <c r="L9408" t="str">
        <f>_xlfn.XLOOKUP(Table1[[#This Row],[TeamFavoriteID]],Table2[team_id],Table2[team_name],_xlfn.XLOOKUP(Table1[[#This Row],[TeamFavoriteID]],Table2[team_id_pfr],Table2[team_name],"Even"))</f>
        <v>Tampa Bay Buccaneers</v>
      </c>
      <c r="M9408">
        <v>-2.5</v>
      </c>
      <c r="N9408">
        <f>IF(Table1[[#This Row],[TeamFavorite]]=Table1[[#This Row],[TeamHome]],Table1[[#This Row],[ScoreAway]]-Table1[[#This Row],[ScoreHome]],Table1[[#This Row],[ScoreHome]]-Table1[[#This Row],[ScoreAway]])</f>
        <v>14</v>
      </c>
      <c r="O9408">
        <f>IF(Table1[[#This Row],[SpreadActual]]&lt;Table1[[#This Row],[SpreadFavorite]],1,0)</f>
        <v>0</v>
      </c>
      <c r="P9408">
        <v>40</v>
      </c>
      <c r="Q9408" t="s">
        <v>178</v>
      </c>
      <c r="R9408" t="b">
        <v>0</v>
      </c>
      <c r="S9408">
        <v>72</v>
      </c>
      <c r="T9408">
        <v>0</v>
      </c>
      <c r="V9408" t="s">
        <v>103</v>
      </c>
    </row>
    <row r="9409" spans="1:22" x14ac:dyDescent="0.2">
      <c r="A9409" s="1">
        <v>39425</v>
      </c>
      <c r="B9409">
        <v>2007</v>
      </c>
      <c r="C9409">
        <f>_xlfn.MAXIFS(Table1[ScheduleWeekWritten],Table1[ScheduleSeason],Table1[[#This Row],[ScheduleSeason]])</f>
        <v>17</v>
      </c>
      <c r="D9409">
        <v>14</v>
      </c>
      <c r="E9409" cm="1">
        <f t="array" ref="E9409">_xlfn.XLOOKUP(Table1[[#This Row],[ScheduleWeekWritten]],Table3[Game],100+Table3[Increase],Table1[[#This Row],[ScheduleWeekWritten]])</f>
        <v>14</v>
      </c>
      <c r="F9409" t="b">
        <v>0</v>
      </c>
      <c r="G9409" t="s">
        <v>154</v>
      </c>
      <c r="H9409">
        <v>37</v>
      </c>
      <c r="I9409">
        <v>6</v>
      </c>
      <c r="J9409" t="s">
        <v>152</v>
      </c>
      <c r="K9409" t="s">
        <v>161</v>
      </c>
      <c r="L9409" t="str">
        <f>_xlfn.XLOOKUP(Table1[[#This Row],[TeamFavoriteID]],Table2[team_id],Table2[team_name],_xlfn.XLOOKUP(Table1[[#This Row],[TeamFavoriteID]],Table2[team_id_pfr],Table2[team_name],"Even"))</f>
        <v>Jacksonville Jaguars</v>
      </c>
      <c r="M9409">
        <v>-10.5</v>
      </c>
      <c r="N9409">
        <f>IF(Table1[[#This Row],[TeamFavorite]]=Table1[[#This Row],[TeamHome]],Table1[[#This Row],[ScoreAway]]-Table1[[#This Row],[ScoreHome]],Table1[[#This Row],[ScoreHome]]-Table1[[#This Row],[ScoreAway]])</f>
        <v>-31</v>
      </c>
      <c r="O9409">
        <f>IF(Table1[[#This Row],[SpreadActual]]&lt;Table1[[#This Row],[SpreadFavorite]],1,0)</f>
        <v>1</v>
      </c>
      <c r="P9409">
        <v>39</v>
      </c>
      <c r="Q9409" t="s">
        <v>155</v>
      </c>
      <c r="R9409" t="b">
        <v>0</v>
      </c>
      <c r="S9409">
        <v>64</v>
      </c>
      <c r="T9409">
        <v>7</v>
      </c>
      <c r="U9409">
        <v>86</v>
      </c>
    </row>
    <row r="9410" spans="1:22" x14ac:dyDescent="0.2">
      <c r="A9410" s="1">
        <v>39425</v>
      </c>
      <c r="B9410">
        <v>2007</v>
      </c>
      <c r="C9410">
        <f>_xlfn.MAXIFS(Table1[ScheduleWeekWritten],Table1[ScheduleSeason],Table1[[#This Row],[ScheduleSeason]])</f>
        <v>17</v>
      </c>
      <c r="D9410">
        <v>14</v>
      </c>
      <c r="E9410" cm="1">
        <f t="array" ref="E9410">_xlfn.XLOOKUP(Table1[[#This Row],[ScheduleWeekWritten]],Table3[Game],100+Table3[Increase],Table1[[#This Row],[ScheduleWeekWritten]])</f>
        <v>14</v>
      </c>
      <c r="F9410" t="b">
        <v>0</v>
      </c>
      <c r="G9410" t="s">
        <v>115</v>
      </c>
      <c r="H9410">
        <v>34</v>
      </c>
      <c r="I9410">
        <v>13</v>
      </c>
      <c r="J9410" t="s">
        <v>49</v>
      </c>
      <c r="K9410" t="s">
        <v>70</v>
      </c>
      <c r="L9410" t="str">
        <f>_xlfn.XLOOKUP(Table1[[#This Row],[TeamFavoriteID]],Table2[team_id],Table2[team_name],_xlfn.XLOOKUP(Table1[[#This Row],[TeamFavoriteID]],Table2[team_id_pfr],Table2[team_name],"Even"))</f>
        <v>Boston Patriots</v>
      </c>
      <c r="M9410">
        <v>-10.5</v>
      </c>
      <c r="N9410">
        <f>IF(Table1[[#This Row],[TeamFavorite]]=Table1[[#This Row],[TeamHome]],Table1[[#This Row],[ScoreAway]]-Table1[[#This Row],[ScoreHome]],Table1[[#This Row],[ScoreHome]]-Table1[[#This Row],[ScoreAway]])</f>
        <v>21</v>
      </c>
      <c r="O9410">
        <f>IF(Table1[[#This Row],[SpreadActual]]&lt;Table1[[#This Row],[SpreadFavorite]],1,0)</f>
        <v>0</v>
      </c>
      <c r="P9410">
        <v>49.5</v>
      </c>
      <c r="Q9410" t="s">
        <v>179</v>
      </c>
      <c r="R9410" t="b">
        <v>0</v>
      </c>
      <c r="S9410">
        <v>33</v>
      </c>
      <c r="T9410">
        <v>7</v>
      </c>
      <c r="U9410">
        <v>56</v>
      </c>
    </row>
    <row r="9411" spans="1:22" x14ac:dyDescent="0.2">
      <c r="A9411" s="1">
        <v>39425</v>
      </c>
      <c r="B9411">
        <v>2007</v>
      </c>
      <c r="C9411">
        <f>_xlfn.MAXIFS(Table1[ScheduleWeekWritten],Table1[ScheduleSeason],Table1[[#This Row],[ScheduleSeason]])</f>
        <v>17</v>
      </c>
      <c r="D9411">
        <v>14</v>
      </c>
      <c r="E9411" cm="1">
        <f t="array" ref="E9411">_xlfn.XLOOKUP(Table1[[#This Row],[ScheduleWeekWritten]],Table3[Game],100+Table3[Increase],Table1[[#This Row],[ScheduleWeekWritten]])</f>
        <v>14</v>
      </c>
      <c r="F9411" t="b">
        <v>0</v>
      </c>
      <c r="G9411" t="s">
        <v>31</v>
      </c>
      <c r="H9411">
        <v>18</v>
      </c>
      <c r="I9411">
        <v>24</v>
      </c>
      <c r="J9411" t="s">
        <v>62</v>
      </c>
      <c r="K9411" t="s">
        <v>63</v>
      </c>
      <c r="L9411" t="str">
        <f>_xlfn.XLOOKUP(Table1[[#This Row],[TeamFavoriteID]],Table2[team_id],Table2[team_name],_xlfn.XLOOKUP(Table1[[#This Row],[TeamFavoriteID]],Table2[team_id_pfr],Table2[team_name],"Even"))</f>
        <v>Cleveland Browns</v>
      </c>
      <c r="M9411">
        <v>-3.5</v>
      </c>
      <c r="N9411">
        <f>IF(Table1[[#This Row],[TeamFavorite]]=Table1[[#This Row],[TeamHome]],Table1[[#This Row],[ScoreAway]]-Table1[[#This Row],[ScoreHome]],Table1[[#This Row],[ScoreHome]]-Table1[[#This Row],[ScoreAway]])</f>
        <v>-6</v>
      </c>
      <c r="O9411">
        <f>IF(Table1[[#This Row],[SpreadActual]]&lt;Table1[[#This Row],[SpreadFavorite]],1,0)</f>
        <v>1</v>
      </c>
      <c r="P9411">
        <v>47.5</v>
      </c>
      <c r="Q9411" t="s">
        <v>126</v>
      </c>
      <c r="R9411" t="b">
        <v>0</v>
      </c>
      <c r="S9411">
        <v>39</v>
      </c>
      <c r="T9411">
        <v>8</v>
      </c>
      <c r="U9411">
        <v>53</v>
      </c>
    </row>
    <row r="9412" spans="1:22" x14ac:dyDescent="0.2">
      <c r="A9412" s="1">
        <v>39425</v>
      </c>
      <c r="B9412">
        <v>2007</v>
      </c>
      <c r="C9412">
        <f>_xlfn.MAXIFS(Table1[ScheduleWeekWritten],Table1[ScheduleSeason],Table1[[#This Row],[ScheduleSeason]])</f>
        <v>17</v>
      </c>
      <c r="D9412">
        <v>14</v>
      </c>
      <c r="E9412" cm="1">
        <f t="array" ref="E9412">_xlfn.XLOOKUP(Table1[[#This Row],[ScheduleWeekWritten]],Table3[Game],100+Table3[Increase],Table1[[#This Row],[ScheduleWeekWritten]])</f>
        <v>14</v>
      </c>
      <c r="F9412" t="b">
        <v>0</v>
      </c>
      <c r="G9412" t="s">
        <v>58</v>
      </c>
      <c r="H9412">
        <v>13</v>
      </c>
      <c r="I9412">
        <v>16</v>
      </c>
      <c r="J9412" t="s">
        <v>50</v>
      </c>
      <c r="K9412" t="s">
        <v>77</v>
      </c>
      <c r="L9412" t="str">
        <f>_xlfn.XLOOKUP(Table1[[#This Row],[TeamFavoriteID]],Table2[team_id],Table2[team_name],_xlfn.XLOOKUP(Table1[[#This Row],[TeamFavoriteID]],Table2[team_id_pfr],Table2[team_name],"Even"))</f>
        <v>Philadelphia Eagles</v>
      </c>
      <c r="M9412">
        <v>-3</v>
      </c>
      <c r="N9412">
        <f>IF(Table1[[#This Row],[TeamFavorite]]=Table1[[#This Row],[TeamHome]],Table1[[#This Row],[ScoreAway]]-Table1[[#This Row],[ScoreHome]],Table1[[#This Row],[ScoreHome]]-Table1[[#This Row],[ScoreAway]])</f>
        <v>3</v>
      </c>
      <c r="O9412">
        <f>IF(Table1[[#This Row],[SpreadActual]]&lt;Table1[[#This Row],[SpreadFavorite]],1,0)</f>
        <v>0</v>
      </c>
      <c r="P9412">
        <v>42</v>
      </c>
      <c r="Q9412" t="s">
        <v>183</v>
      </c>
      <c r="R9412" t="b">
        <v>0</v>
      </c>
      <c r="S9412">
        <v>37</v>
      </c>
      <c r="T9412">
        <v>6</v>
      </c>
      <c r="U9412">
        <v>73</v>
      </c>
    </row>
    <row r="9413" spans="1:22" x14ac:dyDescent="0.2">
      <c r="A9413" s="1">
        <v>39425</v>
      </c>
      <c r="B9413">
        <v>2007</v>
      </c>
      <c r="C9413">
        <f>_xlfn.MAXIFS(Table1[ScheduleWeekWritten],Table1[ScheduleSeason],Table1[[#This Row],[ScheduleSeason]])</f>
        <v>17</v>
      </c>
      <c r="D9413">
        <v>14</v>
      </c>
      <c r="E9413" cm="1">
        <f t="array" ref="E9413">_xlfn.XLOOKUP(Table1[[#This Row],[ScheduleWeekWritten]],Table3[Game],100+Table3[Increase],Table1[[#This Row],[ScheduleWeekWritten]])</f>
        <v>14</v>
      </c>
      <c r="F9413" t="b">
        <v>0</v>
      </c>
      <c r="G9413" t="s">
        <v>53</v>
      </c>
      <c r="H9413">
        <v>7</v>
      </c>
      <c r="I9413">
        <v>27</v>
      </c>
      <c r="J9413" t="s">
        <v>54</v>
      </c>
      <c r="K9413" t="s">
        <v>55</v>
      </c>
      <c r="L9413" t="str">
        <f>_xlfn.XLOOKUP(Table1[[#This Row],[TeamFavoriteID]],Table2[team_id],Table2[team_name],_xlfn.XLOOKUP(Table1[[#This Row],[TeamFavoriteID]],Table2[team_id_pfr],Table2[team_name],"Even"))</f>
        <v>Minnesota Vikings</v>
      </c>
      <c r="M9413">
        <v>-8.5</v>
      </c>
      <c r="N9413">
        <f>IF(Table1[[#This Row],[TeamFavorite]]=Table1[[#This Row],[TeamHome]],Table1[[#This Row],[ScoreAway]]-Table1[[#This Row],[ScoreHome]],Table1[[#This Row],[ScoreHome]]-Table1[[#This Row],[ScoreAway]])</f>
        <v>-20</v>
      </c>
      <c r="O9413">
        <f>IF(Table1[[#This Row],[SpreadActual]]&lt;Table1[[#This Row],[SpreadFavorite]],1,0)</f>
        <v>1</v>
      </c>
      <c r="P9413">
        <v>39.5</v>
      </c>
      <c r="Q9413" t="s">
        <v>118</v>
      </c>
      <c r="R9413" t="b">
        <v>0</v>
      </c>
      <c r="S9413">
        <v>51</v>
      </c>
      <c r="T9413">
        <v>12</v>
      </c>
      <c r="U9413">
        <v>48</v>
      </c>
    </row>
    <row r="9414" spans="1:22" x14ac:dyDescent="0.2">
      <c r="A9414" s="1">
        <v>39425</v>
      </c>
      <c r="B9414">
        <v>2007</v>
      </c>
      <c r="C9414">
        <f>_xlfn.MAXIFS(Table1[ScheduleWeekWritten],Table1[ScheduleSeason],Table1[[#This Row],[ScheduleSeason]])</f>
        <v>17</v>
      </c>
      <c r="D9414">
        <v>14</v>
      </c>
      <c r="E9414" cm="1">
        <f t="array" ref="E9414">_xlfn.XLOOKUP(Table1[[#This Row],[ScheduleWeekWritten]],Table3[Game],100+Table3[Increase],Table1[[#This Row],[ScheduleWeekWritten]])</f>
        <v>14</v>
      </c>
      <c r="F9414" t="b">
        <v>0</v>
      </c>
      <c r="G9414" t="s">
        <v>128</v>
      </c>
      <c r="H9414">
        <v>42</v>
      </c>
      <c r="I9414">
        <v>21</v>
      </c>
      <c r="J9414" t="s">
        <v>149</v>
      </c>
      <c r="K9414" t="s">
        <v>132</v>
      </c>
      <c r="L9414" t="str">
        <f>_xlfn.XLOOKUP(Table1[[#This Row],[TeamFavoriteID]],Table2[team_id],Table2[team_name],_xlfn.XLOOKUP(Table1[[#This Row],[TeamFavoriteID]],Table2[team_id_pfr],Table2[team_name],"Even"))</f>
        <v>Seattle Seahawks</v>
      </c>
      <c r="M9414">
        <v>-7.5</v>
      </c>
      <c r="N9414">
        <f>IF(Table1[[#This Row],[TeamFavorite]]=Table1[[#This Row],[TeamHome]],Table1[[#This Row],[ScoreAway]]-Table1[[#This Row],[ScoreHome]],Table1[[#This Row],[ScoreHome]]-Table1[[#This Row],[ScoreAway]])</f>
        <v>-21</v>
      </c>
      <c r="O9414">
        <f>IF(Table1[[#This Row],[SpreadActual]]&lt;Table1[[#This Row],[SpreadFavorite]],1,0)</f>
        <v>1</v>
      </c>
      <c r="P9414">
        <v>44.5</v>
      </c>
      <c r="Q9414" t="s">
        <v>180</v>
      </c>
      <c r="R9414" t="b">
        <v>0</v>
      </c>
      <c r="S9414">
        <v>33</v>
      </c>
      <c r="T9414">
        <v>4</v>
      </c>
      <c r="U9414">
        <v>72</v>
      </c>
    </row>
    <row r="9415" spans="1:22" x14ac:dyDescent="0.2">
      <c r="A9415" s="1">
        <v>39425</v>
      </c>
      <c r="B9415">
        <v>2007</v>
      </c>
      <c r="C9415">
        <f>_xlfn.MAXIFS(Table1[ScheduleWeekWritten],Table1[ScheduleSeason],Table1[[#This Row],[ScheduleSeason]])</f>
        <v>17</v>
      </c>
      <c r="D9415">
        <v>14</v>
      </c>
      <c r="E9415" cm="1">
        <f t="array" ref="E9415">_xlfn.XLOOKUP(Table1[[#This Row],[ScheduleWeekWritten]],Table3[Game],100+Table3[Increase],Table1[[#This Row],[ScheduleWeekWritten]])</f>
        <v>14</v>
      </c>
      <c r="F9415" t="b">
        <v>0</v>
      </c>
      <c r="G9415" t="s">
        <v>171</v>
      </c>
      <c r="H9415">
        <v>17</v>
      </c>
      <c r="I9415">
        <v>23</v>
      </c>
      <c r="J9415" t="s">
        <v>27</v>
      </c>
      <c r="K9415" t="s">
        <v>29</v>
      </c>
      <c r="L9415" t="str">
        <f>_xlfn.XLOOKUP(Table1[[#This Row],[TeamFavoriteID]],Table2[team_id],Table2[team_name],_xlfn.XLOOKUP(Table1[[#This Row],[TeamFavoriteID]],Table2[team_id_pfr],Table2[team_name],"Even"))</f>
        <v>Los Angeles Chargers</v>
      </c>
      <c r="M9415">
        <v>-1</v>
      </c>
      <c r="N9415">
        <f>IF(Table1[[#This Row],[TeamFavorite]]=Table1[[#This Row],[TeamHome]],Table1[[#This Row],[ScoreAway]]-Table1[[#This Row],[ScoreHome]],Table1[[#This Row],[ScoreHome]]-Table1[[#This Row],[ScoreAway]])</f>
        <v>-6</v>
      </c>
      <c r="O9415">
        <f>IF(Table1[[#This Row],[SpreadActual]]&lt;Table1[[#This Row],[SpreadFavorite]],1,0)</f>
        <v>1</v>
      </c>
      <c r="P9415">
        <v>40</v>
      </c>
      <c r="Q9415" t="s">
        <v>172</v>
      </c>
      <c r="R9415" t="b">
        <v>0</v>
      </c>
      <c r="S9415">
        <v>65</v>
      </c>
      <c r="T9415">
        <v>6</v>
      </c>
      <c r="U9415">
        <v>89</v>
      </c>
    </row>
    <row r="9416" spans="1:22" x14ac:dyDescent="0.2">
      <c r="A9416" s="1">
        <v>39426</v>
      </c>
      <c r="B9416">
        <v>2007</v>
      </c>
      <c r="C9416">
        <f>_xlfn.MAXIFS(Table1[ScheduleWeekWritten],Table1[ScheduleSeason],Table1[[#This Row],[ScheduleSeason]])</f>
        <v>17</v>
      </c>
      <c r="D9416">
        <v>14</v>
      </c>
      <c r="E9416" cm="1">
        <f t="array" ref="E9416">_xlfn.XLOOKUP(Table1[[#This Row],[ScheduleWeekWritten]],Table3[Game],100+Table3[Increase],Table1[[#This Row],[ScheduleWeekWritten]])</f>
        <v>14</v>
      </c>
      <c r="F9416" t="b">
        <v>0</v>
      </c>
      <c r="G9416" t="s">
        <v>38</v>
      </c>
      <c r="H9416">
        <v>14</v>
      </c>
      <c r="I9416">
        <v>34</v>
      </c>
      <c r="J9416" t="s">
        <v>95</v>
      </c>
      <c r="K9416" t="s">
        <v>98</v>
      </c>
      <c r="L9416" t="str">
        <f>_xlfn.XLOOKUP(Table1[[#This Row],[TeamFavoriteID]],Table2[team_id],Table2[team_name],_xlfn.XLOOKUP(Table1[[#This Row],[TeamFavoriteID]],Table2[team_id_pfr],Table2[team_name],"Even"))</f>
        <v>New Orleans Saints</v>
      </c>
      <c r="M9416">
        <v>-4.5</v>
      </c>
      <c r="N9416">
        <f>IF(Table1[[#This Row],[TeamFavorite]]=Table1[[#This Row],[TeamHome]],Table1[[#This Row],[ScoreAway]]-Table1[[#This Row],[ScoreHome]],Table1[[#This Row],[ScoreHome]]-Table1[[#This Row],[ScoreAway]])</f>
        <v>-20</v>
      </c>
      <c r="O9416">
        <f>IF(Table1[[#This Row],[SpreadActual]]&lt;Table1[[#This Row],[SpreadFavorite]],1,0)</f>
        <v>1</v>
      </c>
      <c r="P9416">
        <v>44</v>
      </c>
      <c r="Q9416" t="s">
        <v>148</v>
      </c>
      <c r="R9416" t="b">
        <v>0</v>
      </c>
      <c r="S9416">
        <v>72</v>
      </c>
      <c r="T9416">
        <v>0</v>
      </c>
      <c r="V9416" t="s">
        <v>103</v>
      </c>
    </row>
    <row r="9417" spans="1:22" x14ac:dyDescent="0.2">
      <c r="A9417" s="1">
        <v>39429</v>
      </c>
      <c r="B9417">
        <v>2007</v>
      </c>
      <c r="C9417">
        <f>_xlfn.MAXIFS(Table1[ScheduleWeekWritten],Table1[ScheduleSeason],Table1[[#This Row],[ScheduleSeason]])</f>
        <v>17</v>
      </c>
      <c r="D9417">
        <v>15</v>
      </c>
      <c r="E9417" cm="1">
        <f t="array" ref="E9417">_xlfn.XLOOKUP(Table1[[#This Row],[ScheduleWeekWritten]],Table3[Game],100+Table3[Increase],Table1[[#This Row],[ScheduleWeekWritten]])</f>
        <v>15</v>
      </c>
      <c r="F9417" t="b">
        <v>0</v>
      </c>
      <c r="G9417" t="s">
        <v>177</v>
      </c>
      <c r="H9417">
        <v>31</v>
      </c>
      <c r="I9417">
        <v>13</v>
      </c>
      <c r="J9417" t="s">
        <v>24</v>
      </c>
      <c r="K9417" t="s">
        <v>88</v>
      </c>
      <c r="L9417" t="str">
        <f>_xlfn.XLOOKUP(Table1[[#This Row],[TeamFavoriteID]],Table2[team_id],Table2[team_name],_xlfn.XLOOKUP(Table1[[#This Row],[TeamFavoriteID]],Table2[team_id_pfr],Table2[team_name],"Even"))</f>
        <v>Denver Broncos</v>
      </c>
      <c r="M9417">
        <v>-2.5</v>
      </c>
      <c r="N9417">
        <f>IF(Table1[[#This Row],[TeamFavorite]]=Table1[[#This Row],[TeamHome]],Table1[[#This Row],[ScoreAway]]-Table1[[#This Row],[ScoreHome]],Table1[[#This Row],[ScoreHome]]-Table1[[#This Row],[ScoreAway]])</f>
        <v>18</v>
      </c>
      <c r="O9417">
        <f>IF(Table1[[#This Row],[SpreadActual]]&lt;Table1[[#This Row],[SpreadFavorite]],1,0)</f>
        <v>0</v>
      </c>
      <c r="P9417">
        <v>47.5</v>
      </c>
      <c r="Q9417" t="s">
        <v>178</v>
      </c>
      <c r="R9417" t="b">
        <v>0</v>
      </c>
      <c r="S9417">
        <v>72</v>
      </c>
      <c r="T9417">
        <v>0</v>
      </c>
      <c r="V9417" t="s">
        <v>103</v>
      </c>
    </row>
    <row r="9418" spans="1:22" x14ac:dyDescent="0.2">
      <c r="A9418" s="1">
        <v>39431</v>
      </c>
      <c r="B9418">
        <v>2007</v>
      </c>
      <c r="C9418">
        <f>_xlfn.MAXIFS(Table1[ScheduleWeekWritten],Table1[ScheduleSeason],Table1[[#This Row],[ScheduleSeason]])</f>
        <v>17</v>
      </c>
      <c r="D9418">
        <v>15</v>
      </c>
      <c r="E9418" cm="1">
        <f t="array" ref="E9418">_xlfn.XLOOKUP(Table1[[#This Row],[ScheduleWeekWritten]],Table3[Game],100+Table3[Increase],Table1[[#This Row],[ScheduleWeekWritten]])</f>
        <v>15</v>
      </c>
      <c r="F9418" t="b">
        <v>0</v>
      </c>
      <c r="G9418" t="s">
        <v>53</v>
      </c>
      <c r="H9418">
        <v>20</v>
      </c>
      <c r="I9418">
        <v>13</v>
      </c>
      <c r="J9418" t="s">
        <v>101</v>
      </c>
      <c r="K9418" t="s">
        <v>104</v>
      </c>
      <c r="L9418" t="str">
        <f>_xlfn.XLOOKUP(Table1[[#This Row],[TeamFavoriteID]],Table2[team_id],Table2[team_name],_xlfn.XLOOKUP(Table1[[#This Row],[TeamFavoriteID]],Table2[team_id_pfr],Table2[team_name],"Even"))</f>
        <v>Cincinnati Bengals</v>
      </c>
      <c r="M9418">
        <v>-8.5</v>
      </c>
      <c r="N9418">
        <f>IF(Table1[[#This Row],[TeamFavorite]]=Table1[[#This Row],[TeamHome]],Table1[[#This Row],[ScoreAway]]-Table1[[#This Row],[ScoreHome]],Table1[[#This Row],[ScoreHome]]-Table1[[#This Row],[ScoreAway]])</f>
        <v>7</v>
      </c>
      <c r="O9418">
        <f>IF(Table1[[#This Row],[SpreadActual]]&lt;Table1[[#This Row],[SpreadFavorite]],1,0)</f>
        <v>0</v>
      </c>
      <c r="P9418">
        <v>43</v>
      </c>
      <c r="Q9418" t="s">
        <v>118</v>
      </c>
      <c r="R9418" t="b">
        <v>0</v>
      </c>
      <c r="S9418">
        <v>49</v>
      </c>
      <c r="T9418">
        <v>8</v>
      </c>
      <c r="U9418">
        <v>79</v>
      </c>
    </row>
    <row r="9419" spans="1:22" x14ac:dyDescent="0.2">
      <c r="A9419" s="1">
        <v>39432</v>
      </c>
      <c r="B9419">
        <v>2007</v>
      </c>
      <c r="C9419">
        <f>_xlfn.MAXIFS(Table1[ScheduleWeekWritten],Table1[ScheduleSeason],Table1[[#This Row],[ScheduleSeason]])</f>
        <v>17</v>
      </c>
      <c r="D9419">
        <v>15</v>
      </c>
      <c r="E9419" cm="1">
        <f t="array" ref="E9419">_xlfn.XLOOKUP(Table1[[#This Row],[ScheduleWeekWritten]],Table3[Game],100+Table3[Increase],Table1[[#This Row],[ScheduleWeekWritten]])</f>
        <v>15</v>
      </c>
      <c r="F9419" t="b">
        <v>0</v>
      </c>
      <c r="G9419" t="s">
        <v>152</v>
      </c>
      <c r="H9419">
        <v>13</v>
      </c>
      <c r="I9419">
        <v>10</v>
      </c>
      <c r="J9419" t="s">
        <v>128</v>
      </c>
      <c r="K9419" t="s">
        <v>132</v>
      </c>
      <c r="L9419" t="str">
        <f>_xlfn.XLOOKUP(Table1[[#This Row],[TeamFavoriteID]],Table2[team_id],Table2[team_name],_xlfn.XLOOKUP(Table1[[#This Row],[TeamFavoriteID]],Table2[team_id_pfr],Table2[team_name],"Even"))</f>
        <v>Seattle Seahawks</v>
      </c>
      <c r="M9419">
        <v>-8</v>
      </c>
      <c r="N9419">
        <f>IF(Table1[[#This Row],[TeamFavorite]]=Table1[[#This Row],[TeamHome]],Table1[[#This Row],[ScoreAway]]-Table1[[#This Row],[ScoreHome]],Table1[[#This Row],[ScoreHome]]-Table1[[#This Row],[ScoreAway]])</f>
        <v>3</v>
      </c>
      <c r="O9419">
        <f>IF(Table1[[#This Row],[SpreadActual]]&lt;Table1[[#This Row],[SpreadFavorite]],1,0)</f>
        <v>0</v>
      </c>
      <c r="P9419">
        <v>37</v>
      </c>
      <c r="Q9419" t="s">
        <v>160</v>
      </c>
      <c r="R9419" t="b">
        <v>0</v>
      </c>
      <c r="S9419">
        <v>40</v>
      </c>
      <c r="T9419">
        <v>11</v>
      </c>
      <c r="U9419">
        <v>76</v>
      </c>
    </row>
    <row r="9420" spans="1:22" x14ac:dyDescent="0.2">
      <c r="A9420" s="1">
        <v>39432</v>
      </c>
      <c r="B9420">
        <v>2007</v>
      </c>
      <c r="C9420">
        <f>_xlfn.MAXIFS(Table1[ScheduleWeekWritten],Table1[ScheduleSeason],Table1[[#This Row],[ScheduleSeason]])</f>
        <v>17</v>
      </c>
      <c r="D9420">
        <v>15</v>
      </c>
      <c r="E9420" cm="1">
        <f t="array" ref="E9420">_xlfn.XLOOKUP(Table1[[#This Row],[ScheduleWeekWritten]],Table3[Game],100+Table3[Increase],Table1[[#This Row],[ScheduleWeekWritten]])</f>
        <v>15</v>
      </c>
      <c r="F9420" t="b">
        <v>0</v>
      </c>
      <c r="G9420" t="s">
        <v>62</v>
      </c>
      <c r="H9420">
        <v>8</v>
      </c>
      <c r="I9420">
        <v>0</v>
      </c>
      <c r="J9420" t="s">
        <v>28</v>
      </c>
      <c r="K9420" t="s">
        <v>63</v>
      </c>
      <c r="L9420" t="str">
        <f>_xlfn.XLOOKUP(Table1[[#This Row],[TeamFavoriteID]],Table2[team_id],Table2[team_name],_xlfn.XLOOKUP(Table1[[#This Row],[TeamFavoriteID]],Table2[team_id_pfr],Table2[team_name],"Even"))</f>
        <v>Cleveland Browns</v>
      </c>
      <c r="M9420">
        <v>-5</v>
      </c>
      <c r="N9420">
        <f>IF(Table1[[#This Row],[TeamFavorite]]=Table1[[#This Row],[TeamHome]],Table1[[#This Row],[ScoreAway]]-Table1[[#This Row],[ScoreHome]],Table1[[#This Row],[ScoreHome]]-Table1[[#This Row],[ScoreAway]])</f>
        <v>-8</v>
      </c>
      <c r="O9420">
        <f>IF(Table1[[#This Row],[SpreadActual]]&lt;Table1[[#This Row],[SpreadFavorite]],1,0)</f>
        <v>1</v>
      </c>
      <c r="P9420">
        <v>37</v>
      </c>
      <c r="Q9420" t="s">
        <v>170</v>
      </c>
      <c r="R9420" t="b">
        <v>0</v>
      </c>
      <c r="S9420">
        <v>31</v>
      </c>
      <c r="T9420">
        <v>19</v>
      </c>
      <c r="U9420">
        <v>82</v>
      </c>
      <c r="V9420" t="s">
        <v>120</v>
      </c>
    </row>
    <row r="9421" spans="1:22" x14ac:dyDescent="0.2">
      <c r="A9421" s="1">
        <v>39432</v>
      </c>
      <c r="B9421">
        <v>2007</v>
      </c>
      <c r="C9421">
        <f>_xlfn.MAXIFS(Table1[ScheduleWeekWritten],Table1[ScheduleSeason],Table1[[#This Row],[ScheduleSeason]])</f>
        <v>17</v>
      </c>
      <c r="D9421">
        <v>15</v>
      </c>
      <c r="E9421" cm="1">
        <f t="array" ref="E9421">_xlfn.XLOOKUP(Table1[[#This Row],[ScheduleWeekWritten]],Table3[Game],100+Table3[Increase],Table1[[#This Row],[ScheduleWeekWritten]])</f>
        <v>15</v>
      </c>
      <c r="F9421" t="b">
        <v>0</v>
      </c>
      <c r="G9421" t="s">
        <v>67</v>
      </c>
      <c r="H9421">
        <v>6</v>
      </c>
      <c r="I9421">
        <v>10</v>
      </c>
      <c r="J9421" t="s">
        <v>58</v>
      </c>
      <c r="K9421" t="s">
        <v>68</v>
      </c>
      <c r="L9421" t="str">
        <f>_xlfn.XLOOKUP(Table1[[#This Row],[TeamFavoriteID]],Table2[team_id],Table2[team_name],_xlfn.XLOOKUP(Table1[[#This Row],[TeamFavoriteID]],Table2[team_id_pfr],Table2[team_name],"Even"))</f>
        <v>Dallas Cowboys</v>
      </c>
      <c r="M9421">
        <v>-10</v>
      </c>
      <c r="N9421">
        <f>IF(Table1[[#This Row],[TeamFavorite]]=Table1[[#This Row],[TeamHome]],Table1[[#This Row],[ScoreAway]]-Table1[[#This Row],[ScoreHome]],Table1[[#This Row],[ScoreHome]]-Table1[[#This Row],[ScoreAway]])</f>
        <v>4</v>
      </c>
      <c r="O9421">
        <f>IF(Table1[[#This Row],[SpreadActual]]&lt;Table1[[#This Row],[SpreadFavorite]],1,0)</f>
        <v>0</v>
      </c>
      <c r="P9421">
        <v>49</v>
      </c>
      <c r="Q9421" t="s">
        <v>119</v>
      </c>
      <c r="R9421" t="b">
        <v>0</v>
      </c>
      <c r="S9421">
        <v>38</v>
      </c>
      <c r="T9421">
        <v>13</v>
      </c>
      <c r="U9421">
        <v>54</v>
      </c>
    </row>
    <row r="9422" spans="1:22" x14ac:dyDescent="0.2">
      <c r="A9422" s="1">
        <v>39432</v>
      </c>
      <c r="B9422">
        <v>2007</v>
      </c>
      <c r="C9422">
        <f>_xlfn.MAXIFS(Table1[ScheduleWeekWritten],Table1[ScheduleSeason],Table1[[#This Row],[ScheduleSeason]])</f>
        <v>17</v>
      </c>
      <c r="D9422">
        <v>15</v>
      </c>
      <c r="E9422" cm="1">
        <f t="array" ref="E9422">_xlfn.XLOOKUP(Table1[[#This Row],[ScheduleWeekWritten]],Table3[Game],100+Table3[Increase],Table1[[#This Row],[ScheduleWeekWritten]])</f>
        <v>15</v>
      </c>
      <c r="F9422" t="b">
        <v>0</v>
      </c>
      <c r="G9422" t="s">
        <v>42</v>
      </c>
      <c r="H9422">
        <v>17</v>
      </c>
      <c r="I9422">
        <v>26</v>
      </c>
      <c r="J9422" t="s">
        <v>171</v>
      </c>
      <c r="K9422" t="s">
        <v>25</v>
      </c>
      <c r="L9422" t="str">
        <f>_xlfn.XLOOKUP(Table1[[#This Row],[TeamFavoriteID]],Table2[team_id],Table2[team_name],_xlfn.XLOOKUP(Table1[[#This Row],[TeamFavoriteID]],Table2[team_id_pfr],Table2[team_name],"Even"))</f>
        <v>Houston Oilers</v>
      </c>
      <c r="M9422">
        <v>-3.5</v>
      </c>
      <c r="N9422">
        <f>IF(Table1[[#This Row],[TeamFavorite]]=Table1[[#This Row],[TeamHome]],Table1[[#This Row],[ScoreAway]]-Table1[[#This Row],[ScoreHome]],Table1[[#This Row],[ScoreHome]]-Table1[[#This Row],[ScoreAway]])</f>
        <v>-9</v>
      </c>
      <c r="O9422">
        <f>IF(Table1[[#This Row],[SpreadActual]]&lt;Table1[[#This Row],[SpreadFavorite]],1,0)</f>
        <v>1</v>
      </c>
      <c r="P9422">
        <v>34.5</v>
      </c>
      <c r="Q9422" t="s">
        <v>117</v>
      </c>
      <c r="R9422" t="b">
        <v>0</v>
      </c>
      <c r="S9422">
        <v>17</v>
      </c>
      <c r="T9422">
        <v>9</v>
      </c>
      <c r="U9422">
        <v>80</v>
      </c>
    </row>
    <row r="9423" spans="1:22" x14ac:dyDescent="0.2">
      <c r="A9423" s="1">
        <v>39432</v>
      </c>
      <c r="B9423">
        <v>2007</v>
      </c>
      <c r="C9423">
        <f>_xlfn.MAXIFS(Table1[ScheduleWeekWritten],Table1[ScheduleSeason],Table1[[#This Row],[ScheduleSeason]])</f>
        <v>17</v>
      </c>
      <c r="D9423">
        <v>15</v>
      </c>
      <c r="E9423" cm="1">
        <f t="array" ref="E9423">_xlfn.XLOOKUP(Table1[[#This Row],[ScheduleWeekWritten]],Table3[Game],100+Table3[Increase],Table1[[#This Row],[ScheduleWeekWritten]])</f>
        <v>15</v>
      </c>
      <c r="F9423" t="b">
        <v>0</v>
      </c>
      <c r="G9423" t="s">
        <v>19</v>
      </c>
      <c r="H9423">
        <v>22</v>
      </c>
      <c r="I9423">
        <v>16</v>
      </c>
      <c r="J9423" t="s">
        <v>158</v>
      </c>
      <c r="K9423" t="s">
        <v>159</v>
      </c>
      <c r="L9423" t="str">
        <f>_xlfn.XLOOKUP(Table1[[#This Row],[TeamFavoriteID]],Table2[team_id],Table2[team_name],_xlfn.XLOOKUP(Table1[[#This Row],[TeamFavoriteID]],Table2[team_id_pfr],Table2[team_name],"Even"))</f>
        <v>Baltimore Ravens</v>
      </c>
      <c r="M9423">
        <v>-3</v>
      </c>
      <c r="N9423">
        <f>IF(Table1[[#This Row],[TeamFavorite]]=Table1[[#This Row],[TeamHome]],Table1[[#This Row],[ScoreAway]]-Table1[[#This Row],[ScoreHome]],Table1[[#This Row],[ScoreHome]]-Table1[[#This Row],[ScoreAway]])</f>
        <v>6</v>
      </c>
      <c r="O9423">
        <f>IF(Table1[[#This Row],[SpreadActual]]&lt;Table1[[#This Row],[SpreadFavorite]],1,0)</f>
        <v>0</v>
      </c>
      <c r="P9423">
        <v>37.5</v>
      </c>
      <c r="Q9423" t="s">
        <v>143</v>
      </c>
      <c r="R9423" t="b">
        <v>0</v>
      </c>
      <c r="S9423">
        <v>78</v>
      </c>
      <c r="T9423">
        <v>12</v>
      </c>
      <c r="U9423">
        <v>74</v>
      </c>
    </row>
    <row r="9424" spans="1:22" x14ac:dyDescent="0.2">
      <c r="A9424" s="1">
        <v>39432</v>
      </c>
      <c r="B9424">
        <v>2007</v>
      </c>
      <c r="C9424">
        <f>_xlfn.MAXIFS(Table1[ScheduleWeekWritten],Table1[ScheduleSeason],Table1[[#This Row],[ScheduleSeason]])</f>
        <v>17</v>
      </c>
      <c r="D9424">
        <v>15</v>
      </c>
      <c r="E9424" cm="1">
        <f t="array" ref="E9424">_xlfn.XLOOKUP(Table1[[#This Row],[ScheduleWeekWritten]],Table3[Game],100+Table3[Increase],Table1[[#This Row],[ScheduleWeekWritten]])</f>
        <v>15</v>
      </c>
      <c r="F9424" t="b">
        <v>0</v>
      </c>
      <c r="G9424" t="s">
        <v>115</v>
      </c>
      <c r="H9424">
        <v>20</v>
      </c>
      <c r="I9424">
        <v>10</v>
      </c>
      <c r="J9424" t="s">
        <v>31</v>
      </c>
      <c r="K9424" t="s">
        <v>70</v>
      </c>
      <c r="L9424" t="str">
        <f>_xlfn.XLOOKUP(Table1[[#This Row],[TeamFavoriteID]],Table2[team_id],Table2[team_name],_xlfn.XLOOKUP(Table1[[#This Row],[TeamFavoriteID]],Table2[team_id_pfr],Table2[team_name],"Even"))</f>
        <v>Boston Patriots</v>
      </c>
      <c r="M9424">
        <v>-20.5</v>
      </c>
      <c r="N9424">
        <f>IF(Table1[[#This Row],[TeamFavorite]]=Table1[[#This Row],[TeamHome]],Table1[[#This Row],[ScoreAway]]-Table1[[#This Row],[ScoreHome]],Table1[[#This Row],[ScoreHome]]-Table1[[#This Row],[ScoreAway]])</f>
        <v>10</v>
      </c>
      <c r="O9424">
        <f>IF(Table1[[#This Row],[SpreadActual]]&lt;Table1[[#This Row],[SpreadFavorite]],1,0)</f>
        <v>0</v>
      </c>
      <c r="P9424">
        <v>41</v>
      </c>
      <c r="Q9424" t="s">
        <v>179</v>
      </c>
      <c r="R9424" t="b">
        <v>0</v>
      </c>
      <c r="S9424">
        <v>30</v>
      </c>
      <c r="T9424">
        <v>24</v>
      </c>
      <c r="U9424">
        <v>79</v>
      </c>
    </row>
    <row r="9425" spans="1:22" x14ac:dyDescent="0.2">
      <c r="A9425" s="1">
        <v>39432</v>
      </c>
      <c r="B9425">
        <v>2007</v>
      </c>
      <c r="C9425">
        <f>_xlfn.MAXIFS(Table1[ScheduleWeekWritten],Table1[ScheduleSeason],Table1[[#This Row],[ScheduleSeason]])</f>
        <v>17</v>
      </c>
      <c r="D9425">
        <v>15</v>
      </c>
      <c r="E9425" cm="1">
        <f t="array" ref="E9425">_xlfn.XLOOKUP(Table1[[#This Row],[ScheduleWeekWritten]],Table3[Game],100+Table3[Increase],Table1[[#This Row],[ScheduleWeekWritten]])</f>
        <v>15</v>
      </c>
      <c r="F9425" t="b">
        <v>0</v>
      </c>
      <c r="G9425" t="s">
        <v>95</v>
      </c>
      <c r="H9425">
        <v>31</v>
      </c>
      <c r="I9425">
        <v>24</v>
      </c>
      <c r="J9425" t="s">
        <v>149</v>
      </c>
      <c r="K9425" t="s">
        <v>98</v>
      </c>
      <c r="L9425" t="str">
        <f>_xlfn.XLOOKUP(Table1[[#This Row],[TeamFavoriteID]],Table2[team_id],Table2[team_name],_xlfn.XLOOKUP(Table1[[#This Row],[TeamFavoriteID]],Table2[team_id_pfr],Table2[team_name],"Even"))</f>
        <v>New Orleans Saints</v>
      </c>
      <c r="M9425">
        <v>-3.5</v>
      </c>
      <c r="N9425">
        <f>IF(Table1[[#This Row],[TeamFavorite]]=Table1[[#This Row],[TeamHome]],Table1[[#This Row],[ScoreAway]]-Table1[[#This Row],[ScoreHome]],Table1[[#This Row],[ScoreHome]]-Table1[[#This Row],[ScoreAway]])</f>
        <v>-7</v>
      </c>
      <c r="O9425">
        <f>IF(Table1[[#This Row],[SpreadActual]]&lt;Table1[[#This Row],[SpreadFavorite]],1,0)</f>
        <v>1</v>
      </c>
      <c r="P9425">
        <v>49.5</v>
      </c>
      <c r="Q9425" t="s">
        <v>124</v>
      </c>
      <c r="R9425" t="b">
        <v>0</v>
      </c>
      <c r="S9425">
        <v>72</v>
      </c>
      <c r="T9425">
        <v>0</v>
      </c>
      <c r="V9425" t="s">
        <v>103</v>
      </c>
    </row>
    <row r="9426" spans="1:22" x14ac:dyDescent="0.2">
      <c r="A9426" s="1">
        <v>39432</v>
      </c>
      <c r="B9426">
        <v>2007</v>
      </c>
      <c r="C9426">
        <f>_xlfn.MAXIFS(Table1[ScheduleWeekWritten],Table1[ScheduleSeason],Table1[[#This Row],[ScheduleSeason]])</f>
        <v>17</v>
      </c>
      <c r="D9426">
        <v>15</v>
      </c>
      <c r="E9426" cm="1">
        <f t="array" ref="E9426">_xlfn.XLOOKUP(Table1[[#This Row],[ScheduleWeekWritten]],Table3[Game],100+Table3[Increase],Table1[[#This Row],[ScheduleWeekWritten]])</f>
        <v>15</v>
      </c>
      <c r="F9426" t="b">
        <v>0</v>
      </c>
      <c r="G9426" t="s">
        <v>50</v>
      </c>
      <c r="H9426">
        <v>10</v>
      </c>
      <c r="I9426">
        <v>22</v>
      </c>
      <c r="J9426" t="s">
        <v>61</v>
      </c>
      <c r="K9426" t="s">
        <v>90</v>
      </c>
      <c r="L9426" t="str">
        <f>_xlfn.XLOOKUP(Table1[[#This Row],[TeamFavoriteID]],Table2[team_id],Table2[team_name],_xlfn.XLOOKUP(Table1[[#This Row],[TeamFavoriteID]],Table2[team_id_pfr],Table2[team_name],"Even"))</f>
        <v>New York Giants</v>
      </c>
      <c r="M9426">
        <v>-6.5</v>
      </c>
      <c r="N9426">
        <f>IF(Table1[[#This Row],[TeamFavorite]]=Table1[[#This Row],[TeamHome]],Table1[[#This Row],[ScoreAway]]-Table1[[#This Row],[ScoreHome]],Table1[[#This Row],[ScoreHome]]-Table1[[#This Row],[ScoreAway]])</f>
        <v>12</v>
      </c>
      <c r="O9426">
        <f>IF(Table1[[#This Row],[SpreadActual]]&lt;Table1[[#This Row],[SpreadFavorite]],1,0)</f>
        <v>0</v>
      </c>
      <c r="P9426">
        <v>36.5</v>
      </c>
      <c r="Q9426" t="s">
        <v>126</v>
      </c>
      <c r="R9426" t="b">
        <v>0</v>
      </c>
      <c r="S9426">
        <v>34</v>
      </c>
      <c r="T9426">
        <v>23</v>
      </c>
      <c r="U9426">
        <v>77</v>
      </c>
    </row>
    <row r="9427" spans="1:22" x14ac:dyDescent="0.2">
      <c r="A9427" s="1">
        <v>39432</v>
      </c>
      <c r="B9427">
        <v>2007</v>
      </c>
      <c r="C9427">
        <f>_xlfn.MAXIFS(Table1[ScheduleWeekWritten],Table1[ScheduleSeason],Table1[[#This Row],[ScheduleSeason]])</f>
        <v>17</v>
      </c>
      <c r="D9427">
        <v>15</v>
      </c>
      <c r="E9427" cm="1">
        <f t="array" ref="E9427">_xlfn.XLOOKUP(Table1[[#This Row],[ScheduleWeekWritten]],Table3[Game],100+Table3[Increase],Table1[[#This Row],[ScheduleWeekWritten]])</f>
        <v>15</v>
      </c>
      <c r="F9427" t="b">
        <v>0</v>
      </c>
      <c r="G9427" t="s">
        <v>20</v>
      </c>
      <c r="H9427">
        <v>14</v>
      </c>
      <c r="I9427">
        <v>21</v>
      </c>
      <c r="J9427" t="s">
        <v>140</v>
      </c>
      <c r="K9427" t="s">
        <v>72</v>
      </c>
      <c r="L9427" t="str">
        <f>_xlfn.XLOOKUP(Table1[[#This Row],[TeamFavoriteID]],Table2[team_id],Table2[team_name],_xlfn.XLOOKUP(Table1[[#This Row],[TeamFavoriteID]],Table2[team_id_pfr],Table2[team_name],"Even"))</f>
        <v>Baltimore Colts</v>
      </c>
      <c r="M9427">
        <v>-10</v>
      </c>
      <c r="N9427">
        <f>IF(Table1[[#This Row],[TeamFavorite]]=Table1[[#This Row],[TeamHome]],Table1[[#This Row],[ScoreAway]]-Table1[[#This Row],[ScoreHome]],Table1[[#This Row],[ScoreHome]]-Table1[[#This Row],[ScoreAway]])</f>
        <v>-7</v>
      </c>
      <c r="O9427">
        <f>IF(Table1[[#This Row],[SpreadActual]]&lt;Table1[[#This Row],[SpreadFavorite]],1,0)</f>
        <v>0</v>
      </c>
      <c r="P9427">
        <v>45</v>
      </c>
      <c r="Q9427" t="s">
        <v>76</v>
      </c>
      <c r="R9427" t="b">
        <v>0</v>
      </c>
      <c r="S9427">
        <v>48</v>
      </c>
      <c r="T9427">
        <v>6</v>
      </c>
      <c r="U9427">
        <v>82</v>
      </c>
    </row>
    <row r="9428" spans="1:22" x14ac:dyDescent="0.2">
      <c r="A9428" s="1">
        <v>39432</v>
      </c>
      <c r="B9428">
        <v>2007</v>
      </c>
      <c r="C9428">
        <f>_xlfn.MAXIFS(Table1[ScheduleWeekWritten],Table1[ScheduleSeason],Table1[[#This Row],[ScheduleSeason]])</f>
        <v>17</v>
      </c>
      <c r="D9428">
        <v>15</v>
      </c>
      <c r="E9428" cm="1">
        <f t="array" ref="E9428">_xlfn.XLOOKUP(Table1[[#This Row],[ScheduleWeekWritten]],Table3[Game],100+Table3[Increase],Table1[[#This Row],[ScheduleWeekWritten]])</f>
        <v>15</v>
      </c>
      <c r="F9428" t="b">
        <v>0</v>
      </c>
      <c r="G9428" t="s">
        <v>49</v>
      </c>
      <c r="H9428">
        <v>22</v>
      </c>
      <c r="I9428">
        <v>29</v>
      </c>
      <c r="J9428" t="s">
        <v>154</v>
      </c>
      <c r="K9428" t="s">
        <v>51</v>
      </c>
      <c r="L9428" t="str">
        <f>_xlfn.XLOOKUP(Table1[[#This Row],[TeamFavoriteID]],Table2[team_id],Table2[team_name],_xlfn.XLOOKUP(Table1[[#This Row],[TeamFavoriteID]],Table2[team_id_pfr],Table2[team_name],"Even"))</f>
        <v>Pittsburgh Steelers</v>
      </c>
      <c r="M9428">
        <v>-3</v>
      </c>
      <c r="N9428">
        <f>IF(Table1[[#This Row],[TeamFavorite]]=Table1[[#This Row],[TeamHome]],Table1[[#This Row],[ScoreAway]]-Table1[[#This Row],[ScoreHome]],Table1[[#This Row],[ScoreHome]]-Table1[[#This Row],[ScoreAway]])</f>
        <v>7</v>
      </c>
      <c r="O9428">
        <f>IF(Table1[[#This Row],[SpreadActual]]&lt;Table1[[#This Row],[SpreadFavorite]],1,0)</f>
        <v>0</v>
      </c>
      <c r="P9428">
        <v>34.5</v>
      </c>
      <c r="Q9428" t="s">
        <v>175</v>
      </c>
      <c r="R9428" t="b">
        <v>0</v>
      </c>
      <c r="S9428">
        <v>33</v>
      </c>
      <c r="T9428">
        <v>16</v>
      </c>
      <c r="U9428">
        <v>84</v>
      </c>
      <c r="V9428" t="s">
        <v>120</v>
      </c>
    </row>
    <row r="9429" spans="1:22" x14ac:dyDescent="0.2">
      <c r="A9429" s="1">
        <v>39432</v>
      </c>
      <c r="B9429">
        <v>2007</v>
      </c>
      <c r="C9429">
        <f>_xlfn.MAXIFS(Table1[ScheduleWeekWritten],Table1[ScheduleSeason],Table1[[#This Row],[ScheduleSeason]])</f>
        <v>17</v>
      </c>
      <c r="D9429">
        <v>15</v>
      </c>
      <c r="E9429" cm="1">
        <f t="array" ref="E9429">_xlfn.XLOOKUP(Table1[[#This Row],[ScheduleWeekWritten]],Table3[Game],100+Table3[Increase],Table1[[#This Row],[ScheduleWeekWritten]])</f>
        <v>15</v>
      </c>
      <c r="F9429" t="b">
        <v>0</v>
      </c>
      <c r="G9429" t="s">
        <v>27</v>
      </c>
      <c r="H9429">
        <v>51</v>
      </c>
      <c r="I9429">
        <v>14</v>
      </c>
      <c r="J9429" t="s">
        <v>45</v>
      </c>
      <c r="K9429" t="s">
        <v>29</v>
      </c>
      <c r="L9429" t="str">
        <f>_xlfn.XLOOKUP(Table1[[#This Row],[TeamFavoriteID]],Table2[team_id],Table2[team_name],_xlfn.XLOOKUP(Table1[[#This Row],[TeamFavoriteID]],Table2[team_id_pfr],Table2[team_name],"Even"))</f>
        <v>Los Angeles Chargers</v>
      </c>
      <c r="M9429">
        <v>-9.5</v>
      </c>
      <c r="N9429">
        <f>IF(Table1[[#This Row],[TeamFavorite]]=Table1[[#This Row],[TeamHome]],Table1[[#This Row],[ScoreAway]]-Table1[[#This Row],[ScoreHome]],Table1[[#This Row],[ScoreHome]]-Table1[[#This Row],[ScoreAway]])</f>
        <v>37</v>
      </c>
      <c r="O9429">
        <f>IF(Table1[[#This Row],[SpreadActual]]&lt;Table1[[#This Row],[SpreadFavorite]],1,0)</f>
        <v>0</v>
      </c>
      <c r="P9429">
        <v>46</v>
      </c>
      <c r="Q9429" t="s">
        <v>94</v>
      </c>
      <c r="R9429" t="b">
        <v>0</v>
      </c>
      <c r="S9429">
        <v>54</v>
      </c>
      <c r="T9429">
        <v>5</v>
      </c>
      <c r="U9429">
        <v>56</v>
      </c>
    </row>
    <row r="9430" spans="1:22" x14ac:dyDescent="0.2">
      <c r="A9430" s="1">
        <v>39432</v>
      </c>
      <c r="B9430">
        <v>2007</v>
      </c>
      <c r="C9430">
        <f>_xlfn.MAXIFS(Table1[ScheduleWeekWritten],Table1[ScheduleSeason],Table1[[#This Row],[ScheduleSeason]])</f>
        <v>17</v>
      </c>
      <c r="D9430">
        <v>15</v>
      </c>
      <c r="E9430" cm="1">
        <f t="array" ref="E9430">_xlfn.XLOOKUP(Table1[[#This Row],[ScheduleWeekWritten]],Table3[Game],100+Table3[Increase],Table1[[#This Row],[ScheduleWeekWritten]])</f>
        <v>15</v>
      </c>
      <c r="F9430" t="b">
        <v>0</v>
      </c>
      <c r="G9430" t="s">
        <v>153</v>
      </c>
      <c r="H9430">
        <v>14</v>
      </c>
      <c r="I9430">
        <v>33</v>
      </c>
      <c r="J9430" t="s">
        <v>33</v>
      </c>
      <c r="K9430" t="s">
        <v>35</v>
      </c>
      <c r="L9430" t="str">
        <f>_xlfn.XLOOKUP(Table1[[#This Row],[TeamFavoriteID]],Table2[team_id],Table2[team_name],_xlfn.XLOOKUP(Table1[[#This Row],[TeamFavoriteID]],Table2[team_id_pfr],Table2[team_name],"Even"))</f>
        <v>Green Bay Packers</v>
      </c>
      <c r="M9430">
        <v>-7</v>
      </c>
      <c r="N9430">
        <f>IF(Table1[[#This Row],[TeamFavorite]]=Table1[[#This Row],[TeamHome]],Table1[[#This Row],[ScoreAway]]-Table1[[#This Row],[ScoreHome]],Table1[[#This Row],[ScoreHome]]-Table1[[#This Row],[ScoreAway]])</f>
        <v>-19</v>
      </c>
      <c r="O9430">
        <f>IF(Table1[[#This Row],[SpreadActual]]&lt;Table1[[#This Row],[SpreadFavorite]],1,0)</f>
        <v>1</v>
      </c>
      <c r="P9430">
        <v>47</v>
      </c>
      <c r="Q9430" t="s">
        <v>157</v>
      </c>
      <c r="R9430" t="b">
        <v>0</v>
      </c>
      <c r="S9430">
        <v>72</v>
      </c>
      <c r="T9430">
        <v>0</v>
      </c>
      <c r="V9430" t="s">
        <v>103</v>
      </c>
    </row>
    <row r="9431" spans="1:22" x14ac:dyDescent="0.2">
      <c r="A9431" s="1">
        <v>39432</v>
      </c>
      <c r="B9431">
        <v>2007</v>
      </c>
      <c r="C9431">
        <f>_xlfn.MAXIFS(Table1[ScheduleWeekWritten],Table1[ScheduleSeason],Table1[[#This Row],[ScheduleSeason]])</f>
        <v>17</v>
      </c>
      <c r="D9431">
        <v>15</v>
      </c>
      <c r="E9431" cm="1">
        <f t="array" ref="E9431">_xlfn.XLOOKUP(Table1[[#This Row],[ScheduleWeekWritten]],Table3[Game],100+Table3[Increase],Table1[[#This Row],[ScheduleWeekWritten]])</f>
        <v>15</v>
      </c>
      <c r="F9431" t="b">
        <v>0</v>
      </c>
      <c r="G9431" t="s">
        <v>127</v>
      </c>
      <c r="H9431">
        <v>37</v>
      </c>
      <c r="I9431">
        <v>3</v>
      </c>
      <c r="J9431" t="s">
        <v>38</v>
      </c>
      <c r="K9431" t="s">
        <v>133</v>
      </c>
      <c r="L9431" t="str">
        <f>_xlfn.XLOOKUP(Table1[[#This Row],[TeamFavoriteID]],Table2[team_id],Table2[team_name],_xlfn.XLOOKUP(Table1[[#This Row],[TeamFavoriteID]],Table2[team_id_pfr],Table2[team_name],"Even"))</f>
        <v>Tampa Bay Buccaneers</v>
      </c>
      <c r="M9431">
        <v>-12.5</v>
      </c>
      <c r="N9431">
        <f>IF(Table1[[#This Row],[TeamFavorite]]=Table1[[#This Row],[TeamHome]],Table1[[#This Row],[ScoreAway]]-Table1[[#This Row],[ScoreHome]],Table1[[#This Row],[ScoreHome]]-Table1[[#This Row],[ScoreAway]])</f>
        <v>-34</v>
      </c>
      <c r="O9431">
        <f>IF(Table1[[#This Row],[SpreadActual]]&lt;Table1[[#This Row],[SpreadFavorite]],1,0)</f>
        <v>1</v>
      </c>
      <c r="P9431">
        <v>37.5</v>
      </c>
      <c r="Q9431" t="s">
        <v>168</v>
      </c>
      <c r="R9431" t="b">
        <v>0</v>
      </c>
      <c r="S9431">
        <v>71</v>
      </c>
      <c r="T9431">
        <v>17</v>
      </c>
      <c r="U9431">
        <v>74</v>
      </c>
    </row>
    <row r="9432" spans="1:22" x14ac:dyDescent="0.2">
      <c r="A9432" s="1">
        <v>39433</v>
      </c>
      <c r="B9432">
        <v>2007</v>
      </c>
      <c r="C9432">
        <f>_xlfn.MAXIFS(Table1[ScheduleWeekWritten],Table1[ScheduleSeason],Table1[[#This Row],[ScheduleSeason]])</f>
        <v>17</v>
      </c>
      <c r="D9432">
        <v>15</v>
      </c>
      <c r="E9432" cm="1">
        <f t="array" ref="E9432">_xlfn.XLOOKUP(Table1[[#This Row],[ScheduleWeekWritten]],Table3[Game],100+Table3[Increase],Table1[[#This Row],[ScheduleWeekWritten]])</f>
        <v>15</v>
      </c>
      <c r="F9432" t="b">
        <v>0</v>
      </c>
      <c r="G9432" t="s">
        <v>54</v>
      </c>
      <c r="H9432">
        <v>20</v>
      </c>
      <c r="I9432">
        <v>13</v>
      </c>
      <c r="J9432" t="s">
        <v>46</v>
      </c>
      <c r="K9432" t="s">
        <v>55</v>
      </c>
      <c r="L9432" t="str">
        <f>_xlfn.XLOOKUP(Table1[[#This Row],[TeamFavoriteID]],Table2[team_id],Table2[team_name],_xlfn.XLOOKUP(Table1[[#This Row],[TeamFavoriteID]],Table2[team_id_pfr],Table2[team_name],"Even"))</f>
        <v>Minnesota Vikings</v>
      </c>
      <c r="M9432">
        <v>-10.5</v>
      </c>
      <c r="N9432">
        <f>IF(Table1[[#This Row],[TeamFavorite]]=Table1[[#This Row],[TeamHome]],Table1[[#This Row],[ScoreAway]]-Table1[[#This Row],[ScoreHome]],Table1[[#This Row],[ScoreHome]]-Table1[[#This Row],[ScoreAway]])</f>
        <v>-7</v>
      </c>
      <c r="O9432">
        <f>IF(Table1[[#This Row],[SpreadActual]]&lt;Table1[[#This Row],[SpreadFavorite]],1,0)</f>
        <v>0</v>
      </c>
      <c r="P9432">
        <v>43.5</v>
      </c>
      <c r="Q9432" t="s">
        <v>137</v>
      </c>
      <c r="R9432" t="b">
        <v>0</v>
      </c>
      <c r="S9432">
        <v>72</v>
      </c>
      <c r="T9432">
        <v>0</v>
      </c>
      <c r="V9432" t="s">
        <v>103</v>
      </c>
    </row>
    <row r="9433" spans="1:22" x14ac:dyDescent="0.2">
      <c r="A9433" s="1">
        <v>39436</v>
      </c>
      <c r="B9433">
        <v>2007</v>
      </c>
      <c r="C9433">
        <f>_xlfn.MAXIFS(Table1[ScheduleWeekWritten],Table1[ScheduleSeason],Table1[[#This Row],[ScheduleSeason]])</f>
        <v>17</v>
      </c>
      <c r="D9433">
        <v>16</v>
      </c>
      <c r="E9433" cm="1">
        <f t="array" ref="E9433">_xlfn.XLOOKUP(Table1[[#This Row],[ScheduleWeekWritten]],Table3[Game],100+Table3[Increase],Table1[[#This Row],[ScheduleWeekWritten]])</f>
        <v>16</v>
      </c>
      <c r="F9433" t="b">
        <v>0</v>
      </c>
      <c r="G9433" t="s">
        <v>153</v>
      </c>
      <c r="H9433">
        <v>24</v>
      </c>
      <c r="I9433">
        <v>41</v>
      </c>
      <c r="J9433" t="s">
        <v>49</v>
      </c>
      <c r="K9433" t="s">
        <v>51</v>
      </c>
      <c r="L9433" t="str">
        <f>_xlfn.XLOOKUP(Table1[[#This Row],[TeamFavoriteID]],Table2[team_id],Table2[team_name],_xlfn.XLOOKUP(Table1[[#This Row],[TeamFavoriteID]],Table2[team_id_pfr],Table2[team_name],"Even"))</f>
        <v>Pittsburgh Steelers</v>
      </c>
      <c r="M9433">
        <v>-8</v>
      </c>
      <c r="N9433">
        <f>IF(Table1[[#This Row],[TeamFavorite]]=Table1[[#This Row],[TeamHome]],Table1[[#This Row],[ScoreAway]]-Table1[[#This Row],[ScoreHome]],Table1[[#This Row],[ScoreHome]]-Table1[[#This Row],[ScoreAway]])</f>
        <v>-17</v>
      </c>
      <c r="O9433">
        <f>IF(Table1[[#This Row],[SpreadActual]]&lt;Table1[[#This Row],[SpreadFavorite]],1,0)</f>
        <v>1</v>
      </c>
      <c r="P9433">
        <v>43</v>
      </c>
      <c r="Q9433" t="s">
        <v>157</v>
      </c>
      <c r="R9433" t="b">
        <v>0</v>
      </c>
      <c r="S9433">
        <v>72</v>
      </c>
      <c r="T9433">
        <v>0</v>
      </c>
      <c r="V9433" t="s">
        <v>103</v>
      </c>
    </row>
    <row r="9434" spans="1:22" x14ac:dyDescent="0.2">
      <c r="A9434" s="1">
        <v>39438</v>
      </c>
      <c r="B9434">
        <v>2007</v>
      </c>
      <c r="C9434">
        <f>_xlfn.MAXIFS(Table1[ScheduleWeekWritten],Table1[ScheduleSeason],Table1[[#This Row],[ScheduleSeason]])</f>
        <v>17</v>
      </c>
      <c r="D9434">
        <v>16</v>
      </c>
      <c r="E9434" cm="1">
        <f t="array" ref="E9434">_xlfn.XLOOKUP(Table1[[#This Row],[ScheduleWeekWritten]],Table3[Game],100+Table3[Increase],Table1[[#This Row],[ScheduleWeekWritten]])</f>
        <v>16</v>
      </c>
      <c r="F9434" t="b">
        <v>0</v>
      </c>
      <c r="G9434" t="s">
        <v>152</v>
      </c>
      <c r="H9434">
        <v>13</v>
      </c>
      <c r="I9434">
        <v>20</v>
      </c>
      <c r="J9434" t="s">
        <v>67</v>
      </c>
      <c r="K9434" t="s">
        <v>68</v>
      </c>
      <c r="L9434" t="str">
        <f>_xlfn.XLOOKUP(Table1[[#This Row],[TeamFavoriteID]],Table2[team_id],Table2[team_name],_xlfn.XLOOKUP(Table1[[#This Row],[TeamFavoriteID]],Table2[team_id_pfr],Table2[team_name],"Even"))</f>
        <v>Dallas Cowboys</v>
      </c>
      <c r="M9434">
        <v>-10.5</v>
      </c>
      <c r="N9434">
        <f>IF(Table1[[#This Row],[TeamFavorite]]=Table1[[#This Row],[TeamHome]],Table1[[#This Row],[ScoreAway]]-Table1[[#This Row],[ScoreHome]],Table1[[#This Row],[ScoreHome]]-Table1[[#This Row],[ScoreAway]])</f>
        <v>-7</v>
      </c>
      <c r="O9434">
        <f>IF(Table1[[#This Row],[SpreadActual]]&lt;Table1[[#This Row],[SpreadFavorite]],1,0)</f>
        <v>0</v>
      </c>
      <c r="P9434">
        <v>42.5</v>
      </c>
      <c r="Q9434" t="s">
        <v>160</v>
      </c>
      <c r="R9434" t="b">
        <v>0</v>
      </c>
      <c r="S9434">
        <v>45</v>
      </c>
      <c r="T9434">
        <v>12</v>
      </c>
      <c r="U9434">
        <v>70</v>
      </c>
    </row>
    <row r="9435" spans="1:22" x14ac:dyDescent="0.2">
      <c r="A9435" s="1">
        <v>39439</v>
      </c>
      <c r="B9435">
        <v>2007</v>
      </c>
      <c r="C9435">
        <f>_xlfn.MAXIFS(Table1[ScheduleWeekWritten],Table1[ScheduleSeason],Table1[[#This Row],[ScheduleSeason]])</f>
        <v>17</v>
      </c>
      <c r="D9435">
        <v>16</v>
      </c>
      <c r="E9435" cm="1">
        <f t="array" ref="E9435">_xlfn.XLOOKUP(Table1[[#This Row],[ScheduleWeekWritten]],Table3[Game],100+Table3[Increase],Table1[[#This Row],[ScheduleWeekWritten]])</f>
        <v>16</v>
      </c>
      <c r="F9435" t="b">
        <v>0</v>
      </c>
      <c r="G9435" t="s">
        <v>149</v>
      </c>
      <c r="H9435">
        <v>30</v>
      </c>
      <c r="I9435">
        <v>27</v>
      </c>
      <c r="J9435" t="s">
        <v>38</v>
      </c>
      <c r="K9435" t="s">
        <v>59</v>
      </c>
      <c r="L9435" t="str">
        <f>_xlfn.XLOOKUP(Table1[[#This Row],[TeamFavoriteID]],Table2[team_id],Table2[team_name],_xlfn.XLOOKUP(Table1[[#This Row],[TeamFavoriteID]],Table2[team_id_pfr],Table2[team_name],"Even"))</f>
        <v>Arizona Cardinals</v>
      </c>
      <c r="M9435">
        <v>-10.5</v>
      </c>
      <c r="N9435">
        <f>IF(Table1[[#This Row],[TeamFavorite]]=Table1[[#This Row],[TeamHome]],Table1[[#This Row],[ScoreAway]]-Table1[[#This Row],[ScoreHome]],Table1[[#This Row],[ScoreHome]]-Table1[[#This Row],[ScoreAway]])</f>
        <v>-3</v>
      </c>
      <c r="O9435">
        <f>IF(Table1[[#This Row],[SpreadActual]]&lt;Table1[[#This Row],[SpreadFavorite]],1,0)</f>
        <v>0</v>
      </c>
      <c r="P9435">
        <v>43.5</v>
      </c>
      <c r="Q9435" t="s">
        <v>150</v>
      </c>
      <c r="R9435" t="b">
        <v>0</v>
      </c>
      <c r="S9435">
        <v>72</v>
      </c>
      <c r="T9435">
        <v>0</v>
      </c>
      <c r="V9435" t="s">
        <v>103</v>
      </c>
    </row>
    <row r="9436" spans="1:22" x14ac:dyDescent="0.2">
      <c r="A9436" s="1">
        <v>39439</v>
      </c>
      <c r="B9436">
        <v>2007</v>
      </c>
      <c r="C9436">
        <f>_xlfn.MAXIFS(Table1[ScheduleWeekWritten],Table1[ScheduleSeason],Table1[[#This Row],[ScheduleSeason]])</f>
        <v>17</v>
      </c>
      <c r="D9436">
        <v>16</v>
      </c>
      <c r="E9436" cm="1">
        <f t="array" ref="E9436">_xlfn.XLOOKUP(Table1[[#This Row],[ScheduleWeekWritten]],Table3[Game],100+Table3[Increase],Table1[[#This Row],[ScheduleWeekWritten]])</f>
        <v>16</v>
      </c>
      <c r="F9436" t="b">
        <v>0</v>
      </c>
      <c r="G9436" t="s">
        <v>28</v>
      </c>
      <c r="H9436">
        <v>21</v>
      </c>
      <c r="I9436">
        <v>38</v>
      </c>
      <c r="J9436" t="s">
        <v>50</v>
      </c>
      <c r="K9436" t="s">
        <v>90</v>
      </c>
      <c r="L9436" t="str">
        <f>_xlfn.XLOOKUP(Table1[[#This Row],[TeamFavoriteID]],Table2[team_id],Table2[team_name],_xlfn.XLOOKUP(Table1[[#This Row],[TeamFavoriteID]],Table2[team_id_pfr],Table2[team_name],"Even"))</f>
        <v>New York Giants</v>
      </c>
      <c r="M9436">
        <v>-3</v>
      </c>
      <c r="N9436">
        <f>IF(Table1[[#This Row],[TeamFavorite]]=Table1[[#This Row],[TeamHome]],Table1[[#This Row],[ScoreAway]]-Table1[[#This Row],[ScoreHome]],Table1[[#This Row],[ScoreHome]]-Table1[[#This Row],[ScoreAway]])</f>
        <v>-17</v>
      </c>
      <c r="O9436">
        <f>IF(Table1[[#This Row],[SpreadActual]]&lt;Table1[[#This Row],[SpreadFavorite]],1,0)</f>
        <v>1</v>
      </c>
      <c r="P9436">
        <v>32</v>
      </c>
      <c r="Q9436" t="s">
        <v>123</v>
      </c>
      <c r="R9436" t="b">
        <v>0</v>
      </c>
      <c r="S9436">
        <v>44</v>
      </c>
      <c r="T9436">
        <v>22</v>
      </c>
      <c r="U9436">
        <v>78</v>
      </c>
    </row>
    <row r="9437" spans="1:22" x14ac:dyDescent="0.2">
      <c r="A9437" s="1">
        <v>39439</v>
      </c>
      <c r="B9437">
        <v>2007</v>
      </c>
      <c r="C9437">
        <f>_xlfn.MAXIFS(Table1[ScheduleWeekWritten],Table1[ScheduleSeason],Table1[[#This Row],[ScheduleSeason]])</f>
        <v>17</v>
      </c>
      <c r="D9437">
        <v>16</v>
      </c>
      <c r="E9437" cm="1">
        <f t="array" ref="E9437">_xlfn.XLOOKUP(Table1[[#This Row],[ScheduleWeekWritten]],Table3[Game],100+Table3[Increase],Table1[[#This Row],[ScheduleWeekWritten]])</f>
        <v>16</v>
      </c>
      <c r="F9437" t="b">
        <v>0</v>
      </c>
      <c r="G9437" t="s">
        <v>46</v>
      </c>
      <c r="H9437">
        <v>35</v>
      </c>
      <c r="I9437">
        <v>7</v>
      </c>
      <c r="J9437" t="s">
        <v>33</v>
      </c>
      <c r="K9437" t="s">
        <v>35</v>
      </c>
      <c r="L9437" t="str">
        <f>_xlfn.XLOOKUP(Table1[[#This Row],[TeamFavoriteID]],Table2[team_id],Table2[team_name],_xlfn.XLOOKUP(Table1[[#This Row],[TeamFavoriteID]],Table2[team_id_pfr],Table2[team_name],"Even"))</f>
        <v>Green Bay Packers</v>
      </c>
      <c r="M9437">
        <v>-7.5</v>
      </c>
      <c r="N9437">
        <f>IF(Table1[[#This Row],[TeamFavorite]]=Table1[[#This Row],[TeamHome]],Table1[[#This Row],[ScoreAway]]-Table1[[#This Row],[ScoreHome]],Table1[[#This Row],[ScoreHome]]-Table1[[#This Row],[ScoreAway]])</f>
        <v>28</v>
      </c>
      <c r="O9437">
        <f>IF(Table1[[#This Row],[SpreadActual]]&lt;Table1[[#This Row],[SpreadFavorite]],1,0)</f>
        <v>0</v>
      </c>
      <c r="P9437">
        <v>32</v>
      </c>
      <c r="Q9437" t="s">
        <v>114</v>
      </c>
      <c r="R9437" t="b">
        <v>0</v>
      </c>
      <c r="S9437">
        <v>31</v>
      </c>
      <c r="T9437">
        <v>26</v>
      </c>
      <c r="U9437">
        <v>80</v>
      </c>
    </row>
    <row r="9438" spans="1:22" x14ac:dyDescent="0.2">
      <c r="A9438" s="1">
        <v>39439</v>
      </c>
      <c r="B9438">
        <v>2007</v>
      </c>
      <c r="C9438">
        <f>_xlfn.MAXIFS(Table1[ScheduleWeekWritten],Table1[ScheduleSeason],Table1[[#This Row],[ScheduleSeason]])</f>
        <v>17</v>
      </c>
      <c r="D9438">
        <v>16</v>
      </c>
      <c r="E9438" cm="1">
        <f t="array" ref="E9438">_xlfn.XLOOKUP(Table1[[#This Row],[ScheduleWeekWritten]],Table3[Game],100+Table3[Increase],Table1[[#This Row],[ScheduleWeekWritten]])</f>
        <v>16</v>
      </c>
      <c r="F9438" t="b">
        <v>0</v>
      </c>
      <c r="G9438" t="s">
        <v>101</v>
      </c>
      <c r="H9438">
        <v>19</v>
      </c>
      <c r="I9438">
        <v>14</v>
      </c>
      <c r="J9438" t="s">
        <v>62</v>
      </c>
      <c r="K9438" t="s">
        <v>63</v>
      </c>
      <c r="L9438" t="str">
        <f>_xlfn.XLOOKUP(Table1[[#This Row],[TeamFavoriteID]],Table2[team_id],Table2[team_name],_xlfn.XLOOKUP(Table1[[#This Row],[TeamFavoriteID]],Table2[team_id_pfr],Table2[team_name],"Even"))</f>
        <v>Cleveland Browns</v>
      </c>
      <c r="M9438">
        <v>-3</v>
      </c>
      <c r="N9438">
        <f>IF(Table1[[#This Row],[TeamFavorite]]=Table1[[#This Row],[TeamHome]],Table1[[#This Row],[ScoreAway]]-Table1[[#This Row],[ScoreHome]],Table1[[#This Row],[ScoreHome]]-Table1[[#This Row],[ScoreAway]])</f>
        <v>5</v>
      </c>
      <c r="O9438">
        <f>IF(Table1[[#This Row],[SpreadActual]]&lt;Table1[[#This Row],[SpreadFavorite]],1,0)</f>
        <v>0</v>
      </c>
      <c r="P9438">
        <v>47.5</v>
      </c>
      <c r="Q9438" t="s">
        <v>173</v>
      </c>
      <c r="R9438" t="b">
        <v>0</v>
      </c>
      <c r="S9438">
        <v>45</v>
      </c>
      <c r="T9438">
        <v>20</v>
      </c>
      <c r="U9438">
        <v>72</v>
      </c>
    </row>
    <row r="9439" spans="1:22" x14ac:dyDescent="0.2">
      <c r="A9439" s="1">
        <v>39439</v>
      </c>
      <c r="B9439">
        <v>2007</v>
      </c>
      <c r="C9439">
        <f>_xlfn.MAXIFS(Table1[ScheduleWeekWritten],Table1[ScheduleSeason],Table1[[#This Row],[ScheduleSeason]])</f>
        <v>17</v>
      </c>
      <c r="D9439">
        <v>16</v>
      </c>
      <c r="E9439" cm="1">
        <f t="array" ref="E9439">_xlfn.XLOOKUP(Table1[[#This Row],[ScheduleWeekWritten]],Table3[Game],100+Table3[Increase],Table1[[#This Row],[ScheduleWeekWritten]])</f>
        <v>16</v>
      </c>
      <c r="F9439" t="b">
        <v>0</v>
      </c>
      <c r="G9439" t="s">
        <v>45</v>
      </c>
      <c r="H9439">
        <v>25</v>
      </c>
      <c r="I9439">
        <v>20</v>
      </c>
      <c r="J9439" t="s">
        <v>42</v>
      </c>
      <c r="K9439" t="s">
        <v>79</v>
      </c>
      <c r="L9439" t="str">
        <f>_xlfn.XLOOKUP(Table1[[#This Row],[TeamFavoriteID]],Table2[team_id],Table2[team_name],_xlfn.XLOOKUP(Table1[[#This Row],[TeamFavoriteID]],Table2[team_id_pfr],Table2[team_name],"Even"))</f>
        <v>Detroit Lions</v>
      </c>
      <c r="M9439">
        <v>-5</v>
      </c>
      <c r="N9439">
        <f>IF(Table1[[#This Row],[TeamFavorite]]=Table1[[#This Row],[TeamHome]],Table1[[#This Row],[ScoreAway]]-Table1[[#This Row],[ScoreHome]],Table1[[#This Row],[ScoreHome]]-Table1[[#This Row],[ScoreAway]])</f>
        <v>-5</v>
      </c>
      <c r="O9439">
        <f>IF(Table1[[#This Row],[SpreadActual]]&lt;Table1[[#This Row],[SpreadFavorite]],1,0)</f>
        <v>0</v>
      </c>
      <c r="P9439">
        <v>43.5</v>
      </c>
      <c r="Q9439" t="s">
        <v>181</v>
      </c>
      <c r="R9439" t="b">
        <v>0</v>
      </c>
      <c r="S9439">
        <v>72</v>
      </c>
      <c r="T9439">
        <v>0</v>
      </c>
      <c r="V9439" t="s">
        <v>103</v>
      </c>
    </row>
    <row r="9440" spans="1:22" x14ac:dyDescent="0.2">
      <c r="A9440" s="1">
        <v>39439</v>
      </c>
      <c r="B9440">
        <v>2007</v>
      </c>
      <c r="C9440">
        <f>_xlfn.MAXIFS(Table1[ScheduleWeekWritten],Table1[ScheduleSeason],Table1[[#This Row],[ScheduleSeason]])</f>
        <v>17</v>
      </c>
      <c r="D9440">
        <v>16</v>
      </c>
      <c r="E9440" cm="1">
        <f t="array" ref="E9440">_xlfn.XLOOKUP(Table1[[#This Row],[ScheduleWeekWritten]],Table3[Game],100+Table3[Increase],Table1[[#This Row],[ScheduleWeekWritten]])</f>
        <v>16</v>
      </c>
      <c r="F9440" t="b">
        <v>0</v>
      </c>
      <c r="G9440" t="s">
        <v>140</v>
      </c>
      <c r="H9440">
        <v>38</v>
      </c>
      <c r="I9440">
        <v>15</v>
      </c>
      <c r="J9440" t="s">
        <v>177</v>
      </c>
      <c r="K9440" t="s">
        <v>72</v>
      </c>
      <c r="L9440" t="str">
        <f>_xlfn.XLOOKUP(Table1[[#This Row],[TeamFavoriteID]],Table2[team_id],Table2[team_name],_xlfn.XLOOKUP(Table1[[#This Row],[TeamFavoriteID]],Table2[team_id_pfr],Table2[team_name],"Even"))</f>
        <v>Baltimore Colts</v>
      </c>
      <c r="M9440">
        <v>-6.5</v>
      </c>
      <c r="N9440">
        <f>IF(Table1[[#This Row],[TeamFavorite]]=Table1[[#This Row],[TeamHome]],Table1[[#This Row],[ScoreAway]]-Table1[[#This Row],[ScoreHome]],Table1[[#This Row],[ScoreHome]]-Table1[[#This Row],[ScoreAway]])</f>
        <v>23</v>
      </c>
      <c r="O9440">
        <f>IF(Table1[[#This Row],[SpreadActual]]&lt;Table1[[#This Row],[SpreadFavorite]],1,0)</f>
        <v>0</v>
      </c>
      <c r="P9440">
        <v>45</v>
      </c>
      <c r="Q9440" t="s">
        <v>141</v>
      </c>
      <c r="R9440" t="b">
        <v>0</v>
      </c>
      <c r="S9440">
        <v>72</v>
      </c>
      <c r="T9440">
        <v>0</v>
      </c>
      <c r="V9440" t="s">
        <v>103</v>
      </c>
    </row>
    <row r="9441" spans="1:22" x14ac:dyDescent="0.2">
      <c r="A9441" s="1">
        <v>39439</v>
      </c>
      <c r="B9441">
        <v>2007</v>
      </c>
      <c r="C9441">
        <f>_xlfn.MAXIFS(Table1[ScheduleWeekWritten],Table1[ScheduleSeason],Table1[[#This Row],[ScheduleSeason]])</f>
        <v>17</v>
      </c>
      <c r="D9441">
        <v>16</v>
      </c>
      <c r="E9441" cm="1">
        <f t="array" ref="E9441">_xlfn.XLOOKUP(Table1[[#This Row],[ScheduleWeekWritten]],Table3[Game],100+Table3[Increase],Table1[[#This Row],[ScheduleWeekWritten]])</f>
        <v>16</v>
      </c>
      <c r="F9441" t="b">
        <v>0</v>
      </c>
      <c r="G9441" t="s">
        <v>154</v>
      </c>
      <c r="H9441">
        <v>49</v>
      </c>
      <c r="I9441">
        <v>11</v>
      </c>
      <c r="J9441" t="s">
        <v>20</v>
      </c>
      <c r="K9441" t="s">
        <v>161</v>
      </c>
      <c r="L9441" t="str">
        <f>_xlfn.XLOOKUP(Table1[[#This Row],[TeamFavoriteID]],Table2[team_id],Table2[team_name],_xlfn.XLOOKUP(Table1[[#This Row],[TeamFavoriteID]],Table2[team_id_pfr],Table2[team_name],"Even"))</f>
        <v>Jacksonville Jaguars</v>
      </c>
      <c r="M9441">
        <v>-13.5</v>
      </c>
      <c r="N9441">
        <f>IF(Table1[[#This Row],[TeamFavorite]]=Table1[[#This Row],[TeamHome]],Table1[[#This Row],[ScoreAway]]-Table1[[#This Row],[ScoreHome]],Table1[[#This Row],[ScoreHome]]-Table1[[#This Row],[ScoreAway]])</f>
        <v>-38</v>
      </c>
      <c r="O9441">
        <f>IF(Table1[[#This Row],[SpreadActual]]&lt;Table1[[#This Row],[SpreadFavorite]],1,0)</f>
        <v>1</v>
      </c>
      <c r="P9441">
        <v>39.5</v>
      </c>
      <c r="Q9441" t="s">
        <v>155</v>
      </c>
      <c r="R9441" t="b">
        <v>0</v>
      </c>
      <c r="S9441">
        <v>59</v>
      </c>
      <c r="T9441">
        <v>9</v>
      </c>
      <c r="U9441">
        <v>89</v>
      </c>
    </row>
    <row r="9442" spans="1:22" x14ac:dyDescent="0.2">
      <c r="A9442" s="1">
        <v>39439</v>
      </c>
      <c r="B9442">
        <v>2007</v>
      </c>
      <c r="C9442">
        <f>_xlfn.MAXIFS(Table1[ScheduleWeekWritten],Table1[ScheduleSeason],Table1[[#This Row],[ScheduleSeason]])</f>
        <v>17</v>
      </c>
      <c r="D9442">
        <v>16</v>
      </c>
      <c r="E9442" cm="1">
        <f t="array" ref="E9442">_xlfn.XLOOKUP(Table1[[#This Row],[ScheduleWeekWritten]],Table3[Game],100+Table3[Increase],Table1[[#This Row],[ScheduleWeekWritten]])</f>
        <v>16</v>
      </c>
      <c r="F9442" t="b">
        <v>0</v>
      </c>
      <c r="G9442" t="s">
        <v>54</v>
      </c>
      <c r="H9442">
        <v>21</v>
      </c>
      <c r="I9442">
        <v>32</v>
      </c>
      <c r="J9442" t="s">
        <v>61</v>
      </c>
      <c r="K9442" t="s">
        <v>55</v>
      </c>
      <c r="L9442" t="str">
        <f>_xlfn.XLOOKUP(Table1[[#This Row],[TeamFavoriteID]],Table2[team_id],Table2[team_name],_xlfn.XLOOKUP(Table1[[#This Row],[TeamFavoriteID]],Table2[team_id_pfr],Table2[team_name],"Even"))</f>
        <v>Minnesota Vikings</v>
      </c>
      <c r="M9442">
        <v>-6.5</v>
      </c>
      <c r="N9442">
        <f>IF(Table1[[#This Row],[TeamFavorite]]=Table1[[#This Row],[TeamHome]],Table1[[#This Row],[ScoreAway]]-Table1[[#This Row],[ScoreHome]],Table1[[#This Row],[ScoreHome]]-Table1[[#This Row],[ScoreAway]])</f>
        <v>11</v>
      </c>
      <c r="O9442">
        <f>IF(Table1[[#This Row],[SpreadActual]]&lt;Table1[[#This Row],[SpreadFavorite]],1,0)</f>
        <v>0</v>
      </c>
      <c r="P9442">
        <v>40.5</v>
      </c>
      <c r="Q9442" t="s">
        <v>137</v>
      </c>
      <c r="R9442" t="b">
        <v>0</v>
      </c>
      <c r="S9442">
        <v>72</v>
      </c>
      <c r="T9442">
        <v>0</v>
      </c>
      <c r="V9442" t="s">
        <v>103</v>
      </c>
    </row>
    <row r="9443" spans="1:22" x14ac:dyDescent="0.2">
      <c r="A9443" s="1">
        <v>39439</v>
      </c>
      <c r="B9443">
        <v>2007</v>
      </c>
      <c r="C9443">
        <f>_xlfn.MAXIFS(Table1[ScheduleWeekWritten],Table1[ScheduleSeason],Table1[[#This Row],[ScheduleSeason]])</f>
        <v>17</v>
      </c>
      <c r="D9443">
        <v>16</v>
      </c>
      <c r="E9443" cm="1">
        <f t="array" ref="E9443">_xlfn.XLOOKUP(Table1[[#This Row],[ScheduleWeekWritten]],Table3[Game],100+Table3[Increase],Table1[[#This Row],[ScheduleWeekWritten]])</f>
        <v>16</v>
      </c>
      <c r="F9443" t="b">
        <v>0</v>
      </c>
      <c r="G9443" t="s">
        <v>115</v>
      </c>
      <c r="H9443">
        <v>28</v>
      </c>
      <c r="I9443">
        <v>7</v>
      </c>
      <c r="J9443" t="s">
        <v>19</v>
      </c>
      <c r="K9443" t="s">
        <v>70</v>
      </c>
      <c r="L9443" t="str">
        <f>_xlfn.XLOOKUP(Table1[[#This Row],[TeamFavoriteID]],Table2[team_id],Table2[team_name],_xlfn.XLOOKUP(Table1[[#This Row],[TeamFavoriteID]],Table2[team_id_pfr],Table2[team_name],"Even"))</f>
        <v>Boston Patriots</v>
      </c>
      <c r="M9443">
        <v>-22.5</v>
      </c>
      <c r="N9443">
        <f>IF(Table1[[#This Row],[TeamFavorite]]=Table1[[#This Row],[TeamHome]],Table1[[#This Row],[ScoreAway]]-Table1[[#This Row],[ScoreHome]],Table1[[#This Row],[ScoreHome]]-Table1[[#This Row],[ScoreAway]])</f>
        <v>21</v>
      </c>
      <c r="O9443">
        <f>IF(Table1[[#This Row],[SpreadActual]]&lt;Table1[[#This Row],[SpreadFavorite]],1,0)</f>
        <v>0</v>
      </c>
      <c r="P9443">
        <v>45.5</v>
      </c>
      <c r="Q9443" t="s">
        <v>179</v>
      </c>
      <c r="R9443" t="b">
        <v>0</v>
      </c>
      <c r="S9443">
        <v>39</v>
      </c>
      <c r="T9443">
        <v>6</v>
      </c>
      <c r="U9443">
        <v>82</v>
      </c>
    </row>
    <row r="9444" spans="1:22" x14ac:dyDescent="0.2">
      <c r="A9444" s="1">
        <v>39439</v>
      </c>
      <c r="B9444">
        <v>2007</v>
      </c>
      <c r="C9444">
        <f>_xlfn.MAXIFS(Table1[ScheduleWeekWritten],Table1[ScheduleSeason],Table1[[#This Row],[ScheduleSeason]])</f>
        <v>17</v>
      </c>
      <c r="D9444">
        <v>16</v>
      </c>
      <c r="E9444" cm="1">
        <f t="array" ref="E9444">_xlfn.XLOOKUP(Table1[[#This Row],[ScheduleWeekWritten]],Table3[Game],100+Table3[Increase],Table1[[#This Row],[ScheduleWeekWritten]])</f>
        <v>16</v>
      </c>
      <c r="F9444" t="b">
        <v>0</v>
      </c>
      <c r="G9444" t="s">
        <v>95</v>
      </c>
      <c r="H9444">
        <v>23</v>
      </c>
      <c r="I9444">
        <v>38</v>
      </c>
      <c r="J9444" t="s">
        <v>58</v>
      </c>
      <c r="K9444" t="s">
        <v>98</v>
      </c>
      <c r="L9444" t="str">
        <f>_xlfn.XLOOKUP(Table1[[#This Row],[TeamFavoriteID]],Table2[team_id],Table2[team_name],_xlfn.XLOOKUP(Table1[[#This Row],[TeamFavoriteID]],Table2[team_id_pfr],Table2[team_name],"Even"))</f>
        <v>New Orleans Saints</v>
      </c>
      <c r="M9444">
        <v>-3</v>
      </c>
      <c r="N9444">
        <f>IF(Table1[[#This Row],[TeamFavorite]]=Table1[[#This Row],[TeamHome]],Table1[[#This Row],[ScoreAway]]-Table1[[#This Row],[ScoreHome]],Table1[[#This Row],[ScoreHome]]-Table1[[#This Row],[ScoreAway]])</f>
        <v>15</v>
      </c>
      <c r="O9444">
        <f>IF(Table1[[#This Row],[SpreadActual]]&lt;Table1[[#This Row],[SpreadFavorite]],1,0)</f>
        <v>0</v>
      </c>
      <c r="P9444">
        <v>48</v>
      </c>
      <c r="Q9444" t="s">
        <v>124</v>
      </c>
      <c r="R9444" t="b">
        <v>0</v>
      </c>
      <c r="S9444">
        <v>72</v>
      </c>
      <c r="T9444">
        <v>0</v>
      </c>
      <c r="V9444" t="s">
        <v>103</v>
      </c>
    </row>
    <row r="9445" spans="1:22" x14ac:dyDescent="0.2">
      <c r="A9445" s="1">
        <v>39439</v>
      </c>
      <c r="B9445">
        <v>2007</v>
      </c>
      <c r="C9445">
        <f>_xlfn.MAXIFS(Table1[ScheduleWeekWritten],Table1[ScheduleSeason],Table1[[#This Row],[ScheduleSeason]])</f>
        <v>17</v>
      </c>
      <c r="D9445">
        <v>16</v>
      </c>
      <c r="E9445" cm="1">
        <f t="array" ref="E9445">_xlfn.XLOOKUP(Table1[[#This Row],[ScheduleWeekWritten]],Table3[Game],100+Table3[Increase],Table1[[#This Row],[ScheduleWeekWritten]])</f>
        <v>16</v>
      </c>
      <c r="F9445" t="b">
        <v>0</v>
      </c>
      <c r="G9445" t="s">
        <v>53</v>
      </c>
      <c r="H9445">
        <v>21</v>
      </c>
      <c r="I9445">
        <v>19</v>
      </c>
      <c r="J9445" t="s">
        <v>127</v>
      </c>
      <c r="K9445" t="s">
        <v>133</v>
      </c>
      <c r="L9445" t="str">
        <f>_xlfn.XLOOKUP(Table1[[#This Row],[TeamFavoriteID]],Table2[team_id],Table2[team_name],_xlfn.XLOOKUP(Table1[[#This Row],[TeamFavoriteID]],Table2[team_id_pfr],Table2[team_name],"Even"))</f>
        <v>Tampa Bay Buccaneers</v>
      </c>
      <c r="M9445">
        <v>-7</v>
      </c>
      <c r="N9445">
        <f>IF(Table1[[#This Row],[TeamFavorite]]=Table1[[#This Row],[TeamHome]],Table1[[#This Row],[ScoreAway]]-Table1[[#This Row],[ScoreHome]],Table1[[#This Row],[ScoreHome]]-Table1[[#This Row],[ScoreAway]])</f>
        <v>2</v>
      </c>
      <c r="O9445">
        <f>IF(Table1[[#This Row],[SpreadActual]]&lt;Table1[[#This Row],[SpreadFavorite]],1,0)</f>
        <v>0</v>
      </c>
      <c r="P9445">
        <v>37</v>
      </c>
      <c r="Q9445" t="s">
        <v>118</v>
      </c>
      <c r="R9445" t="b">
        <v>0</v>
      </c>
      <c r="S9445">
        <v>47</v>
      </c>
      <c r="T9445">
        <v>4</v>
      </c>
      <c r="U9445">
        <v>66</v>
      </c>
    </row>
    <row r="9446" spans="1:22" x14ac:dyDescent="0.2">
      <c r="A9446" s="1">
        <v>39439</v>
      </c>
      <c r="B9446">
        <v>2007</v>
      </c>
      <c r="C9446">
        <f>_xlfn.MAXIFS(Table1[ScheduleWeekWritten],Table1[ScheduleSeason],Table1[[#This Row],[ScheduleSeason]])</f>
        <v>17</v>
      </c>
      <c r="D9446">
        <v>16</v>
      </c>
      <c r="E9446" cm="1">
        <f t="array" ref="E9446">_xlfn.XLOOKUP(Table1[[#This Row],[ScheduleWeekWritten]],Table3[Game],100+Table3[Increase],Table1[[#This Row],[ScheduleWeekWritten]])</f>
        <v>16</v>
      </c>
      <c r="F9446" t="b">
        <v>0</v>
      </c>
      <c r="G9446" t="s">
        <v>128</v>
      </c>
      <c r="H9446">
        <v>27</v>
      </c>
      <c r="I9446">
        <v>6</v>
      </c>
      <c r="J9446" t="s">
        <v>158</v>
      </c>
      <c r="K9446" t="s">
        <v>132</v>
      </c>
      <c r="L9446" t="str">
        <f>_xlfn.XLOOKUP(Table1[[#This Row],[TeamFavoriteID]],Table2[team_id],Table2[team_name],_xlfn.XLOOKUP(Table1[[#This Row],[TeamFavoriteID]],Table2[team_id_pfr],Table2[team_name],"Even"))</f>
        <v>Seattle Seahawks</v>
      </c>
      <c r="M9446">
        <v>-13.5</v>
      </c>
      <c r="N9446">
        <f>IF(Table1[[#This Row],[TeamFavorite]]=Table1[[#This Row],[TeamHome]],Table1[[#This Row],[ScoreAway]]-Table1[[#This Row],[ScoreHome]],Table1[[#This Row],[ScoreHome]]-Table1[[#This Row],[ScoreAway]])</f>
        <v>-21</v>
      </c>
      <c r="O9446">
        <f>IF(Table1[[#This Row],[SpreadActual]]&lt;Table1[[#This Row],[SpreadFavorite]],1,0)</f>
        <v>1</v>
      </c>
      <c r="P9446">
        <v>39</v>
      </c>
      <c r="Q9446" t="s">
        <v>180</v>
      </c>
      <c r="R9446" t="b">
        <v>0</v>
      </c>
      <c r="S9446">
        <v>42</v>
      </c>
      <c r="T9446">
        <v>12</v>
      </c>
      <c r="U9446">
        <v>88</v>
      </c>
    </row>
    <row r="9447" spans="1:22" x14ac:dyDescent="0.2">
      <c r="A9447" s="1">
        <v>39439</v>
      </c>
      <c r="B9447">
        <v>2007</v>
      </c>
      <c r="C9447">
        <f>_xlfn.MAXIFS(Table1[ScheduleWeekWritten],Table1[ScheduleSeason],Table1[[#This Row],[ScheduleSeason]])</f>
        <v>17</v>
      </c>
      <c r="D9447">
        <v>16</v>
      </c>
      <c r="E9447" cm="1">
        <f t="array" ref="E9447">_xlfn.XLOOKUP(Table1[[#This Row],[ScheduleWeekWritten]],Table3[Game],100+Table3[Increase],Table1[[#This Row],[ScheduleWeekWritten]])</f>
        <v>16</v>
      </c>
      <c r="F9447" t="b">
        <v>0</v>
      </c>
      <c r="G9447" t="s">
        <v>171</v>
      </c>
      <c r="H9447">
        <v>10</v>
      </c>
      <c r="I9447">
        <v>6</v>
      </c>
      <c r="J9447" t="s">
        <v>31</v>
      </c>
      <c r="K9447" t="s">
        <v>25</v>
      </c>
      <c r="L9447" t="str">
        <f>_xlfn.XLOOKUP(Table1[[#This Row],[TeamFavoriteID]],Table2[team_id],Table2[team_name],_xlfn.XLOOKUP(Table1[[#This Row],[TeamFavoriteID]],Table2[team_id_pfr],Table2[team_name],"Even"))</f>
        <v>Houston Oilers</v>
      </c>
      <c r="M9447">
        <v>-9</v>
      </c>
      <c r="N9447">
        <f>IF(Table1[[#This Row],[TeamFavorite]]=Table1[[#This Row],[TeamHome]],Table1[[#This Row],[ScoreAway]]-Table1[[#This Row],[ScoreHome]],Table1[[#This Row],[ScoreHome]]-Table1[[#This Row],[ScoreAway]])</f>
        <v>4</v>
      </c>
      <c r="O9447">
        <f>IF(Table1[[#This Row],[SpreadActual]]&lt;Table1[[#This Row],[SpreadFavorite]],1,0)</f>
        <v>0</v>
      </c>
      <c r="P9447">
        <v>37.5</v>
      </c>
      <c r="Q9447" t="s">
        <v>172</v>
      </c>
      <c r="R9447" t="b">
        <v>0</v>
      </c>
      <c r="S9447">
        <v>46</v>
      </c>
      <c r="T9447">
        <v>18</v>
      </c>
      <c r="U9447">
        <v>64</v>
      </c>
    </row>
    <row r="9448" spans="1:22" x14ac:dyDescent="0.2">
      <c r="A9448" s="1">
        <v>39440</v>
      </c>
      <c r="B9448">
        <v>2007</v>
      </c>
      <c r="C9448">
        <f>_xlfn.MAXIFS(Table1[ScheduleWeekWritten],Table1[ScheduleSeason],Table1[[#This Row],[ScheduleSeason]])</f>
        <v>17</v>
      </c>
      <c r="D9448">
        <v>16</v>
      </c>
      <c r="E9448" cm="1">
        <f t="array" ref="E9448">_xlfn.XLOOKUP(Table1[[#This Row],[ScheduleWeekWritten]],Table3[Game],100+Table3[Increase],Table1[[#This Row],[ScheduleWeekWritten]])</f>
        <v>16</v>
      </c>
      <c r="F9448" t="b">
        <v>0</v>
      </c>
      <c r="G9448" t="s">
        <v>27</v>
      </c>
      <c r="H9448">
        <v>23</v>
      </c>
      <c r="I9448">
        <v>3</v>
      </c>
      <c r="J9448" t="s">
        <v>24</v>
      </c>
      <c r="K9448" t="s">
        <v>29</v>
      </c>
      <c r="L9448" t="str">
        <f>_xlfn.XLOOKUP(Table1[[#This Row],[TeamFavoriteID]],Table2[team_id],Table2[team_name],_xlfn.XLOOKUP(Table1[[#This Row],[TeamFavoriteID]],Table2[team_id_pfr],Table2[team_name],"Even"))</f>
        <v>Los Angeles Chargers</v>
      </c>
      <c r="M9448">
        <v>-8.5</v>
      </c>
      <c r="N9448">
        <f>IF(Table1[[#This Row],[TeamFavorite]]=Table1[[#This Row],[TeamHome]],Table1[[#This Row],[ScoreAway]]-Table1[[#This Row],[ScoreHome]],Table1[[#This Row],[ScoreHome]]-Table1[[#This Row],[ScoreAway]])</f>
        <v>20</v>
      </c>
      <c r="O9448">
        <f>IF(Table1[[#This Row],[SpreadActual]]&lt;Table1[[#This Row],[SpreadFavorite]],1,0)</f>
        <v>0</v>
      </c>
      <c r="P9448">
        <v>47</v>
      </c>
      <c r="Q9448" t="s">
        <v>94</v>
      </c>
      <c r="R9448" t="b">
        <v>0</v>
      </c>
      <c r="S9448">
        <v>57</v>
      </c>
      <c r="T9448">
        <v>4</v>
      </c>
      <c r="U9448">
        <v>47</v>
      </c>
    </row>
    <row r="9449" spans="1:22" x14ac:dyDescent="0.2">
      <c r="A9449" s="1">
        <v>39445</v>
      </c>
      <c r="B9449">
        <v>2007</v>
      </c>
      <c r="C9449">
        <f>_xlfn.MAXIFS(Table1[ScheduleWeekWritten],Table1[ScheduleSeason],Table1[[#This Row],[ScheduleSeason]])</f>
        <v>17</v>
      </c>
      <c r="D9449">
        <v>17</v>
      </c>
      <c r="E9449" cm="1">
        <f t="array" ref="E9449">_xlfn.XLOOKUP(Table1[[#This Row],[ScheduleWeekWritten]],Table3[Game],100+Table3[Increase],Table1[[#This Row],[ScheduleWeekWritten]])</f>
        <v>17</v>
      </c>
      <c r="F9449" t="b">
        <v>0</v>
      </c>
      <c r="G9449" t="s">
        <v>50</v>
      </c>
      <c r="H9449">
        <v>35</v>
      </c>
      <c r="I9449">
        <v>38</v>
      </c>
      <c r="J9449" t="s">
        <v>115</v>
      </c>
      <c r="K9449" t="s">
        <v>70</v>
      </c>
      <c r="L9449" t="str">
        <f>_xlfn.XLOOKUP(Table1[[#This Row],[TeamFavoriteID]],Table2[team_id],Table2[team_name],_xlfn.XLOOKUP(Table1[[#This Row],[TeamFavoriteID]],Table2[team_id_pfr],Table2[team_name],"Even"))</f>
        <v>Boston Patriots</v>
      </c>
      <c r="M9449">
        <v>-13.5</v>
      </c>
      <c r="N9449">
        <f>IF(Table1[[#This Row],[TeamFavorite]]=Table1[[#This Row],[TeamHome]],Table1[[#This Row],[ScoreAway]]-Table1[[#This Row],[ScoreHome]],Table1[[#This Row],[ScoreHome]]-Table1[[#This Row],[ScoreAway]])</f>
        <v>-3</v>
      </c>
      <c r="O9449">
        <f>IF(Table1[[#This Row],[SpreadActual]]&lt;Table1[[#This Row],[SpreadFavorite]],1,0)</f>
        <v>0</v>
      </c>
      <c r="P9449">
        <v>46.5</v>
      </c>
      <c r="Q9449" t="s">
        <v>126</v>
      </c>
      <c r="R9449" t="b">
        <v>0</v>
      </c>
      <c r="S9449">
        <v>49</v>
      </c>
      <c r="T9449">
        <v>12</v>
      </c>
      <c r="U9449">
        <v>67</v>
      </c>
    </row>
    <row r="9450" spans="1:22" x14ac:dyDescent="0.2">
      <c r="A9450" s="1">
        <v>39446</v>
      </c>
      <c r="B9450">
        <v>2007</v>
      </c>
      <c r="C9450">
        <f>_xlfn.MAXIFS(Table1[ScheduleWeekWritten],Table1[ScheduleSeason],Table1[[#This Row],[ScheduleSeason]])</f>
        <v>17</v>
      </c>
      <c r="D9450">
        <v>17</v>
      </c>
      <c r="E9450" cm="1">
        <f t="array" ref="E9450">_xlfn.XLOOKUP(Table1[[#This Row],[ScheduleWeekWritten]],Table3[Game],100+Table3[Increase],Table1[[#This Row],[ScheduleWeekWritten]])</f>
        <v>17</v>
      </c>
      <c r="F9450" t="b">
        <v>0</v>
      </c>
      <c r="G9450" t="s">
        <v>149</v>
      </c>
      <c r="H9450">
        <v>48</v>
      </c>
      <c r="I9450">
        <v>19</v>
      </c>
      <c r="J9450" t="s">
        <v>153</v>
      </c>
      <c r="K9450" t="s">
        <v>59</v>
      </c>
      <c r="L9450" t="str">
        <f>_xlfn.XLOOKUP(Table1[[#This Row],[TeamFavoriteID]],Table2[team_id],Table2[team_name],_xlfn.XLOOKUP(Table1[[#This Row],[TeamFavoriteID]],Table2[team_id_pfr],Table2[team_name],"Even"))</f>
        <v>Arizona Cardinals</v>
      </c>
      <c r="M9450">
        <v>-6</v>
      </c>
      <c r="N9450">
        <f>IF(Table1[[#This Row],[TeamFavorite]]=Table1[[#This Row],[TeamHome]],Table1[[#This Row],[ScoreAway]]-Table1[[#This Row],[ScoreHome]],Table1[[#This Row],[ScoreHome]]-Table1[[#This Row],[ScoreAway]])</f>
        <v>-29</v>
      </c>
      <c r="O9450">
        <f>IF(Table1[[#This Row],[SpreadActual]]&lt;Table1[[#This Row],[SpreadFavorite]],1,0)</f>
        <v>1</v>
      </c>
      <c r="P9450">
        <v>49</v>
      </c>
      <c r="Q9450" t="s">
        <v>150</v>
      </c>
      <c r="R9450" t="b">
        <v>0</v>
      </c>
      <c r="S9450">
        <v>72</v>
      </c>
      <c r="T9450">
        <v>0</v>
      </c>
      <c r="V9450" t="s">
        <v>103</v>
      </c>
    </row>
    <row r="9451" spans="1:22" x14ac:dyDescent="0.2">
      <c r="A9451" s="1">
        <v>39446</v>
      </c>
      <c r="B9451">
        <v>2007</v>
      </c>
      <c r="C9451">
        <f>_xlfn.MAXIFS(Table1[ScheduleWeekWritten],Table1[ScheduleSeason],Table1[[#This Row],[ScheduleSeason]])</f>
        <v>17</v>
      </c>
      <c r="D9451">
        <v>17</v>
      </c>
      <c r="E9451" cm="1">
        <f t="array" ref="E9451">_xlfn.XLOOKUP(Table1[[#This Row],[ScheduleWeekWritten]],Table3[Game],100+Table3[Increase],Table1[[#This Row],[ScheduleWeekWritten]])</f>
        <v>17</v>
      </c>
      <c r="F9451" t="b">
        <v>0</v>
      </c>
      <c r="G9451" t="s">
        <v>38</v>
      </c>
      <c r="H9451">
        <v>44</v>
      </c>
      <c r="I9451">
        <v>41</v>
      </c>
      <c r="J9451" t="s">
        <v>128</v>
      </c>
      <c r="K9451" t="s">
        <v>132</v>
      </c>
      <c r="L9451" t="str">
        <f>_xlfn.XLOOKUP(Table1[[#This Row],[TeamFavoriteID]],Table2[team_id],Table2[team_name],_xlfn.XLOOKUP(Table1[[#This Row],[TeamFavoriteID]],Table2[team_id_pfr],Table2[team_name],"Even"))</f>
        <v>Seattle Seahawks</v>
      </c>
      <c r="M9451">
        <v>-2</v>
      </c>
      <c r="N9451">
        <f>IF(Table1[[#This Row],[TeamFavorite]]=Table1[[#This Row],[TeamHome]],Table1[[#This Row],[ScoreAway]]-Table1[[#This Row],[ScoreHome]],Table1[[#This Row],[ScoreHome]]-Table1[[#This Row],[ScoreAway]])</f>
        <v>3</v>
      </c>
      <c r="O9451">
        <f>IF(Table1[[#This Row],[SpreadActual]]&lt;Table1[[#This Row],[SpreadFavorite]],1,0)</f>
        <v>0</v>
      </c>
      <c r="P9451">
        <v>38.5</v>
      </c>
      <c r="Q9451" t="s">
        <v>148</v>
      </c>
      <c r="R9451" t="b">
        <v>0</v>
      </c>
      <c r="S9451">
        <v>72</v>
      </c>
      <c r="T9451">
        <v>0</v>
      </c>
      <c r="V9451" t="s">
        <v>103</v>
      </c>
    </row>
    <row r="9452" spans="1:22" x14ac:dyDescent="0.2">
      <c r="A9452" s="1">
        <v>39446</v>
      </c>
      <c r="B9452">
        <v>2007</v>
      </c>
      <c r="C9452">
        <f>_xlfn.MAXIFS(Table1[ScheduleWeekWritten],Table1[ScheduleSeason],Table1[[#This Row],[ScheduleSeason]])</f>
        <v>17</v>
      </c>
      <c r="D9452">
        <v>17</v>
      </c>
      <c r="E9452" cm="1">
        <f t="array" ref="E9452">_xlfn.XLOOKUP(Table1[[#This Row],[ScheduleWeekWritten]],Table3[Game],100+Table3[Increase],Table1[[#This Row],[ScheduleWeekWritten]])</f>
        <v>17</v>
      </c>
      <c r="F9452" t="b">
        <v>0</v>
      </c>
      <c r="G9452" t="s">
        <v>158</v>
      </c>
      <c r="H9452">
        <v>27</v>
      </c>
      <c r="I9452">
        <v>21</v>
      </c>
      <c r="J9452" t="s">
        <v>49</v>
      </c>
      <c r="K9452" t="s">
        <v>51</v>
      </c>
      <c r="L9452" t="str">
        <f>_xlfn.XLOOKUP(Table1[[#This Row],[TeamFavoriteID]],Table2[team_id],Table2[team_name],_xlfn.XLOOKUP(Table1[[#This Row],[TeamFavoriteID]],Table2[team_id_pfr],Table2[team_name],"Even"))</f>
        <v>Pittsburgh Steelers</v>
      </c>
      <c r="M9452">
        <v>-3</v>
      </c>
      <c r="N9452">
        <f>IF(Table1[[#This Row],[TeamFavorite]]=Table1[[#This Row],[TeamHome]],Table1[[#This Row],[ScoreAway]]-Table1[[#This Row],[ScoreHome]],Table1[[#This Row],[ScoreHome]]-Table1[[#This Row],[ScoreAway]])</f>
        <v>6</v>
      </c>
      <c r="O9452">
        <f>IF(Table1[[#This Row],[SpreadActual]]&lt;Table1[[#This Row],[SpreadFavorite]],1,0)</f>
        <v>0</v>
      </c>
      <c r="P9452">
        <v>35.5</v>
      </c>
      <c r="Q9452" t="s">
        <v>166</v>
      </c>
      <c r="R9452" t="b">
        <v>0</v>
      </c>
      <c r="S9452">
        <v>37</v>
      </c>
      <c r="T9452">
        <v>5</v>
      </c>
      <c r="U9452">
        <v>83</v>
      </c>
    </row>
    <row r="9453" spans="1:22" x14ac:dyDescent="0.2">
      <c r="A9453" s="1">
        <v>39446</v>
      </c>
      <c r="B9453">
        <v>2007</v>
      </c>
      <c r="C9453">
        <f>_xlfn.MAXIFS(Table1[ScheduleWeekWritten],Table1[ScheduleSeason],Table1[[#This Row],[ScheduleSeason]])</f>
        <v>17</v>
      </c>
      <c r="D9453">
        <v>17</v>
      </c>
      <c r="E9453" cm="1">
        <f t="array" ref="E9453">_xlfn.XLOOKUP(Table1[[#This Row],[ScheduleWeekWritten]],Table3[Game],100+Table3[Increase],Table1[[#This Row],[ScheduleWeekWritten]])</f>
        <v>17</v>
      </c>
      <c r="F9453" t="b">
        <v>0</v>
      </c>
      <c r="G9453" t="s">
        <v>46</v>
      </c>
      <c r="H9453">
        <v>33</v>
      </c>
      <c r="I9453">
        <v>25</v>
      </c>
      <c r="J9453" t="s">
        <v>95</v>
      </c>
      <c r="K9453" t="s">
        <v>47</v>
      </c>
      <c r="L9453" t="str">
        <f>_xlfn.XLOOKUP(Table1[[#This Row],[TeamFavoriteID]],Table2[team_id],Table2[team_name],_xlfn.XLOOKUP(Table1[[#This Row],[TeamFavoriteID]],Table2[team_id_pfr],Table2[team_name],"Even"))</f>
        <v>Chicago Bears</v>
      </c>
      <c r="M9453">
        <v>-1</v>
      </c>
      <c r="N9453">
        <f>IF(Table1[[#This Row],[TeamFavorite]]=Table1[[#This Row],[TeamHome]],Table1[[#This Row],[ScoreAway]]-Table1[[#This Row],[ScoreHome]],Table1[[#This Row],[ScoreHome]]-Table1[[#This Row],[ScoreAway]])</f>
        <v>-8</v>
      </c>
      <c r="O9453">
        <f>IF(Table1[[#This Row],[SpreadActual]]&lt;Table1[[#This Row],[SpreadFavorite]],1,0)</f>
        <v>1</v>
      </c>
      <c r="P9453">
        <v>42</v>
      </c>
      <c r="Q9453" t="s">
        <v>114</v>
      </c>
      <c r="R9453" t="b">
        <v>0</v>
      </c>
      <c r="S9453">
        <v>26</v>
      </c>
      <c r="T9453">
        <v>9</v>
      </c>
      <c r="U9453">
        <v>81</v>
      </c>
    </row>
    <row r="9454" spans="1:22" x14ac:dyDescent="0.2">
      <c r="A9454" s="1">
        <v>39446</v>
      </c>
      <c r="B9454">
        <v>2007</v>
      </c>
      <c r="C9454">
        <f>_xlfn.MAXIFS(Table1[ScheduleWeekWritten],Table1[ScheduleSeason],Table1[[#This Row],[ScheduleSeason]])</f>
        <v>17</v>
      </c>
      <c r="D9454">
        <v>17</v>
      </c>
      <c r="E9454" cm="1">
        <f t="array" ref="E9454">_xlfn.XLOOKUP(Table1[[#This Row],[ScheduleWeekWritten]],Table3[Game],100+Table3[Increase],Table1[[#This Row],[ScheduleWeekWritten]])</f>
        <v>17</v>
      </c>
      <c r="F9454" t="b">
        <v>0</v>
      </c>
      <c r="G9454" t="s">
        <v>62</v>
      </c>
      <c r="H9454">
        <v>20</v>
      </c>
      <c r="I9454">
        <v>7</v>
      </c>
      <c r="J9454" t="s">
        <v>53</v>
      </c>
      <c r="K9454" t="s">
        <v>63</v>
      </c>
      <c r="L9454" t="str">
        <f>_xlfn.XLOOKUP(Table1[[#This Row],[TeamFavoriteID]],Table2[team_id],Table2[team_name],_xlfn.XLOOKUP(Table1[[#This Row],[TeamFavoriteID]],Table2[team_id_pfr],Table2[team_name],"Even"))</f>
        <v>Cleveland Browns</v>
      </c>
      <c r="M9454">
        <v>-11.5</v>
      </c>
      <c r="N9454">
        <f>IF(Table1[[#This Row],[TeamFavorite]]=Table1[[#This Row],[TeamHome]],Table1[[#This Row],[ScoreAway]]-Table1[[#This Row],[ScoreHome]],Table1[[#This Row],[ScoreHome]]-Table1[[#This Row],[ScoreAway]])</f>
        <v>-13</v>
      </c>
      <c r="O9454">
        <f>IF(Table1[[#This Row],[SpreadActual]]&lt;Table1[[#This Row],[SpreadFavorite]],1,0)</f>
        <v>1</v>
      </c>
      <c r="P9454">
        <v>41</v>
      </c>
      <c r="Q9454" t="s">
        <v>170</v>
      </c>
      <c r="R9454" t="b">
        <v>0</v>
      </c>
      <c r="S9454">
        <v>30</v>
      </c>
      <c r="T9454">
        <v>6</v>
      </c>
      <c r="U9454">
        <v>67</v>
      </c>
    </row>
    <row r="9455" spans="1:22" x14ac:dyDescent="0.2">
      <c r="A9455" s="1">
        <v>39446</v>
      </c>
      <c r="B9455">
        <v>2007</v>
      </c>
      <c r="C9455">
        <f>_xlfn.MAXIFS(Table1[ScheduleWeekWritten],Table1[ScheduleSeason],Table1[[#This Row],[ScheduleSeason]])</f>
        <v>17</v>
      </c>
      <c r="D9455">
        <v>17</v>
      </c>
      <c r="E9455" cm="1">
        <f t="array" ref="E9455">_xlfn.XLOOKUP(Table1[[#This Row],[ScheduleWeekWritten]],Table3[Game],100+Table3[Increase],Table1[[#This Row],[ScheduleWeekWritten]])</f>
        <v>17</v>
      </c>
      <c r="F9455" t="b">
        <v>0</v>
      </c>
      <c r="G9455" t="s">
        <v>24</v>
      </c>
      <c r="H9455">
        <v>22</v>
      </c>
      <c r="I9455">
        <v>19</v>
      </c>
      <c r="J9455" t="s">
        <v>54</v>
      </c>
      <c r="K9455" t="s">
        <v>55</v>
      </c>
      <c r="L9455" t="str">
        <f>_xlfn.XLOOKUP(Table1[[#This Row],[TeamFavoriteID]],Table2[team_id],Table2[team_name],_xlfn.XLOOKUP(Table1[[#This Row],[TeamFavoriteID]],Table2[team_id_pfr],Table2[team_name],"Even"))</f>
        <v>Minnesota Vikings</v>
      </c>
      <c r="M9455">
        <v>-3</v>
      </c>
      <c r="N9455">
        <f>IF(Table1[[#This Row],[TeamFavorite]]=Table1[[#This Row],[TeamHome]],Table1[[#This Row],[ScoreAway]]-Table1[[#This Row],[ScoreHome]],Table1[[#This Row],[ScoreHome]]-Table1[[#This Row],[ScoreAway]])</f>
        <v>3</v>
      </c>
      <c r="O9455">
        <f>IF(Table1[[#This Row],[SpreadActual]]&lt;Table1[[#This Row],[SpreadFavorite]],1,0)</f>
        <v>0</v>
      </c>
      <c r="P9455">
        <v>40.5</v>
      </c>
      <c r="Q9455" t="s">
        <v>174</v>
      </c>
      <c r="R9455" t="b">
        <v>0</v>
      </c>
      <c r="S9455">
        <v>24</v>
      </c>
      <c r="T9455">
        <v>14</v>
      </c>
      <c r="U9455">
        <v>48</v>
      </c>
    </row>
    <row r="9456" spans="1:22" x14ac:dyDescent="0.2">
      <c r="A9456" s="1">
        <v>39446</v>
      </c>
      <c r="B9456">
        <v>2007</v>
      </c>
      <c r="C9456">
        <f>_xlfn.MAXIFS(Table1[ScheduleWeekWritten],Table1[ScheduleSeason],Table1[[#This Row],[ScheduleSeason]])</f>
        <v>17</v>
      </c>
      <c r="D9456">
        <v>17</v>
      </c>
      <c r="E9456" cm="1">
        <f t="array" ref="E9456">_xlfn.XLOOKUP(Table1[[#This Row],[ScheduleWeekWritten]],Table3[Game],100+Table3[Increase],Table1[[#This Row],[ScheduleWeekWritten]])</f>
        <v>17</v>
      </c>
      <c r="F9456" t="b">
        <v>0</v>
      </c>
      <c r="G9456" t="s">
        <v>33</v>
      </c>
      <c r="H9456">
        <v>34</v>
      </c>
      <c r="I9456">
        <v>13</v>
      </c>
      <c r="J9456" t="s">
        <v>45</v>
      </c>
      <c r="K9456" t="s">
        <v>35</v>
      </c>
      <c r="L9456" t="str">
        <f>_xlfn.XLOOKUP(Table1[[#This Row],[TeamFavoriteID]],Table2[team_id],Table2[team_name],_xlfn.XLOOKUP(Table1[[#This Row],[TeamFavoriteID]],Table2[team_id_pfr],Table2[team_name],"Even"))</f>
        <v>Green Bay Packers</v>
      </c>
      <c r="M9456">
        <v>-3</v>
      </c>
      <c r="N9456">
        <f>IF(Table1[[#This Row],[TeamFavorite]]=Table1[[#This Row],[TeamHome]],Table1[[#This Row],[ScoreAway]]-Table1[[#This Row],[ScoreHome]],Table1[[#This Row],[ScoreHome]]-Table1[[#This Row],[ScoreAway]])</f>
        <v>-21</v>
      </c>
      <c r="O9456">
        <f>IF(Table1[[#This Row],[SpreadActual]]&lt;Table1[[#This Row],[SpreadFavorite]],1,0)</f>
        <v>1</v>
      </c>
      <c r="P9456">
        <v>38.5</v>
      </c>
      <c r="Q9456" t="s">
        <v>82</v>
      </c>
      <c r="R9456" t="b">
        <v>0</v>
      </c>
      <c r="S9456">
        <v>22</v>
      </c>
      <c r="T9456">
        <v>5</v>
      </c>
      <c r="U9456">
        <v>80</v>
      </c>
    </row>
    <row r="9457" spans="1:22" x14ac:dyDescent="0.2">
      <c r="A9457" s="1">
        <v>39446</v>
      </c>
      <c r="B9457">
        <v>2007</v>
      </c>
      <c r="C9457">
        <f>_xlfn.MAXIFS(Table1[ScheduleWeekWritten],Table1[ScheduleSeason],Table1[[#This Row],[ScheduleSeason]])</f>
        <v>17</v>
      </c>
      <c r="D9457">
        <v>17</v>
      </c>
      <c r="E9457" cm="1">
        <f t="array" ref="E9457">_xlfn.XLOOKUP(Table1[[#This Row],[ScheduleWeekWritten]],Table3[Game],100+Table3[Increase],Table1[[#This Row],[ScheduleWeekWritten]])</f>
        <v>17</v>
      </c>
      <c r="F9457" t="b">
        <v>0</v>
      </c>
      <c r="G9457" t="s">
        <v>177</v>
      </c>
      <c r="H9457">
        <v>42</v>
      </c>
      <c r="I9457">
        <v>28</v>
      </c>
      <c r="J9457" t="s">
        <v>154</v>
      </c>
      <c r="K9457" t="s">
        <v>182</v>
      </c>
      <c r="L9457" t="str">
        <f>_xlfn.XLOOKUP(Table1[[#This Row],[TeamFavoriteID]],Table2[team_id],Table2[team_name],_xlfn.XLOOKUP(Table1[[#This Row],[TeamFavoriteID]],Table2[team_id_pfr],Table2[team_name],"Even"))</f>
        <v>Houston Texans</v>
      </c>
      <c r="M9457">
        <v>-7</v>
      </c>
      <c r="N9457">
        <f>IF(Table1[[#This Row],[TeamFavorite]]=Table1[[#This Row],[TeamHome]],Table1[[#This Row],[ScoreAway]]-Table1[[#This Row],[ScoreHome]],Table1[[#This Row],[ScoreHome]]-Table1[[#This Row],[ScoreAway]])</f>
        <v>-14</v>
      </c>
      <c r="O9457">
        <f>IF(Table1[[#This Row],[SpreadActual]]&lt;Table1[[#This Row],[SpreadFavorite]],1,0)</f>
        <v>1</v>
      </c>
      <c r="P9457">
        <v>42</v>
      </c>
      <c r="Q9457" t="s">
        <v>178</v>
      </c>
      <c r="R9457" t="b">
        <v>0</v>
      </c>
      <c r="S9457">
        <v>72</v>
      </c>
      <c r="T9457">
        <v>0</v>
      </c>
      <c r="V9457" t="s">
        <v>103</v>
      </c>
    </row>
    <row r="9458" spans="1:22" x14ac:dyDescent="0.2">
      <c r="A9458" s="1">
        <v>39446</v>
      </c>
      <c r="B9458">
        <v>2007</v>
      </c>
      <c r="C9458">
        <f>_xlfn.MAXIFS(Table1[ScheduleWeekWritten],Table1[ScheduleSeason],Table1[[#This Row],[ScheduleSeason]])</f>
        <v>17</v>
      </c>
      <c r="D9458">
        <v>17</v>
      </c>
      <c r="E9458" cm="1">
        <f t="array" ref="E9458">_xlfn.XLOOKUP(Table1[[#This Row],[ScheduleWeekWritten]],Table3[Game],100+Table3[Increase],Table1[[#This Row],[ScheduleWeekWritten]])</f>
        <v>17</v>
      </c>
      <c r="F9458" t="b">
        <v>0</v>
      </c>
      <c r="G9458" t="s">
        <v>140</v>
      </c>
      <c r="H9458">
        <v>10</v>
      </c>
      <c r="I9458">
        <v>16</v>
      </c>
      <c r="J9458" t="s">
        <v>171</v>
      </c>
      <c r="K9458" t="s">
        <v>25</v>
      </c>
      <c r="L9458" t="str">
        <f>_xlfn.XLOOKUP(Table1[[#This Row],[TeamFavoriteID]],Table2[team_id],Table2[team_name],_xlfn.XLOOKUP(Table1[[#This Row],[TeamFavoriteID]],Table2[team_id_pfr],Table2[team_name],"Even"))</f>
        <v>Houston Oilers</v>
      </c>
      <c r="M9458">
        <v>-4.5</v>
      </c>
      <c r="N9458">
        <f>IF(Table1[[#This Row],[TeamFavorite]]=Table1[[#This Row],[TeamHome]],Table1[[#This Row],[ScoreAway]]-Table1[[#This Row],[ScoreHome]],Table1[[#This Row],[ScoreHome]]-Table1[[#This Row],[ScoreAway]])</f>
        <v>-6</v>
      </c>
      <c r="O9458">
        <f>IF(Table1[[#This Row],[SpreadActual]]&lt;Table1[[#This Row],[SpreadFavorite]],1,0)</f>
        <v>1</v>
      </c>
      <c r="P9458">
        <v>41</v>
      </c>
      <c r="Q9458" t="s">
        <v>141</v>
      </c>
      <c r="R9458" t="b">
        <v>0</v>
      </c>
      <c r="S9458">
        <v>72</v>
      </c>
      <c r="T9458">
        <v>0</v>
      </c>
      <c r="V9458" t="s">
        <v>103</v>
      </c>
    </row>
    <row r="9459" spans="1:22" x14ac:dyDescent="0.2">
      <c r="A9459" s="1">
        <v>39446</v>
      </c>
      <c r="B9459">
        <v>2007</v>
      </c>
      <c r="C9459">
        <f>_xlfn.MAXIFS(Table1[ScheduleWeekWritten],Table1[ScheduleSeason],Table1[[#This Row],[ScheduleSeason]])</f>
        <v>17</v>
      </c>
      <c r="D9459">
        <v>17</v>
      </c>
      <c r="E9459" cm="1">
        <f t="array" ref="E9459">_xlfn.XLOOKUP(Table1[[#This Row],[ScheduleWeekWritten]],Table3[Game],100+Table3[Increase],Table1[[#This Row],[ScheduleWeekWritten]])</f>
        <v>17</v>
      </c>
      <c r="F9459" t="b">
        <v>0</v>
      </c>
      <c r="G9459" t="s">
        <v>19</v>
      </c>
      <c r="H9459">
        <v>25</v>
      </c>
      <c r="I9459">
        <v>38</v>
      </c>
      <c r="J9459" t="s">
        <v>101</v>
      </c>
      <c r="K9459" t="s">
        <v>104</v>
      </c>
      <c r="L9459" t="str">
        <f>_xlfn.XLOOKUP(Table1[[#This Row],[TeamFavoriteID]],Table2[team_id],Table2[team_name],_xlfn.XLOOKUP(Table1[[#This Row],[TeamFavoriteID]],Table2[team_id_pfr],Table2[team_name],"Even"))</f>
        <v>Cincinnati Bengals</v>
      </c>
      <c r="M9459">
        <v>-3</v>
      </c>
      <c r="N9459">
        <f>IF(Table1[[#This Row],[TeamFavorite]]=Table1[[#This Row],[TeamHome]],Table1[[#This Row],[ScoreAway]]-Table1[[#This Row],[ScoreHome]],Table1[[#This Row],[ScoreHome]]-Table1[[#This Row],[ScoreAway]])</f>
        <v>-13</v>
      </c>
      <c r="O9459">
        <f>IF(Table1[[#This Row],[SpreadActual]]&lt;Table1[[#This Row],[SpreadFavorite]],1,0)</f>
        <v>1</v>
      </c>
      <c r="P9459">
        <v>45</v>
      </c>
      <c r="Q9459" t="s">
        <v>143</v>
      </c>
      <c r="R9459" t="b">
        <v>0</v>
      </c>
      <c r="S9459">
        <v>77</v>
      </c>
      <c r="T9459">
        <v>11</v>
      </c>
      <c r="U9459">
        <v>70</v>
      </c>
    </row>
    <row r="9460" spans="1:22" x14ac:dyDescent="0.2">
      <c r="A9460" s="1">
        <v>39446</v>
      </c>
      <c r="B9460">
        <v>2007</v>
      </c>
      <c r="C9460">
        <f>_xlfn.MAXIFS(Table1[ScheduleWeekWritten],Table1[ScheduleSeason],Table1[[#This Row],[ScheduleSeason]])</f>
        <v>17</v>
      </c>
      <c r="D9460">
        <v>17</v>
      </c>
      <c r="E9460" cm="1">
        <f t="array" ref="E9460">_xlfn.XLOOKUP(Table1[[#This Row],[ScheduleWeekWritten]],Table3[Game],100+Table3[Increase],Table1[[#This Row],[ScheduleWeekWritten]])</f>
        <v>17</v>
      </c>
      <c r="F9460" t="b">
        <v>0</v>
      </c>
      <c r="G9460" t="s">
        <v>31</v>
      </c>
      <c r="H9460">
        <v>13</v>
      </c>
      <c r="I9460">
        <v>10</v>
      </c>
      <c r="J9460" t="s">
        <v>42</v>
      </c>
      <c r="K9460" t="s">
        <v>32</v>
      </c>
      <c r="L9460" t="str">
        <f>_xlfn.XLOOKUP(Table1[[#This Row],[TeamFavoriteID]],Table2[team_id],Table2[team_name],_xlfn.XLOOKUP(Table1[[#This Row],[TeamFavoriteID]],Table2[team_id_pfr],Table2[team_name],"Even"))</f>
        <v>New York Jets</v>
      </c>
      <c r="M9460">
        <v>-4.5</v>
      </c>
      <c r="N9460">
        <f>IF(Table1[[#This Row],[TeamFavorite]]=Table1[[#This Row],[TeamHome]],Table1[[#This Row],[ScoreAway]]-Table1[[#This Row],[ScoreHome]],Table1[[#This Row],[ScoreHome]]-Table1[[#This Row],[ScoreAway]])</f>
        <v>-3</v>
      </c>
      <c r="O9460">
        <f>IF(Table1[[#This Row],[SpreadActual]]&lt;Table1[[#This Row],[SpreadFavorite]],1,0)</f>
        <v>0</v>
      </c>
      <c r="P9460">
        <v>35</v>
      </c>
      <c r="Q9460" t="s">
        <v>126</v>
      </c>
      <c r="R9460" t="b">
        <v>0</v>
      </c>
      <c r="S9460">
        <v>42</v>
      </c>
      <c r="T9460">
        <v>10</v>
      </c>
      <c r="U9460">
        <v>55</v>
      </c>
    </row>
    <row r="9461" spans="1:22" x14ac:dyDescent="0.2">
      <c r="A9461" s="1">
        <v>39446</v>
      </c>
      <c r="B9461">
        <v>2007</v>
      </c>
      <c r="C9461">
        <f>_xlfn.MAXIFS(Table1[ScheduleWeekWritten],Table1[ScheduleSeason],Table1[[#This Row],[ScheduleSeason]])</f>
        <v>17</v>
      </c>
      <c r="D9461">
        <v>17</v>
      </c>
      <c r="E9461" cm="1">
        <f t="array" ref="E9461">_xlfn.XLOOKUP(Table1[[#This Row],[ScheduleWeekWritten]],Table3[Game],100+Table3[Increase],Table1[[#This Row],[ScheduleWeekWritten]])</f>
        <v>17</v>
      </c>
      <c r="F9461" t="b">
        <v>0</v>
      </c>
      <c r="G9461" t="s">
        <v>20</v>
      </c>
      <c r="H9461">
        <v>17</v>
      </c>
      <c r="I9461">
        <v>30</v>
      </c>
      <c r="J9461" t="s">
        <v>27</v>
      </c>
      <c r="K9461" t="s">
        <v>29</v>
      </c>
      <c r="L9461" t="str">
        <f>_xlfn.XLOOKUP(Table1[[#This Row],[TeamFavoriteID]],Table2[team_id],Table2[team_name],_xlfn.XLOOKUP(Table1[[#This Row],[TeamFavoriteID]],Table2[team_id_pfr],Table2[team_name],"Even"))</f>
        <v>Los Angeles Chargers</v>
      </c>
      <c r="M9461">
        <v>-9</v>
      </c>
      <c r="N9461">
        <f>IF(Table1[[#This Row],[TeamFavorite]]=Table1[[#This Row],[TeamHome]],Table1[[#This Row],[ScoreAway]]-Table1[[#This Row],[ScoreHome]],Table1[[#This Row],[ScoreHome]]-Table1[[#This Row],[ScoreAway]])</f>
        <v>-13</v>
      </c>
      <c r="O9461">
        <f>IF(Table1[[#This Row],[SpreadActual]]&lt;Table1[[#This Row],[SpreadFavorite]],1,0)</f>
        <v>1</v>
      </c>
      <c r="P9461">
        <v>42.5</v>
      </c>
      <c r="Q9461" t="s">
        <v>76</v>
      </c>
      <c r="R9461" t="b">
        <v>0</v>
      </c>
      <c r="S9461">
        <v>49</v>
      </c>
      <c r="T9461">
        <v>7</v>
      </c>
      <c r="U9461">
        <v>85</v>
      </c>
    </row>
    <row r="9462" spans="1:22" x14ac:dyDescent="0.2">
      <c r="A9462" s="1">
        <v>39446</v>
      </c>
      <c r="B9462">
        <v>2007</v>
      </c>
      <c r="C9462">
        <f>_xlfn.MAXIFS(Table1[ScheduleWeekWritten],Table1[ScheduleSeason],Table1[[#This Row],[ScheduleSeason]])</f>
        <v>17</v>
      </c>
      <c r="D9462">
        <v>17</v>
      </c>
      <c r="E9462" cm="1">
        <f t="array" ref="E9462">_xlfn.XLOOKUP(Table1[[#This Row],[ScheduleWeekWritten]],Table3[Game],100+Table3[Increase],Table1[[#This Row],[ScheduleWeekWritten]])</f>
        <v>17</v>
      </c>
      <c r="F9462" t="b">
        <v>0</v>
      </c>
      <c r="G9462" t="s">
        <v>58</v>
      </c>
      <c r="H9462">
        <v>17</v>
      </c>
      <c r="I9462">
        <v>9</v>
      </c>
      <c r="J9462" t="s">
        <v>28</v>
      </c>
      <c r="K9462" t="s">
        <v>77</v>
      </c>
      <c r="L9462" t="str">
        <f>_xlfn.XLOOKUP(Table1[[#This Row],[TeamFavoriteID]],Table2[team_id],Table2[team_name],_xlfn.XLOOKUP(Table1[[#This Row],[TeamFavoriteID]],Table2[team_id_pfr],Table2[team_name],"Even"))</f>
        <v>Philadelphia Eagles</v>
      </c>
      <c r="M9462">
        <v>-9</v>
      </c>
      <c r="N9462">
        <f>IF(Table1[[#This Row],[TeamFavorite]]=Table1[[#This Row],[TeamHome]],Table1[[#This Row],[ScoreAway]]-Table1[[#This Row],[ScoreHome]],Table1[[#This Row],[ScoreHome]]-Table1[[#This Row],[ScoreAway]])</f>
        <v>-8</v>
      </c>
      <c r="O9462">
        <f>IF(Table1[[#This Row],[SpreadActual]]&lt;Table1[[#This Row],[SpreadFavorite]],1,0)</f>
        <v>0</v>
      </c>
      <c r="P9462">
        <v>39</v>
      </c>
      <c r="Q9462" t="s">
        <v>183</v>
      </c>
      <c r="R9462" t="b">
        <v>0</v>
      </c>
      <c r="S9462">
        <v>39</v>
      </c>
      <c r="T9462">
        <v>7</v>
      </c>
      <c r="U9462">
        <v>70</v>
      </c>
    </row>
    <row r="9463" spans="1:22" x14ac:dyDescent="0.2">
      <c r="A9463" s="1">
        <v>39446</v>
      </c>
      <c r="B9463">
        <v>2007</v>
      </c>
      <c r="C9463">
        <f>_xlfn.MAXIFS(Table1[ScheduleWeekWritten],Table1[ScheduleSeason],Table1[[#This Row],[ScheduleSeason]])</f>
        <v>17</v>
      </c>
      <c r="D9463">
        <v>17</v>
      </c>
      <c r="E9463" cm="1">
        <f t="array" ref="E9463">_xlfn.XLOOKUP(Table1[[#This Row],[ScheduleWeekWritten]],Table3[Game],100+Table3[Increase],Table1[[#This Row],[ScheduleWeekWritten]])</f>
        <v>17</v>
      </c>
      <c r="F9463" t="b">
        <v>0</v>
      </c>
      <c r="G9463" t="s">
        <v>127</v>
      </c>
      <c r="H9463">
        <v>23</v>
      </c>
      <c r="I9463">
        <v>31</v>
      </c>
      <c r="J9463" t="s">
        <v>152</v>
      </c>
      <c r="K9463" t="s">
        <v>162</v>
      </c>
      <c r="L9463" t="str">
        <f>_xlfn.XLOOKUP(Table1[[#This Row],[TeamFavoriteID]],Table2[team_id],Table2[team_name],_xlfn.XLOOKUP(Table1[[#This Row],[TeamFavoriteID]],Table2[team_id_pfr],Table2[team_name],"Even"))</f>
        <v>Carolina Panthers</v>
      </c>
      <c r="M9463">
        <v>-2.5</v>
      </c>
      <c r="N9463">
        <f>IF(Table1[[#This Row],[TeamFavorite]]=Table1[[#This Row],[TeamHome]],Table1[[#This Row],[ScoreAway]]-Table1[[#This Row],[ScoreHome]],Table1[[#This Row],[ScoreHome]]-Table1[[#This Row],[ScoreAway]])</f>
        <v>-8</v>
      </c>
      <c r="O9463">
        <f>IF(Table1[[#This Row],[SpreadActual]]&lt;Table1[[#This Row],[SpreadFavorite]],1,0)</f>
        <v>1</v>
      </c>
      <c r="P9463">
        <v>36</v>
      </c>
      <c r="Q9463" t="s">
        <v>168</v>
      </c>
      <c r="R9463" t="b">
        <v>0</v>
      </c>
      <c r="S9463">
        <v>72</v>
      </c>
      <c r="T9463">
        <v>8</v>
      </c>
      <c r="U9463">
        <v>85</v>
      </c>
    </row>
    <row r="9464" spans="1:22" x14ac:dyDescent="0.2">
      <c r="A9464" s="1">
        <v>39446</v>
      </c>
      <c r="B9464">
        <v>2007</v>
      </c>
      <c r="C9464">
        <f>_xlfn.MAXIFS(Table1[ScheduleWeekWritten],Table1[ScheduleSeason],Table1[[#This Row],[ScheduleSeason]])</f>
        <v>17</v>
      </c>
      <c r="D9464">
        <v>17</v>
      </c>
      <c r="E9464" cm="1">
        <f t="array" ref="E9464">_xlfn.XLOOKUP(Table1[[#This Row],[ScheduleWeekWritten]],Table3[Game],100+Table3[Increase],Table1[[#This Row],[ScheduleWeekWritten]])</f>
        <v>17</v>
      </c>
      <c r="F9464" t="b">
        <v>0</v>
      </c>
      <c r="G9464" t="s">
        <v>61</v>
      </c>
      <c r="H9464">
        <v>27</v>
      </c>
      <c r="I9464">
        <v>6</v>
      </c>
      <c r="J9464" t="s">
        <v>67</v>
      </c>
      <c r="K9464" t="s">
        <v>85</v>
      </c>
      <c r="L9464" t="str">
        <f>_xlfn.XLOOKUP(Table1[[#This Row],[TeamFavoriteID]],Table2[team_id],Table2[team_name],_xlfn.XLOOKUP(Table1[[#This Row],[TeamFavoriteID]],Table2[team_id_pfr],Table2[team_name],"Even"))</f>
        <v>Washington Commanders</v>
      </c>
      <c r="M9464">
        <v>-9</v>
      </c>
      <c r="N9464">
        <f>IF(Table1[[#This Row],[TeamFavorite]]=Table1[[#This Row],[TeamHome]],Table1[[#This Row],[ScoreAway]]-Table1[[#This Row],[ScoreHome]],Table1[[#This Row],[ScoreHome]]-Table1[[#This Row],[ScoreAway]])</f>
        <v>21</v>
      </c>
      <c r="O9464">
        <f>IF(Table1[[#This Row],[SpreadActual]]&lt;Table1[[#This Row],[SpreadFavorite]],1,0)</f>
        <v>0</v>
      </c>
      <c r="P9464">
        <v>39.5</v>
      </c>
      <c r="Q9464" t="s">
        <v>165</v>
      </c>
      <c r="R9464" t="b">
        <v>0</v>
      </c>
      <c r="S9464">
        <v>43</v>
      </c>
      <c r="T9464">
        <v>6</v>
      </c>
      <c r="U9464">
        <v>70</v>
      </c>
    </row>
    <row r="9465" spans="1:22" x14ac:dyDescent="0.2">
      <c r="A9465" s="1">
        <v>39452</v>
      </c>
      <c r="B9465">
        <v>2007</v>
      </c>
      <c r="C9465">
        <f>_xlfn.MAXIFS(Table1[ScheduleWeekWritten],Table1[ScheduleSeason],Table1[[#This Row],[ScheduleSeason]])</f>
        <v>17</v>
      </c>
      <c r="D9465" t="s">
        <v>134</v>
      </c>
      <c r="E9465" cm="1">
        <f t="array" ref="E9465">_xlfn.XLOOKUP(Table1[[#This Row],[ScheduleWeekWritten]],Table3[Game],100+Table3[Increase],Table1[[#This Row],[ScheduleWeekWritten]])</f>
        <v>101</v>
      </c>
      <c r="F9465" t="b">
        <v>1</v>
      </c>
      <c r="G9465" t="s">
        <v>49</v>
      </c>
      <c r="H9465">
        <v>29</v>
      </c>
      <c r="I9465">
        <v>31</v>
      </c>
      <c r="J9465" t="s">
        <v>154</v>
      </c>
      <c r="K9465" t="s">
        <v>161</v>
      </c>
      <c r="L9465" t="str">
        <f>_xlfn.XLOOKUP(Table1[[#This Row],[TeamFavoriteID]],Table2[team_id],Table2[team_name],_xlfn.XLOOKUP(Table1[[#This Row],[TeamFavoriteID]],Table2[team_id_pfr],Table2[team_name],"Even"))</f>
        <v>Jacksonville Jaguars</v>
      </c>
      <c r="M9465">
        <v>-2.5</v>
      </c>
      <c r="N9465">
        <f>IF(Table1[[#This Row],[TeamFavorite]]=Table1[[#This Row],[TeamHome]],Table1[[#This Row],[ScoreAway]]-Table1[[#This Row],[ScoreHome]],Table1[[#This Row],[ScoreHome]]-Table1[[#This Row],[ScoreAway]])</f>
        <v>-2</v>
      </c>
      <c r="O9465">
        <f>IF(Table1[[#This Row],[SpreadActual]]&lt;Table1[[#This Row],[SpreadFavorite]],1,0)</f>
        <v>0</v>
      </c>
      <c r="P9465">
        <v>40</v>
      </c>
      <c r="Q9465" t="s">
        <v>175</v>
      </c>
      <c r="R9465" t="b">
        <v>0</v>
      </c>
    </row>
    <row r="9466" spans="1:22" x14ac:dyDescent="0.2">
      <c r="A9466" s="1">
        <v>39452</v>
      </c>
      <c r="B9466">
        <v>2007</v>
      </c>
      <c r="C9466">
        <f>_xlfn.MAXIFS(Table1[ScheduleWeekWritten],Table1[ScheduleSeason],Table1[[#This Row],[ScheduleSeason]])</f>
        <v>17</v>
      </c>
      <c r="D9466" t="s">
        <v>134</v>
      </c>
      <c r="E9466" cm="1">
        <f t="array" ref="E9466">_xlfn.XLOOKUP(Table1[[#This Row],[ScheduleWeekWritten]],Table3[Game],100+Table3[Increase],Table1[[#This Row],[ScheduleWeekWritten]])</f>
        <v>101</v>
      </c>
      <c r="F9466" t="b">
        <v>1</v>
      </c>
      <c r="G9466" t="s">
        <v>128</v>
      </c>
      <c r="H9466">
        <v>35</v>
      </c>
      <c r="I9466">
        <v>14</v>
      </c>
      <c r="J9466" t="s">
        <v>61</v>
      </c>
      <c r="K9466" t="s">
        <v>132</v>
      </c>
      <c r="L9466" t="str">
        <f>_xlfn.XLOOKUP(Table1[[#This Row],[TeamFavoriteID]],Table2[team_id],Table2[team_name],_xlfn.XLOOKUP(Table1[[#This Row],[TeamFavoriteID]],Table2[team_id_pfr],Table2[team_name],"Even"))</f>
        <v>Seattle Seahawks</v>
      </c>
      <c r="M9466">
        <v>-3.5</v>
      </c>
      <c r="N9466">
        <f>IF(Table1[[#This Row],[TeamFavorite]]=Table1[[#This Row],[TeamHome]],Table1[[#This Row],[ScoreAway]]-Table1[[#This Row],[ScoreHome]],Table1[[#This Row],[ScoreHome]]-Table1[[#This Row],[ScoreAway]])</f>
        <v>-21</v>
      </c>
      <c r="O9466">
        <f>IF(Table1[[#This Row],[SpreadActual]]&lt;Table1[[#This Row],[SpreadFavorite]],1,0)</f>
        <v>1</v>
      </c>
      <c r="P9466">
        <v>38.5</v>
      </c>
      <c r="Q9466" t="s">
        <v>180</v>
      </c>
      <c r="R9466" t="b">
        <v>0</v>
      </c>
    </row>
    <row r="9467" spans="1:22" x14ac:dyDescent="0.2">
      <c r="A9467" s="1">
        <v>39453</v>
      </c>
      <c r="B9467">
        <v>2007</v>
      </c>
      <c r="C9467">
        <f>_xlfn.MAXIFS(Table1[ScheduleWeekWritten],Table1[ScheduleSeason],Table1[[#This Row],[ScheduleSeason]])</f>
        <v>17</v>
      </c>
      <c r="D9467" t="s">
        <v>134</v>
      </c>
      <c r="E9467" cm="1">
        <f t="array" ref="E9467">_xlfn.XLOOKUP(Table1[[#This Row],[ScheduleWeekWritten]],Table3[Game],100+Table3[Increase],Table1[[#This Row],[ScheduleWeekWritten]])</f>
        <v>101</v>
      </c>
      <c r="F9467" t="b">
        <v>1</v>
      </c>
      <c r="G9467" t="s">
        <v>27</v>
      </c>
      <c r="H9467">
        <v>17</v>
      </c>
      <c r="I9467">
        <v>6</v>
      </c>
      <c r="J9467" t="s">
        <v>171</v>
      </c>
      <c r="K9467" t="s">
        <v>29</v>
      </c>
      <c r="L9467" t="str">
        <f>_xlfn.XLOOKUP(Table1[[#This Row],[TeamFavoriteID]],Table2[team_id],Table2[team_name],_xlfn.XLOOKUP(Table1[[#This Row],[TeamFavoriteID]],Table2[team_id_pfr],Table2[team_name],"Even"))</f>
        <v>Los Angeles Chargers</v>
      </c>
      <c r="M9467">
        <v>-10</v>
      </c>
      <c r="N9467">
        <f>IF(Table1[[#This Row],[TeamFavorite]]=Table1[[#This Row],[TeamHome]],Table1[[#This Row],[ScoreAway]]-Table1[[#This Row],[ScoreHome]],Table1[[#This Row],[ScoreHome]]-Table1[[#This Row],[ScoreAway]])</f>
        <v>11</v>
      </c>
      <c r="O9467">
        <f>IF(Table1[[#This Row],[SpreadActual]]&lt;Table1[[#This Row],[SpreadFavorite]],1,0)</f>
        <v>0</v>
      </c>
      <c r="P9467">
        <v>39</v>
      </c>
      <c r="Q9467" t="s">
        <v>94</v>
      </c>
      <c r="R9467" t="b">
        <v>0</v>
      </c>
    </row>
    <row r="9468" spans="1:22" x14ac:dyDescent="0.2">
      <c r="A9468" s="1">
        <v>39453</v>
      </c>
      <c r="B9468">
        <v>2007</v>
      </c>
      <c r="C9468">
        <f>_xlfn.MAXIFS(Table1[ScheduleWeekWritten],Table1[ScheduleSeason],Table1[[#This Row],[ScheduleSeason]])</f>
        <v>17</v>
      </c>
      <c r="D9468" t="s">
        <v>134</v>
      </c>
      <c r="E9468" cm="1">
        <f t="array" ref="E9468">_xlfn.XLOOKUP(Table1[[#This Row],[ScheduleWeekWritten]],Table3[Game],100+Table3[Increase],Table1[[#This Row],[ScheduleWeekWritten]])</f>
        <v>101</v>
      </c>
      <c r="F9468" t="b">
        <v>1</v>
      </c>
      <c r="G9468" t="s">
        <v>127</v>
      </c>
      <c r="H9468">
        <v>14</v>
      </c>
      <c r="I9468">
        <v>24</v>
      </c>
      <c r="J9468" t="s">
        <v>50</v>
      </c>
      <c r="K9468" t="s">
        <v>133</v>
      </c>
      <c r="L9468" t="str">
        <f>_xlfn.XLOOKUP(Table1[[#This Row],[TeamFavoriteID]],Table2[team_id],Table2[team_name],_xlfn.XLOOKUP(Table1[[#This Row],[TeamFavoriteID]],Table2[team_id_pfr],Table2[team_name],"Even"))</f>
        <v>Tampa Bay Buccaneers</v>
      </c>
      <c r="M9468">
        <v>-3</v>
      </c>
      <c r="N9468">
        <f>IF(Table1[[#This Row],[TeamFavorite]]=Table1[[#This Row],[TeamHome]],Table1[[#This Row],[ScoreAway]]-Table1[[#This Row],[ScoreHome]],Table1[[#This Row],[ScoreHome]]-Table1[[#This Row],[ScoreAway]])</f>
        <v>10</v>
      </c>
      <c r="O9468">
        <f>IF(Table1[[#This Row],[SpreadActual]]&lt;Table1[[#This Row],[SpreadFavorite]],1,0)</f>
        <v>0</v>
      </c>
      <c r="P9468">
        <v>39.5</v>
      </c>
      <c r="Q9468" t="s">
        <v>168</v>
      </c>
      <c r="R9468" t="b">
        <v>0</v>
      </c>
    </row>
    <row r="9469" spans="1:22" x14ac:dyDescent="0.2">
      <c r="A9469" s="1">
        <v>39459</v>
      </c>
      <c r="B9469">
        <v>2007</v>
      </c>
      <c r="C9469">
        <f>_xlfn.MAXIFS(Table1[ScheduleWeekWritten],Table1[ScheduleSeason],Table1[[#This Row],[ScheduleSeason]])</f>
        <v>17</v>
      </c>
      <c r="D9469" t="s">
        <v>99</v>
      </c>
      <c r="E9469" cm="1">
        <f t="array" ref="E9469">_xlfn.XLOOKUP(Table1[[#This Row],[ScheduleWeekWritten]],Table3[Game],100+Table3[Increase],Table1[[#This Row],[ScheduleWeekWritten]])</f>
        <v>102</v>
      </c>
      <c r="F9469" t="b">
        <v>1</v>
      </c>
      <c r="G9469" t="s">
        <v>33</v>
      </c>
      <c r="H9469">
        <v>42</v>
      </c>
      <c r="I9469">
        <v>20</v>
      </c>
      <c r="J9469" t="s">
        <v>128</v>
      </c>
      <c r="K9469" t="s">
        <v>35</v>
      </c>
      <c r="L9469" t="str">
        <f>_xlfn.XLOOKUP(Table1[[#This Row],[TeamFavoriteID]],Table2[team_id],Table2[team_name],_xlfn.XLOOKUP(Table1[[#This Row],[TeamFavoriteID]],Table2[team_id_pfr],Table2[team_name],"Even"))</f>
        <v>Green Bay Packers</v>
      </c>
      <c r="M9469">
        <v>-7.5</v>
      </c>
      <c r="N9469">
        <f>IF(Table1[[#This Row],[TeamFavorite]]=Table1[[#This Row],[TeamHome]],Table1[[#This Row],[ScoreAway]]-Table1[[#This Row],[ScoreHome]],Table1[[#This Row],[ScoreHome]]-Table1[[#This Row],[ScoreAway]])</f>
        <v>-22</v>
      </c>
      <c r="O9469">
        <f>IF(Table1[[#This Row],[SpreadActual]]&lt;Table1[[#This Row],[SpreadFavorite]],1,0)</f>
        <v>1</v>
      </c>
      <c r="P9469">
        <v>44</v>
      </c>
      <c r="Q9469" t="s">
        <v>82</v>
      </c>
      <c r="R9469" t="b">
        <v>0</v>
      </c>
      <c r="S9469">
        <v>31</v>
      </c>
      <c r="T9469">
        <v>4</v>
      </c>
      <c r="U9469">
        <v>81</v>
      </c>
      <c r="V9469" t="s">
        <v>120</v>
      </c>
    </row>
    <row r="9470" spans="1:22" x14ac:dyDescent="0.2">
      <c r="A9470" s="1">
        <v>39459</v>
      </c>
      <c r="B9470">
        <v>2007</v>
      </c>
      <c r="C9470">
        <f>_xlfn.MAXIFS(Table1[ScheduleWeekWritten],Table1[ScheduleSeason],Table1[[#This Row],[ScheduleSeason]])</f>
        <v>17</v>
      </c>
      <c r="D9470" t="s">
        <v>99</v>
      </c>
      <c r="E9470" cm="1">
        <f t="array" ref="E9470">_xlfn.XLOOKUP(Table1[[#This Row],[ScheduleWeekWritten]],Table3[Game],100+Table3[Increase],Table1[[#This Row],[ScheduleWeekWritten]])</f>
        <v>102</v>
      </c>
      <c r="F9470" t="b">
        <v>1</v>
      </c>
      <c r="G9470" t="s">
        <v>115</v>
      </c>
      <c r="H9470">
        <v>31</v>
      </c>
      <c r="I9470">
        <v>20</v>
      </c>
      <c r="J9470" t="s">
        <v>154</v>
      </c>
      <c r="K9470" t="s">
        <v>70</v>
      </c>
      <c r="L9470" t="str">
        <f>_xlfn.XLOOKUP(Table1[[#This Row],[TeamFavoriteID]],Table2[team_id],Table2[team_name],_xlfn.XLOOKUP(Table1[[#This Row],[TeamFavoriteID]],Table2[team_id_pfr],Table2[team_name],"Even"))</f>
        <v>Boston Patriots</v>
      </c>
      <c r="M9470">
        <v>-13.5</v>
      </c>
      <c r="N9470">
        <f>IF(Table1[[#This Row],[TeamFavorite]]=Table1[[#This Row],[TeamHome]],Table1[[#This Row],[ScoreAway]]-Table1[[#This Row],[ScoreHome]],Table1[[#This Row],[ScoreHome]]-Table1[[#This Row],[ScoreAway]])</f>
        <v>11</v>
      </c>
      <c r="O9470">
        <f>IF(Table1[[#This Row],[SpreadActual]]&lt;Table1[[#This Row],[SpreadFavorite]],1,0)</f>
        <v>0</v>
      </c>
      <c r="P9470">
        <v>51.5</v>
      </c>
      <c r="Q9470" t="s">
        <v>179</v>
      </c>
      <c r="R9470" t="b">
        <v>0</v>
      </c>
    </row>
    <row r="9471" spans="1:22" x14ac:dyDescent="0.2">
      <c r="A9471" s="1">
        <v>39460</v>
      </c>
      <c r="B9471">
        <v>2007</v>
      </c>
      <c r="C9471">
        <f>_xlfn.MAXIFS(Table1[ScheduleWeekWritten],Table1[ScheduleSeason],Table1[[#This Row],[ScheduleSeason]])</f>
        <v>17</v>
      </c>
      <c r="D9471" t="s">
        <v>99</v>
      </c>
      <c r="E9471" cm="1">
        <f t="array" ref="E9471">_xlfn.XLOOKUP(Table1[[#This Row],[ScheduleWeekWritten]],Table3[Game],100+Table3[Increase],Table1[[#This Row],[ScheduleWeekWritten]])</f>
        <v>102</v>
      </c>
      <c r="F9471" t="b">
        <v>1</v>
      </c>
      <c r="G9471" t="s">
        <v>67</v>
      </c>
      <c r="H9471">
        <v>17</v>
      </c>
      <c r="I9471">
        <v>21</v>
      </c>
      <c r="J9471" t="s">
        <v>50</v>
      </c>
      <c r="K9471" t="s">
        <v>68</v>
      </c>
      <c r="L9471" t="str">
        <f>_xlfn.XLOOKUP(Table1[[#This Row],[TeamFavoriteID]],Table2[team_id],Table2[team_name],_xlfn.XLOOKUP(Table1[[#This Row],[TeamFavoriteID]],Table2[team_id_pfr],Table2[team_name],"Even"))</f>
        <v>Dallas Cowboys</v>
      </c>
      <c r="M9471">
        <v>-7</v>
      </c>
      <c r="N9471">
        <f>IF(Table1[[#This Row],[TeamFavorite]]=Table1[[#This Row],[TeamHome]],Table1[[#This Row],[ScoreAway]]-Table1[[#This Row],[ScoreHome]],Table1[[#This Row],[ScoreHome]]-Table1[[#This Row],[ScoreAway]])</f>
        <v>4</v>
      </c>
      <c r="O9471">
        <f>IF(Table1[[#This Row],[SpreadActual]]&lt;Table1[[#This Row],[SpreadFavorite]],1,0)</f>
        <v>0</v>
      </c>
      <c r="P9471">
        <v>47.5</v>
      </c>
      <c r="Q9471" t="s">
        <v>119</v>
      </c>
      <c r="R9471" t="b">
        <v>0</v>
      </c>
    </row>
    <row r="9472" spans="1:22" x14ac:dyDescent="0.2">
      <c r="A9472" s="1">
        <v>39460</v>
      </c>
      <c r="B9472">
        <v>2007</v>
      </c>
      <c r="C9472">
        <f>_xlfn.MAXIFS(Table1[ScheduleWeekWritten],Table1[ScheduleSeason],Table1[[#This Row],[ScheduleSeason]])</f>
        <v>17</v>
      </c>
      <c r="D9472" t="s">
        <v>99</v>
      </c>
      <c r="E9472" cm="1">
        <f t="array" ref="E9472">_xlfn.XLOOKUP(Table1[[#This Row],[ScheduleWeekWritten]],Table3[Game],100+Table3[Increase],Table1[[#This Row],[ScheduleWeekWritten]])</f>
        <v>102</v>
      </c>
      <c r="F9472" t="b">
        <v>1</v>
      </c>
      <c r="G9472" t="s">
        <v>140</v>
      </c>
      <c r="H9472">
        <v>24</v>
      </c>
      <c r="I9472">
        <v>28</v>
      </c>
      <c r="J9472" t="s">
        <v>27</v>
      </c>
      <c r="K9472" t="s">
        <v>72</v>
      </c>
      <c r="L9472" t="str">
        <f>_xlfn.XLOOKUP(Table1[[#This Row],[TeamFavoriteID]],Table2[team_id],Table2[team_name],_xlfn.XLOOKUP(Table1[[#This Row],[TeamFavoriteID]],Table2[team_id_pfr],Table2[team_name],"Even"))</f>
        <v>Baltimore Colts</v>
      </c>
      <c r="M9472">
        <v>-11</v>
      </c>
      <c r="N9472">
        <f>IF(Table1[[#This Row],[TeamFavorite]]=Table1[[#This Row],[TeamHome]],Table1[[#This Row],[ScoreAway]]-Table1[[#This Row],[ScoreHome]],Table1[[#This Row],[ScoreHome]]-Table1[[#This Row],[ScoreAway]])</f>
        <v>-4</v>
      </c>
      <c r="O9472">
        <f>IF(Table1[[#This Row],[SpreadActual]]&lt;Table1[[#This Row],[SpreadFavorite]],1,0)</f>
        <v>0</v>
      </c>
      <c r="P9472">
        <v>47</v>
      </c>
      <c r="Q9472" t="s">
        <v>141</v>
      </c>
      <c r="R9472" t="b">
        <v>0</v>
      </c>
      <c r="S9472">
        <v>72</v>
      </c>
      <c r="T9472">
        <v>0</v>
      </c>
      <c r="V9472" t="s">
        <v>103</v>
      </c>
    </row>
    <row r="9473" spans="1:22" x14ac:dyDescent="0.2">
      <c r="A9473" s="1">
        <v>39467</v>
      </c>
      <c r="B9473">
        <v>2007</v>
      </c>
      <c r="C9473">
        <f>_xlfn.MAXIFS(Table1[ScheduleWeekWritten],Table1[ScheduleSeason],Table1[[#This Row],[ScheduleSeason]])</f>
        <v>17</v>
      </c>
      <c r="D9473" t="s">
        <v>92</v>
      </c>
      <c r="E9473" cm="1">
        <f t="array" ref="E9473">_xlfn.XLOOKUP(Table1[[#This Row],[ScheduleWeekWritten]],Table3[Game],100+Table3[Increase],Table1[[#This Row],[ScheduleWeekWritten]])</f>
        <v>103</v>
      </c>
      <c r="F9473" t="b">
        <v>1</v>
      </c>
      <c r="G9473" t="s">
        <v>33</v>
      </c>
      <c r="H9473">
        <v>20</v>
      </c>
      <c r="I9473">
        <v>23</v>
      </c>
      <c r="J9473" t="s">
        <v>50</v>
      </c>
      <c r="K9473" t="s">
        <v>35</v>
      </c>
      <c r="L9473" t="str">
        <f>_xlfn.XLOOKUP(Table1[[#This Row],[TeamFavoriteID]],Table2[team_id],Table2[team_name],_xlfn.XLOOKUP(Table1[[#This Row],[TeamFavoriteID]],Table2[team_id_pfr],Table2[team_name],"Even"))</f>
        <v>Green Bay Packers</v>
      </c>
      <c r="M9473">
        <v>-7.5</v>
      </c>
      <c r="N9473">
        <f>IF(Table1[[#This Row],[TeamFavorite]]=Table1[[#This Row],[TeamHome]],Table1[[#This Row],[ScoreAway]]-Table1[[#This Row],[ScoreHome]],Table1[[#This Row],[ScoreHome]]-Table1[[#This Row],[ScoreAway]])</f>
        <v>3</v>
      </c>
      <c r="O9473">
        <f>IF(Table1[[#This Row],[SpreadActual]]&lt;Table1[[#This Row],[SpreadFavorite]],1,0)</f>
        <v>0</v>
      </c>
      <c r="P9473">
        <v>41.5</v>
      </c>
      <c r="Q9473" t="s">
        <v>82</v>
      </c>
      <c r="R9473" t="b">
        <v>0</v>
      </c>
      <c r="S9473">
        <v>-1</v>
      </c>
      <c r="T9473">
        <v>12</v>
      </c>
      <c r="U9473">
        <v>49</v>
      </c>
    </row>
    <row r="9474" spans="1:22" x14ac:dyDescent="0.2">
      <c r="A9474" s="1">
        <v>39467</v>
      </c>
      <c r="B9474">
        <v>2007</v>
      </c>
      <c r="C9474">
        <f>_xlfn.MAXIFS(Table1[ScheduleWeekWritten],Table1[ScheduleSeason],Table1[[#This Row],[ScheduleSeason]])</f>
        <v>17</v>
      </c>
      <c r="D9474" t="s">
        <v>92</v>
      </c>
      <c r="E9474" cm="1">
        <f t="array" ref="E9474">_xlfn.XLOOKUP(Table1[[#This Row],[ScheduleWeekWritten]],Table3[Game],100+Table3[Increase],Table1[[#This Row],[ScheduleWeekWritten]])</f>
        <v>103</v>
      </c>
      <c r="F9474" t="b">
        <v>1</v>
      </c>
      <c r="G9474" t="s">
        <v>115</v>
      </c>
      <c r="H9474">
        <v>21</v>
      </c>
      <c r="I9474">
        <v>12</v>
      </c>
      <c r="J9474" t="s">
        <v>27</v>
      </c>
      <c r="K9474" t="s">
        <v>70</v>
      </c>
      <c r="L9474" t="str">
        <f>_xlfn.XLOOKUP(Table1[[#This Row],[TeamFavoriteID]],Table2[team_id],Table2[team_name],_xlfn.XLOOKUP(Table1[[#This Row],[TeamFavoriteID]],Table2[team_id_pfr],Table2[team_name],"Even"))</f>
        <v>Boston Patriots</v>
      </c>
      <c r="M9474">
        <v>-14</v>
      </c>
      <c r="N9474">
        <f>IF(Table1[[#This Row],[TeamFavorite]]=Table1[[#This Row],[TeamHome]],Table1[[#This Row],[ScoreAway]]-Table1[[#This Row],[ScoreHome]],Table1[[#This Row],[ScoreHome]]-Table1[[#This Row],[ScoreAway]])</f>
        <v>9</v>
      </c>
      <c r="O9474">
        <f>IF(Table1[[#This Row],[SpreadActual]]&lt;Table1[[#This Row],[SpreadFavorite]],1,0)</f>
        <v>0</v>
      </c>
      <c r="P9474">
        <v>48</v>
      </c>
      <c r="Q9474" t="s">
        <v>179</v>
      </c>
      <c r="R9474" t="b">
        <v>0</v>
      </c>
    </row>
    <row r="9475" spans="1:22" x14ac:dyDescent="0.2">
      <c r="A9475" s="1">
        <v>39481</v>
      </c>
      <c r="B9475">
        <v>2007</v>
      </c>
      <c r="C9475">
        <f>_xlfn.MAXIFS(Table1[ScheduleWeekWritten],Table1[ScheduleSeason],Table1[[#This Row],[ScheduleSeason]])</f>
        <v>17</v>
      </c>
      <c r="D9475" t="s">
        <v>93</v>
      </c>
      <c r="E9475" cm="1">
        <f t="array" ref="E9475">_xlfn.XLOOKUP(Table1[[#This Row],[ScheduleWeekWritten]],Table3[Game],100+Table3[Increase],Table1[[#This Row],[ScheduleWeekWritten]])</f>
        <v>104</v>
      </c>
      <c r="F9475" t="b">
        <v>1</v>
      </c>
      <c r="G9475" t="s">
        <v>115</v>
      </c>
      <c r="H9475">
        <v>14</v>
      </c>
      <c r="I9475">
        <v>17</v>
      </c>
      <c r="J9475" t="s">
        <v>50</v>
      </c>
      <c r="K9475" t="s">
        <v>70</v>
      </c>
      <c r="L9475" t="str">
        <f>_xlfn.XLOOKUP(Table1[[#This Row],[TeamFavoriteID]],Table2[team_id],Table2[team_name],_xlfn.XLOOKUP(Table1[[#This Row],[TeamFavoriteID]],Table2[team_id_pfr],Table2[team_name],"Even"))</f>
        <v>Boston Patriots</v>
      </c>
      <c r="M9475">
        <v>-12</v>
      </c>
      <c r="N9475">
        <f>IF(Table1[[#This Row],[TeamFavorite]]=Table1[[#This Row],[TeamHome]],Table1[[#This Row],[ScoreAway]]-Table1[[#This Row],[ScoreHome]],Table1[[#This Row],[ScoreHome]]-Table1[[#This Row],[ScoreAway]])</f>
        <v>-3</v>
      </c>
      <c r="O9475">
        <f>IF(Table1[[#This Row],[SpreadActual]]&lt;Table1[[#This Row],[SpreadFavorite]],1,0)</f>
        <v>0</v>
      </c>
      <c r="P9475">
        <v>55</v>
      </c>
      <c r="Q9475" t="s">
        <v>150</v>
      </c>
      <c r="R9475" t="b">
        <v>1</v>
      </c>
      <c r="S9475">
        <v>72</v>
      </c>
      <c r="T9475">
        <v>0</v>
      </c>
      <c r="V9475" t="s">
        <v>103</v>
      </c>
    </row>
    <row r="9476" spans="1:22" x14ac:dyDescent="0.2">
      <c r="A9476" s="1">
        <v>39695</v>
      </c>
      <c r="B9476">
        <v>2008</v>
      </c>
      <c r="C9476">
        <f>_xlfn.MAXIFS(Table1[ScheduleWeekWritten],Table1[ScheduleSeason],Table1[[#This Row],[ScheduleSeason]])</f>
        <v>17</v>
      </c>
      <c r="D9476">
        <v>1</v>
      </c>
      <c r="E9476" cm="1">
        <f t="array" ref="E9476">_xlfn.XLOOKUP(Table1[[#This Row],[ScheduleWeekWritten]],Table3[Game],100+Table3[Increase],Table1[[#This Row],[ScheduleWeekWritten]])</f>
        <v>1</v>
      </c>
      <c r="F9476" t="b">
        <v>0</v>
      </c>
      <c r="G9476" t="s">
        <v>50</v>
      </c>
      <c r="H9476">
        <v>16</v>
      </c>
      <c r="I9476">
        <v>7</v>
      </c>
      <c r="J9476" t="s">
        <v>61</v>
      </c>
      <c r="K9476" t="s">
        <v>90</v>
      </c>
      <c r="L9476" t="str">
        <f>_xlfn.XLOOKUP(Table1[[#This Row],[TeamFavoriteID]],Table2[team_id],Table2[team_name],_xlfn.XLOOKUP(Table1[[#This Row],[TeamFavoriteID]],Table2[team_id_pfr],Table2[team_name],"Even"))</f>
        <v>New York Giants</v>
      </c>
      <c r="M9476">
        <v>-4.5</v>
      </c>
      <c r="N9476">
        <f>IF(Table1[[#This Row],[TeamFavorite]]=Table1[[#This Row],[TeamHome]],Table1[[#This Row],[ScoreAway]]-Table1[[#This Row],[ScoreHome]],Table1[[#This Row],[ScoreHome]]-Table1[[#This Row],[ScoreAway]])</f>
        <v>-9</v>
      </c>
      <c r="O9476">
        <f>IF(Table1[[#This Row],[SpreadActual]]&lt;Table1[[#This Row],[SpreadFavorite]],1,0)</f>
        <v>1</v>
      </c>
      <c r="P9476">
        <v>41.5</v>
      </c>
      <c r="Q9476" t="s">
        <v>126</v>
      </c>
      <c r="R9476" t="b">
        <v>0</v>
      </c>
      <c r="S9476">
        <v>79</v>
      </c>
      <c r="T9476">
        <v>10</v>
      </c>
      <c r="U9476">
        <v>61</v>
      </c>
    </row>
    <row r="9477" spans="1:22" x14ac:dyDescent="0.2">
      <c r="A9477" s="1">
        <v>39698</v>
      </c>
      <c r="B9477">
        <v>2008</v>
      </c>
      <c r="C9477">
        <f>_xlfn.MAXIFS(Table1[ScheduleWeekWritten],Table1[ScheduleSeason],Table1[[#This Row],[ScheduleSeason]])</f>
        <v>17</v>
      </c>
      <c r="D9477">
        <v>1</v>
      </c>
      <c r="E9477" cm="1">
        <f t="array" ref="E9477">_xlfn.XLOOKUP(Table1[[#This Row],[ScheduleWeekWritten]],Table3[Game],100+Table3[Increase],Table1[[#This Row],[ScheduleWeekWritten]])</f>
        <v>1</v>
      </c>
      <c r="F9477" t="b">
        <v>0</v>
      </c>
      <c r="G9477" t="s">
        <v>38</v>
      </c>
      <c r="H9477">
        <v>34</v>
      </c>
      <c r="I9477">
        <v>21</v>
      </c>
      <c r="J9477" t="s">
        <v>45</v>
      </c>
      <c r="K9477" t="s">
        <v>79</v>
      </c>
      <c r="L9477" t="str">
        <f>_xlfn.XLOOKUP(Table1[[#This Row],[TeamFavoriteID]],Table2[team_id],Table2[team_name],_xlfn.XLOOKUP(Table1[[#This Row],[TeamFavoriteID]],Table2[team_id_pfr],Table2[team_name],"Even"))</f>
        <v>Detroit Lions</v>
      </c>
      <c r="M9477">
        <v>-3</v>
      </c>
      <c r="N9477">
        <f>IF(Table1[[#This Row],[TeamFavorite]]=Table1[[#This Row],[TeamHome]],Table1[[#This Row],[ScoreAway]]-Table1[[#This Row],[ScoreHome]],Table1[[#This Row],[ScoreHome]]-Table1[[#This Row],[ScoreAway]])</f>
        <v>13</v>
      </c>
      <c r="O9477">
        <f>IF(Table1[[#This Row],[SpreadActual]]&lt;Table1[[#This Row],[SpreadFavorite]],1,0)</f>
        <v>0</v>
      </c>
      <c r="P9477">
        <v>41</v>
      </c>
      <c r="Q9477" t="s">
        <v>148</v>
      </c>
      <c r="R9477" t="b">
        <v>0</v>
      </c>
      <c r="S9477">
        <v>72</v>
      </c>
      <c r="T9477">
        <v>0</v>
      </c>
      <c r="V9477" t="s">
        <v>103</v>
      </c>
    </row>
    <row r="9478" spans="1:22" x14ac:dyDescent="0.2">
      <c r="A9478" s="1">
        <v>39698</v>
      </c>
      <c r="B9478">
        <v>2008</v>
      </c>
      <c r="C9478">
        <f>_xlfn.MAXIFS(Table1[ScheduleWeekWritten],Table1[ScheduleSeason],Table1[[#This Row],[ScheduleSeason]])</f>
        <v>17</v>
      </c>
      <c r="D9478">
        <v>1</v>
      </c>
      <c r="E9478" cm="1">
        <f t="array" ref="E9478">_xlfn.XLOOKUP(Table1[[#This Row],[ScheduleWeekWritten]],Table3[Game],100+Table3[Increase],Table1[[#This Row],[ScheduleWeekWritten]])</f>
        <v>1</v>
      </c>
      <c r="F9478" t="b">
        <v>0</v>
      </c>
      <c r="G9478" t="s">
        <v>158</v>
      </c>
      <c r="H9478">
        <v>17</v>
      </c>
      <c r="I9478">
        <v>10</v>
      </c>
      <c r="J9478" t="s">
        <v>101</v>
      </c>
      <c r="K9478" t="s">
        <v>104</v>
      </c>
      <c r="L9478" t="str">
        <f>_xlfn.XLOOKUP(Table1[[#This Row],[TeamFavoriteID]],Table2[team_id],Table2[team_name],_xlfn.XLOOKUP(Table1[[#This Row],[TeamFavoriteID]],Table2[team_id_pfr],Table2[team_name],"Even"))</f>
        <v>Cincinnati Bengals</v>
      </c>
      <c r="M9478">
        <v>-2</v>
      </c>
      <c r="N9478">
        <f>IF(Table1[[#This Row],[TeamFavorite]]=Table1[[#This Row],[TeamHome]],Table1[[#This Row],[ScoreAway]]-Table1[[#This Row],[ScoreHome]],Table1[[#This Row],[ScoreHome]]-Table1[[#This Row],[ScoreAway]])</f>
        <v>7</v>
      </c>
      <c r="O9478">
        <f>IF(Table1[[#This Row],[SpreadActual]]&lt;Table1[[#This Row],[SpreadFavorite]],1,0)</f>
        <v>0</v>
      </c>
      <c r="P9478">
        <v>37.5</v>
      </c>
      <c r="Q9478" t="s">
        <v>166</v>
      </c>
      <c r="R9478" t="b">
        <v>0</v>
      </c>
      <c r="S9478">
        <v>73</v>
      </c>
      <c r="T9478">
        <v>8</v>
      </c>
      <c r="U9478">
        <v>60</v>
      </c>
    </row>
    <row r="9479" spans="1:22" x14ac:dyDescent="0.2">
      <c r="A9479" s="1">
        <v>39698</v>
      </c>
      <c r="B9479">
        <v>2008</v>
      </c>
      <c r="C9479">
        <f>_xlfn.MAXIFS(Table1[ScheduleWeekWritten],Table1[ScheduleSeason],Table1[[#This Row],[ScheduleSeason]])</f>
        <v>17</v>
      </c>
      <c r="D9479">
        <v>1</v>
      </c>
      <c r="E9479" cm="1">
        <f t="array" ref="E9479">_xlfn.XLOOKUP(Table1[[#This Row],[ScheduleWeekWritten]],Table3[Game],100+Table3[Increase],Table1[[#This Row],[ScheduleWeekWritten]])</f>
        <v>1</v>
      </c>
      <c r="F9479" t="b">
        <v>0</v>
      </c>
      <c r="G9479" t="s">
        <v>28</v>
      </c>
      <c r="H9479">
        <v>34</v>
      </c>
      <c r="I9479">
        <v>10</v>
      </c>
      <c r="J9479" t="s">
        <v>128</v>
      </c>
      <c r="K9479" t="s">
        <v>43</v>
      </c>
      <c r="L9479" t="str">
        <f>_xlfn.XLOOKUP(Table1[[#This Row],[TeamFavoriteID]],Table2[team_id],Table2[team_name],_xlfn.XLOOKUP(Table1[[#This Row],[TeamFavoriteID]],Table2[team_id_pfr],Table2[team_name],"Even"))</f>
        <v>Buffalo Bills</v>
      </c>
      <c r="M9479">
        <v>-1</v>
      </c>
      <c r="N9479">
        <f>IF(Table1[[#This Row],[TeamFavorite]]=Table1[[#This Row],[TeamHome]],Table1[[#This Row],[ScoreAway]]-Table1[[#This Row],[ScoreHome]],Table1[[#This Row],[ScoreHome]]-Table1[[#This Row],[ScoreAway]])</f>
        <v>-24</v>
      </c>
      <c r="O9479">
        <f>IF(Table1[[#This Row],[SpreadActual]]&lt;Table1[[#This Row],[SpreadFavorite]],1,0)</f>
        <v>1</v>
      </c>
      <c r="P9479">
        <v>38.5</v>
      </c>
      <c r="Q9479" t="s">
        <v>123</v>
      </c>
      <c r="R9479" t="b">
        <v>0</v>
      </c>
      <c r="S9479">
        <v>60</v>
      </c>
      <c r="T9479">
        <v>8</v>
      </c>
      <c r="U9479">
        <v>82</v>
      </c>
    </row>
    <row r="9480" spans="1:22" x14ac:dyDescent="0.2">
      <c r="A9480" s="1">
        <v>39698</v>
      </c>
      <c r="B9480">
        <v>2008</v>
      </c>
      <c r="C9480">
        <f>_xlfn.MAXIFS(Table1[ScheduleWeekWritten],Table1[ScheduleSeason],Table1[[#This Row],[ScheduleSeason]])</f>
        <v>17</v>
      </c>
      <c r="D9480">
        <v>1</v>
      </c>
      <c r="E9480" cm="1">
        <f t="array" ref="E9480">_xlfn.XLOOKUP(Table1[[#This Row],[ScheduleWeekWritten]],Table3[Game],100+Table3[Increase],Table1[[#This Row],[ScheduleWeekWritten]])</f>
        <v>1</v>
      </c>
      <c r="F9480" t="b">
        <v>0</v>
      </c>
      <c r="G9480" t="s">
        <v>62</v>
      </c>
      <c r="H9480">
        <v>10</v>
      </c>
      <c r="I9480">
        <v>28</v>
      </c>
      <c r="J9480" t="s">
        <v>67</v>
      </c>
      <c r="K9480" t="s">
        <v>68</v>
      </c>
      <c r="L9480" t="str">
        <f>_xlfn.XLOOKUP(Table1[[#This Row],[TeamFavoriteID]],Table2[team_id],Table2[team_name],_xlfn.XLOOKUP(Table1[[#This Row],[TeamFavoriteID]],Table2[team_id_pfr],Table2[team_name],"Even"))</f>
        <v>Dallas Cowboys</v>
      </c>
      <c r="M9480">
        <v>-6</v>
      </c>
      <c r="N9480">
        <f>IF(Table1[[#This Row],[TeamFavorite]]=Table1[[#This Row],[TeamHome]],Table1[[#This Row],[ScoreAway]]-Table1[[#This Row],[ScoreHome]],Table1[[#This Row],[ScoreHome]]-Table1[[#This Row],[ScoreAway]])</f>
        <v>-18</v>
      </c>
      <c r="O9480">
        <f>IF(Table1[[#This Row],[SpreadActual]]&lt;Table1[[#This Row],[SpreadFavorite]],1,0)</f>
        <v>1</v>
      </c>
      <c r="P9480">
        <v>48.5</v>
      </c>
      <c r="Q9480" t="s">
        <v>170</v>
      </c>
      <c r="R9480" t="b">
        <v>0</v>
      </c>
      <c r="S9480">
        <v>64</v>
      </c>
      <c r="T9480">
        <v>7</v>
      </c>
      <c r="U9480">
        <v>76</v>
      </c>
    </row>
    <row r="9481" spans="1:22" x14ac:dyDescent="0.2">
      <c r="A9481" s="1">
        <v>39698</v>
      </c>
      <c r="B9481">
        <v>2008</v>
      </c>
      <c r="C9481">
        <f>_xlfn.MAXIFS(Table1[ScheduleWeekWritten],Table1[ScheduleSeason],Table1[[#This Row],[ScheduleSeason]])</f>
        <v>17</v>
      </c>
      <c r="D9481">
        <v>1</v>
      </c>
      <c r="E9481" cm="1">
        <f t="array" ref="E9481">_xlfn.XLOOKUP(Table1[[#This Row],[ScheduleWeekWritten]],Table3[Game],100+Table3[Increase],Table1[[#This Row],[ScheduleWeekWritten]])</f>
        <v>1</v>
      </c>
      <c r="F9481" t="b">
        <v>0</v>
      </c>
      <c r="G9481" t="s">
        <v>140</v>
      </c>
      <c r="H9481">
        <v>13</v>
      </c>
      <c r="I9481">
        <v>29</v>
      </c>
      <c r="J9481" t="s">
        <v>46</v>
      </c>
      <c r="K9481" t="s">
        <v>72</v>
      </c>
      <c r="L9481" t="str">
        <f>_xlfn.XLOOKUP(Table1[[#This Row],[TeamFavoriteID]],Table2[team_id],Table2[team_name],_xlfn.XLOOKUP(Table1[[#This Row],[TeamFavoriteID]],Table2[team_id_pfr],Table2[team_name],"Even"))</f>
        <v>Baltimore Colts</v>
      </c>
      <c r="M9481">
        <v>-10</v>
      </c>
      <c r="N9481">
        <f>IF(Table1[[#This Row],[TeamFavorite]]=Table1[[#This Row],[TeamHome]],Table1[[#This Row],[ScoreAway]]-Table1[[#This Row],[ScoreHome]],Table1[[#This Row],[ScoreHome]]-Table1[[#This Row],[ScoreAway]])</f>
        <v>-16</v>
      </c>
      <c r="O9481">
        <f>IF(Table1[[#This Row],[SpreadActual]]&lt;Table1[[#This Row],[SpreadFavorite]],1,0)</f>
        <v>1</v>
      </c>
      <c r="P9481">
        <v>44</v>
      </c>
      <c r="Q9481" t="s">
        <v>190</v>
      </c>
      <c r="R9481" t="b">
        <v>0</v>
      </c>
      <c r="S9481">
        <v>72</v>
      </c>
      <c r="T9481">
        <v>0</v>
      </c>
      <c r="V9481" t="s">
        <v>103</v>
      </c>
    </row>
    <row r="9482" spans="1:22" x14ac:dyDescent="0.2">
      <c r="A9482" s="1">
        <v>39698</v>
      </c>
      <c r="B9482">
        <v>2008</v>
      </c>
      <c r="C9482">
        <f>_xlfn.MAXIFS(Table1[ScheduleWeekWritten],Table1[ScheduleSeason],Table1[[#This Row],[ScheduleSeason]])</f>
        <v>17</v>
      </c>
      <c r="D9482">
        <v>1</v>
      </c>
      <c r="E9482" cm="1">
        <f t="array" ref="E9482">_xlfn.XLOOKUP(Table1[[#This Row],[ScheduleWeekWritten]],Table3[Game],100+Table3[Increase],Table1[[#This Row],[ScheduleWeekWritten]])</f>
        <v>1</v>
      </c>
      <c r="F9482" t="b">
        <v>0</v>
      </c>
      <c r="G9482" t="s">
        <v>19</v>
      </c>
      <c r="H9482">
        <v>14</v>
      </c>
      <c r="I9482">
        <v>20</v>
      </c>
      <c r="J9482" t="s">
        <v>31</v>
      </c>
      <c r="K9482" t="s">
        <v>32</v>
      </c>
      <c r="L9482" t="str">
        <f>_xlfn.XLOOKUP(Table1[[#This Row],[TeamFavoriteID]],Table2[team_id],Table2[team_name],_xlfn.XLOOKUP(Table1[[#This Row],[TeamFavoriteID]],Table2[team_id_pfr],Table2[team_name],"Even"))</f>
        <v>New York Jets</v>
      </c>
      <c r="M9482">
        <v>-3</v>
      </c>
      <c r="N9482">
        <f>IF(Table1[[#This Row],[TeamFavorite]]=Table1[[#This Row],[TeamHome]],Table1[[#This Row],[ScoreAway]]-Table1[[#This Row],[ScoreHome]],Table1[[#This Row],[ScoreHome]]-Table1[[#This Row],[ScoreAway]])</f>
        <v>-6</v>
      </c>
      <c r="O9482">
        <f>IF(Table1[[#This Row],[SpreadActual]]&lt;Table1[[#This Row],[SpreadFavorite]],1,0)</f>
        <v>1</v>
      </c>
      <c r="P9482">
        <v>36</v>
      </c>
      <c r="Q9482" t="s">
        <v>143</v>
      </c>
      <c r="R9482" t="b">
        <v>0</v>
      </c>
      <c r="S9482">
        <v>84</v>
      </c>
      <c r="T9482">
        <v>9</v>
      </c>
      <c r="U9482">
        <v>70</v>
      </c>
    </row>
    <row r="9483" spans="1:22" x14ac:dyDescent="0.2">
      <c r="A9483" s="1">
        <v>39698</v>
      </c>
      <c r="B9483">
        <v>2008</v>
      </c>
      <c r="C9483">
        <f>_xlfn.MAXIFS(Table1[ScheduleWeekWritten],Table1[ScheduleSeason],Table1[[#This Row],[ScheduleSeason]])</f>
        <v>17</v>
      </c>
      <c r="D9483">
        <v>1</v>
      </c>
      <c r="E9483" cm="1">
        <f t="array" ref="E9483">_xlfn.XLOOKUP(Table1[[#This Row],[ScheduleWeekWritten]],Table3[Game],100+Table3[Increase],Table1[[#This Row],[ScheduleWeekWritten]])</f>
        <v>1</v>
      </c>
      <c r="F9483" t="b">
        <v>0</v>
      </c>
      <c r="G9483" t="s">
        <v>115</v>
      </c>
      <c r="H9483">
        <v>17</v>
      </c>
      <c r="I9483">
        <v>10</v>
      </c>
      <c r="J9483" t="s">
        <v>42</v>
      </c>
      <c r="K9483" t="s">
        <v>70</v>
      </c>
      <c r="L9483" t="str">
        <f>_xlfn.XLOOKUP(Table1[[#This Row],[TeamFavoriteID]],Table2[team_id],Table2[team_name],_xlfn.XLOOKUP(Table1[[#This Row],[TeamFavoriteID]],Table2[team_id_pfr],Table2[team_name],"Even"))</f>
        <v>Boston Patriots</v>
      </c>
      <c r="M9483">
        <v>-16</v>
      </c>
      <c r="N9483">
        <f>IF(Table1[[#This Row],[TeamFavorite]]=Table1[[#This Row],[TeamHome]],Table1[[#This Row],[ScoreAway]]-Table1[[#This Row],[ScoreHome]],Table1[[#This Row],[ScoreHome]]-Table1[[#This Row],[ScoreAway]])</f>
        <v>7</v>
      </c>
      <c r="O9483">
        <f>IF(Table1[[#This Row],[SpreadActual]]&lt;Table1[[#This Row],[SpreadFavorite]],1,0)</f>
        <v>0</v>
      </c>
      <c r="P9483">
        <v>43.5</v>
      </c>
      <c r="Q9483" t="s">
        <v>179</v>
      </c>
      <c r="R9483" t="b">
        <v>0</v>
      </c>
      <c r="S9483">
        <v>74</v>
      </c>
      <c r="T9483">
        <v>16</v>
      </c>
      <c r="U9483">
        <v>72</v>
      </c>
    </row>
    <row r="9484" spans="1:22" x14ac:dyDescent="0.2">
      <c r="A9484" s="1">
        <v>39698</v>
      </c>
      <c r="B9484">
        <v>2008</v>
      </c>
      <c r="C9484">
        <f>_xlfn.MAXIFS(Table1[ScheduleWeekWritten],Table1[ScheduleSeason],Table1[[#This Row],[ScheduleSeason]])</f>
        <v>17</v>
      </c>
      <c r="D9484">
        <v>1</v>
      </c>
      <c r="E9484" cm="1">
        <f t="array" ref="E9484">_xlfn.XLOOKUP(Table1[[#This Row],[ScheduleWeekWritten]],Table3[Game],100+Table3[Increase],Table1[[#This Row],[ScheduleWeekWritten]])</f>
        <v>1</v>
      </c>
      <c r="F9484" t="b">
        <v>0</v>
      </c>
      <c r="G9484" t="s">
        <v>95</v>
      </c>
      <c r="H9484">
        <v>24</v>
      </c>
      <c r="I9484">
        <v>20</v>
      </c>
      <c r="J9484" t="s">
        <v>127</v>
      </c>
      <c r="K9484" t="s">
        <v>98</v>
      </c>
      <c r="L9484" t="str">
        <f>_xlfn.XLOOKUP(Table1[[#This Row],[TeamFavoriteID]],Table2[team_id],Table2[team_name],_xlfn.XLOOKUP(Table1[[#This Row],[TeamFavoriteID]],Table2[team_id_pfr],Table2[team_name],"Even"))</f>
        <v>New Orleans Saints</v>
      </c>
      <c r="M9484">
        <v>-3</v>
      </c>
      <c r="N9484">
        <f>IF(Table1[[#This Row],[TeamFavorite]]=Table1[[#This Row],[TeamHome]],Table1[[#This Row],[ScoreAway]]-Table1[[#This Row],[ScoreHome]],Table1[[#This Row],[ScoreHome]]-Table1[[#This Row],[ScoreAway]])</f>
        <v>-4</v>
      </c>
      <c r="O9484">
        <f>IF(Table1[[#This Row],[SpreadActual]]&lt;Table1[[#This Row],[SpreadFavorite]],1,0)</f>
        <v>1</v>
      </c>
      <c r="P9484">
        <v>42.5</v>
      </c>
      <c r="Q9484" t="s">
        <v>124</v>
      </c>
      <c r="R9484" t="b">
        <v>0</v>
      </c>
      <c r="S9484">
        <v>72</v>
      </c>
      <c r="T9484">
        <v>0</v>
      </c>
      <c r="V9484" t="s">
        <v>103</v>
      </c>
    </row>
    <row r="9485" spans="1:22" x14ac:dyDescent="0.2">
      <c r="A9485" s="1">
        <v>39698</v>
      </c>
      <c r="B9485">
        <v>2008</v>
      </c>
      <c r="C9485">
        <f>_xlfn.MAXIFS(Table1[ScheduleWeekWritten],Table1[ScheduleSeason],Table1[[#This Row],[ScheduleSeason]])</f>
        <v>17</v>
      </c>
      <c r="D9485">
        <v>1</v>
      </c>
      <c r="E9485" cm="1">
        <f t="array" ref="E9485">_xlfn.XLOOKUP(Table1[[#This Row],[ScheduleWeekWritten]],Table3[Game],100+Table3[Increase],Table1[[#This Row],[ScheduleWeekWritten]])</f>
        <v>1</v>
      </c>
      <c r="F9485" t="b">
        <v>0</v>
      </c>
      <c r="G9485" t="s">
        <v>58</v>
      </c>
      <c r="H9485">
        <v>38</v>
      </c>
      <c r="I9485">
        <v>3</v>
      </c>
      <c r="J9485" t="s">
        <v>153</v>
      </c>
      <c r="K9485" t="s">
        <v>77</v>
      </c>
      <c r="L9485" t="str">
        <f>_xlfn.XLOOKUP(Table1[[#This Row],[TeamFavoriteID]],Table2[team_id],Table2[team_name],_xlfn.XLOOKUP(Table1[[#This Row],[TeamFavoriteID]],Table2[team_id_pfr],Table2[team_name],"Even"))</f>
        <v>Philadelphia Eagles</v>
      </c>
      <c r="M9485">
        <v>-8</v>
      </c>
      <c r="N9485">
        <f>IF(Table1[[#This Row],[TeamFavorite]]=Table1[[#This Row],[TeamHome]],Table1[[#This Row],[ScoreAway]]-Table1[[#This Row],[ScoreHome]],Table1[[#This Row],[ScoreHome]]-Table1[[#This Row],[ScoreAway]])</f>
        <v>-35</v>
      </c>
      <c r="O9485">
        <f>IF(Table1[[#This Row],[SpreadActual]]&lt;Table1[[#This Row],[SpreadFavorite]],1,0)</f>
        <v>1</v>
      </c>
      <c r="P9485">
        <v>44</v>
      </c>
      <c r="Q9485" t="s">
        <v>183</v>
      </c>
      <c r="R9485" t="b">
        <v>0</v>
      </c>
      <c r="S9485">
        <v>73</v>
      </c>
      <c r="T9485">
        <v>15</v>
      </c>
      <c r="U9485">
        <v>61</v>
      </c>
    </row>
    <row r="9486" spans="1:22" x14ac:dyDescent="0.2">
      <c r="A9486" s="1">
        <v>39698</v>
      </c>
      <c r="B9486">
        <v>2008</v>
      </c>
      <c r="C9486">
        <f>_xlfn.MAXIFS(Table1[ScheduleWeekWritten],Table1[ScheduleSeason],Table1[[#This Row],[ScheduleSeason]])</f>
        <v>17</v>
      </c>
      <c r="D9486">
        <v>1</v>
      </c>
      <c r="E9486" cm="1">
        <f t="array" ref="E9486">_xlfn.XLOOKUP(Table1[[#This Row],[ScheduleWeekWritten]],Table3[Game],100+Table3[Increase],Table1[[#This Row],[ScheduleWeekWritten]])</f>
        <v>1</v>
      </c>
      <c r="F9486" t="b">
        <v>0</v>
      </c>
      <c r="G9486" t="s">
        <v>49</v>
      </c>
      <c r="H9486">
        <v>38</v>
      </c>
      <c r="I9486">
        <v>17</v>
      </c>
      <c r="J9486" t="s">
        <v>177</v>
      </c>
      <c r="K9486" t="s">
        <v>51</v>
      </c>
      <c r="L9486" t="str">
        <f>_xlfn.XLOOKUP(Table1[[#This Row],[TeamFavoriteID]],Table2[team_id],Table2[team_name],_xlfn.XLOOKUP(Table1[[#This Row],[TeamFavoriteID]],Table2[team_id_pfr],Table2[team_name],"Even"))</f>
        <v>Pittsburgh Steelers</v>
      </c>
      <c r="M9486">
        <v>-6.5</v>
      </c>
      <c r="N9486">
        <f>IF(Table1[[#This Row],[TeamFavorite]]=Table1[[#This Row],[TeamHome]],Table1[[#This Row],[ScoreAway]]-Table1[[#This Row],[ScoreHome]],Table1[[#This Row],[ScoreHome]]-Table1[[#This Row],[ScoreAway]])</f>
        <v>-21</v>
      </c>
      <c r="O9486">
        <f>IF(Table1[[#This Row],[SpreadActual]]&lt;Table1[[#This Row],[SpreadFavorite]],1,0)</f>
        <v>1</v>
      </c>
      <c r="P9486">
        <v>43</v>
      </c>
      <c r="Q9486" t="s">
        <v>175</v>
      </c>
      <c r="R9486" t="b">
        <v>0</v>
      </c>
      <c r="S9486">
        <v>63</v>
      </c>
      <c r="T9486">
        <v>8</v>
      </c>
      <c r="U9486">
        <v>70</v>
      </c>
    </row>
    <row r="9487" spans="1:22" x14ac:dyDescent="0.2">
      <c r="A9487" s="1">
        <v>39698</v>
      </c>
      <c r="B9487">
        <v>2008</v>
      </c>
      <c r="C9487">
        <f>_xlfn.MAXIFS(Table1[ScheduleWeekWritten],Table1[ScheduleSeason],Table1[[#This Row],[ScheduleSeason]])</f>
        <v>17</v>
      </c>
      <c r="D9487">
        <v>1</v>
      </c>
      <c r="E9487" cm="1">
        <f t="array" ref="E9487">_xlfn.XLOOKUP(Table1[[#This Row],[ScheduleWeekWritten]],Table3[Game],100+Table3[Increase],Table1[[#This Row],[ScheduleWeekWritten]])</f>
        <v>1</v>
      </c>
      <c r="F9487" t="b">
        <v>0</v>
      </c>
      <c r="G9487" t="s">
        <v>27</v>
      </c>
      <c r="H9487">
        <v>24</v>
      </c>
      <c r="I9487">
        <v>26</v>
      </c>
      <c r="J9487" t="s">
        <v>152</v>
      </c>
      <c r="K9487" t="s">
        <v>29</v>
      </c>
      <c r="L9487" t="str">
        <f>_xlfn.XLOOKUP(Table1[[#This Row],[TeamFavoriteID]],Table2[team_id],Table2[team_name],_xlfn.XLOOKUP(Table1[[#This Row],[TeamFavoriteID]],Table2[team_id_pfr],Table2[team_name],"Even"))</f>
        <v>Los Angeles Chargers</v>
      </c>
      <c r="M9487">
        <v>-9.5</v>
      </c>
      <c r="N9487">
        <f>IF(Table1[[#This Row],[TeamFavorite]]=Table1[[#This Row],[TeamHome]],Table1[[#This Row],[ScoreAway]]-Table1[[#This Row],[ScoreHome]],Table1[[#This Row],[ScoreHome]]-Table1[[#This Row],[ScoreAway]])</f>
        <v>-2</v>
      </c>
      <c r="O9487">
        <f>IF(Table1[[#This Row],[SpreadActual]]&lt;Table1[[#This Row],[SpreadFavorite]],1,0)</f>
        <v>0</v>
      </c>
      <c r="P9487">
        <v>41</v>
      </c>
      <c r="Q9487" t="s">
        <v>94</v>
      </c>
      <c r="R9487" t="b">
        <v>0</v>
      </c>
      <c r="S9487">
        <v>71</v>
      </c>
      <c r="T9487">
        <v>7</v>
      </c>
      <c r="U9487">
        <v>75</v>
      </c>
    </row>
    <row r="9488" spans="1:22" x14ac:dyDescent="0.2">
      <c r="A9488" s="1">
        <v>39698</v>
      </c>
      <c r="B9488">
        <v>2008</v>
      </c>
      <c r="C9488">
        <f>_xlfn.MAXIFS(Table1[ScheduleWeekWritten],Table1[ScheduleSeason],Table1[[#This Row],[ScheduleSeason]])</f>
        <v>17</v>
      </c>
      <c r="D9488">
        <v>1</v>
      </c>
      <c r="E9488" cm="1">
        <f t="array" ref="E9488">_xlfn.XLOOKUP(Table1[[#This Row],[ScheduleWeekWritten]],Table3[Game],100+Table3[Increase],Table1[[#This Row],[ScheduleWeekWritten]])</f>
        <v>1</v>
      </c>
      <c r="F9488" t="b">
        <v>0</v>
      </c>
      <c r="G9488" t="s">
        <v>53</v>
      </c>
      <c r="H9488">
        <v>13</v>
      </c>
      <c r="I9488">
        <v>23</v>
      </c>
      <c r="J9488" t="s">
        <v>149</v>
      </c>
      <c r="K9488" t="s">
        <v>59</v>
      </c>
      <c r="L9488" t="str">
        <f>_xlfn.XLOOKUP(Table1[[#This Row],[TeamFavoriteID]],Table2[team_id],Table2[team_name],_xlfn.XLOOKUP(Table1[[#This Row],[TeamFavoriteID]],Table2[team_id_pfr],Table2[team_name],"Even"))</f>
        <v>Arizona Cardinals</v>
      </c>
      <c r="M9488">
        <v>-2.5</v>
      </c>
      <c r="N9488">
        <f>IF(Table1[[#This Row],[TeamFavorite]]=Table1[[#This Row],[TeamHome]],Table1[[#This Row],[ScoreAway]]-Table1[[#This Row],[ScoreHome]],Table1[[#This Row],[ScoreHome]]-Table1[[#This Row],[ScoreAway]])</f>
        <v>-10</v>
      </c>
      <c r="O9488">
        <f>IF(Table1[[#This Row],[SpreadActual]]&lt;Table1[[#This Row],[SpreadFavorite]],1,0)</f>
        <v>1</v>
      </c>
      <c r="P9488">
        <v>42</v>
      </c>
      <c r="Q9488" t="s">
        <v>118</v>
      </c>
      <c r="R9488" t="b">
        <v>0</v>
      </c>
      <c r="S9488">
        <v>66</v>
      </c>
      <c r="T9488">
        <v>16</v>
      </c>
      <c r="U9488">
        <v>67</v>
      </c>
    </row>
    <row r="9489" spans="1:22" x14ac:dyDescent="0.2">
      <c r="A9489" s="1">
        <v>39698</v>
      </c>
      <c r="B9489">
        <v>2008</v>
      </c>
      <c r="C9489">
        <f>_xlfn.MAXIFS(Table1[ScheduleWeekWritten],Table1[ScheduleSeason],Table1[[#This Row],[ScheduleSeason]])</f>
        <v>17</v>
      </c>
      <c r="D9489">
        <v>1</v>
      </c>
      <c r="E9489" cm="1">
        <f t="array" ref="E9489">_xlfn.XLOOKUP(Table1[[#This Row],[ScheduleWeekWritten]],Table3[Game],100+Table3[Increase],Table1[[#This Row],[ScheduleWeekWritten]])</f>
        <v>1</v>
      </c>
      <c r="F9489" t="b">
        <v>0</v>
      </c>
      <c r="G9489" t="s">
        <v>171</v>
      </c>
      <c r="H9489">
        <v>17</v>
      </c>
      <c r="I9489">
        <v>10</v>
      </c>
      <c r="J9489" t="s">
        <v>154</v>
      </c>
      <c r="K9489" t="s">
        <v>161</v>
      </c>
      <c r="L9489" t="str">
        <f>_xlfn.XLOOKUP(Table1[[#This Row],[TeamFavoriteID]],Table2[team_id],Table2[team_name],_xlfn.XLOOKUP(Table1[[#This Row],[TeamFavoriteID]],Table2[team_id_pfr],Table2[team_name],"Even"))</f>
        <v>Jacksonville Jaguars</v>
      </c>
      <c r="M9489">
        <v>-3</v>
      </c>
      <c r="N9489">
        <f>IF(Table1[[#This Row],[TeamFavorite]]=Table1[[#This Row],[TeamHome]],Table1[[#This Row],[ScoreAway]]-Table1[[#This Row],[ScoreHome]],Table1[[#This Row],[ScoreHome]]-Table1[[#This Row],[ScoreAway]])</f>
        <v>7</v>
      </c>
      <c r="O9489">
        <f>IF(Table1[[#This Row],[SpreadActual]]&lt;Table1[[#This Row],[SpreadFavorite]],1,0)</f>
        <v>0</v>
      </c>
      <c r="P9489">
        <v>36.5</v>
      </c>
      <c r="Q9489" t="s">
        <v>172</v>
      </c>
      <c r="R9489" t="b">
        <v>0</v>
      </c>
      <c r="S9489">
        <v>72</v>
      </c>
      <c r="T9489">
        <v>3</v>
      </c>
      <c r="U9489">
        <v>70</v>
      </c>
    </row>
    <row r="9490" spans="1:22" x14ac:dyDescent="0.2">
      <c r="A9490" s="1">
        <v>39699</v>
      </c>
      <c r="B9490">
        <v>2008</v>
      </c>
      <c r="C9490">
        <f>_xlfn.MAXIFS(Table1[ScheduleWeekWritten],Table1[ScheduleSeason],Table1[[#This Row],[ScheduleSeason]])</f>
        <v>17</v>
      </c>
      <c r="D9490">
        <v>1</v>
      </c>
      <c r="E9490" cm="1">
        <f t="array" ref="E9490">_xlfn.XLOOKUP(Table1[[#This Row],[ScheduleWeekWritten]],Table3[Game],100+Table3[Increase],Table1[[#This Row],[ScheduleWeekWritten]])</f>
        <v>1</v>
      </c>
      <c r="F9490" t="b">
        <v>0</v>
      </c>
      <c r="G9490" t="s">
        <v>33</v>
      </c>
      <c r="H9490">
        <v>24</v>
      </c>
      <c r="I9490">
        <v>19</v>
      </c>
      <c r="J9490" t="s">
        <v>54</v>
      </c>
      <c r="K9490" t="s">
        <v>35</v>
      </c>
      <c r="L9490" t="str">
        <f>_xlfn.XLOOKUP(Table1[[#This Row],[TeamFavoriteID]],Table2[team_id],Table2[team_name],_xlfn.XLOOKUP(Table1[[#This Row],[TeamFavoriteID]],Table2[team_id_pfr],Table2[team_name],"Even"))</f>
        <v>Green Bay Packers</v>
      </c>
      <c r="M9490">
        <v>-2.5</v>
      </c>
      <c r="N9490">
        <f>IF(Table1[[#This Row],[TeamFavorite]]=Table1[[#This Row],[TeamHome]],Table1[[#This Row],[ScoreAway]]-Table1[[#This Row],[ScoreHome]],Table1[[#This Row],[ScoreHome]]-Table1[[#This Row],[ScoreAway]])</f>
        <v>-5</v>
      </c>
      <c r="O9490">
        <f>IF(Table1[[#This Row],[SpreadActual]]&lt;Table1[[#This Row],[SpreadFavorite]],1,0)</f>
        <v>1</v>
      </c>
      <c r="P9490">
        <v>37.5</v>
      </c>
      <c r="Q9490" t="s">
        <v>82</v>
      </c>
      <c r="R9490" t="b">
        <v>0</v>
      </c>
      <c r="S9490">
        <v>53</v>
      </c>
      <c r="T9490">
        <v>5</v>
      </c>
      <c r="U9490">
        <v>83</v>
      </c>
    </row>
    <row r="9491" spans="1:22" x14ac:dyDescent="0.2">
      <c r="A9491" s="1">
        <v>39699</v>
      </c>
      <c r="B9491">
        <v>2008</v>
      </c>
      <c r="C9491">
        <f>_xlfn.MAXIFS(Table1[ScheduleWeekWritten],Table1[ScheduleSeason],Table1[[#This Row],[ScheduleSeason]])</f>
        <v>17</v>
      </c>
      <c r="D9491">
        <v>1</v>
      </c>
      <c r="E9491" cm="1">
        <f t="array" ref="E9491">_xlfn.XLOOKUP(Table1[[#This Row],[ScheduleWeekWritten]],Table3[Game],100+Table3[Increase],Table1[[#This Row],[ScheduleWeekWritten]])</f>
        <v>1</v>
      </c>
      <c r="F9491" t="b">
        <v>0</v>
      </c>
      <c r="G9491" t="s">
        <v>20</v>
      </c>
      <c r="H9491">
        <v>14</v>
      </c>
      <c r="I9491">
        <v>41</v>
      </c>
      <c r="J9491" t="s">
        <v>24</v>
      </c>
      <c r="K9491" t="s">
        <v>88</v>
      </c>
      <c r="L9491" t="str">
        <f>_xlfn.XLOOKUP(Table1[[#This Row],[TeamFavoriteID]],Table2[team_id],Table2[team_name],_xlfn.XLOOKUP(Table1[[#This Row],[TeamFavoriteID]],Table2[team_id_pfr],Table2[team_name],"Even"))</f>
        <v>Denver Broncos</v>
      </c>
      <c r="M9491">
        <v>-3</v>
      </c>
      <c r="N9491">
        <f>IF(Table1[[#This Row],[TeamFavorite]]=Table1[[#This Row],[TeamHome]],Table1[[#This Row],[ScoreAway]]-Table1[[#This Row],[ScoreHome]],Table1[[#This Row],[ScoreHome]]-Table1[[#This Row],[ScoreAway]])</f>
        <v>-27</v>
      </c>
      <c r="O9491">
        <f>IF(Table1[[#This Row],[SpreadActual]]&lt;Table1[[#This Row],[SpreadFavorite]],1,0)</f>
        <v>1</v>
      </c>
      <c r="P9491">
        <v>40.5</v>
      </c>
      <c r="Q9491" t="s">
        <v>76</v>
      </c>
      <c r="R9491" t="b">
        <v>0</v>
      </c>
      <c r="S9491">
        <v>60</v>
      </c>
      <c r="T9491">
        <v>12</v>
      </c>
      <c r="U9491">
        <v>79</v>
      </c>
    </row>
    <row r="9492" spans="1:22" x14ac:dyDescent="0.2">
      <c r="A9492" s="1">
        <v>39705</v>
      </c>
      <c r="B9492">
        <v>2008</v>
      </c>
      <c r="C9492">
        <f>_xlfn.MAXIFS(Table1[ScheduleWeekWritten],Table1[ScheduleSeason],Table1[[#This Row],[ScheduleSeason]])</f>
        <v>17</v>
      </c>
      <c r="D9492">
        <v>2</v>
      </c>
      <c r="E9492" cm="1">
        <f t="array" ref="E9492">_xlfn.XLOOKUP(Table1[[#This Row],[ScheduleWeekWritten]],Table3[Game],100+Table3[Increase],Table1[[#This Row],[ScheduleWeekWritten]])</f>
        <v>2</v>
      </c>
      <c r="F9492" t="b">
        <v>0</v>
      </c>
      <c r="G9492" t="s">
        <v>149</v>
      </c>
      <c r="H9492">
        <v>31</v>
      </c>
      <c r="I9492">
        <v>10</v>
      </c>
      <c r="J9492" t="s">
        <v>19</v>
      </c>
      <c r="K9492" t="s">
        <v>59</v>
      </c>
      <c r="L9492" t="str">
        <f>_xlfn.XLOOKUP(Table1[[#This Row],[TeamFavoriteID]],Table2[team_id],Table2[team_name],_xlfn.XLOOKUP(Table1[[#This Row],[TeamFavoriteID]],Table2[team_id_pfr],Table2[team_name],"Even"))</f>
        <v>Arizona Cardinals</v>
      </c>
      <c r="M9492">
        <v>-6.5</v>
      </c>
      <c r="N9492">
        <f>IF(Table1[[#This Row],[TeamFavorite]]=Table1[[#This Row],[TeamHome]],Table1[[#This Row],[ScoreAway]]-Table1[[#This Row],[ScoreHome]],Table1[[#This Row],[ScoreHome]]-Table1[[#This Row],[ScoreAway]])</f>
        <v>-21</v>
      </c>
      <c r="O9492">
        <f>IF(Table1[[#This Row],[SpreadActual]]&lt;Table1[[#This Row],[SpreadFavorite]],1,0)</f>
        <v>1</v>
      </c>
      <c r="P9492">
        <v>40.5</v>
      </c>
      <c r="Q9492" t="s">
        <v>150</v>
      </c>
      <c r="R9492" t="b">
        <v>0</v>
      </c>
      <c r="S9492">
        <v>72</v>
      </c>
      <c r="T9492">
        <v>0</v>
      </c>
      <c r="V9492" t="s">
        <v>103</v>
      </c>
    </row>
    <row r="9493" spans="1:22" x14ac:dyDescent="0.2">
      <c r="A9493" s="1">
        <v>39705</v>
      </c>
      <c r="B9493">
        <v>2008</v>
      </c>
      <c r="C9493">
        <f>_xlfn.MAXIFS(Table1[ScheduleWeekWritten],Table1[ScheduleSeason],Table1[[#This Row],[ScheduleSeason]])</f>
        <v>17</v>
      </c>
      <c r="D9493">
        <v>2</v>
      </c>
      <c r="E9493" cm="1">
        <f t="array" ref="E9493">_xlfn.XLOOKUP(Table1[[#This Row],[ScheduleWeekWritten]],Table3[Game],100+Table3[Increase],Table1[[#This Row],[ScheduleWeekWritten]])</f>
        <v>2</v>
      </c>
      <c r="F9493" t="b">
        <v>0</v>
      </c>
      <c r="G9493" t="s">
        <v>152</v>
      </c>
      <c r="H9493">
        <v>20</v>
      </c>
      <c r="I9493">
        <v>17</v>
      </c>
      <c r="J9493" t="s">
        <v>46</v>
      </c>
      <c r="K9493" t="s">
        <v>162</v>
      </c>
      <c r="L9493" t="str">
        <f>_xlfn.XLOOKUP(Table1[[#This Row],[TeamFavoriteID]],Table2[team_id],Table2[team_name],_xlfn.XLOOKUP(Table1[[#This Row],[TeamFavoriteID]],Table2[team_id_pfr],Table2[team_name],"Even"))</f>
        <v>Carolina Panthers</v>
      </c>
      <c r="M9493">
        <v>-3</v>
      </c>
      <c r="N9493">
        <f>IF(Table1[[#This Row],[TeamFavorite]]=Table1[[#This Row],[TeamHome]],Table1[[#This Row],[ScoreAway]]-Table1[[#This Row],[ScoreHome]],Table1[[#This Row],[ScoreHome]]-Table1[[#This Row],[ScoreAway]])</f>
        <v>-3</v>
      </c>
      <c r="O9493">
        <f>IF(Table1[[#This Row],[SpreadActual]]&lt;Table1[[#This Row],[SpreadFavorite]],1,0)</f>
        <v>0</v>
      </c>
      <c r="P9493">
        <v>37.5</v>
      </c>
      <c r="Q9493" t="s">
        <v>160</v>
      </c>
      <c r="R9493" t="b">
        <v>0</v>
      </c>
      <c r="S9493">
        <v>78</v>
      </c>
      <c r="T9493">
        <v>10</v>
      </c>
      <c r="U9493">
        <v>77</v>
      </c>
    </row>
    <row r="9494" spans="1:22" x14ac:dyDescent="0.2">
      <c r="A9494" s="1">
        <v>39705</v>
      </c>
      <c r="B9494">
        <v>2008</v>
      </c>
      <c r="C9494">
        <f>_xlfn.MAXIFS(Table1[ScheduleWeekWritten],Table1[ScheduleSeason],Table1[[#This Row],[ScheduleSeason]])</f>
        <v>17</v>
      </c>
      <c r="D9494">
        <v>2</v>
      </c>
      <c r="E9494" cm="1">
        <f t="array" ref="E9494">_xlfn.XLOOKUP(Table1[[#This Row],[ScheduleWeekWritten]],Table3[Game],100+Table3[Increase],Table1[[#This Row],[ScheduleWeekWritten]])</f>
        <v>2</v>
      </c>
      <c r="F9494" t="b">
        <v>0</v>
      </c>
      <c r="G9494" t="s">
        <v>101</v>
      </c>
      <c r="H9494">
        <v>7</v>
      </c>
      <c r="I9494">
        <v>24</v>
      </c>
      <c r="J9494" t="s">
        <v>171</v>
      </c>
      <c r="K9494" t="s">
        <v>104</v>
      </c>
      <c r="L9494" t="str">
        <f>_xlfn.XLOOKUP(Table1[[#This Row],[TeamFavoriteID]],Table2[team_id],Table2[team_name],_xlfn.XLOOKUP(Table1[[#This Row],[TeamFavoriteID]],Table2[team_id_pfr],Table2[team_name],"Even"))</f>
        <v>Cincinnati Bengals</v>
      </c>
      <c r="M9494">
        <v>-1</v>
      </c>
      <c r="N9494">
        <f>IF(Table1[[#This Row],[TeamFavorite]]=Table1[[#This Row],[TeamHome]],Table1[[#This Row],[ScoreAway]]-Table1[[#This Row],[ScoreHome]],Table1[[#This Row],[ScoreHome]]-Table1[[#This Row],[ScoreAway]])</f>
        <v>17</v>
      </c>
      <c r="O9494">
        <f>IF(Table1[[#This Row],[SpreadActual]]&lt;Table1[[#This Row],[SpreadFavorite]],1,0)</f>
        <v>0</v>
      </c>
      <c r="P9494">
        <v>37</v>
      </c>
      <c r="Q9494" t="s">
        <v>173</v>
      </c>
      <c r="R9494" t="b">
        <v>0</v>
      </c>
      <c r="S9494">
        <v>79</v>
      </c>
      <c r="T9494">
        <v>24</v>
      </c>
      <c r="U9494">
        <v>68</v>
      </c>
    </row>
    <row r="9495" spans="1:22" x14ac:dyDescent="0.2">
      <c r="A9495" s="1">
        <v>39705</v>
      </c>
      <c r="B9495">
        <v>2008</v>
      </c>
      <c r="C9495">
        <f>_xlfn.MAXIFS(Table1[ScheduleWeekWritten],Table1[ScheduleSeason],Table1[[#This Row],[ScheduleSeason]])</f>
        <v>17</v>
      </c>
      <c r="D9495">
        <v>2</v>
      </c>
      <c r="E9495" cm="1">
        <f t="array" ref="E9495">_xlfn.XLOOKUP(Table1[[#This Row],[ScheduleWeekWritten]],Table3[Game],100+Table3[Increase],Table1[[#This Row],[ScheduleWeekWritten]])</f>
        <v>2</v>
      </c>
      <c r="F9495" t="b">
        <v>0</v>
      </c>
      <c r="G9495" t="s">
        <v>62</v>
      </c>
      <c r="H9495">
        <v>6</v>
      </c>
      <c r="I9495">
        <v>10</v>
      </c>
      <c r="J9495" t="s">
        <v>49</v>
      </c>
      <c r="K9495" t="s">
        <v>51</v>
      </c>
      <c r="L9495" t="str">
        <f>_xlfn.XLOOKUP(Table1[[#This Row],[TeamFavoriteID]],Table2[team_id],Table2[team_name],_xlfn.XLOOKUP(Table1[[#This Row],[TeamFavoriteID]],Table2[team_id_pfr],Table2[team_name],"Even"))</f>
        <v>Pittsburgh Steelers</v>
      </c>
      <c r="M9495">
        <v>-6.5</v>
      </c>
      <c r="N9495">
        <f>IF(Table1[[#This Row],[TeamFavorite]]=Table1[[#This Row],[TeamHome]],Table1[[#This Row],[ScoreAway]]-Table1[[#This Row],[ScoreHome]],Table1[[#This Row],[ScoreHome]]-Table1[[#This Row],[ScoreAway]])</f>
        <v>-4</v>
      </c>
      <c r="O9495">
        <f>IF(Table1[[#This Row],[SpreadActual]]&lt;Table1[[#This Row],[SpreadFavorite]],1,0)</f>
        <v>0</v>
      </c>
      <c r="P9495">
        <v>43.5</v>
      </c>
      <c r="Q9495" t="s">
        <v>170</v>
      </c>
      <c r="R9495" t="b">
        <v>0</v>
      </c>
      <c r="S9495">
        <v>78</v>
      </c>
      <c r="T9495">
        <v>20</v>
      </c>
      <c r="U9495">
        <v>76</v>
      </c>
    </row>
    <row r="9496" spans="1:22" x14ac:dyDescent="0.2">
      <c r="A9496" s="1">
        <v>39705</v>
      </c>
      <c r="B9496">
        <v>2008</v>
      </c>
      <c r="C9496">
        <f>_xlfn.MAXIFS(Table1[ScheduleWeekWritten],Table1[ScheduleSeason],Table1[[#This Row],[ScheduleSeason]])</f>
        <v>17</v>
      </c>
      <c r="D9496">
        <v>2</v>
      </c>
      <c r="E9496" cm="1">
        <f t="array" ref="E9496">_xlfn.XLOOKUP(Table1[[#This Row],[ScheduleWeekWritten]],Table3[Game],100+Table3[Increase],Table1[[#This Row],[ScheduleWeekWritten]])</f>
        <v>2</v>
      </c>
      <c r="F9496" t="b">
        <v>0</v>
      </c>
      <c r="G9496" t="s">
        <v>24</v>
      </c>
      <c r="H9496">
        <v>39</v>
      </c>
      <c r="I9496">
        <v>38</v>
      </c>
      <c r="J9496" t="s">
        <v>27</v>
      </c>
      <c r="K9496" t="s">
        <v>88</v>
      </c>
      <c r="L9496" t="str">
        <f>_xlfn.XLOOKUP(Table1[[#This Row],[TeamFavoriteID]],Table2[team_id],Table2[team_name],_xlfn.XLOOKUP(Table1[[#This Row],[TeamFavoriteID]],Table2[team_id_pfr],Table2[team_name],"Even"))</f>
        <v>Denver Broncos</v>
      </c>
      <c r="M9496">
        <v>-1</v>
      </c>
      <c r="N9496">
        <f>IF(Table1[[#This Row],[TeamFavorite]]=Table1[[#This Row],[TeamHome]],Table1[[#This Row],[ScoreAway]]-Table1[[#This Row],[ScoreHome]],Table1[[#This Row],[ScoreHome]]-Table1[[#This Row],[ScoreAway]])</f>
        <v>-1</v>
      </c>
      <c r="O9496">
        <f>IF(Table1[[#This Row],[SpreadActual]]&lt;Table1[[#This Row],[SpreadFavorite]],1,0)</f>
        <v>0</v>
      </c>
      <c r="P9496">
        <v>46.5</v>
      </c>
      <c r="Q9496" t="s">
        <v>174</v>
      </c>
      <c r="R9496" t="b">
        <v>0</v>
      </c>
      <c r="S9496">
        <v>54</v>
      </c>
      <c r="T9496">
        <v>11</v>
      </c>
      <c r="U9496">
        <v>64</v>
      </c>
    </row>
    <row r="9497" spans="1:22" x14ac:dyDescent="0.2">
      <c r="A9497" s="1">
        <v>39705</v>
      </c>
      <c r="B9497">
        <v>2008</v>
      </c>
      <c r="C9497">
        <f>_xlfn.MAXIFS(Table1[ScheduleWeekWritten],Table1[ScheduleSeason],Table1[[#This Row],[ScheduleSeason]])</f>
        <v>17</v>
      </c>
      <c r="D9497">
        <v>2</v>
      </c>
      <c r="E9497" cm="1">
        <f t="array" ref="E9497">_xlfn.XLOOKUP(Table1[[#This Row],[ScheduleWeekWritten]],Table3[Game],100+Table3[Increase],Table1[[#This Row],[ScheduleWeekWritten]])</f>
        <v>2</v>
      </c>
      <c r="F9497" t="b">
        <v>0</v>
      </c>
      <c r="G9497" t="s">
        <v>45</v>
      </c>
      <c r="H9497">
        <v>25</v>
      </c>
      <c r="I9497">
        <v>48</v>
      </c>
      <c r="J9497" t="s">
        <v>33</v>
      </c>
      <c r="K9497" t="s">
        <v>35</v>
      </c>
      <c r="L9497" t="str">
        <f>_xlfn.XLOOKUP(Table1[[#This Row],[TeamFavoriteID]],Table2[team_id],Table2[team_name],_xlfn.XLOOKUP(Table1[[#This Row],[TeamFavoriteID]],Table2[team_id_pfr],Table2[team_name],"Even"))</f>
        <v>Green Bay Packers</v>
      </c>
      <c r="M9497">
        <v>-3</v>
      </c>
      <c r="N9497">
        <f>IF(Table1[[#This Row],[TeamFavorite]]=Table1[[#This Row],[TeamHome]],Table1[[#This Row],[ScoreAway]]-Table1[[#This Row],[ScoreHome]],Table1[[#This Row],[ScoreHome]]-Table1[[#This Row],[ScoreAway]])</f>
        <v>-23</v>
      </c>
      <c r="O9497">
        <f>IF(Table1[[#This Row],[SpreadActual]]&lt;Table1[[#This Row],[SpreadFavorite]],1,0)</f>
        <v>1</v>
      </c>
      <c r="P9497">
        <v>47</v>
      </c>
      <c r="Q9497" t="s">
        <v>181</v>
      </c>
      <c r="R9497" t="b">
        <v>0</v>
      </c>
      <c r="S9497">
        <v>72</v>
      </c>
      <c r="T9497">
        <v>0</v>
      </c>
      <c r="V9497" t="s">
        <v>103</v>
      </c>
    </row>
    <row r="9498" spans="1:22" x14ac:dyDescent="0.2">
      <c r="A9498" s="1">
        <v>39705</v>
      </c>
      <c r="B9498">
        <v>2008</v>
      </c>
      <c r="C9498">
        <f>_xlfn.MAXIFS(Table1[ScheduleWeekWritten],Table1[ScheduleSeason],Table1[[#This Row],[ScheduleSeason]])</f>
        <v>17</v>
      </c>
      <c r="D9498">
        <v>2</v>
      </c>
      <c r="E9498" cm="1">
        <f t="array" ref="E9498">_xlfn.XLOOKUP(Table1[[#This Row],[ScheduleWeekWritten]],Table3[Game],100+Table3[Increase],Table1[[#This Row],[ScheduleWeekWritten]])</f>
        <v>2</v>
      </c>
      <c r="F9498" t="b">
        <v>0</v>
      </c>
      <c r="G9498" t="s">
        <v>154</v>
      </c>
      <c r="H9498">
        <v>16</v>
      </c>
      <c r="I9498">
        <v>20</v>
      </c>
      <c r="J9498" t="s">
        <v>28</v>
      </c>
      <c r="K9498" t="s">
        <v>161</v>
      </c>
      <c r="L9498" t="str">
        <f>_xlfn.XLOOKUP(Table1[[#This Row],[TeamFavoriteID]],Table2[team_id],Table2[team_name],_xlfn.XLOOKUP(Table1[[#This Row],[TeamFavoriteID]],Table2[team_id_pfr],Table2[team_name],"Even"))</f>
        <v>Jacksonville Jaguars</v>
      </c>
      <c r="M9498">
        <v>-4</v>
      </c>
      <c r="N9498">
        <f>IF(Table1[[#This Row],[TeamFavorite]]=Table1[[#This Row],[TeamHome]],Table1[[#This Row],[ScoreAway]]-Table1[[#This Row],[ScoreHome]],Table1[[#This Row],[ScoreHome]]-Table1[[#This Row],[ScoreAway]])</f>
        <v>4</v>
      </c>
      <c r="O9498">
        <f>IF(Table1[[#This Row],[SpreadActual]]&lt;Table1[[#This Row],[SpreadFavorite]],1,0)</f>
        <v>0</v>
      </c>
      <c r="P9498">
        <v>37</v>
      </c>
      <c r="Q9498" t="s">
        <v>155</v>
      </c>
      <c r="R9498" t="b">
        <v>0</v>
      </c>
      <c r="S9498">
        <v>84</v>
      </c>
      <c r="T9498">
        <v>9</v>
      </c>
      <c r="U9498">
        <v>71</v>
      </c>
    </row>
    <row r="9499" spans="1:22" x14ac:dyDescent="0.2">
      <c r="A9499" s="1">
        <v>39705</v>
      </c>
      <c r="B9499">
        <v>2008</v>
      </c>
      <c r="C9499">
        <f>_xlfn.MAXIFS(Table1[ScheduleWeekWritten],Table1[ScheduleSeason],Table1[[#This Row],[ScheduleSeason]])</f>
        <v>17</v>
      </c>
      <c r="D9499">
        <v>2</v>
      </c>
      <c r="E9499" cm="1">
        <f t="array" ref="E9499">_xlfn.XLOOKUP(Table1[[#This Row],[ScheduleWeekWritten]],Table3[Game],100+Table3[Increase],Table1[[#This Row],[ScheduleWeekWritten]])</f>
        <v>2</v>
      </c>
      <c r="F9499" t="b">
        <v>0</v>
      </c>
      <c r="G9499" t="s">
        <v>42</v>
      </c>
      <c r="H9499">
        <v>8</v>
      </c>
      <c r="I9499">
        <v>23</v>
      </c>
      <c r="J9499" t="s">
        <v>20</v>
      </c>
      <c r="K9499" t="s">
        <v>75</v>
      </c>
      <c r="L9499" t="str">
        <f>_xlfn.XLOOKUP(Table1[[#This Row],[TeamFavoriteID]],Table2[team_id],Table2[team_name],_xlfn.XLOOKUP(Table1[[#This Row],[TeamFavoriteID]],Table2[team_id_pfr],Table2[team_name],"Even"))</f>
        <v>Kansas City Chiefs</v>
      </c>
      <c r="M9499">
        <v>-3.5</v>
      </c>
      <c r="N9499">
        <f>IF(Table1[[#This Row],[TeamFavorite]]=Table1[[#This Row],[TeamHome]],Table1[[#This Row],[ScoreAway]]-Table1[[#This Row],[ScoreHome]],Table1[[#This Row],[ScoreHome]]-Table1[[#This Row],[ScoreAway]])</f>
        <v>15</v>
      </c>
      <c r="O9499">
        <f>IF(Table1[[#This Row],[SpreadActual]]&lt;Table1[[#This Row],[SpreadFavorite]],1,0)</f>
        <v>0</v>
      </c>
      <c r="P9499">
        <v>36</v>
      </c>
      <c r="Q9499" t="s">
        <v>117</v>
      </c>
      <c r="R9499" t="b">
        <v>0</v>
      </c>
      <c r="S9499">
        <v>64</v>
      </c>
      <c r="T9499">
        <v>14</v>
      </c>
      <c r="U9499">
        <v>77</v>
      </c>
    </row>
    <row r="9500" spans="1:22" x14ac:dyDescent="0.2">
      <c r="A9500" s="1">
        <v>39705</v>
      </c>
      <c r="B9500">
        <v>2008</v>
      </c>
      <c r="C9500">
        <f>_xlfn.MAXIFS(Table1[ScheduleWeekWritten],Table1[ScheduleSeason],Table1[[#This Row],[ScheduleSeason]])</f>
        <v>17</v>
      </c>
      <c r="D9500">
        <v>2</v>
      </c>
      <c r="E9500" cm="1">
        <f t="array" ref="E9500">_xlfn.XLOOKUP(Table1[[#This Row],[ScheduleWeekWritten]],Table3[Game],100+Table3[Increase],Table1[[#This Row],[ScheduleWeekWritten]])</f>
        <v>2</v>
      </c>
      <c r="F9500" t="b">
        <v>0</v>
      </c>
      <c r="G9500" t="s">
        <v>54</v>
      </c>
      <c r="H9500">
        <v>15</v>
      </c>
      <c r="I9500">
        <v>18</v>
      </c>
      <c r="J9500" t="s">
        <v>140</v>
      </c>
      <c r="K9500" t="s">
        <v>72</v>
      </c>
      <c r="L9500" t="str">
        <f>_xlfn.XLOOKUP(Table1[[#This Row],[TeamFavoriteID]],Table2[team_id],Table2[team_name],_xlfn.XLOOKUP(Table1[[#This Row],[TeamFavoriteID]],Table2[team_id_pfr],Table2[team_name],"Even"))</f>
        <v>Baltimore Colts</v>
      </c>
      <c r="M9500">
        <v>-1</v>
      </c>
      <c r="N9500">
        <f>IF(Table1[[#This Row],[TeamFavorite]]=Table1[[#This Row],[TeamHome]],Table1[[#This Row],[ScoreAway]]-Table1[[#This Row],[ScoreHome]],Table1[[#This Row],[ScoreHome]]-Table1[[#This Row],[ScoreAway]])</f>
        <v>-3</v>
      </c>
      <c r="O9500">
        <f>IF(Table1[[#This Row],[SpreadActual]]&lt;Table1[[#This Row],[SpreadFavorite]],1,0)</f>
        <v>1</v>
      </c>
      <c r="P9500">
        <v>43.5</v>
      </c>
      <c r="Q9500" t="s">
        <v>137</v>
      </c>
      <c r="R9500" t="b">
        <v>0</v>
      </c>
      <c r="S9500">
        <v>72</v>
      </c>
      <c r="T9500">
        <v>0</v>
      </c>
      <c r="V9500" t="s">
        <v>103</v>
      </c>
    </row>
    <row r="9501" spans="1:22" x14ac:dyDescent="0.2">
      <c r="A9501" s="1">
        <v>39705</v>
      </c>
      <c r="B9501">
        <v>2008</v>
      </c>
      <c r="C9501">
        <f>_xlfn.MAXIFS(Table1[ScheduleWeekWritten],Table1[ScheduleSeason],Table1[[#This Row],[ScheduleSeason]])</f>
        <v>17</v>
      </c>
      <c r="D9501">
        <v>2</v>
      </c>
      <c r="E9501" cm="1">
        <f t="array" ref="E9501">_xlfn.XLOOKUP(Table1[[#This Row],[ScheduleWeekWritten]],Table3[Game],100+Table3[Increase],Table1[[#This Row],[ScheduleWeekWritten]])</f>
        <v>2</v>
      </c>
      <c r="F9501" t="b">
        <v>0</v>
      </c>
      <c r="G9501" t="s">
        <v>31</v>
      </c>
      <c r="H9501">
        <v>10</v>
      </c>
      <c r="I9501">
        <v>19</v>
      </c>
      <c r="J9501" t="s">
        <v>115</v>
      </c>
      <c r="K9501" t="s">
        <v>32</v>
      </c>
      <c r="L9501" t="str">
        <f>_xlfn.XLOOKUP(Table1[[#This Row],[TeamFavoriteID]],Table2[team_id],Table2[team_name],_xlfn.XLOOKUP(Table1[[#This Row],[TeamFavoriteID]],Table2[team_id_pfr],Table2[team_name],"Even"))</f>
        <v>New York Jets</v>
      </c>
      <c r="M9501">
        <v>-1</v>
      </c>
      <c r="N9501">
        <f>IF(Table1[[#This Row],[TeamFavorite]]=Table1[[#This Row],[TeamHome]],Table1[[#This Row],[ScoreAway]]-Table1[[#This Row],[ScoreHome]],Table1[[#This Row],[ScoreHome]]-Table1[[#This Row],[ScoreAway]])</f>
        <v>9</v>
      </c>
      <c r="O9501">
        <f>IF(Table1[[#This Row],[SpreadActual]]&lt;Table1[[#This Row],[SpreadFavorite]],1,0)</f>
        <v>0</v>
      </c>
      <c r="P9501">
        <v>37</v>
      </c>
      <c r="Q9501" t="s">
        <v>126</v>
      </c>
      <c r="R9501" t="b">
        <v>0</v>
      </c>
      <c r="S9501">
        <v>77</v>
      </c>
      <c r="T9501">
        <v>11</v>
      </c>
      <c r="U9501">
        <v>75</v>
      </c>
    </row>
    <row r="9502" spans="1:22" x14ac:dyDescent="0.2">
      <c r="A9502" s="1">
        <v>39705</v>
      </c>
      <c r="B9502">
        <v>2008</v>
      </c>
      <c r="C9502">
        <f>_xlfn.MAXIFS(Table1[ScheduleWeekWritten],Table1[ScheduleSeason],Table1[[#This Row],[ScheduleSeason]])</f>
        <v>17</v>
      </c>
      <c r="D9502">
        <v>2</v>
      </c>
      <c r="E9502" cm="1">
        <f t="array" ref="E9502">_xlfn.XLOOKUP(Table1[[#This Row],[ScheduleWeekWritten]],Table3[Game],100+Table3[Increase],Table1[[#This Row],[ScheduleWeekWritten]])</f>
        <v>2</v>
      </c>
      <c r="F9502" t="b">
        <v>0</v>
      </c>
      <c r="G9502" t="s">
        <v>128</v>
      </c>
      <c r="H9502">
        <v>30</v>
      </c>
      <c r="I9502">
        <v>33</v>
      </c>
      <c r="J9502" t="s">
        <v>53</v>
      </c>
      <c r="K9502" t="s">
        <v>132</v>
      </c>
      <c r="L9502" t="str">
        <f>_xlfn.XLOOKUP(Table1[[#This Row],[TeamFavoriteID]],Table2[team_id],Table2[team_name],_xlfn.XLOOKUP(Table1[[#This Row],[TeamFavoriteID]],Table2[team_id_pfr],Table2[team_name],"Even"))</f>
        <v>Seattle Seahawks</v>
      </c>
      <c r="M9502">
        <v>-6.5</v>
      </c>
      <c r="N9502">
        <f>IF(Table1[[#This Row],[TeamFavorite]]=Table1[[#This Row],[TeamHome]],Table1[[#This Row],[ScoreAway]]-Table1[[#This Row],[ScoreHome]],Table1[[#This Row],[ScoreHome]]-Table1[[#This Row],[ScoreAway]])</f>
        <v>3</v>
      </c>
      <c r="O9502">
        <f>IF(Table1[[#This Row],[SpreadActual]]&lt;Table1[[#This Row],[SpreadFavorite]],1,0)</f>
        <v>0</v>
      </c>
      <c r="P9502">
        <v>38</v>
      </c>
      <c r="Q9502" t="s">
        <v>180</v>
      </c>
      <c r="R9502" t="b">
        <v>0</v>
      </c>
      <c r="S9502">
        <v>64</v>
      </c>
      <c r="T9502">
        <v>10</v>
      </c>
      <c r="U9502">
        <v>59</v>
      </c>
    </row>
    <row r="9503" spans="1:22" x14ac:dyDescent="0.2">
      <c r="A9503" s="1">
        <v>39705</v>
      </c>
      <c r="B9503">
        <v>2008</v>
      </c>
      <c r="C9503">
        <f>_xlfn.MAXIFS(Table1[ScheduleWeekWritten],Table1[ScheduleSeason],Table1[[#This Row],[ScheduleSeason]])</f>
        <v>17</v>
      </c>
      <c r="D9503">
        <v>2</v>
      </c>
      <c r="E9503" cm="1">
        <f t="array" ref="E9503">_xlfn.XLOOKUP(Table1[[#This Row],[ScheduleWeekWritten]],Table3[Game],100+Table3[Increase],Table1[[#This Row],[ScheduleWeekWritten]])</f>
        <v>2</v>
      </c>
      <c r="F9503" t="b">
        <v>0</v>
      </c>
      <c r="G9503" t="s">
        <v>153</v>
      </c>
      <c r="H9503">
        <v>13</v>
      </c>
      <c r="I9503">
        <v>41</v>
      </c>
      <c r="J9503" t="s">
        <v>50</v>
      </c>
      <c r="K9503" t="s">
        <v>90</v>
      </c>
      <c r="L9503" t="str">
        <f>_xlfn.XLOOKUP(Table1[[#This Row],[TeamFavoriteID]],Table2[team_id],Table2[team_name],_xlfn.XLOOKUP(Table1[[#This Row],[TeamFavoriteID]],Table2[team_id_pfr],Table2[team_name],"Even"))</f>
        <v>New York Giants</v>
      </c>
      <c r="M9503">
        <v>-8</v>
      </c>
      <c r="N9503">
        <f>IF(Table1[[#This Row],[TeamFavorite]]=Table1[[#This Row],[TeamHome]],Table1[[#This Row],[ScoreAway]]-Table1[[#This Row],[ScoreHome]],Table1[[#This Row],[ScoreHome]]-Table1[[#This Row],[ScoreAway]])</f>
        <v>-28</v>
      </c>
      <c r="O9503">
        <f>IF(Table1[[#This Row],[SpreadActual]]&lt;Table1[[#This Row],[SpreadFavorite]],1,0)</f>
        <v>1</v>
      </c>
      <c r="P9503">
        <v>43.5</v>
      </c>
      <c r="Q9503" t="s">
        <v>157</v>
      </c>
      <c r="R9503" t="b">
        <v>0</v>
      </c>
      <c r="S9503">
        <v>72</v>
      </c>
      <c r="T9503">
        <v>0</v>
      </c>
      <c r="V9503" t="s">
        <v>103</v>
      </c>
    </row>
    <row r="9504" spans="1:22" x14ac:dyDescent="0.2">
      <c r="A9504" s="1">
        <v>39705</v>
      </c>
      <c r="B9504">
        <v>2008</v>
      </c>
      <c r="C9504">
        <f>_xlfn.MAXIFS(Table1[ScheduleWeekWritten],Table1[ScheduleSeason],Table1[[#This Row],[ScheduleSeason]])</f>
        <v>17</v>
      </c>
      <c r="D9504">
        <v>2</v>
      </c>
      <c r="E9504" cm="1">
        <f t="array" ref="E9504">_xlfn.XLOOKUP(Table1[[#This Row],[ScheduleWeekWritten]],Table3[Game],100+Table3[Increase],Table1[[#This Row],[ScheduleWeekWritten]])</f>
        <v>2</v>
      </c>
      <c r="F9504" t="b">
        <v>0</v>
      </c>
      <c r="G9504" t="s">
        <v>127</v>
      </c>
      <c r="H9504">
        <v>24</v>
      </c>
      <c r="I9504">
        <v>9</v>
      </c>
      <c r="J9504" t="s">
        <v>38</v>
      </c>
      <c r="K9504" t="s">
        <v>133</v>
      </c>
      <c r="L9504" t="str">
        <f>_xlfn.XLOOKUP(Table1[[#This Row],[TeamFavoriteID]],Table2[team_id],Table2[team_name],_xlfn.XLOOKUP(Table1[[#This Row],[TeamFavoriteID]],Table2[team_id_pfr],Table2[team_name],"Even"))</f>
        <v>Tampa Bay Buccaneers</v>
      </c>
      <c r="M9504">
        <v>-7</v>
      </c>
      <c r="N9504">
        <f>IF(Table1[[#This Row],[TeamFavorite]]=Table1[[#This Row],[TeamHome]],Table1[[#This Row],[ScoreAway]]-Table1[[#This Row],[ScoreHome]],Table1[[#This Row],[ScoreHome]]-Table1[[#This Row],[ScoreAway]])</f>
        <v>-15</v>
      </c>
      <c r="O9504">
        <f>IF(Table1[[#This Row],[SpreadActual]]&lt;Table1[[#This Row],[SpreadFavorite]],1,0)</f>
        <v>1</v>
      </c>
      <c r="P9504">
        <v>37.5</v>
      </c>
      <c r="Q9504" t="s">
        <v>168</v>
      </c>
      <c r="R9504" t="b">
        <v>0</v>
      </c>
      <c r="S9504">
        <v>83</v>
      </c>
      <c r="T9504">
        <v>8</v>
      </c>
      <c r="U9504">
        <v>73</v>
      </c>
    </row>
    <row r="9505" spans="1:22" x14ac:dyDescent="0.2">
      <c r="A9505" s="1">
        <v>39705</v>
      </c>
      <c r="B9505">
        <v>2008</v>
      </c>
      <c r="C9505">
        <f>_xlfn.MAXIFS(Table1[ScheduleWeekWritten],Table1[ScheduleSeason],Table1[[#This Row],[ScheduleSeason]])</f>
        <v>17</v>
      </c>
      <c r="D9505">
        <v>2</v>
      </c>
      <c r="E9505" cm="1">
        <f t="array" ref="E9505">_xlfn.XLOOKUP(Table1[[#This Row],[ScheduleWeekWritten]],Table3[Game],100+Table3[Increase],Table1[[#This Row],[ScheduleWeekWritten]])</f>
        <v>2</v>
      </c>
      <c r="F9505" t="b">
        <v>0</v>
      </c>
      <c r="G9505" t="s">
        <v>61</v>
      </c>
      <c r="H9505">
        <v>29</v>
      </c>
      <c r="I9505">
        <v>24</v>
      </c>
      <c r="J9505" t="s">
        <v>95</v>
      </c>
      <c r="K9505" t="s">
        <v>85</v>
      </c>
      <c r="L9505" t="str">
        <f>_xlfn.XLOOKUP(Table1[[#This Row],[TeamFavoriteID]],Table2[team_id],Table2[team_name],_xlfn.XLOOKUP(Table1[[#This Row],[TeamFavoriteID]],Table2[team_id_pfr],Table2[team_name],"Even"))</f>
        <v>Washington Commanders</v>
      </c>
      <c r="M9505">
        <v>-1</v>
      </c>
      <c r="N9505">
        <f>IF(Table1[[#This Row],[TeamFavorite]]=Table1[[#This Row],[TeamHome]],Table1[[#This Row],[ScoreAway]]-Table1[[#This Row],[ScoreHome]],Table1[[#This Row],[ScoreHome]]-Table1[[#This Row],[ScoreAway]])</f>
        <v>5</v>
      </c>
      <c r="O9505">
        <f>IF(Table1[[#This Row],[SpreadActual]]&lt;Table1[[#This Row],[SpreadFavorite]],1,0)</f>
        <v>0</v>
      </c>
      <c r="P9505">
        <v>43.5</v>
      </c>
      <c r="Q9505" t="s">
        <v>165</v>
      </c>
      <c r="R9505" t="b">
        <v>0</v>
      </c>
      <c r="S9505">
        <v>82</v>
      </c>
      <c r="T9505">
        <v>11</v>
      </c>
      <c r="U9505">
        <v>71</v>
      </c>
    </row>
    <row r="9506" spans="1:22" x14ac:dyDescent="0.2">
      <c r="A9506" s="1">
        <v>39706</v>
      </c>
      <c r="B9506">
        <v>2008</v>
      </c>
      <c r="C9506">
        <f>_xlfn.MAXIFS(Table1[ScheduleWeekWritten],Table1[ScheduleSeason],Table1[[#This Row],[ScheduleSeason]])</f>
        <v>17</v>
      </c>
      <c r="D9506">
        <v>2</v>
      </c>
      <c r="E9506" cm="1">
        <f t="array" ref="E9506">_xlfn.XLOOKUP(Table1[[#This Row],[ScheduleWeekWritten]],Table3[Game],100+Table3[Increase],Table1[[#This Row],[ScheduleWeekWritten]])</f>
        <v>2</v>
      </c>
      <c r="F9506" t="b">
        <v>0</v>
      </c>
      <c r="G9506" t="s">
        <v>67</v>
      </c>
      <c r="H9506">
        <v>41</v>
      </c>
      <c r="I9506">
        <v>37</v>
      </c>
      <c r="J9506" t="s">
        <v>58</v>
      </c>
      <c r="K9506" t="s">
        <v>68</v>
      </c>
      <c r="L9506" t="str">
        <f>_xlfn.XLOOKUP(Table1[[#This Row],[TeamFavoriteID]],Table2[team_id],Table2[team_name],_xlfn.XLOOKUP(Table1[[#This Row],[TeamFavoriteID]],Table2[team_id_pfr],Table2[team_name],"Even"))</f>
        <v>Dallas Cowboys</v>
      </c>
      <c r="M9506">
        <v>-6.5</v>
      </c>
      <c r="N9506">
        <f>IF(Table1[[#This Row],[TeamFavorite]]=Table1[[#This Row],[TeamHome]],Table1[[#This Row],[ScoreAway]]-Table1[[#This Row],[ScoreHome]],Table1[[#This Row],[ScoreHome]]-Table1[[#This Row],[ScoreAway]])</f>
        <v>-4</v>
      </c>
      <c r="O9506">
        <f>IF(Table1[[#This Row],[SpreadActual]]&lt;Table1[[#This Row],[SpreadFavorite]],1,0)</f>
        <v>0</v>
      </c>
      <c r="P9506">
        <v>46.5</v>
      </c>
      <c r="Q9506" t="s">
        <v>119</v>
      </c>
      <c r="R9506" t="b">
        <v>0</v>
      </c>
      <c r="S9506">
        <v>72</v>
      </c>
      <c r="T9506">
        <v>9</v>
      </c>
      <c r="U9506">
        <v>46</v>
      </c>
    </row>
    <row r="9507" spans="1:22" x14ac:dyDescent="0.2">
      <c r="A9507" s="1">
        <v>39712</v>
      </c>
      <c r="B9507">
        <v>2008</v>
      </c>
      <c r="C9507">
        <f>_xlfn.MAXIFS(Table1[ScheduleWeekWritten],Table1[ScheduleSeason],Table1[[#This Row],[ScheduleSeason]])</f>
        <v>17</v>
      </c>
      <c r="D9507">
        <v>3</v>
      </c>
      <c r="E9507" cm="1">
        <f t="array" ref="E9507">_xlfn.XLOOKUP(Table1[[#This Row],[ScheduleWeekWritten]],Table3[Game],100+Table3[Increase],Table1[[#This Row],[ScheduleWeekWritten]])</f>
        <v>3</v>
      </c>
      <c r="F9507" t="b">
        <v>0</v>
      </c>
      <c r="G9507" t="s">
        <v>38</v>
      </c>
      <c r="H9507">
        <v>38</v>
      </c>
      <c r="I9507">
        <v>14</v>
      </c>
      <c r="J9507" t="s">
        <v>42</v>
      </c>
      <c r="K9507" t="s">
        <v>109</v>
      </c>
      <c r="L9507" t="str">
        <f>_xlfn.XLOOKUP(Table1[[#This Row],[TeamFavoriteID]],Table2[team_id],Table2[team_name],_xlfn.XLOOKUP(Table1[[#This Row],[TeamFavoriteID]],Table2[team_id_pfr],Table2[team_name],"Even"))</f>
        <v>Atlanta Falcons</v>
      </c>
      <c r="M9507">
        <v>-6.5</v>
      </c>
      <c r="N9507">
        <f>IF(Table1[[#This Row],[TeamFavorite]]=Table1[[#This Row],[TeamHome]],Table1[[#This Row],[ScoreAway]]-Table1[[#This Row],[ScoreHome]],Table1[[#This Row],[ScoreHome]]-Table1[[#This Row],[ScoreAway]])</f>
        <v>-24</v>
      </c>
      <c r="O9507">
        <f>IF(Table1[[#This Row],[SpreadActual]]&lt;Table1[[#This Row],[SpreadFavorite]],1,0)</f>
        <v>1</v>
      </c>
      <c r="P9507">
        <v>37</v>
      </c>
      <c r="Q9507" t="s">
        <v>148</v>
      </c>
      <c r="R9507" t="b">
        <v>0</v>
      </c>
      <c r="S9507">
        <v>72</v>
      </c>
      <c r="T9507">
        <v>0</v>
      </c>
      <c r="V9507" t="s">
        <v>103</v>
      </c>
    </row>
    <row r="9508" spans="1:22" x14ac:dyDescent="0.2">
      <c r="A9508" s="1">
        <v>39712</v>
      </c>
      <c r="B9508">
        <v>2008</v>
      </c>
      <c r="C9508">
        <f>_xlfn.MAXIFS(Table1[ScheduleWeekWritten],Table1[ScheduleSeason],Table1[[#This Row],[ScheduleSeason]])</f>
        <v>17</v>
      </c>
      <c r="D9508">
        <v>3</v>
      </c>
      <c r="E9508" cm="1">
        <f t="array" ref="E9508">_xlfn.XLOOKUP(Table1[[#This Row],[ScheduleWeekWritten]],Table3[Game],100+Table3[Increase],Table1[[#This Row],[ScheduleWeekWritten]])</f>
        <v>3</v>
      </c>
      <c r="F9508" t="b">
        <v>0</v>
      </c>
      <c r="G9508" t="s">
        <v>158</v>
      </c>
      <c r="H9508">
        <v>28</v>
      </c>
      <c r="I9508">
        <v>10</v>
      </c>
      <c r="J9508" t="s">
        <v>62</v>
      </c>
      <c r="K9508" t="s">
        <v>159</v>
      </c>
      <c r="L9508" t="str">
        <f>_xlfn.XLOOKUP(Table1[[#This Row],[TeamFavoriteID]],Table2[team_id],Table2[team_name],_xlfn.XLOOKUP(Table1[[#This Row],[TeamFavoriteID]],Table2[team_id_pfr],Table2[team_name],"Even"))</f>
        <v>Baltimore Ravens</v>
      </c>
      <c r="M9508">
        <v>-2.5</v>
      </c>
      <c r="N9508">
        <f>IF(Table1[[#This Row],[TeamFavorite]]=Table1[[#This Row],[TeamHome]],Table1[[#This Row],[ScoreAway]]-Table1[[#This Row],[ScoreHome]],Table1[[#This Row],[ScoreHome]]-Table1[[#This Row],[ScoreAway]])</f>
        <v>-18</v>
      </c>
      <c r="O9508">
        <f>IF(Table1[[#This Row],[SpreadActual]]&lt;Table1[[#This Row],[SpreadFavorite]],1,0)</f>
        <v>1</v>
      </c>
      <c r="P9508">
        <v>37</v>
      </c>
      <c r="Q9508" t="s">
        <v>166</v>
      </c>
      <c r="R9508" t="b">
        <v>0</v>
      </c>
      <c r="S9508">
        <v>63</v>
      </c>
      <c r="T9508">
        <v>2</v>
      </c>
      <c r="U9508">
        <v>67</v>
      </c>
    </row>
    <row r="9509" spans="1:22" x14ac:dyDescent="0.2">
      <c r="A9509" s="1">
        <v>39712</v>
      </c>
      <c r="B9509">
        <v>2008</v>
      </c>
      <c r="C9509">
        <f>_xlfn.MAXIFS(Table1[ScheduleWeekWritten],Table1[ScheduleSeason],Table1[[#This Row],[ScheduleSeason]])</f>
        <v>17</v>
      </c>
      <c r="D9509">
        <v>3</v>
      </c>
      <c r="E9509" cm="1">
        <f t="array" ref="E9509">_xlfn.XLOOKUP(Table1[[#This Row],[ScheduleWeekWritten]],Table3[Game],100+Table3[Increase],Table1[[#This Row],[ScheduleWeekWritten]])</f>
        <v>3</v>
      </c>
      <c r="F9509" t="b">
        <v>0</v>
      </c>
      <c r="G9509" t="s">
        <v>28</v>
      </c>
      <c r="H9509">
        <v>24</v>
      </c>
      <c r="I9509">
        <v>23</v>
      </c>
      <c r="J9509" t="s">
        <v>20</v>
      </c>
      <c r="K9509" t="s">
        <v>43</v>
      </c>
      <c r="L9509" t="str">
        <f>_xlfn.XLOOKUP(Table1[[#This Row],[TeamFavoriteID]],Table2[team_id],Table2[team_name],_xlfn.XLOOKUP(Table1[[#This Row],[TeamFavoriteID]],Table2[team_id_pfr],Table2[team_name],"Even"))</f>
        <v>Buffalo Bills</v>
      </c>
      <c r="M9509">
        <v>-10</v>
      </c>
      <c r="N9509">
        <f>IF(Table1[[#This Row],[TeamFavorite]]=Table1[[#This Row],[TeamHome]],Table1[[#This Row],[ScoreAway]]-Table1[[#This Row],[ScoreHome]],Table1[[#This Row],[ScoreHome]]-Table1[[#This Row],[ScoreAway]])</f>
        <v>-1</v>
      </c>
      <c r="O9509">
        <f>IF(Table1[[#This Row],[SpreadActual]]&lt;Table1[[#This Row],[SpreadFavorite]],1,0)</f>
        <v>0</v>
      </c>
      <c r="P9509">
        <v>37.5</v>
      </c>
      <c r="Q9509" t="s">
        <v>123</v>
      </c>
      <c r="R9509" t="b">
        <v>0</v>
      </c>
      <c r="S9509">
        <v>60</v>
      </c>
      <c r="T9509">
        <v>8</v>
      </c>
      <c r="U9509">
        <v>84</v>
      </c>
    </row>
    <row r="9510" spans="1:22" x14ac:dyDescent="0.2">
      <c r="A9510" s="1">
        <v>39712</v>
      </c>
      <c r="B9510">
        <v>2008</v>
      </c>
      <c r="C9510">
        <f>_xlfn.MAXIFS(Table1[ScheduleWeekWritten],Table1[ScheduleSeason],Table1[[#This Row],[ScheduleSeason]])</f>
        <v>17</v>
      </c>
      <c r="D9510">
        <v>3</v>
      </c>
      <c r="E9510" cm="1">
        <f t="array" ref="E9510">_xlfn.XLOOKUP(Table1[[#This Row],[ScheduleWeekWritten]],Table3[Game],100+Table3[Increase],Table1[[#This Row],[ScheduleWeekWritten]])</f>
        <v>3</v>
      </c>
      <c r="F9510" t="b">
        <v>0</v>
      </c>
      <c r="G9510" t="s">
        <v>46</v>
      </c>
      <c r="H9510">
        <v>24</v>
      </c>
      <c r="I9510">
        <v>27</v>
      </c>
      <c r="J9510" t="s">
        <v>127</v>
      </c>
      <c r="K9510" t="s">
        <v>47</v>
      </c>
      <c r="L9510" t="str">
        <f>_xlfn.XLOOKUP(Table1[[#This Row],[TeamFavoriteID]],Table2[team_id],Table2[team_name],_xlfn.XLOOKUP(Table1[[#This Row],[TeamFavoriteID]],Table2[team_id_pfr],Table2[team_name],"Even"))</f>
        <v>Chicago Bears</v>
      </c>
      <c r="M9510">
        <v>-3</v>
      </c>
      <c r="N9510">
        <f>IF(Table1[[#This Row],[TeamFavorite]]=Table1[[#This Row],[TeamHome]],Table1[[#This Row],[ScoreAway]]-Table1[[#This Row],[ScoreHome]],Table1[[#This Row],[ScoreHome]]-Table1[[#This Row],[ScoreAway]])</f>
        <v>3</v>
      </c>
      <c r="O9510">
        <f>IF(Table1[[#This Row],[SpreadActual]]&lt;Table1[[#This Row],[SpreadFavorite]],1,0)</f>
        <v>0</v>
      </c>
      <c r="P9510">
        <v>35</v>
      </c>
      <c r="Q9510" t="s">
        <v>114</v>
      </c>
      <c r="R9510" t="b">
        <v>0</v>
      </c>
      <c r="S9510">
        <v>68</v>
      </c>
      <c r="T9510">
        <v>6</v>
      </c>
      <c r="U9510">
        <v>72</v>
      </c>
    </row>
    <row r="9511" spans="1:22" x14ac:dyDescent="0.2">
      <c r="A9511" s="1">
        <v>39712</v>
      </c>
      <c r="B9511">
        <v>2008</v>
      </c>
      <c r="C9511">
        <f>_xlfn.MAXIFS(Table1[ScheduleWeekWritten],Table1[ScheduleSeason],Table1[[#This Row],[ScheduleSeason]])</f>
        <v>17</v>
      </c>
      <c r="D9511">
        <v>3</v>
      </c>
      <c r="E9511" cm="1">
        <f t="array" ref="E9511">_xlfn.XLOOKUP(Table1[[#This Row],[ScheduleWeekWritten]],Table3[Game],100+Table3[Increase],Table1[[#This Row],[ScheduleWeekWritten]])</f>
        <v>3</v>
      </c>
      <c r="F9511" t="b">
        <v>0</v>
      </c>
      <c r="G9511" t="s">
        <v>24</v>
      </c>
      <c r="H9511">
        <v>34</v>
      </c>
      <c r="I9511">
        <v>32</v>
      </c>
      <c r="J9511" t="s">
        <v>95</v>
      </c>
      <c r="K9511" t="s">
        <v>88</v>
      </c>
      <c r="L9511" t="str">
        <f>_xlfn.XLOOKUP(Table1[[#This Row],[TeamFavoriteID]],Table2[team_id],Table2[team_name],_xlfn.XLOOKUP(Table1[[#This Row],[TeamFavoriteID]],Table2[team_id_pfr],Table2[team_name],"Even"))</f>
        <v>Denver Broncos</v>
      </c>
      <c r="M9511">
        <v>-5.5</v>
      </c>
      <c r="N9511">
        <f>IF(Table1[[#This Row],[TeamFavorite]]=Table1[[#This Row],[TeamHome]],Table1[[#This Row],[ScoreAway]]-Table1[[#This Row],[ScoreHome]],Table1[[#This Row],[ScoreHome]]-Table1[[#This Row],[ScoreAway]])</f>
        <v>-2</v>
      </c>
      <c r="O9511">
        <f>IF(Table1[[#This Row],[SpreadActual]]&lt;Table1[[#This Row],[SpreadFavorite]],1,0)</f>
        <v>0</v>
      </c>
      <c r="P9511">
        <v>52</v>
      </c>
      <c r="Q9511" t="s">
        <v>174</v>
      </c>
      <c r="R9511" t="b">
        <v>0</v>
      </c>
      <c r="S9511">
        <v>63</v>
      </c>
      <c r="T9511">
        <v>16</v>
      </c>
      <c r="U9511">
        <v>54</v>
      </c>
    </row>
    <row r="9512" spans="1:22" x14ac:dyDescent="0.2">
      <c r="A9512" s="1">
        <v>39712</v>
      </c>
      <c r="B9512">
        <v>2008</v>
      </c>
      <c r="C9512">
        <f>_xlfn.MAXIFS(Table1[ScheduleWeekWritten],Table1[ScheduleSeason],Table1[[#This Row],[ScheduleSeason]])</f>
        <v>17</v>
      </c>
      <c r="D9512">
        <v>3</v>
      </c>
      <c r="E9512" cm="1">
        <f t="array" ref="E9512">_xlfn.XLOOKUP(Table1[[#This Row],[ScheduleWeekWritten]],Table3[Game],100+Table3[Increase],Table1[[#This Row],[ScheduleWeekWritten]])</f>
        <v>3</v>
      </c>
      <c r="F9512" t="b">
        <v>0</v>
      </c>
      <c r="G9512" t="s">
        <v>33</v>
      </c>
      <c r="H9512">
        <v>16</v>
      </c>
      <c r="I9512">
        <v>27</v>
      </c>
      <c r="J9512" t="s">
        <v>67</v>
      </c>
      <c r="K9512" t="s">
        <v>68</v>
      </c>
      <c r="L9512" t="str">
        <f>_xlfn.XLOOKUP(Table1[[#This Row],[TeamFavoriteID]],Table2[team_id],Table2[team_name],_xlfn.XLOOKUP(Table1[[#This Row],[TeamFavoriteID]],Table2[team_id_pfr],Table2[team_name],"Even"))</f>
        <v>Dallas Cowboys</v>
      </c>
      <c r="M9512">
        <v>-3</v>
      </c>
      <c r="N9512">
        <f>IF(Table1[[#This Row],[TeamFavorite]]=Table1[[#This Row],[TeamHome]],Table1[[#This Row],[ScoreAway]]-Table1[[#This Row],[ScoreHome]],Table1[[#This Row],[ScoreHome]]-Table1[[#This Row],[ScoreAway]])</f>
        <v>-11</v>
      </c>
      <c r="O9512">
        <f>IF(Table1[[#This Row],[SpreadActual]]&lt;Table1[[#This Row],[SpreadFavorite]],1,0)</f>
        <v>1</v>
      </c>
      <c r="P9512">
        <v>51</v>
      </c>
      <c r="Q9512" t="s">
        <v>82</v>
      </c>
      <c r="R9512" t="b">
        <v>0</v>
      </c>
      <c r="S9512">
        <v>59</v>
      </c>
      <c r="T9512">
        <v>9</v>
      </c>
      <c r="U9512">
        <v>75</v>
      </c>
    </row>
    <row r="9513" spans="1:22" x14ac:dyDescent="0.2">
      <c r="A9513" s="1">
        <v>39712</v>
      </c>
      <c r="B9513">
        <v>2008</v>
      </c>
      <c r="C9513">
        <f>_xlfn.MAXIFS(Table1[ScheduleWeekWritten],Table1[ScheduleSeason],Table1[[#This Row],[ScheduleSeason]])</f>
        <v>17</v>
      </c>
      <c r="D9513">
        <v>3</v>
      </c>
      <c r="E9513" cm="1">
        <f t="array" ref="E9513">_xlfn.XLOOKUP(Table1[[#This Row],[ScheduleWeekWritten]],Table3[Game],100+Table3[Increase],Table1[[#This Row],[ScheduleWeekWritten]])</f>
        <v>3</v>
      </c>
      <c r="F9513" t="b">
        <v>0</v>
      </c>
      <c r="G9513" t="s">
        <v>140</v>
      </c>
      <c r="H9513">
        <v>21</v>
      </c>
      <c r="I9513">
        <v>23</v>
      </c>
      <c r="J9513" t="s">
        <v>154</v>
      </c>
      <c r="K9513" t="s">
        <v>72</v>
      </c>
      <c r="L9513" t="str">
        <f>_xlfn.XLOOKUP(Table1[[#This Row],[TeamFavoriteID]],Table2[team_id],Table2[team_name],_xlfn.XLOOKUP(Table1[[#This Row],[TeamFavoriteID]],Table2[team_id_pfr],Table2[team_name],"Even"))</f>
        <v>Baltimore Colts</v>
      </c>
      <c r="M9513">
        <v>-4</v>
      </c>
      <c r="N9513">
        <f>IF(Table1[[#This Row],[TeamFavorite]]=Table1[[#This Row],[TeamHome]],Table1[[#This Row],[ScoreAway]]-Table1[[#This Row],[ScoreHome]],Table1[[#This Row],[ScoreHome]]-Table1[[#This Row],[ScoreAway]])</f>
        <v>-2</v>
      </c>
      <c r="O9513">
        <f>IF(Table1[[#This Row],[SpreadActual]]&lt;Table1[[#This Row],[SpreadFavorite]],1,0)</f>
        <v>0</v>
      </c>
      <c r="P9513">
        <v>42</v>
      </c>
      <c r="Q9513" t="s">
        <v>190</v>
      </c>
      <c r="R9513" t="b">
        <v>0</v>
      </c>
      <c r="S9513">
        <v>72</v>
      </c>
      <c r="T9513">
        <v>0</v>
      </c>
      <c r="V9513" t="s">
        <v>103</v>
      </c>
    </row>
    <row r="9514" spans="1:22" x14ac:dyDescent="0.2">
      <c r="A9514" s="1">
        <v>39712</v>
      </c>
      <c r="B9514">
        <v>2008</v>
      </c>
      <c r="C9514">
        <f>_xlfn.MAXIFS(Table1[ScheduleWeekWritten],Table1[ScheduleSeason],Table1[[#This Row],[ScheduleSeason]])</f>
        <v>17</v>
      </c>
      <c r="D9514">
        <v>3</v>
      </c>
      <c r="E9514" cm="1">
        <f t="array" ref="E9514">_xlfn.XLOOKUP(Table1[[#This Row],[ScheduleWeekWritten]],Table3[Game],100+Table3[Increase],Table1[[#This Row],[ScheduleWeekWritten]])</f>
        <v>3</v>
      </c>
      <c r="F9514" t="b">
        <v>0</v>
      </c>
      <c r="G9514" t="s">
        <v>54</v>
      </c>
      <c r="H9514">
        <v>20</v>
      </c>
      <c r="I9514">
        <v>10</v>
      </c>
      <c r="J9514" t="s">
        <v>152</v>
      </c>
      <c r="K9514" t="s">
        <v>55</v>
      </c>
      <c r="L9514" t="str">
        <f>_xlfn.XLOOKUP(Table1[[#This Row],[TeamFavoriteID]],Table2[team_id],Table2[team_name],_xlfn.XLOOKUP(Table1[[#This Row],[TeamFavoriteID]],Table2[team_id_pfr],Table2[team_name],"Even"))</f>
        <v>Minnesota Vikings</v>
      </c>
      <c r="M9514">
        <v>-3</v>
      </c>
      <c r="N9514">
        <f>IF(Table1[[#This Row],[TeamFavorite]]=Table1[[#This Row],[TeamHome]],Table1[[#This Row],[ScoreAway]]-Table1[[#This Row],[ScoreHome]],Table1[[#This Row],[ScoreHome]]-Table1[[#This Row],[ScoreAway]])</f>
        <v>-10</v>
      </c>
      <c r="O9514">
        <f>IF(Table1[[#This Row],[SpreadActual]]&lt;Table1[[#This Row],[SpreadFavorite]],1,0)</f>
        <v>1</v>
      </c>
      <c r="P9514">
        <v>37.5</v>
      </c>
      <c r="Q9514" t="s">
        <v>137</v>
      </c>
      <c r="R9514" t="b">
        <v>0</v>
      </c>
      <c r="S9514">
        <v>72</v>
      </c>
      <c r="T9514">
        <v>0</v>
      </c>
      <c r="V9514" t="s">
        <v>103</v>
      </c>
    </row>
    <row r="9515" spans="1:22" x14ac:dyDescent="0.2">
      <c r="A9515" s="1">
        <v>39712</v>
      </c>
      <c r="B9515">
        <v>2008</v>
      </c>
      <c r="C9515">
        <f>_xlfn.MAXIFS(Table1[ScheduleWeekWritten],Table1[ScheduleSeason],Table1[[#This Row],[ScheduleSeason]])</f>
        <v>17</v>
      </c>
      <c r="D9515">
        <v>3</v>
      </c>
      <c r="E9515" cm="1">
        <f t="array" ref="E9515">_xlfn.XLOOKUP(Table1[[#This Row],[ScheduleWeekWritten]],Table3[Game],100+Table3[Increase],Table1[[#This Row],[ScheduleWeekWritten]])</f>
        <v>3</v>
      </c>
      <c r="F9515" t="b">
        <v>0</v>
      </c>
      <c r="G9515" t="s">
        <v>115</v>
      </c>
      <c r="H9515">
        <v>13</v>
      </c>
      <c r="I9515">
        <v>38</v>
      </c>
      <c r="J9515" t="s">
        <v>19</v>
      </c>
      <c r="K9515" t="s">
        <v>70</v>
      </c>
      <c r="L9515" t="str">
        <f>_xlfn.XLOOKUP(Table1[[#This Row],[TeamFavoriteID]],Table2[team_id],Table2[team_name],_xlfn.XLOOKUP(Table1[[#This Row],[TeamFavoriteID]],Table2[team_id_pfr],Table2[team_name],"Even"))</f>
        <v>Boston Patriots</v>
      </c>
      <c r="M9515">
        <v>-12.5</v>
      </c>
      <c r="N9515">
        <f>IF(Table1[[#This Row],[TeamFavorite]]=Table1[[#This Row],[TeamHome]],Table1[[#This Row],[ScoreAway]]-Table1[[#This Row],[ScoreHome]],Table1[[#This Row],[ScoreHome]]-Table1[[#This Row],[ScoreAway]])</f>
        <v>-25</v>
      </c>
      <c r="O9515">
        <f>IF(Table1[[#This Row],[SpreadActual]]&lt;Table1[[#This Row],[SpreadFavorite]],1,0)</f>
        <v>1</v>
      </c>
      <c r="P9515">
        <v>37</v>
      </c>
      <c r="Q9515" t="s">
        <v>179</v>
      </c>
      <c r="R9515" t="b">
        <v>0</v>
      </c>
      <c r="S9515">
        <v>61</v>
      </c>
      <c r="T9515">
        <v>7</v>
      </c>
      <c r="U9515">
        <v>68</v>
      </c>
    </row>
    <row r="9516" spans="1:22" x14ac:dyDescent="0.2">
      <c r="A9516" s="1">
        <v>39712</v>
      </c>
      <c r="B9516">
        <v>2008</v>
      </c>
      <c r="C9516">
        <f>_xlfn.MAXIFS(Table1[ScheduleWeekWritten],Table1[ScheduleSeason],Table1[[#This Row],[ScheduleSeason]])</f>
        <v>17</v>
      </c>
      <c r="D9516">
        <v>3</v>
      </c>
      <c r="E9516" cm="1">
        <f t="array" ref="E9516">_xlfn.XLOOKUP(Table1[[#This Row],[ScheduleWeekWritten]],Table3[Game],100+Table3[Increase],Table1[[#This Row],[ScheduleWeekWritten]])</f>
        <v>3</v>
      </c>
      <c r="F9516" t="b">
        <v>0</v>
      </c>
      <c r="G9516" t="s">
        <v>50</v>
      </c>
      <c r="H9516">
        <v>26</v>
      </c>
      <c r="I9516">
        <v>23</v>
      </c>
      <c r="J9516" t="s">
        <v>101</v>
      </c>
      <c r="K9516" t="s">
        <v>90</v>
      </c>
      <c r="L9516" t="str">
        <f>_xlfn.XLOOKUP(Table1[[#This Row],[TeamFavoriteID]],Table2[team_id],Table2[team_name],_xlfn.XLOOKUP(Table1[[#This Row],[TeamFavoriteID]],Table2[team_id_pfr],Table2[team_name],"Even"))</f>
        <v>New York Giants</v>
      </c>
      <c r="M9516">
        <v>-13</v>
      </c>
      <c r="N9516">
        <f>IF(Table1[[#This Row],[TeamFavorite]]=Table1[[#This Row],[TeamHome]],Table1[[#This Row],[ScoreAway]]-Table1[[#This Row],[ScoreHome]],Table1[[#This Row],[ScoreHome]]-Table1[[#This Row],[ScoreAway]])</f>
        <v>-3</v>
      </c>
      <c r="O9516">
        <f>IF(Table1[[#This Row],[SpreadActual]]&lt;Table1[[#This Row],[SpreadFavorite]],1,0)</f>
        <v>0</v>
      </c>
      <c r="P9516">
        <v>42.5</v>
      </c>
      <c r="Q9516" t="s">
        <v>126</v>
      </c>
      <c r="R9516" t="b">
        <v>0</v>
      </c>
      <c r="S9516">
        <v>67</v>
      </c>
      <c r="T9516">
        <v>6</v>
      </c>
      <c r="U9516">
        <v>56</v>
      </c>
    </row>
    <row r="9517" spans="1:22" x14ac:dyDescent="0.2">
      <c r="A9517" s="1">
        <v>39712</v>
      </c>
      <c r="B9517">
        <v>2008</v>
      </c>
      <c r="C9517">
        <f>_xlfn.MAXIFS(Table1[ScheduleWeekWritten],Table1[ScheduleSeason],Table1[[#This Row],[ScheduleSeason]])</f>
        <v>17</v>
      </c>
      <c r="D9517">
        <v>3</v>
      </c>
      <c r="E9517" cm="1">
        <f t="array" ref="E9517">_xlfn.XLOOKUP(Table1[[#This Row],[ScheduleWeekWritten]],Table3[Game],100+Table3[Increase],Table1[[#This Row],[ScheduleWeekWritten]])</f>
        <v>3</v>
      </c>
      <c r="F9517" t="b">
        <v>0</v>
      </c>
      <c r="G9517" t="s">
        <v>58</v>
      </c>
      <c r="H9517">
        <v>15</v>
      </c>
      <c r="I9517">
        <v>6</v>
      </c>
      <c r="J9517" t="s">
        <v>49</v>
      </c>
      <c r="K9517" t="s">
        <v>77</v>
      </c>
      <c r="L9517" t="str">
        <f>_xlfn.XLOOKUP(Table1[[#This Row],[TeamFavoriteID]],Table2[team_id],Table2[team_name],_xlfn.XLOOKUP(Table1[[#This Row],[TeamFavoriteID]],Table2[team_id_pfr],Table2[team_name],"Even"))</f>
        <v>Philadelphia Eagles</v>
      </c>
      <c r="M9517">
        <v>-3.5</v>
      </c>
      <c r="N9517">
        <f>IF(Table1[[#This Row],[TeamFavorite]]=Table1[[#This Row],[TeamHome]],Table1[[#This Row],[ScoreAway]]-Table1[[#This Row],[ScoreHome]],Table1[[#This Row],[ScoreHome]]-Table1[[#This Row],[ScoreAway]])</f>
        <v>-9</v>
      </c>
      <c r="O9517">
        <f>IF(Table1[[#This Row],[SpreadActual]]&lt;Table1[[#This Row],[SpreadFavorite]],1,0)</f>
        <v>1</v>
      </c>
      <c r="P9517">
        <v>45</v>
      </c>
      <c r="Q9517" t="s">
        <v>183</v>
      </c>
      <c r="R9517" t="b">
        <v>0</v>
      </c>
      <c r="S9517">
        <v>66</v>
      </c>
      <c r="T9517">
        <v>5</v>
      </c>
      <c r="U9517">
        <v>65</v>
      </c>
    </row>
    <row r="9518" spans="1:22" x14ac:dyDescent="0.2">
      <c r="A9518" s="1">
        <v>39712</v>
      </c>
      <c r="B9518">
        <v>2008</v>
      </c>
      <c r="C9518">
        <f>_xlfn.MAXIFS(Table1[ScheduleWeekWritten],Table1[ScheduleSeason],Table1[[#This Row],[ScheduleSeason]])</f>
        <v>17</v>
      </c>
      <c r="D9518">
        <v>3</v>
      </c>
      <c r="E9518" cm="1">
        <f t="array" ref="E9518">_xlfn.XLOOKUP(Table1[[#This Row],[ScheduleWeekWritten]],Table3[Game],100+Table3[Increase],Table1[[#This Row],[ScheduleWeekWritten]])</f>
        <v>3</v>
      </c>
      <c r="F9518" t="b">
        <v>0</v>
      </c>
      <c r="G9518" t="s">
        <v>53</v>
      </c>
      <c r="H9518">
        <v>31</v>
      </c>
      <c r="I9518">
        <v>13</v>
      </c>
      <c r="J9518" t="s">
        <v>45</v>
      </c>
      <c r="K9518" t="s">
        <v>87</v>
      </c>
      <c r="L9518" t="str">
        <f>_xlfn.XLOOKUP(Table1[[#This Row],[TeamFavoriteID]],Table2[team_id],Table2[team_name],_xlfn.XLOOKUP(Table1[[#This Row],[TeamFavoriteID]],Table2[team_id_pfr],Table2[team_name],"Even"))</f>
        <v>San Francisco 49ers</v>
      </c>
      <c r="M9518">
        <v>-5</v>
      </c>
      <c r="N9518">
        <f>IF(Table1[[#This Row],[TeamFavorite]]=Table1[[#This Row],[TeamHome]],Table1[[#This Row],[ScoreAway]]-Table1[[#This Row],[ScoreHome]],Table1[[#This Row],[ScoreHome]]-Table1[[#This Row],[ScoreAway]])</f>
        <v>-18</v>
      </c>
      <c r="O9518">
        <f>IF(Table1[[#This Row],[SpreadActual]]&lt;Table1[[#This Row],[SpreadFavorite]],1,0)</f>
        <v>1</v>
      </c>
      <c r="P9518">
        <v>47</v>
      </c>
      <c r="Q9518" t="s">
        <v>118</v>
      </c>
      <c r="R9518" t="b">
        <v>0</v>
      </c>
      <c r="S9518">
        <v>62</v>
      </c>
      <c r="T9518">
        <v>16</v>
      </c>
      <c r="U9518">
        <v>77</v>
      </c>
    </row>
    <row r="9519" spans="1:22" x14ac:dyDescent="0.2">
      <c r="A9519" s="1">
        <v>39712</v>
      </c>
      <c r="B9519">
        <v>2008</v>
      </c>
      <c r="C9519">
        <f>_xlfn.MAXIFS(Table1[ScheduleWeekWritten],Table1[ScheduleSeason],Table1[[#This Row],[ScheduleSeason]])</f>
        <v>17</v>
      </c>
      <c r="D9519">
        <v>3</v>
      </c>
      <c r="E9519" cm="1">
        <f t="array" ref="E9519">_xlfn.XLOOKUP(Table1[[#This Row],[ScheduleWeekWritten]],Table3[Game],100+Table3[Increase],Table1[[#This Row],[ScheduleWeekWritten]])</f>
        <v>3</v>
      </c>
      <c r="F9519" t="b">
        <v>0</v>
      </c>
      <c r="G9519" t="s">
        <v>128</v>
      </c>
      <c r="H9519">
        <v>37</v>
      </c>
      <c r="I9519">
        <v>13</v>
      </c>
      <c r="J9519" t="s">
        <v>153</v>
      </c>
      <c r="K9519" t="s">
        <v>132</v>
      </c>
      <c r="L9519" t="str">
        <f>_xlfn.XLOOKUP(Table1[[#This Row],[TeamFavoriteID]],Table2[team_id],Table2[team_name],_xlfn.XLOOKUP(Table1[[#This Row],[TeamFavoriteID]],Table2[team_id_pfr],Table2[team_name],"Even"))</f>
        <v>Seattle Seahawks</v>
      </c>
      <c r="M9519">
        <v>-8</v>
      </c>
      <c r="N9519">
        <f>IF(Table1[[#This Row],[TeamFavorite]]=Table1[[#This Row],[TeamHome]],Table1[[#This Row],[ScoreAway]]-Table1[[#This Row],[ScoreHome]],Table1[[#This Row],[ScoreHome]]-Table1[[#This Row],[ScoreAway]])</f>
        <v>-24</v>
      </c>
      <c r="O9519">
        <f>IF(Table1[[#This Row],[SpreadActual]]&lt;Table1[[#This Row],[SpreadFavorite]],1,0)</f>
        <v>1</v>
      </c>
      <c r="P9519">
        <v>44.5</v>
      </c>
      <c r="Q9519" t="s">
        <v>180</v>
      </c>
      <c r="R9519" t="b">
        <v>0</v>
      </c>
      <c r="S9519">
        <v>55</v>
      </c>
      <c r="T9519">
        <v>6</v>
      </c>
      <c r="U9519">
        <v>87</v>
      </c>
    </row>
    <row r="9520" spans="1:22" x14ac:dyDescent="0.2">
      <c r="A9520" s="1">
        <v>39712</v>
      </c>
      <c r="B9520">
        <v>2008</v>
      </c>
      <c r="C9520">
        <f>_xlfn.MAXIFS(Table1[ScheduleWeekWritten],Table1[ScheduleSeason],Table1[[#This Row],[ScheduleSeason]])</f>
        <v>17</v>
      </c>
      <c r="D9520">
        <v>3</v>
      </c>
      <c r="E9520" cm="1">
        <f t="array" ref="E9520">_xlfn.XLOOKUP(Table1[[#This Row],[ScheduleWeekWritten]],Table3[Game],100+Table3[Increase],Table1[[#This Row],[ScheduleWeekWritten]])</f>
        <v>3</v>
      </c>
      <c r="F9520" t="b">
        <v>0</v>
      </c>
      <c r="G9520" t="s">
        <v>171</v>
      </c>
      <c r="H9520">
        <v>31</v>
      </c>
      <c r="I9520">
        <v>12</v>
      </c>
      <c r="J9520" t="s">
        <v>177</v>
      </c>
      <c r="K9520" t="s">
        <v>25</v>
      </c>
      <c r="L9520" t="str">
        <f>_xlfn.XLOOKUP(Table1[[#This Row],[TeamFavoriteID]],Table2[team_id],Table2[team_name],_xlfn.XLOOKUP(Table1[[#This Row],[TeamFavoriteID]],Table2[team_id_pfr],Table2[team_name],"Even"))</f>
        <v>Houston Oilers</v>
      </c>
      <c r="M9520">
        <v>-5</v>
      </c>
      <c r="N9520">
        <f>IF(Table1[[#This Row],[TeamFavorite]]=Table1[[#This Row],[TeamHome]],Table1[[#This Row],[ScoreAway]]-Table1[[#This Row],[ScoreHome]],Table1[[#This Row],[ScoreHome]]-Table1[[#This Row],[ScoreAway]])</f>
        <v>19</v>
      </c>
      <c r="O9520">
        <f>IF(Table1[[#This Row],[SpreadActual]]&lt;Table1[[#This Row],[SpreadFavorite]],1,0)</f>
        <v>0</v>
      </c>
      <c r="P9520">
        <v>40</v>
      </c>
      <c r="Q9520" t="s">
        <v>172</v>
      </c>
      <c r="R9520" t="b">
        <v>0</v>
      </c>
      <c r="S9520">
        <v>72</v>
      </c>
      <c r="T9520">
        <v>3</v>
      </c>
      <c r="U9520">
        <v>66</v>
      </c>
    </row>
    <row r="9521" spans="1:22" x14ac:dyDescent="0.2">
      <c r="A9521" s="1">
        <v>39712</v>
      </c>
      <c r="B9521">
        <v>2008</v>
      </c>
      <c r="C9521">
        <f>_xlfn.MAXIFS(Table1[ScheduleWeekWritten],Table1[ScheduleSeason],Table1[[#This Row],[ScheduleSeason]])</f>
        <v>17</v>
      </c>
      <c r="D9521">
        <v>3</v>
      </c>
      <c r="E9521" cm="1">
        <f t="array" ref="E9521">_xlfn.XLOOKUP(Table1[[#This Row],[ScheduleWeekWritten]],Table3[Game],100+Table3[Increase],Table1[[#This Row],[ScheduleWeekWritten]])</f>
        <v>3</v>
      </c>
      <c r="F9521" t="b">
        <v>0</v>
      </c>
      <c r="G9521" t="s">
        <v>61</v>
      </c>
      <c r="H9521">
        <v>24</v>
      </c>
      <c r="I9521">
        <v>17</v>
      </c>
      <c r="J9521" t="s">
        <v>149</v>
      </c>
      <c r="K9521" t="s">
        <v>85</v>
      </c>
      <c r="L9521" t="str">
        <f>_xlfn.XLOOKUP(Table1[[#This Row],[TeamFavoriteID]],Table2[team_id],Table2[team_name],_xlfn.XLOOKUP(Table1[[#This Row],[TeamFavoriteID]],Table2[team_id_pfr],Table2[team_name],"Even"))</f>
        <v>Washington Commanders</v>
      </c>
      <c r="M9521">
        <v>-3</v>
      </c>
      <c r="N9521">
        <f>IF(Table1[[#This Row],[TeamFavorite]]=Table1[[#This Row],[TeamHome]],Table1[[#This Row],[ScoreAway]]-Table1[[#This Row],[ScoreHome]],Table1[[#This Row],[ScoreHome]]-Table1[[#This Row],[ScoreAway]])</f>
        <v>7</v>
      </c>
      <c r="O9521">
        <f>IF(Table1[[#This Row],[SpreadActual]]&lt;Table1[[#This Row],[SpreadFavorite]],1,0)</f>
        <v>0</v>
      </c>
      <c r="P9521">
        <v>43.5</v>
      </c>
      <c r="Q9521" t="s">
        <v>165</v>
      </c>
      <c r="R9521" t="b">
        <v>0</v>
      </c>
      <c r="S9521">
        <v>68</v>
      </c>
      <c r="T9521">
        <v>4</v>
      </c>
      <c r="U9521">
        <v>60</v>
      </c>
    </row>
    <row r="9522" spans="1:22" x14ac:dyDescent="0.2">
      <c r="A9522" s="1">
        <v>39713</v>
      </c>
      <c r="B9522">
        <v>2008</v>
      </c>
      <c r="C9522">
        <f>_xlfn.MAXIFS(Table1[ScheduleWeekWritten],Table1[ScheduleSeason],Table1[[#This Row],[ScheduleSeason]])</f>
        <v>17</v>
      </c>
      <c r="D9522">
        <v>3</v>
      </c>
      <c r="E9522" cm="1">
        <f t="array" ref="E9522">_xlfn.XLOOKUP(Table1[[#This Row],[ScheduleWeekWritten]],Table3[Game],100+Table3[Increase],Table1[[#This Row],[ScheduleWeekWritten]])</f>
        <v>3</v>
      </c>
      <c r="F9522" t="b">
        <v>0</v>
      </c>
      <c r="G9522" t="s">
        <v>27</v>
      </c>
      <c r="H9522">
        <v>48</v>
      </c>
      <c r="I9522">
        <v>29</v>
      </c>
      <c r="J9522" t="s">
        <v>31</v>
      </c>
      <c r="K9522" t="s">
        <v>29</v>
      </c>
      <c r="L9522" t="str">
        <f>_xlfn.XLOOKUP(Table1[[#This Row],[TeamFavoriteID]],Table2[team_id],Table2[team_name],_xlfn.XLOOKUP(Table1[[#This Row],[TeamFavoriteID]],Table2[team_id_pfr],Table2[team_name],"Even"))</f>
        <v>Los Angeles Chargers</v>
      </c>
      <c r="M9522">
        <v>-8</v>
      </c>
      <c r="N9522">
        <f>IF(Table1[[#This Row],[TeamFavorite]]=Table1[[#This Row],[TeamHome]],Table1[[#This Row],[ScoreAway]]-Table1[[#This Row],[ScoreHome]],Table1[[#This Row],[ScoreHome]]-Table1[[#This Row],[ScoreAway]])</f>
        <v>19</v>
      </c>
      <c r="O9522">
        <f>IF(Table1[[#This Row],[SpreadActual]]&lt;Table1[[#This Row],[SpreadFavorite]],1,0)</f>
        <v>0</v>
      </c>
      <c r="P9522">
        <v>46.5</v>
      </c>
      <c r="Q9522" t="s">
        <v>94</v>
      </c>
      <c r="R9522" t="b">
        <v>0</v>
      </c>
      <c r="S9522">
        <v>67</v>
      </c>
      <c r="T9522">
        <v>6</v>
      </c>
      <c r="U9522">
        <v>65</v>
      </c>
    </row>
    <row r="9523" spans="1:22" x14ac:dyDescent="0.2">
      <c r="A9523" s="1">
        <v>39719</v>
      </c>
      <c r="B9523">
        <v>2008</v>
      </c>
      <c r="C9523">
        <f>_xlfn.MAXIFS(Table1[ScheduleWeekWritten],Table1[ScheduleSeason],Table1[[#This Row],[ScheduleSeason]])</f>
        <v>17</v>
      </c>
      <c r="D9523">
        <v>4</v>
      </c>
      <c r="E9523" cm="1">
        <f t="array" ref="E9523">_xlfn.XLOOKUP(Table1[[#This Row],[ScheduleWeekWritten]],Table3[Game],100+Table3[Increase],Table1[[#This Row],[ScheduleWeekWritten]])</f>
        <v>4</v>
      </c>
      <c r="F9523" t="b">
        <v>0</v>
      </c>
      <c r="G9523" t="s">
        <v>152</v>
      </c>
      <c r="H9523">
        <v>24</v>
      </c>
      <c r="I9523">
        <v>9</v>
      </c>
      <c r="J9523" t="s">
        <v>38</v>
      </c>
      <c r="K9523" t="s">
        <v>162</v>
      </c>
      <c r="L9523" t="str">
        <f>_xlfn.XLOOKUP(Table1[[#This Row],[TeamFavoriteID]],Table2[team_id],Table2[team_name],_xlfn.XLOOKUP(Table1[[#This Row],[TeamFavoriteID]],Table2[team_id_pfr],Table2[team_name],"Even"))</f>
        <v>Carolina Panthers</v>
      </c>
      <c r="M9523">
        <v>-7</v>
      </c>
      <c r="N9523">
        <f>IF(Table1[[#This Row],[TeamFavorite]]=Table1[[#This Row],[TeamHome]],Table1[[#This Row],[ScoreAway]]-Table1[[#This Row],[ScoreHome]],Table1[[#This Row],[ScoreHome]]-Table1[[#This Row],[ScoreAway]])</f>
        <v>-15</v>
      </c>
      <c r="O9523">
        <f>IF(Table1[[#This Row],[SpreadActual]]&lt;Table1[[#This Row],[SpreadFavorite]],1,0)</f>
        <v>1</v>
      </c>
      <c r="P9523">
        <v>39</v>
      </c>
      <c r="Q9523" t="s">
        <v>160</v>
      </c>
      <c r="R9523" t="b">
        <v>0</v>
      </c>
      <c r="S9523">
        <v>70</v>
      </c>
      <c r="T9523">
        <v>4</v>
      </c>
      <c r="U9523">
        <v>77</v>
      </c>
    </row>
    <row r="9524" spans="1:22" x14ac:dyDescent="0.2">
      <c r="A9524" s="1">
        <v>39719</v>
      </c>
      <c r="B9524">
        <v>2008</v>
      </c>
      <c r="C9524">
        <f>_xlfn.MAXIFS(Table1[ScheduleWeekWritten],Table1[ScheduleSeason],Table1[[#This Row],[ScheduleSeason]])</f>
        <v>17</v>
      </c>
      <c r="D9524">
        <v>4</v>
      </c>
      <c r="E9524" cm="1">
        <f t="array" ref="E9524">_xlfn.XLOOKUP(Table1[[#This Row],[ScheduleWeekWritten]],Table3[Game],100+Table3[Increase],Table1[[#This Row],[ScheduleWeekWritten]])</f>
        <v>4</v>
      </c>
      <c r="F9524" t="b">
        <v>0</v>
      </c>
      <c r="G9524" t="s">
        <v>46</v>
      </c>
      <c r="H9524">
        <v>24</v>
      </c>
      <c r="I9524">
        <v>20</v>
      </c>
      <c r="J9524" t="s">
        <v>58</v>
      </c>
      <c r="K9524" t="s">
        <v>77</v>
      </c>
      <c r="L9524" t="str">
        <f>_xlfn.XLOOKUP(Table1[[#This Row],[TeamFavoriteID]],Table2[team_id],Table2[team_name],_xlfn.XLOOKUP(Table1[[#This Row],[TeamFavoriteID]],Table2[team_id_pfr],Table2[team_name],"Even"))</f>
        <v>Philadelphia Eagles</v>
      </c>
      <c r="M9524">
        <v>-3</v>
      </c>
      <c r="N9524">
        <f>IF(Table1[[#This Row],[TeamFavorite]]=Table1[[#This Row],[TeamHome]],Table1[[#This Row],[ScoreAway]]-Table1[[#This Row],[ScoreHome]],Table1[[#This Row],[ScoreHome]]-Table1[[#This Row],[ScoreAway]])</f>
        <v>4</v>
      </c>
      <c r="O9524">
        <f>IF(Table1[[#This Row],[SpreadActual]]&lt;Table1[[#This Row],[SpreadFavorite]],1,0)</f>
        <v>0</v>
      </c>
      <c r="P9524">
        <v>39</v>
      </c>
      <c r="Q9524" t="s">
        <v>114</v>
      </c>
      <c r="R9524" t="b">
        <v>0</v>
      </c>
      <c r="S9524">
        <v>65</v>
      </c>
      <c r="T9524">
        <v>10</v>
      </c>
      <c r="U9524">
        <v>74</v>
      </c>
    </row>
    <row r="9525" spans="1:22" x14ac:dyDescent="0.2">
      <c r="A9525" s="1">
        <v>39719</v>
      </c>
      <c r="B9525">
        <v>2008</v>
      </c>
      <c r="C9525">
        <f>_xlfn.MAXIFS(Table1[ScheduleWeekWritten],Table1[ScheduleSeason],Table1[[#This Row],[ScheduleSeason]])</f>
        <v>17</v>
      </c>
      <c r="D9525">
        <v>4</v>
      </c>
      <c r="E9525" cm="1">
        <f t="array" ref="E9525">_xlfn.XLOOKUP(Table1[[#This Row],[ScheduleWeekWritten]],Table3[Game],100+Table3[Increase],Table1[[#This Row],[ScheduleWeekWritten]])</f>
        <v>4</v>
      </c>
      <c r="F9525" t="b">
        <v>0</v>
      </c>
      <c r="G9525" t="s">
        <v>101</v>
      </c>
      <c r="H9525">
        <v>12</v>
      </c>
      <c r="I9525">
        <v>20</v>
      </c>
      <c r="J9525" t="s">
        <v>62</v>
      </c>
      <c r="K9525" t="s">
        <v>104</v>
      </c>
      <c r="L9525" t="str">
        <f>_xlfn.XLOOKUP(Table1[[#This Row],[TeamFavoriteID]],Table2[team_id],Table2[team_name],_xlfn.XLOOKUP(Table1[[#This Row],[TeamFavoriteID]],Table2[team_id_pfr],Table2[team_name],"Even"))</f>
        <v>Cincinnati Bengals</v>
      </c>
      <c r="M9525">
        <v>-1</v>
      </c>
      <c r="N9525">
        <f>IF(Table1[[#This Row],[TeamFavorite]]=Table1[[#This Row],[TeamHome]],Table1[[#This Row],[ScoreAway]]-Table1[[#This Row],[ScoreHome]],Table1[[#This Row],[ScoreHome]]-Table1[[#This Row],[ScoreAway]])</f>
        <v>8</v>
      </c>
      <c r="O9525">
        <f>IF(Table1[[#This Row],[SpreadActual]]&lt;Table1[[#This Row],[SpreadFavorite]],1,0)</f>
        <v>0</v>
      </c>
      <c r="P9525">
        <v>42</v>
      </c>
      <c r="Q9525" t="s">
        <v>173</v>
      </c>
      <c r="R9525" t="b">
        <v>0</v>
      </c>
      <c r="S9525">
        <v>68</v>
      </c>
      <c r="T9525">
        <v>8</v>
      </c>
      <c r="U9525">
        <v>65</v>
      </c>
    </row>
    <row r="9526" spans="1:22" x14ac:dyDescent="0.2">
      <c r="A9526" s="1">
        <v>39719</v>
      </c>
      <c r="B9526">
        <v>2008</v>
      </c>
      <c r="C9526">
        <f>_xlfn.MAXIFS(Table1[ScheduleWeekWritten],Table1[ScheduleSeason],Table1[[#This Row],[ScheduleSeason]])</f>
        <v>17</v>
      </c>
      <c r="D9526">
        <v>4</v>
      </c>
      <c r="E9526" cm="1">
        <f t="array" ref="E9526">_xlfn.XLOOKUP(Table1[[#This Row],[ScheduleWeekWritten]],Table3[Game],100+Table3[Increase],Table1[[#This Row],[ScheduleWeekWritten]])</f>
        <v>4</v>
      </c>
      <c r="F9526" t="b">
        <v>0</v>
      </c>
      <c r="G9526" t="s">
        <v>67</v>
      </c>
      <c r="H9526">
        <v>24</v>
      </c>
      <c r="I9526">
        <v>26</v>
      </c>
      <c r="J9526" t="s">
        <v>61</v>
      </c>
      <c r="K9526" t="s">
        <v>68</v>
      </c>
      <c r="L9526" t="str">
        <f>_xlfn.XLOOKUP(Table1[[#This Row],[TeamFavoriteID]],Table2[team_id],Table2[team_name],_xlfn.XLOOKUP(Table1[[#This Row],[TeamFavoriteID]],Table2[team_id_pfr],Table2[team_name],"Even"))</f>
        <v>Dallas Cowboys</v>
      </c>
      <c r="M9526">
        <v>-10</v>
      </c>
      <c r="N9526">
        <f>IF(Table1[[#This Row],[TeamFavorite]]=Table1[[#This Row],[TeamHome]],Table1[[#This Row],[ScoreAway]]-Table1[[#This Row],[ScoreHome]],Table1[[#This Row],[ScoreHome]]-Table1[[#This Row],[ScoreAway]])</f>
        <v>2</v>
      </c>
      <c r="O9526">
        <f>IF(Table1[[#This Row],[SpreadActual]]&lt;Table1[[#This Row],[SpreadFavorite]],1,0)</f>
        <v>0</v>
      </c>
      <c r="P9526">
        <v>47</v>
      </c>
      <c r="Q9526" t="s">
        <v>119</v>
      </c>
      <c r="R9526" t="b">
        <v>0</v>
      </c>
      <c r="S9526">
        <v>79</v>
      </c>
      <c r="T9526">
        <v>4</v>
      </c>
      <c r="U9526">
        <v>44</v>
      </c>
    </row>
    <row r="9527" spans="1:22" x14ac:dyDescent="0.2">
      <c r="A9527" s="1">
        <v>39719</v>
      </c>
      <c r="B9527">
        <v>2008</v>
      </c>
      <c r="C9527">
        <f>_xlfn.MAXIFS(Table1[ScheduleWeekWritten],Table1[ScheduleSeason],Table1[[#This Row],[ScheduleSeason]])</f>
        <v>17</v>
      </c>
      <c r="D9527">
        <v>4</v>
      </c>
      <c r="E9527" cm="1">
        <f t="array" ref="E9527">_xlfn.XLOOKUP(Table1[[#This Row],[ScheduleWeekWritten]],Table3[Game],100+Table3[Increase],Table1[[#This Row],[ScheduleWeekWritten]])</f>
        <v>4</v>
      </c>
      <c r="F9527" t="b">
        <v>0</v>
      </c>
      <c r="G9527" t="s">
        <v>154</v>
      </c>
      <c r="H9527">
        <v>30</v>
      </c>
      <c r="I9527">
        <v>27</v>
      </c>
      <c r="J9527" t="s">
        <v>177</v>
      </c>
      <c r="K9527" t="s">
        <v>161</v>
      </c>
      <c r="L9527" t="str">
        <f>_xlfn.XLOOKUP(Table1[[#This Row],[TeamFavoriteID]],Table2[team_id],Table2[team_name],_xlfn.XLOOKUP(Table1[[#This Row],[TeamFavoriteID]],Table2[team_id_pfr],Table2[team_name],"Even"))</f>
        <v>Jacksonville Jaguars</v>
      </c>
      <c r="M9527">
        <v>-6.5</v>
      </c>
      <c r="N9527">
        <f>IF(Table1[[#This Row],[TeamFavorite]]=Table1[[#This Row],[TeamHome]],Table1[[#This Row],[ScoreAway]]-Table1[[#This Row],[ScoreHome]],Table1[[#This Row],[ScoreHome]]-Table1[[#This Row],[ScoreAway]])</f>
        <v>-3</v>
      </c>
      <c r="O9527">
        <f>IF(Table1[[#This Row],[SpreadActual]]&lt;Table1[[#This Row],[SpreadFavorite]],1,0)</f>
        <v>0</v>
      </c>
      <c r="P9527">
        <v>43</v>
      </c>
      <c r="Q9527" t="s">
        <v>155</v>
      </c>
      <c r="R9527" t="b">
        <v>0</v>
      </c>
      <c r="S9527">
        <v>76</v>
      </c>
      <c r="T9527">
        <v>5</v>
      </c>
      <c r="U9527">
        <v>57</v>
      </c>
    </row>
    <row r="9528" spans="1:22" x14ac:dyDescent="0.2">
      <c r="A9528" s="1">
        <v>39719</v>
      </c>
      <c r="B9528">
        <v>2008</v>
      </c>
      <c r="C9528">
        <f>_xlfn.MAXIFS(Table1[ScheduleWeekWritten],Table1[ScheduleSeason],Table1[[#This Row],[ScheduleSeason]])</f>
        <v>17</v>
      </c>
      <c r="D9528">
        <v>4</v>
      </c>
      <c r="E9528" cm="1">
        <f t="array" ref="E9528">_xlfn.XLOOKUP(Table1[[#This Row],[ScheduleWeekWritten]],Table3[Game],100+Table3[Increase],Table1[[#This Row],[ScheduleWeekWritten]])</f>
        <v>4</v>
      </c>
      <c r="F9528" t="b">
        <v>0</v>
      </c>
      <c r="G9528" t="s">
        <v>42</v>
      </c>
      <c r="H9528">
        <v>33</v>
      </c>
      <c r="I9528">
        <v>19</v>
      </c>
      <c r="J9528" t="s">
        <v>24</v>
      </c>
      <c r="K9528" t="s">
        <v>88</v>
      </c>
      <c r="L9528" t="str">
        <f>_xlfn.XLOOKUP(Table1[[#This Row],[TeamFavoriteID]],Table2[team_id],Table2[team_name],_xlfn.XLOOKUP(Table1[[#This Row],[TeamFavoriteID]],Table2[team_id_pfr],Table2[team_name],"Even"))</f>
        <v>Denver Broncos</v>
      </c>
      <c r="M9528">
        <v>-9</v>
      </c>
      <c r="N9528">
        <f>IF(Table1[[#This Row],[TeamFavorite]]=Table1[[#This Row],[TeamHome]],Table1[[#This Row],[ScoreAway]]-Table1[[#This Row],[ScoreHome]],Table1[[#This Row],[ScoreHome]]-Table1[[#This Row],[ScoreAway]])</f>
        <v>14</v>
      </c>
      <c r="O9528">
        <f>IF(Table1[[#This Row],[SpreadActual]]&lt;Table1[[#This Row],[SpreadFavorite]],1,0)</f>
        <v>0</v>
      </c>
      <c r="P9528">
        <v>47</v>
      </c>
      <c r="Q9528" t="s">
        <v>117</v>
      </c>
      <c r="R9528" t="b">
        <v>0</v>
      </c>
      <c r="S9528">
        <v>72</v>
      </c>
      <c r="T9528">
        <v>5</v>
      </c>
      <c r="U9528">
        <v>70</v>
      </c>
    </row>
    <row r="9529" spans="1:22" x14ac:dyDescent="0.2">
      <c r="A9529" s="1">
        <v>39719</v>
      </c>
      <c r="B9529">
        <v>2008</v>
      </c>
      <c r="C9529">
        <f>_xlfn.MAXIFS(Table1[ScheduleWeekWritten],Table1[ScheduleSeason],Table1[[#This Row],[ScheduleSeason]])</f>
        <v>17</v>
      </c>
      <c r="D9529">
        <v>4</v>
      </c>
      <c r="E9529" cm="1">
        <f t="array" ref="E9529">_xlfn.XLOOKUP(Table1[[#This Row],[ScheduleWeekWritten]],Table3[Game],100+Table3[Increase],Table1[[#This Row],[ScheduleWeekWritten]])</f>
        <v>4</v>
      </c>
      <c r="F9529" t="b">
        <v>0</v>
      </c>
      <c r="G9529" t="s">
        <v>95</v>
      </c>
      <c r="H9529">
        <v>31</v>
      </c>
      <c r="I9529">
        <v>17</v>
      </c>
      <c r="J9529" t="s">
        <v>53</v>
      </c>
      <c r="K9529" t="s">
        <v>98</v>
      </c>
      <c r="L9529" t="str">
        <f>_xlfn.XLOOKUP(Table1[[#This Row],[TeamFavoriteID]],Table2[team_id],Table2[team_name],_xlfn.XLOOKUP(Table1[[#This Row],[TeamFavoriteID]],Table2[team_id_pfr],Table2[team_name],"Even"))</f>
        <v>New Orleans Saints</v>
      </c>
      <c r="M9529">
        <v>-4</v>
      </c>
      <c r="N9529">
        <f>IF(Table1[[#This Row],[TeamFavorite]]=Table1[[#This Row],[TeamHome]],Table1[[#This Row],[ScoreAway]]-Table1[[#This Row],[ScoreHome]],Table1[[#This Row],[ScoreHome]]-Table1[[#This Row],[ScoreAway]])</f>
        <v>-14</v>
      </c>
      <c r="O9529">
        <f>IF(Table1[[#This Row],[SpreadActual]]&lt;Table1[[#This Row],[SpreadFavorite]],1,0)</f>
        <v>1</v>
      </c>
      <c r="P9529">
        <v>48.5</v>
      </c>
      <c r="Q9529" t="s">
        <v>124</v>
      </c>
      <c r="R9529" t="b">
        <v>0</v>
      </c>
      <c r="S9529">
        <v>72</v>
      </c>
      <c r="T9529">
        <v>0</v>
      </c>
      <c r="V9529" t="s">
        <v>103</v>
      </c>
    </row>
    <row r="9530" spans="1:22" x14ac:dyDescent="0.2">
      <c r="A9530" s="1">
        <v>39719</v>
      </c>
      <c r="B9530">
        <v>2008</v>
      </c>
      <c r="C9530">
        <f>_xlfn.MAXIFS(Table1[ScheduleWeekWritten],Table1[ScheduleSeason],Table1[[#This Row],[ScheduleSeason]])</f>
        <v>17</v>
      </c>
      <c r="D9530">
        <v>4</v>
      </c>
      <c r="E9530" cm="1">
        <f t="array" ref="E9530">_xlfn.XLOOKUP(Table1[[#This Row],[ScheduleWeekWritten]],Table3[Game],100+Table3[Increase],Table1[[#This Row],[ScheduleWeekWritten]])</f>
        <v>4</v>
      </c>
      <c r="F9530" t="b">
        <v>0</v>
      </c>
      <c r="G9530" t="s">
        <v>31</v>
      </c>
      <c r="H9530">
        <v>56</v>
      </c>
      <c r="I9530">
        <v>35</v>
      </c>
      <c r="J9530" t="s">
        <v>149</v>
      </c>
      <c r="K9530" t="s">
        <v>32</v>
      </c>
      <c r="L9530" t="str">
        <f>_xlfn.XLOOKUP(Table1[[#This Row],[TeamFavoriteID]],Table2[team_id],Table2[team_name],_xlfn.XLOOKUP(Table1[[#This Row],[TeamFavoriteID]],Table2[team_id_pfr],Table2[team_name],"Even"))</f>
        <v>New York Jets</v>
      </c>
      <c r="M9530">
        <v>-1.5</v>
      </c>
      <c r="N9530">
        <f>IF(Table1[[#This Row],[TeamFavorite]]=Table1[[#This Row],[TeamHome]],Table1[[#This Row],[ScoreAway]]-Table1[[#This Row],[ScoreHome]],Table1[[#This Row],[ScoreHome]]-Table1[[#This Row],[ScoreAway]])</f>
        <v>-21</v>
      </c>
      <c r="O9530">
        <f>IF(Table1[[#This Row],[SpreadActual]]&lt;Table1[[#This Row],[SpreadFavorite]],1,0)</f>
        <v>1</v>
      </c>
      <c r="P9530">
        <v>43.5</v>
      </c>
      <c r="Q9530" t="s">
        <v>126</v>
      </c>
      <c r="R9530" t="b">
        <v>0</v>
      </c>
      <c r="S9530">
        <v>69</v>
      </c>
      <c r="T9530">
        <v>6</v>
      </c>
      <c r="U9530">
        <v>89</v>
      </c>
    </row>
    <row r="9531" spans="1:22" x14ac:dyDescent="0.2">
      <c r="A9531" s="1">
        <v>39719</v>
      </c>
      <c r="B9531">
        <v>2008</v>
      </c>
      <c r="C9531">
        <f>_xlfn.MAXIFS(Table1[ScheduleWeekWritten],Table1[ScheduleSeason],Table1[[#This Row],[ScheduleSeason]])</f>
        <v>17</v>
      </c>
      <c r="D9531">
        <v>4</v>
      </c>
      <c r="E9531" cm="1">
        <f t="array" ref="E9531">_xlfn.XLOOKUP(Table1[[#This Row],[ScheduleWeekWritten]],Table3[Game],100+Table3[Increase],Table1[[#This Row],[ScheduleWeekWritten]])</f>
        <v>4</v>
      </c>
      <c r="F9531" t="b">
        <v>0</v>
      </c>
      <c r="G9531" t="s">
        <v>20</v>
      </c>
      <c r="H9531">
        <v>18</v>
      </c>
      <c r="I9531">
        <v>28</v>
      </c>
      <c r="J9531" t="s">
        <v>27</v>
      </c>
      <c r="K9531" t="s">
        <v>29</v>
      </c>
      <c r="L9531" t="str">
        <f>_xlfn.XLOOKUP(Table1[[#This Row],[TeamFavoriteID]],Table2[team_id],Table2[team_name],_xlfn.XLOOKUP(Table1[[#This Row],[TeamFavoriteID]],Table2[team_id_pfr],Table2[team_name],"Even"))</f>
        <v>Los Angeles Chargers</v>
      </c>
      <c r="M9531">
        <v>-8</v>
      </c>
      <c r="N9531">
        <f>IF(Table1[[#This Row],[TeamFavorite]]=Table1[[#This Row],[TeamHome]],Table1[[#This Row],[ScoreAway]]-Table1[[#This Row],[ScoreHome]],Table1[[#This Row],[ScoreHome]]-Table1[[#This Row],[ScoreAway]])</f>
        <v>-10</v>
      </c>
      <c r="O9531">
        <f>IF(Table1[[#This Row],[SpreadActual]]&lt;Table1[[#This Row],[SpreadFavorite]],1,0)</f>
        <v>1</v>
      </c>
      <c r="P9531">
        <v>45.5</v>
      </c>
      <c r="Q9531" t="s">
        <v>76</v>
      </c>
      <c r="R9531" t="b">
        <v>0</v>
      </c>
      <c r="S9531">
        <v>61</v>
      </c>
      <c r="T9531">
        <v>10</v>
      </c>
      <c r="U9531">
        <v>78</v>
      </c>
    </row>
    <row r="9532" spans="1:22" x14ac:dyDescent="0.2">
      <c r="A9532" s="1">
        <v>39719</v>
      </c>
      <c r="B9532">
        <v>2008</v>
      </c>
      <c r="C9532">
        <f>_xlfn.MAXIFS(Table1[ScheduleWeekWritten],Table1[ScheduleSeason],Table1[[#This Row],[ScheduleSeason]])</f>
        <v>17</v>
      </c>
      <c r="D9532">
        <v>4</v>
      </c>
      <c r="E9532" cm="1">
        <f t="array" ref="E9532">_xlfn.XLOOKUP(Table1[[#This Row],[ScheduleWeekWritten]],Table3[Game],100+Table3[Increase],Table1[[#This Row],[ScheduleWeekWritten]])</f>
        <v>4</v>
      </c>
      <c r="F9532" t="b">
        <v>0</v>
      </c>
      <c r="G9532" t="s">
        <v>153</v>
      </c>
      <c r="H9532">
        <v>14</v>
      </c>
      <c r="I9532">
        <v>31</v>
      </c>
      <c r="J9532" t="s">
        <v>28</v>
      </c>
      <c r="K9532" t="s">
        <v>43</v>
      </c>
      <c r="L9532" t="str">
        <f>_xlfn.XLOOKUP(Table1[[#This Row],[TeamFavoriteID]],Table2[team_id],Table2[team_name],_xlfn.XLOOKUP(Table1[[#This Row],[TeamFavoriteID]],Table2[team_id_pfr],Table2[team_name],"Even"))</f>
        <v>Buffalo Bills</v>
      </c>
      <c r="M9532">
        <v>-8.5</v>
      </c>
      <c r="N9532">
        <f>IF(Table1[[#This Row],[TeamFavorite]]=Table1[[#This Row],[TeamHome]],Table1[[#This Row],[ScoreAway]]-Table1[[#This Row],[ScoreHome]],Table1[[#This Row],[ScoreHome]]-Table1[[#This Row],[ScoreAway]])</f>
        <v>-17</v>
      </c>
      <c r="O9532">
        <f>IF(Table1[[#This Row],[SpreadActual]]&lt;Table1[[#This Row],[SpreadFavorite]],1,0)</f>
        <v>1</v>
      </c>
      <c r="P9532">
        <v>43.5</v>
      </c>
      <c r="Q9532" t="s">
        <v>157</v>
      </c>
      <c r="R9532" t="b">
        <v>0</v>
      </c>
      <c r="S9532">
        <v>72</v>
      </c>
      <c r="T9532">
        <v>0</v>
      </c>
      <c r="V9532" t="s">
        <v>103</v>
      </c>
    </row>
    <row r="9533" spans="1:22" x14ac:dyDescent="0.2">
      <c r="A9533" s="1">
        <v>39719</v>
      </c>
      <c r="B9533">
        <v>2008</v>
      </c>
      <c r="C9533">
        <f>_xlfn.MAXIFS(Table1[ScheduleWeekWritten],Table1[ScheduleSeason],Table1[[#This Row],[ScheduleSeason]])</f>
        <v>17</v>
      </c>
      <c r="D9533">
        <v>4</v>
      </c>
      <c r="E9533" cm="1">
        <f t="array" ref="E9533">_xlfn.XLOOKUP(Table1[[#This Row],[ScheduleWeekWritten]],Table3[Game],100+Table3[Increase],Table1[[#This Row],[ScheduleWeekWritten]])</f>
        <v>4</v>
      </c>
      <c r="F9533" t="b">
        <v>0</v>
      </c>
      <c r="G9533" t="s">
        <v>127</v>
      </c>
      <c r="H9533">
        <v>30</v>
      </c>
      <c r="I9533">
        <v>21</v>
      </c>
      <c r="J9533" t="s">
        <v>33</v>
      </c>
      <c r="K9533" t="s">
        <v>133</v>
      </c>
      <c r="L9533" t="str">
        <f>_xlfn.XLOOKUP(Table1[[#This Row],[TeamFavoriteID]],Table2[team_id],Table2[team_name],_xlfn.XLOOKUP(Table1[[#This Row],[TeamFavoriteID]],Table2[team_id_pfr],Table2[team_name],"Even"))</f>
        <v>Tampa Bay Buccaneers</v>
      </c>
      <c r="M9533">
        <v>-2</v>
      </c>
      <c r="N9533">
        <f>IF(Table1[[#This Row],[TeamFavorite]]=Table1[[#This Row],[TeamHome]],Table1[[#This Row],[ScoreAway]]-Table1[[#This Row],[ScoreHome]],Table1[[#This Row],[ScoreHome]]-Table1[[#This Row],[ScoreAway]])</f>
        <v>-9</v>
      </c>
      <c r="O9533">
        <f>IF(Table1[[#This Row],[SpreadActual]]&lt;Table1[[#This Row],[SpreadFavorite]],1,0)</f>
        <v>1</v>
      </c>
      <c r="P9533">
        <v>43</v>
      </c>
      <c r="Q9533" t="s">
        <v>168</v>
      </c>
      <c r="R9533" t="b">
        <v>0</v>
      </c>
      <c r="S9533">
        <v>77</v>
      </c>
      <c r="T9533">
        <v>6</v>
      </c>
      <c r="U9533">
        <v>68</v>
      </c>
    </row>
    <row r="9534" spans="1:22" x14ac:dyDescent="0.2">
      <c r="A9534" s="1">
        <v>39719</v>
      </c>
      <c r="B9534">
        <v>2008</v>
      </c>
      <c r="C9534">
        <f>_xlfn.MAXIFS(Table1[ScheduleWeekWritten],Table1[ScheduleSeason],Table1[[#This Row],[ScheduleSeason]])</f>
        <v>17</v>
      </c>
      <c r="D9534">
        <v>4</v>
      </c>
      <c r="E9534" cm="1">
        <f t="array" ref="E9534">_xlfn.XLOOKUP(Table1[[#This Row],[ScheduleWeekWritten]],Table3[Game],100+Table3[Increase],Table1[[#This Row],[ScheduleWeekWritten]])</f>
        <v>4</v>
      </c>
      <c r="F9534" t="b">
        <v>0</v>
      </c>
      <c r="G9534" t="s">
        <v>171</v>
      </c>
      <c r="H9534">
        <v>30</v>
      </c>
      <c r="I9534">
        <v>17</v>
      </c>
      <c r="J9534" t="s">
        <v>54</v>
      </c>
      <c r="K9534" t="s">
        <v>25</v>
      </c>
      <c r="L9534" t="str">
        <f>_xlfn.XLOOKUP(Table1[[#This Row],[TeamFavoriteID]],Table2[team_id],Table2[team_name],_xlfn.XLOOKUP(Table1[[#This Row],[TeamFavoriteID]],Table2[team_id_pfr],Table2[team_name],"Even"))</f>
        <v>Houston Oilers</v>
      </c>
      <c r="M9534">
        <v>-3</v>
      </c>
      <c r="N9534">
        <f>IF(Table1[[#This Row],[TeamFavorite]]=Table1[[#This Row],[TeamHome]],Table1[[#This Row],[ScoreAway]]-Table1[[#This Row],[ScoreHome]],Table1[[#This Row],[ScoreHome]]-Table1[[#This Row],[ScoreAway]])</f>
        <v>13</v>
      </c>
      <c r="O9534">
        <f>IF(Table1[[#This Row],[SpreadActual]]&lt;Table1[[#This Row],[SpreadFavorite]],1,0)</f>
        <v>0</v>
      </c>
      <c r="P9534">
        <v>35</v>
      </c>
      <c r="Q9534" t="s">
        <v>172</v>
      </c>
      <c r="R9534" t="b">
        <v>0</v>
      </c>
      <c r="S9534">
        <v>74</v>
      </c>
      <c r="T9534">
        <v>8</v>
      </c>
      <c r="U9534">
        <v>50</v>
      </c>
    </row>
    <row r="9535" spans="1:22" x14ac:dyDescent="0.2">
      <c r="A9535" s="1">
        <v>39720</v>
      </c>
      <c r="B9535">
        <v>2008</v>
      </c>
      <c r="C9535">
        <f>_xlfn.MAXIFS(Table1[ScheduleWeekWritten],Table1[ScheduleSeason],Table1[[#This Row],[ScheduleSeason]])</f>
        <v>17</v>
      </c>
      <c r="D9535">
        <v>4</v>
      </c>
      <c r="E9535" cm="1">
        <f t="array" ref="E9535">_xlfn.XLOOKUP(Table1[[#This Row],[ScheduleWeekWritten]],Table3[Game],100+Table3[Increase],Table1[[#This Row],[ScheduleWeekWritten]])</f>
        <v>4</v>
      </c>
      <c r="F9535" t="b">
        <v>0</v>
      </c>
      <c r="G9535" t="s">
        <v>49</v>
      </c>
      <c r="H9535">
        <v>23</v>
      </c>
      <c r="I9535">
        <v>20</v>
      </c>
      <c r="J9535" t="s">
        <v>158</v>
      </c>
      <c r="K9535" t="s">
        <v>51</v>
      </c>
      <c r="L9535" t="str">
        <f>_xlfn.XLOOKUP(Table1[[#This Row],[TeamFavoriteID]],Table2[team_id],Table2[team_name],_xlfn.XLOOKUP(Table1[[#This Row],[TeamFavoriteID]],Table2[team_id_pfr],Table2[team_name],"Even"))</f>
        <v>Pittsburgh Steelers</v>
      </c>
      <c r="M9535">
        <v>-6</v>
      </c>
      <c r="N9535">
        <f>IF(Table1[[#This Row],[TeamFavorite]]=Table1[[#This Row],[TeamHome]],Table1[[#This Row],[ScoreAway]]-Table1[[#This Row],[ScoreHome]],Table1[[#This Row],[ScoreHome]]-Table1[[#This Row],[ScoreAway]])</f>
        <v>-3</v>
      </c>
      <c r="O9535">
        <f>IF(Table1[[#This Row],[SpreadActual]]&lt;Table1[[#This Row],[SpreadFavorite]],1,0)</f>
        <v>0</v>
      </c>
      <c r="P9535">
        <v>34.5</v>
      </c>
      <c r="Q9535" t="s">
        <v>175</v>
      </c>
      <c r="R9535" t="b">
        <v>0</v>
      </c>
      <c r="S9535">
        <v>63</v>
      </c>
      <c r="T9535">
        <v>6</v>
      </c>
      <c r="U9535">
        <v>77</v>
      </c>
    </row>
    <row r="9536" spans="1:22" x14ac:dyDescent="0.2">
      <c r="A9536" s="1">
        <v>39726</v>
      </c>
      <c r="B9536">
        <v>2008</v>
      </c>
      <c r="C9536">
        <f>_xlfn.MAXIFS(Table1[ScheduleWeekWritten],Table1[ScheduleSeason],Table1[[#This Row],[ScheduleSeason]])</f>
        <v>17</v>
      </c>
      <c r="D9536">
        <v>5</v>
      </c>
      <c r="E9536" cm="1">
        <f t="array" ref="E9536">_xlfn.XLOOKUP(Table1[[#This Row],[ScheduleWeekWritten]],Table3[Game],100+Table3[Increase],Table1[[#This Row],[ScheduleWeekWritten]])</f>
        <v>5</v>
      </c>
      <c r="F9536" t="b">
        <v>0</v>
      </c>
      <c r="G9536" t="s">
        <v>149</v>
      </c>
      <c r="H9536">
        <v>41</v>
      </c>
      <c r="I9536">
        <v>17</v>
      </c>
      <c r="J9536" t="s">
        <v>28</v>
      </c>
      <c r="K9536" t="s">
        <v>59</v>
      </c>
      <c r="L9536" t="str">
        <f>_xlfn.XLOOKUP(Table1[[#This Row],[TeamFavoriteID]],Table2[team_id],Table2[team_name],_xlfn.XLOOKUP(Table1[[#This Row],[TeamFavoriteID]],Table2[team_id_pfr],Table2[team_name],"Even"))</f>
        <v>Arizona Cardinals</v>
      </c>
      <c r="M9536">
        <v>-2.5</v>
      </c>
      <c r="N9536">
        <f>IF(Table1[[#This Row],[TeamFavorite]]=Table1[[#This Row],[TeamHome]],Table1[[#This Row],[ScoreAway]]-Table1[[#This Row],[ScoreHome]],Table1[[#This Row],[ScoreHome]]-Table1[[#This Row],[ScoreAway]])</f>
        <v>-24</v>
      </c>
      <c r="O9536">
        <f>IF(Table1[[#This Row],[SpreadActual]]&lt;Table1[[#This Row],[SpreadFavorite]],1,0)</f>
        <v>1</v>
      </c>
      <c r="P9536">
        <v>44.5</v>
      </c>
      <c r="Q9536" t="s">
        <v>150</v>
      </c>
      <c r="R9536" t="b">
        <v>0</v>
      </c>
      <c r="S9536">
        <v>72</v>
      </c>
      <c r="T9536">
        <v>0</v>
      </c>
      <c r="V9536" t="s">
        <v>103</v>
      </c>
    </row>
    <row r="9537" spans="1:22" x14ac:dyDescent="0.2">
      <c r="A9537" s="1">
        <v>39726</v>
      </c>
      <c r="B9537">
        <v>2008</v>
      </c>
      <c r="C9537">
        <f>_xlfn.MAXIFS(Table1[ScheduleWeekWritten],Table1[ScheduleSeason],Table1[[#This Row],[ScheduleSeason]])</f>
        <v>17</v>
      </c>
      <c r="D9537">
        <v>5</v>
      </c>
      <c r="E9537" cm="1">
        <f t="array" ref="E9537">_xlfn.XLOOKUP(Table1[[#This Row],[ScheduleWeekWritten]],Table3[Game],100+Table3[Increase],Table1[[#This Row],[ScheduleWeekWritten]])</f>
        <v>5</v>
      </c>
      <c r="F9537" t="b">
        <v>0</v>
      </c>
      <c r="G9537" t="s">
        <v>158</v>
      </c>
      <c r="H9537">
        <v>10</v>
      </c>
      <c r="I9537">
        <v>13</v>
      </c>
      <c r="J9537" t="s">
        <v>171</v>
      </c>
      <c r="K9537" t="s">
        <v>25</v>
      </c>
      <c r="L9537" t="str">
        <f>_xlfn.XLOOKUP(Table1[[#This Row],[TeamFavoriteID]],Table2[team_id],Table2[team_name],_xlfn.XLOOKUP(Table1[[#This Row],[TeamFavoriteID]],Table2[team_id_pfr],Table2[team_name],"Even"))</f>
        <v>Houston Oilers</v>
      </c>
      <c r="M9537">
        <v>-1</v>
      </c>
      <c r="N9537">
        <f>IF(Table1[[#This Row],[TeamFavorite]]=Table1[[#This Row],[TeamHome]],Table1[[#This Row],[ScoreAway]]-Table1[[#This Row],[ScoreHome]],Table1[[#This Row],[ScoreHome]]-Table1[[#This Row],[ScoreAway]])</f>
        <v>-3</v>
      </c>
      <c r="O9537">
        <f>IF(Table1[[#This Row],[SpreadActual]]&lt;Table1[[#This Row],[SpreadFavorite]],1,0)</f>
        <v>1</v>
      </c>
      <c r="P9537">
        <v>33.5</v>
      </c>
      <c r="Q9537" t="s">
        <v>166</v>
      </c>
      <c r="R9537" t="b">
        <v>0</v>
      </c>
      <c r="S9537">
        <v>60</v>
      </c>
      <c r="T9537">
        <v>5</v>
      </c>
      <c r="U9537">
        <v>72</v>
      </c>
    </row>
    <row r="9538" spans="1:22" x14ac:dyDescent="0.2">
      <c r="A9538" s="1">
        <v>39726</v>
      </c>
      <c r="B9538">
        <v>2008</v>
      </c>
      <c r="C9538">
        <f>_xlfn.MAXIFS(Table1[ScheduleWeekWritten],Table1[ScheduleSeason],Table1[[#This Row],[ScheduleSeason]])</f>
        <v>17</v>
      </c>
      <c r="D9538">
        <v>5</v>
      </c>
      <c r="E9538" cm="1">
        <f t="array" ref="E9538">_xlfn.XLOOKUP(Table1[[#This Row],[ScheduleWeekWritten]],Table3[Game],100+Table3[Increase],Table1[[#This Row],[ScheduleWeekWritten]])</f>
        <v>5</v>
      </c>
      <c r="F9538" t="b">
        <v>0</v>
      </c>
      <c r="G9538" t="s">
        <v>152</v>
      </c>
      <c r="H9538">
        <v>34</v>
      </c>
      <c r="I9538">
        <v>0</v>
      </c>
      <c r="J9538" t="s">
        <v>42</v>
      </c>
      <c r="K9538" t="s">
        <v>162</v>
      </c>
      <c r="L9538" t="str">
        <f>_xlfn.XLOOKUP(Table1[[#This Row],[TeamFavoriteID]],Table2[team_id],Table2[team_name],_xlfn.XLOOKUP(Table1[[#This Row],[TeamFavoriteID]],Table2[team_id_pfr],Table2[team_name],"Even"))</f>
        <v>Carolina Panthers</v>
      </c>
      <c r="M9538">
        <v>-10</v>
      </c>
      <c r="N9538">
        <f>IF(Table1[[#This Row],[TeamFavorite]]=Table1[[#This Row],[TeamHome]],Table1[[#This Row],[ScoreAway]]-Table1[[#This Row],[ScoreHome]],Table1[[#This Row],[ScoreHome]]-Table1[[#This Row],[ScoreAway]])</f>
        <v>-34</v>
      </c>
      <c r="O9538">
        <f>IF(Table1[[#This Row],[SpreadActual]]&lt;Table1[[#This Row],[SpreadFavorite]],1,0)</f>
        <v>1</v>
      </c>
      <c r="P9538">
        <v>38</v>
      </c>
      <c r="Q9538" t="s">
        <v>160</v>
      </c>
      <c r="R9538" t="b">
        <v>0</v>
      </c>
      <c r="S9538">
        <v>66</v>
      </c>
      <c r="T9538">
        <v>3</v>
      </c>
      <c r="U9538">
        <v>67</v>
      </c>
    </row>
    <row r="9539" spans="1:22" x14ac:dyDescent="0.2">
      <c r="A9539" s="1">
        <v>39726</v>
      </c>
      <c r="B9539">
        <v>2008</v>
      </c>
      <c r="C9539">
        <f>_xlfn.MAXIFS(Table1[ScheduleWeekWritten],Table1[ScheduleSeason],Table1[[#This Row],[ScheduleSeason]])</f>
        <v>17</v>
      </c>
      <c r="D9539">
        <v>5</v>
      </c>
      <c r="E9539" cm="1">
        <f t="array" ref="E9539">_xlfn.XLOOKUP(Table1[[#This Row],[ScheduleWeekWritten]],Table3[Game],100+Table3[Increase],Table1[[#This Row],[ScheduleWeekWritten]])</f>
        <v>5</v>
      </c>
      <c r="F9539" t="b">
        <v>0</v>
      </c>
      <c r="G9539" t="s">
        <v>67</v>
      </c>
      <c r="H9539">
        <v>31</v>
      </c>
      <c r="I9539">
        <v>22</v>
      </c>
      <c r="J9539" t="s">
        <v>101</v>
      </c>
      <c r="K9539" t="s">
        <v>68</v>
      </c>
      <c r="L9539" t="str">
        <f>_xlfn.XLOOKUP(Table1[[#This Row],[TeamFavoriteID]],Table2[team_id],Table2[team_name],_xlfn.XLOOKUP(Table1[[#This Row],[TeamFavoriteID]],Table2[team_id_pfr],Table2[team_name],"Even"))</f>
        <v>Dallas Cowboys</v>
      </c>
      <c r="M9539">
        <v>-16</v>
      </c>
      <c r="N9539">
        <f>IF(Table1[[#This Row],[TeamFavorite]]=Table1[[#This Row],[TeamHome]],Table1[[#This Row],[ScoreAway]]-Table1[[#This Row],[ScoreHome]],Table1[[#This Row],[ScoreHome]]-Table1[[#This Row],[ScoreAway]])</f>
        <v>-9</v>
      </c>
      <c r="O9539">
        <f>IF(Table1[[#This Row],[SpreadActual]]&lt;Table1[[#This Row],[SpreadFavorite]],1,0)</f>
        <v>0</v>
      </c>
      <c r="P9539">
        <v>46</v>
      </c>
      <c r="Q9539" t="s">
        <v>119</v>
      </c>
      <c r="R9539" t="b">
        <v>0</v>
      </c>
      <c r="S9539">
        <v>78</v>
      </c>
      <c r="T9539">
        <v>16</v>
      </c>
      <c r="U9539">
        <v>46</v>
      </c>
    </row>
    <row r="9540" spans="1:22" x14ac:dyDescent="0.2">
      <c r="A9540" s="1">
        <v>39726</v>
      </c>
      <c r="B9540">
        <v>2008</v>
      </c>
      <c r="C9540">
        <f>_xlfn.MAXIFS(Table1[ScheduleWeekWritten],Table1[ScheduleSeason],Table1[[#This Row],[ScheduleSeason]])</f>
        <v>17</v>
      </c>
      <c r="D9540">
        <v>5</v>
      </c>
      <c r="E9540" cm="1">
        <f t="array" ref="E9540">_xlfn.XLOOKUP(Table1[[#This Row],[ScheduleWeekWritten]],Table3[Game],100+Table3[Increase],Table1[[#This Row],[ScheduleWeekWritten]])</f>
        <v>5</v>
      </c>
      <c r="F9540" t="b">
        <v>0</v>
      </c>
      <c r="G9540" t="s">
        <v>24</v>
      </c>
      <c r="H9540">
        <v>16</v>
      </c>
      <c r="I9540">
        <v>13</v>
      </c>
      <c r="J9540" t="s">
        <v>127</v>
      </c>
      <c r="K9540" t="s">
        <v>88</v>
      </c>
      <c r="L9540" t="str">
        <f>_xlfn.XLOOKUP(Table1[[#This Row],[TeamFavoriteID]],Table2[team_id],Table2[team_name],_xlfn.XLOOKUP(Table1[[#This Row],[TeamFavoriteID]],Table2[team_id_pfr],Table2[team_name],"Even"))</f>
        <v>Denver Broncos</v>
      </c>
      <c r="M9540">
        <v>-4</v>
      </c>
      <c r="N9540">
        <f>IF(Table1[[#This Row],[TeamFavorite]]=Table1[[#This Row],[TeamHome]],Table1[[#This Row],[ScoreAway]]-Table1[[#This Row],[ScoreHome]],Table1[[#This Row],[ScoreHome]]-Table1[[#This Row],[ScoreAway]])</f>
        <v>-3</v>
      </c>
      <c r="O9540">
        <f>IF(Table1[[#This Row],[SpreadActual]]&lt;Table1[[#This Row],[SpreadFavorite]],1,0)</f>
        <v>0</v>
      </c>
      <c r="P9540">
        <v>47</v>
      </c>
      <c r="Q9540" t="s">
        <v>174</v>
      </c>
      <c r="R9540" t="b">
        <v>0</v>
      </c>
      <c r="S9540">
        <v>61</v>
      </c>
      <c r="T9540">
        <v>14</v>
      </c>
      <c r="U9540">
        <v>44</v>
      </c>
    </row>
    <row r="9541" spans="1:22" x14ac:dyDescent="0.2">
      <c r="A9541" s="1">
        <v>39726</v>
      </c>
      <c r="B9541">
        <v>2008</v>
      </c>
      <c r="C9541">
        <f>_xlfn.MAXIFS(Table1[ScheduleWeekWritten],Table1[ScheduleSeason],Table1[[#This Row],[ScheduleSeason]])</f>
        <v>17</v>
      </c>
      <c r="D9541">
        <v>5</v>
      </c>
      <c r="E9541" cm="1">
        <f t="array" ref="E9541">_xlfn.XLOOKUP(Table1[[#This Row],[ScheduleWeekWritten]],Table3[Game],100+Table3[Increase],Table1[[#This Row],[ScheduleWeekWritten]])</f>
        <v>5</v>
      </c>
      <c r="F9541" t="b">
        <v>0</v>
      </c>
      <c r="G9541" t="s">
        <v>45</v>
      </c>
      <c r="H9541">
        <v>7</v>
      </c>
      <c r="I9541">
        <v>34</v>
      </c>
      <c r="J9541" t="s">
        <v>46</v>
      </c>
      <c r="K9541" t="s">
        <v>47</v>
      </c>
      <c r="L9541" t="str">
        <f>_xlfn.XLOOKUP(Table1[[#This Row],[TeamFavoriteID]],Table2[team_id],Table2[team_name],_xlfn.XLOOKUP(Table1[[#This Row],[TeamFavoriteID]],Table2[team_id_pfr],Table2[team_name],"Even"))</f>
        <v>Chicago Bears</v>
      </c>
      <c r="M9541">
        <v>-3</v>
      </c>
      <c r="N9541">
        <f>IF(Table1[[#This Row],[TeamFavorite]]=Table1[[#This Row],[TeamHome]],Table1[[#This Row],[ScoreAway]]-Table1[[#This Row],[ScoreHome]],Table1[[#This Row],[ScoreHome]]-Table1[[#This Row],[ScoreAway]])</f>
        <v>-27</v>
      </c>
      <c r="O9541">
        <f>IF(Table1[[#This Row],[SpreadActual]]&lt;Table1[[#This Row],[SpreadFavorite]],1,0)</f>
        <v>1</v>
      </c>
      <c r="P9541">
        <v>45.5</v>
      </c>
      <c r="Q9541" t="s">
        <v>181</v>
      </c>
      <c r="R9541" t="b">
        <v>0</v>
      </c>
      <c r="S9541">
        <v>72</v>
      </c>
      <c r="T9541">
        <v>0</v>
      </c>
      <c r="V9541" t="s">
        <v>103</v>
      </c>
    </row>
    <row r="9542" spans="1:22" x14ac:dyDescent="0.2">
      <c r="A9542" s="1">
        <v>39726</v>
      </c>
      <c r="B9542">
        <v>2008</v>
      </c>
      <c r="C9542">
        <f>_xlfn.MAXIFS(Table1[ScheduleWeekWritten],Table1[ScheduleSeason],Table1[[#This Row],[ScheduleSeason]])</f>
        <v>17</v>
      </c>
      <c r="D9542">
        <v>5</v>
      </c>
      <c r="E9542" cm="1">
        <f t="array" ref="E9542">_xlfn.XLOOKUP(Table1[[#This Row],[ScheduleWeekWritten]],Table3[Game],100+Table3[Increase],Table1[[#This Row],[ScheduleWeekWritten]])</f>
        <v>5</v>
      </c>
      <c r="F9542" t="b">
        <v>0</v>
      </c>
      <c r="G9542" t="s">
        <v>33</v>
      </c>
      <c r="H9542">
        <v>24</v>
      </c>
      <c r="I9542">
        <v>27</v>
      </c>
      <c r="J9542" t="s">
        <v>38</v>
      </c>
      <c r="K9542" t="s">
        <v>35</v>
      </c>
      <c r="L9542" t="str">
        <f>_xlfn.XLOOKUP(Table1[[#This Row],[TeamFavoriteID]],Table2[team_id],Table2[team_name],_xlfn.XLOOKUP(Table1[[#This Row],[TeamFavoriteID]],Table2[team_id_pfr],Table2[team_name],"Even"))</f>
        <v>Green Bay Packers</v>
      </c>
      <c r="M9542">
        <v>-5</v>
      </c>
      <c r="N9542">
        <f>IF(Table1[[#This Row],[TeamFavorite]]=Table1[[#This Row],[TeamHome]],Table1[[#This Row],[ScoreAway]]-Table1[[#This Row],[ScoreHome]],Table1[[#This Row],[ScoreHome]]-Table1[[#This Row],[ScoreAway]])</f>
        <v>3</v>
      </c>
      <c r="O9542">
        <f>IF(Table1[[#This Row],[SpreadActual]]&lt;Table1[[#This Row],[SpreadFavorite]],1,0)</f>
        <v>0</v>
      </c>
      <c r="P9542">
        <v>42.5</v>
      </c>
      <c r="Q9542" t="s">
        <v>82</v>
      </c>
      <c r="R9542" t="b">
        <v>0</v>
      </c>
      <c r="S9542">
        <v>47</v>
      </c>
      <c r="T9542">
        <v>7</v>
      </c>
      <c r="U9542">
        <v>74</v>
      </c>
    </row>
    <row r="9543" spans="1:22" x14ac:dyDescent="0.2">
      <c r="A9543" s="1">
        <v>39726</v>
      </c>
      <c r="B9543">
        <v>2008</v>
      </c>
      <c r="C9543">
        <f>_xlfn.MAXIFS(Table1[ScheduleWeekWritten],Table1[ScheduleSeason],Table1[[#This Row],[ScheduleSeason]])</f>
        <v>17</v>
      </c>
      <c r="D9543">
        <v>5</v>
      </c>
      <c r="E9543" cm="1">
        <f t="array" ref="E9543">_xlfn.XLOOKUP(Table1[[#This Row],[ScheduleWeekWritten]],Table3[Game],100+Table3[Increase],Table1[[#This Row],[ScheduleWeekWritten]])</f>
        <v>5</v>
      </c>
      <c r="F9543" t="b">
        <v>0</v>
      </c>
      <c r="G9543" t="s">
        <v>177</v>
      </c>
      <c r="H9543">
        <v>27</v>
      </c>
      <c r="I9543">
        <v>31</v>
      </c>
      <c r="J9543" t="s">
        <v>140</v>
      </c>
      <c r="K9543" t="s">
        <v>72</v>
      </c>
      <c r="L9543" t="str">
        <f>_xlfn.XLOOKUP(Table1[[#This Row],[TeamFavoriteID]],Table2[team_id],Table2[team_name],_xlfn.XLOOKUP(Table1[[#This Row],[TeamFavoriteID]],Table2[team_id_pfr],Table2[team_name],"Even"))</f>
        <v>Baltimore Colts</v>
      </c>
      <c r="M9543">
        <v>-4.5</v>
      </c>
      <c r="N9543">
        <f>IF(Table1[[#This Row],[TeamFavorite]]=Table1[[#This Row],[TeamHome]],Table1[[#This Row],[ScoreAway]]-Table1[[#This Row],[ScoreHome]],Table1[[#This Row],[ScoreHome]]-Table1[[#This Row],[ScoreAway]])</f>
        <v>-4</v>
      </c>
      <c r="O9543">
        <f>IF(Table1[[#This Row],[SpreadActual]]&lt;Table1[[#This Row],[SpreadFavorite]],1,0)</f>
        <v>0</v>
      </c>
      <c r="P9543">
        <v>48.5</v>
      </c>
      <c r="Q9543" t="s">
        <v>178</v>
      </c>
      <c r="R9543" t="b">
        <v>0</v>
      </c>
      <c r="S9543">
        <v>72</v>
      </c>
      <c r="T9543">
        <v>0</v>
      </c>
      <c r="V9543" t="s">
        <v>103</v>
      </c>
    </row>
    <row r="9544" spans="1:22" x14ac:dyDescent="0.2">
      <c r="A9544" s="1">
        <v>39726</v>
      </c>
      <c r="B9544">
        <v>2008</v>
      </c>
      <c r="C9544">
        <f>_xlfn.MAXIFS(Table1[ScheduleWeekWritten],Table1[ScheduleSeason],Table1[[#This Row],[ScheduleSeason]])</f>
        <v>17</v>
      </c>
      <c r="D9544">
        <v>5</v>
      </c>
      <c r="E9544" cm="1">
        <f t="array" ref="E9544">_xlfn.XLOOKUP(Table1[[#This Row],[ScheduleWeekWritten]],Table3[Game],100+Table3[Increase],Table1[[#This Row],[ScheduleWeekWritten]])</f>
        <v>5</v>
      </c>
      <c r="F9544" t="b">
        <v>0</v>
      </c>
      <c r="G9544" t="s">
        <v>154</v>
      </c>
      <c r="H9544">
        <v>21</v>
      </c>
      <c r="I9544">
        <v>26</v>
      </c>
      <c r="J9544" t="s">
        <v>49</v>
      </c>
      <c r="K9544" t="s">
        <v>161</v>
      </c>
      <c r="L9544" t="str">
        <f>_xlfn.XLOOKUP(Table1[[#This Row],[TeamFavoriteID]],Table2[team_id],Table2[team_name],_xlfn.XLOOKUP(Table1[[#This Row],[TeamFavoriteID]],Table2[team_id_pfr],Table2[team_name],"Even"))</f>
        <v>Jacksonville Jaguars</v>
      </c>
      <c r="M9544">
        <v>-5</v>
      </c>
      <c r="N9544">
        <f>IF(Table1[[#This Row],[TeamFavorite]]=Table1[[#This Row],[TeamHome]],Table1[[#This Row],[ScoreAway]]-Table1[[#This Row],[ScoreHome]],Table1[[#This Row],[ScoreHome]]-Table1[[#This Row],[ScoreAway]])</f>
        <v>5</v>
      </c>
      <c r="O9544">
        <f>IF(Table1[[#This Row],[SpreadActual]]&lt;Table1[[#This Row],[SpreadFavorite]],1,0)</f>
        <v>0</v>
      </c>
      <c r="P9544">
        <v>37</v>
      </c>
      <c r="Q9544" t="s">
        <v>155</v>
      </c>
      <c r="R9544" t="b">
        <v>0</v>
      </c>
      <c r="S9544">
        <v>76</v>
      </c>
      <c r="T9544">
        <v>11</v>
      </c>
      <c r="U9544">
        <v>64</v>
      </c>
    </row>
    <row r="9545" spans="1:22" x14ac:dyDescent="0.2">
      <c r="A9545" s="1">
        <v>39726</v>
      </c>
      <c r="B9545">
        <v>2008</v>
      </c>
      <c r="C9545">
        <f>_xlfn.MAXIFS(Table1[ScheduleWeekWritten],Table1[ScheduleSeason],Table1[[#This Row],[ScheduleSeason]])</f>
        <v>17</v>
      </c>
      <c r="D9545">
        <v>5</v>
      </c>
      <c r="E9545" cm="1">
        <f t="array" ref="E9545">_xlfn.XLOOKUP(Table1[[#This Row],[ScheduleWeekWritten]],Table3[Game],100+Table3[Increase],Table1[[#This Row],[ScheduleWeekWritten]])</f>
        <v>5</v>
      </c>
      <c r="F9545" t="b">
        <v>0</v>
      </c>
      <c r="G9545" t="s">
        <v>19</v>
      </c>
      <c r="H9545">
        <v>17</v>
      </c>
      <c r="I9545">
        <v>10</v>
      </c>
      <c r="J9545" t="s">
        <v>27</v>
      </c>
      <c r="K9545" t="s">
        <v>29</v>
      </c>
      <c r="L9545" t="str">
        <f>_xlfn.XLOOKUP(Table1[[#This Row],[TeamFavoriteID]],Table2[team_id],Table2[team_name],_xlfn.XLOOKUP(Table1[[#This Row],[TeamFavoriteID]],Table2[team_id_pfr],Table2[team_name],"Even"))</f>
        <v>Los Angeles Chargers</v>
      </c>
      <c r="M9545">
        <v>-6</v>
      </c>
      <c r="N9545">
        <f>IF(Table1[[#This Row],[TeamFavorite]]=Table1[[#This Row],[TeamHome]],Table1[[#This Row],[ScoreAway]]-Table1[[#This Row],[ScoreHome]],Table1[[#This Row],[ScoreHome]]-Table1[[#This Row],[ScoreAway]])</f>
        <v>7</v>
      </c>
      <c r="O9545">
        <f>IF(Table1[[#This Row],[SpreadActual]]&lt;Table1[[#This Row],[SpreadFavorite]],1,0)</f>
        <v>0</v>
      </c>
      <c r="P9545">
        <v>44.5</v>
      </c>
      <c r="Q9545" t="s">
        <v>143</v>
      </c>
      <c r="R9545" t="b">
        <v>0</v>
      </c>
      <c r="S9545">
        <v>80</v>
      </c>
      <c r="T9545">
        <v>11</v>
      </c>
      <c r="U9545">
        <v>84</v>
      </c>
    </row>
    <row r="9546" spans="1:22" x14ac:dyDescent="0.2">
      <c r="A9546" s="1">
        <v>39726</v>
      </c>
      <c r="B9546">
        <v>2008</v>
      </c>
      <c r="C9546">
        <f>_xlfn.MAXIFS(Table1[ScheduleWeekWritten],Table1[ScheduleSeason],Table1[[#This Row],[ScheduleSeason]])</f>
        <v>17</v>
      </c>
      <c r="D9546">
        <v>5</v>
      </c>
      <c r="E9546" cm="1">
        <f t="array" ref="E9546">_xlfn.XLOOKUP(Table1[[#This Row],[ScheduleWeekWritten]],Table3[Game],100+Table3[Increase],Table1[[#This Row],[ScheduleWeekWritten]])</f>
        <v>5</v>
      </c>
      <c r="F9546" t="b">
        <v>0</v>
      </c>
      <c r="G9546" t="s">
        <v>50</v>
      </c>
      <c r="H9546">
        <v>44</v>
      </c>
      <c r="I9546">
        <v>6</v>
      </c>
      <c r="J9546" t="s">
        <v>128</v>
      </c>
      <c r="K9546" t="s">
        <v>90</v>
      </c>
      <c r="L9546" t="str">
        <f>_xlfn.XLOOKUP(Table1[[#This Row],[TeamFavoriteID]],Table2[team_id],Table2[team_name],_xlfn.XLOOKUP(Table1[[#This Row],[TeamFavoriteID]],Table2[team_id_pfr],Table2[team_name],"Even"))</f>
        <v>New York Giants</v>
      </c>
      <c r="M9546">
        <v>-6.5</v>
      </c>
      <c r="N9546">
        <f>IF(Table1[[#This Row],[TeamFavorite]]=Table1[[#This Row],[TeamHome]],Table1[[#This Row],[ScoreAway]]-Table1[[#This Row],[ScoreHome]],Table1[[#This Row],[ScoreHome]]-Table1[[#This Row],[ScoreAway]])</f>
        <v>-38</v>
      </c>
      <c r="O9546">
        <f>IF(Table1[[#This Row],[SpreadActual]]&lt;Table1[[#This Row],[SpreadFavorite]],1,0)</f>
        <v>1</v>
      </c>
      <c r="P9546">
        <v>43.5</v>
      </c>
      <c r="Q9546" t="s">
        <v>126</v>
      </c>
      <c r="R9546" t="b">
        <v>0</v>
      </c>
      <c r="S9546">
        <v>59</v>
      </c>
      <c r="T9546">
        <v>9</v>
      </c>
      <c r="U9546">
        <v>69</v>
      </c>
    </row>
    <row r="9547" spans="1:22" x14ac:dyDescent="0.2">
      <c r="A9547" s="1">
        <v>39726</v>
      </c>
      <c r="B9547">
        <v>2008</v>
      </c>
      <c r="C9547">
        <f>_xlfn.MAXIFS(Table1[ScheduleWeekWritten],Table1[ScheduleSeason],Table1[[#This Row],[ScheduleSeason]])</f>
        <v>17</v>
      </c>
      <c r="D9547">
        <v>5</v>
      </c>
      <c r="E9547" cm="1">
        <f t="array" ref="E9547">_xlfn.XLOOKUP(Table1[[#This Row],[ScheduleWeekWritten]],Table3[Game],100+Table3[Increase],Table1[[#This Row],[ScheduleWeekWritten]])</f>
        <v>5</v>
      </c>
      <c r="F9547" t="b">
        <v>0</v>
      </c>
      <c r="G9547" t="s">
        <v>58</v>
      </c>
      <c r="H9547">
        <v>17</v>
      </c>
      <c r="I9547">
        <v>23</v>
      </c>
      <c r="J9547" t="s">
        <v>61</v>
      </c>
      <c r="K9547" t="s">
        <v>77</v>
      </c>
      <c r="L9547" t="str">
        <f>_xlfn.XLOOKUP(Table1[[#This Row],[TeamFavoriteID]],Table2[team_id],Table2[team_name],_xlfn.XLOOKUP(Table1[[#This Row],[TeamFavoriteID]],Table2[team_id_pfr],Table2[team_name],"Even"))</f>
        <v>Philadelphia Eagles</v>
      </c>
      <c r="M9547">
        <v>-6.5</v>
      </c>
      <c r="N9547">
        <f>IF(Table1[[#This Row],[TeamFavorite]]=Table1[[#This Row],[TeamHome]],Table1[[#This Row],[ScoreAway]]-Table1[[#This Row],[ScoreHome]],Table1[[#This Row],[ScoreHome]]-Table1[[#This Row],[ScoreAway]])</f>
        <v>6</v>
      </c>
      <c r="O9547">
        <f>IF(Table1[[#This Row],[SpreadActual]]&lt;Table1[[#This Row],[SpreadFavorite]],1,0)</f>
        <v>0</v>
      </c>
      <c r="P9547">
        <v>42</v>
      </c>
      <c r="Q9547" t="s">
        <v>183</v>
      </c>
      <c r="R9547" t="b">
        <v>0</v>
      </c>
      <c r="S9547">
        <v>62</v>
      </c>
      <c r="T9547">
        <v>6</v>
      </c>
      <c r="U9547">
        <v>65</v>
      </c>
    </row>
    <row r="9548" spans="1:22" x14ac:dyDescent="0.2">
      <c r="A9548" s="1">
        <v>39726</v>
      </c>
      <c r="B9548">
        <v>2008</v>
      </c>
      <c r="C9548">
        <f>_xlfn.MAXIFS(Table1[ScheduleWeekWritten],Table1[ScheduleSeason],Table1[[#This Row],[ScheduleSeason]])</f>
        <v>17</v>
      </c>
      <c r="D9548">
        <v>5</v>
      </c>
      <c r="E9548" cm="1">
        <f t="array" ref="E9548">_xlfn.XLOOKUP(Table1[[#This Row],[ScheduleWeekWritten]],Table3[Game],100+Table3[Increase],Table1[[#This Row],[ScheduleWeekWritten]])</f>
        <v>5</v>
      </c>
      <c r="F9548" t="b">
        <v>0</v>
      </c>
      <c r="G9548" t="s">
        <v>53</v>
      </c>
      <c r="H9548">
        <v>21</v>
      </c>
      <c r="I9548">
        <v>30</v>
      </c>
      <c r="J9548" t="s">
        <v>115</v>
      </c>
      <c r="K9548" t="s">
        <v>70</v>
      </c>
      <c r="L9548" t="str">
        <f>_xlfn.XLOOKUP(Table1[[#This Row],[TeamFavoriteID]],Table2[team_id],Table2[team_name],_xlfn.XLOOKUP(Table1[[#This Row],[TeamFavoriteID]],Table2[team_id_pfr],Table2[team_name],"Even"))</f>
        <v>Boston Patriots</v>
      </c>
      <c r="M9548">
        <v>-3</v>
      </c>
      <c r="N9548">
        <f>IF(Table1[[#This Row],[TeamFavorite]]=Table1[[#This Row],[TeamHome]],Table1[[#This Row],[ScoreAway]]-Table1[[#This Row],[ScoreHome]],Table1[[#This Row],[ScoreHome]]-Table1[[#This Row],[ScoreAway]])</f>
        <v>-9</v>
      </c>
      <c r="O9548">
        <f>IF(Table1[[#This Row],[SpreadActual]]&lt;Table1[[#This Row],[SpreadFavorite]],1,0)</f>
        <v>1</v>
      </c>
      <c r="P9548">
        <v>41</v>
      </c>
      <c r="Q9548" t="s">
        <v>118</v>
      </c>
      <c r="R9548" t="b">
        <v>0</v>
      </c>
      <c r="S9548">
        <v>62</v>
      </c>
      <c r="T9548">
        <v>14</v>
      </c>
      <c r="U9548">
        <v>72</v>
      </c>
    </row>
    <row r="9549" spans="1:22" x14ac:dyDescent="0.2">
      <c r="A9549" s="1">
        <v>39727</v>
      </c>
      <c r="B9549">
        <v>2008</v>
      </c>
      <c r="C9549">
        <f>_xlfn.MAXIFS(Table1[ScheduleWeekWritten],Table1[ScheduleSeason],Table1[[#This Row],[ScheduleSeason]])</f>
        <v>17</v>
      </c>
      <c r="D9549">
        <v>5</v>
      </c>
      <c r="E9549" cm="1">
        <f t="array" ref="E9549">_xlfn.XLOOKUP(Table1[[#This Row],[ScheduleWeekWritten]],Table3[Game],100+Table3[Increase],Table1[[#This Row],[ScheduleWeekWritten]])</f>
        <v>5</v>
      </c>
      <c r="F9549" t="b">
        <v>0</v>
      </c>
      <c r="G9549" t="s">
        <v>95</v>
      </c>
      <c r="H9549">
        <v>27</v>
      </c>
      <c r="I9549">
        <v>30</v>
      </c>
      <c r="J9549" t="s">
        <v>54</v>
      </c>
      <c r="K9549" t="s">
        <v>98</v>
      </c>
      <c r="L9549" t="str">
        <f>_xlfn.XLOOKUP(Table1[[#This Row],[TeamFavoriteID]],Table2[team_id],Table2[team_name],_xlfn.XLOOKUP(Table1[[#This Row],[TeamFavoriteID]],Table2[team_id_pfr],Table2[team_name],"Even"))</f>
        <v>New Orleans Saints</v>
      </c>
      <c r="M9549">
        <v>-3</v>
      </c>
      <c r="N9549">
        <f>IF(Table1[[#This Row],[TeamFavorite]]=Table1[[#This Row],[TeamHome]],Table1[[#This Row],[ScoreAway]]-Table1[[#This Row],[ScoreHome]],Table1[[#This Row],[ScoreHome]]-Table1[[#This Row],[ScoreAway]])</f>
        <v>3</v>
      </c>
      <c r="O9549">
        <f>IF(Table1[[#This Row],[SpreadActual]]&lt;Table1[[#This Row],[SpreadFavorite]],1,0)</f>
        <v>0</v>
      </c>
      <c r="P9549">
        <v>47</v>
      </c>
      <c r="Q9549" t="s">
        <v>124</v>
      </c>
      <c r="R9549" t="b">
        <v>0</v>
      </c>
      <c r="S9549">
        <v>72</v>
      </c>
      <c r="T9549">
        <v>0</v>
      </c>
      <c r="V9549" t="s">
        <v>103</v>
      </c>
    </row>
    <row r="9550" spans="1:22" x14ac:dyDescent="0.2">
      <c r="A9550" s="1">
        <v>39733</v>
      </c>
      <c r="B9550">
        <v>2008</v>
      </c>
      <c r="C9550">
        <f>_xlfn.MAXIFS(Table1[ScheduleWeekWritten],Table1[ScheduleSeason],Table1[[#This Row],[ScheduleSeason]])</f>
        <v>17</v>
      </c>
      <c r="D9550">
        <v>6</v>
      </c>
      <c r="E9550" cm="1">
        <f t="array" ref="E9550">_xlfn.XLOOKUP(Table1[[#This Row],[ScheduleWeekWritten]],Table3[Game],100+Table3[Increase],Table1[[#This Row],[ScheduleWeekWritten]])</f>
        <v>6</v>
      </c>
      <c r="F9550" t="b">
        <v>0</v>
      </c>
      <c r="G9550" t="s">
        <v>149</v>
      </c>
      <c r="H9550">
        <v>30</v>
      </c>
      <c r="I9550">
        <v>24</v>
      </c>
      <c r="J9550" t="s">
        <v>67</v>
      </c>
      <c r="K9550" t="s">
        <v>68</v>
      </c>
      <c r="L9550" t="str">
        <f>_xlfn.XLOOKUP(Table1[[#This Row],[TeamFavoriteID]],Table2[team_id],Table2[team_name],_xlfn.XLOOKUP(Table1[[#This Row],[TeamFavoriteID]],Table2[team_id_pfr],Table2[team_name],"Even"))</f>
        <v>Dallas Cowboys</v>
      </c>
      <c r="M9550">
        <v>-5</v>
      </c>
      <c r="N9550">
        <f>IF(Table1[[#This Row],[TeamFavorite]]=Table1[[#This Row],[TeamHome]],Table1[[#This Row],[ScoreAway]]-Table1[[#This Row],[ScoreHome]],Table1[[#This Row],[ScoreHome]]-Table1[[#This Row],[ScoreAway]])</f>
        <v>6</v>
      </c>
      <c r="O9550">
        <f>IF(Table1[[#This Row],[SpreadActual]]&lt;Table1[[#This Row],[SpreadFavorite]],1,0)</f>
        <v>0</v>
      </c>
      <c r="P9550">
        <v>53</v>
      </c>
      <c r="Q9550" t="s">
        <v>150</v>
      </c>
      <c r="R9550" t="b">
        <v>0</v>
      </c>
      <c r="S9550">
        <v>72</v>
      </c>
      <c r="T9550">
        <v>0</v>
      </c>
      <c r="V9550" t="s">
        <v>103</v>
      </c>
    </row>
    <row r="9551" spans="1:22" x14ac:dyDescent="0.2">
      <c r="A9551" s="1">
        <v>39733</v>
      </c>
      <c r="B9551">
        <v>2008</v>
      </c>
      <c r="C9551">
        <f>_xlfn.MAXIFS(Table1[ScheduleWeekWritten],Table1[ScheduleSeason],Table1[[#This Row],[ScheduleSeason]])</f>
        <v>17</v>
      </c>
      <c r="D9551">
        <v>6</v>
      </c>
      <c r="E9551" cm="1">
        <f t="array" ref="E9551">_xlfn.XLOOKUP(Table1[[#This Row],[ScheduleWeekWritten]],Table3[Game],100+Table3[Increase],Table1[[#This Row],[ScheduleWeekWritten]])</f>
        <v>6</v>
      </c>
      <c r="F9551" t="b">
        <v>0</v>
      </c>
      <c r="G9551" t="s">
        <v>38</v>
      </c>
      <c r="H9551">
        <v>22</v>
      </c>
      <c r="I9551">
        <v>20</v>
      </c>
      <c r="J9551" t="s">
        <v>46</v>
      </c>
      <c r="K9551" t="s">
        <v>47</v>
      </c>
      <c r="L9551" t="str">
        <f>_xlfn.XLOOKUP(Table1[[#This Row],[TeamFavoriteID]],Table2[team_id],Table2[team_name],_xlfn.XLOOKUP(Table1[[#This Row],[TeamFavoriteID]],Table2[team_id_pfr],Table2[team_name],"Even"))</f>
        <v>Chicago Bears</v>
      </c>
      <c r="M9551">
        <v>-3</v>
      </c>
      <c r="N9551">
        <f>IF(Table1[[#This Row],[TeamFavorite]]=Table1[[#This Row],[TeamHome]],Table1[[#This Row],[ScoreAway]]-Table1[[#This Row],[ScoreHome]],Table1[[#This Row],[ScoreHome]]-Table1[[#This Row],[ScoreAway]])</f>
        <v>2</v>
      </c>
      <c r="O9551">
        <f>IF(Table1[[#This Row],[SpreadActual]]&lt;Table1[[#This Row],[SpreadFavorite]],1,0)</f>
        <v>0</v>
      </c>
      <c r="P9551">
        <v>43.5</v>
      </c>
      <c r="Q9551" t="s">
        <v>148</v>
      </c>
      <c r="R9551" t="b">
        <v>0</v>
      </c>
      <c r="S9551">
        <v>72</v>
      </c>
      <c r="T9551">
        <v>0</v>
      </c>
      <c r="V9551" t="s">
        <v>103</v>
      </c>
    </row>
    <row r="9552" spans="1:22" x14ac:dyDescent="0.2">
      <c r="A9552" s="1">
        <v>39733</v>
      </c>
      <c r="B9552">
        <v>2008</v>
      </c>
      <c r="C9552">
        <f>_xlfn.MAXIFS(Table1[ScheduleWeekWritten],Table1[ScheduleSeason],Table1[[#This Row],[ScheduleSeason]])</f>
        <v>17</v>
      </c>
      <c r="D9552">
        <v>6</v>
      </c>
      <c r="E9552" cm="1">
        <f t="array" ref="E9552">_xlfn.XLOOKUP(Table1[[#This Row],[ScheduleWeekWritten]],Table3[Game],100+Table3[Increase],Table1[[#This Row],[ScheduleWeekWritten]])</f>
        <v>6</v>
      </c>
      <c r="F9552" t="b">
        <v>0</v>
      </c>
      <c r="G9552" t="s">
        <v>24</v>
      </c>
      <c r="H9552">
        <v>17</v>
      </c>
      <c r="I9552">
        <v>24</v>
      </c>
      <c r="J9552" t="s">
        <v>154</v>
      </c>
      <c r="K9552" t="s">
        <v>88</v>
      </c>
      <c r="L9552" t="str">
        <f>_xlfn.XLOOKUP(Table1[[#This Row],[TeamFavoriteID]],Table2[team_id],Table2[team_name],_xlfn.XLOOKUP(Table1[[#This Row],[TeamFavoriteID]],Table2[team_id_pfr],Table2[team_name],"Even"))</f>
        <v>Denver Broncos</v>
      </c>
      <c r="M9552">
        <v>-3</v>
      </c>
      <c r="N9552">
        <f>IF(Table1[[#This Row],[TeamFavorite]]=Table1[[#This Row],[TeamHome]],Table1[[#This Row],[ScoreAway]]-Table1[[#This Row],[ScoreHome]],Table1[[#This Row],[ScoreHome]]-Table1[[#This Row],[ScoreAway]])</f>
        <v>7</v>
      </c>
      <c r="O9552">
        <f>IF(Table1[[#This Row],[SpreadActual]]&lt;Table1[[#This Row],[SpreadFavorite]],1,0)</f>
        <v>0</v>
      </c>
      <c r="P9552">
        <v>48</v>
      </c>
      <c r="Q9552" t="s">
        <v>174</v>
      </c>
      <c r="R9552" t="b">
        <v>0</v>
      </c>
      <c r="S9552">
        <v>40</v>
      </c>
      <c r="T9552">
        <v>11</v>
      </c>
      <c r="U9552">
        <v>90</v>
      </c>
    </row>
    <row r="9553" spans="1:22" x14ac:dyDescent="0.2">
      <c r="A9553" s="1">
        <v>39733</v>
      </c>
      <c r="B9553">
        <v>2008</v>
      </c>
      <c r="C9553">
        <f>_xlfn.MAXIFS(Table1[ScheduleWeekWritten],Table1[ScheduleSeason],Table1[[#This Row],[ScheduleSeason]])</f>
        <v>17</v>
      </c>
      <c r="D9553">
        <v>6</v>
      </c>
      <c r="E9553" cm="1">
        <f t="array" ref="E9553">_xlfn.XLOOKUP(Table1[[#This Row],[ScheduleWeekWritten]],Table3[Game],100+Table3[Increase],Table1[[#This Row],[ScheduleWeekWritten]])</f>
        <v>6</v>
      </c>
      <c r="F9553" t="b">
        <v>0</v>
      </c>
      <c r="G9553" t="s">
        <v>177</v>
      </c>
      <c r="H9553">
        <v>29</v>
      </c>
      <c r="I9553">
        <v>28</v>
      </c>
      <c r="J9553" t="s">
        <v>19</v>
      </c>
      <c r="K9553" t="s">
        <v>182</v>
      </c>
      <c r="L9553" t="str">
        <f>_xlfn.XLOOKUP(Table1[[#This Row],[TeamFavoriteID]],Table2[team_id],Table2[team_name],_xlfn.XLOOKUP(Table1[[#This Row],[TeamFavoriteID]],Table2[team_id_pfr],Table2[team_name],"Even"))</f>
        <v>Houston Texans</v>
      </c>
      <c r="M9553">
        <v>-3</v>
      </c>
      <c r="N9553">
        <f>IF(Table1[[#This Row],[TeamFavorite]]=Table1[[#This Row],[TeamHome]],Table1[[#This Row],[ScoreAway]]-Table1[[#This Row],[ScoreHome]],Table1[[#This Row],[ScoreHome]]-Table1[[#This Row],[ScoreAway]])</f>
        <v>-1</v>
      </c>
      <c r="O9553">
        <f>IF(Table1[[#This Row],[SpreadActual]]&lt;Table1[[#This Row],[SpreadFavorite]],1,0)</f>
        <v>0</v>
      </c>
      <c r="P9553">
        <v>44.5</v>
      </c>
      <c r="Q9553" t="s">
        <v>178</v>
      </c>
      <c r="R9553" t="b">
        <v>0</v>
      </c>
      <c r="S9553">
        <v>72</v>
      </c>
      <c r="T9553">
        <v>0</v>
      </c>
      <c r="V9553" t="s">
        <v>103</v>
      </c>
    </row>
    <row r="9554" spans="1:22" x14ac:dyDescent="0.2">
      <c r="A9554" s="1">
        <v>39733</v>
      </c>
      <c r="B9554">
        <v>2008</v>
      </c>
      <c r="C9554">
        <f>_xlfn.MAXIFS(Table1[ScheduleWeekWritten],Table1[ScheduleSeason],Table1[[#This Row],[ScheduleSeason]])</f>
        <v>17</v>
      </c>
      <c r="D9554">
        <v>6</v>
      </c>
      <c r="E9554" cm="1">
        <f t="array" ref="E9554">_xlfn.XLOOKUP(Table1[[#This Row],[ScheduleWeekWritten]],Table3[Game],100+Table3[Increase],Table1[[#This Row],[ScheduleWeekWritten]])</f>
        <v>6</v>
      </c>
      <c r="F9554" t="b">
        <v>0</v>
      </c>
      <c r="G9554" t="s">
        <v>140</v>
      </c>
      <c r="H9554">
        <v>31</v>
      </c>
      <c r="I9554">
        <v>3</v>
      </c>
      <c r="J9554" t="s">
        <v>158</v>
      </c>
      <c r="K9554" t="s">
        <v>72</v>
      </c>
      <c r="L9554" t="str">
        <f>_xlfn.XLOOKUP(Table1[[#This Row],[TeamFavoriteID]],Table2[team_id],Table2[team_name],_xlfn.XLOOKUP(Table1[[#This Row],[TeamFavoriteID]],Table2[team_id_pfr],Table2[team_name],"Even"))</f>
        <v>Baltimore Colts</v>
      </c>
      <c r="M9554">
        <v>-4</v>
      </c>
      <c r="N9554">
        <f>IF(Table1[[#This Row],[TeamFavorite]]=Table1[[#This Row],[TeamHome]],Table1[[#This Row],[ScoreAway]]-Table1[[#This Row],[ScoreHome]],Table1[[#This Row],[ScoreHome]]-Table1[[#This Row],[ScoreAway]])</f>
        <v>28</v>
      </c>
      <c r="O9554">
        <f>IF(Table1[[#This Row],[SpreadActual]]&lt;Table1[[#This Row],[SpreadFavorite]],1,0)</f>
        <v>0</v>
      </c>
      <c r="P9554">
        <v>38.5</v>
      </c>
      <c r="Q9554" t="s">
        <v>190</v>
      </c>
      <c r="R9554" t="b">
        <v>0</v>
      </c>
      <c r="S9554">
        <v>72</v>
      </c>
      <c r="T9554">
        <v>0</v>
      </c>
      <c r="V9554" t="s">
        <v>103</v>
      </c>
    </row>
    <row r="9555" spans="1:22" x14ac:dyDescent="0.2">
      <c r="A9555" s="1">
        <v>39733</v>
      </c>
      <c r="B9555">
        <v>2008</v>
      </c>
      <c r="C9555">
        <f>_xlfn.MAXIFS(Table1[ScheduleWeekWritten],Table1[ScheduleSeason],Table1[[#This Row],[ScheduleSeason]])</f>
        <v>17</v>
      </c>
      <c r="D9555">
        <v>6</v>
      </c>
      <c r="E9555" cm="1">
        <f t="array" ref="E9555">_xlfn.XLOOKUP(Table1[[#This Row],[ScheduleWeekWritten]],Table3[Game],100+Table3[Increase],Table1[[#This Row],[ScheduleWeekWritten]])</f>
        <v>6</v>
      </c>
      <c r="F9555" t="b">
        <v>0</v>
      </c>
      <c r="G9555" t="s">
        <v>54</v>
      </c>
      <c r="H9555">
        <v>12</v>
      </c>
      <c r="I9555">
        <v>10</v>
      </c>
      <c r="J9555" t="s">
        <v>45</v>
      </c>
      <c r="K9555" t="s">
        <v>55</v>
      </c>
      <c r="L9555" t="str">
        <f>_xlfn.XLOOKUP(Table1[[#This Row],[TeamFavoriteID]],Table2[team_id],Table2[team_name],_xlfn.XLOOKUP(Table1[[#This Row],[TeamFavoriteID]],Table2[team_id_pfr],Table2[team_name],"Even"))</f>
        <v>Minnesota Vikings</v>
      </c>
      <c r="M9555">
        <v>-13</v>
      </c>
      <c r="N9555">
        <f>IF(Table1[[#This Row],[TeamFavorite]]=Table1[[#This Row],[TeamHome]],Table1[[#This Row],[ScoreAway]]-Table1[[#This Row],[ScoreHome]],Table1[[#This Row],[ScoreHome]]-Table1[[#This Row],[ScoreAway]])</f>
        <v>-2</v>
      </c>
      <c r="O9555">
        <f>IF(Table1[[#This Row],[SpreadActual]]&lt;Table1[[#This Row],[SpreadFavorite]],1,0)</f>
        <v>0</v>
      </c>
      <c r="P9555">
        <v>45.5</v>
      </c>
      <c r="Q9555" t="s">
        <v>137</v>
      </c>
      <c r="R9555" t="b">
        <v>0</v>
      </c>
      <c r="S9555">
        <v>72</v>
      </c>
      <c r="T9555">
        <v>0</v>
      </c>
      <c r="V9555" t="s">
        <v>103</v>
      </c>
    </row>
    <row r="9556" spans="1:22" x14ac:dyDescent="0.2">
      <c r="A9556" s="1">
        <v>39733</v>
      </c>
      <c r="B9556">
        <v>2008</v>
      </c>
      <c r="C9556">
        <f>_xlfn.MAXIFS(Table1[ScheduleWeekWritten],Table1[ScheduleSeason],Table1[[#This Row],[ScheduleSeason]])</f>
        <v>17</v>
      </c>
      <c r="D9556">
        <v>6</v>
      </c>
      <c r="E9556" cm="1">
        <f t="array" ref="E9556">_xlfn.XLOOKUP(Table1[[#This Row],[ScheduleWeekWritten]],Table3[Game],100+Table3[Increase],Table1[[#This Row],[ScheduleWeekWritten]])</f>
        <v>6</v>
      </c>
      <c r="F9556" t="b">
        <v>0</v>
      </c>
      <c r="G9556" t="s">
        <v>95</v>
      </c>
      <c r="H9556">
        <v>34</v>
      </c>
      <c r="I9556">
        <v>3</v>
      </c>
      <c r="J9556" t="s">
        <v>20</v>
      </c>
      <c r="K9556" t="s">
        <v>98</v>
      </c>
      <c r="L9556" t="str">
        <f>_xlfn.XLOOKUP(Table1[[#This Row],[TeamFavoriteID]],Table2[team_id],Table2[team_name],_xlfn.XLOOKUP(Table1[[#This Row],[TeamFavoriteID]],Table2[team_id_pfr],Table2[team_name],"Even"))</f>
        <v>New Orleans Saints</v>
      </c>
      <c r="M9556">
        <v>-7</v>
      </c>
      <c r="N9556">
        <f>IF(Table1[[#This Row],[TeamFavorite]]=Table1[[#This Row],[TeamHome]],Table1[[#This Row],[ScoreAway]]-Table1[[#This Row],[ScoreHome]],Table1[[#This Row],[ScoreHome]]-Table1[[#This Row],[ScoreAway]])</f>
        <v>-31</v>
      </c>
      <c r="O9556">
        <f>IF(Table1[[#This Row],[SpreadActual]]&lt;Table1[[#This Row],[SpreadFavorite]],1,0)</f>
        <v>1</v>
      </c>
      <c r="P9556">
        <v>47.5</v>
      </c>
      <c r="Q9556" t="s">
        <v>124</v>
      </c>
      <c r="R9556" t="b">
        <v>0</v>
      </c>
      <c r="S9556">
        <v>72</v>
      </c>
      <c r="T9556">
        <v>0</v>
      </c>
      <c r="V9556" t="s">
        <v>103</v>
      </c>
    </row>
    <row r="9557" spans="1:22" x14ac:dyDescent="0.2">
      <c r="A9557" s="1">
        <v>39733</v>
      </c>
      <c r="B9557">
        <v>2008</v>
      </c>
      <c r="C9557">
        <f>_xlfn.MAXIFS(Table1[ScheduleWeekWritten],Table1[ScheduleSeason],Table1[[#This Row],[ScheduleSeason]])</f>
        <v>17</v>
      </c>
      <c r="D9557">
        <v>6</v>
      </c>
      <c r="E9557" cm="1">
        <f t="array" ref="E9557">_xlfn.XLOOKUP(Table1[[#This Row],[ScheduleWeekWritten]],Table3[Game],100+Table3[Increase],Table1[[#This Row],[ScheduleWeekWritten]])</f>
        <v>6</v>
      </c>
      <c r="F9557" t="b">
        <v>0</v>
      </c>
      <c r="G9557" t="s">
        <v>31</v>
      </c>
      <c r="H9557">
        <v>26</v>
      </c>
      <c r="I9557">
        <v>14</v>
      </c>
      <c r="J9557" t="s">
        <v>101</v>
      </c>
      <c r="K9557" t="s">
        <v>32</v>
      </c>
      <c r="L9557" t="str">
        <f>_xlfn.XLOOKUP(Table1[[#This Row],[TeamFavoriteID]],Table2[team_id],Table2[team_name],_xlfn.XLOOKUP(Table1[[#This Row],[TeamFavoriteID]],Table2[team_id_pfr],Table2[team_name],"Even"))</f>
        <v>New York Jets</v>
      </c>
      <c r="M9557">
        <v>-8</v>
      </c>
      <c r="N9557">
        <f>IF(Table1[[#This Row],[TeamFavorite]]=Table1[[#This Row],[TeamHome]],Table1[[#This Row],[ScoreAway]]-Table1[[#This Row],[ScoreHome]],Table1[[#This Row],[ScoreHome]]-Table1[[#This Row],[ScoreAway]])</f>
        <v>-12</v>
      </c>
      <c r="O9557">
        <f>IF(Table1[[#This Row],[SpreadActual]]&lt;Table1[[#This Row],[SpreadFavorite]],1,0)</f>
        <v>1</v>
      </c>
      <c r="P9557">
        <v>42.5</v>
      </c>
      <c r="Q9557" t="s">
        <v>126</v>
      </c>
      <c r="R9557" t="b">
        <v>0</v>
      </c>
      <c r="S9557">
        <v>63</v>
      </c>
      <c r="T9557">
        <v>7</v>
      </c>
      <c r="U9557">
        <v>60</v>
      </c>
    </row>
    <row r="9558" spans="1:22" x14ac:dyDescent="0.2">
      <c r="A9558" s="1">
        <v>39733</v>
      </c>
      <c r="B9558">
        <v>2008</v>
      </c>
      <c r="C9558">
        <f>_xlfn.MAXIFS(Table1[ScheduleWeekWritten],Table1[ScheduleSeason],Table1[[#This Row],[ScheduleSeason]])</f>
        <v>17</v>
      </c>
      <c r="D9558">
        <v>6</v>
      </c>
      <c r="E9558" cm="1">
        <f t="array" ref="E9558">_xlfn.XLOOKUP(Table1[[#This Row],[ScheduleWeekWritten]],Table3[Game],100+Table3[Increase],Table1[[#This Row],[ScheduleWeekWritten]])</f>
        <v>6</v>
      </c>
      <c r="F9558" t="b">
        <v>0</v>
      </c>
      <c r="G9558" t="s">
        <v>27</v>
      </c>
      <c r="H9558">
        <v>30</v>
      </c>
      <c r="I9558">
        <v>10</v>
      </c>
      <c r="J9558" t="s">
        <v>115</v>
      </c>
      <c r="K9558" t="s">
        <v>29</v>
      </c>
      <c r="L9558" t="str">
        <f>_xlfn.XLOOKUP(Table1[[#This Row],[TeamFavoriteID]],Table2[team_id],Table2[team_name],_xlfn.XLOOKUP(Table1[[#This Row],[TeamFavoriteID]],Table2[team_id_pfr],Table2[team_name],"Even"))</f>
        <v>Los Angeles Chargers</v>
      </c>
      <c r="M9558">
        <v>-6</v>
      </c>
      <c r="N9558">
        <f>IF(Table1[[#This Row],[TeamFavorite]]=Table1[[#This Row],[TeamHome]],Table1[[#This Row],[ScoreAway]]-Table1[[#This Row],[ScoreHome]],Table1[[#This Row],[ScoreHome]]-Table1[[#This Row],[ScoreAway]])</f>
        <v>20</v>
      </c>
      <c r="O9558">
        <f>IF(Table1[[#This Row],[SpreadActual]]&lt;Table1[[#This Row],[SpreadFavorite]],1,0)</f>
        <v>0</v>
      </c>
      <c r="P9558">
        <v>44</v>
      </c>
      <c r="Q9558" t="s">
        <v>94</v>
      </c>
      <c r="R9558" t="b">
        <v>0</v>
      </c>
      <c r="S9558">
        <v>61</v>
      </c>
      <c r="T9558">
        <v>8</v>
      </c>
      <c r="U9558">
        <v>38</v>
      </c>
    </row>
    <row r="9559" spans="1:22" x14ac:dyDescent="0.2">
      <c r="A9559" s="1">
        <v>39733</v>
      </c>
      <c r="B9559">
        <v>2008</v>
      </c>
      <c r="C9559">
        <f>_xlfn.MAXIFS(Table1[ScheduleWeekWritten],Table1[ScheduleSeason],Table1[[#This Row],[ScheduleSeason]])</f>
        <v>17</v>
      </c>
      <c r="D9559">
        <v>6</v>
      </c>
      <c r="E9559" cm="1">
        <f t="array" ref="E9559">_xlfn.XLOOKUP(Table1[[#This Row],[ScheduleWeekWritten]],Table3[Game],100+Table3[Increase],Table1[[#This Row],[ScheduleWeekWritten]])</f>
        <v>6</v>
      </c>
      <c r="F9559" t="b">
        <v>0</v>
      </c>
      <c r="G9559" t="s">
        <v>53</v>
      </c>
      <c r="H9559">
        <v>26</v>
      </c>
      <c r="I9559">
        <v>40</v>
      </c>
      <c r="J9559" t="s">
        <v>58</v>
      </c>
      <c r="K9559" t="s">
        <v>77</v>
      </c>
      <c r="L9559" t="str">
        <f>_xlfn.XLOOKUP(Table1[[#This Row],[TeamFavoriteID]],Table2[team_id],Table2[team_name],_xlfn.XLOOKUP(Table1[[#This Row],[TeamFavoriteID]],Table2[team_id_pfr],Table2[team_name],"Even"))</f>
        <v>Philadelphia Eagles</v>
      </c>
      <c r="M9559">
        <v>-5</v>
      </c>
      <c r="N9559">
        <f>IF(Table1[[#This Row],[TeamFavorite]]=Table1[[#This Row],[TeamHome]],Table1[[#This Row],[ScoreAway]]-Table1[[#This Row],[ScoreHome]],Table1[[#This Row],[ScoreHome]]-Table1[[#This Row],[ScoreAway]])</f>
        <v>-14</v>
      </c>
      <c r="O9559">
        <f>IF(Table1[[#This Row],[SpreadActual]]&lt;Table1[[#This Row],[SpreadFavorite]],1,0)</f>
        <v>1</v>
      </c>
      <c r="P9559">
        <v>41.5</v>
      </c>
      <c r="Q9559" t="s">
        <v>118</v>
      </c>
      <c r="R9559" t="b">
        <v>0</v>
      </c>
      <c r="S9559">
        <v>61</v>
      </c>
      <c r="T9559">
        <v>16</v>
      </c>
      <c r="U9559">
        <v>32</v>
      </c>
    </row>
    <row r="9560" spans="1:22" x14ac:dyDescent="0.2">
      <c r="A9560" s="1">
        <v>39733</v>
      </c>
      <c r="B9560">
        <v>2008</v>
      </c>
      <c r="C9560">
        <f>_xlfn.MAXIFS(Table1[ScheduleWeekWritten],Table1[ScheduleSeason],Table1[[#This Row],[ScheduleSeason]])</f>
        <v>17</v>
      </c>
      <c r="D9560">
        <v>6</v>
      </c>
      <c r="E9560" cm="1">
        <f t="array" ref="E9560">_xlfn.XLOOKUP(Table1[[#This Row],[ScheduleWeekWritten]],Table3[Game],100+Table3[Increase],Table1[[#This Row],[ScheduleWeekWritten]])</f>
        <v>6</v>
      </c>
      <c r="F9560" t="b">
        <v>0</v>
      </c>
      <c r="G9560" t="s">
        <v>128</v>
      </c>
      <c r="H9560">
        <v>17</v>
      </c>
      <c r="I9560">
        <v>27</v>
      </c>
      <c r="J9560" t="s">
        <v>33</v>
      </c>
      <c r="K9560" t="s">
        <v>132</v>
      </c>
      <c r="L9560" t="str">
        <f>_xlfn.XLOOKUP(Table1[[#This Row],[TeamFavoriteID]],Table2[team_id],Table2[team_name],_xlfn.XLOOKUP(Table1[[#This Row],[TeamFavoriteID]],Table2[team_id_pfr],Table2[team_name],"Even"))</f>
        <v>Seattle Seahawks</v>
      </c>
      <c r="M9560">
        <v>-1</v>
      </c>
      <c r="N9560">
        <f>IF(Table1[[#This Row],[TeamFavorite]]=Table1[[#This Row],[TeamHome]],Table1[[#This Row],[ScoreAway]]-Table1[[#This Row],[ScoreHome]],Table1[[#This Row],[ScoreHome]]-Table1[[#This Row],[ScoreAway]])</f>
        <v>10</v>
      </c>
      <c r="O9560">
        <f>IF(Table1[[#This Row],[SpreadActual]]&lt;Table1[[#This Row],[SpreadFavorite]],1,0)</f>
        <v>0</v>
      </c>
      <c r="P9560">
        <v>44.5</v>
      </c>
      <c r="Q9560" t="s">
        <v>180</v>
      </c>
      <c r="R9560" t="b">
        <v>0</v>
      </c>
      <c r="S9560">
        <v>50</v>
      </c>
      <c r="T9560">
        <v>4</v>
      </c>
      <c r="U9560">
        <v>61</v>
      </c>
    </row>
    <row r="9561" spans="1:22" x14ac:dyDescent="0.2">
      <c r="A9561" s="1">
        <v>39733</v>
      </c>
      <c r="B9561">
        <v>2008</v>
      </c>
      <c r="C9561">
        <f>_xlfn.MAXIFS(Table1[ScheduleWeekWritten],Table1[ScheduleSeason],Table1[[#This Row],[ScheduleSeason]])</f>
        <v>17</v>
      </c>
      <c r="D9561">
        <v>6</v>
      </c>
      <c r="E9561" cm="1">
        <f t="array" ref="E9561">_xlfn.XLOOKUP(Table1[[#This Row],[ScheduleWeekWritten]],Table3[Game],100+Table3[Increase],Table1[[#This Row],[ScheduleWeekWritten]])</f>
        <v>6</v>
      </c>
      <c r="F9561" t="b">
        <v>0</v>
      </c>
      <c r="G9561" t="s">
        <v>127</v>
      </c>
      <c r="H9561">
        <v>27</v>
      </c>
      <c r="I9561">
        <v>3</v>
      </c>
      <c r="J9561" t="s">
        <v>152</v>
      </c>
      <c r="K9561" t="s">
        <v>133</v>
      </c>
      <c r="L9561" t="str">
        <f>_xlfn.XLOOKUP(Table1[[#This Row],[TeamFavoriteID]],Table2[team_id],Table2[team_name],_xlfn.XLOOKUP(Table1[[#This Row],[TeamFavoriteID]],Table2[team_id_pfr],Table2[team_name],"Even"))</f>
        <v>Tampa Bay Buccaneers</v>
      </c>
      <c r="M9561">
        <v>-1</v>
      </c>
      <c r="N9561">
        <f>IF(Table1[[#This Row],[TeamFavorite]]=Table1[[#This Row],[TeamHome]],Table1[[#This Row],[ScoreAway]]-Table1[[#This Row],[ScoreHome]],Table1[[#This Row],[ScoreHome]]-Table1[[#This Row],[ScoreAway]])</f>
        <v>-24</v>
      </c>
      <c r="O9561">
        <f>IF(Table1[[#This Row],[SpreadActual]]&lt;Table1[[#This Row],[SpreadFavorite]],1,0)</f>
        <v>1</v>
      </c>
      <c r="P9561">
        <v>36.5</v>
      </c>
      <c r="Q9561" t="s">
        <v>168</v>
      </c>
      <c r="R9561" t="b">
        <v>0</v>
      </c>
      <c r="S9561">
        <v>80</v>
      </c>
      <c r="T9561">
        <v>9</v>
      </c>
      <c r="U9561">
        <v>74</v>
      </c>
    </row>
    <row r="9562" spans="1:22" x14ac:dyDescent="0.2">
      <c r="A9562" s="1">
        <v>39733</v>
      </c>
      <c r="B9562">
        <v>2008</v>
      </c>
      <c r="C9562">
        <f>_xlfn.MAXIFS(Table1[ScheduleWeekWritten],Table1[ScheduleSeason],Table1[[#This Row],[ScheduleSeason]])</f>
        <v>17</v>
      </c>
      <c r="D9562">
        <v>6</v>
      </c>
      <c r="E9562" cm="1">
        <f t="array" ref="E9562">_xlfn.XLOOKUP(Table1[[#This Row],[ScheduleWeekWritten]],Table3[Game],100+Table3[Increase],Table1[[#This Row],[ScheduleWeekWritten]])</f>
        <v>6</v>
      </c>
      <c r="F9562" t="b">
        <v>0</v>
      </c>
      <c r="G9562" t="s">
        <v>61</v>
      </c>
      <c r="H9562">
        <v>17</v>
      </c>
      <c r="I9562">
        <v>19</v>
      </c>
      <c r="J9562" t="s">
        <v>153</v>
      </c>
      <c r="K9562" t="s">
        <v>85</v>
      </c>
      <c r="L9562" t="str">
        <f>_xlfn.XLOOKUP(Table1[[#This Row],[TeamFavoriteID]],Table2[team_id],Table2[team_name],_xlfn.XLOOKUP(Table1[[#This Row],[TeamFavoriteID]],Table2[team_id_pfr],Table2[team_name],"Even"))</f>
        <v>Washington Commanders</v>
      </c>
      <c r="M9562">
        <v>-13.5</v>
      </c>
      <c r="N9562">
        <f>IF(Table1[[#This Row],[TeamFavorite]]=Table1[[#This Row],[TeamHome]],Table1[[#This Row],[ScoreAway]]-Table1[[#This Row],[ScoreHome]],Table1[[#This Row],[ScoreHome]]-Table1[[#This Row],[ScoreAway]])</f>
        <v>-2</v>
      </c>
      <c r="O9562">
        <f>IF(Table1[[#This Row],[SpreadActual]]&lt;Table1[[#This Row],[SpreadFavorite]],1,0)</f>
        <v>0</v>
      </c>
      <c r="P9562">
        <v>44</v>
      </c>
      <c r="Q9562" t="s">
        <v>165</v>
      </c>
      <c r="R9562" t="b">
        <v>0</v>
      </c>
      <c r="S9562">
        <v>65</v>
      </c>
      <c r="T9562">
        <v>3</v>
      </c>
      <c r="U9562">
        <v>59</v>
      </c>
    </row>
    <row r="9563" spans="1:22" x14ac:dyDescent="0.2">
      <c r="A9563" s="1">
        <v>39734</v>
      </c>
      <c r="B9563">
        <v>2008</v>
      </c>
      <c r="C9563">
        <f>_xlfn.MAXIFS(Table1[ScheduleWeekWritten],Table1[ScheduleSeason],Table1[[#This Row],[ScheduleSeason]])</f>
        <v>17</v>
      </c>
      <c r="D9563">
        <v>6</v>
      </c>
      <c r="E9563" cm="1">
        <f t="array" ref="E9563">_xlfn.XLOOKUP(Table1[[#This Row],[ScheduleWeekWritten]],Table3[Game],100+Table3[Increase],Table1[[#This Row],[ScheduleWeekWritten]])</f>
        <v>6</v>
      </c>
      <c r="F9563" t="b">
        <v>0</v>
      </c>
      <c r="G9563" t="s">
        <v>62</v>
      </c>
      <c r="H9563">
        <v>35</v>
      </c>
      <c r="I9563">
        <v>14</v>
      </c>
      <c r="J9563" t="s">
        <v>50</v>
      </c>
      <c r="K9563" t="s">
        <v>90</v>
      </c>
      <c r="L9563" t="str">
        <f>_xlfn.XLOOKUP(Table1[[#This Row],[TeamFavoriteID]],Table2[team_id],Table2[team_name],_xlfn.XLOOKUP(Table1[[#This Row],[TeamFavoriteID]],Table2[team_id_pfr],Table2[team_name],"Even"))</f>
        <v>New York Giants</v>
      </c>
      <c r="M9563">
        <v>-8</v>
      </c>
      <c r="N9563">
        <f>IF(Table1[[#This Row],[TeamFavorite]]=Table1[[#This Row],[TeamHome]],Table1[[#This Row],[ScoreAway]]-Table1[[#This Row],[ScoreHome]],Table1[[#This Row],[ScoreHome]]-Table1[[#This Row],[ScoreAway]])</f>
        <v>21</v>
      </c>
      <c r="O9563">
        <f>IF(Table1[[#This Row],[SpreadActual]]&lt;Table1[[#This Row],[SpreadFavorite]],1,0)</f>
        <v>0</v>
      </c>
      <c r="P9563">
        <v>43.5</v>
      </c>
      <c r="Q9563" t="s">
        <v>170</v>
      </c>
      <c r="R9563" t="b">
        <v>0</v>
      </c>
      <c r="S9563">
        <v>66</v>
      </c>
      <c r="T9563">
        <v>7</v>
      </c>
      <c r="U9563">
        <v>52</v>
      </c>
    </row>
    <row r="9564" spans="1:22" x14ac:dyDescent="0.2">
      <c r="A9564" s="1">
        <v>39740</v>
      </c>
      <c r="B9564">
        <v>2008</v>
      </c>
      <c r="C9564">
        <f>_xlfn.MAXIFS(Table1[ScheduleWeekWritten],Table1[ScheduleSeason],Table1[[#This Row],[ScheduleSeason]])</f>
        <v>17</v>
      </c>
      <c r="D9564">
        <v>7</v>
      </c>
      <c r="E9564" cm="1">
        <f t="array" ref="E9564">_xlfn.XLOOKUP(Table1[[#This Row],[ScheduleWeekWritten]],Table3[Game],100+Table3[Increase],Table1[[#This Row],[ScheduleWeekWritten]])</f>
        <v>7</v>
      </c>
      <c r="F9564" t="b">
        <v>0</v>
      </c>
      <c r="G9564" t="s">
        <v>28</v>
      </c>
      <c r="H9564">
        <v>23</v>
      </c>
      <c r="I9564">
        <v>14</v>
      </c>
      <c r="J9564" t="s">
        <v>27</v>
      </c>
      <c r="K9564" t="s">
        <v>43</v>
      </c>
      <c r="L9564" t="str">
        <f>_xlfn.XLOOKUP(Table1[[#This Row],[TeamFavoriteID]],Table2[team_id],Table2[team_name],_xlfn.XLOOKUP(Table1[[#This Row],[TeamFavoriteID]],Table2[team_id_pfr],Table2[team_name],"Even"))</f>
        <v>Buffalo Bills</v>
      </c>
      <c r="M9564">
        <v>-1</v>
      </c>
      <c r="N9564">
        <f>IF(Table1[[#This Row],[TeamFavorite]]=Table1[[#This Row],[TeamHome]],Table1[[#This Row],[ScoreAway]]-Table1[[#This Row],[ScoreHome]],Table1[[#This Row],[ScoreHome]]-Table1[[#This Row],[ScoreAway]])</f>
        <v>-9</v>
      </c>
      <c r="O9564">
        <f>IF(Table1[[#This Row],[SpreadActual]]&lt;Table1[[#This Row],[SpreadFavorite]],1,0)</f>
        <v>1</v>
      </c>
      <c r="P9564">
        <v>45</v>
      </c>
      <c r="Q9564" t="s">
        <v>123</v>
      </c>
      <c r="R9564" t="b">
        <v>0</v>
      </c>
      <c r="S9564">
        <v>43</v>
      </c>
      <c r="T9564">
        <v>4</v>
      </c>
      <c r="U9564">
        <v>60</v>
      </c>
    </row>
    <row r="9565" spans="1:22" x14ac:dyDescent="0.2">
      <c r="A9565" s="1">
        <v>39740</v>
      </c>
      <c r="B9565">
        <v>2008</v>
      </c>
      <c r="C9565">
        <f>_xlfn.MAXIFS(Table1[ScheduleWeekWritten],Table1[ScheduleSeason],Table1[[#This Row],[ScheduleSeason]])</f>
        <v>17</v>
      </c>
      <c r="D9565">
        <v>7</v>
      </c>
      <c r="E9565" cm="1">
        <f t="array" ref="E9565">_xlfn.XLOOKUP(Table1[[#This Row],[ScheduleWeekWritten]],Table3[Game],100+Table3[Increase],Table1[[#This Row],[ScheduleWeekWritten]])</f>
        <v>7</v>
      </c>
      <c r="F9565" t="b">
        <v>0</v>
      </c>
      <c r="G9565" t="s">
        <v>152</v>
      </c>
      <c r="H9565">
        <v>30</v>
      </c>
      <c r="I9565">
        <v>7</v>
      </c>
      <c r="J9565" t="s">
        <v>95</v>
      </c>
      <c r="K9565" t="s">
        <v>162</v>
      </c>
      <c r="L9565" t="str">
        <f>_xlfn.XLOOKUP(Table1[[#This Row],[TeamFavoriteID]],Table2[team_id],Table2[team_name],_xlfn.XLOOKUP(Table1[[#This Row],[TeamFavoriteID]],Table2[team_id_pfr],Table2[team_name],"Even"))</f>
        <v>Carolina Panthers</v>
      </c>
      <c r="M9565">
        <v>-3</v>
      </c>
      <c r="N9565">
        <f>IF(Table1[[#This Row],[TeamFavorite]]=Table1[[#This Row],[TeamHome]],Table1[[#This Row],[ScoreAway]]-Table1[[#This Row],[ScoreHome]],Table1[[#This Row],[ScoreHome]]-Table1[[#This Row],[ScoreAway]])</f>
        <v>-23</v>
      </c>
      <c r="O9565">
        <f>IF(Table1[[#This Row],[SpreadActual]]&lt;Table1[[#This Row],[SpreadFavorite]],1,0)</f>
        <v>1</v>
      </c>
      <c r="P9565">
        <v>44.5</v>
      </c>
      <c r="Q9565" t="s">
        <v>160</v>
      </c>
      <c r="R9565" t="b">
        <v>0</v>
      </c>
      <c r="S9565">
        <v>51</v>
      </c>
      <c r="T9565">
        <v>11</v>
      </c>
      <c r="U9565">
        <v>59</v>
      </c>
    </row>
    <row r="9566" spans="1:22" x14ac:dyDescent="0.2">
      <c r="A9566" s="1">
        <v>39740</v>
      </c>
      <c r="B9566">
        <v>2008</v>
      </c>
      <c r="C9566">
        <f>_xlfn.MAXIFS(Table1[ScheduleWeekWritten],Table1[ScheduleSeason],Table1[[#This Row],[ScheduleSeason]])</f>
        <v>17</v>
      </c>
      <c r="D9566">
        <v>7</v>
      </c>
      <c r="E9566" cm="1">
        <f t="array" ref="E9566">_xlfn.XLOOKUP(Table1[[#This Row],[ScheduleWeekWritten]],Table3[Game],100+Table3[Increase],Table1[[#This Row],[ScheduleWeekWritten]])</f>
        <v>7</v>
      </c>
      <c r="F9566" t="b">
        <v>0</v>
      </c>
      <c r="G9566" t="s">
        <v>46</v>
      </c>
      <c r="H9566">
        <v>48</v>
      </c>
      <c r="I9566">
        <v>41</v>
      </c>
      <c r="J9566" t="s">
        <v>54</v>
      </c>
      <c r="K9566" t="s">
        <v>47</v>
      </c>
      <c r="L9566" t="str">
        <f>_xlfn.XLOOKUP(Table1[[#This Row],[TeamFavoriteID]],Table2[team_id],Table2[team_name],_xlfn.XLOOKUP(Table1[[#This Row],[TeamFavoriteID]],Table2[team_id_pfr],Table2[team_name],"Even"))</f>
        <v>Chicago Bears</v>
      </c>
      <c r="M9566">
        <v>-3</v>
      </c>
      <c r="N9566">
        <f>IF(Table1[[#This Row],[TeamFavorite]]=Table1[[#This Row],[TeamHome]],Table1[[#This Row],[ScoreAway]]-Table1[[#This Row],[ScoreHome]],Table1[[#This Row],[ScoreHome]]-Table1[[#This Row],[ScoreAway]])</f>
        <v>-7</v>
      </c>
      <c r="O9566">
        <f>IF(Table1[[#This Row],[SpreadActual]]&lt;Table1[[#This Row],[SpreadFavorite]],1,0)</f>
        <v>1</v>
      </c>
      <c r="P9566">
        <v>38</v>
      </c>
      <c r="Q9566" t="s">
        <v>114</v>
      </c>
      <c r="R9566" t="b">
        <v>0</v>
      </c>
      <c r="S9566">
        <v>50</v>
      </c>
      <c r="T9566">
        <v>14</v>
      </c>
      <c r="U9566">
        <v>62</v>
      </c>
    </row>
    <row r="9567" spans="1:22" x14ac:dyDescent="0.2">
      <c r="A9567" s="1">
        <v>39740</v>
      </c>
      <c r="B9567">
        <v>2008</v>
      </c>
      <c r="C9567">
        <f>_xlfn.MAXIFS(Table1[ScheduleWeekWritten],Table1[ScheduleSeason],Table1[[#This Row],[ScheduleSeason]])</f>
        <v>17</v>
      </c>
      <c r="D9567">
        <v>7</v>
      </c>
      <c r="E9567" cm="1">
        <f t="array" ref="E9567">_xlfn.XLOOKUP(Table1[[#This Row],[ScheduleWeekWritten]],Table3[Game],100+Table3[Increase],Table1[[#This Row],[ScheduleWeekWritten]])</f>
        <v>7</v>
      </c>
      <c r="F9567" t="b">
        <v>0</v>
      </c>
      <c r="G9567" t="s">
        <v>101</v>
      </c>
      <c r="H9567">
        <v>10</v>
      </c>
      <c r="I9567">
        <v>38</v>
      </c>
      <c r="J9567" t="s">
        <v>49</v>
      </c>
      <c r="K9567" t="s">
        <v>51</v>
      </c>
      <c r="L9567" t="str">
        <f>_xlfn.XLOOKUP(Table1[[#This Row],[TeamFavoriteID]],Table2[team_id],Table2[team_name],_xlfn.XLOOKUP(Table1[[#This Row],[TeamFavoriteID]],Table2[team_id_pfr],Table2[team_name],"Even"))</f>
        <v>Pittsburgh Steelers</v>
      </c>
      <c r="M9567">
        <v>-8.5</v>
      </c>
      <c r="N9567">
        <f>IF(Table1[[#This Row],[TeamFavorite]]=Table1[[#This Row],[TeamHome]],Table1[[#This Row],[ScoreAway]]-Table1[[#This Row],[ScoreHome]],Table1[[#This Row],[ScoreHome]]-Table1[[#This Row],[ScoreAway]])</f>
        <v>-28</v>
      </c>
      <c r="O9567">
        <f>IF(Table1[[#This Row],[SpreadActual]]&lt;Table1[[#This Row],[SpreadFavorite]],1,0)</f>
        <v>1</v>
      </c>
      <c r="P9567">
        <v>37</v>
      </c>
      <c r="Q9567" t="s">
        <v>173</v>
      </c>
      <c r="R9567" t="b">
        <v>0</v>
      </c>
      <c r="S9567">
        <v>50</v>
      </c>
      <c r="T9567">
        <v>6</v>
      </c>
      <c r="U9567">
        <v>51</v>
      </c>
    </row>
    <row r="9568" spans="1:22" x14ac:dyDescent="0.2">
      <c r="A9568" s="1">
        <v>39740</v>
      </c>
      <c r="B9568">
        <v>2008</v>
      </c>
      <c r="C9568">
        <f>_xlfn.MAXIFS(Table1[ScheduleWeekWritten],Table1[ScheduleSeason],Table1[[#This Row],[ScheduleSeason]])</f>
        <v>17</v>
      </c>
      <c r="D9568">
        <v>7</v>
      </c>
      <c r="E9568" cm="1">
        <f t="array" ref="E9568">_xlfn.XLOOKUP(Table1[[#This Row],[ScheduleWeekWritten]],Table3[Game],100+Table3[Increase],Table1[[#This Row],[ScheduleWeekWritten]])</f>
        <v>7</v>
      </c>
      <c r="F9568" t="b">
        <v>0</v>
      </c>
      <c r="G9568" t="s">
        <v>33</v>
      </c>
      <c r="H9568">
        <v>34</v>
      </c>
      <c r="I9568">
        <v>14</v>
      </c>
      <c r="J9568" t="s">
        <v>140</v>
      </c>
      <c r="K9568" t="s">
        <v>72</v>
      </c>
      <c r="L9568" t="str">
        <f>_xlfn.XLOOKUP(Table1[[#This Row],[TeamFavoriteID]],Table2[team_id],Table2[team_name],_xlfn.XLOOKUP(Table1[[#This Row],[TeamFavoriteID]],Table2[team_id_pfr],Table2[team_name],"Even"))</f>
        <v>Baltimore Colts</v>
      </c>
      <c r="M9568">
        <v>-2.5</v>
      </c>
      <c r="N9568">
        <f>IF(Table1[[#This Row],[TeamFavorite]]=Table1[[#This Row],[TeamHome]],Table1[[#This Row],[ScoreAway]]-Table1[[#This Row],[ScoreHome]],Table1[[#This Row],[ScoreHome]]-Table1[[#This Row],[ScoreAway]])</f>
        <v>20</v>
      </c>
      <c r="O9568">
        <f>IF(Table1[[#This Row],[SpreadActual]]&lt;Table1[[#This Row],[SpreadFavorite]],1,0)</f>
        <v>0</v>
      </c>
      <c r="P9568">
        <v>47</v>
      </c>
      <c r="Q9568" t="s">
        <v>82</v>
      </c>
      <c r="R9568" t="b">
        <v>0</v>
      </c>
      <c r="S9568">
        <v>50</v>
      </c>
      <c r="T9568">
        <v>14</v>
      </c>
      <c r="U9568">
        <v>68</v>
      </c>
    </row>
    <row r="9569" spans="1:22" x14ac:dyDescent="0.2">
      <c r="A9569" s="1">
        <v>39740</v>
      </c>
      <c r="B9569">
        <v>2008</v>
      </c>
      <c r="C9569">
        <f>_xlfn.MAXIFS(Table1[ScheduleWeekWritten],Table1[ScheduleSeason],Table1[[#This Row],[ScheduleSeason]])</f>
        <v>17</v>
      </c>
      <c r="D9569">
        <v>7</v>
      </c>
      <c r="E9569" cm="1">
        <f t="array" ref="E9569">_xlfn.XLOOKUP(Table1[[#This Row],[ScheduleWeekWritten]],Table3[Game],100+Table3[Increase],Table1[[#This Row],[ScheduleWeekWritten]])</f>
        <v>7</v>
      </c>
      <c r="F9569" t="b">
        <v>0</v>
      </c>
      <c r="G9569" t="s">
        <v>177</v>
      </c>
      <c r="H9569">
        <v>28</v>
      </c>
      <c r="I9569">
        <v>21</v>
      </c>
      <c r="J9569" t="s">
        <v>45</v>
      </c>
      <c r="K9569" t="s">
        <v>182</v>
      </c>
      <c r="L9569" t="str">
        <f>_xlfn.XLOOKUP(Table1[[#This Row],[TeamFavoriteID]],Table2[team_id],Table2[team_name],_xlfn.XLOOKUP(Table1[[#This Row],[TeamFavoriteID]],Table2[team_id_pfr],Table2[team_name],"Even"))</f>
        <v>Houston Texans</v>
      </c>
      <c r="M9569">
        <v>-11.5</v>
      </c>
      <c r="N9569">
        <f>IF(Table1[[#This Row],[TeamFavorite]]=Table1[[#This Row],[TeamHome]],Table1[[#This Row],[ScoreAway]]-Table1[[#This Row],[ScoreHome]],Table1[[#This Row],[ScoreHome]]-Table1[[#This Row],[ScoreAway]])</f>
        <v>-7</v>
      </c>
      <c r="O9569">
        <f>IF(Table1[[#This Row],[SpreadActual]]&lt;Table1[[#This Row],[SpreadFavorite]],1,0)</f>
        <v>0</v>
      </c>
      <c r="P9569">
        <v>47.5</v>
      </c>
      <c r="Q9569" t="s">
        <v>178</v>
      </c>
      <c r="R9569" t="b">
        <v>0</v>
      </c>
      <c r="S9569">
        <v>72</v>
      </c>
      <c r="T9569">
        <v>0</v>
      </c>
      <c r="V9569" t="s">
        <v>103</v>
      </c>
    </row>
    <row r="9570" spans="1:22" x14ac:dyDescent="0.2">
      <c r="A9570" s="1">
        <v>39740</v>
      </c>
      <c r="B9570">
        <v>2008</v>
      </c>
      <c r="C9570">
        <f>_xlfn.MAXIFS(Table1[ScheduleWeekWritten],Table1[ScheduleSeason],Table1[[#This Row],[ScheduleSeason]])</f>
        <v>17</v>
      </c>
      <c r="D9570">
        <v>7</v>
      </c>
      <c r="E9570" cm="1">
        <f t="array" ref="E9570">_xlfn.XLOOKUP(Table1[[#This Row],[ScheduleWeekWritten]],Table3[Game],100+Table3[Increase],Table1[[#This Row],[ScheduleWeekWritten]])</f>
        <v>7</v>
      </c>
      <c r="F9570" t="b">
        <v>0</v>
      </c>
      <c r="G9570" t="s">
        <v>42</v>
      </c>
      <c r="H9570">
        <v>10</v>
      </c>
      <c r="I9570">
        <v>34</v>
      </c>
      <c r="J9570" t="s">
        <v>171</v>
      </c>
      <c r="K9570" t="s">
        <v>25</v>
      </c>
      <c r="L9570" t="str">
        <f>_xlfn.XLOOKUP(Table1[[#This Row],[TeamFavoriteID]],Table2[team_id],Table2[team_name],_xlfn.XLOOKUP(Table1[[#This Row],[TeamFavoriteID]],Table2[team_id_pfr],Table2[team_name],"Even"))</f>
        <v>Houston Oilers</v>
      </c>
      <c r="M9570">
        <v>-9</v>
      </c>
      <c r="N9570">
        <f>IF(Table1[[#This Row],[TeamFavorite]]=Table1[[#This Row],[TeamHome]],Table1[[#This Row],[ScoreAway]]-Table1[[#This Row],[ScoreHome]],Table1[[#This Row],[ScoreHome]]-Table1[[#This Row],[ScoreAway]])</f>
        <v>-24</v>
      </c>
      <c r="O9570">
        <f>IF(Table1[[#This Row],[SpreadActual]]&lt;Table1[[#This Row],[SpreadFavorite]],1,0)</f>
        <v>1</v>
      </c>
      <c r="P9570">
        <v>35</v>
      </c>
      <c r="Q9570" t="s">
        <v>117</v>
      </c>
      <c r="R9570" t="b">
        <v>0</v>
      </c>
      <c r="S9570">
        <v>57</v>
      </c>
      <c r="T9570">
        <v>15</v>
      </c>
      <c r="U9570">
        <v>66</v>
      </c>
    </row>
    <row r="9571" spans="1:22" x14ac:dyDescent="0.2">
      <c r="A9571" s="1">
        <v>39740</v>
      </c>
      <c r="B9571">
        <v>2008</v>
      </c>
      <c r="C9571">
        <f>_xlfn.MAXIFS(Table1[ScheduleWeekWritten],Table1[ScheduleSeason],Table1[[#This Row],[ScheduleSeason]])</f>
        <v>17</v>
      </c>
      <c r="D9571">
        <v>7</v>
      </c>
      <c r="E9571" cm="1">
        <f t="array" ref="E9571">_xlfn.XLOOKUP(Table1[[#This Row],[ScheduleWeekWritten]],Table3[Game],100+Table3[Increase],Table1[[#This Row],[ScheduleWeekWritten]])</f>
        <v>7</v>
      </c>
      <c r="F9571" t="b">
        <v>0</v>
      </c>
      <c r="G9571" t="s">
        <v>19</v>
      </c>
      <c r="H9571">
        <v>13</v>
      </c>
      <c r="I9571">
        <v>27</v>
      </c>
      <c r="J9571" t="s">
        <v>158</v>
      </c>
      <c r="K9571" t="s">
        <v>91</v>
      </c>
      <c r="L9571" t="str">
        <f>_xlfn.XLOOKUP(Table1[[#This Row],[TeamFavoriteID]],Table2[team_id],Table2[team_name],_xlfn.XLOOKUP(Table1[[#This Row],[TeamFavoriteID]],Table2[team_id_pfr],Table2[team_name],"Even"))</f>
        <v>Miami Dolphins</v>
      </c>
      <c r="M9571">
        <v>-3</v>
      </c>
      <c r="N9571">
        <f>IF(Table1[[#This Row],[TeamFavorite]]=Table1[[#This Row],[TeamHome]],Table1[[#This Row],[ScoreAway]]-Table1[[#This Row],[ScoreHome]],Table1[[#This Row],[ScoreHome]]-Table1[[#This Row],[ScoreAway]])</f>
        <v>14</v>
      </c>
      <c r="O9571">
        <f>IF(Table1[[#This Row],[SpreadActual]]&lt;Table1[[#This Row],[SpreadFavorite]],1,0)</f>
        <v>0</v>
      </c>
      <c r="P9571">
        <v>35</v>
      </c>
      <c r="Q9571" t="s">
        <v>143</v>
      </c>
      <c r="R9571" t="b">
        <v>0</v>
      </c>
      <c r="S9571">
        <v>77</v>
      </c>
      <c r="T9571">
        <v>10</v>
      </c>
      <c r="U9571">
        <v>73</v>
      </c>
    </row>
    <row r="9572" spans="1:22" x14ac:dyDescent="0.2">
      <c r="A9572" s="1">
        <v>39740</v>
      </c>
      <c r="B9572">
        <v>2008</v>
      </c>
      <c r="C9572">
        <f>_xlfn.MAXIFS(Table1[ScheduleWeekWritten],Table1[ScheduleSeason],Table1[[#This Row],[ScheduleSeason]])</f>
        <v>17</v>
      </c>
      <c r="D9572">
        <v>7</v>
      </c>
      <c r="E9572" cm="1">
        <f t="array" ref="E9572">_xlfn.XLOOKUP(Table1[[#This Row],[ScheduleWeekWritten]],Table3[Game],100+Table3[Increase],Table1[[#This Row],[ScheduleWeekWritten]])</f>
        <v>7</v>
      </c>
      <c r="F9572" t="b">
        <v>0</v>
      </c>
      <c r="G9572" t="s">
        <v>50</v>
      </c>
      <c r="H9572">
        <v>29</v>
      </c>
      <c r="I9572">
        <v>17</v>
      </c>
      <c r="J9572" t="s">
        <v>53</v>
      </c>
      <c r="K9572" t="s">
        <v>90</v>
      </c>
      <c r="L9572" t="str">
        <f>_xlfn.XLOOKUP(Table1[[#This Row],[TeamFavoriteID]],Table2[team_id],Table2[team_name],_xlfn.XLOOKUP(Table1[[#This Row],[TeamFavoriteID]],Table2[team_id_pfr],Table2[team_name],"Even"))</f>
        <v>New York Giants</v>
      </c>
      <c r="M9572">
        <v>-10</v>
      </c>
      <c r="N9572">
        <f>IF(Table1[[#This Row],[TeamFavorite]]=Table1[[#This Row],[TeamHome]],Table1[[#This Row],[ScoreAway]]-Table1[[#This Row],[ScoreHome]],Table1[[#This Row],[ScoreHome]]-Table1[[#This Row],[ScoreAway]])</f>
        <v>-12</v>
      </c>
      <c r="O9572">
        <f>IF(Table1[[#This Row],[SpreadActual]]&lt;Table1[[#This Row],[SpreadFavorite]],1,0)</f>
        <v>1</v>
      </c>
      <c r="P9572">
        <v>47</v>
      </c>
      <c r="Q9572" t="s">
        <v>126</v>
      </c>
      <c r="R9572" t="b">
        <v>0</v>
      </c>
      <c r="S9572">
        <v>50</v>
      </c>
      <c r="T9572">
        <v>17</v>
      </c>
      <c r="U9572">
        <v>45</v>
      </c>
    </row>
    <row r="9573" spans="1:22" x14ac:dyDescent="0.2">
      <c r="A9573" s="1">
        <v>39740</v>
      </c>
      <c r="B9573">
        <v>2008</v>
      </c>
      <c r="C9573">
        <f>_xlfn.MAXIFS(Table1[ScheduleWeekWritten],Table1[ScheduleSeason],Table1[[#This Row],[ScheduleSeason]])</f>
        <v>17</v>
      </c>
      <c r="D9573">
        <v>7</v>
      </c>
      <c r="E9573" cm="1">
        <f t="array" ref="E9573">_xlfn.XLOOKUP(Table1[[#This Row],[ScheduleWeekWritten]],Table3[Game],100+Table3[Increase],Table1[[#This Row],[ScheduleWeekWritten]])</f>
        <v>7</v>
      </c>
      <c r="F9573" t="b">
        <v>0</v>
      </c>
      <c r="G9573" t="s">
        <v>20</v>
      </c>
      <c r="H9573">
        <v>16</v>
      </c>
      <c r="I9573">
        <v>13</v>
      </c>
      <c r="J9573" t="s">
        <v>31</v>
      </c>
      <c r="K9573" t="s">
        <v>32</v>
      </c>
      <c r="L9573" t="str">
        <f>_xlfn.XLOOKUP(Table1[[#This Row],[TeamFavoriteID]],Table2[team_id],Table2[team_name],_xlfn.XLOOKUP(Table1[[#This Row],[TeamFavoriteID]],Table2[team_id_pfr],Table2[team_name],"Even"))</f>
        <v>New York Jets</v>
      </c>
      <c r="M9573">
        <v>-3</v>
      </c>
      <c r="N9573">
        <f>IF(Table1[[#This Row],[TeamFavorite]]=Table1[[#This Row],[TeamHome]],Table1[[#This Row],[ScoreAway]]-Table1[[#This Row],[ScoreHome]],Table1[[#This Row],[ScoreHome]]-Table1[[#This Row],[ScoreAway]])</f>
        <v>3</v>
      </c>
      <c r="O9573">
        <f>IF(Table1[[#This Row],[SpreadActual]]&lt;Table1[[#This Row],[SpreadFavorite]],1,0)</f>
        <v>0</v>
      </c>
      <c r="P9573">
        <v>41</v>
      </c>
      <c r="Q9573" t="s">
        <v>76</v>
      </c>
      <c r="R9573" t="b">
        <v>0</v>
      </c>
      <c r="S9573">
        <v>54</v>
      </c>
      <c r="T9573">
        <v>10</v>
      </c>
      <c r="U9573">
        <v>80</v>
      </c>
    </row>
    <row r="9574" spans="1:22" x14ac:dyDescent="0.2">
      <c r="A9574" s="1">
        <v>39740</v>
      </c>
      <c r="B9574">
        <v>2008</v>
      </c>
      <c r="C9574">
        <f>_xlfn.MAXIFS(Table1[ScheduleWeekWritten],Table1[ScheduleSeason],Table1[[#This Row],[ScheduleSeason]])</f>
        <v>17</v>
      </c>
      <c r="D9574">
        <v>7</v>
      </c>
      <c r="E9574" cm="1">
        <f t="array" ref="E9574">_xlfn.XLOOKUP(Table1[[#This Row],[ScheduleWeekWritten]],Table3[Game],100+Table3[Increase],Table1[[#This Row],[ScheduleWeekWritten]])</f>
        <v>7</v>
      </c>
      <c r="F9574" t="b">
        <v>0</v>
      </c>
      <c r="G9574" t="s">
        <v>153</v>
      </c>
      <c r="H9574">
        <v>34</v>
      </c>
      <c r="I9574">
        <v>14</v>
      </c>
      <c r="J9574" t="s">
        <v>67</v>
      </c>
      <c r="K9574" t="s">
        <v>68</v>
      </c>
      <c r="L9574" t="str">
        <f>_xlfn.XLOOKUP(Table1[[#This Row],[TeamFavoriteID]],Table2[team_id],Table2[team_name],_xlfn.XLOOKUP(Table1[[#This Row],[TeamFavoriteID]],Table2[team_id_pfr],Table2[team_name],"Even"))</f>
        <v>Dallas Cowboys</v>
      </c>
      <c r="M9574">
        <v>-8</v>
      </c>
      <c r="N9574">
        <f>IF(Table1[[#This Row],[TeamFavorite]]=Table1[[#This Row],[TeamHome]],Table1[[#This Row],[ScoreAway]]-Table1[[#This Row],[ScoreHome]],Table1[[#This Row],[ScoreHome]]-Table1[[#This Row],[ScoreAway]])</f>
        <v>20</v>
      </c>
      <c r="O9574">
        <f>IF(Table1[[#This Row],[SpreadActual]]&lt;Table1[[#This Row],[SpreadFavorite]],1,0)</f>
        <v>0</v>
      </c>
      <c r="P9574">
        <v>45</v>
      </c>
      <c r="Q9574" t="s">
        <v>157</v>
      </c>
      <c r="R9574" t="b">
        <v>0</v>
      </c>
      <c r="S9574">
        <v>72</v>
      </c>
      <c r="T9574">
        <v>0</v>
      </c>
      <c r="V9574" t="s">
        <v>103</v>
      </c>
    </row>
    <row r="9575" spans="1:22" x14ac:dyDescent="0.2">
      <c r="A9575" s="1">
        <v>39740</v>
      </c>
      <c r="B9575">
        <v>2008</v>
      </c>
      <c r="C9575">
        <f>_xlfn.MAXIFS(Table1[ScheduleWeekWritten],Table1[ScheduleSeason],Table1[[#This Row],[ScheduleSeason]])</f>
        <v>17</v>
      </c>
      <c r="D9575">
        <v>7</v>
      </c>
      <c r="E9575" cm="1">
        <f t="array" ref="E9575">_xlfn.XLOOKUP(Table1[[#This Row],[ScheduleWeekWritten]],Table3[Game],100+Table3[Increase],Table1[[#This Row],[ScheduleWeekWritten]])</f>
        <v>7</v>
      </c>
      <c r="F9575" t="b">
        <v>0</v>
      </c>
      <c r="G9575" t="s">
        <v>127</v>
      </c>
      <c r="H9575">
        <v>20</v>
      </c>
      <c r="I9575">
        <v>10</v>
      </c>
      <c r="J9575" t="s">
        <v>128</v>
      </c>
      <c r="K9575" t="s">
        <v>133</v>
      </c>
      <c r="L9575" t="str">
        <f>_xlfn.XLOOKUP(Table1[[#This Row],[TeamFavoriteID]],Table2[team_id],Table2[team_name],_xlfn.XLOOKUP(Table1[[#This Row],[TeamFavoriteID]],Table2[team_id_pfr],Table2[team_name],"Even"))</f>
        <v>Tampa Bay Buccaneers</v>
      </c>
      <c r="M9575">
        <v>-11.5</v>
      </c>
      <c r="N9575">
        <f>IF(Table1[[#This Row],[TeamFavorite]]=Table1[[#This Row],[TeamHome]],Table1[[#This Row],[ScoreAway]]-Table1[[#This Row],[ScoreHome]],Table1[[#This Row],[ScoreHome]]-Table1[[#This Row],[ScoreAway]])</f>
        <v>-10</v>
      </c>
      <c r="O9575">
        <f>IF(Table1[[#This Row],[SpreadActual]]&lt;Table1[[#This Row],[SpreadFavorite]],1,0)</f>
        <v>0</v>
      </c>
      <c r="P9575">
        <v>40.5</v>
      </c>
      <c r="Q9575" t="s">
        <v>168</v>
      </c>
      <c r="R9575" t="b">
        <v>0</v>
      </c>
      <c r="S9575">
        <v>70</v>
      </c>
      <c r="T9575">
        <v>12</v>
      </c>
      <c r="U9575">
        <v>60</v>
      </c>
    </row>
    <row r="9576" spans="1:22" x14ac:dyDescent="0.2">
      <c r="A9576" s="1">
        <v>39740</v>
      </c>
      <c r="B9576">
        <v>2008</v>
      </c>
      <c r="C9576">
        <f>_xlfn.MAXIFS(Table1[ScheduleWeekWritten],Table1[ScheduleSeason],Table1[[#This Row],[ScheduleSeason]])</f>
        <v>17</v>
      </c>
      <c r="D9576">
        <v>7</v>
      </c>
      <c r="E9576" cm="1">
        <f t="array" ref="E9576">_xlfn.XLOOKUP(Table1[[#This Row],[ScheduleWeekWritten]],Table3[Game],100+Table3[Increase],Table1[[#This Row],[ScheduleWeekWritten]])</f>
        <v>7</v>
      </c>
      <c r="F9576" t="b">
        <v>0</v>
      </c>
      <c r="G9576" t="s">
        <v>61</v>
      </c>
      <c r="H9576">
        <v>14</v>
      </c>
      <c r="I9576">
        <v>11</v>
      </c>
      <c r="J9576" t="s">
        <v>62</v>
      </c>
      <c r="K9576" t="s">
        <v>85</v>
      </c>
      <c r="L9576" t="str">
        <f>_xlfn.XLOOKUP(Table1[[#This Row],[TeamFavoriteID]],Table2[team_id],Table2[team_name],_xlfn.XLOOKUP(Table1[[#This Row],[TeamFavoriteID]],Table2[team_id_pfr],Table2[team_name],"Even"))</f>
        <v>Washington Commanders</v>
      </c>
      <c r="M9576">
        <v>-7</v>
      </c>
      <c r="N9576">
        <f>IF(Table1[[#This Row],[TeamFavorite]]=Table1[[#This Row],[TeamHome]],Table1[[#This Row],[ScoreAway]]-Table1[[#This Row],[ScoreHome]],Table1[[#This Row],[ScoreHome]]-Table1[[#This Row],[ScoreAway]])</f>
        <v>3</v>
      </c>
      <c r="O9576">
        <f>IF(Table1[[#This Row],[SpreadActual]]&lt;Table1[[#This Row],[SpreadFavorite]],1,0)</f>
        <v>0</v>
      </c>
      <c r="P9576">
        <v>42</v>
      </c>
      <c r="Q9576" t="s">
        <v>165</v>
      </c>
      <c r="R9576" t="b">
        <v>0</v>
      </c>
      <c r="S9576">
        <v>51</v>
      </c>
      <c r="T9576">
        <v>14</v>
      </c>
      <c r="U9576">
        <v>43</v>
      </c>
    </row>
    <row r="9577" spans="1:22" x14ac:dyDescent="0.2">
      <c r="A9577" s="1">
        <v>39741</v>
      </c>
      <c r="B9577">
        <v>2008</v>
      </c>
      <c r="C9577">
        <f>_xlfn.MAXIFS(Table1[ScheduleWeekWritten],Table1[ScheduleSeason],Table1[[#This Row],[ScheduleSeason]])</f>
        <v>17</v>
      </c>
      <c r="D9577">
        <v>7</v>
      </c>
      <c r="E9577" cm="1">
        <f t="array" ref="E9577">_xlfn.XLOOKUP(Table1[[#This Row],[ScheduleWeekWritten]],Table3[Game],100+Table3[Increase],Table1[[#This Row],[ScheduleWeekWritten]])</f>
        <v>7</v>
      </c>
      <c r="F9577" t="b">
        <v>0</v>
      </c>
      <c r="G9577" t="s">
        <v>115</v>
      </c>
      <c r="H9577">
        <v>41</v>
      </c>
      <c r="I9577">
        <v>7</v>
      </c>
      <c r="J9577" t="s">
        <v>24</v>
      </c>
      <c r="K9577" t="s">
        <v>70</v>
      </c>
      <c r="L9577" t="str">
        <f>_xlfn.XLOOKUP(Table1[[#This Row],[TeamFavoriteID]],Table2[team_id],Table2[team_name],_xlfn.XLOOKUP(Table1[[#This Row],[TeamFavoriteID]],Table2[team_id_pfr],Table2[team_name],"Even"))</f>
        <v>Boston Patriots</v>
      </c>
      <c r="M9577">
        <v>-3</v>
      </c>
      <c r="N9577">
        <f>IF(Table1[[#This Row],[TeamFavorite]]=Table1[[#This Row],[TeamHome]],Table1[[#This Row],[ScoreAway]]-Table1[[#This Row],[ScoreHome]],Table1[[#This Row],[ScoreHome]]-Table1[[#This Row],[ScoreAway]])</f>
        <v>34</v>
      </c>
      <c r="O9577">
        <f>IF(Table1[[#This Row],[SpreadActual]]&lt;Table1[[#This Row],[SpreadFavorite]],1,0)</f>
        <v>0</v>
      </c>
      <c r="P9577">
        <v>48</v>
      </c>
      <c r="Q9577" t="s">
        <v>179</v>
      </c>
      <c r="R9577" t="b">
        <v>0</v>
      </c>
      <c r="S9577">
        <v>45</v>
      </c>
      <c r="T9577">
        <v>10</v>
      </c>
      <c r="U9577">
        <v>49</v>
      </c>
    </row>
    <row r="9578" spans="1:22" x14ac:dyDescent="0.2">
      <c r="A9578" s="1">
        <v>39747</v>
      </c>
      <c r="B9578">
        <v>2008</v>
      </c>
      <c r="C9578">
        <f>_xlfn.MAXIFS(Table1[ScheduleWeekWritten],Table1[ScheduleSeason],Table1[[#This Row],[ScheduleSeason]])</f>
        <v>17</v>
      </c>
      <c r="D9578">
        <v>8</v>
      </c>
      <c r="E9578" cm="1">
        <f t="array" ref="E9578">_xlfn.XLOOKUP(Table1[[#This Row],[ScheduleWeekWritten]],Table3[Game],100+Table3[Increase],Table1[[#This Row],[ScheduleWeekWritten]])</f>
        <v>8</v>
      </c>
      <c r="F9578" t="b">
        <v>0</v>
      </c>
      <c r="G9578" t="s">
        <v>158</v>
      </c>
      <c r="H9578">
        <v>29</v>
      </c>
      <c r="I9578">
        <v>10</v>
      </c>
      <c r="J9578" t="s">
        <v>20</v>
      </c>
      <c r="K9578" t="s">
        <v>159</v>
      </c>
      <c r="L9578" t="str">
        <f>_xlfn.XLOOKUP(Table1[[#This Row],[TeamFavoriteID]],Table2[team_id],Table2[team_name],_xlfn.XLOOKUP(Table1[[#This Row],[TeamFavoriteID]],Table2[team_id_pfr],Table2[team_name],"Even"))</f>
        <v>Baltimore Ravens</v>
      </c>
      <c r="M9578">
        <v>-8</v>
      </c>
      <c r="N9578">
        <f>IF(Table1[[#This Row],[TeamFavorite]]=Table1[[#This Row],[TeamHome]],Table1[[#This Row],[ScoreAway]]-Table1[[#This Row],[ScoreHome]],Table1[[#This Row],[ScoreHome]]-Table1[[#This Row],[ScoreAway]])</f>
        <v>-19</v>
      </c>
      <c r="O9578">
        <f>IF(Table1[[#This Row],[SpreadActual]]&lt;Table1[[#This Row],[SpreadFavorite]],1,0)</f>
        <v>1</v>
      </c>
      <c r="P9578">
        <v>34.5</v>
      </c>
      <c r="Q9578" t="s">
        <v>166</v>
      </c>
      <c r="R9578" t="b">
        <v>0</v>
      </c>
      <c r="S9578">
        <v>52</v>
      </c>
      <c r="T9578">
        <v>7</v>
      </c>
      <c r="U9578">
        <v>72</v>
      </c>
    </row>
    <row r="9579" spans="1:22" x14ac:dyDescent="0.2">
      <c r="A9579" s="1">
        <v>39747</v>
      </c>
      <c r="B9579">
        <v>2008</v>
      </c>
      <c r="C9579">
        <f>_xlfn.MAXIFS(Table1[ScheduleWeekWritten],Table1[ScheduleSeason],Table1[[#This Row],[ScheduleSeason]])</f>
        <v>17</v>
      </c>
      <c r="D9579">
        <v>8</v>
      </c>
      <c r="E9579" cm="1">
        <f t="array" ref="E9579">_xlfn.XLOOKUP(Table1[[#This Row],[ScheduleWeekWritten]],Table3[Game],100+Table3[Increase],Table1[[#This Row],[ScheduleWeekWritten]])</f>
        <v>8</v>
      </c>
      <c r="F9579" t="b">
        <v>0</v>
      </c>
      <c r="G9579" t="s">
        <v>152</v>
      </c>
      <c r="H9579">
        <v>27</v>
      </c>
      <c r="I9579">
        <v>23</v>
      </c>
      <c r="J9579" t="s">
        <v>149</v>
      </c>
      <c r="K9579" t="s">
        <v>162</v>
      </c>
      <c r="L9579" t="str">
        <f>_xlfn.XLOOKUP(Table1[[#This Row],[TeamFavoriteID]],Table2[team_id],Table2[team_name],_xlfn.XLOOKUP(Table1[[#This Row],[TeamFavoriteID]],Table2[team_id_pfr],Table2[team_name],"Even"))</f>
        <v>Carolina Panthers</v>
      </c>
      <c r="M9579">
        <v>-5.5</v>
      </c>
      <c r="N9579">
        <f>IF(Table1[[#This Row],[TeamFavorite]]=Table1[[#This Row],[TeamHome]],Table1[[#This Row],[ScoreAway]]-Table1[[#This Row],[ScoreHome]],Table1[[#This Row],[ScoreHome]]-Table1[[#This Row],[ScoreAway]])</f>
        <v>-4</v>
      </c>
      <c r="O9579">
        <f>IF(Table1[[#This Row],[SpreadActual]]&lt;Table1[[#This Row],[SpreadFavorite]],1,0)</f>
        <v>0</v>
      </c>
      <c r="P9579">
        <v>43</v>
      </c>
      <c r="Q9579" t="s">
        <v>160</v>
      </c>
      <c r="R9579" t="b">
        <v>0</v>
      </c>
      <c r="S9579">
        <v>54</v>
      </c>
      <c r="T9579">
        <v>4</v>
      </c>
      <c r="U9579">
        <v>71</v>
      </c>
    </row>
    <row r="9580" spans="1:22" x14ac:dyDescent="0.2">
      <c r="A9580" s="1">
        <v>39747</v>
      </c>
      <c r="B9580">
        <v>2008</v>
      </c>
      <c r="C9580">
        <f>_xlfn.MAXIFS(Table1[ScheduleWeekWritten],Table1[ScheduleSeason],Table1[[#This Row],[ScheduleSeason]])</f>
        <v>17</v>
      </c>
      <c r="D9580">
        <v>8</v>
      </c>
      <c r="E9580" cm="1">
        <f t="array" ref="E9580">_xlfn.XLOOKUP(Table1[[#This Row],[ScheduleWeekWritten]],Table3[Game],100+Table3[Increase],Table1[[#This Row],[ScheduleWeekWritten]])</f>
        <v>8</v>
      </c>
      <c r="F9580" t="b">
        <v>0</v>
      </c>
      <c r="G9580" t="s">
        <v>67</v>
      </c>
      <c r="H9580">
        <v>13</v>
      </c>
      <c r="I9580">
        <v>9</v>
      </c>
      <c r="J9580" t="s">
        <v>127</v>
      </c>
      <c r="K9580" t="s">
        <v>68</v>
      </c>
      <c r="L9580" t="str">
        <f>_xlfn.XLOOKUP(Table1[[#This Row],[TeamFavoriteID]],Table2[team_id],Table2[team_name],_xlfn.XLOOKUP(Table1[[#This Row],[TeamFavoriteID]],Table2[team_id_pfr],Table2[team_name],"Even"))</f>
        <v>Dallas Cowboys</v>
      </c>
      <c r="M9580">
        <v>-1.5</v>
      </c>
      <c r="N9580">
        <f>IF(Table1[[#This Row],[TeamFavorite]]=Table1[[#This Row],[TeamHome]],Table1[[#This Row],[ScoreAway]]-Table1[[#This Row],[ScoreHome]],Table1[[#This Row],[ScoreHome]]-Table1[[#This Row],[ScoreAway]])</f>
        <v>-4</v>
      </c>
      <c r="O9580">
        <f>IF(Table1[[#This Row],[SpreadActual]]&lt;Table1[[#This Row],[SpreadFavorite]],1,0)</f>
        <v>1</v>
      </c>
      <c r="P9580">
        <v>40.5</v>
      </c>
      <c r="Q9580" t="s">
        <v>119</v>
      </c>
      <c r="R9580" t="b">
        <v>0</v>
      </c>
      <c r="S9580">
        <v>69</v>
      </c>
      <c r="T9580">
        <v>10</v>
      </c>
      <c r="U9580">
        <v>51</v>
      </c>
    </row>
    <row r="9581" spans="1:22" x14ac:dyDescent="0.2">
      <c r="A9581" s="1">
        <v>39747</v>
      </c>
      <c r="B9581">
        <v>2008</v>
      </c>
      <c r="C9581">
        <f>_xlfn.MAXIFS(Table1[ScheduleWeekWritten],Table1[ScheduleSeason],Table1[[#This Row],[ScheduleSeason]])</f>
        <v>17</v>
      </c>
      <c r="D9581">
        <v>8</v>
      </c>
      <c r="E9581" cm="1">
        <f t="array" ref="E9581">_xlfn.XLOOKUP(Table1[[#This Row],[ScheduleWeekWritten]],Table3[Game],100+Table3[Increase],Table1[[#This Row],[ScheduleWeekWritten]])</f>
        <v>8</v>
      </c>
      <c r="F9581" t="b">
        <v>0</v>
      </c>
      <c r="G9581" t="s">
        <v>45</v>
      </c>
      <c r="H9581">
        <v>17</v>
      </c>
      <c r="I9581">
        <v>25</v>
      </c>
      <c r="J9581" t="s">
        <v>61</v>
      </c>
      <c r="K9581" t="s">
        <v>85</v>
      </c>
      <c r="L9581" t="str">
        <f>_xlfn.XLOOKUP(Table1[[#This Row],[TeamFavoriteID]],Table2[team_id],Table2[team_name],_xlfn.XLOOKUP(Table1[[#This Row],[TeamFavoriteID]],Table2[team_id_pfr],Table2[team_name],"Even"))</f>
        <v>Washington Commanders</v>
      </c>
      <c r="M9581">
        <v>-7</v>
      </c>
      <c r="N9581">
        <f>IF(Table1[[#This Row],[TeamFavorite]]=Table1[[#This Row],[TeamHome]],Table1[[#This Row],[ScoreAway]]-Table1[[#This Row],[ScoreHome]],Table1[[#This Row],[ScoreHome]]-Table1[[#This Row],[ScoreAway]])</f>
        <v>-8</v>
      </c>
      <c r="O9581">
        <f>IF(Table1[[#This Row],[SpreadActual]]&lt;Table1[[#This Row],[SpreadFavorite]],1,0)</f>
        <v>1</v>
      </c>
      <c r="P9581">
        <v>42</v>
      </c>
      <c r="Q9581" t="s">
        <v>181</v>
      </c>
      <c r="R9581" t="b">
        <v>0</v>
      </c>
      <c r="S9581">
        <v>72</v>
      </c>
      <c r="T9581">
        <v>0</v>
      </c>
      <c r="V9581" t="s">
        <v>103</v>
      </c>
    </row>
    <row r="9582" spans="1:22" x14ac:dyDescent="0.2">
      <c r="A9582" s="1">
        <v>39747</v>
      </c>
      <c r="B9582">
        <v>2008</v>
      </c>
      <c r="C9582">
        <f>_xlfn.MAXIFS(Table1[ScheduleWeekWritten],Table1[ScheduleSeason],Table1[[#This Row],[ScheduleSeason]])</f>
        <v>17</v>
      </c>
      <c r="D9582">
        <v>8</v>
      </c>
      <c r="E9582" cm="1">
        <f t="array" ref="E9582">_xlfn.XLOOKUP(Table1[[#This Row],[ScheduleWeekWritten]],Table3[Game],100+Table3[Increase],Table1[[#This Row],[ScheduleWeekWritten]])</f>
        <v>8</v>
      </c>
      <c r="F9582" t="b">
        <v>0</v>
      </c>
      <c r="G9582" t="s">
        <v>177</v>
      </c>
      <c r="H9582">
        <v>35</v>
      </c>
      <c r="I9582">
        <v>6</v>
      </c>
      <c r="J9582" t="s">
        <v>101</v>
      </c>
      <c r="K9582" t="s">
        <v>182</v>
      </c>
      <c r="L9582" t="str">
        <f>_xlfn.XLOOKUP(Table1[[#This Row],[TeamFavoriteID]],Table2[team_id],Table2[team_name],_xlfn.XLOOKUP(Table1[[#This Row],[TeamFavoriteID]],Table2[team_id_pfr],Table2[team_name],"Even"))</f>
        <v>Houston Texans</v>
      </c>
      <c r="M9582">
        <v>-9</v>
      </c>
      <c r="N9582">
        <f>IF(Table1[[#This Row],[TeamFavorite]]=Table1[[#This Row],[TeamHome]],Table1[[#This Row],[ScoreAway]]-Table1[[#This Row],[ScoreHome]],Table1[[#This Row],[ScoreHome]]-Table1[[#This Row],[ScoreAway]])</f>
        <v>-29</v>
      </c>
      <c r="O9582">
        <f>IF(Table1[[#This Row],[SpreadActual]]&lt;Table1[[#This Row],[SpreadFavorite]],1,0)</f>
        <v>1</v>
      </c>
      <c r="P9582">
        <v>45.5</v>
      </c>
      <c r="Q9582" t="s">
        <v>178</v>
      </c>
      <c r="R9582" t="b">
        <v>0</v>
      </c>
      <c r="S9582">
        <v>72</v>
      </c>
      <c r="T9582">
        <v>0</v>
      </c>
      <c r="V9582" t="s">
        <v>103</v>
      </c>
    </row>
    <row r="9583" spans="1:22" x14ac:dyDescent="0.2">
      <c r="A9583" s="1">
        <v>39747</v>
      </c>
      <c r="B9583">
        <v>2008</v>
      </c>
      <c r="C9583">
        <f>_xlfn.MAXIFS(Table1[ScheduleWeekWritten],Table1[ScheduleSeason],Table1[[#This Row],[ScheduleSeason]])</f>
        <v>17</v>
      </c>
      <c r="D9583">
        <v>8</v>
      </c>
      <c r="E9583" cm="1">
        <f t="array" ref="E9583">_xlfn.XLOOKUP(Table1[[#This Row],[ScheduleWeekWritten]],Table3[Game],100+Table3[Increase],Table1[[#This Row],[ScheduleWeekWritten]])</f>
        <v>8</v>
      </c>
      <c r="F9583" t="b">
        <v>0</v>
      </c>
      <c r="G9583" t="s">
        <v>154</v>
      </c>
      <c r="H9583">
        <v>17</v>
      </c>
      <c r="I9583">
        <v>23</v>
      </c>
      <c r="J9583" t="s">
        <v>62</v>
      </c>
      <c r="K9583" t="s">
        <v>161</v>
      </c>
      <c r="L9583" t="str">
        <f>_xlfn.XLOOKUP(Table1[[#This Row],[TeamFavoriteID]],Table2[team_id],Table2[team_name],_xlfn.XLOOKUP(Table1[[#This Row],[TeamFavoriteID]],Table2[team_id_pfr],Table2[team_name],"Even"))</f>
        <v>Jacksonville Jaguars</v>
      </c>
      <c r="M9583">
        <v>-7</v>
      </c>
      <c r="N9583">
        <f>IF(Table1[[#This Row],[TeamFavorite]]=Table1[[#This Row],[TeamHome]],Table1[[#This Row],[ScoreAway]]-Table1[[#This Row],[ScoreHome]],Table1[[#This Row],[ScoreHome]]-Table1[[#This Row],[ScoreAway]])</f>
        <v>6</v>
      </c>
      <c r="O9583">
        <f>IF(Table1[[#This Row],[SpreadActual]]&lt;Table1[[#This Row],[SpreadFavorite]],1,0)</f>
        <v>0</v>
      </c>
      <c r="P9583">
        <v>42</v>
      </c>
      <c r="Q9583" t="s">
        <v>155</v>
      </c>
      <c r="R9583" t="b">
        <v>0</v>
      </c>
      <c r="S9583">
        <v>65</v>
      </c>
      <c r="T9583">
        <v>8</v>
      </c>
      <c r="U9583">
        <v>56</v>
      </c>
    </row>
    <row r="9584" spans="1:22" x14ac:dyDescent="0.2">
      <c r="A9584" s="1">
        <v>39747</v>
      </c>
      <c r="B9584">
        <v>2008</v>
      </c>
      <c r="C9584">
        <f>_xlfn.MAXIFS(Table1[ScheduleWeekWritten],Table1[ScheduleSeason],Table1[[#This Row],[ScheduleSeason]])</f>
        <v>17</v>
      </c>
      <c r="D9584">
        <v>8</v>
      </c>
      <c r="E9584" cm="1">
        <f t="array" ref="E9584">_xlfn.XLOOKUP(Table1[[#This Row],[ScheduleWeekWritten]],Table3[Game],100+Table3[Increase],Table1[[#This Row],[ScheduleWeekWritten]])</f>
        <v>8</v>
      </c>
      <c r="F9584" t="b">
        <v>0</v>
      </c>
      <c r="G9584" t="s">
        <v>19</v>
      </c>
      <c r="H9584">
        <v>25</v>
      </c>
      <c r="I9584">
        <v>16</v>
      </c>
      <c r="J9584" t="s">
        <v>28</v>
      </c>
      <c r="K9584" t="s">
        <v>91</v>
      </c>
      <c r="L9584" t="str">
        <f>_xlfn.XLOOKUP(Table1[[#This Row],[TeamFavoriteID]],Table2[team_id],Table2[team_name],_xlfn.XLOOKUP(Table1[[#This Row],[TeamFavoriteID]],Table2[team_id_pfr],Table2[team_name],"Even"))</f>
        <v>Miami Dolphins</v>
      </c>
      <c r="M9584">
        <v>-1</v>
      </c>
      <c r="N9584">
        <f>IF(Table1[[#This Row],[TeamFavorite]]=Table1[[#This Row],[TeamHome]],Table1[[#This Row],[ScoreAway]]-Table1[[#This Row],[ScoreHome]],Table1[[#This Row],[ScoreHome]]-Table1[[#This Row],[ScoreAway]])</f>
        <v>-9</v>
      </c>
      <c r="O9584">
        <f>IF(Table1[[#This Row],[SpreadActual]]&lt;Table1[[#This Row],[SpreadFavorite]],1,0)</f>
        <v>1</v>
      </c>
      <c r="P9584">
        <v>41.5</v>
      </c>
      <c r="Q9584" t="s">
        <v>143</v>
      </c>
      <c r="R9584" t="b">
        <v>0</v>
      </c>
      <c r="S9584">
        <v>78</v>
      </c>
      <c r="T9584">
        <v>6</v>
      </c>
      <c r="U9584">
        <v>84</v>
      </c>
    </row>
    <row r="9585" spans="1:22" x14ac:dyDescent="0.2">
      <c r="A9585" s="1">
        <v>39747</v>
      </c>
      <c r="B9585">
        <v>2008</v>
      </c>
      <c r="C9585">
        <f>_xlfn.MAXIFS(Table1[ScheduleWeekWritten],Table1[ScheduleSeason],Table1[[#This Row],[ScheduleSeason]])</f>
        <v>17</v>
      </c>
      <c r="D9585">
        <v>8</v>
      </c>
      <c r="E9585" cm="1">
        <f t="array" ref="E9585">_xlfn.XLOOKUP(Table1[[#This Row],[ScheduleWeekWritten]],Table3[Game],100+Table3[Increase],Table1[[#This Row],[ScheduleWeekWritten]])</f>
        <v>8</v>
      </c>
      <c r="F9585" t="b">
        <v>0</v>
      </c>
      <c r="G9585" t="s">
        <v>115</v>
      </c>
      <c r="H9585">
        <v>23</v>
      </c>
      <c r="I9585">
        <v>16</v>
      </c>
      <c r="J9585" t="s">
        <v>153</v>
      </c>
      <c r="K9585" t="s">
        <v>70</v>
      </c>
      <c r="L9585" t="str">
        <f>_xlfn.XLOOKUP(Table1[[#This Row],[TeamFavoriteID]],Table2[team_id],Table2[team_name],_xlfn.XLOOKUP(Table1[[#This Row],[TeamFavoriteID]],Table2[team_id_pfr],Table2[team_name],"Even"))</f>
        <v>Boston Patriots</v>
      </c>
      <c r="M9585">
        <v>-9</v>
      </c>
      <c r="N9585">
        <f>IF(Table1[[#This Row],[TeamFavorite]]=Table1[[#This Row],[TeamHome]],Table1[[#This Row],[ScoreAway]]-Table1[[#This Row],[ScoreHome]],Table1[[#This Row],[ScoreHome]]-Table1[[#This Row],[ScoreAway]])</f>
        <v>7</v>
      </c>
      <c r="O9585">
        <f>IF(Table1[[#This Row],[SpreadActual]]&lt;Table1[[#This Row],[SpreadFavorite]],1,0)</f>
        <v>0</v>
      </c>
      <c r="P9585">
        <v>41</v>
      </c>
      <c r="Q9585" t="s">
        <v>179</v>
      </c>
      <c r="R9585" t="b">
        <v>0</v>
      </c>
      <c r="S9585">
        <v>61</v>
      </c>
      <c r="T9585">
        <v>19</v>
      </c>
      <c r="U9585">
        <v>69</v>
      </c>
    </row>
    <row r="9586" spans="1:22" x14ac:dyDescent="0.2">
      <c r="A9586" s="1">
        <v>39747</v>
      </c>
      <c r="B9586">
        <v>2008</v>
      </c>
      <c r="C9586">
        <f>_xlfn.MAXIFS(Table1[ScheduleWeekWritten],Table1[ScheduleSeason],Table1[[#This Row],[ScheduleSeason]])</f>
        <v>17</v>
      </c>
      <c r="D9586">
        <v>8</v>
      </c>
      <c r="E9586" cm="1">
        <f t="array" ref="E9586">_xlfn.XLOOKUP(Table1[[#This Row],[ScheduleWeekWritten]],Table3[Game],100+Table3[Increase],Table1[[#This Row],[ScheduleWeekWritten]])</f>
        <v>8</v>
      </c>
      <c r="F9586" t="b">
        <v>0</v>
      </c>
      <c r="G9586" t="s">
        <v>95</v>
      </c>
      <c r="H9586">
        <v>37</v>
      </c>
      <c r="I9586">
        <v>32</v>
      </c>
      <c r="J9586" t="s">
        <v>27</v>
      </c>
      <c r="K9586" t="s">
        <v>29</v>
      </c>
      <c r="L9586" t="str">
        <f>_xlfn.XLOOKUP(Table1[[#This Row],[TeamFavoriteID]],Table2[team_id],Table2[team_name],_xlfn.XLOOKUP(Table1[[#This Row],[TeamFavoriteID]],Table2[team_id_pfr],Table2[team_name],"Even"))</f>
        <v>Los Angeles Chargers</v>
      </c>
      <c r="M9586">
        <v>-3</v>
      </c>
      <c r="N9586">
        <f>IF(Table1[[#This Row],[TeamFavorite]]=Table1[[#This Row],[TeamHome]],Table1[[#This Row],[ScoreAway]]-Table1[[#This Row],[ScoreHome]],Table1[[#This Row],[ScoreHome]]-Table1[[#This Row],[ScoreAway]])</f>
        <v>5</v>
      </c>
      <c r="O9586">
        <f>IF(Table1[[#This Row],[SpreadActual]]&lt;Table1[[#This Row],[SpreadFavorite]],1,0)</f>
        <v>0</v>
      </c>
      <c r="P9586">
        <v>45.5</v>
      </c>
      <c r="Q9586" t="s">
        <v>189</v>
      </c>
      <c r="R9586" t="b">
        <v>1</v>
      </c>
      <c r="S9586">
        <v>55</v>
      </c>
      <c r="T9586">
        <v>14</v>
      </c>
      <c r="U9586">
        <v>89</v>
      </c>
    </row>
    <row r="9587" spans="1:22" x14ac:dyDescent="0.2">
      <c r="A9587" s="1">
        <v>39747</v>
      </c>
      <c r="B9587">
        <v>2008</v>
      </c>
      <c r="C9587">
        <f>_xlfn.MAXIFS(Table1[ScheduleWeekWritten],Table1[ScheduleSeason],Table1[[#This Row],[ScheduleSeason]])</f>
        <v>17</v>
      </c>
      <c r="D9587">
        <v>8</v>
      </c>
      <c r="E9587" cm="1">
        <f t="array" ref="E9587">_xlfn.XLOOKUP(Table1[[#This Row],[ScheduleWeekWritten]],Table3[Game],100+Table3[Increase],Table1[[#This Row],[ScheduleWeekWritten]])</f>
        <v>8</v>
      </c>
      <c r="F9587" t="b">
        <v>0</v>
      </c>
      <c r="G9587" t="s">
        <v>31</v>
      </c>
      <c r="H9587">
        <v>28</v>
      </c>
      <c r="I9587">
        <v>24</v>
      </c>
      <c r="J9587" t="s">
        <v>42</v>
      </c>
      <c r="K9587" t="s">
        <v>32</v>
      </c>
      <c r="L9587" t="str">
        <f>_xlfn.XLOOKUP(Table1[[#This Row],[TeamFavoriteID]],Table2[team_id],Table2[team_name],_xlfn.XLOOKUP(Table1[[#This Row],[TeamFavoriteID]],Table2[team_id_pfr],Table2[team_name],"Even"))</f>
        <v>New York Jets</v>
      </c>
      <c r="M9587">
        <v>-14</v>
      </c>
      <c r="N9587">
        <f>IF(Table1[[#This Row],[TeamFavorite]]=Table1[[#This Row],[TeamHome]],Table1[[#This Row],[ScoreAway]]-Table1[[#This Row],[ScoreHome]],Table1[[#This Row],[ScoreHome]]-Table1[[#This Row],[ScoreAway]])</f>
        <v>-4</v>
      </c>
      <c r="O9587">
        <f>IF(Table1[[#This Row],[SpreadActual]]&lt;Table1[[#This Row],[SpreadFavorite]],1,0)</f>
        <v>0</v>
      </c>
      <c r="P9587">
        <v>41</v>
      </c>
      <c r="Q9587" t="s">
        <v>126</v>
      </c>
      <c r="R9587" t="b">
        <v>0</v>
      </c>
      <c r="S9587">
        <v>58</v>
      </c>
      <c r="T9587">
        <v>17</v>
      </c>
      <c r="U9587">
        <v>63</v>
      </c>
    </row>
    <row r="9588" spans="1:22" x14ac:dyDescent="0.2">
      <c r="A9588" s="1">
        <v>39747</v>
      </c>
      <c r="B9588">
        <v>2008</v>
      </c>
      <c r="C9588">
        <f>_xlfn.MAXIFS(Table1[ScheduleWeekWritten],Table1[ScheduleSeason],Table1[[#This Row],[ScheduleSeason]])</f>
        <v>17</v>
      </c>
      <c r="D9588">
        <v>8</v>
      </c>
      <c r="E9588" cm="1">
        <f t="array" ref="E9588">_xlfn.XLOOKUP(Table1[[#This Row],[ScheduleWeekWritten]],Table3[Game],100+Table3[Increase],Table1[[#This Row],[ScheduleWeekWritten]])</f>
        <v>8</v>
      </c>
      <c r="F9588" t="b">
        <v>0</v>
      </c>
      <c r="G9588" t="s">
        <v>58</v>
      </c>
      <c r="H9588">
        <v>27</v>
      </c>
      <c r="I9588">
        <v>14</v>
      </c>
      <c r="J9588" t="s">
        <v>38</v>
      </c>
      <c r="K9588" t="s">
        <v>77</v>
      </c>
      <c r="L9588" t="str">
        <f>_xlfn.XLOOKUP(Table1[[#This Row],[TeamFavoriteID]],Table2[team_id],Table2[team_name],_xlfn.XLOOKUP(Table1[[#This Row],[TeamFavoriteID]],Table2[team_id_pfr],Table2[team_name],"Even"))</f>
        <v>Philadelphia Eagles</v>
      </c>
      <c r="M9588">
        <v>-9.5</v>
      </c>
      <c r="N9588">
        <f>IF(Table1[[#This Row],[TeamFavorite]]=Table1[[#This Row],[TeamHome]],Table1[[#This Row],[ScoreAway]]-Table1[[#This Row],[ScoreHome]],Table1[[#This Row],[ScoreHome]]-Table1[[#This Row],[ScoreAway]])</f>
        <v>-13</v>
      </c>
      <c r="O9588">
        <f>IF(Table1[[#This Row],[SpreadActual]]&lt;Table1[[#This Row],[SpreadFavorite]],1,0)</f>
        <v>1</v>
      </c>
      <c r="P9588">
        <v>45</v>
      </c>
      <c r="Q9588" t="s">
        <v>183</v>
      </c>
      <c r="R9588" t="b">
        <v>0</v>
      </c>
      <c r="S9588">
        <v>54</v>
      </c>
      <c r="T9588">
        <v>10</v>
      </c>
      <c r="U9588">
        <v>70</v>
      </c>
    </row>
    <row r="9589" spans="1:22" x14ac:dyDescent="0.2">
      <c r="A9589" s="1">
        <v>39747</v>
      </c>
      <c r="B9589">
        <v>2008</v>
      </c>
      <c r="C9589">
        <f>_xlfn.MAXIFS(Table1[ScheduleWeekWritten],Table1[ScheduleSeason],Table1[[#This Row],[ScheduleSeason]])</f>
        <v>17</v>
      </c>
      <c r="D9589">
        <v>8</v>
      </c>
      <c r="E9589" cm="1">
        <f t="array" ref="E9589">_xlfn.XLOOKUP(Table1[[#This Row],[ScheduleWeekWritten]],Table3[Game],100+Table3[Increase],Table1[[#This Row],[ScheduleWeekWritten]])</f>
        <v>8</v>
      </c>
      <c r="F9589" t="b">
        <v>0</v>
      </c>
      <c r="G9589" t="s">
        <v>49</v>
      </c>
      <c r="H9589">
        <v>14</v>
      </c>
      <c r="I9589">
        <v>21</v>
      </c>
      <c r="J9589" t="s">
        <v>50</v>
      </c>
      <c r="K9589" t="s">
        <v>51</v>
      </c>
      <c r="L9589" t="str">
        <f>_xlfn.XLOOKUP(Table1[[#This Row],[TeamFavoriteID]],Table2[team_id],Table2[team_name],_xlfn.XLOOKUP(Table1[[#This Row],[TeamFavoriteID]],Table2[team_id_pfr],Table2[team_name],"Even"))</f>
        <v>Pittsburgh Steelers</v>
      </c>
      <c r="M9589">
        <v>-3</v>
      </c>
      <c r="N9589">
        <f>IF(Table1[[#This Row],[TeamFavorite]]=Table1[[#This Row],[TeamHome]],Table1[[#This Row],[ScoreAway]]-Table1[[#This Row],[ScoreHome]],Table1[[#This Row],[ScoreHome]]-Table1[[#This Row],[ScoreAway]])</f>
        <v>7</v>
      </c>
      <c r="O9589">
        <f>IF(Table1[[#This Row],[SpreadActual]]&lt;Table1[[#This Row],[SpreadFavorite]],1,0)</f>
        <v>0</v>
      </c>
      <c r="P9589">
        <v>41</v>
      </c>
      <c r="Q9589" t="s">
        <v>175</v>
      </c>
      <c r="R9589" t="b">
        <v>0</v>
      </c>
      <c r="S9589">
        <v>48</v>
      </c>
      <c r="T9589">
        <v>13</v>
      </c>
      <c r="U9589">
        <v>64</v>
      </c>
    </row>
    <row r="9590" spans="1:22" x14ac:dyDescent="0.2">
      <c r="A9590" s="1">
        <v>39747</v>
      </c>
      <c r="B9590">
        <v>2008</v>
      </c>
      <c r="C9590">
        <f>_xlfn.MAXIFS(Table1[ScheduleWeekWritten],Table1[ScheduleSeason],Table1[[#This Row],[ScheduleSeason]])</f>
        <v>17</v>
      </c>
      <c r="D9590">
        <v>8</v>
      </c>
      <c r="E9590" cm="1">
        <f t="array" ref="E9590">_xlfn.XLOOKUP(Table1[[#This Row],[ScheduleWeekWritten]],Table3[Game],100+Table3[Increase],Table1[[#This Row],[ScheduleWeekWritten]])</f>
        <v>8</v>
      </c>
      <c r="F9590" t="b">
        <v>0</v>
      </c>
      <c r="G9590" t="s">
        <v>53</v>
      </c>
      <c r="H9590">
        <v>13</v>
      </c>
      <c r="I9590">
        <v>34</v>
      </c>
      <c r="J9590" t="s">
        <v>128</v>
      </c>
      <c r="K9590" t="s">
        <v>87</v>
      </c>
      <c r="L9590" t="str">
        <f>_xlfn.XLOOKUP(Table1[[#This Row],[TeamFavoriteID]],Table2[team_id],Table2[team_name],_xlfn.XLOOKUP(Table1[[#This Row],[TeamFavoriteID]],Table2[team_id_pfr],Table2[team_name],"Even"))</f>
        <v>San Francisco 49ers</v>
      </c>
      <c r="M9590">
        <v>-5.5</v>
      </c>
      <c r="N9590">
        <f>IF(Table1[[#This Row],[TeamFavorite]]=Table1[[#This Row],[TeamHome]],Table1[[#This Row],[ScoreAway]]-Table1[[#This Row],[ScoreHome]],Table1[[#This Row],[ScoreHome]]-Table1[[#This Row],[ScoreAway]])</f>
        <v>21</v>
      </c>
      <c r="O9590">
        <f>IF(Table1[[#This Row],[SpreadActual]]&lt;Table1[[#This Row],[SpreadFavorite]],1,0)</f>
        <v>0</v>
      </c>
      <c r="P9590">
        <v>41.5</v>
      </c>
      <c r="Q9590" t="s">
        <v>118</v>
      </c>
      <c r="R9590" t="b">
        <v>0</v>
      </c>
      <c r="S9590">
        <v>61</v>
      </c>
      <c r="T9590">
        <v>11</v>
      </c>
      <c r="U9590">
        <v>65</v>
      </c>
    </row>
    <row r="9591" spans="1:22" x14ac:dyDescent="0.2">
      <c r="A9591" s="1">
        <v>39748</v>
      </c>
      <c r="B9591">
        <v>2008</v>
      </c>
      <c r="C9591">
        <f>_xlfn.MAXIFS(Table1[ScheduleWeekWritten],Table1[ScheduleSeason],Table1[[#This Row],[ScheduleSeason]])</f>
        <v>17</v>
      </c>
      <c r="D9591">
        <v>8</v>
      </c>
      <c r="E9591" cm="1">
        <f t="array" ref="E9591">_xlfn.XLOOKUP(Table1[[#This Row],[ScheduleWeekWritten]],Table3[Game],100+Table3[Increase],Table1[[#This Row],[ScheduleWeekWritten]])</f>
        <v>8</v>
      </c>
      <c r="F9591" t="b">
        <v>0</v>
      </c>
      <c r="G9591" t="s">
        <v>171</v>
      </c>
      <c r="H9591">
        <v>31</v>
      </c>
      <c r="I9591">
        <v>21</v>
      </c>
      <c r="J9591" t="s">
        <v>140</v>
      </c>
      <c r="K9591" t="s">
        <v>25</v>
      </c>
      <c r="L9591" t="str">
        <f>_xlfn.XLOOKUP(Table1[[#This Row],[TeamFavoriteID]],Table2[team_id],Table2[team_name],_xlfn.XLOOKUP(Table1[[#This Row],[TeamFavoriteID]],Table2[team_id_pfr],Table2[team_name],"Even"))</f>
        <v>Houston Oilers</v>
      </c>
      <c r="M9591">
        <v>-4</v>
      </c>
      <c r="N9591">
        <f>IF(Table1[[#This Row],[TeamFavorite]]=Table1[[#This Row],[TeamHome]],Table1[[#This Row],[ScoreAway]]-Table1[[#This Row],[ScoreHome]],Table1[[#This Row],[ScoreHome]]-Table1[[#This Row],[ScoreAway]])</f>
        <v>10</v>
      </c>
      <c r="O9591">
        <f>IF(Table1[[#This Row],[SpreadActual]]&lt;Table1[[#This Row],[SpreadFavorite]],1,0)</f>
        <v>0</v>
      </c>
      <c r="P9591">
        <v>41.5</v>
      </c>
      <c r="Q9591" t="s">
        <v>172</v>
      </c>
      <c r="R9591" t="b">
        <v>0</v>
      </c>
      <c r="S9591">
        <v>50</v>
      </c>
      <c r="T9591">
        <v>13</v>
      </c>
      <c r="U9591">
        <v>38</v>
      </c>
    </row>
    <row r="9592" spans="1:22" x14ac:dyDescent="0.2">
      <c r="A9592" s="1">
        <v>39754</v>
      </c>
      <c r="B9592">
        <v>2008</v>
      </c>
      <c r="C9592">
        <f>_xlfn.MAXIFS(Table1[ScheduleWeekWritten],Table1[ScheduleSeason],Table1[[#This Row],[ScheduleSeason]])</f>
        <v>17</v>
      </c>
      <c r="D9592">
        <v>9</v>
      </c>
      <c r="E9592" cm="1">
        <f t="array" ref="E9592">_xlfn.XLOOKUP(Table1[[#This Row],[ScheduleWeekWritten]],Table3[Game],100+Table3[Increase],Table1[[#This Row],[ScheduleWeekWritten]])</f>
        <v>9</v>
      </c>
      <c r="F9592" t="b">
        <v>0</v>
      </c>
      <c r="G9592" t="s">
        <v>28</v>
      </c>
      <c r="H9592">
        <v>17</v>
      </c>
      <c r="I9592">
        <v>26</v>
      </c>
      <c r="J9592" t="s">
        <v>31</v>
      </c>
      <c r="K9592" t="s">
        <v>43</v>
      </c>
      <c r="L9592" t="str">
        <f>_xlfn.XLOOKUP(Table1[[#This Row],[TeamFavoriteID]],Table2[team_id],Table2[team_name],_xlfn.XLOOKUP(Table1[[#This Row],[TeamFavoriteID]],Table2[team_id_pfr],Table2[team_name],"Even"))</f>
        <v>Buffalo Bills</v>
      </c>
      <c r="M9592">
        <v>-5</v>
      </c>
      <c r="N9592">
        <f>IF(Table1[[#This Row],[TeamFavorite]]=Table1[[#This Row],[TeamHome]],Table1[[#This Row],[ScoreAway]]-Table1[[#This Row],[ScoreHome]],Table1[[#This Row],[ScoreHome]]-Table1[[#This Row],[ScoreAway]])</f>
        <v>9</v>
      </c>
      <c r="O9592">
        <f>IF(Table1[[#This Row],[SpreadActual]]&lt;Table1[[#This Row],[SpreadFavorite]],1,0)</f>
        <v>0</v>
      </c>
      <c r="P9592">
        <v>43</v>
      </c>
      <c r="Q9592" t="s">
        <v>123</v>
      </c>
      <c r="R9592" t="b">
        <v>0</v>
      </c>
      <c r="S9592">
        <v>38</v>
      </c>
      <c r="T9592">
        <v>8</v>
      </c>
      <c r="U9592">
        <v>69</v>
      </c>
    </row>
    <row r="9593" spans="1:22" x14ac:dyDescent="0.2">
      <c r="A9593" s="1">
        <v>39754</v>
      </c>
      <c r="B9593">
        <v>2008</v>
      </c>
      <c r="C9593">
        <f>_xlfn.MAXIFS(Table1[ScheduleWeekWritten],Table1[ScheduleSeason],Table1[[#This Row],[ScheduleSeason]])</f>
        <v>17</v>
      </c>
      <c r="D9593">
        <v>9</v>
      </c>
      <c r="E9593" cm="1">
        <f t="array" ref="E9593">_xlfn.XLOOKUP(Table1[[#This Row],[ScheduleWeekWritten]],Table3[Game],100+Table3[Increase],Table1[[#This Row],[ScheduleWeekWritten]])</f>
        <v>9</v>
      </c>
      <c r="F9593" t="b">
        <v>0</v>
      </c>
      <c r="G9593" t="s">
        <v>46</v>
      </c>
      <c r="H9593">
        <v>27</v>
      </c>
      <c r="I9593">
        <v>23</v>
      </c>
      <c r="J9593" t="s">
        <v>45</v>
      </c>
      <c r="K9593" t="s">
        <v>47</v>
      </c>
      <c r="L9593" t="str">
        <f>_xlfn.XLOOKUP(Table1[[#This Row],[TeamFavoriteID]],Table2[team_id],Table2[team_name],_xlfn.XLOOKUP(Table1[[#This Row],[TeamFavoriteID]],Table2[team_id_pfr],Table2[team_name],"Even"))</f>
        <v>Chicago Bears</v>
      </c>
      <c r="M9593">
        <v>-12.5</v>
      </c>
      <c r="N9593">
        <f>IF(Table1[[#This Row],[TeamFavorite]]=Table1[[#This Row],[TeamHome]],Table1[[#This Row],[ScoreAway]]-Table1[[#This Row],[ScoreHome]],Table1[[#This Row],[ScoreHome]]-Table1[[#This Row],[ScoreAway]])</f>
        <v>-4</v>
      </c>
      <c r="O9593">
        <f>IF(Table1[[#This Row],[SpreadActual]]&lt;Table1[[#This Row],[SpreadFavorite]],1,0)</f>
        <v>0</v>
      </c>
      <c r="P9593">
        <v>43.5</v>
      </c>
      <c r="Q9593" t="s">
        <v>114</v>
      </c>
      <c r="R9593" t="b">
        <v>0</v>
      </c>
      <c r="S9593">
        <v>54</v>
      </c>
      <c r="T9593">
        <v>10</v>
      </c>
      <c r="U9593">
        <v>74</v>
      </c>
    </row>
    <row r="9594" spans="1:22" x14ac:dyDescent="0.2">
      <c r="A9594" s="1">
        <v>39754</v>
      </c>
      <c r="B9594">
        <v>2008</v>
      </c>
      <c r="C9594">
        <f>_xlfn.MAXIFS(Table1[ScheduleWeekWritten],Table1[ScheduleSeason],Table1[[#This Row],[ScheduleSeason]])</f>
        <v>17</v>
      </c>
      <c r="D9594">
        <v>9</v>
      </c>
      <c r="E9594" cm="1">
        <f t="array" ref="E9594">_xlfn.XLOOKUP(Table1[[#This Row],[ScheduleWeekWritten]],Table3[Game],100+Table3[Increase],Table1[[#This Row],[ScheduleWeekWritten]])</f>
        <v>9</v>
      </c>
      <c r="F9594" t="b">
        <v>0</v>
      </c>
      <c r="G9594" t="s">
        <v>101</v>
      </c>
      <c r="H9594">
        <v>21</v>
      </c>
      <c r="I9594">
        <v>19</v>
      </c>
      <c r="J9594" t="s">
        <v>154</v>
      </c>
      <c r="K9594" t="s">
        <v>161</v>
      </c>
      <c r="L9594" t="str">
        <f>_xlfn.XLOOKUP(Table1[[#This Row],[TeamFavoriteID]],Table2[team_id],Table2[team_name],_xlfn.XLOOKUP(Table1[[#This Row],[TeamFavoriteID]],Table2[team_id_pfr],Table2[team_name],"Even"))</f>
        <v>Jacksonville Jaguars</v>
      </c>
      <c r="M9594">
        <v>-7.5</v>
      </c>
      <c r="N9594">
        <f>IF(Table1[[#This Row],[TeamFavorite]]=Table1[[#This Row],[TeamHome]],Table1[[#This Row],[ScoreAway]]-Table1[[#This Row],[ScoreHome]],Table1[[#This Row],[ScoreHome]]-Table1[[#This Row],[ScoreAway]])</f>
        <v>2</v>
      </c>
      <c r="O9594">
        <f>IF(Table1[[#This Row],[SpreadActual]]&lt;Table1[[#This Row],[SpreadFavorite]],1,0)</f>
        <v>0</v>
      </c>
      <c r="P9594">
        <v>40</v>
      </c>
      <c r="Q9594" t="s">
        <v>173</v>
      </c>
      <c r="R9594" t="b">
        <v>0</v>
      </c>
      <c r="S9594">
        <v>59</v>
      </c>
      <c r="T9594">
        <v>4</v>
      </c>
      <c r="U9594">
        <v>68</v>
      </c>
    </row>
    <row r="9595" spans="1:22" x14ac:dyDescent="0.2">
      <c r="A9595" s="1">
        <v>39754</v>
      </c>
      <c r="B9595">
        <v>2008</v>
      </c>
      <c r="C9595">
        <f>_xlfn.MAXIFS(Table1[ScheduleWeekWritten],Table1[ScheduleSeason],Table1[[#This Row],[ScheduleSeason]])</f>
        <v>17</v>
      </c>
      <c r="D9595">
        <v>9</v>
      </c>
      <c r="E9595" cm="1">
        <f t="array" ref="E9595">_xlfn.XLOOKUP(Table1[[#This Row],[ScheduleWeekWritten]],Table3[Game],100+Table3[Increase],Table1[[#This Row],[ScheduleWeekWritten]])</f>
        <v>9</v>
      </c>
      <c r="F9595" t="b">
        <v>0</v>
      </c>
      <c r="G9595" t="s">
        <v>62</v>
      </c>
      <c r="H9595">
        <v>27</v>
      </c>
      <c r="I9595">
        <v>37</v>
      </c>
      <c r="J9595" t="s">
        <v>158</v>
      </c>
      <c r="K9595" t="s">
        <v>63</v>
      </c>
      <c r="L9595" t="str">
        <f>_xlfn.XLOOKUP(Table1[[#This Row],[TeamFavoriteID]],Table2[team_id],Table2[team_name],_xlfn.XLOOKUP(Table1[[#This Row],[TeamFavoriteID]],Table2[team_id_pfr],Table2[team_name],"Even"))</f>
        <v>Cleveland Browns</v>
      </c>
      <c r="M9595">
        <v>-2.5</v>
      </c>
      <c r="N9595">
        <f>IF(Table1[[#This Row],[TeamFavorite]]=Table1[[#This Row],[TeamHome]],Table1[[#This Row],[ScoreAway]]-Table1[[#This Row],[ScoreHome]],Table1[[#This Row],[ScoreHome]]-Table1[[#This Row],[ScoreAway]])</f>
        <v>10</v>
      </c>
      <c r="O9595">
        <f>IF(Table1[[#This Row],[SpreadActual]]&lt;Table1[[#This Row],[SpreadFavorite]],1,0)</f>
        <v>0</v>
      </c>
      <c r="P9595">
        <v>36.5</v>
      </c>
      <c r="Q9595" t="s">
        <v>170</v>
      </c>
      <c r="R9595" t="b">
        <v>0</v>
      </c>
      <c r="S9595">
        <v>46</v>
      </c>
      <c r="T9595">
        <v>5</v>
      </c>
      <c r="U9595">
        <v>79</v>
      </c>
    </row>
    <row r="9596" spans="1:22" x14ac:dyDescent="0.2">
      <c r="A9596" s="1">
        <v>39754</v>
      </c>
      <c r="B9596">
        <v>2008</v>
      </c>
      <c r="C9596">
        <f>_xlfn.MAXIFS(Table1[ScheduleWeekWritten],Table1[ScheduleSeason],Table1[[#This Row],[ScheduleSeason]])</f>
        <v>17</v>
      </c>
      <c r="D9596">
        <v>9</v>
      </c>
      <c r="E9596" cm="1">
        <f t="array" ref="E9596">_xlfn.XLOOKUP(Table1[[#This Row],[ScheduleWeekWritten]],Table3[Game],100+Table3[Increase],Table1[[#This Row],[ScheduleWeekWritten]])</f>
        <v>9</v>
      </c>
      <c r="F9596" t="b">
        <v>0</v>
      </c>
      <c r="G9596" t="s">
        <v>24</v>
      </c>
      <c r="H9596">
        <v>17</v>
      </c>
      <c r="I9596">
        <v>26</v>
      </c>
      <c r="J9596" t="s">
        <v>19</v>
      </c>
      <c r="K9596" t="s">
        <v>88</v>
      </c>
      <c r="L9596" t="str">
        <f>_xlfn.XLOOKUP(Table1[[#This Row],[TeamFavoriteID]],Table2[team_id],Table2[team_name],_xlfn.XLOOKUP(Table1[[#This Row],[TeamFavoriteID]],Table2[team_id_pfr],Table2[team_name],"Even"))</f>
        <v>Denver Broncos</v>
      </c>
      <c r="M9596">
        <v>-4</v>
      </c>
      <c r="N9596">
        <f>IF(Table1[[#This Row],[TeamFavorite]]=Table1[[#This Row],[TeamHome]],Table1[[#This Row],[ScoreAway]]-Table1[[#This Row],[ScoreHome]],Table1[[#This Row],[ScoreHome]]-Table1[[#This Row],[ScoreAway]])</f>
        <v>9</v>
      </c>
      <c r="O9596">
        <f>IF(Table1[[#This Row],[SpreadActual]]&lt;Table1[[#This Row],[SpreadFavorite]],1,0)</f>
        <v>0</v>
      </c>
      <c r="P9596">
        <v>50</v>
      </c>
      <c r="Q9596" t="s">
        <v>174</v>
      </c>
      <c r="R9596" t="b">
        <v>0</v>
      </c>
      <c r="S9596">
        <v>59</v>
      </c>
      <c r="T9596">
        <v>13</v>
      </c>
      <c r="U9596">
        <v>29</v>
      </c>
    </row>
    <row r="9597" spans="1:22" x14ac:dyDescent="0.2">
      <c r="A9597" s="1">
        <v>39754</v>
      </c>
      <c r="B9597">
        <v>2008</v>
      </c>
      <c r="C9597">
        <f>_xlfn.MAXIFS(Table1[ScheduleWeekWritten],Table1[ScheduleSeason],Table1[[#This Row],[ScheduleSeason]])</f>
        <v>17</v>
      </c>
      <c r="D9597">
        <v>9</v>
      </c>
      <c r="E9597" cm="1">
        <f t="array" ref="E9597">_xlfn.XLOOKUP(Table1[[#This Row],[ScheduleWeekWritten]],Table3[Game],100+Table3[Increase],Table1[[#This Row],[ScheduleWeekWritten]])</f>
        <v>9</v>
      </c>
      <c r="F9597" t="b">
        <v>0</v>
      </c>
      <c r="G9597" t="s">
        <v>140</v>
      </c>
      <c r="H9597">
        <v>18</v>
      </c>
      <c r="I9597">
        <v>15</v>
      </c>
      <c r="J9597" t="s">
        <v>115</v>
      </c>
      <c r="K9597" t="s">
        <v>72</v>
      </c>
      <c r="L9597" t="str">
        <f>_xlfn.XLOOKUP(Table1[[#This Row],[TeamFavoriteID]],Table2[team_id],Table2[team_name],_xlfn.XLOOKUP(Table1[[#This Row],[TeamFavoriteID]],Table2[team_id_pfr],Table2[team_name],"Even"))</f>
        <v>Baltimore Colts</v>
      </c>
      <c r="M9597">
        <v>-6.5</v>
      </c>
      <c r="N9597">
        <f>IF(Table1[[#This Row],[TeamFavorite]]=Table1[[#This Row],[TeamHome]],Table1[[#This Row],[ScoreAway]]-Table1[[#This Row],[ScoreHome]],Table1[[#This Row],[ScoreHome]]-Table1[[#This Row],[ScoreAway]])</f>
        <v>3</v>
      </c>
      <c r="O9597">
        <f>IF(Table1[[#This Row],[SpreadActual]]&lt;Table1[[#This Row],[SpreadFavorite]],1,0)</f>
        <v>0</v>
      </c>
      <c r="P9597">
        <v>44</v>
      </c>
      <c r="Q9597" t="s">
        <v>190</v>
      </c>
      <c r="R9597" t="b">
        <v>0</v>
      </c>
      <c r="S9597">
        <v>72</v>
      </c>
      <c r="T9597">
        <v>0</v>
      </c>
      <c r="V9597" t="s">
        <v>103</v>
      </c>
    </row>
    <row r="9598" spans="1:22" x14ac:dyDescent="0.2">
      <c r="A9598" s="1">
        <v>39754</v>
      </c>
      <c r="B9598">
        <v>2008</v>
      </c>
      <c r="C9598">
        <f>_xlfn.MAXIFS(Table1[ScheduleWeekWritten],Table1[ScheduleSeason],Table1[[#This Row],[ScheduleSeason]])</f>
        <v>17</v>
      </c>
      <c r="D9598">
        <v>9</v>
      </c>
      <c r="E9598" cm="1">
        <f t="array" ref="E9598">_xlfn.XLOOKUP(Table1[[#This Row],[ScheduleWeekWritten]],Table3[Game],100+Table3[Increase],Table1[[#This Row],[ScheduleWeekWritten]])</f>
        <v>9</v>
      </c>
      <c r="F9598" t="b">
        <v>0</v>
      </c>
      <c r="G9598" t="s">
        <v>42</v>
      </c>
      <c r="H9598">
        <v>27</v>
      </c>
      <c r="I9598">
        <v>30</v>
      </c>
      <c r="J9598" t="s">
        <v>127</v>
      </c>
      <c r="K9598" t="s">
        <v>133</v>
      </c>
      <c r="L9598" t="str">
        <f>_xlfn.XLOOKUP(Table1[[#This Row],[TeamFavoriteID]],Table2[team_id],Table2[team_name],_xlfn.XLOOKUP(Table1[[#This Row],[TeamFavoriteID]],Table2[team_id_pfr],Table2[team_name],"Even"))</f>
        <v>Tampa Bay Buccaneers</v>
      </c>
      <c r="M9598">
        <v>-9.5</v>
      </c>
      <c r="N9598">
        <f>IF(Table1[[#This Row],[TeamFavorite]]=Table1[[#This Row],[TeamHome]],Table1[[#This Row],[ScoreAway]]-Table1[[#This Row],[ScoreHome]],Table1[[#This Row],[ScoreHome]]-Table1[[#This Row],[ScoreAway]])</f>
        <v>-3</v>
      </c>
      <c r="O9598">
        <f>IF(Table1[[#This Row],[SpreadActual]]&lt;Table1[[#This Row],[SpreadFavorite]],1,0)</f>
        <v>0</v>
      </c>
      <c r="P9598">
        <v>36.5</v>
      </c>
      <c r="Q9598" t="s">
        <v>117</v>
      </c>
      <c r="R9598" t="b">
        <v>0</v>
      </c>
      <c r="S9598">
        <v>58</v>
      </c>
      <c r="T9598">
        <v>10</v>
      </c>
      <c r="U9598">
        <v>78</v>
      </c>
    </row>
    <row r="9599" spans="1:22" x14ac:dyDescent="0.2">
      <c r="A9599" s="1">
        <v>39754</v>
      </c>
      <c r="B9599">
        <v>2008</v>
      </c>
      <c r="C9599">
        <f>_xlfn.MAXIFS(Table1[ScheduleWeekWritten],Table1[ScheduleSeason],Table1[[#This Row],[ScheduleSeason]])</f>
        <v>17</v>
      </c>
      <c r="D9599">
        <v>9</v>
      </c>
      <c r="E9599" cm="1">
        <f t="array" ref="E9599">_xlfn.XLOOKUP(Table1[[#This Row],[ScheduleWeekWritten]],Table3[Game],100+Table3[Increase],Table1[[#This Row],[ScheduleWeekWritten]])</f>
        <v>9</v>
      </c>
      <c r="F9599" t="b">
        <v>0</v>
      </c>
      <c r="G9599" t="s">
        <v>54</v>
      </c>
      <c r="H9599">
        <v>28</v>
      </c>
      <c r="I9599">
        <v>21</v>
      </c>
      <c r="J9599" t="s">
        <v>177</v>
      </c>
      <c r="K9599" t="s">
        <v>55</v>
      </c>
      <c r="L9599" t="str">
        <f>_xlfn.XLOOKUP(Table1[[#This Row],[TeamFavoriteID]],Table2[team_id],Table2[team_name],_xlfn.XLOOKUP(Table1[[#This Row],[TeamFavoriteID]],Table2[team_id_pfr],Table2[team_name],"Even"))</f>
        <v>Minnesota Vikings</v>
      </c>
      <c r="M9599">
        <v>-5.5</v>
      </c>
      <c r="N9599">
        <f>IF(Table1[[#This Row],[TeamFavorite]]=Table1[[#This Row],[TeamHome]],Table1[[#This Row],[ScoreAway]]-Table1[[#This Row],[ScoreHome]],Table1[[#This Row],[ScoreHome]]-Table1[[#This Row],[ScoreAway]])</f>
        <v>-7</v>
      </c>
      <c r="O9599">
        <f>IF(Table1[[#This Row],[SpreadActual]]&lt;Table1[[#This Row],[SpreadFavorite]],1,0)</f>
        <v>1</v>
      </c>
      <c r="P9599">
        <v>47</v>
      </c>
      <c r="Q9599" t="s">
        <v>137</v>
      </c>
      <c r="R9599" t="b">
        <v>0</v>
      </c>
      <c r="S9599">
        <v>72</v>
      </c>
      <c r="T9599">
        <v>0</v>
      </c>
      <c r="V9599" t="s">
        <v>103</v>
      </c>
    </row>
    <row r="9600" spans="1:22" x14ac:dyDescent="0.2">
      <c r="A9600" s="1">
        <v>39754</v>
      </c>
      <c r="B9600">
        <v>2008</v>
      </c>
      <c r="C9600">
        <f>_xlfn.MAXIFS(Table1[ScheduleWeekWritten],Table1[ScheduleSeason],Table1[[#This Row],[ScheduleSeason]])</f>
        <v>17</v>
      </c>
      <c r="D9600">
        <v>9</v>
      </c>
      <c r="E9600" cm="1">
        <f t="array" ref="E9600">_xlfn.XLOOKUP(Table1[[#This Row],[ScheduleWeekWritten]],Table3[Game],100+Table3[Increase],Table1[[#This Row],[ScheduleWeekWritten]])</f>
        <v>9</v>
      </c>
      <c r="F9600" t="b">
        <v>0</v>
      </c>
      <c r="G9600" t="s">
        <v>50</v>
      </c>
      <c r="H9600">
        <v>35</v>
      </c>
      <c r="I9600">
        <v>14</v>
      </c>
      <c r="J9600" t="s">
        <v>67</v>
      </c>
      <c r="K9600" t="s">
        <v>90</v>
      </c>
      <c r="L9600" t="str">
        <f>_xlfn.XLOOKUP(Table1[[#This Row],[TeamFavoriteID]],Table2[team_id],Table2[team_name],_xlfn.XLOOKUP(Table1[[#This Row],[TeamFavoriteID]],Table2[team_id_pfr],Table2[team_name],"Even"))</f>
        <v>New York Giants</v>
      </c>
      <c r="M9600">
        <v>-8.5</v>
      </c>
      <c r="N9600">
        <f>IF(Table1[[#This Row],[TeamFavorite]]=Table1[[#This Row],[TeamHome]],Table1[[#This Row],[ScoreAway]]-Table1[[#This Row],[ScoreHome]],Table1[[#This Row],[ScoreHome]]-Table1[[#This Row],[ScoreAway]])</f>
        <v>-21</v>
      </c>
      <c r="O9600">
        <f>IF(Table1[[#This Row],[SpreadActual]]&lt;Table1[[#This Row],[SpreadFavorite]],1,0)</f>
        <v>1</v>
      </c>
      <c r="P9600">
        <v>42</v>
      </c>
      <c r="Q9600" t="s">
        <v>126</v>
      </c>
      <c r="R9600" t="b">
        <v>0</v>
      </c>
      <c r="S9600">
        <v>47</v>
      </c>
      <c r="T9600">
        <v>12</v>
      </c>
      <c r="U9600">
        <v>49</v>
      </c>
    </row>
    <row r="9601" spans="1:22" x14ac:dyDescent="0.2">
      <c r="A9601" s="1">
        <v>39754</v>
      </c>
      <c r="B9601">
        <v>2008</v>
      </c>
      <c r="C9601">
        <f>_xlfn.MAXIFS(Table1[ScheduleWeekWritten],Table1[ScheduleSeason],Table1[[#This Row],[ScheduleSeason]])</f>
        <v>17</v>
      </c>
      <c r="D9601">
        <v>9</v>
      </c>
      <c r="E9601" cm="1">
        <f t="array" ref="E9601">_xlfn.XLOOKUP(Table1[[#This Row],[ScheduleWeekWritten]],Table3[Game],100+Table3[Increase],Table1[[#This Row],[ScheduleWeekWritten]])</f>
        <v>9</v>
      </c>
      <c r="F9601" t="b">
        <v>0</v>
      </c>
      <c r="G9601" t="s">
        <v>20</v>
      </c>
      <c r="H9601">
        <v>0</v>
      </c>
      <c r="I9601">
        <v>24</v>
      </c>
      <c r="J9601" t="s">
        <v>38</v>
      </c>
      <c r="K9601" t="s">
        <v>109</v>
      </c>
      <c r="L9601" t="str">
        <f>_xlfn.XLOOKUP(Table1[[#This Row],[TeamFavoriteID]],Table2[team_id],Table2[team_name],_xlfn.XLOOKUP(Table1[[#This Row],[TeamFavoriteID]],Table2[team_id_pfr],Table2[team_name],"Even"))</f>
        <v>Atlanta Falcons</v>
      </c>
      <c r="M9601">
        <v>-3</v>
      </c>
      <c r="N9601">
        <f>IF(Table1[[#This Row],[TeamFavorite]]=Table1[[#This Row],[TeamHome]],Table1[[#This Row],[ScoreAway]]-Table1[[#This Row],[ScoreHome]],Table1[[#This Row],[ScoreHome]]-Table1[[#This Row],[ScoreAway]])</f>
        <v>-24</v>
      </c>
      <c r="O9601">
        <f>IF(Table1[[#This Row],[SpreadActual]]&lt;Table1[[#This Row],[SpreadFavorite]],1,0)</f>
        <v>1</v>
      </c>
      <c r="P9601">
        <v>41.5</v>
      </c>
      <c r="Q9601" t="s">
        <v>76</v>
      </c>
      <c r="R9601" t="b">
        <v>0</v>
      </c>
      <c r="S9601">
        <v>61</v>
      </c>
      <c r="T9601">
        <v>13</v>
      </c>
      <c r="U9601">
        <v>85</v>
      </c>
    </row>
    <row r="9602" spans="1:22" x14ac:dyDescent="0.2">
      <c r="A9602" s="1">
        <v>39754</v>
      </c>
      <c r="B9602">
        <v>2008</v>
      </c>
      <c r="C9602">
        <f>_xlfn.MAXIFS(Table1[ScheduleWeekWritten],Table1[ScheduleSeason],Table1[[#This Row],[ScheduleSeason]])</f>
        <v>17</v>
      </c>
      <c r="D9602">
        <v>9</v>
      </c>
      <c r="E9602" cm="1">
        <f t="array" ref="E9602">_xlfn.XLOOKUP(Table1[[#This Row],[ScheduleWeekWritten]],Table3[Game],100+Table3[Increase],Table1[[#This Row],[ScheduleWeekWritten]])</f>
        <v>9</v>
      </c>
      <c r="F9602" t="b">
        <v>0</v>
      </c>
      <c r="G9602" t="s">
        <v>128</v>
      </c>
      <c r="H9602">
        <v>7</v>
      </c>
      <c r="I9602">
        <v>26</v>
      </c>
      <c r="J9602" t="s">
        <v>58</v>
      </c>
      <c r="K9602" t="s">
        <v>77</v>
      </c>
      <c r="L9602" t="str">
        <f>_xlfn.XLOOKUP(Table1[[#This Row],[TeamFavoriteID]],Table2[team_id],Table2[team_name],_xlfn.XLOOKUP(Table1[[#This Row],[TeamFavoriteID]],Table2[team_id_pfr],Table2[team_name],"Even"))</f>
        <v>Philadelphia Eagles</v>
      </c>
      <c r="M9602">
        <v>-6.5</v>
      </c>
      <c r="N9602">
        <f>IF(Table1[[#This Row],[TeamFavorite]]=Table1[[#This Row],[TeamHome]],Table1[[#This Row],[ScoreAway]]-Table1[[#This Row],[ScoreHome]],Table1[[#This Row],[ScoreHome]]-Table1[[#This Row],[ScoreAway]])</f>
        <v>-19</v>
      </c>
      <c r="O9602">
        <f>IF(Table1[[#This Row],[SpreadActual]]&lt;Table1[[#This Row],[SpreadFavorite]],1,0)</f>
        <v>1</v>
      </c>
      <c r="P9602">
        <v>43</v>
      </c>
      <c r="Q9602" t="s">
        <v>180</v>
      </c>
      <c r="R9602" t="b">
        <v>0</v>
      </c>
      <c r="S9602">
        <v>54</v>
      </c>
      <c r="T9602">
        <v>12</v>
      </c>
      <c r="U9602">
        <v>82</v>
      </c>
    </row>
    <row r="9603" spans="1:22" x14ac:dyDescent="0.2">
      <c r="A9603" s="1">
        <v>39754</v>
      </c>
      <c r="B9603">
        <v>2008</v>
      </c>
      <c r="C9603">
        <f>_xlfn.MAXIFS(Table1[ScheduleWeekWritten],Table1[ScheduleSeason],Table1[[#This Row],[ScheduleSeason]])</f>
        <v>17</v>
      </c>
      <c r="D9603">
        <v>9</v>
      </c>
      <c r="E9603" cm="1">
        <f t="array" ref="E9603">_xlfn.XLOOKUP(Table1[[#This Row],[ScheduleWeekWritten]],Table3[Game],100+Table3[Increase],Table1[[#This Row],[ScheduleWeekWritten]])</f>
        <v>9</v>
      </c>
      <c r="F9603" t="b">
        <v>0</v>
      </c>
      <c r="G9603" t="s">
        <v>153</v>
      </c>
      <c r="H9603">
        <v>13</v>
      </c>
      <c r="I9603">
        <v>34</v>
      </c>
      <c r="J9603" t="s">
        <v>149</v>
      </c>
      <c r="K9603" t="s">
        <v>59</v>
      </c>
      <c r="L9603" t="str">
        <f>_xlfn.XLOOKUP(Table1[[#This Row],[TeamFavoriteID]],Table2[team_id],Table2[team_name],_xlfn.XLOOKUP(Table1[[#This Row],[TeamFavoriteID]],Table2[team_id_pfr],Table2[team_name],"Even"))</f>
        <v>Arizona Cardinals</v>
      </c>
      <c r="M9603">
        <v>-3</v>
      </c>
      <c r="N9603">
        <f>IF(Table1[[#This Row],[TeamFavorite]]=Table1[[#This Row],[TeamHome]],Table1[[#This Row],[ScoreAway]]-Table1[[#This Row],[ScoreHome]],Table1[[#This Row],[ScoreHome]]-Table1[[#This Row],[ScoreAway]])</f>
        <v>-21</v>
      </c>
      <c r="O9603">
        <f>IF(Table1[[#This Row],[SpreadActual]]&lt;Table1[[#This Row],[SpreadFavorite]],1,0)</f>
        <v>1</v>
      </c>
      <c r="P9603">
        <v>50</v>
      </c>
      <c r="Q9603" t="s">
        <v>157</v>
      </c>
      <c r="R9603" t="b">
        <v>0</v>
      </c>
      <c r="S9603">
        <v>72</v>
      </c>
      <c r="T9603">
        <v>0</v>
      </c>
      <c r="V9603" t="s">
        <v>103</v>
      </c>
    </row>
    <row r="9604" spans="1:22" x14ac:dyDescent="0.2">
      <c r="A9604" s="1">
        <v>39754</v>
      </c>
      <c r="B9604">
        <v>2008</v>
      </c>
      <c r="C9604">
        <f>_xlfn.MAXIFS(Table1[ScheduleWeekWritten],Table1[ScheduleSeason],Table1[[#This Row],[ScheduleSeason]])</f>
        <v>17</v>
      </c>
      <c r="D9604">
        <v>9</v>
      </c>
      <c r="E9604" cm="1">
        <f t="array" ref="E9604">_xlfn.XLOOKUP(Table1[[#This Row],[ScheduleWeekWritten]],Table3[Game],100+Table3[Increase],Table1[[#This Row],[ScheduleWeekWritten]])</f>
        <v>9</v>
      </c>
      <c r="F9604" t="b">
        <v>0</v>
      </c>
      <c r="G9604" t="s">
        <v>171</v>
      </c>
      <c r="H9604">
        <v>19</v>
      </c>
      <c r="I9604">
        <v>16</v>
      </c>
      <c r="J9604" t="s">
        <v>33</v>
      </c>
      <c r="K9604" t="s">
        <v>25</v>
      </c>
      <c r="L9604" t="str">
        <f>_xlfn.XLOOKUP(Table1[[#This Row],[TeamFavoriteID]],Table2[team_id],Table2[team_name],_xlfn.XLOOKUP(Table1[[#This Row],[TeamFavoriteID]],Table2[team_id_pfr],Table2[team_name],"Even"))</f>
        <v>Houston Oilers</v>
      </c>
      <c r="M9604">
        <v>-3.5</v>
      </c>
      <c r="N9604">
        <f>IF(Table1[[#This Row],[TeamFavorite]]=Table1[[#This Row],[TeamHome]],Table1[[#This Row],[ScoreAway]]-Table1[[#This Row],[ScoreHome]],Table1[[#This Row],[ScoreHome]]-Table1[[#This Row],[ScoreAway]])</f>
        <v>3</v>
      </c>
      <c r="O9604">
        <f>IF(Table1[[#This Row],[SpreadActual]]&lt;Table1[[#This Row],[SpreadFavorite]],1,0)</f>
        <v>0</v>
      </c>
      <c r="P9604">
        <v>41</v>
      </c>
      <c r="Q9604" t="s">
        <v>172</v>
      </c>
      <c r="R9604" t="b">
        <v>0</v>
      </c>
      <c r="S9604">
        <v>55</v>
      </c>
      <c r="T9604">
        <v>2</v>
      </c>
      <c r="U9604">
        <v>60</v>
      </c>
    </row>
    <row r="9605" spans="1:22" x14ac:dyDescent="0.2">
      <c r="A9605" s="1">
        <v>39755</v>
      </c>
      <c r="B9605">
        <v>2008</v>
      </c>
      <c r="C9605">
        <f>_xlfn.MAXIFS(Table1[ScheduleWeekWritten],Table1[ScheduleSeason],Table1[[#This Row],[ScheduleSeason]])</f>
        <v>17</v>
      </c>
      <c r="D9605">
        <v>9</v>
      </c>
      <c r="E9605" cm="1">
        <f t="array" ref="E9605">_xlfn.XLOOKUP(Table1[[#This Row],[ScheduleWeekWritten]],Table3[Game],100+Table3[Increase],Table1[[#This Row],[ScheduleWeekWritten]])</f>
        <v>9</v>
      </c>
      <c r="F9605" t="b">
        <v>0</v>
      </c>
      <c r="G9605" t="s">
        <v>61</v>
      </c>
      <c r="H9605">
        <v>6</v>
      </c>
      <c r="I9605">
        <v>23</v>
      </c>
      <c r="J9605" t="s">
        <v>49</v>
      </c>
      <c r="K9605" t="s">
        <v>85</v>
      </c>
      <c r="L9605" t="str">
        <f>_xlfn.XLOOKUP(Table1[[#This Row],[TeamFavoriteID]],Table2[team_id],Table2[team_name],_xlfn.XLOOKUP(Table1[[#This Row],[TeamFavoriteID]],Table2[team_id_pfr],Table2[team_name],"Even"))</f>
        <v>Washington Commanders</v>
      </c>
      <c r="M9605">
        <v>-2.5</v>
      </c>
      <c r="N9605">
        <f>IF(Table1[[#This Row],[TeamFavorite]]=Table1[[#This Row],[TeamHome]],Table1[[#This Row],[ScoreAway]]-Table1[[#This Row],[ScoreHome]],Table1[[#This Row],[ScoreHome]]-Table1[[#This Row],[ScoreAway]])</f>
        <v>-17</v>
      </c>
      <c r="O9605">
        <f>IF(Table1[[#This Row],[SpreadActual]]&lt;Table1[[#This Row],[SpreadFavorite]],1,0)</f>
        <v>1</v>
      </c>
      <c r="P9605">
        <v>37</v>
      </c>
      <c r="Q9605" t="s">
        <v>165</v>
      </c>
      <c r="R9605" t="b">
        <v>0</v>
      </c>
      <c r="S9605">
        <v>52</v>
      </c>
      <c r="T9605">
        <v>6</v>
      </c>
      <c r="U9605">
        <v>74</v>
      </c>
    </row>
    <row r="9606" spans="1:22" x14ac:dyDescent="0.2">
      <c r="A9606" s="1">
        <v>39758</v>
      </c>
      <c r="B9606">
        <v>2008</v>
      </c>
      <c r="C9606">
        <f>_xlfn.MAXIFS(Table1[ScheduleWeekWritten],Table1[ScheduleSeason],Table1[[#This Row],[ScheduleSeason]])</f>
        <v>17</v>
      </c>
      <c r="D9606">
        <v>10</v>
      </c>
      <c r="E9606" cm="1">
        <f t="array" ref="E9606">_xlfn.XLOOKUP(Table1[[#This Row],[ScheduleWeekWritten]],Table3[Game],100+Table3[Increase],Table1[[#This Row],[ScheduleWeekWritten]])</f>
        <v>10</v>
      </c>
      <c r="F9606" t="b">
        <v>0</v>
      </c>
      <c r="G9606" t="s">
        <v>62</v>
      </c>
      <c r="H9606">
        <v>30</v>
      </c>
      <c r="I9606">
        <v>34</v>
      </c>
      <c r="J9606" t="s">
        <v>24</v>
      </c>
      <c r="K9606" t="s">
        <v>63</v>
      </c>
      <c r="L9606" t="str">
        <f>_xlfn.XLOOKUP(Table1[[#This Row],[TeamFavoriteID]],Table2[team_id],Table2[team_name],_xlfn.XLOOKUP(Table1[[#This Row],[TeamFavoriteID]],Table2[team_id_pfr],Table2[team_name],"Even"))</f>
        <v>Cleveland Browns</v>
      </c>
      <c r="M9606">
        <v>-3</v>
      </c>
      <c r="N9606">
        <f>IF(Table1[[#This Row],[TeamFavorite]]=Table1[[#This Row],[TeamHome]],Table1[[#This Row],[ScoreAway]]-Table1[[#This Row],[ScoreHome]],Table1[[#This Row],[ScoreHome]]-Table1[[#This Row],[ScoreAway]])</f>
        <v>4</v>
      </c>
      <c r="O9606">
        <f>IF(Table1[[#This Row],[SpreadActual]]&lt;Table1[[#This Row],[SpreadFavorite]],1,0)</f>
        <v>0</v>
      </c>
      <c r="P9606">
        <v>47</v>
      </c>
      <c r="Q9606" t="s">
        <v>170</v>
      </c>
      <c r="R9606" t="b">
        <v>0</v>
      </c>
      <c r="S9606">
        <v>56</v>
      </c>
      <c r="T9606">
        <v>6</v>
      </c>
      <c r="U9606">
        <v>66</v>
      </c>
    </row>
    <row r="9607" spans="1:22" x14ac:dyDescent="0.2">
      <c r="A9607" s="1">
        <v>39761</v>
      </c>
      <c r="B9607">
        <v>2008</v>
      </c>
      <c r="C9607">
        <f>_xlfn.MAXIFS(Table1[ScheduleWeekWritten],Table1[ScheduleSeason],Table1[[#This Row],[ScheduleSeason]])</f>
        <v>17</v>
      </c>
      <c r="D9607">
        <v>10</v>
      </c>
      <c r="E9607" cm="1">
        <f t="array" ref="E9607">_xlfn.XLOOKUP(Table1[[#This Row],[ScheduleWeekWritten]],Table3[Game],100+Table3[Increase],Table1[[#This Row],[ScheduleWeekWritten]])</f>
        <v>10</v>
      </c>
      <c r="F9607" t="b">
        <v>0</v>
      </c>
      <c r="G9607" t="s">
        <v>38</v>
      </c>
      <c r="H9607">
        <v>34</v>
      </c>
      <c r="I9607">
        <v>20</v>
      </c>
      <c r="J9607" t="s">
        <v>95</v>
      </c>
      <c r="K9607" t="s">
        <v>109</v>
      </c>
      <c r="L9607" t="str">
        <f>_xlfn.XLOOKUP(Table1[[#This Row],[TeamFavoriteID]],Table2[team_id],Table2[team_name],_xlfn.XLOOKUP(Table1[[#This Row],[TeamFavoriteID]],Table2[team_id_pfr],Table2[team_name],"Even"))</f>
        <v>Atlanta Falcons</v>
      </c>
      <c r="M9607">
        <v>-1.5</v>
      </c>
      <c r="N9607">
        <f>IF(Table1[[#This Row],[TeamFavorite]]=Table1[[#This Row],[TeamHome]],Table1[[#This Row],[ScoreAway]]-Table1[[#This Row],[ScoreHome]],Table1[[#This Row],[ScoreHome]]-Table1[[#This Row],[ScoreAway]])</f>
        <v>-14</v>
      </c>
      <c r="O9607">
        <f>IF(Table1[[#This Row],[SpreadActual]]&lt;Table1[[#This Row],[SpreadFavorite]],1,0)</f>
        <v>1</v>
      </c>
      <c r="P9607">
        <v>51</v>
      </c>
      <c r="Q9607" t="s">
        <v>148</v>
      </c>
      <c r="R9607" t="b">
        <v>0</v>
      </c>
      <c r="S9607">
        <v>72</v>
      </c>
      <c r="T9607">
        <v>0</v>
      </c>
      <c r="V9607" t="s">
        <v>103</v>
      </c>
    </row>
    <row r="9608" spans="1:22" x14ac:dyDescent="0.2">
      <c r="A9608" s="1">
        <v>39761</v>
      </c>
      <c r="B9608">
        <v>2008</v>
      </c>
      <c r="C9608">
        <f>_xlfn.MAXIFS(Table1[ScheduleWeekWritten],Table1[ScheduleSeason],Table1[[#This Row],[ScheduleSeason]])</f>
        <v>17</v>
      </c>
      <c r="D9608">
        <v>10</v>
      </c>
      <c r="E9608" cm="1">
        <f t="array" ref="E9608">_xlfn.XLOOKUP(Table1[[#This Row],[ScheduleWeekWritten]],Table3[Game],100+Table3[Increase],Table1[[#This Row],[ScheduleWeekWritten]])</f>
        <v>10</v>
      </c>
      <c r="F9608" t="b">
        <v>0</v>
      </c>
      <c r="G9608" t="s">
        <v>46</v>
      </c>
      <c r="H9608">
        <v>14</v>
      </c>
      <c r="I9608">
        <v>21</v>
      </c>
      <c r="J9608" t="s">
        <v>171</v>
      </c>
      <c r="K9608" t="s">
        <v>25</v>
      </c>
      <c r="L9608" t="str">
        <f>_xlfn.XLOOKUP(Table1[[#This Row],[TeamFavoriteID]],Table2[team_id],Table2[team_name],_xlfn.XLOOKUP(Table1[[#This Row],[TeamFavoriteID]],Table2[team_id_pfr],Table2[team_name],"Even"))</f>
        <v>Houston Oilers</v>
      </c>
      <c r="M9608">
        <v>-3</v>
      </c>
      <c r="N9608">
        <f>IF(Table1[[#This Row],[TeamFavorite]]=Table1[[#This Row],[TeamHome]],Table1[[#This Row],[ScoreAway]]-Table1[[#This Row],[ScoreHome]],Table1[[#This Row],[ScoreHome]]-Table1[[#This Row],[ScoreAway]])</f>
        <v>-7</v>
      </c>
      <c r="O9608">
        <f>IF(Table1[[#This Row],[SpreadActual]]&lt;Table1[[#This Row],[SpreadFavorite]],1,0)</f>
        <v>1</v>
      </c>
      <c r="P9608">
        <v>37</v>
      </c>
      <c r="Q9608" t="s">
        <v>114</v>
      </c>
      <c r="R9608" t="b">
        <v>0</v>
      </c>
      <c r="S9608">
        <v>36</v>
      </c>
      <c r="T9608">
        <v>14</v>
      </c>
      <c r="U9608">
        <v>74</v>
      </c>
    </row>
    <row r="9609" spans="1:22" x14ac:dyDescent="0.2">
      <c r="A9609" s="1">
        <v>39761</v>
      </c>
      <c r="B9609">
        <v>2008</v>
      </c>
      <c r="C9609">
        <f>_xlfn.MAXIFS(Table1[ScheduleWeekWritten],Table1[ScheduleSeason],Table1[[#This Row],[ScheduleSeason]])</f>
        <v>17</v>
      </c>
      <c r="D9609">
        <v>10</v>
      </c>
      <c r="E9609" cm="1">
        <f t="array" ref="E9609">_xlfn.XLOOKUP(Table1[[#This Row],[ScheduleWeekWritten]],Table3[Game],100+Table3[Increase],Table1[[#This Row],[ScheduleWeekWritten]])</f>
        <v>10</v>
      </c>
      <c r="F9609" t="b">
        <v>0</v>
      </c>
      <c r="G9609" t="s">
        <v>45</v>
      </c>
      <c r="H9609">
        <v>14</v>
      </c>
      <c r="I9609">
        <v>38</v>
      </c>
      <c r="J9609" t="s">
        <v>154</v>
      </c>
      <c r="K9609" t="s">
        <v>161</v>
      </c>
      <c r="L9609" t="str">
        <f>_xlfn.XLOOKUP(Table1[[#This Row],[TeamFavoriteID]],Table2[team_id],Table2[team_name],_xlfn.XLOOKUP(Table1[[#This Row],[TeamFavoriteID]],Table2[team_id_pfr],Table2[team_name],"Even"))</f>
        <v>Jacksonville Jaguars</v>
      </c>
      <c r="M9609">
        <v>-5</v>
      </c>
      <c r="N9609">
        <f>IF(Table1[[#This Row],[TeamFavorite]]=Table1[[#This Row],[TeamHome]],Table1[[#This Row],[ScoreAway]]-Table1[[#This Row],[ScoreHome]],Table1[[#This Row],[ScoreHome]]-Table1[[#This Row],[ScoreAway]])</f>
        <v>-24</v>
      </c>
      <c r="O9609">
        <f>IF(Table1[[#This Row],[SpreadActual]]&lt;Table1[[#This Row],[SpreadFavorite]],1,0)</f>
        <v>1</v>
      </c>
      <c r="P9609">
        <v>43</v>
      </c>
      <c r="Q9609" t="s">
        <v>181</v>
      </c>
      <c r="R9609" t="b">
        <v>0</v>
      </c>
      <c r="S9609">
        <v>72</v>
      </c>
      <c r="T9609">
        <v>0</v>
      </c>
      <c r="V9609" t="s">
        <v>103</v>
      </c>
    </row>
    <row r="9610" spans="1:22" x14ac:dyDescent="0.2">
      <c r="A9610" s="1">
        <v>39761</v>
      </c>
      <c r="B9610">
        <v>2008</v>
      </c>
      <c r="C9610">
        <f>_xlfn.MAXIFS(Table1[ScheduleWeekWritten],Table1[ScheduleSeason],Table1[[#This Row],[ScheduleSeason]])</f>
        <v>17</v>
      </c>
      <c r="D9610">
        <v>10</v>
      </c>
      <c r="E9610" cm="1">
        <f t="array" ref="E9610">_xlfn.XLOOKUP(Table1[[#This Row],[ScheduleWeekWritten]],Table3[Game],100+Table3[Increase],Table1[[#This Row],[ScheduleWeekWritten]])</f>
        <v>10</v>
      </c>
      <c r="F9610" t="b">
        <v>0</v>
      </c>
      <c r="G9610" t="s">
        <v>177</v>
      </c>
      <c r="H9610">
        <v>13</v>
      </c>
      <c r="I9610">
        <v>41</v>
      </c>
      <c r="J9610" t="s">
        <v>158</v>
      </c>
      <c r="K9610" t="s">
        <v>182</v>
      </c>
      <c r="L9610" t="str">
        <f>_xlfn.XLOOKUP(Table1[[#This Row],[TeamFavoriteID]],Table2[team_id],Table2[team_name],_xlfn.XLOOKUP(Table1[[#This Row],[TeamFavoriteID]],Table2[team_id_pfr],Table2[team_name],"Even"))</f>
        <v>Houston Texans</v>
      </c>
      <c r="M9610">
        <v>-2.5</v>
      </c>
      <c r="N9610">
        <f>IF(Table1[[#This Row],[TeamFavorite]]=Table1[[#This Row],[TeamHome]],Table1[[#This Row],[ScoreAway]]-Table1[[#This Row],[ScoreHome]],Table1[[#This Row],[ScoreHome]]-Table1[[#This Row],[ScoreAway]])</f>
        <v>28</v>
      </c>
      <c r="O9610">
        <f>IF(Table1[[#This Row],[SpreadActual]]&lt;Table1[[#This Row],[SpreadFavorite]],1,0)</f>
        <v>0</v>
      </c>
      <c r="P9610">
        <v>44</v>
      </c>
      <c r="Q9610" t="s">
        <v>178</v>
      </c>
      <c r="R9610" t="b">
        <v>0</v>
      </c>
      <c r="S9610">
        <v>72</v>
      </c>
      <c r="T9610">
        <v>0</v>
      </c>
      <c r="V9610" t="s">
        <v>103</v>
      </c>
    </row>
    <row r="9611" spans="1:22" x14ac:dyDescent="0.2">
      <c r="A9611" s="1">
        <v>39761</v>
      </c>
      <c r="B9611">
        <v>2008</v>
      </c>
      <c r="C9611">
        <f>_xlfn.MAXIFS(Table1[ScheduleWeekWritten],Table1[ScheduleSeason],Table1[[#This Row],[ScheduleSeason]])</f>
        <v>17</v>
      </c>
      <c r="D9611">
        <v>10</v>
      </c>
      <c r="E9611" cm="1">
        <f t="array" ref="E9611">_xlfn.XLOOKUP(Table1[[#This Row],[ScheduleWeekWritten]],Table3[Game],100+Table3[Increase],Table1[[#This Row],[ScheduleWeekWritten]])</f>
        <v>10</v>
      </c>
      <c r="F9611" t="b">
        <v>0</v>
      </c>
      <c r="G9611" t="s">
        <v>19</v>
      </c>
      <c r="H9611">
        <v>21</v>
      </c>
      <c r="I9611">
        <v>19</v>
      </c>
      <c r="J9611" t="s">
        <v>128</v>
      </c>
      <c r="K9611" t="s">
        <v>91</v>
      </c>
      <c r="L9611" t="str">
        <f>_xlfn.XLOOKUP(Table1[[#This Row],[TeamFavoriteID]],Table2[team_id],Table2[team_name],_xlfn.XLOOKUP(Table1[[#This Row],[TeamFavoriteID]],Table2[team_id_pfr],Table2[team_name],"Even"))</f>
        <v>Miami Dolphins</v>
      </c>
      <c r="M9611">
        <v>-7.5</v>
      </c>
      <c r="N9611">
        <f>IF(Table1[[#This Row],[TeamFavorite]]=Table1[[#This Row],[TeamHome]],Table1[[#This Row],[ScoreAway]]-Table1[[#This Row],[ScoreHome]],Table1[[#This Row],[ScoreHome]]-Table1[[#This Row],[ScoreAway]])</f>
        <v>-2</v>
      </c>
      <c r="O9611">
        <f>IF(Table1[[#This Row],[SpreadActual]]&lt;Table1[[#This Row],[SpreadFavorite]],1,0)</f>
        <v>0</v>
      </c>
      <c r="P9611">
        <v>42</v>
      </c>
      <c r="Q9611" t="s">
        <v>143</v>
      </c>
      <c r="R9611" t="b">
        <v>0</v>
      </c>
      <c r="S9611">
        <v>75</v>
      </c>
      <c r="T9611">
        <v>8</v>
      </c>
      <c r="U9611">
        <v>70</v>
      </c>
    </row>
    <row r="9612" spans="1:22" x14ac:dyDescent="0.2">
      <c r="A9612" s="1">
        <v>39761</v>
      </c>
      <c r="B9612">
        <v>2008</v>
      </c>
      <c r="C9612">
        <f>_xlfn.MAXIFS(Table1[ScheduleWeekWritten],Table1[ScheduleSeason],Table1[[#This Row],[ScheduleSeason]])</f>
        <v>17</v>
      </c>
      <c r="D9612">
        <v>10</v>
      </c>
      <c r="E9612" cm="1">
        <f t="array" ref="E9612">_xlfn.XLOOKUP(Table1[[#This Row],[ScheduleWeekWritten]],Table3[Game],100+Table3[Increase],Table1[[#This Row],[ScheduleWeekWritten]])</f>
        <v>10</v>
      </c>
      <c r="F9612" t="b">
        <v>0</v>
      </c>
      <c r="G9612" t="s">
        <v>54</v>
      </c>
      <c r="H9612">
        <v>28</v>
      </c>
      <c r="I9612">
        <v>27</v>
      </c>
      <c r="J9612" t="s">
        <v>33</v>
      </c>
      <c r="K9612" t="s">
        <v>55</v>
      </c>
      <c r="L9612" t="str">
        <f>_xlfn.XLOOKUP(Table1[[#This Row],[TeamFavoriteID]],Table2[team_id],Table2[team_name],_xlfn.XLOOKUP(Table1[[#This Row],[TeamFavoriteID]],Table2[team_id_pfr],Table2[team_name],"Even"))</f>
        <v>Minnesota Vikings</v>
      </c>
      <c r="M9612">
        <v>-2.5</v>
      </c>
      <c r="N9612">
        <f>IF(Table1[[#This Row],[TeamFavorite]]=Table1[[#This Row],[TeamHome]],Table1[[#This Row],[ScoreAway]]-Table1[[#This Row],[ScoreHome]],Table1[[#This Row],[ScoreHome]]-Table1[[#This Row],[ScoreAway]])</f>
        <v>-1</v>
      </c>
      <c r="O9612">
        <f>IF(Table1[[#This Row],[SpreadActual]]&lt;Table1[[#This Row],[SpreadFavorite]],1,0)</f>
        <v>0</v>
      </c>
      <c r="P9612">
        <v>44.5</v>
      </c>
      <c r="Q9612" t="s">
        <v>137</v>
      </c>
      <c r="R9612" t="b">
        <v>0</v>
      </c>
      <c r="S9612">
        <v>72</v>
      </c>
      <c r="T9612">
        <v>0</v>
      </c>
      <c r="V9612" t="s">
        <v>103</v>
      </c>
    </row>
    <row r="9613" spans="1:22" x14ac:dyDescent="0.2">
      <c r="A9613" s="1">
        <v>39761</v>
      </c>
      <c r="B9613">
        <v>2008</v>
      </c>
      <c r="C9613">
        <f>_xlfn.MAXIFS(Table1[ScheduleWeekWritten],Table1[ScheduleSeason],Table1[[#This Row],[ScheduleSeason]])</f>
        <v>17</v>
      </c>
      <c r="D9613">
        <v>10</v>
      </c>
      <c r="E9613" cm="1">
        <f t="array" ref="E9613">_xlfn.XLOOKUP(Table1[[#This Row],[ScheduleWeekWritten]],Table3[Game],100+Table3[Increase],Table1[[#This Row],[ScheduleWeekWritten]])</f>
        <v>10</v>
      </c>
      <c r="F9613" t="b">
        <v>0</v>
      </c>
      <c r="G9613" t="s">
        <v>115</v>
      </c>
      <c r="H9613">
        <v>20</v>
      </c>
      <c r="I9613">
        <v>10</v>
      </c>
      <c r="J9613" t="s">
        <v>28</v>
      </c>
      <c r="K9613" t="s">
        <v>70</v>
      </c>
      <c r="L9613" t="str">
        <f>_xlfn.XLOOKUP(Table1[[#This Row],[TeamFavoriteID]],Table2[team_id],Table2[team_name],_xlfn.XLOOKUP(Table1[[#This Row],[TeamFavoriteID]],Table2[team_id_pfr],Table2[team_name],"Even"))</f>
        <v>Boston Patriots</v>
      </c>
      <c r="M9613">
        <v>-3.5</v>
      </c>
      <c r="N9613">
        <f>IF(Table1[[#This Row],[TeamFavorite]]=Table1[[#This Row],[TeamHome]],Table1[[#This Row],[ScoreAway]]-Table1[[#This Row],[ScoreHome]],Table1[[#This Row],[ScoreHome]]-Table1[[#This Row],[ScoreAway]])</f>
        <v>10</v>
      </c>
      <c r="O9613">
        <f>IF(Table1[[#This Row],[SpreadActual]]&lt;Table1[[#This Row],[SpreadFavorite]],1,0)</f>
        <v>0</v>
      </c>
      <c r="P9613">
        <v>41</v>
      </c>
      <c r="Q9613" t="s">
        <v>179</v>
      </c>
      <c r="R9613" t="b">
        <v>0</v>
      </c>
      <c r="S9613">
        <v>56</v>
      </c>
      <c r="T9613">
        <v>12</v>
      </c>
      <c r="U9613">
        <v>69</v>
      </c>
    </row>
    <row r="9614" spans="1:22" x14ac:dyDescent="0.2">
      <c r="A9614" s="1">
        <v>39761</v>
      </c>
      <c r="B9614">
        <v>2008</v>
      </c>
      <c r="C9614">
        <f>_xlfn.MAXIFS(Table1[ScheduleWeekWritten],Table1[ScheduleSeason],Table1[[#This Row],[ScheduleSeason]])</f>
        <v>17</v>
      </c>
      <c r="D9614">
        <v>10</v>
      </c>
      <c r="E9614" cm="1">
        <f t="array" ref="E9614">_xlfn.XLOOKUP(Table1[[#This Row],[ScheduleWeekWritten]],Table3[Game],100+Table3[Increase],Table1[[#This Row],[ScheduleWeekWritten]])</f>
        <v>10</v>
      </c>
      <c r="F9614" t="b">
        <v>0</v>
      </c>
      <c r="G9614" t="s">
        <v>31</v>
      </c>
      <c r="H9614">
        <v>47</v>
      </c>
      <c r="I9614">
        <v>3</v>
      </c>
      <c r="J9614" t="s">
        <v>153</v>
      </c>
      <c r="K9614" t="s">
        <v>32</v>
      </c>
      <c r="L9614" t="str">
        <f>_xlfn.XLOOKUP(Table1[[#This Row],[TeamFavoriteID]],Table2[team_id],Table2[team_name],_xlfn.XLOOKUP(Table1[[#This Row],[TeamFavoriteID]],Table2[team_id_pfr],Table2[team_name],"Even"))</f>
        <v>New York Jets</v>
      </c>
      <c r="M9614">
        <v>-9.5</v>
      </c>
      <c r="N9614">
        <f>IF(Table1[[#This Row],[TeamFavorite]]=Table1[[#This Row],[TeamHome]],Table1[[#This Row],[ScoreAway]]-Table1[[#This Row],[ScoreHome]],Table1[[#This Row],[ScoreHome]]-Table1[[#This Row],[ScoreAway]])</f>
        <v>-44</v>
      </c>
      <c r="O9614">
        <f>IF(Table1[[#This Row],[SpreadActual]]&lt;Table1[[#This Row],[SpreadFavorite]],1,0)</f>
        <v>1</v>
      </c>
      <c r="P9614">
        <v>43.5</v>
      </c>
      <c r="Q9614" t="s">
        <v>126</v>
      </c>
      <c r="R9614" t="b">
        <v>0</v>
      </c>
      <c r="S9614">
        <v>55</v>
      </c>
      <c r="T9614">
        <v>14</v>
      </c>
      <c r="U9614">
        <v>54</v>
      </c>
    </row>
    <row r="9615" spans="1:22" x14ac:dyDescent="0.2">
      <c r="A9615" s="1">
        <v>39761</v>
      </c>
      <c r="B9615">
        <v>2008</v>
      </c>
      <c r="C9615">
        <f>_xlfn.MAXIFS(Table1[ScheduleWeekWritten],Table1[ScheduleSeason],Table1[[#This Row],[ScheduleSeason]])</f>
        <v>17</v>
      </c>
      <c r="D9615">
        <v>10</v>
      </c>
      <c r="E9615" cm="1">
        <f t="array" ref="E9615">_xlfn.XLOOKUP(Table1[[#This Row],[ScheduleWeekWritten]],Table3[Game],100+Table3[Increase],Table1[[#This Row],[ScheduleWeekWritten]])</f>
        <v>10</v>
      </c>
      <c r="F9615" t="b">
        <v>0</v>
      </c>
      <c r="G9615" t="s">
        <v>20</v>
      </c>
      <c r="H9615">
        <v>6</v>
      </c>
      <c r="I9615">
        <v>17</v>
      </c>
      <c r="J9615" t="s">
        <v>152</v>
      </c>
      <c r="K9615" t="s">
        <v>162</v>
      </c>
      <c r="L9615" t="str">
        <f>_xlfn.XLOOKUP(Table1[[#This Row],[TeamFavoriteID]],Table2[team_id],Table2[team_name],_xlfn.XLOOKUP(Table1[[#This Row],[TeamFavoriteID]],Table2[team_id_pfr],Table2[team_name],"Even"))</f>
        <v>Carolina Panthers</v>
      </c>
      <c r="M9615">
        <v>-9.5</v>
      </c>
      <c r="N9615">
        <f>IF(Table1[[#This Row],[TeamFavorite]]=Table1[[#This Row],[TeamHome]],Table1[[#This Row],[ScoreAway]]-Table1[[#This Row],[ScoreHome]],Table1[[#This Row],[ScoreHome]]-Table1[[#This Row],[ScoreAway]])</f>
        <v>-11</v>
      </c>
      <c r="O9615">
        <f>IF(Table1[[#This Row],[SpreadActual]]&lt;Table1[[#This Row],[SpreadFavorite]],1,0)</f>
        <v>1</v>
      </c>
      <c r="P9615">
        <v>37.5</v>
      </c>
      <c r="Q9615" t="s">
        <v>76</v>
      </c>
      <c r="R9615" t="b">
        <v>0</v>
      </c>
      <c r="S9615">
        <v>56</v>
      </c>
      <c r="T9615">
        <v>17</v>
      </c>
      <c r="U9615">
        <v>75</v>
      </c>
    </row>
    <row r="9616" spans="1:22" x14ac:dyDescent="0.2">
      <c r="A9616" s="1">
        <v>39761</v>
      </c>
      <c r="B9616">
        <v>2008</v>
      </c>
      <c r="C9616">
        <f>_xlfn.MAXIFS(Table1[ScheduleWeekWritten],Table1[ScheduleSeason],Table1[[#This Row],[ScheduleSeason]])</f>
        <v>17</v>
      </c>
      <c r="D9616">
        <v>10</v>
      </c>
      <c r="E9616" cm="1">
        <f t="array" ref="E9616">_xlfn.XLOOKUP(Table1[[#This Row],[ScheduleWeekWritten]],Table3[Game],100+Table3[Increase],Table1[[#This Row],[ScheduleWeekWritten]])</f>
        <v>10</v>
      </c>
      <c r="F9616" t="b">
        <v>0</v>
      </c>
      <c r="G9616" t="s">
        <v>58</v>
      </c>
      <c r="H9616">
        <v>31</v>
      </c>
      <c r="I9616">
        <v>36</v>
      </c>
      <c r="J9616" t="s">
        <v>50</v>
      </c>
      <c r="K9616" t="s">
        <v>77</v>
      </c>
      <c r="L9616" t="str">
        <f>_xlfn.XLOOKUP(Table1[[#This Row],[TeamFavoriteID]],Table2[team_id],Table2[team_name],_xlfn.XLOOKUP(Table1[[#This Row],[TeamFavoriteID]],Table2[team_id_pfr],Table2[team_name],"Even"))</f>
        <v>Philadelphia Eagles</v>
      </c>
      <c r="M9616">
        <v>-1.5</v>
      </c>
      <c r="N9616">
        <f>IF(Table1[[#This Row],[TeamFavorite]]=Table1[[#This Row],[TeamHome]],Table1[[#This Row],[ScoreAway]]-Table1[[#This Row],[ScoreHome]],Table1[[#This Row],[ScoreHome]]-Table1[[#This Row],[ScoreAway]])</f>
        <v>5</v>
      </c>
      <c r="O9616">
        <f>IF(Table1[[#This Row],[SpreadActual]]&lt;Table1[[#This Row],[SpreadFavorite]],1,0)</f>
        <v>0</v>
      </c>
      <c r="P9616">
        <v>42.5</v>
      </c>
      <c r="Q9616" t="s">
        <v>183</v>
      </c>
      <c r="R9616" t="b">
        <v>0</v>
      </c>
      <c r="S9616">
        <v>52</v>
      </c>
      <c r="T9616">
        <v>12</v>
      </c>
      <c r="U9616">
        <v>63</v>
      </c>
    </row>
    <row r="9617" spans="1:22" x14ac:dyDescent="0.2">
      <c r="A9617" s="1">
        <v>39761</v>
      </c>
      <c r="B9617">
        <v>2008</v>
      </c>
      <c r="C9617">
        <f>_xlfn.MAXIFS(Table1[ScheduleWeekWritten],Table1[ScheduleSeason],Table1[[#This Row],[ScheduleSeason]])</f>
        <v>17</v>
      </c>
      <c r="D9617">
        <v>10</v>
      </c>
      <c r="E9617" cm="1">
        <f t="array" ref="E9617">_xlfn.XLOOKUP(Table1[[#This Row],[ScheduleWeekWritten]],Table3[Game],100+Table3[Increase],Table1[[#This Row],[ScheduleWeekWritten]])</f>
        <v>10</v>
      </c>
      <c r="F9617" t="b">
        <v>0</v>
      </c>
      <c r="G9617" t="s">
        <v>49</v>
      </c>
      <c r="H9617">
        <v>20</v>
      </c>
      <c r="I9617">
        <v>24</v>
      </c>
      <c r="J9617" t="s">
        <v>140</v>
      </c>
      <c r="K9617" t="s">
        <v>51</v>
      </c>
      <c r="L9617" t="str">
        <f>_xlfn.XLOOKUP(Table1[[#This Row],[TeamFavoriteID]],Table2[team_id],Table2[team_name],_xlfn.XLOOKUP(Table1[[#This Row],[TeamFavoriteID]],Table2[team_id_pfr],Table2[team_name],"Even"))</f>
        <v>Pittsburgh Steelers</v>
      </c>
      <c r="M9617">
        <v>-3.5</v>
      </c>
      <c r="N9617">
        <f>IF(Table1[[#This Row],[TeamFavorite]]=Table1[[#This Row],[TeamHome]],Table1[[#This Row],[ScoreAway]]-Table1[[#This Row],[ScoreHome]],Table1[[#This Row],[ScoreHome]]-Table1[[#This Row],[ScoreAway]])</f>
        <v>4</v>
      </c>
      <c r="O9617">
        <f>IF(Table1[[#This Row],[SpreadActual]]&lt;Table1[[#This Row],[SpreadFavorite]],1,0)</f>
        <v>0</v>
      </c>
      <c r="P9617">
        <v>39</v>
      </c>
      <c r="Q9617" t="s">
        <v>175</v>
      </c>
      <c r="R9617" t="b">
        <v>0</v>
      </c>
      <c r="S9617">
        <v>41</v>
      </c>
      <c r="T9617">
        <v>10</v>
      </c>
      <c r="U9617">
        <v>66</v>
      </c>
    </row>
    <row r="9618" spans="1:22" x14ac:dyDescent="0.2">
      <c r="A9618" s="1">
        <v>39761</v>
      </c>
      <c r="B9618">
        <v>2008</v>
      </c>
      <c r="C9618">
        <f>_xlfn.MAXIFS(Table1[ScheduleWeekWritten],Table1[ScheduleSeason],Table1[[#This Row],[ScheduleSeason]])</f>
        <v>17</v>
      </c>
      <c r="D9618">
        <v>10</v>
      </c>
      <c r="E9618" cm="1">
        <f t="array" ref="E9618">_xlfn.XLOOKUP(Table1[[#This Row],[ScheduleWeekWritten]],Table3[Game],100+Table3[Increase],Table1[[#This Row],[ScheduleWeekWritten]])</f>
        <v>10</v>
      </c>
      <c r="F9618" t="b">
        <v>0</v>
      </c>
      <c r="G9618" t="s">
        <v>27</v>
      </c>
      <c r="H9618">
        <v>20</v>
      </c>
      <c r="I9618">
        <v>19</v>
      </c>
      <c r="J9618" t="s">
        <v>42</v>
      </c>
      <c r="K9618" t="s">
        <v>29</v>
      </c>
      <c r="L9618" t="str">
        <f>_xlfn.XLOOKUP(Table1[[#This Row],[TeamFavoriteID]],Table2[team_id],Table2[team_name],_xlfn.XLOOKUP(Table1[[#This Row],[TeamFavoriteID]],Table2[team_id_pfr],Table2[team_name],"Even"))</f>
        <v>Los Angeles Chargers</v>
      </c>
      <c r="M9618">
        <v>-14.5</v>
      </c>
      <c r="N9618">
        <f>IF(Table1[[#This Row],[TeamFavorite]]=Table1[[#This Row],[TeamHome]],Table1[[#This Row],[ScoreAway]]-Table1[[#This Row],[ScoreHome]],Table1[[#This Row],[ScoreHome]]-Table1[[#This Row],[ScoreAway]])</f>
        <v>1</v>
      </c>
      <c r="O9618">
        <f>IF(Table1[[#This Row],[SpreadActual]]&lt;Table1[[#This Row],[SpreadFavorite]],1,0)</f>
        <v>0</v>
      </c>
      <c r="P9618">
        <v>47.5</v>
      </c>
      <c r="Q9618" t="s">
        <v>94</v>
      </c>
      <c r="R9618" t="b">
        <v>0</v>
      </c>
      <c r="S9618">
        <v>64</v>
      </c>
      <c r="T9618">
        <v>16</v>
      </c>
      <c r="U9618">
        <v>72</v>
      </c>
    </row>
    <row r="9619" spans="1:22" x14ac:dyDescent="0.2">
      <c r="A9619" s="1">
        <v>39762</v>
      </c>
      <c r="B9619">
        <v>2008</v>
      </c>
      <c r="C9619">
        <f>_xlfn.MAXIFS(Table1[ScheduleWeekWritten],Table1[ScheduleSeason],Table1[[#This Row],[ScheduleSeason]])</f>
        <v>17</v>
      </c>
      <c r="D9619">
        <v>10</v>
      </c>
      <c r="E9619" cm="1">
        <f t="array" ref="E9619">_xlfn.XLOOKUP(Table1[[#This Row],[ScheduleWeekWritten]],Table3[Game],100+Table3[Increase],Table1[[#This Row],[ScheduleWeekWritten]])</f>
        <v>10</v>
      </c>
      <c r="F9619" t="b">
        <v>0</v>
      </c>
      <c r="G9619" t="s">
        <v>149</v>
      </c>
      <c r="H9619">
        <v>29</v>
      </c>
      <c r="I9619">
        <v>24</v>
      </c>
      <c r="J9619" t="s">
        <v>53</v>
      </c>
      <c r="K9619" t="s">
        <v>59</v>
      </c>
      <c r="L9619" t="str">
        <f>_xlfn.XLOOKUP(Table1[[#This Row],[TeamFavoriteID]],Table2[team_id],Table2[team_name],_xlfn.XLOOKUP(Table1[[#This Row],[TeamFavoriteID]],Table2[team_id_pfr],Table2[team_name],"Even"))</f>
        <v>Arizona Cardinals</v>
      </c>
      <c r="M9619">
        <v>-9.5</v>
      </c>
      <c r="N9619">
        <f>IF(Table1[[#This Row],[TeamFavorite]]=Table1[[#This Row],[TeamHome]],Table1[[#This Row],[ScoreAway]]-Table1[[#This Row],[ScoreHome]],Table1[[#This Row],[ScoreHome]]-Table1[[#This Row],[ScoreAway]])</f>
        <v>-5</v>
      </c>
      <c r="O9619">
        <f>IF(Table1[[#This Row],[SpreadActual]]&lt;Table1[[#This Row],[SpreadFavorite]],1,0)</f>
        <v>0</v>
      </c>
      <c r="P9619">
        <v>47.5</v>
      </c>
      <c r="Q9619" t="s">
        <v>150</v>
      </c>
      <c r="R9619" t="b">
        <v>0</v>
      </c>
      <c r="S9619">
        <v>72</v>
      </c>
      <c r="T9619">
        <v>0</v>
      </c>
      <c r="V9619" t="s">
        <v>103</v>
      </c>
    </row>
    <row r="9620" spans="1:22" x14ac:dyDescent="0.2">
      <c r="A9620" s="1">
        <v>39765</v>
      </c>
      <c r="B9620">
        <v>2008</v>
      </c>
      <c r="C9620">
        <f>_xlfn.MAXIFS(Table1[ScheduleWeekWritten],Table1[ScheduleSeason],Table1[[#This Row],[ScheduleSeason]])</f>
        <v>17</v>
      </c>
      <c r="D9620">
        <v>11</v>
      </c>
      <c r="E9620" cm="1">
        <f t="array" ref="E9620">_xlfn.XLOOKUP(Table1[[#This Row],[ScheduleWeekWritten]],Table3[Game],100+Table3[Increase],Table1[[#This Row],[ScheduleWeekWritten]])</f>
        <v>11</v>
      </c>
      <c r="F9620" t="b">
        <v>0</v>
      </c>
      <c r="G9620" t="s">
        <v>115</v>
      </c>
      <c r="H9620">
        <v>31</v>
      </c>
      <c r="I9620">
        <v>34</v>
      </c>
      <c r="J9620" t="s">
        <v>31</v>
      </c>
      <c r="K9620" t="s">
        <v>70</v>
      </c>
      <c r="L9620" t="str">
        <f>_xlfn.XLOOKUP(Table1[[#This Row],[TeamFavoriteID]],Table2[team_id],Table2[team_name],_xlfn.XLOOKUP(Table1[[#This Row],[TeamFavoriteID]],Table2[team_id_pfr],Table2[team_name],"Even"))</f>
        <v>Boston Patriots</v>
      </c>
      <c r="M9620">
        <v>-3.5</v>
      </c>
      <c r="N9620">
        <f>IF(Table1[[#This Row],[TeamFavorite]]=Table1[[#This Row],[TeamHome]],Table1[[#This Row],[ScoreAway]]-Table1[[#This Row],[ScoreHome]],Table1[[#This Row],[ScoreHome]]-Table1[[#This Row],[ScoreAway]])</f>
        <v>-3</v>
      </c>
      <c r="O9620">
        <f>IF(Table1[[#This Row],[SpreadActual]]&lt;Table1[[#This Row],[SpreadFavorite]],1,0)</f>
        <v>0</v>
      </c>
      <c r="P9620">
        <v>42.5</v>
      </c>
      <c r="Q9620" t="s">
        <v>179</v>
      </c>
      <c r="R9620" t="b">
        <v>0</v>
      </c>
      <c r="S9620">
        <v>43</v>
      </c>
      <c r="T9620">
        <v>8</v>
      </c>
      <c r="U9620">
        <v>61</v>
      </c>
    </row>
    <row r="9621" spans="1:22" x14ac:dyDescent="0.2">
      <c r="A9621" s="1">
        <v>39768</v>
      </c>
      <c r="B9621">
        <v>2008</v>
      </c>
      <c r="C9621">
        <f>_xlfn.MAXIFS(Table1[ScheduleWeekWritten],Table1[ScheduleSeason],Table1[[#This Row],[ScheduleSeason]])</f>
        <v>17</v>
      </c>
      <c r="D9621">
        <v>11</v>
      </c>
      <c r="E9621" cm="1">
        <f t="array" ref="E9621">_xlfn.XLOOKUP(Table1[[#This Row],[ScheduleWeekWritten]],Table3[Game],100+Table3[Increase],Table1[[#This Row],[ScheduleWeekWritten]])</f>
        <v>11</v>
      </c>
      <c r="F9621" t="b">
        <v>0</v>
      </c>
      <c r="G9621" t="s">
        <v>38</v>
      </c>
      <c r="H9621">
        <v>20</v>
      </c>
      <c r="I9621">
        <v>24</v>
      </c>
      <c r="J9621" t="s">
        <v>24</v>
      </c>
      <c r="K9621" t="s">
        <v>109</v>
      </c>
      <c r="L9621" t="str">
        <f>_xlfn.XLOOKUP(Table1[[#This Row],[TeamFavoriteID]],Table2[team_id],Table2[team_name],_xlfn.XLOOKUP(Table1[[#This Row],[TeamFavoriteID]],Table2[team_id_pfr],Table2[team_name],"Even"))</f>
        <v>Atlanta Falcons</v>
      </c>
      <c r="M9621">
        <v>-6.5</v>
      </c>
      <c r="N9621">
        <f>IF(Table1[[#This Row],[TeamFavorite]]=Table1[[#This Row],[TeamHome]],Table1[[#This Row],[ScoreAway]]-Table1[[#This Row],[ScoreHome]],Table1[[#This Row],[ScoreHome]]-Table1[[#This Row],[ScoreAway]])</f>
        <v>4</v>
      </c>
      <c r="O9621">
        <f>IF(Table1[[#This Row],[SpreadActual]]&lt;Table1[[#This Row],[SpreadFavorite]],1,0)</f>
        <v>0</v>
      </c>
      <c r="P9621">
        <v>52</v>
      </c>
      <c r="Q9621" t="s">
        <v>148</v>
      </c>
      <c r="R9621" t="b">
        <v>0</v>
      </c>
      <c r="S9621">
        <v>72</v>
      </c>
      <c r="T9621">
        <v>0</v>
      </c>
      <c r="V9621" t="s">
        <v>103</v>
      </c>
    </row>
    <row r="9622" spans="1:22" x14ac:dyDescent="0.2">
      <c r="A9622" s="1">
        <v>39768</v>
      </c>
      <c r="B9622">
        <v>2008</v>
      </c>
      <c r="C9622">
        <f>_xlfn.MAXIFS(Table1[ScheduleWeekWritten],Table1[ScheduleSeason],Table1[[#This Row],[ScheduleSeason]])</f>
        <v>17</v>
      </c>
      <c r="D9622">
        <v>11</v>
      </c>
      <c r="E9622" cm="1">
        <f t="array" ref="E9622">_xlfn.XLOOKUP(Table1[[#This Row],[ScheduleWeekWritten]],Table3[Game],100+Table3[Increase],Table1[[#This Row],[ScheduleWeekWritten]])</f>
        <v>11</v>
      </c>
      <c r="F9622" t="b">
        <v>0</v>
      </c>
      <c r="G9622" t="s">
        <v>152</v>
      </c>
      <c r="H9622">
        <v>31</v>
      </c>
      <c r="I9622">
        <v>22</v>
      </c>
      <c r="J9622" t="s">
        <v>45</v>
      </c>
      <c r="K9622" t="s">
        <v>162</v>
      </c>
      <c r="L9622" t="str">
        <f>_xlfn.XLOOKUP(Table1[[#This Row],[TeamFavoriteID]],Table2[team_id],Table2[team_name],_xlfn.XLOOKUP(Table1[[#This Row],[TeamFavoriteID]],Table2[team_id_pfr],Table2[team_name],"Even"))</f>
        <v>Carolina Panthers</v>
      </c>
      <c r="M9622">
        <v>-14</v>
      </c>
      <c r="N9622">
        <f>IF(Table1[[#This Row],[TeamFavorite]]=Table1[[#This Row],[TeamHome]],Table1[[#This Row],[ScoreAway]]-Table1[[#This Row],[ScoreHome]],Table1[[#This Row],[ScoreHome]]-Table1[[#This Row],[ScoreAway]])</f>
        <v>-9</v>
      </c>
      <c r="O9622">
        <f>IF(Table1[[#This Row],[SpreadActual]]&lt;Table1[[#This Row],[SpreadFavorite]],1,0)</f>
        <v>0</v>
      </c>
      <c r="P9622">
        <v>40.5</v>
      </c>
      <c r="Q9622" t="s">
        <v>160</v>
      </c>
      <c r="R9622" t="b">
        <v>0</v>
      </c>
      <c r="S9622">
        <v>46</v>
      </c>
      <c r="T9622">
        <v>9</v>
      </c>
      <c r="U9622">
        <v>54</v>
      </c>
    </row>
    <row r="9623" spans="1:22" x14ac:dyDescent="0.2">
      <c r="A9623" s="1">
        <v>39768</v>
      </c>
      <c r="B9623">
        <v>2008</v>
      </c>
      <c r="C9623">
        <f>_xlfn.MAXIFS(Table1[ScheduleWeekWritten],Table1[ScheduleSeason],Table1[[#This Row],[ScheduleSeason]])</f>
        <v>17</v>
      </c>
      <c r="D9623">
        <v>11</v>
      </c>
      <c r="E9623" cm="1">
        <f t="array" ref="E9623">_xlfn.XLOOKUP(Table1[[#This Row],[ScheduleWeekWritten]],Table3[Game],100+Table3[Increase],Table1[[#This Row],[ScheduleWeekWritten]])</f>
        <v>11</v>
      </c>
      <c r="F9623" t="b">
        <v>0</v>
      </c>
      <c r="G9623" t="s">
        <v>101</v>
      </c>
      <c r="H9623">
        <v>13</v>
      </c>
      <c r="I9623">
        <v>13</v>
      </c>
      <c r="J9623" t="s">
        <v>58</v>
      </c>
      <c r="K9623" t="s">
        <v>77</v>
      </c>
      <c r="L9623" t="str">
        <f>_xlfn.XLOOKUP(Table1[[#This Row],[TeamFavoriteID]],Table2[team_id],Table2[team_name],_xlfn.XLOOKUP(Table1[[#This Row],[TeamFavoriteID]],Table2[team_id_pfr],Table2[team_name],"Even"))</f>
        <v>Philadelphia Eagles</v>
      </c>
      <c r="M9623">
        <v>-9</v>
      </c>
      <c r="N9623">
        <f>IF(Table1[[#This Row],[TeamFavorite]]=Table1[[#This Row],[TeamHome]],Table1[[#This Row],[ScoreAway]]-Table1[[#This Row],[ScoreHome]],Table1[[#This Row],[ScoreHome]]-Table1[[#This Row],[ScoreAway]])</f>
        <v>0</v>
      </c>
      <c r="O9623">
        <f>IF(Table1[[#This Row],[SpreadActual]]&lt;Table1[[#This Row],[SpreadFavorite]],1,0)</f>
        <v>0</v>
      </c>
      <c r="P9623">
        <v>41</v>
      </c>
      <c r="Q9623" t="s">
        <v>173</v>
      </c>
      <c r="R9623" t="b">
        <v>0</v>
      </c>
      <c r="S9623">
        <v>37</v>
      </c>
      <c r="T9623">
        <v>14</v>
      </c>
      <c r="U9623">
        <v>72</v>
      </c>
    </row>
    <row r="9624" spans="1:22" x14ac:dyDescent="0.2">
      <c r="A9624" s="1">
        <v>39768</v>
      </c>
      <c r="B9624">
        <v>2008</v>
      </c>
      <c r="C9624">
        <f>_xlfn.MAXIFS(Table1[ScheduleWeekWritten],Table1[ScheduleSeason],Table1[[#This Row],[ScheduleSeason]])</f>
        <v>17</v>
      </c>
      <c r="D9624">
        <v>11</v>
      </c>
      <c r="E9624" cm="1">
        <f t="array" ref="E9624">_xlfn.XLOOKUP(Table1[[#This Row],[ScheduleWeekWritten]],Table3[Game],100+Table3[Increase],Table1[[#This Row],[ScheduleWeekWritten]])</f>
        <v>11</v>
      </c>
      <c r="F9624" t="b">
        <v>0</v>
      </c>
      <c r="G9624" t="s">
        <v>33</v>
      </c>
      <c r="H9624">
        <v>37</v>
      </c>
      <c r="I9624">
        <v>3</v>
      </c>
      <c r="J9624" t="s">
        <v>46</v>
      </c>
      <c r="K9624" t="s">
        <v>35</v>
      </c>
      <c r="L9624" t="str">
        <f>_xlfn.XLOOKUP(Table1[[#This Row],[TeamFavoriteID]],Table2[team_id],Table2[team_name],_xlfn.XLOOKUP(Table1[[#This Row],[TeamFavoriteID]],Table2[team_id_pfr],Table2[team_name],"Even"))</f>
        <v>Green Bay Packers</v>
      </c>
      <c r="M9624">
        <v>-3.5</v>
      </c>
      <c r="N9624">
        <f>IF(Table1[[#This Row],[TeamFavorite]]=Table1[[#This Row],[TeamHome]],Table1[[#This Row],[ScoreAway]]-Table1[[#This Row],[ScoreHome]],Table1[[#This Row],[ScoreHome]]-Table1[[#This Row],[ScoreAway]])</f>
        <v>-34</v>
      </c>
      <c r="O9624">
        <f>IF(Table1[[#This Row],[SpreadActual]]&lt;Table1[[#This Row],[SpreadFavorite]],1,0)</f>
        <v>1</v>
      </c>
      <c r="P9624">
        <v>43</v>
      </c>
      <c r="Q9624" t="s">
        <v>82</v>
      </c>
      <c r="R9624" t="b">
        <v>0</v>
      </c>
      <c r="S9624">
        <v>32</v>
      </c>
      <c r="T9624">
        <v>11</v>
      </c>
      <c r="U9624">
        <v>67</v>
      </c>
    </row>
    <row r="9625" spans="1:22" x14ac:dyDescent="0.2">
      <c r="A9625" s="1">
        <v>39768</v>
      </c>
      <c r="B9625">
        <v>2008</v>
      </c>
      <c r="C9625">
        <f>_xlfn.MAXIFS(Table1[ScheduleWeekWritten],Table1[ScheduleSeason],Table1[[#This Row],[ScheduleSeason]])</f>
        <v>17</v>
      </c>
      <c r="D9625">
        <v>11</v>
      </c>
      <c r="E9625" cm="1">
        <f t="array" ref="E9625">_xlfn.XLOOKUP(Table1[[#This Row],[ScheduleWeekWritten]],Table3[Game],100+Table3[Increase],Table1[[#This Row],[ScheduleWeekWritten]])</f>
        <v>11</v>
      </c>
      <c r="F9625" t="b">
        <v>0</v>
      </c>
      <c r="G9625" t="s">
        <v>140</v>
      </c>
      <c r="H9625">
        <v>33</v>
      </c>
      <c r="I9625">
        <v>27</v>
      </c>
      <c r="J9625" t="s">
        <v>177</v>
      </c>
      <c r="K9625" t="s">
        <v>72</v>
      </c>
      <c r="L9625" t="str">
        <f>_xlfn.XLOOKUP(Table1[[#This Row],[TeamFavoriteID]],Table2[team_id],Table2[team_name],_xlfn.XLOOKUP(Table1[[#This Row],[TeamFavoriteID]],Table2[team_id_pfr],Table2[team_name],"Even"))</f>
        <v>Baltimore Colts</v>
      </c>
      <c r="M9625">
        <v>-8</v>
      </c>
      <c r="N9625">
        <f>IF(Table1[[#This Row],[TeamFavorite]]=Table1[[#This Row],[TeamHome]],Table1[[#This Row],[ScoreAway]]-Table1[[#This Row],[ScoreHome]],Table1[[#This Row],[ScoreHome]]-Table1[[#This Row],[ScoreAway]])</f>
        <v>6</v>
      </c>
      <c r="O9625">
        <f>IF(Table1[[#This Row],[SpreadActual]]&lt;Table1[[#This Row],[SpreadFavorite]],1,0)</f>
        <v>0</v>
      </c>
      <c r="P9625">
        <v>50.5</v>
      </c>
      <c r="Q9625" t="s">
        <v>190</v>
      </c>
      <c r="R9625" t="b">
        <v>0</v>
      </c>
      <c r="S9625">
        <v>72</v>
      </c>
      <c r="T9625">
        <v>0</v>
      </c>
      <c r="V9625" t="s">
        <v>103</v>
      </c>
    </row>
    <row r="9626" spans="1:22" x14ac:dyDescent="0.2">
      <c r="A9626" s="1">
        <v>39768</v>
      </c>
      <c r="B9626">
        <v>2008</v>
      </c>
      <c r="C9626">
        <f>_xlfn.MAXIFS(Table1[ScheduleWeekWritten],Table1[ScheduleSeason],Table1[[#This Row],[ScheduleSeason]])</f>
        <v>17</v>
      </c>
      <c r="D9626">
        <v>11</v>
      </c>
      <c r="E9626" cm="1">
        <f t="array" ref="E9626">_xlfn.XLOOKUP(Table1[[#This Row],[ScheduleWeekWritten]],Table3[Game],100+Table3[Increase],Table1[[#This Row],[ScheduleWeekWritten]])</f>
        <v>11</v>
      </c>
      <c r="F9626" t="b">
        <v>0</v>
      </c>
      <c r="G9626" t="s">
        <v>154</v>
      </c>
      <c r="H9626">
        <v>14</v>
      </c>
      <c r="I9626">
        <v>24</v>
      </c>
      <c r="J9626" t="s">
        <v>171</v>
      </c>
      <c r="K9626" t="s">
        <v>25</v>
      </c>
      <c r="L9626" t="str">
        <f>_xlfn.XLOOKUP(Table1[[#This Row],[TeamFavoriteID]],Table2[team_id],Table2[team_name],_xlfn.XLOOKUP(Table1[[#This Row],[TeamFavoriteID]],Table2[team_id_pfr],Table2[team_name],"Even"))</f>
        <v>Houston Oilers</v>
      </c>
      <c r="M9626">
        <v>-3</v>
      </c>
      <c r="N9626">
        <f>IF(Table1[[#This Row],[TeamFavorite]]=Table1[[#This Row],[TeamHome]],Table1[[#This Row],[ScoreAway]]-Table1[[#This Row],[ScoreHome]],Table1[[#This Row],[ScoreHome]]-Table1[[#This Row],[ScoreAway]])</f>
        <v>-10</v>
      </c>
      <c r="O9626">
        <f>IF(Table1[[#This Row],[SpreadActual]]&lt;Table1[[#This Row],[SpreadFavorite]],1,0)</f>
        <v>1</v>
      </c>
      <c r="P9626">
        <v>40</v>
      </c>
      <c r="Q9626" t="s">
        <v>155</v>
      </c>
      <c r="R9626" t="b">
        <v>0</v>
      </c>
      <c r="S9626">
        <v>52</v>
      </c>
      <c r="T9626">
        <v>12</v>
      </c>
      <c r="U9626">
        <v>59</v>
      </c>
    </row>
    <row r="9627" spans="1:22" x14ac:dyDescent="0.2">
      <c r="A9627" s="1">
        <v>39768</v>
      </c>
      <c r="B9627">
        <v>2008</v>
      </c>
      <c r="C9627">
        <f>_xlfn.MAXIFS(Table1[ScheduleWeekWritten],Table1[ScheduleSeason],Table1[[#This Row],[ScheduleSeason]])</f>
        <v>17</v>
      </c>
      <c r="D9627">
        <v>11</v>
      </c>
      <c r="E9627" cm="1">
        <f t="array" ref="E9627">_xlfn.XLOOKUP(Table1[[#This Row],[ScheduleWeekWritten]],Table3[Game],100+Table3[Increase],Table1[[#This Row],[ScheduleWeekWritten]])</f>
        <v>11</v>
      </c>
      <c r="F9627" t="b">
        <v>0</v>
      </c>
      <c r="G9627" t="s">
        <v>42</v>
      </c>
      <c r="H9627">
        <v>20</v>
      </c>
      <c r="I9627">
        <v>30</v>
      </c>
      <c r="J9627" t="s">
        <v>95</v>
      </c>
      <c r="K9627" t="s">
        <v>98</v>
      </c>
      <c r="L9627" t="str">
        <f>_xlfn.XLOOKUP(Table1[[#This Row],[TeamFavoriteID]],Table2[team_id],Table2[team_name],_xlfn.XLOOKUP(Table1[[#This Row],[TeamFavoriteID]],Table2[team_id_pfr],Table2[team_name],"Even"))</f>
        <v>New Orleans Saints</v>
      </c>
      <c r="M9627">
        <v>-6</v>
      </c>
      <c r="N9627">
        <f>IF(Table1[[#This Row],[TeamFavorite]]=Table1[[#This Row],[TeamHome]],Table1[[#This Row],[ScoreAway]]-Table1[[#This Row],[ScoreHome]],Table1[[#This Row],[ScoreHome]]-Table1[[#This Row],[ScoreAway]])</f>
        <v>-10</v>
      </c>
      <c r="O9627">
        <f>IF(Table1[[#This Row],[SpreadActual]]&lt;Table1[[#This Row],[SpreadFavorite]],1,0)</f>
        <v>1</v>
      </c>
      <c r="P9627">
        <v>51</v>
      </c>
      <c r="Q9627" t="s">
        <v>117</v>
      </c>
      <c r="R9627" t="b">
        <v>0</v>
      </c>
      <c r="S9627">
        <v>39</v>
      </c>
      <c r="T9627">
        <v>12</v>
      </c>
      <c r="U9627">
        <v>61</v>
      </c>
    </row>
    <row r="9628" spans="1:22" x14ac:dyDescent="0.2">
      <c r="A9628" s="1">
        <v>39768</v>
      </c>
      <c r="B9628">
        <v>2008</v>
      </c>
      <c r="C9628">
        <f>_xlfn.MAXIFS(Table1[ScheduleWeekWritten],Table1[ScheduleSeason],Table1[[#This Row],[ScheduleSeason]])</f>
        <v>17</v>
      </c>
      <c r="D9628">
        <v>11</v>
      </c>
      <c r="E9628" cm="1">
        <f t="array" ref="E9628">_xlfn.XLOOKUP(Table1[[#This Row],[ScheduleWeekWritten]],Table3[Game],100+Table3[Increase],Table1[[#This Row],[ScheduleWeekWritten]])</f>
        <v>11</v>
      </c>
      <c r="F9628" t="b">
        <v>0</v>
      </c>
      <c r="G9628" t="s">
        <v>19</v>
      </c>
      <c r="H9628">
        <v>17</v>
      </c>
      <c r="I9628">
        <v>15</v>
      </c>
      <c r="J9628" t="s">
        <v>20</v>
      </c>
      <c r="K9628" t="s">
        <v>91</v>
      </c>
      <c r="L9628" t="str">
        <f>_xlfn.XLOOKUP(Table1[[#This Row],[TeamFavoriteID]],Table2[team_id],Table2[team_name],_xlfn.XLOOKUP(Table1[[#This Row],[TeamFavoriteID]],Table2[team_id_pfr],Table2[team_name],"Even"))</f>
        <v>Miami Dolphins</v>
      </c>
      <c r="M9628">
        <v>-10</v>
      </c>
      <c r="N9628">
        <f>IF(Table1[[#This Row],[TeamFavorite]]=Table1[[#This Row],[TeamHome]],Table1[[#This Row],[ScoreAway]]-Table1[[#This Row],[ScoreHome]],Table1[[#This Row],[ScoreHome]]-Table1[[#This Row],[ScoreAway]])</f>
        <v>-2</v>
      </c>
      <c r="O9628">
        <f>IF(Table1[[#This Row],[SpreadActual]]&lt;Table1[[#This Row],[SpreadFavorite]],1,0)</f>
        <v>0</v>
      </c>
      <c r="P9628">
        <v>37.5</v>
      </c>
      <c r="Q9628" t="s">
        <v>143</v>
      </c>
      <c r="R9628" t="b">
        <v>0</v>
      </c>
      <c r="S9628">
        <v>70</v>
      </c>
      <c r="T9628">
        <v>12</v>
      </c>
      <c r="U9628">
        <v>59</v>
      </c>
    </row>
    <row r="9629" spans="1:22" x14ac:dyDescent="0.2">
      <c r="A9629" s="1">
        <v>39768</v>
      </c>
      <c r="B9629">
        <v>2008</v>
      </c>
      <c r="C9629">
        <f>_xlfn.MAXIFS(Table1[ScheduleWeekWritten],Table1[ScheduleSeason],Table1[[#This Row],[ScheduleSeason]])</f>
        <v>17</v>
      </c>
      <c r="D9629">
        <v>11</v>
      </c>
      <c r="E9629" cm="1">
        <f t="array" ref="E9629">_xlfn.XLOOKUP(Table1[[#This Row],[ScheduleWeekWritten]],Table3[Game],100+Table3[Increase],Table1[[#This Row],[ScheduleWeekWritten]])</f>
        <v>11</v>
      </c>
      <c r="F9629" t="b">
        <v>0</v>
      </c>
      <c r="G9629" t="s">
        <v>50</v>
      </c>
      <c r="H9629">
        <v>30</v>
      </c>
      <c r="I9629">
        <v>10</v>
      </c>
      <c r="J9629" t="s">
        <v>158</v>
      </c>
      <c r="K9629" t="s">
        <v>90</v>
      </c>
      <c r="L9629" t="str">
        <f>_xlfn.XLOOKUP(Table1[[#This Row],[TeamFavoriteID]],Table2[team_id],Table2[team_name],_xlfn.XLOOKUP(Table1[[#This Row],[TeamFavoriteID]],Table2[team_id_pfr],Table2[team_name],"Even"))</f>
        <v>New York Giants</v>
      </c>
      <c r="M9629">
        <v>-7</v>
      </c>
      <c r="N9629">
        <f>IF(Table1[[#This Row],[TeamFavorite]]=Table1[[#This Row],[TeamHome]],Table1[[#This Row],[ScoreAway]]-Table1[[#This Row],[ScoreHome]],Table1[[#This Row],[ScoreHome]]-Table1[[#This Row],[ScoreAway]])</f>
        <v>-20</v>
      </c>
      <c r="O9629">
        <f>IF(Table1[[#This Row],[SpreadActual]]&lt;Table1[[#This Row],[SpreadFavorite]],1,0)</f>
        <v>1</v>
      </c>
      <c r="P9629">
        <v>40</v>
      </c>
      <c r="Q9629" t="s">
        <v>126</v>
      </c>
      <c r="R9629" t="b">
        <v>0</v>
      </c>
      <c r="S9629">
        <v>53</v>
      </c>
      <c r="T9629">
        <v>19</v>
      </c>
      <c r="U9629">
        <v>60</v>
      </c>
    </row>
    <row r="9630" spans="1:22" x14ac:dyDescent="0.2">
      <c r="A9630" s="1">
        <v>39768</v>
      </c>
      <c r="B9630">
        <v>2008</v>
      </c>
      <c r="C9630">
        <f>_xlfn.MAXIFS(Table1[ScheduleWeekWritten],Table1[ScheduleSeason],Table1[[#This Row],[ScheduleSeason]])</f>
        <v>17</v>
      </c>
      <c r="D9630">
        <v>11</v>
      </c>
      <c r="E9630" cm="1">
        <f t="array" ref="E9630">_xlfn.XLOOKUP(Table1[[#This Row],[ScheduleWeekWritten]],Table3[Game],100+Table3[Increase],Table1[[#This Row],[ScheduleWeekWritten]])</f>
        <v>11</v>
      </c>
      <c r="F9630" t="b">
        <v>0</v>
      </c>
      <c r="G9630" t="s">
        <v>49</v>
      </c>
      <c r="H9630">
        <v>11</v>
      </c>
      <c r="I9630">
        <v>10</v>
      </c>
      <c r="J9630" t="s">
        <v>27</v>
      </c>
      <c r="K9630" t="s">
        <v>51</v>
      </c>
      <c r="L9630" t="str">
        <f>_xlfn.XLOOKUP(Table1[[#This Row],[TeamFavoriteID]],Table2[team_id],Table2[team_name],_xlfn.XLOOKUP(Table1[[#This Row],[TeamFavoriteID]],Table2[team_id_pfr],Table2[team_name],"Even"))</f>
        <v>Pittsburgh Steelers</v>
      </c>
      <c r="M9630">
        <v>-4.5</v>
      </c>
      <c r="N9630">
        <f>IF(Table1[[#This Row],[TeamFavorite]]=Table1[[#This Row],[TeamHome]],Table1[[#This Row],[ScoreAway]]-Table1[[#This Row],[ScoreHome]],Table1[[#This Row],[ScoreHome]]-Table1[[#This Row],[ScoreAway]])</f>
        <v>-1</v>
      </c>
      <c r="O9630">
        <f>IF(Table1[[#This Row],[SpreadActual]]&lt;Table1[[#This Row],[SpreadFavorite]],1,0)</f>
        <v>0</v>
      </c>
      <c r="P9630">
        <v>40.5</v>
      </c>
      <c r="Q9630" t="s">
        <v>175</v>
      </c>
      <c r="R9630" t="b">
        <v>0</v>
      </c>
      <c r="S9630">
        <v>36</v>
      </c>
      <c r="T9630">
        <v>17</v>
      </c>
      <c r="U9630">
        <v>76</v>
      </c>
    </row>
    <row r="9631" spans="1:22" x14ac:dyDescent="0.2">
      <c r="A9631" s="1">
        <v>39768</v>
      </c>
      <c r="B9631">
        <v>2008</v>
      </c>
      <c r="C9631">
        <f>_xlfn.MAXIFS(Table1[ScheduleWeekWritten],Table1[ScheduleSeason],Table1[[#This Row],[ScheduleSeason]])</f>
        <v>17</v>
      </c>
      <c r="D9631">
        <v>11</v>
      </c>
      <c r="E9631" cm="1">
        <f t="array" ref="E9631">_xlfn.XLOOKUP(Table1[[#This Row],[ScheduleWeekWritten]],Table3[Game],100+Table3[Increase],Table1[[#This Row],[ScheduleWeekWritten]])</f>
        <v>11</v>
      </c>
      <c r="F9631" t="b">
        <v>0</v>
      </c>
      <c r="G9631" t="s">
        <v>53</v>
      </c>
      <c r="H9631">
        <v>35</v>
      </c>
      <c r="I9631">
        <v>16</v>
      </c>
      <c r="J9631" t="s">
        <v>153</v>
      </c>
      <c r="K9631" t="s">
        <v>87</v>
      </c>
      <c r="L9631" t="str">
        <f>_xlfn.XLOOKUP(Table1[[#This Row],[TeamFavoriteID]],Table2[team_id],Table2[team_name],_xlfn.XLOOKUP(Table1[[#This Row],[TeamFavoriteID]],Table2[team_id_pfr],Table2[team_name],"Even"))</f>
        <v>San Francisco 49ers</v>
      </c>
      <c r="M9631">
        <v>-7</v>
      </c>
      <c r="N9631">
        <f>IF(Table1[[#This Row],[TeamFavorite]]=Table1[[#This Row],[TeamHome]],Table1[[#This Row],[ScoreAway]]-Table1[[#This Row],[ScoreHome]],Table1[[#This Row],[ScoreHome]]-Table1[[#This Row],[ScoreAway]])</f>
        <v>-19</v>
      </c>
      <c r="O9631">
        <f>IF(Table1[[#This Row],[SpreadActual]]&lt;Table1[[#This Row],[SpreadFavorite]],1,0)</f>
        <v>1</v>
      </c>
      <c r="P9631">
        <v>43.5</v>
      </c>
      <c r="Q9631" t="s">
        <v>118</v>
      </c>
      <c r="R9631" t="b">
        <v>0</v>
      </c>
      <c r="S9631">
        <v>62</v>
      </c>
      <c r="T9631">
        <v>4</v>
      </c>
      <c r="U9631">
        <v>66</v>
      </c>
    </row>
    <row r="9632" spans="1:22" x14ac:dyDescent="0.2">
      <c r="A9632" s="1">
        <v>39768</v>
      </c>
      <c r="B9632">
        <v>2008</v>
      </c>
      <c r="C9632">
        <f>_xlfn.MAXIFS(Table1[ScheduleWeekWritten],Table1[ScheduleSeason],Table1[[#This Row],[ScheduleSeason]])</f>
        <v>17</v>
      </c>
      <c r="D9632">
        <v>11</v>
      </c>
      <c r="E9632" cm="1">
        <f t="array" ref="E9632">_xlfn.XLOOKUP(Table1[[#This Row],[ScheduleWeekWritten]],Table3[Game],100+Table3[Increase],Table1[[#This Row],[ScheduleWeekWritten]])</f>
        <v>11</v>
      </c>
      <c r="F9632" t="b">
        <v>0</v>
      </c>
      <c r="G9632" t="s">
        <v>128</v>
      </c>
      <c r="H9632">
        <v>20</v>
      </c>
      <c r="I9632">
        <v>26</v>
      </c>
      <c r="J9632" t="s">
        <v>149</v>
      </c>
      <c r="K9632" t="s">
        <v>59</v>
      </c>
      <c r="L9632" t="str">
        <f>_xlfn.XLOOKUP(Table1[[#This Row],[TeamFavoriteID]],Table2[team_id],Table2[team_name],_xlfn.XLOOKUP(Table1[[#This Row],[TeamFavoriteID]],Table2[team_id_pfr],Table2[team_name],"Even"))</f>
        <v>Arizona Cardinals</v>
      </c>
      <c r="M9632">
        <v>-3</v>
      </c>
      <c r="N9632">
        <f>IF(Table1[[#This Row],[TeamFavorite]]=Table1[[#This Row],[TeamHome]],Table1[[#This Row],[ScoreAway]]-Table1[[#This Row],[ScoreHome]],Table1[[#This Row],[ScoreHome]]-Table1[[#This Row],[ScoreAway]])</f>
        <v>-6</v>
      </c>
      <c r="O9632">
        <f>IF(Table1[[#This Row],[SpreadActual]]&lt;Table1[[#This Row],[SpreadFavorite]],1,0)</f>
        <v>1</v>
      </c>
      <c r="P9632">
        <v>48</v>
      </c>
      <c r="Q9632" t="s">
        <v>180</v>
      </c>
      <c r="R9632" t="b">
        <v>0</v>
      </c>
      <c r="S9632">
        <v>48</v>
      </c>
      <c r="T9632">
        <v>2</v>
      </c>
      <c r="U9632">
        <v>87</v>
      </c>
    </row>
    <row r="9633" spans="1:22" x14ac:dyDescent="0.2">
      <c r="A9633" s="1">
        <v>39768</v>
      </c>
      <c r="B9633">
        <v>2008</v>
      </c>
      <c r="C9633">
        <f>_xlfn.MAXIFS(Table1[ScheduleWeekWritten],Table1[ScheduleSeason],Table1[[#This Row],[ScheduleSeason]])</f>
        <v>17</v>
      </c>
      <c r="D9633">
        <v>11</v>
      </c>
      <c r="E9633" cm="1">
        <f t="array" ref="E9633">_xlfn.XLOOKUP(Table1[[#This Row],[ScheduleWeekWritten]],Table3[Game],100+Table3[Increase],Table1[[#This Row],[ScheduleWeekWritten]])</f>
        <v>11</v>
      </c>
      <c r="F9633" t="b">
        <v>0</v>
      </c>
      <c r="G9633" t="s">
        <v>127</v>
      </c>
      <c r="H9633">
        <v>19</v>
      </c>
      <c r="I9633">
        <v>13</v>
      </c>
      <c r="J9633" t="s">
        <v>54</v>
      </c>
      <c r="K9633" t="s">
        <v>133</v>
      </c>
      <c r="L9633" t="str">
        <f>_xlfn.XLOOKUP(Table1[[#This Row],[TeamFavoriteID]],Table2[team_id],Table2[team_name],_xlfn.XLOOKUP(Table1[[#This Row],[TeamFavoriteID]],Table2[team_id_pfr],Table2[team_name],"Even"))</f>
        <v>Tampa Bay Buccaneers</v>
      </c>
      <c r="M9633">
        <v>-5.5</v>
      </c>
      <c r="N9633">
        <f>IF(Table1[[#This Row],[TeamFavorite]]=Table1[[#This Row],[TeamHome]],Table1[[#This Row],[ScoreAway]]-Table1[[#This Row],[ScoreHome]],Table1[[#This Row],[ScoreHome]]-Table1[[#This Row],[ScoreAway]])</f>
        <v>-6</v>
      </c>
      <c r="O9633">
        <f>IF(Table1[[#This Row],[SpreadActual]]&lt;Table1[[#This Row],[SpreadFavorite]],1,0)</f>
        <v>1</v>
      </c>
      <c r="P9633">
        <v>38.5</v>
      </c>
      <c r="Q9633" t="s">
        <v>168</v>
      </c>
      <c r="R9633" t="b">
        <v>0</v>
      </c>
      <c r="S9633">
        <v>60</v>
      </c>
      <c r="T9633">
        <v>13</v>
      </c>
      <c r="U9633">
        <v>53</v>
      </c>
    </row>
    <row r="9634" spans="1:22" x14ac:dyDescent="0.2">
      <c r="A9634" s="1">
        <v>39768</v>
      </c>
      <c r="B9634">
        <v>2008</v>
      </c>
      <c r="C9634">
        <f>_xlfn.MAXIFS(Table1[ScheduleWeekWritten],Table1[ScheduleSeason],Table1[[#This Row],[ScheduleSeason]])</f>
        <v>17</v>
      </c>
      <c r="D9634">
        <v>11</v>
      </c>
      <c r="E9634" cm="1">
        <f t="array" ref="E9634">_xlfn.XLOOKUP(Table1[[#This Row],[ScheduleWeekWritten]],Table3[Game],100+Table3[Increase],Table1[[#This Row],[ScheduleWeekWritten]])</f>
        <v>11</v>
      </c>
      <c r="F9634" t="b">
        <v>0</v>
      </c>
      <c r="G9634" t="s">
        <v>61</v>
      </c>
      <c r="H9634">
        <v>10</v>
      </c>
      <c r="I9634">
        <v>14</v>
      </c>
      <c r="J9634" t="s">
        <v>67</v>
      </c>
      <c r="K9634" t="s">
        <v>68</v>
      </c>
      <c r="L9634" t="str">
        <f>_xlfn.XLOOKUP(Table1[[#This Row],[TeamFavoriteID]],Table2[team_id],Table2[team_name],_xlfn.XLOOKUP(Table1[[#This Row],[TeamFavoriteID]],Table2[team_id_pfr],Table2[team_name],"Even"))</f>
        <v>Dallas Cowboys</v>
      </c>
      <c r="M9634">
        <v>-2</v>
      </c>
      <c r="N9634">
        <f>IF(Table1[[#This Row],[TeamFavorite]]=Table1[[#This Row],[TeamHome]],Table1[[#This Row],[ScoreAway]]-Table1[[#This Row],[ScoreHome]],Table1[[#This Row],[ScoreHome]]-Table1[[#This Row],[ScoreAway]])</f>
        <v>-4</v>
      </c>
      <c r="O9634">
        <f>IF(Table1[[#This Row],[SpreadActual]]&lt;Table1[[#This Row],[SpreadFavorite]],1,0)</f>
        <v>1</v>
      </c>
      <c r="P9634">
        <v>43</v>
      </c>
      <c r="Q9634" t="s">
        <v>165</v>
      </c>
      <c r="R9634" t="b">
        <v>0</v>
      </c>
      <c r="S9634">
        <v>49</v>
      </c>
      <c r="T9634">
        <v>16</v>
      </c>
      <c r="U9634">
        <v>51</v>
      </c>
    </row>
    <row r="9635" spans="1:22" x14ac:dyDescent="0.2">
      <c r="A9635" s="1">
        <v>39769</v>
      </c>
      <c r="B9635">
        <v>2008</v>
      </c>
      <c r="C9635">
        <f>_xlfn.MAXIFS(Table1[ScheduleWeekWritten],Table1[ScheduleSeason],Table1[[#This Row],[ScheduleSeason]])</f>
        <v>17</v>
      </c>
      <c r="D9635">
        <v>11</v>
      </c>
      <c r="E9635" cm="1">
        <f t="array" ref="E9635">_xlfn.XLOOKUP(Table1[[#This Row],[ScheduleWeekWritten]],Table3[Game],100+Table3[Increase],Table1[[#This Row],[ScheduleWeekWritten]])</f>
        <v>11</v>
      </c>
      <c r="F9635" t="b">
        <v>0</v>
      </c>
      <c r="G9635" t="s">
        <v>28</v>
      </c>
      <c r="H9635">
        <v>27</v>
      </c>
      <c r="I9635">
        <v>29</v>
      </c>
      <c r="J9635" t="s">
        <v>62</v>
      </c>
      <c r="K9635" t="s">
        <v>43</v>
      </c>
      <c r="L9635" t="str">
        <f>_xlfn.XLOOKUP(Table1[[#This Row],[TeamFavoriteID]],Table2[team_id],Table2[team_name],_xlfn.XLOOKUP(Table1[[#This Row],[TeamFavoriteID]],Table2[team_id_pfr],Table2[team_name],"Even"))</f>
        <v>Buffalo Bills</v>
      </c>
      <c r="M9635">
        <v>-5</v>
      </c>
      <c r="N9635">
        <f>IF(Table1[[#This Row],[TeamFavorite]]=Table1[[#This Row],[TeamHome]],Table1[[#This Row],[ScoreAway]]-Table1[[#This Row],[ScoreHome]],Table1[[#This Row],[ScoreHome]]-Table1[[#This Row],[ScoreAway]])</f>
        <v>2</v>
      </c>
      <c r="O9635">
        <f>IF(Table1[[#This Row],[SpreadActual]]&lt;Table1[[#This Row],[SpreadFavorite]],1,0)</f>
        <v>0</v>
      </c>
      <c r="P9635">
        <v>40</v>
      </c>
      <c r="Q9635" t="s">
        <v>123</v>
      </c>
      <c r="R9635" t="b">
        <v>0</v>
      </c>
      <c r="S9635">
        <v>34</v>
      </c>
      <c r="T9635">
        <v>14</v>
      </c>
      <c r="U9635">
        <v>68</v>
      </c>
    </row>
    <row r="9636" spans="1:22" x14ac:dyDescent="0.2">
      <c r="A9636" s="1">
        <v>39772</v>
      </c>
      <c r="B9636">
        <v>2008</v>
      </c>
      <c r="C9636">
        <f>_xlfn.MAXIFS(Table1[ScheduleWeekWritten],Table1[ScheduleSeason],Table1[[#This Row],[ScheduleSeason]])</f>
        <v>17</v>
      </c>
      <c r="D9636">
        <v>12</v>
      </c>
      <c r="E9636" cm="1">
        <f t="array" ref="E9636">_xlfn.XLOOKUP(Table1[[#This Row],[ScheduleWeekWritten]],Table3[Game],100+Table3[Increase],Table1[[#This Row],[ScheduleWeekWritten]])</f>
        <v>12</v>
      </c>
      <c r="F9636" t="b">
        <v>0</v>
      </c>
      <c r="G9636" t="s">
        <v>49</v>
      </c>
      <c r="H9636">
        <v>27</v>
      </c>
      <c r="I9636">
        <v>10</v>
      </c>
      <c r="J9636" t="s">
        <v>101</v>
      </c>
      <c r="K9636" t="s">
        <v>51</v>
      </c>
      <c r="L9636" t="str">
        <f>_xlfn.XLOOKUP(Table1[[#This Row],[TeamFavoriteID]],Table2[team_id],Table2[team_name],_xlfn.XLOOKUP(Table1[[#This Row],[TeamFavoriteID]],Table2[team_id_pfr],Table2[team_name],"Even"))</f>
        <v>Pittsburgh Steelers</v>
      </c>
      <c r="M9636">
        <v>-11.5</v>
      </c>
      <c r="N9636">
        <f>IF(Table1[[#This Row],[TeamFavorite]]=Table1[[#This Row],[TeamHome]],Table1[[#This Row],[ScoreAway]]-Table1[[#This Row],[ScoreHome]],Table1[[#This Row],[ScoreHome]]-Table1[[#This Row],[ScoreAway]])</f>
        <v>-17</v>
      </c>
      <c r="O9636">
        <f>IF(Table1[[#This Row],[SpreadActual]]&lt;Table1[[#This Row],[SpreadFavorite]],1,0)</f>
        <v>1</v>
      </c>
      <c r="P9636">
        <v>34.5</v>
      </c>
      <c r="Q9636" t="s">
        <v>175</v>
      </c>
      <c r="R9636" t="b">
        <v>0</v>
      </c>
      <c r="S9636">
        <v>32</v>
      </c>
      <c r="T9636">
        <v>14</v>
      </c>
      <c r="U9636">
        <v>67</v>
      </c>
      <c r="V9636" t="s">
        <v>120</v>
      </c>
    </row>
    <row r="9637" spans="1:22" x14ac:dyDescent="0.2">
      <c r="A9637" s="1">
        <v>39775</v>
      </c>
      <c r="B9637">
        <v>2008</v>
      </c>
      <c r="C9637">
        <f>_xlfn.MAXIFS(Table1[ScheduleWeekWritten],Table1[ScheduleSeason],Table1[[#This Row],[ScheduleSeason]])</f>
        <v>17</v>
      </c>
      <c r="D9637">
        <v>12</v>
      </c>
      <c r="E9637" cm="1">
        <f t="array" ref="E9637">_xlfn.XLOOKUP(Table1[[#This Row],[ScheduleWeekWritten]],Table3[Game],100+Table3[Increase],Table1[[#This Row],[ScheduleWeekWritten]])</f>
        <v>12</v>
      </c>
      <c r="F9637" t="b">
        <v>0</v>
      </c>
      <c r="G9637" t="s">
        <v>149</v>
      </c>
      <c r="H9637">
        <v>29</v>
      </c>
      <c r="I9637">
        <v>37</v>
      </c>
      <c r="J9637" t="s">
        <v>50</v>
      </c>
      <c r="K9637" t="s">
        <v>90</v>
      </c>
      <c r="L9637" t="str">
        <f>_xlfn.XLOOKUP(Table1[[#This Row],[TeamFavoriteID]],Table2[team_id],Table2[team_name],_xlfn.XLOOKUP(Table1[[#This Row],[TeamFavoriteID]],Table2[team_id_pfr],Table2[team_name],"Even"))</f>
        <v>New York Giants</v>
      </c>
      <c r="M9637">
        <v>-3</v>
      </c>
      <c r="N9637">
        <f>IF(Table1[[#This Row],[TeamFavorite]]=Table1[[#This Row],[TeamHome]],Table1[[#This Row],[ScoreAway]]-Table1[[#This Row],[ScoreHome]],Table1[[#This Row],[ScoreHome]]-Table1[[#This Row],[ScoreAway]])</f>
        <v>-8</v>
      </c>
      <c r="O9637">
        <f>IF(Table1[[#This Row],[SpreadActual]]&lt;Table1[[#This Row],[SpreadFavorite]],1,0)</f>
        <v>1</v>
      </c>
      <c r="P9637">
        <v>48.5</v>
      </c>
      <c r="Q9637" t="s">
        <v>150</v>
      </c>
      <c r="R9637" t="b">
        <v>0</v>
      </c>
      <c r="S9637">
        <v>72</v>
      </c>
      <c r="T9637">
        <v>0</v>
      </c>
      <c r="V9637" t="s">
        <v>103</v>
      </c>
    </row>
    <row r="9638" spans="1:22" x14ac:dyDescent="0.2">
      <c r="A9638" s="1">
        <v>39775</v>
      </c>
      <c r="B9638">
        <v>2008</v>
      </c>
      <c r="C9638">
        <f>_xlfn.MAXIFS(Table1[ScheduleWeekWritten],Table1[ScheduleSeason],Table1[[#This Row],[ScheduleSeason]])</f>
        <v>17</v>
      </c>
      <c r="D9638">
        <v>12</v>
      </c>
      <c r="E9638" cm="1">
        <f t="array" ref="E9638">_xlfn.XLOOKUP(Table1[[#This Row],[ScheduleWeekWritten]],Table3[Game],100+Table3[Increase],Table1[[#This Row],[ScheduleWeekWritten]])</f>
        <v>12</v>
      </c>
      <c r="F9638" t="b">
        <v>0</v>
      </c>
      <c r="G9638" t="s">
        <v>38</v>
      </c>
      <c r="H9638">
        <v>45</v>
      </c>
      <c r="I9638">
        <v>28</v>
      </c>
      <c r="J9638" t="s">
        <v>152</v>
      </c>
      <c r="K9638" t="s">
        <v>109</v>
      </c>
      <c r="L9638" t="str">
        <f>_xlfn.XLOOKUP(Table1[[#This Row],[TeamFavoriteID]],Table2[team_id],Table2[team_name],_xlfn.XLOOKUP(Table1[[#This Row],[TeamFavoriteID]],Table2[team_id_pfr],Table2[team_name],"Even"))</f>
        <v>Atlanta Falcons</v>
      </c>
      <c r="M9638">
        <v>-1</v>
      </c>
      <c r="N9638">
        <f>IF(Table1[[#This Row],[TeamFavorite]]=Table1[[#This Row],[TeamHome]],Table1[[#This Row],[ScoreAway]]-Table1[[#This Row],[ScoreHome]],Table1[[#This Row],[ScoreHome]]-Table1[[#This Row],[ScoreAway]])</f>
        <v>-17</v>
      </c>
      <c r="O9638">
        <f>IF(Table1[[#This Row],[SpreadActual]]&lt;Table1[[#This Row],[SpreadFavorite]],1,0)</f>
        <v>1</v>
      </c>
      <c r="P9638">
        <v>41.5</v>
      </c>
      <c r="Q9638" t="s">
        <v>148</v>
      </c>
      <c r="R9638" t="b">
        <v>0</v>
      </c>
      <c r="S9638">
        <v>72</v>
      </c>
      <c r="T9638">
        <v>0</v>
      </c>
      <c r="V9638" t="s">
        <v>103</v>
      </c>
    </row>
    <row r="9639" spans="1:22" x14ac:dyDescent="0.2">
      <c r="A9639" s="1">
        <v>39775</v>
      </c>
      <c r="B9639">
        <v>2008</v>
      </c>
      <c r="C9639">
        <f>_xlfn.MAXIFS(Table1[ScheduleWeekWritten],Table1[ScheduleSeason],Table1[[#This Row],[ScheduleSeason]])</f>
        <v>17</v>
      </c>
      <c r="D9639">
        <v>12</v>
      </c>
      <c r="E9639" cm="1">
        <f t="array" ref="E9639">_xlfn.XLOOKUP(Table1[[#This Row],[ScheduleWeekWritten]],Table3[Game],100+Table3[Increase],Table1[[#This Row],[ScheduleWeekWritten]])</f>
        <v>12</v>
      </c>
      <c r="F9639" t="b">
        <v>0</v>
      </c>
      <c r="G9639" t="s">
        <v>158</v>
      </c>
      <c r="H9639">
        <v>36</v>
      </c>
      <c r="I9639">
        <v>7</v>
      </c>
      <c r="J9639" t="s">
        <v>58</v>
      </c>
      <c r="K9639" t="s">
        <v>159</v>
      </c>
      <c r="L9639" t="str">
        <f>_xlfn.XLOOKUP(Table1[[#This Row],[TeamFavoriteID]],Table2[team_id],Table2[team_name],_xlfn.XLOOKUP(Table1[[#This Row],[TeamFavoriteID]],Table2[team_id_pfr],Table2[team_name],"Even"))</f>
        <v>Baltimore Ravens</v>
      </c>
      <c r="M9639">
        <v>-2</v>
      </c>
      <c r="N9639">
        <f>IF(Table1[[#This Row],[TeamFavorite]]=Table1[[#This Row],[TeamHome]],Table1[[#This Row],[ScoreAway]]-Table1[[#This Row],[ScoreHome]],Table1[[#This Row],[ScoreHome]]-Table1[[#This Row],[ScoreAway]])</f>
        <v>-29</v>
      </c>
      <c r="O9639">
        <f>IF(Table1[[#This Row],[SpreadActual]]&lt;Table1[[#This Row],[SpreadFavorite]],1,0)</f>
        <v>1</v>
      </c>
      <c r="P9639">
        <v>39.5</v>
      </c>
      <c r="Q9639" t="s">
        <v>166</v>
      </c>
      <c r="R9639" t="b">
        <v>0</v>
      </c>
      <c r="S9639">
        <v>31</v>
      </c>
      <c r="T9639">
        <v>7</v>
      </c>
      <c r="U9639">
        <v>42</v>
      </c>
    </row>
    <row r="9640" spans="1:22" x14ac:dyDescent="0.2">
      <c r="A9640" s="1">
        <v>39775</v>
      </c>
      <c r="B9640">
        <v>2008</v>
      </c>
      <c r="C9640">
        <f>_xlfn.MAXIFS(Table1[ScheduleWeekWritten],Table1[ScheduleSeason],Table1[[#This Row],[ScheduleSeason]])</f>
        <v>17</v>
      </c>
      <c r="D9640">
        <v>12</v>
      </c>
      <c r="E9640" cm="1">
        <f t="array" ref="E9640">_xlfn.XLOOKUP(Table1[[#This Row],[ScheduleWeekWritten]],Table3[Game],100+Table3[Increase],Table1[[#This Row],[ScheduleWeekWritten]])</f>
        <v>12</v>
      </c>
      <c r="F9640" t="b">
        <v>0</v>
      </c>
      <c r="G9640" t="s">
        <v>62</v>
      </c>
      <c r="H9640">
        <v>6</v>
      </c>
      <c r="I9640">
        <v>16</v>
      </c>
      <c r="J9640" t="s">
        <v>177</v>
      </c>
      <c r="K9640" t="s">
        <v>63</v>
      </c>
      <c r="L9640" t="str">
        <f>_xlfn.XLOOKUP(Table1[[#This Row],[TeamFavoriteID]],Table2[team_id],Table2[team_name],_xlfn.XLOOKUP(Table1[[#This Row],[TeamFavoriteID]],Table2[team_id_pfr],Table2[team_name],"Even"))</f>
        <v>Cleveland Browns</v>
      </c>
      <c r="M9640">
        <v>-3</v>
      </c>
      <c r="N9640">
        <f>IF(Table1[[#This Row],[TeamFavorite]]=Table1[[#This Row],[TeamHome]],Table1[[#This Row],[ScoreAway]]-Table1[[#This Row],[ScoreHome]],Table1[[#This Row],[ScoreHome]]-Table1[[#This Row],[ScoreAway]])</f>
        <v>10</v>
      </c>
      <c r="O9640">
        <f>IF(Table1[[#This Row],[SpreadActual]]&lt;Table1[[#This Row],[SpreadFavorite]],1,0)</f>
        <v>0</v>
      </c>
      <c r="P9640">
        <v>49.5</v>
      </c>
      <c r="Q9640" t="s">
        <v>170</v>
      </c>
      <c r="R9640" t="b">
        <v>0</v>
      </c>
      <c r="S9640">
        <v>24</v>
      </c>
      <c r="T9640">
        <v>7</v>
      </c>
      <c r="U9640">
        <v>66</v>
      </c>
    </row>
    <row r="9641" spans="1:22" x14ac:dyDescent="0.2">
      <c r="A9641" s="1">
        <v>39775</v>
      </c>
      <c r="B9641">
        <v>2008</v>
      </c>
      <c r="C9641">
        <f>_xlfn.MAXIFS(Table1[ScheduleWeekWritten],Table1[ScheduleSeason],Table1[[#This Row],[ScheduleSeason]])</f>
        <v>17</v>
      </c>
      <c r="D9641">
        <v>12</v>
      </c>
      <c r="E9641" cm="1">
        <f t="array" ref="E9641">_xlfn.XLOOKUP(Table1[[#This Row],[ScheduleWeekWritten]],Table3[Game],100+Table3[Increase],Table1[[#This Row],[ScheduleWeekWritten]])</f>
        <v>12</v>
      </c>
      <c r="F9641" t="b">
        <v>0</v>
      </c>
      <c r="G9641" t="s">
        <v>67</v>
      </c>
      <c r="H9641">
        <v>35</v>
      </c>
      <c r="I9641">
        <v>22</v>
      </c>
      <c r="J9641" t="s">
        <v>53</v>
      </c>
      <c r="K9641" t="s">
        <v>68</v>
      </c>
      <c r="L9641" t="str">
        <f>_xlfn.XLOOKUP(Table1[[#This Row],[TeamFavoriteID]],Table2[team_id],Table2[team_name],_xlfn.XLOOKUP(Table1[[#This Row],[TeamFavoriteID]],Table2[team_id_pfr],Table2[team_name],"Even"))</f>
        <v>Dallas Cowboys</v>
      </c>
      <c r="M9641">
        <v>-9.5</v>
      </c>
      <c r="N9641">
        <f>IF(Table1[[#This Row],[TeamFavorite]]=Table1[[#This Row],[TeamHome]],Table1[[#This Row],[ScoreAway]]-Table1[[#This Row],[ScoreHome]],Table1[[#This Row],[ScoreHome]]-Table1[[#This Row],[ScoreAway]])</f>
        <v>-13</v>
      </c>
      <c r="O9641">
        <f>IF(Table1[[#This Row],[SpreadActual]]&lt;Table1[[#This Row],[SpreadFavorite]],1,0)</f>
        <v>1</v>
      </c>
      <c r="P9641">
        <v>45.5</v>
      </c>
      <c r="Q9641" t="s">
        <v>119</v>
      </c>
      <c r="R9641" t="b">
        <v>0</v>
      </c>
      <c r="S9641">
        <v>59</v>
      </c>
      <c r="T9641">
        <v>13</v>
      </c>
      <c r="U9641">
        <v>60</v>
      </c>
    </row>
    <row r="9642" spans="1:22" x14ac:dyDescent="0.2">
      <c r="A9642" s="1">
        <v>39775</v>
      </c>
      <c r="B9642">
        <v>2008</v>
      </c>
      <c r="C9642">
        <f>_xlfn.MAXIFS(Table1[ScheduleWeekWritten],Table1[ScheduleSeason],Table1[[#This Row],[ScheduleSeason]])</f>
        <v>17</v>
      </c>
      <c r="D9642">
        <v>12</v>
      </c>
      <c r="E9642" cm="1">
        <f t="array" ref="E9642">_xlfn.XLOOKUP(Table1[[#This Row],[ScheduleWeekWritten]],Table3[Game],100+Table3[Increase],Table1[[#This Row],[ScheduleWeekWritten]])</f>
        <v>12</v>
      </c>
      <c r="F9642" t="b">
        <v>0</v>
      </c>
      <c r="G9642" t="s">
        <v>24</v>
      </c>
      <c r="H9642">
        <v>10</v>
      </c>
      <c r="I9642">
        <v>31</v>
      </c>
      <c r="J9642" t="s">
        <v>20</v>
      </c>
      <c r="K9642" t="s">
        <v>88</v>
      </c>
      <c r="L9642" t="str">
        <f>_xlfn.XLOOKUP(Table1[[#This Row],[TeamFavoriteID]],Table2[team_id],Table2[team_name],_xlfn.XLOOKUP(Table1[[#This Row],[TeamFavoriteID]],Table2[team_id_pfr],Table2[team_name],"Even"))</f>
        <v>Denver Broncos</v>
      </c>
      <c r="M9642">
        <v>-9</v>
      </c>
      <c r="N9642">
        <f>IF(Table1[[#This Row],[TeamFavorite]]=Table1[[#This Row],[TeamHome]],Table1[[#This Row],[ScoreAway]]-Table1[[#This Row],[ScoreHome]],Table1[[#This Row],[ScoreHome]]-Table1[[#This Row],[ScoreAway]])</f>
        <v>21</v>
      </c>
      <c r="O9642">
        <f>IF(Table1[[#This Row],[SpreadActual]]&lt;Table1[[#This Row],[SpreadFavorite]],1,0)</f>
        <v>0</v>
      </c>
      <c r="P9642">
        <v>43.5</v>
      </c>
      <c r="Q9642" t="s">
        <v>174</v>
      </c>
      <c r="R9642" t="b">
        <v>0</v>
      </c>
      <c r="S9642">
        <v>41</v>
      </c>
      <c r="T9642">
        <v>12</v>
      </c>
      <c r="U9642">
        <v>33</v>
      </c>
    </row>
    <row r="9643" spans="1:22" x14ac:dyDescent="0.2">
      <c r="A9643" s="1">
        <v>39775</v>
      </c>
      <c r="B9643">
        <v>2008</v>
      </c>
      <c r="C9643">
        <f>_xlfn.MAXIFS(Table1[ScheduleWeekWritten],Table1[ScheduleSeason],Table1[[#This Row],[ScheduleSeason]])</f>
        <v>17</v>
      </c>
      <c r="D9643">
        <v>12</v>
      </c>
      <c r="E9643" cm="1">
        <f t="array" ref="E9643">_xlfn.XLOOKUP(Table1[[#This Row],[ScheduleWeekWritten]],Table3[Game],100+Table3[Increase],Table1[[#This Row],[ScheduleWeekWritten]])</f>
        <v>12</v>
      </c>
      <c r="F9643" t="b">
        <v>0</v>
      </c>
      <c r="G9643" t="s">
        <v>45</v>
      </c>
      <c r="H9643">
        <v>20</v>
      </c>
      <c r="I9643">
        <v>38</v>
      </c>
      <c r="J9643" t="s">
        <v>127</v>
      </c>
      <c r="K9643" t="s">
        <v>133</v>
      </c>
      <c r="L9643" t="str">
        <f>_xlfn.XLOOKUP(Table1[[#This Row],[TeamFavoriteID]],Table2[team_id],Table2[team_name],_xlfn.XLOOKUP(Table1[[#This Row],[TeamFavoriteID]],Table2[team_id_pfr],Table2[team_name],"Even"))</f>
        <v>Tampa Bay Buccaneers</v>
      </c>
      <c r="M9643">
        <v>-8</v>
      </c>
      <c r="N9643">
        <f>IF(Table1[[#This Row],[TeamFavorite]]=Table1[[#This Row],[TeamHome]],Table1[[#This Row],[ScoreAway]]-Table1[[#This Row],[ScoreHome]],Table1[[#This Row],[ScoreHome]]-Table1[[#This Row],[ScoreAway]])</f>
        <v>-18</v>
      </c>
      <c r="O9643">
        <f>IF(Table1[[#This Row],[SpreadActual]]&lt;Table1[[#This Row],[SpreadFavorite]],1,0)</f>
        <v>1</v>
      </c>
      <c r="P9643">
        <v>42.5</v>
      </c>
      <c r="Q9643" t="s">
        <v>181</v>
      </c>
      <c r="R9643" t="b">
        <v>0</v>
      </c>
      <c r="S9643">
        <v>72</v>
      </c>
      <c r="T9643">
        <v>0</v>
      </c>
      <c r="V9643" t="s">
        <v>103</v>
      </c>
    </row>
    <row r="9644" spans="1:22" x14ac:dyDescent="0.2">
      <c r="A9644" s="1">
        <v>39775</v>
      </c>
      <c r="B9644">
        <v>2008</v>
      </c>
      <c r="C9644">
        <f>_xlfn.MAXIFS(Table1[ScheduleWeekWritten],Table1[ScheduleSeason],Table1[[#This Row],[ScheduleSeason]])</f>
        <v>17</v>
      </c>
      <c r="D9644">
        <v>12</v>
      </c>
      <c r="E9644" cm="1">
        <f t="array" ref="E9644">_xlfn.XLOOKUP(Table1[[#This Row],[ScheduleWeekWritten]],Table3[Game],100+Table3[Increase],Table1[[#This Row],[ScheduleWeekWritten]])</f>
        <v>12</v>
      </c>
      <c r="F9644" t="b">
        <v>0</v>
      </c>
      <c r="G9644" t="s">
        <v>154</v>
      </c>
      <c r="H9644">
        <v>12</v>
      </c>
      <c r="I9644">
        <v>30</v>
      </c>
      <c r="J9644" t="s">
        <v>54</v>
      </c>
      <c r="K9644" t="s">
        <v>161</v>
      </c>
      <c r="L9644" t="str">
        <f>_xlfn.XLOOKUP(Table1[[#This Row],[TeamFavoriteID]],Table2[team_id],Table2[team_name],_xlfn.XLOOKUP(Table1[[#This Row],[TeamFavoriteID]],Table2[team_id_pfr],Table2[team_name],"Even"))</f>
        <v>Jacksonville Jaguars</v>
      </c>
      <c r="M9644">
        <v>-2.5</v>
      </c>
      <c r="N9644">
        <f>IF(Table1[[#This Row],[TeamFavorite]]=Table1[[#This Row],[TeamHome]],Table1[[#This Row],[ScoreAway]]-Table1[[#This Row],[ScoreHome]],Table1[[#This Row],[ScoreHome]]-Table1[[#This Row],[ScoreAway]])</f>
        <v>18</v>
      </c>
      <c r="O9644">
        <f>IF(Table1[[#This Row],[SpreadActual]]&lt;Table1[[#This Row],[SpreadFavorite]],1,0)</f>
        <v>0</v>
      </c>
      <c r="P9644">
        <v>41.5</v>
      </c>
      <c r="Q9644" t="s">
        <v>155</v>
      </c>
      <c r="R9644" t="b">
        <v>0</v>
      </c>
      <c r="S9644">
        <v>49</v>
      </c>
      <c r="T9644">
        <v>9</v>
      </c>
      <c r="U9644">
        <v>74</v>
      </c>
    </row>
    <row r="9645" spans="1:22" x14ac:dyDescent="0.2">
      <c r="A9645" s="1">
        <v>39775</v>
      </c>
      <c r="B9645">
        <v>2008</v>
      </c>
      <c r="C9645">
        <f>_xlfn.MAXIFS(Table1[ScheduleWeekWritten],Table1[ScheduleSeason],Table1[[#This Row],[ScheduleSeason]])</f>
        <v>17</v>
      </c>
      <c r="D9645">
        <v>12</v>
      </c>
      <c r="E9645" cm="1">
        <f t="array" ref="E9645">_xlfn.XLOOKUP(Table1[[#This Row],[ScheduleWeekWritten]],Table3[Game],100+Table3[Increase],Table1[[#This Row],[ScheduleWeekWritten]])</f>
        <v>12</v>
      </c>
      <c r="F9645" t="b">
        <v>0</v>
      </c>
      <c r="G9645" t="s">
        <v>42</v>
      </c>
      <c r="H9645">
        <v>31</v>
      </c>
      <c r="I9645">
        <v>54</v>
      </c>
      <c r="J9645" t="s">
        <v>28</v>
      </c>
      <c r="K9645" t="s">
        <v>43</v>
      </c>
      <c r="L9645" t="str">
        <f>_xlfn.XLOOKUP(Table1[[#This Row],[TeamFavoriteID]],Table2[team_id],Table2[team_name],_xlfn.XLOOKUP(Table1[[#This Row],[TeamFavoriteID]],Table2[team_id_pfr],Table2[team_name],"Even"))</f>
        <v>Buffalo Bills</v>
      </c>
      <c r="M9645">
        <v>-3</v>
      </c>
      <c r="N9645">
        <f>IF(Table1[[#This Row],[TeamFavorite]]=Table1[[#This Row],[TeamHome]],Table1[[#This Row],[ScoreAway]]-Table1[[#This Row],[ScoreHome]],Table1[[#This Row],[ScoreHome]]-Table1[[#This Row],[ScoreAway]])</f>
        <v>-23</v>
      </c>
      <c r="O9645">
        <f>IF(Table1[[#This Row],[SpreadActual]]&lt;Table1[[#This Row],[SpreadFavorite]],1,0)</f>
        <v>1</v>
      </c>
      <c r="P9645">
        <v>43.5</v>
      </c>
      <c r="Q9645" t="s">
        <v>117</v>
      </c>
      <c r="R9645" t="b">
        <v>0</v>
      </c>
      <c r="S9645">
        <v>39</v>
      </c>
      <c r="T9645">
        <v>12</v>
      </c>
      <c r="U9645">
        <v>68</v>
      </c>
    </row>
    <row r="9646" spans="1:22" x14ac:dyDescent="0.2">
      <c r="A9646" s="1">
        <v>39775</v>
      </c>
      <c r="B9646">
        <v>2008</v>
      </c>
      <c r="C9646">
        <f>_xlfn.MAXIFS(Table1[ScheduleWeekWritten],Table1[ScheduleSeason],Table1[[#This Row],[ScheduleSeason]])</f>
        <v>17</v>
      </c>
      <c r="D9646">
        <v>12</v>
      </c>
      <c r="E9646" cm="1">
        <f t="array" ref="E9646">_xlfn.XLOOKUP(Table1[[#This Row],[ScheduleWeekWritten]],Table3[Game],100+Table3[Increase],Table1[[#This Row],[ScheduleWeekWritten]])</f>
        <v>12</v>
      </c>
      <c r="F9646" t="b">
        <v>0</v>
      </c>
      <c r="G9646" t="s">
        <v>19</v>
      </c>
      <c r="H9646">
        <v>28</v>
      </c>
      <c r="I9646">
        <v>48</v>
      </c>
      <c r="J9646" t="s">
        <v>115</v>
      </c>
      <c r="K9646" t="s">
        <v>70</v>
      </c>
      <c r="L9646" t="str">
        <f>_xlfn.XLOOKUP(Table1[[#This Row],[TeamFavoriteID]],Table2[team_id],Table2[team_name],_xlfn.XLOOKUP(Table1[[#This Row],[TeamFavoriteID]],Table2[team_id_pfr],Table2[team_name],"Even"))</f>
        <v>Boston Patriots</v>
      </c>
      <c r="M9646">
        <v>-2</v>
      </c>
      <c r="N9646">
        <f>IF(Table1[[#This Row],[TeamFavorite]]=Table1[[#This Row],[TeamHome]],Table1[[#This Row],[ScoreAway]]-Table1[[#This Row],[ScoreHome]],Table1[[#This Row],[ScoreHome]]-Table1[[#This Row],[ScoreAway]])</f>
        <v>-20</v>
      </c>
      <c r="O9646">
        <f>IF(Table1[[#This Row],[SpreadActual]]&lt;Table1[[#This Row],[SpreadFavorite]],1,0)</f>
        <v>1</v>
      </c>
      <c r="P9646">
        <v>42.5</v>
      </c>
      <c r="Q9646" t="s">
        <v>143</v>
      </c>
      <c r="R9646" t="b">
        <v>0</v>
      </c>
      <c r="S9646">
        <v>68</v>
      </c>
      <c r="T9646">
        <v>10</v>
      </c>
      <c r="U9646">
        <v>57</v>
      </c>
    </row>
    <row r="9647" spans="1:22" x14ac:dyDescent="0.2">
      <c r="A9647" s="1">
        <v>39775</v>
      </c>
      <c r="B9647">
        <v>2008</v>
      </c>
      <c r="C9647">
        <f>_xlfn.MAXIFS(Table1[ScheduleWeekWritten],Table1[ScheduleSeason],Table1[[#This Row],[ScheduleSeason]])</f>
        <v>17</v>
      </c>
      <c r="D9647">
        <v>12</v>
      </c>
      <c r="E9647" cm="1">
        <f t="array" ref="E9647">_xlfn.XLOOKUP(Table1[[#This Row],[ScheduleWeekWritten]],Table3[Game],100+Table3[Increase],Table1[[#This Row],[ScheduleWeekWritten]])</f>
        <v>12</v>
      </c>
      <c r="F9647" t="b">
        <v>0</v>
      </c>
      <c r="G9647" t="s">
        <v>27</v>
      </c>
      <c r="H9647">
        <v>20</v>
      </c>
      <c r="I9647">
        <v>23</v>
      </c>
      <c r="J9647" t="s">
        <v>140</v>
      </c>
      <c r="K9647" t="s">
        <v>29</v>
      </c>
      <c r="L9647" t="str">
        <f>_xlfn.XLOOKUP(Table1[[#This Row],[TeamFavoriteID]],Table2[team_id],Table2[team_name],_xlfn.XLOOKUP(Table1[[#This Row],[TeamFavoriteID]],Table2[team_id_pfr],Table2[team_name],"Even"))</f>
        <v>Los Angeles Chargers</v>
      </c>
      <c r="M9647">
        <v>-3</v>
      </c>
      <c r="N9647">
        <f>IF(Table1[[#This Row],[TeamFavorite]]=Table1[[#This Row],[TeamHome]],Table1[[#This Row],[ScoreAway]]-Table1[[#This Row],[ScoreHome]],Table1[[#This Row],[ScoreHome]]-Table1[[#This Row],[ScoreAway]])</f>
        <v>-3</v>
      </c>
      <c r="O9647">
        <f>IF(Table1[[#This Row],[SpreadActual]]&lt;Table1[[#This Row],[SpreadFavorite]],1,0)</f>
        <v>0</v>
      </c>
      <c r="P9647">
        <v>49</v>
      </c>
      <c r="Q9647" t="s">
        <v>94</v>
      </c>
      <c r="R9647" t="b">
        <v>0</v>
      </c>
      <c r="S9647">
        <v>60</v>
      </c>
      <c r="T9647">
        <v>4</v>
      </c>
      <c r="U9647">
        <v>81</v>
      </c>
    </row>
    <row r="9648" spans="1:22" x14ac:dyDescent="0.2">
      <c r="A9648" s="1">
        <v>39775</v>
      </c>
      <c r="B9648">
        <v>2008</v>
      </c>
      <c r="C9648">
        <f>_xlfn.MAXIFS(Table1[ScheduleWeekWritten],Table1[ScheduleSeason],Table1[[#This Row],[ScheduleSeason]])</f>
        <v>17</v>
      </c>
      <c r="D9648">
        <v>12</v>
      </c>
      <c r="E9648" cm="1">
        <f t="array" ref="E9648">_xlfn.XLOOKUP(Table1[[#This Row],[ScheduleWeekWritten]],Table3[Game],100+Table3[Increase],Table1[[#This Row],[ScheduleWeekWritten]])</f>
        <v>12</v>
      </c>
      <c r="F9648" t="b">
        <v>0</v>
      </c>
      <c r="G9648" t="s">
        <v>128</v>
      </c>
      <c r="H9648">
        <v>17</v>
      </c>
      <c r="I9648">
        <v>20</v>
      </c>
      <c r="J9648" t="s">
        <v>61</v>
      </c>
      <c r="K9648" t="s">
        <v>85</v>
      </c>
      <c r="L9648" t="str">
        <f>_xlfn.XLOOKUP(Table1[[#This Row],[TeamFavoriteID]],Table2[team_id],Table2[team_name],_xlfn.XLOOKUP(Table1[[#This Row],[TeamFavoriteID]],Table2[team_id_pfr],Table2[team_name],"Even"))</f>
        <v>Washington Commanders</v>
      </c>
      <c r="M9648">
        <v>-3</v>
      </c>
      <c r="N9648">
        <f>IF(Table1[[#This Row],[TeamFavorite]]=Table1[[#This Row],[TeamHome]],Table1[[#This Row],[ScoreAway]]-Table1[[#This Row],[ScoreHome]],Table1[[#This Row],[ScoreHome]]-Table1[[#This Row],[ScoreAway]])</f>
        <v>-3</v>
      </c>
      <c r="O9648">
        <f>IF(Table1[[#This Row],[SpreadActual]]&lt;Table1[[#This Row],[SpreadFavorite]],1,0)</f>
        <v>0</v>
      </c>
      <c r="P9648">
        <v>40</v>
      </c>
      <c r="Q9648" t="s">
        <v>180</v>
      </c>
      <c r="R9648" t="b">
        <v>0</v>
      </c>
      <c r="S9648">
        <v>43</v>
      </c>
      <c r="T9648">
        <v>5</v>
      </c>
      <c r="U9648">
        <v>79</v>
      </c>
    </row>
    <row r="9649" spans="1:22" x14ac:dyDescent="0.2">
      <c r="A9649" s="1">
        <v>39775</v>
      </c>
      <c r="B9649">
        <v>2008</v>
      </c>
      <c r="C9649">
        <f>_xlfn.MAXIFS(Table1[ScheduleWeekWritten],Table1[ScheduleSeason],Table1[[#This Row],[ScheduleSeason]])</f>
        <v>17</v>
      </c>
      <c r="D9649">
        <v>12</v>
      </c>
      <c r="E9649" cm="1">
        <f t="array" ref="E9649">_xlfn.XLOOKUP(Table1[[#This Row],[ScheduleWeekWritten]],Table3[Game],100+Table3[Increase],Table1[[#This Row],[ScheduleWeekWritten]])</f>
        <v>12</v>
      </c>
      <c r="F9649" t="b">
        <v>0</v>
      </c>
      <c r="G9649" t="s">
        <v>153</v>
      </c>
      <c r="H9649">
        <v>3</v>
      </c>
      <c r="I9649">
        <v>27</v>
      </c>
      <c r="J9649" t="s">
        <v>46</v>
      </c>
      <c r="K9649" t="s">
        <v>47</v>
      </c>
      <c r="L9649" t="str">
        <f>_xlfn.XLOOKUP(Table1[[#This Row],[TeamFavoriteID]],Table2[team_id],Table2[team_name],_xlfn.XLOOKUP(Table1[[#This Row],[TeamFavoriteID]],Table2[team_id_pfr],Table2[team_name],"Even"))</f>
        <v>Chicago Bears</v>
      </c>
      <c r="M9649">
        <v>-7</v>
      </c>
      <c r="N9649">
        <f>IF(Table1[[#This Row],[TeamFavorite]]=Table1[[#This Row],[TeamHome]],Table1[[#This Row],[ScoreAway]]-Table1[[#This Row],[ScoreHome]],Table1[[#This Row],[ScoreHome]]-Table1[[#This Row],[ScoreAway]])</f>
        <v>-24</v>
      </c>
      <c r="O9649">
        <f>IF(Table1[[#This Row],[SpreadActual]]&lt;Table1[[#This Row],[SpreadFavorite]],1,0)</f>
        <v>1</v>
      </c>
      <c r="P9649">
        <v>44.5</v>
      </c>
      <c r="Q9649" t="s">
        <v>157</v>
      </c>
      <c r="R9649" t="b">
        <v>0</v>
      </c>
      <c r="S9649">
        <v>72</v>
      </c>
      <c r="T9649">
        <v>0</v>
      </c>
      <c r="V9649" t="s">
        <v>103</v>
      </c>
    </row>
    <row r="9650" spans="1:22" x14ac:dyDescent="0.2">
      <c r="A9650" s="1">
        <v>39775</v>
      </c>
      <c r="B9650">
        <v>2008</v>
      </c>
      <c r="C9650">
        <f>_xlfn.MAXIFS(Table1[ScheduleWeekWritten],Table1[ScheduleSeason],Table1[[#This Row],[ScheduleSeason]])</f>
        <v>17</v>
      </c>
      <c r="D9650">
        <v>12</v>
      </c>
      <c r="E9650" cm="1">
        <f t="array" ref="E9650">_xlfn.XLOOKUP(Table1[[#This Row],[ScheduleWeekWritten]],Table3[Game],100+Table3[Increase],Table1[[#This Row],[ScheduleWeekWritten]])</f>
        <v>12</v>
      </c>
      <c r="F9650" t="b">
        <v>0</v>
      </c>
      <c r="G9650" t="s">
        <v>171</v>
      </c>
      <c r="H9650">
        <v>13</v>
      </c>
      <c r="I9650">
        <v>34</v>
      </c>
      <c r="J9650" t="s">
        <v>31</v>
      </c>
      <c r="K9650" t="s">
        <v>25</v>
      </c>
      <c r="L9650" t="str">
        <f>_xlfn.XLOOKUP(Table1[[#This Row],[TeamFavoriteID]],Table2[team_id],Table2[team_name],_xlfn.XLOOKUP(Table1[[#This Row],[TeamFavoriteID]],Table2[team_id_pfr],Table2[team_name],"Even"))</f>
        <v>Houston Oilers</v>
      </c>
      <c r="M9650">
        <v>-5.5</v>
      </c>
      <c r="N9650">
        <f>IF(Table1[[#This Row],[TeamFavorite]]=Table1[[#This Row],[TeamHome]],Table1[[#This Row],[ScoreAway]]-Table1[[#This Row],[ScoreHome]],Table1[[#This Row],[ScoreHome]]-Table1[[#This Row],[ScoreAway]])</f>
        <v>-21</v>
      </c>
      <c r="O9650">
        <f>IF(Table1[[#This Row],[SpreadActual]]&lt;Table1[[#This Row],[SpreadFavorite]],1,0)</f>
        <v>1</v>
      </c>
      <c r="P9650">
        <v>41</v>
      </c>
      <c r="Q9650" t="s">
        <v>172</v>
      </c>
      <c r="R9650" t="b">
        <v>0</v>
      </c>
      <c r="S9650">
        <v>40</v>
      </c>
      <c r="T9650">
        <v>5</v>
      </c>
      <c r="U9650">
        <v>48</v>
      </c>
    </row>
    <row r="9651" spans="1:22" x14ac:dyDescent="0.2">
      <c r="A9651" s="1">
        <v>39776</v>
      </c>
      <c r="B9651">
        <v>2008</v>
      </c>
      <c r="C9651">
        <f>_xlfn.MAXIFS(Table1[ScheduleWeekWritten],Table1[ScheduleSeason],Table1[[#This Row],[ScheduleSeason]])</f>
        <v>17</v>
      </c>
      <c r="D9651">
        <v>12</v>
      </c>
      <c r="E9651" cm="1">
        <f t="array" ref="E9651">_xlfn.XLOOKUP(Table1[[#This Row],[ScheduleWeekWritten]],Table3[Game],100+Table3[Increase],Table1[[#This Row],[ScheduleWeekWritten]])</f>
        <v>12</v>
      </c>
      <c r="F9651" t="b">
        <v>0</v>
      </c>
      <c r="G9651" t="s">
        <v>95</v>
      </c>
      <c r="H9651">
        <v>51</v>
      </c>
      <c r="I9651">
        <v>29</v>
      </c>
      <c r="J9651" t="s">
        <v>33</v>
      </c>
      <c r="K9651" t="s">
        <v>98</v>
      </c>
      <c r="L9651" t="str">
        <f>_xlfn.XLOOKUP(Table1[[#This Row],[TeamFavoriteID]],Table2[team_id],Table2[team_name],_xlfn.XLOOKUP(Table1[[#This Row],[TeamFavoriteID]],Table2[team_id_pfr],Table2[team_name],"Even"))</f>
        <v>New Orleans Saints</v>
      </c>
      <c r="M9651">
        <v>-1</v>
      </c>
      <c r="N9651">
        <f>IF(Table1[[#This Row],[TeamFavorite]]=Table1[[#This Row],[TeamHome]],Table1[[#This Row],[ScoreAway]]-Table1[[#This Row],[ScoreHome]],Table1[[#This Row],[ScoreHome]]-Table1[[#This Row],[ScoreAway]])</f>
        <v>-22</v>
      </c>
      <c r="O9651">
        <f>IF(Table1[[#This Row],[SpreadActual]]&lt;Table1[[#This Row],[SpreadFavorite]],1,0)</f>
        <v>1</v>
      </c>
      <c r="P9651">
        <v>52</v>
      </c>
      <c r="Q9651" t="s">
        <v>124</v>
      </c>
      <c r="R9651" t="b">
        <v>0</v>
      </c>
      <c r="S9651">
        <v>72</v>
      </c>
      <c r="T9651">
        <v>0</v>
      </c>
      <c r="V9651" t="s">
        <v>103</v>
      </c>
    </row>
    <row r="9652" spans="1:22" x14ac:dyDescent="0.2">
      <c r="A9652" s="1">
        <v>39779</v>
      </c>
      <c r="B9652">
        <v>2008</v>
      </c>
      <c r="C9652">
        <f>_xlfn.MAXIFS(Table1[ScheduleWeekWritten],Table1[ScheduleSeason],Table1[[#This Row],[ScheduleSeason]])</f>
        <v>17</v>
      </c>
      <c r="D9652">
        <v>13</v>
      </c>
      <c r="E9652" cm="1">
        <f t="array" ref="E9652">_xlfn.XLOOKUP(Table1[[#This Row],[ScheduleWeekWritten]],Table3[Game],100+Table3[Increase],Table1[[#This Row],[ScheduleWeekWritten]])</f>
        <v>13</v>
      </c>
      <c r="F9652" t="b">
        <v>0</v>
      </c>
      <c r="G9652" t="s">
        <v>67</v>
      </c>
      <c r="H9652">
        <v>34</v>
      </c>
      <c r="I9652">
        <v>9</v>
      </c>
      <c r="J9652" t="s">
        <v>128</v>
      </c>
      <c r="K9652" t="s">
        <v>68</v>
      </c>
      <c r="L9652" t="str">
        <f>_xlfn.XLOOKUP(Table1[[#This Row],[TeamFavoriteID]],Table2[team_id],Table2[team_name],_xlfn.XLOOKUP(Table1[[#This Row],[TeamFavoriteID]],Table2[team_id_pfr],Table2[team_name],"Even"))</f>
        <v>Dallas Cowboys</v>
      </c>
      <c r="M9652">
        <v>-12</v>
      </c>
      <c r="N9652">
        <f>IF(Table1[[#This Row],[TeamFavorite]]=Table1[[#This Row],[TeamHome]],Table1[[#This Row],[ScoreAway]]-Table1[[#This Row],[ScoreHome]],Table1[[#This Row],[ScoreHome]]-Table1[[#This Row],[ScoreAway]])</f>
        <v>-25</v>
      </c>
      <c r="O9652">
        <f>IF(Table1[[#This Row],[SpreadActual]]&lt;Table1[[#This Row],[SpreadFavorite]],1,0)</f>
        <v>1</v>
      </c>
      <c r="P9652">
        <v>46.5</v>
      </c>
      <c r="Q9652" t="s">
        <v>119</v>
      </c>
      <c r="R9652" t="b">
        <v>0</v>
      </c>
      <c r="S9652">
        <v>57</v>
      </c>
      <c r="T9652">
        <v>6</v>
      </c>
      <c r="U9652">
        <v>46</v>
      </c>
    </row>
    <row r="9653" spans="1:22" x14ac:dyDescent="0.2">
      <c r="A9653" s="1">
        <v>39779</v>
      </c>
      <c r="B9653">
        <v>2008</v>
      </c>
      <c r="C9653">
        <f>_xlfn.MAXIFS(Table1[ScheduleWeekWritten],Table1[ScheduleSeason],Table1[[#This Row],[ScheduleSeason]])</f>
        <v>17</v>
      </c>
      <c r="D9653">
        <v>13</v>
      </c>
      <c r="E9653" cm="1">
        <f t="array" ref="E9653">_xlfn.XLOOKUP(Table1[[#This Row],[ScheduleWeekWritten]],Table3[Game],100+Table3[Increase],Table1[[#This Row],[ScheduleWeekWritten]])</f>
        <v>13</v>
      </c>
      <c r="F9653" t="b">
        <v>0</v>
      </c>
      <c r="G9653" t="s">
        <v>45</v>
      </c>
      <c r="H9653">
        <v>10</v>
      </c>
      <c r="I9653">
        <v>47</v>
      </c>
      <c r="J9653" t="s">
        <v>171</v>
      </c>
      <c r="K9653" t="s">
        <v>25</v>
      </c>
      <c r="L9653" t="str">
        <f>_xlfn.XLOOKUP(Table1[[#This Row],[TeamFavoriteID]],Table2[team_id],Table2[team_name],_xlfn.XLOOKUP(Table1[[#This Row],[TeamFavoriteID]],Table2[team_id_pfr],Table2[team_name],"Even"))</f>
        <v>Houston Oilers</v>
      </c>
      <c r="M9653">
        <v>-11</v>
      </c>
      <c r="N9653">
        <f>IF(Table1[[#This Row],[TeamFavorite]]=Table1[[#This Row],[TeamHome]],Table1[[#This Row],[ScoreAway]]-Table1[[#This Row],[ScoreHome]],Table1[[#This Row],[ScoreHome]]-Table1[[#This Row],[ScoreAway]])</f>
        <v>-37</v>
      </c>
      <c r="O9653">
        <f>IF(Table1[[#This Row],[SpreadActual]]&lt;Table1[[#This Row],[SpreadFavorite]],1,0)</f>
        <v>1</v>
      </c>
      <c r="P9653">
        <v>44</v>
      </c>
      <c r="Q9653" t="s">
        <v>181</v>
      </c>
      <c r="R9653" t="b">
        <v>0</v>
      </c>
      <c r="S9653">
        <v>72</v>
      </c>
      <c r="T9653">
        <v>0</v>
      </c>
      <c r="V9653" t="s">
        <v>103</v>
      </c>
    </row>
    <row r="9654" spans="1:22" x14ac:dyDescent="0.2">
      <c r="A9654" s="1">
        <v>39779</v>
      </c>
      <c r="B9654">
        <v>2008</v>
      </c>
      <c r="C9654">
        <f>_xlfn.MAXIFS(Table1[ScheduleWeekWritten],Table1[ScheduleSeason],Table1[[#This Row],[ScheduleSeason]])</f>
        <v>17</v>
      </c>
      <c r="D9654">
        <v>13</v>
      </c>
      <c r="E9654" cm="1">
        <f t="array" ref="E9654">_xlfn.XLOOKUP(Table1[[#This Row],[ScheduleWeekWritten]],Table3[Game],100+Table3[Increase],Table1[[#This Row],[ScheduleWeekWritten]])</f>
        <v>13</v>
      </c>
      <c r="F9654" t="b">
        <v>0</v>
      </c>
      <c r="G9654" t="s">
        <v>58</v>
      </c>
      <c r="H9654">
        <v>48</v>
      </c>
      <c r="I9654">
        <v>20</v>
      </c>
      <c r="J9654" t="s">
        <v>149</v>
      </c>
      <c r="K9654" t="s">
        <v>77</v>
      </c>
      <c r="L9654" t="str">
        <f>_xlfn.XLOOKUP(Table1[[#This Row],[TeamFavoriteID]],Table2[team_id],Table2[team_name],_xlfn.XLOOKUP(Table1[[#This Row],[TeamFavoriteID]],Table2[team_id_pfr],Table2[team_name],"Even"))</f>
        <v>Philadelphia Eagles</v>
      </c>
      <c r="M9654">
        <v>-3</v>
      </c>
      <c r="N9654">
        <f>IF(Table1[[#This Row],[TeamFavorite]]=Table1[[#This Row],[TeamHome]],Table1[[#This Row],[ScoreAway]]-Table1[[#This Row],[ScoreHome]],Table1[[#This Row],[ScoreHome]]-Table1[[#This Row],[ScoreAway]])</f>
        <v>-28</v>
      </c>
      <c r="O9654">
        <f>IF(Table1[[#This Row],[SpreadActual]]&lt;Table1[[#This Row],[SpreadFavorite]],1,0)</f>
        <v>1</v>
      </c>
      <c r="P9654">
        <v>49</v>
      </c>
      <c r="Q9654" t="s">
        <v>183</v>
      </c>
      <c r="R9654" t="b">
        <v>0</v>
      </c>
      <c r="S9654">
        <v>40</v>
      </c>
      <c r="T9654">
        <v>12</v>
      </c>
      <c r="U9654">
        <v>57</v>
      </c>
    </row>
    <row r="9655" spans="1:22" x14ac:dyDescent="0.2">
      <c r="A9655" s="1">
        <v>39782</v>
      </c>
      <c r="B9655">
        <v>2008</v>
      </c>
      <c r="C9655">
        <f>_xlfn.MAXIFS(Table1[ScheduleWeekWritten],Table1[ScheduleSeason],Table1[[#This Row],[ScheduleSeason]])</f>
        <v>17</v>
      </c>
      <c r="D9655">
        <v>13</v>
      </c>
      <c r="E9655" cm="1">
        <f t="array" ref="E9655">_xlfn.XLOOKUP(Table1[[#This Row],[ScheduleWeekWritten]],Table3[Game],100+Table3[Increase],Table1[[#This Row],[ScheduleWeekWritten]])</f>
        <v>13</v>
      </c>
      <c r="F9655" t="b">
        <v>0</v>
      </c>
      <c r="G9655" t="s">
        <v>28</v>
      </c>
      <c r="H9655">
        <v>3</v>
      </c>
      <c r="I9655">
        <v>10</v>
      </c>
      <c r="J9655" t="s">
        <v>53</v>
      </c>
      <c r="K9655" t="s">
        <v>43</v>
      </c>
      <c r="L9655" t="str">
        <f>_xlfn.XLOOKUP(Table1[[#This Row],[TeamFavoriteID]],Table2[team_id],Table2[team_name],_xlfn.XLOOKUP(Table1[[#This Row],[TeamFavoriteID]],Table2[team_id_pfr],Table2[team_name],"Even"))</f>
        <v>Buffalo Bills</v>
      </c>
      <c r="M9655">
        <v>-6.5</v>
      </c>
      <c r="N9655">
        <f>IF(Table1[[#This Row],[TeamFavorite]]=Table1[[#This Row],[TeamHome]],Table1[[#This Row],[ScoreAway]]-Table1[[#This Row],[ScoreHome]],Table1[[#This Row],[ScoreHome]]-Table1[[#This Row],[ScoreAway]])</f>
        <v>7</v>
      </c>
      <c r="O9655">
        <f>IF(Table1[[#This Row],[SpreadActual]]&lt;Table1[[#This Row],[SpreadFavorite]],1,0)</f>
        <v>0</v>
      </c>
      <c r="P9655">
        <v>43</v>
      </c>
      <c r="Q9655" t="s">
        <v>123</v>
      </c>
      <c r="R9655" t="b">
        <v>0</v>
      </c>
      <c r="S9655">
        <v>31</v>
      </c>
      <c r="T9655">
        <v>11</v>
      </c>
      <c r="U9655">
        <v>75</v>
      </c>
    </row>
    <row r="9656" spans="1:22" x14ac:dyDescent="0.2">
      <c r="A9656" s="1">
        <v>39782</v>
      </c>
      <c r="B9656">
        <v>2008</v>
      </c>
      <c r="C9656">
        <f>_xlfn.MAXIFS(Table1[ScheduleWeekWritten],Table1[ScheduleSeason],Table1[[#This Row],[ScheduleSeason]])</f>
        <v>17</v>
      </c>
      <c r="D9656">
        <v>13</v>
      </c>
      <c r="E9656" cm="1">
        <f t="array" ref="E9656">_xlfn.XLOOKUP(Table1[[#This Row],[ScheduleWeekWritten]],Table3[Game],100+Table3[Increase],Table1[[#This Row],[ScheduleWeekWritten]])</f>
        <v>13</v>
      </c>
      <c r="F9656" t="b">
        <v>0</v>
      </c>
      <c r="G9656" t="s">
        <v>101</v>
      </c>
      <c r="H9656">
        <v>3</v>
      </c>
      <c r="I9656">
        <v>34</v>
      </c>
      <c r="J9656" t="s">
        <v>158</v>
      </c>
      <c r="K9656" t="s">
        <v>159</v>
      </c>
      <c r="L9656" t="str">
        <f>_xlfn.XLOOKUP(Table1[[#This Row],[TeamFavoriteID]],Table2[team_id],Table2[team_name],_xlfn.XLOOKUP(Table1[[#This Row],[TeamFavoriteID]],Table2[team_id_pfr],Table2[team_name],"Even"))</f>
        <v>Baltimore Ravens</v>
      </c>
      <c r="M9656">
        <v>-7</v>
      </c>
      <c r="N9656">
        <f>IF(Table1[[#This Row],[TeamFavorite]]=Table1[[#This Row],[TeamHome]],Table1[[#This Row],[ScoreAway]]-Table1[[#This Row],[ScoreHome]],Table1[[#This Row],[ScoreHome]]-Table1[[#This Row],[ScoreAway]])</f>
        <v>-31</v>
      </c>
      <c r="O9656">
        <f>IF(Table1[[#This Row],[SpreadActual]]&lt;Table1[[#This Row],[SpreadFavorite]],1,0)</f>
        <v>1</v>
      </c>
      <c r="P9656">
        <v>36</v>
      </c>
      <c r="Q9656" t="s">
        <v>173</v>
      </c>
      <c r="R9656" t="b">
        <v>0</v>
      </c>
      <c r="S9656">
        <v>39</v>
      </c>
      <c r="T9656">
        <v>8</v>
      </c>
      <c r="U9656">
        <v>75</v>
      </c>
    </row>
    <row r="9657" spans="1:22" x14ac:dyDescent="0.2">
      <c r="A9657" s="1">
        <v>39782</v>
      </c>
      <c r="B9657">
        <v>2008</v>
      </c>
      <c r="C9657">
        <f>_xlfn.MAXIFS(Table1[ScheduleWeekWritten],Table1[ScheduleSeason],Table1[[#This Row],[ScheduleSeason]])</f>
        <v>17</v>
      </c>
      <c r="D9657">
        <v>13</v>
      </c>
      <c r="E9657" cm="1">
        <f t="array" ref="E9657">_xlfn.XLOOKUP(Table1[[#This Row],[ScheduleWeekWritten]],Table3[Game],100+Table3[Increase],Table1[[#This Row],[ScheduleWeekWritten]])</f>
        <v>13</v>
      </c>
      <c r="F9657" t="b">
        <v>0</v>
      </c>
      <c r="G9657" t="s">
        <v>62</v>
      </c>
      <c r="H9657">
        <v>6</v>
      </c>
      <c r="I9657">
        <v>10</v>
      </c>
      <c r="J9657" t="s">
        <v>140</v>
      </c>
      <c r="K9657" t="s">
        <v>72</v>
      </c>
      <c r="L9657" t="str">
        <f>_xlfn.XLOOKUP(Table1[[#This Row],[TeamFavoriteID]],Table2[team_id],Table2[team_name],_xlfn.XLOOKUP(Table1[[#This Row],[TeamFavoriteID]],Table2[team_id_pfr],Table2[team_name],"Even"))</f>
        <v>Baltimore Colts</v>
      </c>
      <c r="M9657">
        <v>-4</v>
      </c>
      <c r="N9657">
        <f>IF(Table1[[#This Row],[TeamFavorite]]=Table1[[#This Row],[TeamHome]],Table1[[#This Row],[ScoreAway]]-Table1[[#This Row],[ScoreHome]],Table1[[#This Row],[ScoreHome]]-Table1[[#This Row],[ScoreAway]])</f>
        <v>-4</v>
      </c>
      <c r="O9657">
        <f>IF(Table1[[#This Row],[SpreadActual]]&lt;Table1[[#This Row],[SpreadFavorite]],1,0)</f>
        <v>0</v>
      </c>
      <c r="P9657">
        <v>44</v>
      </c>
      <c r="Q9657" t="s">
        <v>170</v>
      </c>
      <c r="R9657" t="b">
        <v>0</v>
      </c>
      <c r="S9657">
        <v>34</v>
      </c>
      <c r="T9657">
        <v>10</v>
      </c>
      <c r="U9657">
        <v>76</v>
      </c>
    </row>
    <row r="9658" spans="1:22" x14ac:dyDescent="0.2">
      <c r="A9658" s="1">
        <v>39782</v>
      </c>
      <c r="B9658">
        <v>2008</v>
      </c>
      <c r="C9658">
        <f>_xlfn.MAXIFS(Table1[ScheduleWeekWritten],Table1[ScheduleSeason],Table1[[#This Row],[ScheduleSeason]])</f>
        <v>17</v>
      </c>
      <c r="D9658">
        <v>13</v>
      </c>
      <c r="E9658" cm="1">
        <f t="array" ref="E9658">_xlfn.XLOOKUP(Table1[[#This Row],[ScheduleWeekWritten]],Table3[Game],100+Table3[Increase],Table1[[#This Row],[ScheduleWeekWritten]])</f>
        <v>13</v>
      </c>
      <c r="F9658" t="b">
        <v>0</v>
      </c>
      <c r="G9658" t="s">
        <v>33</v>
      </c>
      <c r="H9658">
        <v>31</v>
      </c>
      <c r="I9658">
        <v>35</v>
      </c>
      <c r="J9658" t="s">
        <v>152</v>
      </c>
      <c r="K9658" t="s">
        <v>35</v>
      </c>
      <c r="L9658" t="str">
        <f>_xlfn.XLOOKUP(Table1[[#This Row],[TeamFavoriteID]],Table2[team_id],Table2[team_name],_xlfn.XLOOKUP(Table1[[#This Row],[TeamFavoriteID]],Table2[team_id_pfr],Table2[team_name],"Even"))</f>
        <v>Green Bay Packers</v>
      </c>
      <c r="M9658">
        <v>-3</v>
      </c>
      <c r="N9658">
        <f>IF(Table1[[#This Row],[TeamFavorite]]=Table1[[#This Row],[TeamHome]],Table1[[#This Row],[ScoreAway]]-Table1[[#This Row],[ScoreHome]],Table1[[#This Row],[ScoreHome]]-Table1[[#This Row],[ScoreAway]])</f>
        <v>4</v>
      </c>
      <c r="O9658">
        <f>IF(Table1[[#This Row],[SpreadActual]]&lt;Table1[[#This Row],[SpreadFavorite]],1,0)</f>
        <v>0</v>
      </c>
      <c r="P9658">
        <v>41.5</v>
      </c>
      <c r="Q9658" t="s">
        <v>82</v>
      </c>
      <c r="R9658" t="b">
        <v>0</v>
      </c>
      <c r="S9658">
        <v>30</v>
      </c>
      <c r="T9658">
        <v>9</v>
      </c>
      <c r="U9658">
        <v>83</v>
      </c>
    </row>
    <row r="9659" spans="1:22" x14ac:dyDescent="0.2">
      <c r="A9659" s="1">
        <v>39782</v>
      </c>
      <c r="B9659">
        <v>2008</v>
      </c>
      <c r="C9659">
        <f>_xlfn.MAXIFS(Table1[ScheduleWeekWritten],Table1[ScheduleSeason],Table1[[#This Row],[ScheduleSeason]])</f>
        <v>17</v>
      </c>
      <c r="D9659">
        <v>13</v>
      </c>
      <c r="E9659" cm="1">
        <f t="array" ref="E9659">_xlfn.XLOOKUP(Table1[[#This Row],[ScheduleWeekWritten]],Table3[Game],100+Table3[Increase],Table1[[#This Row],[ScheduleWeekWritten]])</f>
        <v>13</v>
      </c>
      <c r="F9659" t="b">
        <v>0</v>
      </c>
      <c r="G9659" t="s">
        <v>54</v>
      </c>
      <c r="H9659">
        <v>34</v>
      </c>
      <c r="I9659">
        <v>14</v>
      </c>
      <c r="J9659" t="s">
        <v>46</v>
      </c>
      <c r="K9659" t="s">
        <v>55</v>
      </c>
      <c r="L9659" t="str">
        <f>_xlfn.XLOOKUP(Table1[[#This Row],[TeamFavoriteID]],Table2[team_id],Table2[team_name],_xlfn.XLOOKUP(Table1[[#This Row],[TeamFavoriteID]],Table2[team_id_pfr],Table2[team_name],"Even"))</f>
        <v>Minnesota Vikings</v>
      </c>
      <c r="M9659">
        <v>-5</v>
      </c>
      <c r="N9659">
        <f>IF(Table1[[#This Row],[TeamFavorite]]=Table1[[#This Row],[TeamHome]],Table1[[#This Row],[ScoreAway]]-Table1[[#This Row],[ScoreHome]],Table1[[#This Row],[ScoreHome]]-Table1[[#This Row],[ScoreAway]])</f>
        <v>-20</v>
      </c>
      <c r="O9659">
        <f>IF(Table1[[#This Row],[SpreadActual]]&lt;Table1[[#This Row],[SpreadFavorite]],1,0)</f>
        <v>1</v>
      </c>
      <c r="P9659">
        <v>42.5</v>
      </c>
      <c r="Q9659" t="s">
        <v>137</v>
      </c>
      <c r="R9659" t="b">
        <v>0</v>
      </c>
      <c r="S9659">
        <v>72</v>
      </c>
      <c r="T9659">
        <v>0</v>
      </c>
      <c r="V9659" t="s">
        <v>103</v>
      </c>
    </row>
    <row r="9660" spans="1:22" x14ac:dyDescent="0.2">
      <c r="A9660" s="1">
        <v>39782</v>
      </c>
      <c r="B9660">
        <v>2008</v>
      </c>
      <c r="C9660">
        <f>_xlfn.MAXIFS(Table1[ScheduleWeekWritten],Table1[ScheduleSeason],Table1[[#This Row],[ScheduleSeason]])</f>
        <v>17</v>
      </c>
      <c r="D9660">
        <v>13</v>
      </c>
      <c r="E9660" cm="1">
        <f t="array" ref="E9660">_xlfn.XLOOKUP(Table1[[#This Row],[ScheduleWeekWritten]],Table3[Game],100+Table3[Increase],Table1[[#This Row],[ScheduleWeekWritten]])</f>
        <v>13</v>
      </c>
      <c r="F9660" t="b">
        <v>0</v>
      </c>
      <c r="G9660" t="s">
        <v>115</v>
      </c>
      <c r="H9660">
        <v>10</v>
      </c>
      <c r="I9660">
        <v>33</v>
      </c>
      <c r="J9660" t="s">
        <v>49</v>
      </c>
      <c r="K9660" t="s">
        <v>70</v>
      </c>
      <c r="L9660" t="str">
        <f>_xlfn.XLOOKUP(Table1[[#This Row],[TeamFavoriteID]],Table2[team_id],Table2[team_name],_xlfn.XLOOKUP(Table1[[#This Row],[TeamFavoriteID]],Table2[team_id_pfr],Table2[team_name],"Even"))</f>
        <v>Boston Patriots</v>
      </c>
      <c r="M9660">
        <v>-2.5</v>
      </c>
      <c r="N9660">
        <f>IF(Table1[[#This Row],[TeamFavorite]]=Table1[[#This Row],[TeamHome]],Table1[[#This Row],[ScoreAway]]-Table1[[#This Row],[ScoreHome]],Table1[[#This Row],[ScoreHome]]-Table1[[#This Row],[ScoreAway]])</f>
        <v>-23</v>
      </c>
      <c r="O9660">
        <f>IF(Table1[[#This Row],[SpreadActual]]&lt;Table1[[#This Row],[SpreadFavorite]],1,0)</f>
        <v>1</v>
      </c>
      <c r="P9660">
        <v>40</v>
      </c>
      <c r="Q9660" t="s">
        <v>179</v>
      </c>
      <c r="R9660" t="b">
        <v>0</v>
      </c>
      <c r="S9660">
        <v>36</v>
      </c>
      <c r="T9660">
        <v>11</v>
      </c>
      <c r="U9660">
        <v>69</v>
      </c>
    </row>
    <row r="9661" spans="1:22" x14ac:dyDescent="0.2">
      <c r="A9661" s="1">
        <v>39782</v>
      </c>
      <c r="B9661">
        <v>2008</v>
      </c>
      <c r="C9661">
        <f>_xlfn.MAXIFS(Table1[ScheduleWeekWritten],Table1[ScheduleSeason],Table1[[#This Row],[ScheduleSeason]])</f>
        <v>17</v>
      </c>
      <c r="D9661">
        <v>13</v>
      </c>
      <c r="E9661" cm="1">
        <f t="array" ref="E9661">_xlfn.XLOOKUP(Table1[[#This Row],[ScheduleWeekWritten]],Table3[Game],100+Table3[Increase],Table1[[#This Row],[ScheduleWeekWritten]])</f>
        <v>13</v>
      </c>
      <c r="F9661" t="b">
        <v>0</v>
      </c>
      <c r="G9661" t="s">
        <v>31</v>
      </c>
      <c r="H9661">
        <v>17</v>
      </c>
      <c r="I9661">
        <v>34</v>
      </c>
      <c r="J9661" t="s">
        <v>24</v>
      </c>
      <c r="K9661" t="s">
        <v>32</v>
      </c>
      <c r="L9661" t="str">
        <f>_xlfn.XLOOKUP(Table1[[#This Row],[TeamFavoriteID]],Table2[team_id],Table2[team_name],_xlfn.XLOOKUP(Table1[[#This Row],[TeamFavoriteID]],Table2[team_id_pfr],Table2[team_name],"Even"))</f>
        <v>New York Jets</v>
      </c>
      <c r="M9661">
        <v>-8</v>
      </c>
      <c r="N9661">
        <f>IF(Table1[[#This Row],[TeamFavorite]]=Table1[[#This Row],[TeamHome]],Table1[[#This Row],[ScoreAway]]-Table1[[#This Row],[ScoreHome]],Table1[[#This Row],[ScoreHome]]-Table1[[#This Row],[ScoreAway]])</f>
        <v>17</v>
      </c>
      <c r="O9661">
        <f>IF(Table1[[#This Row],[SpreadActual]]&lt;Table1[[#This Row],[SpreadFavorite]],1,0)</f>
        <v>0</v>
      </c>
      <c r="P9661">
        <v>48</v>
      </c>
      <c r="Q9661" t="s">
        <v>126</v>
      </c>
      <c r="R9661" t="b">
        <v>0</v>
      </c>
      <c r="S9661">
        <v>40</v>
      </c>
      <c r="T9661">
        <v>14</v>
      </c>
      <c r="U9661">
        <v>65</v>
      </c>
    </row>
    <row r="9662" spans="1:22" x14ac:dyDescent="0.2">
      <c r="A9662" s="1">
        <v>39782</v>
      </c>
      <c r="B9662">
        <v>2008</v>
      </c>
      <c r="C9662">
        <f>_xlfn.MAXIFS(Table1[ScheduleWeekWritten],Table1[ScheduleSeason],Table1[[#This Row],[ScheduleSeason]])</f>
        <v>17</v>
      </c>
      <c r="D9662">
        <v>13</v>
      </c>
      <c r="E9662" cm="1">
        <f t="array" ref="E9662">_xlfn.XLOOKUP(Table1[[#This Row],[ScheduleWeekWritten]],Table3[Game],100+Table3[Increase],Table1[[#This Row],[ScheduleWeekWritten]])</f>
        <v>13</v>
      </c>
      <c r="F9662" t="b">
        <v>0</v>
      </c>
      <c r="G9662" t="s">
        <v>20</v>
      </c>
      <c r="H9662">
        <v>13</v>
      </c>
      <c r="I9662">
        <v>20</v>
      </c>
      <c r="J9662" t="s">
        <v>42</v>
      </c>
      <c r="K9662" t="s">
        <v>21</v>
      </c>
      <c r="L9662" t="str">
        <f>_xlfn.XLOOKUP(Table1[[#This Row],[TeamFavoriteID]],Table2[team_id],Table2[team_name],_xlfn.XLOOKUP(Table1[[#This Row],[TeamFavoriteID]],Table2[team_id_pfr],Table2[team_name],"Even"))</f>
        <v>Las Vegas Raiders</v>
      </c>
      <c r="M9662">
        <v>-3.5</v>
      </c>
      <c r="N9662">
        <f>IF(Table1[[#This Row],[TeamFavorite]]=Table1[[#This Row],[TeamHome]],Table1[[#This Row],[ScoreAway]]-Table1[[#This Row],[ScoreHome]],Table1[[#This Row],[ScoreHome]]-Table1[[#This Row],[ScoreAway]])</f>
        <v>-7</v>
      </c>
      <c r="O9662">
        <f>IF(Table1[[#This Row],[SpreadActual]]&lt;Table1[[#This Row],[SpreadFavorite]],1,0)</f>
        <v>1</v>
      </c>
      <c r="P9662">
        <v>41.5</v>
      </c>
      <c r="Q9662" t="s">
        <v>76</v>
      </c>
      <c r="R9662" t="b">
        <v>0</v>
      </c>
      <c r="S9662">
        <v>56</v>
      </c>
      <c r="T9662">
        <v>4</v>
      </c>
      <c r="U9662">
        <v>74</v>
      </c>
    </row>
    <row r="9663" spans="1:22" x14ac:dyDescent="0.2">
      <c r="A9663" s="1">
        <v>39782</v>
      </c>
      <c r="B9663">
        <v>2008</v>
      </c>
      <c r="C9663">
        <f>_xlfn.MAXIFS(Table1[ScheduleWeekWritten],Table1[ScheduleSeason],Table1[[#This Row],[ScheduleSeason]])</f>
        <v>17</v>
      </c>
      <c r="D9663">
        <v>13</v>
      </c>
      <c r="E9663" cm="1">
        <f t="array" ref="E9663">_xlfn.XLOOKUP(Table1[[#This Row],[ScheduleWeekWritten]],Table3[Game],100+Table3[Increase],Table1[[#This Row],[ScheduleWeekWritten]])</f>
        <v>13</v>
      </c>
      <c r="F9663" t="b">
        <v>0</v>
      </c>
      <c r="G9663" t="s">
        <v>27</v>
      </c>
      <c r="H9663">
        <v>16</v>
      </c>
      <c r="I9663">
        <v>22</v>
      </c>
      <c r="J9663" t="s">
        <v>38</v>
      </c>
      <c r="K9663" t="s">
        <v>29</v>
      </c>
      <c r="L9663" t="str">
        <f>_xlfn.XLOOKUP(Table1[[#This Row],[TeamFavoriteID]],Table2[team_id],Table2[team_name],_xlfn.XLOOKUP(Table1[[#This Row],[TeamFavoriteID]],Table2[team_id_pfr],Table2[team_name],"Even"))</f>
        <v>Los Angeles Chargers</v>
      </c>
      <c r="M9663">
        <v>-6.5</v>
      </c>
      <c r="N9663">
        <f>IF(Table1[[#This Row],[TeamFavorite]]=Table1[[#This Row],[TeamHome]],Table1[[#This Row],[ScoreAway]]-Table1[[#This Row],[ScoreHome]],Table1[[#This Row],[ScoreHome]]-Table1[[#This Row],[ScoreAway]])</f>
        <v>-6</v>
      </c>
      <c r="O9663">
        <f>IF(Table1[[#This Row],[SpreadActual]]&lt;Table1[[#This Row],[SpreadFavorite]],1,0)</f>
        <v>0</v>
      </c>
      <c r="P9663">
        <v>48</v>
      </c>
      <c r="Q9663" t="s">
        <v>94</v>
      </c>
      <c r="R9663" t="b">
        <v>0</v>
      </c>
      <c r="S9663">
        <v>59</v>
      </c>
      <c r="T9663">
        <v>6</v>
      </c>
      <c r="U9663">
        <v>87</v>
      </c>
    </row>
    <row r="9664" spans="1:22" x14ac:dyDescent="0.2">
      <c r="A9664" s="1">
        <v>39782</v>
      </c>
      <c r="B9664">
        <v>2008</v>
      </c>
      <c r="C9664">
        <f>_xlfn.MAXIFS(Table1[ScheduleWeekWritten],Table1[ScheduleSeason],Table1[[#This Row],[ScheduleSeason]])</f>
        <v>17</v>
      </c>
      <c r="D9664">
        <v>13</v>
      </c>
      <c r="E9664" cm="1">
        <f t="array" ref="E9664">_xlfn.XLOOKUP(Table1[[#This Row],[ScheduleWeekWritten]],Table3[Game],100+Table3[Increase],Table1[[#This Row],[ScheduleWeekWritten]])</f>
        <v>13</v>
      </c>
      <c r="F9664" t="b">
        <v>0</v>
      </c>
      <c r="G9664" t="s">
        <v>153</v>
      </c>
      <c r="H9664">
        <v>12</v>
      </c>
      <c r="I9664">
        <v>16</v>
      </c>
      <c r="J9664" t="s">
        <v>19</v>
      </c>
      <c r="K9664" t="s">
        <v>91</v>
      </c>
      <c r="L9664" t="str">
        <f>_xlfn.XLOOKUP(Table1[[#This Row],[TeamFavoriteID]],Table2[team_id],Table2[team_name],_xlfn.XLOOKUP(Table1[[#This Row],[TeamFavoriteID]],Table2[team_id_pfr],Table2[team_name],"Even"))</f>
        <v>Miami Dolphins</v>
      </c>
      <c r="M9664">
        <v>-7</v>
      </c>
      <c r="N9664">
        <f>IF(Table1[[#This Row],[TeamFavorite]]=Table1[[#This Row],[TeamHome]],Table1[[#This Row],[ScoreAway]]-Table1[[#This Row],[ScoreHome]],Table1[[#This Row],[ScoreHome]]-Table1[[#This Row],[ScoreAway]])</f>
        <v>-4</v>
      </c>
      <c r="O9664">
        <f>IF(Table1[[#This Row],[SpreadActual]]&lt;Table1[[#This Row],[SpreadFavorite]],1,0)</f>
        <v>0</v>
      </c>
      <c r="P9664">
        <v>44.5</v>
      </c>
      <c r="Q9664" t="s">
        <v>157</v>
      </c>
      <c r="R9664" t="b">
        <v>0</v>
      </c>
      <c r="S9664">
        <v>72</v>
      </c>
      <c r="T9664">
        <v>0</v>
      </c>
      <c r="V9664" t="s">
        <v>103</v>
      </c>
    </row>
    <row r="9665" spans="1:22" x14ac:dyDescent="0.2">
      <c r="A9665" s="1">
        <v>39782</v>
      </c>
      <c r="B9665">
        <v>2008</v>
      </c>
      <c r="C9665">
        <f>_xlfn.MAXIFS(Table1[ScheduleWeekWritten],Table1[ScheduleSeason],Table1[[#This Row],[ScheduleSeason]])</f>
        <v>17</v>
      </c>
      <c r="D9665">
        <v>13</v>
      </c>
      <c r="E9665" cm="1">
        <f t="array" ref="E9665">_xlfn.XLOOKUP(Table1[[#This Row],[ScheduleWeekWritten]],Table3[Game],100+Table3[Increase],Table1[[#This Row],[ScheduleWeekWritten]])</f>
        <v>13</v>
      </c>
      <c r="F9665" t="b">
        <v>0</v>
      </c>
      <c r="G9665" t="s">
        <v>127</v>
      </c>
      <c r="H9665">
        <v>23</v>
      </c>
      <c r="I9665">
        <v>20</v>
      </c>
      <c r="J9665" t="s">
        <v>95</v>
      </c>
      <c r="K9665" t="s">
        <v>133</v>
      </c>
      <c r="L9665" t="str">
        <f>_xlfn.XLOOKUP(Table1[[#This Row],[TeamFavoriteID]],Table2[team_id],Table2[team_name],_xlfn.XLOOKUP(Table1[[#This Row],[TeamFavoriteID]],Table2[team_id_pfr],Table2[team_name],"Even"))</f>
        <v>Tampa Bay Buccaneers</v>
      </c>
      <c r="M9665">
        <v>-3.5</v>
      </c>
      <c r="N9665">
        <f>IF(Table1[[#This Row],[TeamFavorite]]=Table1[[#This Row],[TeamHome]],Table1[[#This Row],[ScoreAway]]-Table1[[#This Row],[ScoreHome]],Table1[[#This Row],[ScoreHome]]-Table1[[#This Row],[ScoreAway]])</f>
        <v>-3</v>
      </c>
      <c r="O9665">
        <f>IF(Table1[[#This Row],[SpreadActual]]&lt;Table1[[#This Row],[SpreadFavorite]],1,0)</f>
        <v>0</v>
      </c>
      <c r="P9665">
        <v>43.5</v>
      </c>
      <c r="Q9665" t="s">
        <v>168</v>
      </c>
      <c r="R9665" t="b">
        <v>0</v>
      </c>
      <c r="S9665">
        <v>68</v>
      </c>
      <c r="T9665">
        <v>13</v>
      </c>
      <c r="U9665">
        <v>81</v>
      </c>
    </row>
    <row r="9666" spans="1:22" x14ac:dyDescent="0.2">
      <c r="A9666" s="1">
        <v>39782</v>
      </c>
      <c r="B9666">
        <v>2008</v>
      </c>
      <c r="C9666">
        <f>_xlfn.MAXIFS(Table1[ScheduleWeekWritten],Table1[ScheduleSeason],Table1[[#This Row],[ScheduleSeason]])</f>
        <v>17</v>
      </c>
      <c r="D9666">
        <v>13</v>
      </c>
      <c r="E9666" cm="1">
        <f t="array" ref="E9666">_xlfn.XLOOKUP(Table1[[#This Row],[ScheduleWeekWritten]],Table3[Game],100+Table3[Increase],Table1[[#This Row],[ScheduleWeekWritten]])</f>
        <v>13</v>
      </c>
      <c r="F9666" t="b">
        <v>0</v>
      </c>
      <c r="G9666" t="s">
        <v>61</v>
      </c>
      <c r="H9666">
        <v>7</v>
      </c>
      <c r="I9666">
        <v>23</v>
      </c>
      <c r="J9666" t="s">
        <v>50</v>
      </c>
      <c r="K9666" t="s">
        <v>90</v>
      </c>
      <c r="L9666" t="str">
        <f>_xlfn.XLOOKUP(Table1[[#This Row],[TeamFavoriteID]],Table2[team_id],Table2[team_name],_xlfn.XLOOKUP(Table1[[#This Row],[TeamFavoriteID]],Table2[team_id_pfr],Table2[team_name],"Even"))</f>
        <v>New York Giants</v>
      </c>
      <c r="M9666">
        <v>-4</v>
      </c>
      <c r="N9666">
        <f>IF(Table1[[#This Row],[TeamFavorite]]=Table1[[#This Row],[TeamHome]],Table1[[#This Row],[ScoreAway]]-Table1[[#This Row],[ScoreHome]],Table1[[#This Row],[ScoreHome]]-Table1[[#This Row],[ScoreAway]])</f>
        <v>-16</v>
      </c>
      <c r="O9666">
        <f>IF(Table1[[#This Row],[SpreadActual]]&lt;Table1[[#This Row],[SpreadFavorite]],1,0)</f>
        <v>1</v>
      </c>
      <c r="P9666">
        <v>41</v>
      </c>
      <c r="Q9666" t="s">
        <v>165</v>
      </c>
      <c r="R9666" t="b">
        <v>0</v>
      </c>
      <c r="S9666">
        <v>40</v>
      </c>
      <c r="T9666">
        <v>8</v>
      </c>
      <c r="U9666">
        <v>80</v>
      </c>
    </row>
    <row r="9667" spans="1:22" x14ac:dyDescent="0.2">
      <c r="A9667" s="1">
        <v>39783</v>
      </c>
      <c r="B9667">
        <v>2008</v>
      </c>
      <c r="C9667">
        <f>_xlfn.MAXIFS(Table1[ScheduleWeekWritten],Table1[ScheduleSeason],Table1[[#This Row],[ScheduleSeason]])</f>
        <v>17</v>
      </c>
      <c r="D9667">
        <v>13</v>
      </c>
      <c r="E9667" cm="1">
        <f t="array" ref="E9667">_xlfn.XLOOKUP(Table1[[#This Row],[ScheduleWeekWritten]],Table3[Game],100+Table3[Increase],Table1[[#This Row],[ScheduleWeekWritten]])</f>
        <v>13</v>
      </c>
      <c r="F9667" t="b">
        <v>0</v>
      </c>
      <c r="G9667" t="s">
        <v>177</v>
      </c>
      <c r="H9667">
        <v>30</v>
      </c>
      <c r="I9667">
        <v>17</v>
      </c>
      <c r="J9667" t="s">
        <v>154</v>
      </c>
      <c r="K9667" t="s">
        <v>182</v>
      </c>
      <c r="L9667" t="str">
        <f>_xlfn.XLOOKUP(Table1[[#This Row],[TeamFavoriteID]],Table2[team_id],Table2[team_name],_xlfn.XLOOKUP(Table1[[#This Row],[TeamFavoriteID]],Table2[team_id_pfr],Table2[team_name],"Even"))</f>
        <v>Houston Texans</v>
      </c>
      <c r="M9667">
        <v>-3</v>
      </c>
      <c r="N9667">
        <f>IF(Table1[[#This Row],[TeamFavorite]]=Table1[[#This Row],[TeamHome]],Table1[[#This Row],[ScoreAway]]-Table1[[#This Row],[ScoreHome]],Table1[[#This Row],[ScoreHome]]-Table1[[#This Row],[ScoreAway]])</f>
        <v>-13</v>
      </c>
      <c r="O9667">
        <f>IF(Table1[[#This Row],[SpreadActual]]&lt;Table1[[#This Row],[SpreadFavorite]],1,0)</f>
        <v>1</v>
      </c>
      <c r="P9667">
        <v>48.5</v>
      </c>
      <c r="Q9667" t="s">
        <v>178</v>
      </c>
      <c r="R9667" t="b">
        <v>0</v>
      </c>
      <c r="S9667">
        <v>72</v>
      </c>
      <c r="T9667">
        <v>0</v>
      </c>
      <c r="V9667" t="s">
        <v>103</v>
      </c>
    </row>
    <row r="9668" spans="1:22" x14ac:dyDescent="0.2">
      <c r="A9668" s="1">
        <v>39786</v>
      </c>
      <c r="B9668">
        <v>2008</v>
      </c>
      <c r="C9668">
        <f>_xlfn.MAXIFS(Table1[ScheduleWeekWritten],Table1[ScheduleSeason],Table1[[#This Row],[ScheduleSeason]])</f>
        <v>17</v>
      </c>
      <c r="D9668">
        <v>14</v>
      </c>
      <c r="E9668" cm="1">
        <f t="array" ref="E9668">_xlfn.XLOOKUP(Table1[[#This Row],[ScheduleWeekWritten]],Table3[Game],100+Table3[Increase],Table1[[#This Row],[ScheduleWeekWritten]])</f>
        <v>14</v>
      </c>
      <c r="F9668" t="b">
        <v>0</v>
      </c>
      <c r="G9668" t="s">
        <v>27</v>
      </c>
      <c r="H9668">
        <v>34</v>
      </c>
      <c r="I9668">
        <v>7</v>
      </c>
      <c r="J9668" t="s">
        <v>20</v>
      </c>
      <c r="K9668" t="s">
        <v>29</v>
      </c>
      <c r="L9668" t="str">
        <f>_xlfn.XLOOKUP(Table1[[#This Row],[TeamFavoriteID]],Table2[team_id],Table2[team_name],_xlfn.XLOOKUP(Table1[[#This Row],[TeamFavoriteID]],Table2[team_id_pfr],Table2[team_name],"Even"))</f>
        <v>Los Angeles Chargers</v>
      </c>
      <c r="M9668">
        <v>-9</v>
      </c>
      <c r="N9668">
        <f>IF(Table1[[#This Row],[TeamFavorite]]=Table1[[#This Row],[TeamHome]],Table1[[#This Row],[ScoreAway]]-Table1[[#This Row],[ScoreHome]],Table1[[#This Row],[ScoreHome]]-Table1[[#This Row],[ScoreAway]])</f>
        <v>27</v>
      </c>
      <c r="O9668">
        <f>IF(Table1[[#This Row],[SpreadActual]]&lt;Table1[[#This Row],[SpreadFavorite]],1,0)</f>
        <v>0</v>
      </c>
      <c r="P9668">
        <v>41</v>
      </c>
      <c r="Q9668" t="s">
        <v>94</v>
      </c>
      <c r="R9668" t="b">
        <v>0</v>
      </c>
      <c r="S9668">
        <v>61</v>
      </c>
      <c r="T9668">
        <v>6</v>
      </c>
      <c r="U9668">
        <v>72</v>
      </c>
    </row>
    <row r="9669" spans="1:22" x14ac:dyDescent="0.2">
      <c r="A9669" s="1">
        <v>39789</v>
      </c>
      <c r="B9669">
        <v>2008</v>
      </c>
      <c r="C9669">
        <f>_xlfn.MAXIFS(Table1[ScheduleWeekWritten],Table1[ScheduleSeason],Table1[[#This Row],[ScheduleSeason]])</f>
        <v>17</v>
      </c>
      <c r="D9669">
        <v>14</v>
      </c>
      <c r="E9669" cm="1">
        <f t="array" ref="E9669">_xlfn.XLOOKUP(Table1[[#This Row],[ScheduleWeekWritten]],Table3[Game],100+Table3[Increase],Table1[[#This Row],[ScheduleWeekWritten]])</f>
        <v>14</v>
      </c>
      <c r="F9669" t="b">
        <v>0</v>
      </c>
      <c r="G9669" t="s">
        <v>149</v>
      </c>
      <c r="H9669">
        <v>34</v>
      </c>
      <c r="I9669">
        <v>10</v>
      </c>
      <c r="J9669" t="s">
        <v>153</v>
      </c>
      <c r="K9669" t="s">
        <v>59</v>
      </c>
      <c r="L9669" t="str">
        <f>_xlfn.XLOOKUP(Table1[[#This Row],[TeamFavoriteID]],Table2[team_id],Table2[team_name],_xlfn.XLOOKUP(Table1[[#This Row],[TeamFavoriteID]],Table2[team_id_pfr],Table2[team_name],"Even"))</f>
        <v>Arizona Cardinals</v>
      </c>
      <c r="M9669">
        <v>-14.5</v>
      </c>
      <c r="N9669">
        <f>IF(Table1[[#This Row],[TeamFavorite]]=Table1[[#This Row],[TeamHome]],Table1[[#This Row],[ScoreAway]]-Table1[[#This Row],[ScoreHome]],Table1[[#This Row],[ScoreHome]]-Table1[[#This Row],[ScoreAway]])</f>
        <v>-24</v>
      </c>
      <c r="O9669">
        <f>IF(Table1[[#This Row],[SpreadActual]]&lt;Table1[[#This Row],[SpreadFavorite]],1,0)</f>
        <v>1</v>
      </c>
      <c r="P9669">
        <v>48.5</v>
      </c>
      <c r="Q9669" t="s">
        <v>150</v>
      </c>
      <c r="R9669" t="b">
        <v>0</v>
      </c>
      <c r="S9669">
        <v>72</v>
      </c>
      <c r="T9669">
        <v>0</v>
      </c>
      <c r="V9669" t="s">
        <v>103</v>
      </c>
    </row>
    <row r="9670" spans="1:22" x14ac:dyDescent="0.2">
      <c r="A9670" s="1">
        <v>39789</v>
      </c>
      <c r="B9670">
        <v>2008</v>
      </c>
      <c r="C9670">
        <f>_xlfn.MAXIFS(Table1[ScheduleWeekWritten],Table1[ScheduleSeason],Table1[[#This Row],[ScheduleSeason]])</f>
        <v>17</v>
      </c>
      <c r="D9670">
        <v>14</v>
      </c>
      <c r="E9670" cm="1">
        <f t="array" ref="E9670">_xlfn.XLOOKUP(Table1[[#This Row],[ScheduleWeekWritten]],Table3[Game],100+Table3[Increase],Table1[[#This Row],[ScheduleWeekWritten]])</f>
        <v>14</v>
      </c>
      <c r="F9670" t="b">
        <v>0</v>
      </c>
      <c r="G9670" t="s">
        <v>158</v>
      </c>
      <c r="H9670">
        <v>24</v>
      </c>
      <c r="I9670">
        <v>10</v>
      </c>
      <c r="J9670" t="s">
        <v>61</v>
      </c>
      <c r="K9670" t="s">
        <v>159</v>
      </c>
      <c r="L9670" t="str">
        <f>_xlfn.XLOOKUP(Table1[[#This Row],[TeamFavoriteID]],Table2[team_id],Table2[team_name],_xlfn.XLOOKUP(Table1[[#This Row],[TeamFavoriteID]],Table2[team_id_pfr],Table2[team_name],"Even"))</f>
        <v>Baltimore Ravens</v>
      </c>
      <c r="M9670">
        <v>-6.5</v>
      </c>
      <c r="N9670">
        <f>IF(Table1[[#This Row],[TeamFavorite]]=Table1[[#This Row],[TeamHome]],Table1[[#This Row],[ScoreAway]]-Table1[[#This Row],[ScoreHome]],Table1[[#This Row],[ScoreHome]]-Table1[[#This Row],[ScoreAway]])</f>
        <v>-14</v>
      </c>
      <c r="O9670">
        <f>IF(Table1[[#This Row],[SpreadActual]]&lt;Table1[[#This Row],[SpreadFavorite]],1,0)</f>
        <v>1</v>
      </c>
      <c r="P9670">
        <v>35</v>
      </c>
      <c r="Q9670" t="s">
        <v>166</v>
      </c>
      <c r="R9670" t="b">
        <v>0</v>
      </c>
      <c r="S9670">
        <v>31</v>
      </c>
      <c r="T9670">
        <v>15</v>
      </c>
      <c r="U9670">
        <v>66</v>
      </c>
    </row>
    <row r="9671" spans="1:22" x14ac:dyDescent="0.2">
      <c r="A9671" s="1">
        <v>39789</v>
      </c>
      <c r="B9671">
        <v>2008</v>
      </c>
      <c r="C9671">
        <f>_xlfn.MAXIFS(Table1[ScheduleWeekWritten],Table1[ScheduleSeason],Table1[[#This Row],[ScheduleSeason]])</f>
        <v>17</v>
      </c>
      <c r="D9671">
        <v>14</v>
      </c>
      <c r="E9671" cm="1">
        <f t="array" ref="E9671">_xlfn.XLOOKUP(Table1[[#This Row],[ScheduleWeekWritten]],Table3[Game],100+Table3[Increase],Table1[[#This Row],[ScheduleWeekWritten]])</f>
        <v>14</v>
      </c>
      <c r="F9671" t="b">
        <v>0</v>
      </c>
      <c r="G9671" t="s">
        <v>28</v>
      </c>
      <c r="H9671">
        <v>3</v>
      </c>
      <c r="I9671">
        <v>16</v>
      </c>
      <c r="J9671" t="s">
        <v>19</v>
      </c>
      <c r="K9671" t="s">
        <v>43</v>
      </c>
      <c r="L9671" t="str">
        <f>_xlfn.XLOOKUP(Table1[[#This Row],[TeamFavoriteID]],Table2[team_id],Table2[team_name],_xlfn.XLOOKUP(Table1[[#This Row],[TeamFavoriteID]],Table2[team_id_pfr],Table2[team_name],"Even"))</f>
        <v>Buffalo Bills</v>
      </c>
      <c r="M9671">
        <v>-2</v>
      </c>
      <c r="N9671">
        <f>IF(Table1[[#This Row],[TeamFavorite]]=Table1[[#This Row],[TeamHome]],Table1[[#This Row],[ScoreAway]]-Table1[[#This Row],[ScoreHome]],Table1[[#This Row],[ScoreHome]]-Table1[[#This Row],[ScoreAway]])</f>
        <v>13</v>
      </c>
      <c r="O9671">
        <f>IF(Table1[[#This Row],[SpreadActual]]&lt;Table1[[#This Row],[SpreadFavorite]],1,0)</f>
        <v>0</v>
      </c>
      <c r="P9671">
        <v>42.5</v>
      </c>
      <c r="Q9671" t="s">
        <v>191</v>
      </c>
      <c r="R9671" t="b">
        <v>1</v>
      </c>
      <c r="S9671">
        <v>72</v>
      </c>
      <c r="T9671">
        <v>0</v>
      </c>
      <c r="V9671" t="s">
        <v>103</v>
      </c>
    </row>
    <row r="9672" spans="1:22" x14ac:dyDescent="0.2">
      <c r="A9672" s="1">
        <v>39789</v>
      </c>
      <c r="B9672">
        <v>2008</v>
      </c>
      <c r="C9672">
        <f>_xlfn.MAXIFS(Table1[ScheduleWeekWritten],Table1[ScheduleSeason],Table1[[#This Row],[ScheduleSeason]])</f>
        <v>17</v>
      </c>
      <c r="D9672">
        <v>14</v>
      </c>
      <c r="E9672" cm="1">
        <f t="array" ref="E9672">_xlfn.XLOOKUP(Table1[[#This Row],[ScheduleWeekWritten]],Table3[Game],100+Table3[Increase],Table1[[#This Row],[ScheduleWeekWritten]])</f>
        <v>14</v>
      </c>
      <c r="F9672" t="b">
        <v>0</v>
      </c>
      <c r="G9672" t="s">
        <v>46</v>
      </c>
      <c r="H9672">
        <v>23</v>
      </c>
      <c r="I9672">
        <v>10</v>
      </c>
      <c r="J9672" t="s">
        <v>154</v>
      </c>
      <c r="K9672" t="s">
        <v>47</v>
      </c>
      <c r="L9672" t="str">
        <f>_xlfn.XLOOKUP(Table1[[#This Row],[TeamFavoriteID]],Table2[team_id],Table2[team_name],_xlfn.XLOOKUP(Table1[[#This Row],[TeamFavoriteID]],Table2[team_id_pfr],Table2[team_name],"Even"))</f>
        <v>Chicago Bears</v>
      </c>
      <c r="M9672">
        <v>-6.5</v>
      </c>
      <c r="N9672">
        <f>IF(Table1[[#This Row],[TeamFavorite]]=Table1[[#This Row],[TeamHome]],Table1[[#This Row],[ScoreAway]]-Table1[[#This Row],[ScoreHome]],Table1[[#This Row],[ScoreHome]]-Table1[[#This Row],[ScoreAway]])</f>
        <v>-13</v>
      </c>
      <c r="O9672">
        <f>IF(Table1[[#This Row],[SpreadActual]]&lt;Table1[[#This Row],[SpreadFavorite]],1,0)</f>
        <v>1</v>
      </c>
      <c r="P9672">
        <v>40</v>
      </c>
      <c r="Q9672" t="s">
        <v>114</v>
      </c>
      <c r="R9672" t="b">
        <v>0</v>
      </c>
      <c r="S9672">
        <v>13</v>
      </c>
      <c r="T9672">
        <v>13</v>
      </c>
      <c r="U9672">
        <v>63</v>
      </c>
    </row>
    <row r="9673" spans="1:22" x14ac:dyDescent="0.2">
      <c r="A9673" s="1">
        <v>39789</v>
      </c>
      <c r="B9673">
        <v>2008</v>
      </c>
      <c r="C9673">
        <f>_xlfn.MAXIFS(Table1[ScheduleWeekWritten],Table1[ScheduleSeason],Table1[[#This Row],[ScheduleSeason]])</f>
        <v>17</v>
      </c>
      <c r="D9673">
        <v>14</v>
      </c>
      <c r="E9673" cm="1">
        <f t="array" ref="E9673">_xlfn.XLOOKUP(Table1[[#This Row],[ScheduleWeekWritten]],Table3[Game],100+Table3[Increase],Table1[[#This Row],[ScheduleWeekWritten]])</f>
        <v>14</v>
      </c>
      <c r="F9673" t="b">
        <v>0</v>
      </c>
      <c r="G9673" t="s">
        <v>24</v>
      </c>
      <c r="H9673">
        <v>24</v>
      </c>
      <c r="I9673">
        <v>17</v>
      </c>
      <c r="J9673" t="s">
        <v>42</v>
      </c>
      <c r="K9673" t="s">
        <v>88</v>
      </c>
      <c r="L9673" t="str">
        <f>_xlfn.XLOOKUP(Table1[[#This Row],[TeamFavoriteID]],Table2[team_id],Table2[team_name],_xlfn.XLOOKUP(Table1[[#This Row],[TeamFavoriteID]],Table2[team_id_pfr],Table2[team_name],"Even"))</f>
        <v>Denver Broncos</v>
      </c>
      <c r="M9673">
        <v>-9</v>
      </c>
      <c r="N9673">
        <f>IF(Table1[[#This Row],[TeamFavorite]]=Table1[[#This Row],[TeamHome]],Table1[[#This Row],[ScoreAway]]-Table1[[#This Row],[ScoreHome]],Table1[[#This Row],[ScoreHome]]-Table1[[#This Row],[ScoreAway]])</f>
        <v>-7</v>
      </c>
      <c r="O9673">
        <f>IF(Table1[[#This Row],[SpreadActual]]&lt;Table1[[#This Row],[SpreadFavorite]],1,0)</f>
        <v>0</v>
      </c>
      <c r="P9673">
        <v>49</v>
      </c>
      <c r="Q9673" t="s">
        <v>174</v>
      </c>
      <c r="R9673" t="b">
        <v>0</v>
      </c>
      <c r="S9673">
        <v>50</v>
      </c>
      <c r="T9673">
        <v>10</v>
      </c>
      <c r="U9673">
        <v>47</v>
      </c>
    </row>
    <row r="9674" spans="1:22" x14ac:dyDescent="0.2">
      <c r="A9674" s="1">
        <v>39789</v>
      </c>
      <c r="B9674">
        <v>2008</v>
      </c>
      <c r="C9674">
        <f>_xlfn.MAXIFS(Table1[ScheduleWeekWritten],Table1[ScheduleSeason],Table1[[#This Row],[ScheduleSeason]])</f>
        <v>17</v>
      </c>
      <c r="D9674">
        <v>14</v>
      </c>
      <c r="E9674" cm="1">
        <f t="array" ref="E9674">_xlfn.XLOOKUP(Table1[[#This Row],[ScheduleWeekWritten]],Table3[Game],100+Table3[Increase],Table1[[#This Row],[ScheduleWeekWritten]])</f>
        <v>14</v>
      </c>
      <c r="F9674" t="b">
        <v>0</v>
      </c>
      <c r="G9674" t="s">
        <v>45</v>
      </c>
      <c r="H9674">
        <v>16</v>
      </c>
      <c r="I9674">
        <v>20</v>
      </c>
      <c r="J9674" t="s">
        <v>54</v>
      </c>
      <c r="K9674" t="s">
        <v>55</v>
      </c>
      <c r="L9674" t="str">
        <f>_xlfn.XLOOKUP(Table1[[#This Row],[TeamFavoriteID]],Table2[team_id],Table2[team_name],_xlfn.XLOOKUP(Table1[[#This Row],[TeamFavoriteID]],Table2[team_id_pfr],Table2[team_name],"Even"))</f>
        <v>Minnesota Vikings</v>
      </c>
      <c r="M9674">
        <v>-10.5</v>
      </c>
      <c r="N9674">
        <f>IF(Table1[[#This Row],[TeamFavorite]]=Table1[[#This Row],[TeamHome]],Table1[[#This Row],[ScoreAway]]-Table1[[#This Row],[ScoreHome]],Table1[[#This Row],[ScoreHome]]-Table1[[#This Row],[ScoreAway]])</f>
        <v>-4</v>
      </c>
      <c r="O9674">
        <f>IF(Table1[[#This Row],[SpreadActual]]&lt;Table1[[#This Row],[SpreadFavorite]],1,0)</f>
        <v>0</v>
      </c>
      <c r="P9674">
        <v>45.5</v>
      </c>
      <c r="Q9674" t="s">
        <v>181</v>
      </c>
      <c r="R9674" t="b">
        <v>0</v>
      </c>
      <c r="S9674">
        <v>72</v>
      </c>
      <c r="T9674">
        <v>0</v>
      </c>
      <c r="V9674" t="s">
        <v>103</v>
      </c>
    </row>
    <row r="9675" spans="1:22" x14ac:dyDescent="0.2">
      <c r="A9675" s="1">
        <v>39789</v>
      </c>
      <c r="B9675">
        <v>2008</v>
      </c>
      <c r="C9675">
        <f>_xlfn.MAXIFS(Table1[ScheduleWeekWritten],Table1[ScheduleSeason],Table1[[#This Row],[ScheduleSeason]])</f>
        <v>17</v>
      </c>
      <c r="D9675">
        <v>14</v>
      </c>
      <c r="E9675" cm="1">
        <f t="array" ref="E9675">_xlfn.XLOOKUP(Table1[[#This Row],[ScheduleWeekWritten]],Table3[Game],100+Table3[Increase],Table1[[#This Row],[ScheduleWeekWritten]])</f>
        <v>14</v>
      </c>
      <c r="F9675" t="b">
        <v>0</v>
      </c>
      <c r="G9675" t="s">
        <v>33</v>
      </c>
      <c r="H9675">
        <v>21</v>
      </c>
      <c r="I9675">
        <v>24</v>
      </c>
      <c r="J9675" t="s">
        <v>177</v>
      </c>
      <c r="K9675" t="s">
        <v>35</v>
      </c>
      <c r="L9675" t="str">
        <f>_xlfn.XLOOKUP(Table1[[#This Row],[TeamFavoriteID]],Table2[team_id],Table2[team_name],_xlfn.XLOOKUP(Table1[[#This Row],[TeamFavoriteID]],Table2[team_id_pfr],Table2[team_name],"Even"))</f>
        <v>Green Bay Packers</v>
      </c>
      <c r="M9675">
        <v>-7</v>
      </c>
      <c r="N9675">
        <f>IF(Table1[[#This Row],[TeamFavorite]]=Table1[[#This Row],[TeamHome]],Table1[[#This Row],[ScoreAway]]-Table1[[#This Row],[ScoreHome]],Table1[[#This Row],[ScoreHome]]-Table1[[#This Row],[ScoreAway]])</f>
        <v>3</v>
      </c>
      <c r="O9675">
        <f>IF(Table1[[#This Row],[SpreadActual]]&lt;Table1[[#This Row],[SpreadFavorite]],1,0)</f>
        <v>0</v>
      </c>
      <c r="P9675">
        <v>47.5</v>
      </c>
      <c r="Q9675" t="s">
        <v>82</v>
      </c>
      <c r="R9675" t="b">
        <v>0</v>
      </c>
      <c r="S9675">
        <v>6</v>
      </c>
      <c r="T9675">
        <v>10</v>
      </c>
      <c r="U9675">
        <v>71</v>
      </c>
    </row>
    <row r="9676" spans="1:22" x14ac:dyDescent="0.2">
      <c r="A9676" s="1">
        <v>39789</v>
      </c>
      <c r="B9676">
        <v>2008</v>
      </c>
      <c r="C9676">
        <f>_xlfn.MAXIFS(Table1[ScheduleWeekWritten],Table1[ScheduleSeason],Table1[[#This Row],[ScheduleSeason]])</f>
        <v>17</v>
      </c>
      <c r="D9676">
        <v>14</v>
      </c>
      <c r="E9676" cm="1">
        <f t="array" ref="E9676">_xlfn.XLOOKUP(Table1[[#This Row],[ScheduleWeekWritten]],Table3[Game],100+Table3[Increase],Table1[[#This Row],[ScheduleWeekWritten]])</f>
        <v>14</v>
      </c>
      <c r="F9676" t="b">
        <v>0</v>
      </c>
      <c r="G9676" t="s">
        <v>140</v>
      </c>
      <c r="H9676">
        <v>35</v>
      </c>
      <c r="I9676">
        <v>3</v>
      </c>
      <c r="J9676" t="s">
        <v>101</v>
      </c>
      <c r="K9676" t="s">
        <v>72</v>
      </c>
      <c r="L9676" t="str">
        <f>_xlfn.XLOOKUP(Table1[[#This Row],[TeamFavoriteID]],Table2[team_id],Table2[team_name],_xlfn.XLOOKUP(Table1[[#This Row],[TeamFavoriteID]],Table2[team_id_pfr],Table2[team_name],"Even"))</f>
        <v>Baltimore Colts</v>
      </c>
      <c r="M9676">
        <v>-13.5</v>
      </c>
      <c r="N9676">
        <f>IF(Table1[[#This Row],[TeamFavorite]]=Table1[[#This Row],[TeamHome]],Table1[[#This Row],[ScoreAway]]-Table1[[#This Row],[ScoreHome]],Table1[[#This Row],[ScoreHome]]-Table1[[#This Row],[ScoreAway]])</f>
        <v>32</v>
      </c>
      <c r="O9676">
        <f>IF(Table1[[#This Row],[SpreadActual]]&lt;Table1[[#This Row],[SpreadFavorite]],1,0)</f>
        <v>0</v>
      </c>
      <c r="P9676">
        <v>41.5</v>
      </c>
      <c r="Q9676" t="s">
        <v>190</v>
      </c>
      <c r="R9676" t="b">
        <v>0</v>
      </c>
      <c r="S9676">
        <v>72</v>
      </c>
      <c r="T9676">
        <v>0</v>
      </c>
      <c r="V9676" t="s">
        <v>103</v>
      </c>
    </row>
    <row r="9677" spans="1:22" x14ac:dyDescent="0.2">
      <c r="A9677" s="1">
        <v>39789</v>
      </c>
      <c r="B9677">
        <v>2008</v>
      </c>
      <c r="C9677">
        <f>_xlfn.MAXIFS(Table1[ScheduleWeekWritten],Table1[ScheduleSeason],Table1[[#This Row],[ScheduleSeason]])</f>
        <v>17</v>
      </c>
      <c r="D9677">
        <v>14</v>
      </c>
      <c r="E9677" cm="1">
        <f t="array" ref="E9677">_xlfn.XLOOKUP(Table1[[#This Row],[ScheduleWeekWritten]],Table3[Game],100+Table3[Increase],Table1[[#This Row],[ScheduleWeekWritten]])</f>
        <v>14</v>
      </c>
      <c r="F9677" t="b">
        <v>0</v>
      </c>
      <c r="G9677" t="s">
        <v>95</v>
      </c>
      <c r="H9677">
        <v>29</v>
      </c>
      <c r="I9677">
        <v>25</v>
      </c>
      <c r="J9677" t="s">
        <v>38</v>
      </c>
      <c r="K9677" t="s">
        <v>98</v>
      </c>
      <c r="L9677" t="str">
        <f>_xlfn.XLOOKUP(Table1[[#This Row],[TeamFavoriteID]],Table2[team_id],Table2[team_name],_xlfn.XLOOKUP(Table1[[#This Row],[TeamFavoriteID]],Table2[team_id_pfr],Table2[team_name],"Even"))</f>
        <v>New Orleans Saints</v>
      </c>
      <c r="M9677">
        <v>-3</v>
      </c>
      <c r="N9677">
        <f>IF(Table1[[#This Row],[TeamFavorite]]=Table1[[#This Row],[TeamHome]],Table1[[#This Row],[ScoreAway]]-Table1[[#This Row],[ScoreHome]],Table1[[#This Row],[ScoreHome]]-Table1[[#This Row],[ScoreAway]])</f>
        <v>-4</v>
      </c>
      <c r="O9677">
        <f>IF(Table1[[#This Row],[SpreadActual]]&lt;Table1[[#This Row],[SpreadFavorite]],1,0)</f>
        <v>1</v>
      </c>
      <c r="P9677">
        <v>51.5</v>
      </c>
      <c r="Q9677" t="s">
        <v>124</v>
      </c>
      <c r="R9677" t="b">
        <v>0</v>
      </c>
      <c r="S9677">
        <v>72</v>
      </c>
      <c r="T9677">
        <v>0</v>
      </c>
      <c r="V9677" t="s">
        <v>103</v>
      </c>
    </row>
    <row r="9678" spans="1:22" x14ac:dyDescent="0.2">
      <c r="A9678" s="1">
        <v>39789</v>
      </c>
      <c r="B9678">
        <v>2008</v>
      </c>
      <c r="C9678">
        <f>_xlfn.MAXIFS(Table1[ScheduleWeekWritten],Table1[ScheduleSeason],Table1[[#This Row],[ScheduleSeason]])</f>
        <v>17</v>
      </c>
      <c r="D9678">
        <v>14</v>
      </c>
      <c r="E9678" cm="1">
        <f t="array" ref="E9678">_xlfn.XLOOKUP(Table1[[#This Row],[ScheduleWeekWritten]],Table3[Game],100+Table3[Increase],Table1[[#This Row],[ScheduleWeekWritten]])</f>
        <v>14</v>
      </c>
      <c r="F9678" t="b">
        <v>0</v>
      </c>
      <c r="G9678" t="s">
        <v>50</v>
      </c>
      <c r="H9678">
        <v>14</v>
      </c>
      <c r="I9678">
        <v>20</v>
      </c>
      <c r="J9678" t="s">
        <v>58</v>
      </c>
      <c r="K9678" t="s">
        <v>90</v>
      </c>
      <c r="L9678" t="str">
        <f>_xlfn.XLOOKUP(Table1[[#This Row],[TeamFavoriteID]],Table2[team_id],Table2[team_name],_xlfn.XLOOKUP(Table1[[#This Row],[TeamFavoriteID]],Table2[team_id_pfr],Table2[team_name],"Even"))</f>
        <v>New York Giants</v>
      </c>
      <c r="M9678">
        <v>-7</v>
      </c>
      <c r="N9678">
        <f>IF(Table1[[#This Row],[TeamFavorite]]=Table1[[#This Row],[TeamHome]],Table1[[#This Row],[ScoreAway]]-Table1[[#This Row],[ScoreHome]],Table1[[#This Row],[ScoreHome]]-Table1[[#This Row],[ScoreAway]])</f>
        <v>6</v>
      </c>
      <c r="O9678">
        <f>IF(Table1[[#This Row],[SpreadActual]]&lt;Table1[[#This Row],[SpreadFavorite]],1,0)</f>
        <v>0</v>
      </c>
      <c r="P9678">
        <v>40.5</v>
      </c>
      <c r="Q9678" t="s">
        <v>126</v>
      </c>
      <c r="R9678" t="b">
        <v>0</v>
      </c>
      <c r="S9678">
        <v>35</v>
      </c>
      <c r="T9678">
        <v>19</v>
      </c>
      <c r="U9678">
        <v>60</v>
      </c>
    </row>
    <row r="9679" spans="1:22" x14ac:dyDescent="0.2">
      <c r="A9679" s="1">
        <v>39789</v>
      </c>
      <c r="B9679">
        <v>2008</v>
      </c>
      <c r="C9679">
        <f>_xlfn.MAXIFS(Table1[ScheduleWeekWritten],Table1[ScheduleSeason],Table1[[#This Row],[ScheduleSeason]])</f>
        <v>17</v>
      </c>
      <c r="D9679">
        <v>14</v>
      </c>
      <c r="E9679" cm="1">
        <f t="array" ref="E9679">_xlfn.XLOOKUP(Table1[[#This Row],[ScheduleWeekWritten]],Table3[Game],100+Table3[Increase],Table1[[#This Row],[ScheduleWeekWritten]])</f>
        <v>14</v>
      </c>
      <c r="F9679" t="b">
        <v>0</v>
      </c>
      <c r="G9679" t="s">
        <v>49</v>
      </c>
      <c r="H9679">
        <v>20</v>
      </c>
      <c r="I9679">
        <v>13</v>
      </c>
      <c r="J9679" t="s">
        <v>67</v>
      </c>
      <c r="K9679" t="s">
        <v>51</v>
      </c>
      <c r="L9679" t="str">
        <f>_xlfn.XLOOKUP(Table1[[#This Row],[TeamFavoriteID]],Table2[team_id],Table2[team_name],_xlfn.XLOOKUP(Table1[[#This Row],[TeamFavoriteID]],Table2[team_id_pfr],Table2[team_name],"Even"))</f>
        <v>Pittsburgh Steelers</v>
      </c>
      <c r="M9679">
        <v>-4</v>
      </c>
      <c r="N9679">
        <f>IF(Table1[[#This Row],[TeamFavorite]]=Table1[[#This Row],[TeamHome]],Table1[[#This Row],[ScoreAway]]-Table1[[#This Row],[ScoreHome]],Table1[[#This Row],[ScoreHome]]-Table1[[#This Row],[ScoreAway]])</f>
        <v>-7</v>
      </c>
      <c r="O9679">
        <f>IF(Table1[[#This Row],[SpreadActual]]&lt;Table1[[#This Row],[SpreadFavorite]],1,0)</f>
        <v>1</v>
      </c>
      <c r="P9679">
        <v>38.5</v>
      </c>
      <c r="Q9679" t="s">
        <v>175</v>
      </c>
      <c r="R9679" t="b">
        <v>0</v>
      </c>
      <c r="S9679">
        <v>24</v>
      </c>
      <c r="T9679">
        <v>20</v>
      </c>
      <c r="U9679">
        <v>66</v>
      </c>
    </row>
    <row r="9680" spans="1:22" x14ac:dyDescent="0.2">
      <c r="A9680" s="1">
        <v>39789</v>
      </c>
      <c r="B9680">
        <v>2008</v>
      </c>
      <c r="C9680">
        <f>_xlfn.MAXIFS(Table1[ScheduleWeekWritten],Table1[ScheduleSeason],Table1[[#This Row],[ScheduleSeason]])</f>
        <v>17</v>
      </c>
      <c r="D9680">
        <v>14</v>
      </c>
      <c r="E9680" cm="1">
        <f t="array" ref="E9680">_xlfn.XLOOKUP(Table1[[#This Row],[ScheduleWeekWritten]],Table3[Game],100+Table3[Increase],Table1[[#This Row],[ScheduleWeekWritten]])</f>
        <v>14</v>
      </c>
      <c r="F9680" t="b">
        <v>0</v>
      </c>
      <c r="G9680" t="s">
        <v>53</v>
      </c>
      <c r="H9680">
        <v>24</v>
      </c>
      <c r="I9680">
        <v>14</v>
      </c>
      <c r="J9680" t="s">
        <v>31</v>
      </c>
      <c r="K9680" t="s">
        <v>32</v>
      </c>
      <c r="L9680" t="str">
        <f>_xlfn.XLOOKUP(Table1[[#This Row],[TeamFavoriteID]],Table2[team_id],Table2[team_name],_xlfn.XLOOKUP(Table1[[#This Row],[TeamFavoriteID]],Table2[team_id_pfr],Table2[team_name],"Even"))</f>
        <v>New York Jets</v>
      </c>
      <c r="M9680">
        <v>-5</v>
      </c>
      <c r="N9680">
        <f>IF(Table1[[#This Row],[TeamFavorite]]=Table1[[#This Row],[TeamHome]],Table1[[#This Row],[ScoreAway]]-Table1[[#This Row],[ScoreHome]],Table1[[#This Row],[ScoreHome]]-Table1[[#This Row],[ScoreAway]])</f>
        <v>10</v>
      </c>
      <c r="O9680">
        <f>IF(Table1[[#This Row],[SpreadActual]]&lt;Table1[[#This Row],[SpreadFavorite]],1,0)</f>
        <v>0</v>
      </c>
      <c r="P9680">
        <v>45.5</v>
      </c>
      <c r="Q9680" t="s">
        <v>118</v>
      </c>
      <c r="R9680" t="b">
        <v>0</v>
      </c>
      <c r="S9680">
        <v>51</v>
      </c>
      <c r="T9680">
        <v>6</v>
      </c>
      <c r="U9680">
        <v>83</v>
      </c>
    </row>
    <row r="9681" spans="1:22" x14ac:dyDescent="0.2">
      <c r="A9681" s="1">
        <v>39789</v>
      </c>
      <c r="B9681">
        <v>2008</v>
      </c>
      <c r="C9681">
        <f>_xlfn.MAXIFS(Table1[ScheduleWeekWritten],Table1[ScheduleSeason],Table1[[#This Row],[ScheduleSeason]])</f>
        <v>17</v>
      </c>
      <c r="D9681">
        <v>14</v>
      </c>
      <c r="E9681" cm="1">
        <f t="array" ref="E9681">_xlfn.XLOOKUP(Table1[[#This Row],[ScheduleWeekWritten]],Table3[Game],100+Table3[Increase],Table1[[#This Row],[ScheduleWeekWritten]])</f>
        <v>14</v>
      </c>
      <c r="F9681" t="b">
        <v>0</v>
      </c>
      <c r="G9681" t="s">
        <v>128</v>
      </c>
      <c r="H9681">
        <v>21</v>
      </c>
      <c r="I9681">
        <v>24</v>
      </c>
      <c r="J9681" t="s">
        <v>115</v>
      </c>
      <c r="K9681" t="s">
        <v>70</v>
      </c>
      <c r="L9681" t="str">
        <f>_xlfn.XLOOKUP(Table1[[#This Row],[TeamFavoriteID]],Table2[team_id],Table2[team_name],_xlfn.XLOOKUP(Table1[[#This Row],[TeamFavoriteID]],Table2[team_id_pfr],Table2[team_name],"Even"))</f>
        <v>Boston Patriots</v>
      </c>
      <c r="M9681">
        <v>-7.5</v>
      </c>
      <c r="N9681">
        <f>IF(Table1[[#This Row],[TeamFavorite]]=Table1[[#This Row],[TeamHome]],Table1[[#This Row],[ScoreAway]]-Table1[[#This Row],[ScoreHome]],Table1[[#This Row],[ScoreHome]]-Table1[[#This Row],[ScoreAway]])</f>
        <v>-3</v>
      </c>
      <c r="O9681">
        <f>IF(Table1[[#This Row],[SpreadActual]]&lt;Table1[[#This Row],[SpreadFavorite]],1,0)</f>
        <v>0</v>
      </c>
      <c r="P9681">
        <v>43</v>
      </c>
      <c r="Q9681" t="s">
        <v>180</v>
      </c>
      <c r="R9681" t="b">
        <v>0</v>
      </c>
      <c r="S9681">
        <v>48</v>
      </c>
      <c r="T9681">
        <v>12</v>
      </c>
      <c r="U9681">
        <v>84</v>
      </c>
    </row>
    <row r="9682" spans="1:22" x14ac:dyDescent="0.2">
      <c r="A9682" s="1">
        <v>39789</v>
      </c>
      <c r="B9682">
        <v>2008</v>
      </c>
      <c r="C9682">
        <f>_xlfn.MAXIFS(Table1[ScheduleWeekWritten],Table1[ScheduleSeason],Table1[[#This Row],[ScheduleSeason]])</f>
        <v>17</v>
      </c>
      <c r="D9682">
        <v>14</v>
      </c>
      <c r="E9682" cm="1">
        <f t="array" ref="E9682">_xlfn.XLOOKUP(Table1[[#This Row],[ScheduleWeekWritten]],Table3[Game],100+Table3[Increase],Table1[[#This Row],[ScheduleWeekWritten]])</f>
        <v>14</v>
      </c>
      <c r="F9682" t="b">
        <v>0</v>
      </c>
      <c r="G9682" t="s">
        <v>171</v>
      </c>
      <c r="H9682">
        <v>28</v>
      </c>
      <c r="I9682">
        <v>9</v>
      </c>
      <c r="J9682" t="s">
        <v>62</v>
      </c>
      <c r="K9682" t="s">
        <v>25</v>
      </c>
      <c r="L9682" t="str">
        <f>_xlfn.XLOOKUP(Table1[[#This Row],[TeamFavoriteID]],Table2[team_id],Table2[team_name],_xlfn.XLOOKUP(Table1[[#This Row],[TeamFavoriteID]],Table2[team_id_pfr],Table2[team_name],"Even"))</f>
        <v>Houston Oilers</v>
      </c>
      <c r="M9682">
        <v>-13.5</v>
      </c>
      <c r="N9682">
        <f>IF(Table1[[#This Row],[TeamFavorite]]=Table1[[#This Row],[TeamHome]],Table1[[#This Row],[ScoreAway]]-Table1[[#This Row],[ScoreHome]],Table1[[#This Row],[ScoreHome]]-Table1[[#This Row],[ScoreAway]])</f>
        <v>19</v>
      </c>
      <c r="O9682">
        <f>IF(Table1[[#This Row],[SpreadActual]]&lt;Table1[[#This Row],[SpreadFavorite]],1,0)</f>
        <v>0</v>
      </c>
      <c r="P9682">
        <v>36.5</v>
      </c>
      <c r="Q9682" t="s">
        <v>172</v>
      </c>
      <c r="R9682" t="b">
        <v>0</v>
      </c>
      <c r="S9682">
        <v>31</v>
      </c>
      <c r="T9682">
        <v>7</v>
      </c>
      <c r="U9682">
        <v>53</v>
      </c>
    </row>
    <row r="9683" spans="1:22" x14ac:dyDescent="0.2">
      <c r="A9683" s="1">
        <v>39790</v>
      </c>
      <c r="B9683">
        <v>2008</v>
      </c>
      <c r="C9683">
        <f>_xlfn.MAXIFS(Table1[ScheduleWeekWritten],Table1[ScheduleSeason],Table1[[#This Row],[ScheduleSeason]])</f>
        <v>17</v>
      </c>
      <c r="D9683">
        <v>14</v>
      </c>
      <c r="E9683" cm="1">
        <f t="array" ref="E9683">_xlfn.XLOOKUP(Table1[[#This Row],[ScheduleWeekWritten]],Table3[Game],100+Table3[Increase],Table1[[#This Row],[ScheduleWeekWritten]])</f>
        <v>14</v>
      </c>
      <c r="F9683" t="b">
        <v>0</v>
      </c>
      <c r="G9683" t="s">
        <v>152</v>
      </c>
      <c r="H9683">
        <v>38</v>
      </c>
      <c r="I9683">
        <v>23</v>
      </c>
      <c r="J9683" t="s">
        <v>127</v>
      </c>
      <c r="K9683" t="s">
        <v>162</v>
      </c>
      <c r="L9683" t="str">
        <f>_xlfn.XLOOKUP(Table1[[#This Row],[TeamFavoriteID]],Table2[team_id],Table2[team_name],_xlfn.XLOOKUP(Table1[[#This Row],[TeamFavoriteID]],Table2[team_id_pfr],Table2[team_name],"Even"))</f>
        <v>Carolina Panthers</v>
      </c>
      <c r="M9683">
        <v>-3</v>
      </c>
      <c r="N9683">
        <f>IF(Table1[[#This Row],[TeamFavorite]]=Table1[[#This Row],[TeamHome]],Table1[[#This Row],[ScoreAway]]-Table1[[#This Row],[ScoreHome]],Table1[[#This Row],[ScoreHome]]-Table1[[#This Row],[ScoreAway]])</f>
        <v>-15</v>
      </c>
      <c r="O9683">
        <f>IF(Table1[[#This Row],[SpreadActual]]&lt;Table1[[#This Row],[SpreadFavorite]],1,0)</f>
        <v>1</v>
      </c>
      <c r="P9683">
        <v>38.5</v>
      </c>
      <c r="Q9683" t="s">
        <v>160</v>
      </c>
      <c r="R9683" t="b">
        <v>0</v>
      </c>
      <c r="S9683">
        <v>35</v>
      </c>
      <c r="T9683">
        <v>4</v>
      </c>
      <c r="U9683">
        <v>39</v>
      </c>
    </row>
    <row r="9684" spans="1:22" x14ac:dyDescent="0.2">
      <c r="A9684" s="1">
        <v>39793</v>
      </c>
      <c r="B9684">
        <v>2008</v>
      </c>
      <c r="C9684">
        <f>_xlfn.MAXIFS(Table1[ScheduleWeekWritten],Table1[ScheduleSeason],Table1[[#This Row],[ScheduleSeason]])</f>
        <v>17</v>
      </c>
      <c r="D9684">
        <v>15</v>
      </c>
      <c r="E9684" cm="1">
        <f t="array" ref="E9684">_xlfn.XLOOKUP(Table1[[#This Row],[ScheduleWeekWritten]],Table3[Game],100+Table3[Increase],Table1[[#This Row],[ScheduleWeekWritten]])</f>
        <v>15</v>
      </c>
      <c r="F9684" t="b">
        <v>0</v>
      </c>
      <c r="G9684" t="s">
        <v>46</v>
      </c>
      <c r="H9684">
        <v>27</v>
      </c>
      <c r="I9684">
        <v>24</v>
      </c>
      <c r="J9684" t="s">
        <v>95</v>
      </c>
      <c r="K9684" t="s">
        <v>47</v>
      </c>
      <c r="L9684" t="str">
        <f>_xlfn.XLOOKUP(Table1[[#This Row],[TeamFavoriteID]],Table2[team_id],Table2[team_name],_xlfn.XLOOKUP(Table1[[#This Row],[TeamFavoriteID]],Table2[team_id_pfr],Table2[team_name],"Even"))</f>
        <v>Chicago Bears</v>
      </c>
      <c r="M9684">
        <v>-3</v>
      </c>
      <c r="N9684">
        <f>IF(Table1[[#This Row],[TeamFavorite]]=Table1[[#This Row],[TeamHome]],Table1[[#This Row],[ScoreAway]]-Table1[[#This Row],[ScoreHome]],Table1[[#This Row],[ScoreHome]]-Table1[[#This Row],[ScoreAway]])</f>
        <v>-3</v>
      </c>
      <c r="O9684">
        <f>IF(Table1[[#This Row],[SpreadActual]]&lt;Table1[[#This Row],[SpreadFavorite]],1,0)</f>
        <v>0</v>
      </c>
      <c r="P9684">
        <v>46</v>
      </c>
      <c r="Q9684" t="s">
        <v>114</v>
      </c>
      <c r="R9684" t="b">
        <v>0</v>
      </c>
      <c r="S9684">
        <v>24</v>
      </c>
      <c r="T9684">
        <v>8</v>
      </c>
      <c r="U9684">
        <v>69</v>
      </c>
    </row>
    <row r="9685" spans="1:22" x14ac:dyDescent="0.2">
      <c r="A9685" s="1">
        <v>39796</v>
      </c>
      <c r="B9685">
        <v>2008</v>
      </c>
      <c r="C9685">
        <f>_xlfn.MAXIFS(Table1[ScheduleWeekWritten],Table1[ScheduleSeason],Table1[[#This Row],[ScheduleSeason]])</f>
        <v>17</v>
      </c>
      <c r="D9685">
        <v>15</v>
      </c>
      <c r="E9685" cm="1">
        <f t="array" ref="E9685">_xlfn.XLOOKUP(Table1[[#This Row],[ScheduleWeekWritten]],Table3[Game],100+Table3[Increase],Table1[[#This Row],[ScheduleWeekWritten]])</f>
        <v>15</v>
      </c>
      <c r="F9685" t="b">
        <v>0</v>
      </c>
      <c r="G9685" t="s">
        <v>149</v>
      </c>
      <c r="H9685">
        <v>14</v>
      </c>
      <c r="I9685">
        <v>35</v>
      </c>
      <c r="J9685" t="s">
        <v>54</v>
      </c>
      <c r="K9685" t="s">
        <v>59</v>
      </c>
      <c r="L9685" t="str">
        <f>_xlfn.XLOOKUP(Table1[[#This Row],[TeamFavoriteID]],Table2[team_id],Table2[team_name],_xlfn.XLOOKUP(Table1[[#This Row],[TeamFavoriteID]],Table2[team_id_pfr],Table2[team_name],"Even"))</f>
        <v>Arizona Cardinals</v>
      </c>
      <c r="M9685">
        <v>-3.5</v>
      </c>
      <c r="N9685">
        <f>IF(Table1[[#This Row],[TeamFavorite]]=Table1[[#This Row],[TeamHome]],Table1[[#This Row],[ScoreAway]]-Table1[[#This Row],[ScoreHome]],Table1[[#This Row],[ScoreHome]]-Table1[[#This Row],[ScoreAway]])</f>
        <v>21</v>
      </c>
      <c r="O9685">
        <f>IF(Table1[[#This Row],[SpreadActual]]&lt;Table1[[#This Row],[SpreadFavorite]],1,0)</f>
        <v>0</v>
      </c>
      <c r="P9685">
        <v>46.5</v>
      </c>
      <c r="Q9685" t="s">
        <v>150</v>
      </c>
      <c r="R9685" t="b">
        <v>0</v>
      </c>
      <c r="S9685">
        <v>72</v>
      </c>
      <c r="T9685">
        <v>0</v>
      </c>
      <c r="V9685" t="s">
        <v>103</v>
      </c>
    </row>
    <row r="9686" spans="1:22" x14ac:dyDescent="0.2">
      <c r="A9686" s="1">
        <v>39796</v>
      </c>
      <c r="B9686">
        <v>2008</v>
      </c>
      <c r="C9686">
        <f>_xlfn.MAXIFS(Table1[ScheduleWeekWritten],Table1[ScheduleSeason],Table1[[#This Row],[ScheduleSeason]])</f>
        <v>17</v>
      </c>
      <c r="D9686">
        <v>15</v>
      </c>
      <c r="E9686" cm="1">
        <f t="array" ref="E9686">_xlfn.XLOOKUP(Table1[[#This Row],[ScheduleWeekWritten]],Table3[Game],100+Table3[Increase],Table1[[#This Row],[ScheduleWeekWritten]])</f>
        <v>15</v>
      </c>
      <c r="F9686" t="b">
        <v>0</v>
      </c>
      <c r="G9686" t="s">
        <v>38</v>
      </c>
      <c r="H9686">
        <v>13</v>
      </c>
      <c r="I9686">
        <v>10</v>
      </c>
      <c r="J9686" t="s">
        <v>127</v>
      </c>
      <c r="K9686" t="s">
        <v>109</v>
      </c>
      <c r="L9686" t="str">
        <f>_xlfn.XLOOKUP(Table1[[#This Row],[TeamFavoriteID]],Table2[team_id],Table2[team_name],_xlfn.XLOOKUP(Table1[[#This Row],[TeamFavoriteID]],Table2[team_id_pfr],Table2[team_name],"Even"))</f>
        <v>Atlanta Falcons</v>
      </c>
      <c r="M9686">
        <v>-4.5</v>
      </c>
      <c r="N9686">
        <f>IF(Table1[[#This Row],[TeamFavorite]]=Table1[[#This Row],[TeamHome]],Table1[[#This Row],[ScoreAway]]-Table1[[#This Row],[ScoreHome]],Table1[[#This Row],[ScoreHome]]-Table1[[#This Row],[ScoreAway]])</f>
        <v>-3</v>
      </c>
      <c r="O9686">
        <f>IF(Table1[[#This Row],[SpreadActual]]&lt;Table1[[#This Row],[SpreadFavorite]],1,0)</f>
        <v>0</v>
      </c>
      <c r="P9686">
        <v>43.5</v>
      </c>
      <c r="Q9686" t="s">
        <v>148</v>
      </c>
      <c r="R9686" t="b">
        <v>0</v>
      </c>
      <c r="S9686">
        <v>72</v>
      </c>
      <c r="T9686">
        <v>0</v>
      </c>
      <c r="V9686" t="s">
        <v>103</v>
      </c>
    </row>
    <row r="9687" spans="1:22" x14ac:dyDescent="0.2">
      <c r="A9687" s="1">
        <v>39796</v>
      </c>
      <c r="B9687">
        <v>2008</v>
      </c>
      <c r="C9687">
        <f>_xlfn.MAXIFS(Table1[ScheduleWeekWritten],Table1[ScheduleSeason],Table1[[#This Row],[ScheduleSeason]])</f>
        <v>17</v>
      </c>
      <c r="D9687">
        <v>15</v>
      </c>
      <c r="E9687" cm="1">
        <f t="array" ref="E9687">_xlfn.XLOOKUP(Table1[[#This Row],[ScheduleWeekWritten]],Table3[Game],100+Table3[Increase],Table1[[#This Row],[ScheduleWeekWritten]])</f>
        <v>15</v>
      </c>
      <c r="F9687" t="b">
        <v>0</v>
      </c>
      <c r="G9687" t="s">
        <v>158</v>
      </c>
      <c r="H9687">
        <v>9</v>
      </c>
      <c r="I9687">
        <v>13</v>
      </c>
      <c r="J9687" t="s">
        <v>49</v>
      </c>
      <c r="K9687" t="s">
        <v>159</v>
      </c>
      <c r="L9687" t="str">
        <f>_xlfn.XLOOKUP(Table1[[#This Row],[TeamFavoriteID]],Table2[team_id],Table2[team_name],_xlfn.XLOOKUP(Table1[[#This Row],[TeamFavoriteID]],Table2[team_id_pfr],Table2[team_name],"Even"))</f>
        <v>Baltimore Ravens</v>
      </c>
      <c r="M9687">
        <v>-3</v>
      </c>
      <c r="N9687">
        <f>IF(Table1[[#This Row],[TeamFavorite]]=Table1[[#This Row],[TeamHome]],Table1[[#This Row],[ScoreAway]]-Table1[[#This Row],[ScoreHome]],Table1[[#This Row],[ScoreHome]]-Table1[[#This Row],[ScoreAway]])</f>
        <v>4</v>
      </c>
      <c r="O9687">
        <f>IF(Table1[[#This Row],[SpreadActual]]&lt;Table1[[#This Row],[SpreadFavorite]],1,0)</f>
        <v>0</v>
      </c>
      <c r="P9687">
        <v>34</v>
      </c>
      <c r="Q9687" t="s">
        <v>166</v>
      </c>
      <c r="R9687" t="b">
        <v>0</v>
      </c>
      <c r="S9687">
        <v>34</v>
      </c>
      <c r="T9687">
        <v>6</v>
      </c>
      <c r="U9687">
        <v>64</v>
      </c>
    </row>
    <row r="9688" spans="1:22" x14ac:dyDescent="0.2">
      <c r="A9688" s="1">
        <v>39796</v>
      </c>
      <c r="B9688">
        <v>2008</v>
      </c>
      <c r="C9688">
        <f>_xlfn.MAXIFS(Table1[ScheduleWeekWritten],Table1[ScheduleSeason],Table1[[#This Row],[ScheduleSeason]])</f>
        <v>17</v>
      </c>
      <c r="D9688">
        <v>15</v>
      </c>
      <c r="E9688" cm="1">
        <f t="array" ref="E9688">_xlfn.XLOOKUP(Table1[[#This Row],[ScheduleWeekWritten]],Table3[Game],100+Table3[Increase],Table1[[#This Row],[ScheduleWeekWritten]])</f>
        <v>15</v>
      </c>
      <c r="F9688" t="b">
        <v>0</v>
      </c>
      <c r="G9688" t="s">
        <v>152</v>
      </c>
      <c r="H9688">
        <v>30</v>
      </c>
      <c r="I9688">
        <v>10</v>
      </c>
      <c r="J9688" t="s">
        <v>24</v>
      </c>
      <c r="K9688" t="s">
        <v>162</v>
      </c>
      <c r="L9688" t="str">
        <f>_xlfn.XLOOKUP(Table1[[#This Row],[TeamFavoriteID]],Table2[team_id],Table2[team_name],_xlfn.XLOOKUP(Table1[[#This Row],[TeamFavoriteID]],Table2[team_id_pfr],Table2[team_name],"Even"))</f>
        <v>Carolina Panthers</v>
      </c>
      <c r="M9688">
        <v>-7.5</v>
      </c>
      <c r="N9688">
        <f>IF(Table1[[#This Row],[TeamFavorite]]=Table1[[#This Row],[TeamHome]],Table1[[#This Row],[ScoreAway]]-Table1[[#This Row],[ScoreHome]],Table1[[#This Row],[ScoreHome]]-Table1[[#This Row],[ScoreAway]])</f>
        <v>-20</v>
      </c>
      <c r="O9688">
        <f>IF(Table1[[#This Row],[SpreadActual]]&lt;Table1[[#This Row],[SpreadFavorite]],1,0)</f>
        <v>1</v>
      </c>
      <c r="P9688">
        <v>48</v>
      </c>
      <c r="Q9688" t="s">
        <v>160</v>
      </c>
      <c r="R9688" t="b">
        <v>0</v>
      </c>
      <c r="S9688">
        <v>39</v>
      </c>
      <c r="T9688">
        <v>5</v>
      </c>
      <c r="U9688">
        <v>59</v>
      </c>
    </row>
    <row r="9689" spans="1:22" x14ac:dyDescent="0.2">
      <c r="A9689" s="1">
        <v>39796</v>
      </c>
      <c r="B9689">
        <v>2008</v>
      </c>
      <c r="C9689">
        <f>_xlfn.MAXIFS(Table1[ScheduleWeekWritten],Table1[ScheduleSeason],Table1[[#This Row],[ScheduleSeason]])</f>
        <v>17</v>
      </c>
      <c r="D9689">
        <v>15</v>
      </c>
      <c r="E9689" cm="1">
        <f t="array" ref="E9689">_xlfn.XLOOKUP(Table1[[#This Row],[ScheduleWeekWritten]],Table3[Game],100+Table3[Increase],Table1[[#This Row],[ScheduleWeekWritten]])</f>
        <v>15</v>
      </c>
      <c r="F9689" t="b">
        <v>0</v>
      </c>
      <c r="G9689" t="s">
        <v>101</v>
      </c>
      <c r="H9689">
        <v>20</v>
      </c>
      <c r="I9689">
        <v>13</v>
      </c>
      <c r="J9689" t="s">
        <v>61</v>
      </c>
      <c r="K9689" t="s">
        <v>85</v>
      </c>
      <c r="L9689" t="str">
        <f>_xlfn.XLOOKUP(Table1[[#This Row],[TeamFavoriteID]],Table2[team_id],Table2[team_name],_xlfn.XLOOKUP(Table1[[#This Row],[TeamFavoriteID]],Table2[team_id_pfr],Table2[team_name],"Even"))</f>
        <v>Washington Commanders</v>
      </c>
      <c r="M9689">
        <v>-6.5</v>
      </c>
      <c r="N9689">
        <f>IF(Table1[[#This Row],[TeamFavorite]]=Table1[[#This Row],[TeamHome]],Table1[[#This Row],[ScoreAway]]-Table1[[#This Row],[ScoreHome]],Table1[[#This Row],[ScoreHome]]-Table1[[#This Row],[ScoreAway]])</f>
        <v>7</v>
      </c>
      <c r="O9689">
        <f>IF(Table1[[#This Row],[SpreadActual]]&lt;Table1[[#This Row],[SpreadFavorite]],1,0)</f>
        <v>0</v>
      </c>
      <c r="P9689">
        <v>36.5</v>
      </c>
      <c r="Q9689" t="s">
        <v>173</v>
      </c>
      <c r="R9689" t="b">
        <v>0</v>
      </c>
      <c r="S9689">
        <v>43</v>
      </c>
      <c r="T9689">
        <v>18</v>
      </c>
      <c r="U9689">
        <v>54</v>
      </c>
    </row>
    <row r="9690" spans="1:22" x14ac:dyDescent="0.2">
      <c r="A9690" s="1">
        <v>39796</v>
      </c>
      <c r="B9690">
        <v>2008</v>
      </c>
      <c r="C9690">
        <f>_xlfn.MAXIFS(Table1[ScheduleWeekWritten],Table1[ScheduleSeason],Table1[[#This Row],[ScheduleSeason]])</f>
        <v>17</v>
      </c>
      <c r="D9690">
        <v>15</v>
      </c>
      <c r="E9690" cm="1">
        <f t="array" ref="E9690">_xlfn.XLOOKUP(Table1[[#This Row],[ScheduleWeekWritten]],Table3[Game],100+Table3[Increase],Table1[[#This Row],[ScheduleWeekWritten]])</f>
        <v>15</v>
      </c>
      <c r="F9690" t="b">
        <v>0</v>
      </c>
      <c r="G9690" t="s">
        <v>67</v>
      </c>
      <c r="H9690">
        <v>20</v>
      </c>
      <c r="I9690">
        <v>8</v>
      </c>
      <c r="J9690" t="s">
        <v>50</v>
      </c>
      <c r="K9690" t="s">
        <v>68</v>
      </c>
      <c r="L9690" t="str">
        <f>_xlfn.XLOOKUP(Table1[[#This Row],[TeamFavoriteID]],Table2[team_id],Table2[team_name],_xlfn.XLOOKUP(Table1[[#This Row],[TeamFavoriteID]],Table2[team_id_pfr],Table2[team_name],"Even"))</f>
        <v>Dallas Cowboys</v>
      </c>
      <c r="M9690">
        <v>-3</v>
      </c>
      <c r="N9690">
        <f>IF(Table1[[#This Row],[TeamFavorite]]=Table1[[#This Row],[TeamHome]],Table1[[#This Row],[ScoreAway]]-Table1[[#This Row],[ScoreHome]],Table1[[#This Row],[ScoreHome]]-Table1[[#This Row],[ScoreAway]])</f>
        <v>-12</v>
      </c>
      <c r="O9690">
        <f>IF(Table1[[#This Row],[SpreadActual]]&lt;Table1[[#This Row],[SpreadFavorite]],1,0)</f>
        <v>1</v>
      </c>
      <c r="P9690">
        <v>46</v>
      </c>
      <c r="Q9690" t="s">
        <v>119</v>
      </c>
      <c r="R9690" t="b">
        <v>0</v>
      </c>
      <c r="S9690">
        <v>70</v>
      </c>
      <c r="T9690">
        <v>27</v>
      </c>
      <c r="U9690">
        <v>56</v>
      </c>
    </row>
    <row r="9691" spans="1:22" x14ac:dyDescent="0.2">
      <c r="A9691" s="1">
        <v>39796</v>
      </c>
      <c r="B9691">
        <v>2008</v>
      </c>
      <c r="C9691">
        <f>_xlfn.MAXIFS(Table1[ScheduleWeekWritten],Table1[ScheduleSeason],Table1[[#This Row],[ScheduleSeason]])</f>
        <v>17</v>
      </c>
      <c r="D9691">
        <v>15</v>
      </c>
      <c r="E9691" cm="1">
        <f t="array" ref="E9691">_xlfn.XLOOKUP(Table1[[#This Row],[ScheduleWeekWritten]],Table3[Game],100+Table3[Increase],Table1[[#This Row],[ScheduleWeekWritten]])</f>
        <v>15</v>
      </c>
      <c r="F9691" t="b">
        <v>0</v>
      </c>
      <c r="G9691" t="s">
        <v>177</v>
      </c>
      <c r="H9691">
        <v>13</v>
      </c>
      <c r="I9691">
        <v>12</v>
      </c>
      <c r="J9691" t="s">
        <v>171</v>
      </c>
      <c r="K9691" t="s">
        <v>25</v>
      </c>
      <c r="L9691" t="str">
        <f>_xlfn.XLOOKUP(Table1[[#This Row],[TeamFavoriteID]],Table2[team_id],Table2[team_name],_xlfn.XLOOKUP(Table1[[#This Row],[TeamFavoriteID]],Table2[team_id_pfr],Table2[team_name],"Even"))</f>
        <v>Houston Oilers</v>
      </c>
      <c r="M9691">
        <v>-3</v>
      </c>
      <c r="N9691">
        <f>IF(Table1[[#This Row],[TeamFavorite]]=Table1[[#This Row],[TeamHome]],Table1[[#This Row],[ScoreAway]]-Table1[[#This Row],[ScoreHome]],Table1[[#This Row],[ScoreHome]]-Table1[[#This Row],[ScoreAway]])</f>
        <v>1</v>
      </c>
      <c r="O9691">
        <f>IF(Table1[[#This Row],[SpreadActual]]&lt;Table1[[#This Row],[SpreadFavorite]],1,0)</f>
        <v>0</v>
      </c>
      <c r="P9691">
        <v>45</v>
      </c>
      <c r="Q9691" t="s">
        <v>178</v>
      </c>
      <c r="R9691" t="b">
        <v>0</v>
      </c>
      <c r="S9691">
        <v>72</v>
      </c>
      <c r="T9691">
        <v>0</v>
      </c>
      <c r="V9691" t="s">
        <v>103</v>
      </c>
    </row>
    <row r="9692" spans="1:22" x14ac:dyDescent="0.2">
      <c r="A9692" s="1">
        <v>39796</v>
      </c>
      <c r="B9692">
        <v>2008</v>
      </c>
      <c r="C9692">
        <f>_xlfn.MAXIFS(Table1[ScheduleWeekWritten],Table1[ScheduleSeason],Table1[[#This Row],[ScheduleSeason]])</f>
        <v>17</v>
      </c>
      <c r="D9692">
        <v>15</v>
      </c>
      <c r="E9692" cm="1">
        <f t="array" ref="E9692">_xlfn.XLOOKUP(Table1[[#This Row],[ScheduleWeekWritten]],Table3[Game],100+Table3[Increase],Table1[[#This Row],[ScheduleWeekWritten]])</f>
        <v>15</v>
      </c>
      <c r="F9692" t="b">
        <v>0</v>
      </c>
      <c r="G9692" t="s">
        <v>140</v>
      </c>
      <c r="H9692">
        <v>31</v>
      </c>
      <c r="I9692">
        <v>21</v>
      </c>
      <c r="J9692" t="s">
        <v>45</v>
      </c>
      <c r="K9692" t="s">
        <v>72</v>
      </c>
      <c r="L9692" t="str">
        <f>_xlfn.XLOOKUP(Table1[[#This Row],[TeamFavoriteID]],Table2[team_id],Table2[team_name],_xlfn.XLOOKUP(Table1[[#This Row],[TeamFavoriteID]],Table2[team_id_pfr],Table2[team_name],"Even"))</f>
        <v>Baltimore Colts</v>
      </c>
      <c r="M9692">
        <v>-17</v>
      </c>
      <c r="N9692">
        <f>IF(Table1[[#This Row],[TeamFavorite]]=Table1[[#This Row],[TeamHome]],Table1[[#This Row],[ScoreAway]]-Table1[[#This Row],[ScoreHome]],Table1[[#This Row],[ScoreHome]]-Table1[[#This Row],[ScoreAway]])</f>
        <v>10</v>
      </c>
      <c r="O9692">
        <f>IF(Table1[[#This Row],[SpreadActual]]&lt;Table1[[#This Row],[SpreadFavorite]],1,0)</f>
        <v>0</v>
      </c>
      <c r="P9692">
        <v>45</v>
      </c>
      <c r="Q9692" t="s">
        <v>190</v>
      </c>
      <c r="R9692" t="b">
        <v>0</v>
      </c>
      <c r="S9692">
        <v>72</v>
      </c>
      <c r="T9692">
        <v>0</v>
      </c>
      <c r="V9692" t="s">
        <v>103</v>
      </c>
    </row>
    <row r="9693" spans="1:22" x14ac:dyDescent="0.2">
      <c r="A9693" s="1">
        <v>39796</v>
      </c>
      <c r="B9693">
        <v>2008</v>
      </c>
      <c r="C9693">
        <f>_xlfn.MAXIFS(Table1[ScheduleWeekWritten],Table1[ScheduleSeason],Table1[[#This Row],[ScheduleSeason]])</f>
        <v>17</v>
      </c>
      <c r="D9693">
        <v>15</v>
      </c>
      <c r="E9693" cm="1">
        <f t="array" ref="E9693">_xlfn.XLOOKUP(Table1[[#This Row],[ScheduleWeekWritten]],Table3[Game],100+Table3[Increase],Table1[[#This Row],[ScheduleWeekWritten]])</f>
        <v>15</v>
      </c>
      <c r="F9693" t="b">
        <v>0</v>
      </c>
      <c r="G9693" t="s">
        <v>154</v>
      </c>
      <c r="H9693">
        <v>20</v>
      </c>
      <c r="I9693">
        <v>16</v>
      </c>
      <c r="J9693" t="s">
        <v>33</v>
      </c>
      <c r="K9693" t="s">
        <v>35</v>
      </c>
      <c r="L9693" t="str">
        <f>_xlfn.XLOOKUP(Table1[[#This Row],[TeamFavoriteID]],Table2[team_id],Table2[team_name],_xlfn.XLOOKUP(Table1[[#This Row],[TeamFavoriteID]],Table2[team_id_pfr],Table2[team_name],"Even"))</f>
        <v>Green Bay Packers</v>
      </c>
      <c r="M9693">
        <v>-2.5</v>
      </c>
      <c r="N9693">
        <f>IF(Table1[[#This Row],[TeamFavorite]]=Table1[[#This Row],[TeamHome]],Table1[[#This Row],[ScoreAway]]-Table1[[#This Row],[ScoreHome]],Table1[[#This Row],[ScoreHome]]-Table1[[#This Row],[ScoreAway]])</f>
        <v>4</v>
      </c>
      <c r="O9693">
        <f>IF(Table1[[#This Row],[SpreadActual]]&lt;Table1[[#This Row],[SpreadFavorite]],1,0)</f>
        <v>0</v>
      </c>
      <c r="P9693">
        <v>46</v>
      </c>
      <c r="Q9693" t="s">
        <v>155</v>
      </c>
      <c r="R9693" t="b">
        <v>0</v>
      </c>
      <c r="S9693">
        <v>56</v>
      </c>
      <c r="T9693">
        <v>9</v>
      </c>
      <c r="U9693">
        <v>78</v>
      </c>
    </row>
    <row r="9694" spans="1:22" x14ac:dyDescent="0.2">
      <c r="A9694" s="1">
        <v>39796</v>
      </c>
      <c r="B9694">
        <v>2008</v>
      </c>
      <c r="C9694">
        <f>_xlfn.MAXIFS(Table1[ScheduleWeekWritten],Table1[ScheduleSeason],Table1[[#This Row],[ScheduleSeason]])</f>
        <v>17</v>
      </c>
      <c r="D9694">
        <v>15</v>
      </c>
      <c r="E9694" cm="1">
        <f t="array" ref="E9694">_xlfn.XLOOKUP(Table1[[#This Row],[ScheduleWeekWritten]],Table3[Game],100+Table3[Increase],Table1[[#This Row],[ScheduleWeekWritten]])</f>
        <v>15</v>
      </c>
      <c r="F9694" t="b">
        <v>0</v>
      </c>
      <c r="G9694" t="s">
        <v>42</v>
      </c>
      <c r="H9694">
        <v>21</v>
      </c>
      <c r="I9694">
        <v>22</v>
      </c>
      <c r="J9694" t="s">
        <v>27</v>
      </c>
      <c r="K9694" t="s">
        <v>29</v>
      </c>
      <c r="L9694" t="str">
        <f>_xlfn.XLOOKUP(Table1[[#This Row],[TeamFavoriteID]],Table2[team_id],Table2[team_name],_xlfn.XLOOKUP(Table1[[#This Row],[TeamFavoriteID]],Table2[team_id_pfr],Table2[team_name],"Even"))</f>
        <v>Los Angeles Chargers</v>
      </c>
      <c r="M9694">
        <v>-5.5</v>
      </c>
      <c r="N9694">
        <f>IF(Table1[[#This Row],[TeamFavorite]]=Table1[[#This Row],[TeamHome]],Table1[[#This Row],[ScoreAway]]-Table1[[#This Row],[ScoreHome]],Table1[[#This Row],[ScoreHome]]-Table1[[#This Row],[ScoreAway]])</f>
        <v>-1</v>
      </c>
      <c r="O9694">
        <f>IF(Table1[[#This Row],[SpreadActual]]&lt;Table1[[#This Row],[SpreadFavorite]],1,0)</f>
        <v>0</v>
      </c>
      <c r="P9694">
        <v>41</v>
      </c>
      <c r="Q9694" t="s">
        <v>117</v>
      </c>
      <c r="R9694" t="b">
        <v>0</v>
      </c>
      <c r="S9694">
        <v>46</v>
      </c>
      <c r="T9694">
        <v>26</v>
      </c>
      <c r="U9694">
        <v>68</v>
      </c>
    </row>
    <row r="9695" spans="1:22" x14ac:dyDescent="0.2">
      <c r="A9695" s="1">
        <v>39796</v>
      </c>
      <c r="B9695">
        <v>2008</v>
      </c>
      <c r="C9695">
        <f>_xlfn.MAXIFS(Table1[ScheduleWeekWritten],Table1[ScheduleSeason],Table1[[#This Row],[ScheduleSeason]])</f>
        <v>17</v>
      </c>
      <c r="D9695">
        <v>15</v>
      </c>
      <c r="E9695" cm="1">
        <f t="array" ref="E9695">_xlfn.XLOOKUP(Table1[[#This Row],[ScheduleWeekWritten]],Table3[Game],100+Table3[Increase],Table1[[#This Row],[ScheduleWeekWritten]])</f>
        <v>15</v>
      </c>
      <c r="F9695" t="b">
        <v>0</v>
      </c>
      <c r="G9695" t="s">
        <v>19</v>
      </c>
      <c r="H9695">
        <v>14</v>
      </c>
      <c r="I9695">
        <v>9</v>
      </c>
      <c r="J9695" t="s">
        <v>53</v>
      </c>
      <c r="K9695" t="s">
        <v>91</v>
      </c>
      <c r="L9695" t="str">
        <f>_xlfn.XLOOKUP(Table1[[#This Row],[TeamFavoriteID]],Table2[team_id],Table2[team_name],_xlfn.XLOOKUP(Table1[[#This Row],[TeamFavoriteID]],Table2[team_id_pfr],Table2[team_name],"Even"))</f>
        <v>Miami Dolphins</v>
      </c>
      <c r="M9695">
        <v>-5.5</v>
      </c>
      <c r="N9695">
        <f>IF(Table1[[#This Row],[TeamFavorite]]=Table1[[#This Row],[TeamHome]],Table1[[#This Row],[ScoreAway]]-Table1[[#This Row],[ScoreHome]],Table1[[#This Row],[ScoreHome]]-Table1[[#This Row],[ScoreAway]])</f>
        <v>-5</v>
      </c>
      <c r="O9695">
        <f>IF(Table1[[#This Row],[SpreadActual]]&lt;Table1[[#This Row],[SpreadFavorite]],1,0)</f>
        <v>0</v>
      </c>
      <c r="P9695">
        <v>41</v>
      </c>
      <c r="Q9695" t="s">
        <v>143</v>
      </c>
      <c r="R9695" t="b">
        <v>0</v>
      </c>
      <c r="S9695">
        <v>74</v>
      </c>
      <c r="T9695">
        <v>16</v>
      </c>
      <c r="U9695">
        <v>58</v>
      </c>
    </row>
    <row r="9696" spans="1:22" x14ac:dyDescent="0.2">
      <c r="A9696" s="1">
        <v>39796</v>
      </c>
      <c r="B9696">
        <v>2008</v>
      </c>
      <c r="C9696">
        <f>_xlfn.MAXIFS(Table1[ScheduleWeekWritten],Table1[ScheduleSeason],Table1[[#This Row],[ScheduleSeason]])</f>
        <v>17</v>
      </c>
      <c r="D9696">
        <v>15</v>
      </c>
      <c r="E9696" cm="1">
        <f t="array" ref="E9696">_xlfn.XLOOKUP(Table1[[#This Row],[ScheduleWeekWritten]],Table3[Game],100+Table3[Increase],Table1[[#This Row],[ScheduleWeekWritten]])</f>
        <v>15</v>
      </c>
      <c r="F9696" t="b">
        <v>0</v>
      </c>
      <c r="G9696" t="s">
        <v>31</v>
      </c>
      <c r="H9696">
        <v>31</v>
      </c>
      <c r="I9696">
        <v>27</v>
      </c>
      <c r="J9696" t="s">
        <v>28</v>
      </c>
      <c r="K9696" t="s">
        <v>32</v>
      </c>
      <c r="L9696" t="str">
        <f>_xlfn.XLOOKUP(Table1[[#This Row],[TeamFavoriteID]],Table2[team_id],Table2[team_name],_xlfn.XLOOKUP(Table1[[#This Row],[TeamFavoriteID]],Table2[team_id_pfr],Table2[team_name],"Even"))</f>
        <v>New York Jets</v>
      </c>
      <c r="M9696">
        <v>-8</v>
      </c>
      <c r="N9696">
        <f>IF(Table1[[#This Row],[TeamFavorite]]=Table1[[#This Row],[TeamHome]],Table1[[#This Row],[ScoreAway]]-Table1[[#This Row],[ScoreHome]],Table1[[#This Row],[ScoreHome]]-Table1[[#This Row],[ScoreAway]])</f>
        <v>-4</v>
      </c>
      <c r="O9696">
        <f>IF(Table1[[#This Row],[SpreadActual]]&lt;Table1[[#This Row],[SpreadFavorite]],1,0)</f>
        <v>0</v>
      </c>
      <c r="P9696">
        <v>41</v>
      </c>
      <c r="Q9696" t="s">
        <v>126</v>
      </c>
      <c r="R9696" t="b">
        <v>0</v>
      </c>
      <c r="S9696">
        <v>36</v>
      </c>
      <c r="T9696">
        <v>10</v>
      </c>
      <c r="U9696">
        <v>52</v>
      </c>
    </row>
    <row r="9697" spans="1:22" x14ac:dyDescent="0.2">
      <c r="A9697" s="1">
        <v>39796</v>
      </c>
      <c r="B9697">
        <v>2008</v>
      </c>
      <c r="C9697">
        <f>_xlfn.MAXIFS(Table1[ScheduleWeekWritten],Table1[ScheduleSeason],Table1[[#This Row],[ScheduleSeason]])</f>
        <v>17</v>
      </c>
      <c r="D9697">
        <v>15</v>
      </c>
      <c r="E9697" cm="1">
        <f t="array" ref="E9697">_xlfn.XLOOKUP(Table1[[#This Row],[ScheduleWeekWritten]],Table3[Game],100+Table3[Increase],Table1[[#This Row],[ScheduleWeekWritten]])</f>
        <v>15</v>
      </c>
      <c r="F9697" t="b">
        <v>0</v>
      </c>
      <c r="G9697" t="s">
        <v>20</v>
      </c>
      <c r="H9697">
        <v>26</v>
      </c>
      <c r="I9697">
        <v>49</v>
      </c>
      <c r="J9697" t="s">
        <v>115</v>
      </c>
      <c r="K9697" t="s">
        <v>70</v>
      </c>
      <c r="L9697" t="str">
        <f>_xlfn.XLOOKUP(Table1[[#This Row],[TeamFavoriteID]],Table2[team_id],Table2[team_name],_xlfn.XLOOKUP(Table1[[#This Row],[TeamFavoriteID]],Table2[team_id_pfr],Table2[team_name],"Even"))</f>
        <v>Boston Patriots</v>
      </c>
      <c r="M9697">
        <v>-7</v>
      </c>
      <c r="N9697">
        <f>IF(Table1[[#This Row],[TeamFavorite]]=Table1[[#This Row],[TeamHome]],Table1[[#This Row],[ScoreAway]]-Table1[[#This Row],[ScoreHome]],Table1[[#This Row],[ScoreHome]]-Table1[[#This Row],[ScoreAway]])</f>
        <v>-23</v>
      </c>
      <c r="O9697">
        <f>IF(Table1[[#This Row],[SpreadActual]]&lt;Table1[[#This Row],[SpreadFavorite]],1,0)</f>
        <v>1</v>
      </c>
      <c r="P9697">
        <v>39.5</v>
      </c>
      <c r="Q9697" t="s">
        <v>76</v>
      </c>
      <c r="R9697" t="b">
        <v>0</v>
      </c>
      <c r="S9697">
        <v>45</v>
      </c>
      <c r="T9697">
        <v>15</v>
      </c>
      <c r="U9697">
        <v>73</v>
      </c>
    </row>
    <row r="9698" spans="1:22" x14ac:dyDescent="0.2">
      <c r="A9698" s="1">
        <v>39796</v>
      </c>
      <c r="B9698">
        <v>2008</v>
      </c>
      <c r="C9698">
        <f>_xlfn.MAXIFS(Table1[ScheduleWeekWritten],Table1[ScheduleSeason],Table1[[#This Row],[ScheduleSeason]])</f>
        <v>17</v>
      </c>
      <c r="D9698">
        <v>15</v>
      </c>
      <c r="E9698" cm="1">
        <f t="array" ref="E9698">_xlfn.XLOOKUP(Table1[[#This Row],[ScheduleWeekWritten]],Table3[Game],100+Table3[Increase],Table1[[#This Row],[ScheduleWeekWritten]])</f>
        <v>15</v>
      </c>
      <c r="F9698" t="b">
        <v>0</v>
      </c>
      <c r="G9698" t="s">
        <v>153</v>
      </c>
      <c r="H9698">
        <v>20</v>
      </c>
      <c r="I9698">
        <v>23</v>
      </c>
      <c r="J9698" t="s">
        <v>128</v>
      </c>
      <c r="K9698" t="s">
        <v>132</v>
      </c>
      <c r="L9698" t="str">
        <f>_xlfn.XLOOKUP(Table1[[#This Row],[TeamFavoriteID]],Table2[team_id],Table2[team_name],_xlfn.XLOOKUP(Table1[[#This Row],[TeamFavoriteID]],Table2[team_id_pfr],Table2[team_name],"Even"))</f>
        <v>Seattle Seahawks</v>
      </c>
      <c r="M9698">
        <v>-2.5</v>
      </c>
      <c r="N9698">
        <f>IF(Table1[[#This Row],[TeamFavorite]]=Table1[[#This Row],[TeamHome]],Table1[[#This Row],[ScoreAway]]-Table1[[#This Row],[ScoreHome]],Table1[[#This Row],[ScoreHome]]-Table1[[#This Row],[ScoreAway]])</f>
        <v>-3</v>
      </c>
      <c r="O9698">
        <f>IF(Table1[[#This Row],[SpreadActual]]&lt;Table1[[#This Row],[SpreadFavorite]],1,0)</f>
        <v>1</v>
      </c>
      <c r="P9698">
        <v>42</v>
      </c>
      <c r="Q9698" t="s">
        <v>157</v>
      </c>
      <c r="R9698" t="b">
        <v>0</v>
      </c>
      <c r="S9698">
        <v>72</v>
      </c>
      <c r="T9698">
        <v>0</v>
      </c>
      <c r="V9698" t="s">
        <v>103</v>
      </c>
    </row>
    <row r="9699" spans="1:22" x14ac:dyDescent="0.2">
      <c r="A9699" s="1">
        <v>39797</v>
      </c>
      <c r="B9699">
        <v>2008</v>
      </c>
      <c r="C9699">
        <f>_xlfn.MAXIFS(Table1[ScheduleWeekWritten],Table1[ScheduleSeason],Table1[[#This Row],[ScheduleSeason]])</f>
        <v>17</v>
      </c>
      <c r="D9699">
        <v>15</v>
      </c>
      <c r="E9699" cm="1">
        <f t="array" ref="E9699">_xlfn.XLOOKUP(Table1[[#This Row],[ScheduleWeekWritten]],Table3[Game],100+Table3[Increase],Table1[[#This Row],[ScheduleWeekWritten]])</f>
        <v>15</v>
      </c>
      <c r="F9699" t="b">
        <v>0</v>
      </c>
      <c r="G9699" t="s">
        <v>58</v>
      </c>
      <c r="H9699">
        <v>30</v>
      </c>
      <c r="I9699">
        <v>10</v>
      </c>
      <c r="J9699" t="s">
        <v>62</v>
      </c>
      <c r="K9699" t="s">
        <v>77</v>
      </c>
      <c r="L9699" t="str">
        <f>_xlfn.XLOOKUP(Table1[[#This Row],[TeamFavoriteID]],Table2[team_id],Table2[team_name],_xlfn.XLOOKUP(Table1[[#This Row],[TeamFavoriteID]],Table2[team_id_pfr],Table2[team_name],"Even"))</f>
        <v>Philadelphia Eagles</v>
      </c>
      <c r="M9699">
        <v>-16</v>
      </c>
      <c r="N9699">
        <f>IF(Table1[[#This Row],[TeamFavorite]]=Table1[[#This Row],[TeamHome]],Table1[[#This Row],[ScoreAway]]-Table1[[#This Row],[ScoreHome]],Table1[[#This Row],[ScoreHome]]-Table1[[#This Row],[ScoreAway]])</f>
        <v>-20</v>
      </c>
      <c r="O9699">
        <f>IF(Table1[[#This Row],[SpreadActual]]&lt;Table1[[#This Row],[SpreadFavorite]],1,0)</f>
        <v>1</v>
      </c>
      <c r="P9699">
        <v>40</v>
      </c>
      <c r="Q9699" t="s">
        <v>183</v>
      </c>
      <c r="R9699" t="b">
        <v>0</v>
      </c>
      <c r="S9699">
        <v>52</v>
      </c>
      <c r="T9699">
        <v>12</v>
      </c>
      <c r="U9699">
        <v>74</v>
      </c>
    </row>
    <row r="9700" spans="1:22" x14ac:dyDescent="0.2">
      <c r="A9700" s="1">
        <v>39800</v>
      </c>
      <c r="B9700">
        <v>2008</v>
      </c>
      <c r="C9700">
        <f>_xlfn.MAXIFS(Table1[ScheduleWeekWritten],Table1[ScheduleSeason],Table1[[#This Row],[ScheduleSeason]])</f>
        <v>17</v>
      </c>
      <c r="D9700">
        <v>16</v>
      </c>
      <c r="E9700" cm="1">
        <f t="array" ref="E9700">_xlfn.XLOOKUP(Table1[[#This Row],[ScheduleWeekWritten]],Table3[Game],100+Table3[Increase],Table1[[#This Row],[ScheduleWeekWritten]])</f>
        <v>16</v>
      </c>
      <c r="F9700" t="b">
        <v>0</v>
      </c>
      <c r="G9700" t="s">
        <v>154</v>
      </c>
      <c r="H9700">
        <v>24</v>
      </c>
      <c r="I9700">
        <v>31</v>
      </c>
      <c r="J9700" t="s">
        <v>140</v>
      </c>
      <c r="K9700" t="s">
        <v>72</v>
      </c>
      <c r="L9700" t="str">
        <f>_xlfn.XLOOKUP(Table1[[#This Row],[TeamFavoriteID]],Table2[team_id],Table2[team_name],_xlfn.XLOOKUP(Table1[[#This Row],[TeamFavoriteID]],Table2[team_id_pfr],Table2[team_name],"Even"))</f>
        <v>Baltimore Colts</v>
      </c>
      <c r="M9700">
        <v>-6</v>
      </c>
      <c r="N9700">
        <f>IF(Table1[[#This Row],[TeamFavorite]]=Table1[[#This Row],[TeamHome]],Table1[[#This Row],[ScoreAway]]-Table1[[#This Row],[ScoreHome]],Table1[[#This Row],[ScoreHome]]-Table1[[#This Row],[ScoreAway]])</f>
        <v>-7</v>
      </c>
      <c r="O9700">
        <f>IF(Table1[[#This Row],[SpreadActual]]&lt;Table1[[#This Row],[SpreadFavorite]],1,0)</f>
        <v>1</v>
      </c>
      <c r="P9700">
        <v>44</v>
      </c>
      <c r="Q9700" t="s">
        <v>155</v>
      </c>
      <c r="R9700" t="b">
        <v>0</v>
      </c>
      <c r="S9700">
        <v>67</v>
      </c>
      <c r="T9700">
        <v>2</v>
      </c>
      <c r="U9700">
        <v>78</v>
      </c>
    </row>
    <row r="9701" spans="1:22" x14ac:dyDescent="0.2">
      <c r="A9701" s="1">
        <v>39802</v>
      </c>
      <c r="B9701">
        <v>2008</v>
      </c>
      <c r="C9701">
        <f>_xlfn.MAXIFS(Table1[ScheduleWeekWritten],Table1[ScheduleSeason],Table1[[#This Row],[ScheduleSeason]])</f>
        <v>17</v>
      </c>
      <c r="D9701">
        <v>16</v>
      </c>
      <c r="E9701" cm="1">
        <f t="array" ref="E9701">_xlfn.XLOOKUP(Table1[[#This Row],[ScheduleWeekWritten]],Table3[Game],100+Table3[Increase],Table1[[#This Row],[ScheduleWeekWritten]])</f>
        <v>16</v>
      </c>
      <c r="F9701" t="b">
        <v>0</v>
      </c>
      <c r="G9701" t="s">
        <v>67</v>
      </c>
      <c r="H9701">
        <v>24</v>
      </c>
      <c r="I9701">
        <v>33</v>
      </c>
      <c r="J9701" t="s">
        <v>158</v>
      </c>
      <c r="K9701" t="s">
        <v>68</v>
      </c>
      <c r="L9701" t="str">
        <f>_xlfn.XLOOKUP(Table1[[#This Row],[TeamFavoriteID]],Table2[team_id],Table2[team_name],_xlfn.XLOOKUP(Table1[[#This Row],[TeamFavoriteID]],Table2[team_id_pfr],Table2[team_name],"Even"))</f>
        <v>Dallas Cowboys</v>
      </c>
      <c r="M9701">
        <v>-5.5</v>
      </c>
      <c r="N9701">
        <f>IF(Table1[[#This Row],[TeamFavorite]]=Table1[[#This Row],[TeamHome]],Table1[[#This Row],[ScoreAway]]-Table1[[#This Row],[ScoreHome]],Table1[[#This Row],[ScoreHome]]-Table1[[#This Row],[ScoreAway]])</f>
        <v>9</v>
      </c>
      <c r="O9701">
        <f>IF(Table1[[#This Row],[SpreadActual]]&lt;Table1[[#This Row],[SpreadFavorite]],1,0)</f>
        <v>0</v>
      </c>
      <c r="P9701">
        <v>39</v>
      </c>
      <c r="Q9701" t="s">
        <v>119</v>
      </c>
      <c r="R9701" t="b">
        <v>0</v>
      </c>
      <c r="S9701">
        <v>61</v>
      </c>
      <c r="T9701">
        <v>11</v>
      </c>
      <c r="U9701">
        <v>50</v>
      </c>
    </row>
    <row r="9702" spans="1:22" x14ac:dyDescent="0.2">
      <c r="A9702" s="1">
        <v>39803</v>
      </c>
      <c r="B9702">
        <v>2008</v>
      </c>
      <c r="C9702">
        <f>_xlfn.MAXIFS(Table1[ScheduleWeekWritten],Table1[ScheduleSeason],Table1[[#This Row],[ScheduleSeason]])</f>
        <v>17</v>
      </c>
      <c r="D9702">
        <v>16</v>
      </c>
      <c r="E9702" cm="1">
        <f t="array" ref="E9702">_xlfn.XLOOKUP(Table1[[#This Row],[ScheduleWeekWritten]],Table3[Game],100+Table3[Increase],Table1[[#This Row],[ScheduleWeekWritten]])</f>
        <v>16</v>
      </c>
      <c r="F9702" t="b">
        <v>0</v>
      </c>
      <c r="G9702" t="s">
        <v>62</v>
      </c>
      <c r="H9702">
        <v>0</v>
      </c>
      <c r="I9702">
        <v>14</v>
      </c>
      <c r="J9702" t="s">
        <v>101</v>
      </c>
      <c r="K9702" t="s">
        <v>63</v>
      </c>
      <c r="L9702" t="str">
        <f>_xlfn.XLOOKUP(Table1[[#This Row],[TeamFavoriteID]],Table2[team_id],Table2[team_name],_xlfn.XLOOKUP(Table1[[#This Row],[TeamFavoriteID]],Table2[team_id_pfr],Table2[team_name],"Even"))</f>
        <v>Cleveland Browns</v>
      </c>
      <c r="M9702">
        <v>-2</v>
      </c>
      <c r="N9702">
        <f>IF(Table1[[#This Row],[TeamFavorite]]=Table1[[#This Row],[TeamHome]],Table1[[#This Row],[ScoreAway]]-Table1[[#This Row],[ScoreHome]],Table1[[#This Row],[ScoreHome]]-Table1[[#This Row],[ScoreAway]])</f>
        <v>14</v>
      </c>
      <c r="O9702">
        <f>IF(Table1[[#This Row],[SpreadActual]]&lt;Table1[[#This Row],[SpreadFavorite]],1,0)</f>
        <v>0</v>
      </c>
      <c r="P9702">
        <v>31.5</v>
      </c>
      <c r="Q9702" t="s">
        <v>170</v>
      </c>
      <c r="R9702" t="b">
        <v>0</v>
      </c>
      <c r="S9702">
        <v>21</v>
      </c>
      <c r="T9702">
        <v>21</v>
      </c>
      <c r="U9702">
        <v>75</v>
      </c>
    </row>
    <row r="9703" spans="1:22" x14ac:dyDescent="0.2">
      <c r="A9703" s="1">
        <v>39803</v>
      </c>
      <c r="B9703">
        <v>2008</v>
      </c>
      <c r="C9703">
        <f>_xlfn.MAXIFS(Table1[ScheduleWeekWritten],Table1[ScheduleSeason],Table1[[#This Row],[ScheduleSeason]])</f>
        <v>17</v>
      </c>
      <c r="D9703">
        <v>16</v>
      </c>
      <c r="E9703" cm="1">
        <f t="array" ref="E9703">_xlfn.XLOOKUP(Table1[[#This Row],[ScheduleWeekWritten]],Table3[Game],100+Table3[Increase],Table1[[#This Row],[ScheduleWeekWritten]])</f>
        <v>16</v>
      </c>
      <c r="F9703" t="b">
        <v>0</v>
      </c>
      <c r="G9703" t="s">
        <v>24</v>
      </c>
      <c r="H9703">
        <v>23</v>
      </c>
      <c r="I9703">
        <v>30</v>
      </c>
      <c r="J9703" t="s">
        <v>28</v>
      </c>
      <c r="K9703" t="s">
        <v>88</v>
      </c>
      <c r="L9703" t="str">
        <f>_xlfn.XLOOKUP(Table1[[#This Row],[TeamFavoriteID]],Table2[team_id],Table2[team_name],_xlfn.XLOOKUP(Table1[[#This Row],[TeamFavoriteID]],Table2[team_id_pfr],Table2[team_name],"Even"))</f>
        <v>Denver Broncos</v>
      </c>
      <c r="M9703">
        <v>-6.5</v>
      </c>
      <c r="N9703">
        <f>IF(Table1[[#This Row],[TeamFavorite]]=Table1[[#This Row],[TeamHome]],Table1[[#This Row],[ScoreAway]]-Table1[[#This Row],[ScoreHome]],Table1[[#This Row],[ScoreHome]]-Table1[[#This Row],[ScoreAway]])</f>
        <v>7</v>
      </c>
      <c r="O9703">
        <f>IF(Table1[[#This Row],[SpreadActual]]&lt;Table1[[#This Row],[SpreadFavorite]],1,0)</f>
        <v>0</v>
      </c>
      <c r="P9703">
        <v>46.5</v>
      </c>
      <c r="Q9703" t="s">
        <v>174</v>
      </c>
      <c r="R9703" t="b">
        <v>0</v>
      </c>
      <c r="S9703">
        <v>11</v>
      </c>
      <c r="T9703">
        <v>16</v>
      </c>
      <c r="U9703">
        <v>62</v>
      </c>
    </row>
    <row r="9704" spans="1:22" x14ac:dyDescent="0.2">
      <c r="A9704" s="1">
        <v>39803</v>
      </c>
      <c r="B9704">
        <v>2008</v>
      </c>
      <c r="C9704">
        <f>_xlfn.MAXIFS(Table1[ScheduleWeekWritten],Table1[ScheduleSeason],Table1[[#This Row],[ScheduleSeason]])</f>
        <v>17</v>
      </c>
      <c r="D9704">
        <v>16</v>
      </c>
      <c r="E9704" cm="1">
        <f t="array" ref="E9704">_xlfn.XLOOKUP(Table1[[#This Row],[ScheduleWeekWritten]],Table3[Game],100+Table3[Increase],Table1[[#This Row],[ScheduleWeekWritten]])</f>
        <v>16</v>
      </c>
      <c r="F9704" t="b">
        <v>0</v>
      </c>
      <c r="G9704" t="s">
        <v>45</v>
      </c>
      <c r="H9704">
        <v>7</v>
      </c>
      <c r="I9704">
        <v>42</v>
      </c>
      <c r="J9704" t="s">
        <v>95</v>
      </c>
      <c r="K9704" t="s">
        <v>98</v>
      </c>
      <c r="L9704" t="str">
        <f>_xlfn.XLOOKUP(Table1[[#This Row],[TeamFavoriteID]],Table2[team_id],Table2[team_name],_xlfn.XLOOKUP(Table1[[#This Row],[TeamFavoriteID]],Table2[team_id_pfr],Table2[team_name],"Even"))</f>
        <v>New Orleans Saints</v>
      </c>
      <c r="M9704">
        <v>-7</v>
      </c>
      <c r="N9704">
        <f>IF(Table1[[#This Row],[TeamFavorite]]=Table1[[#This Row],[TeamHome]],Table1[[#This Row],[ScoreAway]]-Table1[[#This Row],[ScoreHome]],Table1[[#This Row],[ScoreHome]]-Table1[[#This Row],[ScoreAway]])</f>
        <v>-35</v>
      </c>
      <c r="O9704">
        <f>IF(Table1[[#This Row],[SpreadActual]]&lt;Table1[[#This Row],[SpreadFavorite]],1,0)</f>
        <v>1</v>
      </c>
      <c r="P9704">
        <v>50.5</v>
      </c>
      <c r="Q9704" t="s">
        <v>181</v>
      </c>
      <c r="R9704" t="b">
        <v>0</v>
      </c>
      <c r="S9704">
        <v>72</v>
      </c>
      <c r="T9704">
        <v>0</v>
      </c>
      <c r="V9704" t="s">
        <v>103</v>
      </c>
    </row>
    <row r="9705" spans="1:22" x14ac:dyDescent="0.2">
      <c r="A9705" s="1">
        <v>39803</v>
      </c>
      <c r="B9705">
        <v>2008</v>
      </c>
      <c r="C9705">
        <f>_xlfn.MAXIFS(Table1[ScheduleWeekWritten],Table1[ScheduleSeason],Table1[[#This Row],[ScheduleSeason]])</f>
        <v>17</v>
      </c>
      <c r="D9705">
        <v>16</v>
      </c>
      <c r="E9705" cm="1">
        <f t="array" ref="E9705">_xlfn.XLOOKUP(Table1[[#This Row],[ScheduleWeekWritten]],Table3[Game],100+Table3[Increase],Table1[[#This Row],[ScheduleWeekWritten]])</f>
        <v>16</v>
      </c>
      <c r="F9705" t="b">
        <v>0</v>
      </c>
      <c r="G9705" t="s">
        <v>42</v>
      </c>
      <c r="H9705">
        <v>31</v>
      </c>
      <c r="I9705">
        <v>38</v>
      </c>
      <c r="J9705" t="s">
        <v>19</v>
      </c>
      <c r="K9705" t="s">
        <v>91</v>
      </c>
      <c r="L9705" t="str">
        <f>_xlfn.XLOOKUP(Table1[[#This Row],[TeamFavoriteID]],Table2[team_id],Table2[team_name],_xlfn.XLOOKUP(Table1[[#This Row],[TeamFavoriteID]],Table2[team_id_pfr],Table2[team_name],"Even"))</f>
        <v>Miami Dolphins</v>
      </c>
      <c r="M9705">
        <v>-3.5</v>
      </c>
      <c r="N9705">
        <f>IF(Table1[[#This Row],[TeamFavorite]]=Table1[[#This Row],[TeamHome]],Table1[[#This Row],[ScoreAway]]-Table1[[#This Row],[ScoreHome]],Table1[[#This Row],[ScoreHome]]-Table1[[#This Row],[ScoreAway]])</f>
        <v>-7</v>
      </c>
      <c r="O9705">
        <f>IF(Table1[[#This Row],[SpreadActual]]&lt;Table1[[#This Row],[SpreadFavorite]],1,0)</f>
        <v>1</v>
      </c>
      <c r="P9705">
        <v>37.5</v>
      </c>
      <c r="Q9705" t="s">
        <v>117</v>
      </c>
      <c r="R9705" t="b">
        <v>0</v>
      </c>
      <c r="S9705">
        <v>4</v>
      </c>
      <c r="T9705">
        <v>16</v>
      </c>
      <c r="U9705">
        <v>56</v>
      </c>
    </row>
    <row r="9706" spans="1:22" x14ac:dyDescent="0.2">
      <c r="A9706" s="1">
        <v>39803</v>
      </c>
      <c r="B9706">
        <v>2008</v>
      </c>
      <c r="C9706">
        <f>_xlfn.MAXIFS(Table1[ScheduleWeekWritten],Table1[ScheduleSeason],Table1[[#This Row],[ScheduleSeason]])</f>
        <v>17</v>
      </c>
      <c r="D9706">
        <v>16</v>
      </c>
      <c r="E9706" cm="1">
        <f t="array" ref="E9706">_xlfn.XLOOKUP(Table1[[#This Row],[ScheduleWeekWritten]],Table3[Game],100+Table3[Increase],Table1[[#This Row],[ScheduleWeekWritten]])</f>
        <v>16</v>
      </c>
      <c r="F9706" t="b">
        <v>0</v>
      </c>
      <c r="G9706" t="s">
        <v>54</v>
      </c>
      <c r="H9706">
        <v>17</v>
      </c>
      <c r="I9706">
        <v>24</v>
      </c>
      <c r="J9706" t="s">
        <v>38</v>
      </c>
      <c r="K9706" t="s">
        <v>55</v>
      </c>
      <c r="L9706" t="str">
        <f>_xlfn.XLOOKUP(Table1[[#This Row],[TeamFavoriteID]],Table2[team_id],Table2[team_name],_xlfn.XLOOKUP(Table1[[#This Row],[TeamFavoriteID]],Table2[team_id_pfr],Table2[team_name],"Even"))</f>
        <v>Minnesota Vikings</v>
      </c>
      <c r="M9706">
        <v>-3</v>
      </c>
      <c r="N9706">
        <f>IF(Table1[[#This Row],[TeamFavorite]]=Table1[[#This Row],[TeamHome]],Table1[[#This Row],[ScoreAway]]-Table1[[#This Row],[ScoreHome]],Table1[[#This Row],[ScoreHome]]-Table1[[#This Row],[ScoreAway]])</f>
        <v>7</v>
      </c>
      <c r="O9706">
        <f>IF(Table1[[#This Row],[SpreadActual]]&lt;Table1[[#This Row],[SpreadFavorite]],1,0)</f>
        <v>0</v>
      </c>
      <c r="P9706">
        <v>43.5</v>
      </c>
      <c r="Q9706" t="s">
        <v>137</v>
      </c>
      <c r="R9706" t="b">
        <v>0</v>
      </c>
      <c r="S9706">
        <v>72</v>
      </c>
      <c r="T9706">
        <v>0</v>
      </c>
      <c r="V9706" t="s">
        <v>103</v>
      </c>
    </row>
    <row r="9707" spans="1:22" x14ac:dyDescent="0.2">
      <c r="A9707" s="1">
        <v>39803</v>
      </c>
      <c r="B9707">
        <v>2008</v>
      </c>
      <c r="C9707">
        <f>_xlfn.MAXIFS(Table1[ScheduleWeekWritten],Table1[ScheduleSeason],Table1[[#This Row],[ScheduleSeason]])</f>
        <v>17</v>
      </c>
      <c r="D9707">
        <v>16</v>
      </c>
      <c r="E9707" cm="1">
        <f t="array" ref="E9707">_xlfn.XLOOKUP(Table1[[#This Row],[ScheduleWeekWritten]],Table3[Game],100+Table3[Increase],Table1[[#This Row],[ScheduleWeekWritten]])</f>
        <v>16</v>
      </c>
      <c r="F9707" t="b">
        <v>0</v>
      </c>
      <c r="G9707" t="s">
        <v>115</v>
      </c>
      <c r="H9707">
        <v>47</v>
      </c>
      <c r="I9707">
        <v>7</v>
      </c>
      <c r="J9707" t="s">
        <v>149</v>
      </c>
      <c r="K9707" t="s">
        <v>70</v>
      </c>
      <c r="L9707" t="str">
        <f>_xlfn.XLOOKUP(Table1[[#This Row],[TeamFavoriteID]],Table2[team_id],Table2[team_name],_xlfn.XLOOKUP(Table1[[#This Row],[TeamFavoriteID]],Table2[team_id_pfr],Table2[team_name],"Even"))</f>
        <v>Boston Patriots</v>
      </c>
      <c r="M9707">
        <v>-8</v>
      </c>
      <c r="N9707">
        <f>IF(Table1[[#This Row],[TeamFavorite]]=Table1[[#This Row],[TeamHome]],Table1[[#This Row],[ScoreAway]]-Table1[[#This Row],[ScoreHome]],Table1[[#This Row],[ScoreHome]]-Table1[[#This Row],[ScoreAway]])</f>
        <v>40</v>
      </c>
      <c r="O9707">
        <f>IF(Table1[[#This Row],[SpreadActual]]&lt;Table1[[#This Row],[SpreadFavorite]],1,0)</f>
        <v>0</v>
      </c>
      <c r="P9707">
        <v>41</v>
      </c>
      <c r="Q9707" t="s">
        <v>179</v>
      </c>
      <c r="R9707" t="b">
        <v>0</v>
      </c>
      <c r="S9707">
        <v>27</v>
      </c>
      <c r="T9707">
        <v>24</v>
      </c>
      <c r="U9707">
        <v>86</v>
      </c>
      <c r="V9707" t="s">
        <v>120</v>
      </c>
    </row>
    <row r="9708" spans="1:22" x14ac:dyDescent="0.2">
      <c r="A9708" s="1">
        <v>39803</v>
      </c>
      <c r="B9708">
        <v>2008</v>
      </c>
      <c r="C9708">
        <f>_xlfn.MAXIFS(Table1[ScheduleWeekWritten],Table1[ScheduleSeason],Table1[[#This Row],[ScheduleSeason]])</f>
        <v>17</v>
      </c>
      <c r="D9708">
        <v>16</v>
      </c>
      <c r="E9708" cm="1">
        <f t="array" ref="E9708">_xlfn.XLOOKUP(Table1[[#This Row],[ScheduleWeekWritten]],Table3[Game],100+Table3[Increase],Table1[[#This Row],[ScheduleWeekWritten]])</f>
        <v>16</v>
      </c>
      <c r="F9708" t="b">
        <v>0</v>
      </c>
      <c r="G9708" t="s">
        <v>50</v>
      </c>
      <c r="H9708">
        <v>34</v>
      </c>
      <c r="I9708">
        <v>28</v>
      </c>
      <c r="J9708" t="s">
        <v>152</v>
      </c>
      <c r="K9708" t="s">
        <v>90</v>
      </c>
      <c r="L9708" t="str">
        <f>_xlfn.XLOOKUP(Table1[[#This Row],[TeamFavoriteID]],Table2[team_id],Table2[team_name],_xlfn.XLOOKUP(Table1[[#This Row],[TeamFavoriteID]],Table2[team_id_pfr],Table2[team_name],"Even"))</f>
        <v>New York Giants</v>
      </c>
      <c r="M9708">
        <v>-4</v>
      </c>
      <c r="N9708">
        <f>IF(Table1[[#This Row],[TeamFavorite]]=Table1[[#This Row],[TeamHome]],Table1[[#This Row],[ScoreAway]]-Table1[[#This Row],[ScoreHome]],Table1[[#This Row],[ScoreHome]]-Table1[[#This Row],[ScoreAway]])</f>
        <v>-6</v>
      </c>
      <c r="O9708">
        <f>IF(Table1[[#This Row],[SpreadActual]]&lt;Table1[[#This Row],[SpreadFavorite]],1,0)</f>
        <v>1</v>
      </c>
      <c r="P9708">
        <v>38</v>
      </c>
      <c r="Q9708" t="s">
        <v>126</v>
      </c>
      <c r="R9708" t="b">
        <v>0</v>
      </c>
      <c r="S9708">
        <v>31</v>
      </c>
      <c r="T9708">
        <v>18</v>
      </c>
      <c r="U9708">
        <v>82</v>
      </c>
    </row>
    <row r="9709" spans="1:22" x14ac:dyDescent="0.2">
      <c r="A9709" s="1">
        <v>39803</v>
      </c>
      <c r="B9709">
        <v>2008</v>
      </c>
      <c r="C9709">
        <f>_xlfn.MAXIFS(Table1[ScheduleWeekWritten],Table1[ScheduleSeason],Table1[[#This Row],[ScheduleSeason]])</f>
        <v>17</v>
      </c>
      <c r="D9709">
        <v>16</v>
      </c>
      <c r="E9709" cm="1">
        <f t="array" ref="E9709">_xlfn.XLOOKUP(Table1[[#This Row],[ScheduleWeekWritten]],Table3[Game],100+Table3[Increase],Table1[[#This Row],[ScheduleWeekWritten]])</f>
        <v>16</v>
      </c>
      <c r="F9709" t="b">
        <v>0</v>
      </c>
      <c r="G9709" t="s">
        <v>20</v>
      </c>
      <c r="H9709">
        <v>27</v>
      </c>
      <c r="I9709">
        <v>16</v>
      </c>
      <c r="J9709" t="s">
        <v>177</v>
      </c>
      <c r="K9709" t="s">
        <v>182</v>
      </c>
      <c r="L9709" t="str">
        <f>_xlfn.XLOOKUP(Table1[[#This Row],[TeamFavoriteID]],Table2[team_id],Table2[team_name],_xlfn.XLOOKUP(Table1[[#This Row],[TeamFavoriteID]],Table2[team_id_pfr],Table2[team_name],"Even"))</f>
        <v>Houston Texans</v>
      </c>
      <c r="M9709">
        <v>-7</v>
      </c>
      <c r="N9709">
        <f>IF(Table1[[#This Row],[TeamFavorite]]=Table1[[#This Row],[TeamHome]],Table1[[#This Row],[ScoreAway]]-Table1[[#This Row],[ScoreHome]],Table1[[#This Row],[ScoreHome]]-Table1[[#This Row],[ScoreAway]])</f>
        <v>11</v>
      </c>
      <c r="O9709">
        <f>IF(Table1[[#This Row],[SpreadActual]]&lt;Table1[[#This Row],[SpreadFavorite]],1,0)</f>
        <v>0</v>
      </c>
      <c r="P9709">
        <v>43</v>
      </c>
      <c r="Q9709" t="s">
        <v>76</v>
      </c>
      <c r="R9709" t="b">
        <v>0</v>
      </c>
      <c r="S9709">
        <v>46</v>
      </c>
      <c r="T9709">
        <v>5</v>
      </c>
      <c r="U9709">
        <v>74</v>
      </c>
    </row>
    <row r="9710" spans="1:22" x14ac:dyDescent="0.2">
      <c r="A9710" s="1">
        <v>39803</v>
      </c>
      <c r="B9710">
        <v>2008</v>
      </c>
      <c r="C9710">
        <f>_xlfn.MAXIFS(Table1[ScheduleWeekWritten],Table1[ScheduleSeason],Table1[[#This Row],[ScheduleSeason]])</f>
        <v>17</v>
      </c>
      <c r="D9710">
        <v>16</v>
      </c>
      <c r="E9710" cm="1">
        <f t="array" ref="E9710">_xlfn.XLOOKUP(Table1[[#This Row],[ScheduleWeekWritten]],Table3[Game],100+Table3[Increase],Table1[[#This Row],[ScheduleWeekWritten]])</f>
        <v>16</v>
      </c>
      <c r="F9710" t="b">
        <v>0</v>
      </c>
      <c r="G9710" t="s">
        <v>128</v>
      </c>
      <c r="H9710">
        <v>13</v>
      </c>
      <c r="I9710">
        <v>3</v>
      </c>
      <c r="J9710" t="s">
        <v>31</v>
      </c>
      <c r="K9710" t="s">
        <v>32</v>
      </c>
      <c r="L9710" t="str">
        <f>_xlfn.XLOOKUP(Table1[[#This Row],[TeamFavoriteID]],Table2[team_id],Table2[team_name],_xlfn.XLOOKUP(Table1[[#This Row],[TeamFavoriteID]],Table2[team_id_pfr],Table2[team_name],"Even"))</f>
        <v>New York Jets</v>
      </c>
      <c r="M9710">
        <v>-3.5</v>
      </c>
      <c r="N9710">
        <f>IF(Table1[[#This Row],[TeamFavorite]]=Table1[[#This Row],[TeamHome]],Table1[[#This Row],[ScoreAway]]-Table1[[#This Row],[ScoreHome]],Table1[[#This Row],[ScoreHome]]-Table1[[#This Row],[ScoreAway]])</f>
        <v>10</v>
      </c>
      <c r="O9710">
        <f>IF(Table1[[#This Row],[SpreadActual]]&lt;Table1[[#This Row],[SpreadFavorite]],1,0)</f>
        <v>0</v>
      </c>
      <c r="P9710">
        <v>41</v>
      </c>
      <c r="Q9710" t="s">
        <v>180</v>
      </c>
      <c r="R9710" t="b">
        <v>0</v>
      </c>
      <c r="S9710">
        <v>26</v>
      </c>
      <c r="T9710">
        <v>18</v>
      </c>
      <c r="U9710">
        <v>80</v>
      </c>
    </row>
    <row r="9711" spans="1:22" x14ac:dyDescent="0.2">
      <c r="A9711" s="1">
        <v>39803</v>
      </c>
      <c r="B9711">
        <v>2008</v>
      </c>
      <c r="C9711">
        <f>_xlfn.MAXIFS(Table1[ScheduleWeekWritten],Table1[ScheduleSeason],Table1[[#This Row],[ScheduleSeason]])</f>
        <v>17</v>
      </c>
      <c r="D9711">
        <v>16</v>
      </c>
      <c r="E9711" cm="1">
        <f t="array" ref="E9711">_xlfn.XLOOKUP(Table1[[#This Row],[ScheduleWeekWritten]],Table3[Game],100+Table3[Increase],Table1[[#This Row],[ScheduleWeekWritten]])</f>
        <v>16</v>
      </c>
      <c r="F9711" t="b">
        <v>0</v>
      </c>
      <c r="G9711" t="s">
        <v>153</v>
      </c>
      <c r="H9711">
        <v>16</v>
      </c>
      <c r="I9711">
        <v>17</v>
      </c>
      <c r="J9711" t="s">
        <v>53</v>
      </c>
      <c r="K9711" t="s">
        <v>87</v>
      </c>
      <c r="L9711" t="str">
        <f>_xlfn.XLOOKUP(Table1[[#This Row],[TeamFavoriteID]],Table2[team_id],Table2[team_name],_xlfn.XLOOKUP(Table1[[#This Row],[TeamFavoriteID]],Table2[team_id_pfr],Table2[team_name],"Even"))</f>
        <v>San Francisco 49ers</v>
      </c>
      <c r="M9711">
        <v>-3.5</v>
      </c>
      <c r="N9711">
        <f>IF(Table1[[#This Row],[TeamFavorite]]=Table1[[#This Row],[TeamHome]],Table1[[#This Row],[ScoreAway]]-Table1[[#This Row],[ScoreHome]],Table1[[#This Row],[ScoreHome]]-Table1[[#This Row],[ScoreAway]])</f>
        <v>-1</v>
      </c>
      <c r="O9711">
        <f>IF(Table1[[#This Row],[SpreadActual]]&lt;Table1[[#This Row],[SpreadFavorite]],1,0)</f>
        <v>0</v>
      </c>
      <c r="P9711">
        <v>42</v>
      </c>
      <c r="Q9711" t="s">
        <v>157</v>
      </c>
      <c r="R9711" t="b">
        <v>0</v>
      </c>
      <c r="S9711">
        <v>72</v>
      </c>
      <c r="T9711">
        <v>0</v>
      </c>
      <c r="V9711" t="s">
        <v>103</v>
      </c>
    </row>
    <row r="9712" spans="1:22" x14ac:dyDescent="0.2">
      <c r="A9712" s="1">
        <v>39803</v>
      </c>
      <c r="B9712">
        <v>2008</v>
      </c>
      <c r="C9712">
        <f>_xlfn.MAXIFS(Table1[ScheduleWeekWritten],Table1[ScheduleSeason],Table1[[#This Row],[ScheduleSeason]])</f>
        <v>17</v>
      </c>
      <c r="D9712">
        <v>16</v>
      </c>
      <c r="E9712" cm="1">
        <f t="array" ref="E9712">_xlfn.XLOOKUP(Table1[[#This Row],[ScheduleWeekWritten]],Table3[Game],100+Table3[Increase],Table1[[#This Row],[ScheduleWeekWritten]])</f>
        <v>16</v>
      </c>
      <c r="F9712" t="b">
        <v>0</v>
      </c>
      <c r="G9712" t="s">
        <v>127</v>
      </c>
      <c r="H9712">
        <v>24</v>
      </c>
      <c r="I9712">
        <v>41</v>
      </c>
      <c r="J9712" t="s">
        <v>27</v>
      </c>
      <c r="K9712" t="s">
        <v>133</v>
      </c>
      <c r="L9712" t="str">
        <f>_xlfn.XLOOKUP(Table1[[#This Row],[TeamFavoriteID]],Table2[team_id],Table2[team_name],_xlfn.XLOOKUP(Table1[[#This Row],[TeamFavoriteID]],Table2[team_id_pfr],Table2[team_name],"Even"))</f>
        <v>Tampa Bay Buccaneers</v>
      </c>
      <c r="M9712">
        <v>-4.5</v>
      </c>
      <c r="N9712">
        <f>IF(Table1[[#This Row],[TeamFavorite]]=Table1[[#This Row],[TeamHome]],Table1[[#This Row],[ScoreAway]]-Table1[[#This Row],[ScoreHome]],Table1[[#This Row],[ScoreHome]]-Table1[[#This Row],[ScoreAway]])</f>
        <v>17</v>
      </c>
      <c r="O9712">
        <f>IF(Table1[[#This Row],[SpreadActual]]&lt;Table1[[#This Row],[SpreadFavorite]],1,0)</f>
        <v>0</v>
      </c>
      <c r="P9712">
        <v>42.5</v>
      </c>
      <c r="Q9712" t="s">
        <v>168</v>
      </c>
      <c r="R9712" t="b">
        <v>0</v>
      </c>
      <c r="S9712">
        <v>68</v>
      </c>
      <c r="T9712">
        <v>7</v>
      </c>
      <c r="U9712">
        <v>84</v>
      </c>
    </row>
    <row r="9713" spans="1:22" x14ac:dyDescent="0.2">
      <c r="A9713" s="1">
        <v>39803</v>
      </c>
      <c r="B9713">
        <v>2008</v>
      </c>
      <c r="C9713">
        <f>_xlfn.MAXIFS(Table1[ScheduleWeekWritten],Table1[ScheduleSeason],Table1[[#This Row],[ScheduleSeason]])</f>
        <v>17</v>
      </c>
      <c r="D9713">
        <v>16</v>
      </c>
      <c r="E9713" cm="1">
        <f t="array" ref="E9713">_xlfn.XLOOKUP(Table1[[#This Row],[ScheduleWeekWritten]],Table3[Game],100+Table3[Increase],Table1[[#This Row],[ScheduleWeekWritten]])</f>
        <v>16</v>
      </c>
      <c r="F9713" t="b">
        <v>0</v>
      </c>
      <c r="G9713" t="s">
        <v>171</v>
      </c>
      <c r="H9713">
        <v>31</v>
      </c>
      <c r="I9713">
        <v>14</v>
      </c>
      <c r="J9713" t="s">
        <v>49</v>
      </c>
      <c r="K9713" t="s">
        <v>51</v>
      </c>
      <c r="L9713" t="str">
        <f>_xlfn.XLOOKUP(Table1[[#This Row],[TeamFavoriteID]],Table2[team_id],Table2[team_name],_xlfn.XLOOKUP(Table1[[#This Row],[TeamFavoriteID]],Table2[team_id_pfr],Table2[team_name],"Even"))</f>
        <v>Pittsburgh Steelers</v>
      </c>
      <c r="M9713">
        <v>-3</v>
      </c>
      <c r="N9713">
        <f>IF(Table1[[#This Row],[TeamFavorite]]=Table1[[#This Row],[TeamHome]],Table1[[#This Row],[ScoreAway]]-Table1[[#This Row],[ScoreHome]],Table1[[#This Row],[ScoreHome]]-Table1[[#This Row],[ScoreAway]])</f>
        <v>17</v>
      </c>
      <c r="O9713">
        <f>IF(Table1[[#This Row],[SpreadActual]]&lt;Table1[[#This Row],[SpreadFavorite]],1,0)</f>
        <v>0</v>
      </c>
      <c r="P9713">
        <v>34</v>
      </c>
      <c r="Q9713" t="s">
        <v>172</v>
      </c>
      <c r="R9713" t="b">
        <v>0</v>
      </c>
      <c r="S9713">
        <v>36</v>
      </c>
      <c r="T9713">
        <v>13</v>
      </c>
      <c r="U9713">
        <v>61</v>
      </c>
    </row>
    <row r="9714" spans="1:22" x14ac:dyDescent="0.2">
      <c r="A9714" s="1">
        <v>39803</v>
      </c>
      <c r="B9714">
        <v>2008</v>
      </c>
      <c r="C9714">
        <f>_xlfn.MAXIFS(Table1[ScheduleWeekWritten],Table1[ScheduleSeason],Table1[[#This Row],[ScheduleSeason]])</f>
        <v>17</v>
      </c>
      <c r="D9714">
        <v>16</v>
      </c>
      <c r="E9714" cm="1">
        <f t="array" ref="E9714">_xlfn.XLOOKUP(Table1[[#This Row],[ScheduleWeekWritten]],Table3[Game],100+Table3[Increase],Table1[[#This Row],[ScheduleWeekWritten]])</f>
        <v>16</v>
      </c>
      <c r="F9714" t="b">
        <v>0</v>
      </c>
      <c r="G9714" t="s">
        <v>61</v>
      </c>
      <c r="H9714">
        <v>10</v>
      </c>
      <c r="I9714">
        <v>3</v>
      </c>
      <c r="J9714" t="s">
        <v>58</v>
      </c>
      <c r="K9714" t="s">
        <v>77</v>
      </c>
      <c r="L9714" t="str">
        <f>_xlfn.XLOOKUP(Table1[[#This Row],[TeamFavoriteID]],Table2[team_id],Table2[team_name],_xlfn.XLOOKUP(Table1[[#This Row],[TeamFavoriteID]],Table2[team_id_pfr],Table2[team_name],"Even"))</f>
        <v>Philadelphia Eagles</v>
      </c>
      <c r="M9714">
        <v>-6</v>
      </c>
      <c r="N9714">
        <f>IF(Table1[[#This Row],[TeamFavorite]]=Table1[[#This Row],[TeamHome]],Table1[[#This Row],[ScoreAway]]-Table1[[#This Row],[ScoreHome]],Table1[[#This Row],[ScoreHome]]-Table1[[#This Row],[ScoreAway]])</f>
        <v>7</v>
      </c>
      <c r="O9714">
        <f>IF(Table1[[#This Row],[SpreadActual]]&lt;Table1[[#This Row],[SpreadFavorite]],1,0)</f>
        <v>0</v>
      </c>
      <c r="P9714">
        <v>37.5</v>
      </c>
      <c r="Q9714" t="s">
        <v>165</v>
      </c>
      <c r="R9714" t="b">
        <v>0</v>
      </c>
      <c r="S9714">
        <v>34</v>
      </c>
      <c r="T9714">
        <v>12</v>
      </c>
      <c r="U9714">
        <v>69</v>
      </c>
    </row>
    <row r="9715" spans="1:22" x14ac:dyDescent="0.2">
      <c r="A9715" s="1">
        <v>39804</v>
      </c>
      <c r="B9715">
        <v>2008</v>
      </c>
      <c r="C9715">
        <f>_xlfn.MAXIFS(Table1[ScheduleWeekWritten],Table1[ScheduleSeason],Table1[[#This Row],[ScheduleSeason]])</f>
        <v>17</v>
      </c>
      <c r="D9715">
        <v>16</v>
      </c>
      <c r="E9715" cm="1">
        <f t="array" ref="E9715">_xlfn.XLOOKUP(Table1[[#This Row],[ScheduleWeekWritten]],Table3[Game],100+Table3[Increase],Table1[[#This Row],[ScheduleWeekWritten]])</f>
        <v>16</v>
      </c>
      <c r="F9715" t="b">
        <v>0</v>
      </c>
      <c r="G9715" t="s">
        <v>46</v>
      </c>
      <c r="H9715">
        <v>20</v>
      </c>
      <c r="I9715">
        <v>17</v>
      </c>
      <c r="J9715" t="s">
        <v>33</v>
      </c>
      <c r="K9715" t="s">
        <v>47</v>
      </c>
      <c r="L9715" t="str">
        <f>_xlfn.XLOOKUP(Table1[[#This Row],[TeamFavoriteID]],Table2[team_id],Table2[team_name],_xlfn.XLOOKUP(Table1[[#This Row],[TeamFavoriteID]],Table2[team_id_pfr],Table2[team_name],"Even"))</f>
        <v>Chicago Bears</v>
      </c>
      <c r="M9715">
        <v>-4</v>
      </c>
      <c r="N9715">
        <f>IF(Table1[[#This Row],[TeamFavorite]]=Table1[[#This Row],[TeamHome]],Table1[[#This Row],[ScoreAway]]-Table1[[#This Row],[ScoreHome]],Table1[[#This Row],[ScoreHome]]-Table1[[#This Row],[ScoreAway]])</f>
        <v>-3</v>
      </c>
      <c r="O9715">
        <f>IF(Table1[[#This Row],[SpreadActual]]&lt;Table1[[#This Row],[SpreadFavorite]],1,0)</f>
        <v>0</v>
      </c>
      <c r="P9715">
        <v>40</v>
      </c>
      <c r="Q9715" t="s">
        <v>114</v>
      </c>
      <c r="R9715" t="b">
        <v>0</v>
      </c>
      <c r="S9715">
        <v>0</v>
      </c>
      <c r="T9715">
        <v>15</v>
      </c>
      <c r="U9715">
        <v>68</v>
      </c>
    </row>
    <row r="9716" spans="1:22" x14ac:dyDescent="0.2">
      <c r="A9716" s="1">
        <v>39810</v>
      </c>
      <c r="B9716">
        <v>2008</v>
      </c>
      <c r="C9716">
        <f>_xlfn.MAXIFS(Table1[ScheduleWeekWritten],Table1[ScheduleSeason],Table1[[#This Row],[ScheduleSeason]])</f>
        <v>17</v>
      </c>
      <c r="D9716">
        <v>17</v>
      </c>
      <c r="E9716" cm="1">
        <f t="array" ref="E9716">_xlfn.XLOOKUP(Table1[[#This Row],[ScheduleWeekWritten]],Table3[Game],100+Table3[Increase],Table1[[#This Row],[ScheduleWeekWritten]])</f>
        <v>17</v>
      </c>
      <c r="F9716" t="b">
        <v>0</v>
      </c>
      <c r="G9716" t="s">
        <v>149</v>
      </c>
      <c r="H9716">
        <v>34</v>
      </c>
      <c r="I9716">
        <v>21</v>
      </c>
      <c r="J9716" t="s">
        <v>128</v>
      </c>
      <c r="K9716" t="s">
        <v>59</v>
      </c>
      <c r="L9716" t="str">
        <f>_xlfn.XLOOKUP(Table1[[#This Row],[TeamFavoriteID]],Table2[team_id],Table2[team_name],_xlfn.XLOOKUP(Table1[[#This Row],[TeamFavoriteID]],Table2[team_id_pfr],Table2[team_name],"Even"))</f>
        <v>Arizona Cardinals</v>
      </c>
      <c r="M9716">
        <v>-7</v>
      </c>
      <c r="N9716">
        <f>IF(Table1[[#This Row],[TeamFavorite]]=Table1[[#This Row],[TeamHome]],Table1[[#This Row],[ScoreAway]]-Table1[[#This Row],[ScoreHome]],Table1[[#This Row],[ScoreHome]]-Table1[[#This Row],[ScoreAway]])</f>
        <v>-13</v>
      </c>
      <c r="O9716">
        <f>IF(Table1[[#This Row],[SpreadActual]]&lt;Table1[[#This Row],[SpreadFavorite]],1,0)</f>
        <v>1</v>
      </c>
      <c r="P9716">
        <v>47</v>
      </c>
      <c r="Q9716" t="s">
        <v>150</v>
      </c>
      <c r="R9716" t="b">
        <v>0</v>
      </c>
      <c r="S9716">
        <v>72</v>
      </c>
      <c r="T9716">
        <v>0</v>
      </c>
      <c r="V9716" t="s">
        <v>103</v>
      </c>
    </row>
    <row r="9717" spans="1:22" x14ac:dyDescent="0.2">
      <c r="A9717" s="1">
        <v>39810</v>
      </c>
      <c r="B9717">
        <v>2008</v>
      </c>
      <c r="C9717">
        <f>_xlfn.MAXIFS(Table1[ScheduleWeekWritten],Table1[ScheduleSeason],Table1[[#This Row],[ScheduleSeason]])</f>
        <v>17</v>
      </c>
      <c r="D9717">
        <v>17</v>
      </c>
      <c r="E9717" cm="1">
        <f t="array" ref="E9717">_xlfn.XLOOKUP(Table1[[#This Row],[ScheduleWeekWritten]],Table3[Game],100+Table3[Increase],Table1[[#This Row],[ScheduleWeekWritten]])</f>
        <v>17</v>
      </c>
      <c r="F9717" t="b">
        <v>0</v>
      </c>
      <c r="G9717" t="s">
        <v>38</v>
      </c>
      <c r="H9717">
        <v>31</v>
      </c>
      <c r="I9717">
        <v>27</v>
      </c>
      <c r="J9717" t="s">
        <v>153</v>
      </c>
      <c r="K9717" t="s">
        <v>109</v>
      </c>
      <c r="L9717" t="str">
        <f>_xlfn.XLOOKUP(Table1[[#This Row],[TeamFavoriteID]],Table2[team_id],Table2[team_name],_xlfn.XLOOKUP(Table1[[#This Row],[TeamFavoriteID]],Table2[team_id_pfr],Table2[team_name],"Even"))</f>
        <v>Atlanta Falcons</v>
      </c>
      <c r="M9717">
        <v>-14</v>
      </c>
      <c r="N9717">
        <f>IF(Table1[[#This Row],[TeamFavorite]]=Table1[[#This Row],[TeamHome]],Table1[[#This Row],[ScoreAway]]-Table1[[#This Row],[ScoreHome]],Table1[[#This Row],[ScoreHome]]-Table1[[#This Row],[ScoreAway]])</f>
        <v>-4</v>
      </c>
      <c r="O9717">
        <f>IF(Table1[[#This Row],[SpreadActual]]&lt;Table1[[#This Row],[SpreadFavorite]],1,0)</f>
        <v>0</v>
      </c>
      <c r="P9717">
        <v>44.5</v>
      </c>
      <c r="Q9717" t="s">
        <v>148</v>
      </c>
      <c r="R9717" t="b">
        <v>0</v>
      </c>
      <c r="S9717">
        <v>72</v>
      </c>
      <c r="T9717">
        <v>0</v>
      </c>
      <c r="V9717" t="s">
        <v>103</v>
      </c>
    </row>
    <row r="9718" spans="1:22" x14ac:dyDescent="0.2">
      <c r="A9718" s="1">
        <v>39810</v>
      </c>
      <c r="B9718">
        <v>2008</v>
      </c>
      <c r="C9718">
        <f>_xlfn.MAXIFS(Table1[ScheduleWeekWritten],Table1[ScheduleSeason],Table1[[#This Row],[ScheduleSeason]])</f>
        <v>17</v>
      </c>
      <c r="D9718">
        <v>17</v>
      </c>
      <c r="E9718" cm="1">
        <f t="array" ref="E9718">_xlfn.XLOOKUP(Table1[[#This Row],[ScheduleWeekWritten]],Table3[Game],100+Table3[Increase],Table1[[#This Row],[ScheduleWeekWritten]])</f>
        <v>17</v>
      </c>
      <c r="F9718" t="b">
        <v>0</v>
      </c>
      <c r="G9718" t="s">
        <v>158</v>
      </c>
      <c r="H9718">
        <v>27</v>
      </c>
      <c r="I9718">
        <v>7</v>
      </c>
      <c r="J9718" t="s">
        <v>154</v>
      </c>
      <c r="K9718" t="s">
        <v>159</v>
      </c>
      <c r="L9718" t="str">
        <f>_xlfn.XLOOKUP(Table1[[#This Row],[TeamFavoriteID]],Table2[team_id],Table2[team_name],_xlfn.XLOOKUP(Table1[[#This Row],[TeamFavoriteID]],Table2[team_id_pfr],Table2[team_name],"Even"))</f>
        <v>Baltimore Ravens</v>
      </c>
      <c r="M9718">
        <v>-10.5</v>
      </c>
      <c r="N9718">
        <f>IF(Table1[[#This Row],[TeamFavorite]]=Table1[[#This Row],[TeamHome]],Table1[[#This Row],[ScoreAway]]-Table1[[#This Row],[ScoreHome]],Table1[[#This Row],[ScoreHome]]-Table1[[#This Row],[ScoreAway]])</f>
        <v>-20</v>
      </c>
      <c r="O9718">
        <f>IF(Table1[[#This Row],[SpreadActual]]&lt;Table1[[#This Row],[SpreadFavorite]],1,0)</f>
        <v>1</v>
      </c>
      <c r="P9718">
        <v>37.5</v>
      </c>
      <c r="Q9718" t="s">
        <v>166</v>
      </c>
      <c r="R9718" t="b">
        <v>0</v>
      </c>
      <c r="S9718">
        <v>59</v>
      </c>
      <c r="T9718">
        <v>16</v>
      </c>
      <c r="U9718">
        <v>72</v>
      </c>
    </row>
    <row r="9719" spans="1:22" x14ac:dyDescent="0.2">
      <c r="A9719" s="1">
        <v>39810</v>
      </c>
      <c r="B9719">
        <v>2008</v>
      </c>
      <c r="C9719">
        <f>_xlfn.MAXIFS(Table1[ScheduleWeekWritten],Table1[ScheduleSeason],Table1[[#This Row],[ScheduleSeason]])</f>
        <v>17</v>
      </c>
      <c r="D9719">
        <v>17</v>
      </c>
      <c r="E9719" cm="1">
        <f t="array" ref="E9719">_xlfn.XLOOKUP(Table1[[#This Row],[ScheduleWeekWritten]],Table3[Game],100+Table3[Increase],Table1[[#This Row],[ScheduleWeekWritten]])</f>
        <v>17</v>
      </c>
      <c r="F9719" t="b">
        <v>0</v>
      </c>
      <c r="G9719" t="s">
        <v>28</v>
      </c>
      <c r="H9719">
        <v>0</v>
      </c>
      <c r="I9719">
        <v>13</v>
      </c>
      <c r="J9719" t="s">
        <v>115</v>
      </c>
      <c r="K9719" t="s">
        <v>70</v>
      </c>
      <c r="L9719" t="str">
        <f>_xlfn.XLOOKUP(Table1[[#This Row],[TeamFavoriteID]],Table2[team_id],Table2[team_name],_xlfn.XLOOKUP(Table1[[#This Row],[TeamFavoriteID]],Table2[team_id_pfr],Table2[team_name],"Even"))</f>
        <v>Boston Patriots</v>
      </c>
      <c r="M9719">
        <v>-5.5</v>
      </c>
      <c r="N9719">
        <f>IF(Table1[[#This Row],[TeamFavorite]]=Table1[[#This Row],[TeamHome]],Table1[[#This Row],[ScoreAway]]-Table1[[#This Row],[ScoreHome]],Table1[[#This Row],[ScoreHome]]-Table1[[#This Row],[ScoreAway]])</f>
        <v>-13</v>
      </c>
      <c r="O9719">
        <f>IF(Table1[[#This Row],[SpreadActual]]&lt;Table1[[#This Row],[SpreadFavorite]],1,0)</f>
        <v>1</v>
      </c>
      <c r="P9719">
        <v>34.5</v>
      </c>
      <c r="Q9719" t="s">
        <v>123</v>
      </c>
      <c r="R9719" t="b">
        <v>0</v>
      </c>
      <c r="S9719">
        <v>51</v>
      </c>
      <c r="T9719">
        <v>32</v>
      </c>
      <c r="U9719">
        <v>67</v>
      </c>
    </row>
    <row r="9720" spans="1:22" x14ac:dyDescent="0.2">
      <c r="A9720" s="1">
        <v>39810</v>
      </c>
      <c r="B9720">
        <v>2008</v>
      </c>
      <c r="C9720">
        <f>_xlfn.MAXIFS(Table1[ScheduleWeekWritten],Table1[ScheduleSeason],Table1[[#This Row],[ScheduleSeason]])</f>
        <v>17</v>
      </c>
      <c r="D9720">
        <v>17</v>
      </c>
      <c r="E9720" cm="1">
        <f t="array" ref="E9720">_xlfn.XLOOKUP(Table1[[#This Row],[ScheduleWeekWritten]],Table3[Game],100+Table3[Increase],Table1[[#This Row],[ScheduleWeekWritten]])</f>
        <v>17</v>
      </c>
      <c r="F9720" t="b">
        <v>0</v>
      </c>
      <c r="G9720" t="s">
        <v>101</v>
      </c>
      <c r="H9720">
        <v>16</v>
      </c>
      <c r="I9720">
        <v>6</v>
      </c>
      <c r="J9720" t="s">
        <v>42</v>
      </c>
      <c r="K9720" t="s">
        <v>104</v>
      </c>
      <c r="L9720" t="str">
        <f>_xlfn.XLOOKUP(Table1[[#This Row],[TeamFavoriteID]],Table2[team_id],Table2[team_name],_xlfn.XLOOKUP(Table1[[#This Row],[TeamFavoriteID]],Table2[team_id_pfr],Table2[team_name],"Even"))</f>
        <v>Cincinnati Bengals</v>
      </c>
      <c r="M9720">
        <v>-1.5</v>
      </c>
      <c r="N9720">
        <f>IF(Table1[[#This Row],[TeamFavorite]]=Table1[[#This Row],[TeamHome]],Table1[[#This Row],[ScoreAway]]-Table1[[#This Row],[ScoreHome]],Table1[[#This Row],[ScoreHome]]-Table1[[#This Row],[ScoreAway]])</f>
        <v>-10</v>
      </c>
      <c r="O9720">
        <f>IF(Table1[[#This Row],[SpreadActual]]&lt;Table1[[#This Row],[SpreadFavorite]],1,0)</f>
        <v>1</v>
      </c>
      <c r="P9720">
        <v>40</v>
      </c>
      <c r="Q9720" t="s">
        <v>173</v>
      </c>
      <c r="R9720" t="b">
        <v>0</v>
      </c>
      <c r="S9720">
        <v>49</v>
      </c>
      <c r="T9720">
        <v>18</v>
      </c>
      <c r="U9720">
        <v>68</v>
      </c>
    </row>
    <row r="9721" spans="1:22" x14ac:dyDescent="0.2">
      <c r="A9721" s="1">
        <v>39810</v>
      </c>
      <c r="B9721">
        <v>2008</v>
      </c>
      <c r="C9721">
        <f>_xlfn.MAXIFS(Table1[ScheduleWeekWritten],Table1[ScheduleSeason],Table1[[#This Row],[ScheduleSeason]])</f>
        <v>17</v>
      </c>
      <c r="D9721">
        <v>17</v>
      </c>
      <c r="E9721" cm="1">
        <f t="array" ref="E9721">_xlfn.XLOOKUP(Table1[[#This Row],[ScheduleWeekWritten]],Table3[Game],100+Table3[Increase],Table1[[#This Row],[ScheduleWeekWritten]])</f>
        <v>17</v>
      </c>
      <c r="F9721" t="b">
        <v>0</v>
      </c>
      <c r="G9721" t="s">
        <v>33</v>
      </c>
      <c r="H9721">
        <v>31</v>
      </c>
      <c r="I9721">
        <v>21</v>
      </c>
      <c r="J9721" t="s">
        <v>45</v>
      </c>
      <c r="K9721" t="s">
        <v>35</v>
      </c>
      <c r="L9721" t="str">
        <f>_xlfn.XLOOKUP(Table1[[#This Row],[TeamFavoriteID]],Table2[team_id],Table2[team_name],_xlfn.XLOOKUP(Table1[[#This Row],[TeamFavoriteID]],Table2[team_id_pfr],Table2[team_name],"Even"))</f>
        <v>Green Bay Packers</v>
      </c>
      <c r="M9721">
        <v>-11</v>
      </c>
      <c r="N9721">
        <f>IF(Table1[[#This Row],[TeamFavorite]]=Table1[[#This Row],[TeamHome]],Table1[[#This Row],[ScoreAway]]-Table1[[#This Row],[ScoreHome]],Table1[[#This Row],[ScoreHome]]-Table1[[#This Row],[ScoreAway]])</f>
        <v>-10</v>
      </c>
      <c r="O9721">
        <f>IF(Table1[[#This Row],[SpreadActual]]&lt;Table1[[#This Row],[SpreadFavorite]],1,0)</f>
        <v>0</v>
      </c>
      <c r="P9721">
        <v>41.5</v>
      </c>
      <c r="Q9721" t="s">
        <v>82</v>
      </c>
      <c r="R9721" t="b">
        <v>0</v>
      </c>
      <c r="S9721">
        <v>28</v>
      </c>
      <c r="T9721">
        <v>17</v>
      </c>
      <c r="U9721">
        <v>85</v>
      </c>
    </row>
    <row r="9722" spans="1:22" x14ac:dyDescent="0.2">
      <c r="A9722" s="1">
        <v>39810</v>
      </c>
      <c r="B9722">
        <v>2008</v>
      </c>
      <c r="C9722">
        <f>_xlfn.MAXIFS(Table1[ScheduleWeekWritten],Table1[ScheduleSeason],Table1[[#This Row],[ScheduleSeason]])</f>
        <v>17</v>
      </c>
      <c r="D9722">
        <v>17</v>
      </c>
      <c r="E9722" cm="1">
        <f t="array" ref="E9722">_xlfn.XLOOKUP(Table1[[#This Row],[ScheduleWeekWritten]],Table3[Game],100+Table3[Increase],Table1[[#This Row],[ScheduleWeekWritten]])</f>
        <v>17</v>
      </c>
      <c r="F9722" t="b">
        <v>0</v>
      </c>
      <c r="G9722" t="s">
        <v>177</v>
      </c>
      <c r="H9722">
        <v>31</v>
      </c>
      <c r="I9722">
        <v>24</v>
      </c>
      <c r="J9722" t="s">
        <v>46</v>
      </c>
      <c r="K9722" t="s">
        <v>182</v>
      </c>
      <c r="L9722" t="str">
        <f>_xlfn.XLOOKUP(Table1[[#This Row],[TeamFavoriteID]],Table2[team_id],Table2[team_name],_xlfn.XLOOKUP(Table1[[#This Row],[TeamFavoriteID]],Table2[team_id_pfr],Table2[team_name],"Even"))</f>
        <v>Houston Texans</v>
      </c>
      <c r="M9722">
        <v>-3</v>
      </c>
      <c r="N9722">
        <f>IF(Table1[[#This Row],[TeamFavorite]]=Table1[[#This Row],[TeamHome]],Table1[[#This Row],[ScoreAway]]-Table1[[#This Row],[ScoreHome]],Table1[[#This Row],[ScoreHome]]-Table1[[#This Row],[ScoreAway]])</f>
        <v>-7</v>
      </c>
      <c r="O9722">
        <f>IF(Table1[[#This Row],[SpreadActual]]&lt;Table1[[#This Row],[SpreadFavorite]],1,0)</f>
        <v>1</v>
      </c>
      <c r="P9722">
        <v>46</v>
      </c>
      <c r="Q9722" t="s">
        <v>178</v>
      </c>
      <c r="R9722" t="b">
        <v>0</v>
      </c>
      <c r="S9722">
        <v>72</v>
      </c>
      <c r="T9722">
        <v>0</v>
      </c>
      <c r="V9722" t="s">
        <v>103</v>
      </c>
    </row>
    <row r="9723" spans="1:22" x14ac:dyDescent="0.2">
      <c r="A9723" s="1">
        <v>39810</v>
      </c>
      <c r="B9723">
        <v>2008</v>
      </c>
      <c r="C9723">
        <f>_xlfn.MAXIFS(Table1[ScheduleWeekWritten],Table1[ScheduleSeason],Table1[[#This Row],[ScheduleSeason]])</f>
        <v>17</v>
      </c>
      <c r="D9723">
        <v>17</v>
      </c>
      <c r="E9723" cm="1">
        <f t="array" ref="E9723">_xlfn.XLOOKUP(Table1[[#This Row],[ScheduleWeekWritten]],Table3[Game],100+Table3[Increase],Table1[[#This Row],[ScheduleWeekWritten]])</f>
        <v>17</v>
      </c>
      <c r="F9723" t="b">
        <v>0</v>
      </c>
      <c r="G9723" t="s">
        <v>140</v>
      </c>
      <c r="H9723">
        <v>23</v>
      </c>
      <c r="I9723">
        <v>0</v>
      </c>
      <c r="J9723" t="s">
        <v>171</v>
      </c>
      <c r="K9723" t="s">
        <v>25</v>
      </c>
      <c r="L9723" t="str">
        <f>_xlfn.XLOOKUP(Table1[[#This Row],[TeamFavoriteID]],Table2[team_id],Table2[team_name],_xlfn.XLOOKUP(Table1[[#This Row],[TeamFavoriteID]],Table2[team_id_pfr],Table2[team_name],"Even"))</f>
        <v>Houston Oilers</v>
      </c>
      <c r="M9723">
        <v>-3</v>
      </c>
      <c r="N9723">
        <f>IF(Table1[[#This Row],[TeamFavorite]]=Table1[[#This Row],[TeamHome]],Table1[[#This Row],[ScoreAway]]-Table1[[#This Row],[ScoreHome]],Table1[[#This Row],[ScoreHome]]-Table1[[#This Row],[ScoreAway]])</f>
        <v>23</v>
      </c>
      <c r="O9723">
        <f>IF(Table1[[#This Row],[SpreadActual]]&lt;Table1[[#This Row],[SpreadFavorite]],1,0)</f>
        <v>0</v>
      </c>
      <c r="P9723">
        <v>39.5</v>
      </c>
      <c r="Q9723" t="s">
        <v>190</v>
      </c>
      <c r="R9723" t="b">
        <v>0</v>
      </c>
      <c r="S9723">
        <v>72</v>
      </c>
      <c r="T9723">
        <v>0</v>
      </c>
      <c r="V9723" t="s">
        <v>103</v>
      </c>
    </row>
    <row r="9724" spans="1:22" x14ac:dyDescent="0.2">
      <c r="A9724" s="1">
        <v>39810</v>
      </c>
      <c r="B9724">
        <v>2008</v>
      </c>
      <c r="C9724">
        <f>_xlfn.MAXIFS(Table1[ScheduleWeekWritten],Table1[ScheduleSeason],Table1[[#This Row],[ScheduleSeason]])</f>
        <v>17</v>
      </c>
      <c r="D9724">
        <v>17</v>
      </c>
      <c r="E9724" cm="1">
        <f t="array" ref="E9724">_xlfn.XLOOKUP(Table1[[#This Row],[ScheduleWeekWritten]],Table3[Game],100+Table3[Increase],Table1[[#This Row],[ScheduleWeekWritten]])</f>
        <v>17</v>
      </c>
      <c r="F9724" t="b">
        <v>0</v>
      </c>
      <c r="G9724" t="s">
        <v>54</v>
      </c>
      <c r="H9724">
        <v>20</v>
      </c>
      <c r="I9724">
        <v>19</v>
      </c>
      <c r="J9724" t="s">
        <v>50</v>
      </c>
      <c r="K9724" t="s">
        <v>55</v>
      </c>
      <c r="L9724" t="str">
        <f>_xlfn.XLOOKUP(Table1[[#This Row],[TeamFavoriteID]],Table2[team_id],Table2[team_name],_xlfn.XLOOKUP(Table1[[#This Row],[TeamFavoriteID]],Table2[team_id_pfr],Table2[team_name],"Even"))</f>
        <v>Minnesota Vikings</v>
      </c>
      <c r="M9724">
        <v>-7</v>
      </c>
      <c r="N9724">
        <f>IF(Table1[[#This Row],[TeamFavorite]]=Table1[[#This Row],[TeamHome]],Table1[[#This Row],[ScoreAway]]-Table1[[#This Row],[ScoreHome]],Table1[[#This Row],[ScoreHome]]-Table1[[#This Row],[ScoreAway]])</f>
        <v>-1</v>
      </c>
      <c r="O9724">
        <f>IF(Table1[[#This Row],[SpreadActual]]&lt;Table1[[#This Row],[SpreadFavorite]],1,0)</f>
        <v>0</v>
      </c>
      <c r="P9724">
        <v>41</v>
      </c>
      <c r="Q9724" t="s">
        <v>137</v>
      </c>
      <c r="R9724" t="b">
        <v>0</v>
      </c>
      <c r="S9724">
        <v>72</v>
      </c>
      <c r="T9724">
        <v>0</v>
      </c>
      <c r="V9724" t="s">
        <v>103</v>
      </c>
    </row>
    <row r="9725" spans="1:22" x14ac:dyDescent="0.2">
      <c r="A9725" s="1">
        <v>39810</v>
      </c>
      <c r="B9725">
        <v>2008</v>
      </c>
      <c r="C9725">
        <f>_xlfn.MAXIFS(Table1[ScheduleWeekWritten],Table1[ScheduleSeason],Table1[[#This Row],[ScheduleSeason]])</f>
        <v>17</v>
      </c>
      <c r="D9725">
        <v>17</v>
      </c>
      <c r="E9725" cm="1">
        <f t="array" ref="E9725">_xlfn.XLOOKUP(Table1[[#This Row],[ScheduleWeekWritten]],Table3[Game],100+Table3[Increase],Table1[[#This Row],[ScheduleWeekWritten]])</f>
        <v>17</v>
      </c>
      <c r="F9725" t="b">
        <v>0</v>
      </c>
      <c r="G9725" t="s">
        <v>95</v>
      </c>
      <c r="H9725">
        <v>31</v>
      </c>
      <c r="I9725">
        <v>33</v>
      </c>
      <c r="J9725" t="s">
        <v>152</v>
      </c>
      <c r="K9725" t="s">
        <v>162</v>
      </c>
      <c r="L9725" t="str">
        <f>_xlfn.XLOOKUP(Table1[[#This Row],[TeamFavoriteID]],Table2[team_id],Table2[team_name],_xlfn.XLOOKUP(Table1[[#This Row],[TeamFavoriteID]],Table2[team_id_pfr],Table2[team_name],"Even"))</f>
        <v>Carolina Panthers</v>
      </c>
      <c r="M9725">
        <v>-1.5</v>
      </c>
      <c r="N9725">
        <f>IF(Table1[[#This Row],[TeamFavorite]]=Table1[[#This Row],[TeamHome]],Table1[[#This Row],[ScoreAway]]-Table1[[#This Row],[ScoreHome]],Table1[[#This Row],[ScoreHome]]-Table1[[#This Row],[ScoreAway]])</f>
        <v>-2</v>
      </c>
      <c r="O9725">
        <f>IF(Table1[[#This Row],[SpreadActual]]&lt;Table1[[#This Row],[SpreadFavorite]],1,0)</f>
        <v>1</v>
      </c>
      <c r="P9725">
        <v>51.5</v>
      </c>
      <c r="Q9725" t="s">
        <v>124</v>
      </c>
      <c r="R9725" t="b">
        <v>0</v>
      </c>
      <c r="S9725">
        <v>72</v>
      </c>
      <c r="T9725">
        <v>0</v>
      </c>
      <c r="V9725" t="s">
        <v>103</v>
      </c>
    </row>
    <row r="9726" spans="1:22" x14ac:dyDescent="0.2">
      <c r="A9726" s="1">
        <v>39810</v>
      </c>
      <c r="B9726">
        <v>2008</v>
      </c>
      <c r="C9726">
        <f>_xlfn.MAXIFS(Table1[ScheduleWeekWritten],Table1[ScheduleSeason],Table1[[#This Row],[ScheduleSeason]])</f>
        <v>17</v>
      </c>
      <c r="D9726">
        <v>17</v>
      </c>
      <c r="E9726" cm="1">
        <f t="array" ref="E9726">_xlfn.XLOOKUP(Table1[[#This Row],[ScheduleWeekWritten]],Table3[Game],100+Table3[Increase],Table1[[#This Row],[ScheduleWeekWritten]])</f>
        <v>17</v>
      </c>
      <c r="F9726" t="b">
        <v>0</v>
      </c>
      <c r="G9726" t="s">
        <v>31</v>
      </c>
      <c r="H9726">
        <v>17</v>
      </c>
      <c r="I9726">
        <v>24</v>
      </c>
      <c r="J9726" t="s">
        <v>19</v>
      </c>
      <c r="K9726" t="s">
        <v>32</v>
      </c>
      <c r="L9726" t="str">
        <f>_xlfn.XLOOKUP(Table1[[#This Row],[TeamFavoriteID]],Table2[team_id],Table2[team_name],_xlfn.XLOOKUP(Table1[[#This Row],[TeamFavoriteID]],Table2[team_id_pfr],Table2[team_name],"Even"))</f>
        <v>New York Jets</v>
      </c>
      <c r="M9726">
        <v>-2.5</v>
      </c>
      <c r="N9726">
        <f>IF(Table1[[#This Row],[TeamFavorite]]=Table1[[#This Row],[TeamHome]],Table1[[#This Row],[ScoreAway]]-Table1[[#This Row],[ScoreHome]],Table1[[#This Row],[ScoreHome]]-Table1[[#This Row],[ScoreAway]])</f>
        <v>7</v>
      </c>
      <c r="O9726">
        <f>IF(Table1[[#This Row],[SpreadActual]]&lt;Table1[[#This Row],[SpreadFavorite]],1,0)</f>
        <v>0</v>
      </c>
      <c r="P9726">
        <v>43</v>
      </c>
      <c r="Q9726" t="s">
        <v>126</v>
      </c>
      <c r="R9726" t="b">
        <v>0</v>
      </c>
      <c r="S9726">
        <v>55</v>
      </c>
      <c r="T9726">
        <v>16</v>
      </c>
      <c r="U9726">
        <v>79</v>
      </c>
    </row>
    <row r="9727" spans="1:22" x14ac:dyDescent="0.2">
      <c r="A9727" s="1">
        <v>39810</v>
      </c>
      <c r="B9727">
        <v>2008</v>
      </c>
      <c r="C9727">
        <f>_xlfn.MAXIFS(Table1[ScheduleWeekWritten],Table1[ScheduleSeason],Table1[[#This Row],[ScheduleSeason]])</f>
        <v>17</v>
      </c>
      <c r="D9727">
        <v>17</v>
      </c>
      <c r="E9727" cm="1">
        <f t="array" ref="E9727">_xlfn.XLOOKUP(Table1[[#This Row],[ScheduleWeekWritten]],Table3[Game],100+Table3[Increase],Table1[[#This Row],[ScheduleWeekWritten]])</f>
        <v>17</v>
      </c>
      <c r="F9727" t="b">
        <v>0</v>
      </c>
      <c r="G9727" t="s">
        <v>58</v>
      </c>
      <c r="H9727">
        <v>44</v>
      </c>
      <c r="I9727">
        <v>6</v>
      </c>
      <c r="J9727" t="s">
        <v>67</v>
      </c>
      <c r="K9727" t="s">
        <v>77</v>
      </c>
      <c r="L9727" t="str">
        <f>_xlfn.XLOOKUP(Table1[[#This Row],[TeamFavoriteID]],Table2[team_id],Table2[team_name],_xlfn.XLOOKUP(Table1[[#This Row],[TeamFavoriteID]],Table2[team_id_pfr],Table2[team_name],"Even"))</f>
        <v>Philadelphia Eagles</v>
      </c>
      <c r="M9727">
        <v>-2</v>
      </c>
      <c r="N9727">
        <f>IF(Table1[[#This Row],[TeamFavorite]]=Table1[[#This Row],[TeamHome]],Table1[[#This Row],[ScoreAway]]-Table1[[#This Row],[ScoreHome]],Table1[[#This Row],[ScoreHome]]-Table1[[#This Row],[ScoreAway]])</f>
        <v>-38</v>
      </c>
      <c r="O9727">
        <f>IF(Table1[[#This Row],[SpreadActual]]&lt;Table1[[#This Row],[SpreadFavorite]],1,0)</f>
        <v>1</v>
      </c>
      <c r="P9727">
        <v>40.5</v>
      </c>
      <c r="Q9727" t="s">
        <v>183</v>
      </c>
      <c r="R9727" t="b">
        <v>0</v>
      </c>
      <c r="S9727">
        <v>56</v>
      </c>
      <c r="T9727">
        <v>17</v>
      </c>
      <c r="U9727">
        <v>82</v>
      </c>
    </row>
    <row r="9728" spans="1:22" x14ac:dyDescent="0.2">
      <c r="A9728" s="1">
        <v>39810</v>
      </c>
      <c r="B9728">
        <v>2008</v>
      </c>
      <c r="C9728">
        <f>_xlfn.MAXIFS(Table1[ScheduleWeekWritten],Table1[ScheduleSeason],Table1[[#This Row],[ScheduleSeason]])</f>
        <v>17</v>
      </c>
      <c r="D9728">
        <v>17</v>
      </c>
      <c r="E9728" cm="1">
        <f t="array" ref="E9728">_xlfn.XLOOKUP(Table1[[#This Row],[ScheduleWeekWritten]],Table3[Game],100+Table3[Increase],Table1[[#This Row],[ScheduleWeekWritten]])</f>
        <v>17</v>
      </c>
      <c r="F9728" t="b">
        <v>0</v>
      </c>
      <c r="G9728" t="s">
        <v>49</v>
      </c>
      <c r="H9728">
        <v>31</v>
      </c>
      <c r="I9728">
        <v>0</v>
      </c>
      <c r="J9728" t="s">
        <v>62</v>
      </c>
      <c r="K9728" t="s">
        <v>51</v>
      </c>
      <c r="L9728" t="str">
        <f>_xlfn.XLOOKUP(Table1[[#This Row],[TeamFavoriteID]],Table2[team_id],Table2[team_name],_xlfn.XLOOKUP(Table1[[#This Row],[TeamFavoriteID]],Table2[team_id_pfr],Table2[team_name],"Even"))</f>
        <v>Pittsburgh Steelers</v>
      </c>
      <c r="M9728">
        <v>-11.5</v>
      </c>
      <c r="N9728">
        <f>IF(Table1[[#This Row],[TeamFavorite]]=Table1[[#This Row],[TeamHome]],Table1[[#This Row],[ScoreAway]]-Table1[[#This Row],[ScoreHome]],Table1[[#This Row],[ScoreHome]]-Table1[[#This Row],[ScoreAway]])</f>
        <v>-31</v>
      </c>
      <c r="O9728">
        <f>IF(Table1[[#This Row],[SpreadActual]]&lt;Table1[[#This Row],[SpreadFavorite]],1,0)</f>
        <v>1</v>
      </c>
      <c r="P9728">
        <v>33</v>
      </c>
      <c r="Q9728" t="s">
        <v>175</v>
      </c>
      <c r="R9728" t="b">
        <v>0</v>
      </c>
      <c r="S9728">
        <v>56</v>
      </c>
      <c r="T9728">
        <v>17</v>
      </c>
      <c r="U9728">
        <v>56</v>
      </c>
    </row>
    <row r="9729" spans="1:22" x14ac:dyDescent="0.2">
      <c r="A9729" s="1">
        <v>39810</v>
      </c>
      <c r="B9729">
        <v>2008</v>
      </c>
      <c r="C9729">
        <f>_xlfn.MAXIFS(Table1[ScheduleWeekWritten],Table1[ScheduleSeason],Table1[[#This Row],[ScheduleSeason]])</f>
        <v>17</v>
      </c>
      <c r="D9729">
        <v>17</v>
      </c>
      <c r="E9729" cm="1">
        <f t="array" ref="E9729">_xlfn.XLOOKUP(Table1[[#This Row],[ScheduleWeekWritten]],Table3[Game],100+Table3[Increase],Table1[[#This Row],[ScheduleWeekWritten]])</f>
        <v>17</v>
      </c>
      <c r="F9729" t="b">
        <v>0</v>
      </c>
      <c r="G9729" t="s">
        <v>27</v>
      </c>
      <c r="H9729">
        <v>52</v>
      </c>
      <c r="I9729">
        <v>21</v>
      </c>
      <c r="J9729" t="s">
        <v>24</v>
      </c>
      <c r="K9729" t="s">
        <v>29</v>
      </c>
      <c r="L9729" t="str">
        <f>_xlfn.XLOOKUP(Table1[[#This Row],[TeamFavoriteID]],Table2[team_id],Table2[team_name],_xlfn.XLOOKUP(Table1[[#This Row],[TeamFavoriteID]],Table2[team_id_pfr],Table2[team_name],"Even"))</f>
        <v>Los Angeles Chargers</v>
      </c>
      <c r="M9729">
        <v>-7</v>
      </c>
      <c r="N9729">
        <f>IF(Table1[[#This Row],[TeamFavorite]]=Table1[[#This Row],[TeamHome]],Table1[[#This Row],[ScoreAway]]-Table1[[#This Row],[ScoreHome]],Table1[[#This Row],[ScoreHome]]-Table1[[#This Row],[ScoreAway]])</f>
        <v>31</v>
      </c>
      <c r="O9729">
        <f>IF(Table1[[#This Row],[SpreadActual]]&lt;Table1[[#This Row],[SpreadFavorite]],1,0)</f>
        <v>0</v>
      </c>
      <c r="P9729">
        <v>50.5</v>
      </c>
      <c r="Q9729" t="s">
        <v>94</v>
      </c>
      <c r="R9729" t="b">
        <v>0</v>
      </c>
      <c r="S9729">
        <v>51</v>
      </c>
      <c r="T9729">
        <v>4</v>
      </c>
      <c r="U9729">
        <v>47</v>
      </c>
    </row>
    <row r="9730" spans="1:22" x14ac:dyDescent="0.2">
      <c r="A9730" s="1">
        <v>39810</v>
      </c>
      <c r="B9730">
        <v>2008</v>
      </c>
      <c r="C9730">
        <f>_xlfn.MAXIFS(Table1[ScheduleWeekWritten],Table1[ScheduleSeason],Table1[[#This Row],[ScheduleSeason]])</f>
        <v>17</v>
      </c>
      <c r="D9730">
        <v>17</v>
      </c>
      <c r="E9730" cm="1">
        <f t="array" ref="E9730">_xlfn.XLOOKUP(Table1[[#This Row],[ScheduleWeekWritten]],Table3[Game],100+Table3[Increase],Table1[[#This Row],[ScheduleWeekWritten]])</f>
        <v>17</v>
      </c>
      <c r="F9730" t="b">
        <v>0</v>
      </c>
      <c r="G9730" t="s">
        <v>53</v>
      </c>
      <c r="H9730">
        <v>27</v>
      </c>
      <c r="I9730">
        <v>24</v>
      </c>
      <c r="J9730" t="s">
        <v>61</v>
      </c>
      <c r="K9730" t="s">
        <v>87</v>
      </c>
      <c r="L9730" t="str">
        <f>_xlfn.XLOOKUP(Table1[[#This Row],[TeamFavoriteID]],Table2[team_id],Table2[team_name],_xlfn.XLOOKUP(Table1[[#This Row],[TeamFavoriteID]],Table2[team_id_pfr],Table2[team_name],"Even"))</f>
        <v>San Francisco 49ers</v>
      </c>
      <c r="M9730">
        <v>-3</v>
      </c>
      <c r="N9730">
        <f>IF(Table1[[#This Row],[TeamFavorite]]=Table1[[#This Row],[TeamHome]],Table1[[#This Row],[ScoreAway]]-Table1[[#This Row],[ScoreHome]],Table1[[#This Row],[ScoreHome]]-Table1[[#This Row],[ScoreAway]])</f>
        <v>-3</v>
      </c>
      <c r="O9730">
        <f>IF(Table1[[#This Row],[SpreadActual]]&lt;Table1[[#This Row],[SpreadFavorite]],1,0)</f>
        <v>0</v>
      </c>
      <c r="P9730">
        <v>37</v>
      </c>
      <c r="Q9730" t="s">
        <v>118</v>
      </c>
      <c r="R9730" t="b">
        <v>0</v>
      </c>
      <c r="S9730">
        <v>50</v>
      </c>
      <c r="T9730">
        <v>3</v>
      </c>
      <c r="U9730">
        <v>82</v>
      </c>
    </row>
    <row r="9731" spans="1:22" x14ac:dyDescent="0.2">
      <c r="A9731" s="1">
        <v>39810</v>
      </c>
      <c r="B9731">
        <v>2008</v>
      </c>
      <c r="C9731">
        <f>_xlfn.MAXIFS(Table1[ScheduleWeekWritten],Table1[ScheduleSeason],Table1[[#This Row],[ScheduleSeason]])</f>
        <v>17</v>
      </c>
      <c r="D9731">
        <v>17</v>
      </c>
      <c r="E9731" cm="1">
        <f t="array" ref="E9731">_xlfn.XLOOKUP(Table1[[#This Row],[ScheduleWeekWritten]],Table3[Game],100+Table3[Increase],Table1[[#This Row],[ScheduleWeekWritten]])</f>
        <v>17</v>
      </c>
      <c r="F9731" t="b">
        <v>0</v>
      </c>
      <c r="G9731" t="s">
        <v>127</v>
      </c>
      <c r="H9731">
        <v>24</v>
      </c>
      <c r="I9731">
        <v>31</v>
      </c>
      <c r="J9731" t="s">
        <v>20</v>
      </c>
      <c r="K9731" t="s">
        <v>133</v>
      </c>
      <c r="L9731" t="str">
        <f>_xlfn.XLOOKUP(Table1[[#This Row],[TeamFavoriteID]],Table2[team_id],Table2[team_name],_xlfn.XLOOKUP(Table1[[#This Row],[TeamFavoriteID]],Table2[team_id_pfr],Table2[team_name],"Even"))</f>
        <v>Tampa Bay Buccaneers</v>
      </c>
      <c r="M9731">
        <v>-10.5</v>
      </c>
      <c r="N9731">
        <f>IF(Table1[[#This Row],[TeamFavorite]]=Table1[[#This Row],[TeamHome]],Table1[[#This Row],[ScoreAway]]-Table1[[#This Row],[ScoreHome]],Table1[[#This Row],[ScoreHome]]-Table1[[#This Row],[ScoreAway]])</f>
        <v>7</v>
      </c>
      <c r="O9731">
        <f>IF(Table1[[#This Row],[SpreadActual]]&lt;Table1[[#This Row],[SpreadFavorite]],1,0)</f>
        <v>0</v>
      </c>
      <c r="P9731">
        <v>39.5</v>
      </c>
      <c r="Q9731" t="s">
        <v>168</v>
      </c>
      <c r="R9731" t="b">
        <v>0</v>
      </c>
      <c r="S9731">
        <v>72</v>
      </c>
      <c r="T9731">
        <v>5</v>
      </c>
      <c r="U9731">
        <v>69</v>
      </c>
    </row>
    <row r="9732" spans="1:22" x14ac:dyDescent="0.2">
      <c r="A9732" s="1">
        <v>39816</v>
      </c>
      <c r="B9732">
        <v>2008</v>
      </c>
      <c r="C9732">
        <f>_xlfn.MAXIFS(Table1[ScheduleWeekWritten],Table1[ScheduleSeason],Table1[[#This Row],[ScheduleSeason]])</f>
        <v>17</v>
      </c>
      <c r="D9732" t="s">
        <v>134</v>
      </c>
      <c r="E9732" cm="1">
        <f t="array" ref="E9732">_xlfn.XLOOKUP(Table1[[#This Row],[ScheduleWeekWritten]],Table3[Game],100+Table3[Increase],Table1[[#This Row],[ScheduleWeekWritten]])</f>
        <v>101</v>
      </c>
      <c r="F9732" t="b">
        <v>1</v>
      </c>
      <c r="G9732" t="s">
        <v>149</v>
      </c>
      <c r="H9732">
        <v>30</v>
      </c>
      <c r="I9732">
        <v>24</v>
      </c>
      <c r="J9732" t="s">
        <v>38</v>
      </c>
      <c r="K9732" t="s">
        <v>59</v>
      </c>
      <c r="L9732" t="str">
        <f>_xlfn.XLOOKUP(Table1[[#This Row],[TeamFavoriteID]],Table2[team_id],Table2[team_name],_xlfn.XLOOKUP(Table1[[#This Row],[TeamFavoriteID]],Table2[team_id_pfr],Table2[team_name],"Even"))</f>
        <v>Arizona Cardinals</v>
      </c>
      <c r="M9732">
        <v>-2</v>
      </c>
      <c r="N9732">
        <f>IF(Table1[[#This Row],[TeamFavorite]]=Table1[[#This Row],[TeamHome]],Table1[[#This Row],[ScoreAway]]-Table1[[#This Row],[ScoreHome]],Table1[[#This Row],[ScoreHome]]-Table1[[#This Row],[ScoreAway]])</f>
        <v>-6</v>
      </c>
      <c r="O9732">
        <f>IF(Table1[[#This Row],[SpreadActual]]&lt;Table1[[#This Row],[SpreadFavorite]],1,0)</f>
        <v>1</v>
      </c>
      <c r="P9732">
        <v>52</v>
      </c>
      <c r="Q9732" t="s">
        <v>150</v>
      </c>
      <c r="R9732" t="b">
        <v>0</v>
      </c>
      <c r="S9732">
        <v>72</v>
      </c>
      <c r="T9732">
        <v>0</v>
      </c>
      <c r="V9732" t="s">
        <v>103</v>
      </c>
    </row>
    <row r="9733" spans="1:22" x14ac:dyDescent="0.2">
      <c r="A9733" s="1">
        <v>39816</v>
      </c>
      <c r="B9733">
        <v>2008</v>
      </c>
      <c r="C9733">
        <f>_xlfn.MAXIFS(Table1[ScheduleWeekWritten],Table1[ScheduleSeason],Table1[[#This Row],[ScheduleSeason]])</f>
        <v>17</v>
      </c>
      <c r="D9733" t="s">
        <v>134</v>
      </c>
      <c r="E9733" cm="1">
        <f t="array" ref="E9733">_xlfn.XLOOKUP(Table1[[#This Row],[ScheduleWeekWritten]],Table3[Game],100+Table3[Increase],Table1[[#This Row],[ScheduleWeekWritten]])</f>
        <v>101</v>
      </c>
      <c r="F9733" t="b">
        <v>1</v>
      </c>
      <c r="G9733" t="s">
        <v>27</v>
      </c>
      <c r="H9733">
        <v>23</v>
      </c>
      <c r="I9733">
        <v>17</v>
      </c>
      <c r="J9733" t="s">
        <v>140</v>
      </c>
      <c r="K9733" t="s">
        <v>72</v>
      </c>
      <c r="L9733" t="str">
        <f>_xlfn.XLOOKUP(Table1[[#This Row],[TeamFavoriteID]],Table2[team_id],Table2[team_name],_xlfn.XLOOKUP(Table1[[#This Row],[TeamFavoriteID]],Table2[team_id_pfr],Table2[team_name],"Even"))</f>
        <v>Baltimore Colts</v>
      </c>
      <c r="M9733">
        <v>-2.5</v>
      </c>
      <c r="N9733">
        <f>IF(Table1[[#This Row],[TeamFavorite]]=Table1[[#This Row],[TeamHome]],Table1[[#This Row],[ScoreAway]]-Table1[[#This Row],[ScoreHome]],Table1[[#This Row],[ScoreHome]]-Table1[[#This Row],[ScoreAway]])</f>
        <v>6</v>
      </c>
      <c r="O9733">
        <f>IF(Table1[[#This Row],[SpreadActual]]&lt;Table1[[#This Row],[SpreadFavorite]],1,0)</f>
        <v>0</v>
      </c>
      <c r="P9733">
        <v>50</v>
      </c>
      <c r="Q9733" t="s">
        <v>94</v>
      </c>
      <c r="R9733" t="b">
        <v>0</v>
      </c>
    </row>
    <row r="9734" spans="1:22" x14ac:dyDescent="0.2">
      <c r="A9734" s="1">
        <v>39817</v>
      </c>
      <c r="B9734">
        <v>2008</v>
      </c>
      <c r="C9734">
        <f>_xlfn.MAXIFS(Table1[ScheduleWeekWritten],Table1[ScheduleSeason],Table1[[#This Row],[ScheduleSeason]])</f>
        <v>17</v>
      </c>
      <c r="D9734" t="s">
        <v>134</v>
      </c>
      <c r="E9734" cm="1">
        <f t="array" ref="E9734">_xlfn.XLOOKUP(Table1[[#This Row],[ScheduleWeekWritten]],Table3[Game],100+Table3[Increase],Table1[[#This Row],[ScheduleWeekWritten]])</f>
        <v>101</v>
      </c>
      <c r="F9734" t="b">
        <v>1</v>
      </c>
      <c r="G9734" t="s">
        <v>19</v>
      </c>
      <c r="H9734">
        <v>9</v>
      </c>
      <c r="I9734">
        <v>27</v>
      </c>
      <c r="J9734" t="s">
        <v>158</v>
      </c>
      <c r="K9734" t="s">
        <v>159</v>
      </c>
      <c r="L9734" t="str">
        <f>_xlfn.XLOOKUP(Table1[[#This Row],[TeamFavoriteID]],Table2[team_id],Table2[team_name],_xlfn.XLOOKUP(Table1[[#This Row],[TeamFavoriteID]],Table2[team_id_pfr],Table2[team_name],"Even"))</f>
        <v>Baltimore Ravens</v>
      </c>
      <c r="M9734">
        <v>-3.5</v>
      </c>
      <c r="N9734">
        <f>IF(Table1[[#This Row],[TeamFavorite]]=Table1[[#This Row],[TeamHome]],Table1[[#This Row],[ScoreAway]]-Table1[[#This Row],[ScoreHome]],Table1[[#This Row],[ScoreHome]]-Table1[[#This Row],[ScoreAway]])</f>
        <v>-18</v>
      </c>
      <c r="O9734">
        <f>IF(Table1[[#This Row],[SpreadActual]]&lt;Table1[[#This Row],[SpreadFavorite]],1,0)</f>
        <v>1</v>
      </c>
      <c r="P9734">
        <v>38</v>
      </c>
      <c r="Q9734" t="s">
        <v>143</v>
      </c>
      <c r="R9734" t="b">
        <v>0</v>
      </c>
    </row>
    <row r="9735" spans="1:22" x14ac:dyDescent="0.2">
      <c r="A9735" s="1">
        <v>39817</v>
      </c>
      <c r="B9735">
        <v>2008</v>
      </c>
      <c r="C9735">
        <f>_xlfn.MAXIFS(Table1[ScheduleWeekWritten],Table1[ScheduleSeason],Table1[[#This Row],[ScheduleSeason]])</f>
        <v>17</v>
      </c>
      <c r="D9735" t="s">
        <v>134</v>
      </c>
      <c r="E9735" cm="1">
        <f t="array" ref="E9735">_xlfn.XLOOKUP(Table1[[#This Row],[ScheduleWeekWritten]],Table3[Game],100+Table3[Increase],Table1[[#This Row],[ScheduleWeekWritten]])</f>
        <v>101</v>
      </c>
      <c r="F9735" t="b">
        <v>1</v>
      </c>
      <c r="G9735" t="s">
        <v>54</v>
      </c>
      <c r="H9735">
        <v>14</v>
      </c>
      <c r="I9735">
        <v>26</v>
      </c>
      <c r="J9735" t="s">
        <v>58</v>
      </c>
      <c r="K9735" t="s">
        <v>77</v>
      </c>
      <c r="L9735" t="str">
        <f>_xlfn.XLOOKUP(Table1[[#This Row],[TeamFavoriteID]],Table2[team_id],Table2[team_name],_xlfn.XLOOKUP(Table1[[#This Row],[TeamFavoriteID]],Table2[team_id_pfr],Table2[team_name],"Even"))</f>
        <v>Philadelphia Eagles</v>
      </c>
      <c r="M9735">
        <v>-3.5</v>
      </c>
      <c r="N9735">
        <f>IF(Table1[[#This Row],[TeamFavorite]]=Table1[[#This Row],[TeamHome]],Table1[[#This Row],[ScoreAway]]-Table1[[#This Row],[ScoreHome]],Table1[[#This Row],[ScoreHome]]-Table1[[#This Row],[ScoreAway]])</f>
        <v>-12</v>
      </c>
      <c r="O9735">
        <f>IF(Table1[[#This Row],[SpreadActual]]&lt;Table1[[#This Row],[SpreadFavorite]],1,0)</f>
        <v>1</v>
      </c>
      <c r="P9735">
        <v>41</v>
      </c>
      <c r="Q9735" t="s">
        <v>137</v>
      </c>
      <c r="R9735" t="b">
        <v>0</v>
      </c>
      <c r="S9735">
        <v>72</v>
      </c>
      <c r="T9735">
        <v>0</v>
      </c>
      <c r="V9735" t="s">
        <v>103</v>
      </c>
    </row>
    <row r="9736" spans="1:22" x14ac:dyDescent="0.2">
      <c r="A9736" s="1">
        <v>39823</v>
      </c>
      <c r="B9736">
        <v>2008</v>
      </c>
      <c r="C9736">
        <f>_xlfn.MAXIFS(Table1[ScheduleWeekWritten],Table1[ScheduleSeason],Table1[[#This Row],[ScheduleSeason]])</f>
        <v>17</v>
      </c>
      <c r="D9736" t="s">
        <v>99</v>
      </c>
      <c r="E9736" cm="1">
        <f t="array" ref="E9736">_xlfn.XLOOKUP(Table1[[#This Row],[ScheduleWeekWritten]],Table3[Game],100+Table3[Increase],Table1[[#This Row],[ScheduleWeekWritten]])</f>
        <v>102</v>
      </c>
      <c r="F9736" t="b">
        <v>1</v>
      </c>
      <c r="G9736" t="s">
        <v>152</v>
      </c>
      <c r="H9736">
        <v>13</v>
      </c>
      <c r="I9736">
        <v>33</v>
      </c>
      <c r="J9736" t="s">
        <v>149</v>
      </c>
      <c r="K9736" t="s">
        <v>162</v>
      </c>
      <c r="L9736" t="str">
        <f>_xlfn.XLOOKUP(Table1[[#This Row],[TeamFavoriteID]],Table2[team_id],Table2[team_name],_xlfn.XLOOKUP(Table1[[#This Row],[TeamFavoriteID]],Table2[team_id_pfr],Table2[team_name],"Even"))</f>
        <v>Carolina Panthers</v>
      </c>
      <c r="M9736">
        <v>-10</v>
      </c>
      <c r="N9736">
        <f>IF(Table1[[#This Row],[TeamFavorite]]=Table1[[#This Row],[TeamHome]],Table1[[#This Row],[ScoreAway]]-Table1[[#This Row],[ScoreHome]],Table1[[#This Row],[ScoreHome]]-Table1[[#This Row],[ScoreAway]])</f>
        <v>20</v>
      </c>
      <c r="O9736">
        <f>IF(Table1[[#This Row],[SpreadActual]]&lt;Table1[[#This Row],[SpreadFavorite]],1,0)</f>
        <v>0</v>
      </c>
      <c r="P9736">
        <v>49.5</v>
      </c>
      <c r="Q9736" t="s">
        <v>160</v>
      </c>
      <c r="R9736" t="b">
        <v>0</v>
      </c>
    </row>
    <row r="9737" spans="1:22" x14ac:dyDescent="0.2">
      <c r="A9737" s="1">
        <v>39823</v>
      </c>
      <c r="B9737">
        <v>2008</v>
      </c>
      <c r="C9737">
        <f>_xlfn.MAXIFS(Table1[ScheduleWeekWritten],Table1[ScheduleSeason],Table1[[#This Row],[ScheduleSeason]])</f>
        <v>17</v>
      </c>
      <c r="D9737" t="s">
        <v>99</v>
      </c>
      <c r="E9737" cm="1">
        <f t="array" ref="E9737">_xlfn.XLOOKUP(Table1[[#This Row],[ScheduleWeekWritten]],Table3[Game],100+Table3[Increase],Table1[[#This Row],[ScheduleWeekWritten]])</f>
        <v>102</v>
      </c>
      <c r="F9737" t="b">
        <v>1</v>
      </c>
      <c r="G9737" t="s">
        <v>171</v>
      </c>
      <c r="H9737">
        <v>10</v>
      </c>
      <c r="I9737">
        <v>13</v>
      </c>
      <c r="J9737" t="s">
        <v>158</v>
      </c>
      <c r="K9737" t="s">
        <v>25</v>
      </c>
      <c r="L9737" t="str">
        <f>_xlfn.XLOOKUP(Table1[[#This Row],[TeamFavoriteID]],Table2[team_id],Table2[team_name],_xlfn.XLOOKUP(Table1[[#This Row],[TeamFavoriteID]],Table2[team_id_pfr],Table2[team_name],"Even"))</f>
        <v>Houston Oilers</v>
      </c>
      <c r="M9737">
        <v>-3</v>
      </c>
      <c r="N9737">
        <f>IF(Table1[[#This Row],[TeamFavorite]]=Table1[[#This Row],[TeamHome]],Table1[[#This Row],[ScoreAway]]-Table1[[#This Row],[ScoreHome]],Table1[[#This Row],[ScoreHome]]-Table1[[#This Row],[ScoreAway]])</f>
        <v>-3</v>
      </c>
      <c r="O9737">
        <f>IF(Table1[[#This Row],[SpreadActual]]&lt;Table1[[#This Row],[SpreadFavorite]],1,0)</f>
        <v>0</v>
      </c>
      <c r="P9737">
        <v>33.5</v>
      </c>
      <c r="Q9737" t="s">
        <v>172</v>
      </c>
      <c r="R9737" t="b">
        <v>0</v>
      </c>
    </row>
    <row r="9738" spans="1:22" x14ac:dyDescent="0.2">
      <c r="A9738" s="1">
        <v>39824</v>
      </c>
      <c r="B9738">
        <v>2008</v>
      </c>
      <c r="C9738">
        <f>_xlfn.MAXIFS(Table1[ScheduleWeekWritten],Table1[ScheduleSeason],Table1[[#This Row],[ScheduleSeason]])</f>
        <v>17</v>
      </c>
      <c r="D9738" t="s">
        <v>99</v>
      </c>
      <c r="E9738" cm="1">
        <f t="array" ref="E9738">_xlfn.XLOOKUP(Table1[[#This Row],[ScheduleWeekWritten]],Table3[Game],100+Table3[Increase],Table1[[#This Row],[ScheduleWeekWritten]])</f>
        <v>102</v>
      </c>
      <c r="F9738" t="b">
        <v>1</v>
      </c>
      <c r="G9738" t="s">
        <v>50</v>
      </c>
      <c r="H9738">
        <v>11</v>
      </c>
      <c r="I9738">
        <v>23</v>
      </c>
      <c r="J9738" t="s">
        <v>58</v>
      </c>
      <c r="K9738" t="s">
        <v>90</v>
      </c>
      <c r="L9738" t="str">
        <f>_xlfn.XLOOKUP(Table1[[#This Row],[TeamFavoriteID]],Table2[team_id],Table2[team_name],_xlfn.XLOOKUP(Table1[[#This Row],[TeamFavoriteID]],Table2[team_id_pfr],Table2[team_name],"Even"))</f>
        <v>New York Giants</v>
      </c>
      <c r="M9738">
        <v>-4</v>
      </c>
      <c r="N9738">
        <f>IF(Table1[[#This Row],[TeamFavorite]]=Table1[[#This Row],[TeamHome]],Table1[[#This Row],[ScoreAway]]-Table1[[#This Row],[ScoreHome]],Table1[[#This Row],[ScoreHome]]-Table1[[#This Row],[ScoreAway]])</f>
        <v>12</v>
      </c>
      <c r="O9738">
        <f>IF(Table1[[#This Row],[SpreadActual]]&lt;Table1[[#This Row],[SpreadFavorite]],1,0)</f>
        <v>0</v>
      </c>
      <c r="P9738">
        <v>39</v>
      </c>
      <c r="Q9738" t="s">
        <v>126</v>
      </c>
      <c r="R9738" t="b">
        <v>0</v>
      </c>
    </row>
    <row r="9739" spans="1:22" x14ac:dyDescent="0.2">
      <c r="A9739" s="1">
        <v>39824</v>
      </c>
      <c r="B9739">
        <v>2008</v>
      </c>
      <c r="C9739">
        <f>_xlfn.MAXIFS(Table1[ScheduleWeekWritten],Table1[ScheduleSeason],Table1[[#This Row],[ScheduleSeason]])</f>
        <v>17</v>
      </c>
      <c r="D9739" t="s">
        <v>99</v>
      </c>
      <c r="E9739" cm="1">
        <f t="array" ref="E9739">_xlfn.XLOOKUP(Table1[[#This Row],[ScheduleWeekWritten]],Table3[Game],100+Table3[Increase],Table1[[#This Row],[ScheduleWeekWritten]])</f>
        <v>102</v>
      </c>
      <c r="F9739" t="b">
        <v>1</v>
      </c>
      <c r="G9739" t="s">
        <v>49</v>
      </c>
      <c r="H9739">
        <v>35</v>
      </c>
      <c r="I9739">
        <v>24</v>
      </c>
      <c r="J9739" t="s">
        <v>27</v>
      </c>
      <c r="K9739" t="s">
        <v>51</v>
      </c>
      <c r="L9739" t="str">
        <f>_xlfn.XLOOKUP(Table1[[#This Row],[TeamFavoriteID]],Table2[team_id],Table2[team_name],_xlfn.XLOOKUP(Table1[[#This Row],[TeamFavoriteID]],Table2[team_id_pfr],Table2[team_name],"Even"))</f>
        <v>Pittsburgh Steelers</v>
      </c>
      <c r="M9739">
        <v>-6.5</v>
      </c>
      <c r="N9739">
        <f>IF(Table1[[#This Row],[TeamFavorite]]=Table1[[#This Row],[TeamHome]],Table1[[#This Row],[ScoreAway]]-Table1[[#This Row],[ScoreHome]],Table1[[#This Row],[ScoreHome]]-Table1[[#This Row],[ScoreAway]])</f>
        <v>-11</v>
      </c>
      <c r="O9739">
        <f>IF(Table1[[#This Row],[SpreadActual]]&lt;Table1[[#This Row],[SpreadFavorite]],1,0)</f>
        <v>1</v>
      </c>
      <c r="P9739">
        <v>38.5</v>
      </c>
      <c r="Q9739" t="s">
        <v>175</v>
      </c>
      <c r="R9739" t="b">
        <v>0</v>
      </c>
    </row>
    <row r="9740" spans="1:22" x14ac:dyDescent="0.2">
      <c r="A9740" s="1">
        <v>39831</v>
      </c>
      <c r="B9740">
        <v>2008</v>
      </c>
      <c r="C9740">
        <f>_xlfn.MAXIFS(Table1[ScheduleWeekWritten],Table1[ScheduleSeason],Table1[[#This Row],[ScheduleSeason]])</f>
        <v>17</v>
      </c>
      <c r="D9740" t="s">
        <v>92</v>
      </c>
      <c r="E9740" cm="1">
        <f t="array" ref="E9740">_xlfn.XLOOKUP(Table1[[#This Row],[ScheduleWeekWritten]],Table3[Game],100+Table3[Increase],Table1[[#This Row],[ScheduleWeekWritten]])</f>
        <v>103</v>
      </c>
      <c r="F9740" t="b">
        <v>1</v>
      </c>
      <c r="G9740" t="s">
        <v>149</v>
      </c>
      <c r="H9740">
        <v>32</v>
      </c>
      <c r="I9740">
        <v>25</v>
      </c>
      <c r="J9740" t="s">
        <v>58</v>
      </c>
      <c r="K9740" t="s">
        <v>77</v>
      </c>
      <c r="L9740" t="str">
        <f>_xlfn.XLOOKUP(Table1[[#This Row],[TeamFavoriteID]],Table2[team_id],Table2[team_name],_xlfn.XLOOKUP(Table1[[#This Row],[TeamFavoriteID]],Table2[team_id_pfr],Table2[team_name],"Even"))</f>
        <v>Philadelphia Eagles</v>
      </c>
      <c r="M9740">
        <v>-3.5</v>
      </c>
      <c r="N9740">
        <f>IF(Table1[[#This Row],[TeamFavorite]]=Table1[[#This Row],[TeamHome]],Table1[[#This Row],[ScoreAway]]-Table1[[#This Row],[ScoreHome]],Table1[[#This Row],[ScoreHome]]-Table1[[#This Row],[ScoreAway]])</f>
        <v>7</v>
      </c>
      <c r="O9740">
        <f>IF(Table1[[#This Row],[SpreadActual]]&lt;Table1[[#This Row],[SpreadFavorite]],1,0)</f>
        <v>0</v>
      </c>
      <c r="P9740">
        <v>47</v>
      </c>
      <c r="Q9740" t="s">
        <v>150</v>
      </c>
      <c r="R9740" t="b">
        <v>0</v>
      </c>
      <c r="S9740">
        <v>72</v>
      </c>
      <c r="T9740">
        <v>0</v>
      </c>
      <c r="V9740" t="s">
        <v>103</v>
      </c>
    </row>
    <row r="9741" spans="1:22" x14ac:dyDescent="0.2">
      <c r="A9741" s="1">
        <v>39831</v>
      </c>
      <c r="B9741">
        <v>2008</v>
      </c>
      <c r="C9741">
        <f>_xlfn.MAXIFS(Table1[ScheduleWeekWritten],Table1[ScheduleSeason],Table1[[#This Row],[ScheduleSeason]])</f>
        <v>17</v>
      </c>
      <c r="D9741" t="s">
        <v>92</v>
      </c>
      <c r="E9741" cm="1">
        <f t="array" ref="E9741">_xlfn.XLOOKUP(Table1[[#This Row],[ScheduleWeekWritten]],Table3[Game],100+Table3[Increase],Table1[[#This Row],[ScheduleWeekWritten]])</f>
        <v>103</v>
      </c>
      <c r="F9741" t="b">
        <v>1</v>
      </c>
      <c r="G9741" t="s">
        <v>49</v>
      </c>
      <c r="H9741">
        <v>23</v>
      </c>
      <c r="I9741">
        <v>14</v>
      </c>
      <c r="J9741" t="s">
        <v>158</v>
      </c>
      <c r="K9741" t="s">
        <v>51</v>
      </c>
      <c r="L9741" t="str">
        <f>_xlfn.XLOOKUP(Table1[[#This Row],[TeamFavoriteID]],Table2[team_id],Table2[team_name],_xlfn.XLOOKUP(Table1[[#This Row],[TeamFavoriteID]],Table2[team_id_pfr],Table2[team_name],"Even"))</f>
        <v>Pittsburgh Steelers</v>
      </c>
      <c r="M9741">
        <v>-6</v>
      </c>
      <c r="N9741">
        <f>IF(Table1[[#This Row],[TeamFavorite]]=Table1[[#This Row],[TeamHome]],Table1[[#This Row],[ScoreAway]]-Table1[[#This Row],[ScoreHome]],Table1[[#This Row],[ScoreHome]]-Table1[[#This Row],[ScoreAway]])</f>
        <v>-9</v>
      </c>
      <c r="O9741">
        <f>IF(Table1[[#This Row],[SpreadActual]]&lt;Table1[[#This Row],[SpreadFavorite]],1,0)</f>
        <v>1</v>
      </c>
      <c r="P9741">
        <v>35.5</v>
      </c>
      <c r="Q9741" t="s">
        <v>175</v>
      </c>
      <c r="R9741" t="b">
        <v>0</v>
      </c>
    </row>
    <row r="9742" spans="1:22" x14ac:dyDescent="0.2">
      <c r="A9742" s="1">
        <v>39845</v>
      </c>
      <c r="B9742">
        <v>2008</v>
      </c>
      <c r="C9742">
        <f>_xlfn.MAXIFS(Table1[ScheduleWeekWritten],Table1[ScheduleSeason],Table1[[#This Row],[ScheduleSeason]])</f>
        <v>17</v>
      </c>
      <c r="D9742" t="s">
        <v>93</v>
      </c>
      <c r="E9742" cm="1">
        <f t="array" ref="E9742">_xlfn.XLOOKUP(Table1[[#This Row],[ScheduleWeekWritten]],Table3[Game],100+Table3[Increase],Table1[[#This Row],[ScheduleWeekWritten]])</f>
        <v>104</v>
      </c>
      <c r="F9742" t="b">
        <v>1</v>
      </c>
      <c r="G9742" t="s">
        <v>149</v>
      </c>
      <c r="H9742">
        <v>23</v>
      </c>
      <c r="I9742">
        <v>27</v>
      </c>
      <c r="J9742" t="s">
        <v>49</v>
      </c>
      <c r="K9742" t="s">
        <v>51</v>
      </c>
      <c r="L9742" t="str">
        <f>_xlfn.XLOOKUP(Table1[[#This Row],[TeamFavoriteID]],Table2[team_id],Table2[team_name],_xlfn.XLOOKUP(Table1[[#This Row],[TeamFavoriteID]],Table2[team_id_pfr],Table2[team_name],"Even"))</f>
        <v>Pittsburgh Steelers</v>
      </c>
      <c r="M9742">
        <v>-7</v>
      </c>
      <c r="N9742">
        <f>IF(Table1[[#This Row],[TeamFavorite]]=Table1[[#This Row],[TeamHome]],Table1[[#This Row],[ScoreAway]]-Table1[[#This Row],[ScoreHome]],Table1[[#This Row],[ScoreHome]]-Table1[[#This Row],[ScoreAway]])</f>
        <v>-4</v>
      </c>
      <c r="O9742">
        <f>IF(Table1[[#This Row],[SpreadActual]]&lt;Table1[[#This Row],[SpreadFavorite]],1,0)</f>
        <v>0</v>
      </c>
      <c r="P9742">
        <v>46</v>
      </c>
      <c r="Q9742" t="s">
        <v>168</v>
      </c>
      <c r="R9742" t="b">
        <v>1</v>
      </c>
      <c r="S9742">
        <v>66</v>
      </c>
    </row>
    <row r="9743" spans="1:22" x14ac:dyDescent="0.2">
      <c r="A9743" s="1">
        <v>40066</v>
      </c>
      <c r="B9743">
        <v>2009</v>
      </c>
      <c r="C9743">
        <f>_xlfn.MAXIFS(Table1[ScheduleWeekWritten],Table1[ScheduleSeason],Table1[[#This Row],[ScheduleSeason]])</f>
        <v>17</v>
      </c>
      <c r="D9743">
        <v>1</v>
      </c>
      <c r="E9743" cm="1">
        <f t="array" ref="E9743">_xlfn.XLOOKUP(Table1[[#This Row],[ScheduleWeekWritten]],Table3[Game],100+Table3[Increase],Table1[[#This Row],[ScheduleWeekWritten]])</f>
        <v>1</v>
      </c>
      <c r="F9743" t="b">
        <v>0</v>
      </c>
      <c r="G9743" t="s">
        <v>49</v>
      </c>
      <c r="H9743">
        <v>13</v>
      </c>
      <c r="I9743">
        <v>10</v>
      </c>
      <c r="J9743" t="s">
        <v>171</v>
      </c>
      <c r="K9743" t="s">
        <v>51</v>
      </c>
      <c r="L9743" t="str">
        <f>_xlfn.XLOOKUP(Table1[[#This Row],[TeamFavoriteID]],Table2[team_id],Table2[team_name],_xlfn.XLOOKUP(Table1[[#This Row],[TeamFavoriteID]],Table2[team_id_pfr],Table2[team_name],"Even"))</f>
        <v>Pittsburgh Steelers</v>
      </c>
      <c r="M9743">
        <v>-6.5</v>
      </c>
      <c r="N9743">
        <f>IF(Table1[[#This Row],[TeamFavorite]]=Table1[[#This Row],[TeamHome]],Table1[[#This Row],[ScoreAway]]-Table1[[#This Row],[ScoreHome]],Table1[[#This Row],[ScoreHome]]-Table1[[#This Row],[ScoreAway]])</f>
        <v>-3</v>
      </c>
      <c r="O9743">
        <f>IF(Table1[[#This Row],[SpreadActual]]&lt;Table1[[#This Row],[SpreadFavorite]],1,0)</f>
        <v>0</v>
      </c>
      <c r="P9743">
        <v>35</v>
      </c>
      <c r="Q9743" t="s">
        <v>175</v>
      </c>
      <c r="R9743" t="b">
        <v>0</v>
      </c>
      <c r="S9743">
        <v>67</v>
      </c>
      <c r="T9743">
        <v>9</v>
      </c>
      <c r="U9743">
        <v>64</v>
      </c>
    </row>
    <row r="9744" spans="1:22" x14ac:dyDescent="0.2">
      <c r="A9744" s="1">
        <v>40069</v>
      </c>
      <c r="B9744">
        <v>2009</v>
      </c>
      <c r="C9744">
        <f>_xlfn.MAXIFS(Table1[ScheduleWeekWritten],Table1[ScheduleSeason],Table1[[#This Row],[ScheduleSeason]])</f>
        <v>17</v>
      </c>
      <c r="D9744">
        <v>1</v>
      </c>
      <c r="E9744" cm="1">
        <f t="array" ref="E9744">_xlfn.XLOOKUP(Table1[[#This Row],[ScheduleWeekWritten]],Table3[Game],100+Table3[Increase],Table1[[#This Row],[ScheduleWeekWritten]])</f>
        <v>1</v>
      </c>
      <c r="F9744" t="b">
        <v>0</v>
      </c>
      <c r="G9744" t="s">
        <v>149</v>
      </c>
      <c r="H9744">
        <v>16</v>
      </c>
      <c r="I9744">
        <v>20</v>
      </c>
      <c r="J9744" t="s">
        <v>53</v>
      </c>
      <c r="K9744" t="s">
        <v>59</v>
      </c>
      <c r="L9744" t="str">
        <f>_xlfn.XLOOKUP(Table1[[#This Row],[TeamFavoriteID]],Table2[team_id],Table2[team_name],_xlfn.XLOOKUP(Table1[[#This Row],[TeamFavoriteID]],Table2[team_id_pfr],Table2[team_name],"Even"))</f>
        <v>Arizona Cardinals</v>
      </c>
      <c r="M9744">
        <v>-4.5</v>
      </c>
      <c r="N9744">
        <f>IF(Table1[[#This Row],[TeamFavorite]]=Table1[[#This Row],[TeamHome]],Table1[[#This Row],[ScoreAway]]-Table1[[#This Row],[ScoreHome]],Table1[[#This Row],[ScoreHome]]-Table1[[#This Row],[ScoreAway]])</f>
        <v>4</v>
      </c>
      <c r="O9744">
        <f>IF(Table1[[#This Row],[SpreadActual]]&lt;Table1[[#This Row],[SpreadFavorite]],1,0)</f>
        <v>0</v>
      </c>
      <c r="P9744">
        <v>45</v>
      </c>
      <c r="Q9744" t="s">
        <v>150</v>
      </c>
      <c r="R9744" t="b">
        <v>0</v>
      </c>
      <c r="S9744">
        <v>72</v>
      </c>
      <c r="T9744">
        <v>0</v>
      </c>
      <c r="V9744" t="s">
        <v>103</v>
      </c>
    </row>
    <row r="9745" spans="1:22" x14ac:dyDescent="0.2">
      <c r="A9745" s="1">
        <v>40069</v>
      </c>
      <c r="B9745">
        <v>2009</v>
      </c>
      <c r="C9745">
        <f>_xlfn.MAXIFS(Table1[ScheduleWeekWritten],Table1[ScheduleSeason],Table1[[#This Row],[ScheduleSeason]])</f>
        <v>17</v>
      </c>
      <c r="D9745">
        <v>1</v>
      </c>
      <c r="E9745" cm="1">
        <f t="array" ref="E9745">_xlfn.XLOOKUP(Table1[[#This Row],[ScheduleWeekWritten]],Table3[Game],100+Table3[Increase],Table1[[#This Row],[ScheduleWeekWritten]])</f>
        <v>1</v>
      </c>
      <c r="F9745" t="b">
        <v>0</v>
      </c>
      <c r="G9745" t="s">
        <v>38</v>
      </c>
      <c r="H9745">
        <v>19</v>
      </c>
      <c r="I9745">
        <v>7</v>
      </c>
      <c r="J9745" t="s">
        <v>19</v>
      </c>
      <c r="K9745" t="s">
        <v>109</v>
      </c>
      <c r="L9745" t="str">
        <f>_xlfn.XLOOKUP(Table1[[#This Row],[TeamFavoriteID]],Table2[team_id],Table2[team_name],_xlfn.XLOOKUP(Table1[[#This Row],[TeamFavoriteID]],Table2[team_id_pfr],Table2[team_name],"Even"))</f>
        <v>Atlanta Falcons</v>
      </c>
      <c r="M9745">
        <v>-4</v>
      </c>
      <c r="N9745">
        <f>IF(Table1[[#This Row],[TeamFavorite]]=Table1[[#This Row],[TeamHome]],Table1[[#This Row],[ScoreAway]]-Table1[[#This Row],[ScoreHome]],Table1[[#This Row],[ScoreHome]]-Table1[[#This Row],[ScoreAway]])</f>
        <v>-12</v>
      </c>
      <c r="O9745">
        <f>IF(Table1[[#This Row],[SpreadActual]]&lt;Table1[[#This Row],[SpreadFavorite]],1,0)</f>
        <v>1</v>
      </c>
      <c r="P9745">
        <v>44.5</v>
      </c>
      <c r="Q9745" t="s">
        <v>148</v>
      </c>
      <c r="R9745" t="b">
        <v>0</v>
      </c>
      <c r="S9745">
        <v>72</v>
      </c>
      <c r="T9745">
        <v>0</v>
      </c>
      <c r="V9745" t="s">
        <v>103</v>
      </c>
    </row>
    <row r="9746" spans="1:22" x14ac:dyDescent="0.2">
      <c r="A9746" s="1">
        <v>40069</v>
      </c>
      <c r="B9746">
        <v>2009</v>
      </c>
      <c r="C9746">
        <f>_xlfn.MAXIFS(Table1[ScheduleWeekWritten],Table1[ScheduleSeason],Table1[[#This Row],[ScheduleSeason]])</f>
        <v>17</v>
      </c>
      <c r="D9746">
        <v>1</v>
      </c>
      <c r="E9746" cm="1">
        <f t="array" ref="E9746">_xlfn.XLOOKUP(Table1[[#This Row],[ScheduleWeekWritten]],Table3[Game],100+Table3[Increase],Table1[[#This Row],[ScheduleWeekWritten]])</f>
        <v>1</v>
      </c>
      <c r="F9746" t="b">
        <v>0</v>
      </c>
      <c r="G9746" t="s">
        <v>158</v>
      </c>
      <c r="H9746">
        <v>38</v>
      </c>
      <c r="I9746">
        <v>24</v>
      </c>
      <c r="J9746" t="s">
        <v>42</v>
      </c>
      <c r="K9746" t="s">
        <v>159</v>
      </c>
      <c r="L9746" t="str">
        <f>_xlfn.XLOOKUP(Table1[[#This Row],[TeamFavoriteID]],Table2[team_id],Table2[team_name],_xlfn.XLOOKUP(Table1[[#This Row],[TeamFavoriteID]],Table2[team_id_pfr],Table2[team_name],"Even"))</f>
        <v>Baltimore Ravens</v>
      </c>
      <c r="M9746">
        <v>-13</v>
      </c>
      <c r="N9746">
        <f>IF(Table1[[#This Row],[TeamFavorite]]=Table1[[#This Row],[TeamHome]],Table1[[#This Row],[ScoreAway]]-Table1[[#This Row],[ScoreHome]],Table1[[#This Row],[ScoreHome]]-Table1[[#This Row],[ScoreAway]])</f>
        <v>-14</v>
      </c>
      <c r="O9746">
        <f>IF(Table1[[#This Row],[SpreadActual]]&lt;Table1[[#This Row],[SpreadFavorite]],1,0)</f>
        <v>1</v>
      </c>
      <c r="P9746">
        <v>36.5</v>
      </c>
      <c r="Q9746" t="s">
        <v>166</v>
      </c>
      <c r="R9746" t="b">
        <v>0</v>
      </c>
      <c r="S9746">
        <v>69</v>
      </c>
      <c r="T9746">
        <v>7</v>
      </c>
      <c r="U9746">
        <v>74</v>
      </c>
    </row>
    <row r="9747" spans="1:22" x14ac:dyDescent="0.2">
      <c r="A9747" s="1">
        <v>40069</v>
      </c>
      <c r="B9747">
        <v>2009</v>
      </c>
      <c r="C9747">
        <f>_xlfn.MAXIFS(Table1[ScheduleWeekWritten],Table1[ScheduleSeason],Table1[[#This Row],[ScheduleSeason]])</f>
        <v>17</v>
      </c>
      <c r="D9747">
        <v>1</v>
      </c>
      <c r="E9747" cm="1">
        <f t="array" ref="E9747">_xlfn.XLOOKUP(Table1[[#This Row],[ScheduleWeekWritten]],Table3[Game],100+Table3[Increase],Table1[[#This Row],[ScheduleWeekWritten]])</f>
        <v>1</v>
      </c>
      <c r="F9747" t="b">
        <v>0</v>
      </c>
      <c r="G9747" t="s">
        <v>152</v>
      </c>
      <c r="H9747">
        <v>10</v>
      </c>
      <c r="I9747">
        <v>38</v>
      </c>
      <c r="J9747" t="s">
        <v>58</v>
      </c>
      <c r="K9747" t="s">
        <v>77</v>
      </c>
      <c r="L9747" t="str">
        <f>_xlfn.XLOOKUP(Table1[[#This Row],[TeamFavoriteID]],Table2[team_id],Table2[team_name],_xlfn.XLOOKUP(Table1[[#This Row],[TeamFavoriteID]],Table2[team_id_pfr],Table2[team_name],"Even"))</f>
        <v>Philadelphia Eagles</v>
      </c>
      <c r="M9747">
        <v>-2.5</v>
      </c>
      <c r="N9747">
        <f>IF(Table1[[#This Row],[TeamFavorite]]=Table1[[#This Row],[TeamHome]],Table1[[#This Row],[ScoreAway]]-Table1[[#This Row],[ScoreHome]],Table1[[#This Row],[ScoreHome]]-Table1[[#This Row],[ScoreAway]])</f>
        <v>-28</v>
      </c>
      <c r="O9747">
        <f>IF(Table1[[#This Row],[SpreadActual]]&lt;Table1[[#This Row],[SpreadFavorite]],1,0)</f>
        <v>1</v>
      </c>
      <c r="P9747">
        <v>43.5</v>
      </c>
      <c r="Q9747" t="s">
        <v>160</v>
      </c>
      <c r="R9747" t="b">
        <v>0</v>
      </c>
      <c r="S9747">
        <v>77</v>
      </c>
      <c r="T9747">
        <v>7</v>
      </c>
      <c r="U9747">
        <v>59</v>
      </c>
    </row>
    <row r="9748" spans="1:22" x14ac:dyDescent="0.2">
      <c r="A9748" s="1">
        <v>40069</v>
      </c>
      <c r="B9748">
        <v>2009</v>
      </c>
      <c r="C9748">
        <f>_xlfn.MAXIFS(Table1[ScheduleWeekWritten],Table1[ScheduleSeason],Table1[[#This Row],[ScheduleSeason]])</f>
        <v>17</v>
      </c>
      <c r="D9748">
        <v>1</v>
      </c>
      <c r="E9748" cm="1">
        <f t="array" ref="E9748">_xlfn.XLOOKUP(Table1[[#This Row],[ScheduleWeekWritten]],Table3[Game],100+Table3[Increase],Table1[[#This Row],[ScheduleWeekWritten]])</f>
        <v>1</v>
      </c>
      <c r="F9748" t="b">
        <v>0</v>
      </c>
      <c r="G9748" t="s">
        <v>101</v>
      </c>
      <c r="H9748">
        <v>7</v>
      </c>
      <c r="I9748">
        <v>12</v>
      </c>
      <c r="J9748" t="s">
        <v>24</v>
      </c>
      <c r="K9748" t="s">
        <v>104</v>
      </c>
      <c r="L9748" t="str">
        <f>_xlfn.XLOOKUP(Table1[[#This Row],[TeamFavoriteID]],Table2[team_id],Table2[team_name],_xlfn.XLOOKUP(Table1[[#This Row],[TeamFavoriteID]],Table2[team_id_pfr],Table2[team_name],"Even"))</f>
        <v>Cincinnati Bengals</v>
      </c>
      <c r="M9748">
        <v>-5</v>
      </c>
      <c r="N9748">
        <f>IF(Table1[[#This Row],[TeamFavorite]]=Table1[[#This Row],[TeamHome]],Table1[[#This Row],[ScoreAway]]-Table1[[#This Row],[ScoreHome]],Table1[[#This Row],[ScoreHome]]-Table1[[#This Row],[ScoreAway]])</f>
        <v>5</v>
      </c>
      <c r="O9748">
        <f>IF(Table1[[#This Row],[SpreadActual]]&lt;Table1[[#This Row],[SpreadFavorite]],1,0)</f>
        <v>0</v>
      </c>
      <c r="P9748">
        <v>41</v>
      </c>
      <c r="Q9748" t="s">
        <v>173</v>
      </c>
      <c r="R9748" t="b">
        <v>0</v>
      </c>
      <c r="S9748">
        <v>71</v>
      </c>
      <c r="T9748">
        <v>8</v>
      </c>
      <c r="U9748">
        <v>55</v>
      </c>
    </row>
    <row r="9749" spans="1:22" x14ac:dyDescent="0.2">
      <c r="A9749" s="1">
        <v>40069</v>
      </c>
      <c r="B9749">
        <v>2009</v>
      </c>
      <c r="C9749">
        <f>_xlfn.MAXIFS(Table1[ScheduleWeekWritten],Table1[ScheduleSeason],Table1[[#This Row],[ScheduleSeason]])</f>
        <v>17</v>
      </c>
      <c r="D9749">
        <v>1</v>
      </c>
      <c r="E9749" cm="1">
        <f t="array" ref="E9749">_xlfn.XLOOKUP(Table1[[#This Row],[ScheduleWeekWritten]],Table3[Game],100+Table3[Increase],Table1[[#This Row],[ScheduleWeekWritten]])</f>
        <v>1</v>
      </c>
      <c r="F9749" t="b">
        <v>0</v>
      </c>
      <c r="G9749" t="s">
        <v>62</v>
      </c>
      <c r="H9749">
        <v>20</v>
      </c>
      <c r="I9749">
        <v>34</v>
      </c>
      <c r="J9749" t="s">
        <v>54</v>
      </c>
      <c r="K9749" t="s">
        <v>55</v>
      </c>
      <c r="L9749" t="str">
        <f>_xlfn.XLOOKUP(Table1[[#This Row],[TeamFavoriteID]],Table2[team_id],Table2[team_name],_xlfn.XLOOKUP(Table1[[#This Row],[TeamFavoriteID]],Table2[team_id_pfr],Table2[team_name],"Even"))</f>
        <v>Minnesota Vikings</v>
      </c>
      <c r="M9749">
        <v>-4.5</v>
      </c>
      <c r="N9749">
        <f>IF(Table1[[#This Row],[TeamFavorite]]=Table1[[#This Row],[TeamHome]],Table1[[#This Row],[ScoreAway]]-Table1[[#This Row],[ScoreHome]],Table1[[#This Row],[ScoreHome]]-Table1[[#This Row],[ScoreAway]])</f>
        <v>-14</v>
      </c>
      <c r="O9749">
        <f>IF(Table1[[#This Row],[SpreadActual]]&lt;Table1[[#This Row],[SpreadFavorite]],1,0)</f>
        <v>1</v>
      </c>
      <c r="P9749">
        <v>40</v>
      </c>
      <c r="Q9749" t="s">
        <v>170</v>
      </c>
      <c r="R9749" t="b">
        <v>0</v>
      </c>
      <c r="S9749">
        <v>70</v>
      </c>
      <c r="T9749">
        <v>4</v>
      </c>
      <c r="U9749">
        <v>71</v>
      </c>
    </row>
    <row r="9750" spans="1:22" x14ac:dyDescent="0.2">
      <c r="A9750" s="1">
        <v>40069</v>
      </c>
      <c r="B9750">
        <v>2009</v>
      </c>
      <c r="C9750">
        <f>_xlfn.MAXIFS(Table1[ScheduleWeekWritten],Table1[ScheduleSeason],Table1[[#This Row],[ScheduleSeason]])</f>
        <v>17</v>
      </c>
      <c r="D9750">
        <v>1</v>
      </c>
      <c r="E9750" cm="1">
        <f t="array" ref="E9750">_xlfn.XLOOKUP(Table1[[#This Row],[ScheduleWeekWritten]],Table3[Game],100+Table3[Increase],Table1[[#This Row],[ScheduleWeekWritten]])</f>
        <v>1</v>
      </c>
      <c r="F9750" t="b">
        <v>0</v>
      </c>
      <c r="G9750" t="s">
        <v>33</v>
      </c>
      <c r="H9750">
        <v>21</v>
      </c>
      <c r="I9750">
        <v>15</v>
      </c>
      <c r="J9750" t="s">
        <v>46</v>
      </c>
      <c r="K9750" t="s">
        <v>35</v>
      </c>
      <c r="L9750" t="str">
        <f>_xlfn.XLOOKUP(Table1[[#This Row],[TeamFavoriteID]],Table2[team_id],Table2[team_name],_xlfn.XLOOKUP(Table1[[#This Row],[TeamFavoriteID]],Table2[team_id_pfr],Table2[team_name],"Even"))</f>
        <v>Green Bay Packers</v>
      </c>
      <c r="M9750">
        <v>-5</v>
      </c>
      <c r="N9750">
        <f>IF(Table1[[#This Row],[TeamFavorite]]=Table1[[#This Row],[TeamHome]],Table1[[#This Row],[ScoreAway]]-Table1[[#This Row],[ScoreHome]],Table1[[#This Row],[ScoreHome]]-Table1[[#This Row],[ScoreAway]])</f>
        <v>-6</v>
      </c>
      <c r="O9750">
        <f>IF(Table1[[#This Row],[SpreadActual]]&lt;Table1[[#This Row],[SpreadFavorite]],1,0)</f>
        <v>1</v>
      </c>
      <c r="P9750">
        <v>47</v>
      </c>
      <c r="Q9750" t="s">
        <v>82</v>
      </c>
      <c r="R9750" t="b">
        <v>0</v>
      </c>
      <c r="S9750">
        <v>80</v>
      </c>
      <c r="T9750">
        <v>5</v>
      </c>
      <c r="U9750">
        <v>69</v>
      </c>
    </row>
    <row r="9751" spans="1:22" x14ac:dyDescent="0.2">
      <c r="A9751" s="1">
        <v>40069</v>
      </c>
      <c r="B9751">
        <v>2009</v>
      </c>
      <c r="C9751">
        <f>_xlfn.MAXIFS(Table1[ScheduleWeekWritten],Table1[ScheduleSeason],Table1[[#This Row],[ScheduleSeason]])</f>
        <v>17</v>
      </c>
      <c r="D9751">
        <v>1</v>
      </c>
      <c r="E9751" cm="1">
        <f t="array" ref="E9751">_xlfn.XLOOKUP(Table1[[#This Row],[ScheduleWeekWritten]],Table3[Game],100+Table3[Increase],Table1[[#This Row],[ScheduleWeekWritten]])</f>
        <v>1</v>
      </c>
      <c r="F9751" t="b">
        <v>0</v>
      </c>
      <c r="G9751" t="s">
        <v>177</v>
      </c>
      <c r="H9751">
        <v>7</v>
      </c>
      <c r="I9751">
        <v>24</v>
      </c>
      <c r="J9751" t="s">
        <v>31</v>
      </c>
      <c r="K9751" t="s">
        <v>182</v>
      </c>
      <c r="L9751" t="str">
        <f>_xlfn.XLOOKUP(Table1[[#This Row],[TeamFavoriteID]],Table2[team_id],Table2[team_name],_xlfn.XLOOKUP(Table1[[#This Row],[TeamFavoriteID]],Table2[team_id_pfr],Table2[team_name],"Even"))</f>
        <v>Houston Texans</v>
      </c>
      <c r="M9751">
        <v>-4.5</v>
      </c>
      <c r="N9751">
        <f>IF(Table1[[#This Row],[TeamFavorite]]=Table1[[#This Row],[TeamHome]],Table1[[#This Row],[ScoreAway]]-Table1[[#This Row],[ScoreHome]],Table1[[#This Row],[ScoreHome]]-Table1[[#This Row],[ScoreAway]])</f>
        <v>17</v>
      </c>
      <c r="O9751">
        <f>IF(Table1[[#This Row],[SpreadActual]]&lt;Table1[[#This Row],[SpreadFavorite]],1,0)</f>
        <v>0</v>
      </c>
      <c r="P9751">
        <v>45</v>
      </c>
      <c r="Q9751" t="s">
        <v>178</v>
      </c>
      <c r="R9751" t="b">
        <v>0</v>
      </c>
      <c r="S9751">
        <v>72</v>
      </c>
      <c r="T9751">
        <v>0</v>
      </c>
      <c r="V9751" t="s">
        <v>103</v>
      </c>
    </row>
    <row r="9752" spans="1:22" x14ac:dyDescent="0.2">
      <c r="A9752" s="1">
        <v>40069</v>
      </c>
      <c r="B9752">
        <v>2009</v>
      </c>
      <c r="C9752">
        <f>_xlfn.MAXIFS(Table1[ScheduleWeekWritten],Table1[ScheduleSeason],Table1[[#This Row],[ScheduleSeason]])</f>
        <v>17</v>
      </c>
      <c r="D9752">
        <v>1</v>
      </c>
      <c r="E9752" cm="1">
        <f t="array" ref="E9752">_xlfn.XLOOKUP(Table1[[#This Row],[ScheduleWeekWritten]],Table3[Game],100+Table3[Increase],Table1[[#This Row],[ScheduleWeekWritten]])</f>
        <v>1</v>
      </c>
      <c r="F9752" t="b">
        <v>0</v>
      </c>
      <c r="G9752" t="s">
        <v>140</v>
      </c>
      <c r="H9752">
        <v>14</v>
      </c>
      <c r="I9752">
        <v>12</v>
      </c>
      <c r="J9752" t="s">
        <v>154</v>
      </c>
      <c r="K9752" t="s">
        <v>72</v>
      </c>
      <c r="L9752" t="str">
        <f>_xlfn.XLOOKUP(Table1[[#This Row],[TeamFavoriteID]],Table2[team_id],Table2[team_name],_xlfn.XLOOKUP(Table1[[#This Row],[TeamFavoriteID]],Table2[team_id_pfr],Table2[team_name],"Even"))</f>
        <v>Baltimore Colts</v>
      </c>
      <c r="M9752">
        <v>-6</v>
      </c>
      <c r="N9752">
        <f>IF(Table1[[#This Row],[TeamFavorite]]=Table1[[#This Row],[TeamHome]],Table1[[#This Row],[ScoreAway]]-Table1[[#This Row],[ScoreHome]],Table1[[#This Row],[ScoreHome]]-Table1[[#This Row],[ScoreAway]])</f>
        <v>2</v>
      </c>
      <c r="O9752">
        <f>IF(Table1[[#This Row],[SpreadActual]]&lt;Table1[[#This Row],[SpreadFavorite]],1,0)</f>
        <v>0</v>
      </c>
      <c r="P9752">
        <v>45</v>
      </c>
      <c r="Q9752" t="s">
        <v>190</v>
      </c>
      <c r="R9752" t="b">
        <v>0</v>
      </c>
      <c r="S9752">
        <v>72</v>
      </c>
      <c r="T9752">
        <v>0</v>
      </c>
      <c r="V9752" t="s">
        <v>103</v>
      </c>
    </row>
    <row r="9753" spans="1:22" x14ac:dyDescent="0.2">
      <c r="A9753" s="1">
        <v>40069</v>
      </c>
      <c r="B9753">
        <v>2009</v>
      </c>
      <c r="C9753">
        <f>_xlfn.MAXIFS(Table1[ScheduleWeekWritten],Table1[ScheduleSeason],Table1[[#This Row],[ScheduleSeason]])</f>
        <v>17</v>
      </c>
      <c r="D9753">
        <v>1</v>
      </c>
      <c r="E9753" cm="1">
        <f t="array" ref="E9753">_xlfn.XLOOKUP(Table1[[#This Row],[ScheduleWeekWritten]],Table3[Game],100+Table3[Increase],Table1[[#This Row],[ScheduleWeekWritten]])</f>
        <v>1</v>
      </c>
      <c r="F9753" t="b">
        <v>0</v>
      </c>
      <c r="G9753" t="s">
        <v>95</v>
      </c>
      <c r="H9753">
        <v>45</v>
      </c>
      <c r="I9753">
        <v>27</v>
      </c>
      <c r="J9753" t="s">
        <v>45</v>
      </c>
      <c r="K9753" t="s">
        <v>98</v>
      </c>
      <c r="L9753" t="str">
        <f>_xlfn.XLOOKUP(Table1[[#This Row],[TeamFavoriteID]],Table2[team_id],Table2[team_name],_xlfn.XLOOKUP(Table1[[#This Row],[TeamFavoriteID]],Table2[team_id_pfr],Table2[team_name],"Even"))</f>
        <v>New Orleans Saints</v>
      </c>
      <c r="M9753">
        <v>-14</v>
      </c>
      <c r="N9753">
        <f>IF(Table1[[#This Row],[TeamFavorite]]=Table1[[#This Row],[TeamHome]],Table1[[#This Row],[ScoreAway]]-Table1[[#This Row],[ScoreHome]],Table1[[#This Row],[ScoreHome]]-Table1[[#This Row],[ScoreAway]])</f>
        <v>-18</v>
      </c>
      <c r="O9753">
        <f>IF(Table1[[#This Row],[SpreadActual]]&lt;Table1[[#This Row],[SpreadFavorite]],1,0)</f>
        <v>1</v>
      </c>
      <c r="P9753">
        <v>50</v>
      </c>
      <c r="Q9753" t="s">
        <v>124</v>
      </c>
      <c r="R9753" t="b">
        <v>0</v>
      </c>
      <c r="S9753">
        <v>72</v>
      </c>
      <c r="T9753">
        <v>0</v>
      </c>
      <c r="V9753" t="s">
        <v>103</v>
      </c>
    </row>
    <row r="9754" spans="1:22" x14ac:dyDescent="0.2">
      <c r="A9754" s="1">
        <v>40069</v>
      </c>
      <c r="B9754">
        <v>2009</v>
      </c>
      <c r="C9754">
        <f>_xlfn.MAXIFS(Table1[ScheduleWeekWritten],Table1[ScheduleSeason],Table1[[#This Row],[ScheduleSeason]])</f>
        <v>17</v>
      </c>
      <c r="D9754">
        <v>1</v>
      </c>
      <c r="E9754" cm="1">
        <f t="array" ref="E9754">_xlfn.XLOOKUP(Table1[[#This Row],[ScheduleWeekWritten]],Table3[Game],100+Table3[Increase],Table1[[#This Row],[ScheduleWeekWritten]])</f>
        <v>1</v>
      </c>
      <c r="F9754" t="b">
        <v>0</v>
      </c>
      <c r="G9754" t="s">
        <v>50</v>
      </c>
      <c r="H9754">
        <v>23</v>
      </c>
      <c r="I9754">
        <v>17</v>
      </c>
      <c r="J9754" t="s">
        <v>61</v>
      </c>
      <c r="K9754" t="s">
        <v>90</v>
      </c>
      <c r="L9754" t="str">
        <f>_xlfn.XLOOKUP(Table1[[#This Row],[TeamFavoriteID]],Table2[team_id],Table2[team_name],_xlfn.XLOOKUP(Table1[[#This Row],[TeamFavoriteID]],Table2[team_id_pfr],Table2[team_name],"Even"))</f>
        <v>New York Giants</v>
      </c>
      <c r="M9754">
        <v>-6</v>
      </c>
      <c r="N9754">
        <f>IF(Table1[[#This Row],[TeamFavorite]]=Table1[[#This Row],[TeamHome]],Table1[[#This Row],[ScoreAway]]-Table1[[#This Row],[ScoreHome]],Table1[[#This Row],[ScoreHome]]-Table1[[#This Row],[ScoreAway]])</f>
        <v>-6</v>
      </c>
      <c r="O9754">
        <f>IF(Table1[[#This Row],[SpreadActual]]&lt;Table1[[#This Row],[SpreadFavorite]],1,0)</f>
        <v>0</v>
      </c>
      <c r="P9754">
        <v>37</v>
      </c>
      <c r="Q9754" t="s">
        <v>126</v>
      </c>
      <c r="R9754" t="b">
        <v>0</v>
      </c>
      <c r="S9754">
        <v>80</v>
      </c>
      <c r="T9754">
        <v>9</v>
      </c>
      <c r="U9754">
        <v>70</v>
      </c>
    </row>
    <row r="9755" spans="1:22" x14ac:dyDescent="0.2">
      <c r="A9755" s="1">
        <v>40069</v>
      </c>
      <c r="B9755">
        <v>2009</v>
      </c>
      <c r="C9755">
        <f>_xlfn.MAXIFS(Table1[ScheduleWeekWritten],Table1[ScheduleSeason],Table1[[#This Row],[ScheduleSeason]])</f>
        <v>17</v>
      </c>
      <c r="D9755">
        <v>1</v>
      </c>
      <c r="E9755" cm="1">
        <f t="array" ref="E9755">_xlfn.XLOOKUP(Table1[[#This Row],[ScheduleWeekWritten]],Table3[Game],100+Table3[Increase],Table1[[#This Row],[ScheduleWeekWritten]])</f>
        <v>1</v>
      </c>
      <c r="F9755" t="b">
        <v>0</v>
      </c>
      <c r="G9755" t="s">
        <v>128</v>
      </c>
      <c r="H9755">
        <v>28</v>
      </c>
      <c r="I9755">
        <v>0</v>
      </c>
      <c r="J9755" t="s">
        <v>153</v>
      </c>
      <c r="K9755" t="s">
        <v>132</v>
      </c>
      <c r="L9755" t="str">
        <f>_xlfn.XLOOKUP(Table1[[#This Row],[TeamFavoriteID]],Table2[team_id],Table2[team_name],_xlfn.XLOOKUP(Table1[[#This Row],[TeamFavoriteID]],Table2[team_id_pfr],Table2[team_name],"Even"))</f>
        <v>Seattle Seahawks</v>
      </c>
      <c r="M9755">
        <v>-7</v>
      </c>
      <c r="N9755">
        <f>IF(Table1[[#This Row],[TeamFavorite]]=Table1[[#This Row],[TeamHome]],Table1[[#This Row],[ScoreAway]]-Table1[[#This Row],[ScoreHome]],Table1[[#This Row],[ScoreHome]]-Table1[[#This Row],[ScoreAway]])</f>
        <v>-28</v>
      </c>
      <c r="O9755">
        <f>IF(Table1[[#This Row],[SpreadActual]]&lt;Table1[[#This Row],[SpreadFavorite]],1,0)</f>
        <v>1</v>
      </c>
      <c r="P9755">
        <v>41</v>
      </c>
      <c r="Q9755" t="s">
        <v>180</v>
      </c>
      <c r="R9755" t="b">
        <v>0</v>
      </c>
      <c r="S9755">
        <v>74</v>
      </c>
      <c r="T9755">
        <v>8</v>
      </c>
      <c r="U9755">
        <v>63</v>
      </c>
    </row>
    <row r="9756" spans="1:22" x14ac:dyDescent="0.2">
      <c r="A9756" s="1">
        <v>40069</v>
      </c>
      <c r="B9756">
        <v>2009</v>
      </c>
      <c r="C9756">
        <f>_xlfn.MAXIFS(Table1[ScheduleWeekWritten],Table1[ScheduleSeason],Table1[[#This Row],[ScheduleSeason]])</f>
        <v>17</v>
      </c>
      <c r="D9756">
        <v>1</v>
      </c>
      <c r="E9756" cm="1">
        <f t="array" ref="E9756">_xlfn.XLOOKUP(Table1[[#This Row],[ScheduleWeekWritten]],Table3[Game],100+Table3[Increase],Table1[[#This Row],[ScheduleWeekWritten]])</f>
        <v>1</v>
      </c>
      <c r="F9756" t="b">
        <v>0</v>
      </c>
      <c r="G9756" t="s">
        <v>127</v>
      </c>
      <c r="H9756">
        <v>21</v>
      </c>
      <c r="I9756">
        <v>34</v>
      </c>
      <c r="J9756" t="s">
        <v>67</v>
      </c>
      <c r="K9756" t="s">
        <v>68</v>
      </c>
      <c r="L9756" t="str">
        <f>_xlfn.XLOOKUP(Table1[[#This Row],[TeamFavoriteID]],Table2[team_id],Table2[team_name],_xlfn.XLOOKUP(Table1[[#This Row],[TeamFavoriteID]],Table2[team_id_pfr],Table2[team_name],"Even"))</f>
        <v>Dallas Cowboys</v>
      </c>
      <c r="M9756">
        <v>-5</v>
      </c>
      <c r="N9756">
        <f>IF(Table1[[#This Row],[TeamFavorite]]=Table1[[#This Row],[TeamHome]],Table1[[#This Row],[ScoreAway]]-Table1[[#This Row],[ScoreHome]],Table1[[#This Row],[ScoreHome]]-Table1[[#This Row],[ScoreAway]])</f>
        <v>-13</v>
      </c>
      <c r="O9756">
        <f>IF(Table1[[#This Row],[SpreadActual]]&lt;Table1[[#This Row],[SpreadFavorite]],1,0)</f>
        <v>1</v>
      </c>
      <c r="P9756">
        <v>40</v>
      </c>
      <c r="Q9756" t="s">
        <v>168</v>
      </c>
      <c r="R9756" t="b">
        <v>0</v>
      </c>
      <c r="S9756">
        <v>85</v>
      </c>
      <c r="T9756">
        <v>9</v>
      </c>
      <c r="U9756">
        <v>82</v>
      </c>
    </row>
    <row r="9757" spans="1:22" x14ac:dyDescent="0.2">
      <c r="A9757" s="1">
        <v>40070</v>
      </c>
      <c r="B9757">
        <v>2009</v>
      </c>
      <c r="C9757">
        <f>_xlfn.MAXIFS(Table1[ScheduleWeekWritten],Table1[ScheduleSeason],Table1[[#This Row],[ScheduleSeason]])</f>
        <v>17</v>
      </c>
      <c r="D9757">
        <v>1</v>
      </c>
      <c r="E9757" cm="1">
        <f t="array" ref="E9757">_xlfn.XLOOKUP(Table1[[#This Row],[ScheduleWeekWritten]],Table3[Game],100+Table3[Increase],Table1[[#This Row],[ScheduleWeekWritten]])</f>
        <v>1</v>
      </c>
      <c r="F9757" t="b">
        <v>0</v>
      </c>
      <c r="G9757" t="s">
        <v>115</v>
      </c>
      <c r="H9757">
        <v>25</v>
      </c>
      <c r="I9757">
        <v>24</v>
      </c>
      <c r="J9757" t="s">
        <v>28</v>
      </c>
      <c r="K9757" t="s">
        <v>70</v>
      </c>
      <c r="L9757" t="str">
        <f>_xlfn.XLOOKUP(Table1[[#This Row],[TeamFavoriteID]],Table2[team_id],Table2[team_name],_xlfn.XLOOKUP(Table1[[#This Row],[TeamFavoriteID]],Table2[team_id_pfr],Table2[team_name],"Even"))</f>
        <v>Boston Patriots</v>
      </c>
      <c r="M9757">
        <v>-13.5</v>
      </c>
      <c r="N9757">
        <f>IF(Table1[[#This Row],[TeamFavorite]]=Table1[[#This Row],[TeamHome]],Table1[[#This Row],[ScoreAway]]-Table1[[#This Row],[ScoreHome]],Table1[[#This Row],[ScoreHome]]-Table1[[#This Row],[ScoreAway]])</f>
        <v>1</v>
      </c>
      <c r="O9757">
        <f>IF(Table1[[#This Row],[SpreadActual]]&lt;Table1[[#This Row],[SpreadFavorite]],1,0)</f>
        <v>0</v>
      </c>
      <c r="P9757">
        <v>47.5</v>
      </c>
      <c r="Q9757" t="s">
        <v>179</v>
      </c>
      <c r="R9757" t="b">
        <v>0</v>
      </c>
      <c r="S9757">
        <v>73</v>
      </c>
      <c r="T9757">
        <v>11</v>
      </c>
      <c r="U9757">
        <v>56</v>
      </c>
    </row>
    <row r="9758" spans="1:22" x14ac:dyDescent="0.2">
      <c r="A9758" s="1">
        <v>40070</v>
      </c>
      <c r="B9758">
        <v>2009</v>
      </c>
      <c r="C9758">
        <f>_xlfn.MAXIFS(Table1[ScheduleWeekWritten],Table1[ScheduleSeason],Table1[[#This Row],[ScheduleSeason]])</f>
        <v>17</v>
      </c>
      <c r="D9758">
        <v>1</v>
      </c>
      <c r="E9758" cm="1">
        <f t="array" ref="E9758">_xlfn.XLOOKUP(Table1[[#This Row],[ScheduleWeekWritten]],Table3[Game],100+Table3[Increase],Table1[[#This Row],[ScheduleWeekWritten]])</f>
        <v>1</v>
      </c>
      <c r="F9758" t="b">
        <v>0</v>
      </c>
      <c r="G9758" t="s">
        <v>20</v>
      </c>
      <c r="H9758">
        <v>20</v>
      </c>
      <c r="I9758">
        <v>24</v>
      </c>
      <c r="J9758" t="s">
        <v>27</v>
      </c>
      <c r="K9758" t="s">
        <v>29</v>
      </c>
      <c r="L9758" t="str">
        <f>_xlfn.XLOOKUP(Table1[[#This Row],[TeamFavoriteID]],Table2[team_id],Table2[team_name],_xlfn.XLOOKUP(Table1[[#This Row],[TeamFavoriteID]],Table2[team_id_pfr],Table2[team_name],"Even"))</f>
        <v>Los Angeles Chargers</v>
      </c>
      <c r="M9758">
        <v>-10</v>
      </c>
      <c r="N9758">
        <f>IF(Table1[[#This Row],[TeamFavorite]]=Table1[[#This Row],[TeamHome]],Table1[[#This Row],[ScoreAway]]-Table1[[#This Row],[ScoreHome]],Table1[[#This Row],[ScoreHome]]-Table1[[#This Row],[ScoreAway]])</f>
        <v>-4</v>
      </c>
      <c r="O9758">
        <f>IF(Table1[[#This Row],[SpreadActual]]&lt;Table1[[#This Row],[SpreadFavorite]],1,0)</f>
        <v>0</v>
      </c>
      <c r="P9758">
        <v>43</v>
      </c>
      <c r="Q9758" t="s">
        <v>76</v>
      </c>
      <c r="R9758" t="b">
        <v>0</v>
      </c>
      <c r="S9758">
        <v>67</v>
      </c>
      <c r="T9758">
        <v>12</v>
      </c>
      <c r="U9758">
        <v>81</v>
      </c>
    </row>
    <row r="9759" spans="1:22" x14ac:dyDescent="0.2">
      <c r="A9759" s="1">
        <v>40076</v>
      </c>
      <c r="B9759">
        <v>2009</v>
      </c>
      <c r="C9759">
        <f>_xlfn.MAXIFS(Table1[ScheduleWeekWritten],Table1[ScheduleSeason],Table1[[#This Row],[ScheduleSeason]])</f>
        <v>17</v>
      </c>
      <c r="D9759">
        <v>2</v>
      </c>
      <c r="E9759" cm="1">
        <f t="array" ref="E9759">_xlfn.XLOOKUP(Table1[[#This Row],[ScheduleWeekWritten]],Table3[Game],100+Table3[Increase],Table1[[#This Row],[ScheduleWeekWritten]])</f>
        <v>2</v>
      </c>
      <c r="F9759" t="b">
        <v>0</v>
      </c>
      <c r="G9759" t="s">
        <v>38</v>
      </c>
      <c r="H9759">
        <v>28</v>
      </c>
      <c r="I9759">
        <v>20</v>
      </c>
      <c r="J9759" t="s">
        <v>152</v>
      </c>
      <c r="K9759" t="s">
        <v>109</v>
      </c>
      <c r="L9759" t="str">
        <f>_xlfn.XLOOKUP(Table1[[#This Row],[TeamFavoriteID]],Table2[team_id],Table2[team_name],_xlfn.XLOOKUP(Table1[[#This Row],[TeamFavoriteID]],Table2[team_id_pfr],Table2[team_name],"Even"))</f>
        <v>Atlanta Falcons</v>
      </c>
      <c r="M9759">
        <v>-5.5</v>
      </c>
      <c r="N9759">
        <f>IF(Table1[[#This Row],[TeamFavorite]]=Table1[[#This Row],[TeamHome]],Table1[[#This Row],[ScoreAway]]-Table1[[#This Row],[ScoreHome]],Table1[[#This Row],[ScoreHome]]-Table1[[#This Row],[ScoreAway]])</f>
        <v>-8</v>
      </c>
      <c r="O9759">
        <f>IF(Table1[[#This Row],[SpreadActual]]&lt;Table1[[#This Row],[SpreadFavorite]],1,0)</f>
        <v>1</v>
      </c>
      <c r="P9759">
        <v>43.5</v>
      </c>
      <c r="Q9759" t="s">
        <v>148</v>
      </c>
      <c r="R9759" t="b">
        <v>0</v>
      </c>
      <c r="S9759">
        <v>72</v>
      </c>
      <c r="T9759">
        <v>0</v>
      </c>
      <c r="V9759" t="s">
        <v>103</v>
      </c>
    </row>
    <row r="9760" spans="1:22" x14ac:dyDescent="0.2">
      <c r="A9760" s="1">
        <v>40076</v>
      </c>
      <c r="B9760">
        <v>2009</v>
      </c>
      <c r="C9760">
        <f>_xlfn.MAXIFS(Table1[ScheduleWeekWritten],Table1[ScheduleSeason],Table1[[#This Row],[ScheduleSeason]])</f>
        <v>17</v>
      </c>
      <c r="D9760">
        <v>2</v>
      </c>
      <c r="E9760" cm="1">
        <f t="array" ref="E9760">_xlfn.XLOOKUP(Table1[[#This Row],[ScheduleWeekWritten]],Table3[Game],100+Table3[Increase],Table1[[#This Row],[ScheduleWeekWritten]])</f>
        <v>2</v>
      </c>
      <c r="F9760" t="b">
        <v>0</v>
      </c>
      <c r="G9760" t="s">
        <v>28</v>
      </c>
      <c r="H9760">
        <v>33</v>
      </c>
      <c r="I9760">
        <v>20</v>
      </c>
      <c r="J9760" t="s">
        <v>127</v>
      </c>
      <c r="K9760" t="s">
        <v>43</v>
      </c>
      <c r="L9760" t="str">
        <f>_xlfn.XLOOKUP(Table1[[#This Row],[TeamFavoriteID]],Table2[team_id],Table2[team_name],_xlfn.XLOOKUP(Table1[[#This Row],[TeamFavoriteID]],Table2[team_id_pfr],Table2[team_name],"Even"))</f>
        <v>Buffalo Bills</v>
      </c>
      <c r="M9760">
        <v>-4</v>
      </c>
      <c r="N9760">
        <f>IF(Table1[[#This Row],[TeamFavorite]]=Table1[[#This Row],[TeamHome]],Table1[[#This Row],[ScoreAway]]-Table1[[#This Row],[ScoreHome]],Table1[[#This Row],[ScoreHome]]-Table1[[#This Row],[ScoreAway]])</f>
        <v>-13</v>
      </c>
      <c r="O9760">
        <f>IF(Table1[[#This Row],[SpreadActual]]&lt;Table1[[#This Row],[SpreadFavorite]],1,0)</f>
        <v>1</v>
      </c>
      <c r="P9760">
        <v>42</v>
      </c>
      <c r="Q9760" t="s">
        <v>123</v>
      </c>
      <c r="R9760" t="b">
        <v>0</v>
      </c>
      <c r="S9760">
        <v>75</v>
      </c>
      <c r="T9760">
        <v>5</v>
      </c>
    </row>
    <row r="9761" spans="1:22" x14ac:dyDescent="0.2">
      <c r="A9761" s="1">
        <v>40076</v>
      </c>
      <c r="B9761">
        <v>2009</v>
      </c>
      <c r="C9761">
        <f>_xlfn.MAXIFS(Table1[ScheduleWeekWritten],Table1[ScheduleSeason],Table1[[#This Row],[ScheduleSeason]])</f>
        <v>17</v>
      </c>
      <c r="D9761">
        <v>2</v>
      </c>
      <c r="E9761" cm="1">
        <f t="array" ref="E9761">_xlfn.XLOOKUP(Table1[[#This Row],[ScheduleWeekWritten]],Table3[Game],100+Table3[Increase],Table1[[#This Row],[ScheduleWeekWritten]])</f>
        <v>2</v>
      </c>
      <c r="F9761" t="b">
        <v>0</v>
      </c>
      <c r="G9761" t="s">
        <v>46</v>
      </c>
      <c r="H9761">
        <v>17</v>
      </c>
      <c r="I9761">
        <v>14</v>
      </c>
      <c r="J9761" t="s">
        <v>49</v>
      </c>
      <c r="K9761" t="s">
        <v>51</v>
      </c>
      <c r="L9761" t="str">
        <f>_xlfn.XLOOKUP(Table1[[#This Row],[TeamFavoriteID]],Table2[team_id],Table2[team_name],_xlfn.XLOOKUP(Table1[[#This Row],[TeamFavoriteID]],Table2[team_id_pfr],Table2[team_name],"Even"))</f>
        <v>Pittsburgh Steelers</v>
      </c>
      <c r="M9761">
        <v>-3</v>
      </c>
      <c r="N9761">
        <f>IF(Table1[[#This Row],[TeamFavorite]]=Table1[[#This Row],[TeamHome]],Table1[[#This Row],[ScoreAway]]-Table1[[#This Row],[ScoreHome]],Table1[[#This Row],[ScoreHome]]-Table1[[#This Row],[ScoreAway]])</f>
        <v>3</v>
      </c>
      <c r="O9761">
        <f>IF(Table1[[#This Row],[SpreadActual]]&lt;Table1[[#This Row],[SpreadFavorite]],1,0)</f>
        <v>0</v>
      </c>
      <c r="P9761">
        <v>38.5</v>
      </c>
      <c r="Q9761" t="s">
        <v>114</v>
      </c>
      <c r="R9761" t="b">
        <v>0</v>
      </c>
      <c r="S9761">
        <v>70</v>
      </c>
      <c r="T9761">
        <v>9</v>
      </c>
      <c r="U9761">
        <v>66</v>
      </c>
    </row>
    <row r="9762" spans="1:22" x14ac:dyDescent="0.2">
      <c r="A9762" s="1">
        <v>40076</v>
      </c>
      <c r="B9762">
        <v>2009</v>
      </c>
      <c r="C9762">
        <f>_xlfn.MAXIFS(Table1[ScheduleWeekWritten],Table1[ScheduleSeason],Table1[[#This Row],[ScheduleSeason]])</f>
        <v>17</v>
      </c>
      <c r="D9762">
        <v>2</v>
      </c>
      <c r="E9762" cm="1">
        <f t="array" ref="E9762">_xlfn.XLOOKUP(Table1[[#This Row],[ScheduleWeekWritten]],Table3[Game],100+Table3[Increase],Table1[[#This Row],[ScheduleWeekWritten]])</f>
        <v>2</v>
      </c>
      <c r="F9762" t="b">
        <v>0</v>
      </c>
      <c r="G9762" t="s">
        <v>67</v>
      </c>
      <c r="H9762">
        <v>31</v>
      </c>
      <c r="I9762">
        <v>33</v>
      </c>
      <c r="J9762" t="s">
        <v>50</v>
      </c>
      <c r="K9762" t="s">
        <v>68</v>
      </c>
      <c r="L9762" t="str">
        <f>_xlfn.XLOOKUP(Table1[[#This Row],[TeamFavoriteID]],Table2[team_id],Table2[team_name],_xlfn.XLOOKUP(Table1[[#This Row],[TeamFavoriteID]],Table2[team_id_pfr],Table2[team_name],"Even"))</f>
        <v>Dallas Cowboys</v>
      </c>
      <c r="M9762">
        <v>-3</v>
      </c>
      <c r="N9762">
        <f>IF(Table1[[#This Row],[TeamFavorite]]=Table1[[#This Row],[TeamHome]],Table1[[#This Row],[ScoreAway]]-Table1[[#This Row],[ScoreHome]],Table1[[#This Row],[ScoreHome]]-Table1[[#This Row],[ScoreAway]])</f>
        <v>2</v>
      </c>
      <c r="O9762">
        <f>IF(Table1[[#This Row],[SpreadActual]]&lt;Table1[[#This Row],[SpreadFavorite]],1,0)</f>
        <v>0</v>
      </c>
      <c r="P9762">
        <v>45.5</v>
      </c>
      <c r="Q9762" t="s">
        <v>192</v>
      </c>
      <c r="R9762" t="b">
        <v>0</v>
      </c>
      <c r="S9762">
        <v>88</v>
      </c>
      <c r="T9762">
        <v>6</v>
      </c>
      <c r="V9762" t="s">
        <v>193</v>
      </c>
    </row>
    <row r="9763" spans="1:22" x14ac:dyDescent="0.2">
      <c r="A9763" s="1">
        <v>40076</v>
      </c>
      <c r="B9763">
        <v>2009</v>
      </c>
      <c r="C9763">
        <f>_xlfn.MAXIFS(Table1[ScheduleWeekWritten],Table1[ScheduleSeason],Table1[[#This Row],[ScheduleSeason]])</f>
        <v>17</v>
      </c>
      <c r="D9763">
        <v>2</v>
      </c>
      <c r="E9763" cm="1">
        <f t="array" ref="E9763">_xlfn.XLOOKUP(Table1[[#This Row],[ScheduleWeekWritten]],Table3[Game],100+Table3[Increase],Table1[[#This Row],[ScheduleWeekWritten]])</f>
        <v>2</v>
      </c>
      <c r="F9763" t="b">
        <v>0</v>
      </c>
      <c r="G9763" t="s">
        <v>24</v>
      </c>
      <c r="H9763">
        <v>27</v>
      </c>
      <c r="I9763">
        <v>6</v>
      </c>
      <c r="J9763" t="s">
        <v>62</v>
      </c>
      <c r="K9763" t="s">
        <v>88</v>
      </c>
      <c r="L9763" t="str">
        <f>_xlfn.XLOOKUP(Table1[[#This Row],[TeamFavoriteID]],Table2[team_id],Table2[team_name],_xlfn.XLOOKUP(Table1[[#This Row],[TeamFavoriteID]],Table2[team_id_pfr],Table2[team_name],"Even"))</f>
        <v>Denver Broncos</v>
      </c>
      <c r="M9763">
        <v>-3</v>
      </c>
      <c r="N9763">
        <f>IF(Table1[[#This Row],[TeamFavorite]]=Table1[[#This Row],[TeamHome]],Table1[[#This Row],[ScoreAway]]-Table1[[#This Row],[ScoreHome]],Table1[[#This Row],[ScoreHome]]-Table1[[#This Row],[ScoreAway]])</f>
        <v>-21</v>
      </c>
      <c r="O9763">
        <f>IF(Table1[[#This Row],[SpreadActual]]&lt;Table1[[#This Row],[SpreadFavorite]],1,0)</f>
        <v>1</v>
      </c>
      <c r="P9763">
        <v>38.5</v>
      </c>
      <c r="Q9763" t="s">
        <v>174</v>
      </c>
      <c r="R9763" t="b">
        <v>0</v>
      </c>
      <c r="S9763">
        <v>82</v>
      </c>
      <c r="T9763">
        <v>15</v>
      </c>
    </row>
    <row r="9764" spans="1:22" x14ac:dyDescent="0.2">
      <c r="A9764" s="1">
        <v>40076</v>
      </c>
      <c r="B9764">
        <v>2009</v>
      </c>
      <c r="C9764">
        <f>_xlfn.MAXIFS(Table1[ScheduleWeekWritten],Table1[ScheduleSeason],Table1[[#This Row],[ScheduleSeason]])</f>
        <v>17</v>
      </c>
      <c r="D9764">
        <v>2</v>
      </c>
      <c r="E9764" cm="1">
        <f t="array" ref="E9764">_xlfn.XLOOKUP(Table1[[#This Row],[ScheduleWeekWritten]],Table3[Game],100+Table3[Increase],Table1[[#This Row],[ScheduleWeekWritten]])</f>
        <v>2</v>
      </c>
      <c r="F9764" t="b">
        <v>0</v>
      </c>
      <c r="G9764" t="s">
        <v>45</v>
      </c>
      <c r="H9764">
        <v>13</v>
      </c>
      <c r="I9764">
        <v>27</v>
      </c>
      <c r="J9764" t="s">
        <v>54</v>
      </c>
      <c r="K9764" t="s">
        <v>55</v>
      </c>
      <c r="L9764" t="str">
        <f>_xlfn.XLOOKUP(Table1[[#This Row],[TeamFavoriteID]],Table2[team_id],Table2[team_name],_xlfn.XLOOKUP(Table1[[#This Row],[TeamFavoriteID]],Table2[team_id_pfr],Table2[team_name],"Even"))</f>
        <v>Minnesota Vikings</v>
      </c>
      <c r="M9764">
        <v>-10</v>
      </c>
      <c r="N9764">
        <f>IF(Table1[[#This Row],[TeamFavorite]]=Table1[[#This Row],[TeamHome]],Table1[[#This Row],[ScoreAway]]-Table1[[#This Row],[ScoreHome]],Table1[[#This Row],[ScoreHome]]-Table1[[#This Row],[ScoreAway]])</f>
        <v>-14</v>
      </c>
      <c r="O9764">
        <f>IF(Table1[[#This Row],[SpreadActual]]&lt;Table1[[#This Row],[SpreadFavorite]],1,0)</f>
        <v>1</v>
      </c>
      <c r="P9764">
        <v>45</v>
      </c>
      <c r="Q9764" t="s">
        <v>181</v>
      </c>
      <c r="R9764" t="b">
        <v>0</v>
      </c>
      <c r="S9764">
        <v>72</v>
      </c>
      <c r="T9764">
        <v>0</v>
      </c>
      <c r="V9764" t="s">
        <v>103</v>
      </c>
    </row>
    <row r="9765" spans="1:22" x14ac:dyDescent="0.2">
      <c r="A9765" s="1">
        <v>40076</v>
      </c>
      <c r="B9765">
        <v>2009</v>
      </c>
      <c r="C9765">
        <f>_xlfn.MAXIFS(Table1[ScheduleWeekWritten],Table1[ScheduleSeason],Table1[[#This Row],[ScheduleSeason]])</f>
        <v>17</v>
      </c>
      <c r="D9765">
        <v>2</v>
      </c>
      <c r="E9765" cm="1">
        <f t="array" ref="E9765">_xlfn.XLOOKUP(Table1[[#This Row],[ScheduleWeekWritten]],Table3[Game],100+Table3[Increase],Table1[[#This Row],[ScheduleWeekWritten]])</f>
        <v>2</v>
      </c>
      <c r="F9765" t="b">
        <v>0</v>
      </c>
      <c r="G9765" t="s">
        <v>33</v>
      </c>
      <c r="H9765">
        <v>24</v>
      </c>
      <c r="I9765">
        <v>31</v>
      </c>
      <c r="J9765" t="s">
        <v>101</v>
      </c>
      <c r="K9765" t="s">
        <v>35</v>
      </c>
      <c r="L9765" t="str">
        <f>_xlfn.XLOOKUP(Table1[[#This Row],[TeamFavoriteID]],Table2[team_id],Table2[team_name],_xlfn.XLOOKUP(Table1[[#This Row],[TeamFavoriteID]],Table2[team_id_pfr],Table2[team_name],"Even"))</f>
        <v>Green Bay Packers</v>
      </c>
      <c r="M9765">
        <v>-7.5</v>
      </c>
      <c r="N9765">
        <f>IF(Table1[[#This Row],[TeamFavorite]]=Table1[[#This Row],[TeamHome]],Table1[[#This Row],[ScoreAway]]-Table1[[#This Row],[ScoreHome]],Table1[[#This Row],[ScoreHome]]-Table1[[#This Row],[ScoreAway]])</f>
        <v>7</v>
      </c>
      <c r="O9765">
        <f>IF(Table1[[#This Row],[SpreadActual]]&lt;Table1[[#This Row],[SpreadFavorite]],1,0)</f>
        <v>0</v>
      </c>
      <c r="P9765">
        <v>42</v>
      </c>
      <c r="Q9765" t="s">
        <v>82</v>
      </c>
      <c r="R9765" t="b">
        <v>0</v>
      </c>
      <c r="S9765">
        <v>68</v>
      </c>
      <c r="T9765">
        <v>6</v>
      </c>
      <c r="U9765">
        <v>73</v>
      </c>
    </row>
    <row r="9766" spans="1:22" x14ac:dyDescent="0.2">
      <c r="A9766" s="1">
        <v>40076</v>
      </c>
      <c r="B9766">
        <v>2009</v>
      </c>
      <c r="C9766">
        <f>_xlfn.MAXIFS(Table1[ScheduleWeekWritten],Table1[ScheduleSeason],Table1[[#This Row],[ScheduleSeason]])</f>
        <v>17</v>
      </c>
      <c r="D9766">
        <v>2</v>
      </c>
      <c r="E9766" cm="1">
        <f t="array" ref="E9766">_xlfn.XLOOKUP(Table1[[#This Row],[ScheduleWeekWritten]],Table3[Game],100+Table3[Increase],Table1[[#This Row],[ScheduleWeekWritten]])</f>
        <v>2</v>
      </c>
      <c r="F9766" t="b">
        <v>0</v>
      </c>
      <c r="G9766" t="s">
        <v>154</v>
      </c>
      <c r="H9766">
        <v>17</v>
      </c>
      <c r="I9766">
        <v>31</v>
      </c>
      <c r="J9766" t="s">
        <v>149</v>
      </c>
      <c r="K9766" t="s">
        <v>161</v>
      </c>
      <c r="L9766" t="str">
        <f>_xlfn.XLOOKUP(Table1[[#This Row],[TeamFavoriteID]],Table2[team_id],Table2[team_name],_xlfn.XLOOKUP(Table1[[#This Row],[TeamFavoriteID]],Table2[team_id_pfr],Table2[team_name],"Even"))</f>
        <v>Jacksonville Jaguars</v>
      </c>
      <c r="M9766">
        <v>-3</v>
      </c>
      <c r="N9766">
        <f>IF(Table1[[#This Row],[TeamFavorite]]=Table1[[#This Row],[TeamHome]],Table1[[#This Row],[ScoreAway]]-Table1[[#This Row],[ScoreHome]],Table1[[#This Row],[ScoreHome]]-Table1[[#This Row],[ScoreAway]])</f>
        <v>14</v>
      </c>
      <c r="O9766">
        <f>IF(Table1[[#This Row],[SpreadActual]]&lt;Table1[[#This Row],[SpreadFavorite]],1,0)</f>
        <v>0</v>
      </c>
      <c r="P9766">
        <v>44</v>
      </c>
      <c r="Q9766" t="s">
        <v>155</v>
      </c>
      <c r="R9766" t="b">
        <v>0</v>
      </c>
      <c r="S9766">
        <v>87</v>
      </c>
      <c r="T9766">
        <v>9</v>
      </c>
      <c r="U9766">
        <v>73</v>
      </c>
    </row>
    <row r="9767" spans="1:22" x14ac:dyDescent="0.2">
      <c r="A9767" s="1">
        <v>40076</v>
      </c>
      <c r="B9767">
        <v>2009</v>
      </c>
      <c r="C9767">
        <f>_xlfn.MAXIFS(Table1[ScheduleWeekWritten],Table1[ScheduleSeason],Table1[[#This Row],[ScheduleSeason]])</f>
        <v>17</v>
      </c>
      <c r="D9767">
        <v>2</v>
      </c>
      <c r="E9767" cm="1">
        <f t="array" ref="E9767">_xlfn.XLOOKUP(Table1[[#This Row],[ScheduleWeekWritten]],Table3[Game],100+Table3[Increase],Table1[[#This Row],[ScheduleWeekWritten]])</f>
        <v>2</v>
      </c>
      <c r="F9767" t="b">
        <v>0</v>
      </c>
      <c r="G9767" t="s">
        <v>42</v>
      </c>
      <c r="H9767">
        <v>10</v>
      </c>
      <c r="I9767">
        <v>13</v>
      </c>
      <c r="J9767" t="s">
        <v>20</v>
      </c>
      <c r="K9767" t="s">
        <v>75</v>
      </c>
      <c r="L9767" t="str">
        <f>_xlfn.XLOOKUP(Table1[[#This Row],[TeamFavoriteID]],Table2[team_id],Table2[team_name],_xlfn.XLOOKUP(Table1[[#This Row],[TeamFavoriteID]],Table2[team_id_pfr],Table2[team_name],"Even"))</f>
        <v>Kansas City Chiefs</v>
      </c>
      <c r="M9767">
        <v>-1.5</v>
      </c>
      <c r="N9767">
        <f>IF(Table1[[#This Row],[TeamFavorite]]=Table1[[#This Row],[TeamHome]],Table1[[#This Row],[ScoreAway]]-Table1[[#This Row],[ScoreHome]],Table1[[#This Row],[ScoreHome]]-Table1[[#This Row],[ScoreAway]])</f>
        <v>3</v>
      </c>
      <c r="O9767">
        <f>IF(Table1[[#This Row],[SpreadActual]]&lt;Table1[[#This Row],[SpreadFavorite]],1,0)</f>
        <v>0</v>
      </c>
      <c r="P9767">
        <v>40</v>
      </c>
      <c r="Q9767" t="s">
        <v>117</v>
      </c>
      <c r="R9767" t="b">
        <v>0</v>
      </c>
      <c r="S9767">
        <v>71</v>
      </c>
      <c r="T9767">
        <v>7</v>
      </c>
      <c r="U9767">
        <v>64</v>
      </c>
    </row>
    <row r="9768" spans="1:22" x14ac:dyDescent="0.2">
      <c r="A9768" s="1">
        <v>40076</v>
      </c>
      <c r="B9768">
        <v>2009</v>
      </c>
      <c r="C9768">
        <f>_xlfn.MAXIFS(Table1[ScheduleWeekWritten],Table1[ScheduleSeason],Table1[[#This Row],[ScheduleSeason]])</f>
        <v>17</v>
      </c>
      <c r="D9768">
        <v>2</v>
      </c>
      <c r="E9768" cm="1">
        <f t="array" ref="E9768">_xlfn.XLOOKUP(Table1[[#This Row],[ScheduleWeekWritten]],Table3[Game],100+Table3[Increase],Table1[[#This Row],[ScheduleWeekWritten]])</f>
        <v>2</v>
      </c>
      <c r="F9768" t="b">
        <v>0</v>
      </c>
      <c r="G9768" t="s">
        <v>31</v>
      </c>
      <c r="H9768">
        <v>16</v>
      </c>
      <c r="I9768">
        <v>9</v>
      </c>
      <c r="J9768" t="s">
        <v>115</v>
      </c>
      <c r="K9768" t="s">
        <v>70</v>
      </c>
      <c r="L9768" t="str">
        <f>_xlfn.XLOOKUP(Table1[[#This Row],[TeamFavoriteID]],Table2[team_id],Table2[team_name],_xlfn.XLOOKUP(Table1[[#This Row],[TeamFavoriteID]],Table2[team_id_pfr],Table2[team_name],"Even"))</f>
        <v>Boston Patriots</v>
      </c>
      <c r="M9768">
        <v>-3.5</v>
      </c>
      <c r="N9768">
        <f>IF(Table1[[#This Row],[TeamFavorite]]=Table1[[#This Row],[TeamHome]],Table1[[#This Row],[ScoreAway]]-Table1[[#This Row],[ScoreHome]],Table1[[#This Row],[ScoreHome]]-Table1[[#This Row],[ScoreAway]])</f>
        <v>7</v>
      </c>
      <c r="O9768">
        <f>IF(Table1[[#This Row],[SpreadActual]]&lt;Table1[[#This Row],[SpreadFavorite]],1,0)</f>
        <v>0</v>
      </c>
      <c r="P9768">
        <v>45</v>
      </c>
      <c r="Q9768" t="s">
        <v>126</v>
      </c>
      <c r="R9768" t="b">
        <v>0</v>
      </c>
      <c r="S9768">
        <v>68</v>
      </c>
      <c r="T9768">
        <v>7</v>
      </c>
      <c r="U9768">
        <v>52</v>
      </c>
    </row>
    <row r="9769" spans="1:22" x14ac:dyDescent="0.2">
      <c r="A9769" s="1">
        <v>40076</v>
      </c>
      <c r="B9769">
        <v>2009</v>
      </c>
      <c r="C9769">
        <f>_xlfn.MAXIFS(Table1[ScheduleWeekWritten],Table1[ScheduleSeason],Table1[[#This Row],[ScheduleSeason]])</f>
        <v>17</v>
      </c>
      <c r="D9769">
        <v>2</v>
      </c>
      <c r="E9769" cm="1">
        <f t="array" ref="E9769">_xlfn.XLOOKUP(Table1[[#This Row],[ScheduleWeekWritten]],Table3[Game],100+Table3[Increase],Table1[[#This Row],[ScheduleWeekWritten]])</f>
        <v>2</v>
      </c>
      <c r="F9769" t="b">
        <v>0</v>
      </c>
      <c r="G9769" t="s">
        <v>58</v>
      </c>
      <c r="H9769">
        <v>22</v>
      </c>
      <c r="I9769">
        <v>48</v>
      </c>
      <c r="J9769" t="s">
        <v>95</v>
      </c>
      <c r="K9769" t="s">
        <v>98</v>
      </c>
      <c r="L9769" t="str">
        <f>_xlfn.XLOOKUP(Table1[[#This Row],[TeamFavoriteID]],Table2[team_id],Table2[team_name],_xlfn.XLOOKUP(Table1[[#This Row],[TeamFavoriteID]],Table2[team_id_pfr],Table2[team_name],"Even"))</f>
        <v>New Orleans Saints</v>
      </c>
      <c r="M9769">
        <v>-2.5</v>
      </c>
      <c r="N9769">
        <f>IF(Table1[[#This Row],[TeamFavorite]]=Table1[[#This Row],[TeamHome]],Table1[[#This Row],[ScoreAway]]-Table1[[#This Row],[ScoreHome]],Table1[[#This Row],[ScoreHome]]-Table1[[#This Row],[ScoreAway]])</f>
        <v>-26</v>
      </c>
      <c r="O9769">
        <f>IF(Table1[[#This Row],[SpreadActual]]&lt;Table1[[#This Row],[SpreadFavorite]],1,0)</f>
        <v>1</v>
      </c>
      <c r="P9769">
        <v>46</v>
      </c>
      <c r="Q9769" t="s">
        <v>183</v>
      </c>
      <c r="R9769" t="b">
        <v>0</v>
      </c>
      <c r="S9769">
        <v>69</v>
      </c>
      <c r="T9769">
        <v>4</v>
      </c>
      <c r="U9769">
        <v>60</v>
      </c>
    </row>
    <row r="9770" spans="1:22" x14ac:dyDescent="0.2">
      <c r="A9770" s="1">
        <v>40076</v>
      </c>
      <c r="B9770">
        <v>2009</v>
      </c>
      <c r="C9770">
        <f>_xlfn.MAXIFS(Table1[ScheduleWeekWritten],Table1[ScheduleSeason],Table1[[#This Row],[ScheduleSeason]])</f>
        <v>17</v>
      </c>
      <c r="D9770">
        <v>2</v>
      </c>
      <c r="E9770" cm="1">
        <f t="array" ref="E9770">_xlfn.XLOOKUP(Table1[[#This Row],[ScheduleWeekWritten]],Table3[Game],100+Table3[Increase],Table1[[#This Row],[ScheduleWeekWritten]])</f>
        <v>2</v>
      </c>
      <c r="F9770" t="b">
        <v>0</v>
      </c>
      <c r="G9770" t="s">
        <v>27</v>
      </c>
      <c r="H9770">
        <v>26</v>
      </c>
      <c r="I9770">
        <v>31</v>
      </c>
      <c r="J9770" t="s">
        <v>158</v>
      </c>
      <c r="K9770" t="s">
        <v>29</v>
      </c>
      <c r="L9770" t="str">
        <f>_xlfn.XLOOKUP(Table1[[#This Row],[TeamFavoriteID]],Table2[team_id],Table2[team_name],_xlfn.XLOOKUP(Table1[[#This Row],[TeamFavoriteID]],Table2[team_id_pfr],Table2[team_name],"Even"))</f>
        <v>Los Angeles Chargers</v>
      </c>
      <c r="M9770">
        <v>-1</v>
      </c>
      <c r="N9770">
        <f>IF(Table1[[#This Row],[TeamFavorite]]=Table1[[#This Row],[TeamHome]],Table1[[#This Row],[ScoreAway]]-Table1[[#This Row],[ScoreHome]],Table1[[#This Row],[ScoreHome]]-Table1[[#This Row],[ScoreAway]])</f>
        <v>-5</v>
      </c>
      <c r="O9770">
        <f>IF(Table1[[#This Row],[SpreadActual]]&lt;Table1[[#This Row],[SpreadFavorite]],1,0)</f>
        <v>1</v>
      </c>
      <c r="P9770">
        <v>41</v>
      </c>
      <c r="Q9770" t="s">
        <v>94</v>
      </c>
      <c r="R9770" t="b">
        <v>0</v>
      </c>
      <c r="S9770">
        <v>81</v>
      </c>
      <c r="T9770">
        <v>7</v>
      </c>
      <c r="U9770">
        <v>80</v>
      </c>
    </row>
    <row r="9771" spans="1:22" x14ac:dyDescent="0.2">
      <c r="A9771" s="1">
        <v>40076</v>
      </c>
      <c r="B9771">
        <v>2009</v>
      </c>
      <c r="C9771">
        <f>_xlfn.MAXIFS(Table1[ScheduleWeekWritten],Table1[ScheduleSeason],Table1[[#This Row],[ScheduleSeason]])</f>
        <v>17</v>
      </c>
      <c r="D9771">
        <v>2</v>
      </c>
      <c r="E9771" cm="1">
        <f t="array" ref="E9771">_xlfn.XLOOKUP(Table1[[#This Row],[ScheduleWeekWritten]],Table3[Game],100+Table3[Increase],Table1[[#This Row],[ScheduleWeekWritten]])</f>
        <v>2</v>
      </c>
      <c r="F9771" t="b">
        <v>0</v>
      </c>
      <c r="G9771" t="s">
        <v>53</v>
      </c>
      <c r="H9771">
        <v>23</v>
      </c>
      <c r="I9771">
        <v>10</v>
      </c>
      <c r="J9771" t="s">
        <v>128</v>
      </c>
      <c r="K9771" t="s">
        <v>87</v>
      </c>
      <c r="L9771" t="str">
        <f>_xlfn.XLOOKUP(Table1[[#This Row],[TeamFavoriteID]],Table2[team_id],Table2[team_name],_xlfn.XLOOKUP(Table1[[#This Row],[TeamFavoriteID]],Table2[team_id_pfr],Table2[team_name],"Even"))</f>
        <v>San Francisco 49ers</v>
      </c>
      <c r="M9771">
        <v>-1</v>
      </c>
      <c r="N9771">
        <f>IF(Table1[[#This Row],[TeamFavorite]]=Table1[[#This Row],[TeamHome]],Table1[[#This Row],[ScoreAway]]-Table1[[#This Row],[ScoreHome]],Table1[[#This Row],[ScoreHome]]-Table1[[#This Row],[ScoreAway]])</f>
        <v>-13</v>
      </c>
      <c r="O9771">
        <f>IF(Table1[[#This Row],[SpreadActual]]&lt;Table1[[#This Row],[SpreadFavorite]],1,0)</f>
        <v>1</v>
      </c>
      <c r="P9771">
        <v>38.5</v>
      </c>
      <c r="Q9771" t="s">
        <v>118</v>
      </c>
      <c r="R9771" t="b">
        <v>0</v>
      </c>
      <c r="S9771">
        <v>68</v>
      </c>
      <c r="T9771">
        <v>12</v>
      </c>
      <c r="U9771">
        <v>76</v>
      </c>
    </row>
    <row r="9772" spans="1:22" x14ac:dyDescent="0.2">
      <c r="A9772" s="1">
        <v>40076</v>
      </c>
      <c r="B9772">
        <v>2009</v>
      </c>
      <c r="C9772">
        <f>_xlfn.MAXIFS(Table1[ScheduleWeekWritten],Table1[ScheduleSeason],Table1[[#This Row],[ScheduleSeason]])</f>
        <v>17</v>
      </c>
      <c r="D9772">
        <v>2</v>
      </c>
      <c r="E9772" cm="1">
        <f t="array" ref="E9772">_xlfn.XLOOKUP(Table1[[#This Row],[ScheduleWeekWritten]],Table3[Game],100+Table3[Increase],Table1[[#This Row],[ScheduleWeekWritten]])</f>
        <v>2</v>
      </c>
      <c r="F9772" t="b">
        <v>0</v>
      </c>
      <c r="G9772" t="s">
        <v>171</v>
      </c>
      <c r="H9772">
        <v>31</v>
      </c>
      <c r="I9772">
        <v>34</v>
      </c>
      <c r="J9772" t="s">
        <v>177</v>
      </c>
      <c r="K9772" t="s">
        <v>25</v>
      </c>
      <c r="L9772" t="str">
        <f>_xlfn.XLOOKUP(Table1[[#This Row],[TeamFavoriteID]],Table2[team_id],Table2[team_name],_xlfn.XLOOKUP(Table1[[#This Row],[TeamFavoriteID]],Table2[team_id_pfr],Table2[team_name],"Even"))</f>
        <v>Houston Oilers</v>
      </c>
      <c r="M9772">
        <v>-7</v>
      </c>
      <c r="N9772">
        <f>IF(Table1[[#This Row],[TeamFavorite]]=Table1[[#This Row],[TeamHome]],Table1[[#This Row],[ScoreAway]]-Table1[[#This Row],[ScoreHome]],Table1[[#This Row],[ScoreHome]]-Table1[[#This Row],[ScoreAway]])</f>
        <v>-3</v>
      </c>
      <c r="O9772">
        <f>IF(Table1[[#This Row],[SpreadActual]]&lt;Table1[[#This Row],[SpreadFavorite]],1,0)</f>
        <v>0</v>
      </c>
      <c r="P9772">
        <v>40.5</v>
      </c>
      <c r="Q9772" t="s">
        <v>172</v>
      </c>
      <c r="R9772" t="b">
        <v>0</v>
      </c>
      <c r="S9772">
        <v>76</v>
      </c>
      <c r="T9772">
        <v>9</v>
      </c>
      <c r="U9772">
        <v>86</v>
      </c>
    </row>
    <row r="9773" spans="1:22" x14ac:dyDescent="0.2">
      <c r="A9773" s="1">
        <v>40076</v>
      </c>
      <c r="B9773">
        <v>2009</v>
      </c>
      <c r="C9773">
        <f>_xlfn.MAXIFS(Table1[ScheduleWeekWritten],Table1[ScheduleSeason],Table1[[#This Row],[ScheduleSeason]])</f>
        <v>17</v>
      </c>
      <c r="D9773">
        <v>2</v>
      </c>
      <c r="E9773" cm="1">
        <f t="array" ref="E9773">_xlfn.XLOOKUP(Table1[[#This Row],[ScheduleWeekWritten]],Table3[Game],100+Table3[Increase],Table1[[#This Row],[ScheduleWeekWritten]])</f>
        <v>2</v>
      </c>
      <c r="F9773" t="b">
        <v>0</v>
      </c>
      <c r="G9773" t="s">
        <v>61</v>
      </c>
      <c r="H9773">
        <v>9</v>
      </c>
      <c r="I9773">
        <v>7</v>
      </c>
      <c r="J9773" t="s">
        <v>153</v>
      </c>
      <c r="K9773" t="s">
        <v>85</v>
      </c>
      <c r="L9773" t="str">
        <f>_xlfn.XLOOKUP(Table1[[#This Row],[TeamFavoriteID]],Table2[team_id],Table2[team_name],_xlfn.XLOOKUP(Table1[[#This Row],[TeamFavoriteID]],Table2[team_id_pfr],Table2[team_name],"Even"))</f>
        <v>Washington Commanders</v>
      </c>
      <c r="M9773">
        <v>-10</v>
      </c>
      <c r="N9773">
        <f>IF(Table1[[#This Row],[TeamFavorite]]=Table1[[#This Row],[TeamHome]],Table1[[#This Row],[ScoreAway]]-Table1[[#This Row],[ScoreHome]],Table1[[#This Row],[ScoreHome]]-Table1[[#This Row],[ScoreAway]])</f>
        <v>2</v>
      </c>
      <c r="O9773">
        <f>IF(Table1[[#This Row],[SpreadActual]]&lt;Table1[[#This Row],[SpreadFavorite]],1,0)</f>
        <v>0</v>
      </c>
      <c r="P9773">
        <v>37</v>
      </c>
      <c r="Q9773" t="s">
        <v>165</v>
      </c>
      <c r="R9773" t="b">
        <v>0</v>
      </c>
      <c r="S9773">
        <v>68</v>
      </c>
      <c r="T9773">
        <v>5</v>
      </c>
      <c r="U9773">
        <v>60</v>
      </c>
    </row>
    <row r="9774" spans="1:22" x14ac:dyDescent="0.2">
      <c r="A9774" s="1">
        <v>40077</v>
      </c>
      <c r="B9774">
        <v>2009</v>
      </c>
      <c r="C9774">
        <f>_xlfn.MAXIFS(Table1[ScheduleWeekWritten],Table1[ScheduleSeason],Table1[[#This Row],[ScheduleSeason]])</f>
        <v>17</v>
      </c>
      <c r="D9774">
        <v>2</v>
      </c>
      <c r="E9774" cm="1">
        <f t="array" ref="E9774">_xlfn.XLOOKUP(Table1[[#This Row],[ScheduleWeekWritten]],Table3[Game],100+Table3[Increase],Table1[[#This Row],[ScheduleWeekWritten]])</f>
        <v>2</v>
      </c>
      <c r="F9774" t="b">
        <v>0</v>
      </c>
      <c r="G9774" t="s">
        <v>19</v>
      </c>
      <c r="H9774">
        <v>23</v>
      </c>
      <c r="I9774">
        <v>27</v>
      </c>
      <c r="J9774" t="s">
        <v>140</v>
      </c>
      <c r="K9774" t="s">
        <v>72</v>
      </c>
      <c r="L9774" t="str">
        <f>_xlfn.XLOOKUP(Table1[[#This Row],[TeamFavoriteID]],Table2[team_id],Table2[team_name],_xlfn.XLOOKUP(Table1[[#This Row],[TeamFavoriteID]],Table2[team_id_pfr],Table2[team_name],"Even"))</f>
        <v>Baltimore Colts</v>
      </c>
      <c r="M9774">
        <v>-3</v>
      </c>
      <c r="N9774">
        <f>IF(Table1[[#This Row],[TeamFavorite]]=Table1[[#This Row],[TeamHome]],Table1[[#This Row],[ScoreAway]]-Table1[[#This Row],[ScoreHome]],Table1[[#This Row],[ScoreHome]]-Table1[[#This Row],[ScoreAway]])</f>
        <v>-4</v>
      </c>
      <c r="O9774">
        <f>IF(Table1[[#This Row],[SpreadActual]]&lt;Table1[[#This Row],[SpreadFavorite]],1,0)</f>
        <v>1</v>
      </c>
      <c r="P9774">
        <v>41</v>
      </c>
      <c r="Q9774" t="s">
        <v>143</v>
      </c>
      <c r="R9774" t="b">
        <v>0</v>
      </c>
      <c r="S9774">
        <v>85</v>
      </c>
      <c r="T9774">
        <v>9</v>
      </c>
      <c r="U9774">
        <v>72</v>
      </c>
    </row>
    <row r="9775" spans="1:22" x14ac:dyDescent="0.2">
      <c r="A9775" s="1">
        <v>40083</v>
      </c>
      <c r="B9775">
        <v>2009</v>
      </c>
      <c r="C9775">
        <f>_xlfn.MAXIFS(Table1[ScheduleWeekWritten],Table1[ScheduleSeason],Table1[[#This Row],[ScheduleSeason]])</f>
        <v>17</v>
      </c>
      <c r="D9775">
        <v>3</v>
      </c>
      <c r="E9775" cm="1">
        <f t="array" ref="E9775">_xlfn.XLOOKUP(Table1[[#This Row],[ScheduleWeekWritten]],Table3[Game],100+Table3[Increase],Table1[[#This Row],[ScheduleWeekWritten]])</f>
        <v>3</v>
      </c>
      <c r="F9775" t="b">
        <v>0</v>
      </c>
      <c r="G9775" t="s">
        <v>149</v>
      </c>
      <c r="H9775">
        <v>10</v>
      </c>
      <c r="I9775">
        <v>31</v>
      </c>
      <c r="J9775" t="s">
        <v>140</v>
      </c>
      <c r="K9775" t="s">
        <v>59</v>
      </c>
      <c r="L9775" t="str">
        <f>_xlfn.XLOOKUP(Table1[[#This Row],[TeamFavoriteID]],Table2[team_id],Table2[team_name],_xlfn.XLOOKUP(Table1[[#This Row],[TeamFavoriteID]],Table2[team_id_pfr],Table2[team_name],"Even"))</f>
        <v>Arizona Cardinals</v>
      </c>
      <c r="M9775">
        <v>-3</v>
      </c>
      <c r="N9775">
        <f>IF(Table1[[#This Row],[TeamFavorite]]=Table1[[#This Row],[TeamHome]],Table1[[#This Row],[ScoreAway]]-Table1[[#This Row],[ScoreHome]],Table1[[#This Row],[ScoreHome]]-Table1[[#This Row],[ScoreAway]])</f>
        <v>21</v>
      </c>
      <c r="O9775">
        <f>IF(Table1[[#This Row],[SpreadActual]]&lt;Table1[[#This Row],[SpreadFavorite]],1,0)</f>
        <v>0</v>
      </c>
      <c r="P9775">
        <v>49</v>
      </c>
      <c r="Q9775" t="s">
        <v>150</v>
      </c>
      <c r="R9775" t="b">
        <v>0</v>
      </c>
      <c r="S9775">
        <v>72</v>
      </c>
      <c r="T9775">
        <v>0</v>
      </c>
      <c r="V9775" t="s">
        <v>103</v>
      </c>
    </row>
    <row r="9776" spans="1:22" x14ac:dyDescent="0.2">
      <c r="A9776" s="1">
        <v>40083</v>
      </c>
      <c r="B9776">
        <v>2009</v>
      </c>
      <c r="C9776">
        <f>_xlfn.MAXIFS(Table1[ScheduleWeekWritten],Table1[ScheduleSeason],Table1[[#This Row],[ScheduleSeason]])</f>
        <v>17</v>
      </c>
      <c r="D9776">
        <v>3</v>
      </c>
      <c r="E9776" cm="1">
        <f t="array" ref="E9776">_xlfn.XLOOKUP(Table1[[#This Row],[ScheduleWeekWritten]],Table3[Game],100+Table3[Increase],Table1[[#This Row],[ScheduleWeekWritten]])</f>
        <v>3</v>
      </c>
      <c r="F9776" t="b">
        <v>0</v>
      </c>
      <c r="G9776" t="s">
        <v>158</v>
      </c>
      <c r="H9776">
        <v>34</v>
      </c>
      <c r="I9776">
        <v>3</v>
      </c>
      <c r="J9776" t="s">
        <v>62</v>
      </c>
      <c r="K9776" t="s">
        <v>159</v>
      </c>
      <c r="L9776" t="str">
        <f>_xlfn.XLOOKUP(Table1[[#This Row],[TeamFavoriteID]],Table2[team_id],Table2[team_name],_xlfn.XLOOKUP(Table1[[#This Row],[TeamFavoriteID]],Table2[team_id_pfr],Table2[team_name],"Even"))</f>
        <v>Baltimore Ravens</v>
      </c>
      <c r="M9776">
        <v>-13.5</v>
      </c>
      <c r="N9776">
        <f>IF(Table1[[#This Row],[TeamFavorite]]=Table1[[#This Row],[TeamHome]],Table1[[#This Row],[ScoreAway]]-Table1[[#This Row],[ScoreHome]],Table1[[#This Row],[ScoreHome]]-Table1[[#This Row],[ScoreAway]])</f>
        <v>-31</v>
      </c>
      <c r="O9776">
        <f>IF(Table1[[#This Row],[SpreadActual]]&lt;Table1[[#This Row],[SpreadFavorite]],1,0)</f>
        <v>1</v>
      </c>
      <c r="P9776">
        <v>38.5</v>
      </c>
      <c r="Q9776" t="s">
        <v>166</v>
      </c>
      <c r="R9776" t="b">
        <v>0</v>
      </c>
      <c r="S9776">
        <v>71</v>
      </c>
      <c r="T9776">
        <v>8</v>
      </c>
      <c r="U9776">
        <v>87</v>
      </c>
      <c r="V9776" t="s">
        <v>2</v>
      </c>
    </row>
    <row r="9777" spans="1:22" x14ac:dyDescent="0.2">
      <c r="A9777" s="1">
        <v>40083</v>
      </c>
      <c r="B9777">
        <v>2009</v>
      </c>
      <c r="C9777">
        <f>_xlfn.MAXIFS(Table1[ScheduleWeekWritten],Table1[ScheduleSeason],Table1[[#This Row],[ScheduleSeason]])</f>
        <v>17</v>
      </c>
      <c r="D9777">
        <v>3</v>
      </c>
      <c r="E9777" cm="1">
        <f t="array" ref="E9777">_xlfn.XLOOKUP(Table1[[#This Row],[ScheduleWeekWritten]],Table3[Game],100+Table3[Increase],Table1[[#This Row],[ScheduleWeekWritten]])</f>
        <v>3</v>
      </c>
      <c r="F9777" t="b">
        <v>0</v>
      </c>
      <c r="G9777" t="s">
        <v>28</v>
      </c>
      <c r="H9777">
        <v>7</v>
      </c>
      <c r="I9777">
        <v>27</v>
      </c>
      <c r="J9777" t="s">
        <v>95</v>
      </c>
      <c r="K9777" t="s">
        <v>98</v>
      </c>
      <c r="L9777" t="str">
        <f>_xlfn.XLOOKUP(Table1[[#This Row],[TeamFavoriteID]],Table2[team_id],Table2[team_name],_xlfn.XLOOKUP(Table1[[#This Row],[TeamFavoriteID]],Table2[team_id_pfr],Table2[team_name],"Even"))</f>
        <v>New Orleans Saints</v>
      </c>
      <c r="M9777">
        <v>-5.5</v>
      </c>
      <c r="N9777">
        <f>IF(Table1[[#This Row],[TeamFavorite]]=Table1[[#This Row],[TeamHome]],Table1[[#This Row],[ScoreAway]]-Table1[[#This Row],[ScoreHome]],Table1[[#This Row],[ScoreHome]]-Table1[[#This Row],[ScoreAway]])</f>
        <v>-20</v>
      </c>
      <c r="O9777">
        <f>IF(Table1[[#This Row],[SpreadActual]]&lt;Table1[[#This Row],[SpreadFavorite]],1,0)</f>
        <v>1</v>
      </c>
      <c r="P9777">
        <v>51.5</v>
      </c>
      <c r="Q9777" t="s">
        <v>123</v>
      </c>
      <c r="R9777" t="b">
        <v>0</v>
      </c>
      <c r="S9777">
        <v>66</v>
      </c>
      <c r="T9777">
        <v>11</v>
      </c>
      <c r="U9777">
        <v>87</v>
      </c>
    </row>
    <row r="9778" spans="1:22" x14ac:dyDescent="0.2">
      <c r="A9778" s="1">
        <v>40083</v>
      </c>
      <c r="B9778">
        <v>2009</v>
      </c>
      <c r="C9778">
        <f>_xlfn.MAXIFS(Table1[ScheduleWeekWritten],Table1[ScheduleSeason],Table1[[#This Row],[ScheduleSeason]])</f>
        <v>17</v>
      </c>
      <c r="D9778">
        <v>3</v>
      </c>
      <c r="E9778" cm="1">
        <f t="array" ref="E9778">_xlfn.XLOOKUP(Table1[[#This Row],[ScheduleWeekWritten]],Table3[Game],100+Table3[Increase],Table1[[#This Row],[ScheduleWeekWritten]])</f>
        <v>3</v>
      </c>
      <c r="F9778" t="b">
        <v>0</v>
      </c>
      <c r="G9778" t="s">
        <v>101</v>
      </c>
      <c r="H9778">
        <v>23</v>
      </c>
      <c r="I9778">
        <v>20</v>
      </c>
      <c r="J9778" t="s">
        <v>49</v>
      </c>
      <c r="K9778" t="s">
        <v>51</v>
      </c>
      <c r="L9778" t="str">
        <f>_xlfn.XLOOKUP(Table1[[#This Row],[TeamFavoriteID]],Table2[team_id],Table2[team_name],_xlfn.XLOOKUP(Table1[[#This Row],[TeamFavoriteID]],Table2[team_id_pfr],Table2[team_name],"Even"))</f>
        <v>Pittsburgh Steelers</v>
      </c>
      <c r="M9778">
        <v>-3.5</v>
      </c>
      <c r="N9778">
        <f>IF(Table1[[#This Row],[TeamFavorite]]=Table1[[#This Row],[TeamHome]],Table1[[#This Row],[ScoreAway]]-Table1[[#This Row],[ScoreHome]],Table1[[#This Row],[ScoreHome]]-Table1[[#This Row],[ScoreAway]])</f>
        <v>3</v>
      </c>
      <c r="O9778">
        <f>IF(Table1[[#This Row],[SpreadActual]]&lt;Table1[[#This Row],[SpreadFavorite]],1,0)</f>
        <v>0</v>
      </c>
      <c r="P9778">
        <v>37</v>
      </c>
      <c r="Q9778" t="s">
        <v>173</v>
      </c>
      <c r="R9778" t="b">
        <v>0</v>
      </c>
      <c r="S9778">
        <v>63</v>
      </c>
      <c r="T9778">
        <v>8</v>
      </c>
      <c r="U9778">
        <v>86</v>
      </c>
    </row>
    <row r="9779" spans="1:22" x14ac:dyDescent="0.2">
      <c r="A9779" s="1">
        <v>40083</v>
      </c>
      <c r="B9779">
        <v>2009</v>
      </c>
      <c r="C9779">
        <f>_xlfn.MAXIFS(Table1[ScheduleWeekWritten],Table1[ScheduleSeason],Table1[[#This Row],[ScheduleSeason]])</f>
        <v>17</v>
      </c>
      <c r="D9779">
        <v>3</v>
      </c>
      <c r="E9779" cm="1">
        <f t="array" ref="E9779">_xlfn.XLOOKUP(Table1[[#This Row],[ScheduleWeekWritten]],Table3[Game],100+Table3[Increase],Table1[[#This Row],[ScheduleWeekWritten]])</f>
        <v>3</v>
      </c>
      <c r="F9779" t="b">
        <v>0</v>
      </c>
      <c r="G9779" t="s">
        <v>45</v>
      </c>
      <c r="H9779">
        <v>19</v>
      </c>
      <c r="I9779">
        <v>14</v>
      </c>
      <c r="J9779" t="s">
        <v>61</v>
      </c>
      <c r="K9779" t="s">
        <v>85</v>
      </c>
      <c r="L9779" t="str">
        <f>_xlfn.XLOOKUP(Table1[[#This Row],[TeamFavoriteID]],Table2[team_id],Table2[team_name],_xlfn.XLOOKUP(Table1[[#This Row],[TeamFavoriteID]],Table2[team_id_pfr],Table2[team_name],"Even"))</f>
        <v>Washington Commanders</v>
      </c>
      <c r="M9779">
        <v>-6</v>
      </c>
      <c r="N9779">
        <f>IF(Table1[[#This Row],[TeamFavorite]]=Table1[[#This Row],[TeamHome]],Table1[[#This Row],[ScoreAway]]-Table1[[#This Row],[ScoreHome]],Table1[[#This Row],[ScoreHome]]-Table1[[#This Row],[ScoreAway]])</f>
        <v>5</v>
      </c>
      <c r="O9779">
        <f>IF(Table1[[#This Row],[SpreadActual]]&lt;Table1[[#This Row],[SpreadFavorite]],1,0)</f>
        <v>0</v>
      </c>
      <c r="P9779">
        <v>39.5</v>
      </c>
      <c r="Q9779" t="s">
        <v>181</v>
      </c>
      <c r="R9779" t="b">
        <v>0</v>
      </c>
      <c r="S9779">
        <v>72</v>
      </c>
      <c r="T9779">
        <v>0</v>
      </c>
      <c r="V9779" t="s">
        <v>103</v>
      </c>
    </row>
    <row r="9780" spans="1:22" x14ac:dyDescent="0.2">
      <c r="A9780" s="1">
        <v>40083</v>
      </c>
      <c r="B9780">
        <v>2009</v>
      </c>
      <c r="C9780">
        <f>_xlfn.MAXIFS(Table1[ScheduleWeekWritten],Table1[ScheduleSeason],Table1[[#This Row],[ScheduleSeason]])</f>
        <v>17</v>
      </c>
      <c r="D9780">
        <v>3</v>
      </c>
      <c r="E9780" cm="1">
        <f t="array" ref="E9780">_xlfn.XLOOKUP(Table1[[#This Row],[ScheduleWeekWritten]],Table3[Game],100+Table3[Increase],Table1[[#This Row],[ScheduleWeekWritten]])</f>
        <v>3</v>
      </c>
      <c r="F9780" t="b">
        <v>0</v>
      </c>
      <c r="G9780" t="s">
        <v>177</v>
      </c>
      <c r="H9780">
        <v>24</v>
      </c>
      <c r="I9780">
        <v>31</v>
      </c>
      <c r="J9780" t="s">
        <v>154</v>
      </c>
      <c r="K9780" t="s">
        <v>182</v>
      </c>
      <c r="L9780" t="str">
        <f>_xlfn.XLOOKUP(Table1[[#This Row],[TeamFavoriteID]],Table2[team_id],Table2[team_name],_xlfn.XLOOKUP(Table1[[#This Row],[TeamFavoriteID]],Table2[team_id_pfr],Table2[team_name],"Even"))</f>
        <v>Houston Texans</v>
      </c>
      <c r="M9780">
        <v>-4.5</v>
      </c>
      <c r="N9780">
        <f>IF(Table1[[#This Row],[TeamFavorite]]=Table1[[#This Row],[TeamHome]],Table1[[#This Row],[ScoreAway]]-Table1[[#This Row],[ScoreHome]],Table1[[#This Row],[ScoreHome]]-Table1[[#This Row],[ScoreAway]])</f>
        <v>7</v>
      </c>
      <c r="O9780">
        <f>IF(Table1[[#This Row],[SpreadActual]]&lt;Table1[[#This Row],[SpreadFavorite]],1,0)</f>
        <v>0</v>
      </c>
      <c r="P9780">
        <v>47.5</v>
      </c>
      <c r="Q9780" t="s">
        <v>178</v>
      </c>
      <c r="R9780" t="b">
        <v>0</v>
      </c>
      <c r="S9780">
        <v>72</v>
      </c>
      <c r="T9780">
        <v>0</v>
      </c>
      <c r="V9780" t="s">
        <v>103</v>
      </c>
    </row>
    <row r="9781" spans="1:22" x14ac:dyDescent="0.2">
      <c r="A9781" s="1">
        <v>40083</v>
      </c>
      <c r="B9781">
        <v>2009</v>
      </c>
      <c r="C9781">
        <f>_xlfn.MAXIFS(Table1[ScheduleWeekWritten],Table1[ScheduleSeason],Table1[[#This Row],[ScheduleSeason]])</f>
        <v>17</v>
      </c>
      <c r="D9781">
        <v>3</v>
      </c>
      <c r="E9781" cm="1">
        <f t="array" ref="E9781">_xlfn.XLOOKUP(Table1[[#This Row],[ScheduleWeekWritten]],Table3[Game],100+Table3[Increase],Table1[[#This Row],[ScheduleWeekWritten]])</f>
        <v>3</v>
      </c>
      <c r="F9781" t="b">
        <v>0</v>
      </c>
      <c r="G9781" t="s">
        <v>54</v>
      </c>
      <c r="H9781">
        <v>27</v>
      </c>
      <c r="I9781">
        <v>24</v>
      </c>
      <c r="J9781" t="s">
        <v>53</v>
      </c>
      <c r="K9781" t="s">
        <v>55</v>
      </c>
      <c r="L9781" t="str">
        <f>_xlfn.XLOOKUP(Table1[[#This Row],[TeamFavoriteID]],Table2[team_id],Table2[team_name],_xlfn.XLOOKUP(Table1[[#This Row],[TeamFavoriteID]],Table2[team_id_pfr],Table2[team_name],"Even"))</f>
        <v>Minnesota Vikings</v>
      </c>
      <c r="M9781">
        <v>-7</v>
      </c>
      <c r="N9781">
        <f>IF(Table1[[#This Row],[TeamFavorite]]=Table1[[#This Row],[TeamHome]],Table1[[#This Row],[ScoreAway]]-Table1[[#This Row],[ScoreHome]],Table1[[#This Row],[ScoreHome]]-Table1[[#This Row],[ScoreAway]])</f>
        <v>-3</v>
      </c>
      <c r="O9781">
        <f>IF(Table1[[#This Row],[SpreadActual]]&lt;Table1[[#This Row],[SpreadFavorite]],1,0)</f>
        <v>0</v>
      </c>
      <c r="P9781">
        <v>39.5</v>
      </c>
      <c r="Q9781" t="s">
        <v>194</v>
      </c>
      <c r="R9781" t="b">
        <v>0</v>
      </c>
      <c r="S9781">
        <v>72</v>
      </c>
      <c r="T9781">
        <v>0</v>
      </c>
      <c r="V9781" t="s">
        <v>103</v>
      </c>
    </row>
    <row r="9782" spans="1:22" x14ac:dyDescent="0.2">
      <c r="A9782" s="1">
        <v>40083</v>
      </c>
      <c r="B9782">
        <v>2009</v>
      </c>
      <c r="C9782">
        <f>_xlfn.MAXIFS(Table1[ScheduleWeekWritten],Table1[ScheduleSeason],Table1[[#This Row],[ScheduleSeason]])</f>
        <v>17</v>
      </c>
      <c r="D9782">
        <v>3</v>
      </c>
      <c r="E9782" cm="1">
        <f t="array" ref="E9782">_xlfn.XLOOKUP(Table1[[#This Row],[ScheduleWeekWritten]],Table3[Game],100+Table3[Increase],Table1[[#This Row],[ScheduleWeekWritten]])</f>
        <v>3</v>
      </c>
      <c r="F9782" t="b">
        <v>0</v>
      </c>
      <c r="G9782" t="s">
        <v>115</v>
      </c>
      <c r="H9782">
        <v>26</v>
      </c>
      <c r="I9782">
        <v>10</v>
      </c>
      <c r="J9782" t="s">
        <v>38</v>
      </c>
      <c r="K9782" t="s">
        <v>70</v>
      </c>
      <c r="L9782" t="str">
        <f>_xlfn.XLOOKUP(Table1[[#This Row],[TeamFavoriteID]],Table2[team_id],Table2[team_name],_xlfn.XLOOKUP(Table1[[#This Row],[TeamFavoriteID]],Table2[team_id_pfr],Table2[team_name],"Even"))</f>
        <v>Boston Patriots</v>
      </c>
      <c r="M9782">
        <v>-4.5</v>
      </c>
      <c r="N9782">
        <f>IF(Table1[[#This Row],[TeamFavorite]]=Table1[[#This Row],[TeamHome]],Table1[[#This Row],[ScoreAway]]-Table1[[#This Row],[ScoreHome]],Table1[[#This Row],[ScoreHome]]-Table1[[#This Row],[ScoreAway]])</f>
        <v>16</v>
      </c>
      <c r="O9782">
        <f>IF(Table1[[#This Row],[SpreadActual]]&lt;Table1[[#This Row],[SpreadFavorite]],1,0)</f>
        <v>0</v>
      </c>
      <c r="P9782">
        <v>45.5</v>
      </c>
      <c r="Q9782" t="s">
        <v>179</v>
      </c>
      <c r="R9782" t="b">
        <v>0</v>
      </c>
      <c r="S9782">
        <v>64</v>
      </c>
      <c r="T9782">
        <v>14</v>
      </c>
      <c r="U9782">
        <v>84</v>
      </c>
      <c r="V9782" t="s">
        <v>2</v>
      </c>
    </row>
    <row r="9783" spans="1:22" x14ac:dyDescent="0.2">
      <c r="A9783" s="1">
        <v>40083</v>
      </c>
      <c r="B9783">
        <v>2009</v>
      </c>
      <c r="C9783">
        <f>_xlfn.MAXIFS(Table1[ScheduleWeekWritten],Table1[ScheduleSeason],Table1[[#This Row],[ScheduleSeason]])</f>
        <v>17</v>
      </c>
      <c r="D9783">
        <v>3</v>
      </c>
      <c r="E9783" cm="1">
        <f t="array" ref="E9783">_xlfn.XLOOKUP(Table1[[#This Row],[ScheduleWeekWritten]],Table3[Game],100+Table3[Increase],Table1[[#This Row],[ScheduleWeekWritten]])</f>
        <v>3</v>
      </c>
      <c r="F9783" t="b">
        <v>0</v>
      </c>
      <c r="G9783" t="s">
        <v>31</v>
      </c>
      <c r="H9783">
        <v>24</v>
      </c>
      <c r="I9783">
        <v>17</v>
      </c>
      <c r="J9783" t="s">
        <v>171</v>
      </c>
      <c r="K9783" t="s">
        <v>32</v>
      </c>
      <c r="L9783" t="str">
        <f>_xlfn.XLOOKUP(Table1[[#This Row],[TeamFavoriteID]],Table2[team_id],Table2[team_name],_xlfn.XLOOKUP(Table1[[#This Row],[TeamFavoriteID]],Table2[team_id_pfr],Table2[team_name],"Even"))</f>
        <v>New York Jets</v>
      </c>
      <c r="M9783">
        <v>-1</v>
      </c>
      <c r="N9783">
        <f>IF(Table1[[#This Row],[TeamFavorite]]=Table1[[#This Row],[TeamHome]],Table1[[#This Row],[ScoreAway]]-Table1[[#This Row],[ScoreHome]],Table1[[#This Row],[ScoreHome]]-Table1[[#This Row],[ScoreAway]])</f>
        <v>-7</v>
      </c>
      <c r="O9783">
        <f>IF(Table1[[#This Row],[SpreadActual]]&lt;Table1[[#This Row],[SpreadFavorite]],1,0)</f>
        <v>1</v>
      </c>
      <c r="P9783">
        <v>36</v>
      </c>
      <c r="Q9783" t="s">
        <v>126</v>
      </c>
      <c r="R9783" t="b">
        <v>0</v>
      </c>
      <c r="S9783">
        <v>66</v>
      </c>
      <c r="T9783">
        <v>8</v>
      </c>
      <c r="U9783">
        <v>85</v>
      </c>
      <c r="V9783" t="s">
        <v>195</v>
      </c>
    </row>
    <row r="9784" spans="1:22" x14ac:dyDescent="0.2">
      <c r="A9784" s="1">
        <v>40083</v>
      </c>
      <c r="B9784">
        <v>2009</v>
      </c>
      <c r="C9784">
        <f>_xlfn.MAXIFS(Table1[ScheduleWeekWritten],Table1[ScheduleSeason],Table1[[#This Row],[ScheduleSeason]])</f>
        <v>17</v>
      </c>
      <c r="D9784">
        <v>3</v>
      </c>
      <c r="E9784" cm="1">
        <f t="array" ref="E9784">_xlfn.XLOOKUP(Table1[[#This Row],[ScheduleWeekWritten]],Table3[Game],100+Table3[Increase],Table1[[#This Row],[ScheduleWeekWritten]])</f>
        <v>3</v>
      </c>
      <c r="F9784" t="b">
        <v>0</v>
      </c>
      <c r="G9784" t="s">
        <v>20</v>
      </c>
      <c r="H9784">
        <v>3</v>
      </c>
      <c r="I9784">
        <v>23</v>
      </c>
      <c r="J9784" t="s">
        <v>24</v>
      </c>
      <c r="K9784" t="s">
        <v>88</v>
      </c>
      <c r="L9784" t="str">
        <f>_xlfn.XLOOKUP(Table1[[#This Row],[TeamFavoriteID]],Table2[team_id],Table2[team_name],_xlfn.XLOOKUP(Table1[[#This Row],[TeamFavoriteID]],Table2[team_id_pfr],Table2[team_name],"Even"))</f>
        <v>Denver Broncos</v>
      </c>
      <c r="M9784">
        <v>-2.5</v>
      </c>
      <c r="N9784">
        <f>IF(Table1[[#This Row],[TeamFavorite]]=Table1[[#This Row],[TeamHome]],Table1[[#This Row],[ScoreAway]]-Table1[[#This Row],[ScoreHome]],Table1[[#This Row],[ScoreHome]]-Table1[[#This Row],[ScoreAway]])</f>
        <v>-20</v>
      </c>
      <c r="O9784">
        <f>IF(Table1[[#This Row],[SpreadActual]]&lt;Table1[[#This Row],[SpreadFavorite]],1,0)</f>
        <v>1</v>
      </c>
      <c r="P9784">
        <v>38</v>
      </c>
      <c r="Q9784" t="s">
        <v>76</v>
      </c>
      <c r="R9784" t="b">
        <v>0</v>
      </c>
      <c r="S9784">
        <v>77</v>
      </c>
      <c r="T9784">
        <v>6</v>
      </c>
      <c r="U9784">
        <v>61</v>
      </c>
    </row>
    <row r="9785" spans="1:22" x14ac:dyDescent="0.2">
      <c r="A9785" s="1">
        <v>40083</v>
      </c>
      <c r="B9785">
        <v>2009</v>
      </c>
      <c r="C9785">
        <f>_xlfn.MAXIFS(Table1[ScheduleWeekWritten],Table1[ScheduleSeason],Table1[[#This Row],[ScheduleSeason]])</f>
        <v>17</v>
      </c>
      <c r="D9785">
        <v>3</v>
      </c>
      <c r="E9785" cm="1">
        <f t="array" ref="E9785">_xlfn.XLOOKUP(Table1[[#This Row],[ScheduleWeekWritten]],Table3[Game],100+Table3[Increase],Table1[[#This Row],[ScheduleWeekWritten]])</f>
        <v>3</v>
      </c>
      <c r="F9785" t="b">
        <v>0</v>
      </c>
      <c r="G9785" t="s">
        <v>58</v>
      </c>
      <c r="H9785">
        <v>34</v>
      </c>
      <c r="I9785">
        <v>14</v>
      </c>
      <c r="J9785" t="s">
        <v>42</v>
      </c>
      <c r="K9785" t="s">
        <v>77</v>
      </c>
      <c r="L9785" t="str">
        <f>_xlfn.XLOOKUP(Table1[[#This Row],[TeamFavoriteID]],Table2[team_id],Table2[team_name],_xlfn.XLOOKUP(Table1[[#This Row],[TeamFavoriteID]],Table2[team_id_pfr],Table2[team_name],"Even"))</f>
        <v>Philadelphia Eagles</v>
      </c>
      <c r="M9785">
        <v>-7.5</v>
      </c>
      <c r="N9785">
        <f>IF(Table1[[#This Row],[TeamFavorite]]=Table1[[#This Row],[TeamHome]],Table1[[#This Row],[ScoreAway]]-Table1[[#This Row],[ScoreHome]],Table1[[#This Row],[ScoreHome]]-Table1[[#This Row],[ScoreAway]])</f>
        <v>-20</v>
      </c>
      <c r="O9785">
        <f>IF(Table1[[#This Row],[SpreadActual]]&lt;Table1[[#This Row],[SpreadFavorite]],1,0)</f>
        <v>1</v>
      </c>
      <c r="P9785">
        <v>39</v>
      </c>
      <c r="Q9785" t="s">
        <v>183</v>
      </c>
      <c r="R9785" t="b">
        <v>0</v>
      </c>
      <c r="S9785">
        <v>68</v>
      </c>
      <c r="T9785">
        <v>9</v>
      </c>
      <c r="U9785">
        <v>88</v>
      </c>
      <c r="V9785" t="s">
        <v>1</v>
      </c>
    </row>
    <row r="9786" spans="1:22" x14ac:dyDescent="0.2">
      <c r="A9786" s="1">
        <v>40083</v>
      </c>
      <c r="B9786">
        <v>2009</v>
      </c>
      <c r="C9786">
        <f>_xlfn.MAXIFS(Table1[ScheduleWeekWritten],Table1[ScheduleSeason],Table1[[#This Row],[ScheduleSeason]])</f>
        <v>17</v>
      </c>
      <c r="D9786">
        <v>3</v>
      </c>
      <c r="E9786" cm="1">
        <f t="array" ref="E9786">_xlfn.XLOOKUP(Table1[[#This Row],[ScheduleWeekWritten]],Table3[Game],100+Table3[Increase],Table1[[#This Row],[ScheduleWeekWritten]])</f>
        <v>3</v>
      </c>
      <c r="F9786" t="b">
        <v>0</v>
      </c>
      <c r="G9786" t="s">
        <v>27</v>
      </c>
      <c r="H9786">
        <v>23</v>
      </c>
      <c r="I9786">
        <v>13</v>
      </c>
      <c r="J9786" t="s">
        <v>19</v>
      </c>
      <c r="K9786" t="s">
        <v>29</v>
      </c>
      <c r="L9786" t="str">
        <f>_xlfn.XLOOKUP(Table1[[#This Row],[TeamFavoriteID]],Table2[team_id],Table2[team_name],_xlfn.XLOOKUP(Table1[[#This Row],[TeamFavoriteID]],Table2[team_id_pfr],Table2[team_name],"Even"))</f>
        <v>Los Angeles Chargers</v>
      </c>
      <c r="M9786">
        <v>-5.5</v>
      </c>
      <c r="N9786">
        <f>IF(Table1[[#This Row],[TeamFavorite]]=Table1[[#This Row],[TeamHome]],Table1[[#This Row],[ScoreAway]]-Table1[[#This Row],[ScoreHome]],Table1[[#This Row],[ScoreHome]]-Table1[[#This Row],[ScoreAway]])</f>
        <v>10</v>
      </c>
      <c r="O9786">
        <f>IF(Table1[[#This Row],[SpreadActual]]&lt;Table1[[#This Row],[SpreadFavorite]],1,0)</f>
        <v>0</v>
      </c>
      <c r="P9786">
        <v>45.5</v>
      </c>
      <c r="Q9786" t="s">
        <v>94</v>
      </c>
      <c r="R9786" t="b">
        <v>0</v>
      </c>
      <c r="S9786">
        <v>78</v>
      </c>
      <c r="T9786">
        <v>6</v>
      </c>
      <c r="U9786">
        <v>82</v>
      </c>
    </row>
    <row r="9787" spans="1:22" x14ac:dyDescent="0.2">
      <c r="A9787" s="1">
        <v>40083</v>
      </c>
      <c r="B9787">
        <v>2009</v>
      </c>
      <c r="C9787">
        <f>_xlfn.MAXIFS(Table1[ScheduleWeekWritten],Table1[ScheduleSeason],Table1[[#This Row],[ScheduleSeason]])</f>
        <v>17</v>
      </c>
      <c r="D9787">
        <v>3</v>
      </c>
      <c r="E9787" cm="1">
        <f t="array" ref="E9787">_xlfn.XLOOKUP(Table1[[#This Row],[ScheduleWeekWritten]],Table3[Game],100+Table3[Increase],Table1[[#This Row],[ScheduleWeekWritten]])</f>
        <v>3</v>
      </c>
      <c r="F9787" t="b">
        <v>0</v>
      </c>
      <c r="G9787" t="s">
        <v>128</v>
      </c>
      <c r="H9787">
        <v>19</v>
      </c>
      <c r="I9787">
        <v>25</v>
      </c>
      <c r="J9787" t="s">
        <v>46</v>
      </c>
      <c r="K9787" t="s">
        <v>47</v>
      </c>
      <c r="L9787" t="str">
        <f>_xlfn.XLOOKUP(Table1[[#This Row],[TeamFavoriteID]],Table2[team_id],Table2[team_name],_xlfn.XLOOKUP(Table1[[#This Row],[TeamFavoriteID]],Table2[team_id_pfr],Table2[team_name],"Even"))</f>
        <v>Chicago Bears</v>
      </c>
      <c r="M9787">
        <v>-2.5</v>
      </c>
      <c r="N9787">
        <f>IF(Table1[[#This Row],[TeamFavorite]]=Table1[[#This Row],[TeamHome]],Table1[[#This Row],[ScoreAway]]-Table1[[#This Row],[ScoreHome]],Table1[[#This Row],[ScoreHome]]-Table1[[#This Row],[ScoreAway]])</f>
        <v>-6</v>
      </c>
      <c r="O9787">
        <f>IF(Table1[[#This Row],[SpreadActual]]&lt;Table1[[#This Row],[SpreadFavorite]],1,0)</f>
        <v>1</v>
      </c>
      <c r="P9787">
        <v>37.5</v>
      </c>
      <c r="Q9787" t="s">
        <v>180</v>
      </c>
      <c r="R9787" t="b">
        <v>0</v>
      </c>
      <c r="S9787">
        <v>61</v>
      </c>
      <c r="T9787">
        <v>11</v>
      </c>
      <c r="U9787">
        <v>62</v>
      </c>
    </row>
    <row r="9788" spans="1:22" x14ac:dyDescent="0.2">
      <c r="A9788" s="1">
        <v>40083</v>
      </c>
      <c r="B9788">
        <v>2009</v>
      </c>
      <c r="C9788">
        <f>_xlfn.MAXIFS(Table1[ScheduleWeekWritten],Table1[ScheduleSeason],Table1[[#This Row],[ScheduleSeason]])</f>
        <v>17</v>
      </c>
      <c r="D9788">
        <v>3</v>
      </c>
      <c r="E9788" cm="1">
        <f t="array" ref="E9788">_xlfn.XLOOKUP(Table1[[#This Row],[ScheduleWeekWritten]],Table3[Game],100+Table3[Increase],Table1[[#This Row],[ScheduleWeekWritten]])</f>
        <v>3</v>
      </c>
      <c r="F9788" t="b">
        <v>0</v>
      </c>
      <c r="G9788" t="s">
        <v>153</v>
      </c>
      <c r="H9788">
        <v>17</v>
      </c>
      <c r="I9788">
        <v>36</v>
      </c>
      <c r="J9788" t="s">
        <v>33</v>
      </c>
      <c r="K9788" t="s">
        <v>35</v>
      </c>
      <c r="L9788" t="str">
        <f>_xlfn.XLOOKUP(Table1[[#This Row],[TeamFavoriteID]],Table2[team_id],Table2[team_name],_xlfn.XLOOKUP(Table1[[#This Row],[TeamFavoriteID]],Table2[team_id_pfr],Table2[team_name],"Even"))</f>
        <v>Green Bay Packers</v>
      </c>
      <c r="M9788">
        <v>-6.5</v>
      </c>
      <c r="N9788">
        <f>IF(Table1[[#This Row],[TeamFavorite]]=Table1[[#This Row],[TeamHome]],Table1[[#This Row],[ScoreAway]]-Table1[[#This Row],[ScoreHome]],Table1[[#This Row],[ScoreHome]]-Table1[[#This Row],[ScoreAway]])</f>
        <v>-19</v>
      </c>
      <c r="O9788">
        <f>IF(Table1[[#This Row],[SpreadActual]]&lt;Table1[[#This Row],[SpreadFavorite]],1,0)</f>
        <v>1</v>
      </c>
      <c r="P9788">
        <v>43</v>
      </c>
      <c r="Q9788" t="s">
        <v>157</v>
      </c>
      <c r="R9788" t="b">
        <v>0</v>
      </c>
      <c r="S9788">
        <v>72</v>
      </c>
      <c r="T9788">
        <v>0</v>
      </c>
      <c r="V9788" t="s">
        <v>103</v>
      </c>
    </row>
    <row r="9789" spans="1:22" x14ac:dyDescent="0.2">
      <c r="A9789" s="1">
        <v>40083</v>
      </c>
      <c r="B9789">
        <v>2009</v>
      </c>
      <c r="C9789">
        <f>_xlfn.MAXIFS(Table1[ScheduleWeekWritten],Table1[ScheduleSeason],Table1[[#This Row],[ScheduleSeason]])</f>
        <v>17</v>
      </c>
      <c r="D9789">
        <v>3</v>
      </c>
      <c r="E9789" cm="1">
        <f t="array" ref="E9789">_xlfn.XLOOKUP(Table1[[#This Row],[ScheduleWeekWritten]],Table3[Game],100+Table3[Increase],Table1[[#This Row],[ScheduleWeekWritten]])</f>
        <v>3</v>
      </c>
      <c r="F9789" t="b">
        <v>0</v>
      </c>
      <c r="G9789" t="s">
        <v>127</v>
      </c>
      <c r="H9789">
        <v>0</v>
      </c>
      <c r="I9789">
        <v>24</v>
      </c>
      <c r="J9789" t="s">
        <v>50</v>
      </c>
      <c r="K9789" t="s">
        <v>90</v>
      </c>
      <c r="L9789" t="str">
        <f>_xlfn.XLOOKUP(Table1[[#This Row],[TeamFavoriteID]],Table2[team_id],Table2[team_name],_xlfn.XLOOKUP(Table1[[#This Row],[TeamFavoriteID]],Table2[team_id_pfr],Table2[team_name],"Even"))</f>
        <v>New York Giants</v>
      </c>
      <c r="M9789">
        <v>-6.5</v>
      </c>
      <c r="N9789">
        <f>IF(Table1[[#This Row],[TeamFavorite]]=Table1[[#This Row],[TeamHome]],Table1[[#This Row],[ScoreAway]]-Table1[[#This Row],[ScoreHome]],Table1[[#This Row],[ScoreHome]]-Table1[[#This Row],[ScoreAway]])</f>
        <v>-24</v>
      </c>
      <c r="O9789">
        <f>IF(Table1[[#This Row],[SpreadActual]]&lt;Table1[[#This Row],[SpreadFavorite]],1,0)</f>
        <v>1</v>
      </c>
      <c r="P9789">
        <v>46</v>
      </c>
      <c r="Q9789" t="s">
        <v>168</v>
      </c>
      <c r="R9789" t="b">
        <v>0</v>
      </c>
      <c r="S9789">
        <v>89</v>
      </c>
      <c r="T9789">
        <v>7</v>
      </c>
      <c r="U9789">
        <v>78</v>
      </c>
    </row>
    <row r="9790" spans="1:22" x14ac:dyDescent="0.2">
      <c r="A9790" s="1">
        <v>40084</v>
      </c>
      <c r="B9790">
        <v>2009</v>
      </c>
      <c r="C9790">
        <f>_xlfn.MAXIFS(Table1[ScheduleWeekWritten],Table1[ScheduleSeason],Table1[[#This Row],[ScheduleSeason]])</f>
        <v>17</v>
      </c>
      <c r="D9790">
        <v>3</v>
      </c>
      <c r="E9790" cm="1">
        <f t="array" ref="E9790">_xlfn.XLOOKUP(Table1[[#This Row],[ScheduleWeekWritten]],Table3[Game],100+Table3[Increase],Table1[[#This Row],[ScheduleWeekWritten]])</f>
        <v>3</v>
      </c>
      <c r="F9790" t="b">
        <v>0</v>
      </c>
      <c r="G9790" t="s">
        <v>67</v>
      </c>
      <c r="H9790">
        <v>21</v>
      </c>
      <c r="I9790">
        <v>7</v>
      </c>
      <c r="J9790" t="s">
        <v>152</v>
      </c>
      <c r="K9790" t="s">
        <v>68</v>
      </c>
      <c r="L9790" t="str">
        <f>_xlfn.XLOOKUP(Table1[[#This Row],[TeamFavoriteID]],Table2[team_id],Table2[team_name],_xlfn.XLOOKUP(Table1[[#This Row],[TeamFavoriteID]],Table2[team_id_pfr],Table2[team_name],"Even"))</f>
        <v>Dallas Cowboys</v>
      </c>
      <c r="M9790">
        <v>-8.5</v>
      </c>
      <c r="N9790">
        <f>IF(Table1[[#This Row],[TeamFavorite]]=Table1[[#This Row],[TeamHome]],Table1[[#This Row],[ScoreAway]]-Table1[[#This Row],[ScoreHome]],Table1[[#This Row],[ScoreHome]]-Table1[[#This Row],[ScoreAway]])</f>
        <v>-14</v>
      </c>
      <c r="O9790">
        <f>IF(Table1[[#This Row],[SpreadActual]]&lt;Table1[[#This Row],[SpreadFavorite]],1,0)</f>
        <v>1</v>
      </c>
      <c r="P9790">
        <v>48.5</v>
      </c>
      <c r="Q9790" t="s">
        <v>192</v>
      </c>
      <c r="R9790" t="b">
        <v>0</v>
      </c>
      <c r="S9790">
        <v>81</v>
      </c>
      <c r="T9790">
        <v>14</v>
      </c>
      <c r="V9790" t="s">
        <v>193</v>
      </c>
    </row>
    <row r="9791" spans="1:22" x14ac:dyDescent="0.2">
      <c r="A9791" s="1">
        <v>40090</v>
      </c>
      <c r="B9791">
        <v>2009</v>
      </c>
      <c r="C9791">
        <f>_xlfn.MAXIFS(Table1[ScheduleWeekWritten],Table1[ScheduleSeason],Table1[[#This Row],[ScheduleSeason]])</f>
        <v>17</v>
      </c>
      <c r="D9791">
        <v>4</v>
      </c>
      <c r="E9791" cm="1">
        <f t="array" ref="E9791">_xlfn.XLOOKUP(Table1[[#This Row],[ScheduleWeekWritten]],Table3[Game],100+Table3[Increase],Table1[[#This Row],[ScheduleWeekWritten]])</f>
        <v>4</v>
      </c>
      <c r="F9791" t="b">
        <v>0</v>
      </c>
      <c r="G9791" t="s">
        <v>46</v>
      </c>
      <c r="H9791">
        <v>48</v>
      </c>
      <c r="I9791">
        <v>24</v>
      </c>
      <c r="J9791" t="s">
        <v>45</v>
      </c>
      <c r="K9791" t="s">
        <v>47</v>
      </c>
      <c r="L9791" t="str">
        <f>_xlfn.XLOOKUP(Table1[[#This Row],[TeamFavoriteID]],Table2[team_id],Table2[team_name],_xlfn.XLOOKUP(Table1[[#This Row],[TeamFavoriteID]],Table2[team_id_pfr],Table2[team_name],"Even"))</f>
        <v>Chicago Bears</v>
      </c>
      <c r="M9791">
        <v>-9.5</v>
      </c>
      <c r="N9791">
        <f>IF(Table1[[#This Row],[TeamFavorite]]=Table1[[#This Row],[TeamHome]],Table1[[#This Row],[ScoreAway]]-Table1[[#This Row],[ScoreHome]],Table1[[#This Row],[ScoreHome]]-Table1[[#This Row],[ScoreAway]])</f>
        <v>-24</v>
      </c>
      <c r="O9791">
        <f>IF(Table1[[#This Row],[SpreadActual]]&lt;Table1[[#This Row],[SpreadFavorite]],1,0)</f>
        <v>1</v>
      </c>
      <c r="P9791">
        <v>43</v>
      </c>
      <c r="Q9791" t="s">
        <v>114</v>
      </c>
      <c r="R9791" t="b">
        <v>0</v>
      </c>
      <c r="S9791">
        <v>52</v>
      </c>
      <c r="T9791">
        <v>11</v>
      </c>
      <c r="U9791">
        <v>76</v>
      </c>
    </row>
    <row r="9792" spans="1:22" x14ac:dyDescent="0.2">
      <c r="A9792" s="1">
        <v>40090</v>
      </c>
      <c r="B9792">
        <v>2009</v>
      </c>
      <c r="C9792">
        <f>_xlfn.MAXIFS(Table1[ScheduleWeekWritten],Table1[ScheduleSeason],Table1[[#This Row],[ScheduleSeason]])</f>
        <v>17</v>
      </c>
      <c r="D9792">
        <v>4</v>
      </c>
      <c r="E9792" cm="1">
        <f t="array" ref="E9792">_xlfn.XLOOKUP(Table1[[#This Row],[ScheduleWeekWritten]],Table3[Game],100+Table3[Increase],Table1[[#This Row],[ScheduleWeekWritten]])</f>
        <v>4</v>
      </c>
      <c r="F9792" t="b">
        <v>0</v>
      </c>
      <c r="G9792" t="s">
        <v>62</v>
      </c>
      <c r="H9792">
        <v>20</v>
      </c>
      <c r="I9792">
        <v>23</v>
      </c>
      <c r="J9792" t="s">
        <v>101</v>
      </c>
      <c r="K9792" t="s">
        <v>104</v>
      </c>
      <c r="L9792" t="str">
        <f>_xlfn.XLOOKUP(Table1[[#This Row],[TeamFavoriteID]],Table2[team_id],Table2[team_name],_xlfn.XLOOKUP(Table1[[#This Row],[TeamFavoriteID]],Table2[team_id_pfr],Table2[team_name],"Even"))</f>
        <v>Cincinnati Bengals</v>
      </c>
      <c r="M9792">
        <v>-6.5</v>
      </c>
      <c r="N9792">
        <f>IF(Table1[[#This Row],[TeamFavorite]]=Table1[[#This Row],[TeamHome]],Table1[[#This Row],[ScoreAway]]-Table1[[#This Row],[ScoreHome]],Table1[[#This Row],[ScoreHome]]-Table1[[#This Row],[ScoreAway]])</f>
        <v>-3</v>
      </c>
      <c r="O9792">
        <f>IF(Table1[[#This Row],[SpreadActual]]&lt;Table1[[#This Row],[SpreadFavorite]],1,0)</f>
        <v>0</v>
      </c>
      <c r="P9792">
        <v>37.5</v>
      </c>
      <c r="Q9792" t="s">
        <v>170</v>
      </c>
      <c r="R9792" t="b">
        <v>0</v>
      </c>
      <c r="S9792">
        <v>56</v>
      </c>
      <c r="T9792">
        <v>12</v>
      </c>
      <c r="U9792">
        <v>72</v>
      </c>
    </row>
    <row r="9793" spans="1:22" x14ac:dyDescent="0.2">
      <c r="A9793" s="1">
        <v>40090</v>
      </c>
      <c r="B9793">
        <v>2009</v>
      </c>
      <c r="C9793">
        <f>_xlfn.MAXIFS(Table1[ScheduleWeekWritten],Table1[ScheduleSeason],Table1[[#This Row],[ScheduleSeason]])</f>
        <v>17</v>
      </c>
      <c r="D9793">
        <v>4</v>
      </c>
      <c r="E9793" cm="1">
        <f t="array" ref="E9793">_xlfn.XLOOKUP(Table1[[#This Row],[ScheduleWeekWritten]],Table3[Game],100+Table3[Increase],Table1[[#This Row],[ScheduleWeekWritten]])</f>
        <v>4</v>
      </c>
      <c r="F9793" t="b">
        <v>0</v>
      </c>
      <c r="G9793" t="s">
        <v>24</v>
      </c>
      <c r="H9793">
        <v>17</v>
      </c>
      <c r="I9793">
        <v>10</v>
      </c>
      <c r="J9793" t="s">
        <v>67</v>
      </c>
      <c r="K9793" t="s">
        <v>68</v>
      </c>
      <c r="L9793" t="str">
        <f>_xlfn.XLOOKUP(Table1[[#This Row],[TeamFavoriteID]],Table2[team_id],Table2[team_name],_xlfn.XLOOKUP(Table1[[#This Row],[TeamFavoriteID]],Table2[team_id_pfr],Table2[team_name],"Even"))</f>
        <v>Dallas Cowboys</v>
      </c>
      <c r="M9793">
        <v>-3</v>
      </c>
      <c r="N9793">
        <f>IF(Table1[[#This Row],[TeamFavorite]]=Table1[[#This Row],[TeamHome]],Table1[[#This Row],[ScoreAway]]-Table1[[#This Row],[ScoreHome]],Table1[[#This Row],[ScoreHome]]-Table1[[#This Row],[ScoreAway]])</f>
        <v>7</v>
      </c>
      <c r="O9793">
        <f>IF(Table1[[#This Row],[SpreadActual]]&lt;Table1[[#This Row],[SpreadFavorite]],1,0)</f>
        <v>0</v>
      </c>
      <c r="P9793">
        <v>44</v>
      </c>
      <c r="Q9793" t="s">
        <v>174</v>
      </c>
      <c r="R9793" t="b">
        <v>0</v>
      </c>
      <c r="S9793">
        <v>54</v>
      </c>
      <c r="T9793">
        <v>12</v>
      </c>
      <c r="U9793">
        <v>50</v>
      </c>
    </row>
    <row r="9794" spans="1:22" x14ac:dyDescent="0.2">
      <c r="A9794" s="1">
        <v>40090</v>
      </c>
      <c r="B9794">
        <v>2009</v>
      </c>
      <c r="C9794">
        <f>_xlfn.MAXIFS(Table1[ScheduleWeekWritten],Table1[ScheduleSeason],Table1[[#This Row],[ScheduleSeason]])</f>
        <v>17</v>
      </c>
      <c r="D9794">
        <v>4</v>
      </c>
      <c r="E9794" cm="1">
        <f t="array" ref="E9794">_xlfn.XLOOKUP(Table1[[#This Row],[ScheduleWeekWritten]],Table3[Game],100+Table3[Increase],Table1[[#This Row],[ScheduleWeekWritten]])</f>
        <v>4</v>
      </c>
      <c r="F9794" t="b">
        <v>0</v>
      </c>
      <c r="G9794" t="s">
        <v>177</v>
      </c>
      <c r="H9794">
        <v>29</v>
      </c>
      <c r="I9794">
        <v>6</v>
      </c>
      <c r="J9794" t="s">
        <v>20</v>
      </c>
      <c r="K9794" t="s">
        <v>182</v>
      </c>
      <c r="L9794" t="str">
        <f>_xlfn.XLOOKUP(Table1[[#This Row],[TeamFavoriteID]],Table2[team_id],Table2[team_name],_xlfn.XLOOKUP(Table1[[#This Row],[TeamFavoriteID]],Table2[team_id_pfr],Table2[team_name],"Even"))</f>
        <v>Houston Texans</v>
      </c>
      <c r="M9794">
        <v>-8</v>
      </c>
      <c r="N9794">
        <f>IF(Table1[[#This Row],[TeamFavorite]]=Table1[[#This Row],[TeamHome]],Table1[[#This Row],[ScoreAway]]-Table1[[#This Row],[ScoreHome]],Table1[[#This Row],[ScoreHome]]-Table1[[#This Row],[ScoreAway]])</f>
        <v>-23</v>
      </c>
      <c r="O9794">
        <f>IF(Table1[[#This Row],[SpreadActual]]&lt;Table1[[#This Row],[SpreadFavorite]],1,0)</f>
        <v>1</v>
      </c>
      <c r="P9794">
        <v>43</v>
      </c>
      <c r="Q9794" t="s">
        <v>178</v>
      </c>
      <c r="R9794" t="b">
        <v>0</v>
      </c>
      <c r="S9794">
        <v>72</v>
      </c>
      <c r="T9794">
        <v>0</v>
      </c>
      <c r="V9794" t="s">
        <v>103</v>
      </c>
    </row>
    <row r="9795" spans="1:22" x14ac:dyDescent="0.2">
      <c r="A9795" s="1">
        <v>40090</v>
      </c>
      <c r="B9795">
        <v>2009</v>
      </c>
      <c r="C9795">
        <f>_xlfn.MAXIFS(Table1[ScheduleWeekWritten],Table1[ScheduleSeason],Table1[[#This Row],[ScheduleSeason]])</f>
        <v>17</v>
      </c>
      <c r="D9795">
        <v>4</v>
      </c>
      <c r="E9795" cm="1">
        <f t="array" ref="E9795">_xlfn.XLOOKUP(Table1[[#This Row],[ScheduleWeekWritten]],Table3[Game],100+Table3[Increase],Table1[[#This Row],[ScheduleWeekWritten]])</f>
        <v>4</v>
      </c>
      <c r="F9795" t="b">
        <v>0</v>
      </c>
      <c r="G9795" t="s">
        <v>140</v>
      </c>
      <c r="H9795">
        <v>34</v>
      </c>
      <c r="I9795">
        <v>17</v>
      </c>
      <c r="J9795" t="s">
        <v>128</v>
      </c>
      <c r="K9795" t="s">
        <v>72</v>
      </c>
      <c r="L9795" t="str">
        <f>_xlfn.XLOOKUP(Table1[[#This Row],[TeamFavoriteID]],Table2[team_id],Table2[team_name],_xlfn.XLOOKUP(Table1[[#This Row],[TeamFavoriteID]],Table2[team_id_pfr],Table2[team_name],"Even"))</f>
        <v>Baltimore Colts</v>
      </c>
      <c r="M9795">
        <v>-10.5</v>
      </c>
      <c r="N9795">
        <f>IF(Table1[[#This Row],[TeamFavorite]]=Table1[[#This Row],[TeamHome]],Table1[[#This Row],[ScoreAway]]-Table1[[#This Row],[ScoreHome]],Table1[[#This Row],[ScoreHome]]-Table1[[#This Row],[ScoreAway]])</f>
        <v>17</v>
      </c>
      <c r="O9795">
        <f>IF(Table1[[#This Row],[SpreadActual]]&lt;Table1[[#This Row],[SpreadFavorite]],1,0)</f>
        <v>0</v>
      </c>
      <c r="P9795">
        <v>43.5</v>
      </c>
      <c r="Q9795" t="s">
        <v>190</v>
      </c>
      <c r="R9795" t="b">
        <v>0</v>
      </c>
      <c r="S9795">
        <v>72</v>
      </c>
      <c r="T9795">
        <v>0</v>
      </c>
      <c r="V9795" t="s">
        <v>103</v>
      </c>
    </row>
    <row r="9796" spans="1:22" x14ac:dyDescent="0.2">
      <c r="A9796" s="1">
        <v>40090</v>
      </c>
      <c r="B9796">
        <v>2009</v>
      </c>
      <c r="C9796">
        <f>_xlfn.MAXIFS(Table1[ScheduleWeekWritten],Table1[ScheduleSeason],Table1[[#This Row],[ScheduleSeason]])</f>
        <v>17</v>
      </c>
      <c r="D9796">
        <v>4</v>
      </c>
      <c r="E9796" cm="1">
        <f t="array" ref="E9796">_xlfn.XLOOKUP(Table1[[#This Row],[ScheduleWeekWritten]],Table3[Game],100+Table3[Increase],Table1[[#This Row],[ScheduleWeekWritten]])</f>
        <v>4</v>
      </c>
      <c r="F9796" t="b">
        <v>0</v>
      </c>
      <c r="G9796" t="s">
        <v>154</v>
      </c>
      <c r="H9796">
        <v>37</v>
      </c>
      <c r="I9796">
        <v>17</v>
      </c>
      <c r="J9796" t="s">
        <v>171</v>
      </c>
      <c r="K9796" t="s">
        <v>25</v>
      </c>
      <c r="L9796" t="str">
        <f>_xlfn.XLOOKUP(Table1[[#This Row],[TeamFavoriteID]],Table2[team_id],Table2[team_name],_xlfn.XLOOKUP(Table1[[#This Row],[TeamFavoriteID]],Table2[team_id_pfr],Table2[team_name],"Even"))</f>
        <v>Houston Oilers</v>
      </c>
      <c r="M9796">
        <v>-3.5</v>
      </c>
      <c r="N9796">
        <f>IF(Table1[[#This Row],[TeamFavorite]]=Table1[[#This Row],[TeamHome]],Table1[[#This Row],[ScoreAway]]-Table1[[#This Row],[ScoreHome]],Table1[[#This Row],[ScoreHome]]-Table1[[#This Row],[ScoreAway]])</f>
        <v>20</v>
      </c>
      <c r="O9796">
        <f>IF(Table1[[#This Row],[SpreadActual]]&lt;Table1[[#This Row],[SpreadFavorite]],1,0)</f>
        <v>0</v>
      </c>
      <c r="P9796">
        <v>42</v>
      </c>
      <c r="Q9796" t="s">
        <v>155</v>
      </c>
      <c r="R9796" t="b">
        <v>0</v>
      </c>
      <c r="S9796">
        <v>82</v>
      </c>
      <c r="T9796">
        <v>7</v>
      </c>
      <c r="U9796">
        <v>72</v>
      </c>
    </row>
    <row r="9797" spans="1:22" x14ac:dyDescent="0.2">
      <c r="A9797" s="1">
        <v>40090</v>
      </c>
      <c r="B9797">
        <v>2009</v>
      </c>
      <c r="C9797">
        <f>_xlfn.MAXIFS(Table1[ScheduleWeekWritten],Table1[ScheduleSeason],Table1[[#This Row],[ScheduleSeason]])</f>
        <v>17</v>
      </c>
      <c r="D9797">
        <v>4</v>
      </c>
      <c r="E9797" cm="1">
        <f t="array" ref="E9797">_xlfn.XLOOKUP(Table1[[#This Row],[ScheduleWeekWritten]],Table3[Game],100+Table3[Increase],Table1[[#This Row],[ScheduleWeekWritten]])</f>
        <v>4</v>
      </c>
      <c r="F9797" t="b">
        <v>0</v>
      </c>
      <c r="G9797" t="s">
        <v>42</v>
      </c>
      <c r="H9797">
        <v>16</v>
      </c>
      <c r="I9797">
        <v>27</v>
      </c>
      <c r="J9797" t="s">
        <v>50</v>
      </c>
      <c r="K9797" t="s">
        <v>90</v>
      </c>
      <c r="L9797" t="str">
        <f>_xlfn.XLOOKUP(Table1[[#This Row],[TeamFavoriteID]],Table2[team_id],Table2[team_name],_xlfn.XLOOKUP(Table1[[#This Row],[TeamFavoriteID]],Table2[team_id_pfr],Table2[team_name],"Even"))</f>
        <v>New York Giants</v>
      </c>
      <c r="M9797">
        <v>-9.5</v>
      </c>
      <c r="N9797">
        <f>IF(Table1[[#This Row],[TeamFavorite]]=Table1[[#This Row],[TeamHome]],Table1[[#This Row],[ScoreAway]]-Table1[[#This Row],[ScoreHome]],Table1[[#This Row],[ScoreHome]]-Table1[[#This Row],[ScoreAway]])</f>
        <v>-11</v>
      </c>
      <c r="O9797">
        <f>IF(Table1[[#This Row],[SpreadActual]]&lt;Table1[[#This Row],[SpreadFavorite]],1,0)</f>
        <v>1</v>
      </c>
      <c r="P9797">
        <v>43</v>
      </c>
      <c r="Q9797" t="s">
        <v>117</v>
      </c>
      <c r="R9797" t="b">
        <v>0</v>
      </c>
      <c r="S9797">
        <v>56</v>
      </c>
      <c r="T9797">
        <v>6</v>
      </c>
      <c r="U9797">
        <v>63</v>
      </c>
    </row>
    <row r="9798" spans="1:22" x14ac:dyDescent="0.2">
      <c r="A9798" s="1">
        <v>40090</v>
      </c>
      <c r="B9798">
        <v>2009</v>
      </c>
      <c r="C9798">
        <f>_xlfn.MAXIFS(Table1[ScheduleWeekWritten],Table1[ScheduleSeason],Table1[[#This Row],[ScheduleSeason]])</f>
        <v>17</v>
      </c>
      <c r="D9798">
        <v>4</v>
      </c>
      <c r="E9798" cm="1">
        <f t="array" ref="E9798">_xlfn.XLOOKUP(Table1[[#This Row],[ScheduleWeekWritten]],Table3[Game],100+Table3[Increase],Table1[[#This Row],[ScheduleWeekWritten]])</f>
        <v>4</v>
      </c>
      <c r="F9798" t="b">
        <v>0</v>
      </c>
      <c r="G9798" t="s">
        <v>19</v>
      </c>
      <c r="H9798">
        <v>38</v>
      </c>
      <c r="I9798">
        <v>10</v>
      </c>
      <c r="J9798" t="s">
        <v>28</v>
      </c>
      <c r="K9798" t="s">
        <v>91</v>
      </c>
      <c r="L9798" t="str">
        <f>_xlfn.XLOOKUP(Table1[[#This Row],[TeamFavoriteID]],Table2[team_id],Table2[team_name],_xlfn.XLOOKUP(Table1[[#This Row],[TeamFavoriteID]],Table2[team_id_pfr],Table2[team_name],"Even"))</f>
        <v>Miami Dolphins</v>
      </c>
      <c r="M9798">
        <v>-1.5</v>
      </c>
      <c r="N9798">
        <f>IF(Table1[[#This Row],[TeamFavorite]]=Table1[[#This Row],[TeamHome]],Table1[[#This Row],[ScoreAway]]-Table1[[#This Row],[ScoreHome]],Table1[[#This Row],[ScoreHome]]-Table1[[#This Row],[ScoreAway]])</f>
        <v>-28</v>
      </c>
      <c r="O9798">
        <f>IF(Table1[[#This Row],[SpreadActual]]&lt;Table1[[#This Row],[SpreadFavorite]],1,0)</f>
        <v>1</v>
      </c>
      <c r="P9798">
        <v>37.5</v>
      </c>
      <c r="Q9798" t="s">
        <v>143</v>
      </c>
      <c r="R9798" t="b">
        <v>0</v>
      </c>
      <c r="S9798">
        <v>89</v>
      </c>
      <c r="T9798">
        <v>7</v>
      </c>
      <c r="U9798">
        <v>72</v>
      </c>
    </row>
    <row r="9799" spans="1:22" x14ac:dyDescent="0.2">
      <c r="A9799" s="1">
        <v>40090</v>
      </c>
      <c r="B9799">
        <v>2009</v>
      </c>
      <c r="C9799">
        <f>_xlfn.MAXIFS(Table1[ScheduleWeekWritten],Table1[ScheduleSeason],Table1[[#This Row],[ScheduleSeason]])</f>
        <v>17</v>
      </c>
      <c r="D9799">
        <v>4</v>
      </c>
      <c r="E9799" cm="1">
        <f t="array" ref="E9799">_xlfn.XLOOKUP(Table1[[#This Row],[ScheduleWeekWritten]],Table3[Game],100+Table3[Increase],Table1[[#This Row],[ScheduleWeekWritten]])</f>
        <v>4</v>
      </c>
      <c r="F9799" t="b">
        <v>0</v>
      </c>
      <c r="G9799" t="s">
        <v>115</v>
      </c>
      <c r="H9799">
        <v>27</v>
      </c>
      <c r="I9799">
        <v>21</v>
      </c>
      <c r="J9799" t="s">
        <v>158</v>
      </c>
      <c r="K9799" t="s">
        <v>70</v>
      </c>
      <c r="L9799" t="str">
        <f>_xlfn.XLOOKUP(Table1[[#This Row],[TeamFavoriteID]],Table2[team_id],Table2[team_name],_xlfn.XLOOKUP(Table1[[#This Row],[TeamFavoriteID]],Table2[team_id_pfr],Table2[team_name],"Even"))</f>
        <v>Boston Patriots</v>
      </c>
      <c r="M9799">
        <v>-2</v>
      </c>
      <c r="N9799">
        <f>IF(Table1[[#This Row],[TeamFavorite]]=Table1[[#This Row],[TeamHome]],Table1[[#This Row],[ScoreAway]]-Table1[[#This Row],[ScoreHome]],Table1[[#This Row],[ScoreHome]]-Table1[[#This Row],[ScoreAway]])</f>
        <v>6</v>
      </c>
      <c r="O9799">
        <f>IF(Table1[[#This Row],[SpreadActual]]&lt;Table1[[#This Row],[SpreadFavorite]],1,0)</f>
        <v>0</v>
      </c>
      <c r="P9799">
        <v>45</v>
      </c>
      <c r="Q9799" t="s">
        <v>179</v>
      </c>
      <c r="R9799" t="b">
        <v>0</v>
      </c>
      <c r="S9799">
        <v>65</v>
      </c>
      <c r="T9799">
        <v>5</v>
      </c>
      <c r="U9799">
        <v>89</v>
      </c>
      <c r="V9799" t="s">
        <v>1</v>
      </c>
    </row>
    <row r="9800" spans="1:22" x14ac:dyDescent="0.2">
      <c r="A9800" s="1">
        <v>40090</v>
      </c>
      <c r="B9800">
        <v>2009</v>
      </c>
      <c r="C9800">
        <f>_xlfn.MAXIFS(Table1[ScheduleWeekWritten],Table1[ScheduleSeason],Table1[[#This Row],[ScheduleSeason]])</f>
        <v>17</v>
      </c>
      <c r="D9800">
        <v>4</v>
      </c>
      <c r="E9800" cm="1">
        <f t="array" ref="E9800">_xlfn.XLOOKUP(Table1[[#This Row],[ScheduleWeekWritten]],Table3[Game],100+Table3[Increase],Table1[[#This Row],[ScheduleWeekWritten]])</f>
        <v>4</v>
      </c>
      <c r="F9800" t="b">
        <v>0</v>
      </c>
      <c r="G9800" t="s">
        <v>95</v>
      </c>
      <c r="H9800">
        <v>24</v>
      </c>
      <c r="I9800">
        <v>10</v>
      </c>
      <c r="J9800" t="s">
        <v>31</v>
      </c>
      <c r="K9800" t="s">
        <v>98</v>
      </c>
      <c r="L9800" t="str">
        <f>_xlfn.XLOOKUP(Table1[[#This Row],[TeamFavoriteID]],Table2[team_id],Table2[team_name],_xlfn.XLOOKUP(Table1[[#This Row],[TeamFavoriteID]],Table2[team_id_pfr],Table2[team_name],"Even"))</f>
        <v>New Orleans Saints</v>
      </c>
      <c r="M9800">
        <v>-7.5</v>
      </c>
      <c r="N9800">
        <f>IF(Table1[[#This Row],[TeamFavorite]]=Table1[[#This Row],[TeamHome]],Table1[[#This Row],[ScoreAway]]-Table1[[#This Row],[ScoreHome]],Table1[[#This Row],[ScoreHome]]-Table1[[#This Row],[ScoreAway]])</f>
        <v>-14</v>
      </c>
      <c r="O9800">
        <f>IF(Table1[[#This Row],[SpreadActual]]&lt;Table1[[#This Row],[SpreadFavorite]],1,0)</f>
        <v>1</v>
      </c>
      <c r="P9800">
        <v>47</v>
      </c>
      <c r="Q9800" t="s">
        <v>124</v>
      </c>
      <c r="R9800" t="b">
        <v>0</v>
      </c>
      <c r="S9800">
        <v>72</v>
      </c>
      <c r="T9800">
        <v>0</v>
      </c>
      <c r="V9800" t="s">
        <v>103</v>
      </c>
    </row>
    <row r="9801" spans="1:22" x14ac:dyDescent="0.2">
      <c r="A9801" s="1">
        <v>40090</v>
      </c>
      <c r="B9801">
        <v>2009</v>
      </c>
      <c r="C9801">
        <f>_xlfn.MAXIFS(Table1[ScheduleWeekWritten],Table1[ScheduleSeason],Table1[[#This Row],[ScheduleSeason]])</f>
        <v>17</v>
      </c>
      <c r="D9801">
        <v>4</v>
      </c>
      <c r="E9801" cm="1">
        <f t="array" ref="E9801">_xlfn.XLOOKUP(Table1[[#This Row],[ScheduleWeekWritten]],Table3[Game],100+Table3[Increase],Table1[[#This Row],[ScheduleWeekWritten]])</f>
        <v>4</v>
      </c>
      <c r="F9801" t="b">
        <v>0</v>
      </c>
      <c r="G9801" t="s">
        <v>49</v>
      </c>
      <c r="H9801">
        <v>38</v>
      </c>
      <c r="I9801">
        <v>28</v>
      </c>
      <c r="J9801" t="s">
        <v>27</v>
      </c>
      <c r="K9801" t="s">
        <v>51</v>
      </c>
      <c r="L9801" t="str">
        <f>_xlfn.XLOOKUP(Table1[[#This Row],[TeamFavoriteID]],Table2[team_id],Table2[team_name],_xlfn.XLOOKUP(Table1[[#This Row],[TeamFavoriteID]],Table2[team_id_pfr],Table2[team_name],"Even"))</f>
        <v>Pittsburgh Steelers</v>
      </c>
      <c r="M9801">
        <v>-5.5</v>
      </c>
      <c r="N9801">
        <f>IF(Table1[[#This Row],[TeamFavorite]]=Table1[[#This Row],[TeamHome]],Table1[[#This Row],[ScoreAway]]-Table1[[#This Row],[ScoreHome]],Table1[[#This Row],[ScoreHome]]-Table1[[#This Row],[ScoreAway]])</f>
        <v>-10</v>
      </c>
      <c r="O9801">
        <f>IF(Table1[[#This Row],[SpreadActual]]&lt;Table1[[#This Row],[SpreadFavorite]],1,0)</f>
        <v>1</v>
      </c>
      <c r="P9801">
        <v>43.5</v>
      </c>
      <c r="Q9801" t="s">
        <v>175</v>
      </c>
      <c r="R9801" t="b">
        <v>0</v>
      </c>
      <c r="S9801">
        <v>55</v>
      </c>
      <c r="T9801">
        <v>7</v>
      </c>
      <c r="U9801">
        <v>65</v>
      </c>
    </row>
    <row r="9802" spans="1:22" x14ac:dyDescent="0.2">
      <c r="A9802" s="1">
        <v>40090</v>
      </c>
      <c r="B9802">
        <v>2009</v>
      </c>
      <c r="C9802">
        <f>_xlfn.MAXIFS(Table1[ScheduleWeekWritten],Table1[ScheduleSeason],Table1[[#This Row],[ScheduleSeason]])</f>
        <v>17</v>
      </c>
      <c r="D9802">
        <v>4</v>
      </c>
      <c r="E9802" cm="1">
        <f t="array" ref="E9802">_xlfn.XLOOKUP(Table1[[#This Row],[ScheduleWeekWritten]],Table3[Game],100+Table3[Increase],Table1[[#This Row],[ScheduleWeekWritten]])</f>
        <v>4</v>
      </c>
      <c r="F9802" t="b">
        <v>0</v>
      </c>
      <c r="G9802" t="s">
        <v>53</v>
      </c>
      <c r="H9802">
        <v>35</v>
      </c>
      <c r="I9802">
        <v>0</v>
      </c>
      <c r="J9802" t="s">
        <v>153</v>
      </c>
      <c r="K9802" t="s">
        <v>87</v>
      </c>
      <c r="L9802" t="str">
        <f>_xlfn.XLOOKUP(Table1[[#This Row],[TeamFavoriteID]],Table2[team_id],Table2[team_name],_xlfn.XLOOKUP(Table1[[#This Row],[TeamFavoriteID]],Table2[team_id_pfr],Table2[team_name],"Even"))</f>
        <v>San Francisco 49ers</v>
      </c>
      <c r="M9802">
        <v>-9.5</v>
      </c>
      <c r="N9802">
        <f>IF(Table1[[#This Row],[TeamFavorite]]=Table1[[#This Row],[TeamHome]],Table1[[#This Row],[ScoreAway]]-Table1[[#This Row],[ScoreHome]],Table1[[#This Row],[ScoreHome]]-Table1[[#This Row],[ScoreAway]])</f>
        <v>-35</v>
      </c>
      <c r="O9802">
        <f>IF(Table1[[#This Row],[SpreadActual]]&lt;Table1[[#This Row],[SpreadFavorite]],1,0)</f>
        <v>1</v>
      </c>
      <c r="P9802">
        <v>36.5</v>
      </c>
      <c r="Q9802" t="s">
        <v>118</v>
      </c>
      <c r="R9802" t="b">
        <v>0</v>
      </c>
      <c r="S9802">
        <v>60</v>
      </c>
      <c r="T9802">
        <v>27</v>
      </c>
      <c r="U9802">
        <v>65</v>
      </c>
    </row>
    <row r="9803" spans="1:22" x14ac:dyDescent="0.2">
      <c r="A9803" s="1">
        <v>40090</v>
      </c>
      <c r="B9803">
        <v>2009</v>
      </c>
      <c r="C9803">
        <f>_xlfn.MAXIFS(Table1[ScheduleWeekWritten],Table1[ScheduleSeason],Table1[[#This Row],[ScheduleSeason]])</f>
        <v>17</v>
      </c>
      <c r="D9803">
        <v>4</v>
      </c>
      <c r="E9803" cm="1">
        <f t="array" ref="E9803">_xlfn.XLOOKUP(Table1[[#This Row],[ScheduleWeekWritten]],Table3[Game],100+Table3[Increase],Table1[[#This Row],[ScheduleWeekWritten]])</f>
        <v>4</v>
      </c>
      <c r="F9803" t="b">
        <v>0</v>
      </c>
      <c r="G9803" t="s">
        <v>61</v>
      </c>
      <c r="H9803">
        <v>16</v>
      </c>
      <c r="I9803">
        <v>13</v>
      </c>
      <c r="J9803" t="s">
        <v>127</v>
      </c>
      <c r="K9803" t="s">
        <v>85</v>
      </c>
      <c r="L9803" t="str">
        <f>_xlfn.XLOOKUP(Table1[[#This Row],[TeamFavoriteID]],Table2[team_id],Table2[team_name],_xlfn.XLOOKUP(Table1[[#This Row],[TeamFavoriteID]],Table2[team_id_pfr],Table2[team_name],"Even"))</f>
        <v>Washington Commanders</v>
      </c>
      <c r="M9803">
        <v>-9</v>
      </c>
      <c r="N9803">
        <f>IF(Table1[[#This Row],[TeamFavorite]]=Table1[[#This Row],[TeamHome]],Table1[[#This Row],[ScoreAway]]-Table1[[#This Row],[ScoreHome]],Table1[[#This Row],[ScoreHome]]-Table1[[#This Row],[ScoreAway]])</f>
        <v>3</v>
      </c>
      <c r="O9803">
        <f>IF(Table1[[#This Row],[SpreadActual]]&lt;Table1[[#This Row],[SpreadFavorite]],1,0)</f>
        <v>0</v>
      </c>
      <c r="P9803">
        <v>35.5</v>
      </c>
      <c r="Q9803" t="s">
        <v>165</v>
      </c>
      <c r="R9803" t="b">
        <v>0</v>
      </c>
      <c r="S9803">
        <v>68</v>
      </c>
      <c r="T9803">
        <v>9</v>
      </c>
      <c r="U9803">
        <v>54</v>
      </c>
    </row>
    <row r="9804" spans="1:22" x14ac:dyDescent="0.2">
      <c r="A9804" s="1">
        <v>40091</v>
      </c>
      <c r="B9804">
        <v>2009</v>
      </c>
      <c r="C9804">
        <f>_xlfn.MAXIFS(Table1[ScheduleWeekWritten],Table1[ScheduleSeason],Table1[[#This Row],[ScheduleSeason]])</f>
        <v>17</v>
      </c>
      <c r="D9804">
        <v>4</v>
      </c>
      <c r="E9804" cm="1">
        <f t="array" ref="E9804">_xlfn.XLOOKUP(Table1[[#This Row],[ScheduleWeekWritten]],Table3[Game],100+Table3[Increase],Table1[[#This Row],[ScheduleWeekWritten]])</f>
        <v>4</v>
      </c>
      <c r="F9804" t="b">
        <v>0</v>
      </c>
      <c r="G9804" t="s">
        <v>54</v>
      </c>
      <c r="H9804">
        <v>30</v>
      </c>
      <c r="I9804">
        <v>23</v>
      </c>
      <c r="J9804" t="s">
        <v>33</v>
      </c>
      <c r="K9804" t="s">
        <v>55</v>
      </c>
      <c r="L9804" t="str">
        <f>_xlfn.XLOOKUP(Table1[[#This Row],[TeamFavoriteID]],Table2[team_id],Table2[team_name],_xlfn.XLOOKUP(Table1[[#This Row],[TeamFavoriteID]],Table2[team_id_pfr],Table2[team_name],"Even"))</f>
        <v>Minnesota Vikings</v>
      </c>
      <c r="M9804">
        <v>-5</v>
      </c>
      <c r="N9804">
        <f>IF(Table1[[#This Row],[TeamFavorite]]=Table1[[#This Row],[TeamHome]],Table1[[#This Row],[ScoreAway]]-Table1[[#This Row],[ScoreHome]],Table1[[#This Row],[ScoreHome]]-Table1[[#This Row],[ScoreAway]])</f>
        <v>-7</v>
      </c>
      <c r="O9804">
        <f>IF(Table1[[#This Row],[SpreadActual]]&lt;Table1[[#This Row],[SpreadFavorite]],1,0)</f>
        <v>1</v>
      </c>
      <c r="P9804">
        <v>46.5</v>
      </c>
      <c r="Q9804" t="s">
        <v>194</v>
      </c>
      <c r="R9804" t="b">
        <v>0</v>
      </c>
      <c r="S9804">
        <v>72</v>
      </c>
      <c r="T9804">
        <v>0</v>
      </c>
      <c r="V9804" t="s">
        <v>103</v>
      </c>
    </row>
    <row r="9805" spans="1:22" x14ac:dyDescent="0.2">
      <c r="A9805" s="1">
        <v>40097</v>
      </c>
      <c r="B9805">
        <v>2009</v>
      </c>
      <c r="C9805">
        <f>_xlfn.MAXIFS(Table1[ScheduleWeekWritten],Table1[ScheduleSeason],Table1[[#This Row],[ScheduleSeason]])</f>
        <v>17</v>
      </c>
      <c r="D9805">
        <v>5</v>
      </c>
      <c r="E9805" cm="1">
        <f t="array" ref="E9805">_xlfn.XLOOKUP(Table1[[#This Row],[ScheduleWeekWritten]],Table3[Game],100+Table3[Increase],Table1[[#This Row],[ScheduleWeekWritten]])</f>
        <v>5</v>
      </c>
      <c r="F9805" t="b">
        <v>0</v>
      </c>
      <c r="G9805" t="s">
        <v>149</v>
      </c>
      <c r="H9805">
        <v>28</v>
      </c>
      <c r="I9805">
        <v>21</v>
      </c>
      <c r="J9805" t="s">
        <v>177</v>
      </c>
      <c r="K9805" t="s">
        <v>59</v>
      </c>
      <c r="L9805" t="str">
        <f>_xlfn.XLOOKUP(Table1[[#This Row],[TeamFavoriteID]],Table2[team_id],Table2[team_name],_xlfn.XLOOKUP(Table1[[#This Row],[TeamFavoriteID]],Table2[team_id_pfr],Table2[team_name],"Even"))</f>
        <v>Arizona Cardinals</v>
      </c>
      <c r="M9805">
        <v>-6</v>
      </c>
      <c r="N9805">
        <f>IF(Table1[[#This Row],[TeamFavorite]]=Table1[[#This Row],[TeamHome]],Table1[[#This Row],[ScoreAway]]-Table1[[#This Row],[ScoreHome]],Table1[[#This Row],[ScoreHome]]-Table1[[#This Row],[ScoreAway]])</f>
        <v>-7</v>
      </c>
      <c r="O9805">
        <f>IF(Table1[[#This Row],[SpreadActual]]&lt;Table1[[#This Row],[SpreadFavorite]],1,0)</f>
        <v>1</v>
      </c>
      <c r="P9805">
        <v>51</v>
      </c>
      <c r="Q9805" t="s">
        <v>150</v>
      </c>
      <c r="R9805" t="b">
        <v>0</v>
      </c>
      <c r="S9805">
        <v>72</v>
      </c>
      <c r="T9805">
        <v>0</v>
      </c>
      <c r="V9805" t="s">
        <v>103</v>
      </c>
    </row>
    <row r="9806" spans="1:22" x14ac:dyDescent="0.2">
      <c r="A9806" s="1">
        <v>40097</v>
      </c>
      <c r="B9806">
        <v>2009</v>
      </c>
      <c r="C9806">
        <f>_xlfn.MAXIFS(Table1[ScheduleWeekWritten],Table1[ScheduleSeason],Table1[[#This Row],[ScheduleSeason]])</f>
        <v>17</v>
      </c>
      <c r="D9806">
        <v>5</v>
      </c>
      <c r="E9806" cm="1">
        <f t="array" ref="E9806">_xlfn.XLOOKUP(Table1[[#This Row],[ScheduleWeekWritten]],Table3[Game],100+Table3[Increase],Table1[[#This Row],[ScheduleWeekWritten]])</f>
        <v>5</v>
      </c>
      <c r="F9806" t="b">
        <v>0</v>
      </c>
      <c r="G9806" t="s">
        <v>158</v>
      </c>
      <c r="H9806">
        <v>14</v>
      </c>
      <c r="I9806">
        <v>17</v>
      </c>
      <c r="J9806" t="s">
        <v>101</v>
      </c>
      <c r="K9806" t="s">
        <v>159</v>
      </c>
      <c r="L9806" t="str">
        <f>_xlfn.XLOOKUP(Table1[[#This Row],[TeamFavoriteID]],Table2[team_id],Table2[team_name],_xlfn.XLOOKUP(Table1[[#This Row],[TeamFavoriteID]],Table2[team_id_pfr],Table2[team_name],"Even"))</f>
        <v>Baltimore Ravens</v>
      </c>
      <c r="M9806">
        <v>-9</v>
      </c>
      <c r="N9806">
        <f>IF(Table1[[#This Row],[TeamFavorite]]=Table1[[#This Row],[TeamHome]],Table1[[#This Row],[ScoreAway]]-Table1[[#This Row],[ScoreHome]],Table1[[#This Row],[ScoreHome]]-Table1[[#This Row],[ScoreAway]])</f>
        <v>3</v>
      </c>
      <c r="O9806">
        <f>IF(Table1[[#This Row],[SpreadActual]]&lt;Table1[[#This Row],[SpreadFavorite]],1,0)</f>
        <v>0</v>
      </c>
      <c r="P9806">
        <v>42.5</v>
      </c>
      <c r="Q9806" t="s">
        <v>166</v>
      </c>
      <c r="R9806" t="b">
        <v>0</v>
      </c>
      <c r="S9806">
        <v>66</v>
      </c>
      <c r="T9806">
        <v>5</v>
      </c>
      <c r="U9806">
        <v>65</v>
      </c>
    </row>
    <row r="9807" spans="1:22" x14ac:dyDescent="0.2">
      <c r="A9807" s="1">
        <v>40097</v>
      </c>
      <c r="B9807">
        <v>2009</v>
      </c>
      <c r="C9807">
        <f>_xlfn.MAXIFS(Table1[ScheduleWeekWritten],Table1[ScheduleSeason],Table1[[#This Row],[ScheduleSeason]])</f>
        <v>17</v>
      </c>
      <c r="D9807">
        <v>5</v>
      </c>
      <c r="E9807" cm="1">
        <f t="array" ref="E9807">_xlfn.XLOOKUP(Table1[[#This Row],[ScheduleWeekWritten]],Table3[Game],100+Table3[Increase],Table1[[#This Row],[ScheduleWeekWritten]])</f>
        <v>5</v>
      </c>
      <c r="F9807" t="b">
        <v>0</v>
      </c>
      <c r="G9807" t="s">
        <v>28</v>
      </c>
      <c r="H9807">
        <v>3</v>
      </c>
      <c r="I9807">
        <v>6</v>
      </c>
      <c r="J9807" t="s">
        <v>62</v>
      </c>
      <c r="K9807" t="s">
        <v>43</v>
      </c>
      <c r="L9807" t="str">
        <f>_xlfn.XLOOKUP(Table1[[#This Row],[TeamFavoriteID]],Table2[team_id],Table2[team_name],_xlfn.XLOOKUP(Table1[[#This Row],[TeamFavoriteID]],Table2[team_id_pfr],Table2[team_name],"Even"))</f>
        <v>Buffalo Bills</v>
      </c>
      <c r="M9807">
        <v>-5.5</v>
      </c>
      <c r="N9807">
        <f>IF(Table1[[#This Row],[TeamFavorite]]=Table1[[#This Row],[TeamHome]],Table1[[#This Row],[ScoreAway]]-Table1[[#This Row],[ScoreHome]],Table1[[#This Row],[ScoreHome]]-Table1[[#This Row],[ScoreAway]])</f>
        <v>3</v>
      </c>
      <c r="O9807">
        <f>IF(Table1[[#This Row],[SpreadActual]]&lt;Table1[[#This Row],[SpreadFavorite]],1,0)</f>
        <v>0</v>
      </c>
      <c r="P9807">
        <v>42</v>
      </c>
      <c r="Q9807" t="s">
        <v>123</v>
      </c>
      <c r="R9807" t="b">
        <v>0</v>
      </c>
      <c r="S9807">
        <v>46</v>
      </c>
      <c r="T9807">
        <v>13</v>
      </c>
      <c r="U9807">
        <v>57</v>
      </c>
    </row>
    <row r="9808" spans="1:22" x14ac:dyDescent="0.2">
      <c r="A9808" s="1">
        <v>40097</v>
      </c>
      <c r="B9808">
        <v>2009</v>
      </c>
      <c r="C9808">
        <f>_xlfn.MAXIFS(Table1[ScheduleWeekWritten],Table1[ScheduleSeason],Table1[[#This Row],[ScheduleSeason]])</f>
        <v>17</v>
      </c>
      <c r="D9808">
        <v>5</v>
      </c>
      <c r="E9808" cm="1">
        <f t="array" ref="E9808">_xlfn.XLOOKUP(Table1[[#This Row],[ScheduleWeekWritten]],Table3[Game],100+Table3[Increase],Table1[[#This Row],[ScheduleWeekWritten]])</f>
        <v>5</v>
      </c>
      <c r="F9808" t="b">
        <v>0</v>
      </c>
      <c r="G9808" t="s">
        <v>152</v>
      </c>
      <c r="H9808">
        <v>20</v>
      </c>
      <c r="I9808">
        <v>17</v>
      </c>
      <c r="J9808" t="s">
        <v>61</v>
      </c>
      <c r="K9808" t="s">
        <v>162</v>
      </c>
      <c r="L9808" t="str">
        <f>_xlfn.XLOOKUP(Table1[[#This Row],[TeamFavoriteID]],Table2[team_id],Table2[team_name],_xlfn.XLOOKUP(Table1[[#This Row],[TeamFavoriteID]],Table2[team_id_pfr],Table2[team_name],"Even"))</f>
        <v>Carolina Panthers</v>
      </c>
      <c r="M9808">
        <v>-5.5</v>
      </c>
      <c r="N9808">
        <f>IF(Table1[[#This Row],[TeamFavorite]]=Table1[[#This Row],[TeamHome]],Table1[[#This Row],[ScoreAway]]-Table1[[#This Row],[ScoreHome]],Table1[[#This Row],[ScoreHome]]-Table1[[#This Row],[ScoreAway]])</f>
        <v>-3</v>
      </c>
      <c r="O9808">
        <f>IF(Table1[[#This Row],[SpreadActual]]&lt;Table1[[#This Row],[SpreadFavorite]],1,0)</f>
        <v>0</v>
      </c>
      <c r="P9808">
        <v>38</v>
      </c>
      <c r="Q9808" t="s">
        <v>160</v>
      </c>
      <c r="R9808" t="b">
        <v>0</v>
      </c>
      <c r="S9808">
        <v>65</v>
      </c>
      <c r="T9808">
        <v>8</v>
      </c>
      <c r="U9808">
        <v>67</v>
      </c>
    </row>
    <row r="9809" spans="1:22" x14ac:dyDescent="0.2">
      <c r="A9809" s="1">
        <v>40097</v>
      </c>
      <c r="B9809">
        <v>2009</v>
      </c>
      <c r="C9809">
        <f>_xlfn.MAXIFS(Table1[ScheduleWeekWritten],Table1[ScheduleSeason],Table1[[#This Row],[ScheduleSeason]])</f>
        <v>17</v>
      </c>
      <c r="D9809">
        <v>5</v>
      </c>
      <c r="E9809" cm="1">
        <f t="array" ref="E9809">_xlfn.XLOOKUP(Table1[[#This Row],[ScheduleWeekWritten]],Table3[Game],100+Table3[Increase],Table1[[#This Row],[ScheduleWeekWritten]])</f>
        <v>5</v>
      </c>
      <c r="F9809" t="b">
        <v>0</v>
      </c>
      <c r="G9809" t="s">
        <v>24</v>
      </c>
      <c r="H9809">
        <v>20</v>
      </c>
      <c r="I9809">
        <v>17</v>
      </c>
      <c r="J9809" t="s">
        <v>115</v>
      </c>
      <c r="K9809" t="s">
        <v>70</v>
      </c>
      <c r="L9809" t="str">
        <f>_xlfn.XLOOKUP(Table1[[#This Row],[TeamFavoriteID]],Table2[team_id],Table2[team_name],_xlfn.XLOOKUP(Table1[[#This Row],[TeamFavoriteID]],Table2[team_id_pfr],Table2[team_name],"Even"))</f>
        <v>Boston Patriots</v>
      </c>
      <c r="M9809">
        <v>-3</v>
      </c>
      <c r="N9809">
        <f>IF(Table1[[#This Row],[TeamFavorite]]=Table1[[#This Row],[TeamHome]],Table1[[#This Row],[ScoreAway]]-Table1[[#This Row],[ScoreHome]],Table1[[#This Row],[ScoreHome]]-Table1[[#This Row],[ScoreAway]])</f>
        <v>3</v>
      </c>
      <c r="O9809">
        <f>IF(Table1[[#This Row],[SpreadActual]]&lt;Table1[[#This Row],[SpreadFavorite]],1,0)</f>
        <v>0</v>
      </c>
      <c r="P9809">
        <v>41.5</v>
      </c>
      <c r="Q9809" t="s">
        <v>174</v>
      </c>
      <c r="R9809" t="b">
        <v>0</v>
      </c>
      <c r="S9809">
        <v>28</v>
      </c>
      <c r="T9809">
        <v>8</v>
      </c>
      <c r="U9809">
        <v>72</v>
      </c>
    </row>
    <row r="9810" spans="1:22" x14ac:dyDescent="0.2">
      <c r="A9810" s="1">
        <v>40097</v>
      </c>
      <c r="B9810">
        <v>2009</v>
      </c>
      <c r="C9810">
        <f>_xlfn.MAXIFS(Table1[ScheduleWeekWritten],Table1[ScheduleSeason],Table1[[#This Row],[ScheduleSeason]])</f>
        <v>17</v>
      </c>
      <c r="D9810">
        <v>5</v>
      </c>
      <c r="E9810" cm="1">
        <f t="array" ref="E9810">_xlfn.XLOOKUP(Table1[[#This Row],[ScheduleWeekWritten]],Table3[Game],100+Table3[Increase],Table1[[#This Row],[ScheduleWeekWritten]])</f>
        <v>5</v>
      </c>
      <c r="F9810" t="b">
        <v>0</v>
      </c>
      <c r="G9810" t="s">
        <v>45</v>
      </c>
      <c r="H9810">
        <v>20</v>
      </c>
      <c r="I9810">
        <v>28</v>
      </c>
      <c r="J9810" t="s">
        <v>49</v>
      </c>
      <c r="K9810" t="s">
        <v>51</v>
      </c>
      <c r="L9810" t="str">
        <f>_xlfn.XLOOKUP(Table1[[#This Row],[TeamFavoriteID]],Table2[team_id],Table2[team_name],_xlfn.XLOOKUP(Table1[[#This Row],[TeamFavoriteID]],Table2[team_id_pfr],Table2[team_name],"Even"))</f>
        <v>Pittsburgh Steelers</v>
      </c>
      <c r="M9810">
        <v>-11</v>
      </c>
      <c r="N9810">
        <f>IF(Table1[[#This Row],[TeamFavorite]]=Table1[[#This Row],[TeamHome]],Table1[[#This Row],[ScoreAway]]-Table1[[#This Row],[ScoreHome]],Table1[[#This Row],[ScoreHome]]-Table1[[#This Row],[ScoreAway]])</f>
        <v>-8</v>
      </c>
      <c r="O9810">
        <f>IF(Table1[[#This Row],[SpreadActual]]&lt;Table1[[#This Row],[SpreadFavorite]],1,0)</f>
        <v>0</v>
      </c>
      <c r="P9810">
        <v>44</v>
      </c>
      <c r="Q9810" t="s">
        <v>181</v>
      </c>
      <c r="R9810" t="b">
        <v>0</v>
      </c>
      <c r="S9810">
        <v>72</v>
      </c>
      <c r="T9810">
        <v>0</v>
      </c>
      <c r="V9810" t="s">
        <v>103</v>
      </c>
    </row>
    <row r="9811" spans="1:22" x14ac:dyDescent="0.2">
      <c r="A9811" s="1">
        <v>40097</v>
      </c>
      <c r="B9811">
        <v>2009</v>
      </c>
      <c r="C9811">
        <f>_xlfn.MAXIFS(Table1[ScheduleWeekWritten],Table1[ScheduleSeason],Table1[[#This Row],[ScheduleSeason]])</f>
        <v>17</v>
      </c>
      <c r="D9811">
        <v>5</v>
      </c>
      <c r="E9811" cm="1">
        <f t="array" ref="E9811">_xlfn.XLOOKUP(Table1[[#This Row],[ScheduleWeekWritten]],Table3[Game],100+Table3[Increase],Table1[[#This Row],[ScheduleWeekWritten]])</f>
        <v>5</v>
      </c>
      <c r="F9811" t="b">
        <v>0</v>
      </c>
      <c r="G9811" t="s">
        <v>42</v>
      </c>
      <c r="H9811">
        <v>20</v>
      </c>
      <c r="I9811">
        <v>26</v>
      </c>
      <c r="J9811" t="s">
        <v>67</v>
      </c>
      <c r="K9811" t="s">
        <v>68</v>
      </c>
      <c r="L9811" t="str">
        <f>_xlfn.XLOOKUP(Table1[[#This Row],[TeamFavoriteID]],Table2[team_id],Table2[team_name],_xlfn.XLOOKUP(Table1[[#This Row],[TeamFavoriteID]],Table2[team_id_pfr],Table2[team_name],"Even"))</f>
        <v>Dallas Cowboys</v>
      </c>
      <c r="M9811">
        <v>-7</v>
      </c>
      <c r="N9811">
        <f>IF(Table1[[#This Row],[TeamFavorite]]=Table1[[#This Row],[TeamHome]],Table1[[#This Row],[ScoreAway]]-Table1[[#This Row],[ScoreHome]],Table1[[#This Row],[ScoreHome]]-Table1[[#This Row],[ScoreAway]])</f>
        <v>-6</v>
      </c>
      <c r="O9811">
        <f>IF(Table1[[#This Row],[SpreadActual]]&lt;Table1[[#This Row],[SpreadFavorite]],1,0)</f>
        <v>0</v>
      </c>
      <c r="P9811">
        <v>43.5</v>
      </c>
      <c r="Q9811" t="s">
        <v>117</v>
      </c>
      <c r="R9811" t="b">
        <v>0</v>
      </c>
      <c r="S9811">
        <v>39</v>
      </c>
      <c r="T9811">
        <v>10</v>
      </c>
      <c r="U9811">
        <v>64</v>
      </c>
    </row>
    <row r="9812" spans="1:22" x14ac:dyDescent="0.2">
      <c r="A9812" s="1">
        <v>40097</v>
      </c>
      <c r="B9812">
        <v>2009</v>
      </c>
      <c r="C9812">
        <f>_xlfn.MAXIFS(Table1[ScheduleWeekWritten],Table1[ScheduleSeason],Table1[[#This Row],[ScheduleSeason]])</f>
        <v>17</v>
      </c>
      <c r="D9812">
        <v>5</v>
      </c>
      <c r="E9812" cm="1">
        <f t="array" ref="E9812">_xlfn.XLOOKUP(Table1[[#This Row],[ScheduleWeekWritten]],Table3[Game],100+Table3[Increase],Table1[[#This Row],[ScheduleWeekWritten]])</f>
        <v>5</v>
      </c>
      <c r="F9812" t="b">
        <v>0</v>
      </c>
      <c r="G9812" t="s">
        <v>50</v>
      </c>
      <c r="H9812">
        <v>44</v>
      </c>
      <c r="I9812">
        <v>7</v>
      </c>
      <c r="J9812" t="s">
        <v>20</v>
      </c>
      <c r="K9812" t="s">
        <v>90</v>
      </c>
      <c r="L9812" t="str">
        <f>_xlfn.XLOOKUP(Table1[[#This Row],[TeamFavoriteID]],Table2[team_id],Table2[team_name],_xlfn.XLOOKUP(Table1[[#This Row],[TeamFavoriteID]],Table2[team_id_pfr],Table2[team_name],"Even"))</f>
        <v>New York Giants</v>
      </c>
      <c r="M9812">
        <v>-15</v>
      </c>
      <c r="N9812">
        <f>IF(Table1[[#This Row],[TeamFavorite]]=Table1[[#This Row],[TeamHome]],Table1[[#This Row],[ScoreAway]]-Table1[[#This Row],[ScoreHome]],Table1[[#This Row],[ScoreHome]]-Table1[[#This Row],[ScoreAway]])</f>
        <v>-37</v>
      </c>
      <c r="O9812">
        <f>IF(Table1[[#This Row],[SpreadActual]]&lt;Table1[[#This Row],[SpreadFavorite]],1,0)</f>
        <v>1</v>
      </c>
      <c r="P9812">
        <v>38.5</v>
      </c>
      <c r="Q9812" t="s">
        <v>126</v>
      </c>
      <c r="R9812" t="b">
        <v>0</v>
      </c>
      <c r="S9812">
        <v>61</v>
      </c>
      <c r="T9812">
        <v>11</v>
      </c>
      <c r="U9812">
        <v>47</v>
      </c>
    </row>
    <row r="9813" spans="1:22" x14ac:dyDescent="0.2">
      <c r="A9813" s="1">
        <v>40097</v>
      </c>
      <c r="B9813">
        <v>2009</v>
      </c>
      <c r="C9813">
        <f>_xlfn.MAXIFS(Table1[ScheduleWeekWritten],Table1[ScheduleSeason],Table1[[#This Row],[ScheduleSeason]])</f>
        <v>17</v>
      </c>
      <c r="D9813">
        <v>5</v>
      </c>
      <c r="E9813" cm="1">
        <f t="array" ref="E9813">_xlfn.XLOOKUP(Table1[[#This Row],[ScheduleWeekWritten]],Table3[Game],100+Table3[Increase],Table1[[#This Row],[ScheduleWeekWritten]])</f>
        <v>5</v>
      </c>
      <c r="F9813" t="b">
        <v>0</v>
      </c>
      <c r="G9813" t="s">
        <v>58</v>
      </c>
      <c r="H9813">
        <v>33</v>
      </c>
      <c r="I9813">
        <v>14</v>
      </c>
      <c r="J9813" t="s">
        <v>127</v>
      </c>
      <c r="K9813" t="s">
        <v>77</v>
      </c>
      <c r="L9813" t="str">
        <f>_xlfn.XLOOKUP(Table1[[#This Row],[TeamFavoriteID]],Table2[team_id],Table2[team_name],_xlfn.XLOOKUP(Table1[[#This Row],[TeamFavoriteID]],Table2[team_id_pfr],Table2[team_name],"Even"))</f>
        <v>Philadelphia Eagles</v>
      </c>
      <c r="M9813">
        <v>-15.5</v>
      </c>
      <c r="N9813">
        <f>IF(Table1[[#This Row],[TeamFavorite]]=Table1[[#This Row],[TeamHome]],Table1[[#This Row],[ScoreAway]]-Table1[[#This Row],[ScoreHome]],Table1[[#This Row],[ScoreHome]]-Table1[[#This Row],[ScoreAway]])</f>
        <v>-19</v>
      </c>
      <c r="O9813">
        <f>IF(Table1[[#This Row],[SpreadActual]]&lt;Table1[[#This Row],[SpreadFavorite]],1,0)</f>
        <v>1</v>
      </c>
      <c r="P9813">
        <v>42</v>
      </c>
      <c r="Q9813" t="s">
        <v>183</v>
      </c>
      <c r="R9813" t="b">
        <v>0</v>
      </c>
      <c r="S9813">
        <v>62</v>
      </c>
      <c r="T9813">
        <v>8</v>
      </c>
      <c r="U9813">
        <v>54</v>
      </c>
    </row>
    <row r="9814" spans="1:22" x14ac:dyDescent="0.2">
      <c r="A9814" s="1">
        <v>40097</v>
      </c>
      <c r="B9814">
        <v>2009</v>
      </c>
      <c r="C9814">
        <f>_xlfn.MAXIFS(Table1[ScheduleWeekWritten],Table1[ScheduleSeason],Table1[[#This Row],[ScheduleSeason]])</f>
        <v>17</v>
      </c>
      <c r="D9814">
        <v>5</v>
      </c>
      <c r="E9814" cm="1">
        <f t="array" ref="E9814">_xlfn.XLOOKUP(Table1[[#This Row],[ScheduleWeekWritten]],Table3[Game],100+Table3[Increase],Table1[[#This Row],[ScheduleWeekWritten]])</f>
        <v>5</v>
      </c>
      <c r="F9814" t="b">
        <v>0</v>
      </c>
      <c r="G9814" t="s">
        <v>53</v>
      </c>
      <c r="H9814">
        <v>10</v>
      </c>
      <c r="I9814">
        <v>45</v>
      </c>
      <c r="J9814" t="s">
        <v>38</v>
      </c>
      <c r="K9814" t="s">
        <v>87</v>
      </c>
      <c r="L9814" t="str">
        <f>_xlfn.XLOOKUP(Table1[[#This Row],[TeamFavoriteID]],Table2[team_id],Table2[team_name],_xlfn.XLOOKUP(Table1[[#This Row],[TeamFavoriteID]],Table2[team_id_pfr],Table2[team_name],"Even"))</f>
        <v>San Francisco 49ers</v>
      </c>
      <c r="M9814">
        <v>-1</v>
      </c>
      <c r="N9814">
        <f>IF(Table1[[#This Row],[TeamFavorite]]=Table1[[#This Row],[TeamHome]],Table1[[#This Row],[ScoreAway]]-Table1[[#This Row],[ScoreHome]],Table1[[#This Row],[ScoreHome]]-Table1[[#This Row],[ScoreAway]])</f>
        <v>35</v>
      </c>
      <c r="O9814">
        <f>IF(Table1[[#This Row],[SpreadActual]]&lt;Table1[[#This Row],[SpreadFavorite]],1,0)</f>
        <v>0</v>
      </c>
      <c r="P9814">
        <v>39.5</v>
      </c>
      <c r="Q9814" t="s">
        <v>118</v>
      </c>
      <c r="R9814" t="b">
        <v>0</v>
      </c>
      <c r="S9814">
        <v>58</v>
      </c>
      <c r="T9814">
        <v>12</v>
      </c>
      <c r="U9814">
        <v>76</v>
      </c>
    </row>
    <row r="9815" spans="1:22" x14ac:dyDescent="0.2">
      <c r="A9815" s="1">
        <v>40097</v>
      </c>
      <c r="B9815">
        <v>2009</v>
      </c>
      <c r="C9815">
        <f>_xlfn.MAXIFS(Table1[ScheduleWeekWritten],Table1[ScheduleSeason],Table1[[#This Row],[ScheduleSeason]])</f>
        <v>17</v>
      </c>
      <c r="D9815">
        <v>5</v>
      </c>
      <c r="E9815" cm="1">
        <f t="array" ref="E9815">_xlfn.XLOOKUP(Table1[[#This Row],[ScheduleWeekWritten]],Table3[Game],100+Table3[Increase],Table1[[#This Row],[ScheduleWeekWritten]])</f>
        <v>5</v>
      </c>
      <c r="F9815" t="b">
        <v>0</v>
      </c>
      <c r="G9815" t="s">
        <v>128</v>
      </c>
      <c r="H9815">
        <v>41</v>
      </c>
      <c r="I9815">
        <v>0</v>
      </c>
      <c r="J9815" t="s">
        <v>154</v>
      </c>
      <c r="K9815" t="s">
        <v>132</v>
      </c>
      <c r="L9815" t="str">
        <f>_xlfn.XLOOKUP(Table1[[#This Row],[TeamFavoriteID]],Table2[team_id],Table2[team_name],_xlfn.XLOOKUP(Table1[[#This Row],[TeamFavoriteID]],Table2[team_id_pfr],Table2[team_name],"Even"))</f>
        <v>Seattle Seahawks</v>
      </c>
      <c r="M9815">
        <v>-2</v>
      </c>
      <c r="N9815">
        <f>IF(Table1[[#This Row],[TeamFavorite]]=Table1[[#This Row],[TeamHome]],Table1[[#This Row],[ScoreAway]]-Table1[[#This Row],[ScoreHome]],Table1[[#This Row],[ScoreHome]]-Table1[[#This Row],[ScoreAway]])</f>
        <v>-41</v>
      </c>
      <c r="O9815">
        <f>IF(Table1[[#This Row],[SpreadActual]]&lt;Table1[[#This Row],[SpreadFavorite]],1,0)</f>
        <v>1</v>
      </c>
      <c r="P9815">
        <v>44.5</v>
      </c>
      <c r="Q9815" t="s">
        <v>180</v>
      </c>
      <c r="R9815" t="b">
        <v>0</v>
      </c>
      <c r="S9815">
        <v>54</v>
      </c>
      <c r="T9815">
        <v>11</v>
      </c>
      <c r="U9815">
        <v>28</v>
      </c>
    </row>
    <row r="9816" spans="1:22" x14ac:dyDescent="0.2">
      <c r="A9816" s="1">
        <v>40097</v>
      </c>
      <c r="B9816">
        <v>2009</v>
      </c>
      <c r="C9816">
        <f>_xlfn.MAXIFS(Table1[ScheduleWeekWritten],Table1[ScheduleSeason],Table1[[#This Row],[ScheduleSeason]])</f>
        <v>17</v>
      </c>
      <c r="D9816">
        <v>5</v>
      </c>
      <c r="E9816" cm="1">
        <f t="array" ref="E9816">_xlfn.XLOOKUP(Table1[[#This Row],[ScheduleWeekWritten]],Table3[Game],100+Table3[Increase],Table1[[#This Row],[ScheduleWeekWritten]])</f>
        <v>5</v>
      </c>
      <c r="F9816" t="b">
        <v>0</v>
      </c>
      <c r="G9816" t="s">
        <v>153</v>
      </c>
      <c r="H9816">
        <v>10</v>
      </c>
      <c r="I9816">
        <v>38</v>
      </c>
      <c r="J9816" t="s">
        <v>54</v>
      </c>
      <c r="K9816" t="s">
        <v>55</v>
      </c>
      <c r="L9816" t="str">
        <f>_xlfn.XLOOKUP(Table1[[#This Row],[TeamFavoriteID]],Table2[team_id],Table2[team_name],_xlfn.XLOOKUP(Table1[[#This Row],[TeamFavoriteID]],Table2[team_id_pfr],Table2[team_name],"Even"))</f>
        <v>Minnesota Vikings</v>
      </c>
      <c r="M9816">
        <v>-10.5</v>
      </c>
      <c r="N9816">
        <f>IF(Table1[[#This Row],[TeamFavorite]]=Table1[[#This Row],[TeamHome]],Table1[[#This Row],[ScoreAway]]-Table1[[#This Row],[ScoreHome]],Table1[[#This Row],[ScoreHome]]-Table1[[#This Row],[ScoreAway]])</f>
        <v>-28</v>
      </c>
      <c r="O9816">
        <f>IF(Table1[[#This Row],[SpreadActual]]&lt;Table1[[#This Row],[SpreadFavorite]],1,0)</f>
        <v>1</v>
      </c>
      <c r="P9816">
        <v>41</v>
      </c>
      <c r="Q9816" t="s">
        <v>157</v>
      </c>
      <c r="R9816" t="b">
        <v>0</v>
      </c>
      <c r="S9816">
        <v>72</v>
      </c>
      <c r="T9816">
        <v>0</v>
      </c>
      <c r="V9816" t="s">
        <v>103</v>
      </c>
    </row>
    <row r="9817" spans="1:22" x14ac:dyDescent="0.2">
      <c r="A9817" s="1">
        <v>40097</v>
      </c>
      <c r="B9817">
        <v>2009</v>
      </c>
      <c r="C9817">
        <f>_xlfn.MAXIFS(Table1[ScheduleWeekWritten],Table1[ScheduleSeason],Table1[[#This Row],[ScheduleSeason]])</f>
        <v>17</v>
      </c>
      <c r="D9817">
        <v>5</v>
      </c>
      <c r="E9817" cm="1">
        <f t="array" ref="E9817">_xlfn.XLOOKUP(Table1[[#This Row],[ScheduleWeekWritten]],Table3[Game],100+Table3[Increase],Table1[[#This Row],[ScheduleWeekWritten]])</f>
        <v>5</v>
      </c>
      <c r="F9817" t="b">
        <v>0</v>
      </c>
      <c r="G9817" t="s">
        <v>171</v>
      </c>
      <c r="H9817">
        <v>9</v>
      </c>
      <c r="I9817">
        <v>31</v>
      </c>
      <c r="J9817" t="s">
        <v>140</v>
      </c>
      <c r="K9817" t="s">
        <v>72</v>
      </c>
      <c r="L9817" t="str">
        <f>_xlfn.XLOOKUP(Table1[[#This Row],[TeamFavoriteID]],Table2[team_id],Table2[team_name],_xlfn.XLOOKUP(Table1[[#This Row],[TeamFavoriteID]],Table2[team_id_pfr],Table2[team_name],"Even"))</f>
        <v>Baltimore Colts</v>
      </c>
      <c r="M9817">
        <v>-3.5</v>
      </c>
      <c r="N9817">
        <f>IF(Table1[[#This Row],[TeamFavorite]]=Table1[[#This Row],[TeamHome]],Table1[[#This Row],[ScoreAway]]-Table1[[#This Row],[ScoreHome]],Table1[[#This Row],[ScoreHome]]-Table1[[#This Row],[ScoreAway]])</f>
        <v>-22</v>
      </c>
      <c r="O9817">
        <f>IF(Table1[[#This Row],[SpreadActual]]&lt;Table1[[#This Row],[SpreadFavorite]],1,0)</f>
        <v>1</v>
      </c>
      <c r="P9817">
        <v>44</v>
      </c>
      <c r="Q9817" t="s">
        <v>172</v>
      </c>
      <c r="R9817" t="b">
        <v>0</v>
      </c>
      <c r="S9817">
        <v>60</v>
      </c>
      <c r="T9817">
        <v>7</v>
      </c>
      <c r="U9817">
        <v>75</v>
      </c>
    </row>
    <row r="9818" spans="1:22" x14ac:dyDescent="0.2">
      <c r="A9818" s="1">
        <v>40098</v>
      </c>
      <c r="B9818">
        <v>2009</v>
      </c>
      <c r="C9818">
        <f>_xlfn.MAXIFS(Table1[ScheduleWeekWritten],Table1[ScheduleSeason],Table1[[#This Row],[ScheduleSeason]])</f>
        <v>17</v>
      </c>
      <c r="D9818">
        <v>5</v>
      </c>
      <c r="E9818" cm="1">
        <f t="array" ref="E9818">_xlfn.XLOOKUP(Table1[[#This Row],[ScheduleWeekWritten]],Table3[Game],100+Table3[Increase],Table1[[#This Row],[ScheduleWeekWritten]])</f>
        <v>5</v>
      </c>
      <c r="F9818" t="b">
        <v>0</v>
      </c>
      <c r="G9818" t="s">
        <v>19</v>
      </c>
      <c r="H9818">
        <v>31</v>
      </c>
      <c r="I9818">
        <v>27</v>
      </c>
      <c r="J9818" t="s">
        <v>31</v>
      </c>
      <c r="K9818" t="s">
        <v>32</v>
      </c>
      <c r="L9818" t="str">
        <f>_xlfn.XLOOKUP(Table1[[#This Row],[TeamFavoriteID]],Table2[team_id],Table2[team_name],_xlfn.XLOOKUP(Table1[[#This Row],[TeamFavoriteID]],Table2[team_id_pfr],Table2[team_name],"Even"))</f>
        <v>New York Jets</v>
      </c>
      <c r="M9818">
        <v>-3</v>
      </c>
      <c r="N9818">
        <f>IF(Table1[[#This Row],[TeamFavorite]]=Table1[[#This Row],[TeamHome]],Table1[[#This Row],[ScoreAway]]-Table1[[#This Row],[ScoreHome]],Table1[[#This Row],[ScoreHome]]-Table1[[#This Row],[ScoreAway]])</f>
        <v>4</v>
      </c>
      <c r="O9818">
        <f>IF(Table1[[#This Row],[SpreadActual]]&lt;Table1[[#This Row],[SpreadFavorite]],1,0)</f>
        <v>0</v>
      </c>
      <c r="P9818">
        <v>36.5</v>
      </c>
      <c r="Q9818" t="s">
        <v>143</v>
      </c>
      <c r="R9818" t="b">
        <v>0</v>
      </c>
      <c r="S9818">
        <v>86</v>
      </c>
      <c r="T9818">
        <v>12</v>
      </c>
      <c r="U9818">
        <v>67</v>
      </c>
    </row>
    <row r="9819" spans="1:22" x14ac:dyDescent="0.2">
      <c r="A9819" s="1">
        <v>40104</v>
      </c>
      <c r="B9819">
        <v>2009</v>
      </c>
      <c r="C9819">
        <f>_xlfn.MAXIFS(Table1[ScheduleWeekWritten],Table1[ScheduleSeason],Table1[[#This Row],[ScheduleSeason]])</f>
        <v>17</v>
      </c>
      <c r="D9819">
        <v>6</v>
      </c>
      <c r="E9819" cm="1">
        <f t="array" ref="E9819">_xlfn.XLOOKUP(Table1[[#This Row],[ScheduleWeekWritten]],Table3[Game],100+Table3[Increase],Table1[[#This Row],[ScheduleWeekWritten]])</f>
        <v>6</v>
      </c>
      <c r="F9819" t="b">
        <v>0</v>
      </c>
      <c r="G9819" t="s">
        <v>38</v>
      </c>
      <c r="H9819">
        <v>21</v>
      </c>
      <c r="I9819">
        <v>14</v>
      </c>
      <c r="J9819" t="s">
        <v>46</v>
      </c>
      <c r="K9819" t="s">
        <v>109</v>
      </c>
      <c r="L9819" t="str">
        <f>_xlfn.XLOOKUP(Table1[[#This Row],[TeamFavoriteID]],Table2[team_id],Table2[team_name],_xlfn.XLOOKUP(Table1[[#This Row],[TeamFavoriteID]],Table2[team_id_pfr],Table2[team_name],"Even"))</f>
        <v>Atlanta Falcons</v>
      </c>
      <c r="M9819">
        <v>-3.5</v>
      </c>
      <c r="N9819">
        <f>IF(Table1[[#This Row],[TeamFavorite]]=Table1[[#This Row],[TeamHome]],Table1[[#This Row],[ScoreAway]]-Table1[[#This Row],[ScoreHome]],Table1[[#This Row],[ScoreHome]]-Table1[[#This Row],[ScoreAway]])</f>
        <v>-7</v>
      </c>
      <c r="O9819">
        <f>IF(Table1[[#This Row],[SpreadActual]]&lt;Table1[[#This Row],[SpreadFavorite]],1,0)</f>
        <v>1</v>
      </c>
      <c r="P9819">
        <v>45.5</v>
      </c>
      <c r="Q9819" t="s">
        <v>148</v>
      </c>
      <c r="R9819" t="b">
        <v>0</v>
      </c>
      <c r="S9819">
        <v>72</v>
      </c>
      <c r="T9819">
        <v>0</v>
      </c>
      <c r="V9819" t="s">
        <v>103</v>
      </c>
    </row>
    <row r="9820" spans="1:22" x14ac:dyDescent="0.2">
      <c r="A9820" s="1">
        <v>40104</v>
      </c>
      <c r="B9820">
        <v>2009</v>
      </c>
      <c r="C9820">
        <f>_xlfn.MAXIFS(Table1[ScheduleWeekWritten],Table1[ScheduleSeason],Table1[[#This Row],[ScheduleSeason]])</f>
        <v>17</v>
      </c>
      <c r="D9820">
        <v>6</v>
      </c>
      <c r="E9820" cm="1">
        <f t="array" ref="E9820">_xlfn.XLOOKUP(Table1[[#This Row],[ScheduleWeekWritten]],Table3[Game],100+Table3[Increase],Table1[[#This Row],[ScheduleWeekWritten]])</f>
        <v>6</v>
      </c>
      <c r="F9820" t="b">
        <v>0</v>
      </c>
      <c r="G9820" t="s">
        <v>101</v>
      </c>
      <c r="H9820">
        <v>17</v>
      </c>
      <c r="I9820">
        <v>28</v>
      </c>
      <c r="J9820" t="s">
        <v>177</v>
      </c>
      <c r="K9820" t="s">
        <v>104</v>
      </c>
      <c r="L9820" t="str">
        <f>_xlfn.XLOOKUP(Table1[[#This Row],[TeamFavoriteID]],Table2[team_id],Table2[team_name],_xlfn.XLOOKUP(Table1[[#This Row],[TeamFavoriteID]],Table2[team_id_pfr],Table2[team_name],"Even"))</f>
        <v>Cincinnati Bengals</v>
      </c>
      <c r="M9820">
        <v>-3.5</v>
      </c>
      <c r="N9820">
        <f>IF(Table1[[#This Row],[TeamFavorite]]=Table1[[#This Row],[TeamHome]],Table1[[#This Row],[ScoreAway]]-Table1[[#This Row],[ScoreHome]],Table1[[#This Row],[ScoreHome]]-Table1[[#This Row],[ScoreAway]])</f>
        <v>11</v>
      </c>
      <c r="O9820">
        <f>IF(Table1[[#This Row],[SpreadActual]]&lt;Table1[[#This Row],[SpreadFavorite]],1,0)</f>
        <v>0</v>
      </c>
      <c r="P9820">
        <v>46.5</v>
      </c>
      <c r="Q9820" t="s">
        <v>173</v>
      </c>
      <c r="R9820" t="b">
        <v>0</v>
      </c>
      <c r="S9820">
        <v>48</v>
      </c>
      <c r="T9820">
        <v>6</v>
      </c>
      <c r="U9820">
        <v>60</v>
      </c>
    </row>
    <row r="9821" spans="1:22" x14ac:dyDescent="0.2">
      <c r="A9821" s="1">
        <v>40104</v>
      </c>
      <c r="B9821">
        <v>2009</v>
      </c>
      <c r="C9821">
        <f>_xlfn.MAXIFS(Table1[ScheduleWeekWritten],Table1[ScheduleSeason],Table1[[#This Row],[ScheduleSeason]])</f>
        <v>17</v>
      </c>
      <c r="D9821">
        <v>6</v>
      </c>
      <c r="E9821" cm="1">
        <f t="array" ref="E9821">_xlfn.XLOOKUP(Table1[[#This Row],[ScheduleWeekWritten]],Table3[Game],100+Table3[Increase],Table1[[#This Row],[ScheduleWeekWritten]])</f>
        <v>6</v>
      </c>
      <c r="F9821" t="b">
        <v>0</v>
      </c>
      <c r="G9821" t="s">
        <v>33</v>
      </c>
      <c r="H9821">
        <v>26</v>
      </c>
      <c r="I9821">
        <v>0</v>
      </c>
      <c r="J9821" t="s">
        <v>45</v>
      </c>
      <c r="K9821" t="s">
        <v>35</v>
      </c>
      <c r="L9821" t="str">
        <f>_xlfn.XLOOKUP(Table1[[#This Row],[TeamFavoriteID]],Table2[team_id],Table2[team_name],_xlfn.XLOOKUP(Table1[[#This Row],[TeamFavoriteID]],Table2[team_id_pfr],Table2[team_name],"Even"))</f>
        <v>Green Bay Packers</v>
      </c>
      <c r="M9821">
        <v>-14</v>
      </c>
      <c r="N9821">
        <f>IF(Table1[[#This Row],[TeamFavorite]]=Table1[[#This Row],[TeamHome]],Table1[[#This Row],[ScoreAway]]-Table1[[#This Row],[ScoreHome]],Table1[[#This Row],[ScoreHome]]-Table1[[#This Row],[ScoreAway]])</f>
        <v>-26</v>
      </c>
      <c r="O9821">
        <f>IF(Table1[[#This Row],[SpreadActual]]&lt;Table1[[#This Row],[SpreadFavorite]],1,0)</f>
        <v>1</v>
      </c>
      <c r="P9821">
        <v>48</v>
      </c>
      <c r="Q9821" t="s">
        <v>82</v>
      </c>
      <c r="R9821" t="b">
        <v>0</v>
      </c>
      <c r="S9821">
        <v>43</v>
      </c>
      <c r="T9821">
        <v>8</v>
      </c>
      <c r="U9821">
        <v>76</v>
      </c>
    </row>
    <row r="9822" spans="1:22" x14ac:dyDescent="0.2">
      <c r="A9822" s="1">
        <v>40104</v>
      </c>
      <c r="B9822">
        <v>2009</v>
      </c>
      <c r="C9822">
        <f>_xlfn.MAXIFS(Table1[ScheduleWeekWritten],Table1[ScheduleSeason],Table1[[#This Row],[ScheduleSeason]])</f>
        <v>17</v>
      </c>
      <c r="D9822">
        <v>6</v>
      </c>
      <c r="E9822" cm="1">
        <f t="array" ref="E9822">_xlfn.XLOOKUP(Table1[[#This Row],[ScheduleWeekWritten]],Table3[Game],100+Table3[Increase],Table1[[#This Row],[ScheduleWeekWritten]])</f>
        <v>6</v>
      </c>
      <c r="F9822" t="b">
        <v>0</v>
      </c>
      <c r="G9822" t="s">
        <v>154</v>
      </c>
      <c r="H9822">
        <v>23</v>
      </c>
      <c r="I9822">
        <v>20</v>
      </c>
      <c r="J9822" t="s">
        <v>153</v>
      </c>
      <c r="K9822" t="s">
        <v>161</v>
      </c>
      <c r="L9822" t="str">
        <f>_xlfn.XLOOKUP(Table1[[#This Row],[TeamFavoriteID]],Table2[team_id],Table2[team_name],_xlfn.XLOOKUP(Table1[[#This Row],[TeamFavoriteID]],Table2[team_id_pfr],Table2[team_name],"Even"))</f>
        <v>Jacksonville Jaguars</v>
      </c>
      <c r="M9822">
        <v>-9.5</v>
      </c>
      <c r="N9822">
        <f>IF(Table1[[#This Row],[TeamFavorite]]=Table1[[#This Row],[TeamHome]],Table1[[#This Row],[ScoreAway]]-Table1[[#This Row],[ScoreHome]],Table1[[#This Row],[ScoreHome]]-Table1[[#This Row],[ScoreAway]])</f>
        <v>-3</v>
      </c>
      <c r="O9822">
        <f>IF(Table1[[#This Row],[SpreadActual]]&lt;Table1[[#This Row],[SpreadFavorite]],1,0)</f>
        <v>0</v>
      </c>
      <c r="P9822">
        <v>42.5</v>
      </c>
      <c r="Q9822" t="s">
        <v>155</v>
      </c>
      <c r="R9822" t="b">
        <v>0</v>
      </c>
      <c r="S9822">
        <v>59</v>
      </c>
      <c r="T9822">
        <v>14</v>
      </c>
      <c r="U9822">
        <v>56</v>
      </c>
    </row>
    <row r="9823" spans="1:22" x14ac:dyDescent="0.2">
      <c r="A9823" s="1">
        <v>40104</v>
      </c>
      <c r="B9823">
        <v>2009</v>
      </c>
      <c r="C9823">
        <f>_xlfn.MAXIFS(Table1[ScheduleWeekWritten],Table1[ScheduleSeason],Table1[[#This Row],[ScheduleSeason]])</f>
        <v>17</v>
      </c>
      <c r="D9823">
        <v>6</v>
      </c>
      <c r="E9823" cm="1">
        <f t="array" ref="E9823">_xlfn.XLOOKUP(Table1[[#This Row],[ScheduleWeekWritten]],Table3[Game],100+Table3[Increase],Table1[[#This Row],[ScheduleWeekWritten]])</f>
        <v>6</v>
      </c>
      <c r="F9823" t="b">
        <v>0</v>
      </c>
      <c r="G9823" t="s">
        <v>54</v>
      </c>
      <c r="H9823">
        <v>33</v>
      </c>
      <c r="I9823">
        <v>31</v>
      </c>
      <c r="J9823" t="s">
        <v>158</v>
      </c>
      <c r="K9823" t="s">
        <v>55</v>
      </c>
      <c r="L9823" t="str">
        <f>_xlfn.XLOOKUP(Table1[[#This Row],[TeamFavoriteID]],Table2[team_id],Table2[team_name],_xlfn.XLOOKUP(Table1[[#This Row],[TeamFavoriteID]],Table2[team_id_pfr],Table2[team_name],"Even"))</f>
        <v>Minnesota Vikings</v>
      </c>
      <c r="M9823">
        <v>-3</v>
      </c>
      <c r="N9823">
        <f>IF(Table1[[#This Row],[TeamFavorite]]=Table1[[#This Row],[TeamHome]],Table1[[#This Row],[ScoreAway]]-Table1[[#This Row],[ScoreHome]],Table1[[#This Row],[ScoreHome]]-Table1[[#This Row],[ScoreAway]])</f>
        <v>-2</v>
      </c>
      <c r="O9823">
        <f>IF(Table1[[#This Row],[SpreadActual]]&lt;Table1[[#This Row],[SpreadFavorite]],1,0)</f>
        <v>0</v>
      </c>
      <c r="P9823">
        <v>45.5</v>
      </c>
      <c r="Q9823" t="s">
        <v>194</v>
      </c>
      <c r="R9823" t="b">
        <v>0</v>
      </c>
      <c r="S9823">
        <v>72</v>
      </c>
      <c r="T9823">
        <v>0</v>
      </c>
      <c r="V9823" t="s">
        <v>103</v>
      </c>
    </row>
    <row r="9824" spans="1:22" x14ac:dyDescent="0.2">
      <c r="A9824" s="1">
        <v>40104</v>
      </c>
      <c r="B9824">
        <v>2009</v>
      </c>
      <c r="C9824">
        <f>_xlfn.MAXIFS(Table1[ScheduleWeekWritten],Table1[ScheduleSeason],Table1[[#This Row],[ScheduleSeason]])</f>
        <v>17</v>
      </c>
      <c r="D9824">
        <v>6</v>
      </c>
      <c r="E9824" cm="1">
        <f t="array" ref="E9824">_xlfn.XLOOKUP(Table1[[#This Row],[ScheduleWeekWritten]],Table3[Game],100+Table3[Increase],Table1[[#This Row],[ScheduleWeekWritten]])</f>
        <v>6</v>
      </c>
      <c r="F9824" t="b">
        <v>0</v>
      </c>
      <c r="G9824" t="s">
        <v>115</v>
      </c>
      <c r="H9824">
        <v>59</v>
      </c>
      <c r="I9824">
        <v>0</v>
      </c>
      <c r="J9824" t="s">
        <v>171</v>
      </c>
      <c r="K9824" t="s">
        <v>70</v>
      </c>
      <c r="L9824" t="str">
        <f>_xlfn.XLOOKUP(Table1[[#This Row],[TeamFavoriteID]],Table2[team_id],Table2[team_name],_xlfn.XLOOKUP(Table1[[#This Row],[TeamFavoriteID]],Table2[team_id_pfr],Table2[team_name],"Even"))</f>
        <v>Boston Patriots</v>
      </c>
      <c r="M9824">
        <v>-9</v>
      </c>
      <c r="N9824">
        <f>IF(Table1[[#This Row],[TeamFavorite]]=Table1[[#This Row],[TeamHome]],Table1[[#This Row],[ScoreAway]]-Table1[[#This Row],[ScoreHome]],Table1[[#This Row],[ScoreHome]]-Table1[[#This Row],[ScoreAway]])</f>
        <v>59</v>
      </c>
      <c r="O9824">
        <f>IF(Table1[[#This Row],[SpreadActual]]&lt;Table1[[#This Row],[SpreadFavorite]],1,0)</f>
        <v>0</v>
      </c>
      <c r="P9824">
        <v>37.5</v>
      </c>
      <c r="Q9824" t="s">
        <v>179</v>
      </c>
      <c r="R9824" t="b">
        <v>0</v>
      </c>
      <c r="S9824">
        <v>44</v>
      </c>
      <c r="T9824">
        <v>20</v>
      </c>
      <c r="U9824">
        <v>80</v>
      </c>
      <c r="V9824" t="s">
        <v>196</v>
      </c>
    </row>
    <row r="9825" spans="1:22" x14ac:dyDescent="0.2">
      <c r="A9825" s="1">
        <v>40104</v>
      </c>
      <c r="B9825">
        <v>2009</v>
      </c>
      <c r="C9825">
        <f>_xlfn.MAXIFS(Table1[ScheduleWeekWritten],Table1[ScheduleSeason],Table1[[#This Row],[ScheduleSeason]])</f>
        <v>17</v>
      </c>
      <c r="D9825">
        <v>6</v>
      </c>
      <c r="E9825" cm="1">
        <f t="array" ref="E9825">_xlfn.XLOOKUP(Table1[[#This Row],[ScheduleWeekWritten]],Table3[Game],100+Table3[Increase],Table1[[#This Row],[ScheduleWeekWritten]])</f>
        <v>6</v>
      </c>
      <c r="F9825" t="b">
        <v>0</v>
      </c>
      <c r="G9825" t="s">
        <v>95</v>
      </c>
      <c r="H9825">
        <v>48</v>
      </c>
      <c r="I9825">
        <v>27</v>
      </c>
      <c r="J9825" t="s">
        <v>50</v>
      </c>
      <c r="K9825" t="s">
        <v>98</v>
      </c>
      <c r="L9825" t="str">
        <f>_xlfn.XLOOKUP(Table1[[#This Row],[TeamFavoriteID]],Table2[team_id],Table2[team_name],_xlfn.XLOOKUP(Table1[[#This Row],[TeamFavoriteID]],Table2[team_id_pfr],Table2[team_name],"Even"))</f>
        <v>New Orleans Saints</v>
      </c>
      <c r="M9825">
        <v>-3</v>
      </c>
      <c r="N9825">
        <f>IF(Table1[[#This Row],[TeamFavorite]]=Table1[[#This Row],[TeamHome]],Table1[[#This Row],[ScoreAway]]-Table1[[#This Row],[ScoreHome]],Table1[[#This Row],[ScoreHome]]-Table1[[#This Row],[ScoreAway]])</f>
        <v>-21</v>
      </c>
      <c r="O9825">
        <f>IF(Table1[[#This Row],[SpreadActual]]&lt;Table1[[#This Row],[SpreadFavorite]],1,0)</f>
        <v>1</v>
      </c>
      <c r="P9825">
        <v>47.5</v>
      </c>
      <c r="Q9825" t="s">
        <v>124</v>
      </c>
      <c r="R9825" t="b">
        <v>0</v>
      </c>
      <c r="S9825">
        <v>72</v>
      </c>
      <c r="T9825">
        <v>0</v>
      </c>
      <c r="V9825" t="s">
        <v>103</v>
      </c>
    </row>
    <row r="9826" spans="1:22" x14ac:dyDescent="0.2">
      <c r="A9826" s="1">
        <v>40104</v>
      </c>
      <c r="B9826">
        <v>2009</v>
      </c>
      <c r="C9826">
        <f>_xlfn.MAXIFS(Table1[ScheduleWeekWritten],Table1[ScheduleSeason],Table1[[#This Row],[ScheduleSeason]])</f>
        <v>17</v>
      </c>
      <c r="D9826">
        <v>6</v>
      </c>
      <c r="E9826" cm="1">
        <f t="array" ref="E9826">_xlfn.XLOOKUP(Table1[[#This Row],[ScheduleWeekWritten]],Table3[Game],100+Table3[Increase],Table1[[#This Row],[ScheduleWeekWritten]])</f>
        <v>6</v>
      </c>
      <c r="F9826" t="b">
        <v>0</v>
      </c>
      <c r="G9826" t="s">
        <v>31</v>
      </c>
      <c r="H9826">
        <v>13</v>
      </c>
      <c r="I9826">
        <v>16</v>
      </c>
      <c r="J9826" t="s">
        <v>28</v>
      </c>
      <c r="K9826" t="s">
        <v>32</v>
      </c>
      <c r="L9826" t="str">
        <f>_xlfn.XLOOKUP(Table1[[#This Row],[TeamFavoriteID]],Table2[team_id],Table2[team_name],_xlfn.XLOOKUP(Table1[[#This Row],[TeamFavoriteID]],Table2[team_id_pfr],Table2[team_name],"Even"))</f>
        <v>New York Jets</v>
      </c>
      <c r="M9826">
        <v>-9.5</v>
      </c>
      <c r="N9826">
        <f>IF(Table1[[#This Row],[TeamFavorite]]=Table1[[#This Row],[TeamHome]],Table1[[#This Row],[ScoreAway]]-Table1[[#This Row],[ScoreHome]],Table1[[#This Row],[ScoreHome]]-Table1[[#This Row],[ScoreAway]])</f>
        <v>3</v>
      </c>
      <c r="O9826">
        <f>IF(Table1[[#This Row],[SpreadActual]]&lt;Table1[[#This Row],[SpreadFavorite]],1,0)</f>
        <v>0</v>
      </c>
      <c r="P9826">
        <v>35.5</v>
      </c>
      <c r="Q9826" t="s">
        <v>126</v>
      </c>
      <c r="R9826" t="b">
        <v>0</v>
      </c>
      <c r="S9826">
        <v>46</v>
      </c>
      <c r="T9826">
        <v>17</v>
      </c>
      <c r="U9826">
        <v>73</v>
      </c>
    </row>
    <row r="9827" spans="1:22" x14ac:dyDescent="0.2">
      <c r="A9827" s="1">
        <v>40104</v>
      </c>
      <c r="B9827">
        <v>2009</v>
      </c>
      <c r="C9827">
        <f>_xlfn.MAXIFS(Table1[ScheduleWeekWritten],Table1[ScheduleSeason],Table1[[#This Row],[ScheduleSeason]])</f>
        <v>17</v>
      </c>
      <c r="D9827">
        <v>6</v>
      </c>
      <c r="E9827" cm="1">
        <f t="array" ref="E9827">_xlfn.XLOOKUP(Table1[[#This Row],[ScheduleWeekWritten]],Table3[Game],100+Table3[Increase],Table1[[#This Row],[ScheduleWeekWritten]])</f>
        <v>6</v>
      </c>
      <c r="F9827" t="b">
        <v>0</v>
      </c>
      <c r="G9827" t="s">
        <v>20</v>
      </c>
      <c r="H9827">
        <v>13</v>
      </c>
      <c r="I9827">
        <v>9</v>
      </c>
      <c r="J9827" t="s">
        <v>58</v>
      </c>
      <c r="K9827" t="s">
        <v>77</v>
      </c>
      <c r="L9827" t="str">
        <f>_xlfn.XLOOKUP(Table1[[#This Row],[TeamFavoriteID]],Table2[team_id],Table2[team_name],_xlfn.XLOOKUP(Table1[[#This Row],[TeamFavoriteID]],Table2[team_id_pfr],Table2[team_name],"Even"))</f>
        <v>Philadelphia Eagles</v>
      </c>
      <c r="M9827">
        <v>-14</v>
      </c>
      <c r="N9827">
        <f>IF(Table1[[#This Row],[TeamFavorite]]=Table1[[#This Row],[TeamHome]],Table1[[#This Row],[ScoreAway]]-Table1[[#This Row],[ScoreHome]],Table1[[#This Row],[ScoreHome]]-Table1[[#This Row],[ScoreAway]])</f>
        <v>4</v>
      </c>
      <c r="O9827">
        <f>IF(Table1[[#This Row],[SpreadActual]]&lt;Table1[[#This Row],[SpreadFavorite]],1,0)</f>
        <v>0</v>
      </c>
      <c r="P9827">
        <v>40.5</v>
      </c>
      <c r="Q9827" t="s">
        <v>76</v>
      </c>
      <c r="R9827" t="b">
        <v>0</v>
      </c>
      <c r="S9827">
        <v>62</v>
      </c>
      <c r="T9827">
        <v>9</v>
      </c>
      <c r="U9827">
        <v>84</v>
      </c>
    </row>
    <row r="9828" spans="1:22" x14ac:dyDescent="0.2">
      <c r="A9828" s="1">
        <v>40104</v>
      </c>
      <c r="B9828">
        <v>2009</v>
      </c>
      <c r="C9828">
        <f>_xlfn.MAXIFS(Table1[ScheduleWeekWritten],Table1[ScheduleSeason],Table1[[#This Row],[ScheduleSeason]])</f>
        <v>17</v>
      </c>
      <c r="D9828">
        <v>6</v>
      </c>
      <c r="E9828" cm="1">
        <f t="array" ref="E9828">_xlfn.XLOOKUP(Table1[[#This Row],[ScheduleWeekWritten]],Table3[Game],100+Table3[Increase],Table1[[#This Row],[ScheduleWeekWritten]])</f>
        <v>6</v>
      </c>
      <c r="F9828" t="b">
        <v>0</v>
      </c>
      <c r="G9828" t="s">
        <v>49</v>
      </c>
      <c r="H9828">
        <v>27</v>
      </c>
      <c r="I9828">
        <v>14</v>
      </c>
      <c r="J9828" t="s">
        <v>62</v>
      </c>
      <c r="K9828" t="s">
        <v>51</v>
      </c>
      <c r="L9828" t="str">
        <f>_xlfn.XLOOKUP(Table1[[#This Row],[TeamFavoriteID]],Table2[team_id],Table2[team_name],_xlfn.XLOOKUP(Table1[[#This Row],[TeamFavoriteID]],Table2[team_id_pfr],Table2[team_name],"Even"))</f>
        <v>Pittsburgh Steelers</v>
      </c>
      <c r="M9828">
        <v>-14</v>
      </c>
      <c r="N9828">
        <f>IF(Table1[[#This Row],[TeamFavorite]]=Table1[[#This Row],[TeamHome]],Table1[[#This Row],[ScoreAway]]-Table1[[#This Row],[ScoreHome]],Table1[[#This Row],[ScoreHome]]-Table1[[#This Row],[ScoreAway]])</f>
        <v>-13</v>
      </c>
      <c r="O9828">
        <f>IF(Table1[[#This Row],[SpreadActual]]&lt;Table1[[#This Row],[SpreadFavorite]],1,0)</f>
        <v>0</v>
      </c>
      <c r="P9828">
        <v>38</v>
      </c>
      <c r="Q9828" t="s">
        <v>175</v>
      </c>
      <c r="R9828" t="b">
        <v>0</v>
      </c>
      <c r="S9828">
        <v>42</v>
      </c>
      <c r="T9828">
        <v>11</v>
      </c>
      <c r="U9828">
        <v>71</v>
      </c>
    </row>
    <row r="9829" spans="1:22" x14ac:dyDescent="0.2">
      <c r="A9829" s="1">
        <v>40104</v>
      </c>
      <c r="B9829">
        <v>2009</v>
      </c>
      <c r="C9829">
        <f>_xlfn.MAXIFS(Table1[ScheduleWeekWritten],Table1[ScheduleSeason],Table1[[#This Row],[ScheduleSeason]])</f>
        <v>17</v>
      </c>
      <c r="D9829">
        <v>6</v>
      </c>
      <c r="E9829" cm="1">
        <f t="array" ref="E9829">_xlfn.XLOOKUP(Table1[[#This Row],[ScheduleWeekWritten]],Table3[Game],100+Table3[Increase],Table1[[#This Row],[ScheduleWeekWritten]])</f>
        <v>6</v>
      </c>
      <c r="F9829" t="b">
        <v>0</v>
      </c>
      <c r="G9829" t="s">
        <v>128</v>
      </c>
      <c r="H9829">
        <v>3</v>
      </c>
      <c r="I9829">
        <v>27</v>
      </c>
      <c r="J9829" t="s">
        <v>149</v>
      </c>
      <c r="K9829" t="s">
        <v>132</v>
      </c>
      <c r="L9829" t="str">
        <f>_xlfn.XLOOKUP(Table1[[#This Row],[TeamFavoriteID]],Table2[team_id],Table2[team_name],_xlfn.XLOOKUP(Table1[[#This Row],[TeamFavoriteID]],Table2[team_id_pfr],Table2[team_name],"Even"))</f>
        <v>Seattle Seahawks</v>
      </c>
      <c r="M9829">
        <v>-3</v>
      </c>
      <c r="N9829">
        <f>IF(Table1[[#This Row],[TeamFavorite]]=Table1[[#This Row],[TeamHome]],Table1[[#This Row],[ScoreAway]]-Table1[[#This Row],[ScoreHome]],Table1[[#This Row],[ScoreHome]]-Table1[[#This Row],[ScoreAway]])</f>
        <v>24</v>
      </c>
      <c r="O9829">
        <f>IF(Table1[[#This Row],[SpreadActual]]&lt;Table1[[#This Row],[SpreadFavorite]],1,0)</f>
        <v>0</v>
      </c>
      <c r="P9829">
        <v>46</v>
      </c>
      <c r="Q9829" t="s">
        <v>180</v>
      </c>
      <c r="R9829" t="b">
        <v>0</v>
      </c>
      <c r="S9829">
        <v>60</v>
      </c>
      <c r="T9829">
        <v>10</v>
      </c>
      <c r="U9829">
        <v>86</v>
      </c>
    </row>
    <row r="9830" spans="1:22" x14ac:dyDescent="0.2">
      <c r="A9830" s="1">
        <v>40104</v>
      </c>
      <c r="B9830">
        <v>2009</v>
      </c>
      <c r="C9830">
        <f>_xlfn.MAXIFS(Table1[ScheduleWeekWritten],Table1[ScheduleSeason],Table1[[#This Row],[ScheduleSeason]])</f>
        <v>17</v>
      </c>
      <c r="D9830">
        <v>6</v>
      </c>
      <c r="E9830" cm="1">
        <f t="array" ref="E9830">_xlfn.XLOOKUP(Table1[[#This Row],[ScheduleWeekWritten]],Table3[Game],100+Table3[Increase],Table1[[#This Row],[ScheduleWeekWritten]])</f>
        <v>6</v>
      </c>
      <c r="F9830" t="b">
        <v>0</v>
      </c>
      <c r="G9830" t="s">
        <v>127</v>
      </c>
      <c r="H9830">
        <v>21</v>
      </c>
      <c r="I9830">
        <v>28</v>
      </c>
      <c r="J9830" t="s">
        <v>152</v>
      </c>
      <c r="K9830" t="s">
        <v>162</v>
      </c>
      <c r="L9830" t="str">
        <f>_xlfn.XLOOKUP(Table1[[#This Row],[TeamFavoriteID]],Table2[team_id],Table2[team_name],_xlfn.XLOOKUP(Table1[[#This Row],[TeamFavoriteID]],Table2[team_id_pfr],Table2[team_name],"Even"))</f>
        <v>Carolina Panthers</v>
      </c>
      <c r="M9830">
        <v>-3</v>
      </c>
      <c r="N9830">
        <f>IF(Table1[[#This Row],[TeamFavorite]]=Table1[[#This Row],[TeamHome]],Table1[[#This Row],[ScoreAway]]-Table1[[#This Row],[ScoreHome]],Table1[[#This Row],[ScoreHome]]-Table1[[#This Row],[ScoreAway]])</f>
        <v>-7</v>
      </c>
      <c r="O9830">
        <f>IF(Table1[[#This Row],[SpreadActual]]&lt;Table1[[#This Row],[SpreadFavorite]],1,0)</f>
        <v>1</v>
      </c>
      <c r="P9830">
        <v>40.5</v>
      </c>
      <c r="Q9830" t="s">
        <v>168</v>
      </c>
      <c r="R9830" t="b">
        <v>0</v>
      </c>
      <c r="S9830">
        <v>64</v>
      </c>
      <c r="T9830">
        <v>14</v>
      </c>
      <c r="U9830">
        <v>61</v>
      </c>
    </row>
    <row r="9831" spans="1:22" x14ac:dyDescent="0.2">
      <c r="A9831" s="1">
        <v>40104</v>
      </c>
      <c r="B9831">
        <v>2009</v>
      </c>
      <c r="C9831">
        <f>_xlfn.MAXIFS(Table1[ScheduleWeekWritten],Table1[ScheduleSeason],Table1[[#This Row],[ScheduleSeason]])</f>
        <v>17</v>
      </c>
      <c r="D9831">
        <v>6</v>
      </c>
      <c r="E9831" cm="1">
        <f t="array" ref="E9831">_xlfn.XLOOKUP(Table1[[#This Row],[ScheduleWeekWritten]],Table3[Game],100+Table3[Increase],Table1[[#This Row],[ScheduleWeekWritten]])</f>
        <v>6</v>
      </c>
      <c r="F9831" t="b">
        <v>0</v>
      </c>
      <c r="G9831" t="s">
        <v>61</v>
      </c>
      <c r="H9831">
        <v>6</v>
      </c>
      <c r="I9831">
        <v>14</v>
      </c>
      <c r="J9831" t="s">
        <v>42</v>
      </c>
      <c r="K9831" t="s">
        <v>85</v>
      </c>
      <c r="L9831" t="str">
        <f>_xlfn.XLOOKUP(Table1[[#This Row],[TeamFavoriteID]],Table2[team_id],Table2[team_name],_xlfn.XLOOKUP(Table1[[#This Row],[TeamFavoriteID]],Table2[team_id_pfr],Table2[team_name],"Even"))</f>
        <v>Washington Commanders</v>
      </c>
      <c r="M9831">
        <v>-6.5</v>
      </c>
      <c r="N9831">
        <f>IF(Table1[[#This Row],[TeamFavorite]]=Table1[[#This Row],[TeamHome]],Table1[[#This Row],[ScoreAway]]-Table1[[#This Row],[ScoreHome]],Table1[[#This Row],[ScoreHome]]-Table1[[#This Row],[ScoreAway]])</f>
        <v>-8</v>
      </c>
      <c r="O9831">
        <f>IF(Table1[[#This Row],[SpreadActual]]&lt;Table1[[#This Row],[SpreadFavorite]],1,0)</f>
        <v>1</v>
      </c>
      <c r="P9831">
        <v>36.5</v>
      </c>
      <c r="Q9831" t="s">
        <v>165</v>
      </c>
      <c r="R9831" t="b">
        <v>0</v>
      </c>
      <c r="S9831">
        <v>45</v>
      </c>
      <c r="T9831">
        <v>17</v>
      </c>
      <c r="U9831">
        <v>74</v>
      </c>
    </row>
    <row r="9832" spans="1:22" x14ac:dyDescent="0.2">
      <c r="A9832" s="1">
        <v>40105</v>
      </c>
      <c r="B9832">
        <v>2009</v>
      </c>
      <c r="C9832">
        <f>_xlfn.MAXIFS(Table1[ScheduleWeekWritten],Table1[ScheduleSeason],Table1[[#This Row],[ScheduleSeason]])</f>
        <v>17</v>
      </c>
      <c r="D9832">
        <v>6</v>
      </c>
      <c r="E9832" cm="1">
        <f t="array" ref="E9832">_xlfn.XLOOKUP(Table1[[#This Row],[ScheduleWeekWritten]],Table3[Game],100+Table3[Increase],Table1[[#This Row],[ScheduleWeekWritten]])</f>
        <v>6</v>
      </c>
      <c r="F9832" t="b">
        <v>0</v>
      </c>
      <c r="G9832" t="s">
        <v>27</v>
      </c>
      <c r="H9832">
        <v>23</v>
      </c>
      <c r="I9832">
        <v>34</v>
      </c>
      <c r="J9832" t="s">
        <v>24</v>
      </c>
      <c r="K9832" t="s">
        <v>29</v>
      </c>
      <c r="L9832" t="str">
        <f>_xlfn.XLOOKUP(Table1[[#This Row],[TeamFavoriteID]],Table2[team_id],Table2[team_name],_xlfn.XLOOKUP(Table1[[#This Row],[TeamFavoriteID]],Table2[team_id_pfr],Table2[team_name],"Even"))</f>
        <v>Los Angeles Chargers</v>
      </c>
      <c r="M9832">
        <v>-3.5</v>
      </c>
      <c r="N9832">
        <f>IF(Table1[[#This Row],[TeamFavorite]]=Table1[[#This Row],[TeamHome]],Table1[[#This Row],[ScoreAway]]-Table1[[#This Row],[ScoreHome]],Table1[[#This Row],[ScoreHome]]-Table1[[#This Row],[ScoreAway]])</f>
        <v>-11</v>
      </c>
      <c r="O9832">
        <f>IF(Table1[[#This Row],[SpreadActual]]&lt;Table1[[#This Row],[SpreadFavorite]],1,0)</f>
        <v>1</v>
      </c>
      <c r="P9832">
        <v>45</v>
      </c>
      <c r="Q9832" t="s">
        <v>94</v>
      </c>
      <c r="R9832" t="b">
        <v>0</v>
      </c>
      <c r="S9832">
        <v>70</v>
      </c>
      <c r="T9832">
        <v>8</v>
      </c>
      <c r="U9832">
        <v>75</v>
      </c>
    </row>
    <row r="9833" spans="1:22" x14ac:dyDescent="0.2">
      <c r="A9833" s="1">
        <v>40111</v>
      </c>
      <c r="B9833">
        <v>2009</v>
      </c>
      <c r="C9833">
        <f>_xlfn.MAXIFS(Table1[ScheduleWeekWritten],Table1[ScheduleSeason],Table1[[#This Row],[ScheduleSeason]])</f>
        <v>17</v>
      </c>
      <c r="D9833">
        <v>7</v>
      </c>
      <c r="E9833" cm="1">
        <f t="array" ref="E9833">_xlfn.XLOOKUP(Table1[[#This Row],[ScheduleWeekWritten]],Table3[Game],100+Table3[Increase],Table1[[#This Row],[ScheduleWeekWritten]])</f>
        <v>7</v>
      </c>
      <c r="F9833" t="b">
        <v>0</v>
      </c>
      <c r="G9833" t="s">
        <v>152</v>
      </c>
      <c r="H9833">
        <v>9</v>
      </c>
      <c r="I9833">
        <v>20</v>
      </c>
      <c r="J9833" t="s">
        <v>28</v>
      </c>
      <c r="K9833" t="s">
        <v>162</v>
      </c>
      <c r="L9833" t="str">
        <f>_xlfn.XLOOKUP(Table1[[#This Row],[TeamFavoriteID]],Table2[team_id],Table2[team_name],_xlfn.XLOOKUP(Table1[[#This Row],[TeamFavoriteID]],Table2[team_id_pfr],Table2[team_name],"Even"))</f>
        <v>Carolina Panthers</v>
      </c>
      <c r="M9833">
        <v>-7</v>
      </c>
      <c r="N9833">
        <f>IF(Table1[[#This Row],[TeamFavorite]]=Table1[[#This Row],[TeamHome]],Table1[[#This Row],[ScoreAway]]-Table1[[#This Row],[ScoreHome]],Table1[[#This Row],[ScoreHome]]-Table1[[#This Row],[ScoreAway]])</f>
        <v>11</v>
      </c>
      <c r="O9833">
        <f>IF(Table1[[#This Row],[SpreadActual]]&lt;Table1[[#This Row],[SpreadFavorite]],1,0)</f>
        <v>0</v>
      </c>
      <c r="P9833">
        <v>37</v>
      </c>
      <c r="Q9833" t="s">
        <v>160</v>
      </c>
      <c r="R9833" t="b">
        <v>0</v>
      </c>
      <c r="S9833">
        <v>59</v>
      </c>
      <c r="T9833">
        <v>8</v>
      </c>
      <c r="U9833">
        <v>64</v>
      </c>
    </row>
    <row r="9834" spans="1:22" x14ac:dyDescent="0.2">
      <c r="A9834" s="1">
        <v>40111</v>
      </c>
      <c r="B9834">
        <v>2009</v>
      </c>
      <c r="C9834">
        <f>_xlfn.MAXIFS(Table1[ScheduleWeekWritten],Table1[ScheduleSeason],Table1[[#This Row],[ScheduleSeason]])</f>
        <v>17</v>
      </c>
      <c r="D9834">
        <v>7</v>
      </c>
      <c r="E9834" cm="1">
        <f t="array" ref="E9834">_xlfn.XLOOKUP(Table1[[#This Row],[ScheduleWeekWritten]],Table3[Game],100+Table3[Increase],Table1[[#This Row],[ScheduleWeekWritten]])</f>
        <v>7</v>
      </c>
      <c r="F9834" t="b">
        <v>0</v>
      </c>
      <c r="G9834" t="s">
        <v>101</v>
      </c>
      <c r="H9834">
        <v>45</v>
      </c>
      <c r="I9834">
        <v>10</v>
      </c>
      <c r="J9834" t="s">
        <v>46</v>
      </c>
      <c r="K9834" t="s">
        <v>47</v>
      </c>
      <c r="L9834" t="str">
        <f>_xlfn.XLOOKUP(Table1[[#This Row],[TeamFavoriteID]],Table2[team_id],Table2[team_name],_xlfn.XLOOKUP(Table1[[#This Row],[TeamFavoriteID]],Table2[team_id_pfr],Table2[team_name],"Even"))</f>
        <v>Chicago Bears</v>
      </c>
      <c r="M9834">
        <v>-2</v>
      </c>
      <c r="N9834">
        <f>IF(Table1[[#This Row],[TeamFavorite]]=Table1[[#This Row],[TeamHome]],Table1[[#This Row],[ScoreAway]]-Table1[[#This Row],[ScoreHome]],Table1[[#This Row],[ScoreHome]]-Table1[[#This Row],[ScoreAway]])</f>
        <v>35</v>
      </c>
      <c r="O9834">
        <f>IF(Table1[[#This Row],[SpreadActual]]&lt;Table1[[#This Row],[SpreadFavorite]],1,0)</f>
        <v>0</v>
      </c>
      <c r="P9834">
        <v>43</v>
      </c>
      <c r="Q9834" t="s">
        <v>173</v>
      </c>
      <c r="R9834" t="b">
        <v>0</v>
      </c>
      <c r="S9834">
        <v>55</v>
      </c>
      <c r="T9834">
        <v>5</v>
      </c>
      <c r="U9834">
        <v>68</v>
      </c>
    </row>
    <row r="9835" spans="1:22" x14ac:dyDescent="0.2">
      <c r="A9835" s="1">
        <v>40111</v>
      </c>
      <c r="B9835">
        <v>2009</v>
      </c>
      <c r="C9835">
        <f>_xlfn.MAXIFS(Table1[ScheduleWeekWritten],Table1[ScheduleSeason],Table1[[#This Row],[ScheduleSeason]])</f>
        <v>17</v>
      </c>
      <c r="D9835">
        <v>7</v>
      </c>
      <c r="E9835" cm="1">
        <f t="array" ref="E9835">_xlfn.XLOOKUP(Table1[[#This Row],[ScheduleWeekWritten]],Table3[Game],100+Table3[Increase],Table1[[#This Row],[ScheduleWeekWritten]])</f>
        <v>7</v>
      </c>
      <c r="F9835" t="b">
        <v>0</v>
      </c>
      <c r="G9835" t="s">
        <v>62</v>
      </c>
      <c r="H9835">
        <v>3</v>
      </c>
      <c r="I9835">
        <v>31</v>
      </c>
      <c r="J9835" t="s">
        <v>33</v>
      </c>
      <c r="K9835" t="s">
        <v>35</v>
      </c>
      <c r="L9835" t="str">
        <f>_xlfn.XLOOKUP(Table1[[#This Row],[TeamFavoriteID]],Table2[team_id],Table2[team_name],_xlfn.XLOOKUP(Table1[[#This Row],[TeamFavoriteID]],Table2[team_id_pfr],Table2[team_name],"Even"))</f>
        <v>Green Bay Packers</v>
      </c>
      <c r="M9835">
        <v>-9</v>
      </c>
      <c r="N9835">
        <f>IF(Table1[[#This Row],[TeamFavorite]]=Table1[[#This Row],[TeamHome]],Table1[[#This Row],[ScoreAway]]-Table1[[#This Row],[ScoreHome]],Table1[[#This Row],[ScoreHome]]-Table1[[#This Row],[ScoreAway]])</f>
        <v>-28</v>
      </c>
      <c r="O9835">
        <f>IF(Table1[[#This Row],[SpreadActual]]&lt;Table1[[#This Row],[SpreadFavorite]],1,0)</f>
        <v>1</v>
      </c>
      <c r="P9835">
        <v>41.5</v>
      </c>
      <c r="Q9835" t="s">
        <v>170</v>
      </c>
      <c r="R9835" t="b">
        <v>0</v>
      </c>
      <c r="S9835">
        <v>54</v>
      </c>
      <c r="T9835">
        <v>10</v>
      </c>
      <c r="U9835">
        <v>64</v>
      </c>
    </row>
    <row r="9836" spans="1:22" x14ac:dyDescent="0.2">
      <c r="A9836" s="1">
        <v>40111</v>
      </c>
      <c r="B9836">
        <v>2009</v>
      </c>
      <c r="C9836">
        <f>_xlfn.MAXIFS(Table1[ScheduleWeekWritten],Table1[ScheduleSeason],Table1[[#This Row],[ScheduleSeason]])</f>
        <v>17</v>
      </c>
      <c r="D9836">
        <v>7</v>
      </c>
      <c r="E9836" cm="1">
        <f t="array" ref="E9836">_xlfn.XLOOKUP(Table1[[#This Row],[ScheduleWeekWritten]],Table3[Game],100+Table3[Increase],Table1[[#This Row],[ScheduleWeekWritten]])</f>
        <v>7</v>
      </c>
      <c r="F9836" t="b">
        <v>0</v>
      </c>
      <c r="G9836" t="s">
        <v>67</v>
      </c>
      <c r="H9836">
        <v>37</v>
      </c>
      <c r="I9836">
        <v>21</v>
      </c>
      <c r="J9836" t="s">
        <v>38</v>
      </c>
      <c r="K9836" t="s">
        <v>68</v>
      </c>
      <c r="L9836" t="str">
        <f>_xlfn.XLOOKUP(Table1[[#This Row],[TeamFavoriteID]],Table2[team_id],Table2[team_name],_xlfn.XLOOKUP(Table1[[#This Row],[TeamFavoriteID]],Table2[team_id_pfr],Table2[team_name],"Even"))</f>
        <v>Dallas Cowboys</v>
      </c>
      <c r="M9836">
        <v>-5</v>
      </c>
      <c r="N9836">
        <f>IF(Table1[[#This Row],[TeamFavorite]]=Table1[[#This Row],[TeamHome]],Table1[[#This Row],[ScoreAway]]-Table1[[#This Row],[ScoreHome]],Table1[[#This Row],[ScoreHome]]-Table1[[#This Row],[ScoreAway]])</f>
        <v>-16</v>
      </c>
      <c r="O9836">
        <f>IF(Table1[[#This Row],[SpreadActual]]&lt;Table1[[#This Row],[SpreadFavorite]],1,0)</f>
        <v>1</v>
      </c>
      <c r="P9836">
        <v>48</v>
      </c>
      <c r="Q9836" t="s">
        <v>192</v>
      </c>
      <c r="R9836" t="b">
        <v>0</v>
      </c>
      <c r="S9836">
        <v>73</v>
      </c>
      <c r="T9836">
        <v>13</v>
      </c>
      <c r="V9836" t="s">
        <v>193</v>
      </c>
    </row>
    <row r="9837" spans="1:22" x14ac:dyDescent="0.2">
      <c r="A9837" s="1">
        <v>40111</v>
      </c>
      <c r="B9837">
        <v>2009</v>
      </c>
      <c r="C9837">
        <f>_xlfn.MAXIFS(Table1[ScheduleWeekWritten],Table1[ScheduleSeason],Table1[[#This Row],[ScheduleSeason]])</f>
        <v>17</v>
      </c>
      <c r="D9837">
        <v>7</v>
      </c>
      <c r="E9837" cm="1">
        <f t="array" ref="E9837">_xlfn.XLOOKUP(Table1[[#This Row],[ScheduleWeekWritten]],Table3[Game],100+Table3[Increase],Table1[[#This Row],[ScheduleWeekWritten]])</f>
        <v>7</v>
      </c>
      <c r="F9837" t="b">
        <v>0</v>
      </c>
      <c r="G9837" t="s">
        <v>177</v>
      </c>
      <c r="H9837">
        <v>24</v>
      </c>
      <c r="I9837">
        <v>21</v>
      </c>
      <c r="J9837" t="s">
        <v>53</v>
      </c>
      <c r="K9837" t="s">
        <v>182</v>
      </c>
      <c r="L9837" t="str">
        <f>_xlfn.XLOOKUP(Table1[[#This Row],[TeamFavoriteID]],Table2[team_id],Table2[team_name],_xlfn.XLOOKUP(Table1[[#This Row],[TeamFavoriteID]],Table2[team_id_pfr],Table2[team_name],"Even"))</f>
        <v>Houston Texans</v>
      </c>
      <c r="M9837">
        <v>-3</v>
      </c>
      <c r="N9837">
        <f>IF(Table1[[#This Row],[TeamFavorite]]=Table1[[#This Row],[TeamHome]],Table1[[#This Row],[ScoreAway]]-Table1[[#This Row],[ScoreHome]],Table1[[#This Row],[ScoreHome]]-Table1[[#This Row],[ScoreAway]])</f>
        <v>-3</v>
      </c>
      <c r="O9837">
        <f>IF(Table1[[#This Row],[SpreadActual]]&lt;Table1[[#This Row],[SpreadFavorite]],1,0)</f>
        <v>0</v>
      </c>
      <c r="P9837">
        <v>44.5</v>
      </c>
      <c r="Q9837" t="s">
        <v>178</v>
      </c>
      <c r="R9837" t="b">
        <v>0</v>
      </c>
      <c r="S9837">
        <v>72</v>
      </c>
      <c r="T9837">
        <v>0</v>
      </c>
      <c r="V9837" t="s">
        <v>103</v>
      </c>
    </row>
    <row r="9838" spans="1:22" x14ac:dyDescent="0.2">
      <c r="A9838" s="1">
        <v>40111</v>
      </c>
      <c r="B9838">
        <v>2009</v>
      </c>
      <c r="C9838">
        <f>_xlfn.MAXIFS(Table1[ScheduleWeekWritten],Table1[ScheduleSeason],Table1[[#This Row],[ScheduleSeason]])</f>
        <v>17</v>
      </c>
      <c r="D9838">
        <v>7</v>
      </c>
      <c r="E9838" cm="1">
        <f t="array" ref="E9838">_xlfn.XLOOKUP(Table1[[#This Row],[ScheduleWeekWritten]],Table3[Game],100+Table3[Increase],Table1[[#This Row],[ScheduleWeekWritten]])</f>
        <v>7</v>
      </c>
      <c r="F9838" t="b">
        <v>0</v>
      </c>
      <c r="G9838" t="s">
        <v>42</v>
      </c>
      <c r="H9838">
        <v>7</v>
      </c>
      <c r="I9838">
        <v>37</v>
      </c>
      <c r="J9838" t="s">
        <v>27</v>
      </c>
      <c r="K9838" t="s">
        <v>29</v>
      </c>
      <c r="L9838" t="str">
        <f>_xlfn.XLOOKUP(Table1[[#This Row],[TeamFavoriteID]],Table2[team_id],Table2[team_name],_xlfn.XLOOKUP(Table1[[#This Row],[TeamFavoriteID]],Table2[team_id_pfr],Table2[team_name],"Even"))</f>
        <v>Los Angeles Chargers</v>
      </c>
      <c r="M9838">
        <v>-5.5</v>
      </c>
      <c r="N9838">
        <f>IF(Table1[[#This Row],[TeamFavorite]]=Table1[[#This Row],[TeamHome]],Table1[[#This Row],[ScoreAway]]-Table1[[#This Row],[ScoreHome]],Table1[[#This Row],[ScoreHome]]-Table1[[#This Row],[ScoreAway]])</f>
        <v>-30</v>
      </c>
      <c r="O9838">
        <f>IF(Table1[[#This Row],[SpreadActual]]&lt;Table1[[#This Row],[SpreadFavorite]],1,0)</f>
        <v>1</v>
      </c>
      <c r="P9838">
        <v>44</v>
      </c>
      <c r="Q9838" t="s">
        <v>117</v>
      </c>
      <c r="R9838" t="b">
        <v>0</v>
      </c>
      <c r="S9838">
        <v>59</v>
      </c>
      <c r="T9838">
        <v>12</v>
      </c>
      <c r="U9838">
        <v>76</v>
      </c>
    </row>
    <row r="9839" spans="1:22" x14ac:dyDescent="0.2">
      <c r="A9839" s="1">
        <v>40111</v>
      </c>
      <c r="B9839">
        <v>2009</v>
      </c>
      <c r="C9839">
        <f>_xlfn.MAXIFS(Table1[ScheduleWeekWritten],Table1[ScheduleSeason],Table1[[#This Row],[ScheduleSeason]])</f>
        <v>17</v>
      </c>
      <c r="D9839">
        <v>7</v>
      </c>
      <c r="E9839" cm="1">
        <f t="array" ref="E9839">_xlfn.XLOOKUP(Table1[[#This Row],[ScheduleWeekWritten]],Table3[Game],100+Table3[Increase],Table1[[#This Row],[ScheduleWeekWritten]])</f>
        <v>7</v>
      </c>
      <c r="F9839" t="b">
        <v>0</v>
      </c>
      <c r="G9839" t="s">
        <v>19</v>
      </c>
      <c r="H9839">
        <v>34</v>
      </c>
      <c r="I9839">
        <v>46</v>
      </c>
      <c r="J9839" t="s">
        <v>95</v>
      </c>
      <c r="K9839" t="s">
        <v>98</v>
      </c>
      <c r="L9839" t="str">
        <f>_xlfn.XLOOKUP(Table1[[#This Row],[TeamFavoriteID]],Table2[team_id],Table2[team_name],_xlfn.XLOOKUP(Table1[[#This Row],[TeamFavoriteID]],Table2[team_id_pfr],Table2[team_name],"Even"))</f>
        <v>New Orleans Saints</v>
      </c>
      <c r="M9839">
        <v>-6.5</v>
      </c>
      <c r="N9839">
        <f>IF(Table1[[#This Row],[TeamFavorite]]=Table1[[#This Row],[TeamHome]],Table1[[#This Row],[ScoreAway]]-Table1[[#This Row],[ScoreHome]],Table1[[#This Row],[ScoreHome]]-Table1[[#This Row],[ScoreAway]])</f>
        <v>-12</v>
      </c>
      <c r="O9839">
        <f>IF(Table1[[#This Row],[SpreadActual]]&lt;Table1[[#This Row],[SpreadFavorite]],1,0)</f>
        <v>1</v>
      </c>
      <c r="P9839">
        <v>48</v>
      </c>
      <c r="Q9839" t="s">
        <v>143</v>
      </c>
      <c r="R9839" t="b">
        <v>0</v>
      </c>
      <c r="S9839">
        <v>86</v>
      </c>
      <c r="T9839">
        <v>5</v>
      </c>
      <c r="U9839">
        <v>79</v>
      </c>
    </row>
    <row r="9840" spans="1:22" x14ac:dyDescent="0.2">
      <c r="A9840" s="1">
        <v>40111</v>
      </c>
      <c r="B9840">
        <v>2009</v>
      </c>
      <c r="C9840">
        <f>_xlfn.MAXIFS(Table1[ScheduleWeekWritten],Table1[ScheduleSeason],Table1[[#This Row],[ScheduleSeason]])</f>
        <v>17</v>
      </c>
      <c r="D9840">
        <v>7</v>
      </c>
      <c r="E9840" cm="1">
        <f t="array" ref="E9840">_xlfn.XLOOKUP(Table1[[#This Row],[ScheduleWeekWritten]],Table3[Game],100+Table3[Increase],Table1[[#This Row],[ScheduleWeekWritten]])</f>
        <v>7</v>
      </c>
      <c r="F9840" t="b">
        <v>0</v>
      </c>
      <c r="G9840" t="s">
        <v>50</v>
      </c>
      <c r="H9840">
        <v>17</v>
      </c>
      <c r="I9840">
        <v>24</v>
      </c>
      <c r="J9840" t="s">
        <v>149</v>
      </c>
      <c r="K9840" t="s">
        <v>90</v>
      </c>
      <c r="L9840" t="str">
        <f>_xlfn.XLOOKUP(Table1[[#This Row],[TeamFavoriteID]],Table2[team_id],Table2[team_name],_xlfn.XLOOKUP(Table1[[#This Row],[TeamFavoriteID]],Table2[team_id_pfr],Table2[team_name],"Even"))</f>
        <v>New York Giants</v>
      </c>
      <c r="M9840">
        <v>-8</v>
      </c>
      <c r="N9840">
        <f>IF(Table1[[#This Row],[TeamFavorite]]=Table1[[#This Row],[TeamHome]],Table1[[#This Row],[ScoreAway]]-Table1[[#This Row],[ScoreHome]],Table1[[#This Row],[ScoreHome]]-Table1[[#This Row],[ScoreAway]])</f>
        <v>7</v>
      </c>
      <c r="O9840">
        <f>IF(Table1[[#This Row],[SpreadActual]]&lt;Table1[[#This Row],[SpreadFavorite]],1,0)</f>
        <v>0</v>
      </c>
      <c r="P9840">
        <v>47</v>
      </c>
      <c r="Q9840" t="s">
        <v>126</v>
      </c>
      <c r="R9840" t="b">
        <v>0</v>
      </c>
      <c r="S9840">
        <v>60</v>
      </c>
      <c r="T9840">
        <v>16</v>
      </c>
      <c r="U9840">
        <v>56</v>
      </c>
    </row>
    <row r="9841" spans="1:22" x14ac:dyDescent="0.2">
      <c r="A9841" s="1">
        <v>40111</v>
      </c>
      <c r="B9841">
        <v>2009</v>
      </c>
      <c r="C9841">
        <f>_xlfn.MAXIFS(Table1[ScheduleWeekWritten],Table1[ScheduleSeason],Table1[[#This Row],[ScheduleSeason]])</f>
        <v>17</v>
      </c>
      <c r="D9841">
        <v>7</v>
      </c>
      <c r="E9841" cm="1">
        <f t="array" ref="E9841">_xlfn.XLOOKUP(Table1[[#This Row],[ScheduleWeekWritten]],Table3[Game],100+Table3[Increase],Table1[[#This Row],[ScheduleWeekWritten]])</f>
        <v>7</v>
      </c>
      <c r="F9841" t="b">
        <v>0</v>
      </c>
      <c r="G9841" t="s">
        <v>20</v>
      </c>
      <c r="H9841">
        <v>0</v>
      </c>
      <c r="I9841">
        <v>38</v>
      </c>
      <c r="J9841" t="s">
        <v>31</v>
      </c>
      <c r="K9841" t="s">
        <v>32</v>
      </c>
      <c r="L9841" t="str">
        <f>_xlfn.XLOOKUP(Table1[[#This Row],[TeamFavoriteID]],Table2[team_id],Table2[team_name],_xlfn.XLOOKUP(Table1[[#This Row],[TeamFavoriteID]],Table2[team_id_pfr],Table2[team_name],"Even"))</f>
        <v>New York Jets</v>
      </c>
      <c r="M9841">
        <v>-6</v>
      </c>
      <c r="N9841">
        <f>IF(Table1[[#This Row],[TeamFavorite]]=Table1[[#This Row],[TeamHome]],Table1[[#This Row],[ScoreAway]]-Table1[[#This Row],[ScoreHome]],Table1[[#This Row],[ScoreHome]]-Table1[[#This Row],[ScoreAway]])</f>
        <v>-38</v>
      </c>
      <c r="O9841">
        <f>IF(Table1[[#This Row],[SpreadActual]]&lt;Table1[[#This Row],[SpreadFavorite]],1,0)</f>
        <v>1</v>
      </c>
      <c r="P9841">
        <v>34</v>
      </c>
      <c r="Q9841" t="s">
        <v>76</v>
      </c>
      <c r="R9841" t="b">
        <v>0</v>
      </c>
      <c r="S9841">
        <v>67</v>
      </c>
      <c r="T9841">
        <v>6</v>
      </c>
      <c r="U9841">
        <v>76</v>
      </c>
    </row>
    <row r="9842" spans="1:22" x14ac:dyDescent="0.2">
      <c r="A9842" s="1">
        <v>40111</v>
      </c>
      <c r="B9842">
        <v>2009</v>
      </c>
      <c r="C9842">
        <f>_xlfn.MAXIFS(Table1[ScheduleWeekWritten],Table1[ScheduleSeason],Table1[[#This Row],[ScheduleSeason]])</f>
        <v>17</v>
      </c>
      <c r="D9842">
        <v>7</v>
      </c>
      <c r="E9842" cm="1">
        <f t="array" ref="E9842">_xlfn.XLOOKUP(Table1[[#This Row],[ScheduleWeekWritten]],Table3[Game],100+Table3[Increase],Table1[[#This Row],[ScheduleWeekWritten]])</f>
        <v>7</v>
      </c>
      <c r="F9842" t="b">
        <v>0</v>
      </c>
      <c r="G9842" t="s">
        <v>49</v>
      </c>
      <c r="H9842">
        <v>27</v>
      </c>
      <c r="I9842">
        <v>17</v>
      </c>
      <c r="J9842" t="s">
        <v>54</v>
      </c>
      <c r="K9842" t="s">
        <v>51</v>
      </c>
      <c r="L9842" t="str">
        <f>_xlfn.XLOOKUP(Table1[[#This Row],[TeamFavoriteID]],Table2[team_id],Table2[team_name],_xlfn.XLOOKUP(Table1[[#This Row],[TeamFavoriteID]],Table2[team_id_pfr],Table2[team_name],"Even"))</f>
        <v>Pittsburgh Steelers</v>
      </c>
      <c r="M9842">
        <v>-6</v>
      </c>
      <c r="N9842">
        <f>IF(Table1[[#This Row],[TeamFavorite]]=Table1[[#This Row],[TeamHome]],Table1[[#This Row],[ScoreAway]]-Table1[[#This Row],[ScoreHome]],Table1[[#This Row],[ScoreHome]]-Table1[[#This Row],[ScoreAway]])</f>
        <v>-10</v>
      </c>
      <c r="O9842">
        <f>IF(Table1[[#This Row],[SpreadActual]]&lt;Table1[[#This Row],[SpreadFavorite]],1,0)</f>
        <v>1</v>
      </c>
      <c r="P9842">
        <v>46.5</v>
      </c>
      <c r="Q9842" t="s">
        <v>175</v>
      </c>
      <c r="R9842" t="b">
        <v>0</v>
      </c>
      <c r="S9842">
        <v>51</v>
      </c>
      <c r="T9842">
        <v>9</v>
      </c>
      <c r="U9842">
        <v>61</v>
      </c>
    </row>
    <row r="9843" spans="1:22" x14ac:dyDescent="0.2">
      <c r="A9843" s="1">
        <v>40111</v>
      </c>
      <c r="B9843">
        <v>2009</v>
      </c>
      <c r="C9843">
        <f>_xlfn.MAXIFS(Table1[ScheduleWeekWritten],Table1[ScheduleSeason],Table1[[#This Row],[ScheduleSeason]])</f>
        <v>17</v>
      </c>
      <c r="D9843">
        <v>7</v>
      </c>
      <c r="E9843" cm="1">
        <f t="array" ref="E9843">_xlfn.XLOOKUP(Table1[[#This Row],[ScheduleWeekWritten]],Table3[Game],100+Table3[Increase],Table1[[#This Row],[ScheduleWeekWritten]])</f>
        <v>7</v>
      </c>
      <c r="F9843" t="b">
        <v>0</v>
      </c>
      <c r="G9843" t="s">
        <v>153</v>
      </c>
      <c r="H9843">
        <v>6</v>
      </c>
      <c r="I9843">
        <v>42</v>
      </c>
      <c r="J9843" t="s">
        <v>140</v>
      </c>
      <c r="K9843" t="s">
        <v>72</v>
      </c>
      <c r="L9843" t="str">
        <f>_xlfn.XLOOKUP(Table1[[#This Row],[TeamFavoriteID]],Table2[team_id],Table2[team_name],_xlfn.XLOOKUP(Table1[[#This Row],[TeamFavoriteID]],Table2[team_id_pfr],Table2[team_name],"Even"))</f>
        <v>Baltimore Colts</v>
      </c>
      <c r="M9843">
        <v>-14.5</v>
      </c>
      <c r="N9843">
        <f>IF(Table1[[#This Row],[TeamFavorite]]=Table1[[#This Row],[TeamHome]],Table1[[#This Row],[ScoreAway]]-Table1[[#This Row],[ScoreHome]],Table1[[#This Row],[ScoreHome]]-Table1[[#This Row],[ScoreAway]])</f>
        <v>-36</v>
      </c>
      <c r="O9843">
        <f>IF(Table1[[#This Row],[SpreadActual]]&lt;Table1[[#This Row],[SpreadFavorite]],1,0)</f>
        <v>1</v>
      </c>
      <c r="P9843">
        <v>45</v>
      </c>
      <c r="Q9843" t="s">
        <v>157</v>
      </c>
      <c r="R9843" t="b">
        <v>0</v>
      </c>
      <c r="S9843">
        <v>72</v>
      </c>
      <c r="T9843">
        <v>0</v>
      </c>
      <c r="V9843" t="s">
        <v>103</v>
      </c>
    </row>
    <row r="9844" spans="1:22" x14ac:dyDescent="0.2">
      <c r="A9844" s="1">
        <v>40111</v>
      </c>
      <c r="B9844">
        <v>2009</v>
      </c>
      <c r="C9844">
        <f>_xlfn.MAXIFS(Table1[ScheduleWeekWritten],Table1[ScheduleSeason],Table1[[#This Row],[ScheduleSeason]])</f>
        <v>17</v>
      </c>
      <c r="D9844">
        <v>7</v>
      </c>
      <c r="E9844" cm="1">
        <f t="array" ref="E9844">_xlfn.XLOOKUP(Table1[[#This Row],[ScheduleWeekWritten]],Table3[Game],100+Table3[Increase],Table1[[#This Row],[ScheduleWeekWritten]])</f>
        <v>7</v>
      </c>
      <c r="F9844" t="b">
        <v>0</v>
      </c>
      <c r="G9844" t="s">
        <v>127</v>
      </c>
      <c r="H9844">
        <v>7</v>
      </c>
      <c r="I9844">
        <v>35</v>
      </c>
      <c r="J9844" t="s">
        <v>115</v>
      </c>
      <c r="K9844" t="s">
        <v>70</v>
      </c>
      <c r="L9844" t="str">
        <f>_xlfn.XLOOKUP(Table1[[#This Row],[TeamFavoriteID]],Table2[team_id],Table2[team_name],_xlfn.XLOOKUP(Table1[[#This Row],[TeamFavoriteID]],Table2[team_id_pfr],Table2[team_name],"Even"))</f>
        <v>Boston Patriots</v>
      </c>
      <c r="M9844">
        <v>-15.5</v>
      </c>
      <c r="N9844">
        <f>IF(Table1[[#This Row],[TeamFavorite]]=Table1[[#This Row],[TeamHome]],Table1[[#This Row],[ScoreAway]]-Table1[[#This Row],[ScoreHome]],Table1[[#This Row],[ScoreHome]]-Table1[[#This Row],[ScoreAway]])</f>
        <v>-28</v>
      </c>
      <c r="O9844">
        <f>IF(Table1[[#This Row],[SpreadActual]]&lt;Table1[[#This Row],[SpreadFavorite]],1,0)</f>
        <v>1</v>
      </c>
      <c r="P9844">
        <v>44.5</v>
      </c>
      <c r="Q9844" t="s">
        <v>189</v>
      </c>
      <c r="R9844" t="b">
        <v>1</v>
      </c>
      <c r="S9844">
        <v>61</v>
      </c>
      <c r="T9844">
        <v>17</v>
      </c>
      <c r="U9844">
        <v>73</v>
      </c>
    </row>
    <row r="9845" spans="1:22" x14ac:dyDescent="0.2">
      <c r="A9845" s="1">
        <v>40112</v>
      </c>
      <c r="B9845">
        <v>2009</v>
      </c>
      <c r="C9845">
        <f>_xlfn.MAXIFS(Table1[ScheduleWeekWritten],Table1[ScheduleSeason],Table1[[#This Row],[ScheduleSeason]])</f>
        <v>17</v>
      </c>
      <c r="D9845">
        <v>7</v>
      </c>
      <c r="E9845" cm="1">
        <f t="array" ref="E9845">_xlfn.XLOOKUP(Table1[[#This Row],[ScheduleWeekWritten]],Table3[Game],100+Table3[Increase],Table1[[#This Row],[ScheduleWeekWritten]])</f>
        <v>7</v>
      </c>
      <c r="F9845" t="b">
        <v>0</v>
      </c>
      <c r="G9845" t="s">
        <v>61</v>
      </c>
      <c r="H9845">
        <v>17</v>
      </c>
      <c r="I9845">
        <v>27</v>
      </c>
      <c r="J9845" t="s">
        <v>58</v>
      </c>
      <c r="K9845" t="s">
        <v>77</v>
      </c>
      <c r="L9845" t="str">
        <f>_xlfn.XLOOKUP(Table1[[#This Row],[TeamFavoriteID]],Table2[team_id],Table2[team_name],_xlfn.XLOOKUP(Table1[[#This Row],[TeamFavoriteID]],Table2[team_id_pfr],Table2[team_name],"Even"))</f>
        <v>Philadelphia Eagles</v>
      </c>
      <c r="M9845">
        <v>-9</v>
      </c>
      <c r="N9845">
        <f>IF(Table1[[#This Row],[TeamFavorite]]=Table1[[#This Row],[TeamHome]],Table1[[#This Row],[ScoreAway]]-Table1[[#This Row],[ScoreHome]],Table1[[#This Row],[ScoreHome]]-Table1[[#This Row],[ScoreAway]])</f>
        <v>-10</v>
      </c>
      <c r="O9845">
        <f>IF(Table1[[#This Row],[SpreadActual]]&lt;Table1[[#This Row],[SpreadFavorite]],1,0)</f>
        <v>1</v>
      </c>
      <c r="P9845">
        <v>38</v>
      </c>
      <c r="Q9845" t="s">
        <v>165</v>
      </c>
      <c r="R9845" t="b">
        <v>0</v>
      </c>
      <c r="S9845">
        <v>55</v>
      </c>
      <c r="T9845">
        <v>5</v>
      </c>
      <c r="U9845">
        <v>66</v>
      </c>
    </row>
    <row r="9846" spans="1:22" x14ac:dyDescent="0.2">
      <c r="A9846" s="1">
        <v>40118</v>
      </c>
      <c r="B9846">
        <v>2009</v>
      </c>
      <c r="C9846">
        <f>_xlfn.MAXIFS(Table1[ScheduleWeekWritten],Table1[ScheduleSeason],Table1[[#This Row],[ScheduleSeason]])</f>
        <v>17</v>
      </c>
      <c r="D9846">
        <v>8</v>
      </c>
      <c r="E9846" cm="1">
        <f t="array" ref="E9846">_xlfn.XLOOKUP(Table1[[#This Row],[ScheduleWeekWritten]],Table3[Game],100+Table3[Increase],Table1[[#This Row],[ScheduleWeekWritten]])</f>
        <v>8</v>
      </c>
      <c r="F9846" t="b">
        <v>0</v>
      </c>
      <c r="G9846" t="s">
        <v>149</v>
      </c>
      <c r="H9846">
        <v>21</v>
      </c>
      <c r="I9846">
        <v>34</v>
      </c>
      <c r="J9846" t="s">
        <v>152</v>
      </c>
      <c r="K9846" t="s">
        <v>59</v>
      </c>
      <c r="L9846" t="str">
        <f>_xlfn.XLOOKUP(Table1[[#This Row],[TeamFavoriteID]],Table2[team_id],Table2[team_name],_xlfn.XLOOKUP(Table1[[#This Row],[TeamFavoriteID]],Table2[team_id_pfr],Table2[team_name],"Even"))</f>
        <v>Arizona Cardinals</v>
      </c>
      <c r="M9846">
        <v>-10</v>
      </c>
      <c r="N9846">
        <f>IF(Table1[[#This Row],[TeamFavorite]]=Table1[[#This Row],[TeamHome]],Table1[[#This Row],[ScoreAway]]-Table1[[#This Row],[ScoreHome]],Table1[[#This Row],[ScoreHome]]-Table1[[#This Row],[ScoreAway]])</f>
        <v>13</v>
      </c>
      <c r="O9846">
        <f>IF(Table1[[#This Row],[SpreadActual]]&lt;Table1[[#This Row],[SpreadFavorite]],1,0)</f>
        <v>0</v>
      </c>
      <c r="P9846">
        <v>41</v>
      </c>
      <c r="Q9846" t="s">
        <v>150</v>
      </c>
      <c r="R9846" t="b">
        <v>0</v>
      </c>
      <c r="S9846">
        <v>72</v>
      </c>
      <c r="T9846">
        <v>0</v>
      </c>
      <c r="V9846" t="s">
        <v>103</v>
      </c>
    </row>
    <row r="9847" spans="1:22" x14ac:dyDescent="0.2">
      <c r="A9847" s="1">
        <v>40118</v>
      </c>
      <c r="B9847">
        <v>2009</v>
      </c>
      <c r="C9847">
        <f>_xlfn.MAXIFS(Table1[ScheduleWeekWritten],Table1[ScheduleSeason],Table1[[#This Row],[ScheduleSeason]])</f>
        <v>17</v>
      </c>
      <c r="D9847">
        <v>8</v>
      </c>
      <c r="E9847" cm="1">
        <f t="array" ref="E9847">_xlfn.XLOOKUP(Table1[[#This Row],[ScheduleWeekWritten]],Table3[Game],100+Table3[Increase],Table1[[#This Row],[ScheduleWeekWritten]])</f>
        <v>8</v>
      </c>
      <c r="F9847" t="b">
        <v>0</v>
      </c>
      <c r="G9847" t="s">
        <v>158</v>
      </c>
      <c r="H9847">
        <v>30</v>
      </c>
      <c r="I9847">
        <v>7</v>
      </c>
      <c r="J9847" t="s">
        <v>24</v>
      </c>
      <c r="K9847" t="s">
        <v>159</v>
      </c>
      <c r="L9847" t="str">
        <f>_xlfn.XLOOKUP(Table1[[#This Row],[TeamFavoriteID]],Table2[team_id],Table2[team_name],_xlfn.XLOOKUP(Table1[[#This Row],[TeamFavoriteID]],Table2[team_id_pfr],Table2[team_name],"Even"))</f>
        <v>Baltimore Ravens</v>
      </c>
      <c r="M9847">
        <v>-3.5</v>
      </c>
      <c r="N9847">
        <f>IF(Table1[[#This Row],[TeamFavorite]]=Table1[[#This Row],[TeamHome]],Table1[[#This Row],[ScoreAway]]-Table1[[#This Row],[ScoreHome]],Table1[[#This Row],[ScoreHome]]-Table1[[#This Row],[ScoreAway]])</f>
        <v>-23</v>
      </c>
      <c r="O9847">
        <f>IF(Table1[[#This Row],[SpreadActual]]&lt;Table1[[#This Row],[SpreadFavorite]],1,0)</f>
        <v>1</v>
      </c>
      <c r="P9847">
        <v>42</v>
      </c>
      <c r="Q9847" t="s">
        <v>166</v>
      </c>
      <c r="R9847" t="b">
        <v>0</v>
      </c>
      <c r="S9847">
        <v>54</v>
      </c>
      <c r="T9847">
        <v>7</v>
      </c>
      <c r="U9847">
        <v>78</v>
      </c>
      <c r="V9847" t="s">
        <v>2</v>
      </c>
    </row>
    <row r="9848" spans="1:22" x14ac:dyDescent="0.2">
      <c r="A9848" s="1">
        <v>40118</v>
      </c>
      <c r="B9848">
        <v>2009</v>
      </c>
      <c r="C9848">
        <f>_xlfn.MAXIFS(Table1[ScheduleWeekWritten],Table1[ScheduleSeason],Table1[[#This Row],[ScheduleSeason]])</f>
        <v>17</v>
      </c>
      <c r="D9848">
        <v>8</v>
      </c>
      <c r="E9848" cm="1">
        <f t="array" ref="E9848">_xlfn.XLOOKUP(Table1[[#This Row],[ScheduleWeekWritten]],Table3[Game],100+Table3[Increase],Table1[[#This Row],[ScheduleWeekWritten]])</f>
        <v>8</v>
      </c>
      <c r="F9848" t="b">
        <v>0</v>
      </c>
      <c r="G9848" t="s">
        <v>28</v>
      </c>
      <c r="H9848">
        <v>10</v>
      </c>
      <c r="I9848">
        <v>31</v>
      </c>
      <c r="J9848" t="s">
        <v>177</v>
      </c>
      <c r="K9848" t="s">
        <v>182</v>
      </c>
      <c r="L9848" t="str">
        <f>_xlfn.XLOOKUP(Table1[[#This Row],[TeamFavoriteID]],Table2[team_id],Table2[team_name],_xlfn.XLOOKUP(Table1[[#This Row],[TeamFavoriteID]],Table2[team_id_pfr],Table2[team_name],"Even"))</f>
        <v>Houston Texans</v>
      </c>
      <c r="M9848">
        <v>-3.5</v>
      </c>
      <c r="N9848">
        <f>IF(Table1[[#This Row],[TeamFavorite]]=Table1[[#This Row],[TeamHome]],Table1[[#This Row],[ScoreAway]]-Table1[[#This Row],[ScoreHome]],Table1[[#This Row],[ScoreHome]]-Table1[[#This Row],[ScoreAway]])</f>
        <v>-21</v>
      </c>
      <c r="O9848">
        <f>IF(Table1[[#This Row],[SpreadActual]]&lt;Table1[[#This Row],[SpreadFavorite]],1,0)</f>
        <v>1</v>
      </c>
      <c r="P9848">
        <v>41.5</v>
      </c>
      <c r="Q9848" t="s">
        <v>123</v>
      </c>
      <c r="R9848" t="b">
        <v>0</v>
      </c>
      <c r="S9848">
        <v>48</v>
      </c>
      <c r="T9848">
        <v>12</v>
      </c>
      <c r="U9848">
        <v>59</v>
      </c>
    </row>
    <row r="9849" spans="1:22" x14ac:dyDescent="0.2">
      <c r="A9849" s="1">
        <v>40118</v>
      </c>
      <c r="B9849">
        <v>2009</v>
      </c>
      <c r="C9849">
        <f>_xlfn.MAXIFS(Table1[ScheduleWeekWritten],Table1[ScheduleSeason],Table1[[#This Row],[ScheduleSeason]])</f>
        <v>17</v>
      </c>
      <c r="D9849">
        <v>8</v>
      </c>
      <c r="E9849" cm="1">
        <f t="array" ref="E9849">_xlfn.XLOOKUP(Table1[[#This Row],[ScheduleWeekWritten]],Table3[Game],100+Table3[Increase],Table1[[#This Row],[ScheduleWeekWritten]])</f>
        <v>8</v>
      </c>
      <c r="F9849" t="b">
        <v>0</v>
      </c>
      <c r="G9849" t="s">
        <v>46</v>
      </c>
      <c r="H9849">
        <v>30</v>
      </c>
      <c r="I9849">
        <v>6</v>
      </c>
      <c r="J9849" t="s">
        <v>62</v>
      </c>
      <c r="K9849" t="s">
        <v>47</v>
      </c>
      <c r="L9849" t="str">
        <f>_xlfn.XLOOKUP(Table1[[#This Row],[TeamFavoriteID]],Table2[team_id],Table2[team_name],_xlfn.XLOOKUP(Table1[[#This Row],[TeamFavoriteID]],Table2[team_id_pfr],Table2[team_name],"Even"))</f>
        <v>Chicago Bears</v>
      </c>
      <c r="M9849">
        <v>-13.5</v>
      </c>
      <c r="N9849">
        <f>IF(Table1[[#This Row],[TeamFavorite]]=Table1[[#This Row],[TeamHome]],Table1[[#This Row],[ScoreAway]]-Table1[[#This Row],[ScoreHome]],Table1[[#This Row],[ScoreHome]]-Table1[[#This Row],[ScoreAway]])</f>
        <v>-24</v>
      </c>
      <c r="O9849">
        <f>IF(Table1[[#This Row],[SpreadActual]]&lt;Table1[[#This Row],[SpreadFavorite]],1,0)</f>
        <v>1</v>
      </c>
      <c r="P9849">
        <v>40</v>
      </c>
      <c r="Q9849" t="s">
        <v>114</v>
      </c>
      <c r="R9849" t="b">
        <v>0</v>
      </c>
      <c r="S9849">
        <v>48</v>
      </c>
      <c r="T9849">
        <v>5</v>
      </c>
      <c r="U9849">
        <v>65</v>
      </c>
    </row>
    <row r="9850" spans="1:22" x14ac:dyDescent="0.2">
      <c r="A9850" s="1">
        <v>40118</v>
      </c>
      <c r="B9850">
        <v>2009</v>
      </c>
      <c r="C9850">
        <f>_xlfn.MAXIFS(Table1[ScheduleWeekWritten],Table1[ScheduleSeason],Table1[[#This Row],[ScheduleSeason]])</f>
        <v>17</v>
      </c>
      <c r="D9850">
        <v>8</v>
      </c>
      <c r="E9850" cm="1">
        <f t="array" ref="E9850">_xlfn.XLOOKUP(Table1[[#This Row],[ScheduleWeekWritten]],Table3[Game],100+Table3[Increase],Table1[[#This Row],[ScheduleWeekWritten]])</f>
        <v>8</v>
      </c>
      <c r="F9850" t="b">
        <v>0</v>
      </c>
      <c r="G9850" t="s">
        <v>67</v>
      </c>
      <c r="H9850">
        <v>38</v>
      </c>
      <c r="I9850">
        <v>17</v>
      </c>
      <c r="J9850" t="s">
        <v>128</v>
      </c>
      <c r="K9850" t="s">
        <v>68</v>
      </c>
      <c r="L9850" t="str">
        <f>_xlfn.XLOOKUP(Table1[[#This Row],[TeamFavoriteID]],Table2[team_id],Table2[team_name],_xlfn.XLOOKUP(Table1[[#This Row],[TeamFavoriteID]],Table2[team_id_pfr],Table2[team_name],"Even"))</f>
        <v>Dallas Cowboys</v>
      </c>
      <c r="M9850">
        <v>-9.5</v>
      </c>
      <c r="N9850">
        <f>IF(Table1[[#This Row],[TeamFavorite]]=Table1[[#This Row],[TeamHome]],Table1[[#This Row],[ScoreAway]]-Table1[[#This Row],[ScoreHome]],Table1[[#This Row],[ScoreHome]]-Table1[[#This Row],[ScoreAway]])</f>
        <v>-21</v>
      </c>
      <c r="O9850">
        <f>IF(Table1[[#This Row],[SpreadActual]]&lt;Table1[[#This Row],[SpreadFavorite]],1,0)</f>
        <v>1</v>
      </c>
      <c r="P9850">
        <v>46</v>
      </c>
      <c r="Q9850" t="s">
        <v>192</v>
      </c>
      <c r="R9850" t="b">
        <v>0</v>
      </c>
      <c r="S9850">
        <v>72</v>
      </c>
      <c r="T9850">
        <v>7</v>
      </c>
      <c r="V9850" t="s">
        <v>193</v>
      </c>
    </row>
    <row r="9851" spans="1:22" x14ac:dyDescent="0.2">
      <c r="A9851" s="1">
        <v>40118</v>
      </c>
      <c r="B9851">
        <v>2009</v>
      </c>
      <c r="C9851">
        <f>_xlfn.MAXIFS(Table1[ScheduleWeekWritten],Table1[ScheduleSeason],Table1[[#This Row],[ScheduleSeason]])</f>
        <v>17</v>
      </c>
      <c r="D9851">
        <v>8</v>
      </c>
      <c r="E9851" cm="1">
        <f t="array" ref="E9851">_xlfn.XLOOKUP(Table1[[#This Row],[ScheduleWeekWritten]],Table3[Game],100+Table3[Increase],Table1[[#This Row],[ScheduleWeekWritten]])</f>
        <v>8</v>
      </c>
      <c r="F9851" t="b">
        <v>0</v>
      </c>
      <c r="G9851" t="s">
        <v>45</v>
      </c>
      <c r="H9851">
        <v>10</v>
      </c>
      <c r="I9851">
        <v>17</v>
      </c>
      <c r="J9851" t="s">
        <v>153</v>
      </c>
      <c r="K9851" t="s">
        <v>79</v>
      </c>
      <c r="L9851" t="str">
        <f>_xlfn.XLOOKUP(Table1[[#This Row],[TeamFavoriteID]],Table2[team_id],Table2[team_name],_xlfn.XLOOKUP(Table1[[#This Row],[TeamFavoriteID]],Table2[team_id_pfr],Table2[team_name],"Even"))</f>
        <v>Detroit Lions</v>
      </c>
      <c r="M9851">
        <v>-4</v>
      </c>
      <c r="N9851">
        <f>IF(Table1[[#This Row],[TeamFavorite]]=Table1[[#This Row],[TeamHome]],Table1[[#This Row],[ScoreAway]]-Table1[[#This Row],[ScoreHome]],Table1[[#This Row],[ScoreHome]]-Table1[[#This Row],[ScoreAway]])</f>
        <v>7</v>
      </c>
      <c r="O9851">
        <f>IF(Table1[[#This Row],[SpreadActual]]&lt;Table1[[#This Row],[SpreadFavorite]],1,0)</f>
        <v>0</v>
      </c>
      <c r="P9851">
        <v>43.5</v>
      </c>
      <c r="Q9851" t="s">
        <v>181</v>
      </c>
      <c r="R9851" t="b">
        <v>0</v>
      </c>
      <c r="S9851">
        <v>72</v>
      </c>
      <c r="T9851">
        <v>0</v>
      </c>
      <c r="V9851" t="s">
        <v>103</v>
      </c>
    </row>
    <row r="9852" spans="1:22" x14ac:dyDescent="0.2">
      <c r="A9852" s="1">
        <v>40118</v>
      </c>
      <c r="B9852">
        <v>2009</v>
      </c>
      <c r="C9852">
        <f>_xlfn.MAXIFS(Table1[ScheduleWeekWritten],Table1[ScheduleSeason],Table1[[#This Row],[ScheduleSeason]])</f>
        <v>17</v>
      </c>
      <c r="D9852">
        <v>8</v>
      </c>
      <c r="E9852" cm="1">
        <f t="array" ref="E9852">_xlfn.XLOOKUP(Table1[[#This Row],[ScheduleWeekWritten]],Table3[Game],100+Table3[Increase],Table1[[#This Row],[ScheduleWeekWritten]])</f>
        <v>8</v>
      </c>
      <c r="F9852" t="b">
        <v>0</v>
      </c>
      <c r="G9852" t="s">
        <v>33</v>
      </c>
      <c r="H9852">
        <v>26</v>
      </c>
      <c r="I9852">
        <v>38</v>
      </c>
      <c r="J9852" t="s">
        <v>54</v>
      </c>
      <c r="K9852" t="s">
        <v>35</v>
      </c>
      <c r="L9852" t="str">
        <f>_xlfn.XLOOKUP(Table1[[#This Row],[TeamFavoriteID]],Table2[team_id],Table2[team_name],_xlfn.XLOOKUP(Table1[[#This Row],[TeamFavoriteID]],Table2[team_id_pfr],Table2[team_name],"Even"))</f>
        <v>Green Bay Packers</v>
      </c>
      <c r="M9852">
        <v>-3</v>
      </c>
      <c r="N9852">
        <f>IF(Table1[[#This Row],[TeamFavorite]]=Table1[[#This Row],[TeamHome]],Table1[[#This Row],[ScoreAway]]-Table1[[#This Row],[ScoreHome]],Table1[[#This Row],[ScoreHome]]-Table1[[#This Row],[ScoreAway]])</f>
        <v>12</v>
      </c>
      <c r="O9852">
        <f>IF(Table1[[#This Row],[SpreadActual]]&lt;Table1[[#This Row],[SpreadFavorite]],1,0)</f>
        <v>0</v>
      </c>
      <c r="P9852">
        <v>47</v>
      </c>
      <c r="Q9852" t="s">
        <v>82</v>
      </c>
      <c r="R9852" t="b">
        <v>0</v>
      </c>
      <c r="S9852">
        <v>44</v>
      </c>
      <c r="T9852">
        <v>7</v>
      </c>
      <c r="U9852">
        <v>70</v>
      </c>
    </row>
    <row r="9853" spans="1:22" x14ac:dyDescent="0.2">
      <c r="A9853" s="1">
        <v>40118</v>
      </c>
      <c r="B9853">
        <v>2009</v>
      </c>
      <c r="C9853">
        <f>_xlfn.MAXIFS(Table1[ScheduleWeekWritten],Table1[ScheduleSeason],Table1[[#This Row],[ScheduleSeason]])</f>
        <v>17</v>
      </c>
      <c r="D9853">
        <v>8</v>
      </c>
      <c r="E9853" cm="1">
        <f t="array" ref="E9853">_xlfn.XLOOKUP(Table1[[#This Row],[ScheduleWeekWritten]],Table3[Game],100+Table3[Increase],Table1[[#This Row],[ScheduleWeekWritten]])</f>
        <v>8</v>
      </c>
      <c r="F9853" t="b">
        <v>0</v>
      </c>
      <c r="G9853" t="s">
        <v>140</v>
      </c>
      <c r="H9853">
        <v>18</v>
      </c>
      <c r="I9853">
        <v>14</v>
      </c>
      <c r="J9853" t="s">
        <v>53</v>
      </c>
      <c r="K9853" t="s">
        <v>72</v>
      </c>
      <c r="L9853" t="str">
        <f>_xlfn.XLOOKUP(Table1[[#This Row],[TeamFavoriteID]],Table2[team_id],Table2[team_name],_xlfn.XLOOKUP(Table1[[#This Row],[TeamFavoriteID]],Table2[team_id_pfr],Table2[team_name],"Even"))</f>
        <v>Baltimore Colts</v>
      </c>
      <c r="M9853">
        <v>-13.5</v>
      </c>
      <c r="N9853">
        <f>IF(Table1[[#This Row],[TeamFavorite]]=Table1[[#This Row],[TeamHome]],Table1[[#This Row],[ScoreAway]]-Table1[[#This Row],[ScoreHome]],Table1[[#This Row],[ScoreHome]]-Table1[[#This Row],[ScoreAway]])</f>
        <v>4</v>
      </c>
      <c r="O9853">
        <f>IF(Table1[[#This Row],[SpreadActual]]&lt;Table1[[#This Row],[SpreadFavorite]],1,0)</f>
        <v>0</v>
      </c>
      <c r="P9853">
        <v>44.5</v>
      </c>
      <c r="Q9853" t="s">
        <v>190</v>
      </c>
      <c r="R9853" t="b">
        <v>0</v>
      </c>
      <c r="S9853">
        <v>72</v>
      </c>
      <c r="T9853">
        <v>0</v>
      </c>
      <c r="V9853" t="s">
        <v>103</v>
      </c>
    </row>
    <row r="9854" spans="1:22" x14ac:dyDescent="0.2">
      <c r="A9854" s="1">
        <v>40118</v>
      </c>
      <c r="B9854">
        <v>2009</v>
      </c>
      <c r="C9854">
        <f>_xlfn.MAXIFS(Table1[ScheduleWeekWritten],Table1[ScheduleSeason],Table1[[#This Row],[ScheduleSeason]])</f>
        <v>17</v>
      </c>
      <c r="D9854">
        <v>8</v>
      </c>
      <c r="E9854" cm="1">
        <f t="array" ref="E9854">_xlfn.XLOOKUP(Table1[[#This Row],[ScheduleWeekWritten]],Table3[Game],100+Table3[Increase],Table1[[#This Row],[ScheduleWeekWritten]])</f>
        <v>8</v>
      </c>
      <c r="F9854" t="b">
        <v>0</v>
      </c>
      <c r="G9854" t="s">
        <v>31</v>
      </c>
      <c r="H9854">
        <v>25</v>
      </c>
      <c r="I9854">
        <v>30</v>
      </c>
      <c r="J9854" t="s">
        <v>19</v>
      </c>
      <c r="K9854" t="s">
        <v>32</v>
      </c>
      <c r="L9854" t="str">
        <f>_xlfn.XLOOKUP(Table1[[#This Row],[TeamFavoriteID]],Table2[team_id],Table2[team_name],_xlfn.XLOOKUP(Table1[[#This Row],[TeamFavoriteID]],Table2[team_id_pfr],Table2[team_name],"Even"))</f>
        <v>New York Jets</v>
      </c>
      <c r="M9854">
        <v>-3.5</v>
      </c>
      <c r="N9854">
        <f>IF(Table1[[#This Row],[TeamFavorite]]=Table1[[#This Row],[TeamHome]],Table1[[#This Row],[ScoreAway]]-Table1[[#This Row],[ScoreHome]],Table1[[#This Row],[ScoreHome]]-Table1[[#This Row],[ScoreAway]])</f>
        <v>5</v>
      </c>
      <c r="O9854">
        <f>IF(Table1[[#This Row],[SpreadActual]]&lt;Table1[[#This Row],[SpreadFavorite]],1,0)</f>
        <v>0</v>
      </c>
      <c r="P9854">
        <v>40.5</v>
      </c>
      <c r="Q9854" t="s">
        <v>126</v>
      </c>
      <c r="R9854" t="b">
        <v>0</v>
      </c>
      <c r="S9854">
        <v>58</v>
      </c>
      <c r="T9854">
        <v>13</v>
      </c>
      <c r="U9854">
        <v>59</v>
      </c>
    </row>
    <row r="9855" spans="1:22" x14ac:dyDescent="0.2">
      <c r="A9855" s="1">
        <v>40118</v>
      </c>
      <c r="B9855">
        <v>2009</v>
      </c>
      <c r="C9855">
        <f>_xlfn.MAXIFS(Table1[ScheduleWeekWritten],Table1[ScheduleSeason],Table1[[#This Row],[ScheduleSeason]])</f>
        <v>17</v>
      </c>
      <c r="D9855">
        <v>8</v>
      </c>
      <c r="E9855" cm="1">
        <f t="array" ref="E9855">_xlfn.XLOOKUP(Table1[[#This Row],[ScheduleWeekWritten]],Table3[Game],100+Table3[Increase],Table1[[#This Row],[ScheduleWeekWritten]])</f>
        <v>8</v>
      </c>
      <c r="F9855" t="b">
        <v>0</v>
      </c>
      <c r="G9855" t="s">
        <v>58</v>
      </c>
      <c r="H9855">
        <v>40</v>
      </c>
      <c r="I9855">
        <v>17</v>
      </c>
      <c r="J9855" t="s">
        <v>50</v>
      </c>
      <c r="K9855" t="s">
        <v>90</v>
      </c>
      <c r="L9855" t="str">
        <f>_xlfn.XLOOKUP(Table1[[#This Row],[TeamFavoriteID]],Table2[team_id],Table2[team_name],_xlfn.XLOOKUP(Table1[[#This Row],[TeamFavoriteID]],Table2[team_id_pfr],Table2[team_name],"Even"))</f>
        <v>New York Giants</v>
      </c>
      <c r="M9855">
        <v>-1</v>
      </c>
      <c r="N9855">
        <f>IF(Table1[[#This Row],[TeamFavorite]]=Table1[[#This Row],[TeamHome]],Table1[[#This Row],[ScoreAway]]-Table1[[#This Row],[ScoreHome]],Table1[[#This Row],[ScoreHome]]-Table1[[#This Row],[ScoreAway]])</f>
        <v>23</v>
      </c>
      <c r="O9855">
        <f>IF(Table1[[#This Row],[SpreadActual]]&lt;Table1[[#This Row],[SpreadFavorite]],1,0)</f>
        <v>0</v>
      </c>
      <c r="P9855">
        <v>44.5</v>
      </c>
      <c r="Q9855" t="s">
        <v>183</v>
      </c>
      <c r="R9855" t="b">
        <v>0</v>
      </c>
      <c r="S9855">
        <v>56</v>
      </c>
      <c r="T9855">
        <v>12</v>
      </c>
      <c r="U9855">
        <v>70</v>
      </c>
    </row>
    <row r="9856" spans="1:22" x14ac:dyDescent="0.2">
      <c r="A9856" s="1">
        <v>40118</v>
      </c>
      <c r="B9856">
        <v>2009</v>
      </c>
      <c r="C9856">
        <f>_xlfn.MAXIFS(Table1[ScheduleWeekWritten],Table1[ScheduleSeason],Table1[[#This Row],[ScheduleSeason]])</f>
        <v>17</v>
      </c>
      <c r="D9856">
        <v>8</v>
      </c>
      <c r="E9856" cm="1">
        <f t="array" ref="E9856">_xlfn.XLOOKUP(Table1[[#This Row],[ScheduleWeekWritten]],Table3[Game],100+Table3[Increase],Table1[[#This Row],[ScheduleWeekWritten]])</f>
        <v>8</v>
      </c>
      <c r="F9856" t="b">
        <v>0</v>
      </c>
      <c r="G9856" t="s">
        <v>27</v>
      </c>
      <c r="H9856">
        <v>24</v>
      </c>
      <c r="I9856">
        <v>16</v>
      </c>
      <c r="J9856" t="s">
        <v>20</v>
      </c>
      <c r="K9856" t="s">
        <v>29</v>
      </c>
      <c r="L9856" t="str">
        <f>_xlfn.XLOOKUP(Table1[[#This Row],[TeamFavoriteID]],Table2[team_id],Table2[team_name],_xlfn.XLOOKUP(Table1[[#This Row],[TeamFavoriteID]],Table2[team_id_pfr],Table2[team_name],"Even"))</f>
        <v>Los Angeles Chargers</v>
      </c>
      <c r="M9856">
        <v>-16.5</v>
      </c>
      <c r="N9856">
        <f>IF(Table1[[#This Row],[TeamFavorite]]=Table1[[#This Row],[TeamHome]],Table1[[#This Row],[ScoreAway]]-Table1[[#This Row],[ScoreHome]],Table1[[#This Row],[ScoreHome]]-Table1[[#This Row],[ScoreAway]])</f>
        <v>8</v>
      </c>
      <c r="O9856">
        <f>IF(Table1[[#This Row],[SpreadActual]]&lt;Table1[[#This Row],[SpreadFavorite]],1,0)</f>
        <v>0</v>
      </c>
      <c r="P9856">
        <v>41.5</v>
      </c>
      <c r="Q9856" t="s">
        <v>94</v>
      </c>
      <c r="R9856" t="b">
        <v>0</v>
      </c>
      <c r="S9856">
        <v>79</v>
      </c>
      <c r="T9856">
        <v>4</v>
      </c>
      <c r="U9856">
        <v>53</v>
      </c>
    </row>
    <row r="9857" spans="1:22" x14ac:dyDescent="0.2">
      <c r="A9857" s="1">
        <v>40118</v>
      </c>
      <c r="B9857">
        <v>2009</v>
      </c>
      <c r="C9857">
        <f>_xlfn.MAXIFS(Table1[ScheduleWeekWritten],Table1[ScheduleSeason],Table1[[#This Row],[ScheduleSeason]])</f>
        <v>17</v>
      </c>
      <c r="D9857">
        <v>8</v>
      </c>
      <c r="E9857" cm="1">
        <f t="array" ref="E9857">_xlfn.XLOOKUP(Table1[[#This Row],[ScheduleWeekWritten]],Table3[Game],100+Table3[Increase],Table1[[#This Row],[ScheduleWeekWritten]])</f>
        <v>8</v>
      </c>
      <c r="F9857" t="b">
        <v>0</v>
      </c>
      <c r="G9857" t="s">
        <v>171</v>
      </c>
      <c r="H9857">
        <v>30</v>
      </c>
      <c r="I9857">
        <v>13</v>
      </c>
      <c r="J9857" t="s">
        <v>154</v>
      </c>
      <c r="K9857" t="s">
        <v>25</v>
      </c>
      <c r="L9857" t="str">
        <f>_xlfn.XLOOKUP(Table1[[#This Row],[TeamFavoriteID]],Table2[team_id],Table2[team_name],_xlfn.XLOOKUP(Table1[[#This Row],[TeamFavoriteID]],Table2[team_id_pfr],Table2[team_name],"Even"))</f>
        <v>Houston Oilers</v>
      </c>
      <c r="M9857">
        <v>-3</v>
      </c>
      <c r="N9857">
        <f>IF(Table1[[#This Row],[TeamFavorite]]=Table1[[#This Row],[TeamHome]],Table1[[#This Row],[ScoreAway]]-Table1[[#This Row],[ScoreHome]],Table1[[#This Row],[ScoreHome]]-Table1[[#This Row],[ScoreAway]])</f>
        <v>17</v>
      </c>
      <c r="O9857">
        <f>IF(Table1[[#This Row],[SpreadActual]]&lt;Table1[[#This Row],[SpreadFavorite]],1,0)</f>
        <v>0</v>
      </c>
      <c r="P9857">
        <v>44.5</v>
      </c>
      <c r="Q9857" t="s">
        <v>172</v>
      </c>
      <c r="R9857" t="b">
        <v>0</v>
      </c>
      <c r="S9857">
        <v>60</v>
      </c>
      <c r="T9857">
        <v>6</v>
      </c>
      <c r="U9857">
        <v>72</v>
      </c>
    </row>
    <row r="9858" spans="1:22" x14ac:dyDescent="0.2">
      <c r="A9858" s="1">
        <v>40119</v>
      </c>
      <c r="B9858">
        <v>2009</v>
      </c>
      <c r="C9858">
        <f>_xlfn.MAXIFS(Table1[ScheduleWeekWritten],Table1[ScheduleSeason],Table1[[#This Row],[ScheduleSeason]])</f>
        <v>17</v>
      </c>
      <c r="D9858">
        <v>8</v>
      </c>
      <c r="E9858" cm="1">
        <f t="array" ref="E9858">_xlfn.XLOOKUP(Table1[[#This Row],[ScheduleWeekWritten]],Table3[Game],100+Table3[Increase],Table1[[#This Row],[ScheduleWeekWritten]])</f>
        <v>8</v>
      </c>
      <c r="F9858" t="b">
        <v>0</v>
      </c>
      <c r="G9858" t="s">
        <v>95</v>
      </c>
      <c r="H9858">
        <v>35</v>
      </c>
      <c r="I9858">
        <v>27</v>
      </c>
      <c r="J9858" t="s">
        <v>38</v>
      </c>
      <c r="K9858" t="s">
        <v>98</v>
      </c>
      <c r="L9858" t="str">
        <f>_xlfn.XLOOKUP(Table1[[#This Row],[TeamFavoriteID]],Table2[team_id],Table2[team_name],_xlfn.XLOOKUP(Table1[[#This Row],[TeamFavoriteID]],Table2[team_id_pfr],Table2[team_name],"Even"))</f>
        <v>New Orleans Saints</v>
      </c>
      <c r="M9858">
        <v>-12</v>
      </c>
      <c r="N9858">
        <f>IF(Table1[[#This Row],[TeamFavorite]]=Table1[[#This Row],[TeamHome]],Table1[[#This Row],[ScoreAway]]-Table1[[#This Row],[ScoreHome]],Table1[[#This Row],[ScoreHome]]-Table1[[#This Row],[ScoreAway]])</f>
        <v>-8</v>
      </c>
      <c r="O9858">
        <f>IF(Table1[[#This Row],[SpreadActual]]&lt;Table1[[#This Row],[SpreadFavorite]],1,0)</f>
        <v>0</v>
      </c>
      <c r="P9858">
        <v>56</v>
      </c>
      <c r="Q9858" t="s">
        <v>124</v>
      </c>
      <c r="R9858" t="b">
        <v>0</v>
      </c>
      <c r="S9858">
        <v>72</v>
      </c>
      <c r="T9858">
        <v>0</v>
      </c>
      <c r="V9858" t="s">
        <v>103</v>
      </c>
    </row>
    <row r="9859" spans="1:22" x14ac:dyDescent="0.2">
      <c r="A9859" s="1">
        <v>40125</v>
      </c>
      <c r="B9859">
        <v>2009</v>
      </c>
      <c r="C9859">
        <f>_xlfn.MAXIFS(Table1[ScheduleWeekWritten],Table1[ScheduleSeason],Table1[[#This Row],[ScheduleSeason]])</f>
        <v>17</v>
      </c>
      <c r="D9859">
        <v>9</v>
      </c>
      <c r="E9859" cm="1">
        <f t="array" ref="E9859">_xlfn.XLOOKUP(Table1[[#This Row],[ScheduleWeekWritten]],Table3[Game],100+Table3[Increase],Table1[[#This Row],[ScheduleWeekWritten]])</f>
        <v>9</v>
      </c>
      <c r="F9859" t="b">
        <v>0</v>
      </c>
      <c r="G9859" t="s">
        <v>38</v>
      </c>
      <c r="H9859">
        <v>31</v>
      </c>
      <c r="I9859">
        <v>17</v>
      </c>
      <c r="J9859" t="s">
        <v>61</v>
      </c>
      <c r="K9859" t="s">
        <v>109</v>
      </c>
      <c r="L9859" t="str">
        <f>_xlfn.XLOOKUP(Table1[[#This Row],[TeamFavoriteID]],Table2[team_id],Table2[team_name],_xlfn.XLOOKUP(Table1[[#This Row],[TeamFavoriteID]],Table2[team_id_pfr],Table2[team_name],"Even"))</f>
        <v>Atlanta Falcons</v>
      </c>
      <c r="M9859">
        <v>-9</v>
      </c>
      <c r="N9859">
        <f>IF(Table1[[#This Row],[TeamFavorite]]=Table1[[#This Row],[TeamHome]],Table1[[#This Row],[ScoreAway]]-Table1[[#This Row],[ScoreHome]],Table1[[#This Row],[ScoreHome]]-Table1[[#This Row],[ScoreAway]])</f>
        <v>-14</v>
      </c>
      <c r="O9859">
        <f>IF(Table1[[#This Row],[SpreadActual]]&lt;Table1[[#This Row],[SpreadFavorite]],1,0)</f>
        <v>1</v>
      </c>
      <c r="P9859">
        <v>41</v>
      </c>
      <c r="Q9859" t="s">
        <v>148</v>
      </c>
      <c r="R9859" t="b">
        <v>0</v>
      </c>
      <c r="S9859">
        <v>72</v>
      </c>
      <c r="T9859">
        <v>0</v>
      </c>
      <c r="V9859" t="s">
        <v>103</v>
      </c>
    </row>
    <row r="9860" spans="1:22" x14ac:dyDescent="0.2">
      <c r="A9860" s="1">
        <v>40125</v>
      </c>
      <c r="B9860">
        <v>2009</v>
      </c>
      <c r="C9860">
        <f>_xlfn.MAXIFS(Table1[ScheduleWeekWritten],Table1[ScheduleSeason],Table1[[#This Row],[ScheduleSeason]])</f>
        <v>17</v>
      </c>
      <c r="D9860">
        <v>9</v>
      </c>
      <c r="E9860" cm="1">
        <f t="array" ref="E9860">_xlfn.XLOOKUP(Table1[[#This Row],[ScheduleWeekWritten]],Table3[Game],100+Table3[Increase],Table1[[#This Row],[ScheduleWeekWritten]])</f>
        <v>9</v>
      </c>
      <c r="F9860" t="b">
        <v>0</v>
      </c>
      <c r="G9860" t="s">
        <v>46</v>
      </c>
      <c r="H9860">
        <v>21</v>
      </c>
      <c r="I9860">
        <v>41</v>
      </c>
      <c r="J9860" t="s">
        <v>149</v>
      </c>
      <c r="K9860" t="s">
        <v>47</v>
      </c>
      <c r="L9860" t="str">
        <f>_xlfn.XLOOKUP(Table1[[#This Row],[TeamFavoriteID]],Table2[team_id],Table2[team_name],_xlfn.XLOOKUP(Table1[[#This Row],[TeamFavoriteID]],Table2[team_id_pfr],Table2[team_name],"Even"))</f>
        <v>Chicago Bears</v>
      </c>
      <c r="M9860">
        <v>-3</v>
      </c>
      <c r="N9860">
        <f>IF(Table1[[#This Row],[TeamFavorite]]=Table1[[#This Row],[TeamHome]],Table1[[#This Row],[ScoreAway]]-Table1[[#This Row],[ScoreHome]],Table1[[#This Row],[ScoreHome]]-Table1[[#This Row],[ScoreAway]])</f>
        <v>20</v>
      </c>
      <c r="O9860">
        <f>IF(Table1[[#This Row],[SpreadActual]]&lt;Table1[[#This Row],[SpreadFavorite]],1,0)</f>
        <v>0</v>
      </c>
      <c r="P9860">
        <v>44.5</v>
      </c>
      <c r="Q9860" t="s">
        <v>114</v>
      </c>
      <c r="R9860" t="b">
        <v>0</v>
      </c>
      <c r="S9860">
        <v>62</v>
      </c>
      <c r="T9860">
        <v>7</v>
      </c>
      <c r="U9860">
        <v>76</v>
      </c>
    </row>
    <row r="9861" spans="1:22" x14ac:dyDescent="0.2">
      <c r="A9861" s="1">
        <v>40125</v>
      </c>
      <c r="B9861">
        <v>2009</v>
      </c>
      <c r="C9861">
        <f>_xlfn.MAXIFS(Table1[ScheduleWeekWritten],Table1[ScheduleSeason],Table1[[#This Row],[ScheduleSeason]])</f>
        <v>17</v>
      </c>
      <c r="D9861">
        <v>9</v>
      </c>
      <c r="E9861" cm="1">
        <f t="array" ref="E9861">_xlfn.XLOOKUP(Table1[[#This Row],[ScheduleWeekWritten]],Table3[Game],100+Table3[Increase],Table1[[#This Row],[ScheduleWeekWritten]])</f>
        <v>9</v>
      </c>
      <c r="F9861" t="b">
        <v>0</v>
      </c>
      <c r="G9861" t="s">
        <v>101</v>
      </c>
      <c r="H9861">
        <v>17</v>
      </c>
      <c r="I9861">
        <v>7</v>
      </c>
      <c r="J9861" t="s">
        <v>158</v>
      </c>
      <c r="K9861" t="s">
        <v>159</v>
      </c>
      <c r="L9861" t="str">
        <f>_xlfn.XLOOKUP(Table1[[#This Row],[TeamFavoriteID]],Table2[team_id],Table2[team_name],_xlfn.XLOOKUP(Table1[[#This Row],[TeamFavoriteID]],Table2[team_id_pfr],Table2[team_name],"Even"))</f>
        <v>Baltimore Ravens</v>
      </c>
      <c r="M9861">
        <v>-3</v>
      </c>
      <c r="N9861">
        <f>IF(Table1[[#This Row],[TeamFavorite]]=Table1[[#This Row],[TeamHome]],Table1[[#This Row],[ScoreAway]]-Table1[[#This Row],[ScoreHome]],Table1[[#This Row],[ScoreHome]]-Table1[[#This Row],[ScoreAway]])</f>
        <v>10</v>
      </c>
      <c r="O9861">
        <f>IF(Table1[[#This Row],[SpreadActual]]&lt;Table1[[#This Row],[SpreadFavorite]],1,0)</f>
        <v>0</v>
      </c>
      <c r="P9861">
        <v>44.5</v>
      </c>
      <c r="Q9861" t="s">
        <v>173</v>
      </c>
      <c r="R9861" t="b">
        <v>0</v>
      </c>
      <c r="S9861">
        <v>66</v>
      </c>
      <c r="T9861">
        <v>8</v>
      </c>
      <c r="U9861">
        <v>53</v>
      </c>
    </row>
    <row r="9862" spans="1:22" x14ac:dyDescent="0.2">
      <c r="A9862" s="1">
        <v>40125</v>
      </c>
      <c r="B9862">
        <v>2009</v>
      </c>
      <c r="C9862">
        <f>_xlfn.MAXIFS(Table1[ScheduleWeekWritten],Table1[ScheduleSeason],Table1[[#This Row],[ScheduleSeason]])</f>
        <v>17</v>
      </c>
      <c r="D9862">
        <v>9</v>
      </c>
      <c r="E9862" cm="1">
        <f t="array" ref="E9862">_xlfn.XLOOKUP(Table1[[#This Row],[ScheduleWeekWritten]],Table3[Game],100+Table3[Increase],Table1[[#This Row],[ScheduleWeekWritten]])</f>
        <v>9</v>
      </c>
      <c r="F9862" t="b">
        <v>0</v>
      </c>
      <c r="G9862" t="s">
        <v>140</v>
      </c>
      <c r="H9862">
        <v>20</v>
      </c>
      <c r="I9862">
        <v>17</v>
      </c>
      <c r="J9862" t="s">
        <v>177</v>
      </c>
      <c r="K9862" t="s">
        <v>72</v>
      </c>
      <c r="L9862" t="str">
        <f>_xlfn.XLOOKUP(Table1[[#This Row],[TeamFavoriteID]],Table2[team_id],Table2[team_name],_xlfn.XLOOKUP(Table1[[#This Row],[TeamFavoriteID]],Table2[team_id_pfr],Table2[team_name],"Even"))</f>
        <v>Baltimore Colts</v>
      </c>
      <c r="M9862">
        <v>-8.5</v>
      </c>
      <c r="N9862">
        <f>IF(Table1[[#This Row],[TeamFavorite]]=Table1[[#This Row],[TeamHome]],Table1[[#This Row],[ScoreAway]]-Table1[[#This Row],[ScoreHome]],Table1[[#This Row],[ScoreHome]]-Table1[[#This Row],[ScoreAway]])</f>
        <v>3</v>
      </c>
      <c r="O9862">
        <f>IF(Table1[[#This Row],[SpreadActual]]&lt;Table1[[#This Row],[SpreadFavorite]],1,0)</f>
        <v>0</v>
      </c>
      <c r="P9862">
        <v>49.5</v>
      </c>
      <c r="Q9862" t="s">
        <v>190</v>
      </c>
      <c r="R9862" t="b">
        <v>0</v>
      </c>
      <c r="S9862">
        <v>72</v>
      </c>
      <c r="T9862">
        <v>0</v>
      </c>
      <c r="V9862" t="s">
        <v>103</v>
      </c>
    </row>
    <row r="9863" spans="1:22" x14ac:dyDescent="0.2">
      <c r="A9863" s="1">
        <v>40125</v>
      </c>
      <c r="B9863">
        <v>2009</v>
      </c>
      <c r="C9863">
        <f>_xlfn.MAXIFS(Table1[ScheduleWeekWritten],Table1[ScheduleSeason],Table1[[#This Row],[ScheduleSeason]])</f>
        <v>17</v>
      </c>
      <c r="D9863">
        <v>9</v>
      </c>
      <c r="E9863" cm="1">
        <f t="array" ref="E9863">_xlfn.XLOOKUP(Table1[[#This Row],[ScheduleWeekWritten]],Table3[Game],100+Table3[Increase],Table1[[#This Row],[ScheduleWeekWritten]])</f>
        <v>9</v>
      </c>
      <c r="F9863" t="b">
        <v>0</v>
      </c>
      <c r="G9863" t="s">
        <v>154</v>
      </c>
      <c r="H9863">
        <v>24</v>
      </c>
      <c r="I9863">
        <v>21</v>
      </c>
      <c r="J9863" t="s">
        <v>42</v>
      </c>
      <c r="K9863" t="s">
        <v>161</v>
      </c>
      <c r="L9863" t="str">
        <f>_xlfn.XLOOKUP(Table1[[#This Row],[TeamFavoriteID]],Table2[team_id],Table2[team_name],_xlfn.XLOOKUP(Table1[[#This Row],[TeamFavoriteID]],Table2[team_id_pfr],Table2[team_name],"Even"))</f>
        <v>Jacksonville Jaguars</v>
      </c>
      <c r="M9863">
        <v>-7</v>
      </c>
      <c r="N9863">
        <f>IF(Table1[[#This Row],[TeamFavorite]]=Table1[[#This Row],[TeamHome]],Table1[[#This Row],[ScoreAway]]-Table1[[#This Row],[ScoreHome]],Table1[[#This Row],[ScoreHome]]-Table1[[#This Row],[ScoreAway]])</f>
        <v>-3</v>
      </c>
      <c r="O9863">
        <f>IF(Table1[[#This Row],[SpreadActual]]&lt;Table1[[#This Row],[SpreadFavorite]],1,0)</f>
        <v>0</v>
      </c>
      <c r="P9863">
        <v>41.5</v>
      </c>
      <c r="Q9863" t="s">
        <v>155</v>
      </c>
      <c r="R9863" t="b">
        <v>0</v>
      </c>
      <c r="S9863">
        <v>79</v>
      </c>
      <c r="T9863">
        <v>12</v>
      </c>
      <c r="U9863">
        <v>70</v>
      </c>
    </row>
    <row r="9864" spans="1:22" x14ac:dyDescent="0.2">
      <c r="A9864" s="1">
        <v>40125</v>
      </c>
      <c r="B9864">
        <v>2009</v>
      </c>
      <c r="C9864">
        <f>_xlfn.MAXIFS(Table1[ScheduleWeekWritten],Table1[ScheduleSeason],Table1[[#This Row],[ScheduleSeason]])</f>
        <v>17</v>
      </c>
      <c r="D9864">
        <v>9</v>
      </c>
      <c r="E9864" cm="1">
        <f t="array" ref="E9864">_xlfn.XLOOKUP(Table1[[#This Row],[ScheduleWeekWritten]],Table3[Game],100+Table3[Increase],Table1[[#This Row],[ScheduleWeekWritten]])</f>
        <v>9</v>
      </c>
      <c r="F9864" t="b">
        <v>0</v>
      </c>
      <c r="G9864" t="s">
        <v>115</v>
      </c>
      <c r="H9864">
        <v>27</v>
      </c>
      <c r="I9864">
        <v>17</v>
      </c>
      <c r="J9864" t="s">
        <v>19</v>
      </c>
      <c r="K9864" t="s">
        <v>70</v>
      </c>
      <c r="L9864" t="str">
        <f>_xlfn.XLOOKUP(Table1[[#This Row],[TeamFavoriteID]],Table2[team_id],Table2[team_name],_xlfn.XLOOKUP(Table1[[#This Row],[TeamFavoriteID]],Table2[team_id_pfr],Table2[team_name],"Even"))</f>
        <v>Boston Patriots</v>
      </c>
      <c r="M9864">
        <v>-10.5</v>
      </c>
      <c r="N9864">
        <f>IF(Table1[[#This Row],[TeamFavorite]]=Table1[[#This Row],[TeamHome]],Table1[[#This Row],[ScoreAway]]-Table1[[#This Row],[ScoreHome]],Table1[[#This Row],[ScoreHome]]-Table1[[#This Row],[ScoreAway]])</f>
        <v>10</v>
      </c>
      <c r="O9864">
        <f>IF(Table1[[#This Row],[SpreadActual]]&lt;Table1[[#This Row],[SpreadFavorite]],1,0)</f>
        <v>0</v>
      </c>
      <c r="P9864">
        <v>46.5</v>
      </c>
      <c r="Q9864" t="s">
        <v>179</v>
      </c>
      <c r="R9864" t="b">
        <v>0</v>
      </c>
      <c r="S9864">
        <v>65</v>
      </c>
      <c r="T9864">
        <v>11</v>
      </c>
      <c r="U9864">
        <v>55</v>
      </c>
    </row>
    <row r="9865" spans="1:22" x14ac:dyDescent="0.2">
      <c r="A9865" s="1">
        <v>40125</v>
      </c>
      <c r="B9865">
        <v>2009</v>
      </c>
      <c r="C9865">
        <f>_xlfn.MAXIFS(Table1[ScheduleWeekWritten],Table1[ScheduleSeason],Table1[[#This Row],[ScheduleSeason]])</f>
        <v>17</v>
      </c>
      <c r="D9865">
        <v>9</v>
      </c>
      <c r="E9865" cm="1">
        <f t="array" ref="E9865">_xlfn.XLOOKUP(Table1[[#This Row],[ScheduleWeekWritten]],Table3[Game],100+Table3[Increase],Table1[[#This Row],[ScheduleWeekWritten]])</f>
        <v>9</v>
      </c>
      <c r="F9865" t="b">
        <v>0</v>
      </c>
      <c r="G9865" t="s">
        <v>95</v>
      </c>
      <c r="H9865">
        <v>30</v>
      </c>
      <c r="I9865">
        <v>20</v>
      </c>
      <c r="J9865" t="s">
        <v>152</v>
      </c>
      <c r="K9865" t="s">
        <v>98</v>
      </c>
      <c r="L9865" t="str">
        <f>_xlfn.XLOOKUP(Table1[[#This Row],[TeamFavoriteID]],Table2[team_id],Table2[team_name],_xlfn.XLOOKUP(Table1[[#This Row],[TeamFavoriteID]],Table2[team_id_pfr],Table2[team_name],"Even"))</f>
        <v>New Orleans Saints</v>
      </c>
      <c r="M9865">
        <v>-13</v>
      </c>
      <c r="N9865">
        <f>IF(Table1[[#This Row],[TeamFavorite]]=Table1[[#This Row],[TeamHome]],Table1[[#This Row],[ScoreAway]]-Table1[[#This Row],[ScoreHome]],Table1[[#This Row],[ScoreHome]]-Table1[[#This Row],[ScoreAway]])</f>
        <v>-10</v>
      </c>
      <c r="O9865">
        <f>IF(Table1[[#This Row],[SpreadActual]]&lt;Table1[[#This Row],[SpreadFavorite]],1,0)</f>
        <v>0</v>
      </c>
      <c r="P9865">
        <v>51.5</v>
      </c>
      <c r="Q9865" t="s">
        <v>124</v>
      </c>
      <c r="R9865" t="b">
        <v>0</v>
      </c>
      <c r="S9865">
        <v>72</v>
      </c>
      <c r="T9865">
        <v>0</v>
      </c>
      <c r="V9865" t="s">
        <v>103</v>
      </c>
    </row>
    <row r="9866" spans="1:22" x14ac:dyDescent="0.2">
      <c r="A9866" s="1">
        <v>40125</v>
      </c>
      <c r="B9866">
        <v>2009</v>
      </c>
      <c r="C9866">
        <f>_xlfn.MAXIFS(Table1[ScheduleWeekWritten],Table1[ScheduleSeason],Table1[[#This Row],[ScheduleSeason]])</f>
        <v>17</v>
      </c>
      <c r="D9866">
        <v>9</v>
      </c>
      <c r="E9866" cm="1">
        <f t="array" ref="E9866">_xlfn.XLOOKUP(Table1[[#This Row],[ScheduleWeekWritten]],Table3[Game],100+Table3[Increase],Table1[[#This Row],[ScheduleWeekWritten]])</f>
        <v>9</v>
      </c>
      <c r="F9866" t="b">
        <v>0</v>
      </c>
      <c r="G9866" t="s">
        <v>50</v>
      </c>
      <c r="H9866">
        <v>20</v>
      </c>
      <c r="I9866">
        <v>21</v>
      </c>
      <c r="J9866" t="s">
        <v>27</v>
      </c>
      <c r="K9866" t="s">
        <v>90</v>
      </c>
      <c r="L9866" t="str">
        <f>_xlfn.XLOOKUP(Table1[[#This Row],[TeamFavoriteID]],Table2[team_id],Table2[team_name],_xlfn.XLOOKUP(Table1[[#This Row],[TeamFavoriteID]],Table2[team_id_pfr],Table2[team_name],"Even"))</f>
        <v>New York Giants</v>
      </c>
      <c r="M9866">
        <v>-4.5</v>
      </c>
      <c r="N9866">
        <f>IF(Table1[[#This Row],[TeamFavorite]]=Table1[[#This Row],[TeamHome]],Table1[[#This Row],[ScoreAway]]-Table1[[#This Row],[ScoreHome]],Table1[[#This Row],[ScoreHome]]-Table1[[#This Row],[ScoreAway]])</f>
        <v>1</v>
      </c>
      <c r="O9866">
        <f>IF(Table1[[#This Row],[SpreadActual]]&lt;Table1[[#This Row],[SpreadFavorite]],1,0)</f>
        <v>0</v>
      </c>
      <c r="P9866">
        <v>48</v>
      </c>
      <c r="Q9866" t="s">
        <v>126</v>
      </c>
      <c r="R9866" t="b">
        <v>0</v>
      </c>
      <c r="S9866">
        <v>71</v>
      </c>
      <c r="T9866">
        <v>6</v>
      </c>
      <c r="U9866">
        <v>58</v>
      </c>
    </row>
    <row r="9867" spans="1:22" x14ac:dyDescent="0.2">
      <c r="A9867" s="1">
        <v>40125</v>
      </c>
      <c r="B9867">
        <v>2009</v>
      </c>
      <c r="C9867">
        <f>_xlfn.MAXIFS(Table1[ScheduleWeekWritten],Table1[ScheduleSeason],Table1[[#This Row],[ScheduleSeason]])</f>
        <v>17</v>
      </c>
      <c r="D9867">
        <v>9</v>
      </c>
      <c r="E9867" cm="1">
        <f t="array" ref="E9867">_xlfn.XLOOKUP(Table1[[#This Row],[ScheduleWeekWritten]],Table3[Game],100+Table3[Increase],Table1[[#This Row],[ScheduleWeekWritten]])</f>
        <v>9</v>
      </c>
      <c r="F9867" t="b">
        <v>0</v>
      </c>
      <c r="G9867" t="s">
        <v>58</v>
      </c>
      <c r="H9867">
        <v>16</v>
      </c>
      <c r="I9867">
        <v>20</v>
      </c>
      <c r="J9867" t="s">
        <v>67</v>
      </c>
      <c r="K9867" t="s">
        <v>77</v>
      </c>
      <c r="L9867" t="str">
        <f>_xlfn.XLOOKUP(Table1[[#This Row],[TeamFavoriteID]],Table2[team_id],Table2[team_name],_xlfn.XLOOKUP(Table1[[#This Row],[TeamFavoriteID]],Table2[team_id_pfr],Table2[team_name],"Even"))</f>
        <v>Philadelphia Eagles</v>
      </c>
      <c r="M9867">
        <v>-3</v>
      </c>
      <c r="N9867">
        <f>IF(Table1[[#This Row],[TeamFavorite]]=Table1[[#This Row],[TeamHome]],Table1[[#This Row],[ScoreAway]]-Table1[[#This Row],[ScoreHome]],Table1[[#This Row],[ScoreHome]]-Table1[[#This Row],[ScoreAway]])</f>
        <v>4</v>
      </c>
      <c r="O9867">
        <f>IF(Table1[[#This Row],[SpreadActual]]&lt;Table1[[#This Row],[SpreadFavorite]],1,0)</f>
        <v>0</v>
      </c>
      <c r="P9867">
        <v>50</v>
      </c>
      <c r="Q9867" t="s">
        <v>183</v>
      </c>
      <c r="R9867" t="b">
        <v>0</v>
      </c>
      <c r="S9867">
        <v>58</v>
      </c>
      <c r="T9867">
        <v>3</v>
      </c>
      <c r="U9867">
        <v>67</v>
      </c>
    </row>
    <row r="9868" spans="1:22" x14ac:dyDescent="0.2">
      <c r="A9868" s="1">
        <v>40125</v>
      </c>
      <c r="B9868">
        <v>2009</v>
      </c>
      <c r="C9868">
        <f>_xlfn.MAXIFS(Table1[ScheduleWeekWritten],Table1[ScheduleSeason],Table1[[#This Row],[ScheduleSeason]])</f>
        <v>17</v>
      </c>
      <c r="D9868">
        <v>9</v>
      </c>
      <c r="E9868" cm="1">
        <f t="array" ref="E9868">_xlfn.XLOOKUP(Table1[[#This Row],[ScheduleWeekWritten]],Table3[Game],100+Table3[Increase],Table1[[#This Row],[ScheduleWeekWritten]])</f>
        <v>9</v>
      </c>
      <c r="F9868" t="b">
        <v>0</v>
      </c>
      <c r="G9868" t="s">
        <v>53</v>
      </c>
      <c r="H9868">
        <v>27</v>
      </c>
      <c r="I9868">
        <v>34</v>
      </c>
      <c r="J9868" t="s">
        <v>171</v>
      </c>
      <c r="K9868" t="s">
        <v>87</v>
      </c>
      <c r="L9868" t="str">
        <f>_xlfn.XLOOKUP(Table1[[#This Row],[TeamFavoriteID]],Table2[team_id],Table2[team_name],_xlfn.XLOOKUP(Table1[[#This Row],[TeamFavoriteID]],Table2[team_id_pfr],Table2[team_name],"Even"))</f>
        <v>San Francisco 49ers</v>
      </c>
      <c r="M9868">
        <v>-4</v>
      </c>
      <c r="N9868">
        <f>IF(Table1[[#This Row],[TeamFavorite]]=Table1[[#This Row],[TeamHome]],Table1[[#This Row],[ScoreAway]]-Table1[[#This Row],[ScoreHome]],Table1[[#This Row],[ScoreHome]]-Table1[[#This Row],[ScoreAway]])</f>
        <v>7</v>
      </c>
      <c r="O9868">
        <f>IF(Table1[[#This Row],[SpreadActual]]&lt;Table1[[#This Row],[SpreadFavorite]],1,0)</f>
        <v>0</v>
      </c>
      <c r="P9868">
        <v>40.5</v>
      </c>
      <c r="Q9868" t="s">
        <v>118</v>
      </c>
      <c r="R9868" t="b">
        <v>0</v>
      </c>
      <c r="S9868">
        <v>62</v>
      </c>
      <c r="T9868">
        <v>8</v>
      </c>
      <c r="U9868">
        <v>66</v>
      </c>
    </row>
    <row r="9869" spans="1:22" x14ac:dyDescent="0.2">
      <c r="A9869" s="1">
        <v>40125</v>
      </c>
      <c r="B9869">
        <v>2009</v>
      </c>
      <c r="C9869">
        <f>_xlfn.MAXIFS(Table1[ScheduleWeekWritten],Table1[ScheduleSeason],Table1[[#This Row],[ScheduleSeason]])</f>
        <v>17</v>
      </c>
      <c r="D9869">
        <v>9</v>
      </c>
      <c r="E9869" cm="1">
        <f t="array" ref="E9869">_xlfn.XLOOKUP(Table1[[#This Row],[ScheduleWeekWritten]],Table3[Game],100+Table3[Increase],Table1[[#This Row],[ScheduleWeekWritten]])</f>
        <v>9</v>
      </c>
      <c r="F9869" t="b">
        <v>0</v>
      </c>
      <c r="G9869" t="s">
        <v>128</v>
      </c>
      <c r="H9869">
        <v>32</v>
      </c>
      <c r="I9869">
        <v>20</v>
      </c>
      <c r="J9869" t="s">
        <v>45</v>
      </c>
      <c r="K9869" t="s">
        <v>132</v>
      </c>
      <c r="L9869" t="str">
        <f>_xlfn.XLOOKUP(Table1[[#This Row],[TeamFavoriteID]],Table2[team_id],Table2[team_name],_xlfn.XLOOKUP(Table1[[#This Row],[TeamFavoriteID]],Table2[team_id_pfr],Table2[team_name],"Even"))</f>
        <v>Seattle Seahawks</v>
      </c>
      <c r="M9869">
        <v>-10</v>
      </c>
      <c r="N9869">
        <f>IF(Table1[[#This Row],[TeamFavorite]]=Table1[[#This Row],[TeamHome]],Table1[[#This Row],[ScoreAway]]-Table1[[#This Row],[ScoreHome]],Table1[[#This Row],[ScoreHome]]-Table1[[#This Row],[ScoreAway]])</f>
        <v>-12</v>
      </c>
      <c r="O9869">
        <f>IF(Table1[[#This Row],[SpreadActual]]&lt;Table1[[#This Row],[SpreadFavorite]],1,0)</f>
        <v>1</v>
      </c>
      <c r="P9869">
        <v>42</v>
      </c>
      <c r="Q9869" t="s">
        <v>180</v>
      </c>
      <c r="R9869" t="b">
        <v>0</v>
      </c>
      <c r="S9869">
        <v>50</v>
      </c>
      <c r="T9869">
        <v>11</v>
      </c>
      <c r="U9869">
        <v>84</v>
      </c>
    </row>
    <row r="9870" spans="1:22" x14ac:dyDescent="0.2">
      <c r="A9870" s="1">
        <v>40125</v>
      </c>
      <c r="B9870">
        <v>2009</v>
      </c>
      <c r="C9870">
        <f>_xlfn.MAXIFS(Table1[ScheduleWeekWritten],Table1[ScheduleSeason],Table1[[#This Row],[ScheduleSeason]])</f>
        <v>17</v>
      </c>
      <c r="D9870">
        <v>9</v>
      </c>
      <c r="E9870" cm="1">
        <f t="array" ref="E9870">_xlfn.XLOOKUP(Table1[[#This Row],[ScheduleWeekWritten]],Table3[Game],100+Table3[Increase],Table1[[#This Row],[ScheduleWeekWritten]])</f>
        <v>9</v>
      </c>
      <c r="F9870" t="b">
        <v>0</v>
      </c>
      <c r="G9870" t="s">
        <v>127</v>
      </c>
      <c r="H9870">
        <v>38</v>
      </c>
      <c r="I9870">
        <v>28</v>
      </c>
      <c r="J9870" t="s">
        <v>33</v>
      </c>
      <c r="K9870" t="s">
        <v>35</v>
      </c>
      <c r="L9870" t="str">
        <f>_xlfn.XLOOKUP(Table1[[#This Row],[TeamFavoriteID]],Table2[team_id],Table2[team_name],_xlfn.XLOOKUP(Table1[[#This Row],[TeamFavoriteID]],Table2[team_id_pfr],Table2[team_name],"Even"))</f>
        <v>Green Bay Packers</v>
      </c>
      <c r="M9870">
        <v>-9.5</v>
      </c>
      <c r="N9870">
        <f>IF(Table1[[#This Row],[TeamFavorite]]=Table1[[#This Row],[TeamHome]],Table1[[#This Row],[ScoreAway]]-Table1[[#This Row],[ScoreHome]],Table1[[#This Row],[ScoreHome]]-Table1[[#This Row],[ScoreAway]])</f>
        <v>10</v>
      </c>
      <c r="O9870">
        <f>IF(Table1[[#This Row],[SpreadActual]]&lt;Table1[[#This Row],[SpreadFavorite]],1,0)</f>
        <v>0</v>
      </c>
      <c r="P9870">
        <v>43.5</v>
      </c>
      <c r="Q9870" t="s">
        <v>168</v>
      </c>
      <c r="R9870" t="b">
        <v>0</v>
      </c>
      <c r="S9870">
        <v>81</v>
      </c>
      <c r="T9870">
        <v>9</v>
      </c>
      <c r="U9870">
        <v>62</v>
      </c>
    </row>
    <row r="9871" spans="1:22" x14ac:dyDescent="0.2">
      <c r="A9871" s="1">
        <v>40126</v>
      </c>
      <c r="B9871">
        <v>2009</v>
      </c>
      <c r="C9871">
        <f>_xlfn.MAXIFS(Table1[ScheduleWeekWritten],Table1[ScheduleSeason],Table1[[#This Row],[ScheduleSeason]])</f>
        <v>17</v>
      </c>
      <c r="D9871">
        <v>9</v>
      </c>
      <c r="E9871" cm="1">
        <f t="array" ref="E9871">_xlfn.XLOOKUP(Table1[[#This Row],[ScheduleWeekWritten]],Table3[Game],100+Table3[Increase],Table1[[#This Row],[ScheduleWeekWritten]])</f>
        <v>9</v>
      </c>
      <c r="F9871" t="b">
        <v>0</v>
      </c>
      <c r="G9871" t="s">
        <v>24</v>
      </c>
      <c r="H9871">
        <v>10</v>
      </c>
      <c r="I9871">
        <v>28</v>
      </c>
      <c r="J9871" t="s">
        <v>49</v>
      </c>
      <c r="K9871" t="s">
        <v>51</v>
      </c>
      <c r="L9871" t="str">
        <f>_xlfn.XLOOKUP(Table1[[#This Row],[TeamFavoriteID]],Table2[team_id],Table2[team_name],_xlfn.XLOOKUP(Table1[[#This Row],[TeamFavoriteID]],Table2[team_id_pfr],Table2[team_name],"Even"))</f>
        <v>Pittsburgh Steelers</v>
      </c>
      <c r="M9871">
        <v>-3</v>
      </c>
      <c r="N9871">
        <f>IF(Table1[[#This Row],[TeamFavorite]]=Table1[[#This Row],[TeamHome]],Table1[[#This Row],[ScoreAway]]-Table1[[#This Row],[ScoreHome]],Table1[[#This Row],[ScoreHome]]-Table1[[#This Row],[ScoreAway]])</f>
        <v>-18</v>
      </c>
      <c r="O9871">
        <f>IF(Table1[[#This Row],[SpreadActual]]&lt;Table1[[#This Row],[SpreadFavorite]],1,0)</f>
        <v>1</v>
      </c>
      <c r="P9871">
        <v>41.5</v>
      </c>
      <c r="Q9871" t="s">
        <v>174</v>
      </c>
      <c r="R9871" t="b">
        <v>0</v>
      </c>
      <c r="S9871">
        <v>50</v>
      </c>
      <c r="T9871">
        <v>14</v>
      </c>
      <c r="U9871">
        <v>45</v>
      </c>
    </row>
    <row r="9872" spans="1:22" x14ac:dyDescent="0.2">
      <c r="A9872" s="1">
        <v>40129</v>
      </c>
      <c r="B9872">
        <v>2009</v>
      </c>
      <c r="C9872">
        <f>_xlfn.MAXIFS(Table1[ScheduleWeekWritten],Table1[ScheduleSeason],Table1[[#This Row],[ScheduleSeason]])</f>
        <v>17</v>
      </c>
      <c r="D9872">
        <v>10</v>
      </c>
      <c r="E9872" cm="1">
        <f t="array" ref="E9872">_xlfn.XLOOKUP(Table1[[#This Row],[ScheduleWeekWritten]],Table3[Game],100+Table3[Increase],Table1[[#This Row],[ScheduleWeekWritten]])</f>
        <v>10</v>
      </c>
      <c r="F9872" t="b">
        <v>0</v>
      </c>
      <c r="G9872" t="s">
        <v>53</v>
      </c>
      <c r="H9872">
        <v>10</v>
      </c>
      <c r="I9872">
        <v>6</v>
      </c>
      <c r="J9872" t="s">
        <v>46</v>
      </c>
      <c r="K9872" t="s">
        <v>87</v>
      </c>
      <c r="L9872" t="str">
        <f>_xlfn.XLOOKUP(Table1[[#This Row],[TeamFavoriteID]],Table2[team_id],Table2[team_name],_xlfn.XLOOKUP(Table1[[#This Row],[TeamFavoriteID]],Table2[team_id_pfr],Table2[team_name],"Even"))</f>
        <v>San Francisco 49ers</v>
      </c>
      <c r="M9872">
        <v>-3</v>
      </c>
      <c r="N9872">
        <f>IF(Table1[[#This Row],[TeamFavorite]]=Table1[[#This Row],[TeamHome]],Table1[[#This Row],[ScoreAway]]-Table1[[#This Row],[ScoreHome]],Table1[[#This Row],[ScoreHome]]-Table1[[#This Row],[ScoreAway]])</f>
        <v>-4</v>
      </c>
      <c r="O9872">
        <f>IF(Table1[[#This Row],[SpreadActual]]&lt;Table1[[#This Row],[SpreadFavorite]],1,0)</f>
        <v>1</v>
      </c>
      <c r="P9872">
        <v>43.5</v>
      </c>
      <c r="Q9872" t="s">
        <v>118</v>
      </c>
      <c r="R9872" t="b">
        <v>0</v>
      </c>
      <c r="S9872">
        <v>60</v>
      </c>
      <c r="T9872">
        <v>14</v>
      </c>
      <c r="U9872">
        <v>67</v>
      </c>
    </row>
    <row r="9873" spans="1:22" x14ac:dyDescent="0.2">
      <c r="A9873" s="1">
        <v>40132</v>
      </c>
      <c r="B9873">
        <v>2009</v>
      </c>
      <c r="C9873">
        <f>_xlfn.MAXIFS(Table1[ScheduleWeekWritten],Table1[ScheduleSeason],Table1[[#This Row],[ScheduleSeason]])</f>
        <v>17</v>
      </c>
      <c r="D9873">
        <v>10</v>
      </c>
      <c r="E9873" cm="1">
        <f t="array" ref="E9873">_xlfn.XLOOKUP(Table1[[#This Row],[ScheduleWeekWritten]],Table3[Game],100+Table3[Increase],Table1[[#This Row],[ScheduleWeekWritten]])</f>
        <v>10</v>
      </c>
      <c r="F9873" t="b">
        <v>0</v>
      </c>
      <c r="G9873" t="s">
        <v>149</v>
      </c>
      <c r="H9873">
        <v>31</v>
      </c>
      <c r="I9873">
        <v>20</v>
      </c>
      <c r="J9873" t="s">
        <v>128</v>
      </c>
      <c r="K9873" t="s">
        <v>59</v>
      </c>
      <c r="L9873" t="str">
        <f>_xlfn.XLOOKUP(Table1[[#This Row],[TeamFavoriteID]],Table2[team_id],Table2[team_name],_xlfn.XLOOKUP(Table1[[#This Row],[TeamFavoriteID]],Table2[team_id_pfr],Table2[team_name],"Even"))</f>
        <v>Arizona Cardinals</v>
      </c>
      <c r="M9873">
        <v>-8.5</v>
      </c>
      <c r="N9873">
        <f>IF(Table1[[#This Row],[TeamFavorite]]=Table1[[#This Row],[TeamHome]],Table1[[#This Row],[ScoreAway]]-Table1[[#This Row],[ScoreHome]],Table1[[#This Row],[ScoreHome]]-Table1[[#This Row],[ScoreAway]])</f>
        <v>-11</v>
      </c>
      <c r="O9873">
        <f>IF(Table1[[#This Row],[SpreadActual]]&lt;Table1[[#This Row],[SpreadFavorite]],1,0)</f>
        <v>1</v>
      </c>
      <c r="P9873">
        <v>46.5</v>
      </c>
      <c r="Q9873" t="s">
        <v>150</v>
      </c>
      <c r="R9873" t="b">
        <v>0</v>
      </c>
      <c r="S9873">
        <v>72</v>
      </c>
      <c r="T9873">
        <v>0</v>
      </c>
      <c r="V9873" t="s">
        <v>103</v>
      </c>
    </row>
    <row r="9874" spans="1:22" x14ac:dyDescent="0.2">
      <c r="A9874" s="1">
        <v>40132</v>
      </c>
      <c r="B9874">
        <v>2009</v>
      </c>
      <c r="C9874">
        <f>_xlfn.MAXIFS(Table1[ScheduleWeekWritten],Table1[ScheduleSeason],Table1[[#This Row],[ScheduleSeason]])</f>
        <v>17</v>
      </c>
      <c r="D9874">
        <v>10</v>
      </c>
      <c r="E9874" cm="1">
        <f t="array" ref="E9874">_xlfn.XLOOKUP(Table1[[#This Row],[ScheduleWeekWritten]],Table3[Game],100+Table3[Increase],Table1[[#This Row],[ScheduleWeekWritten]])</f>
        <v>10</v>
      </c>
      <c r="F9874" t="b">
        <v>0</v>
      </c>
      <c r="G9874" t="s">
        <v>152</v>
      </c>
      <c r="H9874">
        <v>28</v>
      </c>
      <c r="I9874">
        <v>19</v>
      </c>
      <c r="J9874" t="s">
        <v>38</v>
      </c>
      <c r="K9874" t="s">
        <v>109</v>
      </c>
      <c r="L9874" t="str">
        <f>_xlfn.XLOOKUP(Table1[[#This Row],[TeamFavoriteID]],Table2[team_id],Table2[team_name],_xlfn.XLOOKUP(Table1[[#This Row],[TeamFavoriteID]],Table2[team_id_pfr],Table2[team_name],"Even"))</f>
        <v>Atlanta Falcons</v>
      </c>
      <c r="M9874">
        <v>-1</v>
      </c>
      <c r="N9874">
        <f>IF(Table1[[#This Row],[TeamFavorite]]=Table1[[#This Row],[TeamHome]],Table1[[#This Row],[ScoreAway]]-Table1[[#This Row],[ScoreHome]],Table1[[#This Row],[ScoreHome]]-Table1[[#This Row],[ScoreAway]])</f>
        <v>9</v>
      </c>
      <c r="O9874">
        <f>IF(Table1[[#This Row],[SpreadActual]]&lt;Table1[[#This Row],[SpreadFavorite]],1,0)</f>
        <v>0</v>
      </c>
      <c r="P9874">
        <v>43.5</v>
      </c>
      <c r="Q9874" t="s">
        <v>160</v>
      </c>
      <c r="R9874" t="b">
        <v>0</v>
      </c>
      <c r="S9874">
        <v>71</v>
      </c>
      <c r="T9874">
        <v>2</v>
      </c>
      <c r="U9874">
        <v>71</v>
      </c>
    </row>
    <row r="9875" spans="1:22" x14ac:dyDescent="0.2">
      <c r="A9875" s="1">
        <v>40132</v>
      </c>
      <c r="B9875">
        <v>2009</v>
      </c>
      <c r="C9875">
        <f>_xlfn.MAXIFS(Table1[ScheduleWeekWritten],Table1[ScheduleSeason],Table1[[#This Row],[ScheduleSeason]])</f>
        <v>17</v>
      </c>
      <c r="D9875">
        <v>10</v>
      </c>
      <c r="E9875" cm="1">
        <f t="array" ref="E9875">_xlfn.XLOOKUP(Table1[[#This Row],[ScheduleWeekWritten]],Table3[Game],100+Table3[Increase],Table1[[#This Row],[ScheduleWeekWritten]])</f>
        <v>10</v>
      </c>
      <c r="F9875" t="b">
        <v>0</v>
      </c>
      <c r="G9875" t="s">
        <v>33</v>
      </c>
      <c r="H9875">
        <v>17</v>
      </c>
      <c r="I9875">
        <v>7</v>
      </c>
      <c r="J9875" t="s">
        <v>67</v>
      </c>
      <c r="K9875" t="s">
        <v>68</v>
      </c>
      <c r="L9875" t="str">
        <f>_xlfn.XLOOKUP(Table1[[#This Row],[TeamFavoriteID]],Table2[team_id],Table2[team_name],_xlfn.XLOOKUP(Table1[[#This Row],[TeamFavoriteID]],Table2[team_id_pfr],Table2[team_name],"Even"))</f>
        <v>Dallas Cowboys</v>
      </c>
      <c r="M9875">
        <v>-3</v>
      </c>
      <c r="N9875">
        <f>IF(Table1[[#This Row],[TeamFavorite]]=Table1[[#This Row],[TeamHome]],Table1[[#This Row],[ScoreAway]]-Table1[[#This Row],[ScoreHome]],Table1[[#This Row],[ScoreHome]]-Table1[[#This Row],[ScoreAway]])</f>
        <v>10</v>
      </c>
      <c r="O9875">
        <f>IF(Table1[[#This Row],[SpreadActual]]&lt;Table1[[#This Row],[SpreadFavorite]],1,0)</f>
        <v>0</v>
      </c>
      <c r="P9875">
        <v>48</v>
      </c>
      <c r="Q9875" t="s">
        <v>82</v>
      </c>
      <c r="R9875" t="b">
        <v>0</v>
      </c>
      <c r="S9875">
        <v>47</v>
      </c>
      <c r="T9875">
        <v>11</v>
      </c>
      <c r="U9875">
        <v>66</v>
      </c>
    </row>
    <row r="9876" spans="1:22" x14ac:dyDescent="0.2">
      <c r="A9876" s="1">
        <v>40132</v>
      </c>
      <c r="B9876">
        <v>2009</v>
      </c>
      <c r="C9876">
        <f>_xlfn.MAXIFS(Table1[ScheduleWeekWritten],Table1[ScheduleSeason],Table1[[#This Row],[ScheduleSeason]])</f>
        <v>17</v>
      </c>
      <c r="D9876">
        <v>10</v>
      </c>
      <c r="E9876" cm="1">
        <f t="array" ref="E9876">_xlfn.XLOOKUP(Table1[[#This Row],[ScheduleWeekWritten]],Table3[Game],100+Table3[Increase],Table1[[#This Row],[ScheduleWeekWritten]])</f>
        <v>10</v>
      </c>
      <c r="F9876" t="b">
        <v>0</v>
      </c>
      <c r="G9876" t="s">
        <v>140</v>
      </c>
      <c r="H9876">
        <v>35</v>
      </c>
      <c r="I9876">
        <v>34</v>
      </c>
      <c r="J9876" t="s">
        <v>115</v>
      </c>
      <c r="K9876" t="s">
        <v>72</v>
      </c>
      <c r="L9876" t="str">
        <f>_xlfn.XLOOKUP(Table1[[#This Row],[TeamFavoriteID]],Table2[team_id],Table2[team_name],_xlfn.XLOOKUP(Table1[[#This Row],[TeamFavoriteID]],Table2[team_id_pfr],Table2[team_name],"Even"))</f>
        <v>Baltimore Colts</v>
      </c>
      <c r="M9876">
        <v>-1.5</v>
      </c>
      <c r="N9876">
        <f>IF(Table1[[#This Row],[TeamFavorite]]=Table1[[#This Row],[TeamHome]],Table1[[#This Row],[ScoreAway]]-Table1[[#This Row],[ScoreHome]],Table1[[#This Row],[ScoreHome]]-Table1[[#This Row],[ScoreAway]])</f>
        <v>1</v>
      </c>
      <c r="O9876">
        <f>IF(Table1[[#This Row],[SpreadActual]]&lt;Table1[[#This Row],[SpreadFavorite]],1,0)</f>
        <v>0</v>
      </c>
      <c r="P9876">
        <v>48.5</v>
      </c>
      <c r="Q9876" t="s">
        <v>190</v>
      </c>
      <c r="R9876" t="b">
        <v>0</v>
      </c>
      <c r="S9876">
        <v>72</v>
      </c>
      <c r="T9876">
        <v>0</v>
      </c>
      <c r="V9876" t="s">
        <v>103</v>
      </c>
    </row>
    <row r="9877" spans="1:22" x14ac:dyDescent="0.2">
      <c r="A9877" s="1">
        <v>40132</v>
      </c>
      <c r="B9877">
        <v>2009</v>
      </c>
      <c r="C9877">
        <f>_xlfn.MAXIFS(Table1[ScheduleWeekWritten],Table1[ScheduleSeason],Table1[[#This Row],[ScheduleSeason]])</f>
        <v>17</v>
      </c>
      <c r="D9877">
        <v>10</v>
      </c>
      <c r="E9877" cm="1">
        <f t="array" ref="E9877">_xlfn.XLOOKUP(Table1[[#This Row],[ScheduleWeekWritten]],Table3[Game],100+Table3[Increase],Table1[[#This Row],[ScheduleWeekWritten]])</f>
        <v>10</v>
      </c>
      <c r="F9877" t="b">
        <v>0</v>
      </c>
      <c r="G9877" t="s">
        <v>19</v>
      </c>
      <c r="H9877">
        <v>25</v>
      </c>
      <c r="I9877">
        <v>23</v>
      </c>
      <c r="J9877" t="s">
        <v>127</v>
      </c>
      <c r="K9877" t="s">
        <v>91</v>
      </c>
      <c r="L9877" t="str">
        <f>_xlfn.XLOOKUP(Table1[[#This Row],[TeamFavoriteID]],Table2[team_id],Table2[team_name],_xlfn.XLOOKUP(Table1[[#This Row],[TeamFavoriteID]],Table2[team_id_pfr],Table2[team_name],"Even"))</f>
        <v>Miami Dolphins</v>
      </c>
      <c r="M9877">
        <v>-10</v>
      </c>
      <c r="N9877">
        <f>IF(Table1[[#This Row],[TeamFavorite]]=Table1[[#This Row],[TeamHome]],Table1[[#This Row],[ScoreAway]]-Table1[[#This Row],[ScoreHome]],Table1[[#This Row],[ScoreHome]]-Table1[[#This Row],[ScoreAway]])</f>
        <v>-2</v>
      </c>
      <c r="O9877">
        <f>IF(Table1[[#This Row],[SpreadActual]]&lt;Table1[[#This Row],[SpreadFavorite]],1,0)</f>
        <v>0</v>
      </c>
      <c r="P9877">
        <v>43.5</v>
      </c>
      <c r="Q9877" t="s">
        <v>143</v>
      </c>
      <c r="R9877" t="b">
        <v>0</v>
      </c>
      <c r="S9877">
        <v>80</v>
      </c>
      <c r="T9877">
        <v>9</v>
      </c>
      <c r="U9877">
        <v>61</v>
      </c>
    </row>
    <row r="9878" spans="1:22" x14ac:dyDescent="0.2">
      <c r="A9878" s="1">
        <v>40132</v>
      </c>
      <c r="B9878">
        <v>2009</v>
      </c>
      <c r="C9878">
        <f>_xlfn.MAXIFS(Table1[ScheduleWeekWritten],Table1[ScheduleSeason],Table1[[#This Row],[ScheduleSeason]])</f>
        <v>17</v>
      </c>
      <c r="D9878">
        <v>10</v>
      </c>
      <c r="E9878" cm="1">
        <f t="array" ref="E9878">_xlfn.XLOOKUP(Table1[[#This Row],[ScheduleWeekWritten]],Table3[Game],100+Table3[Increase],Table1[[#This Row],[ScheduleWeekWritten]])</f>
        <v>10</v>
      </c>
      <c r="F9878" t="b">
        <v>0</v>
      </c>
      <c r="G9878" t="s">
        <v>54</v>
      </c>
      <c r="H9878">
        <v>27</v>
      </c>
      <c r="I9878">
        <v>10</v>
      </c>
      <c r="J9878" t="s">
        <v>45</v>
      </c>
      <c r="K9878" t="s">
        <v>55</v>
      </c>
      <c r="L9878" t="str">
        <f>_xlfn.XLOOKUP(Table1[[#This Row],[TeamFavoriteID]],Table2[team_id],Table2[team_name],_xlfn.XLOOKUP(Table1[[#This Row],[TeamFavoriteID]],Table2[team_id_pfr],Table2[team_name],"Even"))</f>
        <v>Minnesota Vikings</v>
      </c>
      <c r="M9878">
        <v>-17</v>
      </c>
      <c r="N9878">
        <f>IF(Table1[[#This Row],[TeamFavorite]]=Table1[[#This Row],[TeamHome]],Table1[[#This Row],[ScoreAway]]-Table1[[#This Row],[ScoreHome]],Table1[[#This Row],[ScoreHome]]-Table1[[#This Row],[ScoreAway]])</f>
        <v>-17</v>
      </c>
      <c r="O9878">
        <f>IF(Table1[[#This Row],[SpreadActual]]&lt;Table1[[#This Row],[SpreadFavorite]],1,0)</f>
        <v>0</v>
      </c>
      <c r="P9878">
        <v>47.5</v>
      </c>
      <c r="Q9878" t="s">
        <v>194</v>
      </c>
      <c r="R9878" t="b">
        <v>0</v>
      </c>
      <c r="S9878">
        <v>72</v>
      </c>
      <c r="T9878">
        <v>0</v>
      </c>
      <c r="V9878" t="s">
        <v>103</v>
      </c>
    </row>
    <row r="9879" spans="1:22" x14ac:dyDescent="0.2">
      <c r="A9879" s="1">
        <v>40132</v>
      </c>
      <c r="B9879">
        <v>2009</v>
      </c>
      <c r="C9879">
        <f>_xlfn.MAXIFS(Table1[ScheduleWeekWritten],Table1[ScheduleSeason],Table1[[#This Row],[ScheduleSeason]])</f>
        <v>17</v>
      </c>
      <c r="D9879">
        <v>10</v>
      </c>
      <c r="E9879" cm="1">
        <f t="array" ref="E9879">_xlfn.XLOOKUP(Table1[[#This Row],[ScheduleWeekWritten]],Table3[Game],100+Table3[Increase],Table1[[#This Row],[ScheduleWeekWritten]])</f>
        <v>10</v>
      </c>
      <c r="F9879" t="b">
        <v>0</v>
      </c>
      <c r="G9879" t="s">
        <v>31</v>
      </c>
      <c r="H9879">
        <v>22</v>
      </c>
      <c r="I9879">
        <v>24</v>
      </c>
      <c r="J9879" t="s">
        <v>154</v>
      </c>
      <c r="K9879" t="s">
        <v>32</v>
      </c>
      <c r="L9879" t="str">
        <f>_xlfn.XLOOKUP(Table1[[#This Row],[TeamFavoriteID]],Table2[team_id],Table2[team_name],_xlfn.XLOOKUP(Table1[[#This Row],[TeamFavoriteID]],Table2[team_id_pfr],Table2[team_name],"Even"))</f>
        <v>New York Jets</v>
      </c>
      <c r="M9879">
        <v>-6.5</v>
      </c>
      <c r="N9879">
        <f>IF(Table1[[#This Row],[TeamFavorite]]=Table1[[#This Row],[TeamHome]],Table1[[#This Row],[ScoreAway]]-Table1[[#This Row],[ScoreHome]],Table1[[#This Row],[ScoreHome]]-Table1[[#This Row],[ScoreAway]])</f>
        <v>2</v>
      </c>
      <c r="O9879">
        <f>IF(Table1[[#This Row],[SpreadActual]]&lt;Table1[[#This Row],[SpreadFavorite]],1,0)</f>
        <v>0</v>
      </c>
      <c r="P9879">
        <v>41</v>
      </c>
      <c r="Q9879" t="s">
        <v>126</v>
      </c>
      <c r="R9879" t="b">
        <v>0</v>
      </c>
      <c r="S9879">
        <v>63</v>
      </c>
      <c r="T9879">
        <v>8</v>
      </c>
      <c r="U9879">
        <v>94</v>
      </c>
    </row>
    <row r="9880" spans="1:22" x14ac:dyDescent="0.2">
      <c r="A9880" s="1">
        <v>40132</v>
      </c>
      <c r="B9880">
        <v>2009</v>
      </c>
      <c r="C9880">
        <f>_xlfn.MAXIFS(Table1[ScheduleWeekWritten],Table1[ScheduleSeason],Table1[[#This Row],[ScheduleSeason]])</f>
        <v>17</v>
      </c>
      <c r="D9880">
        <v>10</v>
      </c>
      <c r="E9880" cm="1">
        <f t="array" ref="E9880">_xlfn.XLOOKUP(Table1[[#This Row],[ScheduleWeekWritten]],Table3[Game],100+Table3[Increase],Table1[[#This Row],[ScheduleWeekWritten]])</f>
        <v>10</v>
      </c>
      <c r="F9880" t="b">
        <v>0</v>
      </c>
      <c r="G9880" t="s">
        <v>20</v>
      </c>
      <c r="H9880">
        <v>10</v>
      </c>
      <c r="I9880">
        <v>16</v>
      </c>
      <c r="J9880" t="s">
        <v>42</v>
      </c>
      <c r="K9880" t="s">
        <v>21</v>
      </c>
      <c r="L9880" t="str">
        <f>_xlfn.XLOOKUP(Table1[[#This Row],[TeamFavoriteID]],Table2[team_id],Table2[team_name],_xlfn.XLOOKUP(Table1[[#This Row],[TeamFavoriteID]],Table2[team_id_pfr],Table2[team_name],"Even"))</f>
        <v>Las Vegas Raiders</v>
      </c>
      <c r="M9880">
        <v>-2.5</v>
      </c>
      <c r="N9880">
        <f>IF(Table1[[#This Row],[TeamFavorite]]=Table1[[#This Row],[TeamHome]],Table1[[#This Row],[ScoreAway]]-Table1[[#This Row],[ScoreHome]],Table1[[#This Row],[ScoreHome]]-Table1[[#This Row],[ScoreAway]])</f>
        <v>-6</v>
      </c>
      <c r="O9880">
        <f>IF(Table1[[#This Row],[SpreadActual]]&lt;Table1[[#This Row],[SpreadFavorite]],1,0)</f>
        <v>1</v>
      </c>
      <c r="P9880">
        <v>36</v>
      </c>
      <c r="Q9880" t="s">
        <v>76</v>
      </c>
      <c r="R9880" t="b">
        <v>0</v>
      </c>
      <c r="S9880">
        <v>57</v>
      </c>
      <c r="T9880">
        <v>5</v>
      </c>
      <c r="U9880">
        <v>70</v>
      </c>
    </row>
    <row r="9881" spans="1:22" x14ac:dyDescent="0.2">
      <c r="A9881" s="1">
        <v>40132</v>
      </c>
      <c r="B9881">
        <v>2009</v>
      </c>
      <c r="C9881">
        <f>_xlfn.MAXIFS(Table1[ScheduleWeekWritten],Table1[ScheduleSeason],Table1[[#This Row],[ScheduleSeason]])</f>
        <v>17</v>
      </c>
      <c r="D9881">
        <v>10</v>
      </c>
      <c r="E9881" cm="1">
        <f t="array" ref="E9881">_xlfn.XLOOKUP(Table1[[#This Row],[ScheduleWeekWritten]],Table3[Game],100+Table3[Increase],Table1[[#This Row],[ScheduleWeekWritten]])</f>
        <v>10</v>
      </c>
      <c r="F9881" t="b">
        <v>0</v>
      </c>
      <c r="G9881" t="s">
        <v>49</v>
      </c>
      <c r="H9881">
        <v>12</v>
      </c>
      <c r="I9881">
        <v>18</v>
      </c>
      <c r="J9881" t="s">
        <v>101</v>
      </c>
      <c r="K9881" t="s">
        <v>51</v>
      </c>
      <c r="L9881" t="str">
        <f>_xlfn.XLOOKUP(Table1[[#This Row],[TeamFavoriteID]],Table2[team_id],Table2[team_name],_xlfn.XLOOKUP(Table1[[#This Row],[TeamFavoriteID]],Table2[team_id_pfr],Table2[team_name],"Even"))</f>
        <v>Pittsburgh Steelers</v>
      </c>
      <c r="M9881">
        <v>-6.5</v>
      </c>
      <c r="N9881">
        <f>IF(Table1[[#This Row],[TeamFavorite]]=Table1[[#This Row],[TeamHome]],Table1[[#This Row],[ScoreAway]]-Table1[[#This Row],[ScoreHome]],Table1[[#This Row],[ScoreHome]]-Table1[[#This Row],[ScoreAway]])</f>
        <v>6</v>
      </c>
      <c r="O9881">
        <f>IF(Table1[[#This Row],[SpreadActual]]&lt;Table1[[#This Row],[SpreadFavorite]],1,0)</f>
        <v>0</v>
      </c>
      <c r="P9881">
        <v>41.5</v>
      </c>
      <c r="Q9881" t="s">
        <v>175</v>
      </c>
      <c r="R9881" t="b">
        <v>0</v>
      </c>
      <c r="S9881">
        <v>63</v>
      </c>
      <c r="T9881">
        <v>4</v>
      </c>
      <c r="U9881">
        <v>73</v>
      </c>
    </row>
    <row r="9882" spans="1:22" x14ac:dyDescent="0.2">
      <c r="A9882" s="1">
        <v>40132</v>
      </c>
      <c r="B9882">
        <v>2009</v>
      </c>
      <c r="C9882">
        <f>_xlfn.MAXIFS(Table1[ScheduleWeekWritten],Table1[ScheduleSeason],Table1[[#This Row],[ScheduleSeason]])</f>
        <v>17</v>
      </c>
      <c r="D9882">
        <v>10</v>
      </c>
      <c r="E9882" cm="1">
        <f t="array" ref="E9882">_xlfn.XLOOKUP(Table1[[#This Row],[ScheduleWeekWritten]],Table3[Game],100+Table3[Increase],Table1[[#This Row],[ScheduleWeekWritten]])</f>
        <v>10</v>
      </c>
      <c r="F9882" t="b">
        <v>0</v>
      </c>
      <c r="G9882" t="s">
        <v>27</v>
      </c>
      <c r="H9882">
        <v>31</v>
      </c>
      <c r="I9882">
        <v>23</v>
      </c>
      <c r="J9882" t="s">
        <v>58</v>
      </c>
      <c r="K9882" t="s">
        <v>29</v>
      </c>
      <c r="L9882" t="str">
        <f>_xlfn.XLOOKUP(Table1[[#This Row],[TeamFavoriteID]],Table2[team_id],Table2[team_name],_xlfn.XLOOKUP(Table1[[#This Row],[TeamFavoriteID]],Table2[team_id_pfr],Table2[team_name],"Even"))</f>
        <v>Los Angeles Chargers</v>
      </c>
      <c r="M9882">
        <v>-1.5</v>
      </c>
      <c r="N9882">
        <f>IF(Table1[[#This Row],[TeamFavorite]]=Table1[[#This Row],[TeamHome]],Table1[[#This Row],[ScoreAway]]-Table1[[#This Row],[ScoreHome]],Table1[[#This Row],[ScoreHome]]-Table1[[#This Row],[ScoreAway]])</f>
        <v>8</v>
      </c>
      <c r="O9882">
        <f>IF(Table1[[#This Row],[SpreadActual]]&lt;Table1[[#This Row],[SpreadFavorite]],1,0)</f>
        <v>0</v>
      </c>
      <c r="P9882">
        <v>47</v>
      </c>
      <c r="Q9882" t="s">
        <v>94</v>
      </c>
      <c r="R9882" t="b">
        <v>0</v>
      </c>
      <c r="S9882">
        <v>70</v>
      </c>
      <c r="T9882">
        <v>6</v>
      </c>
      <c r="U9882">
        <v>64</v>
      </c>
    </row>
    <row r="9883" spans="1:22" x14ac:dyDescent="0.2">
      <c r="A9883" s="1">
        <v>40132</v>
      </c>
      <c r="B9883">
        <v>2009</v>
      </c>
      <c r="C9883">
        <f>_xlfn.MAXIFS(Table1[ScheduleWeekWritten],Table1[ScheduleSeason],Table1[[#This Row],[ScheduleSeason]])</f>
        <v>17</v>
      </c>
      <c r="D9883">
        <v>10</v>
      </c>
      <c r="E9883" cm="1">
        <f t="array" ref="E9883">_xlfn.XLOOKUP(Table1[[#This Row],[ScheduleWeekWritten]],Table3[Game],100+Table3[Increase],Table1[[#This Row],[ScheduleWeekWritten]])</f>
        <v>10</v>
      </c>
      <c r="F9883" t="b">
        <v>0</v>
      </c>
      <c r="G9883" t="s">
        <v>153</v>
      </c>
      <c r="H9883">
        <v>23</v>
      </c>
      <c r="I9883">
        <v>28</v>
      </c>
      <c r="J9883" t="s">
        <v>95</v>
      </c>
      <c r="K9883" t="s">
        <v>98</v>
      </c>
      <c r="L9883" t="str">
        <f>_xlfn.XLOOKUP(Table1[[#This Row],[TeamFavoriteID]],Table2[team_id],Table2[team_name],_xlfn.XLOOKUP(Table1[[#This Row],[TeamFavoriteID]],Table2[team_id_pfr],Table2[team_name],"Even"))</f>
        <v>New Orleans Saints</v>
      </c>
      <c r="M9883">
        <v>-14.5</v>
      </c>
      <c r="N9883">
        <f>IF(Table1[[#This Row],[TeamFavorite]]=Table1[[#This Row],[TeamHome]],Table1[[#This Row],[ScoreAway]]-Table1[[#This Row],[ScoreHome]],Table1[[#This Row],[ScoreHome]]-Table1[[#This Row],[ScoreAway]])</f>
        <v>-5</v>
      </c>
      <c r="O9883">
        <f>IF(Table1[[#This Row],[SpreadActual]]&lt;Table1[[#This Row],[SpreadFavorite]],1,0)</f>
        <v>0</v>
      </c>
      <c r="P9883">
        <v>51</v>
      </c>
      <c r="Q9883" t="s">
        <v>157</v>
      </c>
      <c r="R9883" t="b">
        <v>0</v>
      </c>
      <c r="S9883">
        <v>72</v>
      </c>
      <c r="T9883">
        <v>0</v>
      </c>
      <c r="V9883" t="s">
        <v>103</v>
      </c>
    </row>
    <row r="9884" spans="1:22" x14ac:dyDescent="0.2">
      <c r="A9884" s="1">
        <v>40132</v>
      </c>
      <c r="B9884">
        <v>2009</v>
      </c>
      <c r="C9884">
        <f>_xlfn.MAXIFS(Table1[ScheduleWeekWritten],Table1[ScheduleSeason],Table1[[#This Row],[ScheduleSeason]])</f>
        <v>17</v>
      </c>
      <c r="D9884">
        <v>10</v>
      </c>
      <c r="E9884" cm="1">
        <f t="array" ref="E9884">_xlfn.XLOOKUP(Table1[[#This Row],[ScheduleWeekWritten]],Table3[Game],100+Table3[Increase],Table1[[#This Row],[ScheduleWeekWritten]])</f>
        <v>10</v>
      </c>
      <c r="F9884" t="b">
        <v>0</v>
      </c>
      <c r="G9884" t="s">
        <v>171</v>
      </c>
      <c r="H9884">
        <v>41</v>
      </c>
      <c r="I9884">
        <v>17</v>
      </c>
      <c r="J9884" t="s">
        <v>28</v>
      </c>
      <c r="K9884" t="s">
        <v>25</v>
      </c>
      <c r="L9884" t="str">
        <f>_xlfn.XLOOKUP(Table1[[#This Row],[TeamFavoriteID]],Table2[team_id],Table2[team_name],_xlfn.XLOOKUP(Table1[[#This Row],[TeamFavoriteID]],Table2[team_id_pfr],Table2[team_name],"Even"))</f>
        <v>Houston Oilers</v>
      </c>
      <c r="M9884">
        <v>-7.5</v>
      </c>
      <c r="N9884">
        <f>IF(Table1[[#This Row],[TeamFavorite]]=Table1[[#This Row],[TeamHome]],Table1[[#This Row],[ScoreAway]]-Table1[[#This Row],[ScoreHome]],Table1[[#This Row],[ScoreHome]]-Table1[[#This Row],[ScoreAway]])</f>
        <v>24</v>
      </c>
      <c r="O9884">
        <f>IF(Table1[[#This Row],[SpreadActual]]&lt;Table1[[#This Row],[SpreadFavorite]],1,0)</f>
        <v>0</v>
      </c>
      <c r="P9884">
        <v>41</v>
      </c>
      <c r="Q9884" t="s">
        <v>172</v>
      </c>
      <c r="R9884" t="b">
        <v>0</v>
      </c>
      <c r="S9884">
        <v>66</v>
      </c>
      <c r="T9884">
        <v>5</v>
      </c>
      <c r="U9884">
        <v>67</v>
      </c>
    </row>
    <row r="9885" spans="1:22" x14ac:dyDescent="0.2">
      <c r="A9885" s="1">
        <v>40132</v>
      </c>
      <c r="B9885">
        <v>2009</v>
      </c>
      <c r="C9885">
        <f>_xlfn.MAXIFS(Table1[ScheduleWeekWritten],Table1[ScheduleSeason],Table1[[#This Row],[ScheduleSeason]])</f>
        <v>17</v>
      </c>
      <c r="D9885">
        <v>10</v>
      </c>
      <c r="E9885" cm="1">
        <f t="array" ref="E9885">_xlfn.XLOOKUP(Table1[[#This Row],[ScheduleWeekWritten]],Table3[Game],100+Table3[Increase],Table1[[#This Row],[ScheduleWeekWritten]])</f>
        <v>10</v>
      </c>
      <c r="F9885" t="b">
        <v>0</v>
      </c>
      <c r="G9885" t="s">
        <v>61</v>
      </c>
      <c r="H9885">
        <v>27</v>
      </c>
      <c r="I9885">
        <v>17</v>
      </c>
      <c r="J9885" t="s">
        <v>24</v>
      </c>
      <c r="K9885" t="s">
        <v>88</v>
      </c>
      <c r="L9885" t="str">
        <f>_xlfn.XLOOKUP(Table1[[#This Row],[TeamFavoriteID]],Table2[team_id],Table2[team_name],_xlfn.XLOOKUP(Table1[[#This Row],[TeamFavoriteID]],Table2[team_id_pfr],Table2[team_name],"Even"))</f>
        <v>Denver Broncos</v>
      </c>
      <c r="M9885">
        <v>-3.5</v>
      </c>
      <c r="N9885">
        <f>IF(Table1[[#This Row],[TeamFavorite]]=Table1[[#This Row],[TeamHome]],Table1[[#This Row],[ScoreAway]]-Table1[[#This Row],[ScoreHome]],Table1[[#This Row],[ScoreHome]]-Table1[[#This Row],[ScoreAway]])</f>
        <v>10</v>
      </c>
      <c r="O9885">
        <f>IF(Table1[[#This Row],[SpreadActual]]&lt;Table1[[#This Row],[SpreadFavorite]],1,0)</f>
        <v>0</v>
      </c>
      <c r="P9885">
        <v>36.5</v>
      </c>
      <c r="Q9885" t="s">
        <v>165</v>
      </c>
      <c r="R9885" t="b">
        <v>0</v>
      </c>
      <c r="S9885">
        <v>67</v>
      </c>
      <c r="T9885">
        <v>7</v>
      </c>
      <c r="U9885">
        <v>71</v>
      </c>
    </row>
    <row r="9886" spans="1:22" x14ac:dyDescent="0.2">
      <c r="A9886" s="1">
        <v>40133</v>
      </c>
      <c r="B9886">
        <v>2009</v>
      </c>
      <c r="C9886">
        <f>_xlfn.MAXIFS(Table1[ScheduleWeekWritten],Table1[ScheduleSeason],Table1[[#This Row],[ScheduleSeason]])</f>
        <v>17</v>
      </c>
      <c r="D9886">
        <v>10</v>
      </c>
      <c r="E9886" cm="1">
        <f t="array" ref="E9886">_xlfn.XLOOKUP(Table1[[#This Row],[ScheduleWeekWritten]],Table3[Game],100+Table3[Increase],Table1[[#This Row],[ScheduleWeekWritten]])</f>
        <v>10</v>
      </c>
      <c r="F9886" t="b">
        <v>0</v>
      </c>
      <c r="G9886" t="s">
        <v>62</v>
      </c>
      <c r="H9886">
        <v>0</v>
      </c>
      <c r="I9886">
        <v>16</v>
      </c>
      <c r="J9886" t="s">
        <v>158</v>
      </c>
      <c r="K9886" t="s">
        <v>159</v>
      </c>
      <c r="L9886" t="str">
        <f>_xlfn.XLOOKUP(Table1[[#This Row],[TeamFavoriteID]],Table2[team_id],Table2[team_name],_xlfn.XLOOKUP(Table1[[#This Row],[TeamFavoriteID]],Table2[team_id_pfr],Table2[team_name],"Even"))</f>
        <v>Baltimore Ravens</v>
      </c>
      <c r="M9886">
        <v>-11</v>
      </c>
      <c r="N9886">
        <f>IF(Table1[[#This Row],[TeamFavorite]]=Table1[[#This Row],[TeamHome]],Table1[[#This Row],[ScoreAway]]-Table1[[#This Row],[ScoreHome]],Table1[[#This Row],[ScoreHome]]-Table1[[#This Row],[ScoreAway]])</f>
        <v>-16</v>
      </c>
      <c r="O9886">
        <f>IF(Table1[[#This Row],[SpreadActual]]&lt;Table1[[#This Row],[SpreadFavorite]],1,0)</f>
        <v>1</v>
      </c>
      <c r="P9886">
        <v>39</v>
      </c>
      <c r="Q9886" t="s">
        <v>170</v>
      </c>
      <c r="R9886" t="b">
        <v>0</v>
      </c>
      <c r="S9886">
        <v>48</v>
      </c>
      <c r="T9886">
        <v>14</v>
      </c>
      <c r="U9886">
        <v>72</v>
      </c>
    </row>
    <row r="9887" spans="1:22" x14ac:dyDescent="0.2">
      <c r="A9887" s="1">
        <v>40136</v>
      </c>
      <c r="B9887">
        <v>2009</v>
      </c>
      <c r="C9887">
        <f>_xlfn.MAXIFS(Table1[ScheduleWeekWritten],Table1[ScheduleSeason],Table1[[#This Row],[ScheduleSeason]])</f>
        <v>17</v>
      </c>
      <c r="D9887">
        <v>11</v>
      </c>
      <c r="E9887" cm="1">
        <f t="array" ref="E9887">_xlfn.XLOOKUP(Table1[[#This Row],[ScheduleWeekWritten]],Table3[Game],100+Table3[Increase],Table1[[#This Row],[ScheduleWeekWritten]])</f>
        <v>11</v>
      </c>
      <c r="F9887" t="b">
        <v>0</v>
      </c>
      <c r="G9887" t="s">
        <v>152</v>
      </c>
      <c r="H9887">
        <v>17</v>
      </c>
      <c r="I9887">
        <v>24</v>
      </c>
      <c r="J9887" t="s">
        <v>19</v>
      </c>
      <c r="K9887" t="s">
        <v>162</v>
      </c>
      <c r="L9887" t="str">
        <f>_xlfn.XLOOKUP(Table1[[#This Row],[TeamFavoriteID]],Table2[team_id],Table2[team_name],_xlfn.XLOOKUP(Table1[[#This Row],[TeamFavoriteID]],Table2[team_id_pfr],Table2[team_name],"Even"))</f>
        <v>Carolina Panthers</v>
      </c>
      <c r="M9887">
        <v>-3.5</v>
      </c>
      <c r="N9887">
        <f>IF(Table1[[#This Row],[TeamFavorite]]=Table1[[#This Row],[TeamHome]],Table1[[#This Row],[ScoreAway]]-Table1[[#This Row],[ScoreHome]],Table1[[#This Row],[ScoreHome]]-Table1[[#This Row],[ScoreAway]])</f>
        <v>7</v>
      </c>
      <c r="O9887">
        <f>IF(Table1[[#This Row],[SpreadActual]]&lt;Table1[[#This Row],[SpreadFavorite]],1,0)</f>
        <v>0</v>
      </c>
      <c r="P9887">
        <v>42</v>
      </c>
      <c r="Q9887" t="s">
        <v>160</v>
      </c>
      <c r="R9887" t="b">
        <v>0</v>
      </c>
      <c r="S9887">
        <v>61</v>
      </c>
      <c r="T9887">
        <v>5</v>
      </c>
      <c r="U9887">
        <v>91</v>
      </c>
    </row>
    <row r="9888" spans="1:22" x14ac:dyDescent="0.2">
      <c r="A9888" s="1">
        <v>40139</v>
      </c>
      <c r="B9888">
        <v>2009</v>
      </c>
      <c r="C9888">
        <f>_xlfn.MAXIFS(Table1[ScheduleWeekWritten],Table1[ScheduleSeason],Table1[[#This Row],[ScheduleSeason]])</f>
        <v>17</v>
      </c>
      <c r="D9888">
        <v>11</v>
      </c>
      <c r="E9888" cm="1">
        <f t="array" ref="E9888">_xlfn.XLOOKUP(Table1[[#This Row],[ScheduleWeekWritten]],Table3[Game],100+Table3[Increase],Table1[[#This Row],[ScheduleWeekWritten]])</f>
        <v>11</v>
      </c>
      <c r="F9888" t="b">
        <v>0</v>
      </c>
      <c r="G9888" t="s">
        <v>158</v>
      </c>
      <c r="H9888">
        <v>15</v>
      </c>
      <c r="I9888">
        <v>17</v>
      </c>
      <c r="J9888" t="s">
        <v>140</v>
      </c>
      <c r="K9888" t="s">
        <v>72</v>
      </c>
      <c r="L9888" t="str">
        <f>_xlfn.XLOOKUP(Table1[[#This Row],[TeamFavoriteID]],Table2[team_id],Table2[team_name],_xlfn.XLOOKUP(Table1[[#This Row],[TeamFavoriteID]],Table2[team_id_pfr],Table2[team_name],"Even"))</f>
        <v>Baltimore Colts</v>
      </c>
      <c r="M9888">
        <v>-1.5</v>
      </c>
      <c r="N9888">
        <f>IF(Table1[[#This Row],[TeamFavorite]]=Table1[[#This Row],[TeamHome]],Table1[[#This Row],[ScoreAway]]-Table1[[#This Row],[ScoreHome]],Table1[[#This Row],[ScoreHome]]-Table1[[#This Row],[ScoreAway]])</f>
        <v>-2</v>
      </c>
      <c r="O9888">
        <f>IF(Table1[[#This Row],[SpreadActual]]&lt;Table1[[#This Row],[SpreadFavorite]],1,0)</f>
        <v>1</v>
      </c>
      <c r="P9888">
        <v>44.5</v>
      </c>
      <c r="Q9888" t="s">
        <v>166</v>
      </c>
      <c r="R9888" t="b">
        <v>0</v>
      </c>
      <c r="S9888">
        <v>55</v>
      </c>
      <c r="T9888">
        <v>6</v>
      </c>
      <c r="U9888">
        <v>77</v>
      </c>
    </row>
    <row r="9889" spans="1:22" x14ac:dyDescent="0.2">
      <c r="A9889" s="1">
        <v>40139</v>
      </c>
      <c r="B9889">
        <v>2009</v>
      </c>
      <c r="C9889">
        <f>_xlfn.MAXIFS(Table1[ScheduleWeekWritten],Table1[ScheduleSeason],Table1[[#This Row],[ScheduleSeason]])</f>
        <v>17</v>
      </c>
      <c r="D9889">
        <v>11</v>
      </c>
      <c r="E9889" cm="1">
        <f t="array" ref="E9889">_xlfn.XLOOKUP(Table1[[#This Row],[ScheduleWeekWritten]],Table3[Game],100+Table3[Increase],Table1[[#This Row],[ScheduleWeekWritten]])</f>
        <v>11</v>
      </c>
      <c r="F9889" t="b">
        <v>0</v>
      </c>
      <c r="G9889" t="s">
        <v>46</v>
      </c>
      <c r="H9889">
        <v>20</v>
      </c>
      <c r="I9889">
        <v>24</v>
      </c>
      <c r="J9889" t="s">
        <v>58</v>
      </c>
      <c r="K9889" t="s">
        <v>77</v>
      </c>
      <c r="L9889" t="str">
        <f>_xlfn.XLOOKUP(Table1[[#This Row],[TeamFavoriteID]],Table2[team_id],Table2[team_name],_xlfn.XLOOKUP(Table1[[#This Row],[TeamFavoriteID]],Table2[team_id_pfr],Table2[team_name],"Even"))</f>
        <v>Philadelphia Eagles</v>
      </c>
      <c r="M9889">
        <v>-3.5</v>
      </c>
      <c r="N9889">
        <f>IF(Table1[[#This Row],[TeamFavorite]]=Table1[[#This Row],[TeamHome]],Table1[[#This Row],[ScoreAway]]-Table1[[#This Row],[ScoreHome]],Table1[[#This Row],[ScoreHome]]-Table1[[#This Row],[ScoreAway]])</f>
        <v>-4</v>
      </c>
      <c r="O9889">
        <f>IF(Table1[[#This Row],[SpreadActual]]&lt;Table1[[#This Row],[SpreadFavorite]],1,0)</f>
        <v>1</v>
      </c>
      <c r="P9889">
        <v>47</v>
      </c>
      <c r="Q9889" t="s">
        <v>114</v>
      </c>
      <c r="R9889" t="b">
        <v>0</v>
      </c>
      <c r="S9889">
        <v>49</v>
      </c>
      <c r="T9889">
        <v>7</v>
      </c>
      <c r="U9889">
        <v>79</v>
      </c>
    </row>
    <row r="9890" spans="1:22" x14ac:dyDescent="0.2">
      <c r="A9890" s="1">
        <v>40139</v>
      </c>
      <c r="B9890">
        <v>2009</v>
      </c>
      <c r="C9890">
        <f>_xlfn.MAXIFS(Table1[ScheduleWeekWritten],Table1[ScheduleSeason],Table1[[#This Row],[ScheduleSeason]])</f>
        <v>17</v>
      </c>
      <c r="D9890">
        <v>11</v>
      </c>
      <c r="E9890" cm="1">
        <f t="array" ref="E9890">_xlfn.XLOOKUP(Table1[[#This Row],[ScheduleWeekWritten]],Table3[Game],100+Table3[Increase],Table1[[#This Row],[ScheduleWeekWritten]])</f>
        <v>11</v>
      </c>
      <c r="F9890" t="b">
        <v>0</v>
      </c>
      <c r="G9890" t="s">
        <v>67</v>
      </c>
      <c r="H9890">
        <v>7</v>
      </c>
      <c r="I9890">
        <v>6</v>
      </c>
      <c r="J9890" t="s">
        <v>61</v>
      </c>
      <c r="K9890" t="s">
        <v>68</v>
      </c>
      <c r="L9890" t="str">
        <f>_xlfn.XLOOKUP(Table1[[#This Row],[TeamFavoriteID]],Table2[team_id],Table2[team_name],_xlfn.XLOOKUP(Table1[[#This Row],[TeamFavoriteID]],Table2[team_id_pfr],Table2[team_name],"Even"))</f>
        <v>Dallas Cowboys</v>
      </c>
      <c r="M9890">
        <v>-10.5</v>
      </c>
      <c r="N9890">
        <f>IF(Table1[[#This Row],[TeamFavorite]]=Table1[[#This Row],[TeamHome]],Table1[[#This Row],[ScoreAway]]-Table1[[#This Row],[ScoreHome]],Table1[[#This Row],[ScoreHome]]-Table1[[#This Row],[ScoreAway]])</f>
        <v>-1</v>
      </c>
      <c r="O9890">
        <f>IF(Table1[[#This Row],[SpreadActual]]&lt;Table1[[#This Row],[SpreadFavorite]],1,0)</f>
        <v>0</v>
      </c>
      <c r="P9890">
        <v>41.5</v>
      </c>
      <c r="Q9890" t="s">
        <v>192</v>
      </c>
      <c r="R9890" t="b">
        <v>0</v>
      </c>
      <c r="S9890">
        <v>61</v>
      </c>
      <c r="T9890">
        <v>7</v>
      </c>
      <c r="V9890" t="s">
        <v>193</v>
      </c>
    </row>
    <row r="9891" spans="1:22" x14ac:dyDescent="0.2">
      <c r="A9891" s="1">
        <v>40139</v>
      </c>
      <c r="B9891">
        <v>2009</v>
      </c>
      <c r="C9891">
        <f>_xlfn.MAXIFS(Table1[ScheduleWeekWritten],Table1[ScheduleSeason],Table1[[#This Row],[ScheduleSeason]])</f>
        <v>17</v>
      </c>
      <c r="D9891">
        <v>11</v>
      </c>
      <c r="E9891" cm="1">
        <f t="array" ref="E9891">_xlfn.XLOOKUP(Table1[[#This Row],[ScheduleWeekWritten]],Table3[Game],100+Table3[Increase],Table1[[#This Row],[ScheduleWeekWritten]])</f>
        <v>11</v>
      </c>
      <c r="F9891" t="b">
        <v>0</v>
      </c>
      <c r="G9891" t="s">
        <v>24</v>
      </c>
      <c r="H9891">
        <v>3</v>
      </c>
      <c r="I9891">
        <v>32</v>
      </c>
      <c r="J9891" t="s">
        <v>27</v>
      </c>
      <c r="K9891" t="s">
        <v>29</v>
      </c>
      <c r="L9891" t="str">
        <f>_xlfn.XLOOKUP(Table1[[#This Row],[TeamFavoriteID]],Table2[team_id],Table2[team_name],_xlfn.XLOOKUP(Table1[[#This Row],[TeamFavoriteID]],Table2[team_id_pfr],Table2[team_name],"Even"))</f>
        <v>Los Angeles Chargers</v>
      </c>
      <c r="M9891">
        <v>-6</v>
      </c>
      <c r="N9891">
        <f>IF(Table1[[#This Row],[TeamFavorite]]=Table1[[#This Row],[TeamHome]],Table1[[#This Row],[ScoreAway]]-Table1[[#This Row],[ScoreHome]],Table1[[#This Row],[ScoreHome]]-Table1[[#This Row],[ScoreAway]])</f>
        <v>-29</v>
      </c>
      <c r="O9891">
        <f>IF(Table1[[#This Row],[SpreadActual]]&lt;Table1[[#This Row],[SpreadFavorite]],1,0)</f>
        <v>1</v>
      </c>
      <c r="P9891">
        <v>42</v>
      </c>
      <c r="Q9891" t="s">
        <v>174</v>
      </c>
      <c r="R9891" t="b">
        <v>0</v>
      </c>
      <c r="S9891">
        <v>46</v>
      </c>
      <c r="T9891">
        <v>10</v>
      </c>
      <c r="U9891">
        <v>54</v>
      </c>
    </row>
    <row r="9892" spans="1:22" x14ac:dyDescent="0.2">
      <c r="A9892" s="1">
        <v>40139</v>
      </c>
      <c r="B9892">
        <v>2009</v>
      </c>
      <c r="C9892">
        <f>_xlfn.MAXIFS(Table1[ScheduleWeekWritten],Table1[ScheduleSeason],Table1[[#This Row],[ScheduleSeason]])</f>
        <v>17</v>
      </c>
      <c r="D9892">
        <v>11</v>
      </c>
      <c r="E9892" cm="1">
        <f t="array" ref="E9892">_xlfn.XLOOKUP(Table1[[#This Row],[ScheduleWeekWritten]],Table3[Game],100+Table3[Increase],Table1[[#This Row],[ScheduleWeekWritten]])</f>
        <v>11</v>
      </c>
      <c r="F9892" t="b">
        <v>0</v>
      </c>
      <c r="G9892" t="s">
        <v>45</v>
      </c>
      <c r="H9892">
        <v>38</v>
      </c>
      <c r="I9892">
        <v>37</v>
      </c>
      <c r="J9892" t="s">
        <v>62</v>
      </c>
      <c r="K9892" t="s">
        <v>79</v>
      </c>
      <c r="L9892" t="str">
        <f>_xlfn.XLOOKUP(Table1[[#This Row],[TeamFavoriteID]],Table2[team_id],Table2[team_name],_xlfn.XLOOKUP(Table1[[#This Row],[TeamFavoriteID]],Table2[team_id_pfr],Table2[team_name],"Even"))</f>
        <v>Detroit Lions</v>
      </c>
      <c r="M9892">
        <v>-3</v>
      </c>
      <c r="N9892">
        <f>IF(Table1[[#This Row],[TeamFavorite]]=Table1[[#This Row],[TeamHome]],Table1[[#This Row],[ScoreAway]]-Table1[[#This Row],[ScoreHome]],Table1[[#This Row],[ScoreHome]]-Table1[[#This Row],[ScoreAway]])</f>
        <v>-1</v>
      </c>
      <c r="O9892">
        <f>IF(Table1[[#This Row],[SpreadActual]]&lt;Table1[[#This Row],[SpreadFavorite]],1,0)</f>
        <v>0</v>
      </c>
      <c r="P9892">
        <v>37.5</v>
      </c>
      <c r="Q9892" t="s">
        <v>181</v>
      </c>
      <c r="R9892" t="b">
        <v>0</v>
      </c>
      <c r="S9892">
        <v>72</v>
      </c>
      <c r="T9892">
        <v>0</v>
      </c>
      <c r="V9892" t="s">
        <v>103</v>
      </c>
    </row>
    <row r="9893" spans="1:22" x14ac:dyDescent="0.2">
      <c r="A9893" s="1">
        <v>40139</v>
      </c>
      <c r="B9893">
        <v>2009</v>
      </c>
      <c r="C9893">
        <f>_xlfn.MAXIFS(Table1[ScheduleWeekWritten],Table1[ScheduleSeason],Table1[[#This Row],[ScheduleSeason]])</f>
        <v>17</v>
      </c>
      <c r="D9893">
        <v>11</v>
      </c>
      <c r="E9893" cm="1">
        <f t="array" ref="E9893">_xlfn.XLOOKUP(Table1[[#This Row],[ScheduleWeekWritten]],Table3[Game],100+Table3[Increase],Table1[[#This Row],[ScheduleWeekWritten]])</f>
        <v>11</v>
      </c>
      <c r="F9893" t="b">
        <v>0</v>
      </c>
      <c r="G9893" t="s">
        <v>33</v>
      </c>
      <c r="H9893">
        <v>30</v>
      </c>
      <c r="I9893">
        <v>24</v>
      </c>
      <c r="J9893" t="s">
        <v>53</v>
      </c>
      <c r="K9893" t="s">
        <v>35</v>
      </c>
      <c r="L9893" t="str">
        <f>_xlfn.XLOOKUP(Table1[[#This Row],[TeamFavoriteID]],Table2[team_id],Table2[team_name],_xlfn.XLOOKUP(Table1[[#This Row],[TeamFavoriteID]],Table2[team_id_pfr],Table2[team_name],"Even"))</f>
        <v>Green Bay Packers</v>
      </c>
      <c r="M9893">
        <v>-6</v>
      </c>
      <c r="N9893">
        <f>IF(Table1[[#This Row],[TeamFavorite]]=Table1[[#This Row],[TeamHome]],Table1[[#This Row],[ScoreAway]]-Table1[[#This Row],[ScoreHome]],Table1[[#This Row],[ScoreHome]]-Table1[[#This Row],[ScoreAway]])</f>
        <v>-6</v>
      </c>
      <c r="O9893">
        <f>IF(Table1[[#This Row],[SpreadActual]]&lt;Table1[[#This Row],[SpreadFavorite]],1,0)</f>
        <v>0</v>
      </c>
      <c r="P9893">
        <v>42</v>
      </c>
      <c r="Q9893" t="s">
        <v>82</v>
      </c>
      <c r="R9893" t="b">
        <v>0</v>
      </c>
      <c r="S9893">
        <v>53</v>
      </c>
      <c r="T9893">
        <v>8</v>
      </c>
      <c r="U9893">
        <v>85</v>
      </c>
    </row>
    <row r="9894" spans="1:22" x14ac:dyDescent="0.2">
      <c r="A9894" s="1">
        <v>40139</v>
      </c>
      <c r="B9894">
        <v>2009</v>
      </c>
      <c r="C9894">
        <f>_xlfn.MAXIFS(Table1[ScheduleWeekWritten],Table1[ScheduleSeason],Table1[[#This Row],[ScheduleSeason]])</f>
        <v>17</v>
      </c>
      <c r="D9894">
        <v>11</v>
      </c>
      <c r="E9894" cm="1">
        <f t="array" ref="E9894">_xlfn.XLOOKUP(Table1[[#This Row],[ScheduleWeekWritten]],Table3[Game],100+Table3[Increase],Table1[[#This Row],[ScheduleWeekWritten]])</f>
        <v>11</v>
      </c>
      <c r="F9894" t="b">
        <v>0</v>
      </c>
      <c r="G9894" t="s">
        <v>154</v>
      </c>
      <c r="H9894">
        <v>18</v>
      </c>
      <c r="I9894">
        <v>15</v>
      </c>
      <c r="J9894" t="s">
        <v>28</v>
      </c>
      <c r="K9894" t="s">
        <v>161</v>
      </c>
      <c r="L9894" t="str">
        <f>_xlfn.XLOOKUP(Table1[[#This Row],[TeamFavoriteID]],Table2[team_id],Table2[team_name],_xlfn.XLOOKUP(Table1[[#This Row],[TeamFavoriteID]],Table2[team_id_pfr],Table2[team_name],"Even"))</f>
        <v>Jacksonville Jaguars</v>
      </c>
      <c r="M9894">
        <v>-8.5</v>
      </c>
      <c r="N9894">
        <f>IF(Table1[[#This Row],[TeamFavorite]]=Table1[[#This Row],[TeamHome]],Table1[[#This Row],[ScoreAway]]-Table1[[#This Row],[ScoreHome]],Table1[[#This Row],[ScoreHome]]-Table1[[#This Row],[ScoreAway]])</f>
        <v>-3</v>
      </c>
      <c r="O9894">
        <f>IF(Table1[[#This Row],[SpreadActual]]&lt;Table1[[#This Row],[SpreadFavorite]],1,0)</f>
        <v>0</v>
      </c>
      <c r="P9894">
        <v>41</v>
      </c>
      <c r="Q9894" t="s">
        <v>155</v>
      </c>
      <c r="R9894" t="b">
        <v>0</v>
      </c>
      <c r="S9894">
        <v>72</v>
      </c>
      <c r="T9894">
        <v>8</v>
      </c>
      <c r="U9894">
        <v>86</v>
      </c>
    </row>
    <row r="9895" spans="1:22" x14ac:dyDescent="0.2">
      <c r="A9895" s="1">
        <v>40139</v>
      </c>
      <c r="B9895">
        <v>2009</v>
      </c>
      <c r="C9895">
        <f>_xlfn.MAXIFS(Table1[ScheduleWeekWritten],Table1[ScheduleSeason],Table1[[#This Row],[ScheduleSeason]])</f>
        <v>17</v>
      </c>
      <c r="D9895">
        <v>11</v>
      </c>
      <c r="E9895" cm="1">
        <f t="array" ref="E9895">_xlfn.XLOOKUP(Table1[[#This Row],[ScheduleWeekWritten]],Table3[Game],100+Table3[Increase],Table1[[#This Row],[ScheduleWeekWritten]])</f>
        <v>11</v>
      </c>
      <c r="F9895" t="b">
        <v>0</v>
      </c>
      <c r="G9895" t="s">
        <v>42</v>
      </c>
      <c r="H9895">
        <v>27</v>
      </c>
      <c r="I9895">
        <v>24</v>
      </c>
      <c r="J9895" t="s">
        <v>49</v>
      </c>
      <c r="K9895" t="s">
        <v>51</v>
      </c>
      <c r="L9895" t="str">
        <f>_xlfn.XLOOKUP(Table1[[#This Row],[TeamFavoriteID]],Table2[team_id],Table2[team_name],_xlfn.XLOOKUP(Table1[[#This Row],[TeamFavoriteID]],Table2[team_id_pfr],Table2[team_name],"Even"))</f>
        <v>Pittsburgh Steelers</v>
      </c>
      <c r="M9895">
        <v>-11.5</v>
      </c>
      <c r="N9895">
        <f>IF(Table1[[#This Row],[TeamFavorite]]=Table1[[#This Row],[TeamHome]],Table1[[#This Row],[ScoreAway]]-Table1[[#This Row],[ScoreHome]],Table1[[#This Row],[ScoreHome]]-Table1[[#This Row],[ScoreAway]])</f>
        <v>3</v>
      </c>
      <c r="O9895">
        <f>IF(Table1[[#This Row],[SpreadActual]]&lt;Table1[[#This Row],[SpreadFavorite]],1,0)</f>
        <v>0</v>
      </c>
      <c r="P9895">
        <v>39.5</v>
      </c>
      <c r="Q9895" t="s">
        <v>117</v>
      </c>
      <c r="R9895" t="b">
        <v>0</v>
      </c>
      <c r="S9895">
        <v>55</v>
      </c>
      <c r="T9895">
        <v>11</v>
      </c>
      <c r="U9895">
        <v>78</v>
      </c>
    </row>
    <row r="9896" spans="1:22" x14ac:dyDescent="0.2">
      <c r="A9896" s="1">
        <v>40139</v>
      </c>
      <c r="B9896">
        <v>2009</v>
      </c>
      <c r="C9896">
        <f>_xlfn.MAXIFS(Table1[ScheduleWeekWritten],Table1[ScheduleSeason],Table1[[#This Row],[ScheduleSeason]])</f>
        <v>17</v>
      </c>
      <c r="D9896">
        <v>11</v>
      </c>
      <c r="E9896" cm="1">
        <f t="array" ref="E9896">_xlfn.XLOOKUP(Table1[[#This Row],[ScheduleWeekWritten]],Table3[Game],100+Table3[Increase],Table1[[#This Row],[ScheduleWeekWritten]])</f>
        <v>11</v>
      </c>
      <c r="F9896" t="b">
        <v>0</v>
      </c>
      <c r="G9896" t="s">
        <v>54</v>
      </c>
      <c r="H9896">
        <v>35</v>
      </c>
      <c r="I9896">
        <v>9</v>
      </c>
      <c r="J9896" t="s">
        <v>128</v>
      </c>
      <c r="K9896" t="s">
        <v>55</v>
      </c>
      <c r="L9896" t="str">
        <f>_xlfn.XLOOKUP(Table1[[#This Row],[TeamFavoriteID]],Table2[team_id],Table2[team_name],_xlfn.XLOOKUP(Table1[[#This Row],[TeamFavoriteID]],Table2[team_id_pfr],Table2[team_name],"Even"))</f>
        <v>Minnesota Vikings</v>
      </c>
      <c r="M9896">
        <v>-11</v>
      </c>
      <c r="N9896">
        <f>IF(Table1[[#This Row],[TeamFavorite]]=Table1[[#This Row],[TeamHome]],Table1[[#This Row],[ScoreAway]]-Table1[[#This Row],[ScoreHome]],Table1[[#This Row],[ScoreHome]]-Table1[[#This Row],[ScoreAway]])</f>
        <v>-26</v>
      </c>
      <c r="O9896">
        <f>IF(Table1[[#This Row],[SpreadActual]]&lt;Table1[[#This Row],[SpreadFavorite]],1,0)</f>
        <v>1</v>
      </c>
      <c r="P9896">
        <v>47</v>
      </c>
      <c r="Q9896" t="s">
        <v>194</v>
      </c>
      <c r="R9896" t="b">
        <v>0</v>
      </c>
      <c r="S9896">
        <v>72</v>
      </c>
      <c r="T9896">
        <v>0</v>
      </c>
      <c r="V9896" t="s">
        <v>103</v>
      </c>
    </row>
    <row r="9897" spans="1:22" x14ac:dyDescent="0.2">
      <c r="A9897" s="1">
        <v>40139</v>
      </c>
      <c r="B9897">
        <v>2009</v>
      </c>
      <c r="C9897">
        <f>_xlfn.MAXIFS(Table1[ScheduleWeekWritten],Table1[ScheduleSeason],Table1[[#This Row],[ScheduleSeason]])</f>
        <v>17</v>
      </c>
      <c r="D9897">
        <v>11</v>
      </c>
      <c r="E9897" cm="1">
        <f t="array" ref="E9897">_xlfn.XLOOKUP(Table1[[#This Row],[ScheduleWeekWritten]],Table3[Game],100+Table3[Increase],Table1[[#This Row],[ScheduleWeekWritten]])</f>
        <v>11</v>
      </c>
      <c r="F9897" t="b">
        <v>0</v>
      </c>
      <c r="G9897" t="s">
        <v>115</v>
      </c>
      <c r="H9897">
        <v>31</v>
      </c>
      <c r="I9897">
        <v>14</v>
      </c>
      <c r="J9897" t="s">
        <v>31</v>
      </c>
      <c r="K9897" t="s">
        <v>70</v>
      </c>
      <c r="L9897" t="str">
        <f>_xlfn.XLOOKUP(Table1[[#This Row],[TeamFavoriteID]],Table2[team_id],Table2[team_name],_xlfn.XLOOKUP(Table1[[#This Row],[TeamFavoriteID]],Table2[team_id_pfr],Table2[team_name],"Even"))</f>
        <v>Boston Patriots</v>
      </c>
      <c r="M9897">
        <v>-11</v>
      </c>
      <c r="N9897">
        <f>IF(Table1[[#This Row],[TeamFavorite]]=Table1[[#This Row],[TeamHome]],Table1[[#This Row],[ScoreAway]]-Table1[[#This Row],[ScoreHome]],Table1[[#This Row],[ScoreHome]]-Table1[[#This Row],[ScoreAway]])</f>
        <v>17</v>
      </c>
      <c r="O9897">
        <f>IF(Table1[[#This Row],[SpreadActual]]&lt;Table1[[#This Row],[SpreadFavorite]],1,0)</f>
        <v>0</v>
      </c>
      <c r="P9897">
        <v>45</v>
      </c>
      <c r="Q9897" t="s">
        <v>179</v>
      </c>
      <c r="R9897" t="b">
        <v>0</v>
      </c>
      <c r="S9897">
        <v>47</v>
      </c>
      <c r="T9897">
        <v>11</v>
      </c>
      <c r="U9897">
        <v>69</v>
      </c>
    </row>
    <row r="9898" spans="1:22" x14ac:dyDescent="0.2">
      <c r="A9898" s="1">
        <v>40139</v>
      </c>
      <c r="B9898">
        <v>2009</v>
      </c>
      <c r="C9898">
        <f>_xlfn.MAXIFS(Table1[ScheduleWeekWritten],Table1[ScheduleSeason],Table1[[#This Row],[ScheduleSeason]])</f>
        <v>17</v>
      </c>
      <c r="D9898">
        <v>11</v>
      </c>
      <c r="E9898" cm="1">
        <f t="array" ref="E9898">_xlfn.XLOOKUP(Table1[[#This Row],[ScheduleWeekWritten]],Table3[Game],100+Table3[Increase],Table1[[#This Row],[ScheduleWeekWritten]])</f>
        <v>11</v>
      </c>
      <c r="F9898" t="b">
        <v>0</v>
      </c>
      <c r="G9898" t="s">
        <v>50</v>
      </c>
      <c r="H9898">
        <v>34</v>
      </c>
      <c r="I9898">
        <v>31</v>
      </c>
      <c r="J9898" t="s">
        <v>38</v>
      </c>
      <c r="K9898" t="s">
        <v>90</v>
      </c>
      <c r="L9898" t="str">
        <f>_xlfn.XLOOKUP(Table1[[#This Row],[TeamFavoriteID]],Table2[team_id],Table2[team_name],_xlfn.XLOOKUP(Table1[[#This Row],[TeamFavoriteID]],Table2[team_id_pfr],Table2[team_name],"Even"))</f>
        <v>New York Giants</v>
      </c>
      <c r="M9898">
        <v>-7</v>
      </c>
      <c r="N9898">
        <f>IF(Table1[[#This Row],[TeamFavorite]]=Table1[[#This Row],[TeamHome]],Table1[[#This Row],[ScoreAway]]-Table1[[#This Row],[ScoreHome]],Table1[[#This Row],[ScoreHome]]-Table1[[#This Row],[ScoreAway]])</f>
        <v>-3</v>
      </c>
      <c r="O9898">
        <f>IF(Table1[[#This Row],[SpreadActual]]&lt;Table1[[#This Row],[SpreadFavorite]],1,0)</f>
        <v>0</v>
      </c>
      <c r="P9898">
        <v>46.5</v>
      </c>
      <c r="Q9898" t="s">
        <v>126</v>
      </c>
      <c r="R9898" t="b">
        <v>0</v>
      </c>
      <c r="S9898">
        <v>53</v>
      </c>
      <c r="T9898">
        <v>10</v>
      </c>
      <c r="U9898">
        <v>65</v>
      </c>
    </row>
    <row r="9899" spans="1:22" x14ac:dyDescent="0.2">
      <c r="A9899" s="1">
        <v>40139</v>
      </c>
      <c r="B9899">
        <v>2009</v>
      </c>
      <c r="C9899">
        <f>_xlfn.MAXIFS(Table1[ScheduleWeekWritten],Table1[ScheduleSeason],Table1[[#This Row],[ScheduleSeason]])</f>
        <v>17</v>
      </c>
      <c r="D9899">
        <v>11</v>
      </c>
      <c r="E9899" cm="1">
        <f t="array" ref="E9899">_xlfn.XLOOKUP(Table1[[#This Row],[ScheduleWeekWritten]],Table3[Game],100+Table3[Increase],Table1[[#This Row],[ScheduleWeekWritten]])</f>
        <v>11</v>
      </c>
      <c r="F9899" t="b">
        <v>0</v>
      </c>
      <c r="G9899" t="s">
        <v>20</v>
      </c>
      <c r="H9899">
        <v>20</v>
      </c>
      <c r="I9899">
        <v>17</v>
      </c>
      <c r="J9899" t="s">
        <v>101</v>
      </c>
      <c r="K9899" t="s">
        <v>104</v>
      </c>
      <c r="L9899" t="str">
        <f>_xlfn.XLOOKUP(Table1[[#This Row],[TeamFavoriteID]],Table2[team_id],Table2[team_name],_xlfn.XLOOKUP(Table1[[#This Row],[TeamFavoriteID]],Table2[team_id_pfr],Table2[team_name],"Even"))</f>
        <v>Cincinnati Bengals</v>
      </c>
      <c r="M9899">
        <v>-8.5</v>
      </c>
      <c r="N9899">
        <f>IF(Table1[[#This Row],[TeamFavorite]]=Table1[[#This Row],[TeamHome]],Table1[[#This Row],[ScoreAway]]-Table1[[#This Row],[ScoreHome]],Table1[[#This Row],[ScoreHome]]-Table1[[#This Row],[ScoreAway]])</f>
        <v>3</v>
      </c>
      <c r="O9899">
        <f>IF(Table1[[#This Row],[SpreadActual]]&lt;Table1[[#This Row],[SpreadFavorite]],1,0)</f>
        <v>0</v>
      </c>
      <c r="P9899">
        <v>36</v>
      </c>
      <c r="Q9899" t="s">
        <v>76</v>
      </c>
      <c r="R9899" t="b">
        <v>0</v>
      </c>
      <c r="S9899">
        <v>52</v>
      </c>
      <c r="T9899">
        <v>8</v>
      </c>
      <c r="U9899">
        <v>76</v>
      </c>
    </row>
    <row r="9900" spans="1:22" x14ac:dyDescent="0.2">
      <c r="A9900" s="1">
        <v>40139</v>
      </c>
      <c r="B9900">
        <v>2009</v>
      </c>
      <c r="C9900">
        <f>_xlfn.MAXIFS(Table1[ScheduleWeekWritten],Table1[ScheduleSeason],Table1[[#This Row],[ScheduleSeason]])</f>
        <v>17</v>
      </c>
      <c r="D9900">
        <v>11</v>
      </c>
      <c r="E9900" cm="1">
        <f t="array" ref="E9900">_xlfn.XLOOKUP(Table1[[#This Row],[ScheduleWeekWritten]],Table3[Game],100+Table3[Increase],Table1[[#This Row],[ScheduleWeekWritten]])</f>
        <v>11</v>
      </c>
      <c r="F9900" t="b">
        <v>0</v>
      </c>
      <c r="G9900" t="s">
        <v>153</v>
      </c>
      <c r="H9900">
        <v>13</v>
      </c>
      <c r="I9900">
        <v>21</v>
      </c>
      <c r="J9900" t="s">
        <v>149</v>
      </c>
      <c r="K9900" t="s">
        <v>59</v>
      </c>
      <c r="L9900" t="str">
        <f>_xlfn.XLOOKUP(Table1[[#This Row],[TeamFavoriteID]],Table2[team_id],Table2[team_name],_xlfn.XLOOKUP(Table1[[#This Row],[TeamFavoriteID]],Table2[team_id_pfr],Table2[team_name],"Even"))</f>
        <v>Arizona Cardinals</v>
      </c>
      <c r="M9900">
        <v>-9</v>
      </c>
      <c r="N9900">
        <f>IF(Table1[[#This Row],[TeamFavorite]]=Table1[[#This Row],[TeamHome]],Table1[[#This Row],[ScoreAway]]-Table1[[#This Row],[ScoreHome]],Table1[[#This Row],[ScoreHome]]-Table1[[#This Row],[ScoreAway]])</f>
        <v>-8</v>
      </c>
      <c r="O9900">
        <f>IF(Table1[[#This Row],[SpreadActual]]&lt;Table1[[#This Row],[SpreadFavorite]],1,0)</f>
        <v>0</v>
      </c>
      <c r="P9900">
        <v>47</v>
      </c>
      <c r="Q9900" t="s">
        <v>157</v>
      </c>
      <c r="R9900" t="b">
        <v>0</v>
      </c>
      <c r="S9900">
        <v>72</v>
      </c>
      <c r="T9900">
        <v>0</v>
      </c>
      <c r="V9900" t="s">
        <v>103</v>
      </c>
    </row>
    <row r="9901" spans="1:22" x14ac:dyDescent="0.2">
      <c r="A9901" s="1">
        <v>40139</v>
      </c>
      <c r="B9901">
        <v>2009</v>
      </c>
      <c r="C9901">
        <f>_xlfn.MAXIFS(Table1[ScheduleWeekWritten],Table1[ScheduleSeason],Table1[[#This Row],[ScheduleSeason]])</f>
        <v>17</v>
      </c>
      <c r="D9901">
        <v>11</v>
      </c>
      <c r="E9901" cm="1">
        <f t="array" ref="E9901">_xlfn.XLOOKUP(Table1[[#This Row],[ScheduleWeekWritten]],Table3[Game],100+Table3[Increase],Table1[[#This Row],[ScheduleWeekWritten]])</f>
        <v>11</v>
      </c>
      <c r="F9901" t="b">
        <v>0</v>
      </c>
      <c r="G9901" t="s">
        <v>127</v>
      </c>
      <c r="H9901">
        <v>7</v>
      </c>
      <c r="I9901">
        <v>38</v>
      </c>
      <c r="J9901" t="s">
        <v>95</v>
      </c>
      <c r="K9901" t="s">
        <v>98</v>
      </c>
      <c r="L9901" t="str">
        <f>_xlfn.XLOOKUP(Table1[[#This Row],[TeamFavoriteID]],Table2[team_id],Table2[team_name],_xlfn.XLOOKUP(Table1[[#This Row],[TeamFavoriteID]],Table2[team_id_pfr],Table2[team_name],"Even"))</f>
        <v>New Orleans Saints</v>
      </c>
      <c r="M9901">
        <v>-10.5</v>
      </c>
      <c r="N9901">
        <f>IF(Table1[[#This Row],[TeamFavorite]]=Table1[[#This Row],[TeamHome]],Table1[[#This Row],[ScoreAway]]-Table1[[#This Row],[ScoreHome]],Table1[[#This Row],[ScoreHome]]-Table1[[#This Row],[ScoreAway]])</f>
        <v>-31</v>
      </c>
      <c r="O9901">
        <f>IF(Table1[[#This Row],[SpreadActual]]&lt;Table1[[#This Row],[SpreadFavorite]],1,0)</f>
        <v>1</v>
      </c>
      <c r="P9901">
        <v>51</v>
      </c>
      <c r="Q9901" t="s">
        <v>168</v>
      </c>
      <c r="R9901" t="b">
        <v>0</v>
      </c>
      <c r="S9901">
        <v>79</v>
      </c>
      <c r="T9901">
        <v>10</v>
      </c>
      <c r="U9901">
        <v>78</v>
      </c>
    </row>
    <row r="9902" spans="1:22" x14ac:dyDescent="0.2">
      <c r="A9902" s="1">
        <v>40140</v>
      </c>
      <c r="B9902">
        <v>2009</v>
      </c>
      <c r="C9902">
        <f>_xlfn.MAXIFS(Table1[ScheduleWeekWritten],Table1[ScheduleSeason],Table1[[#This Row],[ScheduleSeason]])</f>
        <v>17</v>
      </c>
      <c r="D9902">
        <v>11</v>
      </c>
      <c r="E9902" cm="1">
        <f t="array" ref="E9902">_xlfn.XLOOKUP(Table1[[#This Row],[ScheduleWeekWritten]],Table3[Game],100+Table3[Increase],Table1[[#This Row],[ScheduleWeekWritten]])</f>
        <v>11</v>
      </c>
      <c r="F9902" t="b">
        <v>0</v>
      </c>
      <c r="G9902" t="s">
        <v>177</v>
      </c>
      <c r="H9902">
        <v>17</v>
      </c>
      <c r="I9902">
        <v>20</v>
      </c>
      <c r="J9902" t="s">
        <v>171</v>
      </c>
      <c r="K9902" t="s">
        <v>182</v>
      </c>
      <c r="L9902" t="str">
        <f>_xlfn.XLOOKUP(Table1[[#This Row],[TeamFavoriteID]],Table2[team_id],Table2[team_name],_xlfn.XLOOKUP(Table1[[#This Row],[TeamFavoriteID]],Table2[team_id_pfr],Table2[team_name],"Even"))</f>
        <v>Houston Texans</v>
      </c>
      <c r="M9902">
        <v>-3.5</v>
      </c>
      <c r="N9902">
        <f>IF(Table1[[#This Row],[TeamFavorite]]=Table1[[#This Row],[TeamHome]],Table1[[#This Row],[ScoreAway]]-Table1[[#This Row],[ScoreHome]],Table1[[#This Row],[ScoreHome]]-Table1[[#This Row],[ScoreAway]])</f>
        <v>3</v>
      </c>
      <c r="O9902">
        <f>IF(Table1[[#This Row],[SpreadActual]]&lt;Table1[[#This Row],[SpreadFavorite]],1,0)</f>
        <v>0</v>
      </c>
      <c r="P9902">
        <v>48</v>
      </c>
      <c r="Q9902" t="s">
        <v>178</v>
      </c>
      <c r="R9902" t="b">
        <v>0</v>
      </c>
      <c r="S9902">
        <v>72</v>
      </c>
      <c r="T9902">
        <v>0</v>
      </c>
      <c r="V9902" t="s">
        <v>103</v>
      </c>
    </row>
    <row r="9903" spans="1:22" x14ac:dyDescent="0.2">
      <c r="A9903" s="1">
        <v>40143</v>
      </c>
      <c r="B9903">
        <v>2009</v>
      </c>
      <c r="C9903">
        <f>_xlfn.MAXIFS(Table1[ScheduleWeekWritten],Table1[ScheduleSeason],Table1[[#This Row],[ScheduleSeason]])</f>
        <v>17</v>
      </c>
      <c r="D9903">
        <v>12</v>
      </c>
      <c r="E9903" cm="1">
        <f t="array" ref="E9903">_xlfn.XLOOKUP(Table1[[#This Row],[ScheduleWeekWritten]],Table3[Game],100+Table3[Increase],Table1[[#This Row],[ScheduleWeekWritten]])</f>
        <v>12</v>
      </c>
      <c r="F9903" t="b">
        <v>0</v>
      </c>
      <c r="G9903" t="s">
        <v>67</v>
      </c>
      <c r="H9903">
        <v>24</v>
      </c>
      <c r="I9903">
        <v>7</v>
      </c>
      <c r="J9903" t="s">
        <v>20</v>
      </c>
      <c r="K9903" t="s">
        <v>68</v>
      </c>
      <c r="L9903" t="str">
        <f>_xlfn.XLOOKUP(Table1[[#This Row],[TeamFavoriteID]],Table2[team_id],Table2[team_name],_xlfn.XLOOKUP(Table1[[#This Row],[TeamFavoriteID]],Table2[team_id_pfr],Table2[team_name],"Even"))</f>
        <v>Dallas Cowboys</v>
      </c>
      <c r="M9903">
        <v>-13.5</v>
      </c>
      <c r="N9903">
        <f>IF(Table1[[#This Row],[TeamFavorite]]=Table1[[#This Row],[TeamHome]],Table1[[#This Row],[ScoreAway]]-Table1[[#This Row],[ScoreHome]],Table1[[#This Row],[ScoreHome]]-Table1[[#This Row],[ScoreAway]])</f>
        <v>-17</v>
      </c>
      <c r="O9903">
        <f>IF(Table1[[#This Row],[SpreadActual]]&lt;Table1[[#This Row],[SpreadFavorite]],1,0)</f>
        <v>1</v>
      </c>
      <c r="P9903">
        <v>40.5</v>
      </c>
      <c r="Q9903" t="s">
        <v>192</v>
      </c>
      <c r="R9903" t="b">
        <v>0</v>
      </c>
      <c r="S9903">
        <v>61</v>
      </c>
      <c r="T9903">
        <v>8</v>
      </c>
      <c r="V9903" t="s">
        <v>193</v>
      </c>
    </row>
    <row r="9904" spans="1:22" x14ac:dyDescent="0.2">
      <c r="A9904" s="1">
        <v>40143</v>
      </c>
      <c r="B9904">
        <v>2009</v>
      </c>
      <c r="C9904">
        <f>_xlfn.MAXIFS(Table1[ScheduleWeekWritten],Table1[ScheduleSeason],Table1[[#This Row],[ScheduleSeason]])</f>
        <v>17</v>
      </c>
      <c r="D9904">
        <v>12</v>
      </c>
      <c r="E9904" cm="1">
        <f t="array" ref="E9904">_xlfn.XLOOKUP(Table1[[#This Row],[ScheduleWeekWritten]],Table3[Game],100+Table3[Increase],Table1[[#This Row],[ScheduleWeekWritten]])</f>
        <v>12</v>
      </c>
      <c r="F9904" t="b">
        <v>0</v>
      </c>
      <c r="G9904" t="s">
        <v>24</v>
      </c>
      <c r="H9904">
        <v>26</v>
      </c>
      <c r="I9904">
        <v>6</v>
      </c>
      <c r="J9904" t="s">
        <v>50</v>
      </c>
      <c r="K9904" t="s">
        <v>90</v>
      </c>
      <c r="L9904" t="str">
        <f>_xlfn.XLOOKUP(Table1[[#This Row],[TeamFavoriteID]],Table2[team_id],Table2[team_name],_xlfn.XLOOKUP(Table1[[#This Row],[TeamFavoriteID]],Table2[team_id_pfr],Table2[team_name],"Even"))</f>
        <v>New York Giants</v>
      </c>
      <c r="M9904">
        <v>-4.5</v>
      </c>
      <c r="N9904">
        <f>IF(Table1[[#This Row],[TeamFavorite]]=Table1[[#This Row],[TeamHome]],Table1[[#This Row],[ScoreAway]]-Table1[[#This Row],[ScoreHome]],Table1[[#This Row],[ScoreHome]]-Table1[[#This Row],[ScoreAway]])</f>
        <v>20</v>
      </c>
      <c r="O9904">
        <f>IF(Table1[[#This Row],[SpreadActual]]&lt;Table1[[#This Row],[SpreadFavorite]],1,0)</f>
        <v>0</v>
      </c>
      <c r="P9904">
        <v>43.5</v>
      </c>
      <c r="Q9904" t="s">
        <v>174</v>
      </c>
      <c r="R9904" t="b">
        <v>0</v>
      </c>
      <c r="S9904">
        <v>52</v>
      </c>
      <c r="T9904">
        <v>11</v>
      </c>
      <c r="U9904">
        <v>42</v>
      </c>
    </row>
    <row r="9905" spans="1:22" x14ac:dyDescent="0.2">
      <c r="A9905" s="1">
        <v>40143</v>
      </c>
      <c r="B9905">
        <v>2009</v>
      </c>
      <c r="C9905">
        <f>_xlfn.MAXIFS(Table1[ScheduleWeekWritten],Table1[ScheduleSeason],Table1[[#This Row],[ScheduleSeason]])</f>
        <v>17</v>
      </c>
      <c r="D9905">
        <v>12</v>
      </c>
      <c r="E9905" cm="1">
        <f t="array" ref="E9905">_xlfn.XLOOKUP(Table1[[#This Row],[ScheduleWeekWritten]],Table3[Game],100+Table3[Increase],Table1[[#This Row],[ScheduleWeekWritten]])</f>
        <v>12</v>
      </c>
      <c r="F9905" t="b">
        <v>0</v>
      </c>
      <c r="G9905" t="s">
        <v>45</v>
      </c>
      <c r="H9905">
        <v>12</v>
      </c>
      <c r="I9905">
        <v>34</v>
      </c>
      <c r="J9905" t="s">
        <v>33</v>
      </c>
      <c r="K9905" t="s">
        <v>35</v>
      </c>
      <c r="L9905" t="str">
        <f>_xlfn.XLOOKUP(Table1[[#This Row],[TeamFavoriteID]],Table2[team_id],Table2[team_name],_xlfn.XLOOKUP(Table1[[#This Row],[TeamFavoriteID]],Table2[team_id_pfr],Table2[team_name],"Even"))</f>
        <v>Green Bay Packers</v>
      </c>
      <c r="M9905">
        <v>-11.5</v>
      </c>
      <c r="N9905">
        <f>IF(Table1[[#This Row],[TeamFavorite]]=Table1[[#This Row],[TeamHome]],Table1[[#This Row],[ScoreAway]]-Table1[[#This Row],[ScoreHome]],Table1[[#This Row],[ScoreHome]]-Table1[[#This Row],[ScoreAway]])</f>
        <v>-22</v>
      </c>
      <c r="O9905">
        <f>IF(Table1[[#This Row],[SpreadActual]]&lt;Table1[[#This Row],[SpreadFavorite]],1,0)</f>
        <v>1</v>
      </c>
      <c r="P9905">
        <v>48</v>
      </c>
      <c r="Q9905" t="s">
        <v>181</v>
      </c>
      <c r="R9905" t="b">
        <v>0</v>
      </c>
      <c r="S9905">
        <v>72</v>
      </c>
      <c r="T9905">
        <v>0</v>
      </c>
      <c r="V9905" t="s">
        <v>103</v>
      </c>
    </row>
    <row r="9906" spans="1:22" x14ac:dyDescent="0.2">
      <c r="A9906" s="1">
        <v>40146</v>
      </c>
      <c r="B9906">
        <v>2009</v>
      </c>
      <c r="C9906">
        <f>_xlfn.MAXIFS(Table1[ScheduleWeekWritten],Table1[ScheduleSeason],Table1[[#This Row],[ScheduleSeason]])</f>
        <v>17</v>
      </c>
      <c r="D9906">
        <v>12</v>
      </c>
      <c r="E9906" cm="1">
        <f t="array" ref="E9906">_xlfn.XLOOKUP(Table1[[#This Row],[ScheduleWeekWritten]],Table3[Game],100+Table3[Increase],Table1[[#This Row],[ScheduleWeekWritten]])</f>
        <v>12</v>
      </c>
      <c r="F9906" t="b">
        <v>0</v>
      </c>
      <c r="G9906" t="s">
        <v>38</v>
      </c>
      <c r="H9906">
        <v>20</v>
      </c>
      <c r="I9906">
        <v>17</v>
      </c>
      <c r="J9906" t="s">
        <v>127</v>
      </c>
      <c r="K9906" t="s">
        <v>109</v>
      </c>
      <c r="L9906" t="str">
        <f>_xlfn.XLOOKUP(Table1[[#This Row],[TeamFavoriteID]],Table2[team_id],Table2[team_name],_xlfn.XLOOKUP(Table1[[#This Row],[TeamFavoriteID]],Table2[team_id_pfr],Table2[team_name],"Even"))</f>
        <v>Atlanta Falcons</v>
      </c>
      <c r="M9906">
        <v>-12.5</v>
      </c>
      <c r="N9906">
        <f>IF(Table1[[#This Row],[TeamFavorite]]=Table1[[#This Row],[TeamHome]],Table1[[#This Row],[ScoreAway]]-Table1[[#This Row],[ScoreHome]],Table1[[#This Row],[ScoreHome]]-Table1[[#This Row],[ScoreAway]])</f>
        <v>-3</v>
      </c>
      <c r="O9906">
        <f>IF(Table1[[#This Row],[SpreadActual]]&lt;Table1[[#This Row],[SpreadFavorite]],1,0)</f>
        <v>0</v>
      </c>
      <c r="P9906">
        <v>46</v>
      </c>
      <c r="Q9906" t="s">
        <v>148</v>
      </c>
      <c r="R9906" t="b">
        <v>0</v>
      </c>
      <c r="S9906">
        <v>72</v>
      </c>
      <c r="T9906">
        <v>0</v>
      </c>
      <c r="V9906" t="s">
        <v>103</v>
      </c>
    </row>
    <row r="9907" spans="1:22" x14ac:dyDescent="0.2">
      <c r="A9907" s="1">
        <v>40146</v>
      </c>
      <c r="B9907">
        <v>2009</v>
      </c>
      <c r="C9907">
        <f>_xlfn.MAXIFS(Table1[ScheduleWeekWritten],Table1[ScheduleSeason],Table1[[#This Row],[ScheduleSeason]])</f>
        <v>17</v>
      </c>
      <c r="D9907">
        <v>12</v>
      </c>
      <c r="E9907" cm="1">
        <f t="array" ref="E9907">_xlfn.XLOOKUP(Table1[[#This Row],[ScheduleWeekWritten]],Table3[Game],100+Table3[Increase],Table1[[#This Row],[ScheduleWeekWritten]])</f>
        <v>12</v>
      </c>
      <c r="F9907" t="b">
        <v>0</v>
      </c>
      <c r="G9907" t="s">
        <v>158</v>
      </c>
      <c r="H9907">
        <v>20</v>
      </c>
      <c r="I9907">
        <v>17</v>
      </c>
      <c r="J9907" t="s">
        <v>49</v>
      </c>
      <c r="K9907" t="s">
        <v>159</v>
      </c>
      <c r="L9907" t="str">
        <f>_xlfn.XLOOKUP(Table1[[#This Row],[TeamFavoriteID]],Table2[team_id],Table2[team_name],_xlfn.XLOOKUP(Table1[[#This Row],[TeamFavoriteID]],Table2[team_id_pfr],Table2[team_name],"Even"))</f>
        <v>Baltimore Ravens</v>
      </c>
      <c r="M9907">
        <v>-8</v>
      </c>
      <c r="N9907">
        <f>IF(Table1[[#This Row],[TeamFavorite]]=Table1[[#This Row],[TeamHome]],Table1[[#This Row],[ScoreAway]]-Table1[[#This Row],[ScoreHome]],Table1[[#This Row],[ScoreHome]]-Table1[[#This Row],[ScoreAway]])</f>
        <v>-3</v>
      </c>
      <c r="O9907">
        <f>IF(Table1[[#This Row],[SpreadActual]]&lt;Table1[[#This Row],[SpreadFavorite]],1,0)</f>
        <v>0</v>
      </c>
      <c r="P9907">
        <v>34</v>
      </c>
      <c r="Q9907" t="s">
        <v>166</v>
      </c>
      <c r="R9907" t="b">
        <v>0</v>
      </c>
      <c r="S9907">
        <v>52</v>
      </c>
      <c r="T9907">
        <v>4</v>
      </c>
      <c r="U9907">
        <v>59</v>
      </c>
    </row>
    <row r="9908" spans="1:22" x14ac:dyDescent="0.2">
      <c r="A9908" s="1">
        <v>40146</v>
      </c>
      <c r="B9908">
        <v>2009</v>
      </c>
      <c r="C9908">
        <f>_xlfn.MAXIFS(Table1[ScheduleWeekWritten],Table1[ScheduleSeason],Table1[[#This Row],[ScheduleSeason]])</f>
        <v>17</v>
      </c>
      <c r="D9908">
        <v>12</v>
      </c>
      <c r="E9908" cm="1">
        <f t="array" ref="E9908">_xlfn.XLOOKUP(Table1[[#This Row],[ScheduleWeekWritten]],Table3[Game],100+Table3[Increase],Table1[[#This Row],[ScheduleWeekWritten]])</f>
        <v>12</v>
      </c>
      <c r="F9908" t="b">
        <v>0</v>
      </c>
      <c r="G9908" t="s">
        <v>28</v>
      </c>
      <c r="H9908">
        <v>31</v>
      </c>
      <c r="I9908">
        <v>14</v>
      </c>
      <c r="J9908" t="s">
        <v>19</v>
      </c>
      <c r="K9908" t="s">
        <v>91</v>
      </c>
      <c r="L9908" t="str">
        <f>_xlfn.XLOOKUP(Table1[[#This Row],[TeamFavoriteID]],Table2[team_id],Table2[team_name],_xlfn.XLOOKUP(Table1[[#This Row],[TeamFavoriteID]],Table2[team_id_pfr],Table2[team_name],"Even"))</f>
        <v>Miami Dolphins</v>
      </c>
      <c r="M9908">
        <v>-3.5</v>
      </c>
      <c r="N9908">
        <f>IF(Table1[[#This Row],[TeamFavorite]]=Table1[[#This Row],[TeamHome]],Table1[[#This Row],[ScoreAway]]-Table1[[#This Row],[ScoreHome]],Table1[[#This Row],[ScoreHome]]-Table1[[#This Row],[ScoreAway]])</f>
        <v>17</v>
      </c>
      <c r="O9908">
        <f>IF(Table1[[#This Row],[SpreadActual]]&lt;Table1[[#This Row],[SpreadFavorite]],1,0)</f>
        <v>0</v>
      </c>
      <c r="P9908">
        <v>38.5</v>
      </c>
      <c r="Q9908" t="s">
        <v>123</v>
      </c>
      <c r="R9908" t="b">
        <v>0</v>
      </c>
      <c r="S9908">
        <v>48</v>
      </c>
      <c r="T9908">
        <v>8</v>
      </c>
      <c r="U9908">
        <v>75</v>
      </c>
    </row>
    <row r="9909" spans="1:22" x14ac:dyDescent="0.2">
      <c r="A9909" s="1">
        <v>40146</v>
      </c>
      <c r="B9909">
        <v>2009</v>
      </c>
      <c r="C9909">
        <f>_xlfn.MAXIFS(Table1[ScheduleWeekWritten],Table1[ScheduleSeason],Table1[[#This Row],[ScheduleSeason]])</f>
        <v>17</v>
      </c>
      <c r="D9909">
        <v>12</v>
      </c>
      <c r="E9909" cm="1">
        <f t="array" ref="E9909">_xlfn.XLOOKUP(Table1[[#This Row],[ScheduleWeekWritten]],Table3[Game],100+Table3[Increase],Table1[[#This Row],[ScheduleWeekWritten]])</f>
        <v>12</v>
      </c>
      <c r="F9909" t="b">
        <v>0</v>
      </c>
      <c r="G9909" t="s">
        <v>101</v>
      </c>
      <c r="H9909">
        <v>16</v>
      </c>
      <c r="I9909">
        <v>7</v>
      </c>
      <c r="J9909" t="s">
        <v>62</v>
      </c>
      <c r="K9909" t="s">
        <v>104</v>
      </c>
      <c r="L9909" t="str">
        <f>_xlfn.XLOOKUP(Table1[[#This Row],[TeamFavoriteID]],Table2[team_id],Table2[team_name],_xlfn.XLOOKUP(Table1[[#This Row],[TeamFavoriteID]],Table2[team_id_pfr],Table2[team_name],"Even"))</f>
        <v>Cincinnati Bengals</v>
      </c>
      <c r="M9909">
        <v>-12</v>
      </c>
      <c r="N9909">
        <f>IF(Table1[[#This Row],[TeamFavorite]]=Table1[[#This Row],[TeamHome]],Table1[[#This Row],[ScoreAway]]-Table1[[#This Row],[ScoreHome]],Table1[[#This Row],[ScoreHome]]-Table1[[#This Row],[ScoreAway]])</f>
        <v>-9</v>
      </c>
      <c r="O9909">
        <f>IF(Table1[[#This Row],[SpreadActual]]&lt;Table1[[#This Row],[SpreadFavorite]],1,0)</f>
        <v>0</v>
      </c>
      <c r="P9909">
        <v>39.5</v>
      </c>
      <c r="Q9909" t="s">
        <v>173</v>
      </c>
      <c r="R9909" t="b">
        <v>0</v>
      </c>
      <c r="S9909">
        <v>58</v>
      </c>
      <c r="T9909">
        <v>12</v>
      </c>
      <c r="U9909">
        <v>64</v>
      </c>
    </row>
    <row r="9910" spans="1:22" x14ac:dyDescent="0.2">
      <c r="A9910" s="1">
        <v>40146</v>
      </c>
      <c r="B9910">
        <v>2009</v>
      </c>
      <c r="C9910">
        <f>_xlfn.MAXIFS(Table1[ScheduleWeekWritten],Table1[ScheduleSeason],Table1[[#This Row],[ScheduleSeason]])</f>
        <v>17</v>
      </c>
      <c r="D9910">
        <v>12</v>
      </c>
      <c r="E9910" cm="1">
        <f t="array" ref="E9910">_xlfn.XLOOKUP(Table1[[#This Row],[ScheduleWeekWritten]],Table3[Game],100+Table3[Increase],Table1[[#This Row],[ScheduleWeekWritten]])</f>
        <v>12</v>
      </c>
      <c r="F9910" t="b">
        <v>0</v>
      </c>
      <c r="G9910" t="s">
        <v>177</v>
      </c>
      <c r="H9910">
        <v>27</v>
      </c>
      <c r="I9910">
        <v>35</v>
      </c>
      <c r="J9910" t="s">
        <v>140</v>
      </c>
      <c r="K9910" t="s">
        <v>72</v>
      </c>
      <c r="L9910" t="str">
        <f>_xlfn.XLOOKUP(Table1[[#This Row],[TeamFavoriteID]],Table2[team_id],Table2[team_name],_xlfn.XLOOKUP(Table1[[#This Row],[TeamFavoriteID]],Table2[team_id_pfr],Table2[team_name],"Even"))</f>
        <v>Baltimore Colts</v>
      </c>
      <c r="M9910">
        <v>-3</v>
      </c>
      <c r="N9910">
        <f>IF(Table1[[#This Row],[TeamFavorite]]=Table1[[#This Row],[TeamHome]],Table1[[#This Row],[ScoreAway]]-Table1[[#This Row],[ScoreHome]],Table1[[#This Row],[ScoreHome]]-Table1[[#This Row],[ScoreAway]])</f>
        <v>-8</v>
      </c>
      <c r="O9910">
        <f>IF(Table1[[#This Row],[SpreadActual]]&lt;Table1[[#This Row],[SpreadFavorite]],1,0)</f>
        <v>1</v>
      </c>
      <c r="P9910">
        <v>48</v>
      </c>
      <c r="Q9910" t="s">
        <v>178</v>
      </c>
      <c r="R9910" t="b">
        <v>0</v>
      </c>
      <c r="S9910">
        <v>72</v>
      </c>
      <c r="T9910">
        <v>0</v>
      </c>
      <c r="V9910" t="s">
        <v>103</v>
      </c>
    </row>
    <row r="9911" spans="1:22" x14ac:dyDescent="0.2">
      <c r="A9911" s="1">
        <v>40146</v>
      </c>
      <c r="B9911">
        <v>2009</v>
      </c>
      <c r="C9911">
        <f>_xlfn.MAXIFS(Table1[ScheduleWeekWritten],Table1[ScheduleSeason],Table1[[#This Row],[ScheduleSeason]])</f>
        <v>17</v>
      </c>
      <c r="D9911">
        <v>12</v>
      </c>
      <c r="E9911" cm="1">
        <f t="array" ref="E9911">_xlfn.XLOOKUP(Table1[[#This Row],[ScheduleWeekWritten]],Table3[Game],100+Table3[Increase],Table1[[#This Row],[ScheduleWeekWritten]])</f>
        <v>12</v>
      </c>
      <c r="F9911" t="b">
        <v>0</v>
      </c>
      <c r="G9911" t="s">
        <v>54</v>
      </c>
      <c r="H9911">
        <v>36</v>
      </c>
      <c r="I9911">
        <v>10</v>
      </c>
      <c r="J9911" t="s">
        <v>46</v>
      </c>
      <c r="K9911" t="s">
        <v>55</v>
      </c>
      <c r="L9911" t="str">
        <f>_xlfn.XLOOKUP(Table1[[#This Row],[TeamFavoriteID]],Table2[team_id],Table2[team_name],_xlfn.XLOOKUP(Table1[[#This Row],[TeamFavoriteID]],Table2[team_id_pfr],Table2[team_name],"Even"))</f>
        <v>Minnesota Vikings</v>
      </c>
      <c r="M9911">
        <v>-10</v>
      </c>
      <c r="N9911">
        <f>IF(Table1[[#This Row],[TeamFavorite]]=Table1[[#This Row],[TeamHome]],Table1[[#This Row],[ScoreAway]]-Table1[[#This Row],[ScoreHome]],Table1[[#This Row],[ScoreHome]]-Table1[[#This Row],[ScoreAway]])</f>
        <v>-26</v>
      </c>
      <c r="O9911">
        <f>IF(Table1[[#This Row],[SpreadActual]]&lt;Table1[[#This Row],[SpreadFavorite]],1,0)</f>
        <v>1</v>
      </c>
      <c r="P9911">
        <v>47</v>
      </c>
      <c r="Q9911" t="s">
        <v>194</v>
      </c>
      <c r="R9911" t="b">
        <v>0</v>
      </c>
      <c r="S9911">
        <v>72</v>
      </c>
      <c r="T9911">
        <v>0</v>
      </c>
      <c r="V9911" t="s">
        <v>103</v>
      </c>
    </row>
    <row r="9912" spans="1:22" x14ac:dyDescent="0.2">
      <c r="A9912" s="1">
        <v>40146</v>
      </c>
      <c r="B9912">
        <v>2009</v>
      </c>
      <c r="C9912">
        <f>_xlfn.MAXIFS(Table1[ScheduleWeekWritten],Table1[ScheduleSeason],Table1[[#This Row],[ScheduleSeason]])</f>
        <v>17</v>
      </c>
      <c r="D9912">
        <v>12</v>
      </c>
      <c r="E9912" cm="1">
        <f t="array" ref="E9912">_xlfn.XLOOKUP(Table1[[#This Row],[ScheduleWeekWritten]],Table3[Game],100+Table3[Increase],Table1[[#This Row],[ScheduleWeekWritten]])</f>
        <v>12</v>
      </c>
      <c r="F9912" t="b">
        <v>0</v>
      </c>
      <c r="G9912" t="s">
        <v>31</v>
      </c>
      <c r="H9912">
        <v>17</v>
      </c>
      <c r="I9912">
        <v>6</v>
      </c>
      <c r="J9912" t="s">
        <v>152</v>
      </c>
      <c r="K9912" t="s">
        <v>32</v>
      </c>
      <c r="L9912" t="str">
        <f>_xlfn.XLOOKUP(Table1[[#This Row],[TeamFavoriteID]],Table2[team_id],Table2[team_name],_xlfn.XLOOKUP(Table1[[#This Row],[TeamFavoriteID]],Table2[team_id_pfr],Table2[team_name],"Even"))</f>
        <v>New York Jets</v>
      </c>
      <c r="M9912">
        <v>-3.5</v>
      </c>
      <c r="N9912">
        <f>IF(Table1[[#This Row],[TeamFavorite]]=Table1[[#This Row],[TeamHome]],Table1[[#This Row],[ScoreAway]]-Table1[[#This Row],[ScoreHome]],Table1[[#This Row],[ScoreHome]]-Table1[[#This Row],[ScoreAway]])</f>
        <v>-11</v>
      </c>
      <c r="O9912">
        <f>IF(Table1[[#This Row],[SpreadActual]]&lt;Table1[[#This Row],[SpreadFavorite]],1,0)</f>
        <v>1</v>
      </c>
      <c r="P9912">
        <v>41.5</v>
      </c>
      <c r="Q9912" t="s">
        <v>126</v>
      </c>
      <c r="R9912" t="b">
        <v>0</v>
      </c>
      <c r="S9912">
        <v>52</v>
      </c>
      <c r="T9912">
        <v>10</v>
      </c>
      <c r="U9912">
        <v>50</v>
      </c>
    </row>
    <row r="9913" spans="1:22" x14ac:dyDescent="0.2">
      <c r="A9913" s="1">
        <v>40146</v>
      </c>
      <c r="B9913">
        <v>2009</v>
      </c>
      <c r="C9913">
        <f>_xlfn.MAXIFS(Table1[ScheduleWeekWritten],Table1[ScheduleSeason],Table1[[#This Row],[ScheduleSeason]])</f>
        <v>17</v>
      </c>
      <c r="D9913">
        <v>12</v>
      </c>
      <c r="E9913" cm="1">
        <f t="array" ref="E9913">_xlfn.XLOOKUP(Table1[[#This Row],[ScheduleWeekWritten]],Table3[Game],100+Table3[Increase],Table1[[#This Row],[ScheduleWeekWritten]])</f>
        <v>12</v>
      </c>
      <c r="F9913" t="b">
        <v>0</v>
      </c>
      <c r="G9913" t="s">
        <v>58</v>
      </c>
      <c r="H9913">
        <v>27</v>
      </c>
      <c r="I9913">
        <v>24</v>
      </c>
      <c r="J9913" t="s">
        <v>61</v>
      </c>
      <c r="K9913" t="s">
        <v>77</v>
      </c>
      <c r="L9913" t="str">
        <f>_xlfn.XLOOKUP(Table1[[#This Row],[TeamFavoriteID]],Table2[team_id],Table2[team_name],_xlfn.XLOOKUP(Table1[[#This Row],[TeamFavoriteID]],Table2[team_id_pfr],Table2[team_name],"Even"))</f>
        <v>Philadelphia Eagles</v>
      </c>
      <c r="M9913">
        <v>-10</v>
      </c>
      <c r="N9913">
        <f>IF(Table1[[#This Row],[TeamFavorite]]=Table1[[#This Row],[TeamHome]],Table1[[#This Row],[ScoreAway]]-Table1[[#This Row],[ScoreHome]],Table1[[#This Row],[ScoreHome]]-Table1[[#This Row],[ScoreAway]])</f>
        <v>-3</v>
      </c>
      <c r="O9913">
        <f>IF(Table1[[#This Row],[SpreadActual]]&lt;Table1[[#This Row],[SpreadFavorite]],1,0)</f>
        <v>0</v>
      </c>
      <c r="P9913">
        <v>40.5</v>
      </c>
      <c r="Q9913" t="s">
        <v>183</v>
      </c>
      <c r="R9913" t="b">
        <v>0</v>
      </c>
      <c r="S9913">
        <v>56</v>
      </c>
      <c r="T9913">
        <v>7</v>
      </c>
      <c r="U9913">
        <v>60</v>
      </c>
    </row>
    <row r="9914" spans="1:22" x14ac:dyDescent="0.2">
      <c r="A9914" s="1">
        <v>40146</v>
      </c>
      <c r="B9914">
        <v>2009</v>
      </c>
      <c r="C9914">
        <f>_xlfn.MAXIFS(Table1[ScheduleWeekWritten],Table1[ScheduleSeason],Table1[[#This Row],[ScheduleSeason]])</f>
        <v>17</v>
      </c>
      <c r="D9914">
        <v>12</v>
      </c>
      <c r="E9914" cm="1">
        <f t="array" ref="E9914">_xlfn.XLOOKUP(Table1[[#This Row],[ScheduleWeekWritten]],Table3[Game],100+Table3[Increase],Table1[[#This Row],[ScheduleWeekWritten]])</f>
        <v>12</v>
      </c>
      <c r="F9914" t="b">
        <v>0</v>
      </c>
      <c r="G9914" t="s">
        <v>27</v>
      </c>
      <c r="H9914">
        <v>43</v>
      </c>
      <c r="I9914">
        <v>14</v>
      </c>
      <c r="J9914" t="s">
        <v>42</v>
      </c>
      <c r="K9914" t="s">
        <v>29</v>
      </c>
      <c r="L9914" t="str">
        <f>_xlfn.XLOOKUP(Table1[[#This Row],[TeamFavoriteID]],Table2[team_id],Table2[team_name],_xlfn.XLOOKUP(Table1[[#This Row],[TeamFavoriteID]],Table2[team_id_pfr],Table2[team_name],"Even"))</f>
        <v>Los Angeles Chargers</v>
      </c>
      <c r="M9914">
        <v>-13.5</v>
      </c>
      <c r="N9914">
        <f>IF(Table1[[#This Row],[TeamFavorite]]=Table1[[#This Row],[TeamHome]],Table1[[#This Row],[ScoreAway]]-Table1[[#This Row],[ScoreHome]],Table1[[#This Row],[ScoreHome]]-Table1[[#This Row],[ScoreAway]])</f>
        <v>29</v>
      </c>
      <c r="O9914">
        <f>IF(Table1[[#This Row],[SpreadActual]]&lt;Table1[[#This Row],[SpreadFavorite]],1,0)</f>
        <v>0</v>
      </c>
      <c r="P9914">
        <v>45</v>
      </c>
      <c r="Q9914" t="s">
        <v>94</v>
      </c>
      <c r="R9914" t="b">
        <v>0</v>
      </c>
      <c r="S9914">
        <v>63</v>
      </c>
      <c r="T9914">
        <v>7</v>
      </c>
      <c r="U9914">
        <v>72</v>
      </c>
    </row>
    <row r="9915" spans="1:22" x14ac:dyDescent="0.2">
      <c r="A9915" s="1">
        <v>40146</v>
      </c>
      <c r="B9915">
        <v>2009</v>
      </c>
      <c r="C9915">
        <f>_xlfn.MAXIFS(Table1[ScheduleWeekWritten],Table1[ScheduleSeason],Table1[[#This Row],[ScheduleSeason]])</f>
        <v>17</v>
      </c>
      <c r="D9915">
        <v>12</v>
      </c>
      <c r="E9915" cm="1">
        <f t="array" ref="E9915">_xlfn.XLOOKUP(Table1[[#This Row],[ScheduleWeekWritten]],Table3[Game],100+Table3[Increase],Table1[[#This Row],[ScheduleWeekWritten]])</f>
        <v>12</v>
      </c>
      <c r="F9915" t="b">
        <v>0</v>
      </c>
      <c r="G9915" t="s">
        <v>53</v>
      </c>
      <c r="H9915">
        <v>20</v>
      </c>
      <c r="I9915">
        <v>3</v>
      </c>
      <c r="J9915" t="s">
        <v>154</v>
      </c>
      <c r="K9915" t="s">
        <v>87</v>
      </c>
      <c r="L9915" t="str">
        <f>_xlfn.XLOOKUP(Table1[[#This Row],[TeamFavoriteID]],Table2[team_id],Table2[team_name],_xlfn.XLOOKUP(Table1[[#This Row],[TeamFavoriteID]],Table2[team_id_pfr],Table2[team_name],"Even"))</f>
        <v>San Francisco 49ers</v>
      </c>
      <c r="M9915">
        <v>-3</v>
      </c>
      <c r="N9915">
        <f>IF(Table1[[#This Row],[TeamFavorite]]=Table1[[#This Row],[TeamHome]],Table1[[#This Row],[ScoreAway]]-Table1[[#This Row],[ScoreHome]],Table1[[#This Row],[ScoreHome]]-Table1[[#This Row],[ScoreAway]])</f>
        <v>-17</v>
      </c>
      <c r="O9915">
        <f>IF(Table1[[#This Row],[SpreadActual]]&lt;Table1[[#This Row],[SpreadFavorite]],1,0)</f>
        <v>1</v>
      </c>
      <c r="P9915">
        <v>42.5</v>
      </c>
      <c r="Q9915" t="s">
        <v>118</v>
      </c>
      <c r="R9915" t="b">
        <v>0</v>
      </c>
      <c r="S9915">
        <v>66</v>
      </c>
      <c r="T9915">
        <v>13</v>
      </c>
      <c r="U9915">
        <v>32</v>
      </c>
    </row>
    <row r="9916" spans="1:22" x14ac:dyDescent="0.2">
      <c r="A9916" s="1">
        <v>40146</v>
      </c>
      <c r="B9916">
        <v>2009</v>
      </c>
      <c r="C9916">
        <f>_xlfn.MAXIFS(Table1[ScheduleWeekWritten],Table1[ScheduleSeason],Table1[[#This Row],[ScheduleSeason]])</f>
        <v>17</v>
      </c>
      <c r="D9916">
        <v>12</v>
      </c>
      <c r="E9916" cm="1">
        <f t="array" ref="E9916">_xlfn.XLOOKUP(Table1[[#This Row],[ScheduleWeekWritten]],Table3[Game],100+Table3[Increase],Table1[[#This Row],[ScheduleWeekWritten]])</f>
        <v>12</v>
      </c>
      <c r="F9916" t="b">
        <v>0</v>
      </c>
      <c r="G9916" t="s">
        <v>153</v>
      </c>
      <c r="H9916">
        <v>17</v>
      </c>
      <c r="I9916">
        <v>27</v>
      </c>
      <c r="J9916" t="s">
        <v>128</v>
      </c>
      <c r="K9916" t="s">
        <v>132</v>
      </c>
      <c r="L9916" t="str">
        <f>_xlfn.XLOOKUP(Table1[[#This Row],[TeamFavoriteID]],Table2[team_id],Table2[team_name],_xlfn.XLOOKUP(Table1[[#This Row],[TeamFavoriteID]],Table2[team_id_pfr],Table2[team_name],"Even"))</f>
        <v>Seattle Seahawks</v>
      </c>
      <c r="M9916">
        <v>-3.5</v>
      </c>
      <c r="N9916">
        <f>IF(Table1[[#This Row],[TeamFavorite]]=Table1[[#This Row],[TeamHome]],Table1[[#This Row],[ScoreAway]]-Table1[[#This Row],[ScoreHome]],Table1[[#This Row],[ScoreHome]]-Table1[[#This Row],[ScoreAway]])</f>
        <v>-10</v>
      </c>
      <c r="O9916">
        <f>IF(Table1[[#This Row],[SpreadActual]]&lt;Table1[[#This Row],[SpreadFavorite]],1,0)</f>
        <v>1</v>
      </c>
      <c r="P9916">
        <v>42.5</v>
      </c>
      <c r="Q9916" t="s">
        <v>157</v>
      </c>
      <c r="R9916" t="b">
        <v>0</v>
      </c>
      <c r="S9916">
        <v>72</v>
      </c>
      <c r="T9916">
        <v>0</v>
      </c>
      <c r="V9916" t="s">
        <v>103</v>
      </c>
    </row>
    <row r="9917" spans="1:22" x14ac:dyDescent="0.2">
      <c r="A9917" s="1">
        <v>40146</v>
      </c>
      <c r="B9917">
        <v>2009</v>
      </c>
      <c r="C9917">
        <f>_xlfn.MAXIFS(Table1[ScheduleWeekWritten],Table1[ScheduleSeason],Table1[[#This Row],[ScheduleSeason]])</f>
        <v>17</v>
      </c>
      <c r="D9917">
        <v>12</v>
      </c>
      <c r="E9917" cm="1">
        <f t="array" ref="E9917">_xlfn.XLOOKUP(Table1[[#This Row],[ScheduleWeekWritten]],Table3[Game],100+Table3[Increase],Table1[[#This Row],[ScheduleWeekWritten]])</f>
        <v>12</v>
      </c>
      <c r="F9917" t="b">
        <v>0</v>
      </c>
      <c r="G9917" t="s">
        <v>171</v>
      </c>
      <c r="H9917">
        <v>20</v>
      </c>
      <c r="I9917">
        <v>17</v>
      </c>
      <c r="J9917" t="s">
        <v>149</v>
      </c>
      <c r="K9917" t="s">
        <v>25</v>
      </c>
      <c r="L9917" t="str">
        <f>_xlfn.XLOOKUP(Table1[[#This Row],[TeamFavoriteID]],Table2[team_id],Table2[team_name],_xlfn.XLOOKUP(Table1[[#This Row],[TeamFavoriteID]],Table2[team_id_pfr],Table2[team_name],"Even"))</f>
        <v>Houston Oilers</v>
      </c>
      <c r="M9917">
        <v>-2</v>
      </c>
      <c r="N9917">
        <f>IF(Table1[[#This Row],[TeamFavorite]]=Table1[[#This Row],[TeamHome]],Table1[[#This Row],[ScoreAway]]-Table1[[#This Row],[ScoreHome]],Table1[[#This Row],[ScoreHome]]-Table1[[#This Row],[ScoreAway]])</f>
        <v>3</v>
      </c>
      <c r="O9917">
        <f>IF(Table1[[#This Row],[SpreadActual]]&lt;Table1[[#This Row],[SpreadFavorite]],1,0)</f>
        <v>0</v>
      </c>
      <c r="P9917">
        <v>45.5</v>
      </c>
      <c r="Q9917" t="s">
        <v>172</v>
      </c>
      <c r="R9917" t="b">
        <v>0</v>
      </c>
      <c r="S9917">
        <v>57</v>
      </c>
      <c r="T9917">
        <v>9</v>
      </c>
      <c r="U9917">
        <v>60</v>
      </c>
    </row>
    <row r="9918" spans="1:22" x14ac:dyDescent="0.2">
      <c r="A9918" s="1">
        <v>40147</v>
      </c>
      <c r="B9918">
        <v>2009</v>
      </c>
      <c r="C9918">
        <f>_xlfn.MAXIFS(Table1[ScheduleWeekWritten],Table1[ScheduleSeason],Table1[[#This Row],[ScheduleSeason]])</f>
        <v>17</v>
      </c>
      <c r="D9918">
        <v>12</v>
      </c>
      <c r="E9918" cm="1">
        <f t="array" ref="E9918">_xlfn.XLOOKUP(Table1[[#This Row],[ScheduleWeekWritten]],Table3[Game],100+Table3[Increase],Table1[[#This Row],[ScheduleWeekWritten]])</f>
        <v>12</v>
      </c>
      <c r="F9918" t="b">
        <v>0</v>
      </c>
      <c r="G9918" t="s">
        <v>95</v>
      </c>
      <c r="H9918">
        <v>38</v>
      </c>
      <c r="I9918">
        <v>17</v>
      </c>
      <c r="J9918" t="s">
        <v>115</v>
      </c>
      <c r="K9918" t="s">
        <v>98</v>
      </c>
      <c r="L9918" t="str">
        <f>_xlfn.XLOOKUP(Table1[[#This Row],[TeamFavoriteID]],Table2[team_id],Table2[team_name],_xlfn.XLOOKUP(Table1[[#This Row],[TeamFavoriteID]],Table2[team_id_pfr],Table2[team_name],"Even"))</f>
        <v>New Orleans Saints</v>
      </c>
      <c r="M9918">
        <v>-1.5</v>
      </c>
      <c r="N9918">
        <f>IF(Table1[[#This Row],[TeamFavorite]]=Table1[[#This Row],[TeamHome]],Table1[[#This Row],[ScoreAway]]-Table1[[#This Row],[ScoreHome]],Table1[[#This Row],[ScoreHome]]-Table1[[#This Row],[ScoreAway]])</f>
        <v>-21</v>
      </c>
      <c r="O9918">
        <f>IF(Table1[[#This Row],[SpreadActual]]&lt;Table1[[#This Row],[SpreadFavorite]],1,0)</f>
        <v>1</v>
      </c>
      <c r="P9918">
        <v>56.5</v>
      </c>
      <c r="Q9918" t="s">
        <v>124</v>
      </c>
      <c r="R9918" t="b">
        <v>0</v>
      </c>
      <c r="S9918">
        <v>72</v>
      </c>
      <c r="T9918">
        <v>0</v>
      </c>
      <c r="V9918" t="s">
        <v>103</v>
      </c>
    </row>
    <row r="9919" spans="1:22" x14ac:dyDescent="0.2">
      <c r="A9919" s="1">
        <v>40150</v>
      </c>
      <c r="B9919">
        <v>2009</v>
      </c>
      <c r="C9919">
        <f>_xlfn.MAXIFS(Table1[ScheduleWeekWritten],Table1[ScheduleSeason],Table1[[#This Row],[ScheduleSeason]])</f>
        <v>17</v>
      </c>
      <c r="D9919">
        <v>13</v>
      </c>
      <c r="E9919" cm="1">
        <f t="array" ref="E9919">_xlfn.XLOOKUP(Table1[[#This Row],[ScheduleWeekWritten]],Table3[Game],100+Table3[Increase],Table1[[#This Row],[ScheduleWeekWritten]])</f>
        <v>13</v>
      </c>
      <c r="F9919" t="b">
        <v>0</v>
      </c>
      <c r="G9919" t="s">
        <v>28</v>
      </c>
      <c r="H9919">
        <v>13</v>
      </c>
      <c r="I9919">
        <v>19</v>
      </c>
      <c r="J9919" t="s">
        <v>31</v>
      </c>
      <c r="K9919" t="s">
        <v>32</v>
      </c>
      <c r="L9919" t="str">
        <f>_xlfn.XLOOKUP(Table1[[#This Row],[TeamFavoriteID]],Table2[team_id],Table2[team_name],_xlfn.XLOOKUP(Table1[[#This Row],[TeamFavoriteID]],Table2[team_id_pfr],Table2[team_name],"Even"))</f>
        <v>New York Jets</v>
      </c>
      <c r="M9919">
        <v>-3.5</v>
      </c>
      <c r="N9919">
        <f>IF(Table1[[#This Row],[TeamFavorite]]=Table1[[#This Row],[TeamHome]],Table1[[#This Row],[ScoreAway]]-Table1[[#This Row],[ScoreHome]],Table1[[#This Row],[ScoreHome]]-Table1[[#This Row],[ScoreAway]])</f>
        <v>-6</v>
      </c>
      <c r="O9919">
        <f>IF(Table1[[#This Row],[SpreadActual]]&lt;Table1[[#This Row],[SpreadFavorite]],1,0)</f>
        <v>1</v>
      </c>
      <c r="P9919">
        <v>37</v>
      </c>
      <c r="Q9919" t="s">
        <v>191</v>
      </c>
      <c r="R9919" t="b">
        <v>1</v>
      </c>
      <c r="S9919">
        <v>72</v>
      </c>
      <c r="T9919">
        <v>0</v>
      </c>
      <c r="V9919" t="s">
        <v>103</v>
      </c>
    </row>
    <row r="9920" spans="1:22" x14ac:dyDescent="0.2">
      <c r="A9920" s="1">
        <v>40153</v>
      </c>
      <c r="B9920">
        <v>2009</v>
      </c>
      <c r="C9920">
        <f>_xlfn.MAXIFS(Table1[ScheduleWeekWritten],Table1[ScheduleSeason],Table1[[#This Row],[ScheduleSeason]])</f>
        <v>17</v>
      </c>
      <c r="D9920">
        <v>13</v>
      </c>
      <c r="E9920" cm="1">
        <f t="array" ref="E9920">_xlfn.XLOOKUP(Table1[[#This Row],[ScheduleWeekWritten]],Table3[Game],100+Table3[Increase],Table1[[#This Row],[ScheduleWeekWritten]])</f>
        <v>13</v>
      </c>
      <c r="F9920" t="b">
        <v>0</v>
      </c>
      <c r="G9920" t="s">
        <v>149</v>
      </c>
      <c r="H9920">
        <v>30</v>
      </c>
      <c r="I9920">
        <v>17</v>
      </c>
      <c r="J9920" t="s">
        <v>54</v>
      </c>
      <c r="K9920" t="s">
        <v>55</v>
      </c>
      <c r="L9920" t="str">
        <f>_xlfn.XLOOKUP(Table1[[#This Row],[TeamFavoriteID]],Table2[team_id],Table2[team_name],_xlfn.XLOOKUP(Table1[[#This Row],[TeamFavoriteID]],Table2[team_id_pfr],Table2[team_name],"Even"))</f>
        <v>Minnesota Vikings</v>
      </c>
      <c r="M9920">
        <v>-3</v>
      </c>
      <c r="N9920">
        <f>IF(Table1[[#This Row],[TeamFavorite]]=Table1[[#This Row],[TeamHome]],Table1[[#This Row],[ScoreAway]]-Table1[[#This Row],[ScoreHome]],Table1[[#This Row],[ScoreHome]]-Table1[[#This Row],[ScoreAway]])</f>
        <v>13</v>
      </c>
      <c r="O9920">
        <f>IF(Table1[[#This Row],[SpreadActual]]&lt;Table1[[#This Row],[SpreadFavorite]],1,0)</f>
        <v>0</v>
      </c>
      <c r="P9920">
        <v>49</v>
      </c>
      <c r="Q9920" t="s">
        <v>150</v>
      </c>
      <c r="R9920" t="b">
        <v>0</v>
      </c>
      <c r="S9920">
        <v>72</v>
      </c>
      <c r="T9920">
        <v>0</v>
      </c>
      <c r="V9920" t="s">
        <v>103</v>
      </c>
    </row>
    <row r="9921" spans="1:22" x14ac:dyDescent="0.2">
      <c r="A9921" s="1">
        <v>40153</v>
      </c>
      <c r="B9921">
        <v>2009</v>
      </c>
      <c r="C9921">
        <f>_xlfn.MAXIFS(Table1[ScheduleWeekWritten],Table1[ScheduleSeason],Table1[[#This Row],[ScheduleSeason]])</f>
        <v>17</v>
      </c>
      <c r="D9921">
        <v>13</v>
      </c>
      <c r="E9921" cm="1">
        <f t="array" ref="E9921">_xlfn.XLOOKUP(Table1[[#This Row],[ScheduleWeekWritten]],Table3[Game],100+Table3[Increase],Table1[[#This Row],[ScheduleWeekWritten]])</f>
        <v>13</v>
      </c>
      <c r="F9921" t="b">
        <v>0</v>
      </c>
      <c r="G9921" t="s">
        <v>38</v>
      </c>
      <c r="H9921">
        <v>7</v>
      </c>
      <c r="I9921">
        <v>34</v>
      </c>
      <c r="J9921" t="s">
        <v>58</v>
      </c>
      <c r="K9921" t="s">
        <v>77</v>
      </c>
      <c r="L9921" t="str">
        <f>_xlfn.XLOOKUP(Table1[[#This Row],[TeamFavoriteID]],Table2[team_id],Table2[team_name],_xlfn.XLOOKUP(Table1[[#This Row],[TeamFavoriteID]],Table2[team_id_pfr],Table2[team_name],"Even"))</f>
        <v>Philadelphia Eagles</v>
      </c>
      <c r="M9921">
        <v>-4</v>
      </c>
      <c r="N9921">
        <f>IF(Table1[[#This Row],[TeamFavorite]]=Table1[[#This Row],[TeamHome]],Table1[[#This Row],[ScoreAway]]-Table1[[#This Row],[ScoreHome]],Table1[[#This Row],[ScoreHome]]-Table1[[#This Row],[ScoreAway]])</f>
        <v>-27</v>
      </c>
      <c r="O9921">
        <f>IF(Table1[[#This Row],[SpreadActual]]&lt;Table1[[#This Row],[SpreadFavorite]],1,0)</f>
        <v>1</v>
      </c>
      <c r="P9921">
        <v>43.5</v>
      </c>
      <c r="Q9921" t="s">
        <v>148</v>
      </c>
      <c r="R9921" t="b">
        <v>0</v>
      </c>
      <c r="S9921">
        <v>72</v>
      </c>
      <c r="T9921">
        <v>0</v>
      </c>
      <c r="V9921" t="s">
        <v>103</v>
      </c>
    </row>
    <row r="9922" spans="1:22" x14ac:dyDescent="0.2">
      <c r="A9922" s="1">
        <v>40153</v>
      </c>
      <c r="B9922">
        <v>2009</v>
      </c>
      <c r="C9922">
        <f>_xlfn.MAXIFS(Table1[ScheduleWeekWritten],Table1[ScheduleSeason],Table1[[#This Row],[ScheduleSeason]])</f>
        <v>17</v>
      </c>
      <c r="D9922">
        <v>13</v>
      </c>
      <c r="E9922" cm="1">
        <f t="array" ref="E9922">_xlfn.XLOOKUP(Table1[[#This Row],[ScheduleWeekWritten]],Table3[Game],100+Table3[Increase],Table1[[#This Row],[ScheduleWeekWritten]])</f>
        <v>13</v>
      </c>
      <c r="F9922" t="b">
        <v>0</v>
      </c>
      <c r="G9922" t="s">
        <v>152</v>
      </c>
      <c r="H9922">
        <v>16</v>
      </c>
      <c r="I9922">
        <v>6</v>
      </c>
      <c r="J9922" t="s">
        <v>127</v>
      </c>
      <c r="K9922" t="s">
        <v>162</v>
      </c>
      <c r="L9922" t="str">
        <f>_xlfn.XLOOKUP(Table1[[#This Row],[TeamFavoriteID]],Table2[team_id],Table2[team_name],_xlfn.XLOOKUP(Table1[[#This Row],[TeamFavoriteID]],Table2[team_id_pfr],Table2[team_name],"Even"))</f>
        <v>Carolina Panthers</v>
      </c>
      <c r="M9922">
        <v>-3.5</v>
      </c>
      <c r="N9922">
        <f>IF(Table1[[#This Row],[TeamFavorite]]=Table1[[#This Row],[TeamHome]],Table1[[#This Row],[ScoreAway]]-Table1[[#This Row],[ScoreHome]],Table1[[#This Row],[ScoreHome]]-Table1[[#This Row],[ScoreAway]])</f>
        <v>-10</v>
      </c>
      <c r="O9922">
        <f>IF(Table1[[#This Row],[SpreadActual]]&lt;Table1[[#This Row],[SpreadFavorite]],1,0)</f>
        <v>1</v>
      </c>
      <c r="P9922">
        <v>40</v>
      </c>
      <c r="Q9922" t="s">
        <v>160</v>
      </c>
      <c r="R9922" t="b">
        <v>0</v>
      </c>
      <c r="S9922">
        <v>39</v>
      </c>
      <c r="T9922">
        <v>4</v>
      </c>
      <c r="U9922">
        <v>72</v>
      </c>
    </row>
    <row r="9923" spans="1:22" x14ac:dyDescent="0.2">
      <c r="A9923" s="1">
        <v>40153</v>
      </c>
      <c r="B9923">
        <v>2009</v>
      </c>
      <c r="C9923">
        <f>_xlfn.MAXIFS(Table1[ScheduleWeekWritten],Table1[ScheduleSeason],Table1[[#This Row],[ScheduleSeason]])</f>
        <v>17</v>
      </c>
      <c r="D9923">
        <v>13</v>
      </c>
      <c r="E9923" cm="1">
        <f t="array" ref="E9923">_xlfn.XLOOKUP(Table1[[#This Row],[ScheduleWeekWritten]],Table3[Game],100+Table3[Increase],Table1[[#This Row],[ScheduleWeekWritten]])</f>
        <v>13</v>
      </c>
      <c r="F9923" t="b">
        <v>0</v>
      </c>
      <c r="G9923" t="s">
        <v>46</v>
      </c>
      <c r="H9923">
        <v>17</v>
      </c>
      <c r="I9923">
        <v>9</v>
      </c>
      <c r="J9923" t="s">
        <v>153</v>
      </c>
      <c r="K9923" t="s">
        <v>47</v>
      </c>
      <c r="L9923" t="str">
        <f>_xlfn.XLOOKUP(Table1[[#This Row],[TeamFavoriteID]],Table2[team_id],Table2[team_name],_xlfn.XLOOKUP(Table1[[#This Row],[TeamFavoriteID]],Table2[team_id_pfr],Table2[team_name],"Even"))</f>
        <v>Chicago Bears</v>
      </c>
      <c r="M9923">
        <v>-9</v>
      </c>
      <c r="N9923">
        <f>IF(Table1[[#This Row],[TeamFavorite]]=Table1[[#This Row],[TeamHome]],Table1[[#This Row],[ScoreAway]]-Table1[[#This Row],[ScoreHome]],Table1[[#This Row],[ScoreHome]]-Table1[[#This Row],[ScoreAway]])</f>
        <v>-8</v>
      </c>
      <c r="O9923">
        <f>IF(Table1[[#This Row],[SpreadActual]]&lt;Table1[[#This Row],[SpreadFavorite]],1,0)</f>
        <v>0</v>
      </c>
      <c r="P9923">
        <v>41</v>
      </c>
      <c r="Q9923" t="s">
        <v>114</v>
      </c>
      <c r="R9923" t="b">
        <v>0</v>
      </c>
      <c r="S9923">
        <v>33</v>
      </c>
      <c r="T9923">
        <v>10</v>
      </c>
      <c r="U9923">
        <v>62</v>
      </c>
    </row>
    <row r="9924" spans="1:22" x14ac:dyDescent="0.2">
      <c r="A9924" s="1">
        <v>40153</v>
      </c>
      <c r="B9924">
        <v>2009</v>
      </c>
      <c r="C9924">
        <f>_xlfn.MAXIFS(Table1[ScheduleWeekWritten],Table1[ScheduleSeason],Table1[[#This Row],[ScheduleSeason]])</f>
        <v>17</v>
      </c>
      <c r="D9924">
        <v>13</v>
      </c>
      <c r="E9924" cm="1">
        <f t="array" ref="E9924">_xlfn.XLOOKUP(Table1[[#This Row],[ScheduleWeekWritten]],Table3[Game],100+Table3[Increase],Table1[[#This Row],[ScheduleWeekWritten]])</f>
        <v>13</v>
      </c>
      <c r="F9924" t="b">
        <v>0</v>
      </c>
      <c r="G9924" t="s">
        <v>101</v>
      </c>
      <c r="H9924">
        <v>23</v>
      </c>
      <c r="I9924">
        <v>13</v>
      </c>
      <c r="J9924" t="s">
        <v>45</v>
      </c>
      <c r="K9924" t="s">
        <v>104</v>
      </c>
      <c r="L9924" t="str">
        <f>_xlfn.XLOOKUP(Table1[[#This Row],[TeamFavoriteID]],Table2[team_id],Table2[team_name],_xlfn.XLOOKUP(Table1[[#This Row],[TeamFavoriteID]],Table2[team_id_pfr],Table2[team_name],"Even"))</f>
        <v>Cincinnati Bengals</v>
      </c>
      <c r="M9924">
        <v>-13.5</v>
      </c>
      <c r="N9924">
        <f>IF(Table1[[#This Row],[TeamFavorite]]=Table1[[#This Row],[TeamHome]],Table1[[#This Row],[ScoreAway]]-Table1[[#This Row],[ScoreHome]],Table1[[#This Row],[ScoreHome]]-Table1[[#This Row],[ScoreAway]])</f>
        <v>-10</v>
      </c>
      <c r="O9924">
        <f>IF(Table1[[#This Row],[SpreadActual]]&lt;Table1[[#This Row],[SpreadFavorite]],1,0)</f>
        <v>0</v>
      </c>
      <c r="P9924">
        <v>42</v>
      </c>
      <c r="Q9924" t="s">
        <v>173</v>
      </c>
      <c r="R9924" t="b">
        <v>0</v>
      </c>
      <c r="S9924">
        <v>33</v>
      </c>
      <c r="T9924">
        <v>5</v>
      </c>
      <c r="U9924">
        <v>68</v>
      </c>
    </row>
    <row r="9925" spans="1:22" x14ac:dyDescent="0.2">
      <c r="A9925" s="1">
        <v>40153</v>
      </c>
      <c r="B9925">
        <v>2009</v>
      </c>
      <c r="C9925">
        <f>_xlfn.MAXIFS(Table1[ScheduleWeekWritten],Table1[ScheduleSeason],Table1[[#This Row],[ScheduleSeason]])</f>
        <v>17</v>
      </c>
      <c r="D9925">
        <v>13</v>
      </c>
      <c r="E9925" cm="1">
        <f t="array" ref="E9925">_xlfn.XLOOKUP(Table1[[#This Row],[ScheduleWeekWritten]],Table3[Game],100+Table3[Increase],Table1[[#This Row],[ScheduleWeekWritten]])</f>
        <v>13</v>
      </c>
      <c r="F9925" t="b">
        <v>0</v>
      </c>
      <c r="G9925" t="s">
        <v>62</v>
      </c>
      <c r="H9925">
        <v>23</v>
      </c>
      <c r="I9925">
        <v>30</v>
      </c>
      <c r="J9925" t="s">
        <v>27</v>
      </c>
      <c r="K9925" t="s">
        <v>29</v>
      </c>
      <c r="L9925" t="str">
        <f>_xlfn.XLOOKUP(Table1[[#This Row],[TeamFavoriteID]],Table2[team_id],Table2[team_name],_xlfn.XLOOKUP(Table1[[#This Row],[TeamFavoriteID]],Table2[team_id_pfr],Table2[team_name],"Even"))</f>
        <v>Los Angeles Chargers</v>
      </c>
      <c r="M9925">
        <v>-13.5</v>
      </c>
      <c r="N9925">
        <f>IF(Table1[[#This Row],[TeamFavorite]]=Table1[[#This Row],[TeamHome]],Table1[[#This Row],[ScoreAway]]-Table1[[#This Row],[ScoreHome]],Table1[[#This Row],[ScoreHome]]-Table1[[#This Row],[ScoreAway]])</f>
        <v>-7</v>
      </c>
      <c r="O9925">
        <f>IF(Table1[[#This Row],[SpreadActual]]&lt;Table1[[#This Row],[SpreadFavorite]],1,0)</f>
        <v>0</v>
      </c>
      <c r="P9925">
        <v>42.5</v>
      </c>
      <c r="Q9925" t="s">
        <v>170</v>
      </c>
      <c r="R9925" t="b">
        <v>0</v>
      </c>
      <c r="S9925">
        <v>39</v>
      </c>
      <c r="T9925">
        <v>10</v>
      </c>
      <c r="U9925">
        <v>59</v>
      </c>
    </row>
    <row r="9926" spans="1:22" x14ac:dyDescent="0.2">
      <c r="A9926" s="1">
        <v>40153</v>
      </c>
      <c r="B9926">
        <v>2009</v>
      </c>
      <c r="C9926">
        <f>_xlfn.MAXIFS(Table1[ScheduleWeekWritten],Table1[ScheduleSeason],Table1[[#This Row],[ScheduleSeason]])</f>
        <v>17</v>
      </c>
      <c r="D9926">
        <v>13</v>
      </c>
      <c r="E9926" cm="1">
        <f t="array" ref="E9926">_xlfn.XLOOKUP(Table1[[#This Row],[ScheduleWeekWritten]],Table3[Game],100+Table3[Increase],Table1[[#This Row],[ScheduleWeekWritten]])</f>
        <v>13</v>
      </c>
      <c r="F9926" t="b">
        <v>0</v>
      </c>
      <c r="G9926" t="s">
        <v>140</v>
      </c>
      <c r="H9926">
        <v>27</v>
      </c>
      <c r="I9926">
        <v>17</v>
      </c>
      <c r="J9926" t="s">
        <v>171</v>
      </c>
      <c r="K9926" t="s">
        <v>72</v>
      </c>
      <c r="L9926" t="str">
        <f>_xlfn.XLOOKUP(Table1[[#This Row],[TeamFavoriteID]],Table2[team_id],Table2[team_name],_xlfn.XLOOKUP(Table1[[#This Row],[TeamFavoriteID]],Table2[team_id_pfr],Table2[team_name],"Even"))</f>
        <v>Baltimore Colts</v>
      </c>
      <c r="M9926">
        <v>-6</v>
      </c>
      <c r="N9926">
        <f>IF(Table1[[#This Row],[TeamFavorite]]=Table1[[#This Row],[TeamHome]],Table1[[#This Row],[ScoreAway]]-Table1[[#This Row],[ScoreHome]],Table1[[#This Row],[ScoreHome]]-Table1[[#This Row],[ScoreAway]])</f>
        <v>10</v>
      </c>
      <c r="O9926">
        <f>IF(Table1[[#This Row],[SpreadActual]]&lt;Table1[[#This Row],[SpreadFavorite]],1,0)</f>
        <v>0</v>
      </c>
      <c r="P9926">
        <v>47</v>
      </c>
      <c r="Q9926" t="s">
        <v>190</v>
      </c>
      <c r="R9926" t="b">
        <v>0</v>
      </c>
      <c r="S9926">
        <v>72</v>
      </c>
      <c r="T9926">
        <v>0</v>
      </c>
      <c r="V9926" t="s">
        <v>103</v>
      </c>
    </row>
    <row r="9927" spans="1:22" x14ac:dyDescent="0.2">
      <c r="A9927" s="1">
        <v>40153</v>
      </c>
      <c r="B9927">
        <v>2009</v>
      </c>
      <c r="C9927">
        <f>_xlfn.MAXIFS(Table1[ScheduleWeekWritten],Table1[ScheduleSeason],Table1[[#This Row],[ScheduleSeason]])</f>
        <v>17</v>
      </c>
      <c r="D9927">
        <v>13</v>
      </c>
      <c r="E9927" cm="1">
        <f t="array" ref="E9927">_xlfn.XLOOKUP(Table1[[#This Row],[ScheduleWeekWritten]],Table3[Game],100+Table3[Increase],Table1[[#This Row],[ScheduleWeekWritten]])</f>
        <v>13</v>
      </c>
      <c r="F9927" t="b">
        <v>0</v>
      </c>
      <c r="G9927" t="s">
        <v>154</v>
      </c>
      <c r="H9927">
        <v>23</v>
      </c>
      <c r="I9927">
        <v>18</v>
      </c>
      <c r="J9927" t="s">
        <v>177</v>
      </c>
      <c r="K9927" t="s">
        <v>182</v>
      </c>
      <c r="L9927" t="str">
        <f>_xlfn.XLOOKUP(Table1[[#This Row],[TeamFavoriteID]],Table2[team_id],Table2[team_name],_xlfn.XLOOKUP(Table1[[#This Row],[TeamFavoriteID]],Table2[team_id_pfr],Table2[team_name],"Even"))</f>
        <v>Houston Texans</v>
      </c>
      <c r="M9927">
        <v>-1.5</v>
      </c>
      <c r="N9927">
        <f>IF(Table1[[#This Row],[TeamFavorite]]=Table1[[#This Row],[TeamHome]],Table1[[#This Row],[ScoreAway]]-Table1[[#This Row],[ScoreHome]],Table1[[#This Row],[ScoreHome]]-Table1[[#This Row],[ScoreAway]])</f>
        <v>5</v>
      </c>
      <c r="O9927">
        <f>IF(Table1[[#This Row],[SpreadActual]]&lt;Table1[[#This Row],[SpreadFavorite]],1,0)</f>
        <v>0</v>
      </c>
      <c r="P9927">
        <v>47.5</v>
      </c>
      <c r="Q9927" t="s">
        <v>155</v>
      </c>
      <c r="R9927" t="b">
        <v>0</v>
      </c>
      <c r="S9927">
        <v>54</v>
      </c>
      <c r="T9927">
        <v>14</v>
      </c>
      <c r="U9927">
        <v>78</v>
      </c>
    </row>
    <row r="9928" spans="1:22" x14ac:dyDescent="0.2">
      <c r="A9928" s="1">
        <v>40153</v>
      </c>
      <c r="B9928">
        <v>2009</v>
      </c>
      <c r="C9928">
        <f>_xlfn.MAXIFS(Table1[ScheduleWeekWritten],Table1[ScheduleSeason],Table1[[#This Row],[ScheduleSeason]])</f>
        <v>17</v>
      </c>
      <c r="D9928">
        <v>13</v>
      </c>
      <c r="E9928" cm="1">
        <f t="array" ref="E9928">_xlfn.XLOOKUP(Table1[[#This Row],[ScheduleWeekWritten]],Table3[Game],100+Table3[Increase],Table1[[#This Row],[ScheduleWeekWritten]])</f>
        <v>13</v>
      </c>
      <c r="F9928" t="b">
        <v>0</v>
      </c>
      <c r="G9928" t="s">
        <v>42</v>
      </c>
      <c r="H9928">
        <v>13</v>
      </c>
      <c r="I9928">
        <v>44</v>
      </c>
      <c r="J9928" t="s">
        <v>24</v>
      </c>
      <c r="K9928" t="s">
        <v>88</v>
      </c>
      <c r="L9928" t="str">
        <f>_xlfn.XLOOKUP(Table1[[#This Row],[TeamFavoriteID]],Table2[team_id],Table2[team_name],_xlfn.XLOOKUP(Table1[[#This Row],[TeamFavoriteID]],Table2[team_id_pfr],Table2[team_name],"Even"))</f>
        <v>Denver Broncos</v>
      </c>
      <c r="M9928">
        <v>-6</v>
      </c>
      <c r="N9928">
        <f>IF(Table1[[#This Row],[TeamFavorite]]=Table1[[#This Row],[TeamHome]],Table1[[#This Row],[ScoreAway]]-Table1[[#This Row],[ScoreHome]],Table1[[#This Row],[ScoreHome]]-Table1[[#This Row],[ScoreAway]])</f>
        <v>-31</v>
      </c>
      <c r="O9928">
        <f>IF(Table1[[#This Row],[SpreadActual]]&lt;Table1[[#This Row],[SpreadFavorite]],1,0)</f>
        <v>1</v>
      </c>
      <c r="P9928">
        <v>39</v>
      </c>
      <c r="Q9928" t="s">
        <v>117</v>
      </c>
      <c r="R9928" t="b">
        <v>0</v>
      </c>
      <c r="S9928">
        <v>37</v>
      </c>
      <c r="T9928">
        <v>11</v>
      </c>
      <c r="U9928">
        <v>55</v>
      </c>
    </row>
    <row r="9929" spans="1:22" x14ac:dyDescent="0.2">
      <c r="A9929" s="1">
        <v>40153</v>
      </c>
      <c r="B9929">
        <v>2009</v>
      </c>
      <c r="C9929">
        <f>_xlfn.MAXIFS(Table1[ScheduleWeekWritten],Table1[ScheduleSeason],Table1[[#This Row],[ScheduleSeason]])</f>
        <v>17</v>
      </c>
      <c r="D9929">
        <v>13</v>
      </c>
      <c r="E9929" cm="1">
        <f t="array" ref="E9929">_xlfn.XLOOKUP(Table1[[#This Row],[ScheduleWeekWritten]],Table3[Game],100+Table3[Increase],Table1[[#This Row],[ScheduleWeekWritten]])</f>
        <v>13</v>
      </c>
      <c r="F9929" t="b">
        <v>0</v>
      </c>
      <c r="G9929" t="s">
        <v>19</v>
      </c>
      <c r="H9929">
        <v>22</v>
      </c>
      <c r="I9929">
        <v>21</v>
      </c>
      <c r="J9929" t="s">
        <v>115</v>
      </c>
      <c r="K9929" t="s">
        <v>70</v>
      </c>
      <c r="L9929" t="str">
        <f>_xlfn.XLOOKUP(Table1[[#This Row],[TeamFavoriteID]],Table2[team_id],Table2[team_name],_xlfn.XLOOKUP(Table1[[#This Row],[TeamFavoriteID]],Table2[team_id_pfr],Table2[team_name],"Even"))</f>
        <v>Boston Patriots</v>
      </c>
      <c r="M9929">
        <v>-5</v>
      </c>
      <c r="N9929">
        <f>IF(Table1[[#This Row],[TeamFavorite]]=Table1[[#This Row],[TeamHome]],Table1[[#This Row],[ScoreAway]]-Table1[[#This Row],[ScoreHome]],Table1[[#This Row],[ScoreHome]]-Table1[[#This Row],[ScoreAway]])</f>
        <v>1</v>
      </c>
      <c r="O9929">
        <f>IF(Table1[[#This Row],[SpreadActual]]&lt;Table1[[#This Row],[SpreadFavorite]],1,0)</f>
        <v>0</v>
      </c>
      <c r="P9929">
        <v>46.5</v>
      </c>
      <c r="Q9929" t="s">
        <v>143</v>
      </c>
      <c r="R9929" t="b">
        <v>0</v>
      </c>
      <c r="S9929">
        <v>70</v>
      </c>
      <c r="T9929">
        <v>10</v>
      </c>
      <c r="U9929">
        <v>81</v>
      </c>
      <c r="V9929" t="s">
        <v>2</v>
      </c>
    </row>
    <row r="9930" spans="1:22" x14ac:dyDescent="0.2">
      <c r="A9930" s="1">
        <v>40153</v>
      </c>
      <c r="B9930">
        <v>2009</v>
      </c>
      <c r="C9930">
        <f>_xlfn.MAXIFS(Table1[ScheduleWeekWritten],Table1[ScheduleSeason],Table1[[#This Row],[ScheduleSeason]])</f>
        <v>17</v>
      </c>
      <c r="D9930">
        <v>13</v>
      </c>
      <c r="E9930" cm="1">
        <f t="array" ref="E9930">_xlfn.XLOOKUP(Table1[[#This Row],[ScheduleWeekWritten]],Table3[Game],100+Table3[Increase],Table1[[#This Row],[ScheduleWeekWritten]])</f>
        <v>13</v>
      </c>
      <c r="F9930" t="b">
        <v>0</v>
      </c>
      <c r="G9930" t="s">
        <v>50</v>
      </c>
      <c r="H9930">
        <v>31</v>
      </c>
      <c r="I9930">
        <v>24</v>
      </c>
      <c r="J9930" t="s">
        <v>67</v>
      </c>
      <c r="K9930" t="s">
        <v>68</v>
      </c>
      <c r="L9930" t="str">
        <f>_xlfn.XLOOKUP(Table1[[#This Row],[TeamFavoriteID]],Table2[team_id],Table2[team_name],_xlfn.XLOOKUP(Table1[[#This Row],[TeamFavoriteID]],Table2[team_id_pfr],Table2[team_name],"Even"))</f>
        <v>Dallas Cowboys</v>
      </c>
      <c r="M9930">
        <v>-1.5</v>
      </c>
      <c r="N9930">
        <f>IF(Table1[[#This Row],[TeamFavorite]]=Table1[[#This Row],[TeamHome]],Table1[[#This Row],[ScoreAway]]-Table1[[#This Row],[ScoreHome]],Table1[[#This Row],[ScoreHome]]-Table1[[#This Row],[ScoreAway]])</f>
        <v>7</v>
      </c>
      <c r="O9930">
        <f>IF(Table1[[#This Row],[SpreadActual]]&lt;Table1[[#This Row],[SpreadFavorite]],1,0)</f>
        <v>0</v>
      </c>
      <c r="P9930">
        <v>45.5</v>
      </c>
      <c r="Q9930" t="s">
        <v>126</v>
      </c>
      <c r="R9930" t="b">
        <v>0</v>
      </c>
      <c r="S9930">
        <v>39</v>
      </c>
      <c r="T9930">
        <v>17</v>
      </c>
      <c r="U9930">
        <v>64</v>
      </c>
    </row>
    <row r="9931" spans="1:22" x14ac:dyDescent="0.2">
      <c r="A9931" s="1">
        <v>40153</v>
      </c>
      <c r="B9931">
        <v>2009</v>
      </c>
      <c r="C9931">
        <f>_xlfn.MAXIFS(Table1[ScheduleWeekWritten],Table1[ScheduleSeason],Table1[[#This Row],[ScheduleSeason]])</f>
        <v>17</v>
      </c>
      <c r="D9931">
        <v>13</v>
      </c>
      <c r="E9931" cm="1">
        <f t="array" ref="E9931">_xlfn.XLOOKUP(Table1[[#This Row],[ScheduleWeekWritten]],Table3[Game],100+Table3[Increase],Table1[[#This Row],[ScheduleWeekWritten]])</f>
        <v>13</v>
      </c>
      <c r="F9931" t="b">
        <v>0</v>
      </c>
      <c r="G9931" t="s">
        <v>49</v>
      </c>
      <c r="H9931">
        <v>24</v>
      </c>
      <c r="I9931">
        <v>27</v>
      </c>
      <c r="J9931" t="s">
        <v>20</v>
      </c>
      <c r="K9931" t="s">
        <v>51</v>
      </c>
      <c r="L9931" t="str">
        <f>_xlfn.XLOOKUP(Table1[[#This Row],[TeamFavoriteID]],Table2[team_id],Table2[team_name],_xlfn.XLOOKUP(Table1[[#This Row],[TeamFavoriteID]],Table2[team_id_pfr],Table2[team_name],"Even"))</f>
        <v>Pittsburgh Steelers</v>
      </c>
      <c r="M9931">
        <v>-15</v>
      </c>
      <c r="N9931">
        <f>IF(Table1[[#This Row],[TeamFavorite]]=Table1[[#This Row],[TeamHome]],Table1[[#This Row],[ScoreAway]]-Table1[[#This Row],[ScoreHome]],Table1[[#This Row],[ScoreHome]]-Table1[[#This Row],[ScoreAway]])</f>
        <v>3</v>
      </c>
      <c r="O9931">
        <f>IF(Table1[[#This Row],[SpreadActual]]&lt;Table1[[#This Row],[SpreadFavorite]],1,0)</f>
        <v>0</v>
      </c>
      <c r="P9931">
        <v>37</v>
      </c>
      <c r="Q9931" t="s">
        <v>175</v>
      </c>
      <c r="R9931" t="b">
        <v>0</v>
      </c>
      <c r="S9931">
        <v>26</v>
      </c>
      <c r="T9931">
        <v>6</v>
      </c>
      <c r="U9931">
        <v>70</v>
      </c>
    </row>
    <row r="9932" spans="1:22" x14ac:dyDescent="0.2">
      <c r="A9932" s="1">
        <v>40153</v>
      </c>
      <c r="B9932">
        <v>2009</v>
      </c>
      <c r="C9932">
        <f>_xlfn.MAXIFS(Table1[ScheduleWeekWritten],Table1[ScheduleSeason],Table1[[#This Row],[ScheduleSeason]])</f>
        <v>17</v>
      </c>
      <c r="D9932">
        <v>13</v>
      </c>
      <c r="E9932" cm="1">
        <f t="array" ref="E9932">_xlfn.XLOOKUP(Table1[[#This Row],[ScheduleWeekWritten]],Table3[Game],100+Table3[Increase],Table1[[#This Row],[ScheduleWeekWritten]])</f>
        <v>13</v>
      </c>
      <c r="F9932" t="b">
        <v>0</v>
      </c>
      <c r="G9932" t="s">
        <v>128</v>
      </c>
      <c r="H9932">
        <v>20</v>
      </c>
      <c r="I9932">
        <v>17</v>
      </c>
      <c r="J9932" t="s">
        <v>53</v>
      </c>
      <c r="K9932" t="s">
        <v>87</v>
      </c>
      <c r="L9932" t="str">
        <f>_xlfn.XLOOKUP(Table1[[#This Row],[TeamFavoriteID]],Table2[team_id],Table2[team_name],_xlfn.XLOOKUP(Table1[[#This Row],[TeamFavoriteID]],Table2[team_id_pfr],Table2[team_name],"Even"))</f>
        <v>San Francisco 49ers</v>
      </c>
      <c r="M9932">
        <v>-1</v>
      </c>
      <c r="N9932">
        <f>IF(Table1[[#This Row],[TeamFavorite]]=Table1[[#This Row],[TeamHome]],Table1[[#This Row],[ScoreAway]]-Table1[[#This Row],[ScoreHome]],Table1[[#This Row],[ScoreHome]]-Table1[[#This Row],[ScoreAway]])</f>
        <v>3</v>
      </c>
      <c r="O9932">
        <f>IF(Table1[[#This Row],[SpreadActual]]&lt;Table1[[#This Row],[SpreadFavorite]],1,0)</f>
        <v>0</v>
      </c>
      <c r="P9932">
        <v>41.5</v>
      </c>
      <c r="Q9932" t="s">
        <v>180</v>
      </c>
      <c r="R9932" t="b">
        <v>0</v>
      </c>
      <c r="S9932">
        <v>35</v>
      </c>
      <c r="T9932">
        <v>12</v>
      </c>
      <c r="U9932">
        <v>57</v>
      </c>
    </row>
    <row r="9933" spans="1:22" x14ac:dyDescent="0.2">
      <c r="A9933" s="1">
        <v>40153</v>
      </c>
      <c r="B9933">
        <v>2009</v>
      </c>
      <c r="C9933">
        <f>_xlfn.MAXIFS(Table1[ScheduleWeekWritten],Table1[ScheduleSeason],Table1[[#This Row],[ScheduleSeason]])</f>
        <v>17</v>
      </c>
      <c r="D9933">
        <v>13</v>
      </c>
      <c r="E9933" cm="1">
        <f t="array" ref="E9933">_xlfn.XLOOKUP(Table1[[#This Row],[ScheduleWeekWritten]],Table3[Game],100+Table3[Increase],Table1[[#This Row],[ScheduleWeekWritten]])</f>
        <v>13</v>
      </c>
      <c r="F9933" t="b">
        <v>0</v>
      </c>
      <c r="G9933" t="s">
        <v>61</v>
      </c>
      <c r="H9933">
        <v>30</v>
      </c>
      <c r="I9933">
        <v>33</v>
      </c>
      <c r="J9933" t="s">
        <v>95</v>
      </c>
      <c r="K9933" t="s">
        <v>98</v>
      </c>
      <c r="L9933" t="str">
        <f>_xlfn.XLOOKUP(Table1[[#This Row],[TeamFavoriteID]],Table2[team_id],Table2[team_name],_xlfn.XLOOKUP(Table1[[#This Row],[TeamFavoriteID]],Table2[team_id_pfr],Table2[team_name],"Even"))</f>
        <v>New Orleans Saints</v>
      </c>
      <c r="M9933">
        <v>-8</v>
      </c>
      <c r="N9933">
        <f>IF(Table1[[#This Row],[TeamFavorite]]=Table1[[#This Row],[TeamHome]],Table1[[#This Row],[ScoreAway]]-Table1[[#This Row],[ScoreHome]],Table1[[#This Row],[ScoreHome]]-Table1[[#This Row],[ScoreAway]])</f>
        <v>-3</v>
      </c>
      <c r="O9933">
        <f>IF(Table1[[#This Row],[SpreadActual]]&lt;Table1[[#This Row],[SpreadFavorite]],1,0)</f>
        <v>0</v>
      </c>
      <c r="P9933">
        <v>47</v>
      </c>
      <c r="Q9933" t="s">
        <v>165</v>
      </c>
      <c r="R9933" t="b">
        <v>0</v>
      </c>
      <c r="S9933">
        <v>34</v>
      </c>
      <c r="T9933">
        <v>11</v>
      </c>
      <c r="U9933">
        <v>61</v>
      </c>
    </row>
    <row r="9934" spans="1:22" x14ac:dyDescent="0.2">
      <c r="A9934" s="1">
        <v>40154</v>
      </c>
      <c r="B9934">
        <v>2009</v>
      </c>
      <c r="C9934">
        <f>_xlfn.MAXIFS(Table1[ScheduleWeekWritten],Table1[ScheduleSeason],Table1[[#This Row],[ScheduleSeason]])</f>
        <v>17</v>
      </c>
      <c r="D9934">
        <v>13</v>
      </c>
      <c r="E9934" cm="1">
        <f t="array" ref="E9934">_xlfn.XLOOKUP(Table1[[#This Row],[ScheduleWeekWritten]],Table3[Game],100+Table3[Increase],Table1[[#This Row],[ScheduleWeekWritten]])</f>
        <v>13</v>
      </c>
      <c r="F9934" t="b">
        <v>0</v>
      </c>
      <c r="G9934" t="s">
        <v>33</v>
      </c>
      <c r="H9934">
        <v>27</v>
      </c>
      <c r="I9934">
        <v>14</v>
      </c>
      <c r="J9934" t="s">
        <v>158</v>
      </c>
      <c r="K9934" t="s">
        <v>35</v>
      </c>
      <c r="L9934" t="str">
        <f>_xlfn.XLOOKUP(Table1[[#This Row],[TeamFavoriteID]],Table2[team_id],Table2[team_name],_xlfn.XLOOKUP(Table1[[#This Row],[TeamFavoriteID]],Table2[team_id_pfr],Table2[team_name],"Even"))</f>
        <v>Green Bay Packers</v>
      </c>
      <c r="M9934">
        <v>-4</v>
      </c>
      <c r="N9934">
        <f>IF(Table1[[#This Row],[TeamFavorite]]=Table1[[#This Row],[TeamHome]],Table1[[#This Row],[ScoreAway]]-Table1[[#This Row],[ScoreHome]],Table1[[#This Row],[ScoreHome]]-Table1[[#This Row],[ScoreAway]])</f>
        <v>-13</v>
      </c>
      <c r="O9934">
        <f>IF(Table1[[#This Row],[SpreadActual]]&lt;Table1[[#This Row],[SpreadFavorite]],1,0)</f>
        <v>1</v>
      </c>
      <c r="P9934">
        <v>43</v>
      </c>
      <c r="Q9934" t="s">
        <v>82</v>
      </c>
      <c r="R9934" t="b">
        <v>0</v>
      </c>
      <c r="S9934">
        <v>25</v>
      </c>
      <c r="T9934">
        <v>9</v>
      </c>
      <c r="U9934">
        <v>62</v>
      </c>
    </row>
    <row r="9935" spans="1:22" x14ac:dyDescent="0.2">
      <c r="A9935" s="1">
        <v>40157</v>
      </c>
      <c r="B9935">
        <v>2009</v>
      </c>
      <c r="C9935">
        <f>_xlfn.MAXIFS(Table1[ScheduleWeekWritten],Table1[ScheduleSeason],Table1[[#This Row],[ScheduleSeason]])</f>
        <v>17</v>
      </c>
      <c r="D9935">
        <v>14</v>
      </c>
      <c r="E9935" cm="1">
        <f t="array" ref="E9935">_xlfn.XLOOKUP(Table1[[#This Row],[ScheduleWeekWritten]],Table3[Game],100+Table3[Increase],Table1[[#This Row],[ScheduleWeekWritten]])</f>
        <v>14</v>
      </c>
      <c r="F9935" t="b">
        <v>0</v>
      </c>
      <c r="G9935" t="s">
        <v>62</v>
      </c>
      <c r="H9935">
        <v>13</v>
      </c>
      <c r="I9935">
        <v>6</v>
      </c>
      <c r="J9935" t="s">
        <v>49</v>
      </c>
      <c r="K9935" t="s">
        <v>51</v>
      </c>
      <c r="L9935" t="str">
        <f>_xlfn.XLOOKUP(Table1[[#This Row],[TeamFavoriteID]],Table2[team_id],Table2[team_name],_xlfn.XLOOKUP(Table1[[#This Row],[TeamFavoriteID]],Table2[team_id_pfr],Table2[team_name],"Even"))</f>
        <v>Pittsburgh Steelers</v>
      </c>
      <c r="M9935">
        <v>-10</v>
      </c>
      <c r="N9935">
        <f>IF(Table1[[#This Row],[TeamFavorite]]=Table1[[#This Row],[TeamHome]],Table1[[#This Row],[ScoreAway]]-Table1[[#This Row],[ScoreHome]],Table1[[#This Row],[ScoreHome]]-Table1[[#This Row],[ScoreAway]])</f>
        <v>7</v>
      </c>
      <c r="O9935">
        <f>IF(Table1[[#This Row],[SpreadActual]]&lt;Table1[[#This Row],[SpreadFavorite]],1,0)</f>
        <v>0</v>
      </c>
      <c r="P9935">
        <v>34.5</v>
      </c>
      <c r="Q9935" t="s">
        <v>170</v>
      </c>
      <c r="R9935" t="b">
        <v>0</v>
      </c>
      <c r="S9935">
        <v>22</v>
      </c>
      <c r="T9935">
        <v>27</v>
      </c>
      <c r="U9935">
        <v>65</v>
      </c>
    </row>
    <row r="9936" spans="1:22" x14ac:dyDescent="0.2">
      <c r="A9936" s="1">
        <v>40160</v>
      </c>
      <c r="B9936">
        <v>2009</v>
      </c>
      <c r="C9936">
        <f>_xlfn.MAXIFS(Table1[ScheduleWeekWritten],Table1[ScheduleSeason],Table1[[#This Row],[ScheduleSeason]])</f>
        <v>17</v>
      </c>
      <c r="D9936">
        <v>14</v>
      </c>
      <c r="E9936" cm="1">
        <f t="array" ref="E9936">_xlfn.XLOOKUP(Table1[[#This Row],[ScheduleWeekWritten]],Table3[Game],100+Table3[Increase],Table1[[#This Row],[ScheduleWeekWritten]])</f>
        <v>14</v>
      </c>
      <c r="F9936" t="b">
        <v>0</v>
      </c>
      <c r="G9936" t="s">
        <v>38</v>
      </c>
      <c r="H9936">
        <v>23</v>
      </c>
      <c r="I9936">
        <v>26</v>
      </c>
      <c r="J9936" t="s">
        <v>95</v>
      </c>
      <c r="K9936" t="s">
        <v>98</v>
      </c>
      <c r="L9936" t="str">
        <f>_xlfn.XLOOKUP(Table1[[#This Row],[TeamFavoriteID]],Table2[team_id],Table2[team_name],_xlfn.XLOOKUP(Table1[[#This Row],[TeamFavoriteID]],Table2[team_id_pfr],Table2[team_name],"Even"))</f>
        <v>New Orleans Saints</v>
      </c>
      <c r="M9936">
        <v>-10</v>
      </c>
      <c r="N9936">
        <f>IF(Table1[[#This Row],[TeamFavorite]]=Table1[[#This Row],[TeamHome]],Table1[[#This Row],[ScoreAway]]-Table1[[#This Row],[ScoreHome]],Table1[[#This Row],[ScoreHome]]-Table1[[#This Row],[ScoreAway]])</f>
        <v>-3</v>
      </c>
      <c r="O9936">
        <f>IF(Table1[[#This Row],[SpreadActual]]&lt;Table1[[#This Row],[SpreadFavorite]],1,0)</f>
        <v>0</v>
      </c>
      <c r="P9936">
        <v>50</v>
      </c>
      <c r="Q9936" t="s">
        <v>148</v>
      </c>
      <c r="R9936" t="b">
        <v>0</v>
      </c>
      <c r="S9936">
        <v>72</v>
      </c>
      <c r="T9936">
        <v>0</v>
      </c>
      <c r="V9936" t="s">
        <v>103</v>
      </c>
    </row>
    <row r="9937" spans="1:22" x14ac:dyDescent="0.2">
      <c r="A9937" s="1">
        <v>40160</v>
      </c>
      <c r="B9937">
        <v>2009</v>
      </c>
      <c r="C9937">
        <f>_xlfn.MAXIFS(Table1[ScheduleWeekWritten],Table1[ScheduleSeason],Table1[[#This Row],[ScheduleSeason]])</f>
        <v>17</v>
      </c>
      <c r="D9937">
        <v>14</v>
      </c>
      <c r="E9937" cm="1">
        <f t="array" ref="E9937">_xlfn.XLOOKUP(Table1[[#This Row],[ScheduleWeekWritten]],Table3[Game],100+Table3[Increase],Table1[[#This Row],[ScheduleWeekWritten]])</f>
        <v>14</v>
      </c>
      <c r="F9937" t="b">
        <v>0</v>
      </c>
      <c r="G9937" t="s">
        <v>158</v>
      </c>
      <c r="H9937">
        <v>48</v>
      </c>
      <c r="I9937">
        <v>3</v>
      </c>
      <c r="J9937" t="s">
        <v>45</v>
      </c>
      <c r="K9937" t="s">
        <v>159</v>
      </c>
      <c r="L9937" t="str">
        <f>_xlfn.XLOOKUP(Table1[[#This Row],[TeamFavoriteID]],Table2[team_id],Table2[team_name],_xlfn.XLOOKUP(Table1[[#This Row],[TeamFavoriteID]],Table2[team_id_pfr],Table2[team_name],"Even"))</f>
        <v>Baltimore Ravens</v>
      </c>
      <c r="M9937">
        <v>-14</v>
      </c>
      <c r="N9937">
        <f>IF(Table1[[#This Row],[TeamFavorite]]=Table1[[#This Row],[TeamHome]],Table1[[#This Row],[ScoreAway]]-Table1[[#This Row],[ScoreHome]],Table1[[#This Row],[ScoreHome]]-Table1[[#This Row],[ScoreAway]])</f>
        <v>-45</v>
      </c>
      <c r="O9937">
        <f>IF(Table1[[#This Row],[SpreadActual]]&lt;Table1[[#This Row],[SpreadFavorite]],1,0)</f>
        <v>1</v>
      </c>
      <c r="P9937">
        <v>40.5</v>
      </c>
      <c r="Q9937" t="s">
        <v>166</v>
      </c>
      <c r="R9937" t="b">
        <v>0</v>
      </c>
      <c r="S9937">
        <v>35</v>
      </c>
      <c r="T9937">
        <v>4</v>
      </c>
      <c r="U9937">
        <v>71</v>
      </c>
      <c r="V9937" t="s">
        <v>2</v>
      </c>
    </row>
    <row r="9938" spans="1:22" x14ac:dyDescent="0.2">
      <c r="A9938" s="1">
        <v>40160</v>
      </c>
      <c r="B9938">
        <v>2009</v>
      </c>
      <c r="C9938">
        <f>_xlfn.MAXIFS(Table1[ScheduleWeekWritten],Table1[ScheduleSeason],Table1[[#This Row],[ScheduleSeason]])</f>
        <v>17</v>
      </c>
      <c r="D9938">
        <v>14</v>
      </c>
      <c r="E9938" cm="1">
        <f t="array" ref="E9938">_xlfn.XLOOKUP(Table1[[#This Row],[ScheduleWeekWritten]],Table3[Game],100+Table3[Increase],Table1[[#This Row],[ScheduleWeekWritten]])</f>
        <v>14</v>
      </c>
      <c r="F9938" t="b">
        <v>0</v>
      </c>
      <c r="G9938" t="s">
        <v>46</v>
      </c>
      <c r="H9938">
        <v>14</v>
      </c>
      <c r="I9938">
        <v>21</v>
      </c>
      <c r="J9938" t="s">
        <v>33</v>
      </c>
      <c r="K9938" t="s">
        <v>35</v>
      </c>
      <c r="L9938" t="str">
        <f>_xlfn.XLOOKUP(Table1[[#This Row],[TeamFavoriteID]],Table2[team_id],Table2[team_name],_xlfn.XLOOKUP(Table1[[#This Row],[TeamFavoriteID]],Table2[team_id_pfr],Table2[team_name],"Even"))</f>
        <v>Green Bay Packers</v>
      </c>
      <c r="M9938">
        <v>-4</v>
      </c>
      <c r="N9938">
        <f>IF(Table1[[#This Row],[TeamFavorite]]=Table1[[#This Row],[TeamHome]],Table1[[#This Row],[ScoreAway]]-Table1[[#This Row],[ScoreHome]],Table1[[#This Row],[ScoreHome]]-Table1[[#This Row],[ScoreAway]])</f>
        <v>-7</v>
      </c>
      <c r="O9938">
        <f>IF(Table1[[#This Row],[SpreadActual]]&lt;Table1[[#This Row],[SpreadFavorite]],1,0)</f>
        <v>1</v>
      </c>
      <c r="P9938">
        <v>42</v>
      </c>
      <c r="Q9938" t="s">
        <v>114</v>
      </c>
      <c r="R9938" t="b">
        <v>0</v>
      </c>
      <c r="S9938">
        <v>35</v>
      </c>
      <c r="T9938">
        <v>12</v>
      </c>
      <c r="U9938">
        <v>81</v>
      </c>
    </row>
    <row r="9939" spans="1:22" x14ac:dyDescent="0.2">
      <c r="A9939" s="1">
        <v>40160</v>
      </c>
      <c r="B9939">
        <v>2009</v>
      </c>
      <c r="C9939">
        <f>_xlfn.MAXIFS(Table1[ScheduleWeekWritten],Table1[ScheduleSeason],Table1[[#This Row],[ScheduleSeason]])</f>
        <v>17</v>
      </c>
      <c r="D9939">
        <v>14</v>
      </c>
      <c r="E9939" cm="1">
        <f t="array" ref="E9939">_xlfn.XLOOKUP(Table1[[#This Row],[ScheduleWeekWritten]],Table3[Game],100+Table3[Increase],Table1[[#This Row],[ScheduleWeekWritten]])</f>
        <v>14</v>
      </c>
      <c r="F9939" t="b">
        <v>0</v>
      </c>
      <c r="G9939" t="s">
        <v>67</v>
      </c>
      <c r="H9939">
        <v>17</v>
      </c>
      <c r="I9939">
        <v>20</v>
      </c>
      <c r="J9939" t="s">
        <v>27</v>
      </c>
      <c r="K9939" t="s">
        <v>68</v>
      </c>
      <c r="L9939" t="str">
        <f>_xlfn.XLOOKUP(Table1[[#This Row],[TeamFavoriteID]],Table2[team_id],Table2[team_name],_xlfn.XLOOKUP(Table1[[#This Row],[TeamFavoriteID]],Table2[team_id_pfr],Table2[team_name],"Even"))</f>
        <v>Dallas Cowboys</v>
      </c>
      <c r="M9939">
        <v>-3.5</v>
      </c>
      <c r="N9939">
        <f>IF(Table1[[#This Row],[TeamFavorite]]=Table1[[#This Row],[TeamHome]],Table1[[#This Row],[ScoreAway]]-Table1[[#This Row],[ScoreHome]],Table1[[#This Row],[ScoreHome]]-Table1[[#This Row],[ScoreAway]])</f>
        <v>3</v>
      </c>
      <c r="O9939">
        <f>IF(Table1[[#This Row],[SpreadActual]]&lt;Table1[[#This Row],[SpreadFavorite]],1,0)</f>
        <v>0</v>
      </c>
      <c r="P9939">
        <v>48.5</v>
      </c>
      <c r="Q9939" t="s">
        <v>192</v>
      </c>
      <c r="R9939" t="b">
        <v>0</v>
      </c>
      <c r="S9939">
        <v>64</v>
      </c>
      <c r="T9939">
        <v>10</v>
      </c>
      <c r="V9939" t="s">
        <v>193</v>
      </c>
    </row>
    <row r="9940" spans="1:22" x14ac:dyDescent="0.2">
      <c r="A9940" s="1">
        <v>40160</v>
      </c>
      <c r="B9940">
        <v>2009</v>
      </c>
      <c r="C9940">
        <f>_xlfn.MAXIFS(Table1[ScheduleWeekWritten],Table1[ScheduleSeason],Table1[[#This Row],[ScheduleSeason]])</f>
        <v>17</v>
      </c>
      <c r="D9940">
        <v>14</v>
      </c>
      <c r="E9940" cm="1">
        <f t="array" ref="E9940">_xlfn.XLOOKUP(Table1[[#This Row],[ScheduleWeekWritten]],Table3[Game],100+Table3[Increase],Table1[[#This Row],[ScheduleWeekWritten]])</f>
        <v>14</v>
      </c>
      <c r="F9940" t="b">
        <v>0</v>
      </c>
      <c r="G9940" t="s">
        <v>177</v>
      </c>
      <c r="H9940">
        <v>34</v>
      </c>
      <c r="I9940">
        <v>7</v>
      </c>
      <c r="J9940" t="s">
        <v>128</v>
      </c>
      <c r="K9940" t="s">
        <v>182</v>
      </c>
      <c r="L9940" t="str">
        <f>_xlfn.XLOOKUP(Table1[[#This Row],[TeamFavoriteID]],Table2[team_id],Table2[team_name],_xlfn.XLOOKUP(Table1[[#This Row],[TeamFavoriteID]],Table2[team_id_pfr],Table2[team_name],"Even"))</f>
        <v>Houston Texans</v>
      </c>
      <c r="M9940">
        <v>-7</v>
      </c>
      <c r="N9940">
        <f>IF(Table1[[#This Row],[TeamFavorite]]=Table1[[#This Row],[TeamHome]],Table1[[#This Row],[ScoreAway]]-Table1[[#This Row],[ScoreHome]],Table1[[#This Row],[ScoreHome]]-Table1[[#This Row],[ScoreAway]])</f>
        <v>-27</v>
      </c>
      <c r="O9940">
        <f>IF(Table1[[#This Row],[SpreadActual]]&lt;Table1[[#This Row],[SpreadFavorite]],1,0)</f>
        <v>1</v>
      </c>
      <c r="P9940">
        <v>45</v>
      </c>
      <c r="Q9940" t="s">
        <v>178</v>
      </c>
      <c r="R9940" t="b">
        <v>0</v>
      </c>
      <c r="S9940">
        <v>72</v>
      </c>
      <c r="T9940">
        <v>0</v>
      </c>
      <c r="V9940" t="s">
        <v>103</v>
      </c>
    </row>
    <row r="9941" spans="1:22" x14ac:dyDescent="0.2">
      <c r="A9941" s="1">
        <v>40160</v>
      </c>
      <c r="B9941">
        <v>2009</v>
      </c>
      <c r="C9941">
        <f>_xlfn.MAXIFS(Table1[ScheduleWeekWritten],Table1[ScheduleSeason],Table1[[#This Row],[ScheduleSeason]])</f>
        <v>17</v>
      </c>
      <c r="D9941">
        <v>14</v>
      </c>
      <c r="E9941" cm="1">
        <f t="array" ref="E9941">_xlfn.XLOOKUP(Table1[[#This Row],[ScheduleWeekWritten]],Table3[Game],100+Table3[Increase],Table1[[#This Row],[ScheduleWeekWritten]])</f>
        <v>14</v>
      </c>
      <c r="F9941" t="b">
        <v>0</v>
      </c>
      <c r="G9941" t="s">
        <v>140</v>
      </c>
      <c r="H9941">
        <v>28</v>
      </c>
      <c r="I9941">
        <v>16</v>
      </c>
      <c r="J9941" t="s">
        <v>24</v>
      </c>
      <c r="K9941" t="s">
        <v>72</v>
      </c>
      <c r="L9941" t="str">
        <f>_xlfn.XLOOKUP(Table1[[#This Row],[TeamFavoriteID]],Table2[team_id],Table2[team_name],_xlfn.XLOOKUP(Table1[[#This Row],[TeamFavoriteID]],Table2[team_id_pfr],Table2[team_name],"Even"))</f>
        <v>Baltimore Colts</v>
      </c>
      <c r="M9941">
        <v>-6.5</v>
      </c>
      <c r="N9941">
        <f>IF(Table1[[#This Row],[TeamFavorite]]=Table1[[#This Row],[TeamHome]],Table1[[#This Row],[ScoreAway]]-Table1[[#This Row],[ScoreHome]],Table1[[#This Row],[ScoreHome]]-Table1[[#This Row],[ScoreAway]])</f>
        <v>12</v>
      </c>
      <c r="O9941">
        <f>IF(Table1[[#This Row],[SpreadActual]]&lt;Table1[[#This Row],[SpreadFavorite]],1,0)</f>
        <v>0</v>
      </c>
      <c r="P9941">
        <v>43.5</v>
      </c>
      <c r="Q9941" t="s">
        <v>190</v>
      </c>
      <c r="R9941" t="b">
        <v>0</v>
      </c>
      <c r="S9941">
        <v>72</v>
      </c>
      <c r="T9941">
        <v>0</v>
      </c>
      <c r="V9941" t="s">
        <v>103</v>
      </c>
    </row>
    <row r="9942" spans="1:22" x14ac:dyDescent="0.2">
      <c r="A9942" s="1">
        <v>40160</v>
      </c>
      <c r="B9942">
        <v>2009</v>
      </c>
      <c r="C9942">
        <f>_xlfn.MAXIFS(Table1[ScheduleWeekWritten],Table1[ScheduleSeason],Table1[[#This Row],[ScheduleSeason]])</f>
        <v>17</v>
      </c>
      <c r="D9942">
        <v>14</v>
      </c>
      <c r="E9942" cm="1">
        <f t="array" ref="E9942">_xlfn.XLOOKUP(Table1[[#This Row],[ScheduleWeekWritten]],Table3[Game],100+Table3[Increase],Table1[[#This Row],[ScheduleWeekWritten]])</f>
        <v>14</v>
      </c>
      <c r="F9942" t="b">
        <v>0</v>
      </c>
      <c r="G9942" t="s">
        <v>154</v>
      </c>
      <c r="H9942">
        <v>10</v>
      </c>
      <c r="I9942">
        <v>14</v>
      </c>
      <c r="J9942" t="s">
        <v>19</v>
      </c>
      <c r="K9942" t="s">
        <v>161</v>
      </c>
      <c r="L9942" t="str">
        <f>_xlfn.XLOOKUP(Table1[[#This Row],[TeamFavoriteID]],Table2[team_id],Table2[team_name],_xlfn.XLOOKUP(Table1[[#This Row],[TeamFavoriteID]],Table2[team_id_pfr],Table2[team_name],"Even"))</f>
        <v>Jacksonville Jaguars</v>
      </c>
      <c r="M9942">
        <v>-2</v>
      </c>
      <c r="N9942">
        <f>IF(Table1[[#This Row],[TeamFavorite]]=Table1[[#This Row],[TeamHome]],Table1[[#This Row],[ScoreAway]]-Table1[[#This Row],[ScoreHome]],Table1[[#This Row],[ScoreHome]]-Table1[[#This Row],[ScoreAway]])</f>
        <v>4</v>
      </c>
      <c r="O9942">
        <f>IF(Table1[[#This Row],[SpreadActual]]&lt;Table1[[#This Row],[SpreadFavorite]],1,0)</f>
        <v>0</v>
      </c>
      <c r="P9942">
        <v>43</v>
      </c>
      <c r="Q9942" t="s">
        <v>155</v>
      </c>
      <c r="R9942" t="b">
        <v>0</v>
      </c>
      <c r="S9942">
        <v>77</v>
      </c>
      <c r="T9942">
        <v>9</v>
      </c>
      <c r="U9942">
        <v>88</v>
      </c>
    </row>
    <row r="9943" spans="1:22" x14ac:dyDescent="0.2">
      <c r="A9943" s="1">
        <v>40160</v>
      </c>
      <c r="B9943">
        <v>2009</v>
      </c>
      <c r="C9943">
        <f>_xlfn.MAXIFS(Table1[ScheduleWeekWritten],Table1[ScheduleSeason],Table1[[#This Row],[ScheduleSeason]])</f>
        <v>17</v>
      </c>
      <c r="D9943">
        <v>14</v>
      </c>
      <c r="E9943" cm="1">
        <f t="array" ref="E9943">_xlfn.XLOOKUP(Table1[[#This Row],[ScheduleWeekWritten]],Table3[Game],100+Table3[Increase],Table1[[#This Row],[ScheduleWeekWritten]])</f>
        <v>14</v>
      </c>
      <c r="F9943" t="b">
        <v>0</v>
      </c>
      <c r="G9943" t="s">
        <v>42</v>
      </c>
      <c r="H9943">
        <v>10</v>
      </c>
      <c r="I9943">
        <v>16</v>
      </c>
      <c r="J9943" t="s">
        <v>28</v>
      </c>
      <c r="K9943" t="s">
        <v>43</v>
      </c>
      <c r="L9943" t="str">
        <f>_xlfn.XLOOKUP(Table1[[#This Row],[TeamFavoriteID]],Table2[team_id],Table2[team_name],_xlfn.XLOOKUP(Table1[[#This Row],[TeamFavoriteID]],Table2[team_id_pfr],Table2[team_name],"Even"))</f>
        <v>Buffalo Bills</v>
      </c>
      <c r="M9943">
        <v>-2.5</v>
      </c>
      <c r="N9943">
        <f>IF(Table1[[#This Row],[TeamFavorite]]=Table1[[#This Row],[TeamHome]],Table1[[#This Row],[ScoreAway]]-Table1[[#This Row],[ScoreHome]],Table1[[#This Row],[ScoreHome]]-Table1[[#This Row],[ScoreAway]])</f>
        <v>-6</v>
      </c>
      <c r="O9943">
        <f>IF(Table1[[#This Row],[SpreadActual]]&lt;Table1[[#This Row],[SpreadFavorite]],1,0)</f>
        <v>1</v>
      </c>
      <c r="P9943">
        <v>38</v>
      </c>
      <c r="Q9943" t="s">
        <v>117</v>
      </c>
      <c r="R9943" t="b">
        <v>0</v>
      </c>
      <c r="S9943">
        <v>42</v>
      </c>
      <c r="T9943">
        <v>9</v>
      </c>
      <c r="U9943">
        <v>95</v>
      </c>
    </row>
    <row r="9944" spans="1:22" x14ac:dyDescent="0.2">
      <c r="A9944" s="1">
        <v>40160</v>
      </c>
      <c r="B9944">
        <v>2009</v>
      </c>
      <c r="C9944">
        <f>_xlfn.MAXIFS(Table1[ScheduleWeekWritten],Table1[ScheduleSeason],Table1[[#This Row],[ScheduleSeason]])</f>
        <v>17</v>
      </c>
      <c r="D9944">
        <v>14</v>
      </c>
      <c r="E9944" cm="1">
        <f t="array" ref="E9944">_xlfn.XLOOKUP(Table1[[#This Row],[ScheduleWeekWritten]],Table3[Game],100+Table3[Increase],Table1[[#This Row],[ScheduleWeekWritten]])</f>
        <v>14</v>
      </c>
      <c r="F9944" t="b">
        <v>0</v>
      </c>
      <c r="G9944" t="s">
        <v>54</v>
      </c>
      <c r="H9944">
        <v>30</v>
      </c>
      <c r="I9944">
        <v>10</v>
      </c>
      <c r="J9944" t="s">
        <v>101</v>
      </c>
      <c r="K9944" t="s">
        <v>55</v>
      </c>
      <c r="L9944" t="str">
        <f>_xlfn.XLOOKUP(Table1[[#This Row],[TeamFavoriteID]],Table2[team_id],Table2[team_name],_xlfn.XLOOKUP(Table1[[#This Row],[TeamFavoriteID]],Table2[team_id_pfr],Table2[team_name],"Even"))</f>
        <v>Minnesota Vikings</v>
      </c>
      <c r="M9944">
        <v>-6</v>
      </c>
      <c r="N9944">
        <f>IF(Table1[[#This Row],[TeamFavorite]]=Table1[[#This Row],[TeamHome]],Table1[[#This Row],[ScoreAway]]-Table1[[#This Row],[ScoreHome]],Table1[[#This Row],[ScoreHome]]-Table1[[#This Row],[ScoreAway]])</f>
        <v>-20</v>
      </c>
      <c r="O9944">
        <f>IF(Table1[[#This Row],[SpreadActual]]&lt;Table1[[#This Row],[SpreadFavorite]],1,0)</f>
        <v>1</v>
      </c>
      <c r="P9944">
        <v>42.5</v>
      </c>
      <c r="Q9944" t="s">
        <v>194</v>
      </c>
      <c r="R9944" t="b">
        <v>0</v>
      </c>
      <c r="S9944">
        <v>72</v>
      </c>
      <c r="T9944">
        <v>0</v>
      </c>
      <c r="V9944" t="s">
        <v>103</v>
      </c>
    </row>
    <row r="9945" spans="1:22" x14ac:dyDescent="0.2">
      <c r="A9945" s="1">
        <v>40160</v>
      </c>
      <c r="B9945">
        <v>2009</v>
      </c>
      <c r="C9945">
        <f>_xlfn.MAXIFS(Table1[ScheduleWeekWritten],Table1[ScheduleSeason],Table1[[#This Row],[ScheduleSeason]])</f>
        <v>17</v>
      </c>
      <c r="D9945">
        <v>14</v>
      </c>
      <c r="E9945" cm="1">
        <f t="array" ref="E9945">_xlfn.XLOOKUP(Table1[[#This Row],[ScheduleWeekWritten]],Table3[Game],100+Table3[Increase],Table1[[#This Row],[ScheduleWeekWritten]])</f>
        <v>14</v>
      </c>
      <c r="F9945" t="b">
        <v>0</v>
      </c>
      <c r="G9945" t="s">
        <v>115</v>
      </c>
      <c r="H9945">
        <v>20</v>
      </c>
      <c r="I9945">
        <v>10</v>
      </c>
      <c r="J9945" t="s">
        <v>152</v>
      </c>
      <c r="K9945" t="s">
        <v>70</v>
      </c>
      <c r="L9945" t="str">
        <f>_xlfn.XLOOKUP(Table1[[#This Row],[TeamFavoriteID]],Table2[team_id],Table2[team_name],_xlfn.XLOOKUP(Table1[[#This Row],[TeamFavoriteID]],Table2[team_id_pfr],Table2[team_name],"Even"))</f>
        <v>Boston Patriots</v>
      </c>
      <c r="M9945">
        <v>-12.5</v>
      </c>
      <c r="N9945">
        <f>IF(Table1[[#This Row],[TeamFavorite]]=Table1[[#This Row],[TeamHome]],Table1[[#This Row],[ScoreAway]]-Table1[[#This Row],[ScoreHome]],Table1[[#This Row],[ScoreHome]]-Table1[[#This Row],[ScoreAway]])</f>
        <v>10</v>
      </c>
      <c r="O9945">
        <f>IF(Table1[[#This Row],[SpreadActual]]&lt;Table1[[#This Row],[SpreadFavorite]],1,0)</f>
        <v>0</v>
      </c>
      <c r="P9945">
        <v>43.5</v>
      </c>
      <c r="Q9945" t="s">
        <v>179</v>
      </c>
      <c r="R9945" t="b">
        <v>0</v>
      </c>
      <c r="S9945">
        <v>40</v>
      </c>
      <c r="T9945">
        <v>9</v>
      </c>
      <c r="U9945">
        <v>62</v>
      </c>
    </row>
    <row r="9946" spans="1:22" x14ac:dyDescent="0.2">
      <c r="A9946" s="1">
        <v>40160</v>
      </c>
      <c r="B9946">
        <v>2009</v>
      </c>
      <c r="C9946">
        <f>_xlfn.MAXIFS(Table1[ScheduleWeekWritten],Table1[ScheduleSeason],Table1[[#This Row],[ScheduleSeason]])</f>
        <v>17</v>
      </c>
      <c r="D9946">
        <v>14</v>
      </c>
      <c r="E9946" cm="1">
        <f t="array" ref="E9946">_xlfn.XLOOKUP(Table1[[#This Row],[ScheduleWeekWritten]],Table3[Game],100+Table3[Increase],Table1[[#This Row],[ScheduleWeekWritten]])</f>
        <v>14</v>
      </c>
      <c r="F9946" t="b">
        <v>0</v>
      </c>
      <c r="G9946" t="s">
        <v>50</v>
      </c>
      <c r="H9946">
        <v>38</v>
      </c>
      <c r="I9946">
        <v>45</v>
      </c>
      <c r="J9946" t="s">
        <v>58</v>
      </c>
      <c r="K9946" t="s">
        <v>77</v>
      </c>
      <c r="L9946" t="str">
        <f>_xlfn.XLOOKUP(Table1[[#This Row],[TeamFavoriteID]],Table2[team_id],Table2[team_name],_xlfn.XLOOKUP(Table1[[#This Row],[TeamFavoriteID]],Table2[team_id_pfr],Table2[team_name],"Even"))</f>
        <v>Philadelphia Eagles</v>
      </c>
      <c r="M9946">
        <v>-1</v>
      </c>
      <c r="N9946">
        <f>IF(Table1[[#This Row],[TeamFavorite]]=Table1[[#This Row],[TeamHome]],Table1[[#This Row],[ScoreAway]]-Table1[[#This Row],[ScoreHome]],Table1[[#This Row],[ScoreHome]]-Table1[[#This Row],[ScoreAway]])</f>
        <v>-7</v>
      </c>
      <c r="O9946">
        <f>IF(Table1[[#This Row],[SpreadActual]]&lt;Table1[[#This Row],[SpreadFavorite]],1,0)</f>
        <v>1</v>
      </c>
      <c r="P9946">
        <v>42.5</v>
      </c>
      <c r="Q9946" t="s">
        <v>126</v>
      </c>
      <c r="R9946" t="b">
        <v>0</v>
      </c>
      <c r="S9946">
        <v>42</v>
      </c>
      <c r="T9946">
        <v>11</v>
      </c>
      <c r="U9946">
        <v>54</v>
      </c>
      <c r="V9946" t="s">
        <v>195</v>
      </c>
    </row>
    <row r="9947" spans="1:22" x14ac:dyDescent="0.2">
      <c r="A9947" s="1">
        <v>40160</v>
      </c>
      <c r="B9947">
        <v>2009</v>
      </c>
      <c r="C9947">
        <f>_xlfn.MAXIFS(Table1[ScheduleWeekWritten],Table1[ScheduleSeason],Table1[[#This Row],[ScheduleSeason]])</f>
        <v>17</v>
      </c>
      <c r="D9947">
        <v>14</v>
      </c>
      <c r="E9947" cm="1">
        <f t="array" ref="E9947">_xlfn.XLOOKUP(Table1[[#This Row],[ScheduleWeekWritten]],Table3[Game],100+Table3[Increase],Table1[[#This Row],[ScheduleWeekWritten]])</f>
        <v>14</v>
      </c>
      <c r="F9947" t="b">
        <v>0</v>
      </c>
      <c r="G9947" t="s">
        <v>20</v>
      </c>
      <c r="H9947">
        <v>13</v>
      </c>
      <c r="I9947">
        <v>34</v>
      </c>
      <c r="J9947" t="s">
        <v>61</v>
      </c>
      <c r="K9947" t="s">
        <v>85</v>
      </c>
      <c r="L9947" t="str">
        <f>_xlfn.XLOOKUP(Table1[[#This Row],[TeamFavoriteID]],Table2[team_id],Table2[team_name],_xlfn.XLOOKUP(Table1[[#This Row],[TeamFavoriteID]],Table2[team_id_pfr],Table2[team_name],"Even"))</f>
        <v>Washington Commanders</v>
      </c>
      <c r="M9947">
        <v>-2.5</v>
      </c>
      <c r="N9947">
        <f>IF(Table1[[#This Row],[TeamFavorite]]=Table1[[#This Row],[TeamHome]],Table1[[#This Row],[ScoreAway]]-Table1[[#This Row],[ScoreHome]],Table1[[#This Row],[ScoreHome]]-Table1[[#This Row],[ScoreAway]])</f>
        <v>-21</v>
      </c>
      <c r="O9947">
        <f>IF(Table1[[#This Row],[SpreadActual]]&lt;Table1[[#This Row],[SpreadFavorite]],1,0)</f>
        <v>1</v>
      </c>
      <c r="P9947">
        <v>37.5</v>
      </c>
      <c r="Q9947" t="s">
        <v>76</v>
      </c>
      <c r="R9947" t="b">
        <v>0</v>
      </c>
      <c r="S9947">
        <v>52</v>
      </c>
      <c r="T9947">
        <v>14</v>
      </c>
      <c r="U9947">
        <v>88</v>
      </c>
      <c r="V9947" t="s">
        <v>195</v>
      </c>
    </row>
    <row r="9948" spans="1:22" x14ac:dyDescent="0.2">
      <c r="A9948" s="1">
        <v>40160</v>
      </c>
      <c r="B9948">
        <v>2009</v>
      </c>
      <c r="C9948">
        <f>_xlfn.MAXIFS(Table1[ScheduleWeekWritten],Table1[ScheduleSeason],Table1[[#This Row],[ScheduleSeason]])</f>
        <v>17</v>
      </c>
      <c r="D9948">
        <v>14</v>
      </c>
      <c r="E9948" cm="1">
        <f t="array" ref="E9948">_xlfn.XLOOKUP(Table1[[#This Row],[ScheduleWeekWritten]],Table3[Game],100+Table3[Increase],Table1[[#This Row],[ScheduleWeekWritten]])</f>
        <v>14</v>
      </c>
      <c r="F9948" t="b">
        <v>0</v>
      </c>
      <c r="G9948" t="s">
        <v>127</v>
      </c>
      <c r="H9948">
        <v>3</v>
      </c>
      <c r="I9948">
        <v>26</v>
      </c>
      <c r="J9948" t="s">
        <v>31</v>
      </c>
      <c r="K9948" t="s">
        <v>32</v>
      </c>
      <c r="L9948" t="str">
        <f>_xlfn.XLOOKUP(Table1[[#This Row],[TeamFavoriteID]],Table2[team_id],Table2[team_name],_xlfn.XLOOKUP(Table1[[#This Row],[TeamFavoriteID]],Table2[team_id_pfr],Table2[team_name],"Even"))</f>
        <v>New York Jets</v>
      </c>
      <c r="M9948">
        <v>-3.5</v>
      </c>
      <c r="N9948">
        <f>IF(Table1[[#This Row],[TeamFavorite]]=Table1[[#This Row],[TeamHome]],Table1[[#This Row],[ScoreAway]]-Table1[[#This Row],[ScoreHome]],Table1[[#This Row],[ScoreHome]]-Table1[[#This Row],[ScoreAway]])</f>
        <v>-23</v>
      </c>
      <c r="O9948">
        <f>IF(Table1[[#This Row],[SpreadActual]]&lt;Table1[[#This Row],[SpreadFavorite]],1,0)</f>
        <v>1</v>
      </c>
      <c r="P9948">
        <v>36.5</v>
      </c>
      <c r="Q9948" t="s">
        <v>168</v>
      </c>
      <c r="R9948" t="b">
        <v>0</v>
      </c>
      <c r="S9948">
        <v>75</v>
      </c>
      <c r="T9948">
        <v>5</v>
      </c>
      <c r="U9948">
        <v>88</v>
      </c>
    </row>
    <row r="9949" spans="1:22" x14ac:dyDescent="0.2">
      <c r="A9949" s="1">
        <v>40160</v>
      </c>
      <c r="B9949">
        <v>2009</v>
      </c>
      <c r="C9949">
        <f>_xlfn.MAXIFS(Table1[ScheduleWeekWritten],Table1[ScheduleSeason],Table1[[#This Row],[ScheduleSeason]])</f>
        <v>17</v>
      </c>
      <c r="D9949">
        <v>14</v>
      </c>
      <c r="E9949" cm="1">
        <f t="array" ref="E9949">_xlfn.XLOOKUP(Table1[[#This Row],[ScheduleWeekWritten]],Table3[Game],100+Table3[Increase],Table1[[#This Row],[ScheduleWeekWritten]])</f>
        <v>14</v>
      </c>
      <c r="F9949" t="b">
        <v>0</v>
      </c>
      <c r="G9949" t="s">
        <v>171</v>
      </c>
      <c r="H9949">
        <v>47</v>
      </c>
      <c r="I9949">
        <v>7</v>
      </c>
      <c r="J9949" t="s">
        <v>153</v>
      </c>
      <c r="K9949" t="s">
        <v>25</v>
      </c>
      <c r="L9949" t="str">
        <f>_xlfn.XLOOKUP(Table1[[#This Row],[TeamFavoriteID]],Table2[team_id],Table2[team_name],_xlfn.XLOOKUP(Table1[[#This Row],[TeamFavoriteID]],Table2[team_id_pfr],Table2[team_name],"Even"))</f>
        <v>Houston Oilers</v>
      </c>
      <c r="M9949">
        <v>-14</v>
      </c>
      <c r="N9949">
        <f>IF(Table1[[#This Row],[TeamFavorite]]=Table1[[#This Row],[TeamHome]],Table1[[#This Row],[ScoreAway]]-Table1[[#This Row],[ScoreHome]],Table1[[#This Row],[ScoreHome]]-Table1[[#This Row],[ScoreAway]])</f>
        <v>40</v>
      </c>
      <c r="O9949">
        <f>IF(Table1[[#This Row],[SpreadActual]]&lt;Table1[[#This Row],[SpreadFavorite]],1,0)</f>
        <v>0</v>
      </c>
      <c r="P9949">
        <v>40</v>
      </c>
      <c r="Q9949" t="s">
        <v>172</v>
      </c>
      <c r="R9949" t="b">
        <v>0</v>
      </c>
      <c r="S9949">
        <v>51</v>
      </c>
      <c r="T9949">
        <v>10</v>
      </c>
      <c r="U9949">
        <v>84</v>
      </c>
    </row>
    <row r="9950" spans="1:22" x14ac:dyDescent="0.2">
      <c r="A9950" s="1">
        <v>40161</v>
      </c>
      <c r="B9950">
        <v>2009</v>
      </c>
      <c r="C9950">
        <f>_xlfn.MAXIFS(Table1[ScheduleWeekWritten],Table1[ScheduleSeason],Table1[[#This Row],[ScheduleSeason]])</f>
        <v>17</v>
      </c>
      <c r="D9950">
        <v>14</v>
      </c>
      <c r="E9950" cm="1">
        <f t="array" ref="E9950">_xlfn.XLOOKUP(Table1[[#This Row],[ScheduleWeekWritten]],Table3[Game],100+Table3[Increase],Table1[[#This Row],[ScheduleWeekWritten]])</f>
        <v>14</v>
      </c>
      <c r="F9950" t="b">
        <v>0</v>
      </c>
      <c r="G9950" t="s">
        <v>53</v>
      </c>
      <c r="H9950">
        <v>24</v>
      </c>
      <c r="I9950">
        <v>9</v>
      </c>
      <c r="J9950" t="s">
        <v>149</v>
      </c>
      <c r="K9950" t="s">
        <v>59</v>
      </c>
      <c r="L9950" t="str">
        <f>_xlfn.XLOOKUP(Table1[[#This Row],[TeamFavoriteID]],Table2[team_id],Table2[team_name],_xlfn.XLOOKUP(Table1[[#This Row],[TeamFavoriteID]],Table2[team_id_pfr],Table2[team_name],"Even"))</f>
        <v>Arizona Cardinals</v>
      </c>
      <c r="M9950">
        <v>-4</v>
      </c>
      <c r="N9950">
        <f>IF(Table1[[#This Row],[TeamFavorite]]=Table1[[#This Row],[TeamHome]],Table1[[#This Row],[ScoreAway]]-Table1[[#This Row],[ScoreHome]],Table1[[#This Row],[ScoreHome]]-Table1[[#This Row],[ScoreAway]])</f>
        <v>15</v>
      </c>
      <c r="O9950">
        <f>IF(Table1[[#This Row],[SpreadActual]]&lt;Table1[[#This Row],[SpreadFavorite]],1,0)</f>
        <v>0</v>
      </c>
      <c r="P9950">
        <v>45</v>
      </c>
      <c r="Q9950" t="s">
        <v>118</v>
      </c>
      <c r="R9950" t="b">
        <v>0</v>
      </c>
      <c r="S9950">
        <v>53</v>
      </c>
      <c r="T9950">
        <v>6</v>
      </c>
      <c r="U9950">
        <v>87</v>
      </c>
    </row>
    <row r="9951" spans="1:22" x14ac:dyDescent="0.2">
      <c r="A9951" s="1">
        <v>40164</v>
      </c>
      <c r="B9951">
        <v>2009</v>
      </c>
      <c r="C9951">
        <f>_xlfn.MAXIFS(Table1[ScheduleWeekWritten],Table1[ScheduleSeason],Table1[[#This Row],[ScheduleSeason]])</f>
        <v>17</v>
      </c>
      <c r="D9951">
        <v>15</v>
      </c>
      <c r="E9951" cm="1">
        <f t="array" ref="E9951">_xlfn.XLOOKUP(Table1[[#This Row],[ScheduleWeekWritten]],Table3[Game],100+Table3[Increase],Table1[[#This Row],[ScheduleWeekWritten]])</f>
        <v>15</v>
      </c>
      <c r="F9951" t="b">
        <v>0</v>
      </c>
      <c r="G9951" t="s">
        <v>154</v>
      </c>
      <c r="H9951">
        <v>31</v>
      </c>
      <c r="I9951">
        <v>35</v>
      </c>
      <c r="J9951" t="s">
        <v>140</v>
      </c>
      <c r="K9951" t="s">
        <v>72</v>
      </c>
      <c r="L9951" t="str">
        <f>_xlfn.XLOOKUP(Table1[[#This Row],[TeamFavoriteID]],Table2[team_id],Table2[team_name],_xlfn.XLOOKUP(Table1[[#This Row],[TeamFavoriteID]],Table2[team_id_pfr],Table2[team_name],"Even"))</f>
        <v>Baltimore Colts</v>
      </c>
      <c r="M9951">
        <v>-3</v>
      </c>
      <c r="N9951">
        <f>IF(Table1[[#This Row],[TeamFavorite]]=Table1[[#This Row],[TeamHome]],Table1[[#This Row],[ScoreAway]]-Table1[[#This Row],[ScoreHome]],Table1[[#This Row],[ScoreHome]]-Table1[[#This Row],[ScoreAway]])</f>
        <v>-4</v>
      </c>
      <c r="O9951">
        <f>IF(Table1[[#This Row],[SpreadActual]]&lt;Table1[[#This Row],[SpreadFavorite]],1,0)</f>
        <v>1</v>
      </c>
      <c r="P9951">
        <v>43.5</v>
      </c>
      <c r="Q9951" t="s">
        <v>155</v>
      </c>
      <c r="R9951" t="b">
        <v>0</v>
      </c>
      <c r="S9951">
        <v>60</v>
      </c>
      <c r="T9951">
        <v>17</v>
      </c>
      <c r="U9951">
        <v>68</v>
      </c>
    </row>
    <row r="9952" spans="1:22" x14ac:dyDescent="0.2">
      <c r="A9952" s="1">
        <v>40166</v>
      </c>
      <c r="B9952">
        <v>2009</v>
      </c>
      <c r="C9952">
        <f>_xlfn.MAXIFS(Table1[ScheduleWeekWritten],Table1[ScheduleSeason],Table1[[#This Row],[ScheduleSeason]])</f>
        <v>17</v>
      </c>
      <c r="D9952">
        <v>15</v>
      </c>
      <c r="E9952" cm="1">
        <f t="array" ref="E9952">_xlfn.XLOOKUP(Table1[[#This Row],[ScheduleWeekWritten]],Table3[Game],100+Table3[Increase],Table1[[#This Row],[ScheduleWeekWritten]])</f>
        <v>15</v>
      </c>
      <c r="F9952" t="b">
        <v>0</v>
      </c>
      <c r="G9952" t="s">
        <v>95</v>
      </c>
      <c r="H9952">
        <v>17</v>
      </c>
      <c r="I9952">
        <v>24</v>
      </c>
      <c r="J9952" t="s">
        <v>67</v>
      </c>
      <c r="K9952" t="s">
        <v>98</v>
      </c>
      <c r="L9952" t="str">
        <f>_xlfn.XLOOKUP(Table1[[#This Row],[TeamFavoriteID]],Table2[team_id],Table2[team_name],_xlfn.XLOOKUP(Table1[[#This Row],[TeamFavoriteID]],Table2[team_id_pfr],Table2[team_name],"Even"))</f>
        <v>New Orleans Saints</v>
      </c>
      <c r="M9952">
        <v>-7.5</v>
      </c>
      <c r="N9952">
        <f>IF(Table1[[#This Row],[TeamFavorite]]=Table1[[#This Row],[TeamHome]],Table1[[#This Row],[ScoreAway]]-Table1[[#This Row],[ScoreHome]],Table1[[#This Row],[ScoreHome]]-Table1[[#This Row],[ScoreAway]])</f>
        <v>7</v>
      </c>
      <c r="O9952">
        <f>IF(Table1[[#This Row],[SpreadActual]]&lt;Table1[[#This Row],[SpreadFavorite]],1,0)</f>
        <v>0</v>
      </c>
      <c r="P9952">
        <v>53.5</v>
      </c>
      <c r="Q9952" t="s">
        <v>124</v>
      </c>
      <c r="R9952" t="b">
        <v>0</v>
      </c>
      <c r="S9952">
        <v>72</v>
      </c>
      <c r="T9952">
        <v>0</v>
      </c>
      <c r="V9952" t="s">
        <v>103</v>
      </c>
    </row>
    <row r="9953" spans="1:22" x14ac:dyDescent="0.2">
      <c r="A9953" s="1">
        <v>40167</v>
      </c>
      <c r="B9953">
        <v>2009</v>
      </c>
      <c r="C9953">
        <f>_xlfn.MAXIFS(Table1[ScheduleWeekWritten],Table1[ScheduleSeason],Table1[[#This Row],[ScheduleSeason]])</f>
        <v>17</v>
      </c>
      <c r="D9953">
        <v>15</v>
      </c>
      <c r="E9953" cm="1">
        <f t="array" ref="E9953">_xlfn.XLOOKUP(Table1[[#This Row],[ScheduleWeekWritten]],Table3[Game],100+Table3[Increase],Table1[[#This Row],[ScheduleWeekWritten]])</f>
        <v>15</v>
      </c>
      <c r="F9953" t="b">
        <v>0</v>
      </c>
      <c r="G9953" t="s">
        <v>158</v>
      </c>
      <c r="H9953">
        <v>31</v>
      </c>
      <c r="I9953">
        <v>7</v>
      </c>
      <c r="J9953" t="s">
        <v>46</v>
      </c>
      <c r="K9953" t="s">
        <v>159</v>
      </c>
      <c r="L9953" t="str">
        <f>_xlfn.XLOOKUP(Table1[[#This Row],[TeamFavoriteID]],Table2[team_id],Table2[team_name],_xlfn.XLOOKUP(Table1[[#This Row],[TeamFavoriteID]],Table2[team_id_pfr],Table2[team_name],"Even"))</f>
        <v>Baltimore Ravens</v>
      </c>
      <c r="M9953">
        <v>-11</v>
      </c>
      <c r="N9953">
        <f>IF(Table1[[#This Row],[TeamFavorite]]=Table1[[#This Row],[TeamHome]],Table1[[#This Row],[ScoreAway]]-Table1[[#This Row],[ScoreHome]],Table1[[#This Row],[ScoreHome]]-Table1[[#This Row],[ScoreAway]])</f>
        <v>-24</v>
      </c>
      <c r="O9953">
        <f>IF(Table1[[#This Row],[SpreadActual]]&lt;Table1[[#This Row],[SpreadFavorite]],1,0)</f>
        <v>1</v>
      </c>
      <c r="P9953">
        <v>39</v>
      </c>
      <c r="Q9953" t="s">
        <v>166</v>
      </c>
      <c r="R9953" t="b">
        <v>0</v>
      </c>
      <c r="S9953">
        <v>30</v>
      </c>
      <c r="T9953">
        <v>12</v>
      </c>
      <c r="U9953">
        <v>68</v>
      </c>
    </row>
    <row r="9954" spans="1:22" x14ac:dyDescent="0.2">
      <c r="A9954" s="1">
        <v>40167</v>
      </c>
      <c r="B9954">
        <v>2009</v>
      </c>
      <c r="C9954">
        <f>_xlfn.MAXIFS(Table1[ScheduleWeekWritten],Table1[ScheduleSeason],Table1[[#This Row],[ScheduleSeason]])</f>
        <v>17</v>
      </c>
      <c r="D9954">
        <v>15</v>
      </c>
      <c r="E9954" cm="1">
        <f t="array" ref="E9954">_xlfn.XLOOKUP(Table1[[#This Row],[ScheduleWeekWritten]],Table3[Game],100+Table3[Increase],Table1[[#This Row],[ScheduleWeekWritten]])</f>
        <v>15</v>
      </c>
      <c r="F9954" t="b">
        <v>0</v>
      </c>
      <c r="G9954" t="s">
        <v>28</v>
      </c>
      <c r="H9954">
        <v>10</v>
      </c>
      <c r="I9954">
        <v>17</v>
      </c>
      <c r="J9954" t="s">
        <v>115</v>
      </c>
      <c r="K9954" t="s">
        <v>70</v>
      </c>
      <c r="L9954" t="str">
        <f>_xlfn.XLOOKUP(Table1[[#This Row],[TeamFavoriteID]],Table2[team_id],Table2[team_name],_xlfn.XLOOKUP(Table1[[#This Row],[TeamFavoriteID]],Table2[team_id_pfr],Table2[team_name],"Even"))</f>
        <v>Boston Patriots</v>
      </c>
      <c r="M9954">
        <v>-7</v>
      </c>
      <c r="N9954">
        <f>IF(Table1[[#This Row],[TeamFavorite]]=Table1[[#This Row],[TeamHome]],Table1[[#This Row],[ScoreAway]]-Table1[[#This Row],[ScoreHome]],Table1[[#This Row],[ScoreHome]]-Table1[[#This Row],[ScoreAway]])</f>
        <v>-7</v>
      </c>
      <c r="O9954">
        <f>IF(Table1[[#This Row],[SpreadActual]]&lt;Table1[[#This Row],[SpreadFavorite]],1,0)</f>
        <v>0</v>
      </c>
      <c r="P9954">
        <v>41</v>
      </c>
      <c r="Q9954" t="s">
        <v>123</v>
      </c>
      <c r="R9954" t="b">
        <v>0</v>
      </c>
      <c r="S9954">
        <v>29</v>
      </c>
      <c r="T9954">
        <v>6</v>
      </c>
      <c r="U9954">
        <v>58</v>
      </c>
    </row>
    <row r="9955" spans="1:22" x14ac:dyDescent="0.2">
      <c r="A9955" s="1">
        <v>40167</v>
      </c>
      <c r="B9955">
        <v>2009</v>
      </c>
      <c r="C9955">
        <f>_xlfn.MAXIFS(Table1[ScheduleWeekWritten],Table1[ScheduleSeason],Table1[[#This Row],[ScheduleSeason]])</f>
        <v>17</v>
      </c>
      <c r="D9955">
        <v>15</v>
      </c>
      <c r="E9955" cm="1">
        <f t="array" ref="E9955">_xlfn.XLOOKUP(Table1[[#This Row],[ScheduleWeekWritten]],Table3[Game],100+Table3[Increase],Table1[[#This Row],[ScheduleWeekWritten]])</f>
        <v>15</v>
      </c>
      <c r="F9955" t="b">
        <v>0</v>
      </c>
      <c r="G9955" t="s">
        <v>152</v>
      </c>
      <c r="H9955">
        <v>26</v>
      </c>
      <c r="I9955">
        <v>7</v>
      </c>
      <c r="J9955" t="s">
        <v>54</v>
      </c>
      <c r="K9955" t="s">
        <v>55</v>
      </c>
      <c r="L9955" t="str">
        <f>_xlfn.XLOOKUP(Table1[[#This Row],[TeamFavoriteID]],Table2[team_id],Table2[team_name],_xlfn.XLOOKUP(Table1[[#This Row],[TeamFavoriteID]],Table2[team_id_pfr],Table2[team_name],"Even"))</f>
        <v>Minnesota Vikings</v>
      </c>
      <c r="M9955">
        <v>-9</v>
      </c>
      <c r="N9955">
        <f>IF(Table1[[#This Row],[TeamFavorite]]=Table1[[#This Row],[TeamHome]],Table1[[#This Row],[ScoreAway]]-Table1[[#This Row],[ScoreHome]],Table1[[#This Row],[ScoreHome]]-Table1[[#This Row],[ScoreAway]])</f>
        <v>19</v>
      </c>
      <c r="O9955">
        <f>IF(Table1[[#This Row],[SpreadActual]]&lt;Table1[[#This Row],[SpreadFavorite]],1,0)</f>
        <v>0</v>
      </c>
      <c r="P9955">
        <v>43</v>
      </c>
      <c r="Q9955" t="s">
        <v>160</v>
      </c>
      <c r="R9955" t="b">
        <v>0</v>
      </c>
      <c r="S9955">
        <v>39</v>
      </c>
      <c r="T9955">
        <v>7</v>
      </c>
      <c r="U9955">
        <v>66</v>
      </c>
    </row>
    <row r="9956" spans="1:22" x14ac:dyDescent="0.2">
      <c r="A9956" s="1">
        <v>40167</v>
      </c>
      <c r="B9956">
        <v>2009</v>
      </c>
      <c r="C9956">
        <f>_xlfn.MAXIFS(Table1[ScheduleWeekWritten],Table1[ScheduleSeason],Table1[[#This Row],[ScheduleSeason]])</f>
        <v>17</v>
      </c>
      <c r="D9956">
        <v>15</v>
      </c>
      <c r="E9956" cm="1">
        <f t="array" ref="E9956">_xlfn.XLOOKUP(Table1[[#This Row],[ScheduleWeekWritten]],Table3[Game],100+Table3[Increase],Table1[[#This Row],[ScheduleWeekWritten]])</f>
        <v>15</v>
      </c>
      <c r="F9956" t="b">
        <v>0</v>
      </c>
      <c r="G9956" t="s">
        <v>24</v>
      </c>
      <c r="H9956">
        <v>19</v>
      </c>
      <c r="I9956">
        <v>20</v>
      </c>
      <c r="J9956" t="s">
        <v>20</v>
      </c>
      <c r="K9956" t="s">
        <v>88</v>
      </c>
      <c r="L9956" t="str">
        <f>_xlfn.XLOOKUP(Table1[[#This Row],[TeamFavoriteID]],Table2[team_id],Table2[team_name],_xlfn.XLOOKUP(Table1[[#This Row],[TeamFavoriteID]],Table2[team_id_pfr],Table2[team_name],"Even"))</f>
        <v>Denver Broncos</v>
      </c>
      <c r="M9956">
        <v>-14</v>
      </c>
      <c r="N9956">
        <f>IF(Table1[[#This Row],[TeamFavorite]]=Table1[[#This Row],[TeamHome]],Table1[[#This Row],[ScoreAway]]-Table1[[#This Row],[ScoreHome]],Table1[[#This Row],[ScoreHome]]-Table1[[#This Row],[ScoreAway]])</f>
        <v>1</v>
      </c>
      <c r="O9956">
        <f>IF(Table1[[#This Row],[SpreadActual]]&lt;Table1[[#This Row],[SpreadFavorite]],1,0)</f>
        <v>0</v>
      </c>
      <c r="P9956">
        <v>37</v>
      </c>
      <c r="Q9956" t="s">
        <v>174</v>
      </c>
      <c r="R9956" t="b">
        <v>0</v>
      </c>
      <c r="S9956">
        <v>55</v>
      </c>
      <c r="T9956">
        <v>8</v>
      </c>
    </row>
    <row r="9957" spans="1:22" x14ac:dyDescent="0.2">
      <c r="A9957" s="1">
        <v>40167</v>
      </c>
      <c r="B9957">
        <v>2009</v>
      </c>
      <c r="C9957">
        <f>_xlfn.MAXIFS(Table1[ScheduleWeekWritten],Table1[ScheduleSeason],Table1[[#This Row],[ScheduleSeason]])</f>
        <v>17</v>
      </c>
      <c r="D9957">
        <v>15</v>
      </c>
      <c r="E9957" cm="1">
        <f t="array" ref="E9957">_xlfn.XLOOKUP(Table1[[#This Row],[ScheduleWeekWritten]],Table3[Game],100+Table3[Increase],Table1[[#This Row],[ScheduleWeekWritten]])</f>
        <v>15</v>
      </c>
      <c r="F9957" t="b">
        <v>0</v>
      </c>
      <c r="G9957" t="s">
        <v>45</v>
      </c>
      <c r="H9957">
        <v>24</v>
      </c>
      <c r="I9957">
        <v>31</v>
      </c>
      <c r="J9957" t="s">
        <v>149</v>
      </c>
      <c r="K9957" t="s">
        <v>59</v>
      </c>
      <c r="L9957" t="str">
        <f>_xlfn.XLOOKUP(Table1[[#This Row],[TeamFavoriteID]],Table2[team_id],Table2[team_name],_xlfn.XLOOKUP(Table1[[#This Row],[TeamFavoriteID]],Table2[team_id_pfr],Table2[team_name],"Even"))</f>
        <v>Arizona Cardinals</v>
      </c>
      <c r="M9957">
        <v>-14</v>
      </c>
      <c r="N9957">
        <f>IF(Table1[[#This Row],[TeamFavorite]]=Table1[[#This Row],[TeamHome]],Table1[[#This Row],[ScoreAway]]-Table1[[#This Row],[ScoreHome]],Table1[[#This Row],[ScoreHome]]-Table1[[#This Row],[ScoreAway]])</f>
        <v>-7</v>
      </c>
      <c r="O9957">
        <f>IF(Table1[[#This Row],[SpreadActual]]&lt;Table1[[#This Row],[SpreadFavorite]],1,0)</f>
        <v>0</v>
      </c>
      <c r="P9957">
        <v>47</v>
      </c>
      <c r="Q9957" t="s">
        <v>181</v>
      </c>
      <c r="R9957" t="b">
        <v>0</v>
      </c>
      <c r="S9957">
        <v>72</v>
      </c>
      <c r="T9957">
        <v>0</v>
      </c>
      <c r="V9957" t="s">
        <v>103</v>
      </c>
    </row>
    <row r="9958" spans="1:22" x14ac:dyDescent="0.2">
      <c r="A9958" s="1">
        <v>40167</v>
      </c>
      <c r="B9958">
        <v>2009</v>
      </c>
      <c r="C9958">
        <f>_xlfn.MAXIFS(Table1[ScheduleWeekWritten],Table1[ScheduleSeason],Table1[[#This Row],[ScheduleSeason]])</f>
        <v>17</v>
      </c>
      <c r="D9958">
        <v>15</v>
      </c>
      <c r="E9958" cm="1">
        <f t="array" ref="E9958">_xlfn.XLOOKUP(Table1[[#This Row],[ScheduleWeekWritten]],Table3[Game],100+Table3[Increase],Table1[[#This Row],[ScheduleWeekWritten]])</f>
        <v>15</v>
      </c>
      <c r="F9958" t="b">
        <v>0</v>
      </c>
      <c r="G9958" t="s">
        <v>42</v>
      </c>
      <c r="H9958">
        <v>34</v>
      </c>
      <c r="I9958">
        <v>41</v>
      </c>
      <c r="J9958" t="s">
        <v>62</v>
      </c>
      <c r="K9958" t="s">
        <v>75</v>
      </c>
      <c r="L9958" t="str">
        <f>_xlfn.XLOOKUP(Table1[[#This Row],[TeamFavoriteID]],Table2[team_id],Table2[team_name],_xlfn.XLOOKUP(Table1[[#This Row],[TeamFavoriteID]],Table2[team_id_pfr],Table2[team_name],"Even"))</f>
        <v>Kansas City Chiefs</v>
      </c>
      <c r="M9958">
        <v>-3</v>
      </c>
      <c r="N9958">
        <f>IF(Table1[[#This Row],[TeamFavorite]]=Table1[[#This Row],[TeamHome]],Table1[[#This Row],[ScoreAway]]-Table1[[#This Row],[ScoreHome]],Table1[[#This Row],[ScoreHome]]-Table1[[#This Row],[ScoreAway]])</f>
        <v>7</v>
      </c>
      <c r="O9958">
        <f>IF(Table1[[#This Row],[SpreadActual]]&lt;Table1[[#This Row],[SpreadFavorite]],1,0)</f>
        <v>0</v>
      </c>
      <c r="P9958">
        <v>37</v>
      </c>
      <c r="Q9958" t="s">
        <v>117</v>
      </c>
      <c r="R9958" t="b">
        <v>0</v>
      </c>
      <c r="S9958">
        <v>38</v>
      </c>
      <c r="T9958">
        <v>11</v>
      </c>
      <c r="U9958">
        <v>82</v>
      </c>
    </row>
    <row r="9959" spans="1:22" x14ac:dyDescent="0.2">
      <c r="A9959" s="1">
        <v>40167</v>
      </c>
      <c r="B9959">
        <v>2009</v>
      </c>
      <c r="C9959">
        <f>_xlfn.MAXIFS(Table1[ScheduleWeekWritten],Table1[ScheduleSeason],Table1[[#This Row],[ScheduleSeason]])</f>
        <v>17</v>
      </c>
      <c r="D9959">
        <v>15</v>
      </c>
      <c r="E9959" cm="1">
        <f t="array" ref="E9959">_xlfn.XLOOKUP(Table1[[#This Row],[ScheduleWeekWritten]],Table3[Game],100+Table3[Increase],Table1[[#This Row],[ScheduleWeekWritten]])</f>
        <v>15</v>
      </c>
      <c r="F9959" t="b">
        <v>0</v>
      </c>
      <c r="G9959" t="s">
        <v>31</v>
      </c>
      <c r="H9959">
        <v>7</v>
      </c>
      <c r="I9959">
        <v>10</v>
      </c>
      <c r="J9959" t="s">
        <v>38</v>
      </c>
      <c r="K9959" t="s">
        <v>32</v>
      </c>
      <c r="L9959" t="str">
        <f>_xlfn.XLOOKUP(Table1[[#This Row],[TeamFavoriteID]],Table2[team_id],Table2[team_name],_xlfn.XLOOKUP(Table1[[#This Row],[TeamFavoriteID]],Table2[team_id_pfr],Table2[team_name],"Even"))</f>
        <v>New York Jets</v>
      </c>
      <c r="M9959">
        <v>-7</v>
      </c>
      <c r="N9959">
        <f>IF(Table1[[#This Row],[TeamFavorite]]=Table1[[#This Row],[TeamHome]],Table1[[#This Row],[ScoreAway]]-Table1[[#This Row],[ScoreHome]],Table1[[#This Row],[ScoreHome]]-Table1[[#This Row],[ScoreAway]])</f>
        <v>3</v>
      </c>
      <c r="O9959">
        <f>IF(Table1[[#This Row],[SpreadActual]]&lt;Table1[[#This Row],[SpreadFavorite]],1,0)</f>
        <v>0</v>
      </c>
      <c r="P9959">
        <v>35.5</v>
      </c>
      <c r="Q9959" t="s">
        <v>126</v>
      </c>
      <c r="R9959" t="b">
        <v>0</v>
      </c>
      <c r="S9959">
        <v>29</v>
      </c>
      <c r="T9959">
        <v>21</v>
      </c>
      <c r="U9959">
        <v>62</v>
      </c>
    </row>
    <row r="9960" spans="1:22" x14ac:dyDescent="0.2">
      <c r="A9960" s="1">
        <v>40167</v>
      </c>
      <c r="B9960">
        <v>2009</v>
      </c>
      <c r="C9960">
        <f>_xlfn.MAXIFS(Table1[ScheduleWeekWritten],Table1[ScheduleSeason],Table1[[#This Row],[ScheduleSeason]])</f>
        <v>17</v>
      </c>
      <c r="D9960">
        <v>15</v>
      </c>
      <c r="E9960" cm="1">
        <f t="array" ref="E9960">_xlfn.XLOOKUP(Table1[[#This Row],[ScheduleWeekWritten]],Table3[Game],100+Table3[Increase],Table1[[#This Row],[ScheduleWeekWritten]])</f>
        <v>15</v>
      </c>
      <c r="F9960" t="b">
        <v>0</v>
      </c>
      <c r="G9960" t="s">
        <v>58</v>
      </c>
      <c r="H9960">
        <v>27</v>
      </c>
      <c r="I9960">
        <v>13</v>
      </c>
      <c r="J9960" t="s">
        <v>53</v>
      </c>
      <c r="K9960" t="s">
        <v>77</v>
      </c>
      <c r="L9960" t="str">
        <f>_xlfn.XLOOKUP(Table1[[#This Row],[TeamFavoriteID]],Table2[team_id],Table2[team_name],_xlfn.XLOOKUP(Table1[[#This Row],[TeamFavoriteID]],Table2[team_id_pfr],Table2[team_name],"Even"))</f>
        <v>Philadelphia Eagles</v>
      </c>
      <c r="M9960">
        <v>-7.5</v>
      </c>
      <c r="N9960">
        <f>IF(Table1[[#This Row],[TeamFavorite]]=Table1[[#This Row],[TeamHome]],Table1[[#This Row],[ScoreAway]]-Table1[[#This Row],[ScoreHome]],Table1[[#This Row],[ScoreHome]]-Table1[[#This Row],[ScoreAway]])</f>
        <v>-14</v>
      </c>
      <c r="O9960">
        <f>IF(Table1[[#This Row],[SpreadActual]]&lt;Table1[[#This Row],[SpreadFavorite]],1,0)</f>
        <v>1</v>
      </c>
      <c r="P9960">
        <v>41</v>
      </c>
      <c r="Q9960" t="s">
        <v>183</v>
      </c>
      <c r="R9960" t="b">
        <v>0</v>
      </c>
      <c r="S9960">
        <v>34</v>
      </c>
      <c r="T9960">
        <v>17</v>
      </c>
      <c r="U9960">
        <v>66</v>
      </c>
    </row>
    <row r="9961" spans="1:22" x14ac:dyDescent="0.2">
      <c r="A9961" s="1">
        <v>40167</v>
      </c>
      <c r="B9961">
        <v>2009</v>
      </c>
      <c r="C9961">
        <f>_xlfn.MAXIFS(Table1[ScheduleWeekWritten],Table1[ScheduleSeason],Table1[[#This Row],[ScheduleSeason]])</f>
        <v>17</v>
      </c>
      <c r="D9961">
        <v>15</v>
      </c>
      <c r="E9961" cm="1">
        <f t="array" ref="E9961">_xlfn.XLOOKUP(Table1[[#This Row],[ScheduleWeekWritten]],Table3[Game],100+Table3[Increase],Table1[[#This Row],[ScheduleWeekWritten]])</f>
        <v>15</v>
      </c>
      <c r="F9961" t="b">
        <v>0</v>
      </c>
      <c r="G9961" t="s">
        <v>49</v>
      </c>
      <c r="H9961">
        <v>37</v>
      </c>
      <c r="I9961">
        <v>36</v>
      </c>
      <c r="J9961" t="s">
        <v>33</v>
      </c>
      <c r="K9961" t="s">
        <v>51</v>
      </c>
      <c r="L9961" t="str">
        <f>_xlfn.XLOOKUP(Table1[[#This Row],[TeamFavoriteID]],Table2[team_id],Table2[team_name],_xlfn.XLOOKUP(Table1[[#This Row],[TeamFavoriteID]],Table2[team_id_pfr],Table2[team_name],"Even"))</f>
        <v>Pittsburgh Steelers</v>
      </c>
      <c r="M9961">
        <v>-2.5</v>
      </c>
      <c r="N9961">
        <f>IF(Table1[[#This Row],[TeamFavorite]]=Table1[[#This Row],[TeamHome]],Table1[[#This Row],[ScoreAway]]-Table1[[#This Row],[ScoreHome]],Table1[[#This Row],[ScoreHome]]-Table1[[#This Row],[ScoreAway]])</f>
        <v>-1</v>
      </c>
      <c r="O9961">
        <f>IF(Table1[[#This Row],[SpreadActual]]&lt;Table1[[#This Row],[SpreadFavorite]],1,0)</f>
        <v>0</v>
      </c>
      <c r="P9961">
        <v>41</v>
      </c>
      <c r="Q9961" t="s">
        <v>175</v>
      </c>
      <c r="R9961" t="b">
        <v>0</v>
      </c>
      <c r="S9961">
        <v>27</v>
      </c>
      <c r="T9961">
        <v>8</v>
      </c>
      <c r="U9961">
        <v>77</v>
      </c>
    </row>
    <row r="9962" spans="1:22" x14ac:dyDescent="0.2">
      <c r="A9962" s="1">
        <v>40167</v>
      </c>
      <c r="B9962">
        <v>2009</v>
      </c>
      <c r="C9962">
        <f>_xlfn.MAXIFS(Table1[ScheduleWeekWritten],Table1[ScheduleSeason],Table1[[#This Row],[ScheduleSeason]])</f>
        <v>17</v>
      </c>
      <c r="D9962">
        <v>15</v>
      </c>
      <c r="E9962" cm="1">
        <f t="array" ref="E9962">_xlfn.XLOOKUP(Table1[[#This Row],[ScheduleWeekWritten]],Table3[Game],100+Table3[Increase],Table1[[#This Row],[ScheduleWeekWritten]])</f>
        <v>15</v>
      </c>
      <c r="F9962" t="b">
        <v>0</v>
      </c>
      <c r="G9962" t="s">
        <v>27</v>
      </c>
      <c r="H9962">
        <v>27</v>
      </c>
      <c r="I9962">
        <v>24</v>
      </c>
      <c r="J9962" t="s">
        <v>101</v>
      </c>
      <c r="K9962" t="s">
        <v>29</v>
      </c>
      <c r="L9962" t="str">
        <f>_xlfn.XLOOKUP(Table1[[#This Row],[TeamFavoriteID]],Table2[team_id],Table2[team_name],_xlfn.XLOOKUP(Table1[[#This Row],[TeamFavoriteID]],Table2[team_id_pfr],Table2[team_name],"Even"))</f>
        <v>Los Angeles Chargers</v>
      </c>
      <c r="M9962">
        <v>-7</v>
      </c>
      <c r="N9962">
        <f>IF(Table1[[#This Row],[TeamFavorite]]=Table1[[#This Row],[TeamHome]],Table1[[#This Row],[ScoreAway]]-Table1[[#This Row],[ScoreHome]],Table1[[#This Row],[ScoreHome]]-Table1[[#This Row],[ScoreAway]])</f>
        <v>3</v>
      </c>
      <c r="O9962">
        <f>IF(Table1[[#This Row],[SpreadActual]]&lt;Table1[[#This Row],[SpreadFavorite]],1,0)</f>
        <v>0</v>
      </c>
      <c r="P9962">
        <v>43.5</v>
      </c>
      <c r="Q9962" t="s">
        <v>94</v>
      </c>
      <c r="R9962" t="b">
        <v>0</v>
      </c>
      <c r="S9962">
        <v>70</v>
      </c>
      <c r="T9962">
        <v>3</v>
      </c>
      <c r="U9962">
        <v>42</v>
      </c>
    </row>
    <row r="9963" spans="1:22" x14ac:dyDescent="0.2">
      <c r="A9963" s="1">
        <v>40167</v>
      </c>
      <c r="B9963">
        <v>2009</v>
      </c>
      <c r="C9963">
        <f>_xlfn.MAXIFS(Table1[ScheduleWeekWritten],Table1[ScheduleSeason],Table1[[#This Row],[ScheduleSeason]])</f>
        <v>17</v>
      </c>
      <c r="D9963">
        <v>15</v>
      </c>
      <c r="E9963" cm="1">
        <f t="array" ref="E9963">_xlfn.XLOOKUP(Table1[[#This Row],[ScheduleWeekWritten]],Table3[Game],100+Table3[Increase],Table1[[#This Row],[ScheduleWeekWritten]])</f>
        <v>15</v>
      </c>
      <c r="F9963" t="b">
        <v>0</v>
      </c>
      <c r="G9963" t="s">
        <v>128</v>
      </c>
      <c r="H9963">
        <v>7</v>
      </c>
      <c r="I9963">
        <v>24</v>
      </c>
      <c r="J9963" t="s">
        <v>127</v>
      </c>
      <c r="K9963" t="s">
        <v>132</v>
      </c>
      <c r="L9963" t="str">
        <f>_xlfn.XLOOKUP(Table1[[#This Row],[TeamFavoriteID]],Table2[team_id],Table2[team_name],_xlfn.XLOOKUP(Table1[[#This Row],[TeamFavoriteID]],Table2[team_id_pfr],Table2[team_name],"Even"))</f>
        <v>Seattle Seahawks</v>
      </c>
      <c r="M9963">
        <v>-6.5</v>
      </c>
      <c r="N9963">
        <f>IF(Table1[[#This Row],[TeamFavorite]]=Table1[[#This Row],[TeamHome]],Table1[[#This Row],[ScoreAway]]-Table1[[#This Row],[ScoreHome]],Table1[[#This Row],[ScoreHome]]-Table1[[#This Row],[ScoreAway]])</f>
        <v>17</v>
      </c>
      <c r="O9963">
        <f>IF(Table1[[#This Row],[SpreadActual]]&lt;Table1[[#This Row],[SpreadFavorite]],1,0)</f>
        <v>0</v>
      </c>
      <c r="P9963">
        <v>39</v>
      </c>
      <c r="Q9963" t="s">
        <v>180</v>
      </c>
      <c r="R9963" t="b">
        <v>0</v>
      </c>
      <c r="S9963">
        <v>54</v>
      </c>
      <c r="T9963">
        <v>7</v>
      </c>
      <c r="U9963">
        <v>94</v>
      </c>
    </row>
    <row r="9964" spans="1:22" x14ac:dyDescent="0.2">
      <c r="A9964" s="1">
        <v>40167</v>
      </c>
      <c r="B9964">
        <v>2009</v>
      </c>
      <c r="C9964">
        <f>_xlfn.MAXIFS(Table1[ScheduleWeekWritten],Table1[ScheduleSeason],Table1[[#This Row],[ScheduleSeason]])</f>
        <v>17</v>
      </c>
      <c r="D9964">
        <v>15</v>
      </c>
      <c r="E9964" cm="1">
        <f t="array" ref="E9964">_xlfn.XLOOKUP(Table1[[#This Row],[ScheduleWeekWritten]],Table3[Game],100+Table3[Increase],Table1[[#This Row],[ScheduleWeekWritten]])</f>
        <v>15</v>
      </c>
      <c r="F9964" t="b">
        <v>0</v>
      </c>
      <c r="G9964" t="s">
        <v>153</v>
      </c>
      <c r="H9964">
        <v>13</v>
      </c>
      <c r="I9964">
        <v>16</v>
      </c>
      <c r="J9964" t="s">
        <v>177</v>
      </c>
      <c r="K9964" t="s">
        <v>182</v>
      </c>
      <c r="L9964" t="str">
        <f>_xlfn.XLOOKUP(Table1[[#This Row],[TeamFavoriteID]],Table2[team_id],Table2[team_name],_xlfn.XLOOKUP(Table1[[#This Row],[TeamFavoriteID]],Table2[team_id_pfr],Table2[team_name],"Even"))</f>
        <v>Houston Texans</v>
      </c>
      <c r="M9964">
        <v>-14</v>
      </c>
      <c r="N9964">
        <f>IF(Table1[[#This Row],[TeamFavorite]]=Table1[[#This Row],[TeamHome]],Table1[[#This Row],[ScoreAway]]-Table1[[#This Row],[ScoreHome]],Table1[[#This Row],[ScoreHome]]-Table1[[#This Row],[ScoreAway]])</f>
        <v>-3</v>
      </c>
      <c r="O9964">
        <f>IF(Table1[[#This Row],[SpreadActual]]&lt;Table1[[#This Row],[SpreadFavorite]],1,0)</f>
        <v>0</v>
      </c>
      <c r="P9964">
        <v>43.5</v>
      </c>
      <c r="Q9964" t="s">
        <v>157</v>
      </c>
      <c r="R9964" t="b">
        <v>0</v>
      </c>
      <c r="S9964">
        <v>72</v>
      </c>
      <c r="T9964">
        <v>0</v>
      </c>
      <c r="V9964" t="s">
        <v>103</v>
      </c>
    </row>
    <row r="9965" spans="1:22" x14ac:dyDescent="0.2">
      <c r="A9965" s="1">
        <v>40167</v>
      </c>
      <c r="B9965">
        <v>2009</v>
      </c>
      <c r="C9965">
        <f>_xlfn.MAXIFS(Table1[ScheduleWeekWritten],Table1[ScheduleSeason],Table1[[#This Row],[ScheduleSeason]])</f>
        <v>17</v>
      </c>
      <c r="D9965">
        <v>15</v>
      </c>
      <c r="E9965" cm="1">
        <f t="array" ref="E9965">_xlfn.XLOOKUP(Table1[[#This Row],[ScheduleWeekWritten]],Table3[Game],100+Table3[Increase],Table1[[#This Row],[ScheduleWeekWritten]])</f>
        <v>15</v>
      </c>
      <c r="F9965" t="b">
        <v>0</v>
      </c>
      <c r="G9965" t="s">
        <v>171</v>
      </c>
      <c r="H9965">
        <v>27</v>
      </c>
      <c r="I9965">
        <v>24</v>
      </c>
      <c r="J9965" t="s">
        <v>19</v>
      </c>
      <c r="K9965" t="s">
        <v>25</v>
      </c>
      <c r="L9965" t="str">
        <f>_xlfn.XLOOKUP(Table1[[#This Row],[TeamFavoriteID]],Table2[team_id],Table2[team_name],_xlfn.XLOOKUP(Table1[[#This Row],[TeamFavoriteID]],Table2[team_id_pfr],Table2[team_name],"Even"))</f>
        <v>Houston Oilers</v>
      </c>
      <c r="M9965">
        <v>-4.5</v>
      </c>
      <c r="N9965">
        <f>IF(Table1[[#This Row],[TeamFavorite]]=Table1[[#This Row],[TeamHome]],Table1[[#This Row],[ScoreAway]]-Table1[[#This Row],[ScoreHome]],Table1[[#This Row],[ScoreHome]]-Table1[[#This Row],[ScoreAway]])</f>
        <v>3</v>
      </c>
      <c r="O9965">
        <f>IF(Table1[[#This Row],[SpreadActual]]&lt;Table1[[#This Row],[SpreadFavorite]],1,0)</f>
        <v>0</v>
      </c>
      <c r="P9965">
        <v>43</v>
      </c>
      <c r="Q9965" t="s">
        <v>172</v>
      </c>
      <c r="R9965" t="b">
        <v>0</v>
      </c>
      <c r="S9965">
        <v>35</v>
      </c>
      <c r="T9965">
        <v>9</v>
      </c>
      <c r="U9965">
        <v>76</v>
      </c>
    </row>
    <row r="9966" spans="1:22" x14ac:dyDescent="0.2">
      <c r="A9966" s="1">
        <v>40168</v>
      </c>
      <c r="B9966">
        <v>2009</v>
      </c>
      <c r="C9966">
        <f>_xlfn.MAXIFS(Table1[ScheduleWeekWritten],Table1[ScheduleSeason],Table1[[#This Row],[ScheduleSeason]])</f>
        <v>17</v>
      </c>
      <c r="D9966">
        <v>15</v>
      </c>
      <c r="E9966" cm="1">
        <f t="array" ref="E9966">_xlfn.XLOOKUP(Table1[[#This Row],[ScheduleWeekWritten]],Table3[Game],100+Table3[Increase],Table1[[#This Row],[ScheduleWeekWritten]])</f>
        <v>15</v>
      </c>
      <c r="F9966" t="b">
        <v>0</v>
      </c>
      <c r="G9966" t="s">
        <v>61</v>
      </c>
      <c r="H9966">
        <v>12</v>
      </c>
      <c r="I9966">
        <v>45</v>
      </c>
      <c r="J9966" t="s">
        <v>50</v>
      </c>
      <c r="K9966" t="s">
        <v>90</v>
      </c>
      <c r="L9966" t="str">
        <f>_xlfn.XLOOKUP(Table1[[#This Row],[TeamFavoriteID]],Table2[team_id],Table2[team_name],_xlfn.XLOOKUP(Table1[[#This Row],[TeamFavoriteID]],Table2[team_id_pfr],Table2[team_name],"Even"))</f>
        <v>New York Giants</v>
      </c>
      <c r="M9966">
        <v>-3</v>
      </c>
      <c r="N9966">
        <f>IF(Table1[[#This Row],[TeamFavorite]]=Table1[[#This Row],[TeamHome]],Table1[[#This Row],[ScoreAway]]-Table1[[#This Row],[ScoreHome]],Table1[[#This Row],[ScoreHome]]-Table1[[#This Row],[ScoreAway]])</f>
        <v>-33</v>
      </c>
      <c r="O9966">
        <f>IF(Table1[[#This Row],[SpreadActual]]&lt;Table1[[#This Row],[SpreadFavorite]],1,0)</f>
        <v>1</v>
      </c>
      <c r="P9966">
        <v>43.5</v>
      </c>
      <c r="Q9966" t="s">
        <v>165</v>
      </c>
      <c r="R9966" t="b">
        <v>0</v>
      </c>
      <c r="S9966">
        <v>35</v>
      </c>
      <c r="T9966">
        <v>10</v>
      </c>
      <c r="U9966">
        <v>54</v>
      </c>
    </row>
    <row r="9967" spans="1:22" x14ac:dyDescent="0.2">
      <c r="A9967" s="1">
        <v>40172</v>
      </c>
      <c r="B9967">
        <v>2009</v>
      </c>
      <c r="C9967">
        <f>_xlfn.MAXIFS(Table1[ScheduleWeekWritten],Table1[ScheduleSeason],Table1[[#This Row],[ScheduleSeason]])</f>
        <v>17</v>
      </c>
      <c r="D9967">
        <v>16</v>
      </c>
      <c r="E9967" cm="1">
        <f t="array" ref="E9967">_xlfn.XLOOKUP(Table1[[#This Row],[ScheduleWeekWritten]],Table3[Game],100+Table3[Increase],Table1[[#This Row],[ScheduleWeekWritten]])</f>
        <v>16</v>
      </c>
      <c r="F9967" t="b">
        <v>0</v>
      </c>
      <c r="G9967" t="s">
        <v>171</v>
      </c>
      <c r="H9967">
        <v>17</v>
      </c>
      <c r="I9967">
        <v>42</v>
      </c>
      <c r="J9967" t="s">
        <v>27</v>
      </c>
      <c r="K9967" t="s">
        <v>25</v>
      </c>
      <c r="L9967" t="str">
        <f>_xlfn.XLOOKUP(Table1[[#This Row],[TeamFavoriteID]],Table2[team_id],Table2[team_name],_xlfn.XLOOKUP(Table1[[#This Row],[TeamFavoriteID]],Table2[team_id_pfr],Table2[team_name],"Even"))</f>
        <v>Houston Oilers</v>
      </c>
      <c r="M9967">
        <v>-2</v>
      </c>
      <c r="N9967">
        <f>IF(Table1[[#This Row],[TeamFavorite]]=Table1[[#This Row],[TeamHome]],Table1[[#This Row],[ScoreAway]]-Table1[[#This Row],[ScoreHome]],Table1[[#This Row],[ScoreHome]]-Table1[[#This Row],[ScoreAway]])</f>
        <v>-25</v>
      </c>
      <c r="O9967">
        <f>IF(Table1[[#This Row],[SpreadActual]]&lt;Table1[[#This Row],[SpreadFavorite]],1,0)</f>
        <v>1</v>
      </c>
      <c r="P9967">
        <v>48</v>
      </c>
      <c r="Q9967" t="s">
        <v>172</v>
      </c>
      <c r="R9967" t="b">
        <v>0</v>
      </c>
      <c r="S9967">
        <v>46</v>
      </c>
      <c r="T9967">
        <v>20</v>
      </c>
      <c r="U9967">
        <v>75</v>
      </c>
    </row>
    <row r="9968" spans="1:22" x14ac:dyDescent="0.2">
      <c r="A9968" s="1">
        <v>40174</v>
      </c>
      <c r="B9968">
        <v>2009</v>
      </c>
      <c r="C9968">
        <f>_xlfn.MAXIFS(Table1[ScheduleWeekWritten],Table1[ScheduleSeason],Table1[[#This Row],[ScheduleSeason]])</f>
        <v>17</v>
      </c>
      <c r="D9968">
        <v>16</v>
      </c>
      <c r="E9968" cm="1">
        <f t="array" ref="E9968">_xlfn.XLOOKUP(Table1[[#This Row],[ScheduleWeekWritten]],Table3[Game],100+Table3[Increase],Table1[[#This Row],[ScheduleWeekWritten]])</f>
        <v>16</v>
      </c>
      <c r="F9968" t="b">
        <v>0</v>
      </c>
      <c r="G9968" t="s">
        <v>149</v>
      </c>
      <c r="H9968">
        <v>31</v>
      </c>
      <c r="I9968">
        <v>10</v>
      </c>
      <c r="J9968" t="s">
        <v>153</v>
      </c>
      <c r="K9968" t="s">
        <v>59</v>
      </c>
      <c r="L9968" t="str">
        <f>_xlfn.XLOOKUP(Table1[[#This Row],[TeamFavoriteID]],Table2[team_id],Table2[team_name],_xlfn.XLOOKUP(Table1[[#This Row],[TeamFavoriteID]],Table2[team_id_pfr],Table2[team_name],"Even"))</f>
        <v>Arizona Cardinals</v>
      </c>
      <c r="M9968">
        <v>-16</v>
      </c>
      <c r="N9968">
        <f>IF(Table1[[#This Row],[TeamFavorite]]=Table1[[#This Row],[TeamHome]],Table1[[#This Row],[ScoreAway]]-Table1[[#This Row],[ScoreHome]],Table1[[#This Row],[ScoreHome]]-Table1[[#This Row],[ScoreAway]])</f>
        <v>-21</v>
      </c>
      <c r="O9968">
        <f>IF(Table1[[#This Row],[SpreadActual]]&lt;Table1[[#This Row],[SpreadFavorite]],1,0)</f>
        <v>1</v>
      </c>
      <c r="P9968">
        <v>43.5</v>
      </c>
      <c r="Q9968" t="s">
        <v>150</v>
      </c>
      <c r="R9968" t="b">
        <v>0</v>
      </c>
      <c r="S9968">
        <v>72</v>
      </c>
      <c r="T9968">
        <v>0</v>
      </c>
      <c r="V9968" t="s">
        <v>103</v>
      </c>
    </row>
    <row r="9969" spans="1:22" x14ac:dyDescent="0.2">
      <c r="A9969" s="1">
        <v>40174</v>
      </c>
      <c r="B9969">
        <v>2009</v>
      </c>
      <c r="C9969">
        <f>_xlfn.MAXIFS(Table1[ScheduleWeekWritten],Table1[ScheduleSeason],Table1[[#This Row],[ScheduleSeason]])</f>
        <v>17</v>
      </c>
      <c r="D9969">
        <v>16</v>
      </c>
      <c r="E9969" cm="1">
        <f t="array" ref="E9969">_xlfn.XLOOKUP(Table1[[#This Row],[ScheduleWeekWritten]],Table3[Game],100+Table3[Increase],Table1[[#This Row],[ScheduleWeekWritten]])</f>
        <v>16</v>
      </c>
      <c r="F9969" t="b">
        <v>0</v>
      </c>
      <c r="G9969" t="s">
        <v>38</v>
      </c>
      <c r="H9969">
        <v>31</v>
      </c>
      <c r="I9969">
        <v>3</v>
      </c>
      <c r="J9969" t="s">
        <v>28</v>
      </c>
      <c r="K9969" t="s">
        <v>109</v>
      </c>
      <c r="L9969" t="str">
        <f>_xlfn.XLOOKUP(Table1[[#This Row],[TeamFavoriteID]],Table2[team_id],Table2[team_name],_xlfn.XLOOKUP(Table1[[#This Row],[TeamFavoriteID]],Table2[team_id_pfr],Table2[team_name],"Even"))</f>
        <v>Atlanta Falcons</v>
      </c>
      <c r="M9969">
        <v>-8</v>
      </c>
      <c r="N9969">
        <f>IF(Table1[[#This Row],[TeamFavorite]]=Table1[[#This Row],[TeamHome]],Table1[[#This Row],[ScoreAway]]-Table1[[#This Row],[ScoreHome]],Table1[[#This Row],[ScoreHome]]-Table1[[#This Row],[ScoreAway]])</f>
        <v>-28</v>
      </c>
      <c r="O9969">
        <f>IF(Table1[[#This Row],[SpreadActual]]&lt;Table1[[#This Row],[SpreadFavorite]],1,0)</f>
        <v>1</v>
      </c>
      <c r="P9969">
        <v>40</v>
      </c>
      <c r="Q9969" t="s">
        <v>148</v>
      </c>
      <c r="R9969" t="b">
        <v>0</v>
      </c>
      <c r="S9969">
        <v>72</v>
      </c>
      <c r="T9969">
        <v>0</v>
      </c>
      <c r="V9969" t="s">
        <v>103</v>
      </c>
    </row>
    <row r="9970" spans="1:22" x14ac:dyDescent="0.2">
      <c r="A9970" s="1">
        <v>40174</v>
      </c>
      <c r="B9970">
        <v>2009</v>
      </c>
      <c r="C9970">
        <f>_xlfn.MAXIFS(Table1[ScheduleWeekWritten],Table1[ScheduleSeason],Table1[[#This Row],[ScheduleSeason]])</f>
        <v>17</v>
      </c>
      <c r="D9970">
        <v>16</v>
      </c>
      <c r="E9970" cm="1">
        <f t="array" ref="E9970">_xlfn.XLOOKUP(Table1[[#This Row],[ScheduleWeekWritten]],Table3[Game],100+Table3[Increase],Table1[[#This Row],[ScheduleWeekWritten]])</f>
        <v>16</v>
      </c>
      <c r="F9970" t="b">
        <v>0</v>
      </c>
      <c r="G9970" t="s">
        <v>101</v>
      </c>
      <c r="H9970">
        <v>17</v>
      </c>
      <c r="I9970">
        <v>10</v>
      </c>
      <c r="J9970" t="s">
        <v>42</v>
      </c>
      <c r="K9970" t="s">
        <v>104</v>
      </c>
      <c r="L9970" t="str">
        <f>_xlfn.XLOOKUP(Table1[[#This Row],[TeamFavoriteID]],Table2[team_id],Table2[team_name],_xlfn.XLOOKUP(Table1[[#This Row],[TeamFavoriteID]],Table2[team_id_pfr],Table2[team_name],"Even"))</f>
        <v>Cincinnati Bengals</v>
      </c>
      <c r="M9970">
        <v>-13</v>
      </c>
      <c r="N9970">
        <f>IF(Table1[[#This Row],[TeamFavorite]]=Table1[[#This Row],[TeamHome]],Table1[[#This Row],[ScoreAway]]-Table1[[#This Row],[ScoreHome]],Table1[[#This Row],[ScoreHome]]-Table1[[#This Row],[ScoreAway]])</f>
        <v>-7</v>
      </c>
      <c r="O9970">
        <f>IF(Table1[[#This Row],[SpreadActual]]&lt;Table1[[#This Row],[SpreadFavorite]],1,0)</f>
        <v>0</v>
      </c>
      <c r="P9970">
        <v>39.5</v>
      </c>
      <c r="Q9970" t="s">
        <v>173</v>
      </c>
      <c r="R9970" t="b">
        <v>0</v>
      </c>
      <c r="S9970">
        <v>41</v>
      </c>
      <c r="T9970">
        <v>11</v>
      </c>
      <c r="U9970">
        <v>61</v>
      </c>
    </row>
    <row r="9971" spans="1:22" x14ac:dyDescent="0.2">
      <c r="A9971" s="1">
        <v>40174</v>
      </c>
      <c r="B9971">
        <v>2009</v>
      </c>
      <c r="C9971">
        <f>_xlfn.MAXIFS(Table1[ScheduleWeekWritten],Table1[ScheduleSeason],Table1[[#This Row],[ScheduleSeason]])</f>
        <v>17</v>
      </c>
      <c r="D9971">
        <v>16</v>
      </c>
      <c r="E9971" cm="1">
        <f t="array" ref="E9971">_xlfn.XLOOKUP(Table1[[#This Row],[ScheduleWeekWritten]],Table3[Game],100+Table3[Increase],Table1[[#This Row],[ScheduleWeekWritten]])</f>
        <v>16</v>
      </c>
      <c r="F9971" t="b">
        <v>0</v>
      </c>
      <c r="G9971" t="s">
        <v>62</v>
      </c>
      <c r="H9971">
        <v>23</v>
      </c>
      <c r="I9971">
        <v>9</v>
      </c>
      <c r="J9971" t="s">
        <v>20</v>
      </c>
      <c r="K9971" t="s">
        <v>63</v>
      </c>
      <c r="L9971" t="str">
        <f>_xlfn.XLOOKUP(Table1[[#This Row],[TeamFavoriteID]],Table2[team_id],Table2[team_name],_xlfn.XLOOKUP(Table1[[#This Row],[TeamFavoriteID]],Table2[team_id_pfr],Table2[team_name],"Even"))</f>
        <v>Cleveland Browns</v>
      </c>
      <c r="M9971">
        <v>-3</v>
      </c>
      <c r="N9971">
        <f>IF(Table1[[#This Row],[TeamFavorite]]=Table1[[#This Row],[TeamHome]],Table1[[#This Row],[ScoreAway]]-Table1[[#This Row],[ScoreHome]],Table1[[#This Row],[ScoreHome]]-Table1[[#This Row],[ScoreAway]])</f>
        <v>-14</v>
      </c>
      <c r="O9971">
        <f>IF(Table1[[#This Row],[SpreadActual]]&lt;Table1[[#This Row],[SpreadFavorite]],1,0)</f>
        <v>1</v>
      </c>
      <c r="P9971">
        <v>37</v>
      </c>
      <c r="Q9971" t="s">
        <v>170</v>
      </c>
      <c r="R9971" t="b">
        <v>0</v>
      </c>
      <c r="S9971">
        <v>33</v>
      </c>
      <c r="T9971">
        <v>7</v>
      </c>
      <c r="U9971">
        <v>66</v>
      </c>
    </row>
    <row r="9972" spans="1:22" x14ac:dyDescent="0.2">
      <c r="A9972" s="1">
        <v>40174</v>
      </c>
      <c r="B9972">
        <v>2009</v>
      </c>
      <c r="C9972">
        <f>_xlfn.MAXIFS(Table1[ScheduleWeekWritten],Table1[ScheduleSeason],Table1[[#This Row],[ScheduleSeason]])</f>
        <v>17</v>
      </c>
      <c r="D9972">
        <v>16</v>
      </c>
      <c r="E9972" cm="1">
        <f t="array" ref="E9972">_xlfn.XLOOKUP(Table1[[#This Row],[ScheduleWeekWritten]],Table3[Game],100+Table3[Increase],Table1[[#This Row],[ScheduleWeekWritten]])</f>
        <v>16</v>
      </c>
      <c r="F9972" t="b">
        <v>0</v>
      </c>
      <c r="G9972" t="s">
        <v>33</v>
      </c>
      <c r="H9972">
        <v>48</v>
      </c>
      <c r="I9972">
        <v>10</v>
      </c>
      <c r="J9972" t="s">
        <v>128</v>
      </c>
      <c r="K9972" t="s">
        <v>35</v>
      </c>
      <c r="L9972" t="str">
        <f>_xlfn.XLOOKUP(Table1[[#This Row],[TeamFavoriteID]],Table2[team_id],Table2[team_name],_xlfn.XLOOKUP(Table1[[#This Row],[TeamFavoriteID]],Table2[team_id_pfr],Table2[team_name],"Even"))</f>
        <v>Green Bay Packers</v>
      </c>
      <c r="M9972">
        <v>-13.5</v>
      </c>
      <c r="N9972">
        <f>IF(Table1[[#This Row],[TeamFavorite]]=Table1[[#This Row],[TeamHome]],Table1[[#This Row],[ScoreAway]]-Table1[[#This Row],[ScoreHome]],Table1[[#This Row],[ScoreHome]]-Table1[[#This Row],[ScoreAway]])</f>
        <v>-38</v>
      </c>
      <c r="O9972">
        <f>IF(Table1[[#This Row],[SpreadActual]]&lt;Table1[[#This Row],[SpreadFavorite]],1,0)</f>
        <v>1</v>
      </c>
      <c r="P9972">
        <v>43.5</v>
      </c>
      <c r="Q9972" t="s">
        <v>82</v>
      </c>
      <c r="R9972" t="b">
        <v>0</v>
      </c>
      <c r="S9972">
        <v>18</v>
      </c>
      <c r="T9972">
        <v>5</v>
      </c>
      <c r="U9972">
        <v>90</v>
      </c>
      <c r="V9972" t="s">
        <v>1</v>
      </c>
    </row>
    <row r="9973" spans="1:22" x14ac:dyDescent="0.2">
      <c r="A9973" s="1">
        <v>40174</v>
      </c>
      <c r="B9973">
        <v>2009</v>
      </c>
      <c r="C9973">
        <f>_xlfn.MAXIFS(Table1[ScheduleWeekWritten],Table1[ScheduleSeason],Table1[[#This Row],[ScheduleSeason]])</f>
        <v>17</v>
      </c>
      <c r="D9973">
        <v>16</v>
      </c>
      <c r="E9973" cm="1">
        <f t="array" ref="E9973">_xlfn.XLOOKUP(Table1[[#This Row],[ScheduleWeekWritten]],Table3[Game],100+Table3[Increase],Table1[[#This Row],[ScheduleWeekWritten]])</f>
        <v>16</v>
      </c>
      <c r="F9973" t="b">
        <v>0</v>
      </c>
      <c r="G9973" t="s">
        <v>140</v>
      </c>
      <c r="H9973">
        <v>15</v>
      </c>
      <c r="I9973">
        <v>29</v>
      </c>
      <c r="J9973" t="s">
        <v>31</v>
      </c>
      <c r="K9973" t="s">
        <v>72</v>
      </c>
      <c r="L9973" t="str">
        <f>_xlfn.XLOOKUP(Table1[[#This Row],[TeamFavoriteID]],Table2[team_id],Table2[team_name],_xlfn.XLOOKUP(Table1[[#This Row],[TeamFavoriteID]],Table2[team_id_pfr],Table2[team_name],"Even"))</f>
        <v>Baltimore Colts</v>
      </c>
      <c r="M9973">
        <v>-3</v>
      </c>
      <c r="N9973">
        <f>IF(Table1[[#This Row],[TeamFavorite]]=Table1[[#This Row],[TeamHome]],Table1[[#This Row],[ScoreAway]]-Table1[[#This Row],[ScoreHome]],Table1[[#This Row],[ScoreHome]]-Table1[[#This Row],[ScoreAway]])</f>
        <v>-14</v>
      </c>
      <c r="O9973">
        <f>IF(Table1[[#This Row],[SpreadActual]]&lt;Table1[[#This Row],[SpreadFavorite]],1,0)</f>
        <v>1</v>
      </c>
      <c r="P9973">
        <v>40.5</v>
      </c>
      <c r="Q9973" t="s">
        <v>190</v>
      </c>
      <c r="R9973" t="b">
        <v>0</v>
      </c>
      <c r="S9973">
        <v>72</v>
      </c>
      <c r="T9973">
        <v>0</v>
      </c>
      <c r="V9973" t="s">
        <v>103</v>
      </c>
    </row>
    <row r="9974" spans="1:22" x14ac:dyDescent="0.2">
      <c r="A9974" s="1">
        <v>40174</v>
      </c>
      <c r="B9974">
        <v>2009</v>
      </c>
      <c r="C9974">
        <f>_xlfn.MAXIFS(Table1[ScheduleWeekWritten],Table1[ScheduleSeason],Table1[[#This Row],[ScheduleSeason]])</f>
        <v>17</v>
      </c>
      <c r="D9974">
        <v>16</v>
      </c>
      <c r="E9974" cm="1">
        <f t="array" ref="E9974">_xlfn.XLOOKUP(Table1[[#This Row],[ScheduleWeekWritten]],Table3[Game],100+Table3[Increase],Table1[[#This Row],[ScheduleWeekWritten]])</f>
        <v>16</v>
      </c>
      <c r="F9974" t="b">
        <v>0</v>
      </c>
      <c r="G9974" t="s">
        <v>19</v>
      </c>
      <c r="H9974">
        <v>20</v>
      </c>
      <c r="I9974">
        <v>27</v>
      </c>
      <c r="J9974" t="s">
        <v>177</v>
      </c>
      <c r="K9974" t="s">
        <v>91</v>
      </c>
      <c r="L9974" t="str">
        <f>_xlfn.XLOOKUP(Table1[[#This Row],[TeamFavoriteID]],Table2[team_id],Table2[team_name],_xlfn.XLOOKUP(Table1[[#This Row],[TeamFavoriteID]],Table2[team_id_pfr],Table2[team_name],"Even"))</f>
        <v>Miami Dolphins</v>
      </c>
      <c r="M9974">
        <v>-2</v>
      </c>
      <c r="N9974">
        <f>IF(Table1[[#This Row],[TeamFavorite]]=Table1[[#This Row],[TeamHome]],Table1[[#This Row],[ScoreAway]]-Table1[[#This Row],[ScoreHome]],Table1[[#This Row],[ScoreHome]]-Table1[[#This Row],[ScoreAway]])</f>
        <v>7</v>
      </c>
      <c r="O9974">
        <f>IF(Table1[[#This Row],[SpreadActual]]&lt;Table1[[#This Row],[SpreadFavorite]],1,0)</f>
        <v>0</v>
      </c>
      <c r="P9974">
        <v>47</v>
      </c>
      <c r="Q9974" t="s">
        <v>143</v>
      </c>
      <c r="R9974" t="b">
        <v>0</v>
      </c>
      <c r="S9974">
        <v>75</v>
      </c>
      <c r="T9974">
        <v>5</v>
      </c>
      <c r="U9974">
        <v>73</v>
      </c>
    </row>
    <row r="9975" spans="1:22" x14ac:dyDescent="0.2">
      <c r="A9975" s="1">
        <v>40174</v>
      </c>
      <c r="B9975">
        <v>2009</v>
      </c>
      <c r="C9975">
        <f>_xlfn.MAXIFS(Table1[ScheduleWeekWritten],Table1[ScheduleSeason],Table1[[#This Row],[ScheduleSeason]])</f>
        <v>17</v>
      </c>
      <c r="D9975">
        <v>16</v>
      </c>
      <c r="E9975" cm="1">
        <f t="array" ref="E9975">_xlfn.XLOOKUP(Table1[[#This Row],[ScheduleWeekWritten]],Table3[Game],100+Table3[Increase],Table1[[#This Row],[ScheduleWeekWritten]])</f>
        <v>16</v>
      </c>
      <c r="F9975" t="b">
        <v>0</v>
      </c>
      <c r="G9975" t="s">
        <v>115</v>
      </c>
      <c r="H9975">
        <v>35</v>
      </c>
      <c r="I9975">
        <v>7</v>
      </c>
      <c r="J9975" t="s">
        <v>154</v>
      </c>
      <c r="K9975" t="s">
        <v>70</v>
      </c>
      <c r="L9975" t="str">
        <f>_xlfn.XLOOKUP(Table1[[#This Row],[TeamFavoriteID]],Table2[team_id],Table2[team_name],_xlfn.XLOOKUP(Table1[[#This Row],[TeamFavoriteID]],Table2[team_id_pfr],Table2[team_name],"Even"))</f>
        <v>Boston Patriots</v>
      </c>
      <c r="M9975">
        <v>-9</v>
      </c>
      <c r="N9975">
        <f>IF(Table1[[#This Row],[TeamFavorite]]=Table1[[#This Row],[TeamHome]],Table1[[#This Row],[ScoreAway]]-Table1[[#This Row],[ScoreHome]],Table1[[#This Row],[ScoreHome]]-Table1[[#This Row],[ScoreAway]])</f>
        <v>28</v>
      </c>
      <c r="O9975">
        <f>IF(Table1[[#This Row],[SpreadActual]]&lt;Table1[[#This Row],[SpreadFavorite]],1,0)</f>
        <v>0</v>
      </c>
      <c r="P9975">
        <v>44.5</v>
      </c>
      <c r="Q9975" t="s">
        <v>179</v>
      </c>
      <c r="R9975" t="b">
        <v>0</v>
      </c>
      <c r="S9975">
        <v>55</v>
      </c>
      <c r="T9975">
        <v>18</v>
      </c>
      <c r="U9975">
        <v>88</v>
      </c>
    </row>
    <row r="9976" spans="1:22" x14ac:dyDescent="0.2">
      <c r="A9976" s="1">
        <v>40174</v>
      </c>
      <c r="B9976">
        <v>2009</v>
      </c>
      <c r="C9976">
        <f>_xlfn.MAXIFS(Table1[ScheduleWeekWritten],Table1[ScheduleSeason],Table1[[#This Row],[ScheduleSeason]])</f>
        <v>17</v>
      </c>
      <c r="D9976">
        <v>16</v>
      </c>
      <c r="E9976" cm="1">
        <f t="array" ref="E9976">_xlfn.XLOOKUP(Table1[[#This Row],[ScheduleWeekWritten]],Table3[Game],100+Table3[Increase],Table1[[#This Row],[ScheduleWeekWritten]])</f>
        <v>16</v>
      </c>
      <c r="F9976" t="b">
        <v>0</v>
      </c>
      <c r="G9976" t="s">
        <v>95</v>
      </c>
      <c r="H9976">
        <v>17</v>
      </c>
      <c r="I9976">
        <v>20</v>
      </c>
      <c r="J9976" t="s">
        <v>127</v>
      </c>
      <c r="K9976" t="s">
        <v>98</v>
      </c>
      <c r="L9976" t="str">
        <f>_xlfn.XLOOKUP(Table1[[#This Row],[TeamFavoriteID]],Table2[team_id],Table2[team_name],_xlfn.XLOOKUP(Table1[[#This Row],[TeamFavoriteID]],Table2[team_id_pfr],Table2[team_name],"Even"))</f>
        <v>New Orleans Saints</v>
      </c>
      <c r="M9976">
        <v>-14</v>
      </c>
      <c r="N9976">
        <f>IF(Table1[[#This Row],[TeamFavorite]]=Table1[[#This Row],[TeamHome]],Table1[[#This Row],[ScoreAway]]-Table1[[#This Row],[ScoreHome]],Table1[[#This Row],[ScoreHome]]-Table1[[#This Row],[ScoreAway]])</f>
        <v>3</v>
      </c>
      <c r="O9976">
        <f>IF(Table1[[#This Row],[SpreadActual]]&lt;Table1[[#This Row],[SpreadFavorite]],1,0)</f>
        <v>0</v>
      </c>
      <c r="P9976">
        <v>48.5</v>
      </c>
      <c r="Q9976" t="s">
        <v>124</v>
      </c>
      <c r="R9976" t="b">
        <v>0</v>
      </c>
      <c r="S9976">
        <v>72</v>
      </c>
      <c r="T9976">
        <v>0</v>
      </c>
      <c r="V9976" t="s">
        <v>103</v>
      </c>
    </row>
    <row r="9977" spans="1:22" x14ac:dyDescent="0.2">
      <c r="A9977" s="1">
        <v>40174</v>
      </c>
      <c r="B9977">
        <v>2009</v>
      </c>
      <c r="C9977">
        <f>_xlfn.MAXIFS(Table1[ScheduleWeekWritten],Table1[ScheduleSeason],Table1[[#This Row],[ScheduleSeason]])</f>
        <v>17</v>
      </c>
      <c r="D9977">
        <v>16</v>
      </c>
      <c r="E9977" cm="1">
        <f t="array" ref="E9977">_xlfn.XLOOKUP(Table1[[#This Row],[ScheduleWeekWritten]],Table3[Game],100+Table3[Increase],Table1[[#This Row],[ScheduleWeekWritten]])</f>
        <v>16</v>
      </c>
      <c r="F9977" t="b">
        <v>0</v>
      </c>
      <c r="G9977" t="s">
        <v>50</v>
      </c>
      <c r="H9977">
        <v>9</v>
      </c>
      <c r="I9977">
        <v>41</v>
      </c>
      <c r="J9977" t="s">
        <v>152</v>
      </c>
      <c r="K9977" t="s">
        <v>90</v>
      </c>
      <c r="L9977" t="str">
        <f>_xlfn.XLOOKUP(Table1[[#This Row],[TeamFavoriteID]],Table2[team_id],Table2[team_name],_xlfn.XLOOKUP(Table1[[#This Row],[TeamFavoriteID]],Table2[team_id_pfr],Table2[team_name],"Even"))</f>
        <v>New York Giants</v>
      </c>
      <c r="M9977">
        <v>-8.5</v>
      </c>
      <c r="N9977">
        <f>IF(Table1[[#This Row],[TeamFavorite]]=Table1[[#This Row],[TeamHome]],Table1[[#This Row],[ScoreAway]]-Table1[[#This Row],[ScoreHome]],Table1[[#This Row],[ScoreHome]]-Table1[[#This Row],[ScoreAway]])</f>
        <v>32</v>
      </c>
      <c r="O9977">
        <f>IF(Table1[[#This Row],[SpreadActual]]&lt;Table1[[#This Row],[SpreadFavorite]],1,0)</f>
        <v>0</v>
      </c>
      <c r="P9977">
        <v>43</v>
      </c>
      <c r="Q9977" t="s">
        <v>126</v>
      </c>
      <c r="R9977" t="b">
        <v>0</v>
      </c>
      <c r="S9977">
        <v>49</v>
      </c>
      <c r="T9977">
        <v>17</v>
      </c>
      <c r="U9977">
        <v>73</v>
      </c>
    </row>
    <row r="9978" spans="1:22" x14ac:dyDescent="0.2">
      <c r="A9978" s="1">
        <v>40174</v>
      </c>
      <c r="B9978">
        <v>2009</v>
      </c>
      <c r="C9978">
        <f>_xlfn.MAXIFS(Table1[ScheduleWeekWritten],Table1[ScheduleSeason],Table1[[#This Row],[ScheduleSeason]])</f>
        <v>17</v>
      </c>
      <c r="D9978">
        <v>16</v>
      </c>
      <c r="E9978" cm="1">
        <f t="array" ref="E9978">_xlfn.XLOOKUP(Table1[[#This Row],[ScheduleWeekWritten]],Table3[Game],100+Table3[Increase],Table1[[#This Row],[ScheduleWeekWritten]])</f>
        <v>16</v>
      </c>
      <c r="F9978" t="b">
        <v>0</v>
      </c>
      <c r="G9978" t="s">
        <v>58</v>
      </c>
      <c r="H9978">
        <v>30</v>
      </c>
      <c r="I9978">
        <v>27</v>
      </c>
      <c r="J9978" t="s">
        <v>24</v>
      </c>
      <c r="K9978" t="s">
        <v>77</v>
      </c>
      <c r="L9978" t="str">
        <f>_xlfn.XLOOKUP(Table1[[#This Row],[TeamFavoriteID]],Table2[team_id],Table2[team_name],_xlfn.XLOOKUP(Table1[[#This Row],[TeamFavoriteID]],Table2[team_id_pfr],Table2[team_name],"Even"))</f>
        <v>Philadelphia Eagles</v>
      </c>
      <c r="M9978">
        <v>-7</v>
      </c>
      <c r="N9978">
        <f>IF(Table1[[#This Row],[TeamFavorite]]=Table1[[#This Row],[TeamHome]],Table1[[#This Row],[ScoreAway]]-Table1[[#This Row],[ScoreHome]],Table1[[#This Row],[ScoreHome]]-Table1[[#This Row],[ScoreAway]])</f>
        <v>-3</v>
      </c>
      <c r="O9978">
        <f>IF(Table1[[#This Row],[SpreadActual]]&lt;Table1[[#This Row],[SpreadFavorite]],1,0)</f>
        <v>0</v>
      </c>
      <c r="P9978">
        <v>43</v>
      </c>
      <c r="Q9978" t="s">
        <v>183</v>
      </c>
      <c r="R9978" t="b">
        <v>0</v>
      </c>
      <c r="S9978">
        <v>49</v>
      </c>
      <c r="T9978">
        <v>11</v>
      </c>
      <c r="U9978">
        <v>67</v>
      </c>
    </row>
    <row r="9979" spans="1:22" x14ac:dyDescent="0.2">
      <c r="A9979" s="1">
        <v>40174</v>
      </c>
      <c r="B9979">
        <v>2009</v>
      </c>
      <c r="C9979">
        <f>_xlfn.MAXIFS(Table1[ScheduleWeekWritten],Table1[ScheduleSeason],Table1[[#This Row],[ScheduleSeason]])</f>
        <v>17</v>
      </c>
      <c r="D9979">
        <v>16</v>
      </c>
      <c r="E9979" cm="1">
        <f t="array" ref="E9979">_xlfn.XLOOKUP(Table1[[#This Row],[ScheduleWeekWritten]],Table3[Game],100+Table3[Increase],Table1[[#This Row],[ScheduleWeekWritten]])</f>
        <v>16</v>
      </c>
      <c r="F9979" t="b">
        <v>0</v>
      </c>
      <c r="G9979" t="s">
        <v>49</v>
      </c>
      <c r="H9979">
        <v>23</v>
      </c>
      <c r="I9979">
        <v>20</v>
      </c>
      <c r="J9979" t="s">
        <v>158</v>
      </c>
      <c r="K9979" t="s">
        <v>51</v>
      </c>
      <c r="L9979" t="str">
        <f>_xlfn.XLOOKUP(Table1[[#This Row],[TeamFavoriteID]],Table2[team_id],Table2[team_name],_xlfn.XLOOKUP(Table1[[#This Row],[TeamFavoriteID]],Table2[team_id_pfr],Table2[team_name],"Even"))</f>
        <v>Pittsburgh Steelers</v>
      </c>
      <c r="M9979">
        <v>-3</v>
      </c>
      <c r="N9979">
        <f>IF(Table1[[#This Row],[TeamFavorite]]=Table1[[#This Row],[TeamHome]],Table1[[#This Row],[ScoreAway]]-Table1[[#This Row],[ScoreHome]],Table1[[#This Row],[ScoreHome]]-Table1[[#This Row],[ScoreAway]])</f>
        <v>-3</v>
      </c>
      <c r="O9979">
        <f>IF(Table1[[#This Row],[SpreadActual]]&lt;Table1[[#This Row],[SpreadFavorite]],1,0)</f>
        <v>0</v>
      </c>
      <c r="P9979">
        <v>43</v>
      </c>
      <c r="Q9979" t="s">
        <v>175</v>
      </c>
      <c r="R9979" t="b">
        <v>0</v>
      </c>
      <c r="S9979">
        <v>38</v>
      </c>
      <c r="T9979">
        <v>8</v>
      </c>
      <c r="U9979">
        <v>57</v>
      </c>
    </row>
    <row r="9980" spans="1:22" x14ac:dyDescent="0.2">
      <c r="A9980" s="1">
        <v>40174</v>
      </c>
      <c r="B9980">
        <v>2009</v>
      </c>
      <c r="C9980">
        <f>_xlfn.MAXIFS(Table1[ScheduleWeekWritten],Table1[ScheduleSeason],Table1[[#This Row],[ScheduleSeason]])</f>
        <v>17</v>
      </c>
      <c r="D9980">
        <v>16</v>
      </c>
      <c r="E9980" cm="1">
        <f t="array" ref="E9980">_xlfn.XLOOKUP(Table1[[#This Row],[ScheduleWeekWritten]],Table3[Game],100+Table3[Increase],Table1[[#This Row],[ScheduleWeekWritten]])</f>
        <v>16</v>
      </c>
      <c r="F9980" t="b">
        <v>0</v>
      </c>
      <c r="G9980" t="s">
        <v>53</v>
      </c>
      <c r="H9980">
        <v>20</v>
      </c>
      <c r="I9980">
        <v>6</v>
      </c>
      <c r="J9980" t="s">
        <v>45</v>
      </c>
      <c r="K9980" t="s">
        <v>87</v>
      </c>
      <c r="L9980" t="str">
        <f>_xlfn.XLOOKUP(Table1[[#This Row],[TeamFavoriteID]],Table2[team_id],Table2[team_name],_xlfn.XLOOKUP(Table1[[#This Row],[TeamFavoriteID]],Table2[team_id_pfr],Table2[team_name],"Even"))</f>
        <v>San Francisco 49ers</v>
      </c>
      <c r="M9980">
        <v>-14</v>
      </c>
      <c r="N9980">
        <f>IF(Table1[[#This Row],[TeamFavorite]]=Table1[[#This Row],[TeamHome]],Table1[[#This Row],[ScoreAway]]-Table1[[#This Row],[ScoreHome]],Table1[[#This Row],[ScoreHome]]-Table1[[#This Row],[ScoreAway]])</f>
        <v>-14</v>
      </c>
      <c r="O9980">
        <f>IF(Table1[[#This Row],[SpreadActual]]&lt;Table1[[#This Row],[SpreadFavorite]],1,0)</f>
        <v>0</v>
      </c>
      <c r="P9980">
        <v>41</v>
      </c>
      <c r="Q9980" t="s">
        <v>118</v>
      </c>
      <c r="R9980" t="b">
        <v>0</v>
      </c>
      <c r="S9980">
        <v>54</v>
      </c>
      <c r="T9980">
        <v>6</v>
      </c>
      <c r="U9980">
        <v>91</v>
      </c>
    </row>
    <row r="9981" spans="1:22" x14ac:dyDescent="0.2">
      <c r="A9981" s="1">
        <v>40174</v>
      </c>
      <c r="B9981">
        <v>2009</v>
      </c>
      <c r="C9981">
        <f>_xlfn.MAXIFS(Table1[ScheduleWeekWritten],Table1[ScheduleSeason],Table1[[#This Row],[ScheduleSeason]])</f>
        <v>17</v>
      </c>
      <c r="D9981">
        <v>16</v>
      </c>
      <c r="E9981" cm="1">
        <f t="array" ref="E9981">_xlfn.XLOOKUP(Table1[[#This Row],[ScheduleWeekWritten]],Table3[Game],100+Table3[Increase],Table1[[#This Row],[ScheduleWeekWritten]])</f>
        <v>16</v>
      </c>
      <c r="F9981" t="b">
        <v>0</v>
      </c>
      <c r="G9981" t="s">
        <v>61</v>
      </c>
      <c r="H9981">
        <v>0</v>
      </c>
      <c r="I9981">
        <v>17</v>
      </c>
      <c r="J9981" t="s">
        <v>67</v>
      </c>
      <c r="K9981" t="s">
        <v>68</v>
      </c>
      <c r="L9981" t="str">
        <f>_xlfn.XLOOKUP(Table1[[#This Row],[TeamFavoriteID]],Table2[team_id],Table2[team_name],_xlfn.XLOOKUP(Table1[[#This Row],[TeamFavoriteID]],Table2[team_id_pfr],Table2[team_name],"Even"))</f>
        <v>Dallas Cowboys</v>
      </c>
      <c r="M9981">
        <v>-7</v>
      </c>
      <c r="N9981">
        <f>IF(Table1[[#This Row],[TeamFavorite]]=Table1[[#This Row],[TeamHome]],Table1[[#This Row],[ScoreAway]]-Table1[[#This Row],[ScoreHome]],Table1[[#This Row],[ScoreHome]]-Table1[[#This Row],[ScoreAway]])</f>
        <v>-17</v>
      </c>
      <c r="O9981">
        <f>IF(Table1[[#This Row],[SpreadActual]]&lt;Table1[[#This Row],[SpreadFavorite]],1,0)</f>
        <v>1</v>
      </c>
      <c r="P9981">
        <v>42</v>
      </c>
      <c r="Q9981" t="s">
        <v>165</v>
      </c>
      <c r="R9981" t="b">
        <v>0</v>
      </c>
      <c r="S9981">
        <v>42</v>
      </c>
      <c r="T9981">
        <v>6</v>
      </c>
      <c r="U9981">
        <v>75</v>
      </c>
    </row>
    <row r="9982" spans="1:22" x14ac:dyDescent="0.2">
      <c r="A9982" s="1">
        <v>40175</v>
      </c>
      <c r="B9982">
        <v>2009</v>
      </c>
      <c r="C9982">
        <f>_xlfn.MAXIFS(Table1[ScheduleWeekWritten],Table1[ScheduleSeason],Table1[[#This Row],[ScheduleSeason]])</f>
        <v>17</v>
      </c>
      <c r="D9982">
        <v>16</v>
      </c>
      <c r="E9982" cm="1">
        <f t="array" ref="E9982">_xlfn.XLOOKUP(Table1[[#This Row],[ScheduleWeekWritten]],Table3[Game],100+Table3[Increase],Table1[[#This Row],[ScheduleWeekWritten]])</f>
        <v>16</v>
      </c>
      <c r="F9982" t="b">
        <v>0</v>
      </c>
      <c r="G9982" t="s">
        <v>46</v>
      </c>
      <c r="H9982">
        <v>36</v>
      </c>
      <c r="I9982">
        <v>30</v>
      </c>
      <c r="J9982" t="s">
        <v>54</v>
      </c>
      <c r="K9982" t="s">
        <v>55</v>
      </c>
      <c r="L9982" t="str">
        <f>_xlfn.XLOOKUP(Table1[[#This Row],[TeamFavoriteID]],Table2[team_id],Table2[team_name],_xlfn.XLOOKUP(Table1[[#This Row],[TeamFavoriteID]],Table2[team_id_pfr],Table2[team_name],"Even"))</f>
        <v>Minnesota Vikings</v>
      </c>
      <c r="M9982">
        <v>-8.5</v>
      </c>
      <c r="N9982">
        <f>IF(Table1[[#This Row],[TeamFavorite]]=Table1[[#This Row],[TeamHome]],Table1[[#This Row],[ScoreAway]]-Table1[[#This Row],[ScoreHome]],Table1[[#This Row],[ScoreHome]]-Table1[[#This Row],[ScoreAway]])</f>
        <v>6</v>
      </c>
      <c r="O9982">
        <f>IF(Table1[[#This Row],[SpreadActual]]&lt;Table1[[#This Row],[SpreadFavorite]],1,0)</f>
        <v>0</v>
      </c>
      <c r="P9982">
        <v>42</v>
      </c>
      <c r="Q9982" t="s">
        <v>114</v>
      </c>
      <c r="R9982" t="b">
        <v>0</v>
      </c>
      <c r="S9982">
        <v>26</v>
      </c>
      <c r="T9982">
        <v>16</v>
      </c>
      <c r="U9982">
        <v>78</v>
      </c>
    </row>
    <row r="9983" spans="1:22" x14ac:dyDescent="0.2">
      <c r="A9983" s="1">
        <v>40181</v>
      </c>
      <c r="B9983">
        <v>2009</v>
      </c>
      <c r="C9983">
        <f>_xlfn.MAXIFS(Table1[ScheduleWeekWritten],Table1[ScheduleSeason],Table1[[#This Row],[ScheduleSeason]])</f>
        <v>17</v>
      </c>
      <c r="D9983">
        <v>17</v>
      </c>
      <c r="E9983" cm="1">
        <f t="array" ref="E9983">_xlfn.XLOOKUP(Table1[[#This Row],[ScheduleWeekWritten]],Table3[Game],100+Table3[Increase],Table1[[#This Row],[ScheduleWeekWritten]])</f>
        <v>17</v>
      </c>
      <c r="F9983" t="b">
        <v>0</v>
      </c>
      <c r="G9983" t="s">
        <v>149</v>
      </c>
      <c r="H9983">
        <v>7</v>
      </c>
      <c r="I9983">
        <v>33</v>
      </c>
      <c r="J9983" t="s">
        <v>33</v>
      </c>
      <c r="K9983" t="s">
        <v>59</v>
      </c>
      <c r="L9983" t="str">
        <f>_xlfn.XLOOKUP(Table1[[#This Row],[TeamFavoriteID]],Table2[team_id],Table2[team_name],_xlfn.XLOOKUP(Table1[[#This Row],[TeamFavoriteID]],Table2[team_id_pfr],Table2[team_name],"Even"))</f>
        <v>Arizona Cardinals</v>
      </c>
      <c r="M9983">
        <v>-3</v>
      </c>
      <c r="N9983">
        <f>IF(Table1[[#This Row],[TeamFavorite]]=Table1[[#This Row],[TeamHome]],Table1[[#This Row],[ScoreAway]]-Table1[[#This Row],[ScoreHome]],Table1[[#This Row],[ScoreHome]]-Table1[[#This Row],[ScoreAway]])</f>
        <v>26</v>
      </c>
      <c r="O9983">
        <f>IF(Table1[[#This Row],[SpreadActual]]&lt;Table1[[#This Row],[SpreadFavorite]],1,0)</f>
        <v>0</v>
      </c>
      <c r="P9983">
        <v>44</v>
      </c>
      <c r="Q9983" t="s">
        <v>150</v>
      </c>
      <c r="R9983" t="b">
        <v>0</v>
      </c>
      <c r="S9983">
        <v>72</v>
      </c>
      <c r="T9983">
        <v>0</v>
      </c>
      <c r="V9983" t="s">
        <v>103</v>
      </c>
    </row>
    <row r="9984" spans="1:22" x14ac:dyDescent="0.2">
      <c r="A9984" s="1">
        <v>40181</v>
      </c>
      <c r="B9984">
        <v>2009</v>
      </c>
      <c r="C9984">
        <f>_xlfn.MAXIFS(Table1[ScheduleWeekWritten],Table1[ScheduleSeason],Table1[[#This Row],[ScheduleSeason]])</f>
        <v>17</v>
      </c>
      <c r="D9984">
        <v>17</v>
      </c>
      <c r="E9984" cm="1">
        <f t="array" ref="E9984">_xlfn.XLOOKUP(Table1[[#This Row],[ScheduleWeekWritten]],Table3[Game],100+Table3[Increase],Table1[[#This Row],[ScheduleWeekWritten]])</f>
        <v>17</v>
      </c>
      <c r="F9984" t="b">
        <v>0</v>
      </c>
      <c r="G9984" t="s">
        <v>28</v>
      </c>
      <c r="H9984">
        <v>30</v>
      </c>
      <c r="I9984">
        <v>7</v>
      </c>
      <c r="J9984" t="s">
        <v>140</v>
      </c>
      <c r="K9984" t="s">
        <v>43</v>
      </c>
      <c r="L9984" t="str">
        <f>_xlfn.XLOOKUP(Table1[[#This Row],[TeamFavoriteID]],Table2[team_id],Table2[team_name],_xlfn.XLOOKUP(Table1[[#This Row],[TeamFavoriteID]],Table2[team_id_pfr],Table2[team_name],"Even"))</f>
        <v>Buffalo Bills</v>
      </c>
      <c r="M9984">
        <v>-8</v>
      </c>
      <c r="N9984">
        <f>IF(Table1[[#This Row],[TeamFavorite]]=Table1[[#This Row],[TeamHome]],Table1[[#This Row],[ScoreAway]]-Table1[[#This Row],[ScoreHome]],Table1[[#This Row],[ScoreHome]]-Table1[[#This Row],[ScoreAway]])</f>
        <v>-23</v>
      </c>
      <c r="O9984">
        <f>IF(Table1[[#This Row],[SpreadActual]]&lt;Table1[[#This Row],[SpreadFavorite]],1,0)</f>
        <v>1</v>
      </c>
      <c r="P9984">
        <v>32</v>
      </c>
      <c r="Q9984" t="s">
        <v>123</v>
      </c>
      <c r="R9984" t="b">
        <v>0</v>
      </c>
      <c r="S9984">
        <v>14</v>
      </c>
      <c r="T9984">
        <v>13</v>
      </c>
      <c r="U9984">
        <v>84</v>
      </c>
      <c r="V9984" t="s">
        <v>120</v>
      </c>
    </row>
    <row r="9985" spans="1:22" x14ac:dyDescent="0.2">
      <c r="A9985" s="1">
        <v>40181</v>
      </c>
      <c r="B9985">
        <v>2009</v>
      </c>
      <c r="C9985">
        <f>_xlfn.MAXIFS(Table1[ScheduleWeekWritten],Table1[ScheduleSeason],Table1[[#This Row],[ScheduleSeason]])</f>
        <v>17</v>
      </c>
      <c r="D9985">
        <v>17</v>
      </c>
      <c r="E9985" cm="1">
        <f t="array" ref="E9985">_xlfn.XLOOKUP(Table1[[#This Row],[ScheduleWeekWritten]],Table3[Game],100+Table3[Increase],Table1[[#This Row],[ScheduleWeekWritten]])</f>
        <v>17</v>
      </c>
      <c r="F9985" t="b">
        <v>0</v>
      </c>
      <c r="G9985" t="s">
        <v>152</v>
      </c>
      <c r="H9985">
        <v>23</v>
      </c>
      <c r="I9985">
        <v>10</v>
      </c>
      <c r="J9985" t="s">
        <v>95</v>
      </c>
      <c r="K9985" t="s">
        <v>162</v>
      </c>
      <c r="L9985" t="str">
        <f>_xlfn.XLOOKUP(Table1[[#This Row],[TeamFavoriteID]],Table2[team_id],Table2[team_name],_xlfn.XLOOKUP(Table1[[#This Row],[TeamFavoriteID]],Table2[team_id_pfr],Table2[team_name],"Even"))</f>
        <v>Carolina Panthers</v>
      </c>
      <c r="M9985">
        <v>-10</v>
      </c>
      <c r="N9985">
        <f>IF(Table1[[#This Row],[TeamFavorite]]=Table1[[#This Row],[TeamHome]],Table1[[#This Row],[ScoreAway]]-Table1[[#This Row],[ScoreHome]],Table1[[#This Row],[ScoreHome]]-Table1[[#This Row],[ScoreAway]])</f>
        <v>-13</v>
      </c>
      <c r="O9985">
        <f>IF(Table1[[#This Row],[SpreadActual]]&lt;Table1[[#This Row],[SpreadFavorite]],1,0)</f>
        <v>1</v>
      </c>
      <c r="P9985">
        <v>41</v>
      </c>
      <c r="Q9985" t="s">
        <v>160</v>
      </c>
      <c r="R9985" t="b">
        <v>0</v>
      </c>
      <c r="S9985">
        <v>31</v>
      </c>
      <c r="T9985">
        <v>8</v>
      </c>
      <c r="U9985">
        <v>42</v>
      </c>
    </row>
    <row r="9986" spans="1:22" x14ac:dyDescent="0.2">
      <c r="A9986" s="1">
        <v>40181</v>
      </c>
      <c r="B9986">
        <v>2009</v>
      </c>
      <c r="C9986">
        <f>_xlfn.MAXIFS(Table1[ScheduleWeekWritten],Table1[ScheduleSeason],Table1[[#This Row],[ScheduleSeason]])</f>
        <v>17</v>
      </c>
      <c r="D9986">
        <v>17</v>
      </c>
      <c r="E9986" cm="1">
        <f t="array" ref="E9986">_xlfn.XLOOKUP(Table1[[#This Row],[ScheduleWeekWritten]],Table3[Game],100+Table3[Increase],Table1[[#This Row],[ScheduleWeekWritten]])</f>
        <v>17</v>
      </c>
      <c r="F9986" t="b">
        <v>0</v>
      </c>
      <c r="G9986" t="s">
        <v>62</v>
      </c>
      <c r="H9986">
        <v>23</v>
      </c>
      <c r="I9986">
        <v>17</v>
      </c>
      <c r="J9986" t="s">
        <v>154</v>
      </c>
      <c r="K9986" t="s">
        <v>63</v>
      </c>
      <c r="L9986" t="str">
        <f>_xlfn.XLOOKUP(Table1[[#This Row],[TeamFavoriteID]],Table2[team_id],Table2[team_name],_xlfn.XLOOKUP(Table1[[#This Row],[TeamFavoriteID]],Table2[team_id_pfr],Table2[team_name],"Even"))</f>
        <v>Cleveland Browns</v>
      </c>
      <c r="M9986">
        <v>-2</v>
      </c>
      <c r="N9986">
        <f>IF(Table1[[#This Row],[TeamFavorite]]=Table1[[#This Row],[TeamHome]],Table1[[#This Row],[ScoreAway]]-Table1[[#This Row],[ScoreHome]],Table1[[#This Row],[ScoreHome]]-Table1[[#This Row],[ScoreAway]])</f>
        <v>-6</v>
      </c>
      <c r="O9986">
        <f>IF(Table1[[#This Row],[SpreadActual]]&lt;Table1[[#This Row],[SpreadFavorite]],1,0)</f>
        <v>1</v>
      </c>
      <c r="P9986">
        <v>35</v>
      </c>
      <c r="Q9986" t="s">
        <v>170</v>
      </c>
      <c r="R9986" t="b">
        <v>0</v>
      </c>
      <c r="S9986">
        <v>18</v>
      </c>
      <c r="T9986">
        <v>17</v>
      </c>
      <c r="U9986">
        <v>67</v>
      </c>
    </row>
    <row r="9987" spans="1:22" x14ac:dyDescent="0.2">
      <c r="A9987" s="1">
        <v>40181</v>
      </c>
      <c r="B9987">
        <v>2009</v>
      </c>
      <c r="C9987">
        <f>_xlfn.MAXIFS(Table1[ScheduleWeekWritten],Table1[ScheduleSeason],Table1[[#This Row],[ScheduleSeason]])</f>
        <v>17</v>
      </c>
      <c r="D9987">
        <v>17</v>
      </c>
      <c r="E9987" cm="1">
        <f t="array" ref="E9987">_xlfn.XLOOKUP(Table1[[#This Row],[ScheduleWeekWritten]],Table3[Game],100+Table3[Increase],Table1[[#This Row],[ScheduleWeekWritten]])</f>
        <v>17</v>
      </c>
      <c r="F9987" t="b">
        <v>0</v>
      </c>
      <c r="G9987" t="s">
        <v>67</v>
      </c>
      <c r="H9987">
        <v>24</v>
      </c>
      <c r="I9987">
        <v>0</v>
      </c>
      <c r="J9987" t="s">
        <v>58</v>
      </c>
      <c r="K9987" t="s">
        <v>68</v>
      </c>
      <c r="L9987" t="str">
        <f>_xlfn.XLOOKUP(Table1[[#This Row],[TeamFavoriteID]],Table2[team_id],Table2[team_name],_xlfn.XLOOKUP(Table1[[#This Row],[TeamFavoriteID]],Table2[team_id_pfr],Table2[team_name],"Even"))</f>
        <v>Dallas Cowboys</v>
      </c>
      <c r="M9987">
        <v>-3</v>
      </c>
      <c r="N9987">
        <f>IF(Table1[[#This Row],[TeamFavorite]]=Table1[[#This Row],[TeamHome]],Table1[[#This Row],[ScoreAway]]-Table1[[#This Row],[ScoreHome]],Table1[[#This Row],[ScoreHome]]-Table1[[#This Row],[ScoreAway]])</f>
        <v>-24</v>
      </c>
      <c r="O9987">
        <f>IF(Table1[[#This Row],[SpreadActual]]&lt;Table1[[#This Row],[SpreadFavorite]],1,0)</f>
        <v>1</v>
      </c>
      <c r="P9987">
        <v>47</v>
      </c>
      <c r="Q9987" t="s">
        <v>192</v>
      </c>
      <c r="R9987" t="b">
        <v>0</v>
      </c>
      <c r="S9987">
        <v>48</v>
      </c>
      <c r="T9987">
        <v>8</v>
      </c>
      <c r="V9987" t="s">
        <v>193</v>
      </c>
    </row>
    <row r="9988" spans="1:22" x14ac:dyDescent="0.2">
      <c r="A9988" s="1">
        <v>40181</v>
      </c>
      <c r="B9988">
        <v>2009</v>
      </c>
      <c r="C9988">
        <f>_xlfn.MAXIFS(Table1[ScheduleWeekWritten],Table1[ScheduleSeason],Table1[[#This Row],[ScheduleSeason]])</f>
        <v>17</v>
      </c>
      <c r="D9988">
        <v>17</v>
      </c>
      <c r="E9988" cm="1">
        <f t="array" ref="E9988">_xlfn.XLOOKUP(Table1[[#This Row],[ScheduleWeekWritten]],Table3[Game],100+Table3[Increase],Table1[[#This Row],[ScheduleWeekWritten]])</f>
        <v>17</v>
      </c>
      <c r="F9988" t="b">
        <v>0</v>
      </c>
      <c r="G9988" t="s">
        <v>24</v>
      </c>
      <c r="H9988">
        <v>24</v>
      </c>
      <c r="I9988">
        <v>44</v>
      </c>
      <c r="J9988" t="s">
        <v>42</v>
      </c>
      <c r="K9988" t="s">
        <v>88</v>
      </c>
      <c r="L9988" t="str">
        <f>_xlfn.XLOOKUP(Table1[[#This Row],[TeamFavoriteID]],Table2[team_id],Table2[team_name],_xlfn.XLOOKUP(Table1[[#This Row],[TeamFavoriteID]],Table2[team_id_pfr],Table2[team_name],"Even"))</f>
        <v>Denver Broncos</v>
      </c>
      <c r="M9988">
        <v>-10</v>
      </c>
      <c r="N9988">
        <f>IF(Table1[[#This Row],[TeamFavorite]]=Table1[[#This Row],[TeamHome]],Table1[[#This Row],[ScoreAway]]-Table1[[#This Row],[ScoreHome]],Table1[[#This Row],[ScoreHome]]-Table1[[#This Row],[ScoreAway]])</f>
        <v>20</v>
      </c>
      <c r="O9988">
        <f>IF(Table1[[#This Row],[SpreadActual]]&lt;Table1[[#This Row],[SpreadFavorite]],1,0)</f>
        <v>0</v>
      </c>
      <c r="P9988">
        <v>38</v>
      </c>
      <c r="Q9988" t="s">
        <v>174</v>
      </c>
      <c r="R9988" t="b">
        <v>0</v>
      </c>
      <c r="S9988">
        <v>36</v>
      </c>
      <c r="T9988">
        <v>6</v>
      </c>
      <c r="U9988">
        <v>72</v>
      </c>
    </row>
    <row r="9989" spans="1:22" x14ac:dyDescent="0.2">
      <c r="A9989" s="1">
        <v>40181</v>
      </c>
      <c r="B9989">
        <v>2009</v>
      </c>
      <c r="C9989">
        <f>_xlfn.MAXIFS(Table1[ScheduleWeekWritten],Table1[ScheduleSeason],Table1[[#This Row],[ScheduleSeason]])</f>
        <v>17</v>
      </c>
      <c r="D9989">
        <v>17</v>
      </c>
      <c r="E9989" cm="1">
        <f t="array" ref="E9989">_xlfn.XLOOKUP(Table1[[#This Row],[ScheduleWeekWritten]],Table3[Game],100+Table3[Increase],Table1[[#This Row],[ScheduleWeekWritten]])</f>
        <v>17</v>
      </c>
      <c r="F9989" t="b">
        <v>0</v>
      </c>
      <c r="G9989" t="s">
        <v>45</v>
      </c>
      <c r="H9989">
        <v>23</v>
      </c>
      <c r="I9989">
        <v>37</v>
      </c>
      <c r="J9989" t="s">
        <v>46</v>
      </c>
      <c r="K9989" t="s">
        <v>47</v>
      </c>
      <c r="L9989" t="str">
        <f>_xlfn.XLOOKUP(Table1[[#This Row],[TeamFavoriteID]],Table2[team_id],Table2[team_name],_xlfn.XLOOKUP(Table1[[#This Row],[TeamFavoriteID]],Table2[team_id_pfr],Table2[team_name],"Even"))</f>
        <v>Chicago Bears</v>
      </c>
      <c r="M9989">
        <v>-4.5</v>
      </c>
      <c r="N9989">
        <f>IF(Table1[[#This Row],[TeamFavorite]]=Table1[[#This Row],[TeamHome]],Table1[[#This Row],[ScoreAway]]-Table1[[#This Row],[ScoreHome]],Table1[[#This Row],[ScoreHome]]-Table1[[#This Row],[ScoreAway]])</f>
        <v>-14</v>
      </c>
      <c r="O9989">
        <f>IF(Table1[[#This Row],[SpreadActual]]&lt;Table1[[#This Row],[SpreadFavorite]],1,0)</f>
        <v>1</v>
      </c>
      <c r="P9989">
        <v>44.5</v>
      </c>
      <c r="Q9989" t="s">
        <v>181</v>
      </c>
      <c r="R9989" t="b">
        <v>0</v>
      </c>
      <c r="S9989">
        <v>72</v>
      </c>
      <c r="T9989">
        <v>0</v>
      </c>
      <c r="V9989" t="s">
        <v>103</v>
      </c>
    </row>
    <row r="9990" spans="1:22" x14ac:dyDescent="0.2">
      <c r="A9990" s="1">
        <v>40181</v>
      </c>
      <c r="B9990">
        <v>2009</v>
      </c>
      <c r="C9990">
        <f>_xlfn.MAXIFS(Table1[ScheduleWeekWritten],Table1[ScheduleSeason],Table1[[#This Row],[ScheduleSeason]])</f>
        <v>17</v>
      </c>
      <c r="D9990">
        <v>17</v>
      </c>
      <c r="E9990" cm="1">
        <f t="array" ref="E9990">_xlfn.XLOOKUP(Table1[[#This Row],[ScheduleWeekWritten]],Table3[Game],100+Table3[Increase],Table1[[#This Row],[ScheduleWeekWritten]])</f>
        <v>17</v>
      </c>
      <c r="F9990" t="b">
        <v>0</v>
      </c>
      <c r="G9990" t="s">
        <v>177</v>
      </c>
      <c r="H9990">
        <v>34</v>
      </c>
      <c r="I9990">
        <v>27</v>
      </c>
      <c r="J9990" t="s">
        <v>115</v>
      </c>
      <c r="K9990" t="s">
        <v>182</v>
      </c>
      <c r="L9990" t="str">
        <f>_xlfn.XLOOKUP(Table1[[#This Row],[TeamFavoriteID]],Table2[team_id],Table2[team_name],_xlfn.XLOOKUP(Table1[[#This Row],[TeamFavoriteID]],Table2[team_id_pfr],Table2[team_name],"Even"))</f>
        <v>Houston Texans</v>
      </c>
      <c r="M9990">
        <v>-7.5</v>
      </c>
      <c r="N9990">
        <f>IF(Table1[[#This Row],[TeamFavorite]]=Table1[[#This Row],[TeamHome]],Table1[[#This Row],[ScoreAway]]-Table1[[#This Row],[ScoreHome]],Table1[[#This Row],[ScoreHome]]-Table1[[#This Row],[ScoreAway]])</f>
        <v>-7</v>
      </c>
      <c r="O9990">
        <f>IF(Table1[[#This Row],[SpreadActual]]&lt;Table1[[#This Row],[SpreadFavorite]],1,0)</f>
        <v>0</v>
      </c>
      <c r="P9990">
        <v>47</v>
      </c>
      <c r="Q9990" t="s">
        <v>178</v>
      </c>
      <c r="R9990" t="b">
        <v>0</v>
      </c>
      <c r="S9990">
        <v>72</v>
      </c>
      <c r="T9990">
        <v>0</v>
      </c>
      <c r="V9990" t="s">
        <v>103</v>
      </c>
    </row>
    <row r="9991" spans="1:22" x14ac:dyDescent="0.2">
      <c r="A9991" s="1">
        <v>40181</v>
      </c>
      <c r="B9991">
        <v>2009</v>
      </c>
      <c r="C9991">
        <f>_xlfn.MAXIFS(Table1[ScheduleWeekWritten],Table1[ScheduleSeason],Table1[[#This Row],[ScheduleSeason]])</f>
        <v>17</v>
      </c>
      <c r="D9991">
        <v>17</v>
      </c>
      <c r="E9991" cm="1">
        <f t="array" ref="E9991">_xlfn.XLOOKUP(Table1[[#This Row],[ScheduleWeekWritten]],Table3[Game],100+Table3[Increase],Table1[[#This Row],[ScheduleWeekWritten]])</f>
        <v>17</v>
      </c>
      <c r="F9991" t="b">
        <v>0</v>
      </c>
      <c r="G9991" t="s">
        <v>19</v>
      </c>
      <c r="H9991">
        <v>24</v>
      </c>
      <c r="I9991">
        <v>30</v>
      </c>
      <c r="J9991" t="s">
        <v>49</v>
      </c>
      <c r="K9991" t="s">
        <v>51</v>
      </c>
      <c r="L9991" t="str">
        <f>_xlfn.XLOOKUP(Table1[[#This Row],[TeamFavoriteID]],Table2[team_id],Table2[team_name],_xlfn.XLOOKUP(Table1[[#This Row],[TeamFavoriteID]],Table2[team_id_pfr],Table2[team_name],"Even"))</f>
        <v>Pittsburgh Steelers</v>
      </c>
      <c r="M9991">
        <v>-3</v>
      </c>
      <c r="N9991">
        <f>IF(Table1[[#This Row],[TeamFavorite]]=Table1[[#This Row],[TeamHome]],Table1[[#This Row],[ScoreAway]]-Table1[[#This Row],[ScoreHome]],Table1[[#This Row],[ScoreHome]]-Table1[[#This Row],[ScoreAway]])</f>
        <v>-6</v>
      </c>
      <c r="O9991">
        <f>IF(Table1[[#This Row],[SpreadActual]]&lt;Table1[[#This Row],[SpreadFavorite]],1,0)</f>
        <v>1</v>
      </c>
      <c r="P9991">
        <v>46</v>
      </c>
      <c r="Q9991" t="s">
        <v>143</v>
      </c>
      <c r="R9991" t="b">
        <v>0</v>
      </c>
      <c r="S9991">
        <v>60</v>
      </c>
      <c r="T9991">
        <v>8</v>
      </c>
      <c r="U9991">
        <v>50</v>
      </c>
    </row>
    <row r="9992" spans="1:22" x14ac:dyDescent="0.2">
      <c r="A9992" s="1">
        <v>40181</v>
      </c>
      <c r="B9992">
        <v>2009</v>
      </c>
      <c r="C9992">
        <f>_xlfn.MAXIFS(Table1[ScheduleWeekWritten],Table1[ScheduleSeason],Table1[[#This Row],[ScheduleSeason]])</f>
        <v>17</v>
      </c>
      <c r="D9992">
        <v>17</v>
      </c>
      <c r="E9992" cm="1">
        <f t="array" ref="E9992">_xlfn.XLOOKUP(Table1[[#This Row],[ScheduleWeekWritten]],Table3[Game],100+Table3[Increase],Table1[[#This Row],[ScheduleWeekWritten]])</f>
        <v>17</v>
      </c>
      <c r="F9992" t="b">
        <v>0</v>
      </c>
      <c r="G9992" t="s">
        <v>54</v>
      </c>
      <c r="H9992">
        <v>44</v>
      </c>
      <c r="I9992">
        <v>7</v>
      </c>
      <c r="J9992" t="s">
        <v>50</v>
      </c>
      <c r="K9992" t="s">
        <v>55</v>
      </c>
      <c r="L9992" t="str">
        <f>_xlfn.XLOOKUP(Table1[[#This Row],[TeamFavoriteID]],Table2[team_id],Table2[team_name],_xlfn.XLOOKUP(Table1[[#This Row],[TeamFavoriteID]],Table2[team_id_pfr],Table2[team_name],"Even"))</f>
        <v>Minnesota Vikings</v>
      </c>
      <c r="M9992">
        <v>-8</v>
      </c>
      <c r="N9992">
        <f>IF(Table1[[#This Row],[TeamFavorite]]=Table1[[#This Row],[TeamHome]],Table1[[#This Row],[ScoreAway]]-Table1[[#This Row],[ScoreHome]],Table1[[#This Row],[ScoreHome]]-Table1[[#This Row],[ScoreAway]])</f>
        <v>-37</v>
      </c>
      <c r="O9992">
        <f>IF(Table1[[#This Row],[SpreadActual]]&lt;Table1[[#This Row],[SpreadFavorite]],1,0)</f>
        <v>1</v>
      </c>
      <c r="P9992">
        <v>48</v>
      </c>
      <c r="Q9992" t="s">
        <v>194</v>
      </c>
      <c r="R9992" t="b">
        <v>0</v>
      </c>
      <c r="S9992">
        <v>72</v>
      </c>
      <c r="T9992">
        <v>0</v>
      </c>
      <c r="V9992" t="s">
        <v>103</v>
      </c>
    </row>
    <row r="9993" spans="1:22" x14ac:dyDescent="0.2">
      <c r="A9993" s="1">
        <v>40181</v>
      </c>
      <c r="B9993">
        <v>2009</v>
      </c>
      <c r="C9993">
        <f>_xlfn.MAXIFS(Table1[ScheduleWeekWritten],Table1[ScheduleSeason],Table1[[#This Row],[ScheduleSeason]])</f>
        <v>17</v>
      </c>
      <c r="D9993">
        <v>17</v>
      </c>
      <c r="E9993" cm="1">
        <f t="array" ref="E9993">_xlfn.XLOOKUP(Table1[[#This Row],[ScheduleWeekWritten]],Table3[Game],100+Table3[Increase],Table1[[#This Row],[ScheduleWeekWritten]])</f>
        <v>17</v>
      </c>
      <c r="F9993" t="b">
        <v>0</v>
      </c>
      <c r="G9993" t="s">
        <v>31</v>
      </c>
      <c r="H9993">
        <v>37</v>
      </c>
      <c r="I9993">
        <v>0</v>
      </c>
      <c r="J9993" t="s">
        <v>101</v>
      </c>
      <c r="K9993" t="s">
        <v>32</v>
      </c>
      <c r="L9993" t="str">
        <f>_xlfn.XLOOKUP(Table1[[#This Row],[TeamFavoriteID]],Table2[team_id],Table2[team_name],_xlfn.XLOOKUP(Table1[[#This Row],[TeamFavoriteID]],Table2[team_id_pfr],Table2[team_name],"Even"))</f>
        <v>New York Jets</v>
      </c>
      <c r="M9993">
        <v>-10</v>
      </c>
      <c r="N9993">
        <f>IF(Table1[[#This Row],[TeamFavorite]]=Table1[[#This Row],[TeamHome]],Table1[[#This Row],[ScoreAway]]-Table1[[#This Row],[ScoreHome]],Table1[[#This Row],[ScoreHome]]-Table1[[#This Row],[ScoreAway]])</f>
        <v>-37</v>
      </c>
      <c r="O9993">
        <f>IF(Table1[[#This Row],[SpreadActual]]&lt;Table1[[#This Row],[SpreadFavorite]],1,0)</f>
        <v>1</v>
      </c>
      <c r="P9993">
        <v>33.5</v>
      </c>
      <c r="Q9993" t="s">
        <v>126</v>
      </c>
      <c r="R9993" t="b">
        <v>0</v>
      </c>
      <c r="S9993">
        <v>20</v>
      </c>
      <c r="T9993">
        <v>27</v>
      </c>
      <c r="U9993">
        <v>60</v>
      </c>
    </row>
    <row r="9994" spans="1:22" x14ac:dyDescent="0.2">
      <c r="A9994" s="1">
        <v>40181</v>
      </c>
      <c r="B9994">
        <v>2009</v>
      </c>
      <c r="C9994">
        <f>_xlfn.MAXIFS(Table1[ScheduleWeekWritten],Table1[ScheduleSeason],Table1[[#This Row],[ScheduleSeason]])</f>
        <v>17</v>
      </c>
      <c r="D9994">
        <v>17</v>
      </c>
      <c r="E9994" cm="1">
        <f t="array" ref="E9994">_xlfn.XLOOKUP(Table1[[#This Row],[ScheduleWeekWritten]],Table3[Game],100+Table3[Increase],Table1[[#This Row],[ScheduleWeekWritten]])</f>
        <v>17</v>
      </c>
      <c r="F9994" t="b">
        <v>0</v>
      </c>
      <c r="G9994" t="s">
        <v>20</v>
      </c>
      <c r="H9994">
        <v>13</v>
      </c>
      <c r="I9994">
        <v>21</v>
      </c>
      <c r="J9994" t="s">
        <v>158</v>
      </c>
      <c r="K9994" t="s">
        <v>159</v>
      </c>
      <c r="L9994" t="str">
        <f>_xlfn.XLOOKUP(Table1[[#This Row],[TeamFavoriteID]],Table2[team_id],Table2[team_name],_xlfn.XLOOKUP(Table1[[#This Row],[TeamFavoriteID]],Table2[team_id_pfr],Table2[team_name],"Even"))</f>
        <v>Baltimore Ravens</v>
      </c>
      <c r="M9994">
        <v>-10</v>
      </c>
      <c r="N9994">
        <f>IF(Table1[[#This Row],[TeamFavorite]]=Table1[[#This Row],[TeamHome]],Table1[[#This Row],[ScoreAway]]-Table1[[#This Row],[ScoreHome]],Table1[[#This Row],[ScoreHome]]-Table1[[#This Row],[ScoreAway]])</f>
        <v>-8</v>
      </c>
      <c r="O9994">
        <f>IF(Table1[[#This Row],[SpreadActual]]&lt;Table1[[#This Row],[SpreadFavorite]],1,0)</f>
        <v>0</v>
      </c>
      <c r="P9994">
        <v>39</v>
      </c>
      <c r="Q9994" t="s">
        <v>76</v>
      </c>
      <c r="R9994" t="b">
        <v>0</v>
      </c>
      <c r="S9994">
        <v>52</v>
      </c>
      <c r="T9994">
        <v>5</v>
      </c>
      <c r="U9994">
        <v>85</v>
      </c>
    </row>
    <row r="9995" spans="1:22" x14ac:dyDescent="0.2">
      <c r="A9995" s="1">
        <v>40181</v>
      </c>
      <c r="B9995">
        <v>2009</v>
      </c>
      <c r="C9995">
        <f>_xlfn.MAXIFS(Table1[ScheduleWeekWritten],Table1[ScheduleSeason],Table1[[#This Row],[ScheduleSeason]])</f>
        <v>17</v>
      </c>
      <c r="D9995">
        <v>17</v>
      </c>
      <c r="E9995" cm="1">
        <f t="array" ref="E9995">_xlfn.XLOOKUP(Table1[[#This Row],[ScheduleWeekWritten]],Table3[Game],100+Table3[Increase],Table1[[#This Row],[ScheduleWeekWritten]])</f>
        <v>17</v>
      </c>
      <c r="F9995" t="b">
        <v>0</v>
      </c>
      <c r="G9995" t="s">
        <v>27</v>
      </c>
      <c r="H9995">
        <v>23</v>
      </c>
      <c r="I9995">
        <v>20</v>
      </c>
      <c r="J9995" t="s">
        <v>61</v>
      </c>
      <c r="K9995" t="s">
        <v>29</v>
      </c>
      <c r="L9995" t="str">
        <f>_xlfn.XLOOKUP(Table1[[#This Row],[TeamFavoriteID]],Table2[team_id],Table2[team_name],_xlfn.XLOOKUP(Table1[[#This Row],[TeamFavoriteID]],Table2[team_id_pfr],Table2[team_name],"Even"))</f>
        <v>Los Angeles Chargers</v>
      </c>
      <c r="M9995">
        <v>-3</v>
      </c>
      <c r="N9995">
        <f>IF(Table1[[#This Row],[TeamFavorite]]=Table1[[#This Row],[TeamHome]],Table1[[#This Row],[ScoreAway]]-Table1[[#This Row],[ScoreHome]],Table1[[#This Row],[ScoreHome]]-Table1[[#This Row],[ScoreAway]])</f>
        <v>3</v>
      </c>
      <c r="O9995">
        <f>IF(Table1[[#This Row],[SpreadActual]]&lt;Table1[[#This Row],[SpreadFavorite]],1,0)</f>
        <v>0</v>
      </c>
      <c r="P9995">
        <v>39</v>
      </c>
      <c r="Q9995" t="s">
        <v>94</v>
      </c>
      <c r="R9995" t="b">
        <v>0</v>
      </c>
      <c r="S9995">
        <v>78</v>
      </c>
      <c r="T9995">
        <v>4</v>
      </c>
      <c r="U9995">
        <v>39</v>
      </c>
    </row>
    <row r="9996" spans="1:22" x14ac:dyDescent="0.2">
      <c r="A9996" s="1">
        <v>40181</v>
      </c>
      <c r="B9996">
        <v>2009</v>
      </c>
      <c r="C9996">
        <f>_xlfn.MAXIFS(Table1[ScheduleWeekWritten],Table1[ScheduleSeason],Table1[[#This Row],[ScheduleSeason]])</f>
        <v>17</v>
      </c>
      <c r="D9996">
        <v>17</v>
      </c>
      <c r="E9996" cm="1">
        <f t="array" ref="E9996">_xlfn.XLOOKUP(Table1[[#This Row],[ScheduleWeekWritten]],Table3[Game],100+Table3[Increase],Table1[[#This Row],[ScheduleWeekWritten]])</f>
        <v>17</v>
      </c>
      <c r="F9996" t="b">
        <v>0</v>
      </c>
      <c r="G9996" t="s">
        <v>128</v>
      </c>
      <c r="H9996">
        <v>13</v>
      </c>
      <c r="I9996">
        <v>17</v>
      </c>
      <c r="J9996" t="s">
        <v>171</v>
      </c>
      <c r="K9996" t="s">
        <v>25</v>
      </c>
      <c r="L9996" t="str">
        <f>_xlfn.XLOOKUP(Table1[[#This Row],[TeamFavoriteID]],Table2[team_id],Table2[team_name],_xlfn.XLOOKUP(Table1[[#This Row],[TeamFavoriteID]],Table2[team_id_pfr],Table2[team_name],"Even"))</f>
        <v>Houston Oilers</v>
      </c>
      <c r="M9996">
        <v>-6</v>
      </c>
      <c r="N9996">
        <f>IF(Table1[[#This Row],[TeamFavorite]]=Table1[[#This Row],[TeamHome]],Table1[[#This Row],[ScoreAway]]-Table1[[#This Row],[ScoreHome]],Table1[[#This Row],[ScoreHome]]-Table1[[#This Row],[ScoreAway]])</f>
        <v>-4</v>
      </c>
      <c r="O9996">
        <f>IF(Table1[[#This Row],[SpreadActual]]&lt;Table1[[#This Row],[SpreadFavorite]],1,0)</f>
        <v>0</v>
      </c>
      <c r="P9996">
        <v>45</v>
      </c>
      <c r="Q9996" t="s">
        <v>180</v>
      </c>
      <c r="R9996" t="b">
        <v>0</v>
      </c>
      <c r="S9996">
        <v>47</v>
      </c>
      <c r="T9996">
        <v>8</v>
      </c>
      <c r="U9996">
        <v>91</v>
      </c>
    </row>
    <row r="9997" spans="1:22" x14ac:dyDescent="0.2">
      <c r="A9997" s="1">
        <v>40181</v>
      </c>
      <c r="B9997">
        <v>2009</v>
      </c>
      <c r="C9997">
        <f>_xlfn.MAXIFS(Table1[ScheduleWeekWritten],Table1[ScheduleSeason],Table1[[#This Row],[ScheduleSeason]])</f>
        <v>17</v>
      </c>
      <c r="D9997">
        <v>17</v>
      </c>
      <c r="E9997" cm="1">
        <f t="array" ref="E9997">_xlfn.XLOOKUP(Table1[[#This Row],[ScheduleWeekWritten]],Table3[Game],100+Table3[Increase],Table1[[#This Row],[ScheduleWeekWritten]])</f>
        <v>17</v>
      </c>
      <c r="F9997" t="b">
        <v>0</v>
      </c>
      <c r="G9997" t="s">
        <v>153</v>
      </c>
      <c r="H9997">
        <v>6</v>
      </c>
      <c r="I9997">
        <v>28</v>
      </c>
      <c r="J9997" t="s">
        <v>53</v>
      </c>
      <c r="K9997" t="s">
        <v>87</v>
      </c>
      <c r="L9997" t="str">
        <f>_xlfn.XLOOKUP(Table1[[#This Row],[TeamFavoriteID]],Table2[team_id],Table2[team_name],_xlfn.XLOOKUP(Table1[[#This Row],[TeamFavoriteID]],Table2[team_id_pfr],Table2[team_name],"Even"))</f>
        <v>San Francisco 49ers</v>
      </c>
      <c r="M9997">
        <v>-7</v>
      </c>
      <c r="N9997">
        <f>IF(Table1[[#This Row],[TeamFavorite]]=Table1[[#This Row],[TeamHome]],Table1[[#This Row],[ScoreAway]]-Table1[[#This Row],[ScoreHome]],Table1[[#This Row],[ScoreHome]]-Table1[[#This Row],[ScoreAway]])</f>
        <v>-22</v>
      </c>
      <c r="O9997">
        <f>IF(Table1[[#This Row],[SpreadActual]]&lt;Table1[[#This Row],[SpreadFavorite]],1,0)</f>
        <v>1</v>
      </c>
      <c r="P9997">
        <v>39.5</v>
      </c>
      <c r="Q9997" t="s">
        <v>157</v>
      </c>
      <c r="R9997" t="b">
        <v>0</v>
      </c>
      <c r="S9997">
        <v>72</v>
      </c>
      <c r="T9997">
        <v>0</v>
      </c>
      <c r="V9997" t="s">
        <v>103</v>
      </c>
    </row>
    <row r="9998" spans="1:22" x14ac:dyDescent="0.2">
      <c r="A9998" s="1">
        <v>40181</v>
      </c>
      <c r="B9998">
        <v>2009</v>
      </c>
      <c r="C9998">
        <f>_xlfn.MAXIFS(Table1[ScheduleWeekWritten],Table1[ScheduleSeason],Table1[[#This Row],[ScheduleSeason]])</f>
        <v>17</v>
      </c>
      <c r="D9998">
        <v>17</v>
      </c>
      <c r="E9998" cm="1">
        <f t="array" ref="E9998">_xlfn.XLOOKUP(Table1[[#This Row],[ScheduleWeekWritten]],Table3[Game],100+Table3[Increase],Table1[[#This Row],[ScheduleWeekWritten]])</f>
        <v>17</v>
      </c>
      <c r="F9998" t="b">
        <v>0</v>
      </c>
      <c r="G9998" t="s">
        <v>127</v>
      </c>
      <c r="H9998">
        <v>10</v>
      </c>
      <c r="I9998">
        <v>20</v>
      </c>
      <c r="J9998" t="s">
        <v>38</v>
      </c>
      <c r="K9998" t="s">
        <v>109</v>
      </c>
      <c r="L9998" t="str">
        <f>_xlfn.XLOOKUP(Table1[[#This Row],[TeamFavoriteID]],Table2[team_id],Table2[team_name],_xlfn.XLOOKUP(Table1[[#This Row],[TeamFavoriteID]],Table2[team_id_pfr],Table2[team_name],"Even"))</f>
        <v>Atlanta Falcons</v>
      </c>
      <c r="M9998">
        <v>-3</v>
      </c>
      <c r="N9998">
        <f>IF(Table1[[#This Row],[TeamFavorite]]=Table1[[#This Row],[TeamHome]],Table1[[#This Row],[ScoreAway]]-Table1[[#This Row],[ScoreHome]],Table1[[#This Row],[ScoreHome]]-Table1[[#This Row],[ScoreAway]])</f>
        <v>-10</v>
      </c>
      <c r="O9998">
        <f>IF(Table1[[#This Row],[SpreadActual]]&lt;Table1[[#This Row],[SpreadFavorite]],1,0)</f>
        <v>1</v>
      </c>
      <c r="P9998">
        <v>41.5</v>
      </c>
      <c r="Q9998" t="s">
        <v>168</v>
      </c>
      <c r="R9998" t="b">
        <v>0</v>
      </c>
      <c r="S9998">
        <v>44</v>
      </c>
      <c r="T9998">
        <v>9</v>
      </c>
      <c r="U9998">
        <v>50</v>
      </c>
    </row>
    <row r="9999" spans="1:22" x14ac:dyDescent="0.2">
      <c r="A9999" s="1">
        <v>40187</v>
      </c>
      <c r="B9999">
        <v>2009</v>
      </c>
      <c r="C9999">
        <f>_xlfn.MAXIFS(Table1[ScheduleWeekWritten],Table1[ScheduleSeason],Table1[[#This Row],[ScheduleSeason]])</f>
        <v>17</v>
      </c>
      <c r="D9999" t="s">
        <v>134</v>
      </c>
      <c r="E9999" cm="1">
        <f t="array" ref="E9999">_xlfn.XLOOKUP(Table1[[#This Row],[ScheduleWeekWritten]],Table3[Game],100+Table3[Increase],Table1[[#This Row],[ScheduleWeekWritten]])</f>
        <v>101</v>
      </c>
      <c r="F9999" t="b">
        <v>1</v>
      </c>
      <c r="G9999" t="s">
        <v>101</v>
      </c>
      <c r="H9999">
        <v>14</v>
      </c>
      <c r="I9999">
        <v>24</v>
      </c>
      <c r="J9999" t="s">
        <v>31</v>
      </c>
      <c r="K9999" t="s">
        <v>104</v>
      </c>
      <c r="L9999" t="str">
        <f>_xlfn.XLOOKUP(Table1[[#This Row],[TeamFavoriteID]],Table2[team_id],Table2[team_name],_xlfn.XLOOKUP(Table1[[#This Row],[TeamFavoriteID]],Table2[team_id_pfr],Table2[team_name],"Even"))</f>
        <v>Cincinnati Bengals</v>
      </c>
      <c r="M9999">
        <v>-2.5</v>
      </c>
      <c r="N9999">
        <f>IF(Table1[[#This Row],[TeamFavorite]]=Table1[[#This Row],[TeamHome]],Table1[[#This Row],[ScoreAway]]-Table1[[#This Row],[ScoreHome]],Table1[[#This Row],[ScoreHome]]-Table1[[#This Row],[ScoreAway]])</f>
        <v>10</v>
      </c>
      <c r="O9999">
        <f>IF(Table1[[#This Row],[SpreadActual]]&lt;Table1[[#This Row],[SpreadFavorite]],1,0)</f>
        <v>0</v>
      </c>
      <c r="P9999">
        <v>34.5</v>
      </c>
      <c r="Q9999" t="s">
        <v>173</v>
      </c>
      <c r="R9999" t="b">
        <v>0</v>
      </c>
    </row>
    <row r="10000" spans="1:22" x14ac:dyDescent="0.2">
      <c r="A10000" s="1">
        <v>40187</v>
      </c>
      <c r="B10000">
        <v>2009</v>
      </c>
      <c r="C10000">
        <f>_xlfn.MAXIFS(Table1[ScheduleWeekWritten],Table1[ScheduleSeason],Table1[[#This Row],[ScheduleSeason]])</f>
        <v>17</v>
      </c>
      <c r="D10000" t="s">
        <v>134</v>
      </c>
      <c r="E10000" cm="1">
        <f t="array" ref="E10000">_xlfn.XLOOKUP(Table1[[#This Row],[ScheduleWeekWritten]],Table3[Game],100+Table3[Increase],Table1[[#This Row],[ScheduleWeekWritten]])</f>
        <v>101</v>
      </c>
      <c r="F10000" t="b">
        <v>1</v>
      </c>
      <c r="G10000" t="s">
        <v>67</v>
      </c>
      <c r="H10000">
        <v>34</v>
      </c>
      <c r="I10000">
        <v>14</v>
      </c>
      <c r="J10000" t="s">
        <v>58</v>
      </c>
      <c r="K10000" t="s">
        <v>68</v>
      </c>
      <c r="L10000" t="str">
        <f>_xlfn.XLOOKUP(Table1[[#This Row],[TeamFavoriteID]],Table2[team_id],Table2[team_name],_xlfn.XLOOKUP(Table1[[#This Row],[TeamFavoriteID]],Table2[team_id_pfr],Table2[team_name],"Even"))</f>
        <v>Dallas Cowboys</v>
      </c>
      <c r="M10000">
        <v>-3.5</v>
      </c>
      <c r="N10000">
        <f>IF(Table1[[#This Row],[TeamFavorite]]=Table1[[#This Row],[TeamHome]],Table1[[#This Row],[ScoreAway]]-Table1[[#This Row],[ScoreHome]],Table1[[#This Row],[ScoreHome]]-Table1[[#This Row],[ScoreAway]])</f>
        <v>-20</v>
      </c>
      <c r="O10000">
        <f>IF(Table1[[#This Row],[SpreadActual]]&lt;Table1[[#This Row],[SpreadFavorite]],1,0)</f>
        <v>1</v>
      </c>
      <c r="P10000">
        <v>46</v>
      </c>
      <c r="Q10000" t="s">
        <v>192</v>
      </c>
      <c r="R10000" t="b">
        <v>0</v>
      </c>
    </row>
    <row r="10001" spans="1:22" x14ac:dyDescent="0.2">
      <c r="A10001" s="1">
        <v>40188</v>
      </c>
      <c r="B10001">
        <v>2009</v>
      </c>
      <c r="C10001">
        <f>_xlfn.MAXIFS(Table1[ScheduleWeekWritten],Table1[ScheduleSeason],Table1[[#This Row],[ScheduleSeason]])</f>
        <v>17</v>
      </c>
      <c r="D10001" t="s">
        <v>134</v>
      </c>
      <c r="E10001" cm="1">
        <f t="array" ref="E10001">_xlfn.XLOOKUP(Table1[[#This Row],[ScheduleWeekWritten]],Table3[Game],100+Table3[Increase],Table1[[#This Row],[ScheduleWeekWritten]])</f>
        <v>101</v>
      </c>
      <c r="F10001" t="b">
        <v>1</v>
      </c>
      <c r="G10001" t="s">
        <v>149</v>
      </c>
      <c r="H10001">
        <v>51</v>
      </c>
      <c r="I10001">
        <v>45</v>
      </c>
      <c r="J10001" t="s">
        <v>33</v>
      </c>
      <c r="K10001" t="s">
        <v>35</v>
      </c>
      <c r="L10001" t="str">
        <f>_xlfn.XLOOKUP(Table1[[#This Row],[TeamFavoriteID]],Table2[team_id],Table2[team_name],_xlfn.XLOOKUP(Table1[[#This Row],[TeamFavoriteID]],Table2[team_id_pfr],Table2[team_name],"Even"))</f>
        <v>Green Bay Packers</v>
      </c>
      <c r="M10001">
        <v>-2.5</v>
      </c>
      <c r="N10001">
        <f>IF(Table1[[#This Row],[TeamFavorite]]=Table1[[#This Row],[TeamHome]],Table1[[#This Row],[ScoreAway]]-Table1[[#This Row],[ScoreHome]],Table1[[#This Row],[ScoreHome]]-Table1[[#This Row],[ScoreAway]])</f>
        <v>6</v>
      </c>
      <c r="O10001">
        <f>IF(Table1[[#This Row],[SpreadActual]]&lt;Table1[[#This Row],[SpreadFavorite]],1,0)</f>
        <v>0</v>
      </c>
      <c r="P10001">
        <v>48</v>
      </c>
      <c r="Q10001" t="s">
        <v>150</v>
      </c>
      <c r="R10001" t="b">
        <v>0</v>
      </c>
      <c r="S10001">
        <v>72</v>
      </c>
      <c r="T10001">
        <v>0</v>
      </c>
      <c r="V10001" t="s">
        <v>103</v>
      </c>
    </row>
    <row r="10002" spans="1:22" x14ac:dyDescent="0.2">
      <c r="A10002" s="1">
        <v>40188</v>
      </c>
      <c r="B10002">
        <v>2009</v>
      </c>
      <c r="C10002">
        <f>_xlfn.MAXIFS(Table1[ScheduleWeekWritten],Table1[ScheduleSeason],Table1[[#This Row],[ScheduleSeason]])</f>
        <v>17</v>
      </c>
      <c r="D10002" t="s">
        <v>134</v>
      </c>
      <c r="E10002" cm="1">
        <f t="array" ref="E10002">_xlfn.XLOOKUP(Table1[[#This Row],[ScheduleWeekWritten]],Table3[Game],100+Table3[Increase],Table1[[#This Row],[ScheduleWeekWritten]])</f>
        <v>101</v>
      </c>
      <c r="F10002" t="b">
        <v>1</v>
      </c>
      <c r="G10002" t="s">
        <v>115</v>
      </c>
      <c r="H10002">
        <v>14</v>
      </c>
      <c r="I10002">
        <v>33</v>
      </c>
      <c r="J10002" t="s">
        <v>158</v>
      </c>
      <c r="K10002" t="s">
        <v>70</v>
      </c>
      <c r="L10002" t="str">
        <f>_xlfn.XLOOKUP(Table1[[#This Row],[TeamFavoriteID]],Table2[team_id],Table2[team_name],_xlfn.XLOOKUP(Table1[[#This Row],[TeamFavoriteID]],Table2[team_id_pfr],Table2[team_name],"Even"))</f>
        <v>Boston Patriots</v>
      </c>
      <c r="M10002">
        <v>-4</v>
      </c>
      <c r="N10002">
        <f>IF(Table1[[#This Row],[TeamFavorite]]=Table1[[#This Row],[TeamHome]],Table1[[#This Row],[ScoreAway]]-Table1[[#This Row],[ScoreHome]],Table1[[#This Row],[ScoreHome]]-Table1[[#This Row],[ScoreAway]])</f>
        <v>-19</v>
      </c>
      <c r="O10002">
        <f>IF(Table1[[#This Row],[SpreadActual]]&lt;Table1[[#This Row],[SpreadFavorite]],1,0)</f>
        <v>1</v>
      </c>
      <c r="P10002">
        <v>44</v>
      </c>
      <c r="Q10002" t="s">
        <v>179</v>
      </c>
      <c r="R10002" t="b">
        <v>0</v>
      </c>
    </row>
    <row r="10003" spans="1:22" x14ac:dyDescent="0.2">
      <c r="A10003" s="1">
        <v>40194</v>
      </c>
      <c r="B10003">
        <v>2009</v>
      </c>
      <c r="C10003">
        <f>_xlfn.MAXIFS(Table1[ScheduleWeekWritten],Table1[ScheduleSeason],Table1[[#This Row],[ScheduleSeason]])</f>
        <v>17</v>
      </c>
      <c r="D10003" t="s">
        <v>99</v>
      </c>
      <c r="E10003" cm="1">
        <f t="array" ref="E10003">_xlfn.XLOOKUP(Table1[[#This Row],[ScheduleWeekWritten]],Table3[Game],100+Table3[Increase],Table1[[#This Row],[ScheduleWeekWritten]])</f>
        <v>102</v>
      </c>
      <c r="F10003" t="b">
        <v>1</v>
      </c>
      <c r="G10003" t="s">
        <v>140</v>
      </c>
      <c r="H10003">
        <v>20</v>
      </c>
      <c r="I10003">
        <v>3</v>
      </c>
      <c r="J10003" t="s">
        <v>158</v>
      </c>
      <c r="K10003" t="s">
        <v>72</v>
      </c>
      <c r="L10003" t="str">
        <f>_xlfn.XLOOKUP(Table1[[#This Row],[TeamFavoriteID]],Table2[team_id],Table2[team_name],_xlfn.XLOOKUP(Table1[[#This Row],[TeamFavoriteID]],Table2[team_id_pfr],Table2[team_name],"Even"))</f>
        <v>Baltimore Colts</v>
      </c>
      <c r="M10003">
        <v>-6.5</v>
      </c>
      <c r="N10003">
        <f>IF(Table1[[#This Row],[TeamFavorite]]=Table1[[#This Row],[TeamHome]],Table1[[#This Row],[ScoreAway]]-Table1[[#This Row],[ScoreHome]],Table1[[#This Row],[ScoreHome]]-Table1[[#This Row],[ScoreAway]])</f>
        <v>17</v>
      </c>
      <c r="O10003">
        <f>IF(Table1[[#This Row],[SpreadActual]]&lt;Table1[[#This Row],[SpreadFavorite]],1,0)</f>
        <v>0</v>
      </c>
      <c r="P10003">
        <v>44</v>
      </c>
      <c r="Q10003" t="s">
        <v>190</v>
      </c>
      <c r="R10003" t="b">
        <v>0</v>
      </c>
      <c r="S10003">
        <v>72</v>
      </c>
      <c r="T10003">
        <v>0</v>
      </c>
      <c r="V10003" t="s">
        <v>103</v>
      </c>
    </row>
    <row r="10004" spans="1:22" x14ac:dyDescent="0.2">
      <c r="A10004" s="1">
        <v>40194</v>
      </c>
      <c r="B10004">
        <v>2009</v>
      </c>
      <c r="C10004">
        <f>_xlfn.MAXIFS(Table1[ScheduleWeekWritten],Table1[ScheduleSeason],Table1[[#This Row],[ScheduleSeason]])</f>
        <v>17</v>
      </c>
      <c r="D10004" t="s">
        <v>99</v>
      </c>
      <c r="E10004" cm="1">
        <f t="array" ref="E10004">_xlfn.XLOOKUP(Table1[[#This Row],[ScheduleWeekWritten]],Table3[Game],100+Table3[Increase],Table1[[#This Row],[ScheduleWeekWritten]])</f>
        <v>102</v>
      </c>
      <c r="F10004" t="b">
        <v>1</v>
      </c>
      <c r="G10004" t="s">
        <v>95</v>
      </c>
      <c r="H10004">
        <v>45</v>
      </c>
      <c r="I10004">
        <v>14</v>
      </c>
      <c r="J10004" t="s">
        <v>149</v>
      </c>
      <c r="K10004" t="s">
        <v>98</v>
      </c>
      <c r="L10004" t="str">
        <f>_xlfn.XLOOKUP(Table1[[#This Row],[TeamFavoriteID]],Table2[team_id],Table2[team_name],_xlfn.XLOOKUP(Table1[[#This Row],[TeamFavoriteID]],Table2[team_id_pfr],Table2[team_name],"Even"))</f>
        <v>New Orleans Saints</v>
      </c>
      <c r="M10004">
        <v>-7</v>
      </c>
      <c r="N10004">
        <f>IF(Table1[[#This Row],[TeamFavorite]]=Table1[[#This Row],[TeamHome]],Table1[[#This Row],[ScoreAway]]-Table1[[#This Row],[ScoreHome]],Table1[[#This Row],[ScoreHome]]-Table1[[#This Row],[ScoreAway]])</f>
        <v>-31</v>
      </c>
      <c r="O10004">
        <f>IF(Table1[[#This Row],[SpreadActual]]&lt;Table1[[#This Row],[SpreadFavorite]],1,0)</f>
        <v>1</v>
      </c>
      <c r="P10004">
        <v>57</v>
      </c>
      <c r="Q10004" t="s">
        <v>124</v>
      </c>
      <c r="R10004" t="b">
        <v>0</v>
      </c>
      <c r="S10004">
        <v>72</v>
      </c>
      <c r="T10004">
        <v>0</v>
      </c>
      <c r="V10004" t="s">
        <v>103</v>
      </c>
    </row>
    <row r="10005" spans="1:22" x14ac:dyDescent="0.2">
      <c r="A10005" s="1">
        <v>40195</v>
      </c>
      <c r="B10005">
        <v>2009</v>
      </c>
      <c r="C10005">
        <f>_xlfn.MAXIFS(Table1[ScheduleWeekWritten],Table1[ScheduleSeason],Table1[[#This Row],[ScheduleSeason]])</f>
        <v>17</v>
      </c>
      <c r="D10005" t="s">
        <v>99</v>
      </c>
      <c r="E10005" cm="1">
        <f t="array" ref="E10005">_xlfn.XLOOKUP(Table1[[#This Row],[ScheduleWeekWritten]],Table3[Game],100+Table3[Increase],Table1[[#This Row],[ScheduleWeekWritten]])</f>
        <v>102</v>
      </c>
      <c r="F10005" t="b">
        <v>1</v>
      </c>
      <c r="G10005" t="s">
        <v>54</v>
      </c>
      <c r="H10005">
        <v>34</v>
      </c>
      <c r="I10005">
        <v>3</v>
      </c>
      <c r="J10005" t="s">
        <v>67</v>
      </c>
      <c r="K10005" t="s">
        <v>55</v>
      </c>
      <c r="L10005" t="str">
        <f>_xlfn.XLOOKUP(Table1[[#This Row],[TeamFavoriteID]],Table2[team_id],Table2[team_name],_xlfn.XLOOKUP(Table1[[#This Row],[TeamFavoriteID]],Table2[team_id_pfr],Table2[team_name],"Even"))</f>
        <v>Minnesota Vikings</v>
      </c>
      <c r="M10005">
        <v>-2.5</v>
      </c>
      <c r="N10005">
        <f>IF(Table1[[#This Row],[TeamFavorite]]=Table1[[#This Row],[TeamHome]],Table1[[#This Row],[ScoreAway]]-Table1[[#This Row],[ScoreHome]],Table1[[#This Row],[ScoreHome]]-Table1[[#This Row],[ScoreAway]])</f>
        <v>-31</v>
      </c>
      <c r="O10005">
        <f>IF(Table1[[#This Row],[SpreadActual]]&lt;Table1[[#This Row],[SpreadFavorite]],1,0)</f>
        <v>1</v>
      </c>
      <c r="P10005">
        <v>45</v>
      </c>
      <c r="Q10005" t="s">
        <v>194</v>
      </c>
      <c r="R10005" t="b">
        <v>0</v>
      </c>
      <c r="S10005">
        <v>72</v>
      </c>
      <c r="T10005">
        <v>0</v>
      </c>
      <c r="V10005" t="s">
        <v>103</v>
      </c>
    </row>
    <row r="10006" spans="1:22" x14ac:dyDescent="0.2">
      <c r="A10006" s="1">
        <v>40195</v>
      </c>
      <c r="B10006">
        <v>2009</v>
      </c>
      <c r="C10006">
        <f>_xlfn.MAXIFS(Table1[ScheduleWeekWritten],Table1[ScheduleSeason],Table1[[#This Row],[ScheduleSeason]])</f>
        <v>17</v>
      </c>
      <c r="D10006" t="s">
        <v>99</v>
      </c>
      <c r="E10006" cm="1">
        <f t="array" ref="E10006">_xlfn.XLOOKUP(Table1[[#This Row],[ScheduleWeekWritten]],Table3[Game],100+Table3[Increase],Table1[[#This Row],[ScheduleWeekWritten]])</f>
        <v>102</v>
      </c>
      <c r="F10006" t="b">
        <v>1</v>
      </c>
      <c r="G10006" t="s">
        <v>27</v>
      </c>
      <c r="H10006">
        <v>14</v>
      </c>
      <c r="I10006">
        <v>17</v>
      </c>
      <c r="J10006" t="s">
        <v>31</v>
      </c>
      <c r="K10006" t="s">
        <v>29</v>
      </c>
      <c r="L10006" t="str">
        <f>_xlfn.XLOOKUP(Table1[[#This Row],[TeamFavoriteID]],Table2[team_id],Table2[team_name],_xlfn.XLOOKUP(Table1[[#This Row],[TeamFavoriteID]],Table2[team_id_pfr],Table2[team_name],"Even"))</f>
        <v>Los Angeles Chargers</v>
      </c>
      <c r="M10006">
        <v>-9</v>
      </c>
      <c r="N10006">
        <f>IF(Table1[[#This Row],[TeamFavorite]]=Table1[[#This Row],[TeamHome]],Table1[[#This Row],[ScoreAway]]-Table1[[#This Row],[ScoreHome]],Table1[[#This Row],[ScoreHome]]-Table1[[#This Row],[ScoreAway]])</f>
        <v>-3</v>
      </c>
      <c r="O10006">
        <f>IF(Table1[[#This Row],[SpreadActual]]&lt;Table1[[#This Row],[SpreadFavorite]],1,0)</f>
        <v>0</v>
      </c>
      <c r="P10006">
        <v>42.5</v>
      </c>
      <c r="Q10006" t="s">
        <v>94</v>
      </c>
      <c r="R10006" t="b">
        <v>0</v>
      </c>
    </row>
    <row r="10007" spans="1:22" x14ac:dyDescent="0.2">
      <c r="A10007" s="1">
        <v>40202</v>
      </c>
      <c r="B10007">
        <v>2009</v>
      </c>
      <c r="C10007">
        <f>_xlfn.MAXIFS(Table1[ScheduleWeekWritten],Table1[ScheduleSeason],Table1[[#This Row],[ScheduleSeason]])</f>
        <v>17</v>
      </c>
      <c r="D10007" t="s">
        <v>92</v>
      </c>
      <c r="E10007" cm="1">
        <f t="array" ref="E10007">_xlfn.XLOOKUP(Table1[[#This Row],[ScheduleWeekWritten]],Table3[Game],100+Table3[Increase],Table1[[#This Row],[ScheduleWeekWritten]])</f>
        <v>103</v>
      </c>
      <c r="F10007" t="b">
        <v>1</v>
      </c>
      <c r="G10007" t="s">
        <v>140</v>
      </c>
      <c r="H10007">
        <v>30</v>
      </c>
      <c r="I10007">
        <v>17</v>
      </c>
      <c r="J10007" t="s">
        <v>31</v>
      </c>
      <c r="K10007" t="s">
        <v>72</v>
      </c>
      <c r="L10007" t="str">
        <f>_xlfn.XLOOKUP(Table1[[#This Row],[TeamFavoriteID]],Table2[team_id],Table2[team_name],_xlfn.XLOOKUP(Table1[[#This Row],[TeamFavoriteID]],Table2[team_id_pfr],Table2[team_name],"Even"))</f>
        <v>Baltimore Colts</v>
      </c>
      <c r="M10007">
        <v>-8.5</v>
      </c>
      <c r="N10007">
        <f>IF(Table1[[#This Row],[TeamFavorite]]=Table1[[#This Row],[TeamHome]],Table1[[#This Row],[ScoreAway]]-Table1[[#This Row],[ScoreHome]],Table1[[#This Row],[ScoreHome]]-Table1[[#This Row],[ScoreAway]])</f>
        <v>13</v>
      </c>
      <c r="O10007">
        <f>IF(Table1[[#This Row],[SpreadActual]]&lt;Table1[[#This Row],[SpreadFavorite]],1,0)</f>
        <v>0</v>
      </c>
      <c r="P10007">
        <v>40.5</v>
      </c>
      <c r="Q10007" t="s">
        <v>190</v>
      </c>
      <c r="R10007" t="b">
        <v>0</v>
      </c>
      <c r="S10007">
        <v>72</v>
      </c>
      <c r="T10007">
        <v>0</v>
      </c>
      <c r="V10007" t="s">
        <v>103</v>
      </c>
    </row>
    <row r="10008" spans="1:22" x14ac:dyDescent="0.2">
      <c r="A10008" s="1">
        <v>40202</v>
      </c>
      <c r="B10008">
        <v>2009</v>
      </c>
      <c r="C10008">
        <f>_xlfn.MAXIFS(Table1[ScheduleWeekWritten],Table1[ScheduleSeason],Table1[[#This Row],[ScheduleSeason]])</f>
        <v>17</v>
      </c>
      <c r="D10008" t="s">
        <v>92</v>
      </c>
      <c r="E10008" cm="1">
        <f t="array" ref="E10008">_xlfn.XLOOKUP(Table1[[#This Row],[ScheduleWeekWritten]],Table3[Game],100+Table3[Increase],Table1[[#This Row],[ScheduleWeekWritten]])</f>
        <v>103</v>
      </c>
      <c r="F10008" t="b">
        <v>1</v>
      </c>
      <c r="G10008" t="s">
        <v>95</v>
      </c>
      <c r="H10008">
        <v>31</v>
      </c>
      <c r="I10008">
        <v>28</v>
      </c>
      <c r="J10008" t="s">
        <v>54</v>
      </c>
      <c r="K10008" t="s">
        <v>98</v>
      </c>
      <c r="L10008" t="str">
        <f>_xlfn.XLOOKUP(Table1[[#This Row],[TeamFavoriteID]],Table2[team_id],Table2[team_name],_xlfn.XLOOKUP(Table1[[#This Row],[TeamFavoriteID]],Table2[team_id_pfr],Table2[team_name],"Even"))</f>
        <v>New Orleans Saints</v>
      </c>
      <c r="M10008">
        <v>-3.5</v>
      </c>
      <c r="N10008">
        <f>IF(Table1[[#This Row],[TeamFavorite]]=Table1[[#This Row],[TeamHome]],Table1[[#This Row],[ScoreAway]]-Table1[[#This Row],[ScoreHome]],Table1[[#This Row],[ScoreHome]]-Table1[[#This Row],[ScoreAway]])</f>
        <v>-3</v>
      </c>
      <c r="O10008">
        <f>IF(Table1[[#This Row],[SpreadActual]]&lt;Table1[[#This Row],[SpreadFavorite]],1,0)</f>
        <v>0</v>
      </c>
      <c r="P10008">
        <v>54</v>
      </c>
      <c r="Q10008" t="s">
        <v>124</v>
      </c>
      <c r="R10008" t="b">
        <v>0</v>
      </c>
      <c r="S10008">
        <v>72</v>
      </c>
      <c r="T10008">
        <v>0</v>
      </c>
      <c r="V10008" t="s">
        <v>103</v>
      </c>
    </row>
    <row r="10009" spans="1:22" x14ac:dyDescent="0.2">
      <c r="A10009" s="1">
        <v>40216</v>
      </c>
      <c r="B10009">
        <v>2009</v>
      </c>
      <c r="C10009">
        <f>_xlfn.MAXIFS(Table1[ScheduleWeekWritten],Table1[ScheduleSeason],Table1[[#This Row],[ScheduleSeason]])</f>
        <v>17</v>
      </c>
      <c r="D10009" t="s">
        <v>93</v>
      </c>
      <c r="E10009" cm="1">
        <f t="array" ref="E10009">_xlfn.XLOOKUP(Table1[[#This Row],[ScheduleWeekWritten]],Table3[Game],100+Table3[Increase],Table1[[#This Row],[ScheduleWeekWritten]])</f>
        <v>104</v>
      </c>
      <c r="F10009" t="b">
        <v>1</v>
      </c>
      <c r="G10009" t="s">
        <v>140</v>
      </c>
      <c r="H10009">
        <v>17</v>
      </c>
      <c r="I10009">
        <v>31</v>
      </c>
      <c r="J10009" t="s">
        <v>95</v>
      </c>
      <c r="K10009" t="s">
        <v>72</v>
      </c>
      <c r="L10009" t="str">
        <f>_xlfn.XLOOKUP(Table1[[#This Row],[TeamFavoriteID]],Table2[team_id],Table2[team_name],_xlfn.XLOOKUP(Table1[[#This Row],[TeamFavoriteID]],Table2[team_id_pfr],Table2[team_name],"Even"))</f>
        <v>Baltimore Colts</v>
      </c>
      <c r="M10009">
        <v>-5</v>
      </c>
      <c r="N10009">
        <f>IF(Table1[[#This Row],[TeamFavorite]]=Table1[[#This Row],[TeamHome]],Table1[[#This Row],[ScoreAway]]-Table1[[#This Row],[ScoreHome]],Table1[[#This Row],[ScoreHome]]-Table1[[#This Row],[ScoreAway]])</f>
        <v>-14</v>
      </c>
      <c r="O10009">
        <f>IF(Table1[[#This Row],[SpreadActual]]&lt;Table1[[#This Row],[SpreadFavorite]],1,0)</f>
        <v>1</v>
      </c>
      <c r="P10009">
        <v>57</v>
      </c>
      <c r="Q10009" t="s">
        <v>143</v>
      </c>
      <c r="R10009" t="b">
        <v>1</v>
      </c>
      <c r="S10009">
        <v>60</v>
      </c>
    </row>
    <row r="10010" spans="1:22" x14ac:dyDescent="0.2">
      <c r="A10010" s="1">
        <v>40430</v>
      </c>
      <c r="B10010">
        <v>2010</v>
      </c>
      <c r="C10010">
        <f>_xlfn.MAXIFS(Table1[ScheduleWeekWritten],Table1[ScheduleSeason],Table1[[#This Row],[ScheduleSeason]])</f>
        <v>17</v>
      </c>
      <c r="D10010">
        <v>1</v>
      </c>
      <c r="E10010" cm="1">
        <f t="array" ref="E10010">_xlfn.XLOOKUP(Table1[[#This Row],[ScheduleWeekWritten]],Table3[Game],100+Table3[Increase],Table1[[#This Row],[ScheduleWeekWritten]])</f>
        <v>1</v>
      </c>
      <c r="F10010" t="b">
        <v>0</v>
      </c>
      <c r="G10010" t="s">
        <v>95</v>
      </c>
      <c r="H10010">
        <v>14</v>
      </c>
      <c r="I10010">
        <v>9</v>
      </c>
      <c r="J10010" t="s">
        <v>54</v>
      </c>
      <c r="K10010" t="s">
        <v>98</v>
      </c>
      <c r="L10010" t="str">
        <f>_xlfn.XLOOKUP(Table1[[#This Row],[TeamFavoriteID]],Table2[team_id],Table2[team_name],_xlfn.XLOOKUP(Table1[[#This Row],[TeamFavoriteID]],Table2[team_id_pfr],Table2[team_name],"Even"))</f>
        <v>New Orleans Saints</v>
      </c>
      <c r="M10010">
        <v>-5</v>
      </c>
      <c r="N10010">
        <f>IF(Table1[[#This Row],[TeamFavorite]]=Table1[[#This Row],[TeamHome]],Table1[[#This Row],[ScoreAway]]-Table1[[#This Row],[ScoreHome]],Table1[[#This Row],[ScoreHome]]-Table1[[#This Row],[ScoreAway]])</f>
        <v>-5</v>
      </c>
      <c r="O10010">
        <f>IF(Table1[[#This Row],[SpreadActual]]&lt;Table1[[#This Row],[SpreadFavorite]],1,0)</f>
        <v>0</v>
      </c>
      <c r="P10010">
        <v>49.5</v>
      </c>
      <c r="Q10010" t="s">
        <v>124</v>
      </c>
      <c r="R10010" t="b">
        <v>0</v>
      </c>
      <c r="S10010">
        <v>72</v>
      </c>
      <c r="T10010">
        <v>0</v>
      </c>
      <c r="V10010" t="s">
        <v>103</v>
      </c>
    </row>
    <row r="10011" spans="1:22" x14ac:dyDescent="0.2">
      <c r="A10011" s="1">
        <v>40433</v>
      </c>
      <c r="B10011">
        <v>2010</v>
      </c>
      <c r="C10011">
        <f>_xlfn.MAXIFS(Table1[ScheduleWeekWritten],Table1[ScheduleSeason],Table1[[#This Row],[ScheduleSeason]])</f>
        <v>17</v>
      </c>
      <c r="D10011">
        <v>1</v>
      </c>
      <c r="E10011" cm="1">
        <f t="array" ref="E10011">_xlfn.XLOOKUP(Table1[[#This Row],[ScheduleWeekWritten]],Table3[Game],100+Table3[Increase],Table1[[#This Row],[ScheduleWeekWritten]])</f>
        <v>1</v>
      </c>
      <c r="F10011" t="b">
        <v>0</v>
      </c>
      <c r="G10011" t="s">
        <v>28</v>
      </c>
      <c r="H10011">
        <v>10</v>
      </c>
      <c r="I10011">
        <v>15</v>
      </c>
      <c r="J10011" t="s">
        <v>19</v>
      </c>
      <c r="K10011" t="s">
        <v>91</v>
      </c>
      <c r="L10011" t="str">
        <f>_xlfn.XLOOKUP(Table1[[#This Row],[TeamFavoriteID]],Table2[team_id],Table2[team_name],_xlfn.XLOOKUP(Table1[[#This Row],[TeamFavoriteID]],Table2[team_id_pfr],Table2[team_name],"Even"))</f>
        <v>Miami Dolphins</v>
      </c>
      <c r="M10011">
        <v>-3</v>
      </c>
      <c r="N10011">
        <f>IF(Table1[[#This Row],[TeamFavorite]]=Table1[[#This Row],[TeamHome]],Table1[[#This Row],[ScoreAway]]-Table1[[#This Row],[ScoreHome]],Table1[[#This Row],[ScoreHome]]-Table1[[#This Row],[ScoreAway]])</f>
        <v>-5</v>
      </c>
      <c r="O10011">
        <f>IF(Table1[[#This Row],[SpreadActual]]&lt;Table1[[#This Row],[SpreadFavorite]],1,0)</f>
        <v>1</v>
      </c>
      <c r="P10011">
        <v>39</v>
      </c>
      <c r="Q10011" t="s">
        <v>123</v>
      </c>
      <c r="R10011" t="b">
        <v>0</v>
      </c>
      <c r="S10011">
        <v>64</v>
      </c>
      <c r="T10011">
        <v>7</v>
      </c>
      <c r="U10011">
        <v>81</v>
      </c>
    </row>
    <row r="10012" spans="1:22" x14ac:dyDescent="0.2">
      <c r="A10012" s="1">
        <v>40433</v>
      </c>
      <c r="B10012">
        <v>2010</v>
      </c>
      <c r="C10012">
        <f>_xlfn.MAXIFS(Table1[ScheduleWeekWritten],Table1[ScheduleSeason],Table1[[#This Row],[ScheduleSeason]])</f>
        <v>17</v>
      </c>
      <c r="D10012">
        <v>1</v>
      </c>
      <c r="E10012" cm="1">
        <f t="array" ref="E10012">_xlfn.XLOOKUP(Table1[[#This Row],[ScheduleWeekWritten]],Table3[Game],100+Table3[Increase],Table1[[#This Row],[ScheduleWeekWritten]])</f>
        <v>1</v>
      </c>
      <c r="F10012" t="b">
        <v>0</v>
      </c>
      <c r="G10012" t="s">
        <v>46</v>
      </c>
      <c r="H10012">
        <v>19</v>
      </c>
      <c r="I10012">
        <v>14</v>
      </c>
      <c r="J10012" t="s">
        <v>45</v>
      </c>
      <c r="K10012" t="s">
        <v>47</v>
      </c>
      <c r="L10012" t="str">
        <f>_xlfn.XLOOKUP(Table1[[#This Row],[TeamFavoriteID]],Table2[team_id],Table2[team_name],_xlfn.XLOOKUP(Table1[[#This Row],[TeamFavoriteID]],Table2[team_id_pfr],Table2[team_name],"Even"))</f>
        <v>Chicago Bears</v>
      </c>
      <c r="M10012">
        <v>-6.5</v>
      </c>
      <c r="N10012">
        <f>IF(Table1[[#This Row],[TeamFavorite]]=Table1[[#This Row],[TeamHome]],Table1[[#This Row],[ScoreAway]]-Table1[[#This Row],[ScoreHome]],Table1[[#This Row],[ScoreHome]]-Table1[[#This Row],[ScoreAway]])</f>
        <v>-5</v>
      </c>
      <c r="O10012">
        <f>IF(Table1[[#This Row],[SpreadActual]]&lt;Table1[[#This Row],[SpreadFavorite]],1,0)</f>
        <v>0</v>
      </c>
      <c r="P10012">
        <v>45</v>
      </c>
      <c r="Q10012" t="s">
        <v>114</v>
      </c>
      <c r="R10012" t="b">
        <v>0</v>
      </c>
      <c r="S10012">
        <v>75</v>
      </c>
      <c r="T10012">
        <v>1</v>
      </c>
      <c r="U10012">
        <v>45</v>
      </c>
    </row>
    <row r="10013" spans="1:22" x14ac:dyDescent="0.2">
      <c r="A10013" s="1">
        <v>40433</v>
      </c>
      <c r="B10013">
        <v>2010</v>
      </c>
      <c r="C10013">
        <f>_xlfn.MAXIFS(Table1[ScheduleWeekWritten],Table1[ScheduleSeason],Table1[[#This Row],[ScheduleSeason]])</f>
        <v>17</v>
      </c>
      <c r="D10013">
        <v>1</v>
      </c>
      <c r="E10013" cm="1">
        <f t="array" ref="E10013">_xlfn.XLOOKUP(Table1[[#This Row],[ScheduleWeekWritten]],Table3[Game],100+Table3[Increase],Table1[[#This Row],[ScheduleWeekWritten]])</f>
        <v>1</v>
      </c>
      <c r="F10013" t="b">
        <v>0</v>
      </c>
      <c r="G10013" t="s">
        <v>177</v>
      </c>
      <c r="H10013">
        <v>34</v>
      </c>
      <c r="I10013">
        <v>24</v>
      </c>
      <c r="J10013" t="s">
        <v>140</v>
      </c>
      <c r="K10013" t="s">
        <v>72</v>
      </c>
      <c r="L10013" t="str">
        <f>_xlfn.XLOOKUP(Table1[[#This Row],[TeamFavoriteID]],Table2[team_id],Table2[team_name],_xlfn.XLOOKUP(Table1[[#This Row],[TeamFavoriteID]],Table2[team_id_pfr],Table2[team_name],"Even"))</f>
        <v>Baltimore Colts</v>
      </c>
      <c r="M10013">
        <v>-1</v>
      </c>
      <c r="N10013">
        <f>IF(Table1[[#This Row],[TeamFavorite]]=Table1[[#This Row],[TeamHome]],Table1[[#This Row],[ScoreAway]]-Table1[[#This Row],[ScoreHome]],Table1[[#This Row],[ScoreHome]]-Table1[[#This Row],[ScoreAway]])</f>
        <v>10</v>
      </c>
      <c r="O10013">
        <f>IF(Table1[[#This Row],[SpreadActual]]&lt;Table1[[#This Row],[SpreadFavorite]],1,0)</f>
        <v>0</v>
      </c>
      <c r="P10013">
        <v>48</v>
      </c>
      <c r="Q10013" t="s">
        <v>178</v>
      </c>
      <c r="R10013" t="b">
        <v>0</v>
      </c>
      <c r="S10013">
        <v>89</v>
      </c>
      <c r="T10013">
        <v>5</v>
      </c>
      <c r="V10013" t="s">
        <v>193</v>
      </c>
    </row>
    <row r="10014" spans="1:22" x14ac:dyDescent="0.2">
      <c r="A10014" s="1">
        <v>40433</v>
      </c>
      <c r="B10014">
        <v>2010</v>
      </c>
      <c r="C10014">
        <f>_xlfn.MAXIFS(Table1[ScheduleWeekWritten],Table1[ScheduleSeason],Table1[[#This Row],[ScheduleSeason]])</f>
        <v>17</v>
      </c>
      <c r="D10014">
        <v>1</v>
      </c>
      <c r="E10014" cm="1">
        <f t="array" ref="E10014">_xlfn.XLOOKUP(Table1[[#This Row],[ScheduleWeekWritten]],Table3[Game],100+Table3[Increase],Table1[[#This Row],[ScheduleWeekWritten]])</f>
        <v>1</v>
      </c>
      <c r="F10014" t="b">
        <v>0</v>
      </c>
      <c r="G10014" t="s">
        <v>154</v>
      </c>
      <c r="H10014">
        <v>24</v>
      </c>
      <c r="I10014">
        <v>17</v>
      </c>
      <c r="J10014" t="s">
        <v>24</v>
      </c>
      <c r="K10014" t="s">
        <v>161</v>
      </c>
      <c r="L10014" t="str">
        <f>_xlfn.XLOOKUP(Table1[[#This Row],[TeamFavoriteID]],Table2[team_id],Table2[team_name],_xlfn.XLOOKUP(Table1[[#This Row],[TeamFavoriteID]],Table2[team_id_pfr],Table2[team_name],"Even"))</f>
        <v>Jacksonville Jaguars</v>
      </c>
      <c r="M10014">
        <v>-3</v>
      </c>
      <c r="N10014">
        <f>IF(Table1[[#This Row],[TeamFavorite]]=Table1[[#This Row],[TeamHome]],Table1[[#This Row],[ScoreAway]]-Table1[[#This Row],[ScoreHome]],Table1[[#This Row],[ScoreHome]]-Table1[[#This Row],[ScoreAway]])</f>
        <v>-7</v>
      </c>
      <c r="O10014">
        <f>IF(Table1[[#This Row],[SpreadActual]]&lt;Table1[[#This Row],[SpreadFavorite]],1,0)</f>
        <v>1</v>
      </c>
      <c r="P10014">
        <v>41.5</v>
      </c>
      <c r="Q10014" t="s">
        <v>155</v>
      </c>
      <c r="R10014" t="b">
        <v>0</v>
      </c>
      <c r="S10014">
        <v>91</v>
      </c>
      <c r="T10014">
        <v>1</v>
      </c>
      <c r="U10014">
        <v>67</v>
      </c>
    </row>
    <row r="10015" spans="1:22" x14ac:dyDescent="0.2">
      <c r="A10015" s="1">
        <v>40433</v>
      </c>
      <c r="B10015">
        <v>2010</v>
      </c>
      <c r="C10015">
        <f>_xlfn.MAXIFS(Table1[ScheduleWeekWritten],Table1[ScheduleSeason],Table1[[#This Row],[ScheduleSeason]])</f>
        <v>17</v>
      </c>
      <c r="D10015">
        <v>1</v>
      </c>
      <c r="E10015" cm="1">
        <f t="array" ref="E10015">_xlfn.XLOOKUP(Table1[[#This Row],[ScheduleWeekWritten]],Table3[Game],100+Table3[Increase],Table1[[#This Row],[ScheduleWeekWritten]])</f>
        <v>1</v>
      </c>
      <c r="F10015" t="b">
        <v>0</v>
      </c>
      <c r="G10015" t="s">
        <v>115</v>
      </c>
      <c r="H10015">
        <v>38</v>
      </c>
      <c r="I10015">
        <v>24</v>
      </c>
      <c r="J10015" t="s">
        <v>101</v>
      </c>
      <c r="K10015" t="s">
        <v>70</v>
      </c>
      <c r="L10015" t="str">
        <f>_xlfn.XLOOKUP(Table1[[#This Row],[TeamFavoriteID]],Table2[team_id],Table2[team_name],_xlfn.XLOOKUP(Table1[[#This Row],[TeamFavoriteID]],Table2[team_id_pfr],Table2[team_name],"Even"))</f>
        <v>Boston Patriots</v>
      </c>
      <c r="M10015">
        <v>-5.5</v>
      </c>
      <c r="N10015">
        <f>IF(Table1[[#This Row],[TeamFavorite]]=Table1[[#This Row],[TeamHome]],Table1[[#This Row],[ScoreAway]]-Table1[[#This Row],[ScoreHome]],Table1[[#This Row],[ScoreHome]]-Table1[[#This Row],[ScoreAway]])</f>
        <v>14</v>
      </c>
      <c r="O10015">
        <f>IF(Table1[[#This Row],[SpreadActual]]&lt;Table1[[#This Row],[SpreadFavorite]],1,0)</f>
        <v>0</v>
      </c>
      <c r="P10015">
        <v>45</v>
      </c>
      <c r="Q10015" t="s">
        <v>179</v>
      </c>
      <c r="R10015" t="b">
        <v>0</v>
      </c>
      <c r="S10015">
        <v>63</v>
      </c>
      <c r="T10015">
        <v>10</v>
      </c>
    </row>
    <row r="10016" spans="1:22" x14ac:dyDescent="0.2">
      <c r="A10016" s="1">
        <v>40433</v>
      </c>
      <c r="B10016">
        <v>2010</v>
      </c>
      <c r="C10016">
        <f>_xlfn.MAXIFS(Table1[ScheduleWeekWritten],Table1[ScheduleSeason],Table1[[#This Row],[ScheduleSeason]])</f>
        <v>17</v>
      </c>
      <c r="D10016">
        <v>1</v>
      </c>
      <c r="E10016" cm="1">
        <f t="array" ref="E10016">_xlfn.XLOOKUP(Table1[[#This Row],[ScheduleWeekWritten]],Table3[Game],100+Table3[Increase],Table1[[#This Row],[ScheduleWeekWritten]])</f>
        <v>1</v>
      </c>
      <c r="F10016" t="b">
        <v>0</v>
      </c>
      <c r="G10016" t="s">
        <v>50</v>
      </c>
      <c r="H10016">
        <v>31</v>
      </c>
      <c r="I10016">
        <v>18</v>
      </c>
      <c r="J10016" t="s">
        <v>152</v>
      </c>
      <c r="K10016" t="s">
        <v>90</v>
      </c>
      <c r="L10016" t="str">
        <f>_xlfn.XLOOKUP(Table1[[#This Row],[TeamFavoriteID]],Table2[team_id],Table2[team_name],_xlfn.XLOOKUP(Table1[[#This Row],[TeamFavoriteID]],Table2[team_id_pfr],Table2[team_name],"Even"))</f>
        <v>New York Giants</v>
      </c>
      <c r="M10016">
        <v>-6</v>
      </c>
      <c r="N10016">
        <f>IF(Table1[[#This Row],[TeamFavorite]]=Table1[[#This Row],[TeamHome]],Table1[[#This Row],[ScoreAway]]-Table1[[#This Row],[ScoreHome]],Table1[[#This Row],[ScoreHome]]-Table1[[#This Row],[ScoreAway]])</f>
        <v>-13</v>
      </c>
      <c r="O10016">
        <f>IF(Table1[[#This Row],[SpreadActual]]&lt;Table1[[#This Row],[SpreadFavorite]],1,0)</f>
        <v>1</v>
      </c>
      <c r="P10016">
        <v>41</v>
      </c>
      <c r="Q10016" t="s">
        <v>197</v>
      </c>
      <c r="R10016" t="b">
        <v>0</v>
      </c>
      <c r="S10016">
        <v>65</v>
      </c>
      <c r="T10016">
        <v>1</v>
      </c>
      <c r="U10016">
        <v>67</v>
      </c>
      <c r="V10016" t="s">
        <v>2</v>
      </c>
    </row>
    <row r="10017" spans="1:22" x14ac:dyDescent="0.2">
      <c r="A10017" s="1">
        <v>40433</v>
      </c>
      <c r="B10017">
        <v>2010</v>
      </c>
      <c r="C10017">
        <f>_xlfn.MAXIFS(Table1[ScheduleWeekWritten],Table1[ScheduleSeason],Table1[[#This Row],[ScheduleSeason]])</f>
        <v>17</v>
      </c>
      <c r="D10017">
        <v>1</v>
      </c>
      <c r="E10017" cm="1">
        <f t="array" ref="E10017">_xlfn.XLOOKUP(Table1[[#This Row],[ScheduleWeekWritten]],Table3[Game],100+Table3[Increase],Table1[[#This Row],[ScheduleWeekWritten]])</f>
        <v>1</v>
      </c>
      <c r="F10017" t="b">
        <v>0</v>
      </c>
      <c r="G10017" t="s">
        <v>58</v>
      </c>
      <c r="H10017">
        <v>20</v>
      </c>
      <c r="I10017">
        <v>27</v>
      </c>
      <c r="J10017" t="s">
        <v>33</v>
      </c>
      <c r="K10017" t="s">
        <v>35</v>
      </c>
      <c r="L10017" t="str">
        <f>_xlfn.XLOOKUP(Table1[[#This Row],[TeamFavoriteID]],Table2[team_id],Table2[team_name],_xlfn.XLOOKUP(Table1[[#This Row],[TeamFavoriteID]],Table2[team_id_pfr],Table2[team_name],"Even"))</f>
        <v>Green Bay Packers</v>
      </c>
      <c r="M10017">
        <v>-3</v>
      </c>
      <c r="N10017">
        <f>IF(Table1[[#This Row],[TeamFavorite]]=Table1[[#This Row],[TeamHome]],Table1[[#This Row],[ScoreAway]]-Table1[[#This Row],[ScoreHome]],Table1[[#This Row],[ScoreHome]]-Table1[[#This Row],[ScoreAway]])</f>
        <v>-7</v>
      </c>
      <c r="O10017">
        <f>IF(Table1[[#This Row],[SpreadActual]]&lt;Table1[[#This Row],[SpreadFavorite]],1,0)</f>
        <v>1</v>
      </c>
      <c r="P10017">
        <v>48</v>
      </c>
      <c r="Q10017" t="s">
        <v>183</v>
      </c>
      <c r="R10017" t="b">
        <v>0</v>
      </c>
      <c r="S10017">
        <v>69</v>
      </c>
      <c r="T10017">
        <v>4</v>
      </c>
      <c r="U10017">
        <v>72</v>
      </c>
    </row>
    <row r="10018" spans="1:22" x14ac:dyDescent="0.2">
      <c r="A10018" s="1">
        <v>40433</v>
      </c>
      <c r="B10018">
        <v>2010</v>
      </c>
      <c r="C10018">
        <f>_xlfn.MAXIFS(Table1[ScheduleWeekWritten],Table1[ScheduleSeason],Table1[[#This Row],[ScheduleSeason]])</f>
        <v>17</v>
      </c>
      <c r="D10018">
        <v>1</v>
      </c>
      <c r="E10018" cm="1">
        <f t="array" ref="E10018">_xlfn.XLOOKUP(Table1[[#This Row],[ScheduleWeekWritten]],Table3[Game],100+Table3[Increase],Table1[[#This Row],[ScheduleWeekWritten]])</f>
        <v>1</v>
      </c>
      <c r="F10018" t="b">
        <v>0</v>
      </c>
      <c r="G10018" t="s">
        <v>49</v>
      </c>
      <c r="H10018">
        <v>15</v>
      </c>
      <c r="I10018">
        <v>9</v>
      </c>
      <c r="J10018" t="s">
        <v>38</v>
      </c>
      <c r="K10018" t="s">
        <v>109</v>
      </c>
      <c r="L10018" t="str">
        <f>_xlfn.XLOOKUP(Table1[[#This Row],[TeamFavoriteID]],Table2[team_id],Table2[team_name],_xlfn.XLOOKUP(Table1[[#This Row],[TeamFavoriteID]],Table2[team_id_pfr],Table2[team_name],"Even"))</f>
        <v>Atlanta Falcons</v>
      </c>
      <c r="M10018">
        <v>-1.5</v>
      </c>
      <c r="N10018">
        <f>IF(Table1[[#This Row],[TeamFavorite]]=Table1[[#This Row],[TeamHome]],Table1[[#This Row],[ScoreAway]]-Table1[[#This Row],[ScoreHome]],Table1[[#This Row],[ScoreHome]]-Table1[[#This Row],[ScoreAway]])</f>
        <v>6</v>
      </c>
      <c r="O10018">
        <f>IF(Table1[[#This Row],[SpreadActual]]&lt;Table1[[#This Row],[SpreadFavorite]],1,0)</f>
        <v>0</v>
      </c>
      <c r="P10018">
        <v>39.5</v>
      </c>
      <c r="Q10018" t="s">
        <v>175</v>
      </c>
      <c r="R10018" t="b">
        <v>0</v>
      </c>
      <c r="S10018">
        <v>65</v>
      </c>
      <c r="T10018">
        <v>9</v>
      </c>
      <c r="U10018">
        <v>67</v>
      </c>
    </row>
    <row r="10019" spans="1:22" x14ac:dyDescent="0.2">
      <c r="A10019" s="1">
        <v>40433</v>
      </c>
      <c r="B10019">
        <v>2010</v>
      </c>
      <c r="C10019">
        <f>_xlfn.MAXIFS(Table1[ScheduleWeekWritten],Table1[ScheduleSeason],Table1[[#This Row],[ScheduleSeason]])</f>
        <v>17</v>
      </c>
      <c r="D10019">
        <v>1</v>
      </c>
      <c r="E10019" cm="1">
        <f t="array" ref="E10019">_xlfn.XLOOKUP(Table1[[#This Row],[ScheduleWeekWritten]],Table3[Game],100+Table3[Increase],Table1[[#This Row],[ScheduleWeekWritten]])</f>
        <v>1</v>
      </c>
      <c r="F10019" t="b">
        <v>0</v>
      </c>
      <c r="G10019" t="s">
        <v>128</v>
      </c>
      <c r="H10019">
        <v>31</v>
      </c>
      <c r="I10019">
        <v>6</v>
      </c>
      <c r="J10019" t="s">
        <v>53</v>
      </c>
      <c r="K10019" t="s">
        <v>87</v>
      </c>
      <c r="L10019" t="str">
        <f>_xlfn.XLOOKUP(Table1[[#This Row],[TeamFavoriteID]],Table2[team_id],Table2[team_name],_xlfn.XLOOKUP(Table1[[#This Row],[TeamFavoriteID]],Table2[team_id_pfr],Table2[team_name],"Even"))</f>
        <v>San Francisco 49ers</v>
      </c>
      <c r="M10019">
        <v>-3</v>
      </c>
      <c r="N10019">
        <f>IF(Table1[[#This Row],[TeamFavorite]]=Table1[[#This Row],[TeamHome]],Table1[[#This Row],[ScoreAway]]-Table1[[#This Row],[ScoreHome]],Table1[[#This Row],[ScoreHome]]-Table1[[#This Row],[ScoreAway]])</f>
        <v>25</v>
      </c>
      <c r="O10019">
        <f>IF(Table1[[#This Row],[SpreadActual]]&lt;Table1[[#This Row],[SpreadFavorite]],1,0)</f>
        <v>0</v>
      </c>
      <c r="P10019">
        <v>37</v>
      </c>
      <c r="Q10019" t="s">
        <v>180</v>
      </c>
      <c r="R10019" t="b">
        <v>0</v>
      </c>
      <c r="S10019">
        <v>64</v>
      </c>
      <c r="T10019">
        <v>11</v>
      </c>
    </row>
    <row r="10020" spans="1:22" x14ac:dyDescent="0.2">
      <c r="A10020" s="1">
        <v>40433</v>
      </c>
      <c r="B10020">
        <v>2010</v>
      </c>
      <c r="C10020">
        <f>_xlfn.MAXIFS(Table1[ScheduleWeekWritten],Table1[ScheduleSeason],Table1[[#This Row],[ScheduleSeason]])</f>
        <v>17</v>
      </c>
      <c r="D10020">
        <v>1</v>
      </c>
      <c r="E10020" cm="1">
        <f t="array" ref="E10020">_xlfn.XLOOKUP(Table1[[#This Row],[ScheduleWeekWritten]],Table3[Game],100+Table3[Increase],Table1[[#This Row],[ScheduleWeekWritten]])</f>
        <v>1</v>
      </c>
      <c r="F10020" t="b">
        <v>0</v>
      </c>
      <c r="G10020" t="s">
        <v>153</v>
      </c>
      <c r="H10020">
        <v>13</v>
      </c>
      <c r="I10020">
        <v>17</v>
      </c>
      <c r="J10020" t="s">
        <v>149</v>
      </c>
      <c r="K10020" t="s">
        <v>59</v>
      </c>
      <c r="L10020" t="str">
        <f>_xlfn.XLOOKUP(Table1[[#This Row],[TeamFavoriteID]],Table2[team_id],Table2[team_name],_xlfn.XLOOKUP(Table1[[#This Row],[TeamFavoriteID]],Table2[team_id_pfr],Table2[team_name],"Even"))</f>
        <v>Arizona Cardinals</v>
      </c>
      <c r="M10020">
        <v>-3</v>
      </c>
      <c r="N10020">
        <f>IF(Table1[[#This Row],[TeamFavorite]]=Table1[[#This Row],[TeamHome]],Table1[[#This Row],[ScoreAway]]-Table1[[#This Row],[ScoreHome]],Table1[[#This Row],[ScoreHome]]-Table1[[#This Row],[ScoreAway]])</f>
        <v>-4</v>
      </c>
      <c r="O10020">
        <f>IF(Table1[[#This Row],[SpreadActual]]&lt;Table1[[#This Row],[SpreadFavorite]],1,0)</f>
        <v>1</v>
      </c>
      <c r="P10020">
        <v>39.5</v>
      </c>
      <c r="Q10020" t="s">
        <v>157</v>
      </c>
      <c r="R10020" t="b">
        <v>0</v>
      </c>
      <c r="S10020">
        <v>72</v>
      </c>
      <c r="T10020">
        <v>0</v>
      </c>
      <c r="V10020" t="s">
        <v>103</v>
      </c>
    </row>
    <row r="10021" spans="1:22" x14ac:dyDescent="0.2">
      <c r="A10021" s="1">
        <v>40433</v>
      </c>
      <c r="B10021">
        <v>2010</v>
      </c>
      <c r="C10021">
        <f>_xlfn.MAXIFS(Table1[ScheduleWeekWritten],Table1[ScheduleSeason],Table1[[#This Row],[ScheduleSeason]])</f>
        <v>17</v>
      </c>
      <c r="D10021">
        <v>1</v>
      </c>
      <c r="E10021" cm="1">
        <f t="array" ref="E10021">_xlfn.XLOOKUP(Table1[[#This Row],[ScheduleWeekWritten]],Table3[Game],100+Table3[Increase],Table1[[#This Row],[ScheduleWeekWritten]])</f>
        <v>1</v>
      </c>
      <c r="F10021" t="b">
        <v>0</v>
      </c>
      <c r="G10021" t="s">
        <v>127</v>
      </c>
      <c r="H10021">
        <v>17</v>
      </c>
      <c r="I10021">
        <v>14</v>
      </c>
      <c r="J10021" t="s">
        <v>62</v>
      </c>
      <c r="K10021" t="s">
        <v>133</v>
      </c>
      <c r="L10021" t="str">
        <f>_xlfn.XLOOKUP(Table1[[#This Row],[TeamFavoriteID]],Table2[team_id],Table2[team_name],_xlfn.XLOOKUP(Table1[[#This Row],[TeamFavoriteID]],Table2[team_id_pfr],Table2[team_name],"Even"))</f>
        <v>Tampa Bay Buccaneers</v>
      </c>
      <c r="M10021">
        <v>-2.5</v>
      </c>
      <c r="N10021">
        <f>IF(Table1[[#This Row],[TeamFavorite]]=Table1[[#This Row],[TeamHome]],Table1[[#This Row],[ScoreAway]]-Table1[[#This Row],[ScoreHome]],Table1[[#This Row],[ScoreHome]]-Table1[[#This Row],[ScoreAway]])</f>
        <v>-3</v>
      </c>
      <c r="O10021">
        <f>IF(Table1[[#This Row],[SpreadActual]]&lt;Table1[[#This Row],[SpreadFavorite]],1,0)</f>
        <v>1</v>
      </c>
      <c r="P10021">
        <v>37</v>
      </c>
      <c r="Q10021" t="s">
        <v>168</v>
      </c>
      <c r="R10021" t="b">
        <v>0</v>
      </c>
      <c r="S10021">
        <v>87</v>
      </c>
      <c r="T10021">
        <v>6</v>
      </c>
      <c r="U10021">
        <v>78</v>
      </c>
    </row>
    <row r="10022" spans="1:22" x14ac:dyDescent="0.2">
      <c r="A10022" s="1">
        <v>40433</v>
      </c>
      <c r="B10022">
        <v>2010</v>
      </c>
      <c r="C10022">
        <f>_xlfn.MAXIFS(Table1[ScheduleWeekWritten],Table1[ScheduleSeason],Table1[[#This Row],[ScheduleSeason]])</f>
        <v>17</v>
      </c>
      <c r="D10022">
        <v>1</v>
      </c>
      <c r="E10022" cm="1">
        <f t="array" ref="E10022">_xlfn.XLOOKUP(Table1[[#This Row],[ScheduleWeekWritten]],Table3[Game],100+Table3[Increase],Table1[[#This Row],[ScheduleWeekWritten]])</f>
        <v>1</v>
      </c>
      <c r="F10022" t="b">
        <v>0</v>
      </c>
      <c r="G10022" t="s">
        <v>171</v>
      </c>
      <c r="H10022">
        <v>38</v>
      </c>
      <c r="I10022">
        <v>13</v>
      </c>
      <c r="J10022" t="s">
        <v>20</v>
      </c>
      <c r="K10022" t="s">
        <v>25</v>
      </c>
      <c r="L10022" t="str">
        <f>_xlfn.XLOOKUP(Table1[[#This Row],[TeamFavoriteID]],Table2[team_id],Table2[team_name],_xlfn.XLOOKUP(Table1[[#This Row],[TeamFavoriteID]],Table2[team_id_pfr],Table2[team_name],"Even"))</f>
        <v>Houston Oilers</v>
      </c>
      <c r="M10022">
        <v>-6.5</v>
      </c>
      <c r="N10022">
        <f>IF(Table1[[#This Row],[TeamFavorite]]=Table1[[#This Row],[TeamHome]],Table1[[#This Row],[ScoreAway]]-Table1[[#This Row],[ScoreHome]],Table1[[#This Row],[ScoreHome]]-Table1[[#This Row],[ScoreAway]])</f>
        <v>25</v>
      </c>
      <c r="O10022">
        <f>IF(Table1[[#This Row],[SpreadActual]]&lt;Table1[[#This Row],[SpreadFavorite]],1,0)</f>
        <v>0</v>
      </c>
      <c r="P10022">
        <v>40</v>
      </c>
      <c r="Q10022" t="s">
        <v>172</v>
      </c>
      <c r="R10022" t="b">
        <v>0</v>
      </c>
      <c r="S10022">
        <v>77</v>
      </c>
      <c r="T10022">
        <v>9</v>
      </c>
      <c r="U10022">
        <v>45</v>
      </c>
    </row>
    <row r="10023" spans="1:22" x14ac:dyDescent="0.2">
      <c r="A10023" s="1">
        <v>40433</v>
      </c>
      <c r="B10023">
        <v>2010</v>
      </c>
      <c r="C10023">
        <f>_xlfn.MAXIFS(Table1[ScheduleWeekWritten],Table1[ScheduleSeason],Table1[[#This Row],[ScheduleSeason]])</f>
        <v>17</v>
      </c>
      <c r="D10023">
        <v>1</v>
      </c>
      <c r="E10023" cm="1">
        <f t="array" ref="E10023">_xlfn.XLOOKUP(Table1[[#This Row],[ScheduleWeekWritten]],Table3[Game],100+Table3[Increase],Table1[[#This Row],[ScheduleWeekWritten]])</f>
        <v>1</v>
      </c>
      <c r="F10023" t="b">
        <v>0</v>
      </c>
      <c r="G10023" t="s">
        <v>61</v>
      </c>
      <c r="H10023">
        <v>13</v>
      </c>
      <c r="I10023">
        <v>7</v>
      </c>
      <c r="J10023" t="s">
        <v>67</v>
      </c>
      <c r="K10023" t="s">
        <v>68</v>
      </c>
      <c r="L10023" t="str">
        <f>_xlfn.XLOOKUP(Table1[[#This Row],[TeamFavoriteID]],Table2[team_id],Table2[team_name],_xlfn.XLOOKUP(Table1[[#This Row],[TeamFavoriteID]],Table2[team_id_pfr],Table2[team_name],"Even"))</f>
        <v>Dallas Cowboys</v>
      </c>
      <c r="M10023">
        <v>-3</v>
      </c>
      <c r="N10023">
        <f>IF(Table1[[#This Row],[TeamFavorite]]=Table1[[#This Row],[TeamHome]],Table1[[#This Row],[ScoreAway]]-Table1[[#This Row],[ScoreHome]],Table1[[#This Row],[ScoreHome]]-Table1[[#This Row],[ScoreAway]])</f>
        <v>6</v>
      </c>
      <c r="O10023">
        <f>IF(Table1[[#This Row],[SpreadActual]]&lt;Table1[[#This Row],[SpreadFavorite]],1,0)</f>
        <v>0</v>
      </c>
      <c r="P10023">
        <v>40</v>
      </c>
      <c r="Q10023" t="s">
        <v>165</v>
      </c>
      <c r="R10023" t="b">
        <v>0</v>
      </c>
      <c r="S10023">
        <v>66</v>
      </c>
      <c r="T10023">
        <v>2</v>
      </c>
      <c r="U10023">
        <v>85</v>
      </c>
    </row>
    <row r="10024" spans="1:22" x14ac:dyDescent="0.2">
      <c r="A10024" s="1">
        <v>40434</v>
      </c>
      <c r="B10024">
        <v>2010</v>
      </c>
      <c r="C10024">
        <f>_xlfn.MAXIFS(Table1[ScheduleWeekWritten],Table1[ScheduleSeason],Table1[[#This Row],[ScheduleSeason]])</f>
        <v>17</v>
      </c>
      <c r="D10024">
        <v>1</v>
      </c>
      <c r="E10024" cm="1">
        <f t="array" ref="E10024">_xlfn.XLOOKUP(Table1[[#This Row],[ScheduleWeekWritten]],Table3[Game],100+Table3[Increase],Table1[[#This Row],[ScheduleWeekWritten]])</f>
        <v>1</v>
      </c>
      <c r="F10024" t="b">
        <v>0</v>
      </c>
      <c r="G10024" t="s">
        <v>42</v>
      </c>
      <c r="H10024">
        <v>21</v>
      </c>
      <c r="I10024">
        <v>14</v>
      </c>
      <c r="J10024" t="s">
        <v>27</v>
      </c>
      <c r="K10024" t="s">
        <v>29</v>
      </c>
      <c r="L10024" t="str">
        <f>_xlfn.XLOOKUP(Table1[[#This Row],[TeamFavoriteID]],Table2[team_id],Table2[team_name],_xlfn.XLOOKUP(Table1[[#This Row],[TeamFavoriteID]],Table2[team_id_pfr],Table2[team_name],"Even"))</f>
        <v>Los Angeles Chargers</v>
      </c>
      <c r="M10024">
        <v>-4</v>
      </c>
      <c r="N10024">
        <f>IF(Table1[[#This Row],[TeamFavorite]]=Table1[[#This Row],[TeamHome]],Table1[[#This Row],[ScoreAway]]-Table1[[#This Row],[ScoreHome]],Table1[[#This Row],[ScoreHome]]-Table1[[#This Row],[ScoreAway]])</f>
        <v>7</v>
      </c>
      <c r="O10024">
        <f>IF(Table1[[#This Row],[SpreadActual]]&lt;Table1[[#This Row],[SpreadFavorite]],1,0)</f>
        <v>0</v>
      </c>
      <c r="P10024">
        <v>45.5</v>
      </c>
      <c r="Q10024" t="s">
        <v>117</v>
      </c>
      <c r="R10024" t="b">
        <v>0</v>
      </c>
      <c r="S10024">
        <v>81</v>
      </c>
      <c r="T10024">
        <v>1</v>
      </c>
      <c r="U10024">
        <v>75</v>
      </c>
    </row>
    <row r="10025" spans="1:22" x14ac:dyDescent="0.2">
      <c r="A10025" s="1">
        <v>40434</v>
      </c>
      <c r="B10025">
        <v>2010</v>
      </c>
      <c r="C10025">
        <f>_xlfn.MAXIFS(Table1[ScheduleWeekWritten],Table1[ScheduleSeason],Table1[[#This Row],[ScheduleSeason]])</f>
        <v>17</v>
      </c>
      <c r="D10025">
        <v>1</v>
      </c>
      <c r="E10025" cm="1">
        <f t="array" ref="E10025">_xlfn.XLOOKUP(Table1[[#This Row],[ScheduleWeekWritten]],Table3[Game],100+Table3[Increase],Table1[[#This Row],[ScheduleWeekWritten]])</f>
        <v>1</v>
      </c>
      <c r="F10025" t="b">
        <v>0</v>
      </c>
      <c r="G10025" t="s">
        <v>31</v>
      </c>
      <c r="H10025">
        <v>9</v>
      </c>
      <c r="I10025">
        <v>10</v>
      </c>
      <c r="J10025" t="s">
        <v>158</v>
      </c>
      <c r="K10025" t="s">
        <v>32</v>
      </c>
      <c r="L10025" t="str">
        <f>_xlfn.XLOOKUP(Table1[[#This Row],[TeamFavoriteID]],Table2[team_id],Table2[team_name],_xlfn.XLOOKUP(Table1[[#This Row],[TeamFavoriteID]],Table2[team_id_pfr],Table2[team_name],"Even"))</f>
        <v>New York Jets</v>
      </c>
      <c r="M10025">
        <v>-1</v>
      </c>
      <c r="N10025">
        <f>IF(Table1[[#This Row],[TeamFavorite]]=Table1[[#This Row],[TeamHome]],Table1[[#This Row],[ScoreAway]]-Table1[[#This Row],[ScoreHome]],Table1[[#This Row],[ScoreHome]]-Table1[[#This Row],[ScoreAway]])</f>
        <v>1</v>
      </c>
      <c r="O10025">
        <f>IF(Table1[[#This Row],[SpreadActual]]&lt;Table1[[#This Row],[SpreadFavorite]],1,0)</f>
        <v>0</v>
      </c>
      <c r="P10025">
        <v>36.5</v>
      </c>
      <c r="Q10025" t="s">
        <v>197</v>
      </c>
      <c r="R10025" t="b">
        <v>0</v>
      </c>
      <c r="S10025">
        <v>73</v>
      </c>
      <c r="T10025">
        <v>1</v>
      </c>
      <c r="U10025">
        <v>100</v>
      </c>
      <c r="V10025" t="s">
        <v>2</v>
      </c>
    </row>
    <row r="10026" spans="1:22" x14ac:dyDescent="0.2">
      <c r="A10026" s="1">
        <v>40440</v>
      </c>
      <c r="B10026">
        <v>2010</v>
      </c>
      <c r="C10026">
        <f>_xlfn.MAXIFS(Table1[ScheduleWeekWritten],Table1[ScheduleSeason],Table1[[#This Row],[ScheduleSeason]])</f>
        <v>17</v>
      </c>
      <c r="D10026">
        <v>2</v>
      </c>
      <c r="E10026" cm="1">
        <f t="array" ref="E10026">_xlfn.XLOOKUP(Table1[[#This Row],[ScheduleWeekWritten]],Table3[Game],100+Table3[Increase],Table1[[#This Row],[ScheduleWeekWritten]])</f>
        <v>2</v>
      </c>
      <c r="F10026" t="b">
        <v>0</v>
      </c>
      <c r="G10026" t="s">
        <v>38</v>
      </c>
      <c r="H10026">
        <v>41</v>
      </c>
      <c r="I10026">
        <v>7</v>
      </c>
      <c r="J10026" t="s">
        <v>149</v>
      </c>
      <c r="K10026" t="s">
        <v>109</v>
      </c>
      <c r="L10026" t="str">
        <f>_xlfn.XLOOKUP(Table1[[#This Row],[TeamFavoriteID]],Table2[team_id],Table2[team_name],_xlfn.XLOOKUP(Table1[[#This Row],[TeamFavoriteID]],Table2[team_id_pfr],Table2[team_name],"Even"))</f>
        <v>Atlanta Falcons</v>
      </c>
      <c r="M10026">
        <v>-7</v>
      </c>
      <c r="N10026">
        <f>IF(Table1[[#This Row],[TeamFavorite]]=Table1[[#This Row],[TeamHome]],Table1[[#This Row],[ScoreAway]]-Table1[[#This Row],[ScoreHome]],Table1[[#This Row],[ScoreHome]]-Table1[[#This Row],[ScoreAway]])</f>
        <v>-34</v>
      </c>
      <c r="O10026">
        <f>IF(Table1[[#This Row],[SpreadActual]]&lt;Table1[[#This Row],[SpreadFavorite]],1,0)</f>
        <v>1</v>
      </c>
      <c r="P10026">
        <v>43.5</v>
      </c>
      <c r="Q10026" t="s">
        <v>148</v>
      </c>
      <c r="R10026" t="b">
        <v>0</v>
      </c>
      <c r="S10026">
        <v>72</v>
      </c>
      <c r="T10026">
        <v>0</v>
      </c>
      <c r="V10026" t="s">
        <v>103</v>
      </c>
    </row>
    <row r="10027" spans="1:22" x14ac:dyDescent="0.2">
      <c r="A10027" s="1">
        <v>40440</v>
      </c>
      <c r="B10027">
        <v>2010</v>
      </c>
      <c r="C10027">
        <f>_xlfn.MAXIFS(Table1[ScheduleWeekWritten],Table1[ScheduleSeason],Table1[[#This Row],[ScheduleSeason]])</f>
        <v>17</v>
      </c>
      <c r="D10027">
        <v>2</v>
      </c>
      <c r="E10027" cm="1">
        <f t="array" ref="E10027">_xlfn.XLOOKUP(Table1[[#This Row],[ScheduleWeekWritten]],Table3[Game],100+Table3[Increase],Table1[[#This Row],[ScheduleWeekWritten]])</f>
        <v>2</v>
      </c>
      <c r="F10027" t="b">
        <v>0</v>
      </c>
      <c r="G10027" t="s">
        <v>152</v>
      </c>
      <c r="H10027">
        <v>7</v>
      </c>
      <c r="I10027">
        <v>20</v>
      </c>
      <c r="J10027" t="s">
        <v>127</v>
      </c>
      <c r="K10027" t="s">
        <v>162</v>
      </c>
      <c r="L10027" t="str">
        <f>_xlfn.XLOOKUP(Table1[[#This Row],[TeamFavoriteID]],Table2[team_id],Table2[team_name],_xlfn.XLOOKUP(Table1[[#This Row],[TeamFavoriteID]],Table2[team_id_pfr],Table2[team_name],"Even"))</f>
        <v>Carolina Panthers</v>
      </c>
      <c r="M10027">
        <v>-4</v>
      </c>
      <c r="N10027">
        <f>IF(Table1[[#This Row],[TeamFavorite]]=Table1[[#This Row],[TeamHome]],Table1[[#This Row],[ScoreAway]]-Table1[[#This Row],[ScoreHome]],Table1[[#This Row],[ScoreHome]]-Table1[[#This Row],[ScoreAway]])</f>
        <v>13</v>
      </c>
      <c r="O10027">
        <f>IF(Table1[[#This Row],[SpreadActual]]&lt;Table1[[#This Row],[SpreadFavorite]],1,0)</f>
        <v>0</v>
      </c>
      <c r="P10027">
        <v>37.5</v>
      </c>
      <c r="Q10027" t="s">
        <v>160</v>
      </c>
      <c r="R10027" t="b">
        <v>0</v>
      </c>
      <c r="S10027">
        <v>89</v>
      </c>
      <c r="T10027">
        <v>4</v>
      </c>
      <c r="U10027">
        <v>39</v>
      </c>
    </row>
    <row r="10028" spans="1:22" x14ac:dyDescent="0.2">
      <c r="A10028" s="1">
        <v>40440</v>
      </c>
      <c r="B10028">
        <v>2010</v>
      </c>
      <c r="C10028">
        <f>_xlfn.MAXIFS(Table1[ScheduleWeekWritten],Table1[ScheduleSeason],Table1[[#This Row],[ScheduleSeason]])</f>
        <v>17</v>
      </c>
      <c r="D10028">
        <v>2</v>
      </c>
      <c r="E10028" cm="1">
        <f t="array" ref="E10028">_xlfn.XLOOKUP(Table1[[#This Row],[ScheduleWeekWritten]],Table3[Game],100+Table3[Increase],Table1[[#This Row],[ScheduleWeekWritten]])</f>
        <v>2</v>
      </c>
      <c r="F10028" t="b">
        <v>0</v>
      </c>
      <c r="G10028" t="s">
        <v>101</v>
      </c>
      <c r="H10028">
        <v>15</v>
      </c>
      <c r="I10028">
        <v>10</v>
      </c>
      <c r="J10028" t="s">
        <v>158</v>
      </c>
      <c r="K10028" t="s">
        <v>159</v>
      </c>
      <c r="L10028" t="str">
        <f>_xlfn.XLOOKUP(Table1[[#This Row],[TeamFavoriteID]],Table2[team_id],Table2[team_name],_xlfn.XLOOKUP(Table1[[#This Row],[TeamFavoriteID]],Table2[team_id_pfr],Table2[team_name],"Even"))</f>
        <v>Baltimore Ravens</v>
      </c>
      <c r="M10028">
        <v>-3</v>
      </c>
      <c r="N10028">
        <f>IF(Table1[[#This Row],[TeamFavorite]]=Table1[[#This Row],[TeamHome]],Table1[[#This Row],[ScoreAway]]-Table1[[#This Row],[ScoreHome]],Table1[[#This Row],[ScoreHome]]-Table1[[#This Row],[ScoreAway]])</f>
        <v>5</v>
      </c>
      <c r="O10028">
        <f>IF(Table1[[#This Row],[SpreadActual]]&lt;Table1[[#This Row],[SpreadFavorite]],1,0)</f>
        <v>0</v>
      </c>
      <c r="P10028">
        <v>39.5</v>
      </c>
      <c r="Q10028" t="s">
        <v>173</v>
      </c>
      <c r="R10028" t="b">
        <v>0</v>
      </c>
      <c r="S10028">
        <v>78</v>
      </c>
      <c r="T10028">
        <v>1</v>
      </c>
      <c r="U10028">
        <v>52</v>
      </c>
    </row>
    <row r="10029" spans="1:22" x14ac:dyDescent="0.2">
      <c r="A10029" s="1">
        <v>40440</v>
      </c>
      <c r="B10029">
        <v>2010</v>
      </c>
      <c r="C10029">
        <f>_xlfn.MAXIFS(Table1[ScheduleWeekWritten],Table1[ScheduleSeason],Table1[[#This Row],[ScheduleSeason]])</f>
        <v>17</v>
      </c>
      <c r="D10029">
        <v>2</v>
      </c>
      <c r="E10029" cm="1">
        <f t="array" ref="E10029">_xlfn.XLOOKUP(Table1[[#This Row],[ScheduleWeekWritten]],Table3[Game],100+Table3[Increase],Table1[[#This Row],[ScheduleWeekWritten]])</f>
        <v>2</v>
      </c>
      <c r="F10029" t="b">
        <v>0</v>
      </c>
      <c r="G10029" t="s">
        <v>62</v>
      </c>
      <c r="H10029">
        <v>14</v>
      </c>
      <c r="I10029">
        <v>16</v>
      </c>
      <c r="J10029" t="s">
        <v>42</v>
      </c>
      <c r="K10029" t="s">
        <v>63</v>
      </c>
      <c r="L10029" t="str">
        <f>_xlfn.XLOOKUP(Table1[[#This Row],[TeamFavoriteID]],Table2[team_id],Table2[team_name],_xlfn.XLOOKUP(Table1[[#This Row],[TeamFavoriteID]],Table2[team_id_pfr],Table2[team_name],"Even"))</f>
        <v>Cleveland Browns</v>
      </c>
      <c r="M10029">
        <v>-3</v>
      </c>
      <c r="N10029">
        <f>IF(Table1[[#This Row],[TeamFavorite]]=Table1[[#This Row],[TeamHome]],Table1[[#This Row],[ScoreAway]]-Table1[[#This Row],[ScoreHome]],Table1[[#This Row],[ScoreHome]]-Table1[[#This Row],[ScoreAway]])</f>
        <v>2</v>
      </c>
      <c r="O10029">
        <f>IF(Table1[[#This Row],[SpreadActual]]&lt;Table1[[#This Row],[SpreadFavorite]],1,0)</f>
        <v>0</v>
      </c>
      <c r="P10029">
        <v>38</v>
      </c>
      <c r="Q10029" t="s">
        <v>170</v>
      </c>
      <c r="R10029" t="b">
        <v>0</v>
      </c>
      <c r="S10029">
        <v>65</v>
      </c>
      <c r="T10029">
        <v>1</v>
      </c>
    </row>
    <row r="10030" spans="1:22" x14ac:dyDescent="0.2">
      <c r="A10030" s="1">
        <v>40440</v>
      </c>
      <c r="B10030">
        <v>2010</v>
      </c>
      <c r="C10030">
        <f>_xlfn.MAXIFS(Table1[ScheduleWeekWritten],Table1[ScheduleSeason],Table1[[#This Row],[ScheduleSeason]])</f>
        <v>17</v>
      </c>
      <c r="D10030">
        <v>2</v>
      </c>
      <c r="E10030" cm="1">
        <f t="array" ref="E10030">_xlfn.XLOOKUP(Table1[[#This Row],[ScheduleWeekWritten]],Table3[Game],100+Table3[Increase],Table1[[#This Row],[ScheduleWeekWritten]])</f>
        <v>2</v>
      </c>
      <c r="F10030" t="b">
        <v>0</v>
      </c>
      <c r="G10030" t="s">
        <v>67</v>
      </c>
      <c r="H10030">
        <v>20</v>
      </c>
      <c r="I10030">
        <v>27</v>
      </c>
      <c r="J10030" t="s">
        <v>46</v>
      </c>
      <c r="K10030" t="s">
        <v>68</v>
      </c>
      <c r="L10030" t="str">
        <f>_xlfn.XLOOKUP(Table1[[#This Row],[TeamFavoriteID]],Table2[team_id],Table2[team_name],_xlfn.XLOOKUP(Table1[[#This Row],[TeamFavoriteID]],Table2[team_id_pfr],Table2[team_name],"Even"))</f>
        <v>Dallas Cowboys</v>
      </c>
      <c r="M10030">
        <v>-7</v>
      </c>
      <c r="N10030">
        <f>IF(Table1[[#This Row],[TeamFavorite]]=Table1[[#This Row],[TeamHome]],Table1[[#This Row],[ScoreAway]]-Table1[[#This Row],[ScoreHome]],Table1[[#This Row],[ScoreHome]]-Table1[[#This Row],[ScoreAway]])</f>
        <v>7</v>
      </c>
      <c r="O10030">
        <f>IF(Table1[[#This Row],[SpreadActual]]&lt;Table1[[#This Row],[SpreadFavorite]],1,0)</f>
        <v>0</v>
      </c>
      <c r="P10030">
        <v>41.5</v>
      </c>
      <c r="Q10030" t="s">
        <v>192</v>
      </c>
      <c r="R10030" t="b">
        <v>0</v>
      </c>
      <c r="S10030">
        <v>72</v>
      </c>
      <c r="T10030">
        <v>0</v>
      </c>
      <c r="V10030" t="s">
        <v>103</v>
      </c>
    </row>
    <row r="10031" spans="1:22" x14ac:dyDescent="0.2">
      <c r="A10031" s="1">
        <v>40440</v>
      </c>
      <c r="B10031">
        <v>2010</v>
      </c>
      <c r="C10031">
        <f>_xlfn.MAXIFS(Table1[ScheduleWeekWritten],Table1[ScheduleSeason],Table1[[#This Row],[ScheduleSeason]])</f>
        <v>17</v>
      </c>
      <c r="D10031">
        <v>2</v>
      </c>
      <c r="E10031" cm="1">
        <f t="array" ref="E10031">_xlfn.XLOOKUP(Table1[[#This Row],[ScheduleWeekWritten]],Table3[Game],100+Table3[Increase],Table1[[#This Row],[ScheduleWeekWritten]])</f>
        <v>2</v>
      </c>
      <c r="F10031" t="b">
        <v>0</v>
      </c>
      <c r="G10031" t="s">
        <v>24</v>
      </c>
      <c r="H10031">
        <v>31</v>
      </c>
      <c r="I10031">
        <v>14</v>
      </c>
      <c r="J10031" t="s">
        <v>128</v>
      </c>
      <c r="K10031" t="s">
        <v>88</v>
      </c>
      <c r="L10031" t="str">
        <f>_xlfn.XLOOKUP(Table1[[#This Row],[TeamFavoriteID]],Table2[team_id],Table2[team_name],_xlfn.XLOOKUP(Table1[[#This Row],[TeamFavoriteID]],Table2[team_id_pfr],Table2[team_name],"Even"))</f>
        <v>Denver Broncos</v>
      </c>
      <c r="M10031">
        <v>-3.5</v>
      </c>
      <c r="N10031">
        <f>IF(Table1[[#This Row],[TeamFavorite]]=Table1[[#This Row],[TeamHome]],Table1[[#This Row],[ScoreAway]]-Table1[[#This Row],[ScoreHome]],Table1[[#This Row],[ScoreHome]]-Table1[[#This Row],[ScoreAway]])</f>
        <v>-17</v>
      </c>
      <c r="O10031">
        <f>IF(Table1[[#This Row],[SpreadActual]]&lt;Table1[[#This Row],[SpreadFavorite]],1,0)</f>
        <v>1</v>
      </c>
      <c r="P10031">
        <v>41</v>
      </c>
      <c r="Q10031" t="s">
        <v>174</v>
      </c>
      <c r="R10031" t="b">
        <v>0</v>
      </c>
      <c r="S10031">
        <v>91</v>
      </c>
      <c r="T10031">
        <v>9</v>
      </c>
      <c r="U10031">
        <v>4</v>
      </c>
    </row>
    <row r="10032" spans="1:22" x14ac:dyDescent="0.2">
      <c r="A10032" s="1">
        <v>40440</v>
      </c>
      <c r="B10032">
        <v>2010</v>
      </c>
      <c r="C10032">
        <f>_xlfn.MAXIFS(Table1[ScheduleWeekWritten],Table1[ScheduleSeason],Table1[[#This Row],[ScheduleSeason]])</f>
        <v>17</v>
      </c>
      <c r="D10032">
        <v>2</v>
      </c>
      <c r="E10032" cm="1">
        <f t="array" ref="E10032">_xlfn.XLOOKUP(Table1[[#This Row],[ScheduleWeekWritten]],Table3[Game],100+Table3[Increase],Table1[[#This Row],[ScheduleWeekWritten]])</f>
        <v>2</v>
      </c>
      <c r="F10032" t="b">
        <v>0</v>
      </c>
      <c r="G10032" t="s">
        <v>45</v>
      </c>
      <c r="H10032">
        <v>32</v>
      </c>
      <c r="I10032">
        <v>35</v>
      </c>
      <c r="J10032" t="s">
        <v>58</v>
      </c>
      <c r="K10032" t="s">
        <v>77</v>
      </c>
      <c r="L10032" t="str">
        <f>_xlfn.XLOOKUP(Table1[[#This Row],[TeamFavoriteID]],Table2[team_id],Table2[team_name],_xlfn.XLOOKUP(Table1[[#This Row],[TeamFavoriteID]],Table2[team_id_pfr],Table2[team_name],"Even"))</f>
        <v>Philadelphia Eagles</v>
      </c>
      <c r="M10032">
        <v>-6.5</v>
      </c>
      <c r="N10032">
        <f>IF(Table1[[#This Row],[TeamFavorite]]=Table1[[#This Row],[TeamHome]],Table1[[#This Row],[ScoreAway]]-Table1[[#This Row],[ScoreHome]],Table1[[#This Row],[ScoreHome]]-Table1[[#This Row],[ScoreAway]])</f>
        <v>-3</v>
      </c>
      <c r="O10032">
        <f>IF(Table1[[#This Row],[SpreadActual]]&lt;Table1[[#This Row],[SpreadFavorite]],1,0)</f>
        <v>0</v>
      </c>
      <c r="P10032">
        <v>41</v>
      </c>
      <c r="Q10032" t="s">
        <v>181</v>
      </c>
      <c r="R10032" t="b">
        <v>0</v>
      </c>
      <c r="S10032">
        <v>72</v>
      </c>
      <c r="T10032">
        <v>0</v>
      </c>
      <c r="V10032" t="s">
        <v>103</v>
      </c>
    </row>
    <row r="10033" spans="1:22" x14ac:dyDescent="0.2">
      <c r="A10033" s="1">
        <v>40440</v>
      </c>
      <c r="B10033">
        <v>2010</v>
      </c>
      <c r="C10033">
        <f>_xlfn.MAXIFS(Table1[ScheduleWeekWritten],Table1[ScheduleSeason],Table1[[#This Row],[ScheduleSeason]])</f>
        <v>17</v>
      </c>
      <c r="D10033">
        <v>2</v>
      </c>
      <c r="E10033" cm="1">
        <f t="array" ref="E10033">_xlfn.XLOOKUP(Table1[[#This Row],[ScheduleWeekWritten]],Table3[Game],100+Table3[Increase],Table1[[#This Row],[ScheduleWeekWritten]])</f>
        <v>2</v>
      </c>
      <c r="F10033" t="b">
        <v>0</v>
      </c>
      <c r="G10033" t="s">
        <v>33</v>
      </c>
      <c r="H10033">
        <v>34</v>
      </c>
      <c r="I10033">
        <v>7</v>
      </c>
      <c r="J10033" t="s">
        <v>28</v>
      </c>
      <c r="K10033" t="s">
        <v>35</v>
      </c>
      <c r="L10033" t="str">
        <f>_xlfn.XLOOKUP(Table1[[#This Row],[TeamFavoriteID]],Table2[team_id],Table2[team_name],_xlfn.XLOOKUP(Table1[[#This Row],[TeamFavoriteID]],Table2[team_id_pfr],Table2[team_name],"Even"))</f>
        <v>Green Bay Packers</v>
      </c>
      <c r="M10033">
        <v>-13</v>
      </c>
      <c r="N10033">
        <f>IF(Table1[[#This Row],[TeamFavorite]]=Table1[[#This Row],[TeamHome]],Table1[[#This Row],[ScoreAway]]-Table1[[#This Row],[ScoreHome]],Table1[[#This Row],[ScoreHome]]-Table1[[#This Row],[ScoreAway]])</f>
        <v>-27</v>
      </c>
      <c r="O10033">
        <f>IF(Table1[[#This Row],[SpreadActual]]&lt;Table1[[#This Row],[SpreadFavorite]],1,0)</f>
        <v>1</v>
      </c>
      <c r="P10033">
        <v>43</v>
      </c>
      <c r="Q10033" t="s">
        <v>82</v>
      </c>
      <c r="R10033" t="b">
        <v>0</v>
      </c>
      <c r="S10033">
        <v>58</v>
      </c>
      <c r="T10033">
        <v>4</v>
      </c>
      <c r="U10033">
        <v>51</v>
      </c>
    </row>
    <row r="10034" spans="1:22" x14ac:dyDescent="0.2">
      <c r="A10034" s="1">
        <v>40440</v>
      </c>
      <c r="B10034">
        <v>2010</v>
      </c>
      <c r="C10034">
        <f>_xlfn.MAXIFS(Table1[ScheduleWeekWritten],Table1[ScheduleSeason],Table1[[#This Row],[ScheduleSeason]])</f>
        <v>17</v>
      </c>
      <c r="D10034">
        <v>2</v>
      </c>
      <c r="E10034" cm="1">
        <f t="array" ref="E10034">_xlfn.XLOOKUP(Table1[[#This Row],[ScheduleWeekWritten]],Table3[Game],100+Table3[Increase],Table1[[#This Row],[ScheduleWeekWritten]])</f>
        <v>2</v>
      </c>
      <c r="F10034" t="b">
        <v>0</v>
      </c>
      <c r="G10034" t="s">
        <v>140</v>
      </c>
      <c r="H10034">
        <v>38</v>
      </c>
      <c r="I10034">
        <v>14</v>
      </c>
      <c r="J10034" t="s">
        <v>50</v>
      </c>
      <c r="K10034" t="s">
        <v>72</v>
      </c>
      <c r="L10034" t="str">
        <f>_xlfn.XLOOKUP(Table1[[#This Row],[TeamFavoriteID]],Table2[team_id],Table2[team_name],_xlfn.XLOOKUP(Table1[[#This Row],[TeamFavoriteID]],Table2[team_id_pfr],Table2[team_name],"Even"))</f>
        <v>Baltimore Colts</v>
      </c>
      <c r="M10034">
        <v>-4</v>
      </c>
      <c r="N10034">
        <f>IF(Table1[[#This Row],[TeamFavorite]]=Table1[[#This Row],[TeamHome]],Table1[[#This Row],[ScoreAway]]-Table1[[#This Row],[ScoreHome]],Table1[[#This Row],[ScoreHome]]-Table1[[#This Row],[ScoreAway]])</f>
        <v>24</v>
      </c>
      <c r="O10034">
        <f>IF(Table1[[#This Row],[SpreadActual]]&lt;Table1[[#This Row],[SpreadFavorite]],1,0)</f>
        <v>0</v>
      </c>
      <c r="P10034">
        <v>48.5</v>
      </c>
      <c r="Q10034" t="s">
        <v>190</v>
      </c>
      <c r="R10034" t="b">
        <v>0</v>
      </c>
      <c r="S10034">
        <v>72</v>
      </c>
      <c r="T10034">
        <v>0</v>
      </c>
      <c r="V10034" t="s">
        <v>103</v>
      </c>
    </row>
    <row r="10035" spans="1:22" x14ac:dyDescent="0.2">
      <c r="A10035" s="1">
        <v>40440</v>
      </c>
      <c r="B10035">
        <v>2010</v>
      </c>
      <c r="C10035">
        <f>_xlfn.MAXIFS(Table1[ScheduleWeekWritten],Table1[ScheduleSeason],Table1[[#This Row],[ScheduleSeason]])</f>
        <v>17</v>
      </c>
      <c r="D10035">
        <v>2</v>
      </c>
      <c r="E10035" cm="1">
        <f t="array" ref="E10035">_xlfn.XLOOKUP(Table1[[#This Row],[ScheduleWeekWritten]],Table3[Game],100+Table3[Increase],Table1[[#This Row],[ScheduleWeekWritten]])</f>
        <v>2</v>
      </c>
      <c r="F10035" t="b">
        <v>0</v>
      </c>
      <c r="G10035" t="s">
        <v>54</v>
      </c>
      <c r="H10035">
        <v>10</v>
      </c>
      <c r="I10035">
        <v>14</v>
      </c>
      <c r="J10035" t="s">
        <v>19</v>
      </c>
      <c r="K10035" t="s">
        <v>55</v>
      </c>
      <c r="L10035" t="str">
        <f>_xlfn.XLOOKUP(Table1[[#This Row],[TeamFavoriteID]],Table2[team_id],Table2[team_name],_xlfn.XLOOKUP(Table1[[#This Row],[TeamFavoriteID]],Table2[team_id_pfr],Table2[team_name],"Even"))</f>
        <v>Minnesota Vikings</v>
      </c>
      <c r="M10035">
        <v>-6</v>
      </c>
      <c r="N10035">
        <f>IF(Table1[[#This Row],[TeamFavorite]]=Table1[[#This Row],[TeamHome]],Table1[[#This Row],[ScoreAway]]-Table1[[#This Row],[ScoreHome]],Table1[[#This Row],[ScoreHome]]-Table1[[#This Row],[ScoreAway]])</f>
        <v>4</v>
      </c>
      <c r="O10035">
        <f>IF(Table1[[#This Row],[SpreadActual]]&lt;Table1[[#This Row],[SpreadFavorite]],1,0)</f>
        <v>0</v>
      </c>
      <c r="P10035">
        <v>41</v>
      </c>
      <c r="Q10035" t="s">
        <v>194</v>
      </c>
      <c r="R10035" t="b">
        <v>0</v>
      </c>
      <c r="S10035">
        <v>72</v>
      </c>
      <c r="T10035">
        <v>0</v>
      </c>
      <c r="V10035" t="s">
        <v>103</v>
      </c>
    </row>
    <row r="10036" spans="1:22" x14ac:dyDescent="0.2">
      <c r="A10036" s="1">
        <v>40440</v>
      </c>
      <c r="B10036">
        <v>2010</v>
      </c>
      <c r="C10036">
        <f>_xlfn.MAXIFS(Table1[ScheduleWeekWritten],Table1[ScheduleSeason],Table1[[#This Row],[ScheduleSeason]])</f>
        <v>17</v>
      </c>
      <c r="D10036">
        <v>2</v>
      </c>
      <c r="E10036" cm="1">
        <f t="array" ref="E10036">_xlfn.XLOOKUP(Table1[[#This Row],[ScheduleWeekWritten]],Table3[Game],100+Table3[Increase],Table1[[#This Row],[ScheduleWeekWritten]])</f>
        <v>2</v>
      </c>
      <c r="F10036" t="b">
        <v>0</v>
      </c>
      <c r="G10036" t="s">
        <v>31</v>
      </c>
      <c r="H10036">
        <v>28</v>
      </c>
      <c r="I10036">
        <v>14</v>
      </c>
      <c r="J10036" t="s">
        <v>115</v>
      </c>
      <c r="K10036" t="s">
        <v>70</v>
      </c>
      <c r="L10036" t="str">
        <f>_xlfn.XLOOKUP(Table1[[#This Row],[TeamFavoriteID]],Table2[team_id],Table2[team_name],_xlfn.XLOOKUP(Table1[[#This Row],[TeamFavoriteID]],Table2[team_id_pfr],Table2[team_name],"Even"))</f>
        <v>Boston Patriots</v>
      </c>
      <c r="M10036">
        <v>-3</v>
      </c>
      <c r="N10036">
        <f>IF(Table1[[#This Row],[TeamFavorite]]=Table1[[#This Row],[TeamHome]],Table1[[#This Row],[ScoreAway]]-Table1[[#This Row],[ScoreHome]],Table1[[#This Row],[ScoreHome]]-Table1[[#This Row],[ScoreAway]])</f>
        <v>14</v>
      </c>
      <c r="O10036">
        <f>IF(Table1[[#This Row],[SpreadActual]]&lt;Table1[[#This Row],[SpreadFavorite]],1,0)</f>
        <v>0</v>
      </c>
      <c r="P10036">
        <v>39.5</v>
      </c>
      <c r="Q10036" t="s">
        <v>197</v>
      </c>
      <c r="R10036" t="b">
        <v>0</v>
      </c>
      <c r="S10036">
        <v>82</v>
      </c>
      <c r="T10036">
        <v>6</v>
      </c>
      <c r="U10036">
        <v>36</v>
      </c>
    </row>
    <row r="10037" spans="1:22" x14ac:dyDescent="0.2">
      <c r="A10037" s="1">
        <v>40440</v>
      </c>
      <c r="B10037">
        <v>2010</v>
      </c>
      <c r="C10037">
        <f>_xlfn.MAXIFS(Table1[ScheduleWeekWritten],Table1[ScheduleSeason],Table1[[#This Row],[ScheduleSeason]])</f>
        <v>17</v>
      </c>
      <c r="D10037">
        <v>2</v>
      </c>
      <c r="E10037" cm="1">
        <f t="array" ref="E10037">_xlfn.XLOOKUP(Table1[[#This Row],[ScheduleWeekWritten]],Table3[Game],100+Table3[Increase],Table1[[#This Row],[ScheduleWeekWritten]])</f>
        <v>2</v>
      </c>
      <c r="F10037" t="b">
        <v>0</v>
      </c>
      <c r="G10037" t="s">
        <v>20</v>
      </c>
      <c r="H10037">
        <v>16</v>
      </c>
      <c r="I10037">
        <v>14</v>
      </c>
      <c r="J10037" t="s">
        <v>153</v>
      </c>
      <c r="K10037" t="s">
        <v>21</v>
      </c>
      <c r="L10037" t="str">
        <f>_xlfn.XLOOKUP(Table1[[#This Row],[TeamFavoriteID]],Table2[team_id],Table2[team_name],_xlfn.XLOOKUP(Table1[[#This Row],[TeamFavoriteID]],Table2[team_id_pfr],Table2[team_name],"Even"))</f>
        <v>Las Vegas Raiders</v>
      </c>
      <c r="M10037">
        <v>-3</v>
      </c>
      <c r="N10037">
        <f>IF(Table1[[#This Row],[TeamFavorite]]=Table1[[#This Row],[TeamHome]],Table1[[#This Row],[ScoreAway]]-Table1[[#This Row],[ScoreHome]],Table1[[#This Row],[ScoreHome]]-Table1[[#This Row],[ScoreAway]])</f>
        <v>2</v>
      </c>
      <c r="O10037">
        <f>IF(Table1[[#This Row],[SpreadActual]]&lt;Table1[[#This Row],[SpreadFavorite]],1,0)</f>
        <v>0</v>
      </c>
      <c r="P10037">
        <v>37.5</v>
      </c>
      <c r="Q10037" t="s">
        <v>76</v>
      </c>
      <c r="R10037" t="b">
        <v>0</v>
      </c>
      <c r="S10037">
        <v>72</v>
      </c>
      <c r="T10037">
        <v>6</v>
      </c>
      <c r="U10037">
        <v>60</v>
      </c>
    </row>
    <row r="10038" spans="1:22" x14ac:dyDescent="0.2">
      <c r="A10038" s="1">
        <v>40440</v>
      </c>
      <c r="B10038">
        <v>2010</v>
      </c>
      <c r="C10038">
        <f>_xlfn.MAXIFS(Table1[ScheduleWeekWritten],Table1[ScheduleSeason],Table1[[#This Row],[ScheduleSeason]])</f>
        <v>17</v>
      </c>
      <c r="D10038">
        <v>2</v>
      </c>
      <c r="E10038" cm="1">
        <f t="array" ref="E10038">_xlfn.XLOOKUP(Table1[[#This Row],[ScheduleWeekWritten]],Table3[Game],100+Table3[Increase],Table1[[#This Row],[ScheduleWeekWritten]])</f>
        <v>2</v>
      </c>
      <c r="F10038" t="b">
        <v>0</v>
      </c>
      <c r="G10038" t="s">
        <v>27</v>
      </c>
      <c r="H10038">
        <v>38</v>
      </c>
      <c r="I10038">
        <v>13</v>
      </c>
      <c r="J10038" t="s">
        <v>154</v>
      </c>
      <c r="K10038" t="s">
        <v>29</v>
      </c>
      <c r="L10038" t="str">
        <f>_xlfn.XLOOKUP(Table1[[#This Row],[TeamFavoriteID]],Table2[team_id],Table2[team_name],_xlfn.XLOOKUP(Table1[[#This Row],[TeamFavoriteID]],Table2[team_id_pfr],Table2[team_name],"Even"))</f>
        <v>Los Angeles Chargers</v>
      </c>
      <c r="M10038">
        <v>-7</v>
      </c>
      <c r="N10038">
        <f>IF(Table1[[#This Row],[TeamFavorite]]=Table1[[#This Row],[TeamHome]],Table1[[#This Row],[ScoreAway]]-Table1[[#This Row],[ScoreHome]],Table1[[#This Row],[ScoreHome]]-Table1[[#This Row],[ScoreAway]])</f>
        <v>25</v>
      </c>
      <c r="O10038">
        <f>IF(Table1[[#This Row],[SpreadActual]]&lt;Table1[[#This Row],[SpreadFavorite]],1,0)</f>
        <v>0</v>
      </c>
      <c r="P10038">
        <v>45</v>
      </c>
      <c r="Q10038" t="s">
        <v>94</v>
      </c>
      <c r="R10038" t="b">
        <v>0</v>
      </c>
      <c r="S10038">
        <v>76</v>
      </c>
      <c r="T10038">
        <v>8</v>
      </c>
      <c r="U10038">
        <v>63</v>
      </c>
    </row>
    <row r="10039" spans="1:22" x14ac:dyDescent="0.2">
      <c r="A10039" s="1">
        <v>40440</v>
      </c>
      <c r="B10039">
        <v>2010</v>
      </c>
      <c r="C10039">
        <f>_xlfn.MAXIFS(Table1[ScheduleWeekWritten],Table1[ScheduleSeason],Table1[[#This Row],[ScheduleSeason]])</f>
        <v>17</v>
      </c>
      <c r="D10039">
        <v>2</v>
      </c>
      <c r="E10039" cm="1">
        <f t="array" ref="E10039">_xlfn.XLOOKUP(Table1[[#This Row],[ScheduleWeekWritten]],Table3[Game],100+Table3[Increase],Table1[[#This Row],[ScheduleWeekWritten]])</f>
        <v>2</v>
      </c>
      <c r="F10039" t="b">
        <v>0</v>
      </c>
      <c r="G10039" t="s">
        <v>171</v>
      </c>
      <c r="H10039">
        <v>11</v>
      </c>
      <c r="I10039">
        <v>19</v>
      </c>
      <c r="J10039" t="s">
        <v>49</v>
      </c>
      <c r="K10039" t="s">
        <v>25</v>
      </c>
      <c r="L10039" t="str">
        <f>_xlfn.XLOOKUP(Table1[[#This Row],[TeamFavoriteID]],Table2[team_id],Table2[team_name],_xlfn.XLOOKUP(Table1[[#This Row],[TeamFavoriteID]],Table2[team_id_pfr],Table2[team_name],"Even"))</f>
        <v>Houston Oilers</v>
      </c>
      <c r="M10039">
        <v>-6</v>
      </c>
      <c r="N10039">
        <f>IF(Table1[[#This Row],[TeamFavorite]]=Table1[[#This Row],[TeamHome]],Table1[[#This Row],[ScoreAway]]-Table1[[#This Row],[ScoreHome]],Table1[[#This Row],[ScoreHome]]-Table1[[#This Row],[ScoreAway]])</f>
        <v>-8</v>
      </c>
      <c r="O10039">
        <f>IF(Table1[[#This Row],[SpreadActual]]&lt;Table1[[#This Row],[SpreadFavorite]],1,0)</f>
        <v>1</v>
      </c>
      <c r="P10039">
        <v>37</v>
      </c>
      <c r="Q10039" t="s">
        <v>172</v>
      </c>
      <c r="R10039" t="b">
        <v>0</v>
      </c>
      <c r="S10039">
        <v>87</v>
      </c>
      <c r="T10039">
        <v>3</v>
      </c>
      <c r="U10039">
        <v>49</v>
      </c>
    </row>
    <row r="10040" spans="1:22" x14ac:dyDescent="0.2">
      <c r="A10040" s="1">
        <v>40440</v>
      </c>
      <c r="B10040">
        <v>2010</v>
      </c>
      <c r="C10040">
        <f>_xlfn.MAXIFS(Table1[ScheduleWeekWritten],Table1[ScheduleSeason],Table1[[#This Row],[ScheduleSeason]])</f>
        <v>17</v>
      </c>
      <c r="D10040">
        <v>2</v>
      </c>
      <c r="E10040" cm="1">
        <f t="array" ref="E10040">_xlfn.XLOOKUP(Table1[[#This Row],[ScheduleWeekWritten]],Table3[Game],100+Table3[Increase],Table1[[#This Row],[ScheduleWeekWritten]])</f>
        <v>2</v>
      </c>
      <c r="F10040" t="b">
        <v>0</v>
      </c>
      <c r="G10040" t="s">
        <v>61</v>
      </c>
      <c r="H10040">
        <v>27</v>
      </c>
      <c r="I10040">
        <v>30</v>
      </c>
      <c r="J10040" t="s">
        <v>177</v>
      </c>
      <c r="K10040" t="s">
        <v>182</v>
      </c>
      <c r="L10040" t="str">
        <f>_xlfn.XLOOKUP(Table1[[#This Row],[TeamFavoriteID]],Table2[team_id],Table2[team_name],_xlfn.XLOOKUP(Table1[[#This Row],[TeamFavoriteID]],Table2[team_id_pfr],Table2[team_name],"Even"))</f>
        <v>Houston Texans</v>
      </c>
      <c r="M10040">
        <v>-3</v>
      </c>
      <c r="N10040">
        <f>IF(Table1[[#This Row],[TeamFavorite]]=Table1[[#This Row],[TeamHome]],Table1[[#This Row],[ScoreAway]]-Table1[[#This Row],[ScoreHome]],Table1[[#This Row],[ScoreHome]]-Table1[[#This Row],[ScoreAway]])</f>
        <v>-3</v>
      </c>
      <c r="O10040">
        <f>IF(Table1[[#This Row],[SpreadActual]]&lt;Table1[[#This Row],[SpreadFavorite]],1,0)</f>
        <v>0</v>
      </c>
      <c r="P10040">
        <v>42.5</v>
      </c>
      <c r="Q10040" t="s">
        <v>165</v>
      </c>
      <c r="R10040" t="b">
        <v>0</v>
      </c>
      <c r="S10040">
        <v>85</v>
      </c>
      <c r="T10040">
        <v>6</v>
      </c>
      <c r="U10040">
        <v>43</v>
      </c>
    </row>
    <row r="10041" spans="1:22" x14ac:dyDescent="0.2">
      <c r="A10041" s="1">
        <v>40441</v>
      </c>
      <c r="B10041">
        <v>2010</v>
      </c>
      <c r="C10041">
        <f>_xlfn.MAXIFS(Table1[ScheduleWeekWritten],Table1[ScheduleSeason],Table1[[#This Row],[ScheduleSeason]])</f>
        <v>17</v>
      </c>
      <c r="D10041">
        <v>2</v>
      </c>
      <c r="E10041" cm="1">
        <f t="array" ref="E10041">_xlfn.XLOOKUP(Table1[[#This Row],[ScheduleWeekWritten]],Table3[Game],100+Table3[Increase],Table1[[#This Row],[ScheduleWeekWritten]])</f>
        <v>2</v>
      </c>
      <c r="F10041" t="b">
        <v>0</v>
      </c>
      <c r="G10041" t="s">
        <v>53</v>
      </c>
      <c r="H10041">
        <v>22</v>
      </c>
      <c r="I10041">
        <v>25</v>
      </c>
      <c r="J10041" t="s">
        <v>95</v>
      </c>
      <c r="K10041" t="s">
        <v>98</v>
      </c>
      <c r="L10041" t="str">
        <f>_xlfn.XLOOKUP(Table1[[#This Row],[TeamFavoriteID]],Table2[team_id],Table2[team_name],_xlfn.XLOOKUP(Table1[[#This Row],[TeamFavoriteID]],Table2[team_id_pfr],Table2[team_name],"Even"))</f>
        <v>New Orleans Saints</v>
      </c>
      <c r="M10041">
        <v>-5</v>
      </c>
      <c r="N10041">
        <f>IF(Table1[[#This Row],[TeamFavorite]]=Table1[[#This Row],[TeamHome]],Table1[[#This Row],[ScoreAway]]-Table1[[#This Row],[ScoreHome]],Table1[[#This Row],[ScoreHome]]-Table1[[#This Row],[ScoreAway]])</f>
        <v>-3</v>
      </c>
      <c r="O10041">
        <f>IF(Table1[[#This Row],[SpreadActual]]&lt;Table1[[#This Row],[SpreadFavorite]],1,0)</f>
        <v>0</v>
      </c>
      <c r="P10041">
        <v>43.5</v>
      </c>
      <c r="Q10041" t="s">
        <v>118</v>
      </c>
      <c r="R10041" t="b">
        <v>0</v>
      </c>
      <c r="S10041">
        <v>72</v>
      </c>
      <c r="T10041">
        <v>1</v>
      </c>
      <c r="U10041">
        <v>60</v>
      </c>
    </row>
    <row r="10042" spans="1:22" x14ac:dyDescent="0.2">
      <c r="A10042" s="1">
        <v>40447</v>
      </c>
      <c r="B10042">
        <v>2010</v>
      </c>
      <c r="C10042">
        <f>_xlfn.MAXIFS(Table1[ScheduleWeekWritten],Table1[ScheduleSeason],Table1[[#This Row],[ScheduleSeason]])</f>
        <v>17</v>
      </c>
      <c r="D10042">
        <v>3</v>
      </c>
      <c r="E10042" cm="1">
        <f t="array" ref="E10042">_xlfn.XLOOKUP(Table1[[#This Row],[ScheduleWeekWritten]],Table3[Game],100+Table3[Increase],Table1[[#This Row],[ScheduleWeekWritten]])</f>
        <v>3</v>
      </c>
      <c r="F10042" t="b">
        <v>0</v>
      </c>
      <c r="G10042" t="s">
        <v>149</v>
      </c>
      <c r="H10042">
        <v>24</v>
      </c>
      <c r="I10042">
        <v>23</v>
      </c>
      <c r="J10042" t="s">
        <v>20</v>
      </c>
      <c r="K10042" t="s">
        <v>59</v>
      </c>
      <c r="L10042" t="str">
        <f>_xlfn.XLOOKUP(Table1[[#This Row],[TeamFavoriteID]],Table2[team_id],Table2[team_name],_xlfn.XLOOKUP(Table1[[#This Row],[TeamFavoriteID]],Table2[team_id_pfr],Table2[team_name],"Even"))</f>
        <v>Arizona Cardinals</v>
      </c>
      <c r="M10042">
        <v>-5.5</v>
      </c>
      <c r="N10042">
        <f>IF(Table1[[#This Row],[TeamFavorite]]=Table1[[#This Row],[TeamHome]],Table1[[#This Row],[ScoreAway]]-Table1[[#This Row],[ScoreHome]],Table1[[#This Row],[ScoreHome]]-Table1[[#This Row],[ScoreAway]])</f>
        <v>-1</v>
      </c>
      <c r="O10042">
        <f>IF(Table1[[#This Row],[SpreadActual]]&lt;Table1[[#This Row],[SpreadFavorite]],1,0)</f>
        <v>0</v>
      </c>
      <c r="P10042">
        <v>39</v>
      </c>
      <c r="Q10042" t="s">
        <v>150</v>
      </c>
      <c r="R10042" t="b">
        <v>0</v>
      </c>
      <c r="S10042">
        <v>72</v>
      </c>
      <c r="T10042">
        <v>0</v>
      </c>
      <c r="V10042" t="s">
        <v>103</v>
      </c>
    </row>
    <row r="10043" spans="1:22" x14ac:dyDescent="0.2">
      <c r="A10043" s="1">
        <v>40447</v>
      </c>
      <c r="B10043">
        <v>2010</v>
      </c>
      <c r="C10043">
        <f>_xlfn.MAXIFS(Table1[ScheduleWeekWritten],Table1[ScheduleSeason],Table1[[#This Row],[ScheduleSeason]])</f>
        <v>17</v>
      </c>
      <c r="D10043">
        <v>3</v>
      </c>
      <c r="E10043" cm="1">
        <f t="array" ref="E10043">_xlfn.XLOOKUP(Table1[[#This Row],[ScheduleWeekWritten]],Table3[Game],100+Table3[Increase],Table1[[#This Row],[ScheduleWeekWritten]])</f>
        <v>3</v>
      </c>
      <c r="F10043" t="b">
        <v>0</v>
      </c>
      <c r="G10043" t="s">
        <v>158</v>
      </c>
      <c r="H10043">
        <v>24</v>
      </c>
      <c r="I10043">
        <v>17</v>
      </c>
      <c r="J10043" t="s">
        <v>62</v>
      </c>
      <c r="K10043" t="s">
        <v>159</v>
      </c>
      <c r="L10043" t="str">
        <f>_xlfn.XLOOKUP(Table1[[#This Row],[TeamFavoriteID]],Table2[team_id],Table2[team_name],_xlfn.XLOOKUP(Table1[[#This Row],[TeamFavoriteID]],Table2[team_id_pfr],Table2[team_name],"Even"))</f>
        <v>Baltimore Ravens</v>
      </c>
      <c r="M10043">
        <v>-12.5</v>
      </c>
      <c r="N10043">
        <f>IF(Table1[[#This Row],[TeamFavorite]]=Table1[[#This Row],[TeamHome]],Table1[[#This Row],[ScoreAway]]-Table1[[#This Row],[ScoreHome]],Table1[[#This Row],[ScoreHome]]-Table1[[#This Row],[ScoreAway]])</f>
        <v>-7</v>
      </c>
      <c r="O10043">
        <f>IF(Table1[[#This Row],[SpreadActual]]&lt;Table1[[#This Row],[SpreadFavorite]],1,0)</f>
        <v>0</v>
      </c>
      <c r="P10043">
        <v>36.5</v>
      </c>
      <c r="Q10043" t="s">
        <v>166</v>
      </c>
      <c r="R10043" t="b">
        <v>0</v>
      </c>
      <c r="S10043">
        <v>77</v>
      </c>
      <c r="T10043">
        <v>6</v>
      </c>
      <c r="U10043">
        <v>83</v>
      </c>
      <c r="V10043" t="s">
        <v>2</v>
      </c>
    </row>
    <row r="10044" spans="1:22" x14ac:dyDescent="0.2">
      <c r="A10044" s="1">
        <v>40447</v>
      </c>
      <c r="B10044">
        <v>2010</v>
      </c>
      <c r="C10044">
        <f>_xlfn.MAXIFS(Table1[ScheduleWeekWritten],Table1[ScheduleSeason],Table1[[#This Row],[ScheduleSeason]])</f>
        <v>17</v>
      </c>
      <c r="D10044">
        <v>3</v>
      </c>
      <c r="E10044" cm="1">
        <f t="array" ref="E10044">_xlfn.XLOOKUP(Table1[[#This Row],[ScheduleWeekWritten]],Table3[Game],100+Table3[Increase],Table1[[#This Row],[ScheduleWeekWritten]])</f>
        <v>3</v>
      </c>
      <c r="F10044" t="b">
        <v>0</v>
      </c>
      <c r="G10044" t="s">
        <v>152</v>
      </c>
      <c r="H10044">
        <v>7</v>
      </c>
      <c r="I10044">
        <v>20</v>
      </c>
      <c r="J10044" t="s">
        <v>101</v>
      </c>
      <c r="K10044" t="s">
        <v>104</v>
      </c>
      <c r="L10044" t="str">
        <f>_xlfn.XLOOKUP(Table1[[#This Row],[TeamFavoriteID]],Table2[team_id],Table2[team_name],_xlfn.XLOOKUP(Table1[[#This Row],[TeamFavoriteID]],Table2[team_id_pfr],Table2[team_name],"Even"))</f>
        <v>Cincinnati Bengals</v>
      </c>
      <c r="M10044">
        <v>-3.5</v>
      </c>
      <c r="N10044">
        <f>IF(Table1[[#This Row],[TeamFavorite]]=Table1[[#This Row],[TeamHome]],Table1[[#This Row],[ScoreAway]]-Table1[[#This Row],[ScoreHome]],Table1[[#This Row],[ScoreHome]]-Table1[[#This Row],[ScoreAway]])</f>
        <v>-13</v>
      </c>
      <c r="O10044">
        <f>IF(Table1[[#This Row],[SpreadActual]]&lt;Table1[[#This Row],[SpreadFavorite]],1,0)</f>
        <v>1</v>
      </c>
      <c r="P10044">
        <v>37</v>
      </c>
      <c r="Q10044" t="s">
        <v>160</v>
      </c>
      <c r="R10044" t="b">
        <v>0</v>
      </c>
      <c r="S10044">
        <v>67</v>
      </c>
      <c r="T10044">
        <v>8</v>
      </c>
      <c r="U10044">
        <v>86</v>
      </c>
      <c r="V10044" t="s">
        <v>195</v>
      </c>
    </row>
    <row r="10045" spans="1:22" x14ac:dyDescent="0.2">
      <c r="A10045" s="1">
        <v>40447</v>
      </c>
      <c r="B10045">
        <v>2010</v>
      </c>
      <c r="C10045">
        <f>_xlfn.MAXIFS(Table1[ScheduleWeekWritten],Table1[ScheduleSeason],Table1[[#This Row],[ScheduleSeason]])</f>
        <v>17</v>
      </c>
      <c r="D10045">
        <v>3</v>
      </c>
      <c r="E10045" cm="1">
        <f t="array" ref="E10045">_xlfn.XLOOKUP(Table1[[#This Row],[ScheduleWeekWritten]],Table3[Game],100+Table3[Increase],Table1[[#This Row],[ScheduleWeekWritten]])</f>
        <v>3</v>
      </c>
      <c r="F10045" t="b">
        <v>0</v>
      </c>
      <c r="G10045" t="s">
        <v>24</v>
      </c>
      <c r="H10045">
        <v>13</v>
      </c>
      <c r="I10045">
        <v>27</v>
      </c>
      <c r="J10045" t="s">
        <v>140</v>
      </c>
      <c r="K10045" t="s">
        <v>72</v>
      </c>
      <c r="L10045" t="str">
        <f>_xlfn.XLOOKUP(Table1[[#This Row],[TeamFavoriteID]],Table2[team_id],Table2[team_name],_xlfn.XLOOKUP(Table1[[#This Row],[TeamFavoriteID]],Table2[team_id_pfr],Table2[team_name],"Even"))</f>
        <v>Baltimore Colts</v>
      </c>
      <c r="M10045">
        <v>-6</v>
      </c>
      <c r="N10045">
        <f>IF(Table1[[#This Row],[TeamFavorite]]=Table1[[#This Row],[TeamHome]],Table1[[#This Row],[ScoreAway]]-Table1[[#This Row],[ScoreHome]],Table1[[#This Row],[ScoreHome]]-Table1[[#This Row],[ScoreAway]])</f>
        <v>-14</v>
      </c>
      <c r="O10045">
        <f>IF(Table1[[#This Row],[SpreadActual]]&lt;Table1[[#This Row],[SpreadFavorite]],1,0)</f>
        <v>1</v>
      </c>
      <c r="P10045">
        <v>47</v>
      </c>
      <c r="Q10045" t="s">
        <v>174</v>
      </c>
      <c r="R10045" t="b">
        <v>0</v>
      </c>
      <c r="S10045">
        <v>85</v>
      </c>
      <c r="T10045">
        <v>6</v>
      </c>
      <c r="U10045">
        <v>12</v>
      </c>
    </row>
    <row r="10046" spans="1:22" x14ac:dyDescent="0.2">
      <c r="A10046" s="1">
        <v>40447</v>
      </c>
      <c r="B10046">
        <v>2010</v>
      </c>
      <c r="C10046">
        <f>_xlfn.MAXIFS(Table1[ScheduleWeekWritten],Table1[ScheduleSeason],Table1[[#This Row],[ScheduleSeason]])</f>
        <v>17</v>
      </c>
      <c r="D10046">
        <v>3</v>
      </c>
      <c r="E10046" cm="1">
        <f t="array" ref="E10046">_xlfn.XLOOKUP(Table1[[#This Row],[ScheduleWeekWritten]],Table3[Game],100+Table3[Increase],Table1[[#This Row],[ScheduleWeekWritten]])</f>
        <v>3</v>
      </c>
      <c r="F10046" t="b">
        <v>0</v>
      </c>
      <c r="G10046" t="s">
        <v>177</v>
      </c>
      <c r="H10046">
        <v>13</v>
      </c>
      <c r="I10046">
        <v>27</v>
      </c>
      <c r="J10046" t="s">
        <v>67</v>
      </c>
      <c r="K10046" t="s">
        <v>182</v>
      </c>
      <c r="L10046" t="str">
        <f>_xlfn.XLOOKUP(Table1[[#This Row],[TeamFavoriteID]],Table2[team_id],Table2[team_name],_xlfn.XLOOKUP(Table1[[#This Row],[TeamFavoriteID]],Table2[team_id_pfr],Table2[team_name],"Even"))</f>
        <v>Houston Texans</v>
      </c>
      <c r="M10046">
        <v>-2.5</v>
      </c>
      <c r="N10046">
        <f>IF(Table1[[#This Row],[TeamFavorite]]=Table1[[#This Row],[TeamHome]],Table1[[#This Row],[ScoreAway]]-Table1[[#This Row],[ScoreHome]],Table1[[#This Row],[ScoreHome]]-Table1[[#This Row],[ScoreAway]])</f>
        <v>14</v>
      </c>
      <c r="O10046">
        <f>IF(Table1[[#This Row],[SpreadActual]]&lt;Table1[[#This Row],[SpreadFavorite]],1,0)</f>
        <v>0</v>
      </c>
      <c r="P10046">
        <v>47.5</v>
      </c>
      <c r="Q10046" t="s">
        <v>178</v>
      </c>
      <c r="R10046" t="b">
        <v>0</v>
      </c>
      <c r="S10046">
        <v>82</v>
      </c>
      <c r="T10046">
        <v>8</v>
      </c>
      <c r="V10046" t="s">
        <v>193</v>
      </c>
    </row>
    <row r="10047" spans="1:22" x14ac:dyDescent="0.2">
      <c r="A10047" s="1">
        <v>40447</v>
      </c>
      <c r="B10047">
        <v>2010</v>
      </c>
      <c r="C10047">
        <f>_xlfn.MAXIFS(Table1[ScheduleWeekWritten],Table1[ScheduleSeason],Table1[[#This Row],[ScheduleSeason]])</f>
        <v>17</v>
      </c>
      <c r="D10047">
        <v>3</v>
      </c>
      <c r="E10047" cm="1">
        <f t="array" ref="E10047">_xlfn.XLOOKUP(Table1[[#This Row],[ScheduleWeekWritten]],Table3[Game],100+Table3[Increase],Table1[[#This Row],[ScheduleWeekWritten]])</f>
        <v>3</v>
      </c>
      <c r="F10047" t="b">
        <v>0</v>
      </c>
      <c r="G10047" t="s">
        <v>154</v>
      </c>
      <c r="H10047">
        <v>3</v>
      </c>
      <c r="I10047">
        <v>28</v>
      </c>
      <c r="J10047" t="s">
        <v>58</v>
      </c>
      <c r="K10047" t="s">
        <v>77</v>
      </c>
      <c r="L10047" t="str">
        <f>_xlfn.XLOOKUP(Table1[[#This Row],[TeamFavoriteID]],Table2[team_id],Table2[team_name],_xlfn.XLOOKUP(Table1[[#This Row],[TeamFavoriteID]],Table2[team_id_pfr],Table2[team_name],"Even"))</f>
        <v>Philadelphia Eagles</v>
      </c>
      <c r="M10047">
        <v>-3</v>
      </c>
      <c r="N10047">
        <f>IF(Table1[[#This Row],[TeamFavorite]]=Table1[[#This Row],[TeamHome]],Table1[[#This Row],[ScoreAway]]-Table1[[#This Row],[ScoreHome]],Table1[[#This Row],[ScoreHome]]-Table1[[#This Row],[ScoreAway]])</f>
        <v>-25</v>
      </c>
      <c r="O10047">
        <f>IF(Table1[[#This Row],[SpreadActual]]&lt;Table1[[#This Row],[SpreadFavorite]],1,0)</f>
        <v>1</v>
      </c>
      <c r="P10047">
        <v>45</v>
      </c>
      <c r="Q10047" t="s">
        <v>155</v>
      </c>
      <c r="R10047" t="b">
        <v>0</v>
      </c>
      <c r="S10047">
        <v>90</v>
      </c>
      <c r="T10047">
        <v>5</v>
      </c>
      <c r="U10047">
        <v>67</v>
      </c>
    </row>
    <row r="10048" spans="1:22" x14ac:dyDescent="0.2">
      <c r="A10048" s="1">
        <v>40447</v>
      </c>
      <c r="B10048">
        <v>2010</v>
      </c>
      <c r="C10048">
        <f>_xlfn.MAXIFS(Table1[ScheduleWeekWritten],Table1[ScheduleSeason],Table1[[#This Row],[ScheduleSeason]])</f>
        <v>17</v>
      </c>
      <c r="D10048">
        <v>3</v>
      </c>
      <c r="E10048" cm="1">
        <f t="array" ref="E10048">_xlfn.XLOOKUP(Table1[[#This Row],[ScheduleWeekWritten]],Table3[Game],100+Table3[Increase],Table1[[#This Row],[ScheduleWeekWritten]])</f>
        <v>3</v>
      </c>
      <c r="F10048" t="b">
        <v>0</v>
      </c>
      <c r="G10048" t="s">
        <v>42</v>
      </c>
      <c r="H10048">
        <v>31</v>
      </c>
      <c r="I10048">
        <v>10</v>
      </c>
      <c r="J10048" t="s">
        <v>53</v>
      </c>
      <c r="K10048" t="s">
        <v>87</v>
      </c>
      <c r="L10048" t="str">
        <f>_xlfn.XLOOKUP(Table1[[#This Row],[TeamFavoriteID]],Table2[team_id],Table2[team_name],_xlfn.XLOOKUP(Table1[[#This Row],[TeamFavoriteID]],Table2[team_id_pfr],Table2[team_name],"Even"))</f>
        <v>San Francisco 49ers</v>
      </c>
      <c r="M10048">
        <v>-3</v>
      </c>
      <c r="N10048">
        <f>IF(Table1[[#This Row],[TeamFavorite]]=Table1[[#This Row],[TeamHome]],Table1[[#This Row],[ScoreAway]]-Table1[[#This Row],[ScoreHome]],Table1[[#This Row],[ScoreHome]]-Table1[[#This Row],[ScoreAway]])</f>
        <v>21</v>
      </c>
      <c r="O10048">
        <f>IF(Table1[[#This Row],[SpreadActual]]&lt;Table1[[#This Row],[SpreadFavorite]],1,0)</f>
        <v>0</v>
      </c>
      <c r="P10048">
        <v>38</v>
      </c>
      <c r="Q10048" t="s">
        <v>117</v>
      </c>
      <c r="R10048" t="b">
        <v>0</v>
      </c>
      <c r="S10048">
        <v>57</v>
      </c>
      <c r="T10048">
        <v>1</v>
      </c>
      <c r="U10048">
        <v>72</v>
      </c>
    </row>
    <row r="10049" spans="1:22" x14ac:dyDescent="0.2">
      <c r="A10049" s="1">
        <v>40447</v>
      </c>
      <c r="B10049">
        <v>2010</v>
      </c>
      <c r="C10049">
        <f>_xlfn.MAXIFS(Table1[ScheduleWeekWritten],Table1[ScheduleSeason],Table1[[#This Row],[ScheduleSeason]])</f>
        <v>17</v>
      </c>
      <c r="D10049">
        <v>3</v>
      </c>
      <c r="E10049" cm="1">
        <f t="array" ref="E10049">_xlfn.XLOOKUP(Table1[[#This Row],[ScheduleWeekWritten]],Table3[Game],100+Table3[Increase],Table1[[#This Row],[ScheduleWeekWritten]])</f>
        <v>3</v>
      </c>
      <c r="F10049" t="b">
        <v>0</v>
      </c>
      <c r="G10049" t="s">
        <v>19</v>
      </c>
      <c r="H10049">
        <v>23</v>
      </c>
      <c r="I10049">
        <v>31</v>
      </c>
      <c r="J10049" t="s">
        <v>31</v>
      </c>
      <c r="K10049" t="s">
        <v>91</v>
      </c>
      <c r="L10049" t="str">
        <f>_xlfn.XLOOKUP(Table1[[#This Row],[TeamFavoriteID]],Table2[team_id],Table2[team_name],_xlfn.XLOOKUP(Table1[[#This Row],[TeamFavoriteID]],Table2[team_id_pfr],Table2[team_name],"Even"))</f>
        <v>Miami Dolphins</v>
      </c>
      <c r="M10049">
        <v>-2.5</v>
      </c>
      <c r="N10049">
        <f>IF(Table1[[#This Row],[TeamFavorite]]=Table1[[#This Row],[TeamHome]],Table1[[#This Row],[ScoreAway]]-Table1[[#This Row],[ScoreHome]],Table1[[#This Row],[ScoreHome]]-Table1[[#This Row],[ScoreAway]])</f>
        <v>8</v>
      </c>
      <c r="O10049">
        <f>IF(Table1[[#This Row],[SpreadActual]]&lt;Table1[[#This Row],[SpreadFavorite]],1,0)</f>
        <v>0</v>
      </c>
      <c r="P10049">
        <v>36</v>
      </c>
      <c r="Q10049" t="s">
        <v>143</v>
      </c>
      <c r="R10049" t="b">
        <v>0</v>
      </c>
      <c r="S10049">
        <v>84</v>
      </c>
      <c r="T10049">
        <v>9</v>
      </c>
      <c r="U10049">
        <v>77</v>
      </c>
    </row>
    <row r="10050" spans="1:22" x14ac:dyDescent="0.2">
      <c r="A10050" s="1">
        <v>40447</v>
      </c>
      <c r="B10050">
        <v>2010</v>
      </c>
      <c r="C10050">
        <f>_xlfn.MAXIFS(Table1[ScheduleWeekWritten],Table1[ScheduleSeason],Table1[[#This Row],[ScheduleSeason]])</f>
        <v>17</v>
      </c>
      <c r="D10050">
        <v>3</v>
      </c>
      <c r="E10050" cm="1">
        <f t="array" ref="E10050">_xlfn.XLOOKUP(Table1[[#This Row],[ScheduleWeekWritten]],Table3[Game],100+Table3[Increase],Table1[[#This Row],[ScheduleWeekWritten]])</f>
        <v>3</v>
      </c>
      <c r="F10050" t="b">
        <v>0</v>
      </c>
      <c r="G10050" t="s">
        <v>54</v>
      </c>
      <c r="H10050">
        <v>24</v>
      </c>
      <c r="I10050">
        <v>10</v>
      </c>
      <c r="J10050" t="s">
        <v>45</v>
      </c>
      <c r="K10050" t="s">
        <v>55</v>
      </c>
      <c r="L10050" t="str">
        <f>_xlfn.XLOOKUP(Table1[[#This Row],[TeamFavoriteID]],Table2[team_id],Table2[team_name],_xlfn.XLOOKUP(Table1[[#This Row],[TeamFavoriteID]],Table2[team_id_pfr],Table2[team_name],"Even"))</f>
        <v>Minnesota Vikings</v>
      </c>
      <c r="M10050">
        <v>-13</v>
      </c>
      <c r="N10050">
        <f>IF(Table1[[#This Row],[TeamFavorite]]=Table1[[#This Row],[TeamHome]],Table1[[#This Row],[ScoreAway]]-Table1[[#This Row],[ScoreHome]],Table1[[#This Row],[ScoreHome]]-Table1[[#This Row],[ScoreAway]])</f>
        <v>-14</v>
      </c>
      <c r="O10050">
        <f>IF(Table1[[#This Row],[SpreadActual]]&lt;Table1[[#This Row],[SpreadFavorite]],1,0)</f>
        <v>1</v>
      </c>
      <c r="P10050">
        <v>43</v>
      </c>
      <c r="Q10050" t="s">
        <v>194</v>
      </c>
      <c r="R10050" t="b">
        <v>0</v>
      </c>
      <c r="S10050">
        <v>72</v>
      </c>
      <c r="T10050">
        <v>0</v>
      </c>
      <c r="V10050" t="s">
        <v>103</v>
      </c>
    </row>
    <row r="10051" spans="1:22" x14ac:dyDescent="0.2">
      <c r="A10051" s="1">
        <v>40447</v>
      </c>
      <c r="B10051">
        <v>2010</v>
      </c>
      <c r="C10051">
        <f>_xlfn.MAXIFS(Table1[ScheduleWeekWritten],Table1[ScheduleSeason],Table1[[#This Row],[ScheduleSeason]])</f>
        <v>17</v>
      </c>
      <c r="D10051">
        <v>3</v>
      </c>
      <c r="E10051" cm="1">
        <f t="array" ref="E10051">_xlfn.XLOOKUP(Table1[[#This Row],[ScheduleWeekWritten]],Table3[Game],100+Table3[Increase],Table1[[#This Row],[ScheduleWeekWritten]])</f>
        <v>3</v>
      </c>
      <c r="F10051" t="b">
        <v>0</v>
      </c>
      <c r="G10051" t="s">
        <v>115</v>
      </c>
      <c r="H10051">
        <v>38</v>
      </c>
      <c r="I10051">
        <v>30</v>
      </c>
      <c r="J10051" t="s">
        <v>28</v>
      </c>
      <c r="K10051" t="s">
        <v>70</v>
      </c>
      <c r="L10051" t="str">
        <f>_xlfn.XLOOKUP(Table1[[#This Row],[TeamFavoriteID]],Table2[team_id],Table2[team_name],_xlfn.XLOOKUP(Table1[[#This Row],[TeamFavoriteID]],Table2[team_id_pfr],Table2[team_name],"Even"))</f>
        <v>Boston Patriots</v>
      </c>
      <c r="M10051">
        <v>-14.5</v>
      </c>
      <c r="N10051">
        <f>IF(Table1[[#This Row],[TeamFavorite]]=Table1[[#This Row],[TeamHome]],Table1[[#This Row],[ScoreAway]]-Table1[[#This Row],[ScoreHome]],Table1[[#This Row],[ScoreHome]]-Table1[[#This Row],[ScoreAway]])</f>
        <v>8</v>
      </c>
      <c r="O10051">
        <f>IF(Table1[[#This Row],[SpreadActual]]&lt;Table1[[#This Row],[SpreadFavorite]],1,0)</f>
        <v>0</v>
      </c>
      <c r="P10051">
        <v>43</v>
      </c>
      <c r="Q10051" t="s">
        <v>179</v>
      </c>
      <c r="R10051" t="b">
        <v>0</v>
      </c>
      <c r="S10051">
        <v>68</v>
      </c>
      <c r="T10051">
        <v>11</v>
      </c>
    </row>
    <row r="10052" spans="1:22" x14ac:dyDescent="0.2">
      <c r="A10052" s="1">
        <v>40447</v>
      </c>
      <c r="B10052">
        <v>2010</v>
      </c>
      <c r="C10052">
        <f>_xlfn.MAXIFS(Table1[ScheduleWeekWritten],Table1[ScheduleSeason],Table1[[#This Row],[ScheduleSeason]])</f>
        <v>17</v>
      </c>
      <c r="D10052">
        <v>3</v>
      </c>
      <c r="E10052" cm="1">
        <f t="array" ref="E10052">_xlfn.XLOOKUP(Table1[[#This Row],[ScheduleWeekWritten]],Table3[Game],100+Table3[Increase],Table1[[#This Row],[ScheduleWeekWritten]])</f>
        <v>3</v>
      </c>
      <c r="F10052" t="b">
        <v>0</v>
      </c>
      <c r="G10052" t="s">
        <v>95</v>
      </c>
      <c r="H10052">
        <v>24</v>
      </c>
      <c r="I10052">
        <v>27</v>
      </c>
      <c r="J10052" t="s">
        <v>38</v>
      </c>
      <c r="K10052" t="s">
        <v>98</v>
      </c>
      <c r="L10052" t="str">
        <f>_xlfn.XLOOKUP(Table1[[#This Row],[TeamFavoriteID]],Table2[team_id],Table2[team_name],_xlfn.XLOOKUP(Table1[[#This Row],[TeamFavoriteID]],Table2[team_id_pfr],Table2[team_name],"Even"))</f>
        <v>New Orleans Saints</v>
      </c>
      <c r="M10052">
        <v>-3</v>
      </c>
      <c r="N10052">
        <f>IF(Table1[[#This Row],[TeamFavorite]]=Table1[[#This Row],[TeamHome]],Table1[[#This Row],[ScoreAway]]-Table1[[#This Row],[ScoreHome]],Table1[[#This Row],[ScoreHome]]-Table1[[#This Row],[ScoreAway]])</f>
        <v>3</v>
      </c>
      <c r="O10052">
        <f>IF(Table1[[#This Row],[SpreadActual]]&lt;Table1[[#This Row],[SpreadFavorite]],1,0)</f>
        <v>0</v>
      </c>
      <c r="P10052">
        <v>49.5</v>
      </c>
      <c r="Q10052" t="s">
        <v>124</v>
      </c>
      <c r="R10052" t="b">
        <v>0</v>
      </c>
      <c r="S10052">
        <v>72</v>
      </c>
      <c r="T10052">
        <v>0</v>
      </c>
      <c r="V10052" t="s">
        <v>103</v>
      </c>
    </row>
    <row r="10053" spans="1:22" x14ac:dyDescent="0.2">
      <c r="A10053" s="1">
        <v>40447</v>
      </c>
      <c r="B10053">
        <v>2010</v>
      </c>
      <c r="C10053">
        <f>_xlfn.MAXIFS(Table1[ScheduleWeekWritten],Table1[ScheduleSeason],Table1[[#This Row],[ScheduleSeason]])</f>
        <v>17</v>
      </c>
      <c r="D10053">
        <v>3</v>
      </c>
      <c r="E10053" cm="1">
        <f t="array" ref="E10053">_xlfn.XLOOKUP(Table1[[#This Row],[ScheduleWeekWritten]],Table3[Game],100+Table3[Increase],Table1[[#This Row],[ScheduleWeekWritten]])</f>
        <v>3</v>
      </c>
      <c r="F10053" t="b">
        <v>0</v>
      </c>
      <c r="G10053" t="s">
        <v>50</v>
      </c>
      <c r="H10053">
        <v>10</v>
      </c>
      <c r="I10053">
        <v>29</v>
      </c>
      <c r="J10053" t="s">
        <v>171</v>
      </c>
      <c r="K10053" t="s">
        <v>90</v>
      </c>
      <c r="L10053" t="str">
        <f>_xlfn.XLOOKUP(Table1[[#This Row],[TeamFavoriteID]],Table2[team_id],Table2[team_name],_xlfn.XLOOKUP(Table1[[#This Row],[TeamFavoriteID]],Table2[team_id_pfr],Table2[team_name],"Even"))</f>
        <v>New York Giants</v>
      </c>
      <c r="M10053">
        <v>-3</v>
      </c>
      <c r="N10053">
        <f>IF(Table1[[#This Row],[TeamFavorite]]=Table1[[#This Row],[TeamHome]],Table1[[#This Row],[ScoreAway]]-Table1[[#This Row],[ScoreHome]],Table1[[#This Row],[ScoreHome]]-Table1[[#This Row],[ScoreAway]])</f>
        <v>19</v>
      </c>
      <c r="O10053">
        <f>IF(Table1[[#This Row],[SpreadActual]]&lt;Table1[[#This Row],[SpreadFavorite]],1,0)</f>
        <v>0</v>
      </c>
      <c r="P10053">
        <v>43.5</v>
      </c>
      <c r="Q10053" t="s">
        <v>197</v>
      </c>
      <c r="R10053" t="b">
        <v>0</v>
      </c>
      <c r="S10053">
        <v>70</v>
      </c>
      <c r="T10053">
        <v>3</v>
      </c>
      <c r="U10053">
        <v>48</v>
      </c>
    </row>
    <row r="10054" spans="1:22" x14ac:dyDescent="0.2">
      <c r="A10054" s="1">
        <v>40447</v>
      </c>
      <c r="B10054">
        <v>2010</v>
      </c>
      <c r="C10054">
        <f>_xlfn.MAXIFS(Table1[ScheduleWeekWritten],Table1[ScheduleSeason],Table1[[#This Row],[ScheduleSeason]])</f>
        <v>17</v>
      </c>
      <c r="D10054">
        <v>3</v>
      </c>
      <c r="E10054" cm="1">
        <f t="array" ref="E10054">_xlfn.XLOOKUP(Table1[[#This Row],[ScheduleWeekWritten]],Table3[Game],100+Table3[Increase],Table1[[#This Row],[ScheduleWeekWritten]])</f>
        <v>3</v>
      </c>
      <c r="F10054" t="b">
        <v>0</v>
      </c>
      <c r="G10054" t="s">
        <v>128</v>
      </c>
      <c r="H10054">
        <v>27</v>
      </c>
      <c r="I10054">
        <v>20</v>
      </c>
      <c r="J10054" t="s">
        <v>27</v>
      </c>
      <c r="K10054" t="s">
        <v>29</v>
      </c>
      <c r="L10054" t="str">
        <f>_xlfn.XLOOKUP(Table1[[#This Row],[TeamFavoriteID]],Table2[team_id],Table2[team_name],_xlfn.XLOOKUP(Table1[[#This Row],[TeamFavoriteID]],Table2[team_id_pfr],Table2[team_name],"Even"))</f>
        <v>Los Angeles Chargers</v>
      </c>
      <c r="M10054">
        <v>-4</v>
      </c>
      <c r="N10054">
        <f>IF(Table1[[#This Row],[TeamFavorite]]=Table1[[#This Row],[TeamHome]],Table1[[#This Row],[ScoreAway]]-Table1[[#This Row],[ScoreHome]],Table1[[#This Row],[ScoreHome]]-Table1[[#This Row],[ScoreAway]])</f>
        <v>7</v>
      </c>
      <c r="O10054">
        <f>IF(Table1[[#This Row],[SpreadActual]]&lt;Table1[[#This Row],[SpreadFavorite]],1,0)</f>
        <v>0</v>
      </c>
      <c r="P10054">
        <v>44</v>
      </c>
      <c r="Q10054" t="s">
        <v>180</v>
      </c>
      <c r="R10054" t="b">
        <v>0</v>
      </c>
      <c r="S10054">
        <v>66</v>
      </c>
      <c r="T10054">
        <v>10</v>
      </c>
      <c r="V10054" t="s">
        <v>1</v>
      </c>
    </row>
    <row r="10055" spans="1:22" x14ac:dyDescent="0.2">
      <c r="A10055" s="1">
        <v>40447</v>
      </c>
      <c r="B10055">
        <v>2010</v>
      </c>
      <c r="C10055">
        <f>_xlfn.MAXIFS(Table1[ScheduleWeekWritten],Table1[ScheduleSeason],Table1[[#This Row],[ScheduleSeason]])</f>
        <v>17</v>
      </c>
      <c r="D10055">
        <v>3</v>
      </c>
      <c r="E10055" cm="1">
        <f t="array" ref="E10055">_xlfn.XLOOKUP(Table1[[#This Row],[ScheduleWeekWritten]],Table3[Game],100+Table3[Increase],Table1[[#This Row],[ScheduleWeekWritten]])</f>
        <v>3</v>
      </c>
      <c r="F10055" t="b">
        <v>0</v>
      </c>
      <c r="G10055" t="s">
        <v>153</v>
      </c>
      <c r="H10055">
        <v>30</v>
      </c>
      <c r="I10055">
        <v>16</v>
      </c>
      <c r="J10055" t="s">
        <v>61</v>
      </c>
      <c r="K10055" t="s">
        <v>85</v>
      </c>
      <c r="L10055" t="str">
        <f>_xlfn.XLOOKUP(Table1[[#This Row],[TeamFavoriteID]],Table2[team_id],Table2[team_name],_xlfn.XLOOKUP(Table1[[#This Row],[TeamFavoriteID]],Table2[team_id_pfr],Table2[team_name],"Even"))</f>
        <v>Washington Commanders</v>
      </c>
      <c r="M10055">
        <v>-5</v>
      </c>
      <c r="N10055">
        <f>IF(Table1[[#This Row],[TeamFavorite]]=Table1[[#This Row],[TeamHome]],Table1[[#This Row],[ScoreAway]]-Table1[[#This Row],[ScoreHome]],Table1[[#This Row],[ScoreHome]]-Table1[[#This Row],[ScoreAway]])</f>
        <v>14</v>
      </c>
      <c r="O10055">
        <f>IF(Table1[[#This Row],[SpreadActual]]&lt;Table1[[#This Row],[SpreadFavorite]],1,0)</f>
        <v>0</v>
      </c>
      <c r="P10055">
        <v>39</v>
      </c>
      <c r="Q10055" t="s">
        <v>157</v>
      </c>
      <c r="R10055" t="b">
        <v>0</v>
      </c>
      <c r="S10055">
        <v>72</v>
      </c>
      <c r="T10055">
        <v>0</v>
      </c>
      <c r="V10055" t="s">
        <v>103</v>
      </c>
    </row>
    <row r="10056" spans="1:22" x14ac:dyDescent="0.2">
      <c r="A10056" s="1">
        <v>40447</v>
      </c>
      <c r="B10056">
        <v>2010</v>
      </c>
      <c r="C10056">
        <f>_xlfn.MAXIFS(Table1[ScheduleWeekWritten],Table1[ScheduleSeason],Table1[[#This Row],[ScheduleSeason]])</f>
        <v>17</v>
      </c>
      <c r="D10056">
        <v>3</v>
      </c>
      <c r="E10056" cm="1">
        <f t="array" ref="E10056">_xlfn.XLOOKUP(Table1[[#This Row],[ScheduleWeekWritten]],Table3[Game],100+Table3[Increase],Table1[[#This Row],[ScheduleWeekWritten]])</f>
        <v>3</v>
      </c>
      <c r="F10056" t="b">
        <v>0</v>
      </c>
      <c r="G10056" t="s">
        <v>127</v>
      </c>
      <c r="H10056">
        <v>13</v>
      </c>
      <c r="I10056">
        <v>38</v>
      </c>
      <c r="J10056" t="s">
        <v>49</v>
      </c>
      <c r="K10056" t="s">
        <v>51</v>
      </c>
      <c r="L10056" t="str">
        <f>_xlfn.XLOOKUP(Table1[[#This Row],[TeamFavoriteID]],Table2[team_id],Table2[team_name],_xlfn.XLOOKUP(Table1[[#This Row],[TeamFavoriteID]],Table2[team_id_pfr],Table2[team_name],"Even"))</f>
        <v>Pittsburgh Steelers</v>
      </c>
      <c r="M10056">
        <v>-3</v>
      </c>
      <c r="N10056">
        <f>IF(Table1[[#This Row],[TeamFavorite]]=Table1[[#This Row],[TeamHome]],Table1[[#This Row],[ScoreAway]]-Table1[[#This Row],[ScoreHome]],Table1[[#This Row],[ScoreHome]]-Table1[[#This Row],[ScoreAway]])</f>
        <v>-25</v>
      </c>
      <c r="O10056">
        <f>IF(Table1[[#This Row],[SpreadActual]]&lt;Table1[[#This Row],[SpreadFavorite]],1,0)</f>
        <v>1</v>
      </c>
      <c r="P10056">
        <v>33</v>
      </c>
      <c r="Q10056" t="s">
        <v>168</v>
      </c>
      <c r="R10056" t="b">
        <v>0</v>
      </c>
      <c r="S10056">
        <v>90</v>
      </c>
      <c r="T10056">
        <v>7</v>
      </c>
      <c r="U10056">
        <v>62</v>
      </c>
    </row>
    <row r="10057" spans="1:22" x14ac:dyDescent="0.2">
      <c r="A10057" s="1">
        <v>40448</v>
      </c>
      <c r="B10057">
        <v>2010</v>
      </c>
      <c r="C10057">
        <f>_xlfn.MAXIFS(Table1[ScheduleWeekWritten],Table1[ScheduleSeason],Table1[[#This Row],[ScheduleSeason]])</f>
        <v>17</v>
      </c>
      <c r="D10057">
        <v>3</v>
      </c>
      <c r="E10057" cm="1">
        <f t="array" ref="E10057">_xlfn.XLOOKUP(Table1[[#This Row],[ScheduleWeekWritten]],Table3[Game],100+Table3[Increase],Table1[[#This Row],[ScheduleWeekWritten]])</f>
        <v>3</v>
      </c>
      <c r="F10057" t="b">
        <v>0</v>
      </c>
      <c r="G10057" t="s">
        <v>46</v>
      </c>
      <c r="H10057">
        <v>20</v>
      </c>
      <c r="I10057">
        <v>17</v>
      </c>
      <c r="J10057" t="s">
        <v>33</v>
      </c>
      <c r="K10057" t="s">
        <v>35</v>
      </c>
      <c r="L10057" t="str">
        <f>_xlfn.XLOOKUP(Table1[[#This Row],[TeamFavoriteID]],Table2[team_id],Table2[team_name],_xlfn.XLOOKUP(Table1[[#This Row],[TeamFavoriteID]],Table2[team_id_pfr],Table2[team_name],"Even"))</f>
        <v>Green Bay Packers</v>
      </c>
      <c r="M10057">
        <v>-3</v>
      </c>
      <c r="N10057">
        <f>IF(Table1[[#This Row],[TeamFavorite]]=Table1[[#This Row],[TeamHome]],Table1[[#This Row],[ScoreAway]]-Table1[[#This Row],[ScoreHome]],Table1[[#This Row],[ScoreHome]]-Table1[[#This Row],[ScoreAway]])</f>
        <v>3</v>
      </c>
      <c r="O10057">
        <f>IF(Table1[[#This Row],[SpreadActual]]&lt;Table1[[#This Row],[SpreadFavorite]],1,0)</f>
        <v>0</v>
      </c>
      <c r="P10057">
        <v>46.5</v>
      </c>
      <c r="Q10057" t="s">
        <v>114</v>
      </c>
      <c r="R10057" t="b">
        <v>0</v>
      </c>
      <c r="S10057">
        <v>56</v>
      </c>
      <c r="T10057">
        <v>6</v>
      </c>
      <c r="U10057">
        <v>75</v>
      </c>
    </row>
    <row r="10058" spans="1:22" x14ac:dyDescent="0.2">
      <c r="A10058" s="1">
        <v>40454</v>
      </c>
      <c r="B10058">
        <v>2010</v>
      </c>
      <c r="C10058">
        <f>_xlfn.MAXIFS(Table1[ScheduleWeekWritten],Table1[ScheduleSeason],Table1[[#This Row],[ScheduleSeason]])</f>
        <v>17</v>
      </c>
      <c r="D10058">
        <v>4</v>
      </c>
      <c r="E10058" cm="1">
        <f t="array" ref="E10058">_xlfn.XLOOKUP(Table1[[#This Row],[ScheduleWeekWritten]],Table3[Game],100+Table3[Increase],Table1[[#This Row],[ScheduleWeekWritten]])</f>
        <v>4</v>
      </c>
      <c r="F10058" t="b">
        <v>0</v>
      </c>
      <c r="G10058" t="s">
        <v>38</v>
      </c>
      <c r="H10058">
        <v>16</v>
      </c>
      <c r="I10058">
        <v>14</v>
      </c>
      <c r="J10058" t="s">
        <v>53</v>
      </c>
      <c r="K10058" t="s">
        <v>109</v>
      </c>
      <c r="L10058" t="str">
        <f>_xlfn.XLOOKUP(Table1[[#This Row],[TeamFavoriteID]],Table2[team_id],Table2[team_name],_xlfn.XLOOKUP(Table1[[#This Row],[TeamFavoriteID]],Table2[team_id_pfr],Table2[team_name],"Even"))</f>
        <v>Atlanta Falcons</v>
      </c>
      <c r="M10058">
        <v>-7</v>
      </c>
      <c r="N10058">
        <f>IF(Table1[[#This Row],[TeamFavorite]]=Table1[[#This Row],[TeamHome]],Table1[[#This Row],[ScoreAway]]-Table1[[#This Row],[ScoreHome]],Table1[[#This Row],[ScoreHome]]-Table1[[#This Row],[ScoreAway]])</f>
        <v>-2</v>
      </c>
      <c r="O10058">
        <f>IF(Table1[[#This Row],[SpreadActual]]&lt;Table1[[#This Row],[SpreadFavorite]],1,0)</f>
        <v>0</v>
      </c>
      <c r="P10058">
        <v>42.5</v>
      </c>
      <c r="Q10058" t="s">
        <v>148</v>
      </c>
      <c r="R10058" t="b">
        <v>0</v>
      </c>
      <c r="S10058">
        <v>72</v>
      </c>
      <c r="T10058">
        <v>0</v>
      </c>
      <c r="V10058" t="s">
        <v>103</v>
      </c>
    </row>
    <row r="10059" spans="1:22" x14ac:dyDescent="0.2">
      <c r="A10059" s="1">
        <v>40454</v>
      </c>
      <c r="B10059">
        <v>2010</v>
      </c>
      <c r="C10059">
        <f>_xlfn.MAXIFS(Table1[ScheduleWeekWritten],Table1[ScheduleSeason],Table1[[#This Row],[ScheduleSeason]])</f>
        <v>17</v>
      </c>
      <c r="D10059">
        <v>4</v>
      </c>
      <c r="E10059" cm="1">
        <f t="array" ref="E10059">_xlfn.XLOOKUP(Table1[[#This Row],[ScheduleWeekWritten]],Table3[Game],100+Table3[Increase],Table1[[#This Row],[ScheduleWeekWritten]])</f>
        <v>4</v>
      </c>
      <c r="F10059" t="b">
        <v>0</v>
      </c>
      <c r="G10059" t="s">
        <v>28</v>
      </c>
      <c r="H10059">
        <v>14</v>
      </c>
      <c r="I10059">
        <v>38</v>
      </c>
      <c r="J10059" t="s">
        <v>31</v>
      </c>
      <c r="K10059" t="s">
        <v>32</v>
      </c>
      <c r="L10059" t="str">
        <f>_xlfn.XLOOKUP(Table1[[#This Row],[TeamFavoriteID]],Table2[team_id],Table2[team_name],_xlfn.XLOOKUP(Table1[[#This Row],[TeamFavoriteID]],Table2[team_id_pfr],Table2[team_name],"Even"))</f>
        <v>New York Jets</v>
      </c>
      <c r="M10059">
        <v>-6</v>
      </c>
      <c r="N10059">
        <f>IF(Table1[[#This Row],[TeamFavorite]]=Table1[[#This Row],[TeamHome]],Table1[[#This Row],[ScoreAway]]-Table1[[#This Row],[ScoreHome]],Table1[[#This Row],[ScoreHome]]-Table1[[#This Row],[ScoreAway]])</f>
        <v>-24</v>
      </c>
      <c r="O10059">
        <f>IF(Table1[[#This Row],[SpreadActual]]&lt;Table1[[#This Row],[SpreadFavorite]],1,0)</f>
        <v>1</v>
      </c>
      <c r="P10059">
        <v>37</v>
      </c>
      <c r="Q10059" t="s">
        <v>123</v>
      </c>
      <c r="R10059" t="b">
        <v>0</v>
      </c>
      <c r="S10059">
        <v>51</v>
      </c>
      <c r="T10059">
        <v>1</v>
      </c>
      <c r="U10059">
        <v>66</v>
      </c>
      <c r="V10059" t="s">
        <v>2</v>
      </c>
    </row>
    <row r="10060" spans="1:22" x14ac:dyDescent="0.2">
      <c r="A10060" s="1">
        <v>40454</v>
      </c>
      <c r="B10060">
        <v>2010</v>
      </c>
      <c r="C10060">
        <f>_xlfn.MAXIFS(Table1[ScheduleWeekWritten],Table1[ScheduleSeason],Table1[[#This Row],[ScheduleSeason]])</f>
        <v>17</v>
      </c>
      <c r="D10060">
        <v>4</v>
      </c>
      <c r="E10060" cm="1">
        <f t="array" ref="E10060">_xlfn.XLOOKUP(Table1[[#This Row],[ScheduleWeekWritten]],Table3[Game],100+Table3[Increase],Table1[[#This Row],[ScheduleWeekWritten]])</f>
        <v>4</v>
      </c>
      <c r="F10060" t="b">
        <v>0</v>
      </c>
      <c r="G10060" t="s">
        <v>62</v>
      </c>
      <c r="H10060">
        <v>23</v>
      </c>
      <c r="I10060">
        <v>20</v>
      </c>
      <c r="J10060" t="s">
        <v>101</v>
      </c>
      <c r="K10060" t="s">
        <v>104</v>
      </c>
      <c r="L10060" t="str">
        <f>_xlfn.XLOOKUP(Table1[[#This Row],[TeamFavoriteID]],Table2[team_id],Table2[team_name],_xlfn.XLOOKUP(Table1[[#This Row],[TeamFavoriteID]],Table2[team_id_pfr],Table2[team_name],"Even"))</f>
        <v>Cincinnati Bengals</v>
      </c>
      <c r="M10060">
        <v>-2.5</v>
      </c>
      <c r="N10060">
        <f>IF(Table1[[#This Row],[TeamFavorite]]=Table1[[#This Row],[TeamHome]],Table1[[#This Row],[ScoreAway]]-Table1[[#This Row],[ScoreHome]],Table1[[#This Row],[ScoreHome]]-Table1[[#This Row],[ScoreAway]])</f>
        <v>3</v>
      </c>
      <c r="O10060">
        <f>IF(Table1[[#This Row],[SpreadActual]]&lt;Table1[[#This Row],[SpreadFavorite]],1,0)</f>
        <v>0</v>
      </c>
      <c r="P10060">
        <v>37</v>
      </c>
      <c r="Q10060" t="s">
        <v>170</v>
      </c>
      <c r="R10060" t="b">
        <v>0</v>
      </c>
      <c r="S10060">
        <v>52</v>
      </c>
      <c r="T10060">
        <v>10</v>
      </c>
    </row>
    <row r="10061" spans="1:22" x14ac:dyDescent="0.2">
      <c r="A10061" s="1">
        <v>40454</v>
      </c>
      <c r="B10061">
        <v>2010</v>
      </c>
      <c r="C10061">
        <f>_xlfn.MAXIFS(Table1[ScheduleWeekWritten],Table1[ScheduleSeason],Table1[[#This Row],[ScheduleSeason]])</f>
        <v>17</v>
      </c>
      <c r="D10061">
        <v>4</v>
      </c>
      <c r="E10061" cm="1">
        <f t="array" ref="E10061">_xlfn.XLOOKUP(Table1[[#This Row],[ScheduleWeekWritten]],Table3[Game],100+Table3[Increase],Table1[[#This Row],[ScheduleWeekWritten]])</f>
        <v>4</v>
      </c>
      <c r="F10061" t="b">
        <v>0</v>
      </c>
      <c r="G10061" t="s">
        <v>33</v>
      </c>
      <c r="H10061">
        <v>28</v>
      </c>
      <c r="I10061">
        <v>26</v>
      </c>
      <c r="J10061" t="s">
        <v>45</v>
      </c>
      <c r="K10061" t="s">
        <v>35</v>
      </c>
      <c r="L10061" t="str">
        <f>_xlfn.XLOOKUP(Table1[[#This Row],[TeamFavoriteID]],Table2[team_id],Table2[team_name],_xlfn.XLOOKUP(Table1[[#This Row],[TeamFavoriteID]],Table2[team_id_pfr],Table2[team_name],"Even"))</f>
        <v>Green Bay Packers</v>
      </c>
      <c r="M10061">
        <v>-14.5</v>
      </c>
      <c r="N10061">
        <f>IF(Table1[[#This Row],[TeamFavorite]]=Table1[[#This Row],[TeamHome]],Table1[[#This Row],[ScoreAway]]-Table1[[#This Row],[ScoreHome]],Table1[[#This Row],[ScoreHome]]-Table1[[#This Row],[ScoreAway]])</f>
        <v>-2</v>
      </c>
      <c r="O10061">
        <f>IF(Table1[[#This Row],[SpreadActual]]&lt;Table1[[#This Row],[SpreadFavorite]],1,0)</f>
        <v>0</v>
      </c>
      <c r="P10061">
        <v>46</v>
      </c>
      <c r="Q10061" t="s">
        <v>82</v>
      </c>
      <c r="R10061" t="b">
        <v>0</v>
      </c>
      <c r="S10061">
        <v>52</v>
      </c>
      <c r="T10061">
        <v>8</v>
      </c>
      <c r="U10061">
        <v>61</v>
      </c>
    </row>
    <row r="10062" spans="1:22" x14ac:dyDescent="0.2">
      <c r="A10062" s="1">
        <v>40454</v>
      </c>
      <c r="B10062">
        <v>2010</v>
      </c>
      <c r="C10062">
        <f>_xlfn.MAXIFS(Table1[ScheduleWeekWritten],Table1[ScheduleSeason],Table1[[#This Row],[ScheduleSeason]])</f>
        <v>17</v>
      </c>
      <c r="D10062">
        <v>4</v>
      </c>
      <c r="E10062" cm="1">
        <f t="array" ref="E10062">_xlfn.XLOOKUP(Table1[[#This Row],[ScheduleWeekWritten]],Table3[Game],100+Table3[Increase],Table1[[#This Row],[ScheduleWeekWritten]])</f>
        <v>4</v>
      </c>
      <c r="F10062" t="b">
        <v>0</v>
      </c>
      <c r="G10062" t="s">
        <v>154</v>
      </c>
      <c r="H10062">
        <v>31</v>
      </c>
      <c r="I10062">
        <v>28</v>
      </c>
      <c r="J10062" t="s">
        <v>140</v>
      </c>
      <c r="K10062" t="s">
        <v>72</v>
      </c>
      <c r="L10062" t="str">
        <f>_xlfn.XLOOKUP(Table1[[#This Row],[TeamFavoriteID]],Table2[team_id],Table2[team_name],_xlfn.XLOOKUP(Table1[[#This Row],[TeamFavoriteID]],Table2[team_id_pfr],Table2[team_name],"Even"))</f>
        <v>Baltimore Colts</v>
      </c>
      <c r="M10062">
        <v>-7</v>
      </c>
      <c r="N10062">
        <f>IF(Table1[[#This Row],[TeamFavorite]]=Table1[[#This Row],[TeamHome]],Table1[[#This Row],[ScoreAway]]-Table1[[#This Row],[ScoreHome]],Table1[[#This Row],[ScoreHome]]-Table1[[#This Row],[ScoreAway]])</f>
        <v>3</v>
      </c>
      <c r="O10062">
        <f>IF(Table1[[#This Row],[SpreadActual]]&lt;Table1[[#This Row],[SpreadFavorite]],1,0)</f>
        <v>0</v>
      </c>
      <c r="P10062">
        <v>46</v>
      </c>
      <c r="Q10062" t="s">
        <v>155</v>
      </c>
      <c r="R10062" t="b">
        <v>0</v>
      </c>
      <c r="S10062">
        <v>81</v>
      </c>
      <c r="T10062">
        <v>1</v>
      </c>
      <c r="U10062">
        <v>30</v>
      </c>
    </row>
    <row r="10063" spans="1:22" x14ac:dyDescent="0.2">
      <c r="A10063" s="1">
        <v>40454</v>
      </c>
      <c r="B10063">
        <v>2010</v>
      </c>
      <c r="C10063">
        <f>_xlfn.MAXIFS(Table1[ScheduleWeekWritten],Table1[ScheduleSeason],Table1[[#This Row],[ScheduleSeason]])</f>
        <v>17</v>
      </c>
      <c r="D10063">
        <v>4</v>
      </c>
      <c r="E10063" cm="1">
        <f t="array" ref="E10063">_xlfn.XLOOKUP(Table1[[#This Row],[ScheduleWeekWritten]],Table3[Game],100+Table3[Increase],Table1[[#This Row],[ScheduleWeekWritten]])</f>
        <v>4</v>
      </c>
      <c r="F10063" t="b">
        <v>0</v>
      </c>
      <c r="G10063" t="s">
        <v>95</v>
      </c>
      <c r="H10063">
        <v>16</v>
      </c>
      <c r="I10063">
        <v>14</v>
      </c>
      <c r="J10063" t="s">
        <v>152</v>
      </c>
      <c r="K10063" t="s">
        <v>98</v>
      </c>
      <c r="L10063" t="str">
        <f>_xlfn.XLOOKUP(Table1[[#This Row],[TeamFavoriteID]],Table2[team_id],Table2[team_name],_xlfn.XLOOKUP(Table1[[#This Row],[TeamFavoriteID]],Table2[team_id_pfr],Table2[team_name],"Even"))</f>
        <v>New Orleans Saints</v>
      </c>
      <c r="M10063">
        <v>-12.5</v>
      </c>
      <c r="N10063">
        <f>IF(Table1[[#This Row],[TeamFavorite]]=Table1[[#This Row],[TeamHome]],Table1[[#This Row],[ScoreAway]]-Table1[[#This Row],[ScoreHome]],Table1[[#This Row],[ScoreHome]]-Table1[[#This Row],[ScoreAway]])</f>
        <v>-2</v>
      </c>
      <c r="O10063">
        <f>IF(Table1[[#This Row],[SpreadActual]]&lt;Table1[[#This Row],[SpreadFavorite]],1,0)</f>
        <v>0</v>
      </c>
      <c r="P10063">
        <v>44</v>
      </c>
      <c r="Q10063" t="s">
        <v>124</v>
      </c>
      <c r="R10063" t="b">
        <v>0</v>
      </c>
      <c r="S10063">
        <v>72</v>
      </c>
      <c r="T10063">
        <v>0</v>
      </c>
      <c r="V10063" t="s">
        <v>103</v>
      </c>
    </row>
    <row r="10064" spans="1:22" x14ac:dyDescent="0.2">
      <c r="A10064" s="1">
        <v>40454</v>
      </c>
      <c r="B10064">
        <v>2010</v>
      </c>
      <c r="C10064">
        <f>_xlfn.MAXIFS(Table1[ScheduleWeekWritten],Table1[ScheduleSeason],Table1[[#This Row],[ScheduleSeason]])</f>
        <v>17</v>
      </c>
      <c r="D10064">
        <v>4</v>
      </c>
      <c r="E10064" cm="1">
        <f t="array" ref="E10064">_xlfn.XLOOKUP(Table1[[#This Row],[ScheduleWeekWritten]],Table3[Game],100+Table3[Increase],Table1[[#This Row],[ScheduleWeekWritten]])</f>
        <v>4</v>
      </c>
      <c r="F10064" t="b">
        <v>0</v>
      </c>
      <c r="G10064" t="s">
        <v>50</v>
      </c>
      <c r="H10064">
        <v>17</v>
      </c>
      <c r="I10064">
        <v>3</v>
      </c>
      <c r="J10064" t="s">
        <v>46</v>
      </c>
      <c r="K10064" t="s">
        <v>90</v>
      </c>
      <c r="L10064" t="str">
        <f>_xlfn.XLOOKUP(Table1[[#This Row],[TeamFavoriteID]],Table2[team_id],Table2[team_name],_xlfn.XLOOKUP(Table1[[#This Row],[TeamFavoriteID]],Table2[team_id_pfr],Table2[team_name],"Even"))</f>
        <v>New York Giants</v>
      </c>
      <c r="M10064">
        <v>-3.5</v>
      </c>
      <c r="N10064">
        <f>IF(Table1[[#This Row],[TeamFavorite]]=Table1[[#This Row],[TeamHome]],Table1[[#This Row],[ScoreAway]]-Table1[[#This Row],[ScoreHome]],Table1[[#This Row],[ScoreHome]]-Table1[[#This Row],[ScoreAway]])</f>
        <v>-14</v>
      </c>
      <c r="O10064">
        <f>IF(Table1[[#This Row],[SpreadActual]]&lt;Table1[[#This Row],[SpreadFavorite]],1,0)</f>
        <v>1</v>
      </c>
      <c r="P10064">
        <v>44</v>
      </c>
      <c r="Q10064" t="s">
        <v>197</v>
      </c>
      <c r="R10064" t="b">
        <v>0</v>
      </c>
      <c r="S10064">
        <v>59</v>
      </c>
      <c r="T10064">
        <v>1</v>
      </c>
      <c r="U10064">
        <v>52</v>
      </c>
    </row>
    <row r="10065" spans="1:22" x14ac:dyDescent="0.2">
      <c r="A10065" s="1">
        <v>40454</v>
      </c>
      <c r="B10065">
        <v>2010</v>
      </c>
      <c r="C10065">
        <f>_xlfn.MAXIFS(Table1[ScheduleWeekWritten],Table1[ScheduleSeason],Table1[[#This Row],[ScheduleSeason]])</f>
        <v>17</v>
      </c>
      <c r="D10065">
        <v>4</v>
      </c>
      <c r="E10065" cm="1">
        <f t="array" ref="E10065">_xlfn.XLOOKUP(Table1[[#This Row],[ScheduleWeekWritten]],Table3[Game],100+Table3[Increase],Table1[[#This Row],[ScheduleWeekWritten]])</f>
        <v>4</v>
      </c>
      <c r="F10065" t="b">
        <v>0</v>
      </c>
      <c r="G10065" t="s">
        <v>20</v>
      </c>
      <c r="H10065">
        <v>24</v>
      </c>
      <c r="I10065">
        <v>31</v>
      </c>
      <c r="J10065" t="s">
        <v>177</v>
      </c>
      <c r="K10065" t="s">
        <v>182</v>
      </c>
      <c r="L10065" t="str">
        <f>_xlfn.XLOOKUP(Table1[[#This Row],[TeamFavoriteID]],Table2[team_id],Table2[team_name],_xlfn.XLOOKUP(Table1[[#This Row],[TeamFavoriteID]],Table2[team_id_pfr],Table2[team_name],"Even"))</f>
        <v>Houston Texans</v>
      </c>
      <c r="M10065">
        <v>-3.5</v>
      </c>
      <c r="N10065">
        <f>IF(Table1[[#This Row],[TeamFavorite]]=Table1[[#This Row],[TeamHome]],Table1[[#This Row],[ScoreAway]]-Table1[[#This Row],[ScoreHome]],Table1[[#This Row],[ScoreHome]]-Table1[[#This Row],[ScoreAway]])</f>
        <v>-7</v>
      </c>
      <c r="O10065">
        <f>IF(Table1[[#This Row],[SpreadActual]]&lt;Table1[[#This Row],[SpreadFavorite]],1,0)</f>
        <v>1</v>
      </c>
      <c r="P10065">
        <v>44</v>
      </c>
      <c r="Q10065" t="s">
        <v>76</v>
      </c>
      <c r="R10065" t="b">
        <v>0</v>
      </c>
      <c r="S10065">
        <v>71</v>
      </c>
      <c r="T10065">
        <v>1</v>
      </c>
      <c r="U10065">
        <v>53</v>
      </c>
    </row>
    <row r="10066" spans="1:22" x14ac:dyDescent="0.2">
      <c r="A10066" s="1">
        <v>40454</v>
      </c>
      <c r="B10066">
        <v>2010</v>
      </c>
      <c r="C10066">
        <f>_xlfn.MAXIFS(Table1[ScheduleWeekWritten],Table1[ScheduleSeason],Table1[[#This Row],[ScheduleSeason]])</f>
        <v>17</v>
      </c>
      <c r="D10066">
        <v>4</v>
      </c>
      <c r="E10066" cm="1">
        <f t="array" ref="E10066">_xlfn.XLOOKUP(Table1[[#This Row],[ScheduleWeekWritten]],Table3[Game],100+Table3[Increase],Table1[[#This Row],[ScheduleWeekWritten]])</f>
        <v>4</v>
      </c>
      <c r="F10066" t="b">
        <v>0</v>
      </c>
      <c r="G10066" t="s">
        <v>58</v>
      </c>
      <c r="H10066">
        <v>12</v>
      </c>
      <c r="I10066">
        <v>17</v>
      </c>
      <c r="J10066" t="s">
        <v>61</v>
      </c>
      <c r="K10066" t="s">
        <v>77</v>
      </c>
      <c r="L10066" t="str">
        <f>_xlfn.XLOOKUP(Table1[[#This Row],[TeamFavoriteID]],Table2[team_id],Table2[team_name],_xlfn.XLOOKUP(Table1[[#This Row],[TeamFavoriteID]],Table2[team_id_pfr],Table2[team_name],"Even"))</f>
        <v>Philadelphia Eagles</v>
      </c>
      <c r="M10066">
        <v>-5</v>
      </c>
      <c r="N10066">
        <f>IF(Table1[[#This Row],[TeamFavorite]]=Table1[[#This Row],[TeamHome]],Table1[[#This Row],[ScoreAway]]-Table1[[#This Row],[ScoreHome]],Table1[[#This Row],[ScoreHome]]-Table1[[#This Row],[ScoreAway]])</f>
        <v>5</v>
      </c>
      <c r="O10066">
        <f>IF(Table1[[#This Row],[SpreadActual]]&lt;Table1[[#This Row],[SpreadFavorite]],1,0)</f>
        <v>0</v>
      </c>
      <c r="P10066">
        <v>43.5</v>
      </c>
      <c r="Q10066" t="s">
        <v>183</v>
      </c>
      <c r="R10066" t="b">
        <v>0</v>
      </c>
      <c r="S10066">
        <v>63</v>
      </c>
      <c r="T10066">
        <v>1</v>
      </c>
      <c r="U10066">
        <v>57</v>
      </c>
    </row>
    <row r="10067" spans="1:22" x14ac:dyDescent="0.2">
      <c r="A10067" s="1">
        <v>40454</v>
      </c>
      <c r="B10067">
        <v>2010</v>
      </c>
      <c r="C10067">
        <f>_xlfn.MAXIFS(Table1[ScheduleWeekWritten],Table1[ScheduleSeason],Table1[[#This Row],[ScheduleSeason]])</f>
        <v>17</v>
      </c>
      <c r="D10067">
        <v>4</v>
      </c>
      <c r="E10067" cm="1">
        <f t="array" ref="E10067">_xlfn.XLOOKUP(Table1[[#This Row],[ScheduleWeekWritten]],Table3[Game],100+Table3[Increase],Table1[[#This Row],[ScheduleWeekWritten]])</f>
        <v>4</v>
      </c>
      <c r="F10067" t="b">
        <v>0</v>
      </c>
      <c r="G10067" t="s">
        <v>49</v>
      </c>
      <c r="H10067">
        <v>14</v>
      </c>
      <c r="I10067">
        <v>17</v>
      </c>
      <c r="J10067" t="s">
        <v>158</v>
      </c>
      <c r="K10067" t="s">
        <v>51</v>
      </c>
      <c r="L10067" t="str">
        <f>_xlfn.XLOOKUP(Table1[[#This Row],[TeamFavoriteID]],Table2[team_id],Table2[team_name],_xlfn.XLOOKUP(Table1[[#This Row],[TeamFavoriteID]],Table2[team_id_pfr],Table2[team_name],"Even"))</f>
        <v>Pittsburgh Steelers</v>
      </c>
      <c r="M10067">
        <v>-2.5</v>
      </c>
      <c r="N10067">
        <f>IF(Table1[[#This Row],[TeamFavorite]]=Table1[[#This Row],[TeamHome]],Table1[[#This Row],[ScoreAway]]-Table1[[#This Row],[ScoreHome]],Table1[[#This Row],[ScoreHome]]-Table1[[#This Row],[ScoreAway]])</f>
        <v>3</v>
      </c>
      <c r="O10067">
        <f>IF(Table1[[#This Row],[SpreadActual]]&lt;Table1[[#This Row],[SpreadFavorite]],1,0)</f>
        <v>0</v>
      </c>
      <c r="P10067">
        <v>34.5</v>
      </c>
      <c r="Q10067" t="s">
        <v>175</v>
      </c>
      <c r="R10067" t="b">
        <v>0</v>
      </c>
      <c r="S10067">
        <v>52</v>
      </c>
      <c r="T10067">
        <v>5</v>
      </c>
      <c r="U10067">
        <v>86</v>
      </c>
    </row>
    <row r="10068" spans="1:22" x14ac:dyDescent="0.2">
      <c r="A10068" s="1">
        <v>40454</v>
      </c>
      <c r="B10068">
        <v>2010</v>
      </c>
      <c r="C10068">
        <f>_xlfn.MAXIFS(Table1[ScheduleWeekWritten],Table1[ScheduleSeason],Table1[[#This Row],[ScheduleSeason]])</f>
        <v>17</v>
      </c>
      <c r="D10068">
        <v>4</v>
      </c>
      <c r="E10068" cm="1">
        <f t="array" ref="E10068">_xlfn.XLOOKUP(Table1[[#This Row],[ScheduleWeekWritten]],Table3[Game],100+Table3[Increase],Table1[[#This Row],[ScheduleWeekWritten]])</f>
        <v>4</v>
      </c>
      <c r="F10068" t="b">
        <v>0</v>
      </c>
      <c r="G10068" t="s">
        <v>27</v>
      </c>
      <c r="H10068">
        <v>41</v>
      </c>
      <c r="I10068">
        <v>10</v>
      </c>
      <c r="J10068" t="s">
        <v>149</v>
      </c>
      <c r="K10068" t="s">
        <v>29</v>
      </c>
      <c r="L10068" t="str">
        <f>_xlfn.XLOOKUP(Table1[[#This Row],[TeamFavoriteID]],Table2[team_id],Table2[team_name],_xlfn.XLOOKUP(Table1[[#This Row],[TeamFavoriteID]],Table2[team_id_pfr],Table2[team_name],"Even"))</f>
        <v>Los Angeles Chargers</v>
      </c>
      <c r="M10068">
        <v>-9.5</v>
      </c>
      <c r="N10068">
        <f>IF(Table1[[#This Row],[TeamFavorite]]=Table1[[#This Row],[TeamHome]],Table1[[#This Row],[ScoreAway]]-Table1[[#This Row],[ScoreHome]],Table1[[#This Row],[ScoreHome]]-Table1[[#This Row],[ScoreAway]])</f>
        <v>31</v>
      </c>
      <c r="O10068">
        <f>IF(Table1[[#This Row],[SpreadActual]]&lt;Table1[[#This Row],[SpreadFavorite]],1,0)</f>
        <v>0</v>
      </c>
      <c r="P10068">
        <v>46.5</v>
      </c>
      <c r="Q10068" t="s">
        <v>94</v>
      </c>
      <c r="R10068" t="b">
        <v>0</v>
      </c>
      <c r="S10068">
        <v>72</v>
      </c>
      <c r="T10068">
        <v>8</v>
      </c>
      <c r="U10068">
        <v>67</v>
      </c>
    </row>
    <row r="10069" spans="1:22" x14ac:dyDescent="0.2">
      <c r="A10069" s="1">
        <v>40454</v>
      </c>
      <c r="B10069">
        <v>2010</v>
      </c>
      <c r="C10069">
        <f>_xlfn.MAXIFS(Table1[ScheduleWeekWritten],Table1[ScheduleSeason],Table1[[#This Row],[ScheduleSeason]])</f>
        <v>17</v>
      </c>
      <c r="D10069">
        <v>4</v>
      </c>
      <c r="E10069" cm="1">
        <f t="array" ref="E10069">_xlfn.XLOOKUP(Table1[[#This Row],[ScheduleWeekWritten]],Table3[Game],100+Table3[Increase],Table1[[#This Row],[ScheduleWeekWritten]])</f>
        <v>4</v>
      </c>
      <c r="F10069" t="b">
        <v>0</v>
      </c>
      <c r="G10069" t="s">
        <v>153</v>
      </c>
      <c r="H10069">
        <v>20</v>
      </c>
      <c r="I10069">
        <v>3</v>
      </c>
      <c r="J10069" t="s">
        <v>128</v>
      </c>
      <c r="K10069" t="s">
        <v>132</v>
      </c>
      <c r="L10069" t="str">
        <f>_xlfn.XLOOKUP(Table1[[#This Row],[TeamFavoriteID]],Table2[team_id],Table2[team_name],_xlfn.XLOOKUP(Table1[[#This Row],[TeamFavoriteID]],Table2[team_id_pfr],Table2[team_name],"Even"))</f>
        <v>Seattle Seahawks</v>
      </c>
      <c r="M10069">
        <v>-2</v>
      </c>
      <c r="N10069">
        <f>IF(Table1[[#This Row],[TeamFavorite]]=Table1[[#This Row],[TeamHome]],Table1[[#This Row],[ScoreAway]]-Table1[[#This Row],[ScoreHome]],Table1[[#This Row],[ScoreHome]]-Table1[[#This Row],[ScoreAway]])</f>
        <v>17</v>
      </c>
      <c r="O10069">
        <f>IF(Table1[[#This Row],[SpreadActual]]&lt;Table1[[#This Row],[SpreadFavorite]],1,0)</f>
        <v>0</v>
      </c>
      <c r="P10069">
        <v>40</v>
      </c>
      <c r="Q10069" t="s">
        <v>157</v>
      </c>
      <c r="R10069" t="b">
        <v>0</v>
      </c>
      <c r="S10069">
        <v>72</v>
      </c>
      <c r="T10069">
        <v>0</v>
      </c>
      <c r="V10069" t="s">
        <v>103</v>
      </c>
    </row>
    <row r="10070" spans="1:22" x14ac:dyDescent="0.2">
      <c r="A10070" s="1">
        <v>40454</v>
      </c>
      <c r="B10070">
        <v>2010</v>
      </c>
      <c r="C10070">
        <f>_xlfn.MAXIFS(Table1[ScheduleWeekWritten],Table1[ScheduleSeason],Table1[[#This Row],[ScheduleSeason]])</f>
        <v>17</v>
      </c>
      <c r="D10070">
        <v>4</v>
      </c>
      <c r="E10070" cm="1">
        <f t="array" ref="E10070">_xlfn.XLOOKUP(Table1[[#This Row],[ScheduleWeekWritten]],Table3[Game],100+Table3[Increase],Table1[[#This Row],[ScheduleWeekWritten]])</f>
        <v>4</v>
      </c>
      <c r="F10070" t="b">
        <v>0</v>
      </c>
      <c r="G10070" t="s">
        <v>171</v>
      </c>
      <c r="H10070">
        <v>20</v>
      </c>
      <c r="I10070">
        <v>26</v>
      </c>
      <c r="J10070" t="s">
        <v>24</v>
      </c>
      <c r="K10070" t="s">
        <v>25</v>
      </c>
      <c r="L10070" t="str">
        <f>_xlfn.XLOOKUP(Table1[[#This Row],[TeamFavoriteID]],Table2[team_id],Table2[team_name],_xlfn.XLOOKUP(Table1[[#This Row],[TeamFavoriteID]],Table2[team_id_pfr],Table2[team_name],"Even"))</f>
        <v>Houston Oilers</v>
      </c>
      <c r="M10070">
        <v>-6.5</v>
      </c>
      <c r="N10070">
        <f>IF(Table1[[#This Row],[TeamFavorite]]=Table1[[#This Row],[TeamHome]],Table1[[#This Row],[ScoreAway]]-Table1[[#This Row],[ScoreHome]],Table1[[#This Row],[ScoreHome]]-Table1[[#This Row],[ScoreAway]])</f>
        <v>-6</v>
      </c>
      <c r="O10070">
        <f>IF(Table1[[#This Row],[SpreadActual]]&lt;Table1[[#This Row],[SpreadFavorite]],1,0)</f>
        <v>0</v>
      </c>
      <c r="P10070">
        <v>43.5</v>
      </c>
      <c r="Q10070" t="s">
        <v>172</v>
      </c>
      <c r="R10070" t="b">
        <v>0</v>
      </c>
      <c r="S10070">
        <v>54</v>
      </c>
      <c r="T10070">
        <v>1</v>
      </c>
      <c r="U10070">
        <v>67</v>
      </c>
    </row>
    <row r="10071" spans="1:22" x14ac:dyDescent="0.2">
      <c r="A10071" s="1">
        <v>40455</v>
      </c>
      <c r="B10071">
        <v>2010</v>
      </c>
      <c r="C10071">
        <f>_xlfn.MAXIFS(Table1[ScheduleWeekWritten],Table1[ScheduleSeason],Table1[[#This Row],[ScheduleSeason]])</f>
        <v>17</v>
      </c>
      <c r="D10071">
        <v>4</v>
      </c>
      <c r="E10071" cm="1">
        <f t="array" ref="E10071">_xlfn.XLOOKUP(Table1[[#This Row],[ScheduleWeekWritten]],Table3[Game],100+Table3[Increase],Table1[[#This Row],[ScheduleWeekWritten]])</f>
        <v>4</v>
      </c>
      <c r="F10071" t="b">
        <v>0</v>
      </c>
      <c r="G10071" t="s">
        <v>19</v>
      </c>
      <c r="H10071">
        <v>14</v>
      </c>
      <c r="I10071">
        <v>41</v>
      </c>
      <c r="J10071" t="s">
        <v>115</v>
      </c>
      <c r="K10071" t="s">
        <v>70</v>
      </c>
      <c r="L10071" t="str">
        <f>_xlfn.XLOOKUP(Table1[[#This Row],[TeamFavoriteID]],Table2[team_id],Table2[team_name],_xlfn.XLOOKUP(Table1[[#This Row],[TeamFavoriteID]],Table2[team_id_pfr],Table2[team_name],"Even"))</f>
        <v>Boston Patriots</v>
      </c>
      <c r="M10071">
        <v>-1</v>
      </c>
      <c r="N10071">
        <f>IF(Table1[[#This Row],[TeamFavorite]]=Table1[[#This Row],[TeamHome]],Table1[[#This Row],[ScoreAway]]-Table1[[#This Row],[ScoreHome]],Table1[[#This Row],[ScoreHome]]-Table1[[#This Row],[ScoreAway]])</f>
        <v>-27</v>
      </c>
      <c r="O10071">
        <f>IF(Table1[[#This Row],[SpreadActual]]&lt;Table1[[#This Row],[SpreadFavorite]],1,0)</f>
        <v>1</v>
      </c>
      <c r="P10071">
        <v>48</v>
      </c>
      <c r="Q10071" t="s">
        <v>143</v>
      </c>
      <c r="R10071" t="b">
        <v>0</v>
      </c>
      <c r="S10071">
        <v>81</v>
      </c>
      <c r="T10071">
        <v>1</v>
      </c>
      <c r="U10071">
        <v>60</v>
      </c>
    </row>
    <row r="10072" spans="1:22" x14ac:dyDescent="0.2">
      <c r="A10072" s="1">
        <v>40461</v>
      </c>
      <c r="B10072">
        <v>2010</v>
      </c>
      <c r="C10072">
        <f>_xlfn.MAXIFS(Table1[ScheduleWeekWritten],Table1[ScheduleSeason],Table1[[#This Row],[ScheduleSeason]])</f>
        <v>17</v>
      </c>
      <c r="D10072">
        <v>5</v>
      </c>
      <c r="E10072" cm="1">
        <f t="array" ref="E10072">_xlfn.XLOOKUP(Table1[[#This Row],[ScheduleWeekWritten]],Table3[Game],100+Table3[Increase],Table1[[#This Row],[ScheduleWeekWritten]])</f>
        <v>5</v>
      </c>
      <c r="F10072" t="b">
        <v>0</v>
      </c>
      <c r="G10072" t="s">
        <v>149</v>
      </c>
      <c r="H10072">
        <v>30</v>
      </c>
      <c r="I10072">
        <v>20</v>
      </c>
      <c r="J10072" t="s">
        <v>95</v>
      </c>
      <c r="K10072" t="s">
        <v>98</v>
      </c>
      <c r="L10072" t="str">
        <f>_xlfn.XLOOKUP(Table1[[#This Row],[TeamFavoriteID]],Table2[team_id],Table2[team_name],_xlfn.XLOOKUP(Table1[[#This Row],[TeamFavoriteID]],Table2[team_id_pfr],Table2[team_name],"Even"))</f>
        <v>New Orleans Saints</v>
      </c>
      <c r="M10072">
        <v>-7</v>
      </c>
      <c r="N10072">
        <f>IF(Table1[[#This Row],[TeamFavorite]]=Table1[[#This Row],[TeamHome]],Table1[[#This Row],[ScoreAway]]-Table1[[#This Row],[ScoreHome]],Table1[[#This Row],[ScoreHome]]-Table1[[#This Row],[ScoreAway]])</f>
        <v>10</v>
      </c>
      <c r="O10072">
        <f>IF(Table1[[#This Row],[SpreadActual]]&lt;Table1[[#This Row],[SpreadFavorite]],1,0)</f>
        <v>0</v>
      </c>
      <c r="P10072">
        <v>45.5</v>
      </c>
      <c r="Q10072" t="s">
        <v>150</v>
      </c>
      <c r="R10072" t="b">
        <v>0</v>
      </c>
      <c r="S10072">
        <v>72</v>
      </c>
      <c r="T10072">
        <v>0</v>
      </c>
      <c r="V10072" t="s">
        <v>103</v>
      </c>
    </row>
    <row r="10073" spans="1:22" x14ac:dyDescent="0.2">
      <c r="A10073" s="1">
        <v>40461</v>
      </c>
      <c r="B10073">
        <v>2010</v>
      </c>
      <c r="C10073">
        <f>_xlfn.MAXIFS(Table1[ScheduleWeekWritten],Table1[ScheduleSeason],Table1[[#This Row],[ScheduleSeason]])</f>
        <v>17</v>
      </c>
      <c r="D10073">
        <v>5</v>
      </c>
      <c r="E10073" cm="1">
        <f t="array" ref="E10073">_xlfn.XLOOKUP(Table1[[#This Row],[ScheduleWeekWritten]],Table3[Game],100+Table3[Increase],Table1[[#This Row],[ScheduleWeekWritten]])</f>
        <v>5</v>
      </c>
      <c r="F10073" t="b">
        <v>0</v>
      </c>
      <c r="G10073" t="s">
        <v>158</v>
      </c>
      <c r="H10073">
        <v>31</v>
      </c>
      <c r="I10073">
        <v>17</v>
      </c>
      <c r="J10073" t="s">
        <v>24</v>
      </c>
      <c r="K10073" t="s">
        <v>159</v>
      </c>
      <c r="L10073" t="str">
        <f>_xlfn.XLOOKUP(Table1[[#This Row],[TeamFavoriteID]],Table2[team_id],Table2[team_name],_xlfn.XLOOKUP(Table1[[#This Row],[TeamFavoriteID]],Table2[team_id_pfr],Table2[team_name],"Even"))</f>
        <v>Baltimore Ravens</v>
      </c>
      <c r="M10073">
        <v>-8</v>
      </c>
      <c r="N10073">
        <f>IF(Table1[[#This Row],[TeamFavorite]]=Table1[[#This Row],[TeamHome]],Table1[[#This Row],[ScoreAway]]-Table1[[#This Row],[ScoreHome]],Table1[[#This Row],[ScoreHome]]-Table1[[#This Row],[ScoreAway]])</f>
        <v>-14</v>
      </c>
      <c r="O10073">
        <f>IF(Table1[[#This Row],[SpreadActual]]&lt;Table1[[#This Row],[SpreadFavorite]],1,0)</f>
        <v>1</v>
      </c>
      <c r="P10073">
        <v>39.5</v>
      </c>
      <c r="Q10073" t="s">
        <v>166</v>
      </c>
      <c r="R10073" t="b">
        <v>0</v>
      </c>
      <c r="S10073">
        <v>70</v>
      </c>
      <c r="T10073">
        <v>6</v>
      </c>
      <c r="U10073">
        <v>40</v>
      </c>
    </row>
    <row r="10074" spans="1:22" x14ac:dyDescent="0.2">
      <c r="A10074" s="1">
        <v>40461</v>
      </c>
      <c r="B10074">
        <v>2010</v>
      </c>
      <c r="C10074">
        <f>_xlfn.MAXIFS(Table1[ScheduleWeekWritten],Table1[ScheduleSeason],Table1[[#This Row],[ScheduleSeason]])</f>
        <v>17</v>
      </c>
      <c r="D10074">
        <v>5</v>
      </c>
      <c r="E10074" cm="1">
        <f t="array" ref="E10074">_xlfn.XLOOKUP(Table1[[#This Row],[ScheduleWeekWritten]],Table3[Game],100+Table3[Increase],Table1[[#This Row],[ScheduleWeekWritten]])</f>
        <v>5</v>
      </c>
      <c r="F10074" t="b">
        <v>0</v>
      </c>
      <c r="G10074" t="s">
        <v>28</v>
      </c>
      <c r="H10074">
        <v>26</v>
      </c>
      <c r="I10074">
        <v>36</v>
      </c>
      <c r="J10074" t="s">
        <v>154</v>
      </c>
      <c r="K10074" t="s">
        <v>43</v>
      </c>
      <c r="L10074" t="str">
        <f>_xlfn.XLOOKUP(Table1[[#This Row],[TeamFavoriteID]],Table2[team_id],Table2[team_name],_xlfn.XLOOKUP(Table1[[#This Row],[TeamFavoriteID]],Table2[team_id_pfr],Table2[team_name],"Even"))</f>
        <v>Buffalo Bills</v>
      </c>
      <c r="M10074">
        <v>-2.5</v>
      </c>
      <c r="N10074">
        <f>IF(Table1[[#This Row],[TeamFavorite]]=Table1[[#This Row],[TeamHome]],Table1[[#This Row],[ScoreAway]]-Table1[[#This Row],[ScoreHome]],Table1[[#This Row],[ScoreHome]]-Table1[[#This Row],[ScoreAway]])</f>
        <v>10</v>
      </c>
      <c r="O10074">
        <f>IF(Table1[[#This Row],[SpreadActual]]&lt;Table1[[#This Row],[SpreadFavorite]],1,0)</f>
        <v>0</v>
      </c>
      <c r="P10074">
        <v>41.5</v>
      </c>
      <c r="Q10074" t="s">
        <v>123</v>
      </c>
      <c r="R10074" t="b">
        <v>0</v>
      </c>
      <c r="S10074">
        <v>63</v>
      </c>
      <c r="T10074">
        <v>1</v>
      </c>
      <c r="U10074">
        <v>52</v>
      </c>
    </row>
    <row r="10075" spans="1:22" x14ac:dyDescent="0.2">
      <c r="A10075" s="1">
        <v>40461</v>
      </c>
      <c r="B10075">
        <v>2010</v>
      </c>
      <c r="C10075">
        <f>_xlfn.MAXIFS(Table1[ScheduleWeekWritten],Table1[ScheduleSeason],Table1[[#This Row],[ScheduleSeason]])</f>
        <v>17</v>
      </c>
      <c r="D10075">
        <v>5</v>
      </c>
      <c r="E10075" cm="1">
        <f t="array" ref="E10075">_xlfn.XLOOKUP(Table1[[#This Row],[ScheduleWeekWritten]],Table3[Game],100+Table3[Increase],Table1[[#This Row],[ScheduleWeekWritten]])</f>
        <v>5</v>
      </c>
      <c r="F10075" t="b">
        <v>0</v>
      </c>
      <c r="G10075" t="s">
        <v>152</v>
      </c>
      <c r="H10075">
        <v>6</v>
      </c>
      <c r="I10075">
        <v>23</v>
      </c>
      <c r="J10075" t="s">
        <v>46</v>
      </c>
      <c r="K10075" t="s">
        <v>162</v>
      </c>
      <c r="L10075" t="str">
        <f>_xlfn.XLOOKUP(Table1[[#This Row],[TeamFavoriteID]],Table2[team_id],Table2[team_name],_xlfn.XLOOKUP(Table1[[#This Row],[TeamFavoriteID]],Table2[team_id_pfr],Table2[team_name],"Even"))</f>
        <v>Carolina Panthers</v>
      </c>
      <c r="M10075">
        <v>-3</v>
      </c>
      <c r="N10075">
        <f>IF(Table1[[#This Row],[TeamFavorite]]=Table1[[#This Row],[TeamHome]],Table1[[#This Row],[ScoreAway]]-Table1[[#This Row],[ScoreHome]],Table1[[#This Row],[ScoreHome]]-Table1[[#This Row],[ScoreAway]])</f>
        <v>17</v>
      </c>
      <c r="O10075">
        <f>IF(Table1[[#This Row],[SpreadActual]]&lt;Table1[[#This Row],[SpreadFavorite]],1,0)</f>
        <v>0</v>
      </c>
      <c r="P10075">
        <v>33</v>
      </c>
      <c r="Q10075" t="s">
        <v>160</v>
      </c>
      <c r="R10075" t="b">
        <v>0</v>
      </c>
      <c r="S10075">
        <v>81</v>
      </c>
      <c r="T10075">
        <v>2</v>
      </c>
      <c r="U10075">
        <v>29</v>
      </c>
    </row>
    <row r="10076" spans="1:22" x14ac:dyDescent="0.2">
      <c r="A10076" s="1">
        <v>40461</v>
      </c>
      <c r="B10076">
        <v>2010</v>
      </c>
      <c r="C10076">
        <f>_xlfn.MAXIFS(Table1[ScheduleWeekWritten],Table1[ScheduleSeason],Table1[[#This Row],[ScheduleSeason]])</f>
        <v>17</v>
      </c>
      <c r="D10076">
        <v>5</v>
      </c>
      <c r="E10076" cm="1">
        <f t="array" ref="E10076">_xlfn.XLOOKUP(Table1[[#This Row],[ScheduleWeekWritten]],Table3[Game],100+Table3[Increase],Table1[[#This Row],[ScheduleWeekWritten]])</f>
        <v>5</v>
      </c>
      <c r="F10076" t="b">
        <v>0</v>
      </c>
      <c r="G10076" t="s">
        <v>101</v>
      </c>
      <c r="H10076">
        <v>21</v>
      </c>
      <c r="I10076">
        <v>24</v>
      </c>
      <c r="J10076" t="s">
        <v>127</v>
      </c>
      <c r="K10076" t="s">
        <v>104</v>
      </c>
      <c r="L10076" t="str">
        <f>_xlfn.XLOOKUP(Table1[[#This Row],[TeamFavoriteID]],Table2[team_id],Table2[team_name],_xlfn.XLOOKUP(Table1[[#This Row],[TeamFavoriteID]],Table2[team_id_pfr],Table2[team_name],"Even"))</f>
        <v>Cincinnati Bengals</v>
      </c>
      <c r="M10076">
        <v>-7</v>
      </c>
      <c r="N10076">
        <f>IF(Table1[[#This Row],[TeamFavorite]]=Table1[[#This Row],[TeamHome]],Table1[[#This Row],[ScoreAway]]-Table1[[#This Row],[ScoreHome]],Table1[[#This Row],[ScoreHome]]-Table1[[#This Row],[ScoreAway]])</f>
        <v>3</v>
      </c>
      <c r="O10076">
        <f>IF(Table1[[#This Row],[SpreadActual]]&lt;Table1[[#This Row],[SpreadFavorite]],1,0)</f>
        <v>0</v>
      </c>
      <c r="P10076">
        <v>38.5</v>
      </c>
      <c r="Q10076" t="s">
        <v>173</v>
      </c>
      <c r="R10076" t="b">
        <v>0</v>
      </c>
      <c r="S10076">
        <v>81</v>
      </c>
      <c r="T10076">
        <v>2</v>
      </c>
      <c r="U10076">
        <v>32</v>
      </c>
    </row>
    <row r="10077" spans="1:22" x14ac:dyDescent="0.2">
      <c r="A10077" s="1">
        <v>40461</v>
      </c>
      <c r="B10077">
        <v>2010</v>
      </c>
      <c r="C10077">
        <f>_xlfn.MAXIFS(Table1[ScheduleWeekWritten],Table1[ScheduleSeason],Table1[[#This Row],[ScheduleSeason]])</f>
        <v>17</v>
      </c>
      <c r="D10077">
        <v>5</v>
      </c>
      <c r="E10077" cm="1">
        <f t="array" ref="E10077">_xlfn.XLOOKUP(Table1[[#This Row],[ScheduleWeekWritten]],Table3[Game],100+Table3[Increase],Table1[[#This Row],[ScheduleWeekWritten]])</f>
        <v>5</v>
      </c>
      <c r="F10077" t="b">
        <v>0</v>
      </c>
      <c r="G10077" t="s">
        <v>62</v>
      </c>
      <c r="H10077">
        <v>10</v>
      </c>
      <c r="I10077">
        <v>20</v>
      </c>
      <c r="J10077" t="s">
        <v>38</v>
      </c>
      <c r="K10077" t="s">
        <v>109</v>
      </c>
      <c r="L10077" t="str">
        <f>_xlfn.XLOOKUP(Table1[[#This Row],[TeamFavoriteID]],Table2[team_id],Table2[team_name],_xlfn.XLOOKUP(Table1[[#This Row],[TeamFavoriteID]],Table2[team_id_pfr],Table2[team_name],"Even"))</f>
        <v>Atlanta Falcons</v>
      </c>
      <c r="M10077">
        <v>-3</v>
      </c>
      <c r="N10077">
        <f>IF(Table1[[#This Row],[TeamFavorite]]=Table1[[#This Row],[TeamHome]],Table1[[#This Row],[ScoreAway]]-Table1[[#This Row],[ScoreHome]],Table1[[#This Row],[ScoreHome]]-Table1[[#This Row],[ScoreAway]])</f>
        <v>-10</v>
      </c>
      <c r="O10077">
        <f>IF(Table1[[#This Row],[SpreadActual]]&lt;Table1[[#This Row],[SpreadFavorite]],1,0)</f>
        <v>1</v>
      </c>
      <c r="P10077">
        <v>41.5</v>
      </c>
      <c r="Q10077" t="s">
        <v>170</v>
      </c>
      <c r="R10077" t="b">
        <v>0</v>
      </c>
      <c r="S10077">
        <v>66</v>
      </c>
      <c r="T10077">
        <v>9</v>
      </c>
    </row>
    <row r="10078" spans="1:22" x14ac:dyDescent="0.2">
      <c r="A10078" s="1">
        <v>40461</v>
      </c>
      <c r="B10078">
        <v>2010</v>
      </c>
      <c r="C10078">
        <f>_xlfn.MAXIFS(Table1[ScheduleWeekWritten],Table1[ScheduleSeason],Table1[[#This Row],[ScheduleSeason]])</f>
        <v>17</v>
      </c>
      <c r="D10078">
        <v>5</v>
      </c>
      <c r="E10078" cm="1">
        <f t="array" ref="E10078">_xlfn.XLOOKUP(Table1[[#This Row],[ScheduleWeekWritten]],Table3[Game],100+Table3[Increase],Table1[[#This Row],[ScheduleWeekWritten]])</f>
        <v>5</v>
      </c>
      <c r="F10078" t="b">
        <v>0</v>
      </c>
      <c r="G10078" t="s">
        <v>67</v>
      </c>
      <c r="H10078">
        <v>27</v>
      </c>
      <c r="I10078">
        <v>34</v>
      </c>
      <c r="J10078" t="s">
        <v>171</v>
      </c>
      <c r="K10078" t="s">
        <v>68</v>
      </c>
      <c r="L10078" t="str">
        <f>_xlfn.XLOOKUP(Table1[[#This Row],[TeamFavoriteID]],Table2[team_id],Table2[team_name],_xlfn.XLOOKUP(Table1[[#This Row],[TeamFavoriteID]],Table2[team_id_pfr],Table2[team_name],"Even"))</f>
        <v>Dallas Cowboys</v>
      </c>
      <c r="M10078">
        <v>-7</v>
      </c>
      <c r="N10078">
        <f>IF(Table1[[#This Row],[TeamFavorite]]=Table1[[#This Row],[TeamHome]],Table1[[#This Row],[ScoreAway]]-Table1[[#This Row],[ScoreHome]],Table1[[#This Row],[ScoreHome]]-Table1[[#This Row],[ScoreAway]])</f>
        <v>7</v>
      </c>
      <c r="O10078">
        <f>IF(Table1[[#This Row],[SpreadActual]]&lt;Table1[[#This Row],[SpreadFavorite]],1,0)</f>
        <v>0</v>
      </c>
      <c r="P10078">
        <v>43</v>
      </c>
      <c r="Q10078" t="s">
        <v>192</v>
      </c>
      <c r="R10078" t="b">
        <v>0</v>
      </c>
      <c r="S10078">
        <v>72</v>
      </c>
      <c r="T10078">
        <v>0</v>
      </c>
      <c r="V10078" t="s">
        <v>103</v>
      </c>
    </row>
    <row r="10079" spans="1:22" x14ac:dyDescent="0.2">
      <c r="A10079" s="1">
        <v>40461</v>
      </c>
      <c r="B10079">
        <v>2010</v>
      </c>
      <c r="C10079">
        <f>_xlfn.MAXIFS(Table1[ScheduleWeekWritten],Table1[ScheduleSeason],Table1[[#This Row],[ScheduleSeason]])</f>
        <v>17</v>
      </c>
      <c r="D10079">
        <v>5</v>
      </c>
      <c r="E10079" cm="1">
        <f t="array" ref="E10079">_xlfn.XLOOKUP(Table1[[#This Row],[ScheduleWeekWritten]],Table3[Game],100+Table3[Increase],Table1[[#This Row],[ScheduleWeekWritten]])</f>
        <v>5</v>
      </c>
      <c r="F10079" t="b">
        <v>0</v>
      </c>
      <c r="G10079" t="s">
        <v>45</v>
      </c>
      <c r="H10079">
        <v>44</v>
      </c>
      <c r="I10079">
        <v>6</v>
      </c>
      <c r="J10079" t="s">
        <v>153</v>
      </c>
      <c r="K10079" t="s">
        <v>79</v>
      </c>
      <c r="L10079" t="str">
        <f>_xlfn.XLOOKUP(Table1[[#This Row],[TeamFavoriteID]],Table2[team_id],Table2[team_name],_xlfn.XLOOKUP(Table1[[#This Row],[TeamFavoriteID]],Table2[team_id_pfr],Table2[team_name],"Even"))</f>
        <v>Detroit Lions</v>
      </c>
      <c r="M10079">
        <v>-3</v>
      </c>
      <c r="N10079">
        <f>IF(Table1[[#This Row],[TeamFavorite]]=Table1[[#This Row],[TeamHome]],Table1[[#This Row],[ScoreAway]]-Table1[[#This Row],[ScoreHome]],Table1[[#This Row],[ScoreHome]]-Table1[[#This Row],[ScoreAway]])</f>
        <v>-38</v>
      </c>
      <c r="O10079">
        <f>IF(Table1[[#This Row],[SpreadActual]]&lt;Table1[[#This Row],[SpreadFavorite]],1,0)</f>
        <v>1</v>
      </c>
      <c r="P10079">
        <v>42.5</v>
      </c>
      <c r="Q10079" t="s">
        <v>181</v>
      </c>
      <c r="R10079" t="b">
        <v>0</v>
      </c>
      <c r="S10079">
        <v>72</v>
      </c>
      <c r="T10079">
        <v>0</v>
      </c>
      <c r="V10079" t="s">
        <v>103</v>
      </c>
    </row>
    <row r="10080" spans="1:22" x14ac:dyDescent="0.2">
      <c r="A10080" s="1">
        <v>40461</v>
      </c>
      <c r="B10080">
        <v>2010</v>
      </c>
      <c r="C10080">
        <f>_xlfn.MAXIFS(Table1[ScheduleWeekWritten],Table1[ScheduleSeason],Table1[[#This Row],[ScheduleSeason]])</f>
        <v>17</v>
      </c>
      <c r="D10080">
        <v>5</v>
      </c>
      <c r="E10080" cm="1">
        <f t="array" ref="E10080">_xlfn.XLOOKUP(Table1[[#This Row],[ScheduleWeekWritten]],Table3[Game],100+Table3[Increase],Table1[[#This Row],[ScheduleWeekWritten]])</f>
        <v>5</v>
      </c>
      <c r="F10080" t="b">
        <v>0</v>
      </c>
      <c r="G10080" t="s">
        <v>177</v>
      </c>
      <c r="H10080">
        <v>10</v>
      </c>
      <c r="I10080">
        <v>34</v>
      </c>
      <c r="J10080" t="s">
        <v>50</v>
      </c>
      <c r="K10080" t="s">
        <v>182</v>
      </c>
      <c r="L10080" t="str">
        <f>_xlfn.XLOOKUP(Table1[[#This Row],[TeamFavoriteID]],Table2[team_id],Table2[team_name],_xlfn.XLOOKUP(Table1[[#This Row],[TeamFavoriteID]],Table2[team_id_pfr],Table2[team_name],"Even"))</f>
        <v>Houston Texans</v>
      </c>
      <c r="M10080">
        <v>-3</v>
      </c>
      <c r="N10080">
        <f>IF(Table1[[#This Row],[TeamFavorite]]=Table1[[#This Row],[TeamHome]],Table1[[#This Row],[ScoreAway]]-Table1[[#This Row],[ScoreHome]],Table1[[#This Row],[ScoreHome]]-Table1[[#This Row],[ScoreAway]])</f>
        <v>24</v>
      </c>
      <c r="O10080">
        <f>IF(Table1[[#This Row],[SpreadActual]]&lt;Table1[[#This Row],[SpreadFavorite]],1,0)</f>
        <v>0</v>
      </c>
      <c r="P10080">
        <v>48.5</v>
      </c>
      <c r="Q10080" t="s">
        <v>178</v>
      </c>
      <c r="R10080" t="b">
        <v>0</v>
      </c>
      <c r="S10080">
        <v>79</v>
      </c>
      <c r="T10080">
        <v>6</v>
      </c>
      <c r="V10080" t="s">
        <v>193</v>
      </c>
    </row>
    <row r="10081" spans="1:22" x14ac:dyDescent="0.2">
      <c r="A10081" s="1">
        <v>40461</v>
      </c>
      <c r="B10081">
        <v>2010</v>
      </c>
      <c r="C10081">
        <f>_xlfn.MAXIFS(Table1[ScheduleWeekWritten],Table1[ScheduleSeason],Table1[[#This Row],[ScheduleSeason]])</f>
        <v>17</v>
      </c>
      <c r="D10081">
        <v>5</v>
      </c>
      <c r="E10081" cm="1">
        <f t="array" ref="E10081">_xlfn.XLOOKUP(Table1[[#This Row],[ScheduleWeekWritten]],Table3[Game],100+Table3[Increase],Table1[[#This Row],[ScheduleWeekWritten]])</f>
        <v>5</v>
      </c>
      <c r="F10081" t="b">
        <v>0</v>
      </c>
      <c r="G10081" t="s">
        <v>140</v>
      </c>
      <c r="H10081">
        <v>19</v>
      </c>
      <c r="I10081">
        <v>9</v>
      </c>
      <c r="J10081" t="s">
        <v>42</v>
      </c>
      <c r="K10081" t="s">
        <v>72</v>
      </c>
      <c r="L10081" t="str">
        <f>_xlfn.XLOOKUP(Table1[[#This Row],[TeamFavoriteID]],Table2[team_id],Table2[team_name],_xlfn.XLOOKUP(Table1[[#This Row],[TeamFavoriteID]],Table2[team_id_pfr],Table2[team_name],"Even"))</f>
        <v>Baltimore Colts</v>
      </c>
      <c r="M10081">
        <v>-7.5</v>
      </c>
      <c r="N10081">
        <f>IF(Table1[[#This Row],[TeamFavorite]]=Table1[[#This Row],[TeamHome]],Table1[[#This Row],[ScoreAway]]-Table1[[#This Row],[ScoreHome]],Table1[[#This Row],[ScoreHome]]-Table1[[#This Row],[ScoreAway]])</f>
        <v>10</v>
      </c>
      <c r="O10081">
        <f>IF(Table1[[#This Row],[SpreadActual]]&lt;Table1[[#This Row],[SpreadFavorite]],1,0)</f>
        <v>0</v>
      </c>
      <c r="P10081">
        <v>46.5</v>
      </c>
      <c r="Q10081" t="s">
        <v>190</v>
      </c>
      <c r="R10081" t="b">
        <v>0</v>
      </c>
      <c r="S10081">
        <v>72</v>
      </c>
      <c r="T10081">
        <v>0</v>
      </c>
      <c r="V10081" t="s">
        <v>103</v>
      </c>
    </row>
    <row r="10082" spans="1:22" x14ac:dyDescent="0.2">
      <c r="A10082" s="1">
        <v>40461</v>
      </c>
      <c r="B10082">
        <v>2010</v>
      </c>
      <c r="C10082">
        <f>_xlfn.MAXIFS(Table1[ScheduleWeekWritten],Table1[ScheduleSeason],Table1[[#This Row],[ScheduleSeason]])</f>
        <v>17</v>
      </c>
      <c r="D10082">
        <v>5</v>
      </c>
      <c r="E10082" cm="1">
        <f t="array" ref="E10082">_xlfn.XLOOKUP(Table1[[#This Row],[ScheduleWeekWritten]],Table3[Game],100+Table3[Increase],Table1[[#This Row],[ScheduleWeekWritten]])</f>
        <v>5</v>
      </c>
      <c r="F10082" t="b">
        <v>0</v>
      </c>
      <c r="G10082" t="s">
        <v>20</v>
      </c>
      <c r="H10082">
        <v>35</v>
      </c>
      <c r="I10082">
        <v>27</v>
      </c>
      <c r="J10082" t="s">
        <v>27</v>
      </c>
      <c r="K10082" t="s">
        <v>29</v>
      </c>
      <c r="L10082" t="str">
        <f>_xlfn.XLOOKUP(Table1[[#This Row],[TeamFavoriteID]],Table2[team_id],Table2[team_name],_xlfn.XLOOKUP(Table1[[#This Row],[TeamFavoriteID]],Table2[team_id_pfr],Table2[team_name],"Even"))</f>
        <v>Los Angeles Chargers</v>
      </c>
      <c r="M10082">
        <v>-7</v>
      </c>
      <c r="N10082">
        <f>IF(Table1[[#This Row],[TeamFavorite]]=Table1[[#This Row],[TeamHome]],Table1[[#This Row],[ScoreAway]]-Table1[[#This Row],[ScoreHome]],Table1[[#This Row],[ScoreHome]]-Table1[[#This Row],[ScoreAway]])</f>
        <v>8</v>
      </c>
      <c r="O10082">
        <f>IF(Table1[[#This Row],[SpreadActual]]&lt;Table1[[#This Row],[SpreadFavorite]],1,0)</f>
        <v>0</v>
      </c>
      <c r="P10082">
        <v>44</v>
      </c>
      <c r="Q10082" t="s">
        <v>76</v>
      </c>
      <c r="R10082" t="b">
        <v>0</v>
      </c>
      <c r="S10082">
        <v>71</v>
      </c>
      <c r="T10082">
        <v>0</v>
      </c>
    </row>
    <row r="10083" spans="1:22" x14ac:dyDescent="0.2">
      <c r="A10083" s="1">
        <v>40461</v>
      </c>
      <c r="B10083">
        <v>2010</v>
      </c>
      <c r="C10083">
        <f>_xlfn.MAXIFS(Table1[ScheduleWeekWritten],Table1[ScheduleSeason],Table1[[#This Row],[ScheduleSeason]])</f>
        <v>17</v>
      </c>
      <c r="D10083">
        <v>5</v>
      </c>
      <c r="E10083" cm="1">
        <f t="array" ref="E10083">_xlfn.XLOOKUP(Table1[[#This Row],[ScheduleWeekWritten]],Table3[Game],100+Table3[Increase],Table1[[#This Row],[ScheduleWeekWritten]])</f>
        <v>5</v>
      </c>
      <c r="F10083" t="b">
        <v>0</v>
      </c>
      <c r="G10083" t="s">
        <v>53</v>
      </c>
      <c r="H10083">
        <v>24</v>
      </c>
      <c r="I10083">
        <v>27</v>
      </c>
      <c r="J10083" t="s">
        <v>58</v>
      </c>
      <c r="K10083" t="s">
        <v>87</v>
      </c>
      <c r="L10083" t="str">
        <f>_xlfn.XLOOKUP(Table1[[#This Row],[TeamFavoriteID]],Table2[team_id],Table2[team_name],_xlfn.XLOOKUP(Table1[[#This Row],[TeamFavoriteID]],Table2[team_id_pfr],Table2[team_name],"Even"))</f>
        <v>San Francisco 49ers</v>
      </c>
      <c r="M10083">
        <v>-3</v>
      </c>
      <c r="N10083">
        <f>IF(Table1[[#This Row],[TeamFavorite]]=Table1[[#This Row],[TeamHome]],Table1[[#This Row],[ScoreAway]]-Table1[[#This Row],[ScoreHome]],Table1[[#This Row],[ScoreHome]]-Table1[[#This Row],[ScoreAway]])</f>
        <v>3</v>
      </c>
      <c r="O10083">
        <f>IF(Table1[[#This Row],[SpreadActual]]&lt;Table1[[#This Row],[SpreadFavorite]],1,0)</f>
        <v>0</v>
      </c>
      <c r="P10083">
        <v>38.5</v>
      </c>
      <c r="Q10083" t="s">
        <v>118</v>
      </c>
      <c r="R10083" t="b">
        <v>0</v>
      </c>
      <c r="S10083">
        <v>75</v>
      </c>
      <c r="T10083">
        <v>1</v>
      </c>
      <c r="U10083">
        <v>51</v>
      </c>
    </row>
    <row r="10084" spans="1:22" x14ac:dyDescent="0.2">
      <c r="A10084" s="1">
        <v>40461</v>
      </c>
      <c r="B10084">
        <v>2010</v>
      </c>
      <c r="C10084">
        <f>_xlfn.MAXIFS(Table1[ScheduleWeekWritten],Table1[ScheduleSeason],Table1[[#This Row],[ScheduleSeason]])</f>
        <v>17</v>
      </c>
      <c r="D10084">
        <v>5</v>
      </c>
      <c r="E10084" cm="1">
        <f t="array" ref="E10084">_xlfn.XLOOKUP(Table1[[#This Row],[ScheduleWeekWritten]],Table3[Game],100+Table3[Increase],Table1[[#This Row],[ScheduleWeekWritten]])</f>
        <v>5</v>
      </c>
      <c r="F10084" t="b">
        <v>0</v>
      </c>
      <c r="G10084" t="s">
        <v>61</v>
      </c>
      <c r="H10084">
        <v>16</v>
      </c>
      <c r="I10084">
        <v>13</v>
      </c>
      <c r="J10084" t="s">
        <v>33</v>
      </c>
      <c r="K10084" t="s">
        <v>35</v>
      </c>
      <c r="L10084" t="str">
        <f>_xlfn.XLOOKUP(Table1[[#This Row],[TeamFavoriteID]],Table2[team_id],Table2[team_name],_xlfn.XLOOKUP(Table1[[#This Row],[TeamFavoriteID]],Table2[team_id_pfr],Table2[team_name],"Even"))</f>
        <v>Green Bay Packers</v>
      </c>
      <c r="M10084">
        <v>-3</v>
      </c>
      <c r="N10084">
        <f>IF(Table1[[#This Row],[TeamFavorite]]=Table1[[#This Row],[TeamHome]],Table1[[#This Row],[ScoreAway]]-Table1[[#This Row],[ScoreHome]],Table1[[#This Row],[ScoreHome]]-Table1[[#This Row],[ScoreAway]])</f>
        <v>3</v>
      </c>
      <c r="O10084">
        <f>IF(Table1[[#This Row],[SpreadActual]]&lt;Table1[[#This Row],[SpreadFavorite]],1,0)</f>
        <v>0</v>
      </c>
      <c r="P10084">
        <v>45.5</v>
      </c>
      <c r="Q10084" t="s">
        <v>165</v>
      </c>
      <c r="R10084" t="b">
        <v>0</v>
      </c>
      <c r="S10084">
        <v>72</v>
      </c>
      <c r="T10084">
        <v>0</v>
      </c>
      <c r="U10084">
        <v>46</v>
      </c>
    </row>
    <row r="10085" spans="1:22" x14ac:dyDescent="0.2">
      <c r="A10085" s="1">
        <v>40462</v>
      </c>
      <c r="B10085">
        <v>2010</v>
      </c>
      <c r="C10085">
        <f>_xlfn.MAXIFS(Table1[ScheduleWeekWritten],Table1[ScheduleSeason],Table1[[#This Row],[ScheduleSeason]])</f>
        <v>17</v>
      </c>
      <c r="D10085">
        <v>5</v>
      </c>
      <c r="E10085" cm="1">
        <f t="array" ref="E10085">_xlfn.XLOOKUP(Table1[[#This Row],[ScheduleWeekWritten]],Table3[Game],100+Table3[Increase],Table1[[#This Row],[ScheduleWeekWritten]])</f>
        <v>5</v>
      </c>
      <c r="F10085" t="b">
        <v>0</v>
      </c>
      <c r="G10085" t="s">
        <v>31</v>
      </c>
      <c r="H10085">
        <v>29</v>
      </c>
      <c r="I10085">
        <v>20</v>
      </c>
      <c r="J10085" t="s">
        <v>54</v>
      </c>
      <c r="K10085" t="s">
        <v>32</v>
      </c>
      <c r="L10085" t="str">
        <f>_xlfn.XLOOKUP(Table1[[#This Row],[TeamFavoriteID]],Table2[team_id],Table2[team_name],_xlfn.XLOOKUP(Table1[[#This Row],[TeamFavoriteID]],Table2[team_id_pfr],Table2[team_name],"Even"))</f>
        <v>New York Jets</v>
      </c>
      <c r="M10085">
        <v>-4.5</v>
      </c>
      <c r="N10085">
        <f>IF(Table1[[#This Row],[TeamFavorite]]=Table1[[#This Row],[TeamHome]],Table1[[#This Row],[ScoreAway]]-Table1[[#This Row],[ScoreHome]],Table1[[#This Row],[ScoreHome]]-Table1[[#This Row],[ScoreAway]])</f>
        <v>-9</v>
      </c>
      <c r="O10085">
        <f>IF(Table1[[#This Row],[SpreadActual]]&lt;Table1[[#This Row],[SpreadFavorite]],1,0)</f>
        <v>1</v>
      </c>
      <c r="P10085">
        <v>40</v>
      </c>
      <c r="Q10085" t="s">
        <v>197</v>
      </c>
      <c r="R10085" t="b">
        <v>0</v>
      </c>
      <c r="S10085">
        <v>72</v>
      </c>
      <c r="T10085">
        <v>1</v>
      </c>
      <c r="U10085">
        <v>56</v>
      </c>
    </row>
    <row r="10086" spans="1:22" x14ac:dyDescent="0.2">
      <c r="A10086" s="1">
        <v>40468</v>
      </c>
      <c r="B10086">
        <v>2010</v>
      </c>
      <c r="C10086">
        <f>_xlfn.MAXIFS(Table1[ScheduleWeekWritten],Table1[ScheduleSeason],Table1[[#This Row],[ScheduleSeason]])</f>
        <v>17</v>
      </c>
      <c r="D10086">
        <v>6</v>
      </c>
      <c r="E10086" cm="1">
        <f t="array" ref="E10086">_xlfn.XLOOKUP(Table1[[#This Row],[ScheduleWeekWritten]],Table3[Game],100+Table3[Increase],Table1[[#This Row],[ScheduleWeekWritten]])</f>
        <v>6</v>
      </c>
      <c r="F10086" t="b">
        <v>0</v>
      </c>
      <c r="G10086" t="s">
        <v>46</v>
      </c>
      <c r="H10086">
        <v>20</v>
      </c>
      <c r="I10086">
        <v>23</v>
      </c>
      <c r="J10086" t="s">
        <v>128</v>
      </c>
      <c r="K10086" t="s">
        <v>47</v>
      </c>
      <c r="L10086" t="str">
        <f>_xlfn.XLOOKUP(Table1[[#This Row],[TeamFavoriteID]],Table2[team_id],Table2[team_name],_xlfn.XLOOKUP(Table1[[#This Row],[TeamFavoriteID]],Table2[team_id_pfr],Table2[team_name],"Even"))</f>
        <v>Chicago Bears</v>
      </c>
      <c r="M10086">
        <v>-6</v>
      </c>
      <c r="N10086">
        <f>IF(Table1[[#This Row],[TeamFavorite]]=Table1[[#This Row],[TeamHome]],Table1[[#This Row],[ScoreAway]]-Table1[[#This Row],[ScoreHome]],Table1[[#This Row],[ScoreHome]]-Table1[[#This Row],[ScoreAway]])</f>
        <v>3</v>
      </c>
      <c r="O10086">
        <f>IF(Table1[[#This Row],[SpreadActual]]&lt;Table1[[#This Row],[SpreadFavorite]],1,0)</f>
        <v>0</v>
      </c>
      <c r="P10086">
        <v>38</v>
      </c>
      <c r="Q10086" t="s">
        <v>114</v>
      </c>
      <c r="R10086" t="b">
        <v>0</v>
      </c>
      <c r="S10086">
        <v>61</v>
      </c>
      <c r="T10086">
        <v>9</v>
      </c>
      <c r="U10086">
        <v>49</v>
      </c>
    </row>
    <row r="10087" spans="1:22" x14ac:dyDescent="0.2">
      <c r="A10087" s="1">
        <v>40468</v>
      </c>
      <c r="B10087">
        <v>2010</v>
      </c>
      <c r="C10087">
        <f>_xlfn.MAXIFS(Table1[ScheduleWeekWritten],Table1[ScheduleSeason],Table1[[#This Row],[ScheduleSeason]])</f>
        <v>17</v>
      </c>
      <c r="D10087">
        <v>6</v>
      </c>
      <c r="E10087" cm="1">
        <f t="array" ref="E10087">_xlfn.XLOOKUP(Table1[[#This Row],[ScheduleWeekWritten]],Table3[Game],100+Table3[Increase],Table1[[#This Row],[ScheduleWeekWritten]])</f>
        <v>6</v>
      </c>
      <c r="F10087" t="b">
        <v>0</v>
      </c>
      <c r="G10087" t="s">
        <v>24</v>
      </c>
      <c r="H10087">
        <v>20</v>
      </c>
      <c r="I10087">
        <v>24</v>
      </c>
      <c r="J10087" t="s">
        <v>31</v>
      </c>
      <c r="K10087" t="s">
        <v>32</v>
      </c>
      <c r="L10087" t="str">
        <f>_xlfn.XLOOKUP(Table1[[#This Row],[TeamFavoriteID]],Table2[team_id],Table2[team_name],_xlfn.XLOOKUP(Table1[[#This Row],[TeamFavoriteID]],Table2[team_id_pfr],Table2[team_name],"Even"))</f>
        <v>New York Jets</v>
      </c>
      <c r="M10087">
        <v>-3.5</v>
      </c>
      <c r="N10087">
        <f>IF(Table1[[#This Row],[TeamFavorite]]=Table1[[#This Row],[TeamHome]],Table1[[#This Row],[ScoreAway]]-Table1[[#This Row],[ScoreHome]],Table1[[#This Row],[ScoreHome]]-Table1[[#This Row],[ScoreAway]])</f>
        <v>-4</v>
      </c>
      <c r="O10087">
        <f>IF(Table1[[#This Row],[SpreadActual]]&lt;Table1[[#This Row],[SpreadFavorite]],1,0)</f>
        <v>1</v>
      </c>
      <c r="P10087">
        <v>43</v>
      </c>
      <c r="Q10087" t="s">
        <v>174</v>
      </c>
      <c r="R10087" t="b">
        <v>0</v>
      </c>
      <c r="S10087">
        <v>73</v>
      </c>
      <c r="T10087">
        <v>4</v>
      </c>
      <c r="U10087">
        <v>13</v>
      </c>
    </row>
    <row r="10088" spans="1:22" x14ac:dyDescent="0.2">
      <c r="A10088" s="1">
        <v>40468</v>
      </c>
      <c r="B10088">
        <v>2010</v>
      </c>
      <c r="C10088">
        <f>_xlfn.MAXIFS(Table1[ScheduleWeekWritten],Table1[ScheduleSeason],Table1[[#This Row],[ScheduleSeason]])</f>
        <v>17</v>
      </c>
      <c r="D10088">
        <v>6</v>
      </c>
      <c r="E10088" cm="1">
        <f t="array" ref="E10088">_xlfn.XLOOKUP(Table1[[#This Row],[ScheduleWeekWritten]],Table3[Game],100+Table3[Increase],Table1[[#This Row],[ScheduleWeekWritten]])</f>
        <v>6</v>
      </c>
      <c r="F10088" t="b">
        <v>0</v>
      </c>
      <c r="G10088" t="s">
        <v>33</v>
      </c>
      <c r="H10088">
        <v>20</v>
      </c>
      <c r="I10088">
        <v>23</v>
      </c>
      <c r="J10088" t="s">
        <v>19</v>
      </c>
      <c r="K10088" t="s">
        <v>35</v>
      </c>
      <c r="L10088" t="str">
        <f>_xlfn.XLOOKUP(Table1[[#This Row],[TeamFavoriteID]],Table2[team_id],Table2[team_name],_xlfn.XLOOKUP(Table1[[#This Row],[TeamFavoriteID]],Table2[team_id_pfr],Table2[team_name],"Even"))</f>
        <v>Green Bay Packers</v>
      </c>
      <c r="M10088">
        <v>-3</v>
      </c>
      <c r="N10088">
        <f>IF(Table1[[#This Row],[TeamFavorite]]=Table1[[#This Row],[TeamHome]],Table1[[#This Row],[ScoreAway]]-Table1[[#This Row],[ScoreHome]],Table1[[#This Row],[ScoreHome]]-Table1[[#This Row],[ScoreAway]])</f>
        <v>3</v>
      </c>
      <c r="O10088">
        <f>IF(Table1[[#This Row],[SpreadActual]]&lt;Table1[[#This Row],[SpreadFavorite]],1,0)</f>
        <v>0</v>
      </c>
      <c r="P10088">
        <v>44</v>
      </c>
      <c r="Q10088" t="s">
        <v>82</v>
      </c>
      <c r="R10088" t="b">
        <v>0</v>
      </c>
      <c r="S10088">
        <v>57</v>
      </c>
      <c r="T10088">
        <v>1</v>
      </c>
      <c r="U10088">
        <v>45</v>
      </c>
    </row>
    <row r="10089" spans="1:22" x14ac:dyDescent="0.2">
      <c r="A10089" s="1">
        <v>40468</v>
      </c>
      <c r="B10089">
        <v>2010</v>
      </c>
      <c r="C10089">
        <f>_xlfn.MAXIFS(Table1[ScheduleWeekWritten],Table1[ScheduleSeason],Table1[[#This Row],[ScheduleSeason]])</f>
        <v>17</v>
      </c>
      <c r="D10089">
        <v>6</v>
      </c>
      <c r="E10089" cm="1">
        <f t="array" ref="E10089">_xlfn.XLOOKUP(Table1[[#This Row],[ScheduleWeekWritten]],Table3[Game],100+Table3[Increase],Table1[[#This Row],[ScheduleWeekWritten]])</f>
        <v>6</v>
      </c>
      <c r="F10089" t="b">
        <v>0</v>
      </c>
      <c r="G10089" t="s">
        <v>177</v>
      </c>
      <c r="H10089">
        <v>35</v>
      </c>
      <c r="I10089">
        <v>31</v>
      </c>
      <c r="J10089" t="s">
        <v>42</v>
      </c>
      <c r="K10089" t="s">
        <v>182</v>
      </c>
      <c r="L10089" t="str">
        <f>_xlfn.XLOOKUP(Table1[[#This Row],[TeamFavoriteID]],Table2[team_id],Table2[team_name],_xlfn.XLOOKUP(Table1[[#This Row],[TeamFavoriteID]],Table2[team_id_pfr],Table2[team_name],"Even"))</f>
        <v>Houston Texans</v>
      </c>
      <c r="M10089">
        <v>-4.5</v>
      </c>
      <c r="N10089">
        <f>IF(Table1[[#This Row],[TeamFavorite]]=Table1[[#This Row],[TeamHome]],Table1[[#This Row],[ScoreAway]]-Table1[[#This Row],[ScoreHome]],Table1[[#This Row],[ScoreHome]]-Table1[[#This Row],[ScoreAway]])</f>
        <v>-4</v>
      </c>
      <c r="O10089">
        <f>IF(Table1[[#This Row],[SpreadActual]]&lt;Table1[[#This Row],[SpreadFavorite]],1,0)</f>
        <v>0</v>
      </c>
      <c r="P10089">
        <v>46</v>
      </c>
      <c r="Q10089" t="s">
        <v>178</v>
      </c>
      <c r="R10089" t="b">
        <v>0</v>
      </c>
      <c r="S10089">
        <v>78</v>
      </c>
      <c r="T10089">
        <v>3</v>
      </c>
      <c r="V10089" t="s">
        <v>193</v>
      </c>
    </row>
    <row r="10090" spans="1:22" x14ac:dyDescent="0.2">
      <c r="A10090" s="1">
        <v>40468</v>
      </c>
      <c r="B10090">
        <v>2010</v>
      </c>
      <c r="C10090">
        <f>_xlfn.MAXIFS(Table1[ScheduleWeekWritten],Table1[ScheduleSeason],Table1[[#This Row],[ScheduleSeason]])</f>
        <v>17</v>
      </c>
      <c r="D10090">
        <v>6</v>
      </c>
      <c r="E10090" cm="1">
        <f t="array" ref="E10090">_xlfn.XLOOKUP(Table1[[#This Row],[ScheduleWeekWritten]],Table3[Game],100+Table3[Increase],Table1[[#This Row],[ScheduleWeekWritten]])</f>
        <v>6</v>
      </c>
      <c r="F10090" t="b">
        <v>0</v>
      </c>
      <c r="G10090" t="s">
        <v>54</v>
      </c>
      <c r="H10090">
        <v>24</v>
      </c>
      <c r="I10090">
        <v>21</v>
      </c>
      <c r="J10090" t="s">
        <v>67</v>
      </c>
      <c r="K10090" t="s">
        <v>55</v>
      </c>
      <c r="L10090" t="str">
        <f>_xlfn.XLOOKUP(Table1[[#This Row],[TeamFavoriteID]],Table2[team_id],Table2[team_name],_xlfn.XLOOKUP(Table1[[#This Row],[TeamFavoriteID]],Table2[team_id_pfr],Table2[team_name],"Even"))</f>
        <v>Minnesota Vikings</v>
      </c>
      <c r="M10090">
        <v>-1.5</v>
      </c>
      <c r="N10090">
        <f>IF(Table1[[#This Row],[TeamFavorite]]=Table1[[#This Row],[TeamHome]],Table1[[#This Row],[ScoreAway]]-Table1[[#This Row],[ScoreHome]],Table1[[#This Row],[ScoreHome]]-Table1[[#This Row],[ScoreAway]])</f>
        <v>-3</v>
      </c>
      <c r="O10090">
        <f>IF(Table1[[#This Row],[SpreadActual]]&lt;Table1[[#This Row],[SpreadFavorite]],1,0)</f>
        <v>1</v>
      </c>
      <c r="P10090">
        <v>44</v>
      </c>
      <c r="Q10090" t="s">
        <v>194</v>
      </c>
      <c r="R10090" t="b">
        <v>0</v>
      </c>
      <c r="S10090">
        <v>72</v>
      </c>
      <c r="T10090">
        <v>0</v>
      </c>
      <c r="V10090" t="s">
        <v>103</v>
      </c>
    </row>
    <row r="10091" spans="1:22" x14ac:dyDescent="0.2">
      <c r="A10091" s="1">
        <v>40468</v>
      </c>
      <c r="B10091">
        <v>2010</v>
      </c>
      <c r="C10091">
        <f>_xlfn.MAXIFS(Table1[ScheduleWeekWritten],Table1[ScheduleSeason],Table1[[#This Row],[ScheduleSeason]])</f>
        <v>17</v>
      </c>
      <c r="D10091">
        <v>6</v>
      </c>
      <c r="E10091" cm="1">
        <f t="array" ref="E10091">_xlfn.XLOOKUP(Table1[[#This Row],[ScheduleWeekWritten]],Table3[Game],100+Table3[Increase],Table1[[#This Row],[ScheduleWeekWritten]])</f>
        <v>6</v>
      </c>
      <c r="F10091" t="b">
        <v>0</v>
      </c>
      <c r="G10091" t="s">
        <v>115</v>
      </c>
      <c r="H10091">
        <v>23</v>
      </c>
      <c r="I10091">
        <v>20</v>
      </c>
      <c r="J10091" t="s">
        <v>158</v>
      </c>
      <c r="K10091" t="s">
        <v>70</v>
      </c>
      <c r="L10091" t="str">
        <f>_xlfn.XLOOKUP(Table1[[#This Row],[TeamFavoriteID]],Table2[team_id],Table2[team_name],_xlfn.XLOOKUP(Table1[[#This Row],[TeamFavoriteID]],Table2[team_id_pfr],Table2[team_name],"Even"))</f>
        <v>Boston Patriots</v>
      </c>
      <c r="M10091">
        <v>-3</v>
      </c>
      <c r="N10091">
        <f>IF(Table1[[#This Row],[TeamFavorite]]=Table1[[#This Row],[TeamHome]],Table1[[#This Row],[ScoreAway]]-Table1[[#This Row],[ScoreHome]],Table1[[#This Row],[ScoreHome]]-Table1[[#This Row],[ScoreAway]])</f>
        <v>3</v>
      </c>
      <c r="O10091">
        <f>IF(Table1[[#This Row],[SpreadActual]]&lt;Table1[[#This Row],[SpreadFavorite]],1,0)</f>
        <v>0</v>
      </c>
      <c r="P10091">
        <v>44.5</v>
      </c>
      <c r="Q10091" t="s">
        <v>179</v>
      </c>
      <c r="R10091" t="b">
        <v>0</v>
      </c>
      <c r="S10091">
        <v>57</v>
      </c>
      <c r="T10091">
        <v>14</v>
      </c>
    </row>
    <row r="10092" spans="1:22" x14ac:dyDescent="0.2">
      <c r="A10092" s="1">
        <v>40468</v>
      </c>
      <c r="B10092">
        <v>2010</v>
      </c>
      <c r="C10092">
        <f>_xlfn.MAXIFS(Table1[ScheduleWeekWritten],Table1[ScheduleSeason],Table1[[#This Row],[ScheduleSeason]])</f>
        <v>17</v>
      </c>
      <c r="D10092">
        <v>6</v>
      </c>
      <c r="E10092" cm="1">
        <f t="array" ref="E10092">_xlfn.XLOOKUP(Table1[[#This Row],[ScheduleWeekWritten]],Table3[Game],100+Table3[Increase],Table1[[#This Row],[ScheduleWeekWritten]])</f>
        <v>6</v>
      </c>
      <c r="F10092" t="b">
        <v>0</v>
      </c>
      <c r="G10092" t="s">
        <v>50</v>
      </c>
      <c r="H10092">
        <v>28</v>
      </c>
      <c r="I10092">
        <v>20</v>
      </c>
      <c r="J10092" t="s">
        <v>45</v>
      </c>
      <c r="K10092" t="s">
        <v>90</v>
      </c>
      <c r="L10092" t="str">
        <f>_xlfn.XLOOKUP(Table1[[#This Row],[TeamFavoriteID]],Table2[team_id],Table2[team_name],_xlfn.XLOOKUP(Table1[[#This Row],[TeamFavoriteID]],Table2[team_id_pfr],Table2[team_name],"Even"))</f>
        <v>New York Giants</v>
      </c>
      <c r="M10092">
        <v>-10</v>
      </c>
      <c r="N10092">
        <f>IF(Table1[[#This Row],[TeamFavorite]]=Table1[[#This Row],[TeamHome]],Table1[[#This Row],[ScoreAway]]-Table1[[#This Row],[ScoreHome]],Table1[[#This Row],[ScoreHome]]-Table1[[#This Row],[ScoreAway]])</f>
        <v>-8</v>
      </c>
      <c r="O10092">
        <f>IF(Table1[[#This Row],[SpreadActual]]&lt;Table1[[#This Row],[SpreadFavorite]],1,0)</f>
        <v>0</v>
      </c>
      <c r="P10092">
        <v>45.5</v>
      </c>
      <c r="Q10092" t="s">
        <v>197</v>
      </c>
      <c r="R10092" t="b">
        <v>0</v>
      </c>
      <c r="S10092">
        <v>63</v>
      </c>
      <c r="T10092">
        <v>9</v>
      </c>
      <c r="U10092">
        <v>44</v>
      </c>
    </row>
    <row r="10093" spans="1:22" x14ac:dyDescent="0.2">
      <c r="A10093" s="1">
        <v>40468</v>
      </c>
      <c r="B10093">
        <v>2010</v>
      </c>
      <c r="C10093">
        <f>_xlfn.MAXIFS(Table1[ScheduleWeekWritten],Table1[ScheduleSeason],Table1[[#This Row],[ScheduleSeason]])</f>
        <v>17</v>
      </c>
      <c r="D10093">
        <v>6</v>
      </c>
      <c r="E10093" cm="1">
        <f t="array" ref="E10093">_xlfn.XLOOKUP(Table1[[#This Row],[ScheduleWeekWritten]],Table3[Game],100+Table3[Increase],Table1[[#This Row],[ScheduleWeekWritten]])</f>
        <v>6</v>
      </c>
      <c r="F10093" t="b">
        <v>0</v>
      </c>
      <c r="G10093" t="s">
        <v>58</v>
      </c>
      <c r="H10093">
        <v>31</v>
      </c>
      <c r="I10093">
        <v>17</v>
      </c>
      <c r="J10093" t="s">
        <v>38</v>
      </c>
      <c r="K10093" t="s">
        <v>77</v>
      </c>
      <c r="L10093" t="str">
        <f>_xlfn.XLOOKUP(Table1[[#This Row],[TeamFavoriteID]],Table2[team_id],Table2[team_name],_xlfn.XLOOKUP(Table1[[#This Row],[TeamFavoriteID]],Table2[team_id_pfr],Table2[team_name],"Even"))</f>
        <v>Philadelphia Eagles</v>
      </c>
      <c r="M10093">
        <v>-1.5</v>
      </c>
      <c r="N10093">
        <f>IF(Table1[[#This Row],[TeamFavorite]]=Table1[[#This Row],[TeamHome]],Table1[[#This Row],[ScoreAway]]-Table1[[#This Row],[ScoreHome]],Table1[[#This Row],[ScoreHome]]-Table1[[#This Row],[ScoreAway]])</f>
        <v>-14</v>
      </c>
      <c r="O10093">
        <f>IF(Table1[[#This Row],[SpreadActual]]&lt;Table1[[#This Row],[SpreadFavorite]],1,0)</f>
        <v>1</v>
      </c>
      <c r="P10093">
        <v>43</v>
      </c>
      <c r="Q10093" t="s">
        <v>183</v>
      </c>
      <c r="R10093" t="b">
        <v>0</v>
      </c>
      <c r="S10093">
        <v>66</v>
      </c>
      <c r="T10093">
        <v>1</v>
      </c>
      <c r="U10093">
        <v>45</v>
      </c>
    </row>
    <row r="10094" spans="1:22" x14ac:dyDescent="0.2">
      <c r="A10094" s="1">
        <v>40468</v>
      </c>
      <c r="B10094">
        <v>2010</v>
      </c>
      <c r="C10094">
        <f>_xlfn.MAXIFS(Table1[ScheduleWeekWritten],Table1[ScheduleSeason],Table1[[#This Row],[ScheduleSeason]])</f>
        <v>17</v>
      </c>
      <c r="D10094">
        <v>6</v>
      </c>
      <c r="E10094" cm="1">
        <f t="array" ref="E10094">_xlfn.XLOOKUP(Table1[[#This Row],[ScheduleWeekWritten]],Table3[Game],100+Table3[Increase],Table1[[#This Row],[ScheduleWeekWritten]])</f>
        <v>6</v>
      </c>
      <c r="F10094" t="b">
        <v>0</v>
      </c>
      <c r="G10094" t="s">
        <v>49</v>
      </c>
      <c r="H10094">
        <v>28</v>
      </c>
      <c r="I10094">
        <v>10</v>
      </c>
      <c r="J10094" t="s">
        <v>62</v>
      </c>
      <c r="K10094" t="s">
        <v>51</v>
      </c>
      <c r="L10094" t="str">
        <f>_xlfn.XLOOKUP(Table1[[#This Row],[TeamFavoriteID]],Table2[team_id],Table2[team_name],_xlfn.XLOOKUP(Table1[[#This Row],[TeamFavoriteID]],Table2[team_id_pfr],Table2[team_name],"Even"))</f>
        <v>Pittsburgh Steelers</v>
      </c>
      <c r="M10094">
        <v>-14</v>
      </c>
      <c r="N10094">
        <f>IF(Table1[[#This Row],[TeamFavorite]]=Table1[[#This Row],[TeamHome]],Table1[[#This Row],[ScoreAway]]-Table1[[#This Row],[ScoreHome]],Table1[[#This Row],[ScoreHome]]-Table1[[#This Row],[ScoreAway]])</f>
        <v>-18</v>
      </c>
      <c r="O10094">
        <f>IF(Table1[[#This Row],[SpreadActual]]&lt;Table1[[#This Row],[SpreadFavorite]],1,0)</f>
        <v>1</v>
      </c>
      <c r="P10094">
        <v>37.5</v>
      </c>
      <c r="Q10094" t="s">
        <v>175</v>
      </c>
      <c r="R10094" t="b">
        <v>0</v>
      </c>
      <c r="S10094">
        <v>61</v>
      </c>
      <c r="T10094">
        <v>1</v>
      </c>
      <c r="U10094">
        <v>48</v>
      </c>
    </row>
    <row r="10095" spans="1:22" x14ac:dyDescent="0.2">
      <c r="A10095" s="1">
        <v>40468</v>
      </c>
      <c r="B10095">
        <v>2010</v>
      </c>
      <c r="C10095">
        <f>_xlfn.MAXIFS(Table1[ScheduleWeekWritten],Table1[ScheduleSeason],Table1[[#This Row],[ScheduleSeason]])</f>
        <v>17</v>
      </c>
      <c r="D10095">
        <v>6</v>
      </c>
      <c r="E10095" cm="1">
        <f t="array" ref="E10095">_xlfn.XLOOKUP(Table1[[#This Row],[ScheduleWeekWritten]],Table3[Game],100+Table3[Increase],Table1[[#This Row],[ScheduleWeekWritten]])</f>
        <v>6</v>
      </c>
      <c r="F10095" t="b">
        <v>0</v>
      </c>
      <c r="G10095" t="s">
        <v>53</v>
      </c>
      <c r="H10095">
        <v>17</v>
      </c>
      <c r="I10095">
        <v>9</v>
      </c>
      <c r="J10095" t="s">
        <v>20</v>
      </c>
      <c r="K10095" t="s">
        <v>87</v>
      </c>
      <c r="L10095" t="str">
        <f>_xlfn.XLOOKUP(Table1[[#This Row],[TeamFavoriteID]],Table2[team_id],Table2[team_name],_xlfn.XLOOKUP(Table1[[#This Row],[TeamFavoriteID]],Table2[team_id_pfr],Table2[team_name],"Even"))</f>
        <v>San Francisco 49ers</v>
      </c>
      <c r="M10095">
        <v>-7</v>
      </c>
      <c r="N10095">
        <f>IF(Table1[[#This Row],[TeamFavorite]]=Table1[[#This Row],[TeamHome]],Table1[[#This Row],[ScoreAway]]-Table1[[#This Row],[ScoreHome]],Table1[[#This Row],[ScoreHome]]-Table1[[#This Row],[ScoreAway]])</f>
        <v>-8</v>
      </c>
      <c r="O10095">
        <f>IF(Table1[[#This Row],[SpreadActual]]&lt;Table1[[#This Row],[SpreadFavorite]],1,0)</f>
        <v>1</v>
      </c>
      <c r="P10095">
        <v>41</v>
      </c>
      <c r="Q10095" t="s">
        <v>118</v>
      </c>
      <c r="R10095" t="b">
        <v>0</v>
      </c>
      <c r="S10095">
        <v>59</v>
      </c>
      <c r="T10095">
        <v>1</v>
      </c>
      <c r="U10095">
        <v>72</v>
      </c>
    </row>
    <row r="10096" spans="1:22" x14ac:dyDescent="0.2">
      <c r="A10096" s="1">
        <v>40468</v>
      </c>
      <c r="B10096">
        <v>2010</v>
      </c>
      <c r="C10096">
        <f>_xlfn.MAXIFS(Table1[ScheduleWeekWritten],Table1[ScheduleSeason],Table1[[#This Row],[ScheduleSeason]])</f>
        <v>17</v>
      </c>
      <c r="D10096">
        <v>6</v>
      </c>
      <c r="E10096" cm="1">
        <f t="array" ref="E10096">_xlfn.XLOOKUP(Table1[[#This Row],[ScheduleWeekWritten]],Table3[Game],100+Table3[Increase],Table1[[#This Row],[ScheduleWeekWritten]])</f>
        <v>6</v>
      </c>
      <c r="F10096" t="b">
        <v>0</v>
      </c>
      <c r="G10096" t="s">
        <v>153</v>
      </c>
      <c r="H10096">
        <v>20</v>
      </c>
      <c r="I10096">
        <v>17</v>
      </c>
      <c r="J10096" t="s">
        <v>27</v>
      </c>
      <c r="K10096" t="s">
        <v>29</v>
      </c>
      <c r="L10096" t="str">
        <f>_xlfn.XLOOKUP(Table1[[#This Row],[TeamFavoriteID]],Table2[team_id],Table2[team_name],_xlfn.XLOOKUP(Table1[[#This Row],[TeamFavoriteID]],Table2[team_id_pfr],Table2[team_name],"Even"))</f>
        <v>Los Angeles Chargers</v>
      </c>
      <c r="M10096">
        <v>-8.5</v>
      </c>
      <c r="N10096">
        <f>IF(Table1[[#This Row],[TeamFavorite]]=Table1[[#This Row],[TeamHome]],Table1[[#This Row],[ScoreAway]]-Table1[[#This Row],[ScoreHome]],Table1[[#This Row],[ScoreHome]]-Table1[[#This Row],[ScoreAway]])</f>
        <v>3</v>
      </c>
      <c r="O10096">
        <f>IF(Table1[[#This Row],[SpreadActual]]&lt;Table1[[#This Row],[SpreadFavorite]],1,0)</f>
        <v>0</v>
      </c>
      <c r="P10096">
        <v>45</v>
      </c>
      <c r="Q10096" t="s">
        <v>157</v>
      </c>
      <c r="R10096" t="b">
        <v>0</v>
      </c>
      <c r="S10096">
        <v>72</v>
      </c>
      <c r="T10096">
        <v>0</v>
      </c>
      <c r="V10096" t="s">
        <v>103</v>
      </c>
    </row>
    <row r="10097" spans="1:22" x14ac:dyDescent="0.2">
      <c r="A10097" s="1">
        <v>40468</v>
      </c>
      <c r="B10097">
        <v>2010</v>
      </c>
      <c r="C10097">
        <f>_xlfn.MAXIFS(Table1[ScheduleWeekWritten],Table1[ScheduleSeason],Table1[[#This Row],[ScheduleSeason]])</f>
        <v>17</v>
      </c>
      <c r="D10097">
        <v>6</v>
      </c>
      <c r="E10097" cm="1">
        <f t="array" ref="E10097">_xlfn.XLOOKUP(Table1[[#This Row],[ScheduleWeekWritten]],Table3[Game],100+Table3[Increase],Table1[[#This Row],[ScheduleWeekWritten]])</f>
        <v>6</v>
      </c>
      <c r="F10097" t="b">
        <v>0</v>
      </c>
      <c r="G10097" t="s">
        <v>127</v>
      </c>
      <c r="H10097">
        <v>6</v>
      </c>
      <c r="I10097">
        <v>31</v>
      </c>
      <c r="J10097" t="s">
        <v>95</v>
      </c>
      <c r="K10097" t="s">
        <v>98</v>
      </c>
      <c r="L10097" t="str">
        <f>_xlfn.XLOOKUP(Table1[[#This Row],[TeamFavoriteID]],Table2[team_id],Table2[team_name],_xlfn.XLOOKUP(Table1[[#This Row],[TeamFavoriteID]],Table2[team_id_pfr],Table2[team_name],"Even"))</f>
        <v>New Orleans Saints</v>
      </c>
      <c r="M10097">
        <v>-5.5</v>
      </c>
      <c r="N10097">
        <f>IF(Table1[[#This Row],[TeamFavorite]]=Table1[[#This Row],[TeamHome]],Table1[[#This Row],[ScoreAway]]-Table1[[#This Row],[ScoreHome]],Table1[[#This Row],[ScoreHome]]-Table1[[#This Row],[ScoreAway]])</f>
        <v>-25</v>
      </c>
      <c r="O10097">
        <f>IF(Table1[[#This Row],[SpreadActual]]&lt;Table1[[#This Row],[SpreadFavorite]],1,0)</f>
        <v>1</v>
      </c>
      <c r="P10097">
        <v>44</v>
      </c>
      <c r="Q10097" t="s">
        <v>168</v>
      </c>
      <c r="R10097" t="b">
        <v>0</v>
      </c>
      <c r="S10097">
        <v>81</v>
      </c>
      <c r="T10097">
        <v>9</v>
      </c>
      <c r="U10097">
        <v>48</v>
      </c>
    </row>
    <row r="10098" spans="1:22" x14ac:dyDescent="0.2">
      <c r="A10098" s="1">
        <v>40468</v>
      </c>
      <c r="B10098">
        <v>2010</v>
      </c>
      <c r="C10098">
        <f>_xlfn.MAXIFS(Table1[ScheduleWeekWritten],Table1[ScheduleSeason],Table1[[#This Row],[ScheduleSeason]])</f>
        <v>17</v>
      </c>
      <c r="D10098">
        <v>6</v>
      </c>
      <c r="E10098" cm="1">
        <f t="array" ref="E10098">_xlfn.XLOOKUP(Table1[[#This Row],[ScheduleWeekWritten]],Table3[Game],100+Table3[Increase],Table1[[#This Row],[ScheduleWeekWritten]])</f>
        <v>6</v>
      </c>
      <c r="F10098" t="b">
        <v>0</v>
      </c>
      <c r="G10098" t="s">
        <v>61</v>
      </c>
      <c r="H10098">
        <v>24</v>
      </c>
      <c r="I10098">
        <v>27</v>
      </c>
      <c r="J10098" t="s">
        <v>140</v>
      </c>
      <c r="K10098" t="s">
        <v>72</v>
      </c>
      <c r="L10098" t="str">
        <f>_xlfn.XLOOKUP(Table1[[#This Row],[TeamFavoriteID]],Table2[team_id],Table2[team_name],_xlfn.XLOOKUP(Table1[[#This Row],[TeamFavoriteID]],Table2[team_id_pfr],Table2[team_name],"Even"))</f>
        <v>Baltimore Colts</v>
      </c>
      <c r="M10098">
        <v>-3</v>
      </c>
      <c r="N10098">
        <f>IF(Table1[[#This Row],[TeamFavorite]]=Table1[[#This Row],[TeamHome]],Table1[[#This Row],[ScoreAway]]-Table1[[#This Row],[ScoreHome]],Table1[[#This Row],[ScoreHome]]-Table1[[#This Row],[ScoreAway]])</f>
        <v>-3</v>
      </c>
      <c r="O10098">
        <f>IF(Table1[[#This Row],[SpreadActual]]&lt;Table1[[#This Row],[SpreadFavorite]],1,0)</f>
        <v>0</v>
      </c>
      <c r="P10098">
        <v>45</v>
      </c>
      <c r="Q10098" t="s">
        <v>165</v>
      </c>
      <c r="R10098" t="b">
        <v>0</v>
      </c>
      <c r="S10098">
        <v>70</v>
      </c>
      <c r="T10098">
        <v>7</v>
      </c>
      <c r="U10098">
        <v>46</v>
      </c>
    </row>
    <row r="10099" spans="1:22" x14ac:dyDescent="0.2">
      <c r="A10099" s="1">
        <v>40469</v>
      </c>
      <c r="B10099">
        <v>2010</v>
      </c>
      <c r="C10099">
        <f>_xlfn.MAXIFS(Table1[ScheduleWeekWritten],Table1[ScheduleSeason],Table1[[#This Row],[ScheduleSeason]])</f>
        <v>17</v>
      </c>
      <c r="D10099">
        <v>6</v>
      </c>
      <c r="E10099" cm="1">
        <f t="array" ref="E10099">_xlfn.XLOOKUP(Table1[[#This Row],[ScheduleWeekWritten]],Table3[Game],100+Table3[Increase],Table1[[#This Row],[ScheduleWeekWritten]])</f>
        <v>6</v>
      </c>
      <c r="F10099" t="b">
        <v>0</v>
      </c>
      <c r="G10099" t="s">
        <v>154</v>
      </c>
      <c r="H10099">
        <v>3</v>
      </c>
      <c r="I10099">
        <v>30</v>
      </c>
      <c r="J10099" t="s">
        <v>171</v>
      </c>
      <c r="K10099" t="s">
        <v>25</v>
      </c>
      <c r="L10099" t="str">
        <f>_xlfn.XLOOKUP(Table1[[#This Row],[TeamFavoriteID]],Table2[team_id],Table2[team_name],_xlfn.XLOOKUP(Table1[[#This Row],[TeamFavoriteID]],Table2[team_id_pfr],Table2[team_name],"Even"))</f>
        <v>Houston Oilers</v>
      </c>
      <c r="M10099">
        <v>-3</v>
      </c>
      <c r="N10099">
        <f>IF(Table1[[#This Row],[TeamFavorite]]=Table1[[#This Row],[TeamHome]],Table1[[#This Row],[ScoreAway]]-Table1[[#This Row],[ScoreHome]],Table1[[#This Row],[ScoreHome]]-Table1[[#This Row],[ScoreAway]])</f>
        <v>-27</v>
      </c>
      <c r="O10099">
        <f>IF(Table1[[#This Row],[SpreadActual]]&lt;Table1[[#This Row],[SpreadFavorite]],1,0)</f>
        <v>1</v>
      </c>
      <c r="P10099">
        <v>43.5</v>
      </c>
      <c r="Q10099" t="s">
        <v>155</v>
      </c>
      <c r="R10099" t="b">
        <v>0</v>
      </c>
      <c r="S10099">
        <v>75</v>
      </c>
      <c r="T10099">
        <v>8</v>
      </c>
    </row>
    <row r="10100" spans="1:22" x14ac:dyDescent="0.2">
      <c r="A10100" s="1">
        <v>40475</v>
      </c>
      <c r="B10100">
        <v>2010</v>
      </c>
      <c r="C10100">
        <f>_xlfn.MAXIFS(Table1[ScheduleWeekWritten],Table1[ScheduleSeason],Table1[[#This Row],[ScheduleSeason]])</f>
        <v>17</v>
      </c>
      <c r="D10100">
        <v>7</v>
      </c>
      <c r="E10100" cm="1">
        <f t="array" ref="E10100">_xlfn.XLOOKUP(Table1[[#This Row],[ScheduleWeekWritten]],Table3[Game],100+Table3[Increase],Table1[[#This Row],[ScheduleWeekWritten]])</f>
        <v>7</v>
      </c>
      <c r="F10100" t="b">
        <v>0</v>
      </c>
      <c r="G10100" t="s">
        <v>38</v>
      </c>
      <c r="H10100">
        <v>39</v>
      </c>
      <c r="I10100">
        <v>32</v>
      </c>
      <c r="J10100" t="s">
        <v>101</v>
      </c>
      <c r="K10100" t="s">
        <v>109</v>
      </c>
      <c r="L10100" t="str">
        <f>_xlfn.XLOOKUP(Table1[[#This Row],[TeamFavoriteID]],Table2[team_id],Table2[team_name],_xlfn.XLOOKUP(Table1[[#This Row],[TeamFavoriteID]],Table2[team_id_pfr],Table2[team_name],"Even"))</f>
        <v>Atlanta Falcons</v>
      </c>
      <c r="M10100">
        <v>-3.5</v>
      </c>
      <c r="N10100">
        <f>IF(Table1[[#This Row],[TeamFavorite]]=Table1[[#This Row],[TeamHome]],Table1[[#This Row],[ScoreAway]]-Table1[[#This Row],[ScoreHome]],Table1[[#This Row],[ScoreHome]]-Table1[[#This Row],[ScoreAway]])</f>
        <v>-7</v>
      </c>
      <c r="O10100">
        <f>IF(Table1[[#This Row],[SpreadActual]]&lt;Table1[[#This Row],[SpreadFavorite]],1,0)</f>
        <v>1</v>
      </c>
      <c r="P10100">
        <v>43</v>
      </c>
      <c r="Q10100" t="s">
        <v>148</v>
      </c>
      <c r="R10100" t="b">
        <v>0</v>
      </c>
      <c r="S10100">
        <v>72</v>
      </c>
      <c r="T10100">
        <v>0</v>
      </c>
      <c r="V10100" t="s">
        <v>103</v>
      </c>
    </row>
    <row r="10101" spans="1:22" x14ac:dyDescent="0.2">
      <c r="A10101" s="1">
        <v>40475</v>
      </c>
      <c r="B10101">
        <v>2010</v>
      </c>
      <c r="C10101">
        <f>_xlfn.MAXIFS(Table1[ScheduleWeekWritten],Table1[ScheduleSeason],Table1[[#This Row],[ScheduleSeason]])</f>
        <v>17</v>
      </c>
      <c r="D10101">
        <v>7</v>
      </c>
      <c r="E10101" cm="1">
        <f t="array" ref="E10101">_xlfn.XLOOKUP(Table1[[#This Row],[ScheduleWeekWritten]],Table3[Game],100+Table3[Increase],Table1[[#This Row],[ScheduleWeekWritten]])</f>
        <v>7</v>
      </c>
      <c r="F10101" t="b">
        <v>0</v>
      </c>
      <c r="G10101" t="s">
        <v>158</v>
      </c>
      <c r="H10101">
        <v>37</v>
      </c>
      <c r="I10101">
        <v>34</v>
      </c>
      <c r="J10101" t="s">
        <v>28</v>
      </c>
      <c r="K10101" t="s">
        <v>159</v>
      </c>
      <c r="L10101" t="str">
        <f>_xlfn.XLOOKUP(Table1[[#This Row],[TeamFavoriteID]],Table2[team_id],Table2[team_name],_xlfn.XLOOKUP(Table1[[#This Row],[TeamFavoriteID]],Table2[team_id_pfr],Table2[team_name],"Even"))</f>
        <v>Baltimore Ravens</v>
      </c>
      <c r="M10101">
        <v>-12.5</v>
      </c>
      <c r="N10101">
        <f>IF(Table1[[#This Row],[TeamFavorite]]=Table1[[#This Row],[TeamHome]],Table1[[#This Row],[ScoreAway]]-Table1[[#This Row],[ScoreHome]],Table1[[#This Row],[ScoreHome]]-Table1[[#This Row],[ScoreAway]])</f>
        <v>-3</v>
      </c>
      <c r="O10101">
        <f>IF(Table1[[#This Row],[SpreadActual]]&lt;Table1[[#This Row],[SpreadFavorite]],1,0)</f>
        <v>0</v>
      </c>
      <c r="P10101">
        <v>40</v>
      </c>
      <c r="Q10101" t="s">
        <v>166</v>
      </c>
      <c r="R10101" t="b">
        <v>0</v>
      </c>
      <c r="S10101">
        <v>72</v>
      </c>
      <c r="T10101">
        <v>5</v>
      </c>
      <c r="U10101">
        <v>52</v>
      </c>
    </row>
    <row r="10102" spans="1:22" x14ac:dyDescent="0.2">
      <c r="A10102" s="1">
        <v>40475</v>
      </c>
      <c r="B10102">
        <v>2010</v>
      </c>
      <c r="C10102">
        <f>_xlfn.MAXIFS(Table1[ScheduleWeekWritten],Table1[ScheduleSeason],Table1[[#This Row],[ScheduleSeason]])</f>
        <v>17</v>
      </c>
      <c r="D10102">
        <v>7</v>
      </c>
      <c r="E10102" cm="1">
        <f t="array" ref="E10102">_xlfn.XLOOKUP(Table1[[#This Row],[ScheduleWeekWritten]],Table3[Game],100+Table3[Increase],Table1[[#This Row],[ScheduleWeekWritten]])</f>
        <v>7</v>
      </c>
      <c r="F10102" t="b">
        <v>0</v>
      </c>
      <c r="G10102" t="s">
        <v>152</v>
      </c>
      <c r="H10102">
        <v>23</v>
      </c>
      <c r="I10102">
        <v>20</v>
      </c>
      <c r="J10102" t="s">
        <v>53</v>
      </c>
      <c r="K10102" t="s">
        <v>87</v>
      </c>
      <c r="L10102" t="str">
        <f>_xlfn.XLOOKUP(Table1[[#This Row],[TeamFavoriteID]],Table2[team_id],Table2[team_name],_xlfn.XLOOKUP(Table1[[#This Row],[TeamFavoriteID]],Table2[team_id_pfr],Table2[team_name],"Even"))</f>
        <v>San Francisco 49ers</v>
      </c>
      <c r="M10102">
        <v>-2.5</v>
      </c>
      <c r="N10102">
        <f>IF(Table1[[#This Row],[TeamFavorite]]=Table1[[#This Row],[TeamHome]],Table1[[#This Row],[ScoreAway]]-Table1[[#This Row],[ScoreHome]],Table1[[#This Row],[ScoreHome]]-Table1[[#This Row],[ScoreAway]])</f>
        <v>3</v>
      </c>
      <c r="O10102">
        <f>IF(Table1[[#This Row],[SpreadActual]]&lt;Table1[[#This Row],[SpreadFavorite]],1,0)</f>
        <v>0</v>
      </c>
      <c r="P10102">
        <v>35.5</v>
      </c>
      <c r="Q10102" t="s">
        <v>160</v>
      </c>
      <c r="R10102" t="b">
        <v>0</v>
      </c>
      <c r="S10102">
        <v>75</v>
      </c>
      <c r="T10102">
        <v>9</v>
      </c>
      <c r="U10102">
        <v>57</v>
      </c>
    </row>
    <row r="10103" spans="1:22" x14ac:dyDescent="0.2">
      <c r="A10103" s="1">
        <v>40475</v>
      </c>
      <c r="B10103">
        <v>2010</v>
      </c>
      <c r="C10103">
        <f>_xlfn.MAXIFS(Table1[ScheduleWeekWritten],Table1[ScheduleSeason],Table1[[#This Row],[ScheduleSeason]])</f>
        <v>17</v>
      </c>
      <c r="D10103">
        <v>7</v>
      </c>
      <c r="E10103" cm="1">
        <f t="array" ref="E10103">_xlfn.XLOOKUP(Table1[[#This Row],[ScheduleWeekWritten]],Table3[Game],100+Table3[Increase],Table1[[#This Row],[ScheduleWeekWritten]])</f>
        <v>7</v>
      </c>
      <c r="F10103" t="b">
        <v>0</v>
      </c>
      <c r="G10103" t="s">
        <v>46</v>
      </c>
      <c r="H10103">
        <v>14</v>
      </c>
      <c r="I10103">
        <v>17</v>
      </c>
      <c r="J10103" t="s">
        <v>61</v>
      </c>
      <c r="K10103" t="s">
        <v>47</v>
      </c>
      <c r="L10103" t="str">
        <f>_xlfn.XLOOKUP(Table1[[#This Row],[TeamFavoriteID]],Table2[team_id],Table2[team_name],_xlfn.XLOOKUP(Table1[[#This Row],[TeamFavoriteID]],Table2[team_id_pfr],Table2[team_name],"Even"))</f>
        <v>Chicago Bears</v>
      </c>
      <c r="M10103">
        <v>-3</v>
      </c>
      <c r="N10103">
        <f>IF(Table1[[#This Row],[TeamFavorite]]=Table1[[#This Row],[TeamHome]],Table1[[#This Row],[ScoreAway]]-Table1[[#This Row],[ScoreHome]],Table1[[#This Row],[ScoreHome]]-Table1[[#This Row],[ScoreAway]])</f>
        <v>3</v>
      </c>
      <c r="O10103">
        <f>IF(Table1[[#This Row],[SpreadActual]]&lt;Table1[[#This Row],[SpreadFavorite]],1,0)</f>
        <v>0</v>
      </c>
      <c r="P10103">
        <v>40</v>
      </c>
      <c r="Q10103" t="s">
        <v>114</v>
      </c>
      <c r="R10103" t="b">
        <v>0</v>
      </c>
      <c r="S10103">
        <v>67</v>
      </c>
      <c r="T10103">
        <v>1</v>
      </c>
      <c r="U10103">
        <v>65</v>
      </c>
    </row>
    <row r="10104" spans="1:22" x14ac:dyDescent="0.2">
      <c r="A10104" s="1">
        <v>40475</v>
      </c>
      <c r="B10104">
        <v>2010</v>
      </c>
      <c r="C10104">
        <f>_xlfn.MAXIFS(Table1[ScheduleWeekWritten],Table1[ScheduleSeason],Table1[[#This Row],[ScheduleSeason]])</f>
        <v>17</v>
      </c>
      <c r="D10104">
        <v>7</v>
      </c>
      <c r="E10104" cm="1">
        <f t="array" ref="E10104">_xlfn.XLOOKUP(Table1[[#This Row],[ScheduleWeekWritten]],Table3[Game],100+Table3[Increase],Table1[[#This Row],[ScheduleWeekWritten]])</f>
        <v>7</v>
      </c>
      <c r="F10104" t="b">
        <v>0</v>
      </c>
      <c r="G10104" t="s">
        <v>24</v>
      </c>
      <c r="H10104">
        <v>14</v>
      </c>
      <c r="I10104">
        <v>59</v>
      </c>
      <c r="J10104" t="s">
        <v>20</v>
      </c>
      <c r="K10104" t="s">
        <v>88</v>
      </c>
      <c r="L10104" t="str">
        <f>_xlfn.XLOOKUP(Table1[[#This Row],[TeamFavoriteID]],Table2[team_id],Table2[team_name],_xlfn.XLOOKUP(Table1[[#This Row],[TeamFavoriteID]],Table2[team_id_pfr],Table2[team_name],"Even"))</f>
        <v>Denver Broncos</v>
      </c>
      <c r="M10104">
        <v>-7</v>
      </c>
      <c r="N10104">
        <f>IF(Table1[[#This Row],[TeamFavorite]]=Table1[[#This Row],[TeamHome]],Table1[[#This Row],[ScoreAway]]-Table1[[#This Row],[ScoreHome]],Table1[[#This Row],[ScoreHome]]-Table1[[#This Row],[ScoreAway]])</f>
        <v>45</v>
      </c>
      <c r="O10104">
        <f>IF(Table1[[#This Row],[SpreadActual]]&lt;Table1[[#This Row],[SpreadFavorite]],1,0)</f>
        <v>0</v>
      </c>
      <c r="P10104">
        <v>43</v>
      </c>
      <c r="Q10104" t="s">
        <v>174</v>
      </c>
      <c r="R10104" t="b">
        <v>0</v>
      </c>
      <c r="S10104">
        <v>63</v>
      </c>
      <c r="T10104">
        <v>9</v>
      </c>
      <c r="U10104">
        <v>23</v>
      </c>
    </row>
    <row r="10105" spans="1:22" x14ac:dyDescent="0.2">
      <c r="A10105" s="1">
        <v>40475</v>
      </c>
      <c r="B10105">
        <v>2010</v>
      </c>
      <c r="C10105">
        <f>_xlfn.MAXIFS(Table1[ScheduleWeekWritten],Table1[ScheduleSeason],Table1[[#This Row],[ScheduleSeason]])</f>
        <v>17</v>
      </c>
      <c r="D10105">
        <v>7</v>
      </c>
      <c r="E10105" cm="1">
        <f t="array" ref="E10105">_xlfn.XLOOKUP(Table1[[#This Row],[ScheduleWeekWritten]],Table3[Game],100+Table3[Increase],Table1[[#This Row],[ScheduleWeekWritten]])</f>
        <v>7</v>
      </c>
      <c r="F10105" t="b">
        <v>0</v>
      </c>
      <c r="G10105" t="s">
        <v>33</v>
      </c>
      <c r="H10105">
        <v>28</v>
      </c>
      <c r="I10105">
        <v>24</v>
      </c>
      <c r="J10105" t="s">
        <v>54</v>
      </c>
      <c r="K10105" t="s">
        <v>35</v>
      </c>
      <c r="L10105" t="str">
        <f>_xlfn.XLOOKUP(Table1[[#This Row],[TeamFavoriteID]],Table2[team_id],Table2[team_name],_xlfn.XLOOKUP(Table1[[#This Row],[TeamFavoriteID]],Table2[team_id_pfr],Table2[team_name],"Even"))</f>
        <v>Green Bay Packers</v>
      </c>
      <c r="M10105">
        <v>-2.5</v>
      </c>
      <c r="N10105">
        <f>IF(Table1[[#This Row],[TeamFavorite]]=Table1[[#This Row],[TeamHome]],Table1[[#This Row],[ScoreAway]]-Table1[[#This Row],[ScoreHome]],Table1[[#This Row],[ScoreHome]]-Table1[[#This Row],[ScoreAway]])</f>
        <v>-4</v>
      </c>
      <c r="O10105">
        <f>IF(Table1[[#This Row],[SpreadActual]]&lt;Table1[[#This Row],[SpreadFavorite]],1,0)</f>
        <v>1</v>
      </c>
      <c r="P10105">
        <v>44.5</v>
      </c>
      <c r="Q10105" t="s">
        <v>82</v>
      </c>
      <c r="R10105" t="b">
        <v>0</v>
      </c>
      <c r="S10105">
        <v>59</v>
      </c>
      <c r="T10105">
        <v>4</v>
      </c>
      <c r="U10105">
        <v>96</v>
      </c>
      <c r="V10105" t="s">
        <v>1</v>
      </c>
    </row>
    <row r="10106" spans="1:22" x14ac:dyDescent="0.2">
      <c r="A10106" s="1">
        <v>40475</v>
      </c>
      <c r="B10106">
        <v>2010</v>
      </c>
      <c r="C10106">
        <f>_xlfn.MAXIFS(Table1[ScheduleWeekWritten],Table1[ScheduleSeason],Table1[[#This Row],[ScheduleSeason]])</f>
        <v>17</v>
      </c>
      <c r="D10106">
        <v>7</v>
      </c>
      <c r="E10106" cm="1">
        <f t="array" ref="E10106">_xlfn.XLOOKUP(Table1[[#This Row],[ScheduleWeekWritten]],Table3[Game],100+Table3[Increase],Table1[[#This Row],[ScheduleWeekWritten]])</f>
        <v>7</v>
      </c>
      <c r="F10106" t="b">
        <v>0</v>
      </c>
      <c r="G10106" t="s">
        <v>42</v>
      </c>
      <c r="H10106">
        <v>42</v>
      </c>
      <c r="I10106">
        <v>20</v>
      </c>
      <c r="J10106" t="s">
        <v>154</v>
      </c>
      <c r="K10106" t="s">
        <v>75</v>
      </c>
      <c r="L10106" t="str">
        <f>_xlfn.XLOOKUP(Table1[[#This Row],[TeamFavoriteID]],Table2[team_id],Table2[team_name],_xlfn.XLOOKUP(Table1[[#This Row],[TeamFavoriteID]],Table2[team_id_pfr],Table2[team_name],"Even"))</f>
        <v>Kansas City Chiefs</v>
      </c>
      <c r="M10106">
        <v>-9</v>
      </c>
      <c r="N10106">
        <f>IF(Table1[[#This Row],[TeamFavorite]]=Table1[[#This Row],[TeamHome]],Table1[[#This Row],[ScoreAway]]-Table1[[#This Row],[ScoreHome]],Table1[[#This Row],[ScoreHome]]-Table1[[#This Row],[ScoreAway]])</f>
        <v>-22</v>
      </c>
      <c r="O10106">
        <f>IF(Table1[[#This Row],[SpreadActual]]&lt;Table1[[#This Row],[SpreadFavorite]],1,0)</f>
        <v>1</v>
      </c>
      <c r="P10106">
        <v>39</v>
      </c>
      <c r="Q10106" t="s">
        <v>117</v>
      </c>
      <c r="R10106" t="b">
        <v>0</v>
      </c>
      <c r="S10106">
        <v>64</v>
      </c>
      <c r="T10106">
        <v>1</v>
      </c>
      <c r="U10106">
        <v>80</v>
      </c>
    </row>
    <row r="10107" spans="1:22" x14ac:dyDescent="0.2">
      <c r="A10107" s="1">
        <v>40475</v>
      </c>
      <c r="B10107">
        <v>2010</v>
      </c>
      <c r="C10107">
        <f>_xlfn.MAXIFS(Table1[ScheduleWeekWritten],Table1[ScheduleSeason],Table1[[#This Row],[ScheduleSeason]])</f>
        <v>17</v>
      </c>
      <c r="D10107">
        <v>7</v>
      </c>
      <c r="E10107" cm="1">
        <f t="array" ref="E10107">_xlfn.XLOOKUP(Table1[[#This Row],[ScheduleWeekWritten]],Table3[Game],100+Table3[Increase],Table1[[#This Row],[ScheduleWeekWritten]])</f>
        <v>7</v>
      </c>
      <c r="F10107" t="b">
        <v>0</v>
      </c>
      <c r="G10107" t="s">
        <v>19</v>
      </c>
      <c r="H10107">
        <v>22</v>
      </c>
      <c r="I10107">
        <v>23</v>
      </c>
      <c r="J10107" t="s">
        <v>49</v>
      </c>
      <c r="K10107" t="s">
        <v>51</v>
      </c>
      <c r="L10107" t="str">
        <f>_xlfn.XLOOKUP(Table1[[#This Row],[TeamFavoriteID]],Table2[team_id],Table2[team_name],_xlfn.XLOOKUP(Table1[[#This Row],[TeamFavoriteID]],Table2[team_id_pfr],Table2[team_name],"Even"))</f>
        <v>Pittsburgh Steelers</v>
      </c>
      <c r="M10107">
        <v>-3</v>
      </c>
      <c r="N10107">
        <f>IF(Table1[[#This Row],[TeamFavorite]]=Table1[[#This Row],[TeamHome]],Table1[[#This Row],[ScoreAway]]-Table1[[#This Row],[ScoreHome]],Table1[[#This Row],[ScoreHome]]-Table1[[#This Row],[ScoreAway]])</f>
        <v>-1</v>
      </c>
      <c r="O10107">
        <f>IF(Table1[[#This Row],[SpreadActual]]&lt;Table1[[#This Row],[SpreadFavorite]],1,0)</f>
        <v>0</v>
      </c>
      <c r="P10107">
        <v>40.5</v>
      </c>
      <c r="Q10107" t="s">
        <v>143</v>
      </c>
      <c r="R10107" t="b">
        <v>0</v>
      </c>
      <c r="S10107">
        <v>80</v>
      </c>
      <c r="T10107">
        <v>1</v>
      </c>
      <c r="U10107">
        <v>84</v>
      </c>
      <c r="V10107" t="s">
        <v>195</v>
      </c>
    </row>
    <row r="10108" spans="1:22" x14ac:dyDescent="0.2">
      <c r="A10108" s="1">
        <v>40475</v>
      </c>
      <c r="B10108">
        <v>2010</v>
      </c>
      <c r="C10108">
        <f>_xlfn.MAXIFS(Table1[ScheduleWeekWritten],Table1[ScheduleSeason],Table1[[#This Row],[ScheduleSeason]])</f>
        <v>17</v>
      </c>
      <c r="D10108">
        <v>7</v>
      </c>
      <c r="E10108" cm="1">
        <f t="array" ref="E10108">_xlfn.XLOOKUP(Table1[[#This Row],[ScheduleWeekWritten]],Table3[Game],100+Table3[Increase],Table1[[#This Row],[ScheduleWeekWritten]])</f>
        <v>7</v>
      </c>
      <c r="F10108" t="b">
        <v>0</v>
      </c>
      <c r="G10108" t="s">
        <v>95</v>
      </c>
      <c r="H10108">
        <v>17</v>
      </c>
      <c r="I10108">
        <v>30</v>
      </c>
      <c r="J10108" t="s">
        <v>62</v>
      </c>
      <c r="K10108" t="s">
        <v>98</v>
      </c>
      <c r="L10108" t="str">
        <f>_xlfn.XLOOKUP(Table1[[#This Row],[TeamFavoriteID]],Table2[team_id],Table2[team_name],_xlfn.XLOOKUP(Table1[[#This Row],[TeamFavoriteID]],Table2[team_id_pfr],Table2[team_name],"Even"))</f>
        <v>New Orleans Saints</v>
      </c>
      <c r="M10108">
        <v>-12.5</v>
      </c>
      <c r="N10108">
        <f>IF(Table1[[#This Row],[TeamFavorite]]=Table1[[#This Row],[TeamHome]],Table1[[#This Row],[ScoreAway]]-Table1[[#This Row],[ScoreHome]],Table1[[#This Row],[ScoreHome]]-Table1[[#This Row],[ScoreAway]])</f>
        <v>13</v>
      </c>
      <c r="O10108">
        <f>IF(Table1[[#This Row],[SpreadActual]]&lt;Table1[[#This Row],[SpreadFavorite]],1,0)</f>
        <v>0</v>
      </c>
      <c r="P10108">
        <v>44</v>
      </c>
      <c r="Q10108" t="s">
        <v>124</v>
      </c>
      <c r="R10108" t="b">
        <v>0</v>
      </c>
      <c r="S10108">
        <v>72</v>
      </c>
      <c r="T10108">
        <v>0</v>
      </c>
      <c r="V10108" t="s">
        <v>103</v>
      </c>
    </row>
    <row r="10109" spans="1:22" x14ac:dyDescent="0.2">
      <c r="A10109" s="1">
        <v>40475</v>
      </c>
      <c r="B10109">
        <v>2010</v>
      </c>
      <c r="C10109">
        <f>_xlfn.MAXIFS(Table1[ScheduleWeekWritten],Table1[ScheduleSeason],Table1[[#This Row],[ScheduleSeason]])</f>
        <v>17</v>
      </c>
      <c r="D10109">
        <v>7</v>
      </c>
      <c r="E10109" cm="1">
        <f t="array" ref="E10109">_xlfn.XLOOKUP(Table1[[#This Row],[ScheduleWeekWritten]],Table3[Game],100+Table3[Increase],Table1[[#This Row],[ScheduleWeekWritten]])</f>
        <v>7</v>
      </c>
      <c r="F10109" t="b">
        <v>0</v>
      </c>
      <c r="G10109" t="s">
        <v>27</v>
      </c>
      <c r="H10109">
        <v>20</v>
      </c>
      <c r="I10109">
        <v>23</v>
      </c>
      <c r="J10109" t="s">
        <v>115</v>
      </c>
      <c r="K10109" t="s">
        <v>29</v>
      </c>
      <c r="L10109" t="str">
        <f>_xlfn.XLOOKUP(Table1[[#This Row],[TeamFavoriteID]],Table2[team_id],Table2[team_name],_xlfn.XLOOKUP(Table1[[#This Row],[TeamFavoriteID]],Table2[team_id_pfr],Table2[team_name],"Even"))</f>
        <v>Los Angeles Chargers</v>
      </c>
      <c r="M10109">
        <v>-1.5</v>
      </c>
      <c r="N10109">
        <f>IF(Table1[[#This Row],[TeamFavorite]]=Table1[[#This Row],[TeamHome]],Table1[[#This Row],[ScoreAway]]-Table1[[#This Row],[ScoreHome]],Table1[[#This Row],[ScoreHome]]-Table1[[#This Row],[ScoreAway]])</f>
        <v>-3</v>
      </c>
      <c r="O10109">
        <f>IF(Table1[[#This Row],[SpreadActual]]&lt;Table1[[#This Row],[SpreadFavorite]],1,0)</f>
        <v>1</v>
      </c>
      <c r="P10109">
        <v>49.5</v>
      </c>
      <c r="Q10109" t="s">
        <v>94</v>
      </c>
      <c r="R10109" t="b">
        <v>0</v>
      </c>
      <c r="S10109">
        <v>69</v>
      </c>
      <c r="T10109">
        <v>7</v>
      </c>
      <c r="U10109">
        <v>68</v>
      </c>
    </row>
    <row r="10110" spans="1:22" x14ac:dyDescent="0.2">
      <c r="A10110" s="1">
        <v>40475</v>
      </c>
      <c r="B10110">
        <v>2010</v>
      </c>
      <c r="C10110">
        <f>_xlfn.MAXIFS(Table1[ScheduleWeekWritten],Table1[ScheduleSeason],Table1[[#This Row],[ScheduleSeason]])</f>
        <v>17</v>
      </c>
      <c r="D10110">
        <v>7</v>
      </c>
      <c r="E10110" cm="1">
        <f t="array" ref="E10110">_xlfn.XLOOKUP(Table1[[#This Row],[ScheduleWeekWritten]],Table3[Game],100+Table3[Increase],Table1[[#This Row],[ScheduleWeekWritten]])</f>
        <v>7</v>
      </c>
      <c r="F10110" t="b">
        <v>0</v>
      </c>
      <c r="G10110" t="s">
        <v>128</v>
      </c>
      <c r="H10110">
        <v>22</v>
      </c>
      <c r="I10110">
        <v>10</v>
      </c>
      <c r="J10110" t="s">
        <v>149</v>
      </c>
      <c r="K10110" t="s">
        <v>132</v>
      </c>
      <c r="L10110" t="str">
        <f>_xlfn.XLOOKUP(Table1[[#This Row],[TeamFavoriteID]],Table2[team_id],Table2[team_name],_xlfn.XLOOKUP(Table1[[#This Row],[TeamFavoriteID]],Table2[team_id_pfr],Table2[team_name],"Even"))</f>
        <v>Seattle Seahawks</v>
      </c>
      <c r="M10110">
        <v>-6.5</v>
      </c>
      <c r="N10110">
        <f>IF(Table1[[#This Row],[TeamFavorite]]=Table1[[#This Row],[TeamHome]],Table1[[#This Row],[ScoreAway]]-Table1[[#This Row],[ScoreHome]],Table1[[#This Row],[ScoreHome]]-Table1[[#This Row],[ScoreAway]])</f>
        <v>-12</v>
      </c>
      <c r="O10110">
        <f>IF(Table1[[#This Row],[SpreadActual]]&lt;Table1[[#This Row],[SpreadFavorite]],1,0)</f>
        <v>1</v>
      </c>
      <c r="P10110">
        <v>40.5</v>
      </c>
      <c r="Q10110" t="s">
        <v>180</v>
      </c>
      <c r="R10110" t="b">
        <v>0</v>
      </c>
      <c r="S10110">
        <v>52</v>
      </c>
      <c r="T10110">
        <v>12</v>
      </c>
      <c r="V10110" t="s">
        <v>2</v>
      </c>
    </row>
    <row r="10111" spans="1:22" x14ac:dyDescent="0.2">
      <c r="A10111" s="1">
        <v>40475</v>
      </c>
      <c r="B10111">
        <v>2010</v>
      </c>
      <c r="C10111">
        <f>_xlfn.MAXIFS(Table1[ScheduleWeekWritten],Table1[ScheduleSeason],Table1[[#This Row],[ScheduleSeason]])</f>
        <v>17</v>
      </c>
      <c r="D10111">
        <v>7</v>
      </c>
      <c r="E10111" cm="1">
        <f t="array" ref="E10111">_xlfn.XLOOKUP(Table1[[#This Row],[ScheduleWeekWritten]],Table3[Game],100+Table3[Increase],Table1[[#This Row],[ScheduleWeekWritten]])</f>
        <v>7</v>
      </c>
      <c r="F10111" t="b">
        <v>0</v>
      </c>
      <c r="G10111" t="s">
        <v>127</v>
      </c>
      <c r="H10111">
        <v>18</v>
      </c>
      <c r="I10111">
        <v>17</v>
      </c>
      <c r="J10111" t="s">
        <v>153</v>
      </c>
      <c r="K10111" t="s">
        <v>133</v>
      </c>
      <c r="L10111" t="str">
        <f>_xlfn.XLOOKUP(Table1[[#This Row],[TeamFavoriteID]],Table2[team_id],Table2[team_name],_xlfn.XLOOKUP(Table1[[#This Row],[TeamFavoriteID]],Table2[team_id_pfr],Table2[team_name],"Even"))</f>
        <v>Tampa Bay Buccaneers</v>
      </c>
      <c r="M10111">
        <v>-3</v>
      </c>
      <c r="N10111">
        <f>IF(Table1[[#This Row],[TeamFavorite]]=Table1[[#This Row],[TeamHome]],Table1[[#This Row],[ScoreAway]]-Table1[[#This Row],[ScoreHome]],Table1[[#This Row],[ScoreHome]]-Table1[[#This Row],[ScoreAway]])</f>
        <v>-1</v>
      </c>
      <c r="O10111">
        <f>IF(Table1[[#This Row],[SpreadActual]]&lt;Table1[[#This Row],[SpreadFavorite]],1,0)</f>
        <v>0</v>
      </c>
      <c r="P10111">
        <v>39</v>
      </c>
      <c r="Q10111" t="s">
        <v>168</v>
      </c>
      <c r="R10111" t="b">
        <v>0</v>
      </c>
      <c r="S10111">
        <v>84</v>
      </c>
      <c r="T10111">
        <v>9</v>
      </c>
      <c r="U10111">
        <v>62</v>
      </c>
    </row>
    <row r="10112" spans="1:22" x14ac:dyDescent="0.2">
      <c r="A10112" s="1">
        <v>40475</v>
      </c>
      <c r="B10112">
        <v>2010</v>
      </c>
      <c r="C10112">
        <f>_xlfn.MAXIFS(Table1[ScheduleWeekWritten],Table1[ScheduleSeason],Table1[[#This Row],[ScheduleSeason]])</f>
        <v>17</v>
      </c>
      <c r="D10112">
        <v>7</v>
      </c>
      <c r="E10112" cm="1">
        <f t="array" ref="E10112">_xlfn.XLOOKUP(Table1[[#This Row],[ScheduleWeekWritten]],Table3[Game],100+Table3[Increase],Table1[[#This Row],[ScheduleWeekWritten]])</f>
        <v>7</v>
      </c>
      <c r="F10112" t="b">
        <v>0</v>
      </c>
      <c r="G10112" t="s">
        <v>171</v>
      </c>
      <c r="H10112">
        <v>37</v>
      </c>
      <c r="I10112">
        <v>19</v>
      </c>
      <c r="J10112" t="s">
        <v>58</v>
      </c>
      <c r="K10112" t="s">
        <v>25</v>
      </c>
      <c r="L10112" t="str">
        <f>_xlfn.XLOOKUP(Table1[[#This Row],[TeamFavoriteID]],Table2[team_id],Table2[team_name],_xlfn.XLOOKUP(Table1[[#This Row],[TeamFavoriteID]],Table2[team_id_pfr],Table2[team_name],"Even"))</f>
        <v>Houston Oilers</v>
      </c>
      <c r="M10112">
        <v>-3</v>
      </c>
      <c r="N10112">
        <f>IF(Table1[[#This Row],[TeamFavorite]]=Table1[[#This Row],[TeamHome]],Table1[[#This Row],[ScoreAway]]-Table1[[#This Row],[ScoreHome]],Table1[[#This Row],[ScoreHome]]-Table1[[#This Row],[ScoreAway]])</f>
        <v>18</v>
      </c>
      <c r="O10112">
        <f>IF(Table1[[#This Row],[SpreadActual]]&lt;Table1[[#This Row],[SpreadFavorite]],1,0)</f>
        <v>0</v>
      </c>
      <c r="P10112">
        <v>42</v>
      </c>
      <c r="Q10112" t="s">
        <v>172</v>
      </c>
      <c r="R10112" t="b">
        <v>0</v>
      </c>
      <c r="S10112">
        <v>78</v>
      </c>
      <c r="T10112">
        <v>2</v>
      </c>
      <c r="U10112">
        <v>39</v>
      </c>
    </row>
    <row r="10113" spans="1:22" x14ac:dyDescent="0.2">
      <c r="A10113" s="1">
        <v>40476</v>
      </c>
      <c r="B10113">
        <v>2010</v>
      </c>
      <c r="C10113">
        <f>_xlfn.MAXIFS(Table1[ScheduleWeekWritten],Table1[ScheduleSeason],Table1[[#This Row],[ScheduleSeason]])</f>
        <v>17</v>
      </c>
      <c r="D10113">
        <v>7</v>
      </c>
      <c r="E10113" cm="1">
        <f t="array" ref="E10113">_xlfn.XLOOKUP(Table1[[#This Row],[ScheduleWeekWritten]],Table3[Game],100+Table3[Increase],Table1[[#This Row],[ScheduleWeekWritten]])</f>
        <v>7</v>
      </c>
      <c r="F10113" t="b">
        <v>0</v>
      </c>
      <c r="G10113" t="s">
        <v>67</v>
      </c>
      <c r="H10113">
        <v>35</v>
      </c>
      <c r="I10113">
        <v>41</v>
      </c>
      <c r="J10113" t="s">
        <v>50</v>
      </c>
      <c r="K10113" t="s">
        <v>68</v>
      </c>
      <c r="L10113" t="str">
        <f>_xlfn.XLOOKUP(Table1[[#This Row],[TeamFavoriteID]],Table2[team_id],Table2[team_name],_xlfn.XLOOKUP(Table1[[#This Row],[TeamFavoriteID]],Table2[team_id_pfr],Table2[team_name],"Even"))</f>
        <v>Dallas Cowboys</v>
      </c>
      <c r="M10113">
        <v>-3.5</v>
      </c>
      <c r="N10113">
        <f>IF(Table1[[#This Row],[TeamFavorite]]=Table1[[#This Row],[TeamHome]],Table1[[#This Row],[ScoreAway]]-Table1[[#This Row],[ScoreHome]],Table1[[#This Row],[ScoreHome]]-Table1[[#This Row],[ScoreAway]])</f>
        <v>6</v>
      </c>
      <c r="O10113">
        <f>IF(Table1[[#This Row],[SpreadActual]]&lt;Table1[[#This Row],[SpreadFavorite]],1,0)</f>
        <v>0</v>
      </c>
      <c r="P10113">
        <v>45.5</v>
      </c>
      <c r="Q10113" t="s">
        <v>192</v>
      </c>
      <c r="R10113" t="b">
        <v>0</v>
      </c>
      <c r="S10113">
        <v>86</v>
      </c>
      <c r="T10113">
        <v>2</v>
      </c>
      <c r="V10113" t="s">
        <v>193</v>
      </c>
    </row>
    <row r="10114" spans="1:22" x14ac:dyDescent="0.2">
      <c r="A10114" s="1">
        <v>40482</v>
      </c>
      <c r="B10114">
        <v>2010</v>
      </c>
      <c r="C10114">
        <f>_xlfn.MAXIFS(Table1[ScheduleWeekWritten],Table1[ScheduleSeason],Table1[[#This Row],[ScheduleSeason]])</f>
        <v>17</v>
      </c>
      <c r="D10114">
        <v>8</v>
      </c>
      <c r="E10114" cm="1">
        <f t="array" ref="E10114">_xlfn.XLOOKUP(Table1[[#This Row],[ScheduleWeekWritten]],Table3[Game],100+Table3[Increase],Table1[[#This Row],[ScheduleWeekWritten]])</f>
        <v>8</v>
      </c>
      <c r="F10114" t="b">
        <v>0</v>
      </c>
      <c r="G10114" t="s">
        <v>149</v>
      </c>
      <c r="H10114">
        <v>35</v>
      </c>
      <c r="I10114">
        <v>38</v>
      </c>
      <c r="J10114" t="s">
        <v>127</v>
      </c>
      <c r="K10114" t="s">
        <v>59</v>
      </c>
      <c r="L10114" t="str">
        <f>_xlfn.XLOOKUP(Table1[[#This Row],[TeamFavoriteID]],Table2[team_id],Table2[team_name],_xlfn.XLOOKUP(Table1[[#This Row],[TeamFavoriteID]],Table2[team_id_pfr],Table2[team_name],"Even"))</f>
        <v>Arizona Cardinals</v>
      </c>
      <c r="M10114">
        <v>-3</v>
      </c>
      <c r="N10114">
        <f>IF(Table1[[#This Row],[TeamFavorite]]=Table1[[#This Row],[TeamHome]],Table1[[#This Row],[ScoreAway]]-Table1[[#This Row],[ScoreHome]],Table1[[#This Row],[ScoreHome]]-Table1[[#This Row],[ScoreAway]])</f>
        <v>3</v>
      </c>
      <c r="O10114">
        <f>IF(Table1[[#This Row],[SpreadActual]]&lt;Table1[[#This Row],[SpreadFavorite]],1,0)</f>
        <v>0</v>
      </c>
      <c r="P10114">
        <v>38</v>
      </c>
      <c r="Q10114" t="s">
        <v>150</v>
      </c>
      <c r="R10114" t="b">
        <v>0</v>
      </c>
      <c r="S10114">
        <v>72</v>
      </c>
      <c r="T10114">
        <v>0</v>
      </c>
      <c r="V10114" t="s">
        <v>103</v>
      </c>
    </row>
    <row r="10115" spans="1:22" x14ac:dyDescent="0.2">
      <c r="A10115" s="1">
        <v>40482</v>
      </c>
      <c r="B10115">
        <v>2010</v>
      </c>
      <c r="C10115">
        <f>_xlfn.MAXIFS(Table1[ScheduleWeekWritten],Table1[ScheduleSeason],Table1[[#This Row],[ScheduleSeason]])</f>
        <v>17</v>
      </c>
      <c r="D10115">
        <v>8</v>
      </c>
      <c r="E10115" cm="1">
        <f t="array" ref="E10115">_xlfn.XLOOKUP(Table1[[#This Row],[ScheduleWeekWritten]],Table3[Game],100+Table3[Increase],Table1[[#This Row],[ScheduleWeekWritten]])</f>
        <v>8</v>
      </c>
      <c r="F10115" t="b">
        <v>0</v>
      </c>
      <c r="G10115" t="s">
        <v>101</v>
      </c>
      <c r="H10115">
        <v>14</v>
      </c>
      <c r="I10115">
        <v>22</v>
      </c>
      <c r="J10115" t="s">
        <v>19</v>
      </c>
      <c r="K10115" t="s">
        <v>104</v>
      </c>
      <c r="L10115" t="str">
        <f>_xlfn.XLOOKUP(Table1[[#This Row],[TeamFavoriteID]],Table2[team_id],Table2[team_name],_xlfn.XLOOKUP(Table1[[#This Row],[TeamFavoriteID]],Table2[team_id_pfr],Table2[team_name],"Even"))</f>
        <v>Cincinnati Bengals</v>
      </c>
      <c r="M10115">
        <v>-1</v>
      </c>
      <c r="N10115">
        <f>IF(Table1[[#This Row],[TeamFavorite]]=Table1[[#This Row],[TeamHome]],Table1[[#This Row],[ScoreAway]]-Table1[[#This Row],[ScoreHome]],Table1[[#This Row],[ScoreHome]]-Table1[[#This Row],[ScoreAway]])</f>
        <v>8</v>
      </c>
      <c r="O10115">
        <f>IF(Table1[[#This Row],[SpreadActual]]&lt;Table1[[#This Row],[SpreadFavorite]],1,0)</f>
        <v>0</v>
      </c>
      <c r="P10115">
        <v>44</v>
      </c>
      <c r="Q10115" t="s">
        <v>173</v>
      </c>
      <c r="R10115" t="b">
        <v>0</v>
      </c>
      <c r="S10115">
        <v>54</v>
      </c>
      <c r="T10115">
        <v>1</v>
      </c>
      <c r="U10115">
        <v>57</v>
      </c>
    </row>
    <row r="10116" spans="1:22" x14ac:dyDescent="0.2">
      <c r="A10116" s="1">
        <v>40482</v>
      </c>
      <c r="B10116">
        <v>2010</v>
      </c>
      <c r="C10116">
        <f>_xlfn.MAXIFS(Table1[ScheduleWeekWritten],Table1[ScheduleSeason],Table1[[#This Row],[ScheduleSeason]])</f>
        <v>17</v>
      </c>
      <c r="D10116">
        <v>8</v>
      </c>
      <c r="E10116" cm="1">
        <f t="array" ref="E10116">_xlfn.XLOOKUP(Table1[[#This Row],[ScheduleWeekWritten]],Table3[Game],100+Table3[Increase],Table1[[#This Row],[ScheduleWeekWritten]])</f>
        <v>8</v>
      </c>
      <c r="F10116" t="b">
        <v>0</v>
      </c>
      <c r="G10116" t="s">
        <v>67</v>
      </c>
      <c r="H10116">
        <v>17</v>
      </c>
      <c r="I10116">
        <v>35</v>
      </c>
      <c r="J10116" t="s">
        <v>154</v>
      </c>
      <c r="K10116" t="s">
        <v>68</v>
      </c>
      <c r="L10116" t="str">
        <f>_xlfn.XLOOKUP(Table1[[#This Row],[TeamFavoriteID]],Table2[team_id],Table2[team_name],_xlfn.XLOOKUP(Table1[[#This Row],[TeamFavoriteID]],Table2[team_id_pfr],Table2[team_name],"Even"))</f>
        <v>Dallas Cowboys</v>
      </c>
      <c r="M10116">
        <v>-6.5</v>
      </c>
      <c r="N10116">
        <f>IF(Table1[[#This Row],[TeamFavorite]]=Table1[[#This Row],[TeamHome]],Table1[[#This Row],[ScoreAway]]-Table1[[#This Row],[ScoreHome]],Table1[[#This Row],[ScoreHome]]-Table1[[#This Row],[ScoreAway]])</f>
        <v>18</v>
      </c>
      <c r="O10116">
        <f>IF(Table1[[#This Row],[SpreadActual]]&lt;Table1[[#This Row],[SpreadFavorite]],1,0)</f>
        <v>0</v>
      </c>
      <c r="P10116">
        <v>44</v>
      </c>
      <c r="Q10116" t="s">
        <v>192</v>
      </c>
      <c r="R10116" t="b">
        <v>0</v>
      </c>
      <c r="S10116">
        <v>72</v>
      </c>
      <c r="T10116">
        <v>0</v>
      </c>
      <c r="V10116" t="s">
        <v>103</v>
      </c>
    </row>
    <row r="10117" spans="1:22" x14ac:dyDescent="0.2">
      <c r="A10117" s="1">
        <v>40482</v>
      </c>
      <c r="B10117">
        <v>2010</v>
      </c>
      <c r="C10117">
        <f>_xlfn.MAXIFS(Table1[ScheduleWeekWritten],Table1[ScheduleSeason],Table1[[#This Row],[ScheduleSeason]])</f>
        <v>17</v>
      </c>
      <c r="D10117">
        <v>8</v>
      </c>
      <c r="E10117" cm="1">
        <f t="array" ref="E10117">_xlfn.XLOOKUP(Table1[[#This Row],[ScheduleWeekWritten]],Table3[Game],100+Table3[Increase],Table1[[#This Row],[ScheduleWeekWritten]])</f>
        <v>8</v>
      </c>
      <c r="F10117" t="b">
        <v>0</v>
      </c>
      <c r="G10117" t="s">
        <v>45</v>
      </c>
      <c r="H10117">
        <v>37</v>
      </c>
      <c r="I10117">
        <v>25</v>
      </c>
      <c r="J10117" t="s">
        <v>61</v>
      </c>
      <c r="K10117" t="s">
        <v>79</v>
      </c>
      <c r="L10117" t="str">
        <f>_xlfn.XLOOKUP(Table1[[#This Row],[TeamFavoriteID]],Table2[team_id],Table2[team_name],_xlfn.XLOOKUP(Table1[[#This Row],[TeamFavoriteID]],Table2[team_id_pfr],Table2[team_name],"Even"))</f>
        <v>Detroit Lions</v>
      </c>
      <c r="M10117">
        <v>-3</v>
      </c>
      <c r="N10117">
        <f>IF(Table1[[#This Row],[TeamFavorite]]=Table1[[#This Row],[TeamHome]],Table1[[#This Row],[ScoreAway]]-Table1[[#This Row],[ScoreHome]],Table1[[#This Row],[ScoreHome]]-Table1[[#This Row],[ScoreAway]])</f>
        <v>-12</v>
      </c>
      <c r="O10117">
        <f>IF(Table1[[#This Row],[SpreadActual]]&lt;Table1[[#This Row],[SpreadFavorite]],1,0)</f>
        <v>1</v>
      </c>
      <c r="P10117">
        <v>45</v>
      </c>
      <c r="Q10117" t="s">
        <v>181</v>
      </c>
      <c r="R10117" t="b">
        <v>0</v>
      </c>
      <c r="S10117">
        <v>72</v>
      </c>
      <c r="T10117">
        <v>0</v>
      </c>
      <c r="V10117" t="s">
        <v>103</v>
      </c>
    </row>
    <row r="10118" spans="1:22" x14ac:dyDescent="0.2">
      <c r="A10118" s="1">
        <v>40482</v>
      </c>
      <c r="B10118">
        <v>2010</v>
      </c>
      <c r="C10118">
        <f>_xlfn.MAXIFS(Table1[ScheduleWeekWritten],Table1[ScheduleSeason],Table1[[#This Row],[ScheduleSeason]])</f>
        <v>17</v>
      </c>
      <c r="D10118">
        <v>8</v>
      </c>
      <c r="E10118" cm="1">
        <f t="array" ref="E10118">_xlfn.XLOOKUP(Table1[[#This Row],[ScheduleWeekWritten]],Table3[Game],100+Table3[Increase],Table1[[#This Row],[ScheduleWeekWritten]])</f>
        <v>8</v>
      </c>
      <c r="F10118" t="b">
        <v>0</v>
      </c>
      <c r="G10118" t="s">
        <v>42</v>
      </c>
      <c r="H10118">
        <v>13</v>
      </c>
      <c r="I10118">
        <v>10</v>
      </c>
      <c r="J10118" t="s">
        <v>28</v>
      </c>
      <c r="K10118" t="s">
        <v>75</v>
      </c>
      <c r="L10118" t="str">
        <f>_xlfn.XLOOKUP(Table1[[#This Row],[TeamFavoriteID]],Table2[team_id],Table2[team_name],_xlfn.XLOOKUP(Table1[[#This Row],[TeamFavoriteID]],Table2[team_id_pfr],Table2[team_name],"Even"))</f>
        <v>Kansas City Chiefs</v>
      </c>
      <c r="M10118">
        <v>-7</v>
      </c>
      <c r="N10118">
        <f>IF(Table1[[#This Row],[TeamFavorite]]=Table1[[#This Row],[TeamHome]],Table1[[#This Row],[ScoreAway]]-Table1[[#This Row],[ScoreHome]],Table1[[#This Row],[ScoreHome]]-Table1[[#This Row],[ScoreAway]])</f>
        <v>-3</v>
      </c>
      <c r="O10118">
        <f>IF(Table1[[#This Row],[SpreadActual]]&lt;Table1[[#This Row],[SpreadFavorite]],1,0)</f>
        <v>0</v>
      </c>
      <c r="P10118">
        <v>46</v>
      </c>
      <c r="Q10118" t="s">
        <v>117</v>
      </c>
      <c r="R10118" t="b">
        <v>0</v>
      </c>
      <c r="S10118">
        <v>51</v>
      </c>
      <c r="T10118">
        <v>1</v>
      </c>
      <c r="U10118">
        <v>60</v>
      </c>
    </row>
    <row r="10119" spans="1:22" x14ac:dyDescent="0.2">
      <c r="A10119" s="1">
        <v>40482</v>
      </c>
      <c r="B10119">
        <v>2010</v>
      </c>
      <c r="C10119">
        <f>_xlfn.MAXIFS(Table1[ScheduleWeekWritten],Table1[ScheduleSeason],Table1[[#This Row],[ScheduleSeason]])</f>
        <v>17</v>
      </c>
      <c r="D10119">
        <v>8</v>
      </c>
      <c r="E10119" cm="1">
        <f t="array" ref="E10119">_xlfn.XLOOKUP(Table1[[#This Row],[ScheduleWeekWritten]],Table3[Game],100+Table3[Increase],Table1[[#This Row],[ScheduleWeekWritten]])</f>
        <v>8</v>
      </c>
      <c r="F10119" t="b">
        <v>0</v>
      </c>
      <c r="G10119" t="s">
        <v>115</v>
      </c>
      <c r="H10119">
        <v>28</v>
      </c>
      <c r="I10119">
        <v>18</v>
      </c>
      <c r="J10119" t="s">
        <v>54</v>
      </c>
      <c r="K10119" t="s">
        <v>70</v>
      </c>
      <c r="L10119" t="str">
        <f>_xlfn.XLOOKUP(Table1[[#This Row],[TeamFavoriteID]],Table2[team_id],Table2[team_name],_xlfn.XLOOKUP(Table1[[#This Row],[TeamFavoriteID]],Table2[team_id_pfr],Table2[team_name],"Even"))</f>
        <v>Boston Patriots</v>
      </c>
      <c r="M10119">
        <v>-5.5</v>
      </c>
      <c r="N10119">
        <f>IF(Table1[[#This Row],[TeamFavorite]]=Table1[[#This Row],[TeamHome]],Table1[[#This Row],[ScoreAway]]-Table1[[#This Row],[ScoreHome]],Table1[[#This Row],[ScoreHome]]-Table1[[#This Row],[ScoreAway]])</f>
        <v>10</v>
      </c>
      <c r="O10119">
        <f>IF(Table1[[#This Row],[SpreadActual]]&lt;Table1[[#This Row],[SpreadFavorite]],1,0)</f>
        <v>0</v>
      </c>
      <c r="P10119">
        <v>45</v>
      </c>
      <c r="Q10119" t="s">
        <v>179</v>
      </c>
      <c r="R10119" t="b">
        <v>0</v>
      </c>
      <c r="S10119">
        <v>52</v>
      </c>
      <c r="T10119">
        <v>16</v>
      </c>
    </row>
    <row r="10120" spans="1:22" x14ac:dyDescent="0.2">
      <c r="A10120" s="1">
        <v>40482</v>
      </c>
      <c r="B10120">
        <v>2010</v>
      </c>
      <c r="C10120">
        <f>_xlfn.MAXIFS(Table1[ScheduleWeekWritten],Table1[ScheduleSeason],Table1[[#This Row],[ScheduleSeason]])</f>
        <v>17</v>
      </c>
      <c r="D10120">
        <v>8</v>
      </c>
      <c r="E10120" cm="1">
        <f t="array" ref="E10120">_xlfn.XLOOKUP(Table1[[#This Row],[ScheduleWeekWritten]],Table3[Game],100+Table3[Increase],Table1[[#This Row],[ScheduleWeekWritten]])</f>
        <v>8</v>
      </c>
      <c r="F10120" t="b">
        <v>0</v>
      </c>
      <c r="G10120" t="s">
        <v>95</v>
      </c>
      <c r="H10120">
        <v>20</v>
      </c>
      <c r="I10120">
        <v>10</v>
      </c>
      <c r="J10120" t="s">
        <v>49</v>
      </c>
      <c r="K10120" t="s">
        <v>98</v>
      </c>
      <c r="L10120" t="str">
        <f>_xlfn.XLOOKUP(Table1[[#This Row],[TeamFavoriteID]],Table2[team_id],Table2[team_name],_xlfn.XLOOKUP(Table1[[#This Row],[TeamFavoriteID]],Table2[team_id_pfr],Table2[team_name],"Even"))</f>
        <v>New Orleans Saints</v>
      </c>
      <c r="M10120">
        <v>-1</v>
      </c>
      <c r="N10120">
        <f>IF(Table1[[#This Row],[TeamFavorite]]=Table1[[#This Row],[TeamHome]],Table1[[#This Row],[ScoreAway]]-Table1[[#This Row],[ScoreHome]],Table1[[#This Row],[ScoreHome]]-Table1[[#This Row],[ScoreAway]])</f>
        <v>-10</v>
      </c>
      <c r="O10120">
        <f>IF(Table1[[#This Row],[SpreadActual]]&lt;Table1[[#This Row],[SpreadFavorite]],1,0)</f>
        <v>1</v>
      </c>
      <c r="P10120">
        <v>45.5</v>
      </c>
      <c r="Q10120" t="s">
        <v>124</v>
      </c>
      <c r="R10120" t="b">
        <v>0</v>
      </c>
      <c r="S10120">
        <v>72</v>
      </c>
      <c r="T10120">
        <v>0</v>
      </c>
      <c r="V10120" t="s">
        <v>103</v>
      </c>
    </row>
    <row r="10121" spans="1:22" x14ac:dyDescent="0.2">
      <c r="A10121" s="1">
        <v>40482</v>
      </c>
      <c r="B10121">
        <v>2010</v>
      </c>
      <c r="C10121">
        <f>_xlfn.MAXIFS(Table1[ScheduleWeekWritten],Table1[ScheduleSeason],Table1[[#This Row],[ScheduleSeason]])</f>
        <v>17</v>
      </c>
      <c r="D10121">
        <v>8</v>
      </c>
      <c r="E10121" cm="1">
        <f t="array" ref="E10121">_xlfn.XLOOKUP(Table1[[#This Row],[ScheduleWeekWritten]],Table3[Game],100+Table3[Increase],Table1[[#This Row],[ScheduleWeekWritten]])</f>
        <v>8</v>
      </c>
      <c r="F10121" t="b">
        <v>0</v>
      </c>
      <c r="G10121" t="s">
        <v>31</v>
      </c>
      <c r="H10121">
        <v>0</v>
      </c>
      <c r="I10121">
        <v>9</v>
      </c>
      <c r="J10121" t="s">
        <v>33</v>
      </c>
      <c r="K10121" t="s">
        <v>32</v>
      </c>
      <c r="L10121" t="str">
        <f>_xlfn.XLOOKUP(Table1[[#This Row],[TeamFavoriteID]],Table2[team_id],Table2[team_name],_xlfn.XLOOKUP(Table1[[#This Row],[TeamFavoriteID]],Table2[team_id_pfr],Table2[team_name],"Even"))</f>
        <v>New York Jets</v>
      </c>
      <c r="M10121">
        <v>-6</v>
      </c>
      <c r="N10121">
        <f>IF(Table1[[#This Row],[TeamFavorite]]=Table1[[#This Row],[TeamHome]],Table1[[#This Row],[ScoreAway]]-Table1[[#This Row],[ScoreHome]],Table1[[#This Row],[ScoreHome]]-Table1[[#This Row],[ScoreAway]])</f>
        <v>9</v>
      </c>
      <c r="O10121">
        <f>IF(Table1[[#This Row],[SpreadActual]]&lt;Table1[[#This Row],[SpreadFavorite]],1,0)</f>
        <v>0</v>
      </c>
      <c r="P10121">
        <v>42</v>
      </c>
      <c r="Q10121" t="s">
        <v>197</v>
      </c>
      <c r="R10121" t="b">
        <v>0</v>
      </c>
      <c r="S10121">
        <v>57</v>
      </c>
      <c r="T10121">
        <v>1</v>
      </c>
      <c r="U10121">
        <v>41</v>
      </c>
    </row>
    <row r="10122" spans="1:22" x14ac:dyDescent="0.2">
      <c r="A10122" s="1">
        <v>40482</v>
      </c>
      <c r="B10122">
        <v>2010</v>
      </c>
      <c r="C10122">
        <f>_xlfn.MAXIFS(Table1[ScheduleWeekWritten],Table1[ScheduleSeason],Table1[[#This Row],[ScheduleSeason]])</f>
        <v>17</v>
      </c>
      <c r="D10122">
        <v>8</v>
      </c>
      <c r="E10122" cm="1">
        <f t="array" ref="E10122">_xlfn.XLOOKUP(Table1[[#This Row],[ScheduleWeekWritten]],Table3[Game],100+Table3[Increase],Table1[[#This Row],[ScheduleWeekWritten]])</f>
        <v>8</v>
      </c>
      <c r="F10122" t="b">
        <v>0</v>
      </c>
      <c r="G10122" t="s">
        <v>20</v>
      </c>
      <c r="H10122">
        <v>33</v>
      </c>
      <c r="I10122">
        <v>3</v>
      </c>
      <c r="J10122" t="s">
        <v>128</v>
      </c>
      <c r="K10122" t="s">
        <v>21</v>
      </c>
      <c r="L10122" t="str">
        <f>_xlfn.XLOOKUP(Table1[[#This Row],[TeamFavoriteID]],Table2[team_id],Table2[team_name],_xlfn.XLOOKUP(Table1[[#This Row],[TeamFavoriteID]],Table2[team_id_pfr],Table2[team_name],"Even"))</f>
        <v>Las Vegas Raiders</v>
      </c>
      <c r="M10122">
        <v>-2</v>
      </c>
      <c r="N10122">
        <f>IF(Table1[[#This Row],[TeamFavorite]]=Table1[[#This Row],[TeamHome]],Table1[[#This Row],[ScoreAway]]-Table1[[#This Row],[ScoreHome]],Table1[[#This Row],[ScoreHome]]-Table1[[#This Row],[ScoreAway]])</f>
        <v>30</v>
      </c>
      <c r="O10122">
        <f>IF(Table1[[#This Row],[SpreadActual]]&lt;Table1[[#This Row],[SpreadFavorite]],1,0)</f>
        <v>0</v>
      </c>
      <c r="P10122">
        <v>40.5</v>
      </c>
      <c r="Q10122" t="s">
        <v>76</v>
      </c>
      <c r="R10122" t="b">
        <v>0</v>
      </c>
      <c r="S10122">
        <v>66</v>
      </c>
      <c r="T10122">
        <v>5</v>
      </c>
      <c r="U10122">
        <v>60</v>
      </c>
    </row>
    <row r="10123" spans="1:22" x14ac:dyDescent="0.2">
      <c r="A10123" s="1">
        <v>40482</v>
      </c>
      <c r="B10123">
        <v>2010</v>
      </c>
      <c r="C10123">
        <f>_xlfn.MAXIFS(Table1[ScheduleWeekWritten],Table1[ScheduleSeason],Table1[[#This Row],[ScheduleSeason]])</f>
        <v>17</v>
      </c>
      <c r="D10123">
        <v>8</v>
      </c>
      <c r="E10123" cm="1">
        <f t="array" ref="E10123">_xlfn.XLOOKUP(Table1[[#This Row],[ScheduleWeekWritten]],Table3[Game],100+Table3[Increase],Table1[[#This Row],[ScheduleWeekWritten]])</f>
        <v>8</v>
      </c>
      <c r="F10123" t="b">
        <v>0</v>
      </c>
      <c r="G10123" t="s">
        <v>27</v>
      </c>
      <c r="H10123">
        <v>33</v>
      </c>
      <c r="I10123">
        <v>25</v>
      </c>
      <c r="J10123" t="s">
        <v>171</v>
      </c>
      <c r="K10123" t="s">
        <v>29</v>
      </c>
      <c r="L10123" t="str">
        <f>_xlfn.XLOOKUP(Table1[[#This Row],[TeamFavoriteID]],Table2[team_id],Table2[team_name],_xlfn.XLOOKUP(Table1[[#This Row],[TeamFavoriteID]],Table2[team_id_pfr],Table2[team_name],"Even"))</f>
        <v>Los Angeles Chargers</v>
      </c>
      <c r="M10123">
        <v>-6</v>
      </c>
      <c r="N10123">
        <f>IF(Table1[[#This Row],[TeamFavorite]]=Table1[[#This Row],[TeamHome]],Table1[[#This Row],[ScoreAway]]-Table1[[#This Row],[ScoreHome]],Table1[[#This Row],[ScoreHome]]-Table1[[#This Row],[ScoreAway]])</f>
        <v>8</v>
      </c>
      <c r="O10123">
        <f>IF(Table1[[#This Row],[SpreadActual]]&lt;Table1[[#This Row],[SpreadFavorite]],1,0)</f>
        <v>0</v>
      </c>
      <c r="P10123">
        <v>45</v>
      </c>
      <c r="Q10123" t="s">
        <v>94</v>
      </c>
      <c r="R10123" t="b">
        <v>0</v>
      </c>
      <c r="S10123">
        <v>65</v>
      </c>
      <c r="T10123">
        <v>1</v>
      </c>
      <c r="U10123">
        <v>65</v>
      </c>
    </row>
    <row r="10124" spans="1:22" x14ac:dyDescent="0.2">
      <c r="A10124" s="1">
        <v>40482</v>
      </c>
      <c r="B10124">
        <v>2010</v>
      </c>
      <c r="C10124">
        <f>_xlfn.MAXIFS(Table1[ScheduleWeekWritten],Table1[ScheduleSeason],Table1[[#This Row],[ScheduleSeason]])</f>
        <v>17</v>
      </c>
      <c r="D10124">
        <v>8</v>
      </c>
      <c r="E10124" cm="1">
        <f t="array" ref="E10124">_xlfn.XLOOKUP(Table1[[#This Row],[ScheduleWeekWritten]],Table3[Game],100+Table3[Increase],Table1[[#This Row],[ScheduleWeekWritten]])</f>
        <v>8</v>
      </c>
      <c r="F10124" t="b">
        <v>0</v>
      </c>
      <c r="G10124" t="s">
        <v>53</v>
      </c>
      <c r="H10124">
        <v>24</v>
      </c>
      <c r="I10124">
        <v>16</v>
      </c>
      <c r="J10124" t="s">
        <v>24</v>
      </c>
      <c r="K10124" t="s">
        <v>87</v>
      </c>
      <c r="L10124" t="str">
        <f>_xlfn.XLOOKUP(Table1[[#This Row],[TeamFavoriteID]],Table2[team_id],Table2[team_name],_xlfn.XLOOKUP(Table1[[#This Row],[TeamFavoriteID]],Table2[team_id_pfr],Table2[team_name],"Even"))</f>
        <v>San Francisco 49ers</v>
      </c>
      <c r="M10124">
        <v>-2.5</v>
      </c>
      <c r="N10124">
        <f>IF(Table1[[#This Row],[TeamFavorite]]=Table1[[#This Row],[TeamHome]],Table1[[#This Row],[ScoreAway]]-Table1[[#This Row],[ScoreHome]],Table1[[#This Row],[ScoreHome]]-Table1[[#This Row],[ScoreAway]])</f>
        <v>-8</v>
      </c>
      <c r="O10124">
        <f>IF(Table1[[#This Row],[SpreadActual]]&lt;Table1[[#This Row],[SpreadFavorite]],1,0)</f>
        <v>1</v>
      </c>
      <c r="P10124">
        <v>41.5</v>
      </c>
      <c r="Q10124" t="s">
        <v>189</v>
      </c>
      <c r="R10124" t="b">
        <v>1</v>
      </c>
      <c r="S10124">
        <v>54</v>
      </c>
      <c r="T10124">
        <v>6</v>
      </c>
    </row>
    <row r="10125" spans="1:22" x14ac:dyDescent="0.2">
      <c r="A10125" s="1">
        <v>40482</v>
      </c>
      <c r="B10125">
        <v>2010</v>
      </c>
      <c r="C10125">
        <f>_xlfn.MAXIFS(Table1[ScheduleWeekWritten],Table1[ScheduleSeason],Table1[[#This Row],[ScheduleSeason]])</f>
        <v>17</v>
      </c>
      <c r="D10125">
        <v>8</v>
      </c>
      <c r="E10125" cm="1">
        <f t="array" ref="E10125">_xlfn.XLOOKUP(Table1[[#This Row],[ScheduleWeekWritten]],Table3[Game],100+Table3[Increase],Table1[[#This Row],[ScheduleWeekWritten]])</f>
        <v>8</v>
      </c>
      <c r="F10125" t="b">
        <v>0</v>
      </c>
      <c r="G10125" t="s">
        <v>153</v>
      </c>
      <c r="H10125">
        <v>20</v>
      </c>
      <c r="I10125">
        <v>10</v>
      </c>
      <c r="J10125" t="s">
        <v>152</v>
      </c>
      <c r="K10125" t="s">
        <v>40</v>
      </c>
      <c r="L10125" t="str">
        <f>_xlfn.XLOOKUP(Table1[[#This Row],[TeamFavoriteID]],Table2[team_id],Table2[team_name],_xlfn.XLOOKUP(Table1[[#This Row],[TeamFavoriteID]],Table2[team_id_pfr],Table2[team_name],"Even"))</f>
        <v>Los Angeles Rams</v>
      </c>
      <c r="M10125">
        <v>-2.5</v>
      </c>
      <c r="N10125">
        <f>IF(Table1[[#This Row],[TeamFavorite]]=Table1[[#This Row],[TeamHome]],Table1[[#This Row],[ScoreAway]]-Table1[[#This Row],[ScoreHome]],Table1[[#This Row],[ScoreHome]]-Table1[[#This Row],[ScoreAway]])</f>
        <v>10</v>
      </c>
      <c r="O10125">
        <f>IF(Table1[[#This Row],[SpreadActual]]&lt;Table1[[#This Row],[SpreadFavorite]],1,0)</f>
        <v>0</v>
      </c>
      <c r="P10125">
        <v>37</v>
      </c>
      <c r="Q10125" t="s">
        <v>157</v>
      </c>
      <c r="R10125" t="b">
        <v>0</v>
      </c>
      <c r="S10125">
        <v>72</v>
      </c>
      <c r="T10125">
        <v>0</v>
      </c>
      <c r="V10125" t="s">
        <v>103</v>
      </c>
    </row>
    <row r="10126" spans="1:22" x14ac:dyDescent="0.2">
      <c r="A10126" s="1">
        <v>40483</v>
      </c>
      <c r="B10126">
        <v>2010</v>
      </c>
      <c r="C10126">
        <f>_xlfn.MAXIFS(Table1[ScheduleWeekWritten],Table1[ScheduleSeason],Table1[[#This Row],[ScheduleSeason]])</f>
        <v>17</v>
      </c>
      <c r="D10126">
        <v>8</v>
      </c>
      <c r="E10126" cm="1">
        <f t="array" ref="E10126">_xlfn.XLOOKUP(Table1[[#This Row],[ScheduleWeekWritten]],Table3[Game],100+Table3[Increase],Table1[[#This Row],[ScheduleWeekWritten]])</f>
        <v>8</v>
      </c>
      <c r="F10126" t="b">
        <v>0</v>
      </c>
      <c r="G10126" t="s">
        <v>140</v>
      </c>
      <c r="H10126">
        <v>30</v>
      </c>
      <c r="I10126">
        <v>17</v>
      </c>
      <c r="J10126" t="s">
        <v>177</v>
      </c>
      <c r="K10126" t="s">
        <v>72</v>
      </c>
      <c r="L10126" t="str">
        <f>_xlfn.XLOOKUP(Table1[[#This Row],[TeamFavoriteID]],Table2[team_id],Table2[team_name],_xlfn.XLOOKUP(Table1[[#This Row],[TeamFavoriteID]],Table2[team_id_pfr],Table2[team_name],"Even"))</f>
        <v>Baltimore Colts</v>
      </c>
      <c r="M10126">
        <v>-5.5</v>
      </c>
      <c r="N10126">
        <f>IF(Table1[[#This Row],[TeamFavorite]]=Table1[[#This Row],[TeamHome]],Table1[[#This Row],[ScoreAway]]-Table1[[#This Row],[ScoreHome]],Table1[[#This Row],[ScoreHome]]-Table1[[#This Row],[ScoreAway]])</f>
        <v>13</v>
      </c>
      <c r="O10126">
        <f>IF(Table1[[#This Row],[SpreadActual]]&lt;Table1[[#This Row],[SpreadFavorite]],1,0)</f>
        <v>0</v>
      </c>
      <c r="P10126">
        <v>51</v>
      </c>
      <c r="Q10126" t="s">
        <v>190</v>
      </c>
      <c r="R10126" t="b">
        <v>0</v>
      </c>
      <c r="S10126">
        <v>72</v>
      </c>
      <c r="T10126">
        <v>0</v>
      </c>
      <c r="V10126" t="s">
        <v>103</v>
      </c>
    </row>
    <row r="10127" spans="1:22" x14ac:dyDescent="0.2">
      <c r="A10127" s="1">
        <v>40489</v>
      </c>
      <c r="B10127">
        <v>2010</v>
      </c>
      <c r="C10127">
        <f>_xlfn.MAXIFS(Table1[ScheduleWeekWritten],Table1[ScheduleSeason],Table1[[#This Row],[ScheduleSeason]])</f>
        <v>17</v>
      </c>
      <c r="D10127">
        <v>9</v>
      </c>
      <c r="E10127" cm="1">
        <f t="array" ref="E10127">_xlfn.XLOOKUP(Table1[[#This Row],[ScheduleWeekWritten]],Table3[Game],100+Table3[Increase],Table1[[#This Row],[ScheduleWeekWritten]])</f>
        <v>9</v>
      </c>
      <c r="F10127" t="b">
        <v>0</v>
      </c>
      <c r="G10127" t="s">
        <v>38</v>
      </c>
      <c r="H10127">
        <v>27</v>
      </c>
      <c r="I10127">
        <v>21</v>
      </c>
      <c r="J10127" t="s">
        <v>127</v>
      </c>
      <c r="K10127" t="s">
        <v>109</v>
      </c>
      <c r="L10127" t="str">
        <f>_xlfn.XLOOKUP(Table1[[#This Row],[TeamFavoriteID]],Table2[team_id],Table2[team_name],_xlfn.XLOOKUP(Table1[[#This Row],[TeamFavoriteID]],Table2[team_id_pfr],Table2[team_name],"Even"))</f>
        <v>Atlanta Falcons</v>
      </c>
      <c r="M10127">
        <v>-9</v>
      </c>
      <c r="N10127">
        <f>IF(Table1[[#This Row],[TeamFavorite]]=Table1[[#This Row],[TeamHome]],Table1[[#This Row],[ScoreAway]]-Table1[[#This Row],[ScoreHome]],Table1[[#This Row],[ScoreHome]]-Table1[[#This Row],[ScoreAway]])</f>
        <v>-6</v>
      </c>
      <c r="O10127">
        <f>IF(Table1[[#This Row],[SpreadActual]]&lt;Table1[[#This Row],[SpreadFavorite]],1,0)</f>
        <v>0</v>
      </c>
      <c r="P10127">
        <v>45.5</v>
      </c>
      <c r="Q10127" t="s">
        <v>148</v>
      </c>
      <c r="R10127" t="b">
        <v>0</v>
      </c>
      <c r="S10127">
        <v>72</v>
      </c>
      <c r="T10127">
        <v>0</v>
      </c>
      <c r="V10127" t="s">
        <v>103</v>
      </c>
    </row>
    <row r="10128" spans="1:22" x14ac:dyDescent="0.2">
      <c r="A10128" s="1">
        <v>40489</v>
      </c>
      <c r="B10128">
        <v>2010</v>
      </c>
      <c r="C10128">
        <f>_xlfn.MAXIFS(Table1[ScheduleWeekWritten],Table1[ScheduleSeason],Table1[[#This Row],[ScheduleSeason]])</f>
        <v>17</v>
      </c>
      <c r="D10128">
        <v>9</v>
      </c>
      <c r="E10128" cm="1">
        <f t="array" ref="E10128">_xlfn.XLOOKUP(Table1[[#This Row],[ScheduleWeekWritten]],Table3[Game],100+Table3[Increase],Table1[[#This Row],[ScheduleWeekWritten]])</f>
        <v>9</v>
      </c>
      <c r="F10128" t="b">
        <v>0</v>
      </c>
      <c r="G10128" t="s">
        <v>158</v>
      </c>
      <c r="H10128">
        <v>26</v>
      </c>
      <c r="I10128">
        <v>10</v>
      </c>
      <c r="J10128" t="s">
        <v>19</v>
      </c>
      <c r="K10128" t="s">
        <v>159</v>
      </c>
      <c r="L10128" t="str">
        <f>_xlfn.XLOOKUP(Table1[[#This Row],[TeamFavoriteID]],Table2[team_id],Table2[team_name],_xlfn.XLOOKUP(Table1[[#This Row],[TeamFavoriteID]],Table2[team_id_pfr],Table2[team_name],"Even"))</f>
        <v>Baltimore Ravens</v>
      </c>
      <c r="M10128">
        <v>-5</v>
      </c>
      <c r="N10128">
        <f>IF(Table1[[#This Row],[TeamFavorite]]=Table1[[#This Row],[TeamHome]],Table1[[#This Row],[ScoreAway]]-Table1[[#This Row],[ScoreHome]],Table1[[#This Row],[ScoreHome]]-Table1[[#This Row],[ScoreAway]])</f>
        <v>-16</v>
      </c>
      <c r="O10128">
        <f>IF(Table1[[#This Row],[SpreadActual]]&lt;Table1[[#This Row],[SpreadFavorite]],1,0)</f>
        <v>1</v>
      </c>
      <c r="P10128">
        <v>41</v>
      </c>
      <c r="Q10128" t="s">
        <v>166</v>
      </c>
      <c r="R10128" t="b">
        <v>0</v>
      </c>
      <c r="S10128">
        <v>50</v>
      </c>
      <c r="T10128">
        <v>1</v>
      </c>
      <c r="U10128">
        <v>38</v>
      </c>
    </row>
    <row r="10129" spans="1:22" x14ac:dyDescent="0.2">
      <c r="A10129" s="1">
        <v>40489</v>
      </c>
      <c r="B10129">
        <v>2010</v>
      </c>
      <c r="C10129">
        <f>_xlfn.MAXIFS(Table1[ScheduleWeekWritten],Table1[ScheduleSeason],Table1[[#This Row],[ScheduleSeason]])</f>
        <v>17</v>
      </c>
      <c r="D10129">
        <v>9</v>
      </c>
      <c r="E10129" cm="1">
        <f t="array" ref="E10129">_xlfn.XLOOKUP(Table1[[#This Row],[ScheduleWeekWritten]],Table3[Game],100+Table3[Increase],Table1[[#This Row],[ScheduleWeekWritten]])</f>
        <v>9</v>
      </c>
      <c r="F10129" t="b">
        <v>0</v>
      </c>
      <c r="G10129" t="s">
        <v>28</v>
      </c>
      <c r="H10129">
        <v>19</v>
      </c>
      <c r="I10129">
        <v>22</v>
      </c>
      <c r="J10129" t="s">
        <v>46</v>
      </c>
      <c r="K10129" t="s">
        <v>47</v>
      </c>
      <c r="L10129" t="str">
        <f>_xlfn.XLOOKUP(Table1[[#This Row],[TeamFavoriteID]],Table2[team_id],Table2[team_name],_xlfn.XLOOKUP(Table1[[#This Row],[TeamFavoriteID]],Table2[team_id_pfr],Table2[team_name],"Even"))</f>
        <v>Chicago Bears</v>
      </c>
      <c r="M10129">
        <v>-3</v>
      </c>
      <c r="N10129">
        <f>IF(Table1[[#This Row],[TeamFavorite]]=Table1[[#This Row],[TeamHome]],Table1[[#This Row],[ScoreAway]]-Table1[[#This Row],[ScoreHome]],Table1[[#This Row],[ScoreHome]]-Table1[[#This Row],[ScoreAway]])</f>
        <v>-3</v>
      </c>
      <c r="O10129">
        <f>IF(Table1[[#This Row],[SpreadActual]]&lt;Table1[[#This Row],[SpreadFavorite]],1,0)</f>
        <v>0</v>
      </c>
      <c r="P10129">
        <v>41.5</v>
      </c>
      <c r="Q10129" t="s">
        <v>191</v>
      </c>
      <c r="R10129" t="b">
        <v>1</v>
      </c>
      <c r="S10129">
        <v>72</v>
      </c>
      <c r="T10129">
        <v>0</v>
      </c>
      <c r="V10129" t="s">
        <v>103</v>
      </c>
    </row>
    <row r="10130" spans="1:22" x14ac:dyDescent="0.2">
      <c r="A10130" s="1">
        <v>40489</v>
      </c>
      <c r="B10130">
        <v>2010</v>
      </c>
      <c r="C10130">
        <f>_xlfn.MAXIFS(Table1[ScheduleWeekWritten],Table1[ScheduleSeason],Table1[[#This Row],[ScheduleSeason]])</f>
        <v>17</v>
      </c>
      <c r="D10130">
        <v>9</v>
      </c>
      <c r="E10130" cm="1">
        <f t="array" ref="E10130">_xlfn.XLOOKUP(Table1[[#This Row],[ScheduleWeekWritten]],Table3[Game],100+Table3[Increase],Table1[[#This Row],[ScheduleWeekWritten]])</f>
        <v>9</v>
      </c>
      <c r="F10130" t="b">
        <v>0</v>
      </c>
      <c r="G10130" t="s">
        <v>152</v>
      </c>
      <c r="H10130">
        <v>3</v>
      </c>
      <c r="I10130">
        <v>34</v>
      </c>
      <c r="J10130" t="s">
        <v>95</v>
      </c>
      <c r="K10130" t="s">
        <v>98</v>
      </c>
      <c r="L10130" t="str">
        <f>_xlfn.XLOOKUP(Table1[[#This Row],[TeamFavoriteID]],Table2[team_id],Table2[team_name],_xlfn.XLOOKUP(Table1[[#This Row],[TeamFavoriteID]],Table2[team_id_pfr],Table2[team_name],"Even"))</f>
        <v>New Orleans Saints</v>
      </c>
      <c r="M10130">
        <v>-6.5</v>
      </c>
      <c r="N10130">
        <f>IF(Table1[[#This Row],[TeamFavorite]]=Table1[[#This Row],[TeamHome]],Table1[[#This Row],[ScoreAway]]-Table1[[#This Row],[ScoreHome]],Table1[[#This Row],[ScoreHome]]-Table1[[#This Row],[ScoreAway]])</f>
        <v>-31</v>
      </c>
      <c r="O10130">
        <f>IF(Table1[[#This Row],[SpreadActual]]&lt;Table1[[#This Row],[SpreadFavorite]],1,0)</f>
        <v>1</v>
      </c>
      <c r="P10130">
        <v>40.5</v>
      </c>
      <c r="Q10130" t="s">
        <v>160</v>
      </c>
      <c r="R10130" t="b">
        <v>0</v>
      </c>
      <c r="S10130">
        <v>50</v>
      </c>
      <c r="T10130">
        <v>7</v>
      </c>
      <c r="U10130">
        <v>33</v>
      </c>
    </row>
    <row r="10131" spans="1:22" x14ac:dyDescent="0.2">
      <c r="A10131" s="1">
        <v>40489</v>
      </c>
      <c r="B10131">
        <v>2010</v>
      </c>
      <c r="C10131">
        <f>_xlfn.MAXIFS(Table1[ScheduleWeekWritten],Table1[ScheduleSeason],Table1[[#This Row],[ScheduleSeason]])</f>
        <v>17</v>
      </c>
      <c r="D10131">
        <v>9</v>
      </c>
      <c r="E10131" cm="1">
        <f t="array" ref="E10131">_xlfn.XLOOKUP(Table1[[#This Row],[ScheduleWeekWritten]],Table3[Game],100+Table3[Increase],Table1[[#This Row],[ScheduleWeekWritten]])</f>
        <v>9</v>
      </c>
      <c r="F10131" t="b">
        <v>0</v>
      </c>
      <c r="G10131" t="s">
        <v>62</v>
      </c>
      <c r="H10131">
        <v>34</v>
      </c>
      <c r="I10131">
        <v>14</v>
      </c>
      <c r="J10131" t="s">
        <v>115</v>
      </c>
      <c r="K10131" t="s">
        <v>70</v>
      </c>
      <c r="L10131" t="str">
        <f>_xlfn.XLOOKUP(Table1[[#This Row],[TeamFavoriteID]],Table2[team_id],Table2[team_name],_xlfn.XLOOKUP(Table1[[#This Row],[TeamFavoriteID]],Table2[team_id_pfr],Table2[team_name],"Even"))</f>
        <v>Boston Patriots</v>
      </c>
      <c r="M10131">
        <v>-4</v>
      </c>
      <c r="N10131">
        <f>IF(Table1[[#This Row],[TeamFavorite]]=Table1[[#This Row],[TeamHome]],Table1[[#This Row],[ScoreAway]]-Table1[[#This Row],[ScoreHome]],Table1[[#This Row],[ScoreHome]]-Table1[[#This Row],[ScoreAway]])</f>
        <v>20</v>
      </c>
      <c r="O10131">
        <f>IF(Table1[[#This Row],[SpreadActual]]&lt;Table1[[#This Row],[SpreadFavorite]],1,0)</f>
        <v>0</v>
      </c>
      <c r="P10131">
        <v>43.5</v>
      </c>
      <c r="Q10131" t="s">
        <v>170</v>
      </c>
      <c r="R10131" t="b">
        <v>0</v>
      </c>
      <c r="S10131">
        <v>44</v>
      </c>
      <c r="T10131">
        <v>13</v>
      </c>
    </row>
    <row r="10132" spans="1:22" x14ac:dyDescent="0.2">
      <c r="A10132" s="1">
        <v>40489</v>
      </c>
      <c r="B10132">
        <v>2010</v>
      </c>
      <c r="C10132">
        <f>_xlfn.MAXIFS(Table1[ScheduleWeekWritten],Table1[ScheduleSeason],Table1[[#This Row],[ScheduleSeason]])</f>
        <v>17</v>
      </c>
      <c r="D10132">
        <v>9</v>
      </c>
      <c r="E10132" cm="1">
        <f t="array" ref="E10132">_xlfn.XLOOKUP(Table1[[#This Row],[ScheduleWeekWritten]],Table3[Game],100+Table3[Increase],Table1[[#This Row],[ScheduleWeekWritten]])</f>
        <v>9</v>
      </c>
      <c r="F10132" t="b">
        <v>0</v>
      </c>
      <c r="G10132" t="s">
        <v>45</v>
      </c>
      <c r="H10132">
        <v>20</v>
      </c>
      <c r="I10132">
        <v>23</v>
      </c>
      <c r="J10132" t="s">
        <v>31</v>
      </c>
      <c r="K10132" t="s">
        <v>32</v>
      </c>
      <c r="L10132" t="str">
        <f>_xlfn.XLOOKUP(Table1[[#This Row],[TeamFavoriteID]],Table2[team_id],Table2[team_name],_xlfn.XLOOKUP(Table1[[#This Row],[TeamFavoriteID]],Table2[team_id_pfr],Table2[team_name],"Even"))</f>
        <v>New York Jets</v>
      </c>
      <c r="M10132">
        <v>-5.5</v>
      </c>
      <c r="N10132">
        <f>IF(Table1[[#This Row],[TeamFavorite]]=Table1[[#This Row],[TeamHome]],Table1[[#This Row],[ScoreAway]]-Table1[[#This Row],[ScoreHome]],Table1[[#This Row],[ScoreHome]]-Table1[[#This Row],[ScoreAway]])</f>
        <v>-3</v>
      </c>
      <c r="O10132">
        <f>IF(Table1[[#This Row],[SpreadActual]]&lt;Table1[[#This Row],[SpreadFavorite]],1,0)</f>
        <v>0</v>
      </c>
      <c r="P10132">
        <v>42</v>
      </c>
      <c r="Q10132" t="s">
        <v>181</v>
      </c>
      <c r="R10132" t="b">
        <v>0</v>
      </c>
      <c r="S10132">
        <v>72</v>
      </c>
      <c r="T10132">
        <v>0</v>
      </c>
      <c r="V10132" t="s">
        <v>103</v>
      </c>
    </row>
    <row r="10133" spans="1:22" x14ac:dyDescent="0.2">
      <c r="A10133" s="1">
        <v>40489</v>
      </c>
      <c r="B10133">
        <v>2010</v>
      </c>
      <c r="C10133">
        <f>_xlfn.MAXIFS(Table1[ScheduleWeekWritten],Table1[ScheduleSeason],Table1[[#This Row],[ScheduleSeason]])</f>
        <v>17</v>
      </c>
      <c r="D10133">
        <v>9</v>
      </c>
      <c r="E10133" cm="1">
        <f t="array" ref="E10133">_xlfn.XLOOKUP(Table1[[#This Row],[ScheduleWeekWritten]],Table3[Game],100+Table3[Increase],Table1[[#This Row],[ScheduleWeekWritten]])</f>
        <v>9</v>
      </c>
      <c r="F10133" t="b">
        <v>0</v>
      </c>
      <c r="G10133" t="s">
        <v>33</v>
      </c>
      <c r="H10133">
        <v>45</v>
      </c>
      <c r="I10133">
        <v>7</v>
      </c>
      <c r="J10133" t="s">
        <v>67</v>
      </c>
      <c r="K10133" t="s">
        <v>35</v>
      </c>
      <c r="L10133" t="str">
        <f>_xlfn.XLOOKUP(Table1[[#This Row],[TeamFavoriteID]],Table2[team_id],Table2[team_name],_xlfn.XLOOKUP(Table1[[#This Row],[TeamFavoriteID]],Table2[team_id_pfr],Table2[team_name],"Even"))</f>
        <v>Green Bay Packers</v>
      </c>
      <c r="M10133">
        <v>-7</v>
      </c>
      <c r="N10133">
        <f>IF(Table1[[#This Row],[TeamFavorite]]=Table1[[#This Row],[TeamHome]],Table1[[#This Row],[ScoreAway]]-Table1[[#This Row],[ScoreHome]],Table1[[#This Row],[ScoreHome]]-Table1[[#This Row],[ScoreAway]])</f>
        <v>-38</v>
      </c>
      <c r="O10133">
        <f>IF(Table1[[#This Row],[SpreadActual]]&lt;Table1[[#This Row],[SpreadFavorite]],1,0)</f>
        <v>1</v>
      </c>
      <c r="P10133">
        <v>45.5</v>
      </c>
      <c r="Q10133" t="s">
        <v>82</v>
      </c>
      <c r="R10133" t="b">
        <v>0</v>
      </c>
      <c r="S10133">
        <v>43</v>
      </c>
      <c r="T10133">
        <v>3</v>
      </c>
      <c r="U10133">
        <v>62</v>
      </c>
    </row>
    <row r="10134" spans="1:22" x14ac:dyDescent="0.2">
      <c r="A10134" s="1">
        <v>40489</v>
      </c>
      <c r="B10134">
        <v>2010</v>
      </c>
      <c r="C10134">
        <f>_xlfn.MAXIFS(Table1[ScheduleWeekWritten],Table1[ScheduleSeason],Table1[[#This Row],[ScheduleSeason]])</f>
        <v>17</v>
      </c>
      <c r="D10134">
        <v>9</v>
      </c>
      <c r="E10134" cm="1">
        <f t="array" ref="E10134">_xlfn.XLOOKUP(Table1[[#This Row],[ScheduleWeekWritten]],Table3[Game],100+Table3[Increase],Table1[[#This Row],[ScheduleWeekWritten]])</f>
        <v>9</v>
      </c>
      <c r="F10134" t="b">
        <v>0</v>
      </c>
      <c r="G10134" t="s">
        <v>177</v>
      </c>
      <c r="H10134">
        <v>23</v>
      </c>
      <c r="I10134">
        <v>29</v>
      </c>
      <c r="J10134" t="s">
        <v>27</v>
      </c>
      <c r="K10134" t="s">
        <v>29</v>
      </c>
      <c r="L10134" t="str">
        <f>_xlfn.XLOOKUP(Table1[[#This Row],[TeamFavoriteID]],Table2[team_id],Table2[team_name],_xlfn.XLOOKUP(Table1[[#This Row],[TeamFavoriteID]],Table2[team_id_pfr],Table2[team_name],"Even"))</f>
        <v>Los Angeles Chargers</v>
      </c>
      <c r="M10134">
        <v>-3</v>
      </c>
      <c r="N10134">
        <f>IF(Table1[[#This Row],[TeamFavorite]]=Table1[[#This Row],[TeamHome]],Table1[[#This Row],[ScoreAway]]-Table1[[#This Row],[ScoreHome]],Table1[[#This Row],[ScoreHome]]-Table1[[#This Row],[ScoreAway]])</f>
        <v>-6</v>
      </c>
      <c r="O10134">
        <f>IF(Table1[[#This Row],[SpreadActual]]&lt;Table1[[#This Row],[SpreadFavorite]],1,0)</f>
        <v>1</v>
      </c>
      <c r="P10134">
        <v>49.5</v>
      </c>
      <c r="Q10134" t="s">
        <v>178</v>
      </c>
      <c r="R10134" t="b">
        <v>0</v>
      </c>
      <c r="S10134">
        <v>64</v>
      </c>
      <c r="T10134">
        <v>8</v>
      </c>
      <c r="V10134" t="s">
        <v>193</v>
      </c>
    </row>
    <row r="10135" spans="1:22" x14ac:dyDescent="0.2">
      <c r="A10135" s="1">
        <v>40489</v>
      </c>
      <c r="B10135">
        <v>2010</v>
      </c>
      <c r="C10135">
        <f>_xlfn.MAXIFS(Table1[ScheduleWeekWritten],Table1[ScheduleSeason],Table1[[#This Row],[ScheduleSeason]])</f>
        <v>17</v>
      </c>
      <c r="D10135">
        <v>9</v>
      </c>
      <c r="E10135" cm="1">
        <f t="array" ref="E10135">_xlfn.XLOOKUP(Table1[[#This Row],[ScheduleWeekWritten]],Table3[Game],100+Table3[Increase],Table1[[#This Row],[ScheduleWeekWritten]])</f>
        <v>9</v>
      </c>
      <c r="F10135" t="b">
        <v>0</v>
      </c>
      <c r="G10135" t="s">
        <v>54</v>
      </c>
      <c r="H10135">
        <v>27</v>
      </c>
      <c r="I10135">
        <v>24</v>
      </c>
      <c r="J10135" t="s">
        <v>149</v>
      </c>
      <c r="K10135" t="s">
        <v>55</v>
      </c>
      <c r="L10135" t="str">
        <f>_xlfn.XLOOKUP(Table1[[#This Row],[TeamFavoriteID]],Table2[team_id],Table2[team_name],_xlfn.XLOOKUP(Table1[[#This Row],[TeamFavoriteID]],Table2[team_id_pfr],Table2[team_name],"Even"))</f>
        <v>Minnesota Vikings</v>
      </c>
      <c r="M10135">
        <v>-7.5</v>
      </c>
      <c r="N10135">
        <f>IF(Table1[[#This Row],[TeamFavorite]]=Table1[[#This Row],[TeamHome]],Table1[[#This Row],[ScoreAway]]-Table1[[#This Row],[ScoreHome]],Table1[[#This Row],[ScoreHome]]-Table1[[#This Row],[ScoreAway]])</f>
        <v>-3</v>
      </c>
      <c r="O10135">
        <f>IF(Table1[[#This Row],[SpreadActual]]&lt;Table1[[#This Row],[SpreadFavorite]],1,0)</f>
        <v>0</v>
      </c>
      <c r="P10135">
        <v>42.5</v>
      </c>
      <c r="Q10135" t="s">
        <v>194</v>
      </c>
      <c r="R10135" t="b">
        <v>0</v>
      </c>
      <c r="S10135">
        <v>72</v>
      </c>
      <c r="T10135">
        <v>0</v>
      </c>
      <c r="V10135" t="s">
        <v>103</v>
      </c>
    </row>
    <row r="10136" spans="1:22" x14ac:dyDescent="0.2">
      <c r="A10136" s="1">
        <v>40489</v>
      </c>
      <c r="B10136">
        <v>2010</v>
      </c>
      <c r="C10136">
        <f>_xlfn.MAXIFS(Table1[ScheduleWeekWritten],Table1[ScheduleSeason],Table1[[#This Row],[ScheduleSeason]])</f>
        <v>17</v>
      </c>
      <c r="D10136">
        <v>9</v>
      </c>
      <c r="E10136" cm="1">
        <f t="array" ref="E10136">_xlfn.XLOOKUP(Table1[[#This Row],[ScheduleWeekWritten]],Table3[Game],100+Table3[Increase],Table1[[#This Row],[ScheduleWeekWritten]])</f>
        <v>9</v>
      </c>
      <c r="F10136" t="b">
        <v>0</v>
      </c>
      <c r="G10136" t="s">
        <v>20</v>
      </c>
      <c r="H10136">
        <v>23</v>
      </c>
      <c r="I10136">
        <v>20</v>
      </c>
      <c r="J10136" t="s">
        <v>42</v>
      </c>
      <c r="K10136" t="s">
        <v>89</v>
      </c>
      <c r="L10136" t="str">
        <f>_xlfn.XLOOKUP(Table1[[#This Row],[TeamFavoriteID]],Table2[team_id],Table2[team_name],_xlfn.XLOOKUP(Table1[[#This Row],[TeamFavoriteID]],Table2[team_id_pfr],Table2[team_name],"Even"))</f>
        <v>Even</v>
      </c>
      <c r="M10136">
        <v>0</v>
      </c>
      <c r="N10136">
        <f>IF(Table1[[#This Row],[TeamFavorite]]=Table1[[#This Row],[TeamHome]],Table1[[#This Row],[ScoreAway]]-Table1[[#This Row],[ScoreHome]],Table1[[#This Row],[ScoreHome]]-Table1[[#This Row],[ScoreAway]])</f>
        <v>3</v>
      </c>
      <c r="O10136">
        <f>IF(Table1[[#This Row],[SpreadActual]]&lt;Table1[[#This Row],[SpreadFavorite]],1,0)</f>
        <v>0</v>
      </c>
      <c r="P10136">
        <v>41</v>
      </c>
      <c r="Q10136" t="s">
        <v>76</v>
      </c>
      <c r="R10136" t="b">
        <v>0</v>
      </c>
      <c r="S10136">
        <v>63</v>
      </c>
      <c r="T10136">
        <v>9</v>
      </c>
      <c r="U10136">
        <v>82</v>
      </c>
      <c r="V10136" t="s">
        <v>195</v>
      </c>
    </row>
    <row r="10137" spans="1:22" x14ac:dyDescent="0.2">
      <c r="A10137" s="1">
        <v>40489</v>
      </c>
      <c r="B10137">
        <v>2010</v>
      </c>
      <c r="C10137">
        <f>_xlfn.MAXIFS(Table1[ScheduleWeekWritten],Table1[ScheduleSeason],Table1[[#This Row],[ScheduleSeason]])</f>
        <v>17</v>
      </c>
      <c r="D10137">
        <v>9</v>
      </c>
      <c r="E10137" cm="1">
        <f t="array" ref="E10137">_xlfn.XLOOKUP(Table1[[#This Row],[ScheduleWeekWritten]],Table3[Game],100+Table3[Increase],Table1[[#This Row],[ScheduleWeekWritten]])</f>
        <v>9</v>
      </c>
      <c r="F10137" t="b">
        <v>0</v>
      </c>
      <c r="G10137" t="s">
        <v>58</v>
      </c>
      <c r="H10137">
        <v>26</v>
      </c>
      <c r="I10137">
        <v>24</v>
      </c>
      <c r="J10137" t="s">
        <v>140</v>
      </c>
      <c r="K10137" t="s">
        <v>77</v>
      </c>
      <c r="L10137" t="str">
        <f>_xlfn.XLOOKUP(Table1[[#This Row],[TeamFavoriteID]],Table2[team_id],Table2[team_name],_xlfn.XLOOKUP(Table1[[#This Row],[TeamFavoriteID]],Table2[team_id_pfr],Table2[team_name],"Even"))</f>
        <v>Philadelphia Eagles</v>
      </c>
      <c r="M10137">
        <v>-3</v>
      </c>
      <c r="N10137">
        <f>IF(Table1[[#This Row],[TeamFavorite]]=Table1[[#This Row],[TeamHome]],Table1[[#This Row],[ScoreAway]]-Table1[[#This Row],[ScoreHome]],Table1[[#This Row],[ScoreHome]]-Table1[[#This Row],[ScoreAway]])</f>
        <v>-2</v>
      </c>
      <c r="O10137">
        <f>IF(Table1[[#This Row],[SpreadActual]]&lt;Table1[[#This Row],[SpreadFavorite]],1,0)</f>
        <v>0</v>
      </c>
      <c r="P10137">
        <v>47</v>
      </c>
      <c r="Q10137" t="s">
        <v>183</v>
      </c>
      <c r="R10137" t="b">
        <v>0</v>
      </c>
      <c r="S10137">
        <v>52</v>
      </c>
      <c r="T10137">
        <v>1</v>
      </c>
      <c r="U10137">
        <v>34</v>
      </c>
    </row>
    <row r="10138" spans="1:22" x14ac:dyDescent="0.2">
      <c r="A10138" s="1">
        <v>40489</v>
      </c>
      <c r="B10138">
        <v>2010</v>
      </c>
      <c r="C10138">
        <f>_xlfn.MAXIFS(Table1[ScheduleWeekWritten],Table1[ScheduleSeason],Table1[[#This Row],[ScheduleSeason]])</f>
        <v>17</v>
      </c>
      <c r="D10138">
        <v>9</v>
      </c>
      <c r="E10138" cm="1">
        <f t="array" ref="E10138">_xlfn.XLOOKUP(Table1[[#This Row],[ScheduleWeekWritten]],Table3[Game],100+Table3[Increase],Table1[[#This Row],[ScheduleWeekWritten]])</f>
        <v>9</v>
      </c>
      <c r="F10138" t="b">
        <v>0</v>
      </c>
      <c r="G10138" t="s">
        <v>128</v>
      </c>
      <c r="H10138">
        <v>7</v>
      </c>
      <c r="I10138">
        <v>41</v>
      </c>
      <c r="J10138" t="s">
        <v>50</v>
      </c>
      <c r="K10138" t="s">
        <v>90</v>
      </c>
      <c r="L10138" t="str">
        <f>_xlfn.XLOOKUP(Table1[[#This Row],[TeamFavoriteID]],Table2[team_id],Table2[team_name],_xlfn.XLOOKUP(Table1[[#This Row],[TeamFavoriteID]],Table2[team_id_pfr],Table2[team_name],"Even"))</f>
        <v>New York Giants</v>
      </c>
      <c r="M10138">
        <v>-7.5</v>
      </c>
      <c r="N10138">
        <f>IF(Table1[[#This Row],[TeamFavorite]]=Table1[[#This Row],[TeamHome]],Table1[[#This Row],[ScoreAway]]-Table1[[#This Row],[ScoreHome]],Table1[[#This Row],[ScoreHome]]-Table1[[#This Row],[ScoreAway]])</f>
        <v>-34</v>
      </c>
      <c r="O10138">
        <f>IF(Table1[[#This Row],[SpreadActual]]&lt;Table1[[#This Row],[SpreadFavorite]],1,0)</f>
        <v>1</v>
      </c>
      <c r="P10138">
        <v>40.5</v>
      </c>
      <c r="Q10138" t="s">
        <v>180</v>
      </c>
      <c r="R10138" t="b">
        <v>0</v>
      </c>
      <c r="S10138">
        <v>56</v>
      </c>
      <c r="T10138">
        <v>15</v>
      </c>
    </row>
    <row r="10139" spans="1:22" x14ac:dyDescent="0.2">
      <c r="A10139" s="1">
        <v>40490</v>
      </c>
      <c r="B10139">
        <v>2010</v>
      </c>
      <c r="C10139">
        <f>_xlfn.MAXIFS(Table1[ScheduleWeekWritten],Table1[ScheduleSeason],Table1[[#This Row],[ScheduleSeason]])</f>
        <v>17</v>
      </c>
      <c r="D10139">
        <v>9</v>
      </c>
      <c r="E10139" cm="1">
        <f t="array" ref="E10139">_xlfn.XLOOKUP(Table1[[#This Row],[ScheduleWeekWritten]],Table3[Game],100+Table3[Increase],Table1[[#This Row],[ScheduleWeekWritten]])</f>
        <v>9</v>
      </c>
      <c r="F10139" t="b">
        <v>0</v>
      </c>
      <c r="G10139" t="s">
        <v>101</v>
      </c>
      <c r="H10139">
        <v>21</v>
      </c>
      <c r="I10139">
        <v>27</v>
      </c>
      <c r="J10139" t="s">
        <v>49</v>
      </c>
      <c r="K10139" t="s">
        <v>51</v>
      </c>
      <c r="L10139" t="str">
        <f>_xlfn.XLOOKUP(Table1[[#This Row],[TeamFavoriteID]],Table2[team_id],Table2[team_name],_xlfn.XLOOKUP(Table1[[#This Row],[TeamFavoriteID]],Table2[team_id_pfr],Table2[team_name],"Even"))</f>
        <v>Pittsburgh Steelers</v>
      </c>
      <c r="M10139">
        <v>-5.5</v>
      </c>
      <c r="N10139">
        <f>IF(Table1[[#This Row],[TeamFavorite]]=Table1[[#This Row],[TeamHome]],Table1[[#This Row],[ScoreAway]]-Table1[[#This Row],[ScoreHome]],Table1[[#This Row],[ScoreHome]]-Table1[[#This Row],[ScoreAway]])</f>
        <v>-6</v>
      </c>
      <c r="O10139">
        <f>IF(Table1[[#This Row],[SpreadActual]]&lt;Table1[[#This Row],[SpreadFavorite]],1,0)</f>
        <v>1</v>
      </c>
      <c r="P10139">
        <v>41.5</v>
      </c>
      <c r="Q10139" t="s">
        <v>173</v>
      </c>
      <c r="R10139" t="b">
        <v>0</v>
      </c>
      <c r="S10139">
        <v>46</v>
      </c>
      <c r="T10139">
        <v>2</v>
      </c>
      <c r="U10139">
        <v>65</v>
      </c>
    </row>
    <row r="10140" spans="1:22" x14ac:dyDescent="0.2">
      <c r="A10140" s="1">
        <v>40493</v>
      </c>
      <c r="B10140">
        <v>2010</v>
      </c>
      <c r="C10140">
        <f>_xlfn.MAXIFS(Table1[ScheduleWeekWritten],Table1[ScheduleSeason],Table1[[#This Row],[ScheduleSeason]])</f>
        <v>17</v>
      </c>
      <c r="D10140">
        <v>10</v>
      </c>
      <c r="E10140" cm="1">
        <f t="array" ref="E10140">_xlfn.XLOOKUP(Table1[[#This Row],[ScheduleWeekWritten]],Table3[Game],100+Table3[Increase],Table1[[#This Row],[ScheduleWeekWritten]])</f>
        <v>10</v>
      </c>
      <c r="F10140" t="b">
        <v>0</v>
      </c>
      <c r="G10140" t="s">
        <v>38</v>
      </c>
      <c r="H10140">
        <v>26</v>
      </c>
      <c r="I10140">
        <v>21</v>
      </c>
      <c r="J10140" t="s">
        <v>158</v>
      </c>
      <c r="K10140" t="s">
        <v>109</v>
      </c>
      <c r="L10140" t="str">
        <f>_xlfn.XLOOKUP(Table1[[#This Row],[TeamFavoriteID]],Table2[team_id],Table2[team_name],_xlfn.XLOOKUP(Table1[[#This Row],[TeamFavoriteID]],Table2[team_id_pfr],Table2[team_name],"Even"))</f>
        <v>Atlanta Falcons</v>
      </c>
      <c r="M10140">
        <v>-1</v>
      </c>
      <c r="N10140">
        <f>IF(Table1[[#This Row],[TeamFavorite]]=Table1[[#This Row],[TeamHome]],Table1[[#This Row],[ScoreAway]]-Table1[[#This Row],[ScoreHome]],Table1[[#This Row],[ScoreHome]]-Table1[[#This Row],[ScoreAway]])</f>
        <v>-5</v>
      </c>
      <c r="O10140">
        <f>IF(Table1[[#This Row],[SpreadActual]]&lt;Table1[[#This Row],[SpreadFavorite]],1,0)</f>
        <v>1</v>
      </c>
      <c r="P10140">
        <v>44</v>
      </c>
      <c r="Q10140" t="s">
        <v>148</v>
      </c>
      <c r="R10140" t="b">
        <v>0</v>
      </c>
      <c r="S10140">
        <v>72</v>
      </c>
      <c r="T10140">
        <v>0</v>
      </c>
      <c r="V10140" t="s">
        <v>103</v>
      </c>
    </row>
    <row r="10141" spans="1:22" x14ac:dyDescent="0.2">
      <c r="A10141" s="1">
        <v>40496</v>
      </c>
      <c r="B10141">
        <v>2010</v>
      </c>
      <c r="C10141">
        <f>_xlfn.MAXIFS(Table1[ScheduleWeekWritten],Table1[ScheduleSeason],Table1[[#This Row],[ScheduleSeason]])</f>
        <v>17</v>
      </c>
      <c r="D10141">
        <v>10</v>
      </c>
      <c r="E10141" cm="1">
        <f t="array" ref="E10141">_xlfn.XLOOKUP(Table1[[#This Row],[ScheduleWeekWritten]],Table3[Game],100+Table3[Increase],Table1[[#This Row],[ScheduleWeekWritten]])</f>
        <v>10</v>
      </c>
      <c r="F10141" t="b">
        <v>0</v>
      </c>
      <c r="G10141" t="s">
        <v>149</v>
      </c>
      <c r="H10141">
        <v>18</v>
      </c>
      <c r="I10141">
        <v>36</v>
      </c>
      <c r="J10141" t="s">
        <v>128</v>
      </c>
      <c r="K10141" t="s">
        <v>59</v>
      </c>
      <c r="L10141" t="str">
        <f>_xlfn.XLOOKUP(Table1[[#This Row],[TeamFavoriteID]],Table2[team_id],Table2[team_name],_xlfn.XLOOKUP(Table1[[#This Row],[TeamFavoriteID]],Table2[team_id_pfr],Table2[team_name],"Even"))</f>
        <v>Arizona Cardinals</v>
      </c>
      <c r="M10141">
        <v>-4</v>
      </c>
      <c r="N10141">
        <f>IF(Table1[[#This Row],[TeamFavorite]]=Table1[[#This Row],[TeamHome]],Table1[[#This Row],[ScoreAway]]-Table1[[#This Row],[ScoreHome]],Table1[[#This Row],[ScoreHome]]-Table1[[#This Row],[ScoreAway]])</f>
        <v>18</v>
      </c>
      <c r="O10141">
        <f>IF(Table1[[#This Row],[SpreadActual]]&lt;Table1[[#This Row],[SpreadFavorite]],1,0)</f>
        <v>0</v>
      </c>
      <c r="P10141">
        <v>41.5</v>
      </c>
      <c r="Q10141" t="s">
        <v>150</v>
      </c>
      <c r="R10141" t="b">
        <v>0</v>
      </c>
      <c r="S10141">
        <v>72</v>
      </c>
      <c r="T10141">
        <v>0</v>
      </c>
      <c r="V10141" t="s">
        <v>103</v>
      </c>
    </row>
    <row r="10142" spans="1:22" x14ac:dyDescent="0.2">
      <c r="A10142" s="1">
        <v>40496</v>
      </c>
      <c r="B10142">
        <v>2010</v>
      </c>
      <c r="C10142">
        <f>_xlfn.MAXIFS(Table1[ScheduleWeekWritten],Table1[ScheduleSeason],Table1[[#This Row],[ScheduleSeason]])</f>
        <v>17</v>
      </c>
      <c r="D10142">
        <v>10</v>
      </c>
      <c r="E10142" cm="1">
        <f t="array" ref="E10142">_xlfn.XLOOKUP(Table1[[#This Row],[ScheduleWeekWritten]],Table3[Game],100+Table3[Increase],Table1[[#This Row],[ScheduleWeekWritten]])</f>
        <v>10</v>
      </c>
      <c r="F10142" t="b">
        <v>0</v>
      </c>
      <c r="G10142" t="s">
        <v>28</v>
      </c>
      <c r="H10142">
        <v>14</v>
      </c>
      <c r="I10142">
        <v>12</v>
      </c>
      <c r="J10142" t="s">
        <v>45</v>
      </c>
      <c r="K10142" t="s">
        <v>43</v>
      </c>
      <c r="L10142" t="str">
        <f>_xlfn.XLOOKUP(Table1[[#This Row],[TeamFavoriteID]],Table2[team_id],Table2[team_name],_xlfn.XLOOKUP(Table1[[#This Row],[TeamFavoriteID]],Table2[team_id_pfr],Table2[team_name],"Even"))</f>
        <v>Buffalo Bills</v>
      </c>
      <c r="M10142">
        <v>-1.5</v>
      </c>
      <c r="N10142">
        <f>IF(Table1[[#This Row],[TeamFavorite]]=Table1[[#This Row],[TeamHome]],Table1[[#This Row],[ScoreAway]]-Table1[[#This Row],[ScoreHome]],Table1[[#This Row],[ScoreHome]]-Table1[[#This Row],[ScoreAway]])</f>
        <v>-2</v>
      </c>
      <c r="O10142">
        <f>IF(Table1[[#This Row],[SpreadActual]]&lt;Table1[[#This Row],[SpreadFavorite]],1,0)</f>
        <v>1</v>
      </c>
      <c r="P10142">
        <v>45</v>
      </c>
      <c r="Q10142" t="s">
        <v>123</v>
      </c>
      <c r="R10142" t="b">
        <v>0</v>
      </c>
      <c r="S10142">
        <v>58</v>
      </c>
      <c r="T10142">
        <v>1</v>
      </c>
      <c r="U10142">
        <v>36</v>
      </c>
    </row>
    <row r="10143" spans="1:22" x14ac:dyDescent="0.2">
      <c r="A10143" s="1">
        <v>40496</v>
      </c>
      <c r="B10143">
        <v>2010</v>
      </c>
      <c r="C10143">
        <f>_xlfn.MAXIFS(Table1[ScheduleWeekWritten],Table1[ScheduleSeason],Table1[[#This Row],[ScheduleSeason]])</f>
        <v>17</v>
      </c>
      <c r="D10143">
        <v>10</v>
      </c>
      <c r="E10143" cm="1">
        <f t="array" ref="E10143">_xlfn.XLOOKUP(Table1[[#This Row],[ScheduleWeekWritten]],Table3[Game],100+Table3[Increase],Table1[[#This Row],[ScheduleWeekWritten]])</f>
        <v>10</v>
      </c>
      <c r="F10143" t="b">
        <v>0</v>
      </c>
      <c r="G10143" t="s">
        <v>46</v>
      </c>
      <c r="H10143">
        <v>27</v>
      </c>
      <c r="I10143">
        <v>13</v>
      </c>
      <c r="J10143" t="s">
        <v>54</v>
      </c>
      <c r="K10143" t="s">
        <v>55</v>
      </c>
      <c r="L10143" t="str">
        <f>_xlfn.XLOOKUP(Table1[[#This Row],[TeamFavoriteID]],Table2[team_id],Table2[team_name],_xlfn.XLOOKUP(Table1[[#This Row],[TeamFavoriteID]],Table2[team_id_pfr],Table2[team_name],"Even"))</f>
        <v>Minnesota Vikings</v>
      </c>
      <c r="M10143">
        <v>-1</v>
      </c>
      <c r="N10143">
        <f>IF(Table1[[#This Row],[TeamFavorite]]=Table1[[#This Row],[TeamHome]],Table1[[#This Row],[ScoreAway]]-Table1[[#This Row],[ScoreHome]],Table1[[#This Row],[ScoreHome]]-Table1[[#This Row],[ScoreAway]])</f>
        <v>14</v>
      </c>
      <c r="O10143">
        <f>IF(Table1[[#This Row],[SpreadActual]]&lt;Table1[[#This Row],[SpreadFavorite]],1,0)</f>
        <v>0</v>
      </c>
      <c r="P10143">
        <v>41.5</v>
      </c>
      <c r="Q10143" t="s">
        <v>114</v>
      </c>
      <c r="R10143" t="b">
        <v>0</v>
      </c>
      <c r="S10143">
        <v>44</v>
      </c>
      <c r="T10143">
        <v>2</v>
      </c>
      <c r="U10143">
        <v>57</v>
      </c>
    </row>
    <row r="10144" spans="1:22" x14ac:dyDescent="0.2">
      <c r="A10144" s="1">
        <v>40496</v>
      </c>
      <c r="B10144">
        <v>2010</v>
      </c>
      <c r="C10144">
        <f>_xlfn.MAXIFS(Table1[ScheduleWeekWritten],Table1[ScheduleSeason],Table1[[#This Row],[ScheduleSeason]])</f>
        <v>17</v>
      </c>
      <c r="D10144">
        <v>10</v>
      </c>
      <c r="E10144" cm="1">
        <f t="array" ref="E10144">_xlfn.XLOOKUP(Table1[[#This Row],[ScheduleWeekWritten]],Table3[Game],100+Table3[Increase],Table1[[#This Row],[ScheduleWeekWritten]])</f>
        <v>10</v>
      </c>
      <c r="F10144" t="b">
        <v>0</v>
      </c>
      <c r="G10144" t="s">
        <v>62</v>
      </c>
      <c r="H10144">
        <v>20</v>
      </c>
      <c r="I10144">
        <v>26</v>
      </c>
      <c r="J10144" t="s">
        <v>31</v>
      </c>
      <c r="K10144" t="s">
        <v>32</v>
      </c>
      <c r="L10144" t="str">
        <f>_xlfn.XLOOKUP(Table1[[#This Row],[TeamFavoriteID]],Table2[team_id],Table2[team_name],_xlfn.XLOOKUP(Table1[[#This Row],[TeamFavoriteID]],Table2[team_id_pfr],Table2[team_name],"Even"))</f>
        <v>New York Jets</v>
      </c>
      <c r="M10144">
        <v>-3.5</v>
      </c>
      <c r="N10144">
        <f>IF(Table1[[#This Row],[TeamFavorite]]=Table1[[#This Row],[TeamHome]],Table1[[#This Row],[ScoreAway]]-Table1[[#This Row],[ScoreHome]],Table1[[#This Row],[ScoreHome]]-Table1[[#This Row],[ScoreAway]])</f>
        <v>-6</v>
      </c>
      <c r="O10144">
        <f>IF(Table1[[#This Row],[SpreadActual]]&lt;Table1[[#This Row],[SpreadFavorite]],1,0)</f>
        <v>1</v>
      </c>
      <c r="P10144">
        <v>37</v>
      </c>
      <c r="Q10144" t="s">
        <v>170</v>
      </c>
      <c r="R10144" t="b">
        <v>0</v>
      </c>
      <c r="S10144">
        <v>46</v>
      </c>
      <c r="T10144">
        <v>1</v>
      </c>
      <c r="U10144">
        <v>77</v>
      </c>
    </row>
    <row r="10145" spans="1:22" x14ac:dyDescent="0.2">
      <c r="A10145" s="1">
        <v>40496</v>
      </c>
      <c r="B10145">
        <v>2010</v>
      </c>
      <c r="C10145">
        <f>_xlfn.MAXIFS(Table1[ScheduleWeekWritten],Table1[ScheduleSeason],Table1[[#This Row],[ScheduleSeason]])</f>
        <v>17</v>
      </c>
      <c r="D10145">
        <v>10</v>
      </c>
      <c r="E10145" cm="1">
        <f t="array" ref="E10145">_xlfn.XLOOKUP(Table1[[#This Row],[ScheduleWeekWritten]],Table3[Game],100+Table3[Increase],Table1[[#This Row],[ScheduleWeekWritten]])</f>
        <v>10</v>
      </c>
      <c r="F10145" t="b">
        <v>0</v>
      </c>
      <c r="G10145" t="s">
        <v>24</v>
      </c>
      <c r="H10145">
        <v>49</v>
      </c>
      <c r="I10145">
        <v>29</v>
      </c>
      <c r="J10145" t="s">
        <v>42</v>
      </c>
      <c r="K10145" t="s">
        <v>75</v>
      </c>
      <c r="L10145" t="str">
        <f>_xlfn.XLOOKUP(Table1[[#This Row],[TeamFavoriteID]],Table2[team_id],Table2[team_name],_xlfn.XLOOKUP(Table1[[#This Row],[TeamFavoriteID]],Table2[team_id_pfr],Table2[team_name],"Even"))</f>
        <v>Kansas City Chiefs</v>
      </c>
      <c r="M10145">
        <v>-1</v>
      </c>
      <c r="N10145">
        <f>IF(Table1[[#This Row],[TeamFavorite]]=Table1[[#This Row],[TeamHome]],Table1[[#This Row],[ScoreAway]]-Table1[[#This Row],[ScoreHome]],Table1[[#This Row],[ScoreHome]]-Table1[[#This Row],[ScoreAway]])</f>
        <v>20</v>
      </c>
      <c r="O10145">
        <f>IF(Table1[[#This Row],[SpreadActual]]&lt;Table1[[#This Row],[SpreadFavorite]],1,0)</f>
        <v>0</v>
      </c>
      <c r="P10145">
        <v>44.5</v>
      </c>
      <c r="Q10145" t="s">
        <v>174</v>
      </c>
      <c r="R10145" t="b">
        <v>0</v>
      </c>
      <c r="S10145">
        <v>43</v>
      </c>
      <c r="T10145">
        <v>6</v>
      </c>
      <c r="U10145">
        <v>34</v>
      </c>
    </row>
    <row r="10146" spans="1:22" x14ac:dyDescent="0.2">
      <c r="A10146" s="1">
        <v>40496</v>
      </c>
      <c r="B10146">
        <v>2010</v>
      </c>
      <c r="C10146">
        <f>_xlfn.MAXIFS(Table1[ScheduleWeekWritten],Table1[ScheduleSeason],Table1[[#This Row],[ScheduleSeason]])</f>
        <v>17</v>
      </c>
      <c r="D10146">
        <v>10</v>
      </c>
      <c r="E10146" cm="1">
        <f t="array" ref="E10146">_xlfn.XLOOKUP(Table1[[#This Row],[ScheduleWeekWritten]],Table3[Game],100+Table3[Increase],Table1[[#This Row],[ScheduleWeekWritten]])</f>
        <v>10</v>
      </c>
      <c r="F10146" t="b">
        <v>0</v>
      </c>
      <c r="G10146" t="s">
        <v>140</v>
      </c>
      <c r="H10146">
        <v>23</v>
      </c>
      <c r="I10146">
        <v>17</v>
      </c>
      <c r="J10146" t="s">
        <v>101</v>
      </c>
      <c r="K10146" t="s">
        <v>72</v>
      </c>
      <c r="L10146" t="str">
        <f>_xlfn.XLOOKUP(Table1[[#This Row],[TeamFavoriteID]],Table2[team_id],Table2[team_name],_xlfn.XLOOKUP(Table1[[#This Row],[TeamFavoriteID]],Table2[team_id_pfr],Table2[team_name],"Even"))</f>
        <v>Baltimore Colts</v>
      </c>
      <c r="M10146">
        <v>-7</v>
      </c>
      <c r="N10146">
        <f>IF(Table1[[#This Row],[TeamFavorite]]=Table1[[#This Row],[TeamHome]],Table1[[#This Row],[ScoreAway]]-Table1[[#This Row],[ScoreHome]],Table1[[#This Row],[ScoreHome]]-Table1[[#This Row],[ScoreAway]])</f>
        <v>6</v>
      </c>
      <c r="O10146">
        <f>IF(Table1[[#This Row],[SpreadActual]]&lt;Table1[[#This Row],[SpreadFavorite]],1,0)</f>
        <v>0</v>
      </c>
      <c r="P10146">
        <v>47</v>
      </c>
      <c r="Q10146" t="s">
        <v>190</v>
      </c>
      <c r="R10146" t="b">
        <v>0</v>
      </c>
      <c r="S10146">
        <v>72</v>
      </c>
      <c r="T10146">
        <v>0</v>
      </c>
      <c r="V10146" t="s">
        <v>103</v>
      </c>
    </row>
    <row r="10147" spans="1:22" x14ac:dyDescent="0.2">
      <c r="A10147" s="1">
        <v>40496</v>
      </c>
      <c r="B10147">
        <v>2010</v>
      </c>
      <c r="C10147">
        <f>_xlfn.MAXIFS(Table1[ScheduleWeekWritten],Table1[ScheduleSeason],Table1[[#This Row],[ScheduleSeason]])</f>
        <v>17</v>
      </c>
      <c r="D10147">
        <v>10</v>
      </c>
      <c r="E10147" cm="1">
        <f t="array" ref="E10147">_xlfn.XLOOKUP(Table1[[#This Row],[ScheduleWeekWritten]],Table3[Game],100+Table3[Increase],Table1[[#This Row],[ScheduleWeekWritten]])</f>
        <v>10</v>
      </c>
      <c r="F10147" t="b">
        <v>0</v>
      </c>
      <c r="G10147" t="s">
        <v>154</v>
      </c>
      <c r="H10147">
        <v>31</v>
      </c>
      <c r="I10147">
        <v>24</v>
      </c>
      <c r="J10147" t="s">
        <v>177</v>
      </c>
      <c r="K10147" t="s">
        <v>89</v>
      </c>
      <c r="L10147" t="str">
        <f>_xlfn.XLOOKUP(Table1[[#This Row],[TeamFavoriteID]],Table2[team_id],Table2[team_name],_xlfn.XLOOKUP(Table1[[#This Row],[TeamFavoriteID]],Table2[team_id_pfr],Table2[team_name],"Even"))</f>
        <v>Even</v>
      </c>
      <c r="M10147">
        <v>0</v>
      </c>
      <c r="N10147">
        <f>IF(Table1[[#This Row],[TeamFavorite]]=Table1[[#This Row],[TeamHome]],Table1[[#This Row],[ScoreAway]]-Table1[[#This Row],[ScoreHome]],Table1[[#This Row],[ScoreHome]]-Table1[[#This Row],[ScoreAway]])</f>
        <v>7</v>
      </c>
      <c r="O10147">
        <f>IF(Table1[[#This Row],[SpreadActual]]&lt;Table1[[#This Row],[SpreadFavorite]],1,0)</f>
        <v>0</v>
      </c>
      <c r="P10147">
        <v>48.5</v>
      </c>
      <c r="Q10147" t="s">
        <v>155</v>
      </c>
      <c r="R10147" t="b">
        <v>0</v>
      </c>
      <c r="S10147">
        <v>70</v>
      </c>
      <c r="T10147">
        <v>5</v>
      </c>
      <c r="U10147">
        <v>50</v>
      </c>
    </row>
    <row r="10148" spans="1:22" x14ac:dyDescent="0.2">
      <c r="A10148" s="1">
        <v>40496</v>
      </c>
      <c r="B10148">
        <v>2010</v>
      </c>
      <c r="C10148">
        <f>_xlfn.MAXIFS(Table1[ScheduleWeekWritten],Table1[ScheduleSeason],Table1[[#This Row],[ScheduleSeason]])</f>
        <v>17</v>
      </c>
      <c r="D10148">
        <v>10</v>
      </c>
      <c r="E10148" cm="1">
        <f t="array" ref="E10148">_xlfn.XLOOKUP(Table1[[#This Row],[ScheduleWeekWritten]],Table3[Game],100+Table3[Increase],Table1[[#This Row],[ScheduleWeekWritten]])</f>
        <v>10</v>
      </c>
      <c r="F10148" t="b">
        <v>0</v>
      </c>
      <c r="G10148" t="s">
        <v>19</v>
      </c>
      <c r="H10148">
        <v>29</v>
      </c>
      <c r="I10148">
        <v>17</v>
      </c>
      <c r="J10148" t="s">
        <v>171</v>
      </c>
      <c r="K10148" t="s">
        <v>91</v>
      </c>
      <c r="L10148" t="str">
        <f>_xlfn.XLOOKUP(Table1[[#This Row],[TeamFavoriteID]],Table2[team_id],Table2[team_name],_xlfn.XLOOKUP(Table1[[#This Row],[TeamFavoriteID]],Table2[team_id_pfr],Table2[team_name],"Even"))</f>
        <v>Miami Dolphins</v>
      </c>
      <c r="M10148">
        <v>-1</v>
      </c>
      <c r="N10148">
        <f>IF(Table1[[#This Row],[TeamFavorite]]=Table1[[#This Row],[TeamHome]],Table1[[#This Row],[ScoreAway]]-Table1[[#This Row],[ScoreHome]],Table1[[#This Row],[ScoreHome]]-Table1[[#This Row],[ScoreAway]])</f>
        <v>-12</v>
      </c>
      <c r="O10148">
        <f>IF(Table1[[#This Row],[SpreadActual]]&lt;Table1[[#This Row],[SpreadFavorite]],1,0)</f>
        <v>1</v>
      </c>
      <c r="P10148">
        <v>43</v>
      </c>
      <c r="Q10148" t="s">
        <v>143</v>
      </c>
      <c r="R10148" t="b">
        <v>0</v>
      </c>
      <c r="S10148">
        <v>80</v>
      </c>
      <c r="T10148">
        <v>9</v>
      </c>
      <c r="U10148">
        <v>46</v>
      </c>
    </row>
    <row r="10149" spans="1:22" x14ac:dyDescent="0.2">
      <c r="A10149" s="1">
        <v>40496</v>
      </c>
      <c r="B10149">
        <v>2010</v>
      </c>
      <c r="C10149">
        <f>_xlfn.MAXIFS(Table1[ScheduleWeekWritten],Table1[ScheduleSeason],Table1[[#This Row],[ScheduleSeason]])</f>
        <v>17</v>
      </c>
      <c r="D10149">
        <v>10</v>
      </c>
      <c r="E10149" cm="1">
        <f t="array" ref="E10149">_xlfn.XLOOKUP(Table1[[#This Row],[ScheduleWeekWritten]],Table3[Game],100+Table3[Increase],Table1[[#This Row],[ScheduleWeekWritten]])</f>
        <v>10</v>
      </c>
      <c r="F10149" t="b">
        <v>0</v>
      </c>
      <c r="G10149" t="s">
        <v>50</v>
      </c>
      <c r="H10149">
        <v>20</v>
      </c>
      <c r="I10149">
        <v>33</v>
      </c>
      <c r="J10149" t="s">
        <v>67</v>
      </c>
      <c r="K10149" t="s">
        <v>90</v>
      </c>
      <c r="L10149" t="str">
        <f>_xlfn.XLOOKUP(Table1[[#This Row],[TeamFavoriteID]],Table2[team_id],Table2[team_name],_xlfn.XLOOKUP(Table1[[#This Row],[TeamFavoriteID]],Table2[team_id_pfr],Table2[team_name],"Even"))</f>
        <v>New York Giants</v>
      </c>
      <c r="M10149">
        <v>-12.5</v>
      </c>
      <c r="N10149">
        <f>IF(Table1[[#This Row],[TeamFavorite]]=Table1[[#This Row],[TeamHome]],Table1[[#This Row],[ScoreAway]]-Table1[[#This Row],[ScoreHome]],Table1[[#This Row],[ScoreHome]]-Table1[[#This Row],[ScoreAway]])</f>
        <v>13</v>
      </c>
      <c r="O10149">
        <f>IF(Table1[[#This Row],[SpreadActual]]&lt;Table1[[#This Row],[SpreadFavorite]],1,0)</f>
        <v>0</v>
      </c>
      <c r="P10149">
        <v>46.5</v>
      </c>
      <c r="Q10149" t="s">
        <v>197</v>
      </c>
      <c r="R10149" t="b">
        <v>0</v>
      </c>
      <c r="S10149">
        <v>63</v>
      </c>
      <c r="T10149">
        <v>8</v>
      </c>
      <c r="U10149">
        <v>45</v>
      </c>
    </row>
    <row r="10150" spans="1:22" x14ac:dyDescent="0.2">
      <c r="A10150" s="1">
        <v>40496</v>
      </c>
      <c r="B10150">
        <v>2010</v>
      </c>
      <c r="C10150">
        <f>_xlfn.MAXIFS(Table1[ScheduleWeekWritten],Table1[ScheduleSeason],Table1[[#This Row],[ScheduleSeason]])</f>
        <v>17</v>
      </c>
      <c r="D10150">
        <v>10</v>
      </c>
      <c r="E10150" cm="1">
        <f t="array" ref="E10150">_xlfn.XLOOKUP(Table1[[#This Row],[ScheduleWeekWritten]],Table3[Game],100+Table3[Increase],Table1[[#This Row],[ScheduleWeekWritten]])</f>
        <v>10</v>
      </c>
      <c r="F10150" t="b">
        <v>0</v>
      </c>
      <c r="G10150" t="s">
        <v>49</v>
      </c>
      <c r="H10150">
        <v>26</v>
      </c>
      <c r="I10150">
        <v>39</v>
      </c>
      <c r="J10150" t="s">
        <v>115</v>
      </c>
      <c r="K10150" t="s">
        <v>51</v>
      </c>
      <c r="L10150" t="str">
        <f>_xlfn.XLOOKUP(Table1[[#This Row],[TeamFavoriteID]],Table2[team_id],Table2[team_name],_xlfn.XLOOKUP(Table1[[#This Row],[TeamFavoriteID]],Table2[team_id_pfr],Table2[team_name],"Even"))</f>
        <v>Pittsburgh Steelers</v>
      </c>
      <c r="M10150">
        <v>-4.5</v>
      </c>
      <c r="N10150">
        <f>IF(Table1[[#This Row],[TeamFavorite]]=Table1[[#This Row],[TeamHome]],Table1[[#This Row],[ScoreAway]]-Table1[[#This Row],[ScoreHome]],Table1[[#This Row],[ScoreHome]]-Table1[[#This Row],[ScoreAway]])</f>
        <v>13</v>
      </c>
      <c r="O10150">
        <f>IF(Table1[[#This Row],[SpreadActual]]&lt;Table1[[#This Row],[SpreadFavorite]],1,0)</f>
        <v>0</v>
      </c>
      <c r="P10150">
        <v>45</v>
      </c>
      <c r="Q10150" t="s">
        <v>175</v>
      </c>
      <c r="R10150" t="b">
        <v>0</v>
      </c>
      <c r="S10150">
        <v>50</v>
      </c>
      <c r="T10150">
        <v>8</v>
      </c>
      <c r="U10150">
        <v>86</v>
      </c>
      <c r="V10150" t="s">
        <v>2</v>
      </c>
    </row>
    <row r="10151" spans="1:22" x14ac:dyDescent="0.2">
      <c r="A10151" s="1">
        <v>40496</v>
      </c>
      <c r="B10151">
        <v>2010</v>
      </c>
      <c r="C10151">
        <f>_xlfn.MAXIFS(Table1[ScheduleWeekWritten],Table1[ScheduleSeason],Table1[[#This Row],[ScheduleSeason]])</f>
        <v>17</v>
      </c>
      <c r="D10151">
        <v>10</v>
      </c>
      <c r="E10151" cm="1">
        <f t="array" ref="E10151">_xlfn.XLOOKUP(Table1[[#This Row],[ScheduleWeekWritten]],Table3[Game],100+Table3[Increase],Table1[[#This Row],[ScheduleWeekWritten]])</f>
        <v>10</v>
      </c>
      <c r="F10151" t="b">
        <v>0</v>
      </c>
      <c r="G10151" t="s">
        <v>53</v>
      </c>
      <c r="H10151">
        <v>23</v>
      </c>
      <c r="I10151">
        <v>20</v>
      </c>
      <c r="J10151" t="s">
        <v>153</v>
      </c>
      <c r="K10151" t="s">
        <v>87</v>
      </c>
      <c r="L10151" t="str">
        <f>_xlfn.XLOOKUP(Table1[[#This Row],[TeamFavoriteID]],Table2[team_id],Table2[team_name],_xlfn.XLOOKUP(Table1[[#This Row],[TeamFavoriteID]],Table2[team_id_pfr],Table2[team_name],"Even"))</f>
        <v>San Francisco 49ers</v>
      </c>
      <c r="M10151">
        <v>-4.5</v>
      </c>
      <c r="N10151">
        <f>IF(Table1[[#This Row],[TeamFavorite]]=Table1[[#This Row],[TeamHome]],Table1[[#This Row],[ScoreAway]]-Table1[[#This Row],[ScoreHome]],Table1[[#This Row],[ScoreHome]]-Table1[[#This Row],[ScoreAway]])</f>
        <v>-3</v>
      </c>
      <c r="O10151">
        <f>IF(Table1[[#This Row],[SpreadActual]]&lt;Table1[[#This Row],[SpreadFavorite]],1,0)</f>
        <v>0</v>
      </c>
      <c r="P10151">
        <v>39</v>
      </c>
      <c r="Q10151" t="s">
        <v>118</v>
      </c>
      <c r="R10151" t="b">
        <v>0</v>
      </c>
      <c r="S10151">
        <v>74</v>
      </c>
      <c r="T10151">
        <v>5</v>
      </c>
      <c r="U10151">
        <v>50</v>
      </c>
    </row>
    <row r="10152" spans="1:22" x14ac:dyDescent="0.2">
      <c r="A10152" s="1">
        <v>40496</v>
      </c>
      <c r="B10152">
        <v>2010</v>
      </c>
      <c r="C10152">
        <f>_xlfn.MAXIFS(Table1[ScheduleWeekWritten],Table1[ScheduleSeason],Table1[[#This Row],[ScheduleSeason]])</f>
        <v>17</v>
      </c>
      <c r="D10152">
        <v>10</v>
      </c>
      <c r="E10152" cm="1">
        <f t="array" ref="E10152">_xlfn.XLOOKUP(Table1[[#This Row],[ScheduleWeekWritten]],Table3[Game],100+Table3[Increase],Table1[[#This Row],[ScheduleWeekWritten]])</f>
        <v>10</v>
      </c>
      <c r="F10152" t="b">
        <v>0</v>
      </c>
      <c r="G10152" t="s">
        <v>127</v>
      </c>
      <c r="H10152">
        <v>31</v>
      </c>
      <c r="I10152">
        <v>16</v>
      </c>
      <c r="J10152" t="s">
        <v>152</v>
      </c>
      <c r="K10152" t="s">
        <v>133</v>
      </c>
      <c r="L10152" t="str">
        <f>_xlfn.XLOOKUP(Table1[[#This Row],[TeamFavoriteID]],Table2[team_id],Table2[team_name],_xlfn.XLOOKUP(Table1[[#This Row],[TeamFavoriteID]],Table2[team_id_pfr],Table2[team_name],"Even"))</f>
        <v>Tampa Bay Buccaneers</v>
      </c>
      <c r="M10152">
        <v>-7</v>
      </c>
      <c r="N10152">
        <f>IF(Table1[[#This Row],[TeamFavorite]]=Table1[[#This Row],[TeamHome]],Table1[[#This Row],[ScoreAway]]-Table1[[#This Row],[ScoreHome]],Table1[[#This Row],[ScoreHome]]-Table1[[#This Row],[ScoreAway]])</f>
        <v>-15</v>
      </c>
      <c r="O10152">
        <f>IF(Table1[[#This Row],[SpreadActual]]&lt;Table1[[#This Row],[SpreadFavorite]],1,0)</f>
        <v>1</v>
      </c>
      <c r="P10152">
        <v>37</v>
      </c>
      <c r="Q10152" t="s">
        <v>168</v>
      </c>
      <c r="R10152" t="b">
        <v>0</v>
      </c>
      <c r="S10152">
        <v>75</v>
      </c>
      <c r="T10152">
        <v>7</v>
      </c>
      <c r="U10152">
        <v>57</v>
      </c>
    </row>
    <row r="10153" spans="1:22" x14ac:dyDescent="0.2">
      <c r="A10153" s="1">
        <v>40497</v>
      </c>
      <c r="B10153">
        <v>2010</v>
      </c>
      <c r="C10153">
        <f>_xlfn.MAXIFS(Table1[ScheduleWeekWritten],Table1[ScheduleSeason],Table1[[#This Row],[ScheduleSeason]])</f>
        <v>17</v>
      </c>
      <c r="D10153">
        <v>10</v>
      </c>
      <c r="E10153" cm="1">
        <f t="array" ref="E10153">_xlfn.XLOOKUP(Table1[[#This Row],[ScheduleWeekWritten]],Table3[Game],100+Table3[Increase],Table1[[#This Row],[ScheduleWeekWritten]])</f>
        <v>10</v>
      </c>
      <c r="F10153" t="b">
        <v>0</v>
      </c>
      <c r="G10153" t="s">
        <v>61</v>
      </c>
      <c r="H10153">
        <v>28</v>
      </c>
      <c r="I10153">
        <v>59</v>
      </c>
      <c r="J10153" t="s">
        <v>58</v>
      </c>
      <c r="K10153" t="s">
        <v>77</v>
      </c>
      <c r="L10153" t="str">
        <f>_xlfn.XLOOKUP(Table1[[#This Row],[TeamFavoriteID]],Table2[team_id],Table2[team_name],_xlfn.XLOOKUP(Table1[[#This Row],[TeamFavoriteID]],Table2[team_id_pfr],Table2[team_name],"Even"))</f>
        <v>Philadelphia Eagles</v>
      </c>
      <c r="M10153">
        <v>-3.5</v>
      </c>
      <c r="N10153">
        <f>IF(Table1[[#This Row],[TeamFavorite]]=Table1[[#This Row],[TeamHome]],Table1[[#This Row],[ScoreAway]]-Table1[[#This Row],[ScoreHome]],Table1[[#This Row],[ScoreHome]]-Table1[[#This Row],[ScoreAway]])</f>
        <v>-31</v>
      </c>
      <c r="O10153">
        <f>IF(Table1[[#This Row],[SpreadActual]]&lt;Table1[[#This Row],[SpreadFavorite]],1,0)</f>
        <v>1</v>
      </c>
      <c r="P10153">
        <v>43.5</v>
      </c>
      <c r="Q10153" t="s">
        <v>165</v>
      </c>
      <c r="R10153" t="b">
        <v>0</v>
      </c>
      <c r="S10153">
        <v>52</v>
      </c>
      <c r="T10153">
        <v>3</v>
      </c>
      <c r="U10153">
        <v>67</v>
      </c>
    </row>
    <row r="10154" spans="1:22" x14ac:dyDescent="0.2">
      <c r="A10154" s="1">
        <v>40500</v>
      </c>
      <c r="B10154">
        <v>2010</v>
      </c>
      <c r="C10154">
        <f>_xlfn.MAXIFS(Table1[ScheduleWeekWritten],Table1[ScheduleSeason],Table1[[#This Row],[ScheduleSeason]])</f>
        <v>17</v>
      </c>
      <c r="D10154">
        <v>11</v>
      </c>
      <c r="E10154" cm="1">
        <f t="array" ref="E10154">_xlfn.XLOOKUP(Table1[[#This Row],[ScheduleWeekWritten]],Table3[Game],100+Table3[Increase],Table1[[#This Row],[ScheduleWeekWritten]])</f>
        <v>11</v>
      </c>
      <c r="F10154" t="b">
        <v>0</v>
      </c>
      <c r="G10154" t="s">
        <v>19</v>
      </c>
      <c r="H10154">
        <v>0</v>
      </c>
      <c r="I10154">
        <v>16</v>
      </c>
      <c r="J10154" t="s">
        <v>46</v>
      </c>
      <c r="K10154" t="s">
        <v>91</v>
      </c>
      <c r="L10154" t="str">
        <f>_xlfn.XLOOKUP(Table1[[#This Row],[TeamFavoriteID]],Table2[team_id],Table2[team_name],_xlfn.XLOOKUP(Table1[[#This Row],[TeamFavoriteID]],Table2[team_id_pfr],Table2[team_name],"Even"))</f>
        <v>Miami Dolphins</v>
      </c>
      <c r="M10154">
        <v>-2</v>
      </c>
      <c r="N10154">
        <f>IF(Table1[[#This Row],[TeamFavorite]]=Table1[[#This Row],[TeamHome]],Table1[[#This Row],[ScoreAway]]-Table1[[#This Row],[ScoreHome]],Table1[[#This Row],[ScoreHome]]-Table1[[#This Row],[ScoreAway]])</f>
        <v>16</v>
      </c>
      <c r="O10154">
        <f>IF(Table1[[#This Row],[SpreadActual]]&lt;Table1[[#This Row],[SpreadFavorite]],1,0)</f>
        <v>0</v>
      </c>
      <c r="P10154">
        <v>40</v>
      </c>
      <c r="Q10154" t="s">
        <v>143</v>
      </c>
      <c r="R10154" t="b">
        <v>0</v>
      </c>
      <c r="S10154">
        <v>80</v>
      </c>
      <c r="T10154">
        <v>8</v>
      </c>
      <c r="U10154">
        <v>77</v>
      </c>
    </row>
    <row r="10155" spans="1:22" x14ac:dyDescent="0.2">
      <c r="A10155" s="1">
        <v>40503</v>
      </c>
      <c r="B10155">
        <v>2010</v>
      </c>
      <c r="C10155">
        <f>_xlfn.MAXIFS(Table1[ScheduleWeekWritten],Table1[ScheduleSeason],Table1[[#This Row],[ScheduleSeason]])</f>
        <v>17</v>
      </c>
      <c r="D10155">
        <v>11</v>
      </c>
      <c r="E10155" cm="1">
        <f t="array" ref="E10155">_xlfn.XLOOKUP(Table1[[#This Row],[ScheduleWeekWritten]],Table3[Game],100+Table3[Increase],Table1[[#This Row],[ScheduleWeekWritten]])</f>
        <v>11</v>
      </c>
      <c r="F10155" t="b">
        <v>0</v>
      </c>
      <c r="G10155" t="s">
        <v>152</v>
      </c>
      <c r="H10155">
        <v>13</v>
      </c>
      <c r="I10155">
        <v>37</v>
      </c>
      <c r="J10155" t="s">
        <v>158</v>
      </c>
      <c r="K10155" t="s">
        <v>159</v>
      </c>
      <c r="L10155" t="str">
        <f>_xlfn.XLOOKUP(Table1[[#This Row],[TeamFavoriteID]],Table2[team_id],Table2[team_name],_xlfn.XLOOKUP(Table1[[#This Row],[TeamFavoriteID]],Table2[team_id_pfr],Table2[team_name],"Even"))</f>
        <v>Baltimore Ravens</v>
      </c>
      <c r="M10155">
        <v>-13.5</v>
      </c>
      <c r="N10155">
        <f>IF(Table1[[#This Row],[TeamFavorite]]=Table1[[#This Row],[TeamHome]],Table1[[#This Row],[ScoreAway]]-Table1[[#This Row],[ScoreHome]],Table1[[#This Row],[ScoreHome]]-Table1[[#This Row],[ScoreAway]])</f>
        <v>-24</v>
      </c>
      <c r="O10155">
        <f>IF(Table1[[#This Row],[SpreadActual]]&lt;Table1[[#This Row],[SpreadFavorite]],1,0)</f>
        <v>1</v>
      </c>
      <c r="P10155">
        <v>37</v>
      </c>
      <c r="Q10155" t="s">
        <v>160</v>
      </c>
      <c r="R10155" t="b">
        <v>0</v>
      </c>
      <c r="S10155">
        <v>65</v>
      </c>
      <c r="T10155">
        <v>6</v>
      </c>
      <c r="U10155">
        <v>43</v>
      </c>
    </row>
    <row r="10156" spans="1:22" x14ac:dyDescent="0.2">
      <c r="A10156" s="1">
        <v>40503</v>
      </c>
      <c r="B10156">
        <v>2010</v>
      </c>
      <c r="C10156">
        <f>_xlfn.MAXIFS(Table1[ScheduleWeekWritten],Table1[ScheduleSeason],Table1[[#This Row],[ScheduleSeason]])</f>
        <v>17</v>
      </c>
      <c r="D10156">
        <v>11</v>
      </c>
      <c r="E10156" cm="1">
        <f t="array" ref="E10156">_xlfn.XLOOKUP(Table1[[#This Row],[ScheduleWeekWritten]],Table3[Game],100+Table3[Increase],Table1[[#This Row],[ScheduleWeekWritten]])</f>
        <v>11</v>
      </c>
      <c r="F10156" t="b">
        <v>0</v>
      </c>
      <c r="G10156" t="s">
        <v>101</v>
      </c>
      <c r="H10156">
        <v>31</v>
      </c>
      <c r="I10156">
        <v>49</v>
      </c>
      <c r="J10156" t="s">
        <v>28</v>
      </c>
      <c r="K10156" t="s">
        <v>104</v>
      </c>
      <c r="L10156" t="str">
        <f>_xlfn.XLOOKUP(Table1[[#This Row],[TeamFavoriteID]],Table2[team_id],Table2[team_name],_xlfn.XLOOKUP(Table1[[#This Row],[TeamFavoriteID]],Table2[team_id_pfr],Table2[team_name],"Even"))</f>
        <v>Cincinnati Bengals</v>
      </c>
      <c r="M10156">
        <v>-4</v>
      </c>
      <c r="N10156">
        <f>IF(Table1[[#This Row],[TeamFavorite]]=Table1[[#This Row],[TeamHome]],Table1[[#This Row],[ScoreAway]]-Table1[[#This Row],[ScoreHome]],Table1[[#This Row],[ScoreHome]]-Table1[[#This Row],[ScoreAway]])</f>
        <v>18</v>
      </c>
      <c r="O10156">
        <f>IF(Table1[[#This Row],[SpreadActual]]&lt;Table1[[#This Row],[SpreadFavorite]],1,0)</f>
        <v>0</v>
      </c>
      <c r="P10156">
        <v>41</v>
      </c>
      <c r="Q10156" t="s">
        <v>173</v>
      </c>
      <c r="R10156" t="b">
        <v>0</v>
      </c>
      <c r="S10156">
        <v>65</v>
      </c>
      <c r="T10156">
        <v>1</v>
      </c>
      <c r="U10156">
        <v>56</v>
      </c>
    </row>
    <row r="10157" spans="1:22" x14ac:dyDescent="0.2">
      <c r="A10157" s="1">
        <v>40503</v>
      </c>
      <c r="B10157">
        <v>2010</v>
      </c>
      <c r="C10157">
        <f>_xlfn.MAXIFS(Table1[ScheduleWeekWritten],Table1[ScheduleSeason],Table1[[#This Row],[ScheduleSeason]])</f>
        <v>17</v>
      </c>
      <c r="D10157">
        <v>11</v>
      </c>
      <c r="E10157" cm="1">
        <f t="array" ref="E10157">_xlfn.XLOOKUP(Table1[[#This Row],[ScheduleWeekWritten]],Table3[Game],100+Table3[Increase],Table1[[#This Row],[ScheduleWeekWritten]])</f>
        <v>11</v>
      </c>
      <c r="F10157" t="b">
        <v>0</v>
      </c>
      <c r="G10157" t="s">
        <v>67</v>
      </c>
      <c r="H10157">
        <v>35</v>
      </c>
      <c r="I10157">
        <v>19</v>
      </c>
      <c r="J10157" t="s">
        <v>45</v>
      </c>
      <c r="K10157" t="s">
        <v>68</v>
      </c>
      <c r="L10157" t="str">
        <f>_xlfn.XLOOKUP(Table1[[#This Row],[TeamFavoriteID]],Table2[team_id],Table2[team_name],_xlfn.XLOOKUP(Table1[[#This Row],[TeamFavoriteID]],Table2[team_id_pfr],Table2[team_name],"Even"))</f>
        <v>Dallas Cowboys</v>
      </c>
      <c r="M10157">
        <v>-7</v>
      </c>
      <c r="N10157">
        <f>IF(Table1[[#This Row],[TeamFavorite]]=Table1[[#This Row],[TeamHome]],Table1[[#This Row],[ScoreAway]]-Table1[[#This Row],[ScoreHome]],Table1[[#This Row],[ScoreHome]]-Table1[[#This Row],[ScoreAway]])</f>
        <v>-16</v>
      </c>
      <c r="O10157">
        <f>IF(Table1[[#This Row],[SpreadActual]]&lt;Table1[[#This Row],[SpreadFavorite]],1,0)</f>
        <v>1</v>
      </c>
      <c r="P10157">
        <v>44.5</v>
      </c>
      <c r="Q10157" t="s">
        <v>192</v>
      </c>
      <c r="R10157" t="b">
        <v>0</v>
      </c>
      <c r="S10157">
        <v>72</v>
      </c>
      <c r="T10157">
        <v>0</v>
      </c>
      <c r="V10157" t="s">
        <v>103</v>
      </c>
    </row>
    <row r="10158" spans="1:22" x14ac:dyDescent="0.2">
      <c r="A10158" s="1">
        <v>40503</v>
      </c>
      <c r="B10158">
        <v>2010</v>
      </c>
      <c r="C10158">
        <f>_xlfn.MAXIFS(Table1[ScheduleWeekWritten],Table1[ScheduleSeason],Table1[[#This Row],[ScheduleSeason]])</f>
        <v>17</v>
      </c>
      <c r="D10158">
        <v>11</v>
      </c>
      <c r="E10158" cm="1">
        <f t="array" ref="E10158">_xlfn.XLOOKUP(Table1[[#This Row],[ScheduleWeekWritten]],Table3[Game],100+Table3[Increase],Table1[[#This Row],[ScheduleWeekWritten]])</f>
        <v>11</v>
      </c>
      <c r="F10158" t="b">
        <v>0</v>
      </c>
      <c r="G10158" t="s">
        <v>154</v>
      </c>
      <c r="H10158">
        <v>24</v>
      </c>
      <c r="I10158">
        <v>20</v>
      </c>
      <c r="J10158" t="s">
        <v>62</v>
      </c>
      <c r="K10158" t="s">
        <v>161</v>
      </c>
      <c r="L10158" t="str">
        <f>_xlfn.XLOOKUP(Table1[[#This Row],[TeamFavoriteID]],Table2[team_id],Table2[team_name],_xlfn.XLOOKUP(Table1[[#This Row],[TeamFavoriteID]],Table2[team_id_pfr],Table2[team_name],"Even"))</f>
        <v>Jacksonville Jaguars</v>
      </c>
      <c r="M10158">
        <v>-2.5</v>
      </c>
      <c r="N10158">
        <f>IF(Table1[[#This Row],[TeamFavorite]]=Table1[[#This Row],[TeamHome]],Table1[[#This Row],[ScoreAway]]-Table1[[#This Row],[ScoreHome]],Table1[[#This Row],[ScoreHome]]-Table1[[#This Row],[ScoreAway]])</f>
        <v>-4</v>
      </c>
      <c r="O10158">
        <f>IF(Table1[[#This Row],[SpreadActual]]&lt;Table1[[#This Row],[SpreadFavorite]],1,0)</f>
        <v>1</v>
      </c>
      <c r="P10158">
        <v>43</v>
      </c>
      <c r="Q10158" t="s">
        <v>155</v>
      </c>
      <c r="R10158" t="b">
        <v>0</v>
      </c>
      <c r="S10158">
        <v>76</v>
      </c>
      <c r="T10158">
        <v>8</v>
      </c>
      <c r="U10158">
        <v>47</v>
      </c>
    </row>
    <row r="10159" spans="1:22" x14ac:dyDescent="0.2">
      <c r="A10159" s="1">
        <v>40503</v>
      </c>
      <c r="B10159">
        <v>2010</v>
      </c>
      <c r="C10159">
        <f>_xlfn.MAXIFS(Table1[ScheduleWeekWritten],Table1[ScheduleSeason],Table1[[#This Row],[ScheduleSeason]])</f>
        <v>17</v>
      </c>
      <c r="D10159">
        <v>11</v>
      </c>
      <c r="E10159" cm="1">
        <f t="array" ref="E10159">_xlfn.XLOOKUP(Table1[[#This Row],[ScheduleWeekWritten]],Table3[Game],100+Table3[Increase],Table1[[#This Row],[ScheduleWeekWritten]])</f>
        <v>11</v>
      </c>
      <c r="F10159" t="b">
        <v>0</v>
      </c>
      <c r="G10159" t="s">
        <v>42</v>
      </c>
      <c r="H10159">
        <v>31</v>
      </c>
      <c r="I10159">
        <v>13</v>
      </c>
      <c r="J10159" t="s">
        <v>149</v>
      </c>
      <c r="K10159" t="s">
        <v>75</v>
      </c>
      <c r="L10159" t="str">
        <f>_xlfn.XLOOKUP(Table1[[#This Row],[TeamFavoriteID]],Table2[team_id],Table2[team_name],_xlfn.XLOOKUP(Table1[[#This Row],[TeamFavoriteID]],Table2[team_id_pfr],Table2[team_name],"Even"))</f>
        <v>Kansas City Chiefs</v>
      </c>
      <c r="M10159">
        <v>-7</v>
      </c>
      <c r="N10159">
        <f>IF(Table1[[#This Row],[TeamFavorite]]=Table1[[#This Row],[TeamHome]],Table1[[#This Row],[ScoreAway]]-Table1[[#This Row],[ScoreHome]],Table1[[#This Row],[ScoreHome]]-Table1[[#This Row],[ScoreAway]])</f>
        <v>-18</v>
      </c>
      <c r="O10159">
        <f>IF(Table1[[#This Row],[SpreadActual]]&lt;Table1[[#This Row],[SpreadFavorite]],1,0)</f>
        <v>1</v>
      </c>
      <c r="P10159">
        <v>45</v>
      </c>
      <c r="Q10159" t="s">
        <v>117</v>
      </c>
      <c r="R10159" t="b">
        <v>0</v>
      </c>
      <c r="S10159">
        <v>66</v>
      </c>
      <c r="T10159">
        <v>2</v>
      </c>
      <c r="U10159">
        <v>65</v>
      </c>
    </row>
    <row r="10160" spans="1:22" x14ac:dyDescent="0.2">
      <c r="A10160" s="1">
        <v>40503</v>
      </c>
      <c r="B10160">
        <v>2010</v>
      </c>
      <c r="C10160">
        <f>_xlfn.MAXIFS(Table1[ScheduleWeekWritten],Table1[ScheduleSeason],Table1[[#This Row],[ScheduleSeason]])</f>
        <v>17</v>
      </c>
      <c r="D10160">
        <v>11</v>
      </c>
      <c r="E10160" cm="1">
        <f t="array" ref="E10160">_xlfn.XLOOKUP(Table1[[#This Row],[ScheduleWeekWritten]],Table3[Game],100+Table3[Increase],Table1[[#This Row],[ScheduleWeekWritten]])</f>
        <v>11</v>
      </c>
      <c r="F10160" t="b">
        <v>0</v>
      </c>
      <c r="G10160" t="s">
        <v>54</v>
      </c>
      <c r="H10160">
        <v>3</v>
      </c>
      <c r="I10160">
        <v>31</v>
      </c>
      <c r="J10160" t="s">
        <v>33</v>
      </c>
      <c r="K10160" t="s">
        <v>35</v>
      </c>
      <c r="L10160" t="str">
        <f>_xlfn.XLOOKUP(Table1[[#This Row],[TeamFavoriteID]],Table2[team_id],Table2[team_name],_xlfn.XLOOKUP(Table1[[#This Row],[TeamFavoriteID]],Table2[team_id_pfr],Table2[team_name],"Even"))</f>
        <v>Green Bay Packers</v>
      </c>
      <c r="M10160">
        <v>-3</v>
      </c>
      <c r="N10160">
        <f>IF(Table1[[#This Row],[TeamFavorite]]=Table1[[#This Row],[TeamHome]],Table1[[#This Row],[ScoreAway]]-Table1[[#This Row],[ScoreHome]],Table1[[#This Row],[ScoreHome]]-Table1[[#This Row],[ScoreAway]])</f>
        <v>-28</v>
      </c>
      <c r="O10160">
        <f>IF(Table1[[#This Row],[SpreadActual]]&lt;Table1[[#This Row],[SpreadFavorite]],1,0)</f>
        <v>1</v>
      </c>
      <c r="P10160">
        <v>45</v>
      </c>
      <c r="Q10160" t="s">
        <v>194</v>
      </c>
      <c r="R10160" t="b">
        <v>0</v>
      </c>
      <c r="S10160">
        <v>72</v>
      </c>
      <c r="T10160">
        <v>0</v>
      </c>
      <c r="V10160" t="s">
        <v>103</v>
      </c>
    </row>
    <row r="10161" spans="1:22" x14ac:dyDescent="0.2">
      <c r="A10161" s="1">
        <v>40503</v>
      </c>
      <c r="B10161">
        <v>2010</v>
      </c>
      <c r="C10161">
        <f>_xlfn.MAXIFS(Table1[ScheduleWeekWritten],Table1[ScheduleSeason],Table1[[#This Row],[ScheduleSeason]])</f>
        <v>17</v>
      </c>
      <c r="D10161">
        <v>11</v>
      </c>
      <c r="E10161" cm="1">
        <f t="array" ref="E10161">_xlfn.XLOOKUP(Table1[[#This Row],[ScheduleWeekWritten]],Table3[Game],100+Table3[Increase],Table1[[#This Row],[ScheduleWeekWritten]])</f>
        <v>11</v>
      </c>
      <c r="F10161" t="b">
        <v>0</v>
      </c>
      <c r="G10161" t="s">
        <v>115</v>
      </c>
      <c r="H10161">
        <v>31</v>
      </c>
      <c r="I10161">
        <v>28</v>
      </c>
      <c r="J10161" t="s">
        <v>140</v>
      </c>
      <c r="K10161" t="s">
        <v>70</v>
      </c>
      <c r="L10161" t="str">
        <f>_xlfn.XLOOKUP(Table1[[#This Row],[TeamFavoriteID]],Table2[team_id],Table2[team_name],_xlfn.XLOOKUP(Table1[[#This Row],[TeamFavoriteID]],Table2[team_id_pfr],Table2[team_name],"Even"))</f>
        <v>Boston Patriots</v>
      </c>
      <c r="M10161">
        <v>-4.5</v>
      </c>
      <c r="N10161">
        <f>IF(Table1[[#This Row],[TeamFavorite]]=Table1[[#This Row],[TeamHome]],Table1[[#This Row],[ScoreAway]]-Table1[[#This Row],[ScoreHome]],Table1[[#This Row],[ScoreHome]]-Table1[[#This Row],[ScoreAway]])</f>
        <v>3</v>
      </c>
      <c r="O10161">
        <f>IF(Table1[[#This Row],[SpreadActual]]&lt;Table1[[#This Row],[SpreadFavorite]],1,0)</f>
        <v>0</v>
      </c>
      <c r="P10161">
        <v>50</v>
      </c>
      <c r="Q10161" t="s">
        <v>179</v>
      </c>
      <c r="R10161" t="b">
        <v>0</v>
      </c>
      <c r="S10161">
        <v>37</v>
      </c>
      <c r="T10161">
        <v>6</v>
      </c>
    </row>
    <row r="10162" spans="1:22" x14ac:dyDescent="0.2">
      <c r="A10162" s="1">
        <v>40503</v>
      </c>
      <c r="B10162">
        <v>2010</v>
      </c>
      <c r="C10162">
        <f>_xlfn.MAXIFS(Table1[ScheduleWeekWritten],Table1[ScheduleSeason],Table1[[#This Row],[ScheduleSeason]])</f>
        <v>17</v>
      </c>
      <c r="D10162">
        <v>11</v>
      </c>
      <c r="E10162" cm="1">
        <f t="array" ref="E10162">_xlfn.XLOOKUP(Table1[[#This Row],[ScheduleWeekWritten]],Table3[Game],100+Table3[Increase],Table1[[#This Row],[ScheduleWeekWritten]])</f>
        <v>11</v>
      </c>
      <c r="F10162" t="b">
        <v>0</v>
      </c>
      <c r="G10162" t="s">
        <v>95</v>
      </c>
      <c r="H10162">
        <v>34</v>
      </c>
      <c r="I10162">
        <v>19</v>
      </c>
      <c r="J10162" t="s">
        <v>128</v>
      </c>
      <c r="K10162" t="s">
        <v>98</v>
      </c>
      <c r="L10162" t="str">
        <f>_xlfn.XLOOKUP(Table1[[#This Row],[TeamFavoriteID]],Table2[team_id],Table2[team_name],_xlfn.XLOOKUP(Table1[[#This Row],[TeamFavoriteID]],Table2[team_id_pfr],Table2[team_name],"Even"))</f>
        <v>New Orleans Saints</v>
      </c>
      <c r="M10162">
        <v>-11</v>
      </c>
      <c r="N10162">
        <f>IF(Table1[[#This Row],[TeamFavorite]]=Table1[[#This Row],[TeamHome]],Table1[[#This Row],[ScoreAway]]-Table1[[#This Row],[ScoreHome]],Table1[[#This Row],[ScoreHome]]-Table1[[#This Row],[ScoreAway]])</f>
        <v>-15</v>
      </c>
      <c r="O10162">
        <f>IF(Table1[[#This Row],[SpreadActual]]&lt;Table1[[#This Row],[SpreadFavorite]],1,0)</f>
        <v>1</v>
      </c>
      <c r="P10162">
        <v>45</v>
      </c>
      <c r="Q10162" t="s">
        <v>124</v>
      </c>
      <c r="R10162" t="b">
        <v>0</v>
      </c>
      <c r="S10162">
        <v>72</v>
      </c>
      <c r="T10162">
        <v>0</v>
      </c>
      <c r="V10162" t="s">
        <v>103</v>
      </c>
    </row>
    <row r="10163" spans="1:22" x14ac:dyDescent="0.2">
      <c r="A10163" s="1">
        <v>40503</v>
      </c>
      <c r="B10163">
        <v>2010</v>
      </c>
      <c r="C10163">
        <f>_xlfn.MAXIFS(Table1[ScheduleWeekWritten],Table1[ScheduleSeason],Table1[[#This Row],[ScheduleSeason]])</f>
        <v>17</v>
      </c>
      <c r="D10163">
        <v>11</v>
      </c>
      <c r="E10163" cm="1">
        <f t="array" ref="E10163">_xlfn.XLOOKUP(Table1[[#This Row],[ScheduleWeekWritten]],Table3[Game],100+Table3[Increase],Table1[[#This Row],[ScheduleWeekWritten]])</f>
        <v>11</v>
      </c>
      <c r="F10163" t="b">
        <v>0</v>
      </c>
      <c r="G10163" t="s">
        <v>31</v>
      </c>
      <c r="H10163">
        <v>30</v>
      </c>
      <c r="I10163">
        <v>27</v>
      </c>
      <c r="J10163" t="s">
        <v>177</v>
      </c>
      <c r="K10163" t="s">
        <v>32</v>
      </c>
      <c r="L10163" t="str">
        <f>_xlfn.XLOOKUP(Table1[[#This Row],[TeamFavoriteID]],Table2[team_id],Table2[team_name],_xlfn.XLOOKUP(Table1[[#This Row],[TeamFavoriteID]],Table2[team_id_pfr],Table2[team_name],"Even"))</f>
        <v>New York Jets</v>
      </c>
      <c r="M10163">
        <v>-6.5</v>
      </c>
      <c r="N10163">
        <f>IF(Table1[[#This Row],[TeamFavorite]]=Table1[[#This Row],[TeamHome]],Table1[[#This Row],[ScoreAway]]-Table1[[#This Row],[ScoreHome]],Table1[[#This Row],[ScoreHome]]-Table1[[#This Row],[ScoreAway]])</f>
        <v>-3</v>
      </c>
      <c r="O10163">
        <f>IF(Table1[[#This Row],[SpreadActual]]&lt;Table1[[#This Row],[SpreadFavorite]],1,0)</f>
        <v>0</v>
      </c>
      <c r="P10163">
        <v>46</v>
      </c>
      <c r="Q10163" t="s">
        <v>197</v>
      </c>
      <c r="R10163" t="b">
        <v>0</v>
      </c>
      <c r="S10163">
        <v>46</v>
      </c>
      <c r="T10163">
        <v>1</v>
      </c>
      <c r="U10163">
        <v>37</v>
      </c>
    </row>
    <row r="10164" spans="1:22" x14ac:dyDescent="0.2">
      <c r="A10164" s="1">
        <v>40503</v>
      </c>
      <c r="B10164">
        <v>2010</v>
      </c>
      <c r="C10164">
        <f>_xlfn.MAXIFS(Table1[ScheduleWeekWritten],Table1[ScheduleSeason],Table1[[#This Row],[ScheduleSeason]])</f>
        <v>17</v>
      </c>
      <c r="D10164">
        <v>11</v>
      </c>
      <c r="E10164" cm="1">
        <f t="array" ref="E10164">_xlfn.XLOOKUP(Table1[[#This Row],[ScheduleWeekWritten]],Table3[Game],100+Table3[Increase],Table1[[#This Row],[ScheduleWeekWritten]])</f>
        <v>11</v>
      </c>
      <c r="F10164" t="b">
        <v>0</v>
      </c>
      <c r="G10164" t="s">
        <v>58</v>
      </c>
      <c r="H10164">
        <v>27</v>
      </c>
      <c r="I10164">
        <v>17</v>
      </c>
      <c r="J10164" t="s">
        <v>50</v>
      </c>
      <c r="K10164" t="s">
        <v>77</v>
      </c>
      <c r="L10164" t="str">
        <f>_xlfn.XLOOKUP(Table1[[#This Row],[TeamFavoriteID]],Table2[team_id],Table2[team_name],_xlfn.XLOOKUP(Table1[[#This Row],[TeamFavoriteID]],Table2[team_id_pfr],Table2[team_name],"Even"))</f>
        <v>Philadelphia Eagles</v>
      </c>
      <c r="M10164">
        <v>-3.5</v>
      </c>
      <c r="N10164">
        <f>IF(Table1[[#This Row],[TeamFavorite]]=Table1[[#This Row],[TeamHome]],Table1[[#This Row],[ScoreAway]]-Table1[[#This Row],[ScoreHome]],Table1[[#This Row],[ScoreHome]]-Table1[[#This Row],[ScoreAway]])</f>
        <v>-10</v>
      </c>
      <c r="O10164">
        <f>IF(Table1[[#This Row],[SpreadActual]]&lt;Table1[[#This Row],[SpreadFavorite]],1,0)</f>
        <v>1</v>
      </c>
      <c r="P10164">
        <v>48</v>
      </c>
      <c r="Q10164" t="s">
        <v>183</v>
      </c>
      <c r="R10164" t="b">
        <v>0</v>
      </c>
      <c r="S10164">
        <v>45</v>
      </c>
      <c r="T10164">
        <v>7</v>
      </c>
      <c r="U10164">
        <v>68</v>
      </c>
    </row>
    <row r="10165" spans="1:22" x14ac:dyDescent="0.2">
      <c r="A10165" s="1">
        <v>40503</v>
      </c>
      <c r="B10165">
        <v>2010</v>
      </c>
      <c r="C10165">
        <f>_xlfn.MAXIFS(Table1[ScheduleWeekWritten],Table1[ScheduleSeason],Table1[[#This Row],[ScheduleSeason]])</f>
        <v>17</v>
      </c>
      <c r="D10165">
        <v>11</v>
      </c>
      <c r="E10165" cm="1">
        <f t="array" ref="E10165">_xlfn.XLOOKUP(Table1[[#This Row],[ScheduleWeekWritten]],Table3[Game],100+Table3[Increase],Table1[[#This Row],[ScheduleWeekWritten]])</f>
        <v>11</v>
      </c>
      <c r="F10165" t="b">
        <v>0</v>
      </c>
      <c r="G10165" t="s">
        <v>49</v>
      </c>
      <c r="H10165">
        <v>35</v>
      </c>
      <c r="I10165">
        <v>3</v>
      </c>
      <c r="J10165" t="s">
        <v>20</v>
      </c>
      <c r="K10165" t="s">
        <v>51</v>
      </c>
      <c r="L10165" t="str">
        <f>_xlfn.XLOOKUP(Table1[[#This Row],[TeamFavoriteID]],Table2[team_id],Table2[team_name],_xlfn.XLOOKUP(Table1[[#This Row],[TeamFavoriteID]],Table2[team_id_pfr],Table2[team_name],"Even"))</f>
        <v>Pittsburgh Steelers</v>
      </c>
      <c r="M10165">
        <v>-7</v>
      </c>
      <c r="N10165">
        <f>IF(Table1[[#This Row],[TeamFavorite]]=Table1[[#This Row],[TeamHome]],Table1[[#This Row],[ScoreAway]]-Table1[[#This Row],[ScoreHome]],Table1[[#This Row],[ScoreHome]]-Table1[[#This Row],[ScoreAway]])</f>
        <v>-32</v>
      </c>
      <c r="O10165">
        <f>IF(Table1[[#This Row],[SpreadActual]]&lt;Table1[[#This Row],[SpreadFavorite]],1,0)</f>
        <v>1</v>
      </c>
      <c r="P10165">
        <v>41</v>
      </c>
      <c r="Q10165" t="s">
        <v>175</v>
      </c>
      <c r="R10165" t="b">
        <v>0</v>
      </c>
      <c r="S10165">
        <v>57</v>
      </c>
      <c r="T10165">
        <v>9</v>
      </c>
      <c r="U10165">
        <v>62</v>
      </c>
    </row>
    <row r="10166" spans="1:22" x14ac:dyDescent="0.2">
      <c r="A10166" s="1">
        <v>40503</v>
      </c>
      <c r="B10166">
        <v>2010</v>
      </c>
      <c r="C10166">
        <f>_xlfn.MAXIFS(Table1[ScheduleWeekWritten],Table1[ScheduleSeason],Table1[[#This Row],[ScheduleSeason]])</f>
        <v>17</v>
      </c>
      <c r="D10166">
        <v>11</v>
      </c>
      <c r="E10166" cm="1">
        <f t="array" ref="E10166">_xlfn.XLOOKUP(Table1[[#This Row],[ScheduleWeekWritten]],Table3[Game],100+Table3[Increase],Table1[[#This Row],[ScheduleWeekWritten]])</f>
        <v>11</v>
      </c>
      <c r="F10166" t="b">
        <v>0</v>
      </c>
      <c r="G10166" t="s">
        <v>53</v>
      </c>
      <c r="H10166">
        <v>0</v>
      </c>
      <c r="I10166">
        <v>21</v>
      </c>
      <c r="J10166" t="s">
        <v>127</v>
      </c>
      <c r="K10166" t="s">
        <v>87</v>
      </c>
      <c r="L10166" t="str">
        <f>_xlfn.XLOOKUP(Table1[[#This Row],[TeamFavoriteID]],Table2[team_id],Table2[team_name],_xlfn.XLOOKUP(Table1[[#This Row],[TeamFavoriteID]],Table2[team_id_pfr],Table2[team_name],"Even"))</f>
        <v>San Francisco 49ers</v>
      </c>
      <c r="M10166">
        <v>-3.5</v>
      </c>
      <c r="N10166">
        <f>IF(Table1[[#This Row],[TeamFavorite]]=Table1[[#This Row],[TeamHome]],Table1[[#This Row],[ScoreAway]]-Table1[[#This Row],[ScoreHome]],Table1[[#This Row],[ScoreHome]]-Table1[[#This Row],[ScoreAway]])</f>
        <v>21</v>
      </c>
      <c r="O10166">
        <f>IF(Table1[[#This Row],[SpreadActual]]&lt;Table1[[#This Row],[SpreadFavorite]],1,0)</f>
        <v>0</v>
      </c>
      <c r="P10166">
        <v>41.5</v>
      </c>
      <c r="Q10166" t="s">
        <v>118</v>
      </c>
      <c r="R10166" t="b">
        <v>0</v>
      </c>
      <c r="S10166">
        <v>54</v>
      </c>
      <c r="T10166">
        <v>2</v>
      </c>
      <c r="U10166">
        <v>65</v>
      </c>
    </row>
    <row r="10167" spans="1:22" x14ac:dyDescent="0.2">
      <c r="A10167" s="1">
        <v>40503</v>
      </c>
      <c r="B10167">
        <v>2010</v>
      </c>
      <c r="C10167">
        <f>_xlfn.MAXIFS(Table1[ScheduleWeekWritten],Table1[ScheduleSeason],Table1[[#This Row],[ScheduleSeason]])</f>
        <v>17</v>
      </c>
      <c r="D10167">
        <v>11</v>
      </c>
      <c r="E10167" cm="1">
        <f t="array" ref="E10167">_xlfn.XLOOKUP(Table1[[#This Row],[ScheduleWeekWritten]],Table3[Game],100+Table3[Increase],Table1[[#This Row],[ScheduleWeekWritten]])</f>
        <v>11</v>
      </c>
      <c r="F10167" t="b">
        <v>0</v>
      </c>
      <c r="G10167" t="s">
        <v>153</v>
      </c>
      <c r="H10167">
        <v>17</v>
      </c>
      <c r="I10167">
        <v>34</v>
      </c>
      <c r="J10167" t="s">
        <v>38</v>
      </c>
      <c r="K10167" t="s">
        <v>109</v>
      </c>
      <c r="L10167" t="str">
        <f>_xlfn.XLOOKUP(Table1[[#This Row],[TeamFavoriteID]],Table2[team_id],Table2[team_name],_xlfn.XLOOKUP(Table1[[#This Row],[TeamFavoriteID]],Table2[team_id_pfr],Table2[team_name],"Even"))</f>
        <v>Atlanta Falcons</v>
      </c>
      <c r="M10167">
        <v>-3.5</v>
      </c>
      <c r="N10167">
        <f>IF(Table1[[#This Row],[TeamFavorite]]=Table1[[#This Row],[TeamHome]],Table1[[#This Row],[ScoreAway]]-Table1[[#This Row],[ScoreHome]],Table1[[#This Row],[ScoreHome]]-Table1[[#This Row],[ScoreAway]])</f>
        <v>-17</v>
      </c>
      <c r="O10167">
        <f>IF(Table1[[#This Row],[SpreadActual]]&lt;Table1[[#This Row],[SpreadFavorite]],1,0)</f>
        <v>1</v>
      </c>
      <c r="P10167">
        <v>43.5</v>
      </c>
      <c r="Q10167" t="s">
        <v>157</v>
      </c>
      <c r="R10167" t="b">
        <v>0</v>
      </c>
      <c r="S10167">
        <v>72</v>
      </c>
      <c r="T10167">
        <v>0</v>
      </c>
      <c r="V10167" t="s">
        <v>103</v>
      </c>
    </row>
    <row r="10168" spans="1:22" x14ac:dyDescent="0.2">
      <c r="A10168" s="1">
        <v>40503</v>
      </c>
      <c r="B10168">
        <v>2010</v>
      </c>
      <c r="C10168">
        <f>_xlfn.MAXIFS(Table1[ScheduleWeekWritten],Table1[ScheduleSeason],Table1[[#This Row],[ScheduleSeason]])</f>
        <v>17</v>
      </c>
      <c r="D10168">
        <v>11</v>
      </c>
      <c r="E10168" cm="1">
        <f t="array" ref="E10168">_xlfn.XLOOKUP(Table1[[#This Row],[ScheduleWeekWritten]],Table3[Game],100+Table3[Increase],Table1[[#This Row],[ScheduleWeekWritten]])</f>
        <v>11</v>
      </c>
      <c r="F10168" t="b">
        <v>0</v>
      </c>
      <c r="G10168" t="s">
        <v>171</v>
      </c>
      <c r="H10168">
        <v>16</v>
      </c>
      <c r="I10168">
        <v>19</v>
      </c>
      <c r="J10168" t="s">
        <v>61</v>
      </c>
      <c r="K10168" t="s">
        <v>25</v>
      </c>
      <c r="L10168" t="str">
        <f>_xlfn.XLOOKUP(Table1[[#This Row],[TeamFavoriteID]],Table2[team_id],Table2[team_name],_xlfn.XLOOKUP(Table1[[#This Row],[TeamFavoriteID]],Table2[team_id_pfr],Table2[team_name],"Even"))</f>
        <v>Houston Oilers</v>
      </c>
      <c r="M10168">
        <v>-7</v>
      </c>
      <c r="N10168">
        <f>IF(Table1[[#This Row],[TeamFavorite]]=Table1[[#This Row],[TeamHome]],Table1[[#This Row],[ScoreAway]]-Table1[[#This Row],[ScoreHome]],Table1[[#This Row],[ScoreHome]]-Table1[[#This Row],[ScoreAway]])</f>
        <v>-3</v>
      </c>
      <c r="O10168">
        <f>IF(Table1[[#This Row],[SpreadActual]]&lt;Table1[[#This Row],[SpreadFavorite]],1,0)</f>
        <v>0</v>
      </c>
      <c r="P10168">
        <v>44.5</v>
      </c>
      <c r="Q10168" t="s">
        <v>172</v>
      </c>
      <c r="R10168" t="b">
        <v>0</v>
      </c>
      <c r="S10168">
        <v>66</v>
      </c>
      <c r="T10168">
        <v>1</v>
      </c>
      <c r="U10168">
        <v>53</v>
      </c>
    </row>
    <row r="10169" spans="1:22" x14ac:dyDescent="0.2">
      <c r="A10169" s="1">
        <v>40504</v>
      </c>
      <c r="B10169">
        <v>2010</v>
      </c>
      <c r="C10169">
        <f>_xlfn.MAXIFS(Table1[ScheduleWeekWritten],Table1[ScheduleSeason],Table1[[#This Row],[ScheduleSeason]])</f>
        <v>17</v>
      </c>
      <c r="D10169">
        <v>11</v>
      </c>
      <c r="E10169" cm="1">
        <f t="array" ref="E10169">_xlfn.XLOOKUP(Table1[[#This Row],[ScheduleWeekWritten]],Table3[Game],100+Table3[Increase],Table1[[#This Row],[ScheduleWeekWritten]])</f>
        <v>11</v>
      </c>
      <c r="F10169" t="b">
        <v>0</v>
      </c>
      <c r="G10169" t="s">
        <v>27</v>
      </c>
      <c r="H10169">
        <v>35</v>
      </c>
      <c r="I10169">
        <v>14</v>
      </c>
      <c r="J10169" t="s">
        <v>24</v>
      </c>
      <c r="K10169" t="s">
        <v>29</v>
      </c>
      <c r="L10169" t="str">
        <f>_xlfn.XLOOKUP(Table1[[#This Row],[TeamFavoriteID]],Table2[team_id],Table2[team_name],_xlfn.XLOOKUP(Table1[[#This Row],[TeamFavoriteID]],Table2[team_id_pfr],Table2[team_name],"Even"))</f>
        <v>Los Angeles Chargers</v>
      </c>
      <c r="M10169">
        <v>-9</v>
      </c>
      <c r="N10169">
        <f>IF(Table1[[#This Row],[TeamFavorite]]=Table1[[#This Row],[TeamHome]],Table1[[#This Row],[ScoreAway]]-Table1[[#This Row],[ScoreHome]],Table1[[#This Row],[ScoreHome]]-Table1[[#This Row],[ScoreAway]])</f>
        <v>21</v>
      </c>
      <c r="O10169">
        <f>IF(Table1[[#This Row],[SpreadActual]]&lt;Table1[[#This Row],[SpreadFavorite]],1,0)</f>
        <v>0</v>
      </c>
      <c r="P10169">
        <v>50</v>
      </c>
      <c r="Q10169" t="s">
        <v>94</v>
      </c>
      <c r="R10169" t="b">
        <v>0</v>
      </c>
      <c r="S10169">
        <v>57</v>
      </c>
      <c r="T10169">
        <v>5</v>
      </c>
      <c r="U10169">
        <v>69</v>
      </c>
    </row>
    <row r="10170" spans="1:22" x14ac:dyDescent="0.2">
      <c r="A10170" s="1">
        <v>40507</v>
      </c>
      <c r="B10170">
        <v>2010</v>
      </c>
      <c r="C10170">
        <f>_xlfn.MAXIFS(Table1[ScheduleWeekWritten],Table1[ScheduleSeason],Table1[[#This Row],[ScheduleSeason]])</f>
        <v>17</v>
      </c>
      <c r="D10170">
        <v>12</v>
      </c>
      <c r="E10170" cm="1">
        <f t="array" ref="E10170">_xlfn.XLOOKUP(Table1[[#This Row],[ScheduleWeekWritten]],Table3[Game],100+Table3[Increase],Table1[[#This Row],[ScheduleWeekWritten]])</f>
        <v>12</v>
      </c>
      <c r="F10170" t="b">
        <v>0</v>
      </c>
      <c r="G10170" t="s">
        <v>67</v>
      </c>
      <c r="H10170">
        <v>27</v>
      </c>
      <c r="I10170">
        <v>30</v>
      </c>
      <c r="J10170" t="s">
        <v>95</v>
      </c>
      <c r="K10170" t="s">
        <v>98</v>
      </c>
      <c r="L10170" t="str">
        <f>_xlfn.XLOOKUP(Table1[[#This Row],[TeamFavoriteID]],Table2[team_id],Table2[team_name],_xlfn.XLOOKUP(Table1[[#This Row],[TeamFavoriteID]],Table2[team_id_pfr],Table2[team_name],"Even"))</f>
        <v>New Orleans Saints</v>
      </c>
      <c r="M10170">
        <v>-4.5</v>
      </c>
      <c r="N10170">
        <f>IF(Table1[[#This Row],[TeamFavorite]]=Table1[[#This Row],[TeamHome]],Table1[[#This Row],[ScoreAway]]-Table1[[#This Row],[ScoreHome]],Table1[[#This Row],[ScoreHome]]-Table1[[#This Row],[ScoreAway]])</f>
        <v>-3</v>
      </c>
      <c r="O10170">
        <f>IF(Table1[[#This Row],[SpreadActual]]&lt;Table1[[#This Row],[SpreadFavorite]],1,0)</f>
        <v>0</v>
      </c>
      <c r="P10170">
        <v>49</v>
      </c>
      <c r="Q10170" t="s">
        <v>192</v>
      </c>
      <c r="R10170" t="b">
        <v>0</v>
      </c>
      <c r="S10170">
        <v>72</v>
      </c>
      <c r="T10170">
        <v>0</v>
      </c>
      <c r="V10170" t="s">
        <v>103</v>
      </c>
    </row>
    <row r="10171" spans="1:22" x14ac:dyDescent="0.2">
      <c r="A10171" s="1">
        <v>40507</v>
      </c>
      <c r="B10171">
        <v>2010</v>
      </c>
      <c r="C10171">
        <f>_xlfn.MAXIFS(Table1[ScheduleWeekWritten],Table1[ScheduleSeason],Table1[[#This Row],[ScheduleSeason]])</f>
        <v>17</v>
      </c>
      <c r="D10171">
        <v>12</v>
      </c>
      <c r="E10171" cm="1">
        <f t="array" ref="E10171">_xlfn.XLOOKUP(Table1[[#This Row],[ScheduleWeekWritten]],Table3[Game],100+Table3[Increase],Table1[[#This Row],[ScheduleWeekWritten]])</f>
        <v>12</v>
      </c>
      <c r="F10171" t="b">
        <v>0</v>
      </c>
      <c r="G10171" t="s">
        <v>45</v>
      </c>
      <c r="H10171">
        <v>24</v>
      </c>
      <c r="I10171">
        <v>45</v>
      </c>
      <c r="J10171" t="s">
        <v>115</v>
      </c>
      <c r="K10171" t="s">
        <v>70</v>
      </c>
      <c r="L10171" t="str">
        <f>_xlfn.XLOOKUP(Table1[[#This Row],[TeamFavoriteID]],Table2[team_id],Table2[team_name],_xlfn.XLOOKUP(Table1[[#This Row],[TeamFavoriteID]],Table2[team_id_pfr],Table2[team_name],"Even"))</f>
        <v>Boston Patriots</v>
      </c>
      <c r="M10171">
        <v>-7.5</v>
      </c>
      <c r="N10171">
        <f>IF(Table1[[#This Row],[TeamFavorite]]=Table1[[#This Row],[TeamHome]],Table1[[#This Row],[ScoreAway]]-Table1[[#This Row],[ScoreHome]],Table1[[#This Row],[ScoreHome]]-Table1[[#This Row],[ScoreAway]])</f>
        <v>-21</v>
      </c>
      <c r="O10171">
        <f>IF(Table1[[#This Row],[SpreadActual]]&lt;Table1[[#This Row],[SpreadFavorite]],1,0)</f>
        <v>1</v>
      </c>
      <c r="P10171">
        <v>50.5</v>
      </c>
      <c r="Q10171" t="s">
        <v>181</v>
      </c>
      <c r="R10171" t="b">
        <v>0</v>
      </c>
      <c r="S10171">
        <v>72</v>
      </c>
      <c r="T10171">
        <v>0</v>
      </c>
      <c r="V10171" t="s">
        <v>103</v>
      </c>
    </row>
    <row r="10172" spans="1:22" x14ac:dyDescent="0.2">
      <c r="A10172" s="1">
        <v>40507</v>
      </c>
      <c r="B10172">
        <v>2010</v>
      </c>
      <c r="C10172">
        <f>_xlfn.MAXIFS(Table1[ScheduleWeekWritten],Table1[ScheduleSeason],Table1[[#This Row],[ScheduleSeason]])</f>
        <v>17</v>
      </c>
      <c r="D10172">
        <v>12</v>
      </c>
      <c r="E10172" cm="1">
        <f t="array" ref="E10172">_xlfn.XLOOKUP(Table1[[#This Row],[ScheduleWeekWritten]],Table3[Game],100+Table3[Increase],Table1[[#This Row],[ScheduleWeekWritten]])</f>
        <v>12</v>
      </c>
      <c r="F10172" t="b">
        <v>0</v>
      </c>
      <c r="G10172" t="s">
        <v>31</v>
      </c>
      <c r="H10172">
        <v>26</v>
      </c>
      <c r="I10172">
        <v>10</v>
      </c>
      <c r="J10172" t="s">
        <v>101</v>
      </c>
      <c r="K10172" t="s">
        <v>32</v>
      </c>
      <c r="L10172" t="str">
        <f>_xlfn.XLOOKUP(Table1[[#This Row],[TeamFavoriteID]],Table2[team_id],Table2[team_name],_xlfn.XLOOKUP(Table1[[#This Row],[TeamFavoriteID]],Table2[team_id_pfr],Table2[team_name],"Even"))</f>
        <v>New York Jets</v>
      </c>
      <c r="M10172">
        <v>-9.5</v>
      </c>
      <c r="N10172">
        <f>IF(Table1[[#This Row],[TeamFavorite]]=Table1[[#This Row],[TeamHome]],Table1[[#This Row],[ScoreAway]]-Table1[[#This Row],[ScoreHome]],Table1[[#This Row],[ScoreHome]]-Table1[[#This Row],[ScoreAway]])</f>
        <v>-16</v>
      </c>
      <c r="O10172">
        <f>IF(Table1[[#This Row],[SpreadActual]]&lt;Table1[[#This Row],[SpreadFavorite]],1,0)</f>
        <v>1</v>
      </c>
      <c r="P10172">
        <v>43.5</v>
      </c>
      <c r="Q10172" t="s">
        <v>197</v>
      </c>
      <c r="R10172" t="b">
        <v>0</v>
      </c>
      <c r="S10172">
        <v>39</v>
      </c>
      <c r="T10172">
        <v>6</v>
      </c>
      <c r="U10172">
        <v>87</v>
      </c>
    </row>
    <row r="10173" spans="1:22" x14ac:dyDescent="0.2">
      <c r="A10173" s="1">
        <v>40510</v>
      </c>
      <c r="B10173">
        <v>2010</v>
      </c>
      <c r="C10173">
        <f>_xlfn.MAXIFS(Table1[ScheduleWeekWritten],Table1[ScheduleSeason],Table1[[#This Row],[ScheduleSeason]])</f>
        <v>17</v>
      </c>
      <c r="D10173">
        <v>12</v>
      </c>
      <c r="E10173" cm="1">
        <f t="array" ref="E10173">_xlfn.XLOOKUP(Table1[[#This Row],[ScheduleWeekWritten]],Table3[Game],100+Table3[Increase],Table1[[#This Row],[ScheduleWeekWritten]])</f>
        <v>12</v>
      </c>
      <c r="F10173" t="b">
        <v>0</v>
      </c>
      <c r="G10173" t="s">
        <v>38</v>
      </c>
      <c r="H10173">
        <v>20</v>
      </c>
      <c r="I10173">
        <v>17</v>
      </c>
      <c r="J10173" t="s">
        <v>33</v>
      </c>
      <c r="K10173" t="s">
        <v>109</v>
      </c>
      <c r="L10173" t="str">
        <f>_xlfn.XLOOKUP(Table1[[#This Row],[TeamFavoriteID]],Table2[team_id],Table2[team_name],_xlfn.XLOOKUP(Table1[[#This Row],[TeamFavoriteID]],Table2[team_id_pfr],Table2[team_name],"Even"))</f>
        <v>Atlanta Falcons</v>
      </c>
      <c r="M10173">
        <v>-2</v>
      </c>
      <c r="N10173">
        <f>IF(Table1[[#This Row],[TeamFavorite]]=Table1[[#This Row],[TeamHome]],Table1[[#This Row],[ScoreAway]]-Table1[[#This Row],[ScoreHome]],Table1[[#This Row],[ScoreHome]]-Table1[[#This Row],[ScoreAway]])</f>
        <v>-3</v>
      </c>
      <c r="O10173">
        <f>IF(Table1[[#This Row],[SpreadActual]]&lt;Table1[[#This Row],[SpreadFavorite]],1,0)</f>
        <v>1</v>
      </c>
      <c r="P10173">
        <v>48</v>
      </c>
      <c r="Q10173" t="s">
        <v>148</v>
      </c>
      <c r="R10173" t="b">
        <v>0</v>
      </c>
      <c r="S10173">
        <v>72</v>
      </c>
      <c r="T10173">
        <v>0</v>
      </c>
      <c r="V10173" t="s">
        <v>103</v>
      </c>
    </row>
    <row r="10174" spans="1:22" x14ac:dyDescent="0.2">
      <c r="A10174" s="1">
        <v>40510</v>
      </c>
      <c r="B10174">
        <v>2010</v>
      </c>
      <c r="C10174">
        <f>_xlfn.MAXIFS(Table1[ScheduleWeekWritten],Table1[ScheduleSeason],Table1[[#This Row],[ScheduleSeason]])</f>
        <v>17</v>
      </c>
      <c r="D10174">
        <v>12</v>
      </c>
      <c r="E10174" cm="1">
        <f t="array" ref="E10174">_xlfn.XLOOKUP(Table1[[#This Row],[ScheduleWeekWritten]],Table3[Game],100+Table3[Increase],Table1[[#This Row],[ScheduleWeekWritten]])</f>
        <v>12</v>
      </c>
      <c r="F10174" t="b">
        <v>0</v>
      </c>
      <c r="G10174" t="s">
        <v>158</v>
      </c>
      <c r="H10174">
        <v>17</v>
      </c>
      <c r="I10174">
        <v>10</v>
      </c>
      <c r="J10174" t="s">
        <v>127</v>
      </c>
      <c r="K10174" t="s">
        <v>159</v>
      </c>
      <c r="L10174" t="str">
        <f>_xlfn.XLOOKUP(Table1[[#This Row],[TeamFavoriteID]],Table2[team_id],Table2[team_name],_xlfn.XLOOKUP(Table1[[#This Row],[TeamFavoriteID]],Table2[team_id_pfr],Table2[team_name],"Even"))</f>
        <v>Baltimore Ravens</v>
      </c>
      <c r="M10174">
        <v>-7.5</v>
      </c>
      <c r="N10174">
        <f>IF(Table1[[#This Row],[TeamFavorite]]=Table1[[#This Row],[TeamHome]],Table1[[#This Row],[ScoreAway]]-Table1[[#This Row],[ScoreHome]],Table1[[#This Row],[ScoreHome]]-Table1[[#This Row],[ScoreAway]])</f>
        <v>-7</v>
      </c>
      <c r="O10174">
        <f>IF(Table1[[#This Row],[SpreadActual]]&lt;Table1[[#This Row],[SpreadFavorite]],1,0)</f>
        <v>0</v>
      </c>
      <c r="P10174">
        <v>41.5</v>
      </c>
      <c r="Q10174" t="s">
        <v>166</v>
      </c>
      <c r="R10174" t="b">
        <v>0</v>
      </c>
      <c r="S10174">
        <v>52</v>
      </c>
      <c r="T10174">
        <v>3</v>
      </c>
      <c r="U10174">
        <v>37</v>
      </c>
    </row>
    <row r="10175" spans="1:22" x14ac:dyDescent="0.2">
      <c r="A10175" s="1">
        <v>40510</v>
      </c>
      <c r="B10175">
        <v>2010</v>
      </c>
      <c r="C10175">
        <f>_xlfn.MAXIFS(Table1[ScheduleWeekWritten],Table1[ScheduleSeason],Table1[[#This Row],[ScheduleSeason]])</f>
        <v>17</v>
      </c>
      <c r="D10175">
        <v>12</v>
      </c>
      <c r="E10175" cm="1">
        <f t="array" ref="E10175">_xlfn.XLOOKUP(Table1[[#This Row],[ScheduleWeekWritten]],Table3[Game],100+Table3[Increase],Table1[[#This Row],[ScheduleWeekWritten]])</f>
        <v>12</v>
      </c>
      <c r="F10175" t="b">
        <v>0</v>
      </c>
      <c r="G10175" t="s">
        <v>28</v>
      </c>
      <c r="H10175">
        <v>16</v>
      </c>
      <c r="I10175">
        <v>19</v>
      </c>
      <c r="J10175" t="s">
        <v>49</v>
      </c>
      <c r="K10175" t="s">
        <v>51</v>
      </c>
      <c r="L10175" t="str">
        <f>_xlfn.XLOOKUP(Table1[[#This Row],[TeamFavoriteID]],Table2[team_id],Table2[team_name],_xlfn.XLOOKUP(Table1[[#This Row],[TeamFavoriteID]],Table2[team_id_pfr],Table2[team_name],"Even"))</f>
        <v>Pittsburgh Steelers</v>
      </c>
      <c r="M10175">
        <v>-7</v>
      </c>
      <c r="N10175">
        <f>IF(Table1[[#This Row],[TeamFavorite]]=Table1[[#This Row],[TeamHome]],Table1[[#This Row],[ScoreAway]]-Table1[[#This Row],[ScoreHome]],Table1[[#This Row],[ScoreHome]]-Table1[[#This Row],[ScoreAway]])</f>
        <v>-3</v>
      </c>
      <c r="O10175">
        <f>IF(Table1[[#This Row],[SpreadActual]]&lt;Table1[[#This Row],[SpreadFavorite]],1,0)</f>
        <v>0</v>
      </c>
      <c r="P10175">
        <v>44</v>
      </c>
      <c r="Q10175" t="s">
        <v>123</v>
      </c>
      <c r="R10175" t="b">
        <v>0</v>
      </c>
      <c r="S10175">
        <v>36</v>
      </c>
      <c r="T10175">
        <v>1</v>
      </c>
      <c r="U10175">
        <v>78</v>
      </c>
    </row>
    <row r="10176" spans="1:22" x14ac:dyDescent="0.2">
      <c r="A10176" s="1">
        <v>40510</v>
      </c>
      <c r="B10176">
        <v>2010</v>
      </c>
      <c r="C10176">
        <f>_xlfn.MAXIFS(Table1[ScheduleWeekWritten],Table1[ScheduleSeason],Table1[[#This Row],[ScheduleSeason]])</f>
        <v>17</v>
      </c>
      <c r="D10176">
        <v>12</v>
      </c>
      <c r="E10176" cm="1">
        <f t="array" ref="E10176">_xlfn.XLOOKUP(Table1[[#This Row],[ScheduleWeekWritten]],Table3[Game],100+Table3[Increase],Table1[[#This Row],[ScheduleWeekWritten]])</f>
        <v>12</v>
      </c>
      <c r="F10176" t="b">
        <v>0</v>
      </c>
      <c r="G10176" t="s">
        <v>46</v>
      </c>
      <c r="H10176">
        <v>31</v>
      </c>
      <c r="I10176">
        <v>26</v>
      </c>
      <c r="J10176" t="s">
        <v>58</v>
      </c>
      <c r="K10176" t="s">
        <v>77</v>
      </c>
      <c r="L10176" t="str">
        <f>_xlfn.XLOOKUP(Table1[[#This Row],[TeamFavoriteID]],Table2[team_id],Table2[team_name],_xlfn.XLOOKUP(Table1[[#This Row],[TeamFavoriteID]],Table2[team_id_pfr],Table2[team_name],"Even"))</f>
        <v>Philadelphia Eagles</v>
      </c>
      <c r="M10176">
        <v>-3.5</v>
      </c>
      <c r="N10176">
        <f>IF(Table1[[#This Row],[TeamFavorite]]=Table1[[#This Row],[TeamHome]],Table1[[#This Row],[ScoreAway]]-Table1[[#This Row],[ScoreHome]],Table1[[#This Row],[ScoreHome]]-Table1[[#This Row],[ScoreAway]])</f>
        <v>5</v>
      </c>
      <c r="O10176">
        <f>IF(Table1[[#This Row],[SpreadActual]]&lt;Table1[[#This Row],[SpreadFavorite]],1,0)</f>
        <v>0</v>
      </c>
      <c r="P10176">
        <v>43</v>
      </c>
      <c r="Q10176" t="s">
        <v>114</v>
      </c>
      <c r="R10176" t="b">
        <v>0</v>
      </c>
      <c r="S10176">
        <v>45</v>
      </c>
      <c r="T10176">
        <v>1</v>
      </c>
      <c r="U10176">
        <v>57</v>
      </c>
    </row>
    <row r="10177" spans="1:22" x14ac:dyDescent="0.2">
      <c r="A10177" s="1">
        <v>40510</v>
      </c>
      <c r="B10177">
        <v>2010</v>
      </c>
      <c r="C10177">
        <f>_xlfn.MAXIFS(Table1[ScheduleWeekWritten],Table1[ScheduleSeason],Table1[[#This Row],[ScheduleSeason]])</f>
        <v>17</v>
      </c>
      <c r="D10177">
        <v>12</v>
      </c>
      <c r="E10177" cm="1">
        <f t="array" ref="E10177">_xlfn.XLOOKUP(Table1[[#This Row],[ScheduleWeekWritten]],Table3[Game],100+Table3[Increase],Table1[[#This Row],[ScheduleWeekWritten]])</f>
        <v>12</v>
      </c>
      <c r="F10177" t="b">
        <v>0</v>
      </c>
      <c r="G10177" t="s">
        <v>62</v>
      </c>
      <c r="H10177">
        <v>24</v>
      </c>
      <c r="I10177">
        <v>23</v>
      </c>
      <c r="J10177" t="s">
        <v>152</v>
      </c>
      <c r="K10177" t="s">
        <v>63</v>
      </c>
      <c r="L10177" t="str">
        <f>_xlfn.XLOOKUP(Table1[[#This Row],[TeamFavoriteID]],Table2[team_id],Table2[team_name],_xlfn.XLOOKUP(Table1[[#This Row],[TeamFavoriteID]],Table2[team_id_pfr],Table2[team_name],"Even"))</f>
        <v>Cleveland Browns</v>
      </c>
      <c r="M10177">
        <v>-7.5</v>
      </c>
      <c r="N10177">
        <f>IF(Table1[[#This Row],[TeamFavorite]]=Table1[[#This Row],[TeamHome]],Table1[[#This Row],[ScoreAway]]-Table1[[#This Row],[ScoreHome]],Table1[[#This Row],[ScoreHome]]-Table1[[#This Row],[ScoreAway]])</f>
        <v>-1</v>
      </c>
      <c r="O10177">
        <f>IF(Table1[[#This Row],[SpreadActual]]&lt;Table1[[#This Row],[SpreadFavorite]],1,0)</f>
        <v>0</v>
      </c>
      <c r="P10177">
        <v>37.5</v>
      </c>
      <c r="Q10177" t="s">
        <v>170</v>
      </c>
      <c r="R10177" t="b">
        <v>0</v>
      </c>
      <c r="S10177">
        <v>37</v>
      </c>
      <c r="T10177">
        <v>5</v>
      </c>
    </row>
    <row r="10178" spans="1:22" x14ac:dyDescent="0.2">
      <c r="A10178" s="1">
        <v>40510</v>
      </c>
      <c r="B10178">
        <v>2010</v>
      </c>
      <c r="C10178">
        <f>_xlfn.MAXIFS(Table1[ScheduleWeekWritten],Table1[ScheduleSeason],Table1[[#This Row],[ScheduleSeason]])</f>
        <v>17</v>
      </c>
      <c r="D10178">
        <v>12</v>
      </c>
      <c r="E10178" cm="1">
        <f t="array" ref="E10178">_xlfn.XLOOKUP(Table1[[#This Row],[ScheduleWeekWritten]],Table3[Game],100+Table3[Increase],Table1[[#This Row],[ScheduleWeekWritten]])</f>
        <v>12</v>
      </c>
      <c r="F10178" t="b">
        <v>0</v>
      </c>
      <c r="G10178" t="s">
        <v>24</v>
      </c>
      <c r="H10178">
        <v>33</v>
      </c>
      <c r="I10178">
        <v>36</v>
      </c>
      <c r="J10178" t="s">
        <v>153</v>
      </c>
      <c r="K10178" t="s">
        <v>88</v>
      </c>
      <c r="L10178" t="str">
        <f>_xlfn.XLOOKUP(Table1[[#This Row],[TeamFavoriteID]],Table2[team_id],Table2[team_name],_xlfn.XLOOKUP(Table1[[#This Row],[TeamFavoriteID]],Table2[team_id_pfr],Table2[team_name],"Even"))</f>
        <v>Denver Broncos</v>
      </c>
      <c r="M10178">
        <v>-3</v>
      </c>
      <c r="N10178">
        <f>IF(Table1[[#This Row],[TeamFavorite]]=Table1[[#This Row],[TeamHome]],Table1[[#This Row],[ScoreAway]]-Table1[[#This Row],[ScoreHome]],Table1[[#This Row],[ScoreHome]]-Table1[[#This Row],[ScoreAway]])</f>
        <v>3</v>
      </c>
      <c r="O10178">
        <f>IF(Table1[[#This Row],[SpreadActual]]&lt;Table1[[#This Row],[SpreadFavorite]],1,0)</f>
        <v>0</v>
      </c>
      <c r="P10178">
        <v>45</v>
      </c>
      <c r="Q10178" t="s">
        <v>174</v>
      </c>
      <c r="R10178" t="b">
        <v>0</v>
      </c>
      <c r="S10178">
        <v>45</v>
      </c>
      <c r="T10178">
        <v>1</v>
      </c>
      <c r="U10178">
        <v>23</v>
      </c>
    </row>
    <row r="10179" spans="1:22" x14ac:dyDescent="0.2">
      <c r="A10179" s="1">
        <v>40510</v>
      </c>
      <c r="B10179">
        <v>2010</v>
      </c>
      <c r="C10179">
        <f>_xlfn.MAXIFS(Table1[ScheduleWeekWritten],Table1[ScheduleSeason],Table1[[#This Row],[ScheduleSeason]])</f>
        <v>17</v>
      </c>
      <c r="D10179">
        <v>12</v>
      </c>
      <c r="E10179" cm="1">
        <f t="array" ref="E10179">_xlfn.XLOOKUP(Table1[[#This Row],[ScheduleWeekWritten]],Table3[Game],100+Table3[Increase],Table1[[#This Row],[ScheduleWeekWritten]])</f>
        <v>12</v>
      </c>
      <c r="F10179" t="b">
        <v>0</v>
      </c>
      <c r="G10179" t="s">
        <v>177</v>
      </c>
      <c r="H10179">
        <v>20</v>
      </c>
      <c r="I10179">
        <v>0</v>
      </c>
      <c r="J10179" t="s">
        <v>171</v>
      </c>
      <c r="K10179" t="s">
        <v>182</v>
      </c>
      <c r="L10179" t="str">
        <f>_xlfn.XLOOKUP(Table1[[#This Row],[TeamFavoriteID]],Table2[team_id],Table2[team_name],_xlfn.XLOOKUP(Table1[[#This Row],[TeamFavoriteID]],Table2[team_id_pfr],Table2[team_name],"Even"))</f>
        <v>Houston Texans</v>
      </c>
      <c r="M10179">
        <v>-5</v>
      </c>
      <c r="N10179">
        <f>IF(Table1[[#This Row],[TeamFavorite]]=Table1[[#This Row],[TeamHome]],Table1[[#This Row],[ScoreAway]]-Table1[[#This Row],[ScoreHome]],Table1[[#This Row],[ScoreHome]]-Table1[[#This Row],[ScoreAway]])</f>
        <v>-20</v>
      </c>
      <c r="O10179">
        <f>IF(Table1[[#This Row],[SpreadActual]]&lt;Table1[[#This Row],[SpreadFavorite]],1,0)</f>
        <v>1</v>
      </c>
      <c r="P10179">
        <v>46.5</v>
      </c>
      <c r="Q10179" t="s">
        <v>178</v>
      </c>
      <c r="R10179" t="b">
        <v>0</v>
      </c>
      <c r="S10179">
        <v>62</v>
      </c>
      <c r="T10179">
        <v>5</v>
      </c>
      <c r="V10179" t="s">
        <v>193</v>
      </c>
    </row>
    <row r="10180" spans="1:22" x14ac:dyDescent="0.2">
      <c r="A10180" s="1">
        <v>40510</v>
      </c>
      <c r="B10180">
        <v>2010</v>
      </c>
      <c r="C10180">
        <f>_xlfn.MAXIFS(Table1[ScheduleWeekWritten],Table1[ScheduleSeason],Table1[[#This Row],[ScheduleSeason]])</f>
        <v>17</v>
      </c>
      <c r="D10180">
        <v>12</v>
      </c>
      <c r="E10180" cm="1">
        <f t="array" ref="E10180">_xlfn.XLOOKUP(Table1[[#This Row],[ScheduleWeekWritten]],Table3[Game],100+Table3[Increase],Table1[[#This Row],[ScheduleWeekWritten]])</f>
        <v>12</v>
      </c>
      <c r="F10180" t="b">
        <v>0</v>
      </c>
      <c r="G10180" t="s">
        <v>140</v>
      </c>
      <c r="H10180">
        <v>14</v>
      </c>
      <c r="I10180">
        <v>36</v>
      </c>
      <c r="J10180" t="s">
        <v>27</v>
      </c>
      <c r="K10180" t="s">
        <v>72</v>
      </c>
      <c r="L10180" t="str">
        <f>_xlfn.XLOOKUP(Table1[[#This Row],[TeamFavoriteID]],Table2[team_id],Table2[team_name],_xlfn.XLOOKUP(Table1[[#This Row],[TeamFavoriteID]],Table2[team_id_pfr],Table2[team_name],"Even"))</f>
        <v>Baltimore Colts</v>
      </c>
      <c r="M10180">
        <v>-2</v>
      </c>
      <c r="N10180">
        <f>IF(Table1[[#This Row],[TeamFavorite]]=Table1[[#This Row],[TeamHome]],Table1[[#This Row],[ScoreAway]]-Table1[[#This Row],[ScoreHome]],Table1[[#This Row],[ScoreHome]]-Table1[[#This Row],[ScoreAway]])</f>
        <v>-22</v>
      </c>
      <c r="O10180">
        <f>IF(Table1[[#This Row],[SpreadActual]]&lt;Table1[[#This Row],[SpreadFavorite]],1,0)</f>
        <v>1</v>
      </c>
      <c r="P10180">
        <v>51</v>
      </c>
      <c r="Q10180" t="s">
        <v>190</v>
      </c>
      <c r="R10180" t="b">
        <v>0</v>
      </c>
      <c r="S10180">
        <v>72</v>
      </c>
      <c r="T10180">
        <v>0</v>
      </c>
      <c r="V10180" t="s">
        <v>103</v>
      </c>
    </row>
    <row r="10181" spans="1:22" x14ac:dyDescent="0.2">
      <c r="A10181" s="1">
        <v>40510</v>
      </c>
      <c r="B10181">
        <v>2010</v>
      </c>
      <c r="C10181">
        <f>_xlfn.MAXIFS(Table1[ScheduleWeekWritten],Table1[ScheduleSeason],Table1[[#This Row],[ScheduleSeason]])</f>
        <v>17</v>
      </c>
      <c r="D10181">
        <v>12</v>
      </c>
      <c r="E10181" cm="1">
        <f t="array" ref="E10181">_xlfn.XLOOKUP(Table1[[#This Row],[ScheduleWeekWritten]],Table3[Game],100+Table3[Increase],Table1[[#This Row],[ScheduleWeekWritten]])</f>
        <v>12</v>
      </c>
      <c r="F10181" t="b">
        <v>0</v>
      </c>
      <c r="G10181" t="s">
        <v>50</v>
      </c>
      <c r="H10181">
        <v>24</v>
      </c>
      <c r="I10181">
        <v>20</v>
      </c>
      <c r="J10181" t="s">
        <v>154</v>
      </c>
      <c r="K10181" t="s">
        <v>90</v>
      </c>
      <c r="L10181" t="str">
        <f>_xlfn.XLOOKUP(Table1[[#This Row],[TeamFavoriteID]],Table2[team_id],Table2[team_name],_xlfn.XLOOKUP(Table1[[#This Row],[TeamFavoriteID]],Table2[team_id_pfr],Table2[team_name],"Even"))</f>
        <v>New York Giants</v>
      </c>
      <c r="M10181">
        <v>-7.5</v>
      </c>
      <c r="N10181">
        <f>IF(Table1[[#This Row],[TeamFavorite]]=Table1[[#This Row],[TeamHome]],Table1[[#This Row],[ScoreAway]]-Table1[[#This Row],[ScoreHome]],Table1[[#This Row],[ScoreHome]]-Table1[[#This Row],[ScoreAway]])</f>
        <v>-4</v>
      </c>
      <c r="O10181">
        <f>IF(Table1[[#This Row],[SpreadActual]]&lt;Table1[[#This Row],[SpreadFavorite]],1,0)</f>
        <v>0</v>
      </c>
      <c r="P10181">
        <v>44</v>
      </c>
      <c r="Q10181" t="s">
        <v>197</v>
      </c>
      <c r="R10181" t="b">
        <v>0</v>
      </c>
      <c r="S10181">
        <v>43</v>
      </c>
      <c r="T10181">
        <v>6</v>
      </c>
      <c r="U10181">
        <v>43</v>
      </c>
    </row>
    <row r="10182" spans="1:22" x14ac:dyDescent="0.2">
      <c r="A10182" s="1">
        <v>40510</v>
      </c>
      <c r="B10182">
        <v>2010</v>
      </c>
      <c r="C10182">
        <f>_xlfn.MAXIFS(Table1[ScheduleWeekWritten],Table1[ScheduleSeason],Table1[[#This Row],[ScheduleSeason]])</f>
        <v>17</v>
      </c>
      <c r="D10182">
        <v>12</v>
      </c>
      <c r="E10182" cm="1">
        <f t="array" ref="E10182">_xlfn.XLOOKUP(Table1[[#This Row],[ScheduleWeekWritten]],Table3[Game],100+Table3[Increase],Table1[[#This Row],[ScheduleWeekWritten]])</f>
        <v>12</v>
      </c>
      <c r="F10182" t="b">
        <v>0</v>
      </c>
      <c r="G10182" t="s">
        <v>20</v>
      </c>
      <c r="H10182">
        <v>17</v>
      </c>
      <c r="I10182">
        <v>33</v>
      </c>
      <c r="J10182" t="s">
        <v>19</v>
      </c>
      <c r="K10182" t="s">
        <v>21</v>
      </c>
      <c r="L10182" t="str">
        <f>_xlfn.XLOOKUP(Table1[[#This Row],[TeamFavoriteID]],Table2[team_id],Table2[team_name],_xlfn.XLOOKUP(Table1[[#This Row],[TeamFavoriteID]],Table2[team_id_pfr],Table2[team_name],"Even"))</f>
        <v>Las Vegas Raiders</v>
      </c>
      <c r="M10182">
        <v>-3</v>
      </c>
      <c r="N10182">
        <f>IF(Table1[[#This Row],[TeamFavorite]]=Table1[[#This Row],[TeamHome]],Table1[[#This Row],[ScoreAway]]-Table1[[#This Row],[ScoreHome]],Table1[[#This Row],[ScoreHome]]-Table1[[#This Row],[ScoreAway]])</f>
        <v>-16</v>
      </c>
      <c r="O10182">
        <f>IF(Table1[[#This Row],[SpreadActual]]&lt;Table1[[#This Row],[SpreadFavorite]],1,0)</f>
        <v>1</v>
      </c>
      <c r="P10182">
        <v>38</v>
      </c>
      <c r="Q10182" t="s">
        <v>76</v>
      </c>
      <c r="R10182" t="b">
        <v>0</v>
      </c>
      <c r="S10182">
        <v>54</v>
      </c>
      <c r="T10182">
        <v>1</v>
      </c>
      <c r="U10182">
        <v>49</v>
      </c>
    </row>
    <row r="10183" spans="1:22" x14ac:dyDescent="0.2">
      <c r="A10183" s="1">
        <v>40510</v>
      </c>
      <c r="B10183">
        <v>2010</v>
      </c>
      <c r="C10183">
        <f>_xlfn.MAXIFS(Table1[ScheduleWeekWritten],Table1[ScheduleSeason],Table1[[#This Row],[ScheduleSeason]])</f>
        <v>17</v>
      </c>
      <c r="D10183">
        <v>12</v>
      </c>
      <c r="E10183" cm="1">
        <f t="array" ref="E10183">_xlfn.XLOOKUP(Table1[[#This Row],[ScheduleWeekWritten]],Table3[Game],100+Table3[Increase],Table1[[#This Row],[ScheduleWeekWritten]])</f>
        <v>12</v>
      </c>
      <c r="F10183" t="b">
        <v>0</v>
      </c>
      <c r="G10183" t="s">
        <v>128</v>
      </c>
      <c r="H10183">
        <v>24</v>
      </c>
      <c r="I10183">
        <v>42</v>
      </c>
      <c r="J10183" t="s">
        <v>42</v>
      </c>
      <c r="K10183" t="s">
        <v>75</v>
      </c>
      <c r="L10183" t="str">
        <f>_xlfn.XLOOKUP(Table1[[#This Row],[TeamFavoriteID]],Table2[team_id],Table2[team_name],_xlfn.XLOOKUP(Table1[[#This Row],[TeamFavoriteID]],Table2[team_id_pfr],Table2[team_name],"Even"))</f>
        <v>Kansas City Chiefs</v>
      </c>
      <c r="M10183">
        <v>-2</v>
      </c>
      <c r="N10183">
        <f>IF(Table1[[#This Row],[TeamFavorite]]=Table1[[#This Row],[TeamHome]],Table1[[#This Row],[ScoreAway]]-Table1[[#This Row],[ScoreHome]],Table1[[#This Row],[ScoreHome]]-Table1[[#This Row],[ScoreAway]])</f>
        <v>-18</v>
      </c>
      <c r="O10183">
        <f>IF(Table1[[#This Row],[SpreadActual]]&lt;Table1[[#This Row],[SpreadFavorite]],1,0)</f>
        <v>1</v>
      </c>
      <c r="P10183">
        <v>45</v>
      </c>
      <c r="Q10183" t="s">
        <v>180</v>
      </c>
      <c r="R10183" t="b">
        <v>0</v>
      </c>
      <c r="S10183">
        <v>43</v>
      </c>
      <c r="T10183">
        <v>1</v>
      </c>
    </row>
    <row r="10184" spans="1:22" x14ac:dyDescent="0.2">
      <c r="A10184" s="1">
        <v>40510</v>
      </c>
      <c r="B10184">
        <v>2010</v>
      </c>
      <c r="C10184">
        <f>_xlfn.MAXIFS(Table1[ScheduleWeekWritten],Table1[ScheduleSeason],Table1[[#This Row],[ScheduleSeason]])</f>
        <v>17</v>
      </c>
      <c r="D10184">
        <v>12</v>
      </c>
      <c r="E10184" cm="1">
        <f t="array" ref="E10184">_xlfn.XLOOKUP(Table1[[#This Row],[ScheduleWeekWritten]],Table3[Game],100+Table3[Increase],Table1[[#This Row],[ScheduleWeekWritten]])</f>
        <v>12</v>
      </c>
      <c r="F10184" t="b">
        <v>0</v>
      </c>
      <c r="G10184" t="s">
        <v>61</v>
      </c>
      <c r="H10184">
        <v>13</v>
      </c>
      <c r="I10184">
        <v>17</v>
      </c>
      <c r="J10184" t="s">
        <v>54</v>
      </c>
      <c r="K10184" t="s">
        <v>55</v>
      </c>
      <c r="L10184" t="str">
        <f>_xlfn.XLOOKUP(Table1[[#This Row],[TeamFavoriteID]],Table2[team_id],Table2[team_name],_xlfn.XLOOKUP(Table1[[#This Row],[TeamFavoriteID]],Table2[team_id_pfr],Table2[team_name],"Even"))</f>
        <v>Minnesota Vikings</v>
      </c>
      <c r="M10184">
        <v>-2.5</v>
      </c>
      <c r="N10184">
        <f>IF(Table1[[#This Row],[TeamFavorite]]=Table1[[#This Row],[TeamHome]],Table1[[#This Row],[ScoreAway]]-Table1[[#This Row],[ScoreHome]],Table1[[#This Row],[ScoreHome]]-Table1[[#This Row],[ScoreAway]])</f>
        <v>-4</v>
      </c>
      <c r="O10184">
        <f>IF(Table1[[#This Row],[SpreadActual]]&lt;Table1[[#This Row],[SpreadFavorite]],1,0)</f>
        <v>1</v>
      </c>
      <c r="P10184">
        <v>44</v>
      </c>
      <c r="Q10184" t="s">
        <v>165</v>
      </c>
      <c r="R10184" t="b">
        <v>0</v>
      </c>
      <c r="S10184">
        <v>47</v>
      </c>
      <c r="T10184">
        <v>5</v>
      </c>
      <c r="U10184">
        <v>44</v>
      </c>
    </row>
    <row r="10185" spans="1:22" x14ac:dyDescent="0.2">
      <c r="A10185" s="1">
        <v>40511</v>
      </c>
      <c r="B10185">
        <v>2010</v>
      </c>
      <c r="C10185">
        <f>_xlfn.MAXIFS(Table1[ScheduleWeekWritten],Table1[ScheduleSeason],Table1[[#This Row],[ScheduleSeason]])</f>
        <v>17</v>
      </c>
      <c r="D10185">
        <v>12</v>
      </c>
      <c r="E10185" cm="1">
        <f t="array" ref="E10185">_xlfn.XLOOKUP(Table1[[#This Row],[ScheduleWeekWritten]],Table3[Game],100+Table3[Increase],Table1[[#This Row],[ScheduleWeekWritten]])</f>
        <v>12</v>
      </c>
      <c r="F10185" t="b">
        <v>0</v>
      </c>
      <c r="G10185" t="s">
        <v>149</v>
      </c>
      <c r="H10185">
        <v>6</v>
      </c>
      <c r="I10185">
        <v>27</v>
      </c>
      <c r="J10185" t="s">
        <v>53</v>
      </c>
      <c r="K10185" t="s">
        <v>87</v>
      </c>
      <c r="L10185" t="str">
        <f>_xlfn.XLOOKUP(Table1[[#This Row],[TeamFavoriteID]],Table2[team_id],Table2[team_name],_xlfn.XLOOKUP(Table1[[#This Row],[TeamFavoriteID]],Table2[team_id_pfr],Table2[team_name],"Even"))</f>
        <v>San Francisco 49ers</v>
      </c>
      <c r="M10185">
        <v>-2</v>
      </c>
      <c r="N10185">
        <f>IF(Table1[[#This Row],[TeamFavorite]]=Table1[[#This Row],[TeamHome]],Table1[[#This Row],[ScoreAway]]-Table1[[#This Row],[ScoreHome]],Table1[[#This Row],[ScoreHome]]-Table1[[#This Row],[ScoreAway]])</f>
        <v>-21</v>
      </c>
      <c r="O10185">
        <f>IF(Table1[[#This Row],[SpreadActual]]&lt;Table1[[#This Row],[SpreadFavorite]],1,0)</f>
        <v>1</v>
      </c>
      <c r="P10185">
        <v>42</v>
      </c>
      <c r="Q10185" t="s">
        <v>150</v>
      </c>
      <c r="R10185" t="b">
        <v>0</v>
      </c>
      <c r="S10185">
        <v>72</v>
      </c>
      <c r="T10185">
        <v>0</v>
      </c>
      <c r="V10185" t="s">
        <v>103</v>
      </c>
    </row>
    <row r="10186" spans="1:22" x14ac:dyDescent="0.2">
      <c r="A10186" s="1">
        <v>40514</v>
      </c>
      <c r="B10186">
        <v>2010</v>
      </c>
      <c r="C10186">
        <f>_xlfn.MAXIFS(Table1[ScheduleWeekWritten],Table1[ScheduleSeason],Table1[[#This Row],[ScheduleSeason]])</f>
        <v>17</v>
      </c>
      <c r="D10186">
        <v>13</v>
      </c>
      <c r="E10186" cm="1">
        <f t="array" ref="E10186">_xlfn.XLOOKUP(Table1[[#This Row],[ScheduleWeekWritten]],Table3[Game],100+Table3[Increase],Table1[[#This Row],[ScheduleWeekWritten]])</f>
        <v>13</v>
      </c>
      <c r="F10186" t="b">
        <v>0</v>
      </c>
      <c r="G10186" t="s">
        <v>58</v>
      </c>
      <c r="H10186">
        <v>34</v>
      </c>
      <c r="I10186">
        <v>24</v>
      </c>
      <c r="J10186" t="s">
        <v>177</v>
      </c>
      <c r="K10186" t="s">
        <v>77</v>
      </c>
      <c r="L10186" t="str">
        <f>_xlfn.XLOOKUP(Table1[[#This Row],[TeamFavoriteID]],Table2[team_id],Table2[team_name],_xlfn.XLOOKUP(Table1[[#This Row],[TeamFavoriteID]],Table2[team_id_pfr],Table2[team_name],"Even"))</f>
        <v>Philadelphia Eagles</v>
      </c>
      <c r="M10186">
        <v>-8</v>
      </c>
      <c r="N10186">
        <f>IF(Table1[[#This Row],[TeamFavorite]]=Table1[[#This Row],[TeamHome]],Table1[[#This Row],[ScoreAway]]-Table1[[#This Row],[ScoreHome]],Table1[[#This Row],[ScoreHome]]-Table1[[#This Row],[ScoreAway]])</f>
        <v>-10</v>
      </c>
      <c r="O10186">
        <f>IF(Table1[[#This Row],[SpreadActual]]&lt;Table1[[#This Row],[SpreadFavorite]],1,0)</f>
        <v>1</v>
      </c>
      <c r="P10186">
        <v>49.5</v>
      </c>
      <c r="Q10186" t="s">
        <v>183</v>
      </c>
      <c r="R10186" t="b">
        <v>0</v>
      </c>
      <c r="S10186">
        <v>37</v>
      </c>
      <c r="T10186">
        <v>5</v>
      </c>
      <c r="U10186">
        <v>55</v>
      </c>
    </row>
    <row r="10187" spans="1:22" x14ac:dyDescent="0.2">
      <c r="A10187" s="1">
        <v>40517</v>
      </c>
      <c r="B10187">
        <v>2010</v>
      </c>
      <c r="C10187">
        <f>_xlfn.MAXIFS(Table1[ScheduleWeekWritten],Table1[ScheduleSeason],Table1[[#This Row],[ScheduleSeason]])</f>
        <v>17</v>
      </c>
      <c r="D10187">
        <v>13</v>
      </c>
      <c r="E10187" cm="1">
        <f t="array" ref="E10187">_xlfn.XLOOKUP(Table1[[#This Row],[ScheduleWeekWritten]],Table3[Game],100+Table3[Increase],Table1[[#This Row],[ScheduleWeekWritten]])</f>
        <v>13</v>
      </c>
      <c r="F10187" t="b">
        <v>0</v>
      </c>
      <c r="G10187" t="s">
        <v>149</v>
      </c>
      <c r="H10187">
        <v>6</v>
      </c>
      <c r="I10187">
        <v>19</v>
      </c>
      <c r="J10187" t="s">
        <v>153</v>
      </c>
      <c r="K10187" t="s">
        <v>40</v>
      </c>
      <c r="L10187" t="str">
        <f>_xlfn.XLOOKUP(Table1[[#This Row],[TeamFavoriteID]],Table2[team_id],Table2[team_name],_xlfn.XLOOKUP(Table1[[#This Row],[TeamFavoriteID]],Table2[team_id_pfr],Table2[team_name],"Even"))</f>
        <v>Los Angeles Rams</v>
      </c>
      <c r="M10187">
        <v>-3.5</v>
      </c>
      <c r="N10187">
        <f>IF(Table1[[#This Row],[TeamFavorite]]=Table1[[#This Row],[TeamHome]],Table1[[#This Row],[ScoreAway]]-Table1[[#This Row],[ScoreHome]],Table1[[#This Row],[ScoreHome]]-Table1[[#This Row],[ScoreAway]])</f>
        <v>-13</v>
      </c>
      <c r="O10187">
        <f>IF(Table1[[#This Row],[SpreadActual]]&lt;Table1[[#This Row],[SpreadFavorite]],1,0)</f>
        <v>1</v>
      </c>
      <c r="P10187">
        <v>44</v>
      </c>
      <c r="Q10187" t="s">
        <v>150</v>
      </c>
      <c r="R10187" t="b">
        <v>0</v>
      </c>
      <c r="S10187">
        <v>72</v>
      </c>
      <c r="T10187">
        <v>0</v>
      </c>
      <c r="V10187" t="s">
        <v>103</v>
      </c>
    </row>
    <row r="10188" spans="1:22" x14ac:dyDescent="0.2">
      <c r="A10188" s="1">
        <v>40517</v>
      </c>
      <c r="B10188">
        <v>2010</v>
      </c>
      <c r="C10188">
        <f>_xlfn.MAXIFS(Table1[ScheduleWeekWritten],Table1[ScheduleSeason],Table1[[#This Row],[ScheduleSeason]])</f>
        <v>17</v>
      </c>
      <c r="D10188">
        <v>13</v>
      </c>
      <c r="E10188" cm="1">
        <f t="array" ref="E10188">_xlfn.XLOOKUP(Table1[[#This Row],[ScheduleWeekWritten]],Table3[Game],100+Table3[Increase],Table1[[#This Row],[ScheduleWeekWritten]])</f>
        <v>13</v>
      </c>
      <c r="F10188" t="b">
        <v>0</v>
      </c>
      <c r="G10188" t="s">
        <v>158</v>
      </c>
      <c r="H10188">
        <v>10</v>
      </c>
      <c r="I10188">
        <v>13</v>
      </c>
      <c r="J10188" t="s">
        <v>49</v>
      </c>
      <c r="K10188" t="s">
        <v>159</v>
      </c>
      <c r="L10188" t="str">
        <f>_xlfn.XLOOKUP(Table1[[#This Row],[TeamFavoriteID]],Table2[team_id],Table2[team_name],_xlfn.XLOOKUP(Table1[[#This Row],[TeamFavoriteID]],Table2[team_id_pfr],Table2[team_name],"Even"))</f>
        <v>Baltimore Ravens</v>
      </c>
      <c r="M10188">
        <v>-3</v>
      </c>
      <c r="N10188">
        <f>IF(Table1[[#This Row],[TeamFavorite]]=Table1[[#This Row],[TeamHome]],Table1[[#This Row],[ScoreAway]]-Table1[[#This Row],[ScoreHome]],Table1[[#This Row],[ScoreHome]]-Table1[[#This Row],[ScoreAway]])</f>
        <v>3</v>
      </c>
      <c r="O10188">
        <f>IF(Table1[[#This Row],[SpreadActual]]&lt;Table1[[#This Row],[SpreadFavorite]],1,0)</f>
        <v>0</v>
      </c>
      <c r="P10188">
        <v>39</v>
      </c>
      <c r="Q10188" t="s">
        <v>166</v>
      </c>
      <c r="R10188" t="b">
        <v>0</v>
      </c>
      <c r="S10188">
        <v>35</v>
      </c>
      <c r="T10188">
        <v>0</v>
      </c>
      <c r="U10188">
        <v>48</v>
      </c>
    </row>
    <row r="10189" spans="1:22" x14ac:dyDescent="0.2">
      <c r="A10189" s="1">
        <v>40517</v>
      </c>
      <c r="B10189">
        <v>2010</v>
      </c>
      <c r="C10189">
        <f>_xlfn.MAXIFS(Table1[ScheduleWeekWritten],Table1[ScheduleSeason],Table1[[#This Row],[ScheduleSeason]])</f>
        <v>17</v>
      </c>
      <c r="D10189">
        <v>13</v>
      </c>
      <c r="E10189" cm="1">
        <f t="array" ref="E10189">_xlfn.XLOOKUP(Table1[[#This Row],[ScheduleWeekWritten]],Table3[Game],100+Table3[Increase],Table1[[#This Row],[ScheduleWeekWritten]])</f>
        <v>13</v>
      </c>
      <c r="F10189" t="b">
        <v>0</v>
      </c>
      <c r="G10189" t="s">
        <v>101</v>
      </c>
      <c r="H10189">
        <v>30</v>
      </c>
      <c r="I10189">
        <v>34</v>
      </c>
      <c r="J10189" t="s">
        <v>95</v>
      </c>
      <c r="K10189" t="s">
        <v>98</v>
      </c>
      <c r="L10189" t="str">
        <f>_xlfn.XLOOKUP(Table1[[#This Row],[TeamFavoriteID]],Table2[team_id],Table2[team_name],_xlfn.XLOOKUP(Table1[[#This Row],[TeamFavoriteID]],Table2[team_id_pfr],Table2[team_name],"Even"))</f>
        <v>New Orleans Saints</v>
      </c>
      <c r="M10189">
        <v>-7</v>
      </c>
      <c r="N10189">
        <f>IF(Table1[[#This Row],[TeamFavorite]]=Table1[[#This Row],[TeamHome]],Table1[[#This Row],[ScoreAway]]-Table1[[#This Row],[ScoreHome]],Table1[[#This Row],[ScoreHome]]-Table1[[#This Row],[ScoreAway]])</f>
        <v>-4</v>
      </c>
      <c r="O10189">
        <f>IF(Table1[[#This Row],[SpreadActual]]&lt;Table1[[#This Row],[SpreadFavorite]],1,0)</f>
        <v>0</v>
      </c>
      <c r="P10189">
        <v>45.5</v>
      </c>
      <c r="Q10189" t="s">
        <v>173</v>
      </c>
      <c r="R10189" t="b">
        <v>0</v>
      </c>
      <c r="S10189">
        <v>32</v>
      </c>
      <c r="T10189">
        <v>1</v>
      </c>
      <c r="U10189">
        <v>68</v>
      </c>
    </row>
    <row r="10190" spans="1:22" x14ac:dyDescent="0.2">
      <c r="A10190" s="1">
        <v>40517</v>
      </c>
      <c r="B10190">
        <v>2010</v>
      </c>
      <c r="C10190">
        <f>_xlfn.MAXIFS(Table1[ScheduleWeekWritten],Table1[ScheduleSeason],Table1[[#This Row],[ScheduleSeason]])</f>
        <v>17</v>
      </c>
      <c r="D10190">
        <v>13</v>
      </c>
      <c r="E10190" cm="1">
        <f t="array" ref="E10190">_xlfn.XLOOKUP(Table1[[#This Row],[ScheduleWeekWritten]],Table3[Game],100+Table3[Increase],Table1[[#This Row],[ScheduleWeekWritten]])</f>
        <v>13</v>
      </c>
      <c r="F10190" t="b">
        <v>0</v>
      </c>
      <c r="G10190" t="s">
        <v>45</v>
      </c>
      <c r="H10190">
        <v>20</v>
      </c>
      <c r="I10190">
        <v>24</v>
      </c>
      <c r="J10190" t="s">
        <v>46</v>
      </c>
      <c r="K10190" t="s">
        <v>47</v>
      </c>
      <c r="L10190" t="str">
        <f>_xlfn.XLOOKUP(Table1[[#This Row],[TeamFavoriteID]],Table2[team_id],Table2[team_name],_xlfn.XLOOKUP(Table1[[#This Row],[TeamFavoriteID]],Table2[team_id_pfr],Table2[team_name],"Even"))</f>
        <v>Chicago Bears</v>
      </c>
      <c r="M10190">
        <v>-5.5</v>
      </c>
      <c r="N10190">
        <f>IF(Table1[[#This Row],[TeamFavorite]]=Table1[[#This Row],[TeamHome]],Table1[[#This Row],[ScoreAway]]-Table1[[#This Row],[ScoreHome]],Table1[[#This Row],[ScoreHome]]-Table1[[#This Row],[ScoreAway]])</f>
        <v>-4</v>
      </c>
      <c r="O10190">
        <f>IF(Table1[[#This Row],[SpreadActual]]&lt;Table1[[#This Row],[SpreadFavorite]],1,0)</f>
        <v>0</v>
      </c>
      <c r="P10190">
        <v>43.5</v>
      </c>
      <c r="Q10190" t="s">
        <v>181</v>
      </c>
      <c r="R10190" t="b">
        <v>0</v>
      </c>
      <c r="S10190">
        <v>72</v>
      </c>
      <c r="T10190">
        <v>0</v>
      </c>
      <c r="V10190" t="s">
        <v>103</v>
      </c>
    </row>
    <row r="10191" spans="1:22" x14ac:dyDescent="0.2">
      <c r="A10191" s="1">
        <v>40517</v>
      </c>
      <c r="B10191">
        <v>2010</v>
      </c>
      <c r="C10191">
        <f>_xlfn.MAXIFS(Table1[ScheduleWeekWritten],Table1[ScheduleSeason],Table1[[#This Row],[ScheduleSeason]])</f>
        <v>17</v>
      </c>
      <c r="D10191">
        <v>13</v>
      </c>
      <c r="E10191" cm="1">
        <f t="array" ref="E10191">_xlfn.XLOOKUP(Table1[[#This Row],[ScheduleWeekWritten]],Table3[Game],100+Table3[Increase],Table1[[#This Row],[ScheduleWeekWritten]])</f>
        <v>13</v>
      </c>
      <c r="F10191" t="b">
        <v>0</v>
      </c>
      <c r="G10191" t="s">
        <v>33</v>
      </c>
      <c r="H10191">
        <v>34</v>
      </c>
      <c r="I10191">
        <v>16</v>
      </c>
      <c r="J10191" t="s">
        <v>53</v>
      </c>
      <c r="K10191" t="s">
        <v>35</v>
      </c>
      <c r="L10191" t="str">
        <f>_xlfn.XLOOKUP(Table1[[#This Row],[TeamFavoriteID]],Table2[team_id],Table2[team_name],_xlfn.XLOOKUP(Table1[[#This Row],[TeamFavoriteID]],Table2[team_id_pfr],Table2[team_name],"Even"))</f>
        <v>Green Bay Packers</v>
      </c>
      <c r="M10191">
        <v>-9</v>
      </c>
      <c r="N10191">
        <f>IF(Table1[[#This Row],[TeamFavorite]]=Table1[[#This Row],[TeamHome]],Table1[[#This Row],[ScoreAway]]-Table1[[#This Row],[ScoreHome]],Table1[[#This Row],[ScoreHome]]-Table1[[#This Row],[ScoreAway]])</f>
        <v>-18</v>
      </c>
      <c r="O10191">
        <f>IF(Table1[[#This Row],[SpreadActual]]&lt;Table1[[#This Row],[SpreadFavorite]],1,0)</f>
        <v>1</v>
      </c>
      <c r="P10191">
        <v>41</v>
      </c>
      <c r="Q10191" t="s">
        <v>82</v>
      </c>
      <c r="R10191" t="b">
        <v>0</v>
      </c>
      <c r="S10191">
        <v>26</v>
      </c>
      <c r="T10191">
        <v>1</v>
      </c>
      <c r="U10191">
        <v>60</v>
      </c>
    </row>
    <row r="10192" spans="1:22" x14ac:dyDescent="0.2">
      <c r="A10192" s="1">
        <v>40517</v>
      </c>
      <c r="B10192">
        <v>2010</v>
      </c>
      <c r="C10192">
        <f>_xlfn.MAXIFS(Table1[ScheduleWeekWritten],Table1[ScheduleSeason],Table1[[#This Row],[ScheduleSeason]])</f>
        <v>17</v>
      </c>
      <c r="D10192">
        <v>13</v>
      </c>
      <c r="E10192" cm="1">
        <f t="array" ref="E10192">_xlfn.XLOOKUP(Table1[[#This Row],[ScheduleWeekWritten]],Table3[Game],100+Table3[Increase],Table1[[#This Row],[ScheduleWeekWritten]])</f>
        <v>13</v>
      </c>
      <c r="F10192" t="b">
        <v>0</v>
      </c>
      <c r="G10192" t="s">
        <v>140</v>
      </c>
      <c r="H10192">
        <v>35</v>
      </c>
      <c r="I10192">
        <v>38</v>
      </c>
      <c r="J10192" t="s">
        <v>67</v>
      </c>
      <c r="K10192" t="s">
        <v>72</v>
      </c>
      <c r="L10192" t="str">
        <f>_xlfn.XLOOKUP(Table1[[#This Row],[TeamFavoriteID]],Table2[team_id],Table2[team_name],_xlfn.XLOOKUP(Table1[[#This Row],[TeamFavoriteID]],Table2[team_id_pfr],Table2[team_name],"Even"))</f>
        <v>Baltimore Colts</v>
      </c>
      <c r="M10192">
        <v>-5.5</v>
      </c>
      <c r="N10192">
        <f>IF(Table1[[#This Row],[TeamFavorite]]=Table1[[#This Row],[TeamHome]],Table1[[#This Row],[ScoreAway]]-Table1[[#This Row],[ScoreHome]],Table1[[#This Row],[ScoreHome]]-Table1[[#This Row],[ScoreAway]])</f>
        <v>-3</v>
      </c>
      <c r="O10192">
        <f>IF(Table1[[#This Row],[SpreadActual]]&lt;Table1[[#This Row],[SpreadFavorite]],1,0)</f>
        <v>0</v>
      </c>
      <c r="P10192">
        <v>48</v>
      </c>
      <c r="Q10192" t="s">
        <v>190</v>
      </c>
      <c r="R10192" t="b">
        <v>0</v>
      </c>
      <c r="S10192">
        <v>72</v>
      </c>
      <c r="T10192">
        <v>0</v>
      </c>
      <c r="V10192" t="s">
        <v>103</v>
      </c>
    </row>
    <row r="10193" spans="1:22" x14ac:dyDescent="0.2">
      <c r="A10193" s="1">
        <v>40517</v>
      </c>
      <c r="B10193">
        <v>2010</v>
      </c>
      <c r="C10193">
        <f>_xlfn.MAXIFS(Table1[ScheduleWeekWritten],Table1[ScheduleSeason],Table1[[#This Row],[ScheduleSeason]])</f>
        <v>17</v>
      </c>
      <c r="D10193">
        <v>13</v>
      </c>
      <c r="E10193" cm="1">
        <f t="array" ref="E10193">_xlfn.XLOOKUP(Table1[[#This Row],[ScheduleWeekWritten]],Table3[Game],100+Table3[Increase],Table1[[#This Row],[ScheduleWeekWritten]])</f>
        <v>13</v>
      </c>
      <c r="F10193" t="b">
        <v>0</v>
      </c>
      <c r="G10193" t="s">
        <v>42</v>
      </c>
      <c r="H10193">
        <v>10</v>
      </c>
      <c r="I10193">
        <v>6</v>
      </c>
      <c r="J10193" t="s">
        <v>24</v>
      </c>
      <c r="K10193" t="s">
        <v>75</v>
      </c>
      <c r="L10193" t="str">
        <f>_xlfn.XLOOKUP(Table1[[#This Row],[TeamFavoriteID]],Table2[team_id],Table2[team_name],_xlfn.XLOOKUP(Table1[[#This Row],[TeamFavoriteID]],Table2[team_id_pfr],Table2[team_name],"Even"))</f>
        <v>Kansas City Chiefs</v>
      </c>
      <c r="M10193">
        <v>-8</v>
      </c>
      <c r="N10193">
        <f>IF(Table1[[#This Row],[TeamFavorite]]=Table1[[#This Row],[TeamHome]],Table1[[#This Row],[ScoreAway]]-Table1[[#This Row],[ScoreHome]],Table1[[#This Row],[ScoreHome]]-Table1[[#This Row],[ScoreAway]])</f>
        <v>-4</v>
      </c>
      <c r="O10193">
        <f>IF(Table1[[#This Row],[SpreadActual]]&lt;Table1[[#This Row],[SpreadFavorite]],1,0)</f>
        <v>0</v>
      </c>
      <c r="P10193">
        <v>48.5</v>
      </c>
      <c r="Q10193" t="s">
        <v>117</v>
      </c>
      <c r="R10193" t="b">
        <v>0</v>
      </c>
      <c r="S10193">
        <v>26</v>
      </c>
      <c r="T10193">
        <v>8</v>
      </c>
      <c r="U10193">
        <v>55</v>
      </c>
    </row>
    <row r="10194" spans="1:22" x14ac:dyDescent="0.2">
      <c r="A10194" s="1">
        <v>40517</v>
      </c>
      <c r="B10194">
        <v>2010</v>
      </c>
      <c r="C10194">
        <f>_xlfn.MAXIFS(Table1[ScheduleWeekWritten],Table1[ScheduleSeason],Table1[[#This Row],[ScheduleSeason]])</f>
        <v>17</v>
      </c>
      <c r="D10194">
        <v>13</v>
      </c>
      <c r="E10194" cm="1">
        <f t="array" ref="E10194">_xlfn.XLOOKUP(Table1[[#This Row],[ScheduleWeekWritten]],Table3[Game],100+Table3[Increase],Table1[[#This Row],[ScheduleWeekWritten]])</f>
        <v>13</v>
      </c>
      <c r="F10194" t="b">
        <v>0</v>
      </c>
      <c r="G10194" t="s">
        <v>19</v>
      </c>
      <c r="H10194">
        <v>10</v>
      </c>
      <c r="I10194">
        <v>13</v>
      </c>
      <c r="J10194" t="s">
        <v>62</v>
      </c>
      <c r="K10194" t="s">
        <v>91</v>
      </c>
      <c r="L10194" t="str">
        <f>_xlfn.XLOOKUP(Table1[[#This Row],[TeamFavoriteID]],Table2[team_id],Table2[team_name],_xlfn.XLOOKUP(Table1[[#This Row],[TeamFavoriteID]],Table2[team_id_pfr],Table2[team_name],"Even"))</f>
        <v>Miami Dolphins</v>
      </c>
      <c r="M10194">
        <v>-6</v>
      </c>
      <c r="N10194">
        <f>IF(Table1[[#This Row],[TeamFavorite]]=Table1[[#This Row],[TeamHome]],Table1[[#This Row],[ScoreAway]]-Table1[[#This Row],[ScoreHome]],Table1[[#This Row],[ScoreHome]]-Table1[[#This Row],[ScoreAway]])</f>
        <v>3</v>
      </c>
      <c r="O10194">
        <f>IF(Table1[[#This Row],[SpreadActual]]&lt;Table1[[#This Row],[SpreadFavorite]],1,0)</f>
        <v>0</v>
      </c>
      <c r="P10194">
        <v>43.5</v>
      </c>
      <c r="Q10194" t="s">
        <v>143</v>
      </c>
      <c r="R10194" t="b">
        <v>0</v>
      </c>
      <c r="S10194">
        <v>76</v>
      </c>
      <c r="T10194">
        <v>1</v>
      </c>
      <c r="U10194">
        <v>52</v>
      </c>
    </row>
    <row r="10195" spans="1:22" x14ac:dyDescent="0.2">
      <c r="A10195" s="1">
        <v>40517</v>
      </c>
      <c r="B10195">
        <v>2010</v>
      </c>
      <c r="C10195">
        <f>_xlfn.MAXIFS(Table1[ScheduleWeekWritten],Table1[ScheduleSeason],Table1[[#This Row],[ScheduleSeason]])</f>
        <v>17</v>
      </c>
      <c r="D10195">
        <v>13</v>
      </c>
      <c r="E10195" cm="1">
        <f t="array" ref="E10195">_xlfn.XLOOKUP(Table1[[#This Row],[ScheduleWeekWritten]],Table3[Game],100+Table3[Increase],Table1[[#This Row],[ScheduleWeekWritten]])</f>
        <v>13</v>
      </c>
      <c r="F10195" t="b">
        <v>0</v>
      </c>
      <c r="G10195" t="s">
        <v>54</v>
      </c>
      <c r="H10195">
        <v>38</v>
      </c>
      <c r="I10195">
        <v>14</v>
      </c>
      <c r="J10195" t="s">
        <v>28</v>
      </c>
      <c r="K10195" t="s">
        <v>55</v>
      </c>
      <c r="L10195" t="str">
        <f>_xlfn.XLOOKUP(Table1[[#This Row],[TeamFavoriteID]],Table2[team_id],Table2[team_name],_xlfn.XLOOKUP(Table1[[#This Row],[TeamFavoriteID]],Table2[team_id_pfr],Table2[team_name],"Even"))</f>
        <v>Minnesota Vikings</v>
      </c>
      <c r="M10195">
        <v>-5</v>
      </c>
      <c r="N10195">
        <f>IF(Table1[[#This Row],[TeamFavorite]]=Table1[[#This Row],[TeamHome]],Table1[[#This Row],[ScoreAway]]-Table1[[#This Row],[ScoreHome]],Table1[[#This Row],[ScoreHome]]-Table1[[#This Row],[ScoreAway]])</f>
        <v>-24</v>
      </c>
      <c r="O10195">
        <f>IF(Table1[[#This Row],[SpreadActual]]&lt;Table1[[#This Row],[SpreadFavorite]],1,0)</f>
        <v>1</v>
      </c>
      <c r="P10195">
        <v>44</v>
      </c>
      <c r="Q10195" t="s">
        <v>194</v>
      </c>
      <c r="R10195" t="b">
        <v>0</v>
      </c>
      <c r="S10195">
        <v>72</v>
      </c>
      <c r="T10195">
        <v>0</v>
      </c>
      <c r="V10195" t="s">
        <v>103</v>
      </c>
    </row>
    <row r="10196" spans="1:22" x14ac:dyDescent="0.2">
      <c r="A10196" s="1">
        <v>40517</v>
      </c>
      <c r="B10196">
        <v>2010</v>
      </c>
      <c r="C10196">
        <f>_xlfn.MAXIFS(Table1[ScheduleWeekWritten],Table1[ScheduleSeason],Table1[[#This Row],[ScheduleSeason]])</f>
        <v>17</v>
      </c>
      <c r="D10196">
        <v>13</v>
      </c>
      <c r="E10196" cm="1">
        <f t="array" ref="E10196">_xlfn.XLOOKUP(Table1[[#This Row],[ScheduleWeekWritten]],Table3[Game],100+Table3[Increase],Table1[[#This Row],[ScheduleWeekWritten]])</f>
        <v>13</v>
      </c>
      <c r="F10196" t="b">
        <v>0</v>
      </c>
      <c r="G10196" t="s">
        <v>50</v>
      </c>
      <c r="H10196">
        <v>31</v>
      </c>
      <c r="I10196">
        <v>7</v>
      </c>
      <c r="J10196" t="s">
        <v>61</v>
      </c>
      <c r="K10196" t="s">
        <v>90</v>
      </c>
      <c r="L10196" t="str">
        <f>_xlfn.XLOOKUP(Table1[[#This Row],[TeamFavoriteID]],Table2[team_id],Table2[team_name],_xlfn.XLOOKUP(Table1[[#This Row],[TeamFavoriteID]],Table2[team_id_pfr],Table2[team_name],"Even"))</f>
        <v>New York Giants</v>
      </c>
      <c r="M10196">
        <v>-7.5</v>
      </c>
      <c r="N10196">
        <f>IF(Table1[[#This Row],[TeamFavorite]]=Table1[[#This Row],[TeamHome]],Table1[[#This Row],[ScoreAway]]-Table1[[#This Row],[ScoreHome]],Table1[[#This Row],[ScoreHome]]-Table1[[#This Row],[ScoreAway]])</f>
        <v>-24</v>
      </c>
      <c r="O10196">
        <f>IF(Table1[[#This Row],[SpreadActual]]&lt;Table1[[#This Row],[SpreadFavorite]],1,0)</f>
        <v>1</v>
      </c>
      <c r="P10196">
        <v>43</v>
      </c>
      <c r="Q10196" t="s">
        <v>197</v>
      </c>
      <c r="R10196" t="b">
        <v>0</v>
      </c>
      <c r="S10196">
        <v>34</v>
      </c>
      <c r="T10196">
        <v>1</v>
      </c>
      <c r="U10196">
        <v>51</v>
      </c>
    </row>
    <row r="10197" spans="1:22" x14ac:dyDescent="0.2">
      <c r="A10197" s="1">
        <v>40517</v>
      </c>
      <c r="B10197">
        <v>2010</v>
      </c>
      <c r="C10197">
        <f>_xlfn.MAXIFS(Table1[ScheduleWeekWritten],Table1[ScheduleSeason],Table1[[#This Row],[ScheduleSeason]])</f>
        <v>17</v>
      </c>
      <c r="D10197">
        <v>13</v>
      </c>
      <c r="E10197" cm="1">
        <f t="array" ref="E10197">_xlfn.XLOOKUP(Table1[[#This Row],[ScheduleWeekWritten]],Table3[Game],100+Table3[Increase],Table1[[#This Row],[ScheduleWeekWritten]])</f>
        <v>13</v>
      </c>
      <c r="F10197" t="b">
        <v>0</v>
      </c>
      <c r="G10197" t="s">
        <v>27</v>
      </c>
      <c r="H10197">
        <v>13</v>
      </c>
      <c r="I10197">
        <v>28</v>
      </c>
      <c r="J10197" t="s">
        <v>20</v>
      </c>
      <c r="K10197" t="s">
        <v>29</v>
      </c>
      <c r="L10197" t="str">
        <f>_xlfn.XLOOKUP(Table1[[#This Row],[TeamFavoriteID]],Table2[team_id],Table2[team_name],_xlfn.XLOOKUP(Table1[[#This Row],[TeamFavoriteID]],Table2[team_id_pfr],Table2[team_name],"Even"))</f>
        <v>Los Angeles Chargers</v>
      </c>
      <c r="M10197">
        <v>-13</v>
      </c>
      <c r="N10197">
        <f>IF(Table1[[#This Row],[TeamFavorite]]=Table1[[#This Row],[TeamHome]],Table1[[#This Row],[ScoreAway]]-Table1[[#This Row],[ScoreHome]],Table1[[#This Row],[ScoreHome]]-Table1[[#This Row],[ScoreAway]])</f>
        <v>-15</v>
      </c>
      <c r="O10197">
        <f>IF(Table1[[#This Row],[SpreadActual]]&lt;Table1[[#This Row],[SpreadFavorite]],1,0)</f>
        <v>1</v>
      </c>
      <c r="P10197">
        <v>44.5</v>
      </c>
      <c r="Q10197" t="s">
        <v>94</v>
      </c>
      <c r="R10197" t="b">
        <v>0</v>
      </c>
      <c r="S10197">
        <v>67</v>
      </c>
      <c r="T10197">
        <v>5</v>
      </c>
      <c r="U10197">
        <v>39</v>
      </c>
    </row>
    <row r="10198" spans="1:22" x14ac:dyDescent="0.2">
      <c r="A10198" s="1">
        <v>40517</v>
      </c>
      <c r="B10198">
        <v>2010</v>
      </c>
      <c r="C10198">
        <f>_xlfn.MAXIFS(Table1[ScheduleWeekWritten],Table1[ScheduleSeason],Table1[[#This Row],[ScheduleSeason]])</f>
        <v>17</v>
      </c>
      <c r="D10198">
        <v>13</v>
      </c>
      <c r="E10198" cm="1">
        <f t="array" ref="E10198">_xlfn.XLOOKUP(Table1[[#This Row],[ScheduleWeekWritten]],Table3[Game],100+Table3[Increase],Table1[[#This Row],[ScheduleWeekWritten]])</f>
        <v>13</v>
      </c>
      <c r="F10198" t="b">
        <v>0</v>
      </c>
      <c r="G10198" t="s">
        <v>128</v>
      </c>
      <c r="H10198">
        <v>31</v>
      </c>
      <c r="I10198">
        <v>14</v>
      </c>
      <c r="J10198" t="s">
        <v>152</v>
      </c>
      <c r="K10198" t="s">
        <v>132</v>
      </c>
      <c r="L10198" t="str">
        <f>_xlfn.XLOOKUP(Table1[[#This Row],[TeamFavoriteID]],Table2[team_id],Table2[team_name],_xlfn.XLOOKUP(Table1[[#This Row],[TeamFavoriteID]],Table2[team_id_pfr],Table2[team_name],"Even"))</f>
        <v>Seattle Seahawks</v>
      </c>
      <c r="M10198">
        <v>-5</v>
      </c>
      <c r="N10198">
        <f>IF(Table1[[#This Row],[TeamFavorite]]=Table1[[#This Row],[TeamHome]],Table1[[#This Row],[ScoreAway]]-Table1[[#This Row],[ScoreHome]],Table1[[#This Row],[ScoreHome]]-Table1[[#This Row],[ScoreAway]])</f>
        <v>-17</v>
      </c>
      <c r="O10198">
        <f>IF(Table1[[#This Row],[SpreadActual]]&lt;Table1[[#This Row],[SpreadFavorite]],1,0)</f>
        <v>1</v>
      </c>
      <c r="P10198">
        <v>40</v>
      </c>
      <c r="Q10198" t="s">
        <v>180</v>
      </c>
      <c r="R10198" t="b">
        <v>0</v>
      </c>
      <c r="S10198">
        <v>48</v>
      </c>
      <c r="T10198">
        <v>6</v>
      </c>
    </row>
    <row r="10199" spans="1:22" x14ac:dyDescent="0.2">
      <c r="A10199" s="1">
        <v>40517</v>
      </c>
      <c r="B10199">
        <v>2010</v>
      </c>
      <c r="C10199">
        <f>_xlfn.MAXIFS(Table1[ScheduleWeekWritten],Table1[ScheduleSeason],Table1[[#This Row],[ScheduleSeason]])</f>
        <v>17</v>
      </c>
      <c r="D10199">
        <v>13</v>
      </c>
      <c r="E10199" cm="1">
        <f t="array" ref="E10199">_xlfn.XLOOKUP(Table1[[#This Row],[ScheduleWeekWritten]],Table3[Game],100+Table3[Increase],Table1[[#This Row],[ScheduleWeekWritten]])</f>
        <v>13</v>
      </c>
      <c r="F10199" t="b">
        <v>0</v>
      </c>
      <c r="G10199" t="s">
        <v>127</v>
      </c>
      <c r="H10199">
        <v>24</v>
      </c>
      <c r="I10199">
        <v>28</v>
      </c>
      <c r="J10199" t="s">
        <v>38</v>
      </c>
      <c r="K10199" t="s">
        <v>109</v>
      </c>
      <c r="L10199" t="str">
        <f>_xlfn.XLOOKUP(Table1[[#This Row],[TeamFavoriteID]],Table2[team_id],Table2[team_name],_xlfn.XLOOKUP(Table1[[#This Row],[TeamFavoriteID]],Table2[team_id_pfr],Table2[team_name],"Even"))</f>
        <v>Atlanta Falcons</v>
      </c>
      <c r="M10199">
        <v>-3</v>
      </c>
      <c r="N10199">
        <f>IF(Table1[[#This Row],[TeamFavorite]]=Table1[[#This Row],[TeamHome]],Table1[[#This Row],[ScoreAway]]-Table1[[#This Row],[ScoreHome]],Table1[[#This Row],[ScoreHome]]-Table1[[#This Row],[ScoreAway]])</f>
        <v>-4</v>
      </c>
      <c r="O10199">
        <f>IF(Table1[[#This Row],[SpreadActual]]&lt;Table1[[#This Row],[SpreadFavorite]],1,0)</f>
        <v>1</v>
      </c>
      <c r="P10199">
        <v>43.5</v>
      </c>
      <c r="Q10199" t="s">
        <v>168</v>
      </c>
      <c r="R10199" t="b">
        <v>0</v>
      </c>
      <c r="S10199">
        <v>72</v>
      </c>
      <c r="T10199">
        <v>9</v>
      </c>
      <c r="U10199">
        <v>53</v>
      </c>
    </row>
    <row r="10200" spans="1:22" x14ac:dyDescent="0.2">
      <c r="A10200" s="1">
        <v>40517</v>
      </c>
      <c r="B10200">
        <v>2010</v>
      </c>
      <c r="C10200">
        <f>_xlfn.MAXIFS(Table1[ScheduleWeekWritten],Table1[ScheduleSeason],Table1[[#This Row],[ScheduleSeason]])</f>
        <v>17</v>
      </c>
      <c r="D10200">
        <v>13</v>
      </c>
      <c r="E10200" cm="1">
        <f t="array" ref="E10200">_xlfn.XLOOKUP(Table1[[#This Row],[ScheduleWeekWritten]],Table3[Game],100+Table3[Increase],Table1[[#This Row],[ScheduleWeekWritten]])</f>
        <v>13</v>
      </c>
      <c r="F10200" t="b">
        <v>0</v>
      </c>
      <c r="G10200" t="s">
        <v>171</v>
      </c>
      <c r="H10200">
        <v>6</v>
      </c>
      <c r="I10200">
        <v>17</v>
      </c>
      <c r="J10200" t="s">
        <v>154</v>
      </c>
      <c r="K10200" t="s">
        <v>25</v>
      </c>
      <c r="L10200" t="str">
        <f>_xlfn.XLOOKUP(Table1[[#This Row],[TeamFavoriteID]],Table2[team_id],Table2[team_name],_xlfn.XLOOKUP(Table1[[#This Row],[TeamFavoriteID]],Table2[team_id_pfr],Table2[team_name],"Even"))</f>
        <v>Houston Oilers</v>
      </c>
      <c r="M10200">
        <v>-3</v>
      </c>
      <c r="N10200">
        <f>IF(Table1[[#This Row],[TeamFavorite]]=Table1[[#This Row],[TeamHome]],Table1[[#This Row],[ScoreAway]]-Table1[[#This Row],[ScoreHome]],Table1[[#This Row],[ScoreHome]]-Table1[[#This Row],[ScoreAway]])</f>
        <v>-11</v>
      </c>
      <c r="O10200">
        <f>IF(Table1[[#This Row],[SpreadActual]]&lt;Table1[[#This Row],[SpreadFavorite]],1,0)</f>
        <v>1</v>
      </c>
      <c r="P10200">
        <v>43.5</v>
      </c>
      <c r="Q10200" t="s">
        <v>172</v>
      </c>
      <c r="R10200" t="b">
        <v>0</v>
      </c>
      <c r="S10200">
        <v>35</v>
      </c>
      <c r="T10200">
        <v>1</v>
      </c>
      <c r="U10200">
        <v>70</v>
      </c>
    </row>
    <row r="10201" spans="1:22" x14ac:dyDescent="0.2">
      <c r="A10201" s="1">
        <v>40518</v>
      </c>
      <c r="B10201">
        <v>2010</v>
      </c>
      <c r="C10201">
        <f>_xlfn.MAXIFS(Table1[ScheduleWeekWritten],Table1[ScheduleSeason],Table1[[#This Row],[ScheduleSeason]])</f>
        <v>17</v>
      </c>
      <c r="D10201">
        <v>13</v>
      </c>
      <c r="E10201" cm="1">
        <f t="array" ref="E10201">_xlfn.XLOOKUP(Table1[[#This Row],[ScheduleWeekWritten]],Table3[Game],100+Table3[Increase],Table1[[#This Row],[ScheduleWeekWritten]])</f>
        <v>13</v>
      </c>
      <c r="F10201" t="b">
        <v>0</v>
      </c>
      <c r="G10201" t="s">
        <v>115</v>
      </c>
      <c r="H10201">
        <v>45</v>
      </c>
      <c r="I10201">
        <v>3</v>
      </c>
      <c r="J10201" t="s">
        <v>31</v>
      </c>
      <c r="K10201" t="s">
        <v>70</v>
      </c>
      <c r="L10201" t="str">
        <f>_xlfn.XLOOKUP(Table1[[#This Row],[TeamFavoriteID]],Table2[team_id],Table2[team_name],_xlfn.XLOOKUP(Table1[[#This Row],[TeamFavoriteID]],Table2[team_id_pfr],Table2[team_name],"Even"))</f>
        <v>Boston Patriots</v>
      </c>
      <c r="M10201">
        <v>-4</v>
      </c>
      <c r="N10201">
        <f>IF(Table1[[#This Row],[TeamFavorite]]=Table1[[#This Row],[TeamHome]],Table1[[#This Row],[ScoreAway]]-Table1[[#This Row],[ScoreHome]],Table1[[#This Row],[ScoreHome]]-Table1[[#This Row],[ScoreAway]])</f>
        <v>42</v>
      </c>
      <c r="O10201">
        <f>IF(Table1[[#This Row],[SpreadActual]]&lt;Table1[[#This Row],[SpreadFavorite]],1,0)</f>
        <v>0</v>
      </c>
      <c r="P10201">
        <v>44.5</v>
      </c>
      <c r="Q10201" t="s">
        <v>179</v>
      </c>
      <c r="R10201" t="b">
        <v>0</v>
      </c>
      <c r="S10201">
        <v>28</v>
      </c>
      <c r="T10201">
        <v>16</v>
      </c>
    </row>
    <row r="10202" spans="1:22" x14ac:dyDescent="0.2">
      <c r="A10202" s="1">
        <v>40521</v>
      </c>
      <c r="B10202">
        <v>2010</v>
      </c>
      <c r="C10202">
        <f>_xlfn.MAXIFS(Table1[ScheduleWeekWritten],Table1[ScheduleSeason],Table1[[#This Row],[ScheduleSeason]])</f>
        <v>17</v>
      </c>
      <c r="D10202">
        <v>14</v>
      </c>
      <c r="E10202" cm="1">
        <f t="array" ref="E10202">_xlfn.XLOOKUP(Table1[[#This Row],[ScheduleWeekWritten]],Table3[Game],100+Table3[Increase],Table1[[#This Row],[ScheduleWeekWritten]])</f>
        <v>14</v>
      </c>
      <c r="F10202" t="b">
        <v>0</v>
      </c>
      <c r="G10202" t="s">
        <v>171</v>
      </c>
      <c r="H10202">
        <v>28</v>
      </c>
      <c r="I10202">
        <v>30</v>
      </c>
      <c r="J10202" t="s">
        <v>140</v>
      </c>
      <c r="K10202" t="s">
        <v>72</v>
      </c>
      <c r="L10202" t="str">
        <f>_xlfn.XLOOKUP(Table1[[#This Row],[TeamFavoriteID]],Table2[team_id],Table2[team_name],_xlfn.XLOOKUP(Table1[[#This Row],[TeamFavoriteID]],Table2[team_id_pfr],Table2[team_name],"Even"))</f>
        <v>Baltimore Colts</v>
      </c>
      <c r="M10202">
        <v>-4</v>
      </c>
      <c r="N10202">
        <f>IF(Table1[[#This Row],[TeamFavorite]]=Table1[[#This Row],[TeamHome]],Table1[[#This Row],[ScoreAway]]-Table1[[#This Row],[ScoreHome]],Table1[[#This Row],[ScoreHome]]-Table1[[#This Row],[ScoreAway]])</f>
        <v>-2</v>
      </c>
      <c r="O10202">
        <f>IF(Table1[[#This Row],[SpreadActual]]&lt;Table1[[#This Row],[SpreadFavorite]],1,0)</f>
        <v>0</v>
      </c>
      <c r="P10202">
        <v>44</v>
      </c>
      <c r="Q10202" t="s">
        <v>172</v>
      </c>
      <c r="R10202" t="b">
        <v>0</v>
      </c>
      <c r="S10202">
        <v>41</v>
      </c>
      <c r="T10202">
        <v>6</v>
      </c>
      <c r="U10202">
        <v>46</v>
      </c>
    </row>
    <row r="10203" spans="1:22" x14ac:dyDescent="0.2">
      <c r="A10203" s="1">
        <v>40524</v>
      </c>
      <c r="B10203">
        <v>2010</v>
      </c>
      <c r="C10203">
        <f>_xlfn.MAXIFS(Table1[ScheduleWeekWritten],Table1[ScheduleSeason],Table1[[#This Row],[ScheduleSeason]])</f>
        <v>17</v>
      </c>
      <c r="D10203">
        <v>14</v>
      </c>
      <c r="E10203" cm="1">
        <f t="array" ref="E10203">_xlfn.XLOOKUP(Table1[[#This Row],[ScheduleWeekWritten]],Table3[Game],100+Table3[Increase],Table1[[#This Row],[ScheduleWeekWritten]])</f>
        <v>14</v>
      </c>
      <c r="F10203" t="b">
        <v>0</v>
      </c>
      <c r="G10203" t="s">
        <v>149</v>
      </c>
      <c r="H10203">
        <v>43</v>
      </c>
      <c r="I10203">
        <v>13</v>
      </c>
      <c r="J10203" t="s">
        <v>24</v>
      </c>
      <c r="K10203" t="s">
        <v>88</v>
      </c>
      <c r="L10203" t="str">
        <f>_xlfn.XLOOKUP(Table1[[#This Row],[TeamFavoriteID]],Table2[team_id],Table2[team_name],_xlfn.XLOOKUP(Table1[[#This Row],[TeamFavoriteID]],Table2[team_id_pfr],Table2[team_name],"Even"))</f>
        <v>Denver Broncos</v>
      </c>
      <c r="M10203">
        <v>-4</v>
      </c>
      <c r="N10203">
        <f>IF(Table1[[#This Row],[TeamFavorite]]=Table1[[#This Row],[TeamHome]],Table1[[#This Row],[ScoreAway]]-Table1[[#This Row],[ScoreHome]],Table1[[#This Row],[ScoreHome]]-Table1[[#This Row],[ScoreAway]])</f>
        <v>30</v>
      </c>
      <c r="O10203">
        <f>IF(Table1[[#This Row],[SpreadActual]]&lt;Table1[[#This Row],[SpreadFavorite]],1,0)</f>
        <v>0</v>
      </c>
      <c r="P10203">
        <v>44</v>
      </c>
      <c r="Q10203" t="s">
        <v>150</v>
      </c>
      <c r="R10203" t="b">
        <v>0</v>
      </c>
      <c r="S10203">
        <v>72</v>
      </c>
      <c r="T10203">
        <v>0</v>
      </c>
      <c r="V10203" t="s">
        <v>103</v>
      </c>
    </row>
    <row r="10204" spans="1:22" x14ac:dyDescent="0.2">
      <c r="A10204" s="1">
        <v>40524</v>
      </c>
      <c r="B10204">
        <v>2010</v>
      </c>
      <c r="C10204">
        <f>_xlfn.MAXIFS(Table1[ScheduleWeekWritten],Table1[ScheduleSeason],Table1[[#This Row],[ScheduleSeason]])</f>
        <v>17</v>
      </c>
      <c r="D10204">
        <v>14</v>
      </c>
      <c r="E10204" cm="1">
        <f t="array" ref="E10204">_xlfn.XLOOKUP(Table1[[#This Row],[ScheduleWeekWritten]],Table3[Game],100+Table3[Increase],Table1[[#This Row],[ScheduleWeekWritten]])</f>
        <v>14</v>
      </c>
      <c r="F10204" t="b">
        <v>0</v>
      </c>
      <c r="G10204" t="s">
        <v>28</v>
      </c>
      <c r="H10204">
        <v>13</v>
      </c>
      <c r="I10204">
        <v>6</v>
      </c>
      <c r="J10204" t="s">
        <v>62</v>
      </c>
      <c r="K10204" t="s">
        <v>89</v>
      </c>
      <c r="L10204" t="str">
        <f>_xlfn.XLOOKUP(Table1[[#This Row],[TeamFavoriteID]],Table2[team_id],Table2[team_name],_xlfn.XLOOKUP(Table1[[#This Row],[TeamFavoriteID]],Table2[team_id_pfr],Table2[team_name],"Even"))</f>
        <v>Even</v>
      </c>
      <c r="M10204">
        <v>0</v>
      </c>
      <c r="N10204">
        <f>IF(Table1[[#This Row],[TeamFavorite]]=Table1[[#This Row],[TeamHome]],Table1[[#This Row],[ScoreAway]]-Table1[[#This Row],[ScoreHome]],Table1[[#This Row],[ScoreHome]]-Table1[[#This Row],[ScoreAway]])</f>
        <v>7</v>
      </c>
      <c r="O10204">
        <f>IF(Table1[[#This Row],[SpreadActual]]&lt;Table1[[#This Row],[SpreadFavorite]],1,0)</f>
        <v>0</v>
      </c>
      <c r="P10204">
        <v>39</v>
      </c>
      <c r="Q10204" t="s">
        <v>123</v>
      </c>
      <c r="R10204" t="b">
        <v>0</v>
      </c>
      <c r="S10204">
        <v>36</v>
      </c>
      <c r="T10204">
        <v>6</v>
      </c>
      <c r="U10204">
        <v>95</v>
      </c>
      <c r="V10204" t="s">
        <v>195</v>
      </c>
    </row>
    <row r="10205" spans="1:22" x14ac:dyDescent="0.2">
      <c r="A10205" s="1">
        <v>40524</v>
      </c>
      <c r="B10205">
        <v>2010</v>
      </c>
      <c r="C10205">
        <f>_xlfn.MAXIFS(Table1[ScheduleWeekWritten],Table1[ScheduleSeason],Table1[[#This Row],[ScheduleSeason]])</f>
        <v>17</v>
      </c>
      <c r="D10205">
        <v>14</v>
      </c>
      <c r="E10205" cm="1">
        <f t="array" ref="E10205">_xlfn.XLOOKUP(Table1[[#This Row],[ScheduleWeekWritten]],Table3[Game],100+Table3[Increase],Table1[[#This Row],[ScheduleWeekWritten]])</f>
        <v>14</v>
      </c>
      <c r="F10205" t="b">
        <v>0</v>
      </c>
      <c r="G10205" t="s">
        <v>152</v>
      </c>
      <c r="H10205">
        <v>10</v>
      </c>
      <c r="I10205">
        <v>31</v>
      </c>
      <c r="J10205" t="s">
        <v>38</v>
      </c>
      <c r="K10205" t="s">
        <v>109</v>
      </c>
      <c r="L10205" t="str">
        <f>_xlfn.XLOOKUP(Table1[[#This Row],[TeamFavoriteID]],Table2[team_id],Table2[team_name],_xlfn.XLOOKUP(Table1[[#This Row],[TeamFavoriteID]],Table2[team_id_pfr],Table2[team_name],"Even"))</f>
        <v>Atlanta Falcons</v>
      </c>
      <c r="M10205">
        <v>-7.5</v>
      </c>
      <c r="N10205">
        <f>IF(Table1[[#This Row],[TeamFavorite]]=Table1[[#This Row],[TeamHome]],Table1[[#This Row],[ScoreAway]]-Table1[[#This Row],[ScoreHome]],Table1[[#This Row],[ScoreHome]]-Table1[[#This Row],[ScoreAway]])</f>
        <v>-21</v>
      </c>
      <c r="O10205">
        <f>IF(Table1[[#This Row],[SpreadActual]]&lt;Table1[[#This Row],[SpreadFavorite]],1,0)</f>
        <v>1</v>
      </c>
      <c r="P10205">
        <v>41</v>
      </c>
      <c r="Q10205" t="s">
        <v>160</v>
      </c>
      <c r="R10205" t="b">
        <v>0</v>
      </c>
      <c r="S10205">
        <v>47</v>
      </c>
      <c r="T10205">
        <v>1</v>
      </c>
      <c r="U10205">
        <v>94</v>
      </c>
    </row>
    <row r="10206" spans="1:22" x14ac:dyDescent="0.2">
      <c r="A10206" s="1">
        <v>40524</v>
      </c>
      <c r="B10206">
        <v>2010</v>
      </c>
      <c r="C10206">
        <f>_xlfn.MAXIFS(Table1[ScheduleWeekWritten],Table1[ScheduleSeason],Table1[[#This Row],[ScheduleSeason]])</f>
        <v>17</v>
      </c>
      <c r="D10206">
        <v>14</v>
      </c>
      <c r="E10206" cm="1">
        <f t="array" ref="E10206">_xlfn.XLOOKUP(Table1[[#This Row],[ScheduleWeekWritten]],Table3[Game],100+Table3[Increase],Table1[[#This Row],[ScheduleWeekWritten]])</f>
        <v>14</v>
      </c>
      <c r="F10206" t="b">
        <v>0</v>
      </c>
      <c r="G10206" t="s">
        <v>46</v>
      </c>
      <c r="H10206">
        <v>7</v>
      </c>
      <c r="I10206">
        <v>36</v>
      </c>
      <c r="J10206" t="s">
        <v>115</v>
      </c>
      <c r="K10206" t="s">
        <v>70</v>
      </c>
      <c r="L10206" t="str">
        <f>_xlfn.XLOOKUP(Table1[[#This Row],[TeamFavoriteID]],Table2[team_id],Table2[team_name],_xlfn.XLOOKUP(Table1[[#This Row],[TeamFavoriteID]],Table2[team_id_pfr],Table2[team_name],"Even"))</f>
        <v>Boston Patriots</v>
      </c>
      <c r="M10206">
        <v>-3</v>
      </c>
      <c r="N10206">
        <f>IF(Table1[[#This Row],[TeamFavorite]]=Table1[[#This Row],[TeamHome]],Table1[[#This Row],[ScoreAway]]-Table1[[#This Row],[ScoreHome]],Table1[[#This Row],[ScoreHome]]-Table1[[#This Row],[ScoreAway]])</f>
        <v>-29</v>
      </c>
      <c r="O10206">
        <f>IF(Table1[[#This Row],[SpreadActual]]&lt;Table1[[#This Row],[SpreadFavorite]],1,0)</f>
        <v>1</v>
      </c>
      <c r="P10206">
        <v>37</v>
      </c>
      <c r="Q10206" t="s">
        <v>114</v>
      </c>
      <c r="R10206" t="b">
        <v>0</v>
      </c>
      <c r="S10206">
        <v>27</v>
      </c>
      <c r="T10206">
        <v>3</v>
      </c>
      <c r="U10206">
        <v>81</v>
      </c>
      <c r="V10206" t="s">
        <v>120</v>
      </c>
    </row>
    <row r="10207" spans="1:22" x14ac:dyDescent="0.2">
      <c r="A10207" s="1">
        <v>40524</v>
      </c>
      <c r="B10207">
        <v>2010</v>
      </c>
      <c r="C10207">
        <f>_xlfn.MAXIFS(Table1[ScheduleWeekWritten],Table1[ScheduleSeason],Table1[[#This Row],[ScheduleSeason]])</f>
        <v>17</v>
      </c>
      <c r="D10207">
        <v>14</v>
      </c>
      <c r="E10207" cm="1">
        <f t="array" ref="E10207">_xlfn.XLOOKUP(Table1[[#This Row],[ScheduleWeekWritten]],Table3[Game],100+Table3[Increase],Table1[[#This Row],[ScheduleWeekWritten]])</f>
        <v>14</v>
      </c>
      <c r="F10207" t="b">
        <v>0</v>
      </c>
      <c r="G10207" t="s">
        <v>67</v>
      </c>
      <c r="H10207">
        <v>27</v>
      </c>
      <c r="I10207">
        <v>30</v>
      </c>
      <c r="J10207" t="s">
        <v>58</v>
      </c>
      <c r="K10207" t="s">
        <v>77</v>
      </c>
      <c r="L10207" t="str">
        <f>_xlfn.XLOOKUP(Table1[[#This Row],[TeamFavoriteID]],Table2[team_id],Table2[team_name],_xlfn.XLOOKUP(Table1[[#This Row],[TeamFavoriteID]],Table2[team_id_pfr],Table2[team_name],"Even"))</f>
        <v>Philadelphia Eagles</v>
      </c>
      <c r="M10207">
        <v>-4</v>
      </c>
      <c r="N10207">
        <f>IF(Table1[[#This Row],[TeamFavorite]]=Table1[[#This Row],[TeamHome]],Table1[[#This Row],[ScoreAway]]-Table1[[#This Row],[ScoreHome]],Table1[[#This Row],[ScoreHome]]-Table1[[#This Row],[ScoreAway]])</f>
        <v>-3</v>
      </c>
      <c r="O10207">
        <f>IF(Table1[[#This Row],[SpreadActual]]&lt;Table1[[#This Row],[SpreadFavorite]],1,0)</f>
        <v>0</v>
      </c>
      <c r="P10207">
        <v>51</v>
      </c>
      <c r="Q10207" t="s">
        <v>192</v>
      </c>
      <c r="R10207" t="b">
        <v>0</v>
      </c>
      <c r="S10207">
        <v>72</v>
      </c>
      <c r="T10207">
        <v>0</v>
      </c>
      <c r="V10207" t="s">
        <v>103</v>
      </c>
    </row>
    <row r="10208" spans="1:22" x14ac:dyDescent="0.2">
      <c r="A10208" s="1">
        <v>40524</v>
      </c>
      <c r="B10208">
        <v>2010</v>
      </c>
      <c r="C10208">
        <f>_xlfn.MAXIFS(Table1[ScheduleWeekWritten],Table1[ScheduleSeason],Table1[[#This Row],[ScheduleSeason]])</f>
        <v>17</v>
      </c>
      <c r="D10208">
        <v>14</v>
      </c>
      <c r="E10208" cm="1">
        <f t="array" ref="E10208">_xlfn.XLOOKUP(Table1[[#This Row],[ScheduleWeekWritten]],Table3[Game],100+Table3[Increase],Table1[[#This Row],[ScheduleWeekWritten]])</f>
        <v>14</v>
      </c>
      <c r="F10208" t="b">
        <v>0</v>
      </c>
      <c r="G10208" t="s">
        <v>45</v>
      </c>
      <c r="H10208">
        <v>7</v>
      </c>
      <c r="I10208">
        <v>3</v>
      </c>
      <c r="J10208" t="s">
        <v>33</v>
      </c>
      <c r="K10208" t="s">
        <v>35</v>
      </c>
      <c r="L10208" t="str">
        <f>_xlfn.XLOOKUP(Table1[[#This Row],[TeamFavoriteID]],Table2[team_id],Table2[team_name],_xlfn.XLOOKUP(Table1[[#This Row],[TeamFavoriteID]],Table2[team_id_pfr],Table2[team_name],"Even"))</f>
        <v>Green Bay Packers</v>
      </c>
      <c r="M10208">
        <v>-7</v>
      </c>
      <c r="N10208">
        <f>IF(Table1[[#This Row],[TeamFavorite]]=Table1[[#This Row],[TeamHome]],Table1[[#This Row],[ScoreAway]]-Table1[[#This Row],[ScoreHome]],Table1[[#This Row],[ScoreHome]]-Table1[[#This Row],[ScoreAway]])</f>
        <v>4</v>
      </c>
      <c r="O10208">
        <f>IF(Table1[[#This Row],[SpreadActual]]&lt;Table1[[#This Row],[SpreadFavorite]],1,0)</f>
        <v>0</v>
      </c>
      <c r="P10208">
        <v>46</v>
      </c>
      <c r="Q10208" t="s">
        <v>181</v>
      </c>
      <c r="R10208" t="b">
        <v>0</v>
      </c>
      <c r="S10208">
        <v>72</v>
      </c>
      <c r="T10208">
        <v>0</v>
      </c>
      <c r="V10208" t="s">
        <v>103</v>
      </c>
    </row>
    <row r="10209" spans="1:22" x14ac:dyDescent="0.2">
      <c r="A10209" s="1">
        <v>40524</v>
      </c>
      <c r="B10209">
        <v>2010</v>
      </c>
      <c r="C10209">
        <f>_xlfn.MAXIFS(Table1[ScheduleWeekWritten],Table1[ScheduleSeason],Table1[[#This Row],[ScheduleSeason]])</f>
        <v>17</v>
      </c>
      <c r="D10209">
        <v>14</v>
      </c>
      <c r="E10209" cm="1">
        <f t="array" ref="E10209">_xlfn.XLOOKUP(Table1[[#This Row],[ScheduleWeekWritten]],Table3[Game],100+Table3[Increase],Table1[[#This Row],[ScheduleWeekWritten]])</f>
        <v>14</v>
      </c>
      <c r="F10209" t="b">
        <v>0</v>
      </c>
      <c r="G10209" t="s">
        <v>154</v>
      </c>
      <c r="H10209">
        <v>38</v>
      </c>
      <c r="I10209">
        <v>31</v>
      </c>
      <c r="J10209" t="s">
        <v>20</v>
      </c>
      <c r="K10209" t="s">
        <v>161</v>
      </c>
      <c r="L10209" t="str">
        <f>_xlfn.XLOOKUP(Table1[[#This Row],[TeamFavoriteID]],Table2[team_id],Table2[team_name],_xlfn.XLOOKUP(Table1[[#This Row],[TeamFavoriteID]],Table2[team_id_pfr],Table2[team_name],"Even"))</f>
        <v>Jacksonville Jaguars</v>
      </c>
      <c r="M10209">
        <v>-3.5</v>
      </c>
      <c r="N10209">
        <f>IF(Table1[[#This Row],[TeamFavorite]]=Table1[[#This Row],[TeamHome]],Table1[[#This Row],[ScoreAway]]-Table1[[#This Row],[ScoreHome]],Table1[[#This Row],[ScoreHome]]-Table1[[#This Row],[ScoreAway]])</f>
        <v>-7</v>
      </c>
      <c r="O10209">
        <f>IF(Table1[[#This Row],[SpreadActual]]&lt;Table1[[#This Row],[SpreadFavorite]],1,0)</f>
        <v>1</v>
      </c>
      <c r="P10209">
        <v>41.5</v>
      </c>
      <c r="Q10209" t="s">
        <v>155</v>
      </c>
      <c r="R10209" t="b">
        <v>0</v>
      </c>
      <c r="S10209">
        <v>54</v>
      </c>
      <c r="T10209">
        <v>1</v>
      </c>
      <c r="U10209">
        <v>86</v>
      </c>
      <c r="V10209" t="s">
        <v>2</v>
      </c>
    </row>
    <row r="10210" spans="1:22" x14ac:dyDescent="0.2">
      <c r="A10210" s="1">
        <v>40524</v>
      </c>
      <c r="B10210">
        <v>2010</v>
      </c>
      <c r="C10210">
        <f>_xlfn.MAXIFS(Table1[ScheduleWeekWritten],Table1[ScheduleSeason],Table1[[#This Row],[ScheduleSeason]])</f>
        <v>17</v>
      </c>
      <c r="D10210">
        <v>14</v>
      </c>
      <c r="E10210" cm="1">
        <f t="array" ref="E10210">_xlfn.XLOOKUP(Table1[[#This Row],[ScheduleWeekWritten]],Table3[Game],100+Table3[Increase],Table1[[#This Row],[ScheduleWeekWritten]])</f>
        <v>14</v>
      </c>
      <c r="F10210" t="b">
        <v>0</v>
      </c>
      <c r="G10210" t="s">
        <v>95</v>
      </c>
      <c r="H10210">
        <v>31</v>
      </c>
      <c r="I10210">
        <v>13</v>
      </c>
      <c r="J10210" t="s">
        <v>153</v>
      </c>
      <c r="K10210" t="s">
        <v>98</v>
      </c>
      <c r="L10210" t="str">
        <f>_xlfn.XLOOKUP(Table1[[#This Row],[TeamFavoriteID]],Table2[team_id],Table2[team_name],_xlfn.XLOOKUP(Table1[[#This Row],[TeamFavoriteID]],Table2[team_id_pfr],Table2[team_name],"Even"))</f>
        <v>New Orleans Saints</v>
      </c>
      <c r="M10210">
        <v>-9</v>
      </c>
      <c r="N10210">
        <f>IF(Table1[[#This Row],[TeamFavorite]]=Table1[[#This Row],[TeamHome]],Table1[[#This Row],[ScoreAway]]-Table1[[#This Row],[ScoreHome]],Table1[[#This Row],[ScoreHome]]-Table1[[#This Row],[ScoreAway]])</f>
        <v>-18</v>
      </c>
      <c r="O10210">
        <f>IF(Table1[[#This Row],[SpreadActual]]&lt;Table1[[#This Row],[SpreadFavorite]],1,0)</f>
        <v>1</v>
      </c>
      <c r="P10210">
        <v>47</v>
      </c>
      <c r="Q10210" t="s">
        <v>124</v>
      </c>
      <c r="R10210" t="b">
        <v>0</v>
      </c>
      <c r="S10210">
        <v>72</v>
      </c>
      <c r="T10210">
        <v>0</v>
      </c>
      <c r="V10210" t="s">
        <v>103</v>
      </c>
    </row>
    <row r="10211" spans="1:22" x14ac:dyDescent="0.2">
      <c r="A10211" s="1">
        <v>40524</v>
      </c>
      <c r="B10211">
        <v>2010</v>
      </c>
      <c r="C10211">
        <f>_xlfn.MAXIFS(Table1[ScheduleWeekWritten],Table1[ScheduleSeason],Table1[[#This Row],[ScheduleSeason]])</f>
        <v>17</v>
      </c>
      <c r="D10211">
        <v>14</v>
      </c>
      <c r="E10211" cm="1">
        <f t="array" ref="E10211">_xlfn.XLOOKUP(Table1[[#This Row],[ScheduleWeekWritten]],Table3[Game],100+Table3[Increase],Table1[[#This Row],[ScheduleWeekWritten]])</f>
        <v>14</v>
      </c>
      <c r="F10211" t="b">
        <v>0</v>
      </c>
      <c r="G10211" t="s">
        <v>31</v>
      </c>
      <c r="H10211">
        <v>6</v>
      </c>
      <c r="I10211">
        <v>10</v>
      </c>
      <c r="J10211" t="s">
        <v>19</v>
      </c>
      <c r="K10211" t="s">
        <v>32</v>
      </c>
      <c r="L10211" t="str">
        <f>_xlfn.XLOOKUP(Table1[[#This Row],[TeamFavoriteID]],Table2[team_id],Table2[team_name],_xlfn.XLOOKUP(Table1[[#This Row],[TeamFavoriteID]],Table2[team_id_pfr],Table2[team_name],"Even"))</f>
        <v>New York Jets</v>
      </c>
      <c r="M10211">
        <v>-5.5</v>
      </c>
      <c r="N10211">
        <f>IF(Table1[[#This Row],[TeamFavorite]]=Table1[[#This Row],[TeamHome]],Table1[[#This Row],[ScoreAway]]-Table1[[#This Row],[ScoreHome]],Table1[[#This Row],[ScoreHome]]-Table1[[#This Row],[ScoreAway]])</f>
        <v>4</v>
      </c>
      <c r="O10211">
        <f>IF(Table1[[#This Row],[SpreadActual]]&lt;Table1[[#This Row],[SpreadFavorite]],1,0)</f>
        <v>0</v>
      </c>
      <c r="P10211">
        <v>38</v>
      </c>
      <c r="Q10211" t="s">
        <v>197</v>
      </c>
      <c r="R10211" t="b">
        <v>0</v>
      </c>
      <c r="S10211">
        <v>54</v>
      </c>
      <c r="T10211">
        <v>8</v>
      </c>
      <c r="U10211">
        <v>83</v>
      </c>
    </row>
    <row r="10212" spans="1:22" x14ac:dyDescent="0.2">
      <c r="A10212" s="1">
        <v>40524</v>
      </c>
      <c r="B10212">
        <v>2010</v>
      </c>
      <c r="C10212">
        <f>_xlfn.MAXIFS(Table1[ScheduleWeekWritten],Table1[ScheduleSeason],Table1[[#This Row],[ScheduleSeason]])</f>
        <v>17</v>
      </c>
      <c r="D10212">
        <v>14</v>
      </c>
      <c r="E10212" cm="1">
        <f t="array" ref="E10212">_xlfn.XLOOKUP(Table1[[#This Row],[ScheduleWeekWritten]],Table3[Game],100+Table3[Increase],Table1[[#This Row],[ScheduleWeekWritten]])</f>
        <v>14</v>
      </c>
      <c r="F10212" t="b">
        <v>0</v>
      </c>
      <c r="G10212" t="s">
        <v>49</v>
      </c>
      <c r="H10212">
        <v>23</v>
      </c>
      <c r="I10212">
        <v>7</v>
      </c>
      <c r="J10212" t="s">
        <v>101</v>
      </c>
      <c r="K10212" t="s">
        <v>51</v>
      </c>
      <c r="L10212" t="str">
        <f>_xlfn.XLOOKUP(Table1[[#This Row],[TeamFavoriteID]],Table2[team_id],Table2[team_name],_xlfn.XLOOKUP(Table1[[#This Row],[TeamFavoriteID]],Table2[team_id_pfr],Table2[team_name],"Even"))</f>
        <v>Pittsburgh Steelers</v>
      </c>
      <c r="M10212">
        <v>-8</v>
      </c>
      <c r="N10212">
        <f>IF(Table1[[#This Row],[TeamFavorite]]=Table1[[#This Row],[TeamHome]],Table1[[#This Row],[ScoreAway]]-Table1[[#This Row],[ScoreHome]],Table1[[#This Row],[ScoreHome]]-Table1[[#This Row],[ScoreAway]])</f>
        <v>-16</v>
      </c>
      <c r="O10212">
        <f>IF(Table1[[#This Row],[SpreadActual]]&lt;Table1[[#This Row],[SpreadFavorite]],1,0)</f>
        <v>1</v>
      </c>
      <c r="P10212">
        <v>39.5</v>
      </c>
      <c r="Q10212" t="s">
        <v>175</v>
      </c>
      <c r="R10212" t="b">
        <v>0</v>
      </c>
      <c r="S10212">
        <v>41</v>
      </c>
      <c r="T10212">
        <v>8</v>
      </c>
      <c r="U10212">
        <v>89</v>
      </c>
      <c r="V10212" t="s">
        <v>2</v>
      </c>
    </row>
    <row r="10213" spans="1:22" x14ac:dyDescent="0.2">
      <c r="A10213" s="1">
        <v>40524</v>
      </c>
      <c r="B10213">
        <v>2010</v>
      </c>
      <c r="C10213">
        <f>_xlfn.MAXIFS(Table1[ScheduleWeekWritten],Table1[ScheduleSeason],Table1[[#This Row],[ScheduleSeason]])</f>
        <v>17</v>
      </c>
      <c r="D10213">
        <v>14</v>
      </c>
      <c r="E10213" cm="1">
        <f t="array" ref="E10213">_xlfn.XLOOKUP(Table1[[#This Row],[ScheduleWeekWritten]],Table3[Game],100+Table3[Increase],Table1[[#This Row],[ScheduleWeekWritten]])</f>
        <v>14</v>
      </c>
      <c r="F10213" t="b">
        <v>0</v>
      </c>
      <c r="G10213" t="s">
        <v>27</v>
      </c>
      <c r="H10213">
        <v>31</v>
      </c>
      <c r="I10213">
        <v>0</v>
      </c>
      <c r="J10213" t="s">
        <v>42</v>
      </c>
      <c r="K10213" t="s">
        <v>29</v>
      </c>
      <c r="L10213" t="str">
        <f>_xlfn.XLOOKUP(Table1[[#This Row],[TeamFavoriteID]],Table2[team_id],Table2[team_name],_xlfn.XLOOKUP(Table1[[#This Row],[TeamFavoriteID]],Table2[team_id_pfr],Table2[team_name],"Even"))</f>
        <v>Los Angeles Chargers</v>
      </c>
      <c r="M10213">
        <v>-10</v>
      </c>
      <c r="N10213">
        <f>IF(Table1[[#This Row],[TeamFavorite]]=Table1[[#This Row],[TeamHome]],Table1[[#This Row],[ScoreAway]]-Table1[[#This Row],[ScoreHome]],Table1[[#This Row],[ScoreHome]]-Table1[[#This Row],[ScoreAway]])</f>
        <v>31</v>
      </c>
      <c r="O10213">
        <f>IF(Table1[[#This Row],[SpreadActual]]&lt;Table1[[#This Row],[SpreadFavorite]],1,0)</f>
        <v>0</v>
      </c>
      <c r="P10213">
        <v>45.5</v>
      </c>
      <c r="Q10213" t="s">
        <v>94</v>
      </c>
      <c r="R10213" t="b">
        <v>0</v>
      </c>
      <c r="S10213">
        <v>86</v>
      </c>
      <c r="T10213">
        <v>5</v>
      </c>
      <c r="U10213">
        <v>22</v>
      </c>
    </row>
    <row r="10214" spans="1:22" x14ac:dyDescent="0.2">
      <c r="A10214" s="1">
        <v>40524</v>
      </c>
      <c r="B10214">
        <v>2010</v>
      </c>
      <c r="C10214">
        <f>_xlfn.MAXIFS(Table1[ScheduleWeekWritten],Table1[ScheduleSeason],Table1[[#This Row],[ScheduleSeason]])</f>
        <v>17</v>
      </c>
      <c r="D10214">
        <v>14</v>
      </c>
      <c r="E10214" cm="1">
        <f t="array" ref="E10214">_xlfn.XLOOKUP(Table1[[#This Row],[ScheduleWeekWritten]],Table3[Game],100+Table3[Increase],Table1[[#This Row],[ScheduleWeekWritten]])</f>
        <v>14</v>
      </c>
      <c r="F10214" t="b">
        <v>0</v>
      </c>
      <c r="G10214" t="s">
        <v>53</v>
      </c>
      <c r="H10214">
        <v>40</v>
      </c>
      <c r="I10214">
        <v>21</v>
      </c>
      <c r="J10214" t="s">
        <v>128</v>
      </c>
      <c r="K10214" t="s">
        <v>87</v>
      </c>
      <c r="L10214" t="str">
        <f>_xlfn.XLOOKUP(Table1[[#This Row],[TeamFavoriteID]],Table2[team_id],Table2[team_name],_xlfn.XLOOKUP(Table1[[#This Row],[TeamFavoriteID]],Table2[team_id_pfr],Table2[team_name],"Even"))</f>
        <v>San Francisco 49ers</v>
      </c>
      <c r="M10214">
        <v>-5</v>
      </c>
      <c r="N10214">
        <f>IF(Table1[[#This Row],[TeamFavorite]]=Table1[[#This Row],[TeamHome]],Table1[[#This Row],[ScoreAway]]-Table1[[#This Row],[ScoreHome]],Table1[[#This Row],[ScoreHome]]-Table1[[#This Row],[ScoreAway]])</f>
        <v>-19</v>
      </c>
      <c r="O10214">
        <f>IF(Table1[[#This Row],[SpreadActual]]&lt;Table1[[#This Row],[SpreadFavorite]],1,0)</f>
        <v>1</v>
      </c>
      <c r="P10214">
        <v>43</v>
      </c>
      <c r="Q10214" t="s">
        <v>118</v>
      </c>
      <c r="R10214" t="b">
        <v>0</v>
      </c>
      <c r="S10214">
        <v>55</v>
      </c>
      <c r="T10214">
        <v>3</v>
      </c>
      <c r="U10214">
        <v>90</v>
      </c>
      <c r="V10214" t="s">
        <v>1</v>
      </c>
    </row>
    <row r="10215" spans="1:22" x14ac:dyDescent="0.2">
      <c r="A10215" s="1">
        <v>40524</v>
      </c>
      <c r="B10215">
        <v>2010</v>
      </c>
      <c r="C10215">
        <f>_xlfn.MAXIFS(Table1[ScheduleWeekWritten],Table1[ScheduleSeason],Table1[[#This Row],[ScheduleSeason]])</f>
        <v>17</v>
      </c>
      <c r="D10215">
        <v>14</v>
      </c>
      <c r="E10215" cm="1">
        <f t="array" ref="E10215">_xlfn.XLOOKUP(Table1[[#This Row],[ScheduleWeekWritten]],Table3[Game],100+Table3[Increase],Table1[[#This Row],[ScheduleWeekWritten]])</f>
        <v>14</v>
      </c>
      <c r="F10215" t="b">
        <v>0</v>
      </c>
      <c r="G10215" t="s">
        <v>61</v>
      </c>
      <c r="H10215">
        <v>16</v>
      </c>
      <c r="I10215">
        <v>17</v>
      </c>
      <c r="J10215" t="s">
        <v>127</v>
      </c>
      <c r="K10215" t="s">
        <v>133</v>
      </c>
      <c r="L10215" t="str">
        <f>_xlfn.XLOOKUP(Table1[[#This Row],[TeamFavoriteID]],Table2[team_id],Table2[team_name],_xlfn.XLOOKUP(Table1[[#This Row],[TeamFavoriteID]],Table2[team_id_pfr],Table2[team_name],"Even"))</f>
        <v>Tampa Bay Buccaneers</v>
      </c>
      <c r="M10215">
        <v>-1.5</v>
      </c>
      <c r="N10215">
        <f>IF(Table1[[#This Row],[TeamFavorite]]=Table1[[#This Row],[TeamHome]],Table1[[#This Row],[ScoreAway]]-Table1[[#This Row],[ScoreHome]],Table1[[#This Row],[ScoreHome]]-Table1[[#This Row],[ScoreAway]])</f>
        <v>-1</v>
      </c>
      <c r="O10215">
        <f>IF(Table1[[#This Row],[SpreadActual]]&lt;Table1[[#This Row],[SpreadFavorite]],1,0)</f>
        <v>0</v>
      </c>
      <c r="P10215">
        <v>41.5</v>
      </c>
      <c r="Q10215" t="s">
        <v>165</v>
      </c>
      <c r="R10215" t="b">
        <v>0</v>
      </c>
      <c r="S10215">
        <v>43</v>
      </c>
      <c r="T10215">
        <v>5</v>
      </c>
      <c r="U10215">
        <v>96</v>
      </c>
    </row>
    <row r="10216" spans="1:22" x14ac:dyDescent="0.2">
      <c r="A10216" s="1">
        <v>40525</v>
      </c>
      <c r="B10216">
        <v>2010</v>
      </c>
      <c r="C10216">
        <f>_xlfn.MAXIFS(Table1[ScheduleWeekWritten],Table1[ScheduleSeason],Table1[[#This Row],[ScheduleSeason]])</f>
        <v>17</v>
      </c>
      <c r="D10216">
        <v>14</v>
      </c>
      <c r="E10216" cm="1">
        <f t="array" ref="E10216">_xlfn.XLOOKUP(Table1[[#This Row],[ScheduleWeekWritten]],Table3[Game],100+Table3[Increase],Table1[[#This Row],[ScheduleWeekWritten]])</f>
        <v>14</v>
      </c>
      <c r="F10216" t="b">
        <v>0</v>
      </c>
      <c r="G10216" t="s">
        <v>177</v>
      </c>
      <c r="H10216">
        <v>28</v>
      </c>
      <c r="I10216">
        <v>34</v>
      </c>
      <c r="J10216" t="s">
        <v>158</v>
      </c>
      <c r="K10216" t="s">
        <v>159</v>
      </c>
      <c r="L10216" t="str">
        <f>_xlfn.XLOOKUP(Table1[[#This Row],[TeamFavoriteID]],Table2[team_id],Table2[team_name],_xlfn.XLOOKUP(Table1[[#This Row],[TeamFavoriteID]],Table2[team_id_pfr],Table2[team_name],"Even"))</f>
        <v>Baltimore Ravens</v>
      </c>
      <c r="M10216">
        <v>-3</v>
      </c>
      <c r="N10216">
        <f>IF(Table1[[#This Row],[TeamFavorite]]=Table1[[#This Row],[TeamHome]],Table1[[#This Row],[ScoreAway]]-Table1[[#This Row],[ScoreHome]],Table1[[#This Row],[ScoreHome]]-Table1[[#This Row],[ScoreAway]])</f>
        <v>-6</v>
      </c>
      <c r="O10216">
        <f>IF(Table1[[#This Row],[SpreadActual]]&lt;Table1[[#This Row],[SpreadFavorite]],1,0)</f>
        <v>1</v>
      </c>
      <c r="P10216">
        <v>47</v>
      </c>
      <c r="Q10216" t="s">
        <v>178</v>
      </c>
      <c r="R10216" t="b">
        <v>0</v>
      </c>
      <c r="S10216">
        <v>72</v>
      </c>
      <c r="T10216">
        <v>0</v>
      </c>
      <c r="V10216" t="s">
        <v>103</v>
      </c>
    </row>
    <row r="10217" spans="1:22" x14ac:dyDescent="0.2">
      <c r="A10217" s="1">
        <v>40525</v>
      </c>
      <c r="B10217">
        <v>2010</v>
      </c>
      <c r="C10217">
        <f>_xlfn.MAXIFS(Table1[ScheduleWeekWritten],Table1[ScheduleSeason],Table1[[#This Row],[ScheduleSeason]])</f>
        <v>17</v>
      </c>
      <c r="D10217">
        <v>14</v>
      </c>
      <c r="E10217" cm="1">
        <f t="array" ref="E10217">_xlfn.XLOOKUP(Table1[[#This Row],[ScheduleWeekWritten]],Table3[Game],100+Table3[Increase],Table1[[#This Row],[ScheduleWeekWritten]])</f>
        <v>14</v>
      </c>
      <c r="F10217" t="b">
        <v>0</v>
      </c>
      <c r="G10217" t="s">
        <v>54</v>
      </c>
      <c r="H10217">
        <v>3</v>
      </c>
      <c r="I10217">
        <v>21</v>
      </c>
      <c r="J10217" t="s">
        <v>50</v>
      </c>
      <c r="K10217" t="s">
        <v>90</v>
      </c>
      <c r="L10217" t="str">
        <f>_xlfn.XLOOKUP(Table1[[#This Row],[TeamFavoriteID]],Table2[team_id],Table2[team_name],_xlfn.XLOOKUP(Table1[[#This Row],[TeamFavoriteID]],Table2[team_id_pfr],Table2[team_name],"Even"))</f>
        <v>New York Giants</v>
      </c>
      <c r="M10217">
        <v>-5.5</v>
      </c>
      <c r="N10217">
        <f>IF(Table1[[#This Row],[TeamFavorite]]=Table1[[#This Row],[TeamHome]],Table1[[#This Row],[ScoreAway]]-Table1[[#This Row],[ScoreHome]],Table1[[#This Row],[ScoreHome]]-Table1[[#This Row],[ScoreAway]])</f>
        <v>-18</v>
      </c>
      <c r="O10217">
        <f>IF(Table1[[#This Row],[SpreadActual]]&lt;Table1[[#This Row],[SpreadFavorite]],1,0)</f>
        <v>1</v>
      </c>
      <c r="P10217">
        <v>44</v>
      </c>
      <c r="Q10217" t="s">
        <v>181</v>
      </c>
      <c r="R10217" t="b">
        <v>1</v>
      </c>
      <c r="S10217">
        <v>72</v>
      </c>
      <c r="T10217">
        <v>0</v>
      </c>
      <c r="V10217" t="s">
        <v>103</v>
      </c>
    </row>
    <row r="10218" spans="1:22" x14ac:dyDescent="0.2">
      <c r="A10218" s="1">
        <v>40528</v>
      </c>
      <c r="B10218">
        <v>2010</v>
      </c>
      <c r="C10218">
        <f>_xlfn.MAXIFS(Table1[ScheduleWeekWritten],Table1[ScheduleSeason],Table1[[#This Row],[ScheduleSeason]])</f>
        <v>17</v>
      </c>
      <c r="D10218">
        <v>15</v>
      </c>
      <c r="E10218" cm="1">
        <f t="array" ref="E10218">_xlfn.XLOOKUP(Table1[[#This Row],[ScheduleWeekWritten]],Table3[Game],100+Table3[Increase],Table1[[#This Row],[ScheduleWeekWritten]])</f>
        <v>15</v>
      </c>
      <c r="F10218" t="b">
        <v>0</v>
      </c>
      <c r="G10218" t="s">
        <v>27</v>
      </c>
      <c r="H10218">
        <v>34</v>
      </c>
      <c r="I10218">
        <v>7</v>
      </c>
      <c r="J10218" t="s">
        <v>53</v>
      </c>
      <c r="K10218" t="s">
        <v>29</v>
      </c>
      <c r="L10218" t="str">
        <f>_xlfn.XLOOKUP(Table1[[#This Row],[TeamFavoriteID]],Table2[team_id],Table2[team_name],_xlfn.XLOOKUP(Table1[[#This Row],[TeamFavoriteID]],Table2[team_id_pfr],Table2[team_name],"Even"))</f>
        <v>Los Angeles Chargers</v>
      </c>
      <c r="M10218">
        <v>-10.5</v>
      </c>
      <c r="N10218">
        <f>IF(Table1[[#This Row],[TeamFavorite]]=Table1[[#This Row],[TeamHome]],Table1[[#This Row],[ScoreAway]]-Table1[[#This Row],[ScoreHome]],Table1[[#This Row],[ScoreHome]]-Table1[[#This Row],[ScoreAway]])</f>
        <v>27</v>
      </c>
      <c r="O10218">
        <f>IF(Table1[[#This Row],[SpreadActual]]&lt;Table1[[#This Row],[SpreadFavorite]],1,0)</f>
        <v>0</v>
      </c>
      <c r="P10218">
        <v>45</v>
      </c>
      <c r="Q10218" t="s">
        <v>94</v>
      </c>
      <c r="R10218" t="b">
        <v>0</v>
      </c>
      <c r="S10218">
        <v>59</v>
      </c>
      <c r="T10218">
        <v>7</v>
      </c>
      <c r="U10218">
        <v>69</v>
      </c>
    </row>
    <row r="10219" spans="1:22" x14ac:dyDescent="0.2">
      <c r="A10219" s="1">
        <v>40531</v>
      </c>
      <c r="B10219">
        <v>2010</v>
      </c>
      <c r="C10219">
        <f>_xlfn.MAXIFS(Table1[ScheduleWeekWritten],Table1[ScheduleSeason],Table1[[#This Row],[ScheduleSeason]])</f>
        <v>17</v>
      </c>
      <c r="D10219">
        <v>15</v>
      </c>
      <c r="E10219" cm="1">
        <f t="array" ref="E10219">_xlfn.XLOOKUP(Table1[[#This Row],[ScheduleWeekWritten]],Table3[Game],100+Table3[Increase],Table1[[#This Row],[ScheduleWeekWritten]])</f>
        <v>15</v>
      </c>
      <c r="F10219" t="b">
        <v>0</v>
      </c>
      <c r="G10219" t="s">
        <v>158</v>
      </c>
      <c r="H10219">
        <v>30</v>
      </c>
      <c r="I10219">
        <v>24</v>
      </c>
      <c r="J10219" t="s">
        <v>95</v>
      </c>
      <c r="K10219" t="s">
        <v>159</v>
      </c>
      <c r="L10219" t="str">
        <f>_xlfn.XLOOKUP(Table1[[#This Row],[TeamFavoriteID]],Table2[team_id],Table2[team_name],_xlfn.XLOOKUP(Table1[[#This Row],[TeamFavoriteID]],Table2[team_id_pfr],Table2[team_name],"Even"))</f>
        <v>Baltimore Ravens</v>
      </c>
      <c r="M10219">
        <v>-2.5</v>
      </c>
      <c r="N10219">
        <f>IF(Table1[[#This Row],[TeamFavorite]]=Table1[[#This Row],[TeamHome]],Table1[[#This Row],[ScoreAway]]-Table1[[#This Row],[ScoreHome]],Table1[[#This Row],[ScoreHome]]-Table1[[#This Row],[ScoreAway]])</f>
        <v>-6</v>
      </c>
      <c r="O10219">
        <f>IF(Table1[[#This Row],[SpreadActual]]&lt;Table1[[#This Row],[SpreadFavorite]],1,0)</f>
        <v>1</v>
      </c>
      <c r="P10219">
        <v>44.5</v>
      </c>
      <c r="Q10219" t="s">
        <v>166</v>
      </c>
      <c r="R10219" t="b">
        <v>0</v>
      </c>
      <c r="S10219">
        <v>34</v>
      </c>
      <c r="T10219">
        <v>1</v>
      </c>
      <c r="U10219">
        <v>40</v>
      </c>
    </row>
    <row r="10220" spans="1:22" x14ac:dyDescent="0.2">
      <c r="A10220" s="1">
        <v>40531</v>
      </c>
      <c r="B10220">
        <v>2010</v>
      </c>
      <c r="C10220">
        <f>_xlfn.MAXIFS(Table1[ScheduleWeekWritten],Table1[ScheduleSeason],Table1[[#This Row],[ScheduleSeason]])</f>
        <v>17</v>
      </c>
      <c r="D10220">
        <v>15</v>
      </c>
      <c r="E10220" cm="1">
        <f t="array" ref="E10220">_xlfn.XLOOKUP(Table1[[#This Row],[ScheduleWeekWritten]],Table3[Game],100+Table3[Increase],Table1[[#This Row],[ScheduleWeekWritten]])</f>
        <v>15</v>
      </c>
      <c r="F10220" t="b">
        <v>0</v>
      </c>
      <c r="G10220" t="s">
        <v>152</v>
      </c>
      <c r="H10220">
        <v>19</v>
      </c>
      <c r="I10220">
        <v>12</v>
      </c>
      <c r="J10220" t="s">
        <v>149</v>
      </c>
      <c r="K10220" t="s">
        <v>162</v>
      </c>
      <c r="L10220" t="str">
        <f>_xlfn.XLOOKUP(Table1[[#This Row],[TeamFavoriteID]],Table2[team_id],Table2[team_name],_xlfn.XLOOKUP(Table1[[#This Row],[TeamFavoriteID]],Table2[team_id_pfr],Table2[team_name],"Even"))</f>
        <v>Carolina Panthers</v>
      </c>
      <c r="M10220">
        <v>-2.5</v>
      </c>
      <c r="N10220">
        <f>IF(Table1[[#This Row],[TeamFavorite]]=Table1[[#This Row],[TeamHome]],Table1[[#This Row],[ScoreAway]]-Table1[[#This Row],[ScoreHome]],Table1[[#This Row],[ScoreHome]]-Table1[[#This Row],[ScoreAway]])</f>
        <v>-7</v>
      </c>
      <c r="O10220">
        <f>IF(Table1[[#This Row],[SpreadActual]]&lt;Table1[[#This Row],[SpreadFavorite]],1,0)</f>
        <v>1</v>
      </c>
      <c r="P10220">
        <v>37.5</v>
      </c>
      <c r="Q10220" t="s">
        <v>160</v>
      </c>
      <c r="R10220" t="b">
        <v>0</v>
      </c>
      <c r="S10220">
        <v>42</v>
      </c>
      <c r="T10220">
        <v>6</v>
      </c>
      <c r="U10220">
        <v>57</v>
      </c>
    </row>
    <row r="10221" spans="1:22" x14ac:dyDescent="0.2">
      <c r="A10221" s="1">
        <v>40531</v>
      </c>
      <c r="B10221">
        <v>2010</v>
      </c>
      <c r="C10221">
        <f>_xlfn.MAXIFS(Table1[ScheduleWeekWritten],Table1[ScheduleSeason],Table1[[#This Row],[ScheduleSeason]])</f>
        <v>17</v>
      </c>
      <c r="D10221">
        <v>15</v>
      </c>
      <c r="E10221" cm="1">
        <f t="array" ref="E10221">_xlfn.XLOOKUP(Table1[[#This Row],[ScheduleWeekWritten]],Table3[Game],100+Table3[Increase],Table1[[#This Row],[ScheduleWeekWritten]])</f>
        <v>15</v>
      </c>
      <c r="F10221" t="b">
        <v>0</v>
      </c>
      <c r="G10221" t="s">
        <v>101</v>
      </c>
      <c r="H10221">
        <v>19</v>
      </c>
      <c r="I10221">
        <v>17</v>
      </c>
      <c r="J10221" t="s">
        <v>62</v>
      </c>
      <c r="K10221" t="s">
        <v>89</v>
      </c>
      <c r="L10221" t="str">
        <f>_xlfn.XLOOKUP(Table1[[#This Row],[TeamFavoriteID]],Table2[team_id],Table2[team_name],_xlfn.XLOOKUP(Table1[[#This Row],[TeamFavoriteID]],Table2[team_id_pfr],Table2[team_name],"Even"))</f>
        <v>Even</v>
      </c>
      <c r="M10221">
        <v>0</v>
      </c>
      <c r="N10221">
        <f>IF(Table1[[#This Row],[TeamFavorite]]=Table1[[#This Row],[TeamHome]],Table1[[#This Row],[ScoreAway]]-Table1[[#This Row],[ScoreHome]],Table1[[#This Row],[ScoreHome]]-Table1[[#This Row],[ScoreAway]])</f>
        <v>2</v>
      </c>
      <c r="O10221">
        <f>IF(Table1[[#This Row],[SpreadActual]]&lt;Table1[[#This Row],[SpreadFavorite]],1,0)</f>
        <v>0</v>
      </c>
      <c r="P10221">
        <v>41</v>
      </c>
      <c r="Q10221" t="s">
        <v>173</v>
      </c>
      <c r="R10221" t="b">
        <v>0</v>
      </c>
      <c r="S10221">
        <v>28</v>
      </c>
      <c r="T10221">
        <v>8</v>
      </c>
      <c r="U10221">
        <v>59</v>
      </c>
    </row>
    <row r="10222" spans="1:22" x14ac:dyDescent="0.2">
      <c r="A10222" s="1">
        <v>40531</v>
      </c>
      <c r="B10222">
        <v>2010</v>
      </c>
      <c r="C10222">
        <f>_xlfn.MAXIFS(Table1[ScheduleWeekWritten],Table1[ScheduleSeason],Table1[[#This Row],[ScheduleSeason]])</f>
        <v>17</v>
      </c>
      <c r="D10222">
        <v>15</v>
      </c>
      <c r="E10222" cm="1">
        <f t="array" ref="E10222">_xlfn.XLOOKUP(Table1[[#This Row],[ScheduleWeekWritten]],Table3[Game],100+Table3[Increase],Table1[[#This Row],[ScheduleWeekWritten]])</f>
        <v>15</v>
      </c>
      <c r="F10222" t="b">
        <v>0</v>
      </c>
      <c r="G10222" t="s">
        <v>67</v>
      </c>
      <c r="H10222">
        <v>33</v>
      </c>
      <c r="I10222">
        <v>30</v>
      </c>
      <c r="J10222" t="s">
        <v>61</v>
      </c>
      <c r="K10222" t="s">
        <v>68</v>
      </c>
      <c r="L10222" t="str">
        <f>_xlfn.XLOOKUP(Table1[[#This Row],[TeamFavoriteID]],Table2[team_id],Table2[team_name],_xlfn.XLOOKUP(Table1[[#This Row],[TeamFavoriteID]],Table2[team_id_pfr],Table2[team_name],"Even"))</f>
        <v>Dallas Cowboys</v>
      </c>
      <c r="M10222">
        <v>-9.5</v>
      </c>
      <c r="N10222">
        <f>IF(Table1[[#This Row],[TeamFavorite]]=Table1[[#This Row],[TeamHome]],Table1[[#This Row],[ScoreAway]]-Table1[[#This Row],[ScoreHome]],Table1[[#This Row],[ScoreHome]]-Table1[[#This Row],[ScoreAway]])</f>
        <v>-3</v>
      </c>
      <c r="O10222">
        <f>IF(Table1[[#This Row],[SpreadActual]]&lt;Table1[[#This Row],[SpreadFavorite]],1,0)</f>
        <v>0</v>
      </c>
      <c r="P10222">
        <v>44.5</v>
      </c>
      <c r="Q10222" t="s">
        <v>192</v>
      </c>
      <c r="R10222" t="b">
        <v>0</v>
      </c>
      <c r="S10222">
        <v>51</v>
      </c>
      <c r="T10222">
        <v>0</v>
      </c>
      <c r="V10222" t="s">
        <v>193</v>
      </c>
    </row>
    <row r="10223" spans="1:22" x14ac:dyDescent="0.2">
      <c r="A10223" s="1">
        <v>40531</v>
      </c>
      <c r="B10223">
        <v>2010</v>
      </c>
      <c r="C10223">
        <f>_xlfn.MAXIFS(Table1[ScheduleWeekWritten],Table1[ScheduleSeason],Table1[[#This Row],[ScheduleSeason]])</f>
        <v>17</v>
      </c>
      <c r="D10223">
        <v>15</v>
      </c>
      <c r="E10223" cm="1">
        <f t="array" ref="E10223">_xlfn.XLOOKUP(Table1[[#This Row],[ScheduleWeekWritten]],Table3[Game],100+Table3[Increase],Table1[[#This Row],[ScheduleWeekWritten]])</f>
        <v>15</v>
      </c>
      <c r="F10223" t="b">
        <v>0</v>
      </c>
      <c r="G10223" t="s">
        <v>140</v>
      </c>
      <c r="H10223">
        <v>34</v>
      </c>
      <c r="I10223">
        <v>24</v>
      </c>
      <c r="J10223" t="s">
        <v>154</v>
      </c>
      <c r="K10223" t="s">
        <v>72</v>
      </c>
      <c r="L10223" t="str">
        <f>_xlfn.XLOOKUP(Table1[[#This Row],[TeamFavoriteID]],Table2[team_id],Table2[team_name],_xlfn.XLOOKUP(Table1[[#This Row],[TeamFavoriteID]],Table2[team_id_pfr],Table2[team_name],"Even"))</f>
        <v>Baltimore Colts</v>
      </c>
      <c r="M10223">
        <v>-4.5</v>
      </c>
      <c r="N10223">
        <f>IF(Table1[[#This Row],[TeamFavorite]]=Table1[[#This Row],[TeamHome]],Table1[[#This Row],[ScoreAway]]-Table1[[#This Row],[ScoreHome]],Table1[[#This Row],[ScoreHome]]-Table1[[#This Row],[ScoreAway]])</f>
        <v>10</v>
      </c>
      <c r="O10223">
        <f>IF(Table1[[#This Row],[SpreadActual]]&lt;Table1[[#This Row],[SpreadFavorite]],1,0)</f>
        <v>0</v>
      </c>
      <c r="P10223">
        <v>48</v>
      </c>
      <c r="Q10223" t="s">
        <v>190</v>
      </c>
      <c r="R10223" t="b">
        <v>0</v>
      </c>
      <c r="S10223">
        <v>72</v>
      </c>
      <c r="T10223">
        <v>0</v>
      </c>
      <c r="V10223" t="s">
        <v>103</v>
      </c>
    </row>
    <row r="10224" spans="1:22" x14ac:dyDescent="0.2">
      <c r="A10224" s="1">
        <v>40531</v>
      </c>
      <c r="B10224">
        <v>2010</v>
      </c>
      <c r="C10224">
        <f>_xlfn.MAXIFS(Table1[ScheduleWeekWritten],Table1[ScheduleSeason],Table1[[#This Row],[ScheduleSeason]])</f>
        <v>17</v>
      </c>
      <c r="D10224">
        <v>15</v>
      </c>
      <c r="E10224" cm="1">
        <f t="array" ref="E10224">_xlfn.XLOOKUP(Table1[[#This Row],[ScheduleWeekWritten]],Table3[Game],100+Table3[Increase],Table1[[#This Row],[ScheduleWeekWritten]])</f>
        <v>15</v>
      </c>
      <c r="F10224" t="b">
        <v>0</v>
      </c>
      <c r="G10224" t="s">
        <v>19</v>
      </c>
      <c r="H10224">
        <v>14</v>
      </c>
      <c r="I10224">
        <v>17</v>
      </c>
      <c r="J10224" t="s">
        <v>28</v>
      </c>
      <c r="K10224" t="s">
        <v>91</v>
      </c>
      <c r="L10224" t="str">
        <f>_xlfn.XLOOKUP(Table1[[#This Row],[TeamFavoriteID]],Table2[team_id],Table2[team_name],_xlfn.XLOOKUP(Table1[[#This Row],[TeamFavoriteID]],Table2[team_id_pfr],Table2[team_name],"Even"))</f>
        <v>Miami Dolphins</v>
      </c>
      <c r="M10224">
        <v>-5.5</v>
      </c>
      <c r="N10224">
        <f>IF(Table1[[#This Row],[TeamFavorite]]=Table1[[#This Row],[TeamHome]],Table1[[#This Row],[ScoreAway]]-Table1[[#This Row],[ScoreHome]],Table1[[#This Row],[ScoreHome]]-Table1[[#This Row],[ScoreAway]])</f>
        <v>3</v>
      </c>
      <c r="O10224">
        <f>IF(Table1[[#This Row],[SpreadActual]]&lt;Table1[[#This Row],[SpreadFavorite]],1,0)</f>
        <v>0</v>
      </c>
      <c r="P10224">
        <v>40</v>
      </c>
      <c r="Q10224" t="s">
        <v>143</v>
      </c>
      <c r="R10224" t="b">
        <v>0</v>
      </c>
      <c r="S10224">
        <v>67</v>
      </c>
      <c r="T10224">
        <v>1</v>
      </c>
      <c r="U10224">
        <v>74</v>
      </c>
    </row>
    <row r="10225" spans="1:22" x14ac:dyDescent="0.2">
      <c r="A10225" s="1">
        <v>40531</v>
      </c>
      <c r="B10225">
        <v>2010</v>
      </c>
      <c r="C10225">
        <f>_xlfn.MAXIFS(Table1[ScheduleWeekWritten],Table1[ScheduleSeason],Table1[[#This Row],[ScheduleSeason]])</f>
        <v>17</v>
      </c>
      <c r="D10225">
        <v>15</v>
      </c>
      <c r="E10225" cm="1">
        <f t="array" ref="E10225">_xlfn.XLOOKUP(Table1[[#This Row],[ScheduleWeekWritten]],Table3[Game],100+Table3[Increase],Table1[[#This Row],[ScheduleWeekWritten]])</f>
        <v>15</v>
      </c>
      <c r="F10225" t="b">
        <v>0</v>
      </c>
      <c r="G10225" t="s">
        <v>115</v>
      </c>
      <c r="H10225">
        <v>31</v>
      </c>
      <c r="I10225">
        <v>27</v>
      </c>
      <c r="J10225" t="s">
        <v>33</v>
      </c>
      <c r="K10225" t="s">
        <v>70</v>
      </c>
      <c r="L10225" t="str">
        <f>_xlfn.XLOOKUP(Table1[[#This Row],[TeamFavoriteID]],Table2[team_id],Table2[team_name],_xlfn.XLOOKUP(Table1[[#This Row],[TeamFavoriteID]],Table2[team_id_pfr],Table2[team_name],"Even"))</f>
        <v>Boston Patriots</v>
      </c>
      <c r="M10225">
        <v>-14.5</v>
      </c>
      <c r="N10225">
        <f>IF(Table1[[#This Row],[TeamFavorite]]=Table1[[#This Row],[TeamHome]],Table1[[#This Row],[ScoreAway]]-Table1[[#This Row],[ScoreHome]],Table1[[#This Row],[ScoreHome]]-Table1[[#This Row],[ScoreAway]])</f>
        <v>4</v>
      </c>
      <c r="O10225">
        <f>IF(Table1[[#This Row],[SpreadActual]]&lt;Table1[[#This Row],[SpreadFavorite]],1,0)</f>
        <v>0</v>
      </c>
      <c r="P10225">
        <v>43.5</v>
      </c>
      <c r="Q10225" t="s">
        <v>179</v>
      </c>
      <c r="R10225" t="b">
        <v>0</v>
      </c>
      <c r="S10225">
        <v>32</v>
      </c>
      <c r="T10225">
        <v>8</v>
      </c>
    </row>
    <row r="10226" spans="1:22" x14ac:dyDescent="0.2">
      <c r="A10226" s="1">
        <v>40531</v>
      </c>
      <c r="B10226">
        <v>2010</v>
      </c>
      <c r="C10226">
        <f>_xlfn.MAXIFS(Table1[ScheduleWeekWritten],Table1[ScheduleSeason],Table1[[#This Row],[ScheduleSeason]])</f>
        <v>17</v>
      </c>
      <c r="D10226">
        <v>15</v>
      </c>
      <c r="E10226" cm="1">
        <f t="array" ref="E10226">_xlfn.XLOOKUP(Table1[[#This Row],[ScheduleWeekWritten]],Table3[Game],100+Table3[Increase],Table1[[#This Row],[ScheduleWeekWritten]])</f>
        <v>15</v>
      </c>
      <c r="F10226" t="b">
        <v>0</v>
      </c>
      <c r="G10226" t="s">
        <v>50</v>
      </c>
      <c r="H10226">
        <v>31</v>
      </c>
      <c r="I10226">
        <v>38</v>
      </c>
      <c r="J10226" t="s">
        <v>58</v>
      </c>
      <c r="K10226" t="s">
        <v>90</v>
      </c>
      <c r="L10226" t="str">
        <f>_xlfn.XLOOKUP(Table1[[#This Row],[TeamFavoriteID]],Table2[team_id],Table2[team_name],_xlfn.XLOOKUP(Table1[[#This Row],[TeamFavoriteID]],Table2[team_id_pfr],Table2[team_name],"Even"))</f>
        <v>New York Giants</v>
      </c>
      <c r="M10226">
        <v>-3</v>
      </c>
      <c r="N10226">
        <f>IF(Table1[[#This Row],[TeamFavorite]]=Table1[[#This Row],[TeamHome]],Table1[[#This Row],[ScoreAway]]-Table1[[#This Row],[ScoreHome]],Table1[[#This Row],[ScoreHome]]-Table1[[#This Row],[ScoreAway]])</f>
        <v>7</v>
      </c>
      <c r="O10226">
        <f>IF(Table1[[#This Row],[SpreadActual]]&lt;Table1[[#This Row],[SpreadFavorite]],1,0)</f>
        <v>0</v>
      </c>
      <c r="P10226">
        <v>47</v>
      </c>
      <c r="Q10226" t="s">
        <v>197</v>
      </c>
      <c r="R10226" t="b">
        <v>0</v>
      </c>
      <c r="S10226">
        <v>33</v>
      </c>
      <c r="T10226">
        <v>6</v>
      </c>
      <c r="U10226">
        <v>58</v>
      </c>
    </row>
    <row r="10227" spans="1:22" x14ac:dyDescent="0.2">
      <c r="A10227" s="1">
        <v>40531</v>
      </c>
      <c r="B10227">
        <v>2010</v>
      </c>
      <c r="C10227">
        <f>_xlfn.MAXIFS(Table1[ScheduleWeekWritten],Table1[ScheduleSeason],Table1[[#This Row],[ScheduleSeason]])</f>
        <v>17</v>
      </c>
      <c r="D10227">
        <v>15</v>
      </c>
      <c r="E10227" cm="1">
        <f t="array" ref="E10227">_xlfn.XLOOKUP(Table1[[#This Row],[ScheduleWeekWritten]],Table3[Game],100+Table3[Increase],Table1[[#This Row],[ScheduleWeekWritten]])</f>
        <v>15</v>
      </c>
      <c r="F10227" t="b">
        <v>0</v>
      </c>
      <c r="G10227" t="s">
        <v>20</v>
      </c>
      <c r="H10227">
        <v>39</v>
      </c>
      <c r="I10227">
        <v>23</v>
      </c>
      <c r="J10227" t="s">
        <v>24</v>
      </c>
      <c r="K10227" t="s">
        <v>21</v>
      </c>
      <c r="L10227" t="str">
        <f>_xlfn.XLOOKUP(Table1[[#This Row],[TeamFavoriteID]],Table2[team_id],Table2[team_name],_xlfn.XLOOKUP(Table1[[#This Row],[TeamFavoriteID]],Table2[team_id_pfr],Table2[team_name],"Even"))</f>
        <v>Las Vegas Raiders</v>
      </c>
      <c r="M10227">
        <v>-8</v>
      </c>
      <c r="N10227">
        <f>IF(Table1[[#This Row],[TeamFavorite]]=Table1[[#This Row],[TeamHome]],Table1[[#This Row],[ScoreAway]]-Table1[[#This Row],[ScoreHome]],Table1[[#This Row],[ScoreHome]]-Table1[[#This Row],[ScoreAway]])</f>
        <v>16</v>
      </c>
      <c r="O10227">
        <f>IF(Table1[[#This Row],[SpreadActual]]&lt;Table1[[#This Row],[SpreadFavorite]],1,0)</f>
        <v>0</v>
      </c>
      <c r="P10227">
        <v>42</v>
      </c>
      <c r="Q10227" t="s">
        <v>76</v>
      </c>
      <c r="R10227" t="b">
        <v>0</v>
      </c>
      <c r="S10227">
        <v>55</v>
      </c>
      <c r="T10227">
        <v>0</v>
      </c>
      <c r="V10227" t="s">
        <v>2</v>
      </c>
    </row>
    <row r="10228" spans="1:22" x14ac:dyDescent="0.2">
      <c r="A10228" s="1">
        <v>40531</v>
      </c>
      <c r="B10228">
        <v>2010</v>
      </c>
      <c r="C10228">
        <f>_xlfn.MAXIFS(Table1[ScheduleWeekWritten],Table1[ScheduleSeason],Table1[[#This Row],[ScheduleSeason]])</f>
        <v>17</v>
      </c>
      <c r="D10228">
        <v>15</v>
      </c>
      <c r="E10228" cm="1">
        <f t="array" ref="E10228">_xlfn.XLOOKUP(Table1[[#This Row],[ScheduleWeekWritten]],Table3[Game],100+Table3[Increase],Table1[[#This Row],[ScheduleWeekWritten]])</f>
        <v>15</v>
      </c>
      <c r="F10228" t="b">
        <v>0</v>
      </c>
      <c r="G10228" t="s">
        <v>49</v>
      </c>
      <c r="H10228">
        <v>17</v>
      </c>
      <c r="I10228">
        <v>22</v>
      </c>
      <c r="J10228" t="s">
        <v>31</v>
      </c>
      <c r="K10228" t="s">
        <v>51</v>
      </c>
      <c r="L10228" t="str">
        <f>_xlfn.XLOOKUP(Table1[[#This Row],[TeamFavoriteID]],Table2[team_id],Table2[team_name],_xlfn.XLOOKUP(Table1[[#This Row],[TeamFavoriteID]],Table2[team_id_pfr],Table2[team_name],"Even"))</f>
        <v>Pittsburgh Steelers</v>
      </c>
      <c r="M10228">
        <v>-4</v>
      </c>
      <c r="N10228">
        <f>IF(Table1[[#This Row],[TeamFavorite]]=Table1[[#This Row],[TeamHome]],Table1[[#This Row],[ScoreAway]]-Table1[[#This Row],[ScoreHome]],Table1[[#This Row],[ScoreHome]]-Table1[[#This Row],[ScoreAway]])</f>
        <v>5</v>
      </c>
      <c r="O10228">
        <f>IF(Table1[[#This Row],[SpreadActual]]&lt;Table1[[#This Row],[SpreadFavorite]],1,0)</f>
        <v>0</v>
      </c>
      <c r="P10228">
        <v>35.5</v>
      </c>
      <c r="Q10228" t="s">
        <v>175</v>
      </c>
      <c r="R10228" t="b">
        <v>0</v>
      </c>
      <c r="S10228">
        <v>25</v>
      </c>
      <c r="T10228">
        <v>9</v>
      </c>
      <c r="U10228">
        <v>62</v>
      </c>
    </row>
    <row r="10229" spans="1:22" x14ac:dyDescent="0.2">
      <c r="A10229" s="1">
        <v>40531</v>
      </c>
      <c r="B10229">
        <v>2010</v>
      </c>
      <c r="C10229">
        <f>_xlfn.MAXIFS(Table1[ScheduleWeekWritten],Table1[ScheduleSeason],Table1[[#This Row],[ScheduleSeason]])</f>
        <v>17</v>
      </c>
      <c r="D10229">
        <v>15</v>
      </c>
      <c r="E10229" cm="1">
        <f t="array" ref="E10229">_xlfn.XLOOKUP(Table1[[#This Row],[ScheduleWeekWritten]],Table3[Game],100+Table3[Increase],Table1[[#This Row],[ScheduleWeekWritten]])</f>
        <v>15</v>
      </c>
      <c r="F10229" t="b">
        <v>0</v>
      </c>
      <c r="G10229" t="s">
        <v>128</v>
      </c>
      <c r="H10229">
        <v>18</v>
      </c>
      <c r="I10229">
        <v>34</v>
      </c>
      <c r="J10229" t="s">
        <v>38</v>
      </c>
      <c r="K10229" t="s">
        <v>109</v>
      </c>
      <c r="L10229" t="str">
        <f>_xlfn.XLOOKUP(Table1[[#This Row],[TeamFavoriteID]],Table2[team_id],Table2[team_name],_xlfn.XLOOKUP(Table1[[#This Row],[TeamFavoriteID]],Table2[team_id_pfr],Table2[team_name],"Even"))</f>
        <v>Atlanta Falcons</v>
      </c>
      <c r="M10229">
        <v>-6</v>
      </c>
      <c r="N10229">
        <f>IF(Table1[[#This Row],[TeamFavorite]]=Table1[[#This Row],[TeamHome]],Table1[[#This Row],[ScoreAway]]-Table1[[#This Row],[ScoreHome]],Table1[[#This Row],[ScoreHome]]-Table1[[#This Row],[ScoreAway]])</f>
        <v>-16</v>
      </c>
      <c r="O10229">
        <f>IF(Table1[[#This Row],[SpreadActual]]&lt;Table1[[#This Row],[SpreadFavorite]],1,0)</f>
        <v>1</v>
      </c>
      <c r="P10229">
        <v>46.5</v>
      </c>
      <c r="Q10229" t="s">
        <v>180</v>
      </c>
      <c r="R10229" t="b">
        <v>0</v>
      </c>
      <c r="S10229">
        <v>45</v>
      </c>
      <c r="T10229">
        <v>2</v>
      </c>
    </row>
    <row r="10230" spans="1:22" x14ac:dyDescent="0.2">
      <c r="A10230" s="1">
        <v>40531</v>
      </c>
      <c r="B10230">
        <v>2010</v>
      </c>
      <c r="C10230">
        <f>_xlfn.MAXIFS(Table1[ScheduleWeekWritten],Table1[ScheduleSeason],Table1[[#This Row],[ScheduleSeason]])</f>
        <v>17</v>
      </c>
      <c r="D10230">
        <v>15</v>
      </c>
      <c r="E10230" cm="1">
        <f t="array" ref="E10230">_xlfn.XLOOKUP(Table1[[#This Row],[ScheduleWeekWritten]],Table3[Game],100+Table3[Increase],Table1[[#This Row],[ScheduleWeekWritten]])</f>
        <v>15</v>
      </c>
      <c r="F10230" t="b">
        <v>0</v>
      </c>
      <c r="G10230" t="s">
        <v>153</v>
      </c>
      <c r="H10230">
        <v>13</v>
      </c>
      <c r="I10230">
        <v>27</v>
      </c>
      <c r="J10230" t="s">
        <v>42</v>
      </c>
      <c r="K10230" t="s">
        <v>40</v>
      </c>
      <c r="L10230" t="str">
        <f>_xlfn.XLOOKUP(Table1[[#This Row],[TeamFavoriteID]],Table2[team_id],Table2[team_name],_xlfn.XLOOKUP(Table1[[#This Row],[TeamFavoriteID]],Table2[team_id_pfr],Table2[team_name],"Even"))</f>
        <v>Los Angeles Rams</v>
      </c>
      <c r="M10230">
        <v>-3</v>
      </c>
      <c r="N10230">
        <f>IF(Table1[[#This Row],[TeamFavorite]]=Table1[[#This Row],[TeamHome]],Table1[[#This Row],[ScoreAway]]-Table1[[#This Row],[ScoreHome]],Table1[[#This Row],[ScoreHome]]-Table1[[#This Row],[ScoreAway]])</f>
        <v>-14</v>
      </c>
      <c r="O10230">
        <f>IF(Table1[[#This Row],[SpreadActual]]&lt;Table1[[#This Row],[SpreadFavorite]],1,0)</f>
        <v>1</v>
      </c>
      <c r="P10230">
        <v>42.5</v>
      </c>
      <c r="Q10230" t="s">
        <v>157</v>
      </c>
      <c r="R10230" t="b">
        <v>0</v>
      </c>
      <c r="S10230">
        <v>72</v>
      </c>
      <c r="T10230">
        <v>0</v>
      </c>
      <c r="V10230" t="s">
        <v>103</v>
      </c>
    </row>
    <row r="10231" spans="1:22" x14ac:dyDescent="0.2">
      <c r="A10231" s="1">
        <v>40531</v>
      </c>
      <c r="B10231">
        <v>2010</v>
      </c>
      <c r="C10231">
        <f>_xlfn.MAXIFS(Table1[ScheduleWeekWritten],Table1[ScheduleSeason],Table1[[#This Row],[ScheduleSeason]])</f>
        <v>17</v>
      </c>
      <c r="D10231">
        <v>15</v>
      </c>
      <c r="E10231" cm="1">
        <f t="array" ref="E10231">_xlfn.XLOOKUP(Table1[[#This Row],[ScheduleWeekWritten]],Table3[Game],100+Table3[Increase],Table1[[#This Row],[ScheduleWeekWritten]])</f>
        <v>15</v>
      </c>
      <c r="F10231" t="b">
        <v>0</v>
      </c>
      <c r="G10231" t="s">
        <v>127</v>
      </c>
      <c r="H10231">
        <v>20</v>
      </c>
      <c r="I10231">
        <v>23</v>
      </c>
      <c r="J10231" t="s">
        <v>45</v>
      </c>
      <c r="K10231" t="s">
        <v>133</v>
      </c>
      <c r="L10231" t="str">
        <f>_xlfn.XLOOKUP(Table1[[#This Row],[TeamFavoriteID]],Table2[team_id],Table2[team_name],_xlfn.XLOOKUP(Table1[[#This Row],[TeamFavoriteID]],Table2[team_id_pfr],Table2[team_name],"Even"))</f>
        <v>Tampa Bay Buccaneers</v>
      </c>
      <c r="M10231">
        <v>-4</v>
      </c>
      <c r="N10231">
        <f>IF(Table1[[#This Row],[TeamFavorite]]=Table1[[#This Row],[TeamHome]],Table1[[#This Row],[ScoreAway]]-Table1[[#This Row],[ScoreHome]],Table1[[#This Row],[ScoreHome]]-Table1[[#This Row],[ScoreAway]])</f>
        <v>3</v>
      </c>
      <c r="O10231">
        <f>IF(Table1[[#This Row],[SpreadActual]]&lt;Table1[[#This Row],[SpreadFavorite]],1,0)</f>
        <v>0</v>
      </c>
      <c r="P10231">
        <v>43</v>
      </c>
      <c r="Q10231" t="s">
        <v>168</v>
      </c>
      <c r="R10231" t="b">
        <v>0</v>
      </c>
      <c r="S10231">
        <v>54</v>
      </c>
      <c r="T10231">
        <v>1</v>
      </c>
      <c r="U10231">
        <v>96</v>
      </c>
    </row>
    <row r="10232" spans="1:22" x14ac:dyDescent="0.2">
      <c r="A10232" s="1">
        <v>40531</v>
      </c>
      <c r="B10232">
        <v>2010</v>
      </c>
      <c r="C10232">
        <f>_xlfn.MAXIFS(Table1[ScheduleWeekWritten],Table1[ScheduleSeason],Table1[[#This Row],[ScheduleSeason]])</f>
        <v>17</v>
      </c>
      <c r="D10232">
        <v>15</v>
      </c>
      <c r="E10232" cm="1">
        <f t="array" ref="E10232">_xlfn.XLOOKUP(Table1[[#This Row],[ScheduleWeekWritten]],Table3[Game],100+Table3[Increase],Table1[[#This Row],[ScheduleWeekWritten]])</f>
        <v>15</v>
      </c>
      <c r="F10232" t="b">
        <v>0</v>
      </c>
      <c r="G10232" t="s">
        <v>171</v>
      </c>
      <c r="H10232">
        <v>31</v>
      </c>
      <c r="I10232">
        <v>17</v>
      </c>
      <c r="J10232" t="s">
        <v>177</v>
      </c>
      <c r="K10232" t="s">
        <v>25</v>
      </c>
      <c r="L10232" t="str">
        <f>_xlfn.XLOOKUP(Table1[[#This Row],[TeamFavoriteID]],Table2[team_id],Table2[team_name],_xlfn.XLOOKUP(Table1[[#This Row],[TeamFavoriteID]],Table2[team_id_pfr],Table2[team_name],"Even"))</f>
        <v>Houston Oilers</v>
      </c>
      <c r="M10232">
        <v>-1</v>
      </c>
      <c r="N10232">
        <f>IF(Table1[[#This Row],[TeamFavorite]]=Table1[[#This Row],[TeamHome]],Table1[[#This Row],[ScoreAway]]-Table1[[#This Row],[ScoreHome]],Table1[[#This Row],[ScoreHome]]-Table1[[#This Row],[ScoreAway]])</f>
        <v>14</v>
      </c>
      <c r="O10232">
        <f>IF(Table1[[#This Row],[SpreadActual]]&lt;Table1[[#This Row],[SpreadFavorite]],1,0)</f>
        <v>0</v>
      </c>
      <c r="P10232">
        <v>47</v>
      </c>
      <c r="Q10232" t="s">
        <v>172</v>
      </c>
      <c r="R10232" t="b">
        <v>0</v>
      </c>
      <c r="S10232">
        <v>36</v>
      </c>
      <c r="T10232">
        <v>4</v>
      </c>
      <c r="U10232">
        <v>56</v>
      </c>
    </row>
    <row r="10233" spans="1:22" x14ac:dyDescent="0.2">
      <c r="A10233" s="1">
        <v>40532</v>
      </c>
      <c r="B10233">
        <v>2010</v>
      </c>
      <c r="C10233">
        <f>_xlfn.MAXIFS(Table1[ScheduleWeekWritten],Table1[ScheduleSeason],Table1[[#This Row],[ScheduleSeason]])</f>
        <v>17</v>
      </c>
      <c r="D10233">
        <v>15</v>
      </c>
      <c r="E10233" cm="1">
        <f t="array" ref="E10233">_xlfn.XLOOKUP(Table1[[#This Row],[ScheduleWeekWritten]],Table3[Game],100+Table3[Increase],Table1[[#This Row],[ScheduleWeekWritten]])</f>
        <v>15</v>
      </c>
      <c r="F10233" t="b">
        <v>0</v>
      </c>
      <c r="G10233" t="s">
        <v>54</v>
      </c>
      <c r="H10233">
        <v>14</v>
      </c>
      <c r="I10233">
        <v>40</v>
      </c>
      <c r="J10233" t="s">
        <v>46</v>
      </c>
      <c r="K10233" t="s">
        <v>47</v>
      </c>
      <c r="L10233" t="str">
        <f>_xlfn.XLOOKUP(Table1[[#This Row],[TeamFavoriteID]],Table2[team_id],Table2[team_name],_xlfn.XLOOKUP(Table1[[#This Row],[TeamFavoriteID]],Table2[team_id_pfr],Table2[team_name],"Even"))</f>
        <v>Chicago Bears</v>
      </c>
      <c r="M10233">
        <v>-7</v>
      </c>
      <c r="N10233">
        <f>IF(Table1[[#This Row],[TeamFavorite]]=Table1[[#This Row],[TeamHome]],Table1[[#This Row],[ScoreAway]]-Table1[[#This Row],[ScoreHome]],Table1[[#This Row],[ScoreHome]]-Table1[[#This Row],[ScoreAway]])</f>
        <v>-26</v>
      </c>
      <c r="O10233">
        <f>IF(Table1[[#This Row],[SpreadActual]]&lt;Table1[[#This Row],[SpreadFavorite]],1,0)</f>
        <v>1</v>
      </c>
      <c r="P10233">
        <v>33</v>
      </c>
      <c r="Q10233" t="s">
        <v>198</v>
      </c>
      <c r="R10233" t="b">
        <v>0</v>
      </c>
      <c r="S10233">
        <v>23</v>
      </c>
      <c r="T10233">
        <v>1</v>
      </c>
      <c r="V10233" t="s">
        <v>199</v>
      </c>
    </row>
    <row r="10234" spans="1:22" x14ac:dyDescent="0.2">
      <c r="A10234" s="1">
        <v>40535</v>
      </c>
      <c r="B10234">
        <v>2010</v>
      </c>
      <c r="C10234">
        <f>_xlfn.MAXIFS(Table1[ScheduleWeekWritten],Table1[ScheduleSeason],Table1[[#This Row],[ScheduleSeason]])</f>
        <v>17</v>
      </c>
      <c r="D10234">
        <v>16</v>
      </c>
      <c r="E10234" cm="1">
        <f t="array" ref="E10234">_xlfn.XLOOKUP(Table1[[#This Row],[ScheduleWeekWritten]],Table3[Game],100+Table3[Increase],Table1[[#This Row],[ScheduleWeekWritten]])</f>
        <v>16</v>
      </c>
      <c r="F10234" t="b">
        <v>0</v>
      </c>
      <c r="G10234" t="s">
        <v>49</v>
      </c>
      <c r="H10234">
        <v>27</v>
      </c>
      <c r="I10234">
        <v>3</v>
      </c>
      <c r="J10234" t="s">
        <v>152</v>
      </c>
      <c r="K10234" t="s">
        <v>51</v>
      </c>
      <c r="L10234" t="str">
        <f>_xlfn.XLOOKUP(Table1[[#This Row],[TeamFavoriteID]],Table2[team_id],Table2[team_name],_xlfn.XLOOKUP(Table1[[#This Row],[TeamFavoriteID]],Table2[team_id_pfr],Table2[team_name],"Even"))</f>
        <v>Pittsburgh Steelers</v>
      </c>
      <c r="M10234">
        <v>-14.5</v>
      </c>
      <c r="N10234">
        <f>IF(Table1[[#This Row],[TeamFavorite]]=Table1[[#This Row],[TeamHome]],Table1[[#This Row],[ScoreAway]]-Table1[[#This Row],[ScoreHome]],Table1[[#This Row],[ScoreHome]]-Table1[[#This Row],[ScoreAway]])</f>
        <v>-24</v>
      </c>
      <c r="O10234">
        <f>IF(Table1[[#This Row],[SpreadActual]]&lt;Table1[[#This Row],[SpreadFavorite]],1,0)</f>
        <v>1</v>
      </c>
      <c r="P10234">
        <v>38</v>
      </c>
      <c r="Q10234" t="s">
        <v>175</v>
      </c>
      <c r="R10234" t="b">
        <v>0</v>
      </c>
      <c r="S10234">
        <v>27</v>
      </c>
      <c r="T10234">
        <v>1</v>
      </c>
      <c r="U10234">
        <v>70</v>
      </c>
    </row>
    <row r="10235" spans="1:22" x14ac:dyDescent="0.2">
      <c r="A10235" s="1">
        <v>40537</v>
      </c>
      <c r="B10235">
        <v>2010</v>
      </c>
      <c r="C10235">
        <f>_xlfn.MAXIFS(Table1[ScheduleWeekWritten],Table1[ScheduleSeason],Table1[[#This Row],[ScheduleSeason]])</f>
        <v>17</v>
      </c>
      <c r="D10235">
        <v>16</v>
      </c>
      <c r="E10235" cm="1">
        <f t="array" ref="E10235">_xlfn.XLOOKUP(Table1[[#This Row],[ScheduleWeekWritten]],Table3[Game],100+Table3[Increase],Table1[[#This Row],[ScheduleWeekWritten]])</f>
        <v>16</v>
      </c>
      <c r="F10235" t="b">
        <v>0</v>
      </c>
      <c r="G10235" t="s">
        <v>149</v>
      </c>
      <c r="H10235">
        <v>27</v>
      </c>
      <c r="I10235">
        <v>26</v>
      </c>
      <c r="J10235" t="s">
        <v>67</v>
      </c>
      <c r="K10235" t="s">
        <v>68</v>
      </c>
      <c r="L10235" t="str">
        <f>_xlfn.XLOOKUP(Table1[[#This Row],[TeamFavoriteID]],Table2[team_id],Table2[team_name],_xlfn.XLOOKUP(Table1[[#This Row],[TeamFavoriteID]],Table2[team_id_pfr],Table2[team_name],"Even"))</f>
        <v>Dallas Cowboys</v>
      </c>
      <c r="M10235">
        <v>-7.5</v>
      </c>
      <c r="N10235">
        <f>IF(Table1[[#This Row],[TeamFavorite]]=Table1[[#This Row],[TeamHome]],Table1[[#This Row],[ScoreAway]]-Table1[[#This Row],[ScoreHome]],Table1[[#This Row],[ScoreHome]]-Table1[[#This Row],[ScoreAway]])</f>
        <v>1</v>
      </c>
      <c r="O10235">
        <f>IF(Table1[[#This Row],[SpreadActual]]&lt;Table1[[#This Row],[SpreadFavorite]],1,0)</f>
        <v>0</v>
      </c>
      <c r="P10235">
        <v>45</v>
      </c>
      <c r="Q10235" t="s">
        <v>150</v>
      </c>
      <c r="R10235" t="b">
        <v>0</v>
      </c>
      <c r="S10235">
        <v>72</v>
      </c>
      <c r="T10235">
        <v>0</v>
      </c>
      <c r="V10235" t="s">
        <v>103</v>
      </c>
    </row>
    <row r="10236" spans="1:22" x14ac:dyDescent="0.2">
      <c r="A10236" s="1">
        <v>40538</v>
      </c>
      <c r="B10236">
        <v>2010</v>
      </c>
      <c r="C10236">
        <f>_xlfn.MAXIFS(Table1[ScheduleWeekWritten],Table1[ScheduleSeason],Table1[[#This Row],[ScheduleSeason]])</f>
        <v>17</v>
      </c>
      <c r="D10236">
        <v>16</v>
      </c>
      <c r="E10236" cm="1">
        <f t="array" ref="E10236">_xlfn.XLOOKUP(Table1[[#This Row],[ScheduleWeekWritten]],Table3[Game],100+Table3[Increase],Table1[[#This Row],[ScheduleWeekWritten]])</f>
        <v>16</v>
      </c>
      <c r="F10236" t="b">
        <v>0</v>
      </c>
      <c r="G10236" t="s">
        <v>28</v>
      </c>
      <c r="H10236">
        <v>3</v>
      </c>
      <c r="I10236">
        <v>34</v>
      </c>
      <c r="J10236" t="s">
        <v>115</v>
      </c>
      <c r="K10236" t="s">
        <v>70</v>
      </c>
      <c r="L10236" t="str">
        <f>_xlfn.XLOOKUP(Table1[[#This Row],[TeamFavoriteID]],Table2[team_id],Table2[team_name],_xlfn.XLOOKUP(Table1[[#This Row],[TeamFavoriteID]],Table2[team_id_pfr],Table2[team_name],"Even"))</f>
        <v>Boston Patriots</v>
      </c>
      <c r="M10236">
        <v>-9</v>
      </c>
      <c r="N10236">
        <f>IF(Table1[[#This Row],[TeamFavorite]]=Table1[[#This Row],[TeamHome]],Table1[[#This Row],[ScoreAway]]-Table1[[#This Row],[ScoreHome]],Table1[[#This Row],[ScoreHome]]-Table1[[#This Row],[ScoreAway]])</f>
        <v>-31</v>
      </c>
      <c r="O10236">
        <f>IF(Table1[[#This Row],[SpreadActual]]&lt;Table1[[#This Row],[SpreadFavorite]],1,0)</f>
        <v>1</v>
      </c>
      <c r="P10236">
        <v>45.5</v>
      </c>
      <c r="Q10236" t="s">
        <v>123</v>
      </c>
      <c r="R10236" t="b">
        <v>0</v>
      </c>
      <c r="S10236">
        <v>22</v>
      </c>
      <c r="T10236">
        <v>1</v>
      </c>
      <c r="U10236">
        <v>69</v>
      </c>
      <c r="V10236" t="s">
        <v>120</v>
      </c>
    </row>
    <row r="10237" spans="1:22" x14ac:dyDescent="0.2">
      <c r="A10237" s="1">
        <v>40538</v>
      </c>
      <c r="B10237">
        <v>2010</v>
      </c>
      <c r="C10237">
        <f>_xlfn.MAXIFS(Table1[ScheduleWeekWritten],Table1[ScheduleSeason],Table1[[#This Row],[ScheduleSeason]])</f>
        <v>17</v>
      </c>
      <c r="D10237">
        <v>16</v>
      </c>
      <c r="E10237" cm="1">
        <f t="array" ref="E10237">_xlfn.XLOOKUP(Table1[[#This Row],[ScheduleWeekWritten]],Table3[Game],100+Table3[Increase],Table1[[#This Row],[ScheduleWeekWritten]])</f>
        <v>16</v>
      </c>
      <c r="F10237" t="b">
        <v>0</v>
      </c>
      <c r="G10237" t="s">
        <v>46</v>
      </c>
      <c r="H10237">
        <v>38</v>
      </c>
      <c r="I10237">
        <v>34</v>
      </c>
      <c r="J10237" t="s">
        <v>31</v>
      </c>
      <c r="K10237" t="s">
        <v>47</v>
      </c>
      <c r="L10237" t="str">
        <f>_xlfn.XLOOKUP(Table1[[#This Row],[TeamFavoriteID]],Table2[team_id],Table2[team_name],_xlfn.XLOOKUP(Table1[[#This Row],[TeamFavoriteID]],Table2[team_id_pfr],Table2[team_name],"Even"))</f>
        <v>Chicago Bears</v>
      </c>
      <c r="M10237">
        <v>-3</v>
      </c>
      <c r="N10237">
        <f>IF(Table1[[#This Row],[TeamFavorite]]=Table1[[#This Row],[TeamHome]],Table1[[#This Row],[ScoreAway]]-Table1[[#This Row],[ScoreHome]],Table1[[#This Row],[ScoreHome]]-Table1[[#This Row],[ScoreAway]])</f>
        <v>-4</v>
      </c>
      <c r="O10237">
        <f>IF(Table1[[#This Row],[SpreadActual]]&lt;Table1[[#This Row],[SpreadFavorite]],1,0)</f>
        <v>1</v>
      </c>
      <c r="P10237">
        <v>36</v>
      </c>
      <c r="Q10237" t="s">
        <v>114</v>
      </c>
      <c r="R10237" t="b">
        <v>0</v>
      </c>
      <c r="S10237">
        <v>33</v>
      </c>
      <c r="T10237">
        <v>9</v>
      </c>
      <c r="U10237">
        <v>85</v>
      </c>
    </row>
    <row r="10238" spans="1:22" x14ac:dyDescent="0.2">
      <c r="A10238" s="1">
        <v>40538</v>
      </c>
      <c r="B10238">
        <v>2010</v>
      </c>
      <c r="C10238">
        <f>_xlfn.MAXIFS(Table1[ScheduleWeekWritten],Table1[ScheduleSeason],Table1[[#This Row],[ScheduleSeason]])</f>
        <v>17</v>
      </c>
      <c r="D10238">
        <v>16</v>
      </c>
      <c r="E10238" cm="1">
        <f t="array" ref="E10238">_xlfn.XLOOKUP(Table1[[#This Row],[ScheduleWeekWritten]],Table3[Game],100+Table3[Increase],Table1[[#This Row],[ScheduleWeekWritten]])</f>
        <v>16</v>
      </c>
      <c r="F10238" t="b">
        <v>0</v>
      </c>
      <c r="G10238" t="s">
        <v>101</v>
      </c>
      <c r="H10238">
        <v>34</v>
      </c>
      <c r="I10238">
        <v>20</v>
      </c>
      <c r="J10238" t="s">
        <v>27</v>
      </c>
      <c r="K10238" t="s">
        <v>29</v>
      </c>
      <c r="L10238" t="str">
        <f>_xlfn.XLOOKUP(Table1[[#This Row],[TeamFavoriteID]],Table2[team_id],Table2[team_name],_xlfn.XLOOKUP(Table1[[#This Row],[TeamFavoriteID]],Table2[team_id_pfr],Table2[team_name],"Even"))</f>
        <v>Los Angeles Chargers</v>
      </c>
      <c r="M10238">
        <v>-8</v>
      </c>
      <c r="N10238">
        <f>IF(Table1[[#This Row],[TeamFavorite]]=Table1[[#This Row],[TeamHome]],Table1[[#This Row],[ScoreAway]]-Table1[[#This Row],[ScoreHome]],Table1[[#This Row],[ScoreHome]]-Table1[[#This Row],[ScoreAway]])</f>
        <v>14</v>
      </c>
      <c r="O10238">
        <f>IF(Table1[[#This Row],[SpreadActual]]&lt;Table1[[#This Row],[SpreadFavorite]],1,0)</f>
        <v>0</v>
      </c>
      <c r="P10238">
        <v>43.5</v>
      </c>
      <c r="Q10238" t="s">
        <v>173</v>
      </c>
      <c r="R10238" t="b">
        <v>0</v>
      </c>
      <c r="S10238">
        <v>30</v>
      </c>
      <c r="T10238">
        <v>1</v>
      </c>
      <c r="U10238">
        <v>62</v>
      </c>
    </row>
    <row r="10239" spans="1:22" x14ac:dyDescent="0.2">
      <c r="A10239" s="1">
        <v>40538</v>
      </c>
      <c r="B10239">
        <v>2010</v>
      </c>
      <c r="C10239">
        <f>_xlfn.MAXIFS(Table1[ScheduleWeekWritten],Table1[ScheduleSeason],Table1[[#This Row],[ScheduleSeason]])</f>
        <v>17</v>
      </c>
      <c r="D10239">
        <v>16</v>
      </c>
      <c r="E10239" cm="1">
        <f t="array" ref="E10239">_xlfn.XLOOKUP(Table1[[#This Row],[ScheduleWeekWritten]],Table3[Game],100+Table3[Increase],Table1[[#This Row],[ScheduleWeekWritten]])</f>
        <v>16</v>
      </c>
      <c r="F10239" t="b">
        <v>0</v>
      </c>
      <c r="G10239" t="s">
        <v>62</v>
      </c>
      <c r="H10239">
        <v>10</v>
      </c>
      <c r="I10239">
        <v>20</v>
      </c>
      <c r="J10239" t="s">
        <v>158</v>
      </c>
      <c r="K10239" t="s">
        <v>159</v>
      </c>
      <c r="L10239" t="str">
        <f>_xlfn.XLOOKUP(Table1[[#This Row],[TeamFavoriteID]],Table2[team_id],Table2[team_name],_xlfn.XLOOKUP(Table1[[#This Row],[TeamFavoriteID]],Table2[team_id_pfr],Table2[team_name],"Even"))</f>
        <v>Baltimore Ravens</v>
      </c>
      <c r="M10239">
        <v>-4</v>
      </c>
      <c r="N10239">
        <f>IF(Table1[[#This Row],[TeamFavorite]]=Table1[[#This Row],[TeamHome]],Table1[[#This Row],[ScoreAway]]-Table1[[#This Row],[ScoreHome]],Table1[[#This Row],[ScoreHome]]-Table1[[#This Row],[ScoreAway]])</f>
        <v>-10</v>
      </c>
      <c r="O10239">
        <f>IF(Table1[[#This Row],[SpreadActual]]&lt;Table1[[#This Row],[SpreadFavorite]],1,0)</f>
        <v>1</v>
      </c>
      <c r="P10239">
        <v>40</v>
      </c>
      <c r="Q10239" t="s">
        <v>170</v>
      </c>
      <c r="R10239" t="b">
        <v>0</v>
      </c>
      <c r="S10239">
        <v>26</v>
      </c>
      <c r="T10239">
        <v>1</v>
      </c>
      <c r="U10239">
        <v>73</v>
      </c>
    </row>
    <row r="10240" spans="1:22" x14ac:dyDescent="0.2">
      <c r="A10240" s="1">
        <v>40538</v>
      </c>
      <c r="B10240">
        <v>2010</v>
      </c>
      <c r="C10240">
        <f>_xlfn.MAXIFS(Table1[ScheduleWeekWritten],Table1[ScheduleSeason],Table1[[#This Row],[ScheduleSeason]])</f>
        <v>17</v>
      </c>
      <c r="D10240">
        <v>16</v>
      </c>
      <c r="E10240" cm="1">
        <f t="array" ref="E10240">_xlfn.XLOOKUP(Table1[[#This Row],[ScheduleWeekWritten]],Table3[Game],100+Table3[Increase],Table1[[#This Row],[ScheduleWeekWritten]])</f>
        <v>16</v>
      </c>
      <c r="F10240" t="b">
        <v>0</v>
      </c>
      <c r="G10240" t="s">
        <v>24</v>
      </c>
      <c r="H10240">
        <v>24</v>
      </c>
      <c r="I10240">
        <v>23</v>
      </c>
      <c r="J10240" t="s">
        <v>177</v>
      </c>
      <c r="K10240" t="s">
        <v>182</v>
      </c>
      <c r="L10240" t="str">
        <f>_xlfn.XLOOKUP(Table1[[#This Row],[TeamFavoriteID]],Table2[team_id],Table2[team_name],_xlfn.XLOOKUP(Table1[[#This Row],[TeamFavoriteID]],Table2[team_id_pfr],Table2[team_name],"Even"))</f>
        <v>Houston Texans</v>
      </c>
      <c r="M10240">
        <v>-2.5</v>
      </c>
      <c r="N10240">
        <f>IF(Table1[[#This Row],[TeamFavorite]]=Table1[[#This Row],[TeamHome]],Table1[[#This Row],[ScoreAway]]-Table1[[#This Row],[ScoreHome]],Table1[[#This Row],[ScoreHome]]-Table1[[#This Row],[ScoreAway]])</f>
        <v>1</v>
      </c>
      <c r="O10240">
        <f>IF(Table1[[#This Row],[SpreadActual]]&lt;Table1[[#This Row],[SpreadFavorite]],1,0)</f>
        <v>0</v>
      </c>
      <c r="P10240">
        <v>49.5</v>
      </c>
      <c r="Q10240" t="s">
        <v>174</v>
      </c>
      <c r="R10240" t="b">
        <v>0</v>
      </c>
      <c r="S10240">
        <v>50</v>
      </c>
      <c r="T10240">
        <v>7</v>
      </c>
      <c r="U10240">
        <v>18</v>
      </c>
    </row>
    <row r="10241" spans="1:22" x14ac:dyDescent="0.2">
      <c r="A10241" s="1">
        <v>40538</v>
      </c>
      <c r="B10241">
        <v>2010</v>
      </c>
      <c r="C10241">
        <f>_xlfn.MAXIFS(Table1[ScheduleWeekWritten],Table1[ScheduleSeason],Table1[[#This Row],[ScheduleSeason]])</f>
        <v>17</v>
      </c>
      <c r="D10241">
        <v>16</v>
      </c>
      <c r="E10241" cm="1">
        <f t="array" ref="E10241">_xlfn.XLOOKUP(Table1[[#This Row],[ScheduleWeekWritten]],Table3[Game],100+Table3[Increase],Table1[[#This Row],[ScheduleWeekWritten]])</f>
        <v>16</v>
      </c>
      <c r="F10241" t="b">
        <v>0</v>
      </c>
      <c r="G10241" t="s">
        <v>33</v>
      </c>
      <c r="H10241">
        <v>45</v>
      </c>
      <c r="I10241">
        <v>17</v>
      </c>
      <c r="J10241" t="s">
        <v>50</v>
      </c>
      <c r="K10241" t="s">
        <v>35</v>
      </c>
      <c r="L10241" t="str">
        <f>_xlfn.XLOOKUP(Table1[[#This Row],[TeamFavoriteID]],Table2[team_id],Table2[team_name],_xlfn.XLOOKUP(Table1[[#This Row],[TeamFavoriteID]],Table2[team_id_pfr],Table2[team_name],"Even"))</f>
        <v>Green Bay Packers</v>
      </c>
      <c r="M10241">
        <v>-3</v>
      </c>
      <c r="N10241">
        <f>IF(Table1[[#This Row],[TeamFavorite]]=Table1[[#This Row],[TeamHome]],Table1[[#This Row],[ScoreAway]]-Table1[[#This Row],[ScoreHome]],Table1[[#This Row],[ScoreHome]]-Table1[[#This Row],[ScoreAway]])</f>
        <v>-28</v>
      </c>
      <c r="O10241">
        <f>IF(Table1[[#This Row],[SpreadActual]]&lt;Table1[[#This Row],[SpreadFavorite]],1,0)</f>
        <v>1</v>
      </c>
      <c r="P10241">
        <v>43</v>
      </c>
      <c r="Q10241" t="s">
        <v>82</v>
      </c>
      <c r="R10241" t="b">
        <v>0</v>
      </c>
      <c r="S10241">
        <v>26</v>
      </c>
      <c r="T10241">
        <v>5</v>
      </c>
      <c r="U10241">
        <v>74</v>
      </c>
    </row>
    <row r="10242" spans="1:22" x14ac:dyDescent="0.2">
      <c r="A10242" s="1">
        <v>40538</v>
      </c>
      <c r="B10242">
        <v>2010</v>
      </c>
      <c r="C10242">
        <f>_xlfn.MAXIFS(Table1[ScheduleWeekWritten],Table1[ScheduleSeason],Table1[[#This Row],[ScheduleSeason]])</f>
        <v>17</v>
      </c>
      <c r="D10242">
        <v>16</v>
      </c>
      <c r="E10242" cm="1">
        <f t="array" ref="E10242">_xlfn.XLOOKUP(Table1[[#This Row],[ScheduleWeekWritten]],Table3[Game],100+Table3[Increase],Table1[[#This Row],[ScheduleWeekWritten]])</f>
        <v>16</v>
      </c>
      <c r="F10242" t="b">
        <v>0</v>
      </c>
      <c r="G10242" t="s">
        <v>154</v>
      </c>
      <c r="H10242">
        <v>17</v>
      </c>
      <c r="I10242">
        <v>20</v>
      </c>
      <c r="J10242" t="s">
        <v>61</v>
      </c>
      <c r="K10242" t="s">
        <v>161</v>
      </c>
      <c r="L10242" t="str">
        <f>_xlfn.XLOOKUP(Table1[[#This Row],[TeamFavoriteID]],Table2[team_id],Table2[team_name],_xlfn.XLOOKUP(Table1[[#This Row],[TeamFavoriteID]],Table2[team_id_pfr],Table2[team_name],"Even"))</f>
        <v>Jacksonville Jaguars</v>
      </c>
      <c r="M10242">
        <v>-6.5</v>
      </c>
      <c r="N10242">
        <f>IF(Table1[[#This Row],[TeamFavorite]]=Table1[[#This Row],[TeamHome]],Table1[[#This Row],[ScoreAway]]-Table1[[#This Row],[ScoreHome]],Table1[[#This Row],[ScoreHome]]-Table1[[#This Row],[ScoreAway]])</f>
        <v>3</v>
      </c>
      <c r="O10242">
        <f>IF(Table1[[#This Row],[SpreadActual]]&lt;Table1[[#This Row],[SpreadFavorite]],1,0)</f>
        <v>0</v>
      </c>
      <c r="P10242">
        <v>45</v>
      </c>
      <c r="Q10242" t="s">
        <v>155</v>
      </c>
      <c r="R10242" t="b">
        <v>0</v>
      </c>
      <c r="S10242">
        <v>38</v>
      </c>
      <c r="T10242">
        <v>0</v>
      </c>
      <c r="U10242">
        <v>64</v>
      </c>
    </row>
    <row r="10243" spans="1:22" x14ac:dyDescent="0.2">
      <c r="A10243" s="1">
        <v>40538</v>
      </c>
      <c r="B10243">
        <v>2010</v>
      </c>
      <c r="C10243">
        <f>_xlfn.MAXIFS(Table1[ScheduleWeekWritten],Table1[ScheduleSeason],Table1[[#This Row],[ScheduleSeason]])</f>
        <v>17</v>
      </c>
      <c r="D10243">
        <v>16</v>
      </c>
      <c r="E10243" cm="1">
        <f t="array" ref="E10243">_xlfn.XLOOKUP(Table1[[#This Row],[ScheduleWeekWritten]],Table3[Game],100+Table3[Increase],Table1[[#This Row],[ScheduleWeekWritten]])</f>
        <v>16</v>
      </c>
      <c r="F10243" t="b">
        <v>0</v>
      </c>
      <c r="G10243" t="s">
        <v>42</v>
      </c>
      <c r="H10243">
        <v>34</v>
      </c>
      <c r="I10243">
        <v>14</v>
      </c>
      <c r="J10243" t="s">
        <v>171</v>
      </c>
      <c r="K10243" t="s">
        <v>75</v>
      </c>
      <c r="L10243" t="str">
        <f>_xlfn.XLOOKUP(Table1[[#This Row],[TeamFavoriteID]],Table2[team_id],Table2[team_name],_xlfn.XLOOKUP(Table1[[#This Row],[TeamFavoriteID]],Table2[team_id_pfr],Table2[team_name],"Even"))</f>
        <v>Kansas City Chiefs</v>
      </c>
      <c r="M10243">
        <v>-4</v>
      </c>
      <c r="N10243">
        <f>IF(Table1[[#This Row],[TeamFavorite]]=Table1[[#This Row],[TeamHome]],Table1[[#This Row],[ScoreAway]]-Table1[[#This Row],[ScoreHome]],Table1[[#This Row],[ScoreHome]]-Table1[[#This Row],[ScoreAway]])</f>
        <v>-20</v>
      </c>
      <c r="O10243">
        <f>IF(Table1[[#This Row],[SpreadActual]]&lt;Table1[[#This Row],[SpreadFavorite]],1,0)</f>
        <v>1</v>
      </c>
      <c r="P10243">
        <v>42.5</v>
      </c>
      <c r="Q10243" t="s">
        <v>117</v>
      </c>
      <c r="R10243" t="b">
        <v>0</v>
      </c>
      <c r="S10243">
        <v>19</v>
      </c>
      <c r="T10243">
        <v>7</v>
      </c>
      <c r="U10243">
        <v>77</v>
      </c>
    </row>
    <row r="10244" spans="1:22" x14ac:dyDescent="0.2">
      <c r="A10244" s="1">
        <v>40538</v>
      </c>
      <c r="B10244">
        <v>2010</v>
      </c>
      <c r="C10244">
        <f>_xlfn.MAXIFS(Table1[ScheduleWeekWritten],Table1[ScheduleSeason],Table1[[#This Row],[ScheduleSeason]])</f>
        <v>17</v>
      </c>
      <c r="D10244">
        <v>16</v>
      </c>
      <c r="E10244" cm="1">
        <f t="array" ref="E10244">_xlfn.XLOOKUP(Table1[[#This Row],[ScheduleWeekWritten]],Table3[Game],100+Table3[Increase],Table1[[#This Row],[ScheduleWeekWritten]])</f>
        <v>16</v>
      </c>
      <c r="F10244" t="b">
        <v>0</v>
      </c>
      <c r="G10244" t="s">
        <v>19</v>
      </c>
      <c r="H10244">
        <v>27</v>
      </c>
      <c r="I10244">
        <v>34</v>
      </c>
      <c r="J10244" t="s">
        <v>45</v>
      </c>
      <c r="K10244" t="s">
        <v>91</v>
      </c>
      <c r="L10244" t="str">
        <f>_xlfn.XLOOKUP(Table1[[#This Row],[TeamFavoriteID]],Table2[team_id],Table2[team_name],_xlfn.XLOOKUP(Table1[[#This Row],[TeamFavoriteID]],Table2[team_id_pfr],Table2[team_name],"Even"))</f>
        <v>Miami Dolphins</v>
      </c>
      <c r="M10244">
        <v>-3.5</v>
      </c>
      <c r="N10244">
        <f>IF(Table1[[#This Row],[TeamFavorite]]=Table1[[#This Row],[TeamHome]],Table1[[#This Row],[ScoreAway]]-Table1[[#This Row],[ScoreHome]],Table1[[#This Row],[ScoreHome]]-Table1[[#This Row],[ScoreAway]])</f>
        <v>7</v>
      </c>
      <c r="O10244">
        <f>IF(Table1[[#This Row],[SpreadActual]]&lt;Table1[[#This Row],[SpreadFavorite]],1,0)</f>
        <v>0</v>
      </c>
      <c r="P10244">
        <v>41</v>
      </c>
      <c r="Q10244" t="s">
        <v>143</v>
      </c>
      <c r="R10244" t="b">
        <v>0</v>
      </c>
      <c r="S10244">
        <v>69</v>
      </c>
      <c r="T10244">
        <v>2</v>
      </c>
      <c r="U10244">
        <v>47</v>
      </c>
    </row>
    <row r="10245" spans="1:22" x14ac:dyDescent="0.2">
      <c r="A10245" s="1">
        <v>40538</v>
      </c>
      <c r="B10245">
        <v>2010</v>
      </c>
      <c r="C10245">
        <f>_xlfn.MAXIFS(Table1[ScheduleWeekWritten],Table1[ScheduleSeason],Table1[[#This Row],[ScheduleSeason]])</f>
        <v>17</v>
      </c>
      <c r="D10245">
        <v>16</v>
      </c>
      <c r="E10245" cm="1">
        <f t="array" ref="E10245">_xlfn.XLOOKUP(Table1[[#This Row],[ScheduleWeekWritten]],Table3[Game],100+Table3[Increase],Table1[[#This Row],[ScheduleWeekWritten]])</f>
        <v>16</v>
      </c>
      <c r="F10245" t="b">
        <v>0</v>
      </c>
      <c r="G10245" t="s">
        <v>20</v>
      </c>
      <c r="H10245">
        <v>26</v>
      </c>
      <c r="I10245">
        <v>31</v>
      </c>
      <c r="J10245" t="s">
        <v>140</v>
      </c>
      <c r="K10245" t="s">
        <v>72</v>
      </c>
      <c r="L10245" t="str">
        <f>_xlfn.XLOOKUP(Table1[[#This Row],[TeamFavoriteID]],Table2[team_id],Table2[team_name],_xlfn.XLOOKUP(Table1[[#This Row],[TeamFavoriteID]],Table2[team_id_pfr],Table2[team_name],"Even"))</f>
        <v>Baltimore Colts</v>
      </c>
      <c r="M10245">
        <v>-2.5</v>
      </c>
      <c r="N10245">
        <f>IF(Table1[[#This Row],[TeamFavorite]]=Table1[[#This Row],[TeamHome]],Table1[[#This Row],[ScoreAway]]-Table1[[#This Row],[ScoreHome]],Table1[[#This Row],[ScoreHome]]-Table1[[#This Row],[ScoreAway]])</f>
        <v>-5</v>
      </c>
      <c r="O10245">
        <f>IF(Table1[[#This Row],[SpreadActual]]&lt;Table1[[#This Row],[SpreadFavorite]],1,0)</f>
        <v>1</v>
      </c>
      <c r="P10245">
        <v>47.5</v>
      </c>
      <c r="Q10245" t="s">
        <v>76</v>
      </c>
      <c r="R10245" t="b">
        <v>0</v>
      </c>
      <c r="S10245">
        <v>58</v>
      </c>
      <c r="T10245">
        <v>5</v>
      </c>
      <c r="U10245">
        <v>65</v>
      </c>
    </row>
    <row r="10246" spans="1:22" x14ac:dyDescent="0.2">
      <c r="A10246" s="1">
        <v>40538</v>
      </c>
      <c r="B10246">
        <v>2010</v>
      </c>
      <c r="C10246">
        <f>_xlfn.MAXIFS(Table1[ScheduleWeekWritten],Table1[ScheduleSeason],Table1[[#This Row],[ScheduleSeason]])</f>
        <v>17</v>
      </c>
      <c r="D10246">
        <v>16</v>
      </c>
      <c r="E10246" cm="1">
        <f t="array" ref="E10246">_xlfn.XLOOKUP(Table1[[#This Row],[ScheduleWeekWritten]],Table3[Game],100+Table3[Increase],Table1[[#This Row],[ScheduleWeekWritten]])</f>
        <v>16</v>
      </c>
      <c r="F10246" t="b">
        <v>0</v>
      </c>
      <c r="G10246" t="s">
        <v>153</v>
      </c>
      <c r="H10246">
        <v>25</v>
      </c>
      <c r="I10246">
        <v>17</v>
      </c>
      <c r="J10246" t="s">
        <v>53</v>
      </c>
      <c r="K10246" t="s">
        <v>40</v>
      </c>
      <c r="L10246" t="str">
        <f>_xlfn.XLOOKUP(Table1[[#This Row],[TeamFavoriteID]],Table2[team_id],Table2[team_name],_xlfn.XLOOKUP(Table1[[#This Row],[TeamFavoriteID]],Table2[team_id_pfr],Table2[team_name],"Even"))</f>
        <v>Los Angeles Rams</v>
      </c>
      <c r="M10246">
        <v>-2.5</v>
      </c>
      <c r="N10246">
        <f>IF(Table1[[#This Row],[TeamFavorite]]=Table1[[#This Row],[TeamHome]],Table1[[#This Row],[ScoreAway]]-Table1[[#This Row],[ScoreHome]],Table1[[#This Row],[ScoreHome]]-Table1[[#This Row],[ScoreAway]])</f>
        <v>8</v>
      </c>
      <c r="O10246">
        <f>IF(Table1[[#This Row],[SpreadActual]]&lt;Table1[[#This Row],[SpreadFavorite]],1,0)</f>
        <v>0</v>
      </c>
      <c r="P10246">
        <v>40</v>
      </c>
      <c r="Q10246" t="s">
        <v>157</v>
      </c>
      <c r="R10246" t="b">
        <v>0</v>
      </c>
      <c r="S10246">
        <v>72</v>
      </c>
      <c r="T10246">
        <v>0</v>
      </c>
      <c r="V10246" t="s">
        <v>103</v>
      </c>
    </row>
    <row r="10247" spans="1:22" x14ac:dyDescent="0.2">
      <c r="A10247" s="1">
        <v>40538</v>
      </c>
      <c r="B10247">
        <v>2010</v>
      </c>
      <c r="C10247">
        <f>_xlfn.MAXIFS(Table1[ScheduleWeekWritten],Table1[ScheduleSeason],Table1[[#This Row],[ScheduleSeason]])</f>
        <v>17</v>
      </c>
      <c r="D10247">
        <v>16</v>
      </c>
      <c r="E10247" cm="1">
        <f t="array" ref="E10247">_xlfn.XLOOKUP(Table1[[#This Row],[ScheduleWeekWritten]],Table3[Game],100+Table3[Increase],Table1[[#This Row],[ScheduleWeekWritten]])</f>
        <v>16</v>
      </c>
      <c r="F10247" t="b">
        <v>0</v>
      </c>
      <c r="G10247" t="s">
        <v>127</v>
      </c>
      <c r="H10247">
        <v>38</v>
      </c>
      <c r="I10247">
        <v>15</v>
      </c>
      <c r="J10247" t="s">
        <v>128</v>
      </c>
      <c r="K10247" t="s">
        <v>133</v>
      </c>
      <c r="L10247" t="str">
        <f>_xlfn.XLOOKUP(Table1[[#This Row],[TeamFavoriteID]],Table2[team_id],Table2[team_name],_xlfn.XLOOKUP(Table1[[#This Row],[TeamFavoriteID]],Table2[team_id_pfr],Table2[team_name],"Even"))</f>
        <v>Tampa Bay Buccaneers</v>
      </c>
      <c r="M10247">
        <v>-6</v>
      </c>
      <c r="N10247">
        <f>IF(Table1[[#This Row],[TeamFavorite]]=Table1[[#This Row],[TeamHome]],Table1[[#This Row],[ScoreAway]]-Table1[[#This Row],[ScoreHome]],Table1[[#This Row],[ScoreHome]]-Table1[[#This Row],[ScoreAway]])</f>
        <v>-23</v>
      </c>
      <c r="O10247">
        <f>IF(Table1[[#This Row],[SpreadActual]]&lt;Table1[[#This Row],[SpreadFavorite]],1,0)</f>
        <v>1</v>
      </c>
      <c r="P10247">
        <v>43.5</v>
      </c>
      <c r="Q10247" t="s">
        <v>168</v>
      </c>
      <c r="R10247" t="b">
        <v>0</v>
      </c>
      <c r="S10247">
        <v>51</v>
      </c>
      <c r="T10247">
        <v>1</v>
      </c>
      <c r="U10247">
        <v>56</v>
      </c>
    </row>
    <row r="10248" spans="1:22" x14ac:dyDescent="0.2">
      <c r="A10248" s="1">
        <v>40539</v>
      </c>
      <c r="B10248">
        <v>2010</v>
      </c>
      <c r="C10248">
        <f>_xlfn.MAXIFS(Table1[ScheduleWeekWritten],Table1[ScheduleSeason],Table1[[#This Row],[ScheduleSeason]])</f>
        <v>17</v>
      </c>
      <c r="D10248">
        <v>16</v>
      </c>
      <c r="E10248" cm="1">
        <f t="array" ref="E10248">_xlfn.XLOOKUP(Table1[[#This Row],[ScheduleWeekWritten]],Table3[Game],100+Table3[Increase],Table1[[#This Row],[ScheduleWeekWritten]])</f>
        <v>16</v>
      </c>
      <c r="F10248" t="b">
        <v>0</v>
      </c>
      <c r="G10248" t="s">
        <v>38</v>
      </c>
      <c r="H10248">
        <v>14</v>
      </c>
      <c r="I10248">
        <v>17</v>
      </c>
      <c r="J10248" t="s">
        <v>95</v>
      </c>
      <c r="K10248" t="s">
        <v>109</v>
      </c>
      <c r="L10248" t="str">
        <f>_xlfn.XLOOKUP(Table1[[#This Row],[TeamFavoriteID]],Table2[team_id],Table2[team_name],_xlfn.XLOOKUP(Table1[[#This Row],[TeamFavoriteID]],Table2[team_id_pfr],Table2[team_name],"Even"))</f>
        <v>Atlanta Falcons</v>
      </c>
      <c r="M10248">
        <v>-2.5</v>
      </c>
      <c r="N10248">
        <f>IF(Table1[[#This Row],[TeamFavorite]]=Table1[[#This Row],[TeamHome]],Table1[[#This Row],[ScoreAway]]-Table1[[#This Row],[ScoreHome]],Table1[[#This Row],[ScoreHome]]-Table1[[#This Row],[ScoreAway]])</f>
        <v>3</v>
      </c>
      <c r="O10248">
        <f>IF(Table1[[#This Row],[SpreadActual]]&lt;Table1[[#This Row],[SpreadFavorite]],1,0)</f>
        <v>0</v>
      </c>
      <c r="P10248">
        <v>49.5</v>
      </c>
      <c r="Q10248" t="s">
        <v>148</v>
      </c>
      <c r="R10248" t="b">
        <v>0</v>
      </c>
      <c r="S10248">
        <v>72</v>
      </c>
      <c r="T10248">
        <v>0</v>
      </c>
      <c r="V10248" t="s">
        <v>103</v>
      </c>
    </row>
    <row r="10249" spans="1:22" x14ac:dyDescent="0.2">
      <c r="A10249" s="1">
        <v>40540</v>
      </c>
      <c r="B10249">
        <v>2010</v>
      </c>
      <c r="C10249">
        <f>_xlfn.MAXIFS(Table1[ScheduleWeekWritten],Table1[ScheduleSeason],Table1[[#This Row],[ScheduleSeason]])</f>
        <v>17</v>
      </c>
      <c r="D10249">
        <v>16</v>
      </c>
      <c r="E10249" cm="1">
        <f t="array" ref="E10249">_xlfn.XLOOKUP(Table1[[#This Row],[ScheduleWeekWritten]],Table3[Game],100+Table3[Increase],Table1[[#This Row],[ScheduleWeekWritten]])</f>
        <v>16</v>
      </c>
      <c r="F10249" t="b">
        <v>0</v>
      </c>
      <c r="G10249" t="s">
        <v>58</v>
      </c>
      <c r="H10249">
        <v>14</v>
      </c>
      <c r="I10249">
        <v>24</v>
      </c>
      <c r="J10249" t="s">
        <v>54</v>
      </c>
      <c r="K10249" t="s">
        <v>77</v>
      </c>
      <c r="L10249" t="str">
        <f>_xlfn.XLOOKUP(Table1[[#This Row],[TeamFavoriteID]],Table2[team_id],Table2[team_name],_xlfn.XLOOKUP(Table1[[#This Row],[TeamFavoriteID]],Table2[team_id_pfr],Table2[team_name],"Even"))</f>
        <v>Philadelphia Eagles</v>
      </c>
      <c r="M10249">
        <v>-14.5</v>
      </c>
      <c r="N10249">
        <f>IF(Table1[[#This Row],[TeamFavorite]]=Table1[[#This Row],[TeamHome]],Table1[[#This Row],[ScoreAway]]-Table1[[#This Row],[ScoreHome]],Table1[[#This Row],[ScoreHome]]-Table1[[#This Row],[ScoreAway]])</f>
        <v>10</v>
      </c>
      <c r="O10249">
        <f>IF(Table1[[#This Row],[SpreadActual]]&lt;Table1[[#This Row],[SpreadFavorite]],1,0)</f>
        <v>0</v>
      </c>
      <c r="P10249">
        <v>44.5</v>
      </c>
      <c r="Q10249" t="s">
        <v>183</v>
      </c>
      <c r="R10249" t="b">
        <v>0</v>
      </c>
      <c r="S10249">
        <v>37</v>
      </c>
      <c r="T10249">
        <v>1</v>
      </c>
      <c r="U10249">
        <v>46</v>
      </c>
    </row>
    <row r="10250" spans="1:22" x14ac:dyDescent="0.2">
      <c r="A10250" s="1">
        <v>40545</v>
      </c>
      <c r="B10250">
        <v>2010</v>
      </c>
      <c r="C10250">
        <f>_xlfn.MAXIFS(Table1[ScheduleWeekWritten],Table1[ScheduleSeason],Table1[[#This Row],[ScheduleSeason]])</f>
        <v>17</v>
      </c>
      <c r="D10250">
        <v>17</v>
      </c>
      <c r="E10250" cm="1">
        <f t="array" ref="E10250">_xlfn.XLOOKUP(Table1[[#This Row],[ScheduleWeekWritten]],Table3[Game],100+Table3[Increase],Table1[[#This Row],[ScheduleWeekWritten]])</f>
        <v>17</v>
      </c>
      <c r="F10250" t="b">
        <v>0</v>
      </c>
      <c r="G10250" t="s">
        <v>38</v>
      </c>
      <c r="H10250">
        <v>31</v>
      </c>
      <c r="I10250">
        <v>10</v>
      </c>
      <c r="J10250" t="s">
        <v>152</v>
      </c>
      <c r="K10250" t="s">
        <v>109</v>
      </c>
      <c r="L10250" t="str">
        <f>_xlfn.XLOOKUP(Table1[[#This Row],[TeamFavoriteID]],Table2[team_id],Table2[team_name],_xlfn.XLOOKUP(Table1[[#This Row],[TeamFavoriteID]],Table2[team_id_pfr],Table2[team_name],"Even"))</f>
        <v>Atlanta Falcons</v>
      </c>
      <c r="M10250">
        <v>-14.5</v>
      </c>
      <c r="N10250">
        <f>IF(Table1[[#This Row],[TeamFavorite]]=Table1[[#This Row],[TeamHome]],Table1[[#This Row],[ScoreAway]]-Table1[[#This Row],[ScoreHome]],Table1[[#This Row],[ScoreHome]]-Table1[[#This Row],[ScoreAway]])</f>
        <v>-21</v>
      </c>
      <c r="O10250">
        <f>IF(Table1[[#This Row],[SpreadActual]]&lt;Table1[[#This Row],[SpreadFavorite]],1,0)</f>
        <v>1</v>
      </c>
      <c r="P10250">
        <v>41.5</v>
      </c>
      <c r="Q10250" t="s">
        <v>148</v>
      </c>
      <c r="R10250" t="b">
        <v>0</v>
      </c>
      <c r="S10250">
        <v>72</v>
      </c>
      <c r="T10250">
        <v>0</v>
      </c>
      <c r="V10250" t="s">
        <v>103</v>
      </c>
    </row>
    <row r="10251" spans="1:22" x14ac:dyDescent="0.2">
      <c r="A10251" s="1">
        <v>40545</v>
      </c>
      <c r="B10251">
        <v>2010</v>
      </c>
      <c r="C10251">
        <f>_xlfn.MAXIFS(Table1[ScheduleWeekWritten],Table1[ScheduleSeason],Table1[[#This Row],[ScheduleSeason]])</f>
        <v>17</v>
      </c>
      <c r="D10251">
        <v>17</v>
      </c>
      <c r="E10251" cm="1">
        <f t="array" ref="E10251">_xlfn.XLOOKUP(Table1[[#This Row],[ScheduleWeekWritten]],Table3[Game],100+Table3[Increase],Table1[[#This Row],[ScheduleWeekWritten]])</f>
        <v>17</v>
      </c>
      <c r="F10251" t="b">
        <v>0</v>
      </c>
      <c r="G10251" t="s">
        <v>158</v>
      </c>
      <c r="H10251">
        <v>13</v>
      </c>
      <c r="I10251">
        <v>7</v>
      </c>
      <c r="J10251" t="s">
        <v>101</v>
      </c>
      <c r="K10251" t="s">
        <v>159</v>
      </c>
      <c r="L10251" t="str">
        <f>_xlfn.XLOOKUP(Table1[[#This Row],[TeamFavoriteID]],Table2[team_id],Table2[team_name],_xlfn.XLOOKUP(Table1[[#This Row],[TeamFavoriteID]],Table2[team_id_pfr],Table2[team_name],"Even"))</f>
        <v>Baltimore Ravens</v>
      </c>
      <c r="M10251">
        <v>-9.5</v>
      </c>
      <c r="N10251">
        <f>IF(Table1[[#This Row],[TeamFavorite]]=Table1[[#This Row],[TeamHome]],Table1[[#This Row],[ScoreAway]]-Table1[[#This Row],[ScoreHome]],Table1[[#This Row],[ScoreHome]]-Table1[[#This Row],[ScoreAway]])</f>
        <v>-6</v>
      </c>
      <c r="O10251">
        <f>IF(Table1[[#This Row],[SpreadActual]]&lt;Table1[[#This Row],[SpreadFavorite]],1,0)</f>
        <v>0</v>
      </c>
      <c r="P10251">
        <v>43</v>
      </c>
      <c r="Q10251" t="s">
        <v>166</v>
      </c>
      <c r="R10251" t="b">
        <v>0</v>
      </c>
      <c r="S10251">
        <v>51</v>
      </c>
      <c r="T10251">
        <v>7</v>
      </c>
      <c r="U10251">
        <v>73</v>
      </c>
    </row>
    <row r="10252" spans="1:22" x14ac:dyDescent="0.2">
      <c r="A10252" s="1">
        <v>40545</v>
      </c>
      <c r="B10252">
        <v>2010</v>
      </c>
      <c r="C10252">
        <f>_xlfn.MAXIFS(Table1[ScheduleWeekWritten],Table1[ScheduleSeason],Table1[[#This Row],[ScheduleSeason]])</f>
        <v>17</v>
      </c>
      <c r="D10252">
        <v>17</v>
      </c>
      <c r="E10252" cm="1">
        <f t="array" ref="E10252">_xlfn.XLOOKUP(Table1[[#This Row],[ScheduleWeekWritten]],Table3[Game],100+Table3[Increase],Table1[[#This Row],[ScheduleWeekWritten]])</f>
        <v>17</v>
      </c>
      <c r="F10252" t="b">
        <v>0</v>
      </c>
      <c r="G10252" t="s">
        <v>62</v>
      </c>
      <c r="H10252">
        <v>9</v>
      </c>
      <c r="I10252">
        <v>41</v>
      </c>
      <c r="J10252" t="s">
        <v>49</v>
      </c>
      <c r="K10252" t="s">
        <v>51</v>
      </c>
      <c r="L10252" t="str">
        <f>_xlfn.XLOOKUP(Table1[[#This Row],[TeamFavoriteID]],Table2[team_id],Table2[team_name],_xlfn.XLOOKUP(Table1[[#This Row],[TeamFavoriteID]],Table2[team_id_pfr],Table2[team_name],"Even"))</f>
        <v>Pittsburgh Steelers</v>
      </c>
      <c r="M10252">
        <v>-6.5</v>
      </c>
      <c r="N10252">
        <f>IF(Table1[[#This Row],[TeamFavorite]]=Table1[[#This Row],[TeamHome]],Table1[[#This Row],[ScoreAway]]-Table1[[#This Row],[ScoreHome]],Table1[[#This Row],[ScoreHome]]-Table1[[#This Row],[ScoreAway]])</f>
        <v>-32</v>
      </c>
      <c r="O10252">
        <f>IF(Table1[[#This Row],[SpreadActual]]&lt;Table1[[#This Row],[SpreadFavorite]],1,0)</f>
        <v>1</v>
      </c>
      <c r="P10252">
        <v>38</v>
      </c>
      <c r="Q10252" t="s">
        <v>170</v>
      </c>
      <c r="R10252" t="b">
        <v>0</v>
      </c>
      <c r="S10252">
        <v>25</v>
      </c>
      <c r="T10252">
        <v>1</v>
      </c>
      <c r="U10252">
        <v>51</v>
      </c>
    </row>
    <row r="10253" spans="1:22" x14ac:dyDescent="0.2">
      <c r="A10253" s="1">
        <v>40545</v>
      </c>
      <c r="B10253">
        <v>2010</v>
      </c>
      <c r="C10253">
        <f>_xlfn.MAXIFS(Table1[ScheduleWeekWritten],Table1[ScheduleSeason],Table1[[#This Row],[ScheduleSeason]])</f>
        <v>17</v>
      </c>
      <c r="D10253">
        <v>17</v>
      </c>
      <c r="E10253" cm="1">
        <f t="array" ref="E10253">_xlfn.XLOOKUP(Table1[[#This Row],[ScheduleWeekWritten]],Table3[Game],100+Table3[Increase],Table1[[#This Row],[ScheduleWeekWritten]])</f>
        <v>17</v>
      </c>
      <c r="F10253" t="b">
        <v>0</v>
      </c>
      <c r="G10253" t="s">
        <v>24</v>
      </c>
      <c r="H10253">
        <v>28</v>
      </c>
      <c r="I10253">
        <v>33</v>
      </c>
      <c r="J10253" t="s">
        <v>27</v>
      </c>
      <c r="K10253" t="s">
        <v>29</v>
      </c>
      <c r="L10253" t="str">
        <f>_xlfn.XLOOKUP(Table1[[#This Row],[TeamFavoriteID]],Table2[team_id],Table2[team_name],_xlfn.XLOOKUP(Table1[[#This Row],[TeamFavoriteID]],Table2[team_id_pfr],Table2[team_name],"Even"))</f>
        <v>Los Angeles Chargers</v>
      </c>
      <c r="M10253">
        <v>-3.5</v>
      </c>
      <c r="N10253">
        <f>IF(Table1[[#This Row],[TeamFavorite]]=Table1[[#This Row],[TeamHome]],Table1[[#This Row],[ScoreAway]]-Table1[[#This Row],[ScoreHome]],Table1[[#This Row],[ScoreHome]]-Table1[[#This Row],[ScoreAway]])</f>
        <v>-5</v>
      </c>
      <c r="O10253">
        <f>IF(Table1[[#This Row],[SpreadActual]]&lt;Table1[[#This Row],[SpreadFavorite]],1,0)</f>
        <v>1</v>
      </c>
      <c r="P10253">
        <v>47.5</v>
      </c>
      <c r="Q10253" t="s">
        <v>174</v>
      </c>
      <c r="R10253" t="b">
        <v>0</v>
      </c>
      <c r="S10253">
        <v>45</v>
      </c>
      <c r="T10253">
        <v>4</v>
      </c>
      <c r="U10253">
        <v>22</v>
      </c>
    </row>
    <row r="10254" spans="1:22" x14ac:dyDescent="0.2">
      <c r="A10254" s="1">
        <v>40545</v>
      </c>
      <c r="B10254">
        <v>2010</v>
      </c>
      <c r="C10254">
        <f>_xlfn.MAXIFS(Table1[ScheduleWeekWritten],Table1[ScheduleSeason],Table1[[#This Row],[ScheduleSeason]])</f>
        <v>17</v>
      </c>
      <c r="D10254">
        <v>17</v>
      </c>
      <c r="E10254" cm="1">
        <f t="array" ref="E10254">_xlfn.XLOOKUP(Table1[[#This Row],[ScheduleWeekWritten]],Table3[Game],100+Table3[Increase],Table1[[#This Row],[ScheduleWeekWritten]])</f>
        <v>17</v>
      </c>
      <c r="F10254" t="b">
        <v>0</v>
      </c>
      <c r="G10254" t="s">
        <v>45</v>
      </c>
      <c r="H10254">
        <v>20</v>
      </c>
      <c r="I10254">
        <v>13</v>
      </c>
      <c r="J10254" t="s">
        <v>54</v>
      </c>
      <c r="K10254" t="s">
        <v>79</v>
      </c>
      <c r="L10254" t="str">
        <f>_xlfn.XLOOKUP(Table1[[#This Row],[TeamFavoriteID]],Table2[team_id],Table2[team_name],_xlfn.XLOOKUP(Table1[[#This Row],[TeamFavoriteID]],Table2[team_id_pfr],Table2[team_name],"Even"))</f>
        <v>Detroit Lions</v>
      </c>
      <c r="M10254">
        <v>-3.5</v>
      </c>
      <c r="N10254">
        <f>IF(Table1[[#This Row],[TeamFavorite]]=Table1[[#This Row],[TeamHome]],Table1[[#This Row],[ScoreAway]]-Table1[[#This Row],[ScoreHome]],Table1[[#This Row],[ScoreHome]]-Table1[[#This Row],[ScoreAway]])</f>
        <v>-7</v>
      </c>
      <c r="O10254">
        <f>IF(Table1[[#This Row],[SpreadActual]]&lt;Table1[[#This Row],[SpreadFavorite]],1,0)</f>
        <v>1</v>
      </c>
      <c r="P10254">
        <v>43.5</v>
      </c>
      <c r="Q10254" t="s">
        <v>181</v>
      </c>
      <c r="R10254" t="b">
        <v>0</v>
      </c>
      <c r="S10254">
        <v>72</v>
      </c>
      <c r="T10254">
        <v>0</v>
      </c>
      <c r="V10254" t="s">
        <v>103</v>
      </c>
    </row>
    <row r="10255" spans="1:22" x14ac:dyDescent="0.2">
      <c r="A10255" s="1">
        <v>40545</v>
      </c>
      <c r="B10255">
        <v>2010</v>
      </c>
      <c r="C10255">
        <f>_xlfn.MAXIFS(Table1[ScheduleWeekWritten],Table1[ScheduleSeason],Table1[[#This Row],[ScheduleSeason]])</f>
        <v>17</v>
      </c>
      <c r="D10255">
        <v>17</v>
      </c>
      <c r="E10255" cm="1">
        <f t="array" ref="E10255">_xlfn.XLOOKUP(Table1[[#This Row],[ScheduleWeekWritten]],Table3[Game],100+Table3[Increase],Table1[[#This Row],[ScheduleWeekWritten]])</f>
        <v>17</v>
      </c>
      <c r="F10255" t="b">
        <v>0</v>
      </c>
      <c r="G10255" t="s">
        <v>33</v>
      </c>
      <c r="H10255">
        <v>10</v>
      </c>
      <c r="I10255">
        <v>3</v>
      </c>
      <c r="J10255" t="s">
        <v>46</v>
      </c>
      <c r="K10255" t="s">
        <v>35</v>
      </c>
      <c r="L10255" t="str">
        <f>_xlfn.XLOOKUP(Table1[[#This Row],[TeamFavoriteID]],Table2[team_id],Table2[team_name],_xlfn.XLOOKUP(Table1[[#This Row],[TeamFavoriteID]],Table2[team_id_pfr],Table2[team_name],"Even"))</f>
        <v>Green Bay Packers</v>
      </c>
      <c r="M10255">
        <v>-10.5</v>
      </c>
      <c r="N10255">
        <f>IF(Table1[[#This Row],[TeamFavorite]]=Table1[[#This Row],[TeamHome]],Table1[[#This Row],[ScoreAway]]-Table1[[#This Row],[ScoreHome]],Table1[[#This Row],[ScoreHome]]-Table1[[#This Row],[ScoreAway]])</f>
        <v>-7</v>
      </c>
      <c r="O10255">
        <f>IF(Table1[[#This Row],[SpreadActual]]&lt;Table1[[#This Row],[SpreadFavorite]],1,0)</f>
        <v>0</v>
      </c>
      <c r="P10255">
        <v>43.5</v>
      </c>
      <c r="Q10255" t="s">
        <v>82</v>
      </c>
      <c r="R10255" t="b">
        <v>0</v>
      </c>
      <c r="S10255">
        <v>19</v>
      </c>
      <c r="T10255">
        <v>1</v>
      </c>
      <c r="U10255">
        <v>49</v>
      </c>
    </row>
    <row r="10256" spans="1:22" x14ac:dyDescent="0.2">
      <c r="A10256" s="1">
        <v>40545</v>
      </c>
      <c r="B10256">
        <v>2010</v>
      </c>
      <c r="C10256">
        <f>_xlfn.MAXIFS(Table1[ScheduleWeekWritten],Table1[ScheduleSeason],Table1[[#This Row],[ScheduleSeason]])</f>
        <v>17</v>
      </c>
      <c r="D10256">
        <v>17</v>
      </c>
      <c r="E10256" cm="1">
        <f t="array" ref="E10256">_xlfn.XLOOKUP(Table1[[#This Row],[ScheduleWeekWritten]],Table3[Game],100+Table3[Increase],Table1[[#This Row],[ScheduleWeekWritten]])</f>
        <v>17</v>
      </c>
      <c r="F10256" t="b">
        <v>0</v>
      </c>
      <c r="G10256" t="s">
        <v>177</v>
      </c>
      <c r="H10256">
        <v>34</v>
      </c>
      <c r="I10256">
        <v>17</v>
      </c>
      <c r="J10256" t="s">
        <v>154</v>
      </c>
      <c r="K10256" t="s">
        <v>182</v>
      </c>
      <c r="L10256" t="str">
        <f>_xlfn.XLOOKUP(Table1[[#This Row],[TeamFavoriteID]],Table2[team_id],Table2[team_name],_xlfn.XLOOKUP(Table1[[#This Row],[TeamFavoriteID]],Table2[team_id_pfr],Table2[team_name],"Even"))</f>
        <v>Houston Texans</v>
      </c>
      <c r="M10256">
        <v>-4</v>
      </c>
      <c r="N10256">
        <f>IF(Table1[[#This Row],[TeamFavorite]]=Table1[[#This Row],[TeamHome]],Table1[[#This Row],[ScoreAway]]-Table1[[#This Row],[ScoreHome]],Table1[[#This Row],[ScoreHome]]-Table1[[#This Row],[ScoreAway]])</f>
        <v>-17</v>
      </c>
      <c r="O10256">
        <f>IF(Table1[[#This Row],[SpreadActual]]&lt;Table1[[#This Row],[SpreadFavorite]],1,0)</f>
        <v>1</v>
      </c>
      <c r="P10256">
        <v>48</v>
      </c>
      <c r="Q10256" t="s">
        <v>178</v>
      </c>
      <c r="R10256" t="b">
        <v>0</v>
      </c>
      <c r="S10256">
        <v>60</v>
      </c>
      <c r="T10256">
        <v>1</v>
      </c>
      <c r="V10256" t="s">
        <v>193</v>
      </c>
    </row>
    <row r="10257" spans="1:22" x14ac:dyDescent="0.2">
      <c r="A10257" s="1">
        <v>40545</v>
      </c>
      <c r="B10257">
        <v>2010</v>
      </c>
      <c r="C10257">
        <f>_xlfn.MAXIFS(Table1[ScheduleWeekWritten],Table1[ScheduleSeason],Table1[[#This Row],[ScheduleSeason]])</f>
        <v>17</v>
      </c>
      <c r="D10257">
        <v>17</v>
      </c>
      <c r="E10257" cm="1">
        <f t="array" ref="E10257">_xlfn.XLOOKUP(Table1[[#This Row],[ScheduleWeekWritten]],Table3[Game],100+Table3[Increase],Table1[[#This Row],[ScheduleWeekWritten]])</f>
        <v>17</v>
      </c>
      <c r="F10257" t="b">
        <v>0</v>
      </c>
      <c r="G10257" t="s">
        <v>140</v>
      </c>
      <c r="H10257">
        <v>23</v>
      </c>
      <c r="I10257">
        <v>20</v>
      </c>
      <c r="J10257" t="s">
        <v>171</v>
      </c>
      <c r="K10257" t="s">
        <v>72</v>
      </c>
      <c r="L10257" t="str">
        <f>_xlfn.XLOOKUP(Table1[[#This Row],[TeamFavoriteID]],Table2[team_id],Table2[team_name],_xlfn.XLOOKUP(Table1[[#This Row],[TeamFavoriteID]],Table2[team_id_pfr],Table2[team_name],"Even"))</f>
        <v>Baltimore Colts</v>
      </c>
      <c r="M10257">
        <v>-9.5</v>
      </c>
      <c r="N10257">
        <f>IF(Table1[[#This Row],[TeamFavorite]]=Table1[[#This Row],[TeamHome]],Table1[[#This Row],[ScoreAway]]-Table1[[#This Row],[ScoreHome]],Table1[[#This Row],[ScoreHome]]-Table1[[#This Row],[ScoreAway]])</f>
        <v>3</v>
      </c>
      <c r="O10257">
        <f>IF(Table1[[#This Row],[SpreadActual]]&lt;Table1[[#This Row],[SpreadFavorite]],1,0)</f>
        <v>0</v>
      </c>
      <c r="P10257">
        <v>48</v>
      </c>
      <c r="Q10257" t="s">
        <v>190</v>
      </c>
      <c r="R10257" t="b">
        <v>0</v>
      </c>
      <c r="S10257">
        <v>72</v>
      </c>
      <c r="T10257">
        <v>0</v>
      </c>
      <c r="V10257" t="s">
        <v>103</v>
      </c>
    </row>
    <row r="10258" spans="1:22" x14ac:dyDescent="0.2">
      <c r="A10258" s="1">
        <v>40545</v>
      </c>
      <c r="B10258">
        <v>2010</v>
      </c>
      <c r="C10258">
        <f>_xlfn.MAXIFS(Table1[ScheduleWeekWritten],Table1[ScheduleSeason],Table1[[#This Row],[ScheduleSeason]])</f>
        <v>17</v>
      </c>
      <c r="D10258">
        <v>17</v>
      </c>
      <c r="E10258" cm="1">
        <f t="array" ref="E10258">_xlfn.XLOOKUP(Table1[[#This Row],[ScheduleWeekWritten]],Table3[Game],100+Table3[Increase],Table1[[#This Row],[ScheduleWeekWritten]])</f>
        <v>17</v>
      </c>
      <c r="F10258" t="b">
        <v>0</v>
      </c>
      <c r="G10258" t="s">
        <v>42</v>
      </c>
      <c r="H10258">
        <v>10</v>
      </c>
      <c r="I10258">
        <v>31</v>
      </c>
      <c r="J10258" t="s">
        <v>20</v>
      </c>
      <c r="K10258" t="s">
        <v>75</v>
      </c>
      <c r="L10258" t="str">
        <f>_xlfn.XLOOKUP(Table1[[#This Row],[TeamFavoriteID]],Table2[team_id],Table2[team_name],_xlfn.XLOOKUP(Table1[[#This Row],[TeamFavoriteID]],Table2[team_id_pfr],Table2[team_name],"Even"))</f>
        <v>Kansas City Chiefs</v>
      </c>
      <c r="M10258">
        <v>-4.5</v>
      </c>
      <c r="N10258">
        <f>IF(Table1[[#This Row],[TeamFavorite]]=Table1[[#This Row],[TeamHome]],Table1[[#This Row],[ScoreAway]]-Table1[[#This Row],[ScoreHome]],Table1[[#This Row],[ScoreHome]]-Table1[[#This Row],[ScoreAway]])</f>
        <v>21</v>
      </c>
      <c r="O10258">
        <f>IF(Table1[[#This Row],[SpreadActual]]&lt;Table1[[#This Row],[SpreadFavorite]],1,0)</f>
        <v>0</v>
      </c>
      <c r="P10258">
        <v>43.5</v>
      </c>
      <c r="Q10258" t="s">
        <v>117</v>
      </c>
      <c r="R10258" t="b">
        <v>0</v>
      </c>
      <c r="S10258">
        <v>30</v>
      </c>
      <c r="T10258">
        <v>1</v>
      </c>
      <c r="U10258">
        <v>40</v>
      </c>
    </row>
    <row r="10259" spans="1:22" x14ac:dyDescent="0.2">
      <c r="A10259" s="1">
        <v>40545</v>
      </c>
      <c r="B10259">
        <v>2010</v>
      </c>
      <c r="C10259">
        <f>_xlfn.MAXIFS(Table1[ScheduleWeekWritten],Table1[ScheduleSeason],Table1[[#This Row],[ScheduleSeason]])</f>
        <v>17</v>
      </c>
      <c r="D10259">
        <v>17</v>
      </c>
      <c r="E10259" cm="1">
        <f t="array" ref="E10259">_xlfn.XLOOKUP(Table1[[#This Row],[ScheduleWeekWritten]],Table3[Game],100+Table3[Increase],Table1[[#This Row],[ScheduleWeekWritten]])</f>
        <v>17</v>
      </c>
      <c r="F10259" t="b">
        <v>0</v>
      </c>
      <c r="G10259" t="s">
        <v>115</v>
      </c>
      <c r="H10259">
        <v>38</v>
      </c>
      <c r="I10259">
        <v>7</v>
      </c>
      <c r="J10259" t="s">
        <v>19</v>
      </c>
      <c r="K10259" t="s">
        <v>70</v>
      </c>
      <c r="L10259" t="str">
        <f>_xlfn.XLOOKUP(Table1[[#This Row],[TeamFavoriteID]],Table2[team_id],Table2[team_name],_xlfn.XLOOKUP(Table1[[#This Row],[TeamFavoriteID]],Table2[team_id_pfr],Table2[team_name],"Even"))</f>
        <v>Boston Patriots</v>
      </c>
      <c r="M10259">
        <v>-6</v>
      </c>
      <c r="N10259">
        <f>IF(Table1[[#This Row],[TeamFavorite]]=Table1[[#This Row],[TeamHome]],Table1[[#This Row],[ScoreAway]]-Table1[[#This Row],[ScoreHome]],Table1[[#This Row],[ScoreHome]]-Table1[[#This Row],[ScoreAway]])</f>
        <v>31</v>
      </c>
      <c r="O10259">
        <f>IF(Table1[[#This Row],[SpreadActual]]&lt;Table1[[#This Row],[SpreadFavorite]],1,0)</f>
        <v>0</v>
      </c>
      <c r="P10259">
        <v>44</v>
      </c>
      <c r="Q10259" t="s">
        <v>179</v>
      </c>
      <c r="R10259" t="b">
        <v>0</v>
      </c>
      <c r="S10259">
        <v>47</v>
      </c>
      <c r="T10259">
        <v>5</v>
      </c>
      <c r="U10259">
        <v>91</v>
      </c>
      <c r="V10259" t="s">
        <v>1</v>
      </c>
    </row>
    <row r="10260" spans="1:22" x14ac:dyDescent="0.2">
      <c r="A10260" s="1">
        <v>40545</v>
      </c>
      <c r="B10260">
        <v>2010</v>
      </c>
      <c r="C10260">
        <f>_xlfn.MAXIFS(Table1[ScheduleWeekWritten],Table1[ScheduleSeason],Table1[[#This Row],[ScheduleSeason]])</f>
        <v>17</v>
      </c>
      <c r="D10260">
        <v>17</v>
      </c>
      <c r="E10260" cm="1">
        <f t="array" ref="E10260">_xlfn.XLOOKUP(Table1[[#This Row],[ScheduleWeekWritten]],Table3[Game],100+Table3[Increase],Table1[[#This Row],[ScheduleWeekWritten]])</f>
        <v>17</v>
      </c>
      <c r="F10260" t="b">
        <v>0</v>
      </c>
      <c r="G10260" t="s">
        <v>95</v>
      </c>
      <c r="H10260">
        <v>13</v>
      </c>
      <c r="I10260">
        <v>23</v>
      </c>
      <c r="J10260" t="s">
        <v>127</v>
      </c>
      <c r="K10260" t="s">
        <v>98</v>
      </c>
      <c r="L10260" t="str">
        <f>_xlfn.XLOOKUP(Table1[[#This Row],[TeamFavoriteID]],Table2[team_id],Table2[team_name],_xlfn.XLOOKUP(Table1[[#This Row],[TeamFavoriteID]],Table2[team_id_pfr],Table2[team_name],"Even"))</f>
        <v>New Orleans Saints</v>
      </c>
      <c r="M10260">
        <v>-7</v>
      </c>
      <c r="N10260">
        <f>IF(Table1[[#This Row],[TeamFavorite]]=Table1[[#This Row],[TeamHome]],Table1[[#This Row],[ScoreAway]]-Table1[[#This Row],[ScoreHome]],Table1[[#This Row],[ScoreHome]]-Table1[[#This Row],[ScoreAway]])</f>
        <v>10</v>
      </c>
      <c r="O10260">
        <f>IF(Table1[[#This Row],[SpreadActual]]&lt;Table1[[#This Row],[SpreadFavorite]],1,0)</f>
        <v>0</v>
      </c>
      <c r="P10260">
        <v>47</v>
      </c>
      <c r="Q10260" t="s">
        <v>124</v>
      </c>
      <c r="R10260" t="b">
        <v>0</v>
      </c>
      <c r="S10260">
        <v>72</v>
      </c>
      <c r="T10260">
        <v>0</v>
      </c>
      <c r="V10260" t="s">
        <v>103</v>
      </c>
    </row>
    <row r="10261" spans="1:22" x14ac:dyDescent="0.2">
      <c r="A10261" s="1">
        <v>40545</v>
      </c>
      <c r="B10261">
        <v>2010</v>
      </c>
      <c r="C10261">
        <f>_xlfn.MAXIFS(Table1[ScheduleWeekWritten],Table1[ScheduleSeason],Table1[[#This Row],[ScheduleSeason]])</f>
        <v>17</v>
      </c>
      <c r="D10261">
        <v>17</v>
      </c>
      <c r="E10261" cm="1">
        <f t="array" ref="E10261">_xlfn.XLOOKUP(Table1[[#This Row],[ScheduleWeekWritten]],Table3[Game],100+Table3[Increase],Table1[[#This Row],[ScheduleWeekWritten]])</f>
        <v>17</v>
      </c>
      <c r="F10261" t="b">
        <v>0</v>
      </c>
      <c r="G10261" t="s">
        <v>31</v>
      </c>
      <c r="H10261">
        <v>38</v>
      </c>
      <c r="I10261">
        <v>7</v>
      </c>
      <c r="J10261" t="s">
        <v>28</v>
      </c>
      <c r="K10261" t="s">
        <v>32</v>
      </c>
      <c r="L10261" t="str">
        <f>_xlfn.XLOOKUP(Table1[[#This Row],[TeamFavoriteID]],Table2[team_id],Table2[team_name],_xlfn.XLOOKUP(Table1[[#This Row],[TeamFavoriteID]],Table2[team_id_pfr],Table2[team_name],"Even"))</f>
        <v>New York Jets</v>
      </c>
      <c r="M10261">
        <v>-1.5</v>
      </c>
      <c r="N10261">
        <f>IF(Table1[[#This Row],[TeamFavorite]]=Table1[[#This Row],[TeamHome]],Table1[[#This Row],[ScoreAway]]-Table1[[#This Row],[ScoreHome]],Table1[[#This Row],[ScoreHome]]-Table1[[#This Row],[ScoreAway]])</f>
        <v>-31</v>
      </c>
      <c r="O10261">
        <f>IF(Table1[[#This Row],[SpreadActual]]&lt;Table1[[#This Row],[SpreadFavorite]],1,0)</f>
        <v>1</v>
      </c>
      <c r="P10261">
        <v>38</v>
      </c>
      <c r="Q10261" t="s">
        <v>197</v>
      </c>
      <c r="R10261" t="b">
        <v>0</v>
      </c>
      <c r="S10261">
        <v>48</v>
      </c>
      <c r="T10261">
        <v>5</v>
      </c>
      <c r="U10261">
        <v>78</v>
      </c>
      <c r="V10261" t="s">
        <v>1</v>
      </c>
    </row>
    <row r="10262" spans="1:22" x14ac:dyDescent="0.2">
      <c r="A10262" s="1">
        <v>40545</v>
      </c>
      <c r="B10262">
        <v>2010</v>
      </c>
      <c r="C10262">
        <f>_xlfn.MAXIFS(Table1[ScheduleWeekWritten],Table1[ScheduleSeason],Table1[[#This Row],[ScheduleSeason]])</f>
        <v>17</v>
      </c>
      <c r="D10262">
        <v>17</v>
      </c>
      <c r="E10262" cm="1">
        <f t="array" ref="E10262">_xlfn.XLOOKUP(Table1[[#This Row],[ScheduleWeekWritten]],Table3[Game],100+Table3[Increase],Table1[[#This Row],[ScheduleWeekWritten]])</f>
        <v>17</v>
      </c>
      <c r="F10262" t="b">
        <v>0</v>
      </c>
      <c r="G10262" t="s">
        <v>58</v>
      </c>
      <c r="H10262">
        <v>13</v>
      </c>
      <c r="I10262">
        <v>14</v>
      </c>
      <c r="J10262" t="s">
        <v>67</v>
      </c>
      <c r="K10262" t="s">
        <v>89</v>
      </c>
      <c r="L10262" t="str">
        <f>_xlfn.XLOOKUP(Table1[[#This Row],[TeamFavoriteID]],Table2[team_id],Table2[team_name],_xlfn.XLOOKUP(Table1[[#This Row],[TeamFavoriteID]],Table2[team_id_pfr],Table2[team_name],"Even"))</f>
        <v>Even</v>
      </c>
      <c r="M10262">
        <v>0</v>
      </c>
      <c r="N10262">
        <f>IF(Table1[[#This Row],[TeamFavorite]]=Table1[[#This Row],[TeamHome]],Table1[[#This Row],[ScoreAway]]-Table1[[#This Row],[ScoreHome]],Table1[[#This Row],[ScoreHome]]-Table1[[#This Row],[ScoreAway]])</f>
        <v>-1</v>
      </c>
      <c r="O10262">
        <f>IF(Table1[[#This Row],[SpreadActual]]&lt;Table1[[#This Row],[SpreadFavorite]],1,0)</f>
        <v>1</v>
      </c>
      <c r="P10262">
        <v>43.5</v>
      </c>
      <c r="Q10262" t="s">
        <v>183</v>
      </c>
      <c r="R10262" t="b">
        <v>0</v>
      </c>
      <c r="S10262">
        <v>48</v>
      </c>
      <c r="T10262">
        <v>1</v>
      </c>
      <c r="U10262">
        <v>66</v>
      </c>
      <c r="V10262" t="s">
        <v>2</v>
      </c>
    </row>
    <row r="10263" spans="1:22" x14ac:dyDescent="0.2">
      <c r="A10263" s="1">
        <v>40545</v>
      </c>
      <c r="B10263">
        <v>2010</v>
      </c>
      <c r="C10263">
        <f>_xlfn.MAXIFS(Table1[ScheduleWeekWritten],Table1[ScheduleSeason],Table1[[#This Row],[ScheduleSeason]])</f>
        <v>17</v>
      </c>
      <c r="D10263">
        <v>17</v>
      </c>
      <c r="E10263" cm="1">
        <f t="array" ref="E10263">_xlfn.XLOOKUP(Table1[[#This Row],[ScheduleWeekWritten]],Table3[Game],100+Table3[Increase],Table1[[#This Row],[ScheduleWeekWritten]])</f>
        <v>17</v>
      </c>
      <c r="F10263" t="b">
        <v>0</v>
      </c>
      <c r="G10263" t="s">
        <v>53</v>
      </c>
      <c r="H10263">
        <v>38</v>
      </c>
      <c r="I10263">
        <v>7</v>
      </c>
      <c r="J10263" t="s">
        <v>149</v>
      </c>
      <c r="K10263" t="s">
        <v>87</v>
      </c>
      <c r="L10263" t="str">
        <f>_xlfn.XLOOKUP(Table1[[#This Row],[TeamFavoriteID]],Table2[team_id],Table2[team_name],_xlfn.XLOOKUP(Table1[[#This Row],[TeamFavoriteID]],Table2[team_id_pfr],Table2[team_name],"Even"))</f>
        <v>San Francisco 49ers</v>
      </c>
      <c r="M10263">
        <v>-6</v>
      </c>
      <c r="N10263">
        <f>IF(Table1[[#This Row],[TeamFavorite]]=Table1[[#This Row],[TeamHome]],Table1[[#This Row],[ScoreAway]]-Table1[[#This Row],[ScoreHome]],Table1[[#This Row],[ScoreHome]]-Table1[[#This Row],[ScoreAway]])</f>
        <v>-31</v>
      </c>
      <c r="O10263">
        <f>IF(Table1[[#This Row],[SpreadActual]]&lt;Table1[[#This Row],[SpreadFavorite]],1,0)</f>
        <v>1</v>
      </c>
      <c r="P10263">
        <v>39</v>
      </c>
      <c r="Q10263" t="s">
        <v>118</v>
      </c>
      <c r="R10263" t="b">
        <v>0</v>
      </c>
      <c r="S10263">
        <v>50</v>
      </c>
      <c r="T10263">
        <v>3</v>
      </c>
      <c r="U10263">
        <v>85</v>
      </c>
    </row>
    <row r="10264" spans="1:22" x14ac:dyDescent="0.2">
      <c r="A10264" s="1">
        <v>40545</v>
      </c>
      <c r="B10264">
        <v>2010</v>
      </c>
      <c r="C10264">
        <f>_xlfn.MAXIFS(Table1[ScheduleWeekWritten],Table1[ScheduleSeason],Table1[[#This Row],[ScheduleSeason]])</f>
        <v>17</v>
      </c>
      <c r="D10264">
        <v>17</v>
      </c>
      <c r="E10264" cm="1">
        <f t="array" ref="E10264">_xlfn.XLOOKUP(Table1[[#This Row],[ScheduleWeekWritten]],Table3[Game],100+Table3[Increase],Table1[[#This Row],[ScheduleWeekWritten]])</f>
        <v>17</v>
      </c>
      <c r="F10264" t="b">
        <v>0</v>
      </c>
      <c r="G10264" t="s">
        <v>128</v>
      </c>
      <c r="H10264">
        <v>16</v>
      </c>
      <c r="I10264">
        <v>6</v>
      </c>
      <c r="J10264" t="s">
        <v>153</v>
      </c>
      <c r="K10264" t="s">
        <v>40</v>
      </c>
      <c r="L10264" t="str">
        <f>_xlfn.XLOOKUP(Table1[[#This Row],[TeamFavoriteID]],Table2[team_id],Table2[team_name],_xlfn.XLOOKUP(Table1[[#This Row],[TeamFavoriteID]],Table2[team_id_pfr],Table2[team_name],"Even"))</f>
        <v>Los Angeles Rams</v>
      </c>
      <c r="M10264">
        <v>-3</v>
      </c>
      <c r="N10264">
        <f>IF(Table1[[#This Row],[TeamFavorite]]=Table1[[#This Row],[TeamHome]],Table1[[#This Row],[ScoreAway]]-Table1[[#This Row],[ScoreHome]],Table1[[#This Row],[ScoreHome]]-Table1[[#This Row],[ScoreAway]])</f>
        <v>10</v>
      </c>
      <c r="O10264">
        <f>IF(Table1[[#This Row],[SpreadActual]]&lt;Table1[[#This Row],[SpreadFavorite]],1,0)</f>
        <v>0</v>
      </c>
      <c r="P10264">
        <v>41.5</v>
      </c>
      <c r="Q10264" t="s">
        <v>180</v>
      </c>
      <c r="R10264" t="b">
        <v>0</v>
      </c>
      <c r="S10264">
        <v>34</v>
      </c>
      <c r="T10264">
        <v>4</v>
      </c>
    </row>
    <row r="10265" spans="1:22" x14ac:dyDescent="0.2">
      <c r="A10265" s="1">
        <v>40545</v>
      </c>
      <c r="B10265">
        <v>2010</v>
      </c>
      <c r="C10265">
        <f>_xlfn.MAXIFS(Table1[ScheduleWeekWritten],Table1[ScheduleSeason],Table1[[#This Row],[ScheduleSeason]])</f>
        <v>17</v>
      </c>
      <c r="D10265">
        <v>17</v>
      </c>
      <c r="E10265" cm="1">
        <f t="array" ref="E10265">_xlfn.XLOOKUP(Table1[[#This Row],[ScheduleWeekWritten]],Table3[Game],100+Table3[Increase],Table1[[#This Row],[ScheduleWeekWritten]])</f>
        <v>17</v>
      </c>
      <c r="F10265" t="b">
        <v>0</v>
      </c>
      <c r="G10265" t="s">
        <v>61</v>
      </c>
      <c r="H10265">
        <v>14</v>
      </c>
      <c r="I10265">
        <v>17</v>
      </c>
      <c r="J10265" t="s">
        <v>50</v>
      </c>
      <c r="K10265" t="s">
        <v>90</v>
      </c>
      <c r="L10265" t="str">
        <f>_xlfn.XLOOKUP(Table1[[#This Row],[TeamFavoriteID]],Table2[team_id],Table2[team_name],_xlfn.XLOOKUP(Table1[[#This Row],[TeamFavoriteID]],Table2[team_id_pfr],Table2[team_name],"Even"))</f>
        <v>New York Giants</v>
      </c>
      <c r="M10265">
        <v>-4</v>
      </c>
      <c r="N10265">
        <f>IF(Table1[[#This Row],[TeamFavorite]]=Table1[[#This Row],[TeamHome]],Table1[[#This Row],[ScoreAway]]-Table1[[#This Row],[ScoreHome]],Table1[[#This Row],[ScoreHome]]-Table1[[#This Row],[ScoreAway]])</f>
        <v>-3</v>
      </c>
      <c r="O10265">
        <f>IF(Table1[[#This Row],[SpreadActual]]&lt;Table1[[#This Row],[SpreadFavorite]],1,0)</f>
        <v>0</v>
      </c>
      <c r="P10265">
        <v>44.5</v>
      </c>
      <c r="Q10265" t="s">
        <v>165</v>
      </c>
      <c r="R10265" t="b">
        <v>0</v>
      </c>
      <c r="S10265">
        <v>44</v>
      </c>
      <c r="T10265">
        <v>7</v>
      </c>
      <c r="U10265">
        <v>79</v>
      </c>
      <c r="V10265" t="s">
        <v>2</v>
      </c>
    </row>
    <row r="10266" spans="1:22" x14ac:dyDescent="0.2">
      <c r="A10266" s="1">
        <v>40551</v>
      </c>
      <c r="B10266">
        <v>2010</v>
      </c>
      <c r="C10266">
        <f>_xlfn.MAXIFS(Table1[ScheduleWeekWritten],Table1[ScheduleSeason],Table1[[#This Row],[ScheduleSeason]])</f>
        <v>17</v>
      </c>
      <c r="D10266" t="s">
        <v>134</v>
      </c>
      <c r="E10266" cm="1">
        <f t="array" ref="E10266">_xlfn.XLOOKUP(Table1[[#This Row],[ScheduleWeekWritten]],Table3[Game],100+Table3[Increase],Table1[[#This Row],[ScheduleWeekWritten]])</f>
        <v>101</v>
      </c>
      <c r="F10266" t="b">
        <v>1</v>
      </c>
      <c r="G10266" t="s">
        <v>140</v>
      </c>
      <c r="H10266">
        <v>16</v>
      </c>
      <c r="I10266">
        <v>17</v>
      </c>
      <c r="J10266" t="s">
        <v>31</v>
      </c>
      <c r="K10266" t="s">
        <v>72</v>
      </c>
      <c r="L10266" t="str">
        <f>_xlfn.XLOOKUP(Table1[[#This Row],[TeamFavoriteID]],Table2[team_id],Table2[team_name],_xlfn.XLOOKUP(Table1[[#This Row],[TeamFavoriteID]],Table2[team_id_pfr],Table2[team_name],"Even"))</f>
        <v>Baltimore Colts</v>
      </c>
      <c r="M10266">
        <v>-2</v>
      </c>
      <c r="N10266">
        <f>IF(Table1[[#This Row],[TeamFavorite]]=Table1[[#This Row],[TeamHome]],Table1[[#This Row],[ScoreAway]]-Table1[[#This Row],[ScoreHome]],Table1[[#This Row],[ScoreHome]]-Table1[[#This Row],[ScoreAway]])</f>
        <v>-1</v>
      </c>
      <c r="O10266">
        <f>IF(Table1[[#This Row],[SpreadActual]]&lt;Table1[[#This Row],[SpreadFavorite]],1,0)</f>
        <v>0</v>
      </c>
      <c r="P10266">
        <v>44.5</v>
      </c>
      <c r="Q10266" t="s">
        <v>190</v>
      </c>
      <c r="R10266" t="b">
        <v>0</v>
      </c>
      <c r="S10266">
        <v>72</v>
      </c>
      <c r="T10266">
        <v>0</v>
      </c>
      <c r="V10266" t="s">
        <v>103</v>
      </c>
    </row>
    <row r="10267" spans="1:22" x14ac:dyDescent="0.2">
      <c r="A10267" s="1">
        <v>40551</v>
      </c>
      <c r="B10267">
        <v>2010</v>
      </c>
      <c r="C10267">
        <f>_xlfn.MAXIFS(Table1[ScheduleWeekWritten],Table1[ScheduleSeason],Table1[[#This Row],[ScheduleSeason]])</f>
        <v>17</v>
      </c>
      <c r="D10267" t="s">
        <v>134</v>
      </c>
      <c r="E10267" cm="1">
        <f t="array" ref="E10267">_xlfn.XLOOKUP(Table1[[#This Row],[ScheduleWeekWritten]],Table3[Game],100+Table3[Increase],Table1[[#This Row],[ScheduleWeekWritten]])</f>
        <v>101</v>
      </c>
      <c r="F10267" t="b">
        <v>1</v>
      </c>
      <c r="G10267" t="s">
        <v>128</v>
      </c>
      <c r="H10267">
        <v>41</v>
      </c>
      <c r="I10267">
        <v>36</v>
      </c>
      <c r="J10267" t="s">
        <v>95</v>
      </c>
      <c r="K10267" t="s">
        <v>98</v>
      </c>
      <c r="L10267" t="str">
        <f>_xlfn.XLOOKUP(Table1[[#This Row],[TeamFavoriteID]],Table2[team_id],Table2[team_name],_xlfn.XLOOKUP(Table1[[#This Row],[TeamFavoriteID]],Table2[team_id_pfr],Table2[team_name],"Even"))</f>
        <v>New Orleans Saints</v>
      </c>
      <c r="M10267">
        <v>-10</v>
      </c>
      <c r="N10267">
        <f>IF(Table1[[#This Row],[TeamFavorite]]=Table1[[#This Row],[TeamHome]],Table1[[#This Row],[ScoreAway]]-Table1[[#This Row],[ScoreHome]],Table1[[#This Row],[ScoreHome]]-Table1[[#This Row],[ScoreAway]])</f>
        <v>5</v>
      </c>
      <c r="O10267">
        <f>IF(Table1[[#This Row],[SpreadActual]]&lt;Table1[[#This Row],[SpreadFavorite]],1,0)</f>
        <v>0</v>
      </c>
      <c r="P10267">
        <v>46</v>
      </c>
      <c r="Q10267" t="s">
        <v>180</v>
      </c>
      <c r="R10267" t="b">
        <v>0</v>
      </c>
    </row>
    <row r="10268" spans="1:22" x14ac:dyDescent="0.2">
      <c r="A10268" s="1">
        <v>40552</v>
      </c>
      <c r="B10268">
        <v>2010</v>
      </c>
      <c r="C10268">
        <f>_xlfn.MAXIFS(Table1[ScheduleWeekWritten],Table1[ScheduleSeason],Table1[[#This Row],[ScheduleSeason]])</f>
        <v>17</v>
      </c>
      <c r="D10268" t="s">
        <v>134</v>
      </c>
      <c r="E10268" cm="1">
        <f t="array" ref="E10268">_xlfn.XLOOKUP(Table1[[#This Row],[ScheduleWeekWritten]],Table3[Game],100+Table3[Increase],Table1[[#This Row],[ScheduleWeekWritten]])</f>
        <v>101</v>
      </c>
      <c r="F10268" t="b">
        <v>1</v>
      </c>
      <c r="G10268" t="s">
        <v>42</v>
      </c>
      <c r="H10268">
        <v>7</v>
      </c>
      <c r="I10268">
        <v>30</v>
      </c>
      <c r="J10268" t="s">
        <v>158</v>
      </c>
      <c r="K10268" t="s">
        <v>159</v>
      </c>
      <c r="L10268" t="str">
        <f>_xlfn.XLOOKUP(Table1[[#This Row],[TeamFavoriteID]],Table2[team_id],Table2[team_name],_xlfn.XLOOKUP(Table1[[#This Row],[TeamFavoriteID]],Table2[team_id_pfr],Table2[team_name],"Even"))</f>
        <v>Baltimore Ravens</v>
      </c>
      <c r="M10268">
        <v>-3</v>
      </c>
      <c r="N10268">
        <f>IF(Table1[[#This Row],[TeamFavorite]]=Table1[[#This Row],[TeamHome]],Table1[[#This Row],[ScoreAway]]-Table1[[#This Row],[ScoreHome]],Table1[[#This Row],[ScoreHome]]-Table1[[#This Row],[ScoreAway]])</f>
        <v>-23</v>
      </c>
      <c r="O10268">
        <f>IF(Table1[[#This Row],[SpreadActual]]&lt;Table1[[#This Row],[SpreadFavorite]],1,0)</f>
        <v>1</v>
      </c>
      <c r="P10268">
        <v>41</v>
      </c>
      <c r="Q10268" t="s">
        <v>117</v>
      </c>
      <c r="R10268" t="b">
        <v>0</v>
      </c>
    </row>
    <row r="10269" spans="1:22" x14ac:dyDescent="0.2">
      <c r="A10269" s="1">
        <v>40552</v>
      </c>
      <c r="B10269">
        <v>2010</v>
      </c>
      <c r="C10269">
        <f>_xlfn.MAXIFS(Table1[ScheduleWeekWritten],Table1[ScheduleSeason],Table1[[#This Row],[ScheduleSeason]])</f>
        <v>17</v>
      </c>
      <c r="D10269" t="s">
        <v>134</v>
      </c>
      <c r="E10269" cm="1">
        <f t="array" ref="E10269">_xlfn.XLOOKUP(Table1[[#This Row],[ScheduleWeekWritten]],Table3[Game],100+Table3[Increase],Table1[[#This Row],[ScheduleWeekWritten]])</f>
        <v>101</v>
      </c>
      <c r="F10269" t="b">
        <v>1</v>
      </c>
      <c r="G10269" t="s">
        <v>58</v>
      </c>
      <c r="H10269">
        <v>16</v>
      </c>
      <c r="I10269">
        <v>21</v>
      </c>
      <c r="J10269" t="s">
        <v>33</v>
      </c>
      <c r="K10269" t="s">
        <v>77</v>
      </c>
      <c r="L10269" t="str">
        <f>_xlfn.XLOOKUP(Table1[[#This Row],[TeamFavoriteID]],Table2[team_id],Table2[team_name],_xlfn.XLOOKUP(Table1[[#This Row],[TeamFavoriteID]],Table2[team_id_pfr],Table2[team_name],"Even"))</f>
        <v>Philadelphia Eagles</v>
      </c>
      <c r="M10269">
        <v>-2.5</v>
      </c>
      <c r="N10269">
        <f>IF(Table1[[#This Row],[TeamFavorite]]=Table1[[#This Row],[TeamHome]],Table1[[#This Row],[ScoreAway]]-Table1[[#This Row],[ScoreHome]],Table1[[#This Row],[ScoreHome]]-Table1[[#This Row],[ScoreAway]])</f>
        <v>5</v>
      </c>
      <c r="O10269">
        <f>IF(Table1[[#This Row],[SpreadActual]]&lt;Table1[[#This Row],[SpreadFavorite]],1,0)</f>
        <v>0</v>
      </c>
      <c r="P10269">
        <v>47</v>
      </c>
      <c r="Q10269" t="s">
        <v>183</v>
      </c>
      <c r="R10269" t="b">
        <v>0</v>
      </c>
    </row>
    <row r="10270" spans="1:22" x14ac:dyDescent="0.2">
      <c r="A10270" s="1">
        <v>40558</v>
      </c>
      <c r="B10270">
        <v>2010</v>
      </c>
      <c r="C10270">
        <f>_xlfn.MAXIFS(Table1[ScheduleWeekWritten],Table1[ScheduleSeason],Table1[[#This Row],[ScheduleSeason]])</f>
        <v>17</v>
      </c>
      <c r="D10270" t="s">
        <v>99</v>
      </c>
      <c r="E10270" cm="1">
        <f t="array" ref="E10270">_xlfn.XLOOKUP(Table1[[#This Row],[ScheduleWeekWritten]],Table3[Game],100+Table3[Increase],Table1[[#This Row],[ScheduleWeekWritten]])</f>
        <v>102</v>
      </c>
      <c r="F10270" t="b">
        <v>1</v>
      </c>
      <c r="G10270" t="s">
        <v>38</v>
      </c>
      <c r="H10270">
        <v>21</v>
      </c>
      <c r="I10270">
        <v>48</v>
      </c>
      <c r="J10270" t="s">
        <v>33</v>
      </c>
      <c r="K10270" t="s">
        <v>109</v>
      </c>
      <c r="L10270" t="str">
        <f>_xlfn.XLOOKUP(Table1[[#This Row],[TeamFavoriteID]],Table2[team_id],Table2[team_name],_xlfn.XLOOKUP(Table1[[#This Row],[TeamFavoriteID]],Table2[team_id_pfr],Table2[team_name],"Even"))</f>
        <v>Atlanta Falcons</v>
      </c>
      <c r="M10270">
        <v>-1.5</v>
      </c>
      <c r="N10270">
        <f>IF(Table1[[#This Row],[TeamFavorite]]=Table1[[#This Row],[TeamHome]],Table1[[#This Row],[ScoreAway]]-Table1[[#This Row],[ScoreHome]],Table1[[#This Row],[ScoreHome]]-Table1[[#This Row],[ScoreAway]])</f>
        <v>27</v>
      </c>
      <c r="O10270">
        <f>IF(Table1[[#This Row],[SpreadActual]]&lt;Table1[[#This Row],[SpreadFavorite]],1,0)</f>
        <v>0</v>
      </c>
      <c r="P10270">
        <v>43.5</v>
      </c>
      <c r="Q10270" t="s">
        <v>148</v>
      </c>
      <c r="R10270" t="b">
        <v>0</v>
      </c>
      <c r="S10270">
        <v>72</v>
      </c>
      <c r="T10270">
        <v>0</v>
      </c>
      <c r="V10270" t="s">
        <v>103</v>
      </c>
    </row>
    <row r="10271" spans="1:22" x14ac:dyDescent="0.2">
      <c r="A10271" s="1">
        <v>40558</v>
      </c>
      <c r="B10271">
        <v>2010</v>
      </c>
      <c r="C10271">
        <f>_xlfn.MAXIFS(Table1[ScheduleWeekWritten],Table1[ScheduleSeason],Table1[[#This Row],[ScheduleSeason]])</f>
        <v>17</v>
      </c>
      <c r="D10271" t="s">
        <v>99</v>
      </c>
      <c r="E10271" cm="1">
        <f t="array" ref="E10271">_xlfn.XLOOKUP(Table1[[#This Row],[ScheduleWeekWritten]],Table3[Game],100+Table3[Increase],Table1[[#This Row],[ScheduleWeekWritten]])</f>
        <v>102</v>
      </c>
      <c r="F10271" t="b">
        <v>1</v>
      </c>
      <c r="G10271" t="s">
        <v>49</v>
      </c>
      <c r="H10271">
        <v>31</v>
      </c>
      <c r="I10271">
        <v>24</v>
      </c>
      <c r="J10271" t="s">
        <v>158</v>
      </c>
      <c r="K10271" t="s">
        <v>51</v>
      </c>
      <c r="L10271" t="str">
        <f>_xlfn.XLOOKUP(Table1[[#This Row],[TeamFavoriteID]],Table2[team_id],Table2[team_name],_xlfn.XLOOKUP(Table1[[#This Row],[TeamFavoriteID]],Table2[team_id_pfr],Table2[team_name],"Even"))</f>
        <v>Pittsburgh Steelers</v>
      </c>
      <c r="M10271">
        <v>-3</v>
      </c>
      <c r="N10271">
        <f>IF(Table1[[#This Row],[TeamFavorite]]=Table1[[#This Row],[TeamHome]],Table1[[#This Row],[ScoreAway]]-Table1[[#This Row],[ScoreHome]],Table1[[#This Row],[ScoreHome]]-Table1[[#This Row],[ScoreAway]])</f>
        <v>-7</v>
      </c>
      <c r="O10271">
        <f>IF(Table1[[#This Row],[SpreadActual]]&lt;Table1[[#This Row],[SpreadFavorite]],1,0)</f>
        <v>1</v>
      </c>
      <c r="P10271">
        <v>37</v>
      </c>
      <c r="Q10271" t="s">
        <v>175</v>
      </c>
      <c r="R10271" t="b">
        <v>0</v>
      </c>
    </row>
    <row r="10272" spans="1:22" x14ac:dyDescent="0.2">
      <c r="A10272" s="1">
        <v>40559</v>
      </c>
      <c r="B10272">
        <v>2010</v>
      </c>
      <c r="C10272">
        <f>_xlfn.MAXIFS(Table1[ScheduleWeekWritten],Table1[ScheduleSeason],Table1[[#This Row],[ScheduleSeason]])</f>
        <v>17</v>
      </c>
      <c r="D10272" t="s">
        <v>99</v>
      </c>
      <c r="E10272" cm="1">
        <f t="array" ref="E10272">_xlfn.XLOOKUP(Table1[[#This Row],[ScheduleWeekWritten]],Table3[Game],100+Table3[Increase],Table1[[#This Row],[ScheduleWeekWritten]])</f>
        <v>102</v>
      </c>
      <c r="F10272" t="b">
        <v>1</v>
      </c>
      <c r="G10272" t="s">
        <v>46</v>
      </c>
      <c r="H10272">
        <v>35</v>
      </c>
      <c r="I10272">
        <v>24</v>
      </c>
      <c r="J10272" t="s">
        <v>128</v>
      </c>
      <c r="K10272" t="s">
        <v>47</v>
      </c>
      <c r="L10272" t="str">
        <f>_xlfn.XLOOKUP(Table1[[#This Row],[TeamFavoriteID]],Table2[team_id],Table2[team_name],_xlfn.XLOOKUP(Table1[[#This Row],[TeamFavoriteID]],Table2[team_id_pfr],Table2[team_name],"Even"))</f>
        <v>Chicago Bears</v>
      </c>
      <c r="M10272">
        <v>-10</v>
      </c>
      <c r="N10272">
        <f>IF(Table1[[#This Row],[TeamFavorite]]=Table1[[#This Row],[TeamHome]],Table1[[#This Row],[ScoreAway]]-Table1[[#This Row],[ScoreHome]],Table1[[#This Row],[ScoreHome]]-Table1[[#This Row],[ScoreAway]])</f>
        <v>-11</v>
      </c>
      <c r="O10272">
        <f>IF(Table1[[#This Row],[SpreadActual]]&lt;Table1[[#This Row],[SpreadFavorite]],1,0)</f>
        <v>1</v>
      </c>
      <c r="P10272">
        <v>43</v>
      </c>
      <c r="Q10272" t="s">
        <v>114</v>
      </c>
      <c r="R10272" t="b">
        <v>0</v>
      </c>
      <c r="V10272" t="s">
        <v>120</v>
      </c>
    </row>
    <row r="10273" spans="1:22" x14ac:dyDescent="0.2">
      <c r="A10273" s="1">
        <v>40559</v>
      </c>
      <c r="B10273">
        <v>2010</v>
      </c>
      <c r="C10273">
        <f>_xlfn.MAXIFS(Table1[ScheduleWeekWritten],Table1[ScheduleSeason],Table1[[#This Row],[ScheduleSeason]])</f>
        <v>17</v>
      </c>
      <c r="D10273" t="s">
        <v>99</v>
      </c>
      <c r="E10273" cm="1">
        <f t="array" ref="E10273">_xlfn.XLOOKUP(Table1[[#This Row],[ScheduleWeekWritten]],Table3[Game],100+Table3[Increase],Table1[[#This Row],[ScheduleWeekWritten]])</f>
        <v>102</v>
      </c>
      <c r="F10273" t="b">
        <v>1</v>
      </c>
      <c r="G10273" t="s">
        <v>115</v>
      </c>
      <c r="H10273">
        <v>21</v>
      </c>
      <c r="I10273">
        <v>28</v>
      </c>
      <c r="J10273" t="s">
        <v>31</v>
      </c>
      <c r="K10273" t="s">
        <v>70</v>
      </c>
      <c r="L10273" t="str">
        <f>_xlfn.XLOOKUP(Table1[[#This Row],[TeamFavoriteID]],Table2[team_id],Table2[team_name],_xlfn.XLOOKUP(Table1[[#This Row],[TeamFavoriteID]],Table2[team_id_pfr],Table2[team_name],"Even"))</f>
        <v>Boston Patriots</v>
      </c>
      <c r="M10273">
        <v>-9.5</v>
      </c>
      <c r="N10273">
        <f>IF(Table1[[#This Row],[TeamFavorite]]=Table1[[#This Row],[TeamHome]],Table1[[#This Row],[ScoreAway]]-Table1[[#This Row],[ScoreHome]],Table1[[#This Row],[ScoreHome]]-Table1[[#This Row],[ScoreAway]])</f>
        <v>-7</v>
      </c>
      <c r="O10273">
        <f>IF(Table1[[#This Row],[SpreadActual]]&lt;Table1[[#This Row],[SpreadFavorite]],1,0)</f>
        <v>0</v>
      </c>
      <c r="P10273">
        <v>45</v>
      </c>
      <c r="Q10273" t="s">
        <v>179</v>
      </c>
      <c r="R10273" t="b">
        <v>0</v>
      </c>
    </row>
    <row r="10274" spans="1:22" x14ac:dyDescent="0.2">
      <c r="A10274" s="1">
        <v>40566</v>
      </c>
      <c r="B10274">
        <v>2010</v>
      </c>
      <c r="C10274">
        <f>_xlfn.MAXIFS(Table1[ScheduleWeekWritten],Table1[ScheduleSeason],Table1[[#This Row],[ScheduleSeason]])</f>
        <v>17</v>
      </c>
      <c r="D10274" t="s">
        <v>92</v>
      </c>
      <c r="E10274" cm="1">
        <f t="array" ref="E10274">_xlfn.XLOOKUP(Table1[[#This Row],[ScheduleWeekWritten]],Table3[Game],100+Table3[Increase],Table1[[#This Row],[ScheduleWeekWritten]])</f>
        <v>103</v>
      </c>
      <c r="F10274" t="b">
        <v>1</v>
      </c>
      <c r="G10274" t="s">
        <v>46</v>
      </c>
      <c r="H10274">
        <v>14</v>
      </c>
      <c r="I10274">
        <v>21</v>
      </c>
      <c r="J10274" t="s">
        <v>33</v>
      </c>
      <c r="K10274" t="s">
        <v>35</v>
      </c>
      <c r="L10274" t="str">
        <f>_xlfn.XLOOKUP(Table1[[#This Row],[TeamFavoriteID]],Table2[team_id],Table2[team_name],_xlfn.XLOOKUP(Table1[[#This Row],[TeamFavoriteID]],Table2[team_id_pfr],Table2[team_name],"Even"))</f>
        <v>Green Bay Packers</v>
      </c>
      <c r="M10274">
        <v>-3.5</v>
      </c>
      <c r="N10274">
        <f>IF(Table1[[#This Row],[TeamFavorite]]=Table1[[#This Row],[TeamHome]],Table1[[#This Row],[ScoreAway]]-Table1[[#This Row],[ScoreHome]],Table1[[#This Row],[ScoreHome]]-Table1[[#This Row],[ScoreAway]])</f>
        <v>-7</v>
      </c>
      <c r="O10274">
        <f>IF(Table1[[#This Row],[SpreadActual]]&lt;Table1[[#This Row],[SpreadFavorite]],1,0)</f>
        <v>1</v>
      </c>
      <c r="P10274">
        <v>42.5</v>
      </c>
      <c r="Q10274" t="s">
        <v>114</v>
      </c>
      <c r="R10274" t="b">
        <v>0</v>
      </c>
    </row>
    <row r="10275" spans="1:22" x14ac:dyDescent="0.2">
      <c r="A10275" s="1">
        <v>40566</v>
      </c>
      <c r="B10275">
        <v>2010</v>
      </c>
      <c r="C10275">
        <f>_xlfn.MAXIFS(Table1[ScheduleWeekWritten],Table1[ScheduleSeason],Table1[[#This Row],[ScheduleSeason]])</f>
        <v>17</v>
      </c>
      <c r="D10275" t="s">
        <v>92</v>
      </c>
      <c r="E10275" cm="1">
        <f t="array" ref="E10275">_xlfn.XLOOKUP(Table1[[#This Row],[ScheduleWeekWritten]],Table3[Game],100+Table3[Increase],Table1[[#This Row],[ScheduleWeekWritten]])</f>
        <v>103</v>
      </c>
      <c r="F10275" t="b">
        <v>1</v>
      </c>
      <c r="G10275" t="s">
        <v>49</v>
      </c>
      <c r="H10275">
        <v>24</v>
      </c>
      <c r="I10275">
        <v>19</v>
      </c>
      <c r="J10275" t="s">
        <v>31</v>
      </c>
      <c r="K10275" t="s">
        <v>51</v>
      </c>
      <c r="L10275" t="str">
        <f>_xlfn.XLOOKUP(Table1[[#This Row],[TeamFavoriteID]],Table2[team_id],Table2[team_name],_xlfn.XLOOKUP(Table1[[#This Row],[TeamFavoriteID]],Table2[team_id_pfr],Table2[team_name],"Even"))</f>
        <v>Pittsburgh Steelers</v>
      </c>
      <c r="M10275">
        <v>-4</v>
      </c>
      <c r="N10275">
        <f>IF(Table1[[#This Row],[TeamFavorite]]=Table1[[#This Row],[TeamHome]],Table1[[#This Row],[ScoreAway]]-Table1[[#This Row],[ScoreHome]],Table1[[#This Row],[ScoreHome]]-Table1[[#This Row],[ScoreAway]])</f>
        <v>-5</v>
      </c>
      <c r="O10275">
        <f>IF(Table1[[#This Row],[SpreadActual]]&lt;Table1[[#This Row],[SpreadFavorite]],1,0)</f>
        <v>1</v>
      </c>
      <c r="P10275">
        <v>38</v>
      </c>
      <c r="Q10275" t="s">
        <v>175</v>
      </c>
      <c r="R10275" t="b">
        <v>0</v>
      </c>
    </row>
    <row r="10276" spans="1:22" x14ac:dyDescent="0.2">
      <c r="A10276" s="1">
        <v>40580</v>
      </c>
      <c r="B10276">
        <v>2010</v>
      </c>
      <c r="C10276">
        <f>_xlfn.MAXIFS(Table1[ScheduleWeekWritten],Table1[ScheduleSeason],Table1[[#This Row],[ScheduleSeason]])</f>
        <v>17</v>
      </c>
      <c r="D10276" t="s">
        <v>93</v>
      </c>
      <c r="E10276" cm="1">
        <f t="array" ref="E10276">_xlfn.XLOOKUP(Table1[[#This Row],[ScheduleWeekWritten]],Table3[Game],100+Table3[Increase],Table1[[#This Row],[ScheduleWeekWritten]])</f>
        <v>104</v>
      </c>
      <c r="F10276" t="b">
        <v>1</v>
      </c>
      <c r="G10276" t="s">
        <v>33</v>
      </c>
      <c r="H10276">
        <v>31</v>
      </c>
      <c r="I10276">
        <v>25</v>
      </c>
      <c r="J10276" t="s">
        <v>49</v>
      </c>
      <c r="K10276" t="s">
        <v>35</v>
      </c>
      <c r="L10276" t="str">
        <f>_xlfn.XLOOKUP(Table1[[#This Row],[TeamFavoriteID]],Table2[team_id],Table2[team_name],_xlfn.XLOOKUP(Table1[[#This Row],[TeamFavoriteID]],Table2[team_id_pfr],Table2[team_name],"Even"))</f>
        <v>Green Bay Packers</v>
      </c>
      <c r="M10276">
        <v>-3</v>
      </c>
      <c r="N10276">
        <f>IF(Table1[[#This Row],[TeamFavorite]]=Table1[[#This Row],[TeamHome]],Table1[[#This Row],[ScoreAway]]-Table1[[#This Row],[ScoreHome]],Table1[[#This Row],[ScoreHome]]-Table1[[#This Row],[ScoreAway]])</f>
        <v>-6</v>
      </c>
      <c r="O10276">
        <f>IF(Table1[[#This Row],[SpreadActual]]&lt;Table1[[#This Row],[SpreadFavorite]],1,0)</f>
        <v>1</v>
      </c>
      <c r="P10276">
        <v>45</v>
      </c>
      <c r="Q10276" t="s">
        <v>192</v>
      </c>
      <c r="R10276" t="b">
        <v>1</v>
      </c>
      <c r="S10276">
        <v>72</v>
      </c>
      <c r="T10276">
        <v>0</v>
      </c>
      <c r="V10276" t="s">
        <v>103</v>
      </c>
    </row>
    <row r="10277" spans="1:22" x14ac:dyDescent="0.2">
      <c r="A10277" s="1">
        <v>40794</v>
      </c>
      <c r="B10277">
        <v>2011</v>
      </c>
      <c r="C10277">
        <f>_xlfn.MAXIFS(Table1[ScheduleWeekWritten],Table1[ScheduleSeason],Table1[[#This Row],[ScheduleSeason]])</f>
        <v>17</v>
      </c>
      <c r="D10277">
        <v>1</v>
      </c>
      <c r="E10277" cm="1">
        <f t="array" ref="E10277">_xlfn.XLOOKUP(Table1[[#This Row],[ScheduleWeekWritten]],Table3[Game],100+Table3[Increase],Table1[[#This Row],[ScheduleWeekWritten]])</f>
        <v>1</v>
      </c>
      <c r="F10277" t="b">
        <v>0</v>
      </c>
      <c r="G10277" t="s">
        <v>33</v>
      </c>
      <c r="H10277">
        <v>42</v>
      </c>
      <c r="I10277">
        <v>34</v>
      </c>
      <c r="J10277" t="s">
        <v>95</v>
      </c>
      <c r="K10277" t="s">
        <v>35</v>
      </c>
      <c r="L10277" t="str">
        <f>_xlfn.XLOOKUP(Table1[[#This Row],[TeamFavoriteID]],Table2[team_id],Table2[team_name],_xlfn.XLOOKUP(Table1[[#This Row],[TeamFavoriteID]],Table2[team_id_pfr],Table2[team_name],"Even"))</f>
        <v>Green Bay Packers</v>
      </c>
      <c r="M10277">
        <v>-5</v>
      </c>
      <c r="N10277">
        <f>IF(Table1[[#This Row],[TeamFavorite]]=Table1[[#This Row],[TeamHome]],Table1[[#This Row],[ScoreAway]]-Table1[[#This Row],[ScoreHome]],Table1[[#This Row],[ScoreHome]]-Table1[[#This Row],[ScoreAway]])</f>
        <v>-8</v>
      </c>
      <c r="O10277">
        <f>IF(Table1[[#This Row],[SpreadActual]]&lt;Table1[[#This Row],[SpreadFavorite]],1,0)</f>
        <v>1</v>
      </c>
      <c r="P10277">
        <v>48</v>
      </c>
      <c r="Q10277" t="s">
        <v>82</v>
      </c>
      <c r="R10277" t="b">
        <v>0</v>
      </c>
      <c r="S10277">
        <v>68</v>
      </c>
      <c r="T10277">
        <v>5</v>
      </c>
      <c r="U10277">
        <v>67</v>
      </c>
    </row>
    <row r="10278" spans="1:22" x14ac:dyDescent="0.2">
      <c r="A10278" s="1">
        <v>40797</v>
      </c>
      <c r="B10278">
        <v>2011</v>
      </c>
      <c r="C10278">
        <f>_xlfn.MAXIFS(Table1[ScheduleWeekWritten],Table1[ScheduleSeason],Table1[[#This Row],[ScheduleSeason]])</f>
        <v>17</v>
      </c>
      <c r="D10278">
        <v>1</v>
      </c>
      <c r="E10278" cm="1">
        <f t="array" ref="E10278">_xlfn.XLOOKUP(Table1[[#This Row],[ScheduleWeekWritten]],Table3[Game],100+Table3[Increase],Table1[[#This Row],[ScheduleWeekWritten]])</f>
        <v>1</v>
      </c>
      <c r="F10278" t="b">
        <v>0</v>
      </c>
      <c r="G10278" t="s">
        <v>149</v>
      </c>
      <c r="H10278">
        <v>28</v>
      </c>
      <c r="I10278">
        <v>21</v>
      </c>
      <c r="J10278" t="s">
        <v>152</v>
      </c>
      <c r="K10278" t="s">
        <v>59</v>
      </c>
      <c r="L10278" t="str">
        <f>_xlfn.XLOOKUP(Table1[[#This Row],[TeamFavoriteID]],Table2[team_id],Table2[team_name],_xlfn.XLOOKUP(Table1[[#This Row],[TeamFavoriteID]],Table2[team_id_pfr],Table2[team_name],"Even"))</f>
        <v>Arizona Cardinals</v>
      </c>
      <c r="M10278">
        <v>-7</v>
      </c>
      <c r="N10278">
        <f>IF(Table1[[#This Row],[TeamFavorite]]=Table1[[#This Row],[TeamHome]],Table1[[#This Row],[ScoreAway]]-Table1[[#This Row],[ScoreHome]],Table1[[#This Row],[ScoreHome]]-Table1[[#This Row],[ScoreAway]])</f>
        <v>-7</v>
      </c>
      <c r="O10278">
        <f>IF(Table1[[#This Row],[SpreadActual]]&lt;Table1[[#This Row],[SpreadFavorite]],1,0)</f>
        <v>0</v>
      </c>
      <c r="P10278">
        <v>37.5</v>
      </c>
      <c r="Q10278" t="s">
        <v>150</v>
      </c>
      <c r="R10278" t="b">
        <v>0</v>
      </c>
      <c r="S10278">
        <v>72</v>
      </c>
      <c r="T10278">
        <v>0</v>
      </c>
      <c r="V10278" t="s">
        <v>103</v>
      </c>
    </row>
    <row r="10279" spans="1:22" x14ac:dyDescent="0.2">
      <c r="A10279" s="1">
        <v>40797</v>
      </c>
      <c r="B10279">
        <v>2011</v>
      </c>
      <c r="C10279">
        <f>_xlfn.MAXIFS(Table1[ScheduleWeekWritten],Table1[ScheduleSeason],Table1[[#This Row],[ScheduleSeason]])</f>
        <v>17</v>
      </c>
      <c r="D10279">
        <v>1</v>
      </c>
      <c r="E10279" cm="1">
        <f t="array" ref="E10279">_xlfn.XLOOKUP(Table1[[#This Row],[ScheduleWeekWritten]],Table3[Game],100+Table3[Increase],Table1[[#This Row],[ScheduleWeekWritten]])</f>
        <v>1</v>
      </c>
      <c r="F10279" t="b">
        <v>0</v>
      </c>
      <c r="G10279" t="s">
        <v>158</v>
      </c>
      <c r="H10279">
        <v>35</v>
      </c>
      <c r="I10279">
        <v>7</v>
      </c>
      <c r="J10279" t="s">
        <v>49</v>
      </c>
      <c r="K10279" t="s">
        <v>159</v>
      </c>
      <c r="L10279" t="str">
        <f>_xlfn.XLOOKUP(Table1[[#This Row],[TeamFavoriteID]],Table2[team_id],Table2[team_name],_xlfn.XLOOKUP(Table1[[#This Row],[TeamFavoriteID]],Table2[team_id_pfr],Table2[team_name],"Even"))</f>
        <v>Baltimore Ravens</v>
      </c>
      <c r="M10279">
        <v>-1.5</v>
      </c>
      <c r="N10279">
        <f>IF(Table1[[#This Row],[TeamFavorite]]=Table1[[#This Row],[TeamHome]],Table1[[#This Row],[ScoreAway]]-Table1[[#This Row],[ScoreHome]],Table1[[#This Row],[ScoreHome]]-Table1[[#This Row],[ScoreAway]])</f>
        <v>-28</v>
      </c>
      <c r="O10279">
        <f>IF(Table1[[#This Row],[SpreadActual]]&lt;Table1[[#This Row],[SpreadFavorite]],1,0)</f>
        <v>1</v>
      </c>
      <c r="P10279">
        <v>37</v>
      </c>
      <c r="Q10279" t="s">
        <v>166</v>
      </c>
      <c r="R10279" t="b">
        <v>0</v>
      </c>
      <c r="S10279">
        <v>75</v>
      </c>
      <c r="T10279">
        <v>2</v>
      </c>
      <c r="U10279">
        <v>71</v>
      </c>
      <c r="V10279" t="s">
        <v>2</v>
      </c>
    </row>
    <row r="10280" spans="1:22" x14ac:dyDescent="0.2">
      <c r="A10280" s="1">
        <v>40797</v>
      </c>
      <c r="B10280">
        <v>2011</v>
      </c>
      <c r="C10280">
        <f>_xlfn.MAXIFS(Table1[ScheduleWeekWritten],Table1[ScheduleSeason],Table1[[#This Row],[ScheduleSeason]])</f>
        <v>17</v>
      </c>
      <c r="D10280">
        <v>1</v>
      </c>
      <c r="E10280" cm="1">
        <f t="array" ref="E10280">_xlfn.XLOOKUP(Table1[[#This Row],[ScheduleWeekWritten]],Table3[Game],100+Table3[Increase],Table1[[#This Row],[ScheduleWeekWritten]])</f>
        <v>1</v>
      </c>
      <c r="F10280" t="b">
        <v>0</v>
      </c>
      <c r="G10280" t="s">
        <v>46</v>
      </c>
      <c r="H10280">
        <v>30</v>
      </c>
      <c r="I10280">
        <v>12</v>
      </c>
      <c r="J10280" t="s">
        <v>38</v>
      </c>
      <c r="K10280" t="s">
        <v>109</v>
      </c>
      <c r="L10280" t="str">
        <f>_xlfn.XLOOKUP(Table1[[#This Row],[TeamFavoriteID]],Table2[team_id],Table2[team_name],_xlfn.XLOOKUP(Table1[[#This Row],[TeamFavoriteID]],Table2[team_id_pfr],Table2[team_name],"Even"))</f>
        <v>Atlanta Falcons</v>
      </c>
      <c r="M10280">
        <v>-1.5</v>
      </c>
      <c r="N10280">
        <f>IF(Table1[[#This Row],[TeamFavorite]]=Table1[[#This Row],[TeamHome]],Table1[[#This Row],[ScoreAway]]-Table1[[#This Row],[ScoreHome]],Table1[[#This Row],[ScoreHome]]-Table1[[#This Row],[ScoreAway]])</f>
        <v>18</v>
      </c>
      <c r="O10280">
        <f>IF(Table1[[#This Row],[SpreadActual]]&lt;Table1[[#This Row],[SpreadFavorite]],1,0)</f>
        <v>0</v>
      </c>
      <c r="P10280">
        <v>41</v>
      </c>
      <c r="Q10280" t="s">
        <v>114</v>
      </c>
      <c r="R10280" t="b">
        <v>0</v>
      </c>
      <c r="S10280">
        <v>78</v>
      </c>
      <c r="T10280">
        <v>7</v>
      </c>
      <c r="U10280">
        <v>57</v>
      </c>
    </row>
    <row r="10281" spans="1:22" x14ac:dyDescent="0.2">
      <c r="A10281" s="1">
        <v>40797</v>
      </c>
      <c r="B10281">
        <v>2011</v>
      </c>
      <c r="C10281">
        <f>_xlfn.MAXIFS(Table1[ScheduleWeekWritten],Table1[ScheduleSeason],Table1[[#This Row],[ScheduleSeason]])</f>
        <v>17</v>
      </c>
      <c r="D10281">
        <v>1</v>
      </c>
      <c r="E10281" cm="1">
        <f t="array" ref="E10281">_xlfn.XLOOKUP(Table1[[#This Row],[ScheduleWeekWritten]],Table3[Game],100+Table3[Increase],Table1[[#This Row],[ScheduleWeekWritten]])</f>
        <v>1</v>
      </c>
      <c r="F10281" t="b">
        <v>0</v>
      </c>
      <c r="G10281" t="s">
        <v>62</v>
      </c>
      <c r="H10281">
        <v>17</v>
      </c>
      <c r="I10281">
        <v>27</v>
      </c>
      <c r="J10281" t="s">
        <v>101</v>
      </c>
      <c r="K10281" t="s">
        <v>63</v>
      </c>
      <c r="L10281" t="str">
        <f>_xlfn.XLOOKUP(Table1[[#This Row],[TeamFavoriteID]],Table2[team_id],Table2[team_name],_xlfn.XLOOKUP(Table1[[#This Row],[TeamFavoriteID]],Table2[team_id_pfr],Table2[team_name],"Even"))</f>
        <v>Cleveland Browns</v>
      </c>
      <c r="M10281">
        <v>-7</v>
      </c>
      <c r="N10281">
        <f>IF(Table1[[#This Row],[TeamFavorite]]=Table1[[#This Row],[TeamHome]],Table1[[#This Row],[ScoreAway]]-Table1[[#This Row],[ScoreHome]],Table1[[#This Row],[ScoreHome]]-Table1[[#This Row],[ScoreAway]])</f>
        <v>10</v>
      </c>
      <c r="O10281">
        <f>IF(Table1[[#This Row],[SpreadActual]]&lt;Table1[[#This Row],[SpreadFavorite]],1,0)</f>
        <v>0</v>
      </c>
      <c r="P10281">
        <v>36.5</v>
      </c>
      <c r="Q10281" t="s">
        <v>170</v>
      </c>
      <c r="R10281" t="b">
        <v>0</v>
      </c>
      <c r="S10281">
        <v>72</v>
      </c>
      <c r="T10281">
        <v>9</v>
      </c>
    </row>
    <row r="10282" spans="1:22" x14ac:dyDescent="0.2">
      <c r="A10282" s="1">
        <v>40797</v>
      </c>
      <c r="B10282">
        <v>2011</v>
      </c>
      <c r="C10282">
        <f>_xlfn.MAXIFS(Table1[ScheduleWeekWritten],Table1[ScheduleSeason],Table1[[#This Row],[ScheduleSeason]])</f>
        <v>17</v>
      </c>
      <c r="D10282">
        <v>1</v>
      </c>
      <c r="E10282" cm="1">
        <f t="array" ref="E10282">_xlfn.XLOOKUP(Table1[[#This Row],[ScheduleWeekWritten]],Table3[Game],100+Table3[Increase],Table1[[#This Row],[ScheduleWeekWritten]])</f>
        <v>1</v>
      </c>
      <c r="F10282" t="b">
        <v>0</v>
      </c>
      <c r="G10282" t="s">
        <v>177</v>
      </c>
      <c r="H10282">
        <v>34</v>
      </c>
      <c r="I10282">
        <v>7</v>
      </c>
      <c r="J10282" t="s">
        <v>140</v>
      </c>
      <c r="K10282" t="s">
        <v>182</v>
      </c>
      <c r="L10282" t="str">
        <f>_xlfn.XLOOKUP(Table1[[#This Row],[TeamFavoriteID]],Table2[team_id],Table2[team_name],_xlfn.XLOOKUP(Table1[[#This Row],[TeamFavoriteID]],Table2[team_id_pfr],Table2[team_name],"Even"))</f>
        <v>Houston Texans</v>
      </c>
      <c r="M10282">
        <v>-9</v>
      </c>
      <c r="N10282">
        <f>IF(Table1[[#This Row],[TeamFavorite]]=Table1[[#This Row],[TeamHome]],Table1[[#This Row],[ScoreAway]]-Table1[[#This Row],[ScoreHome]],Table1[[#This Row],[ScoreHome]]-Table1[[#This Row],[ScoreAway]])</f>
        <v>-27</v>
      </c>
      <c r="O10282">
        <f>IF(Table1[[#This Row],[SpreadActual]]&lt;Table1[[#This Row],[SpreadFavorite]],1,0)</f>
        <v>1</v>
      </c>
      <c r="P10282">
        <v>44</v>
      </c>
      <c r="Q10282" t="s">
        <v>178</v>
      </c>
      <c r="R10282" t="b">
        <v>0</v>
      </c>
      <c r="S10282">
        <v>92</v>
      </c>
      <c r="T10282">
        <v>4</v>
      </c>
      <c r="V10282" t="s">
        <v>193</v>
      </c>
    </row>
    <row r="10283" spans="1:22" x14ac:dyDescent="0.2">
      <c r="A10283" s="1">
        <v>40797</v>
      </c>
      <c r="B10283">
        <v>2011</v>
      </c>
      <c r="C10283">
        <f>_xlfn.MAXIFS(Table1[ScheduleWeekWritten],Table1[ScheduleSeason],Table1[[#This Row],[ScheduleSeason]])</f>
        <v>17</v>
      </c>
      <c r="D10283">
        <v>1</v>
      </c>
      <c r="E10283" cm="1">
        <f t="array" ref="E10283">_xlfn.XLOOKUP(Table1[[#This Row],[ScheduleWeekWritten]],Table3[Game],100+Table3[Increase],Table1[[#This Row],[ScheduleWeekWritten]])</f>
        <v>1</v>
      </c>
      <c r="F10283" t="b">
        <v>0</v>
      </c>
      <c r="G10283" t="s">
        <v>154</v>
      </c>
      <c r="H10283">
        <v>16</v>
      </c>
      <c r="I10283">
        <v>14</v>
      </c>
      <c r="J10283" t="s">
        <v>171</v>
      </c>
      <c r="K10283" t="s">
        <v>25</v>
      </c>
      <c r="L10283" t="str">
        <f>_xlfn.XLOOKUP(Table1[[#This Row],[TeamFavoriteID]],Table2[team_id],Table2[team_name],_xlfn.XLOOKUP(Table1[[#This Row],[TeamFavoriteID]],Table2[team_id_pfr],Table2[team_name],"Even"))</f>
        <v>Houston Oilers</v>
      </c>
      <c r="M10283">
        <v>-1.5</v>
      </c>
      <c r="N10283">
        <f>IF(Table1[[#This Row],[TeamFavorite]]=Table1[[#This Row],[TeamHome]],Table1[[#This Row],[ScoreAway]]-Table1[[#This Row],[ScoreHome]],Table1[[#This Row],[ScoreHome]]-Table1[[#This Row],[ScoreAway]])</f>
        <v>2</v>
      </c>
      <c r="O10283">
        <f>IF(Table1[[#This Row],[SpreadActual]]&lt;Table1[[#This Row],[SpreadFavorite]],1,0)</f>
        <v>0</v>
      </c>
      <c r="P10283">
        <v>38</v>
      </c>
      <c r="Q10283" t="s">
        <v>155</v>
      </c>
      <c r="R10283" t="b">
        <v>0</v>
      </c>
      <c r="S10283">
        <v>90</v>
      </c>
      <c r="T10283">
        <v>5</v>
      </c>
      <c r="U10283">
        <v>52</v>
      </c>
    </row>
    <row r="10284" spans="1:22" x14ac:dyDescent="0.2">
      <c r="A10284" s="1">
        <v>40797</v>
      </c>
      <c r="B10284">
        <v>2011</v>
      </c>
      <c r="C10284">
        <f>_xlfn.MAXIFS(Table1[ScheduleWeekWritten],Table1[ScheduleSeason],Table1[[#This Row],[ScheduleSeason]])</f>
        <v>17</v>
      </c>
      <c r="D10284">
        <v>1</v>
      </c>
      <c r="E10284" cm="1">
        <f t="array" ref="E10284">_xlfn.XLOOKUP(Table1[[#This Row],[ScheduleWeekWritten]],Table3[Game],100+Table3[Increase],Table1[[#This Row],[ScheduleWeekWritten]])</f>
        <v>1</v>
      </c>
      <c r="F10284" t="b">
        <v>0</v>
      </c>
      <c r="G10284" t="s">
        <v>42</v>
      </c>
      <c r="H10284">
        <v>7</v>
      </c>
      <c r="I10284">
        <v>41</v>
      </c>
      <c r="J10284" t="s">
        <v>28</v>
      </c>
      <c r="K10284" t="s">
        <v>75</v>
      </c>
      <c r="L10284" t="str">
        <f>_xlfn.XLOOKUP(Table1[[#This Row],[TeamFavoriteID]],Table2[team_id],Table2[team_name],_xlfn.XLOOKUP(Table1[[#This Row],[TeamFavoriteID]],Table2[team_id_pfr],Table2[team_name],"Even"))</f>
        <v>Kansas City Chiefs</v>
      </c>
      <c r="M10284">
        <v>-3.5</v>
      </c>
      <c r="N10284">
        <f>IF(Table1[[#This Row],[TeamFavorite]]=Table1[[#This Row],[TeamHome]],Table1[[#This Row],[ScoreAway]]-Table1[[#This Row],[ScoreHome]],Table1[[#This Row],[ScoreHome]]-Table1[[#This Row],[ScoreAway]])</f>
        <v>34</v>
      </c>
      <c r="O10284">
        <f>IF(Table1[[#This Row],[SpreadActual]]&lt;Table1[[#This Row],[SpreadFavorite]],1,0)</f>
        <v>0</v>
      </c>
      <c r="P10284">
        <v>40</v>
      </c>
      <c r="Q10284" t="s">
        <v>117</v>
      </c>
      <c r="R10284" t="b">
        <v>0</v>
      </c>
      <c r="S10284">
        <v>80</v>
      </c>
      <c r="T10284">
        <v>0</v>
      </c>
      <c r="U10284">
        <v>65</v>
      </c>
    </row>
    <row r="10285" spans="1:22" x14ac:dyDescent="0.2">
      <c r="A10285" s="1">
        <v>40797</v>
      </c>
      <c r="B10285">
        <v>2011</v>
      </c>
      <c r="C10285">
        <f>_xlfn.MAXIFS(Table1[ScheduleWeekWritten],Table1[ScheduleSeason],Table1[[#This Row],[ScheduleSeason]])</f>
        <v>17</v>
      </c>
      <c r="D10285">
        <v>1</v>
      </c>
      <c r="E10285" cm="1">
        <f t="array" ref="E10285">_xlfn.XLOOKUP(Table1[[#This Row],[ScheduleWeekWritten]],Table3[Game],100+Table3[Increase],Table1[[#This Row],[ScheduleWeekWritten]])</f>
        <v>1</v>
      </c>
      <c r="F10285" t="b">
        <v>0</v>
      </c>
      <c r="G10285" t="s">
        <v>31</v>
      </c>
      <c r="H10285">
        <v>27</v>
      </c>
      <c r="I10285">
        <v>24</v>
      </c>
      <c r="J10285" t="s">
        <v>67</v>
      </c>
      <c r="K10285" t="s">
        <v>32</v>
      </c>
      <c r="L10285" t="str">
        <f>_xlfn.XLOOKUP(Table1[[#This Row],[TeamFavoriteID]],Table2[team_id],Table2[team_name],_xlfn.XLOOKUP(Table1[[#This Row],[TeamFavoriteID]],Table2[team_id_pfr],Table2[team_name],"Even"))</f>
        <v>New York Jets</v>
      </c>
      <c r="M10285">
        <v>-6</v>
      </c>
      <c r="N10285">
        <f>IF(Table1[[#This Row],[TeamFavorite]]=Table1[[#This Row],[TeamHome]],Table1[[#This Row],[ScoreAway]]-Table1[[#This Row],[ScoreHome]],Table1[[#This Row],[ScoreHome]]-Table1[[#This Row],[ScoreAway]])</f>
        <v>-3</v>
      </c>
      <c r="O10285">
        <f>IF(Table1[[#This Row],[SpreadActual]]&lt;Table1[[#This Row],[SpreadFavorite]],1,0)</f>
        <v>0</v>
      </c>
      <c r="P10285">
        <v>41</v>
      </c>
      <c r="Q10285" t="s">
        <v>197</v>
      </c>
      <c r="R10285" t="b">
        <v>0</v>
      </c>
      <c r="S10285">
        <v>71</v>
      </c>
      <c r="T10285">
        <v>6</v>
      </c>
      <c r="U10285">
        <v>89</v>
      </c>
    </row>
    <row r="10286" spans="1:22" x14ac:dyDescent="0.2">
      <c r="A10286" s="1">
        <v>40797</v>
      </c>
      <c r="B10286">
        <v>2011</v>
      </c>
      <c r="C10286">
        <f>_xlfn.MAXIFS(Table1[ScheduleWeekWritten],Table1[ScheduleSeason],Table1[[#This Row],[ScheduleSeason]])</f>
        <v>17</v>
      </c>
      <c r="D10286">
        <v>1</v>
      </c>
      <c r="E10286" cm="1">
        <f t="array" ref="E10286">_xlfn.XLOOKUP(Table1[[#This Row],[ScheduleWeekWritten]],Table3[Game],100+Table3[Increase],Table1[[#This Row],[ScheduleWeekWritten]])</f>
        <v>1</v>
      </c>
      <c r="F10286" t="b">
        <v>0</v>
      </c>
      <c r="G10286" t="s">
        <v>27</v>
      </c>
      <c r="H10286">
        <v>24</v>
      </c>
      <c r="I10286">
        <v>17</v>
      </c>
      <c r="J10286" t="s">
        <v>54</v>
      </c>
      <c r="K10286" t="s">
        <v>29</v>
      </c>
      <c r="L10286" t="str">
        <f>_xlfn.XLOOKUP(Table1[[#This Row],[TeamFavoriteID]],Table2[team_id],Table2[team_name],_xlfn.XLOOKUP(Table1[[#This Row],[TeamFavoriteID]],Table2[team_id_pfr],Table2[team_name],"Even"))</f>
        <v>Los Angeles Chargers</v>
      </c>
      <c r="M10286">
        <v>-8.5</v>
      </c>
      <c r="N10286">
        <f>IF(Table1[[#This Row],[TeamFavorite]]=Table1[[#This Row],[TeamHome]],Table1[[#This Row],[ScoreAway]]-Table1[[#This Row],[ScoreHome]],Table1[[#This Row],[ScoreHome]]-Table1[[#This Row],[ScoreAway]])</f>
        <v>7</v>
      </c>
      <c r="O10286">
        <f>IF(Table1[[#This Row],[SpreadActual]]&lt;Table1[[#This Row],[SpreadFavorite]],1,0)</f>
        <v>0</v>
      </c>
      <c r="P10286">
        <v>43</v>
      </c>
      <c r="Q10286" t="s">
        <v>94</v>
      </c>
      <c r="R10286" t="b">
        <v>0</v>
      </c>
      <c r="S10286">
        <v>74</v>
      </c>
      <c r="T10286">
        <v>7</v>
      </c>
      <c r="U10286">
        <v>52</v>
      </c>
    </row>
    <row r="10287" spans="1:22" x14ac:dyDescent="0.2">
      <c r="A10287" s="1">
        <v>40797</v>
      </c>
      <c r="B10287">
        <v>2011</v>
      </c>
      <c r="C10287">
        <f>_xlfn.MAXIFS(Table1[ScheduleWeekWritten],Table1[ScheduleSeason],Table1[[#This Row],[ScheduleSeason]])</f>
        <v>17</v>
      </c>
      <c r="D10287">
        <v>1</v>
      </c>
      <c r="E10287" cm="1">
        <f t="array" ref="E10287">_xlfn.XLOOKUP(Table1[[#This Row],[ScheduleWeekWritten]],Table3[Game],100+Table3[Increase],Table1[[#This Row],[ScheduleWeekWritten]])</f>
        <v>1</v>
      </c>
      <c r="F10287" t="b">
        <v>0</v>
      </c>
      <c r="G10287" t="s">
        <v>53</v>
      </c>
      <c r="H10287">
        <v>33</v>
      </c>
      <c r="I10287">
        <v>17</v>
      </c>
      <c r="J10287" t="s">
        <v>128</v>
      </c>
      <c r="K10287" t="s">
        <v>87</v>
      </c>
      <c r="L10287" t="str">
        <f>_xlfn.XLOOKUP(Table1[[#This Row],[TeamFavoriteID]],Table2[team_id],Table2[team_name],_xlfn.XLOOKUP(Table1[[#This Row],[TeamFavoriteID]],Table2[team_id_pfr],Table2[team_name],"Even"))</f>
        <v>San Francisco 49ers</v>
      </c>
      <c r="M10287">
        <v>-6</v>
      </c>
      <c r="N10287">
        <f>IF(Table1[[#This Row],[TeamFavorite]]=Table1[[#This Row],[TeamHome]],Table1[[#This Row],[ScoreAway]]-Table1[[#This Row],[ScoreHome]],Table1[[#This Row],[ScoreHome]]-Table1[[#This Row],[ScoreAway]])</f>
        <v>-16</v>
      </c>
      <c r="O10287">
        <f>IF(Table1[[#This Row],[SpreadActual]]&lt;Table1[[#This Row],[SpreadFavorite]],1,0)</f>
        <v>1</v>
      </c>
      <c r="P10287">
        <v>38</v>
      </c>
      <c r="Q10287" t="s">
        <v>118</v>
      </c>
      <c r="R10287" t="b">
        <v>0</v>
      </c>
      <c r="S10287">
        <v>71</v>
      </c>
      <c r="T10287">
        <v>1</v>
      </c>
      <c r="U10287">
        <v>63</v>
      </c>
    </row>
    <row r="10288" spans="1:22" x14ac:dyDescent="0.2">
      <c r="A10288" s="1">
        <v>40797</v>
      </c>
      <c r="B10288">
        <v>2011</v>
      </c>
      <c r="C10288">
        <f>_xlfn.MAXIFS(Table1[ScheduleWeekWritten],Table1[ScheduleSeason],Table1[[#This Row],[ScheduleSeason]])</f>
        <v>17</v>
      </c>
      <c r="D10288">
        <v>1</v>
      </c>
      <c r="E10288" cm="1">
        <f t="array" ref="E10288">_xlfn.XLOOKUP(Table1[[#This Row],[ScheduleWeekWritten]],Table3[Game],100+Table3[Increase],Table1[[#This Row],[ScheduleWeekWritten]])</f>
        <v>1</v>
      </c>
      <c r="F10288" t="b">
        <v>0</v>
      </c>
      <c r="G10288" t="s">
        <v>153</v>
      </c>
      <c r="H10288">
        <v>13</v>
      </c>
      <c r="I10288">
        <v>31</v>
      </c>
      <c r="J10288" t="s">
        <v>58</v>
      </c>
      <c r="K10288" t="s">
        <v>77</v>
      </c>
      <c r="L10288" t="str">
        <f>_xlfn.XLOOKUP(Table1[[#This Row],[TeamFavoriteID]],Table2[team_id],Table2[team_name],_xlfn.XLOOKUP(Table1[[#This Row],[TeamFavoriteID]],Table2[team_id_pfr],Table2[team_name],"Even"))</f>
        <v>Philadelphia Eagles</v>
      </c>
      <c r="M10288">
        <v>-4</v>
      </c>
      <c r="N10288">
        <f>IF(Table1[[#This Row],[TeamFavorite]]=Table1[[#This Row],[TeamHome]],Table1[[#This Row],[ScoreAway]]-Table1[[#This Row],[ScoreHome]],Table1[[#This Row],[ScoreHome]]-Table1[[#This Row],[ScoreAway]])</f>
        <v>-18</v>
      </c>
      <c r="O10288">
        <f>IF(Table1[[#This Row],[SpreadActual]]&lt;Table1[[#This Row],[SpreadFavorite]],1,0)</f>
        <v>1</v>
      </c>
      <c r="P10288">
        <v>44.5</v>
      </c>
      <c r="Q10288" t="s">
        <v>157</v>
      </c>
      <c r="R10288" t="b">
        <v>0</v>
      </c>
      <c r="S10288">
        <v>72</v>
      </c>
      <c r="T10288">
        <v>0</v>
      </c>
      <c r="V10288" t="s">
        <v>103</v>
      </c>
    </row>
    <row r="10289" spans="1:22" x14ac:dyDescent="0.2">
      <c r="A10289" s="1">
        <v>40797</v>
      </c>
      <c r="B10289">
        <v>2011</v>
      </c>
      <c r="C10289">
        <f>_xlfn.MAXIFS(Table1[ScheduleWeekWritten],Table1[ScheduleSeason],Table1[[#This Row],[ScheduleSeason]])</f>
        <v>17</v>
      </c>
      <c r="D10289">
        <v>1</v>
      </c>
      <c r="E10289" cm="1">
        <f t="array" ref="E10289">_xlfn.XLOOKUP(Table1[[#This Row],[ScheduleWeekWritten]],Table3[Game],100+Table3[Increase],Table1[[#This Row],[ScheduleWeekWritten]])</f>
        <v>1</v>
      </c>
      <c r="F10289" t="b">
        <v>0</v>
      </c>
      <c r="G10289" t="s">
        <v>127</v>
      </c>
      <c r="H10289">
        <v>20</v>
      </c>
      <c r="I10289">
        <v>27</v>
      </c>
      <c r="J10289" t="s">
        <v>45</v>
      </c>
      <c r="K10289" t="s">
        <v>133</v>
      </c>
      <c r="L10289" t="str">
        <f>_xlfn.XLOOKUP(Table1[[#This Row],[TeamFavoriteID]],Table2[team_id],Table2[team_name],_xlfn.XLOOKUP(Table1[[#This Row],[TeamFavoriteID]],Table2[team_id_pfr],Table2[team_name],"Even"))</f>
        <v>Tampa Bay Buccaneers</v>
      </c>
      <c r="M10289">
        <v>-1.5</v>
      </c>
      <c r="N10289">
        <f>IF(Table1[[#This Row],[TeamFavorite]]=Table1[[#This Row],[TeamHome]],Table1[[#This Row],[ScoreAway]]-Table1[[#This Row],[ScoreHome]],Table1[[#This Row],[ScoreHome]]-Table1[[#This Row],[ScoreAway]])</f>
        <v>7</v>
      </c>
      <c r="O10289">
        <f>IF(Table1[[#This Row],[SpreadActual]]&lt;Table1[[#This Row],[SpreadFavorite]],1,0)</f>
        <v>0</v>
      </c>
      <c r="P10289">
        <v>43.5</v>
      </c>
      <c r="Q10289" t="s">
        <v>168</v>
      </c>
      <c r="R10289" t="b">
        <v>0</v>
      </c>
      <c r="S10289">
        <v>88</v>
      </c>
      <c r="T10289">
        <v>6</v>
      </c>
      <c r="U10289">
        <v>55</v>
      </c>
    </row>
    <row r="10290" spans="1:22" x14ac:dyDescent="0.2">
      <c r="A10290" s="1">
        <v>40797</v>
      </c>
      <c r="B10290">
        <v>2011</v>
      </c>
      <c r="C10290">
        <f>_xlfn.MAXIFS(Table1[ScheduleWeekWritten],Table1[ScheduleSeason],Table1[[#This Row],[ScheduleSeason]])</f>
        <v>17</v>
      </c>
      <c r="D10290">
        <v>1</v>
      </c>
      <c r="E10290" cm="1">
        <f t="array" ref="E10290">_xlfn.XLOOKUP(Table1[[#This Row],[ScheduleWeekWritten]],Table3[Game],100+Table3[Increase],Table1[[#This Row],[ScheduleWeekWritten]])</f>
        <v>1</v>
      </c>
      <c r="F10290" t="b">
        <v>0</v>
      </c>
      <c r="G10290" t="s">
        <v>61</v>
      </c>
      <c r="H10290">
        <v>28</v>
      </c>
      <c r="I10290">
        <v>14</v>
      </c>
      <c r="J10290" t="s">
        <v>50</v>
      </c>
      <c r="K10290" t="s">
        <v>90</v>
      </c>
      <c r="L10290" t="str">
        <f>_xlfn.XLOOKUP(Table1[[#This Row],[TeamFavoriteID]],Table2[team_id],Table2[team_name],_xlfn.XLOOKUP(Table1[[#This Row],[TeamFavoriteID]],Table2[team_id_pfr],Table2[team_name],"Even"))</f>
        <v>New York Giants</v>
      </c>
      <c r="M10290">
        <v>-2</v>
      </c>
      <c r="N10290">
        <f>IF(Table1[[#This Row],[TeamFavorite]]=Table1[[#This Row],[TeamHome]],Table1[[#This Row],[ScoreAway]]-Table1[[#This Row],[ScoreHome]],Table1[[#This Row],[ScoreHome]]-Table1[[#This Row],[ScoreAway]])</f>
        <v>14</v>
      </c>
      <c r="O10290">
        <f>IF(Table1[[#This Row],[SpreadActual]]&lt;Table1[[#This Row],[SpreadFavorite]],1,0)</f>
        <v>0</v>
      </c>
      <c r="P10290">
        <v>40</v>
      </c>
      <c r="Q10290" t="s">
        <v>165</v>
      </c>
      <c r="R10290" t="b">
        <v>0</v>
      </c>
      <c r="S10290">
        <v>87</v>
      </c>
      <c r="T10290">
        <v>5</v>
      </c>
      <c r="U10290">
        <v>38</v>
      </c>
    </row>
    <row r="10291" spans="1:22" x14ac:dyDescent="0.2">
      <c r="A10291" s="1">
        <v>40798</v>
      </c>
      <c r="B10291">
        <v>2011</v>
      </c>
      <c r="C10291">
        <f>_xlfn.MAXIFS(Table1[ScheduleWeekWritten],Table1[ScheduleSeason],Table1[[#This Row],[ScheduleSeason]])</f>
        <v>17</v>
      </c>
      <c r="D10291">
        <v>1</v>
      </c>
      <c r="E10291" cm="1">
        <f t="array" ref="E10291">_xlfn.XLOOKUP(Table1[[#This Row],[ScheduleWeekWritten]],Table3[Game],100+Table3[Increase],Table1[[#This Row],[ScheduleWeekWritten]])</f>
        <v>1</v>
      </c>
      <c r="F10291" t="b">
        <v>0</v>
      </c>
      <c r="G10291" t="s">
        <v>24</v>
      </c>
      <c r="H10291">
        <v>20</v>
      </c>
      <c r="I10291">
        <v>23</v>
      </c>
      <c r="J10291" t="s">
        <v>20</v>
      </c>
      <c r="K10291" t="s">
        <v>88</v>
      </c>
      <c r="L10291" t="str">
        <f>_xlfn.XLOOKUP(Table1[[#This Row],[TeamFavoriteID]],Table2[team_id],Table2[team_name],_xlfn.XLOOKUP(Table1[[#This Row],[TeamFavoriteID]],Table2[team_id_pfr],Table2[team_name],"Even"))</f>
        <v>Denver Broncos</v>
      </c>
      <c r="M10291">
        <v>-3</v>
      </c>
      <c r="N10291">
        <f>IF(Table1[[#This Row],[TeamFavorite]]=Table1[[#This Row],[TeamHome]],Table1[[#This Row],[ScoreAway]]-Table1[[#This Row],[ScoreHome]],Table1[[#This Row],[ScoreHome]]-Table1[[#This Row],[ScoreAway]])</f>
        <v>3</v>
      </c>
      <c r="O10291">
        <f>IF(Table1[[#This Row],[SpreadActual]]&lt;Table1[[#This Row],[SpreadFavorite]],1,0)</f>
        <v>0</v>
      </c>
      <c r="P10291">
        <v>42</v>
      </c>
      <c r="Q10291" t="s">
        <v>174</v>
      </c>
      <c r="R10291" t="b">
        <v>0</v>
      </c>
      <c r="S10291">
        <v>75</v>
      </c>
      <c r="T10291">
        <v>6</v>
      </c>
      <c r="U10291">
        <v>29</v>
      </c>
    </row>
    <row r="10292" spans="1:22" x14ac:dyDescent="0.2">
      <c r="A10292" s="1">
        <v>40798</v>
      </c>
      <c r="B10292">
        <v>2011</v>
      </c>
      <c r="C10292">
        <f>_xlfn.MAXIFS(Table1[ScheduleWeekWritten],Table1[ScheduleSeason],Table1[[#This Row],[ScheduleSeason]])</f>
        <v>17</v>
      </c>
      <c r="D10292">
        <v>1</v>
      </c>
      <c r="E10292" cm="1">
        <f t="array" ref="E10292">_xlfn.XLOOKUP(Table1[[#This Row],[ScheduleWeekWritten]],Table3[Game],100+Table3[Increase],Table1[[#This Row],[ScheduleWeekWritten]])</f>
        <v>1</v>
      </c>
      <c r="F10292" t="b">
        <v>0</v>
      </c>
      <c r="G10292" t="s">
        <v>19</v>
      </c>
      <c r="H10292">
        <v>24</v>
      </c>
      <c r="I10292">
        <v>38</v>
      </c>
      <c r="J10292" t="s">
        <v>115</v>
      </c>
      <c r="K10292" t="s">
        <v>70</v>
      </c>
      <c r="L10292" t="str">
        <f>_xlfn.XLOOKUP(Table1[[#This Row],[TeamFavoriteID]],Table2[team_id],Table2[team_name],_xlfn.XLOOKUP(Table1[[#This Row],[TeamFavoriteID]],Table2[team_id_pfr],Table2[team_name],"Even"))</f>
        <v>Boston Patriots</v>
      </c>
      <c r="M10292">
        <v>-7.5</v>
      </c>
      <c r="N10292">
        <f>IF(Table1[[#This Row],[TeamFavorite]]=Table1[[#This Row],[TeamHome]],Table1[[#This Row],[ScoreAway]]-Table1[[#This Row],[ScoreHome]],Table1[[#This Row],[ScoreHome]]-Table1[[#This Row],[ScoreAway]])</f>
        <v>-14</v>
      </c>
      <c r="O10292">
        <f>IF(Table1[[#This Row],[SpreadActual]]&lt;Table1[[#This Row],[SpreadFavorite]],1,0)</f>
        <v>1</v>
      </c>
      <c r="P10292">
        <v>47</v>
      </c>
      <c r="Q10292" t="s">
        <v>143</v>
      </c>
      <c r="R10292" t="b">
        <v>0</v>
      </c>
      <c r="S10292">
        <v>82</v>
      </c>
      <c r="T10292">
        <v>1</v>
      </c>
      <c r="U10292">
        <v>73</v>
      </c>
    </row>
    <row r="10293" spans="1:22" x14ac:dyDescent="0.2">
      <c r="A10293" s="1">
        <v>40804</v>
      </c>
      <c r="B10293">
        <v>2011</v>
      </c>
      <c r="C10293">
        <f>_xlfn.MAXIFS(Table1[ScheduleWeekWritten],Table1[ScheduleSeason],Table1[[#This Row],[ScheduleSeason]])</f>
        <v>17</v>
      </c>
      <c r="D10293">
        <v>2</v>
      </c>
      <c r="E10293" cm="1">
        <f t="array" ref="E10293">_xlfn.XLOOKUP(Table1[[#This Row],[ScheduleWeekWritten]],Table3[Game],100+Table3[Increase],Table1[[#This Row],[ScheduleWeekWritten]])</f>
        <v>2</v>
      </c>
      <c r="F10293" t="b">
        <v>0</v>
      </c>
      <c r="G10293" t="s">
        <v>38</v>
      </c>
      <c r="H10293">
        <v>35</v>
      </c>
      <c r="I10293">
        <v>31</v>
      </c>
      <c r="J10293" t="s">
        <v>58</v>
      </c>
      <c r="K10293" t="s">
        <v>77</v>
      </c>
      <c r="L10293" t="str">
        <f>_xlfn.XLOOKUP(Table1[[#This Row],[TeamFavoriteID]],Table2[team_id],Table2[team_name],_xlfn.XLOOKUP(Table1[[#This Row],[TeamFavoriteID]],Table2[team_id_pfr],Table2[team_name],"Even"))</f>
        <v>Philadelphia Eagles</v>
      </c>
      <c r="M10293">
        <v>-2.5</v>
      </c>
      <c r="N10293">
        <f>IF(Table1[[#This Row],[TeamFavorite]]=Table1[[#This Row],[TeamHome]],Table1[[#This Row],[ScoreAway]]-Table1[[#This Row],[ScoreHome]],Table1[[#This Row],[ScoreHome]]-Table1[[#This Row],[ScoreAway]])</f>
        <v>4</v>
      </c>
      <c r="O10293">
        <f>IF(Table1[[#This Row],[SpreadActual]]&lt;Table1[[#This Row],[SpreadFavorite]],1,0)</f>
        <v>0</v>
      </c>
      <c r="P10293">
        <v>49.5</v>
      </c>
      <c r="Q10293" t="s">
        <v>148</v>
      </c>
      <c r="R10293" t="b">
        <v>0</v>
      </c>
      <c r="S10293">
        <v>72</v>
      </c>
      <c r="T10293">
        <v>0</v>
      </c>
      <c r="V10293" t="s">
        <v>103</v>
      </c>
    </row>
    <row r="10294" spans="1:22" x14ac:dyDescent="0.2">
      <c r="A10294" s="1">
        <v>40804</v>
      </c>
      <c r="B10294">
        <v>2011</v>
      </c>
      <c r="C10294">
        <f>_xlfn.MAXIFS(Table1[ScheduleWeekWritten],Table1[ScheduleSeason],Table1[[#This Row],[ScheduleSeason]])</f>
        <v>17</v>
      </c>
      <c r="D10294">
        <v>2</v>
      </c>
      <c r="E10294" cm="1">
        <f t="array" ref="E10294">_xlfn.XLOOKUP(Table1[[#This Row],[ScheduleWeekWritten]],Table3[Game],100+Table3[Increase],Table1[[#This Row],[ScheduleWeekWritten]])</f>
        <v>2</v>
      </c>
      <c r="F10294" t="b">
        <v>0</v>
      </c>
      <c r="G10294" t="s">
        <v>28</v>
      </c>
      <c r="H10294">
        <v>38</v>
      </c>
      <c r="I10294">
        <v>35</v>
      </c>
      <c r="J10294" t="s">
        <v>20</v>
      </c>
      <c r="K10294" t="s">
        <v>43</v>
      </c>
      <c r="L10294" t="str">
        <f>_xlfn.XLOOKUP(Table1[[#This Row],[TeamFavoriteID]],Table2[team_id],Table2[team_name],_xlfn.XLOOKUP(Table1[[#This Row],[TeamFavoriteID]],Table2[team_id_pfr],Table2[team_name],"Even"))</f>
        <v>Buffalo Bills</v>
      </c>
      <c r="M10294">
        <v>-4</v>
      </c>
      <c r="N10294">
        <f>IF(Table1[[#This Row],[TeamFavorite]]=Table1[[#This Row],[TeamHome]],Table1[[#This Row],[ScoreAway]]-Table1[[#This Row],[ScoreHome]],Table1[[#This Row],[ScoreHome]]-Table1[[#This Row],[ScoreAway]])</f>
        <v>-3</v>
      </c>
      <c r="O10294">
        <f>IF(Table1[[#This Row],[SpreadActual]]&lt;Table1[[#This Row],[SpreadFavorite]],1,0)</f>
        <v>0</v>
      </c>
      <c r="P10294">
        <v>41</v>
      </c>
      <c r="Q10294" t="s">
        <v>123</v>
      </c>
      <c r="R10294" t="b">
        <v>0</v>
      </c>
      <c r="S10294">
        <v>66</v>
      </c>
      <c r="T10294">
        <v>5</v>
      </c>
      <c r="U10294">
        <v>47</v>
      </c>
    </row>
    <row r="10295" spans="1:22" x14ac:dyDescent="0.2">
      <c r="A10295" s="1">
        <v>40804</v>
      </c>
      <c r="B10295">
        <v>2011</v>
      </c>
      <c r="C10295">
        <f>_xlfn.MAXIFS(Table1[ScheduleWeekWritten],Table1[ScheduleSeason],Table1[[#This Row],[ScheduleSeason]])</f>
        <v>17</v>
      </c>
      <c r="D10295">
        <v>2</v>
      </c>
      <c r="E10295" cm="1">
        <f t="array" ref="E10295">_xlfn.XLOOKUP(Table1[[#This Row],[ScheduleWeekWritten]],Table3[Game],100+Table3[Increase],Table1[[#This Row],[ScheduleWeekWritten]])</f>
        <v>2</v>
      </c>
      <c r="F10295" t="b">
        <v>0</v>
      </c>
      <c r="G10295" t="s">
        <v>152</v>
      </c>
      <c r="H10295">
        <v>23</v>
      </c>
      <c r="I10295">
        <v>30</v>
      </c>
      <c r="J10295" t="s">
        <v>33</v>
      </c>
      <c r="K10295" t="s">
        <v>35</v>
      </c>
      <c r="L10295" t="str">
        <f>_xlfn.XLOOKUP(Table1[[#This Row],[TeamFavoriteID]],Table2[team_id],Table2[team_name],_xlfn.XLOOKUP(Table1[[#This Row],[TeamFavoriteID]],Table2[team_id_pfr],Table2[team_name],"Even"))</f>
        <v>Green Bay Packers</v>
      </c>
      <c r="M10295">
        <v>-11</v>
      </c>
      <c r="N10295">
        <f>IF(Table1[[#This Row],[TeamFavorite]]=Table1[[#This Row],[TeamHome]],Table1[[#This Row],[ScoreAway]]-Table1[[#This Row],[ScoreHome]],Table1[[#This Row],[ScoreHome]]-Table1[[#This Row],[ScoreAway]])</f>
        <v>-7</v>
      </c>
      <c r="O10295">
        <f>IF(Table1[[#This Row],[SpreadActual]]&lt;Table1[[#This Row],[SpreadFavorite]],1,0)</f>
        <v>0</v>
      </c>
      <c r="P10295">
        <v>45</v>
      </c>
      <c r="Q10295" t="s">
        <v>160</v>
      </c>
      <c r="R10295" t="b">
        <v>0</v>
      </c>
      <c r="S10295">
        <v>67</v>
      </c>
      <c r="T10295">
        <v>1</v>
      </c>
      <c r="U10295">
        <v>67</v>
      </c>
    </row>
    <row r="10296" spans="1:22" x14ac:dyDescent="0.2">
      <c r="A10296" s="1">
        <v>40804</v>
      </c>
      <c r="B10296">
        <v>2011</v>
      </c>
      <c r="C10296">
        <f>_xlfn.MAXIFS(Table1[ScheduleWeekWritten],Table1[ScheduleSeason],Table1[[#This Row],[ScheduleSeason]])</f>
        <v>17</v>
      </c>
      <c r="D10296">
        <v>2</v>
      </c>
      <c r="E10296" cm="1">
        <f t="array" ref="E10296">_xlfn.XLOOKUP(Table1[[#This Row],[ScheduleWeekWritten]],Table3[Game],100+Table3[Increase],Table1[[#This Row],[ScheduleWeekWritten]])</f>
        <v>2</v>
      </c>
      <c r="F10296" t="b">
        <v>0</v>
      </c>
      <c r="G10296" t="s">
        <v>24</v>
      </c>
      <c r="H10296">
        <v>24</v>
      </c>
      <c r="I10296">
        <v>22</v>
      </c>
      <c r="J10296" t="s">
        <v>101</v>
      </c>
      <c r="K10296" t="s">
        <v>88</v>
      </c>
      <c r="L10296" t="str">
        <f>_xlfn.XLOOKUP(Table1[[#This Row],[TeamFavoriteID]],Table2[team_id],Table2[team_name],_xlfn.XLOOKUP(Table1[[#This Row],[TeamFavoriteID]],Table2[team_id_pfr],Table2[team_name],"Even"))</f>
        <v>Denver Broncos</v>
      </c>
      <c r="M10296">
        <v>-3</v>
      </c>
      <c r="N10296">
        <f>IF(Table1[[#This Row],[TeamFavorite]]=Table1[[#This Row],[TeamHome]],Table1[[#This Row],[ScoreAway]]-Table1[[#This Row],[ScoreHome]],Table1[[#This Row],[ScoreHome]]-Table1[[#This Row],[ScoreAway]])</f>
        <v>-2</v>
      </c>
      <c r="O10296">
        <f>IF(Table1[[#This Row],[SpreadActual]]&lt;Table1[[#This Row],[SpreadFavorite]],1,0)</f>
        <v>0</v>
      </c>
      <c r="P10296">
        <v>41</v>
      </c>
      <c r="Q10296" t="s">
        <v>174</v>
      </c>
      <c r="R10296" t="b">
        <v>0</v>
      </c>
      <c r="S10296">
        <v>73</v>
      </c>
      <c r="T10296">
        <v>6</v>
      </c>
      <c r="U10296">
        <v>27</v>
      </c>
    </row>
    <row r="10297" spans="1:22" x14ac:dyDescent="0.2">
      <c r="A10297" s="1">
        <v>40804</v>
      </c>
      <c r="B10297">
        <v>2011</v>
      </c>
      <c r="C10297">
        <f>_xlfn.MAXIFS(Table1[ScheduleWeekWritten],Table1[ScheduleSeason],Table1[[#This Row],[ScheduleSeason]])</f>
        <v>17</v>
      </c>
      <c r="D10297">
        <v>2</v>
      </c>
      <c r="E10297" cm="1">
        <f t="array" ref="E10297">_xlfn.XLOOKUP(Table1[[#This Row],[ScheduleWeekWritten]],Table3[Game],100+Table3[Increase],Table1[[#This Row],[ScheduleWeekWritten]])</f>
        <v>2</v>
      </c>
      <c r="F10297" t="b">
        <v>0</v>
      </c>
      <c r="G10297" t="s">
        <v>45</v>
      </c>
      <c r="H10297">
        <v>48</v>
      </c>
      <c r="I10297">
        <v>3</v>
      </c>
      <c r="J10297" t="s">
        <v>42</v>
      </c>
      <c r="K10297" t="s">
        <v>79</v>
      </c>
      <c r="L10297" t="str">
        <f>_xlfn.XLOOKUP(Table1[[#This Row],[TeamFavoriteID]],Table2[team_id],Table2[team_name],_xlfn.XLOOKUP(Table1[[#This Row],[TeamFavoriteID]],Table2[team_id_pfr],Table2[team_name],"Even"))</f>
        <v>Detroit Lions</v>
      </c>
      <c r="M10297">
        <v>-9</v>
      </c>
      <c r="N10297">
        <f>IF(Table1[[#This Row],[TeamFavorite]]=Table1[[#This Row],[TeamHome]],Table1[[#This Row],[ScoreAway]]-Table1[[#This Row],[ScoreHome]],Table1[[#This Row],[ScoreHome]]-Table1[[#This Row],[ScoreAway]])</f>
        <v>-45</v>
      </c>
      <c r="O10297">
        <f>IF(Table1[[#This Row],[SpreadActual]]&lt;Table1[[#This Row],[SpreadFavorite]],1,0)</f>
        <v>1</v>
      </c>
      <c r="P10297">
        <v>45</v>
      </c>
      <c r="Q10297" t="s">
        <v>181</v>
      </c>
      <c r="R10297" t="b">
        <v>0</v>
      </c>
      <c r="S10297">
        <v>72</v>
      </c>
      <c r="T10297">
        <v>0</v>
      </c>
      <c r="V10297" t="s">
        <v>103</v>
      </c>
    </row>
    <row r="10298" spans="1:22" x14ac:dyDescent="0.2">
      <c r="A10298" s="1">
        <v>40804</v>
      </c>
      <c r="B10298">
        <v>2011</v>
      </c>
      <c r="C10298">
        <f>_xlfn.MAXIFS(Table1[ScheduleWeekWritten],Table1[ScheduleSeason],Table1[[#This Row],[ScheduleSeason]])</f>
        <v>17</v>
      </c>
      <c r="D10298">
        <v>2</v>
      </c>
      <c r="E10298" cm="1">
        <f t="array" ref="E10298">_xlfn.XLOOKUP(Table1[[#This Row],[ScheduleWeekWritten]],Table3[Game],100+Table3[Increase],Table1[[#This Row],[ScheduleWeekWritten]])</f>
        <v>2</v>
      </c>
      <c r="F10298" t="b">
        <v>0</v>
      </c>
      <c r="G10298" t="s">
        <v>140</v>
      </c>
      <c r="H10298">
        <v>19</v>
      </c>
      <c r="I10298">
        <v>27</v>
      </c>
      <c r="J10298" t="s">
        <v>62</v>
      </c>
      <c r="K10298" t="s">
        <v>63</v>
      </c>
      <c r="L10298" t="str">
        <f>_xlfn.XLOOKUP(Table1[[#This Row],[TeamFavoriteID]],Table2[team_id],Table2[team_name],_xlfn.XLOOKUP(Table1[[#This Row],[TeamFavoriteID]],Table2[team_id_pfr],Table2[team_name],"Even"))</f>
        <v>Cleveland Browns</v>
      </c>
      <c r="M10298">
        <v>-1.5</v>
      </c>
      <c r="N10298">
        <f>IF(Table1[[#This Row],[TeamFavorite]]=Table1[[#This Row],[TeamHome]],Table1[[#This Row],[ScoreAway]]-Table1[[#This Row],[ScoreHome]],Table1[[#This Row],[ScoreHome]]-Table1[[#This Row],[ScoreAway]])</f>
        <v>-8</v>
      </c>
      <c r="O10298">
        <f>IF(Table1[[#This Row],[SpreadActual]]&lt;Table1[[#This Row],[SpreadFavorite]],1,0)</f>
        <v>1</v>
      </c>
      <c r="P10298">
        <v>39</v>
      </c>
      <c r="Q10298" t="s">
        <v>190</v>
      </c>
      <c r="R10298" t="b">
        <v>0</v>
      </c>
      <c r="S10298">
        <v>72</v>
      </c>
      <c r="T10298">
        <v>0</v>
      </c>
      <c r="V10298" t="s">
        <v>103</v>
      </c>
    </row>
    <row r="10299" spans="1:22" x14ac:dyDescent="0.2">
      <c r="A10299" s="1">
        <v>40804</v>
      </c>
      <c r="B10299">
        <v>2011</v>
      </c>
      <c r="C10299">
        <f>_xlfn.MAXIFS(Table1[ScheduleWeekWritten],Table1[ScheduleSeason],Table1[[#This Row],[ScheduleSeason]])</f>
        <v>17</v>
      </c>
      <c r="D10299">
        <v>2</v>
      </c>
      <c r="E10299" cm="1">
        <f t="array" ref="E10299">_xlfn.XLOOKUP(Table1[[#This Row],[ScheduleWeekWritten]],Table3[Game],100+Table3[Increase],Table1[[#This Row],[ScheduleWeekWritten]])</f>
        <v>2</v>
      </c>
      <c r="F10299" t="b">
        <v>0</v>
      </c>
      <c r="G10299" t="s">
        <v>19</v>
      </c>
      <c r="H10299">
        <v>13</v>
      </c>
      <c r="I10299">
        <v>23</v>
      </c>
      <c r="J10299" t="s">
        <v>177</v>
      </c>
      <c r="K10299" t="s">
        <v>182</v>
      </c>
      <c r="L10299" t="str">
        <f>_xlfn.XLOOKUP(Table1[[#This Row],[TeamFavoriteID]],Table2[team_id],Table2[team_name],_xlfn.XLOOKUP(Table1[[#This Row],[TeamFavoriteID]],Table2[team_id_pfr],Table2[team_name],"Even"))</f>
        <v>Houston Texans</v>
      </c>
      <c r="M10299">
        <v>-3</v>
      </c>
      <c r="N10299">
        <f>IF(Table1[[#This Row],[TeamFavorite]]=Table1[[#This Row],[TeamHome]],Table1[[#This Row],[ScoreAway]]-Table1[[#This Row],[ScoreHome]],Table1[[#This Row],[ScoreHome]]-Table1[[#This Row],[ScoreAway]])</f>
        <v>-10</v>
      </c>
      <c r="O10299">
        <f>IF(Table1[[#This Row],[SpreadActual]]&lt;Table1[[#This Row],[SpreadFavorite]],1,0)</f>
        <v>1</v>
      </c>
      <c r="P10299">
        <v>47.5</v>
      </c>
      <c r="Q10299" t="s">
        <v>143</v>
      </c>
      <c r="R10299" t="b">
        <v>0</v>
      </c>
      <c r="S10299">
        <v>87</v>
      </c>
      <c r="T10299">
        <v>1</v>
      </c>
      <c r="U10299">
        <v>59</v>
      </c>
    </row>
    <row r="10300" spans="1:22" x14ac:dyDescent="0.2">
      <c r="A10300" s="1">
        <v>40804</v>
      </c>
      <c r="B10300">
        <v>2011</v>
      </c>
      <c r="C10300">
        <f>_xlfn.MAXIFS(Table1[ScheduleWeekWritten],Table1[ScheduleSeason],Table1[[#This Row],[ScheduleSeason]])</f>
        <v>17</v>
      </c>
      <c r="D10300">
        <v>2</v>
      </c>
      <c r="E10300" cm="1">
        <f t="array" ref="E10300">_xlfn.XLOOKUP(Table1[[#This Row],[ScheduleWeekWritten]],Table3[Game],100+Table3[Increase],Table1[[#This Row],[ScheduleWeekWritten]])</f>
        <v>2</v>
      </c>
      <c r="F10300" t="b">
        <v>0</v>
      </c>
      <c r="G10300" t="s">
        <v>54</v>
      </c>
      <c r="H10300">
        <v>20</v>
      </c>
      <c r="I10300">
        <v>24</v>
      </c>
      <c r="J10300" t="s">
        <v>127</v>
      </c>
      <c r="K10300" t="s">
        <v>55</v>
      </c>
      <c r="L10300" t="str">
        <f>_xlfn.XLOOKUP(Table1[[#This Row],[TeamFavoriteID]],Table2[team_id],Table2[team_name],_xlfn.XLOOKUP(Table1[[#This Row],[TeamFavoriteID]],Table2[team_id_pfr],Table2[team_name],"Even"))</f>
        <v>Minnesota Vikings</v>
      </c>
      <c r="M10300">
        <v>-1</v>
      </c>
      <c r="N10300">
        <f>IF(Table1[[#This Row],[TeamFavorite]]=Table1[[#This Row],[TeamHome]],Table1[[#This Row],[ScoreAway]]-Table1[[#This Row],[ScoreHome]],Table1[[#This Row],[ScoreHome]]-Table1[[#This Row],[ScoreAway]])</f>
        <v>4</v>
      </c>
      <c r="O10300">
        <f>IF(Table1[[#This Row],[SpreadActual]]&lt;Table1[[#This Row],[SpreadFavorite]],1,0)</f>
        <v>0</v>
      </c>
      <c r="P10300">
        <v>41</v>
      </c>
      <c r="Q10300" t="s">
        <v>194</v>
      </c>
      <c r="R10300" t="b">
        <v>0</v>
      </c>
      <c r="S10300">
        <v>72</v>
      </c>
      <c r="T10300">
        <v>0</v>
      </c>
      <c r="V10300" t="s">
        <v>103</v>
      </c>
    </row>
    <row r="10301" spans="1:22" x14ac:dyDescent="0.2">
      <c r="A10301" s="1">
        <v>40804</v>
      </c>
      <c r="B10301">
        <v>2011</v>
      </c>
      <c r="C10301">
        <f>_xlfn.MAXIFS(Table1[ScheduleWeekWritten],Table1[ScheduleSeason],Table1[[#This Row],[ScheduleSeason]])</f>
        <v>17</v>
      </c>
      <c r="D10301">
        <v>2</v>
      </c>
      <c r="E10301" cm="1">
        <f t="array" ref="E10301">_xlfn.XLOOKUP(Table1[[#This Row],[ScheduleWeekWritten]],Table3[Game],100+Table3[Increase],Table1[[#This Row],[ScheduleWeekWritten]])</f>
        <v>2</v>
      </c>
      <c r="F10301" t="b">
        <v>0</v>
      </c>
      <c r="G10301" t="s">
        <v>115</v>
      </c>
      <c r="H10301">
        <v>35</v>
      </c>
      <c r="I10301">
        <v>21</v>
      </c>
      <c r="J10301" t="s">
        <v>27</v>
      </c>
      <c r="K10301" t="s">
        <v>70</v>
      </c>
      <c r="L10301" t="str">
        <f>_xlfn.XLOOKUP(Table1[[#This Row],[TeamFavoriteID]],Table2[team_id],Table2[team_name],_xlfn.XLOOKUP(Table1[[#This Row],[TeamFavoriteID]],Table2[team_id_pfr],Table2[team_name],"Even"))</f>
        <v>Boston Patriots</v>
      </c>
      <c r="M10301">
        <v>-7</v>
      </c>
      <c r="N10301">
        <f>IF(Table1[[#This Row],[TeamFavorite]]=Table1[[#This Row],[TeamHome]],Table1[[#This Row],[ScoreAway]]-Table1[[#This Row],[ScoreHome]],Table1[[#This Row],[ScoreHome]]-Table1[[#This Row],[ScoreAway]])</f>
        <v>14</v>
      </c>
      <c r="O10301">
        <f>IF(Table1[[#This Row],[SpreadActual]]&lt;Table1[[#This Row],[SpreadFavorite]],1,0)</f>
        <v>0</v>
      </c>
      <c r="P10301">
        <v>53.5</v>
      </c>
      <c r="Q10301" t="s">
        <v>179</v>
      </c>
      <c r="R10301" t="b">
        <v>0</v>
      </c>
      <c r="S10301">
        <v>63</v>
      </c>
      <c r="T10301">
        <v>12</v>
      </c>
    </row>
    <row r="10302" spans="1:22" x14ac:dyDescent="0.2">
      <c r="A10302" s="1">
        <v>40804</v>
      </c>
      <c r="B10302">
        <v>2011</v>
      </c>
      <c r="C10302">
        <f>_xlfn.MAXIFS(Table1[ScheduleWeekWritten],Table1[ScheduleSeason],Table1[[#This Row],[ScheduleSeason]])</f>
        <v>17</v>
      </c>
      <c r="D10302">
        <v>2</v>
      </c>
      <c r="E10302" cm="1">
        <f t="array" ref="E10302">_xlfn.XLOOKUP(Table1[[#This Row],[ScheduleWeekWritten]],Table3[Game],100+Table3[Increase],Table1[[#This Row],[ScheduleWeekWritten]])</f>
        <v>2</v>
      </c>
      <c r="F10302" t="b">
        <v>0</v>
      </c>
      <c r="G10302" t="s">
        <v>95</v>
      </c>
      <c r="H10302">
        <v>30</v>
      </c>
      <c r="I10302">
        <v>13</v>
      </c>
      <c r="J10302" t="s">
        <v>46</v>
      </c>
      <c r="K10302" t="s">
        <v>98</v>
      </c>
      <c r="L10302" t="str">
        <f>_xlfn.XLOOKUP(Table1[[#This Row],[TeamFavoriteID]],Table2[team_id],Table2[team_name],_xlfn.XLOOKUP(Table1[[#This Row],[TeamFavoriteID]],Table2[team_id_pfr],Table2[team_name],"Even"))</f>
        <v>New Orleans Saints</v>
      </c>
      <c r="M10302">
        <v>-5</v>
      </c>
      <c r="N10302">
        <f>IF(Table1[[#This Row],[TeamFavorite]]=Table1[[#This Row],[TeamHome]],Table1[[#This Row],[ScoreAway]]-Table1[[#This Row],[ScoreHome]],Table1[[#This Row],[ScoreHome]]-Table1[[#This Row],[ScoreAway]])</f>
        <v>-17</v>
      </c>
      <c r="O10302">
        <f>IF(Table1[[#This Row],[SpreadActual]]&lt;Table1[[#This Row],[SpreadFavorite]],1,0)</f>
        <v>1</v>
      </c>
      <c r="P10302">
        <v>46.5</v>
      </c>
      <c r="Q10302" t="s">
        <v>124</v>
      </c>
      <c r="R10302" t="b">
        <v>0</v>
      </c>
      <c r="S10302">
        <v>72</v>
      </c>
      <c r="T10302">
        <v>0</v>
      </c>
      <c r="V10302" t="s">
        <v>103</v>
      </c>
    </row>
    <row r="10303" spans="1:22" x14ac:dyDescent="0.2">
      <c r="A10303" s="1">
        <v>40804</v>
      </c>
      <c r="B10303">
        <v>2011</v>
      </c>
      <c r="C10303">
        <f>_xlfn.MAXIFS(Table1[ScheduleWeekWritten],Table1[ScheduleSeason],Table1[[#This Row],[ScheduleSeason]])</f>
        <v>17</v>
      </c>
      <c r="D10303">
        <v>2</v>
      </c>
      <c r="E10303" cm="1">
        <f t="array" ref="E10303">_xlfn.XLOOKUP(Table1[[#This Row],[ScheduleWeekWritten]],Table3[Game],100+Table3[Increase],Table1[[#This Row],[ScheduleWeekWritten]])</f>
        <v>2</v>
      </c>
      <c r="F10303" t="b">
        <v>0</v>
      </c>
      <c r="G10303" t="s">
        <v>31</v>
      </c>
      <c r="H10303">
        <v>32</v>
      </c>
      <c r="I10303">
        <v>3</v>
      </c>
      <c r="J10303" t="s">
        <v>154</v>
      </c>
      <c r="K10303" t="s">
        <v>32</v>
      </c>
      <c r="L10303" t="str">
        <f>_xlfn.XLOOKUP(Table1[[#This Row],[TeamFavoriteID]],Table2[team_id],Table2[team_name],_xlfn.XLOOKUP(Table1[[#This Row],[TeamFavoriteID]],Table2[team_id_pfr],Table2[team_name],"Even"))</f>
        <v>New York Jets</v>
      </c>
      <c r="M10303">
        <v>-9</v>
      </c>
      <c r="N10303">
        <f>IF(Table1[[#This Row],[TeamFavorite]]=Table1[[#This Row],[TeamHome]],Table1[[#This Row],[ScoreAway]]-Table1[[#This Row],[ScoreHome]],Table1[[#This Row],[ScoreHome]]-Table1[[#This Row],[ScoreAway]])</f>
        <v>-29</v>
      </c>
      <c r="O10303">
        <f>IF(Table1[[#This Row],[SpreadActual]]&lt;Table1[[#This Row],[SpreadFavorite]],1,0)</f>
        <v>1</v>
      </c>
      <c r="P10303">
        <v>38.5</v>
      </c>
      <c r="Q10303" t="s">
        <v>197</v>
      </c>
      <c r="R10303" t="b">
        <v>0</v>
      </c>
      <c r="S10303">
        <v>71</v>
      </c>
      <c r="T10303">
        <v>1</v>
      </c>
      <c r="U10303">
        <v>71</v>
      </c>
    </row>
    <row r="10304" spans="1:22" x14ac:dyDescent="0.2">
      <c r="A10304" s="1">
        <v>40804</v>
      </c>
      <c r="B10304">
        <v>2011</v>
      </c>
      <c r="C10304">
        <f>_xlfn.MAXIFS(Table1[ScheduleWeekWritten],Table1[ScheduleSeason],Table1[[#This Row],[ScheduleSeason]])</f>
        <v>17</v>
      </c>
      <c r="D10304">
        <v>2</v>
      </c>
      <c r="E10304" cm="1">
        <f t="array" ref="E10304">_xlfn.XLOOKUP(Table1[[#This Row],[ScheduleWeekWritten]],Table3[Game],100+Table3[Increase],Table1[[#This Row],[ScheduleWeekWritten]])</f>
        <v>2</v>
      </c>
      <c r="F10304" t="b">
        <v>0</v>
      </c>
      <c r="G10304" t="s">
        <v>49</v>
      </c>
      <c r="H10304">
        <v>24</v>
      </c>
      <c r="I10304">
        <v>0</v>
      </c>
      <c r="J10304" t="s">
        <v>128</v>
      </c>
      <c r="K10304" t="s">
        <v>51</v>
      </c>
      <c r="L10304" t="str">
        <f>_xlfn.XLOOKUP(Table1[[#This Row],[TeamFavoriteID]],Table2[team_id],Table2[team_name],_xlfn.XLOOKUP(Table1[[#This Row],[TeamFavoriteID]],Table2[team_id_pfr],Table2[team_name],"Even"))</f>
        <v>Pittsburgh Steelers</v>
      </c>
      <c r="M10304">
        <v>-14</v>
      </c>
      <c r="N10304">
        <f>IF(Table1[[#This Row],[TeamFavorite]]=Table1[[#This Row],[TeamHome]],Table1[[#This Row],[ScoreAway]]-Table1[[#This Row],[ScoreHome]],Table1[[#This Row],[ScoreHome]]-Table1[[#This Row],[ScoreAway]])</f>
        <v>-24</v>
      </c>
      <c r="O10304">
        <f>IF(Table1[[#This Row],[SpreadActual]]&lt;Table1[[#This Row],[SpreadFavorite]],1,0)</f>
        <v>1</v>
      </c>
      <c r="P10304">
        <v>40</v>
      </c>
      <c r="Q10304" t="s">
        <v>175</v>
      </c>
      <c r="R10304" t="b">
        <v>0</v>
      </c>
      <c r="S10304">
        <v>63</v>
      </c>
      <c r="T10304">
        <v>1</v>
      </c>
      <c r="U10304">
        <v>59</v>
      </c>
    </row>
    <row r="10305" spans="1:22" x14ac:dyDescent="0.2">
      <c r="A10305" s="1">
        <v>40804</v>
      </c>
      <c r="B10305">
        <v>2011</v>
      </c>
      <c r="C10305">
        <f>_xlfn.MAXIFS(Table1[ScheduleWeekWritten],Table1[ScheduleSeason],Table1[[#This Row],[ScheduleSeason]])</f>
        <v>17</v>
      </c>
      <c r="D10305">
        <v>2</v>
      </c>
      <c r="E10305" cm="1">
        <f t="array" ref="E10305">_xlfn.XLOOKUP(Table1[[#This Row],[ScheduleWeekWritten]],Table3[Game],100+Table3[Increase],Table1[[#This Row],[ScheduleWeekWritten]])</f>
        <v>2</v>
      </c>
      <c r="F10305" t="b">
        <v>0</v>
      </c>
      <c r="G10305" t="s">
        <v>53</v>
      </c>
      <c r="H10305">
        <v>24</v>
      </c>
      <c r="I10305">
        <v>27</v>
      </c>
      <c r="J10305" t="s">
        <v>67</v>
      </c>
      <c r="K10305" t="s">
        <v>68</v>
      </c>
      <c r="L10305" t="str">
        <f>_xlfn.XLOOKUP(Table1[[#This Row],[TeamFavoriteID]],Table2[team_id],Table2[team_name],_xlfn.XLOOKUP(Table1[[#This Row],[TeamFavoriteID]],Table2[team_id_pfr],Table2[team_name],"Even"))</f>
        <v>Dallas Cowboys</v>
      </c>
      <c r="M10305">
        <v>-3</v>
      </c>
      <c r="N10305">
        <f>IF(Table1[[#This Row],[TeamFavorite]]=Table1[[#This Row],[TeamHome]],Table1[[#This Row],[ScoreAway]]-Table1[[#This Row],[ScoreHome]],Table1[[#This Row],[ScoreHome]]-Table1[[#This Row],[ScoreAway]])</f>
        <v>-3</v>
      </c>
      <c r="O10305">
        <f>IF(Table1[[#This Row],[SpreadActual]]&lt;Table1[[#This Row],[SpreadFavorite]],1,0)</f>
        <v>0</v>
      </c>
      <c r="P10305">
        <v>41.5</v>
      </c>
      <c r="Q10305" t="s">
        <v>118</v>
      </c>
      <c r="R10305" t="b">
        <v>0</v>
      </c>
      <c r="S10305">
        <v>72</v>
      </c>
      <c r="T10305">
        <v>3</v>
      </c>
      <c r="U10305">
        <v>60</v>
      </c>
    </row>
    <row r="10306" spans="1:22" x14ac:dyDescent="0.2">
      <c r="A10306" s="1">
        <v>40804</v>
      </c>
      <c r="B10306">
        <v>2011</v>
      </c>
      <c r="C10306">
        <f>_xlfn.MAXIFS(Table1[ScheduleWeekWritten],Table1[ScheduleSeason],Table1[[#This Row],[ScheduleSeason]])</f>
        <v>17</v>
      </c>
      <c r="D10306">
        <v>2</v>
      </c>
      <c r="E10306" cm="1">
        <f t="array" ref="E10306">_xlfn.XLOOKUP(Table1[[#This Row],[ScheduleWeekWritten]],Table3[Game],100+Table3[Increase],Table1[[#This Row],[ScheduleWeekWritten]])</f>
        <v>2</v>
      </c>
      <c r="F10306" t="b">
        <v>0</v>
      </c>
      <c r="G10306" t="s">
        <v>171</v>
      </c>
      <c r="H10306">
        <v>26</v>
      </c>
      <c r="I10306">
        <v>13</v>
      </c>
      <c r="J10306" t="s">
        <v>158</v>
      </c>
      <c r="K10306" t="s">
        <v>159</v>
      </c>
      <c r="L10306" t="str">
        <f>_xlfn.XLOOKUP(Table1[[#This Row],[TeamFavoriteID]],Table2[team_id],Table2[team_name],_xlfn.XLOOKUP(Table1[[#This Row],[TeamFavoriteID]],Table2[team_id_pfr],Table2[team_name],"Even"))</f>
        <v>Baltimore Ravens</v>
      </c>
      <c r="M10306">
        <v>-6</v>
      </c>
      <c r="N10306">
        <f>IF(Table1[[#This Row],[TeamFavorite]]=Table1[[#This Row],[TeamHome]],Table1[[#This Row],[ScoreAway]]-Table1[[#This Row],[ScoreHome]],Table1[[#This Row],[ScoreHome]]-Table1[[#This Row],[ScoreAway]])</f>
        <v>13</v>
      </c>
      <c r="O10306">
        <f>IF(Table1[[#This Row],[SpreadActual]]&lt;Table1[[#This Row],[SpreadFavorite]],1,0)</f>
        <v>0</v>
      </c>
      <c r="P10306">
        <v>39</v>
      </c>
      <c r="Q10306" t="s">
        <v>172</v>
      </c>
      <c r="R10306" t="b">
        <v>0</v>
      </c>
      <c r="S10306">
        <v>79</v>
      </c>
      <c r="T10306">
        <v>1</v>
      </c>
      <c r="U10306">
        <v>54</v>
      </c>
    </row>
    <row r="10307" spans="1:22" x14ac:dyDescent="0.2">
      <c r="A10307" s="1">
        <v>40804</v>
      </c>
      <c r="B10307">
        <v>2011</v>
      </c>
      <c r="C10307">
        <f>_xlfn.MAXIFS(Table1[ScheduleWeekWritten],Table1[ScheduleSeason],Table1[[#This Row],[ScheduleSeason]])</f>
        <v>17</v>
      </c>
      <c r="D10307">
        <v>2</v>
      </c>
      <c r="E10307" cm="1">
        <f t="array" ref="E10307">_xlfn.XLOOKUP(Table1[[#This Row],[ScheduleWeekWritten]],Table3[Game],100+Table3[Increase],Table1[[#This Row],[ScheduleWeekWritten]])</f>
        <v>2</v>
      </c>
      <c r="F10307" t="b">
        <v>0</v>
      </c>
      <c r="G10307" t="s">
        <v>61</v>
      </c>
      <c r="H10307">
        <v>22</v>
      </c>
      <c r="I10307">
        <v>21</v>
      </c>
      <c r="J10307" t="s">
        <v>149</v>
      </c>
      <c r="K10307" t="s">
        <v>85</v>
      </c>
      <c r="L10307" t="str">
        <f>_xlfn.XLOOKUP(Table1[[#This Row],[TeamFavoriteID]],Table2[team_id],Table2[team_name],_xlfn.XLOOKUP(Table1[[#This Row],[TeamFavoriteID]],Table2[team_id_pfr],Table2[team_name],"Even"))</f>
        <v>Washington Commanders</v>
      </c>
      <c r="M10307">
        <v>-4.5</v>
      </c>
      <c r="N10307">
        <f>IF(Table1[[#This Row],[TeamFavorite]]=Table1[[#This Row],[TeamHome]],Table1[[#This Row],[ScoreAway]]-Table1[[#This Row],[ScoreHome]],Table1[[#This Row],[ScoreHome]]-Table1[[#This Row],[ScoreAway]])</f>
        <v>1</v>
      </c>
      <c r="O10307">
        <f>IF(Table1[[#This Row],[SpreadActual]]&lt;Table1[[#This Row],[SpreadFavorite]],1,0)</f>
        <v>0</v>
      </c>
      <c r="P10307">
        <v>45</v>
      </c>
      <c r="Q10307" t="s">
        <v>165</v>
      </c>
      <c r="R10307" t="b">
        <v>0</v>
      </c>
      <c r="S10307">
        <v>66</v>
      </c>
      <c r="T10307">
        <v>7</v>
      </c>
      <c r="U10307">
        <v>71</v>
      </c>
    </row>
    <row r="10308" spans="1:22" x14ac:dyDescent="0.2">
      <c r="A10308" s="1">
        <v>40805</v>
      </c>
      <c r="B10308">
        <v>2011</v>
      </c>
      <c r="C10308">
        <f>_xlfn.MAXIFS(Table1[ScheduleWeekWritten],Table1[ScheduleSeason],Table1[[#This Row],[ScheduleSeason]])</f>
        <v>17</v>
      </c>
      <c r="D10308">
        <v>2</v>
      </c>
      <c r="E10308" cm="1">
        <f t="array" ref="E10308">_xlfn.XLOOKUP(Table1[[#This Row],[ScheduleWeekWritten]],Table3[Game],100+Table3[Increase],Table1[[#This Row],[ScheduleWeekWritten]])</f>
        <v>2</v>
      </c>
      <c r="F10308" t="b">
        <v>0</v>
      </c>
      <c r="G10308" t="s">
        <v>50</v>
      </c>
      <c r="H10308">
        <v>28</v>
      </c>
      <c r="I10308">
        <v>16</v>
      </c>
      <c r="J10308" t="s">
        <v>153</v>
      </c>
      <c r="K10308" t="s">
        <v>90</v>
      </c>
      <c r="L10308" t="str">
        <f>_xlfn.XLOOKUP(Table1[[#This Row],[TeamFavoriteID]],Table2[team_id],Table2[team_name],_xlfn.XLOOKUP(Table1[[#This Row],[TeamFavoriteID]],Table2[team_id_pfr],Table2[team_name],"Even"))</f>
        <v>New York Giants</v>
      </c>
      <c r="M10308">
        <v>-7</v>
      </c>
      <c r="N10308">
        <f>IF(Table1[[#This Row],[TeamFavorite]]=Table1[[#This Row],[TeamHome]],Table1[[#This Row],[ScoreAway]]-Table1[[#This Row],[ScoreHome]],Table1[[#This Row],[ScoreHome]]-Table1[[#This Row],[ScoreAway]])</f>
        <v>-12</v>
      </c>
      <c r="O10308">
        <f>IF(Table1[[#This Row],[SpreadActual]]&lt;Table1[[#This Row],[SpreadFavorite]],1,0)</f>
        <v>1</v>
      </c>
      <c r="P10308">
        <v>44</v>
      </c>
      <c r="Q10308" t="s">
        <v>197</v>
      </c>
      <c r="R10308" t="b">
        <v>0</v>
      </c>
      <c r="S10308">
        <v>68</v>
      </c>
      <c r="T10308">
        <v>6</v>
      </c>
      <c r="U10308">
        <v>72</v>
      </c>
    </row>
    <row r="10309" spans="1:22" x14ac:dyDescent="0.2">
      <c r="A10309" s="1">
        <v>40811</v>
      </c>
      <c r="B10309">
        <v>2011</v>
      </c>
      <c r="C10309">
        <f>_xlfn.MAXIFS(Table1[ScheduleWeekWritten],Table1[ScheduleSeason],Table1[[#This Row],[ScheduleSeason]])</f>
        <v>17</v>
      </c>
      <c r="D10309">
        <v>3</v>
      </c>
      <c r="E10309" cm="1">
        <f t="array" ref="E10309">_xlfn.XLOOKUP(Table1[[#This Row],[ScheduleWeekWritten]],Table3[Game],100+Table3[Increase],Table1[[#This Row],[ScheduleWeekWritten]])</f>
        <v>3</v>
      </c>
      <c r="F10309" t="b">
        <v>0</v>
      </c>
      <c r="G10309" t="s">
        <v>28</v>
      </c>
      <c r="H10309">
        <v>34</v>
      </c>
      <c r="I10309">
        <v>31</v>
      </c>
      <c r="J10309" t="s">
        <v>115</v>
      </c>
      <c r="K10309" t="s">
        <v>70</v>
      </c>
      <c r="L10309" t="str">
        <f>_xlfn.XLOOKUP(Table1[[#This Row],[TeamFavoriteID]],Table2[team_id],Table2[team_name],_xlfn.XLOOKUP(Table1[[#This Row],[TeamFavoriteID]],Table2[team_id_pfr],Table2[team_name],"Even"))</f>
        <v>Boston Patriots</v>
      </c>
      <c r="M10309">
        <v>-7.5</v>
      </c>
      <c r="N10309">
        <f>IF(Table1[[#This Row],[TeamFavorite]]=Table1[[#This Row],[TeamHome]],Table1[[#This Row],[ScoreAway]]-Table1[[#This Row],[ScoreHome]],Table1[[#This Row],[ScoreHome]]-Table1[[#This Row],[ScoreAway]])</f>
        <v>3</v>
      </c>
      <c r="O10309">
        <f>IF(Table1[[#This Row],[SpreadActual]]&lt;Table1[[#This Row],[SpreadFavorite]],1,0)</f>
        <v>0</v>
      </c>
      <c r="P10309">
        <v>54.5</v>
      </c>
      <c r="Q10309" t="s">
        <v>123</v>
      </c>
      <c r="R10309" t="b">
        <v>0</v>
      </c>
      <c r="S10309">
        <v>81</v>
      </c>
      <c r="T10309">
        <v>8</v>
      </c>
      <c r="U10309">
        <v>60</v>
      </c>
    </row>
    <row r="10310" spans="1:22" x14ac:dyDescent="0.2">
      <c r="A10310" s="1">
        <v>40811</v>
      </c>
      <c r="B10310">
        <v>2011</v>
      </c>
      <c r="C10310">
        <f>_xlfn.MAXIFS(Table1[ScheduleWeekWritten],Table1[ScheduleSeason],Table1[[#This Row],[ScheduleSeason]])</f>
        <v>17</v>
      </c>
      <c r="D10310">
        <v>3</v>
      </c>
      <c r="E10310" cm="1">
        <f t="array" ref="E10310">_xlfn.XLOOKUP(Table1[[#This Row],[ScheduleWeekWritten]],Table3[Game],100+Table3[Increase],Table1[[#This Row],[ScheduleWeekWritten]])</f>
        <v>3</v>
      </c>
      <c r="F10310" t="b">
        <v>0</v>
      </c>
      <c r="G10310" t="s">
        <v>152</v>
      </c>
      <c r="H10310">
        <v>16</v>
      </c>
      <c r="I10310">
        <v>10</v>
      </c>
      <c r="J10310" t="s">
        <v>154</v>
      </c>
      <c r="K10310" t="s">
        <v>162</v>
      </c>
      <c r="L10310" t="str">
        <f>_xlfn.XLOOKUP(Table1[[#This Row],[TeamFavoriteID]],Table2[team_id],Table2[team_name],_xlfn.XLOOKUP(Table1[[#This Row],[TeamFavoriteID]],Table2[team_id_pfr],Table2[team_name],"Even"))</f>
        <v>Carolina Panthers</v>
      </c>
      <c r="M10310">
        <v>-3.5</v>
      </c>
      <c r="N10310">
        <f>IF(Table1[[#This Row],[TeamFavorite]]=Table1[[#This Row],[TeamHome]],Table1[[#This Row],[ScoreAway]]-Table1[[#This Row],[ScoreHome]],Table1[[#This Row],[ScoreHome]]-Table1[[#This Row],[ScoreAway]])</f>
        <v>-6</v>
      </c>
      <c r="O10310">
        <f>IF(Table1[[#This Row],[SpreadActual]]&lt;Table1[[#This Row],[SpreadFavorite]],1,0)</f>
        <v>1</v>
      </c>
      <c r="P10310">
        <v>43.5</v>
      </c>
      <c r="Q10310" t="s">
        <v>160</v>
      </c>
      <c r="R10310" t="b">
        <v>0</v>
      </c>
      <c r="S10310">
        <v>75</v>
      </c>
      <c r="T10310">
        <v>4</v>
      </c>
      <c r="U10310">
        <v>87</v>
      </c>
      <c r="V10310" t="s">
        <v>2</v>
      </c>
    </row>
    <row r="10311" spans="1:22" x14ac:dyDescent="0.2">
      <c r="A10311" s="1">
        <v>40811</v>
      </c>
      <c r="B10311">
        <v>2011</v>
      </c>
      <c r="C10311">
        <f>_xlfn.MAXIFS(Table1[ScheduleWeekWritten],Table1[ScheduleSeason],Table1[[#This Row],[ScheduleSeason]])</f>
        <v>17</v>
      </c>
      <c r="D10311">
        <v>3</v>
      </c>
      <c r="E10311" cm="1">
        <f t="array" ref="E10311">_xlfn.XLOOKUP(Table1[[#This Row],[ScheduleWeekWritten]],Table3[Game],100+Table3[Increase],Table1[[#This Row],[ScheduleWeekWritten]])</f>
        <v>3</v>
      </c>
      <c r="F10311" t="b">
        <v>0</v>
      </c>
      <c r="G10311" t="s">
        <v>46</v>
      </c>
      <c r="H10311">
        <v>17</v>
      </c>
      <c r="I10311">
        <v>27</v>
      </c>
      <c r="J10311" t="s">
        <v>33</v>
      </c>
      <c r="K10311" t="s">
        <v>35</v>
      </c>
      <c r="L10311" t="str">
        <f>_xlfn.XLOOKUP(Table1[[#This Row],[TeamFavoriteID]],Table2[team_id],Table2[team_name],_xlfn.XLOOKUP(Table1[[#This Row],[TeamFavoriteID]],Table2[team_id_pfr],Table2[team_name],"Even"))</f>
        <v>Green Bay Packers</v>
      </c>
      <c r="M10311">
        <v>-5</v>
      </c>
      <c r="N10311">
        <f>IF(Table1[[#This Row],[TeamFavorite]]=Table1[[#This Row],[TeamHome]],Table1[[#This Row],[ScoreAway]]-Table1[[#This Row],[ScoreHome]],Table1[[#This Row],[ScoreHome]]-Table1[[#This Row],[ScoreAway]])</f>
        <v>-10</v>
      </c>
      <c r="O10311">
        <f>IF(Table1[[#This Row],[SpreadActual]]&lt;Table1[[#This Row],[SpreadFavorite]],1,0)</f>
        <v>1</v>
      </c>
      <c r="P10311">
        <v>45.5</v>
      </c>
      <c r="Q10311" t="s">
        <v>114</v>
      </c>
      <c r="R10311" t="b">
        <v>0</v>
      </c>
      <c r="S10311">
        <v>63</v>
      </c>
      <c r="T10311">
        <v>1</v>
      </c>
      <c r="U10311">
        <v>85</v>
      </c>
    </row>
    <row r="10312" spans="1:22" x14ac:dyDescent="0.2">
      <c r="A10312" s="1">
        <v>40811</v>
      </c>
      <c r="B10312">
        <v>2011</v>
      </c>
      <c r="C10312">
        <f>_xlfn.MAXIFS(Table1[ScheduleWeekWritten],Table1[ScheduleSeason],Table1[[#This Row],[ScheduleSeason]])</f>
        <v>17</v>
      </c>
      <c r="D10312">
        <v>3</v>
      </c>
      <c r="E10312" cm="1">
        <f t="array" ref="E10312">_xlfn.XLOOKUP(Table1[[#This Row],[ScheduleWeekWritten]],Table3[Game],100+Table3[Increase],Table1[[#This Row],[ScheduleWeekWritten]])</f>
        <v>3</v>
      </c>
      <c r="F10312" t="b">
        <v>0</v>
      </c>
      <c r="G10312" t="s">
        <v>101</v>
      </c>
      <c r="H10312">
        <v>8</v>
      </c>
      <c r="I10312">
        <v>13</v>
      </c>
      <c r="J10312" t="s">
        <v>53</v>
      </c>
      <c r="K10312" t="s">
        <v>104</v>
      </c>
      <c r="L10312" t="str">
        <f>_xlfn.XLOOKUP(Table1[[#This Row],[TeamFavoriteID]],Table2[team_id],Table2[team_name],_xlfn.XLOOKUP(Table1[[#This Row],[TeamFavoriteID]],Table2[team_id_pfr],Table2[team_name],"Even"))</f>
        <v>Cincinnati Bengals</v>
      </c>
      <c r="M10312">
        <v>-1</v>
      </c>
      <c r="N10312">
        <f>IF(Table1[[#This Row],[TeamFavorite]]=Table1[[#This Row],[TeamHome]],Table1[[#This Row],[ScoreAway]]-Table1[[#This Row],[ScoreHome]],Table1[[#This Row],[ScoreHome]]-Table1[[#This Row],[ScoreAway]])</f>
        <v>5</v>
      </c>
      <c r="O10312">
        <f>IF(Table1[[#This Row],[SpreadActual]]&lt;Table1[[#This Row],[SpreadFavorite]],1,0)</f>
        <v>0</v>
      </c>
      <c r="P10312">
        <v>38.5</v>
      </c>
      <c r="Q10312" t="s">
        <v>173</v>
      </c>
      <c r="R10312" t="b">
        <v>0</v>
      </c>
      <c r="S10312">
        <v>75</v>
      </c>
      <c r="T10312">
        <v>2</v>
      </c>
      <c r="U10312">
        <v>61</v>
      </c>
    </row>
    <row r="10313" spans="1:22" x14ac:dyDescent="0.2">
      <c r="A10313" s="1">
        <v>40811</v>
      </c>
      <c r="B10313">
        <v>2011</v>
      </c>
      <c r="C10313">
        <f>_xlfn.MAXIFS(Table1[ScheduleWeekWritten],Table1[ScheduleSeason],Table1[[#This Row],[ScheduleSeason]])</f>
        <v>17</v>
      </c>
      <c r="D10313">
        <v>3</v>
      </c>
      <c r="E10313" cm="1">
        <f t="array" ref="E10313">_xlfn.XLOOKUP(Table1[[#This Row],[ScheduleWeekWritten]],Table3[Game],100+Table3[Increase],Table1[[#This Row],[ScheduleWeekWritten]])</f>
        <v>3</v>
      </c>
      <c r="F10313" t="b">
        <v>0</v>
      </c>
      <c r="G10313" t="s">
        <v>62</v>
      </c>
      <c r="H10313">
        <v>17</v>
      </c>
      <c r="I10313">
        <v>16</v>
      </c>
      <c r="J10313" t="s">
        <v>19</v>
      </c>
      <c r="K10313" t="s">
        <v>91</v>
      </c>
      <c r="L10313" t="str">
        <f>_xlfn.XLOOKUP(Table1[[#This Row],[TeamFavoriteID]],Table2[team_id],Table2[team_name],_xlfn.XLOOKUP(Table1[[#This Row],[TeamFavoriteID]],Table2[team_id_pfr],Table2[team_name],"Even"))</f>
        <v>Miami Dolphins</v>
      </c>
      <c r="M10313">
        <v>-2</v>
      </c>
      <c r="N10313">
        <f>IF(Table1[[#This Row],[TeamFavorite]]=Table1[[#This Row],[TeamHome]],Table1[[#This Row],[ScoreAway]]-Table1[[#This Row],[ScoreHome]],Table1[[#This Row],[ScoreHome]]-Table1[[#This Row],[ScoreAway]])</f>
        <v>1</v>
      </c>
      <c r="O10313">
        <f>IF(Table1[[#This Row],[SpreadActual]]&lt;Table1[[#This Row],[SpreadFavorite]],1,0)</f>
        <v>0</v>
      </c>
      <c r="P10313">
        <v>42.5</v>
      </c>
      <c r="Q10313" t="s">
        <v>170</v>
      </c>
      <c r="R10313" t="b">
        <v>0</v>
      </c>
      <c r="S10313">
        <v>77</v>
      </c>
      <c r="T10313">
        <v>5</v>
      </c>
      <c r="U10313">
        <v>72</v>
      </c>
    </row>
    <row r="10314" spans="1:22" x14ac:dyDescent="0.2">
      <c r="A10314" s="1">
        <v>40811</v>
      </c>
      <c r="B10314">
        <v>2011</v>
      </c>
      <c r="C10314">
        <f>_xlfn.MAXIFS(Table1[ScheduleWeekWritten],Table1[ScheduleSeason],Table1[[#This Row],[ScheduleSeason]])</f>
        <v>17</v>
      </c>
      <c r="D10314">
        <v>3</v>
      </c>
      <c r="E10314" cm="1">
        <f t="array" ref="E10314">_xlfn.XLOOKUP(Table1[[#This Row],[ScheduleWeekWritten]],Table3[Game],100+Table3[Increase],Table1[[#This Row],[ScheduleWeekWritten]])</f>
        <v>3</v>
      </c>
      <c r="F10314" t="b">
        <v>0</v>
      </c>
      <c r="G10314" t="s">
        <v>140</v>
      </c>
      <c r="H10314">
        <v>20</v>
      </c>
      <c r="I10314">
        <v>23</v>
      </c>
      <c r="J10314" t="s">
        <v>49</v>
      </c>
      <c r="K10314" t="s">
        <v>51</v>
      </c>
      <c r="L10314" t="str">
        <f>_xlfn.XLOOKUP(Table1[[#This Row],[TeamFavoriteID]],Table2[team_id],Table2[team_name],_xlfn.XLOOKUP(Table1[[#This Row],[TeamFavoriteID]],Table2[team_id_pfr],Table2[team_name],"Even"))</f>
        <v>Pittsburgh Steelers</v>
      </c>
      <c r="M10314">
        <v>-11</v>
      </c>
      <c r="N10314">
        <f>IF(Table1[[#This Row],[TeamFavorite]]=Table1[[#This Row],[TeamHome]],Table1[[#This Row],[ScoreAway]]-Table1[[#This Row],[ScoreHome]],Table1[[#This Row],[ScoreHome]]-Table1[[#This Row],[ScoreAway]])</f>
        <v>-3</v>
      </c>
      <c r="O10314">
        <f>IF(Table1[[#This Row],[SpreadActual]]&lt;Table1[[#This Row],[SpreadFavorite]],1,0)</f>
        <v>0</v>
      </c>
      <c r="P10314">
        <v>39.5</v>
      </c>
      <c r="Q10314" t="s">
        <v>190</v>
      </c>
      <c r="R10314" t="b">
        <v>0</v>
      </c>
      <c r="S10314">
        <v>72</v>
      </c>
      <c r="T10314">
        <v>0</v>
      </c>
      <c r="V10314" t="s">
        <v>103</v>
      </c>
    </row>
    <row r="10315" spans="1:22" x14ac:dyDescent="0.2">
      <c r="A10315" s="1">
        <v>40811</v>
      </c>
      <c r="B10315">
        <v>2011</v>
      </c>
      <c r="C10315">
        <f>_xlfn.MAXIFS(Table1[ScheduleWeekWritten],Table1[ScheduleSeason],Table1[[#This Row],[ScheduleSeason]])</f>
        <v>17</v>
      </c>
      <c r="D10315">
        <v>3</v>
      </c>
      <c r="E10315" cm="1">
        <f t="array" ref="E10315">_xlfn.XLOOKUP(Table1[[#This Row],[ScheduleWeekWritten]],Table3[Game],100+Table3[Increase],Table1[[#This Row],[ScheduleWeekWritten]])</f>
        <v>3</v>
      </c>
      <c r="F10315" t="b">
        <v>0</v>
      </c>
      <c r="G10315" t="s">
        <v>54</v>
      </c>
      <c r="H10315">
        <v>23</v>
      </c>
      <c r="I10315">
        <v>26</v>
      </c>
      <c r="J10315" t="s">
        <v>45</v>
      </c>
      <c r="K10315" t="s">
        <v>79</v>
      </c>
      <c r="L10315" t="str">
        <f>_xlfn.XLOOKUP(Table1[[#This Row],[TeamFavoriteID]],Table2[team_id],Table2[team_name],_xlfn.XLOOKUP(Table1[[#This Row],[TeamFavoriteID]],Table2[team_id_pfr],Table2[team_name],"Even"))</f>
        <v>Detroit Lions</v>
      </c>
      <c r="M10315">
        <v>-3</v>
      </c>
      <c r="N10315">
        <f>IF(Table1[[#This Row],[TeamFavorite]]=Table1[[#This Row],[TeamHome]],Table1[[#This Row],[ScoreAway]]-Table1[[#This Row],[ScoreHome]],Table1[[#This Row],[ScoreHome]]-Table1[[#This Row],[ScoreAway]])</f>
        <v>-3</v>
      </c>
      <c r="O10315">
        <f>IF(Table1[[#This Row],[SpreadActual]]&lt;Table1[[#This Row],[SpreadFavorite]],1,0)</f>
        <v>0</v>
      </c>
      <c r="P10315">
        <v>45</v>
      </c>
      <c r="Q10315" t="s">
        <v>194</v>
      </c>
      <c r="R10315" t="b">
        <v>0</v>
      </c>
      <c r="S10315">
        <v>72</v>
      </c>
      <c r="T10315">
        <v>0</v>
      </c>
      <c r="V10315" t="s">
        <v>103</v>
      </c>
    </row>
    <row r="10316" spans="1:22" x14ac:dyDescent="0.2">
      <c r="A10316" s="1">
        <v>40811</v>
      </c>
      <c r="B10316">
        <v>2011</v>
      </c>
      <c r="C10316">
        <f>_xlfn.MAXIFS(Table1[ScheduleWeekWritten],Table1[ScheduleSeason],Table1[[#This Row],[ScheduleSeason]])</f>
        <v>17</v>
      </c>
      <c r="D10316">
        <v>3</v>
      </c>
      <c r="E10316" cm="1">
        <f t="array" ref="E10316">_xlfn.XLOOKUP(Table1[[#This Row],[ScheduleWeekWritten]],Table3[Game],100+Table3[Increase],Table1[[#This Row],[ScheduleWeekWritten]])</f>
        <v>3</v>
      </c>
      <c r="F10316" t="b">
        <v>0</v>
      </c>
      <c r="G10316" t="s">
        <v>95</v>
      </c>
      <c r="H10316">
        <v>40</v>
      </c>
      <c r="I10316">
        <v>33</v>
      </c>
      <c r="J10316" t="s">
        <v>177</v>
      </c>
      <c r="K10316" t="s">
        <v>98</v>
      </c>
      <c r="L10316" t="str">
        <f>_xlfn.XLOOKUP(Table1[[#This Row],[TeamFavoriteID]],Table2[team_id],Table2[team_name],_xlfn.XLOOKUP(Table1[[#This Row],[TeamFavoriteID]],Table2[team_id_pfr],Table2[team_name],"Even"))</f>
        <v>New Orleans Saints</v>
      </c>
      <c r="M10316">
        <v>-4</v>
      </c>
      <c r="N10316">
        <f>IF(Table1[[#This Row],[TeamFavorite]]=Table1[[#This Row],[TeamHome]],Table1[[#This Row],[ScoreAway]]-Table1[[#This Row],[ScoreHome]],Table1[[#This Row],[ScoreHome]]-Table1[[#This Row],[ScoreAway]])</f>
        <v>-7</v>
      </c>
      <c r="O10316">
        <f>IF(Table1[[#This Row],[SpreadActual]]&lt;Table1[[#This Row],[SpreadFavorite]],1,0)</f>
        <v>1</v>
      </c>
      <c r="P10316">
        <v>51</v>
      </c>
      <c r="Q10316" t="s">
        <v>124</v>
      </c>
      <c r="R10316" t="b">
        <v>0</v>
      </c>
      <c r="S10316">
        <v>72</v>
      </c>
      <c r="T10316">
        <v>0</v>
      </c>
      <c r="V10316" t="s">
        <v>103</v>
      </c>
    </row>
    <row r="10317" spans="1:22" x14ac:dyDescent="0.2">
      <c r="A10317" s="1">
        <v>40811</v>
      </c>
      <c r="B10317">
        <v>2011</v>
      </c>
      <c r="C10317">
        <f>_xlfn.MAXIFS(Table1[ScheduleWeekWritten],Table1[ScheduleSeason],Table1[[#This Row],[ScheduleSeason]])</f>
        <v>17</v>
      </c>
      <c r="D10317">
        <v>3</v>
      </c>
      <c r="E10317" cm="1">
        <f t="array" ref="E10317">_xlfn.XLOOKUP(Table1[[#This Row],[ScheduleWeekWritten]],Table3[Game],100+Table3[Increase],Table1[[#This Row],[ScheduleWeekWritten]])</f>
        <v>3</v>
      </c>
      <c r="F10317" t="b">
        <v>0</v>
      </c>
      <c r="G10317" t="s">
        <v>20</v>
      </c>
      <c r="H10317">
        <v>34</v>
      </c>
      <c r="I10317">
        <v>24</v>
      </c>
      <c r="J10317" t="s">
        <v>31</v>
      </c>
      <c r="K10317" t="s">
        <v>32</v>
      </c>
      <c r="L10317" t="str">
        <f>_xlfn.XLOOKUP(Table1[[#This Row],[TeamFavoriteID]],Table2[team_id],Table2[team_name],_xlfn.XLOOKUP(Table1[[#This Row],[TeamFavoriteID]],Table2[team_id_pfr],Table2[team_name],"Even"))</f>
        <v>New York Jets</v>
      </c>
      <c r="M10317">
        <v>-3</v>
      </c>
      <c r="N10317">
        <f>IF(Table1[[#This Row],[TeamFavorite]]=Table1[[#This Row],[TeamHome]],Table1[[#This Row],[ScoreAway]]-Table1[[#This Row],[ScoreHome]],Table1[[#This Row],[ScoreHome]]-Table1[[#This Row],[ScoreAway]])</f>
        <v>10</v>
      </c>
      <c r="O10317">
        <f>IF(Table1[[#This Row],[SpreadActual]]&lt;Table1[[#This Row],[SpreadFavorite]],1,0)</f>
        <v>0</v>
      </c>
      <c r="P10317">
        <v>41</v>
      </c>
      <c r="Q10317" t="s">
        <v>76</v>
      </c>
      <c r="R10317" t="b">
        <v>0</v>
      </c>
      <c r="S10317">
        <v>70</v>
      </c>
      <c r="T10317">
        <v>7</v>
      </c>
      <c r="U10317">
        <v>70</v>
      </c>
    </row>
    <row r="10318" spans="1:22" x14ac:dyDescent="0.2">
      <c r="A10318" s="1">
        <v>40811</v>
      </c>
      <c r="B10318">
        <v>2011</v>
      </c>
      <c r="C10318">
        <f>_xlfn.MAXIFS(Table1[ScheduleWeekWritten],Table1[ScheduleSeason],Table1[[#This Row],[ScheduleSeason]])</f>
        <v>17</v>
      </c>
      <c r="D10318">
        <v>3</v>
      </c>
      <c r="E10318" cm="1">
        <f t="array" ref="E10318">_xlfn.XLOOKUP(Table1[[#This Row],[ScheduleWeekWritten]],Table3[Game],100+Table3[Increase],Table1[[#This Row],[ScheduleWeekWritten]])</f>
        <v>3</v>
      </c>
      <c r="F10318" t="b">
        <v>0</v>
      </c>
      <c r="G10318" t="s">
        <v>58</v>
      </c>
      <c r="H10318">
        <v>16</v>
      </c>
      <c r="I10318">
        <v>29</v>
      </c>
      <c r="J10318" t="s">
        <v>50</v>
      </c>
      <c r="K10318" t="s">
        <v>77</v>
      </c>
      <c r="L10318" t="str">
        <f>_xlfn.XLOOKUP(Table1[[#This Row],[TeamFavoriteID]],Table2[team_id],Table2[team_name],_xlfn.XLOOKUP(Table1[[#This Row],[TeamFavoriteID]],Table2[team_id_pfr],Table2[team_name],"Even"))</f>
        <v>Philadelphia Eagles</v>
      </c>
      <c r="M10318">
        <v>-8</v>
      </c>
      <c r="N10318">
        <f>IF(Table1[[#This Row],[TeamFavorite]]=Table1[[#This Row],[TeamHome]],Table1[[#This Row],[ScoreAway]]-Table1[[#This Row],[ScoreHome]],Table1[[#This Row],[ScoreHome]]-Table1[[#This Row],[ScoreAway]])</f>
        <v>13</v>
      </c>
      <c r="O10318">
        <f>IF(Table1[[#This Row],[SpreadActual]]&lt;Table1[[#This Row],[SpreadFavorite]],1,0)</f>
        <v>0</v>
      </c>
      <c r="P10318">
        <v>46.5</v>
      </c>
      <c r="Q10318" t="s">
        <v>183</v>
      </c>
      <c r="R10318" t="b">
        <v>0</v>
      </c>
      <c r="S10318">
        <v>79</v>
      </c>
      <c r="T10318">
        <v>5</v>
      </c>
      <c r="U10318">
        <v>79</v>
      </c>
    </row>
    <row r="10319" spans="1:22" x14ac:dyDescent="0.2">
      <c r="A10319" s="1">
        <v>40811</v>
      </c>
      <c r="B10319">
        <v>2011</v>
      </c>
      <c r="C10319">
        <f>_xlfn.MAXIFS(Table1[ScheduleWeekWritten],Table1[ScheduleSeason],Table1[[#This Row],[ScheduleSeason]])</f>
        <v>17</v>
      </c>
      <c r="D10319">
        <v>3</v>
      </c>
      <c r="E10319" cm="1">
        <f t="array" ref="E10319">_xlfn.XLOOKUP(Table1[[#This Row],[ScheduleWeekWritten]],Table3[Game],100+Table3[Increase],Table1[[#This Row],[ScheduleWeekWritten]])</f>
        <v>3</v>
      </c>
      <c r="F10319" t="b">
        <v>0</v>
      </c>
      <c r="G10319" t="s">
        <v>27</v>
      </c>
      <c r="H10319">
        <v>20</v>
      </c>
      <c r="I10319">
        <v>17</v>
      </c>
      <c r="J10319" t="s">
        <v>42</v>
      </c>
      <c r="K10319" t="s">
        <v>29</v>
      </c>
      <c r="L10319" t="str">
        <f>_xlfn.XLOOKUP(Table1[[#This Row],[TeamFavoriteID]],Table2[team_id],Table2[team_name],_xlfn.XLOOKUP(Table1[[#This Row],[TeamFavoriteID]],Table2[team_id_pfr],Table2[team_name],"Even"))</f>
        <v>Los Angeles Chargers</v>
      </c>
      <c r="M10319">
        <v>-14.5</v>
      </c>
      <c r="N10319">
        <f>IF(Table1[[#This Row],[TeamFavorite]]=Table1[[#This Row],[TeamHome]],Table1[[#This Row],[ScoreAway]]-Table1[[#This Row],[ScoreHome]],Table1[[#This Row],[ScoreHome]]-Table1[[#This Row],[ScoreAway]])</f>
        <v>3</v>
      </c>
      <c r="O10319">
        <f>IF(Table1[[#This Row],[SpreadActual]]&lt;Table1[[#This Row],[SpreadFavorite]],1,0)</f>
        <v>0</v>
      </c>
      <c r="P10319">
        <v>44.5</v>
      </c>
      <c r="Q10319" t="s">
        <v>94</v>
      </c>
      <c r="R10319" t="b">
        <v>0</v>
      </c>
      <c r="S10319">
        <v>71</v>
      </c>
      <c r="T10319">
        <v>8</v>
      </c>
      <c r="U10319">
        <v>68</v>
      </c>
    </row>
    <row r="10320" spans="1:22" x14ac:dyDescent="0.2">
      <c r="A10320" s="1">
        <v>40811</v>
      </c>
      <c r="B10320">
        <v>2011</v>
      </c>
      <c r="C10320">
        <f>_xlfn.MAXIFS(Table1[ScheduleWeekWritten],Table1[ScheduleSeason],Table1[[#This Row],[ScheduleSeason]])</f>
        <v>17</v>
      </c>
      <c r="D10320">
        <v>3</v>
      </c>
      <c r="E10320" cm="1">
        <f t="array" ref="E10320">_xlfn.XLOOKUP(Table1[[#This Row],[ScheduleWeekWritten]],Table3[Game],100+Table3[Increase],Table1[[#This Row],[ScheduleWeekWritten]])</f>
        <v>3</v>
      </c>
      <c r="F10320" t="b">
        <v>0</v>
      </c>
      <c r="G10320" t="s">
        <v>128</v>
      </c>
      <c r="H10320">
        <v>13</v>
      </c>
      <c r="I10320">
        <v>10</v>
      </c>
      <c r="J10320" t="s">
        <v>149</v>
      </c>
      <c r="K10320" t="s">
        <v>59</v>
      </c>
      <c r="L10320" t="str">
        <f>_xlfn.XLOOKUP(Table1[[#This Row],[TeamFavoriteID]],Table2[team_id],Table2[team_name],_xlfn.XLOOKUP(Table1[[#This Row],[TeamFavoriteID]],Table2[team_id_pfr],Table2[team_name],"Even"))</f>
        <v>Arizona Cardinals</v>
      </c>
      <c r="M10320">
        <v>-3</v>
      </c>
      <c r="N10320">
        <f>IF(Table1[[#This Row],[TeamFavorite]]=Table1[[#This Row],[TeamHome]],Table1[[#This Row],[ScoreAway]]-Table1[[#This Row],[ScoreHome]],Table1[[#This Row],[ScoreHome]]-Table1[[#This Row],[ScoreAway]])</f>
        <v>3</v>
      </c>
      <c r="O10320">
        <f>IF(Table1[[#This Row],[SpreadActual]]&lt;Table1[[#This Row],[SpreadFavorite]],1,0)</f>
        <v>0</v>
      </c>
      <c r="P10320">
        <v>43</v>
      </c>
      <c r="Q10320" t="s">
        <v>180</v>
      </c>
      <c r="R10320" t="b">
        <v>0</v>
      </c>
      <c r="S10320">
        <v>66</v>
      </c>
      <c r="T10320">
        <v>20</v>
      </c>
    </row>
    <row r="10321" spans="1:22" x14ac:dyDescent="0.2">
      <c r="A10321" s="1">
        <v>40811</v>
      </c>
      <c r="B10321">
        <v>2011</v>
      </c>
      <c r="C10321">
        <f>_xlfn.MAXIFS(Table1[ScheduleWeekWritten],Table1[ScheduleSeason],Table1[[#This Row],[ScheduleSeason]])</f>
        <v>17</v>
      </c>
      <c r="D10321">
        <v>3</v>
      </c>
      <c r="E10321" cm="1">
        <f t="array" ref="E10321">_xlfn.XLOOKUP(Table1[[#This Row],[ScheduleWeekWritten]],Table3[Game],100+Table3[Increase],Table1[[#This Row],[ScheduleWeekWritten]])</f>
        <v>3</v>
      </c>
      <c r="F10321" t="b">
        <v>0</v>
      </c>
      <c r="G10321" t="s">
        <v>153</v>
      </c>
      <c r="H10321">
        <v>7</v>
      </c>
      <c r="I10321">
        <v>37</v>
      </c>
      <c r="J10321" t="s">
        <v>158</v>
      </c>
      <c r="K10321" t="s">
        <v>159</v>
      </c>
      <c r="L10321" t="str">
        <f>_xlfn.XLOOKUP(Table1[[#This Row],[TeamFavoriteID]],Table2[team_id],Table2[team_name],_xlfn.XLOOKUP(Table1[[#This Row],[TeamFavoriteID]],Table2[team_id_pfr],Table2[team_name],"Even"))</f>
        <v>Baltimore Ravens</v>
      </c>
      <c r="M10321">
        <v>-6</v>
      </c>
      <c r="N10321">
        <f>IF(Table1[[#This Row],[TeamFavorite]]=Table1[[#This Row],[TeamHome]],Table1[[#This Row],[ScoreAway]]-Table1[[#This Row],[ScoreHome]],Table1[[#This Row],[ScoreHome]]-Table1[[#This Row],[ScoreAway]])</f>
        <v>-30</v>
      </c>
      <c r="O10321">
        <f>IF(Table1[[#This Row],[SpreadActual]]&lt;Table1[[#This Row],[SpreadFavorite]],1,0)</f>
        <v>1</v>
      </c>
      <c r="P10321">
        <v>42</v>
      </c>
      <c r="Q10321" t="s">
        <v>157</v>
      </c>
      <c r="R10321" t="b">
        <v>0</v>
      </c>
      <c r="S10321">
        <v>72</v>
      </c>
      <c r="T10321">
        <v>0</v>
      </c>
      <c r="V10321" t="s">
        <v>103</v>
      </c>
    </row>
    <row r="10322" spans="1:22" x14ac:dyDescent="0.2">
      <c r="A10322" s="1">
        <v>40811</v>
      </c>
      <c r="B10322">
        <v>2011</v>
      </c>
      <c r="C10322">
        <f>_xlfn.MAXIFS(Table1[ScheduleWeekWritten],Table1[ScheduleSeason],Table1[[#This Row],[ScheduleSeason]])</f>
        <v>17</v>
      </c>
      <c r="D10322">
        <v>3</v>
      </c>
      <c r="E10322" cm="1">
        <f t="array" ref="E10322">_xlfn.XLOOKUP(Table1[[#This Row],[ScheduleWeekWritten]],Table3[Game],100+Table3[Increase],Table1[[#This Row],[ScheduleWeekWritten]])</f>
        <v>3</v>
      </c>
      <c r="F10322" t="b">
        <v>0</v>
      </c>
      <c r="G10322" t="s">
        <v>127</v>
      </c>
      <c r="H10322">
        <v>16</v>
      </c>
      <c r="I10322">
        <v>13</v>
      </c>
      <c r="J10322" t="s">
        <v>38</v>
      </c>
      <c r="K10322" t="s">
        <v>133</v>
      </c>
      <c r="L10322" t="str">
        <f>_xlfn.XLOOKUP(Table1[[#This Row],[TeamFavoriteID]],Table2[team_id],Table2[team_name],_xlfn.XLOOKUP(Table1[[#This Row],[TeamFavoriteID]],Table2[team_id_pfr],Table2[team_name],"Even"))</f>
        <v>Tampa Bay Buccaneers</v>
      </c>
      <c r="M10322">
        <v>-1</v>
      </c>
      <c r="N10322">
        <f>IF(Table1[[#This Row],[TeamFavorite]]=Table1[[#This Row],[TeamHome]],Table1[[#This Row],[ScoreAway]]-Table1[[#This Row],[ScoreHome]],Table1[[#This Row],[ScoreHome]]-Table1[[#This Row],[ScoreAway]])</f>
        <v>-3</v>
      </c>
      <c r="O10322">
        <f>IF(Table1[[#This Row],[SpreadActual]]&lt;Table1[[#This Row],[SpreadFavorite]],1,0)</f>
        <v>1</v>
      </c>
      <c r="P10322">
        <v>45</v>
      </c>
      <c r="Q10322" t="s">
        <v>168</v>
      </c>
      <c r="R10322" t="b">
        <v>0</v>
      </c>
      <c r="S10322">
        <v>89</v>
      </c>
      <c r="T10322">
        <v>9</v>
      </c>
      <c r="U10322">
        <v>94</v>
      </c>
    </row>
    <row r="10323" spans="1:22" x14ac:dyDescent="0.2">
      <c r="A10323" s="1">
        <v>40811</v>
      </c>
      <c r="B10323">
        <v>2011</v>
      </c>
      <c r="C10323">
        <f>_xlfn.MAXIFS(Table1[ScheduleWeekWritten],Table1[ScheduleSeason],Table1[[#This Row],[ScheduleSeason]])</f>
        <v>17</v>
      </c>
      <c r="D10323">
        <v>3</v>
      </c>
      <c r="E10323" cm="1">
        <f t="array" ref="E10323">_xlfn.XLOOKUP(Table1[[#This Row],[ScheduleWeekWritten]],Table3[Game],100+Table3[Increase],Table1[[#This Row],[ScheduleWeekWritten]])</f>
        <v>3</v>
      </c>
      <c r="F10323" t="b">
        <v>0</v>
      </c>
      <c r="G10323" t="s">
        <v>171</v>
      </c>
      <c r="H10323">
        <v>17</v>
      </c>
      <c r="I10323">
        <v>14</v>
      </c>
      <c r="J10323" t="s">
        <v>24</v>
      </c>
      <c r="K10323" t="s">
        <v>25</v>
      </c>
      <c r="L10323" t="str">
        <f>_xlfn.XLOOKUP(Table1[[#This Row],[TeamFavoriteID]],Table2[team_id],Table2[team_name],_xlfn.XLOOKUP(Table1[[#This Row],[TeamFavoriteID]],Table2[team_id_pfr],Table2[team_name],"Even"))</f>
        <v>Houston Oilers</v>
      </c>
      <c r="M10323">
        <v>-7</v>
      </c>
      <c r="N10323">
        <f>IF(Table1[[#This Row],[TeamFavorite]]=Table1[[#This Row],[TeamHome]],Table1[[#This Row],[ScoreAway]]-Table1[[#This Row],[ScoreHome]],Table1[[#This Row],[ScoreHome]]-Table1[[#This Row],[ScoreAway]])</f>
        <v>3</v>
      </c>
      <c r="O10323">
        <f>IF(Table1[[#This Row],[SpreadActual]]&lt;Table1[[#This Row],[SpreadFavorite]],1,0)</f>
        <v>0</v>
      </c>
      <c r="P10323">
        <v>44</v>
      </c>
      <c r="Q10323" t="s">
        <v>172</v>
      </c>
      <c r="R10323" t="b">
        <v>0</v>
      </c>
      <c r="S10323">
        <v>78</v>
      </c>
      <c r="T10323">
        <v>1</v>
      </c>
      <c r="U10323">
        <v>51</v>
      </c>
    </row>
    <row r="10324" spans="1:22" x14ac:dyDescent="0.2">
      <c r="A10324" s="1">
        <v>40812</v>
      </c>
      <c r="B10324">
        <v>2011</v>
      </c>
      <c r="C10324">
        <f>_xlfn.MAXIFS(Table1[ScheduleWeekWritten],Table1[ScheduleSeason],Table1[[#This Row],[ScheduleSeason]])</f>
        <v>17</v>
      </c>
      <c r="D10324">
        <v>3</v>
      </c>
      <c r="E10324" cm="1">
        <f t="array" ref="E10324">_xlfn.XLOOKUP(Table1[[#This Row],[ScheduleWeekWritten]],Table3[Game],100+Table3[Increase],Table1[[#This Row],[ScheduleWeekWritten]])</f>
        <v>3</v>
      </c>
      <c r="F10324" t="b">
        <v>0</v>
      </c>
      <c r="G10324" t="s">
        <v>67</v>
      </c>
      <c r="H10324">
        <v>18</v>
      </c>
      <c r="I10324">
        <v>16</v>
      </c>
      <c r="J10324" t="s">
        <v>61</v>
      </c>
      <c r="K10324" t="s">
        <v>68</v>
      </c>
      <c r="L10324" t="str">
        <f>_xlfn.XLOOKUP(Table1[[#This Row],[TeamFavoriteID]],Table2[team_id],Table2[team_name],_xlfn.XLOOKUP(Table1[[#This Row],[TeamFavoriteID]],Table2[team_id_pfr],Table2[team_name],"Even"))</f>
        <v>Dallas Cowboys</v>
      </c>
      <c r="M10324">
        <v>-3.5</v>
      </c>
      <c r="N10324">
        <f>IF(Table1[[#This Row],[TeamFavorite]]=Table1[[#This Row],[TeamHome]],Table1[[#This Row],[ScoreAway]]-Table1[[#This Row],[ScoreHome]],Table1[[#This Row],[ScoreHome]]-Table1[[#This Row],[ScoreAway]])</f>
        <v>-2</v>
      </c>
      <c r="O10324">
        <f>IF(Table1[[#This Row],[SpreadActual]]&lt;Table1[[#This Row],[SpreadFavorite]],1,0)</f>
        <v>0</v>
      </c>
      <c r="P10324">
        <v>45</v>
      </c>
      <c r="Q10324" t="s">
        <v>192</v>
      </c>
      <c r="R10324" t="b">
        <v>0</v>
      </c>
      <c r="S10324">
        <v>72</v>
      </c>
      <c r="T10324">
        <v>0</v>
      </c>
      <c r="V10324" t="s">
        <v>103</v>
      </c>
    </row>
    <row r="10325" spans="1:22" x14ac:dyDescent="0.2">
      <c r="A10325" s="1">
        <v>40818</v>
      </c>
      <c r="B10325">
        <v>2011</v>
      </c>
      <c r="C10325">
        <f>_xlfn.MAXIFS(Table1[ScheduleWeekWritten],Table1[ScheduleSeason],Table1[[#This Row],[ScheduleSeason]])</f>
        <v>17</v>
      </c>
      <c r="D10325">
        <v>4</v>
      </c>
      <c r="E10325" cm="1">
        <f t="array" ref="E10325">_xlfn.XLOOKUP(Table1[[#This Row],[ScheduleWeekWritten]],Table3[Game],100+Table3[Increase],Table1[[#This Row],[ScheduleWeekWritten]])</f>
        <v>4</v>
      </c>
      <c r="F10325" t="b">
        <v>0</v>
      </c>
      <c r="G10325" t="s">
        <v>149</v>
      </c>
      <c r="H10325">
        <v>27</v>
      </c>
      <c r="I10325">
        <v>31</v>
      </c>
      <c r="J10325" t="s">
        <v>50</v>
      </c>
      <c r="K10325" t="s">
        <v>90</v>
      </c>
      <c r="L10325" t="str">
        <f>_xlfn.XLOOKUP(Table1[[#This Row],[TeamFavoriteID]],Table2[team_id],Table2[team_name],_xlfn.XLOOKUP(Table1[[#This Row],[TeamFavoriteID]],Table2[team_id_pfr],Table2[team_name],"Even"))</f>
        <v>New York Giants</v>
      </c>
      <c r="M10325">
        <v>-1.5</v>
      </c>
      <c r="N10325">
        <f>IF(Table1[[#This Row],[TeamFavorite]]=Table1[[#This Row],[TeamHome]],Table1[[#This Row],[ScoreAway]]-Table1[[#This Row],[ScoreHome]],Table1[[#This Row],[ScoreHome]]-Table1[[#This Row],[ScoreAway]])</f>
        <v>-4</v>
      </c>
      <c r="O10325">
        <f>IF(Table1[[#This Row],[SpreadActual]]&lt;Table1[[#This Row],[SpreadFavorite]],1,0)</f>
        <v>1</v>
      </c>
      <c r="P10325">
        <v>45</v>
      </c>
      <c r="Q10325" t="s">
        <v>150</v>
      </c>
      <c r="R10325" t="b">
        <v>0</v>
      </c>
      <c r="S10325">
        <v>72</v>
      </c>
      <c r="T10325">
        <v>0</v>
      </c>
      <c r="V10325" t="s">
        <v>103</v>
      </c>
    </row>
    <row r="10326" spans="1:22" x14ac:dyDescent="0.2">
      <c r="A10326" s="1">
        <v>40818</v>
      </c>
      <c r="B10326">
        <v>2011</v>
      </c>
      <c r="C10326">
        <f>_xlfn.MAXIFS(Table1[ScheduleWeekWritten],Table1[ScheduleSeason],Table1[[#This Row],[ScheduleSeason]])</f>
        <v>17</v>
      </c>
      <c r="D10326">
        <v>4</v>
      </c>
      <c r="E10326" cm="1">
        <f t="array" ref="E10326">_xlfn.XLOOKUP(Table1[[#This Row],[ScheduleWeekWritten]],Table3[Game],100+Table3[Increase],Table1[[#This Row],[ScheduleWeekWritten]])</f>
        <v>4</v>
      </c>
      <c r="F10326" t="b">
        <v>0</v>
      </c>
      <c r="G10326" t="s">
        <v>158</v>
      </c>
      <c r="H10326">
        <v>34</v>
      </c>
      <c r="I10326">
        <v>17</v>
      </c>
      <c r="J10326" t="s">
        <v>31</v>
      </c>
      <c r="K10326" t="s">
        <v>159</v>
      </c>
      <c r="L10326" t="str">
        <f>_xlfn.XLOOKUP(Table1[[#This Row],[TeamFavoriteID]],Table2[team_id],Table2[team_name],_xlfn.XLOOKUP(Table1[[#This Row],[TeamFavoriteID]],Table2[team_id_pfr],Table2[team_name],"Even"))</f>
        <v>Baltimore Ravens</v>
      </c>
      <c r="M10326">
        <v>-5</v>
      </c>
      <c r="N10326">
        <f>IF(Table1[[#This Row],[TeamFavorite]]=Table1[[#This Row],[TeamHome]],Table1[[#This Row],[ScoreAway]]-Table1[[#This Row],[ScoreHome]],Table1[[#This Row],[ScoreHome]]-Table1[[#This Row],[ScoreAway]])</f>
        <v>-17</v>
      </c>
      <c r="O10326">
        <f>IF(Table1[[#This Row],[SpreadActual]]&lt;Table1[[#This Row],[SpreadFavorite]],1,0)</f>
        <v>1</v>
      </c>
      <c r="P10326">
        <v>43.5</v>
      </c>
      <c r="Q10326" t="s">
        <v>166</v>
      </c>
      <c r="R10326" t="b">
        <v>0</v>
      </c>
      <c r="S10326">
        <v>51</v>
      </c>
      <c r="T10326">
        <v>6</v>
      </c>
      <c r="U10326">
        <v>66</v>
      </c>
    </row>
    <row r="10327" spans="1:22" x14ac:dyDescent="0.2">
      <c r="A10327" s="1">
        <v>40818</v>
      </c>
      <c r="B10327">
        <v>2011</v>
      </c>
      <c r="C10327">
        <f>_xlfn.MAXIFS(Table1[ScheduleWeekWritten],Table1[ScheduleSeason],Table1[[#This Row],[ScheduleSeason]])</f>
        <v>17</v>
      </c>
      <c r="D10327">
        <v>4</v>
      </c>
      <c r="E10327" cm="1">
        <f t="array" ref="E10327">_xlfn.XLOOKUP(Table1[[#This Row],[ScheduleWeekWritten]],Table3[Game],100+Table3[Increase],Table1[[#This Row],[ScheduleWeekWritten]])</f>
        <v>4</v>
      </c>
      <c r="F10327" t="b">
        <v>0</v>
      </c>
      <c r="G10327" t="s">
        <v>46</v>
      </c>
      <c r="H10327">
        <v>34</v>
      </c>
      <c r="I10327">
        <v>29</v>
      </c>
      <c r="J10327" t="s">
        <v>152</v>
      </c>
      <c r="K10327" t="s">
        <v>47</v>
      </c>
      <c r="L10327" t="str">
        <f>_xlfn.XLOOKUP(Table1[[#This Row],[TeamFavoriteID]],Table2[team_id],Table2[team_name],_xlfn.XLOOKUP(Table1[[#This Row],[TeamFavoriteID]],Table2[team_id_pfr],Table2[team_name],"Even"))</f>
        <v>Chicago Bears</v>
      </c>
      <c r="M10327">
        <v>-7</v>
      </c>
      <c r="N10327">
        <f>IF(Table1[[#This Row],[TeamFavorite]]=Table1[[#This Row],[TeamHome]],Table1[[#This Row],[ScoreAway]]-Table1[[#This Row],[ScoreHome]],Table1[[#This Row],[ScoreHome]]-Table1[[#This Row],[ScoreAway]])</f>
        <v>-5</v>
      </c>
      <c r="O10327">
        <f>IF(Table1[[#This Row],[SpreadActual]]&lt;Table1[[#This Row],[SpreadFavorite]],1,0)</f>
        <v>0</v>
      </c>
      <c r="P10327">
        <v>42</v>
      </c>
      <c r="Q10327" t="s">
        <v>114</v>
      </c>
      <c r="R10327" t="b">
        <v>0</v>
      </c>
      <c r="S10327">
        <v>60</v>
      </c>
      <c r="T10327">
        <v>8</v>
      </c>
      <c r="U10327">
        <v>50</v>
      </c>
    </row>
    <row r="10328" spans="1:22" x14ac:dyDescent="0.2">
      <c r="A10328" s="1">
        <v>40818</v>
      </c>
      <c r="B10328">
        <v>2011</v>
      </c>
      <c r="C10328">
        <f>_xlfn.MAXIFS(Table1[ScheduleWeekWritten],Table1[ScheduleSeason],Table1[[#This Row],[ScheduleSeason]])</f>
        <v>17</v>
      </c>
      <c r="D10328">
        <v>4</v>
      </c>
      <c r="E10328" cm="1">
        <f t="array" ref="E10328">_xlfn.XLOOKUP(Table1[[#This Row],[ScheduleWeekWritten]],Table3[Game],100+Table3[Increase],Table1[[#This Row],[ScheduleWeekWritten]])</f>
        <v>4</v>
      </c>
      <c r="F10328" t="b">
        <v>0</v>
      </c>
      <c r="G10328" t="s">
        <v>101</v>
      </c>
      <c r="H10328">
        <v>23</v>
      </c>
      <c r="I10328">
        <v>20</v>
      </c>
      <c r="J10328" t="s">
        <v>28</v>
      </c>
      <c r="K10328" t="s">
        <v>43</v>
      </c>
      <c r="L10328" t="str">
        <f>_xlfn.XLOOKUP(Table1[[#This Row],[TeamFavoriteID]],Table2[team_id],Table2[team_name],_xlfn.XLOOKUP(Table1[[#This Row],[TeamFavoriteID]],Table2[team_id_pfr],Table2[team_name],"Even"))</f>
        <v>Buffalo Bills</v>
      </c>
      <c r="M10328">
        <v>-3</v>
      </c>
      <c r="N10328">
        <f>IF(Table1[[#This Row],[TeamFavorite]]=Table1[[#This Row],[TeamHome]],Table1[[#This Row],[ScoreAway]]-Table1[[#This Row],[ScoreHome]],Table1[[#This Row],[ScoreHome]]-Table1[[#This Row],[ScoreAway]])</f>
        <v>3</v>
      </c>
      <c r="O10328">
        <f>IF(Table1[[#This Row],[SpreadActual]]&lt;Table1[[#This Row],[SpreadFavorite]],1,0)</f>
        <v>0</v>
      </c>
      <c r="P10328">
        <v>43</v>
      </c>
      <c r="Q10328" t="s">
        <v>173</v>
      </c>
      <c r="R10328" t="b">
        <v>0</v>
      </c>
      <c r="S10328">
        <v>59</v>
      </c>
      <c r="T10328">
        <v>1</v>
      </c>
      <c r="U10328">
        <v>48</v>
      </c>
    </row>
    <row r="10329" spans="1:22" x14ac:dyDescent="0.2">
      <c r="A10329" s="1">
        <v>40818</v>
      </c>
      <c r="B10329">
        <v>2011</v>
      </c>
      <c r="C10329">
        <f>_xlfn.MAXIFS(Table1[ScheduleWeekWritten],Table1[ScheduleSeason],Table1[[#This Row],[ScheduleSeason]])</f>
        <v>17</v>
      </c>
      <c r="D10329">
        <v>4</v>
      </c>
      <c r="E10329" cm="1">
        <f t="array" ref="E10329">_xlfn.XLOOKUP(Table1[[#This Row],[ScheduleWeekWritten]],Table3[Game],100+Table3[Increase],Table1[[#This Row],[ScheduleWeekWritten]])</f>
        <v>4</v>
      </c>
      <c r="F10329" t="b">
        <v>0</v>
      </c>
      <c r="G10329" t="s">
        <v>62</v>
      </c>
      <c r="H10329">
        <v>13</v>
      </c>
      <c r="I10329">
        <v>31</v>
      </c>
      <c r="J10329" t="s">
        <v>171</v>
      </c>
      <c r="K10329" t="s">
        <v>63</v>
      </c>
      <c r="L10329" t="str">
        <f>_xlfn.XLOOKUP(Table1[[#This Row],[TeamFavoriteID]],Table2[team_id],Table2[team_name],_xlfn.XLOOKUP(Table1[[#This Row],[TeamFavoriteID]],Table2[team_id_pfr],Table2[team_name],"Even"))</f>
        <v>Cleveland Browns</v>
      </c>
      <c r="M10329">
        <v>-1.5</v>
      </c>
      <c r="N10329">
        <f>IF(Table1[[#This Row],[TeamFavorite]]=Table1[[#This Row],[TeamHome]],Table1[[#This Row],[ScoreAway]]-Table1[[#This Row],[ScoreHome]],Table1[[#This Row],[ScoreHome]]-Table1[[#This Row],[ScoreAway]])</f>
        <v>18</v>
      </c>
      <c r="O10329">
        <f>IF(Table1[[#This Row],[SpreadActual]]&lt;Table1[[#This Row],[SpreadFavorite]],1,0)</f>
        <v>0</v>
      </c>
      <c r="P10329">
        <v>37.5</v>
      </c>
      <c r="Q10329" t="s">
        <v>170</v>
      </c>
      <c r="R10329" t="b">
        <v>0</v>
      </c>
      <c r="S10329">
        <v>55</v>
      </c>
      <c r="T10329">
        <v>2</v>
      </c>
    </row>
    <row r="10330" spans="1:22" x14ac:dyDescent="0.2">
      <c r="A10330" s="1">
        <v>40818</v>
      </c>
      <c r="B10330">
        <v>2011</v>
      </c>
      <c r="C10330">
        <f>_xlfn.MAXIFS(Table1[ScheduleWeekWritten],Table1[ScheduleSeason],Table1[[#This Row],[ScheduleSeason]])</f>
        <v>17</v>
      </c>
      <c r="D10330">
        <v>4</v>
      </c>
      <c r="E10330" cm="1">
        <f t="array" ref="E10330">_xlfn.XLOOKUP(Table1[[#This Row],[ScheduleWeekWritten]],Table3[Game],100+Table3[Increase],Table1[[#This Row],[ScheduleWeekWritten]])</f>
        <v>4</v>
      </c>
      <c r="F10330" t="b">
        <v>0</v>
      </c>
      <c r="G10330" t="s">
        <v>67</v>
      </c>
      <c r="H10330">
        <v>30</v>
      </c>
      <c r="I10330">
        <v>34</v>
      </c>
      <c r="J10330" t="s">
        <v>45</v>
      </c>
      <c r="K10330" t="s">
        <v>68</v>
      </c>
      <c r="L10330" t="str">
        <f>_xlfn.XLOOKUP(Table1[[#This Row],[TeamFavoriteID]],Table2[team_id],Table2[team_name],_xlfn.XLOOKUP(Table1[[#This Row],[TeamFavoriteID]],Table2[team_id_pfr],Table2[team_name],"Even"))</f>
        <v>Dallas Cowboys</v>
      </c>
      <c r="M10330">
        <v>-2.5</v>
      </c>
      <c r="N10330">
        <f>IF(Table1[[#This Row],[TeamFavorite]]=Table1[[#This Row],[TeamHome]],Table1[[#This Row],[ScoreAway]]-Table1[[#This Row],[ScoreHome]],Table1[[#This Row],[ScoreHome]]-Table1[[#This Row],[ScoreAway]])</f>
        <v>4</v>
      </c>
      <c r="O10330">
        <f>IF(Table1[[#This Row],[SpreadActual]]&lt;Table1[[#This Row],[SpreadFavorite]],1,0)</f>
        <v>0</v>
      </c>
      <c r="P10330">
        <v>46.5</v>
      </c>
      <c r="Q10330" t="s">
        <v>192</v>
      </c>
      <c r="R10330" t="b">
        <v>0</v>
      </c>
      <c r="S10330">
        <v>72</v>
      </c>
      <c r="T10330">
        <v>0</v>
      </c>
      <c r="V10330" t="s">
        <v>103</v>
      </c>
    </row>
    <row r="10331" spans="1:22" x14ac:dyDescent="0.2">
      <c r="A10331" s="1">
        <v>40818</v>
      </c>
      <c r="B10331">
        <v>2011</v>
      </c>
      <c r="C10331">
        <f>_xlfn.MAXIFS(Table1[ScheduleWeekWritten],Table1[ScheduleSeason],Table1[[#This Row],[ScheduleSeason]])</f>
        <v>17</v>
      </c>
      <c r="D10331">
        <v>4</v>
      </c>
      <c r="E10331" cm="1">
        <f t="array" ref="E10331">_xlfn.XLOOKUP(Table1[[#This Row],[ScheduleWeekWritten]],Table3[Game],100+Table3[Increase],Table1[[#This Row],[ScheduleWeekWritten]])</f>
        <v>4</v>
      </c>
      <c r="F10331" t="b">
        <v>0</v>
      </c>
      <c r="G10331" t="s">
        <v>33</v>
      </c>
      <c r="H10331">
        <v>49</v>
      </c>
      <c r="I10331">
        <v>23</v>
      </c>
      <c r="J10331" t="s">
        <v>24</v>
      </c>
      <c r="K10331" t="s">
        <v>35</v>
      </c>
      <c r="L10331" t="str">
        <f>_xlfn.XLOOKUP(Table1[[#This Row],[TeamFavoriteID]],Table2[team_id],Table2[team_name],_xlfn.XLOOKUP(Table1[[#This Row],[TeamFavoriteID]],Table2[team_id_pfr],Table2[team_name],"Even"))</f>
        <v>Green Bay Packers</v>
      </c>
      <c r="M10331">
        <v>-12</v>
      </c>
      <c r="N10331">
        <f>IF(Table1[[#This Row],[TeamFavorite]]=Table1[[#This Row],[TeamHome]],Table1[[#This Row],[ScoreAway]]-Table1[[#This Row],[ScoreHome]],Table1[[#This Row],[ScoreHome]]-Table1[[#This Row],[ScoreAway]])</f>
        <v>-26</v>
      </c>
      <c r="O10331">
        <f>IF(Table1[[#This Row],[SpreadActual]]&lt;Table1[[#This Row],[SpreadFavorite]],1,0)</f>
        <v>1</v>
      </c>
      <c r="P10331">
        <v>46.5</v>
      </c>
      <c r="Q10331" t="s">
        <v>82</v>
      </c>
      <c r="R10331" t="b">
        <v>0</v>
      </c>
      <c r="S10331">
        <v>68</v>
      </c>
      <c r="T10331">
        <v>1</v>
      </c>
      <c r="U10331">
        <v>37</v>
      </c>
    </row>
    <row r="10332" spans="1:22" x14ac:dyDescent="0.2">
      <c r="A10332" s="1">
        <v>40818</v>
      </c>
      <c r="B10332">
        <v>2011</v>
      </c>
      <c r="C10332">
        <f>_xlfn.MAXIFS(Table1[ScheduleWeekWritten],Table1[ScheduleSeason],Table1[[#This Row],[ScheduleSeason]])</f>
        <v>17</v>
      </c>
      <c r="D10332">
        <v>4</v>
      </c>
      <c r="E10332" cm="1">
        <f t="array" ref="E10332">_xlfn.XLOOKUP(Table1[[#This Row],[ScheduleWeekWritten]],Table3[Game],100+Table3[Increase],Table1[[#This Row],[ScheduleWeekWritten]])</f>
        <v>4</v>
      </c>
      <c r="F10332" t="b">
        <v>0</v>
      </c>
      <c r="G10332" t="s">
        <v>177</v>
      </c>
      <c r="H10332">
        <v>17</v>
      </c>
      <c r="I10332">
        <v>10</v>
      </c>
      <c r="J10332" t="s">
        <v>49</v>
      </c>
      <c r="K10332" t="s">
        <v>182</v>
      </c>
      <c r="L10332" t="str">
        <f>_xlfn.XLOOKUP(Table1[[#This Row],[TeamFavoriteID]],Table2[team_id],Table2[team_name],_xlfn.XLOOKUP(Table1[[#This Row],[TeamFavoriteID]],Table2[team_id_pfr],Table2[team_name],"Even"))</f>
        <v>Houston Texans</v>
      </c>
      <c r="M10332">
        <v>-4</v>
      </c>
      <c r="N10332">
        <f>IF(Table1[[#This Row],[TeamFavorite]]=Table1[[#This Row],[TeamHome]],Table1[[#This Row],[ScoreAway]]-Table1[[#This Row],[ScoreHome]],Table1[[#This Row],[ScoreHome]]-Table1[[#This Row],[ScoreAway]])</f>
        <v>-7</v>
      </c>
      <c r="O10332">
        <f>IF(Table1[[#This Row],[SpreadActual]]&lt;Table1[[#This Row],[SpreadFavorite]],1,0)</f>
        <v>1</v>
      </c>
      <c r="P10332">
        <v>46.5</v>
      </c>
      <c r="Q10332" t="s">
        <v>178</v>
      </c>
      <c r="R10332" t="b">
        <v>0</v>
      </c>
      <c r="S10332">
        <v>79</v>
      </c>
      <c r="T10332">
        <v>1</v>
      </c>
      <c r="V10332" t="s">
        <v>193</v>
      </c>
    </row>
    <row r="10333" spans="1:22" x14ac:dyDescent="0.2">
      <c r="A10333" s="1">
        <v>40818</v>
      </c>
      <c r="B10333">
        <v>2011</v>
      </c>
      <c r="C10333">
        <f>_xlfn.MAXIFS(Table1[ScheduleWeekWritten],Table1[ScheduleSeason],Table1[[#This Row],[ScheduleSeason]])</f>
        <v>17</v>
      </c>
      <c r="D10333">
        <v>4</v>
      </c>
      <c r="E10333" cm="1">
        <f t="array" ref="E10333">_xlfn.XLOOKUP(Table1[[#This Row],[ScheduleWeekWritten]],Table3[Game],100+Table3[Increase],Table1[[#This Row],[ScheduleWeekWritten]])</f>
        <v>4</v>
      </c>
      <c r="F10333" t="b">
        <v>0</v>
      </c>
      <c r="G10333" t="s">
        <v>154</v>
      </c>
      <c r="H10333">
        <v>10</v>
      </c>
      <c r="I10333">
        <v>23</v>
      </c>
      <c r="J10333" t="s">
        <v>95</v>
      </c>
      <c r="K10333" t="s">
        <v>98</v>
      </c>
      <c r="L10333" t="str">
        <f>_xlfn.XLOOKUP(Table1[[#This Row],[TeamFavoriteID]],Table2[team_id],Table2[team_name],_xlfn.XLOOKUP(Table1[[#This Row],[TeamFavoriteID]],Table2[team_id_pfr],Table2[team_name],"Even"))</f>
        <v>New Orleans Saints</v>
      </c>
      <c r="M10333">
        <v>-9</v>
      </c>
      <c r="N10333">
        <f>IF(Table1[[#This Row],[TeamFavorite]]=Table1[[#This Row],[TeamHome]],Table1[[#This Row],[ScoreAway]]-Table1[[#This Row],[ScoreHome]],Table1[[#This Row],[ScoreHome]]-Table1[[#This Row],[ScoreAway]])</f>
        <v>-13</v>
      </c>
      <c r="O10333">
        <f>IF(Table1[[#This Row],[SpreadActual]]&lt;Table1[[#This Row],[SpreadFavorite]],1,0)</f>
        <v>1</v>
      </c>
      <c r="P10333">
        <v>45</v>
      </c>
      <c r="Q10333" t="s">
        <v>155</v>
      </c>
      <c r="R10333" t="b">
        <v>0</v>
      </c>
      <c r="S10333">
        <v>74</v>
      </c>
      <c r="T10333">
        <v>5</v>
      </c>
      <c r="U10333">
        <v>40</v>
      </c>
    </row>
    <row r="10334" spans="1:22" x14ac:dyDescent="0.2">
      <c r="A10334" s="1">
        <v>40818</v>
      </c>
      <c r="B10334">
        <v>2011</v>
      </c>
      <c r="C10334">
        <f>_xlfn.MAXIFS(Table1[ScheduleWeekWritten],Table1[ScheduleSeason],Table1[[#This Row],[ScheduleSeason]])</f>
        <v>17</v>
      </c>
      <c r="D10334">
        <v>4</v>
      </c>
      <c r="E10334" cm="1">
        <f t="array" ref="E10334">_xlfn.XLOOKUP(Table1[[#This Row],[ScheduleWeekWritten]],Table3[Game],100+Table3[Increase],Table1[[#This Row],[ScheduleWeekWritten]])</f>
        <v>4</v>
      </c>
      <c r="F10334" t="b">
        <v>0</v>
      </c>
      <c r="G10334" t="s">
        <v>42</v>
      </c>
      <c r="H10334">
        <v>22</v>
      </c>
      <c r="I10334">
        <v>17</v>
      </c>
      <c r="J10334" t="s">
        <v>54</v>
      </c>
      <c r="K10334" t="s">
        <v>55</v>
      </c>
      <c r="L10334" t="str">
        <f>_xlfn.XLOOKUP(Table1[[#This Row],[TeamFavoriteID]],Table2[team_id],Table2[team_name],_xlfn.XLOOKUP(Table1[[#This Row],[TeamFavoriteID]],Table2[team_id_pfr],Table2[team_name],"Even"))</f>
        <v>Minnesota Vikings</v>
      </c>
      <c r="M10334">
        <v>-3</v>
      </c>
      <c r="N10334">
        <f>IF(Table1[[#This Row],[TeamFavorite]]=Table1[[#This Row],[TeamHome]],Table1[[#This Row],[ScoreAway]]-Table1[[#This Row],[ScoreHome]],Table1[[#This Row],[ScoreHome]]-Table1[[#This Row],[ScoreAway]])</f>
        <v>5</v>
      </c>
      <c r="O10334">
        <f>IF(Table1[[#This Row],[SpreadActual]]&lt;Table1[[#This Row],[SpreadFavorite]],1,0)</f>
        <v>0</v>
      </c>
      <c r="P10334">
        <v>40</v>
      </c>
      <c r="Q10334" t="s">
        <v>117</v>
      </c>
      <c r="R10334" t="b">
        <v>0</v>
      </c>
      <c r="S10334">
        <v>70</v>
      </c>
      <c r="T10334">
        <v>7</v>
      </c>
      <c r="U10334">
        <v>40</v>
      </c>
    </row>
    <row r="10335" spans="1:22" x14ac:dyDescent="0.2">
      <c r="A10335" s="1">
        <v>40818</v>
      </c>
      <c r="B10335">
        <v>2011</v>
      </c>
      <c r="C10335">
        <f>_xlfn.MAXIFS(Table1[ScheduleWeekWritten],Table1[ScheduleSeason],Table1[[#This Row],[ScheduleSeason]])</f>
        <v>17</v>
      </c>
      <c r="D10335">
        <v>4</v>
      </c>
      <c r="E10335" cm="1">
        <f t="array" ref="E10335">_xlfn.XLOOKUP(Table1[[#This Row],[ScheduleWeekWritten]],Table3[Game],100+Table3[Increase],Table1[[#This Row],[ScheduleWeekWritten]])</f>
        <v>4</v>
      </c>
      <c r="F10335" t="b">
        <v>0</v>
      </c>
      <c r="G10335" t="s">
        <v>20</v>
      </c>
      <c r="H10335">
        <v>19</v>
      </c>
      <c r="I10335">
        <v>31</v>
      </c>
      <c r="J10335" t="s">
        <v>115</v>
      </c>
      <c r="K10335" t="s">
        <v>70</v>
      </c>
      <c r="L10335" t="str">
        <f>_xlfn.XLOOKUP(Table1[[#This Row],[TeamFavoriteID]],Table2[team_id],Table2[team_name],_xlfn.XLOOKUP(Table1[[#This Row],[TeamFavoriteID]],Table2[team_id_pfr],Table2[team_name],"Even"))</f>
        <v>Boston Patriots</v>
      </c>
      <c r="M10335">
        <v>-6.5</v>
      </c>
      <c r="N10335">
        <f>IF(Table1[[#This Row],[TeamFavorite]]=Table1[[#This Row],[TeamHome]],Table1[[#This Row],[ScoreAway]]-Table1[[#This Row],[ScoreHome]],Table1[[#This Row],[ScoreHome]]-Table1[[#This Row],[ScoreAway]])</f>
        <v>-12</v>
      </c>
      <c r="O10335">
        <f>IF(Table1[[#This Row],[SpreadActual]]&lt;Table1[[#This Row],[SpreadFavorite]],1,0)</f>
        <v>1</v>
      </c>
      <c r="P10335">
        <v>55.5</v>
      </c>
      <c r="Q10335" t="s">
        <v>76</v>
      </c>
      <c r="R10335" t="b">
        <v>0</v>
      </c>
      <c r="S10335">
        <v>71</v>
      </c>
      <c r="T10335">
        <v>6</v>
      </c>
      <c r="U10335">
        <v>50</v>
      </c>
    </row>
    <row r="10336" spans="1:22" x14ac:dyDescent="0.2">
      <c r="A10336" s="1">
        <v>40818</v>
      </c>
      <c r="B10336">
        <v>2011</v>
      </c>
      <c r="C10336">
        <f>_xlfn.MAXIFS(Table1[ScheduleWeekWritten],Table1[ScheduleSeason],Table1[[#This Row],[ScheduleSeason]])</f>
        <v>17</v>
      </c>
      <c r="D10336">
        <v>4</v>
      </c>
      <c r="E10336" cm="1">
        <f t="array" ref="E10336">_xlfn.XLOOKUP(Table1[[#This Row],[ScheduleWeekWritten]],Table3[Game],100+Table3[Increase],Table1[[#This Row],[ScheduleWeekWritten]])</f>
        <v>4</v>
      </c>
      <c r="F10336" t="b">
        <v>0</v>
      </c>
      <c r="G10336" t="s">
        <v>58</v>
      </c>
      <c r="H10336">
        <v>23</v>
      </c>
      <c r="I10336">
        <v>24</v>
      </c>
      <c r="J10336" t="s">
        <v>53</v>
      </c>
      <c r="K10336" t="s">
        <v>77</v>
      </c>
      <c r="L10336" t="str">
        <f>_xlfn.XLOOKUP(Table1[[#This Row],[TeamFavoriteID]],Table2[team_id],Table2[team_name],_xlfn.XLOOKUP(Table1[[#This Row],[TeamFavoriteID]],Table2[team_id_pfr],Table2[team_name],"Even"))</f>
        <v>Philadelphia Eagles</v>
      </c>
      <c r="M10336">
        <v>-10</v>
      </c>
      <c r="N10336">
        <f>IF(Table1[[#This Row],[TeamFavorite]]=Table1[[#This Row],[TeamHome]],Table1[[#This Row],[ScoreAway]]-Table1[[#This Row],[ScoreHome]],Table1[[#This Row],[ScoreHome]]-Table1[[#This Row],[ScoreAway]])</f>
        <v>1</v>
      </c>
      <c r="O10336">
        <f>IF(Table1[[#This Row],[SpreadActual]]&lt;Table1[[#This Row],[SpreadFavorite]],1,0)</f>
        <v>0</v>
      </c>
      <c r="P10336">
        <v>43.5</v>
      </c>
      <c r="Q10336" t="s">
        <v>183</v>
      </c>
      <c r="R10336" t="b">
        <v>0</v>
      </c>
      <c r="S10336">
        <v>54</v>
      </c>
      <c r="T10336">
        <v>2</v>
      </c>
      <c r="U10336">
        <v>78</v>
      </c>
      <c r="V10336" t="s">
        <v>195</v>
      </c>
    </row>
    <row r="10337" spans="1:22" x14ac:dyDescent="0.2">
      <c r="A10337" s="1">
        <v>40818</v>
      </c>
      <c r="B10337">
        <v>2011</v>
      </c>
      <c r="C10337">
        <f>_xlfn.MAXIFS(Table1[ScheduleWeekWritten],Table1[ScheduleSeason],Table1[[#This Row],[ScheduleSeason]])</f>
        <v>17</v>
      </c>
      <c r="D10337">
        <v>4</v>
      </c>
      <c r="E10337" cm="1">
        <f t="array" ref="E10337">_xlfn.XLOOKUP(Table1[[#This Row],[ScheduleWeekWritten]],Table3[Game],100+Table3[Increase],Table1[[#This Row],[ScheduleWeekWritten]])</f>
        <v>4</v>
      </c>
      <c r="F10337" t="b">
        <v>0</v>
      </c>
      <c r="G10337" t="s">
        <v>27</v>
      </c>
      <c r="H10337">
        <v>26</v>
      </c>
      <c r="I10337">
        <v>16</v>
      </c>
      <c r="J10337" t="s">
        <v>19</v>
      </c>
      <c r="K10337" t="s">
        <v>29</v>
      </c>
      <c r="L10337" t="str">
        <f>_xlfn.XLOOKUP(Table1[[#This Row],[TeamFavoriteID]],Table2[team_id],Table2[team_name],_xlfn.XLOOKUP(Table1[[#This Row],[TeamFavoriteID]],Table2[team_id_pfr],Table2[team_name],"Even"))</f>
        <v>Los Angeles Chargers</v>
      </c>
      <c r="M10337">
        <v>-7</v>
      </c>
      <c r="N10337">
        <f>IF(Table1[[#This Row],[TeamFavorite]]=Table1[[#This Row],[TeamHome]],Table1[[#This Row],[ScoreAway]]-Table1[[#This Row],[ScoreHome]],Table1[[#This Row],[ScoreHome]]-Table1[[#This Row],[ScoreAway]])</f>
        <v>10</v>
      </c>
      <c r="O10337">
        <f>IF(Table1[[#This Row],[SpreadActual]]&lt;Table1[[#This Row],[SpreadFavorite]],1,0)</f>
        <v>0</v>
      </c>
      <c r="P10337">
        <v>45</v>
      </c>
      <c r="Q10337" t="s">
        <v>94</v>
      </c>
      <c r="R10337" t="b">
        <v>0</v>
      </c>
      <c r="S10337">
        <v>84</v>
      </c>
      <c r="T10337">
        <v>9</v>
      </c>
      <c r="U10337">
        <v>32</v>
      </c>
    </row>
    <row r="10338" spans="1:22" x14ac:dyDescent="0.2">
      <c r="A10338" s="1">
        <v>40818</v>
      </c>
      <c r="B10338">
        <v>2011</v>
      </c>
      <c r="C10338">
        <f>_xlfn.MAXIFS(Table1[ScheduleWeekWritten],Table1[ScheduleSeason],Table1[[#This Row],[ScheduleSeason]])</f>
        <v>17</v>
      </c>
      <c r="D10338">
        <v>4</v>
      </c>
      <c r="E10338" cm="1">
        <f t="array" ref="E10338">_xlfn.XLOOKUP(Table1[[#This Row],[ScheduleWeekWritten]],Table3[Game],100+Table3[Increase],Table1[[#This Row],[ScheduleWeekWritten]])</f>
        <v>4</v>
      </c>
      <c r="F10338" t="b">
        <v>0</v>
      </c>
      <c r="G10338" t="s">
        <v>128</v>
      </c>
      <c r="H10338">
        <v>28</v>
      </c>
      <c r="I10338">
        <v>30</v>
      </c>
      <c r="J10338" t="s">
        <v>38</v>
      </c>
      <c r="K10338" t="s">
        <v>109</v>
      </c>
      <c r="L10338" t="str">
        <f>_xlfn.XLOOKUP(Table1[[#This Row],[TeamFavoriteID]],Table2[team_id],Table2[team_name],_xlfn.XLOOKUP(Table1[[#This Row],[TeamFavoriteID]],Table2[team_id_pfr],Table2[team_name],"Even"))</f>
        <v>Atlanta Falcons</v>
      </c>
      <c r="M10338">
        <v>-6</v>
      </c>
      <c r="N10338">
        <f>IF(Table1[[#This Row],[TeamFavorite]]=Table1[[#This Row],[TeamHome]],Table1[[#This Row],[ScoreAway]]-Table1[[#This Row],[ScoreHome]],Table1[[#This Row],[ScoreHome]]-Table1[[#This Row],[ScoreAway]])</f>
        <v>-2</v>
      </c>
      <c r="O10338">
        <f>IF(Table1[[#This Row],[SpreadActual]]&lt;Table1[[#This Row],[SpreadFavorite]],1,0)</f>
        <v>0</v>
      </c>
      <c r="P10338">
        <v>39</v>
      </c>
      <c r="Q10338" t="s">
        <v>180</v>
      </c>
      <c r="R10338" t="b">
        <v>0</v>
      </c>
      <c r="S10338">
        <v>63</v>
      </c>
      <c r="T10338">
        <v>0</v>
      </c>
    </row>
    <row r="10339" spans="1:22" x14ac:dyDescent="0.2">
      <c r="A10339" s="1">
        <v>40818</v>
      </c>
      <c r="B10339">
        <v>2011</v>
      </c>
      <c r="C10339">
        <f>_xlfn.MAXIFS(Table1[ScheduleWeekWritten],Table1[ScheduleSeason],Table1[[#This Row],[ScheduleSeason]])</f>
        <v>17</v>
      </c>
      <c r="D10339">
        <v>4</v>
      </c>
      <c r="E10339" cm="1">
        <f t="array" ref="E10339">_xlfn.XLOOKUP(Table1[[#This Row],[ScheduleWeekWritten]],Table3[Game],100+Table3[Increase],Table1[[#This Row],[ScheduleWeekWritten]])</f>
        <v>4</v>
      </c>
      <c r="F10339" t="b">
        <v>0</v>
      </c>
      <c r="G10339" t="s">
        <v>153</v>
      </c>
      <c r="H10339">
        <v>10</v>
      </c>
      <c r="I10339">
        <v>17</v>
      </c>
      <c r="J10339" t="s">
        <v>61</v>
      </c>
      <c r="K10339" t="s">
        <v>85</v>
      </c>
      <c r="L10339" t="str">
        <f>_xlfn.XLOOKUP(Table1[[#This Row],[TeamFavoriteID]],Table2[team_id],Table2[team_name],_xlfn.XLOOKUP(Table1[[#This Row],[TeamFavoriteID]],Table2[team_id_pfr],Table2[team_name],"Even"))</f>
        <v>Washington Commanders</v>
      </c>
      <c r="M10339">
        <v>-3</v>
      </c>
      <c r="N10339">
        <f>IF(Table1[[#This Row],[TeamFavorite]]=Table1[[#This Row],[TeamHome]],Table1[[#This Row],[ScoreAway]]-Table1[[#This Row],[ScoreHome]],Table1[[#This Row],[ScoreHome]]-Table1[[#This Row],[ScoreAway]])</f>
        <v>-7</v>
      </c>
      <c r="O10339">
        <f>IF(Table1[[#This Row],[SpreadActual]]&lt;Table1[[#This Row],[SpreadFavorite]],1,0)</f>
        <v>1</v>
      </c>
      <c r="P10339">
        <v>44</v>
      </c>
      <c r="Q10339" t="s">
        <v>157</v>
      </c>
      <c r="R10339" t="b">
        <v>0</v>
      </c>
      <c r="S10339">
        <v>72</v>
      </c>
      <c r="T10339">
        <v>0</v>
      </c>
      <c r="V10339" t="s">
        <v>103</v>
      </c>
    </row>
    <row r="10340" spans="1:22" x14ac:dyDescent="0.2">
      <c r="A10340" s="1">
        <v>40819</v>
      </c>
      <c r="B10340">
        <v>2011</v>
      </c>
      <c r="C10340">
        <f>_xlfn.MAXIFS(Table1[ScheduleWeekWritten],Table1[ScheduleSeason],Table1[[#This Row],[ScheduleSeason]])</f>
        <v>17</v>
      </c>
      <c r="D10340">
        <v>4</v>
      </c>
      <c r="E10340" cm="1">
        <f t="array" ref="E10340">_xlfn.XLOOKUP(Table1[[#This Row],[ScheduleWeekWritten]],Table3[Game],100+Table3[Increase],Table1[[#This Row],[ScheduleWeekWritten]])</f>
        <v>4</v>
      </c>
      <c r="F10340" t="b">
        <v>0</v>
      </c>
      <c r="G10340" t="s">
        <v>127</v>
      </c>
      <c r="H10340">
        <v>24</v>
      </c>
      <c r="I10340">
        <v>17</v>
      </c>
      <c r="J10340" t="s">
        <v>140</v>
      </c>
      <c r="K10340" t="s">
        <v>133</v>
      </c>
      <c r="L10340" t="str">
        <f>_xlfn.XLOOKUP(Table1[[#This Row],[TeamFavoriteID]],Table2[team_id],Table2[team_name],_xlfn.XLOOKUP(Table1[[#This Row],[TeamFavoriteID]],Table2[team_id_pfr],Table2[team_name],"Even"))</f>
        <v>Tampa Bay Buccaneers</v>
      </c>
      <c r="M10340">
        <v>-10</v>
      </c>
      <c r="N10340">
        <f>IF(Table1[[#This Row],[TeamFavorite]]=Table1[[#This Row],[TeamHome]],Table1[[#This Row],[ScoreAway]]-Table1[[#This Row],[ScoreHome]],Table1[[#This Row],[ScoreHome]]-Table1[[#This Row],[ScoreAway]])</f>
        <v>-7</v>
      </c>
      <c r="O10340">
        <f>IF(Table1[[#This Row],[SpreadActual]]&lt;Table1[[#This Row],[SpreadFavorite]],1,0)</f>
        <v>0</v>
      </c>
      <c r="P10340">
        <v>40.5</v>
      </c>
      <c r="Q10340" t="s">
        <v>168</v>
      </c>
      <c r="R10340" t="b">
        <v>0</v>
      </c>
      <c r="S10340">
        <v>73</v>
      </c>
      <c r="T10340">
        <v>0</v>
      </c>
    </row>
    <row r="10341" spans="1:22" x14ac:dyDescent="0.2">
      <c r="A10341" s="1">
        <v>40825</v>
      </c>
      <c r="B10341">
        <v>2011</v>
      </c>
      <c r="C10341">
        <f>_xlfn.MAXIFS(Table1[ScheduleWeekWritten],Table1[ScheduleSeason],Table1[[#This Row],[ScheduleSeason]])</f>
        <v>17</v>
      </c>
      <c r="D10341">
        <v>5</v>
      </c>
      <c r="E10341" cm="1">
        <f t="array" ref="E10341">_xlfn.XLOOKUP(Table1[[#This Row],[ScheduleWeekWritten]],Table3[Game],100+Table3[Increase],Table1[[#This Row],[ScheduleWeekWritten]])</f>
        <v>5</v>
      </c>
      <c r="F10341" t="b">
        <v>0</v>
      </c>
      <c r="G10341" t="s">
        <v>38</v>
      </c>
      <c r="H10341">
        <v>14</v>
      </c>
      <c r="I10341">
        <v>25</v>
      </c>
      <c r="J10341" t="s">
        <v>33</v>
      </c>
      <c r="K10341" t="s">
        <v>35</v>
      </c>
      <c r="L10341" t="str">
        <f>_xlfn.XLOOKUP(Table1[[#This Row],[TeamFavoriteID]],Table2[team_id],Table2[team_name],_xlfn.XLOOKUP(Table1[[#This Row],[TeamFavoriteID]],Table2[team_id_pfr],Table2[team_name],"Even"))</f>
        <v>Green Bay Packers</v>
      </c>
      <c r="M10341">
        <v>-6.5</v>
      </c>
      <c r="N10341">
        <f>IF(Table1[[#This Row],[TeamFavorite]]=Table1[[#This Row],[TeamHome]],Table1[[#This Row],[ScoreAway]]-Table1[[#This Row],[ScoreHome]],Table1[[#This Row],[ScoreHome]]-Table1[[#This Row],[ScoreAway]])</f>
        <v>-11</v>
      </c>
      <c r="O10341">
        <f>IF(Table1[[#This Row],[SpreadActual]]&lt;Table1[[#This Row],[SpreadFavorite]],1,0)</f>
        <v>1</v>
      </c>
      <c r="P10341">
        <v>53</v>
      </c>
      <c r="Q10341" t="s">
        <v>148</v>
      </c>
      <c r="R10341" t="b">
        <v>0</v>
      </c>
      <c r="S10341">
        <v>72</v>
      </c>
      <c r="T10341">
        <v>0</v>
      </c>
      <c r="V10341" t="s">
        <v>103</v>
      </c>
    </row>
    <row r="10342" spans="1:22" x14ac:dyDescent="0.2">
      <c r="A10342" s="1">
        <v>40825</v>
      </c>
      <c r="B10342">
        <v>2011</v>
      </c>
      <c r="C10342">
        <f>_xlfn.MAXIFS(Table1[ScheduleWeekWritten],Table1[ScheduleSeason],Table1[[#This Row],[ScheduleSeason]])</f>
        <v>17</v>
      </c>
      <c r="D10342">
        <v>5</v>
      </c>
      <c r="E10342" cm="1">
        <f t="array" ref="E10342">_xlfn.XLOOKUP(Table1[[#This Row],[ScheduleWeekWritten]],Table3[Game],100+Table3[Increase],Table1[[#This Row],[ScheduleWeekWritten]])</f>
        <v>5</v>
      </c>
      <c r="F10342" t="b">
        <v>0</v>
      </c>
      <c r="G10342" t="s">
        <v>28</v>
      </c>
      <c r="H10342">
        <v>31</v>
      </c>
      <c r="I10342">
        <v>24</v>
      </c>
      <c r="J10342" t="s">
        <v>58</v>
      </c>
      <c r="K10342" t="s">
        <v>77</v>
      </c>
      <c r="L10342" t="str">
        <f>_xlfn.XLOOKUP(Table1[[#This Row],[TeamFavoriteID]],Table2[team_id],Table2[team_name],_xlfn.XLOOKUP(Table1[[#This Row],[TeamFavoriteID]],Table2[team_id_pfr],Table2[team_name],"Even"))</f>
        <v>Philadelphia Eagles</v>
      </c>
      <c r="M10342">
        <v>-3</v>
      </c>
      <c r="N10342">
        <f>IF(Table1[[#This Row],[TeamFavorite]]=Table1[[#This Row],[TeamHome]],Table1[[#This Row],[ScoreAway]]-Table1[[#This Row],[ScoreHome]],Table1[[#This Row],[ScoreHome]]-Table1[[#This Row],[ScoreAway]])</f>
        <v>7</v>
      </c>
      <c r="O10342">
        <f>IF(Table1[[#This Row],[SpreadActual]]&lt;Table1[[#This Row],[SpreadFavorite]],1,0)</f>
        <v>0</v>
      </c>
      <c r="P10342">
        <v>53</v>
      </c>
      <c r="Q10342" t="s">
        <v>123</v>
      </c>
      <c r="R10342" t="b">
        <v>0</v>
      </c>
      <c r="S10342">
        <v>75</v>
      </c>
      <c r="T10342">
        <v>6</v>
      </c>
      <c r="U10342">
        <v>47</v>
      </c>
    </row>
    <row r="10343" spans="1:22" x14ac:dyDescent="0.2">
      <c r="A10343" s="1">
        <v>40825</v>
      </c>
      <c r="B10343">
        <v>2011</v>
      </c>
      <c r="C10343">
        <f>_xlfn.MAXIFS(Table1[ScheduleWeekWritten],Table1[ScheduleSeason],Table1[[#This Row],[ScheduleSeason]])</f>
        <v>17</v>
      </c>
      <c r="D10343">
        <v>5</v>
      </c>
      <c r="E10343" cm="1">
        <f t="array" ref="E10343">_xlfn.XLOOKUP(Table1[[#This Row],[ScheduleWeekWritten]],Table3[Game],100+Table3[Increase],Table1[[#This Row],[ScheduleWeekWritten]])</f>
        <v>5</v>
      </c>
      <c r="F10343" t="b">
        <v>0</v>
      </c>
      <c r="G10343" t="s">
        <v>152</v>
      </c>
      <c r="H10343">
        <v>27</v>
      </c>
      <c r="I10343">
        <v>30</v>
      </c>
      <c r="J10343" t="s">
        <v>95</v>
      </c>
      <c r="K10343" t="s">
        <v>98</v>
      </c>
      <c r="L10343" t="str">
        <f>_xlfn.XLOOKUP(Table1[[#This Row],[TeamFavoriteID]],Table2[team_id],Table2[team_name],_xlfn.XLOOKUP(Table1[[#This Row],[TeamFavoriteID]],Table2[team_id_pfr],Table2[team_name],"Even"))</f>
        <v>New Orleans Saints</v>
      </c>
      <c r="M10343">
        <v>-6.5</v>
      </c>
      <c r="N10343">
        <f>IF(Table1[[#This Row],[TeamFavorite]]=Table1[[#This Row],[TeamHome]],Table1[[#This Row],[ScoreAway]]-Table1[[#This Row],[ScoreHome]],Table1[[#This Row],[ScoreHome]]-Table1[[#This Row],[ScoreAway]])</f>
        <v>-3</v>
      </c>
      <c r="O10343">
        <f>IF(Table1[[#This Row],[SpreadActual]]&lt;Table1[[#This Row],[SpreadFavorite]],1,0)</f>
        <v>0</v>
      </c>
      <c r="P10343">
        <v>51.5</v>
      </c>
      <c r="Q10343" t="s">
        <v>160</v>
      </c>
      <c r="R10343" t="b">
        <v>0</v>
      </c>
      <c r="S10343">
        <v>75</v>
      </c>
      <c r="T10343">
        <v>1</v>
      </c>
      <c r="U10343">
        <v>50</v>
      </c>
    </row>
    <row r="10344" spans="1:22" x14ac:dyDescent="0.2">
      <c r="A10344" s="1">
        <v>40825</v>
      </c>
      <c r="B10344">
        <v>2011</v>
      </c>
      <c r="C10344">
        <f>_xlfn.MAXIFS(Table1[ScheduleWeekWritten],Table1[ScheduleSeason],Table1[[#This Row],[ScheduleSeason]])</f>
        <v>17</v>
      </c>
      <c r="D10344">
        <v>5</v>
      </c>
      <c r="E10344" cm="1">
        <f t="array" ref="E10344">_xlfn.XLOOKUP(Table1[[#This Row],[ScheduleWeekWritten]],Table3[Game],100+Table3[Increase],Table1[[#This Row],[ScheduleWeekWritten]])</f>
        <v>5</v>
      </c>
      <c r="F10344" t="b">
        <v>0</v>
      </c>
      <c r="G10344" t="s">
        <v>24</v>
      </c>
      <c r="H10344">
        <v>24</v>
      </c>
      <c r="I10344">
        <v>29</v>
      </c>
      <c r="J10344" t="s">
        <v>27</v>
      </c>
      <c r="K10344" t="s">
        <v>29</v>
      </c>
      <c r="L10344" t="str">
        <f>_xlfn.XLOOKUP(Table1[[#This Row],[TeamFavoriteID]],Table2[team_id],Table2[team_name],_xlfn.XLOOKUP(Table1[[#This Row],[TeamFavoriteID]],Table2[team_id_pfr],Table2[team_name],"Even"))</f>
        <v>Los Angeles Chargers</v>
      </c>
      <c r="M10344">
        <v>-3.5</v>
      </c>
      <c r="N10344">
        <f>IF(Table1[[#This Row],[TeamFavorite]]=Table1[[#This Row],[TeamHome]],Table1[[#This Row],[ScoreAway]]-Table1[[#This Row],[ScoreHome]],Table1[[#This Row],[ScoreHome]]-Table1[[#This Row],[ScoreAway]])</f>
        <v>-5</v>
      </c>
      <c r="O10344">
        <f>IF(Table1[[#This Row],[SpreadActual]]&lt;Table1[[#This Row],[SpreadFavorite]],1,0)</f>
        <v>1</v>
      </c>
      <c r="P10344">
        <v>46.5</v>
      </c>
      <c r="Q10344" t="s">
        <v>174</v>
      </c>
      <c r="R10344" t="b">
        <v>0</v>
      </c>
      <c r="S10344">
        <v>54</v>
      </c>
      <c r="T10344">
        <v>6</v>
      </c>
      <c r="U10344">
        <v>45</v>
      </c>
    </row>
    <row r="10345" spans="1:22" x14ac:dyDescent="0.2">
      <c r="A10345" s="1">
        <v>40825</v>
      </c>
      <c r="B10345">
        <v>2011</v>
      </c>
      <c r="C10345">
        <f>_xlfn.MAXIFS(Table1[ScheduleWeekWritten],Table1[ScheduleSeason],Table1[[#This Row],[ScheduleSeason]])</f>
        <v>17</v>
      </c>
      <c r="D10345">
        <v>5</v>
      </c>
      <c r="E10345" cm="1">
        <f t="array" ref="E10345">_xlfn.XLOOKUP(Table1[[#This Row],[ScheduleWeekWritten]],Table3[Game],100+Table3[Increase],Table1[[#This Row],[ScheduleWeekWritten]])</f>
        <v>5</v>
      </c>
      <c r="F10345" t="b">
        <v>0</v>
      </c>
      <c r="G10345" t="s">
        <v>177</v>
      </c>
      <c r="H10345">
        <v>20</v>
      </c>
      <c r="I10345">
        <v>25</v>
      </c>
      <c r="J10345" t="s">
        <v>20</v>
      </c>
      <c r="K10345" t="s">
        <v>182</v>
      </c>
      <c r="L10345" t="str">
        <f>_xlfn.XLOOKUP(Table1[[#This Row],[TeamFavoriteID]],Table2[team_id],Table2[team_name],_xlfn.XLOOKUP(Table1[[#This Row],[TeamFavoriteID]],Table2[team_id_pfr],Table2[team_name],"Even"))</f>
        <v>Houston Texans</v>
      </c>
      <c r="M10345">
        <v>-4.5</v>
      </c>
      <c r="N10345">
        <f>IF(Table1[[#This Row],[TeamFavorite]]=Table1[[#This Row],[TeamHome]],Table1[[#This Row],[ScoreAway]]-Table1[[#This Row],[ScoreHome]],Table1[[#This Row],[ScoreHome]]-Table1[[#This Row],[ScoreAway]])</f>
        <v>5</v>
      </c>
      <c r="O10345">
        <f>IF(Table1[[#This Row],[SpreadActual]]&lt;Table1[[#This Row],[SpreadFavorite]],1,0)</f>
        <v>0</v>
      </c>
      <c r="P10345">
        <v>48.5</v>
      </c>
      <c r="Q10345" t="s">
        <v>178</v>
      </c>
      <c r="R10345" t="b">
        <v>0</v>
      </c>
      <c r="S10345">
        <v>76</v>
      </c>
      <c r="T10345">
        <v>6</v>
      </c>
      <c r="V10345" t="s">
        <v>193</v>
      </c>
    </row>
    <row r="10346" spans="1:22" x14ac:dyDescent="0.2">
      <c r="A10346" s="1">
        <v>40825</v>
      </c>
      <c r="B10346">
        <v>2011</v>
      </c>
      <c r="C10346">
        <f>_xlfn.MAXIFS(Table1[ScheduleWeekWritten],Table1[ScheduleSeason],Table1[[#This Row],[ScheduleSeason]])</f>
        <v>17</v>
      </c>
      <c r="D10346">
        <v>5</v>
      </c>
      <c r="E10346" cm="1">
        <f t="array" ref="E10346">_xlfn.XLOOKUP(Table1[[#This Row],[ScheduleWeekWritten]],Table3[Game],100+Table3[Increase],Table1[[#This Row],[ScheduleWeekWritten]])</f>
        <v>5</v>
      </c>
      <c r="F10346" t="b">
        <v>0</v>
      </c>
      <c r="G10346" t="s">
        <v>140</v>
      </c>
      <c r="H10346">
        <v>24</v>
      </c>
      <c r="I10346">
        <v>28</v>
      </c>
      <c r="J10346" t="s">
        <v>42</v>
      </c>
      <c r="K10346" t="s">
        <v>72</v>
      </c>
      <c r="L10346" t="str">
        <f>_xlfn.XLOOKUP(Table1[[#This Row],[TeamFavoriteID]],Table2[team_id],Table2[team_name],_xlfn.XLOOKUP(Table1[[#This Row],[TeamFavoriteID]],Table2[team_id_pfr],Table2[team_name],"Even"))</f>
        <v>Baltimore Colts</v>
      </c>
      <c r="M10346">
        <v>-1.5</v>
      </c>
      <c r="N10346">
        <f>IF(Table1[[#This Row],[TeamFavorite]]=Table1[[#This Row],[TeamHome]],Table1[[#This Row],[ScoreAway]]-Table1[[#This Row],[ScoreHome]],Table1[[#This Row],[ScoreHome]]-Table1[[#This Row],[ScoreAway]])</f>
        <v>-4</v>
      </c>
      <c r="O10346">
        <f>IF(Table1[[#This Row],[SpreadActual]]&lt;Table1[[#This Row],[SpreadFavorite]],1,0)</f>
        <v>1</v>
      </c>
      <c r="P10346">
        <v>38</v>
      </c>
      <c r="Q10346" t="s">
        <v>190</v>
      </c>
      <c r="R10346" t="b">
        <v>0</v>
      </c>
      <c r="S10346">
        <v>72</v>
      </c>
      <c r="T10346">
        <v>0</v>
      </c>
      <c r="V10346" t="s">
        <v>103</v>
      </c>
    </row>
    <row r="10347" spans="1:22" x14ac:dyDescent="0.2">
      <c r="A10347" s="1">
        <v>40825</v>
      </c>
      <c r="B10347">
        <v>2011</v>
      </c>
      <c r="C10347">
        <f>_xlfn.MAXIFS(Table1[ScheduleWeekWritten],Table1[ScheduleSeason],Table1[[#This Row],[ScheduleSeason]])</f>
        <v>17</v>
      </c>
      <c r="D10347">
        <v>5</v>
      </c>
      <c r="E10347" cm="1">
        <f t="array" ref="E10347">_xlfn.XLOOKUP(Table1[[#This Row],[ScheduleWeekWritten]],Table3[Game],100+Table3[Increase],Table1[[#This Row],[ScheduleWeekWritten]])</f>
        <v>5</v>
      </c>
      <c r="F10347" t="b">
        <v>0</v>
      </c>
      <c r="G10347" t="s">
        <v>154</v>
      </c>
      <c r="H10347">
        <v>20</v>
      </c>
      <c r="I10347">
        <v>30</v>
      </c>
      <c r="J10347" t="s">
        <v>101</v>
      </c>
      <c r="K10347" t="s">
        <v>104</v>
      </c>
      <c r="L10347" t="str">
        <f>_xlfn.XLOOKUP(Table1[[#This Row],[TeamFavoriteID]],Table2[team_id],Table2[team_name],_xlfn.XLOOKUP(Table1[[#This Row],[TeamFavoriteID]],Table2[team_id_pfr],Table2[team_name],"Even"))</f>
        <v>Cincinnati Bengals</v>
      </c>
      <c r="M10347">
        <v>-2.5</v>
      </c>
      <c r="N10347">
        <f>IF(Table1[[#This Row],[TeamFavorite]]=Table1[[#This Row],[TeamHome]],Table1[[#This Row],[ScoreAway]]-Table1[[#This Row],[ScoreHome]],Table1[[#This Row],[ScoreHome]]-Table1[[#This Row],[ScoreAway]])</f>
        <v>-10</v>
      </c>
      <c r="O10347">
        <f>IF(Table1[[#This Row],[SpreadActual]]&lt;Table1[[#This Row],[SpreadFavorite]],1,0)</f>
        <v>1</v>
      </c>
      <c r="P10347">
        <v>37</v>
      </c>
      <c r="Q10347" t="s">
        <v>155</v>
      </c>
      <c r="R10347" t="b">
        <v>0</v>
      </c>
      <c r="S10347">
        <v>79</v>
      </c>
      <c r="T10347">
        <v>1</v>
      </c>
      <c r="U10347">
        <v>68</v>
      </c>
    </row>
    <row r="10348" spans="1:22" x14ac:dyDescent="0.2">
      <c r="A10348" s="1">
        <v>40825</v>
      </c>
      <c r="B10348">
        <v>2011</v>
      </c>
      <c r="C10348">
        <f>_xlfn.MAXIFS(Table1[ScheduleWeekWritten],Table1[ScheduleSeason],Table1[[#This Row],[ScheduleSeason]])</f>
        <v>17</v>
      </c>
      <c r="D10348">
        <v>5</v>
      </c>
      <c r="E10348" cm="1">
        <f t="array" ref="E10348">_xlfn.XLOOKUP(Table1[[#This Row],[ScheduleWeekWritten]],Table3[Game],100+Table3[Increase],Table1[[#This Row],[ScheduleWeekWritten]])</f>
        <v>5</v>
      </c>
      <c r="F10348" t="b">
        <v>0</v>
      </c>
      <c r="G10348" t="s">
        <v>54</v>
      </c>
      <c r="H10348">
        <v>34</v>
      </c>
      <c r="I10348">
        <v>10</v>
      </c>
      <c r="J10348" t="s">
        <v>149</v>
      </c>
      <c r="K10348" t="s">
        <v>55</v>
      </c>
      <c r="L10348" t="str">
        <f>_xlfn.XLOOKUP(Table1[[#This Row],[TeamFavoriteID]],Table2[team_id],Table2[team_name],_xlfn.XLOOKUP(Table1[[#This Row],[TeamFavoriteID]],Table2[team_id_pfr],Table2[team_name],"Even"))</f>
        <v>Minnesota Vikings</v>
      </c>
      <c r="M10348">
        <v>-3.5</v>
      </c>
      <c r="N10348">
        <f>IF(Table1[[#This Row],[TeamFavorite]]=Table1[[#This Row],[TeamHome]],Table1[[#This Row],[ScoreAway]]-Table1[[#This Row],[ScoreHome]],Table1[[#This Row],[ScoreHome]]-Table1[[#This Row],[ScoreAway]])</f>
        <v>-24</v>
      </c>
      <c r="O10348">
        <f>IF(Table1[[#This Row],[SpreadActual]]&lt;Table1[[#This Row],[SpreadFavorite]],1,0)</f>
        <v>1</v>
      </c>
      <c r="P10348">
        <v>45</v>
      </c>
      <c r="Q10348" t="s">
        <v>194</v>
      </c>
      <c r="R10348" t="b">
        <v>0</v>
      </c>
      <c r="S10348">
        <v>72</v>
      </c>
      <c r="T10348">
        <v>0</v>
      </c>
      <c r="V10348" t="s">
        <v>103</v>
      </c>
    </row>
    <row r="10349" spans="1:22" x14ac:dyDescent="0.2">
      <c r="A10349" s="1">
        <v>40825</v>
      </c>
      <c r="B10349">
        <v>2011</v>
      </c>
      <c r="C10349">
        <f>_xlfn.MAXIFS(Table1[ScheduleWeekWritten],Table1[ScheduleSeason],Table1[[#This Row],[ScheduleSeason]])</f>
        <v>17</v>
      </c>
      <c r="D10349">
        <v>5</v>
      </c>
      <c r="E10349" cm="1">
        <f t="array" ref="E10349">_xlfn.XLOOKUP(Table1[[#This Row],[ScheduleWeekWritten]],Table3[Game],100+Table3[Increase],Table1[[#This Row],[ScheduleWeekWritten]])</f>
        <v>5</v>
      </c>
      <c r="F10349" t="b">
        <v>0</v>
      </c>
      <c r="G10349" t="s">
        <v>115</v>
      </c>
      <c r="H10349">
        <v>30</v>
      </c>
      <c r="I10349">
        <v>21</v>
      </c>
      <c r="J10349" t="s">
        <v>31</v>
      </c>
      <c r="K10349" t="s">
        <v>70</v>
      </c>
      <c r="L10349" t="str">
        <f>_xlfn.XLOOKUP(Table1[[#This Row],[TeamFavoriteID]],Table2[team_id],Table2[team_name],_xlfn.XLOOKUP(Table1[[#This Row],[TeamFavoriteID]],Table2[team_id_pfr],Table2[team_name],"Even"))</f>
        <v>Boston Patriots</v>
      </c>
      <c r="M10349">
        <v>-7.5</v>
      </c>
      <c r="N10349">
        <f>IF(Table1[[#This Row],[TeamFavorite]]=Table1[[#This Row],[TeamHome]],Table1[[#This Row],[ScoreAway]]-Table1[[#This Row],[ScoreHome]],Table1[[#This Row],[ScoreHome]]-Table1[[#This Row],[ScoreAway]])</f>
        <v>9</v>
      </c>
      <c r="O10349">
        <f>IF(Table1[[#This Row],[SpreadActual]]&lt;Table1[[#This Row],[SpreadFavorite]],1,0)</f>
        <v>0</v>
      </c>
      <c r="P10349">
        <v>50</v>
      </c>
      <c r="Q10349" t="s">
        <v>179</v>
      </c>
      <c r="R10349" t="b">
        <v>0</v>
      </c>
      <c r="S10349">
        <v>84</v>
      </c>
      <c r="T10349">
        <v>9</v>
      </c>
      <c r="U10349">
        <v>40</v>
      </c>
    </row>
    <row r="10350" spans="1:22" x14ac:dyDescent="0.2">
      <c r="A10350" s="1">
        <v>40825</v>
      </c>
      <c r="B10350">
        <v>2011</v>
      </c>
      <c r="C10350">
        <f>_xlfn.MAXIFS(Table1[ScheduleWeekWritten],Table1[ScheduleSeason],Table1[[#This Row],[ScheduleSeason]])</f>
        <v>17</v>
      </c>
      <c r="D10350">
        <v>5</v>
      </c>
      <c r="E10350" cm="1">
        <f t="array" ref="E10350">_xlfn.XLOOKUP(Table1[[#This Row],[ScheduleWeekWritten]],Table3[Game],100+Table3[Increase],Table1[[#This Row],[ScheduleWeekWritten]])</f>
        <v>5</v>
      </c>
      <c r="F10350" t="b">
        <v>0</v>
      </c>
      <c r="G10350" t="s">
        <v>50</v>
      </c>
      <c r="H10350">
        <v>25</v>
      </c>
      <c r="I10350">
        <v>36</v>
      </c>
      <c r="J10350" t="s">
        <v>128</v>
      </c>
      <c r="K10350" t="s">
        <v>90</v>
      </c>
      <c r="L10350" t="str">
        <f>_xlfn.XLOOKUP(Table1[[#This Row],[TeamFavoriteID]],Table2[team_id],Table2[team_name],_xlfn.XLOOKUP(Table1[[#This Row],[TeamFavoriteID]],Table2[team_id_pfr],Table2[team_name],"Even"))</f>
        <v>New York Giants</v>
      </c>
      <c r="M10350">
        <v>-10</v>
      </c>
      <c r="N10350">
        <f>IF(Table1[[#This Row],[TeamFavorite]]=Table1[[#This Row],[TeamHome]],Table1[[#This Row],[ScoreAway]]-Table1[[#This Row],[ScoreHome]],Table1[[#This Row],[ScoreHome]]-Table1[[#This Row],[ScoreAway]])</f>
        <v>11</v>
      </c>
      <c r="O10350">
        <f>IF(Table1[[#This Row],[SpreadActual]]&lt;Table1[[#This Row],[SpreadFavorite]],1,0)</f>
        <v>0</v>
      </c>
      <c r="P10350">
        <v>43.5</v>
      </c>
      <c r="Q10350" t="s">
        <v>197</v>
      </c>
      <c r="R10350" t="b">
        <v>0</v>
      </c>
      <c r="S10350">
        <v>81</v>
      </c>
      <c r="T10350">
        <v>4</v>
      </c>
      <c r="U10350">
        <v>42</v>
      </c>
    </row>
    <row r="10351" spans="1:22" x14ac:dyDescent="0.2">
      <c r="A10351" s="1">
        <v>40825</v>
      </c>
      <c r="B10351">
        <v>2011</v>
      </c>
      <c r="C10351">
        <f>_xlfn.MAXIFS(Table1[ScheduleWeekWritten],Table1[ScheduleSeason],Table1[[#This Row],[ScheduleSeason]])</f>
        <v>17</v>
      </c>
      <c r="D10351">
        <v>5</v>
      </c>
      <c r="E10351" cm="1">
        <f t="array" ref="E10351">_xlfn.XLOOKUP(Table1[[#This Row],[ScheduleWeekWritten]],Table3[Game],100+Table3[Increase],Table1[[#This Row],[ScheduleWeekWritten]])</f>
        <v>5</v>
      </c>
      <c r="F10351" t="b">
        <v>0</v>
      </c>
      <c r="G10351" t="s">
        <v>49</v>
      </c>
      <c r="H10351">
        <v>38</v>
      </c>
      <c r="I10351">
        <v>17</v>
      </c>
      <c r="J10351" t="s">
        <v>171</v>
      </c>
      <c r="K10351" t="s">
        <v>51</v>
      </c>
      <c r="L10351" t="str">
        <f>_xlfn.XLOOKUP(Table1[[#This Row],[TeamFavoriteID]],Table2[team_id],Table2[team_name],_xlfn.XLOOKUP(Table1[[#This Row],[TeamFavoriteID]],Table2[team_id_pfr],Table2[team_name],"Even"))</f>
        <v>Pittsburgh Steelers</v>
      </c>
      <c r="M10351">
        <v>-3</v>
      </c>
      <c r="N10351">
        <f>IF(Table1[[#This Row],[TeamFavorite]]=Table1[[#This Row],[TeamHome]],Table1[[#This Row],[ScoreAway]]-Table1[[#This Row],[ScoreHome]],Table1[[#This Row],[ScoreHome]]-Table1[[#This Row],[ScoreAway]])</f>
        <v>-21</v>
      </c>
      <c r="O10351">
        <f>IF(Table1[[#This Row],[SpreadActual]]&lt;Table1[[#This Row],[SpreadFavorite]],1,0)</f>
        <v>1</v>
      </c>
      <c r="P10351">
        <v>40</v>
      </c>
      <c r="Q10351" t="s">
        <v>175</v>
      </c>
      <c r="R10351" t="b">
        <v>0</v>
      </c>
      <c r="S10351">
        <v>78</v>
      </c>
      <c r="T10351">
        <v>3</v>
      </c>
      <c r="U10351">
        <v>53</v>
      </c>
    </row>
    <row r="10352" spans="1:22" x14ac:dyDescent="0.2">
      <c r="A10352" s="1">
        <v>40825</v>
      </c>
      <c r="B10352">
        <v>2011</v>
      </c>
      <c r="C10352">
        <f>_xlfn.MAXIFS(Table1[ScheduleWeekWritten],Table1[ScheduleSeason],Table1[[#This Row],[ScheduleSeason]])</f>
        <v>17</v>
      </c>
      <c r="D10352">
        <v>5</v>
      </c>
      <c r="E10352" cm="1">
        <f t="array" ref="E10352">_xlfn.XLOOKUP(Table1[[#This Row],[ScheduleWeekWritten]],Table3[Game],100+Table3[Increase],Table1[[#This Row],[ScheduleWeekWritten]])</f>
        <v>5</v>
      </c>
      <c r="F10352" t="b">
        <v>0</v>
      </c>
      <c r="G10352" t="s">
        <v>53</v>
      </c>
      <c r="H10352">
        <v>48</v>
      </c>
      <c r="I10352">
        <v>3</v>
      </c>
      <c r="J10352" t="s">
        <v>127</v>
      </c>
      <c r="K10352" t="s">
        <v>87</v>
      </c>
      <c r="L10352" t="str">
        <f>_xlfn.XLOOKUP(Table1[[#This Row],[TeamFavoriteID]],Table2[team_id],Table2[team_name],_xlfn.XLOOKUP(Table1[[#This Row],[TeamFavoriteID]],Table2[team_id_pfr],Table2[team_name],"Even"))</f>
        <v>San Francisco 49ers</v>
      </c>
      <c r="M10352">
        <v>-3</v>
      </c>
      <c r="N10352">
        <f>IF(Table1[[#This Row],[TeamFavorite]]=Table1[[#This Row],[TeamHome]],Table1[[#This Row],[ScoreAway]]-Table1[[#This Row],[ScoreHome]],Table1[[#This Row],[ScoreHome]]-Table1[[#This Row],[ScoreAway]])</f>
        <v>-45</v>
      </c>
      <c r="O10352">
        <f>IF(Table1[[#This Row],[SpreadActual]]&lt;Table1[[#This Row],[SpreadFavorite]],1,0)</f>
        <v>1</v>
      </c>
      <c r="P10352">
        <v>41.5</v>
      </c>
      <c r="Q10352" t="s">
        <v>118</v>
      </c>
      <c r="R10352" t="b">
        <v>0</v>
      </c>
      <c r="S10352">
        <v>66</v>
      </c>
      <c r="T10352">
        <v>6</v>
      </c>
      <c r="U10352">
        <v>75</v>
      </c>
    </row>
    <row r="10353" spans="1:22" x14ac:dyDescent="0.2">
      <c r="A10353" s="1">
        <v>40826</v>
      </c>
      <c r="B10353">
        <v>2011</v>
      </c>
      <c r="C10353">
        <f>_xlfn.MAXIFS(Table1[ScheduleWeekWritten],Table1[ScheduleSeason],Table1[[#This Row],[ScheduleSeason]])</f>
        <v>17</v>
      </c>
      <c r="D10353">
        <v>5</v>
      </c>
      <c r="E10353" cm="1">
        <f t="array" ref="E10353">_xlfn.XLOOKUP(Table1[[#This Row],[ScheduleWeekWritten]],Table3[Game],100+Table3[Increase],Table1[[#This Row],[ScheduleWeekWritten]])</f>
        <v>5</v>
      </c>
      <c r="F10353" t="b">
        <v>0</v>
      </c>
      <c r="G10353" t="s">
        <v>45</v>
      </c>
      <c r="H10353">
        <v>24</v>
      </c>
      <c r="I10353">
        <v>13</v>
      </c>
      <c r="J10353" t="s">
        <v>46</v>
      </c>
      <c r="K10353" t="s">
        <v>79</v>
      </c>
      <c r="L10353" t="str">
        <f>_xlfn.XLOOKUP(Table1[[#This Row],[TeamFavoriteID]],Table2[team_id],Table2[team_name],_xlfn.XLOOKUP(Table1[[#This Row],[TeamFavoriteID]],Table2[team_id_pfr],Table2[team_name],"Even"))</f>
        <v>Detroit Lions</v>
      </c>
      <c r="M10353">
        <v>-7</v>
      </c>
      <c r="N10353">
        <f>IF(Table1[[#This Row],[TeamFavorite]]=Table1[[#This Row],[TeamHome]],Table1[[#This Row],[ScoreAway]]-Table1[[#This Row],[ScoreHome]],Table1[[#This Row],[ScoreHome]]-Table1[[#This Row],[ScoreAway]])</f>
        <v>-11</v>
      </c>
      <c r="O10353">
        <f>IF(Table1[[#This Row],[SpreadActual]]&lt;Table1[[#This Row],[SpreadFavorite]],1,0)</f>
        <v>1</v>
      </c>
      <c r="P10353">
        <v>47</v>
      </c>
      <c r="Q10353" t="s">
        <v>181</v>
      </c>
      <c r="R10353" t="b">
        <v>0</v>
      </c>
      <c r="S10353">
        <v>72</v>
      </c>
      <c r="T10353">
        <v>0</v>
      </c>
      <c r="V10353" t="s">
        <v>103</v>
      </c>
    </row>
    <row r="10354" spans="1:22" x14ac:dyDescent="0.2">
      <c r="A10354" s="1">
        <v>40832</v>
      </c>
      <c r="B10354">
        <v>2011</v>
      </c>
      <c r="C10354">
        <f>_xlfn.MAXIFS(Table1[ScheduleWeekWritten],Table1[ScheduleSeason],Table1[[#This Row],[ScheduleSeason]])</f>
        <v>17</v>
      </c>
      <c r="D10354">
        <v>6</v>
      </c>
      <c r="E10354" cm="1">
        <f t="array" ref="E10354">_xlfn.XLOOKUP(Table1[[#This Row],[ScheduleWeekWritten]],Table3[Game],100+Table3[Increase],Table1[[#This Row],[ScheduleWeekWritten]])</f>
        <v>6</v>
      </c>
      <c r="F10354" t="b">
        <v>0</v>
      </c>
      <c r="G10354" t="s">
        <v>38</v>
      </c>
      <c r="H10354">
        <v>31</v>
      </c>
      <c r="I10354">
        <v>17</v>
      </c>
      <c r="J10354" t="s">
        <v>152</v>
      </c>
      <c r="K10354" t="s">
        <v>109</v>
      </c>
      <c r="L10354" t="str">
        <f>_xlfn.XLOOKUP(Table1[[#This Row],[TeamFavoriteID]],Table2[team_id],Table2[team_name],_xlfn.XLOOKUP(Table1[[#This Row],[TeamFavoriteID]],Table2[team_id_pfr],Table2[team_name],"Even"))</f>
        <v>Atlanta Falcons</v>
      </c>
      <c r="M10354">
        <v>-3.5</v>
      </c>
      <c r="N10354">
        <f>IF(Table1[[#This Row],[TeamFavorite]]=Table1[[#This Row],[TeamHome]],Table1[[#This Row],[ScoreAway]]-Table1[[#This Row],[ScoreHome]],Table1[[#This Row],[ScoreHome]]-Table1[[#This Row],[ScoreAway]])</f>
        <v>-14</v>
      </c>
      <c r="O10354">
        <f>IF(Table1[[#This Row],[SpreadActual]]&lt;Table1[[#This Row],[SpreadFavorite]],1,0)</f>
        <v>1</v>
      </c>
      <c r="P10354">
        <v>49.5</v>
      </c>
      <c r="Q10354" t="s">
        <v>148</v>
      </c>
      <c r="R10354" t="b">
        <v>0</v>
      </c>
      <c r="S10354">
        <v>72</v>
      </c>
      <c r="T10354">
        <v>0</v>
      </c>
      <c r="V10354" t="s">
        <v>103</v>
      </c>
    </row>
    <row r="10355" spans="1:22" x14ac:dyDescent="0.2">
      <c r="A10355" s="1">
        <v>40832</v>
      </c>
      <c r="B10355">
        <v>2011</v>
      </c>
      <c r="C10355">
        <f>_xlfn.MAXIFS(Table1[ScheduleWeekWritten],Table1[ScheduleSeason],Table1[[#This Row],[ScheduleSeason]])</f>
        <v>17</v>
      </c>
      <c r="D10355">
        <v>6</v>
      </c>
      <c r="E10355" cm="1">
        <f t="array" ref="E10355">_xlfn.XLOOKUP(Table1[[#This Row],[ScheduleWeekWritten]],Table3[Game],100+Table3[Increase],Table1[[#This Row],[ScheduleWeekWritten]])</f>
        <v>6</v>
      </c>
      <c r="F10355" t="b">
        <v>0</v>
      </c>
      <c r="G10355" t="s">
        <v>158</v>
      </c>
      <c r="H10355">
        <v>29</v>
      </c>
      <c r="I10355">
        <v>14</v>
      </c>
      <c r="J10355" t="s">
        <v>177</v>
      </c>
      <c r="K10355" t="s">
        <v>159</v>
      </c>
      <c r="L10355" t="str">
        <f>_xlfn.XLOOKUP(Table1[[#This Row],[TeamFavoriteID]],Table2[team_id],Table2[team_name],_xlfn.XLOOKUP(Table1[[#This Row],[TeamFavoriteID]],Table2[team_id_pfr],Table2[team_name],"Even"))</f>
        <v>Baltimore Ravens</v>
      </c>
      <c r="M10355">
        <v>-7</v>
      </c>
      <c r="N10355">
        <f>IF(Table1[[#This Row],[TeamFavorite]]=Table1[[#This Row],[TeamHome]],Table1[[#This Row],[ScoreAway]]-Table1[[#This Row],[ScoreHome]],Table1[[#This Row],[ScoreHome]]-Table1[[#This Row],[ScoreAway]])</f>
        <v>-15</v>
      </c>
      <c r="O10355">
        <f>IF(Table1[[#This Row],[SpreadActual]]&lt;Table1[[#This Row],[SpreadFavorite]],1,0)</f>
        <v>1</v>
      </c>
      <c r="P10355">
        <v>43.5</v>
      </c>
      <c r="Q10355" t="s">
        <v>166</v>
      </c>
      <c r="R10355" t="b">
        <v>0</v>
      </c>
      <c r="S10355">
        <v>72</v>
      </c>
      <c r="T10355">
        <v>1</v>
      </c>
      <c r="U10355">
        <v>29</v>
      </c>
    </row>
    <row r="10356" spans="1:22" x14ac:dyDescent="0.2">
      <c r="A10356" s="1">
        <v>40832</v>
      </c>
      <c r="B10356">
        <v>2011</v>
      </c>
      <c r="C10356">
        <f>_xlfn.MAXIFS(Table1[ScheduleWeekWritten],Table1[ScheduleSeason],Table1[[#This Row],[ScheduleSeason]])</f>
        <v>17</v>
      </c>
      <c r="D10356">
        <v>6</v>
      </c>
      <c r="E10356" cm="1">
        <f t="array" ref="E10356">_xlfn.XLOOKUP(Table1[[#This Row],[ScheduleWeekWritten]],Table3[Game],100+Table3[Increase],Table1[[#This Row],[ScheduleWeekWritten]])</f>
        <v>6</v>
      </c>
      <c r="F10356" t="b">
        <v>0</v>
      </c>
      <c r="G10356" t="s">
        <v>46</v>
      </c>
      <c r="H10356">
        <v>39</v>
      </c>
      <c r="I10356">
        <v>10</v>
      </c>
      <c r="J10356" t="s">
        <v>54</v>
      </c>
      <c r="K10356" t="s">
        <v>47</v>
      </c>
      <c r="L10356" t="str">
        <f>_xlfn.XLOOKUP(Table1[[#This Row],[TeamFavoriteID]],Table2[team_id],Table2[team_name],_xlfn.XLOOKUP(Table1[[#This Row],[TeamFavoriteID]],Table2[team_id_pfr],Table2[team_name],"Even"))</f>
        <v>Chicago Bears</v>
      </c>
      <c r="M10356">
        <v>-2.5</v>
      </c>
      <c r="N10356">
        <f>IF(Table1[[#This Row],[TeamFavorite]]=Table1[[#This Row],[TeamHome]],Table1[[#This Row],[ScoreAway]]-Table1[[#This Row],[ScoreHome]],Table1[[#This Row],[ScoreHome]]-Table1[[#This Row],[ScoreAway]])</f>
        <v>-29</v>
      </c>
      <c r="O10356">
        <f>IF(Table1[[#This Row],[SpreadActual]]&lt;Table1[[#This Row],[SpreadFavorite]],1,0)</f>
        <v>1</v>
      </c>
      <c r="P10356">
        <v>42</v>
      </c>
      <c r="Q10356" t="s">
        <v>114</v>
      </c>
      <c r="R10356" t="b">
        <v>0</v>
      </c>
      <c r="S10356">
        <v>56</v>
      </c>
      <c r="T10356">
        <v>1</v>
      </c>
      <c r="U10356">
        <v>48</v>
      </c>
    </row>
    <row r="10357" spans="1:22" x14ac:dyDescent="0.2">
      <c r="A10357" s="1">
        <v>40832</v>
      </c>
      <c r="B10357">
        <v>2011</v>
      </c>
      <c r="C10357">
        <f>_xlfn.MAXIFS(Table1[ScheduleWeekWritten],Table1[ScheduleSeason],Table1[[#This Row],[ScheduleSeason]])</f>
        <v>17</v>
      </c>
      <c r="D10357">
        <v>6</v>
      </c>
      <c r="E10357" cm="1">
        <f t="array" ref="E10357">_xlfn.XLOOKUP(Table1[[#This Row],[ScheduleWeekWritten]],Table3[Game],100+Table3[Increase],Table1[[#This Row],[ScheduleWeekWritten]])</f>
        <v>6</v>
      </c>
      <c r="F10357" t="b">
        <v>0</v>
      </c>
      <c r="G10357" t="s">
        <v>101</v>
      </c>
      <c r="H10357">
        <v>27</v>
      </c>
      <c r="I10357">
        <v>17</v>
      </c>
      <c r="J10357" t="s">
        <v>140</v>
      </c>
      <c r="K10357" t="s">
        <v>104</v>
      </c>
      <c r="L10357" t="str">
        <f>_xlfn.XLOOKUP(Table1[[#This Row],[TeamFavoriteID]],Table2[team_id],Table2[team_name],_xlfn.XLOOKUP(Table1[[#This Row],[TeamFavoriteID]],Table2[team_id_pfr],Table2[team_name],"Even"))</f>
        <v>Cincinnati Bengals</v>
      </c>
      <c r="M10357">
        <v>-4.5</v>
      </c>
      <c r="N10357">
        <f>IF(Table1[[#This Row],[TeamFavorite]]=Table1[[#This Row],[TeamHome]],Table1[[#This Row],[ScoreAway]]-Table1[[#This Row],[ScoreHome]],Table1[[#This Row],[ScoreHome]]-Table1[[#This Row],[ScoreAway]])</f>
        <v>-10</v>
      </c>
      <c r="O10357">
        <f>IF(Table1[[#This Row],[SpreadActual]]&lt;Table1[[#This Row],[SpreadFavorite]],1,0)</f>
        <v>1</v>
      </c>
      <c r="P10357">
        <v>40.5</v>
      </c>
      <c r="Q10357" t="s">
        <v>173</v>
      </c>
      <c r="R10357" t="b">
        <v>0</v>
      </c>
      <c r="S10357">
        <v>77</v>
      </c>
      <c r="T10357">
        <v>1</v>
      </c>
      <c r="U10357">
        <v>41</v>
      </c>
    </row>
    <row r="10358" spans="1:22" x14ac:dyDescent="0.2">
      <c r="A10358" s="1">
        <v>40832</v>
      </c>
      <c r="B10358">
        <v>2011</v>
      </c>
      <c r="C10358">
        <f>_xlfn.MAXIFS(Table1[ScheduleWeekWritten],Table1[ScheduleSeason],Table1[[#This Row],[ScheduleSeason]])</f>
        <v>17</v>
      </c>
      <c r="D10358">
        <v>6</v>
      </c>
      <c r="E10358" cm="1">
        <f t="array" ref="E10358">_xlfn.XLOOKUP(Table1[[#This Row],[ScheduleWeekWritten]],Table3[Game],100+Table3[Increase],Table1[[#This Row],[ScheduleWeekWritten]])</f>
        <v>6</v>
      </c>
      <c r="F10358" t="b">
        <v>0</v>
      </c>
      <c r="G10358" t="s">
        <v>45</v>
      </c>
      <c r="H10358">
        <v>19</v>
      </c>
      <c r="I10358">
        <v>25</v>
      </c>
      <c r="J10358" t="s">
        <v>53</v>
      </c>
      <c r="K10358" t="s">
        <v>79</v>
      </c>
      <c r="L10358" t="str">
        <f>_xlfn.XLOOKUP(Table1[[#This Row],[TeamFavoriteID]],Table2[team_id],Table2[team_name],_xlfn.XLOOKUP(Table1[[#This Row],[TeamFavoriteID]],Table2[team_id_pfr],Table2[team_name],"Even"))</f>
        <v>Detroit Lions</v>
      </c>
      <c r="M10358">
        <v>-5</v>
      </c>
      <c r="N10358">
        <f>IF(Table1[[#This Row],[TeamFavorite]]=Table1[[#This Row],[TeamHome]],Table1[[#This Row],[ScoreAway]]-Table1[[#This Row],[ScoreHome]],Table1[[#This Row],[ScoreHome]]-Table1[[#This Row],[ScoreAway]])</f>
        <v>6</v>
      </c>
      <c r="O10358">
        <f>IF(Table1[[#This Row],[SpreadActual]]&lt;Table1[[#This Row],[SpreadFavorite]],1,0)</f>
        <v>0</v>
      </c>
      <c r="P10358">
        <v>45</v>
      </c>
      <c r="Q10358" t="s">
        <v>181</v>
      </c>
      <c r="R10358" t="b">
        <v>0</v>
      </c>
      <c r="S10358">
        <v>72</v>
      </c>
      <c r="T10358">
        <v>0</v>
      </c>
      <c r="V10358" t="s">
        <v>103</v>
      </c>
    </row>
    <row r="10359" spans="1:22" x14ac:dyDescent="0.2">
      <c r="A10359" s="1">
        <v>40832</v>
      </c>
      <c r="B10359">
        <v>2011</v>
      </c>
      <c r="C10359">
        <f>_xlfn.MAXIFS(Table1[ScheduleWeekWritten],Table1[ScheduleSeason],Table1[[#This Row],[ScheduleSeason]])</f>
        <v>17</v>
      </c>
      <c r="D10359">
        <v>6</v>
      </c>
      <c r="E10359" cm="1">
        <f t="array" ref="E10359">_xlfn.XLOOKUP(Table1[[#This Row],[ScheduleWeekWritten]],Table3[Game],100+Table3[Increase],Table1[[#This Row],[ScheduleWeekWritten]])</f>
        <v>6</v>
      </c>
      <c r="F10359" t="b">
        <v>0</v>
      </c>
      <c r="G10359" t="s">
        <v>33</v>
      </c>
      <c r="H10359">
        <v>24</v>
      </c>
      <c r="I10359">
        <v>3</v>
      </c>
      <c r="J10359" t="s">
        <v>153</v>
      </c>
      <c r="K10359" t="s">
        <v>35</v>
      </c>
      <c r="L10359" t="str">
        <f>_xlfn.XLOOKUP(Table1[[#This Row],[TeamFavoriteID]],Table2[team_id],Table2[team_name],_xlfn.XLOOKUP(Table1[[#This Row],[TeamFavoriteID]],Table2[team_id_pfr],Table2[team_name],"Even"))</f>
        <v>Green Bay Packers</v>
      </c>
      <c r="M10359">
        <v>-14</v>
      </c>
      <c r="N10359">
        <f>IF(Table1[[#This Row],[TeamFavorite]]=Table1[[#This Row],[TeamHome]],Table1[[#This Row],[ScoreAway]]-Table1[[#This Row],[ScoreHome]],Table1[[#This Row],[ScoreHome]]-Table1[[#This Row],[ScoreAway]])</f>
        <v>-21</v>
      </c>
      <c r="O10359">
        <f>IF(Table1[[#This Row],[SpreadActual]]&lt;Table1[[#This Row],[SpreadFavorite]],1,0)</f>
        <v>1</v>
      </c>
      <c r="P10359">
        <v>47.5</v>
      </c>
      <c r="Q10359" t="s">
        <v>82</v>
      </c>
      <c r="R10359" t="b">
        <v>0</v>
      </c>
      <c r="S10359">
        <v>58</v>
      </c>
      <c r="T10359">
        <v>2</v>
      </c>
      <c r="U10359">
        <v>41</v>
      </c>
    </row>
    <row r="10360" spans="1:22" x14ac:dyDescent="0.2">
      <c r="A10360" s="1">
        <v>40832</v>
      </c>
      <c r="B10360">
        <v>2011</v>
      </c>
      <c r="C10360">
        <f>_xlfn.MAXIFS(Table1[ScheduleWeekWritten],Table1[ScheduleSeason],Table1[[#This Row],[ScheduleSeason]])</f>
        <v>17</v>
      </c>
      <c r="D10360">
        <v>6</v>
      </c>
      <c r="E10360" cm="1">
        <f t="array" ref="E10360">_xlfn.XLOOKUP(Table1[[#This Row],[ScheduleWeekWritten]],Table3[Game],100+Table3[Increase],Table1[[#This Row],[ScheduleWeekWritten]])</f>
        <v>6</v>
      </c>
      <c r="F10360" t="b">
        <v>0</v>
      </c>
      <c r="G10360" t="s">
        <v>115</v>
      </c>
      <c r="H10360">
        <v>20</v>
      </c>
      <c r="I10360">
        <v>16</v>
      </c>
      <c r="J10360" t="s">
        <v>67</v>
      </c>
      <c r="K10360" t="s">
        <v>70</v>
      </c>
      <c r="L10360" t="str">
        <f>_xlfn.XLOOKUP(Table1[[#This Row],[TeamFavoriteID]],Table2[team_id],Table2[team_name],_xlfn.XLOOKUP(Table1[[#This Row],[TeamFavoriteID]],Table2[team_id_pfr],Table2[team_name],"Even"))</f>
        <v>Boston Patriots</v>
      </c>
      <c r="M10360">
        <v>-7</v>
      </c>
      <c r="N10360">
        <f>IF(Table1[[#This Row],[TeamFavorite]]=Table1[[#This Row],[TeamHome]],Table1[[#This Row],[ScoreAway]]-Table1[[#This Row],[ScoreHome]],Table1[[#This Row],[ScoreHome]]-Table1[[#This Row],[ScoreAway]])</f>
        <v>4</v>
      </c>
      <c r="O10360">
        <f>IF(Table1[[#This Row],[SpreadActual]]&lt;Table1[[#This Row],[SpreadFavorite]],1,0)</f>
        <v>0</v>
      </c>
      <c r="P10360">
        <v>54.5</v>
      </c>
      <c r="Q10360" t="s">
        <v>179</v>
      </c>
      <c r="R10360" t="b">
        <v>0</v>
      </c>
      <c r="S10360">
        <v>63</v>
      </c>
      <c r="T10360">
        <v>8</v>
      </c>
    </row>
    <row r="10361" spans="1:22" x14ac:dyDescent="0.2">
      <c r="A10361" s="1">
        <v>40832</v>
      </c>
      <c r="B10361">
        <v>2011</v>
      </c>
      <c r="C10361">
        <f>_xlfn.MAXIFS(Table1[ScheduleWeekWritten],Table1[ScheduleSeason],Table1[[#This Row],[ScheduleSeason]])</f>
        <v>17</v>
      </c>
      <c r="D10361">
        <v>6</v>
      </c>
      <c r="E10361" cm="1">
        <f t="array" ref="E10361">_xlfn.XLOOKUP(Table1[[#This Row],[ScheduleWeekWritten]],Table3[Game],100+Table3[Increase],Table1[[#This Row],[ScheduleWeekWritten]])</f>
        <v>6</v>
      </c>
      <c r="F10361" t="b">
        <v>0</v>
      </c>
      <c r="G10361" t="s">
        <v>50</v>
      </c>
      <c r="H10361">
        <v>27</v>
      </c>
      <c r="I10361">
        <v>24</v>
      </c>
      <c r="J10361" t="s">
        <v>28</v>
      </c>
      <c r="K10361" t="s">
        <v>90</v>
      </c>
      <c r="L10361" t="str">
        <f>_xlfn.XLOOKUP(Table1[[#This Row],[TeamFavoriteID]],Table2[team_id],Table2[team_name],_xlfn.XLOOKUP(Table1[[#This Row],[TeamFavoriteID]],Table2[team_id_pfr],Table2[team_name],"Even"))</f>
        <v>New York Giants</v>
      </c>
      <c r="M10361">
        <v>-3</v>
      </c>
      <c r="N10361">
        <f>IF(Table1[[#This Row],[TeamFavorite]]=Table1[[#This Row],[TeamHome]],Table1[[#This Row],[ScoreAway]]-Table1[[#This Row],[ScoreHome]],Table1[[#This Row],[ScoreHome]]-Table1[[#This Row],[ScoreAway]])</f>
        <v>-3</v>
      </c>
      <c r="O10361">
        <f>IF(Table1[[#This Row],[SpreadActual]]&lt;Table1[[#This Row],[SpreadFavorite]],1,0)</f>
        <v>0</v>
      </c>
      <c r="P10361">
        <v>49</v>
      </c>
      <c r="Q10361" t="s">
        <v>197</v>
      </c>
      <c r="R10361" t="b">
        <v>0</v>
      </c>
      <c r="S10361">
        <v>67</v>
      </c>
      <c r="T10361">
        <v>1</v>
      </c>
      <c r="U10361">
        <v>40</v>
      </c>
    </row>
    <row r="10362" spans="1:22" x14ac:dyDescent="0.2">
      <c r="A10362" s="1">
        <v>40832</v>
      </c>
      <c r="B10362">
        <v>2011</v>
      </c>
      <c r="C10362">
        <f>_xlfn.MAXIFS(Table1[ScheduleWeekWritten],Table1[ScheduleSeason],Table1[[#This Row],[ScheduleSeason]])</f>
        <v>17</v>
      </c>
      <c r="D10362">
        <v>6</v>
      </c>
      <c r="E10362" cm="1">
        <f t="array" ref="E10362">_xlfn.XLOOKUP(Table1[[#This Row],[ScheduleWeekWritten]],Table3[Game],100+Table3[Increase],Table1[[#This Row],[ScheduleWeekWritten]])</f>
        <v>6</v>
      </c>
      <c r="F10362" t="b">
        <v>0</v>
      </c>
      <c r="G10362" t="s">
        <v>20</v>
      </c>
      <c r="H10362">
        <v>24</v>
      </c>
      <c r="I10362">
        <v>17</v>
      </c>
      <c r="J10362" t="s">
        <v>62</v>
      </c>
      <c r="K10362" t="s">
        <v>21</v>
      </c>
      <c r="L10362" t="str">
        <f>_xlfn.XLOOKUP(Table1[[#This Row],[TeamFavoriteID]],Table2[team_id],Table2[team_name],_xlfn.XLOOKUP(Table1[[#This Row],[TeamFavoriteID]],Table2[team_id_pfr],Table2[team_name],"Even"))</f>
        <v>Las Vegas Raiders</v>
      </c>
      <c r="M10362">
        <v>-6.5</v>
      </c>
      <c r="N10362">
        <f>IF(Table1[[#This Row],[TeamFavorite]]=Table1[[#This Row],[TeamHome]],Table1[[#This Row],[ScoreAway]]-Table1[[#This Row],[ScoreHome]],Table1[[#This Row],[ScoreHome]]-Table1[[#This Row],[ScoreAway]])</f>
        <v>7</v>
      </c>
      <c r="O10362">
        <f>IF(Table1[[#This Row],[SpreadActual]]&lt;Table1[[#This Row],[SpreadFavorite]],1,0)</f>
        <v>0</v>
      </c>
      <c r="P10362">
        <v>45</v>
      </c>
      <c r="Q10362" t="s">
        <v>76</v>
      </c>
      <c r="R10362" t="b">
        <v>0</v>
      </c>
      <c r="S10362">
        <v>74</v>
      </c>
      <c r="T10362">
        <v>8</v>
      </c>
      <c r="U10362">
        <v>60</v>
      </c>
    </row>
    <row r="10363" spans="1:22" x14ac:dyDescent="0.2">
      <c r="A10363" s="1">
        <v>40832</v>
      </c>
      <c r="B10363">
        <v>2011</v>
      </c>
      <c r="C10363">
        <f>_xlfn.MAXIFS(Table1[ScheduleWeekWritten],Table1[ScheduleSeason],Table1[[#This Row],[ScheduleSeason]])</f>
        <v>17</v>
      </c>
      <c r="D10363">
        <v>6</v>
      </c>
      <c r="E10363" cm="1">
        <f t="array" ref="E10363">_xlfn.XLOOKUP(Table1[[#This Row],[ScheduleWeekWritten]],Table3[Game],100+Table3[Increase],Table1[[#This Row],[ScheduleWeekWritten]])</f>
        <v>6</v>
      </c>
      <c r="F10363" t="b">
        <v>0</v>
      </c>
      <c r="G10363" t="s">
        <v>49</v>
      </c>
      <c r="H10363">
        <v>17</v>
      </c>
      <c r="I10363">
        <v>13</v>
      </c>
      <c r="J10363" t="s">
        <v>154</v>
      </c>
      <c r="K10363" t="s">
        <v>51</v>
      </c>
      <c r="L10363" t="str">
        <f>_xlfn.XLOOKUP(Table1[[#This Row],[TeamFavoriteID]],Table2[team_id],Table2[team_name],_xlfn.XLOOKUP(Table1[[#This Row],[TeamFavoriteID]],Table2[team_id_pfr],Table2[team_name],"Even"))</f>
        <v>Pittsburgh Steelers</v>
      </c>
      <c r="M10363">
        <v>-12.5</v>
      </c>
      <c r="N10363">
        <f>IF(Table1[[#This Row],[TeamFavorite]]=Table1[[#This Row],[TeamHome]],Table1[[#This Row],[ScoreAway]]-Table1[[#This Row],[ScoreHome]],Table1[[#This Row],[ScoreHome]]-Table1[[#This Row],[ScoreAway]])</f>
        <v>-4</v>
      </c>
      <c r="O10363">
        <f>IF(Table1[[#This Row],[SpreadActual]]&lt;Table1[[#This Row],[SpreadFavorite]],1,0)</f>
        <v>0</v>
      </c>
      <c r="P10363">
        <v>40</v>
      </c>
      <c r="Q10363" t="s">
        <v>175</v>
      </c>
      <c r="R10363" t="b">
        <v>0</v>
      </c>
      <c r="S10363">
        <v>64</v>
      </c>
      <c r="T10363">
        <v>1</v>
      </c>
      <c r="U10363">
        <v>52</v>
      </c>
    </row>
    <row r="10364" spans="1:22" x14ac:dyDescent="0.2">
      <c r="A10364" s="1">
        <v>40832</v>
      </c>
      <c r="B10364">
        <v>2011</v>
      </c>
      <c r="C10364">
        <f>_xlfn.MAXIFS(Table1[ScheduleWeekWritten],Table1[ScheduleSeason],Table1[[#This Row],[ScheduleSeason]])</f>
        <v>17</v>
      </c>
      <c r="D10364">
        <v>6</v>
      </c>
      <c r="E10364" cm="1">
        <f t="array" ref="E10364">_xlfn.XLOOKUP(Table1[[#This Row],[ScheduleWeekWritten]],Table3[Game],100+Table3[Increase],Table1[[#This Row],[ScheduleWeekWritten]])</f>
        <v>6</v>
      </c>
      <c r="F10364" t="b">
        <v>0</v>
      </c>
      <c r="G10364" t="s">
        <v>127</v>
      </c>
      <c r="H10364">
        <v>26</v>
      </c>
      <c r="I10364">
        <v>20</v>
      </c>
      <c r="J10364" t="s">
        <v>95</v>
      </c>
      <c r="K10364" t="s">
        <v>98</v>
      </c>
      <c r="L10364" t="str">
        <f>_xlfn.XLOOKUP(Table1[[#This Row],[TeamFavoriteID]],Table2[team_id],Table2[team_name],_xlfn.XLOOKUP(Table1[[#This Row],[TeamFavoriteID]],Table2[team_id_pfr],Table2[team_name],"Even"))</f>
        <v>New Orleans Saints</v>
      </c>
      <c r="M10364">
        <v>-6.5</v>
      </c>
      <c r="N10364">
        <f>IF(Table1[[#This Row],[TeamFavorite]]=Table1[[#This Row],[TeamHome]],Table1[[#This Row],[ScoreAway]]-Table1[[#This Row],[ScoreHome]],Table1[[#This Row],[ScoreHome]]-Table1[[#This Row],[ScoreAway]])</f>
        <v>6</v>
      </c>
      <c r="O10364">
        <f>IF(Table1[[#This Row],[SpreadActual]]&lt;Table1[[#This Row],[SpreadFavorite]],1,0)</f>
        <v>0</v>
      </c>
      <c r="P10364">
        <v>49.5</v>
      </c>
      <c r="Q10364" t="s">
        <v>168</v>
      </c>
      <c r="R10364" t="b">
        <v>0</v>
      </c>
      <c r="S10364">
        <v>86</v>
      </c>
      <c r="T10364">
        <v>11</v>
      </c>
    </row>
    <row r="10365" spans="1:22" x14ac:dyDescent="0.2">
      <c r="A10365" s="1">
        <v>40832</v>
      </c>
      <c r="B10365">
        <v>2011</v>
      </c>
      <c r="C10365">
        <f>_xlfn.MAXIFS(Table1[ScheduleWeekWritten],Table1[ScheduleSeason],Table1[[#This Row],[ScheduleSeason]])</f>
        <v>17</v>
      </c>
      <c r="D10365">
        <v>6</v>
      </c>
      <c r="E10365" cm="1">
        <f t="array" ref="E10365">_xlfn.XLOOKUP(Table1[[#This Row],[ScheduleWeekWritten]],Table3[Game],100+Table3[Increase],Table1[[#This Row],[ScheduleWeekWritten]])</f>
        <v>6</v>
      </c>
      <c r="F10365" t="b">
        <v>0</v>
      </c>
      <c r="G10365" t="s">
        <v>61</v>
      </c>
      <c r="H10365">
        <v>13</v>
      </c>
      <c r="I10365">
        <v>20</v>
      </c>
      <c r="J10365" t="s">
        <v>58</v>
      </c>
      <c r="K10365" t="s">
        <v>77</v>
      </c>
      <c r="L10365" t="str">
        <f>_xlfn.XLOOKUP(Table1[[#This Row],[TeamFavoriteID]],Table2[team_id],Table2[team_name],_xlfn.XLOOKUP(Table1[[#This Row],[TeamFavoriteID]],Table2[team_id_pfr],Table2[team_name],"Even"))</f>
        <v>Philadelphia Eagles</v>
      </c>
      <c r="M10365">
        <v>-3</v>
      </c>
      <c r="N10365">
        <f>IF(Table1[[#This Row],[TeamFavorite]]=Table1[[#This Row],[TeamHome]],Table1[[#This Row],[ScoreAway]]-Table1[[#This Row],[ScoreHome]],Table1[[#This Row],[ScoreHome]]-Table1[[#This Row],[ScoreAway]])</f>
        <v>-7</v>
      </c>
      <c r="O10365">
        <f>IF(Table1[[#This Row],[SpreadActual]]&lt;Table1[[#This Row],[SpreadFavorite]],1,0)</f>
        <v>1</v>
      </c>
      <c r="P10365">
        <v>46.5</v>
      </c>
      <c r="Q10365" t="s">
        <v>165</v>
      </c>
      <c r="R10365" t="b">
        <v>0</v>
      </c>
      <c r="S10365">
        <v>69</v>
      </c>
      <c r="T10365">
        <v>7</v>
      </c>
      <c r="U10365">
        <v>26</v>
      </c>
    </row>
    <row r="10366" spans="1:22" x14ac:dyDescent="0.2">
      <c r="A10366" s="1">
        <v>40833</v>
      </c>
      <c r="B10366">
        <v>2011</v>
      </c>
      <c r="C10366">
        <f>_xlfn.MAXIFS(Table1[ScheduleWeekWritten],Table1[ScheduleSeason],Table1[[#This Row],[ScheduleSeason]])</f>
        <v>17</v>
      </c>
      <c r="D10366">
        <v>6</v>
      </c>
      <c r="E10366" cm="1">
        <f t="array" ref="E10366">_xlfn.XLOOKUP(Table1[[#This Row],[ScheduleWeekWritten]],Table3[Game],100+Table3[Increase],Table1[[#This Row],[ScheduleWeekWritten]])</f>
        <v>6</v>
      </c>
      <c r="F10366" t="b">
        <v>0</v>
      </c>
      <c r="G10366" t="s">
        <v>31</v>
      </c>
      <c r="H10366">
        <v>24</v>
      </c>
      <c r="I10366">
        <v>6</v>
      </c>
      <c r="J10366" t="s">
        <v>19</v>
      </c>
      <c r="K10366" t="s">
        <v>32</v>
      </c>
      <c r="L10366" t="str">
        <f>_xlfn.XLOOKUP(Table1[[#This Row],[TeamFavoriteID]],Table2[team_id],Table2[team_name],_xlfn.XLOOKUP(Table1[[#This Row],[TeamFavoriteID]],Table2[team_id_pfr],Table2[team_name],"Even"))</f>
        <v>New York Jets</v>
      </c>
      <c r="M10366">
        <v>-7.5</v>
      </c>
      <c r="N10366">
        <f>IF(Table1[[#This Row],[TeamFavorite]]=Table1[[#This Row],[TeamHome]],Table1[[#This Row],[ScoreAway]]-Table1[[#This Row],[ScoreHome]],Table1[[#This Row],[ScoreHome]]-Table1[[#This Row],[ScoreAway]])</f>
        <v>-18</v>
      </c>
      <c r="O10366">
        <f>IF(Table1[[#This Row],[SpreadActual]]&lt;Table1[[#This Row],[SpreadFavorite]],1,0)</f>
        <v>1</v>
      </c>
      <c r="P10366">
        <v>41.5</v>
      </c>
      <c r="Q10366" t="s">
        <v>197</v>
      </c>
      <c r="R10366" t="b">
        <v>0</v>
      </c>
      <c r="S10366">
        <v>69</v>
      </c>
      <c r="T10366">
        <v>1</v>
      </c>
      <c r="U10366">
        <v>37</v>
      </c>
    </row>
    <row r="10367" spans="1:22" x14ac:dyDescent="0.2">
      <c r="A10367" s="1">
        <v>40839</v>
      </c>
      <c r="B10367">
        <v>2011</v>
      </c>
      <c r="C10367">
        <f>_xlfn.MAXIFS(Table1[ScheduleWeekWritten],Table1[ScheduleSeason],Table1[[#This Row],[ScheduleSeason]])</f>
        <v>17</v>
      </c>
      <c r="D10367">
        <v>7</v>
      </c>
      <c r="E10367" cm="1">
        <f t="array" ref="E10367">_xlfn.XLOOKUP(Table1[[#This Row],[ScheduleWeekWritten]],Table3[Game],100+Table3[Increase],Table1[[#This Row],[ScheduleWeekWritten]])</f>
        <v>7</v>
      </c>
      <c r="F10367" t="b">
        <v>0</v>
      </c>
      <c r="G10367" t="s">
        <v>149</v>
      </c>
      <c r="H10367">
        <v>20</v>
      </c>
      <c r="I10367">
        <v>32</v>
      </c>
      <c r="J10367" t="s">
        <v>49</v>
      </c>
      <c r="K10367" t="s">
        <v>51</v>
      </c>
      <c r="L10367" t="str">
        <f>_xlfn.XLOOKUP(Table1[[#This Row],[TeamFavoriteID]],Table2[team_id],Table2[team_name],_xlfn.XLOOKUP(Table1[[#This Row],[TeamFavoriteID]],Table2[team_id_pfr],Table2[team_name],"Even"))</f>
        <v>Pittsburgh Steelers</v>
      </c>
      <c r="M10367">
        <v>-4.5</v>
      </c>
      <c r="N10367">
        <f>IF(Table1[[#This Row],[TeamFavorite]]=Table1[[#This Row],[TeamHome]],Table1[[#This Row],[ScoreAway]]-Table1[[#This Row],[ScoreHome]],Table1[[#This Row],[ScoreHome]]-Table1[[#This Row],[ScoreAway]])</f>
        <v>-12</v>
      </c>
      <c r="O10367">
        <f>IF(Table1[[#This Row],[SpreadActual]]&lt;Table1[[#This Row],[SpreadFavorite]],1,0)</f>
        <v>1</v>
      </c>
      <c r="P10367">
        <v>46.5</v>
      </c>
      <c r="Q10367" t="s">
        <v>150</v>
      </c>
      <c r="R10367" t="b">
        <v>0</v>
      </c>
      <c r="S10367">
        <v>72</v>
      </c>
      <c r="T10367">
        <v>0</v>
      </c>
      <c r="V10367" t="s">
        <v>103</v>
      </c>
    </row>
    <row r="10368" spans="1:22" x14ac:dyDescent="0.2">
      <c r="A10368" s="1">
        <v>40839</v>
      </c>
      <c r="B10368">
        <v>2011</v>
      </c>
      <c r="C10368">
        <f>_xlfn.MAXIFS(Table1[ScheduleWeekWritten],Table1[ScheduleSeason],Table1[[#This Row],[ScheduleSeason]])</f>
        <v>17</v>
      </c>
      <c r="D10368">
        <v>7</v>
      </c>
      <c r="E10368" cm="1">
        <f t="array" ref="E10368">_xlfn.XLOOKUP(Table1[[#This Row],[ScheduleWeekWritten]],Table3[Game],100+Table3[Increase],Table1[[#This Row],[ScheduleWeekWritten]])</f>
        <v>7</v>
      </c>
      <c r="F10368" t="b">
        <v>0</v>
      </c>
      <c r="G10368" t="s">
        <v>152</v>
      </c>
      <c r="H10368">
        <v>33</v>
      </c>
      <c r="I10368">
        <v>20</v>
      </c>
      <c r="J10368" t="s">
        <v>61</v>
      </c>
      <c r="K10368" t="s">
        <v>162</v>
      </c>
      <c r="L10368" t="str">
        <f>_xlfn.XLOOKUP(Table1[[#This Row],[TeamFavoriteID]],Table2[team_id],Table2[team_name],_xlfn.XLOOKUP(Table1[[#This Row],[TeamFavoriteID]],Table2[team_id_pfr],Table2[team_name],"Even"))</f>
        <v>Carolina Panthers</v>
      </c>
      <c r="M10368">
        <v>-2.5</v>
      </c>
      <c r="N10368">
        <f>IF(Table1[[#This Row],[TeamFavorite]]=Table1[[#This Row],[TeamHome]],Table1[[#This Row],[ScoreAway]]-Table1[[#This Row],[ScoreHome]],Table1[[#This Row],[ScoreHome]]-Table1[[#This Row],[ScoreAway]])</f>
        <v>-13</v>
      </c>
      <c r="O10368">
        <f>IF(Table1[[#This Row],[SpreadActual]]&lt;Table1[[#This Row],[SpreadFavorite]],1,0)</f>
        <v>1</v>
      </c>
      <c r="P10368">
        <v>44.5</v>
      </c>
      <c r="Q10368" t="s">
        <v>160</v>
      </c>
      <c r="R10368" t="b">
        <v>0</v>
      </c>
      <c r="S10368">
        <v>67</v>
      </c>
      <c r="T10368">
        <v>0</v>
      </c>
      <c r="U10368">
        <v>56</v>
      </c>
    </row>
    <row r="10369" spans="1:22" x14ac:dyDescent="0.2">
      <c r="A10369" s="1">
        <v>40839</v>
      </c>
      <c r="B10369">
        <v>2011</v>
      </c>
      <c r="C10369">
        <f>_xlfn.MAXIFS(Table1[ScheduleWeekWritten],Table1[ScheduleSeason],Table1[[#This Row],[ScheduleSeason]])</f>
        <v>17</v>
      </c>
      <c r="D10369">
        <v>7</v>
      </c>
      <c r="E10369" cm="1">
        <f t="array" ref="E10369">_xlfn.XLOOKUP(Table1[[#This Row],[ScheduleWeekWritten]],Table3[Game],100+Table3[Increase],Table1[[#This Row],[ScheduleWeekWritten]])</f>
        <v>7</v>
      </c>
      <c r="F10369" t="b">
        <v>0</v>
      </c>
      <c r="G10369" t="s">
        <v>62</v>
      </c>
      <c r="H10369">
        <v>6</v>
      </c>
      <c r="I10369">
        <v>3</v>
      </c>
      <c r="J10369" t="s">
        <v>128</v>
      </c>
      <c r="K10369" t="s">
        <v>63</v>
      </c>
      <c r="L10369" t="str">
        <f>_xlfn.XLOOKUP(Table1[[#This Row],[TeamFavoriteID]],Table2[team_id],Table2[team_name],_xlfn.XLOOKUP(Table1[[#This Row],[TeamFavoriteID]],Table2[team_id_pfr],Table2[team_name],"Even"))</f>
        <v>Cleveland Browns</v>
      </c>
      <c r="M10369">
        <v>-3</v>
      </c>
      <c r="N10369">
        <f>IF(Table1[[#This Row],[TeamFavorite]]=Table1[[#This Row],[TeamHome]],Table1[[#This Row],[ScoreAway]]-Table1[[#This Row],[ScoreHome]],Table1[[#This Row],[ScoreHome]]-Table1[[#This Row],[ScoreAway]])</f>
        <v>-3</v>
      </c>
      <c r="O10369">
        <f>IF(Table1[[#This Row],[SpreadActual]]&lt;Table1[[#This Row],[SpreadFavorite]],1,0)</f>
        <v>0</v>
      </c>
      <c r="P10369">
        <v>41</v>
      </c>
      <c r="Q10369" t="s">
        <v>170</v>
      </c>
      <c r="R10369" t="b">
        <v>0</v>
      </c>
      <c r="S10369">
        <v>63</v>
      </c>
      <c r="T10369">
        <v>7</v>
      </c>
      <c r="U10369">
        <v>53</v>
      </c>
    </row>
    <row r="10370" spans="1:22" x14ac:dyDescent="0.2">
      <c r="A10370" s="1">
        <v>40839</v>
      </c>
      <c r="B10370">
        <v>2011</v>
      </c>
      <c r="C10370">
        <f>_xlfn.MAXIFS(Table1[ScheduleWeekWritten],Table1[ScheduleSeason],Table1[[#This Row],[ScheduleSeason]])</f>
        <v>17</v>
      </c>
      <c r="D10370">
        <v>7</v>
      </c>
      <c r="E10370" cm="1">
        <f t="array" ref="E10370">_xlfn.XLOOKUP(Table1[[#This Row],[ScheduleWeekWritten]],Table3[Game],100+Table3[Increase],Table1[[#This Row],[ScheduleWeekWritten]])</f>
        <v>7</v>
      </c>
      <c r="F10370" t="b">
        <v>0</v>
      </c>
      <c r="G10370" t="s">
        <v>67</v>
      </c>
      <c r="H10370">
        <v>34</v>
      </c>
      <c r="I10370">
        <v>7</v>
      </c>
      <c r="J10370" t="s">
        <v>153</v>
      </c>
      <c r="K10370" t="s">
        <v>68</v>
      </c>
      <c r="L10370" t="str">
        <f>_xlfn.XLOOKUP(Table1[[#This Row],[TeamFavoriteID]],Table2[team_id],Table2[team_name],_xlfn.XLOOKUP(Table1[[#This Row],[TeamFavoriteID]],Table2[team_id_pfr],Table2[team_name],"Even"))</f>
        <v>Dallas Cowboys</v>
      </c>
      <c r="M10370">
        <v>-14</v>
      </c>
      <c r="N10370">
        <f>IF(Table1[[#This Row],[TeamFavorite]]=Table1[[#This Row],[TeamHome]],Table1[[#This Row],[ScoreAway]]-Table1[[#This Row],[ScoreHome]],Table1[[#This Row],[ScoreHome]]-Table1[[#This Row],[ScoreAway]])</f>
        <v>-27</v>
      </c>
      <c r="O10370">
        <f>IF(Table1[[#This Row],[SpreadActual]]&lt;Table1[[#This Row],[SpreadFavorite]],1,0)</f>
        <v>1</v>
      </c>
      <c r="P10370">
        <v>43</v>
      </c>
      <c r="Q10370" t="s">
        <v>192</v>
      </c>
      <c r="R10370" t="b">
        <v>0</v>
      </c>
      <c r="S10370">
        <v>72</v>
      </c>
      <c r="T10370">
        <v>0</v>
      </c>
      <c r="V10370" t="s">
        <v>103</v>
      </c>
    </row>
    <row r="10371" spans="1:22" x14ac:dyDescent="0.2">
      <c r="A10371" s="1">
        <v>40839</v>
      </c>
      <c r="B10371">
        <v>2011</v>
      </c>
      <c r="C10371">
        <f>_xlfn.MAXIFS(Table1[ScheduleWeekWritten],Table1[ScheduleSeason],Table1[[#This Row],[ScheduleSeason]])</f>
        <v>17</v>
      </c>
      <c r="D10371">
        <v>7</v>
      </c>
      <c r="E10371" cm="1">
        <f t="array" ref="E10371">_xlfn.XLOOKUP(Table1[[#This Row],[ScheduleWeekWritten]],Table3[Game],100+Table3[Increase],Table1[[#This Row],[ScheduleWeekWritten]])</f>
        <v>7</v>
      </c>
      <c r="F10371" t="b">
        <v>0</v>
      </c>
      <c r="G10371" t="s">
        <v>45</v>
      </c>
      <c r="H10371">
        <v>16</v>
      </c>
      <c r="I10371">
        <v>23</v>
      </c>
      <c r="J10371" t="s">
        <v>38</v>
      </c>
      <c r="K10371" t="s">
        <v>79</v>
      </c>
      <c r="L10371" t="str">
        <f>_xlfn.XLOOKUP(Table1[[#This Row],[TeamFavoriteID]],Table2[team_id],Table2[team_name],_xlfn.XLOOKUP(Table1[[#This Row],[TeamFavoriteID]],Table2[team_id_pfr],Table2[team_name],"Even"))</f>
        <v>Detroit Lions</v>
      </c>
      <c r="M10371">
        <v>-4.5</v>
      </c>
      <c r="N10371">
        <f>IF(Table1[[#This Row],[TeamFavorite]]=Table1[[#This Row],[TeamHome]],Table1[[#This Row],[ScoreAway]]-Table1[[#This Row],[ScoreHome]],Table1[[#This Row],[ScoreHome]]-Table1[[#This Row],[ScoreAway]])</f>
        <v>7</v>
      </c>
      <c r="O10371">
        <f>IF(Table1[[#This Row],[SpreadActual]]&lt;Table1[[#This Row],[SpreadFavorite]],1,0)</f>
        <v>0</v>
      </c>
      <c r="P10371">
        <v>47</v>
      </c>
      <c r="Q10371" t="s">
        <v>181</v>
      </c>
      <c r="R10371" t="b">
        <v>0</v>
      </c>
      <c r="S10371">
        <v>72</v>
      </c>
      <c r="T10371">
        <v>0</v>
      </c>
      <c r="V10371" t="s">
        <v>103</v>
      </c>
    </row>
    <row r="10372" spans="1:22" x14ac:dyDescent="0.2">
      <c r="A10372" s="1">
        <v>40839</v>
      </c>
      <c r="B10372">
        <v>2011</v>
      </c>
      <c r="C10372">
        <f>_xlfn.MAXIFS(Table1[ScheduleWeekWritten],Table1[ScheduleSeason],Table1[[#This Row],[ScheduleSeason]])</f>
        <v>17</v>
      </c>
      <c r="D10372">
        <v>7</v>
      </c>
      <c r="E10372" cm="1">
        <f t="array" ref="E10372">_xlfn.XLOOKUP(Table1[[#This Row],[ScheduleWeekWritten]],Table3[Game],100+Table3[Increase],Table1[[#This Row],[ScheduleWeekWritten]])</f>
        <v>7</v>
      </c>
      <c r="F10372" t="b">
        <v>0</v>
      </c>
      <c r="G10372" t="s">
        <v>19</v>
      </c>
      <c r="H10372">
        <v>15</v>
      </c>
      <c r="I10372">
        <v>18</v>
      </c>
      <c r="J10372" t="s">
        <v>24</v>
      </c>
      <c r="K10372" t="s">
        <v>88</v>
      </c>
      <c r="L10372" t="str">
        <f>_xlfn.XLOOKUP(Table1[[#This Row],[TeamFavoriteID]],Table2[team_id],Table2[team_name],_xlfn.XLOOKUP(Table1[[#This Row],[TeamFavoriteID]],Table2[team_id_pfr],Table2[team_name],"Even"))</f>
        <v>Denver Broncos</v>
      </c>
      <c r="M10372">
        <v>-1</v>
      </c>
      <c r="N10372">
        <f>IF(Table1[[#This Row],[TeamFavorite]]=Table1[[#This Row],[TeamHome]],Table1[[#This Row],[ScoreAway]]-Table1[[#This Row],[ScoreHome]],Table1[[#This Row],[ScoreHome]]-Table1[[#This Row],[ScoreAway]])</f>
        <v>-3</v>
      </c>
      <c r="O10372">
        <f>IF(Table1[[#This Row],[SpreadActual]]&lt;Table1[[#This Row],[SpreadFavorite]],1,0)</f>
        <v>1</v>
      </c>
      <c r="P10372">
        <v>41.5</v>
      </c>
      <c r="Q10372" t="s">
        <v>143</v>
      </c>
      <c r="R10372" t="b">
        <v>0</v>
      </c>
      <c r="S10372">
        <v>79</v>
      </c>
      <c r="T10372">
        <v>9</v>
      </c>
      <c r="U10372">
        <v>57</v>
      </c>
    </row>
    <row r="10373" spans="1:22" x14ac:dyDescent="0.2">
      <c r="A10373" s="1">
        <v>40839</v>
      </c>
      <c r="B10373">
        <v>2011</v>
      </c>
      <c r="C10373">
        <f>_xlfn.MAXIFS(Table1[ScheduleWeekWritten],Table1[ScheduleSeason],Table1[[#This Row],[ScheduleSeason]])</f>
        <v>17</v>
      </c>
      <c r="D10373">
        <v>7</v>
      </c>
      <c r="E10373" cm="1">
        <f t="array" ref="E10373">_xlfn.XLOOKUP(Table1[[#This Row],[ScheduleWeekWritten]],Table3[Game],100+Table3[Increase],Table1[[#This Row],[ScheduleWeekWritten]])</f>
        <v>7</v>
      </c>
      <c r="F10373" t="b">
        <v>0</v>
      </c>
      <c r="G10373" t="s">
        <v>54</v>
      </c>
      <c r="H10373">
        <v>27</v>
      </c>
      <c r="I10373">
        <v>33</v>
      </c>
      <c r="J10373" t="s">
        <v>33</v>
      </c>
      <c r="K10373" t="s">
        <v>35</v>
      </c>
      <c r="L10373" t="str">
        <f>_xlfn.XLOOKUP(Table1[[#This Row],[TeamFavoriteID]],Table2[team_id],Table2[team_name],_xlfn.XLOOKUP(Table1[[#This Row],[TeamFavoriteID]],Table2[team_id_pfr],Table2[team_name],"Even"))</f>
        <v>Green Bay Packers</v>
      </c>
      <c r="M10373">
        <v>-11</v>
      </c>
      <c r="N10373">
        <f>IF(Table1[[#This Row],[TeamFavorite]]=Table1[[#This Row],[TeamHome]],Table1[[#This Row],[ScoreAway]]-Table1[[#This Row],[ScoreHome]],Table1[[#This Row],[ScoreHome]]-Table1[[#This Row],[ScoreAway]])</f>
        <v>-6</v>
      </c>
      <c r="O10373">
        <f>IF(Table1[[#This Row],[SpreadActual]]&lt;Table1[[#This Row],[SpreadFavorite]],1,0)</f>
        <v>0</v>
      </c>
      <c r="P10373">
        <v>47</v>
      </c>
      <c r="Q10373" t="s">
        <v>194</v>
      </c>
      <c r="R10373" t="b">
        <v>0</v>
      </c>
      <c r="S10373">
        <v>72</v>
      </c>
      <c r="T10373">
        <v>0</v>
      </c>
      <c r="V10373" t="s">
        <v>103</v>
      </c>
    </row>
    <row r="10374" spans="1:22" x14ac:dyDescent="0.2">
      <c r="A10374" s="1">
        <v>40839</v>
      </c>
      <c r="B10374">
        <v>2011</v>
      </c>
      <c r="C10374">
        <f>_xlfn.MAXIFS(Table1[ScheduleWeekWritten],Table1[ScheduleSeason],Table1[[#This Row],[ScheduleSeason]])</f>
        <v>17</v>
      </c>
      <c r="D10374">
        <v>7</v>
      </c>
      <c r="E10374" cm="1">
        <f t="array" ref="E10374">_xlfn.XLOOKUP(Table1[[#This Row],[ScheduleWeekWritten]],Table3[Game],100+Table3[Increase],Table1[[#This Row],[ScheduleWeekWritten]])</f>
        <v>7</v>
      </c>
      <c r="F10374" t="b">
        <v>0</v>
      </c>
      <c r="G10374" t="s">
        <v>95</v>
      </c>
      <c r="H10374">
        <v>62</v>
      </c>
      <c r="I10374">
        <v>7</v>
      </c>
      <c r="J10374" t="s">
        <v>140</v>
      </c>
      <c r="K10374" t="s">
        <v>98</v>
      </c>
      <c r="L10374" t="str">
        <f>_xlfn.XLOOKUP(Table1[[#This Row],[TeamFavoriteID]],Table2[team_id],Table2[team_name],_xlfn.XLOOKUP(Table1[[#This Row],[TeamFavoriteID]],Table2[team_id_pfr],Table2[team_name],"Even"))</f>
        <v>New Orleans Saints</v>
      </c>
      <c r="M10374">
        <v>-14</v>
      </c>
      <c r="N10374">
        <f>IF(Table1[[#This Row],[TeamFavorite]]=Table1[[#This Row],[TeamHome]],Table1[[#This Row],[ScoreAway]]-Table1[[#This Row],[ScoreHome]],Table1[[#This Row],[ScoreHome]]-Table1[[#This Row],[ScoreAway]])</f>
        <v>-55</v>
      </c>
      <c r="O10374">
        <f>IF(Table1[[#This Row],[SpreadActual]]&lt;Table1[[#This Row],[SpreadFavorite]],1,0)</f>
        <v>1</v>
      </c>
      <c r="P10374">
        <v>49</v>
      </c>
      <c r="Q10374" t="s">
        <v>124</v>
      </c>
      <c r="R10374" t="b">
        <v>0</v>
      </c>
      <c r="S10374">
        <v>72</v>
      </c>
      <c r="T10374">
        <v>0</v>
      </c>
      <c r="V10374" t="s">
        <v>103</v>
      </c>
    </row>
    <row r="10375" spans="1:22" x14ac:dyDescent="0.2">
      <c r="A10375" s="1">
        <v>40839</v>
      </c>
      <c r="B10375">
        <v>2011</v>
      </c>
      <c r="C10375">
        <f>_xlfn.MAXIFS(Table1[ScheduleWeekWritten],Table1[ScheduleSeason],Table1[[#This Row],[ScheduleSeason]])</f>
        <v>17</v>
      </c>
      <c r="D10375">
        <v>7</v>
      </c>
      <c r="E10375" cm="1">
        <f t="array" ref="E10375">_xlfn.XLOOKUP(Table1[[#This Row],[ScheduleWeekWritten]],Table3[Game],100+Table3[Increase],Table1[[#This Row],[ScheduleWeekWritten]])</f>
        <v>7</v>
      </c>
      <c r="F10375" t="b">
        <v>0</v>
      </c>
      <c r="G10375" t="s">
        <v>31</v>
      </c>
      <c r="H10375">
        <v>27</v>
      </c>
      <c r="I10375">
        <v>21</v>
      </c>
      <c r="J10375" t="s">
        <v>27</v>
      </c>
      <c r="K10375" t="s">
        <v>29</v>
      </c>
      <c r="L10375" t="str">
        <f>_xlfn.XLOOKUP(Table1[[#This Row],[TeamFavoriteID]],Table2[team_id],Table2[team_name],_xlfn.XLOOKUP(Table1[[#This Row],[TeamFavoriteID]],Table2[team_id_pfr],Table2[team_name],"Even"))</f>
        <v>Los Angeles Chargers</v>
      </c>
      <c r="M10375">
        <v>-1</v>
      </c>
      <c r="N10375">
        <f>IF(Table1[[#This Row],[TeamFavorite]]=Table1[[#This Row],[TeamHome]],Table1[[#This Row],[ScoreAway]]-Table1[[#This Row],[ScoreHome]],Table1[[#This Row],[ScoreHome]]-Table1[[#This Row],[ScoreAway]])</f>
        <v>6</v>
      </c>
      <c r="O10375">
        <f>IF(Table1[[#This Row],[SpreadActual]]&lt;Table1[[#This Row],[SpreadFavorite]],1,0)</f>
        <v>0</v>
      </c>
      <c r="P10375">
        <v>43.5</v>
      </c>
      <c r="Q10375" t="s">
        <v>197</v>
      </c>
      <c r="R10375" t="b">
        <v>0</v>
      </c>
      <c r="S10375">
        <v>70</v>
      </c>
      <c r="T10375">
        <v>0</v>
      </c>
      <c r="U10375">
        <v>46</v>
      </c>
    </row>
    <row r="10376" spans="1:22" x14ac:dyDescent="0.2">
      <c r="A10376" s="1">
        <v>40839</v>
      </c>
      <c r="B10376">
        <v>2011</v>
      </c>
      <c r="C10376">
        <f>_xlfn.MAXIFS(Table1[ScheduleWeekWritten],Table1[ScheduleSeason],Table1[[#This Row],[ScheduleSeason]])</f>
        <v>17</v>
      </c>
      <c r="D10376">
        <v>7</v>
      </c>
      <c r="E10376" cm="1">
        <f t="array" ref="E10376">_xlfn.XLOOKUP(Table1[[#This Row],[ScheduleWeekWritten]],Table3[Game],100+Table3[Increase],Table1[[#This Row],[ScheduleWeekWritten]])</f>
        <v>7</v>
      </c>
      <c r="F10376" t="b">
        <v>0</v>
      </c>
      <c r="G10376" t="s">
        <v>20</v>
      </c>
      <c r="H10376">
        <v>0</v>
      </c>
      <c r="I10376">
        <v>28</v>
      </c>
      <c r="J10376" t="s">
        <v>42</v>
      </c>
      <c r="K10376" t="s">
        <v>21</v>
      </c>
      <c r="L10376" t="str">
        <f>_xlfn.XLOOKUP(Table1[[#This Row],[TeamFavoriteID]],Table2[team_id],Table2[team_name],_xlfn.XLOOKUP(Table1[[#This Row],[TeamFavoriteID]],Table2[team_id_pfr],Table2[team_name],"Even"))</f>
        <v>Las Vegas Raiders</v>
      </c>
      <c r="M10376">
        <v>-3.5</v>
      </c>
      <c r="N10376">
        <f>IF(Table1[[#This Row],[TeamFavorite]]=Table1[[#This Row],[TeamHome]],Table1[[#This Row],[ScoreAway]]-Table1[[#This Row],[ScoreHome]],Table1[[#This Row],[ScoreHome]]-Table1[[#This Row],[ScoreAway]])</f>
        <v>-28</v>
      </c>
      <c r="O10376">
        <f>IF(Table1[[#This Row],[SpreadActual]]&lt;Table1[[#This Row],[SpreadFavorite]],1,0)</f>
        <v>1</v>
      </c>
      <c r="P10376">
        <v>41.5</v>
      </c>
      <c r="Q10376" t="s">
        <v>76</v>
      </c>
      <c r="R10376" t="b">
        <v>0</v>
      </c>
      <c r="S10376">
        <v>79</v>
      </c>
      <c r="T10376">
        <v>6</v>
      </c>
      <c r="U10376">
        <v>46</v>
      </c>
    </row>
    <row r="10377" spans="1:22" x14ac:dyDescent="0.2">
      <c r="A10377" s="1">
        <v>40839</v>
      </c>
      <c r="B10377">
        <v>2011</v>
      </c>
      <c r="C10377">
        <f>_xlfn.MAXIFS(Table1[ScheduleWeekWritten],Table1[ScheduleSeason],Table1[[#This Row],[ScheduleSeason]])</f>
        <v>17</v>
      </c>
      <c r="D10377">
        <v>7</v>
      </c>
      <c r="E10377" cm="1">
        <f t="array" ref="E10377">_xlfn.XLOOKUP(Table1[[#This Row],[ScheduleWeekWritten]],Table3[Game],100+Table3[Increase],Table1[[#This Row],[ScheduleWeekWritten]])</f>
        <v>7</v>
      </c>
      <c r="F10377" t="b">
        <v>0</v>
      </c>
      <c r="G10377" t="s">
        <v>127</v>
      </c>
      <c r="H10377">
        <v>18</v>
      </c>
      <c r="I10377">
        <v>24</v>
      </c>
      <c r="J10377" t="s">
        <v>46</v>
      </c>
      <c r="K10377" t="s">
        <v>47</v>
      </c>
      <c r="L10377" t="str">
        <f>_xlfn.XLOOKUP(Table1[[#This Row],[TeamFavoriteID]],Table2[team_id],Table2[team_name],_xlfn.XLOOKUP(Table1[[#This Row],[TeamFavoriteID]],Table2[team_id_pfr],Table2[team_name],"Even"))</f>
        <v>Chicago Bears</v>
      </c>
      <c r="M10377">
        <v>-2</v>
      </c>
      <c r="N10377">
        <f>IF(Table1[[#This Row],[TeamFavorite]]=Table1[[#This Row],[TeamHome]],Table1[[#This Row],[ScoreAway]]-Table1[[#This Row],[ScoreHome]],Table1[[#This Row],[ScoreHome]]-Table1[[#This Row],[ScoreAway]])</f>
        <v>-6</v>
      </c>
      <c r="O10377">
        <f>IF(Table1[[#This Row],[SpreadActual]]&lt;Table1[[#This Row],[SpreadFavorite]],1,0)</f>
        <v>1</v>
      </c>
      <c r="P10377">
        <v>44</v>
      </c>
      <c r="Q10377" t="s">
        <v>189</v>
      </c>
      <c r="R10377" t="b">
        <v>1</v>
      </c>
      <c r="S10377">
        <v>67</v>
      </c>
      <c r="T10377">
        <v>15</v>
      </c>
      <c r="U10377">
        <v>54</v>
      </c>
    </row>
    <row r="10378" spans="1:22" x14ac:dyDescent="0.2">
      <c r="A10378" s="1">
        <v>40839</v>
      </c>
      <c r="B10378">
        <v>2011</v>
      </c>
      <c r="C10378">
        <f>_xlfn.MAXIFS(Table1[ScheduleWeekWritten],Table1[ScheduleSeason],Table1[[#This Row],[ScheduleSeason]])</f>
        <v>17</v>
      </c>
      <c r="D10378">
        <v>7</v>
      </c>
      <c r="E10378" cm="1">
        <f t="array" ref="E10378">_xlfn.XLOOKUP(Table1[[#This Row],[ScheduleWeekWritten]],Table3[Game],100+Table3[Increase],Table1[[#This Row],[ScheduleWeekWritten]])</f>
        <v>7</v>
      </c>
      <c r="F10378" t="b">
        <v>0</v>
      </c>
      <c r="G10378" t="s">
        <v>171</v>
      </c>
      <c r="H10378">
        <v>7</v>
      </c>
      <c r="I10378">
        <v>41</v>
      </c>
      <c r="J10378" t="s">
        <v>177</v>
      </c>
      <c r="K10378" t="s">
        <v>25</v>
      </c>
      <c r="L10378" t="str">
        <f>_xlfn.XLOOKUP(Table1[[#This Row],[TeamFavoriteID]],Table2[team_id],Table2[team_name],_xlfn.XLOOKUP(Table1[[#This Row],[TeamFavoriteID]],Table2[team_id_pfr],Table2[team_name],"Even"))</f>
        <v>Houston Oilers</v>
      </c>
      <c r="M10378">
        <v>-2.5</v>
      </c>
      <c r="N10378">
        <f>IF(Table1[[#This Row],[TeamFavorite]]=Table1[[#This Row],[TeamHome]],Table1[[#This Row],[ScoreAway]]-Table1[[#This Row],[ScoreHome]],Table1[[#This Row],[ScoreHome]]-Table1[[#This Row],[ScoreAway]])</f>
        <v>-34</v>
      </c>
      <c r="O10378">
        <f>IF(Table1[[#This Row],[SpreadActual]]&lt;Table1[[#This Row],[SpreadFavorite]],1,0)</f>
        <v>1</v>
      </c>
      <c r="P10378">
        <v>44</v>
      </c>
      <c r="Q10378" t="s">
        <v>172</v>
      </c>
      <c r="R10378" t="b">
        <v>0</v>
      </c>
      <c r="S10378">
        <v>72</v>
      </c>
      <c r="T10378">
        <v>0</v>
      </c>
      <c r="U10378">
        <v>35</v>
      </c>
    </row>
    <row r="10379" spans="1:22" x14ac:dyDescent="0.2">
      <c r="A10379" s="1">
        <v>40840</v>
      </c>
      <c r="B10379">
        <v>2011</v>
      </c>
      <c r="C10379">
        <f>_xlfn.MAXIFS(Table1[ScheduleWeekWritten],Table1[ScheduleSeason],Table1[[#This Row],[ScheduleSeason]])</f>
        <v>17</v>
      </c>
      <c r="D10379">
        <v>7</v>
      </c>
      <c r="E10379" cm="1">
        <f t="array" ref="E10379">_xlfn.XLOOKUP(Table1[[#This Row],[ScheduleWeekWritten]],Table3[Game],100+Table3[Increase],Table1[[#This Row],[ScheduleWeekWritten]])</f>
        <v>7</v>
      </c>
      <c r="F10379" t="b">
        <v>0</v>
      </c>
      <c r="G10379" t="s">
        <v>154</v>
      </c>
      <c r="H10379">
        <v>12</v>
      </c>
      <c r="I10379">
        <v>7</v>
      </c>
      <c r="J10379" t="s">
        <v>158</v>
      </c>
      <c r="K10379" t="s">
        <v>159</v>
      </c>
      <c r="L10379" t="str">
        <f>_xlfn.XLOOKUP(Table1[[#This Row],[TeamFavoriteID]],Table2[team_id],Table2[team_name],_xlfn.XLOOKUP(Table1[[#This Row],[TeamFavoriteID]],Table2[team_id_pfr],Table2[team_name],"Even"))</f>
        <v>Baltimore Ravens</v>
      </c>
      <c r="M10379">
        <v>-10.5</v>
      </c>
      <c r="N10379">
        <f>IF(Table1[[#This Row],[TeamFavorite]]=Table1[[#This Row],[TeamHome]],Table1[[#This Row],[ScoreAway]]-Table1[[#This Row],[ScoreHome]],Table1[[#This Row],[ScoreHome]]-Table1[[#This Row],[ScoreAway]])</f>
        <v>5</v>
      </c>
      <c r="O10379">
        <f>IF(Table1[[#This Row],[SpreadActual]]&lt;Table1[[#This Row],[SpreadFavorite]],1,0)</f>
        <v>0</v>
      </c>
      <c r="P10379">
        <v>39</v>
      </c>
      <c r="Q10379" t="s">
        <v>155</v>
      </c>
      <c r="R10379" t="b">
        <v>0</v>
      </c>
      <c r="S10379">
        <v>69</v>
      </c>
      <c r="T10379">
        <v>0</v>
      </c>
      <c r="U10379">
        <v>77</v>
      </c>
    </row>
    <row r="10380" spans="1:22" x14ac:dyDescent="0.2">
      <c r="A10380" s="1">
        <v>40846</v>
      </c>
      <c r="B10380">
        <v>2011</v>
      </c>
      <c r="C10380">
        <f>_xlfn.MAXIFS(Table1[ScheduleWeekWritten],Table1[ScheduleSeason],Table1[[#This Row],[ScheduleSeason]])</f>
        <v>17</v>
      </c>
      <c r="D10380">
        <v>8</v>
      </c>
      <c r="E10380" cm="1">
        <f t="array" ref="E10380">_xlfn.XLOOKUP(Table1[[#This Row],[ScheduleWeekWritten]],Table3[Game],100+Table3[Increase],Table1[[#This Row],[ScheduleWeekWritten]])</f>
        <v>8</v>
      </c>
      <c r="F10380" t="b">
        <v>0</v>
      </c>
      <c r="G10380" t="s">
        <v>158</v>
      </c>
      <c r="H10380">
        <v>30</v>
      </c>
      <c r="I10380">
        <v>27</v>
      </c>
      <c r="J10380" t="s">
        <v>149</v>
      </c>
      <c r="K10380" t="s">
        <v>159</v>
      </c>
      <c r="L10380" t="str">
        <f>_xlfn.XLOOKUP(Table1[[#This Row],[TeamFavoriteID]],Table2[team_id],Table2[team_name],_xlfn.XLOOKUP(Table1[[#This Row],[TeamFavoriteID]],Table2[team_id_pfr],Table2[team_name],"Even"))</f>
        <v>Baltimore Ravens</v>
      </c>
      <c r="M10380">
        <v>-11.5</v>
      </c>
      <c r="N10380">
        <f>IF(Table1[[#This Row],[TeamFavorite]]=Table1[[#This Row],[TeamHome]],Table1[[#This Row],[ScoreAway]]-Table1[[#This Row],[ScoreHome]],Table1[[#This Row],[ScoreHome]]-Table1[[#This Row],[ScoreAway]])</f>
        <v>-3</v>
      </c>
      <c r="O10380">
        <f>IF(Table1[[#This Row],[SpreadActual]]&lt;Table1[[#This Row],[SpreadFavorite]],1,0)</f>
        <v>0</v>
      </c>
      <c r="P10380">
        <v>43</v>
      </c>
      <c r="Q10380" t="s">
        <v>166</v>
      </c>
      <c r="R10380" t="b">
        <v>0</v>
      </c>
      <c r="S10380">
        <v>63</v>
      </c>
      <c r="T10380">
        <v>9</v>
      </c>
    </row>
    <row r="10381" spans="1:22" x14ac:dyDescent="0.2">
      <c r="A10381" s="1">
        <v>40846</v>
      </c>
      <c r="B10381">
        <v>2011</v>
      </c>
      <c r="C10381">
        <f>_xlfn.MAXIFS(Table1[ScheduleWeekWritten],Table1[ScheduleSeason],Table1[[#This Row],[ScheduleSeason]])</f>
        <v>17</v>
      </c>
      <c r="D10381">
        <v>8</v>
      </c>
      <c r="E10381" cm="1">
        <f t="array" ref="E10381">_xlfn.XLOOKUP(Table1[[#This Row],[ScheduleWeekWritten]],Table3[Game],100+Table3[Increase],Table1[[#This Row],[ScheduleWeekWritten]])</f>
        <v>8</v>
      </c>
      <c r="F10381" t="b">
        <v>0</v>
      </c>
      <c r="G10381" t="s">
        <v>28</v>
      </c>
      <c r="H10381">
        <v>23</v>
      </c>
      <c r="I10381">
        <v>0</v>
      </c>
      <c r="J10381" t="s">
        <v>61</v>
      </c>
      <c r="K10381" t="s">
        <v>43</v>
      </c>
      <c r="L10381" t="str">
        <f>_xlfn.XLOOKUP(Table1[[#This Row],[TeamFavoriteID]],Table2[team_id],Table2[team_name],_xlfn.XLOOKUP(Table1[[#This Row],[TeamFavoriteID]],Table2[team_id_pfr],Table2[team_name],"Even"))</f>
        <v>Buffalo Bills</v>
      </c>
      <c r="M10381">
        <v>-4</v>
      </c>
      <c r="N10381">
        <f>IF(Table1[[#This Row],[TeamFavorite]]=Table1[[#This Row],[TeamHome]],Table1[[#This Row],[ScoreAway]]-Table1[[#This Row],[ScoreHome]],Table1[[#This Row],[ScoreHome]]-Table1[[#This Row],[ScoreAway]])</f>
        <v>-23</v>
      </c>
      <c r="O10381">
        <f>IF(Table1[[#This Row],[SpreadActual]]&lt;Table1[[#This Row],[SpreadFavorite]],1,0)</f>
        <v>1</v>
      </c>
      <c r="P10381">
        <v>46.5</v>
      </c>
      <c r="Q10381" t="s">
        <v>191</v>
      </c>
      <c r="R10381" t="b">
        <v>1</v>
      </c>
      <c r="S10381">
        <v>72</v>
      </c>
      <c r="T10381">
        <v>0</v>
      </c>
      <c r="V10381" t="s">
        <v>103</v>
      </c>
    </row>
    <row r="10382" spans="1:22" x14ac:dyDescent="0.2">
      <c r="A10382" s="1">
        <v>40846</v>
      </c>
      <c r="B10382">
        <v>2011</v>
      </c>
      <c r="C10382">
        <f>_xlfn.MAXIFS(Table1[ScheduleWeekWritten],Table1[ScheduleSeason],Table1[[#This Row],[ScheduleSeason]])</f>
        <v>17</v>
      </c>
      <c r="D10382">
        <v>8</v>
      </c>
      <c r="E10382" cm="1">
        <f t="array" ref="E10382">_xlfn.XLOOKUP(Table1[[#This Row],[ScheduleWeekWritten]],Table3[Game],100+Table3[Increase],Table1[[#This Row],[ScheduleWeekWritten]])</f>
        <v>8</v>
      </c>
      <c r="F10382" t="b">
        <v>0</v>
      </c>
      <c r="G10382" t="s">
        <v>152</v>
      </c>
      <c r="H10382">
        <v>21</v>
      </c>
      <c r="I10382">
        <v>24</v>
      </c>
      <c r="J10382" t="s">
        <v>54</v>
      </c>
      <c r="K10382" t="s">
        <v>162</v>
      </c>
      <c r="L10382" t="str">
        <f>_xlfn.XLOOKUP(Table1[[#This Row],[TeamFavoriteID]],Table2[team_id],Table2[team_name],_xlfn.XLOOKUP(Table1[[#This Row],[TeamFavoriteID]],Table2[team_id_pfr],Table2[team_name],"Even"))</f>
        <v>Carolina Panthers</v>
      </c>
      <c r="M10382">
        <v>-3</v>
      </c>
      <c r="N10382">
        <f>IF(Table1[[#This Row],[TeamFavorite]]=Table1[[#This Row],[TeamHome]],Table1[[#This Row],[ScoreAway]]-Table1[[#This Row],[ScoreHome]],Table1[[#This Row],[ScoreHome]]-Table1[[#This Row],[ScoreAway]])</f>
        <v>3</v>
      </c>
      <c r="O10382">
        <f>IF(Table1[[#This Row],[SpreadActual]]&lt;Table1[[#This Row],[SpreadFavorite]],1,0)</f>
        <v>0</v>
      </c>
      <c r="P10382">
        <v>47</v>
      </c>
      <c r="Q10382" t="s">
        <v>160</v>
      </c>
      <c r="R10382" t="b">
        <v>0</v>
      </c>
      <c r="S10382">
        <v>59</v>
      </c>
      <c r="T10382">
        <v>6</v>
      </c>
      <c r="U10382">
        <v>52</v>
      </c>
    </row>
    <row r="10383" spans="1:22" x14ac:dyDescent="0.2">
      <c r="A10383" s="1">
        <v>40846</v>
      </c>
      <c r="B10383">
        <v>2011</v>
      </c>
      <c r="C10383">
        <f>_xlfn.MAXIFS(Table1[ScheduleWeekWritten],Table1[ScheduleSeason],Table1[[#This Row],[ScheduleSeason]])</f>
        <v>17</v>
      </c>
      <c r="D10383">
        <v>8</v>
      </c>
      <c r="E10383" cm="1">
        <f t="array" ref="E10383">_xlfn.XLOOKUP(Table1[[#This Row],[ScheduleWeekWritten]],Table3[Game],100+Table3[Increase],Table1[[#This Row],[ScheduleWeekWritten]])</f>
        <v>8</v>
      </c>
      <c r="F10383" t="b">
        <v>0</v>
      </c>
      <c r="G10383" t="s">
        <v>24</v>
      </c>
      <c r="H10383">
        <v>10</v>
      </c>
      <c r="I10383">
        <v>45</v>
      </c>
      <c r="J10383" t="s">
        <v>45</v>
      </c>
      <c r="K10383" t="s">
        <v>79</v>
      </c>
      <c r="L10383" t="str">
        <f>_xlfn.XLOOKUP(Table1[[#This Row],[TeamFavoriteID]],Table2[team_id],Table2[team_name],_xlfn.XLOOKUP(Table1[[#This Row],[TeamFavoriteID]],Table2[team_id_pfr],Table2[team_name],"Even"))</f>
        <v>Detroit Lions</v>
      </c>
      <c r="M10383">
        <v>-3.5</v>
      </c>
      <c r="N10383">
        <f>IF(Table1[[#This Row],[TeamFavorite]]=Table1[[#This Row],[TeamHome]],Table1[[#This Row],[ScoreAway]]-Table1[[#This Row],[ScoreHome]],Table1[[#This Row],[ScoreHome]]-Table1[[#This Row],[ScoreAway]])</f>
        <v>-35</v>
      </c>
      <c r="O10383">
        <f>IF(Table1[[#This Row],[SpreadActual]]&lt;Table1[[#This Row],[SpreadFavorite]],1,0)</f>
        <v>1</v>
      </c>
      <c r="P10383">
        <v>43.5</v>
      </c>
      <c r="Q10383" t="s">
        <v>174</v>
      </c>
      <c r="R10383" t="b">
        <v>0</v>
      </c>
      <c r="S10383">
        <v>59</v>
      </c>
      <c r="T10383">
        <v>5</v>
      </c>
      <c r="U10383">
        <v>31</v>
      </c>
    </row>
    <row r="10384" spans="1:22" x14ac:dyDescent="0.2">
      <c r="A10384" s="1">
        <v>40846</v>
      </c>
      <c r="B10384">
        <v>2011</v>
      </c>
      <c r="C10384">
        <f>_xlfn.MAXIFS(Table1[ScheduleWeekWritten],Table1[ScheduleSeason],Table1[[#This Row],[ScheduleSeason]])</f>
        <v>17</v>
      </c>
      <c r="D10384">
        <v>8</v>
      </c>
      <c r="E10384" cm="1">
        <f t="array" ref="E10384">_xlfn.XLOOKUP(Table1[[#This Row],[ScheduleWeekWritten]],Table3[Game],100+Table3[Increase],Table1[[#This Row],[ScheduleWeekWritten]])</f>
        <v>8</v>
      </c>
      <c r="F10384" t="b">
        <v>0</v>
      </c>
      <c r="G10384" t="s">
        <v>177</v>
      </c>
      <c r="H10384">
        <v>24</v>
      </c>
      <c r="I10384">
        <v>14</v>
      </c>
      <c r="J10384" t="s">
        <v>154</v>
      </c>
      <c r="K10384" t="s">
        <v>182</v>
      </c>
      <c r="L10384" t="str">
        <f>_xlfn.XLOOKUP(Table1[[#This Row],[TeamFavoriteID]],Table2[team_id],Table2[team_name],_xlfn.XLOOKUP(Table1[[#This Row],[TeamFavoriteID]],Table2[team_id_pfr],Table2[team_name],"Even"))</f>
        <v>Houston Texans</v>
      </c>
      <c r="M10384">
        <v>-10</v>
      </c>
      <c r="N10384">
        <f>IF(Table1[[#This Row],[TeamFavorite]]=Table1[[#This Row],[TeamHome]],Table1[[#This Row],[ScoreAway]]-Table1[[#This Row],[ScoreHome]],Table1[[#This Row],[ScoreHome]]-Table1[[#This Row],[ScoreAway]])</f>
        <v>-10</v>
      </c>
      <c r="O10384">
        <f>IF(Table1[[#This Row],[SpreadActual]]&lt;Table1[[#This Row],[SpreadFavorite]],1,0)</f>
        <v>0</v>
      </c>
      <c r="P10384">
        <v>41</v>
      </c>
      <c r="Q10384" t="s">
        <v>178</v>
      </c>
      <c r="R10384" t="b">
        <v>0</v>
      </c>
      <c r="S10384">
        <v>69</v>
      </c>
      <c r="T10384">
        <v>4</v>
      </c>
      <c r="V10384" t="s">
        <v>193</v>
      </c>
    </row>
    <row r="10385" spans="1:22" x14ac:dyDescent="0.2">
      <c r="A10385" s="1">
        <v>40846</v>
      </c>
      <c r="B10385">
        <v>2011</v>
      </c>
      <c r="C10385">
        <f>_xlfn.MAXIFS(Table1[ScheduleWeekWritten],Table1[ScheduleSeason],Table1[[#This Row],[ScheduleSeason]])</f>
        <v>17</v>
      </c>
      <c r="D10385">
        <v>8</v>
      </c>
      <c r="E10385" cm="1">
        <f t="array" ref="E10385">_xlfn.XLOOKUP(Table1[[#This Row],[ScheduleWeekWritten]],Table3[Game],100+Table3[Increase],Table1[[#This Row],[ScheduleWeekWritten]])</f>
        <v>8</v>
      </c>
      <c r="F10385" t="b">
        <v>0</v>
      </c>
      <c r="G10385" t="s">
        <v>50</v>
      </c>
      <c r="H10385">
        <v>20</v>
      </c>
      <c r="I10385">
        <v>17</v>
      </c>
      <c r="J10385" t="s">
        <v>19</v>
      </c>
      <c r="K10385" t="s">
        <v>90</v>
      </c>
      <c r="L10385" t="str">
        <f>_xlfn.XLOOKUP(Table1[[#This Row],[TeamFavoriteID]],Table2[team_id],Table2[team_name],_xlfn.XLOOKUP(Table1[[#This Row],[TeamFavoriteID]],Table2[team_id_pfr],Table2[team_name],"Even"))</f>
        <v>New York Giants</v>
      </c>
      <c r="M10385">
        <v>-10</v>
      </c>
      <c r="N10385">
        <f>IF(Table1[[#This Row],[TeamFavorite]]=Table1[[#This Row],[TeamHome]],Table1[[#This Row],[ScoreAway]]-Table1[[#This Row],[ScoreHome]],Table1[[#This Row],[ScoreHome]]-Table1[[#This Row],[ScoreAway]])</f>
        <v>-3</v>
      </c>
      <c r="O10385">
        <f>IF(Table1[[#This Row],[SpreadActual]]&lt;Table1[[#This Row],[SpreadFavorite]],1,0)</f>
        <v>0</v>
      </c>
      <c r="P10385">
        <v>43.5</v>
      </c>
      <c r="Q10385" t="s">
        <v>197</v>
      </c>
      <c r="R10385" t="b">
        <v>0</v>
      </c>
      <c r="S10385">
        <v>45</v>
      </c>
      <c r="T10385">
        <v>1</v>
      </c>
      <c r="U10385">
        <v>55</v>
      </c>
    </row>
    <row r="10386" spans="1:22" x14ac:dyDescent="0.2">
      <c r="A10386" s="1">
        <v>40846</v>
      </c>
      <c r="B10386">
        <v>2011</v>
      </c>
      <c r="C10386">
        <f>_xlfn.MAXIFS(Table1[ScheduleWeekWritten],Table1[ScheduleSeason],Table1[[#This Row],[ScheduleSeason]])</f>
        <v>17</v>
      </c>
      <c r="D10386">
        <v>8</v>
      </c>
      <c r="E10386" cm="1">
        <f t="array" ref="E10386">_xlfn.XLOOKUP(Table1[[#This Row],[ScheduleWeekWritten]],Table3[Game],100+Table3[Increase],Table1[[#This Row],[ScheduleWeekWritten]])</f>
        <v>8</v>
      </c>
      <c r="F10386" t="b">
        <v>0</v>
      </c>
      <c r="G10386" t="s">
        <v>58</v>
      </c>
      <c r="H10386">
        <v>34</v>
      </c>
      <c r="I10386">
        <v>7</v>
      </c>
      <c r="J10386" t="s">
        <v>67</v>
      </c>
      <c r="K10386" t="s">
        <v>77</v>
      </c>
      <c r="L10386" t="str">
        <f>_xlfn.XLOOKUP(Table1[[#This Row],[TeamFavoriteID]],Table2[team_id],Table2[team_name],_xlfn.XLOOKUP(Table1[[#This Row],[TeamFavoriteID]],Table2[team_id_pfr],Table2[team_name],"Even"))</f>
        <v>Philadelphia Eagles</v>
      </c>
      <c r="M10386">
        <v>-3</v>
      </c>
      <c r="N10386">
        <f>IF(Table1[[#This Row],[TeamFavorite]]=Table1[[#This Row],[TeamHome]],Table1[[#This Row],[ScoreAway]]-Table1[[#This Row],[ScoreHome]],Table1[[#This Row],[ScoreHome]]-Table1[[#This Row],[ScoreAway]])</f>
        <v>-27</v>
      </c>
      <c r="O10386">
        <f>IF(Table1[[#This Row],[SpreadActual]]&lt;Table1[[#This Row],[SpreadFavorite]],1,0)</f>
        <v>1</v>
      </c>
      <c r="P10386">
        <v>49.5</v>
      </c>
      <c r="Q10386" t="s">
        <v>183</v>
      </c>
      <c r="R10386" t="b">
        <v>0</v>
      </c>
      <c r="S10386">
        <v>42</v>
      </c>
      <c r="T10386">
        <v>5</v>
      </c>
      <c r="U10386">
        <v>64</v>
      </c>
    </row>
    <row r="10387" spans="1:22" x14ac:dyDescent="0.2">
      <c r="A10387" s="1">
        <v>40846</v>
      </c>
      <c r="B10387">
        <v>2011</v>
      </c>
      <c r="C10387">
        <f>_xlfn.MAXIFS(Table1[ScheduleWeekWritten],Table1[ScheduleSeason],Table1[[#This Row],[ScheduleSeason]])</f>
        <v>17</v>
      </c>
      <c r="D10387">
        <v>8</v>
      </c>
      <c r="E10387" cm="1">
        <f t="array" ref="E10387">_xlfn.XLOOKUP(Table1[[#This Row],[ScheduleWeekWritten]],Table3[Game],100+Table3[Increase],Table1[[#This Row],[ScheduleWeekWritten]])</f>
        <v>8</v>
      </c>
      <c r="F10387" t="b">
        <v>0</v>
      </c>
      <c r="G10387" t="s">
        <v>49</v>
      </c>
      <c r="H10387">
        <v>25</v>
      </c>
      <c r="I10387">
        <v>17</v>
      </c>
      <c r="J10387" t="s">
        <v>115</v>
      </c>
      <c r="K10387" t="s">
        <v>70</v>
      </c>
      <c r="L10387" t="str">
        <f>_xlfn.XLOOKUP(Table1[[#This Row],[TeamFavoriteID]],Table2[team_id],Table2[team_name],_xlfn.XLOOKUP(Table1[[#This Row],[TeamFavoriteID]],Table2[team_id_pfr],Table2[team_name],"Even"))</f>
        <v>Boston Patriots</v>
      </c>
      <c r="M10387">
        <v>-3</v>
      </c>
      <c r="N10387">
        <f>IF(Table1[[#This Row],[TeamFavorite]]=Table1[[#This Row],[TeamHome]],Table1[[#This Row],[ScoreAway]]-Table1[[#This Row],[ScoreHome]],Table1[[#This Row],[ScoreHome]]-Table1[[#This Row],[ScoreAway]])</f>
        <v>8</v>
      </c>
      <c r="O10387">
        <f>IF(Table1[[#This Row],[SpreadActual]]&lt;Table1[[#This Row],[SpreadFavorite]],1,0)</f>
        <v>0</v>
      </c>
      <c r="P10387">
        <v>52</v>
      </c>
      <c r="Q10387" t="s">
        <v>175</v>
      </c>
      <c r="R10387" t="b">
        <v>0</v>
      </c>
      <c r="S10387">
        <v>40</v>
      </c>
      <c r="T10387">
        <v>3</v>
      </c>
      <c r="U10387">
        <v>79</v>
      </c>
    </row>
    <row r="10388" spans="1:22" x14ac:dyDescent="0.2">
      <c r="A10388" s="1">
        <v>40846</v>
      </c>
      <c r="B10388">
        <v>2011</v>
      </c>
      <c r="C10388">
        <f>_xlfn.MAXIFS(Table1[ScheduleWeekWritten],Table1[ScheduleSeason],Table1[[#This Row],[ScheduleSeason]])</f>
        <v>17</v>
      </c>
      <c r="D10388">
        <v>8</v>
      </c>
      <c r="E10388" cm="1">
        <f t="array" ref="E10388">_xlfn.XLOOKUP(Table1[[#This Row],[ScheduleWeekWritten]],Table3[Game],100+Table3[Increase],Table1[[#This Row],[ScheduleWeekWritten]])</f>
        <v>8</v>
      </c>
      <c r="F10388" t="b">
        <v>0</v>
      </c>
      <c r="G10388" t="s">
        <v>53</v>
      </c>
      <c r="H10388">
        <v>20</v>
      </c>
      <c r="I10388">
        <v>10</v>
      </c>
      <c r="J10388" t="s">
        <v>62</v>
      </c>
      <c r="K10388" t="s">
        <v>87</v>
      </c>
      <c r="L10388" t="str">
        <f>_xlfn.XLOOKUP(Table1[[#This Row],[TeamFavoriteID]],Table2[team_id],Table2[team_name],_xlfn.XLOOKUP(Table1[[#This Row],[TeamFavoriteID]],Table2[team_id_pfr],Table2[team_name],"Even"))</f>
        <v>San Francisco 49ers</v>
      </c>
      <c r="M10388">
        <v>-9.5</v>
      </c>
      <c r="N10388">
        <f>IF(Table1[[#This Row],[TeamFavorite]]=Table1[[#This Row],[TeamHome]],Table1[[#This Row],[ScoreAway]]-Table1[[#This Row],[ScoreHome]],Table1[[#This Row],[ScoreHome]]-Table1[[#This Row],[ScoreAway]])</f>
        <v>-10</v>
      </c>
      <c r="O10388">
        <f>IF(Table1[[#This Row],[SpreadActual]]&lt;Table1[[#This Row],[SpreadFavorite]],1,0)</f>
        <v>1</v>
      </c>
      <c r="P10388">
        <v>38.5</v>
      </c>
      <c r="Q10388" t="s">
        <v>118</v>
      </c>
      <c r="R10388" t="b">
        <v>0</v>
      </c>
      <c r="S10388">
        <v>67</v>
      </c>
      <c r="T10388">
        <v>5</v>
      </c>
      <c r="U10388">
        <v>68</v>
      </c>
    </row>
    <row r="10389" spans="1:22" x14ac:dyDescent="0.2">
      <c r="A10389" s="1">
        <v>40846</v>
      </c>
      <c r="B10389">
        <v>2011</v>
      </c>
      <c r="C10389">
        <f>_xlfn.MAXIFS(Table1[ScheduleWeekWritten],Table1[ScheduleSeason],Table1[[#This Row],[ScheduleSeason]])</f>
        <v>17</v>
      </c>
      <c r="D10389">
        <v>8</v>
      </c>
      <c r="E10389" cm="1">
        <f t="array" ref="E10389">_xlfn.XLOOKUP(Table1[[#This Row],[ScheduleWeekWritten]],Table3[Game],100+Table3[Increase],Table1[[#This Row],[ScheduleWeekWritten]])</f>
        <v>8</v>
      </c>
      <c r="F10389" t="b">
        <v>0</v>
      </c>
      <c r="G10389" t="s">
        <v>128</v>
      </c>
      <c r="H10389">
        <v>12</v>
      </c>
      <c r="I10389">
        <v>34</v>
      </c>
      <c r="J10389" t="s">
        <v>101</v>
      </c>
      <c r="K10389" t="s">
        <v>104</v>
      </c>
      <c r="L10389" t="str">
        <f>_xlfn.XLOOKUP(Table1[[#This Row],[TeamFavoriteID]],Table2[team_id],Table2[team_name],_xlfn.XLOOKUP(Table1[[#This Row],[TeamFavoriteID]],Table2[team_id_pfr],Table2[team_name],"Even"))</f>
        <v>Cincinnati Bengals</v>
      </c>
      <c r="M10389">
        <v>-1.5</v>
      </c>
      <c r="N10389">
        <f>IF(Table1[[#This Row],[TeamFavorite]]=Table1[[#This Row],[TeamHome]],Table1[[#This Row],[ScoreAway]]-Table1[[#This Row],[ScoreHome]],Table1[[#This Row],[ScoreHome]]-Table1[[#This Row],[ScoreAway]])</f>
        <v>-22</v>
      </c>
      <c r="O10389">
        <f>IF(Table1[[#This Row],[SpreadActual]]&lt;Table1[[#This Row],[SpreadFavorite]],1,0)</f>
        <v>1</v>
      </c>
      <c r="P10389">
        <v>37.5</v>
      </c>
      <c r="Q10389" t="s">
        <v>180</v>
      </c>
      <c r="R10389" t="b">
        <v>0</v>
      </c>
      <c r="S10389">
        <v>59</v>
      </c>
      <c r="T10389">
        <v>14</v>
      </c>
    </row>
    <row r="10390" spans="1:22" x14ac:dyDescent="0.2">
      <c r="A10390" s="1">
        <v>40846</v>
      </c>
      <c r="B10390">
        <v>2011</v>
      </c>
      <c r="C10390">
        <f>_xlfn.MAXIFS(Table1[ScheduleWeekWritten],Table1[ScheduleSeason],Table1[[#This Row],[ScheduleSeason]])</f>
        <v>17</v>
      </c>
      <c r="D10390">
        <v>8</v>
      </c>
      <c r="E10390" cm="1">
        <f t="array" ref="E10390">_xlfn.XLOOKUP(Table1[[#This Row],[ScheduleWeekWritten]],Table3[Game],100+Table3[Increase],Table1[[#This Row],[ScheduleWeekWritten]])</f>
        <v>8</v>
      </c>
      <c r="F10390" t="b">
        <v>0</v>
      </c>
      <c r="G10390" t="s">
        <v>153</v>
      </c>
      <c r="H10390">
        <v>31</v>
      </c>
      <c r="I10390">
        <v>21</v>
      </c>
      <c r="J10390" t="s">
        <v>95</v>
      </c>
      <c r="K10390" t="s">
        <v>98</v>
      </c>
      <c r="L10390" t="str">
        <f>_xlfn.XLOOKUP(Table1[[#This Row],[TeamFavoriteID]],Table2[team_id],Table2[team_name],_xlfn.XLOOKUP(Table1[[#This Row],[TeamFavoriteID]],Table2[team_id_pfr],Table2[team_name],"Even"))</f>
        <v>New Orleans Saints</v>
      </c>
      <c r="M10390">
        <v>-14</v>
      </c>
      <c r="N10390">
        <f>IF(Table1[[#This Row],[TeamFavorite]]=Table1[[#This Row],[TeamHome]],Table1[[#This Row],[ScoreAway]]-Table1[[#This Row],[ScoreHome]],Table1[[#This Row],[ScoreHome]]-Table1[[#This Row],[ScoreAway]])</f>
        <v>10</v>
      </c>
      <c r="O10390">
        <f>IF(Table1[[#This Row],[SpreadActual]]&lt;Table1[[#This Row],[SpreadFavorite]],1,0)</f>
        <v>0</v>
      </c>
      <c r="P10390">
        <v>48.5</v>
      </c>
      <c r="Q10390" t="s">
        <v>157</v>
      </c>
      <c r="R10390" t="b">
        <v>0</v>
      </c>
      <c r="S10390">
        <v>72</v>
      </c>
      <c r="T10390">
        <v>0</v>
      </c>
      <c r="V10390" t="s">
        <v>103</v>
      </c>
    </row>
    <row r="10391" spans="1:22" x14ac:dyDescent="0.2">
      <c r="A10391" s="1">
        <v>40846</v>
      </c>
      <c r="B10391">
        <v>2011</v>
      </c>
      <c r="C10391">
        <f>_xlfn.MAXIFS(Table1[ScheduleWeekWritten],Table1[ScheduleSeason],Table1[[#This Row],[ScheduleSeason]])</f>
        <v>17</v>
      </c>
      <c r="D10391">
        <v>8</v>
      </c>
      <c r="E10391" cm="1">
        <f t="array" ref="E10391">_xlfn.XLOOKUP(Table1[[#This Row],[ScheduleWeekWritten]],Table3[Game],100+Table3[Increase],Table1[[#This Row],[ScheduleWeekWritten]])</f>
        <v>8</v>
      </c>
      <c r="F10391" t="b">
        <v>0</v>
      </c>
      <c r="G10391" t="s">
        <v>171</v>
      </c>
      <c r="H10391">
        <v>27</v>
      </c>
      <c r="I10391">
        <v>10</v>
      </c>
      <c r="J10391" t="s">
        <v>140</v>
      </c>
      <c r="K10391" t="s">
        <v>25</v>
      </c>
      <c r="L10391" t="str">
        <f>_xlfn.XLOOKUP(Table1[[#This Row],[TeamFavoriteID]],Table2[team_id],Table2[team_name],_xlfn.XLOOKUP(Table1[[#This Row],[TeamFavoriteID]],Table2[team_id_pfr],Table2[team_name],"Even"))</f>
        <v>Houston Oilers</v>
      </c>
      <c r="M10391">
        <v>-7.5</v>
      </c>
      <c r="N10391">
        <f>IF(Table1[[#This Row],[TeamFavorite]]=Table1[[#This Row],[TeamHome]],Table1[[#This Row],[ScoreAway]]-Table1[[#This Row],[ScoreHome]],Table1[[#This Row],[ScoreHome]]-Table1[[#This Row],[ScoreAway]])</f>
        <v>17</v>
      </c>
      <c r="O10391">
        <f>IF(Table1[[#This Row],[SpreadActual]]&lt;Table1[[#This Row],[SpreadFavorite]],1,0)</f>
        <v>0</v>
      </c>
      <c r="P10391">
        <v>43.5</v>
      </c>
      <c r="Q10391" t="s">
        <v>172</v>
      </c>
      <c r="R10391" t="b">
        <v>0</v>
      </c>
      <c r="S10391">
        <v>62</v>
      </c>
      <c r="T10391">
        <v>0</v>
      </c>
      <c r="U10391">
        <v>35</v>
      </c>
    </row>
    <row r="10392" spans="1:22" x14ac:dyDescent="0.2">
      <c r="A10392" s="1">
        <v>40847</v>
      </c>
      <c r="B10392">
        <v>2011</v>
      </c>
      <c r="C10392">
        <f>_xlfn.MAXIFS(Table1[ScheduleWeekWritten],Table1[ScheduleSeason],Table1[[#This Row],[ScheduleSeason]])</f>
        <v>17</v>
      </c>
      <c r="D10392">
        <v>8</v>
      </c>
      <c r="E10392" cm="1">
        <f t="array" ref="E10392">_xlfn.XLOOKUP(Table1[[#This Row],[ScheduleWeekWritten]],Table3[Game],100+Table3[Increase],Table1[[#This Row],[ScheduleWeekWritten]])</f>
        <v>8</v>
      </c>
      <c r="F10392" t="b">
        <v>0</v>
      </c>
      <c r="G10392" t="s">
        <v>42</v>
      </c>
      <c r="H10392">
        <v>23</v>
      </c>
      <c r="I10392">
        <v>20</v>
      </c>
      <c r="J10392" t="s">
        <v>27</v>
      </c>
      <c r="K10392" t="s">
        <v>29</v>
      </c>
      <c r="L10392" t="str">
        <f>_xlfn.XLOOKUP(Table1[[#This Row],[TeamFavoriteID]],Table2[team_id],Table2[team_name],_xlfn.XLOOKUP(Table1[[#This Row],[TeamFavoriteID]],Table2[team_id_pfr],Table2[team_name],"Even"))</f>
        <v>Los Angeles Chargers</v>
      </c>
      <c r="M10392">
        <v>-3</v>
      </c>
      <c r="N10392">
        <f>IF(Table1[[#This Row],[TeamFavorite]]=Table1[[#This Row],[TeamHome]],Table1[[#This Row],[ScoreAway]]-Table1[[#This Row],[ScoreHome]],Table1[[#This Row],[ScoreHome]]-Table1[[#This Row],[ScoreAway]])</f>
        <v>3</v>
      </c>
      <c r="O10392">
        <f>IF(Table1[[#This Row],[SpreadActual]]&lt;Table1[[#This Row],[SpreadFavorite]],1,0)</f>
        <v>0</v>
      </c>
      <c r="P10392">
        <v>44.5</v>
      </c>
      <c r="Q10392" t="s">
        <v>117</v>
      </c>
      <c r="R10392" t="b">
        <v>0</v>
      </c>
      <c r="S10392">
        <v>63</v>
      </c>
      <c r="T10392">
        <v>0</v>
      </c>
      <c r="U10392">
        <v>31</v>
      </c>
    </row>
    <row r="10393" spans="1:22" x14ac:dyDescent="0.2">
      <c r="A10393" s="1">
        <v>40853</v>
      </c>
      <c r="B10393">
        <v>2011</v>
      </c>
      <c r="C10393">
        <f>_xlfn.MAXIFS(Table1[ScheduleWeekWritten],Table1[ScheduleSeason],Table1[[#This Row],[ScheduleSeason]])</f>
        <v>17</v>
      </c>
      <c r="D10393">
        <v>9</v>
      </c>
      <c r="E10393" cm="1">
        <f t="array" ref="E10393">_xlfn.XLOOKUP(Table1[[#This Row],[ScheduleWeekWritten]],Table3[Game],100+Table3[Increase],Table1[[#This Row],[ScheduleWeekWritten]])</f>
        <v>9</v>
      </c>
      <c r="F10393" t="b">
        <v>0</v>
      </c>
      <c r="G10393" t="s">
        <v>149</v>
      </c>
      <c r="H10393">
        <v>19</v>
      </c>
      <c r="I10393">
        <v>13</v>
      </c>
      <c r="J10393" t="s">
        <v>153</v>
      </c>
      <c r="K10393" t="s">
        <v>59</v>
      </c>
      <c r="L10393" t="str">
        <f>_xlfn.XLOOKUP(Table1[[#This Row],[TeamFavoriteID]],Table2[team_id],Table2[team_name],_xlfn.XLOOKUP(Table1[[#This Row],[TeamFavoriteID]],Table2[team_id_pfr],Table2[team_name],"Even"))</f>
        <v>Arizona Cardinals</v>
      </c>
      <c r="M10393">
        <v>-3</v>
      </c>
      <c r="N10393">
        <f>IF(Table1[[#This Row],[TeamFavorite]]=Table1[[#This Row],[TeamHome]],Table1[[#This Row],[ScoreAway]]-Table1[[#This Row],[ScoreHome]],Table1[[#This Row],[ScoreHome]]-Table1[[#This Row],[ScoreAway]])</f>
        <v>-6</v>
      </c>
      <c r="O10393">
        <f>IF(Table1[[#This Row],[SpreadActual]]&lt;Table1[[#This Row],[SpreadFavorite]],1,0)</f>
        <v>1</v>
      </c>
      <c r="P10393">
        <v>41.5</v>
      </c>
      <c r="Q10393" t="s">
        <v>150</v>
      </c>
      <c r="R10393" t="b">
        <v>0</v>
      </c>
      <c r="S10393">
        <v>72</v>
      </c>
      <c r="T10393">
        <v>0</v>
      </c>
      <c r="V10393" t="s">
        <v>103</v>
      </c>
    </row>
    <row r="10394" spans="1:22" x14ac:dyDescent="0.2">
      <c r="A10394" s="1">
        <v>40853</v>
      </c>
      <c r="B10394">
        <v>2011</v>
      </c>
      <c r="C10394">
        <f>_xlfn.MAXIFS(Table1[ScheduleWeekWritten],Table1[ScheduleSeason],Table1[[#This Row],[ScheduleSeason]])</f>
        <v>17</v>
      </c>
      <c r="D10394">
        <v>9</v>
      </c>
      <c r="E10394" cm="1">
        <f t="array" ref="E10394">_xlfn.XLOOKUP(Table1[[#This Row],[ScheduleWeekWritten]],Table3[Game],100+Table3[Increase],Table1[[#This Row],[ScheduleWeekWritten]])</f>
        <v>9</v>
      </c>
      <c r="F10394" t="b">
        <v>0</v>
      </c>
      <c r="G10394" t="s">
        <v>28</v>
      </c>
      <c r="H10394">
        <v>11</v>
      </c>
      <c r="I10394">
        <v>27</v>
      </c>
      <c r="J10394" t="s">
        <v>31</v>
      </c>
      <c r="K10394" t="s">
        <v>43</v>
      </c>
      <c r="L10394" t="str">
        <f>_xlfn.XLOOKUP(Table1[[#This Row],[TeamFavoriteID]],Table2[team_id],Table2[team_name],_xlfn.XLOOKUP(Table1[[#This Row],[TeamFavoriteID]],Table2[team_id_pfr],Table2[team_name],"Even"))</f>
        <v>Buffalo Bills</v>
      </c>
      <c r="M10394">
        <v>-2.5</v>
      </c>
      <c r="N10394">
        <f>IF(Table1[[#This Row],[TeamFavorite]]=Table1[[#This Row],[TeamHome]],Table1[[#This Row],[ScoreAway]]-Table1[[#This Row],[ScoreHome]],Table1[[#This Row],[ScoreHome]]-Table1[[#This Row],[ScoreAway]])</f>
        <v>16</v>
      </c>
      <c r="O10394">
        <f>IF(Table1[[#This Row],[SpreadActual]]&lt;Table1[[#This Row],[SpreadFavorite]],1,0)</f>
        <v>0</v>
      </c>
      <c r="P10394">
        <v>45</v>
      </c>
      <c r="Q10394" t="s">
        <v>123</v>
      </c>
      <c r="R10394" t="b">
        <v>0</v>
      </c>
      <c r="S10394">
        <v>61</v>
      </c>
      <c r="T10394">
        <v>8</v>
      </c>
      <c r="U10394">
        <v>26</v>
      </c>
    </row>
    <row r="10395" spans="1:22" x14ac:dyDescent="0.2">
      <c r="A10395" s="1">
        <v>40853</v>
      </c>
      <c r="B10395">
        <v>2011</v>
      </c>
      <c r="C10395">
        <f>_xlfn.MAXIFS(Table1[ScheduleWeekWritten],Table1[ScheduleSeason],Table1[[#This Row],[ScheduleSeason]])</f>
        <v>17</v>
      </c>
      <c r="D10395">
        <v>9</v>
      </c>
      <c r="E10395" cm="1">
        <f t="array" ref="E10395">_xlfn.XLOOKUP(Table1[[#This Row],[ScheduleWeekWritten]],Table3[Game],100+Table3[Increase],Table1[[#This Row],[ScheduleWeekWritten]])</f>
        <v>9</v>
      </c>
      <c r="F10395" t="b">
        <v>0</v>
      </c>
      <c r="G10395" t="s">
        <v>67</v>
      </c>
      <c r="H10395">
        <v>23</v>
      </c>
      <c r="I10395">
        <v>13</v>
      </c>
      <c r="J10395" t="s">
        <v>128</v>
      </c>
      <c r="K10395" t="s">
        <v>68</v>
      </c>
      <c r="L10395" t="str">
        <f>_xlfn.XLOOKUP(Table1[[#This Row],[TeamFavoriteID]],Table2[team_id],Table2[team_name],_xlfn.XLOOKUP(Table1[[#This Row],[TeamFavoriteID]],Table2[team_id_pfr],Table2[team_name],"Even"))</f>
        <v>Dallas Cowboys</v>
      </c>
      <c r="M10395">
        <v>-11</v>
      </c>
      <c r="N10395">
        <f>IF(Table1[[#This Row],[TeamFavorite]]=Table1[[#This Row],[TeamHome]],Table1[[#This Row],[ScoreAway]]-Table1[[#This Row],[ScoreHome]],Table1[[#This Row],[ScoreHome]]-Table1[[#This Row],[ScoreAway]])</f>
        <v>-10</v>
      </c>
      <c r="O10395">
        <f>IF(Table1[[#This Row],[SpreadActual]]&lt;Table1[[#This Row],[SpreadFavorite]],1,0)</f>
        <v>0</v>
      </c>
      <c r="P10395">
        <v>45</v>
      </c>
      <c r="Q10395" t="s">
        <v>192</v>
      </c>
      <c r="R10395" t="b">
        <v>0</v>
      </c>
      <c r="S10395">
        <v>72</v>
      </c>
      <c r="T10395">
        <v>0</v>
      </c>
      <c r="V10395" t="s">
        <v>103</v>
      </c>
    </row>
    <row r="10396" spans="1:22" x14ac:dyDescent="0.2">
      <c r="A10396" s="1">
        <v>40853</v>
      </c>
      <c r="B10396">
        <v>2011</v>
      </c>
      <c r="C10396">
        <f>_xlfn.MAXIFS(Table1[ScheduleWeekWritten],Table1[ScheduleSeason],Table1[[#This Row],[ScheduleSeason]])</f>
        <v>17</v>
      </c>
      <c r="D10396">
        <v>9</v>
      </c>
      <c r="E10396" cm="1">
        <f t="array" ref="E10396">_xlfn.XLOOKUP(Table1[[#This Row],[ScheduleWeekWritten]],Table3[Game],100+Table3[Increase],Table1[[#This Row],[ScheduleWeekWritten]])</f>
        <v>9</v>
      </c>
      <c r="F10396" t="b">
        <v>0</v>
      </c>
      <c r="G10396" t="s">
        <v>177</v>
      </c>
      <c r="H10396">
        <v>30</v>
      </c>
      <c r="I10396">
        <v>12</v>
      </c>
      <c r="J10396" t="s">
        <v>62</v>
      </c>
      <c r="K10396" t="s">
        <v>182</v>
      </c>
      <c r="L10396" t="str">
        <f>_xlfn.XLOOKUP(Table1[[#This Row],[TeamFavoriteID]],Table2[team_id],Table2[team_name],_xlfn.XLOOKUP(Table1[[#This Row],[TeamFavoriteID]],Table2[team_id_pfr],Table2[team_name],"Even"))</f>
        <v>Houston Texans</v>
      </c>
      <c r="M10396">
        <v>-10.5</v>
      </c>
      <c r="N10396">
        <f>IF(Table1[[#This Row],[TeamFavorite]]=Table1[[#This Row],[TeamHome]],Table1[[#This Row],[ScoreAway]]-Table1[[#This Row],[ScoreHome]],Table1[[#This Row],[ScoreHome]]-Table1[[#This Row],[ScoreAway]])</f>
        <v>-18</v>
      </c>
      <c r="O10396">
        <f>IF(Table1[[#This Row],[SpreadActual]]&lt;Table1[[#This Row],[SpreadFavorite]],1,0)</f>
        <v>1</v>
      </c>
      <c r="P10396">
        <v>41</v>
      </c>
      <c r="Q10396" t="s">
        <v>178</v>
      </c>
      <c r="R10396" t="b">
        <v>0</v>
      </c>
      <c r="S10396">
        <v>78</v>
      </c>
      <c r="T10396">
        <v>1</v>
      </c>
      <c r="V10396" t="s">
        <v>193</v>
      </c>
    </row>
    <row r="10397" spans="1:22" x14ac:dyDescent="0.2">
      <c r="A10397" s="1">
        <v>40853</v>
      </c>
      <c r="B10397">
        <v>2011</v>
      </c>
      <c r="C10397">
        <f>_xlfn.MAXIFS(Table1[ScheduleWeekWritten],Table1[ScheduleSeason],Table1[[#This Row],[ScheduleSeason]])</f>
        <v>17</v>
      </c>
      <c r="D10397">
        <v>9</v>
      </c>
      <c r="E10397" cm="1">
        <f t="array" ref="E10397">_xlfn.XLOOKUP(Table1[[#This Row],[ScheduleWeekWritten]],Table3[Game],100+Table3[Increase],Table1[[#This Row],[ScheduleWeekWritten]])</f>
        <v>9</v>
      </c>
      <c r="F10397" t="b">
        <v>0</v>
      </c>
      <c r="G10397" t="s">
        <v>140</v>
      </c>
      <c r="H10397">
        <v>7</v>
      </c>
      <c r="I10397">
        <v>31</v>
      </c>
      <c r="J10397" t="s">
        <v>38</v>
      </c>
      <c r="K10397" t="s">
        <v>109</v>
      </c>
      <c r="L10397" t="str">
        <f>_xlfn.XLOOKUP(Table1[[#This Row],[TeamFavoriteID]],Table2[team_id],Table2[team_name],_xlfn.XLOOKUP(Table1[[#This Row],[TeamFavoriteID]],Table2[team_id_pfr],Table2[team_name],"Even"))</f>
        <v>Atlanta Falcons</v>
      </c>
      <c r="M10397">
        <v>-7</v>
      </c>
      <c r="N10397">
        <f>IF(Table1[[#This Row],[TeamFavorite]]=Table1[[#This Row],[TeamHome]],Table1[[#This Row],[ScoreAway]]-Table1[[#This Row],[ScoreHome]],Table1[[#This Row],[ScoreHome]]-Table1[[#This Row],[ScoreAway]])</f>
        <v>-24</v>
      </c>
      <c r="O10397">
        <f>IF(Table1[[#This Row],[SpreadActual]]&lt;Table1[[#This Row],[SpreadFavorite]],1,0)</f>
        <v>1</v>
      </c>
      <c r="P10397">
        <v>45.5</v>
      </c>
      <c r="Q10397" t="s">
        <v>190</v>
      </c>
      <c r="R10397" t="b">
        <v>0</v>
      </c>
      <c r="S10397">
        <v>72</v>
      </c>
      <c r="T10397">
        <v>0</v>
      </c>
      <c r="V10397" t="s">
        <v>103</v>
      </c>
    </row>
    <row r="10398" spans="1:22" x14ac:dyDescent="0.2">
      <c r="A10398" s="1">
        <v>40853</v>
      </c>
      <c r="B10398">
        <v>2011</v>
      </c>
      <c r="C10398">
        <f>_xlfn.MAXIFS(Table1[ScheduleWeekWritten],Table1[ScheduleSeason],Table1[[#This Row],[ScheduleSeason]])</f>
        <v>17</v>
      </c>
      <c r="D10398">
        <v>9</v>
      </c>
      <c r="E10398" cm="1">
        <f t="array" ref="E10398">_xlfn.XLOOKUP(Table1[[#This Row],[ScheduleWeekWritten]],Table3[Game],100+Table3[Increase],Table1[[#This Row],[ScheduleWeekWritten]])</f>
        <v>9</v>
      </c>
      <c r="F10398" t="b">
        <v>0</v>
      </c>
      <c r="G10398" t="s">
        <v>42</v>
      </c>
      <c r="H10398">
        <v>3</v>
      </c>
      <c r="I10398">
        <v>31</v>
      </c>
      <c r="J10398" t="s">
        <v>19</v>
      </c>
      <c r="K10398" t="s">
        <v>75</v>
      </c>
      <c r="L10398" t="str">
        <f>_xlfn.XLOOKUP(Table1[[#This Row],[TeamFavoriteID]],Table2[team_id],Table2[team_name],_xlfn.XLOOKUP(Table1[[#This Row],[TeamFavoriteID]],Table2[team_id_pfr],Table2[team_name],"Even"))</f>
        <v>Kansas City Chiefs</v>
      </c>
      <c r="M10398">
        <v>-4</v>
      </c>
      <c r="N10398">
        <f>IF(Table1[[#This Row],[TeamFavorite]]=Table1[[#This Row],[TeamHome]],Table1[[#This Row],[ScoreAway]]-Table1[[#This Row],[ScoreHome]],Table1[[#This Row],[ScoreHome]]-Table1[[#This Row],[ScoreAway]])</f>
        <v>28</v>
      </c>
      <c r="O10398">
        <f>IF(Table1[[#This Row],[SpreadActual]]&lt;Table1[[#This Row],[SpreadFavorite]],1,0)</f>
        <v>0</v>
      </c>
      <c r="P10398">
        <v>40.5</v>
      </c>
      <c r="Q10398" t="s">
        <v>117</v>
      </c>
      <c r="R10398" t="b">
        <v>0</v>
      </c>
      <c r="S10398">
        <v>63</v>
      </c>
      <c r="T10398">
        <v>1</v>
      </c>
      <c r="U10398">
        <v>45</v>
      </c>
    </row>
    <row r="10399" spans="1:22" x14ac:dyDescent="0.2">
      <c r="A10399" s="1">
        <v>40853</v>
      </c>
      <c r="B10399">
        <v>2011</v>
      </c>
      <c r="C10399">
        <f>_xlfn.MAXIFS(Table1[ScheduleWeekWritten],Table1[ScheduleSeason],Table1[[#This Row],[ScheduleSeason]])</f>
        <v>17</v>
      </c>
      <c r="D10399">
        <v>9</v>
      </c>
      <c r="E10399" cm="1">
        <f t="array" ref="E10399">_xlfn.XLOOKUP(Table1[[#This Row],[ScheduleWeekWritten]],Table3[Game],100+Table3[Increase],Table1[[#This Row],[ScheduleWeekWritten]])</f>
        <v>9</v>
      </c>
      <c r="F10399" t="b">
        <v>0</v>
      </c>
      <c r="G10399" t="s">
        <v>115</v>
      </c>
      <c r="H10399">
        <v>20</v>
      </c>
      <c r="I10399">
        <v>24</v>
      </c>
      <c r="J10399" t="s">
        <v>50</v>
      </c>
      <c r="K10399" t="s">
        <v>70</v>
      </c>
      <c r="L10399" t="str">
        <f>_xlfn.XLOOKUP(Table1[[#This Row],[TeamFavoriteID]],Table2[team_id],Table2[team_name],_xlfn.XLOOKUP(Table1[[#This Row],[TeamFavoriteID]],Table2[team_id_pfr],Table2[team_name],"Even"))</f>
        <v>Boston Patriots</v>
      </c>
      <c r="M10399">
        <v>-9</v>
      </c>
      <c r="N10399">
        <f>IF(Table1[[#This Row],[TeamFavorite]]=Table1[[#This Row],[TeamHome]],Table1[[#This Row],[ScoreAway]]-Table1[[#This Row],[ScoreHome]],Table1[[#This Row],[ScoreHome]]-Table1[[#This Row],[ScoreAway]])</f>
        <v>-4</v>
      </c>
      <c r="O10399">
        <f>IF(Table1[[#This Row],[SpreadActual]]&lt;Table1[[#This Row],[SpreadFavorite]],1,0)</f>
        <v>0</v>
      </c>
      <c r="P10399">
        <v>51</v>
      </c>
      <c r="Q10399" t="s">
        <v>179</v>
      </c>
      <c r="R10399" t="b">
        <v>0</v>
      </c>
      <c r="S10399">
        <v>54</v>
      </c>
      <c r="T10399">
        <v>9</v>
      </c>
    </row>
    <row r="10400" spans="1:22" x14ac:dyDescent="0.2">
      <c r="A10400" s="1">
        <v>40853</v>
      </c>
      <c r="B10400">
        <v>2011</v>
      </c>
      <c r="C10400">
        <f>_xlfn.MAXIFS(Table1[ScheduleWeekWritten],Table1[ScheduleSeason],Table1[[#This Row],[ScheduleSeason]])</f>
        <v>17</v>
      </c>
      <c r="D10400">
        <v>9</v>
      </c>
      <c r="E10400" cm="1">
        <f t="array" ref="E10400">_xlfn.XLOOKUP(Table1[[#This Row],[ScheduleWeekWritten]],Table3[Game],100+Table3[Increase],Table1[[#This Row],[ScheduleWeekWritten]])</f>
        <v>9</v>
      </c>
      <c r="F10400" t="b">
        <v>0</v>
      </c>
      <c r="G10400" t="s">
        <v>95</v>
      </c>
      <c r="H10400">
        <v>27</v>
      </c>
      <c r="I10400">
        <v>16</v>
      </c>
      <c r="J10400" t="s">
        <v>127</v>
      </c>
      <c r="K10400" t="s">
        <v>98</v>
      </c>
      <c r="L10400" t="str">
        <f>_xlfn.XLOOKUP(Table1[[#This Row],[TeamFavoriteID]],Table2[team_id],Table2[team_name],_xlfn.XLOOKUP(Table1[[#This Row],[TeamFavoriteID]],Table2[team_id_pfr],Table2[team_name],"Even"))</f>
        <v>New Orleans Saints</v>
      </c>
      <c r="M10400">
        <v>-9</v>
      </c>
      <c r="N10400">
        <f>IF(Table1[[#This Row],[TeamFavorite]]=Table1[[#This Row],[TeamHome]],Table1[[#This Row],[ScoreAway]]-Table1[[#This Row],[ScoreHome]],Table1[[#This Row],[ScoreHome]]-Table1[[#This Row],[ScoreAway]])</f>
        <v>-11</v>
      </c>
      <c r="O10400">
        <f>IF(Table1[[#This Row],[SpreadActual]]&lt;Table1[[#This Row],[SpreadFavorite]],1,0)</f>
        <v>1</v>
      </c>
      <c r="P10400">
        <v>50.5</v>
      </c>
      <c r="Q10400" t="s">
        <v>124</v>
      </c>
      <c r="R10400" t="b">
        <v>0</v>
      </c>
      <c r="S10400">
        <v>72</v>
      </c>
      <c r="T10400">
        <v>0</v>
      </c>
      <c r="V10400" t="s">
        <v>103</v>
      </c>
    </row>
    <row r="10401" spans="1:22" x14ac:dyDescent="0.2">
      <c r="A10401" s="1">
        <v>40853</v>
      </c>
      <c r="B10401">
        <v>2011</v>
      </c>
      <c r="C10401">
        <f>_xlfn.MAXIFS(Table1[ScheduleWeekWritten],Table1[ScheduleSeason],Table1[[#This Row],[ScheduleSeason]])</f>
        <v>17</v>
      </c>
      <c r="D10401">
        <v>9</v>
      </c>
      <c r="E10401" cm="1">
        <f t="array" ref="E10401">_xlfn.XLOOKUP(Table1[[#This Row],[ScheduleWeekWritten]],Table3[Game],100+Table3[Increase],Table1[[#This Row],[ScheduleWeekWritten]])</f>
        <v>9</v>
      </c>
      <c r="F10401" t="b">
        <v>0</v>
      </c>
      <c r="G10401" t="s">
        <v>20</v>
      </c>
      <c r="H10401">
        <v>24</v>
      </c>
      <c r="I10401">
        <v>38</v>
      </c>
      <c r="J10401" t="s">
        <v>24</v>
      </c>
      <c r="K10401" t="s">
        <v>21</v>
      </c>
      <c r="L10401" t="str">
        <f>_xlfn.XLOOKUP(Table1[[#This Row],[TeamFavoriteID]],Table2[team_id],Table2[team_name],_xlfn.XLOOKUP(Table1[[#This Row],[TeamFavoriteID]],Table2[team_id_pfr],Table2[team_name],"Even"))</f>
        <v>Las Vegas Raiders</v>
      </c>
      <c r="M10401">
        <v>-7.5</v>
      </c>
      <c r="N10401">
        <f>IF(Table1[[#This Row],[TeamFavorite]]=Table1[[#This Row],[TeamHome]],Table1[[#This Row],[ScoreAway]]-Table1[[#This Row],[ScoreHome]],Table1[[#This Row],[ScoreHome]]-Table1[[#This Row],[ScoreAway]])</f>
        <v>-14</v>
      </c>
      <c r="O10401">
        <f>IF(Table1[[#This Row],[SpreadActual]]&lt;Table1[[#This Row],[SpreadFavorite]],1,0)</f>
        <v>1</v>
      </c>
      <c r="P10401">
        <v>42.5</v>
      </c>
      <c r="Q10401" t="s">
        <v>76</v>
      </c>
      <c r="R10401" t="b">
        <v>0</v>
      </c>
      <c r="S10401">
        <v>62</v>
      </c>
      <c r="T10401">
        <v>5</v>
      </c>
    </row>
    <row r="10402" spans="1:22" x14ac:dyDescent="0.2">
      <c r="A10402" s="1">
        <v>40853</v>
      </c>
      <c r="B10402">
        <v>2011</v>
      </c>
      <c r="C10402">
        <f>_xlfn.MAXIFS(Table1[ScheduleWeekWritten],Table1[ScheduleSeason],Table1[[#This Row],[ScheduleSeason]])</f>
        <v>17</v>
      </c>
      <c r="D10402">
        <v>9</v>
      </c>
      <c r="E10402" cm="1">
        <f t="array" ref="E10402">_xlfn.XLOOKUP(Table1[[#This Row],[ScheduleWeekWritten]],Table3[Game],100+Table3[Increase],Table1[[#This Row],[ScheduleWeekWritten]])</f>
        <v>9</v>
      </c>
      <c r="F10402" t="b">
        <v>0</v>
      </c>
      <c r="G10402" t="s">
        <v>49</v>
      </c>
      <c r="H10402">
        <v>20</v>
      </c>
      <c r="I10402">
        <v>23</v>
      </c>
      <c r="J10402" t="s">
        <v>158</v>
      </c>
      <c r="K10402" t="s">
        <v>51</v>
      </c>
      <c r="L10402" t="str">
        <f>_xlfn.XLOOKUP(Table1[[#This Row],[TeamFavoriteID]],Table2[team_id],Table2[team_name],_xlfn.XLOOKUP(Table1[[#This Row],[TeamFavoriteID]],Table2[team_id_pfr],Table2[team_name],"Even"))</f>
        <v>Pittsburgh Steelers</v>
      </c>
      <c r="M10402">
        <v>-3.5</v>
      </c>
      <c r="N10402">
        <f>IF(Table1[[#This Row],[TeamFavorite]]=Table1[[#This Row],[TeamHome]],Table1[[#This Row],[ScoreAway]]-Table1[[#This Row],[ScoreHome]],Table1[[#This Row],[ScoreHome]]-Table1[[#This Row],[ScoreAway]])</f>
        <v>3</v>
      </c>
      <c r="O10402">
        <f>IF(Table1[[#This Row],[SpreadActual]]&lt;Table1[[#This Row],[SpreadFavorite]],1,0)</f>
        <v>0</v>
      </c>
      <c r="P10402">
        <v>42</v>
      </c>
      <c r="Q10402" t="s">
        <v>175</v>
      </c>
      <c r="R10402" t="b">
        <v>0</v>
      </c>
      <c r="S10402">
        <v>50</v>
      </c>
      <c r="T10402">
        <v>2</v>
      </c>
      <c r="U10402">
        <v>43</v>
      </c>
    </row>
    <row r="10403" spans="1:22" x14ac:dyDescent="0.2">
      <c r="A10403" s="1">
        <v>40853</v>
      </c>
      <c r="B10403">
        <v>2011</v>
      </c>
      <c r="C10403">
        <f>_xlfn.MAXIFS(Table1[ScheduleWeekWritten],Table1[ScheduleSeason],Table1[[#This Row],[ScheduleSeason]])</f>
        <v>17</v>
      </c>
      <c r="D10403">
        <v>9</v>
      </c>
      <c r="E10403" cm="1">
        <f t="array" ref="E10403">_xlfn.XLOOKUP(Table1[[#This Row],[ScheduleWeekWritten]],Table3[Game],100+Table3[Increase],Table1[[#This Row],[ScheduleWeekWritten]])</f>
        <v>9</v>
      </c>
      <c r="F10403" t="b">
        <v>0</v>
      </c>
      <c r="G10403" t="s">
        <v>27</v>
      </c>
      <c r="H10403">
        <v>38</v>
      </c>
      <c r="I10403">
        <v>45</v>
      </c>
      <c r="J10403" t="s">
        <v>33</v>
      </c>
      <c r="K10403" t="s">
        <v>35</v>
      </c>
      <c r="L10403" t="str">
        <f>_xlfn.XLOOKUP(Table1[[#This Row],[TeamFavoriteID]],Table2[team_id],Table2[team_name],_xlfn.XLOOKUP(Table1[[#This Row],[TeamFavoriteID]],Table2[team_id_pfr],Table2[team_name],"Even"))</f>
        <v>Green Bay Packers</v>
      </c>
      <c r="M10403">
        <v>-6</v>
      </c>
      <c r="N10403">
        <f>IF(Table1[[#This Row],[TeamFavorite]]=Table1[[#This Row],[TeamHome]],Table1[[#This Row],[ScoreAway]]-Table1[[#This Row],[ScoreHome]],Table1[[#This Row],[ScoreHome]]-Table1[[#This Row],[ScoreAway]])</f>
        <v>-7</v>
      </c>
      <c r="O10403">
        <f>IF(Table1[[#This Row],[SpreadActual]]&lt;Table1[[#This Row],[SpreadFavorite]],1,0)</f>
        <v>1</v>
      </c>
      <c r="P10403">
        <v>51</v>
      </c>
      <c r="Q10403" t="s">
        <v>94</v>
      </c>
      <c r="R10403" t="b">
        <v>0</v>
      </c>
      <c r="S10403">
        <v>54</v>
      </c>
      <c r="T10403">
        <v>1</v>
      </c>
      <c r="U10403">
        <v>90</v>
      </c>
      <c r="V10403" t="s">
        <v>1</v>
      </c>
    </row>
    <row r="10404" spans="1:22" x14ac:dyDescent="0.2">
      <c r="A10404" s="1">
        <v>40853</v>
      </c>
      <c r="B10404">
        <v>2011</v>
      </c>
      <c r="C10404">
        <f>_xlfn.MAXIFS(Table1[ScheduleWeekWritten],Table1[ScheduleSeason],Table1[[#This Row],[ScheduleSeason]])</f>
        <v>17</v>
      </c>
      <c r="D10404">
        <v>9</v>
      </c>
      <c r="E10404" cm="1">
        <f t="array" ref="E10404">_xlfn.XLOOKUP(Table1[[#This Row],[ScheduleWeekWritten]],Table3[Game],100+Table3[Increase],Table1[[#This Row],[ScheduleWeekWritten]])</f>
        <v>9</v>
      </c>
      <c r="F10404" t="b">
        <v>0</v>
      </c>
      <c r="G10404" t="s">
        <v>171</v>
      </c>
      <c r="H10404">
        <v>17</v>
      </c>
      <c r="I10404">
        <v>24</v>
      </c>
      <c r="J10404" t="s">
        <v>101</v>
      </c>
      <c r="K10404" t="s">
        <v>25</v>
      </c>
      <c r="L10404" t="str">
        <f>_xlfn.XLOOKUP(Table1[[#This Row],[TeamFavoriteID]],Table2[team_id],Table2[team_name],_xlfn.XLOOKUP(Table1[[#This Row],[TeamFavoriteID]],Table2[team_id_pfr],Table2[team_name],"Even"))</f>
        <v>Houston Oilers</v>
      </c>
      <c r="M10404">
        <v>-3</v>
      </c>
      <c r="N10404">
        <f>IF(Table1[[#This Row],[TeamFavorite]]=Table1[[#This Row],[TeamHome]],Table1[[#This Row],[ScoreAway]]-Table1[[#This Row],[ScoreHome]],Table1[[#This Row],[ScoreHome]]-Table1[[#This Row],[ScoreAway]])</f>
        <v>-7</v>
      </c>
      <c r="O10404">
        <f>IF(Table1[[#This Row],[SpreadActual]]&lt;Table1[[#This Row],[SpreadFavorite]],1,0)</f>
        <v>1</v>
      </c>
      <c r="P10404">
        <v>41.5</v>
      </c>
      <c r="Q10404" t="s">
        <v>172</v>
      </c>
      <c r="R10404" t="b">
        <v>0</v>
      </c>
      <c r="S10404">
        <v>68</v>
      </c>
      <c r="T10404">
        <v>1</v>
      </c>
      <c r="U10404">
        <v>39</v>
      </c>
    </row>
    <row r="10405" spans="1:22" x14ac:dyDescent="0.2">
      <c r="A10405" s="1">
        <v>40853</v>
      </c>
      <c r="B10405">
        <v>2011</v>
      </c>
      <c r="C10405">
        <f>_xlfn.MAXIFS(Table1[ScheduleWeekWritten],Table1[ScheduleSeason],Table1[[#This Row],[ScheduleSeason]])</f>
        <v>17</v>
      </c>
      <c r="D10405">
        <v>9</v>
      </c>
      <c r="E10405" cm="1">
        <f t="array" ref="E10405">_xlfn.XLOOKUP(Table1[[#This Row],[ScheduleWeekWritten]],Table3[Game],100+Table3[Increase],Table1[[#This Row],[ScheduleWeekWritten]])</f>
        <v>9</v>
      </c>
      <c r="F10405" t="b">
        <v>0</v>
      </c>
      <c r="G10405" t="s">
        <v>61</v>
      </c>
      <c r="H10405">
        <v>11</v>
      </c>
      <c r="I10405">
        <v>19</v>
      </c>
      <c r="J10405" t="s">
        <v>53</v>
      </c>
      <c r="K10405" t="s">
        <v>87</v>
      </c>
      <c r="L10405" t="str">
        <f>_xlfn.XLOOKUP(Table1[[#This Row],[TeamFavoriteID]],Table2[team_id],Table2[team_name],_xlfn.XLOOKUP(Table1[[#This Row],[TeamFavoriteID]],Table2[team_id_pfr],Table2[team_name],"Even"))</f>
        <v>San Francisco 49ers</v>
      </c>
      <c r="M10405">
        <v>-4.5</v>
      </c>
      <c r="N10405">
        <f>IF(Table1[[#This Row],[TeamFavorite]]=Table1[[#This Row],[TeamHome]],Table1[[#This Row],[ScoreAway]]-Table1[[#This Row],[ScoreHome]],Table1[[#This Row],[ScoreHome]]-Table1[[#This Row],[ScoreAway]])</f>
        <v>-8</v>
      </c>
      <c r="O10405">
        <f>IF(Table1[[#This Row],[SpreadActual]]&lt;Table1[[#This Row],[SpreadFavorite]],1,0)</f>
        <v>1</v>
      </c>
      <c r="P10405">
        <v>37.5</v>
      </c>
      <c r="Q10405" t="s">
        <v>165</v>
      </c>
      <c r="R10405" t="b">
        <v>0</v>
      </c>
      <c r="S10405">
        <v>58</v>
      </c>
      <c r="T10405">
        <v>6</v>
      </c>
      <c r="U10405">
        <v>48</v>
      </c>
    </row>
    <row r="10406" spans="1:22" x14ac:dyDescent="0.2">
      <c r="A10406" s="1">
        <v>40854</v>
      </c>
      <c r="B10406">
        <v>2011</v>
      </c>
      <c r="C10406">
        <f>_xlfn.MAXIFS(Table1[ScheduleWeekWritten],Table1[ScheduleSeason],Table1[[#This Row],[ScheduleSeason]])</f>
        <v>17</v>
      </c>
      <c r="D10406">
        <v>9</v>
      </c>
      <c r="E10406" cm="1">
        <f t="array" ref="E10406">_xlfn.XLOOKUP(Table1[[#This Row],[ScheduleWeekWritten]],Table3[Game],100+Table3[Increase],Table1[[#This Row],[ScheduleWeekWritten]])</f>
        <v>9</v>
      </c>
      <c r="F10406" t="b">
        <v>0</v>
      </c>
      <c r="G10406" t="s">
        <v>58</v>
      </c>
      <c r="H10406">
        <v>24</v>
      </c>
      <c r="I10406">
        <v>30</v>
      </c>
      <c r="J10406" t="s">
        <v>46</v>
      </c>
      <c r="K10406" t="s">
        <v>77</v>
      </c>
      <c r="L10406" t="str">
        <f>_xlfn.XLOOKUP(Table1[[#This Row],[TeamFavoriteID]],Table2[team_id],Table2[team_name],_xlfn.XLOOKUP(Table1[[#This Row],[TeamFavoriteID]],Table2[team_id_pfr],Table2[team_name],"Even"))</f>
        <v>Philadelphia Eagles</v>
      </c>
      <c r="M10406">
        <v>-8</v>
      </c>
      <c r="N10406">
        <f>IF(Table1[[#This Row],[TeamFavorite]]=Table1[[#This Row],[TeamHome]],Table1[[#This Row],[ScoreAway]]-Table1[[#This Row],[ScoreHome]],Table1[[#This Row],[ScoreHome]]-Table1[[#This Row],[ScoreAway]])</f>
        <v>6</v>
      </c>
      <c r="O10406">
        <f>IF(Table1[[#This Row],[SpreadActual]]&lt;Table1[[#This Row],[SpreadFavorite]],1,0)</f>
        <v>0</v>
      </c>
      <c r="P10406">
        <v>47.5</v>
      </c>
      <c r="Q10406" t="s">
        <v>183</v>
      </c>
      <c r="R10406" t="b">
        <v>0</v>
      </c>
      <c r="S10406">
        <v>51</v>
      </c>
      <c r="T10406">
        <v>2</v>
      </c>
      <c r="U10406">
        <v>74</v>
      </c>
    </row>
    <row r="10407" spans="1:22" x14ac:dyDescent="0.2">
      <c r="A10407" s="1">
        <v>40857</v>
      </c>
      <c r="B10407">
        <v>2011</v>
      </c>
      <c r="C10407">
        <f>_xlfn.MAXIFS(Table1[ScheduleWeekWritten],Table1[ScheduleSeason],Table1[[#This Row],[ScheduleSeason]])</f>
        <v>17</v>
      </c>
      <c r="D10407">
        <v>10</v>
      </c>
      <c r="E10407" cm="1">
        <f t="array" ref="E10407">_xlfn.XLOOKUP(Table1[[#This Row],[ScheduleWeekWritten]],Table3[Game],100+Table3[Increase],Table1[[#This Row],[ScheduleWeekWritten]])</f>
        <v>10</v>
      </c>
      <c r="F10407" t="b">
        <v>0</v>
      </c>
      <c r="G10407" t="s">
        <v>27</v>
      </c>
      <c r="H10407">
        <v>17</v>
      </c>
      <c r="I10407">
        <v>24</v>
      </c>
      <c r="J10407" t="s">
        <v>20</v>
      </c>
      <c r="K10407" t="s">
        <v>29</v>
      </c>
      <c r="L10407" t="str">
        <f>_xlfn.XLOOKUP(Table1[[#This Row],[TeamFavoriteID]],Table2[team_id],Table2[team_name],_xlfn.XLOOKUP(Table1[[#This Row],[TeamFavoriteID]],Table2[team_id_pfr],Table2[team_name],"Even"))</f>
        <v>Los Angeles Chargers</v>
      </c>
      <c r="M10407">
        <v>-7</v>
      </c>
      <c r="N10407">
        <f>IF(Table1[[#This Row],[TeamFavorite]]=Table1[[#This Row],[TeamHome]],Table1[[#This Row],[ScoreAway]]-Table1[[#This Row],[ScoreHome]],Table1[[#This Row],[ScoreHome]]-Table1[[#This Row],[ScoreAway]])</f>
        <v>-7</v>
      </c>
      <c r="O10407">
        <f>IF(Table1[[#This Row],[SpreadActual]]&lt;Table1[[#This Row],[SpreadFavorite]],1,0)</f>
        <v>0</v>
      </c>
      <c r="P10407">
        <v>48</v>
      </c>
      <c r="Q10407" t="s">
        <v>94</v>
      </c>
      <c r="R10407" t="b">
        <v>0</v>
      </c>
      <c r="S10407">
        <v>69</v>
      </c>
      <c r="T10407">
        <v>5</v>
      </c>
      <c r="U10407">
        <v>27</v>
      </c>
    </row>
    <row r="10408" spans="1:22" x14ac:dyDescent="0.2">
      <c r="A10408" s="1">
        <v>40860</v>
      </c>
      <c r="B10408">
        <v>2011</v>
      </c>
      <c r="C10408">
        <f>_xlfn.MAXIFS(Table1[ScheduleWeekWritten],Table1[ScheduleSeason],Table1[[#This Row],[ScheduleSeason]])</f>
        <v>17</v>
      </c>
      <c r="D10408">
        <v>10</v>
      </c>
      <c r="E10408" cm="1">
        <f t="array" ref="E10408">_xlfn.XLOOKUP(Table1[[#This Row],[ScheduleWeekWritten]],Table3[Game],100+Table3[Increase],Table1[[#This Row],[ScheduleWeekWritten]])</f>
        <v>10</v>
      </c>
      <c r="F10408" t="b">
        <v>0</v>
      </c>
      <c r="G10408" t="s">
        <v>38</v>
      </c>
      <c r="H10408">
        <v>23</v>
      </c>
      <c r="I10408">
        <v>26</v>
      </c>
      <c r="J10408" t="s">
        <v>95</v>
      </c>
      <c r="K10408" t="s">
        <v>109</v>
      </c>
      <c r="L10408" t="str">
        <f>_xlfn.XLOOKUP(Table1[[#This Row],[TeamFavoriteID]],Table2[team_id],Table2[team_name],_xlfn.XLOOKUP(Table1[[#This Row],[TeamFavoriteID]],Table2[team_id_pfr],Table2[team_name],"Even"))</f>
        <v>Atlanta Falcons</v>
      </c>
      <c r="M10408">
        <v>-1</v>
      </c>
      <c r="N10408">
        <f>IF(Table1[[#This Row],[TeamFavorite]]=Table1[[#This Row],[TeamHome]],Table1[[#This Row],[ScoreAway]]-Table1[[#This Row],[ScoreHome]],Table1[[#This Row],[ScoreHome]]-Table1[[#This Row],[ScoreAway]])</f>
        <v>3</v>
      </c>
      <c r="O10408">
        <f>IF(Table1[[#This Row],[SpreadActual]]&lt;Table1[[#This Row],[SpreadFavorite]],1,0)</f>
        <v>0</v>
      </c>
      <c r="P10408">
        <v>50</v>
      </c>
      <c r="Q10408" t="s">
        <v>148</v>
      </c>
      <c r="R10408" t="b">
        <v>0</v>
      </c>
      <c r="S10408">
        <v>72</v>
      </c>
      <c r="T10408">
        <v>0</v>
      </c>
      <c r="V10408" t="s">
        <v>103</v>
      </c>
    </row>
    <row r="10409" spans="1:22" x14ac:dyDescent="0.2">
      <c r="A10409" s="1">
        <v>40860</v>
      </c>
      <c r="B10409">
        <v>2011</v>
      </c>
      <c r="C10409">
        <f>_xlfn.MAXIFS(Table1[ScheduleWeekWritten],Table1[ScheduleSeason],Table1[[#This Row],[ScheduleSeason]])</f>
        <v>17</v>
      </c>
      <c r="D10409">
        <v>10</v>
      </c>
      <c r="E10409" cm="1">
        <f t="array" ref="E10409">_xlfn.XLOOKUP(Table1[[#This Row],[ScheduleWeekWritten]],Table3[Game],100+Table3[Increase],Table1[[#This Row],[ScheduleWeekWritten]])</f>
        <v>10</v>
      </c>
      <c r="F10409" t="b">
        <v>0</v>
      </c>
      <c r="G10409" t="s">
        <v>152</v>
      </c>
      <c r="H10409">
        <v>3</v>
      </c>
      <c r="I10409">
        <v>30</v>
      </c>
      <c r="J10409" t="s">
        <v>171</v>
      </c>
      <c r="K10409" t="s">
        <v>162</v>
      </c>
      <c r="L10409" t="str">
        <f>_xlfn.XLOOKUP(Table1[[#This Row],[TeamFavoriteID]],Table2[team_id],Table2[team_name],_xlfn.XLOOKUP(Table1[[#This Row],[TeamFavoriteID]],Table2[team_id_pfr],Table2[team_name],"Even"))</f>
        <v>Carolina Panthers</v>
      </c>
      <c r="M10409">
        <v>-3.5</v>
      </c>
      <c r="N10409">
        <f>IF(Table1[[#This Row],[TeamFavorite]]=Table1[[#This Row],[TeamHome]],Table1[[#This Row],[ScoreAway]]-Table1[[#This Row],[ScoreHome]],Table1[[#This Row],[ScoreHome]]-Table1[[#This Row],[ScoreAway]])</f>
        <v>27</v>
      </c>
      <c r="O10409">
        <f>IF(Table1[[#This Row],[SpreadActual]]&lt;Table1[[#This Row],[SpreadFavorite]],1,0)</f>
        <v>0</v>
      </c>
      <c r="P10409">
        <v>47.5</v>
      </c>
      <c r="Q10409" t="s">
        <v>160</v>
      </c>
      <c r="R10409" t="b">
        <v>0</v>
      </c>
      <c r="S10409">
        <v>59</v>
      </c>
      <c r="T10409">
        <v>1</v>
      </c>
      <c r="U10409">
        <v>54</v>
      </c>
    </row>
    <row r="10410" spans="1:22" x14ac:dyDescent="0.2">
      <c r="A10410" s="1">
        <v>40860</v>
      </c>
      <c r="B10410">
        <v>2011</v>
      </c>
      <c r="C10410">
        <f>_xlfn.MAXIFS(Table1[ScheduleWeekWritten],Table1[ScheduleSeason],Table1[[#This Row],[ScheduleSeason]])</f>
        <v>17</v>
      </c>
      <c r="D10410">
        <v>10</v>
      </c>
      <c r="E10410" cm="1">
        <f t="array" ref="E10410">_xlfn.XLOOKUP(Table1[[#This Row],[ScheduleWeekWritten]],Table3[Game],100+Table3[Increase],Table1[[#This Row],[ScheduleWeekWritten]])</f>
        <v>10</v>
      </c>
      <c r="F10410" t="b">
        <v>0</v>
      </c>
      <c r="G10410" t="s">
        <v>46</v>
      </c>
      <c r="H10410">
        <v>37</v>
      </c>
      <c r="I10410">
        <v>13</v>
      </c>
      <c r="J10410" t="s">
        <v>45</v>
      </c>
      <c r="K10410" t="s">
        <v>47</v>
      </c>
      <c r="L10410" t="str">
        <f>_xlfn.XLOOKUP(Table1[[#This Row],[TeamFavoriteID]],Table2[team_id],Table2[team_name],_xlfn.XLOOKUP(Table1[[#This Row],[TeamFavoriteID]],Table2[team_id_pfr],Table2[team_name],"Even"))</f>
        <v>Chicago Bears</v>
      </c>
      <c r="M10410">
        <v>-3</v>
      </c>
      <c r="N10410">
        <f>IF(Table1[[#This Row],[TeamFavorite]]=Table1[[#This Row],[TeamHome]],Table1[[#This Row],[ScoreAway]]-Table1[[#This Row],[ScoreHome]],Table1[[#This Row],[ScoreHome]]-Table1[[#This Row],[ScoreAway]])</f>
        <v>-24</v>
      </c>
      <c r="O10410">
        <f>IF(Table1[[#This Row],[SpreadActual]]&lt;Table1[[#This Row],[SpreadFavorite]],1,0)</f>
        <v>1</v>
      </c>
      <c r="P10410">
        <v>42.5</v>
      </c>
      <c r="Q10410" t="s">
        <v>114</v>
      </c>
      <c r="R10410" t="b">
        <v>0</v>
      </c>
      <c r="S10410">
        <v>71</v>
      </c>
      <c r="T10410">
        <v>2</v>
      </c>
      <c r="U10410">
        <v>44</v>
      </c>
    </row>
    <row r="10411" spans="1:22" x14ac:dyDescent="0.2">
      <c r="A10411" s="1">
        <v>40860</v>
      </c>
      <c r="B10411">
        <v>2011</v>
      </c>
      <c r="C10411">
        <f>_xlfn.MAXIFS(Table1[ScheduleWeekWritten],Table1[ScheduleSeason],Table1[[#This Row],[ScheduleSeason]])</f>
        <v>17</v>
      </c>
      <c r="D10411">
        <v>10</v>
      </c>
      <c r="E10411" cm="1">
        <f t="array" ref="E10411">_xlfn.XLOOKUP(Table1[[#This Row],[ScheduleWeekWritten]],Table3[Game],100+Table3[Increase],Table1[[#This Row],[ScheduleWeekWritten]])</f>
        <v>10</v>
      </c>
      <c r="F10411" t="b">
        <v>0</v>
      </c>
      <c r="G10411" t="s">
        <v>101</v>
      </c>
      <c r="H10411">
        <v>17</v>
      </c>
      <c r="I10411">
        <v>24</v>
      </c>
      <c r="J10411" t="s">
        <v>49</v>
      </c>
      <c r="K10411" t="s">
        <v>51</v>
      </c>
      <c r="L10411" t="str">
        <f>_xlfn.XLOOKUP(Table1[[#This Row],[TeamFavoriteID]],Table2[team_id],Table2[team_name],_xlfn.XLOOKUP(Table1[[#This Row],[TeamFavoriteID]],Table2[team_id_pfr],Table2[team_name],"Even"))</f>
        <v>Pittsburgh Steelers</v>
      </c>
      <c r="M10411">
        <v>-4</v>
      </c>
      <c r="N10411">
        <f>IF(Table1[[#This Row],[TeamFavorite]]=Table1[[#This Row],[TeamHome]],Table1[[#This Row],[ScoreAway]]-Table1[[#This Row],[ScoreHome]],Table1[[#This Row],[ScoreHome]]-Table1[[#This Row],[ScoreAway]])</f>
        <v>-7</v>
      </c>
      <c r="O10411">
        <f>IF(Table1[[#This Row],[SpreadActual]]&lt;Table1[[#This Row],[SpreadFavorite]],1,0)</f>
        <v>1</v>
      </c>
      <c r="P10411">
        <v>40.5</v>
      </c>
      <c r="Q10411" t="s">
        <v>173</v>
      </c>
      <c r="R10411" t="b">
        <v>0</v>
      </c>
      <c r="S10411">
        <v>65</v>
      </c>
      <c r="T10411">
        <v>2</v>
      </c>
      <c r="U10411">
        <v>60</v>
      </c>
    </row>
    <row r="10412" spans="1:22" x14ac:dyDescent="0.2">
      <c r="A10412" s="1">
        <v>40860</v>
      </c>
      <c r="B10412">
        <v>2011</v>
      </c>
      <c r="C10412">
        <f>_xlfn.MAXIFS(Table1[ScheduleWeekWritten],Table1[ScheduleSeason],Table1[[#This Row],[ScheduleSeason]])</f>
        <v>17</v>
      </c>
      <c r="D10412">
        <v>10</v>
      </c>
      <c r="E10412" cm="1">
        <f t="array" ref="E10412">_xlfn.XLOOKUP(Table1[[#This Row],[ScheduleWeekWritten]],Table3[Game],100+Table3[Increase],Table1[[#This Row],[ScheduleWeekWritten]])</f>
        <v>10</v>
      </c>
      <c r="F10412" t="b">
        <v>0</v>
      </c>
      <c r="G10412" t="s">
        <v>62</v>
      </c>
      <c r="H10412">
        <v>12</v>
      </c>
      <c r="I10412">
        <v>13</v>
      </c>
      <c r="J10412" t="s">
        <v>153</v>
      </c>
      <c r="K10412" t="s">
        <v>63</v>
      </c>
      <c r="L10412" t="str">
        <f>_xlfn.XLOOKUP(Table1[[#This Row],[TeamFavoriteID]],Table2[team_id],Table2[team_name],_xlfn.XLOOKUP(Table1[[#This Row],[TeamFavoriteID]],Table2[team_id_pfr],Table2[team_name],"Even"))</f>
        <v>Cleveland Browns</v>
      </c>
      <c r="M10412">
        <v>-3</v>
      </c>
      <c r="N10412">
        <f>IF(Table1[[#This Row],[TeamFavorite]]=Table1[[#This Row],[TeamHome]],Table1[[#This Row],[ScoreAway]]-Table1[[#This Row],[ScoreHome]],Table1[[#This Row],[ScoreHome]]-Table1[[#This Row],[ScoreAway]])</f>
        <v>1</v>
      </c>
      <c r="O10412">
        <f>IF(Table1[[#This Row],[SpreadActual]]&lt;Table1[[#This Row],[SpreadFavorite]],1,0)</f>
        <v>0</v>
      </c>
      <c r="P10412">
        <v>36.5</v>
      </c>
      <c r="Q10412" t="s">
        <v>170</v>
      </c>
      <c r="R10412" t="b">
        <v>0</v>
      </c>
      <c r="S10412">
        <v>63</v>
      </c>
      <c r="T10412">
        <v>40</v>
      </c>
    </row>
    <row r="10413" spans="1:22" x14ac:dyDescent="0.2">
      <c r="A10413" s="1">
        <v>40860</v>
      </c>
      <c r="B10413">
        <v>2011</v>
      </c>
      <c r="C10413">
        <f>_xlfn.MAXIFS(Table1[ScheduleWeekWritten],Table1[ScheduleSeason],Table1[[#This Row],[ScheduleSeason]])</f>
        <v>17</v>
      </c>
      <c r="D10413">
        <v>10</v>
      </c>
      <c r="E10413" cm="1">
        <f t="array" ref="E10413">_xlfn.XLOOKUP(Table1[[#This Row],[ScheduleWeekWritten]],Table3[Game],100+Table3[Increase],Table1[[#This Row],[ScheduleWeekWritten]])</f>
        <v>10</v>
      </c>
      <c r="F10413" t="b">
        <v>0</v>
      </c>
      <c r="G10413" t="s">
        <v>67</v>
      </c>
      <c r="H10413">
        <v>44</v>
      </c>
      <c r="I10413">
        <v>7</v>
      </c>
      <c r="J10413" t="s">
        <v>28</v>
      </c>
      <c r="K10413" t="s">
        <v>68</v>
      </c>
      <c r="L10413" t="str">
        <f>_xlfn.XLOOKUP(Table1[[#This Row],[TeamFavoriteID]],Table2[team_id],Table2[team_name],_xlfn.XLOOKUP(Table1[[#This Row],[TeamFavoriteID]],Table2[team_id_pfr],Table2[team_name],"Even"))</f>
        <v>Dallas Cowboys</v>
      </c>
      <c r="M10413">
        <v>-4.5</v>
      </c>
      <c r="N10413">
        <f>IF(Table1[[#This Row],[TeamFavorite]]=Table1[[#This Row],[TeamHome]],Table1[[#This Row],[ScoreAway]]-Table1[[#This Row],[ScoreHome]],Table1[[#This Row],[ScoreHome]]-Table1[[#This Row],[ScoreAway]])</f>
        <v>-37</v>
      </c>
      <c r="O10413">
        <f>IF(Table1[[#This Row],[SpreadActual]]&lt;Table1[[#This Row],[SpreadFavorite]],1,0)</f>
        <v>1</v>
      </c>
      <c r="P10413">
        <v>49</v>
      </c>
      <c r="Q10413" t="s">
        <v>192</v>
      </c>
      <c r="R10413" t="b">
        <v>0</v>
      </c>
      <c r="S10413">
        <v>72</v>
      </c>
      <c r="T10413">
        <v>0</v>
      </c>
      <c r="V10413" t="s">
        <v>103</v>
      </c>
    </row>
    <row r="10414" spans="1:22" x14ac:dyDescent="0.2">
      <c r="A10414" s="1">
        <v>40860</v>
      </c>
      <c r="B10414">
        <v>2011</v>
      </c>
      <c r="C10414">
        <f>_xlfn.MAXIFS(Table1[ScheduleWeekWritten],Table1[ScheduleSeason],Table1[[#This Row],[ScheduleSeason]])</f>
        <v>17</v>
      </c>
      <c r="D10414">
        <v>10</v>
      </c>
      <c r="E10414" cm="1">
        <f t="array" ref="E10414">_xlfn.XLOOKUP(Table1[[#This Row],[ScheduleWeekWritten]],Table3[Game],100+Table3[Increase],Table1[[#This Row],[ScheduleWeekWritten]])</f>
        <v>10</v>
      </c>
      <c r="F10414" t="b">
        <v>0</v>
      </c>
      <c r="G10414" t="s">
        <v>140</v>
      </c>
      <c r="H10414">
        <v>3</v>
      </c>
      <c r="I10414">
        <v>17</v>
      </c>
      <c r="J10414" t="s">
        <v>154</v>
      </c>
      <c r="K10414" t="s">
        <v>161</v>
      </c>
      <c r="L10414" t="str">
        <f>_xlfn.XLOOKUP(Table1[[#This Row],[TeamFavoriteID]],Table2[team_id],Table2[team_name],_xlfn.XLOOKUP(Table1[[#This Row],[TeamFavoriteID]],Table2[team_id_pfr],Table2[team_name],"Even"))</f>
        <v>Jacksonville Jaguars</v>
      </c>
      <c r="M10414">
        <v>-3</v>
      </c>
      <c r="N10414">
        <f>IF(Table1[[#This Row],[TeamFavorite]]=Table1[[#This Row],[TeamHome]],Table1[[#This Row],[ScoreAway]]-Table1[[#This Row],[ScoreHome]],Table1[[#This Row],[ScoreHome]]-Table1[[#This Row],[ScoreAway]])</f>
        <v>-14</v>
      </c>
      <c r="O10414">
        <f>IF(Table1[[#This Row],[SpreadActual]]&lt;Table1[[#This Row],[SpreadFavorite]],1,0)</f>
        <v>1</v>
      </c>
      <c r="P10414">
        <v>37.5</v>
      </c>
      <c r="Q10414" t="s">
        <v>190</v>
      </c>
      <c r="R10414" t="b">
        <v>0</v>
      </c>
      <c r="S10414">
        <v>72</v>
      </c>
      <c r="T10414">
        <v>0</v>
      </c>
      <c r="V10414" t="s">
        <v>103</v>
      </c>
    </row>
    <row r="10415" spans="1:22" x14ac:dyDescent="0.2">
      <c r="A10415" s="1">
        <v>40860</v>
      </c>
      <c r="B10415">
        <v>2011</v>
      </c>
      <c r="C10415">
        <f>_xlfn.MAXIFS(Table1[ScheduleWeekWritten],Table1[ScheduleSeason],Table1[[#This Row],[ScheduleSeason]])</f>
        <v>17</v>
      </c>
      <c r="D10415">
        <v>10</v>
      </c>
      <c r="E10415" cm="1">
        <f t="array" ref="E10415">_xlfn.XLOOKUP(Table1[[#This Row],[ScheduleWeekWritten]],Table3[Game],100+Table3[Increase],Table1[[#This Row],[ScheduleWeekWritten]])</f>
        <v>10</v>
      </c>
      <c r="F10415" t="b">
        <v>0</v>
      </c>
      <c r="G10415" t="s">
        <v>42</v>
      </c>
      <c r="H10415">
        <v>10</v>
      </c>
      <c r="I10415">
        <v>17</v>
      </c>
      <c r="J10415" t="s">
        <v>24</v>
      </c>
      <c r="K10415" t="s">
        <v>75</v>
      </c>
      <c r="L10415" t="str">
        <f>_xlfn.XLOOKUP(Table1[[#This Row],[TeamFavoriteID]],Table2[team_id],Table2[team_name],_xlfn.XLOOKUP(Table1[[#This Row],[TeamFavoriteID]],Table2[team_id_pfr],Table2[team_name],"Even"))</f>
        <v>Kansas City Chiefs</v>
      </c>
      <c r="M10415">
        <v>-3.5</v>
      </c>
      <c r="N10415">
        <f>IF(Table1[[#This Row],[TeamFavorite]]=Table1[[#This Row],[TeamHome]],Table1[[#This Row],[ScoreAway]]-Table1[[#This Row],[ScoreHome]],Table1[[#This Row],[ScoreHome]]-Table1[[#This Row],[ScoreAway]])</f>
        <v>7</v>
      </c>
      <c r="O10415">
        <f>IF(Table1[[#This Row],[SpreadActual]]&lt;Table1[[#This Row],[SpreadFavorite]],1,0)</f>
        <v>0</v>
      </c>
      <c r="P10415">
        <v>42.5</v>
      </c>
      <c r="Q10415" t="s">
        <v>117</v>
      </c>
      <c r="R10415" t="b">
        <v>0</v>
      </c>
      <c r="S10415">
        <v>69</v>
      </c>
      <c r="T10415">
        <v>1</v>
      </c>
      <c r="U10415">
        <v>23</v>
      </c>
    </row>
    <row r="10416" spans="1:22" x14ac:dyDescent="0.2">
      <c r="A10416" s="1">
        <v>40860</v>
      </c>
      <c r="B10416">
        <v>2011</v>
      </c>
      <c r="C10416">
        <f>_xlfn.MAXIFS(Table1[ScheduleWeekWritten],Table1[ScheduleSeason],Table1[[#This Row],[ScheduleSeason]])</f>
        <v>17</v>
      </c>
      <c r="D10416">
        <v>10</v>
      </c>
      <c r="E10416" cm="1">
        <f t="array" ref="E10416">_xlfn.XLOOKUP(Table1[[#This Row],[ScheduleWeekWritten]],Table3[Game],100+Table3[Increase],Table1[[#This Row],[ScheduleWeekWritten]])</f>
        <v>10</v>
      </c>
      <c r="F10416" t="b">
        <v>0</v>
      </c>
      <c r="G10416" t="s">
        <v>19</v>
      </c>
      <c r="H10416">
        <v>20</v>
      </c>
      <c r="I10416">
        <v>9</v>
      </c>
      <c r="J10416" t="s">
        <v>61</v>
      </c>
      <c r="K10416" t="s">
        <v>91</v>
      </c>
      <c r="L10416" t="str">
        <f>_xlfn.XLOOKUP(Table1[[#This Row],[TeamFavoriteID]],Table2[team_id],Table2[team_name],_xlfn.XLOOKUP(Table1[[#This Row],[TeamFavoriteID]],Table2[team_id_pfr],Table2[team_name],"Even"))</f>
        <v>Miami Dolphins</v>
      </c>
      <c r="M10416">
        <v>-4</v>
      </c>
      <c r="N10416">
        <f>IF(Table1[[#This Row],[TeamFavorite]]=Table1[[#This Row],[TeamHome]],Table1[[#This Row],[ScoreAway]]-Table1[[#This Row],[ScoreHome]],Table1[[#This Row],[ScoreHome]]-Table1[[#This Row],[ScoreAway]])</f>
        <v>-11</v>
      </c>
      <c r="O10416">
        <f>IF(Table1[[#This Row],[SpreadActual]]&lt;Table1[[#This Row],[SpreadFavorite]],1,0)</f>
        <v>1</v>
      </c>
      <c r="P10416">
        <v>38</v>
      </c>
      <c r="Q10416" t="s">
        <v>143</v>
      </c>
      <c r="R10416" t="b">
        <v>0</v>
      </c>
      <c r="S10416">
        <v>79</v>
      </c>
      <c r="T10416">
        <v>1</v>
      </c>
      <c r="U10416">
        <v>58</v>
      </c>
    </row>
    <row r="10417" spans="1:22" x14ac:dyDescent="0.2">
      <c r="A10417" s="1">
        <v>40860</v>
      </c>
      <c r="B10417">
        <v>2011</v>
      </c>
      <c r="C10417">
        <f>_xlfn.MAXIFS(Table1[ScheduleWeekWritten],Table1[ScheduleSeason],Table1[[#This Row],[ScheduleSeason]])</f>
        <v>17</v>
      </c>
      <c r="D10417">
        <v>10</v>
      </c>
      <c r="E10417" cm="1">
        <f t="array" ref="E10417">_xlfn.XLOOKUP(Table1[[#This Row],[ScheduleWeekWritten]],Table3[Game],100+Table3[Increase],Table1[[#This Row],[ScheduleWeekWritten]])</f>
        <v>10</v>
      </c>
      <c r="F10417" t="b">
        <v>0</v>
      </c>
      <c r="G10417" t="s">
        <v>31</v>
      </c>
      <c r="H10417">
        <v>16</v>
      </c>
      <c r="I10417">
        <v>37</v>
      </c>
      <c r="J10417" t="s">
        <v>115</v>
      </c>
      <c r="K10417" t="s">
        <v>32</v>
      </c>
      <c r="L10417" t="str">
        <f>_xlfn.XLOOKUP(Table1[[#This Row],[TeamFavoriteID]],Table2[team_id],Table2[team_name],_xlfn.XLOOKUP(Table1[[#This Row],[TeamFavoriteID]],Table2[team_id_pfr],Table2[team_name],"Even"))</f>
        <v>New York Jets</v>
      </c>
      <c r="M10417">
        <v>-2.5</v>
      </c>
      <c r="N10417">
        <f>IF(Table1[[#This Row],[TeamFavorite]]=Table1[[#This Row],[TeamHome]],Table1[[#This Row],[ScoreAway]]-Table1[[#This Row],[ScoreHome]],Table1[[#This Row],[ScoreHome]]-Table1[[#This Row],[ScoreAway]])</f>
        <v>21</v>
      </c>
      <c r="O10417">
        <f>IF(Table1[[#This Row],[SpreadActual]]&lt;Table1[[#This Row],[SpreadFavorite]],1,0)</f>
        <v>0</v>
      </c>
      <c r="P10417">
        <v>47</v>
      </c>
      <c r="Q10417" t="s">
        <v>197</v>
      </c>
      <c r="R10417" t="b">
        <v>0</v>
      </c>
      <c r="S10417">
        <v>58</v>
      </c>
      <c r="T10417">
        <v>1</v>
      </c>
      <c r="U10417">
        <v>37</v>
      </c>
    </row>
    <row r="10418" spans="1:22" x14ac:dyDescent="0.2">
      <c r="A10418" s="1">
        <v>40860</v>
      </c>
      <c r="B10418">
        <v>2011</v>
      </c>
      <c r="C10418">
        <f>_xlfn.MAXIFS(Table1[ScheduleWeekWritten],Table1[ScheduleSeason],Table1[[#This Row],[ScheduleSeason]])</f>
        <v>17</v>
      </c>
      <c r="D10418">
        <v>10</v>
      </c>
      <c r="E10418" cm="1">
        <f t="array" ref="E10418">_xlfn.XLOOKUP(Table1[[#This Row],[ScheduleWeekWritten]],Table3[Game],100+Table3[Increase],Table1[[#This Row],[ScheduleWeekWritten]])</f>
        <v>10</v>
      </c>
      <c r="F10418" t="b">
        <v>0</v>
      </c>
      <c r="G10418" t="s">
        <v>58</v>
      </c>
      <c r="H10418">
        <v>17</v>
      </c>
      <c r="I10418">
        <v>21</v>
      </c>
      <c r="J10418" t="s">
        <v>149</v>
      </c>
      <c r="K10418" t="s">
        <v>77</v>
      </c>
      <c r="L10418" t="str">
        <f>_xlfn.XLOOKUP(Table1[[#This Row],[TeamFavoriteID]],Table2[team_id],Table2[team_name],_xlfn.XLOOKUP(Table1[[#This Row],[TeamFavoriteID]],Table2[team_id_pfr],Table2[team_name],"Even"))</f>
        <v>Philadelphia Eagles</v>
      </c>
      <c r="M10418">
        <v>-13</v>
      </c>
      <c r="N10418">
        <f>IF(Table1[[#This Row],[TeamFavorite]]=Table1[[#This Row],[TeamHome]],Table1[[#This Row],[ScoreAway]]-Table1[[#This Row],[ScoreHome]],Table1[[#This Row],[ScoreHome]]-Table1[[#This Row],[ScoreAway]])</f>
        <v>4</v>
      </c>
      <c r="O10418">
        <f>IF(Table1[[#This Row],[SpreadActual]]&lt;Table1[[#This Row],[SpreadFavorite]],1,0)</f>
        <v>0</v>
      </c>
      <c r="P10418">
        <v>47.5</v>
      </c>
      <c r="Q10418" t="s">
        <v>183</v>
      </c>
      <c r="R10418" t="b">
        <v>0</v>
      </c>
      <c r="S10418">
        <v>61</v>
      </c>
      <c r="T10418">
        <v>1</v>
      </c>
      <c r="U10418">
        <v>40</v>
      </c>
    </row>
    <row r="10419" spans="1:22" x14ac:dyDescent="0.2">
      <c r="A10419" s="1">
        <v>40860</v>
      </c>
      <c r="B10419">
        <v>2011</v>
      </c>
      <c r="C10419">
        <f>_xlfn.MAXIFS(Table1[ScheduleWeekWritten],Table1[ScheduleSeason],Table1[[#This Row],[ScheduleSeason]])</f>
        <v>17</v>
      </c>
      <c r="D10419">
        <v>10</v>
      </c>
      <c r="E10419" cm="1">
        <f t="array" ref="E10419">_xlfn.XLOOKUP(Table1[[#This Row],[ScheduleWeekWritten]],Table3[Game],100+Table3[Increase],Table1[[#This Row],[ScheduleWeekWritten]])</f>
        <v>10</v>
      </c>
      <c r="F10419" t="b">
        <v>0</v>
      </c>
      <c r="G10419" t="s">
        <v>53</v>
      </c>
      <c r="H10419">
        <v>27</v>
      </c>
      <c r="I10419">
        <v>20</v>
      </c>
      <c r="J10419" t="s">
        <v>50</v>
      </c>
      <c r="K10419" t="s">
        <v>87</v>
      </c>
      <c r="L10419" t="str">
        <f>_xlfn.XLOOKUP(Table1[[#This Row],[TeamFavoriteID]],Table2[team_id],Table2[team_name],_xlfn.XLOOKUP(Table1[[#This Row],[TeamFavoriteID]],Table2[team_id_pfr],Table2[team_name],"Even"))</f>
        <v>San Francisco 49ers</v>
      </c>
      <c r="M10419">
        <v>-4</v>
      </c>
      <c r="N10419">
        <f>IF(Table1[[#This Row],[TeamFavorite]]=Table1[[#This Row],[TeamHome]],Table1[[#This Row],[ScoreAway]]-Table1[[#This Row],[ScoreHome]],Table1[[#This Row],[ScoreHome]]-Table1[[#This Row],[ScoreAway]])</f>
        <v>-7</v>
      </c>
      <c r="O10419">
        <f>IF(Table1[[#This Row],[SpreadActual]]&lt;Table1[[#This Row],[SpreadFavorite]],1,0)</f>
        <v>1</v>
      </c>
      <c r="P10419">
        <v>42.5</v>
      </c>
      <c r="Q10419" t="s">
        <v>118</v>
      </c>
      <c r="R10419" t="b">
        <v>0</v>
      </c>
      <c r="S10419">
        <v>60</v>
      </c>
      <c r="T10419">
        <v>1</v>
      </c>
      <c r="U10419">
        <v>74</v>
      </c>
    </row>
    <row r="10420" spans="1:22" x14ac:dyDescent="0.2">
      <c r="A10420" s="1">
        <v>40860</v>
      </c>
      <c r="B10420">
        <v>2011</v>
      </c>
      <c r="C10420">
        <f>_xlfn.MAXIFS(Table1[ScheduleWeekWritten],Table1[ScheduleSeason],Table1[[#This Row],[ScheduleSeason]])</f>
        <v>17</v>
      </c>
      <c r="D10420">
        <v>10</v>
      </c>
      <c r="E10420" cm="1">
        <f t="array" ref="E10420">_xlfn.XLOOKUP(Table1[[#This Row],[ScheduleWeekWritten]],Table3[Game],100+Table3[Increase],Table1[[#This Row],[ScheduleWeekWritten]])</f>
        <v>10</v>
      </c>
      <c r="F10420" t="b">
        <v>0</v>
      </c>
      <c r="G10420" t="s">
        <v>128</v>
      </c>
      <c r="H10420">
        <v>22</v>
      </c>
      <c r="I10420">
        <v>17</v>
      </c>
      <c r="J10420" t="s">
        <v>158</v>
      </c>
      <c r="K10420" t="s">
        <v>159</v>
      </c>
      <c r="L10420" t="str">
        <f>_xlfn.XLOOKUP(Table1[[#This Row],[TeamFavoriteID]],Table2[team_id],Table2[team_name],_xlfn.XLOOKUP(Table1[[#This Row],[TeamFavoriteID]],Table2[team_id_pfr],Table2[team_name],"Even"))</f>
        <v>Baltimore Ravens</v>
      </c>
      <c r="M10420">
        <v>-7</v>
      </c>
      <c r="N10420">
        <f>IF(Table1[[#This Row],[TeamFavorite]]=Table1[[#This Row],[TeamHome]],Table1[[#This Row],[ScoreAway]]-Table1[[#This Row],[ScoreHome]],Table1[[#This Row],[ScoreHome]]-Table1[[#This Row],[ScoreAway]])</f>
        <v>5</v>
      </c>
      <c r="O10420">
        <f>IF(Table1[[#This Row],[SpreadActual]]&lt;Table1[[#This Row],[SpreadFavorite]],1,0)</f>
        <v>0</v>
      </c>
      <c r="P10420">
        <v>39</v>
      </c>
      <c r="Q10420" t="s">
        <v>180</v>
      </c>
      <c r="R10420" t="b">
        <v>0</v>
      </c>
      <c r="S10420">
        <v>50</v>
      </c>
      <c r="T10420">
        <v>10</v>
      </c>
    </row>
    <row r="10421" spans="1:22" x14ac:dyDescent="0.2">
      <c r="A10421" s="1">
        <v>40860</v>
      </c>
      <c r="B10421">
        <v>2011</v>
      </c>
      <c r="C10421">
        <f>_xlfn.MAXIFS(Table1[ScheduleWeekWritten],Table1[ScheduleSeason],Table1[[#This Row],[ScheduleSeason]])</f>
        <v>17</v>
      </c>
      <c r="D10421">
        <v>10</v>
      </c>
      <c r="E10421" cm="1">
        <f t="array" ref="E10421">_xlfn.XLOOKUP(Table1[[#This Row],[ScheduleWeekWritten]],Table3[Game],100+Table3[Increase],Table1[[#This Row],[ScheduleWeekWritten]])</f>
        <v>10</v>
      </c>
      <c r="F10421" t="b">
        <v>0</v>
      </c>
      <c r="G10421" t="s">
        <v>127</v>
      </c>
      <c r="H10421">
        <v>9</v>
      </c>
      <c r="I10421">
        <v>37</v>
      </c>
      <c r="J10421" t="s">
        <v>177</v>
      </c>
      <c r="K10421" t="s">
        <v>182</v>
      </c>
      <c r="L10421" t="str">
        <f>_xlfn.XLOOKUP(Table1[[#This Row],[TeamFavoriteID]],Table2[team_id],Table2[team_name],_xlfn.XLOOKUP(Table1[[#This Row],[TeamFavoriteID]],Table2[team_id_pfr],Table2[team_name],"Even"))</f>
        <v>Houston Texans</v>
      </c>
      <c r="M10421">
        <v>-4</v>
      </c>
      <c r="N10421">
        <f>IF(Table1[[#This Row],[TeamFavorite]]=Table1[[#This Row],[TeamHome]],Table1[[#This Row],[ScoreAway]]-Table1[[#This Row],[ScoreHome]],Table1[[#This Row],[ScoreHome]]-Table1[[#This Row],[ScoreAway]])</f>
        <v>-28</v>
      </c>
      <c r="O10421">
        <f>IF(Table1[[#This Row],[SpreadActual]]&lt;Table1[[#This Row],[SpreadFavorite]],1,0)</f>
        <v>1</v>
      </c>
      <c r="P10421">
        <v>45.5</v>
      </c>
      <c r="Q10421" t="s">
        <v>168</v>
      </c>
      <c r="R10421" t="b">
        <v>0</v>
      </c>
      <c r="S10421">
        <v>78</v>
      </c>
      <c r="T10421">
        <v>9</v>
      </c>
      <c r="U10421">
        <v>47</v>
      </c>
    </row>
    <row r="10422" spans="1:22" x14ac:dyDescent="0.2">
      <c r="A10422" s="1">
        <v>40861</v>
      </c>
      <c r="B10422">
        <v>2011</v>
      </c>
      <c r="C10422">
        <f>_xlfn.MAXIFS(Table1[ScheduleWeekWritten],Table1[ScheduleSeason],Table1[[#This Row],[ScheduleSeason]])</f>
        <v>17</v>
      </c>
      <c r="D10422">
        <v>10</v>
      </c>
      <c r="E10422" cm="1">
        <f t="array" ref="E10422">_xlfn.XLOOKUP(Table1[[#This Row],[ScheduleWeekWritten]],Table3[Game],100+Table3[Increase],Table1[[#This Row],[ScheduleWeekWritten]])</f>
        <v>10</v>
      </c>
      <c r="F10422" t="b">
        <v>0</v>
      </c>
      <c r="G10422" t="s">
        <v>33</v>
      </c>
      <c r="H10422">
        <v>45</v>
      </c>
      <c r="I10422">
        <v>7</v>
      </c>
      <c r="J10422" t="s">
        <v>54</v>
      </c>
      <c r="K10422" t="s">
        <v>35</v>
      </c>
      <c r="L10422" t="str">
        <f>_xlfn.XLOOKUP(Table1[[#This Row],[TeamFavoriteID]],Table2[team_id],Table2[team_name],_xlfn.XLOOKUP(Table1[[#This Row],[TeamFavoriteID]],Table2[team_id_pfr],Table2[team_name],"Even"))</f>
        <v>Green Bay Packers</v>
      </c>
      <c r="M10422">
        <v>-13</v>
      </c>
      <c r="N10422">
        <f>IF(Table1[[#This Row],[TeamFavorite]]=Table1[[#This Row],[TeamHome]],Table1[[#This Row],[ScoreAway]]-Table1[[#This Row],[ScoreHome]],Table1[[#This Row],[ScoreHome]]-Table1[[#This Row],[ScoreAway]])</f>
        <v>-38</v>
      </c>
      <c r="O10422">
        <f>IF(Table1[[#This Row],[SpreadActual]]&lt;Table1[[#This Row],[SpreadFavorite]],1,0)</f>
        <v>1</v>
      </c>
      <c r="P10422">
        <v>50</v>
      </c>
      <c r="Q10422" t="s">
        <v>82</v>
      </c>
      <c r="R10422" t="b">
        <v>0</v>
      </c>
      <c r="S10422">
        <v>46</v>
      </c>
      <c r="T10422">
        <v>13</v>
      </c>
    </row>
    <row r="10423" spans="1:22" x14ac:dyDescent="0.2">
      <c r="A10423" s="1">
        <v>40864</v>
      </c>
      <c r="B10423">
        <v>2011</v>
      </c>
      <c r="C10423">
        <f>_xlfn.MAXIFS(Table1[ScheduleWeekWritten],Table1[ScheduleSeason],Table1[[#This Row],[ScheduleSeason]])</f>
        <v>17</v>
      </c>
      <c r="D10423">
        <v>11</v>
      </c>
      <c r="E10423" cm="1">
        <f t="array" ref="E10423">_xlfn.XLOOKUP(Table1[[#This Row],[ScheduleWeekWritten]],Table3[Game],100+Table3[Increase],Table1[[#This Row],[ScheduleWeekWritten]])</f>
        <v>11</v>
      </c>
      <c r="F10423" t="b">
        <v>0</v>
      </c>
      <c r="G10423" t="s">
        <v>24</v>
      </c>
      <c r="H10423">
        <v>17</v>
      </c>
      <c r="I10423">
        <v>13</v>
      </c>
      <c r="J10423" t="s">
        <v>31</v>
      </c>
      <c r="K10423" t="s">
        <v>32</v>
      </c>
      <c r="L10423" t="str">
        <f>_xlfn.XLOOKUP(Table1[[#This Row],[TeamFavoriteID]],Table2[team_id],Table2[team_name],_xlfn.XLOOKUP(Table1[[#This Row],[TeamFavoriteID]],Table2[team_id_pfr],Table2[team_name],"Even"))</f>
        <v>New York Jets</v>
      </c>
      <c r="M10423">
        <v>-6.5</v>
      </c>
      <c r="N10423">
        <f>IF(Table1[[#This Row],[TeamFavorite]]=Table1[[#This Row],[TeamHome]],Table1[[#This Row],[ScoreAway]]-Table1[[#This Row],[ScoreHome]],Table1[[#This Row],[ScoreHome]]-Table1[[#This Row],[ScoreAway]])</f>
        <v>4</v>
      </c>
      <c r="O10423">
        <f>IF(Table1[[#This Row],[SpreadActual]]&lt;Table1[[#This Row],[SpreadFavorite]],1,0)</f>
        <v>0</v>
      </c>
      <c r="P10423">
        <v>38.5</v>
      </c>
      <c r="Q10423" t="s">
        <v>174</v>
      </c>
      <c r="R10423" t="b">
        <v>0</v>
      </c>
      <c r="S10423">
        <v>54</v>
      </c>
      <c r="T10423">
        <v>3</v>
      </c>
      <c r="U10423">
        <v>20</v>
      </c>
    </row>
    <row r="10424" spans="1:22" x14ac:dyDescent="0.2">
      <c r="A10424" s="1">
        <v>40867</v>
      </c>
      <c r="B10424">
        <v>2011</v>
      </c>
      <c r="C10424">
        <f>_xlfn.MAXIFS(Table1[ScheduleWeekWritten],Table1[ScheduleSeason],Table1[[#This Row],[ScheduleSeason]])</f>
        <v>17</v>
      </c>
      <c r="D10424">
        <v>11</v>
      </c>
      <c r="E10424" cm="1">
        <f t="array" ref="E10424">_xlfn.XLOOKUP(Table1[[#This Row],[ScheduleWeekWritten]],Table3[Game],100+Table3[Increase],Table1[[#This Row],[ScheduleWeekWritten]])</f>
        <v>11</v>
      </c>
      <c r="F10424" t="b">
        <v>0</v>
      </c>
      <c r="G10424" t="s">
        <v>38</v>
      </c>
      <c r="H10424">
        <v>23</v>
      </c>
      <c r="I10424">
        <v>17</v>
      </c>
      <c r="J10424" t="s">
        <v>171</v>
      </c>
      <c r="K10424" t="s">
        <v>109</v>
      </c>
      <c r="L10424" t="str">
        <f>_xlfn.XLOOKUP(Table1[[#This Row],[TeamFavoriteID]],Table2[team_id],Table2[team_name],_xlfn.XLOOKUP(Table1[[#This Row],[TeamFavoriteID]],Table2[team_id_pfr],Table2[team_name],"Even"))</f>
        <v>Atlanta Falcons</v>
      </c>
      <c r="M10424">
        <v>-6.5</v>
      </c>
      <c r="N10424">
        <f>IF(Table1[[#This Row],[TeamFavorite]]=Table1[[#This Row],[TeamHome]],Table1[[#This Row],[ScoreAway]]-Table1[[#This Row],[ScoreHome]],Table1[[#This Row],[ScoreHome]]-Table1[[#This Row],[ScoreAway]])</f>
        <v>-6</v>
      </c>
      <c r="O10424">
        <f>IF(Table1[[#This Row],[SpreadActual]]&lt;Table1[[#This Row],[SpreadFavorite]],1,0)</f>
        <v>0</v>
      </c>
      <c r="P10424">
        <v>44</v>
      </c>
      <c r="Q10424" t="s">
        <v>148</v>
      </c>
      <c r="R10424" t="b">
        <v>0</v>
      </c>
      <c r="S10424">
        <v>72</v>
      </c>
      <c r="T10424">
        <v>0</v>
      </c>
      <c r="V10424" t="s">
        <v>103</v>
      </c>
    </row>
    <row r="10425" spans="1:22" x14ac:dyDescent="0.2">
      <c r="A10425" s="1">
        <v>40867</v>
      </c>
      <c r="B10425">
        <v>2011</v>
      </c>
      <c r="C10425">
        <f>_xlfn.MAXIFS(Table1[ScheduleWeekWritten],Table1[ScheduleSeason],Table1[[#This Row],[ScheduleSeason]])</f>
        <v>17</v>
      </c>
      <c r="D10425">
        <v>11</v>
      </c>
      <c r="E10425" cm="1">
        <f t="array" ref="E10425">_xlfn.XLOOKUP(Table1[[#This Row],[ScheduleWeekWritten]],Table3[Game],100+Table3[Increase],Table1[[#This Row],[ScheduleWeekWritten]])</f>
        <v>11</v>
      </c>
      <c r="F10425" t="b">
        <v>0</v>
      </c>
      <c r="G10425" t="s">
        <v>158</v>
      </c>
      <c r="H10425">
        <v>31</v>
      </c>
      <c r="I10425">
        <v>24</v>
      </c>
      <c r="J10425" t="s">
        <v>101</v>
      </c>
      <c r="K10425" t="s">
        <v>159</v>
      </c>
      <c r="L10425" t="str">
        <f>_xlfn.XLOOKUP(Table1[[#This Row],[TeamFavoriteID]],Table2[team_id],Table2[team_name],_xlfn.XLOOKUP(Table1[[#This Row],[TeamFavoriteID]],Table2[team_id_pfr],Table2[team_name],"Even"))</f>
        <v>Baltimore Ravens</v>
      </c>
      <c r="M10425">
        <v>-7</v>
      </c>
      <c r="N10425">
        <f>IF(Table1[[#This Row],[TeamFavorite]]=Table1[[#This Row],[TeamHome]],Table1[[#This Row],[ScoreAway]]-Table1[[#This Row],[ScoreHome]],Table1[[#This Row],[ScoreHome]]-Table1[[#This Row],[ScoreAway]])</f>
        <v>-7</v>
      </c>
      <c r="O10425">
        <f>IF(Table1[[#This Row],[SpreadActual]]&lt;Table1[[#This Row],[SpreadFavorite]],1,0)</f>
        <v>0</v>
      </c>
      <c r="P10425">
        <v>40.5</v>
      </c>
      <c r="Q10425" t="s">
        <v>166</v>
      </c>
      <c r="R10425" t="b">
        <v>0</v>
      </c>
      <c r="S10425">
        <v>67</v>
      </c>
      <c r="T10425">
        <v>7</v>
      </c>
      <c r="U10425">
        <v>59</v>
      </c>
    </row>
    <row r="10426" spans="1:22" x14ac:dyDescent="0.2">
      <c r="A10426" s="1">
        <v>40867</v>
      </c>
      <c r="B10426">
        <v>2011</v>
      </c>
      <c r="C10426">
        <f>_xlfn.MAXIFS(Table1[ScheduleWeekWritten],Table1[ScheduleSeason],Table1[[#This Row],[ScheduleSeason]])</f>
        <v>17</v>
      </c>
      <c r="D10426">
        <v>11</v>
      </c>
      <c r="E10426" cm="1">
        <f t="array" ref="E10426">_xlfn.XLOOKUP(Table1[[#This Row],[ScheduleWeekWritten]],Table3[Game],100+Table3[Increase],Table1[[#This Row],[ScheduleWeekWritten]])</f>
        <v>11</v>
      </c>
      <c r="F10426" t="b">
        <v>0</v>
      </c>
      <c r="G10426" t="s">
        <v>46</v>
      </c>
      <c r="H10426">
        <v>31</v>
      </c>
      <c r="I10426">
        <v>20</v>
      </c>
      <c r="J10426" t="s">
        <v>27</v>
      </c>
      <c r="K10426" t="s">
        <v>47</v>
      </c>
      <c r="L10426" t="str">
        <f>_xlfn.XLOOKUP(Table1[[#This Row],[TeamFavoriteID]],Table2[team_id],Table2[team_name],_xlfn.XLOOKUP(Table1[[#This Row],[TeamFavoriteID]],Table2[team_id_pfr],Table2[team_name],"Even"))</f>
        <v>Chicago Bears</v>
      </c>
      <c r="M10426">
        <v>-4.5</v>
      </c>
      <c r="N10426">
        <f>IF(Table1[[#This Row],[TeamFavorite]]=Table1[[#This Row],[TeamHome]],Table1[[#This Row],[ScoreAway]]-Table1[[#This Row],[ScoreHome]],Table1[[#This Row],[ScoreHome]]-Table1[[#This Row],[ScoreAway]])</f>
        <v>-11</v>
      </c>
      <c r="O10426">
        <f>IF(Table1[[#This Row],[SpreadActual]]&lt;Table1[[#This Row],[SpreadFavorite]],1,0)</f>
        <v>1</v>
      </c>
      <c r="P10426">
        <v>45.5</v>
      </c>
      <c r="Q10426" t="s">
        <v>114</v>
      </c>
      <c r="R10426" t="b">
        <v>0</v>
      </c>
      <c r="S10426">
        <v>42</v>
      </c>
      <c r="T10426">
        <v>1</v>
      </c>
      <c r="U10426">
        <v>78</v>
      </c>
    </row>
    <row r="10427" spans="1:22" x14ac:dyDescent="0.2">
      <c r="A10427" s="1">
        <v>40867</v>
      </c>
      <c r="B10427">
        <v>2011</v>
      </c>
      <c r="C10427">
        <f>_xlfn.MAXIFS(Table1[ScheduleWeekWritten],Table1[ScheduleSeason],Table1[[#This Row],[ScheduleSeason]])</f>
        <v>17</v>
      </c>
      <c r="D10427">
        <v>11</v>
      </c>
      <c r="E10427" cm="1">
        <f t="array" ref="E10427">_xlfn.XLOOKUP(Table1[[#This Row],[ScheduleWeekWritten]],Table3[Game],100+Table3[Increase],Table1[[#This Row],[ScheduleWeekWritten]])</f>
        <v>11</v>
      </c>
      <c r="F10427" t="b">
        <v>0</v>
      </c>
      <c r="G10427" t="s">
        <v>62</v>
      </c>
      <c r="H10427">
        <v>14</v>
      </c>
      <c r="I10427">
        <v>10</v>
      </c>
      <c r="J10427" t="s">
        <v>154</v>
      </c>
      <c r="K10427" t="s">
        <v>63</v>
      </c>
      <c r="L10427" t="str">
        <f>_xlfn.XLOOKUP(Table1[[#This Row],[TeamFavoriteID]],Table2[team_id],Table2[team_name],_xlfn.XLOOKUP(Table1[[#This Row],[TeamFavoriteID]],Table2[team_id_pfr],Table2[team_name],"Even"))</f>
        <v>Cleveland Browns</v>
      </c>
      <c r="M10427">
        <v>-1.5</v>
      </c>
      <c r="N10427">
        <f>IF(Table1[[#This Row],[TeamFavorite]]=Table1[[#This Row],[TeamHome]],Table1[[#This Row],[ScoreAway]]-Table1[[#This Row],[ScoreHome]],Table1[[#This Row],[ScoreHome]]-Table1[[#This Row],[ScoreAway]])</f>
        <v>-4</v>
      </c>
      <c r="O10427">
        <f>IF(Table1[[#This Row],[SpreadActual]]&lt;Table1[[#This Row],[SpreadFavorite]],1,0)</f>
        <v>1</v>
      </c>
      <c r="P10427">
        <v>34.5</v>
      </c>
      <c r="Q10427" t="s">
        <v>170</v>
      </c>
      <c r="R10427" t="b">
        <v>0</v>
      </c>
      <c r="S10427">
        <v>57</v>
      </c>
      <c r="T10427">
        <v>1</v>
      </c>
      <c r="U10427">
        <v>5</v>
      </c>
    </row>
    <row r="10428" spans="1:22" x14ac:dyDescent="0.2">
      <c r="A10428" s="1">
        <v>40867</v>
      </c>
      <c r="B10428">
        <v>2011</v>
      </c>
      <c r="C10428">
        <f>_xlfn.MAXIFS(Table1[ScheduleWeekWritten],Table1[ScheduleSeason],Table1[[#This Row],[ScheduleSeason]])</f>
        <v>17</v>
      </c>
      <c r="D10428">
        <v>11</v>
      </c>
      <c r="E10428" cm="1">
        <f t="array" ref="E10428">_xlfn.XLOOKUP(Table1[[#This Row],[ScheduleWeekWritten]],Table3[Game],100+Table3[Increase],Table1[[#This Row],[ScheduleWeekWritten]])</f>
        <v>11</v>
      </c>
      <c r="F10428" t="b">
        <v>0</v>
      </c>
      <c r="G10428" t="s">
        <v>45</v>
      </c>
      <c r="H10428">
        <v>49</v>
      </c>
      <c r="I10428">
        <v>35</v>
      </c>
      <c r="J10428" t="s">
        <v>152</v>
      </c>
      <c r="K10428" t="s">
        <v>79</v>
      </c>
      <c r="L10428" t="str">
        <f>_xlfn.XLOOKUP(Table1[[#This Row],[TeamFavoriteID]],Table2[team_id],Table2[team_name],_xlfn.XLOOKUP(Table1[[#This Row],[TeamFavoriteID]],Table2[team_id_pfr],Table2[team_name],"Even"))</f>
        <v>Detroit Lions</v>
      </c>
      <c r="M10428">
        <v>-7</v>
      </c>
      <c r="N10428">
        <f>IF(Table1[[#This Row],[TeamFavorite]]=Table1[[#This Row],[TeamHome]],Table1[[#This Row],[ScoreAway]]-Table1[[#This Row],[ScoreHome]],Table1[[#This Row],[ScoreHome]]-Table1[[#This Row],[ScoreAway]])</f>
        <v>-14</v>
      </c>
      <c r="O10428">
        <f>IF(Table1[[#This Row],[SpreadActual]]&lt;Table1[[#This Row],[SpreadFavorite]],1,0)</f>
        <v>1</v>
      </c>
      <c r="P10428">
        <v>47.5</v>
      </c>
      <c r="Q10428" t="s">
        <v>181</v>
      </c>
      <c r="R10428" t="b">
        <v>0</v>
      </c>
      <c r="S10428">
        <v>72</v>
      </c>
      <c r="T10428">
        <v>0</v>
      </c>
      <c r="V10428" t="s">
        <v>103</v>
      </c>
    </row>
    <row r="10429" spans="1:22" x14ac:dyDescent="0.2">
      <c r="A10429" s="1">
        <v>40867</v>
      </c>
      <c r="B10429">
        <v>2011</v>
      </c>
      <c r="C10429">
        <f>_xlfn.MAXIFS(Table1[ScheduleWeekWritten],Table1[ScheduleSeason],Table1[[#This Row],[ScheduleSeason]])</f>
        <v>17</v>
      </c>
      <c r="D10429">
        <v>11</v>
      </c>
      <c r="E10429" cm="1">
        <f t="array" ref="E10429">_xlfn.XLOOKUP(Table1[[#This Row],[ScheduleWeekWritten]],Table3[Game],100+Table3[Increase],Table1[[#This Row],[ScheduleWeekWritten]])</f>
        <v>11</v>
      </c>
      <c r="F10429" t="b">
        <v>0</v>
      </c>
      <c r="G10429" t="s">
        <v>33</v>
      </c>
      <c r="H10429">
        <v>35</v>
      </c>
      <c r="I10429">
        <v>26</v>
      </c>
      <c r="J10429" t="s">
        <v>127</v>
      </c>
      <c r="K10429" t="s">
        <v>35</v>
      </c>
      <c r="L10429" t="str">
        <f>_xlfn.XLOOKUP(Table1[[#This Row],[TeamFavoriteID]],Table2[team_id],Table2[team_name],_xlfn.XLOOKUP(Table1[[#This Row],[TeamFavoriteID]],Table2[team_id_pfr],Table2[team_name],"Even"))</f>
        <v>Green Bay Packers</v>
      </c>
      <c r="M10429">
        <v>-13.5</v>
      </c>
      <c r="N10429">
        <f>IF(Table1[[#This Row],[TeamFavorite]]=Table1[[#This Row],[TeamHome]],Table1[[#This Row],[ScoreAway]]-Table1[[#This Row],[ScoreHome]],Table1[[#This Row],[ScoreHome]]-Table1[[#This Row],[ScoreAway]])</f>
        <v>-9</v>
      </c>
      <c r="O10429">
        <f>IF(Table1[[#This Row],[SpreadActual]]&lt;Table1[[#This Row],[SpreadFavorite]],1,0)</f>
        <v>0</v>
      </c>
      <c r="P10429">
        <v>49</v>
      </c>
      <c r="Q10429" t="s">
        <v>82</v>
      </c>
      <c r="R10429" t="b">
        <v>0</v>
      </c>
      <c r="S10429">
        <v>32</v>
      </c>
      <c r="T10429">
        <v>7</v>
      </c>
      <c r="U10429">
        <v>66</v>
      </c>
    </row>
    <row r="10430" spans="1:22" x14ac:dyDescent="0.2">
      <c r="A10430" s="1">
        <v>40867</v>
      </c>
      <c r="B10430">
        <v>2011</v>
      </c>
      <c r="C10430">
        <f>_xlfn.MAXIFS(Table1[ScheduleWeekWritten],Table1[ScheduleSeason],Table1[[#This Row],[ScheduleSeason]])</f>
        <v>17</v>
      </c>
      <c r="D10430">
        <v>11</v>
      </c>
      <c r="E10430" cm="1">
        <f t="array" ref="E10430">_xlfn.XLOOKUP(Table1[[#This Row],[ScheduleWeekWritten]],Table3[Game],100+Table3[Increase],Table1[[#This Row],[ScheduleWeekWritten]])</f>
        <v>11</v>
      </c>
      <c r="F10430" t="b">
        <v>0</v>
      </c>
      <c r="G10430" t="s">
        <v>19</v>
      </c>
      <c r="H10430">
        <v>35</v>
      </c>
      <c r="I10430">
        <v>8</v>
      </c>
      <c r="J10430" t="s">
        <v>28</v>
      </c>
      <c r="K10430" t="s">
        <v>91</v>
      </c>
      <c r="L10430" t="str">
        <f>_xlfn.XLOOKUP(Table1[[#This Row],[TeamFavoriteID]],Table2[team_id],Table2[team_name],_xlfn.XLOOKUP(Table1[[#This Row],[TeamFavoriteID]],Table2[team_id_pfr],Table2[team_name],"Even"))</f>
        <v>Miami Dolphins</v>
      </c>
      <c r="M10430">
        <v>-3</v>
      </c>
      <c r="N10430">
        <f>IF(Table1[[#This Row],[TeamFavorite]]=Table1[[#This Row],[TeamHome]],Table1[[#This Row],[ScoreAway]]-Table1[[#This Row],[ScoreHome]],Table1[[#This Row],[ScoreHome]]-Table1[[#This Row],[ScoreAway]])</f>
        <v>-27</v>
      </c>
      <c r="O10430">
        <f>IF(Table1[[#This Row],[SpreadActual]]&lt;Table1[[#This Row],[SpreadFavorite]],1,0)</f>
        <v>1</v>
      </c>
      <c r="P10430">
        <v>44</v>
      </c>
      <c r="Q10430" t="s">
        <v>143</v>
      </c>
      <c r="R10430" t="b">
        <v>0</v>
      </c>
      <c r="S10430">
        <v>80</v>
      </c>
      <c r="T10430">
        <v>1</v>
      </c>
      <c r="U10430">
        <v>79</v>
      </c>
      <c r="V10430" t="s">
        <v>2</v>
      </c>
    </row>
    <row r="10431" spans="1:22" x14ac:dyDescent="0.2">
      <c r="A10431" s="1">
        <v>40867</v>
      </c>
      <c r="B10431">
        <v>2011</v>
      </c>
      <c r="C10431">
        <f>_xlfn.MAXIFS(Table1[ScheduleWeekWritten],Table1[ScheduleSeason],Table1[[#This Row],[ScheduleSeason]])</f>
        <v>17</v>
      </c>
      <c r="D10431">
        <v>11</v>
      </c>
      <c r="E10431" cm="1">
        <f t="array" ref="E10431">_xlfn.XLOOKUP(Table1[[#This Row],[ScheduleWeekWritten]],Table3[Game],100+Table3[Increase],Table1[[#This Row],[ScheduleWeekWritten]])</f>
        <v>11</v>
      </c>
      <c r="F10431" t="b">
        <v>0</v>
      </c>
      <c r="G10431" t="s">
        <v>54</v>
      </c>
      <c r="H10431">
        <v>21</v>
      </c>
      <c r="I10431">
        <v>27</v>
      </c>
      <c r="J10431" t="s">
        <v>20</v>
      </c>
      <c r="K10431" t="s">
        <v>55</v>
      </c>
      <c r="L10431" t="str">
        <f>_xlfn.XLOOKUP(Table1[[#This Row],[TeamFavoriteID]],Table2[team_id],Table2[team_name],_xlfn.XLOOKUP(Table1[[#This Row],[TeamFavoriteID]],Table2[team_id_pfr],Table2[team_name],"Even"))</f>
        <v>Minnesota Vikings</v>
      </c>
      <c r="M10431">
        <v>-2</v>
      </c>
      <c r="N10431">
        <f>IF(Table1[[#This Row],[TeamFavorite]]=Table1[[#This Row],[TeamHome]],Table1[[#This Row],[ScoreAway]]-Table1[[#This Row],[ScoreHome]],Table1[[#This Row],[ScoreHome]]-Table1[[#This Row],[ScoreAway]])</f>
        <v>6</v>
      </c>
      <c r="O10431">
        <f>IF(Table1[[#This Row],[SpreadActual]]&lt;Table1[[#This Row],[SpreadFavorite]],1,0)</f>
        <v>0</v>
      </c>
      <c r="P10431">
        <v>46.5</v>
      </c>
      <c r="Q10431" t="s">
        <v>194</v>
      </c>
      <c r="R10431" t="b">
        <v>0</v>
      </c>
      <c r="S10431">
        <v>72</v>
      </c>
      <c r="T10431">
        <v>0</v>
      </c>
      <c r="V10431" t="s">
        <v>103</v>
      </c>
    </row>
    <row r="10432" spans="1:22" x14ac:dyDescent="0.2">
      <c r="A10432" s="1">
        <v>40867</v>
      </c>
      <c r="B10432">
        <v>2011</v>
      </c>
      <c r="C10432">
        <f>_xlfn.MAXIFS(Table1[ScheduleWeekWritten],Table1[ScheduleSeason],Table1[[#This Row],[ScheduleSeason]])</f>
        <v>17</v>
      </c>
      <c r="D10432">
        <v>11</v>
      </c>
      <c r="E10432" cm="1">
        <f t="array" ref="E10432">_xlfn.XLOOKUP(Table1[[#This Row],[ScheduleWeekWritten]],Table3[Game],100+Table3[Increase],Table1[[#This Row],[ScheduleWeekWritten]])</f>
        <v>11</v>
      </c>
      <c r="F10432" t="b">
        <v>0</v>
      </c>
      <c r="G10432" t="s">
        <v>50</v>
      </c>
      <c r="H10432">
        <v>10</v>
      </c>
      <c r="I10432">
        <v>17</v>
      </c>
      <c r="J10432" t="s">
        <v>58</v>
      </c>
      <c r="K10432" t="s">
        <v>90</v>
      </c>
      <c r="L10432" t="str">
        <f>_xlfn.XLOOKUP(Table1[[#This Row],[TeamFavoriteID]],Table2[team_id],Table2[team_name],_xlfn.XLOOKUP(Table1[[#This Row],[TeamFavoriteID]],Table2[team_id_pfr],Table2[team_name],"Even"))</f>
        <v>New York Giants</v>
      </c>
      <c r="M10432">
        <v>-6</v>
      </c>
      <c r="N10432">
        <f>IF(Table1[[#This Row],[TeamFavorite]]=Table1[[#This Row],[TeamHome]],Table1[[#This Row],[ScoreAway]]-Table1[[#This Row],[ScoreHome]],Table1[[#This Row],[ScoreHome]]-Table1[[#This Row],[ScoreAway]])</f>
        <v>7</v>
      </c>
      <c r="O10432">
        <f>IF(Table1[[#This Row],[SpreadActual]]&lt;Table1[[#This Row],[SpreadFavorite]],1,0)</f>
        <v>0</v>
      </c>
      <c r="P10432">
        <v>45.5</v>
      </c>
      <c r="Q10432" t="s">
        <v>197</v>
      </c>
      <c r="R10432" t="b">
        <v>0</v>
      </c>
      <c r="S10432">
        <v>58</v>
      </c>
      <c r="T10432">
        <v>1</v>
      </c>
      <c r="U10432">
        <v>66</v>
      </c>
    </row>
    <row r="10433" spans="1:22" x14ac:dyDescent="0.2">
      <c r="A10433" s="1">
        <v>40867</v>
      </c>
      <c r="B10433">
        <v>2011</v>
      </c>
      <c r="C10433">
        <f>_xlfn.MAXIFS(Table1[ScheduleWeekWritten],Table1[ScheduleSeason],Table1[[#This Row],[ScheduleSeason]])</f>
        <v>17</v>
      </c>
      <c r="D10433">
        <v>11</v>
      </c>
      <c r="E10433" cm="1">
        <f t="array" ref="E10433">_xlfn.XLOOKUP(Table1[[#This Row],[ScheduleWeekWritten]],Table3[Game],100+Table3[Increase],Table1[[#This Row],[ScheduleWeekWritten]])</f>
        <v>11</v>
      </c>
      <c r="F10433" t="b">
        <v>0</v>
      </c>
      <c r="G10433" t="s">
        <v>53</v>
      </c>
      <c r="H10433">
        <v>23</v>
      </c>
      <c r="I10433">
        <v>7</v>
      </c>
      <c r="J10433" t="s">
        <v>149</v>
      </c>
      <c r="K10433" t="s">
        <v>87</v>
      </c>
      <c r="L10433" t="str">
        <f>_xlfn.XLOOKUP(Table1[[#This Row],[TeamFavoriteID]],Table2[team_id],Table2[team_name],_xlfn.XLOOKUP(Table1[[#This Row],[TeamFavoriteID]],Table2[team_id_pfr],Table2[team_name],"Even"))</f>
        <v>San Francisco 49ers</v>
      </c>
      <c r="M10433">
        <v>-10</v>
      </c>
      <c r="N10433">
        <f>IF(Table1[[#This Row],[TeamFavorite]]=Table1[[#This Row],[TeamHome]],Table1[[#This Row],[ScoreAway]]-Table1[[#This Row],[ScoreHome]],Table1[[#This Row],[ScoreHome]]-Table1[[#This Row],[ScoreAway]])</f>
        <v>-16</v>
      </c>
      <c r="O10433">
        <f>IF(Table1[[#This Row],[SpreadActual]]&lt;Table1[[#This Row],[SpreadFavorite]],1,0)</f>
        <v>1</v>
      </c>
      <c r="P10433">
        <v>40.5</v>
      </c>
      <c r="Q10433" t="s">
        <v>118</v>
      </c>
      <c r="R10433" t="b">
        <v>0</v>
      </c>
      <c r="S10433">
        <v>55</v>
      </c>
      <c r="T10433">
        <v>1</v>
      </c>
      <c r="U10433">
        <v>72</v>
      </c>
      <c r="V10433" t="s">
        <v>2</v>
      </c>
    </row>
    <row r="10434" spans="1:22" x14ac:dyDescent="0.2">
      <c r="A10434" s="1">
        <v>40867</v>
      </c>
      <c r="B10434">
        <v>2011</v>
      </c>
      <c r="C10434">
        <f>_xlfn.MAXIFS(Table1[ScheduleWeekWritten],Table1[ScheduleSeason],Table1[[#This Row],[ScheduleSeason]])</f>
        <v>17</v>
      </c>
      <c r="D10434">
        <v>11</v>
      </c>
      <c r="E10434" cm="1">
        <f t="array" ref="E10434">_xlfn.XLOOKUP(Table1[[#This Row],[ScheduleWeekWritten]],Table3[Game],100+Table3[Increase],Table1[[#This Row],[ScheduleWeekWritten]])</f>
        <v>11</v>
      </c>
      <c r="F10434" t="b">
        <v>0</v>
      </c>
      <c r="G10434" t="s">
        <v>153</v>
      </c>
      <c r="H10434">
        <v>7</v>
      </c>
      <c r="I10434">
        <v>24</v>
      </c>
      <c r="J10434" t="s">
        <v>128</v>
      </c>
      <c r="K10434" t="s">
        <v>40</v>
      </c>
      <c r="L10434" t="str">
        <f>_xlfn.XLOOKUP(Table1[[#This Row],[TeamFavoriteID]],Table2[team_id],Table2[team_name],_xlfn.XLOOKUP(Table1[[#This Row],[TeamFavoriteID]],Table2[team_id_pfr],Table2[team_name],"Even"))</f>
        <v>Los Angeles Rams</v>
      </c>
      <c r="M10434">
        <v>-3</v>
      </c>
      <c r="N10434">
        <f>IF(Table1[[#This Row],[TeamFavorite]]=Table1[[#This Row],[TeamHome]],Table1[[#This Row],[ScoreAway]]-Table1[[#This Row],[ScoreHome]],Table1[[#This Row],[ScoreHome]]-Table1[[#This Row],[ScoreAway]])</f>
        <v>-17</v>
      </c>
      <c r="O10434">
        <f>IF(Table1[[#This Row],[SpreadActual]]&lt;Table1[[#This Row],[SpreadFavorite]],1,0)</f>
        <v>1</v>
      </c>
      <c r="P10434">
        <v>40</v>
      </c>
      <c r="Q10434" t="s">
        <v>157</v>
      </c>
      <c r="R10434" t="b">
        <v>0</v>
      </c>
      <c r="S10434">
        <v>72</v>
      </c>
      <c r="T10434">
        <v>0</v>
      </c>
      <c r="V10434" t="s">
        <v>103</v>
      </c>
    </row>
    <row r="10435" spans="1:22" x14ac:dyDescent="0.2">
      <c r="A10435" s="1">
        <v>40867</v>
      </c>
      <c r="B10435">
        <v>2011</v>
      </c>
      <c r="C10435">
        <f>_xlfn.MAXIFS(Table1[ScheduleWeekWritten],Table1[ScheduleSeason],Table1[[#This Row],[ScheduleSeason]])</f>
        <v>17</v>
      </c>
      <c r="D10435">
        <v>11</v>
      </c>
      <c r="E10435" cm="1">
        <f t="array" ref="E10435">_xlfn.XLOOKUP(Table1[[#This Row],[ScheduleWeekWritten]],Table3[Game],100+Table3[Increase],Table1[[#This Row],[ScheduleWeekWritten]])</f>
        <v>11</v>
      </c>
      <c r="F10435" t="b">
        <v>0</v>
      </c>
      <c r="G10435" t="s">
        <v>61</v>
      </c>
      <c r="H10435">
        <v>24</v>
      </c>
      <c r="I10435">
        <v>27</v>
      </c>
      <c r="J10435" t="s">
        <v>67</v>
      </c>
      <c r="K10435" t="s">
        <v>68</v>
      </c>
      <c r="L10435" t="str">
        <f>_xlfn.XLOOKUP(Table1[[#This Row],[TeamFavoriteID]],Table2[team_id],Table2[team_name],_xlfn.XLOOKUP(Table1[[#This Row],[TeamFavoriteID]],Table2[team_id_pfr],Table2[team_name],"Even"))</f>
        <v>Dallas Cowboys</v>
      </c>
      <c r="M10435">
        <v>-7</v>
      </c>
      <c r="N10435">
        <f>IF(Table1[[#This Row],[TeamFavorite]]=Table1[[#This Row],[TeamHome]],Table1[[#This Row],[ScoreAway]]-Table1[[#This Row],[ScoreHome]],Table1[[#This Row],[ScoreHome]]-Table1[[#This Row],[ScoreAway]])</f>
        <v>-3</v>
      </c>
      <c r="O10435">
        <f>IF(Table1[[#This Row],[SpreadActual]]&lt;Table1[[#This Row],[SpreadFavorite]],1,0)</f>
        <v>0</v>
      </c>
      <c r="P10435">
        <v>43</v>
      </c>
      <c r="Q10435" t="s">
        <v>165</v>
      </c>
      <c r="R10435" t="b">
        <v>0</v>
      </c>
      <c r="S10435">
        <v>67</v>
      </c>
      <c r="T10435">
        <v>4</v>
      </c>
      <c r="U10435">
        <v>55</v>
      </c>
    </row>
    <row r="10436" spans="1:22" x14ac:dyDescent="0.2">
      <c r="A10436" s="1">
        <v>40868</v>
      </c>
      <c r="B10436">
        <v>2011</v>
      </c>
      <c r="C10436">
        <f>_xlfn.MAXIFS(Table1[ScheduleWeekWritten],Table1[ScheduleSeason],Table1[[#This Row],[ScheduleSeason]])</f>
        <v>17</v>
      </c>
      <c r="D10436">
        <v>11</v>
      </c>
      <c r="E10436" cm="1">
        <f t="array" ref="E10436">_xlfn.XLOOKUP(Table1[[#This Row],[ScheduleWeekWritten]],Table3[Game],100+Table3[Increase],Table1[[#This Row],[ScheduleWeekWritten]])</f>
        <v>11</v>
      </c>
      <c r="F10436" t="b">
        <v>0</v>
      </c>
      <c r="G10436" t="s">
        <v>115</v>
      </c>
      <c r="H10436">
        <v>34</v>
      </c>
      <c r="I10436">
        <v>3</v>
      </c>
      <c r="J10436" t="s">
        <v>42</v>
      </c>
      <c r="K10436" t="s">
        <v>70</v>
      </c>
      <c r="L10436" t="str">
        <f>_xlfn.XLOOKUP(Table1[[#This Row],[TeamFavoriteID]],Table2[team_id],Table2[team_name],_xlfn.XLOOKUP(Table1[[#This Row],[TeamFavoriteID]],Table2[team_id_pfr],Table2[team_name],"Even"))</f>
        <v>Boston Patriots</v>
      </c>
      <c r="M10436">
        <v>-17</v>
      </c>
      <c r="N10436">
        <f>IF(Table1[[#This Row],[TeamFavorite]]=Table1[[#This Row],[TeamHome]],Table1[[#This Row],[ScoreAway]]-Table1[[#This Row],[ScoreHome]],Table1[[#This Row],[ScoreHome]]-Table1[[#This Row],[ScoreAway]])</f>
        <v>31</v>
      </c>
      <c r="O10436">
        <f>IF(Table1[[#This Row],[SpreadActual]]&lt;Table1[[#This Row],[SpreadFavorite]],1,0)</f>
        <v>0</v>
      </c>
      <c r="P10436">
        <v>47</v>
      </c>
      <c r="Q10436" t="s">
        <v>179</v>
      </c>
      <c r="R10436" t="b">
        <v>0</v>
      </c>
      <c r="S10436">
        <v>30</v>
      </c>
      <c r="T10436">
        <v>2</v>
      </c>
    </row>
    <row r="10437" spans="1:22" x14ac:dyDescent="0.2">
      <c r="A10437" s="1">
        <v>40871</v>
      </c>
      <c r="B10437">
        <v>2011</v>
      </c>
      <c r="C10437">
        <f>_xlfn.MAXIFS(Table1[ScheduleWeekWritten],Table1[ScheduleSeason],Table1[[#This Row],[ScheduleSeason]])</f>
        <v>17</v>
      </c>
      <c r="D10437">
        <v>12</v>
      </c>
      <c r="E10437" cm="1">
        <f t="array" ref="E10437">_xlfn.XLOOKUP(Table1[[#This Row],[ScheduleWeekWritten]],Table3[Game],100+Table3[Increase],Table1[[#This Row],[ScheduleWeekWritten]])</f>
        <v>12</v>
      </c>
      <c r="F10437" t="b">
        <v>0</v>
      </c>
      <c r="G10437" t="s">
        <v>158</v>
      </c>
      <c r="H10437">
        <v>16</v>
      </c>
      <c r="I10437">
        <v>6</v>
      </c>
      <c r="J10437" t="s">
        <v>53</v>
      </c>
      <c r="K10437" t="s">
        <v>159</v>
      </c>
      <c r="L10437" t="str">
        <f>_xlfn.XLOOKUP(Table1[[#This Row],[TeamFavoriteID]],Table2[team_id],Table2[team_name],_xlfn.XLOOKUP(Table1[[#This Row],[TeamFavoriteID]],Table2[team_id_pfr],Table2[team_name],"Even"))</f>
        <v>Baltimore Ravens</v>
      </c>
      <c r="M10437">
        <v>-3.5</v>
      </c>
      <c r="N10437">
        <f>IF(Table1[[#This Row],[TeamFavorite]]=Table1[[#This Row],[TeamHome]],Table1[[#This Row],[ScoreAway]]-Table1[[#This Row],[ScoreHome]],Table1[[#This Row],[ScoreHome]]-Table1[[#This Row],[ScoreAway]])</f>
        <v>-10</v>
      </c>
      <c r="O10437">
        <f>IF(Table1[[#This Row],[SpreadActual]]&lt;Table1[[#This Row],[SpreadFavorite]],1,0)</f>
        <v>1</v>
      </c>
      <c r="P10437">
        <v>40.5</v>
      </c>
      <c r="Q10437" t="s">
        <v>166</v>
      </c>
      <c r="R10437" t="b">
        <v>0</v>
      </c>
      <c r="S10437">
        <v>53</v>
      </c>
      <c r="T10437">
        <v>5</v>
      </c>
      <c r="U10437">
        <v>32</v>
      </c>
    </row>
    <row r="10438" spans="1:22" x14ac:dyDescent="0.2">
      <c r="A10438" s="1">
        <v>40871</v>
      </c>
      <c r="B10438">
        <v>2011</v>
      </c>
      <c r="C10438">
        <f>_xlfn.MAXIFS(Table1[ScheduleWeekWritten],Table1[ScheduleSeason],Table1[[#This Row],[ScheduleSeason]])</f>
        <v>17</v>
      </c>
      <c r="D10438">
        <v>12</v>
      </c>
      <c r="E10438" cm="1">
        <f t="array" ref="E10438">_xlfn.XLOOKUP(Table1[[#This Row],[ScheduleWeekWritten]],Table3[Game],100+Table3[Increase],Table1[[#This Row],[ScheduleWeekWritten]])</f>
        <v>12</v>
      </c>
      <c r="F10438" t="b">
        <v>0</v>
      </c>
      <c r="G10438" t="s">
        <v>67</v>
      </c>
      <c r="H10438">
        <v>20</v>
      </c>
      <c r="I10438">
        <v>19</v>
      </c>
      <c r="J10438" t="s">
        <v>19</v>
      </c>
      <c r="K10438" t="s">
        <v>68</v>
      </c>
      <c r="L10438" t="str">
        <f>_xlfn.XLOOKUP(Table1[[#This Row],[TeamFavoriteID]],Table2[team_id],Table2[team_name],_xlfn.XLOOKUP(Table1[[#This Row],[TeamFavoriteID]],Table2[team_id_pfr],Table2[team_name],"Even"))</f>
        <v>Dallas Cowboys</v>
      </c>
      <c r="M10438">
        <v>-7</v>
      </c>
      <c r="N10438">
        <f>IF(Table1[[#This Row],[TeamFavorite]]=Table1[[#This Row],[TeamHome]],Table1[[#This Row],[ScoreAway]]-Table1[[#This Row],[ScoreHome]],Table1[[#This Row],[ScoreHome]]-Table1[[#This Row],[ScoreAway]])</f>
        <v>-1</v>
      </c>
      <c r="O10438">
        <f>IF(Table1[[#This Row],[SpreadActual]]&lt;Table1[[#This Row],[SpreadFavorite]],1,0)</f>
        <v>0</v>
      </c>
      <c r="P10438">
        <v>46</v>
      </c>
      <c r="Q10438" t="s">
        <v>192</v>
      </c>
      <c r="R10438" t="b">
        <v>0</v>
      </c>
      <c r="S10438">
        <v>72</v>
      </c>
      <c r="T10438">
        <v>0</v>
      </c>
      <c r="V10438" t="s">
        <v>103</v>
      </c>
    </row>
    <row r="10439" spans="1:22" x14ac:dyDescent="0.2">
      <c r="A10439" s="1">
        <v>40871</v>
      </c>
      <c r="B10439">
        <v>2011</v>
      </c>
      <c r="C10439">
        <f>_xlfn.MAXIFS(Table1[ScheduleWeekWritten],Table1[ScheduleSeason],Table1[[#This Row],[ScheduleSeason]])</f>
        <v>17</v>
      </c>
      <c r="D10439">
        <v>12</v>
      </c>
      <c r="E10439" cm="1">
        <f t="array" ref="E10439">_xlfn.XLOOKUP(Table1[[#This Row],[ScheduleWeekWritten]],Table3[Game],100+Table3[Increase],Table1[[#This Row],[ScheduleWeekWritten]])</f>
        <v>12</v>
      </c>
      <c r="F10439" t="b">
        <v>0</v>
      </c>
      <c r="G10439" t="s">
        <v>45</v>
      </c>
      <c r="H10439">
        <v>15</v>
      </c>
      <c r="I10439">
        <v>27</v>
      </c>
      <c r="J10439" t="s">
        <v>33</v>
      </c>
      <c r="K10439" t="s">
        <v>35</v>
      </c>
      <c r="L10439" t="str">
        <f>_xlfn.XLOOKUP(Table1[[#This Row],[TeamFavoriteID]],Table2[team_id],Table2[team_name],_xlfn.XLOOKUP(Table1[[#This Row],[TeamFavoriteID]],Table2[team_id_pfr],Table2[team_name],"Even"))</f>
        <v>Green Bay Packers</v>
      </c>
      <c r="M10439">
        <v>-4.5</v>
      </c>
      <c r="N10439">
        <f>IF(Table1[[#This Row],[TeamFavorite]]=Table1[[#This Row],[TeamHome]],Table1[[#This Row],[ScoreAway]]-Table1[[#This Row],[ScoreHome]],Table1[[#This Row],[ScoreHome]]-Table1[[#This Row],[ScoreAway]])</f>
        <v>-12</v>
      </c>
      <c r="O10439">
        <f>IF(Table1[[#This Row],[SpreadActual]]&lt;Table1[[#This Row],[SpreadFavorite]],1,0)</f>
        <v>1</v>
      </c>
      <c r="P10439">
        <v>55</v>
      </c>
      <c r="Q10439" t="s">
        <v>181</v>
      </c>
      <c r="R10439" t="b">
        <v>0</v>
      </c>
      <c r="S10439">
        <v>72</v>
      </c>
      <c r="T10439">
        <v>0</v>
      </c>
      <c r="V10439" t="s">
        <v>103</v>
      </c>
    </row>
    <row r="10440" spans="1:22" x14ac:dyDescent="0.2">
      <c r="A10440" s="1">
        <v>40874</v>
      </c>
      <c r="B10440">
        <v>2011</v>
      </c>
      <c r="C10440">
        <f>_xlfn.MAXIFS(Table1[ScheduleWeekWritten],Table1[ScheduleSeason],Table1[[#This Row],[ScheduleSeason]])</f>
        <v>17</v>
      </c>
      <c r="D10440">
        <v>12</v>
      </c>
      <c r="E10440" cm="1">
        <f t="array" ref="E10440">_xlfn.XLOOKUP(Table1[[#This Row],[ScheduleWeekWritten]],Table3[Game],100+Table3[Increase],Table1[[#This Row],[ScheduleWeekWritten]])</f>
        <v>12</v>
      </c>
      <c r="F10440" t="b">
        <v>0</v>
      </c>
      <c r="G10440" t="s">
        <v>38</v>
      </c>
      <c r="H10440">
        <v>24</v>
      </c>
      <c r="I10440">
        <v>14</v>
      </c>
      <c r="J10440" t="s">
        <v>54</v>
      </c>
      <c r="K10440" t="s">
        <v>109</v>
      </c>
      <c r="L10440" t="str">
        <f>_xlfn.XLOOKUP(Table1[[#This Row],[TeamFavoriteID]],Table2[team_id],Table2[team_name],_xlfn.XLOOKUP(Table1[[#This Row],[TeamFavoriteID]],Table2[team_id_pfr],Table2[team_name],"Even"))</f>
        <v>Atlanta Falcons</v>
      </c>
      <c r="M10440">
        <v>-10</v>
      </c>
      <c r="N10440">
        <f>IF(Table1[[#This Row],[TeamFavorite]]=Table1[[#This Row],[TeamHome]],Table1[[#This Row],[ScoreAway]]-Table1[[#This Row],[ScoreHome]],Table1[[#This Row],[ScoreHome]]-Table1[[#This Row],[ScoreAway]])</f>
        <v>-10</v>
      </c>
      <c r="O10440">
        <f>IF(Table1[[#This Row],[SpreadActual]]&lt;Table1[[#This Row],[SpreadFavorite]],1,0)</f>
        <v>0</v>
      </c>
      <c r="P10440">
        <v>44</v>
      </c>
      <c r="Q10440" t="s">
        <v>148</v>
      </c>
      <c r="R10440" t="b">
        <v>0</v>
      </c>
      <c r="S10440">
        <v>72</v>
      </c>
      <c r="T10440">
        <v>0</v>
      </c>
      <c r="V10440" t="s">
        <v>103</v>
      </c>
    </row>
    <row r="10441" spans="1:22" x14ac:dyDescent="0.2">
      <c r="A10441" s="1">
        <v>40874</v>
      </c>
      <c r="B10441">
        <v>2011</v>
      </c>
      <c r="C10441">
        <f>_xlfn.MAXIFS(Table1[ScheduleWeekWritten],Table1[ScheduleSeason],Table1[[#This Row],[ScheduleSeason]])</f>
        <v>17</v>
      </c>
      <c r="D10441">
        <v>12</v>
      </c>
      <c r="E10441" cm="1">
        <f t="array" ref="E10441">_xlfn.XLOOKUP(Table1[[#This Row],[ScheduleWeekWritten]],Table3[Game],100+Table3[Increase],Table1[[#This Row],[ScheduleWeekWritten]])</f>
        <v>12</v>
      </c>
      <c r="F10441" t="b">
        <v>0</v>
      </c>
      <c r="G10441" t="s">
        <v>101</v>
      </c>
      <c r="H10441">
        <v>23</v>
      </c>
      <c r="I10441">
        <v>20</v>
      </c>
      <c r="J10441" t="s">
        <v>62</v>
      </c>
      <c r="K10441" t="s">
        <v>104</v>
      </c>
      <c r="L10441" t="str">
        <f>_xlfn.XLOOKUP(Table1[[#This Row],[TeamFavoriteID]],Table2[team_id],Table2[team_name],_xlfn.XLOOKUP(Table1[[#This Row],[TeamFavoriteID]],Table2[team_id_pfr],Table2[team_name],"Even"))</f>
        <v>Cincinnati Bengals</v>
      </c>
      <c r="M10441">
        <v>-7</v>
      </c>
      <c r="N10441">
        <f>IF(Table1[[#This Row],[TeamFavorite]]=Table1[[#This Row],[TeamHome]],Table1[[#This Row],[ScoreAway]]-Table1[[#This Row],[ScoreHome]],Table1[[#This Row],[ScoreHome]]-Table1[[#This Row],[ScoreAway]])</f>
        <v>-3</v>
      </c>
      <c r="O10441">
        <f>IF(Table1[[#This Row],[SpreadActual]]&lt;Table1[[#This Row],[SpreadFavorite]],1,0)</f>
        <v>0</v>
      </c>
      <c r="P10441">
        <v>38</v>
      </c>
      <c r="Q10441" t="s">
        <v>173</v>
      </c>
      <c r="R10441" t="b">
        <v>0</v>
      </c>
      <c r="S10441">
        <v>60</v>
      </c>
      <c r="T10441">
        <v>7</v>
      </c>
      <c r="U10441">
        <v>98</v>
      </c>
      <c r="V10441" t="s">
        <v>2</v>
      </c>
    </row>
    <row r="10442" spans="1:22" x14ac:dyDescent="0.2">
      <c r="A10442" s="1">
        <v>40874</v>
      </c>
      <c r="B10442">
        <v>2011</v>
      </c>
      <c r="C10442">
        <f>_xlfn.MAXIFS(Table1[ScheduleWeekWritten],Table1[ScheduleSeason],Table1[[#This Row],[ScheduleSeason]])</f>
        <v>17</v>
      </c>
      <c r="D10442">
        <v>12</v>
      </c>
      <c r="E10442" cm="1">
        <f t="array" ref="E10442">_xlfn.XLOOKUP(Table1[[#This Row],[ScheduleWeekWritten]],Table3[Game],100+Table3[Increase],Table1[[#This Row],[ScheduleWeekWritten]])</f>
        <v>12</v>
      </c>
      <c r="F10442" t="b">
        <v>0</v>
      </c>
      <c r="G10442" t="s">
        <v>140</v>
      </c>
      <c r="H10442">
        <v>19</v>
      </c>
      <c r="I10442">
        <v>27</v>
      </c>
      <c r="J10442" t="s">
        <v>152</v>
      </c>
      <c r="K10442" t="s">
        <v>162</v>
      </c>
      <c r="L10442" t="str">
        <f>_xlfn.XLOOKUP(Table1[[#This Row],[TeamFavoriteID]],Table2[team_id],Table2[team_name],_xlfn.XLOOKUP(Table1[[#This Row],[TeamFavoriteID]],Table2[team_id_pfr],Table2[team_name],"Even"))</f>
        <v>Carolina Panthers</v>
      </c>
      <c r="M10442">
        <v>-3.5</v>
      </c>
      <c r="N10442">
        <f>IF(Table1[[#This Row],[TeamFavorite]]=Table1[[#This Row],[TeamHome]],Table1[[#This Row],[ScoreAway]]-Table1[[#This Row],[ScoreHome]],Table1[[#This Row],[ScoreHome]]-Table1[[#This Row],[ScoreAway]])</f>
        <v>-8</v>
      </c>
      <c r="O10442">
        <f>IF(Table1[[#This Row],[SpreadActual]]&lt;Table1[[#This Row],[SpreadFavorite]],1,0)</f>
        <v>1</v>
      </c>
      <c r="P10442">
        <v>46.5</v>
      </c>
      <c r="Q10442" t="s">
        <v>190</v>
      </c>
      <c r="R10442" t="b">
        <v>0</v>
      </c>
      <c r="S10442">
        <v>72</v>
      </c>
      <c r="T10442">
        <v>0</v>
      </c>
      <c r="V10442" t="s">
        <v>103</v>
      </c>
    </row>
    <row r="10443" spans="1:22" x14ac:dyDescent="0.2">
      <c r="A10443" s="1">
        <v>40874</v>
      </c>
      <c r="B10443">
        <v>2011</v>
      </c>
      <c r="C10443">
        <f>_xlfn.MAXIFS(Table1[ScheduleWeekWritten],Table1[ScheduleSeason],Table1[[#This Row],[ScheduleSeason]])</f>
        <v>17</v>
      </c>
      <c r="D10443">
        <v>12</v>
      </c>
      <c r="E10443" cm="1">
        <f t="array" ref="E10443">_xlfn.XLOOKUP(Table1[[#This Row],[ScheduleWeekWritten]],Table3[Game],100+Table3[Increase],Table1[[#This Row],[ScheduleWeekWritten]])</f>
        <v>12</v>
      </c>
      <c r="F10443" t="b">
        <v>0</v>
      </c>
      <c r="G10443" t="s">
        <v>154</v>
      </c>
      <c r="H10443">
        <v>13</v>
      </c>
      <c r="I10443">
        <v>20</v>
      </c>
      <c r="J10443" t="s">
        <v>177</v>
      </c>
      <c r="K10443" t="s">
        <v>182</v>
      </c>
      <c r="L10443" t="str">
        <f>_xlfn.XLOOKUP(Table1[[#This Row],[TeamFavoriteID]],Table2[team_id],Table2[team_name],_xlfn.XLOOKUP(Table1[[#This Row],[TeamFavoriteID]],Table2[team_id_pfr],Table2[team_name],"Even"))</f>
        <v>Houston Texans</v>
      </c>
      <c r="M10443">
        <v>-6.5</v>
      </c>
      <c r="N10443">
        <f>IF(Table1[[#This Row],[TeamFavorite]]=Table1[[#This Row],[TeamHome]],Table1[[#This Row],[ScoreAway]]-Table1[[#This Row],[ScoreHome]],Table1[[#This Row],[ScoreHome]]-Table1[[#This Row],[ScoreAway]])</f>
        <v>-7</v>
      </c>
      <c r="O10443">
        <f>IF(Table1[[#This Row],[SpreadActual]]&lt;Table1[[#This Row],[SpreadFavorite]],1,0)</f>
        <v>1</v>
      </c>
      <c r="P10443">
        <v>37</v>
      </c>
      <c r="Q10443" t="s">
        <v>155</v>
      </c>
      <c r="R10443" t="b">
        <v>0</v>
      </c>
      <c r="S10443">
        <v>79</v>
      </c>
      <c r="T10443">
        <v>1</v>
      </c>
      <c r="U10443">
        <v>61</v>
      </c>
    </row>
    <row r="10444" spans="1:22" x14ac:dyDescent="0.2">
      <c r="A10444" s="1">
        <v>40874</v>
      </c>
      <c r="B10444">
        <v>2011</v>
      </c>
      <c r="C10444">
        <f>_xlfn.MAXIFS(Table1[ScheduleWeekWritten],Table1[ScheduleSeason],Table1[[#This Row],[ScheduleSeason]])</f>
        <v>17</v>
      </c>
      <c r="D10444">
        <v>12</v>
      </c>
      <c r="E10444" cm="1">
        <f t="array" ref="E10444">_xlfn.XLOOKUP(Table1[[#This Row],[ScheduleWeekWritten]],Table3[Game],100+Table3[Increase],Table1[[#This Row],[ScheduleWeekWritten]])</f>
        <v>12</v>
      </c>
      <c r="F10444" t="b">
        <v>0</v>
      </c>
      <c r="G10444" t="s">
        <v>42</v>
      </c>
      <c r="H10444">
        <v>9</v>
      </c>
      <c r="I10444">
        <v>13</v>
      </c>
      <c r="J10444" t="s">
        <v>49</v>
      </c>
      <c r="K10444" t="s">
        <v>51</v>
      </c>
      <c r="L10444" t="str">
        <f>_xlfn.XLOOKUP(Table1[[#This Row],[TeamFavoriteID]],Table2[team_id],Table2[team_name],_xlfn.XLOOKUP(Table1[[#This Row],[TeamFavoriteID]],Table2[team_id_pfr],Table2[team_name],"Even"))</f>
        <v>Pittsburgh Steelers</v>
      </c>
      <c r="M10444">
        <v>-10.5</v>
      </c>
      <c r="N10444">
        <f>IF(Table1[[#This Row],[TeamFavorite]]=Table1[[#This Row],[TeamHome]],Table1[[#This Row],[ScoreAway]]-Table1[[#This Row],[ScoreHome]],Table1[[#This Row],[ScoreHome]]-Table1[[#This Row],[ScoreAway]])</f>
        <v>-4</v>
      </c>
      <c r="O10444">
        <f>IF(Table1[[#This Row],[SpreadActual]]&lt;Table1[[#This Row],[SpreadFavorite]],1,0)</f>
        <v>0</v>
      </c>
      <c r="P10444">
        <v>40.5</v>
      </c>
      <c r="Q10444" t="s">
        <v>117</v>
      </c>
      <c r="R10444" t="b">
        <v>0</v>
      </c>
      <c r="S10444">
        <v>34</v>
      </c>
      <c r="T10444">
        <v>5</v>
      </c>
    </row>
    <row r="10445" spans="1:22" x14ac:dyDescent="0.2">
      <c r="A10445" s="1">
        <v>40874</v>
      </c>
      <c r="B10445">
        <v>2011</v>
      </c>
      <c r="C10445">
        <f>_xlfn.MAXIFS(Table1[ScheduleWeekWritten],Table1[ScheduleSeason],Table1[[#This Row],[ScheduleSeason]])</f>
        <v>17</v>
      </c>
      <c r="D10445">
        <v>12</v>
      </c>
      <c r="E10445" cm="1">
        <f t="array" ref="E10445">_xlfn.XLOOKUP(Table1[[#This Row],[ScheduleWeekWritten]],Table3[Game],100+Table3[Increase],Table1[[#This Row],[ScheduleWeekWritten]])</f>
        <v>12</v>
      </c>
      <c r="F10445" t="b">
        <v>0</v>
      </c>
      <c r="G10445" t="s">
        <v>31</v>
      </c>
      <c r="H10445">
        <v>28</v>
      </c>
      <c r="I10445">
        <v>24</v>
      </c>
      <c r="J10445" t="s">
        <v>28</v>
      </c>
      <c r="K10445" t="s">
        <v>32</v>
      </c>
      <c r="L10445" t="str">
        <f>_xlfn.XLOOKUP(Table1[[#This Row],[TeamFavoriteID]],Table2[team_id],Table2[team_name],_xlfn.XLOOKUP(Table1[[#This Row],[TeamFavoriteID]],Table2[team_id_pfr],Table2[team_name],"Even"))</f>
        <v>New York Jets</v>
      </c>
      <c r="M10445">
        <v>-9.5</v>
      </c>
      <c r="N10445">
        <f>IF(Table1[[#This Row],[TeamFavorite]]=Table1[[#This Row],[TeamHome]],Table1[[#This Row],[ScoreAway]]-Table1[[#This Row],[ScoreHome]],Table1[[#This Row],[ScoreHome]]-Table1[[#This Row],[ScoreAway]])</f>
        <v>-4</v>
      </c>
      <c r="O10445">
        <f>IF(Table1[[#This Row],[SpreadActual]]&lt;Table1[[#This Row],[SpreadFavorite]],1,0)</f>
        <v>0</v>
      </c>
      <c r="P10445">
        <v>42.5</v>
      </c>
      <c r="Q10445" t="s">
        <v>197</v>
      </c>
      <c r="R10445" t="b">
        <v>0</v>
      </c>
      <c r="S10445">
        <v>62</v>
      </c>
      <c r="T10445">
        <v>1</v>
      </c>
      <c r="U10445">
        <v>63</v>
      </c>
    </row>
    <row r="10446" spans="1:22" x14ac:dyDescent="0.2">
      <c r="A10446" s="1">
        <v>40874</v>
      </c>
      <c r="B10446">
        <v>2011</v>
      </c>
      <c r="C10446">
        <f>_xlfn.MAXIFS(Table1[ScheduleWeekWritten],Table1[ScheduleSeason],Table1[[#This Row],[ScheduleSeason]])</f>
        <v>17</v>
      </c>
      <c r="D10446">
        <v>12</v>
      </c>
      <c r="E10446" cm="1">
        <f t="array" ref="E10446">_xlfn.XLOOKUP(Table1[[#This Row],[ScheduleWeekWritten]],Table3[Game],100+Table3[Increase],Table1[[#This Row],[ScheduleWeekWritten]])</f>
        <v>12</v>
      </c>
      <c r="F10446" t="b">
        <v>0</v>
      </c>
      <c r="G10446" t="s">
        <v>20</v>
      </c>
      <c r="H10446">
        <v>25</v>
      </c>
      <c r="I10446">
        <v>20</v>
      </c>
      <c r="J10446" t="s">
        <v>46</v>
      </c>
      <c r="K10446" t="s">
        <v>21</v>
      </c>
      <c r="L10446" t="str">
        <f>_xlfn.XLOOKUP(Table1[[#This Row],[TeamFavoriteID]],Table2[team_id],Table2[team_name],_xlfn.XLOOKUP(Table1[[#This Row],[TeamFavoriteID]],Table2[team_id_pfr],Table2[team_name],"Even"))</f>
        <v>Las Vegas Raiders</v>
      </c>
      <c r="M10446">
        <v>-3</v>
      </c>
      <c r="N10446">
        <f>IF(Table1[[#This Row],[TeamFavorite]]=Table1[[#This Row],[TeamHome]],Table1[[#This Row],[ScoreAway]]-Table1[[#This Row],[ScoreHome]],Table1[[#This Row],[ScoreHome]]-Table1[[#This Row],[ScoreAway]])</f>
        <v>5</v>
      </c>
      <c r="O10446">
        <f>IF(Table1[[#This Row],[SpreadActual]]&lt;Table1[[#This Row],[SpreadFavorite]],1,0)</f>
        <v>0</v>
      </c>
      <c r="P10446">
        <v>41</v>
      </c>
      <c r="Q10446" t="s">
        <v>76</v>
      </c>
      <c r="R10446" t="b">
        <v>0</v>
      </c>
      <c r="S10446">
        <v>60</v>
      </c>
      <c r="T10446">
        <v>6</v>
      </c>
      <c r="U10446">
        <v>76</v>
      </c>
    </row>
    <row r="10447" spans="1:22" x14ac:dyDescent="0.2">
      <c r="A10447" s="1">
        <v>40874</v>
      </c>
      <c r="B10447">
        <v>2011</v>
      </c>
      <c r="C10447">
        <f>_xlfn.MAXIFS(Table1[ScheduleWeekWritten],Table1[ScheduleSeason],Table1[[#This Row],[ScheduleSeason]])</f>
        <v>17</v>
      </c>
      <c r="D10447">
        <v>12</v>
      </c>
      <c r="E10447" cm="1">
        <f t="array" ref="E10447">_xlfn.XLOOKUP(Table1[[#This Row],[ScheduleWeekWritten]],Table3[Game],100+Table3[Increase],Table1[[#This Row],[ScheduleWeekWritten]])</f>
        <v>12</v>
      </c>
      <c r="F10447" t="b">
        <v>0</v>
      </c>
      <c r="G10447" t="s">
        <v>58</v>
      </c>
      <c r="H10447">
        <v>20</v>
      </c>
      <c r="I10447">
        <v>38</v>
      </c>
      <c r="J10447" t="s">
        <v>115</v>
      </c>
      <c r="K10447" t="s">
        <v>70</v>
      </c>
      <c r="L10447" t="str">
        <f>_xlfn.XLOOKUP(Table1[[#This Row],[TeamFavoriteID]],Table2[team_id],Table2[team_name],_xlfn.XLOOKUP(Table1[[#This Row],[TeamFavoriteID]],Table2[team_id_pfr],Table2[team_name],"Even"))</f>
        <v>Boston Patriots</v>
      </c>
      <c r="M10447">
        <v>-3.5</v>
      </c>
      <c r="N10447">
        <f>IF(Table1[[#This Row],[TeamFavorite]]=Table1[[#This Row],[TeamHome]],Table1[[#This Row],[ScoreAway]]-Table1[[#This Row],[ScoreHome]],Table1[[#This Row],[ScoreHome]]-Table1[[#This Row],[ScoreAway]])</f>
        <v>-18</v>
      </c>
      <c r="O10447">
        <f>IF(Table1[[#This Row],[SpreadActual]]&lt;Table1[[#This Row],[SpreadFavorite]],1,0)</f>
        <v>1</v>
      </c>
      <c r="P10447">
        <v>50.5</v>
      </c>
      <c r="Q10447" t="s">
        <v>183</v>
      </c>
      <c r="R10447" t="b">
        <v>0</v>
      </c>
      <c r="S10447">
        <v>63</v>
      </c>
      <c r="T10447">
        <v>1</v>
      </c>
      <c r="U10447">
        <v>56</v>
      </c>
    </row>
    <row r="10448" spans="1:22" x14ac:dyDescent="0.2">
      <c r="A10448" s="1">
        <v>40874</v>
      </c>
      <c r="B10448">
        <v>2011</v>
      </c>
      <c r="C10448">
        <f>_xlfn.MAXIFS(Table1[ScheduleWeekWritten],Table1[ScheduleSeason],Table1[[#This Row],[ScheduleSeason]])</f>
        <v>17</v>
      </c>
      <c r="D10448">
        <v>12</v>
      </c>
      <c r="E10448" cm="1">
        <f t="array" ref="E10448">_xlfn.XLOOKUP(Table1[[#This Row],[ScheduleWeekWritten]],Table3[Game],100+Table3[Increase],Table1[[#This Row],[ScheduleWeekWritten]])</f>
        <v>12</v>
      </c>
      <c r="F10448" t="b">
        <v>0</v>
      </c>
      <c r="G10448" t="s">
        <v>27</v>
      </c>
      <c r="H10448">
        <v>13</v>
      </c>
      <c r="I10448">
        <v>16</v>
      </c>
      <c r="J10448" t="s">
        <v>24</v>
      </c>
      <c r="K10448" t="s">
        <v>29</v>
      </c>
      <c r="L10448" t="str">
        <f>_xlfn.XLOOKUP(Table1[[#This Row],[TeamFavoriteID]],Table2[team_id],Table2[team_name],_xlfn.XLOOKUP(Table1[[#This Row],[TeamFavoriteID]],Table2[team_id_pfr],Table2[team_name],"Even"))</f>
        <v>Los Angeles Chargers</v>
      </c>
      <c r="M10448">
        <v>-5.5</v>
      </c>
      <c r="N10448">
        <f>IF(Table1[[#This Row],[TeamFavorite]]=Table1[[#This Row],[TeamHome]],Table1[[#This Row],[ScoreAway]]-Table1[[#This Row],[ScoreHome]],Table1[[#This Row],[ScoreHome]]-Table1[[#This Row],[ScoreAway]])</f>
        <v>-3</v>
      </c>
      <c r="O10448">
        <f>IF(Table1[[#This Row],[SpreadActual]]&lt;Table1[[#This Row],[SpreadFavorite]],1,0)</f>
        <v>0</v>
      </c>
      <c r="P10448">
        <v>42</v>
      </c>
      <c r="Q10448" t="s">
        <v>94</v>
      </c>
      <c r="R10448" t="b">
        <v>0</v>
      </c>
      <c r="S10448">
        <v>84</v>
      </c>
      <c r="T10448">
        <v>0</v>
      </c>
      <c r="U10448">
        <v>12</v>
      </c>
    </row>
    <row r="10449" spans="1:22" x14ac:dyDescent="0.2">
      <c r="A10449" s="1">
        <v>40874</v>
      </c>
      <c r="B10449">
        <v>2011</v>
      </c>
      <c r="C10449">
        <f>_xlfn.MAXIFS(Table1[ScheduleWeekWritten],Table1[ScheduleSeason],Table1[[#This Row],[ScheduleSeason]])</f>
        <v>17</v>
      </c>
      <c r="D10449">
        <v>12</v>
      </c>
      <c r="E10449" cm="1">
        <f t="array" ref="E10449">_xlfn.XLOOKUP(Table1[[#This Row],[ScheduleWeekWritten]],Table3[Game],100+Table3[Increase],Table1[[#This Row],[ScheduleWeekWritten]])</f>
        <v>12</v>
      </c>
      <c r="F10449" t="b">
        <v>0</v>
      </c>
      <c r="G10449" t="s">
        <v>128</v>
      </c>
      <c r="H10449">
        <v>17</v>
      </c>
      <c r="I10449">
        <v>23</v>
      </c>
      <c r="J10449" t="s">
        <v>61</v>
      </c>
      <c r="K10449" t="s">
        <v>132</v>
      </c>
      <c r="L10449" t="str">
        <f>_xlfn.XLOOKUP(Table1[[#This Row],[TeamFavoriteID]],Table2[team_id],Table2[team_name],_xlfn.XLOOKUP(Table1[[#This Row],[TeamFavoriteID]],Table2[team_id_pfr],Table2[team_name],"Even"))</f>
        <v>Seattle Seahawks</v>
      </c>
      <c r="M10449">
        <v>-3</v>
      </c>
      <c r="N10449">
        <f>IF(Table1[[#This Row],[TeamFavorite]]=Table1[[#This Row],[TeamHome]],Table1[[#This Row],[ScoreAway]]-Table1[[#This Row],[ScoreHome]],Table1[[#This Row],[ScoreHome]]-Table1[[#This Row],[ScoreAway]])</f>
        <v>6</v>
      </c>
      <c r="O10449">
        <f>IF(Table1[[#This Row],[SpreadActual]]&lt;Table1[[#This Row],[SpreadFavorite]],1,0)</f>
        <v>0</v>
      </c>
      <c r="P10449">
        <v>37.5</v>
      </c>
      <c r="Q10449" t="s">
        <v>180</v>
      </c>
      <c r="R10449" t="b">
        <v>0</v>
      </c>
      <c r="S10449">
        <v>49</v>
      </c>
      <c r="T10449">
        <v>13</v>
      </c>
      <c r="V10449" t="s">
        <v>2</v>
      </c>
    </row>
    <row r="10450" spans="1:22" x14ac:dyDescent="0.2">
      <c r="A10450" s="1">
        <v>40874</v>
      </c>
      <c r="B10450">
        <v>2011</v>
      </c>
      <c r="C10450">
        <f>_xlfn.MAXIFS(Table1[ScheduleWeekWritten],Table1[ScheduleSeason],Table1[[#This Row],[ScheduleSeason]])</f>
        <v>17</v>
      </c>
      <c r="D10450">
        <v>12</v>
      </c>
      <c r="E10450" cm="1">
        <f t="array" ref="E10450">_xlfn.XLOOKUP(Table1[[#This Row],[ScheduleWeekWritten]],Table3[Game],100+Table3[Increase],Table1[[#This Row],[ScheduleWeekWritten]])</f>
        <v>12</v>
      </c>
      <c r="F10450" t="b">
        <v>0</v>
      </c>
      <c r="G10450" t="s">
        <v>153</v>
      </c>
      <c r="H10450">
        <v>20</v>
      </c>
      <c r="I10450">
        <v>23</v>
      </c>
      <c r="J10450" t="s">
        <v>149</v>
      </c>
      <c r="K10450" t="s">
        <v>40</v>
      </c>
      <c r="L10450" t="str">
        <f>_xlfn.XLOOKUP(Table1[[#This Row],[TeamFavoriteID]],Table2[team_id],Table2[team_name],_xlfn.XLOOKUP(Table1[[#This Row],[TeamFavoriteID]],Table2[team_id_pfr],Table2[team_name],"Even"))</f>
        <v>Los Angeles Rams</v>
      </c>
      <c r="M10450">
        <v>-2.5</v>
      </c>
      <c r="N10450">
        <f>IF(Table1[[#This Row],[TeamFavorite]]=Table1[[#This Row],[TeamHome]],Table1[[#This Row],[ScoreAway]]-Table1[[#This Row],[ScoreHome]],Table1[[#This Row],[ScoreHome]]-Table1[[#This Row],[ScoreAway]])</f>
        <v>-3</v>
      </c>
      <c r="O10450">
        <f>IF(Table1[[#This Row],[SpreadActual]]&lt;Table1[[#This Row],[SpreadFavorite]],1,0)</f>
        <v>1</v>
      </c>
      <c r="P10450">
        <v>40</v>
      </c>
      <c r="Q10450" t="s">
        <v>157</v>
      </c>
      <c r="R10450" t="b">
        <v>0</v>
      </c>
      <c r="S10450">
        <v>72</v>
      </c>
      <c r="T10450">
        <v>0</v>
      </c>
      <c r="V10450" t="s">
        <v>103</v>
      </c>
    </row>
    <row r="10451" spans="1:22" x14ac:dyDescent="0.2">
      <c r="A10451" s="1">
        <v>40874</v>
      </c>
      <c r="B10451">
        <v>2011</v>
      </c>
      <c r="C10451">
        <f>_xlfn.MAXIFS(Table1[ScheduleWeekWritten],Table1[ScheduleSeason],Table1[[#This Row],[ScheduleSeason]])</f>
        <v>17</v>
      </c>
      <c r="D10451">
        <v>12</v>
      </c>
      <c r="E10451" cm="1">
        <f t="array" ref="E10451">_xlfn.XLOOKUP(Table1[[#This Row],[ScheduleWeekWritten]],Table3[Game],100+Table3[Increase],Table1[[#This Row],[ScheduleWeekWritten]])</f>
        <v>12</v>
      </c>
      <c r="F10451" t="b">
        <v>0</v>
      </c>
      <c r="G10451" t="s">
        <v>171</v>
      </c>
      <c r="H10451">
        <v>23</v>
      </c>
      <c r="I10451">
        <v>17</v>
      </c>
      <c r="J10451" t="s">
        <v>127</v>
      </c>
      <c r="K10451" t="s">
        <v>25</v>
      </c>
      <c r="L10451" t="str">
        <f>_xlfn.XLOOKUP(Table1[[#This Row],[TeamFavoriteID]],Table2[team_id],Table2[team_name],_xlfn.XLOOKUP(Table1[[#This Row],[TeamFavoriteID]],Table2[team_id_pfr],Table2[team_name],"Even"))</f>
        <v>Houston Oilers</v>
      </c>
      <c r="M10451">
        <v>-3</v>
      </c>
      <c r="N10451">
        <f>IF(Table1[[#This Row],[TeamFavorite]]=Table1[[#This Row],[TeamHome]],Table1[[#This Row],[ScoreAway]]-Table1[[#This Row],[ScoreHome]],Table1[[#This Row],[ScoreHome]]-Table1[[#This Row],[ScoreAway]])</f>
        <v>6</v>
      </c>
      <c r="O10451">
        <f>IF(Table1[[#This Row],[SpreadActual]]&lt;Table1[[#This Row],[SpreadFavorite]],1,0)</f>
        <v>0</v>
      </c>
      <c r="P10451">
        <v>44</v>
      </c>
      <c r="Q10451" t="s">
        <v>172</v>
      </c>
      <c r="R10451" t="b">
        <v>0</v>
      </c>
      <c r="S10451">
        <v>47</v>
      </c>
      <c r="T10451">
        <v>2</v>
      </c>
      <c r="U10451">
        <v>96</v>
      </c>
    </row>
    <row r="10452" spans="1:22" x14ac:dyDescent="0.2">
      <c r="A10452" s="1">
        <v>40875</v>
      </c>
      <c r="B10452">
        <v>2011</v>
      </c>
      <c r="C10452">
        <f>_xlfn.MAXIFS(Table1[ScheduleWeekWritten],Table1[ScheduleSeason],Table1[[#This Row],[ScheduleSeason]])</f>
        <v>17</v>
      </c>
      <c r="D10452">
        <v>12</v>
      </c>
      <c r="E10452" cm="1">
        <f t="array" ref="E10452">_xlfn.XLOOKUP(Table1[[#This Row],[ScheduleWeekWritten]],Table3[Game],100+Table3[Increase],Table1[[#This Row],[ScheduleWeekWritten]])</f>
        <v>12</v>
      </c>
      <c r="F10452" t="b">
        <v>0</v>
      </c>
      <c r="G10452" t="s">
        <v>95</v>
      </c>
      <c r="H10452">
        <v>49</v>
      </c>
      <c r="I10452">
        <v>24</v>
      </c>
      <c r="J10452" t="s">
        <v>50</v>
      </c>
      <c r="K10452" t="s">
        <v>98</v>
      </c>
      <c r="L10452" t="str">
        <f>_xlfn.XLOOKUP(Table1[[#This Row],[TeamFavoriteID]],Table2[team_id],Table2[team_name],_xlfn.XLOOKUP(Table1[[#This Row],[TeamFavoriteID]],Table2[team_id_pfr],Table2[team_name],"Even"))</f>
        <v>New Orleans Saints</v>
      </c>
      <c r="M10452">
        <v>-7</v>
      </c>
      <c r="N10452">
        <f>IF(Table1[[#This Row],[TeamFavorite]]=Table1[[#This Row],[TeamHome]],Table1[[#This Row],[ScoreAway]]-Table1[[#This Row],[ScoreHome]],Table1[[#This Row],[ScoreHome]]-Table1[[#This Row],[ScoreAway]])</f>
        <v>-25</v>
      </c>
      <c r="O10452">
        <f>IF(Table1[[#This Row],[SpreadActual]]&lt;Table1[[#This Row],[SpreadFavorite]],1,0)</f>
        <v>1</v>
      </c>
      <c r="P10452">
        <v>51</v>
      </c>
      <c r="Q10452" t="s">
        <v>124</v>
      </c>
      <c r="R10452" t="b">
        <v>0</v>
      </c>
      <c r="S10452">
        <v>72</v>
      </c>
      <c r="T10452">
        <v>0</v>
      </c>
      <c r="V10452" t="s">
        <v>103</v>
      </c>
    </row>
    <row r="10453" spans="1:22" x14ac:dyDescent="0.2">
      <c r="A10453" s="1">
        <v>40878</v>
      </c>
      <c r="B10453">
        <v>2011</v>
      </c>
      <c r="C10453">
        <f>_xlfn.MAXIFS(Table1[ScheduleWeekWritten],Table1[ScheduleSeason],Table1[[#This Row],[ScheduleSeason]])</f>
        <v>17</v>
      </c>
      <c r="D10453">
        <v>13</v>
      </c>
      <c r="E10453" cm="1">
        <f t="array" ref="E10453">_xlfn.XLOOKUP(Table1[[#This Row],[ScheduleWeekWritten]],Table3[Game],100+Table3[Increase],Table1[[#This Row],[ScheduleWeekWritten]])</f>
        <v>13</v>
      </c>
      <c r="F10453" t="b">
        <v>0</v>
      </c>
      <c r="G10453" t="s">
        <v>128</v>
      </c>
      <c r="H10453">
        <v>31</v>
      </c>
      <c r="I10453">
        <v>14</v>
      </c>
      <c r="J10453" t="s">
        <v>58</v>
      </c>
      <c r="K10453" t="s">
        <v>77</v>
      </c>
      <c r="L10453" t="str">
        <f>_xlfn.XLOOKUP(Table1[[#This Row],[TeamFavoriteID]],Table2[team_id],Table2[team_name],_xlfn.XLOOKUP(Table1[[#This Row],[TeamFavoriteID]],Table2[team_id_pfr],Table2[team_name],"Even"))</f>
        <v>Philadelphia Eagles</v>
      </c>
      <c r="M10453">
        <v>-3</v>
      </c>
      <c r="N10453">
        <f>IF(Table1[[#This Row],[TeamFavorite]]=Table1[[#This Row],[TeamHome]],Table1[[#This Row],[ScoreAway]]-Table1[[#This Row],[ScoreHome]],Table1[[#This Row],[ScoreHome]]-Table1[[#This Row],[ScoreAway]])</f>
        <v>17</v>
      </c>
      <c r="O10453">
        <f>IF(Table1[[#This Row],[SpreadActual]]&lt;Table1[[#This Row],[SpreadFavorite]],1,0)</f>
        <v>0</v>
      </c>
      <c r="P10453">
        <v>43.5</v>
      </c>
      <c r="Q10453" t="s">
        <v>180</v>
      </c>
      <c r="R10453" t="b">
        <v>0</v>
      </c>
      <c r="S10453">
        <v>39</v>
      </c>
      <c r="T10453">
        <v>2</v>
      </c>
    </row>
    <row r="10454" spans="1:22" x14ac:dyDescent="0.2">
      <c r="A10454" s="1">
        <v>40881</v>
      </c>
      <c r="B10454">
        <v>2011</v>
      </c>
      <c r="C10454">
        <f>_xlfn.MAXIFS(Table1[ScheduleWeekWritten],Table1[ScheduleSeason],Table1[[#This Row],[ScheduleSeason]])</f>
        <v>17</v>
      </c>
      <c r="D10454">
        <v>13</v>
      </c>
      <c r="E10454" cm="1">
        <f t="array" ref="E10454">_xlfn.XLOOKUP(Table1[[#This Row],[ScheduleWeekWritten]],Table3[Game],100+Table3[Increase],Table1[[#This Row],[ScheduleWeekWritten]])</f>
        <v>13</v>
      </c>
      <c r="F10454" t="b">
        <v>0</v>
      </c>
      <c r="G10454" t="s">
        <v>149</v>
      </c>
      <c r="H10454">
        <v>19</v>
      </c>
      <c r="I10454">
        <v>13</v>
      </c>
      <c r="J10454" t="s">
        <v>67</v>
      </c>
      <c r="K10454" t="s">
        <v>68</v>
      </c>
      <c r="L10454" t="str">
        <f>_xlfn.XLOOKUP(Table1[[#This Row],[TeamFavoriteID]],Table2[team_id],Table2[team_name],_xlfn.XLOOKUP(Table1[[#This Row],[TeamFavoriteID]],Table2[team_id_pfr],Table2[team_name],"Even"))</f>
        <v>Dallas Cowboys</v>
      </c>
      <c r="M10454">
        <v>-4.5</v>
      </c>
      <c r="N10454">
        <f>IF(Table1[[#This Row],[TeamFavorite]]=Table1[[#This Row],[TeamHome]],Table1[[#This Row],[ScoreAway]]-Table1[[#This Row],[ScoreHome]],Table1[[#This Row],[ScoreHome]]-Table1[[#This Row],[ScoreAway]])</f>
        <v>6</v>
      </c>
      <c r="O10454">
        <f>IF(Table1[[#This Row],[SpreadActual]]&lt;Table1[[#This Row],[SpreadFavorite]],1,0)</f>
        <v>0</v>
      </c>
      <c r="P10454">
        <v>46.5</v>
      </c>
      <c r="Q10454" t="s">
        <v>150</v>
      </c>
      <c r="R10454" t="b">
        <v>0</v>
      </c>
      <c r="S10454">
        <v>72</v>
      </c>
      <c r="T10454">
        <v>0</v>
      </c>
      <c r="V10454" t="s">
        <v>103</v>
      </c>
    </row>
    <row r="10455" spans="1:22" x14ac:dyDescent="0.2">
      <c r="A10455" s="1">
        <v>40881</v>
      </c>
      <c r="B10455">
        <v>2011</v>
      </c>
      <c r="C10455">
        <f>_xlfn.MAXIFS(Table1[ScheduleWeekWritten],Table1[ScheduleSeason],Table1[[#This Row],[ScheduleSeason]])</f>
        <v>17</v>
      </c>
      <c r="D10455">
        <v>13</v>
      </c>
      <c r="E10455" cm="1">
        <f t="array" ref="E10455">_xlfn.XLOOKUP(Table1[[#This Row],[ScheduleWeekWritten]],Table3[Game],100+Table3[Increase],Table1[[#This Row],[ScheduleWeekWritten]])</f>
        <v>13</v>
      </c>
      <c r="F10455" t="b">
        <v>0</v>
      </c>
      <c r="G10455" t="s">
        <v>28</v>
      </c>
      <c r="H10455">
        <v>17</v>
      </c>
      <c r="I10455">
        <v>23</v>
      </c>
      <c r="J10455" t="s">
        <v>171</v>
      </c>
      <c r="K10455" t="s">
        <v>43</v>
      </c>
      <c r="L10455" t="str">
        <f>_xlfn.XLOOKUP(Table1[[#This Row],[TeamFavoriteID]],Table2[team_id],Table2[team_name],_xlfn.XLOOKUP(Table1[[#This Row],[TeamFavoriteID]],Table2[team_id_pfr],Table2[team_name],"Even"))</f>
        <v>Buffalo Bills</v>
      </c>
      <c r="M10455">
        <v>-1</v>
      </c>
      <c r="N10455">
        <f>IF(Table1[[#This Row],[TeamFavorite]]=Table1[[#This Row],[TeamHome]],Table1[[#This Row],[ScoreAway]]-Table1[[#This Row],[ScoreHome]],Table1[[#This Row],[ScoreHome]]-Table1[[#This Row],[ScoreAway]])</f>
        <v>6</v>
      </c>
      <c r="O10455">
        <f>IF(Table1[[#This Row],[SpreadActual]]&lt;Table1[[#This Row],[SpreadFavorite]],1,0)</f>
        <v>0</v>
      </c>
      <c r="P10455">
        <v>44</v>
      </c>
      <c r="Q10455" t="s">
        <v>123</v>
      </c>
      <c r="R10455" t="b">
        <v>0</v>
      </c>
      <c r="S10455">
        <v>58</v>
      </c>
      <c r="T10455">
        <v>1</v>
      </c>
      <c r="U10455">
        <v>41</v>
      </c>
    </row>
    <row r="10456" spans="1:22" x14ac:dyDescent="0.2">
      <c r="A10456" s="1">
        <v>40881</v>
      </c>
      <c r="B10456">
        <v>2011</v>
      </c>
      <c r="C10456">
        <f>_xlfn.MAXIFS(Table1[ScheduleWeekWritten],Table1[ScheduleSeason],Table1[[#This Row],[ScheduleSeason]])</f>
        <v>17</v>
      </c>
      <c r="D10456">
        <v>13</v>
      </c>
      <c r="E10456" cm="1">
        <f t="array" ref="E10456">_xlfn.XLOOKUP(Table1[[#This Row],[ScheduleWeekWritten]],Table3[Game],100+Table3[Increase],Table1[[#This Row],[ScheduleWeekWritten]])</f>
        <v>13</v>
      </c>
      <c r="F10456" t="b">
        <v>0</v>
      </c>
      <c r="G10456" t="s">
        <v>46</v>
      </c>
      <c r="H10456">
        <v>3</v>
      </c>
      <c r="I10456">
        <v>10</v>
      </c>
      <c r="J10456" t="s">
        <v>42</v>
      </c>
      <c r="K10456" t="s">
        <v>47</v>
      </c>
      <c r="L10456" t="str">
        <f>_xlfn.XLOOKUP(Table1[[#This Row],[TeamFavoriteID]],Table2[team_id],Table2[team_name],_xlfn.XLOOKUP(Table1[[#This Row],[TeamFavoriteID]],Table2[team_id_pfr],Table2[team_name],"Even"))</f>
        <v>Chicago Bears</v>
      </c>
      <c r="M10456">
        <v>-9</v>
      </c>
      <c r="N10456">
        <f>IF(Table1[[#This Row],[TeamFavorite]]=Table1[[#This Row],[TeamHome]],Table1[[#This Row],[ScoreAway]]-Table1[[#This Row],[ScoreHome]],Table1[[#This Row],[ScoreHome]]-Table1[[#This Row],[ScoreAway]])</f>
        <v>7</v>
      </c>
      <c r="O10456">
        <f>IF(Table1[[#This Row],[SpreadActual]]&lt;Table1[[#This Row],[SpreadFavorite]],1,0)</f>
        <v>0</v>
      </c>
      <c r="P10456">
        <v>35</v>
      </c>
      <c r="Q10456" t="s">
        <v>114</v>
      </c>
      <c r="R10456" t="b">
        <v>0</v>
      </c>
      <c r="S10456">
        <v>46</v>
      </c>
      <c r="T10456">
        <v>1</v>
      </c>
      <c r="U10456">
        <v>79</v>
      </c>
      <c r="V10456" t="s">
        <v>2</v>
      </c>
    </row>
    <row r="10457" spans="1:22" x14ac:dyDescent="0.2">
      <c r="A10457" s="1">
        <v>40881</v>
      </c>
      <c r="B10457">
        <v>2011</v>
      </c>
      <c r="C10457">
        <f>_xlfn.MAXIFS(Table1[ScheduleWeekWritten],Table1[ScheduleSeason],Table1[[#This Row],[ScheduleSeason]])</f>
        <v>17</v>
      </c>
      <c r="D10457">
        <v>13</v>
      </c>
      <c r="E10457" cm="1">
        <f t="array" ref="E10457">_xlfn.XLOOKUP(Table1[[#This Row],[ScheduleWeekWritten]],Table3[Game],100+Table3[Increase],Table1[[#This Row],[ScheduleWeekWritten]])</f>
        <v>13</v>
      </c>
      <c r="F10457" t="b">
        <v>0</v>
      </c>
      <c r="G10457" t="s">
        <v>62</v>
      </c>
      <c r="H10457">
        <v>10</v>
      </c>
      <c r="I10457">
        <v>24</v>
      </c>
      <c r="J10457" t="s">
        <v>158</v>
      </c>
      <c r="K10457" t="s">
        <v>159</v>
      </c>
      <c r="L10457" t="str">
        <f>_xlfn.XLOOKUP(Table1[[#This Row],[TeamFavoriteID]],Table2[team_id],Table2[team_name],_xlfn.XLOOKUP(Table1[[#This Row],[TeamFavoriteID]],Table2[team_id_pfr],Table2[team_name],"Even"))</f>
        <v>Baltimore Ravens</v>
      </c>
      <c r="M10457">
        <v>-7</v>
      </c>
      <c r="N10457">
        <f>IF(Table1[[#This Row],[TeamFavorite]]=Table1[[#This Row],[TeamHome]],Table1[[#This Row],[ScoreAway]]-Table1[[#This Row],[ScoreHome]],Table1[[#This Row],[ScoreHome]]-Table1[[#This Row],[ScoreAway]])</f>
        <v>-14</v>
      </c>
      <c r="O10457">
        <f>IF(Table1[[#This Row],[SpreadActual]]&lt;Table1[[#This Row],[SpreadFavorite]],1,0)</f>
        <v>1</v>
      </c>
      <c r="P10457">
        <v>38.5</v>
      </c>
      <c r="Q10457" t="s">
        <v>170</v>
      </c>
      <c r="R10457" t="b">
        <v>0</v>
      </c>
      <c r="S10457">
        <v>51</v>
      </c>
      <c r="T10457">
        <v>30</v>
      </c>
      <c r="V10457" t="s">
        <v>2</v>
      </c>
    </row>
    <row r="10458" spans="1:22" x14ac:dyDescent="0.2">
      <c r="A10458" s="1">
        <v>40881</v>
      </c>
      <c r="B10458">
        <v>2011</v>
      </c>
      <c r="C10458">
        <f>_xlfn.MAXIFS(Table1[ScheduleWeekWritten],Table1[ScheduleSeason],Table1[[#This Row],[ScheduleSeason]])</f>
        <v>17</v>
      </c>
      <c r="D10458">
        <v>13</v>
      </c>
      <c r="E10458" cm="1">
        <f t="array" ref="E10458">_xlfn.XLOOKUP(Table1[[#This Row],[ScheduleWeekWritten]],Table3[Game],100+Table3[Increase],Table1[[#This Row],[ScheduleWeekWritten]])</f>
        <v>13</v>
      </c>
      <c r="F10458" t="b">
        <v>0</v>
      </c>
      <c r="G10458" t="s">
        <v>177</v>
      </c>
      <c r="H10458">
        <v>17</v>
      </c>
      <c r="I10458">
        <v>10</v>
      </c>
      <c r="J10458" t="s">
        <v>38</v>
      </c>
      <c r="K10458" t="s">
        <v>109</v>
      </c>
      <c r="L10458" t="str">
        <f>_xlfn.XLOOKUP(Table1[[#This Row],[TeamFavoriteID]],Table2[team_id],Table2[team_name],_xlfn.XLOOKUP(Table1[[#This Row],[TeamFavoriteID]],Table2[team_id_pfr],Table2[team_name],"Even"))</f>
        <v>Atlanta Falcons</v>
      </c>
      <c r="M10458">
        <v>-2</v>
      </c>
      <c r="N10458">
        <f>IF(Table1[[#This Row],[TeamFavorite]]=Table1[[#This Row],[TeamHome]],Table1[[#This Row],[ScoreAway]]-Table1[[#This Row],[ScoreHome]],Table1[[#This Row],[ScoreHome]]-Table1[[#This Row],[ScoreAway]])</f>
        <v>7</v>
      </c>
      <c r="O10458">
        <f>IF(Table1[[#This Row],[SpreadActual]]&lt;Table1[[#This Row],[SpreadFavorite]],1,0)</f>
        <v>0</v>
      </c>
      <c r="P10458">
        <v>38</v>
      </c>
      <c r="Q10458" t="s">
        <v>178</v>
      </c>
      <c r="R10458" t="b">
        <v>0</v>
      </c>
      <c r="S10458">
        <v>72</v>
      </c>
      <c r="T10458">
        <v>2</v>
      </c>
      <c r="V10458" t="s">
        <v>193</v>
      </c>
    </row>
    <row r="10459" spans="1:22" x14ac:dyDescent="0.2">
      <c r="A10459" s="1">
        <v>40881</v>
      </c>
      <c r="B10459">
        <v>2011</v>
      </c>
      <c r="C10459">
        <f>_xlfn.MAXIFS(Table1[ScheduleWeekWritten],Table1[ScheduleSeason],Table1[[#This Row],[ScheduleSeason]])</f>
        <v>17</v>
      </c>
      <c r="D10459">
        <v>13</v>
      </c>
      <c r="E10459" cm="1">
        <f t="array" ref="E10459">_xlfn.XLOOKUP(Table1[[#This Row],[ScheduleWeekWritten]],Table3[Game],100+Table3[Increase],Table1[[#This Row],[ScheduleWeekWritten]])</f>
        <v>13</v>
      </c>
      <c r="F10459" t="b">
        <v>0</v>
      </c>
      <c r="G10459" t="s">
        <v>19</v>
      </c>
      <c r="H10459">
        <v>34</v>
      </c>
      <c r="I10459">
        <v>14</v>
      </c>
      <c r="J10459" t="s">
        <v>20</v>
      </c>
      <c r="K10459" t="s">
        <v>91</v>
      </c>
      <c r="L10459" t="str">
        <f>_xlfn.XLOOKUP(Table1[[#This Row],[TeamFavoriteID]],Table2[team_id],Table2[team_name],_xlfn.XLOOKUP(Table1[[#This Row],[TeamFavoriteID]],Table2[team_id_pfr],Table2[team_name],"Even"))</f>
        <v>Miami Dolphins</v>
      </c>
      <c r="M10459">
        <v>-3</v>
      </c>
      <c r="N10459">
        <f>IF(Table1[[#This Row],[TeamFavorite]]=Table1[[#This Row],[TeamHome]],Table1[[#This Row],[ScoreAway]]-Table1[[#This Row],[ScoreHome]],Table1[[#This Row],[ScoreHome]]-Table1[[#This Row],[ScoreAway]])</f>
        <v>-20</v>
      </c>
      <c r="O10459">
        <f>IF(Table1[[#This Row],[SpreadActual]]&lt;Table1[[#This Row],[SpreadFavorite]],1,0)</f>
        <v>1</v>
      </c>
      <c r="P10459">
        <v>43</v>
      </c>
      <c r="Q10459" t="s">
        <v>143</v>
      </c>
      <c r="R10459" t="b">
        <v>0</v>
      </c>
      <c r="S10459">
        <v>80</v>
      </c>
      <c r="T10459">
        <v>2</v>
      </c>
      <c r="U10459">
        <v>49</v>
      </c>
    </row>
    <row r="10460" spans="1:22" x14ac:dyDescent="0.2">
      <c r="A10460" s="1">
        <v>40881</v>
      </c>
      <c r="B10460">
        <v>2011</v>
      </c>
      <c r="C10460">
        <f>_xlfn.MAXIFS(Table1[ScheduleWeekWritten],Table1[ScheduleSeason],Table1[[#This Row],[ScheduleSeason]])</f>
        <v>17</v>
      </c>
      <c r="D10460">
        <v>13</v>
      </c>
      <c r="E10460" cm="1">
        <f t="array" ref="E10460">_xlfn.XLOOKUP(Table1[[#This Row],[ScheduleWeekWritten]],Table3[Game],100+Table3[Increase],Table1[[#This Row],[ScheduleWeekWritten]])</f>
        <v>13</v>
      </c>
      <c r="F10460" t="b">
        <v>0</v>
      </c>
      <c r="G10460" t="s">
        <v>54</v>
      </c>
      <c r="H10460">
        <v>32</v>
      </c>
      <c r="I10460">
        <v>35</v>
      </c>
      <c r="J10460" t="s">
        <v>24</v>
      </c>
      <c r="K10460" t="s">
        <v>55</v>
      </c>
      <c r="L10460" t="str">
        <f>_xlfn.XLOOKUP(Table1[[#This Row],[TeamFavoriteID]],Table2[team_id],Table2[team_name],_xlfn.XLOOKUP(Table1[[#This Row],[TeamFavoriteID]],Table2[team_id_pfr],Table2[team_name],"Even"))</f>
        <v>Minnesota Vikings</v>
      </c>
      <c r="M10460">
        <v>-1.5</v>
      </c>
      <c r="N10460">
        <f>IF(Table1[[#This Row],[TeamFavorite]]=Table1[[#This Row],[TeamHome]],Table1[[#This Row],[ScoreAway]]-Table1[[#This Row],[ScoreHome]],Table1[[#This Row],[ScoreHome]]-Table1[[#This Row],[ScoreAway]])</f>
        <v>3</v>
      </c>
      <c r="O10460">
        <f>IF(Table1[[#This Row],[SpreadActual]]&lt;Table1[[#This Row],[SpreadFavorite]],1,0)</f>
        <v>0</v>
      </c>
      <c r="P10460">
        <v>37.5</v>
      </c>
      <c r="Q10460" t="s">
        <v>194</v>
      </c>
      <c r="R10460" t="b">
        <v>0</v>
      </c>
      <c r="S10460">
        <v>72</v>
      </c>
      <c r="T10460">
        <v>0</v>
      </c>
      <c r="V10460" t="s">
        <v>103</v>
      </c>
    </row>
    <row r="10461" spans="1:22" x14ac:dyDescent="0.2">
      <c r="A10461" s="1">
        <v>40881</v>
      </c>
      <c r="B10461">
        <v>2011</v>
      </c>
      <c r="C10461">
        <f>_xlfn.MAXIFS(Table1[ScheduleWeekWritten],Table1[ScheduleSeason],Table1[[#This Row],[ScheduleSeason]])</f>
        <v>17</v>
      </c>
      <c r="D10461">
        <v>13</v>
      </c>
      <c r="E10461" cm="1">
        <f t="array" ref="E10461">_xlfn.XLOOKUP(Table1[[#This Row],[ScheduleWeekWritten]],Table3[Game],100+Table3[Increase],Table1[[#This Row],[ScheduleWeekWritten]])</f>
        <v>13</v>
      </c>
      <c r="F10461" t="b">
        <v>0</v>
      </c>
      <c r="G10461" t="s">
        <v>115</v>
      </c>
      <c r="H10461">
        <v>31</v>
      </c>
      <c r="I10461">
        <v>24</v>
      </c>
      <c r="J10461" t="s">
        <v>140</v>
      </c>
      <c r="K10461" t="s">
        <v>70</v>
      </c>
      <c r="L10461" t="str">
        <f>_xlfn.XLOOKUP(Table1[[#This Row],[TeamFavoriteID]],Table2[team_id],Table2[team_name],_xlfn.XLOOKUP(Table1[[#This Row],[TeamFavoriteID]],Table2[team_id_pfr],Table2[team_name],"Even"))</f>
        <v>Boston Patriots</v>
      </c>
      <c r="M10461">
        <v>-20.5</v>
      </c>
      <c r="N10461">
        <f>IF(Table1[[#This Row],[TeamFavorite]]=Table1[[#This Row],[TeamHome]],Table1[[#This Row],[ScoreAway]]-Table1[[#This Row],[ScoreHome]],Table1[[#This Row],[ScoreHome]]-Table1[[#This Row],[ScoreAway]])</f>
        <v>7</v>
      </c>
      <c r="O10461">
        <f>IF(Table1[[#This Row],[SpreadActual]]&lt;Table1[[#This Row],[SpreadFavorite]],1,0)</f>
        <v>0</v>
      </c>
      <c r="P10461">
        <v>48.5</v>
      </c>
      <c r="Q10461" t="s">
        <v>179</v>
      </c>
      <c r="R10461" t="b">
        <v>0</v>
      </c>
      <c r="S10461">
        <v>54</v>
      </c>
      <c r="T10461">
        <v>10</v>
      </c>
    </row>
    <row r="10462" spans="1:22" x14ac:dyDescent="0.2">
      <c r="A10462" s="1">
        <v>40881</v>
      </c>
      <c r="B10462">
        <v>2011</v>
      </c>
      <c r="C10462">
        <f>_xlfn.MAXIFS(Table1[ScheduleWeekWritten],Table1[ScheduleSeason],Table1[[#This Row],[ScheduleSeason]])</f>
        <v>17</v>
      </c>
      <c r="D10462">
        <v>13</v>
      </c>
      <c r="E10462" cm="1">
        <f t="array" ref="E10462">_xlfn.XLOOKUP(Table1[[#This Row],[ScheduleWeekWritten]],Table3[Game],100+Table3[Increase],Table1[[#This Row],[ScheduleWeekWritten]])</f>
        <v>13</v>
      </c>
      <c r="F10462" t="b">
        <v>0</v>
      </c>
      <c r="G10462" t="s">
        <v>95</v>
      </c>
      <c r="H10462">
        <v>31</v>
      </c>
      <c r="I10462">
        <v>17</v>
      </c>
      <c r="J10462" t="s">
        <v>45</v>
      </c>
      <c r="K10462" t="s">
        <v>98</v>
      </c>
      <c r="L10462" t="str">
        <f>_xlfn.XLOOKUP(Table1[[#This Row],[TeamFavoriteID]],Table2[team_id],Table2[team_name],_xlfn.XLOOKUP(Table1[[#This Row],[TeamFavoriteID]],Table2[team_id_pfr],Table2[team_name],"Even"))</f>
        <v>New Orleans Saints</v>
      </c>
      <c r="M10462">
        <v>-9</v>
      </c>
      <c r="N10462">
        <f>IF(Table1[[#This Row],[TeamFavorite]]=Table1[[#This Row],[TeamHome]],Table1[[#This Row],[ScoreAway]]-Table1[[#This Row],[ScoreHome]],Table1[[#This Row],[ScoreHome]]-Table1[[#This Row],[ScoreAway]])</f>
        <v>-14</v>
      </c>
      <c r="O10462">
        <f>IF(Table1[[#This Row],[SpreadActual]]&lt;Table1[[#This Row],[SpreadFavorite]],1,0)</f>
        <v>1</v>
      </c>
      <c r="P10462">
        <v>54.5</v>
      </c>
      <c r="Q10462" t="s">
        <v>124</v>
      </c>
      <c r="R10462" t="b">
        <v>0</v>
      </c>
      <c r="S10462">
        <v>72</v>
      </c>
      <c r="T10462">
        <v>0</v>
      </c>
      <c r="V10462" t="s">
        <v>103</v>
      </c>
    </row>
    <row r="10463" spans="1:22" x14ac:dyDescent="0.2">
      <c r="A10463" s="1">
        <v>40881</v>
      </c>
      <c r="B10463">
        <v>2011</v>
      </c>
      <c r="C10463">
        <f>_xlfn.MAXIFS(Table1[ScheduleWeekWritten],Table1[ScheduleSeason],Table1[[#This Row],[ScheduleSeason]])</f>
        <v>17</v>
      </c>
      <c r="D10463">
        <v>13</v>
      </c>
      <c r="E10463" cm="1">
        <f t="array" ref="E10463">_xlfn.XLOOKUP(Table1[[#This Row],[ScheduleWeekWritten]],Table3[Game],100+Table3[Increase],Table1[[#This Row],[ScheduleWeekWritten]])</f>
        <v>13</v>
      </c>
      <c r="F10463" t="b">
        <v>0</v>
      </c>
      <c r="G10463" t="s">
        <v>50</v>
      </c>
      <c r="H10463">
        <v>35</v>
      </c>
      <c r="I10463">
        <v>38</v>
      </c>
      <c r="J10463" t="s">
        <v>33</v>
      </c>
      <c r="K10463" t="s">
        <v>35</v>
      </c>
      <c r="L10463" t="str">
        <f>_xlfn.XLOOKUP(Table1[[#This Row],[TeamFavoriteID]],Table2[team_id],Table2[team_name],_xlfn.XLOOKUP(Table1[[#This Row],[TeamFavoriteID]],Table2[team_id_pfr],Table2[team_name],"Even"))</f>
        <v>Green Bay Packers</v>
      </c>
      <c r="M10463">
        <v>-7</v>
      </c>
      <c r="N10463">
        <f>IF(Table1[[#This Row],[TeamFavorite]]=Table1[[#This Row],[TeamHome]],Table1[[#This Row],[ScoreAway]]-Table1[[#This Row],[ScoreHome]],Table1[[#This Row],[ScoreHome]]-Table1[[#This Row],[ScoreAway]])</f>
        <v>-3</v>
      </c>
      <c r="O10463">
        <f>IF(Table1[[#This Row],[SpreadActual]]&lt;Table1[[#This Row],[SpreadFavorite]],1,0)</f>
        <v>0</v>
      </c>
      <c r="P10463">
        <v>54</v>
      </c>
      <c r="Q10463" t="s">
        <v>197</v>
      </c>
      <c r="R10463" t="b">
        <v>0</v>
      </c>
      <c r="S10463">
        <v>52</v>
      </c>
      <c r="T10463">
        <v>9</v>
      </c>
      <c r="U10463">
        <v>67</v>
      </c>
    </row>
    <row r="10464" spans="1:22" x14ac:dyDescent="0.2">
      <c r="A10464" s="1">
        <v>40881</v>
      </c>
      <c r="B10464">
        <v>2011</v>
      </c>
      <c r="C10464">
        <f>_xlfn.MAXIFS(Table1[ScheduleWeekWritten],Table1[ScheduleSeason],Table1[[#This Row],[ScheduleSeason]])</f>
        <v>17</v>
      </c>
      <c r="D10464">
        <v>13</v>
      </c>
      <c r="E10464" cm="1">
        <f t="array" ref="E10464">_xlfn.XLOOKUP(Table1[[#This Row],[ScheduleWeekWritten]],Table3[Game],100+Table3[Increase],Table1[[#This Row],[ScheduleWeekWritten]])</f>
        <v>13</v>
      </c>
      <c r="F10464" t="b">
        <v>0</v>
      </c>
      <c r="G10464" t="s">
        <v>49</v>
      </c>
      <c r="H10464">
        <v>35</v>
      </c>
      <c r="I10464">
        <v>7</v>
      </c>
      <c r="J10464" t="s">
        <v>101</v>
      </c>
      <c r="K10464" t="s">
        <v>51</v>
      </c>
      <c r="L10464" t="str">
        <f>_xlfn.XLOOKUP(Table1[[#This Row],[TeamFavoriteID]],Table2[team_id],Table2[team_name],_xlfn.XLOOKUP(Table1[[#This Row],[TeamFavoriteID]],Table2[team_id_pfr],Table2[team_name],"Even"))</f>
        <v>Pittsburgh Steelers</v>
      </c>
      <c r="M10464">
        <v>-7</v>
      </c>
      <c r="N10464">
        <f>IF(Table1[[#This Row],[TeamFavorite]]=Table1[[#This Row],[TeamHome]],Table1[[#This Row],[ScoreAway]]-Table1[[#This Row],[ScoreHome]],Table1[[#This Row],[ScoreHome]]-Table1[[#This Row],[ScoreAway]])</f>
        <v>-28</v>
      </c>
      <c r="O10464">
        <f>IF(Table1[[#This Row],[SpreadActual]]&lt;Table1[[#This Row],[SpreadFavorite]],1,0)</f>
        <v>1</v>
      </c>
      <c r="P10464">
        <v>43</v>
      </c>
      <c r="Q10464" t="s">
        <v>175</v>
      </c>
      <c r="R10464" t="b">
        <v>0</v>
      </c>
      <c r="S10464">
        <v>60</v>
      </c>
      <c r="T10464">
        <v>1</v>
      </c>
      <c r="U10464">
        <v>28</v>
      </c>
    </row>
    <row r="10465" spans="1:22" x14ac:dyDescent="0.2">
      <c r="A10465" s="1">
        <v>40881</v>
      </c>
      <c r="B10465">
        <v>2011</v>
      </c>
      <c r="C10465">
        <f>_xlfn.MAXIFS(Table1[ScheduleWeekWritten],Table1[ScheduleSeason],Table1[[#This Row],[ScheduleSeason]])</f>
        <v>17</v>
      </c>
      <c r="D10465">
        <v>13</v>
      </c>
      <c r="E10465" cm="1">
        <f t="array" ref="E10465">_xlfn.XLOOKUP(Table1[[#This Row],[ScheduleWeekWritten]],Table3[Game],100+Table3[Increase],Table1[[#This Row],[ScheduleWeekWritten]])</f>
        <v>13</v>
      </c>
      <c r="F10465" t="b">
        <v>0</v>
      </c>
      <c r="G10465" t="s">
        <v>53</v>
      </c>
      <c r="H10465">
        <v>26</v>
      </c>
      <c r="I10465">
        <v>0</v>
      </c>
      <c r="J10465" t="s">
        <v>153</v>
      </c>
      <c r="K10465" t="s">
        <v>87</v>
      </c>
      <c r="L10465" t="str">
        <f>_xlfn.XLOOKUP(Table1[[#This Row],[TeamFavoriteID]],Table2[team_id],Table2[team_name],_xlfn.XLOOKUP(Table1[[#This Row],[TeamFavoriteID]],Table2[team_id_pfr],Table2[team_name],"Even"))</f>
        <v>San Francisco 49ers</v>
      </c>
      <c r="M10465">
        <v>-14.5</v>
      </c>
      <c r="N10465">
        <f>IF(Table1[[#This Row],[TeamFavorite]]=Table1[[#This Row],[TeamHome]],Table1[[#This Row],[ScoreAway]]-Table1[[#This Row],[ScoreHome]],Table1[[#This Row],[ScoreHome]]-Table1[[#This Row],[ScoreAway]])</f>
        <v>-26</v>
      </c>
      <c r="O10465">
        <f>IF(Table1[[#This Row],[SpreadActual]]&lt;Table1[[#This Row],[SpreadFavorite]],1,0)</f>
        <v>1</v>
      </c>
      <c r="P10465">
        <v>38.5</v>
      </c>
      <c r="Q10465" t="s">
        <v>118</v>
      </c>
      <c r="R10465" t="b">
        <v>0</v>
      </c>
      <c r="S10465">
        <v>56</v>
      </c>
      <c r="T10465">
        <v>2</v>
      </c>
      <c r="U10465">
        <v>48</v>
      </c>
    </row>
    <row r="10466" spans="1:22" x14ac:dyDescent="0.2">
      <c r="A10466" s="1">
        <v>40881</v>
      </c>
      <c r="B10466">
        <v>2011</v>
      </c>
      <c r="C10466">
        <f>_xlfn.MAXIFS(Table1[ScheduleWeekWritten],Table1[ScheduleSeason],Table1[[#This Row],[ScheduleSeason]])</f>
        <v>17</v>
      </c>
      <c r="D10466">
        <v>13</v>
      </c>
      <c r="E10466" cm="1">
        <f t="array" ref="E10466">_xlfn.XLOOKUP(Table1[[#This Row],[ScheduleWeekWritten]],Table3[Game],100+Table3[Increase],Table1[[#This Row],[ScheduleWeekWritten]])</f>
        <v>13</v>
      </c>
      <c r="F10466" t="b">
        <v>0</v>
      </c>
      <c r="G10466" t="s">
        <v>127</v>
      </c>
      <c r="H10466">
        <v>19</v>
      </c>
      <c r="I10466">
        <v>38</v>
      </c>
      <c r="J10466" t="s">
        <v>152</v>
      </c>
      <c r="K10466" t="s">
        <v>162</v>
      </c>
      <c r="L10466" t="str">
        <f>_xlfn.XLOOKUP(Table1[[#This Row],[TeamFavoriteID]],Table2[team_id],Table2[team_name],_xlfn.XLOOKUP(Table1[[#This Row],[TeamFavoriteID]],Table2[team_id_pfr],Table2[team_name],"Even"))</f>
        <v>Carolina Panthers</v>
      </c>
      <c r="M10466">
        <v>-2.5</v>
      </c>
      <c r="N10466">
        <f>IF(Table1[[#This Row],[TeamFavorite]]=Table1[[#This Row],[TeamHome]],Table1[[#This Row],[ScoreAway]]-Table1[[#This Row],[ScoreHome]],Table1[[#This Row],[ScoreHome]]-Table1[[#This Row],[ScoreAway]])</f>
        <v>-19</v>
      </c>
      <c r="O10466">
        <f>IF(Table1[[#This Row],[SpreadActual]]&lt;Table1[[#This Row],[SpreadFavorite]],1,0)</f>
        <v>1</v>
      </c>
      <c r="P10466">
        <v>46.5</v>
      </c>
      <c r="Q10466" t="s">
        <v>168</v>
      </c>
      <c r="R10466" t="b">
        <v>0</v>
      </c>
      <c r="S10466">
        <v>79</v>
      </c>
      <c r="T10466">
        <v>1</v>
      </c>
      <c r="U10466">
        <v>46</v>
      </c>
    </row>
    <row r="10467" spans="1:22" x14ac:dyDescent="0.2">
      <c r="A10467" s="1">
        <v>40881</v>
      </c>
      <c r="B10467">
        <v>2011</v>
      </c>
      <c r="C10467">
        <f>_xlfn.MAXIFS(Table1[ScheduleWeekWritten],Table1[ScheduleSeason],Table1[[#This Row],[ScheduleSeason]])</f>
        <v>17</v>
      </c>
      <c r="D10467">
        <v>13</v>
      </c>
      <c r="E10467" cm="1">
        <f t="array" ref="E10467">_xlfn.XLOOKUP(Table1[[#This Row],[ScheduleWeekWritten]],Table3[Game],100+Table3[Increase],Table1[[#This Row],[ScheduleWeekWritten]])</f>
        <v>13</v>
      </c>
      <c r="F10467" t="b">
        <v>0</v>
      </c>
      <c r="G10467" t="s">
        <v>61</v>
      </c>
      <c r="H10467">
        <v>19</v>
      </c>
      <c r="I10467">
        <v>34</v>
      </c>
      <c r="J10467" t="s">
        <v>31</v>
      </c>
      <c r="K10467" t="s">
        <v>32</v>
      </c>
      <c r="L10467" t="str">
        <f>_xlfn.XLOOKUP(Table1[[#This Row],[TeamFavoriteID]],Table2[team_id],Table2[team_name],_xlfn.XLOOKUP(Table1[[#This Row],[TeamFavoriteID]],Table2[team_id_pfr],Table2[team_name],"Even"))</f>
        <v>New York Jets</v>
      </c>
      <c r="M10467">
        <v>-3</v>
      </c>
      <c r="N10467">
        <f>IF(Table1[[#This Row],[TeamFavorite]]=Table1[[#This Row],[TeamHome]],Table1[[#This Row],[ScoreAway]]-Table1[[#This Row],[ScoreHome]],Table1[[#This Row],[ScoreHome]]-Table1[[#This Row],[ScoreAway]])</f>
        <v>-15</v>
      </c>
      <c r="O10467">
        <f>IF(Table1[[#This Row],[SpreadActual]]&lt;Table1[[#This Row],[SpreadFavorite]],1,0)</f>
        <v>1</v>
      </c>
      <c r="P10467">
        <v>38.5</v>
      </c>
      <c r="Q10467" t="s">
        <v>165</v>
      </c>
      <c r="R10467" t="b">
        <v>0</v>
      </c>
      <c r="S10467">
        <v>56</v>
      </c>
      <c r="T10467">
        <v>5</v>
      </c>
      <c r="U10467">
        <v>57</v>
      </c>
    </row>
    <row r="10468" spans="1:22" x14ac:dyDescent="0.2">
      <c r="A10468" s="1">
        <v>40882</v>
      </c>
      <c r="B10468">
        <v>2011</v>
      </c>
      <c r="C10468">
        <f>_xlfn.MAXIFS(Table1[ScheduleWeekWritten],Table1[ScheduleSeason],Table1[[#This Row],[ScheduleSeason]])</f>
        <v>17</v>
      </c>
      <c r="D10468">
        <v>13</v>
      </c>
      <c r="E10468" cm="1">
        <f t="array" ref="E10468">_xlfn.XLOOKUP(Table1[[#This Row],[ScheduleWeekWritten]],Table3[Game],100+Table3[Increase],Table1[[#This Row],[ScheduleWeekWritten]])</f>
        <v>13</v>
      </c>
      <c r="F10468" t="b">
        <v>0</v>
      </c>
      <c r="G10468" t="s">
        <v>154</v>
      </c>
      <c r="H10468">
        <v>14</v>
      </c>
      <c r="I10468">
        <v>38</v>
      </c>
      <c r="J10468" t="s">
        <v>27</v>
      </c>
      <c r="K10468" t="s">
        <v>29</v>
      </c>
      <c r="L10468" t="str">
        <f>_xlfn.XLOOKUP(Table1[[#This Row],[TeamFavoriteID]],Table2[team_id],Table2[team_name],_xlfn.XLOOKUP(Table1[[#This Row],[TeamFavoriteID]],Table2[team_id_pfr],Table2[team_name],"Even"))</f>
        <v>Los Angeles Chargers</v>
      </c>
      <c r="M10468">
        <v>-3</v>
      </c>
      <c r="N10468">
        <f>IF(Table1[[#This Row],[TeamFavorite]]=Table1[[#This Row],[TeamHome]],Table1[[#This Row],[ScoreAway]]-Table1[[#This Row],[ScoreHome]],Table1[[#This Row],[ScoreHome]]-Table1[[#This Row],[ScoreAway]])</f>
        <v>-24</v>
      </c>
      <c r="O10468">
        <f>IF(Table1[[#This Row],[SpreadActual]]&lt;Table1[[#This Row],[SpreadFavorite]],1,0)</f>
        <v>1</v>
      </c>
      <c r="P10468">
        <v>39.5</v>
      </c>
      <c r="Q10468" t="s">
        <v>155</v>
      </c>
      <c r="R10468" t="b">
        <v>0</v>
      </c>
      <c r="S10468">
        <v>68</v>
      </c>
      <c r="T10468">
        <v>6</v>
      </c>
      <c r="U10468">
        <v>81</v>
      </c>
    </row>
    <row r="10469" spans="1:22" x14ac:dyDescent="0.2">
      <c r="A10469" s="1">
        <v>40885</v>
      </c>
      <c r="B10469">
        <v>2011</v>
      </c>
      <c r="C10469">
        <f>_xlfn.MAXIFS(Table1[ScheduleWeekWritten],Table1[ScheduleSeason],Table1[[#This Row],[ScheduleSeason]])</f>
        <v>17</v>
      </c>
      <c r="D10469">
        <v>14</v>
      </c>
      <c r="E10469" cm="1">
        <f t="array" ref="E10469">_xlfn.XLOOKUP(Table1[[#This Row],[ScheduleWeekWritten]],Table3[Game],100+Table3[Increase],Table1[[#This Row],[ScheduleWeekWritten]])</f>
        <v>14</v>
      </c>
      <c r="F10469" t="b">
        <v>0</v>
      </c>
      <c r="G10469" t="s">
        <v>49</v>
      </c>
      <c r="H10469">
        <v>14</v>
      </c>
      <c r="I10469">
        <v>3</v>
      </c>
      <c r="J10469" t="s">
        <v>62</v>
      </c>
      <c r="K10469" t="s">
        <v>51</v>
      </c>
      <c r="L10469" t="str">
        <f>_xlfn.XLOOKUP(Table1[[#This Row],[TeamFavoriteID]],Table2[team_id],Table2[team_name],_xlfn.XLOOKUP(Table1[[#This Row],[TeamFavoriteID]],Table2[team_id_pfr],Table2[team_name],"Even"))</f>
        <v>Pittsburgh Steelers</v>
      </c>
      <c r="M10469">
        <v>-14</v>
      </c>
      <c r="N10469">
        <f>IF(Table1[[#This Row],[TeamFavorite]]=Table1[[#This Row],[TeamHome]],Table1[[#This Row],[ScoreAway]]-Table1[[#This Row],[ScoreHome]],Table1[[#This Row],[ScoreHome]]-Table1[[#This Row],[ScoreAway]])</f>
        <v>-11</v>
      </c>
      <c r="O10469">
        <f>IF(Table1[[#This Row],[SpreadActual]]&lt;Table1[[#This Row],[SpreadFavorite]],1,0)</f>
        <v>0</v>
      </c>
      <c r="P10469">
        <v>40</v>
      </c>
      <c r="Q10469" t="s">
        <v>175</v>
      </c>
      <c r="R10469" t="b">
        <v>0</v>
      </c>
      <c r="S10469">
        <v>31</v>
      </c>
      <c r="T10469">
        <v>6</v>
      </c>
      <c r="U10469">
        <v>74</v>
      </c>
    </row>
    <row r="10470" spans="1:22" x14ac:dyDescent="0.2">
      <c r="A10470" s="1">
        <v>40888</v>
      </c>
      <c r="B10470">
        <v>2011</v>
      </c>
      <c r="C10470">
        <f>_xlfn.MAXIFS(Table1[ScheduleWeekWritten],Table1[ScheduleSeason],Table1[[#This Row],[ScheduleSeason]])</f>
        <v>17</v>
      </c>
      <c r="D10470">
        <v>14</v>
      </c>
      <c r="E10470" cm="1">
        <f t="array" ref="E10470">_xlfn.XLOOKUP(Table1[[#This Row],[ScheduleWeekWritten]],Table3[Game],100+Table3[Increase],Table1[[#This Row],[ScheduleWeekWritten]])</f>
        <v>14</v>
      </c>
      <c r="F10470" t="b">
        <v>0</v>
      </c>
      <c r="G10470" t="s">
        <v>149</v>
      </c>
      <c r="H10470">
        <v>21</v>
      </c>
      <c r="I10470">
        <v>19</v>
      </c>
      <c r="J10470" t="s">
        <v>53</v>
      </c>
      <c r="K10470" t="s">
        <v>87</v>
      </c>
      <c r="L10470" t="str">
        <f>_xlfn.XLOOKUP(Table1[[#This Row],[TeamFavoriteID]],Table2[team_id],Table2[team_name],_xlfn.XLOOKUP(Table1[[#This Row],[TeamFavoriteID]],Table2[team_id_pfr],Table2[team_name],"Even"))</f>
        <v>San Francisco 49ers</v>
      </c>
      <c r="M10470">
        <v>-3.5</v>
      </c>
      <c r="N10470">
        <f>IF(Table1[[#This Row],[TeamFavorite]]=Table1[[#This Row],[TeamHome]],Table1[[#This Row],[ScoreAway]]-Table1[[#This Row],[ScoreHome]],Table1[[#This Row],[ScoreHome]]-Table1[[#This Row],[ScoreAway]])</f>
        <v>2</v>
      </c>
      <c r="O10470">
        <f>IF(Table1[[#This Row],[SpreadActual]]&lt;Table1[[#This Row],[SpreadFavorite]],1,0)</f>
        <v>0</v>
      </c>
      <c r="P10470">
        <v>40</v>
      </c>
      <c r="Q10470" t="s">
        <v>150</v>
      </c>
      <c r="R10470" t="b">
        <v>0</v>
      </c>
      <c r="S10470">
        <v>72</v>
      </c>
      <c r="T10470">
        <v>0</v>
      </c>
      <c r="V10470" t="s">
        <v>103</v>
      </c>
    </row>
    <row r="10471" spans="1:22" x14ac:dyDescent="0.2">
      <c r="A10471" s="1">
        <v>40888</v>
      </c>
      <c r="B10471">
        <v>2011</v>
      </c>
      <c r="C10471">
        <f>_xlfn.MAXIFS(Table1[ScheduleWeekWritten],Table1[ScheduleSeason],Table1[[#This Row],[ScheduleSeason]])</f>
        <v>17</v>
      </c>
      <c r="D10471">
        <v>14</v>
      </c>
      <c r="E10471" cm="1">
        <f t="array" ref="E10471">_xlfn.XLOOKUP(Table1[[#This Row],[ScheduleWeekWritten]],Table3[Game],100+Table3[Increase],Table1[[#This Row],[ScheduleWeekWritten]])</f>
        <v>14</v>
      </c>
      <c r="F10471" t="b">
        <v>0</v>
      </c>
      <c r="G10471" t="s">
        <v>158</v>
      </c>
      <c r="H10471">
        <v>24</v>
      </c>
      <c r="I10471">
        <v>10</v>
      </c>
      <c r="J10471" t="s">
        <v>140</v>
      </c>
      <c r="K10471" t="s">
        <v>159</v>
      </c>
      <c r="L10471" t="str">
        <f>_xlfn.XLOOKUP(Table1[[#This Row],[TeamFavoriteID]],Table2[team_id],Table2[team_name],_xlfn.XLOOKUP(Table1[[#This Row],[TeamFavoriteID]],Table2[team_id_pfr],Table2[team_name],"Even"))</f>
        <v>Baltimore Ravens</v>
      </c>
      <c r="M10471">
        <v>-16.5</v>
      </c>
      <c r="N10471">
        <f>IF(Table1[[#This Row],[TeamFavorite]]=Table1[[#This Row],[TeamHome]],Table1[[#This Row],[ScoreAway]]-Table1[[#This Row],[ScoreHome]],Table1[[#This Row],[ScoreHome]]-Table1[[#This Row],[ScoreAway]])</f>
        <v>-14</v>
      </c>
      <c r="O10471">
        <f>IF(Table1[[#This Row],[SpreadActual]]&lt;Table1[[#This Row],[SpreadFavorite]],1,0)</f>
        <v>0</v>
      </c>
      <c r="P10471">
        <v>41.5</v>
      </c>
      <c r="Q10471" t="s">
        <v>166</v>
      </c>
      <c r="R10471" t="b">
        <v>0</v>
      </c>
      <c r="S10471">
        <v>45</v>
      </c>
      <c r="T10471">
        <v>2</v>
      </c>
      <c r="U10471">
        <v>34</v>
      </c>
    </row>
    <row r="10472" spans="1:22" x14ac:dyDescent="0.2">
      <c r="A10472" s="1">
        <v>40888</v>
      </c>
      <c r="B10472">
        <v>2011</v>
      </c>
      <c r="C10472">
        <f>_xlfn.MAXIFS(Table1[ScheduleWeekWritten],Table1[ScheduleSeason],Table1[[#This Row],[ScheduleSeason]])</f>
        <v>17</v>
      </c>
      <c r="D10472">
        <v>14</v>
      </c>
      <c r="E10472" cm="1">
        <f t="array" ref="E10472">_xlfn.XLOOKUP(Table1[[#This Row],[ScheduleWeekWritten]],Table3[Game],100+Table3[Increase],Table1[[#This Row],[ScheduleWeekWritten]])</f>
        <v>14</v>
      </c>
      <c r="F10472" t="b">
        <v>0</v>
      </c>
      <c r="G10472" t="s">
        <v>152</v>
      </c>
      <c r="H10472">
        <v>23</v>
      </c>
      <c r="I10472">
        <v>31</v>
      </c>
      <c r="J10472" t="s">
        <v>38</v>
      </c>
      <c r="K10472" t="s">
        <v>109</v>
      </c>
      <c r="L10472" t="str">
        <f>_xlfn.XLOOKUP(Table1[[#This Row],[TeamFavoriteID]],Table2[team_id],Table2[team_name],_xlfn.XLOOKUP(Table1[[#This Row],[TeamFavoriteID]],Table2[team_id_pfr],Table2[team_name],"Even"))</f>
        <v>Atlanta Falcons</v>
      </c>
      <c r="M10472">
        <v>-3</v>
      </c>
      <c r="N10472">
        <f>IF(Table1[[#This Row],[TeamFavorite]]=Table1[[#This Row],[TeamHome]],Table1[[#This Row],[ScoreAway]]-Table1[[#This Row],[ScoreHome]],Table1[[#This Row],[ScoreHome]]-Table1[[#This Row],[ScoreAway]])</f>
        <v>-8</v>
      </c>
      <c r="O10472">
        <f>IF(Table1[[#This Row],[SpreadActual]]&lt;Table1[[#This Row],[SpreadFavorite]],1,0)</f>
        <v>1</v>
      </c>
      <c r="P10472">
        <v>47.5</v>
      </c>
      <c r="Q10472" t="s">
        <v>160</v>
      </c>
      <c r="R10472" t="b">
        <v>0</v>
      </c>
      <c r="S10472">
        <v>48</v>
      </c>
      <c r="T10472">
        <v>1</v>
      </c>
      <c r="U10472">
        <v>45</v>
      </c>
    </row>
    <row r="10473" spans="1:22" x14ac:dyDescent="0.2">
      <c r="A10473" s="1">
        <v>40888</v>
      </c>
      <c r="B10473">
        <v>2011</v>
      </c>
      <c r="C10473">
        <f>_xlfn.MAXIFS(Table1[ScheduleWeekWritten],Table1[ScheduleSeason],Table1[[#This Row],[ScheduleSeason]])</f>
        <v>17</v>
      </c>
      <c r="D10473">
        <v>14</v>
      </c>
      <c r="E10473" cm="1">
        <f t="array" ref="E10473">_xlfn.XLOOKUP(Table1[[#This Row],[ScheduleWeekWritten]],Table3[Game],100+Table3[Increase],Table1[[#This Row],[ScheduleWeekWritten]])</f>
        <v>14</v>
      </c>
      <c r="F10473" t="b">
        <v>0</v>
      </c>
      <c r="G10473" t="s">
        <v>101</v>
      </c>
      <c r="H10473">
        <v>19</v>
      </c>
      <c r="I10473">
        <v>20</v>
      </c>
      <c r="J10473" t="s">
        <v>177</v>
      </c>
      <c r="K10473" t="s">
        <v>104</v>
      </c>
      <c r="L10473" t="str">
        <f>_xlfn.XLOOKUP(Table1[[#This Row],[TeamFavoriteID]],Table2[team_id],Table2[team_name],_xlfn.XLOOKUP(Table1[[#This Row],[TeamFavoriteID]],Table2[team_id_pfr],Table2[team_name],"Even"))</f>
        <v>Cincinnati Bengals</v>
      </c>
      <c r="M10473">
        <v>-3</v>
      </c>
      <c r="N10473">
        <f>IF(Table1[[#This Row],[TeamFavorite]]=Table1[[#This Row],[TeamHome]],Table1[[#This Row],[ScoreAway]]-Table1[[#This Row],[ScoreHome]],Table1[[#This Row],[ScoreHome]]-Table1[[#This Row],[ScoreAway]])</f>
        <v>1</v>
      </c>
      <c r="O10473">
        <f>IF(Table1[[#This Row],[SpreadActual]]&lt;Table1[[#This Row],[SpreadFavorite]],1,0)</f>
        <v>0</v>
      </c>
      <c r="P10473">
        <v>37</v>
      </c>
      <c r="Q10473" t="s">
        <v>173</v>
      </c>
      <c r="R10473" t="b">
        <v>0</v>
      </c>
      <c r="S10473">
        <v>38</v>
      </c>
      <c r="T10473">
        <v>4</v>
      </c>
      <c r="U10473">
        <v>47</v>
      </c>
    </row>
    <row r="10474" spans="1:22" x14ac:dyDescent="0.2">
      <c r="A10474" s="1">
        <v>40888</v>
      </c>
      <c r="B10474">
        <v>2011</v>
      </c>
      <c r="C10474">
        <f>_xlfn.MAXIFS(Table1[ScheduleWeekWritten],Table1[ScheduleSeason],Table1[[#This Row],[ScheduleSeason]])</f>
        <v>17</v>
      </c>
      <c r="D10474">
        <v>14</v>
      </c>
      <c r="E10474" cm="1">
        <f t="array" ref="E10474">_xlfn.XLOOKUP(Table1[[#This Row],[ScheduleWeekWritten]],Table3[Game],100+Table3[Increase],Table1[[#This Row],[ScheduleWeekWritten]])</f>
        <v>14</v>
      </c>
      <c r="F10474" t="b">
        <v>0</v>
      </c>
      <c r="G10474" t="s">
        <v>67</v>
      </c>
      <c r="H10474">
        <v>34</v>
      </c>
      <c r="I10474">
        <v>37</v>
      </c>
      <c r="J10474" t="s">
        <v>50</v>
      </c>
      <c r="K10474" t="s">
        <v>68</v>
      </c>
      <c r="L10474" t="str">
        <f>_xlfn.XLOOKUP(Table1[[#This Row],[TeamFavoriteID]],Table2[team_id],Table2[team_name],_xlfn.XLOOKUP(Table1[[#This Row],[TeamFavoriteID]],Table2[team_id_pfr],Table2[team_name],"Even"))</f>
        <v>Dallas Cowboys</v>
      </c>
      <c r="M10474">
        <v>-4.5</v>
      </c>
      <c r="N10474">
        <f>IF(Table1[[#This Row],[TeamFavorite]]=Table1[[#This Row],[TeamHome]],Table1[[#This Row],[ScoreAway]]-Table1[[#This Row],[ScoreHome]],Table1[[#This Row],[ScoreHome]]-Table1[[#This Row],[ScoreAway]])</f>
        <v>3</v>
      </c>
      <c r="O10474">
        <f>IF(Table1[[#This Row],[SpreadActual]]&lt;Table1[[#This Row],[SpreadFavorite]],1,0)</f>
        <v>0</v>
      </c>
      <c r="P10474">
        <v>50.5</v>
      </c>
      <c r="Q10474" t="s">
        <v>192</v>
      </c>
      <c r="R10474" t="b">
        <v>0</v>
      </c>
      <c r="S10474">
        <v>72</v>
      </c>
      <c r="T10474">
        <v>0</v>
      </c>
      <c r="V10474" t="s">
        <v>103</v>
      </c>
    </row>
    <row r="10475" spans="1:22" x14ac:dyDescent="0.2">
      <c r="A10475" s="1">
        <v>40888</v>
      </c>
      <c r="B10475">
        <v>2011</v>
      </c>
      <c r="C10475">
        <f>_xlfn.MAXIFS(Table1[ScheduleWeekWritten],Table1[ScheduleSeason],Table1[[#This Row],[ScheduleSeason]])</f>
        <v>17</v>
      </c>
      <c r="D10475">
        <v>14</v>
      </c>
      <c r="E10475" cm="1">
        <f t="array" ref="E10475">_xlfn.XLOOKUP(Table1[[#This Row],[ScheduleWeekWritten]],Table3[Game],100+Table3[Increase],Table1[[#This Row],[ScheduleWeekWritten]])</f>
        <v>14</v>
      </c>
      <c r="F10475" t="b">
        <v>0</v>
      </c>
      <c r="G10475" t="s">
        <v>24</v>
      </c>
      <c r="H10475">
        <v>13</v>
      </c>
      <c r="I10475">
        <v>10</v>
      </c>
      <c r="J10475" t="s">
        <v>46</v>
      </c>
      <c r="K10475" t="s">
        <v>88</v>
      </c>
      <c r="L10475" t="str">
        <f>_xlfn.XLOOKUP(Table1[[#This Row],[TeamFavoriteID]],Table2[team_id],Table2[team_name],_xlfn.XLOOKUP(Table1[[#This Row],[TeamFavoriteID]],Table2[team_id_pfr],Table2[team_name],"Even"))</f>
        <v>Denver Broncos</v>
      </c>
      <c r="M10475">
        <v>-3.5</v>
      </c>
      <c r="N10475">
        <f>IF(Table1[[#This Row],[TeamFavorite]]=Table1[[#This Row],[TeamHome]],Table1[[#This Row],[ScoreAway]]-Table1[[#This Row],[ScoreHome]],Table1[[#This Row],[ScoreHome]]-Table1[[#This Row],[ScoreAway]])</f>
        <v>-3</v>
      </c>
      <c r="O10475">
        <f>IF(Table1[[#This Row],[SpreadActual]]&lt;Table1[[#This Row],[SpreadFavorite]],1,0)</f>
        <v>0</v>
      </c>
      <c r="P10475">
        <v>35.5</v>
      </c>
      <c r="Q10475" t="s">
        <v>174</v>
      </c>
      <c r="R10475" t="b">
        <v>0</v>
      </c>
      <c r="S10475">
        <v>50</v>
      </c>
      <c r="T10475">
        <v>7</v>
      </c>
      <c r="U10475">
        <v>22</v>
      </c>
    </row>
    <row r="10476" spans="1:22" x14ac:dyDescent="0.2">
      <c r="A10476" s="1">
        <v>40888</v>
      </c>
      <c r="B10476">
        <v>2011</v>
      </c>
      <c r="C10476">
        <f>_xlfn.MAXIFS(Table1[ScheduleWeekWritten],Table1[ScheduleSeason],Table1[[#This Row],[ScheduleSeason]])</f>
        <v>17</v>
      </c>
      <c r="D10476">
        <v>14</v>
      </c>
      <c r="E10476" cm="1">
        <f t="array" ref="E10476">_xlfn.XLOOKUP(Table1[[#This Row],[ScheduleWeekWritten]],Table3[Game],100+Table3[Increase],Table1[[#This Row],[ScheduleWeekWritten]])</f>
        <v>14</v>
      </c>
      <c r="F10476" t="b">
        <v>0</v>
      </c>
      <c r="G10476" t="s">
        <v>45</v>
      </c>
      <c r="H10476">
        <v>34</v>
      </c>
      <c r="I10476">
        <v>28</v>
      </c>
      <c r="J10476" t="s">
        <v>54</v>
      </c>
      <c r="K10476" t="s">
        <v>79</v>
      </c>
      <c r="L10476" t="str">
        <f>_xlfn.XLOOKUP(Table1[[#This Row],[TeamFavoriteID]],Table2[team_id],Table2[team_name],_xlfn.XLOOKUP(Table1[[#This Row],[TeamFavoriteID]],Table2[team_id_pfr],Table2[team_name],"Even"))</f>
        <v>Detroit Lions</v>
      </c>
      <c r="M10476">
        <v>-10</v>
      </c>
      <c r="N10476">
        <f>IF(Table1[[#This Row],[TeamFavorite]]=Table1[[#This Row],[TeamHome]],Table1[[#This Row],[ScoreAway]]-Table1[[#This Row],[ScoreHome]],Table1[[#This Row],[ScoreHome]]-Table1[[#This Row],[ScoreAway]])</f>
        <v>-6</v>
      </c>
      <c r="O10476">
        <f>IF(Table1[[#This Row],[SpreadActual]]&lt;Table1[[#This Row],[SpreadFavorite]],1,0)</f>
        <v>0</v>
      </c>
      <c r="P10476">
        <v>47</v>
      </c>
      <c r="Q10476" t="s">
        <v>181</v>
      </c>
      <c r="R10476" t="b">
        <v>0</v>
      </c>
      <c r="S10476">
        <v>72</v>
      </c>
      <c r="T10476">
        <v>0</v>
      </c>
      <c r="V10476" t="s">
        <v>103</v>
      </c>
    </row>
    <row r="10477" spans="1:22" x14ac:dyDescent="0.2">
      <c r="A10477" s="1">
        <v>40888</v>
      </c>
      <c r="B10477">
        <v>2011</v>
      </c>
      <c r="C10477">
        <f>_xlfn.MAXIFS(Table1[ScheduleWeekWritten],Table1[ScheduleSeason],Table1[[#This Row],[ScheduleSeason]])</f>
        <v>17</v>
      </c>
      <c r="D10477">
        <v>14</v>
      </c>
      <c r="E10477" cm="1">
        <f t="array" ref="E10477">_xlfn.XLOOKUP(Table1[[#This Row],[ScheduleWeekWritten]],Table3[Game],100+Table3[Increase],Table1[[#This Row],[ScheduleWeekWritten]])</f>
        <v>14</v>
      </c>
      <c r="F10477" t="b">
        <v>0</v>
      </c>
      <c r="G10477" t="s">
        <v>33</v>
      </c>
      <c r="H10477">
        <v>46</v>
      </c>
      <c r="I10477">
        <v>16</v>
      </c>
      <c r="J10477" t="s">
        <v>20</v>
      </c>
      <c r="K10477" t="s">
        <v>35</v>
      </c>
      <c r="L10477" t="str">
        <f>_xlfn.XLOOKUP(Table1[[#This Row],[TeamFavoriteID]],Table2[team_id],Table2[team_name],_xlfn.XLOOKUP(Table1[[#This Row],[TeamFavoriteID]],Table2[team_id_pfr],Table2[team_name],"Even"))</f>
        <v>Green Bay Packers</v>
      </c>
      <c r="M10477">
        <v>-11.5</v>
      </c>
      <c r="N10477">
        <f>IF(Table1[[#This Row],[TeamFavorite]]=Table1[[#This Row],[TeamHome]],Table1[[#This Row],[ScoreAway]]-Table1[[#This Row],[ScoreHome]],Table1[[#This Row],[ScoreHome]]-Table1[[#This Row],[ScoreAway]])</f>
        <v>-30</v>
      </c>
      <c r="O10477">
        <f>IF(Table1[[#This Row],[SpreadActual]]&lt;Table1[[#This Row],[SpreadFavorite]],1,0)</f>
        <v>1</v>
      </c>
      <c r="P10477">
        <v>49.5</v>
      </c>
      <c r="Q10477" t="s">
        <v>82</v>
      </c>
      <c r="R10477" t="b">
        <v>0</v>
      </c>
      <c r="S10477">
        <v>43</v>
      </c>
      <c r="T10477">
        <v>1</v>
      </c>
      <c r="U10477">
        <v>55</v>
      </c>
    </row>
    <row r="10478" spans="1:22" x14ac:dyDescent="0.2">
      <c r="A10478" s="1">
        <v>40888</v>
      </c>
      <c r="B10478">
        <v>2011</v>
      </c>
      <c r="C10478">
        <f>_xlfn.MAXIFS(Table1[ScheduleWeekWritten],Table1[ScheduleSeason],Table1[[#This Row],[ScheduleSeason]])</f>
        <v>17</v>
      </c>
      <c r="D10478">
        <v>14</v>
      </c>
      <c r="E10478" cm="1">
        <f t="array" ref="E10478">_xlfn.XLOOKUP(Table1[[#This Row],[ScheduleWeekWritten]],Table3[Game],100+Table3[Increase],Table1[[#This Row],[ScheduleWeekWritten]])</f>
        <v>14</v>
      </c>
      <c r="F10478" t="b">
        <v>0</v>
      </c>
      <c r="G10478" t="s">
        <v>154</v>
      </c>
      <c r="H10478">
        <v>41</v>
      </c>
      <c r="I10478">
        <v>14</v>
      </c>
      <c r="J10478" t="s">
        <v>127</v>
      </c>
      <c r="K10478" t="s">
        <v>133</v>
      </c>
      <c r="L10478" t="str">
        <f>_xlfn.XLOOKUP(Table1[[#This Row],[TeamFavoriteID]],Table2[team_id],Table2[team_name],_xlfn.XLOOKUP(Table1[[#This Row],[TeamFavoriteID]],Table2[team_id_pfr],Table2[team_name],"Even"))</f>
        <v>Tampa Bay Buccaneers</v>
      </c>
      <c r="M10478">
        <v>-3</v>
      </c>
      <c r="N10478">
        <f>IF(Table1[[#This Row],[TeamFavorite]]=Table1[[#This Row],[TeamHome]],Table1[[#This Row],[ScoreAway]]-Table1[[#This Row],[ScoreHome]],Table1[[#This Row],[ScoreHome]]-Table1[[#This Row],[ScoreAway]])</f>
        <v>27</v>
      </c>
      <c r="O10478">
        <f>IF(Table1[[#This Row],[SpreadActual]]&lt;Table1[[#This Row],[SpreadFavorite]],1,0)</f>
        <v>0</v>
      </c>
      <c r="P10478">
        <v>42</v>
      </c>
      <c r="Q10478" t="s">
        <v>155</v>
      </c>
      <c r="R10478" t="b">
        <v>0</v>
      </c>
      <c r="S10478">
        <v>60</v>
      </c>
      <c r="T10478">
        <v>12</v>
      </c>
      <c r="V10478" t="s">
        <v>2</v>
      </c>
    </row>
    <row r="10479" spans="1:22" x14ac:dyDescent="0.2">
      <c r="A10479" s="1">
        <v>40888</v>
      </c>
      <c r="B10479">
        <v>2011</v>
      </c>
      <c r="C10479">
        <f>_xlfn.MAXIFS(Table1[ScheduleWeekWritten],Table1[ScheduleSeason],Table1[[#This Row],[ScheduleSeason]])</f>
        <v>17</v>
      </c>
      <c r="D10479">
        <v>14</v>
      </c>
      <c r="E10479" cm="1">
        <f t="array" ref="E10479">_xlfn.XLOOKUP(Table1[[#This Row],[ScheduleWeekWritten]],Table3[Game],100+Table3[Increase],Table1[[#This Row],[ScheduleWeekWritten]])</f>
        <v>14</v>
      </c>
      <c r="F10479" t="b">
        <v>0</v>
      </c>
      <c r="G10479" t="s">
        <v>19</v>
      </c>
      <c r="H10479">
        <v>10</v>
      </c>
      <c r="I10479">
        <v>26</v>
      </c>
      <c r="J10479" t="s">
        <v>58</v>
      </c>
      <c r="K10479" t="s">
        <v>91</v>
      </c>
      <c r="L10479" t="str">
        <f>_xlfn.XLOOKUP(Table1[[#This Row],[TeamFavoriteID]],Table2[team_id],Table2[team_name],_xlfn.XLOOKUP(Table1[[#This Row],[TeamFavoriteID]],Table2[team_id_pfr],Table2[team_name],"Even"))</f>
        <v>Miami Dolphins</v>
      </c>
      <c r="M10479">
        <v>-3</v>
      </c>
      <c r="N10479">
        <f>IF(Table1[[#This Row],[TeamFavorite]]=Table1[[#This Row],[TeamHome]],Table1[[#This Row],[ScoreAway]]-Table1[[#This Row],[ScoreHome]],Table1[[#This Row],[ScoreHome]]-Table1[[#This Row],[ScoreAway]])</f>
        <v>16</v>
      </c>
      <c r="O10479">
        <f>IF(Table1[[#This Row],[SpreadActual]]&lt;Table1[[#This Row],[SpreadFavorite]],1,0)</f>
        <v>0</v>
      </c>
      <c r="P10479">
        <v>44.5</v>
      </c>
      <c r="Q10479" t="s">
        <v>143</v>
      </c>
      <c r="R10479" t="b">
        <v>0</v>
      </c>
      <c r="S10479">
        <v>78</v>
      </c>
      <c r="T10479">
        <v>1</v>
      </c>
      <c r="U10479">
        <v>83</v>
      </c>
    </row>
    <row r="10480" spans="1:22" x14ac:dyDescent="0.2">
      <c r="A10480" s="1">
        <v>40888</v>
      </c>
      <c r="B10480">
        <v>2011</v>
      </c>
      <c r="C10480">
        <f>_xlfn.MAXIFS(Table1[ScheduleWeekWritten],Table1[ScheduleSeason],Table1[[#This Row],[ScheduleSeason]])</f>
        <v>17</v>
      </c>
      <c r="D10480">
        <v>14</v>
      </c>
      <c r="E10480" cm="1">
        <f t="array" ref="E10480">_xlfn.XLOOKUP(Table1[[#This Row],[ScheduleWeekWritten]],Table3[Game],100+Table3[Increase],Table1[[#This Row],[ScheduleWeekWritten]])</f>
        <v>14</v>
      </c>
      <c r="F10480" t="b">
        <v>0</v>
      </c>
      <c r="G10480" t="s">
        <v>31</v>
      </c>
      <c r="H10480">
        <v>37</v>
      </c>
      <c r="I10480">
        <v>10</v>
      </c>
      <c r="J10480" t="s">
        <v>42</v>
      </c>
      <c r="K10480" t="s">
        <v>32</v>
      </c>
      <c r="L10480" t="str">
        <f>_xlfn.XLOOKUP(Table1[[#This Row],[TeamFavoriteID]],Table2[team_id],Table2[team_name],_xlfn.XLOOKUP(Table1[[#This Row],[TeamFavoriteID]],Table2[team_id_pfr],Table2[team_name],"Even"))</f>
        <v>New York Jets</v>
      </c>
      <c r="M10480">
        <v>-10.5</v>
      </c>
      <c r="N10480">
        <f>IF(Table1[[#This Row],[TeamFavorite]]=Table1[[#This Row],[TeamHome]],Table1[[#This Row],[ScoreAway]]-Table1[[#This Row],[ScoreHome]],Table1[[#This Row],[ScoreHome]]-Table1[[#This Row],[ScoreAway]])</f>
        <v>-27</v>
      </c>
      <c r="O10480">
        <f>IF(Table1[[#This Row],[SpreadActual]]&lt;Table1[[#This Row],[SpreadFavorite]],1,0)</f>
        <v>1</v>
      </c>
      <c r="P10480">
        <v>35.5</v>
      </c>
      <c r="Q10480" t="s">
        <v>197</v>
      </c>
      <c r="R10480" t="b">
        <v>0</v>
      </c>
      <c r="S10480">
        <v>40</v>
      </c>
      <c r="T10480">
        <v>5</v>
      </c>
      <c r="U10480">
        <v>35</v>
      </c>
    </row>
    <row r="10481" spans="1:22" x14ac:dyDescent="0.2">
      <c r="A10481" s="1">
        <v>40888</v>
      </c>
      <c r="B10481">
        <v>2011</v>
      </c>
      <c r="C10481">
        <f>_xlfn.MAXIFS(Table1[ScheduleWeekWritten],Table1[ScheduleSeason],Table1[[#This Row],[ScheduleSeason]])</f>
        <v>17</v>
      </c>
      <c r="D10481">
        <v>14</v>
      </c>
      <c r="E10481" cm="1">
        <f t="array" ref="E10481">_xlfn.XLOOKUP(Table1[[#This Row],[ScheduleWeekWritten]],Table3[Game],100+Table3[Increase],Table1[[#This Row],[ScheduleWeekWritten]])</f>
        <v>14</v>
      </c>
      <c r="F10481" t="b">
        <v>0</v>
      </c>
      <c r="G10481" t="s">
        <v>27</v>
      </c>
      <c r="H10481">
        <v>37</v>
      </c>
      <c r="I10481">
        <v>10</v>
      </c>
      <c r="J10481" t="s">
        <v>28</v>
      </c>
      <c r="K10481" t="s">
        <v>29</v>
      </c>
      <c r="L10481" t="str">
        <f>_xlfn.XLOOKUP(Table1[[#This Row],[TeamFavoriteID]],Table2[team_id],Table2[team_name],_xlfn.XLOOKUP(Table1[[#This Row],[TeamFavoriteID]],Table2[team_id_pfr],Table2[team_name],"Even"))</f>
        <v>Los Angeles Chargers</v>
      </c>
      <c r="M10481">
        <v>-7</v>
      </c>
      <c r="N10481">
        <f>IF(Table1[[#This Row],[TeamFavorite]]=Table1[[#This Row],[TeamHome]],Table1[[#This Row],[ScoreAway]]-Table1[[#This Row],[ScoreHome]],Table1[[#This Row],[ScoreHome]]-Table1[[#This Row],[ScoreAway]])</f>
        <v>27</v>
      </c>
      <c r="O10481">
        <f>IF(Table1[[#This Row],[SpreadActual]]&lt;Table1[[#This Row],[SpreadFavorite]],1,0)</f>
        <v>0</v>
      </c>
      <c r="P10481">
        <v>49</v>
      </c>
      <c r="Q10481" t="s">
        <v>94</v>
      </c>
      <c r="R10481" t="b">
        <v>0</v>
      </c>
      <c r="S10481">
        <v>59</v>
      </c>
      <c r="T10481">
        <v>5</v>
      </c>
      <c r="U10481">
        <v>61</v>
      </c>
    </row>
    <row r="10482" spans="1:22" x14ac:dyDescent="0.2">
      <c r="A10482" s="1">
        <v>40888</v>
      </c>
      <c r="B10482">
        <v>2011</v>
      </c>
      <c r="C10482">
        <f>_xlfn.MAXIFS(Table1[ScheduleWeekWritten],Table1[ScheduleSeason],Table1[[#This Row],[ScheduleSeason]])</f>
        <v>17</v>
      </c>
      <c r="D10482">
        <v>14</v>
      </c>
      <c r="E10482" cm="1">
        <f t="array" ref="E10482">_xlfn.XLOOKUP(Table1[[#This Row],[ScheduleWeekWritten]],Table3[Game],100+Table3[Increase],Table1[[#This Row],[ScheduleWeekWritten]])</f>
        <v>14</v>
      </c>
      <c r="F10482" t="b">
        <v>0</v>
      </c>
      <c r="G10482" t="s">
        <v>171</v>
      </c>
      <c r="H10482">
        <v>17</v>
      </c>
      <c r="I10482">
        <v>22</v>
      </c>
      <c r="J10482" t="s">
        <v>95</v>
      </c>
      <c r="K10482" t="s">
        <v>98</v>
      </c>
      <c r="L10482" t="str">
        <f>_xlfn.XLOOKUP(Table1[[#This Row],[TeamFavoriteID]],Table2[team_id],Table2[team_name],_xlfn.XLOOKUP(Table1[[#This Row],[TeamFavoriteID]],Table2[team_id_pfr],Table2[team_name],"Even"))</f>
        <v>New Orleans Saints</v>
      </c>
      <c r="M10482">
        <v>-3.5</v>
      </c>
      <c r="N10482">
        <f>IF(Table1[[#This Row],[TeamFavorite]]=Table1[[#This Row],[TeamHome]],Table1[[#This Row],[ScoreAway]]-Table1[[#This Row],[ScoreHome]],Table1[[#This Row],[ScoreHome]]-Table1[[#This Row],[ScoreAway]])</f>
        <v>-5</v>
      </c>
      <c r="O10482">
        <f>IF(Table1[[#This Row],[SpreadActual]]&lt;Table1[[#This Row],[SpreadFavorite]],1,0)</f>
        <v>1</v>
      </c>
      <c r="P10482">
        <v>48</v>
      </c>
      <c r="Q10482" t="s">
        <v>172</v>
      </c>
      <c r="R10482" t="b">
        <v>0</v>
      </c>
      <c r="S10482">
        <v>46</v>
      </c>
      <c r="T10482">
        <v>7</v>
      </c>
      <c r="U10482">
        <v>44</v>
      </c>
    </row>
    <row r="10483" spans="1:22" x14ac:dyDescent="0.2">
      <c r="A10483" s="1">
        <v>40888</v>
      </c>
      <c r="B10483">
        <v>2011</v>
      </c>
      <c r="C10483">
        <f>_xlfn.MAXIFS(Table1[ScheduleWeekWritten],Table1[ScheduleSeason],Table1[[#This Row],[ScheduleSeason]])</f>
        <v>17</v>
      </c>
      <c r="D10483">
        <v>14</v>
      </c>
      <c r="E10483" cm="1">
        <f t="array" ref="E10483">_xlfn.XLOOKUP(Table1[[#This Row],[ScheduleWeekWritten]],Table3[Game],100+Table3[Increase],Table1[[#This Row],[ScheduleWeekWritten]])</f>
        <v>14</v>
      </c>
      <c r="F10483" t="b">
        <v>0</v>
      </c>
      <c r="G10483" t="s">
        <v>61</v>
      </c>
      <c r="H10483">
        <v>27</v>
      </c>
      <c r="I10483">
        <v>34</v>
      </c>
      <c r="J10483" t="s">
        <v>115</v>
      </c>
      <c r="K10483" t="s">
        <v>70</v>
      </c>
      <c r="L10483" t="str">
        <f>_xlfn.XLOOKUP(Table1[[#This Row],[TeamFavoriteID]],Table2[team_id],Table2[team_name],_xlfn.XLOOKUP(Table1[[#This Row],[TeamFavoriteID]],Table2[team_id_pfr],Table2[team_name],"Even"))</f>
        <v>Boston Patriots</v>
      </c>
      <c r="M10483">
        <v>-7.5</v>
      </c>
      <c r="N10483">
        <f>IF(Table1[[#This Row],[TeamFavorite]]=Table1[[#This Row],[TeamHome]],Table1[[#This Row],[ScoreAway]]-Table1[[#This Row],[ScoreHome]],Table1[[#This Row],[ScoreHome]]-Table1[[#This Row],[ScoreAway]])</f>
        <v>-7</v>
      </c>
      <c r="O10483">
        <f>IF(Table1[[#This Row],[SpreadActual]]&lt;Table1[[#This Row],[SpreadFavorite]],1,0)</f>
        <v>0</v>
      </c>
      <c r="P10483">
        <v>47</v>
      </c>
      <c r="Q10483" t="s">
        <v>165</v>
      </c>
      <c r="R10483" t="b">
        <v>0</v>
      </c>
      <c r="S10483">
        <v>40</v>
      </c>
      <c r="T10483">
        <v>0</v>
      </c>
      <c r="U10483">
        <v>33</v>
      </c>
    </row>
    <row r="10484" spans="1:22" x14ac:dyDescent="0.2">
      <c r="A10484" s="1">
        <v>40889</v>
      </c>
      <c r="B10484">
        <v>2011</v>
      </c>
      <c r="C10484">
        <f>_xlfn.MAXIFS(Table1[ScheduleWeekWritten],Table1[ScheduleSeason],Table1[[#This Row],[ScheduleSeason]])</f>
        <v>17</v>
      </c>
      <c r="D10484">
        <v>14</v>
      </c>
      <c r="E10484" cm="1">
        <f t="array" ref="E10484">_xlfn.XLOOKUP(Table1[[#This Row],[ScheduleWeekWritten]],Table3[Game],100+Table3[Increase],Table1[[#This Row],[ScheduleWeekWritten]])</f>
        <v>14</v>
      </c>
      <c r="F10484" t="b">
        <v>0</v>
      </c>
      <c r="G10484" t="s">
        <v>128</v>
      </c>
      <c r="H10484">
        <v>30</v>
      </c>
      <c r="I10484">
        <v>13</v>
      </c>
      <c r="J10484" t="s">
        <v>153</v>
      </c>
      <c r="K10484" t="s">
        <v>132</v>
      </c>
      <c r="L10484" t="str">
        <f>_xlfn.XLOOKUP(Table1[[#This Row],[TeamFavoriteID]],Table2[team_id],Table2[team_name],_xlfn.XLOOKUP(Table1[[#This Row],[TeamFavoriteID]],Table2[team_id_pfr],Table2[team_name],"Even"))</f>
        <v>Seattle Seahawks</v>
      </c>
      <c r="M10484">
        <v>-9.5</v>
      </c>
      <c r="N10484">
        <f>IF(Table1[[#This Row],[TeamFavorite]]=Table1[[#This Row],[TeamHome]],Table1[[#This Row],[ScoreAway]]-Table1[[#This Row],[ScoreHome]],Table1[[#This Row],[ScoreHome]]-Table1[[#This Row],[ScoreAway]])</f>
        <v>-17</v>
      </c>
      <c r="O10484">
        <f>IF(Table1[[#This Row],[SpreadActual]]&lt;Table1[[#This Row],[SpreadFavorite]],1,0)</f>
        <v>1</v>
      </c>
      <c r="P10484">
        <v>37</v>
      </c>
      <c r="Q10484" t="s">
        <v>180</v>
      </c>
      <c r="R10484" t="b">
        <v>0</v>
      </c>
      <c r="S10484">
        <v>36</v>
      </c>
      <c r="T10484">
        <v>7</v>
      </c>
    </row>
    <row r="10485" spans="1:22" x14ac:dyDescent="0.2">
      <c r="A10485" s="1">
        <v>40892</v>
      </c>
      <c r="B10485">
        <v>2011</v>
      </c>
      <c r="C10485">
        <f>_xlfn.MAXIFS(Table1[ScheduleWeekWritten],Table1[ScheduleSeason],Table1[[#This Row],[ScheduleSeason]])</f>
        <v>17</v>
      </c>
      <c r="D10485">
        <v>15</v>
      </c>
      <c r="E10485" cm="1">
        <f t="array" ref="E10485">_xlfn.XLOOKUP(Table1[[#This Row],[ScheduleWeekWritten]],Table3[Game],100+Table3[Increase],Table1[[#This Row],[ScheduleWeekWritten]])</f>
        <v>15</v>
      </c>
      <c r="F10485" t="b">
        <v>0</v>
      </c>
      <c r="G10485" t="s">
        <v>38</v>
      </c>
      <c r="H10485">
        <v>41</v>
      </c>
      <c r="I10485">
        <v>14</v>
      </c>
      <c r="J10485" t="s">
        <v>154</v>
      </c>
      <c r="K10485" t="s">
        <v>109</v>
      </c>
      <c r="L10485" t="str">
        <f>_xlfn.XLOOKUP(Table1[[#This Row],[TeamFavoriteID]],Table2[team_id],Table2[team_name],_xlfn.XLOOKUP(Table1[[#This Row],[TeamFavoriteID]],Table2[team_id_pfr],Table2[team_name],"Even"))</f>
        <v>Atlanta Falcons</v>
      </c>
      <c r="M10485">
        <v>-13.5</v>
      </c>
      <c r="N10485">
        <f>IF(Table1[[#This Row],[TeamFavorite]]=Table1[[#This Row],[TeamHome]],Table1[[#This Row],[ScoreAway]]-Table1[[#This Row],[ScoreHome]],Table1[[#This Row],[ScoreHome]]-Table1[[#This Row],[ScoreAway]])</f>
        <v>-27</v>
      </c>
      <c r="O10485">
        <f>IF(Table1[[#This Row],[SpreadActual]]&lt;Table1[[#This Row],[SpreadFavorite]],1,0)</f>
        <v>1</v>
      </c>
      <c r="P10485">
        <v>42</v>
      </c>
      <c r="Q10485" t="s">
        <v>148</v>
      </c>
      <c r="R10485" t="b">
        <v>0</v>
      </c>
      <c r="S10485">
        <v>72</v>
      </c>
      <c r="T10485">
        <v>0</v>
      </c>
      <c r="V10485" t="s">
        <v>103</v>
      </c>
    </row>
    <row r="10486" spans="1:22" x14ac:dyDescent="0.2">
      <c r="A10486" s="1">
        <v>40894</v>
      </c>
      <c r="B10486">
        <v>2011</v>
      </c>
      <c r="C10486">
        <f>_xlfn.MAXIFS(Table1[ScheduleWeekWritten],Table1[ScheduleSeason],Table1[[#This Row],[ScheduleSeason]])</f>
        <v>17</v>
      </c>
      <c r="D10486">
        <v>15</v>
      </c>
      <c r="E10486" cm="1">
        <f t="array" ref="E10486">_xlfn.XLOOKUP(Table1[[#This Row],[ScheduleWeekWritten]],Table3[Game],100+Table3[Increase],Table1[[#This Row],[ScheduleWeekWritten]])</f>
        <v>15</v>
      </c>
      <c r="F10486" t="b">
        <v>0</v>
      </c>
      <c r="G10486" t="s">
        <v>127</v>
      </c>
      <c r="H10486">
        <v>15</v>
      </c>
      <c r="I10486">
        <v>31</v>
      </c>
      <c r="J10486" t="s">
        <v>67</v>
      </c>
      <c r="K10486" t="s">
        <v>68</v>
      </c>
      <c r="L10486" t="str">
        <f>_xlfn.XLOOKUP(Table1[[#This Row],[TeamFavoriteID]],Table2[team_id],Table2[team_name],_xlfn.XLOOKUP(Table1[[#This Row],[TeamFavoriteID]],Table2[team_id_pfr],Table2[team_name],"Even"))</f>
        <v>Dallas Cowboys</v>
      </c>
      <c r="M10486">
        <v>-7</v>
      </c>
      <c r="N10486">
        <f>IF(Table1[[#This Row],[TeamFavorite]]=Table1[[#This Row],[TeamHome]],Table1[[#This Row],[ScoreAway]]-Table1[[#This Row],[ScoreHome]],Table1[[#This Row],[ScoreHome]]-Table1[[#This Row],[ScoreAway]])</f>
        <v>-16</v>
      </c>
      <c r="O10486">
        <f>IF(Table1[[#This Row],[SpreadActual]]&lt;Table1[[#This Row],[SpreadFavorite]],1,0)</f>
        <v>1</v>
      </c>
      <c r="P10486">
        <v>47</v>
      </c>
      <c r="Q10486" t="s">
        <v>168</v>
      </c>
      <c r="R10486" t="b">
        <v>0</v>
      </c>
      <c r="S10486">
        <v>67</v>
      </c>
      <c r="T10486">
        <v>3</v>
      </c>
      <c r="U10486">
        <v>78</v>
      </c>
    </row>
    <row r="10487" spans="1:22" x14ac:dyDescent="0.2">
      <c r="A10487" s="1">
        <v>40895</v>
      </c>
      <c r="B10487">
        <v>2011</v>
      </c>
      <c r="C10487">
        <f>_xlfn.MAXIFS(Table1[ScheduleWeekWritten],Table1[ScheduleSeason],Table1[[#This Row],[ScheduleSeason]])</f>
        <v>17</v>
      </c>
      <c r="D10487">
        <v>15</v>
      </c>
      <c r="E10487" cm="1">
        <f t="array" ref="E10487">_xlfn.XLOOKUP(Table1[[#This Row],[ScheduleWeekWritten]],Table3[Game],100+Table3[Increase],Table1[[#This Row],[ScheduleWeekWritten]])</f>
        <v>15</v>
      </c>
      <c r="F10487" t="b">
        <v>0</v>
      </c>
      <c r="G10487" t="s">
        <v>149</v>
      </c>
      <c r="H10487">
        <v>20</v>
      </c>
      <c r="I10487">
        <v>17</v>
      </c>
      <c r="J10487" t="s">
        <v>62</v>
      </c>
      <c r="K10487" t="s">
        <v>59</v>
      </c>
      <c r="L10487" t="str">
        <f>_xlfn.XLOOKUP(Table1[[#This Row],[TeamFavoriteID]],Table2[team_id],Table2[team_name],_xlfn.XLOOKUP(Table1[[#This Row],[TeamFavoriteID]],Table2[team_id_pfr],Table2[team_name],"Even"))</f>
        <v>Arizona Cardinals</v>
      </c>
      <c r="M10487">
        <v>-6.5</v>
      </c>
      <c r="N10487">
        <f>IF(Table1[[#This Row],[TeamFavorite]]=Table1[[#This Row],[TeamHome]],Table1[[#This Row],[ScoreAway]]-Table1[[#This Row],[ScoreHome]],Table1[[#This Row],[ScoreHome]]-Table1[[#This Row],[ScoreAway]])</f>
        <v>-3</v>
      </c>
      <c r="O10487">
        <f>IF(Table1[[#This Row],[SpreadActual]]&lt;Table1[[#This Row],[SpreadFavorite]],1,0)</f>
        <v>0</v>
      </c>
      <c r="P10487">
        <v>37.5</v>
      </c>
      <c r="Q10487" t="s">
        <v>150</v>
      </c>
      <c r="R10487" t="b">
        <v>0</v>
      </c>
      <c r="S10487">
        <v>72</v>
      </c>
      <c r="T10487">
        <v>0</v>
      </c>
      <c r="V10487" t="s">
        <v>103</v>
      </c>
    </row>
    <row r="10488" spans="1:22" x14ac:dyDescent="0.2">
      <c r="A10488" s="1">
        <v>40895</v>
      </c>
      <c r="B10488">
        <v>2011</v>
      </c>
      <c r="C10488">
        <f>_xlfn.MAXIFS(Table1[ScheduleWeekWritten],Table1[ScheduleSeason],Table1[[#This Row],[ScheduleSeason]])</f>
        <v>17</v>
      </c>
      <c r="D10488">
        <v>15</v>
      </c>
      <c r="E10488" cm="1">
        <f t="array" ref="E10488">_xlfn.XLOOKUP(Table1[[#This Row],[ScheduleWeekWritten]],Table3[Game],100+Table3[Increase],Table1[[#This Row],[ScheduleWeekWritten]])</f>
        <v>15</v>
      </c>
      <c r="F10488" t="b">
        <v>0</v>
      </c>
      <c r="G10488" t="s">
        <v>28</v>
      </c>
      <c r="H10488">
        <v>23</v>
      </c>
      <c r="I10488">
        <v>30</v>
      </c>
      <c r="J10488" t="s">
        <v>19</v>
      </c>
      <c r="K10488" t="s">
        <v>43</v>
      </c>
      <c r="L10488" t="str">
        <f>_xlfn.XLOOKUP(Table1[[#This Row],[TeamFavoriteID]],Table2[team_id],Table2[team_name],_xlfn.XLOOKUP(Table1[[#This Row],[TeamFavoriteID]],Table2[team_id_pfr],Table2[team_name],"Even"))</f>
        <v>Buffalo Bills</v>
      </c>
      <c r="M10488">
        <v>-1.5</v>
      </c>
      <c r="N10488">
        <f>IF(Table1[[#This Row],[TeamFavorite]]=Table1[[#This Row],[TeamHome]],Table1[[#This Row],[ScoreAway]]-Table1[[#This Row],[ScoreHome]],Table1[[#This Row],[ScoreHome]]-Table1[[#This Row],[ScoreAway]])</f>
        <v>7</v>
      </c>
      <c r="O10488">
        <f>IF(Table1[[#This Row],[SpreadActual]]&lt;Table1[[#This Row],[SpreadFavorite]],1,0)</f>
        <v>0</v>
      </c>
      <c r="P10488">
        <v>40.5</v>
      </c>
      <c r="Q10488" t="s">
        <v>123</v>
      </c>
      <c r="R10488" t="b">
        <v>0</v>
      </c>
      <c r="S10488">
        <v>32</v>
      </c>
      <c r="T10488">
        <v>1</v>
      </c>
      <c r="U10488">
        <v>64</v>
      </c>
      <c r="V10488" t="s">
        <v>120</v>
      </c>
    </row>
    <row r="10489" spans="1:22" x14ac:dyDescent="0.2">
      <c r="A10489" s="1">
        <v>40895</v>
      </c>
      <c r="B10489">
        <v>2011</v>
      </c>
      <c r="C10489">
        <f>_xlfn.MAXIFS(Table1[ScheduleWeekWritten],Table1[ScheduleSeason],Table1[[#This Row],[ScheduleSeason]])</f>
        <v>17</v>
      </c>
      <c r="D10489">
        <v>15</v>
      </c>
      <c r="E10489" cm="1">
        <f t="array" ref="E10489">_xlfn.XLOOKUP(Table1[[#This Row],[ScheduleWeekWritten]],Table3[Game],100+Table3[Increase],Table1[[#This Row],[ScheduleWeekWritten]])</f>
        <v>15</v>
      </c>
      <c r="F10489" t="b">
        <v>0</v>
      </c>
      <c r="G10489" t="s">
        <v>46</v>
      </c>
      <c r="H10489">
        <v>14</v>
      </c>
      <c r="I10489">
        <v>38</v>
      </c>
      <c r="J10489" t="s">
        <v>128</v>
      </c>
      <c r="K10489" t="s">
        <v>47</v>
      </c>
      <c r="L10489" t="str">
        <f>_xlfn.XLOOKUP(Table1[[#This Row],[TeamFavoriteID]],Table2[team_id],Table2[team_name],_xlfn.XLOOKUP(Table1[[#This Row],[TeamFavoriteID]],Table2[team_id_pfr],Table2[team_name],"Even"))</f>
        <v>Chicago Bears</v>
      </c>
      <c r="M10489">
        <v>-3.5</v>
      </c>
      <c r="N10489">
        <f>IF(Table1[[#This Row],[TeamFavorite]]=Table1[[#This Row],[TeamHome]],Table1[[#This Row],[ScoreAway]]-Table1[[#This Row],[ScoreHome]],Table1[[#This Row],[ScoreHome]]-Table1[[#This Row],[ScoreAway]])</f>
        <v>24</v>
      </c>
      <c r="O10489">
        <f>IF(Table1[[#This Row],[SpreadActual]]&lt;Table1[[#This Row],[SpreadFavorite]],1,0)</f>
        <v>0</v>
      </c>
      <c r="P10489">
        <v>35</v>
      </c>
      <c r="Q10489" t="s">
        <v>114</v>
      </c>
      <c r="R10489" t="b">
        <v>0</v>
      </c>
      <c r="S10489">
        <v>40</v>
      </c>
      <c r="T10489">
        <v>5</v>
      </c>
      <c r="U10489">
        <v>65</v>
      </c>
    </row>
    <row r="10490" spans="1:22" x14ac:dyDescent="0.2">
      <c r="A10490" s="1">
        <v>40895</v>
      </c>
      <c r="B10490">
        <v>2011</v>
      </c>
      <c r="C10490">
        <f>_xlfn.MAXIFS(Table1[ScheduleWeekWritten],Table1[ScheduleSeason],Table1[[#This Row],[ScheduleSeason]])</f>
        <v>17</v>
      </c>
      <c r="D10490">
        <v>15</v>
      </c>
      <c r="E10490" cm="1">
        <f t="array" ref="E10490">_xlfn.XLOOKUP(Table1[[#This Row],[ScheduleWeekWritten]],Table3[Game],100+Table3[Increase],Table1[[#This Row],[ScheduleWeekWritten]])</f>
        <v>15</v>
      </c>
      <c r="F10490" t="b">
        <v>0</v>
      </c>
      <c r="G10490" t="s">
        <v>24</v>
      </c>
      <c r="H10490">
        <v>23</v>
      </c>
      <c r="I10490">
        <v>41</v>
      </c>
      <c r="J10490" t="s">
        <v>115</v>
      </c>
      <c r="K10490" t="s">
        <v>70</v>
      </c>
      <c r="L10490" t="str">
        <f>_xlfn.XLOOKUP(Table1[[#This Row],[TeamFavoriteID]],Table2[team_id],Table2[team_name],_xlfn.XLOOKUP(Table1[[#This Row],[TeamFavoriteID]],Table2[team_id_pfr],Table2[team_name],"Even"))</f>
        <v>Boston Patriots</v>
      </c>
      <c r="M10490">
        <v>-7.5</v>
      </c>
      <c r="N10490">
        <f>IF(Table1[[#This Row],[TeamFavorite]]=Table1[[#This Row],[TeamHome]],Table1[[#This Row],[ScoreAway]]-Table1[[#This Row],[ScoreHome]],Table1[[#This Row],[ScoreHome]]-Table1[[#This Row],[ScoreAway]])</f>
        <v>-18</v>
      </c>
      <c r="O10490">
        <f>IF(Table1[[#This Row],[SpreadActual]]&lt;Table1[[#This Row],[SpreadFavorite]],1,0)</f>
        <v>1</v>
      </c>
      <c r="P10490">
        <v>47.5</v>
      </c>
      <c r="Q10490" t="s">
        <v>174</v>
      </c>
      <c r="R10490" t="b">
        <v>0</v>
      </c>
      <c r="S10490">
        <v>63</v>
      </c>
      <c r="T10490">
        <v>3</v>
      </c>
      <c r="U10490">
        <v>16</v>
      </c>
    </row>
    <row r="10491" spans="1:22" x14ac:dyDescent="0.2">
      <c r="A10491" s="1">
        <v>40895</v>
      </c>
      <c r="B10491">
        <v>2011</v>
      </c>
      <c r="C10491">
        <f>_xlfn.MAXIFS(Table1[ScheduleWeekWritten],Table1[ScheduleSeason],Table1[[#This Row],[ScheduleSeason]])</f>
        <v>17</v>
      </c>
      <c r="D10491">
        <v>15</v>
      </c>
      <c r="E10491" cm="1">
        <f t="array" ref="E10491">_xlfn.XLOOKUP(Table1[[#This Row],[ScheduleWeekWritten]],Table3[Game],100+Table3[Increase],Table1[[#This Row],[ScheduleWeekWritten]])</f>
        <v>15</v>
      </c>
      <c r="F10491" t="b">
        <v>0</v>
      </c>
      <c r="G10491" t="s">
        <v>177</v>
      </c>
      <c r="H10491">
        <v>13</v>
      </c>
      <c r="I10491">
        <v>28</v>
      </c>
      <c r="J10491" t="s">
        <v>152</v>
      </c>
      <c r="K10491" t="s">
        <v>182</v>
      </c>
      <c r="L10491" t="str">
        <f>_xlfn.XLOOKUP(Table1[[#This Row],[TeamFavoriteID]],Table2[team_id],Table2[team_name],_xlfn.XLOOKUP(Table1[[#This Row],[TeamFavoriteID]],Table2[team_id_pfr],Table2[team_name],"Even"))</f>
        <v>Houston Texans</v>
      </c>
      <c r="M10491">
        <v>-6</v>
      </c>
      <c r="N10491">
        <f>IF(Table1[[#This Row],[TeamFavorite]]=Table1[[#This Row],[TeamHome]],Table1[[#This Row],[ScoreAway]]-Table1[[#This Row],[ScoreHome]],Table1[[#This Row],[ScoreHome]]-Table1[[#This Row],[ScoreAway]])</f>
        <v>15</v>
      </c>
      <c r="O10491">
        <f>IF(Table1[[#This Row],[SpreadActual]]&lt;Table1[[#This Row],[SpreadFavorite]],1,0)</f>
        <v>0</v>
      </c>
      <c r="P10491">
        <v>45.5</v>
      </c>
      <c r="Q10491" t="s">
        <v>178</v>
      </c>
      <c r="R10491" t="b">
        <v>0</v>
      </c>
      <c r="S10491">
        <v>61</v>
      </c>
      <c r="T10491">
        <v>1</v>
      </c>
      <c r="V10491" t="s">
        <v>193</v>
      </c>
    </row>
    <row r="10492" spans="1:22" x14ac:dyDescent="0.2">
      <c r="A10492" s="1">
        <v>40895</v>
      </c>
      <c r="B10492">
        <v>2011</v>
      </c>
      <c r="C10492">
        <f>_xlfn.MAXIFS(Table1[ScheduleWeekWritten],Table1[ScheduleSeason],Table1[[#This Row],[ScheduleSeason]])</f>
        <v>17</v>
      </c>
      <c r="D10492">
        <v>15</v>
      </c>
      <c r="E10492" cm="1">
        <f t="array" ref="E10492">_xlfn.XLOOKUP(Table1[[#This Row],[ScheduleWeekWritten]],Table3[Game],100+Table3[Increase],Table1[[#This Row],[ScheduleWeekWritten]])</f>
        <v>15</v>
      </c>
      <c r="F10492" t="b">
        <v>0</v>
      </c>
      <c r="G10492" t="s">
        <v>140</v>
      </c>
      <c r="H10492">
        <v>27</v>
      </c>
      <c r="I10492">
        <v>13</v>
      </c>
      <c r="J10492" t="s">
        <v>171</v>
      </c>
      <c r="K10492" t="s">
        <v>25</v>
      </c>
      <c r="L10492" t="str">
        <f>_xlfn.XLOOKUP(Table1[[#This Row],[TeamFavoriteID]],Table2[team_id],Table2[team_name],_xlfn.XLOOKUP(Table1[[#This Row],[TeamFavoriteID]],Table2[team_id_pfr],Table2[team_name],"Even"))</f>
        <v>Houston Oilers</v>
      </c>
      <c r="M10492">
        <v>-6.5</v>
      </c>
      <c r="N10492">
        <f>IF(Table1[[#This Row],[TeamFavorite]]=Table1[[#This Row],[TeamHome]],Table1[[#This Row],[ScoreAway]]-Table1[[#This Row],[ScoreHome]],Table1[[#This Row],[ScoreHome]]-Table1[[#This Row],[ScoreAway]])</f>
        <v>14</v>
      </c>
      <c r="O10492">
        <f>IF(Table1[[#This Row],[SpreadActual]]&lt;Table1[[#This Row],[SpreadFavorite]],1,0)</f>
        <v>0</v>
      </c>
      <c r="P10492">
        <v>41.5</v>
      </c>
      <c r="Q10492" t="s">
        <v>190</v>
      </c>
      <c r="R10492" t="b">
        <v>0</v>
      </c>
      <c r="S10492">
        <v>72</v>
      </c>
      <c r="T10492">
        <v>0</v>
      </c>
      <c r="V10492" t="s">
        <v>103</v>
      </c>
    </row>
    <row r="10493" spans="1:22" x14ac:dyDescent="0.2">
      <c r="A10493" s="1">
        <v>40895</v>
      </c>
      <c r="B10493">
        <v>2011</v>
      </c>
      <c r="C10493">
        <f>_xlfn.MAXIFS(Table1[ScheduleWeekWritten],Table1[ScheduleSeason],Table1[[#This Row],[ScheduleSeason]])</f>
        <v>17</v>
      </c>
      <c r="D10493">
        <v>15</v>
      </c>
      <c r="E10493" cm="1">
        <f t="array" ref="E10493">_xlfn.XLOOKUP(Table1[[#This Row],[ScheduleWeekWritten]],Table3[Game],100+Table3[Increase],Table1[[#This Row],[ScheduleWeekWritten]])</f>
        <v>15</v>
      </c>
      <c r="F10493" t="b">
        <v>0</v>
      </c>
      <c r="G10493" t="s">
        <v>42</v>
      </c>
      <c r="H10493">
        <v>19</v>
      </c>
      <c r="I10493">
        <v>14</v>
      </c>
      <c r="J10493" t="s">
        <v>33</v>
      </c>
      <c r="K10493" t="s">
        <v>35</v>
      </c>
      <c r="L10493" t="str">
        <f>_xlfn.XLOOKUP(Table1[[#This Row],[TeamFavoriteID]],Table2[team_id],Table2[team_name],_xlfn.XLOOKUP(Table1[[#This Row],[TeamFavoriteID]],Table2[team_id_pfr],Table2[team_name],"Even"))</f>
        <v>Green Bay Packers</v>
      </c>
      <c r="M10493">
        <v>-11.5</v>
      </c>
      <c r="N10493">
        <f>IF(Table1[[#This Row],[TeamFavorite]]=Table1[[#This Row],[TeamHome]],Table1[[#This Row],[ScoreAway]]-Table1[[#This Row],[ScoreHome]],Table1[[#This Row],[ScoreHome]]-Table1[[#This Row],[ScoreAway]])</f>
        <v>5</v>
      </c>
      <c r="O10493">
        <f>IF(Table1[[#This Row],[SpreadActual]]&lt;Table1[[#This Row],[SpreadFavorite]],1,0)</f>
        <v>0</v>
      </c>
      <c r="P10493">
        <v>46</v>
      </c>
      <c r="Q10493" t="s">
        <v>117</v>
      </c>
      <c r="R10493" t="b">
        <v>0</v>
      </c>
      <c r="S10493">
        <v>57</v>
      </c>
      <c r="T10493">
        <v>1</v>
      </c>
      <c r="U10493">
        <v>58</v>
      </c>
    </row>
    <row r="10494" spans="1:22" x14ac:dyDescent="0.2">
      <c r="A10494" s="1">
        <v>40895</v>
      </c>
      <c r="B10494">
        <v>2011</v>
      </c>
      <c r="C10494">
        <f>_xlfn.MAXIFS(Table1[ScheduleWeekWritten],Table1[ScheduleSeason],Table1[[#This Row],[ScheduleSeason]])</f>
        <v>17</v>
      </c>
      <c r="D10494">
        <v>15</v>
      </c>
      <c r="E10494" cm="1">
        <f t="array" ref="E10494">_xlfn.XLOOKUP(Table1[[#This Row],[ScheduleWeekWritten]],Table3[Game],100+Table3[Increase],Table1[[#This Row],[ScheduleWeekWritten]])</f>
        <v>15</v>
      </c>
      <c r="F10494" t="b">
        <v>0</v>
      </c>
      <c r="G10494" t="s">
        <v>54</v>
      </c>
      <c r="H10494">
        <v>20</v>
      </c>
      <c r="I10494">
        <v>42</v>
      </c>
      <c r="J10494" t="s">
        <v>95</v>
      </c>
      <c r="K10494" t="s">
        <v>98</v>
      </c>
      <c r="L10494" t="str">
        <f>_xlfn.XLOOKUP(Table1[[#This Row],[TeamFavoriteID]],Table2[team_id],Table2[team_name],_xlfn.XLOOKUP(Table1[[#This Row],[TeamFavoriteID]],Table2[team_id_pfr],Table2[team_name],"Even"))</f>
        <v>New Orleans Saints</v>
      </c>
      <c r="M10494">
        <v>-7.5</v>
      </c>
      <c r="N10494">
        <f>IF(Table1[[#This Row],[TeamFavorite]]=Table1[[#This Row],[TeamHome]],Table1[[#This Row],[ScoreAway]]-Table1[[#This Row],[ScoreHome]],Table1[[#This Row],[ScoreHome]]-Table1[[#This Row],[ScoreAway]])</f>
        <v>-22</v>
      </c>
      <c r="O10494">
        <f>IF(Table1[[#This Row],[SpreadActual]]&lt;Table1[[#This Row],[SpreadFavorite]],1,0)</f>
        <v>1</v>
      </c>
      <c r="P10494">
        <v>53.5</v>
      </c>
      <c r="Q10494" t="s">
        <v>194</v>
      </c>
      <c r="R10494" t="b">
        <v>0</v>
      </c>
      <c r="S10494">
        <v>72</v>
      </c>
      <c r="T10494">
        <v>0</v>
      </c>
      <c r="V10494" t="s">
        <v>103</v>
      </c>
    </row>
    <row r="10495" spans="1:22" x14ac:dyDescent="0.2">
      <c r="A10495" s="1">
        <v>40895</v>
      </c>
      <c r="B10495">
        <v>2011</v>
      </c>
      <c r="C10495">
        <f>_xlfn.MAXIFS(Table1[ScheduleWeekWritten],Table1[ScheduleSeason],Table1[[#This Row],[ScheduleSeason]])</f>
        <v>17</v>
      </c>
      <c r="D10495">
        <v>15</v>
      </c>
      <c r="E10495" cm="1">
        <f t="array" ref="E10495">_xlfn.XLOOKUP(Table1[[#This Row],[ScheduleWeekWritten]],Table3[Game],100+Table3[Increase],Table1[[#This Row],[ScheduleWeekWritten]])</f>
        <v>15</v>
      </c>
      <c r="F10495" t="b">
        <v>0</v>
      </c>
      <c r="G10495" t="s">
        <v>50</v>
      </c>
      <c r="H10495">
        <v>10</v>
      </c>
      <c r="I10495">
        <v>23</v>
      </c>
      <c r="J10495" t="s">
        <v>61</v>
      </c>
      <c r="K10495" t="s">
        <v>90</v>
      </c>
      <c r="L10495" t="str">
        <f>_xlfn.XLOOKUP(Table1[[#This Row],[TeamFavoriteID]],Table2[team_id],Table2[team_name],_xlfn.XLOOKUP(Table1[[#This Row],[TeamFavoriteID]],Table2[team_id_pfr],Table2[team_name],"Even"))</f>
        <v>New York Giants</v>
      </c>
      <c r="M10495">
        <v>-6</v>
      </c>
      <c r="N10495">
        <f>IF(Table1[[#This Row],[TeamFavorite]]=Table1[[#This Row],[TeamHome]],Table1[[#This Row],[ScoreAway]]-Table1[[#This Row],[ScoreHome]],Table1[[#This Row],[ScoreHome]]-Table1[[#This Row],[ScoreAway]])</f>
        <v>13</v>
      </c>
      <c r="O10495">
        <f>IF(Table1[[#This Row],[SpreadActual]]&lt;Table1[[#This Row],[SpreadFavorite]],1,0)</f>
        <v>0</v>
      </c>
      <c r="P10495">
        <v>46.5</v>
      </c>
      <c r="Q10495" t="s">
        <v>197</v>
      </c>
      <c r="R10495" t="b">
        <v>0</v>
      </c>
      <c r="S10495">
        <v>31</v>
      </c>
      <c r="T10495">
        <v>9</v>
      </c>
      <c r="U10495">
        <v>34</v>
      </c>
    </row>
    <row r="10496" spans="1:22" x14ac:dyDescent="0.2">
      <c r="A10496" s="1">
        <v>40895</v>
      </c>
      <c r="B10496">
        <v>2011</v>
      </c>
      <c r="C10496">
        <f>_xlfn.MAXIFS(Table1[ScheduleWeekWritten],Table1[ScheduleSeason],Table1[[#This Row],[ScheduleSeason]])</f>
        <v>17</v>
      </c>
      <c r="D10496">
        <v>15</v>
      </c>
      <c r="E10496" cm="1">
        <f t="array" ref="E10496">_xlfn.XLOOKUP(Table1[[#This Row],[ScheduleWeekWritten]],Table3[Game],100+Table3[Increase],Table1[[#This Row],[ScheduleWeekWritten]])</f>
        <v>15</v>
      </c>
      <c r="F10496" t="b">
        <v>0</v>
      </c>
      <c r="G10496" t="s">
        <v>20</v>
      </c>
      <c r="H10496">
        <v>27</v>
      </c>
      <c r="I10496">
        <v>28</v>
      </c>
      <c r="J10496" t="s">
        <v>45</v>
      </c>
      <c r="K10496" t="s">
        <v>79</v>
      </c>
      <c r="L10496" t="str">
        <f>_xlfn.XLOOKUP(Table1[[#This Row],[TeamFavoriteID]],Table2[team_id],Table2[team_name],_xlfn.XLOOKUP(Table1[[#This Row],[TeamFavoriteID]],Table2[team_id_pfr],Table2[team_name],"Even"))</f>
        <v>Detroit Lions</v>
      </c>
      <c r="M10496">
        <v>-1.5</v>
      </c>
      <c r="N10496">
        <f>IF(Table1[[#This Row],[TeamFavorite]]=Table1[[#This Row],[TeamHome]],Table1[[#This Row],[ScoreAway]]-Table1[[#This Row],[ScoreHome]],Table1[[#This Row],[ScoreHome]]-Table1[[#This Row],[ScoreAway]])</f>
        <v>-1</v>
      </c>
      <c r="O10496">
        <f>IF(Table1[[#This Row],[SpreadActual]]&lt;Table1[[#This Row],[SpreadFavorite]],1,0)</f>
        <v>0</v>
      </c>
      <c r="P10496">
        <v>47.5</v>
      </c>
      <c r="Q10496" t="s">
        <v>76</v>
      </c>
      <c r="R10496" t="b">
        <v>0</v>
      </c>
      <c r="S10496">
        <v>51</v>
      </c>
      <c r="T10496">
        <v>1</v>
      </c>
      <c r="U10496">
        <v>84</v>
      </c>
    </row>
    <row r="10497" spans="1:22" x14ac:dyDescent="0.2">
      <c r="A10497" s="1">
        <v>40895</v>
      </c>
      <c r="B10497">
        <v>2011</v>
      </c>
      <c r="C10497">
        <f>_xlfn.MAXIFS(Table1[ScheduleWeekWritten],Table1[ScheduleSeason],Table1[[#This Row],[ScheduleSeason]])</f>
        <v>17</v>
      </c>
      <c r="D10497">
        <v>15</v>
      </c>
      <c r="E10497" cm="1">
        <f t="array" ref="E10497">_xlfn.XLOOKUP(Table1[[#This Row],[ScheduleWeekWritten]],Table3[Game],100+Table3[Increase],Table1[[#This Row],[ScheduleWeekWritten]])</f>
        <v>15</v>
      </c>
      <c r="F10497" t="b">
        <v>0</v>
      </c>
      <c r="G10497" t="s">
        <v>58</v>
      </c>
      <c r="H10497">
        <v>45</v>
      </c>
      <c r="I10497">
        <v>19</v>
      </c>
      <c r="J10497" t="s">
        <v>31</v>
      </c>
      <c r="K10497" t="s">
        <v>77</v>
      </c>
      <c r="L10497" t="str">
        <f>_xlfn.XLOOKUP(Table1[[#This Row],[TeamFavoriteID]],Table2[team_id],Table2[team_name],_xlfn.XLOOKUP(Table1[[#This Row],[TeamFavoriteID]],Table2[team_id_pfr],Table2[team_name],"Even"))</f>
        <v>Philadelphia Eagles</v>
      </c>
      <c r="M10497">
        <v>-3</v>
      </c>
      <c r="N10497">
        <f>IF(Table1[[#This Row],[TeamFavorite]]=Table1[[#This Row],[TeamHome]],Table1[[#This Row],[ScoreAway]]-Table1[[#This Row],[ScoreHome]],Table1[[#This Row],[ScoreHome]]-Table1[[#This Row],[ScoreAway]])</f>
        <v>-26</v>
      </c>
      <c r="O10497">
        <f>IF(Table1[[#This Row],[SpreadActual]]&lt;Table1[[#This Row],[SpreadFavorite]],1,0)</f>
        <v>1</v>
      </c>
      <c r="P10497">
        <v>44</v>
      </c>
      <c r="Q10497" t="s">
        <v>183</v>
      </c>
      <c r="R10497" t="b">
        <v>0</v>
      </c>
      <c r="S10497">
        <v>35</v>
      </c>
      <c r="T10497">
        <v>9</v>
      </c>
      <c r="U10497">
        <v>41</v>
      </c>
    </row>
    <row r="10498" spans="1:22" x14ac:dyDescent="0.2">
      <c r="A10498" s="1">
        <v>40895</v>
      </c>
      <c r="B10498">
        <v>2011</v>
      </c>
      <c r="C10498">
        <f>_xlfn.MAXIFS(Table1[ScheduleWeekWritten],Table1[ScheduleSeason],Table1[[#This Row],[ScheduleSeason]])</f>
        <v>17</v>
      </c>
      <c r="D10498">
        <v>15</v>
      </c>
      <c r="E10498" cm="1">
        <f t="array" ref="E10498">_xlfn.XLOOKUP(Table1[[#This Row],[ScheduleWeekWritten]],Table3[Game],100+Table3[Increase],Table1[[#This Row],[ScheduleWeekWritten]])</f>
        <v>15</v>
      </c>
      <c r="F10498" t="b">
        <v>0</v>
      </c>
      <c r="G10498" t="s">
        <v>27</v>
      </c>
      <c r="H10498">
        <v>34</v>
      </c>
      <c r="I10498">
        <v>14</v>
      </c>
      <c r="J10498" t="s">
        <v>158</v>
      </c>
      <c r="K10498" t="s">
        <v>159</v>
      </c>
      <c r="L10498" t="str">
        <f>_xlfn.XLOOKUP(Table1[[#This Row],[TeamFavoriteID]],Table2[team_id],Table2[team_name],_xlfn.XLOOKUP(Table1[[#This Row],[TeamFavoriteID]],Table2[team_id_pfr],Table2[team_name],"Even"))</f>
        <v>Baltimore Ravens</v>
      </c>
      <c r="M10498">
        <v>-2.5</v>
      </c>
      <c r="N10498">
        <f>IF(Table1[[#This Row],[TeamFavorite]]=Table1[[#This Row],[TeamHome]],Table1[[#This Row],[ScoreAway]]-Table1[[#This Row],[ScoreHome]],Table1[[#This Row],[ScoreHome]]-Table1[[#This Row],[ScoreAway]])</f>
        <v>20</v>
      </c>
      <c r="O10498">
        <f>IF(Table1[[#This Row],[SpreadActual]]&lt;Table1[[#This Row],[SpreadFavorite]],1,0)</f>
        <v>0</v>
      </c>
      <c r="P10498">
        <v>44</v>
      </c>
      <c r="Q10498" t="s">
        <v>94</v>
      </c>
      <c r="R10498" t="b">
        <v>0</v>
      </c>
      <c r="S10498">
        <v>58</v>
      </c>
      <c r="T10498">
        <v>7</v>
      </c>
      <c r="U10498">
        <v>67</v>
      </c>
    </row>
    <row r="10499" spans="1:22" x14ac:dyDescent="0.2">
      <c r="A10499" s="1">
        <v>40895</v>
      </c>
      <c r="B10499">
        <v>2011</v>
      </c>
      <c r="C10499">
        <f>_xlfn.MAXIFS(Table1[ScheduleWeekWritten],Table1[ScheduleSeason],Table1[[#This Row],[ScheduleSeason]])</f>
        <v>17</v>
      </c>
      <c r="D10499">
        <v>15</v>
      </c>
      <c r="E10499" cm="1">
        <f t="array" ref="E10499">_xlfn.XLOOKUP(Table1[[#This Row],[ScheduleWeekWritten]],Table3[Game],100+Table3[Increase],Table1[[#This Row],[ScheduleWeekWritten]])</f>
        <v>15</v>
      </c>
      <c r="F10499" t="b">
        <v>0</v>
      </c>
      <c r="G10499" t="s">
        <v>153</v>
      </c>
      <c r="H10499">
        <v>13</v>
      </c>
      <c r="I10499">
        <v>20</v>
      </c>
      <c r="J10499" t="s">
        <v>101</v>
      </c>
      <c r="K10499" t="s">
        <v>104</v>
      </c>
      <c r="L10499" t="str">
        <f>_xlfn.XLOOKUP(Table1[[#This Row],[TeamFavoriteID]],Table2[team_id],Table2[team_name],_xlfn.XLOOKUP(Table1[[#This Row],[TeamFavoriteID]],Table2[team_id_pfr],Table2[team_name],"Even"))</f>
        <v>Cincinnati Bengals</v>
      </c>
      <c r="M10499">
        <v>-7</v>
      </c>
      <c r="N10499">
        <f>IF(Table1[[#This Row],[TeamFavorite]]=Table1[[#This Row],[TeamHome]],Table1[[#This Row],[ScoreAway]]-Table1[[#This Row],[ScoreHome]],Table1[[#This Row],[ScoreHome]]-Table1[[#This Row],[ScoreAway]])</f>
        <v>-7</v>
      </c>
      <c r="O10499">
        <f>IF(Table1[[#This Row],[SpreadActual]]&lt;Table1[[#This Row],[SpreadFavorite]],1,0)</f>
        <v>0</v>
      </c>
      <c r="P10499">
        <v>39</v>
      </c>
      <c r="Q10499" t="s">
        <v>157</v>
      </c>
      <c r="R10499" t="b">
        <v>0</v>
      </c>
      <c r="S10499">
        <v>72</v>
      </c>
      <c r="T10499">
        <v>0</v>
      </c>
      <c r="V10499" t="s">
        <v>103</v>
      </c>
    </row>
    <row r="10500" spans="1:22" x14ac:dyDescent="0.2">
      <c r="A10500" s="1">
        <v>40896</v>
      </c>
      <c r="B10500">
        <v>2011</v>
      </c>
      <c r="C10500">
        <f>_xlfn.MAXIFS(Table1[ScheduleWeekWritten],Table1[ScheduleSeason],Table1[[#This Row],[ScheduleSeason]])</f>
        <v>17</v>
      </c>
      <c r="D10500">
        <v>15</v>
      </c>
      <c r="E10500" cm="1">
        <f t="array" ref="E10500">_xlfn.XLOOKUP(Table1[[#This Row],[ScheduleWeekWritten]],Table3[Game],100+Table3[Increase],Table1[[#This Row],[ScheduleWeekWritten]])</f>
        <v>15</v>
      </c>
      <c r="F10500" t="b">
        <v>0</v>
      </c>
      <c r="G10500" t="s">
        <v>53</v>
      </c>
      <c r="H10500">
        <v>20</v>
      </c>
      <c r="I10500">
        <v>3</v>
      </c>
      <c r="J10500" t="s">
        <v>49</v>
      </c>
      <c r="K10500" t="s">
        <v>87</v>
      </c>
      <c r="L10500" t="str">
        <f>_xlfn.XLOOKUP(Table1[[#This Row],[TeamFavoriteID]],Table2[team_id],Table2[team_name],_xlfn.XLOOKUP(Table1[[#This Row],[TeamFavoriteID]],Table2[team_id_pfr],Table2[team_name],"Even"))</f>
        <v>San Francisco 49ers</v>
      </c>
      <c r="M10500">
        <v>-3</v>
      </c>
      <c r="N10500">
        <f>IF(Table1[[#This Row],[TeamFavorite]]=Table1[[#This Row],[TeamHome]],Table1[[#This Row],[ScoreAway]]-Table1[[#This Row],[ScoreHome]],Table1[[#This Row],[ScoreHome]]-Table1[[#This Row],[ScoreAway]])</f>
        <v>-17</v>
      </c>
      <c r="O10500">
        <f>IF(Table1[[#This Row],[SpreadActual]]&lt;Table1[[#This Row],[SpreadFavorite]],1,0)</f>
        <v>1</v>
      </c>
      <c r="P10500">
        <v>37</v>
      </c>
      <c r="Q10500" t="s">
        <v>118</v>
      </c>
      <c r="R10500" t="b">
        <v>0</v>
      </c>
      <c r="S10500">
        <v>52</v>
      </c>
      <c r="T10500">
        <v>1</v>
      </c>
      <c r="U10500">
        <v>74</v>
      </c>
    </row>
    <row r="10501" spans="1:22" x14ac:dyDescent="0.2">
      <c r="A10501" s="1">
        <v>40899</v>
      </c>
      <c r="B10501">
        <v>2011</v>
      </c>
      <c r="C10501">
        <f>_xlfn.MAXIFS(Table1[ScheduleWeekWritten],Table1[ScheduleSeason],Table1[[#This Row],[ScheduleSeason]])</f>
        <v>17</v>
      </c>
      <c r="D10501">
        <v>16</v>
      </c>
      <c r="E10501" cm="1">
        <f t="array" ref="E10501">_xlfn.XLOOKUP(Table1[[#This Row],[ScheduleWeekWritten]],Table3[Game],100+Table3[Increase],Table1[[#This Row],[ScheduleWeekWritten]])</f>
        <v>16</v>
      </c>
      <c r="F10501" t="b">
        <v>0</v>
      </c>
      <c r="G10501" t="s">
        <v>140</v>
      </c>
      <c r="H10501">
        <v>19</v>
      </c>
      <c r="I10501">
        <v>16</v>
      </c>
      <c r="J10501" t="s">
        <v>177</v>
      </c>
      <c r="K10501" t="s">
        <v>182</v>
      </c>
      <c r="L10501" t="str">
        <f>_xlfn.XLOOKUP(Table1[[#This Row],[TeamFavoriteID]],Table2[team_id],Table2[team_name],_xlfn.XLOOKUP(Table1[[#This Row],[TeamFavoriteID]],Table2[team_id_pfr],Table2[team_name],"Even"))</f>
        <v>Houston Texans</v>
      </c>
      <c r="M10501">
        <v>-7</v>
      </c>
      <c r="N10501">
        <f>IF(Table1[[#This Row],[TeamFavorite]]=Table1[[#This Row],[TeamHome]],Table1[[#This Row],[ScoreAway]]-Table1[[#This Row],[ScoreHome]],Table1[[#This Row],[ScoreHome]]-Table1[[#This Row],[ScoreAway]])</f>
        <v>3</v>
      </c>
      <c r="O10501">
        <f>IF(Table1[[#This Row],[SpreadActual]]&lt;Table1[[#This Row],[SpreadFavorite]],1,0)</f>
        <v>0</v>
      </c>
      <c r="P10501">
        <v>40.5</v>
      </c>
      <c r="Q10501" t="s">
        <v>190</v>
      </c>
      <c r="R10501" t="b">
        <v>0</v>
      </c>
      <c r="S10501">
        <v>72</v>
      </c>
      <c r="T10501">
        <v>0</v>
      </c>
      <c r="V10501" t="s">
        <v>103</v>
      </c>
    </row>
    <row r="10502" spans="1:22" x14ac:dyDescent="0.2">
      <c r="A10502" s="1">
        <v>40901</v>
      </c>
      <c r="B10502">
        <v>2011</v>
      </c>
      <c r="C10502">
        <f>_xlfn.MAXIFS(Table1[ScheduleWeekWritten],Table1[ScheduleSeason],Table1[[#This Row],[ScheduleSeason]])</f>
        <v>17</v>
      </c>
      <c r="D10502">
        <v>16</v>
      </c>
      <c r="E10502" cm="1">
        <f t="array" ref="E10502">_xlfn.XLOOKUP(Table1[[#This Row],[ScheduleWeekWritten]],Table3[Game],100+Table3[Increase],Table1[[#This Row],[ScheduleWeekWritten]])</f>
        <v>16</v>
      </c>
      <c r="F10502" t="b">
        <v>0</v>
      </c>
      <c r="G10502" t="s">
        <v>158</v>
      </c>
      <c r="H10502">
        <v>20</v>
      </c>
      <c r="I10502">
        <v>14</v>
      </c>
      <c r="J10502" t="s">
        <v>62</v>
      </c>
      <c r="K10502" t="s">
        <v>159</v>
      </c>
      <c r="L10502" t="str">
        <f>_xlfn.XLOOKUP(Table1[[#This Row],[TeamFavoriteID]],Table2[team_id],Table2[team_name],_xlfn.XLOOKUP(Table1[[#This Row],[TeamFavoriteID]],Table2[team_id_pfr],Table2[team_name],"Even"))</f>
        <v>Baltimore Ravens</v>
      </c>
      <c r="M10502">
        <v>-11</v>
      </c>
      <c r="N10502">
        <f>IF(Table1[[#This Row],[TeamFavorite]]=Table1[[#This Row],[TeamHome]],Table1[[#This Row],[ScoreAway]]-Table1[[#This Row],[ScoreHome]],Table1[[#This Row],[ScoreHome]]-Table1[[#This Row],[ScoreAway]])</f>
        <v>-6</v>
      </c>
      <c r="O10502">
        <f>IF(Table1[[#This Row],[SpreadActual]]&lt;Table1[[#This Row],[SpreadFavorite]],1,0)</f>
        <v>0</v>
      </c>
      <c r="P10502">
        <v>38</v>
      </c>
      <c r="Q10502" t="s">
        <v>166</v>
      </c>
      <c r="R10502" t="b">
        <v>0</v>
      </c>
      <c r="S10502">
        <v>45</v>
      </c>
      <c r="T10502">
        <v>1</v>
      </c>
      <c r="U10502">
        <v>32</v>
      </c>
    </row>
    <row r="10503" spans="1:22" x14ac:dyDescent="0.2">
      <c r="A10503" s="1">
        <v>40901</v>
      </c>
      <c r="B10503">
        <v>2011</v>
      </c>
      <c r="C10503">
        <f>_xlfn.MAXIFS(Table1[ScheduleWeekWritten],Table1[ScheduleSeason],Table1[[#This Row],[ScheduleSeason]])</f>
        <v>17</v>
      </c>
      <c r="D10503">
        <v>16</v>
      </c>
      <c r="E10503" cm="1">
        <f t="array" ref="E10503">_xlfn.XLOOKUP(Table1[[#This Row],[ScheduleWeekWritten]],Table3[Game],100+Table3[Increase],Table1[[#This Row],[ScheduleWeekWritten]])</f>
        <v>16</v>
      </c>
      <c r="F10503" t="b">
        <v>0</v>
      </c>
      <c r="G10503" t="s">
        <v>28</v>
      </c>
      <c r="H10503">
        <v>40</v>
      </c>
      <c r="I10503">
        <v>14</v>
      </c>
      <c r="J10503" t="s">
        <v>24</v>
      </c>
      <c r="K10503" t="s">
        <v>88</v>
      </c>
      <c r="L10503" t="str">
        <f>_xlfn.XLOOKUP(Table1[[#This Row],[TeamFavoriteID]],Table2[team_id],Table2[team_name],_xlfn.XLOOKUP(Table1[[#This Row],[TeamFavoriteID]],Table2[team_id_pfr],Table2[team_name],"Even"))</f>
        <v>Denver Broncos</v>
      </c>
      <c r="M10503">
        <v>-3</v>
      </c>
      <c r="N10503">
        <f>IF(Table1[[#This Row],[TeamFavorite]]=Table1[[#This Row],[TeamHome]],Table1[[#This Row],[ScoreAway]]-Table1[[#This Row],[ScoreHome]],Table1[[#This Row],[ScoreHome]]-Table1[[#This Row],[ScoreAway]])</f>
        <v>26</v>
      </c>
      <c r="O10503">
        <f>IF(Table1[[#This Row],[SpreadActual]]&lt;Table1[[#This Row],[SpreadFavorite]],1,0)</f>
        <v>0</v>
      </c>
      <c r="P10503">
        <v>43.5</v>
      </c>
      <c r="Q10503" t="s">
        <v>123</v>
      </c>
      <c r="R10503" t="b">
        <v>0</v>
      </c>
      <c r="S10503">
        <v>31</v>
      </c>
      <c r="T10503">
        <v>2</v>
      </c>
      <c r="U10503">
        <v>42</v>
      </c>
    </row>
    <row r="10504" spans="1:22" x14ac:dyDescent="0.2">
      <c r="A10504" s="1">
        <v>40901</v>
      </c>
      <c r="B10504">
        <v>2011</v>
      </c>
      <c r="C10504">
        <f>_xlfn.MAXIFS(Table1[ScheduleWeekWritten],Table1[ScheduleSeason],Table1[[#This Row],[ScheduleSeason]])</f>
        <v>17</v>
      </c>
      <c r="D10504">
        <v>16</v>
      </c>
      <c r="E10504" cm="1">
        <f t="array" ref="E10504">_xlfn.XLOOKUP(Table1[[#This Row],[ScheduleWeekWritten]],Table3[Game],100+Table3[Increase],Table1[[#This Row],[ScheduleWeekWritten]])</f>
        <v>16</v>
      </c>
      <c r="F10504" t="b">
        <v>0</v>
      </c>
      <c r="G10504" t="s">
        <v>152</v>
      </c>
      <c r="H10504">
        <v>48</v>
      </c>
      <c r="I10504">
        <v>16</v>
      </c>
      <c r="J10504" t="s">
        <v>127</v>
      </c>
      <c r="K10504" t="s">
        <v>162</v>
      </c>
      <c r="L10504" t="str">
        <f>_xlfn.XLOOKUP(Table1[[#This Row],[TeamFavoriteID]],Table2[team_id],Table2[team_name],_xlfn.XLOOKUP(Table1[[#This Row],[TeamFavoriteID]],Table2[team_id_pfr],Table2[team_name],"Even"))</f>
        <v>Carolina Panthers</v>
      </c>
      <c r="M10504">
        <v>-7.5</v>
      </c>
      <c r="N10504">
        <f>IF(Table1[[#This Row],[TeamFavorite]]=Table1[[#This Row],[TeamHome]],Table1[[#This Row],[ScoreAway]]-Table1[[#This Row],[ScoreHome]],Table1[[#This Row],[ScoreHome]]-Table1[[#This Row],[ScoreAway]])</f>
        <v>-32</v>
      </c>
      <c r="O10504">
        <f>IF(Table1[[#This Row],[SpreadActual]]&lt;Table1[[#This Row],[SpreadFavorite]],1,0)</f>
        <v>1</v>
      </c>
      <c r="P10504">
        <v>48</v>
      </c>
      <c r="Q10504" t="s">
        <v>160</v>
      </c>
      <c r="R10504" t="b">
        <v>0</v>
      </c>
      <c r="S10504">
        <v>51</v>
      </c>
      <c r="T10504">
        <v>9</v>
      </c>
      <c r="U10504">
        <v>57</v>
      </c>
    </row>
    <row r="10505" spans="1:22" x14ac:dyDescent="0.2">
      <c r="A10505" s="1">
        <v>40901</v>
      </c>
      <c r="B10505">
        <v>2011</v>
      </c>
      <c r="C10505">
        <f>_xlfn.MAXIFS(Table1[ScheduleWeekWritten],Table1[ScheduleSeason],Table1[[#This Row],[ScheduleSeason]])</f>
        <v>17</v>
      </c>
      <c r="D10505">
        <v>16</v>
      </c>
      <c r="E10505" cm="1">
        <f t="array" ref="E10505">_xlfn.XLOOKUP(Table1[[#This Row],[ScheduleWeekWritten]],Table3[Game],100+Table3[Increase],Table1[[#This Row],[ScheduleWeekWritten]])</f>
        <v>16</v>
      </c>
      <c r="F10505" t="b">
        <v>0</v>
      </c>
      <c r="G10505" t="s">
        <v>101</v>
      </c>
      <c r="H10505">
        <v>23</v>
      </c>
      <c r="I10505">
        <v>16</v>
      </c>
      <c r="J10505" t="s">
        <v>149</v>
      </c>
      <c r="K10505" t="s">
        <v>104</v>
      </c>
      <c r="L10505" t="str">
        <f>_xlfn.XLOOKUP(Table1[[#This Row],[TeamFavoriteID]],Table2[team_id],Table2[team_name],_xlfn.XLOOKUP(Table1[[#This Row],[TeamFavoriteID]],Table2[team_id_pfr],Table2[team_name],"Even"))</f>
        <v>Cincinnati Bengals</v>
      </c>
      <c r="M10505">
        <v>-4</v>
      </c>
      <c r="N10505">
        <f>IF(Table1[[#This Row],[TeamFavorite]]=Table1[[#This Row],[TeamHome]],Table1[[#This Row],[ScoreAway]]-Table1[[#This Row],[ScoreHome]],Table1[[#This Row],[ScoreHome]]-Table1[[#This Row],[ScoreAway]])</f>
        <v>-7</v>
      </c>
      <c r="O10505">
        <f>IF(Table1[[#This Row],[SpreadActual]]&lt;Table1[[#This Row],[SpreadFavorite]],1,0)</f>
        <v>1</v>
      </c>
      <c r="P10505">
        <v>41</v>
      </c>
      <c r="Q10505" t="s">
        <v>173</v>
      </c>
      <c r="R10505" t="b">
        <v>0</v>
      </c>
      <c r="S10505">
        <v>41</v>
      </c>
      <c r="T10505">
        <v>8</v>
      </c>
      <c r="U10505">
        <v>63</v>
      </c>
    </row>
    <row r="10506" spans="1:22" x14ac:dyDescent="0.2">
      <c r="A10506" s="1">
        <v>40901</v>
      </c>
      <c r="B10506">
        <v>2011</v>
      </c>
      <c r="C10506">
        <f>_xlfn.MAXIFS(Table1[ScheduleWeekWritten],Table1[ScheduleSeason],Table1[[#This Row],[ScheduleSeason]])</f>
        <v>17</v>
      </c>
      <c r="D10506">
        <v>16</v>
      </c>
      <c r="E10506" cm="1">
        <f t="array" ref="E10506">_xlfn.XLOOKUP(Table1[[#This Row],[ScheduleWeekWritten]],Table3[Game],100+Table3[Increase],Table1[[#This Row],[ScheduleWeekWritten]])</f>
        <v>16</v>
      </c>
      <c r="F10506" t="b">
        <v>0</v>
      </c>
      <c r="G10506" t="s">
        <v>67</v>
      </c>
      <c r="H10506">
        <v>7</v>
      </c>
      <c r="I10506">
        <v>20</v>
      </c>
      <c r="J10506" t="s">
        <v>58</v>
      </c>
      <c r="K10506" t="s">
        <v>77</v>
      </c>
      <c r="L10506" t="str">
        <f>_xlfn.XLOOKUP(Table1[[#This Row],[TeamFavoriteID]],Table2[team_id],Table2[team_name],_xlfn.XLOOKUP(Table1[[#This Row],[TeamFavoriteID]],Table2[team_id_pfr],Table2[team_name],"Even"))</f>
        <v>Philadelphia Eagles</v>
      </c>
      <c r="M10506">
        <v>-2.5</v>
      </c>
      <c r="N10506">
        <f>IF(Table1[[#This Row],[TeamFavorite]]=Table1[[#This Row],[TeamHome]],Table1[[#This Row],[ScoreAway]]-Table1[[#This Row],[ScoreHome]],Table1[[#This Row],[ScoreHome]]-Table1[[#This Row],[ScoreAway]])</f>
        <v>-13</v>
      </c>
      <c r="O10506">
        <f>IF(Table1[[#This Row],[SpreadActual]]&lt;Table1[[#This Row],[SpreadFavorite]],1,0)</f>
        <v>1</v>
      </c>
      <c r="P10506">
        <v>50</v>
      </c>
      <c r="Q10506" t="s">
        <v>192</v>
      </c>
      <c r="R10506" t="b">
        <v>0</v>
      </c>
      <c r="S10506">
        <v>72</v>
      </c>
      <c r="T10506">
        <v>0</v>
      </c>
      <c r="V10506" t="s">
        <v>103</v>
      </c>
    </row>
    <row r="10507" spans="1:22" x14ac:dyDescent="0.2">
      <c r="A10507" s="1">
        <v>40901</v>
      </c>
      <c r="B10507">
        <v>2011</v>
      </c>
      <c r="C10507">
        <f>_xlfn.MAXIFS(Table1[ScheduleWeekWritten],Table1[ScheduleSeason],Table1[[#This Row],[ScheduleSeason]])</f>
        <v>17</v>
      </c>
      <c r="D10507">
        <v>16</v>
      </c>
      <c r="E10507" cm="1">
        <f t="array" ref="E10507">_xlfn.XLOOKUP(Table1[[#This Row],[ScheduleWeekWritten]],Table3[Game],100+Table3[Increase],Table1[[#This Row],[ScheduleWeekWritten]])</f>
        <v>16</v>
      </c>
      <c r="F10507" t="b">
        <v>0</v>
      </c>
      <c r="G10507" t="s">
        <v>45</v>
      </c>
      <c r="H10507">
        <v>38</v>
      </c>
      <c r="I10507">
        <v>10</v>
      </c>
      <c r="J10507" t="s">
        <v>27</v>
      </c>
      <c r="K10507" t="s">
        <v>29</v>
      </c>
      <c r="L10507" t="str">
        <f>_xlfn.XLOOKUP(Table1[[#This Row],[TeamFavoriteID]],Table2[team_id],Table2[team_name],_xlfn.XLOOKUP(Table1[[#This Row],[TeamFavoriteID]],Table2[team_id_pfr],Table2[team_name],"Even"))</f>
        <v>Los Angeles Chargers</v>
      </c>
      <c r="M10507">
        <v>-1</v>
      </c>
      <c r="N10507">
        <f>IF(Table1[[#This Row],[TeamFavorite]]=Table1[[#This Row],[TeamHome]],Table1[[#This Row],[ScoreAway]]-Table1[[#This Row],[ScoreHome]],Table1[[#This Row],[ScoreHome]]-Table1[[#This Row],[ScoreAway]])</f>
        <v>28</v>
      </c>
      <c r="O10507">
        <f>IF(Table1[[#This Row],[SpreadActual]]&lt;Table1[[#This Row],[SpreadFavorite]],1,0)</f>
        <v>0</v>
      </c>
      <c r="P10507">
        <v>53</v>
      </c>
      <c r="Q10507" t="s">
        <v>181</v>
      </c>
      <c r="R10507" t="b">
        <v>0</v>
      </c>
      <c r="S10507">
        <v>72</v>
      </c>
      <c r="T10507">
        <v>0</v>
      </c>
      <c r="V10507" t="s">
        <v>103</v>
      </c>
    </row>
    <row r="10508" spans="1:22" x14ac:dyDescent="0.2">
      <c r="A10508" s="1">
        <v>40901</v>
      </c>
      <c r="B10508">
        <v>2011</v>
      </c>
      <c r="C10508">
        <f>_xlfn.MAXIFS(Table1[ScheduleWeekWritten],Table1[ScheduleSeason],Table1[[#This Row],[ScheduleSeason]])</f>
        <v>17</v>
      </c>
      <c r="D10508">
        <v>16</v>
      </c>
      <c r="E10508" cm="1">
        <f t="array" ref="E10508">_xlfn.XLOOKUP(Table1[[#This Row],[ScheduleWeekWritten]],Table3[Game],100+Table3[Increase],Table1[[#This Row],[ScheduleWeekWritten]])</f>
        <v>16</v>
      </c>
      <c r="F10508" t="b">
        <v>0</v>
      </c>
      <c r="G10508" t="s">
        <v>42</v>
      </c>
      <c r="H10508">
        <v>13</v>
      </c>
      <c r="I10508">
        <v>16</v>
      </c>
      <c r="J10508" t="s">
        <v>20</v>
      </c>
      <c r="K10508" t="s">
        <v>75</v>
      </c>
      <c r="L10508" t="str">
        <f>_xlfn.XLOOKUP(Table1[[#This Row],[TeamFavoriteID]],Table2[team_id],Table2[team_name],_xlfn.XLOOKUP(Table1[[#This Row],[TeamFavoriteID]],Table2[team_id_pfr],Table2[team_name],"Even"))</f>
        <v>Kansas City Chiefs</v>
      </c>
      <c r="M10508">
        <v>-3</v>
      </c>
      <c r="N10508">
        <f>IF(Table1[[#This Row],[TeamFavorite]]=Table1[[#This Row],[TeamHome]],Table1[[#This Row],[ScoreAway]]-Table1[[#This Row],[ScoreHome]],Table1[[#This Row],[ScoreHome]]-Table1[[#This Row],[ScoreAway]])</f>
        <v>3</v>
      </c>
      <c r="O10508">
        <f>IF(Table1[[#This Row],[SpreadActual]]&lt;Table1[[#This Row],[SpreadFavorite]],1,0)</f>
        <v>0</v>
      </c>
      <c r="P10508">
        <v>43</v>
      </c>
      <c r="Q10508" t="s">
        <v>117</v>
      </c>
      <c r="R10508" t="b">
        <v>0</v>
      </c>
      <c r="S10508">
        <v>47</v>
      </c>
      <c r="T10508">
        <v>7</v>
      </c>
      <c r="U10508">
        <v>57</v>
      </c>
    </row>
    <row r="10509" spans="1:22" x14ac:dyDescent="0.2">
      <c r="A10509" s="1">
        <v>40901</v>
      </c>
      <c r="B10509">
        <v>2011</v>
      </c>
      <c r="C10509">
        <f>_xlfn.MAXIFS(Table1[ScheduleWeekWritten],Table1[ScheduleSeason],Table1[[#This Row],[ScheduleSeason]])</f>
        <v>17</v>
      </c>
      <c r="D10509">
        <v>16</v>
      </c>
      <c r="E10509" cm="1">
        <f t="array" ref="E10509">_xlfn.XLOOKUP(Table1[[#This Row],[ScheduleWeekWritten]],Table3[Game],100+Table3[Increase],Table1[[#This Row],[ScheduleWeekWritten]])</f>
        <v>16</v>
      </c>
      <c r="F10509" t="b">
        <v>0</v>
      </c>
      <c r="G10509" t="s">
        <v>115</v>
      </c>
      <c r="H10509">
        <v>27</v>
      </c>
      <c r="I10509">
        <v>24</v>
      </c>
      <c r="J10509" t="s">
        <v>19</v>
      </c>
      <c r="K10509" t="s">
        <v>70</v>
      </c>
      <c r="L10509" t="str">
        <f>_xlfn.XLOOKUP(Table1[[#This Row],[TeamFavoriteID]],Table2[team_id],Table2[team_name],_xlfn.XLOOKUP(Table1[[#This Row],[TeamFavoriteID]],Table2[team_id_pfr],Table2[team_name],"Even"))</f>
        <v>Boston Patriots</v>
      </c>
      <c r="M10509">
        <v>-7.5</v>
      </c>
      <c r="N10509">
        <f>IF(Table1[[#This Row],[TeamFavorite]]=Table1[[#This Row],[TeamHome]],Table1[[#This Row],[ScoreAway]]-Table1[[#This Row],[ScoreHome]],Table1[[#This Row],[ScoreHome]]-Table1[[#This Row],[ScoreAway]])</f>
        <v>3</v>
      </c>
      <c r="O10509">
        <f>IF(Table1[[#This Row],[SpreadActual]]&lt;Table1[[#This Row],[SpreadFavorite]],1,0)</f>
        <v>0</v>
      </c>
      <c r="P10509">
        <v>49.5</v>
      </c>
      <c r="Q10509" t="s">
        <v>179</v>
      </c>
      <c r="R10509" t="b">
        <v>0</v>
      </c>
      <c r="S10509">
        <v>32</v>
      </c>
      <c r="T10509">
        <v>7</v>
      </c>
    </row>
    <row r="10510" spans="1:22" x14ac:dyDescent="0.2">
      <c r="A10510" s="1">
        <v>40901</v>
      </c>
      <c r="B10510">
        <v>2011</v>
      </c>
      <c r="C10510">
        <f>_xlfn.MAXIFS(Table1[ScheduleWeekWritten],Table1[ScheduleSeason],Table1[[#This Row],[ScheduleSeason]])</f>
        <v>17</v>
      </c>
      <c r="D10510">
        <v>16</v>
      </c>
      <c r="E10510" cm="1">
        <f t="array" ref="E10510">_xlfn.XLOOKUP(Table1[[#This Row],[ScheduleWeekWritten]],Table3[Game],100+Table3[Increase],Table1[[#This Row],[ScheduleWeekWritten]])</f>
        <v>16</v>
      </c>
      <c r="F10510" t="b">
        <v>0</v>
      </c>
      <c r="G10510" t="s">
        <v>31</v>
      </c>
      <c r="H10510">
        <v>14</v>
      </c>
      <c r="I10510">
        <v>29</v>
      </c>
      <c r="J10510" t="s">
        <v>50</v>
      </c>
      <c r="K10510" t="s">
        <v>32</v>
      </c>
      <c r="L10510" t="str">
        <f>_xlfn.XLOOKUP(Table1[[#This Row],[TeamFavoriteID]],Table2[team_id],Table2[team_name],_xlfn.XLOOKUP(Table1[[#This Row],[TeamFavoriteID]],Table2[team_id_pfr],Table2[team_name],"Even"))</f>
        <v>New York Jets</v>
      </c>
      <c r="M10510">
        <v>-3</v>
      </c>
      <c r="N10510">
        <f>IF(Table1[[#This Row],[TeamFavorite]]=Table1[[#This Row],[TeamHome]],Table1[[#This Row],[ScoreAway]]-Table1[[#This Row],[ScoreHome]],Table1[[#This Row],[ScoreHome]]-Table1[[#This Row],[ScoreAway]])</f>
        <v>15</v>
      </c>
      <c r="O10510">
        <f>IF(Table1[[#This Row],[SpreadActual]]&lt;Table1[[#This Row],[SpreadFavorite]],1,0)</f>
        <v>0</v>
      </c>
      <c r="P10510">
        <v>46</v>
      </c>
      <c r="Q10510" t="s">
        <v>197</v>
      </c>
      <c r="R10510" t="b">
        <v>0</v>
      </c>
      <c r="S10510">
        <v>37</v>
      </c>
      <c r="T10510">
        <v>9</v>
      </c>
    </row>
    <row r="10511" spans="1:22" x14ac:dyDescent="0.2">
      <c r="A10511" s="1">
        <v>40901</v>
      </c>
      <c r="B10511">
        <v>2011</v>
      </c>
      <c r="C10511">
        <f>_xlfn.MAXIFS(Table1[ScheduleWeekWritten],Table1[ScheduleSeason],Table1[[#This Row],[ScheduleSeason]])</f>
        <v>17</v>
      </c>
      <c r="D10511">
        <v>16</v>
      </c>
      <c r="E10511" cm="1">
        <f t="array" ref="E10511">_xlfn.XLOOKUP(Table1[[#This Row],[ScheduleWeekWritten]],Table3[Game],100+Table3[Increase],Table1[[#This Row],[ScheduleWeekWritten]])</f>
        <v>16</v>
      </c>
      <c r="F10511" t="b">
        <v>0</v>
      </c>
      <c r="G10511" t="s">
        <v>49</v>
      </c>
      <c r="H10511">
        <v>27</v>
      </c>
      <c r="I10511">
        <v>0</v>
      </c>
      <c r="J10511" t="s">
        <v>153</v>
      </c>
      <c r="K10511" t="s">
        <v>51</v>
      </c>
      <c r="L10511" t="str">
        <f>_xlfn.XLOOKUP(Table1[[#This Row],[TeamFavoriteID]],Table2[team_id],Table2[team_name],_xlfn.XLOOKUP(Table1[[#This Row],[TeamFavoriteID]],Table2[team_id_pfr],Table2[team_name],"Even"))</f>
        <v>Pittsburgh Steelers</v>
      </c>
      <c r="M10511">
        <v>-10</v>
      </c>
      <c r="N10511">
        <f>IF(Table1[[#This Row],[TeamFavorite]]=Table1[[#This Row],[TeamHome]],Table1[[#This Row],[ScoreAway]]-Table1[[#This Row],[ScoreHome]],Table1[[#This Row],[ScoreHome]]-Table1[[#This Row],[ScoreAway]])</f>
        <v>-27</v>
      </c>
      <c r="O10511">
        <f>IF(Table1[[#This Row],[SpreadActual]]&lt;Table1[[#This Row],[SpreadFavorite]],1,0)</f>
        <v>1</v>
      </c>
      <c r="P10511">
        <v>34</v>
      </c>
      <c r="Q10511" t="s">
        <v>175</v>
      </c>
      <c r="R10511" t="b">
        <v>0</v>
      </c>
      <c r="S10511">
        <v>37</v>
      </c>
      <c r="T10511">
        <v>4</v>
      </c>
      <c r="U10511">
        <v>67</v>
      </c>
    </row>
    <row r="10512" spans="1:22" x14ac:dyDescent="0.2">
      <c r="A10512" s="1">
        <v>40901</v>
      </c>
      <c r="B10512">
        <v>2011</v>
      </c>
      <c r="C10512">
        <f>_xlfn.MAXIFS(Table1[ScheduleWeekWritten],Table1[ScheduleSeason],Table1[[#This Row],[ScheduleSeason]])</f>
        <v>17</v>
      </c>
      <c r="D10512">
        <v>16</v>
      </c>
      <c r="E10512" cm="1">
        <f t="array" ref="E10512">_xlfn.XLOOKUP(Table1[[#This Row],[ScheduleWeekWritten]],Table3[Game],100+Table3[Increase],Table1[[#This Row],[ScheduleWeekWritten]])</f>
        <v>16</v>
      </c>
      <c r="F10512" t="b">
        <v>0</v>
      </c>
      <c r="G10512" t="s">
        <v>128</v>
      </c>
      <c r="H10512">
        <v>17</v>
      </c>
      <c r="I10512">
        <v>19</v>
      </c>
      <c r="J10512" t="s">
        <v>53</v>
      </c>
      <c r="K10512" t="s">
        <v>87</v>
      </c>
      <c r="L10512" t="str">
        <f>_xlfn.XLOOKUP(Table1[[#This Row],[TeamFavoriteID]],Table2[team_id],Table2[team_name],_xlfn.XLOOKUP(Table1[[#This Row],[TeamFavoriteID]],Table2[team_id_pfr],Table2[team_name],"Even"))</f>
        <v>San Francisco 49ers</v>
      </c>
      <c r="M10512">
        <v>-2.5</v>
      </c>
      <c r="N10512">
        <f>IF(Table1[[#This Row],[TeamFavorite]]=Table1[[#This Row],[TeamHome]],Table1[[#This Row],[ScoreAway]]-Table1[[#This Row],[ScoreHome]],Table1[[#This Row],[ScoreHome]]-Table1[[#This Row],[ScoreAway]])</f>
        <v>-2</v>
      </c>
      <c r="O10512">
        <f>IF(Table1[[#This Row],[SpreadActual]]&lt;Table1[[#This Row],[SpreadFavorite]],1,0)</f>
        <v>0</v>
      </c>
      <c r="P10512">
        <v>37</v>
      </c>
      <c r="Q10512" t="s">
        <v>180</v>
      </c>
      <c r="R10512" t="b">
        <v>0</v>
      </c>
      <c r="S10512">
        <v>53</v>
      </c>
      <c r="T10512">
        <v>8</v>
      </c>
    </row>
    <row r="10513" spans="1:22" x14ac:dyDescent="0.2">
      <c r="A10513" s="1">
        <v>40901</v>
      </c>
      <c r="B10513">
        <v>2011</v>
      </c>
      <c r="C10513">
        <f>_xlfn.MAXIFS(Table1[ScheduleWeekWritten],Table1[ScheduleSeason],Table1[[#This Row],[ScheduleSeason]])</f>
        <v>17</v>
      </c>
      <c r="D10513">
        <v>16</v>
      </c>
      <c r="E10513" cm="1">
        <f t="array" ref="E10513">_xlfn.XLOOKUP(Table1[[#This Row],[ScheduleWeekWritten]],Table3[Game],100+Table3[Increase],Table1[[#This Row],[ScheduleWeekWritten]])</f>
        <v>16</v>
      </c>
      <c r="F10513" t="b">
        <v>0</v>
      </c>
      <c r="G10513" t="s">
        <v>171</v>
      </c>
      <c r="H10513">
        <v>23</v>
      </c>
      <c r="I10513">
        <v>17</v>
      </c>
      <c r="J10513" t="s">
        <v>154</v>
      </c>
      <c r="K10513" t="s">
        <v>25</v>
      </c>
      <c r="L10513" t="str">
        <f>_xlfn.XLOOKUP(Table1[[#This Row],[TeamFavoriteID]],Table2[team_id],Table2[team_name],_xlfn.XLOOKUP(Table1[[#This Row],[TeamFavoriteID]],Table2[team_id_pfr],Table2[team_name],"Even"))</f>
        <v>Houston Oilers</v>
      </c>
      <c r="M10513">
        <v>-8.5</v>
      </c>
      <c r="N10513">
        <f>IF(Table1[[#This Row],[TeamFavorite]]=Table1[[#This Row],[TeamHome]],Table1[[#This Row],[ScoreAway]]-Table1[[#This Row],[ScoreHome]],Table1[[#This Row],[ScoreHome]]-Table1[[#This Row],[ScoreAway]])</f>
        <v>6</v>
      </c>
      <c r="O10513">
        <f>IF(Table1[[#This Row],[SpreadActual]]&lt;Table1[[#This Row],[SpreadFavorite]],1,0)</f>
        <v>0</v>
      </c>
      <c r="P10513">
        <v>38.5</v>
      </c>
      <c r="Q10513" t="s">
        <v>172</v>
      </c>
      <c r="R10513" t="b">
        <v>0</v>
      </c>
      <c r="S10513">
        <v>47</v>
      </c>
      <c r="T10513">
        <v>2</v>
      </c>
      <c r="U10513">
        <v>60</v>
      </c>
    </row>
    <row r="10514" spans="1:22" x14ac:dyDescent="0.2">
      <c r="A10514" s="1">
        <v>40901</v>
      </c>
      <c r="B10514">
        <v>2011</v>
      </c>
      <c r="C10514">
        <f>_xlfn.MAXIFS(Table1[ScheduleWeekWritten],Table1[ScheduleSeason],Table1[[#This Row],[ScheduleSeason]])</f>
        <v>17</v>
      </c>
      <c r="D10514">
        <v>16</v>
      </c>
      <c r="E10514" cm="1">
        <f t="array" ref="E10514">_xlfn.XLOOKUP(Table1[[#This Row],[ScheduleWeekWritten]],Table3[Game],100+Table3[Increase],Table1[[#This Row],[ScheduleWeekWritten]])</f>
        <v>16</v>
      </c>
      <c r="F10514" t="b">
        <v>0</v>
      </c>
      <c r="G10514" t="s">
        <v>61</v>
      </c>
      <c r="H10514">
        <v>26</v>
      </c>
      <c r="I10514">
        <v>33</v>
      </c>
      <c r="J10514" t="s">
        <v>54</v>
      </c>
      <c r="K10514" t="s">
        <v>85</v>
      </c>
      <c r="L10514" t="str">
        <f>_xlfn.XLOOKUP(Table1[[#This Row],[TeamFavoriteID]],Table2[team_id],Table2[team_name],_xlfn.XLOOKUP(Table1[[#This Row],[TeamFavoriteID]],Table2[team_id_pfr],Table2[team_name],"Even"))</f>
        <v>Washington Commanders</v>
      </c>
      <c r="M10514">
        <v>-6</v>
      </c>
      <c r="N10514">
        <f>IF(Table1[[#This Row],[TeamFavorite]]=Table1[[#This Row],[TeamHome]],Table1[[#This Row],[ScoreAway]]-Table1[[#This Row],[ScoreHome]],Table1[[#This Row],[ScoreHome]]-Table1[[#This Row],[ScoreAway]])</f>
        <v>-7</v>
      </c>
      <c r="O10514">
        <f>IF(Table1[[#This Row],[SpreadActual]]&lt;Table1[[#This Row],[SpreadFavorite]],1,0)</f>
        <v>1</v>
      </c>
      <c r="P10514">
        <v>43</v>
      </c>
      <c r="Q10514" t="s">
        <v>165</v>
      </c>
      <c r="R10514" t="b">
        <v>0</v>
      </c>
      <c r="S10514">
        <v>45</v>
      </c>
      <c r="T10514">
        <v>9</v>
      </c>
      <c r="U10514">
        <v>36</v>
      </c>
    </row>
    <row r="10515" spans="1:22" x14ac:dyDescent="0.2">
      <c r="A10515" s="1">
        <v>40902</v>
      </c>
      <c r="B10515">
        <v>2011</v>
      </c>
      <c r="C10515">
        <f>_xlfn.MAXIFS(Table1[ScheduleWeekWritten],Table1[ScheduleSeason],Table1[[#This Row],[ScheduleSeason]])</f>
        <v>17</v>
      </c>
      <c r="D10515">
        <v>16</v>
      </c>
      <c r="E10515" cm="1">
        <f t="array" ref="E10515">_xlfn.XLOOKUP(Table1[[#This Row],[ScheduleWeekWritten]],Table3[Game],100+Table3[Increase],Table1[[#This Row],[ScheduleWeekWritten]])</f>
        <v>16</v>
      </c>
      <c r="F10515" t="b">
        <v>0</v>
      </c>
      <c r="G10515" t="s">
        <v>33</v>
      </c>
      <c r="H10515">
        <v>35</v>
      </c>
      <c r="I10515">
        <v>21</v>
      </c>
      <c r="J10515" t="s">
        <v>46</v>
      </c>
      <c r="K10515" t="s">
        <v>35</v>
      </c>
      <c r="L10515" t="str">
        <f>_xlfn.XLOOKUP(Table1[[#This Row],[TeamFavoriteID]],Table2[team_id],Table2[team_name],_xlfn.XLOOKUP(Table1[[#This Row],[TeamFavoriteID]],Table2[team_id_pfr],Table2[team_name],"Even"))</f>
        <v>Green Bay Packers</v>
      </c>
      <c r="M10515">
        <v>-13</v>
      </c>
      <c r="N10515">
        <f>IF(Table1[[#This Row],[TeamFavorite]]=Table1[[#This Row],[TeamHome]],Table1[[#This Row],[ScoreAway]]-Table1[[#This Row],[ScoreHome]],Table1[[#This Row],[ScoreHome]]-Table1[[#This Row],[ScoreAway]])</f>
        <v>-14</v>
      </c>
      <c r="O10515">
        <f>IF(Table1[[#This Row],[SpreadActual]]&lt;Table1[[#This Row],[SpreadFavorite]],1,0)</f>
        <v>1</v>
      </c>
      <c r="P10515">
        <v>42</v>
      </c>
      <c r="Q10515" t="s">
        <v>82</v>
      </c>
      <c r="R10515" t="b">
        <v>0</v>
      </c>
      <c r="S10515">
        <v>37</v>
      </c>
      <c r="T10515">
        <v>1</v>
      </c>
      <c r="U10515">
        <v>64</v>
      </c>
    </row>
    <row r="10516" spans="1:22" x14ac:dyDescent="0.2">
      <c r="A10516" s="1">
        <v>40903</v>
      </c>
      <c r="B10516">
        <v>2011</v>
      </c>
      <c r="C10516">
        <f>_xlfn.MAXIFS(Table1[ScheduleWeekWritten],Table1[ScheduleSeason],Table1[[#This Row],[ScheduleSeason]])</f>
        <v>17</v>
      </c>
      <c r="D10516">
        <v>16</v>
      </c>
      <c r="E10516" cm="1">
        <f t="array" ref="E10516">_xlfn.XLOOKUP(Table1[[#This Row],[ScheduleWeekWritten]],Table3[Game],100+Table3[Increase],Table1[[#This Row],[ScheduleWeekWritten]])</f>
        <v>16</v>
      </c>
      <c r="F10516" t="b">
        <v>0</v>
      </c>
      <c r="G10516" t="s">
        <v>95</v>
      </c>
      <c r="H10516">
        <v>45</v>
      </c>
      <c r="I10516">
        <v>16</v>
      </c>
      <c r="J10516" t="s">
        <v>38</v>
      </c>
      <c r="K10516" t="s">
        <v>98</v>
      </c>
      <c r="L10516" t="str">
        <f>_xlfn.XLOOKUP(Table1[[#This Row],[TeamFavoriteID]],Table2[team_id],Table2[team_name],_xlfn.XLOOKUP(Table1[[#This Row],[TeamFavoriteID]],Table2[team_id_pfr],Table2[team_name],"Even"))</f>
        <v>New Orleans Saints</v>
      </c>
      <c r="M10516">
        <v>-7</v>
      </c>
      <c r="N10516">
        <f>IF(Table1[[#This Row],[TeamFavorite]]=Table1[[#This Row],[TeamHome]],Table1[[#This Row],[ScoreAway]]-Table1[[#This Row],[ScoreHome]],Table1[[#This Row],[ScoreHome]]-Table1[[#This Row],[ScoreAway]])</f>
        <v>-29</v>
      </c>
      <c r="O10516">
        <f>IF(Table1[[#This Row],[SpreadActual]]&lt;Table1[[#This Row],[SpreadFavorite]],1,0)</f>
        <v>1</v>
      </c>
      <c r="P10516">
        <v>52.5</v>
      </c>
      <c r="Q10516" t="s">
        <v>124</v>
      </c>
      <c r="R10516" t="b">
        <v>0</v>
      </c>
      <c r="S10516">
        <v>72</v>
      </c>
      <c r="T10516">
        <v>0</v>
      </c>
      <c r="V10516" t="s">
        <v>103</v>
      </c>
    </row>
    <row r="10517" spans="1:22" x14ac:dyDescent="0.2">
      <c r="A10517" s="1">
        <v>40909</v>
      </c>
      <c r="B10517">
        <v>2011</v>
      </c>
      <c r="C10517">
        <f>_xlfn.MAXIFS(Table1[ScheduleWeekWritten],Table1[ScheduleSeason],Table1[[#This Row],[ScheduleSeason]])</f>
        <v>17</v>
      </c>
      <c r="D10517">
        <v>17</v>
      </c>
      <c r="E10517" cm="1">
        <f t="array" ref="E10517">_xlfn.XLOOKUP(Table1[[#This Row],[ScheduleWeekWritten]],Table3[Game],100+Table3[Increase],Table1[[#This Row],[ScheduleWeekWritten]])</f>
        <v>17</v>
      </c>
      <c r="F10517" t="b">
        <v>0</v>
      </c>
      <c r="G10517" t="s">
        <v>149</v>
      </c>
      <c r="H10517">
        <v>23</v>
      </c>
      <c r="I10517">
        <v>20</v>
      </c>
      <c r="J10517" t="s">
        <v>128</v>
      </c>
      <c r="K10517" t="s">
        <v>59</v>
      </c>
      <c r="L10517" t="str">
        <f>_xlfn.XLOOKUP(Table1[[#This Row],[TeamFavoriteID]],Table2[team_id],Table2[team_name],_xlfn.XLOOKUP(Table1[[#This Row],[TeamFavoriteID]],Table2[team_id_pfr],Table2[team_name],"Even"))</f>
        <v>Arizona Cardinals</v>
      </c>
      <c r="M10517">
        <v>-2.5</v>
      </c>
      <c r="N10517">
        <f>IF(Table1[[#This Row],[TeamFavorite]]=Table1[[#This Row],[TeamHome]],Table1[[#This Row],[ScoreAway]]-Table1[[#This Row],[ScoreHome]],Table1[[#This Row],[ScoreHome]]-Table1[[#This Row],[ScoreAway]])</f>
        <v>-3</v>
      </c>
      <c r="O10517">
        <f>IF(Table1[[#This Row],[SpreadActual]]&lt;Table1[[#This Row],[SpreadFavorite]],1,0)</f>
        <v>1</v>
      </c>
      <c r="P10517">
        <v>40.5</v>
      </c>
      <c r="Q10517" t="s">
        <v>150</v>
      </c>
      <c r="R10517" t="b">
        <v>0</v>
      </c>
      <c r="S10517">
        <v>72</v>
      </c>
      <c r="T10517">
        <v>0</v>
      </c>
      <c r="V10517" t="s">
        <v>103</v>
      </c>
    </row>
    <row r="10518" spans="1:22" x14ac:dyDescent="0.2">
      <c r="A10518" s="1">
        <v>40909</v>
      </c>
      <c r="B10518">
        <v>2011</v>
      </c>
      <c r="C10518">
        <f>_xlfn.MAXIFS(Table1[ScheduleWeekWritten],Table1[ScheduleSeason],Table1[[#This Row],[ScheduleSeason]])</f>
        <v>17</v>
      </c>
      <c r="D10518">
        <v>17</v>
      </c>
      <c r="E10518" cm="1">
        <f t="array" ref="E10518">_xlfn.XLOOKUP(Table1[[#This Row],[ScheduleWeekWritten]],Table3[Game],100+Table3[Increase],Table1[[#This Row],[ScheduleWeekWritten]])</f>
        <v>17</v>
      </c>
      <c r="F10518" t="b">
        <v>0</v>
      </c>
      <c r="G10518" t="s">
        <v>38</v>
      </c>
      <c r="H10518">
        <v>45</v>
      </c>
      <c r="I10518">
        <v>24</v>
      </c>
      <c r="J10518" t="s">
        <v>127</v>
      </c>
      <c r="K10518" t="s">
        <v>109</v>
      </c>
      <c r="L10518" t="str">
        <f>_xlfn.XLOOKUP(Table1[[#This Row],[TeamFavoriteID]],Table2[team_id],Table2[team_name],_xlfn.XLOOKUP(Table1[[#This Row],[TeamFavoriteID]],Table2[team_id_pfr],Table2[team_name],"Even"))</f>
        <v>Atlanta Falcons</v>
      </c>
      <c r="M10518">
        <v>-9.5</v>
      </c>
      <c r="N10518">
        <f>IF(Table1[[#This Row],[TeamFavorite]]=Table1[[#This Row],[TeamHome]],Table1[[#This Row],[ScoreAway]]-Table1[[#This Row],[ScoreHome]],Table1[[#This Row],[ScoreHome]]-Table1[[#This Row],[ScoreAway]])</f>
        <v>-21</v>
      </c>
      <c r="O10518">
        <f>IF(Table1[[#This Row],[SpreadActual]]&lt;Table1[[#This Row],[SpreadFavorite]],1,0)</f>
        <v>1</v>
      </c>
      <c r="P10518">
        <v>45</v>
      </c>
      <c r="Q10518" t="s">
        <v>148</v>
      </c>
      <c r="R10518" t="b">
        <v>0</v>
      </c>
      <c r="S10518">
        <v>72</v>
      </c>
      <c r="T10518">
        <v>0</v>
      </c>
      <c r="V10518" t="s">
        <v>103</v>
      </c>
    </row>
    <row r="10519" spans="1:22" x14ac:dyDescent="0.2">
      <c r="A10519" s="1">
        <v>40909</v>
      </c>
      <c r="B10519">
        <v>2011</v>
      </c>
      <c r="C10519">
        <f>_xlfn.MAXIFS(Table1[ScheduleWeekWritten],Table1[ScheduleSeason],Table1[[#This Row],[ScheduleSeason]])</f>
        <v>17</v>
      </c>
      <c r="D10519">
        <v>17</v>
      </c>
      <c r="E10519" cm="1">
        <f t="array" ref="E10519">_xlfn.XLOOKUP(Table1[[#This Row],[ScheduleWeekWritten]],Table3[Game],100+Table3[Increase],Table1[[#This Row],[ScheduleWeekWritten]])</f>
        <v>17</v>
      </c>
      <c r="F10519" t="b">
        <v>0</v>
      </c>
      <c r="G10519" t="s">
        <v>101</v>
      </c>
      <c r="H10519">
        <v>16</v>
      </c>
      <c r="I10519">
        <v>24</v>
      </c>
      <c r="J10519" t="s">
        <v>158</v>
      </c>
      <c r="K10519" t="s">
        <v>159</v>
      </c>
      <c r="L10519" t="str">
        <f>_xlfn.XLOOKUP(Table1[[#This Row],[TeamFavoriteID]],Table2[team_id],Table2[team_name],_xlfn.XLOOKUP(Table1[[#This Row],[TeamFavoriteID]],Table2[team_id_pfr],Table2[team_name],"Even"))</f>
        <v>Baltimore Ravens</v>
      </c>
      <c r="M10519">
        <v>-2.5</v>
      </c>
      <c r="N10519">
        <f>IF(Table1[[#This Row],[TeamFavorite]]=Table1[[#This Row],[TeamHome]],Table1[[#This Row],[ScoreAway]]-Table1[[#This Row],[ScoreHome]],Table1[[#This Row],[ScoreHome]]-Table1[[#This Row],[ScoreAway]])</f>
        <v>-8</v>
      </c>
      <c r="O10519">
        <f>IF(Table1[[#This Row],[SpreadActual]]&lt;Table1[[#This Row],[SpreadFavorite]],1,0)</f>
        <v>1</v>
      </c>
      <c r="P10519">
        <v>38</v>
      </c>
      <c r="Q10519" t="s">
        <v>173</v>
      </c>
      <c r="R10519" t="b">
        <v>0</v>
      </c>
      <c r="S10519">
        <v>43</v>
      </c>
      <c r="T10519">
        <v>1</v>
      </c>
      <c r="U10519">
        <v>68</v>
      </c>
    </row>
    <row r="10520" spans="1:22" x14ac:dyDescent="0.2">
      <c r="A10520" s="1">
        <v>40909</v>
      </c>
      <c r="B10520">
        <v>2011</v>
      </c>
      <c r="C10520">
        <f>_xlfn.MAXIFS(Table1[ScheduleWeekWritten],Table1[ScheduleSeason],Table1[[#This Row],[ScheduleSeason]])</f>
        <v>17</v>
      </c>
      <c r="D10520">
        <v>17</v>
      </c>
      <c r="E10520" cm="1">
        <f t="array" ref="E10520">_xlfn.XLOOKUP(Table1[[#This Row],[ScheduleWeekWritten]],Table3[Game],100+Table3[Increase],Table1[[#This Row],[ScheduleWeekWritten]])</f>
        <v>17</v>
      </c>
      <c r="F10520" t="b">
        <v>0</v>
      </c>
      <c r="G10520" t="s">
        <v>62</v>
      </c>
      <c r="H10520">
        <v>9</v>
      </c>
      <c r="I10520">
        <v>13</v>
      </c>
      <c r="J10520" t="s">
        <v>49</v>
      </c>
      <c r="K10520" t="s">
        <v>51</v>
      </c>
      <c r="L10520" t="str">
        <f>_xlfn.XLOOKUP(Table1[[#This Row],[TeamFavoriteID]],Table2[team_id],Table2[team_name],_xlfn.XLOOKUP(Table1[[#This Row],[TeamFavoriteID]],Table2[team_id_pfr],Table2[team_name],"Even"))</f>
        <v>Pittsburgh Steelers</v>
      </c>
      <c r="M10520">
        <v>-7</v>
      </c>
      <c r="N10520">
        <f>IF(Table1[[#This Row],[TeamFavorite]]=Table1[[#This Row],[TeamHome]],Table1[[#This Row],[ScoreAway]]-Table1[[#This Row],[ScoreHome]],Table1[[#This Row],[ScoreHome]]-Table1[[#This Row],[ScoreAway]])</f>
        <v>-4</v>
      </c>
      <c r="O10520">
        <f>IF(Table1[[#This Row],[SpreadActual]]&lt;Table1[[#This Row],[SpreadFavorite]],1,0)</f>
        <v>0</v>
      </c>
      <c r="P10520">
        <v>33</v>
      </c>
      <c r="Q10520" t="s">
        <v>170</v>
      </c>
      <c r="R10520" t="b">
        <v>0</v>
      </c>
      <c r="S10520">
        <v>49</v>
      </c>
      <c r="T10520">
        <v>2</v>
      </c>
      <c r="U10520">
        <v>66</v>
      </c>
    </row>
    <row r="10521" spans="1:22" x14ac:dyDescent="0.2">
      <c r="A10521" s="1">
        <v>40909</v>
      </c>
      <c r="B10521">
        <v>2011</v>
      </c>
      <c r="C10521">
        <f>_xlfn.MAXIFS(Table1[ScheduleWeekWritten],Table1[ScheduleSeason],Table1[[#This Row],[ScheduleSeason]])</f>
        <v>17</v>
      </c>
      <c r="D10521">
        <v>17</v>
      </c>
      <c r="E10521" cm="1">
        <f t="array" ref="E10521">_xlfn.XLOOKUP(Table1[[#This Row],[ScheduleWeekWritten]],Table3[Game],100+Table3[Increase],Table1[[#This Row],[ScheduleWeekWritten]])</f>
        <v>17</v>
      </c>
      <c r="F10521" t="b">
        <v>0</v>
      </c>
      <c r="G10521" t="s">
        <v>24</v>
      </c>
      <c r="H10521">
        <v>3</v>
      </c>
      <c r="I10521">
        <v>7</v>
      </c>
      <c r="J10521" t="s">
        <v>42</v>
      </c>
      <c r="K10521" t="s">
        <v>88</v>
      </c>
      <c r="L10521" t="str">
        <f>_xlfn.XLOOKUP(Table1[[#This Row],[TeamFavoriteID]],Table2[team_id],Table2[team_name],_xlfn.XLOOKUP(Table1[[#This Row],[TeamFavoriteID]],Table2[team_id_pfr],Table2[team_name],"Even"))</f>
        <v>Denver Broncos</v>
      </c>
      <c r="M10521">
        <v>-2</v>
      </c>
      <c r="N10521">
        <f>IF(Table1[[#This Row],[TeamFavorite]]=Table1[[#This Row],[TeamHome]],Table1[[#This Row],[ScoreAway]]-Table1[[#This Row],[ScoreHome]],Table1[[#This Row],[ScoreHome]]-Table1[[#This Row],[ScoreAway]])</f>
        <v>4</v>
      </c>
      <c r="O10521">
        <f>IF(Table1[[#This Row],[SpreadActual]]&lt;Table1[[#This Row],[SpreadFavorite]],1,0)</f>
        <v>0</v>
      </c>
      <c r="P10521">
        <v>37.5</v>
      </c>
      <c r="Q10521" t="s">
        <v>174</v>
      </c>
      <c r="R10521" t="b">
        <v>0</v>
      </c>
      <c r="S10521">
        <v>35</v>
      </c>
      <c r="T10521">
        <v>6</v>
      </c>
      <c r="U10521">
        <v>46</v>
      </c>
    </row>
    <row r="10522" spans="1:22" x14ac:dyDescent="0.2">
      <c r="A10522" s="1">
        <v>40909</v>
      </c>
      <c r="B10522">
        <v>2011</v>
      </c>
      <c r="C10522">
        <f>_xlfn.MAXIFS(Table1[ScheduleWeekWritten],Table1[ScheduleSeason],Table1[[#This Row],[ScheduleSeason]])</f>
        <v>17</v>
      </c>
      <c r="D10522">
        <v>17</v>
      </c>
      <c r="E10522" cm="1">
        <f t="array" ref="E10522">_xlfn.XLOOKUP(Table1[[#This Row],[ScheduleWeekWritten]],Table3[Game],100+Table3[Increase],Table1[[#This Row],[ScheduleWeekWritten]])</f>
        <v>17</v>
      </c>
      <c r="F10522" t="b">
        <v>0</v>
      </c>
      <c r="G10522" t="s">
        <v>33</v>
      </c>
      <c r="H10522">
        <v>45</v>
      </c>
      <c r="I10522">
        <v>41</v>
      </c>
      <c r="J10522" t="s">
        <v>45</v>
      </c>
      <c r="K10522" t="s">
        <v>79</v>
      </c>
      <c r="L10522" t="str">
        <f>_xlfn.XLOOKUP(Table1[[#This Row],[TeamFavoriteID]],Table2[team_id],Table2[team_name],_xlfn.XLOOKUP(Table1[[#This Row],[TeamFavoriteID]],Table2[team_id_pfr],Table2[team_name],"Even"))</f>
        <v>Detroit Lions</v>
      </c>
      <c r="M10522">
        <v>-6.5</v>
      </c>
      <c r="N10522">
        <f>IF(Table1[[#This Row],[TeamFavorite]]=Table1[[#This Row],[TeamHome]],Table1[[#This Row],[ScoreAway]]-Table1[[#This Row],[ScoreHome]],Table1[[#This Row],[ScoreHome]]-Table1[[#This Row],[ScoreAway]])</f>
        <v>4</v>
      </c>
      <c r="O10522">
        <f>IF(Table1[[#This Row],[SpreadActual]]&lt;Table1[[#This Row],[SpreadFavorite]],1,0)</f>
        <v>0</v>
      </c>
      <c r="P10522">
        <v>42</v>
      </c>
      <c r="Q10522" t="s">
        <v>82</v>
      </c>
      <c r="R10522" t="b">
        <v>0</v>
      </c>
      <c r="S10522">
        <v>31</v>
      </c>
      <c r="T10522">
        <v>2</v>
      </c>
      <c r="U10522">
        <v>78</v>
      </c>
    </row>
    <row r="10523" spans="1:22" x14ac:dyDescent="0.2">
      <c r="A10523" s="1">
        <v>40909</v>
      </c>
      <c r="B10523">
        <v>2011</v>
      </c>
      <c r="C10523">
        <f>_xlfn.MAXIFS(Table1[ScheduleWeekWritten],Table1[ScheduleSeason],Table1[[#This Row],[ScheduleSeason]])</f>
        <v>17</v>
      </c>
      <c r="D10523">
        <v>17</v>
      </c>
      <c r="E10523" cm="1">
        <f t="array" ref="E10523">_xlfn.XLOOKUP(Table1[[#This Row],[ScheduleWeekWritten]],Table3[Game],100+Table3[Increase],Table1[[#This Row],[ScheduleWeekWritten]])</f>
        <v>17</v>
      </c>
      <c r="F10523" t="b">
        <v>0</v>
      </c>
      <c r="G10523" t="s">
        <v>177</v>
      </c>
      <c r="H10523">
        <v>22</v>
      </c>
      <c r="I10523">
        <v>23</v>
      </c>
      <c r="J10523" t="s">
        <v>171</v>
      </c>
      <c r="K10523" t="s">
        <v>25</v>
      </c>
      <c r="L10523" t="str">
        <f>_xlfn.XLOOKUP(Table1[[#This Row],[TeamFavoriteID]],Table2[team_id],Table2[team_name],_xlfn.XLOOKUP(Table1[[#This Row],[TeamFavoriteID]],Table2[team_id_pfr],Table2[team_name],"Even"))</f>
        <v>Houston Oilers</v>
      </c>
      <c r="M10523">
        <v>-2</v>
      </c>
      <c r="N10523">
        <f>IF(Table1[[#This Row],[TeamFavorite]]=Table1[[#This Row],[TeamHome]],Table1[[#This Row],[ScoreAway]]-Table1[[#This Row],[ScoreHome]],Table1[[#This Row],[ScoreHome]]-Table1[[#This Row],[ScoreAway]])</f>
        <v>-1</v>
      </c>
      <c r="O10523">
        <f>IF(Table1[[#This Row],[SpreadActual]]&lt;Table1[[#This Row],[SpreadFavorite]],1,0)</f>
        <v>0</v>
      </c>
      <c r="P10523">
        <v>38.5</v>
      </c>
      <c r="Q10523" t="s">
        <v>178</v>
      </c>
      <c r="R10523" t="b">
        <v>0</v>
      </c>
      <c r="S10523">
        <v>66</v>
      </c>
      <c r="T10523">
        <v>1</v>
      </c>
      <c r="V10523" t="s">
        <v>193</v>
      </c>
    </row>
    <row r="10524" spans="1:22" x14ac:dyDescent="0.2">
      <c r="A10524" s="1">
        <v>40909</v>
      </c>
      <c r="B10524">
        <v>2011</v>
      </c>
      <c r="C10524">
        <f>_xlfn.MAXIFS(Table1[ScheduleWeekWritten],Table1[ScheduleSeason],Table1[[#This Row],[ScheduleSeason]])</f>
        <v>17</v>
      </c>
      <c r="D10524">
        <v>17</v>
      </c>
      <c r="E10524" cm="1">
        <f t="array" ref="E10524">_xlfn.XLOOKUP(Table1[[#This Row],[ScheduleWeekWritten]],Table3[Game],100+Table3[Increase],Table1[[#This Row],[ScheduleWeekWritten]])</f>
        <v>17</v>
      </c>
      <c r="F10524" t="b">
        <v>0</v>
      </c>
      <c r="G10524" t="s">
        <v>154</v>
      </c>
      <c r="H10524">
        <v>19</v>
      </c>
      <c r="I10524">
        <v>13</v>
      </c>
      <c r="J10524" t="s">
        <v>140</v>
      </c>
      <c r="K10524" t="s">
        <v>161</v>
      </c>
      <c r="L10524" t="str">
        <f>_xlfn.XLOOKUP(Table1[[#This Row],[TeamFavoriteID]],Table2[team_id],Table2[team_name],_xlfn.XLOOKUP(Table1[[#This Row],[TeamFavoriteID]],Table2[team_id_pfr],Table2[team_name],"Even"))</f>
        <v>Jacksonville Jaguars</v>
      </c>
      <c r="M10524">
        <v>-3</v>
      </c>
      <c r="N10524">
        <f>IF(Table1[[#This Row],[TeamFavorite]]=Table1[[#This Row],[TeamHome]],Table1[[#This Row],[ScoreAway]]-Table1[[#This Row],[ScoreHome]],Table1[[#This Row],[ScoreHome]]-Table1[[#This Row],[ScoreAway]])</f>
        <v>-6</v>
      </c>
      <c r="O10524">
        <f>IF(Table1[[#This Row],[SpreadActual]]&lt;Table1[[#This Row],[SpreadFavorite]],1,0)</f>
        <v>1</v>
      </c>
      <c r="P10524">
        <v>37</v>
      </c>
      <c r="Q10524" t="s">
        <v>155</v>
      </c>
      <c r="R10524" t="b">
        <v>0</v>
      </c>
      <c r="S10524">
        <v>72</v>
      </c>
      <c r="T10524">
        <v>10</v>
      </c>
    </row>
    <row r="10525" spans="1:22" x14ac:dyDescent="0.2">
      <c r="A10525" s="1">
        <v>40909</v>
      </c>
      <c r="B10525">
        <v>2011</v>
      </c>
      <c r="C10525">
        <f>_xlfn.MAXIFS(Table1[ScheduleWeekWritten],Table1[ScheduleSeason],Table1[[#This Row],[ScheduleSeason]])</f>
        <v>17</v>
      </c>
      <c r="D10525">
        <v>17</v>
      </c>
      <c r="E10525" cm="1">
        <f t="array" ref="E10525">_xlfn.XLOOKUP(Table1[[#This Row],[ScheduleWeekWritten]],Table3[Game],100+Table3[Increase],Table1[[#This Row],[ScheduleWeekWritten]])</f>
        <v>17</v>
      </c>
      <c r="F10525" t="b">
        <v>0</v>
      </c>
      <c r="G10525" t="s">
        <v>19</v>
      </c>
      <c r="H10525">
        <v>19</v>
      </c>
      <c r="I10525">
        <v>17</v>
      </c>
      <c r="J10525" t="s">
        <v>31</v>
      </c>
      <c r="K10525" t="s">
        <v>91</v>
      </c>
      <c r="L10525" t="str">
        <f>_xlfn.XLOOKUP(Table1[[#This Row],[TeamFavoriteID]],Table2[team_id],Table2[team_name],_xlfn.XLOOKUP(Table1[[#This Row],[TeamFavoriteID]],Table2[team_id_pfr],Table2[team_name],"Even"))</f>
        <v>Miami Dolphins</v>
      </c>
      <c r="M10525">
        <v>-2</v>
      </c>
      <c r="N10525">
        <f>IF(Table1[[#This Row],[TeamFavorite]]=Table1[[#This Row],[TeamHome]],Table1[[#This Row],[ScoreAway]]-Table1[[#This Row],[ScoreHome]],Table1[[#This Row],[ScoreHome]]-Table1[[#This Row],[ScoreAway]])</f>
        <v>-2</v>
      </c>
      <c r="O10525">
        <f>IF(Table1[[#This Row],[SpreadActual]]&lt;Table1[[#This Row],[SpreadFavorite]],1,0)</f>
        <v>0</v>
      </c>
      <c r="P10525">
        <v>39</v>
      </c>
      <c r="Q10525" t="s">
        <v>143</v>
      </c>
      <c r="R10525" t="b">
        <v>0</v>
      </c>
      <c r="S10525">
        <v>78</v>
      </c>
      <c r="T10525">
        <v>8</v>
      </c>
      <c r="U10525">
        <v>44</v>
      </c>
    </row>
    <row r="10526" spans="1:22" x14ac:dyDescent="0.2">
      <c r="A10526" s="1">
        <v>40909</v>
      </c>
      <c r="B10526">
        <v>2011</v>
      </c>
      <c r="C10526">
        <f>_xlfn.MAXIFS(Table1[ScheduleWeekWritten],Table1[ScheduleSeason],Table1[[#This Row],[ScheduleSeason]])</f>
        <v>17</v>
      </c>
      <c r="D10526">
        <v>17</v>
      </c>
      <c r="E10526" cm="1">
        <f t="array" ref="E10526">_xlfn.XLOOKUP(Table1[[#This Row],[ScheduleWeekWritten]],Table3[Game],100+Table3[Increase],Table1[[#This Row],[ScheduleWeekWritten]])</f>
        <v>17</v>
      </c>
      <c r="F10526" t="b">
        <v>0</v>
      </c>
      <c r="G10526" t="s">
        <v>54</v>
      </c>
      <c r="H10526">
        <v>13</v>
      </c>
      <c r="I10526">
        <v>17</v>
      </c>
      <c r="J10526" t="s">
        <v>46</v>
      </c>
      <c r="K10526" t="s">
        <v>55</v>
      </c>
      <c r="L10526" t="str">
        <f>_xlfn.XLOOKUP(Table1[[#This Row],[TeamFavoriteID]],Table2[team_id],Table2[team_name],_xlfn.XLOOKUP(Table1[[#This Row],[TeamFavoriteID]],Table2[team_id_pfr],Table2[team_name],"Even"))</f>
        <v>Minnesota Vikings</v>
      </c>
      <c r="M10526">
        <v>-2.5</v>
      </c>
      <c r="N10526">
        <f>IF(Table1[[#This Row],[TeamFavorite]]=Table1[[#This Row],[TeamHome]],Table1[[#This Row],[ScoreAway]]-Table1[[#This Row],[ScoreHome]],Table1[[#This Row],[ScoreHome]]-Table1[[#This Row],[ScoreAway]])</f>
        <v>4</v>
      </c>
      <c r="O10526">
        <f>IF(Table1[[#This Row],[SpreadActual]]&lt;Table1[[#This Row],[SpreadFavorite]],1,0)</f>
        <v>0</v>
      </c>
      <c r="P10526">
        <v>42</v>
      </c>
      <c r="Q10526" t="s">
        <v>194</v>
      </c>
      <c r="R10526" t="b">
        <v>0</v>
      </c>
      <c r="S10526">
        <v>72</v>
      </c>
      <c r="T10526">
        <v>0</v>
      </c>
      <c r="V10526" t="s">
        <v>103</v>
      </c>
    </row>
    <row r="10527" spans="1:22" x14ac:dyDescent="0.2">
      <c r="A10527" s="1">
        <v>40909</v>
      </c>
      <c r="B10527">
        <v>2011</v>
      </c>
      <c r="C10527">
        <f>_xlfn.MAXIFS(Table1[ScheduleWeekWritten],Table1[ScheduleSeason],Table1[[#This Row],[ScheduleSeason]])</f>
        <v>17</v>
      </c>
      <c r="D10527">
        <v>17</v>
      </c>
      <c r="E10527" cm="1">
        <f t="array" ref="E10527">_xlfn.XLOOKUP(Table1[[#This Row],[ScheduleWeekWritten]],Table3[Game],100+Table3[Increase],Table1[[#This Row],[ScheduleWeekWritten]])</f>
        <v>17</v>
      </c>
      <c r="F10527" t="b">
        <v>0</v>
      </c>
      <c r="G10527" t="s">
        <v>115</v>
      </c>
      <c r="H10527">
        <v>49</v>
      </c>
      <c r="I10527">
        <v>21</v>
      </c>
      <c r="J10527" t="s">
        <v>28</v>
      </c>
      <c r="K10527" t="s">
        <v>70</v>
      </c>
      <c r="L10527" t="str">
        <f>_xlfn.XLOOKUP(Table1[[#This Row],[TeamFavoriteID]],Table2[team_id],Table2[team_name],_xlfn.XLOOKUP(Table1[[#This Row],[TeamFavoriteID]],Table2[team_id_pfr],Table2[team_name],"Even"))</f>
        <v>Boston Patriots</v>
      </c>
      <c r="M10527">
        <v>-10</v>
      </c>
      <c r="N10527">
        <f>IF(Table1[[#This Row],[TeamFavorite]]=Table1[[#This Row],[TeamHome]],Table1[[#This Row],[ScoreAway]]-Table1[[#This Row],[ScoreHome]],Table1[[#This Row],[ScoreHome]]-Table1[[#This Row],[ScoreAway]])</f>
        <v>28</v>
      </c>
      <c r="O10527">
        <f>IF(Table1[[#This Row],[SpreadActual]]&lt;Table1[[#This Row],[SpreadFavorite]],1,0)</f>
        <v>0</v>
      </c>
      <c r="P10527">
        <v>50</v>
      </c>
      <c r="Q10527" t="s">
        <v>179</v>
      </c>
      <c r="R10527" t="b">
        <v>0</v>
      </c>
      <c r="S10527">
        <v>54</v>
      </c>
      <c r="T10527">
        <v>5</v>
      </c>
    </row>
    <row r="10528" spans="1:22" x14ac:dyDescent="0.2">
      <c r="A10528" s="1">
        <v>40909</v>
      </c>
      <c r="B10528">
        <v>2011</v>
      </c>
      <c r="C10528">
        <f>_xlfn.MAXIFS(Table1[ScheduleWeekWritten],Table1[ScheduleSeason],Table1[[#This Row],[ScheduleSeason]])</f>
        <v>17</v>
      </c>
      <c r="D10528">
        <v>17</v>
      </c>
      <c r="E10528" cm="1">
        <f t="array" ref="E10528">_xlfn.XLOOKUP(Table1[[#This Row],[ScheduleWeekWritten]],Table3[Game],100+Table3[Increase],Table1[[#This Row],[ScheduleWeekWritten]])</f>
        <v>17</v>
      </c>
      <c r="F10528" t="b">
        <v>0</v>
      </c>
      <c r="G10528" t="s">
        <v>95</v>
      </c>
      <c r="H10528">
        <v>45</v>
      </c>
      <c r="I10528">
        <v>17</v>
      </c>
      <c r="J10528" t="s">
        <v>152</v>
      </c>
      <c r="K10528" t="s">
        <v>98</v>
      </c>
      <c r="L10528" t="str">
        <f>_xlfn.XLOOKUP(Table1[[#This Row],[TeamFavoriteID]],Table2[team_id],Table2[team_name],_xlfn.XLOOKUP(Table1[[#This Row],[TeamFavoriteID]],Table2[team_id_pfr],Table2[team_name],"Even"))</f>
        <v>New Orleans Saints</v>
      </c>
      <c r="M10528">
        <v>-7</v>
      </c>
      <c r="N10528">
        <f>IF(Table1[[#This Row],[TeamFavorite]]=Table1[[#This Row],[TeamHome]],Table1[[#This Row],[ScoreAway]]-Table1[[#This Row],[ScoreHome]],Table1[[#This Row],[ScoreHome]]-Table1[[#This Row],[ScoreAway]])</f>
        <v>-28</v>
      </c>
      <c r="O10528">
        <f>IF(Table1[[#This Row],[SpreadActual]]&lt;Table1[[#This Row],[SpreadFavorite]],1,0)</f>
        <v>1</v>
      </c>
      <c r="P10528">
        <v>55</v>
      </c>
      <c r="Q10528" t="s">
        <v>124</v>
      </c>
      <c r="R10528" t="b">
        <v>0</v>
      </c>
      <c r="S10528">
        <v>72</v>
      </c>
      <c r="T10528">
        <v>0</v>
      </c>
      <c r="V10528" t="s">
        <v>103</v>
      </c>
    </row>
    <row r="10529" spans="1:22" x14ac:dyDescent="0.2">
      <c r="A10529" s="1">
        <v>40909</v>
      </c>
      <c r="B10529">
        <v>2011</v>
      </c>
      <c r="C10529">
        <f>_xlfn.MAXIFS(Table1[ScheduleWeekWritten],Table1[ScheduleSeason],Table1[[#This Row],[ScheduleSeason]])</f>
        <v>17</v>
      </c>
      <c r="D10529">
        <v>17</v>
      </c>
      <c r="E10529" cm="1">
        <f t="array" ref="E10529">_xlfn.XLOOKUP(Table1[[#This Row],[ScheduleWeekWritten]],Table3[Game],100+Table3[Increase],Table1[[#This Row],[ScheduleWeekWritten]])</f>
        <v>17</v>
      </c>
      <c r="F10529" t="b">
        <v>0</v>
      </c>
      <c r="G10529" t="s">
        <v>50</v>
      </c>
      <c r="H10529">
        <v>31</v>
      </c>
      <c r="I10529">
        <v>14</v>
      </c>
      <c r="J10529" t="s">
        <v>67</v>
      </c>
      <c r="K10529" t="s">
        <v>90</v>
      </c>
      <c r="L10529" t="str">
        <f>_xlfn.XLOOKUP(Table1[[#This Row],[TeamFavoriteID]],Table2[team_id],Table2[team_name],_xlfn.XLOOKUP(Table1[[#This Row],[TeamFavoriteID]],Table2[team_id_pfr],Table2[team_name],"Even"))</f>
        <v>New York Giants</v>
      </c>
      <c r="M10529">
        <v>-3</v>
      </c>
      <c r="N10529">
        <f>IF(Table1[[#This Row],[TeamFavorite]]=Table1[[#This Row],[TeamHome]],Table1[[#This Row],[ScoreAway]]-Table1[[#This Row],[ScoreHome]],Table1[[#This Row],[ScoreHome]]-Table1[[#This Row],[ScoreAway]])</f>
        <v>-17</v>
      </c>
      <c r="O10529">
        <f>IF(Table1[[#This Row],[SpreadActual]]&lt;Table1[[#This Row],[SpreadFavorite]],1,0)</f>
        <v>1</v>
      </c>
      <c r="P10529">
        <v>47.5</v>
      </c>
      <c r="Q10529" t="s">
        <v>197</v>
      </c>
      <c r="R10529" t="b">
        <v>0</v>
      </c>
      <c r="S10529">
        <v>50</v>
      </c>
      <c r="T10529">
        <v>7</v>
      </c>
      <c r="U10529">
        <v>83</v>
      </c>
      <c r="V10529" t="s">
        <v>2</v>
      </c>
    </row>
    <row r="10530" spans="1:22" x14ac:dyDescent="0.2">
      <c r="A10530" s="1">
        <v>40909</v>
      </c>
      <c r="B10530">
        <v>2011</v>
      </c>
      <c r="C10530">
        <f>_xlfn.MAXIFS(Table1[ScheduleWeekWritten],Table1[ScheduleSeason],Table1[[#This Row],[ScheduleSeason]])</f>
        <v>17</v>
      </c>
      <c r="D10530">
        <v>17</v>
      </c>
      <c r="E10530" cm="1">
        <f t="array" ref="E10530">_xlfn.XLOOKUP(Table1[[#This Row],[ScheduleWeekWritten]],Table3[Game],100+Table3[Increase],Table1[[#This Row],[ScheduleWeekWritten]])</f>
        <v>17</v>
      </c>
      <c r="F10530" t="b">
        <v>0</v>
      </c>
      <c r="G10530" t="s">
        <v>20</v>
      </c>
      <c r="H10530">
        <v>26</v>
      </c>
      <c r="I10530">
        <v>38</v>
      </c>
      <c r="J10530" t="s">
        <v>27</v>
      </c>
      <c r="K10530" t="s">
        <v>21</v>
      </c>
      <c r="L10530" t="str">
        <f>_xlfn.XLOOKUP(Table1[[#This Row],[TeamFavoriteID]],Table2[team_id],Table2[team_name],_xlfn.XLOOKUP(Table1[[#This Row],[TeamFavoriteID]],Table2[team_id_pfr],Table2[team_name],"Even"))</f>
        <v>Las Vegas Raiders</v>
      </c>
      <c r="M10530">
        <v>-3</v>
      </c>
      <c r="N10530">
        <f>IF(Table1[[#This Row],[TeamFavorite]]=Table1[[#This Row],[TeamHome]],Table1[[#This Row],[ScoreAway]]-Table1[[#This Row],[ScoreHome]],Table1[[#This Row],[ScoreHome]]-Table1[[#This Row],[ScoreAway]])</f>
        <v>-12</v>
      </c>
      <c r="O10530">
        <f>IF(Table1[[#This Row],[SpreadActual]]&lt;Table1[[#This Row],[SpreadFavorite]],1,0)</f>
        <v>1</v>
      </c>
      <c r="P10530">
        <v>48.5</v>
      </c>
      <c r="Q10530" t="s">
        <v>76</v>
      </c>
      <c r="R10530" t="b">
        <v>0</v>
      </c>
      <c r="S10530">
        <v>56</v>
      </c>
      <c r="T10530">
        <v>8</v>
      </c>
      <c r="U10530">
        <v>63</v>
      </c>
    </row>
    <row r="10531" spans="1:22" x14ac:dyDescent="0.2">
      <c r="A10531" s="1">
        <v>40909</v>
      </c>
      <c r="B10531">
        <v>2011</v>
      </c>
      <c r="C10531">
        <f>_xlfn.MAXIFS(Table1[ScheduleWeekWritten],Table1[ScheduleSeason],Table1[[#This Row],[ScheduleSeason]])</f>
        <v>17</v>
      </c>
      <c r="D10531">
        <v>17</v>
      </c>
      <c r="E10531" cm="1">
        <f t="array" ref="E10531">_xlfn.XLOOKUP(Table1[[#This Row],[ScheduleWeekWritten]],Table3[Game],100+Table3[Increase],Table1[[#This Row],[ScheduleWeekWritten]])</f>
        <v>17</v>
      </c>
      <c r="F10531" t="b">
        <v>0</v>
      </c>
      <c r="G10531" t="s">
        <v>58</v>
      </c>
      <c r="H10531">
        <v>34</v>
      </c>
      <c r="I10531">
        <v>10</v>
      </c>
      <c r="J10531" t="s">
        <v>61</v>
      </c>
      <c r="K10531" t="s">
        <v>77</v>
      </c>
      <c r="L10531" t="str">
        <f>_xlfn.XLOOKUP(Table1[[#This Row],[TeamFavoriteID]],Table2[team_id],Table2[team_name],_xlfn.XLOOKUP(Table1[[#This Row],[TeamFavoriteID]],Table2[team_id_pfr],Table2[team_name],"Even"))</f>
        <v>Philadelphia Eagles</v>
      </c>
      <c r="M10531">
        <v>-7</v>
      </c>
      <c r="N10531">
        <f>IF(Table1[[#This Row],[TeamFavorite]]=Table1[[#This Row],[TeamHome]],Table1[[#This Row],[ScoreAway]]-Table1[[#This Row],[ScoreHome]],Table1[[#This Row],[ScoreHome]]-Table1[[#This Row],[ScoreAway]])</f>
        <v>-24</v>
      </c>
      <c r="O10531">
        <f>IF(Table1[[#This Row],[SpreadActual]]&lt;Table1[[#This Row],[SpreadFavorite]],1,0)</f>
        <v>1</v>
      </c>
      <c r="P10531">
        <v>44.5</v>
      </c>
      <c r="Q10531" t="s">
        <v>183</v>
      </c>
      <c r="R10531" t="b">
        <v>0</v>
      </c>
      <c r="S10531">
        <v>53</v>
      </c>
      <c r="T10531">
        <v>1</v>
      </c>
      <c r="U10531">
        <v>58</v>
      </c>
    </row>
    <row r="10532" spans="1:22" x14ac:dyDescent="0.2">
      <c r="A10532" s="1">
        <v>40909</v>
      </c>
      <c r="B10532">
        <v>2011</v>
      </c>
      <c r="C10532">
        <f>_xlfn.MAXIFS(Table1[ScheduleWeekWritten],Table1[ScheduleSeason],Table1[[#This Row],[ScheduleSeason]])</f>
        <v>17</v>
      </c>
      <c r="D10532">
        <v>17</v>
      </c>
      <c r="E10532" cm="1">
        <f t="array" ref="E10532">_xlfn.XLOOKUP(Table1[[#This Row],[ScheduleWeekWritten]],Table3[Game],100+Table3[Increase],Table1[[#This Row],[ScheduleWeekWritten]])</f>
        <v>17</v>
      </c>
      <c r="F10532" t="b">
        <v>0</v>
      </c>
      <c r="G10532" t="s">
        <v>153</v>
      </c>
      <c r="H10532">
        <v>27</v>
      </c>
      <c r="I10532">
        <v>34</v>
      </c>
      <c r="J10532" t="s">
        <v>53</v>
      </c>
      <c r="K10532" t="s">
        <v>87</v>
      </c>
      <c r="L10532" t="str">
        <f>_xlfn.XLOOKUP(Table1[[#This Row],[TeamFavoriteID]],Table2[team_id],Table2[team_name],_xlfn.XLOOKUP(Table1[[#This Row],[TeamFavoriteID]],Table2[team_id_pfr],Table2[team_name],"Even"))</f>
        <v>San Francisco 49ers</v>
      </c>
      <c r="M10532">
        <v>-12.5</v>
      </c>
      <c r="N10532">
        <f>IF(Table1[[#This Row],[TeamFavorite]]=Table1[[#This Row],[TeamHome]],Table1[[#This Row],[ScoreAway]]-Table1[[#This Row],[ScoreHome]],Table1[[#This Row],[ScoreHome]]-Table1[[#This Row],[ScoreAway]])</f>
        <v>-7</v>
      </c>
      <c r="O10532">
        <f>IF(Table1[[#This Row],[SpreadActual]]&lt;Table1[[#This Row],[SpreadFavorite]],1,0)</f>
        <v>0</v>
      </c>
      <c r="P10532">
        <v>34.5</v>
      </c>
      <c r="Q10532" t="s">
        <v>157</v>
      </c>
      <c r="R10532" t="b">
        <v>0</v>
      </c>
      <c r="S10532">
        <v>72</v>
      </c>
      <c r="T10532">
        <v>0</v>
      </c>
      <c r="V10532" t="s">
        <v>103</v>
      </c>
    </row>
    <row r="10533" spans="1:22" x14ac:dyDescent="0.2">
      <c r="A10533" s="1">
        <v>40915</v>
      </c>
      <c r="B10533">
        <v>2011</v>
      </c>
      <c r="C10533">
        <f>_xlfn.MAXIFS(Table1[ScheduleWeekWritten],Table1[ScheduleSeason],Table1[[#This Row],[ScheduleSeason]])</f>
        <v>17</v>
      </c>
      <c r="D10533" t="s">
        <v>134</v>
      </c>
      <c r="E10533" cm="1">
        <f t="array" ref="E10533">_xlfn.XLOOKUP(Table1[[#This Row],[ScheduleWeekWritten]],Table3[Game],100+Table3[Increase],Table1[[#This Row],[ScheduleWeekWritten]])</f>
        <v>101</v>
      </c>
      <c r="F10533" t="b">
        <v>1</v>
      </c>
      <c r="G10533" t="s">
        <v>177</v>
      </c>
      <c r="H10533">
        <v>31</v>
      </c>
      <c r="I10533">
        <v>10</v>
      </c>
      <c r="J10533" t="s">
        <v>101</v>
      </c>
      <c r="K10533" t="s">
        <v>182</v>
      </c>
      <c r="L10533" t="str">
        <f>_xlfn.XLOOKUP(Table1[[#This Row],[TeamFavoriteID]],Table2[team_id],Table2[team_name],_xlfn.XLOOKUP(Table1[[#This Row],[TeamFavoriteID]],Table2[team_id_pfr],Table2[team_name],"Even"))</f>
        <v>Houston Texans</v>
      </c>
      <c r="M10533">
        <v>-4</v>
      </c>
      <c r="N10533">
        <f>IF(Table1[[#This Row],[TeamFavorite]]=Table1[[#This Row],[TeamHome]],Table1[[#This Row],[ScoreAway]]-Table1[[#This Row],[ScoreHome]],Table1[[#This Row],[ScoreHome]]-Table1[[#This Row],[ScoreAway]])</f>
        <v>-21</v>
      </c>
      <c r="O10533">
        <f>IF(Table1[[#This Row],[SpreadActual]]&lt;Table1[[#This Row],[SpreadFavorite]],1,0)</f>
        <v>1</v>
      </c>
      <c r="P10533">
        <v>38</v>
      </c>
      <c r="Q10533" t="s">
        <v>178</v>
      </c>
      <c r="R10533" t="b">
        <v>0</v>
      </c>
    </row>
    <row r="10534" spans="1:22" x14ac:dyDescent="0.2">
      <c r="A10534" s="1">
        <v>40915</v>
      </c>
      <c r="B10534">
        <v>2011</v>
      </c>
      <c r="C10534">
        <f>_xlfn.MAXIFS(Table1[ScheduleWeekWritten],Table1[ScheduleSeason],Table1[[#This Row],[ScheduleSeason]])</f>
        <v>17</v>
      </c>
      <c r="D10534" t="s">
        <v>134</v>
      </c>
      <c r="E10534" cm="1">
        <f t="array" ref="E10534">_xlfn.XLOOKUP(Table1[[#This Row],[ScheduleWeekWritten]],Table3[Game],100+Table3[Increase],Table1[[#This Row],[ScheduleWeekWritten]])</f>
        <v>101</v>
      </c>
      <c r="F10534" t="b">
        <v>1</v>
      </c>
      <c r="G10534" t="s">
        <v>95</v>
      </c>
      <c r="H10534">
        <v>45</v>
      </c>
      <c r="I10534">
        <v>28</v>
      </c>
      <c r="J10534" t="s">
        <v>45</v>
      </c>
      <c r="K10534" t="s">
        <v>98</v>
      </c>
      <c r="L10534" t="str">
        <f>_xlfn.XLOOKUP(Table1[[#This Row],[TeamFavoriteID]],Table2[team_id],Table2[team_name],_xlfn.XLOOKUP(Table1[[#This Row],[TeamFavoriteID]],Table2[team_id_pfr],Table2[team_name],"Even"))</f>
        <v>New Orleans Saints</v>
      </c>
      <c r="M10534">
        <v>-10.5</v>
      </c>
      <c r="N10534">
        <f>IF(Table1[[#This Row],[TeamFavorite]]=Table1[[#This Row],[TeamHome]],Table1[[#This Row],[ScoreAway]]-Table1[[#This Row],[ScoreHome]],Table1[[#This Row],[ScoreHome]]-Table1[[#This Row],[ScoreAway]])</f>
        <v>-17</v>
      </c>
      <c r="O10534">
        <f>IF(Table1[[#This Row],[SpreadActual]]&lt;Table1[[#This Row],[SpreadFavorite]],1,0)</f>
        <v>1</v>
      </c>
      <c r="P10534">
        <v>60</v>
      </c>
      <c r="Q10534" t="s">
        <v>124</v>
      </c>
      <c r="R10534" t="b">
        <v>0</v>
      </c>
      <c r="S10534">
        <v>72</v>
      </c>
      <c r="T10534">
        <v>0</v>
      </c>
      <c r="V10534" t="s">
        <v>103</v>
      </c>
    </row>
    <row r="10535" spans="1:22" x14ac:dyDescent="0.2">
      <c r="A10535" s="1">
        <v>40916</v>
      </c>
      <c r="B10535">
        <v>2011</v>
      </c>
      <c r="C10535">
        <f>_xlfn.MAXIFS(Table1[ScheduleWeekWritten],Table1[ScheduleSeason],Table1[[#This Row],[ScheduleSeason]])</f>
        <v>17</v>
      </c>
      <c r="D10535" t="s">
        <v>134</v>
      </c>
      <c r="E10535" cm="1">
        <f t="array" ref="E10535">_xlfn.XLOOKUP(Table1[[#This Row],[ScheduleWeekWritten]],Table3[Game],100+Table3[Increase],Table1[[#This Row],[ScheduleWeekWritten]])</f>
        <v>101</v>
      </c>
      <c r="F10535" t="b">
        <v>1</v>
      </c>
      <c r="G10535" t="s">
        <v>24</v>
      </c>
      <c r="H10535">
        <v>29</v>
      </c>
      <c r="I10535">
        <v>23</v>
      </c>
      <c r="J10535" t="s">
        <v>49</v>
      </c>
      <c r="K10535" t="s">
        <v>51</v>
      </c>
      <c r="L10535" t="str">
        <f>_xlfn.XLOOKUP(Table1[[#This Row],[TeamFavoriteID]],Table2[team_id],Table2[team_name],_xlfn.XLOOKUP(Table1[[#This Row],[TeamFavoriteID]],Table2[team_id_pfr],Table2[team_name],"Even"))</f>
        <v>Pittsburgh Steelers</v>
      </c>
      <c r="M10535">
        <v>-7.5</v>
      </c>
      <c r="N10535">
        <f>IF(Table1[[#This Row],[TeamFavorite]]=Table1[[#This Row],[TeamHome]],Table1[[#This Row],[ScoreAway]]-Table1[[#This Row],[ScoreHome]],Table1[[#This Row],[ScoreHome]]-Table1[[#This Row],[ScoreAway]])</f>
        <v>6</v>
      </c>
      <c r="O10535">
        <f>IF(Table1[[#This Row],[SpreadActual]]&lt;Table1[[#This Row],[SpreadFavorite]],1,0)</f>
        <v>0</v>
      </c>
      <c r="P10535">
        <v>34</v>
      </c>
      <c r="Q10535" t="s">
        <v>174</v>
      </c>
      <c r="R10535" t="b">
        <v>0</v>
      </c>
    </row>
    <row r="10536" spans="1:22" x14ac:dyDescent="0.2">
      <c r="A10536" s="1">
        <v>40916</v>
      </c>
      <c r="B10536">
        <v>2011</v>
      </c>
      <c r="C10536">
        <f>_xlfn.MAXIFS(Table1[ScheduleWeekWritten],Table1[ScheduleSeason],Table1[[#This Row],[ScheduleSeason]])</f>
        <v>17</v>
      </c>
      <c r="D10536" t="s">
        <v>134</v>
      </c>
      <c r="E10536" cm="1">
        <f t="array" ref="E10536">_xlfn.XLOOKUP(Table1[[#This Row],[ScheduleWeekWritten]],Table3[Game],100+Table3[Increase],Table1[[#This Row],[ScheduleWeekWritten]])</f>
        <v>101</v>
      </c>
      <c r="F10536" t="b">
        <v>1</v>
      </c>
      <c r="G10536" t="s">
        <v>50</v>
      </c>
      <c r="H10536">
        <v>24</v>
      </c>
      <c r="I10536">
        <v>2</v>
      </c>
      <c r="J10536" t="s">
        <v>38</v>
      </c>
      <c r="K10536" t="s">
        <v>90</v>
      </c>
      <c r="L10536" t="str">
        <f>_xlfn.XLOOKUP(Table1[[#This Row],[TeamFavoriteID]],Table2[team_id],Table2[team_name],_xlfn.XLOOKUP(Table1[[#This Row],[TeamFavoriteID]],Table2[team_id_pfr],Table2[team_name],"Even"))</f>
        <v>New York Giants</v>
      </c>
      <c r="M10536">
        <v>-3</v>
      </c>
      <c r="N10536">
        <f>IF(Table1[[#This Row],[TeamFavorite]]=Table1[[#This Row],[TeamHome]],Table1[[#This Row],[ScoreAway]]-Table1[[#This Row],[ScoreHome]],Table1[[#This Row],[ScoreHome]]-Table1[[#This Row],[ScoreAway]])</f>
        <v>-22</v>
      </c>
      <c r="O10536">
        <f>IF(Table1[[#This Row],[SpreadActual]]&lt;Table1[[#This Row],[SpreadFavorite]],1,0)</f>
        <v>1</v>
      </c>
      <c r="P10536">
        <v>48</v>
      </c>
      <c r="Q10536" t="s">
        <v>197</v>
      </c>
      <c r="R10536" t="b">
        <v>0</v>
      </c>
    </row>
    <row r="10537" spans="1:22" x14ac:dyDescent="0.2">
      <c r="A10537" s="1">
        <v>40922</v>
      </c>
      <c r="B10537">
        <v>2011</v>
      </c>
      <c r="C10537">
        <f>_xlfn.MAXIFS(Table1[ScheduleWeekWritten],Table1[ScheduleSeason],Table1[[#This Row],[ScheduleSeason]])</f>
        <v>17</v>
      </c>
      <c r="D10537" t="s">
        <v>99</v>
      </c>
      <c r="E10537" cm="1">
        <f t="array" ref="E10537">_xlfn.XLOOKUP(Table1[[#This Row],[ScheduleWeekWritten]],Table3[Game],100+Table3[Increase],Table1[[#This Row],[ScheduleWeekWritten]])</f>
        <v>102</v>
      </c>
      <c r="F10537" t="b">
        <v>1</v>
      </c>
      <c r="G10537" t="s">
        <v>115</v>
      </c>
      <c r="H10537">
        <v>45</v>
      </c>
      <c r="I10537">
        <v>10</v>
      </c>
      <c r="J10537" t="s">
        <v>24</v>
      </c>
      <c r="K10537" t="s">
        <v>70</v>
      </c>
      <c r="L10537" t="str">
        <f>_xlfn.XLOOKUP(Table1[[#This Row],[TeamFavoriteID]],Table2[team_id],Table2[team_name],_xlfn.XLOOKUP(Table1[[#This Row],[TeamFavoriteID]],Table2[team_id_pfr],Table2[team_name],"Even"))</f>
        <v>Boston Patriots</v>
      </c>
      <c r="M10537">
        <v>-13.5</v>
      </c>
      <c r="N10537">
        <f>IF(Table1[[#This Row],[TeamFavorite]]=Table1[[#This Row],[TeamHome]],Table1[[#This Row],[ScoreAway]]-Table1[[#This Row],[ScoreHome]],Table1[[#This Row],[ScoreHome]]-Table1[[#This Row],[ScoreAway]])</f>
        <v>35</v>
      </c>
      <c r="O10537">
        <f>IF(Table1[[#This Row],[SpreadActual]]&lt;Table1[[#This Row],[SpreadFavorite]],1,0)</f>
        <v>0</v>
      </c>
      <c r="P10537">
        <v>50</v>
      </c>
      <c r="Q10537" t="s">
        <v>179</v>
      </c>
      <c r="R10537" t="b">
        <v>0</v>
      </c>
    </row>
    <row r="10538" spans="1:22" x14ac:dyDescent="0.2">
      <c r="A10538" s="1">
        <v>40922</v>
      </c>
      <c r="B10538">
        <v>2011</v>
      </c>
      <c r="C10538">
        <f>_xlfn.MAXIFS(Table1[ScheduleWeekWritten],Table1[ScheduleSeason],Table1[[#This Row],[ScheduleSeason]])</f>
        <v>17</v>
      </c>
      <c r="D10538" t="s">
        <v>99</v>
      </c>
      <c r="E10538" cm="1">
        <f t="array" ref="E10538">_xlfn.XLOOKUP(Table1[[#This Row],[ScheduleWeekWritten]],Table3[Game],100+Table3[Increase],Table1[[#This Row],[ScheduleWeekWritten]])</f>
        <v>102</v>
      </c>
      <c r="F10538" t="b">
        <v>1</v>
      </c>
      <c r="G10538" t="s">
        <v>53</v>
      </c>
      <c r="H10538">
        <v>36</v>
      </c>
      <c r="I10538">
        <v>32</v>
      </c>
      <c r="J10538" t="s">
        <v>95</v>
      </c>
      <c r="K10538" t="s">
        <v>98</v>
      </c>
      <c r="L10538" t="str">
        <f>_xlfn.XLOOKUP(Table1[[#This Row],[TeamFavoriteID]],Table2[team_id],Table2[team_name],_xlfn.XLOOKUP(Table1[[#This Row],[TeamFavoriteID]],Table2[team_id_pfr],Table2[team_name],"Even"))</f>
        <v>New Orleans Saints</v>
      </c>
      <c r="M10538">
        <v>-3.5</v>
      </c>
      <c r="N10538">
        <f>IF(Table1[[#This Row],[TeamFavorite]]=Table1[[#This Row],[TeamHome]],Table1[[#This Row],[ScoreAway]]-Table1[[#This Row],[ScoreHome]],Table1[[#This Row],[ScoreHome]]-Table1[[#This Row],[ScoreAway]])</f>
        <v>4</v>
      </c>
      <c r="O10538">
        <f>IF(Table1[[#This Row],[SpreadActual]]&lt;Table1[[#This Row],[SpreadFavorite]],1,0)</f>
        <v>0</v>
      </c>
      <c r="P10538">
        <v>47</v>
      </c>
      <c r="Q10538" t="s">
        <v>118</v>
      </c>
      <c r="R10538" t="b">
        <v>0</v>
      </c>
    </row>
    <row r="10539" spans="1:22" x14ac:dyDescent="0.2">
      <c r="A10539" s="1">
        <v>40923</v>
      </c>
      <c r="B10539">
        <v>2011</v>
      </c>
      <c r="C10539">
        <f>_xlfn.MAXIFS(Table1[ScheduleWeekWritten],Table1[ScheduleSeason],Table1[[#This Row],[ScheduleSeason]])</f>
        <v>17</v>
      </c>
      <c r="D10539" t="s">
        <v>99</v>
      </c>
      <c r="E10539" cm="1">
        <f t="array" ref="E10539">_xlfn.XLOOKUP(Table1[[#This Row],[ScheduleWeekWritten]],Table3[Game],100+Table3[Increase],Table1[[#This Row],[ScheduleWeekWritten]])</f>
        <v>102</v>
      </c>
      <c r="F10539" t="b">
        <v>1</v>
      </c>
      <c r="G10539" t="s">
        <v>158</v>
      </c>
      <c r="H10539">
        <v>20</v>
      </c>
      <c r="I10539">
        <v>13</v>
      </c>
      <c r="J10539" t="s">
        <v>177</v>
      </c>
      <c r="K10539" t="s">
        <v>159</v>
      </c>
      <c r="L10539" t="str">
        <f>_xlfn.XLOOKUP(Table1[[#This Row],[TeamFavoriteID]],Table2[team_id],Table2[team_name],_xlfn.XLOOKUP(Table1[[#This Row],[TeamFavoriteID]],Table2[team_id_pfr],Table2[team_name],"Even"))</f>
        <v>Baltimore Ravens</v>
      </c>
      <c r="M10539">
        <v>-8</v>
      </c>
      <c r="N10539">
        <f>IF(Table1[[#This Row],[TeamFavorite]]=Table1[[#This Row],[TeamHome]],Table1[[#This Row],[ScoreAway]]-Table1[[#This Row],[ScoreHome]],Table1[[#This Row],[ScoreHome]]-Table1[[#This Row],[ScoreAway]])</f>
        <v>-7</v>
      </c>
      <c r="O10539">
        <f>IF(Table1[[#This Row],[SpreadActual]]&lt;Table1[[#This Row],[SpreadFavorite]],1,0)</f>
        <v>0</v>
      </c>
      <c r="P10539">
        <v>37.5</v>
      </c>
      <c r="Q10539" t="s">
        <v>166</v>
      </c>
      <c r="R10539" t="b">
        <v>0</v>
      </c>
    </row>
    <row r="10540" spans="1:22" x14ac:dyDescent="0.2">
      <c r="A10540" s="1">
        <v>40923</v>
      </c>
      <c r="B10540">
        <v>2011</v>
      </c>
      <c r="C10540">
        <f>_xlfn.MAXIFS(Table1[ScheduleWeekWritten],Table1[ScheduleSeason],Table1[[#This Row],[ScheduleSeason]])</f>
        <v>17</v>
      </c>
      <c r="D10540" t="s">
        <v>99</v>
      </c>
      <c r="E10540" cm="1">
        <f t="array" ref="E10540">_xlfn.XLOOKUP(Table1[[#This Row],[ScheduleWeekWritten]],Table3[Game],100+Table3[Increase],Table1[[#This Row],[ScheduleWeekWritten]])</f>
        <v>102</v>
      </c>
      <c r="F10540" t="b">
        <v>1</v>
      </c>
      <c r="G10540" t="s">
        <v>33</v>
      </c>
      <c r="H10540">
        <v>20</v>
      </c>
      <c r="I10540">
        <v>37</v>
      </c>
      <c r="J10540" t="s">
        <v>50</v>
      </c>
      <c r="K10540" t="s">
        <v>35</v>
      </c>
      <c r="L10540" t="str">
        <f>_xlfn.XLOOKUP(Table1[[#This Row],[TeamFavoriteID]],Table2[team_id],Table2[team_name],_xlfn.XLOOKUP(Table1[[#This Row],[TeamFavoriteID]],Table2[team_id_pfr],Table2[team_name],"Even"))</f>
        <v>Green Bay Packers</v>
      </c>
      <c r="M10540">
        <v>-8</v>
      </c>
      <c r="N10540">
        <f>IF(Table1[[#This Row],[TeamFavorite]]=Table1[[#This Row],[TeamHome]],Table1[[#This Row],[ScoreAway]]-Table1[[#This Row],[ScoreHome]],Table1[[#This Row],[ScoreHome]]-Table1[[#This Row],[ScoreAway]])</f>
        <v>17</v>
      </c>
      <c r="O10540">
        <f>IF(Table1[[#This Row],[SpreadActual]]&lt;Table1[[#This Row],[SpreadFavorite]],1,0)</f>
        <v>0</v>
      </c>
      <c r="P10540">
        <v>54.5</v>
      </c>
      <c r="Q10540" t="s">
        <v>82</v>
      </c>
      <c r="R10540" t="b">
        <v>0</v>
      </c>
    </row>
    <row r="10541" spans="1:22" x14ac:dyDescent="0.2">
      <c r="A10541" s="1">
        <v>40930</v>
      </c>
      <c r="B10541">
        <v>2011</v>
      </c>
      <c r="C10541">
        <f>_xlfn.MAXIFS(Table1[ScheduleWeekWritten],Table1[ScheduleSeason],Table1[[#This Row],[ScheduleSeason]])</f>
        <v>17</v>
      </c>
      <c r="D10541" t="s">
        <v>92</v>
      </c>
      <c r="E10541" cm="1">
        <f t="array" ref="E10541">_xlfn.XLOOKUP(Table1[[#This Row],[ScheduleWeekWritten]],Table3[Game],100+Table3[Increase],Table1[[#This Row],[ScheduleWeekWritten]])</f>
        <v>103</v>
      </c>
      <c r="F10541" t="b">
        <v>1</v>
      </c>
      <c r="G10541" t="s">
        <v>115</v>
      </c>
      <c r="H10541">
        <v>23</v>
      </c>
      <c r="I10541">
        <v>20</v>
      </c>
      <c r="J10541" t="s">
        <v>158</v>
      </c>
      <c r="K10541" t="s">
        <v>70</v>
      </c>
      <c r="L10541" t="str">
        <f>_xlfn.XLOOKUP(Table1[[#This Row],[TeamFavoriteID]],Table2[team_id],Table2[team_name],_xlfn.XLOOKUP(Table1[[#This Row],[TeamFavoriteID]],Table2[team_id_pfr],Table2[team_name],"Even"))</f>
        <v>Boston Patriots</v>
      </c>
      <c r="M10541">
        <v>-7</v>
      </c>
      <c r="N10541">
        <f>IF(Table1[[#This Row],[TeamFavorite]]=Table1[[#This Row],[TeamHome]],Table1[[#This Row],[ScoreAway]]-Table1[[#This Row],[ScoreHome]],Table1[[#This Row],[ScoreHome]]-Table1[[#This Row],[ScoreAway]])</f>
        <v>3</v>
      </c>
      <c r="O10541">
        <f>IF(Table1[[#This Row],[SpreadActual]]&lt;Table1[[#This Row],[SpreadFavorite]],1,0)</f>
        <v>0</v>
      </c>
      <c r="P10541">
        <v>50</v>
      </c>
      <c r="Q10541" t="s">
        <v>179</v>
      </c>
      <c r="R10541" t="b">
        <v>0</v>
      </c>
    </row>
    <row r="10542" spans="1:22" x14ac:dyDescent="0.2">
      <c r="A10542" s="1">
        <v>40930</v>
      </c>
      <c r="B10542">
        <v>2011</v>
      </c>
      <c r="C10542">
        <f>_xlfn.MAXIFS(Table1[ScheduleWeekWritten],Table1[ScheduleSeason],Table1[[#This Row],[ScheduleSeason]])</f>
        <v>17</v>
      </c>
      <c r="D10542" t="s">
        <v>92</v>
      </c>
      <c r="E10542" cm="1">
        <f t="array" ref="E10542">_xlfn.XLOOKUP(Table1[[#This Row],[ScheduleWeekWritten]],Table3[Game],100+Table3[Increase],Table1[[#This Row],[ScheduleWeekWritten]])</f>
        <v>103</v>
      </c>
      <c r="F10542" t="b">
        <v>1</v>
      </c>
      <c r="G10542" t="s">
        <v>53</v>
      </c>
      <c r="H10542">
        <v>17</v>
      </c>
      <c r="I10542">
        <v>20</v>
      </c>
      <c r="J10542" t="s">
        <v>50</v>
      </c>
      <c r="K10542" t="s">
        <v>87</v>
      </c>
      <c r="L10542" t="str">
        <f>_xlfn.XLOOKUP(Table1[[#This Row],[TeamFavoriteID]],Table2[team_id],Table2[team_name],_xlfn.XLOOKUP(Table1[[#This Row],[TeamFavoriteID]],Table2[team_id_pfr],Table2[team_name],"Even"))</f>
        <v>San Francisco 49ers</v>
      </c>
      <c r="M10542">
        <v>-2</v>
      </c>
      <c r="N10542">
        <f>IF(Table1[[#This Row],[TeamFavorite]]=Table1[[#This Row],[TeamHome]],Table1[[#This Row],[ScoreAway]]-Table1[[#This Row],[ScoreHome]],Table1[[#This Row],[ScoreHome]]-Table1[[#This Row],[ScoreAway]])</f>
        <v>3</v>
      </c>
      <c r="O10542">
        <f>IF(Table1[[#This Row],[SpreadActual]]&lt;Table1[[#This Row],[SpreadFavorite]],1,0)</f>
        <v>0</v>
      </c>
      <c r="P10542">
        <v>41.5</v>
      </c>
      <c r="Q10542" t="s">
        <v>118</v>
      </c>
      <c r="R10542" t="b">
        <v>0</v>
      </c>
    </row>
    <row r="10543" spans="1:22" x14ac:dyDescent="0.2">
      <c r="A10543" s="1">
        <v>40944</v>
      </c>
      <c r="B10543">
        <v>2011</v>
      </c>
      <c r="C10543">
        <f>_xlfn.MAXIFS(Table1[ScheduleWeekWritten],Table1[ScheduleSeason],Table1[[#This Row],[ScheduleSeason]])</f>
        <v>17</v>
      </c>
      <c r="D10543" t="s">
        <v>93</v>
      </c>
      <c r="E10543" cm="1">
        <f t="array" ref="E10543">_xlfn.XLOOKUP(Table1[[#This Row],[ScheduleWeekWritten]],Table3[Game],100+Table3[Increase],Table1[[#This Row],[ScheduleWeekWritten]])</f>
        <v>104</v>
      </c>
      <c r="F10543" t="b">
        <v>1</v>
      </c>
      <c r="G10543" t="s">
        <v>115</v>
      </c>
      <c r="H10543">
        <v>17</v>
      </c>
      <c r="I10543">
        <v>21</v>
      </c>
      <c r="J10543" t="s">
        <v>50</v>
      </c>
      <c r="K10543" t="s">
        <v>70</v>
      </c>
      <c r="L10543" t="str">
        <f>_xlfn.XLOOKUP(Table1[[#This Row],[TeamFavoriteID]],Table2[team_id],Table2[team_name],_xlfn.XLOOKUP(Table1[[#This Row],[TeamFavoriteID]],Table2[team_id_pfr],Table2[team_name],"Even"))</f>
        <v>Boston Patriots</v>
      </c>
      <c r="M10543">
        <v>-2.5</v>
      </c>
      <c r="N10543">
        <f>IF(Table1[[#This Row],[TeamFavorite]]=Table1[[#This Row],[TeamHome]],Table1[[#This Row],[ScoreAway]]-Table1[[#This Row],[ScoreHome]],Table1[[#This Row],[ScoreHome]]-Table1[[#This Row],[ScoreAway]])</f>
        <v>-4</v>
      </c>
      <c r="O10543">
        <f>IF(Table1[[#This Row],[SpreadActual]]&lt;Table1[[#This Row],[SpreadFavorite]],1,0)</f>
        <v>1</v>
      </c>
      <c r="P10543">
        <v>53</v>
      </c>
      <c r="Q10543" t="s">
        <v>190</v>
      </c>
      <c r="R10543" t="b">
        <v>1</v>
      </c>
      <c r="S10543">
        <v>72</v>
      </c>
      <c r="T10543">
        <v>0</v>
      </c>
      <c r="V10543" t="s">
        <v>103</v>
      </c>
    </row>
    <row r="10544" spans="1:22" x14ac:dyDescent="0.2">
      <c r="A10544" s="1">
        <v>41157</v>
      </c>
      <c r="B10544">
        <v>2012</v>
      </c>
      <c r="C10544">
        <f>_xlfn.MAXIFS(Table1[ScheduleWeekWritten],Table1[ScheduleSeason],Table1[[#This Row],[ScheduleSeason]])</f>
        <v>17</v>
      </c>
      <c r="D10544">
        <v>1</v>
      </c>
      <c r="E10544" cm="1">
        <f t="array" ref="E10544">_xlfn.XLOOKUP(Table1[[#This Row],[ScheduleWeekWritten]],Table3[Game],100+Table3[Increase],Table1[[#This Row],[ScheduleWeekWritten]])</f>
        <v>1</v>
      </c>
      <c r="F10544" t="b">
        <v>0</v>
      </c>
      <c r="G10544" t="s">
        <v>50</v>
      </c>
      <c r="H10544">
        <v>17</v>
      </c>
      <c r="I10544">
        <v>24</v>
      </c>
      <c r="J10544" t="s">
        <v>67</v>
      </c>
      <c r="K10544" t="s">
        <v>90</v>
      </c>
      <c r="L10544" t="str">
        <f>_xlfn.XLOOKUP(Table1[[#This Row],[TeamFavoriteID]],Table2[team_id],Table2[team_name],_xlfn.XLOOKUP(Table1[[#This Row],[TeamFavoriteID]],Table2[team_id_pfr],Table2[team_name],"Even"))</f>
        <v>New York Giants</v>
      </c>
      <c r="M10544">
        <v>-4</v>
      </c>
      <c r="N10544">
        <f>IF(Table1[[#This Row],[TeamFavorite]]=Table1[[#This Row],[TeamHome]],Table1[[#This Row],[ScoreAway]]-Table1[[#This Row],[ScoreHome]],Table1[[#This Row],[ScoreHome]]-Table1[[#This Row],[ScoreAway]])</f>
        <v>7</v>
      </c>
      <c r="O10544">
        <f>IF(Table1[[#This Row],[SpreadActual]]&lt;Table1[[#This Row],[SpreadFavorite]],1,0)</f>
        <v>0</v>
      </c>
      <c r="P10544">
        <v>46</v>
      </c>
      <c r="Q10544" t="s">
        <v>197</v>
      </c>
      <c r="R10544" t="b">
        <v>0</v>
      </c>
      <c r="S10544">
        <v>77</v>
      </c>
      <c r="T10544">
        <v>5</v>
      </c>
      <c r="U10544">
        <v>63</v>
      </c>
    </row>
    <row r="10545" spans="1:22" x14ac:dyDescent="0.2">
      <c r="A10545" s="1">
        <v>41161</v>
      </c>
      <c r="B10545">
        <v>2012</v>
      </c>
      <c r="C10545">
        <f>_xlfn.MAXIFS(Table1[ScheduleWeekWritten],Table1[ScheduleSeason],Table1[[#This Row],[ScheduleSeason]])</f>
        <v>17</v>
      </c>
      <c r="D10545">
        <v>1</v>
      </c>
      <c r="E10545" cm="1">
        <f t="array" ref="E10545">_xlfn.XLOOKUP(Table1[[#This Row],[ScheduleWeekWritten]],Table3[Game],100+Table3[Increase],Table1[[#This Row],[ScheduleWeekWritten]])</f>
        <v>1</v>
      </c>
      <c r="F10545" t="b">
        <v>0</v>
      </c>
      <c r="G10545" t="s">
        <v>149</v>
      </c>
      <c r="H10545">
        <v>20</v>
      </c>
      <c r="I10545">
        <v>16</v>
      </c>
      <c r="J10545" t="s">
        <v>128</v>
      </c>
      <c r="K10545" t="s">
        <v>132</v>
      </c>
      <c r="L10545" t="str">
        <f>_xlfn.XLOOKUP(Table1[[#This Row],[TeamFavoriteID]],Table2[team_id],Table2[team_name],_xlfn.XLOOKUP(Table1[[#This Row],[TeamFavoriteID]],Table2[team_id_pfr],Table2[team_name],"Even"))</f>
        <v>Seattle Seahawks</v>
      </c>
      <c r="M10545">
        <v>-3</v>
      </c>
      <c r="N10545">
        <f>IF(Table1[[#This Row],[TeamFavorite]]=Table1[[#This Row],[TeamHome]],Table1[[#This Row],[ScoreAway]]-Table1[[#This Row],[ScoreHome]],Table1[[#This Row],[ScoreHome]]-Table1[[#This Row],[ScoreAway]])</f>
        <v>4</v>
      </c>
      <c r="O10545">
        <f>IF(Table1[[#This Row],[SpreadActual]]&lt;Table1[[#This Row],[SpreadFavorite]],1,0)</f>
        <v>0</v>
      </c>
      <c r="P10545">
        <v>41</v>
      </c>
      <c r="Q10545" t="s">
        <v>150</v>
      </c>
      <c r="R10545" t="b">
        <v>0</v>
      </c>
      <c r="S10545">
        <v>72</v>
      </c>
      <c r="T10545">
        <v>0</v>
      </c>
      <c r="V10545" t="s">
        <v>103</v>
      </c>
    </row>
    <row r="10546" spans="1:22" x14ac:dyDescent="0.2">
      <c r="A10546" s="1">
        <v>41161</v>
      </c>
      <c r="B10546">
        <v>2012</v>
      </c>
      <c r="C10546">
        <f>_xlfn.MAXIFS(Table1[ScheduleWeekWritten],Table1[ScheduleSeason],Table1[[#This Row],[ScheduleSeason]])</f>
        <v>17</v>
      </c>
      <c r="D10546">
        <v>1</v>
      </c>
      <c r="E10546" cm="1">
        <f t="array" ref="E10546">_xlfn.XLOOKUP(Table1[[#This Row],[ScheduleWeekWritten]],Table3[Game],100+Table3[Increase],Table1[[#This Row],[ScheduleWeekWritten]])</f>
        <v>1</v>
      </c>
      <c r="F10546" t="b">
        <v>0</v>
      </c>
      <c r="G10546" t="s">
        <v>46</v>
      </c>
      <c r="H10546">
        <v>41</v>
      </c>
      <c r="I10546">
        <v>21</v>
      </c>
      <c r="J10546" t="s">
        <v>140</v>
      </c>
      <c r="K10546" t="s">
        <v>47</v>
      </c>
      <c r="L10546" t="str">
        <f>_xlfn.XLOOKUP(Table1[[#This Row],[TeamFavoriteID]],Table2[team_id],Table2[team_name],_xlfn.XLOOKUP(Table1[[#This Row],[TeamFavoriteID]],Table2[team_id_pfr],Table2[team_name],"Even"))</f>
        <v>Chicago Bears</v>
      </c>
      <c r="M10546">
        <v>-10</v>
      </c>
      <c r="N10546">
        <f>IF(Table1[[#This Row],[TeamFavorite]]=Table1[[#This Row],[TeamHome]],Table1[[#This Row],[ScoreAway]]-Table1[[#This Row],[ScoreHome]],Table1[[#This Row],[ScoreHome]]-Table1[[#This Row],[ScoreAway]])</f>
        <v>-20</v>
      </c>
      <c r="O10546">
        <f>IF(Table1[[#This Row],[SpreadActual]]&lt;Table1[[#This Row],[SpreadFavorite]],1,0)</f>
        <v>1</v>
      </c>
      <c r="P10546">
        <v>42.5</v>
      </c>
      <c r="Q10546" t="s">
        <v>114</v>
      </c>
      <c r="R10546" t="b">
        <v>0</v>
      </c>
      <c r="S10546">
        <v>70</v>
      </c>
      <c r="T10546">
        <v>11</v>
      </c>
      <c r="U10546">
        <v>66</v>
      </c>
    </row>
    <row r="10547" spans="1:22" x14ac:dyDescent="0.2">
      <c r="A10547" s="1">
        <v>41161</v>
      </c>
      <c r="B10547">
        <v>2012</v>
      </c>
      <c r="C10547">
        <f>_xlfn.MAXIFS(Table1[ScheduleWeekWritten],Table1[ScheduleSeason],Table1[[#This Row],[ScheduleSeason]])</f>
        <v>17</v>
      </c>
      <c r="D10547">
        <v>1</v>
      </c>
      <c r="E10547" cm="1">
        <f t="array" ref="E10547">_xlfn.XLOOKUP(Table1[[#This Row],[ScheduleWeekWritten]],Table3[Game],100+Table3[Increase],Table1[[#This Row],[ScheduleWeekWritten]])</f>
        <v>1</v>
      </c>
      <c r="F10547" t="b">
        <v>0</v>
      </c>
      <c r="G10547" t="s">
        <v>62</v>
      </c>
      <c r="H10547">
        <v>16</v>
      </c>
      <c r="I10547">
        <v>17</v>
      </c>
      <c r="J10547" t="s">
        <v>58</v>
      </c>
      <c r="K10547" t="s">
        <v>77</v>
      </c>
      <c r="L10547" t="str">
        <f>_xlfn.XLOOKUP(Table1[[#This Row],[TeamFavoriteID]],Table2[team_id],Table2[team_name],_xlfn.XLOOKUP(Table1[[#This Row],[TeamFavoriteID]],Table2[team_id_pfr],Table2[team_name],"Even"))</f>
        <v>Philadelphia Eagles</v>
      </c>
      <c r="M10547">
        <v>-9.5</v>
      </c>
      <c r="N10547">
        <f>IF(Table1[[#This Row],[TeamFavorite]]=Table1[[#This Row],[TeamHome]],Table1[[#This Row],[ScoreAway]]-Table1[[#This Row],[ScoreHome]],Table1[[#This Row],[ScoreHome]]-Table1[[#This Row],[ScoreAway]])</f>
        <v>-1</v>
      </c>
      <c r="O10547">
        <f>IF(Table1[[#This Row],[SpreadActual]]&lt;Table1[[#This Row],[SpreadFavorite]],1,0)</f>
        <v>0</v>
      </c>
      <c r="P10547">
        <v>42</v>
      </c>
      <c r="Q10547" t="s">
        <v>170</v>
      </c>
      <c r="R10547" t="b">
        <v>0</v>
      </c>
      <c r="S10547">
        <v>68</v>
      </c>
      <c r="T10547">
        <v>9</v>
      </c>
      <c r="U10547">
        <v>57</v>
      </c>
    </row>
    <row r="10548" spans="1:22" x14ac:dyDescent="0.2">
      <c r="A10548" s="1">
        <v>41161</v>
      </c>
      <c r="B10548">
        <v>2012</v>
      </c>
      <c r="C10548">
        <f>_xlfn.MAXIFS(Table1[ScheduleWeekWritten],Table1[ScheduleSeason],Table1[[#This Row],[ScheduleSeason]])</f>
        <v>17</v>
      </c>
      <c r="D10548">
        <v>1</v>
      </c>
      <c r="E10548" cm="1">
        <f t="array" ref="E10548">_xlfn.XLOOKUP(Table1[[#This Row],[ScheduleWeekWritten]],Table3[Game],100+Table3[Increase],Table1[[#This Row],[ScheduleWeekWritten]])</f>
        <v>1</v>
      </c>
      <c r="F10548" t="b">
        <v>0</v>
      </c>
      <c r="G10548" t="s">
        <v>24</v>
      </c>
      <c r="H10548">
        <v>31</v>
      </c>
      <c r="I10548">
        <v>19</v>
      </c>
      <c r="J10548" t="s">
        <v>49</v>
      </c>
      <c r="K10548" t="s">
        <v>88</v>
      </c>
      <c r="L10548" t="str">
        <f>_xlfn.XLOOKUP(Table1[[#This Row],[TeamFavoriteID]],Table2[team_id],Table2[team_name],_xlfn.XLOOKUP(Table1[[#This Row],[TeamFavoriteID]],Table2[team_id_pfr],Table2[team_name],"Even"))</f>
        <v>Denver Broncos</v>
      </c>
      <c r="M10548">
        <v>-2</v>
      </c>
      <c r="N10548">
        <f>IF(Table1[[#This Row],[TeamFavorite]]=Table1[[#This Row],[TeamHome]],Table1[[#This Row],[ScoreAway]]-Table1[[#This Row],[ScoreHome]],Table1[[#This Row],[ScoreHome]]-Table1[[#This Row],[ScoreAway]])</f>
        <v>-12</v>
      </c>
      <c r="O10548">
        <f>IF(Table1[[#This Row],[SpreadActual]]&lt;Table1[[#This Row],[SpreadFavorite]],1,0)</f>
        <v>1</v>
      </c>
      <c r="P10548">
        <v>45.5</v>
      </c>
      <c r="Q10548" t="s">
        <v>174</v>
      </c>
      <c r="R10548" t="b">
        <v>0</v>
      </c>
      <c r="S10548">
        <v>85</v>
      </c>
      <c r="T10548">
        <v>9</v>
      </c>
      <c r="U10548">
        <v>12</v>
      </c>
    </row>
    <row r="10549" spans="1:22" x14ac:dyDescent="0.2">
      <c r="A10549" s="1">
        <v>41161</v>
      </c>
      <c r="B10549">
        <v>2012</v>
      </c>
      <c r="C10549">
        <f>_xlfn.MAXIFS(Table1[ScheduleWeekWritten],Table1[ScheduleSeason],Table1[[#This Row],[ScheduleSeason]])</f>
        <v>17</v>
      </c>
      <c r="D10549">
        <v>1</v>
      </c>
      <c r="E10549" cm="1">
        <f t="array" ref="E10549">_xlfn.XLOOKUP(Table1[[#This Row],[ScheduleWeekWritten]],Table3[Game],100+Table3[Increase],Table1[[#This Row],[ScheduleWeekWritten]])</f>
        <v>1</v>
      </c>
      <c r="F10549" t="b">
        <v>0</v>
      </c>
      <c r="G10549" t="s">
        <v>45</v>
      </c>
      <c r="H10549">
        <v>27</v>
      </c>
      <c r="I10549">
        <v>23</v>
      </c>
      <c r="J10549" t="s">
        <v>153</v>
      </c>
      <c r="K10549" t="s">
        <v>79</v>
      </c>
      <c r="L10549" t="str">
        <f>_xlfn.XLOOKUP(Table1[[#This Row],[TeamFavoriteID]],Table2[team_id],Table2[team_name],_xlfn.XLOOKUP(Table1[[#This Row],[TeamFavoriteID]],Table2[team_id_pfr],Table2[team_name],"Even"))</f>
        <v>Detroit Lions</v>
      </c>
      <c r="M10549">
        <v>-9</v>
      </c>
      <c r="N10549">
        <f>IF(Table1[[#This Row],[TeamFavorite]]=Table1[[#This Row],[TeamHome]],Table1[[#This Row],[ScoreAway]]-Table1[[#This Row],[ScoreHome]],Table1[[#This Row],[ScoreHome]]-Table1[[#This Row],[ScoreAway]])</f>
        <v>-4</v>
      </c>
      <c r="O10549">
        <f>IF(Table1[[#This Row],[SpreadActual]]&lt;Table1[[#This Row],[SpreadFavorite]],1,0)</f>
        <v>0</v>
      </c>
      <c r="P10549">
        <v>46.5</v>
      </c>
      <c r="Q10549" t="s">
        <v>181</v>
      </c>
      <c r="R10549" t="b">
        <v>0</v>
      </c>
      <c r="S10549">
        <v>72</v>
      </c>
      <c r="T10549">
        <v>0</v>
      </c>
      <c r="V10549" t="s">
        <v>103</v>
      </c>
    </row>
    <row r="10550" spans="1:22" x14ac:dyDescent="0.2">
      <c r="A10550" s="1">
        <v>41161</v>
      </c>
      <c r="B10550">
        <v>2012</v>
      </c>
      <c r="C10550">
        <f>_xlfn.MAXIFS(Table1[ScheduleWeekWritten],Table1[ScheduleSeason],Table1[[#This Row],[ScheduleSeason]])</f>
        <v>17</v>
      </c>
      <c r="D10550">
        <v>1</v>
      </c>
      <c r="E10550" cm="1">
        <f t="array" ref="E10550">_xlfn.XLOOKUP(Table1[[#This Row],[ScheduleWeekWritten]],Table3[Game],100+Table3[Increase],Table1[[#This Row],[ScheduleWeekWritten]])</f>
        <v>1</v>
      </c>
      <c r="F10550" t="b">
        <v>0</v>
      </c>
      <c r="G10550" t="s">
        <v>33</v>
      </c>
      <c r="H10550">
        <v>22</v>
      </c>
      <c r="I10550">
        <v>30</v>
      </c>
      <c r="J10550" t="s">
        <v>53</v>
      </c>
      <c r="K10550" t="s">
        <v>35</v>
      </c>
      <c r="L10550" t="str">
        <f>_xlfn.XLOOKUP(Table1[[#This Row],[TeamFavoriteID]],Table2[team_id],Table2[team_name],_xlfn.XLOOKUP(Table1[[#This Row],[TeamFavoriteID]],Table2[team_id_pfr],Table2[team_name],"Even"))</f>
        <v>Green Bay Packers</v>
      </c>
      <c r="M10550">
        <v>-5.5</v>
      </c>
      <c r="N10550">
        <f>IF(Table1[[#This Row],[TeamFavorite]]=Table1[[#This Row],[TeamHome]],Table1[[#This Row],[ScoreAway]]-Table1[[#This Row],[ScoreHome]],Table1[[#This Row],[ScoreHome]]-Table1[[#This Row],[ScoreAway]])</f>
        <v>8</v>
      </c>
      <c r="O10550">
        <f>IF(Table1[[#This Row],[SpreadActual]]&lt;Table1[[#This Row],[SpreadFavorite]],1,0)</f>
        <v>0</v>
      </c>
      <c r="P10550">
        <v>46.5</v>
      </c>
      <c r="Q10550" t="s">
        <v>82</v>
      </c>
      <c r="R10550" t="b">
        <v>0</v>
      </c>
      <c r="S10550">
        <v>72</v>
      </c>
      <c r="T10550">
        <v>6</v>
      </c>
      <c r="U10550">
        <v>40</v>
      </c>
    </row>
    <row r="10551" spans="1:22" x14ac:dyDescent="0.2">
      <c r="A10551" s="1">
        <v>41161</v>
      </c>
      <c r="B10551">
        <v>2012</v>
      </c>
      <c r="C10551">
        <f>_xlfn.MAXIFS(Table1[ScheduleWeekWritten],Table1[ScheduleSeason],Table1[[#This Row],[ScheduleSeason]])</f>
        <v>17</v>
      </c>
      <c r="D10551">
        <v>1</v>
      </c>
      <c r="E10551" cm="1">
        <f t="array" ref="E10551">_xlfn.XLOOKUP(Table1[[#This Row],[ScheduleWeekWritten]],Table3[Game],100+Table3[Increase],Table1[[#This Row],[ScheduleWeekWritten]])</f>
        <v>1</v>
      </c>
      <c r="F10551" t="b">
        <v>0</v>
      </c>
      <c r="G10551" t="s">
        <v>177</v>
      </c>
      <c r="H10551">
        <v>30</v>
      </c>
      <c r="I10551">
        <v>10</v>
      </c>
      <c r="J10551" t="s">
        <v>19</v>
      </c>
      <c r="K10551" t="s">
        <v>182</v>
      </c>
      <c r="L10551" t="str">
        <f>_xlfn.XLOOKUP(Table1[[#This Row],[TeamFavoriteID]],Table2[team_id],Table2[team_name],_xlfn.XLOOKUP(Table1[[#This Row],[TeamFavoriteID]],Table2[team_id_pfr],Table2[team_name],"Even"))</f>
        <v>Houston Texans</v>
      </c>
      <c r="M10551">
        <v>-13.5</v>
      </c>
      <c r="N10551">
        <f>IF(Table1[[#This Row],[TeamFavorite]]=Table1[[#This Row],[TeamHome]],Table1[[#This Row],[ScoreAway]]-Table1[[#This Row],[ScoreHome]],Table1[[#This Row],[ScoreHome]]-Table1[[#This Row],[ScoreAway]])</f>
        <v>-20</v>
      </c>
      <c r="O10551">
        <f>IF(Table1[[#This Row],[SpreadActual]]&lt;Table1[[#This Row],[SpreadFavorite]],1,0)</f>
        <v>1</v>
      </c>
      <c r="P10551">
        <v>41.5</v>
      </c>
      <c r="Q10551" t="s">
        <v>178</v>
      </c>
      <c r="R10551" t="b">
        <v>0</v>
      </c>
      <c r="S10551">
        <v>83</v>
      </c>
      <c r="T10551">
        <v>10</v>
      </c>
      <c r="V10551" t="s">
        <v>193</v>
      </c>
    </row>
    <row r="10552" spans="1:22" x14ac:dyDescent="0.2">
      <c r="A10552" s="1">
        <v>41161</v>
      </c>
      <c r="B10552">
        <v>2012</v>
      </c>
      <c r="C10552">
        <f>_xlfn.MAXIFS(Table1[ScheduleWeekWritten],Table1[ScheduleSeason],Table1[[#This Row],[ScheduleSeason]])</f>
        <v>17</v>
      </c>
      <c r="D10552">
        <v>1</v>
      </c>
      <c r="E10552" cm="1">
        <f t="array" ref="E10552">_xlfn.XLOOKUP(Table1[[#This Row],[ScheduleWeekWritten]],Table3[Game],100+Table3[Increase],Table1[[#This Row],[ScheduleWeekWritten]])</f>
        <v>1</v>
      </c>
      <c r="F10552" t="b">
        <v>0</v>
      </c>
      <c r="G10552" t="s">
        <v>42</v>
      </c>
      <c r="H10552">
        <v>24</v>
      </c>
      <c r="I10552">
        <v>40</v>
      </c>
      <c r="J10552" t="s">
        <v>38</v>
      </c>
      <c r="K10552" t="s">
        <v>109</v>
      </c>
      <c r="L10552" t="str">
        <f>_xlfn.XLOOKUP(Table1[[#This Row],[TeamFavoriteID]],Table2[team_id],Table2[team_name],_xlfn.XLOOKUP(Table1[[#This Row],[TeamFavoriteID]],Table2[team_id_pfr],Table2[team_name],"Even"))</f>
        <v>Atlanta Falcons</v>
      </c>
      <c r="M10552">
        <v>-2.5</v>
      </c>
      <c r="N10552">
        <f>IF(Table1[[#This Row],[TeamFavorite]]=Table1[[#This Row],[TeamHome]],Table1[[#This Row],[ScoreAway]]-Table1[[#This Row],[ScoreHome]],Table1[[#This Row],[ScoreHome]]-Table1[[#This Row],[ScoreAway]])</f>
        <v>-16</v>
      </c>
      <c r="O10552">
        <f>IF(Table1[[#This Row],[SpreadActual]]&lt;Table1[[#This Row],[SpreadFavorite]],1,0)</f>
        <v>1</v>
      </c>
      <c r="P10552">
        <v>43</v>
      </c>
      <c r="Q10552" t="s">
        <v>117</v>
      </c>
      <c r="R10552" t="b">
        <v>0</v>
      </c>
      <c r="S10552">
        <v>73</v>
      </c>
      <c r="T10552">
        <v>7</v>
      </c>
      <c r="U10552">
        <v>47</v>
      </c>
    </row>
    <row r="10553" spans="1:22" x14ac:dyDescent="0.2">
      <c r="A10553" s="1">
        <v>41161</v>
      </c>
      <c r="B10553">
        <v>2012</v>
      </c>
      <c r="C10553">
        <f>_xlfn.MAXIFS(Table1[ScheduleWeekWritten],Table1[ScheduleSeason],Table1[[#This Row],[ScheduleSeason]])</f>
        <v>17</v>
      </c>
      <c r="D10553">
        <v>1</v>
      </c>
      <c r="E10553" cm="1">
        <f t="array" ref="E10553">_xlfn.XLOOKUP(Table1[[#This Row],[ScheduleWeekWritten]],Table3[Game],100+Table3[Increase],Table1[[#This Row],[ScheduleWeekWritten]])</f>
        <v>1</v>
      </c>
      <c r="F10553" t="b">
        <v>0</v>
      </c>
      <c r="G10553" t="s">
        <v>54</v>
      </c>
      <c r="H10553">
        <v>26</v>
      </c>
      <c r="I10553">
        <v>23</v>
      </c>
      <c r="J10553" t="s">
        <v>154</v>
      </c>
      <c r="K10553" t="s">
        <v>55</v>
      </c>
      <c r="L10553" t="str">
        <f>_xlfn.XLOOKUP(Table1[[#This Row],[TeamFavoriteID]],Table2[team_id],Table2[team_name],_xlfn.XLOOKUP(Table1[[#This Row],[TeamFavoriteID]],Table2[team_id_pfr],Table2[team_name],"Even"))</f>
        <v>Minnesota Vikings</v>
      </c>
      <c r="M10553">
        <v>-3.5</v>
      </c>
      <c r="N10553">
        <f>IF(Table1[[#This Row],[TeamFavorite]]=Table1[[#This Row],[TeamHome]],Table1[[#This Row],[ScoreAway]]-Table1[[#This Row],[ScoreHome]],Table1[[#This Row],[ScoreHome]]-Table1[[#This Row],[ScoreAway]])</f>
        <v>-3</v>
      </c>
      <c r="O10553">
        <f>IF(Table1[[#This Row],[SpreadActual]]&lt;Table1[[#This Row],[SpreadFavorite]],1,0)</f>
        <v>0</v>
      </c>
      <c r="P10553">
        <v>38</v>
      </c>
      <c r="Q10553" t="s">
        <v>194</v>
      </c>
      <c r="R10553" t="b">
        <v>0</v>
      </c>
      <c r="S10553">
        <v>72</v>
      </c>
      <c r="T10553">
        <v>0</v>
      </c>
      <c r="V10553" t="s">
        <v>103</v>
      </c>
    </row>
    <row r="10554" spans="1:22" x14ac:dyDescent="0.2">
      <c r="A10554" s="1">
        <v>41161</v>
      </c>
      <c r="B10554">
        <v>2012</v>
      </c>
      <c r="C10554">
        <f>_xlfn.MAXIFS(Table1[ScheduleWeekWritten],Table1[ScheduleSeason],Table1[[#This Row],[ScheduleSeason]])</f>
        <v>17</v>
      </c>
      <c r="D10554">
        <v>1</v>
      </c>
      <c r="E10554" cm="1">
        <f t="array" ref="E10554">_xlfn.XLOOKUP(Table1[[#This Row],[ScheduleWeekWritten]],Table3[Game],100+Table3[Increase],Table1[[#This Row],[ScheduleWeekWritten]])</f>
        <v>1</v>
      </c>
      <c r="F10554" t="b">
        <v>0</v>
      </c>
      <c r="G10554" t="s">
        <v>95</v>
      </c>
      <c r="H10554">
        <v>32</v>
      </c>
      <c r="I10554">
        <v>40</v>
      </c>
      <c r="J10554" t="s">
        <v>61</v>
      </c>
      <c r="K10554" t="s">
        <v>98</v>
      </c>
      <c r="L10554" t="str">
        <f>_xlfn.XLOOKUP(Table1[[#This Row],[TeamFavoriteID]],Table2[team_id],Table2[team_name],_xlfn.XLOOKUP(Table1[[#This Row],[TeamFavoriteID]],Table2[team_id_pfr],Table2[team_name],"Even"))</f>
        <v>New Orleans Saints</v>
      </c>
      <c r="M10554">
        <v>-9</v>
      </c>
      <c r="N10554">
        <f>IF(Table1[[#This Row],[TeamFavorite]]=Table1[[#This Row],[TeamHome]],Table1[[#This Row],[ScoreAway]]-Table1[[#This Row],[ScoreHome]],Table1[[#This Row],[ScoreHome]]-Table1[[#This Row],[ScoreAway]])</f>
        <v>8</v>
      </c>
      <c r="O10554">
        <f>IF(Table1[[#This Row],[SpreadActual]]&lt;Table1[[#This Row],[SpreadFavorite]],1,0)</f>
        <v>0</v>
      </c>
      <c r="P10554">
        <v>50.5</v>
      </c>
      <c r="Q10554" t="s">
        <v>124</v>
      </c>
      <c r="R10554" t="b">
        <v>0</v>
      </c>
      <c r="S10554">
        <v>72</v>
      </c>
      <c r="T10554">
        <v>0</v>
      </c>
      <c r="V10554" t="s">
        <v>103</v>
      </c>
    </row>
    <row r="10555" spans="1:22" x14ac:dyDescent="0.2">
      <c r="A10555" s="1">
        <v>41161</v>
      </c>
      <c r="B10555">
        <v>2012</v>
      </c>
      <c r="C10555">
        <f>_xlfn.MAXIFS(Table1[ScheduleWeekWritten],Table1[ScheduleSeason],Table1[[#This Row],[ScheduleSeason]])</f>
        <v>17</v>
      </c>
      <c r="D10555">
        <v>1</v>
      </c>
      <c r="E10555" cm="1">
        <f t="array" ref="E10555">_xlfn.XLOOKUP(Table1[[#This Row],[ScheduleWeekWritten]],Table3[Game],100+Table3[Increase],Table1[[#This Row],[ScheduleWeekWritten]])</f>
        <v>1</v>
      </c>
      <c r="F10555" t="b">
        <v>0</v>
      </c>
      <c r="G10555" t="s">
        <v>31</v>
      </c>
      <c r="H10555">
        <v>48</v>
      </c>
      <c r="I10555">
        <v>28</v>
      </c>
      <c r="J10555" t="s">
        <v>28</v>
      </c>
      <c r="K10555" t="s">
        <v>32</v>
      </c>
      <c r="L10555" t="str">
        <f>_xlfn.XLOOKUP(Table1[[#This Row],[TeamFavoriteID]],Table2[team_id],Table2[team_name],_xlfn.XLOOKUP(Table1[[#This Row],[TeamFavoriteID]],Table2[team_id_pfr],Table2[team_name],"Even"))</f>
        <v>New York Jets</v>
      </c>
      <c r="M10555">
        <v>-3</v>
      </c>
      <c r="N10555">
        <f>IF(Table1[[#This Row],[TeamFavorite]]=Table1[[#This Row],[TeamHome]],Table1[[#This Row],[ScoreAway]]-Table1[[#This Row],[ScoreHome]],Table1[[#This Row],[ScoreHome]]-Table1[[#This Row],[ScoreAway]])</f>
        <v>-20</v>
      </c>
      <c r="O10555">
        <f>IF(Table1[[#This Row],[SpreadActual]]&lt;Table1[[#This Row],[SpreadFavorite]],1,0)</f>
        <v>1</v>
      </c>
      <c r="P10555">
        <v>39</v>
      </c>
      <c r="Q10555" t="s">
        <v>197</v>
      </c>
      <c r="R10555" t="b">
        <v>0</v>
      </c>
      <c r="S10555">
        <v>77</v>
      </c>
      <c r="T10555">
        <v>4</v>
      </c>
      <c r="U10555">
        <v>48</v>
      </c>
    </row>
    <row r="10556" spans="1:22" x14ac:dyDescent="0.2">
      <c r="A10556" s="1">
        <v>41161</v>
      </c>
      <c r="B10556">
        <v>2012</v>
      </c>
      <c r="C10556">
        <f>_xlfn.MAXIFS(Table1[ScheduleWeekWritten],Table1[ScheduleSeason],Table1[[#This Row],[ScheduleSeason]])</f>
        <v>17</v>
      </c>
      <c r="D10556">
        <v>1</v>
      </c>
      <c r="E10556" cm="1">
        <f t="array" ref="E10556">_xlfn.XLOOKUP(Table1[[#This Row],[ScheduleWeekWritten]],Table3[Game],100+Table3[Increase],Table1[[#This Row],[ScheduleWeekWritten]])</f>
        <v>1</v>
      </c>
      <c r="F10556" t="b">
        <v>0</v>
      </c>
      <c r="G10556" t="s">
        <v>127</v>
      </c>
      <c r="H10556">
        <v>16</v>
      </c>
      <c r="I10556">
        <v>10</v>
      </c>
      <c r="J10556" t="s">
        <v>152</v>
      </c>
      <c r="K10556" t="s">
        <v>162</v>
      </c>
      <c r="L10556" t="str">
        <f>_xlfn.XLOOKUP(Table1[[#This Row],[TeamFavoriteID]],Table2[team_id],Table2[team_name],_xlfn.XLOOKUP(Table1[[#This Row],[TeamFavoriteID]],Table2[team_id_pfr],Table2[team_name],"Even"))</f>
        <v>Carolina Panthers</v>
      </c>
      <c r="M10556">
        <v>-3</v>
      </c>
      <c r="N10556">
        <f>IF(Table1[[#This Row],[TeamFavorite]]=Table1[[#This Row],[TeamHome]],Table1[[#This Row],[ScoreAway]]-Table1[[#This Row],[ScoreHome]],Table1[[#This Row],[ScoreHome]]-Table1[[#This Row],[ScoreAway]])</f>
        <v>6</v>
      </c>
      <c r="O10556">
        <f>IF(Table1[[#This Row],[SpreadActual]]&lt;Table1[[#This Row],[SpreadFavorite]],1,0)</f>
        <v>0</v>
      </c>
      <c r="P10556">
        <v>45.5</v>
      </c>
      <c r="Q10556" t="s">
        <v>168</v>
      </c>
      <c r="R10556" t="b">
        <v>0</v>
      </c>
      <c r="S10556">
        <v>83</v>
      </c>
      <c r="T10556">
        <v>5</v>
      </c>
      <c r="U10556">
        <v>79</v>
      </c>
      <c r="V10556" t="s">
        <v>2</v>
      </c>
    </row>
    <row r="10557" spans="1:22" x14ac:dyDescent="0.2">
      <c r="A10557" s="1">
        <v>41161</v>
      </c>
      <c r="B10557">
        <v>2012</v>
      </c>
      <c r="C10557">
        <f>_xlfn.MAXIFS(Table1[ScheduleWeekWritten],Table1[ScheduleSeason],Table1[[#This Row],[ScheduleSeason]])</f>
        <v>17</v>
      </c>
      <c r="D10557">
        <v>1</v>
      </c>
      <c r="E10557" cm="1">
        <f t="array" ref="E10557">_xlfn.XLOOKUP(Table1[[#This Row],[ScheduleWeekWritten]],Table3[Game],100+Table3[Increase],Table1[[#This Row],[ScheduleWeekWritten]])</f>
        <v>1</v>
      </c>
      <c r="F10557" t="b">
        <v>0</v>
      </c>
      <c r="G10557" t="s">
        <v>171</v>
      </c>
      <c r="H10557">
        <v>13</v>
      </c>
      <c r="I10557">
        <v>34</v>
      </c>
      <c r="J10557" t="s">
        <v>115</v>
      </c>
      <c r="K10557" t="s">
        <v>70</v>
      </c>
      <c r="L10557" t="str">
        <f>_xlfn.XLOOKUP(Table1[[#This Row],[TeamFavoriteID]],Table2[team_id],Table2[team_name],_xlfn.XLOOKUP(Table1[[#This Row],[TeamFavoriteID]],Table2[team_id_pfr],Table2[team_name],"Even"))</f>
        <v>Boston Patriots</v>
      </c>
      <c r="M10557">
        <v>-6.5</v>
      </c>
      <c r="N10557">
        <f>IF(Table1[[#This Row],[TeamFavorite]]=Table1[[#This Row],[TeamHome]],Table1[[#This Row],[ScoreAway]]-Table1[[#This Row],[ScoreHome]],Table1[[#This Row],[ScoreHome]]-Table1[[#This Row],[ScoreAway]])</f>
        <v>-21</v>
      </c>
      <c r="O10557">
        <f>IF(Table1[[#This Row],[SpreadActual]]&lt;Table1[[#This Row],[SpreadFavorite]],1,0)</f>
        <v>1</v>
      </c>
      <c r="P10557">
        <v>48</v>
      </c>
      <c r="Q10557" t="s">
        <v>172</v>
      </c>
      <c r="R10557" t="b">
        <v>0</v>
      </c>
      <c r="S10557">
        <v>77</v>
      </c>
      <c r="T10557">
        <v>4</v>
      </c>
      <c r="U10557">
        <v>45</v>
      </c>
    </row>
    <row r="10558" spans="1:22" x14ac:dyDescent="0.2">
      <c r="A10558" s="1">
        <v>41162</v>
      </c>
      <c r="B10558">
        <v>2012</v>
      </c>
      <c r="C10558">
        <f>_xlfn.MAXIFS(Table1[ScheduleWeekWritten],Table1[ScheduleSeason],Table1[[#This Row],[ScheduleSeason]])</f>
        <v>17</v>
      </c>
      <c r="D10558">
        <v>1</v>
      </c>
      <c r="E10558" cm="1">
        <f t="array" ref="E10558">_xlfn.XLOOKUP(Table1[[#This Row],[ScheduleWeekWritten]],Table3[Game],100+Table3[Increase],Table1[[#This Row],[ScheduleWeekWritten]])</f>
        <v>1</v>
      </c>
      <c r="F10558" t="b">
        <v>0</v>
      </c>
      <c r="G10558" t="s">
        <v>158</v>
      </c>
      <c r="H10558">
        <v>44</v>
      </c>
      <c r="I10558">
        <v>13</v>
      </c>
      <c r="J10558" t="s">
        <v>101</v>
      </c>
      <c r="K10558" t="s">
        <v>159</v>
      </c>
      <c r="L10558" t="str">
        <f>_xlfn.XLOOKUP(Table1[[#This Row],[TeamFavoriteID]],Table2[team_id],Table2[team_name],_xlfn.XLOOKUP(Table1[[#This Row],[TeamFavoriteID]],Table2[team_id_pfr],Table2[team_name],"Even"))</f>
        <v>Baltimore Ravens</v>
      </c>
      <c r="M10558">
        <v>-7</v>
      </c>
      <c r="N10558">
        <f>IF(Table1[[#This Row],[TeamFavorite]]=Table1[[#This Row],[TeamHome]],Table1[[#This Row],[ScoreAway]]-Table1[[#This Row],[ScoreHome]],Table1[[#This Row],[ScoreHome]]-Table1[[#This Row],[ScoreAway]])</f>
        <v>-31</v>
      </c>
      <c r="O10558">
        <f>IF(Table1[[#This Row],[SpreadActual]]&lt;Table1[[#This Row],[SpreadFavorite]],1,0)</f>
        <v>1</v>
      </c>
      <c r="P10558">
        <v>43</v>
      </c>
      <c r="Q10558" t="s">
        <v>166</v>
      </c>
      <c r="R10558" t="b">
        <v>0</v>
      </c>
      <c r="S10558">
        <v>74</v>
      </c>
      <c r="T10558">
        <v>1</v>
      </c>
      <c r="U10558">
        <v>37</v>
      </c>
    </row>
    <row r="10559" spans="1:22" x14ac:dyDescent="0.2">
      <c r="A10559" s="1">
        <v>41162</v>
      </c>
      <c r="B10559">
        <v>2012</v>
      </c>
      <c r="C10559">
        <f>_xlfn.MAXIFS(Table1[ScheduleWeekWritten],Table1[ScheduleSeason],Table1[[#This Row],[ScheduleSeason]])</f>
        <v>17</v>
      </c>
      <c r="D10559">
        <v>1</v>
      </c>
      <c r="E10559" cm="1">
        <f t="array" ref="E10559">_xlfn.XLOOKUP(Table1[[#This Row],[ScheduleWeekWritten]],Table3[Game],100+Table3[Increase],Table1[[#This Row],[ScheduleWeekWritten]])</f>
        <v>1</v>
      </c>
      <c r="F10559" t="b">
        <v>0</v>
      </c>
      <c r="G10559" t="s">
        <v>20</v>
      </c>
      <c r="H10559">
        <v>14</v>
      </c>
      <c r="I10559">
        <v>22</v>
      </c>
      <c r="J10559" t="s">
        <v>27</v>
      </c>
      <c r="K10559" t="s">
        <v>21</v>
      </c>
      <c r="L10559" t="str">
        <f>_xlfn.XLOOKUP(Table1[[#This Row],[TeamFavoriteID]],Table2[team_id],Table2[team_name],_xlfn.XLOOKUP(Table1[[#This Row],[TeamFavoriteID]],Table2[team_id_pfr],Table2[team_name],"Even"))</f>
        <v>Las Vegas Raiders</v>
      </c>
      <c r="M10559">
        <v>-1</v>
      </c>
      <c r="N10559">
        <f>IF(Table1[[#This Row],[TeamFavorite]]=Table1[[#This Row],[TeamHome]],Table1[[#This Row],[ScoreAway]]-Table1[[#This Row],[ScoreHome]],Table1[[#This Row],[ScoreHome]]-Table1[[#This Row],[ScoreAway]])</f>
        <v>-8</v>
      </c>
      <c r="O10559">
        <f>IF(Table1[[#This Row],[SpreadActual]]&lt;Table1[[#This Row],[SpreadFavorite]],1,0)</f>
        <v>1</v>
      </c>
      <c r="P10559">
        <v>47.5</v>
      </c>
      <c r="Q10559" t="s">
        <v>76</v>
      </c>
      <c r="R10559" t="b">
        <v>0</v>
      </c>
      <c r="S10559">
        <v>67</v>
      </c>
      <c r="T10559">
        <v>7</v>
      </c>
      <c r="U10559">
        <v>59</v>
      </c>
      <c r="V10559" t="s">
        <v>1</v>
      </c>
    </row>
    <row r="10560" spans="1:22" x14ac:dyDescent="0.2">
      <c r="A10560" s="1">
        <v>41165</v>
      </c>
      <c r="B10560">
        <v>2012</v>
      </c>
      <c r="C10560">
        <f>_xlfn.MAXIFS(Table1[ScheduleWeekWritten],Table1[ScheduleSeason],Table1[[#This Row],[ScheduleSeason]])</f>
        <v>17</v>
      </c>
      <c r="D10560">
        <v>2</v>
      </c>
      <c r="E10560" cm="1">
        <f t="array" ref="E10560">_xlfn.XLOOKUP(Table1[[#This Row],[ScheduleWeekWritten]],Table3[Game],100+Table3[Increase],Table1[[#This Row],[ScheduleWeekWritten]])</f>
        <v>2</v>
      </c>
      <c r="F10560" t="b">
        <v>0</v>
      </c>
      <c r="G10560" t="s">
        <v>33</v>
      </c>
      <c r="H10560">
        <v>23</v>
      </c>
      <c r="I10560">
        <v>10</v>
      </c>
      <c r="J10560" t="s">
        <v>46</v>
      </c>
      <c r="K10560" t="s">
        <v>35</v>
      </c>
      <c r="L10560" t="str">
        <f>_xlfn.XLOOKUP(Table1[[#This Row],[TeamFavoriteID]],Table2[team_id],Table2[team_name],_xlfn.XLOOKUP(Table1[[#This Row],[TeamFavoriteID]],Table2[team_id_pfr],Table2[team_name],"Even"))</f>
        <v>Green Bay Packers</v>
      </c>
      <c r="M10560">
        <v>-5.5</v>
      </c>
      <c r="N10560">
        <f>IF(Table1[[#This Row],[TeamFavorite]]=Table1[[#This Row],[TeamHome]],Table1[[#This Row],[ScoreAway]]-Table1[[#This Row],[ScoreHome]],Table1[[#This Row],[ScoreHome]]-Table1[[#This Row],[ScoreAway]])</f>
        <v>-13</v>
      </c>
      <c r="O10560">
        <f>IF(Table1[[#This Row],[SpreadActual]]&lt;Table1[[#This Row],[SpreadFavorite]],1,0)</f>
        <v>1</v>
      </c>
      <c r="P10560">
        <v>51</v>
      </c>
      <c r="Q10560" t="s">
        <v>82</v>
      </c>
      <c r="R10560" t="b">
        <v>0</v>
      </c>
      <c r="S10560">
        <v>60</v>
      </c>
      <c r="T10560">
        <v>3</v>
      </c>
      <c r="U10560">
        <v>67</v>
      </c>
    </row>
    <row r="10561" spans="1:22" x14ac:dyDescent="0.2">
      <c r="A10561" s="1">
        <v>41168</v>
      </c>
      <c r="B10561">
        <v>2012</v>
      </c>
      <c r="C10561">
        <f>_xlfn.MAXIFS(Table1[ScheduleWeekWritten],Table1[ScheduleSeason],Table1[[#This Row],[ScheduleSeason]])</f>
        <v>17</v>
      </c>
      <c r="D10561">
        <v>2</v>
      </c>
      <c r="E10561" cm="1">
        <f t="array" ref="E10561">_xlfn.XLOOKUP(Table1[[#This Row],[ScheduleWeekWritten]],Table3[Game],100+Table3[Increase],Table1[[#This Row],[ScheduleWeekWritten]])</f>
        <v>2</v>
      </c>
      <c r="F10561" t="b">
        <v>0</v>
      </c>
      <c r="G10561" t="s">
        <v>28</v>
      </c>
      <c r="H10561">
        <v>35</v>
      </c>
      <c r="I10561">
        <v>17</v>
      </c>
      <c r="J10561" t="s">
        <v>42</v>
      </c>
      <c r="K10561" t="s">
        <v>43</v>
      </c>
      <c r="L10561" t="str">
        <f>_xlfn.XLOOKUP(Table1[[#This Row],[TeamFavoriteID]],Table2[team_id],Table2[team_name],_xlfn.XLOOKUP(Table1[[#This Row],[TeamFavoriteID]],Table2[team_id_pfr],Table2[team_name],"Even"))</f>
        <v>Buffalo Bills</v>
      </c>
      <c r="M10561">
        <v>-3</v>
      </c>
      <c r="N10561">
        <f>IF(Table1[[#This Row],[TeamFavorite]]=Table1[[#This Row],[TeamHome]],Table1[[#This Row],[ScoreAway]]-Table1[[#This Row],[ScoreHome]],Table1[[#This Row],[ScoreHome]]-Table1[[#This Row],[ScoreAway]])</f>
        <v>-18</v>
      </c>
      <c r="O10561">
        <f>IF(Table1[[#This Row],[SpreadActual]]&lt;Table1[[#This Row],[SpreadFavorite]],1,0)</f>
        <v>1</v>
      </c>
      <c r="P10561">
        <v>45</v>
      </c>
      <c r="Q10561" t="s">
        <v>123</v>
      </c>
      <c r="R10561" t="b">
        <v>0</v>
      </c>
      <c r="S10561">
        <v>68</v>
      </c>
      <c r="T10561">
        <v>13</v>
      </c>
      <c r="U10561">
        <v>55</v>
      </c>
    </row>
    <row r="10562" spans="1:22" x14ac:dyDescent="0.2">
      <c r="A10562" s="1">
        <v>41168</v>
      </c>
      <c r="B10562">
        <v>2012</v>
      </c>
      <c r="C10562">
        <f>_xlfn.MAXIFS(Table1[ScheduleWeekWritten],Table1[ScheduleSeason],Table1[[#This Row],[ScheduleSeason]])</f>
        <v>17</v>
      </c>
      <c r="D10562">
        <v>2</v>
      </c>
      <c r="E10562" cm="1">
        <f t="array" ref="E10562">_xlfn.XLOOKUP(Table1[[#This Row],[ScheduleWeekWritten]],Table3[Game],100+Table3[Increase],Table1[[#This Row],[ScheduleWeekWritten]])</f>
        <v>2</v>
      </c>
      <c r="F10562" t="b">
        <v>0</v>
      </c>
      <c r="G10562" t="s">
        <v>152</v>
      </c>
      <c r="H10562">
        <v>35</v>
      </c>
      <c r="I10562">
        <v>27</v>
      </c>
      <c r="J10562" t="s">
        <v>95</v>
      </c>
      <c r="K10562" t="s">
        <v>98</v>
      </c>
      <c r="L10562" t="str">
        <f>_xlfn.XLOOKUP(Table1[[#This Row],[TeamFavoriteID]],Table2[team_id],Table2[team_name],_xlfn.XLOOKUP(Table1[[#This Row],[TeamFavoriteID]],Table2[team_id_pfr],Table2[team_name],"Even"))</f>
        <v>New Orleans Saints</v>
      </c>
      <c r="M10562">
        <v>-3</v>
      </c>
      <c r="N10562">
        <f>IF(Table1[[#This Row],[TeamFavorite]]=Table1[[#This Row],[TeamHome]],Table1[[#This Row],[ScoreAway]]-Table1[[#This Row],[ScoreHome]],Table1[[#This Row],[ScoreHome]]-Table1[[#This Row],[ScoreAway]])</f>
        <v>8</v>
      </c>
      <c r="O10562">
        <f>IF(Table1[[#This Row],[SpreadActual]]&lt;Table1[[#This Row],[SpreadFavorite]],1,0)</f>
        <v>0</v>
      </c>
      <c r="P10562">
        <v>54</v>
      </c>
      <c r="Q10562" t="s">
        <v>160</v>
      </c>
      <c r="R10562" t="b">
        <v>0</v>
      </c>
      <c r="S10562">
        <v>71</v>
      </c>
      <c r="T10562">
        <v>4</v>
      </c>
      <c r="U10562">
        <v>85</v>
      </c>
    </row>
    <row r="10563" spans="1:22" x14ac:dyDescent="0.2">
      <c r="A10563" s="1">
        <v>41168</v>
      </c>
      <c r="B10563">
        <v>2012</v>
      </c>
      <c r="C10563">
        <f>_xlfn.MAXIFS(Table1[ScheduleWeekWritten],Table1[ScheduleSeason],Table1[[#This Row],[ScheduleSeason]])</f>
        <v>17</v>
      </c>
      <c r="D10563">
        <v>2</v>
      </c>
      <c r="E10563" cm="1">
        <f t="array" ref="E10563">_xlfn.XLOOKUP(Table1[[#This Row],[ScheduleWeekWritten]],Table3[Game],100+Table3[Increase],Table1[[#This Row],[ScheduleWeekWritten]])</f>
        <v>2</v>
      </c>
      <c r="F10563" t="b">
        <v>0</v>
      </c>
      <c r="G10563" t="s">
        <v>101</v>
      </c>
      <c r="H10563">
        <v>34</v>
      </c>
      <c r="I10563">
        <v>27</v>
      </c>
      <c r="J10563" t="s">
        <v>62</v>
      </c>
      <c r="K10563" t="s">
        <v>104</v>
      </c>
      <c r="L10563" t="str">
        <f>_xlfn.XLOOKUP(Table1[[#This Row],[TeamFavoriteID]],Table2[team_id],Table2[team_name],_xlfn.XLOOKUP(Table1[[#This Row],[TeamFavoriteID]],Table2[team_id_pfr],Table2[team_name],"Even"))</f>
        <v>Cincinnati Bengals</v>
      </c>
      <c r="M10563">
        <v>-7</v>
      </c>
      <c r="N10563">
        <f>IF(Table1[[#This Row],[TeamFavorite]]=Table1[[#This Row],[TeamHome]],Table1[[#This Row],[ScoreAway]]-Table1[[#This Row],[ScoreHome]],Table1[[#This Row],[ScoreHome]]-Table1[[#This Row],[ScoreAway]])</f>
        <v>-7</v>
      </c>
      <c r="O10563">
        <f>IF(Table1[[#This Row],[SpreadActual]]&lt;Table1[[#This Row],[SpreadFavorite]],1,0)</f>
        <v>0</v>
      </c>
      <c r="P10563">
        <v>39.5</v>
      </c>
      <c r="Q10563" t="s">
        <v>173</v>
      </c>
      <c r="R10563" t="b">
        <v>0</v>
      </c>
      <c r="S10563">
        <v>76</v>
      </c>
      <c r="T10563">
        <v>5</v>
      </c>
      <c r="U10563">
        <v>37</v>
      </c>
    </row>
    <row r="10564" spans="1:22" x14ac:dyDescent="0.2">
      <c r="A10564" s="1">
        <v>41168</v>
      </c>
      <c r="B10564">
        <v>2012</v>
      </c>
      <c r="C10564">
        <f>_xlfn.MAXIFS(Table1[ScheduleWeekWritten],Table1[ScheduleSeason],Table1[[#This Row],[ScheduleSeason]])</f>
        <v>17</v>
      </c>
      <c r="D10564">
        <v>2</v>
      </c>
      <c r="E10564" cm="1">
        <f t="array" ref="E10564">_xlfn.XLOOKUP(Table1[[#This Row],[ScheduleWeekWritten]],Table3[Game],100+Table3[Increase],Table1[[#This Row],[ScheduleWeekWritten]])</f>
        <v>2</v>
      </c>
      <c r="F10564" t="b">
        <v>0</v>
      </c>
      <c r="G10564" t="s">
        <v>140</v>
      </c>
      <c r="H10564">
        <v>23</v>
      </c>
      <c r="I10564">
        <v>20</v>
      </c>
      <c r="J10564" t="s">
        <v>54</v>
      </c>
      <c r="K10564" t="s">
        <v>55</v>
      </c>
      <c r="L10564" t="str">
        <f>_xlfn.XLOOKUP(Table1[[#This Row],[TeamFavoriteID]],Table2[team_id],Table2[team_name],_xlfn.XLOOKUP(Table1[[#This Row],[TeamFavoriteID]],Table2[team_id_pfr],Table2[team_name],"Even"))</f>
        <v>Minnesota Vikings</v>
      </c>
      <c r="M10564">
        <v>-3</v>
      </c>
      <c r="N10564">
        <f>IF(Table1[[#This Row],[TeamFavorite]]=Table1[[#This Row],[TeamHome]],Table1[[#This Row],[ScoreAway]]-Table1[[#This Row],[ScoreHome]],Table1[[#This Row],[ScoreHome]]-Table1[[#This Row],[ScoreAway]])</f>
        <v>3</v>
      </c>
      <c r="O10564">
        <f>IF(Table1[[#This Row],[SpreadActual]]&lt;Table1[[#This Row],[SpreadFavorite]],1,0)</f>
        <v>0</v>
      </c>
      <c r="P10564">
        <v>45.5</v>
      </c>
      <c r="Q10564" t="s">
        <v>190</v>
      </c>
      <c r="R10564" t="b">
        <v>0</v>
      </c>
      <c r="S10564">
        <v>72</v>
      </c>
      <c r="T10564">
        <v>0</v>
      </c>
      <c r="V10564" t="s">
        <v>103</v>
      </c>
    </row>
    <row r="10565" spans="1:22" x14ac:dyDescent="0.2">
      <c r="A10565" s="1">
        <v>41168</v>
      </c>
      <c r="B10565">
        <v>2012</v>
      </c>
      <c r="C10565">
        <f>_xlfn.MAXIFS(Table1[ScheduleWeekWritten],Table1[ScheduleSeason],Table1[[#This Row],[ScheduleSeason]])</f>
        <v>17</v>
      </c>
      <c r="D10565">
        <v>2</v>
      </c>
      <c r="E10565" cm="1">
        <f t="array" ref="E10565">_xlfn.XLOOKUP(Table1[[#This Row],[ScheduleWeekWritten]],Table3[Game],100+Table3[Increase],Table1[[#This Row],[ScheduleWeekWritten]])</f>
        <v>2</v>
      </c>
      <c r="F10565" t="b">
        <v>0</v>
      </c>
      <c r="G10565" t="s">
        <v>154</v>
      </c>
      <c r="H10565">
        <v>7</v>
      </c>
      <c r="I10565">
        <v>27</v>
      </c>
      <c r="J10565" t="s">
        <v>177</v>
      </c>
      <c r="K10565" t="s">
        <v>182</v>
      </c>
      <c r="L10565" t="str">
        <f>_xlfn.XLOOKUP(Table1[[#This Row],[TeamFavoriteID]],Table2[team_id],Table2[team_name],_xlfn.XLOOKUP(Table1[[#This Row],[TeamFavoriteID]],Table2[team_id_pfr],Table2[team_name],"Even"))</f>
        <v>Houston Texans</v>
      </c>
      <c r="M10565">
        <v>-7</v>
      </c>
      <c r="N10565">
        <f>IF(Table1[[#This Row],[TeamFavorite]]=Table1[[#This Row],[TeamHome]],Table1[[#This Row],[ScoreAway]]-Table1[[#This Row],[ScoreHome]],Table1[[#This Row],[ScoreHome]]-Table1[[#This Row],[ScoreAway]])</f>
        <v>-20</v>
      </c>
      <c r="O10565">
        <f>IF(Table1[[#This Row],[SpreadActual]]&lt;Table1[[#This Row],[SpreadFavorite]],1,0)</f>
        <v>1</v>
      </c>
      <c r="P10565">
        <v>40</v>
      </c>
      <c r="Q10565" t="s">
        <v>155</v>
      </c>
      <c r="R10565" t="b">
        <v>0</v>
      </c>
      <c r="S10565">
        <v>85</v>
      </c>
      <c r="T10565">
        <v>9</v>
      </c>
      <c r="U10565">
        <v>66</v>
      </c>
    </row>
    <row r="10566" spans="1:22" x14ac:dyDescent="0.2">
      <c r="A10566" s="1">
        <v>41168</v>
      </c>
      <c r="B10566">
        <v>2012</v>
      </c>
      <c r="C10566">
        <f>_xlfn.MAXIFS(Table1[ScheduleWeekWritten],Table1[ScheduleSeason],Table1[[#This Row],[ScheduleSeason]])</f>
        <v>17</v>
      </c>
      <c r="D10566">
        <v>2</v>
      </c>
      <c r="E10566" cm="1">
        <f t="array" ref="E10566">_xlfn.XLOOKUP(Table1[[#This Row],[ScheduleWeekWritten]],Table3[Game],100+Table3[Increase],Table1[[#This Row],[ScheduleWeekWritten]])</f>
        <v>2</v>
      </c>
      <c r="F10566" t="b">
        <v>0</v>
      </c>
      <c r="G10566" t="s">
        <v>19</v>
      </c>
      <c r="H10566">
        <v>35</v>
      </c>
      <c r="I10566">
        <v>13</v>
      </c>
      <c r="J10566" t="s">
        <v>20</v>
      </c>
      <c r="K10566" t="s">
        <v>21</v>
      </c>
      <c r="L10566" t="str">
        <f>_xlfn.XLOOKUP(Table1[[#This Row],[TeamFavoriteID]],Table2[team_id],Table2[team_name],_xlfn.XLOOKUP(Table1[[#This Row],[TeamFavoriteID]],Table2[team_id_pfr],Table2[team_name],"Even"))</f>
        <v>Las Vegas Raiders</v>
      </c>
      <c r="M10566">
        <v>-2</v>
      </c>
      <c r="N10566">
        <f>IF(Table1[[#This Row],[TeamFavorite]]=Table1[[#This Row],[TeamHome]],Table1[[#This Row],[ScoreAway]]-Table1[[#This Row],[ScoreHome]],Table1[[#This Row],[ScoreHome]]-Table1[[#This Row],[ScoreAway]])</f>
        <v>22</v>
      </c>
      <c r="O10566">
        <f>IF(Table1[[#This Row],[SpreadActual]]&lt;Table1[[#This Row],[SpreadFavorite]],1,0)</f>
        <v>0</v>
      </c>
      <c r="P10566">
        <v>41</v>
      </c>
      <c r="Q10566" t="s">
        <v>143</v>
      </c>
      <c r="R10566" t="b">
        <v>0</v>
      </c>
      <c r="S10566">
        <v>83</v>
      </c>
      <c r="T10566">
        <v>8</v>
      </c>
      <c r="U10566">
        <v>75</v>
      </c>
    </row>
    <row r="10567" spans="1:22" x14ac:dyDescent="0.2">
      <c r="A10567" s="1">
        <v>41168</v>
      </c>
      <c r="B10567">
        <v>2012</v>
      </c>
      <c r="C10567">
        <f>_xlfn.MAXIFS(Table1[ScheduleWeekWritten],Table1[ScheduleSeason],Table1[[#This Row],[ScheduleSeason]])</f>
        <v>17</v>
      </c>
      <c r="D10567">
        <v>2</v>
      </c>
      <c r="E10567" cm="1">
        <f t="array" ref="E10567">_xlfn.XLOOKUP(Table1[[#This Row],[ScheduleWeekWritten]],Table3[Game],100+Table3[Increase],Table1[[#This Row],[ScheduleWeekWritten]])</f>
        <v>2</v>
      </c>
      <c r="F10567" t="b">
        <v>0</v>
      </c>
      <c r="G10567" t="s">
        <v>115</v>
      </c>
      <c r="H10567">
        <v>18</v>
      </c>
      <c r="I10567">
        <v>20</v>
      </c>
      <c r="J10567" t="s">
        <v>149</v>
      </c>
      <c r="K10567" t="s">
        <v>70</v>
      </c>
      <c r="L10567" t="str">
        <f>_xlfn.XLOOKUP(Table1[[#This Row],[TeamFavoriteID]],Table2[team_id],Table2[team_name],_xlfn.XLOOKUP(Table1[[#This Row],[TeamFavoriteID]],Table2[team_id_pfr],Table2[team_name],"Even"))</f>
        <v>Boston Patriots</v>
      </c>
      <c r="M10567">
        <v>-13.5</v>
      </c>
      <c r="N10567">
        <f>IF(Table1[[#This Row],[TeamFavorite]]=Table1[[#This Row],[TeamHome]],Table1[[#This Row],[ScoreAway]]-Table1[[#This Row],[ScoreHome]],Table1[[#This Row],[ScoreHome]]-Table1[[#This Row],[ScoreAway]])</f>
        <v>-2</v>
      </c>
      <c r="O10567">
        <f>IF(Table1[[#This Row],[SpreadActual]]&lt;Table1[[#This Row],[SpreadFavorite]],1,0)</f>
        <v>0</v>
      </c>
      <c r="P10567">
        <v>47</v>
      </c>
      <c r="Q10567" t="s">
        <v>179</v>
      </c>
      <c r="R10567" t="b">
        <v>0</v>
      </c>
      <c r="S10567">
        <v>71</v>
      </c>
      <c r="T10567">
        <v>2</v>
      </c>
      <c r="U10567">
        <v>55</v>
      </c>
    </row>
    <row r="10568" spans="1:22" x14ac:dyDescent="0.2">
      <c r="A10568" s="1">
        <v>41168</v>
      </c>
      <c r="B10568">
        <v>2012</v>
      </c>
      <c r="C10568">
        <f>_xlfn.MAXIFS(Table1[ScheduleWeekWritten],Table1[ScheduleSeason],Table1[[#This Row],[ScheduleSeason]])</f>
        <v>17</v>
      </c>
      <c r="D10568">
        <v>2</v>
      </c>
      <c r="E10568" cm="1">
        <f t="array" ref="E10568">_xlfn.XLOOKUP(Table1[[#This Row],[ScheduleWeekWritten]],Table3[Game],100+Table3[Increase],Table1[[#This Row],[ScheduleWeekWritten]])</f>
        <v>2</v>
      </c>
      <c r="F10568" t="b">
        <v>0</v>
      </c>
      <c r="G10568" t="s">
        <v>50</v>
      </c>
      <c r="H10568">
        <v>41</v>
      </c>
      <c r="I10568">
        <v>34</v>
      </c>
      <c r="J10568" t="s">
        <v>127</v>
      </c>
      <c r="K10568" t="s">
        <v>90</v>
      </c>
      <c r="L10568" t="str">
        <f>_xlfn.XLOOKUP(Table1[[#This Row],[TeamFavoriteID]],Table2[team_id],Table2[team_name],_xlfn.XLOOKUP(Table1[[#This Row],[TeamFavoriteID]],Table2[team_id_pfr],Table2[team_name],"Even"))</f>
        <v>New York Giants</v>
      </c>
      <c r="M10568">
        <v>-8</v>
      </c>
      <c r="N10568">
        <f>IF(Table1[[#This Row],[TeamFavorite]]=Table1[[#This Row],[TeamHome]],Table1[[#This Row],[ScoreAway]]-Table1[[#This Row],[ScoreHome]],Table1[[#This Row],[ScoreHome]]-Table1[[#This Row],[ScoreAway]])</f>
        <v>-7</v>
      </c>
      <c r="O10568">
        <f>IF(Table1[[#This Row],[SpreadActual]]&lt;Table1[[#This Row],[SpreadFavorite]],1,0)</f>
        <v>0</v>
      </c>
      <c r="P10568">
        <v>43.5</v>
      </c>
      <c r="Q10568" t="s">
        <v>197</v>
      </c>
      <c r="R10568" t="b">
        <v>0</v>
      </c>
      <c r="S10568">
        <v>75</v>
      </c>
      <c r="T10568">
        <v>8</v>
      </c>
      <c r="U10568">
        <v>39</v>
      </c>
    </row>
    <row r="10569" spans="1:22" x14ac:dyDescent="0.2">
      <c r="A10569" s="1">
        <v>41168</v>
      </c>
      <c r="B10569">
        <v>2012</v>
      </c>
      <c r="C10569">
        <f>_xlfn.MAXIFS(Table1[ScheduleWeekWritten],Table1[ScheduleSeason],Table1[[#This Row],[ScheduleSeason]])</f>
        <v>17</v>
      </c>
      <c r="D10569">
        <v>2</v>
      </c>
      <c r="E10569" cm="1">
        <f t="array" ref="E10569">_xlfn.XLOOKUP(Table1[[#This Row],[ScheduleWeekWritten]],Table3[Game],100+Table3[Increase],Table1[[#This Row],[ScheduleWeekWritten]])</f>
        <v>2</v>
      </c>
      <c r="F10569" t="b">
        <v>0</v>
      </c>
      <c r="G10569" t="s">
        <v>58</v>
      </c>
      <c r="H10569">
        <v>24</v>
      </c>
      <c r="I10569">
        <v>23</v>
      </c>
      <c r="J10569" t="s">
        <v>158</v>
      </c>
      <c r="K10569" t="s">
        <v>77</v>
      </c>
      <c r="L10569" t="str">
        <f>_xlfn.XLOOKUP(Table1[[#This Row],[TeamFavoriteID]],Table2[team_id],Table2[team_name],_xlfn.XLOOKUP(Table1[[#This Row],[TeamFavoriteID]],Table2[team_id_pfr],Table2[team_name],"Even"))</f>
        <v>Philadelphia Eagles</v>
      </c>
      <c r="M10569">
        <v>-3</v>
      </c>
      <c r="N10569">
        <f>IF(Table1[[#This Row],[TeamFavorite]]=Table1[[#This Row],[TeamHome]],Table1[[#This Row],[ScoreAway]]-Table1[[#This Row],[ScoreHome]],Table1[[#This Row],[ScoreHome]]-Table1[[#This Row],[ScoreAway]])</f>
        <v>-1</v>
      </c>
      <c r="O10569">
        <f>IF(Table1[[#This Row],[SpreadActual]]&lt;Table1[[#This Row],[SpreadFavorite]],1,0)</f>
        <v>0</v>
      </c>
      <c r="P10569">
        <v>47</v>
      </c>
      <c r="Q10569" t="s">
        <v>183</v>
      </c>
      <c r="R10569" t="b">
        <v>0</v>
      </c>
      <c r="S10569">
        <v>74</v>
      </c>
      <c r="T10569">
        <v>5</v>
      </c>
      <c r="U10569">
        <v>40</v>
      </c>
    </row>
    <row r="10570" spans="1:22" x14ac:dyDescent="0.2">
      <c r="A10570" s="1">
        <v>41168</v>
      </c>
      <c r="B10570">
        <v>2012</v>
      </c>
      <c r="C10570">
        <f>_xlfn.MAXIFS(Table1[ScheduleWeekWritten],Table1[ScheduleSeason],Table1[[#This Row],[ScheduleSeason]])</f>
        <v>17</v>
      </c>
      <c r="D10570">
        <v>2</v>
      </c>
      <c r="E10570" cm="1">
        <f t="array" ref="E10570">_xlfn.XLOOKUP(Table1[[#This Row],[ScheduleWeekWritten]],Table3[Game],100+Table3[Increase],Table1[[#This Row],[ScheduleWeekWritten]])</f>
        <v>2</v>
      </c>
      <c r="F10570" t="b">
        <v>0</v>
      </c>
      <c r="G10570" t="s">
        <v>49</v>
      </c>
      <c r="H10570">
        <v>27</v>
      </c>
      <c r="I10570">
        <v>10</v>
      </c>
      <c r="J10570" t="s">
        <v>31</v>
      </c>
      <c r="K10570" t="s">
        <v>51</v>
      </c>
      <c r="L10570" t="str">
        <f>_xlfn.XLOOKUP(Table1[[#This Row],[TeamFavoriteID]],Table2[team_id],Table2[team_name],_xlfn.XLOOKUP(Table1[[#This Row],[TeamFavoriteID]],Table2[team_id_pfr],Table2[team_name],"Even"))</f>
        <v>Pittsburgh Steelers</v>
      </c>
      <c r="M10570">
        <v>-4.5</v>
      </c>
      <c r="N10570">
        <f>IF(Table1[[#This Row],[TeamFavorite]]=Table1[[#This Row],[TeamHome]],Table1[[#This Row],[ScoreAway]]-Table1[[#This Row],[ScoreHome]],Table1[[#This Row],[ScoreHome]]-Table1[[#This Row],[ScoreAway]])</f>
        <v>-17</v>
      </c>
      <c r="O10570">
        <f>IF(Table1[[#This Row],[SpreadActual]]&lt;Table1[[#This Row],[SpreadFavorite]],1,0)</f>
        <v>1</v>
      </c>
      <c r="P10570">
        <v>43</v>
      </c>
      <c r="Q10570" t="s">
        <v>175</v>
      </c>
      <c r="R10570" t="b">
        <v>0</v>
      </c>
      <c r="S10570">
        <v>71</v>
      </c>
      <c r="T10570">
        <v>5</v>
      </c>
      <c r="U10570">
        <v>36</v>
      </c>
    </row>
    <row r="10571" spans="1:22" x14ac:dyDescent="0.2">
      <c r="A10571" s="1">
        <v>41168</v>
      </c>
      <c r="B10571">
        <v>2012</v>
      </c>
      <c r="C10571">
        <f>_xlfn.MAXIFS(Table1[ScheduleWeekWritten],Table1[ScheduleSeason],Table1[[#This Row],[ScheduleSeason]])</f>
        <v>17</v>
      </c>
      <c r="D10571">
        <v>2</v>
      </c>
      <c r="E10571" cm="1">
        <f t="array" ref="E10571">_xlfn.XLOOKUP(Table1[[#This Row],[ScheduleWeekWritten]],Table3[Game],100+Table3[Increase],Table1[[#This Row],[ScheduleWeekWritten]])</f>
        <v>2</v>
      </c>
      <c r="F10571" t="b">
        <v>0</v>
      </c>
      <c r="G10571" t="s">
        <v>27</v>
      </c>
      <c r="H10571">
        <v>38</v>
      </c>
      <c r="I10571">
        <v>10</v>
      </c>
      <c r="J10571" t="s">
        <v>171</v>
      </c>
      <c r="K10571" t="s">
        <v>29</v>
      </c>
      <c r="L10571" t="str">
        <f>_xlfn.XLOOKUP(Table1[[#This Row],[TeamFavoriteID]],Table2[team_id],Table2[team_name],_xlfn.XLOOKUP(Table1[[#This Row],[TeamFavoriteID]],Table2[team_id_pfr],Table2[team_name],"Even"))</f>
        <v>Los Angeles Chargers</v>
      </c>
      <c r="M10571">
        <v>-6</v>
      </c>
      <c r="N10571">
        <f>IF(Table1[[#This Row],[TeamFavorite]]=Table1[[#This Row],[TeamHome]],Table1[[#This Row],[ScoreAway]]-Table1[[#This Row],[ScoreHome]],Table1[[#This Row],[ScoreHome]]-Table1[[#This Row],[ScoreAway]])</f>
        <v>28</v>
      </c>
      <c r="O10571">
        <f>IF(Table1[[#This Row],[SpreadActual]]&lt;Table1[[#This Row],[SpreadFavorite]],1,0)</f>
        <v>0</v>
      </c>
      <c r="P10571">
        <v>43.5</v>
      </c>
      <c r="Q10571" t="s">
        <v>94</v>
      </c>
      <c r="R10571" t="b">
        <v>0</v>
      </c>
      <c r="S10571">
        <v>85</v>
      </c>
      <c r="T10571">
        <v>8</v>
      </c>
      <c r="U10571">
        <v>37</v>
      </c>
    </row>
    <row r="10572" spans="1:22" x14ac:dyDescent="0.2">
      <c r="A10572" s="1">
        <v>41168</v>
      </c>
      <c r="B10572">
        <v>2012</v>
      </c>
      <c r="C10572">
        <f>_xlfn.MAXIFS(Table1[ScheduleWeekWritten],Table1[ScheduleSeason],Table1[[#This Row],[ScheduleSeason]])</f>
        <v>17</v>
      </c>
      <c r="D10572">
        <v>2</v>
      </c>
      <c r="E10572" cm="1">
        <f t="array" ref="E10572">_xlfn.XLOOKUP(Table1[[#This Row],[ScheduleWeekWritten]],Table3[Game],100+Table3[Increase],Table1[[#This Row],[ScheduleWeekWritten]])</f>
        <v>2</v>
      </c>
      <c r="F10572" t="b">
        <v>0</v>
      </c>
      <c r="G10572" t="s">
        <v>53</v>
      </c>
      <c r="H10572">
        <v>27</v>
      </c>
      <c r="I10572">
        <v>19</v>
      </c>
      <c r="J10572" t="s">
        <v>45</v>
      </c>
      <c r="K10572" t="s">
        <v>87</v>
      </c>
      <c r="L10572" t="str">
        <f>_xlfn.XLOOKUP(Table1[[#This Row],[TeamFavoriteID]],Table2[team_id],Table2[team_name],_xlfn.XLOOKUP(Table1[[#This Row],[TeamFavoriteID]],Table2[team_id_pfr],Table2[team_name],"Even"))</f>
        <v>San Francisco 49ers</v>
      </c>
      <c r="M10572">
        <v>-7</v>
      </c>
      <c r="N10572">
        <f>IF(Table1[[#This Row],[TeamFavorite]]=Table1[[#This Row],[TeamHome]],Table1[[#This Row],[ScoreAway]]-Table1[[#This Row],[ScoreHome]],Table1[[#This Row],[ScoreHome]]-Table1[[#This Row],[ScoreAway]])</f>
        <v>-8</v>
      </c>
      <c r="O10572">
        <f>IF(Table1[[#This Row],[SpreadActual]]&lt;Table1[[#This Row],[SpreadFavorite]],1,0)</f>
        <v>1</v>
      </c>
      <c r="P10572">
        <v>46</v>
      </c>
      <c r="Q10572" t="s">
        <v>118</v>
      </c>
      <c r="R10572" t="b">
        <v>0</v>
      </c>
      <c r="S10572">
        <v>62</v>
      </c>
      <c r="T10572">
        <v>2</v>
      </c>
      <c r="U10572">
        <v>62</v>
      </c>
    </row>
    <row r="10573" spans="1:22" x14ac:dyDescent="0.2">
      <c r="A10573" s="1">
        <v>41168</v>
      </c>
      <c r="B10573">
        <v>2012</v>
      </c>
      <c r="C10573">
        <f>_xlfn.MAXIFS(Table1[ScheduleWeekWritten],Table1[ScheduleSeason],Table1[[#This Row],[ScheduleSeason]])</f>
        <v>17</v>
      </c>
      <c r="D10573">
        <v>2</v>
      </c>
      <c r="E10573" cm="1">
        <f t="array" ref="E10573">_xlfn.XLOOKUP(Table1[[#This Row],[ScheduleWeekWritten]],Table3[Game],100+Table3[Increase],Table1[[#This Row],[ScheduleWeekWritten]])</f>
        <v>2</v>
      </c>
      <c r="F10573" t="b">
        <v>0</v>
      </c>
      <c r="G10573" t="s">
        <v>128</v>
      </c>
      <c r="H10573">
        <v>27</v>
      </c>
      <c r="I10573">
        <v>7</v>
      </c>
      <c r="J10573" t="s">
        <v>67</v>
      </c>
      <c r="K10573" t="s">
        <v>68</v>
      </c>
      <c r="L10573" t="str">
        <f>_xlfn.XLOOKUP(Table1[[#This Row],[TeamFavoriteID]],Table2[team_id],Table2[team_name],_xlfn.XLOOKUP(Table1[[#This Row],[TeamFavoriteID]],Table2[team_id_pfr],Table2[team_name],"Even"))</f>
        <v>Dallas Cowboys</v>
      </c>
      <c r="M10573">
        <v>-3</v>
      </c>
      <c r="N10573">
        <f>IF(Table1[[#This Row],[TeamFavorite]]=Table1[[#This Row],[TeamHome]],Table1[[#This Row],[ScoreAway]]-Table1[[#This Row],[ScoreHome]],Table1[[#This Row],[ScoreHome]]-Table1[[#This Row],[ScoreAway]])</f>
        <v>20</v>
      </c>
      <c r="O10573">
        <f>IF(Table1[[#This Row],[SpreadActual]]&lt;Table1[[#This Row],[SpreadFavorite]],1,0)</f>
        <v>0</v>
      </c>
      <c r="P10573">
        <v>43</v>
      </c>
      <c r="Q10573" t="s">
        <v>180</v>
      </c>
      <c r="R10573" t="b">
        <v>0</v>
      </c>
      <c r="S10573">
        <v>71</v>
      </c>
      <c r="T10573">
        <v>6</v>
      </c>
      <c r="U10573">
        <v>56</v>
      </c>
    </row>
    <row r="10574" spans="1:22" x14ac:dyDescent="0.2">
      <c r="A10574" s="1">
        <v>41168</v>
      </c>
      <c r="B10574">
        <v>2012</v>
      </c>
      <c r="C10574">
        <f>_xlfn.MAXIFS(Table1[ScheduleWeekWritten],Table1[ScheduleSeason],Table1[[#This Row],[ScheduleSeason]])</f>
        <v>17</v>
      </c>
      <c r="D10574">
        <v>2</v>
      </c>
      <c r="E10574" cm="1">
        <f t="array" ref="E10574">_xlfn.XLOOKUP(Table1[[#This Row],[ScheduleWeekWritten]],Table3[Game],100+Table3[Increase],Table1[[#This Row],[ScheduleWeekWritten]])</f>
        <v>2</v>
      </c>
      <c r="F10574" t="b">
        <v>0</v>
      </c>
      <c r="G10574" t="s">
        <v>153</v>
      </c>
      <c r="H10574">
        <v>31</v>
      </c>
      <c r="I10574">
        <v>28</v>
      </c>
      <c r="J10574" t="s">
        <v>61</v>
      </c>
      <c r="K10574" t="s">
        <v>85</v>
      </c>
      <c r="L10574" t="str">
        <f>_xlfn.XLOOKUP(Table1[[#This Row],[TeamFavoriteID]],Table2[team_id],Table2[team_name],_xlfn.XLOOKUP(Table1[[#This Row],[TeamFavoriteID]],Table2[team_id_pfr],Table2[team_name],"Even"))</f>
        <v>Washington Commanders</v>
      </c>
      <c r="M10574">
        <v>-3.5</v>
      </c>
      <c r="N10574">
        <f>IF(Table1[[#This Row],[TeamFavorite]]=Table1[[#This Row],[TeamHome]],Table1[[#This Row],[ScoreAway]]-Table1[[#This Row],[ScoreHome]],Table1[[#This Row],[ScoreHome]]-Table1[[#This Row],[ScoreAway]])</f>
        <v>3</v>
      </c>
      <c r="O10574">
        <f>IF(Table1[[#This Row],[SpreadActual]]&lt;Table1[[#This Row],[SpreadFavorite]],1,0)</f>
        <v>0</v>
      </c>
      <c r="P10574">
        <v>42.5</v>
      </c>
      <c r="Q10574" t="s">
        <v>157</v>
      </c>
      <c r="R10574" t="b">
        <v>0</v>
      </c>
      <c r="S10574">
        <v>72</v>
      </c>
      <c r="T10574">
        <v>0</v>
      </c>
      <c r="V10574" t="s">
        <v>103</v>
      </c>
    </row>
    <row r="10575" spans="1:22" x14ac:dyDescent="0.2">
      <c r="A10575" s="1">
        <v>41169</v>
      </c>
      <c r="B10575">
        <v>2012</v>
      </c>
      <c r="C10575">
        <f>_xlfn.MAXIFS(Table1[ScheduleWeekWritten],Table1[ScheduleSeason],Table1[[#This Row],[ScheduleSeason]])</f>
        <v>17</v>
      </c>
      <c r="D10575">
        <v>2</v>
      </c>
      <c r="E10575" cm="1">
        <f t="array" ref="E10575">_xlfn.XLOOKUP(Table1[[#This Row],[ScheduleWeekWritten]],Table3[Game],100+Table3[Increase],Table1[[#This Row],[ScheduleWeekWritten]])</f>
        <v>2</v>
      </c>
      <c r="F10575" t="b">
        <v>0</v>
      </c>
      <c r="G10575" t="s">
        <v>38</v>
      </c>
      <c r="H10575">
        <v>27</v>
      </c>
      <c r="I10575">
        <v>21</v>
      </c>
      <c r="J10575" t="s">
        <v>24</v>
      </c>
      <c r="K10575" t="s">
        <v>109</v>
      </c>
      <c r="L10575" t="str">
        <f>_xlfn.XLOOKUP(Table1[[#This Row],[TeamFavoriteID]],Table2[team_id],Table2[team_name],_xlfn.XLOOKUP(Table1[[#This Row],[TeamFavoriteID]],Table2[team_id_pfr],Table2[team_name],"Even"))</f>
        <v>Atlanta Falcons</v>
      </c>
      <c r="M10575">
        <v>-3</v>
      </c>
      <c r="N10575">
        <f>IF(Table1[[#This Row],[TeamFavorite]]=Table1[[#This Row],[TeamHome]],Table1[[#This Row],[ScoreAway]]-Table1[[#This Row],[ScoreHome]],Table1[[#This Row],[ScoreHome]]-Table1[[#This Row],[ScoreAway]])</f>
        <v>-6</v>
      </c>
      <c r="O10575">
        <f>IF(Table1[[#This Row],[SpreadActual]]&lt;Table1[[#This Row],[SpreadFavorite]],1,0)</f>
        <v>1</v>
      </c>
      <c r="P10575">
        <v>50.5</v>
      </c>
      <c r="Q10575" t="s">
        <v>148</v>
      </c>
      <c r="R10575" t="b">
        <v>0</v>
      </c>
      <c r="S10575">
        <v>72</v>
      </c>
      <c r="T10575">
        <v>0</v>
      </c>
      <c r="V10575" t="s">
        <v>103</v>
      </c>
    </row>
    <row r="10576" spans="1:22" x14ac:dyDescent="0.2">
      <c r="A10576" s="1">
        <v>41172</v>
      </c>
      <c r="B10576">
        <v>2012</v>
      </c>
      <c r="C10576">
        <f>_xlfn.MAXIFS(Table1[ScheduleWeekWritten],Table1[ScheduleSeason],Table1[[#This Row],[ScheduleSeason]])</f>
        <v>17</v>
      </c>
      <c r="D10576">
        <v>3</v>
      </c>
      <c r="E10576" cm="1">
        <f t="array" ref="E10576">_xlfn.XLOOKUP(Table1[[#This Row],[ScheduleWeekWritten]],Table3[Game],100+Table3[Increase],Table1[[#This Row],[ScheduleWeekWritten]])</f>
        <v>3</v>
      </c>
      <c r="F10576" t="b">
        <v>0</v>
      </c>
      <c r="G10576" t="s">
        <v>152</v>
      </c>
      <c r="H10576">
        <v>7</v>
      </c>
      <c r="I10576">
        <v>36</v>
      </c>
      <c r="J10576" t="s">
        <v>50</v>
      </c>
      <c r="K10576" t="s">
        <v>162</v>
      </c>
      <c r="L10576" t="str">
        <f>_xlfn.XLOOKUP(Table1[[#This Row],[TeamFavoriteID]],Table2[team_id],Table2[team_name],_xlfn.XLOOKUP(Table1[[#This Row],[TeamFavoriteID]],Table2[team_id_pfr],Table2[team_name],"Even"))</f>
        <v>Carolina Panthers</v>
      </c>
      <c r="M10576">
        <v>-3</v>
      </c>
      <c r="N10576">
        <f>IF(Table1[[#This Row],[TeamFavorite]]=Table1[[#This Row],[TeamHome]],Table1[[#This Row],[ScoreAway]]-Table1[[#This Row],[ScoreHome]],Table1[[#This Row],[ScoreHome]]-Table1[[#This Row],[ScoreAway]])</f>
        <v>29</v>
      </c>
      <c r="O10576">
        <f>IF(Table1[[#This Row],[SpreadActual]]&lt;Table1[[#This Row],[SpreadFavorite]],1,0)</f>
        <v>0</v>
      </c>
      <c r="P10576">
        <v>49</v>
      </c>
      <c r="Q10576" t="s">
        <v>160</v>
      </c>
      <c r="R10576" t="b">
        <v>0</v>
      </c>
      <c r="S10576">
        <v>75</v>
      </c>
      <c r="T10576">
        <v>3</v>
      </c>
      <c r="U10576">
        <v>56</v>
      </c>
    </row>
    <row r="10577" spans="1:22" x14ac:dyDescent="0.2">
      <c r="A10577" s="1">
        <v>41175</v>
      </c>
      <c r="B10577">
        <v>2012</v>
      </c>
      <c r="C10577">
        <f>_xlfn.MAXIFS(Table1[ScheduleWeekWritten],Table1[ScheduleSeason],Table1[[#This Row],[ScheduleSeason]])</f>
        <v>17</v>
      </c>
      <c r="D10577">
        <v>3</v>
      </c>
      <c r="E10577" cm="1">
        <f t="array" ref="E10577">_xlfn.XLOOKUP(Table1[[#This Row],[ScheduleWeekWritten]],Table3[Game],100+Table3[Increase],Table1[[#This Row],[ScheduleWeekWritten]])</f>
        <v>3</v>
      </c>
      <c r="F10577" t="b">
        <v>0</v>
      </c>
      <c r="G10577" t="s">
        <v>149</v>
      </c>
      <c r="H10577">
        <v>27</v>
      </c>
      <c r="I10577">
        <v>6</v>
      </c>
      <c r="J10577" t="s">
        <v>58</v>
      </c>
      <c r="K10577" t="s">
        <v>77</v>
      </c>
      <c r="L10577" t="str">
        <f>_xlfn.XLOOKUP(Table1[[#This Row],[TeamFavoriteID]],Table2[team_id],Table2[team_name],_xlfn.XLOOKUP(Table1[[#This Row],[TeamFavoriteID]],Table2[team_id_pfr],Table2[team_name],"Even"))</f>
        <v>Philadelphia Eagles</v>
      </c>
      <c r="M10577">
        <v>-3</v>
      </c>
      <c r="N10577">
        <f>IF(Table1[[#This Row],[TeamFavorite]]=Table1[[#This Row],[TeamHome]],Table1[[#This Row],[ScoreAway]]-Table1[[#This Row],[ScoreHome]],Table1[[#This Row],[ScoreHome]]-Table1[[#This Row],[ScoreAway]])</f>
        <v>21</v>
      </c>
      <c r="O10577">
        <f>IF(Table1[[#This Row],[SpreadActual]]&lt;Table1[[#This Row],[SpreadFavorite]],1,0)</f>
        <v>0</v>
      </c>
      <c r="P10577">
        <v>42</v>
      </c>
      <c r="Q10577" t="s">
        <v>150</v>
      </c>
      <c r="R10577" t="b">
        <v>0</v>
      </c>
      <c r="S10577">
        <v>72</v>
      </c>
      <c r="T10577">
        <v>0</v>
      </c>
      <c r="V10577" t="s">
        <v>103</v>
      </c>
    </row>
    <row r="10578" spans="1:22" x14ac:dyDescent="0.2">
      <c r="A10578" s="1">
        <v>41175</v>
      </c>
      <c r="B10578">
        <v>2012</v>
      </c>
      <c r="C10578">
        <f>_xlfn.MAXIFS(Table1[ScheduleWeekWritten],Table1[ScheduleSeason],Table1[[#This Row],[ScheduleSeason]])</f>
        <v>17</v>
      </c>
      <c r="D10578">
        <v>3</v>
      </c>
      <c r="E10578" cm="1">
        <f t="array" ref="E10578">_xlfn.XLOOKUP(Table1[[#This Row],[ScheduleWeekWritten]],Table3[Game],100+Table3[Increase],Table1[[#This Row],[ScheduleWeekWritten]])</f>
        <v>3</v>
      </c>
      <c r="F10578" t="b">
        <v>0</v>
      </c>
      <c r="G10578" t="s">
        <v>158</v>
      </c>
      <c r="H10578">
        <v>31</v>
      </c>
      <c r="I10578">
        <v>30</v>
      </c>
      <c r="J10578" t="s">
        <v>115</v>
      </c>
      <c r="K10578" t="s">
        <v>159</v>
      </c>
      <c r="L10578" t="str">
        <f>_xlfn.XLOOKUP(Table1[[#This Row],[TeamFavoriteID]],Table2[team_id],Table2[team_name],_xlfn.XLOOKUP(Table1[[#This Row],[TeamFavoriteID]],Table2[team_id_pfr],Table2[team_name],"Even"))</f>
        <v>Baltimore Ravens</v>
      </c>
      <c r="M10578">
        <v>-3</v>
      </c>
      <c r="N10578">
        <f>IF(Table1[[#This Row],[TeamFavorite]]=Table1[[#This Row],[TeamHome]],Table1[[#This Row],[ScoreAway]]-Table1[[#This Row],[ScoreHome]],Table1[[#This Row],[ScoreHome]]-Table1[[#This Row],[ScoreAway]])</f>
        <v>-1</v>
      </c>
      <c r="O10578">
        <f>IF(Table1[[#This Row],[SpreadActual]]&lt;Table1[[#This Row],[SpreadFavorite]],1,0)</f>
        <v>0</v>
      </c>
      <c r="P10578">
        <v>48</v>
      </c>
      <c r="Q10578" t="s">
        <v>166</v>
      </c>
      <c r="R10578" t="b">
        <v>0</v>
      </c>
      <c r="S10578">
        <v>67</v>
      </c>
      <c r="T10578">
        <v>5</v>
      </c>
      <c r="U10578">
        <v>39</v>
      </c>
    </row>
    <row r="10579" spans="1:22" x14ac:dyDescent="0.2">
      <c r="A10579" s="1">
        <v>41175</v>
      </c>
      <c r="B10579">
        <v>2012</v>
      </c>
      <c r="C10579">
        <f>_xlfn.MAXIFS(Table1[ScheduleWeekWritten],Table1[ScheduleSeason],Table1[[#This Row],[ScheduleSeason]])</f>
        <v>17</v>
      </c>
      <c r="D10579">
        <v>3</v>
      </c>
      <c r="E10579" cm="1">
        <f t="array" ref="E10579">_xlfn.XLOOKUP(Table1[[#This Row],[ScheduleWeekWritten]],Table3[Game],100+Table3[Increase],Table1[[#This Row],[ScheduleWeekWritten]])</f>
        <v>3</v>
      </c>
      <c r="F10579" t="b">
        <v>0</v>
      </c>
      <c r="G10579" t="s">
        <v>46</v>
      </c>
      <c r="H10579">
        <v>23</v>
      </c>
      <c r="I10579">
        <v>6</v>
      </c>
      <c r="J10579" t="s">
        <v>153</v>
      </c>
      <c r="K10579" t="s">
        <v>47</v>
      </c>
      <c r="L10579" t="str">
        <f>_xlfn.XLOOKUP(Table1[[#This Row],[TeamFavoriteID]],Table2[team_id],Table2[team_name],_xlfn.XLOOKUP(Table1[[#This Row],[TeamFavoriteID]],Table2[team_id_pfr],Table2[team_name],"Even"))</f>
        <v>Chicago Bears</v>
      </c>
      <c r="M10579">
        <v>-7</v>
      </c>
      <c r="N10579">
        <f>IF(Table1[[#This Row],[TeamFavorite]]=Table1[[#This Row],[TeamHome]],Table1[[#This Row],[ScoreAway]]-Table1[[#This Row],[ScoreHome]],Table1[[#This Row],[ScoreHome]]-Table1[[#This Row],[ScoreAway]])</f>
        <v>-17</v>
      </c>
      <c r="O10579">
        <f>IF(Table1[[#This Row],[SpreadActual]]&lt;Table1[[#This Row],[SpreadFavorite]],1,0)</f>
        <v>1</v>
      </c>
      <c r="P10579">
        <v>42</v>
      </c>
      <c r="Q10579" t="s">
        <v>114</v>
      </c>
      <c r="R10579" t="b">
        <v>0</v>
      </c>
      <c r="S10579">
        <v>58</v>
      </c>
      <c r="T10579">
        <v>9</v>
      </c>
      <c r="U10579">
        <v>42</v>
      </c>
    </row>
    <row r="10580" spans="1:22" x14ac:dyDescent="0.2">
      <c r="A10580" s="1">
        <v>41175</v>
      </c>
      <c r="B10580">
        <v>2012</v>
      </c>
      <c r="C10580">
        <f>_xlfn.MAXIFS(Table1[ScheduleWeekWritten],Table1[ScheduleSeason],Table1[[#This Row],[ScheduleSeason]])</f>
        <v>17</v>
      </c>
      <c r="D10580">
        <v>3</v>
      </c>
      <c r="E10580" cm="1">
        <f t="array" ref="E10580">_xlfn.XLOOKUP(Table1[[#This Row],[ScheduleWeekWritten]],Table3[Game],100+Table3[Increase],Table1[[#This Row],[ScheduleWeekWritten]])</f>
        <v>3</v>
      </c>
      <c r="F10580" t="b">
        <v>0</v>
      </c>
      <c r="G10580" t="s">
        <v>62</v>
      </c>
      <c r="H10580">
        <v>14</v>
      </c>
      <c r="I10580">
        <v>24</v>
      </c>
      <c r="J10580" t="s">
        <v>28</v>
      </c>
      <c r="K10580" t="s">
        <v>43</v>
      </c>
      <c r="L10580" t="str">
        <f>_xlfn.XLOOKUP(Table1[[#This Row],[TeamFavoriteID]],Table2[team_id],Table2[team_name],_xlfn.XLOOKUP(Table1[[#This Row],[TeamFavoriteID]],Table2[team_id_pfr],Table2[team_name],"Even"))</f>
        <v>Buffalo Bills</v>
      </c>
      <c r="M10580">
        <v>-3</v>
      </c>
      <c r="N10580">
        <f>IF(Table1[[#This Row],[TeamFavorite]]=Table1[[#This Row],[TeamHome]],Table1[[#This Row],[ScoreAway]]-Table1[[#This Row],[ScoreHome]],Table1[[#This Row],[ScoreHome]]-Table1[[#This Row],[ScoreAway]])</f>
        <v>-10</v>
      </c>
      <c r="O10580">
        <f>IF(Table1[[#This Row],[SpreadActual]]&lt;Table1[[#This Row],[SpreadFavorite]],1,0)</f>
        <v>1</v>
      </c>
      <c r="P10580">
        <v>45</v>
      </c>
      <c r="Q10580" t="s">
        <v>170</v>
      </c>
      <c r="R10580" t="b">
        <v>0</v>
      </c>
      <c r="S10580">
        <v>53</v>
      </c>
      <c r="T10580">
        <v>9</v>
      </c>
      <c r="U10580">
        <v>79</v>
      </c>
    </row>
    <row r="10581" spans="1:22" x14ac:dyDescent="0.2">
      <c r="A10581" s="1">
        <v>41175</v>
      </c>
      <c r="B10581">
        <v>2012</v>
      </c>
      <c r="C10581">
        <f>_xlfn.MAXIFS(Table1[ScheduleWeekWritten],Table1[ScheduleSeason],Table1[[#This Row],[ScheduleSeason]])</f>
        <v>17</v>
      </c>
      <c r="D10581">
        <v>3</v>
      </c>
      <c r="E10581" cm="1">
        <f t="array" ref="E10581">_xlfn.XLOOKUP(Table1[[#This Row],[ScheduleWeekWritten]],Table3[Game],100+Table3[Increase],Table1[[#This Row],[ScheduleWeekWritten]])</f>
        <v>3</v>
      </c>
      <c r="F10581" t="b">
        <v>0</v>
      </c>
      <c r="G10581" t="s">
        <v>67</v>
      </c>
      <c r="H10581">
        <v>16</v>
      </c>
      <c r="I10581">
        <v>10</v>
      </c>
      <c r="J10581" t="s">
        <v>127</v>
      </c>
      <c r="K10581" t="s">
        <v>68</v>
      </c>
      <c r="L10581" t="str">
        <f>_xlfn.XLOOKUP(Table1[[#This Row],[TeamFavoriteID]],Table2[team_id],Table2[team_name],_xlfn.XLOOKUP(Table1[[#This Row],[TeamFavoriteID]],Table2[team_id_pfr],Table2[team_name],"Even"))</f>
        <v>Dallas Cowboys</v>
      </c>
      <c r="M10581">
        <v>-7</v>
      </c>
      <c r="N10581">
        <f>IF(Table1[[#This Row],[TeamFavorite]]=Table1[[#This Row],[TeamHome]],Table1[[#This Row],[ScoreAway]]-Table1[[#This Row],[ScoreHome]],Table1[[#This Row],[ScoreHome]]-Table1[[#This Row],[ScoreAway]])</f>
        <v>-6</v>
      </c>
      <c r="O10581">
        <f>IF(Table1[[#This Row],[SpreadActual]]&lt;Table1[[#This Row],[SpreadFavorite]],1,0)</f>
        <v>0</v>
      </c>
      <c r="P10581">
        <v>45.5</v>
      </c>
      <c r="Q10581" t="s">
        <v>192</v>
      </c>
      <c r="R10581" t="b">
        <v>0</v>
      </c>
      <c r="S10581">
        <v>88</v>
      </c>
      <c r="T10581">
        <v>0</v>
      </c>
      <c r="V10581" t="s">
        <v>193</v>
      </c>
    </row>
    <row r="10582" spans="1:22" x14ac:dyDescent="0.2">
      <c r="A10582" s="1">
        <v>41175</v>
      </c>
      <c r="B10582">
        <v>2012</v>
      </c>
      <c r="C10582">
        <f>_xlfn.MAXIFS(Table1[ScheduleWeekWritten],Table1[ScheduleSeason],Table1[[#This Row],[ScheduleSeason]])</f>
        <v>17</v>
      </c>
      <c r="D10582">
        <v>3</v>
      </c>
      <c r="E10582" cm="1">
        <f t="array" ref="E10582">_xlfn.XLOOKUP(Table1[[#This Row],[ScheduleWeekWritten]],Table3[Game],100+Table3[Increase],Table1[[#This Row],[ScheduleWeekWritten]])</f>
        <v>3</v>
      </c>
      <c r="F10582" t="b">
        <v>0</v>
      </c>
      <c r="G10582" t="s">
        <v>24</v>
      </c>
      <c r="H10582">
        <v>25</v>
      </c>
      <c r="I10582">
        <v>31</v>
      </c>
      <c r="J10582" t="s">
        <v>177</v>
      </c>
      <c r="K10582" t="s">
        <v>182</v>
      </c>
      <c r="L10582" t="str">
        <f>_xlfn.XLOOKUP(Table1[[#This Row],[TeamFavoriteID]],Table2[team_id],Table2[team_name],_xlfn.XLOOKUP(Table1[[#This Row],[TeamFavoriteID]],Table2[team_id_pfr],Table2[team_name],"Even"))</f>
        <v>Houston Texans</v>
      </c>
      <c r="M10582">
        <v>-1.5</v>
      </c>
      <c r="N10582">
        <f>IF(Table1[[#This Row],[TeamFavorite]]=Table1[[#This Row],[TeamHome]],Table1[[#This Row],[ScoreAway]]-Table1[[#This Row],[ScoreHome]],Table1[[#This Row],[ScoreHome]]-Table1[[#This Row],[ScoreAway]])</f>
        <v>-6</v>
      </c>
      <c r="O10582">
        <f>IF(Table1[[#This Row],[SpreadActual]]&lt;Table1[[#This Row],[SpreadFavorite]],1,0)</f>
        <v>1</v>
      </c>
      <c r="P10582">
        <v>43.5</v>
      </c>
      <c r="Q10582" t="s">
        <v>174</v>
      </c>
      <c r="R10582" t="b">
        <v>0</v>
      </c>
      <c r="S10582">
        <v>86</v>
      </c>
      <c r="T10582">
        <v>11</v>
      </c>
      <c r="U10582">
        <v>10</v>
      </c>
    </row>
    <row r="10583" spans="1:22" x14ac:dyDescent="0.2">
      <c r="A10583" s="1">
        <v>41175</v>
      </c>
      <c r="B10583">
        <v>2012</v>
      </c>
      <c r="C10583">
        <f>_xlfn.MAXIFS(Table1[ScheduleWeekWritten],Table1[ScheduleSeason],Table1[[#This Row],[ScheduleSeason]])</f>
        <v>17</v>
      </c>
      <c r="D10583">
        <v>3</v>
      </c>
      <c r="E10583" cm="1">
        <f t="array" ref="E10583">_xlfn.XLOOKUP(Table1[[#This Row],[ScheduleWeekWritten]],Table3[Game],100+Table3[Increase],Table1[[#This Row],[ScheduleWeekWritten]])</f>
        <v>3</v>
      </c>
      <c r="F10583" t="b">
        <v>0</v>
      </c>
      <c r="G10583" t="s">
        <v>140</v>
      </c>
      <c r="H10583">
        <v>17</v>
      </c>
      <c r="I10583">
        <v>22</v>
      </c>
      <c r="J10583" t="s">
        <v>154</v>
      </c>
      <c r="K10583" t="s">
        <v>72</v>
      </c>
      <c r="L10583" t="str">
        <f>_xlfn.XLOOKUP(Table1[[#This Row],[TeamFavoriteID]],Table2[team_id],Table2[team_name],_xlfn.XLOOKUP(Table1[[#This Row],[TeamFavoriteID]],Table2[team_id_pfr],Table2[team_name],"Even"))</f>
        <v>Baltimore Colts</v>
      </c>
      <c r="M10583">
        <v>-3</v>
      </c>
      <c r="N10583">
        <f>IF(Table1[[#This Row],[TeamFavorite]]=Table1[[#This Row],[TeamHome]],Table1[[#This Row],[ScoreAway]]-Table1[[#This Row],[ScoreHome]],Table1[[#This Row],[ScoreHome]]-Table1[[#This Row],[ScoreAway]])</f>
        <v>-5</v>
      </c>
      <c r="O10583">
        <f>IF(Table1[[#This Row],[SpreadActual]]&lt;Table1[[#This Row],[SpreadFavorite]],1,0)</f>
        <v>1</v>
      </c>
      <c r="P10583">
        <v>42</v>
      </c>
      <c r="Q10583" t="s">
        <v>190</v>
      </c>
      <c r="R10583" t="b">
        <v>0</v>
      </c>
      <c r="S10583">
        <v>72</v>
      </c>
      <c r="T10583">
        <v>0</v>
      </c>
      <c r="V10583" t="s">
        <v>103</v>
      </c>
    </row>
    <row r="10584" spans="1:22" x14ac:dyDescent="0.2">
      <c r="A10584" s="1">
        <v>41175</v>
      </c>
      <c r="B10584">
        <v>2012</v>
      </c>
      <c r="C10584">
        <f>_xlfn.MAXIFS(Table1[ScheduleWeekWritten],Table1[ScheduleSeason],Table1[[#This Row],[ScheduleSeason]])</f>
        <v>17</v>
      </c>
      <c r="D10584">
        <v>3</v>
      </c>
      <c r="E10584" cm="1">
        <f t="array" ref="E10584">_xlfn.XLOOKUP(Table1[[#This Row],[ScheduleWeekWritten]],Table3[Game],100+Table3[Increase],Table1[[#This Row],[ScheduleWeekWritten]])</f>
        <v>3</v>
      </c>
      <c r="F10584" t="b">
        <v>0</v>
      </c>
      <c r="G10584" t="s">
        <v>19</v>
      </c>
      <c r="H10584">
        <v>20</v>
      </c>
      <c r="I10584">
        <v>23</v>
      </c>
      <c r="J10584" t="s">
        <v>31</v>
      </c>
      <c r="K10584" t="s">
        <v>32</v>
      </c>
      <c r="L10584" t="str">
        <f>_xlfn.XLOOKUP(Table1[[#This Row],[TeamFavoriteID]],Table2[team_id],Table2[team_name],_xlfn.XLOOKUP(Table1[[#This Row],[TeamFavoriteID]],Table2[team_id_pfr],Table2[team_name],"Even"))</f>
        <v>New York Jets</v>
      </c>
      <c r="M10584">
        <v>-3</v>
      </c>
      <c r="N10584">
        <f>IF(Table1[[#This Row],[TeamFavorite]]=Table1[[#This Row],[TeamHome]],Table1[[#This Row],[ScoreAway]]-Table1[[#This Row],[ScoreHome]],Table1[[#This Row],[ScoreHome]]-Table1[[#This Row],[ScoreAway]])</f>
        <v>-3</v>
      </c>
      <c r="O10584">
        <f>IF(Table1[[#This Row],[SpreadActual]]&lt;Table1[[#This Row],[SpreadFavorite]],1,0)</f>
        <v>0</v>
      </c>
      <c r="P10584">
        <v>40.5</v>
      </c>
      <c r="Q10584" t="s">
        <v>143</v>
      </c>
      <c r="R10584" t="b">
        <v>0</v>
      </c>
      <c r="S10584">
        <v>83</v>
      </c>
      <c r="T10584">
        <v>6</v>
      </c>
      <c r="U10584">
        <v>76</v>
      </c>
      <c r="V10584" t="s">
        <v>195</v>
      </c>
    </row>
    <row r="10585" spans="1:22" x14ac:dyDescent="0.2">
      <c r="A10585" s="1">
        <v>41175</v>
      </c>
      <c r="B10585">
        <v>2012</v>
      </c>
      <c r="C10585">
        <f>_xlfn.MAXIFS(Table1[ScheduleWeekWritten],Table1[ScheduleSeason],Table1[[#This Row],[ScheduleSeason]])</f>
        <v>17</v>
      </c>
      <c r="D10585">
        <v>3</v>
      </c>
      <c r="E10585" cm="1">
        <f t="array" ref="E10585">_xlfn.XLOOKUP(Table1[[#This Row],[ScheduleWeekWritten]],Table3[Game],100+Table3[Increase],Table1[[#This Row],[ScheduleWeekWritten]])</f>
        <v>3</v>
      </c>
      <c r="F10585" t="b">
        <v>0</v>
      </c>
      <c r="G10585" t="s">
        <v>54</v>
      </c>
      <c r="H10585">
        <v>24</v>
      </c>
      <c r="I10585">
        <v>13</v>
      </c>
      <c r="J10585" t="s">
        <v>53</v>
      </c>
      <c r="K10585" t="s">
        <v>87</v>
      </c>
      <c r="L10585" t="str">
        <f>_xlfn.XLOOKUP(Table1[[#This Row],[TeamFavoriteID]],Table2[team_id],Table2[team_name],_xlfn.XLOOKUP(Table1[[#This Row],[TeamFavoriteID]],Table2[team_id_pfr],Table2[team_name],"Even"))</f>
        <v>San Francisco 49ers</v>
      </c>
      <c r="M10585">
        <v>-7</v>
      </c>
      <c r="N10585">
        <f>IF(Table1[[#This Row],[TeamFavorite]]=Table1[[#This Row],[TeamHome]],Table1[[#This Row],[ScoreAway]]-Table1[[#This Row],[ScoreHome]],Table1[[#This Row],[ScoreHome]]-Table1[[#This Row],[ScoreAway]])</f>
        <v>11</v>
      </c>
      <c r="O10585">
        <f>IF(Table1[[#This Row],[SpreadActual]]&lt;Table1[[#This Row],[SpreadFavorite]],1,0)</f>
        <v>0</v>
      </c>
      <c r="P10585">
        <v>42.5</v>
      </c>
      <c r="Q10585" t="s">
        <v>194</v>
      </c>
      <c r="R10585" t="b">
        <v>0</v>
      </c>
      <c r="S10585">
        <v>72</v>
      </c>
      <c r="T10585">
        <v>0</v>
      </c>
      <c r="V10585" t="s">
        <v>103</v>
      </c>
    </row>
    <row r="10586" spans="1:22" x14ac:dyDescent="0.2">
      <c r="A10586" s="1">
        <v>41175</v>
      </c>
      <c r="B10586">
        <v>2012</v>
      </c>
      <c r="C10586">
        <f>_xlfn.MAXIFS(Table1[ScheduleWeekWritten],Table1[ScheduleSeason],Table1[[#This Row],[ScheduleSeason]])</f>
        <v>17</v>
      </c>
      <c r="D10586">
        <v>3</v>
      </c>
      <c r="E10586" cm="1">
        <f t="array" ref="E10586">_xlfn.XLOOKUP(Table1[[#This Row],[ScheduleWeekWritten]],Table3[Game],100+Table3[Increase],Table1[[#This Row],[ScheduleWeekWritten]])</f>
        <v>3</v>
      </c>
      <c r="F10586" t="b">
        <v>0</v>
      </c>
      <c r="G10586" t="s">
        <v>95</v>
      </c>
      <c r="H10586">
        <v>24</v>
      </c>
      <c r="I10586">
        <v>27</v>
      </c>
      <c r="J10586" t="s">
        <v>42</v>
      </c>
      <c r="K10586" t="s">
        <v>98</v>
      </c>
      <c r="L10586" t="str">
        <f>_xlfn.XLOOKUP(Table1[[#This Row],[TeamFavoriteID]],Table2[team_id],Table2[team_name],_xlfn.XLOOKUP(Table1[[#This Row],[TeamFavoriteID]],Table2[team_id_pfr],Table2[team_name],"Even"))</f>
        <v>New Orleans Saints</v>
      </c>
      <c r="M10586">
        <v>-8.5</v>
      </c>
      <c r="N10586">
        <f>IF(Table1[[#This Row],[TeamFavorite]]=Table1[[#This Row],[TeamHome]],Table1[[#This Row],[ScoreAway]]-Table1[[#This Row],[ScoreHome]],Table1[[#This Row],[ScoreHome]]-Table1[[#This Row],[ScoreAway]])</f>
        <v>3</v>
      </c>
      <c r="O10586">
        <f>IF(Table1[[#This Row],[SpreadActual]]&lt;Table1[[#This Row],[SpreadFavorite]],1,0)</f>
        <v>0</v>
      </c>
      <c r="P10586">
        <v>51.5</v>
      </c>
      <c r="Q10586" t="s">
        <v>124</v>
      </c>
      <c r="R10586" t="b">
        <v>0</v>
      </c>
      <c r="S10586">
        <v>72</v>
      </c>
      <c r="T10586">
        <v>0</v>
      </c>
      <c r="V10586" t="s">
        <v>103</v>
      </c>
    </row>
    <row r="10587" spans="1:22" x14ac:dyDescent="0.2">
      <c r="A10587" s="1">
        <v>41175</v>
      </c>
      <c r="B10587">
        <v>2012</v>
      </c>
      <c r="C10587">
        <f>_xlfn.MAXIFS(Table1[ScheduleWeekWritten],Table1[ScheduleSeason],Table1[[#This Row],[ScheduleSeason]])</f>
        <v>17</v>
      </c>
      <c r="D10587">
        <v>3</v>
      </c>
      <c r="E10587" cm="1">
        <f t="array" ref="E10587">_xlfn.XLOOKUP(Table1[[#This Row],[ScheduleWeekWritten]],Table3[Game],100+Table3[Increase],Table1[[#This Row],[ScheduleWeekWritten]])</f>
        <v>3</v>
      </c>
      <c r="F10587" t="b">
        <v>0</v>
      </c>
      <c r="G10587" t="s">
        <v>20</v>
      </c>
      <c r="H10587">
        <v>34</v>
      </c>
      <c r="I10587">
        <v>31</v>
      </c>
      <c r="J10587" t="s">
        <v>49</v>
      </c>
      <c r="K10587" t="s">
        <v>51</v>
      </c>
      <c r="L10587" t="str">
        <f>_xlfn.XLOOKUP(Table1[[#This Row],[TeamFavoriteID]],Table2[team_id],Table2[team_name],_xlfn.XLOOKUP(Table1[[#This Row],[TeamFavoriteID]],Table2[team_id_pfr],Table2[team_name],"Even"))</f>
        <v>Pittsburgh Steelers</v>
      </c>
      <c r="M10587">
        <v>-4</v>
      </c>
      <c r="N10587">
        <f>IF(Table1[[#This Row],[TeamFavorite]]=Table1[[#This Row],[TeamHome]],Table1[[#This Row],[ScoreAway]]-Table1[[#This Row],[ScoreHome]],Table1[[#This Row],[ScoreHome]]-Table1[[#This Row],[ScoreAway]])</f>
        <v>3</v>
      </c>
      <c r="O10587">
        <f>IF(Table1[[#This Row],[SpreadActual]]&lt;Table1[[#This Row],[SpreadFavorite]],1,0)</f>
        <v>0</v>
      </c>
      <c r="P10587">
        <v>45</v>
      </c>
      <c r="Q10587" t="s">
        <v>76</v>
      </c>
      <c r="R10587" t="b">
        <v>0</v>
      </c>
      <c r="S10587">
        <v>69</v>
      </c>
      <c r="T10587">
        <v>15</v>
      </c>
      <c r="U10587">
        <v>53</v>
      </c>
    </row>
    <row r="10588" spans="1:22" x14ac:dyDescent="0.2">
      <c r="A10588" s="1">
        <v>41175</v>
      </c>
      <c r="B10588">
        <v>2012</v>
      </c>
      <c r="C10588">
        <f>_xlfn.MAXIFS(Table1[ScheduleWeekWritten],Table1[ScheduleSeason],Table1[[#This Row],[ScheduleSeason]])</f>
        <v>17</v>
      </c>
      <c r="D10588">
        <v>3</v>
      </c>
      <c r="E10588" cm="1">
        <f t="array" ref="E10588">_xlfn.XLOOKUP(Table1[[#This Row],[ScheduleWeekWritten]],Table3[Game],100+Table3[Increase],Table1[[#This Row],[ScheduleWeekWritten]])</f>
        <v>3</v>
      </c>
      <c r="F10588" t="b">
        <v>0</v>
      </c>
      <c r="G10588" t="s">
        <v>27</v>
      </c>
      <c r="H10588">
        <v>3</v>
      </c>
      <c r="I10588">
        <v>27</v>
      </c>
      <c r="J10588" t="s">
        <v>38</v>
      </c>
      <c r="K10588" t="s">
        <v>29</v>
      </c>
      <c r="L10588" t="str">
        <f>_xlfn.XLOOKUP(Table1[[#This Row],[TeamFavoriteID]],Table2[team_id],Table2[team_name],_xlfn.XLOOKUP(Table1[[#This Row],[TeamFavoriteID]],Table2[team_id_pfr],Table2[team_name],"Even"))</f>
        <v>Los Angeles Chargers</v>
      </c>
      <c r="M10588">
        <v>-3</v>
      </c>
      <c r="N10588">
        <f>IF(Table1[[#This Row],[TeamFavorite]]=Table1[[#This Row],[TeamHome]],Table1[[#This Row],[ScoreAway]]-Table1[[#This Row],[ScoreHome]],Table1[[#This Row],[ScoreHome]]-Table1[[#This Row],[ScoreAway]])</f>
        <v>-24</v>
      </c>
      <c r="O10588">
        <f>IF(Table1[[#This Row],[SpreadActual]]&lt;Table1[[#This Row],[SpreadFavorite]],1,0)</f>
        <v>1</v>
      </c>
      <c r="P10588">
        <v>47.5</v>
      </c>
      <c r="Q10588" t="s">
        <v>94</v>
      </c>
      <c r="R10588" t="b">
        <v>0</v>
      </c>
      <c r="S10588">
        <v>83</v>
      </c>
      <c r="T10588">
        <v>5</v>
      </c>
      <c r="U10588">
        <v>52</v>
      </c>
    </row>
    <row r="10589" spans="1:22" x14ac:dyDescent="0.2">
      <c r="A10589" s="1">
        <v>41175</v>
      </c>
      <c r="B10589">
        <v>2012</v>
      </c>
      <c r="C10589">
        <f>_xlfn.MAXIFS(Table1[ScheduleWeekWritten],Table1[ScheduleSeason],Table1[[#This Row],[ScheduleSeason]])</f>
        <v>17</v>
      </c>
      <c r="D10589">
        <v>3</v>
      </c>
      <c r="E10589" cm="1">
        <f t="array" ref="E10589">_xlfn.XLOOKUP(Table1[[#This Row],[ScheduleWeekWritten]],Table3[Game],100+Table3[Increase],Table1[[#This Row],[ScheduleWeekWritten]])</f>
        <v>3</v>
      </c>
      <c r="F10589" t="b">
        <v>0</v>
      </c>
      <c r="G10589" t="s">
        <v>171</v>
      </c>
      <c r="H10589">
        <v>44</v>
      </c>
      <c r="I10589">
        <v>41</v>
      </c>
      <c r="J10589" t="s">
        <v>45</v>
      </c>
      <c r="K10589" t="s">
        <v>79</v>
      </c>
      <c r="L10589" t="str">
        <f>_xlfn.XLOOKUP(Table1[[#This Row],[TeamFavoriteID]],Table2[team_id],Table2[team_name],_xlfn.XLOOKUP(Table1[[#This Row],[TeamFavoriteID]],Table2[team_id_pfr],Table2[team_name],"Even"))</f>
        <v>Detroit Lions</v>
      </c>
      <c r="M10589">
        <v>-4</v>
      </c>
      <c r="N10589">
        <f>IF(Table1[[#This Row],[TeamFavorite]]=Table1[[#This Row],[TeamHome]],Table1[[#This Row],[ScoreAway]]-Table1[[#This Row],[ScoreHome]],Table1[[#This Row],[ScoreHome]]-Table1[[#This Row],[ScoreAway]])</f>
        <v>3</v>
      </c>
      <c r="O10589">
        <f>IF(Table1[[#This Row],[SpreadActual]]&lt;Table1[[#This Row],[SpreadFavorite]],1,0)</f>
        <v>0</v>
      </c>
      <c r="P10589">
        <v>47</v>
      </c>
      <c r="Q10589" t="s">
        <v>172</v>
      </c>
      <c r="R10589" t="b">
        <v>0</v>
      </c>
      <c r="S10589">
        <v>68</v>
      </c>
      <c r="T10589">
        <v>8</v>
      </c>
      <c r="U10589">
        <v>32</v>
      </c>
    </row>
    <row r="10590" spans="1:22" x14ac:dyDescent="0.2">
      <c r="A10590" s="1">
        <v>41175</v>
      </c>
      <c r="B10590">
        <v>2012</v>
      </c>
      <c r="C10590">
        <f>_xlfn.MAXIFS(Table1[ScheduleWeekWritten],Table1[ScheduleSeason],Table1[[#This Row],[ScheduleSeason]])</f>
        <v>17</v>
      </c>
      <c r="D10590">
        <v>3</v>
      </c>
      <c r="E10590" cm="1">
        <f t="array" ref="E10590">_xlfn.XLOOKUP(Table1[[#This Row],[ScheduleWeekWritten]],Table3[Game],100+Table3[Increase],Table1[[#This Row],[ScheduleWeekWritten]])</f>
        <v>3</v>
      </c>
      <c r="F10590" t="b">
        <v>0</v>
      </c>
      <c r="G10590" t="s">
        <v>61</v>
      </c>
      <c r="H10590">
        <v>31</v>
      </c>
      <c r="I10590">
        <v>38</v>
      </c>
      <c r="J10590" t="s">
        <v>101</v>
      </c>
      <c r="K10590" t="s">
        <v>85</v>
      </c>
      <c r="L10590" t="str">
        <f>_xlfn.XLOOKUP(Table1[[#This Row],[TeamFavoriteID]],Table2[team_id],Table2[team_name],_xlfn.XLOOKUP(Table1[[#This Row],[TeamFavoriteID]],Table2[team_id_pfr],Table2[team_name],"Even"))</f>
        <v>Washington Commanders</v>
      </c>
      <c r="M10590">
        <v>-3</v>
      </c>
      <c r="N10590">
        <f>IF(Table1[[#This Row],[TeamFavorite]]=Table1[[#This Row],[TeamHome]],Table1[[#This Row],[ScoreAway]]-Table1[[#This Row],[ScoreHome]],Table1[[#This Row],[ScoreHome]]-Table1[[#This Row],[ScoreAway]])</f>
        <v>-7</v>
      </c>
      <c r="O10590">
        <f>IF(Table1[[#This Row],[SpreadActual]]&lt;Table1[[#This Row],[SpreadFavorite]],1,0)</f>
        <v>1</v>
      </c>
      <c r="P10590">
        <v>49.5</v>
      </c>
      <c r="Q10590" t="s">
        <v>165</v>
      </c>
      <c r="R10590" t="b">
        <v>0</v>
      </c>
      <c r="S10590">
        <v>67</v>
      </c>
      <c r="T10590">
        <v>6</v>
      </c>
      <c r="U10590">
        <v>40</v>
      </c>
    </row>
    <row r="10591" spans="1:22" x14ac:dyDescent="0.2">
      <c r="A10591" s="1">
        <v>41176</v>
      </c>
      <c r="B10591">
        <v>2012</v>
      </c>
      <c r="C10591">
        <f>_xlfn.MAXIFS(Table1[ScheduleWeekWritten],Table1[ScheduleSeason],Table1[[#This Row],[ScheduleSeason]])</f>
        <v>17</v>
      </c>
      <c r="D10591">
        <v>3</v>
      </c>
      <c r="E10591" cm="1">
        <f t="array" ref="E10591">_xlfn.XLOOKUP(Table1[[#This Row],[ScheduleWeekWritten]],Table3[Game],100+Table3[Increase],Table1[[#This Row],[ScheduleWeekWritten]])</f>
        <v>3</v>
      </c>
      <c r="F10591" t="b">
        <v>0</v>
      </c>
      <c r="G10591" t="s">
        <v>128</v>
      </c>
      <c r="H10591">
        <v>14</v>
      </c>
      <c r="I10591">
        <v>12</v>
      </c>
      <c r="J10591" t="s">
        <v>33</v>
      </c>
      <c r="K10591" t="s">
        <v>35</v>
      </c>
      <c r="L10591" t="str">
        <f>_xlfn.XLOOKUP(Table1[[#This Row],[TeamFavoriteID]],Table2[team_id],Table2[team_name],_xlfn.XLOOKUP(Table1[[#This Row],[TeamFavoriteID]],Table2[team_id_pfr],Table2[team_name],"Even"))</f>
        <v>Green Bay Packers</v>
      </c>
      <c r="M10591">
        <v>-3.5</v>
      </c>
      <c r="N10591">
        <f>IF(Table1[[#This Row],[TeamFavorite]]=Table1[[#This Row],[TeamHome]],Table1[[#This Row],[ScoreAway]]-Table1[[#This Row],[ScoreHome]],Table1[[#This Row],[ScoreHome]]-Table1[[#This Row],[ScoreAway]])</f>
        <v>2</v>
      </c>
      <c r="O10591">
        <f>IF(Table1[[#This Row],[SpreadActual]]&lt;Table1[[#This Row],[SpreadFavorite]],1,0)</f>
        <v>0</v>
      </c>
      <c r="P10591">
        <v>45.5</v>
      </c>
      <c r="Q10591" t="s">
        <v>180</v>
      </c>
      <c r="R10591" t="b">
        <v>0</v>
      </c>
      <c r="S10591">
        <v>69</v>
      </c>
      <c r="T10591">
        <v>7</v>
      </c>
      <c r="U10591">
        <v>49</v>
      </c>
    </row>
    <row r="10592" spans="1:22" x14ac:dyDescent="0.2">
      <c r="A10592" s="1">
        <v>41179</v>
      </c>
      <c r="B10592">
        <v>2012</v>
      </c>
      <c r="C10592">
        <f>_xlfn.MAXIFS(Table1[ScheduleWeekWritten],Table1[ScheduleSeason],Table1[[#This Row],[ScheduleSeason]])</f>
        <v>17</v>
      </c>
      <c r="D10592">
        <v>4</v>
      </c>
      <c r="E10592" cm="1">
        <f t="array" ref="E10592">_xlfn.XLOOKUP(Table1[[#This Row],[ScheduleWeekWritten]],Table3[Game],100+Table3[Increase],Table1[[#This Row],[ScheduleWeekWritten]])</f>
        <v>4</v>
      </c>
      <c r="F10592" t="b">
        <v>0</v>
      </c>
      <c r="G10592" t="s">
        <v>158</v>
      </c>
      <c r="H10592">
        <v>23</v>
      </c>
      <c r="I10592">
        <v>16</v>
      </c>
      <c r="J10592" t="s">
        <v>62</v>
      </c>
      <c r="K10592" t="s">
        <v>159</v>
      </c>
      <c r="L10592" t="str">
        <f>_xlfn.XLOOKUP(Table1[[#This Row],[TeamFavoriteID]],Table2[team_id],Table2[team_name],_xlfn.XLOOKUP(Table1[[#This Row],[TeamFavoriteID]],Table2[team_id_pfr],Table2[team_name],"Even"))</f>
        <v>Baltimore Ravens</v>
      </c>
      <c r="M10592">
        <v>-11.5</v>
      </c>
      <c r="N10592">
        <f>IF(Table1[[#This Row],[TeamFavorite]]=Table1[[#This Row],[TeamHome]],Table1[[#This Row],[ScoreAway]]-Table1[[#This Row],[ScoreHome]],Table1[[#This Row],[ScoreHome]]-Table1[[#This Row],[ScoreAway]])</f>
        <v>-7</v>
      </c>
      <c r="O10592">
        <f>IF(Table1[[#This Row],[SpreadActual]]&lt;Table1[[#This Row],[SpreadFavorite]],1,0)</f>
        <v>0</v>
      </c>
      <c r="P10592">
        <v>43.5</v>
      </c>
      <c r="Q10592" t="s">
        <v>166</v>
      </c>
      <c r="R10592" t="b">
        <v>0</v>
      </c>
      <c r="S10592">
        <v>77</v>
      </c>
      <c r="T10592">
        <v>5</v>
      </c>
      <c r="U10592">
        <v>64</v>
      </c>
    </row>
    <row r="10593" spans="1:22" x14ac:dyDescent="0.2">
      <c r="A10593" s="1">
        <v>41182</v>
      </c>
      <c r="B10593">
        <v>2012</v>
      </c>
      <c r="C10593">
        <f>_xlfn.MAXIFS(Table1[ScheduleWeekWritten],Table1[ScheduleSeason],Table1[[#This Row],[ScheduleSeason]])</f>
        <v>17</v>
      </c>
      <c r="D10593">
        <v>4</v>
      </c>
      <c r="E10593" cm="1">
        <f t="array" ref="E10593">_xlfn.XLOOKUP(Table1[[#This Row],[ScheduleWeekWritten]],Table3[Game],100+Table3[Increase],Table1[[#This Row],[ScheduleWeekWritten]])</f>
        <v>4</v>
      </c>
      <c r="F10593" t="b">
        <v>0</v>
      </c>
      <c r="G10593" t="s">
        <v>149</v>
      </c>
      <c r="H10593">
        <v>24</v>
      </c>
      <c r="I10593">
        <v>21</v>
      </c>
      <c r="J10593" t="s">
        <v>19</v>
      </c>
      <c r="K10593" t="s">
        <v>59</v>
      </c>
      <c r="L10593" t="str">
        <f>_xlfn.XLOOKUP(Table1[[#This Row],[TeamFavoriteID]],Table2[team_id],Table2[team_name],_xlfn.XLOOKUP(Table1[[#This Row],[TeamFavoriteID]],Table2[team_id_pfr],Table2[team_name],"Even"))</f>
        <v>Arizona Cardinals</v>
      </c>
      <c r="M10593">
        <v>-4</v>
      </c>
      <c r="N10593">
        <f>IF(Table1[[#This Row],[TeamFavorite]]=Table1[[#This Row],[TeamHome]],Table1[[#This Row],[ScoreAway]]-Table1[[#This Row],[ScoreHome]],Table1[[#This Row],[ScoreHome]]-Table1[[#This Row],[ScoreAway]])</f>
        <v>-3</v>
      </c>
      <c r="O10593">
        <f>IF(Table1[[#This Row],[SpreadActual]]&lt;Table1[[#This Row],[SpreadFavorite]],1,0)</f>
        <v>0</v>
      </c>
      <c r="P10593">
        <v>39.5</v>
      </c>
      <c r="Q10593" t="s">
        <v>150</v>
      </c>
      <c r="R10593" t="b">
        <v>0</v>
      </c>
      <c r="S10593">
        <v>72</v>
      </c>
      <c r="T10593">
        <v>0</v>
      </c>
      <c r="V10593" t="s">
        <v>103</v>
      </c>
    </row>
    <row r="10594" spans="1:22" x14ac:dyDescent="0.2">
      <c r="A10594" s="1">
        <v>41182</v>
      </c>
      <c r="B10594">
        <v>2012</v>
      </c>
      <c r="C10594">
        <f>_xlfn.MAXIFS(Table1[ScheduleWeekWritten],Table1[ScheduleSeason],Table1[[#This Row],[ScheduleSeason]])</f>
        <v>17</v>
      </c>
      <c r="D10594">
        <v>4</v>
      </c>
      <c r="E10594" cm="1">
        <f t="array" ref="E10594">_xlfn.XLOOKUP(Table1[[#This Row],[ScheduleWeekWritten]],Table3[Game],100+Table3[Increase],Table1[[#This Row],[ScheduleWeekWritten]])</f>
        <v>4</v>
      </c>
      <c r="F10594" t="b">
        <v>0</v>
      </c>
      <c r="G10594" t="s">
        <v>38</v>
      </c>
      <c r="H10594">
        <v>30</v>
      </c>
      <c r="I10594">
        <v>28</v>
      </c>
      <c r="J10594" t="s">
        <v>152</v>
      </c>
      <c r="K10594" t="s">
        <v>109</v>
      </c>
      <c r="L10594" t="str">
        <f>_xlfn.XLOOKUP(Table1[[#This Row],[TeamFavoriteID]],Table2[team_id],Table2[team_name],_xlfn.XLOOKUP(Table1[[#This Row],[TeamFavoriteID]],Table2[team_id_pfr],Table2[team_name],"Even"))</f>
        <v>Atlanta Falcons</v>
      </c>
      <c r="M10594">
        <v>-7</v>
      </c>
      <c r="N10594">
        <f>IF(Table1[[#This Row],[TeamFavorite]]=Table1[[#This Row],[TeamHome]],Table1[[#This Row],[ScoreAway]]-Table1[[#This Row],[ScoreHome]],Table1[[#This Row],[ScoreHome]]-Table1[[#This Row],[ScoreAway]])</f>
        <v>-2</v>
      </c>
      <c r="O10594">
        <f>IF(Table1[[#This Row],[SpreadActual]]&lt;Table1[[#This Row],[SpreadFavorite]],1,0)</f>
        <v>0</v>
      </c>
      <c r="P10594">
        <v>48</v>
      </c>
      <c r="Q10594" t="s">
        <v>148</v>
      </c>
      <c r="R10594" t="b">
        <v>0</v>
      </c>
      <c r="S10594">
        <v>72</v>
      </c>
      <c r="T10594">
        <v>0</v>
      </c>
      <c r="V10594" t="s">
        <v>103</v>
      </c>
    </row>
    <row r="10595" spans="1:22" x14ac:dyDescent="0.2">
      <c r="A10595" s="1">
        <v>41182</v>
      </c>
      <c r="B10595">
        <v>2012</v>
      </c>
      <c r="C10595">
        <f>_xlfn.MAXIFS(Table1[ScheduleWeekWritten],Table1[ScheduleSeason],Table1[[#This Row],[ScheduleSeason]])</f>
        <v>17</v>
      </c>
      <c r="D10595">
        <v>4</v>
      </c>
      <c r="E10595" cm="1">
        <f t="array" ref="E10595">_xlfn.XLOOKUP(Table1[[#This Row],[ScheduleWeekWritten]],Table3[Game],100+Table3[Increase],Table1[[#This Row],[ScheduleWeekWritten]])</f>
        <v>4</v>
      </c>
      <c r="F10595" t="b">
        <v>0</v>
      </c>
      <c r="G10595" t="s">
        <v>28</v>
      </c>
      <c r="H10595">
        <v>28</v>
      </c>
      <c r="I10595">
        <v>52</v>
      </c>
      <c r="J10595" t="s">
        <v>115</v>
      </c>
      <c r="K10595" t="s">
        <v>70</v>
      </c>
      <c r="L10595" t="str">
        <f>_xlfn.XLOOKUP(Table1[[#This Row],[TeamFavoriteID]],Table2[team_id],Table2[team_name],_xlfn.XLOOKUP(Table1[[#This Row],[TeamFavoriteID]],Table2[team_id_pfr],Table2[team_name],"Even"))</f>
        <v>Boston Patriots</v>
      </c>
      <c r="M10595">
        <v>-4.5</v>
      </c>
      <c r="N10595">
        <f>IF(Table1[[#This Row],[TeamFavorite]]=Table1[[#This Row],[TeamHome]],Table1[[#This Row],[ScoreAway]]-Table1[[#This Row],[ScoreHome]],Table1[[#This Row],[ScoreHome]]-Table1[[#This Row],[ScoreAway]])</f>
        <v>-24</v>
      </c>
      <c r="O10595">
        <f>IF(Table1[[#This Row],[SpreadActual]]&lt;Table1[[#This Row],[SpreadFavorite]],1,0)</f>
        <v>1</v>
      </c>
      <c r="P10595">
        <v>48.5</v>
      </c>
      <c r="Q10595" t="s">
        <v>123</v>
      </c>
      <c r="R10595" t="b">
        <v>0</v>
      </c>
      <c r="S10595">
        <v>61</v>
      </c>
      <c r="T10595">
        <v>7</v>
      </c>
      <c r="U10595">
        <v>72</v>
      </c>
    </row>
    <row r="10596" spans="1:22" x14ac:dyDescent="0.2">
      <c r="A10596" s="1">
        <v>41182</v>
      </c>
      <c r="B10596">
        <v>2012</v>
      </c>
      <c r="C10596">
        <f>_xlfn.MAXIFS(Table1[ScheduleWeekWritten],Table1[ScheduleSeason],Table1[[#This Row],[ScheduleSeason]])</f>
        <v>17</v>
      </c>
      <c r="D10596">
        <v>4</v>
      </c>
      <c r="E10596" cm="1">
        <f t="array" ref="E10596">_xlfn.XLOOKUP(Table1[[#This Row],[ScheduleWeekWritten]],Table3[Game],100+Table3[Increase],Table1[[#This Row],[ScheduleWeekWritten]])</f>
        <v>4</v>
      </c>
      <c r="F10596" t="b">
        <v>0</v>
      </c>
      <c r="G10596" t="s">
        <v>24</v>
      </c>
      <c r="H10596">
        <v>37</v>
      </c>
      <c r="I10596">
        <v>6</v>
      </c>
      <c r="J10596" t="s">
        <v>20</v>
      </c>
      <c r="K10596" t="s">
        <v>88</v>
      </c>
      <c r="L10596" t="str">
        <f>_xlfn.XLOOKUP(Table1[[#This Row],[TeamFavoriteID]],Table2[team_id],Table2[team_name],_xlfn.XLOOKUP(Table1[[#This Row],[TeamFavoriteID]],Table2[team_id_pfr],Table2[team_name],"Even"))</f>
        <v>Denver Broncos</v>
      </c>
      <c r="M10596">
        <v>-6.5</v>
      </c>
      <c r="N10596">
        <f>IF(Table1[[#This Row],[TeamFavorite]]=Table1[[#This Row],[TeamHome]],Table1[[#This Row],[ScoreAway]]-Table1[[#This Row],[ScoreHome]],Table1[[#This Row],[ScoreHome]]-Table1[[#This Row],[ScoreAway]])</f>
        <v>-31</v>
      </c>
      <c r="O10596">
        <f>IF(Table1[[#This Row],[SpreadActual]]&lt;Table1[[#This Row],[SpreadFavorite]],1,0)</f>
        <v>1</v>
      </c>
      <c r="P10596">
        <v>47</v>
      </c>
      <c r="Q10596" t="s">
        <v>174</v>
      </c>
      <c r="R10596" t="b">
        <v>0</v>
      </c>
      <c r="S10596">
        <v>73</v>
      </c>
      <c r="T10596">
        <v>6</v>
      </c>
      <c r="U10596">
        <v>26</v>
      </c>
    </row>
    <row r="10597" spans="1:22" x14ac:dyDescent="0.2">
      <c r="A10597" s="1">
        <v>41182</v>
      </c>
      <c r="B10597">
        <v>2012</v>
      </c>
      <c r="C10597">
        <f>_xlfn.MAXIFS(Table1[ScheduleWeekWritten],Table1[ScheduleSeason],Table1[[#This Row],[ScheduleSeason]])</f>
        <v>17</v>
      </c>
      <c r="D10597">
        <v>4</v>
      </c>
      <c r="E10597" cm="1">
        <f t="array" ref="E10597">_xlfn.XLOOKUP(Table1[[#This Row],[ScheduleWeekWritten]],Table3[Game],100+Table3[Increase],Table1[[#This Row],[ScheduleWeekWritten]])</f>
        <v>4</v>
      </c>
      <c r="F10597" t="b">
        <v>0</v>
      </c>
      <c r="G10597" t="s">
        <v>45</v>
      </c>
      <c r="H10597">
        <v>13</v>
      </c>
      <c r="I10597">
        <v>20</v>
      </c>
      <c r="J10597" t="s">
        <v>54</v>
      </c>
      <c r="K10597" t="s">
        <v>79</v>
      </c>
      <c r="L10597" t="str">
        <f>_xlfn.XLOOKUP(Table1[[#This Row],[TeamFavoriteID]],Table2[team_id],Table2[team_name],_xlfn.XLOOKUP(Table1[[#This Row],[TeamFavoriteID]],Table2[team_id_pfr],Table2[team_name],"Even"))</f>
        <v>Detroit Lions</v>
      </c>
      <c r="M10597">
        <v>-4</v>
      </c>
      <c r="N10597">
        <f>IF(Table1[[#This Row],[TeamFavorite]]=Table1[[#This Row],[TeamHome]],Table1[[#This Row],[ScoreAway]]-Table1[[#This Row],[ScoreHome]],Table1[[#This Row],[ScoreHome]]-Table1[[#This Row],[ScoreAway]])</f>
        <v>7</v>
      </c>
      <c r="O10597">
        <f>IF(Table1[[#This Row],[SpreadActual]]&lt;Table1[[#This Row],[SpreadFavorite]],1,0)</f>
        <v>0</v>
      </c>
      <c r="P10597">
        <v>48.5</v>
      </c>
      <c r="Q10597" t="s">
        <v>181</v>
      </c>
      <c r="R10597" t="b">
        <v>0</v>
      </c>
      <c r="S10597">
        <v>72</v>
      </c>
      <c r="T10597">
        <v>0</v>
      </c>
      <c r="V10597" t="s">
        <v>103</v>
      </c>
    </row>
    <row r="10598" spans="1:22" x14ac:dyDescent="0.2">
      <c r="A10598" s="1">
        <v>41182</v>
      </c>
      <c r="B10598">
        <v>2012</v>
      </c>
      <c r="C10598">
        <f>_xlfn.MAXIFS(Table1[ScheduleWeekWritten],Table1[ScheduleSeason],Table1[[#This Row],[ScheduleSeason]])</f>
        <v>17</v>
      </c>
      <c r="D10598">
        <v>4</v>
      </c>
      <c r="E10598" cm="1">
        <f t="array" ref="E10598">_xlfn.XLOOKUP(Table1[[#This Row],[ScheduleWeekWritten]],Table3[Game],100+Table3[Increase],Table1[[#This Row],[ScheduleWeekWritten]])</f>
        <v>4</v>
      </c>
      <c r="F10598" t="b">
        <v>0</v>
      </c>
      <c r="G10598" t="s">
        <v>33</v>
      </c>
      <c r="H10598">
        <v>28</v>
      </c>
      <c r="I10598">
        <v>27</v>
      </c>
      <c r="J10598" t="s">
        <v>95</v>
      </c>
      <c r="K10598" t="s">
        <v>35</v>
      </c>
      <c r="L10598" t="str">
        <f>_xlfn.XLOOKUP(Table1[[#This Row],[TeamFavoriteID]],Table2[team_id],Table2[team_name],_xlfn.XLOOKUP(Table1[[#This Row],[TeamFavoriteID]],Table2[team_id_pfr],Table2[team_name],"Even"))</f>
        <v>Green Bay Packers</v>
      </c>
      <c r="M10598">
        <v>-7.5</v>
      </c>
      <c r="N10598">
        <f>IF(Table1[[#This Row],[TeamFavorite]]=Table1[[#This Row],[TeamHome]],Table1[[#This Row],[ScoreAway]]-Table1[[#This Row],[ScoreHome]],Table1[[#This Row],[ScoreHome]]-Table1[[#This Row],[ScoreAway]])</f>
        <v>-1</v>
      </c>
      <c r="O10598">
        <f>IF(Table1[[#This Row],[SpreadActual]]&lt;Table1[[#This Row],[SpreadFavorite]],1,0)</f>
        <v>0</v>
      </c>
      <c r="P10598">
        <v>54</v>
      </c>
      <c r="Q10598" t="s">
        <v>82</v>
      </c>
      <c r="R10598" t="b">
        <v>0</v>
      </c>
      <c r="S10598">
        <v>65</v>
      </c>
      <c r="T10598">
        <v>7</v>
      </c>
      <c r="U10598">
        <v>58</v>
      </c>
    </row>
    <row r="10599" spans="1:22" x14ac:dyDescent="0.2">
      <c r="A10599" s="1">
        <v>41182</v>
      </c>
      <c r="B10599">
        <v>2012</v>
      </c>
      <c r="C10599">
        <f>_xlfn.MAXIFS(Table1[ScheduleWeekWritten],Table1[ScheduleSeason],Table1[[#This Row],[ScheduleSeason]])</f>
        <v>17</v>
      </c>
      <c r="D10599">
        <v>4</v>
      </c>
      <c r="E10599" cm="1">
        <f t="array" ref="E10599">_xlfn.XLOOKUP(Table1[[#This Row],[ScheduleWeekWritten]],Table3[Game],100+Table3[Increase],Table1[[#This Row],[ScheduleWeekWritten]])</f>
        <v>4</v>
      </c>
      <c r="F10599" t="b">
        <v>0</v>
      </c>
      <c r="G10599" t="s">
        <v>177</v>
      </c>
      <c r="H10599">
        <v>38</v>
      </c>
      <c r="I10599">
        <v>14</v>
      </c>
      <c r="J10599" t="s">
        <v>171</v>
      </c>
      <c r="K10599" t="s">
        <v>182</v>
      </c>
      <c r="L10599" t="str">
        <f>_xlfn.XLOOKUP(Table1[[#This Row],[TeamFavoriteID]],Table2[team_id],Table2[team_name],_xlfn.XLOOKUP(Table1[[#This Row],[TeamFavoriteID]],Table2[team_id_pfr],Table2[team_name],"Even"))</f>
        <v>Houston Texans</v>
      </c>
      <c r="M10599">
        <v>-13.5</v>
      </c>
      <c r="N10599">
        <f>IF(Table1[[#This Row],[TeamFavorite]]=Table1[[#This Row],[TeamHome]],Table1[[#This Row],[ScoreAway]]-Table1[[#This Row],[ScoreHome]],Table1[[#This Row],[ScoreHome]]-Table1[[#This Row],[ScoreAway]])</f>
        <v>-24</v>
      </c>
      <c r="O10599">
        <f>IF(Table1[[#This Row],[SpreadActual]]&lt;Table1[[#This Row],[SpreadFavorite]],1,0)</f>
        <v>1</v>
      </c>
      <c r="P10599">
        <v>45</v>
      </c>
      <c r="Q10599" t="s">
        <v>178</v>
      </c>
      <c r="R10599" t="b">
        <v>0</v>
      </c>
      <c r="S10599">
        <v>71</v>
      </c>
      <c r="T10599">
        <v>13</v>
      </c>
      <c r="V10599" t="s">
        <v>193</v>
      </c>
    </row>
    <row r="10600" spans="1:22" x14ac:dyDescent="0.2">
      <c r="A10600" s="1">
        <v>41182</v>
      </c>
      <c r="B10600">
        <v>2012</v>
      </c>
      <c r="C10600">
        <f>_xlfn.MAXIFS(Table1[ScheduleWeekWritten],Table1[ScheduleSeason],Table1[[#This Row],[ScheduleSeason]])</f>
        <v>17</v>
      </c>
      <c r="D10600">
        <v>4</v>
      </c>
      <c r="E10600" cm="1">
        <f t="array" ref="E10600">_xlfn.XLOOKUP(Table1[[#This Row],[ScheduleWeekWritten]],Table3[Game],100+Table3[Increase],Table1[[#This Row],[ScheduleWeekWritten]])</f>
        <v>4</v>
      </c>
      <c r="F10600" t="b">
        <v>0</v>
      </c>
      <c r="G10600" t="s">
        <v>154</v>
      </c>
      <c r="H10600">
        <v>10</v>
      </c>
      <c r="I10600">
        <v>27</v>
      </c>
      <c r="J10600" t="s">
        <v>101</v>
      </c>
      <c r="K10600" t="s">
        <v>161</v>
      </c>
      <c r="L10600" t="str">
        <f>_xlfn.XLOOKUP(Table1[[#This Row],[TeamFavoriteID]],Table2[team_id],Table2[team_name],_xlfn.XLOOKUP(Table1[[#This Row],[TeamFavoriteID]],Table2[team_id_pfr],Table2[team_name],"Even"))</f>
        <v>Jacksonville Jaguars</v>
      </c>
      <c r="M10600">
        <v>-1.5</v>
      </c>
      <c r="N10600">
        <f>IF(Table1[[#This Row],[TeamFavorite]]=Table1[[#This Row],[TeamHome]],Table1[[#This Row],[ScoreAway]]-Table1[[#This Row],[ScoreHome]],Table1[[#This Row],[ScoreHome]]-Table1[[#This Row],[ScoreAway]])</f>
        <v>17</v>
      </c>
      <c r="O10600">
        <f>IF(Table1[[#This Row],[SpreadActual]]&lt;Table1[[#This Row],[SpreadFavorite]],1,0)</f>
        <v>0</v>
      </c>
      <c r="P10600">
        <v>45.5</v>
      </c>
      <c r="Q10600" t="s">
        <v>155</v>
      </c>
      <c r="R10600" t="b">
        <v>0</v>
      </c>
      <c r="S10600">
        <v>83</v>
      </c>
      <c r="T10600">
        <v>8</v>
      </c>
    </row>
    <row r="10601" spans="1:22" x14ac:dyDescent="0.2">
      <c r="A10601" s="1">
        <v>41182</v>
      </c>
      <c r="B10601">
        <v>2012</v>
      </c>
      <c r="C10601">
        <f>_xlfn.MAXIFS(Table1[ScheduleWeekWritten],Table1[ScheduleSeason],Table1[[#This Row],[ScheduleSeason]])</f>
        <v>17</v>
      </c>
      <c r="D10601">
        <v>4</v>
      </c>
      <c r="E10601" cm="1">
        <f t="array" ref="E10601">_xlfn.XLOOKUP(Table1[[#This Row],[ScheduleWeekWritten]],Table3[Game],100+Table3[Increase],Table1[[#This Row],[ScheduleWeekWritten]])</f>
        <v>4</v>
      </c>
      <c r="F10601" t="b">
        <v>0</v>
      </c>
      <c r="G10601" t="s">
        <v>42</v>
      </c>
      <c r="H10601">
        <v>20</v>
      </c>
      <c r="I10601">
        <v>37</v>
      </c>
      <c r="J10601" t="s">
        <v>27</v>
      </c>
      <c r="K10601" t="s">
        <v>29</v>
      </c>
      <c r="L10601" t="str">
        <f>_xlfn.XLOOKUP(Table1[[#This Row],[TeamFavoriteID]],Table2[team_id],Table2[team_name],_xlfn.XLOOKUP(Table1[[#This Row],[TeamFavoriteID]],Table2[team_id_pfr],Table2[team_name],"Even"))</f>
        <v>Los Angeles Chargers</v>
      </c>
      <c r="M10601">
        <v>-2.5</v>
      </c>
      <c r="N10601">
        <f>IF(Table1[[#This Row],[TeamFavorite]]=Table1[[#This Row],[TeamHome]],Table1[[#This Row],[ScoreAway]]-Table1[[#This Row],[ScoreHome]],Table1[[#This Row],[ScoreHome]]-Table1[[#This Row],[ScoreAway]])</f>
        <v>-17</v>
      </c>
      <c r="O10601">
        <f>IF(Table1[[#This Row],[SpreadActual]]&lt;Table1[[#This Row],[SpreadFavorite]],1,0)</f>
        <v>1</v>
      </c>
      <c r="P10601">
        <v>43.5</v>
      </c>
      <c r="Q10601" t="s">
        <v>117</v>
      </c>
      <c r="R10601" t="b">
        <v>0</v>
      </c>
      <c r="S10601">
        <v>73</v>
      </c>
      <c r="T10601">
        <v>0</v>
      </c>
      <c r="U10601">
        <v>54</v>
      </c>
    </row>
    <row r="10602" spans="1:22" x14ac:dyDescent="0.2">
      <c r="A10602" s="1">
        <v>41182</v>
      </c>
      <c r="B10602">
        <v>2012</v>
      </c>
      <c r="C10602">
        <f>_xlfn.MAXIFS(Table1[ScheduleWeekWritten],Table1[ScheduleSeason],Table1[[#This Row],[ScheduleSeason]])</f>
        <v>17</v>
      </c>
      <c r="D10602">
        <v>4</v>
      </c>
      <c r="E10602" cm="1">
        <f t="array" ref="E10602">_xlfn.XLOOKUP(Table1[[#This Row],[ScheduleWeekWritten]],Table3[Game],100+Table3[Increase],Table1[[#This Row],[ScheduleWeekWritten]])</f>
        <v>4</v>
      </c>
      <c r="F10602" t="b">
        <v>0</v>
      </c>
      <c r="G10602" t="s">
        <v>31</v>
      </c>
      <c r="H10602">
        <v>0</v>
      </c>
      <c r="I10602">
        <v>34</v>
      </c>
      <c r="J10602" t="s">
        <v>53</v>
      </c>
      <c r="K10602" t="s">
        <v>87</v>
      </c>
      <c r="L10602" t="str">
        <f>_xlfn.XLOOKUP(Table1[[#This Row],[TeamFavoriteID]],Table2[team_id],Table2[team_name],_xlfn.XLOOKUP(Table1[[#This Row],[TeamFavoriteID]],Table2[team_id_pfr],Table2[team_name],"Even"))</f>
        <v>San Francisco 49ers</v>
      </c>
      <c r="M10602">
        <v>-4</v>
      </c>
      <c r="N10602">
        <f>IF(Table1[[#This Row],[TeamFavorite]]=Table1[[#This Row],[TeamHome]],Table1[[#This Row],[ScoreAway]]-Table1[[#This Row],[ScoreHome]],Table1[[#This Row],[ScoreHome]]-Table1[[#This Row],[ScoreAway]])</f>
        <v>-34</v>
      </c>
      <c r="O10602">
        <f>IF(Table1[[#This Row],[SpreadActual]]&lt;Table1[[#This Row],[SpreadFavorite]],1,0)</f>
        <v>1</v>
      </c>
      <c r="P10602">
        <v>41</v>
      </c>
      <c r="Q10602" t="s">
        <v>197</v>
      </c>
      <c r="R10602" t="b">
        <v>0</v>
      </c>
      <c r="S10602">
        <v>67</v>
      </c>
      <c r="T10602">
        <v>9</v>
      </c>
      <c r="U10602">
        <v>50</v>
      </c>
    </row>
    <row r="10603" spans="1:22" x14ac:dyDescent="0.2">
      <c r="A10603" s="1">
        <v>41182</v>
      </c>
      <c r="B10603">
        <v>2012</v>
      </c>
      <c r="C10603">
        <f>_xlfn.MAXIFS(Table1[ScheduleWeekWritten],Table1[ScheduleSeason],Table1[[#This Row],[ScheduleSeason]])</f>
        <v>17</v>
      </c>
      <c r="D10603">
        <v>4</v>
      </c>
      <c r="E10603" cm="1">
        <f t="array" ref="E10603">_xlfn.XLOOKUP(Table1[[#This Row],[ScheduleWeekWritten]],Table3[Game],100+Table3[Increase],Table1[[#This Row],[ScheduleWeekWritten]])</f>
        <v>4</v>
      </c>
      <c r="F10603" t="b">
        <v>0</v>
      </c>
      <c r="G10603" t="s">
        <v>58</v>
      </c>
      <c r="H10603">
        <v>19</v>
      </c>
      <c r="I10603">
        <v>17</v>
      </c>
      <c r="J10603" t="s">
        <v>50</v>
      </c>
      <c r="K10603" t="s">
        <v>77</v>
      </c>
      <c r="L10603" t="str">
        <f>_xlfn.XLOOKUP(Table1[[#This Row],[TeamFavoriteID]],Table2[team_id],Table2[team_name],_xlfn.XLOOKUP(Table1[[#This Row],[TeamFavoriteID]],Table2[team_id_pfr],Table2[team_name],"Even"))</f>
        <v>Philadelphia Eagles</v>
      </c>
      <c r="M10603">
        <v>-1.5</v>
      </c>
      <c r="N10603">
        <f>IF(Table1[[#This Row],[TeamFavorite]]=Table1[[#This Row],[TeamHome]],Table1[[#This Row],[ScoreAway]]-Table1[[#This Row],[ScoreHome]],Table1[[#This Row],[ScoreHome]]-Table1[[#This Row],[ScoreAway]])</f>
        <v>-2</v>
      </c>
      <c r="O10603">
        <f>IF(Table1[[#This Row],[SpreadActual]]&lt;Table1[[#This Row],[SpreadFavorite]],1,0)</f>
        <v>1</v>
      </c>
      <c r="P10603">
        <v>46.5</v>
      </c>
      <c r="Q10603" t="s">
        <v>183</v>
      </c>
      <c r="R10603" t="b">
        <v>0</v>
      </c>
      <c r="S10603">
        <v>63</v>
      </c>
      <c r="T10603">
        <v>8</v>
      </c>
      <c r="U10603">
        <v>59</v>
      </c>
      <c r="V10603" t="s">
        <v>2</v>
      </c>
    </row>
    <row r="10604" spans="1:22" x14ac:dyDescent="0.2">
      <c r="A10604" s="1">
        <v>41182</v>
      </c>
      <c r="B10604">
        <v>2012</v>
      </c>
      <c r="C10604">
        <f>_xlfn.MAXIFS(Table1[ScheduleWeekWritten],Table1[ScheduleSeason],Table1[[#This Row],[ScheduleSeason]])</f>
        <v>17</v>
      </c>
      <c r="D10604">
        <v>4</v>
      </c>
      <c r="E10604" cm="1">
        <f t="array" ref="E10604">_xlfn.XLOOKUP(Table1[[#This Row],[ScheduleWeekWritten]],Table3[Game],100+Table3[Increase],Table1[[#This Row],[ScheduleWeekWritten]])</f>
        <v>4</v>
      </c>
      <c r="F10604" t="b">
        <v>0</v>
      </c>
      <c r="G10604" t="s">
        <v>153</v>
      </c>
      <c r="H10604">
        <v>19</v>
      </c>
      <c r="I10604">
        <v>13</v>
      </c>
      <c r="J10604" t="s">
        <v>128</v>
      </c>
      <c r="K10604" t="s">
        <v>132</v>
      </c>
      <c r="L10604" t="str">
        <f>_xlfn.XLOOKUP(Table1[[#This Row],[TeamFavoriteID]],Table2[team_id],Table2[team_name],_xlfn.XLOOKUP(Table1[[#This Row],[TeamFavoriteID]],Table2[team_id_pfr],Table2[team_name],"Even"))</f>
        <v>Seattle Seahawks</v>
      </c>
      <c r="M10604">
        <v>-2.5</v>
      </c>
      <c r="N10604">
        <f>IF(Table1[[#This Row],[TeamFavorite]]=Table1[[#This Row],[TeamHome]],Table1[[#This Row],[ScoreAway]]-Table1[[#This Row],[ScoreHome]],Table1[[#This Row],[ScoreHome]]-Table1[[#This Row],[ScoreAway]])</f>
        <v>6</v>
      </c>
      <c r="O10604">
        <f>IF(Table1[[#This Row],[SpreadActual]]&lt;Table1[[#This Row],[SpreadFavorite]],1,0)</f>
        <v>0</v>
      </c>
      <c r="P10604">
        <v>39</v>
      </c>
      <c r="Q10604" t="s">
        <v>157</v>
      </c>
      <c r="R10604" t="b">
        <v>0</v>
      </c>
      <c r="S10604">
        <v>72</v>
      </c>
      <c r="T10604">
        <v>0</v>
      </c>
      <c r="V10604" t="s">
        <v>103</v>
      </c>
    </row>
    <row r="10605" spans="1:22" x14ac:dyDescent="0.2">
      <c r="A10605" s="1">
        <v>41182</v>
      </c>
      <c r="B10605">
        <v>2012</v>
      </c>
      <c r="C10605">
        <f>_xlfn.MAXIFS(Table1[ScheduleWeekWritten],Table1[ScheduleSeason],Table1[[#This Row],[ScheduleSeason]])</f>
        <v>17</v>
      </c>
      <c r="D10605">
        <v>4</v>
      </c>
      <c r="E10605" cm="1">
        <f t="array" ref="E10605">_xlfn.XLOOKUP(Table1[[#This Row],[ScheduleWeekWritten]],Table3[Game],100+Table3[Increase],Table1[[#This Row],[ScheduleWeekWritten]])</f>
        <v>4</v>
      </c>
      <c r="F10605" t="b">
        <v>0</v>
      </c>
      <c r="G10605" t="s">
        <v>127</v>
      </c>
      <c r="H10605">
        <v>22</v>
      </c>
      <c r="I10605">
        <v>24</v>
      </c>
      <c r="J10605" t="s">
        <v>61</v>
      </c>
      <c r="K10605" t="s">
        <v>133</v>
      </c>
      <c r="L10605" t="str">
        <f>_xlfn.XLOOKUP(Table1[[#This Row],[TeamFavoriteID]],Table2[team_id],Table2[team_name],_xlfn.XLOOKUP(Table1[[#This Row],[TeamFavoriteID]],Table2[team_id_pfr],Table2[team_name],"Even"))</f>
        <v>Tampa Bay Buccaneers</v>
      </c>
      <c r="M10605">
        <v>-2</v>
      </c>
      <c r="N10605">
        <f>IF(Table1[[#This Row],[TeamFavorite]]=Table1[[#This Row],[TeamHome]],Table1[[#This Row],[ScoreAway]]-Table1[[#This Row],[ScoreHome]],Table1[[#This Row],[ScoreHome]]-Table1[[#This Row],[ScoreAway]])</f>
        <v>2</v>
      </c>
      <c r="O10605">
        <f>IF(Table1[[#This Row],[SpreadActual]]&lt;Table1[[#This Row],[SpreadFavorite]],1,0)</f>
        <v>0</v>
      </c>
      <c r="P10605">
        <v>45</v>
      </c>
      <c r="Q10605" t="s">
        <v>168</v>
      </c>
      <c r="R10605" t="b">
        <v>0</v>
      </c>
      <c r="S10605">
        <v>89</v>
      </c>
      <c r="T10605">
        <v>8</v>
      </c>
      <c r="U10605">
        <v>52</v>
      </c>
    </row>
    <row r="10606" spans="1:22" x14ac:dyDescent="0.2">
      <c r="A10606" s="1">
        <v>41183</v>
      </c>
      <c r="B10606">
        <v>2012</v>
      </c>
      <c r="C10606">
        <f>_xlfn.MAXIFS(Table1[ScheduleWeekWritten],Table1[ScheduleSeason],Table1[[#This Row],[ScheduleSeason]])</f>
        <v>17</v>
      </c>
      <c r="D10606">
        <v>4</v>
      </c>
      <c r="E10606" cm="1">
        <f t="array" ref="E10606">_xlfn.XLOOKUP(Table1[[#This Row],[ScheduleWeekWritten]],Table3[Game],100+Table3[Increase],Table1[[#This Row],[ScheduleWeekWritten]])</f>
        <v>4</v>
      </c>
      <c r="F10606" t="b">
        <v>0</v>
      </c>
      <c r="G10606" t="s">
        <v>67</v>
      </c>
      <c r="H10606">
        <v>18</v>
      </c>
      <c r="I10606">
        <v>34</v>
      </c>
      <c r="J10606" t="s">
        <v>46</v>
      </c>
      <c r="K10606" t="s">
        <v>68</v>
      </c>
      <c r="L10606" t="str">
        <f>_xlfn.XLOOKUP(Table1[[#This Row],[TeamFavoriteID]],Table2[team_id],Table2[team_name],_xlfn.XLOOKUP(Table1[[#This Row],[TeamFavoriteID]],Table2[team_id_pfr],Table2[team_name],"Even"))</f>
        <v>Dallas Cowboys</v>
      </c>
      <c r="M10606">
        <v>-3</v>
      </c>
      <c r="N10606">
        <f>IF(Table1[[#This Row],[TeamFavorite]]=Table1[[#This Row],[TeamHome]],Table1[[#This Row],[ScoreAway]]-Table1[[#This Row],[ScoreHome]],Table1[[#This Row],[ScoreHome]]-Table1[[#This Row],[ScoreAway]])</f>
        <v>16</v>
      </c>
      <c r="O10606">
        <f>IF(Table1[[#This Row],[SpreadActual]]&lt;Table1[[#This Row],[SpreadFavorite]],1,0)</f>
        <v>0</v>
      </c>
      <c r="P10606">
        <v>41.5</v>
      </c>
      <c r="Q10606" t="s">
        <v>192</v>
      </c>
      <c r="R10606" t="b">
        <v>0</v>
      </c>
      <c r="S10606">
        <v>80</v>
      </c>
      <c r="T10606">
        <v>6</v>
      </c>
      <c r="V10606" t="s">
        <v>193</v>
      </c>
    </row>
    <row r="10607" spans="1:22" x14ac:dyDescent="0.2">
      <c r="A10607" s="1">
        <v>41186</v>
      </c>
      <c r="B10607">
        <v>2012</v>
      </c>
      <c r="C10607">
        <f>_xlfn.MAXIFS(Table1[ScheduleWeekWritten],Table1[ScheduleSeason],Table1[[#This Row],[ScheduleSeason]])</f>
        <v>17</v>
      </c>
      <c r="D10607">
        <v>5</v>
      </c>
      <c r="E10607" cm="1">
        <f t="array" ref="E10607">_xlfn.XLOOKUP(Table1[[#This Row],[ScheduleWeekWritten]],Table3[Game],100+Table3[Increase],Table1[[#This Row],[ScheduleWeekWritten]])</f>
        <v>5</v>
      </c>
      <c r="F10607" t="b">
        <v>0</v>
      </c>
      <c r="G10607" t="s">
        <v>153</v>
      </c>
      <c r="H10607">
        <v>17</v>
      </c>
      <c r="I10607">
        <v>3</v>
      </c>
      <c r="J10607" t="s">
        <v>149</v>
      </c>
      <c r="K10607" t="s">
        <v>59</v>
      </c>
      <c r="L10607" t="str">
        <f>_xlfn.XLOOKUP(Table1[[#This Row],[TeamFavoriteID]],Table2[team_id],Table2[team_name],_xlfn.XLOOKUP(Table1[[#This Row],[TeamFavoriteID]],Table2[team_id_pfr],Table2[team_name],"Even"))</f>
        <v>Arizona Cardinals</v>
      </c>
      <c r="M10607">
        <v>-1.5</v>
      </c>
      <c r="N10607">
        <f>IF(Table1[[#This Row],[TeamFavorite]]=Table1[[#This Row],[TeamHome]],Table1[[#This Row],[ScoreAway]]-Table1[[#This Row],[ScoreHome]],Table1[[#This Row],[ScoreHome]]-Table1[[#This Row],[ScoreAway]])</f>
        <v>14</v>
      </c>
      <c r="O10607">
        <f>IF(Table1[[#This Row],[SpreadActual]]&lt;Table1[[#This Row],[SpreadFavorite]],1,0)</f>
        <v>0</v>
      </c>
      <c r="P10607">
        <v>38</v>
      </c>
      <c r="Q10607" t="s">
        <v>157</v>
      </c>
      <c r="R10607" t="b">
        <v>0</v>
      </c>
      <c r="S10607">
        <v>72</v>
      </c>
      <c r="T10607">
        <v>0</v>
      </c>
      <c r="V10607" t="s">
        <v>103</v>
      </c>
    </row>
    <row r="10608" spans="1:22" x14ac:dyDescent="0.2">
      <c r="A10608" s="1">
        <v>41189</v>
      </c>
      <c r="B10608">
        <v>2012</v>
      </c>
      <c r="C10608">
        <f>_xlfn.MAXIFS(Table1[ScheduleWeekWritten],Table1[ScheduleSeason],Table1[[#This Row],[ScheduleSeason]])</f>
        <v>17</v>
      </c>
      <c r="D10608">
        <v>5</v>
      </c>
      <c r="E10608" cm="1">
        <f t="array" ref="E10608">_xlfn.XLOOKUP(Table1[[#This Row],[ScheduleWeekWritten]],Table3[Game],100+Table3[Increase],Table1[[#This Row],[ScheduleWeekWritten]])</f>
        <v>5</v>
      </c>
      <c r="F10608" t="b">
        <v>0</v>
      </c>
      <c r="G10608" t="s">
        <v>152</v>
      </c>
      <c r="H10608">
        <v>12</v>
      </c>
      <c r="I10608">
        <v>16</v>
      </c>
      <c r="J10608" t="s">
        <v>128</v>
      </c>
      <c r="K10608" t="s">
        <v>162</v>
      </c>
      <c r="L10608" t="str">
        <f>_xlfn.XLOOKUP(Table1[[#This Row],[TeamFavoriteID]],Table2[team_id],Table2[team_name],_xlfn.XLOOKUP(Table1[[#This Row],[TeamFavoriteID]],Table2[team_id_pfr],Table2[team_name],"Even"))</f>
        <v>Carolina Panthers</v>
      </c>
      <c r="M10608">
        <v>-2</v>
      </c>
      <c r="N10608">
        <f>IF(Table1[[#This Row],[TeamFavorite]]=Table1[[#This Row],[TeamHome]],Table1[[#This Row],[ScoreAway]]-Table1[[#This Row],[ScoreHome]],Table1[[#This Row],[ScoreHome]]-Table1[[#This Row],[ScoreAway]])</f>
        <v>4</v>
      </c>
      <c r="O10608">
        <f>IF(Table1[[#This Row],[SpreadActual]]&lt;Table1[[#This Row],[SpreadFavorite]],1,0)</f>
        <v>0</v>
      </c>
      <c r="P10608">
        <v>42</v>
      </c>
      <c r="Q10608" t="s">
        <v>160</v>
      </c>
      <c r="R10608" t="b">
        <v>0</v>
      </c>
      <c r="S10608">
        <v>63</v>
      </c>
      <c r="T10608">
        <v>6</v>
      </c>
      <c r="U10608">
        <v>69</v>
      </c>
    </row>
    <row r="10609" spans="1:22" x14ac:dyDescent="0.2">
      <c r="A10609" s="1">
        <v>41189</v>
      </c>
      <c r="B10609">
        <v>2012</v>
      </c>
      <c r="C10609">
        <f>_xlfn.MAXIFS(Table1[ScheduleWeekWritten],Table1[ScheduleSeason],Table1[[#This Row],[ScheduleSeason]])</f>
        <v>17</v>
      </c>
      <c r="D10609">
        <v>5</v>
      </c>
      <c r="E10609" cm="1">
        <f t="array" ref="E10609">_xlfn.XLOOKUP(Table1[[#This Row],[ScheduleWeekWritten]],Table3[Game],100+Table3[Increase],Table1[[#This Row],[ScheduleWeekWritten]])</f>
        <v>5</v>
      </c>
      <c r="F10609" t="b">
        <v>0</v>
      </c>
      <c r="G10609" t="s">
        <v>101</v>
      </c>
      <c r="H10609">
        <v>13</v>
      </c>
      <c r="I10609">
        <v>17</v>
      </c>
      <c r="J10609" t="s">
        <v>19</v>
      </c>
      <c r="K10609" t="s">
        <v>104</v>
      </c>
      <c r="L10609" t="str">
        <f>_xlfn.XLOOKUP(Table1[[#This Row],[TeamFavoriteID]],Table2[team_id],Table2[team_name],_xlfn.XLOOKUP(Table1[[#This Row],[TeamFavoriteID]],Table2[team_id_pfr],Table2[team_name],"Even"))</f>
        <v>Cincinnati Bengals</v>
      </c>
      <c r="M10609">
        <v>-3</v>
      </c>
      <c r="N10609">
        <f>IF(Table1[[#This Row],[TeamFavorite]]=Table1[[#This Row],[TeamHome]],Table1[[#This Row],[ScoreAway]]-Table1[[#This Row],[ScoreHome]],Table1[[#This Row],[ScoreHome]]-Table1[[#This Row],[ScoreAway]])</f>
        <v>4</v>
      </c>
      <c r="O10609">
        <f>IF(Table1[[#This Row],[SpreadActual]]&lt;Table1[[#This Row],[SpreadFavorite]],1,0)</f>
        <v>0</v>
      </c>
      <c r="P10609">
        <v>45</v>
      </c>
      <c r="Q10609" t="s">
        <v>173</v>
      </c>
      <c r="R10609" t="b">
        <v>0</v>
      </c>
      <c r="S10609">
        <v>51</v>
      </c>
      <c r="T10609">
        <v>7</v>
      </c>
      <c r="U10609">
        <v>55</v>
      </c>
    </row>
    <row r="10610" spans="1:22" x14ac:dyDescent="0.2">
      <c r="A10610" s="1">
        <v>41189</v>
      </c>
      <c r="B10610">
        <v>2012</v>
      </c>
      <c r="C10610">
        <f>_xlfn.MAXIFS(Table1[ScheduleWeekWritten],Table1[ScheduleSeason],Table1[[#This Row],[ScheduleSeason]])</f>
        <v>17</v>
      </c>
      <c r="D10610">
        <v>5</v>
      </c>
      <c r="E10610" cm="1">
        <f t="array" ref="E10610">_xlfn.XLOOKUP(Table1[[#This Row],[ScheduleWeekWritten]],Table3[Game],100+Table3[Increase],Table1[[#This Row],[ScheduleWeekWritten]])</f>
        <v>5</v>
      </c>
      <c r="F10610" t="b">
        <v>0</v>
      </c>
      <c r="G10610" t="s">
        <v>140</v>
      </c>
      <c r="H10610">
        <v>30</v>
      </c>
      <c r="I10610">
        <v>27</v>
      </c>
      <c r="J10610" t="s">
        <v>33</v>
      </c>
      <c r="K10610" t="s">
        <v>35</v>
      </c>
      <c r="L10610" t="str">
        <f>_xlfn.XLOOKUP(Table1[[#This Row],[TeamFavoriteID]],Table2[team_id],Table2[team_name],_xlfn.XLOOKUP(Table1[[#This Row],[TeamFavoriteID]],Table2[team_id_pfr],Table2[team_name],"Even"))</f>
        <v>Green Bay Packers</v>
      </c>
      <c r="M10610">
        <v>-6.5</v>
      </c>
      <c r="N10610">
        <f>IF(Table1[[#This Row],[TeamFavorite]]=Table1[[#This Row],[TeamHome]],Table1[[#This Row],[ScoreAway]]-Table1[[#This Row],[ScoreHome]],Table1[[#This Row],[ScoreHome]]-Table1[[#This Row],[ScoreAway]])</f>
        <v>3</v>
      </c>
      <c r="O10610">
        <f>IF(Table1[[#This Row],[SpreadActual]]&lt;Table1[[#This Row],[SpreadFavorite]],1,0)</f>
        <v>0</v>
      </c>
      <c r="P10610">
        <v>49</v>
      </c>
      <c r="Q10610" t="s">
        <v>190</v>
      </c>
      <c r="R10610" t="b">
        <v>0</v>
      </c>
      <c r="S10610">
        <v>72</v>
      </c>
      <c r="T10610">
        <v>0</v>
      </c>
      <c r="V10610" t="s">
        <v>103</v>
      </c>
    </row>
    <row r="10611" spans="1:22" x14ac:dyDescent="0.2">
      <c r="A10611" s="1">
        <v>41189</v>
      </c>
      <c r="B10611">
        <v>2012</v>
      </c>
      <c r="C10611">
        <f>_xlfn.MAXIFS(Table1[ScheduleWeekWritten],Table1[ScheduleSeason],Table1[[#This Row],[ScheduleSeason]])</f>
        <v>17</v>
      </c>
      <c r="D10611">
        <v>5</v>
      </c>
      <c r="E10611" cm="1">
        <f t="array" ref="E10611">_xlfn.XLOOKUP(Table1[[#This Row],[ScheduleWeekWritten]],Table3[Game],100+Table3[Increase],Table1[[#This Row],[ScheduleWeekWritten]])</f>
        <v>5</v>
      </c>
      <c r="F10611" t="b">
        <v>0</v>
      </c>
      <c r="G10611" t="s">
        <v>154</v>
      </c>
      <c r="H10611">
        <v>3</v>
      </c>
      <c r="I10611">
        <v>41</v>
      </c>
      <c r="J10611" t="s">
        <v>46</v>
      </c>
      <c r="K10611" t="s">
        <v>47</v>
      </c>
      <c r="L10611" t="str">
        <f>_xlfn.XLOOKUP(Table1[[#This Row],[TeamFavoriteID]],Table2[team_id],Table2[team_name],_xlfn.XLOOKUP(Table1[[#This Row],[TeamFavoriteID]],Table2[team_id_pfr],Table2[team_name],"Even"))</f>
        <v>Chicago Bears</v>
      </c>
      <c r="M10611">
        <v>-6.5</v>
      </c>
      <c r="N10611">
        <f>IF(Table1[[#This Row],[TeamFavorite]]=Table1[[#This Row],[TeamHome]],Table1[[#This Row],[ScoreAway]]-Table1[[#This Row],[ScoreHome]],Table1[[#This Row],[ScoreHome]]-Table1[[#This Row],[ScoreAway]])</f>
        <v>-38</v>
      </c>
      <c r="O10611">
        <f>IF(Table1[[#This Row],[SpreadActual]]&lt;Table1[[#This Row],[SpreadFavorite]],1,0)</f>
        <v>1</v>
      </c>
      <c r="P10611">
        <v>40</v>
      </c>
      <c r="Q10611" t="s">
        <v>155</v>
      </c>
      <c r="R10611" t="b">
        <v>0</v>
      </c>
      <c r="S10611">
        <v>88</v>
      </c>
      <c r="T10611">
        <v>6</v>
      </c>
      <c r="U10611">
        <v>53</v>
      </c>
    </row>
    <row r="10612" spans="1:22" x14ac:dyDescent="0.2">
      <c r="A10612" s="1">
        <v>41189</v>
      </c>
      <c r="B10612">
        <v>2012</v>
      </c>
      <c r="C10612">
        <f>_xlfn.MAXIFS(Table1[ScheduleWeekWritten],Table1[ScheduleSeason],Table1[[#This Row],[ScheduleSeason]])</f>
        <v>17</v>
      </c>
      <c r="D10612">
        <v>5</v>
      </c>
      <c r="E10612" cm="1">
        <f t="array" ref="E10612">_xlfn.XLOOKUP(Table1[[#This Row],[ScheduleWeekWritten]],Table3[Game],100+Table3[Increase],Table1[[#This Row],[ScheduleWeekWritten]])</f>
        <v>5</v>
      </c>
      <c r="F10612" t="b">
        <v>0</v>
      </c>
      <c r="G10612" t="s">
        <v>42</v>
      </c>
      <c r="H10612">
        <v>6</v>
      </c>
      <c r="I10612">
        <v>9</v>
      </c>
      <c r="J10612" t="s">
        <v>158</v>
      </c>
      <c r="K10612" t="s">
        <v>159</v>
      </c>
      <c r="L10612" t="str">
        <f>_xlfn.XLOOKUP(Table1[[#This Row],[TeamFavoriteID]],Table2[team_id],Table2[team_name],_xlfn.XLOOKUP(Table1[[#This Row],[TeamFavoriteID]],Table2[team_id_pfr],Table2[team_name],"Even"))</f>
        <v>Baltimore Ravens</v>
      </c>
      <c r="M10612">
        <v>-6.5</v>
      </c>
      <c r="N10612">
        <f>IF(Table1[[#This Row],[TeamFavorite]]=Table1[[#This Row],[TeamHome]],Table1[[#This Row],[ScoreAway]]-Table1[[#This Row],[ScoreHome]],Table1[[#This Row],[ScoreHome]]-Table1[[#This Row],[ScoreAway]])</f>
        <v>-3</v>
      </c>
      <c r="O10612">
        <f>IF(Table1[[#This Row],[SpreadActual]]&lt;Table1[[#This Row],[SpreadFavorite]],1,0)</f>
        <v>0</v>
      </c>
      <c r="P10612">
        <v>47</v>
      </c>
      <c r="Q10612" t="s">
        <v>117</v>
      </c>
      <c r="R10612" t="b">
        <v>0</v>
      </c>
      <c r="S10612">
        <v>53</v>
      </c>
      <c r="T10612">
        <v>3</v>
      </c>
      <c r="U10612">
        <v>45</v>
      </c>
    </row>
    <row r="10613" spans="1:22" x14ac:dyDescent="0.2">
      <c r="A10613" s="1">
        <v>41189</v>
      </c>
      <c r="B10613">
        <v>2012</v>
      </c>
      <c r="C10613">
        <f>_xlfn.MAXIFS(Table1[ScheduleWeekWritten],Table1[ScheduleSeason],Table1[[#This Row],[ScheduleSeason]])</f>
        <v>17</v>
      </c>
      <c r="D10613">
        <v>5</v>
      </c>
      <c r="E10613" cm="1">
        <f t="array" ref="E10613">_xlfn.XLOOKUP(Table1[[#This Row],[ScheduleWeekWritten]],Table3[Game],100+Table3[Increase],Table1[[#This Row],[ScheduleWeekWritten]])</f>
        <v>5</v>
      </c>
      <c r="F10613" t="b">
        <v>0</v>
      </c>
      <c r="G10613" t="s">
        <v>54</v>
      </c>
      <c r="H10613">
        <v>30</v>
      </c>
      <c r="I10613">
        <v>7</v>
      </c>
      <c r="J10613" t="s">
        <v>171</v>
      </c>
      <c r="K10613" t="s">
        <v>55</v>
      </c>
      <c r="L10613" t="str">
        <f>_xlfn.XLOOKUP(Table1[[#This Row],[TeamFavoriteID]],Table2[team_id],Table2[team_name],_xlfn.XLOOKUP(Table1[[#This Row],[TeamFavoriteID]],Table2[team_id_pfr],Table2[team_name],"Even"))</f>
        <v>Minnesota Vikings</v>
      </c>
      <c r="M10613">
        <v>-6</v>
      </c>
      <c r="N10613">
        <f>IF(Table1[[#This Row],[TeamFavorite]]=Table1[[#This Row],[TeamHome]],Table1[[#This Row],[ScoreAway]]-Table1[[#This Row],[ScoreHome]],Table1[[#This Row],[ScoreHome]]-Table1[[#This Row],[ScoreAway]])</f>
        <v>-23</v>
      </c>
      <c r="O10613">
        <f>IF(Table1[[#This Row],[SpreadActual]]&lt;Table1[[#This Row],[SpreadFavorite]],1,0)</f>
        <v>1</v>
      </c>
      <c r="P10613">
        <v>44</v>
      </c>
      <c r="Q10613" t="s">
        <v>194</v>
      </c>
      <c r="R10613" t="b">
        <v>0</v>
      </c>
      <c r="S10613">
        <v>72</v>
      </c>
      <c r="T10613">
        <v>0</v>
      </c>
      <c r="V10613" t="s">
        <v>103</v>
      </c>
    </row>
    <row r="10614" spans="1:22" x14ac:dyDescent="0.2">
      <c r="A10614" s="1">
        <v>41189</v>
      </c>
      <c r="B10614">
        <v>2012</v>
      </c>
      <c r="C10614">
        <f>_xlfn.MAXIFS(Table1[ScheduleWeekWritten],Table1[ScheduleSeason],Table1[[#This Row],[ScheduleSeason]])</f>
        <v>17</v>
      </c>
      <c r="D10614">
        <v>5</v>
      </c>
      <c r="E10614" cm="1">
        <f t="array" ref="E10614">_xlfn.XLOOKUP(Table1[[#This Row],[ScheduleWeekWritten]],Table3[Game],100+Table3[Increase],Table1[[#This Row],[ScheduleWeekWritten]])</f>
        <v>5</v>
      </c>
      <c r="F10614" t="b">
        <v>0</v>
      </c>
      <c r="G10614" t="s">
        <v>115</v>
      </c>
      <c r="H10614">
        <v>31</v>
      </c>
      <c r="I10614">
        <v>21</v>
      </c>
      <c r="J10614" t="s">
        <v>24</v>
      </c>
      <c r="K10614" t="s">
        <v>70</v>
      </c>
      <c r="L10614" t="str">
        <f>_xlfn.XLOOKUP(Table1[[#This Row],[TeamFavoriteID]],Table2[team_id],Table2[team_name],_xlfn.XLOOKUP(Table1[[#This Row],[TeamFavoriteID]],Table2[team_id_pfr],Table2[team_name],"Even"))</f>
        <v>Boston Patriots</v>
      </c>
      <c r="M10614">
        <v>-6</v>
      </c>
      <c r="N10614">
        <f>IF(Table1[[#This Row],[TeamFavorite]]=Table1[[#This Row],[TeamHome]],Table1[[#This Row],[ScoreAway]]-Table1[[#This Row],[ScoreHome]],Table1[[#This Row],[ScoreHome]]-Table1[[#This Row],[ScoreAway]])</f>
        <v>10</v>
      </c>
      <c r="O10614">
        <f>IF(Table1[[#This Row],[SpreadActual]]&lt;Table1[[#This Row],[SpreadFavorite]],1,0)</f>
        <v>0</v>
      </c>
      <c r="P10614">
        <v>51.5</v>
      </c>
      <c r="Q10614" t="s">
        <v>179</v>
      </c>
      <c r="R10614" t="b">
        <v>0</v>
      </c>
      <c r="S10614">
        <v>54</v>
      </c>
      <c r="T10614">
        <v>4</v>
      </c>
      <c r="U10614">
        <v>65</v>
      </c>
    </row>
    <row r="10615" spans="1:22" x14ac:dyDescent="0.2">
      <c r="A10615" s="1">
        <v>41189</v>
      </c>
      <c r="B10615">
        <v>2012</v>
      </c>
      <c r="C10615">
        <f>_xlfn.MAXIFS(Table1[ScheduleWeekWritten],Table1[ScheduleSeason],Table1[[#This Row],[ScheduleSeason]])</f>
        <v>17</v>
      </c>
      <c r="D10615">
        <v>5</v>
      </c>
      <c r="E10615" cm="1">
        <f t="array" ref="E10615">_xlfn.XLOOKUP(Table1[[#This Row],[ScheduleWeekWritten]],Table3[Game],100+Table3[Increase],Table1[[#This Row],[ScheduleWeekWritten]])</f>
        <v>5</v>
      </c>
      <c r="F10615" t="b">
        <v>0</v>
      </c>
      <c r="G10615" t="s">
        <v>95</v>
      </c>
      <c r="H10615">
        <v>31</v>
      </c>
      <c r="I10615">
        <v>24</v>
      </c>
      <c r="J10615" t="s">
        <v>27</v>
      </c>
      <c r="K10615" t="s">
        <v>98</v>
      </c>
      <c r="L10615" t="str">
        <f>_xlfn.XLOOKUP(Table1[[#This Row],[TeamFavoriteID]],Table2[team_id],Table2[team_name],_xlfn.XLOOKUP(Table1[[#This Row],[TeamFavoriteID]],Table2[team_id_pfr],Table2[team_name],"Even"))</f>
        <v>New Orleans Saints</v>
      </c>
      <c r="M10615">
        <v>-3.5</v>
      </c>
      <c r="N10615">
        <f>IF(Table1[[#This Row],[TeamFavorite]]=Table1[[#This Row],[TeamHome]],Table1[[#This Row],[ScoreAway]]-Table1[[#This Row],[ScoreHome]],Table1[[#This Row],[ScoreHome]]-Table1[[#This Row],[ScoreAway]])</f>
        <v>-7</v>
      </c>
      <c r="O10615">
        <f>IF(Table1[[#This Row],[SpreadActual]]&lt;Table1[[#This Row],[SpreadFavorite]],1,0)</f>
        <v>1</v>
      </c>
      <c r="P10615">
        <v>52.5</v>
      </c>
      <c r="Q10615" t="s">
        <v>124</v>
      </c>
      <c r="R10615" t="b">
        <v>0</v>
      </c>
      <c r="S10615">
        <v>72</v>
      </c>
      <c r="T10615">
        <v>0</v>
      </c>
      <c r="V10615" t="s">
        <v>103</v>
      </c>
    </row>
    <row r="10616" spans="1:22" x14ac:dyDescent="0.2">
      <c r="A10616" s="1">
        <v>41189</v>
      </c>
      <c r="B10616">
        <v>2012</v>
      </c>
      <c r="C10616">
        <f>_xlfn.MAXIFS(Table1[ScheduleWeekWritten],Table1[ScheduleSeason],Table1[[#This Row],[ScheduleSeason]])</f>
        <v>17</v>
      </c>
      <c r="D10616">
        <v>5</v>
      </c>
      <c r="E10616" cm="1">
        <f t="array" ref="E10616">_xlfn.XLOOKUP(Table1[[#This Row],[ScheduleWeekWritten]],Table3[Game],100+Table3[Increase],Table1[[#This Row],[ScheduleWeekWritten]])</f>
        <v>5</v>
      </c>
      <c r="F10616" t="b">
        <v>0</v>
      </c>
      <c r="G10616" t="s">
        <v>50</v>
      </c>
      <c r="H10616">
        <v>41</v>
      </c>
      <c r="I10616">
        <v>27</v>
      </c>
      <c r="J10616" t="s">
        <v>62</v>
      </c>
      <c r="K10616" t="s">
        <v>90</v>
      </c>
      <c r="L10616" t="str">
        <f>_xlfn.XLOOKUP(Table1[[#This Row],[TeamFavoriteID]],Table2[team_id],Table2[team_name],_xlfn.XLOOKUP(Table1[[#This Row],[TeamFavoriteID]],Table2[team_id_pfr],Table2[team_name],"Even"))</f>
        <v>New York Giants</v>
      </c>
      <c r="M10616">
        <v>-8</v>
      </c>
      <c r="N10616">
        <f>IF(Table1[[#This Row],[TeamFavorite]]=Table1[[#This Row],[TeamHome]],Table1[[#This Row],[ScoreAway]]-Table1[[#This Row],[ScoreHome]],Table1[[#This Row],[ScoreHome]]-Table1[[#This Row],[ScoreAway]])</f>
        <v>-14</v>
      </c>
      <c r="O10616">
        <f>IF(Table1[[#This Row],[SpreadActual]]&lt;Table1[[#This Row],[SpreadFavorite]],1,0)</f>
        <v>1</v>
      </c>
      <c r="P10616">
        <v>44</v>
      </c>
      <c r="Q10616" t="s">
        <v>197</v>
      </c>
      <c r="R10616" t="b">
        <v>0</v>
      </c>
      <c r="S10616">
        <v>52</v>
      </c>
      <c r="T10616">
        <v>4</v>
      </c>
      <c r="U10616">
        <v>84</v>
      </c>
    </row>
    <row r="10617" spans="1:22" x14ac:dyDescent="0.2">
      <c r="A10617" s="1">
        <v>41189</v>
      </c>
      <c r="B10617">
        <v>2012</v>
      </c>
      <c r="C10617">
        <f>_xlfn.MAXIFS(Table1[ScheduleWeekWritten],Table1[ScheduleSeason],Table1[[#This Row],[ScheduleSeason]])</f>
        <v>17</v>
      </c>
      <c r="D10617">
        <v>5</v>
      </c>
      <c r="E10617" cm="1">
        <f t="array" ref="E10617">_xlfn.XLOOKUP(Table1[[#This Row],[ScheduleWeekWritten]],Table3[Game],100+Table3[Increase],Table1[[#This Row],[ScheduleWeekWritten]])</f>
        <v>5</v>
      </c>
      <c r="F10617" t="b">
        <v>0</v>
      </c>
      <c r="G10617" t="s">
        <v>49</v>
      </c>
      <c r="H10617">
        <v>16</v>
      </c>
      <c r="I10617">
        <v>14</v>
      </c>
      <c r="J10617" t="s">
        <v>58</v>
      </c>
      <c r="K10617" t="s">
        <v>51</v>
      </c>
      <c r="L10617" t="str">
        <f>_xlfn.XLOOKUP(Table1[[#This Row],[TeamFavoriteID]],Table2[team_id],Table2[team_name],_xlfn.XLOOKUP(Table1[[#This Row],[TeamFavoriteID]],Table2[team_id_pfr],Table2[team_name],"Even"))</f>
        <v>Pittsburgh Steelers</v>
      </c>
      <c r="M10617">
        <v>-4</v>
      </c>
      <c r="N10617">
        <f>IF(Table1[[#This Row],[TeamFavorite]]=Table1[[#This Row],[TeamHome]],Table1[[#This Row],[ScoreAway]]-Table1[[#This Row],[ScoreHome]],Table1[[#This Row],[ScoreHome]]-Table1[[#This Row],[ScoreAway]])</f>
        <v>-2</v>
      </c>
      <c r="O10617">
        <f>IF(Table1[[#This Row],[SpreadActual]]&lt;Table1[[#This Row],[SpreadFavorite]],1,0)</f>
        <v>0</v>
      </c>
      <c r="P10617">
        <v>44</v>
      </c>
      <c r="Q10617" t="s">
        <v>175</v>
      </c>
      <c r="R10617" t="b">
        <v>0</v>
      </c>
      <c r="S10617">
        <v>48</v>
      </c>
      <c r="T10617">
        <v>7</v>
      </c>
      <c r="U10617">
        <v>68</v>
      </c>
      <c r="V10617" t="s">
        <v>2</v>
      </c>
    </row>
    <row r="10618" spans="1:22" x14ac:dyDescent="0.2">
      <c r="A10618" s="1">
        <v>41189</v>
      </c>
      <c r="B10618">
        <v>2012</v>
      </c>
      <c r="C10618">
        <f>_xlfn.MAXIFS(Table1[ScheduleWeekWritten],Table1[ScheduleSeason],Table1[[#This Row],[ScheduleSeason]])</f>
        <v>17</v>
      </c>
      <c r="D10618">
        <v>5</v>
      </c>
      <c r="E10618" cm="1">
        <f t="array" ref="E10618">_xlfn.XLOOKUP(Table1[[#This Row],[ScheduleWeekWritten]],Table3[Game],100+Table3[Increase],Table1[[#This Row],[ScheduleWeekWritten]])</f>
        <v>5</v>
      </c>
      <c r="F10618" t="b">
        <v>0</v>
      </c>
      <c r="G10618" t="s">
        <v>53</v>
      </c>
      <c r="H10618">
        <v>45</v>
      </c>
      <c r="I10618">
        <v>3</v>
      </c>
      <c r="J10618" t="s">
        <v>28</v>
      </c>
      <c r="K10618" t="s">
        <v>87</v>
      </c>
      <c r="L10618" t="str">
        <f>_xlfn.XLOOKUP(Table1[[#This Row],[TeamFavoriteID]],Table2[team_id],Table2[team_name],_xlfn.XLOOKUP(Table1[[#This Row],[TeamFavoriteID]],Table2[team_id_pfr],Table2[team_name],"Even"))</f>
        <v>San Francisco 49ers</v>
      </c>
      <c r="M10618">
        <v>-10</v>
      </c>
      <c r="N10618">
        <f>IF(Table1[[#This Row],[TeamFavorite]]=Table1[[#This Row],[TeamHome]],Table1[[#This Row],[ScoreAway]]-Table1[[#This Row],[ScoreHome]],Table1[[#This Row],[ScoreHome]]-Table1[[#This Row],[ScoreAway]])</f>
        <v>-42</v>
      </c>
      <c r="O10618">
        <f>IF(Table1[[#This Row],[SpreadActual]]&lt;Table1[[#This Row],[SpreadFavorite]],1,0)</f>
        <v>1</v>
      </c>
      <c r="P10618">
        <v>45</v>
      </c>
      <c r="Q10618" t="s">
        <v>118</v>
      </c>
      <c r="R10618" t="b">
        <v>0</v>
      </c>
      <c r="S10618">
        <v>70</v>
      </c>
      <c r="T10618">
        <v>8</v>
      </c>
      <c r="U10618">
        <v>70</v>
      </c>
    </row>
    <row r="10619" spans="1:22" x14ac:dyDescent="0.2">
      <c r="A10619" s="1">
        <v>41189</v>
      </c>
      <c r="B10619">
        <v>2012</v>
      </c>
      <c r="C10619">
        <f>_xlfn.MAXIFS(Table1[ScheduleWeekWritten],Table1[ScheduleSeason],Table1[[#This Row],[ScheduleSeason]])</f>
        <v>17</v>
      </c>
      <c r="D10619">
        <v>5</v>
      </c>
      <c r="E10619" cm="1">
        <f t="array" ref="E10619">_xlfn.XLOOKUP(Table1[[#This Row],[ScheduleWeekWritten]],Table3[Game],100+Table3[Increase],Table1[[#This Row],[ScheduleWeekWritten]])</f>
        <v>5</v>
      </c>
      <c r="F10619" t="b">
        <v>0</v>
      </c>
      <c r="G10619" t="s">
        <v>61</v>
      </c>
      <c r="H10619">
        <v>17</v>
      </c>
      <c r="I10619">
        <v>24</v>
      </c>
      <c r="J10619" t="s">
        <v>38</v>
      </c>
      <c r="K10619" t="s">
        <v>109</v>
      </c>
      <c r="L10619" t="str">
        <f>_xlfn.XLOOKUP(Table1[[#This Row],[TeamFavoriteID]],Table2[team_id],Table2[team_name],_xlfn.XLOOKUP(Table1[[#This Row],[TeamFavoriteID]],Table2[team_id_pfr],Table2[team_name],"Even"))</f>
        <v>Atlanta Falcons</v>
      </c>
      <c r="M10619">
        <v>-3</v>
      </c>
      <c r="N10619">
        <f>IF(Table1[[#This Row],[TeamFavorite]]=Table1[[#This Row],[TeamHome]],Table1[[#This Row],[ScoreAway]]-Table1[[#This Row],[ScoreHome]],Table1[[#This Row],[ScoreHome]]-Table1[[#This Row],[ScoreAway]])</f>
        <v>-7</v>
      </c>
      <c r="O10619">
        <f>IF(Table1[[#This Row],[SpreadActual]]&lt;Table1[[#This Row],[SpreadFavorite]],1,0)</f>
        <v>1</v>
      </c>
      <c r="P10619">
        <v>51</v>
      </c>
      <c r="Q10619" t="s">
        <v>165</v>
      </c>
      <c r="R10619" t="b">
        <v>0</v>
      </c>
      <c r="S10619">
        <v>52</v>
      </c>
      <c r="T10619">
        <v>4</v>
      </c>
      <c r="U10619">
        <v>77</v>
      </c>
    </row>
    <row r="10620" spans="1:22" x14ac:dyDescent="0.2">
      <c r="A10620" s="1">
        <v>41190</v>
      </c>
      <c r="B10620">
        <v>2012</v>
      </c>
      <c r="C10620">
        <f>_xlfn.MAXIFS(Table1[ScheduleWeekWritten],Table1[ScheduleSeason],Table1[[#This Row],[ScheduleSeason]])</f>
        <v>17</v>
      </c>
      <c r="D10620">
        <v>5</v>
      </c>
      <c r="E10620" cm="1">
        <f t="array" ref="E10620">_xlfn.XLOOKUP(Table1[[#This Row],[ScheduleWeekWritten]],Table3[Game],100+Table3[Increase],Table1[[#This Row],[ScheduleWeekWritten]])</f>
        <v>5</v>
      </c>
      <c r="F10620" t="b">
        <v>0</v>
      </c>
      <c r="G10620" t="s">
        <v>31</v>
      </c>
      <c r="H10620">
        <v>17</v>
      </c>
      <c r="I10620">
        <v>23</v>
      </c>
      <c r="J10620" t="s">
        <v>177</v>
      </c>
      <c r="K10620" t="s">
        <v>182</v>
      </c>
      <c r="L10620" t="str">
        <f>_xlfn.XLOOKUP(Table1[[#This Row],[TeamFavoriteID]],Table2[team_id],Table2[team_name],_xlfn.XLOOKUP(Table1[[#This Row],[TeamFavoriteID]],Table2[team_id_pfr],Table2[team_name],"Even"))</f>
        <v>Houston Texans</v>
      </c>
      <c r="M10620">
        <v>-10</v>
      </c>
      <c r="N10620">
        <f>IF(Table1[[#This Row],[TeamFavorite]]=Table1[[#This Row],[TeamHome]],Table1[[#This Row],[ScoreAway]]-Table1[[#This Row],[ScoreHome]],Table1[[#This Row],[ScoreHome]]-Table1[[#This Row],[ScoreAway]])</f>
        <v>-6</v>
      </c>
      <c r="O10620">
        <f>IF(Table1[[#This Row],[SpreadActual]]&lt;Table1[[#This Row],[SpreadFavorite]],1,0)</f>
        <v>0</v>
      </c>
      <c r="P10620">
        <v>41</v>
      </c>
      <c r="Q10620" t="s">
        <v>197</v>
      </c>
      <c r="R10620" t="b">
        <v>0</v>
      </c>
      <c r="S10620">
        <v>51</v>
      </c>
      <c r="T10620">
        <v>3</v>
      </c>
    </row>
    <row r="10621" spans="1:22" x14ac:dyDescent="0.2">
      <c r="A10621" s="1">
        <v>41193</v>
      </c>
      <c r="B10621">
        <v>2012</v>
      </c>
      <c r="C10621">
        <f>_xlfn.MAXIFS(Table1[ScheduleWeekWritten],Table1[ScheduleSeason],Table1[[#This Row],[ScheduleSeason]])</f>
        <v>17</v>
      </c>
      <c r="D10621">
        <v>6</v>
      </c>
      <c r="E10621" cm="1">
        <f t="array" ref="E10621">_xlfn.XLOOKUP(Table1[[#This Row],[ScheduleWeekWritten]],Table3[Game],100+Table3[Increase],Table1[[#This Row],[ScheduleWeekWritten]])</f>
        <v>6</v>
      </c>
      <c r="F10621" t="b">
        <v>0</v>
      </c>
      <c r="G10621" t="s">
        <v>171</v>
      </c>
      <c r="H10621">
        <v>26</v>
      </c>
      <c r="I10621">
        <v>23</v>
      </c>
      <c r="J10621" t="s">
        <v>49</v>
      </c>
      <c r="K10621" t="s">
        <v>51</v>
      </c>
      <c r="L10621" t="str">
        <f>_xlfn.XLOOKUP(Table1[[#This Row],[TeamFavoriteID]],Table2[team_id],Table2[team_name],_xlfn.XLOOKUP(Table1[[#This Row],[TeamFavoriteID]],Table2[team_id_pfr],Table2[team_name],"Even"))</f>
        <v>Pittsburgh Steelers</v>
      </c>
      <c r="M10621">
        <v>-6.5</v>
      </c>
      <c r="N10621">
        <f>IF(Table1[[#This Row],[TeamFavorite]]=Table1[[#This Row],[TeamHome]],Table1[[#This Row],[ScoreAway]]-Table1[[#This Row],[ScoreHome]],Table1[[#This Row],[ScoreHome]]-Table1[[#This Row],[ScoreAway]])</f>
        <v>3</v>
      </c>
      <c r="O10621">
        <f>IF(Table1[[#This Row],[SpreadActual]]&lt;Table1[[#This Row],[SpreadFavorite]],1,0)</f>
        <v>0</v>
      </c>
      <c r="P10621">
        <v>43</v>
      </c>
      <c r="Q10621" t="s">
        <v>172</v>
      </c>
      <c r="R10621" t="b">
        <v>0</v>
      </c>
      <c r="S10621">
        <v>64</v>
      </c>
      <c r="T10621">
        <v>4</v>
      </c>
      <c r="U10621">
        <v>52</v>
      </c>
    </row>
    <row r="10622" spans="1:22" x14ac:dyDescent="0.2">
      <c r="A10622" s="1">
        <v>41196</v>
      </c>
      <c r="B10622">
        <v>2012</v>
      </c>
      <c r="C10622">
        <f>_xlfn.MAXIFS(Table1[ScheduleWeekWritten],Table1[ScheduleSeason],Table1[[#This Row],[ScheduleSeason]])</f>
        <v>17</v>
      </c>
      <c r="D10622">
        <v>6</v>
      </c>
      <c r="E10622" cm="1">
        <f t="array" ref="E10622">_xlfn.XLOOKUP(Table1[[#This Row],[ScheduleWeekWritten]],Table3[Game],100+Table3[Increase],Table1[[#This Row],[ScheduleWeekWritten]])</f>
        <v>6</v>
      </c>
      <c r="F10622" t="b">
        <v>0</v>
      </c>
      <c r="G10622" t="s">
        <v>149</v>
      </c>
      <c r="H10622">
        <v>16</v>
      </c>
      <c r="I10622">
        <v>19</v>
      </c>
      <c r="J10622" t="s">
        <v>28</v>
      </c>
      <c r="K10622" t="s">
        <v>59</v>
      </c>
      <c r="L10622" t="str">
        <f>_xlfn.XLOOKUP(Table1[[#This Row],[TeamFavoriteID]],Table2[team_id],Table2[team_name],_xlfn.XLOOKUP(Table1[[#This Row],[TeamFavoriteID]],Table2[team_id_pfr],Table2[team_name],"Even"))</f>
        <v>Arizona Cardinals</v>
      </c>
      <c r="M10622">
        <v>-5</v>
      </c>
      <c r="N10622">
        <f>IF(Table1[[#This Row],[TeamFavorite]]=Table1[[#This Row],[TeamHome]],Table1[[#This Row],[ScoreAway]]-Table1[[#This Row],[ScoreHome]],Table1[[#This Row],[ScoreHome]]-Table1[[#This Row],[ScoreAway]])</f>
        <v>3</v>
      </c>
      <c r="O10622">
        <f>IF(Table1[[#This Row],[SpreadActual]]&lt;Table1[[#This Row],[SpreadFavorite]],1,0)</f>
        <v>0</v>
      </c>
      <c r="P10622">
        <v>44</v>
      </c>
      <c r="Q10622" t="s">
        <v>150</v>
      </c>
      <c r="R10622" t="b">
        <v>0</v>
      </c>
      <c r="S10622">
        <v>72</v>
      </c>
      <c r="T10622">
        <v>0</v>
      </c>
      <c r="V10622" t="s">
        <v>103</v>
      </c>
    </row>
    <row r="10623" spans="1:22" x14ac:dyDescent="0.2">
      <c r="A10623" s="1">
        <v>41196</v>
      </c>
      <c r="B10623">
        <v>2012</v>
      </c>
      <c r="C10623">
        <f>_xlfn.MAXIFS(Table1[ScheduleWeekWritten],Table1[ScheduleSeason],Table1[[#This Row],[ScheduleSeason]])</f>
        <v>17</v>
      </c>
      <c r="D10623">
        <v>6</v>
      </c>
      <c r="E10623" cm="1">
        <f t="array" ref="E10623">_xlfn.XLOOKUP(Table1[[#This Row],[ScheduleWeekWritten]],Table3[Game],100+Table3[Increase],Table1[[#This Row],[ScheduleWeekWritten]])</f>
        <v>6</v>
      </c>
      <c r="F10623" t="b">
        <v>0</v>
      </c>
      <c r="G10623" t="s">
        <v>38</v>
      </c>
      <c r="H10623">
        <v>23</v>
      </c>
      <c r="I10623">
        <v>20</v>
      </c>
      <c r="J10623" t="s">
        <v>20</v>
      </c>
      <c r="K10623" t="s">
        <v>109</v>
      </c>
      <c r="L10623" t="str">
        <f>_xlfn.XLOOKUP(Table1[[#This Row],[TeamFavoriteID]],Table2[team_id],Table2[team_name],_xlfn.XLOOKUP(Table1[[#This Row],[TeamFavoriteID]],Table2[team_id_pfr],Table2[team_name],"Even"))</f>
        <v>Atlanta Falcons</v>
      </c>
      <c r="M10623">
        <v>-10</v>
      </c>
      <c r="N10623">
        <f>IF(Table1[[#This Row],[TeamFavorite]]=Table1[[#This Row],[TeamHome]],Table1[[#This Row],[ScoreAway]]-Table1[[#This Row],[ScoreHome]],Table1[[#This Row],[ScoreHome]]-Table1[[#This Row],[ScoreAway]])</f>
        <v>-3</v>
      </c>
      <c r="O10623">
        <f>IF(Table1[[#This Row],[SpreadActual]]&lt;Table1[[#This Row],[SpreadFavorite]],1,0)</f>
        <v>0</v>
      </c>
      <c r="P10623">
        <v>49</v>
      </c>
      <c r="Q10623" t="s">
        <v>148</v>
      </c>
      <c r="R10623" t="b">
        <v>0</v>
      </c>
      <c r="S10623">
        <v>72</v>
      </c>
      <c r="T10623">
        <v>0</v>
      </c>
      <c r="V10623" t="s">
        <v>103</v>
      </c>
    </row>
    <row r="10624" spans="1:22" x14ac:dyDescent="0.2">
      <c r="A10624" s="1">
        <v>41196</v>
      </c>
      <c r="B10624">
        <v>2012</v>
      </c>
      <c r="C10624">
        <f>_xlfn.MAXIFS(Table1[ScheduleWeekWritten],Table1[ScheduleSeason],Table1[[#This Row],[ScheduleSeason]])</f>
        <v>17</v>
      </c>
      <c r="D10624">
        <v>6</v>
      </c>
      <c r="E10624" cm="1">
        <f t="array" ref="E10624">_xlfn.XLOOKUP(Table1[[#This Row],[ScheduleWeekWritten]],Table3[Game],100+Table3[Increase],Table1[[#This Row],[ScheduleWeekWritten]])</f>
        <v>6</v>
      </c>
      <c r="F10624" t="b">
        <v>0</v>
      </c>
      <c r="G10624" t="s">
        <v>158</v>
      </c>
      <c r="H10624">
        <v>31</v>
      </c>
      <c r="I10624">
        <v>29</v>
      </c>
      <c r="J10624" t="s">
        <v>67</v>
      </c>
      <c r="K10624" t="s">
        <v>159</v>
      </c>
      <c r="L10624" t="str">
        <f>_xlfn.XLOOKUP(Table1[[#This Row],[TeamFavoriteID]],Table2[team_id],Table2[team_name],_xlfn.XLOOKUP(Table1[[#This Row],[TeamFavoriteID]],Table2[team_id_pfr],Table2[team_name],"Even"))</f>
        <v>Baltimore Ravens</v>
      </c>
      <c r="M10624">
        <v>-3</v>
      </c>
      <c r="N10624">
        <f>IF(Table1[[#This Row],[TeamFavorite]]=Table1[[#This Row],[TeamHome]],Table1[[#This Row],[ScoreAway]]-Table1[[#This Row],[ScoreHome]],Table1[[#This Row],[ScoreHome]]-Table1[[#This Row],[ScoreAway]])</f>
        <v>-2</v>
      </c>
      <c r="O10624">
        <f>IF(Table1[[#This Row],[SpreadActual]]&lt;Table1[[#This Row],[SpreadFavorite]],1,0)</f>
        <v>0</v>
      </c>
      <c r="P10624">
        <v>45</v>
      </c>
      <c r="Q10624" t="s">
        <v>166</v>
      </c>
      <c r="R10624" t="b">
        <v>0</v>
      </c>
      <c r="S10624">
        <v>80</v>
      </c>
      <c r="T10624">
        <v>8</v>
      </c>
      <c r="U10624">
        <v>45</v>
      </c>
    </row>
    <row r="10625" spans="1:22" x14ac:dyDescent="0.2">
      <c r="A10625" s="1">
        <v>41196</v>
      </c>
      <c r="B10625">
        <v>2012</v>
      </c>
      <c r="C10625">
        <f>_xlfn.MAXIFS(Table1[ScheduleWeekWritten],Table1[ScheduleSeason],Table1[[#This Row],[ScheduleSeason]])</f>
        <v>17</v>
      </c>
      <c r="D10625">
        <v>6</v>
      </c>
      <c r="E10625" cm="1">
        <f t="array" ref="E10625">_xlfn.XLOOKUP(Table1[[#This Row],[ScheduleWeekWritten]],Table3[Game],100+Table3[Increase],Table1[[#This Row],[ScheduleWeekWritten]])</f>
        <v>6</v>
      </c>
      <c r="F10625" t="b">
        <v>0</v>
      </c>
      <c r="G10625" t="s">
        <v>62</v>
      </c>
      <c r="H10625">
        <v>34</v>
      </c>
      <c r="I10625">
        <v>24</v>
      </c>
      <c r="J10625" t="s">
        <v>101</v>
      </c>
      <c r="K10625" t="s">
        <v>104</v>
      </c>
      <c r="L10625" t="str">
        <f>_xlfn.XLOOKUP(Table1[[#This Row],[TeamFavoriteID]],Table2[team_id],Table2[team_name],_xlfn.XLOOKUP(Table1[[#This Row],[TeamFavoriteID]],Table2[team_id_pfr],Table2[team_name],"Even"))</f>
        <v>Cincinnati Bengals</v>
      </c>
      <c r="M10625">
        <v>-2</v>
      </c>
      <c r="N10625">
        <f>IF(Table1[[#This Row],[TeamFavorite]]=Table1[[#This Row],[TeamHome]],Table1[[#This Row],[ScoreAway]]-Table1[[#This Row],[ScoreHome]],Table1[[#This Row],[ScoreHome]]-Table1[[#This Row],[ScoreAway]])</f>
        <v>10</v>
      </c>
      <c r="O10625">
        <f>IF(Table1[[#This Row],[SpreadActual]]&lt;Table1[[#This Row],[SpreadFavorite]],1,0)</f>
        <v>0</v>
      </c>
      <c r="P10625">
        <v>42</v>
      </c>
      <c r="Q10625" t="s">
        <v>170</v>
      </c>
      <c r="R10625" t="b">
        <v>0</v>
      </c>
      <c r="S10625">
        <v>75</v>
      </c>
      <c r="T10625">
        <v>18</v>
      </c>
      <c r="U10625">
        <v>65</v>
      </c>
    </row>
    <row r="10626" spans="1:22" x14ac:dyDescent="0.2">
      <c r="A10626" s="1">
        <v>41196</v>
      </c>
      <c r="B10626">
        <v>2012</v>
      </c>
      <c r="C10626">
        <f>_xlfn.MAXIFS(Table1[ScheduleWeekWritten],Table1[ScheduleSeason],Table1[[#This Row],[ScheduleSeason]])</f>
        <v>17</v>
      </c>
      <c r="D10626">
        <v>6</v>
      </c>
      <c r="E10626" cm="1">
        <f t="array" ref="E10626">_xlfn.XLOOKUP(Table1[[#This Row],[ScheduleWeekWritten]],Table3[Game],100+Table3[Increase],Table1[[#This Row],[ScheduleWeekWritten]])</f>
        <v>6</v>
      </c>
      <c r="F10626" t="b">
        <v>0</v>
      </c>
      <c r="G10626" t="s">
        <v>177</v>
      </c>
      <c r="H10626">
        <v>24</v>
      </c>
      <c r="I10626">
        <v>42</v>
      </c>
      <c r="J10626" t="s">
        <v>33</v>
      </c>
      <c r="K10626" t="s">
        <v>182</v>
      </c>
      <c r="L10626" t="str">
        <f>_xlfn.XLOOKUP(Table1[[#This Row],[TeamFavoriteID]],Table2[team_id],Table2[team_name],_xlfn.XLOOKUP(Table1[[#This Row],[TeamFavoriteID]],Table2[team_id_pfr],Table2[team_name],"Even"))</f>
        <v>Houston Texans</v>
      </c>
      <c r="M10626">
        <v>-4</v>
      </c>
      <c r="N10626">
        <f>IF(Table1[[#This Row],[TeamFavorite]]=Table1[[#This Row],[TeamHome]],Table1[[#This Row],[ScoreAway]]-Table1[[#This Row],[ScoreHome]],Table1[[#This Row],[ScoreHome]]-Table1[[#This Row],[ScoreAway]])</f>
        <v>18</v>
      </c>
      <c r="O10626">
        <f>IF(Table1[[#This Row],[SpreadActual]]&lt;Table1[[#This Row],[SpreadFavorite]],1,0)</f>
        <v>0</v>
      </c>
      <c r="P10626">
        <v>46.5</v>
      </c>
      <c r="Q10626" t="s">
        <v>178</v>
      </c>
      <c r="R10626" t="b">
        <v>0</v>
      </c>
      <c r="S10626">
        <v>81</v>
      </c>
      <c r="T10626">
        <v>7</v>
      </c>
      <c r="V10626" t="s">
        <v>193</v>
      </c>
    </row>
    <row r="10627" spans="1:22" x14ac:dyDescent="0.2">
      <c r="A10627" s="1">
        <v>41196</v>
      </c>
      <c r="B10627">
        <v>2012</v>
      </c>
      <c r="C10627">
        <f>_xlfn.MAXIFS(Table1[ScheduleWeekWritten],Table1[ScheduleSeason],Table1[[#This Row],[ScheduleSeason]])</f>
        <v>17</v>
      </c>
      <c r="D10627">
        <v>6</v>
      </c>
      <c r="E10627" cm="1">
        <f t="array" ref="E10627">_xlfn.XLOOKUP(Table1[[#This Row],[ScheduleWeekWritten]],Table3[Game],100+Table3[Increase],Table1[[#This Row],[ScheduleWeekWritten]])</f>
        <v>6</v>
      </c>
      <c r="F10627" t="b">
        <v>0</v>
      </c>
      <c r="G10627" t="s">
        <v>19</v>
      </c>
      <c r="H10627">
        <v>17</v>
      </c>
      <c r="I10627">
        <v>14</v>
      </c>
      <c r="J10627" t="s">
        <v>153</v>
      </c>
      <c r="K10627" t="s">
        <v>91</v>
      </c>
      <c r="L10627" t="str">
        <f>_xlfn.XLOOKUP(Table1[[#This Row],[TeamFavoriteID]],Table2[team_id],Table2[team_name],_xlfn.XLOOKUP(Table1[[#This Row],[TeamFavoriteID]],Table2[team_id_pfr],Table2[team_name],"Even"))</f>
        <v>Miami Dolphins</v>
      </c>
      <c r="M10627">
        <v>-5</v>
      </c>
      <c r="N10627">
        <f>IF(Table1[[#This Row],[TeamFavorite]]=Table1[[#This Row],[TeamHome]],Table1[[#This Row],[ScoreAway]]-Table1[[#This Row],[ScoreHome]],Table1[[#This Row],[ScoreHome]]-Table1[[#This Row],[ScoreAway]])</f>
        <v>-3</v>
      </c>
      <c r="O10627">
        <f>IF(Table1[[#This Row],[SpreadActual]]&lt;Table1[[#This Row],[SpreadFavorite]],1,0)</f>
        <v>0</v>
      </c>
      <c r="P10627">
        <v>38</v>
      </c>
      <c r="Q10627" t="s">
        <v>143</v>
      </c>
      <c r="R10627" t="b">
        <v>0</v>
      </c>
      <c r="S10627">
        <v>85</v>
      </c>
      <c r="T10627">
        <v>2</v>
      </c>
      <c r="U10627">
        <v>72</v>
      </c>
    </row>
    <row r="10628" spans="1:22" x14ac:dyDescent="0.2">
      <c r="A10628" s="1">
        <v>41196</v>
      </c>
      <c r="B10628">
        <v>2012</v>
      </c>
      <c r="C10628">
        <f>_xlfn.MAXIFS(Table1[ScheduleWeekWritten],Table1[ScheduleSeason],Table1[[#This Row],[ScheduleSeason]])</f>
        <v>17</v>
      </c>
      <c r="D10628">
        <v>6</v>
      </c>
      <c r="E10628" cm="1">
        <f t="array" ref="E10628">_xlfn.XLOOKUP(Table1[[#This Row],[ScheduleWeekWritten]],Table3[Game],100+Table3[Increase],Table1[[#This Row],[ScheduleWeekWritten]])</f>
        <v>6</v>
      </c>
      <c r="F10628" t="b">
        <v>0</v>
      </c>
      <c r="G10628" t="s">
        <v>31</v>
      </c>
      <c r="H10628">
        <v>35</v>
      </c>
      <c r="I10628">
        <v>9</v>
      </c>
      <c r="J10628" t="s">
        <v>140</v>
      </c>
      <c r="K10628" t="s">
        <v>32</v>
      </c>
      <c r="L10628" t="str">
        <f>_xlfn.XLOOKUP(Table1[[#This Row],[TeamFavoriteID]],Table2[team_id],Table2[team_name],_xlfn.XLOOKUP(Table1[[#This Row],[TeamFavoriteID]],Table2[team_id_pfr],Table2[team_name],"Even"))</f>
        <v>New York Jets</v>
      </c>
      <c r="M10628">
        <v>-3</v>
      </c>
      <c r="N10628">
        <f>IF(Table1[[#This Row],[TeamFavorite]]=Table1[[#This Row],[TeamHome]],Table1[[#This Row],[ScoreAway]]-Table1[[#This Row],[ScoreHome]],Table1[[#This Row],[ScoreHome]]-Table1[[#This Row],[ScoreAway]])</f>
        <v>-26</v>
      </c>
      <c r="O10628">
        <f>IF(Table1[[#This Row],[SpreadActual]]&lt;Table1[[#This Row],[SpreadFavorite]],1,0)</f>
        <v>1</v>
      </c>
      <c r="P10628">
        <v>44</v>
      </c>
      <c r="Q10628" t="s">
        <v>197</v>
      </c>
      <c r="R10628" t="b">
        <v>0</v>
      </c>
      <c r="S10628">
        <v>70</v>
      </c>
      <c r="T10628">
        <v>11</v>
      </c>
    </row>
    <row r="10629" spans="1:22" x14ac:dyDescent="0.2">
      <c r="A10629" s="1">
        <v>41196</v>
      </c>
      <c r="B10629">
        <v>2012</v>
      </c>
      <c r="C10629">
        <f>_xlfn.MAXIFS(Table1[ScheduleWeekWritten],Table1[ScheduleSeason],Table1[[#This Row],[ScheduleSeason]])</f>
        <v>17</v>
      </c>
      <c r="D10629">
        <v>6</v>
      </c>
      <c r="E10629" cm="1">
        <f t="array" ref="E10629">_xlfn.XLOOKUP(Table1[[#This Row],[ScheduleWeekWritten]],Table3[Game],100+Table3[Increase],Table1[[#This Row],[ScheduleWeekWritten]])</f>
        <v>6</v>
      </c>
      <c r="F10629" t="b">
        <v>0</v>
      </c>
      <c r="G10629" t="s">
        <v>58</v>
      </c>
      <c r="H10629">
        <v>23</v>
      </c>
      <c r="I10629">
        <v>26</v>
      </c>
      <c r="J10629" t="s">
        <v>45</v>
      </c>
      <c r="K10629" t="s">
        <v>77</v>
      </c>
      <c r="L10629" t="str">
        <f>_xlfn.XLOOKUP(Table1[[#This Row],[TeamFavoriteID]],Table2[team_id],Table2[team_name],_xlfn.XLOOKUP(Table1[[#This Row],[TeamFavoriteID]],Table2[team_id_pfr],Table2[team_name],"Even"))</f>
        <v>Philadelphia Eagles</v>
      </c>
      <c r="M10629">
        <v>-3.5</v>
      </c>
      <c r="N10629">
        <f>IF(Table1[[#This Row],[TeamFavorite]]=Table1[[#This Row],[TeamHome]],Table1[[#This Row],[ScoreAway]]-Table1[[#This Row],[ScoreHome]],Table1[[#This Row],[ScoreHome]]-Table1[[#This Row],[ScoreAway]])</f>
        <v>3</v>
      </c>
      <c r="O10629">
        <f>IF(Table1[[#This Row],[SpreadActual]]&lt;Table1[[#This Row],[SpreadFavorite]],1,0)</f>
        <v>0</v>
      </c>
      <c r="P10629">
        <v>47.5</v>
      </c>
      <c r="Q10629" t="s">
        <v>183</v>
      </c>
      <c r="R10629" t="b">
        <v>0</v>
      </c>
      <c r="S10629">
        <v>73</v>
      </c>
      <c r="T10629">
        <v>14</v>
      </c>
      <c r="U10629">
        <v>58</v>
      </c>
    </row>
    <row r="10630" spans="1:22" x14ac:dyDescent="0.2">
      <c r="A10630" s="1">
        <v>41196</v>
      </c>
      <c r="B10630">
        <v>2012</v>
      </c>
      <c r="C10630">
        <f>_xlfn.MAXIFS(Table1[ScheduleWeekWritten],Table1[ScheduleSeason],Table1[[#This Row],[ScheduleSeason]])</f>
        <v>17</v>
      </c>
      <c r="D10630">
        <v>6</v>
      </c>
      <c r="E10630" cm="1">
        <f t="array" ref="E10630">_xlfn.XLOOKUP(Table1[[#This Row],[ScheduleWeekWritten]],Table3[Game],100+Table3[Increase],Table1[[#This Row],[ScheduleWeekWritten]])</f>
        <v>6</v>
      </c>
      <c r="F10630" t="b">
        <v>0</v>
      </c>
      <c r="G10630" t="s">
        <v>53</v>
      </c>
      <c r="H10630">
        <v>3</v>
      </c>
      <c r="I10630">
        <v>26</v>
      </c>
      <c r="J10630" t="s">
        <v>50</v>
      </c>
      <c r="K10630" t="s">
        <v>87</v>
      </c>
      <c r="L10630" t="str">
        <f>_xlfn.XLOOKUP(Table1[[#This Row],[TeamFavoriteID]],Table2[team_id],Table2[team_name],_xlfn.XLOOKUP(Table1[[#This Row],[TeamFavoriteID]],Table2[team_id_pfr],Table2[team_name],"Even"))</f>
        <v>San Francisco 49ers</v>
      </c>
      <c r="M10630">
        <v>-7</v>
      </c>
      <c r="N10630">
        <f>IF(Table1[[#This Row],[TeamFavorite]]=Table1[[#This Row],[TeamHome]],Table1[[#This Row],[ScoreAway]]-Table1[[#This Row],[ScoreHome]],Table1[[#This Row],[ScoreHome]]-Table1[[#This Row],[ScoreAway]])</f>
        <v>23</v>
      </c>
      <c r="O10630">
        <f>IF(Table1[[#This Row],[SpreadActual]]&lt;Table1[[#This Row],[SpreadFavorite]],1,0)</f>
        <v>0</v>
      </c>
      <c r="P10630">
        <v>46.5</v>
      </c>
      <c r="Q10630" t="s">
        <v>118</v>
      </c>
      <c r="R10630" t="b">
        <v>0</v>
      </c>
      <c r="S10630">
        <v>77</v>
      </c>
      <c r="T10630">
        <v>7</v>
      </c>
    </row>
    <row r="10631" spans="1:22" x14ac:dyDescent="0.2">
      <c r="A10631" s="1">
        <v>41196</v>
      </c>
      <c r="B10631">
        <v>2012</v>
      </c>
      <c r="C10631">
        <f>_xlfn.MAXIFS(Table1[ScheduleWeekWritten],Table1[ScheduleSeason],Table1[[#This Row],[ScheduleSeason]])</f>
        <v>17</v>
      </c>
      <c r="D10631">
        <v>6</v>
      </c>
      <c r="E10631" cm="1">
        <f t="array" ref="E10631">_xlfn.XLOOKUP(Table1[[#This Row],[ScheduleWeekWritten]],Table3[Game],100+Table3[Increase],Table1[[#This Row],[ScheduleWeekWritten]])</f>
        <v>6</v>
      </c>
      <c r="F10631" t="b">
        <v>0</v>
      </c>
      <c r="G10631" t="s">
        <v>128</v>
      </c>
      <c r="H10631">
        <v>24</v>
      </c>
      <c r="I10631">
        <v>23</v>
      </c>
      <c r="J10631" t="s">
        <v>115</v>
      </c>
      <c r="K10631" t="s">
        <v>70</v>
      </c>
      <c r="L10631" t="str">
        <f>_xlfn.XLOOKUP(Table1[[#This Row],[TeamFavoriteID]],Table2[team_id],Table2[team_name],_xlfn.XLOOKUP(Table1[[#This Row],[TeamFavoriteID]],Table2[team_id_pfr],Table2[team_name],"Even"))</f>
        <v>Boston Patriots</v>
      </c>
      <c r="M10631">
        <v>-4</v>
      </c>
      <c r="N10631">
        <f>IF(Table1[[#This Row],[TeamFavorite]]=Table1[[#This Row],[TeamHome]],Table1[[#This Row],[ScoreAway]]-Table1[[#This Row],[ScoreHome]],Table1[[#This Row],[ScoreHome]]-Table1[[#This Row],[ScoreAway]])</f>
        <v>1</v>
      </c>
      <c r="O10631">
        <f>IF(Table1[[#This Row],[SpreadActual]]&lt;Table1[[#This Row],[SpreadFavorite]],1,0)</f>
        <v>0</v>
      </c>
      <c r="P10631">
        <v>42.5</v>
      </c>
      <c r="Q10631" t="s">
        <v>180</v>
      </c>
      <c r="R10631" t="b">
        <v>0</v>
      </c>
      <c r="S10631">
        <v>63</v>
      </c>
      <c r="T10631">
        <v>9</v>
      </c>
      <c r="U10631">
        <v>80</v>
      </c>
      <c r="V10631" t="s">
        <v>2</v>
      </c>
    </row>
    <row r="10632" spans="1:22" x14ac:dyDescent="0.2">
      <c r="A10632" s="1">
        <v>41196</v>
      </c>
      <c r="B10632">
        <v>2012</v>
      </c>
      <c r="C10632">
        <f>_xlfn.MAXIFS(Table1[ScheduleWeekWritten],Table1[ScheduleSeason],Table1[[#This Row],[ScheduleSeason]])</f>
        <v>17</v>
      </c>
      <c r="D10632">
        <v>6</v>
      </c>
      <c r="E10632" cm="1">
        <f t="array" ref="E10632">_xlfn.XLOOKUP(Table1[[#This Row],[ScheduleWeekWritten]],Table3[Game],100+Table3[Increase],Table1[[#This Row],[ScheduleWeekWritten]])</f>
        <v>6</v>
      </c>
      <c r="F10632" t="b">
        <v>0</v>
      </c>
      <c r="G10632" t="s">
        <v>127</v>
      </c>
      <c r="H10632">
        <v>38</v>
      </c>
      <c r="I10632">
        <v>10</v>
      </c>
      <c r="J10632" t="s">
        <v>42</v>
      </c>
      <c r="K10632" t="s">
        <v>133</v>
      </c>
      <c r="L10632" t="str">
        <f>_xlfn.XLOOKUP(Table1[[#This Row],[TeamFavoriteID]],Table2[team_id],Table2[team_name],_xlfn.XLOOKUP(Table1[[#This Row],[TeamFavoriteID]],Table2[team_id_pfr],Table2[team_name],"Even"))</f>
        <v>Tampa Bay Buccaneers</v>
      </c>
      <c r="M10632">
        <v>-5</v>
      </c>
      <c r="N10632">
        <f>IF(Table1[[#This Row],[TeamFavorite]]=Table1[[#This Row],[TeamHome]],Table1[[#This Row],[ScoreAway]]-Table1[[#This Row],[ScoreHome]],Table1[[#This Row],[ScoreHome]]-Table1[[#This Row],[ScoreAway]])</f>
        <v>-28</v>
      </c>
      <c r="O10632">
        <f>IF(Table1[[#This Row],[SpreadActual]]&lt;Table1[[#This Row],[SpreadFavorite]],1,0)</f>
        <v>1</v>
      </c>
      <c r="P10632">
        <v>39.5</v>
      </c>
      <c r="Q10632" t="s">
        <v>168</v>
      </c>
      <c r="R10632" t="b">
        <v>0</v>
      </c>
      <c r="S10632">
        <v>88</v>
      </c>
      <c r="T10632">
        <v>9</v>
      </c>
      <c r="U10632">
        <v>55</v>
      </c>
    </row>
    <row r="10633" spans="1:22" x14ac:dyDescent="0.2">
      <c r="A10633" s="1">
        <v>41196</v>
      </c>
      <c r="B10633">
        <v>2012</v>
      </c>
      <c r="C10633">
        <f>_xlfn.MAXIFS(Table1[ScheduleWeekWritten],Table1[ScheduleSeason],Table1[[#This Row],[ScheduleSeason]])</f>
        <v>17</v>
      </c>
      <c r="D10633">
        <v>6</v>
      </c>
      <c r="E10633" cm="1">
        <f t="array" ref="E10633">_xlfn.XLOOKUP(Table1[[#This Row],[ScheduleWeekWritten]],Table3[Game],100+Table3[Increase],Table1[[#This Row],[ScheduleWeekWritten]])</f>
        <v>6</v>
      </c>
      <c r="F10633" t="b">
        <v>0</v>
      </c>
      <c r="G10633" t="s">
        <v>61</v>
      </c>
      <c r="H10633">
        <v>38</v>
      </c>
      <c r="I10633">
        <v>26</v>
      </c>
      <c r="J10633" t="s">
        <v>54</v>
      </c>
      <c r="K10633" t="s">
        <v>55</v>
      </c>
      <c r="L10633" t="str">
        <f>_xlfn.XLOOKUP(Table1[[#This Row],[TeamFavoriteID]],Table2[team_id],Table2[team_name],_xlfn.XLOOKUP(Table1[[#This Row],[TeamFavoriteID]],Table2[team_id_pfr],Table2[team_name],"Even"))</f>
        <v>Minnesota Vikings</v>
      </c>
      <c r="M10633">
        <v>-2</v>
      </c>
      <c r="N10633">
        <f>IF(Table1[[#This Row],[TeamFavorite]]=Table1[[#This Row],[TeamHome]],Table1[[#This Row],[ScoreAway]]-Table1[[#This Row],[ScoreHome]],Table1[[#This Row],[ScoreHome]]-Table1[[#This Row],[ScoreAway]])</f>
        <v>12</v>
      </c>
      <c r="O10633">
        <f>IF(Table1[[#This Row],[SpreadActual]]&lt;Table1[[#This Row],[SpreadFavorite]],1,0)</f>
        <v>0</v>
      </c>
      <c r="P10633">
        <v>44</v>
      </c>
      <c r="Q10633" t="s">
        <v>165</v>
      </c>
      <c r="R10633" t="b">
        <v>0</v>
      </c>
      <c r="S10633">
        <v>74</v>
      </c>
      <c r="T10633">
        <v>12</v>
      </c>
      <c r="U10633">
        <v>40</v>
      </c>
    </row>
    <row r="10634" spans="1:22" x14ac:dyDescent="0.2">
      <c r="A10634" s="1">
        <v>41197</v>
      </c>
      <c r="B10634">
        <v>2012</v>
      </c>
      <c r="C10634">
        <f>_xlfn.MAXIFS(Table1[ScheduleWeekWritten],Table1[ScheduleSeason],Table1[[#This Row],[ScheduleSeason]])</f>
        <v>17</v>
      </c>
      <c r="D10634">
        <v>6</v>
      </c>
      <c r="E10634" cm="1">
        <f t="array" ref="E10634">_xlfn.XLOOKUP(Table1[[#This Row],[ScheduleWeekWritten]],Table3[Game],100+Table3[Increase],Table1[[#This Row],[ScheduleWeekWritten]])</f>
        <v>6</v>
      </c>
      <c r="F10634" t="b">
        <v>0</v>
      </c>
      <c r="G10634" t="s">
        <v>27</v>
      </c>
      <c r="H10634">
        <v>24</v>
      </c>
      <c r="I10634">
        <v>35</v>
      </c>
      <c r="J10634" t="s">
        <v>24</v>
      </c>
      <c r="K10634" t="s">
        <v>89</v>
      </c>
      <c r="L10634" t="str">
        <f>_xlfn.XLOOKUP(Table1[[#This Row],[TeamFavoriteID]],Table2[team_id],Table2[team_name],_xlfn.XLOOKUP(Table1[[#This Row],[TeamFavoriteID]],Table2[team_id_pfr],Table2[team_name],"Even"))</f>
        <v>Even</v>
      </c>
      <c r="M10634">
        <v>0</v>
      </c>
      <c r="N10634">
        <f>IF(Table1[[#This Row],[TeamFavorite]]=Table1[[#This Row],[TeamHome]],Table1[[#This Row],[ScoreAway]]-Table1[[#This Row],[ScoreHome]],Table1[[#This Row],[ScoreHome]]-Table1[[#This Row],[ScoreAway]])</f>
        <v>-11</v>
      </c>
      <c r="O10634">
        <f>IF(Table1[[#This Row],[SpreadActual]]&lt;Table1[[#This Row],[SpreadFavorite]],1,0)</f>
        <v>1</v>
      </c>
      <c r="P10634">
        <v>47.5</v>
      </c>
      <c r="Q10634" t="s">
        <v>94</v>
      </c>
      <c r="R10634" t="b">
        <v>0</v>
      </c>
      <c r="S10634">
        <v>78</v>
      </c>
      <c r="T10634">
        <v>7</v>
      </c>
      <c r="U10634">
        <v>50</v>
      </c>
    </row>
    <row r="10635" spans="1:22" x14ac:dyDescent="0.2">
      <c r="A10635" s="1">
        <v>41200</v>
      </c>
      <c r="B10635">
        <v>2012</v>
      </c>
      <c r="C10635">
        <f>_xlfn.MAXIFS(Table1[ScheduleWeekWritten],Table1[ScheduleSeason],Table1[[#This Row],[ScheduleSeason]])</f>
        <v>17</v>
      </c>
      <c r="D10635">
        <v>7</v>
      </c>
      <c r="E10635" cm="1">
        <f t="array" ref="E10635">_xlfn.XLOOKUP(Table1[[#This Row],[ScheduleWeekWritten]],Table3[Game],100+Table3[Increase],Table1[[#This Row],[ScheduleWeekWritten]])</f>
        <v>7</v>
      </c>
      <c r="F10635" t="b">
        <v>0</v>
      </c>
      <c r="G10635" t="s">
        <v>53</v>
      </c>
      <c r="H10635">
        <v>13</v>
      </c>
      <c r="I10635">
        <v>6</v>
      </c>
      <c r="J10635" t="s">
        <v>128</v>
      </c>
      <c r="K10635" t="s">
        <v>87</v>
      </c>
      <c r="L10635" t="str">
        <f>_xlfn.XLOOKUP(Table1[[#This Row],[TeamFavoriteID]],Table2[team_id],Table2[team_name],_xlfn.XLOOKUP(Table1[[#This Row],[TeamFavoriteID]],Table2[team_id_pfr],Table2[team_name],"Even"))</f>
        <v>San Francisco 49ers</v>
      </c>
      <c r="M10635">
        <v>-7.5</v>
      </c>
      <c r="N10635">
        <f>IF(Table1[[#This Row],[TeamFavorite]]=Table1[[#This Row],[TeamHome]],Table1[[#This Row],[ScoreAway]]-Table1[[#This Row],[ScoreHome]],Table1[[#This Row],[ScoreHome]]-Table1[[#This Row],[ScoreAway]])</f>
        <v>-7</v>
      </c>
      <c r="O10635">
        <f>IF(Table1[[#This Row],[SpreadActual]]&lt;Table1[[#This Row],[SpreadFavorite]],1,0)</f>
        <v>0</v>
      </c>
      <c r="P10635">
        <v>37.5</v>
      </c>
      <c r="Q10635" t="s">
        <v>118</v>
      </c>
      <c r="R10635" t="b">
        <v>0</v>
      </c>
      <c r="S10635">
        <v>80</v>
      </c>
      <c r="T10635">
        <v>6</v>
      </c>
      <c r="U10635">
        <v>30</v>
      </c>
    </row>
    <row r="10636" spans="1:22" x14ac:dyDescent="0.2">
      <c r="A10636" s="1">
        <v>41203</v>
      </c>
      <c r="B10636">
        <v>2012</v>
      </c>
      <c r="C10636">
        <f>_xlfn.MAXIFS(Table1[ScheduleWeekWritten],Table1[ScheduleSeason],Table1[[#This Row],[ScheduleSeason]])</f>
        <v>17</v>
      </c>
      <c r="D10636">
        <v>7</v>
      </c>
      <c r="E10636" cm="1">
        <f t="array" ref="E10636">_xlfn.XLOOKUP(Table1[[#This Row],[ScheduleWeekWritten]],Table3[Game],100+Table3[Increase],Table1[[#This Row],[ScheduleWeekWritten]])</f>
        <v>7</v>
      </c>
      <c r="F10636" t="b">
        <v>0</v>
      </c>
      <c r="G10636" t="s">
        <v>28</v>
      </c>
      <c r="H10636">
        <v>34</v>
      </c>
      <c r="I10636">
        <v>35</v>
      </c>
      <c r="J10636" t="s">
        <v>171</v>
      </c>
      <c r="K10636" t="s">
        <v>43</v>
      </c>
      <c r="L10636" t="str">
        <f>_xlfn.XLOOKUP(Table1[[#This Row],[TeamFavoriteID]],Table2[team_id],Table2[team_name],_xlfn.XLOOKUP(Table1[[#This Row],[TeamFavoriteID]],Table2[team_id_pfr],Table2[team_name],"Even"))</f>
        <v>Buffalo Bills</v>
      </c>
      <c r="M10636">
        <v>-4.5</v>
      </c>
      <c r="N10636">
        <f>IF(Table1[[#This Row],[TeamFavorite]]=Table1[[#This Row],[TeamHome]],Table1[[#This Row],[ScoreAway]]-Table1[[#This Row],[ScoreHome]],Table1[[#This Row],[ScoreHome]]-Table1[[#This Row],[ScoreAway]])</f>
        <v>1</v>
      </c>
      <c r="O10636">
        <f>IF(Table1[[#This Row],[SpreadActual]]&lt;Table1[[#This Row],[SpreadFavorite]],1,0)</f>
        <v>0</v>
      </c>
      <c r="P10636">
        <v>46.5</v>
      </c>
      <c r="Q10636" t="s">
        <v>123</v>
      </c>
      <c r="R10636" t="b">
        <v>0</v>
      </c>
      <c r="S10636">
        <v>55</v>
      </c>
      <c r="T10636">
        <v>14</v>
      </c>
      <c r="U10636">
        <v>75</v>
      </c>
    </row>
    <row r="10637" spans="1:22" x14ac:dyDescent="0.2">
      <c r="A10637" s="1">
        <v>41203</v>
      </c>
      <c r="B10637">
        <v>2012</v>
      </c>
      <c r="C10637">
        <f>_xlfn.MAXIFS(Table1[ScheduleWeekWritten],Table1[ScheduleSeason],Table1[[#This Row],[ScheduleSeason]])</f>
        <v>17</v>
      </c>
      <c r="D10637">
        <v>7</v>
      </c>
      <c r="E10637" cm="1">
        <f t="array" ref="E10637">_xlfn.XLOOKUP(Table1[[#This Row],[ScheduleWeekWritten]],Table3[Game],100+Table3[Increase],Table1[[#This Row],[ScheduleWeekWritten]])</f>
        <v>7</v>
      </c>
      <c r="F10637" t="b">
        <v>0</v>
      </c>
      <c r="G10637" t="s">
        <v>152</v>
      </c>
      <c r="H10637">
        <v>14</v>
      </c>
      <c r="I10637">
        <v>19</v>
      </c>
      <c r="J10637" t="s">
        <v>67</v>
      </c>
      <c r="K10637" t="s">
        <v>68</v>
      </c>
      <c r="L10637" t="str">
        <f>_xlfn.XLOOKUP(Table1[[#This Row],[TeamFavoriteID]],Table2[team_id],Table2[team_name],_xlfn.XLOOKUP(Table1[[#This Row],[TeamFavoriteID]],Table2[team_id_pfr],Table2[team_name],"Even"))</f>
        <v>Dallas Cowboys</v>
      </c>
      <c r="M10637">
        <v>-2.5</v>
      </c>
      <c r="N10637">
        <f>IF(Table1[[#This Row],[TeamFavorite]]=Table1[[#This Row],[TeamHome]],Table1[[#This Row],[ScoreAway]]-Table1[[#This Row],[ScoreHome]],Table1[[#This Row],[ScoreHome]]-Table1[[#This Row],[ScoreAway]])</f>
        <v>-5</v>
      </c>
      <c r="O10637">
        <f>IF(Table1[[#This Row],[SpreadActual]]&lt;Table1[[#This Row],[SpreadFavorite]],1,0)</f>
        <v>1</v>
      </c>
      <c r="P10637">
        <v>45</v>
      </c>
      <c r="Q10637" t="s">
        <v>160</v>
      </c>
      <c r="R10637" t="b">
        <v>0</v>
      </c>
      <c r="S10637">
        <v>67</v>
      </c>
      <c r="T10637">
        <v>8</v>
      </c>
      <c r="U10637">
        <v>43</v>
      </c>
    </row>
    <row r="10638" spans="1:22" x14ac:dyDescent="0.2">
      <c r="A10638" s="1">
        <v>41203</v>
      </c>
      <c r="B10638">
        <v>2012</v>
      </c>
      <c r="C10638">
        <f>_xlfn.MAXIFS(Table1[ScheduleWeekWritten],Table1[ScheduleSeason],Table1[[#This Row],[ScheduleSeason]])</f>
        <v>17</v>
      </c>
      <c r="D10638">
        <v>7</v>
      </c>
      <c r="E10638" cm="1">
        <f t="array" ref="E10638">_xlfn.XLOOKUP(Table1[[#This Row],[ScheduleWeekWritten]],Table3[Game],100+Table3[Increase],Table1[[#This Row],[ScheduleWeekWritten]])</f>
        <v>7</v>
      </c>
      <c r="F10638" t="b">
        <v>0</v>
      </c>
      <c r="G10638" t="s">
        <v>101</v>
      </c>
      <c r="H10638">
        <v>17</v>
      </c>
      <c r="I10638">
        <v>24</v>
      </c>
      <c r="J10638" t="s">
        <v>49</v>
      </c>
      <c r="K10638" t="s">
        <v>104</v>
      </c>
      <c r="L10638" t="str">
        <f>_xlfn.XLOOKUP(Table1[[#This Row],[TeamFavoriteID]],Table2[team_id],Table2[team_name],_xlfn.XLOOKUP(Table1[[#This Row],[TeamFavoriteID]],Table2[team_id_pfr],Table2[team_name],"Even"))</f>
        <v>Cincinnati Bengals</v>
      </c>
      <c r="M10638">
        <v>-1</v>
      </c>
      <c r="N10638">
        <f>IF(Table1[[#This Row],[TeamFavorite]]=Table1[[#This Row],[TeamHome]],Table1[[#This Row],[ScoreAway]]-Table1[[#This Row],[ScoreHome]],Table1[[#This Row],[ScoreHome]]-Table1[[#This Row],[ScoreAway]])</f>
        <v>7</v>
      </c>
      <c r="O10638">
        <f>IF(Table1[[#This Row],[SpreadActual]]&lt;Table1[[#This Row],[SpreadFavorite]],1,0)</f>
        <v>0</v>
      </c>
      <c r="P10638">
        <v>45.5</v>
      </c>
      <c r="Q10638" t="s">
        <v>173</v>
      </c>
      <c r="R10638" t="b">
        <v>0</v>
      </c>
      <c r="S10638">
        <v>55</v>
      </c>
      <c r="T10638">
        <v>1</v>
      </c>
      <c r="U10638">
        <v>76</v>
      </c>
    </row>
    <row r="10639" spans="1:22" x14ac:dyDescent="0.2">
      <c r="A10639" s="1">
        <v>41203</v>
      </c>
      <c r="B10639">
        <v>2012</v>
      </c>
      <c r="C10639">
        <f>_xlfn.MAXIFS(Table1[ScheduleWeekWritten],Table1[ScheduleSeason],Table1[[#This Row],[ScheduleSeason]])</f>
        <v>17</v>
      </c>
      <c r="D10639">
        <v>7</v>
      </c>
      <c r="E10639" cm="1">
        <f t="array" ref="E10639">_xlfn.XLOOKUP(Table1[[#This Row],[ScheduleWeekWritten]],Table3[Game],100+Table3[Increase],Table1[[#This Row],[ScheduleWeekWritten]])</f>
        <v>7</v>
      </c>
      <c r="F10639" t="b">
        <v>0</v>
      </c>
      <c r="G10639" t="s">
        <v>177</v>
      </c>
      <c r="H10639">
        <v>43</v>
      </c>
      <c r="I10639">
        <v>13</v>
      </c>
      <c r="J10639" t="s">
        <v>158</v>
      </c>
      <c r="K10639" t="s">
        <v>182</v>
      </c>
      <c r="L10639" t="str">
        <f>_xlfn.XLOOKUP(Table1[[#This Row],[TeamFavoriteID]],Table2[team_id],Table2[team_name],_xlfn.XLOOKUP(Table1[[#This Row],[TeamFavoriteID]],Table2[team_id_pfr],Table2[team_name],"Even"))</f>
        <v>Houston Texans</v>
      </c>
      <c r="M10639">
        <v>-6.5</v>
      </c>
      <c r="N10639">
        <f>IF(Table1[[#This Row],[TeamFavorite]]=Table1[[#This Row],[TeamHome]],Table1[[#This Row],[ScoreAway]]-Table1[[#This Row],[ScoreHome]],Table1[[#This Row],[ScoreHome]]-Table1[[#This Row],[ScoreAway]])</f>
        <v>-30</v>
      </c>
      <c r="O10639">
        <f>IF(Table1[[#This Row],[SpreadActual]]&lt;Table1[[#This Row],[SpreadFavorite]],1,0)</f>
        <v>1</v>
      </c>
      <c r="P10639">
        <v>47.5</v>
      </c>
      <c r="Q10639" t="s">
        <v>178</v>
      </c>
      <c r="R10639" t="b">
        <v>0</v>
      </c>
      <c r="S10639">
        <v>84</v>
      </c>
      <c r="T10639">
        <v>11</v>
      </c>
      <c r="V10639" t="s">
        <v>193</v>
      </c>
    </row>
    <row r="10640" spans="1:22" x14ac:dyDescent="0.2">
      <c r="A10640" s="1">
        <v>41203</v>
      </c>
      <c r="B10640">
        <v>2012</v>
      </c>
      <c r="C10640">
        <f>_xlfn.MAXIFS(Table1[ScheduleWeekWritten],Table1[ScheduleSeason],Table1[[#This Row],[ScheduleSeason]])</f>
        <v>17</v>
      </c>
      <c r="D10640">
        <v>7</v>
      </c>
      <c r="E10640" cm="1">
        <f t="array" ref="E10640">_xlfn.XLOOKUP(Table1[[#This Row],[ScheduleWeekWritten]],Table3[Game],100+Table3[Increase],Table1[[#This Row],[ScheduleWeekWritten]])</f>
        <v>7</v>
      </c>
      <c r="F10640" t="b">
        <v>0</v>
      </c>
      <c r="G10640" t="s">
        <v>140</v>
      </c>
      <c r="H10640">
        <v>17</v>
      </c>
      <c r="I10640">
        <v>13</v>
      </c>
      <c r="J10640" t="s">
        <v>62</v>
      </c>
      <c r="K10640" t="s">
        <v>72</v>
      </c>
      <c r="L10640" t="str">
        <f>_xlfn.XLOOKUP(Table1[[#This Row],[TeamFavoriteID]],Table2[team_id],Table2[team_name],_xlfn.XLOOKUP(Table1[[#This Row],[TeamFavoriteID]],Table2[team_id_pfr],Table2[team_name],"Even"))</f>
        <v>Baltimore Colts</v>
      </c>
      <c r="M10640">
        <v>-1</v>
      </c>
      <c r="N10640">
        <f>IF(Table1[[#This Row],[TeamFavorite]]=Table1[[#This Row],[TeamHome]],Table1[[#This Row],[ScoreAway]]-Table1[[#This Row],[ScoreHome]],Table1[[#This Row],[ScoreHome]]-Table1[[#This Row],[ScoreAway]])</f>
        <v>4</v>
      </c>
      <c r="O10640">
        <f>IF(Table1[[#This Row],[SpreadActual]]&lt;Table1[[#This Row],[SpreadFavorite]],1,0)</f>
        <v>0</v>
      </c>
      <c r="P10640">
        <v>46.5</v>
      </c>
      <c r="Q10640" t="s">
        <v>190</v>
      </c>
      <c r="R10640" t="b">
        <v>0</v>
      </c>
      <c r="S10640">
        <v>72</v>
      </c>
      <c r="T10640">
        <v>0</v>
      </c>
      <c r="V10640" t="s">
        <v>103</v>
      </c>
    </row>
    <row r="10641" spans="1:22" x14ac:dyDescent="0.2">
      <c r="A10641" s="1">
        <v>41203</v>
      </c>
      <c r="B10641">
        <v>2012</v>
      </c>
      <c r="C10641">
        <f>_xlfn.MAXIFS(Table1[ScheduleWeekWritten],Table1[ScheduleSeason],Table1[[#This Row],[ScheduleSeason]])</f>
        <v>17</v>
      </c>
      <c r="D10641">
        <v>7</v>
      </c>
      <c r="E10641" cm="1">
        <f t="array" ref="E10641">_xlfn.XLOOKUP(Table1[[#This Row],[ScheduleWeekWritten]],Table3[Game],100+Table3[Increase],Table1[[#This Row],[ScheduleWeekWritten]])</f>
        <v>7</v>
      </c>
      <c r="F10641" t="b">
        <v>0</v>
      </c>
      <c r="G10641" t="s">
        <v>54</v>
      </c>
      <c r="H10641">
        <v>21</v>
      </c>
      <c r="I10641">
        <v>14</v>
      </c>
      <c r="J10641" t="s">
        <v>149</v>
      </c>
      <c r="K10641" t="s">
        <v>55</v>
      </c>
      <c r="L10641" t="str">
        <f>_xlfn.XLOOKUP(Table1[[#This Row],[TeamFavoriteID]],Table2[team_id],Table2[team_name],_xlfn.XLOOKUP(Table1[[#This Row],[TeamFavoriteID]],Table2[team_id_pfr],Table2[team_name],"Even"))</f>
        <v>Minnesota Vikings</v>
      </c>
      <c r="M10641">
        <v>-6.5</v>
      </c>
      <c r="N10641">
        <f>IF(Table1[[#This Row],[TeamFavorite]]=Table1[[#This Row],[TeamHome]],Table1[[#This Row],[ScoreAway]]-Table1[[#This Row],[ScoreHome]],Table1[[#This Row],[ScoreHome]]-Table1[[#This Row],[ScoreAway]])</f>
        <v>-7</v>
      </c>
      <c r="O10641">
        <f>IF(Table1[[#This Row],[SpreadActual]]&lt;Table1[[#This Row],[SpreadFavorite]],1,0)</f>
        <v>1</v>
      </c>
      <c r="P10641">
        <v>39.5</v>
      </c>
      <c r="Q10641" t="s">
        <v>194</v>
      </c>
      <c r="R10641" t="b">
        <v>0</v>
      </c>
      <c r="S10641">
        <v>72</v>
      </c>
      <c r="T10641">
        <v>0</v>
      </c>
      <c r="V10641" t="s">
        <v>103</v>
      </c>
    </row>
    <row r="10642" spans="1:22" x14ac:dyDescent="0.2">
      <c r="A10642" s="1">
        <v>41203</v>
      </c>
      <c r="B10642">
        <v>2012</v>
      </c>
      <c r="C10642">
        <f>_xlfn.MAXIFS(Table1[ScheduleWeekWritten],Table1[ScheduleSeason],Table1[[#This Row],[ScheduleSeason]])</f>
        <v>17</v>
      </c>
      <c r="D10642">
        <v>7</v>
      </c>
      <c r="E10642" cm="1">
        <f t="array" ref="E10642">_xlfn.XLOOKUP(Table1[[#This Row],[ScheduleWeekWritten]],Table3[Game],100+Table3[Increase],Table1[[#This Row],[ScheduleWeekWritten]])</f>
        <v>7</v>
      </c>
      <c r="F10642" t="b">
        <v>0</v>
      </c>
      <c r="G10642" t="s">
        <v>115</v>
      </c>
      <c r="H10642">
        <v>29</v>
      </c>
      <c r="I10642">
        <v>26</v>
      </c>
      <c r="J10642" t="s">
        <v>31</v>
      </c>
      <c r="K10642" t="s">
        <v>70</v>
      </c>
      <c r="L10642" t="str">
        <f>_xlfn.XLOOKUP(Table1[[#This Row],[TeamFavoriteID]],Table2[team_id],Table2[team_name],_xlfn.XLOOKUP(Table1[[#This Row],[TeamFavoriteID]],Table2[team_id_pfr],Table2[team_name],"Even"))</f>
        <v>Boston Patriots</v>
      </c>
      <c r="M10642">
        <v>-10.5</v>
      </c>
      <c r="N10642">
        <f>IF(Table1[[#This Row],[TeamFavorite]]=Table1[[#This Row],[TeamHome]],Table1[[#This Row],[ScoreAway]]-Table1[[#This Row],[ScoreHome]],Table1[[#This Row],[ScoreHome]]-Table1[[#This Row],[ScoreAway]])</f>
        <v>3</v>
      </c>
      <c r="O10642">
        <f>IF(Table1[[#This Row],[SpreadActual]]&lt;Table1[[#This Row],[SpreadFavorite]],1,0)</f>
        <v>0</v>
      </c>
      <c r="P10642">
        <v>47</v>
      </c>
      <c r="Q10642" t="s">
        <v>179</v>
      </c>
      <c r="R10642" t="b">
        <v>0</v>
      </c>
      <c r="S10642">
        <v>62</v>
      </c>
      <c r="T10642">
        <v>5</v>
      </c>
      <c r="U10642">
        <v>39</v>
      </c>
    </row>
    <row r="10643" spans="1:22" x14ac:dyDescent="0.2">
      <c r="A10643" s="1">
        <v>41203</v>
      </c>
      <c r="B10643">
        <v>2012</v>
      </c>
      <c r="C10643">
        <f>_xlfn.MAXIFS(Table1[ScheduleWeekWritten],Table1[ScheduleSeason],Table1[[#This Row],[ScheduleSeason]])</f>
        <v>17</v>
      </c>
      <c r="D10643">
        <v>7</v>
      </c>
      <c r="E10643" cm="1">
        <f t="array" ref="E10643">_xlfn.XLOOKUP(Table1[[#This Row],[ScheduleWeekWritten]],Table3[Game],100+Table3[Increase],Table1[[#This Row],[ScheduleWeekWritten]])</f>
        <v>7</v>
      </c>
      <c r="F10643" t="b">
        <v>0</v>
      </c>
      <c r="G10643" t="s">
        <v>50</v>
      </c>
      <c r="H10643">
        <v>27</v>
      </c>
      <c r="I10643">
        <v>23</v>
      </c>
      <c r="J10643" t="s">
        <v>61</v>
      </c>
      <c r="K10643" t="s">
        <v>90</v>
      </c>
      <c r="L10643" t="str">
        <f>_xlfn.XLOOKUP(Table1[[#This Row],[TeamFavoriteID]],Table2[team_id],Table2[team_name],_xlfn.XLOOKUP(Table1[[#This Row],[TeamFavoriteID]],Table2[team_id_pfr],Table2[team_name],"Even"))</f>
        <v>New York Giants</v>
      </c>
      <c r="M10643">
        <v>-6.5</v>
      </c>
      <c r="N10643">
        <f>IF(Table1[[#This Row],[TeamFavorite]]=Table1[[#This Row],[TeamHome]],Table1[[#This Row],[ScoreAway]]-Table1[[#This Row],[ScoreHome]],Table1[[#This Row],[ScoreHome]]-Table1[[#This Row],[ScoreAway]])</f>
        <v>-4</v>
      </c>
      <c r="O10643">
        <f>IF(Table1[[#This Row],[SpreadActual]]&lt;Table1[[#This Row],[SpreadFavorite]],1,0)</f>
        <v>0</v>
      </c>
      <c r="P10643">
        <v>51.5</v>
      </c>
      <c r="Q10643" t="s">
        <v>197</v>
      </c>
      <c r="R10643" t="b">
        <v>0</v>
      </c>
      <c r="S10643">
        <v>67</v>
      </c>
      <c r="T10643">
        <v>15</v>
      </c>
      <c r="U10643">
        <v>44</v>
      </c>
    </row>
    <row r="10644" spans="1:22" x14ac:dyDescent="0.2">
      <c r="A10644" s="1">
        <v>41203</v>
      </c>
      <c r="B10644">
        <v>2012</v>
      </c>
      <c r="C10644">
        <f>_xlfn.MAXIFS(Table1[ScheduleWeekWritten],Table1[ScheduleSeason],Table1[[#This Row],[ScheduleSeason]])</f>
        <v>17</v>
      </c>
      <c r="D10644">
        <v>7</v>
      </c>
      <c r="E10644" cm="1">
        <f t="array" ref="E10644">_xlfn.XLOOKUP(Table1[[#This Row],[ScheduleWeekWritten]],Table3[Game],100+Table3[Increase],Table1[[#This Row],[ScheduleWeekWritten]])</f>
        <v>7</v>
      </c>
      <c r="F10644" t="b">
        <v>0</v>
      </c>
      <c r="G10644" t="s">
        <v>20</v>
      </c>
      <c r="H10644">
        <v>26</v>
      </c>
      <c r="I10644">
        <v>23</v>
      </c>
      <c r="J10644" t="s">
        <v>154</v>
      </c>
      <c r="K10644" t="s">
        <v>21</v>
      </c>
      <c r="L10644" t="str">
        <f>_xlfn.XLOOKUP(Table1[[#This Row],[TeamFavoriteID]],Table2[team_id],Table2[team_name],_xlfn.XLOOKUP(Table1[[#This Row],[TeamFavoriteID]],Table2[team_id_pfr],Table2[team_name],"Even"))</f>
        <v>Las Vegas Raiders</v>
      </c>
      <c r="M10644">
        <v>-6</v>
      </c>
      <c r="N10644">
        <f>IF(Table1[[#This Row],[TeamFavorite]]=Table1[[#This Row],[TeamHome]],Table1[[#This Row],[ScoreAway]]-Table1[[#This Row],[ScoreHome]],Table1[[#This Row],[ScoreHome]]-Table1[[#This Row],[ScoreAway]])</f>
        <v>3</v>
      </c>
      <c r="O10644">
        <f>IF(Table1[[#This Row],[SpreadActual]]&lt;Table1[[#This Row],[SpreadFavorite]],1,0)</f>
        <v>0</v>
      </c>
      <c r="P10644">
        <v>44</v>
      </c>
      <c r="Q10644" t="s">
        <v>76</v>
      </c>
      <c r="R10644" t="b">
        <v>0</v>
      </c>
      <c r="S10644">
        <v>63</v>
      </c>
      <c r="T10644">
        <v>11</v>
      </c>
      <c r="U10644">
        <v>49</v>
      </c>
    </row>
    <row r="10645" spans="1:22" x14ac:dyDescent="0.2">
      <c r="A10645" s="1">
        <v>41203</v>
      </c>
      <c r="B10645">
        <v>2012</v>
      </c>
      <c r="C10645">
        <f>_xlfn.MAXIFS(Table1[ScheduleWeekWritten],Table1[ScheduleSeason],Table1[[#This Row],[ScheduleSeason]])</f>
        <v>17</v>
      </c>
      <c r="D10645">
        <v>7</v>
      </c>
      <c r="E10645" cm="1">
        <f t="array" ref="E10645">_xlfn.XLOOKUP(Table1[[#This Row],[ScheduleWeekWritten]],Table3[Game],100+Table3[Increase],Table1[[#This Row],[ScheduleWeekWritten]])</f>
        <v>7</v>
      </c>
      <c r="F10645" t="b">
        <v>0</v>
      </c>
      <c r="G10645" t="s">
        <v>153</v>
      </c>
      <c r="H10645">
        <v>20</v>
      </c>
      <c r="I10645">
        <v>30</v>
      </c>
      <c r="J10645" t="s">
        <v>33</v>
      </c>
      <c r="K10645" t="s">
        <v>35</v>
      </c>
      <c r="L10645" t="str">
        <f>_xlfn.XLOOKUP(Table1[[#This Row],[TeamFavoriteID]],Table2[team_id],Table2[team_name],_xlfn.XLOOKUP(Table1[[#This Row],[TeamFavoriteID]],Table2[team_id_pfr],Table2[team_name],"Even"))</f>
        <v>Green Bay Packers</v>
      </c>
      <c r="M10645">
        <v>-5</v>
      </c>
      <c r="N10645">
        <f>IF(Table1[[#This Row],[TeamFavorite]]=Table1[[#This Row],[TeamHome]],Table1[[#This Row],[ScoreAway]]-Table1[[#This Row],[ScoreHome]],Table1[[#This Row],[ScoreHome]]-Table1[[#This Row],[ScoreAway]])</f>
        <v>-10</v>
      </c>
      <c r="O10645">
        <f>IF(Table1[[#This Row],[SpreadActual]]&lt;Table1[[#This Row],[SpreadFavorite]],1,0)</f>
        <v>1</v>
      </c>
      <c r="P10645">
        <v>45</v>
      </c>
      <c r="Q10645" t="s">
        <v>157</v>
      </c>
      <c r="R10645" t="b">
        <v>0</v>
      </c>
      <c r="S10645">
        <v>72</v>
      </c>
      <c r="T10645">
        <v>0</v>
      </c>
      <c r="V10645" t="s">
        <v>103</v>
      </c>
    </row>
    <row r="10646" spans="1:22" x14ac:dyDescent="0.2">
      <c r="A10646" s="1">
        <v>41203</v>
      </c>
      <c r="B10646">
        <v>2012</v>
      </c>
      <c r="C10646">
        <f>_xlfn.MAXIFS(Table1[ScheduleWeekWritten],Table1[ScheduleSeason],Table1[[#This Row],[ScheduleSeason]])</f>
        <v>17</v>
      </c>
      <c r="D10646">
        <v>7</v>
      </c>
      <c r="E10646" cm="1">
        <f t="array" ref="E10646">_xlfn.XLOOKUP(Table1[[#This Row],[ScheduleWeekWritten]],Table3[Game],100+Table3[Increase],Table1[[#This Row],[ScheduleWeekWritten]])</f>
        <v>7</v>
      </c>
      <c r="F10646" t="b">
        <v>0</v>
      </c>
      <c r="G10646" t="s">
        <v>127</v>
      </c>
      <c r="H10646">
        <v>28</v>
      </c>
      <c r="I10646">
        <v>35</v>
      </c>
      <c r="J10646" t="s">
        <v>95</v>
      </c>
      <c r="K10646" t="s">
        <v>98</v>
      </c>
      <c r="L10646" t="str">
        <f>_xlfn.XLOOKUP(Table1[[#This Row],[TeamFavoriteID]],Table2[team_id],Table2[team_name],_xlfn.XLOOKUP(Table1[[#This Row],[TeamFavoriteID]],Table2[team_id_pfr],Table2[team_name],"Even"))</f>
        <v>New Orleans Saints</v>
      </c>
      <c r="M10646">
        <v>-1.5</v>
      </c>
      <c r="N10646">
        <f>IF(Table1[[#This Row],[TeamFavorite]]=Table1[[#This Row],[TeamHome]],Table1[[#This Row],[ScoreAway]]-Table1[[#This Row],[ScoreHome]],Table1[[#This Row],[ScoreHome]]-Table1[[#This Row],[ScoreAway]])</f>
        <v>-7</v>
      </c>
      <c r="O10646">
        <f>IF(Table1[[#This Row],[SpreadActual]]&lt;Table1[[#This Row],[SpreadFavorite]],1,0)</f>
        <v>1</v>
      </c>
      <c r="P10646">
        <v>49.5</v>
      </c>
      <c r="Q10646" t="s">
        <v>168</v>
      </c>
      <c r="R10646" t="b">
        <v>0</v>
      </c>
      <c r="S10646">
        <v>81</v>
      </c>
      <c r="T10646">
        <v>8</v>
      </c>
      <c r="U10646">
        <v>36</v>
      </c>
    </row>
    <row r="10647" spans="1:22" x14ac:dyDescent="0.2">
      <c r="A10647" s="1">
        <v>41204</v>
      </c>
      <c r="B10647">
        <v>2012</v>
      </c>
      <c r="C10647">
        <f>_xlfn.MAXIFS(Table1[ScheduleWeekWritten],Table1[ScheduleSeason],Table1[[#This Row],[ScheduleSeason]])</f>
        <v>17</v>
      </c>
      <c r="D10647">
        <v>7</v>
      </c>
      <c r="E10647" cm="1">
        <f t="array" ref="E10647">_xlfn.XLOOKUP(Table1[[#This Row],[ScheduleWeekWritten]],Table3[Game],100+Table3[Increase],Table1[[#This Row],[ScheduleWeekWritten]])</f>
        <v>7</v>
      </c>
      <c r="F10647" t="b">
        <v>0</v>
      </c>
      <c r="G10647" t="s">
        <v>46</v>
      </c>
      <c r="H10647">
        <v>13</v>
      </c>
      <c r="I10647">
        <v>7</v>
      </c>
      <c r="J10647" t="s">
        <v>45</v>
      </c>
      <c r="K10647" t="s">
        <v>47</v>
      </c>
      <c r="L10647" t="str">
        <f>_xlfn.XLOOKUP(Table1[[#This Row],[TeamFavoriteID]],Table2[team_id],Table2[team_name],_xlfn.XLOOKUP(Table1[[#This Row],[TeamFavoriteID]],Table2[team_id_pfr],Table2[team_name],"Even"))</f>
        <v>Chicago Bears</v>
      </c>
      <c r="M10647">
        <v>-6.5</v>
      </c>
      <c r="N10647">
        <f>IF(Table1[[#This Row],[TeamFavorite]]=Table1[[#This Row],[TeamHome]],Table1[[#This Row],[ScoreAway]]-Table1[[#This Row],[ScoreHome]],Table1[[#This Row],[ScoreHome]]-Table1[[#This Row],[ScoreAway]])</f>
        <v>-6</v>
      </c>
      <c r="O10647">
        <f>IF(Table1[[#This Row],[SpreadActual]]&lt;Table1[[#This Row],[SpreadFavorite]],1,0)</f>
        <v>0</v>
      </c>
      <c r="P10647">
        <v>47</v>
      </c>
      <c r="Q10647" t="s">
        <v>114</v>
      </c>
      <c r="R10647" t="b">
        <v>0</v>
      </c>
      <c r="S10647">
        <v>66</v>
      </c>
      <c r="T10647">
        <v>9</v>
      </c>
      <c r="U10647">
        <v>89</v>
      </c>
    </row>
    <row r="10648" spans="1:22" x14ac:dyDescent="0.2">
      <c r="A10648" s="1">
        <v>41207</v>
      </c>
      <c r="B10648">
        <v>2012</v>
      </c>
      <c r="C10648">
        <f>_xlfn.MAXIFS(Table1[ScheduleWeekWritten],Table1[ScheduleSeason],Table1[[#This Row],[ScheduleSeason]])</f>
        <v>17</v>
      </c>
      <c r="D10648">
        <v>8</v>
      </c>
      <c r="E10648" cm="1">
        <f t="array" ref="E10648">_xlfn.XLOOKUP(Table1[[#This Row],[ScheduleWeekWritten]],Table3[Game],100+Table3[Increase],Table1[[#This Row],[ScheduleWeekWritten]])</f>
        <v>8</v>
      </c>
      <c r="F10648" t="b">
        <v>0</v>
      </c>
      <c r="G10648" t="s">
        <v>54</v>
      </c>
      <c r="H10648">
        <v>17</v>
      </c>
      <c r="I10648">
        <v>36</v>
      </c>
      <c r="J10648" t="s">
        <v>127</v>
      </c>
      <c r="K10648" t="s">
        <v>55</v>
      </c>
      <c r="L10648" t="str">
        <f>_xlfn.XLOOKUP(Table1[[#This Row],[TeamFavoriteID]],Table2[team_id],Table2[team_name],_xlfn.XLOOKUP(Table1[[#This Row],[TeamFavoriteID]],Table2[team_id_pfr],Table2[team_name],"Even"))</f>
        <v>Minnesota Vikings</v>
      </c>
      <c r="M10648">
        <v>-5.5</v>
      </c>
      <c r="N10648">
        <f>IF(Table1[[#This Row],[TeamFavorite]]=Table1[[#This Row],[TeamHome]],Table1[[#This Row],[ScoreAway]]-Table1[[#This Row],[ScoreHome]],Table1[[#This Row],[ScoreHome]]-Table1[[#This Row],[ScoreAway]])</f>
        <v>19</v>
      </c>
      <c r="O10648">
        <f>IF(Table1[[#This Row],[SpreadActual]]&lt;Table1[[#This Row],[SpreadFavorite]],1,0)</f>
        <v>0</v>
      </c>
      <c r="P10648">
        <v>43</v>
      </c>
      <c r="Q10648" t="s">
        <v>194</v>
      </c>
      <c r="R10648" t="b">
        <v>0</v>
      </c>
      <c r="S10648">
        <v>72</v>
      </c>
      <c r="T10648">
        <v>0</v>
      </c>
      <c r="V10648" t="s">
        <v>103</v>
      </c>
    </row>
    <row r="10649" spans="1:22" x14ac:dyDescent="0.2">
      <c r="A10649" s="1">
        <v>41210</v>
      </c>
      <c r="B10649">
        <v>2012</v>
      </c>
      <c r="C10649">
        <f>_xlfn.MAXIFS(Table1[ScheduleWeekWritten],Table1[ScheduleSeason],Table1[[#This Row],[ScheduleSeason]])</f>
        <v>17</v>
      </c>
      <c r="D10649">
        <v>8</v>
      </c>
      <c r="E10649" cm="1">
        <f t="array" ref="E10649">_xlfn.XLOOKUP(Table1[[#This Row],[ScheduleWeekWritten]],Table3[Game],100+Table3[Increase],Table1[[#This Row],[ScheduleWeekWritten]])</f>
        <v>8</v>
      </c>
      <c r="F10649" t="b">
        <v>0</v>
      </c>
      <c r="G10649" t="s">
        <v>46</v>
      </c>
      <c r="H10649">
        <v>23</v>
      </c>
      <c r="I10649">
        <v>22</v>
      </c>
      <c r="J10649" t="s">
        <v>152</v>
      </c>
      <c r="K10649" t="s">
        <v>47</v>
      </c>
      <c r="L10649" t="str">
        <f>_xlfn.XLOOKUP(Table1[[#This Row],[TeamFavoriteID]],Table2[team_id],Table2[team_name],_xlfn.XLOOKUP(Table1[[#This Row],[TeamFavoriteID]],Table2[team_id_pfr],Table2[team_name],"Even"))</f>
        <v>Chicago Bears</v>
      </c>
      <c r="M10649">
        <v>-7.5</v>
      </c>
      <c r="N10649">
        <f>IF(Table1[[#This Row],[TeamFavorite]]=Table1[[#This Row],[TeamHome]],Table1[[#This Row],[ScoreAway]]-Table1[[#This Row],[ScoreHome]],Table1[[#This Row],[ScoreHome]]-Table1[[#This Row],[ScoreAway]])</f>
        <v>-1</v>
      </c>
      <c r="O10649">
        <f>IF(Table1[[#This Row],[SpreadActual]]&lt;Table1[[#This Row],[SpreadFavorite]],1,0)</f>
        <v>0</v>
      </c>
      <c r="P10649">
        <v>41.5</v>
      </c>
      <c r="Q10649" t="s">
        <v>114</v>
      </c>
      <c r="R10649" t="b">
        <v>0</v>
      </c>
      <c r="S10649">
        <v>49</v>
      </c>
      <c r="T10649">
        <v>18</v>
      </c>
      <c r="U10649">
        <v>51</v>
      </c>
    </row>
    <row r="10650" spans="1:22" x14ac:dyDescent="0.2">
      <c r="A10650" s="1">
        <v>41210</v>
      </c>
      <c r="B10650">
        <v>2012</v>
      </c>
      <c r="C10650">
        <f>_xlfn.MAXIFS(Table1[ScheduleWeekWritten],Table1[ScheduleSeason],Table1[[#This Row],[ScheduleSeason]])</f>
        <v>17</v>
      </c>
      <c r="D10650">
        <v>8</v>
      </c>
      <c r="E10650" cm="1">
        <f t="array" ref="E10650">_xlfn.XLOOKUP(Table1[[#This Row],[ScheduleWeekWritten]],Table3[Game],100+Table3[Increase],Table1[[#This Row],[ScheduleWeekWritten]])</f>
        <v>8</v>
      </c>
      <c r="F10650" t="b">
        <v>0</v>
      </c>
      <c r="G10650" t="s">
        <v>62</v>
      </c>
      <c r="H10650">
        <v>7</v>
      </c>
      <c r="I10650">
        <v>6</v>
      </c>
      <c r="J10650" t="s">
        <v>27</v>
      </c>
      <c r="K10650" t="s">
        <v>29</v>
      </c>
      <c r="L10650" t="str">
        <f>_xlfn.XLOOKUP(Table1[[#This Row],[TeamFavoriteID]],Table2[team_id],Table2[team_name],_xlfn.XLOOKUP(Table1[[#This Row],[TeamFavoriteID]],Table2[team_id_pfr],Table2[team_name],"Even"))</f>
        <v>Los Angeles Chargers</v>
      </c>
      <c r="M10650">
        <v>-3</v>
      </c>
      <c r="N10650">
        <f>IF(Table1[[#This Row],[TeamFavorite]]=Table1[[#This Row],[TeamHome]],Table1[[#This Row],[ScoreAway]]-Table1[[#This Row],[ScoreHome]],Table1[[#This Row],[ScoreHome]]-Table1[[#This Row],[ScoreAway]])</f>
        <v>1</v>
      </c>
      <c r="O10650">
        <f>IF(Table1[[#This Row],[SpreadActual]]&lt;Table1[[#This Row],[SpreadFavorite]],1,0)</f>
        <v>0</v>
      </c>
      <c r="P10650">
        <v>41</v>
      </c>
      <c r="Q10650" t="s">
        <v>170</v>
      </c>
      <c r="R10650" t="b">
        <v>0</v>
      </c>
      <c r="S10650">
        <v>45</v>
      </c>
      <c r="T10650">
        <v>18</v>
      </c>
      <c r="U10650">
        <v>89</v>
      </c>
      <c r="V10650" t="s">
        <v>195</v>
      </c>
    </row>
    <row r="10651" spans="1:22" x14ac:dyDescent="0.2">
      <c r="A10651" s="1">
        <v>41210</v>
      </c>
      <c r="B10651">
        <v>2012</v>
      </c>
      <c r="C10651">
        <f>_xlfn.MAXIFS(Table1[ScheduleWeekWritten],Table1[ScheduleSeason],Table1[[#This Row],[ScheduleSeason]])</f>
        <v>17</v>
      </c>
      <c r="D10651">
        <v>8</v>
      </c>
      <c r="E10651" cm="1">
        <f t="array" ref="E10651">_xlfn.XLOOKUP(Table1[[#This Row],[ScheduleWeekWritten]],Table3[Game],100+Table3[Increase],Table1[[#This Row],[ScheduleWeekWritten]])</f>
        <v>8</v>
      </c>
      <c r="F10651" t="b">
        <v>0</v>
      </c>
      <c r="G10651" t="s">
        <v>67</v>
      </c>
      <c r="H10651">
        <v>24</v>
      </c>
      <c r="I10651">
        <v>29</v>
      </c>
      <c r="J10651" t="s">
        <v>50</v>
      </c>
      <c r="K10651" t="s">
        <v>90</v>
      </c>
      <c r="L10651" t="str">
        <f>_xlfn.XLOOKUP(Table1[[#This Row],[TeamFavoriteID]],Table2[team_id],Table2[team_name],_xlfn.XLOOKUP(Table1[[#This Row],[TeamFavoriteID]],Table2[team_id_pfr],Table2[team_name],"Even"))</f>
        <v>New York Giants</v>
      </c>
      <c r="M10651">
        <v>-2.5</v>
      </c>
      <c r="N10651">
        <f>IF(Table1[[#This Row],[TeamFavorite]]=Table1[[#This Row],[TeamHome]],Table1[[#This Row],[ScoreAway]]-Table1[[#This Row],[ScoreHome]],Table1[[#This Row],[ScoreHome]]-Table1[[#This Row],[ScoreAway]])</f>
        <v>-5</v>
      </c>
      <c r="O10651">
        <f>IF(Table1[[#This Row],[SpreadActual]]&lt;Table1[[#This Row],[SpreadFavorite]],1,0)</f>
        <v>1</v>
      </c>
      <c r="P10651">
        <v>48</v>
      </c>
      <c r="Q10651" t="s">
        <v>192</v>
      </c>
      <c r="R10651" t="b">
        <v>0</v>
      </c>
      <c r="S10651">
        <v>63</v>
      </c>
      <c r="T10651">
        <v>7</v>
      </c>
      <c r="V10651" t="s">
        <v>193</v>
      </c>
    </row>
    <row r="10652" spans="1:22" x14ac:dyDescent="0.2">
      <c r="A10652" s="1">
        <v>41210</v>
      </c>
      <c r="B10652">
        <v>2012</v>
      </c>
      <c r="C10652">
        <f>_xlfn.MAXIFS(Table1[ScheduleWeekWritten],Table1[ScheduleSeason],Table1[[#This Row],[ScheduleSeason]])</f>
        <v>17</v>
      </c>
      <c r="D10652">
        <v>8</v>
      </c>
      <c r="E10652" cm="1">
        <f t="array" ref="E10652">_xlfn.XLOOKUP(Table1[[#This Row],[ScheduleWeekWritten]],Table3[Game],100+Table3[Increase],Table1[[#This Row],[ScheduleWeekWritten]])</f>
        <v>8</v>
      </c>
      <c r="F10652" t="b">
        <v>0</v>
      </c>
      <c r="G10652" t="s">
        <v>24</v>
      </c>
      <c r="H10652">
        <v>34</v>
      </c>
      <c r="I10652">
        <v>14</v>
      </c>
      <c r="J10652" t="s">
        <v>95</v>
      </c>
      <c r="K10652" t="s">
        <v>88</v>
      </c>
      <c r="L10652" t="str">
        <f>_xlfn.XLOOKUP(Table1[[#This Row],[TeamFavoriteID]],Table2[team_id],Table2[team_name],_xlfn.XLOOKUP(Table1[[#This Row],[TeamFavoriteID]],Table2[team_id_pfr],Table2[team_name],"Even"))</f>
        <v>Denver Broncos</v>
      </c>
      <c r="M10652">
        <v>-6.5</v>
      </c>
      <c r="N10652">
        <f>IF(Table1[[#This Row],[TeamFavorite]]=Table1[[#This Row],[TeamHome]],Table1[[#This Row],[ScoreAway]]-Table1[[#This Row],[ScoreHome]],Table1[[#This Row],[ScoreHome]]-Table1[[#This Row],[ScoreAway]])</f>
        <v>-20</v>
      </c>
      <c r="O10652">
        <f>IF(Table1[[#This Row],[SpreadActual]]&lt;Table1[[#This Row],[SpreadFavorite]],1,0)</f>
        <v>1</v>
      </c>
      <c r="P10652">
        <v>55</v>
      </c>
      <c r="Q10652" t="s">
        <v>174</v>
      </c>
      <c r="R10652" t="b">
        <v>0</v>
      </c>
      <c r="S10652">
        <v>59</v>
      </c>
      <c r="T10652">
        <v>5</v>
      </c>
      <c r="U10652">
        <v>30</v>
      </c>
    </row>
    <row r="10653" spans="1:22" x14ac:dyDescent="0.2">
      <c r="A10653" s="1">
        <v>41210</v>
      </c>
      <c r="B10653">
        <v>2012</v>
      </c>
      <c r="C10653">
        <f>_xlfn.MAXIFS(Table1[ScheduleWeekWritten],Table1[ScheduleSeason],Table1[[#This Row],[ScheduleSeason]])</f>
        <v>17</v>
      </c>
      <c r="D10653">
        <v>8</v>
      </c>
      <c r="E10653" cm="1">
        <f t="array" ref="E10653">_xlfn.XLOOKUP(Table1[[#This Row],[ScheduleWeekWritten]],Table3[Game],100+Table3[Increase],Table1[[#This Row],[ScheduleWeekWritten]])</f>
        <v>8</v>
      </c>
      <c r="F10653" t="b">
        <v>0</v>
      </c>
      <c r="G10653" t="s">
        <v>45</v>
      </c>
      <c r="H10653">
        <v>28</v>
      </c>
      <c r="I10653">
        <v>24</v>
      </c>
      <c r="J10653" t="s">
        <v>128</v>
      </c>
      <c r="K10653" t="s">
        <v>79</v>
      </c>
      <c r="L10653" t="str">
        <f>_xlfn.XLOOKUP(Table1[[#This Row],[TeamFavoriteID]],Table2[team_id],Table2[team_name],_xlfn.XLOOKUP(Table1[[#This Row],[TeamFavoriteID]],Table2[team_id_pfr],Table2[team_name],"Even"))</f>
        <v>Detroit Lions</v>
      </c>
      <c r="M10653">
        <v>-3</v>
      </c>
      <c r="N10653">
        <f>IF(Table1[[#This Row],[TeamFavorite]]=Table1[[#This Row],[TeamHome]],Table1[[#This Row],[ScoreAway]]-Table1[[#This Row],[ScoreHome]],Table1[[#This Row],[ScoreHome]]-Table1[[#This Row],[ScoreAway]])</f>
        <v>-4</v>
      </c>
      <c r="O10653">
        <f>IF(Table1[[#This Row],[SpreadActual]]&lt;Table1[[#This Row],[SpreadFavorite]],1,0)</f>
        <v>1</v>
      </c>
      <c r="P10653">
        <v>42.5</v>
      </c>
      <c r="Q10653" t="s">
        <v>181</v>
      </c>
      <c r="R10653" t="b">
        <v>0</v>
      </c>
      <c r="S10653">
        <v>72</v>
      </c>
      <c r="T10653">
        <v>0</v>
      </c>
      <c r="V10653" t="s">
        <v>103</v>
      </c>
    </row>
    <row r="10654" spans="1:22" x14ac:dyDescent="0.2">
      <c r="A10654" s="1">
        <v>41210</v>
      </c>
      <c r="B10654">
        <v>2012</v>
      </c>
      <c r="C10654">
        <f>_xlfn.MAXIFS(Table1[ScheduleWeekWritten],Table1[ScheduleSeason],Table1[[#This Row],[ScheduleSeason]])</f>
        <v>17</v>
      </c>
      <c r="D10654">
        <v>8</v>
      </c>
      <c r="E10654" cm="1">
        <f t="array" ref="E10654">_xlfn.XLOOKUP(Table1[[#This Row],[ScheduleWeekWritten]],Table3[Game],100+Table3[Increase],Table1[[#This Row],[ScheduleWeekWritten]])</f>
        <v>8</v>
      </c>
      <c r="F10654" t="b">
        <v>0</v>
      </c>
      <c r="G10654" t="s">
        <v>33</v>
      </c>
      <c r="H10654">
        <v>24</v>
      </c>
      <c r="I10654">
        <v>15</v>
      </c>
      <c r="J10654" t="s">
        <v>154</v>
      </c>
      <c r="K10654" t="s">
        <v>35</v>
      </c>
      <c r="L10654" t="str">
        <f>_xlfn.XLOOKUP(Table1[[#This Row],[TeamFavoriteID]],Table2[team_id],Table2[team_name],_xlfn.XLOOKUP(Table1[[#This Row],[TeamFavoriteID]],Table2[team_id_pfr],Table2[team_name],"Even"))</f>
        <v>Green Bay Packers</v>
      </c>
      <c r="M10654">
        <v>-16</v>
      </c>
      <c r="N10654">
        <f>IF(Table1[[#This Row],[TeamFavorite]]=Table1[[#This Row],[TeamHome]],Table1[[#This Row],[ScoreAway]]-Table1[[#This Row],[ScoreHome]],Table1[[#This Row],[ScoreHome]]-Table1[[#This Row],[ScoreAway]])</f>
        <v>-9</v>
      </c>
      <c r="O10654">
        <f>IF(Table1[[#This Row],[SpreadActual]]&lt;Table1[[#This Row],[SpreadFavorite]],1,0)</f>
        <v>0</v>
      </c>
      <c r="P10654">
        <v>45.5</v>
      </c>
      <c r="Q10654" t="s">
        <v>82</v>
      </c>
      <c r="R10654" t="b">
        <v>0</v>
      </c>
      <c r="S10654">
        <v>45</v>
      </c>
      <c r="T10654">
        <v>7</v>
      </c>
      <c r="U10654">
        <v>47</v>
      </c>
    </row>
    <row r="10655" spans="1:22" x14ac:dyDescent="0.2">
      <c r="A10655" s="1">
        <v>41210</v>
      </c>
      <c r="B10655">
        <v>2012</v>
      </c>
      <c r="C10655">
        <f>_xlfn.MAXIFS(Table1[ScheduleWeekWritten],Table1[ScheduleSeason],Table1[[#This Row],[ScheduleSeason]])</f>
        <v>17</v>
      </c>
      <c r="D10655">
        <v>8</v>
      </c>
      <c r="E10655" cm="1">
        <f t="array" ref="E10655">_xlfn.XLOOKUP(Table1[[#This Row],[ScheduleWeekWritten]],Table3[Game],100+Table3[Increase],Table1[[#This Row],[ScheduleWeekWritten]])</f>
        <v>8</v>
      </c>
      <c r="F10655" t="b">
        <v>0</v>
      </c>
      <c r="G10655" t="s">
        <v>42</v>
      </c>
      <c r="H10655">
        <v>16</v>
      </c>
      <c r="I10655">
        <v>26</v>
      </c>
      <c r="J10655" t="s">
        <v>20</v>
      </c>
      <c r="K10655" t="s">
        <v>75</v>
      </c>
      <c r="L10655" t="str">
        <f>_xlfn.XLOOKUP(Table1[[#This Row],[TeamFavoriteID]],Table2[team_id],Table2[team_name],_xlfn.XLOOKUP(Table1[[#This Row],[TeamFavoriteID]],Table2[team_id_pfr],Table2[team_name],"Even"))</f>
        <v>Kansas City Chiefs</v>
      </c>
      <c r="M10655">
        <v>-1</v>
      </c>
      <c r="N10655">
        <f>IF(Table1[[#This Row],[TeamFavorite]]=Table1[[#This Row],[TeamHome]],Table1[[#This Row],[ScoreAway]]-Table1[[#This Row],[ScoreHome]],Table1[[#This Row],[ScoreHome]]-Table1[[#This Row],[ScoreAway]])</f>
        <v>10</v>
      </c>
      <c r="O10655">
        <f>IF(Table1[[#This Row],[SpreadActual]]&lt;Table1[[#This Row],[SpreadFavorite]],1,0)</f>
        <v>0</v>
      </c>
      <c r="P10655">
        <v>42.5</v>
      </c>
      <c r="Q10655" t="s">
        <v>117</v>
      </c>
      <c r="R10655" t="b">
        <v>0</v>
      </c>
      <c r="S10655">
        <v>51</v>
      </c>
      <c r="T10655">
        <v>3</v>
      </c>
      <c r="U10655">
        <v>40</v>
      </c>
    </row>
    <row r="10656" spans="1:22" x14ac:dyDescent="0.2">
      <c r="A10656" s="1">
        <v>41210</v>
      </c>
      <c r="B10656">
        <v>2012</v>
      </c>
      <c r="C10656">
        <f>_xlfn.MAXIFS(Table1[ScheduleWeekWritten],Table1[ScheduleSeason],Table1[[#This Row],[ScheduleSeason]])</f>
        <v>17</v>
      </c>
      <c r="D10656">
        <v>8</v>
      </c>
      <c r="E10656" cm="1">
        <f t="array" ref="E10656">_xlfn.XLOOKUP(Table1[[#This Row],[ScheduleWeekWritten]],Table3[Game],100+Table3[Increase],Table1[[#This Row],[ScheduleWeekWritten]])</f>
        <v>8</v>
      </c>
      <c r="F10656" t="b">
        <v>0</v>
      </c>
      <c r="G10656" t="s">
        <v>31</v>
      </c>
      <c r="H10656">
        <v>9</v>
      </c>
      <c r="I10656">
        <v>30</v>
      </c>
      <c r="J10656" t="s">
        <v>19</v>
      </c>
      <c r="K10656" t="s">
        <v>32</v>
      </c>
      <c r="L10656" t="str">
        <f>_xlfn.XLOOKUP(Table1[[#This Row],[TeamFavoriteID]],Table2[team_id],Table2[team_name],_xlfn.XLOOKUP(Table1[[#This Row],[TeamFavoriteID]],Table2[team_id_pfr],Table2[team_name],"Even"))</f>
        <v>New York Jets</v>
      </c>
      <c r="M10656">
        <v>-1</v>
      </c>
      <c r="N10656">
        <f>IF(Table1[[#This Row],[TeamFavorite]]=Table1[[#This Row],[TeamHome]],Table1[[#This Row],[ScoreAway]]-Table1[[#This Row],[ScoreHome]],Table1[[#This Row],[ScoreHome]]-Table1[[#This Row],[ScoreAway]])</f>
        <v>21</v>
      </c>
      <c r="O10656">
        <f>IF(Table1[[#This Row],[SpreadActual]]&lt;Table1[[#This Row],[SpreadFavorite]],1,0)</f>
        <v>0</v>
      </c>
      <c r="P10656">
        <v>39</v>
      </c>
      <c r="Q10656" t="s">
        <v>197</v>
      </c>
      <c r="R10656" t="b">
        <v>0</v>
      </c>
      <c r="S10656">
        <v>59</v>
      </c>
      <c r="T10656">
        <v>8</v>
      </c>
    </row>
    <row r="10657" spans="1:22" x14ac:dyDescent="0.2">
      <c r="A10657" s="1">
        <v>41210</v>
      </c>
      <c r="B10657">
        <v>2012</v>
      </c>
      <c r="C10657">
        <f>_xlfn.MAXIFS(Table1[ScheduleWeekWritten],Table1[ScheduleSeason],Table1[[#This Row],[ScheduleSeason]])</f>
        <v>17</v>
      </c>
      <c r="D10657">
        <v>8</v>
      </c>
      <c r="E10657" cm="1">
        <f t="array" ref="E10657">_xlfn.XLOOKUP(Table1[[#This Row],[ScheduleWeekWritten]],Table3[Game],100+Table3[Increase],Table1[[#This Row],[ScheduleWeekWritten]])</f>
        <v>8</v>
      </c>
      <c r="F10657" t="b">
        <v>0</v>
      </c>
      <c r="G10657" t="s">
        <v>58</v>
      </c>
      <c r="H10657">
        <v>17</v>
      </c>
      <c r="I10657">
        <v>30</v>
      </c>
      <c r="J10657" t="s">
        <v>38</v>
      </c>
      <c r="K10657" t="s">
        <v>77</v>
      </c>
      <c r="L10657" t="str">
        <f>_xlfn.XLOOKUP(Table1[[#This Row],[TeamFavoriteID]],Table2[team_id],Table2[team_name],_xlfn.XLOOKUP(Table1[[#This Row],[TeamFavoriteID]],Table2[team_id_pfr],Table2[team_name],"Even"))</f>
        <v>Philadelphia Eagles</v>
      </c>
      <c r="M10657">
        <v>-3</v>
      </c>
      <c r="N10657">
        <f>IF(Table1[[#This Row],[TeamFavorite]]=Table1[[#This Row],[TeamHome]],Table1[[#This Row],[ScoreAway]]-Table1[[#This Row],[ScoreHome]],Table1[[#This Row],[ScoreHome]]-Table1[[#This Row],[ScoreAway]])</f>
        <v>13</v>
      </c>
      <c r="O10657">
        <f>IF(Table1[[#This Row],[SpreadActual]]&lt;Table1[[#This Row],[SpreadFavorite]],1,0)</f>
        <v>0</v>
      </c>
      <c r="P10657">
        <v>43</v>
      </c>
      <c r="Q10657" t="s">
        <v>183</v>
      </c>
      <c r="R10657" t="b">
        <v>0</v>
      </c>
      <c r="S10657">
        <v>58</v>
      </c>
      <c r="T10657">
        <v>13</v>
      </c>
      <c r="U10657">
        <v>75</v>
      </c>
      <c r="V10657" t="s">
        <v>2</v>
      </c>
    </row>
    <row r="10658" spans="1:22" x14ac:dyDescent="0.2">
      <c r="A10658" s="1">
        <v>41210</v>
      </c>
      <c r="B10658">
        <v>2012</v>
      </c>
      <c r="C10658">
        <f>_xlfn.MAXIFS(Table1[ScheduleWeekWritten],Table1[ScheduleSeason],Table1[[#This Row],[ScheduleSeason]])</f>
        <v>17</v>
      </c>
      <c r="D10658">
        <v>8</v>
      </c>
      <c r="E10658" cm="1">
        <f t="array" ref="E10658">_xlfn.XLOOKUP(Table1[[#This Row],[ScheduleWeekWritten]],Table3[Game],100+Table3[Increase],Table1[[#This Row],[ScheduleWeekWritten]])</f>
        <v>8</v>
      </c>
      <c r="F10658" t="b">
        <v>0</v>
      </c>
      <c r="G10658" t="s">
        <v>49</v>
      </c>
      <c r="H10658">
        <v>27</v>
      </c>
      <c r="I10658">
        <v>12</v>
      </c>
      <c r="J10658" t="s">
        <v>61</v>
      </c>
      <c r="K10658" t="s">
        <v>51</v>
      </c>
      <c r="L10658" t="str">
        <f>_xlfn.XLOOKUP(Table1[[#This Row],[TeamFavoriteID]],Table2[team_id],Table2[team_name],_xlfn.XLOOKUP(Table1[[#This Row],[TeamFavoriteID]],Table2[team_id_pfr],Table2[team_name],"Even"))</f>
        <v>Pittsburgh Steelers</v>
      </c>
      <c r="M10658">
        <v>-4.5</v>
      </c>
      <c r="N10658">
        <f>IF(Table1[[#This Row],[TeamFavorite]]=Table1[[#This Row],[TeamHome]],Table1[[#This Row],[ScoreAway]]-Table1[[#This Row],[ScoreHome]],Table1[[#This Row],[ScoreHome]]-Table1[[#This Row],[ScoreAway]])</f>
        <v>-15</v>
      </c>
      <c r="O10658">
        <f>IF(Table1[[#This Row],[SpreadActual]]&lt;Table1[[#This Row],[SpreadFavorite]],1,0)</f>
        <v>1</v>
      </c>
      <c r="P10658">
        <v>44</v>
      </c>
      <c r="Q10658" t="s">
        <v>175</v>
      </c>
      <c r="R10658" t="b">
        <v>0</v>
      </c>
      <c r="S10658">
        <v>45</v>
      </c>
      <c r="T10658">
        <v>8</v>
      </c>
      <c r="U10658">
        <v>88</v>
      </c>
      <c r="V10658" t="s">
        <v>195</v>
      </c>
    </row>
    <row r="10659" spans="1:22" x14ac:dyDescent="0.2">
      <c r="A10659" s="1">
        <v>41210</v>
      </c>
      <c r="B10659">
        <v>2012</v>
      </c>
      <c r="C10659">
        <f>_xlfn.MAXIFS(Table1[ScheduleWeekWritten],Table1[ScheduleSeason],Table1[[#This Row],[ScheduleSeason]])</f>
        <v>17</v>
      </c>
      <c r="D10659">
        <v>8</v>
      </c>
      <c r="E10659" cm="1">
        <f t="array" ref="E10659">_xlfn.XLOOKUP(Table1[[#This Row],[ScheduleWeekWritten]],Table3[Game],100+Table3[Increase],Table1[[#This Row],[ScheduleWeekWritten]])</f>
        <v>8</v>
      </c>
      <c r="F10659" t="b">
        <v>0</v>
      </c>
      <c r="G10659" t="s">
        <v>153</v>
      </c>
      <c r="H10659">
        <v>7</v>
      </c>
      <c r="I10659">
        <v>45</v>
      </c>
      <c r="J10659" t="s">
        <v>115</v>
      </c>
      <c r="K10659" t="s">
        <v>70</v>
      </c>
      <c r="L10659" t="str">
        <f>_xlfn.XLOOKUP(Table1[[#This Row],[TeamFavoriteID]],Table2[team_id],Table2[team_name],_xlfn.XLOOKUP(Table1[[#This Row],[TeamFavoriteID]],Table2[team_id_pfr],Table2[team_name],"Even"))</f>
        <v>Boston Patriots</v>
      </c>
      <c r="M10659">
        <v>-7</v>
      </c>
      <c r="N10659">
        <f>IF(Table1[[#This Row],[TeamFavorite]]=Table1[[#This Row],[TeamHome]],Table1[[#This Row],[ScoreAway]]-Table1[[#This Row],[ScoreHome]],Table1[[#This Row],[ScoreHome]]-Table1[[#This Row],[ScoreAway]])</f>
        <v>-38</v>
      </c>
      <c r="O10659">
        <f>IF(Table1[[#This Row],[SpreadActual]]&lt;Table1[[#This Row],[SpreadFavorite]],1,0)</f>
        <v>1</v>
      </c>
      <c r="P10659">
        <v>46</v>
      </c>
      <c r="Q10659" t="s">
        <v>189</v>
      </c>
      <c r="R10659" t="b">
        <v>1</v>
      </c>
      <c r="S10659">
        <v>49</v>
      </c>
      <c r="T10659">
        <v>9</v>
      </c>
      <c r="V10659" t="s">
        <v>2</v>
      </c>
    </row>
    <row r="10660" spans="1:22" x14ac:dyDescent="0.2">
      <c r="A10660" s="1">
        <v>41210</v>
      </c>
      <c r="B10660">
        <v>2012</v>
      </c>
      <c r="C10660">
        <f>_xlfn.MAXIFS(Table1[ScheduleWeekWritten],Table1[ScheduleSeason],Table1[[#This Row],[ScheduleSeason]])</f>
        <v>17</v>
      </c>
      <c r="D10660">
        <v>8</v>
      </c>
      <c r="E10660" cm="1">
        <f t="array" ref="E10660">_xlfn.XLOOKUP(Table1[[#This Row],[ScheduleWeekWritten]],Table3[Game],100+Table3[Increase],Table1[[#This Row],[ScheduleWeekWritten]])</f>
        <v>8</v>
      </c>
      <c r="F10660" t="b">
        <v>0</v>
      </c>
      <c r="G10660" t="s">
        <v>171</v>
      </c>
      <c r="H10660">
        <v>13</v>
      </c>
      <c r="I10660">
        <v>19</v>
      </c>
      <c r="J10660" t="s">
        <v>140</v>
      </c>
      <c r="K10660" t="s">
        <v>25</v>
      </c>
      <c r="L10660" t="str">
        <f>_xlfn.XLOOKUP(Table1[[#This Row],[TeamFavoriteID]],Table2[team_id],Table2[team_name],_xlfn.XLOOKUP(Table1[[#This Row],[TeamFavoriteID]],Table2[team_id_pfr],Table2[team_name],"Even"))</f>
        <v>Houston Oilers</v>
      </c>
      <c r="M10660">
        <v>-3</v>
      </c>
      <c r="N10660">
        <f>IF(Table1[[#This Row],[TeamFavorite]]=Table1[[#This Row],[TeamHome]],Table1[[#This Row],[ScoreAway]]-Table1[[#This Row],[ScoreHome]],Table1[[#This Row],[ScoreHome]]-Table1[[#This Row],[ScoreAway]])</f>
        <v>-6</v>
      </c>
      <c r="O10660">
        <f>IF(Table1[[#This Row],[SpreadActual]]&lt;Table1[[#This Row],[SpreadFavorite]],1,0)</f>
        <v>1</v>
      </c>
      <c r="P10660">
        <v>47</v>
      </c>
      <c r="Q10660" t="s">
        <v>172</v>
      </c>
      <c r="R10660" t="b">
        <v>0</v>
      </c>
      <c r="S10660">
        <v>57</v>
      </c>
      <c r="T10660">
        <v>12</v>
      </c>
      <c r="U10660">
        <v>49</v>
      </c>
    </row>
    <row r="10661" spans="1:22" x14ac:dyDescent="0.2">
      <c r="A10661" s="1">
        <v>41211</v>
      </c>
      <c r="B10661">
        <v>2012</v>
      </c>
      <c r="C10661">
        <f>_xlfn.MAXIFS(Table1[ScheduleWeekWritten],Table1[ScheduleSeason],Table1[[#This Row],[ScheduleSeason]])</f>
        <v>17</v>
      </c>
      <c r="D10661">
        <v>8</v>
      </c>
      <c r="E10661" cm="1">
        <f t="array" ref="E10661">_xlfn.XLOOKUP(Table1[[#This Row],[ScheduleWeekWritten]],Table3[Game],100+Table3[Increase],Table1[[#This Row],[ScheduleWeekWritten]])</f>
        <v>8</v>
      </c>
      <c r="F10661" t="b">
        <v>0</v>
      </c>
      <c r="G10661" t="s">
        <v>149</v>
      </c>
      <c r="H10661">
        <v>3</v>
      </c>
      <c r="I10661">
        <v>24</v>
      </c>
      <c r="J10661" t="s">
        <v>53</v>
      </c>
      <c r="K10661" t="s">
        <v>87</v>
      </c>
      <c r="L10661" t="str">
        <f>_xlfn.XLOOKUP(Table1[[#This Row],[TeamFavoriteID]],Table2[team_id],Table2[team_name],_xlfn.XLOOKUP(Table1[[#This Row],[TeamFavoriteID]],Table2[team_id_pfr],Table2[team_name],"Even"))</f>
        <v>San Francisco 49ers</v>
      </c>
      <c r="M10661">
        <v>-7</v>
      </c>
      <c r="N10661">
        <f>IF(Table1[[#This Row],[TeamFavorite]]=Table1[[#This Row],[TeamHome]],Table1[[#This Row],[ScoreAway]]-Table1[[#This Row],[ScoreHome]],Table1[[#This Row],[ScoreHome]]-Table1[[#This Row],[ScoreAway]])</f>
        <v>-21</v>
      </c>
      <c r="O10661">
        <f>IF(Table1[[#This Row],[SpreadActual]]&lt;Table1[[#This Row],[SpreadFavorite]],1,0)</f>
        <v>1</v>
      </c>
      <c r="P10661">
        <v>38.5</v>
      </c>
      <c r="Q10661" t="s">
        <v>150</v>
      </c>
      <c r="R10661" t="b">
        <v>0</v>
      </c>
      <c r="S10661">
        <v>72</v>
      </c>
      <c r="T10661">
        <v>0</v>
      </c>
      <c r="V10661" t="s">
        <v>103</v>
      </c>
    </row>
    <row r="10662" spans="1:22" x14ac:dyDescent="0.2">
      <c r="A10662" s="1">
        <v>41214</v>
      </c>
      <c r="B10662">
        <v>2012</v>
      </c>
      <c r="C10662">
        <f>_xlfn.MAXIFS(Table1[ScheduleWeekWritten],Table1[ScheduleSeason],Table1[[#This Row],[ScheduleSeason]])</f>
        <v>17</v>
      </c>
      <c r="D10662">
        <v>9</v>
      </c>
      <c r="E10662" cm="1">
        <f t="array" ref="E10662">_xlfn.XLOOKUP(Table1[[#This Row],[ScheduleWeekWritten]],Table3[Game],100+Table3[Increase],Table1[[#This Row],[ScheduleWeekWritten]])</f>
        <v>9</v>
      </c>
      <c r="F10662" t="b">
        <v>0</v>
      </c>
      <c r="G10662" t="s">
        <v>27</v>
      </c>
      <c r="H10662">
        <v>31</v>
      </c>
      <c r="I10662">
        <v>13</v>
      </c>
      <c r="J10662" t="s">
        <v>42</v>
      </c>
      <c r="K10662" t="s">
        <v>29</v>
      </c>
      <c r="L10662" t="str">
        <f>_xlfn.XLOOKUP(Table1[[#This Row],[TeamFavoriteID]],Table2[team_id],Table2[team_name],_xlfn.XLOOKUP(Table1[[#This Row],[TeamFavoriteID]],Table2[team_id_pfr],Table2[team_name],"Even"))</f>
        <v>Los Angeles Chargers</v>
      </c>
      <c r="M10662">
        <v>-7</v>
      </c>
      <c r="N10662">
        <f>IF(Table1[[#This Row],[TeamFavorite]]=Table1[[#This Row],[TeamHome]],Table1[[#This Row],[ScoreAway]]-Table1[[#This Row],[ScoreHome]],Table1[[#This Row],[ScoreHome]]-Table1[[#This Row],[ScoreAway]])</f>
        <v>18</v>
      </c>
      <c r="O10662">
        <f>IF(Table1[[#This Row],[SpreadActual]]&lt;Table1[[#This Row],[SpreadFavorite]],1,0)</f>
        <v>0</v>
      </c>
      <c r="P10662">
        <v>41</v>
      </c>
      <c r="Q10662" t="s">
        <v>94</v>
      </c>
      <c r="R10662" t="b">
        <v>0</v>
      </c>
      <c r="S10662">
        <v>63</v>
      </c>
      <c r="T10662">
        <v>3</v>
      </c>
      <c r="U10662">
        <v>74</v>
      </c>
    </row>
    <row r="10663" spans="1:22" x14ac:dyDescent="0.2">
      <c r="A10663" s="1">
        <v>41217</v>
      </c>
      <c r="B10663">
        <v>2012</v>
      </c>
      <c r="C10663">
        <f>_xlfn.MAXIFS(Table1[ScheduleWeekWritten],Table1[ScheduleSeason],Table1[[#This Row],[ScheduleSeason]])</f>
        <v>17</v>
      </c>
      <c r="D10663">
        <v>9</v>
      </c>
      <c r="E10663" cm="1">
        <f t="array" ref="E10663">_xlfn.XLOOKUP(Table1[[#This Row],[ScheduleWeekWritten]],Table3[Game],100+Table3[Increase],Table1[[#This Row],[ScheduleWeekWritten]])</f>
        <v>9</v>
      </c>
      <c r="F10663" t="b">
        <v>0</v>
      </c>
      <c r="G10663" t="s">
        <v>38</v>
      </c>
      <c r="H10663">
        <v>19</v>
      </c>
      <c r="I10663">
        <v>13</v>
      </c>
      <c r="J10663" t="s">
        <v>67</v>
      </c>
      <c r="K10663" t="s">
        <v>109</v>
      </c>
      <c r="L10663" t="str">
        <f>_xlfn.XLOOKUP(Table1[[#This Row],[TeamFavoriteID]],Table2[team_id],Table2[team_name],_xlfn.XLOOKUP(Table1[[#This Row],[TeamFavoriteID]],Table2[team_id_pfr],Table2[team_name],"Even"))</f>
        <v>Atlanta Falcons</v>
      </c>
      <c r="M10663">
        <v>-4.5</v>
      </c>
      <c r="N10663">
        <f>IF(Table1[[#This Row],[TeamFavorite]]=Table1[[#This Row],[TeamHome]],Table1[[#This Row],[ScoreAway]]-Table1[[#This Row],[ScoreHome]],Table1[[#This Row],[ScoreHome]]-Table1[[#This Row],[ScoreAway]])</f>
        <v>-6</v>
      </c>
      <c r="O10663">
        <f>IF(Table1[[#This Row],[SpreadActual]]&lt;Table1[[#This Row],[SpreadFavorite]],1,0)</f>
        <v>1</v>
      </c>
      <c r="P10663">
        <v>47.5</v>
      </c>
      <c r="Q10663" t="s">
        <v>148</v>
      </c>
      <c r="R10663" t="b">
        <v>0</v>
      </c>
      <c r="S10663">
        <v>72</v>
      </c>
      <c r="T10663">
        <v>0</v>
      </c>
      <c r="V10663" t="s">
        <v>103</v>
      </c>
    </row>
    <row r="10664" spans="1:22" x14ac:dyDescent="0.2">
      <c r="A10664" s="1">
        <v>41217</v>
      </c>
      <c r="B10664">
        <v>2012</v>
      </c>
      <c r="C10664">
        <f>_xlfn.MAXIFS(Table1[ScheduleWeekWritten],Table1[ScheduleSeason],Table1[[#This Row],[ScheduleSeason]])</f>
        <v>17</v>
      </c>
      <c r="D10664">
        <v>9</v>
      </c>
      <c r="E10664" cm="1">
        <f t="array" ref="E10664">_xlfn.XLOOKUP(Table1[[#This Row],[ScheduleWeekWritten]],Table3[Game],100+Table3[Increase],Table1[[#This Row],[ScheduleWeekWritten]])</f>
        <v>9</v>
      </c>
      <c r="F10664" t="b">
        <v>0</v>
      </c>
      <c r="G10664" t="s">
        <v>101</v>
      </c>
      <c r="H10664">
        <v>23</v>
      </c>
      <c r="I10664">
        <v>31</v>
      </c>
      <c r="J10664" t="s">
        <v>24</v>
      </c>
      <c r="K10664" t="s">
        <v>88</v>
      </c>
      <c r="L10664" t="str">
        <f>_xlfn.XLOOKUP(Table1[[#This Row],[TeamFavoriteID]],Table2[team_id],Table2[team_name],_xlfn.XLOOKUP(Table1[[#This Row],[TeamFavoriteID]],Table2[team_id_pfr],Table2[team_name],"Even"))</f>
        <v>Denver Broncos</v>
      </c>
      <c r="M10664">
        <v>-5.5</v>
      </c>
      <c r="N10664">
        <f>IF(Table1[[#This Row],[TeamFavorite]]=Table1[[#This Row],[TeamHome]],Table1[[#This Row],[ScoreAway]]-Table1[[#This Row],[ScoreHome]],Table1[[#This Row],[ScoreHome]]-Table1[[#This Row],[ScoreAway]])</f>
        <v>-8</v>
      </c>
      <c r="O10664">
        <f>IF(Table1[[#This Row],[SpreadActual]]&lt;Table1[[#This Row],[SpreadFavorite]],1,0)</f>
        <v>1</v>
      </c>
      <c r="P10664">
        <v>47.5</v>
      </c>
      <c r="Q10664" t="s">
        <v>173</v>
      </c>
      <c r="R10664" t="b">
        <v>0</v>
      </c>
      <c r="S10664">
        <v>48</v>
      </c>
      <c r="T10664">
        <v>3</v>
      </c>
      <c r="U10664">
        <v>59</v>
      </c>
    </row>
    <row r="10665" spans="1:22" x14ac:dyDescent="0.2">
      <c r="A10665" s="1">
        <v>41217</v>
      </c>
      <c r="B10665">
        <v>2012</v>
      </c>
      <c r="C10665">
        <f>_xlfn.MAXIFS(Table1[ScheduleWeekWritten],Table1[ScheduleSeason],Table1[[#This Row],[ScheduleSeason]])</f>
        <v>17</v>
      </c>
      <c r="D10665">
        <v>9</v>
      </c>
      <c r="E10665" cm="1">
        <f t="array" ref="E10665">_xlfn.XLOOKUP(Table1[[#This Row],[ScheduleWeekWritten]],Table3[Game],100+Table3[Increase],Table1[[#This Row],[ScheduleWeekWritten]])</f>
        <v>9</v>
      </c>
      <c r="F10665" t="b">
        <v>0</v>
      </c>
      <c r="G10665" t="s">
        <v>62</v>
      </c>
      <c r="H10665">
        <v>15</v>
      </c>
      <c r="I10665">
        <v>25</v>
      </c>
      <c r="J10665" t="s">
        <v>158</v>
      </c>
      <c r="K10665" t="s">
        <v>159</v>
      </c>
      <c r="L10665" t="str">
        <f>_xlfn.XLOOKUP(Table1[[#This Row],[TeamFavoriteID]],Table2[team_id],Table2[team_name],_xlfn.XLOOKUP(Table1[[#This Row],[TeamFavoriteID]],Table2[team_id_pfr],Table2[team_name],"Even"))</f>
        <v>Baltimore Ravens</v>
      </c>
      <c r="M10665">
        <v>-3.5</v>
      </c>
      <c r="N10665">
        <f>IF(Table1[[#This Row],[TeamFavorite]]=Table1[[#This Row],[TeamHome]],Table1[[#This Row],[ScoreAway]]-Table1[[#This Row],[ScoreHome]],Table1[[#This Row],[ScoreHome]]-Table1[[#This Row],[ScoreAway]])</f>
        <v>-10</v>
      </c>
      <c r="O10665">
        <f>IF(Table1[[#This Row],[SpreadActual]]&lt;Table1[[#This Row],[SpreadFavorite]],1,0)</f>
        <v>1</v>
      </c>
      <c r="P10665">
        <v>44</v>
      </c>
      <c r="Q10665" t="s">
        <v>170</v>
      </c>
      <c r="R10665" t="b">
        <v>0</v>
      </c>
      <c r="S10665">
        <v>41</v>
      </c>
      <c r="T10665">
        <v>8</v>
      </c>
      <c r="U10665">
        <v>69</v>
      </c>
    </row>
    <row r="10666" spans="1:22" x14ac:dyDescent="0.2">
      <c r="A10666" s="1">
        <v>41217</v>
      </c>
      <c r="B10666">
        <v>2012</v>
      </c>
      <c r="C10666">
        <f>_xlfn.MAXIFS(Table1[ScheduleWeekWritten],Table1[ScheduleSeason],Table1[[#This Row],[ScheduleSeason]])</f>
        <v>17</v>
      </c>
      <c r="D10666">
        <v>9</v>
      </c>
      <c r="E10666" cm="1">
        <f t="array" ref="E10666">_xlfn.XLOOKUP(Table1[[#This Row],[ScheduleWeekWritten]],Table3[Game],100+Table3[Increase],Table1[[#This Row],[ScheduleWeekWritten]])</f>
        <v>9</v>
      </c>
      <c r="F10666" t="b">
        <v>0</v>
      </c>
      <c r="G10666" t="s">
        <v>33</v>
      </c>
      <c r="H10666">
        <v>31</v>
      </c>
      <c r="I10666">
        <v>17</v>
      </c>
      <c r="J10666" t="s">
        <v>149</v>
      </c>
      <c r="K10666" t="s">
        <v>35</v>
      </c>
      <c r="L10666" t="str">
        <f>_xlfn.XLOOKUP(Table1[[#This Row],[TeamFavoriteID]],Table2[team_id],Table2[team_name],_xlfn.XLOOKUP(Table1[[#This Row],[TeamFavoriteID]],Table2[team_id_pfr],Table2[team_name],"Even"))</f>
        <v>Green Bay Packers</v>
      </c>
      <c r="M10666">
        <v>-10.5</v>
      </c>
      <c r="N10666">
        <f>IF(Table1[[#This Row],[TeamFavorite]]=Table1[[#This Row],[TeamHome]],Table1[[#This Row],[ScoreAway]]-Table1[[#This Row],[ScoreHome]],Table1[[#This Row],[ScoreHome]]-Table1[[#This Row],[ScoreAway]])</f>
        <v>-14</v>
      </c>
      <c r="O10666">
        <f>IF(Table1[[#This Row],[SpreadActual]]&lt;Table1[[#This Row],[SpreadFavorite]],1,0)</f>
        <v>1</v>
      </c>
      <c r="P10666">
        <v>43.5</v>
      </c>
      <c r="Q10666" t="s">
        <v>82</v>
      </c>
      <c r="R10666" t="b">
        <v>0</v>
      </c>
      <c r="S10666">
        <v>39</v>
      </c>
      <c r="T10666">
        <v>7</v>
      </c>
      <c r="U10666">
        <v>57</v>
      </c>
    </row>
    <row r="10667" spans="1:22" x14ac:dyDescent="0.2">
      <c r="A10667" s="1">
        <v>41217</v>
      </c>
      <c r="B10667">
        <v>2012</v>
      </c>
      <c r="C10667">
        <f>_xlfn.MAXIFS(Table1[ScheduleWeekWritten],Table1[ScheduleSeason],Table1[[#This Row],[ScheduleSeason]])</f>
        <v>17</v>
      </c>
      <c r="D10667">
        <v>9</v>
      </c>
      <c r="E10667" cm="1">
        <f t="array" ref="E10667">_xlfn.XLOOKUP(Table1[[#This Row],[ScheduleWeekWritten]],Table3[Game],100+Table3[Increase],Table1[[#This Row],[ScheduleWeekWritten]])</f>
        <v>9</v>
      </c>
      <c r="F10667" t="b">
        <v>0</v>
      </c>
      <c r="G10667" t="s">
        <v>177</v>
      </c>
      <c r="H10667">
        <v>21</v>
      </c>
      <c r="I10667">
        <v>9</v>
      </c>
      <c r="J10667" t="s">
        <v>28</v>
      </c>
      <c r="K10667" t="s">
        <v>182</v>
      </c>
      <c r="L10667" t="str">
        <f>_xlfn.XLOOKUP(Table1[[#This Row],[TeamFavoriteID]],Table2[team_id],Table2[team_name],_xlfn.XLOOKUP(Table1[[#This Row],[TeamFavoriteID]],Table2[team_id_pfr],Table2[team_name],"Even"))</f>
        <v>Houston Texans</v>
      </c>
      <c r="M10667">
        <v>-11.5</v>
      </c>
      <c r="N10667">
        <f>IF(Table1[[#This Row],[TeamFavorite]]=Table1[[#This Row],[TeamHome]],Table1[[#This Row],[ScoreAway]]-Table1[[#This Row],[ScoreHome]],Table1[[#This Row],[ScoreHome]]-Table1[[#This Row],[ScoreAway]])</f>
        <v>-12</v>
      </c>
      <c r="O10667">
        <f>IF(Table1[[#This Row],[SpreadActual]]&lt;Table1[[#This Row],[SpreadFavorite]],1,0)</f>
        <v>1</v>
      </c>
      <c r="P10667">
        <v>48</v>
      </c>
      <c r="Q10667" t="s">
        <v>178</v>
      </c>
      <c r="R10667" t="b">
        <v>0</v>
      </c>
      <c r="S10667">
        <v>79</v>
      </c>
      <c r="T10667">
        <v>6</v>
      </c>
      <c r="V10667" t="s">
        <v>193</v>
      </c>
    </row>
    <row r="10668" spans="1:22" x14ac:dyDescent="0.2">
      <c r="A10668" s="1">
        <v>41217</v>
      </c>
      <c r="B10668">
        <v>2012</v>
      </c>
      <c r="C10668">
        <f>_xlfn.MAXIFS(Table1[ScheduleWeekWritten],Table1[ScheduleSeason],Table1[[#This Row],[ScheduleSeason]])</f>
        <v>17</v>
      </c>
      <c r="D10668">
        <v>9</v>
      </c>
      <c r="E10668" cm="1">
        <f t="array" ref="E10668">_xlfn.XLOOKUP(Table1[[#This Row],[ScheduleWeekWritten]],Table3[Game],100+Table3[Increase],Table1[[#This Row],[ScheduleWeekWritten]])</f>
        <v>9</v>
      </c>
      <c r="F10668" t="b">
        <v>0</v>
      </c>
      <c r="G10668" t="s">
        <v>140</v>
      </c>
      <c r="H10668">
        <v>23</v>
      </c>
      <c r="I10668">
        <v>20</v>
      </c>
      <c r="J10668" t="s">
        <v>19</v>
      </c>
      <c r="K10668" t="s">
        <v>91</v>
      </c>
      <c r="L10668" t="str">
        <f>_xlfn.XLOOKUP(Table1[[#This Row],[TeamFavoriteID]],Table2[team_id],Table2[team_name],_xlfn.XLOOKUP(Table1[[#This Row],[TeamFavoriteID]],Table2[team_id_pfr],Table2[team_name],"Even"))</f>
        <v>Miami Dolphins</v>
      </c>
      <c r="M10668">
        <v>-2</v>
      </c>
      <c r="N10668">
        <f>IF(Table1[[#This Row],[TeamFavorite]]=Table1[[#This Row],[TeamHome]],Table1[[#This Row],[ScoreAway]]-Table1[[#This Row],[ScoreHome]],Table1[[#This Row],[ScoreHome]]-Table1[[#This Row],[ScoreAway]])</f>
        <v>3</v>
      </c>
      <c r="O10668">
        <f>IF(Table1[[#This Row],[SpreadActual]]&lt;Table1[[#This Row],[SpreadFavorite]],1,0)</f>
        <v>0</v>
      </c>
      <c r="P10668">
        <v>43.5</v>
      </c>
      <c r="Q10668" t="s">
        <v>190</v>
      </c>
      <c r="R10668" t="b">
        <v>0</v>
      </c>
      <c r="S10668">
        <v>72</v>
      </c>
      <c r="T10668">
        <v>0</v>
      </c>
      <c r="V10668" t="s">
        <v>103</v>
      </c>
    </row>
    <row r="10669" spans="1:22" x14ac:dyDescent="0.2">
      <c r="A10669" s="1">
        <v>41217</v>
      </c>
      <c r="B10669">
        <v>2012</v>
      </c>
      <c r="C10669">
        <f>_xlfn.MAXIFS(Table1[ScheduleWeekWritten],Table1[ScheduleSeason],Table1[[#This Row],[ScheduleSeason]])</f>
        <v>17</v>
      </c>
      <c r="D10669">
        <v>9</v>
      </c>
      <c r="E10669" cm="1">
        <f t="array" ref="E10669">_xlfn.XLOOKUP(Table1[[#This Row],[ScheduleWeekWritten]],Table3[Game],100+Table3[Increase],Table1[[#This Row],[ScheduleWeekWritten]])</f>
        <v>9</v>
      </c>
      <c r="F10669" t="b">
        <v>0</v>
      </c>
      <c r="G10669" t="s">
        <v>154</v>
      </c>
      <c r="H10669">
        <v>14</v>
      </c>
      <c r="I10669">
        <v>31</v>
      </c>
      <c r="J10669" t="s">
        <v>45</v>
      </c>
      <c r="K10669" t="s">
        <v>79</v>
      </c>
      <c r="L10669" t="str">
        <f>_xlfn.XLOOKUP(Table1[[#This Row],[TeamFavoriteID]],Table2[team_id],Table2[team_name],_xlfn.XLOOKUP(Table1[[#This Row],[TeamFavoriteID]],Table2[team_id_pfr],Table2[team_name],"Even"))</f>
        <v>Detroit Lions</v>
      </c>
      <c r="M10669">
        <v>-6</v>
      </c>
      <c r="N10669">
        <f>IF(Table1[[#This Row],[TeamFavorite]]=Table1[[#This Row],[TeamHome]],Table1[[#This Row],[ScoreAway]]-Table1[[#This Row],[ScoreHome]],Table1[[#This Row],[ScoreHome]]-Table1[[#This Row],[ScoreAway]])</f>
        <v>-17</v>
      </c>
      <c r="O10669">
        <f>IF(Table1[[#This Row],[SpreadActual]]&lt;Table1[[#This Row],[SpreadFavorite]],1,0)</f>
        <v>1</v>
      </c>
      <c r="P10669">
        <v>44</v>
      </c>
      <c r="Q10669" t="s">
        <v>155</v>
      </c>
      <c r="R10669" t="b">
        <v>0</v>
      </c>
      <c r="S10669">
        <v>81</v>
      </c>
      <c r="T10669">
        <v>9</v>
      </c>
    </row>
    <row r="10670" spans="1:22" x14ac:dyDescent="0.2">
      <c r="A10670" s="1">
        <v>41217</v>
      </c>
      <c r="B10670">
        <v>2012</v>
      </c>
      <c r="C10670">
        <f>_xlfn.MAXIFS(Table1[ScheduleWeekWritten],Table1[ScheduleSeason],Table1[[#This Row],[ScheduleSeason]])</f>
        <v>17</v>
      </c>
      <c r="D10670">
        <v>9</v>
      </c>
      <c r="E10670" cm="1">
        <f t="array" ref="E10670">_xlfn.XLOOKUP(Table1[[#This Row],[ScheduleWeekWritten]],Table3[Game],100+Table3[Increase],Table1[[#This Row],[ScheduleWeekWritten]])</f>
        <v>9</v>
      </c>
      <c r="F10670" t="b">
        <v>0</v>
      </c>
      <c r="G10670" t="s">
        <v>50</v>
      </c>
      <c r="H10670">
        <v>20</v>
      </c>
      <c r="I10670">
        <v>24</v>
      </c>
      <c r="J10670" t="s">
        <v>49</v>
      </c>
      <c r="K10670" t="s">
        <v>90</v>
      </c>
      <c r="L10670" t="str">
        <f>_xlfn.XLOOKUP(Table1[[#This Row],[TeamFavoriteID]],Table2[team_id],Table2[team_name],_xlfn.XLOOKUP(Table1[[#This Row],[TeamFavoriteID]],Table2[team_id_pfr],Table2[team_name],"Even"))</f>
        <v>New York Giants</v>
      </c>
      <c r="M10670">
        <v>-3.5</v>
      </c>
      <c r="N10670">
        <f>IF(Table1[[#This Row],[TeamFavorite]]=Table1[[#This Row],[TeamHome]],Table1[[#This Row],[ScoreAway]]-Table1[[#This Row],[ScoreHome]],Table1[[#This Row],[ScoreHome]]-Table1[[#This Row],[ScoreAway]])</f>
        <v>4</v>
      </c>
      <c r="O10670">
        <f>IF(Table1[[#This Row],[SpreadActual]]&lt;Table1[[#This Row],[SpreadFavorite]],1,0)</f>
        <v>0</v>
      </c>
      <c r="P10670">
        <v>47.5</v>
      </c>
      <c r="Q10670" t="s">
        <v>197</v>
      </c>
      <c r="R10670" t="b">
        <v>0</v>
      </c>
      <c r="S10670">
        <v>45</v>
      </c>
      <c r="T10670">
        <v>9</v>
      </c>
      <c r="U10670">
        <v>58</v>
      </c>
    </row>
    <row r="10671" spans="1:22" x14ac:dyDescent="0.2">
      <c r="A10671" s="1">
        <v>41217</v>
      </c>
      <c r="B10671">
        <v>2012</v>
      </c>
      <c r="C10671">
        <f>_xlfn.MAXIFS(Table1[ScheduleWeekWritten],Table1[ScheduleSeason],Table1[[#This Row],[ScheduleSeason]])</f>
        <v>17</v>
      </c>
      <c r="D10671">
        <v>9</v>
      </c>
      <c r="E10671" cm="1">
        <f t="array" ref="E10671">_xlfn.XLOOKUP(Table1[[#This Row],[ScheduleWeekWritten]],Table3[Game],100+Table3[Increase],Table1[[#This Row],[ScheduleWeekWritten]])</f>
        <v>9</v>
      </c>
      <c r="F10671" t="b">
        <v>0</v>
      </c>
      <c r="G10671" t="s">
        <v>20</v>
      </c>
      <c r="H10671">
        <v>32</v>
      </c>
      <c r="I10671">
        <v>42</v>
      </c>
      <c r="J10671" t="s">
        <v>127</v>
      </c>
      <c r="K10671" t="s">
        <v>21</v>
      </c>
      <c r="L10671" t="str">
        <f>_xlfn.XLOOKUP(Table1[[#This Row],[TeamFavoriteID]],Table2[team_id],Table2[team_name],_xlfn.XLOOKUP(Table1[[#This Row],[TeamFavoriteID]],Table2[team_id_pfr],Table2[team_name],"Even"))</f>
        <v>Las Vegas Raiders</v>
      </c>
      <c r="M10671">
        <v>-1</v>
      </c>
      <c r="N10671">
        <f>IF(Table1[[#This Row],[TeamFavorite]]=Table1[[#This Row],[TeamHome]],Table1[[#This Row],[ScoreAway]]-Table1[[#This Row],[ScoreHome]],Table1[[#This Row],[ScoreHome]]-Table1[[#This Row],[ScoreAway]])</f>
        <v>-10</v>
      </c>
      <c r="O10671">
        <f>IF(Table1[[#This Row],[SpreadActual]]&lt;Table1[[#This Row],[SpreadFavorite]],1,0)</f>
        <v>1</v>
      </c>
      <c r="P10671">
        <v>47.5</v>
      </c>
      <c r="Q10671" t="s">
        <v>76</v>
      </c>
      <c r="R10671" t="b">
        <v>0</v>
      </c>
      <c r="S10671">
        <v>73</v>
      </c>
      <c r="T10671">
        <v>7</v>
      </c>
      <c r="U10671">
        <v>55</v>
      </c>
    </row>
    <row r="10672" spans="1:22" x14ac:dyDescent="0.2">
      <c r="A10672" s="1">
        <v>41217</v>
      </c>
      <c r="B10672">
        <v>2012</v>
      </c>
      <c r="C10672">
        <f>_xlfn.MAXIFS(Table1[ScheduleWeekWritten],Table1[ScheduleSeason],Table1[[#This Row],[ScheduleSeason]])</f>
        <v>17</v>
      </c>
      <c r="D10672">
        <v>9</v>
      </c>
      <c r="E10672" cm="1">
        <f t="array" ref="E10672">_xlfn.XLOOKUP(Table1[[#This Row],[ScheduleWeekWritten]],Table3[Game],100+Table3[Increase],Table1[[#This Row],[ScheduleWeekWritten]])</f>
        <v>9</v>
      </c>
      <c r="F10672" t="b">
        <v>0</v>
      </c>
      <c r="G10672" t="s">
        <v>128</v>
      </c>
      <c r="H10672">
        <v>30</v>
      </c>
      <c r="I10672">
        <v>20</v>
      </c>
      <c r="J10672" t="s">
        <v>54</v>
      </c>
      <c r="K10672" t="s">
        <v>132</v>
      </c>
      <c r="L10672" t="str">
        <f>_xlfn.XLOOKUP(Table1[[#This Row],[TeamFavoriteID]],Table2[team_id],Table2[team_name],_xlfn.XLOOKUP(Table1[[#This Row],[TeamFavoriteID]],Table2[team_id_pfr],Table2[team_name],"Even"))</f>
        <v>Seattle Seahawks</v>
      </c>
      <c r="M10672">
        <v>-4</v>
      </c>
      <c r="N10672">
        <f>IF(Table1[[#This Row],[TeamFavorite]]=Table1[[#This Row],[TeamHome]],Table1[[#This Row],[ScoreAway]]-Table1[[#This Row],[ScoreHome]],Table1[[#This Row],[ScoreHome]]-Table1[[#This Row],[ScoreAway]])</f>
        <v>-10</v>
      </c>
      <c r="O10672">
        <f>IF(Table1[[#This Row],[SpreadActual]]&lt;Table1[[#This Row],[SpreadFavorite]],1,0)</f>
        <v>1</v>
      </c>
      <c r="P10672">
        <v>38.5</v>
      </c>
      <c r="Q10672" t="s">
        <v>180</v>
      </c>
      <c r="R10672" t="b">
        <v>0</v>
      </c>
      <c r="S10672">
        <v>61</v>
      </c>
      <c r="T10672">
        <v>5</v>
      </c>
      <c r="U10672">
        <v>89</v>
      </c>
    </row>
    <row r="10673" spans="1:22" x14ac:dyDescent="0.2">
      <c r="A10673" s="1">
        <v>41217</v>
      </c>
      <c r="B10673">
        <v>2012</v>
      </c>
      <c r="C10673">
        <f>_xlfn.MAXIFS(Table1[ScheduleWeekWritten],Table1[ScheduleSeason],Table1[[#This Row],[ScheduleSeason]])</f>
        <v>17</v>
      </c>
      <c r="D10673">
        <v>9</v>
      </c>
      <c r="E10673" cm="1">
        <f t="array" ref="E10673">_xlfn.XLOOKUP(Table1[[#This Row],[ScheduleWeekWritten]],Table3[Game],100+Table3[Increase],Table1[[#This Row],[ScheduleWeekWritten]])</f>
        <v>9</v>
      </c>
      <c r="F10673" t="b">
        <v>0</v>
      </c>
      <c r="G10673" t="s">
        <v>171</v>
      </c>
      <c r="H10673">
        <v>20</v>
      </c>
      <c r="I10673">
        <v>51</v>
      </c>
      <c r="J10673" t="s">
        <v>46</v>
      </c>
      <c r="K10673" t="s">
        <v>47</v>
      </c>
      <c r="L10673" t="str">
        <f>_xlfn.XLOOKUP(Table1[[#This Row],[TeamFavoriteID]],Table2[team_id],Table2[team_name],_xlfn.XLOOKUP(Table1[[#This Row],[TeamFavoriteID]],Table2[team_id_pfr],Table2[team_name],"Even"))</f>
        <v>Chicago Bears</v>
      </c>
      <c r="M10673">
        <v>-5</v>
      </c>
      <c r="N10673">
        <f>IF(Table1[[#This Row],[TeamFavorite]]=Table1[[#This Row],[TeamHome]],Table1[[#This Row],[ScoreAway]]-Table1[[#This Row],[ScoreHome]],Table1[[#This Row],[ScoreHome]]-Table1[[#This Row],[ScoreAway]])</f>
        <v>-31</v>
      </c>
      <c r="O10673">
        <f>IF(Table1[[#This Row],[SpreadActual]]&lt;Table1[[#This Row],[SpreadFavorite]],1,0)</f>
        <v>1</v>
      </c>
      <c r="P10673">
        <v>43.5</v>
      </c>
      <c r="Q10673" t="s">
        <v>172</v>
      </c>
      <c r="R10673" t="b">
        <v>0</v>
      </c>
      <c r="S10673">
        <v>51</v>
      </c>
      <c r="T10673">
        <v>6</v>
      </c>
      <c r="U10673">
        <v>63</v>
      </c>
    </row>
    <row r="10674" spans="1:22" x14ac:dyDescent="0.2">
      <c r="A10674" s="1">
        <v>41217</v>
      </c>
      <c r="B10674">
        <v>2012</v>
      </c>
      <c r="C10674">
        <f>_xlfn.MAXIFS(Table1[ScheduleWeekWritten],Table1[ScheduleSeason],Table1[[#This Row],[ScheduleSeason]])</f>
        <v>17</v>
      </c>
      <c r="D10674">
        <v>9</v>
      </c>
      <c r="E10674" cm="1">
        <f t="array" ref="E10674">_xlfn.XLOOKUP(Table1[[#This Row],[ScheduleWeekWritten]],Table3[Game],100+Table3[Increase],Table1[[#This Row],[ScheduleWeekWritten]])</f>
        <v>9</v>
      </c>
      <c r="F10674" t="b">
        <v>0</v>
      </c>
      <c r="G10674" t="s">
        <v>61</v>
      </c>
      <c r="H10674">
        <v>13</v>
      </c>
      <c r="I10674">
        <v>21</v>
      </c>
      <c r="J10674" t="s">
        <v>152</v>
      </c>
      <c r="K10674" t="s">
        <v>85</v>
      </c>
      <c r="L10674" t="str">
        <f>_xlfn.XLOOKUP(Table1[[#This Row],[TeamFavoriteID]],Table2[team_id],Table2[team_name],_xlfn.XLOOKUP(Table1[[#This Row],[TeamFavoriteID]],Table2[team_id_pfr],Table2[team_name],"Even"))</f>
        <v>Washington Commanders</v>
      </c>
      <c r="M10674">
        <v>-3</v>
      </c>
      <c r="N10674">
        <f>IF(Table1[[#This Row],[TeamFavorite]]=Table1[[#This Row],[TeamHome]],Table1[[#This Row],[ScoreAway]]-Table1[[#This Row],[ScoreHome]],Table1[[#This Row],[ScoreHome]]-Table1[[#This Row],[ScoreAway]])</f>
        <v>-8</v>
      </c>
      <c r="O10674">
        <f>IF(Table1[[#This Row],[SpreadActual]]&lt;Table1[[#This Row],[SpreadFavorite]],1,0)</f>
        <v>1</v>
      </c>
      <c r="P10674">
        <v>48.5</v>
      </c>
      <c r="Q10674" t="s">
        <v>165</v>
      </c>
      <c r="R10674" t="b">
        <v>0</v>
      </c>
      <c r="S10674">
        <v>50</v>
      </c>
      <c r="T10674">
        <v>3</v>
      </c>
      <c r="U10674">
        <v>44</v>
      </c>
    </row>
    <row r="10675" spans="1:22" x14ac:dyDescent="0.2">
      <c r="A10675" s="1">
        <v>41218</v>
      </c>
      <c r="B10675">
        <v>2012</v>
      </c>
      <c r="C10675">
        <f>_xlfn.MAXIFS(Table1[ScheduleWeekWritten],Table1[ScheduleSeason],Table1[[#This Row],[ScheduleSeason]])</f>
        <v>17</v>
      </c>
      <c r="D10675">
        <v>9</v>
      </c>
      <c r="E10675" cm="1">
        <f t="array" ref="E10675">_xlfn.XLOOKUP(Table1[[#This Row],[ScheduleWeekWritten]],Table3[Game],100+Table3[Increase],Table1[[#This Row],[ScheduleWeekWritten]])</f>
        <v>9</v>
      </c>
      <c r="F10675" t="b">
        <v>0</v>
      </c>
      <c r="G10675" t="s">
        <v>95</v>
      </c>
      <c r="H10675">
        <v>28</v>
      </c>
      <c r="I10675">
        <v>13</v>
      </c>
      <c r="J10675" t="s">
        <v>58</v>
      </c>
      <c r="K10675" t="s">
        <v>98</v>
      </c>
      <c r="L10675" t="str">
        <f>_xlfn.XLOOKUP(Table1[[#This Row],[TeamFavoriteID]],Table2[team_id],Table2[team_name],_xlfn.XLOOKUP(Table1[[#This Row],[TeamFavoriteID]],Table2[team_id_pfr],Table2[team_name],"Even"))</f>
        <v>New Orleans Saints</v>
      </c>
      <c r="M10675">
        <v>-3</v>
      </c>
      <c r="N10675">
        <f>IF(Table1[[#This Row],[TeamFavorite]]=Table1[[#This Row],[TeamHome]],Table1[[#This Row],[ScoreAway]]-Table1[[#This Row],[ScoreHome]],Table1[[#This Row],[ScoreHome]]-Table1[[#This Row],[ScoreAway]])</f>
        <v>-15</v>
      </c>
      <c r="O10675">
        <f>IF(Table1[[#This Row],[SpreadActual]]&lt;Table1[[#This Row],[SpreadFavorite]],1,0)</f>
        <v>1</v>
      </c>
      <c r="P10675">
        <v>52</v>
      </c>
      <c r="Q10675" t="s">
        <v>124</v>
      </c>
      <c r="R10675" t="b">
        <v>0</v>
      </c>
      <c r="S10675">
        <v>72</v>
      </c>
      <c r="T10675">
        <v>0</v>
      </c>
      <c r="V10675" t="s">
        <v>103</v>
      </c>
    </row>
    <row r="10676" spans="1:22" x14ac:dyDescent="0.2">
      <c r="A10676" s="1">
        <v>41221</v>
      </c>
      <c r="B10676">
        <v>2012</v>
      </c>
      <c r="C10676">
        <f>_xlfn.MAXIFS(Table1[ScheduleWeekWritten],Table1[ScheduleSeason],Table1[[#This Row],[ScheduleSeason]])</f>
        <v>17</v>
      </c>
      <c r="D10676">
        <v>10</v>
      </c>
      <c r="E10676" cm="1">
        <f t="array" ref="E10676">_xlfn.XLOOKUP(Table1[[#This Row],[ScheduleWeekWritten]],Table3[Game],100+Table3[Increase],Table1[[#This Row],[ScheduleWeekWritten]])</f>
        <v>10</v>
      </c>
      <c r="F10676" t="b">
        <v>0</v>
      </c>
      <c r="G10676" t="s">
        <v>154</v>
      </c>
      <c r="H10676">
        <v>10</v>
      </c>
      <c r="I10676">
        <v>27</v>
      </c>
      <c r="J10676" t="s">
        <v>140</v>
      </c>
      <c r="K10676" t="s">
        <v>72</v>
      </c>
      <c r="L10676" t="str">
        <f>_xlfn.XLOOKUP(Table1[[#This Row],[TeamFavoriteID]],Table2[team_id],Table2[team_name],_xlfn.XLOOKUP(Table1[[#This Row],[TeamFavoriteID]],Table2[team_id_pfr],Table2[team_name],"Even"))</f>
        <v>Baltimore Colts</v>
      </c>
      <c r="M10676">
        <v>-3.5</v>
      </c>
      <c r="N10676">
        <f>IF(Table1[[#This Row],[TeamFavorite]]=Table1[[#This Row],[TeamHome]],Table1[[#This Row],[ScoreAway]]-Table1[[#This Row],[ScoreHome]],Table1[[#This Row],[ScoreHome]]-Table1[[#This Row],[ScoreAway]])</f>
        <v>-17</v>
      </c>
      <c r="O10676">
        <f>IF(Table1[[#This Row],[SpreadActual]]&lt;Table1[[#This Row],[SpreadFavorite]],1,0)</f>
        <v>1</v>
      </c>
      <c r="P10676">
        <v>43.5</v>
      </c>
      <c r="Q10676" t="s">
        <v>155</v>
      </c>
      <c r="R10676" t="b">
        <v>0</v>
      </c>
      <c r="S10676">
        <v>47</v>
      </c>
      <c r="T10676">
        <v>0</v>
      </c>
    </row>
    <row r="10677" spans="1:22" x14ac:dyDescent="0.2">
      <c r="A10677" s="1">
        <v>41224</v>
      </c>
      <c r="B10677">
        <v>2012</v>
      </c>
      <c r="C10677">
        <f>_xlfn.MAXIFS(Table1[ScheduleWeekWritten],Table1[ScheduleSeason],Table1[[#This Row],[ScheduleSeason]])</f>
        <v>17</v>
      </c>
      <c r="D10677">
        <v>10</v>
      </c>
      <c r="E10677" cm="1">
        <f t="array" ref="E10677">_xlfn.XLOOKUP(Table1[[#This Row],[ScheduleWeekWritten]],Table3[Game],100+Table3[Increase],Table1[[#This Row],[ScheduleWeekWritten]])</f>
        <v>10</v>
      </c>
      <c r="F10677" t="b">
        <v>0</v>
      </c>
      <c r="G10677" t="s">
        <v>158</v>
      </c>
      <c r="H10677">
        <v>55</v>
      </c>
      <c r="I10677">
        <v>20</v>
      </c>
      <c r="J10677" t="s">
        <v>20</v>
      </c>
      <c r="K10677" t="s">
        <v>159</v>
      </c>
      <c r="L10677" t="str">
        <f>_xlfn.XLOOKUP(Table1[[#This Row],[TeamFavoriteID]],Table2[team_id],Table2[team_name],_xlfn.XLOOKUP(Table1[[#This Row],[TeamFavoriteID]],Table2[team_id_pfr],Table2[team_name],"Even"))</f>
        <v>Baltimore Ravens</v>
      </c>
      <c r="M10677">
        <v>-7.5</v>
      </c>
      <c r="N10677">
        <f>IF(Table1[[#This Row],[TeamFavorite]]=Table1[[#This Row],[TeamHome]],Table1[[#This Row],[ScoreAway]]-Table1[[#This Row],[ScoreHome]],Table1[[#This Row],[ScoreHome]]-Table1[[#This Row],[ScoreAway]])</f>
        <v>-35</v>
      </c>
      <c r="O10677">
        <f>IF(Table1[[#This Row],[SpreadActual]]&lt;Table1[[#This Row],[SpreadFavorite]],1,0)</f>
        <v>1</v>
      </c>
      <c r="P10677">
        <v>47.5</v>
      </c>
      <c r="Q10677" t="s">
        <v>166</v>
      </c>
      <c r="R10677" t="b">
        <v>0</v>
      </c>
      <c r="S10677">
        <v>69</v>
      </c>
      <c r="T10677">
        <v>6</v>
      </c>
      <c r="U10677">
        <v>56</v>
      </c>
    </row>
    <row r="10678" spans="1:22" x14ac:dyDescent="0.2">
      <c r="A10678" s="1">
        <v>41224</v>
      </c>
      <c r="B10678">
        <v>2012</v>
      </c>
      <c r="C10678">
        <f>_xlfn.MAXIFS(Table1[ScheduleWeekWritten],Table1[ScheduleSeason],Table1[[#This Row],[ScheduleSeason]])</f>
        <v>17</v>
      </c>
      <c r="D10678">
        <v>10</v>
      </c>
      <c r="E10678" cm="1">
        <f t="array" ref="E10678">_xlfn.XLOOKUP(Table1[[#This Row],[ScheduleWeekWritten]],Table3[Game],100+Table3[Increase],Table1[[#This Row],[ScheduleWeekWritten]])</f>
        <v>10</v>
      </c>
      <c r="F10678" t="b">
        <v>0</v>
      </c>
      <c r="G10678" t="s">
        <v>152</v>
      </c>
      <c r="H10678">
        <v>14</v>
      </c>
      <c r="I10678">
        <v>36</v>
      </c>
      <c r="J10678" t="s">
        <v>24</v>
      </c>
      <c r="K10678" t="s">
        <v>88</v>
      </c>
      <c r="L10678" t="str">
        <f>_xlfn.XLOOKUP(Table1[[#This Row],[TeamFavoriteID]],Table2[team_id],Table2[team_name],_xlfn.XLOOKUP(Table1[[#This Row],[TeamFavoriteID]],Table2[team_id_pfr],Table2[team_name],"Even"))</f>
        <v>Denver Broncos</v>
      </c>
      <c r="M10678">
        <v>-4</v>
      </c>
      <c r="N10678">
        <f>IF(Table1[[#This Row],[TeamFavorite]]=Table1[[#This Row],[TeamHome]],Table1[[#This Row],[ScoreAway]]-Table1[[#This Row],[ScoreHome]],Table1[[#This Row],[ScoreHome]]-Table1[[#This Row],[ScoreAway]])</f>
        <v>-22</v>
      </c>
      <c r="O10678">
        <f>IF(Table1[[#This Row],[SpreadActual]]&lt;Table1[[#This Row],[SpreadFavorite]],1,0)</f>
        <v>1</v>
      </c>
      <c r="P10678">
        <v>47</v>
      </c>
      <c r="Q10678" t="s">
        <v>160</v>
      </c>
      <c r="R10678" t="b">
        <v>0</v>
      </c>
      <c r="S10678">
        <v>71</v>
      </c>
      <c r="T10678">
        <v>7</v>
      </c>
    </row>
    <row r="10679" spans="1:22" x14ac:dyDescent="0.2">
      <c r="A10679" s="1">
        <v>41224</v>
      </c>
      <c r="B10679">
        <v>2012</v>
      </c>
      <c r="C10679">
        <f>_xlfn.MAXIFS(Table1[ScheduleWeekWritten],Table1[ScheduleSeason],Table1[[#This Row],[ScheduleSeason]])</f>
        <v>17</v>
      </c>
      <c r="D10679">
        <v>10</v>
      </c>
      <c r="E10679" cm="1">
        <f t="array" ref="E10679">_xlfn.XLOOKUP(Table1[[#This Row],[ScheduleWeekWritten]],Table3[Game],100+Table3[Increase],Table1[[#This Row],[ScheduleWeekWritten]])</f>
        <v>10</v>
      </c>
      <c r="F10679" t="b">
        <v>0</v>
      </c>
      <c r="G10679" t="s">
        <v>46</v>
      </c>
      <c r="H10679">
        <v>6</v>
      </c>
      <c r="I10679">
        <v>13</v>
      </c>
      <c r="J10679" t="s">
        <v>177</v>
      </c>
      <c r="K10679" t="s">
        <v>47</v>
      </c>
      <c r="L10679" t="str">
        <f>_xlfn.XLOOKUP(Table1[[#This Row],[TeamFavoriteID]],Table2[team_id],Table2[team_name],_xlfn.XLOOKUP(Table1[[#This Row],[TeamFavoriteID]],Table2[team_id_pfr],Table2[team_name],"Even"))</f>
        <v>Chicago Bears</v>
      </c>
      <c r="M10679">
        <v>-1</v>
      </c>
      <c r="N10679">
        <f>IF(Table1[[#This Row],[TeamFavorite]]=Table1[[#This Row],[TeamHome]],Table1[[#This Row],[ScoreAway]]-Table1[[#This Row],[ScoreHome]],Table1[[#This Row],[ScoreHome]]-Table1[[#This Row],[ScoreAway]])</f>
        <v>7</v>
      </c>
      <c r="O10679">
        <f>IF(Table1[[#This Row],[SpreadActual]]&lt;Table1[[#This Row],[SpreadFavorite]],1,0)</f>
        <v>0</v>
      </c>
      <c r="P10679">
        <v>40</v>
      </c>
      <c r="Q10679" t="s">
        <v>114</v>
      </c>
      <c r="R10679" t="b">
        <v>0</v>
      </c>
      <c r="S10679">
        <v>54</v>
      </c>
      <c r="T10679">
        <v>8</v>
      </c>
      <c r="U10679">
        <v>90</v>
      </c>
      <c r="V10679" t="s">
        <v>1</v>
      </c>
    </row>
    <row r="10680" spans="1:22" x14ac:dyDescent="0.2">
      <c r="A10680" s="1">
        <v>41224</v>
      </c>
      <c r="B10680">
        <v>2012</v>
      </c>
      <c r="C10680">
        <f>_xlfn.MAXIFS(Table1[ScheduleWeekWritten],Table1[ScheduleSeason],Table1[[#This Row],[ScheduleSeason]])</f>
        <v>17</v>
      </c>
      <c r="D10680">
        <v>10</v>
      </c>
      <c r="E10680" cm="1">
        <f t="array" ref="E10680">_xlfn.XLOOKUP(Table1[[#This Row],[ScheduleWeekWritten]],Table3[Game],100+Table3[Increase],Table1[[#This Row],[ScheduleWeekWritten]])</f>
        <v>10</v>
      </c>
      <c r="F10680" t="b">
        <v>0</v>
      </c>
      <c r="G10680" t="s">
        <v>101</v>
      </c>
      <c r="H10680">
        <v>31</v>
      </c>
      <c r="I10680">
        <v>13</v>
      </c>
      <c r="J10680" t="s">
        <v>50</v>
      </c>
      <c r="K10680" t="s">
        <v>90</v>
      </c>
      <c r="L10680" t="str">
        <f>_xlfn.XLOOKUP(Table1[[#This Row],[TeamFavoriteID]],Table2[team_id],Table2[team_name],_xlfn.XLOOKUP(Table1[[#This Row],[TeamFavoriteID]],Table2[team_id_pfr],Table2[team_name],"Even"))</f>
        <v>New York Giants</v>
      </c>
      <c r="M10680">
        <v>-4.5</v>
      </c>
      <c r="N10680">
        <f>IF(Table1[[#This Row],[TeamFavorite]]=Table1[[#This Row],[TeamHome]],Table1[[#This Row],[ScoreAway]]-Table1[[#This Row],[ScoreHome]],Table1[[#This Row],[ScoreHome]]-Table1[[#This Row],[ScoreAway]])</f>
        <v>18</v>
      </c>
      <c r="O10680">
        <f>IF(Table1[[#This Row],[SpreadActual]]&lt;Table1[[#This Row],[SpreadFavorite]],1,0)</f>
        <v>0</v>
      </c>
      <c r="P10680">
        <v>47.5</v>
      </c>
      <c r="Q10680" t="s">
        <v>173</v>
      </c>
      <c r="R10680" t="b">
        <v>0</v>
      </c>
      <c r="S10680">
        <v>69</v>
      </c>
      <c r="T10680">
        <v>14</v>
      </c>
      <c r="U10680">
        <v>30</v>
      </c>
    </row>
    <row r="10681" spans="1:22" x14ac:dyDescent="0.2">
      <c r="A10681" s="1">
        <v>41224</v>
      </c>
      <c r="B10681">
        <v>2012</v>
      </c>
      <c r="C10681">
        <f>_xlfn.MAXIFS(Table1[ScheduleWeekWritten],Table1[ScheduleSeason],Table1[[#This Row],[ScheduleSeason]])</f>
        <v>17</v>
      </c>
      <c r="D10681">
        <v>10</v>
      </c>
      <c r="E10681" cm="1">
        <f t="array" ref="E10681">_xlfn.XLOOKUP(Table1[[#This Row],[ScheduleWeekWritten]],Table3[Game],100+Table3[Increase],Table1[[#This Row],[ScheduleWeekWritten]])</f>
        <v>10</v>
      </c>
      <c r="F10681" t="b">
        <v>0</v>
      </c>
      <c r="G10681" t="s">
        <v>19</v>
      </c>
      <c r="H10681">
        <v>3</v>
      </c>
      <c r="I10681">
        <v>37</v>
      </c>
      <c r="J10681" t="s">
        <v>171</v>
      </c>
      <c r="K10681" t="s">
        <v>91</v>
      </c>
      <c r="L10681" t="str">
        <f>_xlfn.XLOOKUP(Table1[[#This Row],[TeamFavoriteID]],Table2[team_id],Table2[team_name],_xlfn.XLOOKUP(Table1[[#This Row],[TeamFavoriteID]],Table2[team_id_pfr],Table2[team_name],"Even"))</f>
        <v>Miami Dolphins</v>
      </c>
      <c r="M10681">
        <v>-7</v>
      </c>
      <c r="N10681">
        <f>IF(Table1[[#This Row],[TeamFavorite]]=Table1[[#This Row],[TeamHome]],Table1[[#This Row],[ScoreAway]]-Table1[[#This Row],[ScoreHome]],Table1[[#This Row],[ScoreHome]]-Table1[[#This Row],[ScoreAway]])</f>
        <v>34</v>
      </c>
      <c r="O10681">
        <f>IF(Table1[[#This Row],[SpreadActual]]&lt;Table1[[#This Row],[SpreadFavorite]],1,0)</f>
        <v>0</v>
      </c>
      <c r="P10681">
        <v>44</v>
      </c>
      <c r="Q10681" t="s">
        <v>143</v>
      </c>
      <c r="R10681" t="b">
        <v>0</v>
      </c>
      <c r="S10681">
        <v>79</v>
      </c>
      <c r="T10681">
        <v>2</v>
      </c>
      <c r="U10681">
        <v>52</v>
      </c>
    </row>
    <row r="10682" spans="1:22" x14ac:dyDescent="0.2">
      <c r="A10682" s="1">
        <v>41224</v>
      </c>
      <c r="B10682">
        <v>2012</v>
      </c>
      <c r="C10682">
        <f>_xlfn.MAXIFS(Table1[ScheduleWeekWritten],Table1[ScheduleSeason],Table1[[#This Row],[ScheduleSeason]])</f>
        <v>17</v>
      </c>
      <c r="D10682">
        <v>10</v>
      </c>
      <c r="E10682" cm="1">
        <f t="array" ref="E10682">_xlfn.XLOOKUP(Table1[[#This Row],[ScheduleWeekWritten]],Table3[Game],100+Table3[Increase],Table1[[#This Row],[ScheduleWeekWritten]])</f>
        <v>10</v>
      </c>
      <c r="F10682" t="b">
        <v>0</v>
      </c>
      <c r="G10682" t="s">
        <v>54</v>
      </c>
      <c r="H10682">
        <v>34</v>
      </c>
      <c r="I10682">
        <v>24</v>
      </c>
      <c r="J10682" t="s">
        <v>45</v>
      </c>
      <c r="K10682" t="s">
        <v>79</v>
      </c>
      <c r="L10682" t="str">
        <f>_xlfn.XLOOKUP(Table1[[#This Row],[TeamFavoriteID]],Table2[team_id],Table2[team_name],_xlfn.XLOOKUP(Table1[[#This Row],[TeamFavoriteID]],Table2[team_id_pfr],Table2[team_name],"Even"))</f>
        <v>Detroit Lions</v>
      </c>
      <c r="M10682">
        <v>-3</v>
      </c>
      <c r="N10682">
        <f>IF(Table1[[#This Row],[TeamFavorite]]=Table1[[#This Row],[TeamHome]],Table1[[#This Row],[ScoreAway]]-Table1[[#This Row],[ScoreHome]],Table1[[#This Row],[ScoreHome]]-Table1[[#This Row],[ScoreAway]])</f>
        <v>10</v>
      </c>
      <c r="O10682">
        <f>IF(Table1[[#This Row],[SpreadActual]]&lt;Table1[[#This Row],[SpreadFavorite]],1,0)</f>
        <v>0</v>
      </c>
      <c r="P10682">
        <v>45.5</v>
      </c>
      <c r="Q10682" t="s">
        <v>194</v>
      </c>
      <c r="R10682" t="b">
        <v>0</v>
      </c>
      <c r="S10682">
        <v>72</v>
      </c>
      <c r="T10682">
        <v>0</v>
      </c>
      <c r="V10682" t="s">
        <v>103</v>
      </c>
    </row>
    <row r="10683" spans="1:22" x14ac:dyDescent="0.2">
      <c r="A10683" s="1">
        <v>41224</v>
      </c>
      <c r="B10683">
        <v>2012</v>
      </c>
      <c r="C10683">
        <f>_xlfn.MAXIFS(Table1[ScheduleWeekWritten],Table1[ScheduleSeason],Table1[[#This Row],[ScheduleSeason]])</f>
        <v>17</v>
      </c>
      <c r="D10683">
        <v>10</v>
      </c>
      <c r="E10683" cm="1">
        <f t="array" ref="E10683">_xlfn.XLOOKUP(Table1[[#This Row],[ScheduleWeekWritten]],Table3[Game],100+Table3[Increase],Table1[[#This Row],[ScheduleWeekWritten]])</f>
        <v>10</v>
      </c>
      <c r="F10683" t="b">
        <v>0</v>
      </c>
      <c r="G10683" t="s">
        <v>115</v>
      </c>
      <c r="H10683">
        <v>37</v>
      </c>
      <c r="I10683">
        <v>31</v>
      </c>
      <c r="J10683" t="s">
        <v>28</v>
      </c>
      <c r="K10683" t="s">
        <v>70</v>
      </c>
      <c r="L10683" t="str">
        <f>_xlfn.XLOOKUP(Table1[[#This Row],[TeamFavoriteID]],Table2[team_id],Table2[team_name],_xlfn.XLOOKUP(Table1[[#This Row],[TeamFavoriteID]],Table2[team_id_pfr],Table2[team_name],"Even"))</f>
        <v>Boston Patriots</v>
      </c>
      <c r="M10683">
        <v>-13.5</v>
      </c>
      <c r="N10683">
        <f>IF(Table1[[#This Row],[TeamFavorite]]=Table1[[#This Row],[TeamHome]],Table1[[#This Row],[ScoreAway]]-Table1[[#This Row],[ScoreHome]],Table1[[#This Row],[ScoreHome]]-Table1[[#This Row],[ScoreAway]])</f>
        <v>6</v>
      </c>
      <c r="O10683">
        <f>IF(Table1[[#This Row],[SpreadActual]]&lt;Table1[[#This Row],[SpreadFavorite]],1,0)</f>
        <v>0</v>
      </c>
      <c r="P10683">
        <v>54</v>
      </c>
      <c r="Q10683" t="s">
        <v>179</v>
      </c>
      <c r="R10683" t="b">
        <v>0</v>
      </c>
      <c r="S10683">
        <v>64</v>
      </c>
      <c r="T10683">
        <v>8</v>
      </c>
      <c r="U10683">
        <v>55</v>
      </c>
    </row>
    <row r="10684" spans="1:22" x14ac:dyDescent="0.2">
      <c r="A10684" s="1">
        <v>41224</v>
      </c>
      <c r="B10684">
        <v>2012</v>
      </c>
      <c r="C10684">
        <f>_xlfn.MAXIFS(Table1[ScheduleWeekWritten],Table1[ScheduleSeason],Table1[[#This Row],[ScheduleSeason]])</f>
        <v>17</v>
      </c>
      <c r="D10684">
        <v>10</v>
      </c>
      <c r="E10684" cm="1">
        <f t="array" ref="E10684">_xlfn.XLOOKUP(Table1[[#This Row],[ScheduleWeekWritten]],Table3[Game],100+Table3[Increase],Table1[[#This Row],[ScheduleWeekWritten]])</f>
        <v>10</v>
      </c>
      <c r="F10684" t="b">
        <v>0</v>
      </c>
      <c r="G10684" t="s">
        <v>95</v>
      </c>
      <c r="H10684">
        <v>31</v>
      </c>
      <c r="I10684">
        <v>27</v>
      </c>
      <c r="J10684" t="s">
        <v>38</v>
      </c>
      <c r="K10684" t="s">
        <v>109</v>
      </c>
      <c r="L10684" t="str">
        <f>_xlfn.XLOOKUP(Table1[[#This Row],[TeamFavoriteID]],Table2[team_id],Table2[team_name],_xlfn.XLOOKUP(Table1[[#This Row],[TeamFavoriteID]],Table2[team_id_pfr],Table2[team_name],"Even"))</f>
        <v>Atlanta Falcons</v>
      </c>
      <c r="M10684">
        <v>-1.5</v>
      </c>
      <c r="N10684">
        <f>IF(Table1[[#This Row],[TeamFavorite]]=Table1[[#This Row],[TeamHome]],Table1[[#This Row],[ScoreAway]]-Table1[[#This Row],[ScoreHome]],Table1[[#This Row],[ScoreHome]]-Table1[[#This Row],[ScoreAway]])</f>
        <v>4</v>
      </c>
      <c r="O10684">
        <f>IF(Table1[[#This Row],[SpreadActual]]&lt;Table1[[#This Row],[SpreadFavorite]],1,0)</f>
        <v>0</v>
      </c>
      <c r="P10684">
        <v>54</v>
      </c>
      <c r="Q10684" t="s">
        <v>124</v>
      </c>
      <c r="R10684" t="b">
        <v>0</v>
      </c>
      <c r="S10684">
        <v>72</v>
      </c>
      <c r="T10684">
        <v>0</v>
      </c>
      <c r="V10684" t="s">
        <v>103</v>
      </c>
    </row>
    <row r="10685" spans="1:22" x14ac:dyDescent="0.2">
      <c r="A10685" s="1">
        <v>41224</v>
      </c>
      <c r="B10685">
        <v>2012</v>
      </c>
      <c r="C10685">
        <f>_xlfn.MAXIFS(Table1[ScheduleWeekWritten],Table1[ScheduleSeason],Table1[[#This Row],[ScheduleSeason]])</f>
        <v>17</v>
      </c>
      <c r="D10685">
        <v>10</v>
      </c>
      <c r="E10685" cm="1">
        <f t="array" ref="E10685">_xlfn.XLOOKUP(Table1[[#This Row],[ScheduleWeekWritten]],Table3[Game],100+Table3[Increase],Table1[[#This Row],[ScheduleWeekWritten]])</f>
        <v>10</v>
      </c>
      <c r="F10685" t="b">
        <v>0</v>
      </c>
      <c r="G10685" t="s">
        <v>58</v>
      </c>
      <c r="H10685">
        <v>23</v>
      </c>
      <c r="I10685">
        <v>38</v>
      </c>
      <c r="J10685" t="s">
        <v>67</v>
      </c>
      <c r="K10685" t="s">
        <v>68</v>
      </c>
      <c r="L10685" t="str">
        <f>_xlfn.XLOOKUP(Table1[[#This Row],[TeamFavoriteID]],Table2[team_id],Table2[team_name],_xlfn.XLOOKUP(Table1[[#This Row],[TeamFavoriteID]],Table2[team_id_pfr],Table2[team_name],"Even"))</f>
        <v>Dallas Cowboys</v>
      </c>
      <c r="M10685">
        <v>-2.5</v>
      </c>
      <c r="N10685">
        <f>IF(Table1[[#This Row],[TeamFavorite]]=Table1[[#This Row],[TeamHome]],Table1[[#This Row],[ScoreAway]]-Table1[[#This Row],[ScoreHome]],Table1[[#This Row],[ScoreHome]]-Table1[[#This Row],[ScoreAway]])</f>
        <v>-15</v>
      </c>
      <c r="O10685">
        <f>IF(Table1[[#This Row],[SpreadActual]]&lt;Table1[[#This Row],[SpreadFavorite]],1,0)</f>
        <v>1</v>
      </c>
      <c r="P10685">
        <v>44.5</v>
      </c>
      <c r="Q10685" t="s">
        <v>183</v>
      </c>
      <c r="R10685" t="b">
        <v>0</v>
      </c>
      <c r="S10685">
        <v>63</v>
      </c>
      <c r="T10685">
        <v>7</v>
      </c>
      <c r="U10685">
        <v>45</v>
      </c>
    </row>
    <row r="10686" spans="1:22" x14ac:dyDescent="0.2">
      <c r="A10686" s="1">
        <v>41224</v>
      </c>
      <c r="B10686">
        <v>2012</v>
      </c>
      <c r="C10686">
        <f>_xlfn.MAXIFS(Table1[ScheduleWeekWritten],Table1[ScheduleSeason],Table1[[#This Row],[ScheduleSeason]])</f>
        <v>17</v>
      </c>
      <c r="D10686">
        <v>10</v>
      </c>
      <c r="E10686" cm="1">
        <f t="array" ref="E10686">_xlfn.XLOOKUP(Table1[[#This Row],[ScheduleWeekWritten]],Table3[Game],100+Table3[Increase],Table1[[#This Row],[ScheduleWeekWritten]])</f>
        <v>10</v>
      </c>
      <c r="F10686" t="b">
        <v>0</v>
      </c>
      <c r="G10686" t="s">
        <v>53</v>
      </c>
      <c r="H10686">
        <v>24</v>
      </c>
      <c r="I10686">
        <v>24</v>
      </c>
      <c r="J10686" t="s">
        <v>153</v>
      </c>
      <c r="K10686" t="s">
        <v>87</v>
      </c>
      <c r="L10686" t="str">
        <f>_xlfn.XLOOKUP(Table1[[#This Row],[TeamFavoriteID]],Table2[team_id],Table2[team_name],_xlfn.XLOOKUP(Table1[[#This Row],[TeamFavoriteID]],Table2[team_id_pfr],Table2[team_name],"Even"))</f>
        <v>San Francisco 49ers</v>
      </c>
      <c r="M10686">
        <v>-13</v>
      </c>
      <c r="N10686">
        <f>IF(Table1[[#This Row],[TeamFavorite]]=Table1[[#This Row],[TeamHome]],Table1[[#This Row],[ScoreAway]]-Table1[[#This Row],[ScoreHome]],Table1[[#This Row],[ScoreHome]]-Table1[[#This Row],[ScoreAway]])</f>
        <v>0</v>
      </c>
      <c r="O10686">
        <f>IF(Table1[[#This Row],[SpreadActual]]&lt;Table1[[#This Row],[SpreadFavorite]],1,0)</f>
        <v>0</v>
      </c>
      <c r="P10686">
        <v>38</v>
      </c>
      <c r="Q10686" t="s">
        <v>118</v>
      </c>
      <c r="R10686" t="b">
        <v>0</v>
      </c>
      <c r="S10686">
        <v>60</v>
      </c>
      <c r="T10686">
        <v>5</v>
      </c>
      <c r="U10686">
        <v>59</v>
      </c>
    </row>
    <row r="10687" spans="1:22" x14ac:dyDescent="0.2">
      <c r="A10687" s="1">
        <v>41224</v>
      </c>
      <c r="B10687">
        <v>2012</v>
      </c>
      <c r="C10687">
        <f>_xlfn.MAXIFS(Table1[ScheduleWeekWritten],Table1[ScheduleSeason],Table1[[#This Row],[ScheduleSeason]])</f>
        <v>17</v>
      </c>
      <c r="D10687">
        <v>10</v>
      </c>
      <c r="E10687" cm="1">
        <f t="array" ref="E10687">_xlfn.XLOOKUP(Table1[[#This Row],[ScheduleWeekWritten]],Table3[Game],100+Table3[Increase],Table1[[#This Row],[ScheduleWeekWritten]])</f>
        <v>10</v>
      </c>
      <c r="F10687" t="b">
        <v>0</v>
      </c>
      <c r="G10687" t="s">
        <v>128</v>
      </c>
      <c r="H10687">
        <v>28</v>
      </c>
      <c r="I10687">
        <v>7</v>
      </c>
      <c r="J10687" t="s">
        <v>31</v>
      </c>
      <c r="K10687" t="s">
        <v>132</v>
      </c>
      <c r="L10687" t="str">
        <f>_xlfn.XLOOKUP(Table1[[#This Row],[TeamFavoriteID]],Table2[team_id],Table2[team_name],_xlfn.XLOOKUP(Table1[[#This Row],[TeamFavoriteID]],Table2[team_id_pfr],Table2[team_name],"Even"))</f>
        <v>Seattle Seahawks</v>
      </c>
      <c r="M10687">
        <v>-5.5</v>
      </c>
      <c r="N10687">
        <f>IF(Table1[[#This Row],[TeamFavorite]]=Table1[[#This Row],[TeamHome]],Table1[[#This Row],[ScoreAway]]-Table1[[#This Row],[ScoreHome]],Table1[[#This Row],[ScoreHome]]-Table1[[#This Row],[ScoreAway]])</f>
        <v>-21</v>
      </c>
      <c r="O10687">
        <f>IF(Table1[[#This Row],[SpreadActual]]&lt;Table1[[#This Row],[SpreadFavorite]],1,0)</f>
        <v>1</v>
      </c>
      <c r="P10687">
        <v>38.5</v>
      </c>
      <c r="Q10687" t="s">
        <v>180</v>
      </c>
      <c r="R10687" t="b">
        <v>0</v>
      </c>
      <c r="S10687">
        <v>48</v>
      </c>
      <c r="T10687">
        <v>2</v>
      </c>
      <c r="U10687">
        <v>66</v>
      </c>
    </row>
    <row r="10688" spans="1:22" x14ac:dyDescent="0.2">
      <c r="A10688" s="1">
        <v>41224</v>
      </c>
      <c r="B10688">
        <v>2012</v>
      </c>
      <c r="C10688">
        <f>_xlfn.MAXIFS(Table1[ScheduleWeekWritten],Table1[ScheduleSeason],Table1[[#This Row],[ScheduleSeason]])</f>
        <v>17</v>
      </c>
      <c r="D10688">
        <v>10</v>
      </c>
      <c r="E10688" cm="1">
        <f t="array" ref="E10688">_xlfn.XLOOKUP(Table1[[#This Row],[ScheduleWeekWritten]],Table3[Game],100+Table3[Increase],Table1[[#This Row],[ScheduleWeekWritten]])</f>
        <v>10</v>
      </c>
      <c r="F10688" t="b">
        <v>0</v>
      </c>
      <c r="G10688" t="s">
        <v>127</v>
      </c>
      <c r="H10688">
        <v>34</v>
      </c>
      <c r="I10688">
        <v>24</v>
      </c>
      <c r="J10688" t="s">
        <v>27</v>
      </c>
      <c r="K10688" t="s">
        <v>133</v>
      </c>
      <c r="L10688" t="str">
        <f>_xlfn.XLOOKUP(Table1[[#This Row],[TeamFavoriteID]],Table2[team_id],Table2[team_name],_xlfn.XLOOKUP(Table1[[#This Row],[TeamFavoriteID]],Table2[team_id_pfr],Table2[team_name],"Even"))</f>
        <v>Tampa Bay Buccaneers</v>
      </c>
      <c r="M10688">
        <v>-3</v>
      </c>
      <c r="N10688">
        <f>IF(Table1[[#This Row],[TeamFavorite]]=Table1[[#This Row],[TeamHome]],Table1[[#This Row],[ScoreAway]]-Table1[[#This Row],[ScoreHome]],Table1[[#This Row],[ScoreHome]]-Table1[[#This Row],[ScoreAway]])</f>
        <v>-10</v>
      </c>
      <c r="O10688">
        <f>IF(Table1[[#This Row],[SpreadActual]]&lt;Table1[[#This Row],[SpreadFavorite]],1,0)</f>
        <v>1</v>
      </c>
      <c r="P10688">
        <v>47</v>
      </c>
      <c r="Q10688" t="s">
        <v>168</v>
      </c>
      <c r="R10688" t="b">
        <v>0</v>
      </c>
      <c r="S10688">
        <v>80</v>
      </c>
      <c r="T10688">
        <v>6</v>
      </c>
      <c r="U10688">
        <v>51</v>
      </c>
    </row>
    <row r="10689" spans="1:22" x14ac:dyDescent="0.2">
      <c r="A10689" s="1">
        <v>41225</v>
      </c>
      <c r="B10689">
        <v>2012</v>
      </c>
      <c r="C10689">
        <f>_xlfn.MAXIFS(Table1[ScheduleWeekWritten],Table1[ScheduleSeason],Table1[[#This Row],[ScheduleSeason]])</f>
        <v>17</v>
      </c>
      <c r="D10689">
        <v>10</v>
      </c>
      <c r="E10689" cm="1">
        <f t="array" ref="E10689">_xlfn.XLOOKUP(Table1[[#This Row],[ScheduleWeekWritten]],Table3[Game],100+Table3[Increase],Table1[[#This Row],[ScheduleWeekWritten]])</f>
        <v>10</v>
      </c>
      <c r="F10689" t="b">
        <v>0</v>
      </c>
      <c r="G10689" t="s">
        <v>49</v>
      </c>
      <c r="H10689">
        <v>16</v>
      </c>
      <c r="I10689">
        <v>13</v>
      </c>
      <c r="J10689" t="s">
        <v>42</v>
      </c>
      <c r="K10689" t="s">
        <v>51</v>
      </c>
      <c r="L10689" t="str">
        <f>_xlfn.XLOOKUP(Table1[[#This Row],[TeamFavoriteID]],Table2[team_id],Table2[team_name],_xlfn.XLOOKUP(Table1[[#This Row],[TeamFavoriteID]],Table2[team_id_pfr],Table2[team_name],"Even"))</f>
        <v>Pittsburgh Steelers</v>
      </c>
      <c r="M10689">
        <v>-13</v>
      </c>
      <c r="N10689">
        <f>IF(Table1[[#This Row],[TeamFavorite]]=Table1[[#This Row],[TeamHome]],Table1[[#This Row],[ScoreAway]]-Table1[[#This Row],[ScoreHome]],Table1[[#This Row],[ScoreHome]]-Table1[[#This Row],[ScoreAway]])</f>
        <v>-3</v>
      </c>
      <c r="O10689">
        <f>IF(Table1[[#This Row],[SpreadActual]]&lt;Table1[[#This Row],[SpreadFavorite]],1,0)</f>
        <v>0</v>
      </c>
      <c r="P10689">
        <v>40</v>
      </c>
      <c r="Q10689" t="s">
        <v>175</v>
      </c>
      <c r="R10689" t="b">
        <v>0</v>
      </c>
      <c r="S10689">
        <v>45</v>
      </c>
      <c r="T10689">
        <v>11</v>
      </c>
      <c r="U10689">
        <v>84</v>
      </c>
      <c r="V10689" t="s">
        <v>195</v>
      </c>
    </row>
    <row r="10690" spans="1:22" x14ac:dyDescent="0.2">
      <c r="A10690" s="1">
        <v>41228</v>
      </c>
      <c r="B10690">
        <v>2012</v>
      </c>
      <c r="C10690">
        <f>_xlfn.MAXIFS(Table1[ScheduleWeekWritten],Table1[ScheduleSeason],Table1[[#This Row],[ScheduleSeason]])</f>
        <v>17</v>
      </c>
      <c r="D10690">
        <v>11</v>
      </c>
      <c r="E10690" cm="1">
        <f t="array" ref="E10690">_xlfn.XLOOKUP(Table1[[#This Row],[ScheduleWeekWritten]],Table3[Game],100+Table3[Increase],Table1[[#This Row],[ScheduleWeekWritten]])</f>
        <v>11</v>
      </c>
      <c r="F10690" t="b">
        <v>0</v>
      </c>
      <c r="G10690" t="s">
        <v>28</v>
      </c>
      <c r="H10690">
        <v>19</v>
      </c>
      <c r="I10690">
        <v>14</v>
      </c>
      <c r="J10690" t="s">
        <v>19</v>
      </c>
      <c r="K10690" t="s">
        <v>43</v>
      </c>
      <c r="L10690" t="str">
        <f>_xlfn.XLOOKUP(Table1[[#This Row],[TeamFavoriteID]],Table2[team_id],Table2[team_name],_xlfn.XLOOKUP(Table1[[#This Row],[TeamFavoriteID]],Table2[team_id_pfr],Table2[team_name],"Even"))</f>
        <v>Buffalo Bills</v>
      </c>
      <c r="M10690">
        <v>-2.5</v>
      </c>
      <c r="N10690">
        <f>IF(Table1[[#This Row],[TeamFavorite]]=Table1[[#This Row],[TeamHome]],Table1[[#This Row],[ScoreAway]]-Table1[[#This Row],[ScoreHome]],Table1[[#This Row],[ScoreHome]]-Table1[[#This Row],[ScoreAway]])</f>
        <v>-5</v>
      </c>
      <c r="O10690">
        <f>IF(Table1[[#This Row],[SpreadActual]]&lt;Table1[[#This Row],[SpreadFavorite]],1,0)</f>
        <v>1</v>
      </c>
      <c r="P10690">
        <v>46</v>
      </c>
      <c r="Q10690" t="s">
        <v>123</v>
      </c>
      <c r="R10690" t="b">
        <v>0</v>
      </c>
      <c r="S10690">
        <v>36</v>
      </c>
      <c r="T10690">
        <v>5</v>
      </c>
      <c r="U10690">
        <v>73</v>
      </c>
    </row>
    <row r="10691" spans="1:22" x14ac:dyDescent="0.2">
      <c r="A10691" s="1">
        <v>41231</v>
      </c>
      <c r="B10691">
        <v>2012</v>
      </c>
      <c r="C10691">
        <f>_xlfn.MAXIFS(Table1[ScheduleWeekWritten],Table1[ScheduleSeason],Table1[[#This Row],[ScheduleSeason]])</f>
        <v>17</v>
      </c>
      <c r="D10691">
        <v>11</v>
      </c>
      <c r="E10691" cm="1">
        <f t="array" ref="E10691">_xlfn.XLOOKUP(Table1[[#This Row],[ScheduleWeekWritten]],Table3[Game],100+Table3[Increase],Table1[[#This Row],[ScheduleWeekWritten]])</f>
        <v>11</v>
      </c>
      <c r="F10691" t="b">
        <v>0</v>
      </c>
      <c r="G10691" t="s">
        <v>38</v>
      </c>
      <c r="H10691">
        <v>23</v>
      </c>
      <c r="I10691">
        <v>19</v>
      </c>
      <c r="J10691" t="s">
        <v>149</v>
      </c>
      <c r="K10691" t="s">
        <v>109</v>
      </c>
      <c r="L10691" t="str">
        <f>_xlfn.XLOOKUP(Table1[[#This Row],[TeamFavoriteID]],Table2[team_id],Table2[team_name],_xlfn.XLOOKUP(Table1[[#This Row],[TeamFavoriteID]],Table2[team_id_pfr],Table2[team_name],"Even"))</f>
        <v>Atlanta Falcons</v>
      </c>
      <c r="M10691">
        <v>-9.5</v>
      </c>
      <c r="N10691">
        <f>IF(Table1[[#This Row],[TeamFavorite]]=Table1[[#This Row],[TeamHome]],Table1[[#This Row],[ScoreAway]]-Table1[[#This Row],[ScoreHome]],Table1[[#This Row],[ScoreHome]]-Table1[[#This Row],[ScoreAway]])</f>
        <v>-4</v>
      </c>
      <c r="O10691">
        <f>IF(Table1[[#This Row],[SpreadActual]]&lt;Table1[[#This Row],[SpreadFavorite]],1,0)</f>
        <v>0</v>
      </c>
      <c r="P10691">
        <v>44</v>
      </c>
      <c r="Q10691" t="s">
        <v>148</v>
      </c>
      <c r="R10691" t="b">
        <v>0</v>
      </c>
      <c r="S10691">
        <v>72</v>
      </c>
      <c r="T10691">
        <v>0</v>
      </c>
      <c r="V10691" t="s">
        <v>103</v>
      </c>
    </row>
    <row r="10692" spans="1:22" x14ac:dyDescent="0.2">
      <c r="A10692" s="1">
        <v>41231</v>
      </c>
      <c r="B10692">
        <v>2012</v>
      </c>
      <c r="C10692">
        <f>_xlfn.MAXIFS(Table1[ScheduleWeekWritten],Table1[ScheduleSeason],Table1[[#This Row],[ScheduleSeason]])</f>
        <v>17</v>
      </c>
      <c r="D10692">
        <v>11</v>
      </c>
      <c r="E10692" cm="1">
        <f t="array" ref="E10692">_xlfn.XLOOKUP(Table1[[#This Row],[ScheduleWeekWritten]],Table3[Game],100+Table3[Increase],Table1[[#This Row],[ScheduleWeekWritten]])</f>
        <v>11</v>
      </c>
      <c r="F10692" t="b">
        <v>0</v>
      </c>
      <c r="G10692" t="s">
        <v>152</v>
      </c>
      <c r="H10692">
        <v>21</v>
      </c>
      <c r="I10692">
        <v>27</v>
      </c>
      <c r="J10692" t="s">
        <v>127</v>
      </c>
      <c r="K10692" t="s">
        <v>133</v>
      </c>
      <c r="L10692" t="str">
        <f>_xlfn.XLOOKUP(Table1[[#This Row],[TeamFavoriteID]],Table2[team_id],Table2[team_name],_xlfn.XLOOKUP(Table1[[#This Row],[TeamFavoriteID]],Table2[team_id_pfr],Table2[team_name],"Even"))</f>
        <v>Tampa Bay Buccaneers</v>
      </c>
      <c r="M10692">
        <v>-1.5</v>
      </c>
      <c r="N10692">
        <f>IF(Table1[[#This Row],[TeamFavorite]]=Table1[[#This Row],[TeamHome]],Table1[[#This Row],[ScoreAway]]-Table1[[#This Row],[ScoreHome]],Table1[[#This Row],[ScoreHome]]-Table1[[#This Row],[ScoreAway]])</f>
        <v>-6</v>
      </c>
      <c r="O10692">
        <f>IF(Table1[[#This Row],[SpreadActual]]&lt;Table1[[#This Row],[SpreadFavorite]],1,0)</f>
        <v>1</v>
      </c>
      <c r="P10692">
        <v>47</v>
      </c>
      <c r="Q10692" t="s">
        <v>160</v>
      </c>
      <c r="R10692" t="b">
        <v>0</v>
      </c>
      <c r="S10692">
        <v>55</v>
      </c>
      <c r="T10692">
        <v>9</v>
      </c>
      <c r="U10692">
        <v>15</v>
      </c>
    </row>
    <row r="10693" spans="1:22" x14ac:dyDescent="0.2">
      <c r="A10693" s="1">
        <v>41231</v>
      </c>
      <c r="B10693">
        <v>2012</v>
      </c>
      <c r="C10693">
        <f>_xlfn.MAXIFS(Table1[ScheduleWeekWritten],Table1[ScheduleSeason],Table1[[#This Row],[ScheduleSeason]])</f>
        <v>17</v>
      </c>
      <c r="D10693">
        <v>11</v>
      </c>
      <c r="E10693" cm="1">
        <f t="array" ref="E10693">_xlfn.XLOOKUP(Table1[[#This Row],[ScheduleWeekWritten]],Table3[Game],100+Table3[Increase],Table1[[#This Row],[ScheduleWeekWritten]])</f>
        <v>11</v>
      </c>
      <c r="F10693" t="b">
        <v>0</v>
      </c>
      <c r="G10693" t="s">
        <v>67</v>
      </c>
      <c r="H10693">
        <v>23</v>
      </c>
      <c r="I10693">
        <v>20</v>
      </c>
      <c r="J10693" t="s">
        <v>62</v>
      </c>
      <c r="K10693" t="s">
        <v>68</v>
      </c>
      <c r="L10693" t="str">
        <f>_xlfn.XLOOKUP(Table1[[#This Row],[TeamFavoriteID]],Table2[team_id],Table2[team_name],_xlfn.XLOOKUP(Table1[[#This Row],[TeamFavoriteID]],Table2[team_id_pfr],Table2[team_name],"Even"))</f>
        <v>Dallas Cowboys</v>
      </c>
      <c r="M10693">
        <v>-7</v>
      </c>
      <c r="N10693">
        <f>IF(Table1[[#This Row],[TeamFavorite]]=Table1[[#This Row],[TeamHome]],Table1[[#This Row],[ScoreAway]]-Table1[[#This Row],[ScoreHome]],Table1[[#This Row],[ScoreHome]]-Table1[[#This Row],[ScoreAway]])</f>
        <v>-3</v>
      </c>
      <c r="O10693">
        <f>IF(Table1[[#This Row],[SpreadActual]]&lt;Table1[[#This Row],[SpreadFavorite]],1,0)</f>
        <v>0</v>
      </c>
      <c r="P10693">
        <v>43.5</v>
      </c>
      <c r="Q10693" t="s">
        <v>192</v>
      </c>
      <c r="R10693" t="b">
        <v>0</v>
      </c>
      <c r="S10693">
        <v>63</v>
      </c>
      <c r="T10693">
        <v>5</v>
      </c>
      <c r="V10693" t="s">
        <v>193</v>
      </c>
    </row>
    <row r="10694" spans="1:22" x14ac:dyDescent="0.2">
      <c r="A10694" s="1">
        <v>41231</v>
      </c>
      <c r="B10694">
        <v>2012</v>
      </c>
      <c r="C10694">
        <f>_xlfn.MAXIFS(Table1[ScheduleWeekWritten],Table1[ScheduleSeason],Table1[[#This Row],[ScheduleSeason]])</f>
        <v>17</v>
      </c>
      <c r="D10694">
        <v>11</v>
      </c>
      <c r="E10694" cm="1">
        <f t="array" ref="E10694">_xlfn.XLOOKUP(Table1[[#This Row],[ScheduleWeekWritten]],Table3[Game],100+Table3[Increase],Table1[[#This Row],[ScheduleWeekWritten]])</f>
        <v>11</v>
      </c>
      <c r="F10694" t="b">
        <v>0</v>
      </c>
      <c r="G10694" t="s">
        <v>24</v>
      </c>
      <c r="H10694">
        <v>30</v>
      </c>
      <c r="I10694">
        <v>23</v>
      </c>
      <c r="J10694" t="s">
        <v>27</v>
      </c>
      <c r="K10694" t="s">
        <v>88</v>
      </c>
      <c r="L10694" t="str">
        <f>_xlfn.XLOOKUP(Table1[[#This Row],[TeamFavoriteID]],Table2[team_id],Table2[team_name],_xlfn.XLOOKUP(Table1[[#This Row],[TeamFavoriteID]],Table2[team_id_pfr],Table2[team_name],"Even"))</f>
        <v>Denver Broncos</v>
      </c>
      <c r="M10694">
        <v>-7.5</v>
      </c>
      <c r="N10694">
        <f>IF(Table1[[#This Row],[TeamFavorite]]=Table1[[#This Row],[TeamHome]],Table1[[#This Row],[ScoreAway]]-Table1[[#This Row],[ScoreHome]],Table1[[#This Row],[ScoreHome]]-Table1[[#This Row],[ScoreAway]])</f>
        <v>-7</v>
      </c>
      <c r="O10694">
        <f>IF(Table1[[#This Row],[SpreadActual]]&lt;Table1[[#This Row],[SpreadFavorite]],1,0)</f>
        <v>0</v>
      </c>
      <c r="P10694">
        <v>48</v>
      </c>
      <c r="Q10694" t="s">
        <v>174</v>
      </c>
      <c r="R10694" t="b">
        <v>0</v>
      </c>
      <c r="S10694">
        <v>63</v>
      </c>
      <c r="T10694">
        <v>3</v>
      </c>
      <c r="U10694">
        <v>22</v>
      </c>
    </row>
    <row r="10695" spans="1:22" x14ac:dyDescent="0.2">
      <c r="A10695" s="1">
        <v>41231</v>
      </c>
      <c r="B10695">
        <v>2012</v>
      </c>
      <c r="C10695">
        <f>_xlfn.MAXIFS(Table1[ScheduleWeekWritten],Table1[ScheduleSeason],Table1[[#This Row],[ScheduleSeason]])</f>
        <v>17</v>
      </c>
      <c r="D10695">
        <v>11</v>
      </c>
      <c r="E10695" cm="1">
        <f t="array" ref="E10695">_xlfn.XLOOKUP(Table1[[#This Row],[ScheduleWeekWritten]],Table3[Game],100+Table3[Increase],Table1[[#This Row],[ScheduleWeekWritten]])</f>
        <v>11</v>
      </c>
      <c r="F10695" t="b">
        <v>0</v>
      </c>
      <c r="G10695" t="s">
        <v>45</v>
      </c>
      <c r="H10695">
        <v>20</v>
      </c>
      <c r="I10695">
        <v>24</v>
      </c>
      <c r="J10695" t="s">
        <v>33</v>
      </c>
      <c r="K10695" t="s">
        <v>35</v>
      </c>
      <c r="L10695" t="str">
        <f>_xlfn.XLOOKUP(Table1[[#This Row],[TeamFavoriteID]],Table2[team_id],Table2[team_name],_xlfn.XLOOKUP(Table1[[#This Row],[TeamFavoriteID]],Table2[team_id_pfr],Table2[team_name],"Even"))</f>
        <v>Green Bay Packers</v>
      </c>
      <c r="M10695">
        <v>-3</v>
      </c>
      <c r="N10695">
        <f>IF(Table1[[#This Row],[TeamFavorite]]=Table1[[#This Row],[TeamHome]],Table1[[#This Row],[ScoreAway]]-Table1[[#This Row],[ScoreHome]],Table1[[#This Row],[ScoreHome]]-Table1[[#This Row],[ScoreAway]])</f>
        <v>-4</v>
      </c>
      <c r="O10695">
        <f>IF(Table1[[#This Row],[SpreadActual]]&lt;Table1[[#This Row],[SpreadFavorite]],1,0)</f>
        <v>1</v>
      </c>
      <c r="P10695">
        <v>53.5</v>
      </c>
      <c r="Q10695" t="s">
        <v>181</v>
      </c>
      <c r="R10695" t="b">
        <v>0</v>
      </c>
      <c r="S10695">
        <v>72</v>
      </c>
      <c r="T10695">
        <v>0</v>
      </c>
      <c r="V10695" t="s">
        <v>103</v>
      </c>
    </row>
    <row r="10696" spans="1:22" x14ac:dyDescent="0.2">
      <c r="A10696" s="1">
        <v>41231</v>
      </c>
      <c r="B10696">
        <v>2012</v>
      </c>
      <c r="C10696">
        <f>_xlfn.MAXIFS(Table1[ScheduleWeekWritten],Table1[ScheduleSeason],Table1[[#This Row],[ScheduleSeason]])</f>
        <v>17</v>
      </c>
      <c r="D10696">
        <v>11</v>
      </c>
      <c r="E10696" cm="1">
        <f t="array" ref="E10696">_xlfn.XLOOKUP(Table1[[#This Row],[ScheduleWeekWritten]],Table3[Game],100+Table3[Increase],Table1[[#This Row],[ScheduleWeekWritten]])</f>
        <v>11</v>
      </c>
      <c r="F10696" t="b">
        <v>0</v>
      </c>
      <c r="G10696" t="s">
        <v>177</v>
      </c>
      <c r="H10696">
        <v>43</v>
      </c>
      <c r="I10696">
        <v>37</v>
      </c>
      <c r="J10696" t="s">
        <v>154</v>
      </c>
      <c r="K10696" t="s">
        <v>182</v>
      </c>
      <c r="L10696" t="str">
        <f>_xlfn.XLOOKUP(Table1[[#This Row],[TeamFavoriteID]],Table2[team_id],Table2[team_name],_xlfn.XLOOKUP(Table1[[#This Row],[TeamFavoriteID]],Table2[team_id_pfr],Table2[team_name],"Even"))</f>
        <v>Houston Texans</v>
      </c>
      <c r="M10696">
        <v>-15.5</v>
      </c>
      <c r="N10696">
        <f>IF(Table1[[#This Row],[TeamFavorite]]=Table1[[#This Row],[TeamHome]],Table1[[#This Row],[ScoreAway]]-Table1[[#This Row],[ScoreHome]],Table1[[#This Row],[ScoreHome]]-Table1[[#This Row],[ScoreAway]])</f>
        <v>-6</v>
      </c>
      <c r="O10696">
        <f>IF(Table1[[#This Row],[SpreadActual]]&lt;Table1[[#This Row],[SpreadFavorite]],1,0)</f>
        <v>0</v>
      </c>
      <c r="P10696">
        <v>40.5</v>
      </c>
      <c r="Q10696" t="s">
        <v>178</v>
      </c>
      <c r="R10696" t="b">
        <v>0</v>
      </c>
      <c r="S10696">
        <v>70</v>
      </c>
      <c r="T10696">
        <v>7</v>
      </c>
      <c r="V10696" t="s">
        <v>193</v>
      </c>
    </row>
    <row r="10697" spans="1:22" x14ac:dyDescent="0.2">
      <c r="A10697" s="1">
        <v>41231</v>
      </c>
      <c r="B10697">
        <v>2012</v>
      </c>
      <c r="C10697">
        <f>_xlfn.MAXIFS(Table1[ScheduleWeekWritten],Table1[ScheduleSeason],Table1[[#This Row],[ScheduleSeason]])</f>
        <v>17</v>
      </c>
      <c r="D10697">
        <v>11</v>
      </c>
      <c r="E10697" cm="1">
        <f t="array" ref="E10697">_xlfn.XLOOKUP(Table1[[#This Row],[ScheduleWeekWritten]],Table3[Game],100+Table3[Increase],Table1[[#This Row],[ScheduleWeekWritten]])</f>
        <v>11</v>
      </c>
      <c r="F10697" t="b">
        <v>0</v>
      </c>
      <c r="G10697" t="s">
        <v>42</v>
      </c>
      <c r="H10697">
        <v>6</v>
      </c>
      <c r="I10697">
        <v>28</v>
      </c>
      <c r="J10697" t="s">
        <v>101</v>
      </c>
      <c r="K10697" t="s">
        <v>104</v>
      </c>
      <c r="L10697" t="str">
        <f>_xlfn.XLOOKUP(Table1[[#This Row],[TeamFavoriteID]],Table2[team_id],Table2[team_name],_xlfn.XLOOKUP(Table1[[#This Row],[TeamFavoriteID]],Table2[team_id_pfr],Table2[team_name],"Even"))</f>
        <v>Cincinnati Bengals</v>
      </c>
      <c r="M10697">
        <v>-3</v>
      </c>
      <c r="N10697">
        <f>IF(Table1[[#This Row],[TeamFavorite]]=Table1[[#This Row],[TeamHome]],Table1[[#This Row],[ScoreAway]]-Table1[[#This Row],[ScoreHome]],Table1[[#This Row],[ScoreHome]]-Table1[[#This Row],[ScoreAway]])</f>
        <v>-22</v>
      </c>
      <c r="O10697">
        <f>IF(Table1[[#This Row],[SpreadActual]]&lt;Table1[[#This Row],[SpreadFavorite]],1,0)</f>
        <v>1</v>
      </c>
      <c r="P10697">
        <v>42.5</v>
      </c>
      <c r="Q10697" t="s">
        <v>117</v>
      </c>
      <c r="R10697" t="b">
        <v>0</v>
      </c>
      <c r="S10697">
        <v>60</v>
      </c>
      <c r="T10697">
        <v>12</v>
      </c>
      <c r="U10697">
        <v>37</v>
      </c>
    </row>
    <row r="10698" spans="1:22" x14ac:dyDescent="0.2">
      <c r="A10698" s="1">
        <v>41231</v>
      </c>
      <c r="B10698">
        <v>2012</v>
      </c>
      <c r="C10698">
        <f>_xlfn.MAXIFS(Table1[ScheduleWeekWritten],Table1[ScheduleSeason],Table1[[#This Row],[ScheduleSeason]])</f>
        <v>17</v>
      </c>
      <c r="D10698">
        <v>11</v>
      </c>
      <c r="E10698" cm="1">
        <f t="array" ref="E10698">_xlfn.XLOOKUP(Table1[[#This Row],[ScheduleWeekWritten]],Table3[Game],100+Table3[Increase],Table1[[#This Row],[ScheduleWeekWritten]])</f>
        <v>11</v>
      </c>
      <c r="F10698" t="b">
        <v>0</v>
      </c>
      <c r="G10698" t="s">
        <v>115</v>
      </c>
      <c r="H10698">
        <v>59</v>
      </c>
      <c r="I10698">
        <v>24</v>
      </c>
      <c r="J10698" t="s">
        <v>140</v>
      </c>
      <c r="K10698" t="s">
        <v>70</v>
      </c>
      <c r="L10698" t="str">
        <f>_xlfn.XLOOKUP(Table1[[#This Row],[TeamFavoriteID]],Table2[team_id],Table2[team_name],_xlfn.XLOOKUP(Table1[[#This Row],[TeamFavoriteID]],Table2[team_id_pfr],Table2[team_name],"Even"))</f>
        <v>Boston Patriots</v>
      </c>
      <c r="M10698">
        <v>-10</v>
      </c>
      <c r="N10698">
        <f>IF(Table1[[#This Row],[TeamFavorite]]=Table1[[#This Row],[TeamHome]],Table1[[#This Row],[ScoreAway]]-Table1[[#This Row],[ScoreHome]],Table1[[#This Row],[ScoreHome]]-Table1[[#This Row],[ScoreAway]])</f>
        <v>35</v>
      </c>
      <c r="O10698">
        <f>IF(Table1[[#This Row],[SpreadActual]]&lt;Table1[[#This Row],[SpreadFavorite]],1,0)</f>
        <v>0</v>
      </c>
      <c r="P10698">
        <v>55</v>
      </c>
      <c r="Q10698" t="s">
        <v>179</v>
      </c>
      <c r="R10698" t="b">
        <v>0</v>
      </c>
      <c r="S10698">
        <v>42</v>
      </c>
      <c r="T10698">
        <v>1</v>
      </c>
      <c r="U10698">
        <v>62</v>
      </c>
    </row>
    <row r="10699" spans="1:22" x14ac:dyDescent="0.2">
      <c r="A10699" s="1">
        <v>41231</v>
      </c>
      <c r="B10699">
        <v>2012</v>
      </c>
      <c r="C10699">
        <f>_xlfn.MAXIFS(Table1[ScheduleWeekWritten],Table1[ScheduleSeason],Table1[[#This Row],[ScheduleSeason]])</f>
        <v>17</v>
      </c>
      <c r="D10699">
        <v>11</v>
      </c>
      <c r="E10699" cm="1">
        <f t="array" ref="E10699">_xlfn.XLOOKUP(Table1[[#This Row],[ScheduleWeekWritten]],Table3[Game],100+Table3[Increase],Table1[[#This Row],[ScheduleWeekWritten]])</f>
        <v>11</v>
      </c>
      <c r="F10699" t="b">
        <v>0</v>
      </c>
      <c r="G10699" t="s">
        <v>20</v>
      </c>
      <c r="H10699">
        <v>17</v>
      </c>
      <c r="I10699">
        <v>38</v>
      </c>
      <c r="J10699" t="s">
        <v>95</v>
      </c>
      <c r="K10699" t="s">
        <v>98</v>
      </c>
      <c r="L10699" t="str">
        <f>_xlfn.XLOOKUP(Table1[[#This Row],[TeamFavoriteID]],Table2[team_id],Table2[team_name],_xlfn.XLOOKUP(Table1[[#This Row],[TeamFavoriteID]],Table2[team_id_pfr],Table2[team_name],"Even"))</f>
        <v>New Orleans Saints</v>
      </c>
      <c r="M10699">
        <v>-6.5</v>
      </c>
      <c r="N10699">
        <f>IF(Table1[[#This Row],[TeamFavorite]]=Table1[[#This Row],[TeamHome]],Table1[[#This Row],[ScoreAway]]-Table1[[#This Row],[ScoreHome]],Table1[[#This Row],[ScoreHome]]-Table1[[#This Row],[ScoreAway]])</f>
        <v>-21</v>
      </c>
      <c r="O10699">
        <f>IF(Table1[[#This Row],[SpreadActual]]&lt;Table1[[#This Row],[SpreadFavorite]],1,0)</f>
        <v>1</v>
      </c>
      <c r="P10699">
        <v>56</v>
      </c>
      <c r="Q10699" t="s">
        <v>76</v>
      </c>
      <c r="R10699" t="b">
        <v>0</v>
      </c>
      <c r="S10699">
        <v>62</v>
      </c>
      <c r="T10699">
        <v>3</v>
      </c>
      <c r="U10699">
        <v>62</v>
      </c>
    </row>
    <row r="10700" spans="1:22" x14ac:dyDescent="0.2">
      <c r="A10700" s="1">
        <v>41231</v>
      </c>
      <c r="B10700">
        <v>2012</v>
      </c>
      <c r="C10700">
        <f>_xlfn.MAXIFS(Table1[ScheduleWeekWritten],Table1[ScheduleSeason],Table1[[#This Row],[ScheduleSeason]])</f>
        <v>17</v>
      </c>
      <c r="D10700">
        <v>11</v>
      </c>
      <c r="E10700" cm="1">
        <f t="array" ref="E10700">_xlfn.XLOOKUP(Table1[[#This Row],[ScheduleWeekWritten]],Table3[Game],100+Table3[Increase],Table1[[#This Row],[ScheduleWeekWritten]])</f>
        <v>11</v>
      </c>
      <c r="F10700" t="b">
        <v>0</v>
      </c>
      <c r="G10700" t="s">
        <v>49</v>
      </c>
      <c r="H10700">
        <v>10</v>
      </c>
      <c r="I10700">
        <v>13</v>
      </c>
      <c r="J10700" t="s">
        <v>158</v>
      </c>
      <c r="K10700" t="s">
        <v>159</v>
      </c>
      <c r="L10700" t="str">
        <f>_xlfn.XLOOKUP(Table1[[#This Row],[TeamFavoriteID]],Table2[team_id],Table2[team_name],_xlfn.XLOOKUP(Table1[[#This Row],[TeamFavoriteID]],Table2[team_id_pfr],Table2[team_name],"Even"))</f>
        <v>Baltimore Ravens</v>
      </c>
      <c r="M10700">
        <v>-3</v>
      </c>
      <c r="N10700">
        <f>IF(Table1[[#This Row],[TeamFavorite]]=Table1[[#This Row],[TeamHome]],Table1[[#This Row],[ScoreAway]]-Table1[[#This Row],[ScoreHome]],Table1[[#This Row],[ScoreHome]]-Table1[[#This Row],[ScoreAway]])</f>
        <v>-3</v>
      </c>
      <c r="O10700">
        <f>IF(Table1[[#This Row],[SpreadActual]]&lt;Table1[[#This Row],[SpreadFavorite]],1,0)</f>
        <v>0</v>
      </c>
      <c r="P10700">
        <v>40.5</v>
      </c>
      <c r="Q10700" t="s">
        <v>175</v>
      </c>
      <c r="R10700" t="b">
        <v>0</v>
      </c>
      <c r="S10700">
        <v>46</v>
      </c>
      <c r="T10700">
        <v>6</v>
      </c>
      <c r="U10700">
        <v>52</v>
      </c>
    </row>
    <row r="10701" spans="1:22" x14ac:dyDescent="0.2">
      <c r="A10701" s="1">
        <v>41231</v>
      </c>
      <c r="B10701">
        <v>2012</v>
      </c>
      <c r="C10701">
        <f>_xlfn.MAXIFS(Table1[ScheduleWeekWritten],Table1[ScheduleSeason],Table1[[#This Row],[ScheduleSeason]])</f>
        <v>17</v>
      </c>
      <c r="D10701">
        <v>11</v>
      </c>
      <c r="E10701" cm="1">
        <f t="array" ref="E10701">_xlfn.XLOOKUP(Table1[[#This Row],[ScheduleWeekWritten]],Table3[Game],100+Table3[Increase],Table1[[#This Row],[ScheduleWeekWritten]])</f>
        <v>11</v>
      </c>
      <c r="F10701" t="b">
        <v>0</v>
      </c>
      <c r="G10701" t="s">
        <v>153</v>
      </c>
      <c r="H10701">
        <v>13</v>
      </c>
      <c r="I10701">
        <v>27</v>
      </c>
      <c r="J10701" t="s">
        <v>31</v>
      </c>
      <c r="K10701" t="s">
        <v>40</v>
      </c>
      <c r="L10701" t="str">
        <f>_xlfn.XLOOKUP(Table1[[#This Row],[TeamFavoriteID]],Table2[team_id],Table2[team_name],_xlfn.XLOOKUP(Table1[[#This Row],[TeamFavoriteID]],Table2[team_id_pfr],Table2[team_name],"Even"))</f>
        <v>Los Angeles Rams</v>
      </c>
      <c r="M10701">
        <v>-3.5</v>
      </c>
      <c r="N10701">
        <f>IF(Table1[[#This Row],[TeamFavorite]]=Table1[[#This Row],[TeamHome]],Table1[[#This Row],[ScoreAway]]-Table1[[#This Row],[ScoreHome]],Table1[[#This Row],[ScoreHome]]-Table1[[#This Row],[ScoreAway]])</f>
        <v>-14</v>
      </c>
      <c r="O10701">
        <f>IF(Table1[[#This Row],[SpreadActual]]&lt;Table1[[#This Row],[SpreadFavorite]],1,0)</f>
        <v>1</v>
      </c>
      <c r="P10701">
        <v>38.5</v>
      </c>
      <c r="Q10701" t="s">
        <v>157</v>
      </c>
      <c r="R10701" t="b">
        <v>0</v>
      </c>
      <c r="S10701">
        <v>72</v>
      </c>
      <c r="T10701">
        <v>0</v>
      </c>
      <c r="V10701" t="s">
        <v>103</v>
      </c>
    </row>
    <row r="10702" spans="1:22" x14ac:dyDescent="0.2">
      <c r="A10702" s="1">
        <v>41231</v>
      </c>
      <c r="B10702">
        <v>2012</v>
      </c>
      <c r="C10702">
        <f>_xlfn.MAXIFS(Table1[ScheduleWeekWritten],Table1[ScheduleSeason],Table1[[#This Row],[ScheduleSeason]])</f>
        <v>17</v>
      </c>
      <c r="D10702">
        <v>11</v>
      </c>
      <c r="E10702" cm="1">
        <f t="array" ref="E10702">_xlfn.XLOOKUP(Table1[[#This Row],[ScheduleWeekWritten]],Table3[Game],100+Table3[Increase],Table1[[#This Row],[ScheduleWeekWritten]])</f>
        <v>11</v>
      </c>
      <c r="F10702" t="b">
        <v>0</v>
      </c>
      <c r="G10702" t="s">
        <v>61</v>
      </c>
      <c r="H10702">
        <v>31</v>
      </c>
      <c r="I10702">
        <v>6</v>
      </c>
      <c r="J10702" t="s">
        <v>58</v>
      </c>
      <c r="K10702" t="s">
        <v>85</v>
      </c>
      <c r="L10702" t="str">
        <f>_xlfn.XLOOKUP(Table1[[#This Row],[TeamFavoriteID]],Table2[team_id],Table2[team_name],_xlfn.XLOOKUP(Table1[[#This Row],[TeamFavoriteID]],Table2[team_id_pfr],Table2[team_name],"Even"))</f>
        <v>Washington Commanders</v>
      </c>
      <c r="M10702">
        <v>-3.5</v>
      </c>
      <c r="N10702">
        <f>IF(Table1[[#This Row],[TeamFavorite]]=Table1[[#This Row],[TeamHome]],Table1[[#This Row],[ScoreAway]]-Table1[[#This Row],[ScoreHome]],Table1[[#This Row],[ScoreHome]]-Table1[[#This Row],[ScoreAway]])</f>
        <v>25</v>
      </c>
      <c r="O10702">
        <f>IF(Table1[[#This Row],[SpreadActual]]&lt;Table1[[#This Row],[SpreadFavorite]],1,0)</f>
        <v>0</v>
      </c>
      <c r="P10702">
        <v>46</v>
      </c>
      <c r="Q10702" t="s">
        <v>165</v>
      </c>
      <c r="R10702" t="b">
        <v>0</v>
      </c>
      <c r="S10702">
        <v>52</v>
      </c>
      <c r="T10702">
        <v>9</v>
      </c>
      <c r="U10702">
        <v>55</v>
      </c>
    </row>
    <row r="10703" spans="1:22" x14ac:dyDescent="0.2">
      <c r="A10703" s="1">
        <v>41232</v>
      </c>
      <c r="B10703">
        <v>2012</v>
      </c>
      <c r="C10703">
        <f>_xlfn.MAXIFS(Table1[ScheduleWeekWritten],Table1[ScheduleSeason],Table1[[#This Row],[ScheduleSeason]])</f>
        <v>17</v>
      </c>
      <c r="D10703">
        <v>11</v>
      </c>
      <c r="E10703" cm="1">
        <f t="array" ref="E10703">_xlfn.XLOOKUP(Table1[[#This Row],[ScheduleWeekWritten]],Table3[Game],100+Table3[Increase],Table1[[#This Row],[ScheduleWeekWritten]])</f>
        <v>11</v>
      </c>
      <c r="F10703" t="b">
        <v>0</v>
      </c>
      <c r="G10703" t="s">
        <v>53</v>
      </c>
      <c r="H10703">
        <v>32</v>
      </c>
      <c r="I10703">
        <v>7</v>
      </c>
      <c r="J10703" t="s">
        <v>46</v>
      </c>
      <c r="K10703" t="s">
        <v>87</v>
      </c>
      <c r="L10703" t="str">
        <f>_xlfn.XLOOKUP(Table1[[#This Row],[TeamFavoriteID]],Table2[team_id],Table2[team_name],_xlfn.XLOOKUP(Table1[[#This Row],[TeamFavoriteID]],Table2[team_id_pfr],Table2[team_name],"Even"))</f>
        <v>San Francisco 49ers</v>
      </c>
      <c r="M10703">
        <v>-5</v>
      </c>
      <c r="N10703">
        <f>IF(Table1[[#This Row],[TeamFavorite]]=Table1[[#This Row],[TeamHome]],Table1[[#This Row],[ScoreAway]]-Table1[[#This Row],[ScoreHome]],Table1[[#This Row],[ScoreHome]]-Table1[[#This Row],[ScoreAway]])</f>
        <v>-25</v>
      </c>
      <c r="O10703">
        <f>IF(Table1[[#This Row],[SpreadActual]]&lt;Table1[[#This Row],[SpreadFavorite]],1,0)</f>
        <v>1</v>
      </c>
      <c r="P10703">
        <v>35</v>
      </c>
      <c r="Q10703" t="s">
        <v>118</v>
      </c>
      <c r="R10703" t="b">
        <v>0</v>
      </c>
      <c r="S10703">
        <v>64</v>
      </c>
      <c r="T10703">
        <v>2</v>
      </c>
      <c r="U10703">
        <v>52</v>
      </c>
    </row>
    <row r="10704" spans="1:22" x14ac:dyDescent="0.2">
      <c r="A10704" s="1">
        <v>41235</v>
      </c>
      <c r="B10704">
        <v>2012</v>
      </c>
      <c r="C10704">
        <f>_xlfn.MAXIFS(Table1[ScheduleWeekWritten],Table1[ScheduleSeason],Table1[[#This Row],[ScheduleSeason]])</f>
        <v>17</v>
      </c>
      <c r="D10704">
        <v>12</v>
      </c>
      <c r="E10704" cm="1">
        <f t="array" ref="E10704">_xlfn.XLOOKUP(Table1[[#This Row],[ScheduleWeekWritten]],Table3[Game],100+Table3[Increase],Table1[[#This Row],[ScheduleWeekWritten]])</f>
        <v>12</v>
      </c>
      <c r="F10704" t="b">
        <v>0</v>
      </c>
      <c r="G10704" t="s">
        <v>67</v>
      </c>
      <c r="H10704">
        <v>31</v>
      </c>
      <c r="I10704">
        <v>38</v>
      </c>
      <c r="J10704" t="s">
        <v>61</v>
      </c>
      <c r="K10704" t="s">
        <v>68</v>
      </c>
      <c r="L10704" t="str">
        <f>_xlfn.XLOOKUP(Table1[[#This Row],[TeamFavoriteID]],Table2[team_id],Table2[team_name],_xlfn.XLOOKUP(Table1[[#This Row],[TeamFavoriteID]],Table2[team_id_pfr],Table2[team_name],"Even"))</f>
        <v>Dallas Cowboys</v>
      </c>
      <c r="M10704">
        <v>-3.5</v>
      </c>
      <c r="N10704">
        <f>IF(Table1[[#This Row],[TeamFavorite]]=Table1[[#This Row],[TeamHome]],Table1[[#This Row],[ScoreAway]]-Table1[[#This Row],[ScoreHome]],Table1[[#This Row],[ScoreHome]]-Table1[[#This Row],[ScoreAway]])</f>
        <v>7</v>
      </c>
      <c r="O10704">
        <f>IF(Table1[[#This Row],[SpreadActual]]&lt;Table1[[#This Row],[SpreadFavorite]],1,0)</f>
        <v>0</v>
      </c>
      <c r="P10704">
        <v>47.5</v>
      </c>
      <c r="Q10704" t="s">
        <v>192</v>
      </c>
      <c r="R10704" t="b">
        <v>0</v>
      </c>
      <c r="S10704">
        <v>75</v>
      </c>
      <c r="T10704">
        <v>14</v>
      </c>
      <c r="V10704" t="s">
        <v>193</v>
      </c>
    </row>
    <row r="10705" spans="1:22" x14ac:dyDescent="0.2">
      <c r="A10705" s="1">
        <v>41235</v>
      </c>
      <c r="B10705">
        <v>2012</v>
      </c>
      <c r="C10705">
        <f>_xlfn.MAXIFS(Table1[ScheduleWeekWritten],Table1[ScheduleSeason],Table1[[#This Row],[ScheduleSeason]])</f>
        <v>17</v>
      </c>
      <c r="D10705">
        <v>12</v>
      </c>
      <c r="E10705" cm="1">
        <f t="array" ref="E10705">_xlfn.XLOOKUP(Table1[[#This Row],[ScheduleWeekWritten]],Table3[Game],100+Table3[Increase],Table1[[#This Row],[ScheduleWeekWritten]])</f>
        <v>12</v>
      </c>
      <c r="F10705" t="b">
        <v>0</v>
      </c>
      <c r="G10705" t="s">
        <v>45</v>
      </c>
      <c r="H10705">
        <v>31</v>
      </c>
      <c r="I10705">
        <v>34</v>
      </c>
      <c r="J10705" t="s">
        <v>177</v>
      </c>
      <c r="K10705" t="s">
        <v>182</v>
      </c>
      <c r="L10705" t="str">
        <f>_xlfn.XLOOKUP(Table1[[#This Row],[TeamFavoriteID]],Table2[team_id],Table2[team_name],_xlfn.XLOOKUP(Table1[[#This Row],[TeamFavoriteID]],Table2[team_id_pfr],Table2[team_name],"Even"))</f>
        <v>Houston Texans</v>
      </c>
      <c r="M10705">
        <v>-4</v>
      </c>
      <c r="N10705">
        <f>IF(Table1[[#This Row],[TeamFavorite]]=Table1[[#This Row],[TeamHome]],Table1[[#This Row],[ScoreAway]]-Table1[[#This Row],[ScoreHome]],Table1[[#This Row],[ScoreHome]]-Table1[[#This Row],[ScoreAway]])</f>
        <v>-3</v>
      </c>
      <c r="O10705">
        <f>IF(Table1[[#This Row],[SpreadActual]]&lt;Table1[[#This Row],[SpreadFavorite]],1,0)</f>
        <v>0</v>
      </c>
      <c r="P10705">
        <v>49</v>
      </c>
      <c r="Q10705" t="s">
        <v>181</v>
      </c>
      <c r="R10705" t="b">
        <v>0</v>
      </c>
      <c r="S10705">
        <v>72</v>
      </c>
      <c r="T10705">
        <v>0</v>
      </c>
      <c r="V10705" t="s">
        <v>103</v>
      </c>
    </row>
    <row r="10706" spans="1:22" x14ac:dyDescent="0.2">
      <c r="A10706" s="1">
        <v>41235</v>
      </c>
      <c r="B10706">
        <v>2012</v>
      </c>
      <c r="C10706">
        <f>_xlfn.MAXIFS(Table1[ScheduleWeekWritten],Table1[ScheduleSeason],Table1[[#This Row],[ScheduleSeason]])</f>
        <v>17</v>
      </c>
      <c r="D10706">
        <v>12</v>
      </c>
      <c r="E10706" cm="1">
        <f t="array" ref="E10706">_xlfn.XLOOKUP(Table1[[#This Row],[ScheduleWeekWritten]],Table3[Game],100+Table3[Increase],Table1[[#This Row],[ScheduleWeekWritten]])</f>
        <v>12</v>
      </c>
      <c r="F10706" t="b">
        <v>0</v>
      </c>
      <c r="G10706" t="s">
        <v>31</v>
      </c>
      <c r="H10706">
        <v>19</v>
      </c>
      <c r="I10706">
        <v>49</v>
      </c>
      <c r="J10706" t="s">
        <v>115</v>
      </c>
      <c r="K10706" t="s">
        <v>70</v>
      </c>
      <c r="L10706" t="str">
        <f>_xlfn.XLOOKUP(Table1[[#This Row],[TeamFavoriteID]],Table2[team_id],Table2[team_name],_xlfn.XLOOKUP(Table1[[#This Row],[TeamFavoriteID]],Table2[team_id_pfr],Table2[team_name],"Even"))</f>
        <v>Boston Patriots</v>
      </c>
      <c r="M10706">
        <v>-7</v>
      </c>
      <c r="N10706">
        <f>IF(Table1[[#This Row],[TeamFavorite]]=Table1[[#This Row],[TeamHome]],Table1[[#This Row],[ScoreAway]]-Table1[[#This Row],[ScoreHome]],Table1[[#This Row],[ScoreHome]]-Table1[[#This Row],[ScoreAway]])</f>
        <v>-30</v>
      </c>
      <c r="O10706">
        <f>IF(Table1[[#This Row],[SpreadActual]]&lt;Table1[[#This Row],[SpreadFavorite]],1,0)</f>
        <v>1</v>
      </c>
      <c r="P10706">
        <v>48.5</v>
      </c>
      <c r="Q10706" t="s">
        <v>197</v>
      </c>
      <c r="R10706" t="b">
        <v>0</v>
      </c>
      <c r="S10706">
        <v>46</v>
      </c>
      <c r="T10706">
        <v>2</v>
      </c>
      <c r="U10706">
        <v>72</v>
      </c>
    </row>
    <row r="10707" spans="1:22" x14ac:dyDescent="0.2">
      <c r="A10707" s="1">
        <v>41238</v>
      </c>
      <c r="B10707">
        <v>2012</v>
      </c>
      <c r="C10707">
        <f>_xlfn.MAXIFS(Table1[ScheduleWeekWritten],Table1[ScheduleSeason],Table1[[#This Row],[ScheduleSeason]])</f>
        <v>17</v>
      </c>
      <c r="D10707">
        <v>12</v>
      </c>
      <c r="E10707" cm="1">
        <f t="array" ref="E10707">_xlfn.XLOOKUP(Table1[[#This Row],[ScheduleWeekWritten]],Table3[Game],100+Table3[Increase],Table1[[#This Row],[ScheduleWeekWritten]])</f>
        <v>12</v>
      </c>
      <c r="F10707" t="b">
        <v>0</v>
      </c>
      <c r="G10707" t="s">
        <v>149</v>
      </c>
      <c r="H10707">
        <v>17</v>
      </c>
      <c r="I10707">
        <v>31</v>
      </c>
      <c r="J10707" t="s">
        <v>153</v>
      </c>
      <c r="K10707" t="s">
        <v>59</v>
      </c>
      <c r="L10707" t="str">
        <f>_xlfn.XLOOKUP(Table1[[#This Row],[TeamFavoriteID]],Table2[team_id],Table2[team_name],_xlfn.XLOOKUP(Table1[[#This Row],[TeamFavoriteID]],Table2[team_id_pfr],Table2[team_name],"Even"))</f>
        <v>Arizona Cardinals</v>
      </c>
      <c r="M10707">
        <v>-1</v>
      </c>
      <c r="N10707">
        <f>IF(Table1[[#This Row],[TeamFavorite]]=Table1[[#This Row],[TeamHome]],Table1[[#This Row],[ScoreAway]]-Table1[[#This Row],[ScoreHome]],Table1[[#This Row],[ScoreHome]]-Table1[[#This Row],[ScoreAway]])</f>
        <v>14</v>
      </c>
      <c r="O10707">
        <f>IF(Table1[[#This Row],[SpreadActual]]&lt;Table1[[#This Row],[SpreadFavorite]],1,0)</f>
        <v>0</v>
      </c>
      <c r="P10707">
        <v>36.5</v>
      </c>
      <c r="Q10707" t="s">
        <v>150</v>
      </c>
      <c r="R10707" t="b">
        <v>0</v>
      </c>
      <c r="S10707">
        <v>72</v>
      </c>
      <c r="T10707">
        <v>0</v>
      </c>
      <c r="V10707" t="s">
        <v>103</v>
      </c>
    </row>
    <row r="10708" spans="1:22" x14ac:dyDescent="0.2">
      <c r="A10708" s="1">
        <v>41238</v>
      </c>
      <c r="B10708">
        <v>2012</v>
      </c>
      <c r="C10708">
        <f>_xlfn.MAXIFS(Table1[ScheduleWeekWritten],Table1[ScheduleSeason],Table1[[#This Row],[ScheduleSeason]])</f>
        <v>17</v>
      </c>
      <c r="D10708">
        <v>12</v>
      </c>
      <c r="E10708" cm="1">
        <f t="array" ref="E10708">_xlfn.XLOOKUP(Table1[[#This Row],[ScheduleWeekWritten]],Table3[Game],100+Table3[Increase],Table1[[#This Row],[ScheduleWeekWritten]])</f>
        <v>12</v>
      </c>
      <c r="F10708" t="b">
        <v>0</v>
      </c>
      <c r="G10708" t="s">
        <v>46</v>
      </c>
      <c r="H10708">
        <v>28</v>
      </c>
      <c r="I10708">
        <v>10</v>
      </c>
      <c r="J10708" t="s">
        <v>54</v>
      </c>
      <c r="K10708" t="s">
        <v>47</v>
      </c>
      <c r="L10708" t="str">
        <f>_xlfn.XLOOKUP(Table1[[#This Row],[TeamFavoriteID]],Table2[team_id],Table2[team_name],_xlfn.XLOOKUP(Table1[[#This Row],[TeamFavoriteID]],Table2[team_id_pfr],Table2[team_name],"Even"))</f>
        <v>Chicago Bears</v>
      </c>
      <c r="M10708">
        <v>-6.5</v>
      </c>
      <c r="N10708">
        <f>IF(Table1[[#This Row],[TeamFavorite]]=Table1[[#This Row],[TeamHome]],Table1[[#This Row],[ScoreAway]]-Table1[[#This Row],[ScoreHome]],Table1[[#This Row],[ScoreHome]]-Table1[[#This Row],[ScoreAway]])</f>
        <v>-18</v>
      </c>
      <c r="O10708">
        <f>IF(Table1[[#This Row],[SpreadActual]]&lt;Table1[[#This Row],[SpreadFavorite]],1,0)</f>
        <v>1</v>
      </c>
      <c r="P10708">
        <v>39</v>
      </c>
      <c r="Q10708" t="s">
        <v>114</v>
      </c>
      <c r="R10708" t="b">
        <v>0</v>
      </c>
      <c r="S10708">
        <v>41</v>
      </c>
      <c r="T10708">
        <v>5</v>
      </c>
      <c r="U10708">
        <v>26</v>
      </c>
    </row>
    <row r="10709" spans="1:22" x14ac:dyDescent="0.2">
      <c r="A10709" s="1">
        <v>41238</v>
      </c>
      <c r="B10709">
        <v>2012</v>
      </c>
      <c r="C10709">
        <f>_xlfn.MAXIFS(Table1[ScheduleWeekWritten],Table1[ScheduleSeason],Table1[[#This Row],[ScheduleSeason]])</f>
        <v>17</v>
      </c>
      <c r="D10709">
        <v>12</v>
      </c>
      <c r="E10709" cm="1">
        <f t="array" ref="E10709">_xlfn.XLOOKUP(Table1[[#This Row],[ScheduleWeekWritten]],Table3[Game],100+Table3[Increase],Table1[[#This Row],[ScheduleWeekWritten]])</f>
        <v>12</v>
      </c>
      <c r="F10709" t="b">
        <v>0</v>
      </c>
      <c r="G10709" t="s">
        <v>101</v>
      </c>
      <c r="H10709">
        <v>34</v>
      </c>
      <c r="I10709">
        <v>10</v>
      </c>
      <c r="J10709" t="s">
        <v>20</v>
      </c>
      <c r="K10709" t="s">
        <v>104</v>
      </c>
      <c r="L10709" t="str">
        <f>_xlfn.XLOOKUP(Table1[[#This Row],[TeamFavoriteID]],Table2[team_id],Table2[team_name],_xlfn.XLOOKUP(Table1[[#This Row],[TeamFavoriteID]],Table2[team_id_pfr],Table2[team_name],"Even"))</f>
        <v>Cincinnati Bengals</v>
      </c>
      <c r="M10709">
        <v>-8</v>
      </c>
      <c r="N10709">
        <f>IF(Table1[[#This Row],[TeamFavorite]]=Table1[[#This Row],[TeamHome]],Table1[[#This Row],[ScoreAway]]-Table1[[#This Row],[ScoreHome]],Table1[[#This Row],[ScoreHome]]-Table1[[#This Row],[ScoreAway]])</f>
        <v>-24</v>
      </c>
      <c r="O10709">
        <f>IF(Table1[[#This Row],[SpreadActual]]&lt;Table1[[#This Row],[SpreadFavorite]],1,0)</f>
        <v>1</v>
      </c>
      <c r="P10709">
        <v>51</v>
      </c>
      <c r="Q10709" t="s">
        <v>173</v>
      </c>
      <c r="R10709" t="b">
        <v>0</v>
      </c>
      <c r="S10709">
        <v>45</v>
      </c>
      <c r="T10709">
        <v>9</v>
      </c>
      <c r="U10709">
        <v>47</v>
      </c>
    </row>
    <row r="10710" spans="1:22" x14ac:dyDescent="0.2">
      <c r="A10710" s="1">
        <v>41238</v>
      </c>
      <c r="B10710">
        <v>2012</v>
      </c>
      <c r="C10710">
        <f>_xlfn.MAXIFS(Table1[ScheduleWeekWritten],Table1[ScheduleSeason],Table1[[#This Row],[ScheduleSeason]])</f>
        <v>17</v>
      </c>
      <c r="D10710">
        <v>12</v>
      </c>
      <c r="E10710" cm="1">
        <f t="array" ref="E10710">_xlfn.XLOOKUP(Table1[[#This Row],[ScheduleWeekWritten]],Table3[Game],100+Table3[Increase],Table1[[#This Row],[ScheduleWeekWritten]])</f>
        <v>12</v>
      </c>
      <c r="F10710" t="b">
        <v>0</v>
      </c>
      <c r="G10710" t="s">
        <v>62</v>
      </c>
      <c r="H10710">
        <v>20</v>
      </c>
      <c r="I10710">
        <v>14</v>
      </c>
      <c r="J10710" t="s">
        <v>49</v>
      </c>
      <c r="K10710" t="s">
        <v>51</v>
      </c>
      <c r="L10710" t="str">
        <f>_xlfn.XLOOKUP(Table1[[#This Row],[TeamFavoriteID]],Table2[team_id],Table2[team_name],_xlfn.XLOOKUP(Table1[[#This Row],[TeamFavoriteID]],Table2[team_id_pfr],Table2[team_name],"Even"))</f>
        <v>Pittsburgh Steelers</v>
      </c>
      <c r="M10710">
        <v>-2</v>
      </c>
      <c r="N10710">
        <f>IF(Table1[[#This Row],[TeamFavorite]]=Table1[[#This Row],[TeamHome]],Table1[[#This Row],[ScoreAway]]-Table1[[#This Row],[ScoreHome]],Table1[[#This Row],[ScoreHome]]-Table1[[#This Row],[ScoreAway]])</f>
        <v>6</v>
      </c>
      <c r="O10710">
        <f>IF(Table1[[#This Row],[SpreadActual]]&lt;Table1[[#This Row],[SpreadFavorite]],1,0)</f>
        <v>0</v>
      </c>
      <c r="P10710">
        <v>33.5</v>
      </c>
      <c r="Q10710" t="s">
        <v>170</v>
      </c>
      <c r="R10710" t="b">
        <v>0</v>
      </c>
      <c r="S10710">
        <v>38</v>
      </c>
      <c r="T10710">
        <v>12</v>
      </c>
      <c r="U10710">
        <v>65</v>
      </c>
    </row>
    <row r="10711" spans="1:22" x14ac:dyDescent="0.2">
      <c r="A10711" s="1">
        <v>41238</v>
      </c>
      <c r="B10711">
        <v>2012</v>
      </c>
      <c r="C10711">
        <f>_xlfn.MAXIFS(Table1[ScheduleWeekWritten],Table1[ScheduleSeason],Table1[[#This Row],[ScheduleSeason]])</f>
        <v>17</v>
      </c>
      <c r="D10711">
        <v>12</v>
      </c>
      <c r="E10711" cm="1">
        <f t="array" ref="E10711">_xlfn.XLOOKUP(Table1[[#This Row],[ScheduleWeekWritten]],Table3[Game],100+Table3[Increase],Table1[[#This Row],[ScheduleWeekWritten]])</f>
        <v>12</v>
      </c>
      <c r="F10711" t="b">
        <v>0</v>
      </c>
      <c r="G10711" t="s">
        <v>140</v>
      </c>
      <c r="H10711">
        <v>20</v>
      </c>
      <c r="I10711">
        <v>13</v>
      </c>
      <c r="J10711" t="s">
        <v>28</v>
      </c>
      <c r="K10711" t="s">
        <v>72</v>
      </c>
      <c r="L10711" t="str">
        <f>_xlfn.XLOOKUP(Table1[[#This Row],[TeamFavoriteID]],Table2[team_id],Table2[team_name],_xlfn.XLOOKUP(Table1[[#This Row],[TeamFavoriteID]],Table2[team_id_pfr],Table2[team_name],"Even"))</f>
        <v>Baltimore Colts</v>
      </c>
      <c r="M10711">
        <v>-3</v>
      </c>
      <c r="N10711">
        <f>IF(Table1[[#This Row],[TeamFavorite]]=Table1[[#This Row],[TeamHome]],Table1[[#This Row],[ScoreAway]]-Table1[[#This Row],[ScoreHome]],Table1[[#This Row],[ScoreHome]]-Table1[[#This Row],[ScoreAway]])</f>
        <v>7</v>
      </c>
      <c r="O10711">
        <f>IF(Table1[[#This Row],[SpreadActual]]&lt;Table1[[#This Row],[SpreadFavorite]],1,0)</f>
        <v>0</v>
      </c>
      <c r="P10711">
        <v>51.5</v>
      </c>
      <c r="Q10711" t="s">
        <v>190</v>
      </c>
      <c r="R10711" t="b">
        <v>0</v>
      </c>
      <c r="S10711">
        <v>72</v>
      </c>
      <c r="T10711">
        <v>0</v>
      </c>
      <c r="V10711" t="s">
        <v>103</v>
      </c>
    </row>
    <row r="10712" spans="1:22" x14ac:dyDescent="0.2">
      <c r="A10712" s="1">
        <v>41238</v>
      </c>
      <c r="B10712">
        <v>2012</v>
      </c>
      <c r="C10712">
        <f>_xlfn.MAXIFS(Table1[ScheduleWeekWritten],Table1[ScheduleSeason],Table1[[#This Row],[ScheduleSeason]])</f>
        <v>17</v>
      </c>
      <c r="D10712">
        <v>12</v>
      </c>
      <c r="E10712" cm="1">
        <f t="array" ref="E10712">_xlfn.XLOOKUP(Table1[[#This Row],[ScheduleWeekWritten]],Table3[Game],100+Table3[Increase],Table1[[#This Row],[ScheduleWeekWritten]])</f>
        <v>12</v>
      </c>
      <c r="F10712" t="b">
        <v>0</v>
      </c>
      <c r="G10712" t="s">
        <v>154</v>
      </c>
      <c r="H10712">
        <v>24</v>
      </c>
      <c r="I10712">
        <v>19</v>
      </c>
      <c r="J10712" t="s">
        <v>171</v>
      </c>
      <c r="K10712" t="s">
        <v>25</v>
      </c>
      <c r="L10712" t="str">
        <f>_xlfn.XLOOKUP(Table1[[#This Row],[TeamFavoriteID]],Table2[team_id],Table2[team_name],_xlfn.XLOOKUP(Table1[[#This Row],[TeamFavoriteID]],Table2[team_id_pfr],Table2[team_name],"Even"))</f>
        <v>Houston Oilers</v>
      </c>
      <c r="M10712">
        <v>-3.5</v>
      </c>
      <c r="N10712">
        <f>IF(Table1[[#This Row],[TeamFavorite]]=Table1[[#This Row],[TeamHome]],Table1[[#This Row],[ScoreAway]]-Table1[[#This Row],[ScoreHome]],Table1[[#This Row],[ScoreHome]]-Table1[[#This Row],[ScoreAway]])</f>
        <v>5</v>
      </c>
      <c r="O10712">
        <f>IF(Table1[[#This Row],[SpreadActual]]&lt;Table1[[#This Row],[SpreadFavorite]],1,0)</f>
        <v>0</v>
      </c>
      <c r="P10712">
        <v>45</v>
      </c>
      <c r="Q10712" t="s">
        <v>155</v>
      </c>
      <c r="R10712" t="b">
        <v>0</v>
      </c>
      <c r="S10712">
        <v>63</v>
      </c>
      <c r="T10712">
        <v>0</v>
      </c>
    </row>
    <row r="10713" spans="1:22" x14ac:dyDescent="0.2">
      <c r="A10713" s="1">
        <v>41238</v>
      </c>
      <c r="B10713">
        <v>2012</v>
      </c>
      <c r="C10713">
        <f>_xlfn.MAXIFS(Table1[ScheduleWeekWritten],Table1[ScheduleSeason],Table1[[#This Row],[ScheduleSeason]])</f>
        <v>17</v>
      </c>
      <c r="D10713">
        <v>12</v>
      </c>
      <c r="E10713" cm="1">
        <f t="array" ref="E10713">_xlfn.XLOOKUP(Table1[[#This Row],[ScheduleWeekWritten]],Table3[Game],100+Table3[Increase],Table1[[#This Row],[ScheduleWeekWritten]])</f>
        <v>12</v>
      </c>
      <c r="F10713" t="b">
        <v>0</v>
      </c>
      <c r="G10713" t="s">
        <v>42</v>
      </c>
      <c r="H10713">
        <v>9</v>
      </c>
      <c r="I10713">
        <v>17</v>
      </c>
      <c r="J10713" t="s">
        <v>24</v>
      </c>
      <c r="K10713" t="s">
        <v>88</v>
      </c>
      <c r="L10713" t="str">
        <f>_xlfn.XLOOKUP(Table1[[#This Row],[TeamFavoriteID]],Table2[team_id],Table2[team_name],_xlfn.XLOOKUP(Table1[[#This Row],[TeamFavoriteID]],Table2[team_id_pfr],Table2[team_name],"Even"))</f>
        <v>Denver Broncos</v>
      </c>
      <c r="M10713">
        <v>-10.5</v>
      </c>
      <c r="N10713">
        <f>IF(Table1[[#This Row],[TeamFavorite]]=Table1[[#This Row],[TeamHome]],Table1[[#This Row],[ScoreAway]]-Table1[[#This Row],[ScoreHome]],Table1[[#This Row],[ScoreHome]]-Table1[[#This Row],[ScoreAway]])</f>
        <v>-8</v>
      </c>
      <c r="O10713">
        <f>IF(Table1[[#This Row],[SpreadActual]]&lt;Table1[[#This Row],[SpreadFavorite]],1,0)</f>
        <v>0</v>
      </c>
      <c r="P10713">
        <v>42.5</v>
      </c>
      <c r="Q10713" t="s">
        <v>117</v>
      </c>
      <c r="R10713" t="b">
        <v>0</v>
      </c>
      <c r="S10713">
        <v>54</v>
      </c>
      <c r="T10713">
        <v>5</v>
      </c>
      <c r="U10713">
        <v>38</v>
      </c>
    </row>
    <row r="10714" spans="1:22" x14ac:dyDescent="0.2">
      <c r="A10714" s="1">
        <v>41238</v>
      </c>
      <c r="B10714">
        <v>2012</v>
      </c>
      <c r="C10714">
        <f>_xlfn.MAXIFS(Table1[ScheduleWeekWritten],Table1[ScheduleSeason],Table1[[#This Row],[ScheduleSeason]])</f>
        <v>17</v>
      </c>
      <c r="D10714">
        <v>12</v>
      </c>
      <c r="E10714" cm="1">
        <f t="array" ref="E10714">_xlfn.XLOOKUP(Table1[[#This Row],[ScheduleWeekWritten]],Table3[Game],100+Table3[Increase],Table1[[#This Row],[ScheduleWeekWritten]])</f>
        <v>12</v>
      </c>
      <c r="F10714" t="b">
        <v>0</v>
      </c>
      <c r="G10714" t="s">
        <v>19</v>
      </c>
      <c r="H10714">
        <v>24</v>
      </c>
      <c r="I10714">
        <v>21</v>
      </c>
      <c r="J10714" t="s">
        <v>128</v>
      </c>
      <c r="K10714" t="s">
        <v>132</v>
      </c>
      <c r="L10714" t="str">
        <f>_xlfn.XLOOKUP(Table1[[#This Row],[TeamFavoriteID]],Table2[team_id],Table2[team_name],_xlfn.XLOOKUP(Table1[[#This Row],[TeamFavoriteID]],Table2[team_id_pfr],Table2[team_name],"Even"))</f>
        <v>Seattle Seahawks</v>
      </c>
      <c r="M10714">
        <v>-3</v>
      </c>
      <c r="N10714">
        <f>IF(Table1[[#This Row],[TeamFavorite]]=Table1[[#This Row],[TeamHome]],Table1[[#This Row],[ScoreAway]]-Table1[[#This Row],[ScoreHome]],Table1[[#This Row],[ScoreHome]]-Table1[[#This Row],[ScoreAway]])</f>
        <v>3</v>
      </c>
      <c r="O10714">
        <f>IF(Table1[[#This Row],[SpreadActual]]&lt;Table1[[#This Row],[SpreadFavorite]],1,0)</f>
        <v>0</v>
      </c>
      <c r="P10714">
        <v>38</v>
      </c>
      <c r="Q10714" t="s">
        <v>143</v>
      </c>
      <c r="R10714" t="b">
        <v>0</v>
      </c>
      <c r="S10714">
        <v>74</v>
      </c>
      <c r="T10714">
        <v>6</v>
      </c>
      <c r="U10714">
        <v>51</v>
      </c>
    </row>
    <row r="10715" spans="1:22" x14ac:dyDescent="0.2">
      <c r="A10715" s="1">
        <v>41238</v>
      </c>
      <c r="B10715">
        <v>2012</v>
      </c>
      <c r="C10715">
        <f>_xlfn.MAXIFS(Table1[ScheduleWeekWritten],Table1[ScheduleSeason],Table1[[#This Row],[ScheduleSeason]])</f>
        <v>17</v>
      </c>
      <c r="D10715">
        <v>12</v>
      </c>
      <c r="E10715" cm="1">
        <f t="array" ref="E10715">_xlfn.XLOOKUP(Table1[[#This Row],[ScheduleWeekWritten]],Table3[Game],100+Table3[Increase],Table1[[#This Row],[ScheduleWeekWritten]])</f>
        <v>12</v>
      </c>
      <c r="F10715" t="b">
        <v>0</v>
      </c>
      <c r="G10715" t="s">
        <v>95</v>
      </c>
      <c r="H10715">
        <v>21</v>
      </c>
      <c r="I10715">
        <v>31</v>
      </c>
      <c r="J10715" t="s">
        <v>53</v>
      </c>
      <c r="K10715" t="s">
        <v>87</v>
      </c>
      <c r="L10715" t="str">
        <f>_xlfn.XLOOKUP(Table1[[#This Row],[TeamFavoriteID]],Table2[team_id],Table2[team_name],_xlfn.XLOOKUP(Table1[[#This Row],[TeamFavoriteID]],Table2[team_id_pfr],Table2[team_name],"Even"))</f>
        <v>San Francisco 49ers</v>
      </c>
      <c r="M10715">
        <v>-1.5</v>
      </c>
      <c r="N10715">
        <f>IF(Table1[[#This Row],[TeamFavorite]]=Table1[[#This Row],[TeamHome]],Table1[[#This Row],[ScoreAway]]-Table1[[#This Row],[ScoreHome]],Table1[[#This Row],[ScoreHome]]-Table1[[#This Row],[ScoreAway]])</f>
        <v>-10</v>
      </c>
      <c r="O10715">
        <f>IF(Table1[[#This Row],[SpreadActual]]&lt;Table1[[#This Row],[SpreadFavorite]],1,0)</f>
        <v>1</v>
      </c>
      <c r="P10715">
        <v>50</v>
      </c>
      <c r="Q10715" t="s">
        <v>124</v>
      </c>
      <c r="R10715" t="b">
        <v>0</v>
      </c>
      <c r="S10715">
        <v>72</v>
      </c>
      <c r="T10715">
        <v>0</v>
      </c>
      <c r="V10715" t="s">
        <v>103</v>
      </c>
    </row>
    <row r="10716" spans="1:22" x14ac:dyDescent="0.2">
      <c r="A10716" s="1">
        <v>41238</v>
      </c>
      <c r="B10716">
        <v>2012</v>
      </c>
      <c r="C10716">
        <f>_xlfn.MAXIFS(Table1[ScheduleWeekWritten],Table1[ScheduleSeason],Table1[[#This Row],[ScheduleSeason]])</f>
        <v>17</v>
      </c>
      <c r="D10716">
        <v>12</v>
      </c>
      <c r="E10716" cm="1">
        <f t="array" ref="E10716">_xlfn.XLOOKUP(Table1[[#This Row],[ScheduleWeekWritten]],Table3[Game],100+Table3[Increase],Table1[[#This Row],[ScheduleWeekWritten]])</f>
        <v>12</v>
      </c>
      <c r="F10716" t="b">
        <v>0</v>
      </c>
      <c r="G10716" t="s">
        <v>50</v>
      </c>
      <c r="H10716">
        <v>38</v>
      </c>
      <c r="I10716">
        <v>10</v>
      </c>
      <c r="J10716" t="s">
        <v>33</v>
      </c>
      <c r="K10716" t="s">
        <v>90</v>
      </c>
      <c r="L10716" t="str">
        <f>_xlfn.XLOOKUP(Table1[[#This Row],[TeamFavoriteID]],Table2[team_id],Table2[team_name],_xlfn.XLOOKUP(Table1[[#This Row],[TeamFavoriteID]],Table2[team_id_pfr],Table2[team_name],"Even"))</f>
        <v>New York Giants</v>
      </c>
      <c r="M10716">
        <v>-2.5</v>
      </c>
      <c r="N10716">
        <f>IF(Table1[[#This Row],[TeamFavorite]]=Table1[[#This Row],[TeamHome]],Table1[[#This Row],[ScoreAway]]-Table1[[#This Row],[ScoreHome]],Table1[[#This Row],[ScoreHome]]-Table1[[#This Row],[ScoreAway]])</f>
        <v>-28</v>
      </c>
      <c r="O10716">
        <f>IF(Table1[[#This Row],[SpreadActual]]&lt;Table1[[#This Row],[SpreadFavorite]],1,0)</f>
        <v>1</v>
      </c>
      <c r="P10716">
        <v>51.5</v>
      </c>
      <c r="Q10716" t="s">
        <v>197</v>
      </c>
      <c r="R10716" t="b">
        <v>0</v>
      </c>
      <c r="S10716">
        <v>37</v>
      </c>
      <c r="T10716">
        <v>11</v>
      </c>
      <c r="U10716">
        <v>60</v>
      </c>
    </row>
    <row r="10717" spans="1:22" x14ac:dyDescent="0.2">
      <c r="A10717" s="1">
        <v>41238</v>
      </c>
      <c r="B10717">
        <v>2012</v>
      </c>
      <c r="C10717">
        <f>_xlfn.MAXIFS(Table1[ScheduleWeekWritten],Table1[ScheduleSeason],Table1[[#This Row],[ScheduleSeason]])</f>
        <v>17</v>
      </c>
      <c r="D10717">
        <v>12</v>
      </c>
      <c r="E10717" cm="1">
        <f t="array" ref="E10717">_xlfn.XLOOKUP(Table1[[#This Row],[ScheduleWeekWritten]],Table3[Game],100+Table3[Increase],Table1[[#This Row],[ScheduleWeekWritten]])</f>
        <v>12</v>
      </c>
      <c r="F10717" t="b">
        <v>0</v>
      </c>
      <c r="G10717" t="s">
        <v>27</v>
      </c>
      <c r="H10717">
        <v>13</v>
      </c>
      <c r="I10717">
        <v>16</v>
      </c>
      <c r="J10717" t="s">
        <v>158</v>
      </c>
      <c r="K10717" t="s">
        <v>159</v>
      </c>
      <c r="L10717" t="str">
        <f>_xlfn.XLOOKUP(Table1[[#This Row],[TeamFavoriteID]],Table2[team_id],Table2[team_name],_xlfn.XLOOKUP(Table1[[#This Row],[TeamFavoriteID]],Table2[team_id_pfr],Table2[team_name],"Even"))</f>
        <v>Baltimore Ravens</v>
      </c>
      <c r="M10717">
        <v>-1</v>
      </c>
      <c r="N10717">
        <f>IF(Table1[[#This Row],[TeamFavorite]]=Table1[[#This Row],[TeamHome]],Table1[[#This Row],[ScoreAway]]-Table1[[#This Row],[ScoreHome]],Table1[[#This Row],[ScoreHome]]-Table1[[#This Row],[ScoreAway]])</f>
        <v>-3</v>
      </c>
      <c r="O10717">
        <f>IF(Table1[[#This Row],[SpreadActual]]&lt;Table1[[#This Row],[SpreadFavorite]],1,0)</f>
        <v>1</v>
      </c>
      <c r="P10717">
        <v>47</v>
      </c>
      <c r="Q10717" t="s">
        <v>94</v>
      </c>
      <c r="R10717" t="b">
        <v>0</v>
      </c>
      <c r="S10717">
        <v>62</v>
      </c>
      <c r="T10717">
        <v>4</v>
      </c>
      <c r="U10717">
        <v>82</v>
      </c>
      <c r="V10717" t="s">
        <v>1</v>
      </c>
    </row>
    <row r="10718" spans="1:22" x14ac:dyDescent="0.2">
      <c r="A10718" s="1">
        <v>41238</v>
      </c>
      <c r="B10718">
        <v>2012</v>
      </c>
      <c r="C10718">
        <f>_xlfn.MAXIFS(Table1[ScheduleWeekWritten],Table1[ScheduleSeason],Table1[[#This Row],[ScheduleSeason]])</f>
        <v>17</v>
      </c>
      <c r="D10718">
        <v>12</v>
      </c>
      <c r="E10718" cm="1">
        <f t="array" ref="E10718">_xlfn.XLOOKUP(Table1[[#This Row],[ScheduleWeekWritten]],Table3[Game],100+Table3[Increase],Table1[[#This Row],[ScheduleWeekWritten]])</f>
        <v>12</v>
      </c>
      <c r="F10718" t="b">
        <v>0</v>
      </c>
      <c r="G10718" t="s">
        <v>127</v>
      </c>
      <c r="H10718">
        <v>23</v>
      </c>
      <c r="I10718">
        <v>24</v>
      </c>
      <c r="J10718" t="s">
        <v>38</v>
      </c>
      <c r="K10718" t="s">
        <v>109</v>
      </c>
      <c r="L10718" t="str">
        <f>_xlfn.XLOOKUP(Table1[[#This Row],[TeamFavoriteID]],Table2[team_id],Table2[team_name],_xlfn.XLOOKUP(Table1[[#This Row],[TeamFavoriteID]],Table2[team_id_pfr],Table2[team_name],"Even"))</f>
        <v>Atlanta Falcons</v>
      </c>
      <c r="M10718">
        <v>-1.5</v>
      </c>
      <c r="N10718">
        <f>IF(Table1[[#This Row],[TeamFavorite]]=Table1[[#This Row],[TeamHome]],Table1[[#This Row],[ScoreAway]]-Table1[[#This Row],[ScoreHome]],Table1[[#This Row],[ScoreHome]]-Table1[[#This Row],[ScoreAway]])</f>
        <v>-1</v>
      </c>
      <c r="O10718">
        <f>IF(Table1[[#This Row],[SpreadActual]]&lt;Table1[[#This Row],[SpreadFavorite]],1,0)</f>
        <v>0</v>
      </c>
      <c r="P10718">
        <v>51.5</v>
      </c>
      <c r="Q10718" t="s">
        <v>168</v>
      </c>
      <c r="R10718" t="b">
        <v>0</v>
      </c>
      <c r="S10718">
        <v>65</v>
      </c>
      <c r="T10718">
        <v>7</v>
      </c>
      <c r="U10718">
        <v>30</v>
      </c>
    </row>
    <row r="10719" spans="1:22" x14ac:dyDescent="0.2">
      <c r="A10719" s="1">
        <v>41239</v>
      </c>
      <c r="B10719">
        <v>2012</v>
      </c>
      <c r="C10719">
        <f>_xlfn.MAXIFS(Table1[ScheduleWeekWritten],Table1[ScheduleSeason],Table1[[#This Row],[ScheduleSeason]])</f>
        <v>17</v>
      </c>
      <c r="D10719">
        <v>12</v>
      </c>
      <c r="E10719" cm="1">
        <f t="array" ref="E10719">_xlfn.XLOOKUP(Table1[[#This Row],[ScheduleWeekWritten]],Table3[Game],100+Table3[Increase],Table1[[#This Row],[ScheduleWeekWritten]])</f>
        <v>12</v>
      </c>
      <c r="F10719" t="b">
        <v>0</v>
      </c>
      <c r="G10719" t="s">
        <v>58</v>
      </c>
      <c r="H10719">
        <v>22</v>
      </c>
      <c r="I10719">
        <v>30</v>
      </c>
      <c r="J10719" t="s">
        <v>152</v>
      </c>
      <c r="K10719" t="s">
        <v>162</v>
      </c>
      <c r="L10719" t="str">
        <f>_xlfn.XLOOKUP(Table1[[#This Row],[TeamFavoriteID]],Table2[team_id],Table2[team_name],_xlfn.XLOOKUP(Table1[[#This Row],[TeamFavoriteID]],Table2[team_id_pfr],Table2[team_name],"Even"))</f>
        <v>Carolina Panthers</v>
      </c>
      <c r="M10719">
        <v>-3</v>
      </c>
      <c r="N10719">
        <f>IF(Table1[[#This Row],[TeamFavorite]]=Table1[[#This Row],[TeamHome]],Table1[[#This Row],[ScoreAway]]-Table1[[#This Row],[ScoreHome]],Table1[[#This Row],[ScoreHome]]-Table1[[#This Row],[ScoreAway]])</f>
        <v>-8</v>
      </c>
      <c r="O10719">
        <f>IF(Table1[[#This Row],[SpreadActual]]&lt;Table1[[#This Row],[SpreadFavorite]],1,0)</f>
        <v>1</v>
      </c>
      <c r="P10719">
        <v>42</v>
      </c>
      <c r="Q10719" t="s">
        <v>183</v>
      </c>
      <c r="R10719" t="b">
        <v>0</v>
      </c>
      <c r="S10719">
        <v>37</v>
      </c>
      <c r="T10719">
        <v>2</v>
      </c>
      <c r="U10719">
        <v>42</v>
      </c>
    </row>
    <row r="10720" spans="1:22" x14ac:dyDescent="0.2">
      <c r="A10720" s="1">
        <v>41242</v>
      </c>
      <c r="B10720">
        <v>2012</v>
      </c>
      <c r="C10720">
        <f>_xlfn.MAXIFS(Table1[ScheduleWeekWritten],Table1[ScheduleSeason],Table1[[#This Row],[ScheduleSeason]])</f>
        <v>17</v>
      </c>
      <c r="D10720">
        <v>13</v>
      </c>
      <c r="E10720" cm="1">
        <f t="array" ref="E10720">_xlfn.XLOOKUP(Table1[[#This Row],[ScheduleWeekWritten]],Table3[Game],100+Table3[Increase],Table1[[#This Row],[ScheduleWeekWritten]])</f>
        <v>13</v>
      </c>
      <c r="F10720" t="b">
        <v>0</v>
      </c>
      <c r="G10720" t="s">
        <v>38</v>
      </c>
      <c r="H10720">
        <v>23</v>
      </c>
      <c r="I10720">
        <v>13</v>
      </c>
      <c r="J10720" t="s">
        <v>95</v>
      </c>
      <c r="K10720" t="s">
        <v>109</v>
      </c>
      <c r="L10720" t="str">
        <f>_xlfn.XLOOKUP(Table1[[#This Row],[TeamFavoriteID]],Table2[team_id],Table2[team_name],_xlfn.XLOOKUP(Table1[[#This Row],[TeamFavoriteID]],Table2[team_id_pfr],Table2[team_name],"Even"))</f>
        <v>Atlanta Falcons</v>
      </c>
      <c r="M10720">
        <v>-3.5</v>
      </c>
      <c r="N10720">
        <f>IF(Table1[[#This Row],[TeamFavorite]]=Table1[[#This Row],[TeamHome]],Table1[[#This Row],[ScoreAway]]-Table1[[#This Row],[ScoreHome]],Table1[[#This Row],[ScoreHome]]-Table1[[#This Row],[ScoreAway]])</f>
        <v>-10</v>
      </c>
      <c r="O10720">
        <f>IF(Table1[[#This Row],[SpreadActual]]&lt;Table1[[#This Row],[SpreadFavorite]],1,0)</f>
        <v>1</v>
      </c>
      <c r="P10720">
        <v>55</v>
      </c>
      <c r="Q10720" t="s">
        <v>148</v>
      </c>
      <c r="R10720" t="b">
        <v>0</v>
      </c>
      <c r="S10720">
        <v>72</v>
      </c>
      <c r="T10720">
        <v>0</v>
      </c>
      <c r="V10720" t="s">
        <v>103</v>
      </c>
    </row>
    <row r="10721" spans="1:22" x14ac:dyDescent="0.2">
      <c r="A10721" s="1">
        <v>41245</v>
      </c>
      <c r="B10721">
        <v>2012</v>
      </c>
      <c r="C10721">
        <f>_xlfn.MAXIFS(Table1[ScheduleWeekWritten],Table1[ScheduleSeason],Table1[[#This Row],[ScheduleSeason]])</f>
        <v>17</v>
      </c>
      <c r="D10721">
        <v>13</v>
      </c>
      <c r="E10721" cm="1">
        <f t="array" ref="E10721">_xlfn.XLOOKUP(Table1[[#This Row],[ScheduleWeekWritten]],Table3[Game],100+Table3[Increase],Table1[[#This Row],[ScheduleWeekWritten]])</f>
        <v>13</v>
      </c>
      <c r="F10721" t="b">
        <v>0</v>
      </c>
      <c r="G10721" t="s">
        <v>158</v>
      </c>
      <c r="H10721">
        <v>20</v>
      </c>
      <c r="I10721">
        <v>23</v>
      </c>
      <c r="J10721" t="s">
        <v>49</v>
      </c>
      <c r="K10721" t="s">
        <v>159</v>
      </c>
      <c r="L10721" t="str">
        <f>_xlfn.XLOOKUP(Table1[[#This Row],[TeamFavoriteID]],Table2[team_id],Table2[team_name],_xlfn.XLOOKUP(Table1[[#This Row],[TeamFavoriteID]],Table2[team_id_pfr],Table2[team_name],"Even"))</f>
        <v>Baltimore Ravens</v>
      </c>
      <c r="M10721">
        <v>-7.5</v>
      </c>
      <c r="N10721">
        <f>IF(Table1[[#This Row],[TeamFavorite]]=Table1[[#This Row],[TeamHome]],Table1[[#This Row],[ScoreAway]]-Table1[[#This Row],[ScoreHome]],Table1[[#This Row],[ScoreHome]]-Table1[[#This Row],[ScoreAway]])</f>
        <v>3</v>
      </c>
      <c r="O10721">
        <f>IF(Table1[[#This Row],[SpreadActual]]&lt;Table1[[#This Row],[SpreadFavorite]],1,0)</f>
        <v>0</v>
      </c>
      <c r="P10721">
        <v>36.5</v>
      </c>
      <c r="Q10721" t="s">
        <v>166</v>
      </c>
      <c r="R10721" t="b">
        <v>0</v>
      </c>
      <c r="S10721">
        <v>57</v>
      </c>
      <c r="T10721">
        <v>9</v>
      </c>
      <c r="U10721">
        <v>62</v>
      </c>
    </row>
    <row r="10722" spans="1:22" x14ac:dyDescent="0.2">
      <c r="A10722" s="1">
        <v>41245</v>
      </c>
      <c r="B10722">
        <v>2012</v>
      </c>
      <c r="C10722">
        <f>_xlfn.MAXIFS(Table1[ScheduleWeekWritten],Table1[ScheduleSeason],Table1[[#This Row],[ScheduleSeason]])</f>
        <v>17</v>
      </c>
      <c r="D10722">
        <v>13</v>
      </c>
      <c r="E10722" cm="1">
        <f t="array" ref="E10722">_xlfn.XLOOKUP(Table1[[#This Row],[ScheduleWeekWritten]],Table3[Game],100+Table3[Increase],Table1[[#This Row],[ScheduleWeekWritten]])</f>
        <v>13</v>
      </c>
      <c r="F10722" t="b">
        <v>0</v>
      </c>
      <c r="G10722" t="s">
        <v>28</v>
      </c>
      <c r="H10722">
        <v>34</v>
      </c>
      <c r="I10722">
        <v>18</v>
      </c>
      <c r="J10722" t="s">
        <v>154</v>
      </c>
      <c r="K10722" t="s">
        <v>43</v>
      </c>
      <c r="L10722" t="str">
        <f>_xlfn.XLOOKUP(Table1[[#This Row],[TeamFavoriteID]],Table2[team_id],Table2[team_name],_xlfn.XLOOKUP(Table1[[#This Row],[TeamFavoriteID]],Table2[team_id_pfr],Table2[team_name],"Even"))</f>
        <v>Buffalo Bills</v>
      </c>
      <c r="M10722">
        <v>-6</v>
      </c>
      <c r="N10722">
        <f>IF(Table1[[#This Row],[TeamFavorite]]=Table1[[#This Row],[TeamHome]],Table1[[#This Row],[ScoreAway]]-Table1[[#This Row],[ScoreHome]],Table1[[#This Row],[ScoreHome]]-Table1[[#This Row],[ScoreAway]])</f>
        <v>-16</v>
      </c>
      <c r="O10722">
        <f>IF(Table1[[#This Row],[SpreadActual]]&lt;Table1[[#This Row],[SpreadFavorite]],1,0)</f>
        <v>1</v>
      </c>
      <c r="P10722">
        <v>42</v>
      </c>
      <c r="Q10722" t="s">
        <v>123</v>
      </c>
      <c r="R10722" t="b">
        <v>0</v>
      </c>
      <c r="S10722">
        <v>52</v>
      </c>
      <c r="T10722">
        <v>13</v>
      </c>
      <c r="U10722">
        <v>87</v>
      </c>
      <c r="V10722" t="s">
        <v>195</v>
      </c>
    </row>
    <row r="10723" spans="1:22" x14ac:dyDescent="0.2">
      <c r="A10723" s="1">
        <v>41245</v>
      </c>
      <c r="B10723">
        <v>2012</v>
      </c>
      <c r="C10723">
        <f>_xlfn.MAXIFS(Table1[ScheduleWeekWritten],Table1[ScheduleSeason],Table1[[#This Row],[ScheduleSeason]])</f>
        <v>17</v>
      </c>
      <c r="D10723">
        <v>13</v>
      </c>
      <c r="E10723" cm="1">
        <f t="array" ref="E10723">_xlfn.XLOOKUP(Table1[[#This Row],[ScheduleWeekWritten]],Table3[Game],100+Table3[Increase],Table1[[#This Row],[ScheduleWeekWritten]])</f>
        <v>13</v>
      </c>
      <c r="F10723" t="b">
        <v>0</v>
      </c>
      <c r="G10723" t="s">
        <v>46</v>
      </c>
      <c r="H10723">
        <v>17</v>
      </c>
      <c r="I10723">
        <v>23</v>
      </c>
      <c r="J10723" t="s">
        <v>128</v>
      </c>
      <c r="K10723" t="s">
        <v>47</v>
      </c>
      <c r="L10723" t="str">
        <f>_xlfn.XLOOKUP(Table1[[#This Row],[TeamFavoriteID]],Table2[team_id],Table2[team_name],_xlfn.XLOOKUP(Table1[[#This Row],[TeamFavoriteID]],Table2[team_id_pfr],Table2[team_name],"Even"))</f>
        <v>Chicago Bears</v>
      </c>
      <c r="M10723">
        <v>-3.5</v>
      </c>
      <c r="N10723">
        <f>IF(Table1[[#This Row],[TeamFavorite]]=Table1[[#This Row],[TeamHome]],Table1[[#This Row],[ScoreAway]]-Table1[[#This Row],[ScoreHome]],Table1[[#This Row],[ScoreHome]]-Table1[[#This Row],[ScoreAway]])</f>
        <v>6</v>
      </c>
      <c r="O10723">
        <f>IF(Table1[[#This Row],[SpreadActual]]&lt;Table1[[#This Row],[SpreadFavorite]],1,0)</f>
        <v>0</v>
      </c>
      <c r="P10723">
        <v>37</v>
      </c>
      <c r="Q10723" t="s">
        <v>114</v>
      </c>
      <c r="R10723" t="b">
        <v>0</v>
      </c>
      <c r="S10723">
        <v>61</v>
      </c>
      <c r="T10723">
        <v>4</v>
      </c>
      <c r="U10723">
        <v>76</v>
      </c>
    </row>
    <row r="10724" spans="1:22" x14ac:dyDescent="0.2">
      <c r="A10724" s="1">
        <v>41245</v>
      </c>
      <c r="B10724">
        <v>2012</v>
      </c>
      <c r="C10724">
        <f>_xlfn.MAXIFS(Table1[ScheduleWeekWritten],Table1[ScheduleSeason],Table1[[#This Row],[ScheduleSeason]])</f>
        <v>17</v>
      </c>
      <c r="D10724">
        <v>13</v>
      </c>
      <c r="E10724" cm="1">
        <f t="array" ref="E10724">_xlfn.XLOOKUP(Table1[[#This Row],[ScheduleWeekWritten]],Table3[Game],100+Table3[Increase],Table1[[#This Row],[ScheduleWeekWritten]])</f>
        <v>13</v>
      </c>
      <c r="F10724" t="b">
        <v>0</v>
      </c>
      <c r="G10724" t="s">
        <v>67</v>
      </c>
      <c r="H10724">
        <v>38</v>
      </c>
      <c r="I10724">
        <v>33</v>
      </c>
      <c r="J10724" t="s">
        <v>58</v>
      </c>
      <c r="K10724" t="s">
        <v>68</v>
      </c>
      <c r="L10724" t="str">
        <f>_xlfn.XLOOKUP(Table1[[#This Row],[TeamFavoriteID]],Table2[team_id],Table2[team_name],_xlfn.XLOOKUP(Table1[[#This Row],[TeamFavoriteID]],Table2[team_id_pfr],Table2[team_name],"Even"))</f>
        <v>Dallas Cowboys</v>
      </c>
      <c r="M10724">
        <v>-10.5</v>
      </c>
      <c r="N10724">
        <f>IF(Table1[[#This Row],[TeamFavorite]]=Table1[[#This Row],[TeamHome]],Table1[[#This Row],[ScoreAway]]-Table1[[#This Row],[ScoreHome]],Table1[[#This Row],[ScoreHome]]-Table1[[#This Row],[ScoreAway]])</f>
        <v>-5</v>
      </c>
      <c r="O10724">
        <f>IF(Table1[[#This Row],[SpreadActual]]&lt;Table1[[#This Row],[SpreadFavorite]],1,0)</f>
        <v>0</v>
      </c>
      <c r="P10724">
        <v>44</v>
      </c>
      <c r="Q10724" t="s">
        <v>192</v>
      </c>
      <c r="R10724" t="b">
        <v>0</v>
      </c>
      <c r="S10724">
        <v>77</v>
      </c>
      <c r="T10724">
        <v>8</v>
      </c>
      <c r="V10724" t="s">
        <v>193</v>
      </c>
    </row>
    <row r="10725" spans="1:22" x14ac:dyDescent="0.2">
      <c r="A10725" s="1">
        <v>41245</v>
      </c>
      <c r="B10725">
        <v>2012</v>
      </c>
      <c r="C10725">
        <f>_xlfn.MAXIFS(Table1[ScheduleWeekWritten],Table1[ScheduleSeason],Table1[[#This Row],[ScheduleSeason]])</f>
        <v>17</v>
      </c>
      <c r="D10725">
        <v>13</v>
      </c>
      <c r="E10725" cm="1">
        <f t="array" ref="E10725">_xlfn.XLOOKUP(Table1[[#This Row],[ScheduleWeekWritten]],Table3[Game],100+Table3[Increase],Table1[[#This Row],[ScheduleWeekWritten]])</f>
        <v>13</v>
      </c>
      <c r="F10725" t="b">
        <v>0</v>
      </c>
      <c r="G10725" t="s">
        <v>24</v>
      </c>
      <c r="H10725">
        <v>31</v>
      </c>
      <c r="I10725">
        <v>23</v>
      </c>
      <c r="J10725" t="s">
        <v>127</v>
      </c>
      <c r="K10725" t="s">
        <v>88</v>
      </c>
      <c r="L10725" t="str">
        <f>_xlfn.XLOOKUP(Table1[[#This Row],[TeamFavoriteID]],Table2[team_id],Table2[team_name],_xlfn.XLOOKUP(Table1[[#This Row],[TeamFavoriteID]],Table2[team_id_pfr],Table2[team_name],"Even"))</f>
        <v>Denver Broncos</v>
      </c>
      <c r="M10725">
        <v>-7.5</v>
      </c>
      <c r="N10725">
        <f>IF(Table1[[#This Row],[TeamFavorite]]=Table1[[#This Row],[TeamHome]],Table1[[#This Row],[ScoreAway]]-Table1[[#This Row],[ScoreHome]],Table1[[#This Row],[ScoreHome]]-Table1[[#This Row],[ScoreAway]])</f>
        <v>-8</v>
      </c>
      <c r="O10725">
        <f>IF(Table1[[#This Row],[SpreadActual]]&lt;Table1[[#This Row],[SpreadFavorite]],1,0)</f>
        <v>1</v>
      </c>
      <c r="P10725">
        <v>50</v>
      </c>
      <c r="Q10725" t="s">
        <v>174</v>
      </c>
      <c r="R10725" t="b">
        <v>0</v>
      </c>
      <c r="S10725">
        <v>64</v>
      </c>
      <c r="T10725">
        <v>4</v>
      </c>
      <c r="U10725">
        <v>16</v>
      </c>
    </row>
    <row r="10726" spans="1:22" x14ac:dyDescent="0.2">
      <c r="A10726" s="1">
        <v>41245</v>
      </c>
      <c r="B10726">
        <v>2012</v>
      </c>
      <c r="C10726">
        <f>_xlfn.MAXIFS(Table1[ScheduleWeekWritten],Table1[ScheduleSeason],Table1[[#This Row],[ScheduleSeason]])</f>
        <v>17</v>
      </c>
      <c r="D10726">
        <v>13</v>
      </c>
      <c r="E10726" cm="1">
        <f t="array" ref="E10726">_xlfn.XLOOKUP(Table1[[#This Row],[ScheduleWeekWritten]],Table3[Game],100+Table3[Increase],Table1[[#This Row],[ScheduleWeekWritten]])</f>
        <v>13</v>
      </c>
      <c r="F10726" t="b">
        <v>0</v>
      </c>
      <c r="G10726" t="s">
        <v>45</v>
      </c>
      <c r="H10726">
        <v>33</v>
      </c>
      <c r="I10726">
        <v>35</v>
      </c>
      <c r="J10726" t="s">
        <v>140</v>
      </c>
      <c r="K10726" t="s">
        <v>79</v>
      </c>
      <c r="L10726" t="str">
        <f>_xlfn.XLOOKUP(Table1[[#This Row],[TeamFavoriteID]],Table2[team_id],Table2[team_name],_xlfn.XLOOKUP(Table1[[#This Row],[TeamFavoriteID]],Table2[team_id_pfr],Table2[team_name],"Even"))</f>
        <v>Detroit Lions</v>
      </c>
      <c r="M10726">
        <v>-7</v>
      </c>
      <c r="N10726">
        <f>IF(Table1[[#This Row],[TeamFavorite]]=Table1[[#This Row],[TeamHome]],Table1[[#This Row],[ScoreAway]]-Table1[[#This Row],[ScoreHome]],Table1[[#This Row],[ScoreHome]]-Table1[[#This Row],[ScoreAway]])</f>
        <v>2</v>
      </c>
      <c r="O10726">
        <f>IF(Table1[[#This Row],[SpreadActual]]&lt;Table1[[#This Row],[SpreadFavorite]],1,0)</f>
        <v>0</v>
      </c>
      <c r="P10726">
        <v>51</v>
      </c>
      <c r="Q10726" t="s">
        <v>181</v>
      </c>
      <c r="R10726" t="b">
        <v>0</v>
      </c>
      <c r="S10726">
        <v>72</v>
      </c>
      <c r="T10726">
        <v>0</v>
      </c>
      <c r="V10726" t="s">
        <v>103</v>
      </c>
    </row>
    <row r="10727" spans="1:22" x14ac:dyDescent="0.2">
      <c r="A10727" s="1">
        <v>41245</v>
      </c>
      <c r="B10727">
        <v>2012</v>
      </c>
      <c r="C10727">
        <f>_xlfn.MAXIFS(Table1[ScheduleWeekWritten],Table1[ScheduleSeason],Table1[[#This Row],[ScheduleSeason]])</f>
        <v>17</v>
      </c>
      <c r="D10727">
        <v>13</v>
      </c>
      <c r="E10727" cm="1">
        <f t="array" ref="E10727">_xlfn.XLOOKUP(Table1[[#This Row],[ScheduleWeekWritten]],Table3[Game],100+Table3[Increase],Table1[[#This Row],[ScheduleWeekWritten]])</f>
        <v>13</v>
      </c>
      <c r="F10727" t="b">
        <v>0</v>
      </c>
      <c r="G10727" t="s">
        <v>33</v>
      </c>
      <c r="H10727">
        <v>23</v>
      </c>
      <c r="I10727">
        <v>14</v>
      </c>
      <c r="J10727" t="s">
        <v>54</v>
      </c>
      <c r="K10727" t="s">
        <v>35</v>
      </c>
      <c r="L10727" t="str">
        <f>_xlfn.XLOOKUP(Table1[[#This Row],[TeamFavoriteID]],Table2[team_id],Table2[team_name],_xlfn.XLOOKUP(Table1[[#This Row],[TeamFavoriteID]],Table2[team_id_pfr],Table2[team_name],"Even"))</f>
        <v>Green Bay Packers</v>
      </c>
      <c r="M10727">
        <v>-7.5</v>
      </c>
      <c r="N10727">
        <f>IF(Table1[[#This Row],[TeamFavorite]]=Table1[[#This Row],[TeamHome]],Table1[[#This Row],[ScoreAway]]-Table1[[#This Row],[ScoreHome]],Table1[[#This Row],[ScoreHome]]-Table1[[#This Row],[ScoreAway]])</f>
        <v>-9</v>
      </c>
      <c r="O10727">
        <f>IF(Table1[[#This Row],[SpreadActual]]&lt;Table1[[#This Row],[SpreadFavorite]],1,0)</f>
        <v>1</v>
      </c>
      <c r="P10727">
        <v>47</v>
      </c>
      <c r="Q10727" t="s">
        <v>82</v>
      </c>
      <c r="R10727" t="b">
        <v>0</v>
      </c>
      <c r="S10727">
        <v>45</v>
      </c>
      <c r="T10727">
        <v>8</v>
      </c>
      <c r="U10727">
        <v>79</v>
      </c>
    </row>
    <row r="10728" spans="1:22" x14ac:dyDescent="0.2">
      <c r="A10728" s="1">
        <v>41245</v>
      </c>
      <c r="B10728">
        <v>2012</v>
      </c>
      <c r="C10728">
        <f>_xlfn.MAXIFS(Table1[ScheduleWeekWritten],Table1[ScheduleSeason],Table1[[#This Row],[ScheduleSeason]])</f>
        <v>17</v>
      </c>
      <c r="D10728">
        <v>13</v>
      </c>
      <c r="E10728" cm="1">
        <f t="array" ref="E10728">_xlfn.XLOOKUP(Table1[[#This Row],[ScheduleWeekWritten]],Table3[Game],100+Table3[Increase],Table1[[#This Row],[ScheduleWeekWritten]])</f>
        <v>13</v>
      </c>
      <c r="F10728" t="b">
        <v>0</v>
      </c>
      <c r="G10728" t="s">
        <v>42</v>
      </c>
      <c r="H10728">
        <v>27</v>
      </c>
      <c r="I10728">
        <v>21</v>
      </c>
      <c r="J10728" t="s">
        <v>152</v>
      </c>
      <c r="K10728" t="s">
        <v>162</v>
      </c>
      <c r="L10728" t="str">
        <f>_xlfn.XLOOKUP(Table1[[#This Row],[TeamFavoriteID]],Table2[team_id],Table2[team_name],_xlfn.XLOOKUP(Table1[[#This Row],[TeamFavoriteID]],Table2[team_id_pfr],Table2[team_name],"Even"))</f>
        <v>Carolina Panthers</v>
      </c>
      <c r="M10728">
        <v>-6</v>
      </c>
      <c r="N10728">
        <f>IF(Table1[[#This Row],[TeamFavorite]]=Table1[[#This Row],[TeamHome]],Table1[[#This Row],[ScoreAway]]-Table1[[#This Row],[ScoreHome]],Table1[[#This Row],[ScoreHome]]-Table1[[#This Row],[ScoreAway]])</f>
        <v>6</v>
      </c>
      <c r="O10728">
        <f>IF(Table1[[#This Row],[SpreadActual]]&lt;Table1[[#This Row],[SpreadFavorite]],1,0)</f>
        <v>0</v>
      </c>
      <c r="P10728">
        <v>41</v>
      </c>
      <c r="Q10728" t="s">
        <v>117</v>
      </c>
      <c r="R10728" t="b">
        <v>0</v>
      </c>
      <c r="S10728">
        <v>61</v>
      </c>
      <c r="T10728">
        <v>0</v>
      </c>
      <c r="U10728">
        <v>60</v>
      </c>
    </row>
    <row r="10729" spans="1:22" x14ac:dyDescent="0.2">
      <c r="A10729" s="1">
        <v>41245</v>
      </c>
      <c r="B10729">
        <v>2012</v>
      </c>
      <c r="C10729">
        <f>_xlfn.MAXIFS(Table1[ScheduleWeekWritten],Table1[ScheduleSeason],Table1[[#This Row],[ScheduleSeason]])</f>
        <v>17</v>
      </c>
      <c r="D10729">
        <v>13</v>
      </c>
      <c r="E10729" cm="1">
        <f t="array" ref="E10729">_xlfn.XLOOKUP(Table1[[#This Row],[ScheduleWeekWritten]],Table3[Game],100+Table3[Increase],Table1[[#This Row],[ScheduleWeekWritten]])</f>
        <v>13</v>
      </c>
      <c r="F10729" t="b">
        <v>0</v>
      </c>
      <c r="G10729" t="s">
        <v>19</v>
      </c>
      <c r="H10729">
        <v>16</v>
      </c>
      <c r="I10729">
        <v>23</v>
      </c>
      <c r="J10729" t="s">
        <v>115</v>
      </c>
      <c r="K10729" t="s">
        <v>70</v>
      </c>
      <c r="L10729" t="str">
        <f>_xlfn.XLOOKUP(Table1[[#This Row],[TeamFavoriteID]],Table2[team_id],Table2[team_name],_xlfn.XLOOKUP(Table1[[#This Row],[TeamFavoriteID]],Table2[team_id_pfr],Table2[team_name],"Even"))</f>
        <v>Boston Patriots</v>
      </c>
      <c r="M10729">
        <v>-9</v>
      </c>
      <c r="N10729">
        <f>IF(Table1[[#This Row],[TeamFavorite]]=Table1[[#This Row],[TeamHome]],Table1[[#This Row],[ScoreAway]]-Table1[[#This Row],[ScoreHome]],Table1[[#This Row],[ScoreHome]]-Table1[[#This Row],[ScoreAway]])</f>
        <v>-7</v>
      </c>
      <c r="O10729">
        <f>IF(Table1[[#This Row],[SpreadActual]]&lt;Table1[[#This Row],[SpreadFavorite]],1,0)</f>
        <v>0</v>
      </c>
      <c r="P10729">
        <v>51.5</v>
      </c>
      <c r="Q10729" t="s">
        <v>143</v>
      </c>
      <c r="R10729" t="b">
        <v>0</v>
      </c>
      <c r="S10729">
        <v>78</v>
      </c>
      <c r="T10729">
        <v>13</v>
      </c>
      <c r="U10729">
        <v>66</v>
      </c>
    </row>
    <row r="10730" spans="1:22" x14ac:dyDescent="0.2">
      <c r="A10730" s="1">
        <v>41245</v>
      </c>
      <c r="B10730">
        <v>2012</v>
      </c>
      <c r="C10730">
        <f>_xlfn.MAXIFS(Table1[ScheduleWeekWritten],Table1[ScheduleSeason],Table1[[#This Row],[ScheduleSeason]])</f>
        <v>17</v>
      </c>
      <c r="D10730">
        <v>13</v>
      </c>
      <c r="E10730" cm="1">
        <f t="array" ref="E10730">_xlfn.XLOOKUP(Table1[[#This Row],[ScheduleWeekWritten]],Table3[Game],100+Table3[Increase],Table1[[#This Row],[ScheduleWeekWritten]])</f>
        <v>13</v>
      </c>
      <c r="F10730" t="b">
        <v>0</v>
      </c>
      <c r="G10730" t="s">
        <v>31</v>
      </c>
      <c r="H10730">
        <v>7</v>
      </c>
      <c r="I10730">
        <v>6</v>
      </c>
      <c r="J10730" t="s">
        <v>149</v>
      </c>
      <c r="K10730" t="s">
        <v>32</v>
      </c>
      <c r="L10730" t="str">
        <f>_xlfn.XLOOKUP(Table1[[#This Row],[TeamFavoriteID]],Table2[team_id],Table2[team_name],_xlfn.XLOOKUP(Table1[[#This Row],[TeamFavoriteID]],Table2[team_id_pfr],Table2[team_name],"Even"))</f>
        <v>New York Jets</v>
      </c>
      <c r="M10730">
        <v>-6</v>
      </c>
      <c r="N10730">
        <f>IF(Table1[[#This Row],[TeamFavorite]]=Table1[[#This Row],[TeamHome]],Table1[[#This Row],[ScoreAway]]-Table1[[#This Row],[ScoreHome]],Table1[[#This Row],[ScoreHome]]-Table1[[#This Row],[ScoreAway]])</f>
        <v>-1</v>
      </c>
      <c r="O10730">
        <f>IF(Table1[[#This Row],[SpreadActual]]&lt;Table1[[#This Row],[SpreadFavorite]],1,0)</f>
        <v>0</v>
      </c>
      <c r="P10730">
        <v>36.5</v>
      </c>
      <c r="Q10730" t="s">
        <v>197</v>
      </c>
      <c r="R10730" t="b">
        <v>0</v>
      </c>
      <c r="S10730">
        <v>46</v>
      </c>
      <c r="T10730">
        <v>4</v>
      </c>
      <c r="V10730" t="s">
        <v>1</v>
      </c>
    </row>
    <row r="10731" spans="1:22" x14ac:dyDescent="0.2">
      <c r="A10731" s="1">
        <v>41245</v>
      </c>
      <c r="B10731">
        <v>2012</v>
      </c>
      <c r="C10731">
        <f>_xlfn.MAXIFS(Table1[ScheduleWeekWritten],Table1[ScheduleSeason],Table1[[#This Row],[ScheduleSeason]])</f>
        <v>17</v>
      </c>
      <c r="D10731">
        <v>13</v>
      </c>
      <c r="E10731" cm="1">
        <f t="array" ref="E10731">_xlfn.XLOOKUP(Table1[[#This Row],[ScheduleWeekWritten]],Table3[Game],100+Table3[Increase],Table1[[#This Row],[ScheduleWeekWritten]])</f>
        <v>13</v>
      </c>
      <c r="F10731" t="b">
        <v>0</v>
      </c>
      <c r="G10731" t="s">
        <v>20</v>
      </c>
      <c r="H10731">
        <v>17</v>
      </c>
      <c r="I10731">
        <v>20</v>
      </c>
      <c r="J10731" t="s">
        <v>62</v>
      </c>
      <c r="K10731" t="s">
        <v>63</v>
      </c>
      <c r="L10731" t="str">
        <f>_xlfn.XLOOKUP(Table1[[#This Row],[TeamFavoriteID]],Table2[team_id],Table2[team_name],_xlfn.XLOOKUP(Table1[[#This Row],[TeamFavoriteID]],Table2[team_id_pfr],Table2[team_name],"Even"))</f>
        <v>Cleveland Browns</v>
      </c>
      <c r="M10731">
        <v>-2.5</v>
      </c>
      <c r="N10731">
        <f>IF(Table1[[#This Row],[TeamFavorite]]=Table1[[#This Row],[TeamHome]],Table1[[#This Row],[ScoreAway]]-Table1[[#This Row],[ScoreHome]],Table1[[#This Row],[ScoreHome]]-Table1[[#This Row],[ScoreAway]])</f>
        <v>-3</v>
      </c>
      <c r="O10731">
        <f>IF(Table1[[#This Row],[SpreadActual]]&lt;Table1[[#This Row],[SpreadFavorite]],1,0)</f>
        <v>1</v>
      </c>
      <c r="P10731">
        <v>39.5</v>
      </c>
      <c r="Q10731" t="s">
        <v>76</v>
      </c>
      <c r="R10731" t="b">
        <v>0</v>
      </c>
      <c r="S10731">
        <v>62</v>
      </c>
      <c r="T10731">
        <v>2</v>
      </c>
      <c r="U10731">
        <v>84</v>
      </c>
    </row>
    <row r="10732" spans="1:22" x14ac:dyDescent="0.2">
      <c r="A10732" s="1">
        <v>41245</v>
      </c>
      <c r="B10732">
        <v>2012</v>
      </c>
      <c r="C10732">
        <f>_xlfn.MAXIFS(Table1[ScheduleWeekWritten],Table1[ScheduleSeason],Table1[[#This Row],[ScheduleSeason]])</f>
        <v>17</v>
      </c>
      <c r="D10732">
        <v>13</v>
      </c>
      <c r="E10732" cm="1">
        <f t="array" ref="E10732">_xlfn.XLOOKUP(Table1[[#This Row],[ScheduleWeekWritten]],Table3[Game],100+Table3[Increase],Table1[[#This Row],[ScheduleWeekWritten]])</f>
        <v>13</v>
      </c>
      <c r="F10732" t="b">
        <v>0</v>
      </c>
      <c r="G10732" t="s">
        <v>27</v>
      </c>
      <c r="H10732">
        <v>13</v>
      </c>
      <c r="I10732">
        <v>20</v>
      </c>
      <c r="J10732" t="s">
        <v>101</v>
      </c>
      <c r="K10732" t="s">
        <v>104</v>
      </c>
      <c r="L10732" t="str">
        <f>_xlfn.XLOOKUP(Table1[[#This Row],[TeamFavoriteID]],Table2[team_id],Table2[team_name],_xlfn.XLOOKUP(Table1[[#This Row],[TeamFavoriteID]],Table2[team_id_pfr],Table2[team_name],"Even"))</f>
        <v>Cincinnati Bengals</v>
      </c>
      <c r="M10732">
        <v>-2.5</v>
      </c>
      <c r="N10732">
        <f>IF(Table1[[#This Row],[TeamFavorite]]=Table1[[#This Row],[TeamHome]],Table1[[#This Row],[ScoreAway]]-Table1[[#This Row],[ScoreHome]],Table1[[#This Row],[ScoreHome]]-Table1[[#This Row],[ScoreAway]])</f>
        <v>-7</v>
      </c>
      <c r="O10732">
        <f>IF(Table1[[#This Row],[SpreadActual]]&lt;Table1[[#This Row],[SpreadFavorite]],1,0)</f>
        <v>1</v>
      </c>
      <c r="P10732">
        <v>46</v>
      </c>
      <c r="Q10732" t="s">
        <v>94</v>
      </c>
      <c r="R10732" t="b">
        <v>0</v>
      </c>
      <c r="S10732">
        <v>66</v>
      </c>
      <c r="T10732">
        <v>4</v>
      </c>
      <c r="U10732">
        <v>65</v>
      </c>
      <c r="V10732" t="s">
        <v>1</v>
      </c>
    </row>
    <row r="10733" spans="1:22" x14ac:dyDescent="0.2">
      <c r="A10733" s="1">
        <v>41245</v>
      </c>
      <c r="B10733">
        <v>2012</v>
      </c>
      <c r="C10733">
        <f>_xlfn.MAXIFS(Table1[ScheduleWeekWritten],Table1[ScheduleSeason],Table1[[#This Row],[ScheduleSeason]])</f>
        <v>17</v>
      </c>
      <c r="D10733">
        <v>13</v>
      </c>
      <c r="E10733" cm="1">
        <f t="array" ref="E10733">_xlfn.XLOOKUP(Table1[[#This Row],[ScheduleWeekWritten]],Table3[Game],100+Table3[Increase],Table1[[#This Row],[ScheduleWeekWritten]])</f>
        <v>13</v>
      </c>
      <c r="F10733" t="b">
        <v>0</v>
      </c>
      <c r="G10733" t="s">
        <v>153</v>
      </c>
      <c r="H10733">
        <v>16</v>
      </c>
      <c r="I10733">
        <v>13</v>
      </c>
      <c r="J10733" t="s">
        <v>53</v>
      </c>
      <c r="K10733" t="s">
        <v>87</v>
      </c>
      <c r="L10733" t="str">
        <f>_xlfn.XLOOKUP(Table1[[#This Row],[TeamFavoriteID]],Table2[team_id],Table2[team_name],_xlfn.XLOOKUP(Table1[[#This Row],[TeamFavoriteID]],Table2[team_id_pfr],Table2[team_name],"Even"))</f>
        <v>San Francisco 49ers</v>
      </c>
      <c r="M10733">
        <v>-8</v>
      </c>
      <c r="N10733">
        <f>IF(Table1[[#This Row],[TeamFavorite]]=Table1[[#This Row],[TeamHome]],Table1[[#This Row],[ScoreAway]]-Table1[[#This Row],[ScoreHome]],Table1[[#This Row],[ScoreHome]]-Table1[[#This Row],[ScoreAway]])</f>
        <v>3</v>
      </c>
      <c r="O10733">
        <f>IF(Table1[[#This Row],[SpreadActual]]&lt;Table1[[#This Row],[SpreadFavorite]],1,0)</f>
        <v>0</v>
      </c>
      <c r="P10733">
        <v>41</v>
      </c>
      <c r="Q10733" t="s">
        <v>157</v>
      </c>
      <c r="R10733" t="b">
        <v>0</v>
      </c>
      <c r="S10733">
        <v>72</v>
      </c>
      <c r="T10733">
        <v>0</v>
      </c>
      <c r="V10733" t="s">
        <v>103</v>
      </c>
    </row>
    <row r="10734" spans="1:22" x14ac:dyDescent="0.2">
      <c r="A10734" s="1">
        <v>41245</v>
      </c>
      <c r="B10734">
        <v>2012</v>
      </c>
      <c r="C10734">
        <f>_xlfn.MAXIFS(Table1[ScheduleWeekWritten],Table1[ScheduleSeason],Table1[[#This Row],[ScheduleSeason]])</f>
        <v>17</v>
      </c>
      <c r="D10734">
        <v>13</v>
      </c>
      <c r="E10734" cm="1">
        <f t="array" ref="E10734">_xlfn.XLOOKUP(Table1[[#This Row],[ScheduleWeekWritten]],Table3[Game],100+Table3[Increase],Table1[[#This Row],[ScheduleWeekWritten]])</f>
        <v>13</v>
      </c>
      <c r="F10734" t="b">
        <v>0</v>
      </c>
      <c r="G10734" t="s">
        <v>171</v>
      </c>
      <c r="H10734">
        <v>10</v>
      </c>
      <c r="I10734">
        <v>24</v>
      </c>
      <c r="J10734" t="s">
        <v>177</v>
      </c>
      <c r="K10734" t="s">
        <v>182</v>
      </c>
      <c r="L10734" t="str">
        <f>_xlfn.XLOOKUP(Table1[[#This Row],[TeamFavoriteID]],Table2[team_id],Table2[team_name],_xlfn.XLOOKUP(Table1[[#This Row],[TeamFavoriteID]],Table2[team_id_pfr],Table2[team_name],"Even"))</f>
        <v>Houston Texans</v>
      </c>
      <c r="M10734">
        <v>-7</v>
      </c>
      <c r="N10734">
        <f>IF(Table1[[#This Row],[TeamFavorite]]=Table1[[#This Row],[TeamHome]],Table1[[#This Row],[ScoreAway]]-Table1[[#This Row],[ScoreHome]],Table1[[#This Row],[ScoreHome]]-Table1[[#This Row],[ScoreAway]])</f>
        <v>-14</v>
      </c>
      <c r="O10734">
        <f>IF(Table1[[#This Row],[SpreadActual]]&lt;Table1[[#This Row],[SpreadFavorite]],1,0)</f>
        <v>1</v>
      </c>
      <c r="P10734">
        <v>47</v>
      </c>
      <c r="Q10734" t="s">
        <v>172</v>
      </c>
      <c r="R10734" t="b">
        <v>0</v>
      </c>
      <c r="S10734">
        <v>71</v>
      </c>
      <c r="T10734">
        <v>12</v>
      </c>
      <c r="U10734">
        <v>60</v>
      </c>
    </row>
    <row r="10735" spans="1:22" x14ac:dyDescent="0.2">
      <c r="A10735" s="1">
        <v>41246</v>
      </c>
      <c r="B10735">
        <v>2012</v>
      </c>
      <c r="C10735">
        <f>_xlfn.MAXIFS(Table1[ScheduleWeekWritten],Table1[ScheduleSeason],Table1[[#This Row],[ScheduleSeason]])</f>
        <v>17</v>
      </c>
      <c r="D10735">
        <v>13</v>
      </c>
      <c r="E10735" cm="1">
        <f t="array" ref="E10735">_xlfn.XLOOKUP(Table1[[#This Row],[ScheduleWeekWritten]],Table3[Game],100+Table3[Increase],Table1[[#This Row],[ScheduleWeekWritten]])</f>
        <v>13</v>
      </c>
      <c r="F10735" t="b">
        <v>0</v>
      </c>
      <c r="G10735" t="s">
        <v>61</v>
      </c>
      <c r="H10735">
        <v>17</v>
      </c>
      <c r="I10735">
        <v>16</v>
      </c>
      <c r="J10735" t="s">
        <v>50</v>
      </c>
      <c r="K10735" t="s">
        <v>90</v>
      </c>
      <c r="L10735" t="str">
        <f>_xlfn.XLOOKUP(Table1[[#This Row],[TeamFavoriteID]],Table2[team_id],Table2[team_name],_xlfn.XLOOKUP(Table1[[#This Row],[TeamFavoriteID]],Table2[team_id_pfr],Table2[team_name],"Even"))</f>
        <v>New York Giants</v>
      </c>
      <c r="M10735">
        <v>-3</v>
      </c>
      <c r="N10735">
        <f>IF(Table1[[#This Row],[TeamFavorite]]=Table1[[#This Row],[TeamHome]],Table1[[#This Row],[ScoreAway]]-Table1[[#This Row],[ScoreHome]],Table1[[#This Row],[ScoreHome]]-Table1[[#This Row],[ScoreAway]])</f>
        <v>1</v>
      </c>
      <c r="O10735">
        <f>IF(Table1[[#This Row],[SpreadActual]]&lt;Table1[[#This Row],[SpreadFavorite]],1,0)</f>
        <v>0</v>
      </c>
      <c r="P10735">
        <v>50</v>
      </c>
      <c r="Q10735" t="s">
        <v>165</v>
      </c>
      <c r="R10735" t="b">
        <v>0</v>
      </c>
      <c r="S10735">
        <v>60</v>
      </c>
      <c r="T10735">
        <v>1</v>
      </c>
      <c r="U10735">
        <v>98</v>
      </c>
    </row>
    <row r="10736" spans="1:22" x14ac:dyDescent="0.2">
      <c r="A10736" s="1">
        <v>41249</v>
      </c>
      <c r="B10736">
        <v>2012</v>
      </c>
      <c r="C10736">
        <f>_xlfn.MAXIFS(Table1[ScheduleWeekWritten],Table1[ScheduleSeason],Table1[[#This Row],[ScheduleSeason]])</f>
        <v>17</v>
      </c>
      <c r="D10736">
        <v>14</v>
      </c>
      <c r="E10736" cm="1">
        <f t="array" ref="E10736">_xlfn.XLOOKUP(Table1[[#This Row],[ScheduleWeekWritten]],Table3[Game],100+Table3[Increase],Table1[[#This Row],[ScheduleWeekWritten]])</f>
        <v>14</v>
      </c>
      <c r="F10736" t="b">
        <v>0</v>
      </c>
      <c r="G10736" t="s">
        <v>20</v>
      </c>
      <c r="H10736">
        <v>13</v>
      </c>
      <c r="I10736">
        <v>26</v>
      </c>
      <c r="J10736" t="s">
        <v>24</v>
      </c>
      <c r="K10736" t="s">
        <v>88</v>
      </c>
      <c r="L10736" t="str">
        <f>_xlfn.XLOOKUP(Table1[[#This Row],[TeamFavoriteID]],Table2[team_id],Table2[team_name],_xlfn.XLOOKUP(Table1[[#This Row],[TeamFavoriteID]],Table2[team_id_pfr],Table2[team_name],"Even"))</f>
        <v>Denver Broncos</v>
      </c>
      <c r="M10736">
        <v>-10.5</v>
      </c>
      <c r="N10736">
        <f>IF(Table1[[#This Row],[TeamFavorite]]=Table1[[#This Row],[TeamHome]],Table1[[#This Row],[ScoreAway]]-Table1[[#This Row],[ScoreHome]],Table1[[#This Row],[ScoreHome]]-Table1[[#This Row],[ScoreAway]])</f>
        <v>-13</v>
      </c>
      <c r="O10736">
        <f>IF(Table1[[#This Row],[SpreadActual]]&lt;Table1[[#This Row],[SpreadFavorite]],1,0)</f>
        <v>1</v>
      </c>
      <c r="P10736">
        <v>47</v>
      </c>
      <c r="Q10736" t="s">
        <v>76</v>
      </c>
      <c r="R10736" t="b">
        <v>0</v>
      </c>
      <c r="S10736">
        <v>57</v>
      </c>
      <c r="T10736">
        <v>7</v>
      </c>
      <c r="U10736">
        <v>73</v>
      </c>
    </row>
    <row r="10737" spans="1:22" x14ac:dyDescent="0.2">
      <c r="A10737" s="1">
        <v>41252</v>
      </c>
      <c r="B10737">
        <v>2012</v>
      </c>
      <c r="C10737">
        <f>_xlfn.MAXIFS(Table1[ScheduleWeekWritten],Table1[ScheduleSeason],Table1[[#This Row],[ScheduleSeason]])</f>
        <v>17</v>
      </c>
      <c r="D10737">
        <v>14</v>
      </c>
      <c r="E10737" cm="1">
        <f t="array" ref="E10737">_xlfn.XLOOKUP(Table1[[#This Row],[ScheduleWeekWritten]],Table3[Game],100+Table3[Increase],Table1[[#This Row],[ScheduleWeekWritten]])</f>
        <v>14</v>
      </c>
      <c r="F10737" t="b">
        <v>0</v>
      </c>
      <c r="G10737" t="s">
        <v>28</v>
      </c>
      <c r="H10737">
        <v>12</v>
      </c>
      <c r="I10737">
        <v>15</v>
      </c>
      <c r="J10737" t="s">
        <v>153</v>
      </c>
      <c r="K10737" t="s">
        <v>43</v>
      </c>
      <c r="L10737" t="str">
        <f>_xlfn.XLOOKUP(Table1[[#This Row],[TeamFavoriteID]],Table2[team_id],Table2[team_name],_xlfn.XLOOKUP(Table1[[#This Row],[TeamFavoriteID]],Table2[team_id_pfr],Table2[team_name],"Even"))</f>
        <v>Buffalo Bills</v>
      </c>
      <c r="M10737">
        <v>-3</v>
      </c>
      <c r="N10737">
        <f>IF(Table1[[#This Row],[TeamFavorite]]=Table1[[#This Row],[TeamHome]],Table1[[#This Row],[ScoreAway]]-Table1[[#This Row],[ScoreHome]],Table1[[#This Row],[ScoreHome]]-Table1[[#This Row],[ScoreAway]])</f>
        <v>3</v>
      </c>
      <c r="O10737">
        <f>IF(Table1[[#This Row],[SpreadActual]]&lt;Table1[[#This Row],[SpreadFavorite]],1,0)</f>
        <v>0</v>
      </c>
      <c r="P10737">
        <v>42.5</v>
      </c>
      <c r="Q10737" t="s">
        <v>123</v>
      </c>
      <c r="R10737" t="b">
        <v>0</v>
      </c>
      <c r="S10737">
        <v>37</v>
      </c>
      <c r="T10737">
        <v>11</v>
      </c>
      <c r="U10737">
        <v>74</v>
      </c>
    </row>
    <row r="10738" spans="1:22" x14ac:dyDescent="0.2">
      <c r="A10738" s="1">
        <v>41252</v>
      </c>
      <c r="B10738">
        <v>2012</v>
      </c>
      <c r="C10738">
        <f>_xlfn.MAXIFS(Table1[ScheduleWeekWritten],Table1[ScheduleSeason],Table1[[#This Row],[ScheduleSeason]])</f>
        <v>17</v>
      </c>
      <c r="D10738">
        <v>14</v>
      </c>
      <c r="E10738" cm="1">
        <f t="array" ref="E10738">_xlfn.XLOOKUP(Table1[[#This Row],[ScheduleWeekWritten]],Table3[Game],100+Table3[Increase],Table1[[#This Row],[ScheduleWeekWritten]])</f>
        <v>14</v>
      </c>
      <c r="F10738" t="b">
        <v>0</v>
      </c>
      <c r="G10738" t="s">
        <v>152</v>
      </c>
      <c r="H10738">
        <v>30</v>
      </c>
      <c r="I10738">
        <v>20</v>
      </c>
      <c r="J10738" t="s">
        <v>38</v>
      </c>
      <c r="K10738" t="s">
        <v>109</v>
      </c>
      <c r="L10738" t="str">
        <f>_xlfn.XLOOKUP(Table1[[#This Row],[TeamFavoriteID]],Table2[team_id],Table2[team_name],_xlfn.XLOOKUP(Table1[[#This Row],[TeamFavoriteID]],Table2[team_id_pfr],Table2[team_name],"Even"))</f>
        <v>Atlanta Falcons</v>
      </c>
      <c r="M10738">
        <v>-3.5</v>
      </c>
      <c r="N10738">
        <f>IF(Table1[[#This Row],[TeamFavorite]]=Table1[[#This Row],[TeamHome]],Table1[[#This Row],[ScoreAway]]-Table1[[#This Row],[ScoreHome]],Table1[[#This Row],[ScoreHome]]-Table1[[#This Row],[ScoreAway]])</f>
        <v>10</v>
      </c>
      <c r="O10738">
        <f>IF(Table1[[#This Row],[SpreadActual]]&lt;Table1[[#This Row],[SpreadFavorite]],1,0)</f>
        <v>0</v>
      </c>
      <c r="P10738">
        <v>47</v>
      </c>
      <c r="Q10738" t="s">
        <v>160</v>
      </c>
      <c r="R10738" t="b">
        <v>0</v>
      </c>
      <c r="S10738">
        <v>70</v>
      </c>
      <c r="T10738">
        <v>5</v>
      </c>
      <c r="U10738">
        <v>50</v>
      </c>
      <c r="V10738" t="s">
        <v>1</v>
      </c>
    </row>
    <row r="10739" spans="1:22" x14ac:dyDescent="0.2">
      <c r="A10739" s="1">
        <v>41252</v>
      </c>
      <c r="B10739">
        <v>2012</v>
      </c>
      <c r="C10739">
        <f>_xlfn.MAXIFS(Table1[ScheduleWeekWritten],Table1[ScheduleSeason],Table1[[#This Row],[ScheduleSeason]])</f>
        <v>17</v>
      </c>
      <c r="D10739">
        <v>14</v>
      </c>
      <c r="E10739" cm="1">
        <f t="array" ref="E10739">_xlfn.XLOOKUP(Table1[[#This Row],[ScheduleWeekWritten]],Table3[Game],100+Table3[Increase],Table1[[#This Row],[ScheduleWeekWritten]])</f>
        <v>14</v>
      </c>
      <c r="F10739" t="b">
        <v>0</v>
      </c>
      <c r="G10739" t="s">
        <v>101</v>
      </c>
      <c r="H10739">
        <v>19</v>
      </c>
      <c r="I10739">
        <v>20</v>
      </c>
      <c r="J10739" t="s">
        <v>67</v>
      </c>
      <c r="K10739" t="s">
        <v>104</v>
      </c>
      <c r="L10739" t="str">
        <f>_xlfn.XLOOKUP(Table1[[#This Row],[TeamFavoriteID]],Table2[team_id],Table2[team_name],_xlfn.XLOOKUP(Table1[[#This Row],[TeamFavoriteID]],Table2[team_id_pfr],Table2[team_name],"Even"))</f>
        <v>Cincinnati Bengals</v>
      </c>
      <c r="M10739">
        <v>-3.5</v>
      </c>
      <c r="N10739">
        <f>IF(Table1[[#This Row],[TeamFavorite]]=Table1[[#This Row],[TeamHome]],Table1[[#This Row],[ScoreAway]]-Table1[[#This Row],[ScoreHome]],Table1[[#This Row],[ScoreHome]]-Table1[[#This Row],[ScoreAway]])</f>
        <v>1</v>
      </c>
      <c r="O10739">
        <f>IF(Table1[[#This Row],[SpreadActual]]&lt;Table1[[#This Row],[SpreadFavorite]],1,0)</f>
        <v>0</v>
      </c>
      <c r="P10739">
        <v>46</v>
      </c>
      <c r="Q10739" t="s">
        <v>173</v>
      </c>
      <c r="R10739" t="b">
        <v>0</v>
      </c>
      <c r="S10739">
        <v>54</v>
      </c>
      <c r="T10739">
        <v>6</v>
      </c>
      <c r="U10739">
        <v>96</v>
      </c>
    </row>
    <row r="10740" spans="1:22" x14ac:dyDescent="0.2">
      <c r="A10740" s="1">
        <v>41252</v>
      </c>
      <c r="B10740">
        <v>2012</v>
      </c>
      <c r="C10740">
        <f>_xlfn.MAXIFS(Table1[ScheduleWeekWritten],Table1[ScheduleSeason],Table1[[#This Row],[ScheduleSeason]])</f>
        <v>17</v>
      </c>
      <c r="D10740">
        <v>14</v>
      </c>
      <c r="E10740" cm="1">
        <f t="array" ref="E10740">_xlfn.XLOOKUP(Table1[[#This Row],[ScheduleWeekWritten]],Table3[Game],100+Table3[Increase],Table1[[#This Row],[ScheduleWeekWritten]])</f>
        <v>14</v>
      </c>
      <c r="F10740" t="b">
        <v>0</v>
      </c>
      <c r="G10740" t="s">
        <v>62</v>
      </c>
      <c r="H10740">
        <v>30</v>
      </c>
      <c r="I10740">
        <v>7</v>
      </c>
      <c r="J10740" t="s">
        <v>42</v>
      </c>
      <c r="K10740" t="s">
        <v>63</v>
      </c>
      <c r="L10740" t="str">
        <f>_xlfn.XLOOKUP(Table1[[#This Row],[TeamFavoriteID]],Table2[team_id],Table2[team_name],_xlfn.XLOOKUP(Table1[[#This Row],[TeamFavoriteID]],Table2[team_id_pfr],Table2[team_name],"Even"))</f>
        <v>Cleveland Browns</v>
      </c>
      <c r="M10740">
        <v>-7</v>
      </c>
      <c r="N10740">
        <f>IF(Table1[[#This Row],[TeamFavorite]]=Table1[[#This Row],[TeamHome]],Table1[[#This Row],[ScoreAway]]-Table1[[#This Row],[ScoreHome]],Table1[[#This Row],[ScoreHome]]-Table1[[#This Row],[ScoreAway]])</f>
        <v>-23</v>
      </c>
      <c r="O10740">
        <f>IF(Table1[[#This Row],[SpreadActual]]&lt;Table1[[#This Row],[SpreadFavorite]],1,0)</f>
        <v>1</v>
      </c>
      <c r="P10740">
        <v>38</v>
      </c>
      <c r="Q10740" t="s">
        <v>170</v>
      </c>
      <c r="R10740" t="b">
        <v>0</v>
      </c>
      <c r="S10740">
        <v>44</v>
      </c>
      <c r="T10740">
        <v>5</v>
      </c>
      <c r="U10740">
        <v>70</v>
      </c>
    </row>
    <row r="10741" spans="1:22" x14ac:dyDescent="0.2">
      <c r="A10741" s="1">
        <v>41252</v>
      </c>
      <c r="B10741">
        <v>2012</v>
      </c>
      <c r="C10741">
        <f>_xlfn.MAXIFS(Table1[ScheduleWeekWritten],Table1[ScheduleSeason],Table1[[#This Row],[ScheduleSeason]])</f>
        <v>17</v>
      </c>
      <c r="D10741">
        <v>14</v>
      </c>
      <c r="E10741" cm="1">
        <f t="array" ref="E10741">_xlfn.XLOOKUP(Table1[[#This Row],[ScheduleWeekWritten]],Table3[Game],100+Table3[Increase],Table1[[#This Row],[ScheduleWeekWritten]])</f>
        <v>14</v>
      </c>
      <c r="F10741" t="b">
        <v>0</v>
      </c>
      <c r="G10741" t="s">
        <v>33</v>
      </c>
      <c r="H10741">
        <v>27</v>
      </c>
      <c r="I10741">
        <v>20</v>
      </c>
      <c r="J10741" t="s">
        <v>45</v>
      </c>
      <c r="K10741" t="s">
        <v>35</v>
      </c>
      <c r="L10741" t="str">
        <f>_xlfn.XLOOKUP(Table1[[#This Row],[TeamFavoriteID]],Table2[team_id],Table2[team_name],_xlfn.XLOOKUP(Table1[[#This Row],[TeamFavoriteID]],Table2[team_id_pfr],Table2[team_name],"Even"))</f>
        <v>Green Bay Packers</v>
      </c>
      <c r="M10741">
        <v>-6.5</v>
      </c>
      <c r="N10741">
        <f>IF(Table1[[#This Row],[TeamFavorite]]=Table1[[#This Row],[TeamHome]],Table1[[#This Row],[ScoreAway]]-Table1[[#This Row],[ScoreHome]],Table1[[#This Row],[ScoreHome]]-Table1[[#This Row],[ScoreAway]])</f>
        <v>-7</v>
      </c>
      <c r="O10741">
        <f>IF(Table1[[#This Row],[SpreadActual]]&lt;Table1[[#This Row],[SpreadFavorite]],1,0)</f>
        <v>1</v>
      </c>
      <c r="P10741">
        <v>49</v>
      </c>
      <c r="Q10741" t="s">
        <v>82</v>
      </c>
      <c r="R10741" t="b">
        <v>0</v>
      </c>
      <c r="S10741">
        <v>33</v>
      </c>
      <c r="T10741">
        <v>9</v>
      </c>
      <c r="U10741">
        <v>92</v>
      </c>
      <c r="V10741" t="s">
        <v>199</v>
      </c>
    </row>
    <row r="10742" spans="1:22" x14ac:dyDescent="0.2">
      <c r="A10742" s="1">
        <v>41252</v>
      </c>
      <c r="B10742">
        <v>2012</v>
      </c>
      <c r="C10742">
        <f>_xlfn.MAXIFS(Table1[ScheduleWeekWritten],Table1[ScheduleSeason],Table1[[#This Row],[ScheduleSeason]])</f>
        <v>17</v>
      </c>
      <c r="D10742">
        <v>14</v>
      </c>
      <c r="E10742" cm="1">
        <f t="array" ref="E10742">_xlfn.XLOOKUP(Table1[[#This Row],[ScheduleWeekWritten]],Table3[Game],100+Table3[Increase],Table1[[#This Row],[ScheduleWeekWritten]])</f>
        <v>14</v>
      </c>
      <c r="F10742" t="b">
        <v>0</v>
      </c>
      <c r="G10742" t="s">
        <v>140</v>
      </c>
      <c r="H10742">
        <v>27</v>
      </c>
      <c r="I10742">
        <v>23</v>
      </c>
      <c r="J10742" t="s">
        <v>171</v>
      </c>
      <c r="K10742" t="s">
        <v>72</v>
      </c>
      <c r="L10742" t="str">
        <f>_xlfn.XLOOKUP(Table1[[#This Row],[TeamFavoriteID]],Table2[team_id],Table2[team_name],_xlfn.XLOOKUP(Table1[[#This Row],[TeamFavoriteID]],Table2[team_id_pfr],Table2[team_name],"Even"))</f>
        <v>Baltimore Colts</v>
      </c>
      <c r="M10742">
        <v>-4</v>
      </c>
      <c r="N10742">
        <f>IF(Table1[[#This Row],[TeamFavorite]]=Table1[[#This Row],[TeamHome]],Table1[[#This Row],[ScoreAway]]-Table1[[#This Row],[ScoreHome]],Table1[[#This Row],[ScoreHome]]-Table1[[#This Row],[ScoreAway]])</f>
        <v>4</v>
      </c>
      <c r="O10742">
        <f>IF(Table1[[#This Row],[SpreadActual]]&lt;Table1[[#This Row],[SpreadFavorite]],1,0)</f>
        <v>0</v>
      </c>
      <c r="P10742">
        <v>47</v>
      </c>
      <c r="Q10742" t="s">
        <v>190</v>
      </c>
      <c r="R10742" t="b">
        <v>0</v>
      </c>
      <c r="S10742">
        <v>72</v>
      </c>
      <c r="T10742">
        <v>0</v>
      </c>
      <c r="V10742" t="s">
        <v>103</v>
      </c>
    </row>
    <row r="10743" spans="1:22" x14ac:dyDescent="0.2">
      <c r="A10743" s="1">
        <v>41252</v>
      </c>
      <c r="B10743">
        <v>2012</v>
      </c>
      <c r="C10743">
        <f>_xlfn.MAXIFS(Table1[ScheduleWeekWritten],Table1[ScheduleSeason],Table1[[#This Row],[ScheduleSeason]])</f>
        <v>17</v>
      </c>
      <c r="D10743">
        <v>14</v>
      </c>
      <c r="E10743" cm="1">
        <f t="array" ref="E10743">_xlfn.XLOOKUP(Table1[[#This Row],[ScheduleWeekWritten]],Table3[Game],100+Table3[Increase],Table1[[#This Row],[ScheduleWeekWritten]])</f>
        <v>14</v>
      </c>
      <c r="F10743" t="b">
        <v>0</v>
      </c>
      <c r="G10743" t="s">
        <v>154</v>
      </c>
      <c r="H10743">
        <v>10</v>
      </c>
      <c r="I10743">
        <v>17</v>
      </c>
      <c r="J10743" t="s">
        <v>31</v>
      </c>
      <c r="K10743" t="s">
        <v>32</v>
      </c>
      <c r="L10743" t="str">
        <f>_xlfn.XLOOKUP(Table1[[#This Row],[TeamFavoriteID]],Table2[team_id],Table2[team_name],_xlfn.XLOOKUP(Table1[[#This Row],[TeamFavoriteID]],Table2[team_id_pfr],Table2[team_name],"Even"))</f>
        <v>New York Jets</v>
      </c>
      <c r="M10743">
        <v>-3</v>
      </c>
      <c r="N10743">
        <f>IF(Table1[[#This Row],[TeamFavorite]]=Table1[[#This Row],[TeamHome]],Table1[[#This Row],[ScoreAway]]-Table1[[#This Row],[ScoreHome]],Table1[[#This Row],[ScoreHome]]-Table1[[#This Row],[ScoreAway]])</f>
        <v>-7</v>
      </c>
      <c r="O10743">
        <f>IF(Table1[[#This Row],[SpreadActual]]&lt;Table1[[#This Row],[SpreadFavorite]],1,0)</f>
        <v>1</v>
      </c>
      <c r="P10743">
        <v>39</v>
      </c>
      <c r="Q10743" t="s">
        <v>155</v>
      </c>
      <c r="R10743" t="b">
        <v>0</v>
      </c>
      <c r="S10743">
        <v>69</v>
      </c>
      <c r="T10743">
        <v>5</v>
      </c>
      <c r="V10743" t="s">
        <v>1</v>
      </c>
    </row>
    <row r="10744" spans="1:22" x14ac:dyDescent="0.2">
      <c r="A10744" s="1">
        <v>41252</v>
      </c>
      <c r="B10744">
        <v>2012</v>
      </c>
      <c r="C10744">
        <f>_xlfn.MAXIFS(Table1[ScheduleWeekWritten],Table1[ScheduleSeason],Table1[[#This Row],[ScheduleSeason]])</f>
        <v>17</v>
      </c>
      <c r="D10744">
        <v>14</v>
      </c>
      <c r="E10744" cm="1">
        <f t="array" ref="E10744">_xlfn.XLOOKUP(Table1[[#This Row],[ScheduleWeekWritten]],Table3[Game],100+Table3[Increase],Table1[[#This Row],[ScheduleWeekWritten]])</f>
        <v>14</v>
      </c>
      <c r="F10744" t="b">
        <v>0</v>
      </c>
      <c r="G10744" t="s">
        <v>54</v>
      </c>
      <c r="H10744">
        <v>21</v>
      </c>
      <c r="I10744">
        <v>14</v>
      </c>
      <c r="J10744" t="s">
        <v>46</v>
      </c>
      <c r="K10744" t="s">
        <v>47</v>
      </c>
      <c r="L10744" t="str">
        <f>_xlfn.XLOOKUP(Table1[[#This Row],[TeamFavoriteID]],Table2[team_id],Table2[team_name],_xlfn.XLOOKUP(Table1[[#This Row],[TeamFavoriteID]],Table2[team_id_pfr],Table2[team_name],"Even"))</f>
        <v>Chicago Bears</v>
      </c>
      <c r="M10744">
        <v>-1.5</v>
      </c>
      <c r="N10744">
        <f>IF(Table1[[#This Row],[TeamFavorite]]=Table1[[#This Row],[TeamHome]],Table1[[#This Row],[ScoreAway]]-Table1[[#This Row],[ScoreHome]],Table1[[#This Row],[ScoreHome]]-Table1[[#This Row],[ScoreAway]])</f>
        <v>7</v>
      </c>
      <c r="O10744">
        <f>IF(Table1[[#This Row],[SpreadActual]]&lt;Table1[[#This Row],[SpreadFavorite]],1,0)</f>
        <v>0</v>
      </c>
      <c r="P10744">
        <v>40.5</v>
      </c>
      <c r="Q10744" t="s">
        <v>194</v>
      </c>
      <c r="R10744" t="b">
        <v>0</v>
      </c>
      <c r="S10744">
        <v>72</v>
      </c>
      <c r="T10744">
        <v>0</v>
      </c>
      <c r="V10744" t="s">
        <v>103</v>
      </c>
    </row>
    <row r="10745" spans="1:22" x14ac:dyDescent="0.2">
      <c r="A10745" s="1">
        <v>41252</v>
      </c>
      <c r="B10745">
        <v>2012</v>
      </c>
      <c r="C10745">
        <f>_xlfn.MAXIFS(Table1[ScheduleWeekWritten],Table1[ScheduleSeason],Table1[[#This Row],[ScheduleSeason]])</f>
        <v>17</v>
      </c>
      <c r="D10745">
        <v>14</v>
      </c>
      <c r="E10745" cm="1">
        <f t="array" ref="E10745">_xlfn.XLOOKUP(Table1[[#This Row],[ScheduleWeekWritten]],Table3[Game],100+Table3[Increase],Table1[[#This Row],[ScheduleWeekWritten]])</f>
        <v>14</v>
      </c>
      <c r="F10745" t="b">
        <v>0</v>
      </c>
      <c r="G10745" t="s">
        <v>50</v>
      </c>
      <c r="H10745">
        <v>52</v>
      </c>
      <c r="I10745">
        <v>27</v>
      </c>
      <c r="J10745" t="s">
        <v>95</v>
      </c>
      <c r="K10745" t="s">
        <v>90</v>
      </c>
      <c r="L10745" t="str">
        <f>_xlfn.XLOOKUP(Table1[[#This Row],[TeamFavoriteID]],Table2[team_id],Table2[team_name],_xlfn.XLOOKUP(Table1[[#This Row],[TeamFavoriteID]],Table2[team_id_pfr],Table2[team_name],"Even"))</f>
        <v>New York Giants</v>
      </c>
      <c r="M10745">
        <v>-4.5</v>
      </c>
      <c r="N10745">
        <f>IF(Table1[[#This Row],[TeamFavorite]]=Table1[[#This Row],[TeamHome]],Table1[[#This Row],[ScoreAway]]-Table1[[#This Row],[ScoreHome]],Table1[[#This Row],[ScoreHome]]-Table1[[#This Row],[ScoreAway]])</f>
        <v>-25</v>
      </c>
      <c r="O10745">
        <f>IF(Table1[[#This Row],[SpreadActual]]&lt;Table1[[#This Row],[SpreadFavorite]],1,0)</f>
        <v>1</v>
      </c>
      <c r="P10745">
        <v>51.5</v>
      </c>
      <c r="Q10745" t="s">
        <v>197</v>
      </c>
      <c r="R10745" t="b">
        <v>0</v>
      </c>
      <c r="S10745">
        <v>43</v>
      </c>
      <c r="T10745">
        <v>3</v>
      </c>
      <c r="U10745">
        <v>88</v>
      </c>
      <c r="V10745" t="s">
        <v>2</v>
      </c>
    </row>
    <row r="10746" spans="1:22" x14ac:dyDescent="0.2">
      <c r="A10746" s="1">
        <v>41252</v>
      </c>
      <c r="B10746">
        <v>2012</v>
      </c>
      <c r="C10746">
        <f>_xlfn.MAXIFS(Table1[ScheduleWeekWritten],Table1[ScheduleSeason],Table1[[#This Row],[ScheduleSeason]])</f>
        <v>17</v>
      </c>
      <c r="D10746">
        <v>14</v>
      </c>
      <c r="E10746" cm="1">
        <f t="array" ref="E10746">_xlfn.XLOOKUP(Table1[[#This Row],[ScheduleWeekWritten]],Table3[Game],100+Table3[Increase],Table1[[#This Row],[ScheduleWeekWritten]])</f>
        <v>14</v>
      </c>
      <c r="F10746" t="b">
        <v>0</v>
      </c>
      <c r="G10746" t="s">
        <v>49</v>
      </c>
      <c r="H10746">
        <v>24</v>
      </c>
      <c r="I10746">
        <v>34</v>
      </c>
      <c r="J10746" t="s">
        <v>27</v>
      </c>
      <c r="K10746" t="s">
        <v>51</v>
      </c>
      <c r="L10746" t="str">
        <f>_xlfn.XLOOKUP(Table1[[#This Row],[TeamFavoriteID]],Table2[team_id],Table2[team_name],_xlfn.XLOOKUP(Table1[[#This Row],[TeamFavoriteID]],Table2[team_id_pfr],Table2[team_name],"Even"))</f>
        <v>Pittsburgh Steelers</v>
      </c>
      <c r="M10746">
        <v>-7.5</v>
      </c>
      <c r="N10746">
        <f>IF(Table1[[#This Row],[TeamFavorite]]=Table1[[#This Row],[TeamHome]],Table1[[#This Row],[ScoreAway]]-Table1[[#This Row],[ScoreHome]],Table1[[#This Row],[ScoreHome]]-Table1[[#This Row],[ScoreAway]])</f>
        <v>10</v>
      </c>
      <c r="O10746">
        <f>IF(Table1[[#This Row],[SpreadActual]]&lt;Table1[[#This Row],[SpreadFavorite]],1,0)</f>
        <v>0</v>
      </c>
      <c r="P10746">
        <v>38</v>
      </c>
      <c r="Q10746" t="s">
        <v>175</v>
      </c>
      <c r="R10746" t="b">
        <v>0</v>
      </c>
      <c r="S10746">
        <v>51</v>
      </c>
      <c r="T10746">
        <v>6</v>
      </c>
      <c r="U10746">
        <v>80</v>
      </c>
    </row>
    <row r="10747" spans="1:22" x14ac:dyDescent="0.2">
      <c r="A10747" s="1">
        <v>41252</v>
      </c>
      <c r="B10747">
        <v>2012</v>
      </c>
      <c r="C10747">
        <f>_xlfn.MAXIFS(Table1[ScheduleWeekWritten],Table1[ScheduleSeason],Table1[[#This Row],[ScheduleSeason]])</f>
        <v>17</v>
      </c>
      <c r="D10747">
        <v>14</v>
      </c>
      <c r="E10747" cm="1">
        <f t="array" ref="E10747">_xlfn.XLOOKUP(Table1[[#This Row],[ScheduleWeekWritten]],Table3[Game],100+Table3[Increase],Table1[[#This Row],[ScheduleWeekWritten]])</f>
        <v>14</v>
      </c>
      <c r="F10747" t="b">
        <v>0</v>
      </c>
      <c r="G10747" t="s">
        <v>53</v>
      </c>
      <c r="H10747">
        <v>27</v>
      </c>
      <c r="I10747">
        <v>13</v>
      </c>
      <c r="J10747" t="s">
        <v>19</v>
      </c>
      <c r="K10747" t="s">
        <v>87</v>
      </c>
      <c r="L10747" t="str">
        <f>_xlfn.XLOOKUP(Table1[[#This Row],[TeamFavoriteID]],Table2[team_id],Table2[team_name],_xlfn.XLOOKUP(Table1[[#This Row],[TeamFavoriteID]],Table2[team_id_pfr],Table2[team_name],"Even"))</f>
        <v>San Francisco 49ers</v>
      </c>
      <c r="M10747">
        <v>-10.5</v>
      </c>
      <c r="N10747">
        <f>IF(Table1[[#This Row],[TeamFavorite]]=Table1[[#This Row],[TeamHome]],Table1[[#This Row],[ScoreAway]]-Table1[[#This Row],[ScoreHome]],Table1[[#This Row],[ScoreHome]]-Table1[[#This Row],[ScoreAway]])</f>
        <v>-14</v>
      </c>
      <c r="O10747">
        <f>IF(Table1[[#This Row],[SpreadActual]]&lt;Table1[[#This Row],[SpreadFavorite]],1,0)</f>
        <v>1</v>
      </c>
      <c r="P10747">
        <v>38.5</v>
      </c>
      <c r="Q10747" t="s">
        <v>118</v>
      </c>
      <c r="R10747" t="b">
        <v>0</v>
      </c>
      <c r="S10747">
        <v>64</v>
      </c>
      <c r="T10747">
        <v>3</v>
      </c>
      <c r="U10747">
        <v>44</v>
      </c>
    </row>
    <row r="10748" spans="1:22" x14ac:dyDescent="0.2">
      <c r="A10748" s="1">
        <v>41252</v>
      </c>
      <c r="B10748">
        <v>2012</v>
      </c>
      <c r="C10748">
        <f>_xlfn.MAXIFS(Table1[ScheduleWeekWritten],Table1[ScheduleSeason],Table1[[#This Row],[ScheduleSeason]])</f>
        <v>17</v>
      </c>
      <c r="D10748">
        <v>14</v>
      </c>
      <c r="E10748" cm="1">
        <f t="array" ref="E10748">_xlfn.XLOOKUP(Table1[[#This Row],[ScheduleWeekWritten]],Table3[Game],100+Table3[Increase],Table1[[#This Row],[ScheduleWeekWritten]])</f>
        <v>14</v>
      </c>
      <c r="F10748" t="b">
        <v>0</v>
      </c>
      <c r="G10748" t="s">
        <v>128</v>
      </c>
      <c r="H10748">
        <v>58</v>
      </c>
      <c r="I10748">
        <v>0</v>
      </c>
      <c r="J10748" t="s">
        <v>149</v>
      </c>
      <c r="K10748" t="s">
        <v>132</v>
      </c>
      <c r="L10748" t="str">
        <f>_xlfn.XLOOKUP(Table1[[#This Row],[TeamFavoriteID]],Table2[team_id],Table2[team_name],_xlfn.XLOOKUP(Table1[[#This Row],[TeamFavoriteID]],Table2[team_id_pfr],Table2[team_name],"Even"))</f>
        <v>Seattle Seahawks</v>
      </c>
      <c r="M10748">
        <v>-10</v>
      </c>
      <c r="N10748">
        <f>IF(Table1[[#This Row],[TeamFavorite]]=Table1[[#This Row],[TeamHome]],Table1[[#This Row],[ScoreAway]]-Table1[[#This Row],[ScoreHome]],Table1[[#This Row],[ScoreHome]]-Table1[[#This Row],[ScoreAway]])</f>
        <v>-58</v>
      </c>
      <c r="O10748">
        <f>IF(Table1[[#This Row],[SpreadActual]]&lt;Table1[[#This Row],[SpreadFavorite]],1,0)</f>
        <v>1</v>
      </c>
      <c r="P10748">
        <v>36</v>
      </c>
      <c r="Q10748" t="s">
        <v>180</v>
      </c>
      <c r="R10748" t="b">
        <v>0</v>
      </c>
      <c r="S10748">
        <v>48</v>
      </c>
      <c r="T10748">
        <v>8</v>
      </c>
      <c r="U10748">
        <v>82</v>
      </c>
      <c r="V10748" t="s">
        <v>195</v>
      </c>
    </row>
    <row r="10749" spans="1:22" x14ac:dyDescent="0.2">
      <c r="A10749" s="1">
        <v>41252</v>
      </c>
      <c r="B10749">
        <v>2012</v>
      </c>
      <c r="C10749">
        <f>_xlfn.MAXIFS(Table1[ScheduleWeekWritten],Table1[ScheduleSeason],Table1[[#This Row],[ScheduleSeason]])</f>
        <v>17</v>
      </c>
      <c r="D10749">
        <v>14</v>
      </c>
      <c r="E10749" cm="1">
        <f t="array" ref="E10749">_xlfn.XLOOKUP(Table1[[#This Row],[ScheduleWeekWritten]],Table3[Game],100+Table3[Increase],Table1[[#This Row],[ScheduleWeekWritten]])</f>
        <v>14</v>
      </c>
      <c r="F10749" t="b">
        <v>0</v>
      </c>
      <c r="G10749" t="s">
        <v>127</v>
      </c>
      <c r="H10749">
        <v>21</v>
      </c>
      <c r="I10749">
        <v>23</v>
      </c>
      <c r="J10749" t="s">
        <v>58</v>
      </c>
      <c r="K10749" t="s">
        <v>133</v>
      </c>
      <c r="L10749" t="str">
        <f>_xlfn.XLOOKUP(Table1[[#This Row],[TeamFavoriteID]],Table2[team_id],Table2[team_name],_xlfn.XLOOKUP(Table1[[#This Row],[TeamFavoriteID]],Table2[team_id_pfr],Table2[team_name],"Even"))</f>
        <v>Tampa Bay Buccaneers</v>
      </c>
      <c r="M10749">
        <v>-7</v>
      </c>
      <c r="N10749">
        <f>IF(Table1[[#This Row],[TeamFavorite]]=Table1[[#This Row],[TeamHome]],Table1[[#This Row],[ScoreAway]]-Table1[[#This Row],[ScoreHome]],Table1[[#This Row],[ScoreHome]]-Table1[[#This Row],[ScoreAway]])</f>
        <v>2</v>
      </c>
      <c r="O10749">
        <f>IF(Table1[[#This Row],[SpreadActual]]&lt;Table1[[#This Row],[SpreadFavorite]],1,0)</f>
        <v>0</v>
      </c>
      <c r="P10749">
        <v>48</v>
      </c>
      <c r="Q10749" t="s">
        <v>168</v>
      </c>
      <c r="R10749" t="b">
        <v>0</v>
      </c>
      <c r="S10749">
        <v>73</v>
      </c>
      <c r="T10749">
        <v>1</v>
      </c>
      <c r="U10749">
        <v>92</v>
      </c>
    </row>
    <row r="10750" spans="1:22" x14ac:dyDescent="0.2">
      <c r="A10750" s="1">
        <v>41252</v>
      </c>
      <c r="B10750">
        <v>2012</v>
      </c>
      <c r="C10750">
        <f>_xlfn.MAXIFS(Table1[ScheduleWeekWritten],Table1[ScheduleSeason],Table1[[#This Row],[ScheduleSeason]])</f>
        <v>17</v>
      </c>
      <c r="D10750">
        <v>14</v>
      </c>
      <c r="E10750" cm="1">
        <f t="array" ref="E10750">_xlfn.XLOOKUP(Table1[[#This Row],[ScheduleWeekWritten]],Table3[Game],100+Table3[Increase],Table1[[#This Row],[ScheduleWeekWritten]])</f>
        <v>14</v>
      </c>
      <c r="F10750" t="b">
        <v>0</v>
      </c>
      <c r="G10750" t="s">
        <v>61</v>
      </c>
      <c r="H10750">
        <v>31</v>
      </c>
      <c r="I10750">
        <v>28</v>
      </c>
      <c r="J10750" t="s">
        <v>158</v>
      </c>
      <c r="K10750" t="s">
        <v>85</v>
      </c>
      <c r="L10750" t="str">
        <f>_xlfn.XLOOKUP(Table1[[#This Row],[TeamFavoriteID]],Table2[team_id],Table2[team_name],_xlfn.XLOOKUP(Table1[[#This Row],[TeamFavoriteID]],Table2[team_id_pfr],Table2[team_name],"Even"))</f>
        <v>Washington Commanders</v>
      </c>
      <c r="M10750">
        <v>-1.5</v>
      </c>
      <c r="N10750">
        <f>IF(Table1[[#This Row],[TeamFavorite]]=Table1[[#This Row],[TeamHome]],Table1[[#This Row],[ScoreAway]]-Table1[[#This Row],[ScoreHome]],Table1[[#This Row],[ScoreHome]]-Table1[[#This Row],[ScoreAway]])</f>
        <v>3</v>
      </c>
      <c r="O10750">
        <f>IF(Table1[[#This Row],[SpreadActual]]&lt;Table1[[#This Row],[SpreadFavorite]],1,0)</f>
        <v>0</v>
      </c>
      <c r="P10750">
        <v>48</v>
      </c>
      <c r="Q10750" t="s">
        <v>165</v>
      </c>
      <c r="R10750" t="b">
        <v>0</v>
      </c>
      <c r="S10750">
        <v>51</v>
      </c>
      <c r="T10750">
        <v>8</v>
      </c>
      <c r="U10750">
        <v>95</v>
      </c>
    </row>
    <row r="10751" spans="1:22" x14ac:dyDescent="0.2">
      <c r="A10751" s="1">
        <v>41253</v>
      </c>
      <c r="B10751">
        <v>2012</v>
      </c>
      <c r="C10751">
        <f>_xlfn.MAXIFS(Table1[ScheduleWeekWritten],Table1[ScheduleSeason],Table1[[#This Row],[ScheduleSeason]])</f>
        <v>17</v>
      </c>
      <c r="D10751">
        <v>14</v>
      </c>
      <c r="E10751" cm="1">
        <f t="array" ref="E10751">_xlfn.XLOOKUP(Table1[[#This Row],[ScheduleWeekWritten]],Table3[Game],100+Table3[Increase],Table1[[#This Row],[ScheduleWeekWritten]])</f>
        <v>14</v>
      </c>
      <c r="F10751" t="b">
        <v>0</v>
      </c>
      <c r="G10751" t="s">
        <v>115</v>
      </c>
      <c r="H10751">
        <v>42</v>
      </c>
      <c r="I10751">
        <v>14</v>
      </c>
      <c r="J10751" t="s">
        <v>177</v>
      </c>
      <c r="K10751" t="s">
        <v>70</v>
      </c>
      <c r="L10751" t="str">
        <f>_xlfn.XLOOKUP(Table1[[#This Row],[TeamFavoriteID]],Table2[team_id],Table2[team_name],_xlfn.XLOOKUP(Table1[[#This Row],[TeamFavoriteID]],Table2[team_id_pfr],Table2[team_name],"Even"))</f>
        <v>Boston Patriots</v>
      </c>
      <c r="M10751">
        <v>-5.5</v>
      </c>
      <c r="N10751">
        <f>IF(Table1[[#This Row],[TeamFavorite]]=Table1[[#This Row],[TeamHome]],Table1[[#This Row],[ScoreAway]]-Table1[[#This Row],[ScoreHome]],Table1[[#This Row],[ScoreHome]]-Table1[[#This Row],[ScoreAway]])</f>
        <v>28</v>
      </c>
      <c r="O10751">
        <f>IF(Table1[[#This Row],[SpreadActual]]&lt;Table1[[#This Row],[SpreadFavorite]],1,0)</f>
        <v>0</v>
      </c>
      <c r="P10751">
        <v>51</v>
      </c>
      <c r="Q10751" t="s">
        <v>179</v>
      </c>
      <c r="R10751" t="b">
        <v>0</v>
      </c>
      <c r="S10751">
        <v>59</v>
      </c>
      <c r="T10751">
        <v>7</v>
      </c>
      <c r="U10751">
        <v>91</v>
      </c>
    </row>
    <row r="10752" spans="1:22" x14ac:dyDescent="0.2">
      <c r="A10752" s="1">
        <v>41256</v>
      </c>
      <c r="B10752">
        <v>2012</v>
      </c>
      <c r="C10752">
        <f>_xlfn.MAXIFS(Table1[ScheduleWeekWritten],Table1[ScheduleSeason],Table1[[#This Row],[ScheduleSeason]])</f>
        <v>17</v>
      </c>
      <c r="D10752">
        <v>15</v>
      </c>
      <c r="E10752" cm="1">
        <f t="array" ref="E10752">_xlfn.XLOOKUP(Table1[[#This Row],[ScheduleWeekWritten]],Table3[Game],100+Table3[Increase],Table1[[#This Row],[ScheduleWeekWritten]])</f>
        <v>15</v>
      </c>
      <c r="F10752" t="b">
        <v>0</v>
      </c>
      <c r="G10752" t="s">
        <v>58</v>
      </c>
      <c r="H10752">
        <v>13</v>
      </c>
      <c r="I10752">
        <v>34</v>
      </c>
      <c r="J10752" t="s">
        <v>101</v>
      </c>
      <c r="K10752" t="s">
        <v>104</v>
      </c>
      <c r="L10752" t="str">
        <f>_xlfn.XLOOKUP(Table1[[#This Row],[TeamFavoriteID]],Table2[team_id],Table2[team_name],_xlfn.XLOOKUP(Table1[[#This Row],[TeamFavoriteID]],Table2[team_id_pfr],Table2[team_name],"Even"))</f>
        <v>Cincinnati Bengals</v>
      </c>
      <c r="M10752">
        <v>-5</v>
      </c>
      <c r="N10752">
        <f>IF(Table1[[#This Row],[TeamFavorite]]=Table1[[#This Row],[TeamHome]],Table1[[#This Row],[ScoreAway]]-Table1[[#This Row],[ScoreHome]],Table1[[#This Row],[ScoreHome]]-Table1[[#This Row],[ScoreAway]])</f>
        <v>-21</v>
      </c>
      <c r="O10752">
        <f>IF(Table1[[#This Row],[SpreadActual]]&lt;Table1[[#This Row],[SpreadFavorite]],1,0)</f>
        <v>1</v>
      </c>
      <c r="P10752">
        <v>45</v>
      </c>
      <c r="Q10752" t="s">
        <v>183</v>
      </c>
      <c r="R10752" t="b">
        <v>0</v>
      </c>
      <c r="S10752">
        <v>40</v>
      </c>
      <c r="T10752">
        <v>3</v>
      </c>
      <c r="U10752">
        <v>55</v>
      </c>
    </row>
    <row r="10753" spans="1:22" x14ac:dyDescent="0.2">
      <c r="A10753" s="1">
        <v>41259</v>
      </c>
      <c r="B10753">
        <v>2012</v>
      </c>
      <c r="C10753">
        <f>_xlfn.MAXIFS(Table1[ScheduleWeekWritten],Table1[ScheduleSeason],Table1[[#This Row],[ScheduleSeason]])</f>
        <v>17</v>
      </c>
      <c r="D10753">
        <v>15</v>
      </c>
      <c r="E10753" cm="1">
        <f t="array" ref="E10753">_xlfn.XLOOKUP(Table1[[#This Row],[ScheduleWeekWritten]],Table3[Game],100+Table3[Increase],Table1[[#This Row],[ScheduleWeekWritten]])</f>
        <v>15</v>
      </c>
      <c r="F10753" t="b">
        <v>0</v>
      </c>
      <c r="G10753" t="s">
        <v>149</v>
      </c>
      <c r="H10753">
        <v>38</v>
      </c>
      <c r="I10753">
        <v>10</v>
      </c>
      <c r="J10753" t="s">
        <v>45</v>
      </c>
      <c r="K10753" t="s">
        <v>79</v>
      </c>
      <c r="L10753" t="str">
        <f>_xlfn.XLOOKUP(Table1[[#This Row],[TeamFavoriteID]],Table2[team_id],Table2[team_name],_xlfn.XLOOKUP(Table1[[#This Row],[TeamFavoriteID]],Table2[team_id_pfr],Table2[team_name],"Even"))</f>
        <v>Detroit Lions</v>
      </c>
      <c r="M10753">
        <v>-6.5</v>
      </c>
      <c r="N10753">
        <f>IF(Table1[[#This Row],[TeamFavorite]]=Table1[[#This Row],[TeamHome]],Table1[[#This Row],[ScoreAway]]-Table1[[#This Row],[ScoreHome]],Table1[[#This Row],[ScoreHome]]-Table1[[#This Row],[ScoreAway]])</f>
        <v>28</v>
      </c>
      <c r="O10753">
        <f>IF(Table1[[#This Row],[SpreadActual]]&lt;Table1[[#This Row],[SpreadFavorite]],1,0)</f>
        <v>0</v>
      </c>
      <c r="P10753">
        <v>43.5</v>
      </c>
      <c r="Q10753" t="s">
        <v>150</v>
      </c>
      <c r="R10753" t="b">
        <v>0</v>
      </c>
      <c r="S10753">
        <v>72</v>
      </c>
      <c r="T10753">
        <v>0</v>
      </c>
      <c r="V10753" t="s">
        <v>103</v>
      </c>
    </row>
    <row r="10754" spans="1:22" x14ac:dyDescent="0.2">
      <c r="A10754" s="1">
        <v>41259</v>
      </c>
      <c r="B10754">
        <v>2012</v>
      </c>
      <c r="C10754">
        <f>_xlfn.MAXIFS(Table1[ScheduleWeekWritten],Table1[ScheduleSeason],Table1[[#This Row],[ScheduleSeason]])</f>
        <v>17</v>
      </c>
      <c r="D10754">
        <v>15</v>
      </c>
      <c r="E10754" cm="1">
        <f t="array" ref="E10754">_xlfn.XLOOKUP(Table1[[#This Row],[ScheduleWeekWritten]],Table3[Game],100+Table3[Increase],Table1[[#This Row],[ScheduleWeekWritten]])</f>
        <v>15</v>
      </c>
      <c r="F10754" t="b">
        <v>0</v>
      </c>
      <c r="G10754" t="s">
        <v>38</v>
      </c>
      <c r="H10754">
        <v>34</v>
      </c>
      <c r="I10754">
        <v>0</v>
      </c>
      <c r="J10754" t="s">
        <v>50</v>
      </c>
      <c r="K10754" t="s">
        <v>89</v>
      </c>
      <c r="L10754" t="str">
        <f>_xlfn.XLOOKUP(Table1[[#This Row],[TeamFavoriteID]],Table2[team_id],Table2[team_name],_xlfn.XLOOKUP(Table1[[#This Row],[TeamFavoriteID]],Table2[team_id_pfr],Table2[team_name],"Even"))</f>
        <v>Even</v>
      </c>
      <c r="M10754">
        <v>0</v>
      </c>
      <c r="N10754">
        <f>IF(Table1[[#This Row],[TeamFavorite]]=Table1[[#This Row],[TeamHome]],Table1[[#This Row],[ScoreAway]]-Table1[[#This Row],[ScoreHome]],Table1[[#This Row],[ScoreHome]]-Table1[[#This Row],[ScoreAway]])</f>
        <v>34</v>
      </c>
      <c r="O10754">
        <f>IF(Table1[[#This Row],[SpreadActual]]&lt;Table1[[#This Row],[SpreadFavorite]],1,0)</f>
        <v>0</v>
      </c>
      <c r="P10754">
        <v>50</v>
      </c>
      <c r="Q10754" t="s">
        <v>148</v>
      </c>
      <c r="R10754" t="b">
        <v>0</v>
      </c>
      <c r="S10754">
        <v>72</v>
      </c>
      <c r="T10754">
        <v>0</v>
      </c>
      <c r="V10754" t="s">
        <v>103</v>
      </c>
    </row>
    <row r="10755" spans="1:22" x14ac:dyDescent="0.2">
      <c r="A10755" s="1">
        <v>41259</v>
      </c>
      <c r="B10755">
        <v>2012</v>
      </c>
      <c r="C10755">
        <f>_xlfn.MAXIFS(Table1[ScheduleWeekWritten],Table1[ScheduleSeason],Table1[[#This Row],[ScheduleSeason]])</f>
        <v>17</v>
      </c>
      <c r="D10755">
        <v>15</v>
      </c>
      <c r="E10755" cm="1">
        <f t="array" ref="E10755">_xlfn.XLOOKUP(Table1[[#This Row],[ScheduleWeekWritten]],Table3[Game],100+Table3[Increase],Table1[[#This Row],[ScheduleWeekWritten]])</f>
        <v>15</v>
      </c>
      <c r="F10755" t="b">
        <v>0</v>
      </c>
      <c r="G10755" t="s">
        <v>158</v>
      </c>
      <c r="H10755">
        <v>17</v>
      </c>
      <c r="I10755">
        <v>34</v>
      </c>
      <c r="J10755" t="s">
        <v>24</v>
      </c>
      <c r="K10755" t="s">
        <v>88</v>
      </c>
      <c r="L10755" t="str">
        <f>_xlfn.XLOOKUP(Table1[[#This Row],[TeamFavoriteID]],Table2[team_id],Table2[team_name],_xlfn.XLOOKUP(Table1[[#This Row],[TeamFavoriteID]],Table2[team_id_pfr],Table2[team_name],"Even"))</f>
        <v>Denver Broncos</v>
      </c>
      <c r="M10755">
        <v>-3</v>
      </c>
      <c r="N10755">
        <f>IF(Table1[[#This Row],[TeamFavorite]]=Table1[[#This Row],[TeamHome]],Table1[[#This Row],[ScoreAway]]-Table1[[#This Row],[ScoreHome]],Table1[[#This Row],[ScoreHome]]-Table1[[#This Row],[ScoreAway]])</f>
        <v>-17</v>
      </c>
      <c r="O10755">
        <f>IF(Table1[[#This Row],[SpreadActual]]&lt;Table1[[#This Row],[SpreadFavorite]],1,0)</f>
        <v>1</v>
      </c>
      <c r="P10755">
        <v>48</v>
      </c>
      <c r="Q10755" t="s">
        <v>166</v>
      </c>
      <c r="R10755" t="b">
        <v>0</v>
      </c>
      <c r="S10755">
        <v>64</v>
      </c>
      <c r="T10755">
        <v>7</v>
      </c>
      <c r="U10755">
        <v>74</v>
      </c>
      <c r="V10755" t="s">
        <v>2</v>
      </c>
    </row>
    <row r="10756" spans="1:22" x14ac:dyDescent="0.2">
      <c r="A10756" s="1">
        <v>41259</v>
      </c>
      <c r="B10756">
        <v>2012</v>
      </c>
      <c r="C10756">
        <f>_xlfn.MAXIFS(Table1[ScheduleWeekWritten],Table1[ScheduleSeason],Table1[[#This Row],[ScheduleSeason]])</f>
        <v>17</v>
      </c>
      <c r="D10756">
        <v>15</v>
      </c>
      <c r="E10756" cm="1">
        <f t="array" ref="E10756">_xlfn.XLOOKUP(Table1[[#This Row],[ScheduleWeekWritten]],Table3[Game],100+Table3[Increase],Table1[[#This Row],[ScheduleWeekWritten]])</f>
        <v>15</v>
      </c>
      <c r="F10756" t="b">
        <v>0</v>
      </c>
      <c r="G10756" t="s">
        <v>28</v>
      </c>
      <c r="H10756">
        <v>17</v>
      </c>
      <c r="I10756">
        <v>50</v>
      </c>
      <c r="J10756" t="s">
        <v>128</v>
      </c>
      <c r="K10756" t="s">
        <v>132</v>
      </c>
      <c r="L10756" t="str">
        <f>_xlfn.XLOOKUP(Table1[[#This Row],[TeamFavoriteID]],Table2[team_id],Table2[team_name],_xlfn.XLOOKUP(Table1[[#This Row],[TeamFavoriteID]],Table2[team_id_pfr],Table2[team_name],"Even"))</f>
        <v>Seattle Seahawks</v>
      </c>
      <c r="M10756">
        <v>-5</v>
      </c>
      <c r="N10756">
        <f>IF(Table1[[#This Row],[TeamFavorite]]=Table1[[#This Row],[TeamHome]],Table1[[#This Row],[ScoreAway]]-Table1[[#This Row],[ScoreHome]],Table1[[#This Row],[ScoreHome]]-Table1[[#This Row],[ScoreAway]])</f>
        <v>-33</v>
      </c>
      <c r="O10756">
        <f>IF(Table1[[#This Row],[SpreadActual]]&lt;Table1[[#This Row],[SpreadFavorite]],1,0)</f>
        <v>1</v>
      </c>
      <c r="P10756">
        <v>44</v>
      </c>
      <c r="Q10756" t="s">
        <v>191</v>
      </c>
      <c r="R10756" t="b">
        <v>1</v>
      </c>
      <c r="S10756">
        <v>72</v>
      </c>
      <c r="T10756">
        <v>0</v>
      </c>
      <c r="V10756" t="s">
        <v>103</v>
      </c>
    </row>
    <row r="10757" spans="1:22" x14ac:dyDescent="0.2">
      <c r="A10757" s="1">
        <v>41259</v>
      </c>
      <c r="B10757">
        <v>2012</v>
      </c>
      <c r="C10757">
        <f>_xlfn.MAXIFS(Table1[ScheduleWeekWritten],Table1[ScheduleSeason],Table1[[#This Row],[ScheduleSeason]])</f>
        <v>17</v>
      </c>
      <c r="D10757">
        <v>15</v>
      </c>
      <c r="E10757" cm="1">
        <f t="array" ref="E10757">_xlfn.XLOOKUP(Table1[[#This Row],[ScheduleWeekWritten]],Table3[Game],100+Table3[Increase],Table1[[#This Row],[ScheduleWeekWritten]])</f>
        <v>15</v>
      </c>
      <c r="F10757" t="b">
        <v>0</v>
      </c>
      <c r="G10757" t="s">
        <v>46</v>
      </c>
      <c r="H10757">
        <v>13</v>
      </c>
      <c r="I10757">
        <v>21</v>
      </c>
      <c r="J10757" t="s">
        <v>33</v>
      </c>
      <c r="K10757" t="s">
        <v>35</v>
      </c>
      <c r="L10757" t="str">
        <f>_xlfn.XLOOKUP(Table1[[#This Row],[TeamFavoriteID]],Table2[team_id],Table2[team_name],_xlfn.XLOOKUP(Table1[[#This Row],[TeamFavoriteID]],Table2[team_id_pfr],Table2[team_name],"Even"))</f>
        <v>Green Bay Packers</v>
      </c>
      <c r="M10757">
        <v>-3</v>
      </c>
      <c r="N10757">
        <f>IF(Table1[[#This Row],[TeamFavorite]]=Table1[[#This Row],[TeamHome]],Table1[[#This Row],[ScoreAway]]-Table1[[#This Row],[ScoreHome]],Table1[[#This Row],[ScoreHome]]-Table1[[#This Row],[ScoreAway]])</f>
        <v>-8</v>
      </c>
      <c r="O10757">
        <f>IF(Table1[[#This Row],[SpreadActual]]&lt;Table1[[#This Row],[SpreadFavorite]],1,0)</f>
        <v>1</v>
      </c>
      <c r="P10757">
        <v>43.5</v>
      </c>
      <c r="Q10757" t="s">
        <v>114</v>
      </c>
      <c r="R10757" t="b">
        <v>0</v>
      </c>
      <c r="S10757">
        <v>44</v>
      </c>
      <c r="T10757">
        <v>9</v>
      </c>
      <c r="U10757">
        <v>79</v>
      </c>
    </row>
    <row r="10758" spans="1:22" x14ac:dyDescent="0.2">
      <c r="A10758" s="1">
        <v>41259</v>
      </c>
      <c r="B10758">
        <v>2012</v>
      </c>
      <c r="C10758">
        <f>_xlfn.MAXIFS(Table1[ScheduleWeekWritten],Table1[ScheduleSeason],Table1[[#This Row],[ScheduleSeason]])</f>
        <v>17</v>
      </c>
      <c r="D10758">
        <v>15</v>
      </c>
      <c r="E10758" cm="1">
        <f t="array" ref="E10758">_xlfn.XLOOKUP(Table1[[#This Row],[ScheduleWeekWritten]],Table3[Game],100+Table3[Increase],Table1[[#This Row],[ScheduleWeekWritten]])</f>
        <v>15</v>
      </c>
      <c r="F10758" t="b">
        <v>0</v>
      </c>
      <c r="G10758" t="s">
        <v>62</v>
      </c>
      <c r="H10758">
        <v>21</v>
      </c>
      <c r="I10758">
        <v>38</v>
      </c>
      <c r="J10758" t="s">
        <v>61</v>
      </c>
      <c r="K10758" t="s">
        <v>63</v>
      </c>
      <c r="L10758" t="str">
        <f>_xlfn.XLOOKUP(Table1[[#This Row],[TeamFavoriteID]],Table2[team_id],Table2[team_name],_xlfn.XLOOKUP(Table1[[#This Row],[TeamFavoriteID]],Table2[team_id_pfr],Table2[team_name],"Even"))</f>
        <v>Cleveland Browns</v>
      </c>
      <c r="M10758">
        <v>-4</v>
      </c>
      <c r="N10758">
        <f>IF(Table1[[#This Row],[TeamFavorite]]=Table1[[#This Row],[TeamHome]],Table1[[#This Row],[ScoreAway]]-Table1[[#This Row],[ScoreHome]],Table1[[#This Row],[ScoreHome]]-Table1[[#This Row],[ScoreAway]])</f>
        <v>17</v>
      </c>
      <c r="O10758">
        <f>IF(Table1[[#This Row],[SpreadActual]]&lt;Table1[[#This Row],[SpreadFavorite]],1,0)</f>
        <v>0</v>
      </c>
      <c r="P10758">
        <v>40.5</v>
      </c>
      <c r="Q10758" t="s">
        <v>170</v>
      </c>
      <c r="R10758" t="b">
        <v>0</v>
      </c>
      <c r="S10758">
        <v>59</v>
      </c>
      <c r="T10758">
        <v>9</v>
      </c>
      <c r="U10758">
        <v>67</v>
      </c>
    </row>
    <row r="10759" spans="1:22" x14ac:dyDescent="0.2">
      <c r="A10759" s="1">
        <v>41259</v>
      </c>
      <c r="B10759">
        <v>2012</v>
      </c>
      <c r="C10759">
        <f>_xlfn.MAXIFS(Table1[ScheduleWeekWritten],Table1[ScheduleSeason],Table1[[#This Row],[ScheduleSeason]])</f>
        <v>17</v>
      </c>
      <c r="D10759">
        <v>15</v>
      </c>
      <c r="E10759" cm="1">
        <f t="array" ref="E10759">_xlfn.XLOOKUP(Table1[[#This Row],[ScheduleWeekWritten]],Table3[Game],100+Table3[Increase],Table1[[#This Row],[ScheduleWeekWritten]])</f>
        <v>15</v>
      </c>
      <c r="F10759" t="b">
        <v>0</v>
      </c>
      <c r="G10759" t="s">
        <v>67</v>
      </c>
      <c r="H10759">
        <v>27</v>
      </c>
      <c r="I10759">
        <v>24</v>
      </c>
      <c r="J10759" t="s">
        <v>49</v>
      </c>
      <c r="K10759" t="s">
        <v>51</v>
      </c>
      <c r="L10759" t="str">
        <f>_xlfn.XLOOKUP(Table1[[#This Row],[TeamFavoriteID]],Table2[team_id],Table2[team_name],_xlfn.XLOOKUP(Table1[[#This Row],[TeamFavoriteID]],Table2[team_id_pfr],Table2[team_name],"Even"))</f>
        <v>Pittsburgh Steelers</v>
      </c>
      <c r="M10759">
        <v>-2.5</v>
      </c>
      <c r="N10759">
        <f>IF(Table1[[#This Row],[TeamFavorite]]=Table1[[#This Row],[TeamHome]],Table1[[#This Row],[ScoreAway]]-Table1[[#This Row],[ScoreHome]],Table1[[#This Row],[ScoreHome]]-Table1[[#This Row],[ScoreAway]])</f>
        <v>3</v>
      </c>
      <c r="O10759">
        <f>IF(Table1[[#This Row],[SpreadActual]]&lt;Table1[[#This Row],[SpreadFavorite]],1,0)</f>
        <v>0</v>
      </c>
      <c r="P10759">
        <v>46</v>
      </c>
      <c r="Q10759" t="s">
        <v>192</v>
      </c>
      <c r="R10759" t="b">
        <v>0</v>
      </c>
      <c r="S10759">
        <v>72</v>
      </c>
      <c r="T10759">
        <v>6</v>
      </c>
      <c r="V10759" t="s">
        <v>193</v>
      </c>
    </row>
    <row r="10760" spans="1:22" x14ac:dyDescent="0.2">
      <c r="A10760" s="1">
        <v>41259</v>
      </c>
      <c r="B10760">
        <v>2012</v>
      </c>
      <c r="C10760">
        <f>_xlfn.MAXIFS(Table1[ScheduleWeekWritten],Table1[ScheduleSeason],Table1[[#This Row],[ScheduleSeason]])</f>
        <v>17</v>
      </c>
      <c r="D10760">
        <v>15</v>
      </c>
      <c r="E10760" cm="1">
        <f t="array" ref="E10760">_xlfn.XLOOKUP(Table1[[#This Row],[ScheduleWeekWritten]],Table3[Game],100+Table3[Increase],Table1[[#This Row],[ScheduleWeekWritten]])</f>
        <v>15</v>
      </c>
      <c r="F10760" t="b">
        <v>0</v>
      </c>
      <c r="G10760" t="s">
        <v>177</v>
      </c>
      <c r="H10760">
        <v>29</v>
      </c>
      <c r="I10760">
        <v>17</v>
      </c>
      <c r="J10760" t="s">
        <v>140</v>
      </c>
      <c r="K10760" t="s">
        <v>182</v>
      </c>
      <c r="L10760" t="str">
        <f>_xlfn.XLOOKUP(Table1[[#This Row],[TeamFavoriteID]],Table2[team_id],Table2[team_name],_xlfn.XLOOKUP(Table1[[#This Row],[TeamFavoriteID]],Table2[team_id_pfr],Table2[team_name],"Even"))</f>
        <v>Houston Texans</v>
      </c>
      <c r="M10760">
        <v>-10.5</v>
      </c>
      <c r="N10760">
        <f>IF(Table1[[#This Row],[TeamFavorite]]=Table1[[#This Row],[TeamHome]],Table1[[#This Row],[ScoreAway]]-Table1[[#This Row],[ScoreHome]],Table1[[#This Row],[ScoreHome]]-Table1[[#This Row],[ScoreAway]])</f>
        <v>-12</v>
      </c>
      <c r="O10760">
        <f>IF(Table1[[#This Row],[SpreadActual]]&lt;Table1[[#This Row],[SpreadFavorite]],1,0)</f>
        <v>1</v>
      </c>
      <c r="P10760">
        <v>48</v>
      </c>
      <c r="Q10760" t="s">
        <v>178</v>
      </c>
      <c r="R10760" t="b">
        <v>0</v>
      </c>
      <c r="S10760">
        <v>64</v>
      </c>
      <c r="T10760">
        <v>10</v>
      </c>
      <c r="V10760" t="s">
        <v>193</v>
      </c>
    </row>
    <row r="10761" spans="1:22" x14ac:dyDescent="0.2">
      <c r="A10761" s="1">
        <v>41259</v>
      </c>
      <c r="B10761">
        <v>2012</v>
      </c>
      <c r="C10761">
        <f>_xlfn.MAXIFS(Table1[ScheduleWeekWritten],Table1[ScheduleSeason],Table1[[#This Row],[ScheduleSeason]])</f>
        <v>17</v>
      </c>
      <c r="D10761">
        <v>15</v>
      </c>
      <c r="E10761" cm="1">
        <f t="array" ref="E10761">_xlfn.XLOOKUP(Table1[[#This Row],[ScheduleWeekWritten]],Table3[Game],100+Table3[Increase],Table1[[#This Row],[ScheduleWeekWritten]])</f>
        <v>15</v>
      </c>
      <c r="F10761" t="b">
        <v>0</v>
      </c>
      <c r="G10761" t="s">
        <v>19</v>
      </c>
      <c r="H10761">
        <v>24</v>
      </c>
      <c r="I10761">
        <v>3</v>
      </c>
      <c r="J10761" t="s">
        <v>154</v>
      </c>
      <c r="K10761" t="s">
        <v>91</v>
      </c>
      <c r="L10761" t="str">
        <f>_xlfn.XLOOKUP(Table1[[#This Row],[TeamFavoriteID]],Table2[team_id],Table2[team_name],_xlfn.XLOOKUP(Table1[[#This Row],[TeamFavoriteID]],Table2[team_id_pfr],Table2[team_name],"Even"))</f>
        <v>Miami Dolphins</v>
      </c>
      <c r="M10761">
        <v>-7.5</v>
      </c>
      <c r="N10761">
        <f>IF(Table1[[#This Row],[TeamFavorite]]=Table1[[#This Row],[TeamHome]],Table1[[#This Row],[ScoreAway]]-Table1[[#This Row],[ScoreHome]],Table1[[#This Row],[ScoreHome]]-Table1[[#This Row],[ScoreAway]])</f>
        <v>-21</v>
      </c>
      <c r="O10761">
        <f>IF(Table1[[#This Row],[SpreadActual]]&lt;Table1[[#This Row],[SpreadFavorite]],1,0)</f>
        <v>1</v>
      </c>
      <c r="P10761">
        <v>38</v>
      </c>
      <c r="Q10761" t="s">
        <v>143</v>
      </c>
      <c r="R10761" t="b">
        <v>0</v>
      </c>
      <c r="S10761">
        <v>80</v>
      </c>
      <c r="T10761">
        <v>9</v>
      </c>
      <c r="U10761">
        <v>60</v>
      </c>
    </row>
    <row r="10762" spans="1:22" x14ac:dyDescent="0.2">
      <c r="A10762" s="1">
        <v>41259</v>
      </c>
      <c r="B10762">
        <v>2012</v>
      </c>
      <c r="C10762">
        <f>_xlfn.MAXIFS(Table1[ScheduleWeekWritten],Table1[ScheduleSeason],Table1[[#This Row],[ScheduleSeason]])</f>
        <v>17</v>
      </c>
      <c r="D10762">
        <v>15</v>
      </c>
      <c r="E10762" cm="1">
        <f t="array" ref="E10762">_xlfn.XLOOKUP(Table1[[#This Row],[ScheduleWeekWritten]],Table3[Game],100+Table3[Increase],Table1[[#This Row],[ScheduleWeekWritten]])</f>
        <v>15</v>
      </c>
      <c r="F10762" t="b">
        <v>0</v>
      </c>
      <c r="G10762" t="s">
        <v>115</v>
      </c>
      <c r="H10762">
        <v>34</v>
      </c>
      <c r="I10762">
        <v>41</v>
      </c>
      <c r="J10762" t="s">
        <v>53</v>
      </c>
      <c r="K10762" t="s">
        <v>70</v>
      </c>
      <c r="L10762" t="str">
        <f>_xlfn.XLOOKUP(Table1[[#This Row],[TeamFavoriteID]],Table2[team_id],Table2[team_name],_xlfn.XLOOKUP(Table1[[#This Row],[TeamFavoriteID]],Table2[team_id_pfr],Table2[team_name],"Even"))</f>
        <v>Boston Patriots</v>
      </c>
      <c r="M10762">
        <v>-5</v>
      </c>
      <c r="N10762">
        <f>IF(Table1[[#This Row],[TeamFavorite]]=Table1[[#This Row],[TeamHome]],Table1[[#This Row],[ScoreAway]]-Table1[[#This Row],[ScoreHome]],Table1[[#This Row],[ScoreHome]]-Table1[[#This Row],[ScoreAway]])</f>
        <v>-7</v>
      </c>
      <c r="O10762">
        <f>IF(Table1[[#This Row],[SpreadActual]]&lt;Table1[[#This Row],[SpreadFavorite]],1,0)</f>
        <v>1</v>
      </c>
      <c r="P10762">
        <v>47.5</v>
      </c>
      <c r="Q10762" t="s">
        <v>179</v>
      </c>
      <c r="R10762" t="b">
        <v>0</v>
      </c>
      <c r="S10762">
        <v>37</v>
      </c>
      <c r="T10762">
        <v>5</v>
      </c>
      <c r="U10762">
        <v>100</v>
      </c>
      <c r="V10762" t="s">
        <v>1</v>
      </c>
    </row>
    <row r="10763" spans="1:22" x14ac:dyDescent="0.2">
      <c r="A10763" s="1">
        <v>41259</v>
      </c>
      <c r="B10763">
        <v>2012</v>
      </c>
      <c r="C10763">
        <f>_xlfn.MAXIFS(Table1[ScheduleWeekWritten],Table1[ScheduleSeason],Table1[[#This Row],[ScheduleSeason]])</f>
        <v>17</v>
      </c>
      <c r="D10763">
        <v>15</v>
      </c>
      <c r="E10763" cm="1">
        <f t="array" ref="E10763">_xlfn.XLOOKUP(Table1[[#This Row],[ScheduleWeekWritten]],Table3[Game],100+Table3[Increase],Table1[[#This Row],[ScheduleWeekWritten]])</f>
        <v>15</v>
      </c>
      <c r="F10763" t="b">
        <v>0</v>
      </c>
      <c r="G10763" t="s">
        <v>95</v>
      </c>
      <c r="H10763">
        <v>41</v>
      </c>
      <c r="I10763">
        <v>0</v>
      </c>
      <c r="J10763" t="s">
        <v>127</v>
      </c>
      <c r="K10763" t="s">
        <v>98</v>
      </c>
      <c r="L10763" t="str">
        <f>_xlfn.XLOOKUP(Table1[[#This Row],[TeamFavoriteID]],Table2[team_id],Table2[team_name],_xlfn.XLOOKUP(Table1[[#This Row],[TeamFavoriteID]],Table2[team_id_pfr],Table2[team_name],"Even"))</f>
        <v>New Orleans Saints</v>
      </c>
      <c r="M10763">
        <v>-3.5</v>
      </c>
      <c r="N10763">
        <f>IF(Table1[[#This Row],[TeamFavorite]]=Table1[[#This Row],[TeamHome]],Table1[[#This Row],[ScoreAway]]-Table1[[#This Row],[ScoreHome]],Table1[[#This Row],[ScoreHome]]-Table1[[#This Row],[ScoreAway]])</f>
        <v>-41</v>
      </c>
      <c r="O10763">
        <f>IF(Table1[[#This Row],[SpreadActual]]&lt;Table1[[#This Row],[SpreadFavorite]],1,0)</f>
        <v>1</v>
      </c>
      <c r="P10763">
        <v>55</v>
      </c>
      <c r="Q10763" t="s">
        <v>124</v>
      </c>
      <c r="R10763" t="b">
        <v>0</v>
      </c>
      <c r="S10763">
        <v>72</v>
      </c>
      <c r="T10763">
        <v>0</v>
      </c>
      <c r="V10763" t="s">
        <v>103</v>
      </c>
    </row>
    <row r="10764" spans="1:22" x14ac:dyDescent="0.2">
      <c r="A10764" s="1">
        <v>41259</v>
      </c>
      <c r="B10764">
        <v>2012</v>
      </c>
      <c r="C10764">
        <f>_xlfn.MAXIFS(Table1[ScheduleWeekWritten],Table1[ScheduleSeason],Table1[[#This Row],[ScheduleSeason]])</f>
        <v>17</v>
      </c>
      <c r="D10764">
        <v>15</v>
      </c>
      <c r="E10764" cm="1">
        <f t="array" ref="E10764">_xlfn.XLOOKUP(Table1[[#This Row],[ScheduleWeekWritten]],Table3[Game],100+Table3[Increase],Table1[[#This Row],[ScheduleWeekWritten]])</f>
        <v>15</v>
      </c>
      <c r="F10764" t="b">
        <v>0</v>
      </c>
      <c r="G10764" t="s">
        <v>20</v>
      </c>
      <c r="H10764">
        <v>15</v>
      </c>
      <c r="I10764">
        <v>0</v>
      </c>
      <c r="J10764" t="s">
        <v>42</v>
      </c>
      <c r="K10764" t="s">
        <v>21</v>
      </c>
      <c r="L10764" t="str">
        <f>_xlfn.XLOOKUP(Table1[[#This Row],[TeamFavoriteID]],Table2[team_id],Table2[team_name],_xlfn.XLOOKUP(Table1[[#This Row],[TeamFavoriteID]],Table2[team_id_pfr],Table2[team_name],"Even"))</f>
        <v>Las Vegas Raiders</v>
      </c>
      <c r="M10764">
        <v>-4.5</v>
      </c>
      <c r="N10764">
        <f>IF(Table1[[#This Row],[TeamFavorite]]=Table1[[#This Row],[TeamHome]],Table1[[#This Row],[ScoreAway]]-Table1[[#This Row],[ScoreHome]],Table1[[#This Row],[ScoreHome]]-Table1[[#This Row],[ScoreAway]])</f>
        <v>15</v>
      </c>
      <c r="O10764">
        <f>IF(Table1[[#This Row],[SpreadActual]]&lt;Table1[[#This Row],[SpreadFavorite]],1,0)</f>
        <v>0</v>
      </c>
      <c r="P10764">
        <v>44</v>
      </c>
      <c r="Q10764" t="s">
        <v>76</v>
      </c>
      <c r="R10764" t="b">
        <v>0</v>
      </c>
      <c r="S10764">
        <v>56</v>
      </c>
      <c r="T10764">
        <v>5</v>
      </c>
      <c r="U10764">
        <v>77</v>
      </c>
    </row>
    <row r="10765" spans="1:22" x14ac:dyDescent="0.2">
      <c r="A10765" s="1">
        <v>41259</v>
      </c>
      <c r="B10765">
        <v>2012</v>
      </c>
      <c r="C10765">
        <f>_xlfn.MAXIFS(Table1[ScheduleWeekWritten],Table1[ScheduleSeason],Table1[[#This Row],[ScheduleSeason]])</f>
        <v>17</v>
      </c>
      <c r="D10765">
        <v>15</v>
      </c>
      <c r="E10765" cm="1">
        <f t="array" ref="E10765">_xlfn.XLOOKUP(Table1[[#This Row],[ScheduleWeekWritten]],Table3[Game],100+Table3[Increase],Table1[[#This Row],[ScheduleWeekWritten]])</f>
        <v>15</v>
      </c>
      <c r="F10765" t="b">
        <v>0</v>
      </c>
      <c r="G10765" t="s">
        <v>27</v>
      </c>
      <c r="H10765">
        <v>7</v>
      </c>
      <c r="I10765">
        <v>31</v>
      </c>
      <c r="J10765" t="s">
        <v>152</v>
      </c>
      <c r="K10765" t="s">
        <v>29</v>
      </c>
      <c r="L10765" t="str">
        <f>_xlfn.XLOOKUP(Table1[[#This Row],[TeamFavoriteID]],Table2[team_id],Table2[team_name],_xlfn.XLOOKUP(Table1[[#This Row],[TeamFavoriteID]],Table2[team_id_pfr],Table2[team_name],"Even"))</f>
        <v>Los Angeles Chargers</v>
      </c>
      <c r="M10765">
        <v>-3</v>
      </c>
      <c r="N10765">
        <f>IF(Table1[[#This Row],[TeamFavorite]]=Table1[[#This Row],[TeamHome]],Table1[[#This Row],[ScoreAway]]-Table1[[#This Row],[ScoreHome]],Table1[[#This Row],[ScoreHome]]-Table1[[#This Row],[ScoreAway]])</f>
        <v>-24</v>
      </c>
      <c r="O10765">
        <f>IF(Table1[[#This Row],[SpreadActual]]&lt;Table1[[#This Row],[SpreadFavorite]],1,0)</f>
        <v>1</v>
      </c>
      <c r="P10765">
        <v>45.5</v>
      </c>
      <c r="Q10765" t="s">
        <v>94</v>
      </c>
      <c r="R10765" t="b">
        <v>0</v>
      </c>
      <c r="S10765">
        <v>59</v>
      </c>
      <c r="T10765">
        <v>6</v>
      </c>
      <c r="U10765">
        <v>64</v>
      </c>
    </row>
    <row r="10766" spans="1:22" x14ac:dyDescent="0.2">
      <c r="A10766" s="1">
        <v>41259</v>
      </c>
      <c r="B10766">
        <v>2012</v>
      </c>
      <c r="C10766">
        <f>_xlfn.MAXIFS(Table1[ScheduleWeekWritten],Table1[ScheduleSeason],Table1[[#This Row],[ScheduleSeason]])</f>
        <v>17</v>
      </c>
      <c r="D10766">
        <v>15</v>
      </c>
      <c r="E10766" cm="1">
        <f t="array" ref="E10766">_xlfn.XLOOKUP(Table1[[#This Row],[ScheduleWeekWritten]],Table3[Game],100+Table3[Increase],Table1[[#This Row],[ScheduleWeekWritten]])</f>
        <v>15</v>
      </c>
      <c r="F10766" t="b">
        <v>0</v>
      </c>
      <c r="G10766" t="s">
        <v>153</v>
      </c>
      <c r="H10766">
        <v>22</v>
      </c>
      <c r="I10766">
        <v>36</v>
      </c>
      <c r="J10766" t="s">
        <v>54</v>
      </c>
      <c r="K10766" t="s">
        <v>40</v>
      </c>
      <c r="L10766" t="str">
        <f>_xlfn.XLOOKUP(Table1[[#This Row],[TeamFavoriteID]],Table2[team_id],Table2[team_name],_xlfn.XLOOKUP(Table1[[#This Row],[TeamFavoriteID]],Table2[team_id_pfr],Table2[team_name],"Even"))</f>
        <v>Los Angeles Rams</v>
      </c>
      <c r="M10766">
        <v>-2.5</v>
      </c>
      <c r="N10766">
        <f>IF(Table1[[#This Row],[TeamFavorite]]=Table1[[#This Row],[TeamHome]],Table1[[#This Row],[ScoreAway]]-Table1[[#This Row],[ScoreHome]],Table1[[#This Row],[ScoreHome]]-Table1[[#This Row],[ScoreAway]])</f>
        <v>-14</v>
      </c>
      <c r="O10766">
        <f>IF(Table1[[#This Row],[SpreadActual]]&lt;Table1[[#This Row],[SpreadFavorite]],1,0)</f>
        <v>1</v>
      </c>
      <c r="P10766">
        <v>39.5</v>
      </c>
      <c r="Q10766" t="s">
        <v>157</v>
      </c>
      <c r="R10766" t="b">
        <v>0</v>
      </c>
      <c r="S10766">
        <v>72</v>
      </c>
      <c r="T10766">
        <v>0</v>
      </c>
      <c r="V10766" t="s">
        <v>103</v>
      </c>
    </row>
    <row r="10767" spans="1:22" x14ac:dyDescent="0.2">
      <c r="A10767" s="1">
        <v>41260</v>
      </c>
      <c r="B10767">
        <v>2012</v>
      </c>
      <c r="C10767">
        <f>_xlfn.MAXIFS(Table1[ScheduleWeekWritten],Table1[ScheduleSeason],Table1[[#This Row],[ScheduleSeason]])</f>
        <v>17</v>
      </c>
      <c r="D10767">
        <v>15</v>
      </c>
      <c r="E10767" cm="1">
        <f t="array" ref="E10767">_xlfn.XLOOKUP(Table1[[#This Row],[ScheduleWeekWritten]],Table3[Game],100+Table3[Increase],Table1[[#This Row],[ScheduleWeekWritten]])</f>
        <v>15</v>
      </c>
      <c r="F10767" t="b">
        <v>0</v>
      </c>
      <c r="G10767" t="s">
        <v>171</v>
      </c>
      <c r="H10767">
        <v>14</v>
      </c>
      <c r="I10767">
        <v>10</v>
      </c>
      <c r="J10767" t="s">
        <v>31</v>
      </c>
      <c r="K10767" t="s">
        <v>25</v>
      </c>
      <c r="L10767" t="str">
        <f>_xlfn.XLOOKUP(Table1[[#This Row],[TeamFavoriteID]],Table2[team_id],Table2[team_name],_xlfn.XLOOKUP(Table1[[#This Row],[TeamFavoriteID]],Table2[team_id_pfr],Table2[team_name],"Even"))</f>
        <v>Houston Oilers</v>
      </c>
      <c r="M10767">
        <v>-1</v>
      </c>
      <c r="N10767">
        <f>IF(Table1[[#This Row],[TeamFavorite]]=Table1[[#This Row],[TeamHome]],Table1[[#This Row],[ScoreAway]]-Table1[[#This Row],[ScoreHome]],Table1[[#This Row],[ScoreHome]]-Table1[[#This Row],[ScoreAway]])</f>
        <v>4</v>
      </c>
      <c r="O10767">
        <f>IF(Table1[[#This Row],[SpreadActual]]&lt;Table1[[#This Row],[SpreadFavorite]],1,0)</f>
        <v>0</v>
      </c>
      <c r="P10767">
        <v>42</v>
      </c>
      <c r="Q10767" t="s">
        <v>172</v>
      </c>
      <c r="R10767" t="b">
        <v>0</v>
      </c>
      <c r="S10767">
        <v>54</v>
      </c>
      <c r="T10767">
        <v>11</v>
      </c>
      <c r="U10767">
        <v>83</v>
      </c>
    </row>
    <row r="10768" spans="1:22" x14ac:dyDescent="0.2">
      <c r="A10768" s="1">
        <v>41265</v>
      </c>
      <c r="B10768">
        <v>2012</v>
      </c>
      <c r="C10768">
        <f>_xlfn.MAXIFS(Table1[ScheduleWeekWritten],Table1[ScheduleSeason],Table1[[#This Row],[ScheduleSeason]])</f>
        <v>17</v>
      </c>
      <c r="D10768">
        <v>16</v>
      </c>
      <c r="E10768" cm="1">
        <f t="array" ref="E10768">_xlfn.XLOOKUP(Table1[[#This Row],[ScheduleWeekWritten]],Table3[Game],100+Table3[Increase],Table1[[#This Row],[ScheduleWeekWritten]])</f>
        <v>16</v>
      </c>
      <c r="F10768" t="b">
        <v>0</v>
      </c>
      <c r="G10768" t="s">
        <v>45</v>
      </c>
      <c r="H10768">
        <v>18</v>
      </c>
      <c r="I10768">
        <v>31</v>
      </c>
      <c r="J10768" t="s">
        <v>38</v>
      </c>
      <c r="K10768" t="s">
        <v>109</v>
      </c>
      <c r="L10768" t="str">
        <f>_xlfn.XLOOKUP(Table1[[#This Row],[TeamFavoriteID]],Table2[team_id],Table2[team_name],_xlfn.XLOOKUP(Table1[[#This Row],[TeamFavoriteID]],Table2[team_id_pfr],Table2[team_name],"Even"))</f>
        <v>Atlanta Falcons</v>
      </c>
      <c r="M10768">
        <v>-4</v>
      </c>
      <c r="N10768">
        <f>IF(Table1[[#This Row],[TeamFavorite]]=Table1[[#This Row],[TeamHome]],Table1[[#This Row],[ScoreAway]]-Table1[[#This Row],[ScoreHome]],Table1[[#This Row],[ScoreHome]]-Table1[[#This Row],[ScoreAway]])</f>
        <v>-13</v>
      </c>
      <c r="O10768">
        <f>IF(Table1[[#This Row],[SpreadActual]]&lt;Table1[[#This Row],[SpreadFavorite]],1,0)</f>
        <v>1</v>
      </c>
      <c r="P10768">
        <v>50.5</v>
      </c>
      <c r="Q10768" t="s">
        <v>181</v>
      </c>
      <c r="R10768" t="b">
        <v>0</v>
      </c>
      <c r="S10768">
        <v>72</v>
      </c>
      <c r="T10768">
        <v>0</v>
      </c>
      <c r="V10768" t="s">
        <v>103</v>
      </c>
    </row>
    <row r="10769" spans="1:22" x14ac:dyDescent="0.2">
      <c r="A10769" s="1">
        <v>41266</v>
      </c>
      <c r="B10769">
        <v>2012</v>
      </c>
      <c r="C10769">
        <f>_xlfn.MAXIFS(Table1[ScheduleWeekWritten],Table1[ScheduleSeason],Table1[[#This Row],[ScheduleSeason]])</f>
        <v>17</v>
      </c>
      <c r="D10769">
        <v>16</v>
      </c>
      <c r="E10769" cm="1">
        <f t="array" ref="E10769">_xlfn.XLOOKUP(Table1[[#This Row],[ScheduleWeekWritten]],Table3[Game],100+Table3[Increase],Table1[[#This Row],[ScheduleWeekWritten]])</f>
        <v>16</v>
      </c>
      <c r="F10769" t="b">
        <v>0</v>
      </c>
      <c r="G10769" t="s">
        <v>149</v>
      </c>
      <c r="H10769">
        <v>13</v>
      </c>
      <c r="I10769">
        <v>28</v>
      </c>
      <c r="J10769" t="s">
        <v>46</v>
      </c>
      <c r="K10769" t="s">
        <v>47</v>
      </c>
      <c r="L10769" t="str">
        <f>_xlfn.XLOOKUP(Table1[[#This Row],[TeamFavoriteID]],Table2[team_id],Table2[team_name],_xlfn.XLOOKUP(Table1[[#This Row],[TeamFavoriteID]],Table2[team_id_pfr],Table2[team_name],"Even"))</f>
        <v>Chicago Bears</v>
      </c>
      <c r="M10769">
        <v>-7</v>
      </c>
      <c r="N10769">
        <f>IF(Table1[[#This Row],[TeamFavorite]]=Table1[[#This Row],[TeamHome]],Table1[[#This Row],[ScoreAway]]-Table1[[#This Row],[ScoreHome]],Table1[[#This Row],[ScoreHome]]-Table1[[#This Row],[ScoreAway]])</f>
        <v>-15</v>
      </c>
      <c r="O10769">
        <f>IF(Table1[[#This Row],[SpreadActual]]&lt;Table1[[#This Row],[SpreadFavorite]],1,0)</f>
        <v>1</v>
      </c>
      <c r="P10769">
        <v>36.5</v>
      </c>
      <c r="Q10769" t="s">
        <v>150</v>
      </c>
      <c r="R10769" t="b">
        <v>0</v>
      </c>
      <c r="S10769">
        <v>72</v>
      </c>
      <c r="T10769">
        <v>0</v>
      </c>
      <c r="V10769" t="s">
        <v>103</v>
      </c>
    </row>
    <row r="10770" spans="1:22" x14ac:dyDescent="0.2">
      <c r="A10770" s="1">
        <v>41266</v>
      </c>
      <c r="B10770">
        <v>2012</v>
      </c>
      <c r="C10770">
        <f>_xlfn.MAXIFS(Table1[ScheduleWeekWritten],Table1[ScheduleSeason],Table1[[#This Row],[ScheduleSeason]])</f>
        <v>17</v>
      </c>
      <c r="D10770">
        <v>16</v>
      </c>
      <c r="E10770" cm="1">
        <f t="array" ref="E10770">_xlfn.XLOOKUP(Table1[[#This Row],[ScheduleWeekWritten]],Table3[Game],100+Table3[Increase],Table1[[#This Row],[ScheduleWeekWritten]])</f>
        <v>16</v>
      </c>
      <c r="F10770" t="b">
        <v>0</v>
      </c>
      <c r="G10770" t="s">
        <v>158</v>
      </c>
      <c r="H10770">
        <v>33</v>
      </c>
      <c r="I10770">
        <v>14</v>
      </c>
      <c r="J10770" t="s">
        <v>50</v>
      </c>
      <c r="K10770" t="s">
        <v>90</v>
      </c>
      <c r="L10770" t="str">
        <f>_xlfn.XLOOKUP(Table1[[#This Row],[TeamFavoriteID]],Table2[team_id],Table2[team_name],_xlfn.XLOOKUP(Table1[[#This Row],[TeamFavoriteID]],Table2[team_id_pfr],Table2[team_name],"Even"))</f>
        <v>New York Giants</v>
      </c>
      <c r="M10770">
        <v>-2.5</v>
      </c>
      <c r="N10770">
        <f>IF(Table1[[#This Row],[TeamFavorite]]=Table1[[#This Row],[TeamHome]],Table1[[#This Row],[ScoreAway]]-Table1[[#This Row],[ScoreHome]],Table1[[#This Row],[ScoreHome]]-Table1[[#This Row],[ScoreAway]])</f>
        <v>19</v>
      </c>
      <c r="O10770">
        <f>IF(Table1[[#This Row],[SpreadActual]]&lt;Table1[[#This Row],[SpreadFavorite]],1,0)</f>
        <v>0</v>
      </c>
      <c r="P10770">
        <v>47</v>
      </c>
      <c r="Q10770" t="s">
        <v>166</v>
      </c>
      <c r="R10770" t="b">
        <v>0</v>
      </c>
      <c r="S10770">
        <v>51</v>
      </c>
      <c r="T10770">
        <v>7</v>
      </c>
      <c r="U10770">
        <v>33</v>
      </c>
    </row>
    <row r="10771" spans="1:22" x14ac:dyDescent="0.2">
      <c r="A10771" s="1">
        <v>41266</v>
      </c>
      <c r="B10771">
        <v>2012</v>
      </c>
      <c r="C10771">
        <f>_xlfn.MAXIFS(Table1[ScheduleWeekWritten],Table1[ScheduleSeason],Table1[[#This Row],[ScheduleSeason]])</f>
        <v>17</v>
      </c>
      <c r="D10771">
        <v>16</v>
      </c>
      <c r="E10771" cm="1">
        <f t="array" ref="E10771">_xlfn.XLOOKUP(Table1[[#This Row],[ScheduleWeekWritten]],Table3[Game],100+Table3[Increase],Table1[[#This Row],[ScheduleWeekWritten]])</f>
        <v>16</v>
      </c>
      <c r="F10771" t="b">
        <v>0</v>
      </c>
      <c r="G10771" t="s">
        <v>152</v>
      </c>
      <c r="H10771">
        <v>17</v>
      </c>
      <c r="I10771">
        <v>6</v>
      </c>
      <c r="J10771" t="s">
        <v>20</v>
      </c>
      <c r="K10771" t="s">
        <v>162</v>
      </c>
      <c r="L10771" t="str">
        <f>_xlfn.XLOOKUP(Table1[[#This Row],[TeamFavoriteID]],Table2[team_id],Table2[team_name],_xlfn.XLOOKUP(Table1[[#This Row],[TeamFavoriteID]],Table2[team_id_pfr],Table2[team_name],"Even"))</f>
        <v>Carolina Panthers</v>
      </c>
      <c r="M10771">
        <v>-9.5</v>
      </c>
      <c r="N10771">
        <f>IF(Table1[[#This Row],[TeamFavorite]]=Table1[[#This Row],[TeamHome]],Table1[[#This Row],[ScoreAway]]-Table1[[#This Row],[ScoreHome]],Table1[[#This Row],[ScoreHome]]-Table1[[#This Row],[ScoreAway]])</f>
        <v>-11</v>
      </c>
      <c r="O10771">
        <f>IF(Table1[[#This Row],[SpreadActual]]&lt;Table1[[#This Row],[SpreadFavorite]],1,0)</f>
        <v>1</v>
      </c>
      <c r="P10771">
        <v>47</v>
      </c>
      <c r="Q10771" t="s">
        <v>160</v>
      </c>
      <c r="R10771" t="b">
        <v>0</v>
      </c>
      <c r="S10771">
        <v>53</v>
      </c>
      <c r="T10771">
        <v>5</v>
      </c>
      <c r="U10771">
        <v>43</v>
      </c>
    </row>
    <row r="10772" spans="1:22" x14ac:dyDescent="0.2">
      <c r="A10772" s="1">
        <v>41266</v>
      </c>
      <c r="B10772">
        <v>2012</v>
      </c>
      <c r="C10772">
        <f>_xlfn.MAXIFS(Table1[ScheduleWeekWritten],Table1[ScheduleSeason],Table1[[#This Row],[ScheduleSeason]])</f>
        <v>17</v>
      </c>
      <c r="D10772">
        <v>16</v>
      </c>
      <c r="E10772" cm="1">
        <f t="array" ref="E10772">_xlfn.XLOOKUP(Table1[[#This Row],[ScheduleWeekWritten]],Table3[Game],100+Table3[Increase],Table1[[#This Row],[ScheduleWeekWritten]])</f>
        <v>16</v>
      </c>
      <c r="F10772" t="b">
        <v>0</v>
      </c>
      <c r="G10772" t="s">
        <v>67</v>
      </c>
      <c r="H10772">
        <v>31</v>
      </c>
      <c r="I10772">
        <v>34</v>
      </c>
      <c r="J10772" t="s">
        <v>95</v>
      </c>
      <c r="K10772" t="s">
        <v>68</v>
      </c>
      <c r="L10772" t="str">
        <f>_xlfn.XLOOKUP(Table1[[#This Row],[TeamFavoriteID]],Table2[team_id],Table2[team_name],_xlfn.XLOOKUP(Table1[[#This Row],[TeamFavoriteID]],Table2[team_id_pfr],Table2[team_name],"Even"))</f>
        <v>Dallas Cowboys</v>
      </c>
      <c r="M10772">
        <v>-3</v>
      </c>
      <c r="N10772">
        <f>IF(Table1[[#This Row],[TeamFavorite]]=Table1[[#This Row],[TeamHome]],Table1[[#This Row],[ScoreAway]]-Table1[[#This Row],[ScoreHome]],Table1[[#This Row],[ScoreHome]]-Table1[[#This Row],[ScoreAway]])</f>
        <v>3</v>
      </c>
      <c r="O10772">
        <f>IF(Table1[[#This Row],[SpreadActual]]&lt;Table1[[#This Row],[SpreadFavorite]],1,0)</f>
        <v>0</v>
      </c>
      <c r="P10772">
        <v>54.5</v>
      </c>
      <c r="Q10772" t="s">
        <v>192</v>
      </c>
      <c r="R10772" t="b">
        <v>0</v>
      </c>
      <c r="S10772">
        <v>64</v>
      </c>
      <c r="T10772">
        <v>8</v>
      </c>
      <c r="V10772" t="s">
        <v>193</v>
      </c>
    </row>
    <row r="10773" spans="1:22" x14ac:dyDescent="0.2">
      <c r="A10773" s="1">
        <v>41266</v>
      </c>
      <c r="B10773">
        <v>2012</v>
      </c>
      <c r="C10773">
        <f>_xlfn.MAXIFS(Table1[ScheduleWeekWritten],Table1[ScheduleSeason],Table1[[#This Row],[ScheduleSeason]])</f>
        <v>17</v>
      </c>
      <c r="D10773">
        <v>16</v>
      </c>
      <c r="E10773" cm="1">
        <f t="array" ref="E10773">_xlfn.XLOOKUP(Table1[[#This Row],[ScheduleWeekWritten]],Table3[Game],100+Table3[Increase],Table1[[#This Row],[ScheduleWeekWritten]])</f>
        <v>16</v>
      </c>
      <c r="F10773" t="b">
        <v>0</v>
      </c>
      <c r="G10773" t="s">
        <v>24</v>
      </c>
      <c r="H10773">
        <v>34</v>
      </c>
      <c r="I10773">
        <v>12</v>
      </c>
      <c r="J10773" t="s">
        <v>62</v>
      </c>
      <c r="K10773" t="s">
        <v>88</v>
      </c>
      <c r="L10773" t="str">
        <f>_xlfn.XLOOKUP(Table1[[#This Row],[TeamFavoriteID]],Table2[team_id],Table2[team_name],_xlfn.XLOOKUP(Table1[[#This Row],[TeamFavoriteID]],Table2[team_id_pfr],Table2[team_name],"Even"))</f>
        <v>Denver Broncos</v>
      </c>
      <c r="M10773">
        <v>-11</v>
      </c>
      <c r="N10773">
        <f>IF(Table1[[#This Row],[TeamFavorite]]=Table1[[#This Row],[TeamHome]],Table1[[#This Row],[ScoreAway]]-Table1[[#This Row],[ScoreHome]],Table1[[#This Row],[ScoreHome]]-Table1[[#This Row],[ScoreAway]])</f>
        <v>-22</v>
      </c>
      <c r="O10773">
        <f>IF(Table1[[#This Row],[SpreadActual]]&lt;Table1[[#This Row],[SpreadFavorite]],1,0)</f>
        <v>1</v>
      </c>
      <c r="P10773">
        <v>44</v>
      </c>
      <c r="Q10773" t="s">
        <v>174</v>
      </c>
      <c r="R10773" t="b">
        <v>0</v>
      </c>
      <c r="S10773">
        <v>51</v>
      </c>
      <c r="T10773">
        <v>3</v>
      </c>
      <c r="U10773">
        <v>22</v>
      </c>
    </row>
    <row r="10774" spans="1:22" x14ac:dyDescent="0.2">
      <c r="A10774" s="1">
        <v>41266</v>
      </c>
      <c r="B10774">
        <v>2012</v>
      </c>
      <c r="C10774">
        <f>_xlfn.MAXIFS(Table1[ScheduleWeekWritten],Table1[ScheduleSeason],Table1[[#This Row],[ScheduleSeason]])</f>
        <v>17</v>
      </c>
      <c r="D10774">
        <v>16</v>
      </c>
      <c r="E10774" cm="1">
        <f t="array" ref="E10774">_xlfn.XLOOKUP(Table1[[#This Row],[ScheduleWeekWritten]],Table3[Game],100+Table3[Increase],Table1[[#This Row],[ScheduleWeekWritten]])</f>
        <v>16</v>
      </c>
      <c r="F10774" t="b">
        <v>0</v>
      </c>
      <c r="G10774" t="s">
        <v>33</v>
      </c>
      <c r="H10774">
        <v>55</v>
      </c>
      <c r="I10774">
        <v>7</v>
      </c>
      <c r="J10774" t="s">
        <v>171</v>
      </c>
      <c r="K10774" t="s">
        <v>35</v>
      </c>
      <c r="L10774" t="str">
        <f>_xlfn.XLOOKUP(Table1[[#This Row],[TeamFavoriteID]],Table2[team_id],Table2[team_name],_xlfn.XLOOKUP(Table1[[#This Row],[TeamFavoriteID]],Table2[team_id_pfr],Table2[team_name],"Even"))</f>
        <v>Green Bay Packers</v>
      </c>
      <c r="M10774">
        <v>-11</v>
      </c>
      <c r="N10774">
        <f>IF(Table1[[#This Row],[TeamFavorite]]=Table1[[#This Row],[TeamHome]],Table1[[#This Row],[ScoreAway]]-Table1[[#This Row],[ScoreHome]],Table1[[#This Row],[ScoreHome]]-Table1[[#This Row],[ScoreAway]])</f>
        <v>-48</v>
      </c>
      <c r="O10774">
        <f>IF(Table1[[#This Row],[SpreadActual]]&lt;Table1[[#This Row],[SpreadFavorite]],1,0)</f>
        <v>1</v>
      </c>
      <c r="P10774">
        <v>44.5</v>
      </c>
      <c r="Q10774" t="s">
        <v>82</v>
      </c>
      <c r="R10774" t="b">
        <v>0</v>
      </c>
      <c r="S10774">
        <v>24</v>
      </c>
      <c r="T10774">
        <v>9</v>
      </c>
      <c r="U10774">
        <v>68</v>
      </c>
    </row>
    <row r="10775" spans="1:22" x14ac:dyDescent="0.2">
      <c r="A10775" s="1">
        <v>41266</v>
      </c>
      <c r="B10775">
        <v>2012</v>
      </c>
      <c r="C10775">
        <f>_xlfn.MAXIFS(Table1[ScheduleWeekWritten],Table1[ScheduleSeason],Table1[[#This Row],[ScheduleSeason]])</f>
        <v>17</v>
      </c>
      <c r="D10775">
        <v>16</v>
      </c>
      <c r="E10775" cm="1">
        <f t="array" ref="E10775">_xlfn.XLOOKUP(Table1[[#This Row],[ScheduleWeekWritten]],Table3[Game],100+Table3[Increase],Table1[[#This Row],[ScheduleWeekWritten]])</f>
        <v>16</v>
      </c>
      <c r="F10775" t="b">
        <v>0</v>
      </c>
      <c r="G10775" t="s">
        <v>177</v>
      </c>
      <c r="H10775">
        <v>6</v>
      </c>
      <c r="I10775">
        <v>23</v>
      </c>
      <c r="J10775" t="s">
        <v>54</v>
      </c>
      <c r="K10775" t="s">
        <v>182</v>
      </c>
      <c r="L10775" t="str">
        <f>_xlfn.XLOOKUP(Table1[[#This Row],[TeamFavoriteID]],Table2[team_id],Table2[team_name],_xlfn.XLOOKUP(Table1[[#This Row],[TeamFavoriteID]],Table2[team_id_pfr],Table2[team_name],"Even"))</f>
        <v>Houston Texans</v>
      </c>
      <c r="M10775">
        <v>-7.5</v>
      </c>
      <c r="N10775">
        <f>IF(Table1[[#This Row],[TeamFavorite]]=Table1[[#This Row],[TeamHome]],Table1[[#This Row],[ScoreAway]]-Table1[[#This Row],[ScoreHome]],Table1[[#This Row],[ScoreHome]]-Table1[[#This Row],[ScoreAway]])</f>
        <v>17</v>
      </c>
      <c r="O10775">
        <f>IF(Table1[[#This Row],[SpreadActual]]&lt;Table1[[#This Row],[SpreadFavorite]],1,0)</f>
        <v>0</v>
      </c>
      <c r="P10775">
        <v>43.5</v>
      </c>
      <c r="Q10775" t="s">
        <v>178</v>
      </c>
      <c r="R10775" t="b">
        <v>0</v>
      </c>
      <c r="S10775">
        <v>75</v>
      </c>
      <c r="T10775">
        <v>12</v>
      </c>
      <c r="V10775" t="s">
        <v>193</v>
      </c>
    </row>
    <row r="10776" spans="1:22" x14ac:dyDescent="0.2">
      <c r="A10776" s="1">
        <v>41266</v>
      </c>
      <c r="B10776">
        <v>2012</v>
      </c>
      <c r="C10776">
        <f>_xlfn.MAXIFS(Table1[ScheduleWeekWritten],Table1[ScheduleSeason],Table1[[#This Row],[ScheduleSeason]])</f>
        <v>17</v>
      </c>
      <c r="D10776">
        <v>16</v>
      </c>
      <c r="E10776" cm="1">
        <f t="array" ref="E10776">_xlfn.XLOOKUP(Table1[[#This Row],[ScheduleWeekWritten]],Table3[Game],100+Table3[Increase],Table1[[#This Row],[ScheduleWeekWritten]])</f>
        <v>16</v>
      </c>
      <c r="F10776" t="b">
        <v>0</v>
      </c>
      <c r="G10776" t="s">
        <v>154</v>
      </c>
      <c r="H10776">
        <v>16</v>
      </c>
      <c r="I10776">
        <v>23</v>
      </c>
      <c r="J10776" t="s">
        <v>115</v>
      </c>
      <c r="K10776" t="s">
        <v>70</v>
      </c>
      <c r="L10776" t="str">
        <f>_xlfn.XLOOKUP(Table1[[#This Row],[TeamFavoriteID]],Table2[team_id],Table2[team_name],_xlfn.XLOOKUP(Table1[[#This Row],[TeamFavoriteID]],Table2[team_id_pfr],Table2[team_name],"Even"))</f>
        <v>Boston Patriots</v>
      </c>
      <c r="M10776">
        <v>-14.5</v>
      </c>
      <c r="N10776">
        <f>IF(Table1[[#This Row],[TeamFavorite]]=Table1[[#This Row],[TeamHome]],Table1[[#This Row],[ScoreAway]]-Table1[[#This Row],[ScoreHome]],Table1[[#This Row],[ScoreHome]]-Table1[[#This Row],[ScoreAway]])</f>
        <v>-7</v>
      </c>
      <c r="O10776">
        <f>IF(Table1[[#This Row],[SpreadActual]]&lt;Table1[[#This Row],[SpreadFavorite]],1,0)</f>
        <v>0</v>
      </c>
      <c r="P10776">
        <v>51</v>
      </c>
      <c r="Q10776" t="s">
        <v>155</v>
      </c>
      <c r="R10776" t="b">
        <v>0</v>
      </c>
      <c r="S10776">
        <v>60</v>
      </c>
      <c r="T10776">
        <v>0</v>
      </c>
    </row>
    <row r="10777" spans="1:22" x14ac:dyDescent="0.2">
      <c r="A10777" s="1">
        <v>41266</v>
      </c>
      <c r="B10777">
        <v>2012</v>
      </c>
      <c r="C10777">
        <f>_xlfn.MAXIFS(Table1[ScheduleWeekWritten],Table1[ScheduleSeason],Table1[[#This Row],[ScheduleSeason]])</f>
        <v>17</v>
      </c>
      <c r="D10777">
        <v>16</v>
      </c>
      <c r="E10777" cm="1">
        <f t="array" ref="E10777">_xlfn.XLOOKUP(Table1[[#This Row],[ScheduleWeekWritten]],Table3[Game],100+Table3[Increase],Table1[[#This Row],[ScheduleWeekWritten]])</f>
        <v>16</v>
      </c>
      <c r="F10777" t="b">
        <v>0</v>
      </c>
      <c r="G10777" t="s">
        <v>42</v>
      </c>
      <c r="H10777">
        <v>13</v>
      </c>
      <c r="I10777">
        <v>20</v>
      </c>
      <c r="J10777" t="s">
        <v>140</v>
      </c>
      <c r="K10777" t="s">
        <v>72</v>
      </c>
      <c r="L10777" t="str">
        <f>_xlfn.XLOOKUP(Table1[[#This Row],[TeamFavoriteID]],Table2[team_id],Table2[team_name],_xlfn.XLOOKUP(Table1[[#This Row],[TeamFavoriteID]],Table2[team_id_pfr],Table2[team_name],"Even"))</f>
        <v>Baltimore Colts</v>
      </c>
      <c r="M10777">
        <v>-6</v>
      </c>
      <c r="N10777">
        <f>IF(Table1[[#This Row],[TeamFavorite]]=Table1[[#This Row],[TeamHome]],Table1[[#This Row],[ScoreAway]]-Table1[[#This Row],[ScoreHome]],Table1[[#This Row],[ScoreHome]]-Table1[[#This Row],[ScoreAway]])</f>
        <v>-7</v>
      </c>
      <c r="O10777">
        <f>IF(Table1[[#This Row],[SpreadActual]]&lt;Table1[[#This Row],[SpreadFavorite]],1,0)</f>
        <v>1</v>
      </c>
      <c r="P10777">
        <v>41.5</v>
      </c>
      <c r="Q10777" t="s">
        <v>117</v>
      </c>
      <c r="R10777" t="b">
        <v>0</v>
      </c>
      <c r="S10777">
        <v>36</v>
      </c>
      <c r="T10777">
        <v>6</v>
      </c>
      <c r="U10777">
        <v>74</v>
      </c>
    </row>
    <row r="10778" spans="1:22" x14ac:dyDescent="0.2">
      <c r="A10778" s="1">
        <v>41266</v>
      </c>
      <c r="B10778">
        <v>2012</v>
      </c>
      <c r="C10778">
        <f>_xlfn.MAXIFS(Table1[ScheduleWeekWritten],Table1[ScheduleSeason],Table1[[#This Row],[ScheduleSeason]])</f>
        <v>17</v>
      </c>
      <c r="D10778">
        <v>16</v>
      </c>
      <c r="E10778" cm="1">
        <f t="array" ref="E10778">_xlfn.XLOOKUP(Table1[[#This Row],[ScheduleWeekWritten]],Table3[Game],100+Table3[Increase],Table1[[#This Row],[ScheduleWeekWritten]])</f>
        <v>16</v>
      </c>
      <c r="F10778" t="b">
        <v>0</v>
      </c>
      <c r="G10778" t="s">
        <v>19</v>
      </c>
      <c r="H10778">
        <v>24</v>
      </c>
      <c r="I10778">
        <v>10</v>
      </c>
      <c r="J10778" t="s">
        <v>28</v>
      </c>
      <c r="K10778" t="s">
        <v>91</v>
      </c>
      <c r="L10778" t="str">
        <f>_xlfn.XLOOKUP(Table1[[#This Row],[TeamFavoriteID]],Table2[team_id],Table2[team_name],_xlfn.XLOOKUP(Table1[[#This Row],[TeamFavoriteID]],Table2[team_id_pfr],Table2[team_name],"Even"))</f>
        <v>Miami Dolphins</v>
      </c>
      <c r="M10778">
        <v>-5</v>
      </c>
      <c r="N10778">
        <f>IF(Table1[[#This Row],[TeamFavorite]]=Table1[[#This Row],[TeamHome]],Table1[[#This Row],[ScoreAway]]-Table1[[#This Row],[ScoreHome]],Table1[[#This Row],[ScoreHome]]-Table1[[#This Row],[ScoreAway]])</f>
        <v>-14</v>
      </c>
      <c r="O10778">
        <f>IF(Table1[[#This Row],[SpreadActual]]&lt;Table1[[#This Row],[SpreadFavorite]],1,0)</f>
        <v>1</v>
      </c>
      <c r="P10778">
        <v>43</v>
      </c>
      <c r="Q10778" t="s">
        <v>143</v>
      </c>
      <c r="R10778" t="b">
        <v>0</v>
      </c>
      <c r="S10778">
        <v>73</v>
      </c>
      <c r="T10778">
        <v>9</v>
      </c>
      <c r="U10778">
        <v>47</v>
      </c>
    </row>
    <row r="10779" spans="1:22" x14ac:dyDescent="0.2">
      <c r="A10779" s="1">
        <v>41266</v>
      </c>
      <c r="B10779">
        <v>2012</v>
      </c>
      <c r="C10779">
        <f>_xlfn.MAXIFS(Table1[ScheduleWeekWritten],Table1[ScheduleSeason],Table1[[#This Row],[ScheduleSeason]])</f>
        <v>17</v>
      </c>
      <c r="D10779">
        <v>16</v>
      </c>
      <c r="E10779" cm="1">
        <f t="array" ref="E10779">_xlfn.XLOOKUP(Table1[[#This Row],[ScheduleWeekWritten]],Table3[Game],100+Table3[Increase],Table1[[#This Row],[ScheduleWeekWritten]])</f>
        <v>16</v>
      </c>
      <c r="F10779" t="b">
        <v>0</v>
      </c>
      <c r="G10779" t="s">
        <v>31</v>
      </c>
      <c r="H10779">
        <v>17</v>
      </c>
      <c r="I10779">
        <v>27</v>
      </c>
      <c r="J10779" t="s">
        <v>27</v>
      </c>
      <c r="K10779" t="s">
        <v>32</v>
      </c>
      <c r="L10779" t="str">
        <f>_xlfn.XLOOKUP(Table1[[#This Row],[TeamFavoriteID]],Table2[team_id],Table2[team_name],_xlfn.XLOOKUP(Table1[[#This Row],[TeamFavoriteID]],Table2[team_id_pfr],Table2[team_name],"Even"))</f>
        <v>New York Jets</v>
      </c>
      <c r="M10779">
        <v>-3</v>
      </c>
      <c r="N10779">
        <f>IF(Table1[[#This Row],[TeamFavorite]]=Table1[[#This Row],[TeamHome]],Table1[[#This Row],[ScoreAway]]-Table1[[#This Row],[ScoreHome]],Table1[[#This Row],[ScoreHome]]-Table1[[#This Row],[ScoreAway]])</f>
        <v>10</v>
      </c>
      <c r="O10779">
        <f>IF(Table1[[#This Row],[SpreadActual]]&lt;Table1[[#This Row],[SpreadFavorite]],1,0)</f>
        <v>0</v>
      </c>
      <c r="P10779">
        <v>38</v>
      </c>
      <c r="Q10779" t="s">
        <v>197</v>
      </c>
      <c r="R10779" t="b">
        <v>0</v>
      </c>
      <c r="S10779">
        <v>41</v>
      </c>
      <c r="T10779">
        <v>8</v>
      </c>
      <c r="U10779">
        <v>54</v>
      </c>
    </row>
    <row r="10780" spans="1:22" x14ac:dyDescent="0.2">
      <c r="A10780" s="1">
        <v>41266</v>
      </c>
      <c r="B10780">
        <v>2012</v>
      </c>
      <c r="C10780">
        <f>_xlfn.MAXIFS(Table1[ScheduleWeekWritten],Table1[ScheduleSeason],Table1[[#This Row],[ScheduleSeason]])</f>
        <v>17</v>
      </c>
      <c r="D10780">
        <v>16</v>
      </c>
      <c r="E10780" cm="1">
        <f t="array" ref="E10780">_xlfn.XLOOKUP(Table1[[#This Row],[ScheduleWeekWritten]],Table3[Game],100+Table3[Increase],Table1[[#This Row],[ScheduleWeekWritten]])</f>
        <v>16</v>
      </c>
      <c r="F10780" t="b">
        <v>0</v>
      </c>
      <c r="G10780" t="s">
        <v>58</v>
      </c>
      <c r="H10780">
        <v>20</v>
      </c>
      <c r="I10780">
        <v>27</v>
      </c>
      <c r="J10780" t="s">
        <v>61</v>
      </c>
      <c r="K10780" t="s">
        <v>85</v>
      </c>
      <c r="L10780" t="str">
        <f>_xlfn.XLOOKUP(Table1[[#This Row],[TeamFavoriteID]],Table2[team_id],Table2[team_name],_xlfn.XLOOKUP(Table1[[#This Row],[TeamFavoriteID]],Table2[team_id_pfr],Table2[team_name],"Even"))</f>
        <v>Washington Commanders</v>
      </c>
      <c r="M10780">
        <v>-6</v>
      </c>
      <c r="N10780">
        <f>IF(Table1[[#This Row],[TeamFavorite]]=Table1[[#This Row],[TeamHome]],Table1[[#This Row],[ScoreAway]]-Table1[[#This Row],[ScoreHome]],Table1[[#This Row],[ScoreHome]]-Table1[[#This Row],[ScoreAway]])</f>
        <v>-7</v>
      </c>
      <c r="O10780">
        <f>IF(Table1[[#This Row],[SpreadActual]]&lt;Table1[[#This Row],[SpreadFavorite]],1,0)</f>
        <v>1</v>
      </c>
      <c r="P10780">
        <v>46</v>
      </c>
      <c r="Q10780" t="s">
        <v>183</v>
      </c>
      <c r="R10780" t="b">
        <v>0</v>
      </c>
      <c r="S10780">
        <v>44</v>
      </c>
      <c r="T10780">
        <v>9</v>
      </c>
      <c r="U10780">
        <v>52</v>
      </c>
    </row>
    <row r="10781" spans="1:22" x14ac:dyDescent="0.2">
      <c r="A10781" s="1">
        <v>41266</v>
      </c>
      <c r="B10781">
        <v>2012</v>
      </c>
      <c r="C10781">
        <f>_xlfn.MAXIFS(Table1[ScheduleWeekWritten],Table1[ScheduleSeason],Table1[[#This Row],[ScheduleSeason]])</f>
        <v>17</v>
      </c>
      <c r="D10781">
        <v>16</v>
      </c>
      <c r="E10781" cm="1">
        <f t="array" ref="E10781">_xlfn.XLOOKUP(Table1[[#This Row],[ScheduleWeekWritten]],Table3[Game],100+Table3[Increase],Table1[[#This Row],[ScheduleWeekWritten]])</f>
        <v>16</v>
      </c>
      <c r="F10781" t="b">
        <v>0</v>
      </c>
      <c r="G10781" t="s">
        <v>49</v>
      </c>
      <c r="H10781">
        <v>10</v>
      </c>
      <c r="I10781">
        <v>13</v>
      </c>
      <c r="J10781" t="s">
        <v>101</v>
      </c>
      <c r="K10781" t="s">
        <v>51</v>
      </c>
      <c r="L10781" t="str">
        <f>_xlfn.XLOOKUP(Table1[[#This Row],[TeamFavoriteID]],Table2[team_id],Table2[team_name],_xlfn.XLOOKUP(Table1[[#This Row],[TeamFavoriteID]],Table2[team_id_pfr],Table2[team_name],"Even"))</f>
        <v>Pittsburgh Steelers</v>
      </c>
      <c r="M10781">
        <v>-3.5</v>
      </c>
      <c r="N10781">
        <f>IF(Table1[[#This Row],[TeamFavorite]]=Table1[[#This Row],[TeamHome]],Table1[[#This Row],[ScoreAway]]-Table1[[#This Row],[ScoreHome]],Table1[[#This Row],[ScoreHome]]-Table1[[#This Row],[ScoreAway]])</f>
        <v>3</v>
      </c>
      <c r="O10781">
        <f>IF(Table1[[#This Row],[SpreadActual]]&lt;Table1[[#This Row],[SpreadFavorite]],1,0)</f>
        <v>0</v>
      </c>
      <c r="P10781">
        <v>40</v>
      </c>
      <c r="Q10781" t="s">
        <v>175</v>
      </c>
      <c r="R10781" t="b">
        <v>0</v>
      </c>
      <c r="S10781">
        <v>38</v>
      </c>
      <c r="T10781">
        <v>12</v>
      </c>
      <c r="U10781">
        <v>56</v>
      </c>
    </row>
    <row r="10782" spans="1:22" x14ac:dyDescent="0.2">
      <c r="A10782" s="1">
        <v>41266</v>
      </c>
      <c r="B10782">
        <v>2012</v>
      </c>
      <c r="C10782">
        <f>_xlfn.MAXIFS(Table1[ScheduleWeekWritten],Table1[ScheduleSeason],Table1[[#This Row],[ScheduleSeason]])</f>
        <v>17</v>
      </c>
      <c r="D10782">
        <v>16</v>
      </c>
      <c r="E10782" cm="1">
        <f t="array" ref="E10782">_xlfn.XLOOKUP(Table1[[#This Row],[ScheduleWeekWritten]],Table3[Game],100+Table3[Increase],Table1[[#This Row],[ScheduleWeekWritten]])</f>
        <v>16</v>
      </c>
      <c r="F10782" t="b">
        <v>0</v>
      </c>
      <c r="G10782" t="s">
        <v>128</v>
      </c>
      <c r="H10782">
        <v>42</v>
      </c>
      <c r="I10782">
        <v>13</v>
      </c>
      <c r="J10782" t="s">
        <v>53</v>
      </c>
      <c r="K10782" t="s">
        <v>132</v>
      </c>
      <c r="L10782" t="str">
        <f>_xlfn.XLOOKUP(Table1[[#This Row],[TeamFavoriteID]],Table2[team_id],Table2[team_name],_xlfn.XLOOKUP(Table1[[#This Row],[TeamFavoriteID]],Table2[team_id_pfr],Table2[team_name],"Even"))</f>
        <v>Seattle Seahawks</v>
      </c>
      <c r="M10782">
        <v>-2</v>
      </c>
      <c r="N10782">
        <f>IF(Table1[[#This Row],[TeamFavorite]]=Table1[[#This Row],[TeamHome]],Table1[[#This Row],[ScoreAway]]-Table1[[#This Row],[ScoreHome]],Table1[[#This Row],[ScoreHome]]-Table1[[#This Row],[ScoreAway]])</f>
        <v>-29</v>
      </c>
      <c r="O10782">
        <f>IF(Table1[[#This Row],[SpreadActual]]&lt;Table1[[#This Row],[SpreadFavorite]],1,0)</f>
        <v>1</v>
      </c>
      <c r="P10782">
        <v>40.5</v>
      </c>
      <c r="Q10782" t="s">
        <v>180</v>
      </c>
      <c r="R10782" t="b">
        <v>0</v>
      </c>
      <c r="S10782">
        <v>45</v>
      </c>
      <c r="T10782">
        <v>3</v>
      </c>
      <c r="U10782">
        <v>76</v>
      </c>
      <c r="V10782" t="s">
        <v>2</v>
      </c>
    </row>
    <row r="10783" spans="1:22" x14ac:dyDescent="0.2">
      <c r="A10783" s="1">
        <v>41266</v>
      </c>
      <c r="B10783">
        <v>2012</v>
      </c>
      <c r="C10783">
        <f>_xlfn.MAXIFS(Table1[ScheduleWeekWritten],Table1[ScheduleSeason],Table1[[#This Row],[ScheduleSeason]])</f>
        <v>17</v>
      </c>
      <c r="D10783">
        <v>16</v>
      </c>
      <c r="E10783" cm="1">
        <f t="array" ref="E10783">_xlfn.XLOOKUP(Table1[[#This Row],[ScheduleWeekWritten]],Table3[Game],100+Table3[Increase],Table1[[#This Row],[ScheduleWeekWritten]])</f>
        <v>16</v>
      </c>
      <c r="F10783" t="b">
        <v>0</v>
      </c>
      <c r="G10783" t="s">
        <v>127</v>
      </c>
      <c r="H10783">
        <v>13</v>
      </c>
      <c r="I10783">
        <v>28</v>
      </c>
      <c r="J10783" t="s">
        <v>153</v>
      </c>
      <c r="K10783" t="s">
        <v>133</v>
      </c>
      <c r="L10783" t="str">
        <f>_xlfn.XLOOKUP(Table1[[#This Row],[TeamFavoriteID]],Table2[team_id],Table2[team_name],_xlfn.XLOOKUP(Table1[[#This Row],[TeamFavoriteID]],Table2[team_id_pfr],Table2[team_name],"Even"))</f>
        <v>Tampa Bay Buccaneers</v>
      </c>
      <c r="M10783">
        <v>-3</v>
      </c>
      <c r="N10783">
        <f>IF(Table1[[#This Row],[TeamFavorite]]=Table1[[#This Row],[TeamHome]],Table1[[#This Row],[ScoreAway]]-Table1[[#This Row],[ScoreHome]],Table1[[#This Row],[ScoreHome]]-Table1[[#This Row],[ScoreAway]])</f>
        <v>15</v>
      </c>
      <c r="O10783">
        <f>IF(Table1[[#This Row],[SpreadActual]]&lt;Table1[[#This Row],[SpreadFavorite]],1,0)</f>
        <v>0</v>
      </c>
      <c r="P10783">
        <v>44</v>
      </c>
      <c r="Q10783" t="s">
        <v>168</v>
      </c>
      <c r="R10783" t="b">
        <v>0</v>
      </c>
      <c r="S10783">
        <v>63</v>
      </c>
      <c r="T10783">
        <v>8</v>
      </c>
      <c r="U10783">
        <v>28</v>
      </c>
    </row>
    <row r="10784" spans="1:22" x14ac:dyDescent="0.2">
      <c r="A10784" s="1">
        <v>41273</v>
      </c>
      <c r="B10784">
        <v>2012</v>
      </c>
      <c r="C10784">
        <f>_xlfn.MAXIFS(Table1[ScheduleWeekWritten],Table1[ScheduleSeason],Table1[[#This Row],[ScheduleSeason]])</f>
        <v>17</v>
      </c>
      <c r="D10784">
        <v>17</v>
      </c>
      <c r="E10784" cm="1">
        <f t="array" ref="E10784">_xlfn.XLOOKUP(Table1[[#This Row],[ScheduleWeekWritten]],Table3[Game],100+Table3[Increase],Table1[[#This Row],[ScheduleWeekWritten]])</f>
        <v>17</v>
      </c>
      <c r="F10784" t="b">
        <v>0</v>
      </c>
      <c r="G10784" t="s">
        <v>38</v>
      </c>
      <c r="H10784">
        <v>17</v>
      </c>
      <c r="I10784">
        <v>22</v>
      </c>
      <c r="J10784" t="s">
        <v>127</v>
      </c>
      <c r="K10784" t="s">
        <v>109</v>
      </c>
      <c r="L10784" t="str">
        <f>_xlfn.XLOOKUP(Table1[[#This Row],[TeamFavoriteID]],Table2[team_id],Table2[team_name],_xlfn.XLOOKUP(Table1[[#This Row],[TeamFavoriteID]],Table2[team_id_pfr],Table2[team_name],"Even"))</f>
        <v>Atlanta Falcons</v>
      </c>
      <c r="M10784">
        <v>-3</v>
      </c>
      <c r="N10784">
        <f>IF(Table1[[#This Row],[TeamFavorite]]=Table1[[#This Row],[TeamHome]],Table1[[#This Row],[ScoreAway]]-Table1[[#This Row],[ScoreHome]],Table1[[#This Row],[ScoreHome]]-Table1[[#This Row],[ScoreAway]])</f>
        <v>5</v>
      </c>
      <c r="O10784">
        <f>IF(Table1[[#This Row],[SpreadActual]]&lt;Table1[[#This Row],[SpreadFavorite]],1,0)</f>
        <v>0</v>
      </c>
      <c r="P10784">
        <v>46</v>
      </c>
      <c r="Q10784" t="s">
        <v>148</v>
      </c>
      <c r="R10784" t="b">
        <v>0</v>
      </c>
      <c r="S10784">
        <v>72</v>
      </c>
      <c r="T10784">
        <v>0</v>
      </c>
      <c r="V10784" t="s">
        <v>103</v>
      </c>
    </row>
    <row r="10785" spans="1:22" x14ac:dyDescent="0.2">
      <c r="A10785" s="1">
        <v>41273</v>
      </c>
      <c r="B10785">
        <v>2012</v>
      </c>
      <c r="C10785">
        <f>_xlfn.MAXIFS(Table1[ScheduleWeekWritten],Table1[ScheduleSeason],Table1[[#This Row],[ScheduleSeason]])</f>
        <v>17</v>
      </c>
      <c r="D10785">
        <v>17</v>
      </c>
      <c r="E10785" cm="1">
        <f t="array" ref="E10785">_xlfn.XLOOKUP(Table1[[#This Row],[ScheduleWeekWritten]],Table3[Game],100+Table3[Increase],Table1[[#This Row],[ScheduleWeekWritten]])</f>
        <v>17</v>
      </c>
      <c r="F10785" t="b">
        <v>0</v>
      </c>
      <c r="G10785" t="s">
        <v>28</v>
      </c>
      <c r="H10785">
        <v>28</v>
      </c>
      <c r="I10785">
        <v>9</v>
      </c>
      <c r="J10785" t="s">
        <v>31</v>
      </c>
      <c r="K10785" t="s">
        <v>43</v>
      </c>
      <c r="L10785" t="str">
        <f>_xlfn.XLOOKUP(Table1[[#This Row],[TeamFavoriteID]],Table2[team_id],Table2[team_name],_xlfn.XLOOKUP(Table1[[#This Row],[TeamFavoriteID]],Table2[team_id_pfr],Table2[team_name],"Even"))</f>
        <v>Buffalo Bills</v>
      </c>
      <c r="M10785">
        <v>-3.5</v>
      </c>
      <c r="N10785">
        <f>IF(Table1[[#This Row],[TeamFavorite]]=Table1[[#This Row],[TeamHome]],Table1[[#This Row],[ScoreAway]]-Table1[[#This Row],[ScoreHome]],Table1[[#This Row],[ScoreHome]]-Table1[[#This Row],[ScoreAway]])</f>
        <v>-19</v>
      </c>
      <c r="O10785">
        <f>IF(Table1[[#This Row],[SpreadActual]]&lt;Table1[[#This Row],[SpreadFavorite]],1,0)</f>
        <v>1</v>
      </c>
      <c r="P10785">
        <v>41</v>
      </c>
      <c r="Q10785" t="s">
        <v>123</v>
      </c>
      <c r="R10785" t="b">
        <v>0</v>
      </c>
      <c r="S10785">
        <v>28</v>
      </c>
      <c r="T10785">
        <v>8</v>
      </c>
      <c r="U10785">
        <v>53</v>
      </c>
    </row>
    <row r="10786" spans="1:22" x14ac:dyDescent="0.2">
      <c r="A10786" s="1">
        <v>41273</v>
      </c>
      <c r="B10786">
        <v>2012</v>
      </c>
      <c r="C10786">
        <f>_xlfn.MAXIFS(Table1[ScheduleWeekWritten],Table1[ScheduleSeason],Table1[[#This Row],[ScheduleSeason]])</f>
        <v>17</v>
      </c>
      <c r="D10786">
        <v>17</v>
      </c>
      <c r="E10786" cm="1">
        <f t="array" ref="E10786">_xlfn.XLOOKUP(Table1[[#This Row],[ScheduleWeekWritten]],Table3[Game],100+Table3[Increase],Table1[[#This Row],[ScheduleWeekWritten]])</f>
        <v>17</v>
      </c>
      <c r="F10786" t="b">
        <v>0</v>
      </c>
      <c r="G10786" t="s">
        <v>101</v>
      </c>
      <c r="H10786">
        <v>23</v>
      </c>
      <c r="I10786">
        <v>17</v>
      </c>
      <c r="J10786" t="s">
        <v>158</v>
      </c>
      <c r="K10786" t="s">
        <v>104</v>
      </c>
      <c r="L10786" t="str">
        <f>_xlfn.XLOOKUP(Table1[[#This Row],[TeamFavoriteID]],Table2[team_id],Table2[team_name],_xlfn.XLOOKUP(Table1[[#This Row],[TeamFavoriteID]],Table2[team_id_pfr],Table2[team_name],"Even"))</f>
        <v>Cincinnati Bengals</v>
      </c>
      <c r="M10786">
        <v>-3</v>
      </c>
      <c r="N10786">
        <f>IF(Table1[[#This Row],[TeamFavorite]]=Table1[[#This Row],[TeamHome]],Table1[[#This Row],[ScoreAway]]-Table1[[#This Row],[ScoreHome]],Table1[[#This Row],[ScoreHome]]-Table1[[#This Row],[ScoreAway]])</f>
        <v>-6</v>
      </c>
      <c r="O10786">
        <f>IF(Table1[[#This Row],[SpreadActual]]&lt;Table1[[#This Row],[SpreadFavorite]],1,0)</f>
        <v>1</v>
      </c>
      <c r="P10786">
        <v>42.5</v>
      </c>
      <c r="Q10786" t="s">
        <v>173</v>
      </c>
      <c r="R10786" t="b">
        <v>0</v>
      </c>
      <c r="S10786">
        <v>28</v>
      </c>
      <c r="T10786">
        <v>8</v>
      </c>
      <c r="U10786">
        <v>72</v>
      </c>
    </row>
    <row r="10787" spans="1:22" x14ac:dyDescent="0.2">
      <c r="A10787" s="1">
        <v>41273</v>
      </c>
      <c r="B10787">
        <v>2012</v>
      </c>
      <c r="C10787">
        <f>_xlfn.MAXIFS(Table1[ScheduleWeekWritten],Table1[ScheduleSeason],Table1[[#This Row],[ScheduleSeason]])</f>
        <v>17</v>
      </c>
      <c r="D10787">
        <v>17</v>
      </c>
      <c r="E10787" cm="1">
        <f t="array" ref="E10787">_xlfn.XLOOKUP(Table1[[#This Row],[ScheduleWeekWritten]],Table3[Game],100+Table3[Increase],Table1[[#This Row],[ScheduleWeekWritten]])</f>
        <v>17</v>
      </c>
      <c r="F10787" t="b">
        <v>0</v>
      </c>
      <c r="G10787" t="s">
        <v>24</v>
      </c>
      <c r="H10787">
        <v>38</v>
      </c>
      <c r="I10787">
        <v>3</v>
      </c>
      <c r="J10787" t="s">
        <v>42</v>
      </c>
      <c r="K10787" t="s">
        <v>88</v>
      </c>
      <c r="L10787" t="str">
        <f>_xlfn.XLOOKUP(Table1[[#This Row],[TeamFavoriteID]],Table2[team_id],Table2[team_name],_xlfn.XLOOKUP(Table1[[#This Row],[TeamFavoriteID]],Table2[team_id_pfr],Table2[team_name],"Even"))</f>
        <v>Denver Broncos</v>
      </c>
      <c r="M10787">
        <v>-17</v>
      </c>
      <c r="N10787">
        <f>IF(Table1[[#This Row],[TeamFavorite]]=Table1[[#This Row],[TeamHome]],Table1[[#This Row],[ScoreAway]]-Table1[[#This Row],[ScoreHome]],Table1[[#This Row],[ScoreHome]]-Table1[[#This Row],[ScoreAway]])</f>
        <v>-35</v>
      </c>
      <c r="O10787">
        <f>IF(Table1[[#This Row],[SpreadActual]]&lt;Table1[[#This Row],[SpreadFavorite]],1,0)</f>
        <v>1</v>
      </c>
      <c r="P10787">
        <v>41.5</v>
      </c>
      <c r="Q10787" t="s">
        <v>174</v>
      </c>
      <c r="R10787" t="b">
        <v>0</v>
      </c>
      <c r="S10787">
        <v>35</v>
      </c>
      <c r="T10787">
        <v>13</v>
      </c>
      <c r="U10787">
        <v>41</v>
      </c>
    </row>
    <row r="10788" spans="1:22" x14ac:dyDescent="0.2">
      <c r="A10788" s="1">
        <v>41273</v>
      </c>
      <c r="B10788">
        <v>2012</v>
      </c>
      <c r="C10788">
        <f>_xlfn.MAXIFS(Table1[ScheduleWeekWritten],Table1[ScheduleSeason],Table1[[#This Row],[ScheduleSeason]])</f>
        <v>17</v>
      </c>
      <c r="D10788">
        <v>17</v>
      </c>
      <c r="E10788" cm="1">
        <f t="array" ref="E10788">_xlfn.XLOOKUP(Table1[[#This Row],[ScheduleWeekWritten]],Table3[Game],100+Table3[Increase],Table1[[#This Row],[ScheduleWeekWritten]])</f>
        <v>17</v>
      </c>
      <c r="F10788" t="b">
        <v>0</v>
      </c>
      <c r="G10788" t="s">
        <v>45</v>
      </c>
      <c r="H10788">
        <v>24</v>
      </c>
      <c r="I10788">
        <v>26</v>
      </c>
      <c r="J10788" t="s">
        <v>46</v>
      </c>
      <c r="K10788" t="s">
        <v>47</v>
      </c>
      <c r="L10788" t="str">
        <f>_xlfn.XLOOKUP(Table1[[#This Row],[TeamFavoriteID]],Table2[team_id],Table2[team_name],_xlfn.XLOOKUP(Table1[[#This Row],[TeamFavoriteID]],Table2[team_id_pfr],Table2[team_name],"Even"))</f>
        <v>Chicago Bears</v>
      </c>
      <c r="M10788">
        <v>-3</v>
      </c>
      <c r="N10788">
        <f>IF(Table1[[#This Row],[TeamFavorite]]=Table1[[#This Row],[TeamHome]],Table1[[#This Row],[ScoreAway]]-Table1[[#This Row],[ScoreHome]],Table1[[#This Row],[ScoreHome]]-Table1[[#This Row],[ScoreAway]])</f>
        <v>-2</v>
      </c>
      <c r="O10788">
        <f>IF(Table1[[#This Row],[SpreadActual]]&lt;Table1[[#This Row],[SpreadFavorite]],1,0)</f>
        <v>0</v>
      </c>
      <c r="P10788">
        <v>46</v>
      </c>
      <c r="Q10788" t="s">
        <v>181</v>
      </c>
      <c r="R10788" t="b">
        <v>0</v>
      </c>
      <c r="S10788">
        <v>72</v>
      </c>
      <c r="T10788">
        <v>0</v>
      </c>
      <c r="V10788" t="s">
        <v>103</v>
      </c>
    </row>
    <row r="10789" spans="1:22" x14ac:dyDescent="0.2">
      <c r="A10789" s="1">
        <v>41273</v>
      </c>
      <c r="B10789">
        <v>2012</v>
      </c>
      <c r="C10789">
        <f>_xlfn.MAXIFS(Table1[ScheduleWeekWritten],Table1[ScheduleSeason],Table1[[#This Row],[ScheduleSeason]])</f>
        <v>17</v>
      </c>
      <c r="D10789">
        <v>17</v>
      </c>
      <c r="E10789" cm="1">
        <f t="array" ref="E10789">_xlfn.XLOOKUP(Table1[[#This Row],[ScheduleWeekWritten]],Table3[Game],100+Table3[Increase],Table1[[#This Row],[ScheduleWeekWritten]])</f>
        <v>17</v>
      </c>
      <c r="F10789" t="b">
        <v>0</v>
      </c>
      <c r="G10789" t="s">
        <v>140</v>
      </c>
      <c r="H10789">
        <v>28</v>
      </c>
      <c r="I10789">
        <v>16</v>
      </c>
      <c r="J10789" t="s">
        <v>177</v>
      </c>
      <c r="K10789" t="s">
        <v>182</v>
      </c>
      <c r="L10789" t="str">
        <f>_xlfn.XLOOKUP(Table1[[#This Row],[TeamFavoriteID]],Table2[team_id],Table2[team_name],_xlfn.XLOOKUP(Table1[[#This Row],[TeamFavoriteID]],Table2[team_id_pfr],Table2[team_name],"Even"))</f>
        <v>Houston Texans</v>
      </c>
      <c r="M10789">
        <v>-6</v>
      </c>
      <c r="N10789">
        <f>IF(Table1[[#This Row],[TeamFavorite]]=Table1[[#This Row],[TeamHome]],Table1[[#This Row],[ScoreAway]]-Table1[[#This Row],[ScoreHome]],Table1[[#This Row],[ScoreHome]]-Table1[[#This Row],[ScoreAway]])</f>
        <v>12</v>
      </c>
      <c r="O10789">
        <f>IF(Table1[[#This Row],[SpreadActual]]&lt;Table1[[#This Row],[SpreadFavorite]],1,0)</f>
        <v>0</v>
      </c>
      <c r="P10789">
        <v>47</v>
      </c>
      <c r="Q10789" t="s">
        <v>190</v>
      </c>
      <c r="R10789" t="b">
        <v>0</v>
      </c>
      <c r="S10789">
        <v>72</v>
      </c>
      <c r="T10789">
        <v>0</v>
      </c>
      <c r="V10789" t="s">
        <v>103</v>
      </c>
    </row>
    <row r="10790" spans="1:22" x14ac:dyDescent="0.2">
      <c r="A10790" s="1">
        <v>41273</v>
      </c>
      <c r="B10790">
        <v>2012</v>
      </c>
      <c r="C10790">
        <f>_xlfn.MAXIFS(Table1[ScheduleWeekWritten],Table1[ScheduleSeason],Table1[[#This Row],[ScheduleSeason]])</f>
        <v>17</v>
      </c>
      <c r="D10790">
        <v>17</v>
      </c>
      <c r="E10790" cm="1">
        <f t="array" ref="E10790">_xlfn.XLOOKUP(Table1[[#This Row],[ScheduleWeekWritten]],Table3[Game],100+Table3[Increase],Table1[[#This Row],[ScheduleWeekWritten]])</f>
        <v>17</v>
      </c>
      <c r="F10790" t="b">
        <v>0</v>
      </c>
      <c r="G10790" t="s">
        <v>54</v>
      </c>
      <c r="H10790">
        <v>37</v>
      </c>
      <c r="I10790">
        <v>34</v>
      </c>
      <c r="J10790" t="s">
        <v>33</v>
      </c>
      <c r="K10790" t="s">
        <v>35</v>
      </c>
      <c r="L10790" t="str">
        <f>_xlfn.XLOOKUP(Table1[[#This Row],[TeamFavoriteID]],Table2[team_id],Table2[team_name],_xlfn.XLOOKUP(Table1[[#This Row],[TeamFavoriteID]],Table2[team_id_pfr],Table2[team_name],"Even"))</f>
        <v>Green Bay Packers</v>
      </c>
      <c r="M10790">
        <v>-3</v>
      </c>
      <c r="N10790">
        <f>IF(Table1[[#This Row],[TeamFavorite]]=Table1[[#This Row],[TeamHome]],Table1[[#This Row],[ScoreAway]]-Table1[[#This Row],[ScoreHome]],Table1[[#This Row],[ScoreHome]]-Table1[[#This Row],[ScoreAway]])</f>
        <v>3</v>
      </c>
      <c r="O10790">
        <f>IF(Table1[[#This Row],[SpreadActual]]&lt;Table1[[#This Row],[SpreadFavorite]],1,0)</f>
        <v>0</v>
      </c>
      <c r="P10790">
        <v>46</v>
      </c>
      <c r="Q10790" t="s">
        <v>194</v>
      </c>
      <c r="R10790" t="b">
        <v>0</v>
      </c>
      <c r="S10790">
        <v>72</v>
      </c>
      <c r="T10790">
        <v>0</v>
      </c>
      <c r="V10790" t="s">
        <v>103</v>
      </c>
    </row>
    <row r="10791" spans="1:22" x14ac:dyDescent="0.2">
      <c r="A10791" s="1">
        <v>41273</v>
      </c>
      <c r="B10791">
        <v>2012</v>
      </c>
      <c r="C10791">
        <f>_xlfn.MAXIFS(Table1[ScheduleWeekWritten],Table1[ScheduleSeason],Table1[[#This Row],[ScheduleSeason]])</f>
        <v>17</v>
      </c>
      <c r="D10791">
        <v>17</v>
      </c>
      <c r="E10791" cm="1">
        <f t="array" ref="E10791">_xlfn.XLOOKUP(Table1[[#This Row],[ScheduleWeekWritten]],Table3[Game],100+Table3[Increase],Table1[[#This Row],[ScheduleWeekWritten]])</f>
        <v>17</v>
      </c>
      <c r="F10791" t="b">
        <v>0</v>
      </c>
      <c r="G10791" t="s">
        <v>115</v>
      </c>
      <c r="H10791">
        <v>28</v>
      </c>
      <c r="I10791">
        <v>0</v>
      </c>
      <c r="J10791" t="s">
        <v>19</v>
      </c>
      <c r="K10791" t="s">
        <v>70</v>
      </c>
      <c r="L10791" t="str">
        <f>_xlfn.XLOOKUP(Table1[[#This Row],[TeamFavoriteID]],Table2[team_id],Table2[team_name],_xlfn.XLOOKUP(Table1[[#This Row],[TeamFavoriteID]],Table2[team_id_pfr],Table2[team_name],"Even"))</f>
        <v>Boston Patriots</v>
      </c>
      <c r="M10791">
        <v>-10</v>
      </c>
      <c r="N10791">
        <f>IF(Table1[[#This Row],[TeamFavorite]]=Table1[[#This Row],[TeamHome]],Table1[[#This Row],[ScoreAway]]-Table1[[#This Row],[ScoreHome]],Table1[[#This Row],[ScoreHome]]-Table1[[#This Row],[ScoreAway]])</f>
        <v>28</v>
      </c>
      <c r="O10791">
        <f>IF(Table1[[#This Row],[SpreadActual]]&lt;Table1[[#This Row],[SpreadFavorite]],1,0)</f>
        <v>0</v>
      </c>
      <c r="P10791">
        <v>46.5</v>
      </c>
      <c r="Q10791" t="s">
        <v>179</v>
      </c>
      <c r="R10791" t="b">
        <v>0</v>
      </c>
      <c r="S10791">
        <v>28</v>
      </c>
      <c r="T10791">
        <v>13</v>
      </c>
      <c r="U10791">
        <v>45</v>
      </c>
    </row>
    <row r="10792" spans="1:22" x14ac:dyDescent="0.2">
      <c r="A10792" s="1">
        <v>41273</v>
      </c>
      <c r="B10792">
        <v>2012</v>
      </c>
      <c r="C10792">
        <f>_xlfn.MAXIFS(Table1[ScheduleWeekWritten],Table1[ScheduleSeason],Table1[[#This Row],[ScheduleSeason]])</f>
        <v>17</v>
      </c>
      <c r="D10792">
        <v>17</v>
      </c>
      <c r="E10792" cm="1">
        <f t="array" ref="E10792">_xlfn.XLOOKUP(Table1[[#This Row],[ScheduleWeekWritten]],Table3[Game],100+Table3[Increase],Table1[[#This Row],[ScheduleWeekWritten]])</f>
        <v>17</v>
      </c>
      <c r="F10792" t="b">
        <v>0</v>
      </c>
      <c r="G10792" t="s">
        <v>95</v>
      </c>
      <c r="H10792">
        <v>38</v>
      </c>
      <c r="I10792">
        <v>44</v>
      </c>
      <c r="J10792" t="s">
        <v>152</v>
      </c>
      <c r="K10792" t="s">
        <v>98</v>
      </c>
      <c r="L10792" t="str">
        <f>_xlfn.XLOOKUP(Table1[[#This Row],[TeamFavoriteID]],Table2[team_id],Table2[team_name],_xlfn.XLOOKUP(Table1[[#This Row],[TeamFavoriteID]],Table2[team_id_pfr],Table2[team_name],"Even"))</f>
        <v>New Orleans Saints</v>
      </c>
      <c r="M10792">
        <v>-4</v>
      </c>
      <c r="N10792">
        <f>IF(Table1[[#This Row],[TeamFavorite]]=Table1[[#This Row],[TeamHome]],Table1[[#This Row],[ScoreAway]]-Table1[[#This Row],[ScoreHome]],Table1[[#This Row],[ScoreHome]]-Table1[[#This Row],[ScoreAway]])</f>
        <v>6</v>
      </c>
      <c r="O10792">
        <f>IF(Table1[[#This Row],[SpreadActual]]&lt;Table1[[#This Row],[SpreadFavorite]],1,0)</f>
        <v>0</v>
      </c>
      <c r="P10792">
        <v>54</v>
      </c>
      <c r="Q10792" t="s">
        <v>124</v>
      </c>
      <c r="R10792" t="b">
        <v>0</v>
      </c>
      <c r="S10792">
        <v>72</v>
      </c>
      <c r="T10792">
        <v>0</v>
      </c>
      <c r="V10792" t="s">
        <v>103</v>
      </c>
    </row>
    <row r="10793" spans="1:22" x14ac:dyDescent="0.2">
      <c r="A10793" s="1">
        <v>41273</v>
      </c>
      <c r="B10793">
        <v>2012</v>
      </c>
      <c r="C10793">
        <f>_xlfn.MAXIFS(Table1[ScheduleWeekWritten],Table1[ScheduleSeason],Table1[[#This Row],[ScheduleSeason]])</f>
        <v>17</v>
      </c>
      <c r="D10793">
        <v>17</v>
      </c>
      <c r="E10793" cm="1">
        <f t="array" ref="E10793">_xlfn.XLOOKUP(Table1[[#This Row],[ScheduleWeekWritten]],Table3[Game],100+Table3[Increase],Table1[[#This Row],[ScheduleWeekWritten]])</f>
        <v>17</v>
      </c>
      <c r="F10793" t="b">
        <v>0</v>
      </c>
      <c r="G10793" t="s">
        <v>50</v>
      </c>
      <c r="H10793">
        <v>42</v>
      </c>
      <c r="I10793">
        <v>7</v>
      </c>
      <c r="J10793" t="s">
        <v>58</v>
      </c>
      <c r="K10793" t="s">
        <v>90</v>
      </c>
      <c r="L10793" t="str">
        <f>_xlfn.XLOOKUP(Table1[[#This Row],[TeamFavoriteID]],Table2[team_id],Table2[team_name],_xlfn.XLOOKUP(Table1[[#This Row],[TeamFavoriteID]],Table2[team_id_pfr],Table2[team_name],"Even"))</f>
        <v>New York Giants</v>
      </c>
      <c r="M10793">
        <v>-6.5</v>
      </c>
      <c r="N10793">
        <f>IF(Table1[[#This Row],[TeamFavorite]]=Table1[[#This Row],[TeamHome]],Table1[[#This Row],[ScoreAway]]-Table1[[#This Row],[ScoreHome]],Table1[[#This Row],[ScoreHome]]-Table1[[#This Row],[ScoreAway]])</f>
        <v>-35</v>
      </c>
      <c r="O10793">
        <f>IF(Table1[[#This Row],[SpreadActual]]&lt;Table1[[#This Row],[SpreadFavorite]],1,0)</f>
        <v>1</v>
      </c>
      <c r="P10793">
        <v>44.5</v>
      </c>
      <c r="Q10793" t="s">
        <v>197</v>
      </c>
      <c r="R10793" t="b">
        <v>0</v>
      </c>
      <c r="S10793">
        <v>34</v>
      </c>
      <c r="T10793">
        <v>21</v>
      </c>
      <c r="U10793">
        <v>50</v>
      </c>
      <c r="V10793" t="s">
        <v>120</v>
      </c>
    </row>
    <row r="10794" spans="1:22" x14ac:dyDescent="0.2">
      <c r="A10794" s="1">
        <v>41273</v>
      </c>
      <c r="B10794">
        <v>2012</v>
      </c>
      <c r="C10794">
        <f>_xlfn.MAXIFS(Table1[ScheduleWeekWritten],Table1[ScheduleSeason],Table1[[#This Row],[ScheduleSeason]])</f>
        <v>17</v>
      </c>
      <c r="D10794">
        <v>17</v>
      </c>
      <c r="E10794" cm="1">
        <f t="array" ref="E10794">_xlfn.XLOOKUP(Table1[[#This Row],[ScheduleWeekWritten]],Table3[Game],100+Table3[Increase],Table1[[#This Row],[ScheduleWeekWritten]])</f>
        <v>17</v>
      </c>
      <c r="F10794" t="b">
        <v>0</v>
      </c>
      <c r="G10794" t="s">
        <v>49</v>
      </c>
      <c r="H10794">
        <v>24</v>
      </c>
      <c r="I10794">
        <v>10</v>
      </c>
      <c r="J10794" t="s">
        <v>62</v>
      </c>
      <c r="K10794" t="s">
        <v>51</v>
      </c>
      <c r="L10794" t="str">
        <f>_xlfn.XLOOKUP(Table1[[#This Row],[TeamFavoriteID]],Table2[team_id],Table2[team_name],_xlfn.XLOOKUP(Table1[[#This Row],[TeamFavoriteID]],Table2[team_id_pfr],Table2[team_name],"Even"))</f>
        <v>Pittsburgh Steelers</v>
      </c>
      <c r="M10794">
        <v>-9.5</v>
      </c>
      <c r="N10794">
        <f>IF(Table1[[#This Row],[TeamFavorite]]=Table1[[#This Row],[TeamHome]],Table1[[#This Row],[ScoreAway]]-Table1[[#This Row],[ScoreHome]],Table1[[#This Row],[ScoreHome]]-Table1[[#This Row],[ScoreAway]])</f>
        <v>-14</v>
      </c>
      <c r="O10794">
        <f>IF(Table1[[#This Row],[SpreadActual]]&lt;Table1[[#This Row],[SpreadFavorite]],1,0)</f>
        <v>1</v>
      </c>
      <c r="P10794">
        <v>36</v>
      </c>
      <c r="Q10794" t="s">
        <v>175</v>
      </c>
      <c r="R10794" t="b">
        <v>0</v>
      </c>
      <c r="S10794">
        <v>28</v>
      </c>
      <c r="T10794">
        <v>13</v>
      </c>
      <c r="U10794">
        <v>78</v>
      </c>
    </row>
    <row r="10795" spans="1:22" x14ac:dyDescent="0.2">
      <c r="A10795" s="1">
        <v>41273</v>
      </c>
      <c r="B10795">
        <v>2012</v>
      </c>
      <c r="C10795">
        <f>_xlfn.MAXIFS(Table1[ScheduleWeekWritten],Table1[ScheduleSeason],Table1[[#This Row],[ScheduleSeason]])</f>
        <v>17</v>
      </c>
      <c r="D10795">
        <v>17</v>
      </c>
      <c r="E10795" cm="1">
        <f t="array" ref="E10795">_xlfn.XLOOKUP(Table1[[#This Row],[ScheduleWeekWritten]],Table3[Game],100+Table3[Increase],Table1[[#This Row],[ScheduleWeekWritten]])</f>
        <v>17</v>
      </c>
      <c r="F10795" t="b">
        <v>0</v>
      </c>
      <c r="G10795" t="s">
        <v>27</v>
      </c>
      <c r="H10795">
        <v>24</v>
      </c>
      <c r="I10795">
        <v>21</v>
      </c>
      <c r="J10795" t="s">
        <v>20</v>
      </c>
      <c r="K10795" t="s">
        <v>29</v>
      </c>
      <c r="L10795" t="str">
        <f>_xlfn.XLOOKUP(Table1[[#This Row],[TeamFavoriteID]],Table2[team_id],Table2[team_name],_xlfn.XLOOKUP(Table1[[#This Row],[TeamFavoriteID]],Table2[team_id_pfr],Table2[team_name],"Even"))</f>
        <v>Los Angeles Chargers</v>
      </c>
      <c r="M10795">
        <v>-8</v>
      </c>
      <c r="N10795">
        <f>IF(Table1[[#This Row],[TeamFavorite]]=Table1[[#This Row],[TeamHome]],Table1[[#This Row],[ScoreAway]]-Table1[[#This Row],[ScoreHome]],Table1[[#This Row],[ScoreHome]]-Table1[[#This Row],[ScoreAway]])</f>
        <v>3</v>
      </c>
      <c r="O10795">
        <f>IF(Table1[[#This Row],[SpreadActual]]&lt;Table1[[#This Row],[SpreadFavorite]],1,0)</f>
        <v>0</v>
      </c>
      <c r="P10795">
        <v>41.5</v>
      </c>
      <c r="Q10795" t="s">
        <v>94</v>
      </c>
      <c r="R10795" t="b">
        <v>0</v>
      </c>
      <c r="S10795">
        <v>54</v>
      </c>
      <c r="T10795">
        <v>5</v>
      </c>
      <c r="U10795">
        <v>80</v>
      </c>
    </row>
    <row r="10796" spans="1:22" x14ac:dyDescent="0.2">
      <c r="A10796" s="1">
        <v>41273</v>
      </c>
      <c r="B10796">
        <v>2012</v>
      </c>
      <c r="C10796">
        <f>_xlfn.MAXIFS(Table1[ScheduleWeekWritten],Table1[ScheduleSeason],Table1[[#This Row],[ScheduleSeason]])</f>
        <v>17</v>
      </c>
      <c r="D10796">
        <v>17</v>
      </c>
      <c r="E10796" cm="1">
        <f t="array" ref="E10796">_xlfn.XLOOKUP(Table1[[#This Row],[ScheduleWeekWritten]],Table3[Game],100+Table3[Increase],Table1[[#This Row],[ScheduleWeekWritten]])</f>
        <v>17</v>
      </c>
      <c r="F10796" t="b">
        <v>0</v>
      </c>
      <c r="G10796" t="s">
        <v>53</v>
      </c>
      <c r="H10796">
        <v>27</v>
      </c>
      <c r="I10796">
        <v>13</v>
      </c>
      <c r="J10796" t="s">
        <v>149</v>
      </c>
      <c r="K10796" t="s">
        <v>87</v>
      </c>
      <c r="L10796" t="str">
        <f>_xlfn.XLOOKUP(Table1[[#This Row],[TeamFavoriteID]],Table2[team_id],Table2[team_name],_xlfn.XLOOKUP(Table1[[#This Row],[TeamFavoriteID]],Table2[team_id_pfr],Table2[team_name],"Even"))</f>
        <v>San Francisco 49ers</v>
      </c>
      <c r="M10796">
        <v>-16.5</v>
      </c>
      <c r="N10796">
        <f>IF(Table1[[#This Row],[TeamFavorite]]=Table1[[#This Row],[TeamHome]],Table1[[#This Row],[ScoreAway]]-Table1[[#This Row],[ScoreHome]],Table1[[#This Row],[ScoreHome]]-Table1[[#This Row],[ScoreAway]])</f>
        <v>-14</v>
      </c>
      <c r="O10796">
        <f>IF(Table1[[#This Row],[SpreadActual]]&lt;Table1[[#This Row],[SpreadFavorite]],1,0)</f>
        <v>0</v>
      </c>
      <c r="P10796">
        <v>39.5</v>
      </c>
      <c r="Q10796" t="s">
        <v>118</v>
      </c>
      <c r="R10796" t="b">
        <v>0</v>
      </c>
      <c r="S10796">
        <v>53</v>
      </c>
      <c r="T10796">
        <v>5</v>
      </c>
      <c r="U10796">
        <v>70</v>
      </c>
    </row>
    <row r="10797" spans="1:22" x14ac:dyDescent="0.2">
      <c r="A10797" s="1">
        <v>41273</v>
      </c>
      <c r="B10797">
        <v>2012</v>
      </c>
      <c r="C10797">
        <f>_xlfn.MAXIFS(Table1[ScheduleWeekWritten],Table1[ScheduleSeason],Table1[[#This Row],[ScheduleSeason]])</f>
        <v>17</v>
      </c>
      <c r="D10797">
        <v>17</v>
      </c>
      <c r="E10797" cm="1">
        <f t="array" ref="E10797">_xlfn.XLOOKUP(Table1[[#This Row],[ScheduleWeekWritten]],Table3[Game],100+Table3[Increase],Table1[[#This Row],[ScheduleWeekWritten]])</f>
        <v>17</v>
      </c>
      <c r="F10797" t="b">
        <v>0</v>
      </c>
      <c r="G10797" t="s">
        <v>128</v>
      </c>
      <c r="H10797">
        <v>20</v>
      </c>
      <c r="I10797">
        <v>13</v>
      </c>
      <c r="J10797" t="s">
        <v>153</v>
      </c>
      <c r="K10797" t="s">
        <v>132</v>
      </c>
      <c r="L10797" t="str">
        <f>_xlfn.XLOOKUP(Table1[[#This Row],[TeamFavoriteID]],Table2[team_id],Table2[team_name],_xlfn.XLOOKUP(Table1[[#This Row],[TeamFavoriteID]],Table2[team_id_pfr],Table2[team_name],"Even"))</f>
        <v>Seattle Seahawks</v>
      </c>
      <c r="M10797">
        <v>-12</v>
      </c>
      <c r="N10797">
        <f>IF(Table1[[#This Row],[TeamFavorite]]=Table1[[#This Row],[TeamHome]],Table1[[#This Row],[ScoreAway]]-Table1[[#This Row],[ScoreHome]],Table1[[#This Row],[ScoreHome]]-Table1[[#This Row],[ScoreAway]])</f>
        <v>-7</v>
      </c>
      <c r="O10797">
        <f>IF(Table1[[#This Row],[SpreadActual]]&lt;Table1[[#This Row],[SpreadFavorite]],1,0)</f>
        <v>0</v>
      </c>
      <c r="P10797">
        <v>42.5</v>
      </c>
      <c r="Q10797" t="s">
        <v>180</v>
      </c>
      <c r="R10797" t="b">
        <v>0</v>
      </c>
      <c r="S10797">
        <v>42</v>
      </c>
      <c r="T10797">
        <v>4</v>
      </c>
      <c r="U10797">
        <v>77</v>
      </c>
    </row>
    <row r="10798" spans="1:22" x14ac:dyDescent="0.2">
      <c r="A10798" s="1">
        <v>41273</v>
      </c>
      <c r="B10798">
        <v>2012</v>
      </c>
      <c r="C10798">
        <f>_xlfn.MAXIFS(Table1[ScheduleWeekWritten],Table1[ScheduleSeason],Table1[[#This Row],[ScheduleSeason]])</f>
        <v>17</v>
      </c>
      <c r="D10798">
        <v>17</v>
      </c>
      <c r="E10798" cm="1">
        <f t="array" ref="E10798">_xlfn.XLOOKUP(Table1[[#This Row],[ScheduleWeekWritten]],Table3[Game],100+Table3[Increase],Table1[[#This Row],[ScheduleWeekWritten]])</f>
        <v>17</v>
      </c>
      <c r="F10798" t="b">
        <v>0</v>
      </c>
      <c r="G10798" t="s">
        <v>171</v>
      </c>
      <c r="H10798">
        <v>38</v>
      </c>
      <c r="I10798">
        <v>20</v>
      </c>
      <c r="J10798" t="s">
        <v>154</v>
      </c>
      <c r="K10798" t="s">
        <v>25</v>
      </c>
      <c r="L10798" t="str">
        <f>_xlfn.XLOOKUP(Table1[[#This Row],[TeamFavoriteID]],Table2[team_id],Table2[team_name],_xlfn.XLOOKUP(Table1[[#This Row],[TeamFavoriteID]],Table2[team_id_pfr],Table2[team_name],"Even"))</f>
        <v>Houston Oilers</v>
      </c>
      <c r="M10798">
        <v>-5.5</v>
      </c>
      <c r="N10798">
        <f>IF(Table1[[#This Row],[TeamFavorite]]=Table1[[#This Row],[TeamHome]],Table1[[#This Row],[ScoreAway]]-Table1[[#This Row],[ScoreHome]],Table1[[#This Row],[ScoreHome]]-Table1[[#This Row],[ScoreAway]])</f>
        <v>18</v>
      </c>
      <c r="O10798">
        <f>IF(Table1[[#This Row],[SpreadActual]]&lt;Table1[[#This Row],[SpreadFavorite]],1,0)</f>
        <v>0</v>
      </c>
      <c r="P10798">
        <v>42</v>
      </c>
      <c r="Q10798" t="s">
        <v>172</v>
      </c>
      <c r="R10798" t="b">
        <v>0</v>
      </c>
      <c r="S10798">
        <v>39</v>
      </c>
      <c r="T10798">
        <v>4</v>
      </c>
      <c r="U10798">
        <v>50</v>
      </c>
    </row>
    <row r="10799" spans="1:22" x14ac:dyDescent="0.2">
      <c r="A10799" s="1">
        <v>41273</v>
      </c>
      <c r="B10799">
        <v>2012</v>
      </c>
      <c r="C10799">
        <f>_xlfn.MAXIFS(Table1[ScheduleWeekWritten],Table1[ScheduleSeason],Table1[[#This Row],[ScheduleSeason]])</f>
        <v>17</v>
      </c>
      <c r="D10799">
        <v>17</v>
      </c>
      <c r="E10799" cm="1">
        <f t="array" ref="E10799">_xlfn.XLOOKUP(Table1[[#This Row],[ScheduleWeekWritten]],Table3[Game],100+Table3[Increase],Table1[[#This Row],[ScheduleWeekWritten]])</f>
        <v>17</v>
      </c>
      <c r="F10799" t="b">
        <v>0</v>
      </c>
      <c r="G10799" t="s">
        <v>61</v>
      </c>
      <c r="H10799">
        <v>28</v>
      </c>
      <c r="I10799">
        <v>18</v>
      </c>
      <c r="J10799" t="s">
        <v>67</v>
      </c>
      <c r="K10799" t="s">
        <v>85</v>
      </c>
      <c r="L10799" t="str">
        <f>_xlfn.XLOOKUP(Table1[[#This Row],[TeamFavoriteID]],Table2[team_id],Table2[team_name],_xlfn.XLOOKUP(Table1[[#This Row],[TeamFavoriteID]],Table2[team_id_pfr],Table2[team_name],"Even"))</f>
        <v>Washington Commanders</v>
      </c>
      <c r="M10799">
        <v>-3</v>
      </c>
      <c r="N10799">
        <f>IF(Table1[[#This Row],[TeamFavorite]]=Table1[[#This Row],[TeamHome]],Table1[[#This Row],[ScoreAway]]-Table1[[#This Row],[ScoreHome]],Table1[[#This Row],[ScoreHome]]-Table1[[#This Row],[ScoreAway]])</f>
        <v>10</v>
      </c>
      <c r="O10799">
        <f>IF(Table1[[#This Row],[SpreadActual]]&lt;Table1[[#This Row],[SpreadFavorite]],1,0)</f>
        <v>0</v>
      </c>
      <c r="P10799">
        <v>49</v>
      </c>
      <c r="Q10799" t="s">
        <v>165</v>
      </c>
      <c r="R10799" t="b">
        <v>0</v>
      </c>
      <c r="S10799">
        <v>37</v>
      </c>
      <c r="T10799">
        <v>9</v>
      </c>
      <c r="U10799">
        <v>53</v>
      </c>
    </row>
    <row r="10800" spans="1:22" x14ac:dyDescent="0.2">
      <c r="A10800" s="1">
        <v>41279</v>
      </c>
      <c r="B10800">
        <v>2012</v>
      </c>
      <c r="C10800">
        <f>_xlfn.MAXIFS(Table1[ScheduleWeekWritten],Table1[ScheduleSeason],Table1[[#This Row],[ScheduleSeason]])</f>
        <v>17</v>
      </c>
      <c r="D10800" t="s">
        <v>134</v>
      </c>
      <c r="E10800" cm="1">
        <f t="array" ref="E10800">_xlfn.XLOOKUP(Table1[[#This Row],[ScheduleWeekWritten]],Table3[Game],100+Table3[Increase],Table1[[#This Row],[ScheduleWeekWritten]])</f>
        <v>101</v>
      </c>
      <c r="F10800" t="b">
        <v>1</v>
      </c>
      <c r="G10800" t="s">
        <v>33</v>
      </c>
      <c r="H10800">
        <v>24</v>
      </c>
      <c r="I10800">
        <v>10</v>
      </c>
      <c r="J10800" t="s">
        <v>54</v>
      </c>
      <c r="K10800" t="s">
        <v>35</v>
      </c>
      <c r="L10800" t="str">
        <f>_xlfn.XLOOKUP(Table1[[#This Row],[TeamFavoriteID]],Table2[team_id],Table2[team_name],_xlfn.XLOOKUP(Table1[[#This Row],[TeamFavoriteID]],Table2[team_id_pfr],Table2[team_name],"Even"))</f>
        <v>Green Bay Packers</v>
      </c>
      <c r="M10800">
        <v>-11</v>
      </c>
      <c r="N10800">
        <f>IF(Table1[[#This Row],[TeamFavorite]]=Table1[[#This Row],[TeamHome]],Table1[[#This Row],[ScoreAway]]-Table1[[#This Row],[ScoreHome]],Table1[[#This Row],[ScoreHome]]-Table1[[#This Row],[ScoreAway]])</f>
        <v>-14</v>
      </c>
      <c r="O10800">
        <f>IF(Table1[[#This Row],[SpreadActual]]&lt;Table1[[#This Row],[SpreadFavorite]],1,0)</f>
        <v>1</v>
      </c>
      <c r="P10800">
        <v>44.5</v>
      </c>
      <c r="Q10800" t="s">
        <v>82</v>
      </c>
      <c r="R10800" t="b">
        <v>0</v>
      </c>
      <c r="S10800">
        <v>29</v>
      </c>
      <c r="T10800">
        <v>9</v>
      </c>
      <c r="U10800">
        <v>78</v>
      </c>
    </row>
    <row r="10801" spans="1:22" x14ac:dyDescent="0.2">
      <c r="A10801" s="1">
        <v>41279</v>
      </c>
      <c r="B10801">
        <v>2012</v>
      </c>
      <c r="C10801">
        <f>_xlfn.MAXIFS(Table1[ScheduleWeekWritten],Table1[ScheduleSeason],Table1[[#This Row],[ScheduleSeason]])</f>
        <v>17</v>
      </c>
      <c r="D10801" t="s">
        <v>134</v>
      </c>
      <c r="E10801" cm="1">
        <f t="array" ref="E10801">_xlfn.XLOOKUP(Table1[[#This Row],[ScheduleWeekWritten]],Table3[Game],100+Table3[Increase],Table1[[#This Row],[ScheduleWeekWritten]])</f>
        <v>101</v>
      </c>
      <c r="F10801" t="b">
        <v>1</v>
      </c>
      <c r="G10801" t="s">
        <v>177</v>
      </c>
      <c r="H10801">
        <v>19</v>
      </c>
      <c r="I10801">
        <v>13</v>
      </c>
      <c r="J10801" t="s">
        <v>101</v>
      </c>
      <c r="K10801" t="s">
        <v>182</v>
      </c>
      <c r="L10801" t="str">
        <f>_xlfn.XLOOKUP(Table1[[#This Row],[TeamFavoriteID]],Table2[team_id],Table2[team_name],_xlfn.XLOOKUP(Table1[[#This Row],[TeamFavoriteID]],Table2[team_id_pfr],Table2[team_name],"Even"))</f>
        <v>Houston Texans</v>
      </c>
      <c r="M10801">
        <v>-4</v>
      </c>
      <c r="N10801">
        <f>IF(Table1[[#This Row],[TeamFavorite]]=Table1[[#This Row],[TeamHome]],Table1[[#This Row],[ScoreAway]]-Table1[[#This Row],[ScoreHome]],Table1[[#This Row],[ScoreHome]]-Table1[[#This Row],[ScoreAway]])</f>
        <v>-6</v>
      </c>
      <c r="O10801">
        <f>IF(Table1[[#This Row],[SpreadActual]]&lt;Table1[[#This Row],[SpreadFavorite]],1,0)</f>
        <v>1</v>
      </c>
      <c r="P10801">
        <v>42.5</v>
      </c>
      <c r="Q10801" t="s">
        <v>178</v>
      </c>
      <c r="R10801" t="b">
        <v>0</v>
      </c>
      <c r="S10801">
        <v>72</v>
      </c>
      <c r="T10801">
        <v>0</v>
      </c>
      <c r="V10801" t="s">
        <v>200</v>
      </c>
    </row>
    <row r="10802" spans="1:22" x14ac:dyDescent="0.2">
      <c r="A10802" s="1">
        <v>41280</v>
      </c>
      <c r="B10802">
        <v>2012</v>
      </c>
      <c r="C10802">
        <f>_xlfn.MAXIFS(Table1[ScheduleWeekWritten],Table1[ScheduleSeason],Table1[[#This Row],[ScheduleSeason]])</f>
        <v>17</v>
      </c>
      <c r="D10802" t="s">
        <v>134</v>
      </c>
      <c r="E10802" cm="1">
        <f t="array" ref="E10802">_xlfn.XLOOKUP(Table1[[#This Row],[ScheduleWeekWritten]],Table3[Game],100+Table3[Increase],Table1[[#This Row],[ScheduleWeekWritten]])</f>
        <v>101</v>
      </c>
      <c r="F10802" t="b">
        <v>1</v>
      </c>
      <c r="G10802" t="s">
        <v>158</v>
      </c>
      <c r="H10802">
        <v>24</v>
      </c>
      <c r="I10802">
        <v>9</v>
      </c>
      <c r="J10802" t="s">
        <v>140</v>
      </c>
      <c r="K10802" t="s">
        <v>159</v>
      </c>
      <c r="L10802" t="str">
        <f>_xlfn.XLOOKUP(Table1[[#This Row],[TeamFavoriteID]],Table2[team_id],Table2[team_name],_xlfn.XLOOKUP(Table1[[#This Row],[TeamFavoriteID]],Table2[team_id_pfr],Table2[team_name],"Even"))</f>
        <v>Baltimore Ravens</v>
      </c>
      <c r="M10802">
        <v>-7</v>
      </c>
      <c r="N10802">
        <f>IF(Table1[[#This Row],[TeamFavorite]]=Table1[[#This Row],[TeamHome]],Table1[[#This Row],[ScoreAway]]-Table1[[#This Row],[ScoreHome]],Table1[[#This Row],[ScoreHome]]-Table1[[#This Row],[ScoreAway]])</f>
        <v>-15</v>
      </c>
      <c r="O10802">
        <f>IF(Table1[[#This Row],[SpreadActual]]&lt;Table1[[#This Row],[SpreadFavorite]],1,0)</f>
        <v>1</v>
      </c>
      <c r="P10802">
        <v>47</v>
      </c>
      <c r="Q10802" t="s">
        <v>166</v>
      </c>
      <c r="R10802" t="b">
        <v>0</v>
      </c>
      <c r="S10802">
        <v>49</v>
      </c>
      <c r="T10802">
        <v>8</v>
      </c>
      <c r="U10802">
        <v>36</v>
      </c>
    </row>
    <row r="10803" spans="1:22" x14ac:dyDescent="0.2">
      <c r="A10803" s="1">
        <v>41280</v>
      </c>
      <c r="B10803">
        <v>2012</v>
      </c>
      <c r="C10803">
        <f>_xlfn.MAXIFS(Table1[ScheduleWeekWritten],Table1[ScheduleSeason],Table1[[#This Row],[ScheduleSeason]])</f>
        <v>17</v>
      </c>
      <c r="D10803" t="s">
        <v>134</v>
      </c>
      <c r="E10803" cm="1">
        <f t="array" ref="E10803">_xlfn.XLOOKUP(Table1[[#This Row],[ScheduleWeekWritten]],Table3[Game],100+Table3[Increase],Table1[[#This Row],[ScheduleWeekWritten]])</f>
        <v>101</v>
      </c>
      <c r="F10803" t="b">
        <v>1</v>
      </c>
      <c r="G10803" t="s">
        <v>61</v>
      </c>
      <c r="H10803">
        <v>14</v>
      </c>
      <c r="I10803">
        <v>24</v>
      </c>
      <c r="J10803" t="s">
        <v>128</v>
      </c>
      <c r="K10803" t="s">
        <v>132</v>
      </c>
      <c r="L10803" t="str">
        <f>_xlfn.XLOOKUP(Table1[[#This Row],[TeamFavoriteID]],Table2[team_id],Table2[team_name],_xlfn.XLOOKUP(Table1[[#This Row],[TeamFavoriteID]],Table2[team_id_pfr],Table2[team_name],"Even"))</f>
        <v>Seattle Seahawks</v>
      </c>
      <c r="M10803">
        <v>-3</v>
      </c>
      <c r="N10803">
        <f>IF(Table1[[#This Row],[TeamFavorite]]=Table1[[#This Row],[TeamHome]],Table1[[#This Row],[ScoreAway]]-Table1[[#This Row],[ScoreHome]],Table1[[#This Row],[ScoreHome]]-Table1[[#This Row],[ScoreAway]])</f>
        <v>-10</v>
      </c>
      <c r="O10803">
        <f>IF(Table1[[#This Row],[SpreadActual]]&lt;Table1[[#This Row],[SpreadFavorite]],1,0)</f>
        <v>1</v>
      </c>
      <c r="P10803">
        <v>45</v>
      </c>
      <c r="Q10803" t="s">
        <v>165</v>
      </c>
      <c r="R10803" t="b">
        <v>0</v>
      </c>
      <c r="S10803">
        <v>52</v>
      </c>
      <c r="T10803">
        <v>3</v>
      </c>
      <c r="U10803">
        <v>44</v>
      </c>
    </row>
    <row r="10804" spans="1:22" x14ac:dyDescent="0.2">
      <c r="A10804" s="1">
        <v>41286</v>
      </c>
      <c r="B10804">
        <v>2012</v>
      </c>
      <c r="C10804">
        <f>_xlfn.MAXIFS(Table1[ScheduleWeekWritten],Table1[ScheduleSeason],Table1[[#This Row],[ScheduleSeason]])</f>
        <v>17</v>
      </c>
      <c r="D10804" t="s">
        <v>99</v>
      </c>
      <c r="E10804" cm="1">
        <f t="array" ref="E10804">_xlfn.XLOOKUP(Table1[[#This Row],[ScheduleWeekWritten]],Table3[Game],100+Table3[Increase],Table1[[#This Row],[ScheduleWeekWritten]])</f>
        <v>102</v>
      </c>
      <c r="F10804" t="b">
        <v>1</v>
      </c>
      <c r="G10804" t="s">
        <v>24</v>
      </c>
      <c r="H10804">
        <v>35</v>
      </c>
      <c r="I10804">
        <v>38</v>
      </c>
      <c r="J10804" t="s">
        <v>158</v>
      </c>
      <c r="K10804" t="s">
        <v>88</v>
      </c>
      <c r="L10804" t="str">
        <f>_xlfn.XLOOKUP(Table1[[#This Row],[TeamFavoriteID]],Table2[team_id],Table2[team_name],_xlfn.XLOOKUP(Table1[[#This Row],[TeamFavoriteID]],Table2[team_id_pfr],Table2[team_name],"Even"))</f>
        <v>Denver Broncos</v>
      </c>
      <c r="M10804">
        <v>-9</v>
      </c>
      <c r="N10804">
        <f>IF(Table1[[#This Row],[TeamFavorite]]=Table1[[#This Row],[TeamHome]],Table1[[#This Row],[ScoreAway]]-Table1[[#This Row],[ScoreHome]],Table1[[#This Row],[ScoreHome]]-Table1[[#This Row],[ScoreAway]])</f>
        <v>3</v>
      </c>
      <c r="O10804">
        <f>IF(Table1[[#This Row],[SpreadActual]]&lt;Table1[[#This Row],[SpreadFavorite]],1,0)</f>
        <v>0</v>
      </c>
      <c r="P10804">
        <v>44.5</v>
      </c>
      <c r="Q10804" t="s">
        <v>174</v>
      </c>
      <c r="R10804" t="b">
        <v>0</v>
      </c>
      <c r="S10804">
        <v>13</v>
      </c>
      <c r="T10804">
        <v>8</v>
      </c>
      <c r="U10804">
        <v>62</v>
      </c>
    </row>
    <row r="10805" spans="1:22" x14ac:dyDescent="0.2">
      <c r="A10805" s="1">
        <v>41286</v>
      </c>
      <c r="B10805">
        <v>2012</v>
      </c>
      <c r="C10805">
        <f>_xlfn.MAXIFS(Table1[ScheduleWeekWritten],Table1[ScheduleSeason],Table1[[#This Row],[ScheduleSeason]])</f>
        <v>17</v>
      </c>
      <c r="D10805" t="s">
        <v>99</v>
      </c>
      <c r="E10805" cm="1">
        <f t="array" ref="E10805">_xlfn.XLOOKUP(Table1[[#This Row],[ScheduleWeekWritten]],Table3[Game],100+Table3[Increase],Table1[[#This Row],[ScheduleWeekWritten]])</f>
        <v>102</v>
      </c>
      <c r="F10805" t="b">
        <v>1</v>
      </c>
      <c r="G10805" t="s">
        <v>53</v>
      </c>
      <c r="H10805">
        <v>45</v>
      </c>
      <c r="I10805">
        <v>31</v>
      </c>
      <c r="J10805" t="s">
        <v>33</v>
      </c>
      <c r="K10805" t="s">
        <v>87</v>
      </c>
      <c r="L10805" t="str">
        <f>_xlfn.XLOOKUP(Table1[[#This Row],[TeamFavoriteID]],Table2[team_id],Table2[team_name],_xlfn.XLOOKUP(Table1[[#This Row],[TeamFavoriteID]],Table2[team_id_pfr],Table2[team_name],"Even"))</f>
        <v>San Francisco 49ers</v>
      </c>
      <c r="M10805">
        <v>-3</v>
      </c>
      <c r="N10805">
        <f>IF(Table1[[#This Row],[TeamFavorite]]=Table1[[#This Row],[TeamHome]],Table1[[#This Row],[ScoreAway]]-Table1[[#This Row],[ScoreHome]],Table1[[#This Row],[ScoreHome]]-Table1[[#This Row],[ScoreAway]])</f>
        <v>-14</v>
      </c>
      <c r="O10805">
        <f>IF(Table1[[#This Row],[SpreadActual]]&lt;Table1[[#This Row],[SpreadFavorite]],1,0)</f>
        <v>1</v>
      </c>
      <c r="P10805">
        <v>45.5</v>
      </c>
      <c r="Q10805" t="s">
        <v>118</v>
      </c>
      <c r="R10805" t="b">
        <v>0</v>
      </c>
      <c r="S10805">
        <v>48</v>
      </c>
      <c r="T10805">
        <v>5</v>
      </c>
      <c r="U10805">
        <v>50</v>
      </c>
    </row>
    <row r="10806" spans="1:22" x14ac:dyDescent="0.2">
      <c r="A10806" s="1">
        <v>41287</v>
      </c>
      <c r="B10806">
        <v>2012</v>
      </c>
      <c r="C10806">
        <f>_xlfn.MAXIFS(Table1[ScheduleWeekWritten],Table1[ScheduleSeason],Table1[[#This Row],[ScheduleSeason]])</f>
        <v>17</v>
      </c>
      <c r="D10806" t="s">
        <v>99</v>
      </c>
      <c r="E10806" cm="1">
        <f t="array" ref="E10806">_xlfn.XLOOKUP(Table1[[#This Row],[ScheduleWeekWritten]],Table3[Game],100+Table3[Increase],Table1[[#This Row],[ScheduleWeekWritten]])</f>
        <v>102</v>
      </c>
      <c r="F10806" t="b">
        <v>1</v>
      </c>
      <c r="G10806" t="s">
        <v>38</v>
      </c>
      <c r="H10806">
        <v>30</v>
      </c>
      <c r="I10806">
        <v>28</v>
      </c>
      <c r="J10806" t="s">
        <v>128</v>
      </c>
      <c r="K10806" t="s">
        <v>109</v>
      </c>
      <c r="L10806" t="str">
        <f>_xlfn.XLOOKUP(Table1[[#This Row],[TeamFavoriteID]],Table2[team_id],Table2[team_name],_xlfn.XLOOKUP(Table1[[#This Row],[TeamFavoriteID]],Table2[team_id_pfr],Table2[team_name],"Even"))</f>
        <v>Atlanta Falcons</v>
      </c>
      <c r="M10806">
        <v>-3</v>
      </c>
      <c r="N10806">
        <f>IF(Table1[[#This Row],[TeamFavorite]]=Table1[[#This Row],[TeamHome]],Table1[[#This Row],[ScoreAway]]-Table1[[#This Row],[ScoreHome]],Table1[[#This Row],[ScoreHome]]-Table1[[#This Row],[ScoreAway]])</f>
        <v>-2</v>
      </c>
      <c r="O10806">
        <f>IF(Table1[[#This Row],[SpreadActual]]&lt;Table1[[#This Row],[SpreadFavorite]],1,0)</f>
        <v>0</v>
      </c>
      <c r="P10806">
        <v>47</v>
      </c>
      <c r="Q10806" t="s">
        <v>148</v>
      </c>
      <c r="R10806" t="b">
        <v>0</v>
      </c>
      <c r="S10806">
        <v>72</v>
      </c>
      <c r="T10806">
        <v>0</v>
      </c>
      <c r="V10806" t="s">
        <v>103</v>
      </c>
    </row>
    <row r="10807" spans="1:22" x14ac:dyDescent="0.2">
      <c r="A10807" s="1">
        <v>41287</v>
      </c>
      <c r="B10807">
        <v>2012</v>
      </c>
      <c r="C10807">
        <f>_xlfn.MAXIFS(Table1[ScheduleWeekWritten],Table1[ScheduleSeason],Table1[[#This Row],[ScheduleSeason]])</f>
        <v>17</v>
      </c>
      <c r="D10807" t="s">
        <v>99</v>
      </c>
      <c r="E10807" cm="1">
        <f t="array" ref="E10807">_xlfn.XLOOKUP(Table1[[#This Row],[ScheduleWeekWritten]],Table3[Game],100+Table3[Increase],Table1[[#This Row],[ScheduleWeekWritten]])</f>
        <v>102</v>
      </c>
      <c r="F10807" t="b">
        <v>1</v>
      </c>
      <c r="G10807" t="s">
        <v>115</v>
      </c>
      <c r="H10807">
        <v>41</v>
      </c>
      <c r="I10807">
        <v>28</v>
      </c>
      <c r="J10807" t="s">
        <v>177</v>
      </c>
      <c r="K10807" t="s">
        <v>70</v>
      </c>
      <c r="L10807" t="str">
        <f>_xlfn.XLOOKUP(Table1[[#This Row],[TeamFavoriteID]],Table2[team_id],Table2[team_name],_xlfn.XLOOKUP(Table1[[#This Row],[TeamFavoriteID]],Table2[team_id_pfr],Table2[team_name],"Even"))</f>
        <v>Boston Patriots</v>
      </c>
      <c r="M10807">
        <v>-9.5</v>
      </c>
      <c r="N10807">
        <f>IF(Table1[[#This Row],[TeamFavorite]]=Table1[[#This Row],[TeamHome]],Table1[[#This Row],[ScoreAway]]-Table1[[#This Row],[ScoreHome]],Table1[[#This Row],[ScoreHome]]-Table1[[#This Row],[ScoreAway]])</f>
        <v>13</v>
      </c>
      <c r="O10807">
        <f>IF(Table1[[#This Row],[SpreadActual]]&lt;Table1[[#This Row],[SpreadFavorite]],1,0)</f>
        <v>0</v>
      </c>
      <c r="P10807">
        <v>51</v>
      </c>
      <c r="Q10807" t="s">
        <v>179</v>
      </c>
      <c r="R10807" t="b">
        <v>0</v>
      </c>
      <c r="S10807">
        <v>51</v>
      </c>
      <c r="T10807">
        <v>10</v>
      </c>
      <c r="U10807">
        <v>87</v>
      </c>
    </row>
    <row r="10808" spans="1:22" x14ac:dyDescent="0.2">
      <c r="A10808" s="1">
        <v>41294</v>
      </c>
      <c r="B10808">
        <v>2012</v>
      </c>
      <c r="C10808">
        <f>_xlfn.MAXIFS(Table1[ScheduleWeekWritten],Table1[ScheduleSeason],Table1[[#This Row],[ScheduleSeason]])</f>
        <v>17</v>
      </c>
      <c r="D10808" t="s">
        <v>92</v>
      </c>
      <c r="E10808" cm="1">
        <f t="array" ref="E10808">_xlfn.XLOOKUP(Table1[[#This Row],[ScheduleWeekWritten]],Table3[Game],100+Table3[Increase],Table1[[#This Row],[ScheduleWeekWritten]])</f>
        <v>103</v>
      </c>
      <c r="F10808" t="b">
        <v>1</v>
      </c>
      <c r="G10808" t="s">
        <v>38</v>
      </c>
      <c r="H10808">
        <v>24</v>
      </c>
      <c r="I10808">
        <v>28</v>
      </c>
      <c r="J10808" t="s">
        <v>53</v>
      </c>
      <c r="K10808" t="s">
        <v>87</v>
      </c>
      <c r="L10808" t="str">
        <f>_xlfn.XLOOKUP(Table1[[#This Row],[TeamFavoriteID]],Table2[team_id],Table2[team_name],_xlfn.XLOOKUP(Table1[[#This Row],[TeamFavoriteID]],Table2[team_id_pfr],Table2[team_name],"Even"))</f>
        <v>San Francisco 49ers</v>
      </c>
      <c r="M10808">
        <v>-4.5</v>
      </c>
      <c r="N10808">
        <f>IF(Table1[[#This Row],[TeamFavorite]]=Table1[[#This Row],[TeamHome]],Table1[[#This Row],[ScoreAway]]-Table1[[#This Row],[ScoreHome]],Table1[[#This Row],[ScoreHome]]-Table1[[#This Row],[ScoreAway]])</f>
        <v>-4</v>
      </c>
      <c r="O10808">
        <f>IF(Table1[[#This Row],[SpreadActual]]&lt;Table1[[#This Row],[SpreadFavorite]],1,0)</f>
        <v>0</v>
      </c>
      <c r="P10808">
        <v>49</v>
      </c>
      <c r="Q10808" t="s">
        <v>148</v>
      </c>
      <c r="R10808" t="b">
        <v>0</v>
      </c>
      <c r="S10808">
        <v>72</v>
      </c>
      <c r="T10808">
        <v>0</v>
      </c>
      <c r="V10808" t="s">
        <v>103</v>
      </c>
    </row>
    <row r="10809" spans="1:22" x14ac:dyDescent="0.2">
      <c r="A10809" s="1">
        <v>41294</v>
      </c>
      <c r="B10809">
        <v>2012</v>
      </c>
      <c r="C10809">
        <f>_xlfn.MAXIFS(Table1[ScheduleWeekWritten],Table1[ScheduleSeason],Table1[[#This Row],[ScheduleSeason]])</f>
        <v>17</v>
      </c>
      <c r="D10809" t="s">
        <v>92</v>
      </c>
      <c r="E10809" cm="1">
        <f t="array" ref="E10809">_xlfn.XLOOKUP(Table1[[#This Row],[ScheduleWeekWritten]],Table3[Game],100+Table3[Increase],Table1[[#This Row],[ScheduleWeekWritten]])</f>
        <v>103</v>
      </c>
      <c r="F10809" t="b">
        <v>1</v>
      </c>
      <c r="G10809" t="s">
        <v>115</v>
      </c>
      <c r="H10809">
        <v>13</v>
      </c>
      <c r="I10809">
        <v>28</v>
      </c>
      <c r="J10809" t="s">
        <v>158</v>
      </c>
      <c r="K10809" t="s">
        <v>70</v>
      </c>
      <c r="L10809" t="str">
        <f>_xlfn.XLOOKUP(Table1[[#This Row],[TeamFavoriteID]],Table2[team_id],Table2[team_name],_xlfn.XLOOKUP(Table1[[#This Row],[TeamFavoriteID]],Table2[team_id_pfr],Table2[team_name],"Even"))</f>
        <v>Boston Patriots</v>
      </c>
      <c r="M10809">
        <v>-7.5</v>
      </c>
      <c r="N10809">
        <f>IF(Table1[[#This Row],[TeamFavorite]]=Table1[[#This Row],[TeamHome]],Table1[[#This Row],[ScoreAway]]-Table1[[#This Row],[ScoreHome]],Table1[[#This Row],[ScoreHome]]-Table1[[#This Row],[ScoreAway]])</f>
        <v>-15</v>
      </c>
      <c r="O10809">
        <f>IF(Table1[[#This Row],[SpreadActual]]&lt;Table1[[#This Row],[SpreadFavorite]],1,0)</f>
        <v>1</v>
      </c>
      <c r="P10809">
        <v>51.5</v>
      </c>
      <c r="Q10809" t="s">
        <v>179</v>
      </c>
      <c r="R10809" t="b">
        <v>0</v>
      </c>
      <c r="S10809">
        <v>41</v>
      </c>
      <c r="T10809">
        <v>18</v>
      </c>
      <c r="U10809">
        <v>34</v>
      </c>
    </row>
    <row r="10810" spans="1:22" x14ac:dyDescent="0.2">
      <c r="A10810" s="1">
        <v>41308</v>
      </c>
      <c r="B10810">
        <v>2012</v>
      </c>
      <c r="C10810">
        <f>_xlfn.MAXIFS(Table1[ScheduleWeekWritten],Table1[ScheduleSeason],Table1[[#This Row],[ScheduleSeason]])</f>
        <v>17</v>
      </c>
      <c r="D10810" t="s">
        <v>93</v>
      </c>
      <c r="E10810" cm="1">
        <f t="array" ref="E10810">_xlfn.XLOOKUP(Table1[[#This Row],[ScheduleWeekWritten]],Table3[Game],100+Table3[Increase],Table1[[#This Row],[ScheduleWeekWritten]])</f>
        <v>104</v>
      </c>
      <c r="F10810" t="b">
        <v>1</v>
      </c>
      <c r="G10810" t="s">
        <v>53</v>
      </c>
      <c r="H10810">
        <v>31</v>
      </c>
      <c r="I10810">
        <v>34</v>
      </c>
      <c r="J10810" t="s">
        <v>158</v>
      </c>
      <c r="K10810" t="s">
        <v>87</v>
      </c>
      <c r="L10810" t="str">
        <f>_xlfn.XLOOKUP(Table1[[#This Row],[TeamFavoriteID]],Table2[team_id],Table2[team_name],_xlfn.XLOOKUP(Table1[[#This Row],[TeamFavoriteID]],Table2[team_id_pfr],Table2[team_name],"Even"))</f>
        <v>San Francisco 49ers</v>
      </c>
      <c r="M10810">
        <v>-4.5</v>
      </c>
      <c r="N10810">
        <f>IF(Table1[[#This Row],[TeamFavorite]]=Table1[[#This Row],[TeamHome]],Table1[[#This Row],[ScoreAway]]-Table1[[#This Row],[ScoreHome]],Table1[[#This Row],[ScoreHome]]-Table1[[#This Row],[ScoreAway]])</f>
        <v>3</v>
      </c>
      <c r="O10810">
        <f>IF(Table1[[#This Row],[SpreadActual]]&lt;Table1[[#This Row],[SpreadFavorite]],1,0)</f>
        <v>0</v>
      </c>
      <c r="P10810">
        <v>48</v>
      </c>
      <c r="Q10810" t="s">
        <v>201</v>
      </c>
      <c r="R10810" t="b">
        <v>1</v>
      </c>
      <c r="S10810">
        <v>72</v>
      </c>
      <c r="T10810">
        <v>0</v>
      </c>
      <c r="V10810" t="s">
        <v>103</v>
      </c>
    </row>
    <row r="10811" spans="1:22" x14ac:dyDescent="0.2">
      <c r="A10811" s="1">
        <v>41522</v>
      </c>
      <c r="B10811">
        <v>2013</v>
      </c>
      <c r="C10811">
        <f>_xlfn.MAXIFS(Table1[ScheduleWeekWritten],Table1[ScheduleSeason],Table1[[#This Row],[ScheduleSeason]])</f>
        <v>17</v>
      </c>
      <c r="D10811">
        <v>1</v>
      </c>
      <c r="E10811" cm="1">
        <f t="array" ref="E10811">_xlfn.XLOOKUP(Table1[[#This Row],[ScheduleWeekWritten]],Table3[Game],100+Table3[Increase],Table1[[#This Row],[ScheduleWeekWritten]])</f>
        <v>1</v>
      </c>
      <c r="F10811" t="b">
        <v>0</v>
      </c>
      <c r="G10811" t="s">
        <v>24</v>
      </c>
      <c r="H10811">
        <v>49</v>
      </c>
      <c r="I10811">
        <v>27</v>
      </c>
      <c r="J10811" t="s">
        <v>158</v>
      </c>
      <c r="K10811" t="s">
        <v>88</v>
      </c>
      <c r="L10811" t="str">
        <f>_xlfn.XLOOKUP(Table1[[#This Row],[TeamFavoriteID]],Table2[team_id],Table2[team_name],_xlfn.XLOOKUP(Table1[[#This Row],[TeamFavoriteID]],Table2[team_id_pfr],Table2[team_name],"Even"))</f>
        <v>Denver Broncos</v>
      </c>
      <c r="M10811">
        <v>-7.5</v>
      </c>
      <c r="N10811">
        <f>IF(Table1[[#This Row],[TeamFavorite]]=Table1[[#This Row],[TeamHome]],Table1[[#This Row],[ScoreAway]]-Table1[[#This Row],[ScoreHome]],Table1[[#This Row],[ScoreHome]]-Table1[[#This Row],[ScoreAway]])</f>
        <v>-22</v>
      </c>
      <c r="O10811">
        <f>IF(Table1[[#This Row],[SpreadActual]]&lt;Table1[[#This Row],[SpreadFavorite]],1,0)</f>
        <v>1</v>
      </c>
      <c r="P10811">
        <v>49.5</v>
      </c>
      <c r="Q10811" t="s">
        <v>174</v>
      </c>
      <c r="R10811" t="b">
        <v>0</v>
      </c>
      <c r="S10811">
        <v>83</v>
      </c>
      <c r="T10811">
        <v>7</v>
      </c>
      <c r="U10811">
        <v>30</v>
      </c>
    </row>
    <row r="10812" spans="1:22" x14ac:dyDescent="0.2">
      <c r="A10812" s="1">
        <v>41525</v>
      </c>
      <c r="B10812">
        <v>2013</v>
      </c>
      <c r="C10812">
        <f>_xlfn.MAXIFS(Table1[ScheduleWeekWritten],Table1[ScheduleSeason],Table1[[#This Row],[ScheduleSeason]])</f>
        <v>17</v>
      </c>
      <c r="D10812">
        <v>1</v>
      </c>
      <c r="E10812" cm="1">
        <f t="array" ref="E10812">_xlfn.XLOOKUP(Table1[[#This Row],[ScheduleWeekWritten]],Table3[Game],100+Table3[Increase],Table1[[#This Row],[ScheduleWeekWritten]])</f>
        <v>1</v>
      </c>
      <c r="F10812" t="b">
        <v>0</v>
      </c>
      <c r="G10812" t="s">
        <v>28</v>
      </c>
      <c r="H10812">
        <v>21</v>
      </c>
      <c r="I10812">
        <v>23</v>
      </c>
      <c r="J10812" t="s">
        <v>115</v>
      </c>
      <c r="K10812" t="s">
        <v>70</v>
      </c>
      <c r="L10812" t="str">
        <f>_xlfn.XLOOKUP(Table1[[#This Row],[TeamFavoriteID]],Table2[team_id],Table2[team_name],_xlfn.XLOOKUP(Table1[[#This Row],[TeamFavoriteID]],Table2[team_id_pfr],Table2[team_name],"Even"))</f>
        <v>Boston Patriots</v>
      </c>
      <c r="M10812">
        <v>-10.5</v>
      </c>
      <c r="N10812">
        <f>IF(Table1[[#This Row],[TeamFavorite]]=Table1[[#This Row],[TeamHome]],Table1[[#This Row],[ScoreAway]]-Table1[[#This Row],[ScoreHome]],Table1[[#This Row],[ScoreHome]]-Table1[[#This Row],[ScoreAway]])</f>
        <v>-2</v>
      </c>
      <c r="O10812">
        <f>IF(Table1[[#This Row],[SpreadActual]]&lt;Table1[[#This Row],[SpreadFavorite]],1,0)</f>
        <v>0</v>
      </c>
      <c r="P10812">
        <v>51.5</v>
      </c>
      <c r="Q10812" t="s">
        <v>123</v>
      </c>
      <c r="R10812" t="b">
        <v>0</v>
      </c>
      <c r="S10812">
        <v>65</v>
      </c>
      <c r="T10812">
        <v>6</v>
      </c>
      <c r="U10812">
        <v>55</v>
      </c>
    </row>
    <row r="10813" spans="1:22" x14ac:dyDescent="0.2">
      <c r="A10813" s="1">
        <v>41525</v>
      </c>
      <c r="B10813">
        <v>2013</v>
      </c>
      <c r="C10813">
        <f>_xlfn.MAXIFS(Table1[ScheduleWeekWritten],Table1[ScheduleSeason],Table1[[#This Row],[ScheduleSeason]])</f>
        <v>17</v>
      </c>
      <c r="D10813">
        <v>1</v>
      </c>
      <c r="E10813" cm="1">
        <f t="array" ref="E10813">_xlfn.XLOOKUP(Table1[[#This Row],[ScheduleWeekWritten]],Table3[Game],100+Table3[Increase],Table1[[#This Row],[ScheduleWeekWritten]])</f>
        <v>1</v>
      </c>
      <c r="F10813" t="b">
        <v>0</v>
      </c>
      <c r="G10813" t="s">
        <v>152</v>
      </c>
      <c r="H10813">
        <v>7</v>
      </c>
      <c r="I10813">
        <v>12</v>
      </c>
      <c r="J10813" t="s">
        <v>128</v>
      </c>
      <c r="K10813" t="s">
        <v>132</v>
      </c>
      <c r="L10813" t="str">
        <f>_xlfn.XLOOKUP(Table1[[#This Row],[TeamFavoriteID]],Table2[team_id],Table2[team_name],_xlfn.XLOOKUP(Table1[[#This Row],[TeamFavoriteID]],Table2[team_id_pfr],Table2[team_name],"Even"))</f>
        <v>Seattle Seahawks</v>
      </c>
      <c r="M10813">
        <v>-3.5</v>
      </c>
      <c r="N10813">
        <f>IF(Table1[[#This Row],[TeamFavorite]]=Table1[[#This Row],[TeamHome]],Table1[[#This Row],[ScoreAway]]-Table1[[#This Row],[ScoreHome]],Table1[[#This Row],[ScoreHome]]-Table1[[#This Row],[ScoreAway]])</f>
        <v>-5</v>
      </c>
      <c r="O10813">
        <f>IF(Table1[[#This Row],[SpreadActual]]&lt;Table1[[#This Row],[SpreadFavorite]],1,0)</f>
        <v>1</v>
      </c>
      <c r="P10813">
        <v>45</v>
      </c>
      <c r="Q10813" t="s">
        <v>160</v>
      </c>
      <c r="R10813" t="b">
        <v>0</v>
      </c>
      <c r="S10813">
        <v>87</v>
      </c>
      <c r="T10813">
        <v>7</v>
      </c>
      <c r="U10813">
        <v>48</v>
      </c>
    </row>
    <row r="10814" spans="1:22" x14ac:dyDescent="0.2">
      <c r="A10814" s="1">
        <v>41525</v>
      </c>
      <c r="B10814">
        <v>2013</v>
      </c>
      <c r="C10814">
        <f>_xlfn.MAXIFS(Table1[ScheduleWeekWritten],Table1[ScheduleSeason],Table1[[#This Row],[ScheduleSeason]])</f>
        <v>17</v>
      </c>
      <c r="D10814">
        <v>1</v>
      </c>
      <c r="E10814" cm="1">
        <f t="array" ref="E10814">_xlfn.XLOOKUP(Table1[[#This Row],[ScheduleWeekWritten]],Table3[Game],100+Table3[Increase],Table1[[#This Row],[ScheduleWeekWritten]])</f>
        <v>1</v>
      </c>
      <c r="F10814" t="b">
        <v>0</v>
      </c>
      <c r="G10814" t="s">
        <v>46</v>
      </c>
      <c r="H10814">
        <v>24</v>
      </c>
      <c r="I10814">
        <v>21</v>
      </c>
      <c r="J10814" t="s">
        <v>101</v>
      </c>
      <c r="K10814" t="s">
        <v>47</v>
      </c>
      <c r="L10814" t="str">
        <f>_xlfn.XLOOKUP(Table1[[#This Row],[TeamFavoriteID]],Table2[team_id],Table2[team_name],_xlfn.XLOOKUP(Table1[[#This Row],[TeamFavoriteID]],Table2[team_id_pfr],Table2[team_name],"Even"))</f>
        <v>Chicago Bears</v>
      </c>
      <c r="M10814">
        <v>-3</v>
      </c>
      <c r="N10814">
        <f>IF(Table1[[#This Row],[TeamFavorite]]=Table1[[#This Row],[TeamHome]],Table1[[#This Row],[ScoreAway]]-Table1[[#This Row],[ScoreHome]],Table1[[#This Row],[ScoreHome]]-Table1[[#This Row],[ScoreAway]])</f>
        <v>-3</v>
      </c>
      <c r="O10814">
        <f>IF(Table1[[#This Row],[SpreadActual]]&lt;Table1[[#This Row],[SpreadFavorite]],1,0)</f>
        <v>0</v>
      </c>
      <c r="P10814">
        <v>42</v>
      </c>
      <c r="Q10814" t="s">
        <v>114</v>
      </c>
      <c r="R10814" t="b">
        <v>0</v>
      </c>
      <c r="S10814">
        <v>77</v>
      </c>
      <c r="T10814">
        <v>13</v>
      </c>
      <c r="U10814">
        <v>79</v>
      </c>
    </row>
    <row r="10815" spans="1:22" x14ac:dyDescent="0.2">
      <c r="A10815" s="1">
        <v>41525</v>
      </c>
      <c r="B10815">
        <v>2013</v>
      </c>
      <c r="C10815">
        <f>_xlfn.MAXIFS(Table1[ScheduleWeekWritten],Table1[ScheduleSeason],Table1[[#This Row],[ScheduleSeason]])</f>
        <v>17</v>
      </c>
      <c r="D10815">
        <v>1</v>
      </c>
      <c r="E10815" cm="1">
        <f t="array" ref="E10815">_xlfn.XLOOKUP(Table1[[#This Row],[ScheduleWeekWritten]],Table3[Game],100+Table3[Increase],Table1[[#This Row],[ScheduleWeekWritten]])</f>
        <v>1</v>
      </c>
      <c r="F10815" t="b">
        <v>0</v>
      </c>
      <c r="G10815" t="s">
        <v>62</v>
      </c>
      <c r="H10815">
        <v>10</v>
      </c>
      <c r="I10815">
        <v>23</v>
      </c>
      <c r="J10815" t="s">
        <v>19</v>
      </c>
      <c r="K10815" t="s">
        <v>63</v>
      </c>
      <c r="L10815" t="str">
        <f>_xlfn.XLOOKUP(Table1[[#This Row],[TeamFavoriteID]],Table2[team_id],Table2[team_name],_xlfn.XLOOKUP(Table1[[#This Row],[TeamFavoriteID]],Table2[team_id_pfr],Table2[team_name],"Even"))</f>
        <v>Cleveland Browns</v>
      </c>
      <c r="M10815">
        <v>-2.5</v>
      </c>
      <c r="N10815">
        <f>IF(Table1[[#This Row],[TeamFavorite]]=Table1[[#This Row],[TeamHome]],Table1[[#This Row],[ScoreAway]]-Table1[[#This Row],[ScoreHome]],Table1[[#This Row],[ScoreHome]]-Table1[[#This Row],[ScoreAway]])</f>
        <v>13</v>
      </c>
      <c r="O10815">
        <f>IF(Table1[[#This Row],[SpreadActual]]&lt;Table1[[#This Row],[SpreadFavorite]],1,0)</f>
        <v>0</v>
      </c>
      <c r="P10815">
        <v>40.5</v>
      </c>
      <c r="Q10815" t="s">
        <v>170</v>
      </c>
      <c r="R10815" t="b">
        <v>0</v>
      </c>
      <c r="S10815">
        <v>72</v>
      </c>
      <c r="T10815">
        <v>16</v>
      </c>
      <c r="U10815">
        <v>80</v>
      </c>
    </row>
    <row r="10816" spans="1:22" x14ac:dyDescent="0.2">
      <c r="A10816" s="1">
        <v>41525</v>
      </c>
      <c r="B10816">
        <v>2013</v>
      </c>
      <c r="C10816">
        <f>_xlfn.MAXIFS(Table1[ScheduleWeekWritten],Table1[ScheduleSeason],Table1[[#This Row],[ScheduleSeason]])</f>
        <v>17</v>
      </c>
      <c r="D10816">
        <v>1</v>
      </c>
      <c r="E10816" cm="1">
        <f t="array" ref="E10816">_xlfn.XLOOKUP(Table1[[#This Row],[ScheduleWeekWritten]],Table3[Game],100+Table3[Increase],Table1[[#This Row],[ScheduleWeekWritten]])</f>
        <v>1</v>
      </c>
      <c r="F10816" t="b">
        <v>0</v>
      </c>
      <c r="G10816" t="s">
        <v>67</v>
      </c>
      <c r="H10816">
        <v>36</v>
      </c>
      <c r="I10816">
        <v>31</v>
      </c>
      <c r="J10816" t="s">
        <v>50</v>
      </c>
      <c r="K10816" t="s">
        <v>68</v>
      </c>
      <c r="L10816" t="str">
        <f>_xlfn.XLOOKUP(Table1[[#This Row],[TeamFavoriteID]],Table2[team_id],Table2[team_name],_xlfn.XLOOKUP(Table1[[#This Row],[TeamFavoriteID]],Table2[team_id_pfr],Table2[team_name],"Even"))</f>
        <v>Dallas Cowboys</v>
      </c>
      <c r="M10816">
        <v>-3.5</v>
      </c>
      <c r="N10816">
        <f>IF(Table1[[#This Row],[TeamFavorite]]=Table1[[#This Row],[TeamHome]],Table1[[#This Row],[ScoreAway]]-Table1[[#This Row],[ScoreHome]],Table1[[#This Row],[ScoreHome]]-Table1[[#This Row],[ScoreAway]])</f>
        <v>-5</v>
      </c>
      <c r="O10816">
        <f>IF(Table1[[#This Row],[SpreadActual]]&lt;Table1[[#This Row],[SpreadFavorite]],1,0)</f>
        <v>1</v>
      </c>
      <c r="P10816">
        <v>50</v>
      </c>
      <c r="Q10816" t="s">
        <v>192</v>
      </c>
      <c r="R10816" t="b">
        <v>0</v>
      </c>
      <c r="S10816">
        <v>72</v>
      </c>
      <c r="T10816">
        <v>0</v>
      </c>
      <c r="V10816" t="s">
        <v>103</v>
      </c>
    </row>
    <row r="10817" spans="1:22" x14ac:dyDescent="0.2">
      <c r="A10817" s="1">
        <v>41525</v>
      </c>
      <c r="B10817">
        <v>2013</v>
      </c>
      <c r="C10817">
        <f>_xlfn.MAXIFS(Table1[ScheduleWeekWritten],Table1[ScheduleSeason],Table1[[#This Row],[ScheduleSeason]])</f>
        <v>17</v>
      </c>
      <c r="D10817">
        <v>1</v>
      </c>
      <c r="E10817" cm="1">
        <f t="array" ref="E10817">_xlfn.XLOOKUP(Table1[[#This Row],[ScheduleWeekWritten]],Table3[Game],100+Table3[Increase],Table1[[#This Row],[ScheduleWeekWritten]])</f>
        <v>1</v>
      </c>
      <c r="F10817" t="b">
        <v>0</v>
      </c>
      <c r="G10817" t="s">
        <v>45</v>
      </c>
      <c r="H10817">
        <v>34</v>
      </c>
      <c r="I10817">
        <v>24</v>
      </c>
      <c r="J10817" t="s">
        <v>54</v>
      </c>
      <c r="K10817" t="s">
        <v>79</v>
      </c>
      <c r="L10817" t="str">
        <f>_xlfn.XLOOKUP(Table1[[#This Row],[TeamFavoriteID]],Table2[team_id],Table2[team_name],_xlfn.XLOOKUP(Table1[[#This Row],[TeamFavoriteID]],Table2[team_id_pfr],Table2[team_name],"Even"))</f>
        <v>Detroit Lions</v>
      </c>
      <c r="M10817">
        <v>-4.5</v>
      </c>
      <c r="N10817">
        <f>IF(Table1[[#This Row],[TeamFavorite]]=Table1[[#This Row],[TeamHome]],Table1[[#This Row],[ScoreAway]]-Table1[[#This Row],[ScoreHome]],Table1[[#This Row],[ScoreHome]]-Table1[[#This Row],[ScoreAway]])</f>
        <v>-10</v>
      </c>
      <c r="O10817">
        <f>IF(Table1[[#This Row],[SpreadActual]]&lt;Table1[[#This Row],[SpreadFavorite]],1,0)</f>
        <v>1</v>
      </c>
      <c r="P10817">
        <v>47.5</v>
      </c>
      <c r="Q10817" t="s">
        <v>181</v>
      </c>
      <c r="R10817" t="b">
        <v>0</v>
      </c>
      <c r="S10817">
        <v>72</v>
      </c>
      <c r="T10817">
        <v>0</v>
      </c>
      <c r="V10817" t="s">
        <v>103</v>
      </c>
    </row>
    <row r="10818" spans="1:22" x14ac:dyDescent="0.2">
      <c r="A10818" s="1">
        <v>41525</v>
      </c>
      <c r="B10818">
        <v>2013</v>
      </c>
      <c r="C10818">
        <f>_xlfn.MAXIFS(Table1[ScheduleWeekWritten],Table1[ScheduleSeason],Table1[[#This Row],[ScheduleSeason]])</f>
        <v>17</v>
      </c>
      <c r="D10818">
        <v>1</v>
      </c>
      <c r="E10818" cm="1">
        <f t="array" ref="E10818">_xlfn.XLOOKUP(Table1[[#This Row],[ScheduleWeekWritten]],Table3[Game],100+Table3[Increase],Table1[[#This Row],[ScheduleWeekWritten]])</f>
        <v>1</v>
      </c>
      <c r="F10818" t="b">
        <v>0</v>
      </c>
      <c r="G10818" t="s">
        <v>140</v>
      </c>
      <c r="H10818">
        <v>21</v>
      </c>
      <c r="I10818">
        <v>17</v>
      </c>
      <c r="J10818" t="s">
        <v>20</v>
      </c>
      <c r="K10818" t="s">
        <v>72</v>
      </c>
      <c r="L10818" t="str">
        <f>_xlfn.XLOOKUP(Table1[[#This Row],[TeamFavoriteID]],Table2[team_id],Table2[team_name],_xlfn.XLOOKUP(Table1[[#This Row],[TeamFavoriteID]],Table2[team_id_pfr],Table2[team_name],"Even"))</f>
        <v>Baltimore Colts</v>
      </c>
      <c r="M10818">
        <v>-11.5</v>
      </c>
      <c r="N10818">
        <f>IF(Table1[[#This Row],[TeamFavorite]]=Table1[[#This Row],[TeamHome]],Table1[[#This Row],[ScoreAway]]-Table1[[#This Row],[ScoreHome]],Table1[[#This Row],[ScoreHome]]-Table1[[#This Row],[ScoreAway]])</f>
        <v>4</v>
      </c>
      <c r="O10818">
        <f>IF(Table1[[#This Row],[SpreadActual]]&lt;Table1[[#This Row],[SpreadFavorite]],1,0)</f>
        <v>0</v>
      </c>
      <c r="P10818">
        <v>45.5</v>
      </c>
      <c r="Q10818" t="s">
        <v>190</v>
      </c>
      <c r="R10818" t="b">
        <v>0</v>
      </c>
      <c r="S10818">
        <v>72</v>
      </c>
      <c r="T10818">
        <v>0</v>
      </c>
      <c r="V10818" t="s">
        <v>103</v>
      </c>
    </row>
    <row r="10819" spans="1:22" x14ac:dyDescent="0.2">
      <c r="A10819" s="1">
        <v>41525</v>
      </c>
      <c r="B10819">
        <v>2013</v>
      </c>
      <c r="C10819">
        <f>_xlfn.MAXIFS(Table1[ScheduleWeekWritten],Table1[ScheduleSeason],Table1[[#This Row],[ScheduleSeason]])</f>
        <v>17</v>
      </c>
      <c r="D10819">
        <v>1</v>
      </c>
      <c r="E10819" cm="1">
        <f t="array" ref="E10819">_xlfn.XLOOKUP(Table1[[#This Row],[ScheduleWeekWritten]],Table3[Game],100+Table3[Increase],Table1[[#This Row],[ScheduleWeekWritten]])</f>
        <v>1</v>
      </c>
      <c r="F10819" t="b">
        <v>0</v>
      </c>
      <c r="G10819" t="s">
        <v>154</v>
      </c>
      <c r="H10819">
        <v>2</v>
      </c>
      <c r="I10819">
        <v>28</v>
      </c>
      <c r="J10819" t="s">
        <v>42</v>
      </c>
      <c r="K10819" t="s">
        <v>75</v>
      </c>
      <c r="L10819" t="str">
        <f>_xlfn.XLOOKUP(Table1[[#This Row],[TeamFavoriteID]],Table2[team_id],Table2[team_name],_xlfn.XLOOKUP(Table1[[#This Row],[TeamFavoriteID]],Table2[team_id_pfr],Table2[team_name],"Even"))</f>
        <v>Kansas City Chiefs</v>
      </c>
      <c r="M10819">
        <v>-4.5</v>
      </c>
      <c r="N10819">
        <f>IF(Table1[[#This Row],[TeamFavorite]]=Table1[[#This Row],[TeamHome]],Table1[[#This Row],[ScoreAway]]-Table1[[#This Row],[ScoreHome]],Table1[[#This Row],[ScoreHome]]-Table1[[#This Row],[ScoreAway]])</f>
        <v>-26</v>
      </c>
      <c r="O10819">
        <f>IF(Table1[[#This Row],[SpreadActual]]&lt;Table1[[#This Row],[SpreadFavorite]],1,0)</f>
        <v>1</v>
      </c>
      <c r="P10819">
        <v>43</v>
      </c>
      <c r="Q10819" t="s">
        <v>155</v>
      </c>
      <c r="R10819" t="b">
        <v>0</v>
      </c>
      <c r="S10819">
        <v>87</v>
      </c>
      <c r="T10819">
        <v>10</v>
      </c>
      <c r="U10819">
        <v>55</v>
      </c>
    </row>
    <row r="10820" spans="1:22" x14ac:dyDescent="0.2">
      <c r="A10820" s="1">
        <v>41525</v>
      </c>
      <c r="B10820">
        <v>2013</v>
      </c>
      <c r="C10820">
        <f>_xlfn.MAXIFS(Table1[ScheduleWeekWritten],Table1[ScheduleSeason],Table1[[#This Row],[ScheduleSeason]])</f>
        <v>17</v>
      </c>
      <c r="D10820">
        <v>1</v>
      </c>
      <c r="E10820" cm="1">
        <f t="array" ref="E10820">_xlfn.XLOOKUP(Table1[[#This Row],[ScheduleWeekWritten]],Table3[Game],100+Table3[Increase],Table1[[#This Row],[ScheduleWeekWritten]])</f>
        <v>1</v>
      </c>
      <c r="F10820" t="b">
        <v>0</v>
      </c>
      <c r="G10820" t="s">
        <v>95</v>
      </c>
      <c r="H10820">
        <v>23</v>
      </c>
      <c r="I10820">
        <v>17</v>
      </c>
      <c r="J10820" t="s">
        <v>38</v>
      </c>
      <c r="K10820" t="s">
        <v>98</v>
      </c>
      <c r="L10820" t="str">
        <f>_xlfn.XLOOKUP(Table1[[#This Row],[TeamFavoriteID]],Table2[team_id],Table2[team_name],_xlfn.XLOOKUP(Table1[[#This Row],[TeamFavoriteID]],Table2[team_id_pfr],Table2[team_name],"Even"))</f>
        <v>New Orleans Saints</v>
      </c>
      <c r="M10820">
        <v>-3.5</v>
      </c>
      <c r="N10820">
        <f>IF(Table1[[#This Row],[TeamFavorite]]=Table1[[#This Row],[TeamHome]],Table1[[#This Row],[ScoreAway]]-Table1[[#This Row],[ScoreHome]],Table1[[#This Row],[ScoreHome]]-Table1[[#This Row],[ScoreAway]])</f>
        <v>-6</v>
      </c>
      <c r="O10820">
        <f>IF(Table1[[#This Row],[SpreadActual]]&lt;Table1[[#This Row],[SpreadFavorite]],1,0)</f>
        <v>1</v>
      </c>
      <c r="P10820">
        <v>56</v>
      </c>
      <c r="Q10820" t="s">
        <v>124</v>
      </c>
      <c r="R10820" t="b">
        <v>0</v>
      </c>
      <c r="S10820">
        <v>72</v>
      </c>
      <c r="T10820">
        <v>0</v>
      </c>
      <c r="V10820" t="s">
        <v>103</v>
      </c>
    </row>
    <row r="10821" spans="1:22" x14ac:dyDescent="0.2">
      <c r="A10821" s="1">
        <v>41525</v>
      </c>
      <c r="B10821">
        <v>2013</v>
      </c>
      <c r="C10821">
        <f>_xlfn.MAXIFS(Table1[ScheduleWeekWritten],Table1[ScheduleSeason],Table1[[#This Row],[ScheduleSeason]])</f>
        <v>17</v>
      </c>
      <c r="D10821">
        <v>1</v>
      </c>
      <c r="E10821" cm="1">
        <f t="array" ref="E10821">_xlfn.XLOOKUP(Table1[[#This Row],[ScheduleWeekWritten]],Table3[Game],100+Table3[Increase],Table1[[#This Row],[ScheduleWeekWritten]])</f>
        <v>1</v>
      </c>
      <c r="F10821" t="b">
        <v>0</v>
      </c>
      <c r="G10821" t="s">
        <v>31</v>
      </c>
      <c r="H10821">
        <v>18</v>
      </c>
      <c r="I10821">
        <v>17</v>
      </c>
      <c r="J10821" t="s">
        <v>127</v>
      </c>
      <c r="K10821" t="s">
        <v>133</v>
      </c>
      <c r="L10821" t="str">
        <f>_xlfn.XLOOKUP(Table1[[#This Row],[TeamFavoriteID]],Table2[team_id],Table2[team_name],_xlfn.XLOOKUP(Table1[[#This Row],[TeamFavoriteID]],Table2[team_id_pfr],Table2[team_name],"Even"))</f>
        <v>Tampa Bay Buccaneers</v>
      </c>
      <c r="M10821">
        <v>-6</v>
      </c>
      <c r="N10821">
        <f>IF(Table1[[#This Row],[TeamFavorite]]=Table1[[#This Row],[TeamHome]],Table1[[#This Row],[ScoreAway]]-Table1[[#This Row],[ScoreHome]],Table1[[#This Row],[ScoreHome]]-Table1[[#This Row],[ScoreAway]])</f>
        <v>1</v>
      </c>
      <c r="O10821">
        <f>IF(Table1[[#This Row],[SpreadActual]]&lt;Table1[[#This Row],[SpreadFavorite]],1,0)</f>
        <v>0</v>
      </c>
      <c r="P10821">
        <v>39</v>
      </c>
      <c r="Q10821" t="s">
        <v>197</v>
      </c>
      <c r="R10821" t="b">
        <v>0</v>
      </c>
      <c r="S10821">
        <v>82</v>
      </c>
      <c r="T10821">
        <v>9</v>
      </c>
      <c r="U10821">
        <v>50</v>
      </c>
    </row>
    <row r="10822" spans="1:22" x14ac:dyDescent="0.2">
      <c r="A10822" s="1">
        <v>41525</v>
      </c>
      <c r="B10822">
        <v>2013</v>
      </c>
      <c r="C10822">
        <f>_xlfn.MAXIFS(Table1[ScheduleWeekWritten],Table1[ScheduleSeason],Table1[[#This Row],[ScheduleSeason]])</f>
        <v>17</v>
      </c>
      <c r="D10822">
        <v>1</v>
      </c>
      <c r="E10822" cm="1">
        <f t="array" ref="E10822">_xlfn.XLOOKUP(Table1[[#This Row],[ScheduleWeekWritten]],Table3[Game],100+Table3[Increase],Table1[[#This Row],[ScheduleWeekWritten]])</f>
        <v>1</v>
      </c>
      <c r="F10822" t="b">
        <v>0</v>
      </c>
      <c r="G10822" t="s">
        <v>49</v>
      </c>
      <c r="H10822">
        <v>9</v>
      </c>
      <c r="I10822">
        <v>16</v>
      </c>
      <c r="J10822" t="s">
        <v>171</v>
      </c>
      <c r="K10822" t="s">
        <v>51</v>
      </c>
      <c r="L10822" t="str">
        <f>_xlfn.XLOOKUP(Table1[[#This Row],[TeamFavoriteID]],Table2[team_id],Table2[team_name],_xlfn.XLOOKUP(Table1[[#This Row],[TeamFavoriteID]],Table2[team_id_pfr],Table2[team_name],"Even"))</f>
        <v>Pittsburgh Steelers</v>
      </c>
      <c r="M10822">
        <v>-6</v>
      </c>
      <c r="N10822">
        <f>IF(Table1[[#This Row],[TeamFavorite]]=Table1[[#This Row],[TeamHome]],Table1[[#This Row],[ScoreAway]]-Table1[[#This Row],[ScoreHome]],Table1[[#This Row],[ScoreHome]]-Table1[[#This Row],[ScoreAway]])</f>
        <v>7</v>
      </c>
      <c r="O10822">
        <f>IF(Table1[[#This Row],[SpreadActual]]&lt;Table1[[#This Row],[SpreadFavorite]],1,0)</f>
        <v>0</v>
      </c>
      <c r="P10822">
        <v>42</v>
      </c>
      <c r="Q10822" t="s">
        <v>175</v>
      </c>
      <c r="R10822" t="b">
        <v>0</v>
      </c>
      <c r="S10822">
        <v>74</v>
      </c>
      <c r="T10822">
        <v>9</v>
      </c>
      <c r="U10822">
        <v>76</v>
      </c>
    </row>
    <row r="10823" spans="1:22" x14ac:dyDescent="0.2">
      <c r="A10823" s="1">
        <v>41525</v>
      </c>
      <c r="B10823">
        <v>2013</v>
      </c>
      <c r="C10823">
        <f>_xlfn.MAXIFS(Table1[ScheduleWeekWritten],Table1[ScheduleSeason],Table1[[#This Row],[ScheduleSeason]])</f>
        <v>17</v>
      </c>
      <c r="D10823">
        <v>1</v>
      </c>
      <c r="E10823" cm="1">
        <f t="array" ref="E10823">_xlfn.XLOOKUP(Table1[[#This Row],[ScheduleWeekWritten]],Table3[Game],100+Table3[Increase],Table1[[#This Row],[ScheduleWeekWritten]])</f>
        <v>1</v>
      </c>
      <c r="F10823" t="b">
        <v>0</v>
      </c>
      <c r="G10823" t="s">
        <v>53</v>
      </c>
      <c r="H10823">
        <v>34</v>
      </c>
      <c r="I10823">
        <v>28</v>
      </c>
      <c r="J10823" t="s">
        <v>33</v>
      </c>
      <c r="K10823" t="s">
        <v>87</v>
      </c>
      <c r="L10823" t="str">
        <f>_xlfn.XLOOKUP(Table1[[#This Row],[TeamFavoriteID]],Table2[team_id],Table2[team_name],_xlfn.XLOOKUP(Table1[[#This Row],[TeamFavoriteID]],Table2[team_id_pfr],Table2[team_name],"Even"))</f>
        <v>San Francisco 49ers</v>
      </c>
      <c r="M10823">
        <v>-5</v>
      </c>
      <c r="N10823">
        <f>IF(Table1[[#This Row],[TeamFavorite]]=Table1[[#This Row],[TeamHome]],Table1[[#This Row],[ScoreAway]]-Table1[[#This Row],[ScoreHome]],Table1[[#This Row],[ScoreHome]]-Table1[[#This Row],[ScoreAway]])</f>
        <v>-6</v>
      </c>
      <c r="O10823">
        <f>IF(Table1[[#This Row],[SpreadActual]]&lt;Table1[[#This Row],[SpreadFavorite]],1,0)</f>
        <v>1</v>
      </c>
      <c r="P10823">
        <v>48.5</v>
      </c>
      <c r="Q10823" t="s">
        <v>118</v>
      </c>
      <c r="R10823" t="b">
        <v>0</v>
      </c>
      <c r="S10823">
        <v>69</v>
      </c>
      <c r="T10823">
        <v>6</v>
      </c>
      <c r="U10823">
        <v>67</v>
      </c>
    </row>
    <row r="10824" spans="1:22" x14ac:dyDescent="0.2">
      <c r="A10824" s="1">
        <v>41525</v>
      </c>
      <c r="B10824">
        <v>2013</v>
      </c>
      <c r="C10824">
        <f>_xlfn.MAXIFS(Table1[ScheduleWeekWritten],Table1[ScheduleSeason],Table1[[#This Row],[ScheduleSeason]])</f>
        <v>17</v>
      </c>
      <c r="D10824">
        <v>1</v>
      </c>
      <c r="E10824" cm="1">
        <f t="array" ref="E10824">_xlfn.XLOOKUP(Table1[[#This Row],[ScheduleWeekWritten]],Table3[Game],100+Table3[Increase],Table1[[#This Row],[ScheduleWeekWritten]])</f>
        <v>1</v>
      </c>
      <c r="F10824" t="b">
        <v>0</v>
      </c>
      <c r="G10824" t="s">
        <v>153</v>
      </c>
      <c r="H10824">
        <v>27</v>
      </c>
      <c r="I10824">
        <v>24</v>
      </c>
      <c r="J10824" t="s">
        <v>149</v>
      </c>
      <c r="K10824" t="s">
        <v>40</v>
      </c>
      <c r="L10824" t="str">
        <f>_xlfn.XLOOKUP(Table1[[#This Row],[TeamFavoriteID]],Table2[team_id],Table2[team_name],_xlfn.XLOOKUP(Table1[[#This Row],[TeamFavoriteID]],Table2[team_id_pfr],Table2[team_name],"Even"))</f>
        <v>Los Angeles Rams</v>
      </c>
      <c r="M10824">
        <v>-3.5</v>
      </c>
      <c r="N10824">
        <f>IF(Table1[[#This Row],[TeamFavorite]]=Table1[[#This Row],[TeamHome]],Table1[[#This Row],[ScoreAway]]-Table1[[#This Row],[ScoreHome]],Table1[[#This Row],[ScoreHome]]-Table1[[#This Row],[ScoreAway]])</f>
        <v>3</v>
      </c>
      <c r="O10824">
        <f>IF(Table1[[#This Row],[SpreadActual]]&lt;Table1[[#This Row],[SpreadFavorite]],1,0)</f>
        <v>0</v>
      </c>
      <c r="P10824">
        <v>41.5</v>
      </c>
      <c r="Q10824" t="s">
        <v>157</v>
      </c>
      <c r="R10824" t="b">
        <v>0</v>
      </c>
      <c r="S10824">
        <v>72</v>
      </c>
      <c r="T10824">
        <v>0</v>
      </c>
      <c r="V10824" t="s">
        <v>103</v>
      </c>
    </row>
    <row r="10825" spans="1:22" x14ac:dyDescent="0.2">
      <c r="A10825" s="1">
        <v>41526</v>
      </c>
      <c r="B10825">
        <v>2013</v>
      </c>
      <c r="C10825">
        <f>_xlfn.MAXIFS(Table1[ScheduleWeekWritten],Table1[ScheduleSeason],Table1[[#This Row],[ScheduleSeason]])</f>
        <v>17</v>
      </c>
      <c r="D10825">
        <v>1</v>
      </c>
      <c r="E10825" cm="1">
        <f t="array" ref="E10825">_xlfn.XLOOKUP(Table1[[#This Row],[ScheduleWeekWritten]],Table3[Game],100+Table3[Increase],Table1[[#This Row],[ScheduleWeekWritten]])</f>
        <v>1</v>
      </c>
      <c r="F10825" t="b">
        <v>0</v>
      </c>
      <c r="G10825" t="s">
        <v>27</v>
      </c>
      <c r="H10825">
        <v>28</v>
      </c>
      <c r="I10825">
        <v>31</v>
      </c>
      <c r="J10825" t="s">
        <v>177</v>
      </c>
      <c r="K10825" t="s">
        <v>182</v>
      </c>
      <c r="L10825" t="str">
        <f>_xlfn.XLOOKUP(Table1[[#This Row],[TeamFavoriteID]],Table2[team_id],Table2[team_name],_xlfn.XLOOKUP(Table1[[#This Row],[TeamFavoriteID]],Table2[team_id_pfr],Table2[team_name],"Even"))</f>
        <v>Houston Texans</v>
      </c>
      <c r="M10825">
        <v>-6.5</v>
      </c>
      <c r="N10825">
        <f>IF(Table1[[#This Row],[TeamFavorite]]=Table1[[#This Row],[TeamHome]],Table1[[#This Row],[ScoreAway]]-Table1[[#This Row],[ScoreHome]],Table1[[#This Row],[ScoreHome]]-Table1[[#This Row],[ScoreAway]])</f>
        <v>-3</v>
      </c>
      <c r="O10825">
        <f>IF(Table1[[#This Row],[SpreadActual]]&lt;Table1[[#This Row],[SpreadFavorite]],1,0)</f>
        <v>0</v>
      </c>
      <c r="P10825">
        <v>45.5</v>
      </c>
      <c r="Q10825" t="s">
        <v>94</v>
      </c>
      <c r="R10825" t="b">
        <v>0</v>
      </c>
      <c r="S10825">
        <v>70</v>
      </c>
      <c r="T10825">
        <v>3</v>
      </c>
      <c r="U10825">
        <v>73</v>
      </c>
    </row>
    <row r="10826" spans="1:22" x14ac:dyDescent="0.2">
      <c r="A10826" s="1">
        <v>41526</v>
      </c>
      <c r="B10826">
        <v>2013</v>
      </c>
      <c r="C10826">
        <f>_xlfn.MAXIFS(Table1[ScheduleWeekWritten],Table1[ScheduleSeason],Table1[[#This Row],[ScheduleSeason]])</f>
        <v>17</v>
      </c>
      <c r="D10826">
        <v>1</v>
      </c>
      <c r="E10826" cm="1">
        <f t="array" ref="E10826">_xlfn.XLOOKUP(Table1[[#This Row],[ScheduleWeekWritten]],Table3[Game],100+Table3[Increase],Table1[[#This Row],[ScheduleWeekWritten]])</f>
        <v>1</v>
      </c>
      <c r="F10826" t="b">
        <v>0</v>
      </c>
      <c r="G10826" t="s">
        <v>61</v>
      </c>
      <c r="H10826">
        <v>27</v>
      </c>
      <c r="I10826">
        <v>33</v>
      </c>
      <c r="J10826" t="s">
        <v>58</v>
      </c>
      <c r="K10826" t="s">
        <v>85</v>
      </c>
      <c r="L10826" t="str">
        <f>_xlfn.XLOOKUP(Table1[[#This Row],[TeamFavoriteID]],Table2[team_id],Table2[team_name],_xlfn.XLOOKUP(Table1[[#This Row],[TeamFavoriteID]],Table2[team_id_pfr],Table2[team_name],"Even"))</f>
        <v>Washington Commanders</v>
      </c>
      <c r="M10826">
        <v>-4.5</v>
      </c>
      <c r="N10826">
        <f>IF(Table1[[#This Row],[TeamFavorite]]=Table1[[#This Row],[TeamHome]],Table1[[#This Row],[ScoreAway]]-Table1[[#This Row],[ScoreHome]],Table1[[#This Row],[ScoreHome]]-Table1[[#This Row],[ScoreAway]])</f>
        <v>-6</v>
      </c>
      <c r="O10826">
        <f>IF(Table1[[#This Row],[SpreadActual]]&lt;Table1[[#This Row],[SpreadFavorite]],1,0)</f>
        <v>1</v>
      </c>
      <c r="P10826">
        <v>53.5</v>
      </c>
      <c r="Q10826" t="s">
        <v>165</v>
      </c>
      <c r="R10826" t="b">
        <v>0</v>
      </c>
      <c r="S10826">
        <v>80</v>
      </c>
      <c r="T10826">
        <v>9</v>
      </c>
      <c r="U10826">
        <v>52</v>
      </c>
    </row>
    <row r="10827" spans="1:22" x14ac:dyDescent="0.2">
      <c r="A10827" s="1">
        <v>41529</v>
      </c>
      <c r="B10827">
        <v>2013</v>
      </c>
      <c r="C10827">
        <f>_xlfn.MAXIFS(Table1[ScheduleWeekWritten],Table1[ScheduleSeason],Table1[[#This Row],[ScheduleSeason]])</f>
        <v>17</v>
      </c>
      <c r="D10827">
        <v>2</v>
      </c>
      <c r="E10827" cm="1">
        <f t="array" ref="E10827">_xlfn.XLOOKUP(Table1[[#This Row],[ScheduleWeekWritten]],Table3[Game],100+Table3[Increase],Table1[[#This Row],[ScheduleWeekWritten]])</f>
        <v>2</v>
      </c>
      <c r="F10827" t="b">
        <v>0</v>
      </c>
      <c r="G10827" t="s">
        <v>115</v>
      </c>
      <c r="H10827">
        <v>13</v>
      </c>
      <c r="I10827">
        <v>10</v>
      </c>
      <c r="J10827" t="s">
        <v>31</v>
      </c>
      <c r="K10827" t="s">
        <v>70</v>
      </c>
      <c r="L10827" t="str">
        <f>_xlfn.XLOOKUP(Table1[[#This Row],[TeamFavoriteID]],Table2[team_id],Table2[team_name],_xlfn.XLOOKUP(Table1[[#This Row],[TeamFavoriteID]],Table2[team_id_pfr],Table2[team_name],"Even"))</f>
        <v>Boston Patriots</v>
      </c>
      <c r="M10827">
        <v>-11.5</v>
      </c>
      <c r="N10827">
        <f>IF(Table1[[#This Row],[TeamFavorite]]=Table1[[#This Row],[TeamHome]],Table1[[#This Row],[ScoreAway]]-Table1[[#This Row],[ScoreHome]],Table1[[#This Row],[ScoreHome]]-Table1[[#This Row],[ScoreAway]])</f>
        <v>3</v>
      </c>
      <c r="O10827">
        <f>IF(Table1[[#This Row],[SpreadActual]]&lt;Table1[[#This Row],[SpreadFavorite]],1,0)</f>
        <v>0</v>
      </c>
      <c r="P10827">
        <v>43.5</v>
      </c>
      <c r="Q10827" t="s">
        <v>179</v>
      </c>
      <c r="R10827" t="b">
        <v>0</v>
      </c>
      <c r="S10827">
        <v>72</v>
      </c>
      <c r="T10827">
        <v>8</v>
      </c>
      <c r="U10827">
        <v>89</v>
      </c>
      <c r="V10827" t="s">
        <v>195</v>
      </c>
    </row>
    <row r="10828" spans="1:22" x14ac:dyDescent="0.2">
      <c r="A10828" s="1">
        <v>41532</v>
      </c>
      <c r="B10828">
        <v>2013</v>
      </c>
      <c r="C10828">
        <f>_xlfn.MAXIFS(Table1[ScheduleWeekWritten],Table1[ScheduleSeason],Table1[[#This Row],[ScheduleSeason]])</f>
        <v>17</v>
      </c>
      <c r="D10828">
        <v>2</v>
      </c>
      <c r="E10828" cm="1">
        <f t="array" ref="E10828">_xlfn.XLOOKUP(Table1[[#This Row],[ScheduleWeekWritten]],Table3[Game],100+Table3[Increase],Table1[[#This Row],[ScheduleWeekWritten]])</f>
        <v>2</v>
      </c>
      <c r="F10828" t="b">
        <v>0</v>
      </c>
      <c r="G10828" t="s">
        <v>149</v>
      </c>
      <c r="H10828">
        <v>25</v>
      </c>
      <c r="I10828">
        <v>21</v>
      </c>
      <c r="J10828" t="s">
        <v>45</v>
      </c>
      <c r="K10828" t="s">
        <v>79</v>
      </c>
      <c r="L10828" t="str">
        <f>_xlfn.XLOOKUP(Table1[[#This Row],[TeamFavoriteID]],Table2[team_id],Table2[team_name],_xlfn.XLOOKUP(Table1[[#This Row],[TeamFavoriteID]],Table2[team_id_pfr],Table2[team_name],"Even"))</f>
        <v>Detroit Lions</v>
      </c>
      <c r="M10828">
        <v>-2</v>
      </c>
      <c r="N10828">
        <f>IF(Table1[[#This Row],[TeamFavorite]]=Table1[[#This Row],[TeamHome]],Table1[[#This Row],[ScoreAway]]-Table1[[#This Row],[ScoreHome]],Table1[[#This Row],[ScoreHome]]-Table1[[#This Row],[ScoreAway]])</f>
        <v>4</v>
      </c>
      <c r="O10828">
        <f>IF(Table1[[#This Row],[SpreadActual]]&lt;Table1[[#This Row],[SpreadFavorite]],1,0)</f>
        <v>0</v>
      </c>
      <c r="P10828">
        <v>48.5</v>
      </c>
      <c r="Q10828" t="s">
        <v>150</v>
      </c>
      <c r="R10828" t="b">
        <v>0</v>
      </c>
      <c r="S10828">
        <v>72</v>
      </c>
      <c r="T10828">
        <v>0</v>
      </c>
      <c r="V10828" t="s">
        <v>103</v>
      </c>
    </row>
    <row r="10829" spans="1:22" x14ac:dyDescent="0.2">
      <c r="A10829" s="1">
        <v>41532</v>
      </c>
      <c r="B10829">
        <v>2013</v>
      </c>
      <c r="C10829">
        <f>_xlfn.MAXIFS(Table1[ScheduleWeekWritten],Table1[ScheduleSeason],Table1[[#This Row],[ScheduleSeason]])</f>
        <v>17</v>
      </c>
      <c r="D10829">
        <v>2</v>
      </c>
      <c r="E10829" cm="1">
        <f t="array" ref="E10829">_xlfn.XLOOKUP(Table1[[#This Row],[ScheduleWeekWritten]],Table3[Game],100+Table3[Increase],Table1[[#This Row],[ScheduleWeekWritten]])</f>
        <v>2</v>
      </c>
      <c r="F10829" t="b">
        <v>0</v>
      </c>
      <c r="G10829" t="s">
        <v>38</v>
      </c>
      <c r="H10829">
        <v>31</v>
      </c>
      <c r="I10829">
        <v>24</v>
      </c>
      <c r="J10829" t="s">
        <v>153</v>
      </c>
      <c r="K10829" t="s">
        <v>109</v>
      </c>
      <c r="L10829" t="str">
        <f>_xlfn.XLOOKUP(Table1[[#This Row],[TeamFavoriteID]],Table2[team_id],Table2[team_name],_xlfn.XLOOKUP(Table1[[#This Row],[TeamFavoriteID]],Table2[team_id_pfr],Table2[team_name],"Even"))</f>
        <v>Atlanta Falcons</v>
      </c>
      <c r="M10829">
        <v>-5.5</v>
      </c>
      <c r="N10829">
        <f>IF(Table1[[#This Row],[TeamFavorite]]=Table1[[#This Row],[TeamHome]],Table1[[#This Row],[ScoreAway]]-Table1[[#This Row],[ScoreHome]],Table1[[#This Row],[ScoreHome]]-Table1[[#This Row],[ScoreAway]])</f>
        <v>-7</v>
      </c>
      <c r="O10829">
        <f>IF(Table1[[#This Row],[SpreadActual]]&lt;Table1[[#This Row],[SpreadFavorite]],1,0)</f>
        <v>1</v>
      </c>
      <c r="P10829">
        <v>47.5</v>
      </c>
      <c r="Q10829" t="s">
        <v>148</v>
      </c>
      <c r="R10829" t="b">
        <v>0</v>
      </c>
      <c r="S10829">
        <v>72</v>
      </c>
      <c r="T10829">
        <v>0</v>
      </c>
      <c r="V10829" t="s">
        <v>103</v>
      </c>
    </row>
    <row r="10830" spans="1:22" x14ac:dyDescent="0.2">
      <c r="A10830" s="1">
        <v>41532</v>
      </c>
      <c r="B10830">
        <v>2013</v>
      </c>
      <c r="C10830">
        <f>_xlfn.MAXIFS(Table1[ScheduleWeekWritten],Table1[ScheduleSeason],Table1[[#This Row],[ScheduleSeason]])</f>
        <v>17</v>
      </c>
      <c r="D10830">
        <v>2</v>
      </c>
      <c r="E10830" cm="1">
        <f t="array" ref="E10830">_xlfn.XLOOKUP(Table1[[#This Row],[ScheduleWeekWritten]],Table3[Game],100+Table3[Increase],Table1[[#This Row],[ScheduleWeekWritten]])</f>
        <v>2</v>
      </c>
      <c r="F10830" t="b">
        <v>0</v>
      </c>
      <c r="G10830" t="s">
        <v>158</v>
      </c>
      <c r="H10830">
        <v>14</v>
      </c>
      <c r="I10830">
        <v>6</v>
      </c>
      <c r="J10830" t="s">
        <v>62</v>
      </c>
      <c r="K10830" t="s">
        <v>159</v>
      </c>
      <c r="L10830" t="str">
        <f>_xlfn.XLOOKUP(Table1[[#This Row],[TeamFavoriteID]],Table2[team_id],Table2[team_name],_xlfn.XLOOKUP(Table1[[#This Row],[TeamFavoriteID]],Table2[team_id_pfr],Table2[team_name],"Even"))</f>
        <v>Baltimore Ravens</v>
      </c>
      <c r="M10830">
        <v>-7</v>
      </c>
      <c r="N10830">
        <f>IF(Table1[[#This Row],[TeamFavorite]]=Table1[[#This Row],[TeamHome]],Table1[[#This Row],[ScoreAway]]-Table1[[#This Row],[ScoreHome]],Table1[[#This Row],[ScoreHome]]-Table1[[#This Row],[ScoreAway]])</f>
        <v>-8</v>
      </c>
      <c r="O10830">
        <f>IF(Table1[[#This Row],[SpreadActual]]&lt;Table1[[#This Row],[SpreadFavorite]],1,0)</f>
        <v>1</v>
      </c>
      <c r="P10830">
        <v>44</v>
      </c>
      <c r="Q10830" t="s">
        <v>166</v>
      </c>
      <c r="R10830" t="b">
        <v>0</v>
      </c>
      <c r="S10830">
        <v>78</v>
      </c>
      <c r="T10830">
        <v>6</v>
      </c>
      <c r="U10830">
        <v>37</v>
      </c>
    </row>
    <row r="10831" spans="1:22" x14ac:dyDescent="0.2">
      <c r="A10831" s="1">
        <v>41532</v>
      </c>
      <c r="B10831">
        <v>2013</v>
      </c>
      <c r="C10831">
        <f>_xlfn.MAXIFS(Table1[ScheduleWeekWritten],Table1[ScheduleSeason],Table1[[#This Row],[ScheduleSeason]])</f>
        <v>17</v>
      </c>
      <c r="D10831">
        <v>2</v>
      </c>
      <c r="E10831" cm="1">
        <f t="array" ref="E10831">_xlfn.XLOOKUP(Table1[[#This Row],[ScheduleWeekWritten]],Table3[Game],100+Table3[Increase],Table1[[#This Row],[ScheduleWeekWritten]])</f>
        <v>2</v>
      </c>
      <c r="F10831" t="b">
        <v>0</v>
      </c>
      <c r="G10831" t="s">
        <v>28</v>
      </c>
      <c r="H10831">
        <v>24</v>
      </c>
      <c r="I10831">
        <v>23</v>
      </c>
      <c r="J10831" t="s">
        <v>152</v>
      </c>
      <c r="K10831" t="s">
        <v>162</v>
      </c>
      <c r="L10831" t="str">
        <f>_xlfn.XLOOKUP(Table1[[#This Row],[TeamFavoriteID]],Table2[team_id],Table2[team_name],_xlfn.XLOOKUP(Table1[[#This Row],[TeamFavoriteID]],Table2[team_id_pfr],Table2[team_name],"Even"))</f>
        <v>Carolina Panthers</v>
      </c>
      <c r="M10831">
        <v>-3.5</v>
      </c>
      <c r="N10831">
        <f>IF(Table1[[#This Row],[TeamFavorite]]=Table1[[#This Row],[TeamHome]],Table1[[#This Row],[ScoreAway]]-Table1[[#This Row],[ScoreHome]],Table1[[#This Row],[ScoreHome]]-Table1[[#This Row],[ScoreAway]])</f>
        <v>1</v>
      </c>
      <c r="O10831">
        <f>IF(Table1[[#This Row],[SpreadActual]]&lt;Table1[[#This Row],[SpreadFavorite]],1,0)</f>
        <v>0</v>
      </c>
      <c r="P10831">
        <v>43.5</v>
      </c>
      <c r="Q10831" t="s">
        <v>123</v>
      </c>
      <c r="R10831" t="b">
        <v>0</v>
      </c>
      <c r="S10831">
        <v>66</v>
      </c>
      <c r="T10831">
        <v>10</v>
      </c>
      <c r="U10831">
        <v>59</v>
      </c>
    </row>
    <row r="10832" spans="1:22" x14ac:dyDescent="0.2">
      <c r="A10832" s="1">
        <v>41532</v>
      </c>
      <c r="B10832">
        <v>2013</v>
      </c>
      <c r="C10832">
        <f>_xlfn.MAXIFS(Table1[ScheduleWeekWritten],Table1[ScheduleSeason],Table1[[#This Row],[ScheduleSeason]])</f>
        <v>17</v>
      </c>
      <c r="D10832">
        <v>2</v>
      </c>
      <c r="E10832" cm="1">
        <f t="array" ref="E10832">_xlfn.XLOOKUP(Table1[[#This Row],[ScheduleWeekWritten]],Table3[Game],100+Table3[Increase],Table1[[#This Row],[ScheduleWeekWritten]])</f>
        <v>2</v>
      </c>
      <c r="F10832" t="b">
        <v>0</v>
      </c>
      <c r="G10832" t="s">
        <v>46</v>
      </c>
      <c r="H10832">
        <v>31</v>
      </c>
      <c r="I10832">
        <v>30</v>
      </c>
      <c r="J10832" t="s">
        <v>54</v>
      </c>
      <c r="K10832" t="s">
        <v>47</v>
      </c>
      <c r="L10832" t="str">
        <f>_xlfn.XLOOKUP(Table1[[#This Row],[TeamFavoriteID]],Table2[team_id],Table2[team_name],_xlfn.XLOOKUP(Table1[[#This Row],[TeamFavoriteID]],Table2[team_id_pfr],Table2[team_name],"Even"))</f>
        <v>Chicago Bears</v>
      </c>
      <c r="M10832">
        <v>-6.5</v>
      </c>
      <c r="N10832">
        <f>IF(Table1[[#This Row],[TeamFavorite]]=Table1[[#This Row],[TeamHome]],Table1[[#This Row],[ScoreAway]]-Table1[[#This Row],[ScoreHome]],Table1[[#This Row],[ScoreHome]]-Table1[[#This Row],[ScoreAway]])</f>
        <v>-1</v>
      </c>
      <c r="O10832">
        <f>IF(Table1[[#This Row],[SpreadActual]]&lt;Table1[[#This Row],[SpreadFavorite]],1,0)</f>
        <v>0</v>
      </c>
      <c r="P10832">
        <v>42</v>
      </c>
      <c r="Q10832" t="s">
        <v>114</v>
      </c>
      <c r="R10832" t="b">
        <v>0</v>
      </c>
      <c r="S10832">
        <v>62</v>
      </c>
      <c r="T10832">
        <v>6</v>
      </c>
      <c r="U10832">
        <v>76</v>
      </c>
      <c r="V10832" t="s">
        <v>2</v>
      </c>
    </row>
    <row r="10833" spans="1:22" x14ac:dyDescent="0.2">
      <c r="A10833" s="1">
        <v>41532</v>
      </c>
      <c r="B10833">
        <v>2013</v>
      </c>
      <c r="C10833">
        <f>_xlfn.MAXIFS(Table1[ScheduleWeekWritten],Table1[ScheduleSeason],Table1[[#This Row],[ScheduleSeason]])</f>
        <v>17</v>
      </c>
      <c r="D10833">
        <v>2</v>
      </c>
      <c r="E10833" cm="1">
        <f t="array" ref="E10833">_xlfn.XLOOKUP(Table1[[#This Row],[ScheduleWeekWritten]],Table3[Game],100+Table3[Increase],Table1[[#This Row],[ScheduleWeekWritten]])</f>
        <v>2</v>
      </c>
      <c r="F10833" t="b">
        <v>0</v>
      </c>
      <c r="G10833" t="s">
        <v>33</v>
      </c>
      <c r="H10833">
        <v>38</v>
      </c>
      <c r="I10833">
        <v>20</v>
      </c>
      <c r="J10833" t="s">
        <v>61</v>
      </c>
      <c r="K10833" t="s">
        <v>35</v>
      </c>
      <c r="L10833" t="str">
        <f>_xlfn.XLOOKUP(Table1[[#This Row],[TeamFavoriteID]],Table2[team_id],Table2[team_name],_xlfn.XLOOKUP(Table1[[#This Row],[TeamFavoriteID]],Table2[team_id_pfr],Table2[team_name],"Even"))</f>
        <v>Green Bay Packers</v>
      </c>
      <c r="M10833">
        <v>-8</v>
      </c>
      <c r="N10833">
        <f>IF(Table1[[#This Row],[TeamFavorite]]=Table1[[#This Row],[TeamHome]],Table1[[#This Row],[ScoreAway]]-Table1[[#This Row],[ScoreHome]],Table1[[#This Row],[ScoreHome]]-Table1[[#This Row],[ScoreAway]])</f>
        <v>-18</v>
      </c>
      <c r="O10833">
        <f>IF(Table1[[#This Row],[SpreadActual]]&lt;Table1[[#This Row],[SpreadFavorite]],1,0)</f>
        <v>1</v>
      </c>
      <c r="P10833">
        <v>50</v>
      </c>
      <c r="Q10833" t="s">
        <v>82</v>
      </c>
      <c r="R10833" t="b">
        <v>0</v>
      </c>
      <c r="S10833">
        <v>62</v>
      </c>
      <c r="T10833">
        <v>4</v>
      </c>
      <c r="U10833">
        <v>100</v>
      </c>
      <c r="V10833" t="s">
        <v>2</v>
      </c>
    </row>
    <row r="10834" spans="1:22" x14ac:dyDescent="0.2">
      <c r="A10834" s="1">
        <v>41532</v>
      </c>
      <c r="B10834">
        <v>2013</v>
      </c>
      <c r="C10834">
        <f>_xlfn.MAXIFS(Table1[ScheduleWeekWritten],Table1[ScheduleSeason],Table1[[#This Row],[ScheduleSeason]])</f>
        <v>17</v>
      </c>
      <c r="D10834">
        <v>2</v>
      </c>
      <c r="E10834" cm="1">
        <f t="array" ref="E10834">_xlfn.XLOOKUP(Table1[[#This Row],[ScheduleWeekWritten]],Table3[Game],100+Table3[Increase],Table1[[#This Row],[ScheduleWeekWritten]])</f>
        <v>2</v>
      </c>
      <c r="F10834" t="b">
        <v>0</v>
      </c>
      <c r="G10834" t="s">
        <v>177</v>
      </c>
      <c r="H10834">
        <v>30</v>
      </c>
      <c r="I10834">
        <v>24</v>
      </c>
      <c r="J10834" t="s">
        <v>171</v>
      </c>
      <c r="K10834" t="s">
        <v>182</v>
      </c>
      <c r="L10834" t="str">
        <f>_xlfn.XLOOKUP(Table1[[#This Row],[TeamFavoriteID]],Table2[team_id],Table2[team_name],_xlfn.XLOOKUP(Table1[[#This Row],[TeamFavoriteID]],Table2[team_id_pfr],Table2[team_name],"Even"))</f>
        <v>Houston Texans</v>
      </c>
      <c r="M10834">
        <v>-9</v>
      </c>
      <c r="N10834">
        <f>IF(Table1[[#This Row],[TeamFavorite]]=Table1[[#This Row],[TeamHome]],Table1[[#This Row],[ScoreAway]]-Table1[[#This Row],[ScoreHome]],Table1[[#This Row],[ScoreHome]]-Table1[[#This Row],[ScoreAway]])</f>
        <v>-6</v>
      </c>
      <c r="O10834">
        <f>IF(Table1[[#This Row],[SpreadActual]]&lt;Table1[[#This Row],[SpreadFavorite]],1,0)</f>
        <v>0</v>
      </c>
      <c r="P10834">
        <v>43</v>
      </c>
      <c r="Q10834" t="s">
        <v>178</v>
      </c>
      <c r="R10834" t="b">
        <v>0</v>
      </c>
      <c r="S10834">
        <v>91</v>
      </c>
      <c r="T10834">
        <v>9</v>
      </c>
      <c r="U10834">
        <v>54</v>
      </c>
      <c r="V10834" t="s">
        <v>193</v>
      </c>
    </row>
    <row r="10835" spans="1:22" x14ac:dyDescent="0.2">
      <c r="A10835" s="1">
        <v>41532</v>
      </c>
      <c r="B10835">
        <v>2013</v>
      </c>
      <c r="C10835">
        <f>_xlfn.MAXIFS(Table1[ScheduleWeekWritten],Table1[ScheduleSeason],Table1[[#This Row],[ScheduleSeason]])</f>
        <v>17</v>
      </c>
      <c r="D10835">
        <v>2</v>
      </c>
      <c r="E10835" cm="1">
        <f t="array" ref="E10835">_xlfn.XLOOKUP(Table1[[#This Row],[ScheduleWeekWritten]],Table3[Game],100+Table3[Increase],Table1[[#This Row],[ScheduleWeekWritten]])</f>
        <v>2</v>
      </c>
      <c r="F10835" t="b">
        <v>0</v>
      </c>
      <c r="G10835" t="s">
        <v>140</v>
      </c>
      <c r="H10835">
        <v>20</v>
      </c>
      <c r="I10835">
        <v>24</v>
      </c>
      <c r="J10835" t="s">
        <v>19</v>
      </c>
      <c r="K10835" t="s">
        <v>72</v>
      </c>
      <c r="L10835" t="str">
        <f>_xlfn.XLOOKUP(Table1[[#This Row],[TeamFavoriteID]],Table2[team_id],Table2[team_name],_xlfn.XLOOKUP(Table1[[#This Row],[TeamFavoriteID]],Table2[team_id_pfr],Table2[team_name],"Even"))</f>
        <v>Baltimore Colts</v>
      </c>
      <c r="M10835">
        <v>-3</v>
      </c>
      <c r="N10835">
        <f>IF(Table1[[#This Row],[TeamFavorite]]=Table1[[#This Row],[TeamHome]],Table1[[#This Row],[ScoreAway]]-Table1[[#This Row],[ScoreHome]],Table1[[#This Row],[ScoreHome]]-Table1[[#This Row],[ScoreAway]])</f>
        <v>-4</v>
      </c>
      <c r="O10835">
        <f>IF(Table1[[#This Row],[SpreadActual]]&lt;Table1[[#This Row],[SpreadFavorite]],1,0)</f>
        <v>1</v>
      </c>
      <c r="P10835">
        <v>44</v>
      </c>
      <c r="Q10835" t="s">
        <v>190</v>
      </c>
      <c r="R10835" t="b">
        <v>0</v>
      </c>
      <c r="S10835">
        <v>72</v>
      </c>
      <c r="T10835">
        <v>0</v>
      </c>
      <c r="V10835" t="s">
        <v>103</v>
      </c>
    </row>
    <row r="10836" spans="1:22" x14ac:dyDescent="0.2">
      <c r="A10836" s="1">
        <v>41532</v>
      </c>
      <c r="B10836">
        <v>2013</v>
      </c>
      <c r="C10836">
        <f>_xlfn.MAXIFS(Table1[ScheduleWeekWritten],Table1[ScheduleSeason],Table1[[#This Row],[ScheduleSeason]])</f>
        <v>17</v>
      </c>
      <c r="D10836">
        <v>2</v>
      </c>
      <c r="E10836" cm="1">
        <f t="array" ref="E10836">_xlfn.XLOOKUP(Table1[[#This Row],[ScheduleWeekWritten]],Table3[Game],100+Table3[Increase],Table1[[#This Row],[ScheduleWeekWritten]])</f>
        <v>2</v>
      </c>
      <c r="F10836" t="b">
        <v>0</v>
      </c>
      <c r="G10836" t="s">
        <v>42</v>
      </c>
      <c r="H10836">
        <v>17</v>
      </c>
      <c r="I10836">
        <v>16</v>
      </c>
      <c r="J10836" t="s">
        <v>67</v>
      </c>
      <c r="K10836" t="s">
        <v>75</v>
      </c>
      <c r="L10836" t="str">
        <f>_xlfn.XLOOKUP(Table1[[#This Row],[TeamFavoriteID]],Table2[team_id],Table2[team_name],_xlfn.XLOOKUP(Table1[[#This Row],[TeamFavoriteID]],Table2[team_id_pfr],Table2[team_name],"Even"))</f>
        <v>Kansas City Chiefs</v>
      </c>
      <c r="M10836">
        <v>-3</v>
      </c>
      <c r="N10836">
        <f>IF(Table1[[#This Row],[TeamFavorite]]=Table1[[#This Row],[TeamHome]],Table1[[#This Row],[ScoreAway]]-Table1[[#This Row],[ScoreHome]],Table1[[#This Row],[ScoreHome]]-Table1[[#This Row],[ScoreAway]])</f>
        <v>-1</v>
      </c>
      <c r="O10836">
        <f>IF(Table1[[#This Row],[SpreadActual]]&lt;Table1[[#This Row],[SpreadFavorite]],1,0)</f>
        <v>0</v>
      </c>
      <c r="P10836">
        <v>46</v>
      </c>
      <c r="Q10836" t="s">
        <v>117</v>
      </c>
      <c r="R10836" t="b">
        <v>0</v>
      </c>
      <c r="S10836">
        <v>79</v>
      </c>
      <c r="T10836">
        <v>6</v>
      </c>
      <c r="U10836">
        <v>69</v>
      </c>
    </row>
    <row r="10837" spans="1:22" x14ac:dyDescent="0.2">
      <c r="A10837" s="1">
        <v>41532</v>
      </c>
      <c r="B10837">
        <v>2013</v>
      </c>
      <c r="C10837">
        <f>_xlfn.MAXIFS(Table1[ScheduleWeekWritten],Table1[ScheduleSeason],Table1[[#This Row],[ScheduleSeason]])</f>
        <v>17</v>
      </c>
      <c r="D10837">
        <v>2</v>
      </c>
      <c r="E10837" cm="1">
        <f t="array" ref="E10837">_xlfn.XLOOKUP(Table1[[#This Row],[ScheduleWeekWritten]],Table3[Game],100+Table3[Increase],Table1[[#This Row],[ScheduleWeekWritten]])</f>
        <v>2</v>
      </c>
      <c r="F10837" t="b">
        <v>0</v>
      </c>
      <c r="G10837" t="s">
        <v>50</v>
      </c>
      <c r="H10837">
        <v>23</v>
      </c>
      <c r="I10837">
        <v>41</v>
      </c>
      <c r="J10837" t="s">
        <v>24</v>
      </c>
      <c r="K10837" t="s">
        <v>88</v>
      </c>
      <c r="L10837" t="str">
        <f>_xlfn.XLOOKUP(Table1[[#This Row],[TeamFavoriteID]],Table2[team_id],Table2[team_name],_xlfn.XLOOKUP(Table1[[#This Row],[TeamFavoriteID]],Table2[team_id_pfr],Table2[team_name],"Even"))</f>
        <v>Denver Broncos</v>
      </c>
      <c r="M10837">
        <v>-4</v>
      </c>
      <c r="N10837">
        <f>IF(Table1[[#This Row],[TeamFavorite]]=Table1[[#This Row],[TeamHome]],Table1[[#This Row],[ScoreAway]]-Table1[[#This Row],[ScoreHome]],Table1[[#This Row],[ScoreHome]]-Table1[[#This Row],[ScoreAway]])</f>
        <v>-18</v>
      </c>
      <c r="O10837">
        <f>IF(Table1[[#This Row],[SpreadActual]]&lt;Table1[[#This Row],[SpreadFavorite]],1,0)</f>
        <v>1</v>
      </c>
      <c r="P10837">
        <v>55.5</v>
      </c>
      <c r="Q10837" t="s">
        <v>197</v>
      </c>
      <c r="R10837" t="b">
        <v>0</v>
      </c>
      <c r="S10837">
        <v>70</v>
      </c>
      <c r="T10837">
        <v>3</v>
      </c>
      <c r="U10837">
        <v>33</v>
      </c>
    </row>
    <row r="10838" spans="1:22" x14ac:dyDescent="0.2">
      <c r="A10838" s="1">
        <v>41532</v>
      </c>
      <c r="B10838">
        <v>2013</v>
      </c>
      <c r="C10838">
        <f>_xlfn.MAXIFS(Table1[ScheduleWeekWritten],Table1[ScheduleSeason],Table1[[#This Row],[ScheduleSeason]])</f>
        <v>17</v>
      </c>
      <c r="D10838">
        <v>2</v>
      </c>
      <c r="E10838" cm="1">
        <f t="array" ref="E10838">_xlfn.XLOOKUP(Table1[[#This Row],[ScheduleWeekWritten]],Table3[Game],100+Table3[Increase],Table1[[#This Row],[ScheduleWeekWritten]])</f>
        <v>2</v>
      </c>
      <c r="F10838" t="b">
        <v>0</v>
      </c>
      <c r="G10838" t="s">
        <v>20</v>
      </c>
      <c r="H10838">
        <v>19</v>
      </c>
      <c r="I10838">
        <v>9</v>
      </c>
      <c r="J10838" t="s">
        <v>154</v>
      </c>
      <c r="K10838" t="s">
        <v>21</v>
      </c>
      <c r="L10838" t="str">
        <f>_xlfn.XLOOKUP(Table1[[#This Row],[TeamFavoriteID]],Table2[team_id],Table2[team_name],_xlfn.XLOOKUP(Table1[[#This Row],[TeamFavoriteID]],Table2[team_id_pfr],Table2[team_name],"Even"))</f>
        <v>Las Vegas Raiders</v>
      </c>
      <c r="M10838">
        <v>-5</v>
      </c>
      <c r="N10838">
        <f>IF(Table1[[#This Row],[TeamFavorite]]=Table1[[#This Row],[TeamHome]],Table1[[#This Row],[ScoreAway]]-Table1[[#This Row],[ScoreHome]],Table1[[#This Row],[ScoreHome]]-Table1[[#This Row],[ScoreAway]])</f>
        <v>10</v>
      </c>
      <c r="O10838">
        <f>IF(Table1[[#This Row],[SpreadActual]]&lt;Table1[[#This Row],[SpreadFavorite]],1,0)</f>
        <v>0</v>
      </c>
      <c r="P10838">
        <v>40</v>
      </c>
      <c r="Q10838" t="s">
        <v>76</v>
      </c>
      <c r="R10838" t="b">
        <v>0</v>
      </c>
      <c r="S10838">
        <v>76</v>
      </c>
      <c r="T10838">
        <v>9</v>
      </c>
      <c r="U10838">
        <v>52</v>
      </c>
    </row>
    <row r="10839" spans="1:22" x14ac:dyDescent="0.2">
      <c r="A10839" s="1">
        <v>41532</v>
      </c>
      <c r="B10839">
        <v>2013</v>
      </c>
      <c r="C10839">
        <f>_xlfn.MAXIFS(Table1[ScheduleWeekWritten],Table1[ScheduleSeason],Table1[[#This Row],[ScheduleSeason]])</f>
        <v>17</v>
      </c>
      <c r="D10839">
        <v>2</v>
      </c>
      <c r="E10839" cm="1">
        <f t="array" ref="E10839">_xlfn.XLOOKUP(Table1[[#This Row],[ScheduleWeekWritten]],Table3[Game],100+Table3[Increase],Table1[[#This Row],[ScheduleWeekWritten]])</f>
        <v>2</v>
      </c>
      <c r="F10839" t="b">
        <v>0</v>
      </c>
      <c r="G10839" t="s">
        <v>58</v>
      </c>
      <c r="H10839">
        <v>30</v>
      </c>
      <c r="I10839">
        <v>33</v>
      </c>
      <c r="J10839" t="s">
        <v>27</v>
      </c>
      <c r="K10839" t="s">
        <v>77</v>
      </c>
      <c r="L10839" t="str">
        <f>_xlfn.XLOOKUP(Table1[[#This Row],[TeamFavoriteID]],Table2[team_id],Table2[team_name],_xlfn.XLOOKUP(Table1[[#This Row],[TeamFavoriteID]],Table2[team_id_pfr],Table2[team_name],"Even"))</f>
        <v>Philadelphia Eagles</v>
      </c>
      <c r="M10839">
        <v>-7.5</v>
      </c>
      <c r="N10839">
        <f>IF(Table1[[#This Row],[TeamFavorite]]=Table1[[#This Row],[TeamHome]],Table1[[#This Row],[ScoreAway]]-Table1[[#This Row],[ScoreHome]],Table1[[#This Row],[ScoreHome]]-Table1[[#This Row],[ScoreAway]])</f>
        <v>3</v>
      </c>
      <c r="O10839">
        <f>IF(Table1[[#This Row],[SpreadActual]]&lt;Table1[[#This Row],[SpreadFavorite]],1,0)</f>
        <v>0</v>
      </c>
      <c r="P10839">
        <v>54</v>
      </c>
      <c r="Q10839" t="s">
        <v>183</v>
      </c>
      <c r="R10839" t="b">
        <v>0</v>
      </c>
      <c r="S10839">
        <v>72</v>
      </c>
      <c r="T10839">
        <v>7</v>
      </c>
      <c r="U10839">
        <v>40</v>
      </c>
    </row>
    <row r="10840" spans="1:22" x14ac:dyDescent="0.2">
      <c r="A10840" s="1">
        <v>41532</v>
      </c>
      <c r="B10840">
        <v>2013</v>
      </c>
      <c r="C10840">
        <f>_xlfn.MAXIFS(Table1[ScheduleWeekWritten],Table1[ScheduleSeason],Table1[[#This Row],[ScheduleSeason]])</f>
        <v>17</v>
      </c>
      <c r="D10840">
        <v>2</v>
      </c>
      <c r="E10840" cm="1">
        <f t="array" ref="E10840">_xlfn.XLOOKUP(Table1[[#This Row],[ScheduleWeekWritten]],Table3[Game],100+Table3[Increase],Table1[[#This Row],[ScheduleWeekWritten]])</f>
        <v>2</v>
      </c>
      <c r="F10840" t="b">
        <v>0</v>
      </c>
      <c r="G10840" t="s">
        <v>128</v>
      </c>
      <c r="H10840">
        <v>29</v>
      </c>
      <c r="I10840">
        <v>3</v>
      </c>
      <c r="J10840" t="s">
        <v>53</v>
      </c>
      <c r="K10840" t="s">
        <v>132</v>
      </c>
      <c r="L10840" t="str">
        <f>_xlfn.XLOOKUP(Table1[[#This Row],[TeamFavoriteID]],Table2[team_id],Table2[team_name],_xlfn.XLOOKUP(Table1[[#This Row],[TeamFavoriteID]],Table2[team_id_pfr],Table2[team_name],"Even"))</f>
        <v>Seattle Seahawks</v>
      </c>
      <c r="M10840">
        <v>-2.5</v>
      </c>
      <c r="N10840">
        <f>IF(Table1[[#This Row],[TeamFavorite]]=Table1[[#This Row],[TeamHome]],Table1[[#This Row],[ScoreAway]]-Table1[[#This Row],[ScoreHome]],Table1[[#This Row],[ScoreHome]]-Table1[[#This Row],[ScoreAway]])</f>
        <v>-26</v>
      </c>
      <c r="O10840">
        <f>IF(Table1[[#This Row],[SpreadActual]]&lt;Table1[[#This Row],[SpreadFavorite]],1,0)</f>
        <v>1</v>
      </c>
      <c r="P10840">
        <v>44.5</v>
      </c>
      <c r="Q10840" t="s">
        <v>180</v>
      </c>
      <c r="R10840" t="b">
        <v>0</v>
      </c>
      <c r="S10840">
        <v>64</v>
      </c>
      <c r="T10840">
        <v>6</v>
      </c>
      <c r="U10840">
        <v>81</v>
      </c>
      <c r="V10840" t="s">
        <v>2</v>
      </c>
    </row>
    <row r="10841" spans="1:22" x14ac:dyDescent="0.2">
      <c r="A10841" s="1">
        <v>41532</v>
      </c>
      <c r="B10841">
        <v>2013</v>
      </c>
      <c r="C10841">
        <f>_xlfn.MAXIFS(Table1[ScheduleWeekWritten],Table1[ScheduleSeason],Table1[[#This Row],[ScheduleSeason]])</f>
        <v>17</v>
      </c>
      <c r="D10841">
        <v>2</v>
      </c>
      <c r="E10841" cm="1">
        <f t="array" ref="E10841">_xlfn.XLOOKUP(Table1[[#This Row],[ScheduleWeekWritten]],Table3[Game],100+Table3[Increase],Table1[[#This Row],[ScheduleWeekWritten]])</f>
        <v>2</v>
      </c>
      <c r="F10841" t="b">
        <v>0</v>
      </c>
      <c r="G10841" t="s">
        <v>127</v>
      </c>
      <c r="H10841">
        <v>14</v>
      </c>
      <c r="I10841">
        <v>16</v>
      </c>
      <c r="J10841" t="s">
        <v>95</v>
      </c>
      <c r="K10841" t="s">
        <v>98</v>
      </c>
      <c r="L10841" t="str">
        <f>_xlfn.XLOOKUP(Table1[[#This Row],[TeamFavoriteID]],Table2[team_id],Table2[team_name],_xlfn.XLOOKUP(Table1[[#This Row],[TeamFavoriteID]],Table2[team_id_pfr],Table2[team_name],"Even"))</f>
        <v>New Orleans Saints</v>
      </c>
      <c r="M10841">
        <v>-4</v>
      </c>
      <c r="N10841">
        <f>IF(Table1[[#This Row],[TeamFavorite]]=Table1[[#This Row],[TeamHome]],Table1[[#This Row],[ScoreAway]]-Table1[[#This Row],[ScoreHome]],Table1[[#This Row],[ScoreHome]]-Table1[[#This Row],[ScoreAway]])</f>
        <v>-2</v>
      </c>
      <c r="O10841">
        <f>IF(Table1[[#This Row],[SpreadActual]]&lt;Table1[[#This Row],[SpreadFavorite]],1,0)</f>
        <v>0</v>
      </c>
      <c r="P10841">
        <v>48.5</v>
      </c>
      <c r="Q10841" t="s">
        <v>168</v>
      </c>
      <c r="R10841" t="b">
        <v>0</v>
      </c>
      <c r="S10841">
        <v>93</v>
      </c>
      <c r="T10841">
        <v>8</v>
      </c>
      <c r="U10841">
        <v>47</v>
      </c>
    </row>
    <row r="10842" spans="1:22" x14ac:dyDescent="0.2">
      <c r="A10842" s="1">
        <v>41533</v>
      </c>
      <c r="B10842">
        <v>2013</v>
      </c>
      <c r="C10842">
        <f>_xlfn.MAXIFS(Table1[ScheduleWeekWritten],Table1[ScheduleSeason],Table1[[#This Row],[ScheduleSeason]])</f>
        <v>17</v>
      </c>
      <c r="D10842">
        <v>2</v>
      </c>
      <c r="E10842" cm="1">
        <f t="array" ref="E10842">_xlfn.XLOOKUP(Table1[[#This Row],[ScheduleWeekWritten]],Table3[Game],100+Table3[Increase],Table1[[#This Row],[ScheduleWeekWritten]])</f>
        <v>2</v>
      </c>
      <c r="F10842" t="b">
        <v>0</v>
      </c>
      <c r="G10842" t="s">
        <v>101</v>
      </c>
      <c r="H10842">
        <v>20</v>
      </c>
      <c r="I10842">
        <v>10</v>
      </c>
      <c r="J10842" t="s">
        <v>49</v>
      </c>
      <c r="K10842" t="s">
        <v>104</v>
      </c>
      <c r="L10842" t="str">
        <f>_xlfn.XLOOKUP(Table1[[#This Row],[TeamFavoriteID]],Table2[team_id],Table2[team_name],_xlfn.XLOOKUP(Table1[[#This Row],[TeamFavoriteID]],Table2[team_id_pfr],Table2[team_name],"Even"))</f>
        <v>Cincinnati Bengals</v>
      </c>
      <c r="M10842">
        <v>-6.5</v>
      </c>
      <c r="N10842">
        <f>IF(Table1[[#This Row],[TeamFavorite]]=Table1[[#This Row],[TeamHome]],Table1[[#This Row],[ScoreAway]]-Table1[[#This Row],[ScoreHome]],Table1[[#This Row],[ScoreHome]]-Table1[[#This Row],[ScoreAway]])</f>
        <v>-10</v>
      </c>
      <c r="O10842">
        <f>IF(Table1[[#This Row],[SpreadActual]]&lt;Table1[[#This Row],[SpreadFavorite]],1,0)</f>
        <v>1</v>
      </c>
      <c r="P10842">
        <v>41</v>
      </c>
      <c r="Q10842" t="s">
        <v>173</v>
      </c>
      <c r="R10842" t="b">
        <v>0</v>
      </c>
      <c r="S10842">
        <v>62</v>
      </c>
      <c r="T10842">
        <v>5</v>
      </c>
      <c r="U10842">
        <v>75</v>
      </c>
    </row>
    <row r="10843" spans="1:22" x14ac:dyDescent="0.2">
      <c r="A10843" s="1">
        <v>41536</v>
      </c>
      <c r="B10843">
        <v>2013</v>
      </c>
      <c r="C10843">
        <f>_xlfn.MAXIFS(Table1[ScheduleWeekWritten],Table1[ScheduleSeason],Table1[[#This Row],[ScheduleSeason]])</f>
        <v>17</v>
      </c>
      <c r="D10843">
        <v>3</v>
      </c>
      <c r="E10843" cm="1">
        <f t="array" ref="E10843">_xlfn.XLOOKUP(Table1[[#This Row],[ScheduleWeekWritten]],Table3[Game],100+Table3[Increase],Table1[[#This Row],[ScheduleWeekWritten]])</f>
        <v>3</v>
      </c>
      <c r="F10843" t="b">
        <v>0</v>
      </c>
      <c r="G10843" t="s">
        <v>58</v>
      </c>
      <c r="H10843">
        <v>16</v>
      </c>
      <c r="I10843">
        <v>26</v>
      </c>
      <c r="J10843" t="s">
        <v>42</v>
      </c>
      <c r="K10843" t="s">
        <v>77</v>
      </c>
      <c r="L10843" t="str">
        <f>_xlfn.XLOOKUP(Table1[[#This Row],[TeamFavoriteID]],Table2[team_id],Table2[team_name],_xlfn.XLOOKUP(Table1[[#This Row],[TeamFavoriteID]],Table2[team_id_pfr],Table2[team_name],"Even"))</f>
        <v>Philadelphia Eagles</v>
      </c>
      <c r="M10843">
        <v>-3.5</v>
      </c>
      <c r="N10843">
        <f>IF(Table1[[#This Row],[TeamFavorite]]=Table1[[#This Row],[TeamHome]],Table1[[#This Row],[ScoreAway]]-Table1[[#This Row],[ScoreHome]],Table1[[#This Row],[ScoreHome]]-Table1[[#This Row],[ScoreAway]])</f>
        <v>10</v>
      </c>
      <c r="O10843">
        <f>IF(Table1[[#This Row],[SpreadActual]]&lt;Table1[[#This Row],[SpreadFavorite]],1,0)</f>
        <v>0</v>
      </c>
      <c r="P10843">
        <v>51</v>
      </c>
      <c r="Q10843" t="s">
        <v>183</v>
      </c>
      <c r="R10843" t="b">
        <v>0</v>
      </c>
      <c r="S10843">
        <v>73</v>
      </c>
      <c r="T10843">
        <v>5</v>
      </c>
      <c r="U10843">
        <v>43</v>
      </c>
    </row>
    <row r="10844" spans="1:22" x14ac:dyDescent="0.2">
      <c r="A10844" s="1">
        <v>41539</v>
      </c>
      <c r="B10844">
        <v>2013</v>
      </c>
      <c r="C10844">
        <f>_xlfn.MAXIFS(Table1[ScheduleWeekWritten],Table1[ScheduleSeason],Table1[[#This Row],[ScheduleSeason]])</f>
        <v>17</v>
      </c>
      <c r="D10844">
        <v>3</v>
      </c>
      <c r="E10844" cm="1">
        <f t="array" ref="E10844">_xlfn.XLOOKUP(Table1[[#This Row],[ScheduleWeekWritten]],Table3[Game],100+Table3[Increase],Table1[[#This Row],[ScheduleWeekWritten]])</f>
        <v>3</v>
      </c>
      <c r="F10844" t="b">
        <v>0</v>
      </c>
      <c r="G10844" t="s">
        <v>158</v>
      </c>
      <c r="H10844">
        <v>30</v>
      </c>
      <c r="I10844">
        <v>9</v>
      </c>
      <c r="J10844" t="s">
        <v>177</v>
      </c>
      <c r="K10844" t="s">
        <v>182</v>
      </c>
      <c r="L10844" t="str">
        <f>_xlfn.XLOOKUP(Table1[[#This Row],[TeamFavoriteID]],Table2[team_id],Table2[team_name],_xlfn.XLOOKUP(Table1[[#This Row],[TeamFavoriteID]],Table2[team_id_pfr],Table2[team_name],"Even"))</f>
        <v>Houston Texans</v>
      </c>
      <c r="M10844">
        <v>-1</v>
      </c>
      <c r="N10844">
        <f>IF(Table1[[#This Row],[TeamFavorite]]=Table1[[#This Row],[TeamHome]],Table1[[#This Row],[ScoreAway]]-Table1[[#This Row],[ScoreHome]],Table1[[#This Row],[ScoreHome]]-Table1[[#This Row],[ScoreAway]])</f>
        <v>21</v>
      </c>
      <c r="O10844">
        <f>IF(Table1[[#This Row],[SpreadActual]]&lt;Table1[[#This Row],[SpreadFavorite]],1,0)</f>
        <v>0</v>
      </c>
      <c r="P10844">
        <v>44.5</v>
      </c>
      <c r="Q10844" t="s">
        <v>166</v>
      </c>
      <c r="R10844" t="b">
        <v>0</v>
      </c>
      <c r="S10844">
        <v>73</v>
      </c>
      <c r="T10844">
        <v>9</v>
      </c>
      <c r="U10844">
        <v>44</v>
      </c>
    </row>
    <row r="10845" spans="1:22" x14ac:dyDescent="0.2">
      <c r="A10845" s="1">
        <v>41539</v>
      </c>
      <c r="B10845">
        <v>2013</v>
      </c>
      <c r="C10845">
        <f>_xlfn.MAXIFS(Table1[ScheduleWeekWritten],Table1[ScheduleSeason],Table1[[#This Row],[ScheduleSeason]])</f>
        <v>17</v>
      </c>
      <c r="D10845">
        <v>3</v>
      </c>
      <c r="E10845" cm="1">
        <f t="array" ref="E10845">_xlfn.XLOOKUP(Table1[[#This Row],[ScheduleWeekWritten]],Table3[Game],100+Table3[Increase],Table1[[#This Row],[ScheduleWeekWritten]])</f>
        <v>3</v>
      </c>
      <c r="F10845" t="b">
        <v>0</v>
      </c>
      <c r="G10845" t="s">
        <v>152</v>
      </c>
      <c r="H10845">
        <v>38</v>
      </c>
      <c r="I10845">
        <v>0</v>
      </c>
      <c r="J10845" t="s">
        <v>50</v>
      </c>
      <c r="K10845" t="s">
        <v>90</v>
      </c>
      <c r="L10845" t="str">
        <f>_xlfn.XLOOKUP(Table1[[#This Row],[TeamFavoriteID]],Table2[team_id],Table2[team_name],_xlfn.XLOOKUP(Table1[[#This Row],[TeamFavoriteID]],Table2[team_id_pfr],Table2[team_name],"Even"))</f>
        <v>New York Giants</v>
      </c>
      <c r="M10845">
        <v>-3</v>
      </c>
      <c r="N10845">
        <f>IF(Table1[[#This Row],[TeamFavorite]]=Table1[[#This Row],[TeamHome]],Table1[[#This Row],[ScoreAway]]-Table1[[#This Row],[ScoreHome]],Table1[[#This Row],[ScoreHome]]-Table1[[#This Row],[ScoreAway]])</f>
        <v>38</v>
      </c>
      <c r="O10845">
        <f>IF(Table1[[#This Row],[SpreadActual]]&lt;Table1[[#This Row],[SpreadFavorite]],1,0)</f>
        <v>0</v>
      </c>
      <c r="P10845">
        <v>47</v>
      </c>
      <c r="Q10845" t="s">
        <v>160</v>
      </c>
      <c r="R10845" t="b">
        <v>0</v>
      </c>
      <c r="S10845">
        <v>77</v>
      </c>
      <c r="T10845">
        <v>15</v>
      </c>
      <c r="U10845">
        <v>52</v>
      </c>
    </row>
    <row r="10846" spans="1:22" x14ac:dyDescent="0.2">
      <c r="A10846" s="1">
        <v>41539</v>
      </c>
      <c r="B10846">
        <v>2013</v>
      </c>
      <c r="C10846">
        <f>_xlfn.MAXIFS(Table1[ScheduleWeekWritten],Table1[ScheduleSeason],Table1[[#This Row],[ScheduleSeason]])</f>
        <v>17</v>
      </c>
      <c r="D10846">
        <v>3</v>
      </c>
      <c r="E10846" cm="1">
        <f t="array" ref="E10846">_xlfn.XLOOKUP(Table1[[#This Row],[ScheduleWeekWritten]],Table3[Game],100+Table3[Increase],Table1[[#This Row],[ScheduleWeekWritten]])</f>
        <v>3</v>
      </c>
      <c r="F10846" t="b">
        <v>0</v>
      </c>
      <c r="G10846" t="s">
        <v>101</v>
      </c>
      <c r="H10846">
        <v>34</v>
      </c>
      <c r="I10846">
        <v>30</v>
      </c>
      <c r="J10846" t="s">
        <v>33</v>
      </c>
      <c r="K10846" t="s">
        <v>35</v>
      </c>
      <c r="L10846" t="str">
        <f>_xlfn.XLOOKUP(Table1[[#This Row],[TeamFavoriteID]],Table2[team_id],Table2[team_name],_xlfn.XLOOKUP(Table1[[#This Row],[TeamFavoriteID]],Table2[team_id_pfr],Table2[team_name],"Even"))</f>
        <v>Green Bay Packers</v>
      </c>
      <c r="M10846">
        <v>-3</v>
      </c>
      <c r="N10846">
        <f>IF(Table1[[#This Row],[TeamFavorite]]=Table1[[#This Row],[TeamHome]],Table1[[#This Row],[ScoreAway]]-Table1[[#This Row],[ScoreHome]],Table1[[#This Row],[ScoreHome]]-Table1[[#This Row],[ScoreAway]])</f>
        <v>4</v>
      </c>
      <c r="O10846">
        <f>IF(Table1[[#This Row],[SpreadActual]]&lt;Table1[[#This Row],[SpreadFavorite]],1,0)</f>
        <v>0</v>
      </c>
      <c r="P10846">
        <v>50.5</v>
      </c>
      <c r="Q10846" t="s">
        <v>173</v>
      </c>
      <c r="R10846" t="b">
        <v>0</v>
      </c>
      <c r="S10846">
        <v>67</v>
      </c>
      <c r="T10846">
        <v>7</v>
      </c>
      <c r="U10846">
        <v>52</v>
      </c>
    </row>
    <row r="10847" spans="1:22" x14ac:dyDescent="0.2">
      <c r="A10847" s="1">
        <v>41539</v>
      </c>
      <c r="B10847">
        <v>2013</v>
      </c>
      <c r="C10847">
        <f>_xlfn.MAXIFS(Table1[ScheduleWeekWritten],Table1[ScheduleSeason],Table1[[#This Row],[ScheduleSeason]])</f>
        <v>17</v>
      </c>
      <c r="D10847">
        <v>3</v>
      </c>
      <c r="E10847" cm="1">
        <f t="array" ref="E10847">_xlfn.XLOOKUP(Table1[[#This Row],[ScheduleWeekWritten]],Table3[Game],100+Table3[Increase],Table1[[#This Row],[ScheduleWeekWritten]])</f>
        <v>3</v>
      </c>
      <c r="F10847" t="b">
        <v>0</v>
      </c>
      <c r="G10847" t="s">
        <v>67</v>
      </c>
      <c r="H10847">
        <v>31</v>
      </c>
      <c r="I10847">
        <v>7</v>
      </c>
      <c r="J10847" t="s">
        <v>153</v>
      </c>
      <c r="K10847" t="s">
        <v>68</v>
      </c>
      <c r="L10847" t="str">
        <f>_xlfn.XLOOKUP(Table1[[#This Row],[TeamFavoriteID]],Table2[team_id],Table2[team_name],_xlfn.XLOOKUP(Table1[[#This Row],[TeamFavoriteID]],Table2[team_id_pfr],Table2[team_name],"Even"))</f>
        <v>Dallas Cowboys</v>
      </c>
      <c r="M10847">
        <v>-3.5</v>
      </c>
      <c r="N10847">
        <f>IF(Table1[[#This Row],[TeamFavorite]]=Table1[[#This Row],[TeamHome]],Table1[[#This Row],[ScoreAway]]-Table1[[#This Row],[ScoreHome]],Table1[[#This Row],[ScoreHome]]-Table1[[#This Row],[ScoreAway]])</f>
        <v>-24</v>
      </c>
      <c r="O10847">
        <f>IF(Table1[[#This Row],[SpreadActual]]&lt;Table1[[#This Row],[SpreadFavorite]],1,0)</f>
        <v>1</v>
      </c>
      <c r="P10847">
        <v>47</v>
      </c>
      <c r="Q10847" t="s">
        <v>192</v>
      </c>
      <c r="R10847" t="b">
        <v>0</v>
      </c>
      <c r="S10847">
        <v>72</v>
      </c>
      <c r="T10847">
        <v>0</v>
      </c>
      <c r="V10847" t="s">
        <v>103</v>
      </c>
    </row>
    <row r="10848" spans="1:22" x14ac:dyDescent="0.2">
      <c r="A10848" s="1">
        <v>41539</v>
      </c>
      <c r="B10848">
        <v>2013</v>
      </c>
      <c r="C10848">
        <f>_xlfn.MAXIFS(Table1[ScheduleWeekWritten],Table1[ScheduleSeason],Table1[[#This Row],[ScheduleSeason]])</f>
        <v>17</v>
      </c>
      <c r="D10848">
        <v>3</v>
      </c>
      <c r="E10848" cm="1">
        <f t="array" ref="E10848">_xlfn.XLOOKUP(Table1[[#This Row],[ScheduleWeekWritten]],Table3[Game],100+Table3[Increase],Table1[[#This Row],[ScheduleWeekWritten]])</f>
        <v>3</v>
      </c>
      <c r="F10848" t="b">
        <v>0</v>
      </c>
      <c r="G10848" t="s">
        <v>19</v>
      </c>
      <c r="H10848">
        <v>27</v>
      </c>
      <c r="I10848">
        <v>23</v>
      </c>
      <c r="J10848" t="s">
        <v>38</v>
      </c>
      <c r="K10848" t="s">
        <v>91</v>
      </c>
      <c r="L10848" t="str">
        <f>_xlfn.XLOOKUP(Table1[[#This Row],[TeamFavoriteID]],Table2[team_id],Table2[team_name],_xlfn.XLOOKUP(Table1[[#This Row],[TeamFavoriteID]],Table2[team_id_pfr],Table2[team_name],"Even"))</f>
        <v>Miami Dolphins</v>
      </c>
      <c r="M10848">
        <v>-2.5</v>
      </c>
      <c r="N10848">
        <f>IF(Table1[[#This Row],[TeamFavorite]]=Table1[[#This Row],[TeamHome]],Table1[[#This Row],[ScoreAway]]-Table1[[#This Row],[ScoreHome]],Table1[[#This Row],[ScoreHome]]-Table1[[#This Row],[ScoreAway]])</f>
        <v>-4</v>
      </c>
      <c r="O10848">
        <f>IF(Table1[[#This Row],[SpreadActual]]&lt;Table1[[#This Row],[SpreadFavorite]],1,0)</f>
        <v>1</v>
      </c>
      <c r="P10848">
        <v>46</v>
      </c>
      <c r="Q10848" t="s">
        <v>143</v>
      </c>
      <c r="R10848" t="b">
        <v>0</v>
      </c>
      <c r="S10848">
        <v>89</v>
      </c>
      <c r="T10848">
        <v>8</v>
      </c>
      <c r="U10848">
        <v>58</v>
      </c>
    </row>
    <row r="10849" spans="1:22" x14ac:dyDescent="0.2">
      <c r="A10849" s="1">
        <v>41539</v>
      </c>
      <c r="B10849">
        <v>2013</v>
      </c>
      <c r="C10849">
        <f>_xlfn.MAXIFS(Table1[ScheduleWeekWritten],Table1[ScheduleSeason],Table1[[#This Row],[ScheduleSeason]])</f>
        <v>17</v>
      </c>
      <c r="D10849">
        <v>3</v>
      </c>
      <c r="E10849" cm="1">
        <f t="array" ref="E10849">_xlfn.XLOOKUP(Table1[[#This Row],[ScheduleWeekWritten]],Table3[Game],100+Table3[Increase],Table1[[#This Row],[ScheduleWeekWritten]])</f>
        <v>3</v>
      </c>
      <c r="F10849" t="b">
        <v>0</v>
      </c>
      <c r="G10849" t="s">
        <v>54</v>
      </c>
      <c r="H10849">
        <v>27</v>
      </c>
      <c r="I10849">
        <v>31</v>
      </c>
      <c r="J10849" t="s">
        <v>62</v>
      </c>
      <c r="K10849" t="s">
        <v>55</v>
      </c>
      <c r="L10849" t="str">
        <f>_xlfn.XLOOKUP(Table1[[#This Row],[TeamFavoriteID]],Table2[team_id],Table2[team_name],_xlfn.XLOOKUP(Table1[[#This Row],[TeamFavoriteID]],Table2[team_id_pfr],Table2[team_name],"Even"))</f>
        <v>Minnesota Vikings</v>
      </c>
      <c r="M10849">
        <v>-7</v>
      </c>
      <c r="N10849">
        <f>IF(Table1[[#This Row],[TeamFavorite]]=Table1[[#This Row],[TeamHome]],Table1[[#This Row],[ScoreAway]]-Table1[[#This Row],[ScoreHome]],Table1[[#This Row],[ScoreHome]]-Table1[[#This Row],[ScoreAway]])</f>
        <v>4</v>
      </c>
      <c r="O10849">
        <f>IF(Table1[[#This Row],[SpreadActual]]&lt;Table1[[#This Row],[SpreadFavorite]],1,0)</f>
        <v>0</v>
      </c>
      <c r="P10849">
        <v>40.5</v>
      </c>
      <c r="Q10849" t="s">
        <v>194</v>
      </c>
      <c r="R10849" t="b">
        <v>0</v>
      </c>
      <c r="S10849">
        <v>72</v>
      </c>
      <c r="T10849">
        <v>0</v>
      </c>
      <c r="V10849" t="s">
        <v>103</v>
      </c>
    </row>
    <row r="10850" spans="1:22" x14ac:dyDescent="0.2">
      <c r="A10850" s="1">
        <v>41539</v>
      </c>
      <c r="B10850">
        <v>2013</v>
      </c>
      <c r="C10850">
        <f>_xlfn.MAXIFS(Table1[ScheduleWeekWritten],Table1[ScheduleSeason],Table1[[#This Row],[ScheduleSeason]])</f>
        <v>17</v>
      </c>
      <c r="D10850">
        <v>3</v>
      </c>
      <c r="E10850" cm="1">
        <f t="array" ref="E10850">_xlfn.XLOOKUP(Table1[[#This Row],[ScheduleWeekWritten]],Table3[Game],100+Table3[Increase],Table1[[#This Row],[ScheduleWeekWritten]])</f>
        <v>3</v>
      </c>
      <c r="F10850" t="b">
        <v>0</v>
      </c>
      <c r="G10850" t="s">
        <v>115</v>
      </c>
      <c r="H10850">
        <v>23</v>
      </c>
      <c r="I10850">
        <v>3</v>
      </c>
      <c r="J10850" t="s">
        <v>127</v>
      </c>
      <c r="K10850" t="s">
        <v>70</v>
      </c>
      <c r="L10850" t="str">
        <f>_xlfn.XLOOKUP(Table1[[#This Row],[TeamFavoriteID]],Table2[team_id],Table2[team_name],_xlfn.XLOOKUP(Table1[[#This Row],[TeamFavoriteID]],Table2[team_id_pfr],Table2[team_name],"Even"))</f>
        <v>Boston Patriots</v>
      </c>
      <c r="M10850">
        <v>-7.5</v>
      </c>
      <c r="N10850">
        <f>IF(Table1[[#This Row],[TeamFavorite]]=Table1[[#This Row],[TeamHome]],Table1[[#This Row],[ScoreAway]]-Table1[[#This Row],[ScoreHome]],Table1[[#This Row],[ScoreHome]]-Table1[[#This Row],[ScoreAway]])</f>
        <v>20</v>
      </c>
      <c r="O10850">
        <f>IF(Table1[[#This Row],[SpreadActual]]&lt;Table1[[#This Row],[SpreadFavorite]],1,0)</f>
        <v>0</v>
      </c>
      <c r="P10850">
        <v>45</v>
      </c>
      <c r="Q10850" t="s">
        <v>179</v>
      </c>
      <c r="R10850" t="b">
        <v>0</v>
      </c>
      <c r="S10850">
        <v>72</v>
      </c>
      <c r="T10850">
        <v>9</v>
      </c>
      <c r="U10850">
        <v>72</v>
      </c>
    </row>
    <row r="10851" spans="1:22" x14ac:dyDescent="0.2">
      <c r="A10851" s="1">
        <v>41539</v>
      </c>
      <c r="B10851">
        <v>2013</v>
      </c>
      <c r="C10851">
        <f>_xlfn.MAXIFS(Table1[ScheduleWeekWritten],Table1[ScheduleSeason],Table1[[#This Row],[ScheduleSeason]])</f>
        <v>17</v>
      </c>
      <c r="D10851">
        <v>3</v>
      </c>
      <c r="E10851" cm="1">
        <f t="array" ref="E10851">_xlfn.XLOOKUP(Table1[[#This Row],[ScheduleWeekWritten]],Table3[Game],100+Table3[Increase],Table1[[#This Row],[ScheduleWeekWritten]])</f>
        <v>3</v>
      </c>
      <c r="F10851" t="b">
        <v>0</v>
      </c>
      <c r="G10851" t="s">
        <v>95</v>
      </c>
      <c r="H10851">
        <v>31</v>
      </c>
      <c r="I10851">
        <v>7</v>
      </c>
      <c r="J10851" t="s">
        <v>149</v>
      </c>
      <c r="K10851" t="s">
        <v>98</v>
      </c>
      <c r="L10851" t="str">
        <f>_xlfn.XLOOKUP(Table1[[#This Row],[TeamFavoriteID]],Table2[team_id],Table2[team_name],_xlfn.XLOOKUP(Table1[[#This Row],[TeamFavoriteID]],Table2[team_id_pfr],Table2[team_name],"Even"))</f>
        <v>New Orleans Saints</v>
      </c>
      <c r="M10851">
        <v>-7.5</v>
      </c>
      <c r="N10851">
        <f>IF(Table1[[#This Row],[TeamFavorite]]=Table1[[#This Row],[TeamHome]],Table1[[#This Row],[ScoreAway]]-Table1[[#This Row],[ScoreHome]],Table1[[#This Row],[ScoreHome]]-Table1[[#This Row],[ScoreAway]])</f>
        <v>-24</v>
      </c>
      <c r="O10851">
        <f>IF(Table1[[#This Row],[SpreadActual]]&lt;Table1[[#This Row],[SpreadFavorite]],1,0)</f>
        <v>1</v>
      </c>
      <c r="P10851">
        <v>49.5</v>
      </c>
      <c r="Q10851" t="s">
        <v>124</v>
      </c>
      <c r="R10851" t="b">
        <v>0</v>
      </c>
      <c r="S10851">
        <v>72</v>
      </c>
      <c r="T10851">
        <v>0</v>
      </c>
      <c r="V10851" t="s">
        <v>103</v>
      </c>
    </row>
    <row r="10852" spans="1:22" x14ac:dyDescent="0.2">
      <c r="A10852" s="1">
        <v>41539</v>
      </c>
      <c r="B10852">
        <v>2013</v>
      </c>
      <c r="C10852">
        <f>_xlfn.MAXIFS(Table1[ScheduleWeekWritten],Table1[ScheduleSeason],Table1[[#This Row],[ScheduleSeason]])</f>
        <v>17</v>
      </c>
      <c r="D10852">
        <v>3</v>
      </c>
      <c r="E10852" cm="1">
        <f t="array" ref="E10852">_xlfn.XLOOKUP(Table1[[#This Row],[ScheduleWeekWritten]],Table3[Game],100+Table3[Increase],Table1[[#This Row],[ScheduleWeekWritten]])</f>
        <v>3</v>
      </c>
      <c r="F10852" t="b">
        <v>0</v>
      </c>
      <c r="G10852" t="s">
        <v>31</v>
      </c>
      <c r="H10852">
        <v>27</v>
      </c>
      <c r="I10852">
        <v>20</v>
      </c>
      <c r="J10852" t="s">
        <v>28</v>
      </c>
      <c r="K10852" t="s">
        <v>32</v>
      </c>
      <c r="L10852" t="str">
        <f>_xlfn.XLOOKUP(Table1[[#This Row],[TeamFavoriteID]],Table2[team_id],Table2[team_name],_xlfn.XLOOKUP(Table1[[#This Row],[TeamFavoriteID]],Table2[team_id_pfr],Table2[team_name],"Even"))</f>
        <v>New York Jets</v>
      </c>
      <c r="M10852">
        <v>-2.5</v>
      </c>
      <c r="N10852">
        <f>IF(Table1[[#This Row],[TeamFavorite]]=Table1[[#This Row],[TeamHome]],Table1[[#This Row],[ScoreAway]]-Table1[[#This Row],[ScoreHome]],Table1[[#This Row],[ScoreHome]]-Table1[[#This Row],[ScoreAway]])</f>
        <v>-7</v>
      </c>
      <c r="O10852">
        <f>IF(Table1[[#This Row],[SpreadActual]]&lt;Table1[[#This Row],[SpreadFavorite]],1,0)</f>
        <v>1</v>
      </c>
      <c r="P10852">
        <v>41</v>
      </c>
      <c r="Q10852" t="s">
        <v>197</v>
      </c>
      <c r="R10852" t="b">
        <v>0</v>
      </c>
      <c r="S10852">
        <v>67</v>
      </c>
      <c r="T10852">
        <v>9</v>
      </c>
      <c r="U10852">
        <v>46</v>
      </c>
    </row>
    <row r="10853" spans="1:22" x14ac:dyDescent="0.2">
      <c r="A10853" s="1">
        <v>41539</v>
      </c>
      <c r="B10853">
        <v>2013</v>
      </c>
      <c r="C10853">
        <f>_xlfn.MAXIFS(Table1[ScheduleWeekWritten],Table1[ScheduleSeason],Table1[[#This Row],[ScheduleSeason]])</f>
        <v>17</v>
      </c>
      <c r="D10853">
        <v>3</v>
      </c>
      <c r="E10853" cm="1">
        <f t="array" ref="E10853">_xlfn.XLOOKUP(Table1[[#This Row],[ScheduleWeekWritten]],Table3[Game],100+Table3[Increase],Table1[[#This Row],[ScheduleWeekWritten]])</f>
        <v>3</v>
      </c>
      <c r="F10853" t="b">
        <v>0</v>
      </c>
      <c r="G10853" t="s">
        <v>49</v>
      </c>
      <c r="H10853">
        <v>23</v>
      </c>
      <c r="I10853">
        <v>40</v>
      </c>
      <c r="J10853" t="s">
        <v>46</v>
      </c>
      <c r="K10853" t="s">
        <v>47</v>
      </c>
      <c r="L10853" t="str">
        <f>_xlfn.XLOOKUP(Table1[[#This Row],[TeamFavoriteID]],Table2[team_id],Table2[team_name],_xlfn.XLOOKUP(Table1[[#This Row],[TeamFavoriteID]],Table2[team_id_pfr],Table2[team_name],"Even"))</f>
        <v>Chicago Bears</v>
      </c>
      <c r="M10853">
        <v>-2.5</v>
      </c>
      <c r="N10853">
        <f>IF(Table1[[#This Row],[TeamFavorite]]=Table1[[#This Row],[TeamHome]],Table1[[#This Row],[ScoreAway]]-Table1[[#This Row],[ScoreHome]],Table1[[#This Row],[ScoreHome]]-Table1[[#This Row],[ScoreAway]])</f>
        <v>-17</v>
      </c>
      <c r="O10853">
        <f>IF(Table1[[#This Row],[SpreadActual]]&lt;Table1[[#This Row],[SpreadFavorite]],1,0)</f>
        <v>1</v>
      </c>
      <c r="P10853">
        <v>41</v>
      </c>
      <c r="Q10853" t="s">
        <v>175</v>
      </c>
      <c r="R10853" t="b">
        <v>0</v>
      </c>
      <c r="S10853">
        <v>56</v>
      </c>
      <c r="T10853">
        <v>5</v>
      </c>
      <c r="U10853">
        <v>72</v>
      </c>
    </row>
    <row r="10854" spans="1:22" x14ac:dyDescent="0.2">
      <c r="A10854" s="1">
        <v>41539</v>
      </c>
      <c r="B10854">
        <v>2013</v>
      </c>
      <c r="C10854">
        <f>_xlfn.MAXIFS(Table1[ScheduleWeekWritten],Table1[ScheduleSeason],Table1[[#This Row],[ScheduleSeason]])</f>
        <v>17</v>
      </c>
      <c r="D10854">
        <v>3</v>
      </c>
      <c r="E10854" cm="1">
        <f t="array" ref="E10854">_xlfn.XLOOKUP(Table1[[#This Row],[ScheduleWeekWritten]],Table3[Game],100+Table3[Increase],Table1[[#This Row],[ScheduleWeekWritten]])</f>
        <v>3</v>
      </c>
      <c r="F10854" t="b">
        <v>0</v>
      </c>
      <c r="G10854" t="s">
        <v>53</v>
      </c>
      <c r="H10854">
        <v>7</v>
      </c>
      <c r="I10854">
        <v>27</v>
      </c>
      <c r="J10854" t="s">
        <v>140</v>
      </c>
      <c r="K10854" t="s">
        <v>87</v>
      </c>
      <c r="L10854" t="str">
        <f>_xlfn.XLOOKUP(Table1[[#This Row],[TeamFavoriteID]],Table2[team_id],Table2[team_name],_xlfn.XLOOKUP(Table1[[#This Row],[TeamFavoriteID]],Table2[team_id_pfr],Table2[team_name],"Even"))</f>
        <v>San Francisco 49ers</v>
      </c>
      <c r="M10854">
        <v>-10</v>
      </c>
      <c r="N10854">
        <f>IF(Table1[[#This Row],[TeamFavorite]]=Table1[[#This Row],[TeamHome]],Table1[[#This Row],[ScoreAway]]-Table1[[#This Row],[ScoreHome]],Table1[[#This Row],[ScoreHome]]-Table1[[#This Row],[ScoreAway]])</f>
        <v>20</v>
      </c>
      <c r="O10854">
        <f>IF(Table1[[#This Row],[SpreadActual]]&lt;Table1[[#This Row],[SpreadFavorite]],1,0)</f>
        <v>0</v>
      </c>
      <c r="P10854">
        <v>47</v>
      </c>
      <c r="Q10854" t="s">
        <v>118</v>
      </c>
      <c r="R10854" t="b">
        <v>0</v>
      </c>
      <c r="S10854">
        <v>66</v>
      </c>
      <c r="T10854">
        <v>5</v>
      </c>
      <c r="U10854">
        <v>63</v>
      </c>
    </row>
    <row r="10855" spans="1:22" x14ac:dyDescent="0.2">
      <c r="A10855" s="1">
        <v>41539</v>
      </c>
      <c r="B10855">
        <v>2013</v>
      </c>
      <c r="C10855">
        <f>_xlfn.MAXIFS(Table1[ScheduleWeekWritten],Table1[ScheduleSeason],Table1[[#This Row],[ScheduleSeason]])</f>
        <v>17</v>
      </c>
      <c r="D10855">
        <v>3</v>
      </c>
      <c r="E10855" cm="1">
        <f t="array" ref="E10855">_xlfn.XLOOKUP(Table1[[#This Row],[ScheduleWeekWritten]],Table3[Game],100+Table3[Increase],Table1[[#This Row],[ScheduleWeekWritten]])</f>
        <v>3</v>
      </c>
      <c r="F10855" t="b">
        <v>0</v>
      </c>
      <c r="G10855" t="s">
        <v>128</v>
      </c>
      <c r="H10855">
        <v>45</v>
      </c>
      <c r="I10855">
        <v>17</v>
      </c>
      <c r="J10855" t="s">
        <v>154</v>
      </c>
      <c r="K10855" t="s">
        <v>132</v>
      </c>
      <c r="L10855" t="str">
        <f>_xlfn.XLOOKUP(Table1[[#This Row],[TeamFavoriteID]],Table2[team_id],Table2[team_name],_xlfn.XLOOKUP(Table1[[#This Row],[TeamFavoriteID]],Table2[team_id_pfr],Table2[team_name],"Even"))</f>
        <v>Seattle Seahawks</v>
      </c>
      <c r="M10855">
        <v>-20</v>
      </c>
      <c r="N10855">
        <f>IF(Table1[[#This Row],[TeamFavorite]]=Table1[[#This Row],[TeamHome]],Table1[[#This Row],[ScoreAway]]-Table1[[#This Row],[ScoreHome]],Table1[[#This Row],[ScoreHome]]-Table1[[#This Row],[ScoreAway]])</f>
        <v>-28</v>
      </c>
      <c r="O10855">
        <f>IF(Table1[[#This Row],[SpreadActual]]&lt;Table1[[#This Row],[SpreadFavorite]],1,0)</f>
        <v>1</v>
      </c>
      <c r="P10855">
        <v>39.5</v>
      </c>
      <c r="Q10855" t="s">
        <v>180</v>
      </c>
      <c r="R10855" t="b">
        <v>0</v>
      </c>
      <c r="S10855">
        <v>61</v>
      </c>
      <c r="T10855">
        <v>17</v>
      </c>
      <c r="U10855">
        <v>87</v>
      </c>
    </row>
    <row r="10856" spans="1:22" x14ac:dyDescent="0.2">
      <c r="A10856" s="1">
        <v>41539</v>
      </c>
      <c r="B10856">
        <v>2013</v>
      </c>
      <c r="C10856">
        <f>_xlfn.MAXIFS(Table1[ScheduleWeekWritten],Table1[ScheduleSeason],Table1[[#This Row],[ScheduleSeason]])</f>
        <v>17</v>
      </c>
      <c r="D10856">
        <v>3</v>
      </c>
      <c r="E10856" cm="1">
        <f t="array" ref="E10856">_xlfn.XLOOKUP(Table1[[#This Row],[ScheduleWeekWritten]],Table3[Game],100+Table3[Increase],Table1[[#This Row],[ScheduleWeekWritten]])</f>
        <v>3</v>
      </c>
      <c r="F10856" t="b">
        <v>0</v>
      </c>
      <c r="G10856" t="s">
        <v>171</v>
      </c>
      <c r="H10856">
        <v>20</v>
      </c>
      <c r="I10856">
        <v>17</v>
      </c>
      <c r="J10856" t="s">
        <v>27</v>
      </c>
      <c r="K10856" t="s">
        <v>25</v>
      </c>
      <c r="L10856" t="str">
        <f>_xlfn.XLOOKUP(Table1[[#This Row],[TeamFavoriteID]],Table2[team_id],Table2[team_name],_xlfn.XLOOKUP(Table1[[#This Row],[TeamFavoriteID]],Table2[team_id_pfr],Table2[team_name],"Even"))</f>
        <v>Houston Oilers</v>
      </c>
      <c r="M10856">
        <v>-3</v>
      </c>
      <c r="N10856">
        <f>IF(Table1[[#This Row],[TeamFavorite]]=Table1[[#This Row],[TeamHome]],Table1[[#This Row],[ScoreAway]]-Table1[[#This Row],[ScoreHome]],Table1[[#This Row],[ScoreHome]]-Table1[[#This Row],[ScoreAway]])</f>
        <v>3</v>
      </c>
      <c r="O10856">
        <f>IF(Table1[[#This Row],[SpreadActual]]&lt;Table1[[#This Row],[SpreadFavorite]],1,0)</f>
        <v>0</v>
      </c>
      <c r="P10856">
        <v>43.5</v>
      </c>
      <c r="Q10856" t="s">
        <v>172</v>
      </c>
      <c r="R10856" t="b">
        <v>0</v>
      </c>
      <c r="S10856">
        <v>76</v>
      </c>
      <c r="T10856">
        <v>7</v>
      </c>
      <c r="U10856">
        <v>46</v>
      </c>
    </row>
    <row r="10857" spans="1:22" x14ac:dyDescent="0.2">
      <c r="A10857" s="1">
        <v>41539</v>
      </c>
      <c r="B10857">
        <v>2013</v>
      </c>
      <c r="C10857">
        <f>_xlfn.MAXIFS(Table1[ScheduleWeekWritten],Table1[ScheduleSeason],Table1[[#This Row],[ScheduleSeason]])</f>
        <v>17</v>
      </c>
      <c r="D10857">
        <v>3</v>
      </c>
      <c r="E10857" cm="1">
        <f t="array" ref="E10857">_xlfn.XLOOKUP(Table1[[#This Row],[ScheduleWeekWritten]],Table3[Game],100+Table3[Increase],Table1[[#This Row],[ScheduleWeekWritten]])</f>
        <v>3</v>
      </c>
      <c r="F10857" t="b">
        <v>0</v>
      </c>
      <c r="G10857" t="s">
        <v>61</v>
      </c>
      <c r="H10857">
        <v>20</v>
      </c>
      <c r="I10857">
        <v>27</v>
      </c>
      <c r="J10857" t="s">
        <v>45</v>
      </c>
      <c r="K10857" t="s">
        <v>79</v>
      </c>
      <c r="L10857" t="str">
        <f>_xlfn.XLOOKUP(Table1[[#This Row],[TeamFavoriteID]],Table2[team_id],Table2[team_name],_xlfn.XLOOKUP(Table1[[#This Row],[TeamFavoriteID]],Table2[team_id_pfr],Table2[team_name],"Even"))</f>
        <v>Detroit Lions</v>
      </c>
      <c r="M10857">
        <v>-1</v>
      </c>
      <c r="N10857">
        <f>IF(Table1[[#This Row],[TeamFavorite]]=Table1[[#This Row],[TeamHome]],Table1[[#This Row],[ScoreAway]]-Table1[[#This Row],[ScoreHome]],Table1[[#This Row],[ScoreHome]]-Table1[[#This Row],[ScoreAway]])</f>
        <v>-7</v>
      </c>
      <c r="O10857">
        <f>IF(Table1[[#This Row],[SpreadActual]]&lt;Table1[[#This Row],[SpreadFavorite]],1,0)</f>
        <v>1</v>
      </c>
      <c r="P10857">
        <v>49.5</v>
      </c>
      <c r="Q10857" t="s">
        <v>165</v>
      </c>
      <c r="R10857" t="b">
        <v>0</v>
      </c>
      <c r="S10857">
        <v>72</v>
      </c>
      <c r="T10857">
        <v>8</v>
      </c>
      <c r="U10857">
        <v>51</v>
      </c>
    </row>
    <row r="10858" spans="1:22" x14ac:dyDescent="0.2">
      <c r="A10858" s="1">
        <v>41540</v>
      </c>
      <c r="B10858">
        <v>2013</v>
      </c>
      <c r="C10858">
        <f>_xlfn.MAXIFS(Table1[ScheduleWeekWritten],Table1[ScheduleSeason],Table1[[#This Row],[ScheduleSeason]])</f>
        <v>17</v>
      </c>
      <c r="D10858">
        <v>3</v>
      </c>
      <c r="E10858" cm="1">
        <f t="array" ref="E10858">_xlfn.XLOOKUP(Table1[[#This Row],[ScheduleWeekWritten]],Table3[Game],100+Table3[Increase],Table1[[#This Row],[ScheduleWeekWritten]])</f>
        <v>3</v>
      </c>
      <c r="F10858" t="b">
        <v>0</v>
      </c>
      <c r="G10858" t="s">
        <v>24</v>
      </c>
      <c r="H10858">
        <v>37</v>
      </c>
      <c r="I10858">
        <v>21</v>
      </c>
      <c r="J10858" t="s">
        <v>20</v>
      </c>
      <c r="K10858" t="s">
        <v>88</v>
      </c>
      <c r="L10858" t="str">
        <f>_xlfn.XLOOKUP(Table1[[#This Row],[TeamFavoriteID]],Table2[team_id],Table2[team_name],_xlfn.XLOOKUP(Table1[[#This Row],[TeamFavoriteID]],Table2[team_id_pfr],Table2[team_name],"Even"))</f>
        <v>Denver Broncos</v>
      </c>
      <c r="M10858">
        <v>-16.5</v>
      </c>
      <c r="N10858">
        <f>IF(Table1[[#This Row],[TeamFavorite]]=Table1[[#This Row],[TeamHome]],Table1[[#This Row],[ScoreAway]]-Table1[[#This Row],[ScoreHome]],Table1[[#This Row],[ScoreHome]]-Table1[[#This Row],[ScoreAway]])</f>
        <v>-16</v>
      </c>
      <c r="O10858">
        <f>IF(Table1[[#This Row],[SpreadActual]]&lt;Table1[[#This Row],[SpreadFavorite]],1,0)</f>
        <v>0</v>
      </c>
      <c r="P10858">
        <v>50</v>
      </c>
      <c r="Q10858" t="s">
        <v>174</v>
      </c>
      <c r="R10858" t="b">
        <v>0</v>
      </c>
      <c r="S10858">
        <v>64</v>
      </c>
      <c r="T10858">
        <v>16</v>
      </c>
      <c r="U10858">
        <v>28</v>
      </c>
    </row>
    <row r="10859" spans="1:22" x14ac:dyDescent="0.2">
      <c r="A10859" s="1">
        <v>41543</v>
      </c>
      <c r="B10859">
        <v>2013</v>
      </c>
      <c r="C10859">
        <f>_xlfn.MAXIFS(Table1[ScheduleWeekWritten],Table1[ScheduleSeason],Table1[[#This Row],[ScheduleSeason]])</f>
        <v>17</v>
      </c>
      <c r="D10859">
        <v>4</v>
      </c>
      <c r="E10859" cm="1">
        <f t="array" ref="E10859">_xlfn.XLOOKUP(Table1[[#This Row],[ScheduleWeekWritten]],Table3[Game],100+Table3[Increase],Table1[[#This Row],[ScheduleWeekWritten]])</f>
        <v>4</v>
      </c>
      <c r="F10859" t="b">
        <v>0</v>
      </c>
      <c r="G10859" t="s">
        <v>153</v>
      </c>
      <c r="H10859">
        <v>11</v>
      </c>
      <c r="I10859">
        <v>35</v>
      </c>
      <c r="J10859" t="s">
        <v>53</v>
      </c>
      <c r="K10859" t="s">
        <v>87</v>
      </c>
      <c r="L10859" t="str">
        <f>_xlfn.XLOOKUP(Table1[[#This Row],[TeamFavoriteID]],Table2[team_id],Table2[team_name],_xlfn.XLOOKUP(Table1[[#This Row],[TeamFavoriteID]],Table2[team_id_pfr],Table2[team_name],"Even"))</f>
        <v>San Francisco 49ers</v>
      </c>
      <c r="M10859">
        <v>-4</v>
      </c>
      <c r="N10859">
        <f>IF(Table1[[#This Row],[TeamFavorite]]=Table1[[#This Row],[TeamHome]],Table1[[#This Row],[ScoreAway]]-Table1[[#This Row],[ScoreHome]],Table1[[#This Row],[ScoreHome]]-Table1[[#This Row],[ScoreAway]])</f>
        <v>-24</v>
      </c>
      <c r="O10859">
        <f>IF(Table1[[#This Row],[SpreadActual]]&lt;Table1[[#This Row],[SpreadFavorite]],1,0)</f>
        <v>1</v>
      </c>
      <c r="P10859">
        <v>43.5</v>
      </c>
      <c r="Q10859" t="s">
        <v>157</v>
      </c>
      <c r="R10859" t="b">
        <v>0</v>
      </c>
      <c r="S10859">
        <v>72</v>
      </c>
      <c r="T10859">
        <v>0</v>
      </c>
      <c r="V10859" t="s">
        <v>103</v>
      </c>
    </row>
    <row r="10860" spans="1:22" x14ac:dyDescent="0.2">
      <c r="A10860" s="1">
        <v>41546</v>
      </c>
      <c r="B10860">
        <v>2013</v>
      </c>
      <c r="C10860">
        <f>_xlfn.MAXIFS(Table1[ScheduleWeekWritten],Table1[ScheduleSeason],Table1[[#This Row],[ScheduleSeason]])</f>
        <v>17</v>
      </c>
      <c r="D10860">
        <v>4</v>
      </c>
      <c r="E10860" cm="1">
        <f t="array" ref="E10860">_xlfn.XLOOKUP(Table1[[#This Row],[ScheduleWeekWritten]],Table3[Game],100+Table3[Increase],Table1[[#This Row],[ScheduleWeekWritten]])</f>
        <v>4</v>
      </c>
      <c r="F10860" t="b">
        <v>0</v>
      </c>
      <c r="G10860" t="s">
        <v>38</v>
      </c>
      <c r="H10860">
        <v>23</v>
      </c>
      <c r="I10860">
        <v>30</v>
      </c>
      <c r="J10860" t="s">
        <v>115</v>
      </c>
      <c r="K10860" t="s">
        <v>109</v>
      </c>
      <c r="L10860" t="str">
        <f>_xlfn.XLOOKUP(Table1[[#This Row],[TeamFavoriteID]],Table2[team_id],Table2[team_name],_xlfn.XLOOKUP(Table1[[#This Row],[TeamFavoriteID]],Table2[team_id_pfr],Table2[team_name],"Even"))</f>
        <v>Atlanta Falcons</v>
      </c>
      <c r="M10860">
        <v>-3</v>
      </c>
      <c r="N10860">
        <f>IF(Table1[[#This Row],[TeamFavorite]]=Table1[[#This Row],[TeamHome]],Table1[[#This Row],[ScoreAway]]-Table1[[#This Row],[ScoreHome]],Table1[[#This Row],[ScoreHome]]-Table1[[#This Row],[ScoreAway]])</f>
        <v>7</v>
      </c>
      <c r="O10860">
        <f>IF(Table1[[#This Row],[SpreadActual]]&lt;Table1[[#This Row],[SpreadFavorite]],1,0)</f>
        <v>0</v>
      </c>
      <c r="P10860">
        <v>50</v>
      </c>
      <c r="Q10860" t="s">
        <v>148</v>
      </c>
      <c r="R10860" t="b">
        <v>0</v>
      </c>
      <c r="S10860">
        <v>72</v>
      </c>
      <c r="T10860">
        <v>0</v>
      </c>
      <c r="V10860" t="s">
        <v>103</v>
      </c>
    </row>
    <row r="10861" spans="1:22" x14ac:dyDescent="0.2">
      <c r="A10861" s="1">
        <v>41546</v>
      </c>
      <c r="B10861">
        <v>2013</v>
      </c>
      <c r="C10861">
        <f>_xlfn.MAXIFS(Table1[ScheduleWeekWritten],Table1[ScheduleSeason],Table1[[#This Row],[ScheduleSeason]])</f>
        <v>17</v>
      </c>
      <c r="D10861">
        <v>4</v>
      </c>
      <c r="E10861" cm="1">
        <f t="array" ref="E10861">_xlfn.XLOOKUP(Table1[[#This Row],[ScheduleWeekWritten]],Table3[Game],100+Table3[Increase],Table1[[#This Row],[ScheduleWeekWritten]])</f>
        <v>4</v>
      </c>
      <c r="F10861" t="b">
        <v>0</v>
      </c>
      <c r="G10861" t="s">
        <v>28</v>
      </c>
      <c r="H10861">
        <v>23</v>
      </c>
      <c r="I10861">
        <v>20</v>
      </c>
      <c r="J10861" t="s">
        <v>158</v>
      </c>
      <c r="K10861" t="s">
        <v>159</v>
      </c>
      <c r="L10861" t="str">
        <f>_xlfn.XLOOKUP(Table1[[#This Row],[TeamFavoriteID]],Table2[team_id],Table2[team_name],_xlfn.XLOOKUP(Table1[[#This Row],[TeamFavoriteID]],Table2[team_id_pfr],Table2[team_name],"Even"))</f>
        <v>Baltimore Ravens</v>
      </c>
      <c r="M10861">
        <v>-4</v>
      </c>
      <c r="N10861">
        <f>IF(Table1[[#This Row],[TeamFavorite]]=Table1[[#This Row],[TeamHome]],Table1[[#This Row],[ScoreAway]]-Table1[[#This Row],[ScoreHome]],Table1[[#This Row],[ScoreHome]]-Table1[[#This Row],[ScoreAway]])</f>
        <v>3</v>
      </c>
      <c r="O10861">
        <f>IF(Table1[[#This Row],[SpreadActual]]&lt;Table1[[#This Row],[SpreadFavorite]],1,0)</f>
        <v>0</v>
      </c>
      <c r="P10861">
        <v>45</v>
      </c>
      <c r="Q10861" t="s">
        <v>123</v>
      </c>
      <c r="R10861" t="b">
        <v>0</v>
      </c>
      <c r="S10861">
        <v>74</v>
      </c>
      <c r="T10861">
        <v>8</v>
      </c>
      <c r="U10861">
        <v>57</v>
      </c>
    </row>
    <row r="10862" spans="1:22" x14ac:dyDescent="0.2">
      <c r="A10862" s="1">
        <v>41546</v>
      </c>
      <c r="B10862">
        <v>2013</v>
      </c>
      <c r="C10862">
        <f>_xlfn.MAXIFS(Table1[ScheduleWeekWritten],Table1[ScheduleSeason],Table1[[#This Row],[ScheduleSeason]])</f>
        <v>17</v>
      </c>
      <c r="D10862">
        <v>4</v>
      </c>
      <c r="E10862" cm="1">
        <f t="array" ref="E10862">_xlfn.XLOOKUP(Table1[[#This Row],[ScheduleWeekWritten]],Table3[Game],100+Table3[Increase],Table1[[#This Row],[ScheduleWeekWritten]])</f>
        <v>4</v>
      </c>
      <c r="F10862" t="b">
        <v>0</v>
      </c>
      <c r="G10862" t="s">
        <v>62</v>
      </c>
      <c r="H10862">
        <v>17</v>
      </c>
      <c r="I10862">
        <v>6</v>
      </c>
      <c r="J10862" t="s">
        <v>101</v>
      </c>
      <c r="K10862" t="s">
        <v>104</v>
      </c>
      <c r="L10862" t="str">
        <f>_xlfn.XLOOKUP(Table1[[#This Row],[TeamFavoriteID]],Table2[team_id],Table2[team_name],_xlfn.XLOOKUP(Table1[[#This Row],[TeamFavoriteID]],Table2[team_id_pfr],Table2[team_name],"Even"))</f>
        <v>Cincinnati Bengals</v>
      </c>
      <c r="M10862">
        <v>-4.5</v>
      </c>
      <c r="N10862">
        <f>IF(Table1[[#This Row],[TeamFavorite]]=Table1[[#This Row],[TeamHome]],Table1[[#This Row],[ScoreAway]]-Table1[[#This Row],[ScoreHome]],Table1[[#This Row],[ScoreHome]]-Table1[[#This Row],[ScoreAway]])</f>
        <v>11</v>
      </c>
      <c r="O10862">
        <f>IF(Table1[[#This Row],[SpreadActual]]&lt;Table1[[#This Row],[SpreadFavorite]],1,0)</f>
        <v>0</v>
      </c>
      <c r="P10862">
        <v>42.5</v>
      </c>
      <c r="Q10862" t="s">
        <v>170</v>
      </c>
      <c r="R10862" t="b">
        <v>0</v>
      </c>
      <c r="S10862">
        <v>73</v>
      </c>
      <c r="T10862">
        <v>9</v>
      </c>
      <c r="U10862">
        <v>67</v>
      </c>
    </row>
    <row r="10863" spans="1:22" x14ac:dyDescent="0.2">
      <c r="A10863" s="1">
        <v>41546</v>
      </c>
      <c r="B10863">
        <v>2013</v>
      </c>
      <c r="C10863">
        <f>_xlfn.MAXIFS(Table1[ScheduleWeekWritten],Table1[ScheduleSeason],Table1[[#This Row],[ScheduleSeason]])</f>
        <v>17</v>
      </c>
      <c r="D10863">
        <v>4</v>
      </c>
      <c r="E10863" cm="1">
        <f t="array" ref="E10863">_xlfn.XLOOKUP(Table1[[#This Row],[ScheduleWeekWritten]],Table3[Game],100+Table3[Increase],Table1[[#This Row],[ScheduleWeekWritten]])</f>
        <v>4</v>
      </c>
      <c r="F10863" t="b">
        <v>0</v>
      </c>
      <c r="G10863" t="s">
        <v>24</v>
      </c>
      <c r="H10863">
        <v>52</v>
      </c>
      <c r="I10863">
        <v>20</v>
      </c>
      <c r="J10863" t="s">
        <v>58</v>
      </c>
      <c r="K10863" t="s">
        <v>88</v>
      </c>
      <c r="L10863" t="str">
        <f>_xlfn.XLOOKUP(Table1[[#This Row],[TeamFavoriteID]],Table2[team_id],Table2[team_name],_xlfn.XLOOKUP(Table1[[#This Row],[TeamFavoriteID]],Table2[team_id_pfr],Table2[team_name],"Even"))</f>
        <v>Denver Broncos</v>
      </c>
      <c r="M10863">
        <v>-11.5</v>
      </c>
      <c r="N10863">
        <f>IF(Table1[[#This Row],[TeamFavorite]]=Table1[[#This Row],[TeamHome]],Table1[[#This Row],[ScoreAway]]-Table1[[#This Row],[ScoreHome]],Table1[[#This Row],[ScoreHome]]-Table1[[#This Row],[ScoreAway]])</f>
        <v>-32</v>
      </c>
      <c r="O10863">
        <f>IF(Table1[[#This Row],[SpreadActual]]&lt;Table1[[#This Row],[SpreadFavorite]],1,0)</f>
        <v>1</v>
      </c>
      <c r="P10863">
        <v>59</v>
      </c>
      <c r="Q10863" t="s">
        <v>174</v>
      </c>
      <c r="R10863" t="b">
        <v>0</v>
      </c>
      <c r="S10863">
        <v>76</v>
      </c>
      <c r="T10863">
        <v>8</v>
      </c>
      <c r="U10863">
        <v>16</v>
      </c>
    </row>
    <row r="10864" spans="1:22" x14ac:dyDescent="0.2">
      <c r="A10864" s="1">
        <v>41546</v>
      </c>
      <c r="B10864">
        <v>2013</v>
      </c>
      <c r="C10864">
        <f>_xlfn.MAXIFS(Table1[ScheduleWeekWritten],Table1[ScheduleSeason],Table1[[#This Row],[ScheduleSeason]])</f>
        <v>17</v>
      </c>
      <c r="D10864">
        <v>4</v>
      </c>
      <c r="E10864" cm="1">
        <f t="array" ref="E10864">_xlfn.XLOOKUP(Table1[[#This Row],[ScheduleWeekWritten]],Table3[Game],100+Table3[Increase],Table1[[#This Row],[ScheduleWeekWritten]])</f>
        <v>4</v>
      </c>
      <c r="F10864" t="b">
        <v>0</v>
      </c>
      <c r="G10864" t="s">
        <v>45</v>
      </c>
      <c r="H10864">
        <v>40</v>
      </c>
      <c r="I10864">
        <v>32</v>
      </c>
      <c r="J10864" t="s">
        <v>46</v>
      </c>
      <c r="K10864" t="s">
        <v>79</v>
      </c>
      <c r="L10864" t="str">
        <f>_xlfn.XLOOKUP(Table1[[#This Row],[TeamFavoriteID]],Table2[team_id],Table2[team_name],_xlfn.XLOOKUP(Table1[[#This Row],[TeamFavoriteID]],Table2[team_id_pfr],Table2[team_name],"Even"))</f>
        <v>Detroit Lions</v>
      </c>
      <c r="M10864">
        <v>-2.5</v>
      </c>
      <c r="N10864">
        <f>IF(Table1[[#This Row],[TeamFavorite]]=Table1[[#This Row],[TeamHome]],Table1[[#This Row],[ScoreAway]]-Table1[[#This Row],[ScoreHome]],Table1[[#This Row],[ScoreHome]]-Table1[[#This Row],[ScoreAway]])</f>
        <v>-8</v>
      </c>
      <c r="O10864">
        <f>IF(Table1[[#This Row],[SpreadActual]]&lt;Table1[[#This Row],[SpreadFavorite]],1,0)</f>
        <v>1</v>
      </c>
      <c r="P10864">
        <v>49.5</v>
      </c>
      <c r="Q10864" t="s">
        <v>181</v>
      </c>
      <c r="R10864" t="b">
        <v>0</v>
      </c>
      <c r="S10864">
        <v>72</v>
      </c>
      <c r="T10864">
        <v>0</v>
      </c>
      <c r="V10864" t="s">
        <v>103</v>
      </c>
    </row>
    <row r="10865" spans="1:22" x14ac:dyDescent="0.2">
      <c r="A10865" s="1">
        <v>41546</v>
      </c>
      <c r="B10865">
        <v>2013</v>
      </c>
      <c r="C10865">
        <f>_xlfn.MAXIFS(Table1[ScheduleWeekWritten],Table1[ScheduleSeason],Table1[[#This Row],[ScheduleSeason]])</f>
        <v>17</v>
      </c>
      <c r="D10865">
        <v>4</v>
      </c>
      <c r="E10865" cm="1">
        <f t="array" ref="E10865">_xlfn.XLOOKUP(Table1[[#This Row],[ScheduleWeekWritten]],Table3[Game],100+Table3[Increase],Table1[[#This Row],[ScheduleWeekWritten]])</f>
        <v>4</v>
      </c>
      <c r="F10865" t="b">
        <v>0</v>
      </c>
      <c r="G10865" t="s">
        <v>177</v>
      </c>
      <c r="H10865">
        <v>20</v>
      </c>
      <c r="I10865">
        <v>23</v>
      </c>
      <c r="J10865" t="s">
        <v>128</v>
      </c>
      <c r="K10865" t="s">
        <v>132</v>
      </c>
      <c r="L10865" t="str">
        <f>_xlfn.XLOOKUP(Table1[[#This Row],[TeamFavoriteID]],Table2[team_id],Table2[team_name],_xlfn.XLOOKUP(Table1[[#This Row],[TeamFavoriteID]],Table2[team_id_pfr],Table2[team_name],"Even"))</f>
        <v>Seattle Seahawks</v>
      </c>
      <c r="M10865">
        <v>-2</v>
      </c>
      <c r="N10865">
        <f>IF(Table1[[#This Row],[TeamFavorite]]=Table1[[#This Row],[TeamHome]],Table1[[#This Row],[ScoreAway]]-Table1[[#This Row],[ScoreHome]],Table1[[#This Row],[ScoreHome]]-Table1[[#This Row],[ScoreAway]])</f>
        <v>-3</v>
      </c>
      <c r="O10865">
        <f>IF(Table1[[#This Row],[SpreadActual]]&lt;Table1[[#This Row],[SpreadFavorite]],1,0)</f>
        <v>1</v>
      </c>
      <c r="P10865">
        <v>41</v>
      </c>
      <c r="Q10865" t="s">
        <v>178</v>
      </c>
      <c r="R10865" t="b">
        <v>0</v>
      </c>
      <c r="S10865">
        <v>82</v>
      </c>
      <c r="T10865">
        <v>9</v>
      </c>
      <c r="U10865">
        <v>90</v>
      </c>
      <c r="V10865" t="s">
        <v>193</v>
      </c>
    </row>
    <row r="10866" spans="1:22" x14ac:dyDescent="0.2">
      <c r="A10866" s="1">
        <v>41546</v>
      </c>
      <c r="B10866">
        <v>2013</v>
      </c>
      <c r="C10866">
        <f>_xlfn.MAXIFS(Table1[ScheduleWeekWritten],Table1[ScheduleSeason],Table1[[#This Row],[ScheduleSeason]])</f>
        <v>17</v>
      </c>
      <c r="D10866">
        <v>4</v>
      </c>
      <c r="E10866" cm="1">
        <f t="array" ref="E10866">_xlfn.XLOOKUP(Table1[[#This Row],[ScheduleWeekWritten]],Table3[Game],100+Table3[Increase],Table1[[#This Row],[ScheduleWeekWritten]])</f>
        <v>4</v>
      </c>
      <c r="F10866" t="b">
        <v>0</v>
      </c>
      <c r="G10866" t="s">
        <v>154</v>
      </c>
      <c r="H10866">
        <v>3</v>
      </c>
      <c r="I10866">
        <v>37</v>
      </c>
      <c r="J10866" t="s">
        <v>140</v>
      </c>
      <c r="K10866" t="s">
        <v>72</v>
      </c>
      <c r="L10866" t="str">
        <f>_xlfn.XLOOKUP(Table1[[#This Row],[TeamFavoriteID]],Table2[team_id],Table2[team_name],_xlfn.XLOOKUP(Table1[[#This Row],[TeamFavoriteID]],Table2[team_id_pfr],Table2[team_name],"Even"))</f>
        <v>Baltimore Colts</v>
      </c>
      <c r="M10866">
        <v>-9.5</v>
      </c>
      <c r="N10866">
        <f>IF(Table1[[#This Row],[TeamFavorite]]=Table1[[#This Row],[TeamHome]],Table1[[#This Row],[ScoreAway]]-Table1[[#This Row],[ScoreHome]],Table1[[#This Row],[ScoreHome]]-Table1[[#This Row],[ScoreAway]])</f>
        <v>-34</v>
      </c>
      <c r="O10866">
        <f>IF(Table1[[#This Row],[SpreadActual]]&lt;Table1[[#This Row],[SpreadFavorite]],1,0)</f>
        <v>1</v>
      </c>
      <c r="P10866">
        <v>42.5</v>
      </c>
      <c r="Q10866" t="s">
        <v>155</v>
      </c>
      <c r="R10866" t="b">
        <v>0</v>
      </c>
      <c r="S10866">
        <v>80</v>
      </c>
      <c r="T10866">
        <v>12</v>
      </c>
      <c r="U10866">
        <v>65</v>
      </c>
    </row>
    <row r="10867" spans="1:22" x14ac:dyDescent="0.2">
      <c r="A10867" s="1">
        <v>41546</v>
      </c>
      <c r="B10867">
        <v>2013</v>
      </c>
      <c r="C10867">
        <f>_xlfn.MAXIFS(Table1[ScheduleWeekWritten],Table1[ScheduleSeason],Table1[[#This Row],[ScheduleSeason]])</f>
        <v>17</v>
      </c>
      <c r="D10867">
        <v>4</v>
      </c>
      <c r="E10867" cm="1">
        <f t="array" ref="E10867">_xlfn.XLOOKUP(Table1[[#This Row],[ScheduleWeekWritten]],Table3[Game],100+Table3[Increase],Table1[[#This Row],[ScheduleWeekWritten]])</f>
        <v>4</v>
      </c>
      <c r="F10867" t="b">
        <v>0</v>
      </c>
      <c r="G10867" t="s">
        <v>42</v>
      </c>
      <c r="H10867">
        <v>31</v>
      </c>
      <c r="I10867">
        <v>7</v>
      </c>
      <c r="J10867" t="s">
        <v>50</v>
      </c>
      <c r="K10867" t="s">
        <v>75</v>
      </c>
      <c r="L10867" t="str">
        <f>_xlfn.XLOOKUP(Table1[[#This Row],[TeamFavoriteID]],Table2[team_id],Table2[team_name],_xlfn.XLOOKUP(Table1[[#This Row],[TeamFavoriteID]],Table2[team_id_pfr],Table2[team_name],"Even"))</f>
        <v>Kansas City Chiefs</v>
      </c>
      <c r="M10867">
        <v>-4.5</v>
      </c>
      <c r="N10867">
        <f>IF(Table1[[#This Row],[TeamFavorite]]=Table1[[#This Row],[TeamHome]],Table1[[#This Row],[ScoreAway]]-Table1[[#This Row],[ScoreHome]],Table1[[#This Row],[ScoreHome]]-Table1[[#This Row],[ScoreAway]])</f>
        <v>-24</v>
      </c>
      <c r="O10867">
        <f>IF(Table1[[#This Row],[SpreadActual]]&lt;Table1[[#This Row],[SpreadFavorite]],1,0)</f>
        <v>1</v>
      </c>
      <c r="P10867">
        <v>44</v>
      </c>
      <c r="Q10867" t="s">
        <v>117</v>
      </c>
      <c r="R10867" t="b">
        <v>0</v>
      </c>
      <c r="S10867">
        <v>73</v>
      </c>
      <c r="T10867">
        <v>5</v>
      </c>
      <c r="U10867">
        <v>65</v>
      </c>
    </row>
    <row r="10868" spans="1:22" x14ac:dyDescent="0.2">
      <c r="A10868" s="1">
        <v>41546</v>
      </c>
      <c r="B10868">
        <v>2013</v>
      </c>
      <c r="C10868">
        <f>_xlfn.MAXIFS(Table1[ScheduleWeekWritten],Table1[ScheduleSeason],Table1[[#This Row],[ScheduleSeason]])</f>
        <v>17</v>
      </c>
      <c r="D10868">
        <v>4</v>
      </c>
      <c r="E10868" cm="1">
        <f t="array" ref="E10868">_xlfn.XLOOKUP(Table1[[#This Row],[ScheduleWeekWritten]],Table3[Game],100+Table3[Increase],Table1[[#This Row],[ScheduleWeekWritten]])</f>
        <v>4</v>
      </c>
      <c r="F10868" t="b">
        <v>0</v>
      </c>
      <c r="G10868" t="s">
        <v>54</v>
      </c>
      <c r="H10868">
        <v>34</v>
      </c>
      <c r="I10868">
        <v>27</v>
      </c>
      <c r="J10868" t="s">
        <v>49</v>
      </c>
      <c r="K10868" t="s">
        <v>51</v>
      </c>
      <c r="L10868" t="str">
        <f>_xlfn.XLOOKUP(Table1[[#This Row],[TeamFavoriteID]],Table2[team_id],Table2[team_name],_xlfn.XLOOKUP(Table1[[#This Row],[TeamFavoriteID]],Table2[team_id_pfr],Table2[team_name],"Even"))</f>
        <v>Pittsburgh Steelers</v>
      </c>
      <c r="M10868">
        <v>-3</v>
      </c>
      <c r="N10868">
        <f>IF(Table1[[#This Row],[TeamFavorite]]=Table1[[#This Row],[TeamHome]],Table1[[#This Row],[ScoreAway]]-Table1[[#This Row],[ScoreHome]],Table1[[#This Row],[ScoreHome]]-Table1[[#This Row],[ScoreAway]])</f>
        <v>7</v>
      </c>
      <c r="O10868">
        <f>IF(Table1[[#This Row],[SpreadActual]]&lt;Table1[[#This Row],[SpreadFavorite]],1,0)</f>
        <v>0</v>
      </c>
      <c r="P10868">
        <v>41.5</v>
      </c>
      <c r="Q10868" t="s">
        <v>189</v>
      </c>
      <c r="R10868" t="b">
        <v>1</v>
      </c>
      <c r="S10868">
        <v>54</v>
      </c>
      <c r="T10868">
        <v>11</v>
      </c>
      <c r="U10868">
        <v>86</v>
      </c>
    </row>
    <row r="10869" spans="1:22" x14ac:dyDescent="0.2">
      <c r="A10869" s="1">
        <v>41546</v>
      </c>
      <c r="B10869">
        <v>2013</v>
      </c>
      <c r="C10869">
        <f>_xlfn.MAXIFS(Table1[ScheduleWeekWritten],Table1[ScheduleSeason],Table1[[#This Row],[ScheduleSeason]])</f>
        <v>17</v>
      </c>
      <c r="D10869">
        <v>4</v>
      </c>
      <c r="E10869" cm="1">
        <f t="array" ref="E10869">_xlfn.XLOOKUP(Table1[[#This Row],[ScheduleWeekWritten]],Table3[Game],100+Table3[Increase],Table1[[#This Row],[ScheduleWeekWritten]])</f>
        <v>4</v>
      </c>
      <c r="F10869" t="b">
        <v>0</v>
      </c>
      <c r="G10869" t="s">
        <v>20</v>
      </c>
      <c r="H10869">
        <v>14</v>
      </c>
      <c r="I10869">
        <v>24</v>
      </c>
      <c r="J10869" t="s">
        <v>61</v>
      </c>
      <c r="K10869" t="s">
        <v>85</v>
      </c>
      <c r="L10869" t="str">
        <f>_xlfn.XLOOKUP(Table1[[#This Row],[TeamFavoriteID]],Table2[team_id],Table2[team_name],_xlfn.XLOOKUP(Table1[[#This Row],[TeamFavoriteID]],Table2[team_id_pfr],Table2[team_name],"Even"))</f>
        <v>Washington Commanders</v>
      </c>
      <c r="M10869">
        <v>-4</v>
      </c>
      <c r="N10869">
        <f>IF(Table1[[#This Row],[TeamFavorite]]=Table1[[#This Row],[TeamHome]],Table1[[#This Row],[ScoreAway]]-Table1[[#This Row],[ScoreHome]],Table1[[#This Row],[ScoreHome]]-Table1[[#This Row],[ScoreAway]])</f>
        <v>-10</v>
      </c>
      <c r="O10869">
        <f>IF(Table1[[#This Row],[SpreadActual]]&lt;Table1[[#This Row],[SpreadFavorite]],1,0)</f>
        <v>1</v>
      </c>
      <c r="P10869">
        <v>46</v>
      </c>
      <c r="Q10869" t="s">
        <v>76</v>
      </c>
      <c r="R10869" t="b">
        <v>0</v>
      </c>
      <c r="S10869">
        <v>77</v>
      </c>
      <c r="T10869">
        <v>5</v>
      </c>
      <c r="U10869">
        <v>52</v>
      </c>
    </row>
    <row r="10870" spans="1:22" x14ac:dyDescent="0.2">
      <c r="A10870" s="1">
        <v>41546</v>
      </c>
      <c r="B10870">
        <v>2013</v>
      </c>
      <c r="C10870">
        <f>_xlfn.MAXIFS(Table1[ScheduleWeekWritten],Table1[ScheduleSeason],Table1[[#This Row],[ScheduleSeason]])</f>
        <v>17</v>
      </c>
      <c r="D10870">
        <v>4</v>
      </c>
      <c r="E10870" cm="1">
        <f t="array" ref="E10870">_xlfn.XLOOKUP(Table1[[#This Row],[ScheduleWeekWritten]],Table3[Game],100+Table3[Increase],Table1[[#This Row],[ScheduleWeekWritten]])</f>
        <v>4</v>
      </c>
      <c r="F10870" t="b">
        <v>0</v>
      </c>
      <c r="G10870" t="s">
        <v>27</v>
      </c>
      <c r="H10870">
        <v>30</v>
      </c>
      <c r="I10870">
        <v>21</v>
      </c>
      <c r="J10870" t="s">
        <v>67</v>
      </c>
      <c r="K10870" t="s">
        <v>68</v>
      </c>
      <c r="L10870" t="str">
        <f>_xlfn.XLOOKUP(Table1[[#This Row],[TeamFavoriteID]],Table2[team_id],Table2[team_name],_xlfn.XLOOKUP(Table1[[#This Row],[TeamFavoriteID]],Table2[team_id_pfr],Table2[team_name],"Even"))</f>
        <v>Dallas Cowboys</v>
      </c>
      <c r="M10870">
        <v>-1.5</v>
      </c>
      <c r="N10870">
        <f>IF(Table1[[#This Row],[TeamFavorite]]=Table1[[#This Row],[TeamHome]],Table1[[#This Row],[ScoreAway]]-Table1[[#This Row],[ScoreHome]],Table1[[#This Row],[ScoreHome]]-Table1[[#This Row],[ScoreAway]])</f>
        <v>9</v>
      </c>
      <c r="O10870">
        <f>IF(Table1[[#This Row],[SpreadActual]]&lt;Table1[[#This Row],[SpreadFavorite]],1,0)</f>
        <v>0</v>
      </c>
      <c r="P10870">
        <v>48</v>
      </c>
      <c r="Q10870" t="s">
        <v>94</v>
      </c>
      <c r="R10870" t="b">
        <v>0</v>
      </c>
      <c r="S10870">
        <v>80</v>
      </c>
      <c r="T10870">
        <v>7</v>
      </c>
      <c r="U10870">
        <v>27</v>
      </c>
    </row>
    <row r="10871" spans="1:22" x14ac:dyDescent="0.2">
      <c r="A10871" s="1">
        <v>41546</v>
      </c>
      <c r="B10871">
        <v>2013</v>
      </c>
      <c r="C10871">
        <f>_xlfn.MAXIFS(Table1[ScheduleWeekWritten],Table1[ScheduleSeason],Table1[[#This Row],[ScheduleSeason]])</f>
        <v>17</v>
      </c>
      <c r="D10871">
        <v>4</v>
      </c>
      <c r="E10871" cm="1">
        <f t="array" ref="E10871">_xlfn.XLOOKUP(Table1[[#This Row],[ScheduleWeekWritten]],Table3[Game],100+Table3[Increase],Table1[[#This Row],[ScheduleWeekWritten]])</f>
        <v>4</v>
      </c>
      <c r="F10871" t="b">
        <v>0</v>
      </c>
      <c r="G10871" t="s">
        <v>127</v>
      </c>
      <c r="H10871">
        <v>10</v>
      </c>
      <c r="I10871">
        <v>13</v>
      </c>
      <c r="J10871" t="s">
        <v>149</v>
      </c>
      <c r="K10871" t="s">
        <v>133</v>
      </c>
      <c r="L10871" t="str">
        <f>_xlfn.XLOOKUP(Table1[[#This Row],[TeamFavoriteID]],Table2[team_id],Table2[team_name],_xlfn.XLOOKUP(Table1[[#This Row],[TeamFavoriteID]],Table2[team_id_pfr],Table2[team_name],"Even"))</f>
        <v>Tampa Bay Buccaneers</v>
      </c>
      <c r="M10871">
        <v>-2.5</v>
      </c>
      <c r="N10871">
        <f>IF(Table1[[#This Row],[TeamFavorite]]=Table1[[#This Row],[TeamHome]],Table1[[#This Row],[ScoreAway]]-Table1[[#This Row],[ScoreHome]],Table1[[#This Row],[ScoreHome]]-Table1[[#This Row],[ScoreAway]])</f>
        <v>3</v>
      </c>
      <c r="O10871">
        <f>IF(Table1[[#This Row],[SpreadActual]]&lt;Table1[[#This Row],[SpreadFavorite]],1,0)</f>
        <v>0</v>
      </c>
      <c r="P10871">
        <v>40</v>
      </c>
      <c r="Q10871" t="s">
        <v>168</v>
      </c>
      <c r="R10871" t="b">
        <v>0</v>
      </c>
      <c r="S10871">
        <v>84</v>
      </c>
      <c r="T10871">
        <v>7</v>
      </c>
      <c r="U10871">
        <v>55</v>
      </c>
    </row>
    <row r="10872" spans="1:22" x14ac:dyDescent="0.2">
      <c r="A10872" s="1">
        <v>41546</v>
      </c>
      <c r="B10872">
        <v>2013</v>
      </c>
      <c r="C10872">
        <f>_xlfn.MAXIFS(Table1[ScheduleWeekWritten],Table1[ScheduleSeason],Table1[[#This Row],[ScheduleSeason]])</f>
        <v>17</v>
      </c>
      <c r="D10872">
        <v>4</v>
      </c>
      <c r="E10872" cm="1">
        <f t="array" ref="E10872">_xlfn.XLOOKUP(Table1[[#This Row],[ScheduleWeekWritten]],Table3[Game],100+Table3[Increase],Table1[[#This Row],[ScheduleWeekWritten]])</f>
        <v>4</v>
      </c>
      <c r="F10872" t="b">
        <v>0</v>
      </c>
      <c r="G10872" t="s">
        <v>171</v>
      </c>
      <c r="H10872">
        <v>38</v>
      </c>
      <c r="I10872">
        <v>13</v>
      </c>
      <c r="J10872" t="s">
        <v>31</v>
      </c>
      <c r="K10872" t="s">
        <v>25</v>
      </c>
      <c r="L10872" t="str">
        <f>_xlfn.XLOOKUP(Table1[[#This Row],[TeamFavoriteID]],Table2[team_id],Table2[team_name],_xlfn.XLOOKUP(Table1[[#This Row],[TeamFavoriteID]],Table2[team_id_pfr],Table2[team_name],"Even"))</f>
        <v>Houston Oilers</v>
      </c>
      <c r="M10872">
        <v>-3.5</v>
      </c>
      <c r="N10872">
        <f>IF(Table1[[#This Row],[TeamFavorite]]=Table1[[#This Row],[TeamHome]],Table1[[#This Row],[ScoreAway]]-Table1[[#This Row],[ScoreHome]],Table1[[#This Row],[ScoreHome]]-Table1[[#This Row],[ScoreAway]])</f>
        <v>25</v>
      </c>
      <c r="O10872">
        <f>IF(Table1[[#This Row],[SpreadActual]]&lt;Table1[[#This Row],[SpreadFavorite]],1,0)</f>
        <v>0</v>
      </c>
      <c r="P10872">
        <v>40.5</v>
      </c>
      <c r="Q10872" t="s">
        <v>172</v>
      </c>
      <c r="R10872" t="b">
        <v>0</v>
      </c>
      <c r="S10872">
        <v>74</v>
      </c>
      <c r="T10872">
        <v>4</v>
      </c>
      <c r="U10872">
        <v>51</v>
      </c>
      <c r="V10872" t="s">
        <v>2</v>
      </c>
    </row>
    <row r="10873" spans="1:22" x14ac:dyDescent="0.2">
      <c r="A10873" s="1">
        <v>41547</v>
      </c>
      <c r="B10873">
        <v>2013</v>
      </c>
      <c r="C10873">
        <f>_xlfn.MAXIFS(Table1[ScheduleWeekWritten],Table1[ScheduleSeason],Table1[[#This Row],[ScheduleSeason]])</f>
        <v>17</v>
      </c>
      <c r="D10873">
        <v>4</v>
      </c>
      <c r="E10873" cm="1">
        <f t="array" ref="E10873">_xlfn.XLOOKUP(Table1[[#This Row],[ScheduleWeekWritten]],Table3[Game],100+Table3[Increase],Table1[[#This Row],[ScheduleWeekWritten]])</f>
        <v>4</v>
      </c>
      <c r="F10873" t="b">
        <v>0</v>
      </c>
      <c r="G10873" t="s">
        <v>95</v>
      </c>
      <c r="H10873">
        <v>38</v>
      </c>
      <c r="I10873">
        <v>17</v>
      </c>
      <c r="J10873" t="s">
        <v>19</v>
      </c>
      <c r="K10873" t="s">
        <v>98</v>
      </c>
      <c r="L10873" t="str">
        <f>_xlfn.XLOOKUP(Table1[[#This Row],[TeamFavoriteID]],Table2[team_id],Table2[team_name],_xlfn.XLOOKUP(Table1[[#This Row],[TeamFavoriteID]],Table2[team_id_pfr],Table2[team_name],"Even"))</f>
        <v>New Orleans Saints</v>
      </c>
      <c r="M10873">
        <v>-7.5</v>
      </c>
      <c r="N10873">
        <f>IF(Table1[[#This Row],[TeamFavorite]]=Table1[[#This Row],[TeamHome]],Table1[[#This Row],[ScoreAway]]-Table1[[#This Row],[ScoreHome]],Table1[[#This Row],[ScoreHome]]-Table1[[#This Row],[ScoreAway]])</f>
        <v>-21</v>
      </c>
      <c r="O10873">
        <f>IF(Table1[[#This Row],[SpreadActual]]&lt;Table1[[#This Row],[SpreadFavorite]],1,0)</f>
        <v>1</v>
      </c>
      <c r="P10873">
        <v>49</v>
      </c>
      <c r="Q10873" t="s">
        <v>124</v>
      </c>
      <c r="R10873" t="b">
        <v>0</v>
      </c>
      <c r="S10873">
        <v>72</v>
      </c>
      <c r="T10873">
        <v>0</v>
      </c>
      <c r="V10873" t="s">
        <v>103</v>
      </c>
    </row>
    <row r="10874" spans="1:22" x14ac:dyDescent="0.2">
      <c r="A10874" s="1">
        <v>41550</v>
      </c>
      <c r="B10874">
        <v>2013</v>
      </c>
      <c r="C10874">
        <f>_xlfn.MAXIFS(Table1[ScheduleWeekWritten],Table1[ScheduleSeason],Table1[[#This Row],[ScheduleSeason]])</f>
        <v>17</v>
      </c>
      <c r="D10874">
        <v>5</v>
      </c>
      <c r="E10874" cm="1">
        <f t="array" ref="E10874">_xlfn.XLOOKUP(Table1[[#This Row],[ScheduleWeekWritten]],Table3[Game],100+Table3[Increase],Table1[[#This Row],[ScheduleWeekWritten]])</f>
        <v>5</v>
      </c>
      <c r="F10874" t="b">
        <v>0</v>
      </c>
      <c r="G10874" t="s">
        <v>62</v>
      </c>
      <c r="H10874">
        <v>37</v>
      </c>
      <c r="I10874">
        <v>24</v>
      </c>
      <c r="J10874" t="s">
        <v>28</v>
      </c>
      <c r="K10874" t="s">
        <v>63</v>
      </c>
      <c r="L10874" t="str">
        <f>_xlfn.XLOOKUP(Table1[[#This Row],[TeamFavoriteID]],Table2[team_id],Table2[team_name],_xlfn.XLOOKUP(Table1[[#This Row],[TeamFavoriteID]],Table2[team_id_pfr],Table2[team_name],"Even"))</f>
        <v>Cleveland Browns</v>
      </c>
      <c r="M10874">
        <v>-4</v>
      </c>
      <c r="N10874">
        <f>IF(Table1[[#This Row],[TeamFavorite]]=Table1[[#This Row],[TeamHome]],Table1[[#This Row],[ScoreAway]]-Table1[[#This Row],[ScoreHome]],Table1[[#This Row],[ScoreHome]]-Table1[[#This Row],[ScoreAway]])</f>
        <v>-13</v>
      </c>
      <c r="O10874">
        <f>IF(Table1[[#This Row],[SpreadActual]]&lt;Table1[[#This Row],[SpreadFavorite]],1,0)</f>
        <v>1</v>
      </c>
      <c r="P10874">
        <v>41</v>
      </c>
      <c r="Q10874" t="s">
        <v>170</v>
      </c>
      <c r="R10874" t="b">
        <v>0</v>
      </c>
      <c r="S10874">
        <v>75</v>
      </c>
      <c r="T10874">
        <v>8</v>
      </c>
      <c r="U10874">
        <v>73</v>
      </c>
      <c r="V10874" t="s">
        <v>2</v>
      </c>
    </row>
    <row r="10875" spans="1:22" x14ac:dyDescent="0.2">
      <c r="A10875" s="1">
        <v>41553</v>
      </c>
      <c r="B10875">
        <v>2013</v>
      </c>
      <c r="C10875">
        <f>_xlfn.MAXIFS(Table1[ScheduleWeekWritten],Table1[ScheduleSeason],Table1[[#This Row],[ScheduleSeason]])</f>
        <v>17</v>
      </c>
      <c r="D10875">
        <v>5</v>
      </c>
      <c r="E10875" cm="1">
        <f t="array" ref="E10875">_xlfn.XLOOKUP(Table1[[#This Row],[ScheduleWeekWritten]],Table3[Game],100+Table3[Increase],Table1[[#This Row],[ScheduleWeekWritten]])</f>
        <v>5</v>
      </c>
      <c r="F10875" t="b">
        <v>0</v>
      </c>
      <c r="G10875" t="s">
        <v>149</v>
      </c>
      <c r="H10875">
        <v>22</v>
      </c>
      <c r="I10875">
        <v>6</v>
      </c>
      <c r="J10875" t="s">
        <v>152</v>
      </c>
      <c r="K10875" t="s">
        <v>162</v>
      </c>
      <c r="L10875" t="str">
        <f>_xlfn.XLOOKUP(Table1[[#This Row],[TeamFavoriteID]],Table2[team_id],Table2[team_name],_xlfn.XLOOKUP(Table1[[#This Row],[TeamFavoriteID]],Table2[team_id_pfr],Table2[team_name],"Even"))</f>
        <v>Carolina Panthers</v>
      </c>
      <c r="M10875">
        <v>-3</v>
      </c>
      <c r="N10875">
        <f>IF(Table1[[#This Row],[TeamFavorite]]=Table1[[#This Row],[TeamHome]],Table1[[#This Row],[ScoreAway]]-Table1[[#This Row],[ScoreHome]],Table1[[#This Row],[ScoreHome]]-Table1[[#This Row],[ScoreAway]])</f>
        <v>16</v>
      </c>
      <c r="O10875">
        <f>IF(Table1[[#This Row],[SpreadActual]]&lt;Table1[[#This Row],[SpreadFavorite]],1,0)</f>
        <v>0</v>
      </c>
      <c r="P10875">
        <v>42.5</v>
      </c>
      <c r="Q10875" t="s">
        <v>150</v>
      </c>
      <c r="R10875" t="b">
        <v>0</v>
      </c>
      <c r="S10875">
        <v>72</v>
      </c>
      <c r="T10875">
        <v>0</v>
      </c>
      <c r="V10875" t="s">
        <v>103</v>
      </c>
    </row>
    <row r="10876" spans="1:22" x14ac:dyDescent="0.2">
      <c r="A10876" s="1">
        <v>41553</v>
      </c>
      <c r="B10876">
        <v>2013</v>
      </c>
      <c r="C10876">
        <f>_xlfn.MAXIFS(Table1[ScheduleWeekWritten],Table1[ScheduleSeason],Table1[[#This Row],[ScheduleSeason]])</f>
        <v>17</v>
      </c>
      <c r="D10876">
        <v>5</v>
      </c>
      <c r="E10876" cm="1">
        <f t="array" ref="E10876">_xlfn.XLOOKUP(Table1[[#This Row],[ScheduleWeekWritten]],Table3[Game],100+Table3[Increase],Table1[[#This Row],[ScheduleWeekWritten]])</f>
        <v>5</v>
      </c>
      <c r="F10876" t="b">
        <v>0</v>
      </c>
      <c r="G10876" t="s">
        <v>46</v>
      </c>
      <c r="H10876">
        <v>18</v>
      </c>
      <c r="I10876">
        <v>26</v>
      </c>
      <c r="J10876" t="s">
        <v>95</v>
      </c>
      <c r="K10876" t="s">
        <v>98</v>
      </c>
      <c r="L10876" t="str">
        <f>_xlfn.XLOOKUP(Table1[[#This Row],[TeamFavoriteID]],Table2[team_id],Table2[team_name],_xlfn.XLOOKUP(Table1[[#This Row],[TeamFavoriteID]],Table2[team_id_pfr],Table2[team_name],"Even"))</f>
        <v>New Orleans Saints</v>
      </c>
      <c r="M10876">
        <v>-1.5</v>
      </c>
      <c r="N10876">
        <f>IF(Table1[[#This Row],[TeamFavorite]]=Table1[[#This Row],[TeamHome]],Table1[[#This Row],[ScoreAway]]-Table1[[#This Row],[ScoreHome]],Table1[[#This Row],[ScoreHome]]-Table1[[#This Row],[ScoreAway]])</f>
        <v>-8</v>
      </c>
      <c r="O10876">
        <f>IF(Table1[[#This Row],[SpreadActual]]&lt;Table1[[#This Row],[SpreadFavorite]],1,0)</f>
        <v>1</v>
      </c>
      <c r="P10876">
        <v>51.5</v>
      </c>
      <c r="Q10876" t="s">
        <v>114</v>
      </c>
      <c r="R10876" t="b">
        <v>0</v>
      </c>
      <c r="S10876">
        <v>61</v>
      </c>
      <c r="T10876">
        <v>12</v>
      </c>
      <c r="U10876">
        <v>49</v>
      </c>
    </row>
    <row r="10877" spans="1:22" x14ac:dyDescent="0.2">
      <c r="A10877" s="1">
        <v>41553</v>
      </c>
      <c r="B10877">
        <v>2013</v>
      </c>
      <c r="C10877">
        <f>_xlfn.MAXIFS(Table1[ScheduleWeekWritten],Table1[ScheduleSeason],Table1[[#This Row],[ScheduleSeason]])</f>
        <v>17</v>
      </c>
      <c r="D10877">
        <v>5</v>
      </c>
      <c r="E10877" cm="1">
        <f t="array" ref="E10877">_xlfn.XLOOKUP(Table1[[#This Row],[ScheduleWeekWritten]],Table3[Game],100+Table3[Increase],Table1[[#This Row],[ScheduleWeekWritten]])</f>
        <v>5</v>
      </c>
      <c r="F10877" t="b">
        <v>0</v>
      </c>
      <c r="G10877" t="s">
        <v>101</v>
      </c>
      <c r="H10877">
        <v>13</v>
      </c>
      <c r="I10877">
        <v>6</v>
      </c>
      <c r="J10877" t="s">
        <v>115</v>
      </c>
      <c r="K10877" t="s">
        <v>70</v>
      </c>
      <c r="L10877" t="str">
        <f>_xlfn.XLOOKUP(Table1[[#This Row],[TeamFavoriteID]],Table2[team_id],Table2[team_name],_xlfn.XLOOKUP(Table1[[#This Row],[TeamFavoriteID]],Table2[team_id_pfr],Table2[team_name],"Even"))</f>
        <v>Boston Patriots</v>
      </c>
      <c r="M10877">
        <v>-1</v>
      </c>
      <c r="N10877">
        <f>IF(Table1[[#This Row],[TeamFavorite]]=Table1[[#This Row],[TeamHome]],Table1[[#This Row],[ScoreAway]]-Table1[[#This Row],[ScoreHome]],Table1[[#This Row],[ScoreHome]]-Table1[[#This Row],[ScoreAway]])</f>
        <v>7</v>
      </c>
      <c r="O10877">
        <f>IF(Table1[[#This Row],[SpreadActual]]&lt;Table1[[#This Row],[SpreadFavorite]],1,0)</f>
        <v>0</v>
      </c>
      <c r="P10877">
        <v>45.5</v>
      </c>
      <c r="Q10877" t="s">
        <v>173</v>
      </c>
      <c r="R10877" t="b">
        <v>0</v>
      </c>
      <c r="S10877">
        <v>74</v>
      </c>
      <c r="T10877">
        <v>7</v>
      </c>
      <c r="U10877">
        <v>93</v>
      </c>
    </row>
    <row r="10878" spans="1:22" x14ac:dyDescent="0.2">
      <c r="A10878" s="1">
        <v>41553</v>
      </c>
      <c r="B10878">
        <v>2013</v>
      </c>
      <c r="C10878">
        <f>_xlfn.MAXIFS(Table1[ScheduleWeekWritten],Table1[ScheduleSeason],Table1[[#This Row],[ScheduleSeason]])</f>
        <v>17</v>
      </c>
      <c r="D10878">
        <v>5</v>
      </c>
      <c r="E10878" cm="1">
        <f t="array" ref="E10878">_xlfn.XLOOKUP(Table1[[#This Row],[ScheduleWeekWritten]],Table3[Game],100+Table3[Increase],Table1[[#This Row],[ScheduleWeekWritten]])</f>
        <v>5</v>
      </c>
      <c r="F10878" t="b">
        <v>0</v>
      </c>
      <c r="G10878" t="s">
        <v>67</v>
      </c>
      <c r="H10878">
        <v>48</v>
      </c>
      <c r="I10878">
        <v>51</v>
      </c>
      <c r="J10878" t="s">
        <v>24</v>
      </c>
      <c r="K10878" t="s">
        <v>88</v>
      </c>
      <c r="L10878" t="str">
        <f>_xlfn.XLOOKUP(Table1[[#This Row],[TeamFavoriteID]],Table2[team_id],Table2[team_name],_xlfn.XLOOKUP(Table1[[#This Row],[TeamFavoriteID]],Table2[team_id_pfr],Table2[team_name],"Even"))</f>
        <v>Denver Broncos</v>
      </c>
      <c r="M10878">
        <v>-9</v>
      </c>
      <c r="N10878">
        <f>IF(Table1[[#This Row],[TeamFavorite]]=Table1[[#This Row],[TeamHome]],Table1[[#This Row],[ScoreAway]]-Table1[[#This Row],[ScoreHome]],Table1[[#This Row],[ScoreHome]]-Table1[[#This Row],[ScoreAway]])</f>
        <v>-3</v>
      </c>
      <c r="O10878">
        <f>IF(Table1[[#This Row],[SpreadActual]]&lt;Table1[[#This Row],[SpreadFavorite]],1,0)</f>
        <v>0</v>
      </c>
      <c r="P10878">
        <v>57.5</v>
      </c>
      <c r="Q10878" t="s">
        <v>192</v>
      </c>
      <c r="R10878" t="b">
        <v>0</v>
      </c>
      <c r="S10878">
        <v>72</v>
      </c>
      <c r="T10878">
        <v>0</v>
      </c>
      <c r="V10878" t="s">
        <v>103</v>
      </c>
    </row>
    <row r="10879" spans="1:22" x14ac:dyDescent="0.2">
      <c r="A10879" s="1">
        <v>41553</v>
      </c>
      <c r="B10879">
        <v>2013</v>
      </c>
      <c r="C10879">
        <f>_xlfn.MAXIFS(Table1[ScheduleWeekWritten],Table1[ScheduleSeason],Table1[[#This Row],[ScheduleSeason]])</f>
        <v>17</v>
      </c>
      <c r="D10879">
        <v>5</v>
      </c>
      <c r="E10879" cm="1">
        <f t="array" ref="E10879">_xlfn.XLOOKUP(Table1[[#This Row],[ScheduleWeekWritten]],Table3[Game],100+Table3[Increase],Table1[[#This Row],[ScheduleWeekWritten]])</f>
        <v>5</v>
      </c>
      <c r="F10879" t="b">
        <v>0</v>
      </c>
      <c r="G10879" t="s">
        <v>33</v>
      </c>
      <c r="H10879">
        <v>22</v>
      </c>
      <c r="I10879">
        <v>9</v>
      </c>
      <c r="J10879" t="s">
        <v>45</v>
      </c>
      <c r="K10879" t="s">
        <v>35</v>
      </c>
      <c r="L10879" t="str">
        <f>_xlfn.XLOOKUP(Table1[[#This Row],[TeamFavoriteID]],Table2[team_id],Table2[team_name],_xlfn.XLOOKUP(Table1[[#This Row],[TeamFavoriteID]],Table2[team_id_pfr],Table2[team_name],"Even"))</f>
        <v>Green Bay Packers</v>
      </c>
      <c r="M10879">
        <v>-9.5</v>
      </c>
      <c r="N10879">
        <f>IF(Table1[[#This Row],[TeamFavorite]]=Table1[[#This Row],[TeamHome]],Table1[[#This Row],[ScoreAway]]-Table1[[#This Row],[ScoreHome]],Table1[[#This Row],[ScoreHome]]-Table1[[#This Row],[ScoreAway]])</f>
        <v>-13</v>
      </c>
      <c r="O10879">
        <f>IF(Table1[[#This Row],[SpreadActual]]&lt;Table1[[#This Row],[SpreadFavorite]],1,0)</f>
        <v>1</v>
      </c>
      <c r="P10879">
        <v>55</v>
      </c>
      <c r="Q10879" t="s">
        <v>82</v>
      </c>
      <c r="R10879" t="b">
        <v>0</v>
      </c>
      <c r="S10879">
        <v>61</v>
      </c>
      <c r="T10879">
        <v>12</v>
      </c>
      <c r="U10879">
        <v>59</v>
      </c>
    </row>
    <row r="10880" spans="1:22" x14ac:dyDescent="0.2">
      <c r="A10880" s="1">
        <v>41553</v>
      </c>
      <c r="B10880">
        <v>2013</v>
      </c>
      <c r="C10880">
        <f>_xlfn.MAXIFS(Table1[ScheduleWeekWritten],Table1[ScheduleSeason],Table1[[#This Row],[ScheduleSeason]])</f>
        <v>17</v>
      </c>
      <c r="D10880">
        <v>5</v>
      </c>
      <c r="E10880" cm="1">
        <f t="array" ref="E10880">_xlfn.XLOOKUP(Table1[[#This Row],[ScheduleWeekWritten]],Table3[Game],100+Table3[Increase],Table1[[#This Row],[ScheduleWeekWritten]])</f>
        <v>5</v>
      </c>
      <c r="F10880" t="b">
        <v>0</v>
      </c>
      <c r="G10880" t="s">
        <v>140</v>
      </c>
      <c r="H10880">
        <v>34</v>
      </c>
      <c r="I10880">
        <v>28</v>
      </c>
      <c r="J10880" t="s">
        <v>128</v>
      </c>
      <c r="K10880" t="s">
        <v>132</v>
      </c>
      <c r="L10880" t="str">
        <f>_xlfn.XLOOKUP(Table1[[#This Row],[TeamFavoriteID]],Table2[team_id],Table2[team_name],_xlfn.XLOOKUP(Table1[[#This Row],[TeamFavoriteID]],Table2[team_id_pfr],Table2[team_name],"Even"))</f>
        <v>Seattle Seahawks</v>
      </c>
      <c r="M10880">
        <v>-3</v>
      </c>
      <c r="N10880">
        <f>IF(Table1[[#This Row],[TeamFavorite]]=Table1[[#This Row],[TeamHome]],Table1[[#This Row],[ScoreAway]]-Table1[[#This Row],[ScoreHome]],Table1[[#This Row],[ScoreHome]]-Table1[[#This Row],[ScoreAway]])</f>
        <v>6</v>
      </c>
      <c r="O10880">
        <f>IF(Table1[[#This Row],[SpreadActual]]&lt;Table1[[#This Row],[SpreadFavorite]],1,0)</f>
        <v>0</v>
      </c>
      <c r="P10880">
        <v>44</v>
      </c>
      <c r="Q10880" t="s">
        <v>190</v>
      </c>
      <c r="R10880" t="b">
        <v>0</v>
      </c>
      <c r="S10880">
        <v>72</v>
      </c>
      <c r="T10880">
        <v>0</v>
      </c>
      <c r="V10880" t="s">
        <v>103</v>
      </c>
    </row>
    <row r="10881" spans="1:22" x14ac:dyDescent="0.2">
      <c r="A10881" s="1">
        <v>41553</v>
      </c>
      <c r="B10881">
        <v>2013</v>
      </c>
      <c r="C10881">
        <f>_xlfn.MAXIFS(Table1[ScheduleWeekWritten],Table1[ScheduleSeason],Table1[[#This Row],[ScheduleSeason]])</f>
        <v>17</v>
      </c>
      <c r="D10881">
        <v>5</v>
      </c>
      <c r="E10881" cm="1">
        <f t="array" ref="E10881">_xlfn.XLOOKUP(Table1[[#This Row],[ScheduleWeekWritten]],Table3[Game],100+Table3[Increase],Table1[[#This Row],[ScheduleWeekWritten]])</f>
        <v>5</v>
      </c>
      <c r="F10881" t="b">
        <v>0</v>
      </c>
      <c r="G10881" t="s">
        <v>19</v>
      </c>
      <c r="H10881">
        <v>23</v>
      </c>
      <c r="I10881">
        <v>26</v>
      </c>
      <c r="J10881" t="s">
        <v>158</v>
      </c>
      <c r="K10881" t="s">
        <v>91</v>
      </c>
      <c r="L10881" t="str">
        <f>_xlfn.XLOOKUP(Table1[[#This Row],[TeamFavoriteID]],Table2[team_id],Table2[team_name],_xlfn.XLOOKUP(Table1[[#This Row],[TeamFavoriteID]],Table2[team_id_pfr],Table2[team_name],"Even"))</f>
        <v>Miami Dolphins</v>
      </c>
      <c r="M10881">
        <v>-2.5</v>
      </c>
      <c r="N10881">
        <f>IF(Table1[[#This Row],[TeamFavorite]]=Table1[[#This Row],[TeamHome]],Table1[[#This Row],[ScoreAway]]-Table1[[#This Row],[ScoreHome]],Table1[[#This Row],[ScoreHome]]-Table1[[#This Row],[ScoreAway]])</f>
        <v>3</v>
      </c>
      <c r="O10881">
        <f>IF(Table1[[#This Row],[SpreadActual]]&lt;Table1[[#This Row],[SpreadFavorite]],1,0)</f>
        <v>0</v>
      </c>
      <c r="P10881">
        <v>43</v>
      </c>
      <c r="Q10881" t="s">
        <v>143</v>
      </c>
      <c r="R10881" t="b">
        <v>0</v>
      </c>
      <c r="S10881">
        <v>87</v>
      </c>
      <c r="T10881">
        <v>6</v>
      </c>
      <c r="U10881">
        <v>56</v>
      </c>
    </row>
    <row r="10882" spans="1:22" x14ac:dyDescent="0.2">
      <c r="A10882" s="1">
        <v>41553</v>
      </c>
      <c r="B10882">
        <v>2013</v>
      </c>
      <c r="C10882">
        <f>_xlfn.MAXIFS(Table1[ScheduleWeekWritten],Table1[ScheduleSeason],Table1[[#This Row],[ScheduleSeason]])</f>
        <v>17</v>
      </c>
      <c r="D10882">
        <v>5</v>
      </c>
      <c r="E10882" cm="1">
        <f t="array" ref="E10882">_xlfn.XLOOKUP(Table1[[#This Row],[ScheduleWeekWritten]],Table3[Game],100+Table3[Increase],Table1[[#This Row],[ScheduleWeekWritten]])</f>
        <v>5</v>
      </c>
      <c r="F10882" t="b">
        <v>0</v>
      </c>
      <c r="G10882" t="s">
        <v>50</v>
      </c>
      <c r="H10882">
        <v>21</v>
      </c>
      <c r="I10882">
        <v>36</v>
      </c>
      <c r="J10882" t="s">
        <v>58</v>
      </c>
      <c r="K10882" t="s">
        <v>90</v>
      </c>
      <c r="L10882" t="str">
        <f>_xlfn.XLOOKUP(Table1[[#This Row],[TeamFavoriteID]],Table2[team_id],Table2[team_name],_xlfn.XLOOKUP(Table1[[#This Row],[TeamFavoriteID]],Table2[team_id_pfr],Table2[team_name],"Even"))</f>
        <v>New York Giants</v>
      </c>
      <c r="M10882">
        <v>-1.5</v>
      </c>
      <c r="N10882">
        <f>IF(Table1[[#This Row],[TeamFavorite]]=Table1[[#This Row],[TeamHome]],Table1[[#This Row],[ScoreAway]]-Table1[[#This Row],[ScoreHome]],Table1[[#This Row],[ScoreHome]]-Table1[[#This Row],[ScoreAway]])</f>
        <v>15</v>
      </c>
      <c r="O10882">
        <f>IF(Table1[[#This Row],[SpreadActual]]&lt;Table1[[#This Row],[SpreadFavorite]],1,0)</f>
        <v>0</v>
      </c>
      <c r="P10882">
        <v>54</v>
      </c>
      <c r="Q10882" t="s">
        <v>197</v>
      </c>
      <c r="R10882" t="b">
        <v>0</v>
      </c>
      <c r="S10882">
        <v>69</v>
      </c>
      <c r="T10882">
        <v>9</v>
      </c>
      <c r="U10882">
        <v>100</v>
      </c>
      <c r="V10882" t="s">
        <v>1</v>
      </c>
    </row>
    <row r="10883" spans="1:22" x14ac:dyDescent="0.2">
      <c r="A10883" s="1">
        <v>41553</v>
      </c>
      <c r="B10883">
        <v>2013</v>
      </c>
      <c r="C10883">
        <f>_xlfn.MAXIFS(Table1[ScheduleWeekWritten],Table1[ScheduleSeason],Table1[[#This Row],[ScheduleSeason]])</f>
        <v>17</v>
      </c>
      <c r="D10883">
        <v>5</v>
      </c>
      <c r="E10883" cm="1">
        <f t="array" ref="E10883">_xlfn.XLOOKUP(Table1[[#This Row],[ScheduleWeekWritten]],Table3[Game],100+Table3[Increase],Table1[[#This Row],[ScheduleWeekWritten]])</f>
        <v>5</v>
      </c>
      <c r="F10883" t="b">
        <v>0</v>
      </c>
      <c r="G10883" t="s">
        <v>20</v>
      </c>
      <c r="H10883">
        <v>27</v>
      </c>
      <c r="I10883">
        <v>17</v>
      </c>
      <c r="J10883" t="s">
        <v>27</v>
      </c>
      <c r="K10883" t="s">
        <v>29</v>
      </c>
      <c r="L10883" t="str">
        <f>_xlfn.XLOOKUP(Table1[[#This Row],[TeamFavoriteID]],Table2[team_id],Table2[team_name],_xlfn.XLOOKUP(Table1[[#This Row],[TeamFavoriteID]],Table2[team_id_pfr],Table2[team_name],"Even"))</f>
        <v>Los Angeles Chargers</v>
      </c>
      <c r="M10883">
        <v>-5</v>
      </c>
      <c r="N10883">
        <f>IF(Table1[[#This Row],[TeamFavorite]]=Table1[[#This Row],[TeamHome]],Table1[[#This Row],[ScoreAway]]-Table1[[#This Row],[ScoreHome]],Table1[[#This Row],[ScoreHome]]-Table1[[#This Row],[ScoreAway]])</f>
        <v>10</v>
      </c>
      <c r="O10883">
        <f>IF(Table1[[#This Row],[SpreadActual]]&lt;Table1[[#This Row],[SpreadFavorite]],1,0)</f>
        <v>0</v>
      </c>
      <c r="P10883">
        <v>47</v>
      </c>
      <c r="Q10883" t="s">
        <v>76</v>
      </c>
      <c r="R10883" t="b">
        <v>0</v>
      </c>
      <c r="S10883">
        <v>70</v>
      </c>
      <c r="T10883">
        <v>2</v>
      </c>
    </row>
    <row r="10884" spans="1:22" x14ac:dyDescent="0.2">
      <c r="A10884" s="1">
        <v>41553</v>
      </c>
      <c r="B10884">
        <v>2013</v>
      </c>
      <c r="C10884">
        <f>_xlfn.MAXIFS(Table1[ScheduleWeekWritten],Table1[ScheduleSeason],Table1[[#This Row],[ScheduleSeason]])</f>
        <v>17</v>
      </c>
      <c r="D10884">
        <v>5</v>
      </c>
      <c r="E10884" cm="1">
        <f t="array" ref="E10884">_xlfn.XLOOKUP(Table1[[#This Row],[ScheduleWeekWritten]],Table3[Game],100+Table3[Increase],Table1[[#This Row],[ScheduleWeekWritten]])</f>
        <v>5</v>
      </c>
      <c r="F10884" t="b">
        <v>0</v>
      </c>
      <c r="G10884" t="s">
        <v>53</v>
      </c>
      <c r="H10884">
        <v>34</v>
      </c>
      <c r="I10884">
        <v>3</v>
      </c>
      <c r="J10884" t="s">
        <v>177</v>
      </c>
      <c r="K10884" t="s">
        <v>87</v>
      </c>
      <c r="L10884" t="str">
        <f>_xlfn.XLOOKUP(Table1[[#This Row],[TeamFavoriteID]],Table2[team_id],Table2[team_name],_xlfn.XLOOKUP(Table1[[#This Row],[TeamFavoriteID]],Table2[team_id_pfr],Table2[team_name],"Even"))</f>
        <v>San Francisco 49ers</v>
      </c>
      <c r="M10884">
        <v>-4.5</v>
      </c>
      <c r="N10884">
        <f>IF(Table1[[#This Row],[TeamFavorite]]=Table1[[#This Row],[TeamHome]],Table1[[#This Row],[ScoreAway]]-Table1[[#This Row],[ScoreHome]],Table1[[#This Row],[ScoreHome]]-Table1[[#This Row],[ScoreAway]])</f>
        <v>-31</v>
      </c>
      <c r="O10884">
        <f>IF(Table1[[#This Row],[SpreadActual]]&lt;Table1[[#This Row],[SpreadFavorite]],1,0)</f>
        <v>1</v>
      </c>
      <c r="P10884">
        <v>44</v>
      </c>
      <c r="Q10884" t="s">
        <v>118</v>
      </c>
      <c r="R10884" t="b">
        <v>0</v>
      </c>
      <c r="S10884">
        <v>76</v>
      </c>
      <c r="T10884">
        <v>9</v>
      </c>
      <c r="U10884">
        <v>40</v>
      </c>
    </row>
    <row r="10885" spans="1:22" x14ac:dyDescent="0.2">
      <c r="A10885" s="1">
        <v>41553</v>
      </c>
      <c r="B10885">
        <v>2013</v>
      </c>
      <c r="C10885">
        <f>_xlfn.MAXIFS(Table1[ScheduleWeekWritten],Table1[ScheduleSeason],Table1[[#This Row],[ScheduleSeason]])</f>
        <v>17</v>
      </c>
      <c r="D10885">
        <v>5</v>
      </c>
      <c r="E10885" cm="1">
        <f t="array" ref="E10885">_xlfn.XLOOKUP(Table1[[#This Row],[ScheduleWeekWritten]],Table3[Game],100+Table3[Increase],Table1[[#This Row],[ScheduleWeekWritten]])</f>
        <v>5</v>
      </c>
      <c r="F10885" t="b">
        <v>0</v>
      </c>
      <c r="G10885" t="s">
        <v>153</v>
      </c>
      <c r="H10885">
        <v>34</v>
      </c>
      <c r="I10885">
        <v>20</v>
      </c>
      <c r="J10885" t="s">
        <v>154</v>
      </c>
      <c r="K10885" t="s">
        <v>40</v>
      </c>
      <c r="L10885" t="str">
        <f>_xlfn.XLOOKUP(Table1[[#This Row],[TeamFavoriteID]],Table2[team_id],Table2[team_name],_xlfn.XLOOKUP(Table1[[#This Row],[TeamFavoriteID]],Table2[team_id_pfr],Table2[team_name],"Even"))</f>
        <v>Los Angeles Rams</v>
      </c>
      <c r="M10885">
        <v>-11</v>
      </c>
      <c r="N10885">
        <f>IF(Table1[[#This Row],[TeamFavorite]]=Table1[[#This Row],[TeamHome]],Table1[[#This Row],[ScoreAway]]-Table1[[#This Row],[ScoreHome]],Table1[[#This Row],[ScoreHome]]-Table1[[#This Row],[ScoreAway]])</f>
        <v>14</v>
      </c>
      <c r="O10885">
        <f>IF(Table1[[#This Row],[SpreadActual]]&lt;Table1[[#This Row],[SpreadFavorite]],1,0)</f>
        <v>0</v>
      </c>
      <c r="P10885">
        <v>41</v>
      </c>
      <c r="Q10885" t="s">
        <v>157</v>
      </c>
      <c r="R10885" t="b">
        <v>0</v>
      </c>
      <c r="S10885">
        <v>72</v>
      </c>
      <c r="T10885">
        <v>0</v>
      </c>
      <c r="V10885" t="s">
        <v>103</v>
      </c>
    </row>
    <row r="10886" spans="1:22" x14ac:dyDescent="0.2">
      <c r="A10886" s="1">
        <v>41553</v>
      </c>
      <c r="B10886">
        <v>2013</v>
      </c>
      <c r="C10886">
        <f>_xlfn.MAXIFS(Table1[ScheduleWeekWritten],Table1[ScheduleSeason],Table1[[#This Row],[ScheduleSeason]])</f>
        <v>17</v>
      </c>
      <c r="D10886">
        <v>5</v>
      </c>
      <c r="E10886" cm="1">
        <f t="array" ref="E10886">_xlfn.XLOOKUP(Table1[[#This Row],[ScheduleWeekWritten]],Table3[Game],100+Table3[Increase],Table1[[#This Row],[ScheduleWeekWritten]])</f>
        <v>5</v>
      </c>
      <c r="F10886" t="b">
        <v>0</v>
      </c>
      <c r="G10886" t="s">
        <v>171</v>
      </c>
      <c r="H10886">
        <v>17</v>
      </c>
      <c r="I10886">
        <v>26</v>
      </c>
      <c r="J10886" t="s">
        <v>42</v>
      </c>
      <c r="K10886" t="s">
        <v>75</v>
      </c>
      <c r="L10886" t="str">
        <f>_xlfn.XLOOKUP(Table1[[#This Row],[TeamFavoriteID]],Table2[team_id],Table2[team_name],_xlfn.XLOOKUP(Table1[[#This Row],[TeamFavoriteID]],Table2[team_id_pfr],Table2[team_name],"Even"))</f>
        <v>Kansas City Chiefs</v>
      </c>
      <c r="M10886">
        <v>-3</v>
      </c>
      <c r="N10886">
        <f>IF(Table1[[#This Row],[TeamFavorite]]=Table1[[#This Row],[TeamHome]],Table1[[#This Row],[ScoreAway]]-Table1[[#This Row],[ScoreHome]],Table1[[#This Row],[ScoreHome]]-Table1[[#This Row],[ScoreAway]])</f>
        <v>-9</v>
      </c>
      <c r="O10886">
        <f>IF(Table1[[#This Row],[SpreadActual]]&lt;Table1[[#This Row],[SpreadFavorite]],1,0)</f>
        <v>1</v>
      </c>
      <c r="P10886">
        <v>38.5</v>
      </c>
      <c r="Q10886" t="s">
        <v>172</v>
      </c>
      <c r="R10886" t="b">
        <v>0</v>
      </c>
      <c r="S10886">
        <v>74</v>
      </c>
      <c r="T10886">
        <v>6</v>
      </c>
      <c r="U10886">
        <v>83</v>
      </c>
      <c r="V10886" t="s">
        <v>2</v>
      </c>
    </row>
    <row r="10887" spans="1:22" x14ac:dyDescent="0.2">
      <c r="A10887" s="1">
        <v>41554</v>
      </c>
      <c r="B10887">
        <v>2013</v>
      </c>
      <c r="C10887">
        <f>_xlfn.MAXIFS(Table1[ScheduleWeekWritten],Table1[ScheduleSeason],Table1[[#This Row],[ScheduleSeason]])</f>
        <v>17</v>
      </c>
      <c r="D10887">
        <v>5</v>
      </c>
      <c r="E10887" cm="1">
        <f t="array" ref="E10887">_xlfn.XLOOKUP(Table1[[#This Row],[ScheduleWeekWritten]],Table3[Game],100+Table3[Increase],Table1[[#This Row],[ScheduleWeekWritten]])</f>
        <v>5</v>
      </c>
      <c r="F10887" t="b">
        <v>0</v>
      </c>
      <c r="G10887" t="s">
        <v>38</v>
      </c>
      <c r="H10887">
        <v>28</v>
      </c>
      <c r="I10887">
        <v>30</v>
      </c>
      <c r="J10887" t="s">
        <v>31</v>
      </c>
      <c r="K10887" t="s">
        <v>109</v>
      </c>
      <c r="L10887" t="str">
        <f>_xlfn.XLOOKUP(Table1[[#This Row],[TeamFavoriteID]],Table2[team_id],Table2[team_name],_xlfn.XLOOKUP(Table1[[#This Row],[TeamFavoriteID]],Table2[team_id_pfr],Table2[team_name],"Even"))</f>
        <v>Atlanta Falcons</v>
      </c>
      <c r="M10887">
        <v>-10.5</v>
      </c>
      <c r="N10887">
        <f>IF(Table1[[#This Row],[TeamFavorite]]=Table1[[#This Row],[TeamHome]],Table1[[#This Row],[ScoreAway]]-Table1[[#This Row],[ScoreHome]],Table1[[#This Row],[ScoreHome]]-Table1[[#This Row],[ScoreAway]])</f>
        <v>2</v>
      </c>
      <c r="O10887">
        <f>IF(Table1[[#This Row],[SpreadActual]]&lt;Table1[[#This Row],[SpreadFavorite]],1,0)</f>
        <v>0</v>
      </c>
      <c r="P10887">
        <v>45</v>
      </c>
      <c r="Q10887" t="s">
        <v>148</v>
      </c>
      <c r="R10887" t="b">
        <v>0</v>
      </c>
      <c r="S10887">
        <v>72</v>
      </c>
      <c r="T10887">
        <v>0</v>
      </c>
      <c r="V10887" t="s">
        <v>103</v>
      </c>
    </row>
    <row r="10888" spans="1:22" x14ac:dyDescent="0.2">
      <c r="A10888" s="1">
        <v>41557</v>
      </c>
      <c r="B10888">
        <v>2013</v>
      </c>
      <c r="C10888">
        <f>_xlfn.MAXIFS(Table1[ScheduleWeekWritten],Table1[ScheduleSeason],Table1[[#This Row],[ScheduleSeason]])</f>
        <v>17</v>
      </c>
      <c r="D10888">
        <v>6</v>
      </c>
      <c r="E10888" cm="1">
        <f t="array" ref="E10888">_xlfn.XLOOKUP(Table1[[#This Row],[ScheduleWeekWritten]],Table3[Game],100+Table3[Increase],Table1[[#This Row],[ScheduleWeekWritten]])</f>
        <v>6</v>
      </c>
      <c r="F10888" t="b">
        <v>0</v>
      </c>
      <c r="G10888" t="s">
        <v>46</v>
      </c>
      <c r="H10888">
        <v>27</v>
      </c>
      <c r="I10888">
        <v>21</v>
      </c>
      <c r="J10888" t="s">
        <v>50</v>
      </c>
      <c r="K10888" t="s">
        <v>47</v>
      </c>
      <c r="L10888" t="str">
        <f>_xlfn.XLOOKUP(Table1[[#This Row],[TeamFavoriteID]],Table2[team_id],Table2[team_name],_xlfn.XLOOKUP(Table1[[#This Row],[TeamFavoriteID]],Table2[team_id_pfr],Table2[team_name],"Even"))</f>
        <v>Chicago Bears</v>
      </c>
      <c r="M10888">
        <v>-8.5</v>
      </c>
      <c r="N10888">
        <f>IF(Table1[[#This Row],[TeamFavorite]]=Table1[[#This Row],[TeamHome]],Table1[[#This Row],[ScoreAway]]-Table1[[#This Row],[ScoreHome]],Table1[[#This Row],[ScoreHome]]-Table1[[#This Row],[ScoreAway]])</f>
        <v>-6</v>
      </c>
      <c r="O10888">
        <f>IF(Table1[[#This Row],[SpreadActual]]&lt;Table1[[#This Row],[SpreadFavorite]],1,0)</f>
        <v>0</v>
      </c>
      <c r="P10888">
        <v>48</v>
      </c>
      <c r="Q10888" t="s">
        <v>114</v>
      </c>
      <c r="R10888" t="b">
        <v>0</v>
      </c>
      <c r="S10888">
        <v>63</v>
      </c>
      <c r="T10888">
        <v>6</v>
      </c>
      <c r="U10888">
        <v>74</v>
      </c>
    </row>
    <row r="10889" spans="1:22" x14ac:dyDescent="0.2">
      <c r="A10889" s="1">
        <v>41560</v>
      </c>
      <c r="B10889">
        <v>2013</v>
      </c>
      <c r="C10889">
        <f>_xlfn.MAXIFS(Table1[ScheduleWeekWritten],Table1[ScheduleSeason],Table1[[#This Row],[ScheduleSeason]])</f>
        <v>17</v>
      </c>
      <c r="D10889">
        <v>6</v>
      </c>
      <c r="E10889" cm="1">
        <f t="array" ref="E10889">_xlfn.XLOOKUP(Table1[[#This Row],[ScheduleWeekWritten]],Table3[Game],100+Table3[Increase],Table1[[#This Row],[ScheduleWeekWritten]])</f>
        <v>6</v>
      </c>
      <c r="F10889" t="b">
        <v>0</v>
      </c>
      <c r="G10889" t="s">
        <v>158</v>
      </c>
      <c r="H10889">
        <v>17</v>
      </c>
      <c r="I10889">
        <v>19</v>
      </c>
      <c r="J10889" t="s">
        <v>33</v>
      </c>
      <c r="K10889" t="s">
        <v>35</v>
      </c>
      <c r="L10889" t="str">
        <f>_xlfn.XLOOKUP(Table1[[#This Row],[TeamFavoriteID]],Table2[team_id],Table2[team_name],_xlfn.XLOOKUP(Table1[[#This Row],[TeamFavoriteID]],Table2[team_id_pfr],Table2[team_name],"Even"))</f>
        <v>Green Bay Packers</v>
      </c>
      <c r="M10889">
        <v>-2</v>
      </c>
      <c r="N10889">
        <f>IF(Table1[[#This Row],[TeamFavorite]]=Table1[[#This Row],[TeamHome]],Table1[[#This Row],[ScoreAway]]-Table1[[#This Row],[ScoreHome]],Table1[[#This Row],[ScoreHome]]-Table1[[#This Row],[ScoreAway]])</f>
        <v>-2</v>
      </c>
      <c r="O10889">
        <f>IF(Table1[[#This Row],[SpreadActual]]&lt;Table1[[#This Row],[SpreadFavorite]],1,0)</f>
        <v>0</v>
      </c>
      <c r="P10889">
        <v>48</v>
      </c>
      <c r="Q10889" t="s">
        <v>166</v>
      </c>
      <c r="R10889" t="b">
        <v>0</v>
      </c>
      <c r="S10889">
        <v>68</v>
      </c>
      <c r="T10889">
        <v>10</v>
      </c>
      <c r="U10889">
        <v>83</v>
      </c>
      <c r="V10889" t="s">
        <v>2</v>
      </c>
    </row>
    <row r="10890" spans="1:22" x14ac:dyDescent="0.2">
      <c r="A10890" s="1">
        <v>41560</v>
      </c>
      <c r="B10890">
        <v>2013</v>
      </c>
      <c r="C10890">
        <f>_xlfn.MAXIFS(Table1[ScheduleWeekWritten],Table1[ScheduleSeason],Table1[[#This Row],[ScheduleSeason]])</f>
        <v>17</v>
      </c>
      <c r="D10890">
        <v>6</v>
      </c>
      <c r="E10890" cm="1">
        <f t="array" ref="E10890">_xlfn.XLOOKUP(Table1[[#This Row],[ScheduleWeekWritten]],Table3[Game],100+Table3[Increase],Table1[[#This Row],[ScheduleWeekWritten]])</f>
        <v>6</v>
      </c>
      <c r="F10890" t="b">
        <v>0</v>
      </c>
      <c r="G10890" t="s">
        <v>28</v>
      </c>
      <c r="H10890">
        <v>24</v>
      </c>
      <c r="I10890">
        <v>27</v>
      </c>
      <c r="J10890" t="s">
        <v>101</v>
      </c>
      <c r="K10890" t="s">
        <v>104</v>
      </c>
      <c r="L10890" t="str">
        <f>_xlfn.XLOOKUP(Table1[[#This Row],[TeamFavoriteID]],Table2[team_id],Table2[team_name],_xlfn.XLOOKUP(Table1[[#This Row],[TeamFavoriteID]],Table2[team_id_pfr],Table2[team_name],"Even"))</f>
        <v>Cincinnati Bengals</v>
      </c>
      <c r="M10890">
        <v>-6</v>
      </c>
      <c r="N10890">
        <f>IF(Table1[[#This Row],[TeamFavorite]]=Table1[[#This Row],[TeamHome]],Table1[[#This Row],[ScoreAway]]-Table1[[#This Row],[ScoreHome]],Table1[[#This Row],[ScoreHome]]-Table1[[#This Row],[ScoreAway]])</f>
        <v>-3</v>
      </c>
      <c r="O10890">
        <f>IF(Table1[[#This Row],[SpreadActual]]&lt;Table1[[#This Row],[SpreadFavorite]],1,0)</f>
        <v>0</v>
      </c>
      <c r="P10890">
        <v>41</v>
      </c>
      <c r="Q10890" t="s">
        <v>123</v>
      </c>
      <c r="R10890" t="b">
        <v>0</v>
      </c>
      <c r="S10890">
        <v>68</v>
      </c>
      <c r="T10890">
        <v>5</v>
      </c>
      <c r="U10890">
        <v>70</v>
      </c>
    </row>
    <row r="10891" spans="1:22" x14ac:dyDescent="0.2">
      <c r="A10891" s="1">
        <v>41560</v>
      </c>
      <c r="B10891">
        <v>2013</v>
      </c>
      <c r="C10891">
        <f>_xlfn.MAXIFS(Table1[ScheduleWeekWritten],Table1[ScheduleSeason],Table1[[#This Row],[ScheduleSeason]])</f>
        <v>17</v>
      </c>
      <c r="D10891">
        <v>6</v>
      </c>
      <c r="E10891" cm="1">
        <f t="array" ref="E10891">_xlfn.XLOOKUP(Table1[[#This Row],[ScheduleWeekWritten]],Table3[Game],100+Table3[Increase],Table1[[#This Row],[ScheduleWeekWritten]])</f>
        <v>6</v>
      </c>
      <c r="F10891" t="b">
        <v>0</v>
      </c>
      <c r="G10891" t="s">
        <v>62</v>
      </c>
      <c r="H10891">
        <v>17</v>
      </c>
      <c r="I10891">
        <v>31</v>
      </c>
      <c r="J10891" t="s">
        <v>45</v>
      </c>
      <c r="K10891" t="s">
        <v>79</v>
      </c>
      <c r="L10891" t="str">
        <f>_xlfn.XLOOKUP(Table1[[#This Row],[TeamFavoriteID]],Table2[team_id],Table2[team_name],_xlfn.XLOOKUP(Table1[[#This Row],[TeamFavoriteID]],Table2[team_id_pfr],Table2[team_name],"Even"))</f>
        <v>Detroit Lions</v>
      </c>
      <c r="M10891">
        <v>-2.5</v>
      </c>
      <c r="N10891">
        <f>IF(Table1[[#This Row],[TeamFavorite]]=Table1[[#This Row],[TeamHome]],Table1[[#This Row],[ScoreAway]]-Table1[[#This Row],[ScoreHome]],Table1[[#This Row],[ScoreHome]]-Table1[[#This Row],[ScoreAway]])</f>
        <v>-14</v>
      </c>
      <c r="O10891">
        <f>IF(Table1[[#This Row],[SpreadActual]]&lt;Table1[[#This Row],[SpreadFavorite]],1,0)</f>
        <v>1</v>
      </c>
      <c r="P10891">
        <v>43.5</v>
      </c>
      <c r="Q10891" t="s">
        <v>170</v>
      </c>
      <c r="R10891" t="b">
        <v>0</v>
      </c>
      <c r="S10891">
        <v>67</v>
      </c>
      <c r="T10891">
        <v>8</v>
      </c>
      <c r="U10891">
        <v>78</v>
      </c>
    </row>
    <row r="10892" spans="1:22" x14ac:dyDescent="0.2">
      <c r="A10892" s="1">
        <v>41560</v>
      </c>
      <c r="B10892">
        <v>2013</v>
      </c>
      <c r="C10892">
        <f>_xlfn.MAXIFS(Table1[ScheduleWeekWritten],Table1[ScheduleSeason],Table1[[#This Row],[ScheduleSeason]])</f>
        <v>17</v>
      </c>
      <c r="D10892">
        <v>6</v>
      </c>
      <c r="E10892" cm="1">
        <f t="array" ref="E10892">_xlfn.XLOOKUP(Table1[[#This Row],[ScheduleWeekWritten]],Table3[Game],100+Table3[Increase],Table1[[#This Row],[ScheduleWeekWritten]])</f>
        <v>6</v>
      </c>
      <c r="F10892" t="b">
        <v>0</v>
      </c>
      <c r="G10892" t="s">
        <v>67</v>
      </c>
      <c r="H10892">
        <v>31</v>
      </c>
      <c r="I10892">
        <v>16</v>
      </c>
      <c r="J10892" t="s">
        <v>61</v>
      </c>
      <c r="K10892" t="s">
        <v>68</v>
      </c>
      <c r="L10892" t="str">
        <f>_xlfn.XLOOKUP(Table1[[#This Row],[TeamFavoriteID]],Table2[team_id],Table2[team_name],_xlfn.XLOOKUP(Table1[[#This Row],[TeamFavoriteID]],Table2[team_id_pfr],Table2[team_name],"Even"))</f>
        <v>Dallas Cowboys</v>
      </c>
      <c r="M10892">
        <v>-5.5</v>
      </c>
      <c r="N10892">
        <f>IF(Table1[[#This Row],[TeamFavorite]]=Table1[[#This Row],[TeamHome]],Table1[[#This Row],[ScoreAway]]-Table1[[#This Row],[ScoreHome]],Table1[[#This Row],[ScoreHome]]-Table1[[#This Row],[ScoreAway]])</f>
        <v>-15</v>
      </c>
      <c r="O10892">
        <f>IF(Table1[[#This Row],[SpreadActual]]&lt;Table1[[#This Row],[SpreadFavorite]],1,0)</f>
        <v>1</v>
      </c>
      <c r="P10892">
        <v>51.5</v>
      </c>
      <c r="Q10892" t="s">
        <v>192</v>
      </c>
      <c r="R10892" t="b">
        <v>0</v>
      </c>
      <c r="S10892">
        <v>72</v>
      </c>
      <c r="T10892">
        <v>0</v>
      </c>
      <c r="V10892" t="s">
        <v>103</v>
      </c>
    </row>
    <row r="10893" spans="1:22" x14ac:dyDescent="0.2">
      <c r="A10893" s="1">
        <v>41560</v>
      </c>
      <c r="B10893">
        <v>2013</v>
      </c>
      <c r="C10893">
        <f>_xlfn.MAXIFS(Table1[ScheduleWeekWritten],Table1[ScheduleSeason],Table1[[#This Row],[ScheduleSeason]])</f>
        <v>17</v>
      </c>
      <c r="D10893">
        <v>6</v>
      </c>
      <c r="E10893" cm="1">
        <f t="array" ref="E10893">_xlfn.XLOOKUP(Table1[[#This Row],[ScheduleWeekWritten]],Table3[Game],100+Table3[Increase],Table1[[#This Row],[ScheduleWeekWritten]])</f>
        <v>6</v>
      </c>
      <c r="F10893" t="b">
        <v>0</v>
      </c>
      <c r="G10893" t="s">
        <v>24</v>
      </c>
      <c r="H10893">
        <v>35</v>
      </c>
      <c r="I10893">
        <v>19</v>
      </c>
      <c r="J10893" t="s">
        <v>154</v>
      </c>
      <c r="K10893" t="s">
        <v>88</v>
      </c>
      <c r="L10893" t="str">
        <f>_xlfn.XLOOKUP(Table1[[#This Row],[TeamFavoriteID]],Table2[team_id],Table2[team_name],_xlfn.XLOOKUP(Table1[[#This Row],[TeamFavoriteID]],Table2[team_id_pfr],Table2[team_name],"Even"))</f>
        <v>Denver Broncos</v>
      </c>
      <c r="M10893">
        <v>-26.5</v>
      </c>
      <c r="N10893">
        <f>IF(Table1[[#This Row],[TeamFavorite]]=Table1[[#This Row],[TeamHome]],Table1[[#This Row],[ScoreAway]]-Table1[[#This Row],[ScoreHome]],Table1[[#This Row],[ScoreHome]]-Table1[[#This Row],[ScoreAway]])</f>
        <v>-16</v>
      </c>
      <c r="O10893">
        <f>IF(Table1[[#This Row],[SpreadActual]]&lt;Table1[[#This Row],[SpreadFavorite]],1,0)</f>
        <v>0</v>
      </c>
      <c r="P10893">
        <v>52</v>
      </c>
      <c r="Q10893" t="s">
        <v>174</v>
      </c>
      <c r="R10893" t="b">
        <v>0</v>
      </c>
      <c r="S10893">
        <v>59</v>
      </c>
      <c r="T10893">
        <v>7</v>
      </c>
      <c r="U10893">
        <v>53</v>
      </c>
    </row>
    <row r="10894" spans="1:22" x14ac:dyDescent="0.2">
      <c r="A10894" s="1">
        <v>41560</v>
      </c>
      <c r="B10894">
        <v>2013</v>
      </c>
      <c r="C10894">
        <f>_xlfn.MAXIFS(Table1[ScheduleWeekWritten],Table1[ScheduleSeason],Table1[[#This Row],[ScheduleSeason]])</f>
        <v>17</v>
      </c>
      <c r="D10894">
        <v>6</v>
      </c>
      <c r="E10894" cm="1">
        <f t="array" ref="E10894">_xlfn.XLOOKUP(Table1[[#This Row],[ScheduleWeekWritten]],Table3[Game],100+Table3[Increase],Table1[[#This Row],[ScheduleWeekWritten]])</f>
        <v>6</v>
      </c>
      <c r="F10894" t="b">
        <v>0</v>
      </c>
      <c r="G10894" t="s">
        <v>177</v>
      </c>
      <c r="H10894">
        <v>13</v>
      </c>
      <c r="I10894">
        <v>38</v>
      </c>
      <c r="J10894" t="s">
        <v>153</v>
      </c>
      <c r="K10894" t="s">
        <v>182</v>
      </c>
      <c r="L10894" t="str">
        <f>_xlfn.XLOOKUP(Table1[[#This Row],[TeamFavoriteID]],Table2[team_id],Table2[team_name],_xlfn.XLOOKUP(Table1[[#This Row],[TeamFavoriteID]],Table2[team_id_pfr],Table2[team_name],"Even"))</f>
        <v>Houston Texans</v>
      </c>
      <c r="M10894">
        <v>-9</v>
      </c>
      <c r="N10894">
        <f>IF(Table1[[#This Row],[TeamFavorite]]=Table1[[#This Row],[TeamHome]],Table1[[#This Row],[ScoreAway]]-Table1[[#This Row],[ScoreHome]],Table1[[#This Row],[ScoreHome]]-Table1[[#This Row],[ScoreAway]])</f>
        <v>25</v>
      </c>
      <c r="O10894">
        <f>IF(Table1[[#This Row],[SpreadActual]]&lt;Table1[[#This Row],[SpreadFavorite]],1,0)</f>
        <v>0</v>
      </c>
      <c r="P10894">
        <v>42.5</v>
      </c>
      <c r="Q10894" t="s">
        <v>178</v>
      </c>
      <c r="R10894" t="b">
        <v>0</v>
      </c>
      <c r="S10894">
        <v>76</v>
      </c>
      <c r="T10894">
        <v>5</v>
      </c>
      <c r="U10894">
        <v>94</v>
      </c>
      <c r="V10894" t="s">
        <v>193</v>
      </c>
    </row>
    <row r="10895" spans="1:22" x14ac:dyDescent="0.2">
      <c r="A10895" s="1">
        <v>41560</v>
      </c>
      <c r="B10895">
        <v>2013</v>
      </c>
      <c r="C10895">
        <f>_xlfn.MAXIFS(Table1[ScheduleWeekWritten],Table1[ScheduleSeason],Table1[[#This Row],[ScheduleSeason]])</f>
        <v>17</v>
      </c>
      <c r="D10895">
        <v>6</v>
      </c>
      <c r="E10895" cm="1">
        <f t="array" ref="E10895">_xlfn.XLOOKUP(Table1[[#This Row],[ScheduleWeekWritten]],Table3[Game],100+Table3[Increase],Table1[[#This Row],[ScheduleWeekWritten]])</f>
        <v>6</v>
      </c>
      <c r="F10895" t="b">
        <v>0</v>
      </c>
      <c r="G10895" t="s">
        <v>42</v>
      </c>
      <c r="H10895">
        <v>24</v>
      </c>
      <c r="I10895">
        <v>7</v>
      </c>
      <c r="J10895" t="s">
        <v>20</v>
      </c>
      <c r="K10895" t="s">
        <v>75</v>
      </c>
      <c r="L10895" t="str">
        <f>_xlfn.XLOOKUP(Table1[[#This Row],[TeamFavoriteID]],Table2[team_id],Table2[team_name],_xlfn.XLOOKUP(Table1[[#This Row],[TeamFavoriteID]],Table2[team_id_pfr],Table2[team_name],"Even"))</f>
        <v>Kansas City Chiefs</v>
      </c>
      <c r="M10895">
        <v>-7.5</v>
      </c>
      <c r="N10895">
        <f>IF(Table1[[#This Row],[TeamFavorite]]=Table1[[#This Row],[TeamHome]],Table1[[#This Row],[ScoreAway]]-Table1[[#This Row],[ScoreHome]],Table1[[#This Row],[ScoreHome]]-Table1[[#This Row],[ScoreAway]])</f>
        <v>-17</v>
      </c>
      <c r="O10895">
        <f>IF(Table1[[#This Row],[SpreadActual]]&lt;Table1[[#This Row],[SpreadFavorite]],1,0)</f>
        <v>1</v>
      </c>
      <c r="P10895">
        <v>41.5</v>
      </c>
      <c r="Q10895" t="s">
        <v>117</v>
      </c>
      <c r="R10895" t="b">
        <v>0</v>
      </c>
      <c r="S10895">
        <v>70</v>
      </c>
      <c r="T10895">
        <v>7</v>
      </c>
      <c r="U10895">
        <v>41</v>
      </c>
    </row>
    <row r="10896" spans="1:22" x14ac:dyDescent="0.2">
      <c r="A10896" s="1">
        <v>41560</v>
      </c>
      <c r="B10896">
        <v>2013</v>
      </c>
      <c r="C10896">
        <f>_xlfn.MAXIFS(Table1[ScheduleWeekWritten],Table1[ScheduleSeason],Table1[[#This Row],[ScheduleSeason]])</f>
        <v>17</v>
      </c>
      <c r="D10896">
        <v>6</v>
      </c>
      <c r="E10896" cm="1">
        <f t="array" ref="E10896">_xlfn.XLOOKUP(Table1[[#This Row],[ScheduleWeekWritten]],Table3[Game],100+Table3[Increase],Table1[[#This Row],[ScheduleWeekWritten]])</f>
        <v>6</v>
      </c>
      <c r="F10896" t="b">
        <v>0</v>
      </c>
      <c r="G10896" t="s">
        <v>54</v>
      </c>
      <c r="H10896">
        <v>10</v>
      </c>
      <c r="I10896">
        <v>35</v>
      </c>
      <c r="J10896" t="s">
        <v>152</v>
      </c>
      <c r="K10896" t="s">
        <v>55</v>
      </c>
      <c r="L10896" t="str">
        <f>_xlfn.XLOOKUP(Table1[[#This Row],[TeamFavoriteID]],Table2[team_id],Table2[team_name],_xlfn.XLOOKUP(Table1[[#This Row],[TeamFavoriteID]],Table2[team_id_pfr],Table2[team_name],"Even"))</f>
        <v>Minnesota Vikings</v>
      </c>
      <c r="M10896">
        <v>-2.5</v>
      </c>
      <c r="N10896">
        <f>IF(Table1[[#This Row],[TeamFavorite]]=Table1[[#This Row],[TeamHome]],Table1[[#This Row],[ScoreAway]]-Table1[[#This Row],[ScoreHome]],Table1[[#This Row],[ScoreHome]]-Table1[[#This Row],[ScoreAway]])</f>
        <v>25</v>
      </c>
      <c r="O10896">
        <f>IF(Table1[[#This Row],[SpreadActual]]&lt;Table1[[#This Row],[SpreadFavorite]],1,0)</f>
        <v>0</v>
      </c>
      <c r="P10896">
        <v>44.5</v>
      </c>
      <c r="Q10896" t="s">
        <v>194</v>
      </c>
      <c r="R10896" t="b">
        <v>0</v>
      </c>
      <c r="S10896">
        <v>72</v>
      </c>
      <c r="T10896">
        <v>0</v>
      </c>
      <c r="V10896" t="s">
        <v>103</v>
      </c>
    </row>
    <row r="10897" spans="1:22" x14ac:dyDescent="0.2">
      <c r="A10897" s="1">
        <v>41560</v>
      </c>
      <c r="B10897">
        <v>2013</v>
      </c>
      <c r="C10897">
        <f>_xlfn.MAXIFS(Table1[ScheduleWeekWritten],Table1[ScheduleSeason],Table1[[#This Row],[ScheduleSeason]])</f>
        <v>17</v>
      </c>
      <c r="D10897">
        <v>6</v>
      </c>
      <c r="E10897" cm="1">
        <f t="array" ref="E10897">_xlfn.XLOOKUP(Table1[[#This Row],[ScheduleWeekWritten]],Table3[Game],100+Table3[Increase],Table1[[#This Row],[ScheduleWeekWritten]])</f>
        <v>6</v>
      </c>
      <c r="F10897" t="b">
        <v>0</v>
      </c>
      <c r="G10897" t="s">
        <v>115</v>
      </c>
      <c r="H10897">
        <v>30</v>
      </c>
      <c r="I10897">
        <v>27</v>
      </c>
      <c r="J10897" t="s">
        <v>95</v>
      </c>
      <c r="K10897" t="s">
        <v>70</v>
      </c>
      <c r="L10897" t="str">
        <f>_xlfn.XLOOKUP(Table1[[#This Row],[TeamFavoriteID]],Table2[team_id],Table2[team_name],_xlfn.XLOOKUP(Table1[[#This Row],[TeamFavoriteID]],Table2[team_id_pfr],Table2[team_name],"Even"))</f>
        <v>Boston Patriots</v>
      </c>
      <c r="M10897">
        <v>-2.5</v>
      </c>
      <c r="N10897">
        <f>IF(Table1[[#This Row],[TeamFavorite]]=Table1[[#This Row],[TeamHome]],Table1[[#This Row],[ScoreAway]]-Table1[[#This Row],[ScoreHome]],Table1[[#This Row],[ScoreHome]]-Table1[[#This Row],[ScoreAway]])</f>
        <v>3</v>
      </c>
      <c r="O10897">
        <f>IF(Table1[[#This Row],[SpreadActual]]&lt;Table1[[#This Row],[SpreadFavorite]],1,0)</f>
        <v>0</v>
      </c>
      <c r="P10897">
        <v>50</v>
      </c>
      <c r="Q10897" t="s">
        <v>179</v>
      </c>
      <c r="R10897" t="b">
        <v>0</v>
      </c>
      <c r="S10897">
        <v>59</v>
      </c>
      <c r="T10897">
        <v>7</v>
      </c>
      <c r="U10897">
        <v>57</v>
      </c>
    </row>
    <row r="10898" spans="1:22" x14ac:dyDescent="0.2">
      <c r="A10898" s="1">
        <v>41560</v>
      </c>
      <c r="B10898">
        <v>2013</v>
      </c>
      <c r="C10898">
        <f>_xlfn.MAXIFS(Table1[ScheduleWeekWritten],Table1[ScheduleSeason],Table1[[#This Row],[ScheduleSeason]])</f>
        <v>17</v>
      </c>
      <c r="D10898">
        <v>6</v>
      </c>
      <c r="E10898" cm="1">
        <f t="array" ref="E10898">_xlfn.XLOOKUP(Table1[[#This Row],[ScheduleWeekWritten]],Table3[Game],100+Table3[Increase],Table1[[#This Row],[ScheduleWeekWritten]])</f>
        <v>6</v>
      </c>
      <c r="F10898" t="b">
        <v>0</v>
      </c>
      <c r="G10898" t="s">
        <v>31</v>
      </c>
      <c r="H10898">
        <v>6</v>
      </c>
      <c r="I10898">
        <v>19</v>
      </c>
      <c r="J10898" t="s">
        <v>49</v>
      </c>
      <c r="K10898" t="s">
        <v>51</v>
      </c>
      <c r="L10898" t="str">
        <f>_xlfn.XLOOKUP(Table1[[#This Row],[TeamFavoriteID]],Table2[team_id],Table2[team_name],_xlfn.XLOOKUP(Table1[[#This Row],[TeamFavoriteID]],Table2[team_id_pfr],Table2[team_name],"Even"))</f>
        <v>Pittsburgh Steelers</v>
      </c>
      <c r="M10898">
        <v>-1.5</v>
      </c>
      <c r="N10898">
        <f>IF(Table1[[#This Row],[TeamFavorite]]=Table1[[#This Row],[TeamHome]],Table1[[#This Row],[ScoreAway]]-Table1[[#This Row],[ScoreHome]],Table1[[#This Row],[ScoreHome]]-Table1[[#This Row],[ScoreAway]])</f>
        <v>-13</v>
      </c>
      <c r="O10898">
        <f>IF(Table1[[#This Row],[SpreadActual]]&lt;Table1[[#This Row],[SpreadFavorite]],1,0)</f>
        <v>1</v>
      </c>
      <c r="P10898">
        <v>41</v>
      </c>
      <c r="Q10898" t="s">
        <v>197</v>
      </c>
      <c r="R10898" t="b">
        <v>0</v>
      </c>
      <c r="S10898">
        <v>65</v>
      </c>
      <c r="T10898">
        <v>10</v>
      </c>
      <c r="U10898">
        <v>68</v>
      </c>
    </row>
    <row r="10899" spans="1:22" x14ac:dyDescent="0.2">
      <c r="A10899" s="1">
        <v>41560</v>
      </c>
      <c r="B10899">
        <v>2013</v>
      </c>
      <c r="C10899">
        <f>_xlfn.MAXIFS(Table1[ScheduleWeekWritten],Table1[ScheduleSeason],Table1[[#This Row],[ScheduleSeason]])</f>
        <v>17</v>
      </c>
      <c r="D10899">
        <v>6</v>
      </c>
      <c r="E10899" cm="1">
        <f t="array" ref="E10899">_xlfn.XLOOKUP(Table1[[#This Row],[ScheduleWeekWritten]],Table3[Game],100+Table3[Increase],Table1[[#This Row],[ScheduleWeekWritten]])</f>
        <v>6</v>
      </c>
      <c r="F10899" t="b">
        <v>0</v>
      </c>
      <c r="G10899" t="s">
        <v>53</v>
      </c>
      <c r="H10899">
        <v>32</v>
      </c>
      <c r="I10899">
        <v>20</v>
      </c>
      <c r="J10899" t="s">
        <v>149</v>
      </c>
      <c r="K10899" t="s">
        <v>87</v>
      </c>
      <c r="L10899" t="str">
        <f>_xlfn.XLOOKUP(Table1[[#This Row],[TeamFavoriteID]],Table2[team_id],Table2[team_name],_xlfn.XLOOKUP(Table1[[#This Row],[TeamFavoriteID]],Table2[team_id_pfr],Table2[team_name],"Even"))</f>
        <v>San Francisco 49ers</v>
      </c>
      <c r="M10899">
        <v>-10.5</v>
      </c>
      <c r="N10899">
        <f>IF(Table1[[#This Row],[TeamFavorite]]=Table1[[#This Row],[TeamHome]],Table1[[#This Row],[ScoreAway]]-Table1[[#This Row],[ScoreHome]],Table1[[#This Row],[ScoreHome]]-Table1[[#This Row],[ScoreAway]])</f>
        <v>-12</v>
      </c>
      <c r="O10899">
        <f>IF(Table1[[#This Row],[SpreadActual]]&lt;Table1[[#This Row],[SpreadFavorite]],1,0)</f>
        <v>1</v>
      </c>
      <c r="P10899">
        <v>41</v>
      </c>
      <c r="Q10899" t="s">
        <v>118</v>
      </c>
      <c r="R10899" t="b">
        <v>0</v>
      </c>
      <c r="S10899">
        <v>67</v>
      </c>
      <c r="T10899">
        <v>5</v>
      </c>
      <c r="U10899">
        <v>55</v>
      </c>
    </row>
    <row r="10900" spans="1:22" x14ac:dyDescent="0.2">
      <c r="A10900" s="1">
        <v>41560</v>
      </c>
      <c r="B10900">
        <v>2013</v>
      </c>
      <c r="C10900">
        <f>_xlfn.MAXIFS(Table1[ScheduleWeekWritten],Table1[ScheduleSeason],Table1[[#This Row],[ScheduleSeason]])</f>
        <v>17</v>
      </c>
      <c r="D10900">
        <v>6</v>
      </c>
      <c r="E10900" cm="1">
        <f t="array" ref="E10900">_xlfn.XLOOKUP(Table1[[#This Row],[ScheduleWeekWritten]],Table3[Game],100+Table3[Increase],Table1[[#This Row],[ScheduleWeekWritten]])</f>
        <v>6</v>
      </c>
      <c r="F10900" t="b">
        <v>0</v>
      </c>
      <c r="G10900" t="s">
        <v>128</v>
      </c>
      <c r="H10900">
        <v>20</v>
      </c>
      <c r="I10900">
        <v>13</v>
      </c>
      <c r="J10900" t="s">
        <v>171</v>
      </c>
      <c r="K10900" t="s">
        <v>132</v>
      </c>
      <c r="L10900" t="str">
        <f>_xlfn.XLOOKUP(Table1[[#This Row],[TeamFavoriteID]],Table2[team_id],Table2[team_name],_xlfn.XLOOKUP(Table1[[#This Row],[TeamFavoriteID]],Table2[team_id_pfr],Table2[team_name],"Even"))</f>
        <v>Seattle Seahawks</v>
      </c>
      <c r="M10900">
        <v>-11.5</v>
      </c>
      <c r="N10900">
        <f>IF(Table1[[#This Row],[TeamFavorite]]=Table1[[#This Row],[TeamHome]],Table1[[#This Row],[ScoreAway]]-Table1[[#This Row],[ScoreHome]],Table1[[#This Row],[ScoreHome]]-Table1[[#This Row],[ScoreAway]])</f>
        <v>-7</v>
      </c>
      <c r="O10900">
        <f>IF(Table1[[#This Row],[SpreadActual]]&lt;Table1[[#This Row],[SpreadFavorite]],1,0)</f>
        <v>0</v>
      </c>
      <c r="P10900">
        <v>41.5</v>
      </c>
      <c r="Q10900" t="s">
        <v>180</v>
      </c>
      <c r="R10900" t="b">
        <v>0</v>
      </c>
      <c r="S10900">
        <v>57</v>
      </c>
      <c r="T10900">
        <v>4</v>
      </c>
      <c r="U10900">
        <v>80</v>
      </c>
    </row>
    <row r="10901" spans="1:22" x14ac:dyDescent="0.2">
      <c r="A10901" s="1">
        <v>41560</v>
      </c>
      <c r="B10901">
        <v>2013</v>
      </c>
      <c r="C10901">
        <f>_xlfn.MAXIFS(Table1[ScheduleWeekWritten],Table1[ScheduleSeason],Table1[[#This Row],[ScheduleSeason]])</f>
        <v>17</v>
      </c>
      <c r="D10901">
        <v>6</v>
      </c>
      <c r="E10901" cm="1">
        <f t="array" ref="E10901">_xlfn.XLOOKUP(Table1[[#This Row],[ScheduleWeekWritten]],Table3[Game],100+Table3[Increase],Table1[[#This Row],[ScheduleWeekWritten]])</f>
        <v>6</v>
      </c>
      <c r="F10901" t="b">
        <v>0</v>
      </c>
      <c r="G10901" t="s">
        <v>127</v>
      </c>
      <c r="H10901">
        <v>20</v>
      </c>
      <c r="I10901">
        <v>31</v>
      </c>
      <c r="J10901" t="s">
        <v>58</v>
      </c>
      <c r="K10901" t="s">
        <v>77</v>
      </c>
      <c r="L10901" t="str">
        <f>_xlfn.XLOOKUP(Table1[[#This Row],[TeamFavoriteID]],Table2[team_id],Table2[team_name],_xlfn.XLOOKUP(Table1[[#This Row],[TeamFavoriteID]],Table2[team_id_pfr],Table2[team_name],"Even"))</f>
        <v>Philadelphia Eagles</v>
      </c>
      <c r="M10901">
        <v>-3</v>
      </c>
      <c r="N10901">
        <f>IF(Table1[[#This Row],[TeamFavorite]]=Table1[[#This Row],[TeamHome]],Table1[[#This Row],[ScoreAway]]-Table1[[#This Row],[ScoreHome]],Table1[[#This Row],[ScoreHome]]-Table1[[#This Row],[ScoreAway]])</f>
        <v>-11</v>
      </c>
      <c r="O10901">
        <f>IF(Table1[[#This Row],[SpreadActual]]&lt;Table1[[#This Row],[SpreadFavorite]],1,0)</f>
        <v>1</v>
      </c>
      <c r="P10901">
        <v>44</v>
      </c>
      <c r="Q10901" t="s">
        <v>168</v>
      </c>
      <c r="R10901" t="b">
        <v>0</v>
      </c>
      <c r="S10901">
        <v>84</v>
      </c>
      <c r="T10901">
        <v>4</v>
      </c>
      <c r="U10901">
        <v>42</v>
      </c>
    </row>
    <row r="10902" spans="1:22" x14ac:dyDescent="0.2">
      <c r="A10902" s="1">
        <v>41561</v>
      </c>
      <c r="B10902">
        <v>2013</v>
      </c>
      <c r="C10902">
        <f>_xlfn.MAXIFS(Table1[ScheduleWeekWritten],Table1[ScheduleSeason],Table1[[#This Row],[ScheduleSeason]])</f>
        <v>17</v>
      </c>
      <c r="D10902">
        <v>6</v>
      </c>
      <c r="E10902" cm="1">
        <f t="array" ref="E10902">_xlfn.XLOOKUP(Table1[[#This Row],[ScheduleWeekWritten]],Table3[Game],100+Table3[Increase],Table1[[#This Row],[ScheduleWeekWritten]])</f>
        <v>6</v>
      </c>
      <c r="F10902" t="b">
        <v>0</v>
      </c>
      <c r="G10902" t="s">
        <v>27</v>
      </c>
      <c r="H10902">
        <v>19</v>
      </c>
      <c r="I10902">
        <v>9</v>
      </c>
      <c r="J10902" t="s">
        <v>140</v>
      </c>
      <c r="K10902" t="s">
        <v>89</v>
      </c>
      <c r="L10902" t="str">
        <f>_xlfn.XLOOKUP(Table1[[#This Row],[TeamFavoriteID]],Table2[team_id],Table2[team_name],_xlfn.XLOOKUP(Table1[[#This Row],[TeamFavoriteID]],Table2[team_id_pfr],Table2[team_name],"Even"))</f>
        <v>Even</v>
      </c>
      <c r="M10902">
        <v>0</v>
      </c>
      <c r="N10902">
        <f>IF(Table1[[#This Row],[TeamFavorite]]=Table1[[#This Row],[TeamHome]],Table1[[#This Row],[ScoreAway]]-Table1[[#This Row],[ScoreHome]],Table1[[#This Row],[ScoreHome]]-Table1[[#This Row],[ScoreAway]])</f>
        <v>10</v>
      </c>
      <c r="O10902">
        <f>IF(Table1[[#This Row],[SpreadActual]]&lt;Table1[[#This Row],[SpreadFavorite]],1,0)</f>
        <v>0</v>
      </c>
      <c r="P10902">
        <v>50.5</v>
      </c>
      <c r="Q10902" t="s">
        <v>94</v>
      </c>
      <c r="R10902" t="b">
        <v>0</v>
      </c>
      <c r="S10902">
        <v>69</v>
      </c>
      <c r="T10902">
        <v>3</v>
      </c>
      <c r="U10902">
        <v>69</v>
      </c>
    </row>
    <row r="10903" spans="1:22" x14ac:dyDescent="0.2">
      <c r="A10903" s="1">
        <v>41564</v>
      </c>
      <c r="B10903">
        <v>2013</v>
      </c>
      <c r="C10903">
        <f>_xlfn.MAXIFS(Table1[ScheduleWeekWritten],Table1[ScheduleSeason],Table1[[#This Row],[ScheduleSeason]])</f>
        <v>17</v>
      </c>
      <c r="D10903">
        <v>7</v>
      </c>
      <c r="E10903" cm="1">
        <f t="array" ref="E10903">_xlfn.XLOOKUP(Table1[[#This Row],[ScheduleWeekWritten]],Table3[Game],100+Table3[Increase],Table1[[#This Row],[ScheduleWeekWritten]])</f>
        <v>7</v>
      </c>
      <c r="F10903" t="b">
        <v>0</v>
      </c>
      <c r="G10903" t="s">
        <v>149</v>
      </c>
      <c r="H10903">
        <v>22</v>
      </c>
      <c r="I10903">
        <v>34</v>
      </c>
      <c r="J10903" t="s">
        <v>128</v>
      </c>
      <c r="K10903" t="s">
        <v>132</v>
      </c>
      <c r="L10903" t="str">
        <f>_xlfn.XLOOKUP(Table1[[#This Row],[TeamFavoriteID]],Table2[team_id],Table2[team_name],_xlfn.XLOOKUP(Table1[[#This Row],[TeamFavoriteID]],Table2[team_id_pfr],Table2[team_name],"Even"))</f>
        <v>Seattle Seahawks</v>
      </c>
      <c r="M10903">
        <v>-4.5</v>
      </c>
      <c r="N10903">
        <f>IF(Table1[[#This Row],[TeamFavorite]]=Table1[[#This Row],[TeamHome]],Table1[[#This Row],[ScoreAway]]-Table1[[#This Row],[ScoreHome]],Table1[[#This Row],[ScoreHome]]-Table1[[#This Row],[ScoreAway]])</f>
        <v>-12</v>
      </c>
      <c r="O10903">
        <f>IF(Table1[[#This Row],[SpreadActual]]&lt;Table1[[#This Row],[SpreadFavorite]],1,0)</f>
        <v>1</v>
      </c>
      <c r="P10903">
        <v>41.5</v>
      </c>
      <c r="Q10903" t="s">
        <v>150</v>
      </c>
      <c r="R10903" t="b">
        <v>0</v>
      </c>
      <c r="S10903">
        <v>72</v>
      </c>
      <c r="T10903">
        <v>0</v>
      </c>
      <c r="V10903" t="s">
        <v>103</v>
      </c>
    </row>
    <row r="10904" spans="1:22" x14ac:dyDescent="0.2">
      <c r="A10904" s="1">
        <v>41567</v>
      </c>
      <c r="B10904">
        <v>2013</v>
      </c>
      <c r="C10904">
        <f>_xlfn.MAXIFS(Table1[ScheduleWeekWritten],Table1[ScheduleSeason],Table1[[#This Row],[ScheduleSeason]])</f>
        <v>17</v>
      </c>
      <c r="D10904">
        <v>7</v>
      </c>
      <c r="E10904" cm="1">
        <f t="array" ref="E10904">_xlfn.XLOOKUP(Table1[[#This Row],[ScheduleWeekWritten]],Table3[Game],100+Table3[Increase],Table1[[#This Row],[ScheduleWeekWritten]])</f>
        <v>7</v>
      </c>
      <c r="F10904" t="b">
        <v>0</v>
      </c>
      <c r="G10904" t="s">
        <v>38</v>
      </c>
      <c r="H10904">
        <v>31</v>
      </c>
      <c r="I10904">
        <v>23</v>
      </c>
      <c r="J10904" t="s">
        <v>127</v>
      </c>
      <c r="K10904" t="s">
        <v>109</v>
      </c>
      <c r="L10904" t="str">
        <f>_xlfn.XLOOKUP(Table1[[#This Row],[TeamFavoriteID]],Table2[team_id],Table2[team_name],_xlfn.XLOOKUP(Table1[[#This Row],[TeamFavoriteID]],Table2[team_id_pfr],Table2[team_name],"Even"))</f>
        <v>Atlanta Falcons</v>
      </c>
      <c r="M10904">
        <v>-6.5</v>
      </c>
      <c r="N10904">
        <f>IF(Table1[[#This Row],[TeamFavorite]]=Table1[[#This Row],[TeamHome]],Table1[[#This Row],[ScoreAway]]-Table1[[#This Row],[ScoreHome]],Table1[[#This Row],[ScoreHome]]-Table1[[#This Row],[ScoreAway]])</f>
        <v>-8</v>
      </c>
      <c r="O10904">
        <f>IF(Table1[[#This Row],[SpreadActual]]&lt;Table1[[#This Row],[SpreadFavorite]],1,0)</f>
        <v>1</v>
      </c>
      <c r="P10904">
        <v>43</v>
      </c>
      <c r="Q10904" t="s">
        <v>148</v>
      </c>
      <c r="R10904" t="b">
        <v>0</v>
      </c>
      <c r="S10904">
        <v>72</v>
      </c>
      <c r="T10904">
        <v>0</v>
      </c>
      <c r="V10904" t="s">
        <v>103</v>
      </c>
    </row>
    <row r="10905" spans="1:22" x14ac:dyDescent="0.2">
      <c r="A10905" s="1">
        <v>41567</v>
      </c>
      <c r="B10905">
        <v>2013</v>
      </c>
      <c r="C10905">
        <f>_xlfn.MAXIFS(Table1[ScheduleWeekWritten],Table1[ScheduleSeason],Table1[[#This Row],[ScheduleSeason]])</f>
        <v>17</v>
      </c>
      <c r="D10905">
        <v>7</v>
      </c>
      <c r="E10905" cm="1">
        <f t="array" ref="E10905">_xlfn.XLOOKUP(Table1[[#This Row],[ScheduleWeekWritten]],Table3[Game],100+Table3[Increase],Table1[[#This Row],[ScheduleWeekWritten]])</f>
        <v>7</v>
      </c>
      <c r="F10905" t="b">
        <v>0</v>
      </c>
      <c r="G10905" t="s">
        <v>152</v>
      </c>
      <c r="H10905">
        <v>30</v>
      </c>
      <c r="I10905">
        <v>15</v>
      </c>
      <c r="J10905" t="s">
        <v>153</v>
      </c>
      <c r="K10905" t="s">
        <v>162</v>
      </c>
      <c r="L10905" t="str">
        <f>_xlfn.XLOOKUP(Table1[[#This Row],[TeamFavoriteID]],Table2[team_id],Table2[team_name],_xlfn.XLOOKUP(Table1[[#This Row],[TeamFavoriteID]],Table2[team_id_pfr],Table2[team_name],"Even"))</f>
        <v>Carolina Panthers</v>
      </c>
      <c r="M10905">
        <v>-7</v>
      </c>
      <c r="N10905">
        <f>IF(Table1[[#This Row],[TeamFavorite]]=Table1[[#This Row],[TeamHome]],Table1[[#This Row],[ScoreAway]]-Table1[[#This Row],[ScoreHome]],Table1[[#This Row],[ScoreHome]]-Table1[[#This Row],[ScoreAway]])</f>
        <v>-15</v>
      </c>
      <c r="O10905">
        <f>IF(Table1[[#This Row],[SpreadActual]]&lt;Table1[[#This Row],[SpreadFavorite]],1,0)</f>
        <v>1</v>
      </c>
      <c r="P10905">
        <v>42</v>
      </c>
      <c r="Q10905" t="s">
        <v>160</v>
      </c>
      <c r="R10905" t="b">
        <v>0</v>
      </c>
      <c r="S10905">
        <v>68</v>
      </c>
      <c r="T10905">
        <v>4</v>
      </c>
      <c r="U10905">
        <v>42</v>
      </c>
    </row>
    <row r="10906" spans="1:22" x14ac:dyDescent="0.2">
      <c r="A10906" s="1">
        <v>41567</v>
      </c>
      <c r="B10906">
        <v>2013</v>
      </c>
      <c r="C10906">
        <f>_xlfn.MAXIFS(Table1[ScheduleWeekWritten],Table1[ScheduleSeason],Table1[[#This Row],[ScheduleSeason]])</f>
        <v>17</v>
      </c>
      <c r="D10906">
        <v>7</v>
      </c>
      <c r="E10906" cm="1">
        <f t="array" ref="E10906">_xlfn.XLOOKUP(Table1[[#This Row],[ScheduleWeekWritten]],Table3[Game],100+Table3[Increase],Table1[[#This Row],[ScheduleWeekWritten]])</f>
        <v>7</v>
      </c>
      <c r="F10906" t="b">
        <v>0</v>
      </c>
      <c r="G10906" t="s">
        <v>45</v>
      </c>
      <c r="H10906">
        <v>24</v>
      </c>
      <c r="I10906">
        <v>27</v>
      </c>
      <c r="J10906" t="s">
        <v>101</v>
      </c>
      <c r="K10906" t="s">
        <v>79</v>
      </c>
      <c r="L10906" t="str">
        <f>_xlfn.XLOOKUP(Table1[[#This Row],[TeamFavoriteID]],Table2[team_id],Table2[team_name],_xlfn.XLOOKUP(Table1[[#This Row],[TeamFavoriteID]],Table2[team_id_pfr],Table2[team_name],"Even"))</f>
        <v>Detroit Lions</v>
      </c>
      <c r="M10906">
        <v>-1.5</v>
      </c>
      <c r="N10906">
        <f>IF(Table1[[#This Row],[TeamFavorite]]=Table1[[#This Row],[TeamHome]],Table1[[#This Row],[ScoreAway]]-Table1[[#This Row],[ScoreHome]],Table1[[#This Row],[ScoreHome]]-Table1[[#This Row],[ScoreAway]])</f>
        <v>3</v>
      </c>
      <c r="O10906">
        <f>IF(Table1[[#This Row],[SpreadActual]]&lt;Table1[[#This Row],[SpreadFavorite]],1,0)</f>
        <v>0</v>
      </c>
      <c r="P10906">
        <v>46</v>
      </c>
      <c r="Q10906" t="s">
        <v>181</v>
      </c>
      <c r="R10906" t="b">
        <v>0</v>
      </c>
      <c r="S10906">
        <v>72</v>
      </c>
      <c r="T10906">
        <v>0</v>
      </c>
      <c r="V10906" t="s">
        <v>103</v>
      </c>
    </row>
    <row r="10907" spans="1:22" x14ac:dyDescent="0.2">
      <c r="A10907" s="1">
        <v>41567</v>
      </c>
      <c r="B10907">
        <v>2013</v>
      </c>
      <c r="C10907">
        <f>_xlfn.MAXIFS(Table1[ScheduleWeekWritten],Table1[ScheduleSeason],Table1[[#This Row],[ScheduleSeason]])</f>
        <v>17</v>
      </c>
      <c r="D10907">
        <v>7</v>
      </c>
      <c r="E10907" cm="1">
        <f t="array" ref="E10907">_xlfn.XLOOKUP(Table1[[#This Row],[ScheduleWeekWritten]],Table3[Game],100+Table3[Increase],Table1[[#This Row],[ScheduleWeekWritten]])</f>
        <v>7</v>
      </c>
      <c r="F10907" t="b">
        <v>0</v>
      </c>
      <c r="G10907" t="s">
        <v>33</v>
      </c>
      <c r="H10907">
        <v>31</v>
      </c>
      <c r="I10907">
        <v>13</v>
      </c>
      <c r="J10907" t="s">
        <v>62</v>
      </c>
      <c r="K10907" t="s">
        <v>35</v>
      </c>
      <c r="L10907" t="str">
        <f>_xlfn.XLOOKUP(Table1[[#This Row],[TeamFavoriteID]],Table2[team_id],Table2[team_name],_xlfn.XLOOKUP(Table1[[#This Row],[TeamFavoriteID]],Table2[team_id_pfr],Table2[team_name],"Even"))</f>
        <v>Green Bay Packers</v>
      </c>
      <c r="M10907">
        <v>-9.5</v>
      </c>
      <c r="N10907">
        <f>IF(Table1[[#This Row],[TeamFavorite]]=Table1[[#This Row],[TeamHome]],Table1[[#This Row],[ScoreAway]]-Table1[[#This Row],[ScoreHome]],Table1[[#This Row],[ScoreHome]]-Table1[[#This Row],[ScoreAway]])</f>
        <v>-18</v>
      </c>
      <c r="O10907">
        <f>IF(Table1[[#This Row],[SpreadActual]]&lt;Table1[[#This Row],[SpreadFavorite]],1,0)</f>
        <v>1</v>
      </c>
      <c r="P10907">
        <v>45</v>
      </c>
      <c r="Q10907" t="s">
        <v>82</v>
      </c>
      <c r="R10907" t="b">
        <v>0</v>
      </c>
      <c r="S10907">
        <v>46</v>
      </c>
      <c r="T10907">
        <v>8</v>
      </c>
      <c r="U10907">
        <v>65</v>
      </c>
    </row>
    <row r="10908" spans="1:22" x14ac:dyDescent="0.2">
      <c r="A10908" s="1">
        <v>41567</v>
      </c>
      <c r="B10908">
        <v>2013</v>
      </c>
      <c r="C10908">
        <f>_xlfn.MAXIFS(Table1[ScheduleWeekWritten],Table1[ScheduleSeason],Table1[[#This Row],[ScheduleSeason]])</f>
        <v>17</v>
      </c>
      <c r="D10908">
        <v>7</v>
      </c>
      <c r="E10908" cm="1">
        <f t="array" ref="E10908">_xlfn.XLOOKUP(Table1[[#This Row],[ScheduleWeekWritten]],Table3[Game],100+Table3[Increase],Table1[[#This Row],[ScheduleWeekWritten]])</f>
        <v>7</v>
      </c>
      <c r="F10908" t="b">
        <v>0</v>
      </c>
      <c r="G10908" t="s">
        <v>140</v>
      </c>
      <c r="H10908">
        <v>39</v>
      </c>
      <c r="I10908">
        <v>33</v>
      </c>
      <c r="J10908" t="s">
        <v>24</v>
      </c>
      <c r="K10908" t="s">
        <v>88</v>
      </c>
      <c r="L10908" t="str">
        <f>_xlfn.XLOOKUP(Table1[[#This Row],[TeamFavoriteID]],Table2[team_id],Table2[team_name],_xlfn.XLOOKUP(Table1[[#This Row],[TeamFavoriteID]],Table2[team_id_pfr],Table2[team_name],"Even"))</f>
        <v>Denver Broncos</v>
      </c>
      <c r="M10908">
        <v>-6</v>
      </c>
      <c r="N10908">
        <f>IF(Table1[[#This Row],[TeamFavorite]]=Table1[[#This Row],[TeamHome]],Table1[[#This Row],[ScoreAway]]-Table1[[#This Row],[ScoreHome]],Table1[[#This Row],[ScoreHome]]-Table1[[#This Row],[ScoreAway]])</f>
        <v>6</v>
      </c>
      <c r="O10908">
        <f>IF(Table1[[#This Row],[SpreadActual]]&lt;Table1[[#This Row],[SpreadFavorite]],1,0)</f>
        <v>0</v>
      </c>
      <c r="P10908">
        <v>55.5</v>
      </c>
      <c r="Q10908" t="s">
        <v>190</v>
      </c>
      <c r="R10908" t="b">
        <v>0</v>
      </c>
      <c r="S10908">
        <v>72</v>
      </c>
      <c r="T10908">
        <v>0</v>
      </c>
      <c r="V10908" t="s">
        <v>103</v>
      </c>
    </row>
    <row r="10909" spans="1:22" x14ac:dyDescent="0.2">
      <c r="A10909" s="1">
        <v>41567</v>
      </c>
      <c r="B10909">
        <v>2013</v>
      </c>
      <c r="C10909">
        <f>_xlfn.MAXIFS(Table1[ScheduleWeekWritten],Table1[ScheduleSeason],Table1[[#This Row],[ScheduleSeason]])</f>
        <v>17</v>
      </c>
      <c r="D10909">
        <v>7</v>
      </c>
      <c r="E10909" cm="1">
        <f t="array" ref="E10909">_xlfn.XLOOKUP(Table1[[#This Row],[ScheduleWeekWritten]],Table3[Game],100+Table3[Increase],Table1[[#This Row],[ScheduleWeekWritten]])</f>
        <v>7</v>
      </c>
      <c r="F10909" t="b">
        <v>0</v>
      </c>
      <c r="G10909" t="s">
        <v>154</v>
      </c>
      <c r="H10909">
        <v>6</v>
      </c>
      <c r="I10909">
        <v>24</v>
      </c>
      <c r="J10909" t="s">
        <v>27</v>
      </c>
      <c r="K10909" t="s">
        <v>29</v>
      </c>
      <c r="L10909" t="str">
        <f>_xlfn.XLOOKUP(Table1[[#This Row],[TeamFavoriteID]],Table2[team_id],Table2[team_name],_xlfn.XLOOKUP(Table1[[#This Row],[TeamFavoriteID]],Table2[team_id_pfr],Table2[team_name],"Even"))</f>
        <v>Los Angeles Chargers</v>
      </c>
      <c r="M10909">
        <v>-7</v>
      </c>
      <c r="N10909">
        <f>IF(Table1[[#This Row],[TeamFavorite]]=Table1[[#This Row],[TeamHome]],Table1[[#This Row],[ScoreAway]]-Table1[[#This Row],[ScoreHome]],Table1[[#This Row],[ScoreHome]]-Table1[[#This Row],[ScoreAway]])</f>
        <v>-18</v>
      </c>
      <c r="O10909">
        <f>IF(Table1[[#This Row],[SpreadActual]]&lt;Table1[[#This Row],[SpreadFavorite]],1,0)</f>
        <v>1</v>
      </c>
      <c r="P10909">
        <v>44.5</v>
      </c>
      <c r="Q10909" t="s">
        <v>155</v>
      </c>
      <c r="R10909" t="b">
        <v>0</v>
      </c>
      <c r="S10909">
        <v>77</v>
      </c>
      <c r="T10909">
        <v>7</v>
      </c>
    </row>
    <row r="10910" spans="1:22" x14ac:dyDescent="0.2">
      <c r="A10910" s="1">
        <v>41567</v>
      </c>
      <c r="B10910">
        <v>2013</v>
      </c>
      <c r="C10910">
        <f>_xlfn.MAXIFS(Table1[ScheduleWeekWritten],Table1[ScheduleSeason],Table1[[#This Row],[ScheduleSeason]])</f>
        <v>17</v>
      </c>
      <c r="D10910">
        <v>7</v>
      </c>
      <c r="E10910" cm="1">
        <f t="array" ref="E10910">_xlfn.XLOOKUP(Table1[[#This Row],[ScheduleWeekWritten]],Table3[Game],100+Table3[Increase],Table1[[#This Row],[ScheduleWeekWritten]])</f>
        <v>7</v>
      </c>
      <c r="F10910" t="b">
        <v>0</v>
      </c>
      <c r="G10910" t="s">
        <v>42</v>
      </c>
      <c r="H10910">
        <v>17</v>
      </c>
      <c r="I10910">
        <v>16</v>
      </c>
      <c r="J10910" t="s">
        <v>177</v>
      </c>
      <c r="K10910" t="s">
        <v>75</v>
      </c>
      <c r="L10910" t="str">
        <f>_xlfn.XLOOKUP(Table1[[#This Row],[TeamFavoriteID]],Table2[team_id],Table2[team_name],_xlfn.XLOOKUP(Table1[[#This Row],[TeamFavoriteID]],Table2[team_id_pfr],Table2[team_name],"Even"))</f>
        <v>Kansas City Chiefs</v>
      </c>
      <c r="M10910">
        <v>-6</v>
      </c>
      <c r="N10910">
        <f>IF(Table1[[#This Row],[TeamFavorite]]=Table1[[#This Row],[TeamHome]],Table1[[#This Row],[ScoreAway]]-Table1[[#This Row],[ScoreHome]],Table1[[#This Row],[ScoreHome]]-Table1[[#This Row],[ScoreAway]])</f>
        <v>-1</v>
      </c>
      <c r="O10910">
        <f>IF(Table1[[#This Row],[SpreadActual]]&lt;Table1[[#This Row],[SpreadFavorite]],1,0)</f>
        <v>0</v>
      </c>
      <c r="P10910">
        <v>39</v>
      </c>
      <c r="Q10910" t="s">
        <v>117</v>
      </c>
      <c r="R10910" t="b">
        <v>0</v>
      </c>
      <c r="S10910">
        <v>70</v>
      </c>
      <c r="T10910">
        <v>15</v>
      </c>
      <c r="U10910">
        <v>36</v>
      </c>
    </row>
    <row r="10911" spans="1:22" x14ac:dyDescent="0.2">
      <c r="A10911" s="1">
        <v>41567</v>
      </c>
      <c r="B10911">
        <v>2013</v>
      </c>
      <c r="C10911">
        <f>_xlfn.MAXIFS(Table1[ScheduleWeekWritten],Table1[ScheduleSeason],Table1[[#This Row],[ScheduleSeason]])</f>
        <v>17</v>
      </c>
      <c r="D10911">
        <v>7</v>
      </c>
      <c r="E10911" cm="1">
        <f t="array" ref="E10911">_xlfn.XLOOKUP(Table1[[#This Row],[ScheduleWeekWritten]],Table3[Game],100+Table3[Increase],Table1[[#This Row],[ScheduleWeekWritten]])</f>
        <v>7</v>
      </c>
      <c r="F10911" t="b">
        <v>0</v>
      </c>
      <c r="G10911" t="s">
        <v>19</v>
      </c>
      <c r="H10911">
        <v>21</v>
      </c>
      <c r="I10911">
        <v>23</v>
      </c>
      <c r="J10911" t="s">
        <v>28</v>
      </c>
      <c r="K10911" t="s">
        <v>91</v>
      </c>
      <c r="L10911" t="str">
        <f>_xlfn.XLOOKUP(Table1[[#This Row],[TeamFavoriteID]],Table2[team_id],Table2[team_name],_xlfn.XLOOKUP(Table1[[#This Row],[TeamFavoriteID]],Table2[team_id_pfr],Table2[team_name],"Even"))</f>
        <v>Miami Dolphins</v>
      </c>
      <c r="M10911">
        <v>-6.5</v>
      </c>
      <c r="N10911">
        <f>IF(Table1[[#This Row],[TeamFavorite]]=Table1[[#This Row],[TeamHome]],Table1[[#This Row],[ScoreAway]]-Table1[[#This Row],[ScoreHome]],Table1[[#This Row],[ScoreHome]]-Table1[[#This Row],[ScoreAway]])</f>
        <v>2</v>
      </c>
      <c r="O10911">
        <f>IF(Table1[[#This Row],[SpreadActual]]&lt;Table1[[#This Row],[SpreadFavorite]],1,0)</f>
        <v>0</v>
      </c>
      <c r="P10911">
        <v>44.5</v>
      </c>
      <c r="Q10911" t="s">
        <v>143</v>
      </c>
      <c r="R10911" t="b">
        <v>0</v>
      </c>
      <c r="S10911">
        <v>87</v>
      </c>
      <c r="T10911">
        <v>5</v>
      </c>
      <c r="U10911">
        <v>57</v>
      </c>
    </row>
    <row r="10912" spans="1:22" x14ac:dyDescent="0.2">
      <c r="A10912" s="1">
        <v>41567</v>
      </c>
      <c r="B10912">
        <v>2013</v>
      </c>
      <c r="C10912">
        <f>_xlfn.MAXIFS(Table1[ScheduleWeekWritten],Table1[ScheduleSeason],Table1[[#This Row],[ScheduleSeason]])</f>
        <v>17</v>
      </c>
      <c r="D10912">
        <v>7</v>
      </c>
      <c r="E10912" cm="1">
        <f t="array" ref="E10912">_xlfn.XLOOKUP(Table1[[#This Row],[ScheduleWeekWritten]],Table3[Game],100+Table3[Increase],Table1[[#This Row],[ScheduleWeekWritten]])</f>
        <v>7</v>
      </c>
      <c r="F10912" t="b">
        <v>0</v>
      </c>
      <c r="G10912" t="s">
        <v>31</v>
      </c>
      <c r="H10912">
        <v>30</v>
      </c>
      <c r="I10912">
        <v>27</v>
      </c>
      <c r="J10912" t="s">
        <v>115</v>
      </c>
      <c r="K10912" t="s">
        <v>70</v>
      </c>
      <c r="L10912" t="str">
        <f>_xlfn.XLOOKUP(Table1[[#This Row],[TeamFavoriteID]],Table2[team_id],Table2[team_name],_xlfn.XLOOKUP(Table1[[#This Row],[TeamFavoriteID]],Table2[team_id_pfr],Table2[team_name],"Even"))</f>
        <v>Boston Patriots</v>
      </c>
      <c r="M10912">
        <v>-3</v>
      </c>
      <c r="N10912">
        <f>IF(Table1[[#This Row],[TeamFavorite]]=Table1[[#This Row],[TeamHome]],Table1[[#This Row],[ScoreAway]]-Table1[[#This Row],[ScoreHome]],Table1[[#This Row],[ScoreHome]]-Table1[[#This Row],[ScoreAway]])</f>
        <v>3</v>
      </c>
      <c r="O10912">
        <f>IF(Table1[[#This Row],[SpreadActual]]&lt;Table1[[#This Row],[SpreadFavorite]],1,0)</f>
        <v>0</v>
      </c>
      <c r="P10912">
        <v>43</v>
      </c>
      <c r="Q10912" t="s">
        <v>197</v>
      </c>
      <c r="R10912" t="b">
        <v>0</v>
      </c>
      <c r="S10912">
        <v>65</v>
      </c>
      <c r="T10912">
        <v>12</v>
      </c>
      <c r="U10912">
        <v>36</v>
      </c>
    </row>
    <row r="10913" spans="1:22" x14ac:dyDescent="0.2">
      <c r="A10913" s="1">
        <v>41567</v>
      </c>
      <c r="B10913">
        <v>2013</v>
      </c>
      <c r="C10913">
        <f>_xlfn.MAXIFS(Table1[ScheduleWeekWritten],Table1[ScheduleSeason],Table1[[#This Row],[ScheduleSeason]])</f>
        <v>17</v>
      </c>
      <c r="D10913">
        <v>7</v>
      </c>
      <c r="E10913" cm="1">
        <f t="array" ref="E10913">_xlfn.XLOOKUP(Table1[[#This Row],[ScheduleWeekWritten]],Table3[Game],100+Table3[Increase],Table1[[#This Row],[ScheduleWeekWritten]])</f>
        <v>7</v>
      </c>
      <c r="F10913" t="b">
        <v>0</v>
      </c>
      <c r="G10913" t="s">
        <v>58</v>
      </c>
      <c r="H10913">
        <v>3</v>
      </c>
      <c r="I10913">
        <v>17</v>
      </c>
      <c r="J10913" t="s">
        <v>67</v>
      </c>
      <c r="K10913" t="s">
        <v>77</v>
      </c>
      <c r="L10913" t="str">
        <f>_xlfn.XLOOKUP(Table1[[#This Row],[TeamFavoriteID]],Table2[team_id],Table2[team_name],_xlfn.XLOOKUP(Table1[[#This Row],[TeamFavoriteID]],Table2[team_id_pfr],Table2[team_name],"Even"))</f>
        <v>Philadelphia Eagles</v>
      </c>
      <c r="M10913">
        <v>-2.5</v>
      </c>
      <c r="N10913">
        <f>IF(Table1[[#This Row],[TeamFavorite]]=Table1[[#This Row],[TeamHome]],Table1[[#This Row],[ScoreAway]]-Table1[[#This Row],[ScoreHome]],Table1[[#This Row],[ScoreHome]]-Table1[[#This Row],[ScoreAway]])</f>
        <v>14</v>
      </c>
      <c r="O10913">
        <f>IF(Table1[[#This Row],[SpreadActual]]&lt;Table1[[#This Row],[SpreadFavorite]],1,0)</f>
        <v>0</v>
      </c>
      <c r="P10913">
        <v>55</v>
      </c>
      <c r="Q10913" t="s">
        <v>183</v>
      </c>
      <c r="R10913" t="b">
        <v>0</v>
      </c>
      <c r="S10913">
        <v>62</v>
      </c>
      <c r="T10913">
        <v>13</v>
      </c>
      <c r="U10913">
        <v>39</v>
      </c>
    </row>
    <row r="10914" spans="1:22" x14ac:dyDescent="0.2">
      <c r="A10914" s="1">
        <v>41567</v>
      </c>
      <c r="B10914">
        <v>2013</v>
      </c>
      <c r="C10914">
        <f>_xlfn.MAXIFS(Table1[ScheduleWeekWritten],Table1[ScheduleSeason],Table1[[#This Row],[ScheduleSeason]])</f>
        <v>17</v>
      </c>
      <c r="D10914">
        <v>7</v>
      </c>
      <c r="E10914" cm="1">
        <f t="array" ref="E10914">_xlfn.XLOOKUP(Table1[[#This Row],[ScheduleWeekWritten]],Table3[Game],100+Table3[Increase],Table1[[#This Row],[ScheduleWeekWritten]])</f>
        <v>7</v>
      </c>
      <c r="F10914" t="b">
        <v>0</v>
      </c>
      <c r="G10914" t="s">
        <v>49</v>
      </c>
      <c r="H10914">
        <v>19</v>
      </c>
      <c r="I10914">
        <v>16</v>
      </c>
      <c r="J10914" t="s">
        <v>158</v>
      </c>
      <c r="K10914" t="s">
        <v>51</v>
      </c>
      <c r="L10914" t="str">
        <f>_xlfn.XLOOKUP(Table1[[#This Row],[TeamFavoriteID]],Table2[team_id],Table2[team_name],_xlfn.XLOOKUP(Table1[[#This Row],[TeamFavoriteID]],Table2[team_id_pfr],Table2[team_name],"Even"))</f>
        <v>Pittsburgh Steelers</v>
      </c>
      <c r="M10914">
        <v>-2.5</v>
      </c>
      <c r="N10914">
        <f>IF(Table1[[#This Row],[TeamFavorite]]=Table1[[#This Row],[TeamHome]],Table1[[#This Row],[ScoreAway]]-Table1[[#This Row],[ScoreHome]],Table1[[#This Row],[ScoreHome]]-Table1[[#This Row],[ScoreAway]])</f>
        <v>-3</v>
      </c>
      <c r="O10914">
        <f>IF(Table1[[#This Row],[SpreadActual]]&lt;Table1[[#This Row],[SpreadFavorite]],1,0)</f>
        <v>1</v>
      </c>
      <c r="P10914">
        <v>41</v>
      </c>
      <c r="Q10914" t="s">
        <v>175</v>
      </c>
      <c r="R10914" t="b">
        <v>0</v>
      </c>
      <c r="S10914">
        <v>57</v>
      </c>
      <c r="T10914">
        <v>7</v>
      </c>
      <c r="U10914">
        <v>49</v>
      </c>
    </row>
    <row r="10915" spans="1:22" x14ac:dyDescent="0.2">
      <c r="A10915" s="1">
        <v>41567</v>
      </c>
      <c r="B10915">
        <v>2013</v>
      </c>
      <c r="C10915">
        <f>_xlfn.MAXIFS(Table1[ScheduleWeekWritten],Table1[ScheduleSeason],Table1[[#This Row],[ScheduleSeason]])</f>
        <v>17</v>
      </c>
      <c r="D10915">
        <v>7</v>
      </c>
      <c r="E10915" cm="1">
        <f t="array" ref="E10915">_xlfn.XLOOKUP(Table1[[#This Row],[ScheduleWeekWritten]],Table3[Game],100+Table3[Increase],Table1[[#This Row],[ScheduleWeekWritten]])</f>
        <v>7</v>
      </c>
      <c r="F10915" t="b">
        <v>0</v>
      </c>
      <c r="G10915" t="s">
        <v>171</v>
      </c>
      <c r="H10915">
        <v>17</v>
      </c>
      <c r="I10915">
        <v>31</v>
      </c>
      <c r="J10915" t="s">
        <v>53</v>
      </c>
      <c r="K10915" t="s">
        <v>87</v>
      </c>
      <c r="L10915" t="str">
        <f>_xlfn.XLOOKUP(Table1[[#This Row],[TeamFavoriteID]],Table2[team_id],Table2[team_name],_xlfn.XLOOKUP(Table1[[#This Row],[TeamFavoriteID]],Table2[team_id_pfr],Table2[team_name],"Even"))</f>
        <v>San Francisco 49ers</v>
      </c>
      <c r="M10915">
        <v>-3</v>
      </c>
      <c r="N10915">
        <f>IF(Table1[[#This Row],[TeamFavorite]]=Table1[[#This Row],[TeamHome]],Table1[[#This Row],[ScoreAway]]-Table1[[#This Row],[ScoreHome]],Table1[[#This Row],[ScoreHome]]-Table1[[#This Row],[ScoreAway]])</f>
        <v>-14</v>
      </c>
      <c r="O10915">
        <f>IF(Table1[[#This Row],[SpreadActual]]&lt;Table1[[#This Row],[SpreadFavorite]],1,0)</f>
        <v>1</v>
      </c>
      <c r="P10915">
        <v>40.5</v>
      </c>
      <c r="Q10915" t="s">
        <v>172</v>
      </c>
      <c r="R10915" t="b">
        <v>0</v>
      </c>
      <c r="S10915">
        <v>68</v>
      </c>
      <c r="T10915">
        <v>4</v>
      </c>
      <c r="U10915">
        <v>32</v>
      </c>
    </row>
    <row r="10916" spans="1:22" x14ac:dyDescent="0.2">
      <c r="A10916" s="1">
        <v>41567</v>
      </c>
      <c r="B10916">
        <v>2013</v>
      </c>
      <c r="C10916">
        <f>_xlfn.MAXIFS(Table1[ScheduleWeekWritten],Table1[ScheduleSeason],Table1[[#This Row],[ScheduleSeason]])</f>
        <v>17</v>
      </c>
      <c r="D10916">
        <v>7</v>
      </c>
      <c r="E10916" cm="1">
        <f t="array" ref="E10916">_xlfn.XLOOKUP(Table1[[#This Row],[ScheduleWeekWritten]],Table3[Game],100+Table3[Increase],Table1[[#This Row],[ScheduleWeekWritten]])</f>
        <v>7</v>
      </c>
      <c r="F10916" t="b">
        <v>0</v>
      </c>
      <c r="G10916" t="s">
        <v>61</v>
      </c>
      <c r="H10916">
        <v>45</v>
      </c>
      <c r="I10916">
        <v>41</v>
      </c>
      <c r="J10916" t="s">
        <v>46</v>
      </c>
      <c r="K10916" t="s">
        <v>47</v>
      </c>
      <c r="L10916" t="str">
        <f>_xlfn.XLOOKUP(Table1[[#This Row],[TeamFavoriteID]],Table2[team_id],Table2[team_name],_xlfn.XLOOKUP(Table1[[#This Row],[TeamFavoriteID]],Table2[team_id_pfr],Table2[team_name],"Even"))</f>
        <v>Chicago Bears</v>
      </c>
      <c r="M10916">
        <v>-1</v>
      </c>
      <c r="N10916">
        <f>IF(Table1[[#This Row],[TeamFavorite]]=Table1[[#This Row],[TeamHome]],Table1[[#This Row],[ScoreAway]]-Table1[[#This Row],[ScoreHome]],Table1[[#This Row],[ScoreHome]]-Table1[[#This Row],[ScoreAway]])</f>
        <v>4</v>
      </c>
      <c r="O10916">
        <f>IF(Table1[[#This Row],[SpreadActual]]&lt;Table1[[#This Row],[SpreadFavorite]],1,0)</f>
        <v>0</v>
      </c>
      <c r="P10916">
        <v>48</v>
      </c>
      <c r="Q10916" t="s">
        <v>165</v>
      </c>
      <c r="R10916" t="b">
        <v>0</v>
      </c>
      <c r="S10916">
        <v>62</v>
      </c>
      <c r="T10916">
        <v>8</v>
      </c>
      <c r="U10916">
        <v>39</v>
      </c>
    </row>
    <row r="10917" spans="1:22" x14ac:dyDescent="0.2">
      <c r="A10917" s="1">
        <v>41568</v>
      </c>
      <c r="B10917">
        <v>2013</v>
      </c>
      <c r="C10917">
        <f>_xlfn.MAXIFS(Table1[ScheduleWeekWritten],Table1[ScheduleSeason],Table1[[#This Row],[ScheduleSeason]])</f>
        <v>17</v>
      </c>
      <c r="D10917">
        <v>7</v>
      </c>
      <c r="E10917" cm="1">
        <f t="array" ref="E10917">_xlfn.XLOOKUP(Table1[[#This Row],[ScheduleWeekWritten]],Table3[Game],100+Table3[Increase],Table1[[#This Row],[ScheduleWeekWritten]])</f>
        <v>7</v>
      </c>
      <c r="F10917" t="b">
        <v>0</v>
      </c>
      <c r="G10917" t="s">
        <v>50</v>
      </c>
      <c r="H10917">
        <v>23</v>
      </c>
      <c r="I10917">
        <v>7</v>
      </c>
      <c r="J10917" t="s">
        <v>54</v>
      </c>
      <c r="K10917" t="s">
        <v>90</v>
      </c>
      <c r="L10917" t="str">
        <f>_xlfn.XLOOKUP(Table1[[#This Row],[TeamFavoriteID]],Table2[team_id],Table2[team_name],_xlfn.XLOOKUP(Table1[[#This Row],[TeamFavoriteID]],Table2[team_id_pfr],Table2[team_name],"Even"))</f>
        <v>New York Giants</v>
      </c>
      <c r="M10917">
        <v>-3.5</v>
      </c>
      <c r="N10917">
        <f>IF(Table1[[#This Row],[TeamFavorite]]=Table1[[#This Row],[TeamHome]],Table1[[#This Row],[ScoreAway]]-Table1[[#This Row],[ScoreHome]],Table1[[#This Row],[ScoreHome]]-Table1[[#This Row],[ScoreAway]])</f>
        <v>-16</v>
      </c>
      <c r="O10917">
        <f>IF(Table1[[#This Row],[SpreadActual]]&lt;Table1[[#This Row],[SpreadFavorite]],1,0)</f>
        <v>1</v>
      </c>
      <c r="P10917">
        <v>47</v>
      </c>
      <c r="Q10917" t="s">
        <v>197</v>
      </c>
      <c r="R10917" t="b">
        <v>0</v>
      </c>
      <c r="S10917">
        <v>57</v>
      </c>
      <c r="T10917">
        <v>7</v>
      </c>
      <c r="U10917">
        <v>63</v>
      </c>
    </row>
    <row r="10918" spans="1:22" x14ac:dyDescent="0.2">
      <c r="A10918" s="1">
        <v>41571</v>
      </c>
      <c r="B10918">
        <v>2013</v>
      </c>
      <c r="C10918">
        <f>_xlfn.MAXIFS(Table1[ScheduleWeekWritten],Table1[ScheduleSeason],Table1[[#This Row],[ScheduleSeason]])</f>
        <v>17</v>
      </c>
      <c r="D10918">
        <v>8</v>
      </c>
      <c r="E10918" cm="1">
        <f t="array" ref="E10918">_xlfn.XLOOKUP(Table1[[#This Row],[ScheduleWeekWritten]],Table3[Game],100+Table3[Increase],Table1[[#This Row],[ScheduleWeekWritten]])</f>
        <v>8</v>
      </c>
      <c r="F10918" t="b">
        <v>0</v>
      </c>
      <c r="G10918" t="s">
        <v>127</v>
      </c>
      <c r="H10918">
        <v>13</v>
      </c>
      <c r="I10918">
        <v>31</v>
      </c>
      <c r="J10918" t="s">
        <v>152</v>
      </c>
      <c r="K10918" t="s">
        <v>162</v>
      </c>
      <c r="L10918" t="str">
        <f>_xlfn.XLOOKUP(Table1[[#This Row],[TeamFavoriteID]],Table2[team_id],Table2[team_name],_xlfn.XLOOKUP(Table1[[#This Row],[TeamFavoriteID]],Table2[team_id_pfr],Table2[team_name],"Even"))</f>
        <v>Carolina Panthers</v>
      </c>
      <c r="M10918">
        <v>-6.5</v>
      </c>
      <c r="N10918">
        <f>IF(Table1[[#This Row],[TeamFavorite]]=Table1[[#This Row],[TeamHome]],Table1[[#This Row],[ScoreAway]]-Table1[[#This Row],[ScoreHome]],Table1[[#This Row],[ScoreHome]]-Table1[[#This Row],[ScoreAway]])</f>
        <v>-18</v>
      </c>
      <c r="O10918">
        <f>IF(Table1[[#This Row],[SpreadActual]]&lt;Table1[[#This Row],[SpreadFavorite]],1,0)</f>
        <v>1</v>
      </c>
      <c r="P10918">
        <v>38.5</v>
      </c>
      <c r="Q10918" t="s">
        <v>168</v>
      </c>
      <c r="R10918" t="b">
        <v>0</v>
      </c>
      <c r="S10918">
        <v>70</v>
      </c>
      <c r="T10918">
        <v>5</v>
      </c>
      <c r="U10918">
        <v>53</v>
      </c>
    </row>
    <row r="10919" spans="1:22" x14ac:dyDescent="0.2">
      <c r="A10919" s="1">
        <v>41574</v>
      </c>
      <c r="B10919">
        <v>2013</v>
      </c>
      <c r="C10919">
        <f>_xlfn.MAXIFS(Table1[ScheduleWeekWritten],Table1[ScheduleSeason],Table1[[#This Row],[ScheduleSeason]])</f>
        <v>17</v>
      </c>
      <c r="D10919">
        <v>8</v>
      </c>
      <c r="E10919" cm="1">
        <f t="array" ref="E10919">_xlfn.XLOOKUP(Table1[[#This Row],[ScheduleWeekWritten]],Table3[Game],100+Table3[Increase],Table1[[#This Row],[ScheduleWeekWritten]])</f>
        <v>8</v>
      </c>
      <c r="F10919" t="b">
        <v>0</v>
      </c>
      <c r="G10919" t="s">
        <v>149</v>
      </c>
      <c r="H10919">
        <v>27</v>
      </c>
      <c r="I10919">
        <v>13</v>
      </c>
      <c r="J10919" t="s">
        <v>38</v>
      </c>
      <c r="K10919" t="s">
        <v>59</v>
      </c>
      <c r="L10919" t="str">
        <f>_xlfn.XLOOKUP(Table1[[#This Row],[TeamFavoriteID]],Table2[team_id],Table2[team_name],_xlfn.XLOOKUP(Table1[[#This Row],[TeamFavoriteID]],Table2[team_id_pfr],Table2[team_name],"Even"))</f>
        <v>Arizona Cardinals</v>
      </c>
      <c r="M10919">
        <v>-3</v>
      </c>
      <c r="N10919">
        <f>IF(Table1[[#This Row],[TeamFavorite]]=Table1[[#This Row],[TeamHome]],Table1[[#This Row],[ScoreAway]]-Table1[[#This Row],[ScoreHome]],Table1[[#This Row],[ScoreHome]]-Table1[[#This Row],[ScoreAway]])</f>
        <v>-14</v>
      </c>
      <c r="O10919">
        <f>IF(Table1[[#This Row],[SpreadActual]]&lt;Table1[[#This Row],[SpreadFavorite]],1,0)</f>
        <v>1</v>
      </c>
      <c r="P10919">
        <v>46.5</v>
      </c>
      <c r="Q10919" t="s">
        <v>150</v>
      </c>
      <c r="R10919" t="b">
        <v>0</v>
      </c>
      <c r="S10919">
        <v>72</v>
      </c>
      <c r="T10919">
        <v>0</v>
      </c>
      <c r="V10919" t="s">
        <v>103</v>
      </c>
    </row>
    <row r="10920" spans="1:22" x14ac:dyDescent="0.2">
      <c r="A10920" s="1">
        <v>41574</v>
      </c>
      <c r="B10920">
        <v>2013</v>
      </c>
      <c r="C10920">
        <f>_xlfn.MAXIFS(Table1[ScheduleWeekWritten],Table1[ScheduleSeason],Table1[[#This Row],[ScheduleSeason]])</f>
        <v>17</v>
      </c>
      <c r="D10920">
        <v>8</v>
      </c>
      <c r="E10920" cm="1">
        <f t="array" ref="E10920">_xlfn.XLOOKUP(Table1[[#This Row],[ScheduleWeekWritten]],Table3[Game],100+Table3[Increase],Table1[[#This Row],[ScheduleWeekWritten]])</f>
        <v>8</v>
      </c>
      <c r="F10920" t="b">
        <v>0</v>
      </c>
      <c r="G10920" t="s">
        <v>101</v>
      </c>
      <c r="H10920">
        <v>49</v>
      </c>
      <c r="I10920">
        <v>9</v>
      </c>
      <c r="J10920" t="s">
        <v>31</v>
      </c>
      <c r="K10920" t="s">
        <v>104</v>
      </c>
      <c r="L10920" t="str">
        <f>_xlfn.XLOOKUP(Table1[[#This Row],[TeamFavoriteID]],Table2[team_id],Table2[team_name],_xlfn.XLOOKUP(Table1[[#This Row],[TeamFavoriteID]],Table2[team_id_pfr],Table2[team_name],"Even"))</f>
        <v>Cincinnati Bengals</v>
      </c>
      <c r="M10920">
        <v>-4.5</v>
      </c>
      <c r="N10920">
        <f>IF(Table1[[#This Row],[TeamFavorite]]=Table1[[#This Row],[TeamHome]],Table1[[#This Row],[ScoreAway]]-Table1[[#This Row],[ScoreHome]],Table1[[#This Row],[ScoreHome]]-Table1[[#This Row],[ScoreAway]])</f>
        <v>-40</v>
      </c>
      <c r="O10920">
        <f>IF(Table1[[#This Row],[SpreadActual]]&lt;Table1[[#This Row],[SpreadFavorite]],1,0)</f>
        <v>1</v>
      </c>
      <c r="P10920">
        <v>41.5</v>
      </c>
      <c r="Q10920" t="s">
        <v>173</v>
      </c>
      <c r="R10920" t="b">
        <v>0</v>
      </c>
      <c r="S10920">
        <v>57</v>
      </c>
      <c r="T10920">
        <v>3</v>
      </c>
      <c r="U10920">
        <v>45</v>
      </c>
    </row>
    <row r="10921" spans="1:22" x14ac:dyDescent="0.2">
      <c r="A10921" s="1">
        <v>41574</v>
      </c>
      <c r="B10921">
        <v>2013</v>
      </c>
      <c r="C10921">
        <f>_xlfn.MAXIFS(Table1[ScheduleWeekWritten],Table1[ScheduleSeason],Table1[[#This Row],[ScheduleSeason]])</f>
        <v>17</v>
      </c>
      <c r="D10921">
        <v>8</v>
      </c>
      <c r="E10921" cm="1">
        <f t="array" ref="E10921">_xlfn.XLOOKUP(Table1[[#This Row],[ScheduleWeekWritten]],Table3[Game],100+Table3[Increase],Table1[[#This Row],[ScheduleWeekWritten]])</f>
        <v>8</v>
      </c>
      <c r="F10921" t="b">
        <v>0</v>
      </c>
      <c r="G10921" t="s">
        <v>24</v>
      </c>
      <c r="H10921">
        <v>45</v>
      </c>
      <c r="I10921">
        <v>21</v>
      </c>
      <c r="J10921" t="s">
        <v>61</v>
      </c>
      <c r="K10921" t="s">
        <v>88</v>
      </c>
      <c r="L10921" t="str">
        <f>_xlfn.XLOOKUP(Table1[[#This Row],[TeamFavoriteID]],Table2[team_id],Table2[team_name],_xlfn.XLOOKUP(Table1[[#This Row],[TeamFavoriteID]],Table2[team_id_pfr],Table2[team_name],"Even"))</f>
        <v>Denver Broncos</v>
      </c>
      <c r="M10921">
        <v>-11</v>
      </c>
      <c r="N10921">
        <f>IF(Table1[[#This Row],[TeamFavorite]]=Table1[[#This Row],[TeamHome]],Table1[[#This Row],[ScoreAway]]-Table1[[#This Row],[ScoreHome]],Table1[[#This Row],[ScoreHome]]-Table1[[#This Row],[ScoreAway]])</f>
        <v>-24</v>
      </c>
      <c r="O10921">
        <f>IF(Table1[[#This Row],[SpreadActual]]&lt;Table1[[#This Row],[SpreadFavorite]],1,0)</f>
        <v>1</v>
      </c>
      <c r="P10921">
        <v>58</v>
      </c>
      <c r="Q10921" t="s">
        <v>174</v>
      </c>
      <c r="R10921" t="b">
        <v>0</v>
      </c>
      <c r="S10921">
        <v>69</v>
      </c>
      <c r="T10921">
        <v>8</v>
      </c>
      <c r="U10921">
        <v>14</v>
      </c>
    </row>
    <row r="10922" spans="1:22" x14ac:dyDescent="0.2">
      <c r="A10922" s="1">
        <v>41574</v>
      </c>
      <c r="B10922">
        <v>2013</v>
      </c>
      <c r="C10922">
        <f>_xlfn.MAXIFS(Table1[ScheduleWeekWritten],Table1[ScheduleSeason],Table1[[#This Row],[ScheduleSeason]])</f>
        <v>17</v>
      </c>
      <c r="D10922">
        <v>8</v>
      </c>
      <c r="E10922" cm="1">
        <f t="array" ref="E10922">_xlfn.XLOOKUP(Table1[[#This Row],[ScheduleWeekWritten]],Table3[Game],100+Table3[Increase],Table1[[#This Row],[ScheduleWeekWritten]])</f>
        <v>8</v>
      </c>
      <c r="F10922" t="b">
        <v>0</v>
      </c>
      <c r="G10922" t="s">
        <v>45</v>
      </c>
      <c r="H10922">
        <v>31</v>
      </c>
      <c r="I10922">
        <v>30</v>
      </c>
      <c r="J10922" t="s">
        <v>67</v>
      </c>
      <c r="K10922" t="s">
        <v>79</v>
      </c>
      <c r="L10922" t="str">
        <f>_xlfn.XLOOKUP(Table1[[#This Row],[TeamFavoriteID]],Table2[team_id],Table2[team_name],_xlfn.XLOOKUP(Table1[[#This Row],[TeamFavoriteID]],Table2[team_id_pfr],Table2[team_name],"Even"))</f>
        <v>Detroit Lions</v>
      </c>
      <c r="M10922">
        <v>-3</v>
      </c>
      <c r="N10922">
        <f>IF(Table1[[#This Row],[TeamFavorite]]=Table1[[#This Row],[TeamHome]],Table1[[#This Row],[ScoreAway]]-Table1[[#This Row],[ScoreHome]],Table1[[#This Row],[ScoreHome]]-Table1[[#This Row],[ScoreAway]])</f>
        <v>-1</v>
      </c>
      <c r="O10922">
        <f>IF(Table1[[#This Row],[SpreadActual]]&lt;Table1[[#This Row],[SpreadFavorite]],1,0)</f>
        <v>0</v>
      </c>
      <c r="P10922">
        <v>50.5</v>
      </c>
      <c r="Q10922" t="s">
        <v>181</v>
      </c>
      <c r="R10922" t="b">
        <v>0</v>
      </c>
      <c r="S10922">
        <v>72</v>
      </c>
      <c r="T10922">
        <v>0</v>
      </c>
      <c r="V10922" t="s">
        <v>103</v>
      </c>
    </row>
    <row r="10923" spans="1:22" x14ac:dyDescent="0.2">
      <c r="A10923" s="1">
        <v>41574</v>
      </c>
      <c r="B10923">
        <v>2013</v>
      </c>
      <c r="C10923">
        <f>_xlfn.MAXIFS(Table1[ScheduleWeekWritten],Table1[ScheduleSeason],Table1[[#This Row],[ScheduleSeason]])</f>
        <v>17</v>
      </c>
      <c r="D10923">
        <v>8</v>
      </c>
      <c r="E10923" cm="1">
        <f t="array" ref="E10923">_xlfn.XLOOKUP(Table1[[#This Row],[ScheduleWeekWritten]],Table3[Game],100+Table3[Increase],Table1[[#This Row],[ScheduleWeekWritten]])</f>
        <v>8</v>
      </c>
      <c r="F10923" t="b">
        <v>0</v>
      </c>
      <c r="G10923" t="s">
        <v>154</v>
      </c>
      <c r="H10923">
        <v>10</v>
      </c>
      <c r="I10923">
        <v>42</v>
      </c>
      <c r="J10923" t="s">
        <v>53</v>
      </c>
      <c r="K10923" t="s">
        <v>87</v>
      </c>
      <c r="L10923" t="str">
        <f>_xlfn.XLOOKUP(Table1[[#This Row],[TeamFavoriteID]],Table2[team_id],Table2[team_name],_xlfn.XLOOKUP(Table1[[#This Row],[TeamFavoriteID]],Table2[team_id_pfr],Table2[team_name],"Even"))</f>
        <v>San Francisco 49ers</v>
      </c>
      <c r="M10923">
        <v>-14.5</v>
      </c>
      <c r="N10923">
        <f>IF(Table1[[#This Row],[TeamFavorite]]=Table1[[#This Row],[TeamHome]],Table1[[#This Row],[ScoreAway]]-Table1[[#This Row],[ScoreHome]],Table1[[#This Row],[ScoreHome]]-Table1[[#This Row],[ScoreAway]])</f>
        <v>-32</v>
      </c>
      <c r="O10923">
        <f>IF(Table1[[#This Row],[SpreadActual]]&lt;Table1[[#This Row],[SpreadFavorite]],1,0)</f>
        <v>1</v>
      </c>
      <c r="P10923">
        <v>40</v>
      </c>
      <c r="Q10923" t="s">
        <v>189</v>
      </c>
      <c r="R10923" t="b">
        <v>1</v>
      </c>
      <c r="S10923">
        <v>73</v>
      </c>
      <c r="T10923">
        <v>13</v>
      </c>
      <c r="U10923">
        <v>63</v>
      </c>
    </row>
    <row r="10924" spans="1:22" x14ac:dyDescent="0.2">
      <c r="A10924" s="1">
        <v>41574</v>
      </c>
      <c r="B10924">
        <v>2013</v>
      </c>
      <c r="C10924">
        <f>_xlfn.MAXIFS(Table1[ScheduleWeekWritten],Table1[ScheduleSeason],Table1[[#This Row],[ScheduleSeason]])</f>
        <v>17</v>
      </c>
      <c r="D10924">
        <v>8</v>
      </c>
      <c r="E10924" cm="1">
        <f t="array" ref="E10924">_xlfn.XLOOKUP(Table1[[#This Row],[ScheduleWeekWritten]],Table3[Game],100+Table3[Increase],Table1[[#This Row],[ScheduleWeekWritten]])</f>
        <v>8</v>
      </c>
      <c r="F10924" t="b">
        <v>0</v>
      </c>
      <c r="G10924" t="s">
        <v>42</v>
      </c>
      <c r="H10924">
        <v>23</v>
      </c>
      <c r="I10924">
        <v>17</v>
      </c>
      <c r="J10924" t="s">
        <v>62</v>
      </c>
      <c r="K10924" t="s">
        <v>75</v>
      </c>
      <c r="L10924" t="str">
        <f>_xlfn.XLOOKUP(Table1[[#This Row],[TeamFavoriteID]],Table2[team_id],Table2[team_name],_xlfn.XLOOKUP(Table1[[#This Row],[TeamFavoriteID]],Table2[team_id_pfr],Table2[team_name],"Even"))</f>
        <v>Kansas City Chiefs</v>
      </c>
      <c r="M10924">
        <v>-7</v>
      </c>
      <c r="N10924">
        <f>IF(Table1[[#This Row],[TeamFavorite]]=Table1[[#This Row],[TeamHome]],Table1[[#This Row],[ScoreAway]]-Table1[[#This Row],[ScoreHome]],Table1[[#This Row],[ScoreHome]]-Table1[[#This Row],[ScoreAway]])</f>
        <v>-6</v>
      </c>
      <c r="O10924">
        <f>IF(Table1[[#This Row],[SpreadActual]]&lt;Table1[[#This Row],[SpreadFavorite]],1,0)</f>
        <v>0</v>
      </c>
      <c r="P10924">
        <v>39</v>
      </c>
      <c r="Q10924" t="s">
        <v>117</v>
      </c>
      <c r="R10924" t="b">
        <v>0</v>
      </c>
      <c r="S10924">
        <v>61</v>
      </c>
      <c r="T10924">
        <v>9</v>
      </c>
      <c r="U10924">
        <v>46</v>
      </c>
    </row>
    <row r="10925" spans="1:22" x14ac:dyDescent="0.2">
      <c r="A10925" s="1">
        <v>41574</v>
      </c>
      <c r="B10925">
        <v>2013</v>
      </c>
      <c r="C10925">
        <f>_xlfn.MAXIFS(Table1[ScheduleWeekWritten],Table1[ScheduleSeason],Table1[[#This Row],[ScheduleSeason]])</f>
        <v>17</v>
      </c>
      <c r="D10925">
        <v>8</v>
      </c>
      <c r="E10925" cm="1">
        <f t="array" ref="E10925">_xlfn.XLOOKUP(Table1[[#This Row],[ScheduleWeekWritten]],Table3[Game],100+Table3[Increase],Table1[[#This Row],[ScheduleWeekWritten]])</f>
        <v>8</v>
      </c>
      <c r="F10925" t="b">
        <v>0</v>
      </c>
      <c r="G10925" t="s">
        <v>54</v>
      </c>
      <c r="H10925">
        <v>31</v>
      </c>
      <c r="I10925">
        <v>44</v>
      </c>
      <c r="J10925" t="s">
        <v>33</v>
      </c>
      <c r="K10925" t="s">
        <v>35</v>
      </c>
      <c r="L10925" t="str">
        <f>_xlfn.XLOOKUP(Table1[[#This Row],[TeamFavoriteID]],Table2[team_id],Table2[team_name],_xlfn.XLOOKUP(Table1[[#This Row],[TeamFavoriteID]],Table2[team_id_pfr],Table2[team_name],"Even"))</f>
        <v>Green Bay Packers</v>
      </c>
      <c r="M10925">
        <v>-7.5</v>
      </c>
      <c r="N10925">
        <f>IF(Table1[[#This Row],[TeamFavorite]]=Table1[[#This Row],[TeamHome]],Table1[[#This Row],[ScoreAway]]-Table1[[#This Row],[ScoreHome]],Table1[[#This Row],[ScoreHome]]-Table1[[#This Row],[ScoreAway]])</f>
        <v>-13</v>
      </c>
      <c r="O10925">
        <f>IF(Table1[[#This Row],[SpreadActual]]&lt;Table1[[#This Row],[SpreadFavorite]],1,0)</f>
        <v>1</v>
      </c>
      <c r="P10925">
        <v>47</v>
      </c>
      <c r="Q10925" t="s">
        <v>194</v>
      </c>
      <c r="R10925" t="b">
        <v>0</v>
      </c>
      <c r="S10925">
        <v>72</v>
      </c>
      <c r="T10925">
        <v>0</v>
      </c>
      <c r="V10925" t="s">
        <v>103</v>
      </c>
    </row>
    <row r="10926" spans="1:22" x14ac:dyDescent="0.2">
      <c r="A10926" s="1">
        <v>41574</v>
      </c>
      <c r="B10926">
        <v>2013</v>
      </c>
      <c r="C10926">
        <f>_xlfn.MAXIFS(Table1[ScheduleWeekWritten],Table1[ScheduleSeason],Table1[[#This Row],[ScheduleSeason]])</f>
        <v>17</v>
      </c>
      <c r="D10926">
        <v>8</v>
      </c>
      <c r="E10926" cm="1">
        <f t="array" ref="E10926">_xlfn.XLOOKUP(Table1[[#This Row],[ScheduleWeekWritten]],Table3[Game],100+Table3[Increase],Table1[[#This Row],[ScheduleWeekWritten]])</f>
        <v>8</v>
      </c>
      <c r="F10926" t="b">
        <v>0</v>
      </c>
      <c r="G10926" t="s">
        <v>115</v>
      </c>
      <c r="H10926">
        <v>27</v>
      </c>
      <c r="I10926">
        <v>17</v>
      </c>
      <c r="J10926" t="s">
        <v>19</v>
      </c>
      <c r="K10926" t="s">
        <v>70</v>
      </c>
      <c r="L10926" t="str">
        <f>_xlfn.XLOOKUP(Table1[[#This Row],[TeamFavoriteID]],Table2[team_id],Table2[team_name],_xlfn.XLOOKUP(Table1[[#This Row],[TeamFavoriteID]],Table2[team_id_pfr],Table2[team_name],"Even"))</f>
        <v>Boston Patriots</v>
      </c>
      <c r="M10926">
        <v>-5.5</v>
      </c>
      <c r="N10926">
        <f>IF(Table1[[#This Row],[TeamFavorite]]=Table1[[#This Row],[TeamHome]],Table1[[#This Row],[ScoreAway]]-Table1[[#This Row],[ScoreHome]],Table1[[#This Row],[ScoreHome]]-Table1[[#This Row],[ScoreAway]])</f>
        <v>10</v>
      </c>
      <c r="O10926">
        <f>IF(Table1[[#This Row],[SpreadActual]]&lt;Table1[[#This Row],[SpreadFavorite]],1,0)</f>
        <v>0</v>
      </c>
      <c r="P10926">
        <v>45</v>
      </c>
      <c r="Q10926" t="s">
        <v>179</v>
      </c>
      <c r="R10926" t="b">
        <v>0</v>
      </c>
      <c r="S10926">
        <v>53</v>
      </c>
      <c r="T10926">
        <v>14</v>
      </c>
      <c r="U10926">
        <v>45</v>
      </c>
    </row>
    <row r="10927" spans="1:22" x14ac:dyDescent="0.2">
      <c r="A10927" s="1">
        <v>41574</v>
      </c>
      <c r="B10927">
        <v>2013</v>
      </c>
      <c r="C10927">
        <f>_xlfn.MAXIFS(Table1[ScheduleWeekWritten],Table1[ScheduleSeason],Table1[[#This Row],[ScheduleSeason]])</f>
        <v>17</v>
      </c>
      <c r="D10927">
        <v>8</v>
      </c>
      <c r="E10927" cm="1">
        <f t="array" ref="E10927">_xlfn.XLOOKUP(Table1[[#This Row],[ScheduleWeekWritten]],Table3[Game],100+Table3[Increase],Table1[[#This Row],[ScheduleWeekWritten]])</f>
        <v>8</v>
      </c>
      <c r="F10927" t="b">
        <v>0</v>
      </c>
      <c r="G10927" t="s">
        <v>95</v>
      </c>
      <c r="H10927">
        <v>35</v>
      </c>
      <c r="I10927">
        <v>17</v>
      </c>
      <c r="J10927" t="s">
        <v>28</v>
      </c>
      <c r="K10927" t="s">
        <v>98</v>
      </c>
      <c r="L10927" t="str">
        <f>_xlfn.XLOOKUP(Table1[[#This Row],[TeamFavoriteID]],Table2[team_id],Table2[team_name],_xlfn.XLOOKUP(Table1[[#This Row],[TeamFavoriteID]],Table2[team_id_pfr],Table2[team_name],"Even"))</f>
        <v>New Orleans Saints</v>
      </c>
      <c r="M10927">
        <v>-10.5</v>
      </c>
      <c r="N10927">
        <f>IF(Table1[[#This Row],[TeamFavorite]]=Table1[[#This Row],[TeamHome]],Table1[[#This Row],[ScoreAway]]-Table1[[#This Row],[ScoreHome]],Table1[[#This Row],[ScoreHome]]-Table1[[#This Row],[ScoreAway]])</f>
        <v>-18</v>
      </c>
      <c r="O10927">
        <f>IF(Table1[[#This Row],[SpreadActual]]&lt;Table1[[#This Row],[SpreadFavorite]],1,0)</f>
        <v>1</v>
      </c>
      <c r="P10927">
        <v>48</v>
      </c>
      <c r="Q10927" t="s">
        <v>124</v>
      </c>
      <c r="R10927" t="b">
        <v>0</v>
      </c>
      <c r="S10927">
        <v>72</v>
      </c>
      <c r="T10927">
        <v>0</v>
      </c>
      <c r="V10927" t="s">
        <v>103</v>
      </c>
    </row>
    <row r="10928" spans="1:22" x14ac:dyDescent="0.2">
      <c r="A10928" s="1">
        <v>41574</v>
      </c>
      <c r="B10928">
        <v>2013</v>
      </c>
      <c r="C10928">
        <f>_xlfn.MAXIFS(Table1[ScheduleWeekWritten],Table1[ScheduleSeason],Table1[[#This Row],[ScheduleSeason]])</f>
        <v>17</v>
      </c>
      <c r="D10928">
        <v>8</v>
      </c>
      <c r="E10928" cm="1">
        <f t="array" ref="E10928">_xlfn.XLOOKUP(Table1[[#This Row],[ScheduleWeekWritten]],Table3[Game],100+Table3[Increase],Table1[[#This Row],[ScheduleWeekWritten]])</f>
        <v>8</v>
      </c>
      <c r="F10928" t="b">
        <v>0</v>
      </c>
      <c r="G10928" t="s">
        <v>20</v>
      </c>
      <c r="H10928">
        <v>21</v>
      </c>
      <c r="I10928">
        <v>18</v>
      </c>
      <c r="J10928" t="s">
        <v>49</v>
      </c>
      <c r="K10928" t="s">
        <v>51</v>
      </c>
      <c r="L10928" t="str">
        <f>_xlfn.XLOOKUP(Table1[[#This Row],[TeamFavoriteID]],Table2[team_id],Table2[team_name],_xlfn.XLOOKUP(Table1[[#This Row],[TeamFavoriteID]],Table2[team_id_pfr],Table2[team_name],"Even"))</f>
        <v>Pittsburgh Steelers</v>
      </c>
      <c r="M10928">
        <v>-2.5</v>
      </c>
      <c r="N10928">
        <f>IF(Table1[[#This Row],[TeamFavorite]]=Table1[[#This Row],[TeamHome]],Table1[[#This Row],[ScoreAway]]-Table1[[#This Row],[ScoreHome]],Table1[[#This Row],[ScoreHome]]-Table1[[#This Row],[ScoreAway]])</f>
        <v>3</v>
      </c>
      <c r="O10928">
        <f>IF(Table1[[#This Row],[SpreadActual]]&lt;Table1[[#This Row],[SpreadFavorite]],1,0)</f>
        <v>0</v>
      </c>
      <c r="P10928">
        <v>40.5</v>
      </c>
      <c r="Q10928" t="s">
        <v>76</v>
      </c>
      <c r="R10928" t="b">
        <v>0</v>
      </c>
      <c r="S10928">
        <v>59</v>
      </c>
      <c r="T10928">
        <v>17</v>
      </c>
      <c r="U10928">
        <v>81</v>
      </c>
    </row>
    <row r="10929" spans="1:22" x14ac:dyDescent="0.2">
      <c r="A10929" s="1">
        <v>41574</v>
      </c>
      <c r="B10929">
        <v>2013</v>
      </c>
      <c r="C10929">
        <f>_xlfn.MAXIFS(Table1[ScheduleWeekWritten],Table1[ScheduleSeason],Table1[[#This Row],[ScheduleSeason]])</f>
        <v>17</v>
      </c>
      <c r="D10929">
        <v>8</v>
      </c>
      <c r="E10929" cm="1">
        <f t="array" ref="E10929">_xlfn.XLOOKUP(Table1[[#This Row],[ScheduleWeekWritten]],Table3[Game],100+Table3[Increase],Table1[[#This Row],[ScheduleWeekWritten]])</f>
        <v>8</v>
      </c>
      <c r="F10929" t="b">
        <v>0</v>
      </c>
      <c r="G10929" t="s">
        <v>58</v>
      </c>
      <c r="H10929">
        <v>7</v>
      </c>
      <c r="I10929">
        <v>15</v>
      </c>
      <c r="J10929" t="s">
        <v>50</v>
      </c>
      <c r="K10929" t="s">
        <v>77</v>
      </c>
      <c r="L10929" t="str">
        <f>_xlfn.XLOOKUP(Table1[[#This Row],[TeamFavoriteID]],Table2[team_id],Table2[team_name],_xlfn.XLOOKUP(Table1[[#This Row],[TeamFavoriteID]],Table2[team_id_pfr],Table2[team_name],"Even"))</f>
        <v>Philadelphia Eagles</v>
      </c>
      <c r="M10929">
        <v>-5.5</v>
      </c>
      <c r="N10929">
        <f>IF(Table1[[#This Row],[TeamFavorite]]=Table1[[#This Row],[TeamHome]],Table1[[#This Row],[ScoreAway]]-Table1[[#This Row],[ScoreHome]],Table1[[#This Row],[ScoreHome]]-Table1[[#This Row],[ScoreAway]])</f>
        <v>8</v>
      </c>
      <c r="O10929">
        <f>IF(Table1[[#This Row],[SpreadActual]]&lt;Table1[[#This Row],[SpreadFavorite]],1,0)</f>
        <v>0</v>
      </c>
      <c r="P10929">
        <v>49.5</v>
      </c>
      <c r="Q10929" t="s">
        <v>183</v>
      </c>
      <c r="R10929" t="b">
        <v>0</v>
      </c>
      <c r="S10929">
        <v>58</v>
      </c>
      <c r="T10929">
        <v>13</v>
      </c>
      <c r="U10929">
        <v>40</v>
      </c>
    </row>
    <row r="10930" spans="1:22" x14ac:dyDescent="0.2">
      <c r="A10930" s="1">
        <v>41575</v>
      </c>
      <c r="B10930">
        <v>2013</v>
      </c>
      <c r="C10930">
        <f>_xlfn.MAXIFS(Table1[ScheduleWeekWritten],Table1[ScheduleSeason],Table1[[#This Row],[ScheduleSeason]])</f>
        <v>17</v>
      </c>
      <c r="D10930">
        <v>8</v>
      </c>
      <c r="E10930" cm="1">
        <f t="array" ref="E10930">_xlfn.XLOOKUP(Table1[[#This Row],[ScheduleWeekWritten]],Table3[Game],100+Table3[Increase],Table1[[#This Row],[ScheduleWeekWritten]])</f>
        <v>8</v>
      </c>
      <c r="F10930" t="b">
        <v>0</v>
      </c>
      <c r="G10930" t="s">
        <v>153</v>
      </c>
      <c r="H10930">
        <v>9</v>
      </c>
      <c r="I10930">
        <v>14</v>
      </c>
      <c r="J10930" t="s">
        <v>128</v>
      </c>
      <c r="K10930" t="s">
        <v>132</v>
      </c>
      <c r="L10930" t="str">
        <f>_xlfn.XLOOKUP(Table1[[#This Row],[TeamFavoriteID]],Table2[team_id],Table2[team_name],_xlfn.XLOOKUP(Table1[[#This Row],[TeamFavoriteID]],Table2[team_id_pfr],Table2[team_name],"Even"))</f>
        <v>Seattle Seahawks</v>
      </c>
      <c r="M10930">
        <v>-13</v>
      </c>
      <c r="N10930">
        <f>IF(Table1[[#This Row],[TeamFavorite]]=Table1[[#This Row],[TeamHome]],Table1[[#This Row],[ScoreAway]]-Table1[[#This Row],[ScoreHome]],Table1[[#This Row],[ScoreHome]]-Table1[[#This Row],[ScoreAway]])</f>
        <v>-5</v>
      </c>
      <c r="O10930">
        <f>IF(Table1[[#This Row],[SpreadActual]]&lt;Table1[[#This Row],[SpreadFavorite]],1,0)</f>
        <v>0</v>
      </c>
      <c r="P10930">
        <v>43.5</v>
      </c>
      <c r="Q10930" t="s">
        <v>157</v>
      </c>
      <c r="R10930" t="b">
        <v>0</v>
      </c>
      <c r="S10930">
        <v>72</v>
      </c>
      <c r="T10930">
        <v>0</v>
      </c>
      <c r="V10930" t="s">
        <v>103</v>
      </c>
    </row>
    <row r="10931" spans="1:22" x14ac:dyDescent="0.2">
      <c r="A10931" s="1">
        <v>41578</v>
      </c>
      <c r="B10931">
        <v>2013</v>
      </c>
      <c r="C10931">
        <f>_xlfn.MAXIFS(Table1[ScheduleWeekWritten],Table1[ScheduleSeason],Table1[[#This Row],[ScheduleSeason]])</f>
        <v>17</v>
      </c>
      <c r="D10931">
        <v>9</v>
      </c>
      <c r="E10931" cm="1">
        <f t="array" ref="E10931">_xlfn.XLOOKUP(Table1[[#This Row],[ScheduleWeekWritten]],Table3[Game],100+Table3[Increase],Table1[[#This Row],[ScheduleWeekWritten]])</f>
        <v>9</v>
      </c>
      <c r="F10931" t="b">
        <v>0</v>
      </c>
      <c r="G10931" t="s">
        <v>19</v>
      </c>
      <c r="H10931">
        <v>22</v>
      </c>
      <c r="I10931">
        <v>20</v>
      </c>
      <c r="J10931" t="s">
        <v>101</v>
      </c>
      <c r="K10931" t="s">
        <v>104</v>
      </c>
      <c r="L10931" t="str">
        <f>_xlfn.XLOOKUP(Table1[[#This Row],[TeamFavoriteID]],Table2[team_id],Table2[team_name],_xlfn.XLOOKUP(Table1[[#This Row],[TeamFavoriteID]],Table2[team_id_pfr],Table2[team_name],"Even"))</f>
        <v>Cincinnati Bengals</v>
      </c>
      <c r="M10931">
        <v>-3</v>
      </c>
      <c r="N10931">
        <f>IF(Table1[[#This Row],[TeamFavorite]]=Table1[[#This Row],[TeamHome]],Table1[[#This Row],[ScoreAway]]-Table1[[#This Row],[ScoreHome]],Table1[[#This Row],[ScoreHome]]-Table1[[#This Row],[ScoreAway]])</f>
        <v>2</v>
      </c>
      <c r="O10931">
        <f>IF(Table1[[#This Row],[SpreadActual]]&lt;Table1[[#This Row],[SpreadFavorite]],1,0)</f>
        <v>0</v>
      </c>
      <c r="P10931">
        <v>42</v>
      </c>
      <c r="Q10931" t="s">
        <v>143</v>
      </c>
      <c r="R10931" t="b">
        <v>0</v>
      </c>
      <c r="S10931">
        <v>79</v>
      </c>
      <c r="T10931">
        <v>8</v>
      </c>
      <c r="U10931">
        <v>76</v>
      </c>
    </row>
    <row r="10932" spans="1:22" x14ac:dyDescent="0.2">
      <c r="A10932" s="1">
        <v>41581</v>
      </c>
      <c r="B10932">
        <v>2013</v>
      </c>
      <c r="C10932">
        <f>_xlfn.MAXIFS(Table1[ScheduleWeekWritten],Table1[ScheduleSeason],Table1[[#This Row],[ScheduleSeason]])</f>
        <v>17</v>
      </c>
      <c r="D10932">
        <v>9</v>
      </c>
      <c r="E10932" cm="1">
        <f t="array" ref="E10932">_xlfn.XLOOKUP(Table1[[#This Row],[ScheduleWeekWritten]],Table3[Game],100+Table3[Increase],Table1[[#This Row],[ScheduleWeekWritten]])</f>
        <v>9</v>
      </c>
      <c r="F10932" t="b">
        <v>0</v>
      </c>
      <c r="G10932" t="s">
        <v>28</v>
      </c>
      <c r="H10932">
        <v>13</v>
      </c>
      <c r="I10932">
        <v>23</v>
      </c>
      <c r="J10932" t="s">
        <v>42</v>
      </c>
      <c r="K10932" t="s">
        <v>75</v>
      </c>
      <c r="L10932" t="str">
        <f>_xlfn.XLOOKUP(Table1[[#This Row],[TeamFavoriteID]],Table2[team_id],Table2[team_name],_xlfn.XLOOKUP(Table1[[#This Row],[TeamFavoriteID]],Table2[team_id_pfr],Table2[team_name],"Even"))</f>
        <v>Kansas City Chiefs</v>
      </c>
      <c r="M10932">
        <v>-4.5</v>
      </c>
      <c r="N10932">
        <f>IF(Table1[[#This Row],[TeamFavorite]]=Table1[[#This Row],[TeamHome]],Table1[[#This Row],[ScoreAway]]-Table1[[#This Row],[ScoreHome]],Table1[[#This Row],[ScoreHome]]-Table1[[#This Row],[ScoreAway]])</f>
        <v>-10</v>
      </c>
      <c r="O10932">
        <f>IF(Table1[[#This Row],[SpreadActual]]&lt;Table1[[#This Row],[SpreadFavorite]],1,0)</f>
        <v>1</v>
      </c>
      <c r="P10932">
        <v>41</v>
      </c>
      <c r="Q10932" t="s">
        <v>123</v>
      </c>
      <c r="R10932" t="b">
        <v>0</v>
      </c>
      <c r="S10932">
        <v>38</v>
      </c>
      <c r="T10932">
        <v>7</v>
      </c>
      <c r="U10932">
        <v>58</v>
      </c>
    </row>
    <row r="10933" spans="1:22" x14ac:dyDescent="0.2">
      <c r="A10933" s="1">
        <v>41581</v>
      </c>
      <c r="B10933">
        <v>2013</v>
      </c>
      <c r="C10933">
        <f>_xlfn.MAXIFS(Table1[ScheduleWeekWritten],Table1[ScheduleSeason],Table1[[#This Row],[ScheduleSeason]])</f>
        <v>17</v>
      </c>
      <c r="D10933">
        <v>9</v>
      </c>
      <c r="E10933" cm="1">
        <f t="array" ref="E10933">_xlfn.XLOOKUP(Table1[[#This Row],[ScheduleWeekWritten]],Table3[Game],100+Table3[Increase],Table1[[#This Row],[ScheduleWeekWritten]])</f>
        <v>9</v>
      </c>
      <c r="F10933" t="b">
        <v>0</v>
      </c>
      <c r="G10933" t="s">
        <v>152</v>
      </c>
      <c r="H10933">
        <v>34</v>
      </c>
      <c r="I10933">
        <v>10</v>
      </c>
      <c r="J10933" t="s">
        <v>38</v>
      </c>
      <c r="K10933" t="s">
        <v>162</v>
      </c>
      <c r="L10933" t="str">
        <f>_xlfn.XLOOKUP(Table1[[#This Row],[TeamFavoriteID]],Table2[team_id],Table2[team_name],_xlfn.XLOOKUP(Table1[[#This Row],[TeamFavoriteID]],Table2[team_id_pfr],Table2[team_name],"Even"))</f>
        <v>Carolina Panthers</v>
      </c>
      <c r="M10933">
        <v>-8</v>
      </c>
      <c r="N10933">
        <f>IF(Table1[[#This Row],[TeamFavorite]]=Table1[[#This Row],[TeamHome]],Table1[[#This Row],[ScoreAway]]-Table1[[#This Row],[ScoreHome]],Table1[[#This Row],[ScoreHome]]-Table1[[#This Row],[ScoreAway]])</f>
        <v>-24</v>
      </c>
      <c r="O10933">
        <f>IF(Table1[[#This Row],[SpreadActual]]&lt;Table1[[#This Row],[SpreadFavorite]],1,0)</f>
        <v>1</v>
      </c>
      <c r="P10933">
        <v>47</v>
      </c>
      <c r="Q10933" t="s">
        <v>160</v>
      </c>
      <c r="R10933" t="b">
        <v>0</v>
      </c>
      <c r="S10933">
        <v>62</v>
      </c>
      <c r="T10933">
        <v>12</v>
      </c>
      <c r="U10933">
        <v>41</v>
      </c>
    </row>
    <row r="10934" spans="1:22" x14ac:dyDescent="0.2">
      <c r="A10934" s="1">
        <v>41581</v>
      </c>
      <c r="B10934">
        <v>2013</v>
      </c>
      <c r="C10934">
        <f>_xlfn.MAXIFS(Table1[ScheduleWeekWritten],Table1[ScheduleSeason],Table1[[#This Row],[ScheduleSeason]])</f>
        <v>17</v>
      </c>
      <c r="D10934">
        <v>9</v>
      </c>
      <c r="E10934" cm="1">
        <f t="array" ref="E10934">_xlfn.XLOOKUP(Table1[[#This Row],[ScheduleWeekWritten]],Table3[Game],100+Table3[Increase],Table1[[#This Row],[ScheduleWeekWritten]])</f>
        <v>9</v>
      </c>
      <c r="F10934" t="b">
        <v>0</v>
      </c>
      <c r="G10934" t="s">
        <v>62</v>
      </c>
      <c r="H10934">
        <v>24</v>
      </c>
      <c r="I10934">
        <v>18</v>
      </c>
      <c r="J10934" t="s">
        <v>158</v>
      </c>
      <c r="K10934" t="s">
        <v>159</v>
      </c>
      <c r="L10934" t="str">
        <f>_xlfn.XLOOKUP(Table1[[#This Row],[TeamFavoriteID]],Table2[team_id],Table2[team_name],_xlfn.XLOOKUP(Table1[[#This Row],[TeamFavoriteID]],Table2[team_id_pfr],Table2[team_name],"Even"))</f>
        <v>Baltimore Ravens</v>
      </c>
      <c r="M10934">
        <v>-1</v>
      </c>
      <c r="N10934">
        <f>IF(Table1[[#This Row],[TeamFavorite]]=Table1[[#This Row],[TeamHome]],Table1[[#This Row],[ScoreAway]]-Table1[[#This Row],[ScoreHome]],Table1[[#This Row],[ScoreHome]]-Table1[[#This Row],[ScoreAway]])</f>
        <v>6</v>
      </c>
      <c r="O10934">
        <f>IF(Table1[[#This Row],[SpreadActual]]&lt;Table1[[#This Row],[SpreadFavorite]],1,0)</f>
        <v>0</v>
      </c>
      <c r="P10934">
        <v>42</v>
      </c>
      <c r="Q10934" t="s">
        <v>170</v>
      </c>
      <c r="R10934" t="b">
        <v>0</v>
      </c>
      <c r="S10934">
        <v>46</v>
      </c>
      <c r="T10934">
        <v>9</v>
      </c>
      <c r="U10934">
        <v>54</v>
      </c>
    </row>
    <row r="10935" spans="1:22" x14ac:dyDescent="0.2">
      <c r="A10935" s="1">
        <v>41581</v>
      </c>
      <c r="B10935">
        <v>2013</v>
      </c>
      <c r="C10935">
        <f>_xlfn.MAXIFS(Table1[ScheduleWeekWritten],Table1[ScheduleSeason],Table1[[#This Row],[ScheduleSeason]])</f>
        <v>17</v>
      </c>
      <c r="D10935">
        <v>9</v>
      </c>
      <c r="E10935" cm="1">
        <f t="array" ref="E10935">_xlfn.XLOOKUP(Table1[[#This Row],[ScheduleWeekWritten]],Table3[Game],100+Table3[Increase],Table1[[#This Row],[ScheduleWeekWritten]])</f>
        <v>9</v>
      </c>
      <c r="F10935" t="b">
        <v>0</v>
      </c>
      <c r="G10935" t="s">
        <v>67</v>
      </c>
      <c r="H10935">
        <v>27</v>
      </c>
      <c r="I10935">
        <v>23</v>
      </c>
      <c r="J10935" t="s">
        <v>54</v>
      </c>
      <c r="K10935" t="s">
        <v>68</v>
      </c>
      <c r="L10935" t="str">
        <f>_xlfn.XLOOKUP(Table1[[#This Row],[TeamFavoriteID]],Table2[team_id],Table2[team_name],_xlfn.XLOOKUP(Table1[[#This Row],[TeamFavoriteID]],Table2[team_id_pfr],Table2[team_name],"Even"))</f>
        <v>Dallas Cowboys</v>
      </c>
      <c r="M10935">
        <v>-8.5</v>
      </c>
      <c r="N10935">
        <f>IF(Table1[[#This Row],[TeamFavorite]]=Table1[[#This Row],[TeamHome]],Table1[[#This Row],[ScoreAway]]-Table1[[#This Row],[ScoreHome]],Table1[[#This Row],[ScoreHome]]-Table1[[#This Row],[ScoreAway]])</f>
        <v>-4</v>
      </c>
      <c r="O10935">
        <f>IF(Table1[[#This Row],[SpreadActual]]&lt;Table1[[#This Row],[SpreadFavorite]],1,0)</f>
        <v>0</v>
      </c>
      <c r="P10935">
        <v>50.5</v>
      </c>
      <c r="Q10935" t="s">
        <v>192</v>
      </c>
      <c r="R10935" t="b">
        <v>0</v>
      </c>
      <c r="S10935">
        <v>72</v>
      </c>
      <c r="T10935">
        <v>0</v>
      </c>
      <c r="V10935" t="s">
        <v>103</v>
      </c>
    </row>
    <row r="10936" spans="1:22" x14ac:dyDescent="0.2">
      <c r="A10936" s="1">
        <v>41581</v>
      </c>
      <c r="B10936">
        <v>2013</v>
      </c>
      <c r="C10936">
        <f>_xlfn.MAXIFS(Table1[ScheduleWeekWritten],Table1[ScheduleSeason],Table1[[#This Row],[ScheduleSeason]])</f>
        <v>17</v>
      </c>
      <c r="D10936">
        <v>9</v>
      </c>
      <c r="E10936" cm="1">
        <f t="array" ref="E10936">_xlfn.XLOOKUP(Table1[[#This Row],[ScheduleWeekWritten]],Table3[Game],100+Table3[Increase],Table1[[#This Row],[ScheduleWeekWritten]])</f>
        <v>9</v>
      </c>
      <c r="F10936" t="b">
        <v>0</v>
      </c>
      <c r="G10936" t="s">
        <v>177</v>
      </c>
      <c r="H10936">
        <v>24</v>
      </c>
      <c r="I10936">
        <v>27</v>
      </c>
      <c r="J10936" t="s">
        <v>140</v>
      </c>
      <c r="K10936" t="s">
        <v>72</v>
      </c>
      <c r="L10936" t="str">
        <f>_xlfn.XLOOKUP(Table1[[#This Row],[TeamFavoriteID]],Table2[team_id],Table2[team_name],_xlfn.XLOOKUP(Table1[[#This Row],[TeamFavoriteID]],Table2[team_id_pfr],Table2[team_name],"Even"))</f>
        <v>Baltimore Colts</v>
      </c>
      <c r="M10936">
        <v>-1</v>
      </c>
      <c r="N10936">
        <f>IF(Table1[[#This Row],[TeamFavorite]]=Table1[[#This Row],[TeamHome]],Table1[[#This Row],[ScoreAway]]-Table1[[#This Row],[ScoreHome]],Table1[[#This Row],[ScoreHome]]-Table1[[#This Row],[ScoreAway]])</f>
        <v>-3</v>
      </c>
      <c r="O10936">
        <f>IF(Table1[[#This Row],[SpreadActual]]&lt;Table1[[#This Row],[SpreadFavorite]],1,0)</f>
        <v>1</v>
      </c>
      <c r="P10936">
        <v>44</v>
      </c>
      <c r="Q10936" t="s">
        <v>178</v>
      </c>
      <c r="R10936" t="b">
        <v>0</v>
      </c>
      <c r="S10936">
        <v>60</v>
      </c>
      <c r="T10936">
        <v>8</v>
      </c>
      <c r="U10936">
        <v>78</v>
      </c>
      <c r="V10936" t="s">
        <v>193</v>
      </c>
    </row>
    <row r="10937" spans="1:22" x14ac:dyDescent="0.2">
      <c r="A10937" s="1">
        <v>41581</v>
      </c>
      <c r="B10937">
        <v>2013</v>
      </c>
      <c r="C10937">
        <f>_xlfn.MAXIFS(Table1[ScheduleWeekWritten],Table1[ScheduleSeason],Table1[[#This Row],[ScheduleSeason]])</f>
        <v>17</v>
      </c>
      <c r="D10937">
        <v>9</v>
      </c>
      <c r="E10937" cm="1">
        <f t="array" ref="E10937">_xlfn.XLOOKUP(Table1[[#This Row],[ScheduleWeekWritten]],Table3[Game],100+Table3[Increase],Table1[[#This Row],[ScheduleWeekWritten]])</f>
        <v>9</v>
      </c>
      <c r="F10937" t="b">
        <v>0</v>
      </c>
      <c r="G10937" t="s">
        <v>115</v>
      </c>
      <c r="H10937">
        <v>55</v>
      </c>
      <c r="I10937">
        <v>31</v>
      </c>
      <c r="J10937" t="s">
        <v>49</v>
      </c>
      <c r="K10937" t="s">
        <v>70</v>
      </c>
      <c r="L10937" t="str">
        <f>_xlfn.XLOOKUP(Table1[[#This Row],[TeamFavoriteID]],Table2[team_id],Table2[team_name],_xlfn.XLOOKUP(Table1[[#This Row],[TeamFavoriteID]],Table2[team_id_pfr],Table2[team_name],"Even"))</f>
        <v>Boston Patriots</v>
      </c>
      <c r="M10937">
        <v>-5.5</v>
      </c>
      <c r="N10937">
        <f>IF(Table1[[#This Row],[TeamFavorite]]=Table1[[#This Row],[TeamHome]],Table1[[#This Row],[ScoreAway]]-Table1[[#This Row],[ScoreHome]],Table1[[#This Row],[ScoreHome]]-Table1[[#This Row],[ScoreAway]])</f>
        <v>24</v>
      </c>
      <c r="O10937">
        <f>IF(Table1[[#This Row],[SpreadActual]]&lt;Table1[[#This Row],[SpreadFavorite]],1,0)</f>
        <v>0</v>
      </c>
      <c r="P10937">
        <v>43</v>
      </c>
      <c r="Q10937" t="s">
        <v>179</v>
      </c>
      <c r="R10937" t="b">
        <v>0</v>
      </c>
      <c r="S10937">
        <v>44</v>
      </c>
      <c r="T10937">
        <v>6</v>
      </c>
      <c r="U10937">
        <v>44</v>
      </c>
    </row>
    <row r="10938" spans="1:22" x14ac:dyDescent="0.2">
      <c r="A10938" s="1">
        <v>41581</v>
      </c>
      <c r="B10938">
        <v>2013</v>
      </c>
      <c r="C10938">
        <f>_xlfn.MAXIFS(Table1[ScheduleWeekWritten],Table1[ScheduleSeason],Table1[[#This Row],[ScheduleSeason]])</f>
        <v>17</v>
      </c>
      <c r="D10938">
        <v>9</v>
      </c>
      <c r="E10938" cm="1">
        <f t="array" ref="E10938">_xlfn.XLOOKUP(Table1[[#This Row],[ScheduleWeekWritten]],Table3[Game],100+Table3[Increase],Table1[[#This Row],[ScheduleWeekWritten]])</f>
        <v>9</v>
      </c>
      <c r="F10938" t="b">
        <v>0</v>
      </c>
      <c r="G10938" t="s">
        <v>31</v>
      </c>
      <c r="H10938">
        <v>26</v>
      </c>
      <c r="I10938">
        <v>20</v>
      </c>
      <c r="J10938" t="s">
        <v>95</v>
      </c>
      <c r="K10938" t="s">
        <v>98</v>
      </c>
      <c r="L10938" t="str">
        <f>_xlfn.XLOOKUP(Table1[[#This Row],[TeamFavoriteID]],Table2[team_id],Table2[team_name],_xlfn.XLOOKUP(Table1[[#This Row],[TeamFavoriteID]],Table2[team_id_pfr],Table2[team_name],"Even"))</f>
        <v>New Orleans Saints</v>
      </c>
      <c r="M10938">
        <v>-5.5</v>
      </c>
      <c r="N10938">
        <f>IF(Table1[[#This Row],[TeamFavorite]]=Table1[[#This Row],[TeamHome]],Table1[[#This Row],[ScoreAway]]-Table1[[#This Row],[ScoreHome]],Table1[[#This Row],[ScoreHome]]-Table1[[#This Row],[ScoreAway]])</f>
        <v>6</v>
      </c>
      <c r="O10938">
        <f>IF(Table1[[#This Row],[SpreadActual]]&lt;Table1[[#This Row],[SpreadFavorite]],1,0)</f>
        <v>0</v>
      </c>
      <c r="P10938">
        <v>46</v>
      </c>
      <c r="Q10938" t="s">
        <v>197</v>
      </c>
      <c r="R10938" t="b">
        <v>0</v>
      </c>
      <c r="S10938">
        <v>53</v>
      </c>
      <c r="T10938">
        <v>8</v>
      </c>
      <c r="U10938">
        <v>53</v>
      </c>
    </row>
    <row r="10939" spans="1:22" x14ac:dyDescent="0.2">
      <c r="A10939" s="1">
        <v>41581</v>
      </c>
      <c r="B10939">
        <v>2013</v>
      </c>
      <c r="C10939">
        <f>_xlfn.MAXIFS(Table1[ScheduleWeekWritten],Table1[ScheduleSeason],Table1[[#This Row],[ScheduleSeason]])</f>
        <v>17</v>
      </c>
      <c r="D10939">
        <v>9</v>
      </c>
      <c r="E10939" cm="1">
        <f t="array" ref="E10939">_xlfn.XLOOKUP(Table1[[#This Row],[ScheduleWeekWritten]],Table3[Game],100+Table3[Increase],Table1[[#This Row],[ScheduleWeekWritten]])</f>
        <v>9</v>
      </c>
      <c r="F10939" t="b">
        <v>0</v>
      </c>
      <c r="G10939" t="s">
        <v>20</v>
      </c>
      <c r="H10939">
        <v>20</v>
      </c>
      <c r="I10939">
        <v>49</v>
      </c>
      <c r="J10939" t="s">
        <v>58</v>
      </c>
      <c r="K10939" t="s">
        <v>21</v>
      </c>
      <c r="L10939" t="str">
        <f>_xlfn.XLOOKUP(Table1[[#This Row],[TeamFavoriteID]],Table2[team_id],Table2[team_name],_xlfn.XLOOKUP(Table1[[#This Row],[TeamFavoriteID]],Table2[team_id_pfr],Table2[team_name],"Even"))</f>
        <v>Las Vegas Raiders</v>
      </c>
      <c r="M10939">
        <v>-1</v>
      </c>
      <c r="N10939">
        <f>IF(Table1[[#This Row],[TeamFavorite]]=Table1[[#This Row],[TeamHome]],Table1[[#This Row],[ScoreAway]]-Table1[[#This Row],[ScoreHome]],Table1[[#This Row],[ScoreHome]]-Table1[[#This Row],[ScoreAway]])</f>
        <v>-29</v>
      </c>
      <c r="O10939">
        <f>IF(Table1[[#This Row],[SpreadActual]]&lt;Table1[[#This Row],[SpreadFavorite]],1,0)</f>
        <v>1</v>
      </c>
      <c r="P10939">
        <v>45.5</v>
      </c>
      <c r="Q10939" t="s">
        <v>76</v>
      </c>
      <c r="R10939" t="b">
        <v>0</v>
      </c>
      <c r="S10939">
        <v>62</v>
      </c>
      <c r="T10939">
        <v>6</v>
      </c>
      <c r="U10939">
        <v>30</v>
      </c>
    </row>
    <row r="10940" spans="1:22" x14ac:dyDescent="0.2">
      <c r="A10940" s="1">
        <v>41581</v>
      </c>
      <c r="B10940">
        <v>2013</v>
      </c>
      <c r="C10940">
        <f>_xlfn.MAXIFS(Table1[ScheduleWeekWritten],Table1[ScheduleSeason],Table1[[#This Row],[ScheduleSeason]])</f>
        <v>17</v>
      </c>
      <c r="D10940">
        <v>9</v>
      </c>
      <c r="E10940" cm="1">
        <f t="array" ref="E10940">_xlfn.XLOOKUP(Table1[[#This Row],[ScheduleWeekWritten]],Table3[Game],100+Table3[Increase],Table1[[#This Row],[ScheduleWeekWritten]])</f>
        <v>9</v>
      </c>
      <c r="F10940" t="b">
        <v>0</v>
      </c>
      <c r="G10940" t="s">
        <v>128</v>
      </c>
      <c r="H10940">
        <v>27</v>
      </c>
      <c r="I10940">
        <v>24</v>
      </c>
      <c r="J10940" t="s">
        <v>127</v>
      </c>
      <c r="K10940" t="s">
        <v>132</v>
      </c>
      <c r="L10940" t="str">
        <f>_xlfn.XLOOKUP(Table1[[#This Row],[TeamFavoriteID]],Table2[team_id],Table2[team_name],_xlfn.XLOOKUP(Table1[[#This Row],[TeamFavoriteID]],Table2[team_id_pfr],Table2[team_name],"Even"))</f>
        <v>Seattle Seahawks</v>
      </c>
      <c r="M10940">
        <v>-14.5</v>
      </c>
      <c r="N10940">
        <f>IF(Table1[[#This Row],[TeamFavorite]]=Table1[[#This Row],[TeamHome]],Table1[[#This Row],[ScoreAway]]-Table1[[#This Row],[ScoreHome]],Table1[[#This Row],[ScoreHome]]-Table1[[#This Row],[ScoreAway]])</f>
        <v>-3</v>
      </c>
      <c r="O10940">
        <f>IF(Table1[[#This Row],[SpreadActual]]&lt;Table1[[#This Row],[SpreadFavorite]],1,0)</f>
        <v>0</v>
      </c>
      <c r="P10940">
        <v>40.5</v>
      </c>
      <c r="Q10940" t="s">
        <v>180</v>
      </c>
      <c r="R10940" t="b">
        <v>0</v>
      </c>
      <c r="S10940">
        <v>52</v>
      </c>
      <c r="T10940">
        <v>4</v>
      </c>
      <c r="U10940">
        <v>68</v>
      </c>
    </row>
    <row r="10941" spans="1:22" x14ac:dyDescent="0.2">
      <c r="A10941" s="1">
        <v>41581</v>
      </c>
      <c r="B10941">
        <v>2013</v>
      </c>
      <c r="C10941">
        <f>_xlfn.MAXIFS(Table1[ScheduleWeekWritten],Table1[ScheduleSeason],Table1[[#This Row],[ScheduleSeason]])</f>
        <v>17</v>
      </c>
      <c r="D10941">
        <v>9</v>
      </c>
      <c r="E10941" cm="1">
        <f t="array" ref="E10941">_xlfn.XLOOKUP(Table1[[#This Row],[ScheduleWeekWritten]],Table3[Game],100+Table3[Increase],Table1[[#This Row],[ScheduleWeekWritten]])</f>
        <v>9</v>
      </c>
      <c r="F10941" t="b">
        <v>0</v>
      </c>
      <c r="G10941" t="s">
        <v>153</v>
      </c>
      <c r="H10941">
        <v>21</v>
      </c>
      <c r="I10941">
        <v>28</v>
      </c>
      <c r="J10941" t="s">
        <v>171</v>
      </c>
      <c r="K10941" t="s">
        <v>25</v>
      </c>
      <c r="L10941" t="str">
        <f>_xlfn.XLOOKUP(Table1[[#This Row],[TeamFavoriteID]],Table2[team_id],Table2[team_name],_xlfn.XLOOKUP(Table1[[#This Row],[TeamFavoriteID]],Table2[team_id_pfr],Table2[team_name],"Even"))</f>
        <v>Houston Oilers</v>
      </c>
      <c r="M10941">
        <v>-3</v>
      </c>
      <c r="N10941">
        <f>IF(Table1[[#This Row],[TeamFavorite]]=Table1[[#This Row],[TeamHome]],Table1[[#This Row],[ScoreAway]]-Table1[[#This Row],[ScoreHome]],Table1[[#This Row],[ScoreHome]]-Table1[[#This Row],[ScoreAway]])</f>
        <v>-7</v>
      </c>
      <c r="O10941">
        <f>IF(Table1[[#This Row],[SpreadActual]]&lt;Table1[[#This Row],[SpreadFavorite]],1,0)</f>
        <v>1</v>
      </c>
      <c r="P10941">
        <v>40.5</v>
      </c>
      <c r="Q10941" t="s">
        <v>157</v>
      </c>
      <c r="R10941" t="b">
        <v>0</v>
      </c>
      <c r="S10941">
        <v>72</v>
      </c>
      <c r="T10941">
        <v>0</v>
      </c>
      <c r="V10941" t="s">
        <v>103</v>
      </c>
    </row>
    <row r="10942" spans="1:22" x14ac:dyDescent="0.2">
      <c r="A10942" s="1">
        <v>41581</v>
      </c>
      <c r="B10942">
        <v>2013</v>
      </c>
      <c r="C10942">
        <f>_xlfn.MAXIFS(Table1[ScheduleWeekWritten],Table1[ScheduleSeason],Table1[[#This Row],[ScheduleSeason]])</f>
        <v>17</v>
      </c>
      <c r="D10942">
        <v>9</v>
      </c>
      <c r="E10942" cm="1">
        <f t="array" ref="E10942">_xlfn.XLOOKUP(Table1[[#This Row],[ScheduleWeekWritten]],Table3[Game],100+Table3[Increase],Table1[[#This Row],[ScheduleWeekWritten]])</f>
        <v>9</v>
      </c>
      <c r="F10942" t="b">
        <v>0</v>
      </c>
      <c r="G10942" t="s">
        <v>61</v>
      </c>
      <c r="H10942">
        <v>30</v>
      </c>
      <c r="I10942">
        <v>24</v>
      </c>
      <c r="J10942" t="s">
        <v>27</v>
      </c>
      <c r="K10942" t="s">
        <v>89</v>
      </c>
      <c r="L10942" t="str">
        <f>_xlfn.XLOOKUP(Table1[[#This Row],[TeamFavoriteID]],Table2[team_id],Table2[team_name],_xlfn.XLOOKUP(Table1[[#This Row],[TeamFavoriteID]],Table2[team_id_pfr],Table2[team_name],"Even"))</f>
        <v>Even</v>
      </c>
      <c r="M10942">
        <v>0</v>
      </c>
      <c r="N10942">
        <f>IF(Table1[[#This Row],[TeamFavorite]]=Table1[[#This Row],[TeamHome]],Table1[[#This Row],[ScoreAway]]-Table1[[#This Row],[ScoreHome]],Table1[[#This Row],[ScoreHome]]-Table1[[#This Row],[ScoreAway]])</f>
        <v>6</v>
      </c>
      <c r="O10942">
        <f>IF(Table1[[#This Row],[SpreadActual]]&lt;Table1[[#This Row],[SpreadFavorite]],1,0)</f>
        <v>0</v>
      </c>
      <c r="P10942">
        <v>48.5</v>
      </c>
      <c r="Q10942" t="s">
        <v>165</v>
      </c>
      <c r="R10942" t="b">
        <v>0</v>
      </c>
      <c r="S10942">
        <v>57</v>
      </c>
      <c r="T10942">
        <v>20</v>
      </c>
      <c r="U10942">
        <v>41</v>
      </c>
    </row>
    <row r="10943" spans="1:22" x14ac:dyDescent="0.2">
      <c r="A10943" s="1">
        <v>41582</v>
      </c>
      <c r="B10943">
        <v>2013</v>
      </c>
      <c r="C10943">
        <f>_xlfn.MAXIFS(Table1[ScheduleWeekWritten],Table1[ScheduleSeason],Table1[[#This Row],[ScheduleSeason]])</f>
        <v>17</v>
      </c>
      <c r="D10943">
        <v>9</v>
      </c>
      <c r="E10943" cm="1">
        <f t="array" ref="E10943">_xlfn.XLOOKUP(Table1[[#This Row],[ScheduleWeekWritten]],Table3[Game],100+Table3[Increase],Table1[[#This Row],[ScheduleWeekWritten]])</f>
        <v>9</v>
      </c>
      <c r="F10943" t="b">
        <v>0</v>
      </c>
      <c r="G10943" t="s">
        <v>33</v>
      </c>
      <c r="H10943">
        <v>20</v>
      </c>
      <c r="I10943">
        <v>27</v>
      </c>
      <c r="J10943" t="s">
        <v>46</v>
      </c>
      <c r="K10943" t="s">
        <v>35</v>
      </c>
      <c r="L10943" t="str">
        <f>_xlfn.XLOOKUP(Table1[[#This Row],[TeamFavoriteID]],Table2[team_id],Table2[team_name],_xlfn.XLOOKUP(Table1[[#This Row],[TeamFavoriteID]],Table2[team_id_pfr],Table2[team_name],"Even"))</f>
        <v>Green Bay Packers</v>
      </c>
      <c r="M10943">
        <v>-9.5</v>
      </c>
      <c r="N10943">
        <f>IF(Table1[[#This Row],[TeamFavorite]]=Table1[[#This Row],[TeamHome]],Table1[[#This Row],[ScoreAway]]-Table1[[#This Row],[ScoreHome]],Table1[[#This Row],[ScoreHome]]-Table1[[#This Row],[ScoreAway]])</f>
        <v>7</v>
      </c>
      <c r="O10943">
        <f>IF(Table1[[#This Row],[SpreadActual]]&lt;Table1[[#This Row],[SpreadFavorite]],1,0)</f>
        <v>0</v>
      </c>
      <c r="P10943">
        <v>50.5</v>
      </c>
      <c r="Q10943" t="s">
        <v>82</v>
      </c>
      <c r="R10943" t="b">
        <v>0</v>
      </c>
      <c r="S10943">
        <v>49</v>
      </c>
      <c r="T10943">
        <v>6</v>
      </c>
      <c r="U10943">
        <v>77</v>
      </c>
    </row>
    <row r="10944" spans="1:22" x14ac:dyDescent="0.2">
      <c r="A10944" s="1">
        <v>41585</v>
      </c>
      <c r="B10944">
        <v>2013</v>
      </c>
      <c r="C10944">
        <f>_xlfn.MAXIFS(Table1[ScheduleWeekWritten],Table1[ScheduleSeason],Table1[[#This Row],[ScheduleSeason]])</f>
        <v>17</v>
      </c>
      <c r="D10944">
        <v>10</v>
      </c>
      <c r="E10944" cm="1">
        <f t="array" ref="E10944">_xlfn.XLOOKUP(Table1[[#This Row],[ScheduleWeekWritten]],Table3[Game],100+Table3[Increase],Table1[[#This Row],[ScheduleWeekWritten]])</f>
        <v>10</v>
      </c>
      <c r="F10944" t="b">
        <v>0</v>
      </c>
      <c r="G10944" t="s">
        <v>54</v>
      </c>
      <c r="H10944">
        <v>34</v>
      </c>
      <c r="I10944">
        <v>27</v>
      </c>
      <c r="J10944" t="s">
        <v>61</v>
      </c>
      <c r="K10944" t="s">
        <v>85</v>
      </c>
      <c r="L10944" t="str">
        <f>_xlfn.XLOOKUP(Table1[[#This Row],[TeamFavoriteID]],Table2[team_id],Table2[team_name],_xlfn.XLOOKUP(Table1[[#This Row],[TeamFavoriteID]],Table2[team_id_pfr],Table2[team_name],"Even"))</f>
        <v>Washington Commanders</v>
      </c>
      <c r="M10944">
        <v>-1</v>
      </c>
      <c r="N10944">
        <f>IF(Table1[[#This Row],[TeamFavorite]]=Table1[[#This Row],[TeamHome]],Table1[[#This Row],[ScoreAway]]-Table1[[#This Row],[ScoreHome]],Table1[[#This Row],[ScoreHome]]-Table1[[#This Row],[ScoreAway]])</f>
        <v>7</v>
      </c>
      <c r="O10944">
        <f>IF(Table1[[#This Row],[SpreadActual]]&lt;Table1[[#This Row],[SpreadFavorite]],1,0)</f>
        <v>0</v>
      </c>
      <c r="P10944">
        <v>48</v>
      </c>
      <c r="Q10944" t="s">
        <v>194</v>
      </c>
      <c r="R10944" t="b">
        <v>0</v>
      </c>
      <c r="S10944">
        <v>72</v>
      </c>
      <c r="T10944">
        <v>0</v>
      </c>
      <c r="V10944" t="s">
        <v>103</v>
      </c>
    </row>
    <row r="10945" spans="1:22" x14ac:dyDescent="0.2">
      <c r="A10945" s="1">
        <v>41588</v>
      </c>
      <c r="B10945">
        <v>2013</v>
      </c>
      <c r="C10945">
        <f>_xlfn.MAXIFS(Table1[ScheduleWeekWritten],Table1[ScheduleSeason],Table1[[#This Row],[ScheduleSeason]])</f>
        <v>17</v>
      </c>
      <c r="D10945">
        <v>10</v>
      </c>
      <c r="E10945" cm="1">
        <f t="array" ref="E10945">_xlfn.XLOOKUP(Table1[[#This Row],[ScheduleWeekWritten]],Table3[Game],100+Table3[Increase],Table1[[#This Row],[ScheduleWeekWritten]])</f>
        <v>10</v>
      </c>
      <c r="F10945" t="b">
        <v>0</v>
      </c>
      <c r="G10945" t="s">
        <v>149</v>
      </c>
      <c r="H10945">
        <v>27</v>
      </c>
      <c r="I10945">
        <v>24</v>
      </c>
      <c r="J10945" t="s">
        <v>177</v>
      </c>
      <c r="K10945" t="s">
        <v>59</v>
      </c>
      <c r="L10945" t="str">
        <f>_xlfn.XLOOKUP(Table1[[#This Row],[TeamFavoriteID]],Table2[team_id],Table2[team_name],_xlfn.XLOOKUP(Table1[[#This Row],[TeamFavoriteID]],Table2[team_id_pfr],Table2[team_name],"Even"))</f>
        <v>Arizona Cardinals</v>
      </c>
      <c r="M10945">
        <v>-3.5</v>
      </c>
      <c r="N10945">
        <f>IF(Table1[[#This Row],[TeamFavorite]]=Table1[[#This Row],[TeamHome]],Table1[[#This Row],[ScoreAway]]-Table1[[#This Row],[ScoreHome]],Table1[[#This Row],[ScoreHome]]-Table1[[#This Row],[ScoreAway]])</f>
        <v>-3</v>
      </c>
      <c r="O10945">
        <f>IF(Table1[[#This Row],[SpreadActual]]&lt;Table1[[#This Row],[SpreadFavorite]],1,0)</f>
        <v>0</v>
      </c>
      <c r="P10945">
        <v>42</v>
      </c>
      <c r="Q10945" t="s">
        <v>150</v>
      </c>
      <c r="R10945" t="b">
        <v>0</v>
      </c>
      <c r="S10945">
        <v>72</v>
      </c>
      <c r="T10945">
        <v>0</v>
      </c>
      <c r="V10945" t="s">
        <v>103</v>
      </c>
    </row>
    <row r="10946" spans="1:22" x14ac:dyDescent="0.2">
      <c r="A10946" s="1">
        <v>41588</v>
      </c>
      <c r="B10946">
        <v>2013</v>
      </c>
      <c r="C10946">
        <f>_xlfn.MAXIFS(Table1[ScheduleWeekWritten],Table1[ScheduleSeason],Table1[[#This Row],[ScheduleSeason]])</f>
        <v>17</v>
      </c>
      <c r="D10946">
        <v>10</v>
      </c>
      <c r="E10946" cm="1">
        <f t="array" ref="E10946">_xlfn.XLOOKUP(Table1[[#This Row],[ScheduleWeekWritten]],Table3[Game],100+Table3[Increase],Table1[[#This Row],[ScheduleWeekWritten]])</f>
        <v>10</v>
      </c>
      <c r="F10946" t="b">
        <v>0</v>
      </c>
      <c r="G10946" t="s">
        <v>38</v>
      </c>
      <c r="H10946">
        <v>10</v>
      </c>
      <c r="I10946">
        <v>33</v>
      </c>
      <c r="J10946" t="s">
        <v>128</v>
      </c>
      <c r="K10946" t="s">
        <v>132</v>
      </c>
      <c r="L10946" t="str">
        <f>_xlfn.XLOOKUP(Table1[[#This Row],[TeamFavoriteID]],Table2[team_id],Table2[team_name],_xlfn.XLOOKUP(Table1[[#This Row],[TeamFavoriteID]],Table2[team_id_pfr],Table2[team_name],"Even"))</f>
        <v>Seattle Seahawks</v>
      </c>
      <c r="M10946">
        <v>-3</v>
      </c>
      <c r="N10946">
        <f>IF(Table1[[#This Row],[TeamFavorite]]=Table1[[#This Row],[TeamHome]],Table1[[#This Row],[ScoreAway]]-Table1[[#This Row],[ScoreHome]],Table1[[#This Row],[ScoreHome]]-Table1[[#This Row],[ScoreAway]])</f>
        <v>-23</v>
      </c>
      <c r="O10946">
        <f>IF(Table1[[#This Row],[SpreadActual]]&lt;Table1[[#This Row],[SpreadFavorite]],1,0)</f>
        <v>1</v>
      </c>
      <c r="P10946">
        <v>47</v>
      </c>
      <c r="Q10946" t="s">
        <v>148</v>
      </c>
      <c r="R10946" t="b">
        <v>0</v>
      </c>
      <c r="S10946">
        <v>72</v>
      </c>
      <c r="T10946">
        <v>0</v>
      </c>
      <c r="V10946" t="s">
        <v>103</v>
      </c>
    </row>
    <row r="10947" spans="1:22" x14ac:dyDescent="0.2">
      <c r="A10947" s="1">
        <v>41588</v>
      </c>
      <c r="B10947">
        <v>2013</v>
      </c>
      <c r="C10947">
        <f>_xlfn.MAXIFS(Table1[ScheduleWeekWritten],Table1[ScheduleSeason],Table1[[#This Row],[ScheduleSeason]])</f>
        <v>17</v>
      </c>
      <c r="D10947">
        <v>10</v>
      </c>
      <c r="E10947" cm="1">
        <f t="array" ref="E10947">_xlfn.XLOOKUP(Table1[[#This Row],[ScheduleWeekWritten]],Table3[Game],100+Table3[Increase],Table1[[#This Row],[ScheduleWeekWritten]])</f>
        <v>10</v>
      </c>
      <c r="F10947" t="b">
        <v>0</v>
      </c>
      <c r="G10947" t="s">
        <v>158</v>
      </c>
      <c r="H10947">
        <v>20</v>
      </c>
      <c r="I10947">
        <v>17</v>
      </c>
      <c r="J10947" t="s">
        <v>101</v>
      </c>
      <c r="K10947" t="s">
        <v>159</v>
      </c>
      <c r="L10947" t="str">
        <f>_xlfn.XLOOKUP(Table1[[#This Row],[TeamFavoriteID]],Table2[team_id],Table2[team_name],_xlfn.XLOOKUP(Table1[[#This Row],[TeamFavoriteID]],Table2[team_id_pfr],Table2[team_name],"Even"))</f>
        <v>Baltimore Ravens</v>
      </c>
      <c r="M10947">
        <v>-2</v>
      </c>
      <c r="N10947">
        <f>IF(Table1[[#This Row],[TeamFavorite]]=Table1[[#This Row],[TeamHome]],Table1[[#This Row],[ScoreAway]]-Table1[[#This Row],[ScoreHome]],Table1[[#This Row],[ScoreHome]]-Table1[[#This Row],[ScoreAway]])</f>
        <v>-3</v>
      </c>
      <c r="O10947">
        <f>IF(Table1[[#This Row],[SpreadActual]]&lt;Table1[[#This Row],[SpreadFavorite]],1,0)</f>
        <v>1</v>
      </c>
      <c r="P10947">
        <v>43.5</v>
      </c>
      <c r="Q10947" t="s">
        <v>166</v>
      </c>
      <c r="R10947" t="b">
        <v>0</v>
      </c>
      <c r="S10947">
        <v>62</v>
      </c>
      <c r="T10947">
        <v>17</v>
      </c>
      <c r="U10947">
        <v>36</v>
      </c>
    </row>
    <row r="10948" spans="1:22" x14ac:dyDescent="0.2">
      <c r="A10948" s="1">
        <v>41588</v>
      </c>
      <c r="B10948">
        <v>2013</v>
      </c>
      <c r="C10948">
        <f>_xlfn.MAXIFS(Table1[ScheduleWeekWritten],Table1[ScheduleSeason],Table1[[#This Row],[ScheduleSeason]])</f>
        <v>17</v>
      </c>
      <c r="D10948">
        <v>10</v>
      </c>
      <c r="E10948" cm="1">
        <f t="array" ref="E10948">_xlfn.XLOOKUP(Table1[[#This Row],[ScheduleWeekWritten]],Table3[Game],100+Table3[Increase],Table1[[#This Row],[ScheduleWeekWritten]])</f>
        <v>10</v>
      </c>
      <c r="F10948" t="b">
        <v>0</v>
      </c>
      <c r="G10948" t="s">
        <v>46</v>
      </c>
      <c r="H10948">
        <v>19</v>
      </c>
      <c r="I10948">
        <v>21</v>
      </c>
      <c r="J10948" t="s">
        <v>45</v>
      </c>
      <c r="K10948" t="s">
        <v>79</v>
      </c>
      <c r="L10948" t="str">
        <f>_xlfn.XLOOKUP(Table1[[#This Row],[TeamFavoriteID]],Table2[team_id],Table2[team_name],_xlfn.XLOOKUP(Table1[[#This Row],[TeamFavoriteID]],Table2[team_id_pfr],Table2[team_name],"Even"))</f>
        <v>Detroit Lions</v>
      </c>
      <c r="M10948">
        <v>-1.5</v>
      </c>
      <c r="N10948">
        <f>IF(Table1[[#This Row],[TeamFavorite]]=Table1[[#This Row],[TeamHome]],Table1[[#This Row],[ScoreAway]]-Table1[[#This Row],[ScoreHome]],Table1[[#This Row],[ScoreHome]]-Table1[[#This Row],[ScoreAway]])</f>
        <v>-2</v>
      </c>
      <c r="O10948">
        <f>IF(Table1[[#This Row],[SpreadActual]]&lt;Table1[[#This Row],[SpreadFavorite]],1,0)</f>
        <v>1</v>
      </c>
      <c r="P10948">
        <v>52</v>
      </c>
      <c r="Q10948" t="s">
        <v>114</v>
      </c>
      <c r="R10948" t="b">
        <v>0</v>
      </c>
      <c r="S10948">
        <v>47</v>
      </c>
      <c r="T10948">
        <v>6</v>
      </c>
      <c r="U10948">
        <v>51</v>
      </c>
    </row>
    <row r="10949" spans="1:22" x14ac:dyDescent="0.2">
      <c r="A10949" s="1">
        <v>41588</v>
      </c>
      <c r="B10949">
        <v>2013</v>
      </c>
      <c r="C10949">
        <f>_xlfn.MAXIFS(Table1[ScheduleWeekWritten],Table1[ScheduleSeason],Table1[[#This Row],[ScheduleSeason]])</f>
        <v>17</v>
      </c>
      <c r="D10949">
        <v>10</v>
      </c>
      <c r="E10949" cm="1">
        <f t="array" ref="E10949">_xlfn.XLOOKUP(Table1[[#This Row],[ScheduleWeekWritten]],Table3[Game],100+Table3[Increase],Table1[[#This Row],[ScheduleWeekWritten]])</f>
        <v>10</v>
      </c>
      <c r="F10949" t="b">
        <v>0</v>
      </c>
      <c r="G10949" t="s">
        <v>33</v>
      </c>
      <c r="H10949">
        <v>13</v>
      </c>
      <c r="I10949">
        <v>27</v>
      </c>
      <c r="J10949" t="s">
        <v>58</v>
      </c>
      <c r="K10949" t="s">
        <v>77</v>
      </c>
      <c r="L10949" t="str">
        <f>_xlfn.XLOOKUP(Table1[[#This Row],[TeamFavoriteID]],Table2[team_id],Table2[team_name],_xlfn.XLOOKUP(Table1[[#This Row],[TeamFavoriteID]],Table2[team_id_pfr],Table2[team_name],"Even"))</f>
        <v>Philadelphia Eagles</v>
      </c>
      <c r="M10949">
        <v>-1</v>
      </c>
      <c r="N10949">
        <f>IF(Table1[[#This Row],[TeamFavorite]]=Table1[[#This Row],[TeamHome]],Table1[[#This Row],[ScoreAway]]-Table1[[#This Row],[ScoreHome]],Table1[[#This Row],[ScoreHome]]-Table1[[#This Row],[ScoreAway]])</f>
        <v>-14</v>
      </c>
      <c r="O10949">
        <f>IF(Table1[[#This Row],[SpreadActual]]&lt;Table1[[#This Row],[SpreadFavorite]],1,0)</f>
        <v>1</v>
      </c>
      <c r="P10949">
        <v>47</v>
      </c>
      <c r="Q10949" t="s">
        <v>82</v>
      </c>
      <c r="R10949" t="b">
        <v>0</v>
      </c>
      <c r="S10949">
        <v>46</v>
      </c>
      <c r="T10949">
        <v>9</v>
      </c>
      <c r="U10949">
        <v>48</v>
      </c>
    </row>
    <row r="10950" spans="1:22" x14ac:dyDescent="0.2">
      <c r="A10950" s="1">
        <v>41588</v>
      </c>
      <c r="B10950">
        <v>2013</v>
      </c>
      <c r="C10950">
        <f>_xlfn.MAXIFS(Table1[ScheduleWeekWritten],Table1[ScheduleSeason],Table1[[#This Row],[ScheduleSeason]])</f>
        <v>17</v>
      </c>
      <c r="D10950">
        <v>10</v>
      </c>
      <c r="E10950" cm="1">
        <f t="array" ref="E10950">_xlfn.XLOOKUP(Table1[[#This Row],[ScheduleWeekWritten]],Table3[Game],100+Table3[Increase],Table1[[#This Row],[ScheduleWeekWritten]])</f>
        <v>10</v>
      </c>
      <c r="F10950" t="b">
        <v>0</v>
      </c>
      <c r="G10950" t="s">
        <v>140</v>
      </c>
      <c r="H10950">
        <v>8</v>
      </c>
      <c r="I10950">
        <v>38</v>
      </c>
      <c r="J10950" t="s">
        <v>153</v>
      </c>
      <c r="K10950" t="s">
        <v>72</v>
      </c>
      <c r="L10950" t="str">
        <f>_xlfn.XLOOKUP(Table1[[#This Row],[TeamFavoriteID]],Table2[team_id],Table2[team_name],_xlfn.XLOOKUP(Table1[[#This Row],[TeamFavoriteID]],Table2[team_id_pfr],Table2[team_name],"Even"))</f>
        <v>Baltimore Colts</v>
      </c>
      <c r="M10950">
        <v>-7</v>
      </c>
      <c r="N10950">
        <f>IF(Table1[[#This Row],[TeamFavorite]]=Table1[[#This Row],[TeamHome]],Table1[[#This Row],[ScoreAway]]-Table1[[#This Row],[ScoreHome]],Table1[[#This Row],[ScoreHome]]-Table1[[#This Row],[ScoreAway]])</f>
        <v>-30</v>
      </c>
      <c r="O10950">
        <f>IF(Table1[[#This Row],[SpreadActual]]&lt;Table1[[#This Row],[SpreadFavorite]],1,0)</f>
        <v>1</v>
      </c>
      <c r="P10950">
        <v>43</v>
      </c>
      <c r="Q10950" t="s">
        <v>190</v>
      </c>
      <c r="R10950" t="b">
        <v>0</v>
      </c>
      <c r="S10950">
        <v>72</v>
      </c>
      <c r="T10950">
        <v>0</v>
      </c>
      <c r="V10950" t="s">
        <v>103</v>
      </c>
    </row>
    <row r="10951" spans="1:22" x14ac:dyDescent="0.2">
      <c r="A10951" s="1">
        <v>41588</v>
      </c>
      <c r="B10951">
        <v>2013</v>
      </c>
      <c r="C10951">
        <f>_xlfn.MAXIFS(Table1[ScheduleWeekWritten],Table1[ScheduleSeason],Table1[[#This Row],[ScheduleSeason]])</f>
        <v>17</v>
      </c>
      <c r="D10951">
        <v>10</v>
      </c>
      <c r="E10951" cm="1">
        <f t="array" ref="E10951">_xlfn.XLOOKUP(Table1[[#This Row],[ScheduleWeekWritten]],Table3[Game],100+Table3[Increase],Table1[[#This Row],[ScheduleWeekWritten]])</f>
        <v>10</v>
      </c>
      <c r="F10951" t="b">
        <v>0</v>
      </c>
      <c r="G10951" t="s">
        <v>95</v>
      </c>
      <c r="H10951">
        <v>49</v>
      </c>
      <c r="I10951">
        <v>17</v>
      </c>
      <c r="J10951" t="s">
        <v>67</v>
      </c>
      <c r="K10951" t="s">
        <v>98</v>
      </c>
      <c r="L10951" t="str">
        <f>_xlfn.XLOOKUP(Table1[[#This Row],[TeamFavoriteID]],Table2[team_id],Table2[team_name],_xlfn.XLOOKUP(Table1[[#This Row],[TeamFavoriteID]],Table2[team_id_pfr],Table2[team_name],"Even"))</f>
        <v>New Orleans Saints</v>
      </c>
      <c r="M10951">
        <v>-5.5</v>
      </c>
      <c r="N10951">
        <f>IF(Table1[[#This Row],[TeamFavorite]]=Table1[[#This Row],[TeamHome]],Table1[[#This Row],[ScoreAway]]-Table1[[#This Row],[ScoreHome]],Table1[[#This Row],[ScoreHome]]-Table1[[#This Row],[ScoreAway]])</f>
        <v>-32</v>
      </c>
      <c r="O10951">
        <f>IF(Table1[[#This Row],[SpreadActual]]&lt;Table1[[#This Row],[SpreadFavorite]],1,0)</f>
        <v>1</v>
      </c>
      <c r="P10951">
        <v>53.5</v>
      </c>
      <c r="Q10951" t="s">
        <v>124</v>
      </c>
      <c r="R10951" t="b">
        <v>0</v>
      </c>
      <c r="S10951">
        <v>72</v>
      </c>
      <c r="T10951">
        <v>0</v>
      </c>
      <c r="V10951" t="s">
        <v>103</v>
      </c>
    </row>
    <row r="10952" spans="1:22" x14ac:dyDescent="0.2">
      <c r="A10952" s="1">
        <v>41588</v>
      </c>
      <c r="B10952">
        <v>2013</v>
      </c>
      <c r="C10952">
        <f>_xlfn.MAXIFS(Table1[ScheduleWeekWritten],Table1[ScheduleSeason],Table1[[#This Row],[ScheduleSeason]])</f>
        <v>17</v>
      </c>
      <c r="D10952">
        <v>10</v>
      </c>
      <c r="E10952" cm="1">
        <f t="array" ref="E10952">_xlfn.XLOOKUP(Table1[[#This Row],[ScheduleWeekWritten]],Table3[Game],100+Table3[Increase],Table1[[#This Row],[ScheduleWeekWritten]])</f>
        <v>10</v>
      </c>
      <c r="F10952" t="b">
        <v>0</v>
      </c>
      <c r="G10952" t="s">
        <v>50</v>
      </c>
      <c r="H10952">
        <v>24</v>
      </c>
      <c r="I10952">
        <v>20</v>
      </c>
      <c r="J10952" t="s">
        <v>20</v>
      </c>
      <c r="K10952" t="s">
        <v>90</v>
      </c>
      <c r="L10952" t="str">
        <f>_xlfn.XLOOKUP(Table1[[#This Row],[TeamFavoriteID]],Table2[team_id],Table2[team_name],_xlfn.XLOOKUP(Table1[[#This Row],[TeamFavoriteID]],Table2[team_id_pfr],Table2[team_name],"Even"))</f>
        <v>New York Giants</v>
      </c>
      <c r="M10952">
        <v>-7</v>
      </c>
      <c r="N10952">
        <f>IF(Table1[[#This Row],[TeamFavorite]]=Table1[[#This Row],[TeamHome]],Table1[[#This Row],[ScoreAway]]-Table1[[#This Row],[ScoreHome]],Table1[[#This Row],[ScoreHome]]-Table1[[#This Row],[ScoreAway]])</f>
        <v>-4</v>
      </c>
      <c r="O10952">
        <f>IF(Table1[[#This Row],[SpreadActual]]&lt;Table1[[#This Row],[SpreadFavorite]],1,0)</f>
        <v>0</v>
      </c>
      <c r="P10952">
        <v>41</v>
      </c>
      <c r="Q10952" t="s">
        <v>197</v>
      </c>
      <c r="R10952" t="b">
        <v>0</v>
      </c>
      <c r="S10952">
        <v>53</v>
      </c>
      <c r="T10952">
        <v>14</v>
      </c>
      <c r="U10952">
        <v>71</v>
      </c>
      <c r="V10952" t="s">
        <v>2</v>
      </c>
    </row>
    <row r="10953" spans="1:22" x14ac:dyDescent="0.2">
      <c r="A10953" s="1">
        <v>41588</v>
      </c>
      <c r="B10953">
        <v>2013</v>
      </c>
      <c r="C10953">
        <f>_xlfn.MAXIFS(Table1[ScheduleWeekWritten],Table1[ScheduleSeason],Table1[[#This Row],[ScheduleSeason]])</f>
        <v>17</v>
      </c>
      <c r="D10953">
        <v>10</v>
      </c>
      <c r="E10953" cm="1">
        <f t="array" ref="E10953">_xlfn.XLOOKUP(Table1[[#This Row],[ScheduleWeekWritten]],Table3[Game],100+Table3[Increase],Table1[[#This Row],[ScheduleWeekWritten]])</f>
        <v>10</v>
      </c>
      <c r="F10953" t="b">
        <v>0</v>
      </c>
      <c r="G10953" t="s">
        <v>49</v>
      </c>
      <c r="H10953">
        <v>23</v>
      </c>
      <c r="I10953">
        <v>10</v>
      </c>
      <c r="J10953" t="s">
        <v>28</v>
      </c>
      <c r="K10953" t="s">
        <v>51</v>
      </c>
      <c r="L10953" t="str">
        <f>_xlfn.XLOOKUP(Table1[[#This Row],[TeamFavoriteID]],Table2[team_id],Table2[team_name],_xlfn.XLOOKUP(Table1[[#This Row],[TeamFavoriteID]],Table2[team_id_pfr],Table2[team_name],"Even"))</f>
        <v>Pittsburgh Steelers</v>
      </c>
      <c r="M10953">
        <v>-2.5</v>
      </c>
      <c r="N10953">
        <f>IF(Table1[[#This Row],[TeamFavorite]]=Table1[[#This Row],[TeamHome]],Table1[[#This Row],[ScoreAway]]-Table1[[#This Row],[ScoreHome]],Table1[[#This Row],[ScoreHome]]-Table1[[#This Row],[ScoreAway]])</f>
        <v>-13</v>
      </c>
      <c r="O10953">
        <f>IF(Table1[[#This Row],[SpreadActual]]&lt;Table1[[#This Row],[SpreadFavorite]],1,0)</f>
        <v>1</v>
      </c>
      <c r="P10953">
        <v>43</v>
      </c>
      <c r="Q10953" t="s">
        <v>175</v>
      </c>
      <c r="R10953" t="b">
        <v>0</v>
      </c>
      <c r="S10953">
        <v>46</v>
      </c>
      <c r="T10953">
        <v>21</v>
      </c>
      <c r="U10953">
        <v>56</v>
      </c>
    </row>
    <row r="10954" spans="1:22" x14ac:dyDescent="0.2">
      <c r="A10954" s="1">
        <v>41588</v>
      </c>
      <c r="B10954">
        <v>2013</v>
      </c>
      <c r="C10954">
        <f>_xlfn.MAXIFS(Table1[ScheduleWeekWritten],Table1[ScheduleSeason],Table1[[#This Row],[ScheduleSeason]])</f>
        <v>17</v>
      </c>
      <c r="D10954">
        <v>10</v>
      </c>
      <c r="E10954" cm="1">
        <f t="array" ref="E10954">_xlfn.XLOOKUP(Table1[[#This Row],[ScheduleWeekWritten]],Table3[Game],100+Table3[Increase],Table1[[#This Row],[ScheduleWeekWritten]])</f>
        <v>10</v>
      </c>
      <c r="F10954" t="b">
        <v>0</v>
      </c>
      <c r="G10954" t="s">
        <v>27</v>
      </c>
      <c r="H10954">
        <v>20</v>
      </c>
      <c r="I10954">
        <v>28</v>
      </c>
      <c r="J10954" t="s">
        <v>24</v>
      </c>
      <c r="K10954" t="s">
        <v>88</v>
      </c>
      <c r="L10954" t="str">
        <f>_xlfn.XLOOKUP(Table1[[#This Row],[TeamFavoriteID]],Table2[team_id],Table2[team_name],_xlfn.XLOOKUP(Table1[[#This Row],[TeamFavoriteID]],Table2[team_id_pfr],Table2[team_name],"Even"))</f>
        <v>Denver Broncos</v>
      </c>
      <c r="M10954">
        <v>-7</v>
      </c>
      <c r="N10954">
        <f>IF(Table1[[#This Row],[TeamFavorite]]=Table1[[#This Row],[TeamHome]],Table1[[#This Row],[ScoreAway]]-Table1[[#This Row],[ScoreHome]],Table1[[#This Row],[ScoreHome]]-Table1[[#This Row],[ScoreAway]])</f>
        <v>-8</v>
      </c>
      <c r="O10954">
        <f>IF(Table1[[#This Row],[SpreadActual]]&lt;Table1[[#This Row],[SpreadFavorite]],1,0)</f>
        <v>1</v>
      </c>
      <c r="P10954">
        <v>57</v>
      </c>
      <c r="Q10954" t="s">
        <v>94</v>
      </c>
      <c r="R10954" t="b">
        <v>0</v>
      </c>
      <c r="S10954">
        <v>78</v>
      </c>
      <c r="T10954">
        <v>6</v>
      </c>
      <c r="U10954">
        <v>14</v>
      </c>
    </row>
    <row r="10955" spans="1:22" x14ac:dyDescent="0.2">
      <c r="A10955" s="1">
        <v>41588</v>
      </c>
      <c r="B10955">
        <v>2013</v>
      </c>
      <c r="C10955">
        <f>_xlfn.MAXIFS(Table1[ScheduleWeekWritten],Table1[ScheduleSeason],Table1[[#This Row],[ScheduleSeason]])</f>
        <v>17</v>
      </c>
      <c r="D10955">
        <v>10</v>
      </c>
      <c r="E10955" cm="1">
        <f t="array" ref="E10955">_xlfn.XLOOKUP(Table1[[#This Row],[ScheduleWeekWritten]],Table3[Game],100+Table3[Increase],Table1[[#This Row],[ScheduleWeekWritten]])</f>
        <v>10</v>
      </c>
      <c r="F10955" t="b">
        <v>0</v>
      </c>
      <c r="G10955" t="s">
        <v>53</v>
      </c>
      <c r="H10955">
        <v>9</v>
      </c>
      <c r="I10955">
        <v>10</v>
      </c>
      <c r="J10955" t="s">
        <v>152</v>
      </c>
      <c r="K10955" t="s">
        <v>87</v>
      </c>
      <c r="L10955" t="str">
        <f>_xlfn.XLOOKUP(Table1[[#This Row],[TeamFavoriteID]],Table2[team_id],Table2[team_name],_xlfn.XLOOKUP(Table1[[#This Row],[TeamFavoriteID]],Table2[team_id_pfr],Table2[team_name],"Even"))</f>
        <v>San Francisco 49ers</v>
      </c>
      <c r="M10955">
        <v>-5.5</v>
      </c>
      <c r="N10955">
        <f>IF(Table1[[#This Row],[TeamFavorite]]=Table1[[#This Row],[TeamHome]],Table1[[#This Row],[ScoreAway]]-Table1[[#This Row],[ScoreHome]],Table1[[#This Row],[ScoreHome]]-Table1[[#This Row],[ScoreAway]])</f>
        <v>1</v>
      </c>
      <c r="O10955">
        <f>IF(Table1[[#This Row],[SpreadActual]]&lt;Table1[[#This Row],[SpreadFavorite]],1,0)</f>
        <v>0</v>
      </c>
      <c r="P10955">
        <v>42.5</v>
      </c>
      <c r="Q10955" t="s">
        <v>118</v>
      </c>
      <c r="R10955" t="b">
        <v>0</v>
      </c>
      <c r="S10955">
        <v>62</v>
      </c>
      <c r="T10955">
        <v>6</v>
      </c>
      <c r="U10955">
        <v>65</v>
      </c>
    </row>
    <row r="10956" spans="1:22" x14ac:dyDescent="0.2">
      <c r="A10956" s="1">
        <v>41588</v>
      </c>
      <c r="B10956">
        <v>2013</v>
      </c>
      <c r="C10956">
        <f>_xlfn.MAXIFS(Table1[ScheduleWeekWritten],Table1[ScheduleSeason],Table1[[#This Row],[ScheduleSeason]])</f>
        <v>17</v>
      </c>
      <c r="D10956">
        <v>10</v>
      </c>
      <c r="E10956" cm="1">
        <f t="array" ref="E10956">_xlfn.XLOOKUP(Table1[[#This Row],[ScheduleWeekWritten]],Table3[Game],100+Table3[Increase],Table1[[#This Row],[ScheduleWeekWritten]])</f>
        <v>10</v>
      </c>
      <c r="F10956" t="b">
        <v>0</v>
      </c>
      <c r="G10956" t="s">
        <v>171</v>
      </c>
      <c r="H10956">
        <v>27</v>
      </c>
      <c r="I10956">
        <v>29</v>
      </c>
      <c r="J10956" t="s">
        <v>154</v>
      </c>
      <c r="K10956" t="s">
        <v>25</v>
      </c>
      <c r="L10956" t="str">
        <f>_xlfn.XLOOKUP(Table1[[#This Row],[TeamFavoriteID]],Table2[team_id],Table2[team_name],_xlfn.XLOOKUP(Table1[[#This Row],[TeamFavoriteID]],Table2[team_id_pfr],Table2[team_name],"Even"))</f>
        <v>Houston Oilers</v>
      </c>
      <c r="M10956">
        <v>-11.5</v>
      </c>
      <c r="N10956">
        <f>IF(Table1[[#This Row],[TeamFavorite]]=Table1[[#This Row],[TeamHome]],Table1[[#This Row],[ScoreAway]]-Table1[[#This Row],[ScoreHome]],Table1[[#This Row],[ScoreHome]]-Table1[[#This Row],[ScoreAway]])</f>
        <v>-2</v>
      </c>
      <c r="O10956">
        <f>IF(Table1[[#This Row],[SpreadActual]]&lt;Table1[[#This Row],[SpreadFavorite]],1,0)</f>
        <v>0</v>
      </c>
      <c r="P10956">
        <v>42</v>
      </c>
      <c r="Q10956" t="s">
        <v>172</v>
      </c>
      <c r="R10956" t="b">
        <v>0</v>
      </c>
      <c r="S10956">
        <v>65</v>
      </c>
      <c r="T10956">
        <v>6</v>
      </c>
      <c r="U10956">
        <v>40</v>
      </c>
    </row>
    <row r="10957" spans="1:22" x14ac:dyDescent="0.2">
      <c r="A10957" s="1">
        <v>41589</v>
      </c>
      <c r="B10957">
        <v>2013</v>
      </c>
      <c r="C10957">
        <f>_xlfn.MAXIFS(Table1[ScheduleWeekWritten],Table1[ScheduleSeason],Table1[[#This Row],[ScheduleSeason]])</f>
        <v>17</v>
      </c>
      <c r="D10957">
        <v>10</v>
      </c>
      <c r="E10957" cm="1">
        <f t="array" ref="E10957">_xlfn.XLOOKUP(Table1[[#This Row],[ScheduleWeekWritten]],Table3[Game],100+Table3[Increase],Table1[[#This Row],[ScheduleWeekWritten]])</f>
        <v>10</v>
      </c>
      <c r="F10957" t="b">
        <v>0</v>
      </c>
      <c r="G10957" t="s">
        <v>127</v>
      </c>
      <c r="H10957">
        <v>22</v>
      </c>
      <c r="I10957">
        <v>19</v>
      </c>
      <c r="J10957" t="s">
        <v>19</v>
      </c>
      <c r="K10957" t="s">
        <v>91</v>
      </c>
      <c r="L10957" t="str">
        <f>_xlfn.XLOOKUP(Table1[[#This Row],[TeamFavoriteID]],Table2[team_id],Table2[team_name],_xlfn.XLOOKUP(Table1[[#This Row],[TeamFavoriteID]],Table2[team_id_pfr],Table2[team_name],"Even"))</f>
        <v>Miami Dolphins</v>
      </c>
      <c r="M10957">
        <v>-2.5</v>
      </c>
      <c r="N10957">
        <f>IF(Table1[[#This Row],[TeamFavorite]]=Table1[[#This Row],[TeamHome]],Table1[[#This Row],[ScoreAway]]-Table1[[#This Row],[ScoreHome]],Table1[[#This Row],[ScoreHome]]-Table1[[#This Row],[ScoreAway]])</f>
        <v>3</v>
      </c>
      <c r="O10957">
        <f>IF(Table1[[#This Row],[SpreadActual]]&lt;Table1[[#This Row],[SpreadFavorite]],1,0)</f>
        <v>0</v>
      </c>
      <c r="P10957">
        <v>39.5</v>
      </c>
      <c r="Q10957" t="s">
        <v>168</v>
      </c>
      <c r="R10957" t="b">
        <v>0</v>
      </c>
      <c r="S10957">
        <v>73</v>
      </c>
      <c r="T10957">
        <v>5</v>
      </c>
      <c r="U10957">
        <v>74</v>
      </c>
    </row>
    <row r="10958" spans="1:22" x14ac:dyDescent="0.2">
      <c r="A10958" s="1">
        <v>41592</v>
      </c>
      <c r="B10958">
        <v>2013</v>
      </c>
      <c r="C10958">
        <f>_xlfn.MAXIFS(Table1[ScheduleWeekWritten],Table1[ScheduleSeason],Table1[[#This Row],[ScheduleSeason]])</f>
        <v>17</v>
      </c>
      <c r="D10958">
        <v>11</v>
      </c>
      <c r="E10958" cm="1">
        <f t="array" ref="E10958">_xlfn.XLOOKUP(Table1[[#This Row],[ScheduleWeekWritten]],Table3[Game],100+Table3[Increase],Table1[[#This Row],[ScheduleWeekWritten]])</f>
        <v>11</v>
      </c>
      <c r="F10958" t="b">
        <v>0</v>
      </c>
      <c r="G10958" t="s">
        <v>171</v>
      </c>
      <c r="H10958">
        <v>27</v>
      </c>
      <c r="I10958">
        <v>30</v>
      </c>
      <c r="J10958" t="s">
        <v>140</v>
      </c>
      <c r="K10958" t="s">
        <v>72</v>
      </c>
      <c r="L10958" t="str">
        <f>_xlfn.XLOOKUP(Table1[[#This Row],[TeamFavoriteID]],Table2[team_id],Table2[team_name],_xlfn.XLOOKUP(Table1[[#This Row],[TeamFavoriteID]],Table2[team_id_pfr],Table2[team_name],"Even"))</f>
        <v>Baltimore Colts</v>
      </c>
      <c r="M10958">
        <v>-3</v>
      </c>
      <c r="N10958">
        <f>IF(Table1[[#This Row],[TeamFavorite]]=Table1[[#This Row],[TeamHome]],Table1[[#This Row],[ScoreAway]]-Table1[[#This Row],[ScoreHome]],Table1[[#This Row],[ScoreHome]]-Table1[[#This Row],[ScoreAway]])</f>
        <v>-3</v>
      </c>
      <c r="O10958">
        <f>IF(Table1[[#This Row],[SpreadActual]]&lt;Table1[[#This Row],[SpreadFavorite]],1,0)</f>
        <v>0</v>
      </c>
      <c r="P10958">
        <v>42</v>
      </c>
      <c r="Q10958" t="s">
        <v>172</v>
      </c>
      <c r="R10958" t="b">
        <v>0</v>
      </c>
      <c r="S10958">
        <v>44</v>
      </c>
      <c r="T10958">
        <v>5</v>
      </c>
      <c r="U10958">
        <v>36</v>
      </c>
    </row>
    <row r="10959" spans="1:22" x14ac:dyDescent="0.2">
      <c r="A10959" s="1">
        <v>41595</v>
      </c>
      <c r="B10959">
        <v>2013</v>
      </c>
      <c r="C10959">
        <f>_xlfn.MAXIFS(Table1[ScheduleWeekWritten],Table1[ScheduleSeason],Table1[[#This Row],[ScheduleSeason]])</f>
        <v>17</v>
      </c>
      <c r="D10959">
        <v>11</v>
      </c>
      <c r="E10959" cm="1">
        <f t="array" ref="E10959">_xlfn.XLOOKUP(Table1[[#This Row],[ScheduleWeekWritten]],Table3[Game],100+Table3[Increase],Table1[[#This Row],[ScheduleWeekWritten]])</f>
        <v>11</v>
      </c>
      <c r="F10959" t="b">
        <v>0</v>
      </c>
      <c r="G10959" t="s">
        <v>28</v>
      </c>
      <c r="H10959">
        <v>37</v>
      </c>
      <c r="I10959">
        <v>14</v>
      </c>
      <c r="J10959" t="s">
        <v>31</v>
      </c>
      <c r="K10959" t="s">
        <v>32</v>
      </c>
      <c r="L10959" t="str">
        <f>_xlfn.XLOOKUP(Table1[[#This Row],[TeamFavoriteID]],Table2[team_id],Table2[team_name],_xlfn.XLOOKUP(Table1[[#This Row],[TeamFavoriteID]],Table2[team_id_pfr],Table2[team_name],"Even"))</f>
        <v>New York Jets</v>
      </c>
      <c r="M10959">
        <v>-2</v>
      </c>
      <c r="N10959">
        <f>IF(Table1[[#This Row],[TeamFavorite]]=Table1[[#This Row],[TeamHome]],Table1[[#This Row],[ScoreAway]]-Table1[[#This Row],[ScoreHome]],Table1[[#This Row],[ScoreHome]]-Table1[[#This Row],[ScoreAway]])</f>
        <v>23</v>
      </c>
      <c r="O10959">
        <f>IF(Table1[[#This Row],[SpreadActual]]&lt;Table1[[#This Row],[SpreadFavorite]],1,0)</f>
        <v>0</v>
      </c>
      <c r="P10959">
        <v>39.5</v>
      </c>
      <c r="Q10959" t="s">
        <v>123</v>
      </c>
      <c r="R10959" t="b">
        <v>0</v>
      </c>
      <c r="S10959">
        <v>62</v>
      </c>
      <c r="T10959">
        <v>17</v>
      </c>
      <c r="U10959">
        <v>71</v>
      </c>
    </row>
    <row r="10960" spans="1:22" x14ac:dyDescent="0.2">
      <c r="A10960" s="1">
        <v>41595</v>
      </c>
      <c r="B10960">
        <v>2013</v>
      </c>
      <c r="C10960">
        <f>_xlfn.MAXIFS(Table1[ScheduleWeekWritten],Table1[ScheduleSeason],Table1[[#This Row],[ScheduleSeason]])</f>
        <v>17</v>
      </c>
      <c r="D10960">
        <v>11</v>
      </c>
      <c r="E10960" cm="1">
        <f t="array" ref="E10960">_xlfn.XLOOKUP(Table1[[#This Row],[ScheduleWeekWritten]],Table3[Game],100+Table3[Increase],Table1[[#This Row],[ScheduleWeekWritten]])</f>
        <v>11</v>
      </c>
      <c r="F10960" t="b">
        <v>0</v>
      </c>
      <c r="G10960" t="s">
        <v>46</v>
      </c>
      <c r="H10960">
        <v>23</v>
      </c>
      <c r="I10960">
        <v>20</v>
      </c>
      <c r="J10960" t="s">
        <v>158</v>
      </c>
      <c r="K10960" t="s">
        <v>47</v>
      </c>
      <c r="L10960" t="str">
        <f>_xlfn.XLOOKUP(Table1[[#This Row],[TeamFavoriteID]],Table2[team_id],Table2[team_name],_xlfn.XLOOKUP(Table1[[#This Row],[TeamFavoriteID]],Table2[team_id_pfr],Table2[team_name],"Even"))</f>
        <v>Chicago Bears</v>
      </c>
      <c r="M10960">
        <v>-3.5</v>
      </c>
      <c r="N10960">
        <f>IF(Table1[[#This Row],[TeamFavorite]]=Table1[[#This Row],[TeamHome]],Table1[[#This Row],[ScoreAway]]-Table1[[#This Row],[ScoreHome]],Table1[[#This Row],[ScoreHome]]-Table1[[#This Row],[ScoreAway]])</f>
        <v>-3</v>
      </c>
      <c r="O10960">
        <f>IF(Table1[[#This Row],[SpreadActual]]&lt;Table1[[#This Row],[SpreadFavorite]],1,0)</f>
        <v>0</v>
      </c>
      <c r="P10960">
        <v>41</v>
      </c>
      <c r="Q10960" t="s">
        <v>114</v>
      </c>
      <c r="R10960" t="b">
        <v>0</v>
      </c>
      <c r="S10960">
        <v>68</v>
      </c>
      <c r="T10960">
        <v>24</v>
      </c>
      <c r="U10960">
        <v>82</v>
      </c>
    </row>
    <row r="10961" spans="1:22" x14ac:dyDescent="0.2">
      <c r="A10961" s="1">
        <v>41595</v>
      </c>
      <c r="B10961">
        <v>2013</v>
      </c>
      <c r="C10961">
        <f>_xlfn.MAXIFS(Table1[ScheduleWeekWritten],Table1[ScheduleSeason],Table1[[#This Row],[ScheduleSeason]])</f>
        <v>17</v>
      </c>
      <c r="D10961">
        <v>11</v>
      </c>
      <c r="E10961" cm="1">
        <f t="array" ref="E10961">_xlfn.XLOOKUP(Table1[[#This Row],[ScheduleWeekWritten]],Table3[Game],100+Table3[Increase],Table1[[#This Row],[ScheduleWeekWritten]])</f>
        <v>11</v>
      </c>
      <c r="F10961" t="b">
        <v>0</v>
      </c>
      <c r="G10961" t="s">
        <v>101</v>
      </c>
      <c r="H10961">
        <v>41</v>
      </c>
      <c r="I10961">
        <v>20</v>
      </c>
      <c r="J10961" t="s">
        <v>62</v>
      </c>
      <c r="K10961" t="s">
        <v>104</v>
      </c>
      <c r="L10961" t="str">
        <f>_xlfn.XLOOKUP(Table1[[#This Row],[TeamFavoriteID]],Table2[team_id],Table2[team_name],_xlfn.XLOOKUP(Table1[[#This Row],[TeamFavoriteID]],Table2[team_id_pfr],Table2[team_name],"Even"))</f>
        <v>Cincinnati Bengals</v>
      </c>
      <c r="M10961">
        <v>-4.5</v>
      </c>
      <c r="N10961">
        <f>IF(Table1[[#This Row],[TeamFavorite]]=Table1[[#This Row],[TeamHome]],Table1[[#This Row],[ScoreAway]]-Table1[[#This Row],[ScoreHome]],Table1[[#This Row],[ScoreHome]]-Table1[[#This Row],[ScoreAway]])</f>
        <v>-21</v>
      </c>
      <c r="O10961">
        <f>IF(Table1[[#This Row],[SpreadActual]]&lt;Table1[[#This Row],[SpreadFavorite]],1,0)</f>
        <v>1</v>
      </c>
      <c r="P10961">
        <v>40</v>
      </c>
      <c r="Q10961" t="s">
        <v>173</v>
      </c>
      <c r="R10961" t="b">
        <v>0</v>
      </c>
      <c r="S10961">
        <v>64</v>
      </c>
      <c r="T10961">
        <v>7</v>
      </c>
      <c r="U10961">
        <v>92</v>
      </c>
    </row>
    <row r="10962" spans="1:22" x14ac:dyDescent="0.2">
      <c r="A10962" s="1">
        <v>41595</v>
      </c>
      <c r="B10962">
        <v>2013</v>
      </c>
      <c r="C10962">
        <f>_xlfn.MAXIFS(Table1[ScheduleWeekWritten],Table1[ScheduleSeason],Table1[[#This Row],[ScheduleSeason]])</f>
        <v>17</v>
      </c>
      <c r="D10962">
        <v>11</v>
      </c>
      <c r="E10962" cm="1">
        <f t="array" ref="E10962">_xlfn.XLOOKUP(Table1[[#This Row],[ScheduleWeekWritten]],Table3[Game],100+Table3[Increase],Table1[[#This Row],[ScheduleWeekWritten]])</f>
        <v>11</v>
      </c>
      <c r="F10962" t="b">
        <v>0</v>
      </c>
      <c r="G10962" t="s">
        <v>24</v>
      </c>
      <c r="H10962">
        <v>27</v>
      </c>
      <c r="I10962">
        <v>17</v>
      </c>
      <c r="J10962" t="s">
        <v>42</v>
      </c>
      <c r="K10962" t="s">
        <v>88</v>
      </c>
      <c r="L10962" t="str">
        <f>_xlfn.XLOOKUP(Table1[[#This Row],[TeamFavoriteID]],Table2[team_id],Table2[team_name],_xlfn.XLOOKUP(Table1[[#This Row],[TeamFavoriteID]],Table2[team_id_pfr],Table2[team_name],"Even"))</f>
        <v>Denver Broncos</v>
      </c>
      <c r="M10962">
        <v>-7.5</v>
      </c>
      <c r="N10962">
        <f>IF(Table1[[#This Row],[TeamFavorite]]=Table1[[#This Row],[TeamHome]],Table1[[#This Row],[ScoreAway]]-Table1[[#This Row],[ScoreHome]],Table1[[#This Row],[ScoreHome]]-Table1[[#This Row],[ScoreAway]])</f>
        <v>-10</v>
      </c>
      <c r="O10962">
        <f>IF(Table1[[#This Row],[SpreadActual]]&lt;Table1[[#This Row],[SpreadFavorite]],1,0)</f>
        <v>1</v>
      </c>
      <c r="P10962">
        <v>49</v>
      </c>
      <c r="Q10962" t="s">
        <v>174</v>
      </c>
      <c r="R10962" t="b">
        <v>0</v>
      </c>
      <c r="S10962">
        <v>43</v>
      </c>
      <c r="T10962">
        <v>6</v>
      </c>
      <c r="U10962">
        <v>34</v>
      </c>
    </row>
    <row r="10963" spans="1:22" x14ac:dyDescent="0.2">
      <c r="A10963" s="1">
        <v>41595</v>
      </c>
      <c r="B10963">
        <v>2013</v>
      </c>
      <c r="C10963">
        <f>_xlfn.MAXIFS(Table1[ScheduleWeekWritten],Table1[ScheduleSeason],Table1[[#This Row],[ScheduleSeason]])</f>
        <v>17</v>
      </c>
      <c r="D10963">
        <v>11</v>
      </c>
      <c r="E10963" cm="1">
        <f t="array" ref="E10963">_xlfn.XLOOKUP(Table1[[#This Row],[ScheduleWeekWritten]],Table3[Game],100+Table3[Increase],Table1[[#This Row],[ScheduleWeekWritten]])</f>
        <v>11</v>
      </c>
      <c r="F10963" t="b">
        <v>0</v>
      </c>
      <c r="G10963" t="s">
        <v>177</v>
      </c>
      <c r="H10963">
        <v>23</v>
      </c>
      <c r="I10963">
        <v>28</v>
      </c>
      <c r="J10963" t="s">
        <v>20</v>
      </c>
      <c r="K10963" t="s">
        <v>182</v>
      </c>
      <c r="L10963" t="str">
        <f>_xlfn.XLOOKUP(Table1[[#This Row],[TeamFavoriteID]],Table2[team_id],Table2[team_name],_xlfn.XLOOKUP(Table1[[#This Row],[TeamFavoriteID]],Table2[team_id_pfr],Table2[team_name],"Even"))</f>
        <v>Houston Texans</v>
      </c>
      <c r="M10963">
        <v>-10.5</v>
      </c>
      <c r="N10963">
        <f>IF(Table1[[#This Row],[TeamFavorite]]=Table1[[#This Row],[TeamHome]],Table1[[#This Row],[ScoreAway]]-Table1[[#This Row],[ScoreHome]],Table1[[#This Row],[ScoreHome]]-Table1[[#This Row],[ScoreAway]])</f>
        <v>5</v>
      </c>
      <c r="O10963">
        <f>IF(Table1[[#This Row],[SpreadActual]]&lt;Table1[[#This Row],[SpreadFavorite]],1,0)</f>
        <v>0</v>
      </c>
      <c r="P10963">
        <v>40.5</v>
      </c>
      <c r="Q10963" t="s">
        <v>178</v>
      </c>
      <c r="R10963" t="b">
        <v>0</v>
      </c>
      <c r="S10963">
        <v>85</v>
      </c>
      <c r="T10963">
        <v>3</v>
      </c>
      <c r="U10963">
        <v>75</v>
      </c>
      <c r="V10963" t="s">
        <v>193</v>
      </c>
    </row>
    <row r="10964" spans="1:22" x14ac:dyDescent="0.2">
      <c r="A10964" s="1">
        <v>41595</v>
      </c>
      <c r="B10964">
        <v>2013</v>
      </c>
      <c r="C10964">
        <f>_xlfn.MAXIFS(Table1[ScheduleWeekWritten],Table1[ScheduleSeason],Table1[[#This Row],[ScheduleSeason]])</f>
        <v>17</v>
      </c>
      <c r="D10964">
        <v>11</v>
      </c>
      <c r="E10964" cm="1">
        <f t="array" ref="E10964">_xlfn.XLOOKUP(Table1[[#This Row],[ScheduleWeekWritten]],Table3[Game],100+Table3[Increase],Table1[[#This Row],[ScheduleWeekWritten]])</f>
        <v>11</v>
      </c>
      <c r="F10964" t="b">
        <v>0</v>
      </c>
      <c r="G10964" t="s">
        <v>154</v>
      </c>
      <c r="H10964">
        <v>14</v>
      </c>
      <c r="I10964">
        <v>27</v>
      </c>
      <c r="J10964" t="s">
        <v>149</v>
      </c>
      <c r="K10964" t="s">
        <v>59</v>
      </c>
      <c r="L10964" t="str">
        <f>_xlfn.XLOOKUP(Table1[[#This Row],[TeamFavoriteID]],Table2[team_id],Table2[team_name],_xlfn.XLOOKUP(Table1[[#This Row],[TeamFavoriteID]],Table2[team_id_pfr],Table2[team_name],"Even"))</f>
        <v>Arizona Cardinals</v>
      </c>
      <c r="M10964">
        <v>-9</v>
      </c>
      <c r="N10964">
        <f>IF(Table1[[#This Row],[TeamFavorite]]=Table1[[#This Row],[TeamHome]],Table1[[#This Row],[ScoreAway]]-Table1[[#This Row],[ScoreHome]],Table1[[#This Row],[ScoreHome]]-Table1[[#This Row],[ScoreAway]])</f>
        <v>-13</v>
      </c>
      <c r="O10964">
        <f>IF(Table1[[#This Row],[SpreadActual]]&lt;Table1[[#This Row],[SpreadFavorite]],1,0)</f>
        <v>1</v>
      </c>
      <c r="P10964">
        <v>40.5</v>
      </c>
      <c r="Q10964" t="s">
        <v>155</v>
      </c>
      <c r="R10964" t="b">
        <v>0</v>
      </c>
      <c r="S10964">
        <v>79</v>
      </c>
      <c r="T10964">
        <v>8</v>
      </c>
    </row>
    <row r="10965" spans="1:22" x14ac:dyDescent="0.2">
      <c r="A10965" s="1">
        <v>41595</v>
      </c>
      <c r="B10965">
        <v>2013</v>
      </c>
      <c r="C10965">
        <f>_xlfn.MAXIFS(Table1[ScheduleWeekWritten],Table1[ScheduleSeason],Table1[[#This Row],[ScheduleSeason]])</f>
        <v>17</v>
      </c>
      <c r="D10965">
        <v>11</v>
      </c>
      <c r="E10965" cm="1">
        <f t="array" ref="E10965">_xlfn.XLOOKUP(Table1[[#This Row],[ScheduleWeekWritten]],Table3[Game],100+Table3[Increase],Table1[[#This Row],[ScheduleWeekWritten]])</f>
        <v>11</v>
      </c>
      <c r="F10965" t="b">
        <v>0</v>
      </c>
      <c r="G10965" t="s">
        <v>19</v>
      </c>
      <c r="H10965">
        <v>20</v>
      </c>
      <c r="I10965">
        <v>16</v>
      </c>
      <c r="J10965" t="s">
        <v>27</v>
      </c>
      <c r="K10965" t="s">
        <v>29</v>
      </c>
      <c r="L10965" t="str">
        <f>_xlfn.XLOOKUP(Table1[[#This Row],[TeamFavoriteID]],Table2[team_id],Table2[team_name],_xlfn.XLOOKUP(Table1[[#This Row],[TeamFavoriteID]],Table2[team_id_pfr],Table2[team_name],"Even"))</f>
        <v>Los Angeles Chargers</v>
      </c>
      <c r="M10965">
        <v>-3</v>
      </c>
      <c r="N10965">
        <f>IF(Table1[[#This Row],[TeamFavorite]]=Table1[[#This Row],[TeamHome]],Table1[[#This Row],[ScoreAway]]-Table1[[#This Row],[ScoreHome]],Table1[[#This Row],[ScoreHome]]-Table1[[#This Row],[ScoreAway]])</f>
        <v>4</v>
      </c>
      <c r="O10965">
        <f>IF(Table1[[#This Row],[SpreadActual]]&lt;Table1[[#This Row],[SpreadFavorite]],1,0)</f>
        <v>0</v>
      </c>
      <c r="P10965">
        <v>44.5</v>
      </c>
      <c r="Q10965" t="s">
        <v>143</v>
      </c>
      <c r="R10965" t="b">
        <v>0</v>
      </c>
      <c r="S10965">
        <v>81</v>
      </c>
      <c r="T10965">
        <v>8</v>
      </c>
      <c r="U10965">
        <v>67</v>
      </c>
    </row>
    <row r="10966" spans="1:22" x14ac:dyDescent="0.2">
      <c r="A10966" s="1">
        <v>41595</v>
      </c>
      <c r="B10966">
        <v>2013</v>
      </c>
      <c r="C10966">
        <f>_xlfn.MAXIFS(Table1[ScheduleWeekWritten],Table1[ScheduleSeason],Table1[[#This Row],[ScheduleSeason]])</f>
        <v>17</v>
      </c>
      <c r="D10966">
        <v>11</v>
      </c>
      <c r="E10966" cm="1">
        <f t="array" ref="E10966">_xlfn.XLOOKUP(Table1[[#This Row],[ScheduleWeekWritten]],Table3[Game],100+Table3[Increase],Table1[[#This Row],[ScheduleWeekWritten]])</f>
        <v>11</v>
      </c>
      <c r="F10966" t="b">
        <v>0</v>
      </c>
      <c r="G10966" t="s">
        <v>95</v>
      </c>
      <c r="H10966">
        <v>23</v>
      </c>
      <c r="I10966">
        <v>20</v>
      </c>
      <c r="J10966" t="s">
        <v>53</v>
      </c>
      <c r="K10966" t="s">
        <v>98</v>
      </c>
      <c r="L10966" t="str">
        <f>_xlfn.XLOOKUP(Table1[[#This Row],[TeamFavoriteID]],Table2[team_id],Table2[team_name],_xlfn.XLOOKUP(Table1[[#This Row],[TeamFavoriteID]],Table2[team_id_pfr],Table2[team_name],"Even"))</f>
        <v>New Orleans Saints</v>
      </c>
      <c r="M10966">
        <v>-3.5</v>
      </c>
      <c r="N10966">
        <f>IF(Table1[[#This Row],[TeamFavorite]]=Table1[[#This Row],[TeamHome]],Table1[[#This Row],[ScoreAway]]-Table1[[#This Row],[ScoreHome]],Table1[[#This Row],[ScoreHome]]-Table1[[#This Row],[ScoreAway]])</f>
        <v>-3</v>
      </c>
      <c r="O10966">
        <f>IF(Table1[[#This Row],[SpreadActual]]&lt;Table1[[#This Row],[SpreadFavorite]],1,0)</f>
        <v>0</v>
      </c>
      <c r="P10966">
        <v>49.5</v>
      </c>
      <c r="Q10966" t="s">
        <v>124</v>
      </c>
      <c r="R10966" t="b">
        <v>0</v>
      </c>
      <c r="S10966">
        <v>72</v>
      </c>
      <c r="T10966">
        <v>0</v>
      </c>
      <c r="V10966" t="s">
        <v>103</v>
      </c>
    </row>
    <row r="10967" spans="1:22" x14ac:dyDescent="0.2">
      <c r="A10967" s="1">
        <v>41595</v>
      </c>
      <c r="B10967">
        <v>2013</v>
      </c>
      <c r="C10967">
        <f>_xlfn.MAXIFS(Table1[ScheduleWeekWritten],Table1[ScheduleSeason],Table1[[#This Row],[ScheduleSeason]])</f>
        <v>17</v>
      </c>
      <c r="D10967">
        <v>11</v>
      </c>
      <c r="E10967" cm="1">
        <f t="array" ref="E10967">_xlfn.XLOOKUP(Table1[[#This Row],[ScheduleWeekWritten]],Table3[Game],100+Table3[Increase],Table1[[#This Row],[ScheduleWeekWritten]])</f>
        <v>11</v>
      </c>
      <c r="F10967" t="b">
        <v>0</v>
      </c>
      <c r="G10967" t="s">
        <v>50</v>
      </c>
      <c r="H10967">
        <v>27</v>
      </c>
      <c r="I10967">
        <v>13</v>
      </c>
      <c r="J10967" t="s">
        <v>33</v>
      </c>
      <c r="K10967" t="s">
        <v>90</v>
      </c>
      <c r="L10967" t="str">
        <f>_xlfn.XLOOKUP(Table1[[#This Row],[TeamFavoriteID]],Table2[team_id],Table2[team_name],_xlfn.XLOOKUP(Table1[[#This Row],[TeamFavoriteID]],Table2[team_id_pfr],Table2[team_name],"Even"))</f>
        <v>New York Giants</v>
      </c>
      <c r="M10967">
        <v>-3</v>
      </c>
      <c r="N10967">
        <f>IF(Table1[[#This Row],[TeamFavorite]]=Table1[[#This Row],[TeamHome]],Table1[[#This Row],[ScoreAway]]-Table1[[#This Row],[ScoreHome]],Table1[[#This Row],[ScoreHome]]-Table1[[#This Row],[ScoreAway]])</f>
        <v>-14</v>
      </c>
      <c r="O10967">
        <f>IF(Table1[[#This Row],[SpreadActual]]&lt;Table1[[#This Row],[SpreadFavorite]],1,0)</f>
        <v>1</v>
      </c>
      <c r="P10967">
        <v>40.5</v>
      </c>
      <c r="Q10967" t="s">
        <v>197</v>
      </c>
      <c r="R10967" t="b">
        <v>0</v>
      </c>
      <c r="S10967">
        <v>61</v>
      </c>
      <c r="T10967">
        <v>2</v>
      </c>
      <c r="U10967">
        <v>100</v>
      </c>
      <c r="V10967" t="s">
        <v>1</v>
      </c>
    </row>
    <row r="10968" spans="1:22" x14ac:dyDescent="0.2">
      <c r="A10968" s="1">
        <v>41595</v>
      </c>
      <c r="B10968">
        <v>2013</v>
      </c>
      <c r="C10968">
        <f>_xlfn.MAXIFS(Table1[ScheduleWeekWritten],Table1[ScheduleSeason],Table1[[#This Row],[ScheduleSeason]])</f>
        <v>17</v>
      </c>
      <c r="D10968">
        <v>11</v>
      </c>
      <c r="E10968" cm="1">
        <f t="array" ref="E10968">_xlfn.XLOOKUP(Table1[[#This Row],[ScheduleWeekWritten]],Table3[Game],100+Table3[Increase],Table1[[#This Row],[ScheduleWeekWritten]])</f>
        <v>11</v>
      </c>
      <c r="F10968" t="b">
        <v>0</v>
      </c>
      <c r="G10968" t="s">
        <v>58</v>
      </c>
      <c r="H10968">
        <v>24</v>
      </c>
      <c r="I10968">
        <v>16</v>
      </c>
      <c r="J10968" t="s">
        <v>61</v>
      </c>
      <c r="K10968" t="s">
        <v>77</v>
      </c>
      <c r="L10968" t="str">
        <f>_xlfn.XLOOKUP(Table1[[#This Row],[TeamFavoriteID]],Table2[team_id],Table2[team_name],_xlfn.XLOOKUP(Table1[[#This Row],[TeamFavoriteID]],Table2[team_id_pfr],Table2[team_name],"Even"))</f>
        <v>Philadelphia Eagles</v>
      </c>
      <c r="M10968">
        <v>-4</v>
      </c>
      <c r="N10968">
        <f>IF(Table1[[#This Row],[TeamFavorite]]=Table1[[#This Row],[TeamHome]],Table1[[#This Row],[ScoreAway]]-Table1[[#This Row],[ScoreHome]],Table1[[#This Row],[ScoreHome]]-Table1[[#This Row],[ScoreAway]])</f>
        <v>-8</v>
      </c>
      <c r="O10968">
        <f>IF(Table1[[#This Row],[SpreadActual]]&lt;Table1[[#This Row],[SpreadFavorite]],1,0)</f>
        <v>1</v>
      </c>
      <c r="P10968">
        <v>54</v>
      </c>
      <c r="Q10968" t="s">
        <v>183</v>
      </c>
      <c r="R10968" t="b">
        <v>0</v>
      </c>
      <c r="S10968">
        <v>67</v>
      </c>
      <c r="T10968">
        <v>7</v>
      </c>
      <c r="U10968">
        <v>71</v>
      </c>
    </row>
    <row r="10969" spans="1:22" x14ac:dyDescent="0.2">
      <c r="A10969" s="1">
        <v>41595</v>
      </c>
      <c r="B10969">
        <v>2013</v>
      </c>
      <c r="C10969">
        <f>_xlfn.MAXIFS(Table1[ScheduleWeekWritten],Table1[ScheduleSeason],Table1[[#This Row],[ScheduleSeason]])</f>
        <v>17</v>
      </c>
      <c r="D10969">
        <v>11</v>
      </c>
      <c r="E10969" cm="1">
        <f t="array" ref="E10969">_xlfn.XLOOKUP(Table1[[#This Row],[ScheduleWeekWritten]],Table3[Game],100+Table3[Increase],Table1[[#This Row],[ScheduleWeekWritten]])</f>
        <v>11</v>
      </c>
      <c r="F10969" t="b">
        <v>0</v>
      </c>
      <c r="G10969" t="s">
        <v>49</v>
      </c>
      <c r="H10969">
        <v>37</v>
      </c>
      <c r="I10969">
        <v>27</v>
      </c>
      <c r="J10969" t="s">
        <v>45</v>
      </c>
      <c r="K10969" t="s">
        <v>79</v>
      </c>
      <c r="L10969" t="str">
        <f>_xlfn.XLOOKUP(Table1[[#This Row],[TeamFavoriteID]],Table2[team_id],Table2[team_name],_xlfn.XLOOKUP(Table1[[#This Row],[TeamFavoriteID]],Table2[team_id_pfr],Table2[team_name],"Even"))</f>
        <v>Detroit Lions</v>
      </c>
      <c r="M10969">
        <v>-3</v>
      </c>
      <c r="N10969">
        <f>IF(Table1[[#This Row],[TeamFavorite]]=Table1[[#This Row],[TeamHome]],Table1[[#This Row],[ScoreAway]]-Table1[[#This Row],[ScoreHome]],Table1[[#This Row],[ScoreHome]]-Table1[[#This Row],[ScoreAway]])</f>
        <v>10</v>
      </c>
      <c r="O10969">
        <f>IF(Table1[[#This Row],[SpreadActual]]&lt;Table1[[#This Row],[SpreadFavorite]],1,0)</f>
        <v>0</v>
      </c>
      <c r="P10969">
        <v>45</v>
      </c>
      <c r="Q10969" t="s">
        <v>175</v>
      </c>
      <c r="R10969" t="b">
        <v>0</v>
      </c>
      <c r="S10969">
        <v>60</v>
      </c>
      <c r="T10969">
        <v>12</v>
      </c>
      <c r="U10969">
        <v>87</v>
      </c>
      <c r="V10969" t="s">
        <v>2</v>
      </c>
    </row>
    <row r="10970" spans="1:22" x14ac:dyDescent="0.2">
      <c r="A10970" s="1">
        <v>41595</v>
      </c>
      <c r="B10970">
        <v>2013</v>
      </c>
      <c r="C10970">
        <f>_xlfn.MAXIFS(Table1[ScheduleWeekWritten],Table1[ScheduleSeason],Table1[[#This Row],[ScheduleSeason]])</f>
        <v>17</v>
      </c>
      <c r="D10970">
        <v>11</v>
      </c>
      <c r="E10970" cm="1">
        <f t="array" ref="E10970">_xlfn.XLOOKUP(Table1[[#This Row],[ScheduleWeekWritten]],Table3[Game],100+Table3[Increase],Table1[[#This Row],[ScheduleWeekWritten]])</f>
        <v>11</v>
      </c>
      <c r="F10970" t="b">
        <v>0</v>
      </c>
      <c r="G10970" t="s">
        <v>128</v>
      </c>
      <c r="H10970">
        <v>41</v>
      </c>
      <c r="I10970">
        <v>20</v>
      </c>
      <c r="J10970" t="s">
        <v>54</v>
      </c>
      <c r="K10970" t="s">
        <v>132</v>
      </c>
      <c r="L10970" t="str">
        <f>_xlfn.XLOOKUP(Table1[[#This Row],[TeamFavoriteID]],Table2[team_id],Table2[team_name],_xlfn.XLOOKUP(Table1[[#This Row],[TeamFavoriteID]],Table2[team_id_pfr],Table2[team_name],"Even"))</f>
        <v>Seattle Seahawks</v>
      </c>
      <c r="M10970">
        <v>-13</v>
      </c>
      <c r="N10970">
        <f>IF(Table1[[#This Row],[TeamFavorite]]=Table1[[#This Row],[TeamHome]],Table1[[#This Row],[ScoreAway]]-Table1[[#This Row],[ScoreHome]],Table1[[#This Row],[ScoreHome]]-Table1[[#This Row],[ScoreAway]])</f>
        <v>-21</v>
      </c>
      <c r="O10970">
        <f>IF(Table1[[#This Row],[SpreadActual]]&lt;Table1[[#This Row],[SpreadFavorite]],1,0)</f>
        <v>1</v>
      </c>
      <c r="P10970">
        <v>45</v>
      </c>
      <c r="Q10970" t="s">
        <v>180</v>
      </c>
      <c r="R10970" t="b">
        <v>0</v>
      </c>
      <c r="S10970">
        <v>50</v>
      </c>
      <c r="T10970">
        <v>5</v>
      </c>
      <c r="U10970">
        <v>81</v>
      </c>
    </row>
    <row r="10971" spans="1:22" x14ac:dyDescent="0.2">
      <c r="A10971" s="1">
        <v>41595</v>
      </c>
      <c r="B10971">
        <v>2013</v>
      </c>
      <c r="C10971">
        <f>_xlfn.MAXIFS(Table1[ScheduleWeekWritten],Table1[ScheduleSeason],Table1[[#This Row],[ScheduleSeason]])</f>
        <v>17</v>
      </c>
      <c r="D10971">
        <v>11</v>
      </c>
      <c r="E10971" cm="1">
        <f t="array" ref="E10971">_xlfn.XLOOKUP(Table1[[#This Row],[ScheduleWeekWritten]],Table3[Game],100+Table3[Increase],Table1[[#This Row],[ScheduleWeekWritten]])</f>
        <v>11</v>
      </c>
      <c r="F10971" t="b">
        <v>0</v>
      </c>
      <c r="G10971" t="s">
        <v>127</v>
      </c>
      <c r="H10971">
        <v>41</v>
      </c>
      <c r="I10971">
        <v>28</v>
      </c>
      <c r="J10971" t="s">
        <v>38</v>
      </c>
      <c r="K10971" t="s">
        <v>133</v>
      </c>
      <c r="L10971" t="str">
        <f>_xlfn.XLOOKUP(Table1[[#This Row],[TeamFavoriteID]],Table2[team_id],Table2[team_name],_xlfn.XLOOKUP(Table1[[#This Row],[TeamFavoriteID]],Table2[team_id_pfr],Table2[team_name],"Even"))</f>
        <v>Tampa Bay Buccaneers</v>
      </c>
      <c r="M10971">
        <v>-2</v>
      </c>
      <c r="N10971">
        <f>IF(Table1[[#This Row],[TeamFavorite]]=Table1[[#This Row],[TeamHome]],Table1[[#This Row],[ScoreAway]]-Table1[[#This Row],[ScoreHome]],Table1[[#This Row],[ScoreHome]]-Table1[[#This Row],[ScoreAway]])</f>
        <v>-13</v>
      </c>
      <c r="O10971">
        <f>IF(Table1[[#This Row],[SpreadActual]]&lt;Table1[[#This Row],[SpreadFavorite]],1,0)</f>
        <v>1</v>
      </c>
      <c r="P10971">
        <v>43.5</v>
      </c>
      <c r="Q10971" t="s">
        <v>168</v>
      </c>
      <c r="R10971" t="b">
        <v>0</v>
      </c>
      <c r="S10971">
        <v>79</v>
      </c>
      <c r="T10971">
        <v>6</v>
      </c>
      <c r="U10971">
        <v>74</v>
      </c>
    </row>
    <row r="10972" spans="1:22" x14ac:dyDescent="0.2">
      <c r="A10972" s="1">
        <v>41596</v>
      </c>
      <c r="B10972">
        <v>2013</v>
      </c>
      <c r="C10972">
        <f>_xlfn.MAXIFS(Table1[ScheduleWeekWritten],Table1[ScheduleSeason],Table1[[#This Row],[ScheduleSeason]])</f>
        <v>17</v>
      </c>
      <c r="D10972">
        <v>11</v>
      </c>
      <c r="E10972" cm="1">
        <f t="array" ref="E10972">_xlfn.XLOOKUP(Table1[[#This Row],[ScheduleWeekWritten]],Table3[Game],100+Table3[Increase],Table1[[#This Row],[ScheduleWeekWritten]])</f>
        <v>11</v>
      </c>
      <c r="F10972" t="b">
        <v>0</v>
      </c>
      <c r="G10972" t="s">
        <v>152</v>
      </c>
      <c r="H10972">
        <v>24</v>
      </c>
      <c r="I10972">
        <v>20</v>
      </c>
      <c r="J10972" t="s">
        <v>115</v>
      </c>
      <c r="K10972" t="s">
        <v>162</v>
      </c>
      <c r="L10972" t="str">
        <f>_xlfn.XLOOKUP(Table1[[#This Row],[TeamFavoriteID]],Table2[team_id],Table2[team_name],_xlfn.XLOOKUP(Table1[[#This Row],[TeamFavoriteID]],Table2[team_id_pfr],Table2[team_name],"Even"))</f>
        <v>Carolina Panthers</v>
      </c>
      <c r="M10972">
        <v>-3</v>
      </c>
      <c r="N10972">
        <f>IF(Table1[[#This Row],[TeamFavorite]]=Table1[[#This Row],[TeamHome]],Table1[[#This Row],[ScoreAway]]-Table1[[#This Row],[ScoreHome]],Table1[[#This Row],[ScoreHome]]-Table1[[#This Row],[ScoreAway]])</f>
        <v>-4</v>
      </c>
      <c r="O10972">
        <f>IF(Table1[[#This Row],[SpreadActual]]&lt;Table1[[#This Row],[SpreadFavorite]],1,0)</f>
        <v>1</v>
      </c>
      <c r="P10972">
        <v>45.5</v>
      </c>
      <c r="Q10972" t="s">
        <v>160</v>
      </c>
      <c r="R10972" t="b">
        <v>0</v>
      </c>
      <c r="S10972">
        <v>59</v>
      </c>
      <c r="T10972">
        <v>8</v>
      </c>
      <c r="U10972">
        <v>35</v>
      </c>
    </row>
    <row r="10973" spans="1:22" x14ac:dyDescent="0.2">
      <c r="A10973" s="1">
        <v>41599</v>
      </c>
      <c r="B10973">
        <v>2013</v>
      </c>
      <c r="C10973">
        <f>_xlfn.MAXIFS(Table1[ScheduleWeekWritten],Table1[ScheduleSeason],Table1[[#This Row],[ScheduleSeason]])</f>
        <v>17</v>
      </c>
      <c r="D10973">
        <v>12</v>
      </c>
      <c r="E10973" cm="1">
        <f t="array" ref="E10973">_xlfn.XLOOKUP(Table1[[#This Row],[ScheduleWeekWritten]],Table3[Game],100+Table3[Increase],Table1[[#This Row],[ScheduleWeekWritten]])</f>
        <v>12</v>
      </c>
      <c r="F10973" t="b">
        <v>0</v>
      </c>
      <c r="G10973" t="s">
        <v>38</v>
      </c>
      <c r="H10973">
        <v>13</v>
      </c>
      <c r="I10973">
        <v>17</v>
      </c>
      <c r="J10973" t="s">
        <v>95</v>
      </c>
      <c r="K10973" t="s">
        <v>98</v>
      </c>
      <c r="L10973" t="str">
        <f>_xlfn.XLOOKUP(Table1[[#This Row],[TeamFavoriteID]],Table2[team_id],Table2[team_name],_xlfn.XLOOKUP(Table1[[#This Row],[TeamFavoriteID]],Table2[team_id_pfr],Table2[team_name],"Even"))</f>
        <v>New Orleans Saints</v>
      </c>
      <c r="M10973">
        <v>-7</v>
      </c>
      <c r="N10973">
        <f>IF(Table1[[#This Row],[TeamFavorite]]=Table1[[#This Row],[TeamHome]],Table1[[#This Row],[ScoreAway]]-Table1[[#This Row],[ScoreHome]],Table1[[#This Row],[ScoreHome]]-Table1[[#This Row],[ScoreAway]])</f>
        <v>-4</v>
      </c>
      <c r="O10973">
        <f>IF(Table1[[#This Row],[SpreadActual]]&lt;Table1[[#This Row],[SpreadFavorite]],1,0)</f>
        <v>0</v>
      </c>
      <c r="P10973">
        <v>52.5</v>
      </c>
      <c r="Q10973" t="s">
        <v>148</v>
      </c>
      <c r="R10973" t="b">
        <v>0</v>
      </c>
      <c r="S10973">
        <v>72</v>
      </c>
      <c r="T10973">
        <v>0</v>
      </c>
      <c r="V10973" t="s">
        <v>103</v>
      </c>
    </row>
    <row r="10974" spans="1:22" x14ac:dyDescent="0.2">
      <c r="A10974" s="1">
        <v>41602</v>
      </c>
      <c r="B10974">
        <v>2013</v>
      </c>
      <c r="C10974">
        <f>_xlfn.MAXIFS(Table1[ScheduleWeekWritten],Table1[ScheduleSeason],Table1[[#This Row],[ScheduleSeason]])</f>
        <v>17</v>
      </c>
      <c r="D10974">
        <v>12</v>
      </c>
      <c r="E10974" cm="1">
        <f t="array" ref="E10974">_xlfn.XLOOKUP(Table1[[#This Row],[ScheduleWeekWritten]],Table3[Game],100+Table3[Increase],Table1[[#This Row],[ScheduleWeekWritten]])</f>
        <v>12</v>
      </c>
      <c r="F10974" t="b">
        <v>0</v>
      </c>
      <c r="G10974" t="s">
        <v>149</v>
      </c>
      <c r="H10974">
        <v>40</v>
      </c>
      <c r="I10974">
        <v>11</v>
      </c>
      <c r="J10974" t="s">
        <v>140</v>
      </c>
      <c r="K10974" t="s">
        <v>59</v>
      </c>
      <c r="L10974" t="str">
        <f>_xlfn.XLOOKUP(Table1[[#This Row],[TeamFavoriteID]],Table2[team_id],Table2[team_name],_xlfn.XLOOKUP(Table1[[#This Row],[TeamFavoriteID]],Table2[team_id_pfr],Table2[team_name],"Even"))</f>
        <v>Arizona Cardinals</v>
      </c>
      <c r="M10974">
        <v>-3</v>
      </c>
      <c r="N10974">
        <f>IF(Table1[[#This Row],[TeamFavorite]]=Table1[[#This Row],[TeamHome]],Table1[[#This Row],[ScoreAway]]-Table1[[#This Row],[ScoreHome]],Table1[[#This Row],[ScoreHome]]-Table1[[#This Row],[ScoreAway]])</f>
        <v>-29</v>
      </c>
      <c r="O10974">
        <f>IF(Table1[[#This Row],[SpreadActual]]&lt;Table1[[#This Row],[SpreadFavorite]],1,0)</f>
        <v>1</v>
      </c>
      <c r="P10974">
        <v>44.5</v>
      </c>
      <c r="Q10974" t="s">
        <v>150</v>
      </c>
      <c r="R10974" t="b">
        <v>0</v>
      </c>
      <c r="S10974">
        <v>72</v>
      </c>
      <c r="T10974">
        <v>0</v>
      </c>
      <c r="V10974" t="s">
        <v>103</v>
      </c>
    </row>
    <row r="10975" spans="1:22" x14ac:dyDescent="0.2">
      <c r="A10975" s="1">
        <v>41602</v>
      </c>
      <c r="B10975">
        <v>2013</v>
      </c>
      <c r="C10975">
        <f>_xlfn.MAXIFS(Table1[ScheduleWeekWritten],Table1[ScheduleSeason],Table1[[#This Row],[ScheduleSeason]])</f>
        <v>17</v>
      </c>
      <c r="D10975">
        <v>12</v>
      </c>
      <c r="E10975" cm="1">
        <f t="array" ref="E10975">_xlfn.XLOOKUP(Table1[[#This Row],[ScheduleWeekWritten]],Table3[Game],100+Table3[Increase],Table1[[#This Row],[ScheduleWeekWritten]])</f>
        <v>12</v>
      </c>
      <c r="F10975" t="b">
        <v>0</v>
      </c>
      <c r="G10975" t="s">
        <v>158</v>
      </c>
      <c r="H10975">
        <v>19</v>
      </c>
      <c r="I10975">
        <v>3</v>
      </c>
      <c r="J10975" t="s">
        <v>31</v>
      </c>
      <c r="K10975" t="s">
        <v>159</v>
      </c>
      <c r="L10975" t="str">
        <f>_xlfn.XLOOKUP(Table1[[#This Row],[TeamFavoriteID]],Table2[team_id],Table2[team_name],_xlfn.XLOOKUP(Table1[[#This Row],[TeamFavoriteID]],Table2[team_id_pfr],Table2[team_name],"Even"))</f>
        <v>Baltimore Ravens</v>
      </c>
      <c r="M10975">
        <v>-3.5</v>
      </c>
      <c r="N10975">
        <f>IF(Table1[[#This Row],[TeamFavorite]]=Table1[[#This Row],[TeamHome]],Table1[[#This Row],[ScoreAway]]-Table1[[#This Row],[ScoreHome]],Table1[[#This Row],[ScoreHome]]-Table1[[#This Row],[ScoreAway]])</f>
        <v>-16</v>
      </c>
      <c r="O10975">
        <f>IF(Table1[[#This Row],[SpreadActual]]&lt;Table1[[#This Row],[SpreadFavorite]],1,0)</f>
        <v>1</v>
      </c>
      <c r="P10975">
        <v>38.5</v>
      </c>
      <c r="Q10975" t="s">
        <v>166</v>
      </c>
      <c r="R10975" t="b">
        <v>0</v>
      </c>
      <c r="S10975">
        <v>34</v>
      </c>
      <c r="T10975">
        <v>26</v>
      </c>
      <c r="U10975">
        <v>23</v>
      </c>
    </row>
    <row r="10976" spans="1:22" x14ac:dyDescent="0.2">
      <c r="A10976" s="1">
        <v>41602</v>
      </c>
      <c r="B10976">
        <v>2013</v>
      </c>
      <c r="C10976">
        <f>_xlfn.MAXIFS(Table1[ScheduleWeekWritten],Table1[ScheduleSeason],Table1[[#This Row],[ScheduleSeason]])</f>
        <v>17</v>
      </c>
      <c r="D10976">
        <v>12</v>
      </c>
      <c r="E10976" cm="1">
        <f t="array" ref="E10976">_xlfn.XLOOKUP(Table1[[#This Row],[ScheduleWeekWritten]],Table3[Game],100+Table3[Increase],Table1[[#This Row],[ScheduleWeekWritten]])</f>
        <v>12</v>
      </c>
      <c r="F10976" t="b">
        <v>0</v>
      </c>
      <c r="G10976" t="s">
        <v>62</v>
      </c>
      <c r="H10976">
        <v>11</v>
      </c>
      <c r="I10976">
        <v>27</v>
      </c>
      <c r="J10976" t="s">
        <v>49</v>
      </c>
      <c r="K10976" t="s">
        <v>63</v>
      </c>
      <c r="L10976" t="str">
        <f>_xlfn.XLOOKUP(Table1[[#This Row],[TeamFavoriteID]],Table2[team_id],Table2[team_name],_xlfn.XLOOKUP(Table1[[#This Row],[TeamFavoriteID]],Table2[team_id_pfr],Table2[team_name],"Even"))</f>
        <v>Cleveland Browns</v>
      </c>
      <c r="M10976">
        <v>-2</v>
      </c>
      <c r="N10976">
        <f>IF(Table1[[#This Row],[TeamFavorite]]=Table1[[#This Row],[TeamHome]],Table1[[#This Row],[ScoreAway]]-Table1[[#This Row],[ScoreHome]],Table1[[#This Row],[ScoreHome]]-Table1[[#This Row],[ScoreAway]])</f>
        <v>16</v>
      </c>
      <c r="O10976">
        <f>IF(Table1[[#This Row],[SpreadActual]]&lt;Table1[[#This Row],[SpreadFavorite]],1,0)</f>
        <v>0</v>
      </c>
      <c r="P10976">
        <v>39</v>
      </c>
      <c r="Q10976" t="s">
        <v>170</v>
      </c>
      <c r="R10976" t="b">
        <v>0</v>
      </c>
      <c r="S10976">
        <v>33</v>
      </c>
      <c r="T10976">
        <v>31</v>
      </c>
      <c r="U10976">
        <v>84</v>
      </c>
      <c r="V10976" t="s">
        <v>120</v>
      </c>
    </row>
    <row r="10977" spans="1:22" x14ac:dyDescent="0.2">
      <c r="A10977" s="1">
        <v>41602</v>
      </c>
      <c r="B10977">
        <v>2013</v>
      </c>
      <c r="C10977">
        <f>_xlfn.MAXIFS(Table1[ScheduleWeekWritten],Table1[ScheduleSeason],Table1[[#This Row],[ScheduleSeason]])</f>
        <v>17</v>
      </c>
      <c r="D10977">
        <v>12</v>
      </c>
      <c r="E10977" cm="1">
        <f t="array" ref="E10977">_xlfn.XLOOKUP(Table1[[#This Row],[ScheduleWeekWritten]],Table3[Game],100+Table3[Increase],Table1[[#This Row],[ScheduleWeekWritten]])</f>
        <v>12</v>
      </c>
      <c r="F10977" t="b">
        <v>0</v>
      </c>
      <c r="G10977" t="s">
        <v>45</v>
      </c>
      <c r="H10977">
        <v>21</v>
      </c>
      <c r="I10977">
        <v>24</v>
      </c>
      <c r="J10977" t="s">
        <v>127</v>
      </c>
      <c r="K10977" t="s">
        <v>79</v>
      </c>
      <c r="L10977" t="str">
        <f>_xlfn.XLOOKUP(Table1[[#This Row],[TeamFavoriteID]],Table2[team_id],Table2[team_name],_xlfn.XLOOKUP(Table1[[#This Row],[TeamFavoriteID]],Table2[team_id_pfr],Table2[team_name],"Even"))</f>
        <v>Detroit Lions</v>
      </c>
      <c r="M10977">
        <v>-7</v>
      </c>
      <c r="N10977">
        <f>IF(Table1[[#This Row],[TeamFavorite]]=Table1[[#This Row],[TeamHome]],Table1[[#This Row],[ScoreAway]]-Table1[[#This Row],[ScoreHome]],Table1[[#This Row],[ScoreHome]]-Table1[[#This Row],[ScoreAway]])</f>
        <v>3</v>
      </c>
      <c r="O10977">
        <f>IF(Table1[[#This Row],[SpreadActual]]&lt;Table1[[#This Row],[SpreadFavorite]],1,0)</f>
        <v>0</v>
      </c>
      <c r="P10977">
        <v>48</v>
      </c>
      <c r="Q10977" t="s">
        <v>181</v>
      </c>
      <c r="R10977" t="b">
        <v>0</v>
      </c>
      <c r="S10977">
        <v>72</v>
      </c>
      <c r="T10977">
        <v>0</v>
      </c>
      <c r="V10977" t="s">
        <v>103</v>
      </c>
    </row>
    <row r="10978" spans="1:22" x14ac:dyDescent="0.2">
      <c r="A10978" s="1">
        <v>41602</v>
      </c>
      <c r="B10978">
        <v>2013</v>
      </c>
      <c r="C10978">
        <f>_xlfn.MAXIFS(Table1[ScheduleWeekWritten],Table1[ScheduleSeason],Table1[[#This Row],[ScheduleSeason]])</f>
        <v>17</v>
      </c>
      <c r="D10978">
        <v>12</v>
      </c>
      <c r="E10978" cm="1">
        <f t="array" ref="E10978">_xlfn.XLOOKUP(Table1[[#This Row],[ScheduleWeekWritten]],Table3[Game],100+Table3[Increase],Table1[[#This Row],[ScheduleWeekWritten]])</f>
        <v>12</v>
      </c>
      <c r="F10978" t="b">
        <v>0</v>
      </c>
      <c r="G10978" t="s">
        <v>33</v>
      </c>
      <c r="H10978">
        <v>26</v>
      </c>
      <c r="I10978">
        <v>26</v>
      </c>
      <c r="J10978" t="s">
        <v>54</v>
      </c>
      <c r="K10978" t="s">
        <v>35</v>
      </c>
      <c r="L10978" t="str">
        <f>_xlfn.XLOOKUP(Table1[[#This Row],[TeamFavoriteID]],Table2[team_id],Table2[team_name],_xlfn.XLOOKUP(Table1[[#This Row],[TeamFavoriteID]],Table2[team_id_pfr],Table2[team_name],"Even"))</f>
        <v>Green Bay Packers</v>
      </c>
      <c r="M10978">
        <v>-5.5</v>
      </c>
      <c r="N10978">
        <f>IF(Table1[[#This Row],[TeamFavorite]]=Table1[[#This Row],[TeamHome]],Table1[[#This Row],[ScoreAway]]-Table1[[#This Row],[ScoreHome]],Table1[[#This Row],[ScoreHome]]-Table1[[#This Row],[ScoreAway]])</f>
        <v>0</v>
      </c>
      <c r="O10978">
        <f>IF(Table1[[#This Row],[SpreadActual]]&lt;Table1[[#This Row],[SpreadFavorite]],1,0)</f>
        <v>0</v>
      </c>
      <c r="P10978">
        <v>44.5</v>
      </c>
      <c r="Q10978" t="s">
        <v>82</v>
      </c>
      <c r="R10978" t="b">
        <v>0</v>
      </c>
      <c r="S10978">
        <v>20</v>
      </c>
      <c r="T10978">
        <v>10</v>
      </c>
      <c r="U10978">
        <v>52</v>
      </c>
    </row>
    <row r="10979" spans="1:22" x14ac:dyDescent="0.2">
      <c r="A10979" s="1">
        <v>41602</v>
      </c>
      <c r="B10979">
        <v>2013</v>
      </c>
      <c r="C10979">
        <f>_xlfn.MAXIFS(Table1[ScheduleWeekWritten],Table1[ScheduleSeason],Table1[[#This Row],[ScheduleSeason]])</f>
        <v>17</v>
      </c>
      <c r="D10979">
        <v>12</v>
      </c>
      <c r="E10979" cm="1">
        <f t="array" ref="E10979">_xlfn.XLOOKUP(Table1[[#This Row],[ScheduleWeekWritten]],Table3[Game],100+Table3[Increase],Table1[[#This Row],[ScheduleWeekWritten]])</f>
        <v>12</v>
      </c>
      <c r="F10979" t="b">
        <v>0</v>
      </c>
      <c r="G10979" t="s">
        <v>177</v>
      </c>
      <c r="H10979">
        <v>6</v>
      </c>
      <c r="I10979">
        <v>13</v>
      </c>
      <c r="J10979" t="s">
        <v>154</v>
      </c>
      <c r="K10979" t="s">
        <v>182</v>
      </c>
      <c r="L10979" t="str">
        <f>_xlfn.XLOOKUP(Table1[[#This Row],[TeamFavoriteID]],Table2[team_id],Table2[team_name],_xlfn.XLOOKUP(Table1[[#This Row],[TeamFavoriteID]],Table2[team_id_pfr],Table2[team_name],"Even"))</f>
        <v>Houston Texans</v>
      </c>
      <c r="M10979">
        <v>-10</v>
      </c>
      <c r="N10979">
        <f>IF(Table1[[#This Row],[TeamFavorite]]=Table1[[#This Row],[TeamHome]],Table1[[#This Row],[ScoreAway]]-Table1[[#This Row],[ScoreHome]],Table1[[#This Row],[ScoreHome]]-Table1[[#This Row],[ScoreAway]])</f>
        <v>7</v>
      </c>
      <c r="O10979">
        <f>IF(Table1[[#This Row],[SpreadActual]]&lt;Table1[[#This Row],[SpreadFavorite]],1,0)</f>
        <v>0</v>
      </c>
      <c r="P10979">
        <v>43.5</v>
      </c>
      <c r="Q10979" t="s">
        <v>178</v>
      </c>
      <c r="R10979" t="b">
        <v>0</v>
      </c>
      <c r="S10979">
        <v>50</v>
      </c>
      <c r="T10979">
        <v>9</v>
      </c>
      <c r="U10979">
        <v>55</v>
      </c>
      <c r="V10979" t="s">
        <v>193</v>
      </c>
    </row>
    <row r="10980" spans="1:22" x14ac:dyDescent="0.2">
      <c r="A10980" s="1">
        <v>41602</v>
      </c>
      <c r="B10980">
        <v>2013</v>
      </c>
      <c r="C10980">
        <f>_xlfn.MAXIFS(Table1[ScheduleWeekWritten],Table1[ScheduleSeason],Table1[[#This Row],[ScheduleSeason]])</f>
        <v>17</v>
      </c>
      <c r="D10980">
        <v>12</v>
      </c>
      <c r="E10980" cm="1">
        <f t="array" ref="E10980">_xlfn.XLOOKUP(Table1[[#This Row],[ScheduleWeekWritten]],Table3[Game],100+Table3[Increase],Table1[[#This Row],[ScheduleWeekWritten]])</f>
        <v>12</v>
      </c>
      <c r="F10980" t="b">
        <v>0</v>
      </c>
      <c r="G10980" t="s">
        <v>42</v>
      </c>
      <c r="H10980">
        <v>38</v>
      </c>
      <c r="I10980">
        <v>41</v>
      </c>
      <c r="J10980" t="s">
        <v>27</v>
      </c>
      <c r="K10980" t="s">
        <v>75</v>
      </c>
      <c r="L10980" t="str">
        <f>_xlfn.XLOOKUP(Table1[[#This Row],[TeamFavoriteID]],Table2[team_id],Table2[team_name],_xlfn.XLOOKUP(Table1[[#This Row],[TeamFavoriteID]],Table2[team_id_pfr],Table2[team_name],"Even"))</f>
        <v>Kansas City Chiefs</v>
      </c>
      <c r="M10980">
        <v>-3</v>
      </c>
      <c r="N10980">
        <f>IF(Table1[[#This Row],[TeamFavorite]]=Table1[[#This Row],[TeamHome]],Table1[[#This Row],[ScoreAway]]-Table1[[#This Row],[ScoreHome]],Table1[[#This Row],[ScoreHome]]-Table1[[#This Row],[ScoreAway]])</f>
        <v>3</v>
      </c>
      <c r="O10980">
        <f>IF(Table1[[#This Row],[SpreadActual]]&lt;Table1[[#This Row],[SpreadFavorite]],1,0)</f>
        <v>0</v>
      </c>
      <c r="P10980">
        <v>42.5</v>
      </c>
      <c r="Q10980" t="s">
        <v>117</v>
      </c>
      <c r="R10980" t="b">
        <v>0</v>
      </c>
      <c r="S10980">
        <v>28</v>
      </c>
      <c r="T10980">
        <v>4</v>
      </c>
      <c r="U10980">
        <v>50</v>
      </c>
    </row>
    <row r="10981" spans="1:22" x14ac:dyDescent="0.2">
      <c r="A10981" s="1">
        <v>41602</v>
      </c>
      <c r="B10981">
        <v>2013</v>
      </c>
      <c r="C10981">
        <f>_xlfn.MAXIFS(Table1[ScheduleWeekWritten],Table1[ScheduleSeason],Table1[[#This Row],[ScheduleSeason]])</f>
        <v>17</v>
      </c>
      <c r="D10981">
        <v>12</v>
      </c>
      <c r="E10981" cm="1">
        <f t="array" ref="E10981">_xlfn.XLOOKUP(Table1[[#This Row],[ScheduleWeekWritten]],Table3[Game],100+Table3[Increase],Table1[[#This Row],[ScheduleWeekWritten]])</f>
        <v>12</v>
      </c>
      <c r="F10981" t="b">
        <v>0</v>
      </c>
      <c r="G10981" t="s">
        <v>19</v>
      </c>
      <c r="H10981">
        <v>16</v>
      </c>
      <c r="I10981">
        <v>20</v>
      </c>
      <c r="J10981" t="s">
        <v>152</v>
      </c>
      <c r="K10981" t="s">
        <v>162</v>
      </c>
      <c r="L10981" t="str">
        <f>_xlfn.XLOOKUP(Table1[[#This Row],[TeamFavoriteID]],Table2[team_id],Table2[team_name],_xlfn.XLOOKUP(Table1[[#This Row],[TeamFavoriteID]],Table2[team_id_pfr],Table2[team_name],"Even"))</f>
        <v>Carolina Panthers</v>
      </c>
      <c r="M10981">
        <v>-4</v>
      </c>
      <c r="N10981">
        <f>IF(Table1[[#This Row],[TeamFavorite]]=Table1[[#This Row],[TeamHome]],Table1[[#This Row],[ScoreAway]]-Table1[[#This Row],[ScoreHome]],Table1[[#This Row],[ScoreHome]]-Table1[[#This Row],[ScoreAway]])</f>
        <v>-4</v>
      </c>
      <c r="O10981">
        <f>IF(Table1[[#This Row],[SpreadActual]]&lt;Table1[[#This Row],[SpreadFavorite]],1,0)</f>
        <v>0</v>
      </c>
      <c r="P10981">
        <v>40.5</v>
      </c>
      <c r="Q10981" t="s">
        <v>143</v>
      </c>
      <c r="R10981" t="b">
        <v>0</v>
      </c>
      <c r="S10981">
        <v>82</v>
      </c>
      <c r="T10981">
        <v>17</v>
      </c>
      <c r="U10981">
        <v>55</v>
      </c>
      <c r="V10981" t="s">
        <v>2</v>
      </c>
    </row>
    <row r="10982" spans="1:22" x14ac:dyDescent="0.2">
      <c r="A10982" s="1">
        <v>41602</v>
      </c>
      <c r="B10982">
        <v>2013</v>
      </c>
      <c r="C10982">
        <f>_xlfn.MAXIFS(Table1[ScheduleWeekWritten],Table1[ScheduleSeason],Table1[[#This Row],[ScheduleSeason]])</f>
        <v>17</v>
      </c>
      <c r="D10982">
        <v>12</v>
      </c>
      <c r="E10982" cm="1">
        <f t="array" ref="E10982">_xlfn.XLOOKUP(Table1[[#This Row],[ScheduleWeekWritten]],Table3[Game],100+Table3[Increase],Table1[[#This Row],[ScheduleWeekWritten]])</f>
        <v>12</v>
      </c>
      <c r="F10982" t="b">
        <v>0</v>
      </c>
      <c r="G10982" t="s">
        <v>115</v>
      </c>
      <c r="H10982">
        <v>34</v>
      </c>
      <c r="I10982">
        <v>31</v>
      </c>
      <c r="J10982" t="s">
        <v>24</v>
      </c>
      <c r="K10982" t="s">
        <v>88</v>
      </c>
      <c r="L10982" t="str">
        <f>_xlfn.XLOOKUP(Table1[[#This Row],[TeamFavoriteID]],Table2[team_id],Table2[team_name],_xlfn.XLOOKUP(Table1[[#This Row],[TeamFavoriteID]],Table2[team_id_pfr],Table2[team_name],"Even"))</f>
        <v>Denver Broncos</v>
      </c>
      <c r="M10982">
        <v>-2.5</v>
      </c>
      <c r="N10982">
        <f>IF(Table1[[#This Row],[TeamFavorite]]=Table1[[#This Row],[TeamHome]],Table1[[#This Row],[ScoreAway]]-Table1[[#This Row],[ScoreHome]],Table1[[#This Row],[ScoreHome]]-Table1[[#This Row],[ScoreAway]])</f>
        <v>3</v>
      </c>
      <c r="O10982">
        <f>IF(Table1[[#This Row],[SpreadActual]]&lt;Table1[[#This Row],[SpreadFavorite]],1,0)</f>
        <v>0</v>
      </c>
      <c r="P10982">
        <v>53</v>
      </c>
      <c r="Q10982" t="s">
        <v>179</v>
      </c>
      <c r="R10982" t="b">
        <v>0</v>
      </c>
      <c r="S10982">
        <v>23</v>
      </c>
      <c r="T10982">
        <v>22</v>
      </c>
      <c r="U10982">
        <v>29</v>
      </c>
    </row>
    <row r="10983" spans="1:22" x14ac:dyDescent="0.2">
      <c r="A10983" s="1">
        <v>41602</v>
      </c>
      <c r="B10983">
        <v>2013</v>
      </c>
      <c r="C10983">
        <f>_xlfn.MAXIFS(Table1[ScheduleWeekWritten],Table1[ScheduleSeason],Table1[[#This Row],[ScheduleSeason]])</f>
        <v>17</v>
      </c>
      <c r="D10983">
        <v>12</v>
      </c>
      <c r="E10983" cm="1">
        <f t="array" ref="E10983">_xlfn.XLOOKUP(Table1[[#This Row],[ScheduleWeekWritten]],Table3[Game],100+Table3[Increase],Table1[[#This Row],[ScheduleWeekWritten]])</f>
        <v>12</v>
      </c>
      <c r="F10983" t="b">
        <v>0</v>
      </c>
      <c r="G10983" t="s">
        <v>50</v>
      </c>
      <c r="H10983">
        <v>21</v>
      </c>
      <c r="I10983">
        <v>24</v>
      </c>
      <c r="J10983" t="s">
        <v>67</v>
      </c>
      <c r="K10983" t="s">
        <v>90</v>
      </c>
      <c r="L10983" t="str">
        <f>_xlfn.XLOOKUP(Table1[[#This Row],[TeamFavoriteID]],Table2[team_id],Table2[team_name],_xlfn.XLOOKUP(Table1[[#This Row],[TeamFavoriteID]],Table2[team_id_pfr],Table2[team_name],"Even"))</f>
        <v>New York Giants</v>
      </c>
      <c r="M10983">
        <v>-2.5</v>
      </c>
      <c r="N10983">
        <f>IF(Table1[[#This Row],[TeamFavorite]]=Table1[[#This Row],[TeamHome]],Table1[[#This Row],[ScoreAway]]-Table1[[#This Row],[ScoreHome]],Table1[[#This Row],[ScoreHome]]-Table1[[#This Row],[ScoreAway]])</f>
        <v>3</v>
      </c>
      <c r="O10983">
        <f>IF(Table1[[#This Row],[SpreadActual]]&lt;Table1[[#This Row],[SpreadFavorite]],1,0)</f>
        <v>0</v>
      </c>
      <c r="P10983">
        <v>44</v>
      </c>
      <c r="Q10983" t="s">
        <v>197</v>
      </c>
      <c r="R10983" t="b">
        <v>0</v>
      </c>
      <c r="S10983">
        <v>26</v>
      </c>
      <c r="T10983">
        <v>7</v>
      </c>
      <c r="U10983">
        <v>40</v>
      </c>
    </row>
    <row r="10984" spans="1:22" x14ac:dyDescent="0.2">
      <c r="A10984" s="1">
        <v>41602</v>
      </c>
      <c r="B10984">
        <v>2013</v>
      </c>
      <c r="C10984">
        <f>_xlfn.MAXIFS(Table1[ScheduleWeekWritten],Table1[ScheduleSeason],Table1[[#This Row],[ScheduleSeason]])</f>
        <v>17</v>
      </c>
      <c r="D10984">
        <v>12</v>
      </c>
      <c r="E10984" cm="1">
        <f t="array" ref="E10984">_xlfn.XLOOKUP(Table1[[#This Row],[ScheduleWeekWritten]],Table3[Game],100+Table3[Increase],Table1[[#This Row],[ScheduleWeekWritten]])</f>
        <v>12</v>
      </c>
      <c r="F10984" t="b">
        <v>0</v>
      </c>
      <c r="G10984" t="s">
        <v>20</v>
      </c>
      <c r="H10984">
        <v>19</v>
      </c>
      <c r="I10984">
        <v>23</v>
      </c>
      <c r="J10984" t="s">
        <v>171</v>
      </c>
      <c r="K10984" t="s">
        <v>25</v>
      </c>
      <c r="L10984" t="str">
        <f>_xlfn.XLOOKUP(Table1[[#This Row],[TeamFavoriteID]],Table2[team_id],Table2[team_name],_xlfn.XLOOKUP(Table1[[#This Row],[TeamFavoriteID]],Table2[team_id_pfr],Table2[team_name],"Even"))</f>
        <v>Houston Oilers</v>
      </c>
      <c r="M10984">
        <v>-2</v>
      </c>
      <c r="N10984">
        <f>IF(Table1[[#This Row],[TeamFavorite]]=Table1[[#This Row],[TeamHome]],Table1[[#This Row],[ScoreAway]]-Table1[[#This Row],[ScoreHome]],Table1[[#This Row],[ScoreHome]]-Table1[[#This Row],[ScoreAway]])</f>
        <v>-4</v>
      </c>
      <c r="O10984">
        <f>IF(Table1[[#This Row],[SpreadActual]]&lt;Table1[[#This Row],[SpreadFavorite]],1,0)</f>
        <v>1</v>
      </c>
      <c r="P10984">
        <v>42</v>
      </c>
      <c r="Q10984" t="s">
        <v>76</v>
      </c>
      <c r="R10984" t="b">
        <v>0</v>
      </c>
      <c r="S10984">
        <v>59</v>
      </c>
      <c r="T10984">
        <v>5</v>
      </c>
      <c r="U10984">
        <v>56</v>
      </c>
    </row>
    <row r="10985" spans="1:22" x14ac:dyDescent="0.2">
      <c r="A10985" s="1">
        <v>41602</v>
      </c>
      <c r="B10985">
        <v>2013</v>
      </c>
      <c r="C10985">
        <f>_xlfn.MAXIFS(Table1[ScheduleWeekWritten],Table1[ScheduleSeason],Table1[[#This Row],[ScheduleSeason]])</f>
        <v>17</v>
      </c>
      <c r="D10985">
        <v>12</v>
      </c>
      <c r="E10985" cm="1">
        <f t="array" ref="E10985">_xlfn.XLOOKUP(Table1[[#This Row],[ScheduleWeekWritten]],Table3[Game],100+Table3[Increase],Table1[[#This Row],[ScheduleWeekWritten]])</f>
        <v>12</v>
      </c>
      <c r="F10985" t="b">
        <v>0</v>
      </c>
      <c r="G10985" t="s">
        <v>153</v>
      </c>
      <c r="H10985">
        <v>42</v>
      </c>
      <c r="I10985">
        <v>21</v>
      </c>
      <c r="J10985" t="s">
        <v>46</v>
      </c>
      <c r="K10985" t="s">
        <v>40</v>
      </c>
      <c r="L10985" t="str">
        <f>_xlfn.XLOOKUP(Table1[[#This Row],[TeamFavoriteID]],Table2[team_id],Table2[team_name],_xlfn.XLOOKUP(Table1[[#This Row],[TeamFavoriteID]],Table2[team_id_pfr],Table2[team_name],"Even"))</f>
        <v>Los Angeles Rams</v>
      </c>
      <c r="M10985">
        <v>-1.5</v>
      </c>
      <c r="N10985">
        <f>IF(Table1[[#This Row],[TeamFavorite]]=Table1[[#This Row],[TeamHome]],Table1[[#This Row],[ScoreAway]]-Table1[[#This Row],[ScoreHome]],Table1[[#This Row],[ScoreHome]]-Table1[[#This Row],[ScoreAway]])</f>
        <v>21</v>
      </c>
      <c r="O10985">
        <f>IF(Table1[[#This Row],[SpreadActual]]&lt;Table1[[#This Row],[SpreadFavorite]],1,0)</f>
        <v>0</v>
      </c>
      <c r="P10985">
        <v>45</v>
      </c>
      <c r="Q10985" t="s">
        <v>157</v>
      </c>
      <c r="R10985" t="b">
        <v>0</v>
      </c>
      <c r="S10985">
        <v>72</v>
      </c>
      <c r="T10985">
        <v>0</v>
      </c>
      <c r="V10985" t="s">
        <v>103</v>
      </c>
    </row>
    <row r="10986" spans="1:22" x14ac:dyDescent="0.2">
      <c r="A10986" s="1">
        <v>41603</v>
      </c>
      <c r="B10986">
        <v>2013</v>
      </c>
      <c r="C10986">
        <f>_xlfn.MAXIFS(Table1[ScheduleWeekWritten],Table1[ScheduleSeason],Table1[[#This Row],[ScheduleSeason]])</f>
        <v>17</v>
      </c>
      <c r="D10986">
        <v>12</v>
      </c>
      <c r="E10986" cm="1">
        <f t="array" ref="E10986">_xlfn.XLOOKUP(Table1[[#This Row],[ScheduleWeekWritten]],Table3[Game],100+Table3[Increase],Table1[[#This Row],[ScheduleWeekWritten]])</f>
        <v>12</v>
      </c>
      <c r="F10986" t="b">
        <v>0</v>
      </c>
      <c r="G10986" t="s">
        <v>61</v>
      </c>
      <c r="H10986">
        <v>6</v>
      </c>
      <c r="I10986">
        <v>27</v>
      </c>
      <c r="J10986" t="s">
        <v>53</v>
      </c>
      <c r="K10986" t="s">
        <v>87</v>
      </c>
      <c r="L10986" t="str">
        <f>_xlfn.XLOOKUP(Table1[[#This Row],[TeamFavoriteID]],Table2[team_id],Table2[team_name],_xlfn.XLOOKUP(Table1[[#This Row],[TeamFavoriteID]],Table2[team_id_pfr],Table2[team_name],"Even"))</f>
        <v>San Francisco 49ers</v>
      </c>
      <c r="M10986">
        <v>-5</v>
      </c>
      <c r="N10986">
        <f>IF(Table1[[#This Row],[TeamFavorite]]=Table1[[#This Row],[TeamHome]],Table1[[#This Row],[ScoreAway]]-Table1[[#This Row],[ScoreHome]],Table1[[#This Row],[ScoreHome]]-Table1[[#This Row],[ScoreAway]])</f>
        <v>-21</v>
      </c>
      <c r="O10986">
        <f>IF(Table1[[#This Row],[SpreadActual]]&lt;Table1[[#This Row],[SpreadFavorite]],1,0)</f>
        <v>1</v>
      </c>
      <c r="P10986">
        <v>47</v>
      </c>
      <c r="Q10986" t="s">
        <v>165</v>
      </c>
      <c r="R10986" t="b">
        <v>0</v>
      </c>
      <c r="S10986">
        <v>35</v>
      </c>
      <c r="T10986">
        <v>8</v>
      </c>
      <c r="U10986">
        <v>37</v>
      </c>
    </row>
    <row r="10987" spans="1:22" x14ac:dyDescent="0.2">
      <c r="A10987" s="1">
        <v>41606</v>
      </c>
      <c r="B10987">
        <v>2013</v>
      </c>
      <c r="C10987">
        <f>_xlfn.MAXIFS(Table1[ScheduleWeekWritten],Table1[ScheduleSeason],Table1[[#This Row],[ScheduleSeason]])</f>
        <v>17</v>
      </c>
      <c r="D10987">
        <v>13</v>
      </c>
      <c r="E10987" cm="1">
        <f t="array" ref="E10987">_xlfn.XLOOKUP(Table1[[#This Row],[ScheduleWeekWritten]],Table3[Game],100+Table3[Increase],Table1[[#This Row],[ScheduleWeekWritten]])</f>
        <v>13</v>
      </c>
      <c r="F10987" t="b">
        <v>0</v>
      </c>
      <c r="G10987" t="s">
        <v>158</v>
      </c>
      <c r="H10987">
        <v>22</v>
      </c>
      <c r="I10987">
        <v>20</v>
      </c>
      <c r="J10987" t="s">
        <v>49</v>
      </c>
      <c r="K10987" t="s">
        <v>159</v>
      </c>
      <c r="L10987" t="str">
        <f>_xlfn.XLOOKUP(Table1[[#This Row],[TeamFavoriteID]],Table2[team_id],Table2[team_name],_xlfn.XLOOKUP(Table1[[#This Row],[TeamFavoriteID]],Table2[team_id_pfr],Table2[team_name],"Even"))</f>
        <v>Baltimore Ravens</v>
      </c>
      <c r="M10987">
        <v>-3</v>
      </c>
      <c r="N10987">
        <f>IF(Table1[[#This Row],[TeamFavorite]]=Table1[[#This Row],[TeamHome]],Table1[[#This Row],[ScoreAway]]-Table1[[#This Row],[ScoreHome]],Table1[[#This Row],[ScoreHome]]-Table1[[#This Row],[ScoreAway]])</f>
        <v>-2</v>
      </c>
      <c r="O10987">
        <f>IF(Table1[[#This Row],[SpreadActual]]&lt;Table1[[#This Row],[SpreadFavorite]],1,0)</f>
        <v>0</v>
      </c>
      <c r="P10987">
        <v>40.5</v>
      </c>
      <c r="Q10987" t="s">
        <v>166</v>
      </c>
      <c r="R10987" t="b">
        <v>0</v>
      </c>
      <c r="S10987">
        <v>37</v>
      </c>
      <c r="T10987">
        <v>2</v>
      </c>
      <c r="U10987">
        <v>39</v>
      </c>
    </row>
    <row r="10988" spans="1:22" x14ac:dyDescent="0.2">
      <c r="A10988" s="1">
        <v>41606</v>
      </c>
      <c r="B10988">
        <v>2013</v>
      </c>
      <c r="C10988">
        <f>_xlfn.MAXIFS(Table1[ScheduleWeekWritten],Table1[ScheduleSeason],Table1[[#This Row],[ScheduleSeason]])</f>
        <v>17</v>
      </c>
      <c r="D10988">
        <v>13</v>
      </c>
      <c r="E10988" cm="1">
        <f t="array" ref="E10988">_xlfn.XLOOKUP(Table1[[#This Row],[ScheduleWeekWritten]],Table3[Game],100+Table3[Increase],Table1[[#This Row],[ScheduleWeekWritten]])</f>
        <v>13</v>
      </c>
      <c r="F10988" t="b">
        <v>0</v>
      </c>
      <c r="G10988" t="s">
        <v>67</v>
      </c>
      <c r="H10988">
        <v>31</v>
      </c>
      <c r="I10988">
        <v>24</v>
      </c>
      <c r="J10988" t="s">
        <v>20</v>
      </c>
      <c r="K10988" t="s">
        <v>68</v>
      </c>
      <c r="L10988" t="str">
        <f>_xlfn.XLOOKUP(Table1[[#This Row],[TeamFavoriteID]],Table2[team_id],Table2[team_name],_xlfn.XLOOKUP(Table1[[#This Row],[TeamFavoriteID]],Table2[team_id_pfr],Table2[team_name],"Even"))</f>
        <v>Dallas Cowboys</v>
      </c>
      <c r="M10988">
        <v>-8</v>
      </c>
      <c r="N10988">
        <f>IF(Table1[[#This Row],[TeamFavorite]]=Table1[[#This Row],[TeamHome]],Table1[[#This Row],[ScoreAway]]-Table1[[#This Row],[ScoreHome]],Table1[[#This Row],[ScoreHome]]-Table1[[#This Row],[ScoreAway]])</f>
        <v>-7</v>
      </c>
      <c r="O10988">
        <f>IF(Table1[[#This Row],[SpreadActual]]&lt;Table1[[#This Row],[SpreadFavorite]],1,0)</f>
        <v>0</v>
      </c>
      <c r="P10988">
        <v>48</v>
      </c>
      <c r="Q10988" t="s">
        <v>192</v>
      </c>
      <c r="R10988" t="b">
        <v>0</v>
      </c>
      <c r="S10988">
        <v>72</v>
      </c>
      <c r="T10988">
        <v>0</v>
      </c>
      <c r="V10988" t="s">
        <v>103</v>
      </c>
    </row>
    <row r="10989" spans="1:22" x14ac:dyDescent="0.2">
      <c r="A10989" s="1">
        <v>41606</v>
      </c>
      <c r="B10989">
        <v>2013</v>
      </c>
      <c r="C10989">
        <f>_xlfn.MAXIFS(Table1[ScheduleWeekWritten],Table1[ScheduleSeason],Table1[[#This Row],[ScheduleSeason]])</f>
        <v>17</v>
      </c>
      <c r="D10989">
        <v>13</v>
      </c>
      <c r="E10989" cm="1">
        <f t="array" ref="E10989">_xlfn.XLOOKUP(Table1[[#This Row],[ScheduleWeekWritten]],Table3[Game],100+Table3[Increase],Table1[[#This Row],[ScheduleWeekWritten]])</f>
        <v>13</v>
      </c>
      <c r="F10989" t="b">
        <v>0</v>
      </c>
      <c r="G10989" t="s">
        <v>45</v>
      </c>
      <c r="H10989">
        <v>40</v>
      </c>
      <c r="I10989">
        <v>10</v>
      </c>
      <c r="J10989" t="s">
        <v>33</v>
      </c>
      <c r="K10989" t="s">
        <v>79</v>
      </c>
      <c r="L10989" t="str">
        <f>_xlfn.XLOOKUP(Table1[[#This Row],[TeamFavoriteID]],Table2[team_id],Table2[team_name],_xlfn.XLOOKUP(Table1[[#This Row],[TeamFavoriteID]],Table2[team_id_pfr],Table2[team_name],"Even"))</f>
        <v>Detroit Lions</v>
      </c>
      <c r="M10989">
        <v>-6</v>
      </c>
      <c r="N10989">
        <f>IF(Table1[[#This Row],[TeamFavorite]]=Table1[[#This Row],[TeamHome]],Table1[[#This Row],[ScoreAway]]-Table1[[#This Row],[ScoreHome]],Table1[[#This Row],[ScoreHome]]-Table1[[#This Row],[ScoreAway]])</f>
        <v>-30</v>
      </c>
      <c r="O10989">
        <f>IF(Table1[[#This Row],[SpreadActual]]&lt;Table1[[#This Row],[SpreadFavorite]],1,0)</f>
        <v>1</v>
      </c>
      <c r="P10989">
        <v>48.5</v>
      </c>
      <c r="Q10989" t="s">
        <v>181</v>
      </c>
      <c r="R10989" t="b">
        <v>0</v>
      </c>
      <c r="S10989">
        <v>72</v>
      </c>
      <c r="T10989">
        <v>0</v>
      </c>
      <c r="V10989" t="s">
        <v>103</v>
      </c>
    </row>
    <row r="10990" spans="1:22" x14ac:dyDescent="0.2">
      <c r="A10990" s="1">
        <v>41609</v>
      </c>
      <c r="B10990">
        <v>2013</v>
      </c>
      <c r="C10990">
        <f>_xlfn.MAXIFS(Table1[ScheduleWeekWritten],Table1[ScheduleSeason],Table1[[#This Row],[ScheduleSeason]])</f>
        <v>17</v>
      </c>
      <c r="D10990">
        <v>13</v>
      </c>
      <c r="E10990" cm="1">
        <f t="array" ref="E10990">_xlfn.XLOOKUP(Table1[[#This Row],[ScheduleWeekWritten]],Table3[Game],100+Table3[Increase],Table1[[#This Row],[ScheduleWeekWritten]])</f>
        <v>13</v>
      </c>
      <c r="F10990" t="b">
        <v>0</v>
      </c>
      <c r="G10990" t="s">
        <v>28</v>
      </c>
      <c r="H10990">
        <v>31</v>
      </c>
      <c r="I10990">
        <v>34</v>
      </c>
      <c r="J10990" t="s">
        <v>38</v>
      </c>
      <c r="K10990" t="s">
        <v>43</v>
      </c>
      <c r="L10990" t="str">
        <f>_xlfn.XLOOKUP(Table1[[#This Row],[TeamFavoriteID]],Table2[team_id],Table2[team_name],_xlfn.XLOOKUP(Table1[[#This Row],[TeamFavoriteID]],Table2[team_id_pfr],Table2[team_name],"Even"))</f>
        <v>Buffalo Bills</v>
      </c>
      <c r="M10990">
        <v>-4.5</v>
      </c>
      <c r="N10990">
        <f>IF(Table1[[#This Row],[TeamFavorite]]=Table1[[#This Row],[TeamHome]],Table1[[#This Row],[ScoreAway]]-Table1[[#This Row],[ScoreHome]],Table1[[#This Row],[ScoreHome]]-Table1[[#This Row],[ScoreAway]])</f>
        <v>3</v>
      </c>
      <c r="O10990">
        <f>IF(Table1[[#This Row],[SpreadActual]]&lt;Table1[[#This Row],[SpreadFavorite]],1,0)</f>
        <v>0</v>
      </c>
      <c r="P10990">
        <v>48.5</v>
      </c>
      <c r="Q10990" t="s">
        <v>191</v>
      </c>
      <c r="R10990" t="b">
        <v>1</v>
      </c>
      <c r="S10990">
        <v>72</v>
      </c>
      <c r="T10990">
        <v>0</v>
      </c>
      <c r="V10990" t="s">
        <v>103</v>
      </c>
    </row>
    <row r="10991" spans="1:22" x14ac:dyDescent="0.2">
      <c r="A10991" s="1">
        <v>41609</v>
      </c>
      <c r="B10991">
        <v>2013</v>
      </c>
      <c r="C10991">
        <f>_xlfn.MAXIFS(Table1[ScheduleWeekWritten],Table1[ScheduleSeason],Table1[[#This Row],[ScheduleSeason]])</f>
        <v>17</v>
      </c>
      <c r="D10991">
        <v>13</v>
      </c>
      <c r="E10991" cm="1">
        <f t="array" ref="E10991">_xlfn.XLOOKUP(Table1[[#This Row],[ScheduleWeekWritten]],Table3[Game],100+Table3[Increase],Table1[[#This Row],[ScheduleWeekWritten]])</f>
        <v>13</v>
      </c>
      <c r="F10991" t="b">
        <v>0</v>
      </c>
      <c r="G10991" t="s">
        <v>152</v>
      </c>
      <c r="H10991">
        <v>27</v>
      </c>
      <c r="I10991">
        <v>6</v>
      </c>
      <c r="J10991" t="s">
        <v>127</v>
      </c>
      <c r="K10991" t="s">
        <v>162</v>
      </c>
      <c r="L10991" t="str">
        <f>_xlfn.XLOOKUP(Table1[[#This Row],[TeamFavoriteID]],Table2[team_id],Table2[team_name],_xlfn.XLOOKUP(Table1[[#This Row],[TeamFavoriteID]],Table2[team_id_pfr],Table2[team_name],"Even"))</f>
        <v>Carolina Panthers</v>
      </c>
      <c r="M10991">
        <v>-6.5</v>
      </c>
      <c r="N10991">
        <f>IF(Table1[[#This Row],[TeamFavorite]]=Table1[[#This Row],[TeamHome]],Table1[[#This Row],[ScoreAway]]-Table1[[#This Row],[ScoreHome]],Table1[[#This Row],[ScoreHome]]-Table1[[#This Row],[ScoreAway]])</f>
        <v>-21</v>
      </c>
      <c r="O10991">
        <f>IF(Table1[[#This Row],[SpreadActual]]&lt;Table1[[#This Row],[SpreadFavorite]],1,0)</f>
        <v>1</v>
      </c>
      <c r="P10991">
        <v>40.5</v>
      </c>
      <c r="Q10991" t="s">
        <v>160</v>
      </c>
      <c r="R10991" t="b">
        <v>0</v>
      </c>
      <c r="S10991">
        <v>57</v>
      </c>
      <c r="T10991">
        <v>5</v>
      </c>
      <c r="U10991">
        <v>55</v>
      </c>
    </row>
    <row r="10992" spans="1:22" x14ac:dyDescent="0.2">
      <c r="A10992" s="1">
        <v>41609</v>
      </c>
      <c r="B10992">
        <v>2013</v>
      </c>
      <c r="C10992">
        <f>_xlfn.MAXIFS(Table1[ScheduleWeekWritten],Table1[ScheduleSeason],Table1[[#This Row],[ScheduleSeason]])</f>
        <v>17</v>
      </c>
      <c r="D10992">
        <v>13</v>
      </c>
      <c r="E10992" cm="1">
        <f t="array" ref="E10992">_xlfn.XLOOKUP(Table1[[#This Row],[ScheduleWeekWritten]],Table3[Game],100+Table3[Increase],Table1[[#This Row],[ScheduleWeekWritten]])</f>
        <v>13</v>
      </c>
      <c r="F10992" t="b">
        <v>0</v>
      </c>
      <c r="G10992" t="s">
        <v>62</v>
      </c>
      <c r="H10992">
        <v>28</v>
      </c>
      <c r="I10992">
        <v>32</v>
      </c>
      <c r="J10992" t="s">
        <v>154</v>
      </c>
      <c r="K10992" t="s">
        <v>63</v>
      </c>
      <c r="L10992" t="str">
        <f>_xlfn.XLOOKUP(Table1[[#This Row],[TeamFavoriteID]],Table2[team_id],Table2[team_name],_xlfn.XLOOKUP(Table1[[#This Row],[TeamFavoriteID]],Table2[team_id_pfr],Table2[team_name],"Even"))</f>
        <v>Cleveland Browns</v>
      </c>
      <c r="M10992">
        <v>-7.5</v>
      </c>
      <c r="N10992">
        <f>IF(Table1[[#This Row],[TeamFavorite]]=Table1[[#This Row],[TeamHome]],Table1[[#This Row],[ScoreAway]]-Table1[[#This Row],[ScoreHome]],Table1[[#This Row],[ScoreHome]]-Table1[[#This Row],[ScoreAway]])</f>
        <v>4</v>
      </c>
      <c r="O10992">
        <f>IF(Table1[[#This Row],[SpreadActual]]&lt;Table1[[#This Row],[SpreadFavorite]],1,0)</f>
        <v>0</v>
      </c>
      <c r="P10992">
        <v>39</v>
      </c>
      <c r="Q10992" t="s">
        <v>170</v>
      </c>
      <c r="R10992" t="b">
        <v>0</v>
      </c>
      <c r="S10992">
        <v>44</v>
      </c>
      <c r="T10992">
        <v>8</v>
      </c>
      <c r="U10992">
        <v>61</v>
      </c>
    </row>
    <row r="10993" spans="1:22" x14ac:dyDescent="0.2">
      <c r="A10993" s="1">
        <v>41609</v>
      </c>
      <c r="B10993">
        <v>2013</v>
      </c>
      <c r="C10993">
        <f>_xlfn.MAXIFS(Table1[ScheduleWeekWritten],Table1[ScheduleSeason],Table1[[#This Row],[ScheduleSeason]])</f>
        <v>17</v>
      </c>
      <c r="D10993">
        <v>13</v>
      </c>
      <c r="E10993" cm="1">
        <f t="array" ref="E10993">_xlfn.XLOOKUP(Table1[[#This Row],[ScheduleWeekWritten]],Table3[Game],100+Table3[Increase],Table1[[#This Row],[ScheduleWeekWritten]])</f>
        <v>13</v>
      </c>
      <c r="F10993" t="b">
        <v>0</v>
      </c>
      <c r="G10993" t="s">
        <v>177</v>
      </c>
      <c r="H10993">
        <v>31</v>
      </c>
      <c r="I10993">
        <v>34</v>
      </c>
      <c r="J10993" t="s">
        <v>115</v>
      </c>
      <c r="K10993" t="s">
        <v>70</v>
      </c>
      <c r="L10993" t="str">
        <f>_xlfn.XLOOKUP(Table1[[#This Row],[TeamFavoriteID]],Table2[team_id],Table2[team_name],_xlfn.XLOOKUP(Table1[[#This Row],[TeamFavoriteID]],Table2[team_id_pfr],Table2[team_name],"Even"))</f>
        <v>Boston Patriots</v>
      </c>
      <c r="M10993">
        <v>-6.5</v>
      </c>
      <c r="N10993">
        <f>IF(Table1[[#This Row],[TeamFavorite]]=Table1[[#This Row],[TeamHome]],Table1[[#This Row],[ScoreAway]]-Table1[[#This Row],[ScoreHome]],Table1[[#This Row],[ScoreHome]]-Table1[[#This Row],[ScoreAway]])</f>
        <v>-3</v>
      </c>
      <c r="O10993">
        <f>IF(Table1[[#This Row],[SpreadActual]]&lt;Table1[[#This Row],[SpreadFavorite]],1,0)</f>
        <v>0</v>
      </c>
      <c r="P10993">
        <v>47.5</v>
      </c>
      <c r="Q10993" t="s">
        <v>178</v>
      </c>
      <c r="R10993" t="b">
        <v>0</v>
      </c>
      <c r="S10993">
        <v>67</v>
      </c>
      <c r="T10993">
        <v>7</v>
      </c>
      <c r="U10993">
        <v>72</v>
      </c>
      <c r="V10993" t="s">
        <v>193</v>
      </c>
    </row>
    <row r="10994" spans="1:22" x14ac:dyDescent="0.2">
      <c r="A10994" s="1">
        <v>41609</v>
      </c>
      <c r="B10994">
        <v>2013</v>
      </c>
      <c r="C10994">
        <f>_xlfn.MAXIFS(Table1[ScheduleWeekWritten],Table1[ScheduleSeason],Table1[[#This Row],[ScheduleSeason]])</f>
        <v>17</v>
      </c>
      <c r="D10994">
        <v>13</v>
      </c>
      <c r="E10994" cm="1">
        <f t="array" ref="E10994">_xlfn.XLOOKUP(Table1[[#This Row],[ScheduleWeekWritten]],Table3[Game],100+Table3[Increase],Table1[[#This Row],[ScheduleWeekWritten]])</f>
        <v>13</v>
      </c>
      <c r="F10994" t="b">
        <v>0</v>
      </c>
      <c r="G10994" t="s">
        <v>140</v>
      </c>
      <c r="H10994">
        <v>22</v>
      </c>
      <c r="I10994">
        <v>14</v>
      </c>
      <c r="J10994" t="s">
        <v>171</v>
      </c>
      <c r="K10994" t="s">
        <v>72</v>
      </c>
      <c r="L10994" t="str">
        <f>_xlfn.XLOOKUP(Table1[[#This Row],[TeamFavoriteID]],Table2[team_id],Table2[team_name],_xlfn.XLOOKUP(Table1[[#This Row],[TeamFavoriteID]],Table2[team_id_pfr],Table2[team_name],"Even"))</f>
        <v>Baltimore Colts</v>
      </c>
      <c r="M10994">
        <v>-3.5</v>
      </c>
      <c r="N10994">
        <f>IF(Table1[[#This Row],[TeamFavorite]]=Table1[[#This Row],[TeamHome]],Table1[[#This Row],[ScoreAway]]-Table1[[#This Row],[ScoreHome]],Table1[[#This Row],[ScoreHome]]-Table1[[#This Row],[ScoreAway]])</f>
        <v>8</v>
      </c>
      <c r="O10994">
        <f>IF(Table1[[#This Row],[SpreadActual]]&lt;Table1[[#This Row],[SpreadFavorite]],1,0)</f>
        <v>0</v>
      </c>
      <c r="P10994">
        <v>46</v>
      </c>
      <c r="Q10994" t="s">
        <v>190</v>
      </c>
      <c r="R10994" t="b">
        <v>0</v>
      </c>
      <c r="S10994">
        <v>72</v>
      </c>
      <c r="T10994">
        <v>0</v>
      </c>
      <c r="V10994" t="s">
        <v>103</v>
      </c>
    </row>
    <row r="10995" spans="1:22" x14ac:dyDescent="0.2">
      <c r="A10995" s="1">
        <v>41609</v>
      </c>
      <c r="B10995">
        <v>2013</v>
      </c>
      <c r="C10995">
        <f>_xlfn.MAXIFS(Table1[ScheduleWeekWritten],Table1[ScheduleSeason],Table1[[#This Row],[ScheduleSeason]])</f>
        <v>17</v>
      </c>
      <c r="D10995">
        <v>13</v>
      </c>
      <c r="E10995" cm="1">
        <f t="array" ref="E10995">_xlfn.XLOOKUP(Table1[[#This Row],[ScheduleWeekWritten]],Table3[Game],100+Table3[Increase],Table1[[#This Row],[ScheduleWeekWritten]])</f>
        <v>13</v>
      </c>
      <c r="F10995" t="b">
        <v>0</v>
      </c>
      <c r="G10995" t="s">
        <v>42</v>
      </c>
      <c r="H10995">
        <v>28</v>
      </c>
      <c r="I10995">
        <v>35</v>
      </c>
      <c r="J10995" t="s">
        <v>24</v>
      </c>
      <c r="K10995" t="s">
        <v>88</v>
      </c>
      <c r="L10995" t="str">
        <f>_xlfn.XLOOKUP(Table1[[#This Row],[TeamFavoriteID]],Table2[team_id],Table2[team_name],_xlfn.XLOOKUP(Table1[[#This Row],[TeamFavoriteID]],Table2[team_id_pfr],Table2[team_name],"Even"))</f>
        <v>Denver Broncos</v>
      </c>
      <c r="M10995">
        <v>-6</v>
      </c>
      <c r="N10995">
        <f>IF(Table1[[#This Row],[TeamFavorite]]=Table1[[#This Row],[TeamHome]],Table1[[#This Row],[ScoreAway]]-Table1[[#This Row],[ScoreHome]],Table1[[#This Row],[ScoreHome]]-Table1[[#This Row],[ScoreAway]])</f>
        <v>-7</v>
      </c>
      <c r="O10995">
        <f>IF(Table1[[#This Row],[SpreadActual]]&lt;Table1[[#This Row],[SpreadFavorite]],1,0)</f>
        <v>1</v>
      </c>
      <c r="P10995">
        <v>50</v>
      </c>
      <c r="Q10995" t="s">
        <v>117</v>
      </c>
      <c r="R10995" t="b">
        <v>0</v>
      </c>
      <c r="S10995">
        <v>55</v>
      </c>
      <c r="T10995">
        <v>4</v>
      </c>
      <c r="U10995">
        <v>47</v>
      </c>
    </row>
    <row r="10996" spans="1:22" x14ac:dyDescent="0.2">
      <c r="A10996" s="1">
        <v>41609</v>
      </c>
      <c r="B10996">
        <v>2013</v>
      </c>
      <c r="C10996">
        <f>_xlfn.MAXIFS(Table1[ScheduleWeekWritten],Table1[ScheduleSeason],Table1[[#This Row],[ScheduleSeason]])</f>
        <v>17</v>
      </c>
      <c r="D10996">
        <v>13</v>
      </c>
      <c r="E10996" cm="1">
        <f t="array" ref="E10996">_xlfn.XLOOKUP(Table1[[#This Row],[ScheduleWeekWritten]],Table3[Game],100+Table3[Increase],Table1[[#This Row],[ScheduleWeekWritten]])</f>
        <v>13</v>
      </c>
      <c r="F10996" t="b">
        <v>0</v>
      </c>
      <c r="G10996" t="s">
        <v>54</v>
      </c>
      <c r="H10996">
        <v>23</v>
      </c>
      <c r="I10996">
        <v>20</v>
      </c>
      <c r="J10996" t="s">
        <v>46</v>
      </c>
      <c r="K10996" t="s">
        <v>55</v>
      </c>
      <c r="L10996" t="str">
        <f>_xlfn.XLOOKUP(Table1[[#This Row],[TeamFavoriteID]],Table2[team_id],Table2[team_name],_xlfn.XLOOKUP(Table1[[#This Row],[TeamFavoriteID]],Table2[team_id_pfr],Table2[team_name],"Even"))</f>
        <v>Minnesota Vikings</v>
      </c>
      <c r="M10996">
        <v>-1</v>
      </c>
      <c r="N10996">
        <f>IF(Table1[[#This Row],[TeamFavorite]]=Table1[[#This Row],[TeamHome]],Table1[[#This Row],[ScoreAway]]-Table1[[#This Row],[ScoreHome]],Table1[[#This Row],[ScoreHome]]-Table1[[#This Row],[ScoreAway]])</f>
        <v>-3</v>
      </c>
      <c r="O10996">
        <f>IF(Table1[[#This Row],[SpreadActual]]&lt;Table1[[#This Row],[SpreadFavorite]],1,0)</f>
        <v>1</v>
      </c>
      <c r="P10996">
        <v>50.5</v>
      </c>
      <c r="Q10996" t="s">
        <v>194</v>
      </c>
      <c r="R10996" t="b">
        <v>0</v>
      </c>
      <c r="S10996">
        <v>72</v>
      </c>
      <c r="T10996">
        <v>0</v>
      </c>
      <c r="V10996" t="s">
        <v>103</v>
      </c>
    </row>
    <row r="10997" spans="1:22" x14ac:dyDescent="0.2">
      <c r="A10997" s="1">
        <v>41609</v>
      </c>
      <c r="B10997">
        <v>2013</v>
      </c>
      <c r="C10997">
        <f>_xlfn.MAXIFS(Table1[ScheduleWeekWritten],Table1[ScheduleSeason],Table1[[#This Row],[ScheduleSeason]])</f>
        <v>17</v>
      </c>
      <c r="D10997">
        <v>13</v>
      </c>
      <c r="E10997" cm="1">
        <f t="array" ref="E10997">_xlfn.XLOOKUP(Table1[[#This Row],[ScheduleWeekWritten]],Table3[Game],100+Table3[Increase],Table1[[#This Row],[ScheduleWeekWritten]])</f>
        <v>13</v>
      </c>
      <c r="F10997" t="b">
        <v>0</v>
      </c>
      <c r="G10997" t="s">
        <v>31</v>
      </c>
      <c r="H10997">
        <v>3</v>
      </c>
      <c r="I10997">
        <v>23</v>
      </c>
      <c r="J10997" t="s">
        <v>19</v>
      </c>
      <c r="K10997" t="s">
        <v>32</v>
      </c>
      <c r="L10997" t="str">
        <f>_xlfn.XLOOKUP(Table1[[#This Row],[TeamFavoriteID]],Table2[team_id],Table2[team_name],_xlfn.XLOOKUP(Table1[[#This Row],[TeamFavoriteID]],Table2[team_id_pfr],Table2[team_name],"Even"))</f>
        <v>New York Jets</v>
      </c>
      <c r="M10997">
        <v>-2</v>
      </c>
      <c r="N10997">
        <f>IF(Table1[[#This Row],[TeamFavorite]]=Table1[[#This Row],[TeamHome]],Table1[[#This Row],[ScoreAway]]-Table1[[#This Row],[ScoreHome]],Table1[[#This Row],[ScoreHome]]-Table1[[#This Row],[ScoreAway]])</f>
        <v>20</v>
      </c>
      <c r="O10997">
        <f>IF(Table1[[#This Row],[SpreadActual]]&lt;Table1[[#This Row],[SpreadFavorite]],1,0)</f>
        <v>0</v>
      </c>
      <c r="P10997">
        <v>40.5</v>
      </c>
      <c r="Q10997" t="s">
        <v>197</v>
      </c>
      <c r="R10997" t="b">
        <v>0</v>
      </c>
      <c r="S10997">
        <v>49</v>
      </c>
      <c r="T10997">
        <v>5</v>
      </c>
      <c r="U10997">
        <v>59</v>
      </c>
    </row>
    <row r="10998" spans="1:22" x14ac:dyDescent="0.2">
      <c r="A10998" s="1">
        <v>41609</v>
      </c>
      <c r="B10998">
        <v>2013</v>
      </c>
      <c r="C10998">
        <f>_xlfn.MAXIFS(Table1[ScheduleWeekWritten],Table1[ScheduleSeason],Table1[[#This Row],[ScheduleSeason]])</f>
        <v>17</v>
      </c>
      <c r="D10998">
        <v>13</v>
      </c>
      <c r="E10998" cm="1">
        <f t="array" ref="E10998">_xlfn.XLOOKUP(Table1[[#This Row],[ScheduleWeekWritten]],Table3[Game],100+Table3[Increase],Table1[[#This Row],[ScheduleWeekWritten]])</f>
        <v>13</v>
      </c>
      <c r="F10998" t="b">
        <v>0</v>
      </c>
      <c r="G10998" t="s">
        <v>58</v>
      </c>
      <c r="H10998">
        <v>24</v>
      </c>
      <c r="I10998">
        <v>21</v>
      </c>
      <c r="J10998" t="s">
        <v>149</v>
      </c>
      <c r="K10998" t="s">
        <v>77</v>
      </c>
      <c r="L10998" t="str">
        <f>_xlfn.XLOOKUP(Table1[[#This Row],[TeamFavoriteID]],Table2[team_id],Table2[team_name],_xlfn.XLOOKUP(Table1[[#This Row],[TeamFavoriteID]],Table2[team_id_pfr],Table2[team_name],"Even"))</f>
        <v>Philadelphia Eagles</v>
      </c>
      <c r="M10998">
        <v>-3.5</v>
      </c>
      <c r="N10998">
        <f>IF(Table1[[#This Row],[TeamFavorite]]=Table1[[#This Row],[TeamHome]],Table1[[#This Row],[ScoreAway]]-Table1[[#This Row],[ScoreHome]],Table1[[#This Row],[ScoreHome]]-Table1[[#This Row],[ScoreAway]])</f>
        <v>-3</v>
      </c>
      <c r="O10998">
        <f>IF(Table1[[#This Row],[SpreadActual]]&lt;Table1[[#This Row],[SpreadFavorite]],1,0)</f>
        <v>0</v>
      </c>
      <c r="P10998">
        <v>48.5</v>
      </c>
      <c r="Q10998" t="s">
        <v>183</v>
      </c>
      <c r="R10998" t="b">
        <v>0</v>
      </c>
      <c r="S10998">
        <v>47</v>
      </c>
      <c r="T10998">
        <v>5</v>
      </c>
      <c r="U10998">
        <v>53</v>
      </c>
    </row>
    <row r="10999" spans="1:22" x14ac:dyDescent="0.2">
      <c r="A10999" s="1">
        <v>41609</v>
      </c>
      <c r="B10999">
        <v>2013</v>
      </c>
      <c r="C10999">
        <f>_xlfn.MAXIFS(Table1[ScheduleWeekWritten],Table1[ScheduleSeason],Table1[[#This Row],[ScheduleSeason]])</f>
        <v>17</v>
      </c>
      <c r="D10999">
        <v>13</v>
      </c>
      <c r="E10999" cm="1">
        <f t="array" ref="E10999">_xlfn.XLOOKUP(Table1[[#This Row],[ScheduleWeekWritten]],Table3[Game],100+Table3[Increase],Table1[[#This Row],[ScheduleWeekWritten]])</f>
        <v>13</v>
      </c>
      <c r="F10999" t="b">
        <v>0</v>
      </c>
      <c r="G10999" t="s">
        <v>27</v>
      </c>
      <c r="H10999">
        <v>10</v>
      </c>
      <c r="I10999">
        <v>17</v>
      </c>
      <c r="J10999" t="s">
        <v>101</v>
      </c>
      <c r="K10999" t="s">
        <v>104</v>
      </c>
      <c r="L10999" t="str">
        <f>_xlfn.XLOOKUP(Table1[[#This Row],[TeamFavoriteID]],Table2[team_id],Table2[team_name],_xlfn.XLOOKUP(Table1[[#This Row],[TeamFavoriteID]],Table2[team_id_pfr],Table2[team_name],"Even"))</f>
        <v>Cincinnati Bengals</v>
      </c>
      <c r="M10999">
        <v>-1.5</v>
      </c>
      <c r="N10999">
        <f>IF(Table1[[#This Row],[TeamFavorite]]=Table1[[#This Row],[TeamHome]],Table1[[#This Row],[ScoreAway]]-Table1[[#This Row],[ScoreHome]],Table1[[#This Row],[ScoreHome]]-Table1[[#This Row],[ScoreAway]])</f>
        <v>-7</v>
      </c>
      <c r="O10999">
        <f>IF(Table1[[#This Row],[SpreadActual]]&lt;Table1[[#This Row],[SpreadFavorite]],1,0)</f>
        <v>1</v>
      </c>
      <c r="P10999">
        <v>48.5</v>
      </c>
      <c r="Q10999" t="s">
        <v>94</v>
      </c>
      <c r="R10999" t="b">
        <v>0</v>
      </c>
      <c r="S10999">
        <v>77</v>
      </c>
      <c r="T10999">
        <v>5</v>
      </c>
      <c r="U10999">
        <v>26</v>
      </c>
    </row>
    <row r="11000" spans="1:22" x14ac:dyDescent="0.2">
      <c r="A11000" s="1">
        <v>41609</v>
      </c>
      <c r="B11000">
        <v>2013</v>
      </c>
      <c r="C11000">
        <f>_xlfn.MAXIFS(Table1[ScheduleWeekWritten],Table1[ScheduleSeason],Table1[[#This Row],[ScheduleSeason]])</f>
        <v>17</v>
      </c>
      <c r="D11000">
        <v>13</v>
      </c>
      <c r="E11000" cm="1">
        <f t="array" ref="E11000">_xlfn.XLOOKUP(Table1[[#This Row],[ScheduleWeekWritten]],Table3[Game],100+Table3[Increase],Table1[[#This Row],[ScheduleWeekWritten]])</f>
        <v>13</v>
      </c>
      <c r="F11000" t="b">
        <v>0</v>
      </c>
      <c r="G11000" t="s">
        <v>53</v>
      </c>
      <c r="H11000">
        <v>23</v>
      </c>
      <c r="I11000">
        <v>13</v>
      </c>
      <c r="J11000" t="s">
        <v>153</v>
      </c>
      <c r="K11000" t="s">
        <v>87</v>
      </c>
      <c r="L11000" t="str">
        <f>_xlfn.XLOOKUP(Table1[[#This Row],[TeamFavoriteID]],Table2[team_id],Table2[team_name],_xlfn.XLOOKUP(Table1[[#This Row],[TeamFavoriteID]],Table2[team_id_pfr],Table2[team_name],"Even"))</f>
        <v>San Francisco 49ers</v>
      </c>
      <c r="M11000">
        <v>-7.5</v>
      </c>
      <c r="N11000">
        <f>IF(Table1[[#This Row],[TeamFavorite]]=Table1[[#This Row],[TeamHome]],Table1[[#This Row],[ScoreAway]]-Table1[[#This Row],[ScoreHome]],Table1[[#This Row],[ScoreHome]]-Table1[[#This Row],[ScoreAway]])</f>
        <v>-10</v>
      </c>
      <c r="O11000">
        <f>IF(Table1[[#This Row],[SpreadActual]]&lt;Table1[[#This Row],[SpreadFavorite]],1,0)</f>
        <v>1</v>
      </c>
      <c r="P11000">
        <v>40</v>
      </c>
      <c r="Q11000" t="s">
        <v>118</v>
      </c>
      <c r="R11000" t="b">
        <v>0</v>
      </c>
      <c r="S11000">
        <v>66</v>
      </c>
      <c r="T11000">
        <v>6</v>
      </c>
      <c r="U11000">
        <v>72</v>
      </c>
      <c r="V11000" t="s">
        <v>1</v>
      </c>
    </row>
    <row r="11001" spans="1:22" x14ac:dyDescent="0.2">
      <c r="A11001" s="1">
        <v>41609</v>
      </c>
      <c r="B11001">
        <v>2013</v>
      </c>
      <c r="C11001">
        <f>_xlfn.MAXIFS(Table1[ScheduleWeekWritten],Table1[ScheduleSeason],Table1[[#This Row],[ScheduleSeason]])</f>
        <v>17</v>
      </c>
      <c r="D11001">
        <v>13</v>
      </c>
      <c r="E11001" cm="1">
        <f t="array" ref="E11001">_xlfn.XLOOKUP(Table1[[#This Row],[ScheduleWeekWritten]],Table3[Game],100+Table3[Increase],Table1[[#This Row],[ScheduleWeekWritten]])</f>
        <v>13</v>
      </c>
      <c r="F11001" t="b">
        <v>0</v>
      </c>
      <c r="G11001" t="s">
        <v>61</v>
      </c>
      <c r="H11001">
        <v>17</v>
      </c>
      <c r="I11001">
        <v>24</v>
      </c>
      <c r="J11001" t="s">
        <v>50</v>
      </c>
      <c r="K11001" t="s">
        <v>85</v>
      </c>
      <c r="L11001" t="str">
        <f>_xlfn.XLOOKUP(Table1[[#This Row],[TeamFavoriteID]],Table2[team_id],Table2[team_name],_xlfn.XLOOKUP(Table1[[#This Row],[TeamFavoriteID]],Table2[team_id_pfr],Table2[team_name],"Even"))</f>
        <v>Washington Commanders</v>
      </c>
      <c r="M11001">
        <v>-1</v>
      </c>
      <c r="N11001">
        <f>IF(Table1[[#This Row],[TeamFavorite]]=Table1[[#This Row],[TeamHome]],Table1[[#This Row],[ScoreAway]]-Table1[[#This Row],[ScoreHome]],Table1[[#This Row],[ScoreHome]]-Table1[[#This Row],[ScoreAway]])</f>
        <v>-7</v>
      </c>
      <c r="O11001">
        <f>IF(Table1[[#This Row],[SpreadActual]]&lt;Table1[[#This Row],[SpreadFavorite]],1,0)</f>
        <v>1</v>
      </c>
      <c r="P11001">
        <v>44.5</v>
      </c>
      <c r="Q11001" t="s">
        <v>165</v>
      </c>
      <c r="R11001" t="b">
        <v>0</v>
      </c>
      <c r="S11001">
        <v>43</v>
      </c>
      <c r="T11001">
        <v>3</v>
      </c>
      <c r="U11001">
        <v>72</v>
      </c>
    </row>
    <row r="11002" spans="1:22" x14ac:dyDescent="0.2">
      <c r="A11002" s="1">
        <v>41610</v>
      </c>
      <c r="B11002">
        <v>2013</v>
      </c>
      <c r="C11002">
        <f>_xlfn.MAXIFS(Table1[ScheduleWeekWritten],Table1[ScheduleSeason],Table1[[#This Row],[ScheduleSeason]])</f>
        <v>17</v>
      </c>
      <c r="D11002">
        <v>13</v>
      </c>
      <c r="E11002" cm="1">
        <f t="array" ref="E11002">_xlfn.XLOOKUP(Table1[[#This Row],[ScheduleWeekWritten]],Table3[Game],100+Table3[Increase],Table1[[#This Row],[ScheduleWeekWritten]])</f>
        <v>13</v>
      </c>
      <c r="F11002" t="b">
        <v>0</v>
      </c>
      <c r="G11002" t="s">
        <v>128</v>
      </c>
      <c r="H11002">
        <v>34</v>
      </c>
      <c r="I11002">
        <v>7</v>
      </c>
      <c r="J11002" t="s">
        <v>95</v>
      </c>
      <c r="K11002" t="s">
        <v>132</v>
      </c>
      <c r="L11002" t="str">
        <f>_xlfn.XLOOKUP(Table1[[#This Row],[TeamFavoriteID]],Table2[team_id],Table2[team_name],_xlfn.XLOOKUP(Table1[[#This Row],[TeamFavoriteID]],Table2[team_id_pfr],Table2[team_name],"Even"))</f>
        <v>Seattle Seahawks</v>
      </c>
      <c r="M11002">
        <v>-5</v>
      </c>
      <c r="N11002">
        <f>IF(Table1[[#This Row],[TeamFavorite]]=Table1[[#This Row],[TeamHome]],Table1[[#This Row],[ScoreAway]]-Table1[[#This Row],[ScoreHome]],Table1[[#This Row],[ScoreHome]]-Table1[[#This Row],[ScoreAway]])</f>
        <v>-27</v>
      </c>
      <c r="O11002">
        <f>IF(Table1[[#This Row],[SpreadActual]]&lt;Table1[[#This Row],[SpreadFavorite]],1,0)</f>
        <v>1</v>
      </c>
      <c r="P11002">
        <v>47.5</v>
      </c>
      <c r="Q11002" t="s">
        <v>180</v>
      </c>
      <c r="R11002" t="b">
        <v>0</v>
      </c>
      <c r="S11002">
        <v>42</v>
      </c>
      <c r="T11002">
        <v>6</v>
      </c>
      <c r="U11002">
        <v>62</v>
      </c>
    </row>
    <row r="11003" spans="1:22" x14ac:dyDescent="0.2">
      <c r="A11003" s="1">
        <v>41613</v>
      </c>
      <c r="B11003">
        <v>2013</v>
      </c>
      <c r="C11003">
        <f>_xlfn.MAXIFS(Table1[ScheduleWeekWritten],Table1[ScheduleSeason],Table1[[#This Row],[ScheduleSeason]])</f>
        <v>17</v>
      </c>
      <c r="D11003">
        <v>14</v>
      </c>
      <c r="E11003" cm="1">
        <f t="array" ref="E11003">_xlfn.XLOOKUP(Table1[[#This Row],[ScheduleWeekWritten]],Table3[Game],100+Table3[Increase],Table1[[#This Row],[ScheduleWeekWritten]])</f>
        <v>14</v>
      </c>
      <c r="F11003" t="b">
        <v>0</v>
      </c>
      <c r="G11003" t="s">
        <v>154</v>
      </c>
      <c r="H11003">
        <v>27</v>
      </c>
      <c r="I11003">
        <v>20</v>
      </c>
      <c r="J11003" t="s">
        <v>177</v>
      </c>
      <c r="K11003" t="s">
        <v>182</v>
      </c>
      <c r="L11003" t="str">
        <f>_xlfn.XLOOKUP(Table1[[#This Row],[TeamFavoriteID]],Table2[team_id],Table2[team_name],_xlfn.XLOOKUP(Table1[[#This Row],[TeamFavoriteID]],Table2[team_id_pfr],Table2[team_name],"Even"))</f>
        <v>Houston Texans</v>
      </c>
      <c r="M11003">
        <v>-3.5</v>
      </c>
      <c r="N11003">
        <f>IF(Table1[[#This Row],[TeamFavorite]]=Table1[[#This Row],[TeamHome]],Table1[[#This Row],[ScoreAway]]-Table1[[#This Row],[ScoreHome]],Table1[[#This Row],[ScoreHome]]-Table1[[#This Row],[ScoreAway]])</f>
        <v>7</v>
      </c>
      <c r="O11003">
        <f>IF(Table1[[#This Row],[SpreadActual]]&lt;Table1[[#This Row],[SpreadFavorite]],1,0)</f>
        <v>0</v>
      </c>
      <c r="P11003">
        <v>43</v>
      </c>
      <c r="Q11003" t="s">
        <v>155</v>
      </c>
      <c r="R11003" t="b">
        <v>0</v>
      </c>
      <c r="S11003">
        <v>72</v>
      </c>
      <c r="T11003">
        <v>7</v>
      </c>
      <c r="U11003">
        <v>73</v>
      </c>
    </row>
    <row r="11004" spans="1:22" x14ac:dyDescent="0.2">
      <c r="A11004" s="1">
        <v>41616</v>
      </c>
      <c r="B11004">
        <v>2013</v>
      </c>
      <c r="C11004">
        <f>_xlfn.MAXIFS(Table1[ScheduleWeekWritten],Table1[ScheduleSeason],Table1[[#This Row],[ScheduleSeason]])</f>
        <v>17</v>
      </c>
      <c r="D11004">
        <v>14</v>
      </c>
      <c r="E11004" cm="1">
        <f t="array" ref="E11004">_xlfn.XLOOKUP(Table1[[#This Row],[ScheduleWeekWritten]],Table3[Game],100+Table3[Increase],Table1[[#This Row],[ScheduleWeekWritten]])</f>
        <v>14</v>
      </c>
      <c r="F11004" t="b">
        <v>0</v>
      </c>
      <c r="G11004" t="s">
        <v>149</v>
      </c>
      <c r="H11004">
        <v>30</v>
      </c>
      <c r="I11004">
        <v>10</v>
      </c>
      <c r="J11004" t="s">
        <v>153</v>
      </c>
      <c r="K11004" t="s">
        <v>59</v>
      </c>
      <c r="L11004" t="str">
        <f>_xlfn.XLOOKUP(Table1[[#This Row],[TeamFavoriteID]],Table2[team_id],Table2[team_name],_xlfn.XLOOKUP(Table1[[#This Row],[TeamFavoriteID]],Table2[team_id_pfr],Table2[team_name],"Even"))</f>
        <v>Arizona Cardinals</v>
      </c>
      <c r="M11004">
        <v>-4.5</v>
      </c>
      <c r="N11004">
        <f>IF(Table1[[#This Row],[TeamFavorite]]=Table1[[#This Row],[TeamHome]],Table1[[#This Row],[ScoreAway]]-Table1[[#This Row],[ScoreHome]],Table1[[#This Row],[ScoreHome]]-Table1[[#This Row],[ScoreAway]])</f>
        <v>-20</v>
      </c>
      <c r="O11004">
        <f>IF(Table1[[#This Row],[SpreadActual]]&lt;Table1[[#This Row],[SpreadFavorite]],1,0)</f>
        <v>1</v>
      </c>
      <c r="P11004">
        <v>41</v>
      </c>
      <c r="Q11004" t="s">
        <v>150</v>
      </c>
      <c r="R11004" t="b">
        <v>0</v>
      </c>
      <c r="S11004">
        <v>72</v>
      </c>
      <c r="T11004">
        <v>0</v>
      </c>
      <c r="V11004" t="s">
        <v>103</v>
      </c>
    </row>
    <row r="11005" spans="1:22" x14ac:dyDescent="0.2">
      <c r="A11005" s="1">
        <v>41616</v>
      </c>
      <c r="B11005">
        <v>2013</v>
      </c>
      <c r="C11005">
        <f>_xlfn.MAXIFS(Table1[ScheduleWeekWritten],Table1[ScheduleSeason],Table1[[#This Row],[ScheduleSeason]])</f>
        <v>17</v>
      </c>
      <c r="D11005">
        <v>14</v>
      </c>
      <c r="E11005" cm="1">
        <f t="array" ref="E11005">_xlfn.XLOOKUP(Table1[[#This Row],[ScheduleWeekWritten]],Table3[Game],100+Table3[Increase],Table1[[#This Row],[ScheduleWeekWritten]])</f>
        <v>14</v>
      </c>
      <c r="F11005" t="b">
        <v>0</v>
      </c>
      <c r="G11005" t="s">
        <v>158</v>
      </c>
      <c r="H11005">
        <v>29</v>
      </c>
      <c r="I11005">
        <v>26</v>
      </c>
      <c r="J11005" t="s">
        <v>54</v>
      </c>
      <c r="K11005" t="s">
        <v>159</v>
      </c>
      <c r="L11005" t="str">
        <f>_xlfn.XLOOKUP(Table1[[#This Row],[TeamFavoriteID]],Table2[team_id],Table2[team_name],_xlfn.XLOOKUP(Table1[[#This Row],[TeamFavoriteID]],Table2[team_id_pfr],Table2[team_name],"Even"))</f>
        <v>Baltimore Ravens</v>
      </c>
      <c r="M11005">
        <v>-6</v>
      </c>
      <c r="N11005">
        <f>IF(Table1[[#This Row],[TeamFavorite]]=Table1[[#This Row],[TeamHome]],Table1[[#This Row],[ScoreAway]]-Table1[[#This Row],[ScoreHome]],Table1[[#This Row],[ScoreHome]]-Table1[[#This Row],[ScoreAway]])</f>
        <v>-3</v>
      </c>
      <c r="O11005">
        <f>IF(Table1[[#This Row],[SpreadActual]]&lt;Table1[[#This Row],[SpreadFavorite]],1,0)</f>
        <v>0</v>
      </c>
      <c r="P11005">
        <v>41.5</v>
      </c>
      <c r="Q11005" t="s">
        <v>166</v>
      </c>
      <c r="R11005" t="b">
        <v>0</v>
      </c>
      <c r="S11005">
        <v>33</v>
      </c>
      <c r="T11005">
        <v>7</v>
      </c>
      <c r="U11005">
        <v>67</v>
      </c>
      <c r="V11005" t="s">
        <v>202</v>
      </c>
    </row>
    <row r="11006" spans="1:22" x14ac:dyDescent="0.2">
      <c r="A11006" s="1">
        <v>41616</v>
      </c>
      <c r="B11006">
        <v>2013</v>
      </c>
      <c r="C11006">
        <f>_xlfn.MAXIFS(Table1[ScheduleWeekWritten],Table1[ScheduleSeason],Table1[[#This Row],[ScheduleSeason]])</f>
        <v>17</v>
      </c>
      <c r="D11006">
        <v>14</v>
      </c>
      <c r="E11006" cm="1">
        <f t="array" ref="E11006">_xlfn.XLOOKUP(Table1[[#This Row],[ScheduleWeekWritten]],Table3[Game],100+Table3[Increase],Table1[[#This Row],[ScheduleWeekWritten]])</f>
        <v>14</v>
      </c>
      <c r="F11006" t="b">
        <v>0</v>
      </c>
      <c r="G11006" t="s">
        <v>101</v>
      </c>
      <c r="H11006">
        <v>42</v>
      </c>
      <c r="I11006">
        <v>28</v>
      </c>
      <c r="J11006" t="s">
        <v>140</v>
      </c>
      <c r="K11006" t="s">
        <v>104</v>
      </c>
      <c r="L11006" t="str">
        <f>_xlfn.XLOOKUP(Table1[[#This Row],[TeamFavoriteID]],Table2[team_id],Table2[team_name],_xlfn.XLOOKUP(Table1[[#This Row],[TeamFavoriteID]],Table2[team_id_pfr],Table2[team_name],"Even"))</f>
        <v>Cincinnati Bengals</v>
      </c>
      <c r="M11006">
        <v>-7</v>
      </c>
      <c r="N11006">
        <f>IF(Table1[[#This Row],[TeamFavorite]]=Table1[[#This Row],[TeamHome]],Table1[[#This Row],[ScoreAway]]-Table1[[#This Row],[ScoreHome]],Table1[[#This Row],[ScoreHome]]-Table1[[#This Row],[ScoreAway]])</f>
        <v>-14</v>
      </c>
      <c r="O11006">
        <f>IF(Table1[[#This Row],[SpreadActual]]&lt;Table1[[#This Row],[SpreadFavorite]],1,0)</f>
        <v>1</v>
      </c>
      <c r="P11006">
        <v>43.5</v>
      </c>
      <c r="Q11006" t="s">
        <v>173</v>
      </c>
      <c r="R11006" t="b">
        <v>0</v>
      </c>
      <c r="S11006">
        <v>28</v>
      </c>
      <c r="T11006">
        <v>7</v>
      </c>
      <c r="U11006">
        <v>85</v>
      </c>
    </row>
    <row r="11007" spans="1:22" x14ac:dyDescent="0.2">
      <c r="A11007" s="1">
        <v>41616</v>
      </c>
      <c r="B11007">
        <v>2013</v>
      </c>
      <c r="C11007">
        <f>_xlfn.MAXIFS(Table1[ScheduleWeekWritten],Table1[ScheduleSeason],Table1[[#This Row],[ScheduleSeason]])</f>
        <v>17</v>
      </c>
      <c r="D11007">
        <v>14</v>
      </c>
      <c r="E11007" cm="1">
        <f t="array" ref="E11007">_xlfn.XLOOKUP(Table1[[#This Row],[ScheduleWeekWritten]],Table3[Game],100+Table3[Increase],Table1[[#This Row],[ScheduleWeekWritten]])</f>
        <v>14</v>
      </c>
      <c r="F11007" t="b">
        <v>0</v>
      </c>
      <c r="G11007" t="s">
        <v>24</v>
      </c>
      <c r="H11007">
        <v>51</v>
      </c>
      <c r="I11007">
        <v>28</v>
      </c>
      <c r="J11007" t="s">
        <v>171</v>
      </c>
      <c r="K11007" t="s">
        <v>88</v>
      </c>
      <c r="L11007" t="str">
        <f>_xlfn.XLOOKUP(Table1[[#This Row],[TeamFavoriteID]],Table2[team_id],Table2[team_name],_xlfn.XLOOKUP(Table1[[#This Row],[TeamFavoriteID]],Table2[team_id_pfr],Table2[team_name],"Even"))</f>
        <v>Denver Broncos</v>
      </c>
      <c r="M11007">
        <v>-13.5</v>
      </c>
      <c r="N11007">
        <f>IF(Table1[[#This Row],[TeamFavorite]]=Table1[[#This Row],[TeamHome]],Table1[[#This Row],[ScoreAway]]-Table1[[#This Row],[ScoreHome]],Table1[[#This Row],[ScoreHome]]-Table1[[#This Row],[ScoreAway]])</f>
        <v>-23</v>
      </c>
      <c r="O11007">
        <f>IF(Table1[[#This Row],[SpreadActual]]&lt;Table1[[#This Row],[SpreadFavorite]],1,0)</f>
        <v>1</v>
      </c>
      <c r="P11007">
        <v>49.5</v>
      </c>
      <c r="Q11007" t="s">
        <v>174</v>
      </c>
      <c r="R11007" t="b">
        <v>0</v>
      </c>
      <c r="S11007">
        <v>19</v>
      </c>
      <c r="T11007">
        <v>7</v>
      </c>
      <c r="U11007">
        <v>63</v>
      </c>
    </row>
    <row r="11008" spans="1:22" x14ac:dyDescent="0.2">
      <c r="A11008" s="1">
        <v>41616</v>
      </c>
      <c r="B11008">
        <v>2013</v>
      </c>
      <c r="C11008">
        <f>_xlfn.MAXIFS(Table1[ScheduleWeekWritten],Table1[ScheduleSeason],Table1[[#This Row],[ScheduleSeason]])</f>
        <v>17</v>
      </c>
      <c r="D11008">
        <v>14</v>
      </c>
      <c r="E11008" cm="1">
        <f t="array" ref="E11008">_xlfn.XLOOKUP(Table1[[#This Row],[ScheduleWeekWritten]],Table3[Game],100+Table3[Increase],Table1[[#This Row],[ScheduleWeekWritten]])</f>
        <v>14</v>
      </c>
      <c r="F11008" t="b">
        <v>0</v>
      </c>
      <c r="G11008" t="s">
        <v>33</v>
      </c>
      <c r="H11008">
        <v>22</v>
      </c>
      <c r="I11008">
        <v>21</v>
      </c>
      <c r="J11008" t="s">
        <v>38</v>
      </c>
      <c r="K11008" t="s">
        <v>35</v>
      </c>
      <c r="L11008" t="str">
        <f>_xlfn.XLOOKUP(Table1[[#This Row],[TeamFavoriteID]],Table2[team_id],Table2[team_name],_xlfn.XLOOKUP(Table1[[#This Row],[TeamFavoriteID]],Table2[team_id_pfr],Table2[team_name],"Even"))</f>
        <v>Green Bay Packers</v>
      </c>
      <c r="M11008">
        <v>-3.5</v>
      </c>
      <c r="N11008">
        <f>IF(Table1[[#This Row],[TeamFavorite]]=Table1[[#This Row],[TeamHome]],Table1[[#This Row],[ScoreAway]]-Table1[[#This Row],[ScoreHome]],Table1[[#This Row],[ScoreHome]]-Table1[[#This Row],[ScoreAway]])</f>
        <v>-1</v>
      </c>
      <c r="O11008">
        <f>IF(Table1[[#This Row],[SpreadActual]]&lt;Table1[[#This Row],[SpreadFavorite]],1,0)</f>
        <v>0</v>
      </c>
      <c r="P11008">
        <v>45</v>
      </c>
      <c r="Q11008" t="s">
        <v>82</v>
      </c>
      <c r="R11008" t="b">
        <v>0</v>
      </c>
      <c r="S11008">
        <v>9</v>
      </c>
      <c r="T11008">
        <v>9</v>
      </c>
      <c r="U11008">
        <v>80</v>
      </c>
      <c r="V11008" t="s">
        <v>120</v>
      </c>
    </row>
    <row r="11009" spans="1:22" x14ac:dyDescent="0.2">
      <c r="A11009" s="1">
        <v>41616</v>
      </c>
      <c r="B11009">
        <v>2013</v>
      </c>
      <c r="C11009">
        <f>_xlfn.MAXIFS(Table1[ScheduleWeekWritten],Table1[ScheduleSeason],Table1[[#This Row],[ScheduleSeason]])</f>
        <v>17</v>
      </c>
      <c r="D11009">
        <v>14</v>
      </c>
      <c r="E11009" cm="1">
        <f t="array" ref="E11009">_xlfn.XLOOKUP(Table1[[#This Row],[ScheduleWeekWritten]],Table3[Game],100+Table3[Increase],Table1[[#This Row],[ScheduleWeekWritten]])</f>
        <v>14</v>
      </c>
      <c r="F11009" t="b">
        <v>0</v>
      </c>
      <c r="G11009" t="s">
        <v>115</v>
      </c>
      <c r="H11009">
        <v>27</v>
      </c>
      <c r="I11009">
        <v>26</v>
      </c>
      <c r="J11009" t="s">
        <v>62</v>
      </c>
      <c r="K11009" t="s">
        <v>70</v>
      </c>
      <c r="L11009" t="str">
        <f>_xlfn.XLOOKUP(Table1[[#This Row],[TeamFavoriteID]],Table2[team_id],Table2[team_name],_xlfn.XLOOKUP(Table1[[#This Row],[TeamFavoriteID]],Table2[team_id_pfr],Table2[team_name],"Even"))</f>
        <v>Boston Patriots</v>
      </c>
      <c r="M11009">
        <v>-9.5</v>
      </c>
      <c r="N11009">
        <f>IF(Table1[[#This Row],[TeamFavorite]]=Table1[[#This Row],[TeamHome]],Table1[[#This Row],[ScoreAway]]-Table1[[#This Row],[ScoreHome]],Table1[[#This Row],[ScoreHome]]-Table1[[#This Row],[ScoreAway]])</f>
        <v>1</v>
      </c>
      <c r="O11009">
        <f>IF(Table1[[#This Row],[SpreadActual]]&lt;Table1[[#This Row],[SpreadFavorite]],1,0)</f>
        <v>0</v>
      </c>
      <c r="P11009">
        <v>47.5</v>
      </c>
      <c r="Q11009" t="s">
        <v>179</v>
      </c>
      <c r="R11009" t="b">
        <v>0</v>
      </c>
      <c r="S11009">
        <v>31</v>
      </c>
      <c r="T11009">
        <v>5</v>
      </c>
      <c r="U11009">
        <v>46</v>
      </c>
    </row>
    <row r="11010" spans="1:22" x14ac:dyDescent="0.2">
      <c r="A11010" s="1">
        <v>41616</v>
      </c>
      <c r="B11010">
        <v>2013</v>
      </c>
      <c r="C11010">
        <f>_xlfn.MAXIFS(Table1[ScheduleWeekWritten],Table1[ScheduleSeason],Table1[[#This Row],[ScheduleSeason]])</f>
        <v>17</v>
      </c>
      <c r="D11010">
        <v>14</v>
      </c>
      <c r="E11010" cm="1">
        <f t="array" ref="E11010">_xlfn.XLOOKUP(Table1[[#This Row],[ScheduleWeekWritten]],Table3[Game],100+Table3[Increase],Table1[[#This Row],[ScheduleWeekWritten]])</f>
        <v>14</v>
      </c>
      <c r="F11010" t="b">
        <v>0</v>
      </c>
      <c r="G11010" t="s">
        <v>95</v>
      </c>
      <c r="H11010">
        <v>31</v>
      </c>
      <c r="I11010">
        <v>13</v>
      </c>
      <c r="J11010" t="s">
        <v>152</v>
      </c>
      <c r="K11010" t="s">
        <v>98</v>
      </c>
      <c r="L11010" t="str">
        <f>_xlfn.XLOOKUP(Table1[[#This Row],[TeamFavoriteID]],Table2[team_id],Table2[team_name],_xlfn.XLOOKUP(Table1[[#This Row],[TeamFavoriteID]],Table2[team_id_pfr],Table2[team_name],"Even"))</f>
        <v>New Orleans Saints</v>
      </c>
      <c r="M11010">
        <v>-3</v>
      </c>
      <c r="N11010">
        <f>IF(Table1[[#This Row],[TeamFavorite]]=Table1[[#This Row],[TeamHome]],Table1[[#This Row],[ScoreAway]]-Table1[[#This Row],[ScoreHome]],Table1[[#This Row],[ScoreHome]]-Table1[[#This Row],[ScoreAway]])</f>
        <v>-18</v>
      </c>
      <c r="O11010">
        <f>IF(Table1[[#This Row],[SpreadActual]]&lt;Table1[[#This Row],[SpreadFavorite]],1,0)</f>
        <v>1</v>
      </c>
      <c r="P11010">
        <v>46.5</v>
      </c>
      <c r="Q11010" t="s">
        <v>124</v>
      </c>
      <c r="R11010" t="b">
        <v>0</v>
      </c>
      <c r="S11010">
        <v>72</v>
      </c>
      <c r="T11010">
        <v>0</v>
      </c>
      <c r="V11010" t="s">
        <v>103</v>
      </c>
    </row>
    <row r="11011" spans="1:22" x14ac:dyDescent="0.2">
      <c r="A11011" s="1">
        <v>41616</v>
      </c>
      <c r="B11011">
        <v>2013</v>
      </c>
      <c r="C11011">
        <f>_xlfn.MAXIFS(Table1[ScheduleWeekWritten],Table1[ScheduleSeason],Table1[[#This Row],[ScheduleSeason]])</f>
        <v>17</v>
      </c>
      <c r="D11011">
        <v>14</v>
      </c>
      <c r="E11011" cm="1">
        <f t="array" ref="E11011">_xlfn.XLOOKUP(Table1[[#This Row],[ScheduleWeekWritten]],Table3[Game],100+Table3[Increase],Table1[[#This Row],[ScheduleWeekWritten]])</f>
        <v>14</v>
      </c>
      <c r="F11011" t="b">
        <v>0</v>
      </c>
      <c r="G11011" t="s">
        <v>31</v>
      </c>
      <c r="H11011">
        <v>37</v>
      </c>
      <c r="I11011">
        <v>27</v>
      </c>
      <c r="J11011" t="s">
        <v>20</v>
      </c>
      <c r="K11011" t="s">
        <v>32</v>
      </c>
      <c r="L11011" t="str">
        <f>_xlfn.XLOOKUP(Table1[[#This Row],[TeamFavoriteID]],Table2[team_id],Table2[team_name],_xlfn.XLOOKUP(Table1[[#This Row],[TeamFavoriteID]],Table2[team_id_pfr],Table2[team_name],"Even"))</f>
        <v>New York Jets</v>
      </c>
      <c r="M11011">
        <v>-3</v>
      </c>
      <c r="N11011">
        <f>IF(Table1[[#This Row],[TeamFavorite]]=Table1[[#This Row],[TeamHome]],Table1[[#This Row],[ScoreAway]]-Table1[[#This Row],[ScoreHome]],Table1[[#This Row],[ScoreHome]]-Table1[[#This Row],[ScoreAway]])</f>
        <v>-10</v>
      </c>
      <c r="O11011">
        <f>IF(Table1[[#This Row],[SpreadActual]]&lt;Table1[[#This Row],[SpreadFavorite]],1,0)</f>
        <v>1</v>
      </c>
      <c r="P11011">
        <v>39.5</v>
      </c>
      <c r="Q11011" t="s">
        <v>197</v>
      </c>
      <c r="R11011" t="b">
        <v>0</v>
      </c>
      <c r="S11011">
        <v>34</v>
      </c>
      <c r="T11011">
        <v>6</v>
      </c>
      <c r="U11011">
        <v>51</v>
      </c>
    </row>
    <row r="11012" spans="1:22" x14ac:dyDescent="0.2">
      <c r="A11012" s="1">
        <v>41616</v>
      </c>
      <c r="B11012">
        <v>2013</v>
      </c>
      <c r="C11012">
        <f>_xlfn.MAXIFS(Table1[ScheduleWeekWritten],Table1[ScheduleSeason],Table1[[#This Row],[ScheduleSeason]])</f>
        <v>17</v>
      </c>
      <c r="D11012">
        <v>14</v>
      </c>
      <c r="E11012" cm="1">
        <f t="array" ref="E11012">_xlfn.XLOOKUP(Table1[[#This Row],[ScheduleWeekWritten]],Table3[Game],100+Table3[Increase],Table1[[#This Row],[ScheduleWeekWritten]])</f>
        <v>14</v>
      </c>
      <c r="F11012" t="b">
        <v>0</v>
      </c>
      <c r="G11012" t="s">
        <v>58</v>
      </c>
      <c r="H11012">
        <v>34</v>
      </c>
      <c r="I11012">
        <v>20</v>
      </c>
      <c r="J11012" t="s">
        <v>45</v>
      </c>
      <c r="K11012" t="s">
        <v>77</v>
      </c>
      <c r="L11012" t="str">
        <f>_xlfn.XLOOKUP(Table1[[#This Row],[TeamFavoriteID]],Table2[team_id],Table2[team_name],_xlfn.XLOOKUP(Table1[[#This Row],[TeamFavoriteID]],Table2[team_id_pfr],Table2[team_name],"Even"))</f>
        <v>Philadelphia Eagles</v>
      </c>
      <c r="M11012">
        <v>-2</v>
      </c>
      <c r="N11012">
        <f>IF(Table1[[#This Row],[TeamFavorite]]=Table1[[#This Row],[TeamHome]],Table1[[#This Row],[ScoreAway]]-Table1[[#This Row],[ScoreHome]],Table1[[#This Row],[ScoreHome]]-Table1[[#This Row],[ScoreAway]])</f>
        <v>-14</v>
      </c>
      <c r="O11012">
        <f>IF(Table1[[#This Row],[SpreadActual]]&lt;Table1[[#This Row],[SpreadFavorite]],1,0)</f>
        <v>1</v>
      </c>
      <c r="P11012">
        <v>53.5</v>
      </c>
      <c r="Q11012" t="s">
        <v>183</v>
      </c>
      <c r="R11012" t="b">
        <v>0</v>
      </c>
      <c r="S11012">
        <v>27</v>
      </c>
      <c r="T11012">
        <v>7</v>
      </c>
      <c r="U11012">
        <v>56</v>
      </c>
      <c r="V11012" t="s">
        <v>199</v>
      </c>
    </row>
    <row r="11013" spans="1:22" x14ac:dyDescent="0.2">
      <c r="A11013" s="1">
        <v>41616</v>
      </c>
      <c r="B11013">
        <v>2013</v>
      </c>
      <c r="C11013">
        <f>_xlfn.MAXIFS(Table1[ScheduleWeekWritten],Table1[ScheduleSeason],Table1[[#This Row],[ScheduleSeason]])</f>
        <v>17</v>
      </c>
      <c r="D11013">
        <v>14</v>
      </c>
      <c r="E11013" cm="1">
        <f t="array" ref="E11013">_xlfn.XLOOKUP(Table1[[#This Row],[ScheduleWeekWritten]],Table3[Game],100+Table3[Increase],Table1[[#This Row],[ScheduleWeekWritten]])</f>
        <v>14</v>
      </c>
      <c r="F11013" t="b">
        <v>0</v>
      </c>
      <c r="G11013" t="s">
        <v>49</v>
      </c>
      <c r="H11013">
        <v>28</v>
      </c>
      <c r="I11013">
        <v>34</v>
      </c>
      <c r="J11013" t="s">
        <v>19</v>
      </c>
      <c r="K11013" t="s">
        <v>51</v>
      </c>
      <c r="L11013" t="str">
        <f>_xlfn.XLOOKUP(Table1[[#This Row],[TeamFavoriteID]],Table2[team_id],Table2[team_name],_xlfn.XLOOKUP(Table1[[#This Row],[TeamFavoriteID]],Table2[team_id_pfr],Table2[team_name],"Even"))</f>
        <v>Pittsburgh Steelers</v>
      </c>
      <c r="M11013">
        <v>-3</v>
      </c>
      <c r="N11013">
        <f>IF(Table1[[#This Row],[TeamFavorite]]=Table1[[#This Row],[TeamHome]],Table1[[#This Row],[ScoreAway]]-Table1[[#This Row],[ScoreHome]],Table1[[#This Row],[ScoreHome]]-Table1[[#This Row],[ScoreAway]])</f>
        <v>6</v>
      </c>
      <c r="O11013">
        <f>IF(Table1[[#This Row],[SpreadActual]]&lt;Table1[[#This Row],[SpreadFavorite]],1,0)</f>
        <v>0</v>
      </c>
      <c r="P11013">
        <v>41</v>
      </c>
      <c r="Q11013" t="s">
        <v>175</v>
      </c>
      <c r="R11013" t="b">
        <v>0</v>
      </c>
      <c r="S11013">
        <v>26</v>
      </c>
      <c r="T11013">
        <v>9</v>
      </c>
      <c r="U11013">
        <v>73</v>
      </c>
      <c r="V11013" t="s">
        <v>199</v>
      </c>
    </row>
    <row r="11014" spans="1:22" x14ac:dyDescent="0.2">
      <c r="A11014" s="1">
        <v>41616</v>
      </c>
      <c r="B11014">
        <v>2013</v>
      </c>
      <c r="C11014">
        <f>_xlfn.MAXIFS(Table1[ScheduleWeekWritten],Table1[ScheduleSeason],Table1[[#This Row],[ScheduleSeason]])</f>
        <v>17</v>
      </c>
      <c r="D11014">
        <v>14</v>
      </c>
      <c r="E11014" cm="1">
        <f t="array" ref="E11014">_xlfn.XLOOKUP(Table1[[#This Row],[ScheduleWeekWritten]],Table3[Game],100+Table3[Increase],Table1[[#This Row],[ScheduleWeekWritten]])</f>
        <v>14</v>
      </c>
      <c r="F11014" t="b">
        <v>0</v>
      </c>
      <c r="G11014" t="s">
        <v>27</v>
      </c>
      <c r="H11014">
        <v>37</v>
      </c>
      <c r="I11014">
        <v>14</v>
      </c>
      <c r="J11014" t="s">
        <v>50</v>
      </c>
      <c r="K11014" t="s">
        <v>29</v>
      </c>
      <c r="L11014" t="str">
        <f>_xlfn.XLOOKUP(Table1[[#This Row],[TeamFavoriteID]],Table2[team_id],Table2[team_name],_xlfn.XLOOKUP(Table1[[#This Row],[TeamFavoriteID]],Table2[team_id_pfr],Table2[team_name],"Even"))</f>
        <v>Los Angeles Chargers</v>
      </c>
      <c r="M11014">
        <v>-4</v>
      </c>
      <c r="N11014">
        <f>IF(Table1[[#This Row],[TeamFavorite]]=Table1[[#This Row],[TeamHome]],Table1[[#This Row],[ScoreAway]]-Table1[[#This Row],[ScoreHome]],Table1[[#This Row],[ScoreHome]]-Table1[[#This Row],[ScoreAway]])</f>
        <v>23</v>
      </c>
      <c r="O11014">
        <f>IF(Table1[[#This Row],[SpreadActual]]&lt;Table1[[#This Row],[SpreadFavorite]],1,0)</f>
        <v>0</v>
      </c>
      <c r="P11014">
        <v>46.5</v>
      </c>
      <c r="Q11014" t="s">
        <v>94</v>
      </c>
      <c r="R11014" t="b">
        <v>0</v>
      </c>
      <c r="S11014">
        <v>53</v>
      </c>
      <c r="T11014">
        <v>8</v>
      </c>
      <c r="U11014">
        <v>53</v>
      </c>
    </row>
    <row r="11015" spans="1:22" x14ac:dyDescent="0.2">
      <c r="A11015" s="1">
        <v>41616</v>
      </c>
      <c r="B11015">
        <v>2013</v>
      </c>
      <c r="C11015">
        <f>_xlfn.MAXIFS(Table1[ScheduleWeekWritten],Table1[ScheduleSeason],Table1[[#This Row],[ScheduleSeason]])</f>
        <v>17</v>
      </c>
      <c r="D11015">
        <v>14</v>
      </c>
      <c r="E11015" cm="1">
        <f t="array" ref="E11015">_xlfn.XLOOKUP(Table1[[#This Row],[ScheduleWeekWritten]],Table3[Game],100+Table3[Increase],Table1[[#This Row],[ScheduleWeekWritten]])</f>
        <v>14</v>
      </c>
      <c r="F11015" t="b">
        <v>0</v>
      </c>
      <c r="G11015" t="s">
        <v>53</v>
      </c>
      <c r="H11015">
        <v>19</v>
      </c>
      <c r="I11015">
        <v>17</v>
      </c>
      <c r="J11015" t="s">
        <v>128</v>
      </c>
      <c r="K11015" t="s">
        <v>87</v>
      </c>
      <c r="L11015" t="str">
        <f>_xlfn.XLOOKUP(Table1[[#This Row],[TeamFavoriteID]],Table2[team_id],Table2[team_name],_xlfn.XLOOKUP(Table1[[#This Row],[TeamFavoriteID]],Table2[team_id_pfr],Table2[team_name],"Even"))</f>
        <v>San Francisco 49ers</v>
      </c>
      <c r="M11015">
        <v>-2</v>
      </c>
      <c r="N11015">
        <f>IF(Table1[[#This Row],[TeamFavorite]]=Table1[[#This Row],[TeamHome]],Table1[[#This Row],[ScoreAway]]-Table1[[#This Row],[ScoreHome]],Table1[[#This Row],[ScoreHome]]-Table1[[#This Row],[ScoreAway]])</f>
        <v>-2</v>
      </c>
      <c r="O11015">
        <f>IF(Table1[[#This Row],[SpreadActual]]&lt;Table1[[#This Row],[SpreadFavorite]],1,0)</f>
        <v>0</v>
      </c>
      <c r="P11015">
        <v>41</v>
      </c>
      <c r="Q11015" t="s">
        <v>118</v>
      </c>
      <c r="R11015" t="b">
        <v>0</v>
      </c>
      <c r="S11015">
        <v>45</v>
      </c>
      <c r="T11015">
        <v>5</v>
      </c>
      <c r="U11015">
        <v>49</v>
      </c>
    </row>
    <row r="11016" spans="1:22" x14ac:dyDescent="0.2">
      <c r="A11016" s="1">
        <v>41616</v>
      </c>
      <c r="B11016">
        <v>2013</v>
      </c>
      <c r="C11016">
        <f>_xlfn.MAXIFS(Table1[ScheduleWeekWritten],Table1[ScheduleSeason],Table1[[#This Row],[ScheduleSeason]])</f>
        <v>17</v>
      </c>
      <c r="D11016">
        <v>14</v>
      </c>
      <c r="E11016" cm="1">
        <f t="array" ref="E11016">_xlfn.XLOOKUP(Table1[[#This Row],[ScheduleWeekWritten]],Table3[Game],100+Table3[Increase],Table1[[#This Row],[ScheduleWeekWritten]])</f>
        <v>14</v>
      </c>
      <c r="F11016" t="b">
        <v>0</v>
      </c>
      <c r="G11016" t="s">
        <v>127</v>
      </c>
      <c r="H11016">
        <v>27</v>
      </c>
      <c r="I11016">
        <v>6</v>
      </c>
      <c r="J11016" t="s">
        <v>28</v>
      </c>
      <c r="K11016" t="s">
        <v>133</v>
      </c>
      <c r="L11016" t="str">
        <f>_xlfn.XLOOKUP(Table1[[#This Row],[TeamFavoriteID]],Table2[team_id],Table2[team_name],_xlfn.XLOOKUP(Table1[[#This Row],[TeamFavoriteID]],Table2[team_id_pfr],Table2[team_name],"Even"))</f>
        <v>Tampa Bay Buccaneers</v>
      </c>
      <c r="M11016">
        <v>-2.5</v>
      </c>
      <c r="N11016">
        <f>IF(Table1[[#This Row],[TeamFavorite]]=Table1[[#This Row],[TeamHome]],Table1[[#This Row],[ScoreAway]]-Table1[[#This Row],[ScoreHome]],Table1[[#This Row],[ScoreHome]]-Table1[[#This Row],[ScoreAway]])</f>
        <v>-21</v>
      </c>
      <c r="O11016">
        <f>IF(Table1[[#This Row],[SpreadActual]]&lt;Table1[[#This Row],[SpreadFavorite]],1,0)</f>
        <v>1</v>
      </c>
      <c r="P11016">
        <v>42.5</v>
      </c>
      <c r="Q11016" t="s">
        <v>168</v>
      </c>
      <c r="R11016" t="b">
        <v>0</v>
      </c>
      <c r="S11016">
        <v>83</v>
      </c>
      <c r="T11016">
        <v>13</v>
      </c>
      <c r="U11016">
        <v>62</v>
      </c>
    </row>
    <row r="11017" spans="1:22" x14ac:dyDescent="0.2">
      <c r="A11017" s="1">
        <v>41616</v>
      </c>
      <c r="B11017">
        <v>2013</v>
      </c>
      <c r="C11017">
        <f>_xlfn.MAXIFS(Table1[ScheduleWeekWritten],Table1[ScheduleSeason],Table1[[#This Row],[ScheduleSeason]])</f>
        <v>17</v>
      </c>
      <c r="D11017">
        <v>14</v>
      </c>
      <c r="E11017" cm="1">
        <f t="array" ref="E11017">_xlfn.XLOOKUP(Table1[[#This Row],[ScheduleWeekWritten]],Table3[Game],100+Table3[Increase],Table1[[#This Row],[ScheduleWeekWritten]])</f>
        <v>14</v>
      </c>
      <c r="F11017" t="b">
        <v>0</v>
      </c>
      <c r="G11017" t="s">
        <v>61</v>
      </c>
      <c r="H11017">
        <v>10</v>
      </c>
      <c r="I11017">
        <v>45</v>
      </c>
      <c r="J11017" t="s">
        <v>42</v>
      </c>
      <c r="K11017" t="s">
        <v>75</v>
      </c>
      <c r="L11017" t="str">
        <f>_xlfn.XLOOKUP(Table1[[#This Row],[TeamFavoriteID]],Table2[team_id],Table2[team_name],_xlfn.XLOOKUP(Table1[[#This Row],[TeamFavoriteID]],Table2[team_id_pfr],Table2[team_name],"Even"))</f>
        <v>Kansas City Chiefs</v>
      </c>
      <c r="M11017">
        <v>-3</v>
      </c>
      <c r="N11017">
        <f>IF(Table1[[#This Row],[TeamFavorite]]=Table1[[#This Row],[TeamHome]],Table1[[#This Row],[ScoreAway]]-Table1[[#This Row],[ScoreHome]],Table1[[#This Row],[ScoreHome]]-Table1[[#This Row],[ScoreAway]])</f>
        <v>-35</v>
      </c>
      <c r="O11017">
        <f>IF(Table1[[#This Row],[SpreadActual]]&lt;Table1[[#This Row],[SpreadFavorite]],1,0)</f>
        <v>1</v>
      </c>
      <c r="P11017">
        <v>44.5</v>
      </c>
      <c r="Q11017" t="s">
        <v>165</v>
      </c>
      <c r="R11017" t="b">
        <v>0</v>
      </c>
      <c r="S11017">
        <v>30</v>
      </c>
      <c r="T11017">
        <v>5</v>
      </c>
      <c r="U11017">
        <v>79</v>
      </c>
      <c r="V11017" t="s">
        <v>120</v>
      </c>
    </row>
    <row r="11018" spans="1:22" x14ac:dyDescent="0.2">
      <c r="A11018" s="1">
        <v>41617</v>
      </c>
      <c r="B11018">
        <v>2013</v>
      </c>
      <c r="C11018">
        <f>_xlfn.MAXIFS(Table1[ScheduleWeekWritten],Table1[ScheduleSeason],Table1[[#This Row],[ScheduleSeason]])</f>
        <v>17</v>
      </c>
      <c r="D11018">
        <v>14</v>
      </c>
      <c r="E11018" cm="1">
        <f t="array" ref="E11018">_xlfn.XLOOKUP(Table1[[#This Row],[ScheduleWeekWritten]],Table3[Game],100+Table3[Increase],Table1[[#This Row],[ScheduleWeekWritten]])</f>
        <v>14</v>
      </c>
      <c r="F11018" t="b">
        <v>0</v>
      </c>
      <c r="G11018" t="s">
        <v>46</v>
      </c>
      <c r="H11018">
        <v>45</v>
      </c>
      <c r="I11018">
        <v>28</v>
      </c>
      <c r="J11018" t="s">
        <v>67</v>
      </c>
      <c r="K11018" t="s">
        <v>47</v>
      </c>
      <c r="L11018" t="str">
        <f>_xlfn.XLOOKUP(Table1[[#This Row],[TeamFavoriteID]],Table2[team_id],Table2[team_name],_xlfn.XLOOKUP(Table1[[#This Row],[TeamFavoriteID]],Table2[team_id_pfr],Table2[team_name],"Even"))</f>
        <v>Chicago Bears</v>
      </c>
      <c r="M11018">
        <v>-1.5</v>
      </c>
      <c r="N11018">
        <f>IF(Table1[[#This Row],[TeamFavorite]]=Table1[[#This Row],[TeamHome]],Table1[[#This Row],[ScoreAway]]-Table1[[#This Row],[ScoreHome]],Table1[[#This Row],[ScoreHome]]-Table1[[#This Row],[ScoreAway]])</f>
        <v>-17</v>
      </c>
      <c r="O11018">
        <f>IF(Table1[[#This Row],[SpreadActual]]&lt;Table1[[#This Row],[SpreadFavorite]],1,0)</f>
        <v>1</v>
      </c>
      <c r="P11018">
        <v>49.5</v>
      </c>
      <c r="Q11018" t="s">
        <v>114</v>
      </c>
      <c r="R11018" t="b">
        <v>0</v>
      </c>
      <c r="S11018">
        <v>8</v>
      </c>
      <c r="T11018">
        <v>9</v>
      </c>
      <c r="U11018">
        <v>63</v>
      </c>
    </row>
    <row r="11019" spans="1:22" x14ac:dyDescent="0.2">
      <c r="A11019" s="1">
        <v>41620</v>
      </c>
      <c r="B11019">
        <v>2013</v>
      </c>
      <c r="C11019">
        <f>_xlfn.MAXIFS(Table1[ScheduleWeekWritten],Table1[ScheduleSeason],Table1[[#This Row],[ScheduleSeason]])</f>
        <v>17</v>
      </c>
      <c r="D11019">
        <v>15</v>
      </c>
      <c r="E11019" cm="1">
        <f t="array" ref="E11019">_xlfn.XLOOKUP(Table1[[#This Row],[ScheduleWeekWritten]],Table3[Game],100+Table3[Increase],Table1[[#This Row],[ScheduleWeekWritten]])</f>
        <v>15</v>
      </c>
      <c r="F11019" t="b">
        <v>0</v>
      </c>
      <c r="G11019" t="s">
        <v>24</v>
      </c>
      <c r="H11019">
        <v>20</v>
      </c>
      <c r="I11019">
        <v>27</v>
      </c>
      <c r="J11019" t="s">
        <v>27</v>
      </c>
      <c r="K11019" t="s">
        <v>88</v>
      </c>
      <c r="L11019" t="str">
        <f>_xlfn.XLOOKUP(Table1[[#This Row],[TeamFavoriteID]],Table2[team_id],Table2[team_name],_xlfn.XLOOKUP(Table1[[#This Row],[TeamFavoriteID]],Table2[team_id_pfr],Table2[team_name],"Even"))</f>
        <v>Denver Broncos</v>
      </c>
      <c r="M11019">
        <v>-9.5</v>
      </c>
      <c r="N11019">
        <f>IF(Table1[[#This Row],[TeamFavorite]]=Table1[[#This Row],[TeamHome]],Table1[[#This Row],[ScoreAway]]-Table1[[#This Row],[ScoreHome]],Table1[[#This Row],[ScoreHome]]-Table1[[#This Row],[ScoreAway]])</f>
        <v>7</v>
      </c>
      <c r="O11019">
        <f>IF(Table1[[#This Row],[SpreadActual]]&lt;Table1[[#This Row],[SpreadFavorite]],1,0)</f>
        <v>0</v>
      </c>
      <c r="P11019">
        <v>57</v>
      </c>
      <c r="Q11019" t="s">
        <v>174</v>
      </c>
      <c r="R11019" t="b">
        <v>0</v>
      </c>
      <c r="S11019">
        <v>39</v>
      </c>
      <c r="T11019">
        <v>6</v>
      </c>
      <c r="U11019">
        <v>50</v>
      </c>
    </row>
    <row r="11020" spans="1:22" x14ac:dyDescent="0.2">
      <c r="A11020" s="1">
        <v>41623</v>
      </c>
      <c r="B11020">
        <v>2013</v>
      </c>
      <c r="C11020">
        <f>_xlfn.MAXIFS(Table1[ScheduleWeekWritten],Table1[ScheduleSeason],Table1[[#This Row],[ScheduleSeason]])</f>
        <v>17</v>
      </c>
      <c r="D11020">
        <v>15</v>
      </c>
      <c r="E11020" cm="1">
        <f t="array" ref="E11020">_xlfn.XLOOKUP(Table1[[#This Row],[ScheduleWeekWritten]],Table3[Game],100+Table3[Increase],Table1[[#This Row],[ScheduleWeekWritten]])</f>
        <v>15</v>
      </c>
      <c r="F11020" t="b">
        <v>0</v>
      </c>
      <c r="G11020" t="s">
        <v>38</v>
      </c>
      <c r="H11020">
        <v>27</v>
      </c>
      <c r="I11020">
        <v>26</v>
      </c>
      <c r="J11020" t="s">
        <v>61</v>
      </c>
      <c r="K11020" t="s">
        <v>109</v>
      </c>
      <c r="L11020" t="str">
        <f>_xlfn.XLOOKUP(Table1[[#This Row],[TeamFavoriteID]],Table2[team_id],Table2[team_name],_xlfn.XLOOKUP(Table1[[#This Row],[TeamFavoriteID]],Table2[team_id_pfr],Table2[team_name],"Even"))</f>
        <v>Atlanta Falcons</v>
      </c>
      <c r="M11020">
        <v>-5.5</v>
      </c>
      <c r="N11020">
        <f>IF(Table1[[#This Row],[TeamFavorite]]=Table1[[#This Row],[TeamHome]],Table1[[#This Row],[ScoreAway]]-Table1[[#This Row],[ScoreHome]],Table1[[#This Row],[ScoreHome]]-Table1[[#This Row],[ScoreAway]])</f>
        <v>-1</v>
      </c>
      <c r="O11020">
        <f>IF(Table1[[#This Row],[SpreadActual]]&lt;Table1[[#This Row],[SpreadFavorite]],1,0)</f>
        <v>0</v>
      </c>
      <c r="P11020">
        <v>49</v>
      </c>
      <c r="Q11020" t="s">
        <v>148</v>
      </c>
      <c r="R11020" t="b">
        <v>0</v>
      </c>
      <c r="S11020">
        <v>72</v>
      </c>
      <c r="T11020">
        <v>0</v>
      </c>
      <c r="V11020" t="s">
        <v>103</v>
      </c>
    </row>
    <row r="11021" spans="1:22" x14ac:dyDescent="0.2">
      <c r="A11021" s="1">
        <v>41623</v>
      </c>
      <c r="B11021">
        <v>2013</v>
      </c>
      <c r="C11021">
        <f>_xlfn.MAXIFS(Table1[ScheduleWeekWritten],Table1[ScheduleSeason],Table1[[#This Row],[ScheduleSeason]])</f>
        <v>17</v>
      </c>
      <c r="D11021">
        <v>15</v>
      </c>
      <c r="E11021" cm="1">
        <f t="array" ref="E11021">_xlfn.XLOOKUP(Table1[[#This Row],[ScheduleWeekWritten]],Table3[Game],100+Table3[Increase],Table1[[#This Row],[ScheduleWeekWritten]])</f>
        <v>15</v>
      </c>
      <c r="F11021" t="b">
        <v>0</v>
      </c>
      <c r="G11021" t="s">
        <v>152</v>
      </c>
      <c r="H11021">
        <v>30</v>
      </c>
      <c r="I11021">
        <v>20</v>
      </c>
      <c r="J11021" t="s">
        <v>31</v>
      </c>
      <c r="K11021" t="s">
        <v>162</v>
      </c>
      <c r="L11021" t="str">
        <f>_xlfn.XLOOKUP(Table1[[#This Row],[TeamFavoriteID]],Table2[team_id],Table2[team_name],_xlfn.XLOOKUP(Table1[[#This Row],[TeamFavoriteID]],Table2[team_id_pfr],Table2[team_name],"Even"))</f>
        <v>Carolina Panthers</v>
      </c>
      <c r="M11021">
        <v>-10</v>
      </c>
      <c r="N11021">
        <f>IF(Table1[[#This Row],[TeamFavorite]]=Table1[[#This Row],[TeamHome]],Table1[[#This Row],[ScoreAway]]-Table1[[#This Row],[ScoreHome]],Table1[[#This Row],[ScoreHome]]-Table1[[#This Row],[ScoreAway]])</f>
        <v>-10</v>
      </c>
      <c r="O11021">
        <f>IF(Table1[[#This Row],[SpreadActual]]&lt;Table1[[#This Row],[SpreadFavorite]],1,0)</f>
        <v>0</v>
      </c>
      <c r="P11021">
        <v>40.5</v>
      </c>
      <c r="Q11021" t="s">
        <v>160</v>
      </c>
      <c r="R11021" t="b">
        <v>0</v>
      </c>
      <c r="S11021">
        <v>54</v>
      </c>
      <c r="T11021">
        <v>5</v>
      </c>
      <c r="U11021">
        <v>47</v>
      </c>
    </row>
    <row r="11022" spans="1:22" x14ac:dyDescent="0.2">
      <c r="A11022" s="1">
        <v>41623</v>
      </c>
      <c r="B11022">
        <v>2013</v>
      </c>
      <c r="C11022">
        <f>_xlfn.MAXIFS(Table1[ScheduleWeekWritten],Table1[ScheduleSeason],Table1[[#This Row],[ScheduleSeason]])</f>
        <v>17</v>
      </c>
      <c r="D11022">
        <v>15</v>
      </c>
      <c r="E11022" cm="1">
        <f t="array" ref="E11022">_xlfn.XLOOKUP(Table1[[#This Row],[ScheduleWeekWritten]],Table3[Game],100+Table3[Increase],Table1[[#This Row],[ScheduleWeekWritten]])</f>
        <v>15</v>
      </c>
      <c r="F11022" t="b">
        <v>0</v>
      </c>
      <c r="G11022" t="s">
        <v>62</v>
      </c>
      <c r="H11022">
        <v>31</v>
      </c>
      <c r="I11022">
        <v>38</v>
      </c>
      <c r="J11022" t="s">
        <v>46</v>
      </c>
      <c r="K11022" t="s">
        <v>63</v>
      </c>
      <c r="L11022" t="str">
        <f>_xlfn.XLOOKUP(Table1[[#This Row],[TeamFavoriteID]],Table2[team_id],Table2[team_name],_xlfn.XLOOKUP(Table1[[#This Row],[TeamFavoriteID]],Table2[team_id_pfr],Table2[team_name],"Even"))</f>
        <v>Cleveland Browns</v>
      </c>
      <c r="M11022">
        <v>-1</v>
      </c>
      <c r="N11022">
        <f>IF(Table1[[#This Row],[TeamFavorite]]=Table1[[#This Row],[TeamHome]],Table1[[#This Row],[ScoreAway]]-Table1[[#This Row],[ScoreHome]],Table1[[#This Row],[ScoreHome]]-Table1[[#This Row],[ScoreAway]])</f>
        <v>7</v>
      </c>
      <c r="O11022">
        <f>IF(Table1[[#This Row],[SpreadActual]]&lt;Table1[[#This Row],[SpreadFavorite]],1,0)</f>
        <v>0</v>
      </c>
      <c r="P11022">
        <v>44</v>
      </c>
      <c r="Q11022" t="s">
        <v>170</v>
      </c>
      <c r="R11022" t="b">
        <v>0</v>
      </c>
      <c r="S11022">
        <v>25</v>
      </c>
      <c r="T11022">
        <v>12</v>
      </c>
      <c r="U11022">
        <v>82</v>
      </c>
      <c r="V11022" t="s">
        <v>120</v>
      </c>
    </row>
    <row r="11023" spans="1:22" x14ac:dyDescent="0.2">
      <c r="A11023" s="1">
        <v>41623</v>
      </c>
      <c r="B11023">
        <v>2013</v>
      </c>
      <c r="C11023">
        <f>_xlfn.MAXIFS(Table1[ScheduleWeekWritten],Table1[ScheduleSeason],Table1[[#This Row],[ScheduleSeason]])</f>
        <v>17</v>
      </c>
      <c r="D11023">
        <v>15</v>
      </c>
      <c r="E11023" cm="1">
        <f t="array" ref="E11023">_xlfn.XLOOKUP(Table1[[#This Row],[ScheduleWeekWritten]],Table3[Game],100+Table3[Increase],Table1[[#This Row],[ScheduleWeekWritten]])</f>
        <v>15</v>
      </c>
      <c r="F11023" t="b">
        <v>0</v>
      </c>
      <c r="G11023" t="s">
        <v>67</v>
      </c>
      <c r="H11023">
        <v>36</v>
      </c>
      <c r="I11023">
        <v>37</v>
      </c>
      <c r="J11023" t="s">
        <v>33</v>
      </c>
      <c r="K11023" t="s">
        <v>68</v>
      </c>
      <c r="L11023" t="str">
        <f>_xlfn.XLOOKUP(Table1[[#This Row],[TeamFavoriteID]],Table2[team_id],Table2[team_name],_xlfn.XLOOKUP(Table1[[#This Row],[TeamFavoriteID]],Table2[team_id_pfr],Table2[team_name],"Even"))</f>
        <v>Dallas Cowboys</v>
      </c>
      <c r="M11023">
        <v>-4</v>
      </c>
      <c r="N11023">
        <f>IF(Table1[[#This Row],[TeamFavorite]]=Table1[[#This Row],[TeamHome]],Table1[[#This Row],[ScoreAway]]-Table1[[#This Row],[ScoreHome]],Table1[[#This Row],[ScoreHome]]-Table1[[#This Row],[ScoreAway]])</f>
        <v>1</v>
      </c>
      <c r="O11023">
        <f>IF(Table1[[#This Row],[SpreadActual]]&lt;Table1[[#This Row],[SpreadFavorite]],1,0)</f>
        <v>0</v>
      </c>
      <c r="P11023">
        <v>49.5</v>
      </c>
      <c r="Q11023" t="s">
        <v>192</v>
      </c>
      <c r="R11023" t="b">
        <v>0</v>
      </c>
      <c r="S11023">
        <v>72</v>
      </c>
      <c r="T11023">
        <v>0</v>
      </c>
      <c r="V11023" t="s">
        <v>103</v>
      </c>
    </row>
    <row r="11024" spans="1:22" x14ac:dyDescent="0.2">
      <c r="A11024" s="1">
        <v>41623</v>
      </c>
      <c r="B11024">
        <v>2013</v>
      </c>
      <c r="C11024">
        <f>_xlfn.MAXIFS(Table1[ScheduleWeekWritten],Table1[ScheduleSeason],Table1[[#This Row],[ScheduleSeason]])</f>
        <v>17</v>
      </c>
      <c r="D11024">
        <v>15</v>
      </c>
      <c r="E11024" cm="1">
        <f t="array" ref="E11024">_xlfn.XLOOKUP(Table1[[#This Row],[ScheduleWeekWritten]],Table3[Game],100+Table3[Increase],Table1[[#This Row],[ScheduleWeekWritten]])</f>
        <v>15</v>
      </c>
      <c r="F11024" t="b">
        <v>0</v>
      </c>
      <c r="G11024" t="s">
        <v>140</v>
      </c>
      <c r="H11024">
        <v>25</v>
      </c>
      <c r="I11024">
        <v>3</v>
      </c>
      <c r="J11024" t="s">
        <v>177</v>
      </c>
      <c r="K11024" t="s">
        <v>72</v>
      </c>
      <c r="L11024" t="str">
        <f>_xlfn.XLOOKUP(Table1[[#This Row],[TeamFavoriteID]],Table2[team_id],Table2[team_name],_xlfn.XLOOKUP(Table1[[#This Row],[TeamFavoriteID]],Table2[team_id_pfr],Table2[team_name],"Even"))</f>
        <v>Baltimore Colts</v>
      </c>
      <c r="M11024">
        <v>-6</v>
      </c>
      <c r="N11024">
        <f>IF(Table1[[#This Row],[TeamFavorite]]=Table1[[#This Row],[TeamHome]],Table1[[#This Row],[ScoreAway]]-Table1[[#This Row],[ScoreHome]],Table1[[#This Row],[ScoreHome]]-Table1[[#This Row],[ScoreAway]])</f>
        <v>22</v>
      </c>
      <c r="O11024">
        <f>IF(Table1[[#This Row],[SpreadActual]]&lt;Table1[[#This Row],[SpreadFavorite]],1,0)</f>
        <v>0</v>
      </c>
      <c r="P11024">
        <v>47</v>
      </c>
      <c r="Q11024" t="s">
        <v>190</v>
      </c>
      <c r="R11024" t="b">
        <v>0</v>
      </c>
      <c r="S11024">
        <v>72</v>
      </c>
      <c r="T11024">
        <v>0</v>
      </c>
      <c r="V11024" t="s">
        <v>103</v>
      </c>
    </row>
    <row r="11025" spans="1:22" x14ac:dyDescent="0.2">
      <c r="A11025" s="1">
        <v>41623</v>
      </c>
      <c r="B11025">
        <v>2013</v>
      </c>
      <c r="C11025">
        <f>_xlfn.MAXIFS(Table1[ScheduleWeekWritten],Table1[ScheduleSeason],Table1[[#This Row],[ScheduleSeason]])</f>
        <v>17</v>
      </c>
      <c r="D11025">
        <v>15</v>
      </c>
      <c r="E11025" cm="1">
        <f t="array" ref="E11025">_xlfn.XLOOKUP(Table1[[#This Row],[ScheduleWeekWritten]],Table3[Game],100+Table3[Increase],Table1[[#This Row],[ScheduleWeekWritten]])</f>
        <v>15</v>
      </c>
      <c r="F11025" t="b">
        <v>0</v>
      </c>
      <c r="G11025" t="s">
        <v>154</v>
      </c>
      <c r="H11025">
        <v>20</v>
      </c>
      <c r="I11025">
        <v>27</v>
      </c>
      <c r="J11025" t="s">
        <v>28</v>
      </c>
      <c r="K11025" t="s">
        <v>43</v>
      </c>
      <c r="L11025" t="str">
        <f>_xlfn.XLOOKUP(Table1[[#This Row],[TeamFavoriteID]],Table2[team_id],Table2[team_name],_xlfn.XLOOKUP(Table1[[#This Row],[TeamFavoriteID]],Table2[team_id_pfr],Table2[team_name],"Even"))</f>
        <v>Buffalo Bills</v>
      </c>
      <c r="M11025">
        <v>-4</v>
      </c>
      <c r="N11025">
        <f>IF(Table1[[#This Row],[TeamFavorite]]=Table1[[#This Row],[TeamHome]],Table1[[#This Row],[ScoreAway]]-Table1[[#This Row],[ScoreHome]],Table1[[#This Row],[ScoreHome]]-Table1[[#This Row],[ScoreAway]])</f>
        <v>-7</v>
      </c>
      <c r="O11025">
        <f>IF(Table1[[#This Row],[SpreadActual]]&lt;Table1[[#This Row],[SpreadFavorite]],1,0)</f>
        <v>1</v>
      </c>
      <c r="P11025">
        <v>43.5</v>
      </c>
      <c r="Q11025" t="s">
        <v>155</v>
      </c>
      <c r="R11025" t="b">
        <v>0</v>
      </c>
      <c r="S11025">
        <v>66</v>
      </c>
      <c r="T11025">
        <v>8</v>
      </c>
    </row>
    <row r="11026" spans="1:22" x14ac:dyDescent="0.2">
      <c r="A11026" s="1">
        <v>41623</v>
      </c>
      <c r="B11026">
        <v>2013</v>
      </c>
      <c r="C11026">
        <f>_xlfn.MAXIFS(Table1[ScheduleWeekWritten],Table1[ScheduleSeason],Table1[[#This Row],[ScheduleSeason]])</f>
        <v>17</v>
      </c>
      <c r="D11026">
        <v>15</v>
      </c>
      <c r="E11026" cm="1">
        <f t="array" ref="E11026">_xlfn.XLOOKUP(Table1[[#This Row],[ScheduleWeekWritten]],Table3[Game],100+Table3[Increase],Table1[[#This Row],[ScheduleWeekWritten]])</f>
        <v>15</v>
      </c>
      <c r="F11026" t="b">
        <v>0</v>
      </c>
      <c r="G11026" t="s">
        <v>19</v>
      </c>
      <c r="H11026">
        <v>24</v>
      </c>
      <c r="I11026">
        <v>20</v>
      </c>
      <c r="J11026" t="s">
        <v>115</v>
      </c>
      <c r="K11026" t="s">
        <v>91</v>
      </c>
      <c r="L11026" t="str">
        <f>_xlfn.XLOOKUP(Table1[[#This Row],[TeamFavoriteID]],Table2[team_id],Table2[team_name],_xlfn.XLOOKUP(Table1[[#This Row],[TeamFavoriteID]],Table2[team_id_pfr],Table2[team_name],"Even"))</f>
        <v>Miami Dolphins</v>
      </c>
      <c r="M11026">
        <v>-2.5</v>
      </c>
      <c r="N11026">
        <f>IF(Table1[[#This Row],[TeamFavorite]]=Table1[[#This Row],[TeamHome]],Table1[[#This Row],[ScoreAway]]-Table1[[#This Row],[ScoreHome]],Table1[[#This Row],[ScoreHome]]-Table1[[#This Row],[ScoreAway]])</f>
        <v>-4</v>
      </c>
      <c r="O11026">
        <f>IF(Table1[[#This Row],[SpreadActual]]&lt;Table1[[#This Row],[SpreadFavorite]],1,0)</f>
        <v>1</v>
      </c>
      <c r="P11026">
        <v>46.5</v>
      </c>
      <c r="Q11026" t="s">
        <v>143</v>
      </c>
      <c r="R11026" t="b">
        <v>0</v>
      </c>
      <c r="S11026">
        <v>85</v>
      </c>
      <c r="T11026">
        <v>14</v>
      </c>
      <c r="U11026">
        <v>70</v>
      </c>
    </row>
    <row r="11027" spans="1:22" x14ac:dyDescent="0.2">
      <c r="A11027" s="1">
        <v>41623</v>
      </c>
      <c r="B11027">
        <v>2013</v>
      </c>
      <c r="C11027">
        <f>_xlfn.MAXIFS(Table1[ScheduleWeekWritten],Table1[ScheduleSeason],Table1[[#This Row],[ScheduleSeason]])</f>
        <v>17</v>
      </c>
      <c r="D11027">
        <v>15</v>
      </c>
      <c r="E11027" cm="1">
        <f t="array" ref="E11027">_xlfn.XLOOKUP(Table1[[#This Row],[ScheduleWeekWritten]],Table3[Game],100+Table3[Increase],Table1[[#This Row],[ScheduleWeekWritten]])</f>
        <v>15</v>
      </c>
      <c r="F11027" t="b">
        <v>0</v>
      </c>
      <c r="G11027" t="s">
        <v>54</v>
      </c>
      <c r="H11027">
        <v>48</v>
      </c>
      <c r="I11027">
        <v>30</v>
      </c>
      <c r="J11027" t="s">
        <v>58</v>
      </c>
      <c r="K11027" t="s">
        <v>77</v>
      </c>
      <c r="L11027" t="str">
        <f>_xlfn.XLOOKUP(Table1[[#This Row],[TeamFavoriteID]],Table2[team_id],Table2[team_name],_xlfn.XLOOKUP(Table1[[#This Row],[TeamFavoriteID]],Table2[team_id_pfr],Table2[team_name],"Even"))</f>
        <v>Philadelphia Eagles</v>
      </c>
      <c r="M11027">
        <v>-7</v>
      </c>
      <c r="N11027">
        <f>IF(Table1[[#This Row],[TeamFavorite]]=Table1[[#This Row],[TeamHome]],Table1[[#This Row],[ScoreAway]]-Table1[[#This Row],[ScoreHome]],Table1[[#This Row],[ScoreHome]]-Table1[[#This Row],[ScoreAway]])</f>
        <v>18</v>
      </c>
      <c r="O11027">
        <f>IF(Table1[[#This Row],[SpreadActual]]&lt;Table1[[#This Row],[SpreadFavorite]],1,0)</f>
        <v>0</v>
      </c>
      <c r="P11027">
        <v>53</v>
      </c>
      <c r="Q11027" t="s">
        <v>194</v>
      </c>
      <c r="R11027" t="b">
        <v>0</v>
      </c>
      <c r="S11027">
        <v>72</v>
      </c>
      <c r="T11027">
        <v>0</v>
      </c>
      <c r="V11027" t="s">
        <v>103</v>
      </c>
    </row>
    <row r="11028" spans="1:22" x14ac:dyDescent="0.2">
      <c r="A11028" s="1">
        <v>41623</v>
      </c>
      <c r="B11028">
        <v>2013</v>
      </c>
      <c r="C11028">
        <f>_xlfn.MAXIFS(Table1[ScheduleWeekWritten],Table1[ScheduleSeason],Table1[[#This Row],[ScheduleSeason]])</f>
        <v>17</v>
      </c>
      <c r="D11028">
        <v>15</v>
      </c>
      <c r="E11028" cm="1">
        <f t="array" ref="E11028">_xlfn.XLOOKUP(Table1[[#This Row],[ScheduleWeekWritten]],Table3[Game],100+Table3[Increase],Table1[[#This Row],[ScheduleWeekWritten]])</f>
        <v>15</v>
      </c>
      <c r="F11028" t="b">
        <v>0</v>
      </c>
      <c r="G11028" t="s">
        <v>50</v>
      </c>
      <c r="H11028">
        <v>0</v>
      </c>
      <c r="I11028">
        <v>23</v>
      </c>
      <c r="J11028" t="s">
        <v>128</v>
      </c>
      <c r="K11028" t="s">
        <v>132</v>
      </c>
      <c r="L11028" t="str">
        <f>_xlfn.XLOOKUP(Table1[[#This Row],[TeamFavoriteID]],Table2[team_id],Table2[team_name],_xlfn.XLOOKUP(Table1[[#This Row],[TeamFavoriteID]],Table2[team_id_pfr],Table2[team_name],"Even"))</f>
        <v>Seattle Seahawks</v>
      </c>
      <c r="M11028">
        <v>-9.5</v>
      </c>
      <c r="N11028">
        <f>IF(Table1[[#This Row],[TeamFavorite]]=Table1[[#This Row],[TeamHome]],Table1[[#This Row],[ScoreAway]]-Table1[[#This Row],[ScoreHome]],Table1[[#This Row],[ScoreHome]]-Table1[[#This Row],[ScoreAway]])</f>
        <v>-23</v>
      </c>
      <c r="O11028">
        <f>IF(Table1[[#This Row],[SpreadActual]]&lt;Table1[[#This Row],[SpreadFavorite]],1,0)</f>
        <v>1</v>
      </c>
      <c r="P11028">
        <v>43</v>
      </c>
      <c r="Q11028" t="s">
        <v>197</v>
      </c>
      <c r="R11028" t="b">
        <v>0</v>
      </c>
      <c r="S11028">
        <v>40</v>
      </c>
      <c r="T11028">
        <v>7</v>
      </c>
      <c r="U11028">
        <v>88</v>
      </c>
    </row>
    <row r="11029" spans="1:22" x14ac:dyDescent="0.2">
      <c r="A11029" s="1">
        <v>41623</v>
      </c>
      <c r="B11029">
        <v>2013</v>
      </c>
      <c r="C11029">
        <f>_xlfn.MAXIFS(Table1[ScheduleWeekWritten],Table1[ScheduleSeason],Table1[[#This Row],[ScheduleSeason]])</f>
        <v>17</v>
      </c>
      <c r="D11029">
        <v>15</v>
      </c>
      <c r="E11029" cm="1">
        <f t="array" ref="E11029">_xlfn.XLOOKUP(Table1[[#This Row],[ScheduleWeekWritten]],Table3[Game],100+Table3[Increase],Table1[[#This Row],[ScheduleWeekWritten]])</f>
        <v>15</v>
      </c>
      <c r="F11029" t="b">
        <v>0</v>
      </c>
      <c r="G11029" t="s">
        <v>20</v>
      </c>
      <c r="H11029">
        <v>31</v>
      </c>
      <c r="I11029">
        <v>56</v>
      </c>
      <c r="J11029" t="s">
        <v>42</v>
      </c>
      <c r="K11029" t="s">
        <v>75</v>
      </c>
      <c r="L11029" t="str">
        <f>_xlfn.XLOOKUP(Table1[[#This Row],[TeamFavoriteID]],Table2[team_id],Table2[team_name],_xlfn.XLOOKUP(Table1[[#This Row],[TeamFavoriteID]],Table2[team_id_pfr],Table2[team_name],"Even"))</f>
        <v>Kansas City Chiefs</v>
      </c>
      <c r="M11029">
        <v>-6</v>
      </c>
      <c r="N11029">
        <f>IF(Table1[[#This Row],[TeamFavorite]]=Table1[[#This Row],[TeamHome]],Table1[[#This Row],[ScoreAway]]-Table1[[#This Row],[ScoreHome]],Table1[[#This Row],[ScoreHome]]-Table1[[#This Row],[ScoreAway]])</f>
        <v>-25</v>
      </c>
      <c r="O11029">
        <f>IF(Table1[[#This Row],[SpreadActual]]&lt;Table1[[#This Row],[SpreadFavorite]],1,0)</f>
        <v>1</v>
      </c>
      <c r="P11029">
        <v>44.5</v>
      </c>
      <c r="Q11029" t="s">
        <v>76</v>
      </c>
      <c r="R11029" t="b">
        <v>0</v>
      </c>
      <c r="S11029">
        <v>64</v>
      </c>
      <c r="T11029">
        <v>6</v>
      </c>
      <c r="U11029">
        <v>39</v>
      </c>
    </row>
    <row r="11030" spans="1:22" x14ac:dyDescent="0.2">
      <c r="A11030" s="1">
        <v>41623</v>
      </c>
      <c r="B11030">
        <v>2013</v>
      </c>
      <c r="C11030">
        <f>_xlfn.MAXIFS(Table1[ScheduleWeekWritten],Table1[ScheduleSeason],Table1[[#This Row],[ScheduleSeason]])</f>
        <v>17</v>
      </c>
      <c r="D11030">
        <v>15</v>
      </c>
      <c r="E11030" cm="1">
        <f t="array" ref="E11030">_xlfn.XLOOKUP(Table1[[#This Row],[ScheduleWeekWritten]],Table3[Game],100+Table3[Increase],Table1[[#This Row],[ScheduleWeekWritten]])</f>
        <v>15</v>
      </c>
      <c r="F11030" t="b">
        <v>0</v>
      </c>
      <c r="G11030" t="s">
        <v>49</v>
      </c>
      <c r="H11030">
        <v>30</v>
      </c>
      <c r="I11030">
        <v>20</v>
      </c>
      <c r="J11030" t="s">
        <v>101</v>
      </c>
      <c r="K11030" t="s">
        <v>104</v>
      </c>
      <c r="L11030" t="str">
        <f>_xlfn.XLOOKUP(Table1[[#This Row],[TeamFavoriteID]],Table2[team_id],Table2[team_name],_xlfn.XLOOKUP(Table1[[#This Row],[TeamFavoriteID]],Table2[team_id_pfr],Table2[team_name],"Even"))</f>
        <v>Cincinnati Bengals</v>
      </c>
      <c r="M11030">
        <v>-1.5</v>
      </c>
      <c r="N11030">
        <f>IF(Table1[[#This Row],[TeamFavorite]]=Table1[[#This Row],[TeamHome]],Table1[[#This Row],[ScoreAway]]-Table1[[#This Row],[ScoreHome]],Table1[[#This Row],[ScoreHome]]-Table1[[#This Row],[ScoreAway]])</f>
        <v>10</v>
      </c>
      <c r="O11030">
        <f>IF(Table1[[#This Row],[SpreadActual]]&lt;Table1[[#This Row],[SpreadFavorite]],1,0)</f>
        <v>0</v>
      </c>
      <c r="P11030">
        <v>43</v>
      </c>
      <c r="Q11030" t="s">
        <v>175</v>
      </c>
      <c r="R11030" t="b">
        <v>0</v>
      </c>
      <c r="S11030">
        <v>27</v>
      </c>
      <c r="T11030">
        <v>20</v>
      </c>
      <c r="U11030">
        <v>66</v>
      </c>
    </row>
    <row r="11031" spans="1:22" x14ac:dyDescent="0.2">
      <c r="A11031" s="1">
        <v>41623</v>
      </c>
      <c r="B11031">
        <v>2013</v>
      </c>
      <c r="C11031">
        <f>_xlfn.MAXIFS(Table1[ScheduleWeekWritten],Table1[ScheduleSeason],Table1[[#This Row],[ScheduleSeason]])</f>
        <v>17</v>
      </c>
      <c r="D11031">
        <v>15</v>
      </c>
      <c r="E11031" cm="1">
        <f t="array" ref="E11031">_xlfn.XLOOKUP(Table1[[#This Row],[ScheduleWeekWritten]],Table3[Game],100+Table3[Increase],Table1[[#This Row],[ScheduleWeekWritten]])</f>
        <v>15</v>
      </c>
      <c r="F11031" t="b">
        <v>0</v>
      </c>
      <c r="G11031" t="s">
        <v>153</v>
      </c>
      <c r="H11031">
        <v>27</v>
      </c>
      <c r="I11031">
        <v>16</v>
      </c>
      <c r="J11031" t="s">
        <v>95</v>
      </c>
      <c r="K11031" t="s">
        <v>98</v>
      </c>
      <c r="L11031" t="str">
        <f>_xlfn.XLOOKUP(Table1[[#This Row],[TeamFavoriteID]],Table2[team_id],Table2[team_name],_xlfn.XLOOKUP(Table1[[#This Row],[TeamFavoriteID]],Table2[team_id_pfr],Table2[team_name],"Even"))</f>
        <v>New Orleans Saints</v>
      </c>
      <c r="M11031">
        <v>-7</v>
      </c>
      <c r="N11031">
        <f>IF(Table1[[#This Row],[TeamFavorite]]=Table1[[#This Row],[TeamHome]],Table1[[#This Row],[ScoreAway]]-Table1[[#This Row],[ScoreHome]],Table1[[#This Row],[ScoreHome]]-Table1[[#This Row],[ScoreAway]])</f>
        <v>11</v>
      </c>
      <c r="O11031">
        <f>IF(Table1[[#This Row],[SpreadActual]]&lt;Table1[[#This Row],[SpreadFavorite]],1,0)</f>
        <v>0</v>
      </c>
      <c r="P11031">
        <v>48</v>
      </c>
      <c r="Q11031" t="s">
        <v>157</v>
      </c>
      <c r="R11031" t="b">
        <v>0</v>
      </c>
      <c r="S11031">
        <v>72</v>
      </c>
      <c r="T11031">
        <v>0</v>
      </c>
      <c r="V11031" t="s">
        <v>103</v>
      </c>
    </row>
    <row r="11032" spans="1:22" x14ac:dyDescent="0.2">
      <c r="A11032" s="1">
        <v>41623</v>
      </c>
      <c r="B11032">
        <v>2013</v>
      </c>
      <c r="C11032">
        <f>_xlfn.MAXIFS(Table1[ScheduleWeekWritten],Table1[ScheduleSeason],Table1[[#This Row],[ScheduleSeason]])</f>
        <v>17</v>
      </c>
      <c r="D11032">
        <v>15</v>
      </c>
      <c r="E11032" cm="1">
        <f t="array" ref="E11032">_xlfn.XLOOKUP(Table1[[#This Row],[ScheduleWeekWritten]],Table3[Game],100+Table3[Increase],Table1[[#This Row],[ScheduleWeekWritten]])</f>
        <v>15</v>
      </c>
      <c r="F11032" t="b">
        <v>0</v>
      </c>
      <c r="G11032" t="s">
        <v>127</v>
      </c>
      <c r="H11032">
        <v>14</v>
      </c>
      <c r="I11032">
        <v>33</v>
      </c>
      <c r="J11032" t="s">
        <v>53</v>
      </c>
      <c r="K11032" t="s">
        <v>87</v>
      </c>
      <c r="L11032" t="str">
        <f>_xlfn.XLOOKUP(Table1[[#This Row],[TeamFavoriteID]],Table2[team_id],Table2[team_name],_xlfn.XLOOKUP(Table1[[#This Row],[TeamFavoriteID]],Table2[team_id_pfr],Table2[team_name],"Even"))</f>
        <v>San Francisco 49ers</v>
      </c>
      <c r="M11032">
        <v>-4.5</v>
      </c>
      <c r="N11032">
        <f>IF(Table1[[#This Row],[TeamFavorite]]=Table1[[#This Row],[TeamHome]],Table1[[#This Row],[ScoreAway]]-Table1[[#This Row],[ScoreHome]],Table1[[#This Row],[ScoreHome]]-Table1[[#This Row],[ScoreAway]])</f>
        <v>-19</v>
      </c>
      <c r="O11032">
        <f>IF(Table1[[#This Row],[SpreadActual]]&lt;Table1[[#This Row],[SpreadFavorite]],1,0)</f>
        <v>1</v>
      </c>
      <c r="P11032">
        <v>41</v>
      </c>
      <c r="Q11032" t="s">
        <v>168</v>
      </c>
      <c r="R11032" t="b">
        <v>0</v>
      </c>
      <c r="S11032">
        <v>70</v>
      </c>
      <c r="T11032">
        <v>7</v>
      </c>
      <c r="U11032">
        <v>64</v>
      </c>
    </row>
    <row r="11033" spans="1:22" x14ac:dyDescent="0.2">
      <c r="A11033" s="1">
        <v>41623</v>
      </c>
      <c r="B11033">
        <v>2013</v>
      </c>
      <c r="C11033">
        <f>_xlfn.MAXIFS(Table1[ScheduleWeekWritten],Table1[ScheduleSeason],Table1[[#This Row],[ScheduleSeason]])</f>
        <v>17</v>
      </c>
      <c r="D11033">
        <v>15</v>
      </c>
      <c r="E11033" cm="1">
        <f t="array" ref="E11033">_xlfn.XLOOKUP(Table1[[#This Row],[ScheduleWeekWritten]],Table3[Game],100+Table3[Increase],Table1[[#This Row],[ScheduleWeekWritten]])</f>
        <v>15</v>
      </c>
      <c r="F11033" t="b">
        <v>0</v>
      </c>
      <c r="G11033" t="s">
        <v>171</v>
      </c>
      <c r="H11033">
        <v>34</v>
      </c>
      <c r="I11033">
        <v>37</v>
      </c>
      <c r="J11033" t="s">
        <v>149</v>
      </c>
      <c r="K11033" t="s">
        <v>59</v>
      </c>
      <c r="L11033" t="str">
        <f>_xlfn.XLOOKUP(Table1[[#This Row],[TeamFavoriteID]],Table2[team_id],Table2[team_name],_xlfn.XLOOKUP(Table1[[#This Row],[TeamFavoriteID]],Table2[team_id_pfr],Table2[team_name],"Even"))</f>
        <v>Arizona Cardinals</v>
      </c>
      <c r="M11033">
        <v>-3</v>
      </c>
      <c r="N11033">
        <f>IF(Table1[[#This Row],[TeamFavorite]]=Table1[[#This Row],[TeamHome]],Table1[[#This Row],[ScoreAway]]-Table1[[#This Row],[ScoreHome]],Table1[[#This Row],[ScoreHome]]-Table1[[#This Row],[ScoreAway]])</f>
        <v>-3</v>
      </c>
      <c r="O11033">
        <f>IF(Table1[[#This Row],[SpreadActual]]&lt;Table1[[#This Row],[SpreadFavorite]],1,0)</f>
        <v>0</v>
      </c>
      <c r="P11033">
        <v>42.5</v>
      </c>
      <c r="Q11033" t="s">
        <v>172</v>
      </c>
      <c r="R11033" t="b">
        <v>0</v>
      </c>
      <c r="S11033">
        <v>37</v>
      </c>
      <c r="T11033">
        <v>5</v>
      </c>
      <c r="U11033">
        <v>64</v>
      </c>
    </row>
    <row r="11034" spans="1:22" x14ac:dyDescent="0.2">
      <c r="A11034" s="1">
        <v>41624</v>
      </c>
      <c r="B11034">
        <v>2013</v>
      </c>
      <c r="C11034">
        <f>_xlfn.MAXIFS(Table1[ScheduleWeekWritten],Table1[ScheduleSeason],Table1[[#This Row],[ScheduleSeason]])</f>
        <v>17</v>
      </c>
      <c r="D11034">
        <v>15</v>
      </c>
      <c r="E11034" cm="1">
        <f t="array" ref="E11034">_xlfn.XLOOKUP(Table1[[#This Row],[ScheduleWeekWritten]],Table3[Game],100+Table3[Increase],Table1[[#This Row],[ScheduleWeekWritten]])</f>
        <v>15</v>
      </c>
      <c r="F11034" t="b">
        <v>0</v>
      </c>
      <c r="G11034" t="s">
        <v>45</v>
      </c>
      <c r="H11034">
        <v>16</v>
      </c>
      <c r="I11034">
        <v>18</v>
      </c>
      <c r="J11034" t="s">
        <v>158</v>
      </c>
      <c r="K11034" t="s">
        <v>79</v>
      </c>
      <c r="L11034" t="str">
        <f>_xlfn.XLOOKUP(Table1[[#This Row],[TeamFavoriteID]],Table2[team_id],Table2[team_name],_xlfn.XLOOKUP(Table1[[#This Row],[TeamFavoriteID]],Table2[team_id_pfr],Table2[team_name],"Even"))</f>
        <v>Detroit Lions</v>
      </c>
      <c r="M11034">
        <v>-5.5</v>
      </c>
      <c r="N11034">
        <f>IF(Table1[[#This Row],[TeamFavorite]]=Table1[[#This Row],[TeamHome]],Table1[[#This Row],[ScoreAway]]-Table1[[#This Row],[ScoreHome]],Table1[[#This Row],[ScoreHome]]-Table1[[#This Row],[ScoreAway]])</f>
        <v>2</v>
      </c>
      <c r="O11034">
        <f>IF(Table1[[#This Row],[SpreadActual]]&lt;Table1[[#This Row],[SpreadFavorite]],1,0)</f>
        <v>0</v>
      </c>
      <c r="P11034">
        <v>49</v>
      </c>
      <c r="Q11034" t="s">
        <v>181</v>
      </c>
      <c r="R11034" t="b">
        <v>0</v>
      </c>
      <c r="S11034">
        <v>72</v>
      </c>
      <c r="T11034">
        <v>0</v>
      </c>
      <c r="V11034" t="s">
        <v>103</v>
      </c>
    </row>
    <row r="11035" spans="1:22" x14ac:dyDescent="0.2">
      <c r="A11035" s="1">
        <v>41630</v>
      </c>
      <c r="B11035">
        <v>2013</v>
      </c>
      <c r="C11035">
        <f>_xlfn.MAXIFS(Table1[ScheduleWeekWritten],Table1[ScheduleSeason],Table1[[#This Row],[ScheduleSeason]])</f>
        <v>17</v>
      </c>
      <c r="D11035">
        <v>16</v>
      </c>
      <c r="E11035" cm="1">
        <f t="array" ref="E11035">_xlfn.XLOOKUP(Table1[[#This Row],[ScheduleWeekWritten]],Table3[Game],100+Table3[Increase],Table1[[#This Row],[ScheduleWeekWritten]])</f>
        <v>16</v>
      </c>
      <c r="F11035" t="b">
        <v>0</v>
      </c>
      <c r="G11035" t="s">
        <v>158</v>
      </c>
      <c r="H11035">
        <v>7</v>
      </c>
      <c r="I11035">
        <v>41</v>
      </c>
      <c r="J11035" t="s">
        <v>115</v>
      </c>
      <c r="K11035" t="s">
        <v>159</v>
      </c>
      <c r="L11035" t="str">
        <f>_xlfn.XLOOKUP(Table1[[#This Row],[TeamFavoriteID]],Table2[team_id],Table2[team_name],_xlfn.XLOOKUP(Table1[[#This Row],[TeamFavoriteID]],Table2[team_id_pfr],Table2[team_name],"Even"))</f>
        <v>Baltimore Ravens</v>
      </c>
      <c r="M11035">
        <v>-1.5</v>
      </c>
      <c r="N11035">
        <f>IF(Table1[[#This Row],[TeamFavorite]]=Table1[[#This Row],[TeamHome]],Table1[[#This Row],[ScoreAway]]-Table1[[#This Row],[ScoreHome]],Table1[[#This Row],[ScoreHome]]-Table1[[#This Row],[ScoreAway]])</f>
        <v>34</v>
      </c>
      <c r="O11035">
        <f>IF(Table1[[#This Row],[SpreadActual]]&lt;Table1[[#This Row],[SpreadFavorite]],1,0)</f>
        <v>0</v>
      </c>
      <c r="P11035">
        <v>44.5</v>
      </c>
      <c r="Q11035" t="s">
        <v>166</v>
      </c>
      <c r="R11035" t="b">
        <v>0</v>
      </c>
      <c r="S11035">
        <v>65</v>
      </c>
      <c r="T11035">
        <v>8</v>
      </c>
      <c r="U11035">
        <v>75</v>
      </c>
      <c r="V11035" t="s">
        <v>2</v>
      </c>
    </row>
    <row r="11036" spans="1:22" x14ac:dyDescent="0.2">
      <c r="A11036" s="1">
        <v>41630</v>
      </c>
      <c r="B11036">
        <v>2013</v>
      </c>
      <c r="C11036">
        <f>_xlfn.MAXIFS(Table1[ScheduleWeekWritten],Table1[ScheduleSeason],Table1[[#This Row],[ScheduleSeason]])</f>
        <v>17</v>
      </c>
      <c r="D11036">
        <v>16</v>
      </c>
      <c r="E11036" cm="1">
        <f t="array" ref="E11036">_xlfn.XLOOKUP(Table1[[#This Row],[ScheduleWeekWritten]],Table3[Game],100+Table3[Increase],Table1[[#This Row],[ScheduleWeekWritten]])</f>
        <v>16</v>
      </c>
      <c r="F11036" t="b">
        <v>0</v>
      </c>
      <c r="G11036" t="s">
        <v>28</v>
      </c>
      <c r="H11036">
        <v>19</v>
      </c>
      <c r="I11036">
        <v>0</v>
      </c>
      <c r="J11036" t="s">
        <v>19</v>
      </c>
      <c r="K11036" t="s">
        <v>91</v>
      </c>
      <c r="L11036" t="str">
        <f>_xlfn.XLOOKUP(Table1[[#This Row],[TeamFavoriteID]],Table2[team_id],Table2[team_name],_xlfn.XLOOKUP(Table1[[#This Row],[TeamFavoriteID]],Table2[team_id_pfr],Table2[team_name],"Even"))</f>
        <v>Miami Dolphins</v>
      </c>
      <c r="M11036">
        <v>-1.5</v>
      </c>
      <c r="N11036">
        <f>IF(Table1[[#This Row],[TeamFavorite]]=Table1[[#This Row],[TeamHome]],Table1[[#This Row],[ScoreAway]]-Table1[[#This Row],[ScoreHome]],Table1[[#This Row],[ScoreHome]]-Table1[[#This Row],[ScoreAway]])</f>
        <v>19</v>
      </c>
      <c r="O11036">
        <f>IF(Table1[[#This Row],[SpreadActual]]&lt;Table1[[#This Row],[SpreadFavorite]],1,0)</f>
        <v>0</v>
      </c>
      <c r="P11036">
        <v>42.5</v>
      </c>
      <c r="Q11036" t="s">
        <v>123</v>
      </c>
      <c r="R11036" t="b">
        <v>0</v>
      </c>
      <c r="S11036">
        <v>41</v>
      </c>
      <c r="T11036">
        <v>8</v>
      </c>
      <c r="U11036">
        <v>79</v>
      </c>
      <c r="V11036" t="s">
        <v>195</v>
      </c>
    </row>
    <row r="11037" spans="1:22" x14ac:dyDescent="0.2">
      <c r="A11037" s="1">
        <v>41630</v>
      </c>
      <c r="B11037">
        <v>2013</v>
      </c>
      <c r="C11037">
        <f>_xlfn.MAXIFS(Table1[ScheduleWeekWritten],Table1[ScheduleSeason],Table1[[#This Row],[ScheduleSeason]])</f>
        <v>17</v>
      </c>
      <c r="D11037">
        <v>16</v>
      </c>
      <c r="E11037" cm="1">
        <f t="array" ref="E11037">_xlfn.XLOOKUP(Table1[[#This Row],[ScheduleWeekWritten]],Table3[Game],100+Table3[Increase],Table1[[#This Row],[ScheduleWeekWritten]])</f>
        <v>16</v>
      </c>
      <c r="F11037" t="b">
        <v>0</v>
      </c>
      <c r="G11037" t="s">
        <v>152</v>
      </c>
      <c r="H11037">
        <v>17</v>
      </c>
      <c r="I11037">
        <v>13</v>
      </c>
      <c r="J11037" t="s">
        <v>95</v>
      </c>
      <c r="K11037" t="s">
        <v>162</v>
      </c>
      <c r="L11037" t="str">
        <f>_xlfn.XLOOKUP(Table1[[#This Row],[TeamFavoriteID]],Table2[team_id],Table2[team_name],_xlfn.XLOOKUP(Table1[[#This Row],[TeamFavoriteID]],Table2[team_id_pfr],Table2[team_name],"Even"))</f>
        <v>Carolina Panthers</v>
      </c>
      <c r="M11037">
        <v>-3</v>
      </c>
      <c r="N11037">
        <f>IF(Table1[[#This Row],[TeamFavorite]]=Table1[[#This Row],[TeamHome]],Table1[[#This Row],[ScoreAway]]-Table1[[#This Row],[ScoreHome]],Table1[[#This Row],[ScoreHome]]-Table1[[#This Row],[ScoreAway]])</f>
        <v>-4</v>
      </c>
      <c r="O11037">
        <f>IF(Table1[[#This Row],[SpreadActual]]&lt;Table1[[#This Row],[SpreadFavorite]],1,0)</f>
        <v>1</v>
      </c>
      <c r="P11037">
        <v>44.5</v>
      </c>
      <c r="Q11037" t="s">
        <v>160</v>
      </c>
      <c r="R11037" t="b">
        <v>0</v>
      </c>
      <c r="S11037">
        <v>72</v>
      </c>
      <c r="T11037">
        <v>18</v>
      </c>
      <c r="U11037">
        <v>84</v>
      </c>
      <c r="V11037" t="s">
        <v>195</v>
      </c>
    </row>
    <row r="11038" spans="1:22" x14ac:dyDescent="0.2">
      <c r="A11038" s="1">
        <v>41630</v>
      </c>
      <c r="B11038">
        <v>2013</v>
      </c>
      <c r="C11038">
        <f>_xlfn.MAXIFS(Table1[ScheduleWeekWritten],Table1[ScheduleSeason],Table1[[#This Row],[ScheduleSeason]])</f>
        <v>17</v>
      </c>
      <c r="D11038">
        <v>16</v>
      </c>
      <c r="E11038" cm="1">
        <f t="array" ref="E11038">_xlfn.XLOOKUP(Table1[[#This Row],[ScheduleWeekWritten]],Table3[Game],100+Table3[Increase],Table1[[#This Row],[ScheduleWeekWritten]])</f>
        <v>16</v>
      </c>
      <c r="F11038" t="b">
        <v>0</v>
      </c>
      <c r="G11038" t="s">
        <v>101</v>
      </c>
      <c r="H11038">
        <v>42</v>
      </c>
      <c r="I11038">
        <v>14</v>
      </c>
      <c r="J11038" t="s">
        <v>54</v>
      </c>
      <c r="K11038" t="s">
        <v>104</v>
      </c>
      <c r="L11038" t="str">
        <f>_xlfn.XLOOKUP(Table1[[#This Row],[TeamFavoriteID]],Table2[team_id],Table2[team_name],_xlfn.XLOOKUP(Table1[[#This Row],[TeamFavoriteID]],Table2[team_id_pfr],Table2[team_name],"Even"))</f>
        <v>Cincinnati Bengals</v>
      </c>
      <c r="M11038">
        <v>-7.5</v>
      </c>
      <c r="N11038">
        <f>IF(Table1[[#This Row],[TeamFavorite]]=Table1[[#This Row],[TeamHome]],Table1[[#This Row],[ScoreAway]]-Table1[[#This Row],[ScoreHome]],Table1[[#This Row],[ScoreHome]]-Table1[[#This Row],[ScoreAway]])</f>
        <v>-28</v>
      </c>
      <c r="O11038">
        <f>IF(Table1[[#This Row],[SpreadActual]]&lt;Table1[[#This Row],[SpreadFavorite]],1,0)</f>
        <v>1</v>
      </c>
      <c r="P11038">
        <v>47.5</v>
      </c>
      <c r="Q11038" t="s">
        <v>173</v>
      </c>
      <c r="R11038" t="b">
        <v>0</v>
      </c>
      <c r="S11038">
        <v>53</v>
      </c>
      <c r="T11038">
        <v>13</v>
      </c>
      <c r="U11038">
        <v>80</v>
      </c>
    </row>
    <row r="11039" spans="1:22" x14ac:dyDescent="0.2">
      <c r="A11039" s="1">
        <v>41630</v>
      </c>
      <c r="B11039">
        <v>2013</v>
      </c>
      <c r="C11039">
        <f>_xlfn.MAXIFS(Table1[ScheduleWeekWritten],Table1[ScheduleSeason],Table1[[#This Row],[ScheduleSeason]])</f>
        <v>17</v>
      </c>
      <c r="D11039">
        <v>16</v>
      </c>
      <c r="E11039" cm="1">
        <f t="array" ref="E11039">_xlfn.XLOOKUP(Table1[[#This Row],[ScheduleWeekWritten]],Table3[Game],100+Table3[Increase],Table1[[#This Row],[ScheduleWeekWritten]])</f>
        <v>16</v>
      </c>
      <c r="F11039" t="b">
        <v>0</v>
      </c>
      <c r="G11039" t="s">
        <v>45</v>
      </c>
      <c r="H11039">
        <v>20</v>
      </c>
      <c r="I11039">
        <v>23</v>
      </c>
      <c r="J11039" t="s">
        <v>50</v>
      </c>
      <c r="K11039" t="s">
        <v>79</v>
      </c>
      <c r="L11039" t="str">
        <f>_xlfn.XLOOKUP(Table1[[#This Row],[TeamFavoriteID]],Table2[team_id],Table2[team_name],_xlfn.XLOOKUP(Table1[[#This Row],[TeamFavoriteID]],Table2[team_id_pfr],Table2[team_name],"Even"))</f>
        <v>Detroit Lions</v>
      </c>
      <c r="M11039">
        <v>-9</v>
      </c>
      <c r="N11039">
        <f>IF(Table1[[#This Row],[TeamFavorite]]=Table1[[#This Row],[TeamHome]],Table1[[#This Row],[ScoreAway]]-Table1[[#This Row],[ScoreHome]],Table1[[#This Row],[ScoreHome]]-Table1[[#This Row],[ScoreAway]])</f>
        <v>3</v>
      </c>
      <c r="O11039">
        <f>IF(Table1[[#This Row],[SpreadActual]]&lt;Table1[[#This Row],[SpreadFavorite]],1,0)</f>
        <v>0</v>
      </c>
      <c r="P11039">
        <v>48.5</v>
      </c>
      <c r="Q11039" t="s">
        <v>181</v>
      </c>
      <c r="R11039" t="b">
        <v>0</v>
      </c>
      <c r="S11039">
        <v>72</v>
      </c>
      <c r="T11039">
        <v>0</v>
      </c>
      <c r="V11039" t="s">
        <v>103</v>
      </c>
    </row>
    <row r="11040" spans="1:22" x14ac:dyDescent="0.2">
      <c r="A11040" s="1">
        <v>41630</v>
      </c>
      <c r="B11040">
        <v>2013</v>
      </c>
      <c r="C11040">
        <f>_xlfn.MAXIFS(Table1[ScheduleWeekWritten],Table1[ScheduleSeason],Table1[[#This Row],[ScheduleSeason]])</f>
        <v>17</v>
      </c>
      <c r="D11040">
        <v>16</v>
      </c>
      <c r="E11040" cm="1">
        <f t="array" ref="E11040">_xlfn.XLOOKUP(Table1[[#This Row],[ScheduleWeekWritten]],Table3[Game],100+Table3[Increase],Table1[[#This Row],[ScheduleWeekWritten]])</f>
        <v>16</v>
      </c>
      <c r="F11040" t="b">
        <v>0</v>
      </c>
      <c r="G11040" t="s">
        <v>33</v>
      </c>
      <c r="H11040">
        <v>31</v>
      </c>
      <c r="I11040">
        <v>38</v>
      </c>
      <c r="J11040" t="s">
        <v>49</v>
      </c>
      <c r="K11040" t="s">
        <v>35</v>
      </c>
      <c r="L11040" t="str">
        <f>_xlfn.XLOOKUP(Table1[[#This Row],[TeamFavoriteID]],Table2[team_id],Table2[team_name],_xlfn.XLOOKUP(Table1[[#This Row],[TeamFavoriteID]],Table2[team_id_pfr],Table2[team_name],"Even"))</f>
        <v>Green Bay Packers</v>
      </c>
      <c r="M11040">
        <v>-2</v>
      </c>
      <c r="N11040">
        <f>IF(Table1[[#This Row],[TeamFavorite]]=Table1[[#This Row],[TeamHome]],Table1[[#This Row],[ScoreAway]]-Table1[[#This Row],[ScoreHome]],Table1[[#This Row],[ScoreHome]]-Table1[[#This Row],[ScoreAway]])</f>
        <v>7</v>
      </c>
      <c r="O11040">
        <f>IF(Table1[[#This Row],[SpreadActual]]&lt;Table1[[#This Row],[SpreadFavorite]],1,0)</f>
        <v>0</v>
      </c>
      <c r="P11040">
        <v>44.5</v>
      </c>
      <c r="Q11040" t="s">
        <v>82</v>
      </c>
      <c r="R11040" t="b">
        <v>0</v>
      </c>
      <c r="S11040">
        <v>23</v>
      </c>
      <c r="T11040">
        <v>5</v>
      </c>
      <c r="U11040">
        <v>78</v>
      </c>
      <c r="V11040" t="s">
        <v>199</v>
      </c>
    </row>
    <row r="11041" spans="1:22" x14ac:dyDescent="0.2">
      <c r="A11041" s="1">
        <v>41630</v>
      </c>
      <c r="B11041">
        <v>2013</v>
      </c>
      <c r="C11041">
        <f>_xlfn.MAXIFS(Table1[ScheduleWeekWritten],Table1[ScheduleSeason],Table1[[#This Row],[ScheduleSeason]])</f>
        <v>17</v>
      </c>
      <c r="D11041">
        <v>16</v>
      </c>
      <c r="E11041" cm="1">
        <f t="array" ref="E11041">_xlfn.XLOOKUP(Table1[[#This Row],[ScheduleWeekWritten]],Table3[Game],100+Table3[Increase],Table1[[#This Row],[ScheduleWeekWritten]])</f>
        <v>16</v>
      </c>
      <c r="F11041" t="b">
        <v>0</v>
      </c>
      <c r="G11041" t="s">
        <v>177</v>
      </c>
      <c r="H11041">
        <v>13</v>
      </c>
      <c r="I11041">
        <v>37</v>
      </c>
      <c r="J11041" t="s">
        <v>24</v>
      </c>
      <c r="K11041" t="s">
        <v>88</v>
      </c>
      <c r="L11041" t="str">
        <f>_xlfn.XLOOKUP(Table1[[#This Row],[TeamFavoriteID]],Table2[team_id],Table2[team_name],_xlfn.XLOOKUP(Table1[[#This Row],[TeamFavoriteID]],Table2[team_id_pfr],Table2[team_name],"Even"))</f>
        <v>Denver Broncos</v>
      </c>
      <c r="M11041">
        <v>-9.5</v>
      </c>
      <c r="N11041">
        <f>IF(Table1[[#This Row],[TeamFavorite]]=Table1[[#This Row],[TeamHome]],Table1[[#This Row],[ScoreAway]]-Table1[[#This Row],[ScoreHome]],Table1[[#This Row],[ScoreHome]]-Table1[[#This Row],[ScoreAway]])</f>
        <v>-24</v>
      </c>
      <c r="O11041">
        <f>IF(Table1[[#This Row],[SpreadActual]]&lt;Table1[[#This Row],[SpreadFavorite]],1,0)</f>
        <v>1</v>
      </c>
      <c r="P11041">
        <v>53.5</v>
      </c>
      <c r="Q11041" t="s">
        <v>178</v>
      </c>
      <c r="R11041" t="b">
        <v>0</v>
      </c>
      <c r="S11041">
        <v>59</v>
      </c>
      <c r="T11041">
        <v>3</v>
      </c>
      <c r="U11041">
        <v>79</v>
      </c>
      <c r="V11041" t="s">
        <v>193</v>
      </c>
    </row>
    <row r="11042" spans="1:22" x14ac:dyDescent="0.2">
      <c r="A11042" s="1">
        <v>41630</v>
      </c>
      <c r="B11042">
        <v>2013</v>
      </c>
      <c r="C11042">
        <f>_xlfn.MAXIFS(Table1[ScheduleWeekWritten],Table1[ScheduleSeason],Table1[[#This Row],[ScheduleSeason]])</f>
        <v>17</v>
      </c>
      <c r="D11042">
        <v>16</v>
      </c>
      <c r="E11042" cm="1">
        <f t="array" ref="E11042">_xlfn.XLOOKUP(Table1[[#This Row],[ScheduleWeekWritten]],Table3[Game],100+Table3[Increase],Table1[[#This Row],[ScheduleWeekWritten]])</f>
        <v>16</v>
      </c>
      <c r="F11042" t="b">
        <v>0</v>
      </c>
      <c r="G11042" t="s">
        <v>154</v>
      </c>
      <c r="H11042">
        <v>16</v>
      </c>
      <c r="I11042">
        <v>20</v>
      </c>
      <c r="J11042" t="s">
        <v>171</v>
      </c>
      <c r="K11042" t="s">
        <v>25</v>
      </c>
      <c r="L11042" t="str">
        <f>_xlfn.XLOOKUP(Table1[[#This Row],[TeamFavoriteID]],Table2[team_id],Table2[team_name],_xlfn.XLOOKUP(Table1[[#This Row],[TeamFavoriteID]],Table2[team_id_pfr],Table2[team_name],"Even"))</f>
        <v>Houston Oilers</v>
      </c>
      <c r="M11042">
        <v>-4</v>
      </c>
      <c r="N11042">
        <f>IF(Table1[[#This Row],[TeamFavorite]]=Table1[[#This Row],[TeamHome]],Table1[[#This Row],[ScoreAway]]-Table1[[#This Row],[ScoreHome]],Table1[[#This Row],[ScoreHome]]-Table1[[#This Row],[ScoreAway]])</f>
        <v>-4</v>
      </c>
      <c r="O11042">
        <f>IF(Table1[[#This Row],[SpreadActual]]&lt;Table1[[#This Row],[SpreadFavorite]],1,0)</f>
        <v>0</v>
      </c>
      <c r="P11042">
        <v>44</v>
      </c>
      <c r="Q11042" t="s">
        <v>155</v>
      </c>
      <c r="R11042" t="b">
        <v>0</v>
      </c>
      <c r="S11042">
        <v>82</v>
      </c>
      <c r="T11042">
        <v>13</v>
      </c>
    </row>
    <row r="11043" spans="1:22" x14ac:dyDescent="0.2">
      <c r="A11043" s="1">
        <v>41630</v>
      </c>
      <c r="B11043">
        <v>2013</v>
      </c>
      <c r="C11043">
        <f>_xlfn.MAXIFS(Table1[ScheduleWeekWritten],Table1[ScheduleSeason],Table1[[#This Row],[ScheduleSeason]])</f>
        <v>17</v>
      </c>
      <c r="D11043">
        <v>16</v>
      </c>
      <c r="E11043" cm="1">
        <f t="array" ref="E11043">_xlfn.XLOOKUP(Table1[[#This Row],[ScheduleWeekWritten]],Table3[Game],100+Table3[Increase],Table1[[#This Row],[ScheduleWeekWritten]])</f>
        <v>16</v>
      </c>
      <c r="F11043" t="b">
        <v>0</v>
      </c>
      <c r="G11043" t="s">
        <v>42</v>
      </c>
      <c r="H11043">
        <v>7</v>
      </c>
      <c r="I11043">
        <v>23</v>
      </c>
      <c r="J11043" t="s">
        <v>140</v>
      </c>
      <c r="K11043" t="s">
        <v>75</v>
      </c>
      <c r="L11043" t="str">
        <f>_xlfn.XLOOKUP(Table1[[#This Row],[TeamFavoriteID]],Table2[team_id],Table2[team_name],_xlfn.XLOOKUP(Table1[[#This Row],[TeamFavoriteID]],Table2[team_id_pfr],Table2[team_name],"Even"))</f>
        <v>Kansas City Chiefs</v>
      </c>
      <c r="M11043">
        <v>-7</v>
      </c>
      <c r="N11043">
        <f>IF(Table1[[#This Row],[TeamFavorite]]=Table1[[#This Row],[TeamHome]],Table1[[#This Row],[ScoreAway]]-Table1[[#This Row],[ScoreHome]],Table1[[#This Row],[ScoreHome]]-Table1[[#This Row],[ScoreAway]])</f>
        <v>16</v>
      </c>
      <c r="O11043">
        <f>IF(Table1[[#This Row],[SpreadActual]]&lt;Table1[[#This Row],[SpreadFavorite]],1,0)</f>
        <v>0</v>
      </c>
      <c r="P11043">
        <v>46.5</v>
      </c>
      <c r="Q11043" t="s">
        <v>117</v>
      </c>
      <c r="R11043" t="b">
        <v>0</v>
      </c>
      <c r="S11043">
        <v>25</v>
      </c>
      <c r="T11043">
        <v>8</v>
      </c>
      <c r="U11043">
        <v>84</v>
      </c>
    </row>
    <row r="11044" spans="1:22" x14ac:dyDescent="0.2">
      <c r="A11044" s="1">
        <v>41630</v>
      </c>
      <c r="B11044">
        <v>2013</v>
      </c>
      <c r="C11044">
        <f>_xlfn.MAXIFS(Table1[ScheduleWeekWritten],Table1[ScheduleSeason],Table1[[#This Row],[ScheduleSeason]])</f>
        <v>17</v>
      </c>
      <c r="D11044">
        <v>16</v>
      </c>
      <c r="E11044" cm="1">
        <f t="array" ref="E11044">_xlfn.XLOOKUP(Table1[[#This Row],[ScheduleWeekWritten]],Table3[Game],100+Table3[Increase],Table1[[#This Row],[ScheduleWeekWritten]])</f>
        <v>16</v>
      </c>
      <c r="F11044" t="b">
        <v>0</v>
      </c>
      <c r="G11044" t="s">
        <v>31</v>
      </c>
      <c r="H11044">
        <v>24</v>
      </c>
      <c r="I11044">
        <v>13</v>
      </c>
      <c r="J11044" t="s">
        <v>62</v>
      </c>
      <c r="K11044" t="s">
        <v>32</v>
      </c>
      <c r="L11044" t="str">
        <f>_xlfn.XLOOKUP(Table1[[#This Row],[TeamFavoriteID]],Table2[team_id],Table2[team_name],_xlfn.XLOOKUP(Table1[[#This Row],[TeamFavoriteID]],Table2[team_id_pfr],Table2[team_name],"Even"))</f>
        <v>New York Jets</v>
      </c>
      <c r="M11044">
        <v>-1.5</v>
      </c>
      <c r="N11044">
        <f>IF(Table1[[#This Row],[TeamFavorite]]=Table1[[#This Row],[TeamHome]],Table1[[#This Row],[ScoreAway]]-Table1[[#This Row],[ScoreHome]],Table1[[#This Row],[ScoreHome]]-Table1[[#This Row],[ScoreAway]])</f>
        <v>-11</v>
      </c>
      <c r="O11044">
        <f>IF(Table1[[#This Row],[SpreadActual]]&lt;Table1[[#This Row],[SpreadFavorite]],1,0)</f>
        <v>1</v>
      </c>
      <c r="P11044">
        <v>42</v>
      </c>
      <c r="Q11044" t="s">
        <v>197</v>
      </c>
      <c r="R11044" t="b">
        <v>0</v>
      </c>
      <c r="S11044">
        <v>70</v>
      </c>
      <c r="T11044">
        <v>12</v>
      </c>
      <c r="U11044">
        <v>65</v>
      </c>
    </row>
    <row r="11045" spans="1:22" x14ac:dyDescent="0.2">
      <c r="A11045" s="1">
        <v>41630</v>
      </c>
      <c r="B11045">
        <v>2013</v>
      </c>
      <c r="C11045">
        <f>_xlfn.MAXIFS(Table1[ScheduleWeekWritten],Table1[ScheduleSeason],Table1[[#This Row],[ScheduleSeason]])</f>
        <v>17</v>
      </c>
      <c r="D11045">
        <v>16</v>
      </c>
      <c r="E11045" cm="1">
        <f t="array" ref="E11045">_xlfn.XLOOKUP(Table1[[#This Row],[ScheduleWeekWritten]],Table3[Game],100+Table3[Increase],Table1[[#This Row],[ScheduleWeekWritten]])</f>
        <v>16</v>
      </c>
      <c r="F11045" t="b">
        <v>0</v>
      </c>
      <c r="G11045" t="s">
        <v>58</v>
      </c>
      <c r="H11045">
        <v>54</v>
      </c>
      <c r="I11045">
        <v>11</v>
      </c>
      <c r="J11045" t="s">
        <v>46</v>
      </c>
      <c r="K11045" t="s">
        <v>77</v>
      </c>
      <c r="L11045" t="str">
        <f>_xlfn.XLOOKUP(Table1[[#This Row],[TeamFavoriteID]],Table2[team_id],Table2[team_name],_xlfn.XLOOKUP(Table1[[#This Row],[TeamFavoriteID]],Table2[team_id_pfr],Table2[team_name],"Even"))</f>
        <v>Philadelphia Eagles</v>
      </c>
      <c r="M11045">
        <v>-3</v>
      </c>
      <c r="N11045">
        <f>IF(Table1[[#This Row],[TeamFavorite]]=Table1[[#This Row],[TeamHome]],Table1[[#This Row],[ScoreAway]]-Table1[[#This Row],[ScoreHome]],Table1[[#This Row],[ScoreHome]]-Table1[[#This Row],[ScoreAway]])</f>
        <v>-43</v>
      </c>
      <c r="O11045">
        <f>IF(Table1[[#This Row],[SpreadActual]]&lt;Table1[[#This Row],[SpreadFavorite]],1,0)</f>
        <v>1</v>
      </c>
      <c r="P11045">
        <v>55</v>
      </c>
      <c r="Q11045" t="s">
        <v>183</v>
      </c>
      <c r="R11045" t="b">
        <v>0</v>
      </c>
      <c r="S11045">
        <v>62</v>
      </c>
      <c r="T11045">
        <v>5</v>
      </c>
      <c r="U11045">
        <v>82</v>
      </c>
    </row>
    <row r="11046" spans="1:22" x14ac:dyDescent="0.2">
      <c r="A11046" s="1">
        <v>41630</v>
      </c>
      <c r="B11046">
        <v>2013</v>
      </c>
      <c r="C11046">
        <f>_xlfn.MAXIFS(Table1[ScheduleWeekWritten],Table1[ScheduleSeason],Table1[[#This Row],[ScheduleSeason]])</f>
        <v>17</v>
      </c>
      <c r="D11046">
        <v>16</v>
      </c>
      <c r="E11046" cm="1">
        <f t="array" ref="E11046">_xlfn.XLOOKUP(Table1[[#This Row],[ScheduleWeekWritten]],Table3[Game],100+Table3[Increase],Table1[[#This Row],[ScheduleWeekWritten]])</f>
        <v>16</v>
      </c>
      <c r="F11046" t="b">
        <v>0</v>
      </c>
      <c r="G11046" t="s">
        <v>27</v>
      </c>
      <c r="H11046">
        <v>26</v>
      </c>
      <c r="I11046">
        <v>13</v>
      </c>
      <c r="J11046" t="s">
        <v>20</v>
      </c>
      <c r="K11046" t="s">
        <v>29</v>
      </c>
      <c r="L11046" t="str">
        <f>_xlfn.XLOOKUP(Table1[[#This Row],[TeamFavoriteID]],Table2[team_id],Table2[team_name],_xlfn.XLOOKUP(Table1[[#This Row],[TeamFavoriteID]],Table2[team_id_pfr],Table2[team_name],"Even"))</f>
        <v>Los Angeles Chargers</v>
      </c>
      <c r="M11046">
        <v>-9</v>
      </c>
      <c r="N11046">
        <f>IF(Table1[[#This Row],[TeamFavorite]]=Table1[[#This Row],[TeamHome]],Table1[[#This Row],[ScoreAway]]-Table1[[#This Row],[ScoreHome]],Table1[[#This Row],[ScoreHome]]-Table1[[#This Row],[ScoreAway]])</f>
        <v>13</v>
      </c>
      <c r="O11046">
        <f>IF(Table1[[#This Row],[SpreadActual]]&lt;Table1[[#This Row],[SpreadFavorite]],1,0)</f>
        <v>0</v>
      </c>
      <c r="P11046">
        <v>51</v>
      </c>
      <c r="Q11046" t="s">
        <v>94</v>
      </c>
      <c r="R11046" t="b">
        <v>0</v>
      </c>
      <c r="S11046">
        <v>69</v>
      </c>
      <c r="T11046">
        <v>7</v>
      </c>
      <c r="U11046">
        <v>45</v>
      </c>
    </row>
    <row r="11047" spans="1:22" x14ac:dyDescent="0.2">
      <c r="A11047" s="1">
        <v>41630</v>
      </c>
      <c r="B11047">
        <v>2013</v>
      </c>
      <c r="C11047">
        <f>_xlfn.MAXIFS(Table1[ScheduleWeekWritten],Table1[ScheduleSeason],Table1[[#This Row],[ScheduleSeason]])</f>
        <v>17</v>
      </c>
      <c r="D11047">
        <v>16</v>
      </c>
      <c r="E11047" cm="1">
        <f t="array" ref="E11047">_xlfn.XLOOKUP(Table1[[#This Row],[ScheduleWeekWritten]],Table3[Game],100+Table3[Increase],Table1[[#This Row],[ScheduleWeekWritten]])</f>
        <v>16</v>
      </c>
      <c r="F11047" t="b">
        <v>0</v>
      </c>
      <c r="G11047" t="s">
        <v>128</v>
      </c>
      <c r="H11047">
        <v>10</v>
      </c>
      <c r="I11047">
        <v>17</v>
      </c>
      <c r="J11047" t="s">
        <v>149</v>
      </c>
      <c r="K11047" t="s">
        <v>132</v>
      </c>
      <c r="L11047" t="str">
        <f>_xlfn.XLOOKUP(Table1[[#This Row],[TeamFavoriteID]],Table2[team_id],Table2[team_name],_xlfn.XLOOKUP(Table1[[#This Row],[TeamFavoriteID]],Table2[team_id_pfr],Table2[team_name],"Even"))</f>
        <v>Seattle Seahawks</v>
      </c>
      <c r="M11047">
        <v>-9</v>
      </c>
      <c r="N11047">
        <f>IF(Table1[[#This Row],[TeamFavorite]]=Table1[[#This Row],[TeamHome]],Table1[[#This Row],[ScoreAway]]-Table1[[#This Row],[ScoreHome]],Table1[[#This Row],[ScoreHome]]-Table1[[#This Row],[ScoreAway]])</f>
        <v>7</v>
      </c>
      <c r="O11047">
        <f>IF(Table1[[#This Row],[SpreadActual]]&lt;Table1[[#This Row],[SpreadFavorite]],1,0)</f>
        <v>0</v>
      </c>
      <c r="P11047">
        <v>43</v>
      </c>
      <c r="Q11047" t="s">
        <v>180</v>
      </c>
      <c r="R11047" t="b">
        <v>0</v>
      </c>
      <c r="S11047">
        <v>50</v>
      </c>
      <c r="T11047">
        <v>6</v>
      </c>
      <c r="U11047">
        <v>94</v>
      </c>
      <c r="V11047" t="s">
        <v>1</v>
      </c>
    </row>
    <row r="11048" spans="1:22" x14ac:dyDescent="0.2">
      <c r="A11048" s="1">
        <v>41630</v>
      </c>
      <c r="B11048">
        <v>2013</v>
      </c>
      <c r="C11048">
        <f>_xlfn.MAXIFS(Table1[ScheduleWeekWritten],Table1[ScheduleSeason],Table1[[#This Row],[ScheduleSeason]])</f>
        <v>17</v>
      </c>
      <c r="D11048">
        <v>16</v>
      </c>
      <c r="E11048" cm="1">
        <f t="array" ref="E11048">_xlfn.XLOOKUP(Table1[[#This Row],[ScheduleWeekWritten]],Table3[Game],100+Table3[Increase],Table1[[#This Row],[ScheduleWeekWritten]])</f>
        <v>16</v>
      </c>
      <c r="F11048" t="b">
        <v>0</v>
      </c>
      <c r="G11048" t="s">
        <v>153</v>
      </c>
      <c r="H11048">
        <v>23</v>
      </c>
      <c r="I11048">
        <v>13</v>
      </c>
      <c r="J11048" t="s">
        <v>127</v>
      </c>
      <c r="K11048" t="s">
        <v>40</v>
      </c>
      <c r="L11048" t="str">
        <f>_xlfn.XLOOKUP(Table1[[#This Row],[TeamFavoriteID]],Table2[team_id],Table2[team_name],_xlfn.XLOOKUP(Table1[[#This Row],[TeamFavoriteID]],Table2[team_id_pfr],Table2[team_name],"Even"))</f>
        <v>Los Angeles Rams</v>
      </c>
      <c r="M11048">
        <v>-3.5</v>
      </c>
      <c r="N11048">
        <f>IF(Table1[[#This Row],[TeamFavorite]]=Table1[[#This Row],[TeamHome]],Table1[[#This Row],[ScoreAway]]-Table1[[#This Row],[ScoreHome]],Table1[[#This Row],[ScoreHome]]-Table1[[#This Row],[ScoreAway]])</f>
        <v>10</v>
      </c>
      <c r="O11048">
        <f>IF(Table1[[#This Row],[SpreadActual]]&lt;Table1[[#This Row],[SpreadFavorite]],1,0)</f>
        <v>0</v>
      </c>
      <c r="P11048">
        <v>43</v>
      </c>
      <c r="Q11048" t="s">
        <v>157</v>
      </c>
      <c r="R11048" t="b">
        <v>0</v>
      </c>
      <c r="S11048">
        <v>72</v>
      </c>
      <c r="T11048">
        <v>0</v>
      </c>
      <c r="V11048" t="s">
        <v>103</v>
      </c>
    </row>
    <row r="11049" spans="1:22" x14ac:dyDescent="0.2">
      <c r="A11049" s="1">
        <v>41630</v>
      </c>
      <c r="B11049">
        <v>2013</v>
      </c>
      <c r="C11049">
        <f>_xlfn.MAXIFS(Table1[ScheduleWeekWritten],Table1[ScheduleSeason],Table1[[#This Row],[ScheduleSeason]])</f>
        <v>17</v>
      </c>
      <c r="D11049">
        <v>16</v>
      </c>
      <c r="E11049" cm="1">
        <f t="array" ref="E11049">_xlfn.XLOOKUP(Table1[[#This Row],[ScheduleWeekWritten]],Table3[Game],100+Table3[Increase],Table1[[#This Row],[ScheduleWeekWritten]])</f>
        <v>16</v>
      </c>
      <c r="F11049" t="b">
        <v>0</v>
      </c>
      <c r="G11049" t="s">
        <v>61</v>
      </c>
      <c r="H11049">
        <v>23</v>
      </c>
      <c r="I11049">
        <v>24</v>
      </c>
      <c r="J11049" t="s">
        <v>67</v>
      </c>
      <c r="K11049" t="s">
        <v>68</v>
      </c>
      <c r="L11049" t="str">
        <f>_xlfn.XLOOKUP(Table1[[#This Row],[TeamFavoriteID]],Table2[team_id],Table2[team_name],_xlfn.XLOOKUP(Table1[[#This Row],[TeamFavoriteID]],Table2[team_id_pfr],Table2[team_name],"Even"))</f>
        <v>Dallas Cowboys</v>
      </c>
      <c r="M11049">
        <v>-2.5</v>
      </c>
      <c r="N11049">
        <f>IF(Table1[[#This Row],[TeamFavorite]]=Table1[[#This Row],[TeamHome]],Table1[[#This Row],[ScoreAway]]-Table1[[#This Row],[ScoreHome]],Table1[[#This Row],[ScoreHome]]-Table1[[#This Row],[ScoreAway]])</f>
        <v>-1</v>
      </c>
      <c r="O11049">
        <f>IF(Table1[[#This Row],[SpreadActual]]&lt;Table1[[#This Row],[SpreadFavorite]],1,0)</f>
        <v>0</v>
      </c>
      <c r="P11049">
        <v>52</v>
      </c>
      <c r="Q11049" t="s">
        <v>165</v>
      </c>
      <c r="R11049" t="b">
        <v>0</v>
      </c>
      <c r="S11049">
        <v>65</v>
      </c>
      <c r="T11049">
        <v>9</v>
      </c>
      <c r="U11049">
        <v>92</v>
      </c>
    </row>
    <row r="11050" spans="1:22" x14ac:dyDescent="0.2">
      <c r="A11050" s="1">
        <v>41631</v>
      </c>
      <c r="B11050">
        <v>2013</v>
      </c>
      <c r="C11050">
        <f>_xlfn.MAXIFS(Table1[ScheduleWeekWritten],Table1[ScheduleSeason],Table1[[#This Row],[ScheduleSeason]])</f>
        <v>17</v>
      </c>
      <c r="D11050">
        <v>16</v>
      </c>
      <c r="E11050" cm="1">
        <f t="array" ref="E11050">_xlfn.XLOOKUP(Table1[[#This Row],[ScheduleWeekWritten]],Table3[Game],100+Table3[Increase],Table1[[#This Row],[ScheduleWeekWritten]])</f>
        <v>16</v>
      </c>
      <c r="F11050" t="b">
        <v>0</v>
      </c>
      <c r="G11050" t="s">
        <v>53</v>
      </c>
      <c r="H11050">
        <v>34</v>
      </c>
      <c r="I11050">
        <v>24</v>
      </c>
      <c r="J11050" t="s">
        <v>38</v>
      </c>
      <c r="K11050" t="s">
        <v>87</v>
      </c>
      <c r="L11050" t="str">
        <f>_xlfn.XLOOKUP(Table1[[#This Row],[TeamFavoriteID]],Table2[team_id],Table2[team_name],_xlfn.XLOOKUP(Table1[[#This Row],[TeamFavoriteID]],Table2[team_id_pfr],Table2[team_name],"Even"))</f>
        <v>San Francisco 49ers</v>
      </c>
      <c r="M11050">
        <v>-14.5</v>
      </c>
      <c r="N11050">
        <f>IF(Table1[[#This Row],[TeamFavorite]]=Table1[[#This Row],[TeamHome]],Table1[[#This Row],[ScoreAway]]-Table1[[#This Row],[ScoreHome]],Table1[[#This Row],[ScoreHome]]-Table1[[#This Row],[ScoreAway]])</f>
        <v>-10</v>
      </c>
      <c r="O11050">
        <f>IF(Table1[[#This Row],[SpreadActual]]&lt;Table1[[#This Row],[SpreadFavorite]],1,0)</f>
        <v>0</v>
      </c>
      <c r="P11050">
        <v>46</v>
      </c>
      <c r="Q11050" t="s">
        <v>118</v>
      </c>
      <c r="R11050" t="b">
        <v>0</v>
      </c>
      <c r="S11050">
        <v>60</v>
      </c>
      <c r="T11050">
        <v>0</v>
      </c>
      <c r="U11050">
        <v>49</v>
      </c>
    </row>
    <row r="11051" spans="1:22" x14ac:dyDescent="0.2">
      <c r="A11051" s="1">
        <v>41637</v>
      </c>
      <c r="B11051">
        <v>2013</v>
      </c>
      <c r="C11051">
        <f>_xlfn.MAXIFS(Table1[ScheduleWeekWritten],Table1[ScheduleSeason],Table1[[#This Row],[ScheduleSeason]])</f>
        <v>17</v>
      </c>
      <c r="D11051">
        <v>17</v>
      </c>
      <c r="E11051" cm="1">
        <f t="array" ref="E11051">_xlfn.XLOOKUP(Table1[[#This Row],[ScheduleWeekWritten]],Table3[Game],100+Table3[Increase],Table1[[#This Row],[ScheduleWeekWritten]])</f>
        <v>17</v>
      </c>
      <c r="F11051" t="b">
        <v>0</v>
      </c>
      <c r="G11051" t="s">
        <v>149</v>
      </c>
      <c r="H11051">
        <v>20</v>
      </c>
      <c r="I11051">
        <v>23</v>
      </c>
      <c r="J11051" t="s">
        <v>53</v>
      </c>
      <c r="K11051" t="s">
        <v>59</v>
      </c>
      <c r="L11051" t="str">
        <f>_xlfn.XLOOKUP(Table1[[#This Row],[TeamFavoriteID]],Table2[team_id],Table2[team_name],_xlfn.XLOOKUP(Table1[[#This Row],[TeamFavoriteID]],Table2[team_id_pfr],Table2[team_name],"Even"))</f>
        <v>Arizona Cardinals</v>
      </c>
      <c r="M11051">
        <v>-3</v>
      </c>
      <c r="N11051">
        <f>IF(Table1[[#This Row],[TeamFavorite]]=Table1[[#This Row],[TeamHome]],Table1[[#This Row],[ScoreAway]]-Table1[[#This Row],[ScoreHome]],Table1[[#This Row],[ScoreHome]]-Table1[[#This Row],[ScoreAway]])</f>
        <v>3</v>
      </c>
      <c r="O11051">
        <f>IF(Table1[[#This Row],[SpreadActual]]&lt;Table1[[#This Row],[SpreadFavorite]],1,0)</f>
        <v>0</v>
      </c>
      <c r="P11051">
        <v>41</v>
      </c>
      <c r="Q11051" t="s">
        <v>150</v>
      </c>
      <c r="R11051" t="b">
        <v>0</v>
      </c>
      <c r="S11051">
        <v>72</v>
      </c>
      <c r="T11051">
        <v>0</v>
      </c>
      <c r="V11051" t="s">
        <v>103</v>
      </c>
    </row>
    <row r="11052" spans="1:22" x14ac:dyDescent="0.2">
      <c r="A11052" s="1">
        <v>41637</v>
      </c>
      <c r="B11052">
        <v>2013</v>
      </c>
      <c r="C11052">
        <f>_xlfn.MAXIFS(Table1[ScheduleWeekWritten],Table1[ScheduleSeason],Table1[[#This Row],[ScheduleSeason]])</f>
        <v>17</v>
      </c>
      <c r="D11052">
        <v>17</v>
      </c>
      <c r="E11052" cm="1">
        <f t="array" ref="E11052">_xlfn.XLOOKUP(Table1[[#This Row],[ScheduleWeekWritten]],Table3[Game],100+Table3[Increase],Table1[[#This Row],[ScheduleWeekWritten]])</f>
        <v>17</v>
      </c>
      <c r="F11052" t="b">
        <v>0</v>
      </c>
      <c r="G11052" t="s">
        <v>38</v>
      </c>
      <c r="H11052">
        <v>20</v>
      </c>
      <c r="I11052">
        <v>21</v>
      </c>
      <c r="J11052" t="s">
        <v>152</v>
      </c>
      <c r="K11052" t="s">
        <v>162</v>
      </c>
      <c r="L11052" t="str">
        <f>_xlfn.XLOOKUP(Table1[[#This Row],[TeamFavoriteID]],Table2[team_id],Table2[team_name],_xlfn.XLOOKUP(Table1[[#This Row],[TeamFavoriteID]],Table2[team_id_pfr],Table2[team_name],"Even"))</f>
        <v>Carolina Panthers</v>
      </c>
      <c r="M11052">
        <v>-5.5</v>
      </c>
      <c r="N11052">
        <f>IF(Table1[[#This Row],[TeamFavorite]]=Table1[[#This Row],[TeamHome]],Table1[[#This Row],[ScoreAway]]-Table1[[#This Row],[ScoreHome]],Table1[[#This Row],[ScoreHome]]-Table1[[#This Row],[ScoreAway]])</f>
        <v>-1</v>
      </c>
      <c r="O11052">
        <f>IF(Table1[[#This Row],[SpreadActual]]&lt;Table1[[#This Row],[SpreadFavorite]],1,0)</f>
        <v>0</v>
      </c>
      <c r="P11052">
        <v>46.5</v>
      </c>
      <c r="Q11052" t="s">
        <v>148</v>
      </c>
      <c r="R11052" t="b">
        <v>0</v>
      </c>
      <c r="S11052">
        <v>72</v>
      </c>
      <c r="T11052">
        <v>0</v>
      </c>
      <c r="V11052" t="s">
        <v>103</v>
      </c>
    </row>
    <row r="11053" spans="1:22" x14ac:dyDescent="0.2">
      <c r="A11053" s="1">
        <v>41637</v>
      </c>
      <c r="B11053">
        <v>2013</v>
      </c>
      <c r="C11053">
        <f>_xlfn.MAXIFS(Table1[ScheduleWeekWritten],Table1[ScheduleSeason],Table1[[#This Row],[ScheduleSeason]])</f>
        <v>17</v>
      </c>
      <c r="D11053">
        <v>17</v>
      </c>
      <c r="E11053" cm="1">
        <f t="array" ref="E11053">_xlfn.XLOOKUP(Table1[[#This Row],[ScheduleWeekWritten]],Table3[Game],100+Table3[Increase],Table1[[#This Row],[ScheduleWeekWritten]])</f>
        <v>17</v>
      </c>
      <c r="F11053" t="b">
        <v>0</v>
      </c>
      <c r="G11053" t="s">
        <v>46</v>
      </c>
      <c r="H11053">
        <v>28</v>
      </c>
      <c r="I11053">
        <v>33</v>
      </c>
      <c r="J11053" t="s">
        <v>33</v>
      </c>
      <c r="K11053" t="s">
        <v>35</v>
      </c>
      <c r="L11053" t="str">
        <f>_xlfn.XLOOKUP(Table1[[#This Row],[TeamFavoriteID]],Table2[team_id],Table2[team_name],_xlfn.XLOOKUP(Table1[[#This Row],[TeamFavoriteID]],Table2[team_id_pfr],Table2[team_name],"Even"))</f>
        <v>Green Bay Packers</v>
      </c>
      <c r="M11053">
        <v>-3</v>
      </c>
      <c r="N11053">
        <f>IF(Table1[[#This Row],[TeamFavorite]]=Table1[[#This Row],[TeamHome]],Table1[[#This Row],[ScoreAway]]-Table1[[#This Row],[ScoreHome]],Table1[[#This Row],[ScoreHome]]-Table1[[#This Row],[ScoreAway]])</f>
        <v>-5</v>
      </c>
      <c r="O11053">
        <f>IF(Table1[[#This Row],[SpreadActual]]&lt;Table1[[#This Row],[SpreadFavorite]],1,0)</f>
        <v>1</v>
      </c>
      <c r="P11053">
        <v>51.5</v>
      </c>
      <c r="Q11053" t="s">
        <v>114</v>
      </c>
      <c r="R11053" t="b">
        <v>0</v>
      </c>
      <c r="S11053">
        <v>26</v>
      </c>
      <c r="T11053">
        <v>16</v>
      </c>
      <c r="U11053">
        <v>88</v>
      </c>
    </row>
    <row r="11054" spans="1:22" x14ac:dyDescent="0.2">
      <c r="A11054" s="1">
        <v>41637</v>
      </c>
      <c r="B11054">
        <v>2013</v>
      </c>
      <c r="C11054">
        <f>_xlfn.MAXIFS(Table1[ScheduleWeekWritten],Table1[ScheduleSeason],Table1[[#This Row],[ScheduleSeason]])</f>
        <v>17</v>
      </c>
      <c r="D11054">
        <v>17</v>
      </c>
      <c r="E11054" cm="1">
        <f t="array" ref="E11054">_xlfn.XLOOKUP(Table1[[#This Row],[ScheduleWeekWritten]],Table3[Game],100+Table3[Increase],Table1[[#This Row],[ScheduleWeekWritten]])</f>
        <v>17</v>
      </c>
      <c r="F11054" t="b">
        <v>0</v>
      </c>
      <c r="G11054" t="s">
        <v>101</v>
      </c>
      <c r="H11054">
        <v>34</v>
      </c>
      <c r="I11054">
        <v>17</v>
      </c>
      <c r="J11054" t="s">
        <v>158</v>
      </c>
      <c r="K11054" t="s">
        <v>104</v>
      </c>
      <c r="L11054" t="str">
        <f>_xlfn.XLOOKUP(Table1[[#This Row],[TeamFavoriteID]],Table2[team_id],Table2[team_name],_xlfn.XLOOKUP(Table1[[#This Row],[TeamFavoriteID]],Table2[team_id_pfr],Table2[team_name],"Even"))</f>
        <v>Cincinnati Bengals</v>
      </c>
      <c r="M11054">
        <v>-7</v>
      </c>
      <c r="N11054">
        <f>IF(Table1[[#This Row],[TeamFavorite]]=Table1[[#This Row],[TeamHome]],Table1[[#This Row],[ScoreAway]]-Table1[[#This Row],[ScoreHome]],Table1[[#This Row],[ScoreHome]]-Table1[[#This Row],[ScoreAway]])</f>
        <v>-17</v>
      </c>
      <c r="O11054">
        <f>IF(Table1[[#This Row],[SpreadActual]]&lt;Table1[[#This Row],[SpreadFavorite]],1,0)</f>
        <v>1</v>
      </c>
      <c r="P11054">
        <v>42.5</v>
      </c>
      <c r="Q11054" t="s">
        <v>173</v>
      </c>
      <c r="R11054" t="b">
        <v>0</v>
      </c>
      <c r="S11054">
        <v>59</v>
      </c>
      <c r="T11054">
        <v>9</v>
      </c>
    </row>
    <row r="11055" spans="1:22" x14ac:dyDescent="0.2">
      <c r="A11055" s="1">
        <v>41637</v>
      </c>
      <c r="B11055">
        <v>2013</v>
      </c>
      <c r="C11055">
        <f>_xlfn.MAXIFS(Table1[ScheduleWeekWritten],Table1[ScheduleSeason],Table1[[#This Row],[ScheduleSeason]])</f>
        <v>17</v>
      </c>
      <c r="D11055">
        <v>17</v>
      </c>
      <c r="E11055" cm="1">
        <f t="array" ref="E11055">_xlfn.XLOOKUP(Table1[[#This Row],[ScheduleWeekWritten]],Table3[Game],100+Table3[Increase],Table1[[#This Row],[ScheduleWeekWritten]])</f>
        <v>17</v>
      </c>
      <c r="F11055" t="b">
        <v>0</v>
      </c>
      <c r="G11055" t="s">
        <v>67</v>
      </c>
      <c r="H11055">
        <v>22</v>
      </c>
      <c r="I11055">
        <v>24</v>
      </c>
      <c r="J11055" t="s">
        <v>58</v>
      </c>
      <c r="K11055" t="s">
        <v>77</v>
      </c>
      <c r="L11055" t="str">
        <f>_xlfn.XLOOKUP(Table1[[#This Row],[TeamFavoriteID]],Table2[team_id],Table2[team_name],_xlfn.XLOOKUP(Table1[[#This Row],[TeamFavoriteID]],Table2[team_id_pfr],Table2[team_name],"Even"))</f>
        <v>Philadelphia Eagles</v>
      </c>
      <c r="M11055">
        <v>-7</v>
      </c>
      <c r="N11055">
        <f>IF(Table1[[#This Row],[TeamFavorite]]=Table1[[#This Row],[TeamHome]],Table1[[#This Row],[ScoreAway]]-Table1[[#This Row],[ScoreHome]],Table1[[#This Row],[ScoreHome]]-Table1[[#This Row],[ScoreAway]])</f>
        <v>-2</v>
      </c>
      <c r="O11055">
        <f>IF(Table1[[#This Row],[SpreadActual]]&lt;Table1[[#This Row],[SpreadFavorite]],1,0)</f>
        <v>0</v>
      </c>
      <c r="P11055">
        <v>52.5</v>
      </c>
      <c r="Q11055" t="s">
        <v>192</v>
      </c>
      <c r="R11055" t="b">
        <v>0</v>
      </c>
      <c r="S11055">
        <v>72</v>
      </c>
      <c r="T11055">
        <v>0</v>
      </c>
      <c r="V11055" t="s">
        <v>103</v>
      </c>
    </row>
    <row r="11056" spans="1:22" x14ac:dyDescent="0.2">
      <c r="A11056" s="1">
        <v>41637</v>
      </c>
      <c r="B11056">
        <v>2013</v>
      </c>
      <c r="C11056">
        <f>_xlfn.MAXIFS(Table1[ScheduleWeekWritten],Table1[ScheduleSeason],Table1[[#This Row],[ScheduleSeason]])</f>
        <v>17</v>
      </c>
      <c r="D11056">
        <v>17</v>
      </c>
      <c r="E11056" cm="1">
        <f t="array" ref="E11056">_xlfn.XLOOKUP(Table1[[#This Row],[ScheduleWeekWritten]],Table3[Game],100+Table3[Increase],Table1[[#This Row],[ScheduleWeekWritten]])</f>
        <v>17</v>
      </c>
      <c r="F11056" t="b">
        <v>0</v>
      </c>
      <c r="G11056" t="s">
        <v>140</v>
      </c>
      <c r="H11056">
        <v>30</v>
      </c>
      <c r="I11056">
        <v>10</v>
      </c>
      <c r="J11056" t="s">
        <v>154</v>
      </c>
      <c r="K11056" t="s">
        <v>72</v>
      </c>
      <c r="L11056" t="str">
        <f>_xlfn.XLOOKUP(Table1[[#This Row],[TeamFavoriteID]],Table2[team_id],Table2[team_name],_xlfn.XLOOKUP(Table1[[#This Row],[TeamFavoriteID]],Table2[team_id_pfr],Table2[team_name],"Even"))</f>
        <v>Baltimore Colts</v>
      </c>
      <c r="M11056">
        <v>-11.5</v>
      </c>
      <c r="N11056">
        <f>IF(Table1[[#This Row],[TeamFavorite]]=Table1[[#This Row],[TeamHome]],Table1[[#This Row],[ScoreAway]]-Table1[[#This Row],[ScoreHome]],Table1[[#This Row],[ScoreHome]]-Table1[[#This Row],[ScoreAway]])</f>
        <v>20</v>
      </c>
      <c r="O11056">
        <f>IF(Table1[[#This Row],[SpreadActual]]&lt;Table1[[#This Row],[SpreadFavorite]],1,0)</f>
        <v>0</v>
      </c>
      <c r="P11056">
        <v>45</v>
      </c>
      <c r="Q11056" t="s">
        <v>190</v>
      </c>
      <c r="R11056" t="b">
        <v>0</v>
      </c>
      <c r="S11056">
        <v>72</v>
      </c>
      <c r="T11056">
        <v>0</v>
      </c>
      <c r="V11056" t="s">
        <v>103</v>
      </c>
    </row>
    <row r="11057" spans="1:22" x14ac:dyDescent="0.2">
      <c r="A11057" s="1">
        <v>41637</v>
      </c>
      <c r="B11057">
        <v>2013</v>
      </c>
      <c r="C11057">
        <f>_xlfn.MAXIFS(Table1[ScheduleWeekWritten],Table1[ScheduleSeason],Table1[[#This Row],[ScheduleSeason]])</f>
        <v>17</v>
      </c>
      <c r="D11057">
        <v>17</v>
      </c>
      <c r="E11057" cm="1">
        <f t="array" ref="E11057">_xlfn.XLOOKUP(Table1[[#This Row],[ScheduleWeekWritten]],Table3[Game],100+Table3[Increase],Table1[[#This Row],[ScheduleWeekWritten]])</f>
        <v>17</v>
      </c>
      <c r="F11057" t="b">
        <v>0</v>
      </c>
      <c r="G11057" t="s">
        <v>19</v>
      </c>
      <c r="H11057">
        <v>7</v>
      </c>
      <c r="I11057">
        <v>20</v>
      </c>
      <c r="J11057" t="s">
        <v>31</v>
      </c>
      <c r="K11057" t="s">
        <v>91</v>
      </c>
      <c r="L11057" t="str">
        <f>_xlfn.XLOOKUP(Table1[[#This Row],[TeamFavoriteID]],Table2[team_id],Table2[team_name],_xlfn.XLOOKUP(Table1[[#This Row],[TeamFavoriteID]],Table2[team_id_pfr],Table2[team_name],"Even"))</f>
        <v>Miami Dolphins</v>
      </c>
      <c r="M11057">
        <v>-7</v>
      </c>
      <c r="N11057">
        <f>IF(Table1[[#This Row],[TeamFavorite]]=Table1[[#This Row],[TeamHome]],Table1[[#This Row],[ScoreAway]]-Table1[[#This Row],[ScoreHome]],Table1[[#This Row],[ScoreHome]]-Table1[[#This Row],[ScoreAway]])</f>
        <v>13</v>
      </c>
      <c r="O11057">
        <f>IF(Table1[[#This Row],[SpreadActual]]&lt;Table1[[#This Row],[SpreadFavorite]],1,0)</f>
        <v>0</v>
      </c>
      <c r="P11057">
        <v>41</v>
      </c>
      <c r="Q11057" t="s">
        <v>143</v>
      </c>
      <c r="R11057" t="b">
        <v>0</v>
      </c>
      <c r="S11057">
        <v>79</v>
      </c>
      <c r="T11057">
        <v>12</v>
      </c>
      <c r="U11057">
        <v>84</v>
      </c>
    </row>
    <row r="11058" spans="1:22" x14ac:dyDescent="0.2">
      <c r="A11058" s="1">
        <v>41637</v>
      </c>
      <c r="B11058">
        <v>2013</v>
      </c>
      <c r="C11058">
        <f>_xlfn.MAXIFS(Table1[ScheduleWeekWritten],Table1[ScheduleSeason],Table1[[#This Row],[ScheduleSeason]])</f>
        <v>17</v>
      </c>
      <c r="D11058">
        <v>17</v>
      </c>
      <c r="E11058" cm="1">
        <f t="array" ref="E11058">_xlfn.XLOOKUP(Table1[[#This Row],[ScheduleWeekWritten]],Table3[Game],100+Table3[Increase],Table1[[#This Row],[ScheduleWeekWritten]])</f>
        <v>17</v>
      </c>
      <c r="F11058" t="b">
        <v>0</v>
      </c>
      <c r="G11058" t="s">
        <v>54</v>
      </c>
      <c r="H11058">
        <v>14</v>
      </c>
      <c r="I11058">
        <v>13</v>
      </c>
      <c r="J11058" t="s">
        <v>45</v>
      </c>
      <c r="K11058" t="s">
        <v>79</v>
      </c>
      <c r="L11058" t="str">
        <f>_xlfn.XLOOKUP(Table1[[#This Row],[TeamFavoriteID]],Table2[team_id],Table2[team_name],_xlfn.XLOOKUP(Table1[[#This Row],[TeamFavoriteID]],Table2[team_id_pfr],Table2[team_name],"Even"))</f>
        <v>Detroit Lions</v>
      </c>
      <c r="M11058">
        <v>-2.5</v>
      </c>
      <c r="N11058">
        <f>IF(Table1[[#This Row],[TeamFavorite]]=Table1[[#This Row],[TeamHome]],Table1[[#This Row],[ScoreAway]]-Table1[[#This Row],[ScoreHome]],Table1[[#This Row],[ScoreHome]]-Table1[[#This Row],[ScoreAway]])</f>
        <v>1</v>
      </c>
      <c r="O11058">
        <f>IF(Table1[[#This Row],[SpreadActual]]&lt;Table1[[#This Row],[SpreadFavorite]],1,0)</f>
        <v>0</v>
      </c>
      <c r="P11058">
        <v>49.5</v>
      </c>
      <c r="Q11058" t="s">
        <v>194</v>
      </c>
      <c r="R11058" t="b">
        <v>0</v>
      </c>
      <c r="S11058">
        <v>72</v>
      </c>
      <c r="T11058">
        <v>0</v>
      </c>
      <c r="V11058" t="s">
        <v>103</v>
      </c>
    </row>
    <row r="11059" spans="1:22" x14ac:dyDescent="0.2">
      <c r="A11059" s="1">
        <v>41637</v>
      </c>
      <c r="B11059">
        <v>2013</v>
      </c>
      <c r="C11059">
        <f>_xlfn.MAXIFS(Table1[ScheduleWeekWritten],Table1[ScheduleSeason],Table1[[#This Row],[ScheduleSeason]])</f>
        <v>17</v>
      </c>
      <c r="D11059">
        <v>17</v>
      </c>
      <c r="E11059" cm="1">
        <f t="array" ref="E11059">_xlfn.XLOOKUP(Table1[[#This Row],[ScheduleWeekWritten]],Table3[Game],100+Table3[Increase],Table1[[#This Row],[ScheduleWeekWritten]])</f>
        <v>17</v>
      </c>
      <c r="F11059" t="b">
        <v>0</v>
      </c>
      <c r="G11059" t="s">
        <v>115</v>
      </c>
      <c r="H11059">
        <v>34</v>
      </c>
      <c r="I11059">
        <v>20</v>
      </c>
      <c r="J11059" t="s">
        <v>28</v>
      </c>
      <c r="K11059" t="s">
        <v>70</v>
      </c>
      <c r="L11059" t="str">
        <f>_xlfn.XLOOKUP(Table1[[#This Row],[TeamFavoriteID]],Table2[team_id],Table2[team_name],_xlfn.XLOOKUP(Table1[[#This Row],[TeamFavoriteID]],Table2[team_id_pfr],Table2[team_name],"Even"))</f>
        <v>Boston Patriots</v>
      </c>
      <c r="M11059">
        <v>-7</v>
      </c>
      <c r="N11059">
        <f>IF(Table1[[#This Row],[TeamFavorite]]=Table1[[#This Row],[TeamHome]],Table1[[#This Row],[ScoreAway]]-Table1[[#This Row],[ScoreHome]],Table1[[#This Row],[ScoreHome]]-Table1[[#This Row],[ScoreAway]])</f>
        <v>14</v>
      </c>
      <c r="O11059">
        <f>IF(Table1[[#This Row],[SpreadActual]]&lt;Table1[[#This Row],[SpreadFavorite]],1,0)</f>
        <v>0</v>
      </c>
      <c r="P11059">
        <v>46</v>
      </c>
      <c r="Q11059" t="s">
        <v>179</v>
      </c>
      <c r="R11059" t="b">
        <v>0</v>
      </c>
      <c r="S11059">
        <v>41</v>
      </c>
      <c r="T11059">
        <v>8</v>
      </c>
      <c r="U11059">
        <v>100</v>
      </c>
      <c r="V11059" t="s">
        <v>195</v>
      </c>
    </row>
    <row r="11060" spans="1:22" x14ac:dyDescent="0.2">
      <c r="A11060" s="1">
        <v>41637</v>
      </c>
      <c r="B11060">
        <v>2013</v>
      </c>
      <c r="C11060">
        <f>_xlfn.MAXIFS(Table1[ScheduleWeekWritten],Table1[ScheduleSeason],Table1[[#This Row],[ScheduleSeason]])</f>
        <v>17</v>
      </c>
      <c r="D11060">
        <v>17</v>
      </c>
      <c r="E11060" cm="1">
        <f t="array" ref="E11060">_xlfn.XLOOKUP(Table1[[#This Row],[ScheduleWeekWritten]],Table3[Game],100+Table3[Increase],Table1[[#This Row],[ScheduleWeekWritten]])</f>
        <v>17</v>
      </c>
      <c r="F11060" t="b">
        <v>0</v>
      </c>
      <c r="G11060" t="s">
        <v>95</v>
      </c>
      <c r="H11060">
        <v>42</v>
      </c>
      <c r="I11060">
        <v>17</v>
      </c>
      <c r="J11060" t="s">
        <v>127</v>
      </c>
      <c r="K11060" t="s">
        <v>98</v>
      </c>
      <c r="L11060" t="str">
        <f>_xlfn.XLOOKUP(Table1[[#This Row],[TeamFavoriteID]],Table2[team_id],Table2[team_name],_xlfn.XLOOKUP(Table1[[#This Row],[TeamFavoriteID]],Table2[team_id_pfr],Table2[team_name],"Even"))</f>
        <v>New Orleans Saints</v>
      </c>
      <c r="M11060">
        <v>-10.5</v>
      </c>
      <c r="N11060">
        <f>IF(Table1[[#This Row],[TeamFavorite]]=Table1[[#This Row],[TeamHome]],Table1[[#This Row],[ScoreAway]]-Table1[[#This Row],[ScoreHome]],Table1[[#This Row],[ScoreHome]]-Table1[[#This Row],[ScoreAway]])</f>
        <v>-25</v>
      </c>
      <c r="O11060">
        <f>IF(Table1[[#This Row],[SpreadActual]]&lt;Table1[[#This Row],[SpreadFavorite]],1,0)</f>
        <v>1</v>
      </c>
      <c r="P11060">
        <v>46.5</v>
      </c>
      <c r="Q11060" t="s">
        <v>124</v>
      </c>
      <c r="R11060" t="b">
        <v>0</v>
      </c>
      <c r="S11060">
        <v>72</v>
      </c>
      <c r="T11060">
        <v>0</v>
      </c>
      <c r="V11060" t="s">
        <v>103</v>
      </c>
    </row>
    <row r="11061" spans="1:22" x14ac:dyDescent="0.2">
      <c r="A11061" s="1">
        <v>41637</v>
      </c>
      <c r="B11061">
        <v>2013</v>
      </c>
      <c r="C11061">
        <f>_xlfn.MAXIFS(Table1[ScheduleWeekWritten],Table1[ScheduleSeason],Table1[[#This Row],[ScheduleSeason]])</f>
        <v>17</v>
      </c>
      <c r="D11061">
        <v>17</v>
      </c>
      <c r="E11061" cm="1">
        <f t="array" ref="E11061">_xlfn.XLOOKUP(Table1[[#This Row],[ScheduleWeekWritten]],Table3[Game],100+Table3[Increase],Table1[[#This Row],[ScheduleWeekWritten]])</f>
        <v>17</v>
      </c>
      <c r="F11061" t="b">
        <v>0</v>
      </c>
      <c r="G11061" t="s">
        <v>50</v>
      </c>
      <c r="H11061">
        <v>20</v>
      </c>
      <c r="I11061">
        <v>6</v>
      </c>
      <c r="J11061" t="s">
        <v>61</v>
      </c>
      <c r="K11061" t="s">
        <v>90</v>
      </c>
      <c r="L11061" t="str">
        <f>_xlfn.XLOOKUP(Table1[[#This Row],[TeamFavoriteID]],Table2[team_id],Table2[team_name],_xlfn.XLOOKUP(Table1[[#This Row],[TeamFavoriteID]],Table2[team_id_pfr],Table2[team_name],"Even"))</f>
        <v>New York Giants</v>
      </c>
      <c r="M11061">
        <v>-3.5</v>
      </c>
      <c r="N11061">
        <f>IF(Table1[[#This Row],[TeamFavorite]]=Table1[[#This Row],[TeamHome]],Table1[[#This Row],[ScoreAway]]-Table1[[#This Row],[ScoreHome]],Table1[[#This Row],[ScoreHome]]-Table1[[#This Row],[ScoreAway]])</f>
        <v>-14</v>
      </c>
      <c r="O11061">
        <f>IF(Table1[[#This Row],[SpreadActual]]&lt;Table1[[#This Row],[SpreadFavorite]],1,0)</f>
        <v>1</v>
      </c>
      <c r="P11061">
        <v>44.5</v>
      </c>
      <c r="Q11061" t="s">
        <v>197</v>
      </c>
      <c r="R11061" t="b">
        <v>0</v>
      </c>
      <c r="S11061">
        <v>42</v>
      </c>
      <c r="T11061">
        <v>5</v>
      </c>
      <c r="U11061">
        <v>100</v>
      </c>
      <c r="V11061" t="s">
        <v>195</v>
      </c>
    </row>
    <row r="11062" spans="1:22" x14ac:dyDescent="0.2">
      <c r="A11062" s="1">
        <v>41637</v>
      </c>
      <c r="B11062">
        <v>2013</v>
      </c>
      <c r="C11062">
        <f>_xlfn.MAXIFS(Table1[ScheduleWeekWritten],Table1[ScheduleSeason],Table1[[#This Row],[ScheduleSeason]])</f>
        <v>17</v>
      </c>
      <c r="D11062">
        <v>17</v>
      </c>
      <c r="E11062" cm="1">
        <f t="array" ref="E11062">_xlfn.XLOOKUP(Table1[[#This Row],[ScheduleWeekWritten]],Table3[Game],100+Table3[Increase],Table1[[#This Row],[ScheduleWeekWritten]])</f>
        <v>17</v>
      </c>
      <c r="F11062" t="b">
        <v>0</v>
      </c>
      <c r="G11062" t="s">
        <v>20</v>
      </c>
      <c r="H11062">
        <v>14</v>
      </c>
      <c r="I11062">
        <v>34</v>
      </c>
      <c r="J11062" t="s">
        <v>24</v>
      </c>
      <c r="K11062" t="s">
        <v>88</v>
      </c>
      <c r="L11062" t="str">
        <f>_xlfn.XLOOKUP(Table1[[#This Row],[TeamFavoriteID]],Table2[team_id],Table2[team_name],_xlfn.XLOOKUP(Table1[[#This Row],[TeamFavoriteID]],Table2[team_id_pfr],Table2[team_name],"Even"))</f>
        <v>Denver Broncos</v>
      </c>
      <c r="M11062">
        <v>-10</v>
      </c>
      <c r="N11062">
        <f>IF(Table1[[#This Row],[TeamFavorite]]=Table1[[#This Row],[TeamHome]],Table1[[#This Row],[ScoreAway]]-Table1[[#This Row],[ScoreHome]],Table1[[#This Row],[ScoreHome]]-Table1[[#This Row],[ScoreAway]])</f>
        <v>-20</v>
      </c>
      <c r="O11062">
        <f>IF(Table1[[#This Row],[SpreadActual]]&lt;Table1[[#This Row],[SpreadFavorite]],1,0)</f>
        <v>1</v>
      </c>
      <c r="P11062">
        <v>53.5</v>
      </c>
      <c r="Q11062" t="s">
        <v>76</v>
      </c>
      <c r="R11062" t="b">
        <v>0</v>
      </c>
      <c r="S11062">
        <v>71</v>
      </c>
      <c r="T11062">
        <v>8</v>
      </c>
      <c r="U11062">
        <v>16</v>
      </c>
    </row>
    <row r="11063" spans="1:22" x14ac:dyDescent="0.2">
      <c r="A11063" s="1">
        <v>41637</v>
      </c>
      <c r="B11063">
        <v>2013</v>
      </c>
      <c r="C11063">
        <f>_xlfn.MAXIFS(Table1[ScheduleWeekWritten],Table1[ScheduleSeason],Table1[[#This Row],[ScheduleSeason]])</f>
        <v>17</v>
      </c>
      <c r="D11063">
        <v>17</v>
      </c>
      <c r="E11063" cm="1">
        <f t="array" ref="E11063">_xlfn.XLOOKUP(Table1[[#This Row],[ScheduleWeekWritten]],Table3[Game],100+Table3[Increase],Table1[[#This Row],[ScheduleWeekWritten]])</f>
        <v>17</v>
      </c>
      <c r="F11063" t="b">
        <v>0</v>
      </c>
      <c r="G11063" t="s">
        <v>49</v>
      </c>
      <c r="H11063">
        <v>20</v>
      </c>
      <c r="I11063">
        <v>7</v>
      </c>
      <c r="J11063" t="s">
        <v>62</v>
      </c>
      <c r="K11063" t="s">
        <v>51</v>
      </c>
      <c r="L11063" t="str">
        <f>_xlfn.XLOOKUP(Table1[[#This Row],[TeamFavoriteID]],Table2[team_id],Table2[team_name],_xlfn.XLOOKUP(Table1[[#This Row],[TeamFavoriteID]],Table2[team_id_pfr],Table2[team_name],"Even"))</f>
        <v>Pittsburgh Steelers</v>
      </c>
      <c r="M11063">
        <v>-9.5</v>
      </c>
      <c r="N11063">
        <f>IF(Table1[[#This Row],[TeamFavorite]]=Table1[[#This Row],[TeamHome]],Table1[[#This Row],[ScoreAway]]-Table1[[#This Row],[ScoreHome]],Table1[[#This Row],[ScoreHome]]-Table1[[#This Row],[ScoreAway]])</f>
        <v>-13</v>
      </c>
      <c r="O11063">
        <f>IF(Table1[[#This Row],[SpreadActual]]&lt;Table1[[#This Row],[SpreadFavorite]],1,0)</f>
        <v>1</v>
      </c>
      <c r="P11063">
        <v>44.5</v>
      </c>
      <c r="Q11063" t="s">
        <v>175</v>
      </c>
      <c r="R11063" t="b">
        <v>0</v>
      </c>
      <c r="S11063">
        <v>41</v>
      </c>
      <c r="T11063">
        <v>7</v>
      </c>
      <c r="U11063">
        <v>93</v>
      </c>
      <c r="V11063" t="s">
        <v>195</v>
      </c>
    </row>
    <row r="11064" spans="1:22" x14ac:dyDescent="0.2">
      <c r="A11064" s="1">
        <v>41637</v>
      </c>
      <c r="B11064">
        <v>2013</v>
      </c>
      <c r="C11064">
        <f>_xlfn.MAXIFS(Table1[ScheduleWeekWritten],Table1[ScheduleSeason],Table1[[#This Row],[ScheduleSeason]])</f>
        <v>17</v>
      </c>
      <c r="D11064">
        <v>17</v>
      </c>
      <c r="E11064" cm="1">
        <f t="array" ref="E11064">_xlfn.XLOOKUP(Table1[[#This Row],[ScheduleWeekWritten]],Table3[Game],100+Table3[Increase],Table1[[#This Row],[ScheduleWeekWritten]])</f>
        <v>17</v>
      </c>
      <c r="F11064" t="b">
        <v>0</v>
      </c>
      <c r="G11064" t="s">
        <v>27</v>
      </c>
      <c r="H11064">
        <v>27</v>
      </c>
      <c r="I11064">
        <v>24</v>
      </c>
      <c r="J11064" t="s">
        <v>42</v>
      </c>
      <c r="K11064" t="s">
        <v>29</v>
      </c>
      <c r="L11064" t="str">
        <f>_xlfn.XLOOKUP(Table1[[#This Row],[TeamFavoriteID]],Table2[team_id],Table2[team_name],_xlfn.XLOOKUP(Table1[[#This Row],[TeamFavoriteID]],Table2[team_id_pfr],Table2[team_name],"Even"))</f>
        <v>Los Angeles Chargers</v>
      </c>
      <c r="M11064">
        <v>-14.5</v>
      </c>
      <c r="N11064">
        <f>IF(Table1[[#This Row],[TeamFavorite]]=Table1[[#This Row],[TeamHome]],Table1[[#This Row],[ScoreAway]]-Table1[[#This Row],[ScoreHome]],Table1[[#This Row],[ScoreHome]]-Table1[[#This Row],[ScoreAway]])</f>
        <v>3</v>
      </c>
      <c r="O11064">
        <f>IF(Table1[[#This Row],[SpreadActual]]&lt;Table1[[#This Row],[SpreadFavorite]],1,0)</f>
        <v>0</v>
      </c>
      <c r="P11064">
        <v>45</v>
      </c>
      <c r="Q11064" t="s">
        <v>94</v>
      </c>
      <c r="R11064" t="b">
        <v>0</v>
      </c>
      <c r="S11064">
        <v>73</v>
      </c>
      <c r="T11064">
        <v>2</v>
      </c>
      <c r="U11064">
        <v>14</v>
      </c>
    </row>
    <row r="11065" spans="1:22" x14ac:dyDescent="0.2">
      <c r="A11065" s="1">
        <v>41637</v>
      </c>
      <c r="B11065">
        <v>2013</v>
      </c>
      <c r="C11065">
        <f>_xlfn.MAXIFS(Table1[ScheduleWeekWritten],Table1[ScheduleSeason],Table1[[#This Row],[ScheduleSeason]])</f>
        <v>17</v>
      </c>
      <c r="D11065">
        <v>17</v>
      </c>
      <c r="E11065" cm="1">
        <f t="array" ref="E11065">_xlfn.XLOOKUP(Table1[[#This Row],[ScheduleWeekWritten]],Table3[Game],100+Table3[Increase],Table1[[#This Row],[ScheduleWeekWritten]])</f>
        <v>17</v>
      </c>
      <c r="F11065" t="b">
        <v>0</v>
      </c>
      <c r="G11065" t="s">
        <v>128</v>
      </c>
      <c r="H11065">
        <v>27</v>
      </c>
      <c r="I11065">
        <v>9</v>
      </c>
      <c r="J11065" t="s">
        <v>153</v>
      </c>
      <c r="K11065" t="s">
        <v>132</v>
      </c>
      <c r="L11065" t="str">
        <f>_xlfn.XLOOKUP(Table1[[#This Row],[TeamFavoriteID]],Table2[team_id],Table2[team_name],_xlfn.XLOOKUP(Table1[[#This Row],[TeamFavoriteID]],Table2[team_id_pfr],Table2[team_name],"Even"))</f>
        <v>Seattle Seahawks</v>
      </c>
      <c r="M11065">
        <v>-12.5</v>
      </c>
      <c r="N11065">
        <f>IF(Table1[[#This Row],[TeamFavorite]]=Table1[[#This Row],[TeamHome]],Table1[[#This Row],[ScoreAway]]-Table1[[#This Row],[ScoreHome]],Table1[[#This Row],[ScoreHome]]-Table1[[#This Row],[ScoreAway]])</f>
        <v>-18</v>
      </c>
      <c r="O11065">
        <f>IF(Table1[[#This Row],[SpreadActual]]&lt;Table1[[#This Row],[SpreadFavorite]],1,0)</f>
        <v>1</v>
      </c>
      <c r="P11065">
        <v>41</v>
      </c>
      <c r="Q11065" t="s">
        <v>180</v>
      </c>
      <c r="R11065" t="b">
        <v>0</v>
      </c>
      <c r="S11065">
        <v>44</v>
      </c>
      <c r="T11065">
        <v>5</v>
      </c>
      <c r="U11065">
        <v>93</v>
      </c>
    </row>
    <row r="11066" spans="1:22" x14ac:dyDescent="0.2">
      <c r="A11066" s="1">
        <v>41637</v>
      </c>
      <c r="B11066">
        <v>2013</v>
      </c>
      <c r="C11066">
        <f>_xlfn.MAXIFS(Table1[ScheduleWeekWritten],Table1[ScheduleSeason],Table1[[#This Row],[ScheduleSeason]])</f>
        <v>17</v>
      </c>
      <c r="D11066">
        <v>17</v>
      </c>
      <c r="E11066" cm="1">
        <f t="array" ref="E11066">_xlfn.XLOOKUP(Table1[[#This Row],[ScheduleWeekWritten]],Table3[Game],100+Table3[Increase],Table1[[#This Row],[ScheduleWeekWritten]])</f>
        <v>17</v>
      </c>
      <c r="F11066" t="b">
        <v>0</v>
      </c>
      <c r="G11066" t="s">
        <v>171</v>
      </c>
      <c r="H11066">
        <v>16</v>
      </c>
      <c r="I11066">
        <v>10</v>
      </c>
      <c r="J11066" t="s">
        <v>177</v>
      </c>
      <c r="K11066" t="s">
        <v>25</v>
      </c>
      <c r="L11066" t="str">
        <f>_xlfn.XLOOKUP(Table1[[#This Row],[TeamFavoriteID]],Table2[team_id],Table2[team_name],_xlfn.XLOOKUP(Table1[[#This Row],[TeamFavoriteID]],Table2[team_id_pfr],Table2[team_name],"Even"))</f>
        <v>Houston Oilers</v>
      </c>
      <c r="M11066">
        <v>-6.5</v>
      </c>
      <c r="N11066">
        <f>IF(Table1[[#This Row],[TeamFavorite]]=Table1[[#This Row],[TeamHome]],Table1[[#This Row],[ScoreAway]]-Table1[[#This Row],[ScoreHome]],Table1[[#This Row],[ScoreHome]]-Table1[[#This Row],[ScoreAway]])</f>
        <v>6</v>
      </c>
      <c r="O11066">
        <f>IF(Table1[[#This Row],[SpreadActual]]&lt;Table1[[#This Row],[SpreadFavorite]],1,0)</f>
        <v>0</v>
      </c>
      <c r="P11066">
        <v>44.5</v>
      </c>
      <c r="Q11066" t="s">
        <v>172</v>
      </c>
      <c r="R11066" t="b">
        <v>0</v>
      </c>
      <c r="S11066">
        <v>53</v>
      </c>
      <c r="T11066">
        <v>4</v>
      </c>
      <c r="U11066">
        <v>61</v>
      </c>
    </row>
    <row r="11067" spans="1:22" x14ac:dyDescent="0.2">
      <c r="A11067" s="1">
        <v>41643</v>
      </c>
      <c r="B11067">
        <v>2013</v>
      </c>
      <c r="C11067">
        <f>_xlfn.MAXIFS(Table1[ScheduleWeekWritten],Table1[ScheduleSeason],Table1[[#This Row],[ScheduleSeason]])</f>
        <v>17</v>
      </c>
      <c r="D11067" t="s">
        <v>134</v>
      </c>
      <c r="E11067" cm="1">
        <f t="array" ref="E11067">_xlfn.XLOOKUP(Table1[[#This Row],[ScheduleWeekWritten]],Table3[Game],100+Table3[Increase],Table1[[#This Row],[ScheduleWeekWritten]])</f>
        <v>101</v>
      </c>
      <c r="F11067" t="b">
        <v>1</v>
      </c>
      <c r="G11067" t="s">
        <v>140</v>
      </c>
      <c r="H11067">
        <v>45</v>
      </c>
      <c r="I11067">
        <v>44</v>
      </c>
      <c r="J11067" t="s">
        <v>42</v>
      </c>
      <c r="K11067" t="s">
        <v>75</v>
      </c>
      <c r="L11067" t="str">
        <f>_xlfn.XLOOKUP(Table1[[#This Row],[TeamFavoriteID]],Table2[team_id],Table2[team_name],_xlfn.XLOOKUP(Table1[[#This Row],[TeamFavoriteID]],Table2[team_id_pfr],Table2[team_name],"Even"))</f>
        <v>Kansas City Chiefs</v>
      </c>
      <c r="M11067">
        <v>-2.5</v>
      </c>
      <c r="N11067">
        <f>IF(Table1[[#This Row],[TeamFavorite]]=Table1[[#This Row],[TeamHome]],Table1[[#This Row],[ScoreAway]]-Table1[[#This Row],[ScoreHome]],Table1[[#This Row],[ScoreHome]]-Table1[[#This Row],[ScoreAway]])</f>
        <v>1</v>
      </c>
      <c r="O11067">
        <f>IF(Table1[[#This Row],[SpreadActual]]&lt;Table1[[#This Row],[SpreadFavorite]],1,0)</f>
        <v>0</v>
      </c>
      <c r="P11067">
        <v>46.5</v>
      </c>
      <c r="Q11067" t="s">
        <v>190</v>
      </c>
      <c r="R11067" t="b">
        <v>0</v>
      </c>
      <c r="S11067">
        <v>72</v>
      </c>
      <c r="T11067">
        <v>0</v>
      </c>
      <c r="V11067" t="s">
        <v>103</v>
      </c>
    </row>
    <row r="11068" spans="1:22" x14ac:dyDescent="0.2">
      <c r="A11068" s="1">
        <v>41643</v>
      </c>
      <c r="B11068">
        <v>2013</v>
      </c>
      <c r="C11068">
        <f>_xlfn.MAXIFS(Table1[ScheduleWeekWritten],Table1[ScheduleSeason],Table1[[#This Row],[ScheduleSeason]])</f>
        <v>17</v>
      </c>
      <c r="D11068" t="s">
        <v>134</v>
      </c>
      <c r="E11068" cm="1">
        <f t="array" ref="E11068">_xlfn.XLOOKUP(Table1[[#This Row],[ScheduleWeekWritten]],Table3[Game],100+Table3[Increase],Table1[[#This Row],[ScheduleWeekWritten]])</f>
        <v>101</v>
      </c>
      <c r="F11068" t="b">
        <v>1</v>
      </c>
      <c r="G11068" t="s">
        <v>58</v>
      </c>
      <c r="H11068">
        <v>24</v>
      </c>
      <c r="I11068">
        <v>26</v>
      </c>
      <c r="J11068" t="s">
        <v>95</v>
      </c>
      <c r="K11068" t="s">
        <v>77</v>
      </c>
      <c r="L11068" t="str">
        <f>_xlfn.XLOOKUP(Table1[[#This Row],[TeamFavoriteID]],Table2[team_id],Table2[team_name],_xlfn.XLOOKUP(Table1[[#This Row],[TeamFavoriteID]],Table2[team_id_pfr],Table2[team_name],"Even"))</f>
        <v>Philadelphia Eagles</v>
      </c>
      <c r="M11068">
        <v>-3</v>
      </c>
      <c r="N11068">
        <f>IF(Table1[[#This Row],[TeamFavorite]]=Table1[[#This Row],[TeamHome]],Table1[[#This Row],[ScoreAway]]-Table1[[#This Row],[ScoreHome]],Table1[[#This Row],[ScoreHome]]-Table1[[#This Row],[ScoreAway]])</f>
        <v>2</v>
      </c>
      <c r="O11068">
        <f>IF(Table1[[#This Row],[SpreadActual]]&lt;Table1[[#This Row],[SpreadFavorite]],1,0)</f>
        <v>0</v>
      </c>
      <c r="P11068">
        <v>53</v>
      </c>
      <c r="Q11068" t="s">
        <v>183</v>
      </c>
      <c r="R11068" t="b">
        <v>0</v>
      </c>
    </row>
    <row r="11069" spans="1:22" x14ac:dyDescent="0.2">
      <c r="A11069" s="1">
        <v>41644</v>
      </c>
      <c r="B11069">
        <v>2013</v>
      </c>
      <c r="C11069">
        <f>_xlfn.MAXIFS(Table1[ScheduleWeekWritten],Table1[ScheduleSeason],Table1[[#This Row],[ScheduleSeason]])</f>
        <v>17</v>
      </c>
      <c r="D11069" t="s">
        <v>134</v>
      </c>
      <c r="E11069" cm="1">
        <f t="array" ref="E11069">_xlfn.XLOOKUP(Table1[[#This Row],[ScheduleWeekWritten]],Table3[Game],100+Table3[Increase],Table1[[#This Row],[ScheduleWeekWritten]])</f>
        <v>101</v>
      </c>
      <c r="F11069" t="b">
        <v>1</v>
      </c>
      <c r="G11069" t="s">
        <v>101</v>
      </c>
      <c r="H11069">
        <v>10</v>
      </c>
      <c r="I11069">
        <v>27</v>
      </c>
      <c r="J11069" t="s">
        <v>27</v>
      </c>
      <c r="K11069" t="s">
        <v>104</v>
      </c>
      <c r="L11069" t="str">
        <f>_xlfn.XLOOKUP(Table1[[#This Row],[TeamFavoriteID]],Table2[team_id],Table2[team_name],_xlfn.XLOOKUP(Table1[[#This Row],[TeamFavoriteID]],Table2[team_id_pfr],Table2[team_name],"Even"))</f>
        <v>Cincinnati Bengals</v>
      </c>
      <c r="M11069">
        <v>-6</v>
      </c>
      <c r="N11069">
        <f>IF(Table1[[#This Row],[TeamFavorite]]=Table1[[#This Row],[TeamHome]],Table1[[#This Row],[ScoreAway]]-Table1[[#This Row],[ScoreHome]],Table1[[#This Row],[ScoreHome]]-Table1[[#This Row],[ScoreAway]])</f>
        <v>17</v>
      </c>
      <c r="O11069">
        <f>IF(Table1[[#This Row],[SpreadActual]]&lt;Table1[[#This Row],[SpreadFavorite]],1,0)</f>
        <v>0</v>
      </c>
      <c r="P11069">
        <v>48</v>
      </c>
      <c r="Q11069" t="s">
        <v>173</v>
      </c>
      <c r="R11069" t="b">
        <v>0</v>
      </c>
    </row>
    <row r="11070" spans="1:22" x14ac:dyDescent="0.2">
      <c r="A11070" s="1">
        <v>41644</v>
      </c>
      <c r="B11070">
        <v>2013</v>
      </c>
      <c r="C11070">
        <f>_xlfn.MAXIFS(Table1[ScheduleWeekWritten],Table1[ScheduleSeason],Table1[[#This Row],[ScheduleSeason]])</f>
        <v>17</v>
      </c>
      <c r="D11070" t="s">
        <v>134</v>
      </c>
      <c r="E11070" cm="1">
        <f t="array" ref="E11070">_xlfn.XLOOKUP(Table1[[#This Row],[ScheduleWeekWritten]],Table3[Game],100+Table3[Increase],Table1[[#This Row],[ScheduleWeekWritten]])</f>
        <v>101</v>
      </c>
      <c r="F11070" t="b">
        <v>1</v>
      </c>
      <c r="G11070" t="s">
        <v>33</v>
      </c>
      <c r="H11070">
        <v>20</v>
      </c>
      <c r="I11070">
        <v>23</v>
      </c>
      <c r="J11070" t="s">
        <v>53</v>
      </c>
      <c r="K11070" t="s">
        <v>87</v>
      </c>
      <c r="L11070" t="str">
        <f>_xlfn.XLOOKUP(Table1[[#This Row],[TeamFavoriteID]],Table2[team_id],Table2[team_name],_xlfn.XLOOKUP(Table1[[#This Row],[TeamFavoriteID]],Table2[team_id_pfr],Table2[team_name],"Even"))</f>
        <v>San Francisco 49ers</v>
      </c>
      <c r="M11070">
        <v>-3</v>
      </c>
      <c r="N11070">
        <f>IF(Table1[[#This Row],[TeamFavorite]]=Table1[[#This Row],[TeamHome]],Table1[[#This Row],[ScoreAway]]-Table1[[#This Row],[ScoreHome]],Table1[[#This Row],[ScoreHome]]-Table1[[#This Row],[ScoreAway]])</f>
        <v>-3</v>
      </c>
      <c r="O11070">
        <f>IF(Table1[[#This Row],[SpreadActual]]&lt;Table1[[#This Row],[SpreadFavorite]],1,0)</f>
        <v>0</v>
      </c>
      <c r="P11070">
        <v>46</v>
      </c>
      <c r="Q11070" t="s">
        <v>82</v>
      </c>
      <c r="R11070" t="b">
        <v>0</v>
      </c>
    </row>
    <row r="11071" spans="1:22" x14ac:dyDescent="0.2">
      <c r="A11071" s="1">
        <v>41650</v>
      </c>
      <c r="B11071">
        <v>2013</v>
      </c>
      <c r="C11071">
        <f>_xlfn.MAXIFS(Table1[ScheduleWeekWritten],Table1[ScheduleSeason],Table1[[#This Row],[ScheduleSeason]])</f>
        <v>17</v>
      </c>
      <c r="D11071" t="s">
        <v>99</v>
      </c>
      <c r="E11071" cm="1">
        <f t="array" ref="E11071">_xlfn.XLOOKUP(Table1[[#This Row],[ScheduleWeekWritten]],Table3[Game],100+Table3[Increase],Table1[[#This Row],[ScheduleWeekWritten]])</f>
        <v>102</v>
      </c>
      <c r="F11071" t="b">
        <v>1</v>
      </c>
      <c r="G11071" t="s">
        <v>115</v>
      </c>
      <c r="H11071">
        <v>43</v>
      </c>
      <c r="I11071">
        <v>22</v>
      </c>
      <c r="J11071" t="s">
        <v>140</v>
      </c>
      <c r="K11071" t="s">
        <v>70</v>
      </c>
      <c r="L11071" t="str">
        <f>_xlfn.XLOOKUP(Table1[[#This Row],[TeamFavoriteID]],Table2[team_id],Table2[team_name],_xlfn.XLOOKUP(Table1[[#This Row],[TeamFavoriteID]],Table2[team_id_pfr],Table2[team_name],"Even"))</f>
        <v>Boston Patriots</v>
      </c>
      <c r="M11071">
        <v>-7</v>
      </c>
      <c r="N11071">
        <f>IF(Table1[[#This Row],[TeamFavorite]]=Table1[[#This Row],[TeamHome]],Table1[[#This Row],[ScoreAway]]-Table1[[#This Row],[ScoreHome]],Table1[[#This Row],[ScoreHome]]-Table1[[#This Row],[ScoreAway]])</f>
        <v>21</v>
      </c>
      <c r="O11071">
        <f>IF(Table1[[#This Row],[SpreadActual]]&lt;Table1[[#This Row],[SpreadFavorite]],1,0)</f>
        <v>0</v>
      </c>
      <c r="P11071">
        <v>51</v>
      </c>
      <c r="Q11071" t="s">
        <v>179</v>
      </c>
      <c r="R11071" t="b">
        <v>0</v>
      </c>
    </row>
    <row r="11072" spans="1:22" x14ac:dyDescent="0.2">
      <c r="A11072" s="1">
        <v>41650</v>
      </c>
      <c r="B11072">
        <v>2013</v>
      </c>
      <c r="C11072">
        <f>_xlfn.MAXIFS(Table1[ScheduleWeekWritten],Table1[ScheduleSeason],Table1[[#This Row],[ScheduleSeason]])</f>
        <v>17</v>
      </c>
      <c r="D11072" t="s">
        <v>99</v>
      </c>
      <c r="E11072" cm="1">
        <f t="array" ref="E11072">_xlfn.XLOOKUP(Table1[[#This Row],[ScheduleWeekWritten]],Table3[Game],100+Table3[Increase],Table1[[#This Row],[ScheduleWeekWritten]])</f>
        <v>102</v>
      </c>
      <c r="F11072" t="b">
        <v>1</v>
      </c>
      <c r="G11072" t="s">
        <v>128</v>
      </c>
      <c r="H11072">
        <v>23</v>
      </c>
      <c r="I11072">
        <v>15</v>
      </c>
      <c r="J11072" t="s">
        <v>95</v>
      </c>
      <c r="K11072" t="s">
        <v>132</v>
      </c>
      <c r="L11072" t="str">
        <f>_xlfn.XLOOKUP(Table1[[#This Row],[TeamFavoriteID]],Table2[team_id],Table2[team_name],_xlfn.XLOOKUP(Table1[[#This Row],[TeamFavoriteID]],Table2[team_id_pfr],Table2[team_name],"Even"))</f>
        <v>Seattle Seahawks</v>
      </c>
      <c r="M11072">
        <v>-9</v>
      </c>
      <c r="N11072">
        <f>IF(Table1[[#This Row],[TeamFavorite]]=Table1[[#This Row],[TeamHome]],Table1[[#This Row],[ScoreAway]]-Table1[[#This Row],[ScoreHome]],Table1[[#This Row],[ScoreHome]]-Table1[[#This Row],[ScoreAway]])</f>
        <v>-8</v>
      </c>
      <c r="O11072">
        <f>IF(Table1[[#This Row],[SpreadActual]]&lt;Table1[[#This Row],[SpreadFavorite]],1,0)</f>
        <v>0</v>
      </c>
      <c r="P11072">
        <v>44.5</v>
      </c>
      <c r="Q11072" t="s">
        <v>180</v>
      </c>
      <c r="R11072" t="b">
        <v>0</v>
      </c>
    </row>
    <row r="11073" spans="1:22" x14ac:dyDescent="0.2">
      <c r="A11073" s="1">
        <v>41651</v>
      </c>
      <c r="B11073">
        <v>2013</v>
      </c>
      <c r="C11073">
        <f>_xlfn.MAXIFS(Table1[ScheduleWeekWritten],Table1[ScheduleSeason],Table1[[#This Row],[ScheduleSeason]])</f>
        <v>17</v>
      </c>
      <c r="D11073" t="s">
        <v>99</v>
      </c>
      <c r="E11073" cm="1">
        <f t="array" ref="E11073">_xlfn.XLOOKUP(Table1[[#This Row],[ScheduleWeekWritten]],Table3[Game],100+Table3[Increase],Table1[[#This Row],[ScheduleWeekWritten]])</f>
        <v>102</v>
      </c>
      <c r="F11073" t="b">
        <v>1</v>
      </c>
      <c r="G11073" t="s">
        <v>152</v>
      </c>
      <c r="H11073">
        <v>10</v>
      </c>
      <c r="I11073">
        <v>23</v>
      </c>
      <c r="J11073" t="s">
        <v>53</v>
      </c>
      <c r="K11073" t="s">
        <v>87</v>
      </c>
      <c r="L11073" t="str">
        <f>_xlfn.XLOOKUP(Table1[[#This Row],[TeamFavoriteID]],Table2[team_id],Table2[team_name],_xlfn.XLOOKUP(Table1[[#This Row],[TeamFavoriteID]],Table2[team_id_pfr],Table2[team_name],"Even"))</f>
        <v>San Francisco 49ers</v>
      </c>
      <c r="M11073">
        <v>-1</v>
      </c>
      <c r="N11073">
        <f>IF(Table1[[#This Row],[TeamFavorite]]=Table1[[#This Row],[TeamHome]],Table1[[#This Row],[ScoreAway]]-Table1[[#This Row],[ScoreHome]],Table1[[#This Row],[ScoreHome]]-Table1[[#This Row],[ScoreAway]])</f>
        <v>-13</v>
      </c>
      <c r="O11073">
        <f>IF(Table1[[#This Row],[SpreadActual]]&lt;Table1[[#This Row],[SpreadFavorite]],1,0)</f>
        <v>1</v>
      </c>
      <c r="P11073">
        <v>41.5</v>
      </c>
      <c r="Q11073" t="s">
        <v>160</v>
      </c>
      <c r="R11073" t="b">
        <v>0</v>
      </c>
    </row>
    <row r="11074" spans="1:22" x14ac:dyDescent="0.2">
      <c r="A11074" s="1">
        <v>41651</v>
      </c>
      <c r="B11074">
        <v>2013</v>
      </c>
      <c r="C11074">
        <f>_xlfn.MAXIFS(Table1[ScheduleWeekWritten],Table1[ScheduleSeason],Table1[[#This Row],[ScheduleSeason]])</f>
        <v>17</v>
      </c>
      <c r="D11074" t="s">
        <v>99</v>
      </c>
      <c r="E11074" cm="1">
        <f t="array" ref="E11074">_xlfn.XLOOKUP(Table1[[#This Row],[ScheduleWeekWritten]],Table3[Game],100+Table3[Increase],Table1[[#This Row],[ScheduleWeekWritten]])</f>
        <v>102</v>
      </c>
      <c r="F11074" t="b">
        <v>1</v>
      </c>
      <c r="G11074" t="s">
        <v>24</v>
      </c>
      <c r="H11074">
        <v>24</v>
      </c>
      <c r="I11074">
        <v>17</v>
      </c>
      <c r="J11074" t="s">
        <v>27</v>
      </c>
      <c r="K11074" t="s">
        <v>88</v>
      </c>
      <c r="L11074" t="str">
        <f>_xlfn.XLOOKUP(Table1[[#This Row],[TeamFavoriteID]],Table2[team_id],Table2[team_name],_xlfn.XLOOKUP(Table1[[#This Row],[TeamFavoriteID]],Table2[team_id_pfr],Table2[team_name],"Even"))</f>
        <v>Denver Broncos</v>
      </c>
      <c r="M11074">
        <v>-7.5</v>
      </c>
      <c r="N11074">
        <f>IF(Table1[[#This Row],[TeamFavorite]]=Table1[[#This Row],[TeamHome]],Table1[[#This Row],[ScoreAway]]-Table1[[#This Row],[ScoreHome]],Table1[[#This Row],[ScoreHome]]-Table1[[#This Row],[ScoreAway]])</f>
        <v>-7</v>
      </c>
      <c r="O11074">
        <f>IF(Table1[[#This Row],[SpreadActual]]&lt;Table1[[#This Row],[SpreadFavorite]],1,0)</f>
        <v>0</v>
      </c>
      <c r="P11074">
        <v>54.5</v>
      </c>
      <c r="Q11074" t="s">
        <v>174</v>
      </c>
      <c r="R11074" t="b">
        <v>0</v>
      </c>
    </row>
    <row r="11075" spans="1:22" x14ac:dyDescent="0.2">
      <c r="A11075" s="1">
        <v>41658</v>
      </c>
      <c r="B11075">
        <v>2013</v>
      </c>
      <c r="C11075">
        <f>_xlfn.MAXIFS(Table1[ScheduleWeekWritten],Table1[ScheduleSeason],Table1[[#This Row],[ScheduleSeason]])</f>
        <v>17</v>
      </c>
      <c r="D11075" t="s">
        <v>92</v>
      </c>
      <c r="E11075" cm="1">
        <f t="array" ref="E11075">_xlfn.XLOOKUP(Table1[[#This Row],[ScheduleWeekWritten]],Table3[Game],100+Table3[Increase],Table1[[#This Row],[ScheduleWeekWritten]])</f>
        <v>103</v>
      </c>
      <c r="F11075" t="b">
        <v>1</v>
      </c>
      <c r="G11075" t="s">
        <v>24</v>
      </c>
      <c r="H11075">
        <v>26</v>
      </c>
      <c r="I11075">
        <v>16</v>
      </c>
      <c r="J11075" t="s">
        <v>115</v>
      </c>
      <c r="K11075" t="s">
        <v>88</v>
      </c>
      <c r="L11075" t="str">
        <f>_xlfn.XLOOKUP(Table1[[#This Row],[TeamFavoriteID]],Table2[team_id],Table2[team_name],_xlfn.XLOOKUP(Table1[[#This Row],[TeamFavoriteID]],Table2[team_id_pfr],Table2[team_name],"Even"))</f>
        <v>Denver Broncos</v>
      </c>
      <c r="M11075">
        <v>-5</v>
      </c>
      <c r="N11075">
        <f>IF(Table1[[#This Row],[TeamFavorite]]=Table1[[#This Row],[TeamHome]],Table1[[#This Row],[ScoreAway]]-Table1[[#This Row],[ScoreHome]],Table1[[#This Row],[ScoreHome]]-Table1[[#This Row],[ScoreAway]])</f>
        <v>-10</v>
      </c>
      <c r="O11075">
        <f>IF(Table1[[#This Row],[SpreadActual]]&lt;Table1[[#This Row],[SpreadFavorite]],1,0)</f>
        <v>1</v>
      </c>
      <c r="P11075">
        <v>57</v>
      </c>
      <c r="Q11075" t="s">
        <v>174</v>
      </c>
      <c r="R11075" t="b">
        <v>0</v>
      </c>
    </row>
    <row r="11076" spans="1:22" x14ac:dyDescent="0.2">
      <c r="A11076" s="1">
        <v>41658</v>
      </c>
      <c r="B11076">
        <v>2013</v>
      </c>
      <c r="C11076">
        <f>_xlfn.MAXIFS(Table1[ScheduleWeekWritten],Table1[ScheduleSeason],Table1[[#This Row],[ScheduleSeason]])</f>
        <v>17</v>
      </c>
      <c r="D11076" t="s">
        <v>92</v>
      </c>
      <c r="E11076" cm="1">
        <f t="array" ref="E11076">_xlfn.XLOOKUP(Table1[[#This Row],[ScheduleWeekWritten]],Table3[Game],100+Table3[Increase],Table1[[#This Row],[ScheduleWeekWritten]])</f>
        <v>103</v>
      </c>
      <c r="F11076" t="b">
        <v>1</v>
      </c>
      <c r="G11076" t="s">
        <v>128</v>
      </c>
      <c r="H11076">
        <v>23</v>
      </c>
      <c r="I11076">
        <v>17</v>
      </c>
      <c r="J11076" t="s">
        <v>53</v>
      </c>
      <c r="K11076" t="s">
        <v>132</v>
      </c>
      <c r="L11076" t="str">
        <f>_xlfn.XLOOKUP(Table1[[#This Row],[TeamFavoriteID]],Table2[team_id],Table2[team_name],_xlfn.XLOOKUP(Table1[[#This Row],[TeamFavoriteID]],Table2[team_id_pfr],Table2[team_name],"Even"))</f>
        <v>Seattle Seahawks</v>
      </c>
      <c r="M11076">
        <v>-4</v>
      </c>
      <c r="N11076">
        <f>IF(Table1[[#This Row],[TeamFavorite]]=Table1[[#This Row],[TeamHome]],Table1[[#This Row],[ScoreAway]]-Table1[[#This Row],[ScoreHome]],Table1[[#This Row],[ScoreHome]]-Table1[[#This Row],[ScoreAway]])</f>
        <v>-6</v>
      </c>
      <c r="O11076">
        <f>IF(Table1[[#This Row],[SpreadActual]]&lt;Table1[[#This Row],[SpreadFavorite]],1,0)</f>
        <v>1</v>
      </c>
      <c r="P11076">
        <v>40.5</v>
      </c>
      <c r="Q11076" t="s">
        <v>180</v>
      </c>
      <c r="R11076" t="b">
        <v>0</v>
      </c>
    </row>
    <row r="11077" spans="1:22" x14ac:dyDescent="0.2">
      <c r="A11077" s="1">
        <v>41672</v>
      </c>
      <c r="B11077">
        <v>2013</v>
      </c>
      <c r="C11077">
        <f>_xlfn.MAXIFS(Table1[ScheduleWeekWritten],Table1[ScheduleSeason],Table1[[#This Row],[ScheduleSeason]])</f>
        <v>17</v>
      </c>
      <c r="D11077" t="s">
        <v>93</v>
      </c>
      <c r="E11077" cm="1">
        <f t="array" ref="E11077">_xlfn.XLOOKUP(Table1[[#This Row],[ScheduleWeekWritten]],Table3[Game],100+Table3[Increase],Table1[[#This Row],[ScheduleWeekWritten]])</f>
        <v>104</v>
      </c>
      <c r="F11077" t="b">
        <v>1</v>
      </c>
      <c r="G11077" t="s">
        <v>24</v>
      </c>
      <c r="H11077">
        <v>8</v>
      </c>
      <c r="I11077">
        <v>43</v>
      </c>
      <c r="J11077" t="s">
        <v>128</v>
      </c>
      <c r="K11077" t="s">
        <v>88</v>
      </c>
      <c r="L11077" t="str">
        <f>_xlfn.XLOOKUP(Table1[[#This Row],[TeamFavoriteID]],Table2[team_id],Table2[team_name],_xlfn.XLOOKUP(Table1[[#This Row],[TeamFavoriteID]],Table2[team_id_pfr],Table2[team_name],"Even"))</f>
        <v>Denver Broncos</v>
      </c>
      <c r="M11077">
        <v>-2</v>
      </c>
      <c r="N11077">
        <f>IF(Table1[[#This Row],[TeamFavorite]]=Table1[[#This Row],[TeamHome]],Table1[[#This Row],[ScoreAway]]-Table1[[#This Row],[ScoreHome]],Table1[[#This Row],[ScoreHome]]-Table1[[#This Row],[ScoreAway]])</f>
        <v>35</v>
      </c>
      <c r="O11077">
        <f>IF(Table1[[#This Row],[SpreadActual]]&lt;Table1[[#This Row],[SpreadFavorite]],1,0)</f>
        <v>0</v>
      </c>
      <c r="P11077">
        <v>47.5</v>
      </c>
      <c r="Q11077" t="s">
        <v>197</v>
      </c>
      <c r="R11077" t="b">
        <v>1</v>
      </c>
      <c r="S11077">
        <v>49</v>
      </c>
    </row>
    <row r="11078" spans="1:22" x14ac:dyDescent="0.2">
      <c r="A11078" s="1">
        <v>41886</v>
      </c>
      <c r="B11078">
        <v>2014</v>
      </c>
      <c r="C11078">
        <f>_xlfn.MAXIFS(Table1[ScheduleWeekWritten],Table1[ScheduleSeason],Table1[[#This Row],[ScheduleSeason]])</f>
        <v>17</v>
      </c>
      <c r="D11078">
        <v>1</v>
      </c>
      <c r="E11078" cm="1">
        <f t="array" ref="E11078">_xlfn.XLOOKUP(Table1[[#This Row],[ScheduleWeekWritten]],Table3[Game],100+Table3[Increase],Table1[[#This Row],[ScheduleWeekWritten]])</f>
        <v>1</v>
      </c>
      <c r="F11078" t="b">
        <v>0</v>
      </c>
      <c r="G11078" t="s">
        <v>128</v>
      </c>
      <c r="H11078">
        <v>36</v>
      </c>
      <c r="I11078">
        <v>16</v>
      </c>
      <c r="J11078" t="s">
        <v>33</v>
      </c>
      <c r="K11078" t="s">
        <v>132</v>
      </c>
      <c r="L11078" t="str">
        <f>_xlfn.XLOOKUP(Table1[[#This Row],[TeamFavoriteID]],Table2[team_id],Table2[team_name],_xlfn.XLOOKUP(Table1[[#This Row],[TeamFavoriteID]],Table2[team_id_pfr],Table2[team_name],"Even"))</f>
        <v>Seattle Seahawks</v>
      </c>
      <c r="M11078">
        <v>-4.5</v>
      </c>
      <c r="N11078">
        <f>IF(Table1[[#This Row],[TeamFavorite]]=Table1[[#This Row],[TeamHome]],Table1[[#This Row],[ScoreAway]]-Table1[[#This Row],[ScoreHome]],Table1[[#This Row],[ScoreHome]]-Table1[[#This Row],[ScoreAway]])</f>
        <v>-20</v>
      </c>
      <c r="O11078">
        <f>IF(Table1[[#This Row],[SpreadActual]]&lt;Table1[[#This Row],[SpreadFavorite]],1,0)</f>
        <v>1</v>
      </c>
      <c r="P11078">
        <v>46.5</v>
      </c>
      <c r="Q11078" t="s">
        <v>180</v>
      </c>
      <c r="R11078" t="b">
        <v>0</v>
      </c>
      <c r="S11078">
        <v>70</v>
      </c>
      <c r="T11078">
        <v>5</v>
      </c>
    </row>
    <row r="11079" spans="1:22" x14ac:dyDescent="0.2">
      <c r="A11079" s="1">
        <v>41889</v>
      </c>
      <c r="B11079">
        <v>2014</v>
      </c>
      <c r="C11079">
        <f>_xlfn.MAXIFS(Table1[ScheduleWeekWritten],Table1[ScheduleSeason],Table1[[#This Row],[ScheduleSeason]])</f>
        <v>17</v>
      </c>
      <c r="D11079">
        <v>1</v>
      </c>
      <c r="E11079" cm="1">
        <f t="array" ref="E11079">_xlfn.XLOOKUP(Table1[[#This Row],[ScheduleWeekWritten]],Table3[Game],100+Table3[Increase],Table1[[#This Row],[ScheduleWeekWritten]])</f>
        <v>1</v>
      </c>
      <c r="F11079" t="b">
        <v>0</v>
      </c>
      <c r="G11079" t="s">
        <v>38</v>
      </c>
      <c r="H11079">
        <v>37</v>
      </c>
      <c r="I11079">
        <v>34</v>
      </c>
      <c r="J11079" t="s">
        <v>95</v>
      </c>
      <c r="K11079" t="s">
        <v>98</v>
      </c>
      <c r="L11079" t="str">
        <f>_xlfn.XLOOKUP(Table1[[#This Row],[TeamFavoriteID]],Table2[team_id],Table2[team_name],_xlfn.XLOOKUP(Table1[[#This Row],[TeamFavoriteID]],Table2[team_id_pfr],Table2[team_name],"Even"))</f>
        <v>New Orleans Saints</v>
      </c>
      <c r="M11079">
        <v>-3</v>
      </c>
      <c r="N11079">
        <f>IF(Table1[[#This Row],[TeamFavorite]]=Table1[[#This Row],[TeamHome]],Table1[[#This Row],[ScoreAway]]-Table1[[#This Row],[ScoreHome]],Table1[[#This Row],[ScoreHome]]-Table1[[#This Row],[ScoreAway]])</f>
        <v>3</v>
      </c>
      <c r="O11079">
        <f>IF(Table1[[#This Row],[SpreadActual]]&lt;Table1[[#This Row],[SpreadFavorite]],1,0)</f>
        <v>0</v>
      </c>
      <c r="P11079">
        <v>52</v>
      </c>
      <c r="Q11079" t="s">
        <v>148</v>
      </c>
      <c r="R11079" t="b">
        <v>0</v>
      </c>
      <c r="S11079">
        <v>72</v>
      </c>
      <c r="T11079">
        <v>0</v>
      </c>
      <c r="V11079" t="s">
        <v>103</v>
      </c>
    </row>
    <row r="11080" spans="1:22" x14ac:dyDescent="0.2">
      <c r="A11080" s="1">
        <v>41889</v>
      </c>
      <c r="B11080">
        <v>2014</v>
      </c>
      <c r="C11080">
        <f>_xlfn.MAXIFS(Table1[ScheduleWeekWritten],Table1[ScheduleSeason],Table1[[#This Row],[ScheduleSeason]])</f>
        <v>17</v>
      </c>
      <c r="D11080">
        <v>1</v>
      </c>
      <c r="E11080" cm="1">
        <f t="array" ref="E11080">_xlfn.XLOOKUP(Table1[[#This Row],[ScheduleWeekWritten]],Table3[Game],100+Table3[Increase],Table1[[#This Row],[ScheduleWeekWritten]])</f>
        <v>1</v>
      </c>
      <c r="F11080" t="b">
        <v>0</v>
      </c>
      <c r="G11080" t="s">
        <v>158</v>
      </c>
      <c r="H11080">
        <v>16</v>
      </c>
      <c r="I11080">
        <v>23</v>
      </c>
      <c r="J11080" t="s">
        <v>101</v>
      </c>
      <c r="K11080" t="s">
        <v>159</v>
      </c>
      <c r="L11080" t="str">
        <f>_xlfn.XLOOKUP(Table1[[#This Row],[TeamFavoriteID]],Table2[team_id],Table2[team_name],_xlfn.XLOOKUP(Table1[[#This Row],[TeamFavoriteID]],Table2[team_id_pfr],Table2[team_name],"Even"))</f>
        <v>Baltimore Ravens</v>
      </c>
      <c r="M11080">
        <v>-1</v>
      </c>
      <c r="N11080">
        <f>IF(Table1[[#This Row],[TeamFavorite]]=Table1[[#This Row],[TeamHome]],Table1[[#This Row],[ScoreAway]]-Table1[[#This Row],[ScoreHome]],Table1[[#This Row],[ScoreHome]]-Table1[[#This Row],[ScoreAway]])</f>
        <v>7</v>
      </c>
      <c r="O11080">
        <f>IF(Table1[[#This Row],[SpreadActual]]&lt;Table1[[#This Row],[SpreadFavorite]],1,0)</f>
        <v>0</v>
      </c>
      <c r="P11080">
        <v>42.5</v>
      </c>
      <c r="Q11080" t="s">
        <v>166</v>
      </c>
      <c r="R11080" t="b">
        <v>0</v>
      </c>
      <c r="S11080">
        <v>78</v>
      </c>
      <c r="T11080">
        <v>0</v>
      </c>
    </row>
    <row r="11081" spans="1:22" x14ac:dyDescent="0.2">
      <c r="A11081" s="1">
        <v>41889</v>
      </c>
      <c r="B11081">
        <v>2014</v>
      </c>
      <c r="C11081">
        <f>_xlfn.MAXIFS(Table1[ScheduleWeekWritten],Table1[ScheduleSeason],Table1[[#This Row],[ScheduleSeason]])</f>
        <v>17</v>
      </c>
      <c r="D11081">
        <v>1</v>
      </c>
      <c r="E11081" cm="1">
        <f t="array" ref="E11081">_xlfn.XLOOKUP(Table1[[#This Row],[ScheduleWeekWritten]],Table3[Game],100+Table3[Increase],Table1[[#This Row],[ScheduleWeekWritten]])</f>
        <v>1</v>
      </c>
      <c r="F11081" t="b">
        <v>0</v>
      </c>
      <c r="G11081" t="s">
        <v>46</v>
      </c>
      <c r="H11081">
        <v>20</v>
      </c>
      <c r="I11081">
        <v>23</v>
      </c>
      <c r="J11081" t="s">
        <v>28</v>
      </c>
      <c r="K11081" t="s">
        <v>47</v>
      </c>
      <c r="L11081" t="str">
        <f>_xlfn.XLOOKUP(Table1[[#This Row],[TeamFavoriteID]],Table2[team_id],Table2[team_name],_xlfn.XLOOKUP(Table1[[#This Row],[TeamFavoriteID]],Table2[team_id_pfr],Table2[team_name],"Even"))</f>
        <v>Chicago Bears</v>
      </c>
      <c r="M11081">
        <v>-7</v>
      </c>
      <c r="N11081">
        <f>IF(Table1[[#This Row],[TeamFavorite]]=Table1[[#This Row],[TeamHome]],Table1[[#This Row],[ScoreAway]]-Table1[[#This Row],[ScoreHome]],Table1[[#This Row],[ScoreHome]]-Table1[[#This Row],[ScoreAway]])</f>
        <v>3</v>
      </c>
      <c r="O11081">
        <f>IF(Table1[[#This Row],[SpreadActual]]&lt;Table1[[#This Row],[SpreadFavorite]],1,0)</f>
        <v>0</v>
      </c>
      <c r="P11081">
        <v>47</v>
      </c>
      <c r="Q11081" t="s">
        <v>114</v>
      </c>
      <c r="R11081" t="b">
        <v>0</v>
      </c>
      <c r="S11081">
        <v>77</v>
      </c>
      <c r="T11081">
        <v>7</v>
      </c>
    </row>
    <row r="11082" spans="1:22" x14ac:dyDescent="0.2">
      <c r="A11082" s="1">
        <v>41889</v>
      </c>
      <c r="B11082">
        <v>2014</v>
      </c>
      <c r="C11082">
        <f>_xlfn.MAXIFS(Table1[ScheduleWeekWritten],Table1[ScheduleSeason],Table1[[#This Row],[ScheduleSeason]])</f>
        <v>17</v>
      </c>
      <c r="D11082">
        <v>1</v>
      </c>
      <c r="E11082" cm="1">
        <f t="array" ref="E11082">_xlfn.XLOOKUP(Table1[[#This Row],[ScheduleWeekWritten]],Table3[Game],100+Table3[Increase],Table1[[#This Row],[ScheduleWeekWritten]])</f>
        <v>1</v>
      </c>
      <c r="F11082" t="b">
        <v>0</v>
      </c>
      <c r="G11082" t="s">
        <v>67</v>
      </c>
      <c r="H11082">
        <v>17</v>
      </c>
      <c r="I11082">
        <v>28</v>
      </c>
      <c r="J11082" t="s">
        <v>53</v>
      </c>
      <c r="K11082" t="s">
        <v>87</v>
      </c>
      <c r="L11082" t="str">
        <f>_xlfn.XLOOKUP(Table1[[#This Row],[TeamFavoriteID]],Table2[team_id],Table2[team_name],_xlfn.XLOOKUP(Table1[[#This Row],[TeamFavoriteID]],Table2[team_id_pfr],Table2[team_name],"Even"))</f>
        <v>San Francisco 49ers</v>
      </c>
      <c r="M11082">
        <v>-3.5</v>
      </c>
      <c r="N11082">
        <f>IF(Table1[[#This Row],[TeamFavorite]]=Table1[[#This Row],[TeamHome]],Table1[[#This Row],[ScoreAway]]-Table1[[#This Row],[ScoreHome]],Table1[[#This Row],[ScoreHome]]-Table1[[#This Row],[ScoreAway]])</f>
        <v>-11</v>
      </c>
      <c r="O11082">
        <f>IF(Table1[[#This Row],[SpreadActual]]&lt;Table1[[#This Row],[SpreadFavorite]],1,0)</f>
        <v>1</v>
      </c>
      <c r="P11082">
        <v>51</v>
      </c>
      <c r="Q11082" t="s">
        <v>192</v>
      </c>
      <c r="R11082" t="b">
        <v>0</v>
      </c>
      <c r="S11082">
        <v>72</v>
      </c>
      <c r="T11082">
        <v>0</v>
      </c>
      <c r="V11082" t="s">
        <v>103</v>
      </c>
    </row>
    <row r="11083" spans="1:22" x14ac:dyDescent="0.2">
      <c r="A11083" s="1">
        <v>41889</v>
      </c>
      <c r="B11083">
        <v>2014</v>
      </c>
      <c r="C11083">
        <f>_xlfn.MAXIFS(Table1[ScheduleWeekWritten],Table1[ScheduleSeason],Table1[[#This Row],[ScheduleSeason]])</f>
        <v>17</v>
      </c>
      <c r="D11083">
        <v>1</v>
      </c>
      <c r="E11083" cm="1">
        <f t="array" ref="E11083">_xlfn.XLOOKUP(Table1[[#This Row],[ScheduleWeekWritten]],Table3[Game],100+Table3[Increase],Table1[[#This Row],[ScheduleWeekWritten]])</f>
        <v>1</v>
      </c>
      <c r="F11083" t="b">
        <v>0</v>
      </c>
      <c r="G11083" t="s">
        <v>24</v>
      </c>
      <c r="H11083">
        <v>31</v>
      </c>
      <c r="I11083">
        <v>24</v>
      </c>
      <c r="J11083" t="s">
        <v>140</v>
      </c>
      <c r="K11083" t="s">
        <v>88</v>
      </c>
      <c r="L11083" t="str">
        <f>_xlfn.XLOOKUP(Table1[[#This Row],[TeamFavoriteID]],Table2[team_id],Table2[team_name],_xlfn.XLOOKUP(Table1[[#This Row],[TeamFavoriteID]],Table2[team_id_pfr],Table2[team_name],"Even"))</f>
        <v>Denver Broncos</v>
      </c>
      <c r="M11083">
        <v>-8</v>
      </c>
      <c r="N11083">
        <f>IF(Table1[[#This Row],[TeamFavorite]]=Table1[[#This Row],[TeamHome]],Table1[[#This Row],[ScoreAway]]-Table1[[#This Row],[ScoreHome]],Table1[[#This Row],[ScoreHome]]-Table1[[#This Row],[ScoreAway]])</f>
        <v>-7</v>
      </c>
      <c r="O11083">
        <f>IF(Table1[[#This Row],[SpreadActual]]&lt;Table1[[#This Row],[SpreadFavorite]],1,0)</f>
        <v>0</v>
      </c>
      <c r="P11083">
        <v>55</v>
      </c>
      <c r="Q11083" t="s">
        <v>174</v>
      </c>
      <c r="R11083" t="b">
        <v>0</v>
      </c>
      <c r="S11083">
        <v>70</v>
      </c>
      <c r="T11083">
        <v>6</v>
      </c>
    </row>
    <row r="11084" spans="1:22" x14ac:dyDescent="0.2">
      <c r="A11084" s="1">
        <v>41889</v>
      </c>
      <c r="B11084">
        <v>2014</v>
      </c>
      <c r="C11084">
        <f>_xlfn.MAXIFS(Table1[ScheduleWeekWritten],Table1[ScheduleSeason],Table1[[#This Row],[ScheduleSeason]])</f>
        <v>17</v>
      </c>
      <c r="D11084">
        <v>1</v>
      </c>
      <c r="E11084" cm="1">
        <f t="array" ref="E11084">_xlfn.XLOOKUP(Table1[[#This Row],[ScheduleWeekWritten]],Table3[Game],100+Table3[Increase],Table1[[#This Row],[ScheduleWeekWritten]])</f>
        <v>1</v>
      </c>
      <c r="F11084" t="b">
        <v>0</v>
      </c>
      <c r="G11084" t="s">
        <v>177</v>
      </c>
      <c r="H11084">
        <v>17</v>
      </c>
      <c r="I11084">
        <v>6</v>
      </c>
      <c r="J11084" t="s">
        <v>61</v>
      </c>
      <c r="K11084" t="s">
        <v>182</v>
      </c>
      <c r="L11084" t="str">
        <f>_xlfn.XLOOKUP(Table1[[#This Row],[TeamFavoriteID]],Table2[team_id],Table2[team_name],_xlfn.XLOOKUP(Table1[[#This Row],[TeamFavoriteID]],Table2[team_id_pfr],Table2[team_name],"Even"))</f>
        <v>Houston Texans</v>
      </c>
      <c r="M11084">
        <v>-3</v>
      </c>
      <c r="N11084">
        <f>IF(Table1[[#This Row],[TeamFavorite]]=Table1[[#This Row],[TeamHome]],Table1[[#This Row],[ScoreAway]]-Table1[[#This Row],[ScoreHome]],Table1[[#This Row],[ScoreHome]]-Table1[[#This Row],[ScoreAway]])</f>
        <v>-11</v>
      </c>
      <c r="O11084">
        <f>IF(Table1[[#This Row],[SpreadActual]]&lt;Table1[[#This Row],[SpreadFavorite]],1,0)</f>
        <v>1</v>
      </c>
      <c r="P11084">
        <v>44.5</v>
      </c>
      <c r="Q11084" t="s">
        <v>178</v>
      </c>
      <c r="R11084" t="b">
        <v>0</v>
      </c>
      <c r="S11084">
        <v>82</v>
      </c>
      <c r="T11084">
        <v>12</v>
      </c>
      <c r="V11084" t="s">
        <v>193</v>
      </c>
    </row>
    <row r="11085" spans="1:22" x14ac:dyDescent="0.2">
      <c r="A11085" s="1">
        <v>41889</v>
      </c>
      <c r="B11085">
        <v>2014</v>
      </c>
      <c r="C11085">
        <f>_xlfn.MAXIFS(Table1[ScheduleWeekWritten],Table1[ScheduleSeason],Table1[[#This Row],[ScheduleSeason]])</f>
        <v>17</v>
      </c>
      <c r="D11085">
        <v>1</v>
      </c>
      <c r="E11085" cm="1">
        <f t="array" ref="E11085">_xlfn.XLOOKUP(Table1[[#This Row],[ScheduleWeekWritten]],Table3[Game],100+Table3[Increase],Table1[[#This Row],[ScheduleWeekWritten]])</f>
        <v>1</v>
      </c>
      <c r="F11085" t="b">
        <v>0</v>
      </c>
      <c r="G11085" t="s">
        <v>42</v>
      </c>
      <c r="H11085">
        <v>10</v>
      </c>
      <c r="I11085">
        <v>26</v>
      </c>
      <c r="J11085" t="s">
        <v>171</v>
      </c>
      <c r="K11085" t="s">
        <v>75</v>
      </c>
      <c r="L11085" t="str">
        <f>_xlfn.XLOOKUP(Table1[[#This Row],[TeamFavoriteID]],Table2[team_id],Table2[team_name],_xlfn.XLOOKUP(Table1[[#This Row],[TeamFavoriteID]],Table2[team_id_pfr],Table2[team_name],"Even"))</f>
        <v>Kansas City Chiefs</v>
      </c>
      <c r="M11085">
        <v>-3</v>
      </c>
      <c r="N11085">
        <f>IF(Table1[[#This Row],[TeamFavorite]]=Table1[[#This Row],[TeamHome]],Table1[[#This Row],[ScoreAway]]-Table1[[#This Row],[ScoreHome]],Table1[[#This Row],[ScoreHome]]-Table1[[#This Row],[ScoreAway]])</f>
        <v>16</v>
      </c>
      <c r="O11085">
        <f>IF(Table1[[#This Row],[SpreadActual]]&lt;Table1[[#This Row],[SpreadFavorite]],1,0)</f>
        <v>0</v>
      </c>
      <c r="P11085">
        <v>44</v>
      </c>
      <c r="Q11085" t="s">
        <v>117</v>
      </c>
      <c r="R11085" t="b">
        <v>0</v>
      </c>
      <c r="S11085">
        <v>77</v>
      </c>
      <c r="T11085">
        <v>5</v>
      </c>
    </row>
    <row r="11086" spans="1:22" x14ac:dyDescent="0.2">
      <c r="A11086" s="1">
        <v>41889</v>
      </c>
      <c r="B11086">
        <v>2014</v>
      </c>
      <c r="C11086">
        <f>_xlfn.MAXIFS(Table1[ScheduleWeekWritten],Table1[ScheduleSeason],Table1[[#This Row],[ScheduleSeason]])</f>
        <v>17</v>
      </c>
      <c r="D11086">
        <v>1</v>
      </c>
      <c r="E11086" cm="1">
        <f t="array" ref="E11086">_xlfn.XLOOKUP(Table1[[#This Row],[ScheduleWeekWritten]],Table3[Game],100+Table3[Increase],Table1[[#This Row],[ScheduleWeekWritten]])</f>
        <v>1</v>
      </c>
      <c r="F11086" t="b">
        <v>0</v>
      </c>
      <c r="G11086" t="s">
        <v>19</v>
      </c>
      <c r="H11086">
        <v>33</v>
      </c>
      <c r="I11086">
        <v>20</v>
      </c>
      <c r="J11086" t="s">
        <v>115</v>
      </c>
      <c r="K11086" t="s">
        <v>70</v>
      </c>
      <c r="L11086" t="str">
        <f>_xlfn.XLOOKUP(Table1[[#This Row],[TeamFavoriteID]],Table2[team_id],Table2[team_name],_xlfn.XLOOKUP(Table1[[#This Row],[TeamFavoriteID]],Table2[team_id_pfr],Table2[team_name],"Even"))</f>
        <v>Boston Patriots</v>
      </c>
      <c r="M11086">
        <v>-3.5</v>
      </c>
      <c r="N11086">
        <f>IF(Table1[[#This Row],[TeamFavorite]]=Table1[[#This Row],[TeamHome]],Table1[[#This Row],[ScoreAway]]-Table1[[#This Row],[ScoreHome]],Table1[[#This Row],[ScoreHome]]-Table1[[#This Row],[ScoreAway]])</f>
        <v>13</v>
      </c>
      <c r="O11086">
        <f>IF(Table1[[#This Row],[SpreadActual]]&lt;Table1[[#This Row],[SpreadFavorite]],1,0)</f>
        <v>0</v>
      </c>
      <c r="P11086">
        <v>46.5</v>
      </c>
      <c r="Q11086" t="s">
        <v>143</v>
      </c>
      <c r="R11086" t="b">
        <v>0</v>
      </c>
      <c r="S11086">
        <v>89</v>
      </c>
      <c r="T11086">
        <v>13</v>
      </c>
    </row>
    <row r="11087" spans="1:22" x14ac:dyDescent="0.2">
      <c r="A11087" s="1">
        <v>41889</v>
      </c>
      <c r="B11087">
        <v>2014</v>
      </c>
      <c r="C11087">
        <f>_xlfn.MAXIFS(Table1[ScheduleWeekWritten],Table1[ScheduleSeason],Table1[[#This Row],[ScheduleSeason]])</f>
        <v>17</v>
      </c>
      <c r="D11087">
        <v>1</v>
      </c>
      <c r="E11087" cm="1">
        <f t="array" ref="E11087">_xlfn.XLOOKUP(Table1[[#This Row],[ScheduleWeekWritten]],Table3[Game],100+Table3[Increase],Table1[[#This Row],[ScheduleWeekWritten]])</f>
        <v>1</v>
      </c>
      <c r="F11087" t="b">
        <v>0</v>
      </c>
      <c r="G11087" t="s">
        <v>31</v>
      </c>
      <c r="H11087">
        <v>19</v>
      </c>
      <c r="I11087">
        <v>14</v>
      </c>
      <c r="J11087" t="s">
        <v>20</v>
      </c>
      <c r="K11087" t="s">
        <v>32</v>
      </c>
      <c r="L11087" t="str">
        <f>_xlfn.XLOOKUP(Table1[[#This Row],[TeamFavoriteID]],Table2[team_id],Table2[team_name],_xlfn.XLOOKUP(Table1[[#This Row],[TeamFavoriteID]],Table2[team_id_pfr],Table2[team_name],"Even"))</f>
        <v>New York Jets</v>
      </c>
      <c r="M11087">
        <v>-6.5</v>
      </c>
      <c r="N11087">
        <f>IF(Table1[[#This Row],[TeamFavorite]]=Table1[[#This Row],[TeamHome]],Table1[[#This Row],[ScoreAway]]-Table1[[#This Row],[ScoreHome]],Table1[[#This Row],[ScoreHome]]-Table1[[#This Row],[ScoreAway]])</f>
        <v>-5</v>
      </c>
      <c r="O11087">
        <f>IF(Table1[[#This Row],[SpreadActual]]&lt;Table1[[#This Row],[SpreadFavorite]],1,0)</f>
        <v>0</v>
      </c>
      <c r="P11087">
        <v>40.5</v>
      </c>
      <c r="Q11087" t="s">
        <v>197</v>
      </c>
      <c r="R11087" t="b">
        <v>0</v>
      </c>
      <c r="S11087">
        <v>80</v>
      </c>
      <c r="T11087">
        <v>3</v>
      </c>
    </row>
    <row r="11088" spans="1:22" x14ac:dyDescent="0.2">
      <c r="A11088" s="1">
        <v>41889</v>
      </c>
      <c r="B11088">
        <v>2014</v>
      </c>
      <c r="C11088">
        <f>_xlfn.MAXIFS(Table1[ScheduleWeekWritten],Table1[ScheduleSeason],Table1[[#This Row],[ScheduleSeason]])</f>
        <v>17</v>
      </c>
      <c r="D11088">
        <v>1</v>
      </c>
      <c r="E11088" cm="1">
        <f t="array" ref="E11088">_xlfn.XLOOKUP(Table1[[#This Row],[ScheduleWeekWritten]],Table3[Game],100+Table3[Increase],Table1[[#This Row],[ScheduleWeekWritten]])</f>
        <v>1</v>
      </c>
      <c r="F11088" t="b">
        <v>0</v>
      </c>
      <c r="G11088" t="s">
        <v>58</v>
      </c>
      <c r="H11088">
        <v>34</v>
      </c>
      <c r="I11088">
        <v>17</v>
      </c>
      <c r="J11088" t="s">
        <v>154</v>
      </c>
      <c r="K11088" t="s">
        <v>77</v>
      </c>
      <c r="L11088" t="str">
        <f>_xlfn.XLOOKUP(Table1[[#This Row],[TeamFavoriteID]],Table2[team_id],Table2[team_name],_xlfn.XLOOKUP(Table1[[#This Row],[TeamFavoriteID]],Table2[team_id_pfr],Table2[team_name],"Even"))</f>
        <v>Philadelphia Eagles</v>
      </c>
      <c r="M11088">
        <v>-10</v>
      </c>
      <c r="N11088">
        <f>IF(Table1[[#This Row],[TeamFavorite]]=Table1[[#This Row],[TeamHome]],Table1[[#This Row],[ScoreAway]]-Table1[[#This Row],[ScoreHome]],Table1[[#This Row],[ScoreHome]]-Table1[[#This Row],[ScoreAway]])</f>
        <v>-17</v>
      </c>
      <c r="O11088">
        <f>IF(Table1[[#This Row],[SpreadActual]]&lt;Table1[[#This Row],[SpreadFavorite]],1,0)</f>
        <v>1</v>
      </c>
      <c r="P11088">
        <v>51.5</v>
      </c>
      <c r="Q11088" t="s">
        <v>183</v>
      </c>
      <c r="R11088" t="b">
        <v>0</v>
      </c>
      <c r="S11088">
        <v>80</v>
      </c>
      <c r="T11088">
        <v>6</v>
      </c>
    </row>
    <row r="11089" spans="1:22" x14ac:dyDescent="0.2">
      <c r="A11089" s="1">
        <v>41889</v>
      </c>
      <c r="B11089">
        <v>2014</v>
      </c>
      <c r="C11089">
        <f>_xlfn.MAXIFS(Table1[ScheduleWeekWritten],Table1[ScheduleSeason],Table1[[#This Row],[ScheduleSeason]])</f>
        <v>17</v>
      </c>
      <c r="D11089">
        <v>1</v>
      </c>
      <c r="E11089" cm="1">
        <f t="array" ref="E11089">_xlfn.XLOOKUP(Table1[[#This Row],[ScheduleWeekWritten]],Table3[Game],100+Table3[Increase],Table1[[#This Row],[ScheduleWeekWritten]])</f>
        <v>1</v>
      </c>
      <c r="F11089" t="b">
        <v>0</v>
      </c>
      <c r="G11089" t="s">
        <v>49</v>
      </c>
      <c r="H11089">
        <v>30</v>
      </c>
      <c r="I11089">
        <v>27</v>
      </c>
      <c r="J11089" t="s">
        <v>62</v>
      </c>
      <c r="K11089" t="s">
        <v>51</v>
      </c>
      <c r="L11089" t="str">
        <f>_xlfn.XLOOKUP(Table1[[#This Row],[TeamFavoriteID]],Table2[team_id],Table2[team_name],_xlfn.XLOOKUP(Table1[[#This Row],[TeamFavoriteID]],Table2[team_id_pfr],Table2[team_name],"Even"))</f>
        <v>Pittsburgh Steelers</v>
      </c>
      <c r="M11089">
        <v>-5.5</v>
      </c>
      <c r="N11089">
        <f>IF(Table1[[#This Row],[TeamFavorite]]=Table1[[#This Row],[TeamHome]],Table1[[#This Row],[ScoreAway]]-Table1[[#This Row],[ScoreHome]],Table1[[#This Row],[ScoreHome]]-Table1[[#This Row],[ScoreAway]])</f>
        <v>-3</v>
      </c>
      <c r="O11089">
        <f>IF(Table1[[#This Row],[SpreadActual]]&lt;Table1[[#This Row],[SpreadFavorite]],1,0)</f>
        <v>0</v>
      </c>
      <c r="P11089">
        <v>41</v>
      </c>
      <c r="Q11089" t="s">
        <v>175</v>
      </c>
      <c r="R11089" t="b">
        <v>0</v>
      </c>
      <c r="S11089">
        <v>72</v>
      </c>
      <c r="T11089">
        <v>6</v>
      </c>
    </row>
    <row r="11090" spans="1:22" x14ac:dyDescent="0.2">
      <c r="A11090" s="1">
        <v>41889</v>
      </c>
      <c r="B11090">
        <v>2014</v>
      </c>
      <c r="C11090">
        <f>_xlfn.MAXIFS(Table1[ScheduleWeekWritten],Table1[ScheduleSeason],Table1[[#This Row],[ScheduleSeason]])</f>
        <v>17</v>
      </c>
      <c r="D11090">
        <v>1</v>
      </c>
      <c r="E11090" cm="1">
        <f t="array" ref="E11090">_xlfn.XLOOKUP(Table1[[#This Row],[ScheduleWeekWritten]],Table3[Game],100+Table3[Increase],Table1[[#This Row],[ScheduleWeekWritten]])</f>
        <v>1</v>
      </c>
      <c r="F11090" t="b">
        <v>0</v>
      </c>
      <c r="G11090" t="s">
        <v>153</v>
      </c>
      <c r="H11090">
        <v>6</v>
      </c>
      <c r="I11090">
        <v>34</v>
      </c>
      <c r="J11090" t="s">
        <v>54</v>
      </c>
      <c r="K11090" t="s">
        <v>40</v>
      </c>
      <c r="L11090" t="str">
        <f>_xlfn.XLOOKUP(Table1[[#This Row],[TeamFavoriteID]],Table2[team_id],Table2[team_name],_xlfn.XLOOKUP(Table1[[#This Row],[TeamFavoriteID]],Table2[team_id_pfr],Table2[team_name],"Even"))</f>
        <v>Los Angeles Rams</v>
      </c>
      <c r="M11090">
        <v>-3</v>
      </c>
      <c r="N11090">
        <f>IF(Table1[[#This Row],[TeamFavorite]]=Table1[[#This Row],[TeamHome]],Table1[[#This Row],[ScoreAway]]-Table1[[#This Row],[ScoreHome]],Table1[[#This Row],[ScoreHome]]-Table1[[#This Row],[ScoreAway]])</f>
        <v>-28</v>
      </c>
      <c r="O11090">
        <f>IF(Table1[[#This Row],[SpreadActual]]&lt;Table1[[#This Row],[SpreadFavorite]],1,0)</f>
        <v>1</v>
      </c>
      <c r="P11090">
        <v>43</v>
      </c>
      <c r="Q11090" t="s">
        <v>157</v>
      </c>
      <c r="R11090" t="b">
        <v>0</v>
      </c>
      <c r="S11090">
        <v>72</v>
      </c>
      <c r="T11090">
        <v>0</v>
      </c>
      <c r="V11090" t="s">
        <v>103</v>
      </c>
    </row>
    <row r="11091" spans="1:22" x14ac:dyDescent="0.2">
      <c r="A11091" s="1">
        <v>41889</v>
      </c>
      <c r="B11091">
        <v>2014</v>
      </c>
      <c r="C11091">
        <f>_xlfn.MAXIFS(Table1[ScheduleWeekWritten],Table1[ScheduleSeason],Table1[[#This Row],[ScheduleSeason]])</f>
        <v>17</v>
      </c>
      <c r="D11091">
        <v>1</v>
      </c>
      <c r="E11091" cm="1">
        <f t="array" ref="E11091">_xlfn.XLOOKUP(Table1[[#This Row],[ScheduleWeekWritten]],Table3[Game],100+Table3[Increase],Table1[[#This Row],[ScheduleWeekWritten]])</f>
        <v>1</v>
      </c>
      <c r="F11091" t="b">
        <v>0</v>
      </c>
      <c r="G11091" t="s">
        <v>127</v>
      </c>
      <c r="H11091">
        <v>14</v>
      </c>
      <c r="I11091">
        <v>20</v>
      </c>
      <c r="J11091" t="s">
        <v>152</v>
      </c>
      <c r="K11091" t="s">
        <v>133</v>
      </c>
      <c r="L11091" t="str">
        <f>_xlfn.XLOOKUP(Table1[[#This Row],[TeamFavoriteID]],Table2[team_id],Table2[team_name],_xlfn.XLOOKUP(Table1[[#This Row],[TeamFavoriteID]],Table2[team_id_pfr],Table2[team_name],"Even"))</f>
        <v>Tampa Bay Buccaneers</v>
      </c>
      <c r="M11091">
        <v>-5.5</v>
      </c>
      <c r="N11091">
        <f>IF(Table1[[#This Row],[TeamFavorite]]=Table1[[#This Row],[TeamHome]],Table1[[#This Row],[ScoreAway]]-Table1[[#This Row],[ScoreHome]],Table1[[#This Row],[ScoreHome]]-Table1[[#This Row],[ScoreAway]])</f>
        <v>6</v>
      </c>
      <c r="O11091">
        <f>IF(Table1[[#This Row],[SpreadActual]]&lt;Table1[[#This Row],[SpreadFavorite]],1,0)</f>
        <v>0</v>
      </c>
      <c r="P11091">
        <v>37.5</v>
      </c>
      <c r="Q11091" t="s">
        <v>168</v>
      </c>
      <c r="R11091" t="b">
        <v>0</v>
      </c>
      <c r="S11091">
        <v>79</v>
      </c>
      <c r="T11091">
        <v>7</v>
      </c>
    </row>
    <row r="11092" spans="1:22" x14ac:dyDescent="0.2">
      <c r="A11092" s="1">
        <v>41890</v>
      </c>
      <c r="B11092">
        <v>2014</v>
      </c>
      <c r="C11092">
        <f>_xlfn.MAXIFS(Table1[ScheduleWeekWritten],Table1[ScheduleSeason],Table1[[#This Row],[ScheduleSeason]])</f>
        <v>17</v>
      </c>
      <c r="D11092">
        <v>1</v>
      </c>
      <c r="E11092" cm="1">
        <f t="array" ref="E11092">_xlfn.XLOOKUP(Table1[[#This Row],[ScheduleWeekWritten]],Table3[Game],100+Table3[Increase],Table1[[#This Row],[ScheduleWeekWritten]])</f>
        <v>1</v>
      </c>
      <c r="F11092" t="b">
        <v>0</v>
      </c>
      <c r="G11092" t="s">
        <v>149</v>
      </c>
      <c r="H11092">
        <v>18</v>
      </c>
      <c r="I11092">
        <v>17</v>
      </c>
      <c r="J11092" t="s">
        <v>27</v>
      </c>
      <c r="K11092" t="s">
        <v>59</v>
      </c>
      <c r="L11092" t="str">
        <f>_xlfn.XLOOKUP(Table1[[#This Row],[TeamFavoriteID]],Table2[team_id],Table2[team_name],_xlfn.XLOOKUP(Table1[[#This Row],[TeamFavoriteID]],Table2[team_id_pfr],Table2[team_name],"Even"))</f>
        <v>Arizona Cardinals</v>
      </c>
      <c r="M11092">
        <v>-3</v>
      </c>
      <c r="N11092">
        <f>IF(Table1[[#This Row],[TeamFavorite]]=Table1[[#This Row],[TeamHome]],Table1[[#This Row],[ScoreAway]]-Table1[[#This Row],[ScoreHome]],Table1[[#This Row],[ScoreHome]]-Table1[[#This Row],[ScoreAway]])</f>
        <v>-1</v>
      </c>
      <c r="O11092">
        <f>IF(Table1[[#This Row],[SpreadActual]]&lt;Table1[[#This Row],[SpreadFavorite]],1,0)</f>
        <v>0</v>
      </c>
      <c r="P11092">
        <v>47</v>
      </c>
      <c r="Q11092" t="s">
        <v>150</v>
      </c>
      <c r="R11092" t="b">
        <v>0</v>
      </c>
      <c r="S11092">
        <v>72</v>
      </c>
      <c r="T11092">
        <v>0</v>
      </c>
      <c r="V11092" t="s">
        <v>103</v>
      </c>
    </row>
    <row r="11093" spans="1:22" x14ac:dyDescent="0.2">
      <c r="A11093" s="1">
        <v>41890</v>
      </c>
      <c r="B11093">
        <v>2014</v>
      </c>
      <c r="C11093">
        <f>_xlfn.MAXIFS(Table1[ScheduleWeekWritten],Table1[ScheduleSeason],Table1[[#This Row],[ScheduleSeason]])</f>
        <v>17</v>
      </c>
      <c r="D11093">
        <v>1</v>
      </c>
      <c r="E11093" cm="1">
        <f t="array" ref="E11093">_xlfn.XLOOKUP(Table1[[#This Row],[ScheduleWeekWritten]],Table3[Game],100+Table3[Increase],Table1[[#This Row],[ScheduleWeekWritten]])</f>
        <v>1</v>
      </c>
      <c r="F11093" t="b">
        <v>0</v>
      </c>
      <c r="G11093" t="s">
        <v>45</v>
      </c>
      <c r="H11093">
        <v>35</v>
      </c>
      <c r="I11093">
        <v>14</v>
      </c>
      <c r="J11093" t="s">
        <v>50</v>
      </c>
      <c r="K11093" t="s">
        <v>79</v>
      </c>
      <c r="L11093" t="str">
        <f>_xlfn.XLOOKUP(Table1[[#This Row],[TeamFavoriteID]],Table2[team_id],Table2[team_name],_xlfn.XLOOKUP(Table1[[#This Row],[TeamFavoriteID]],Table2[team_id_pfr],Table2[team_name],"Even"))</f>
        <v>Detroit Lions</v>
      </c>
      <c r="M11093">
        <v>-6.5</v>
      </c>
      <c r="N11093">
        <f>IF(Table1[[#This Row],[TeamFavorite]]=Table1[[#This Row],[TeamHome]],Table1[[#This Row],[ScoreAway]]-Table1[[#This Row],[ScoreHome]],Table1[[#This Row],[ScoreHome]]-Table1[[#This Row],[ScoreAway]])</f>
        <v>-21</v>
      </c>
      <c r="O11093">
        <f>IF(Table1[[#This Row],[SpreadActual]]&lt;Table1[[#This Row],[SpreadFavorite]],1,0)</f>
        <v>1</v>
      </c>
      <c r="P11093">
        <v>47</v>
      </c>
      <c r="Q11093" t="s">
        <v>181</v>
      </c>
      <c r="R11093" t="b">
        <v>0</v>
      </c>
      <c r="S11093">
        <v>72</v>
      </c>
      <c r="T11093">
        <v>0</v>
      </c>
      <c r="V11093" t="s">
        <v>103</v>
      </c>
    </row>
    <row r="11094" spans="1:22" x14ac:dyDescent="0.2">
      <c r="A11094" s="1">
        <v>41893</v>
      </c>
      <c r="B11094">
        <v>2014</v>
      </c>
      <c r="C11094">
        <f>_xlfn.MAXIFS(Table1[ScheduleWeekWritten],Table1[ScheduleSeason],Table1[[#This Row],[ScheduleSeason]])</f>
        <v>17</v>
      </c>
      <c r="D11094">
        <v>2</v>
      </c>
      <c r="E11094" cm="1">
        <f t="array" ref="E11094">_xlfn.XLOOKUP(Table1[[#This Row],[ScheduleWeekWritten]],Table3[Game],100+Table3[Increase],Table1[[#This Row],[ScheduleWeekWritten]])</f>
        <v>2</v>
      </c>
      <c r="F11094" t="b">
        <v>0</v>
      </c>
      <c r="G11094" t="s">
        <v>158</v>
      </c>
      <c r="H11094">
        <v>26</v>
      </c>
      <c r="I11094">
        <v>6</v>
      </c>
      <c r="J11094" t="s">
        <v>49</v>
      </c>
      <c r="K11094" t="s">
        <v>159</v>
      </c>
      <c r="L11094" t="str">
        <f>_xlfn.XLOOKUP(Table1[[#This Row],[TeamFavoriteID]],Table2[team_id],Table2[team_name],_xlfn.XLOOKUP(Table1[[#This Row],[TeamFavoriteID]],Table2[team_id_pfr],Table2[team_name],"Even"))</f>
        <v>Baltimore Ravens</v>
      </c>
      <c r="M11094">
        <v>-2.5</v>
      </c>
      <c r="N11094">
        <f>IF(Table1[[#This Row],[TeamFavorite]]=Table1[[#This Row],[TeamHome]],Table1[[#This Row],[ScoreAway]]-Table1[[#This Row],[ScoreHome]],Table1[[#This Row],[ScoreHome]]-Table1[[#This Row],[ScoreAway]])</f>
        <v>-20</v>
      </c>
      <c r="O11094">
        <f>IF(Table1[[#This Row],[SpreadActual]]&lt;Table1[[#This Row],[SpreadFavorite]],1,0)</f>
        <v>1</v>
      </c>
      <c r="P11094">
        <v>44.5</v>
      </c>
      <c r="Q11094" t="s">
        <v>166</v>
      </c>
      <c r="R11094" t="b">
        <v>0</v>
      </c>
      <c r="S11094">
        <v>80</v>
      </c>
      <c r="T11094">
        <v>0</v>
      </c>
    </row>
    <row r="11095" spans="1:22" x14ac:dyDescent="0.2">
      <c r="A11095" s="1">
        <v>41896</v>
      </c>
      <c r="B11095">
        <v>2014</v>
      </c>
      <c r="C11095">
        <f>_xlfn.MAXIFS(Table1[ScheduleWeekWritten],Table1[ScheduleSeason],Table1[[#This Row],[ScheduleSeason]])</f>
        <v>17</v>
      </c>
      <c r="D11095">
        <v>2</v>
      </c>
      <c r="E11095" cm="1">
        <f t="array" ref="E11095">_xlfn.XLOOKUP(Table1[[#This Row],[ScheduleWeekWritten]],Table3[Game],100+Table3[Increase],Table1[[#This Row],[ScheduleWeekWritten]])</f>
        <v>2</v>
      </c>
      <c r="F11095" t="b">
        <v>0</v>
      </c>
      <c r="G11095" t="s">
        <v>28</v>
      </c>
      <c r="H11095">
        <v>29</v>
      </c>
      <c r="I11095">
        <v>10</v>
      </c>
      <c r="J11095" t="s">
        <v>19</v>
      </c>
      <c r="K11095" t="s">
        <v>43</v>
      </c>
      <c r="L11095" t="str">
        <f>_xlfn.XLOOKUP(Table1[[#This Row],[TeamFavoriteID]],Table2[team_id],Table2[team_name],_xlfn.XLOOKUP(Table1[[#This Row],[TeamFavoriteID]],Table2[team_id_pfr],Table2[team_name],"Even"))</f>
        <v>Buffalo Bills</v>
      </c>
      <c r="M11095">
        <v>-1</v>
      </c>
      <c r="N11095">
        <f>IF(Table1[[#This Row],[TeamFavorite]]=Table1[[#This Row],[TeamHome]],Table1[[#This Row],[ScoreAway]]-Table1[[#This Row],[ScoreHome]],Table1[[#This Row],[ScoreHome]]-Table1[[#This Row],[ScoreAway]])</f>
        <v>-19</v>
      </c>
      <c r="O11095">
        <f>IF(Table1[[#This Row],[SpreadActual]]&lt;Table1[[#This Row],[SpreadFavorite]],1,0)</f>
        <v>1</v>
      </c>
      <c r="P11095">
        <v>43</v>
      </c>
      <c r="Q11095" t="s">
        <v>123</v>
      </c>
      <c r="R11095" t="b">
        <v>0</v>
      </c>
      <c r="S11095">
        <v>61</v>
      </c>
      <c r="T11095">
        <v>4</v>
      </c>
    </row>
    <row r="11096" spans="1:22" x14ac:dyDescent="0.2">
      <c r="A11096" s="1">
        <v>41896</v>
      </c>
      <c r="B11096">
        <v>2014</v>
      </c>
      <c r="C11096">
        <f>_xlfn.MAXIFS(Table1[ScheduleWeekWritten],Table1[ScheduleSeason],Table1[[#This Row],[ScheduleSeason]])</f>
        <v>17</v>
      </c>
      <c r="D11096">
        <v>2</v>
      </c>
      <c r="E11096" cm="1">
        <f t="array" ref="E11096">_xlfn.XLOOKUP(Table1[[#This Row],[ScheduleWeekWritten]],Table3[Game],100+Table3[Increase],Table1[[#This Row],[ScheduleWeekWritten]])</f>
        <v>2</v>
      </c>
      <c r="F11096" t="b">
        <v>0</v>
      </c>
      <c r="G11096" t="s">
        <v>152</v>
      </c>
      <c r="H11096">
        <v>24</v>
      </c>
      <c r="I11096">
        <v>7</v>
      </c>
      <c r="J11096" t="s">
        <v>45</v>
      </c>
      <c r="K11096" t="s">
        <v>162</v>
      </c>
      <c r="L11096" t="str">
        <f>_xlfn.XLOOKUP(Table1[[#This Row],[TeamFavoriteID]],Table2[team_id],Table2[team_name],_xlfn.XLOOKUP(Table1[[#This Row],[TeamFavoriteID]],Table2[team_id_pfr],Table2[team_name],"Even"))</f>
        <v>Carolina Panthers</v>
      </c>
      <c r="M11096">
        <v>-1</v>
      </c>
      <c r="N11096">
        <f>IF(Table1[[#This Row],[TeamFavorite]]=Table1[[#This Row],[TeamHome]],Table1[[#This Row],[ScoreAway]]-Table1[[#This Row],[ScoreHome]],Table1[[#This Row],[ScoreHome]]-Table1[[#This Row],[ScoreAway]])</f>
        <v>-17</v>
      </c>
      <c r="O11096">
        <f>IF(Table1[[#This Row],[SpreadActual]]&lt;Table1[[#This Row],[SpreadFavorite]],1,0)</f>
        <v>1</v>
      </c>
      <c r="P11096">
        <v>43.5</v>
      </c>
      <c r="Q11096" t="s">
        <v>160</v>
      </c>
      <c r="R11096" t="b">
        <v>0</v>
      </c>
      <c r="S11096">
        <v>68</v>
      </c>
      <c r="T11096">
        <v>7</v>
      </c>
    </row>
    <row r="11097" spans="1:22" x14ac:dyDescent="0.2">
      <c r="A11097" s="1">
        <v>41896</v>
      </c>
      <c r="B11097">
        <v>2014</v>
      </c>
      <c r="C11097">
        <f>_xlfn.MAXIFS(Table1[ScheduleWeekWritten],Table1[ScheduleSeason],Table1[[#This Row],[ScheduleSeason]])</f>
        <v>17</v>
      </c>
      <c r="D11097">
        <v>2</v>
      </c>
      <c r="E11097" cm="1">
        <f t="array" ref="E11097">_xlfn.XLOOKUP(Table1[[#This Row],[ScheduleWeekWritten]],Table3[Game],100+Table3[Increase],Table1[[#This Row],[ScheduleWeekWritten]])</f>
        <v>2</v>
      </c>
      <c r="F11097" t="b">
        <v>0</v>
      </c>
      <c r="G11097" t="s">
        <v>101</v>
      </c>
      <c r="H11097">
        <v>24</v>
      </c>
      <c r="I11097">
        <v>10</v>
      </c>
      <c r="J11097" t="s">
        <v>38</v>
      </c>
      <c r="K11097" t="s">
        <v>104</v>
      </c>
      <c r="L11097" t="str">
        <f>_xlfn.XLOOKUP(Table1[[#This Row],[TeamFavoriteID]],Table2[team_id],Table2[team_name],_xlfn.XLOOKUP(Table1[[#This Row],[TeamFavoriteID]],Table2[team_id_pfr],Table2[team_name],"Even"))</f>
        <v>Cincinnati Bengals</v>
      </c>
      <c r="M11097">
        <v>-5.5</v>
      </c>
      <c r="N11097">
        <f>IF(Table1[[#This Row],[TeamFavorite]]=Table1[[#This Row],[TeamHome]],Table1[[#This Row],[ScoreAway]]-Table1[[#This Row],[ScoreHome]],Table1[[#This Row],[ScoreHome]]-Table1[[#This Row],[ScoreAway]])</f>
        <v>-14</v>
      </c>
      <c r="O11097">
        <f>IF(Table1[[#This Row],[SpreadActual]]&lt;Table1[[#This Row],[SpreadFavorite]],1,0)</f>
        <v>1</v>
      </c>
      <c r="P11097">
        <v>49</v>
      </c>
      <c r="Q11097" t="s">
        <v>173</v>
      </c>
      <c r="R11097" t="b">
        <v>0</v>
      </c>
      <c r="S11097">
        <v>68</v>
      </c>
      <c r="T11097">
        <v>4</v>
      </c>
    </row>
    <row r="11098" spans="1:22" x14ac:dyDescent="0.2">
      <c r="A11098" s="1">
        <v>41896</v>
      </c>
      <c r="B11098">
        <v>2014</v>
      </c>
      <c r="C11098">
        <f>_xlfn.MAXIFS(Table1[ScheduleWeekWritten],Table1[ScheduleSeason],Table1[[#This Row],[ScheduleSeason]])</f>
        <v>17</v>
      </c>
      <c r="D11098">
        <v>2</v>
      </c>
      <c r="E11098" cm="1">
        <f t="array" ref="E11098">_xlfn.XLOOKUP(Table1[[#This Row],[ScheduleWeekWritten]],Table3[Game],100+Table3[Increase],Table1[[#This Row],[ScheduleWeekWritten]])</f>
        <v>2</v>
      </c>
      <c r="F11098" t="b">
        <v>0</v>
      </c>
      <c r="G11098" t="s">
        <v>62</v>
      </c>
      <c r="H11098">
        <v>26</v>
      </c>
      <c r="I11098">
        <v>24</v>
      </c>
      <c r="J11098" t="s">
        <v>95</v>
      </c>
      <c r="K11098" t="s">
        <v>98</v>
      </c>
      <c r="L11098" t="str">
        <f>_xlfn.XLOOKUP(Table1[[#This Row],[TeamFavoriteID]],Table2[team_id],Table2[team_name],_xlfn.XLOOKUP(Table1[[#This Row],[TeamFavoriteID]],Table2[team_id_pfr],Table2[team_name],"Even"))</f>
        <v>New Orleans Saints</v>
      </c>
      <c r="M11098">
        <v>-4.5</v>
      </c>
      <c r="N11098">
        <f>IF(Table1[[#This Row],[TeamFavorite]]=Table1[[#This Row],[TeamHome]],Table1[[#This Row],[ScoreAway]]-Table1[[#This Row],[ScoreHome]],Table1[[#This Row],[ScoreHome]]-Table1[[#This Row],[ScoreAway]])</f>
        <v>2</v>
      </c>
      <c r="O11098">
        <f>IF(Table1[[#This Row],[SpreadActual]]&lt;Table1[[#This Row],[SpreadFavorite]],1,0)</f>
        <v>0</v>
      </c>
      <c r="P11098">
        <v>49.5</v>
      </c>
      <c r="Q11098" t="s">
        <v>170</v>
      </c>
      <c r="R11098" t="b">
        <v>0</v>
      </c>
      <c r="S11098">
        <v>62</v>
      </c>
      <c r="T11098">
        <v>5</v>
      </c>
    </row>
    <row r="11099" spans="1:22" x14ac:dyDescent="0.2">
      <c r="A11099" s="1">
        <v>41896</v>
      </c>
      <c r="B11099">
        <v>2014</v>
      </c>
      <c r="C11099">
        <f>_xlfn.MAXIFS(Table1[ScheduleWeekWritten],Table1[ScheduleSeason],Table1[[#This Row],[ScheduleSeason]])</f>
        <v>17</v>
      </c>
      <c r="D11099">
        <v>2</v>
      </c>
      <c r="E11099" cm="1">
        <f t="array" ref="E11099">_xlfn.XLOOKUP(Table1[[#This Row],[ScheduleWeekWritten]],Table3[Game],100+Table3[Increase],Table1[[#This Row],[ScheduleWeekWritten]])</f>
        <v>2</v>
      </c>
      <c r="F11099" t="b">
        <v>0</v>
      </c>
      <c r="G11099" t="s">
        <v>24</v>
      </c>
      <c r="H11099">
        <v>24</v>
      </c>
      <c r="I11099">
        <v>17</v>
      </c>
      <c r="J11099" t="s">
        <v>42</v>
      </c>
      <c r="K11099" t="s">
        <v>88</v>
      </c>
      <c r="L11099" t="str">
        <f>_xlfn.XLOOKUP(Table1[[#This Row],[TeamFavoriteID]],Table2[team_id],Table2[team_name],_xlfn.XLOOKUP(Table1[[#This Row],[TeamFavoriteID]],Table2[team_id_pfr],Table2[team_name],"Even"))</f>
        <v>Denver Broncos</v>
      </c>
      <c r="M11099">
        <v>-13</v>
      </c>
      <c r="N11099">
        <f>IF(Table1[[#This Row],[TeamFavorite]]=Table1[[#This Row],[TeamHome]],Table1[[#This Row],[ScoreAway]]-Table1[[#This Row],[ScoreHome]],Table1[[#This Row],[ScoreHome]]-Table1[[#This Row],[ScoreAway]])</f>
        <v>-7</v>
      </c>
      <c r="O11099">
        <f>IF(Table1[[#This Row],[SpreadActual]]&lt;Table1[[#This Row],[SpreadFavorite]],1,0)</f>
        <v>0</v>
      </c>
      <c r="P11099">
        <v>49</v>
      </c>
      <c r="Q11099" t="s">
        <v>174</v>
      </c>
      <c r="R11099" t="b">
        <v>0</v>
      </c>
      <c r="S11099">
        <v>82</v>
      </c>
      <c r="T11099">
        <v>14</v>
      </c>
      <c r="V11099" t="s">
        <v>2</v>
      </c>
    </row>
    <row r="11100" spans="1:22" x14ac:dyDescent="0.2">
      <c r="A11100" s="1">
        <v>41896</v>
      </c>
      <c r="B11100">
        <v>2014</v>
      </c>
      <c r="C11100">
        <f>_xlfn.MAXIFS(Table1[ScheduleWeekWritten],Table1[ScheduleSeason],Table1[[#This Row],[ScheduleSeason]])</f>
        <v>17</v>
      </c>
      <c r="D11100">
        <v>2</v>
      </c>
      <c r="E11100" cm="1">
        <f t="array" ref="E11100">_xlfn.XLOOKUP(Table1[[#This Row],[ScheduleWeekWritten]],Table3[Game],100+Table3[Increase],Table1[[#This Row],[ScheduleWeekWritten]])</f>
        <v>2</v>
      </c>
      <c r="F11100" t="b">
        <v>0</v>
      </c>
      <c r="G11100" t="s">
        <v>33</v>
      </c>
      <c r="H11100">
        <v>31</v>
      </c>
      <c r="I11100">
        <v>24</v>
      </c>
      <c r="J11100" t="s">
        <v>31</v>
      </c>
      <c r="K11100" t="s">
        <v>35</v>
      </c>
      <c r="L11100" t="str">
        <f>_xlfn.XLOOKUP(Table1[[#This Row],[TeamFavoriteID]],Table2[team_id],Table2[team_name],_xlfn.XLOOKUP(Table1[[#This Row],[TeamFavoriteID]],Table2[team_id_pfr],Table2[team_name],"Even"))</f>
        <v>Green Bay Packers</v>
      </c>
      <c r="M11100">
        <v>-7</v>
      </c>
      <c r="N11100">
        <f>IF(Table1[[#This Row],[TeamFavorite]]=Table1[[#This Row],[TeamHome]],Table1[[#This Row],[ScoreAway]]-Table1[[#This Row],[ScoreHome]],Table1[[#This Row],[ScoreHome]]-Table1[[#This Row],[ScoreAway]])</f>
        <v>-7</v>
      </c>
      <c r="O11100">
        <f>IF(Table1[[#This Row],[SpreadActual]]&lt;Table1[[#This Row],[SpreadFavorite]],1,0)</f>
        <v>0</v>
      </c>
      <c r="P11100">
        <v>46.5</v>
      </c>
      <c r="Q11100" t="s">
        <v>82</v>
      </c>
      <c r="R11100" t="b">
        <v>0</v>
      </c>
      <c r="S11100">
        <v>63</v>
      </c>
      <c r="T11100">
        <v>11</v>
      </c>
    </row>
    <row r="11101" spans="1:22" x14ac:dyDescent="0.2">
      <c r="A11101" s="1">
        <v>41896</v>
      </c>
      <c r="B11101">
        <v>2014</v>
      </c>
      <c r="C11101">
        <f>_xlfn.MAXIFS(Table1[ScheduleWeekWritten],Table1[ScheduleSeason],Table1[[#This Row],[ScheduleSeason]])</f>
        <v>17</v>
      </c>
      <c r="D11101">
        <v>2</v>
      </c>
      <c r="E11101" cm="1">
        <f t="array" ref="E11101">_xlfn.XLOOKUP(Table1[[#This Row],[ScheduleWeekWritten]],Table3[Game],100+Table3[Increase],Table1[[#This Row],[ScheduleWeekWritten]])</f>
        <v>2</v>
      </c>
      <c r="F11101" t="b">
        <v>0</v>
      </c>
      <c r="G11101" t="s">
        <v>54</v>
      </c>
      <c r="H11101">
        <v>7</v>
      </c>
      <c r="I11101">
        <v>30</v>
      </c>
      <c r="J11101" t="s">
        <v>115</v>
      </c>
      <c r="K11101" t="s">
        <v>70</v>
      </c>
      <c r="L11101" t="str">
        <f>_xlfn.XLOOKUP(Table1[[#This Row],[TeamFavoriteID]],Table2[team_id],Table2[team_name],_xlfn.XLOOKUP(Table1[[#This Row],[TeamFavoriteID]],Table2[team_id_pfr],Table2[team_name],"Even"))</f>
        <v>Boston Patriots</v>
      </c>
      <c r="M11101">
        <v>-3.5</v>
      </c>
      <c r="N11101">
        <f>IF(Table1[[#This Row],[TeamFavorite]]=Table1[[#This Row],[TeamHome]],Table1[[#This Row],[ScoreAway]]-Table1[[#This Row],[ScoreHome]],Table1[[#This Row],[ScoreHome]]-Table1[[#This Row],[ScoreAway]])</f>
        <v>-23</v>
      </c>
      <c r="O11101">
        <f>IF(Table1[[#This Row],[SpreadActual]]&lt;Table1[[#This Row],[SpreadFavorite]],1,0)</f>
        <v>1</v>
      </c>
      <c r="P11101">
        <v>49</v>
      </c>
      <c r="Q11101" t="s">
        <v>198</v>
      </c>
      <c r="R11101" t="b">
        <v>0</v>
      </c>
      <c r="S11101">
        <v>65</v>
      </c>
      <c r="T11101">
        <v>11</v>
      </c>
    </row>
    <row r="11102" spans="1:22" x14ac:dyDescent="0.2">
      <c r="A11102" s="1">
        <v>41896</v>
      </c>
      <c r="B11102">
        <v>2014</v>
      </c>
      <c r="C11102">
        <f>_xlfn.MAXIFS(Table1[ScheduleWeekWritten],Table1[ScheduleSeason],Table1[[#This Row],[ScheduleSeason]])</f>
        <v>17</v>
      </c>
      <c r="D11102">
        <v>2</v>
      </c>
      <c r="E11102" cm="1">
        <f t="array" ref="E11102">_xlfn.XLOOKUP(Table1[[#This Row],[ScheduleWeekWritten]],Table3[Game],100+Table3[Increase],Table1[[#This Row],[ScheduleWeekWritten]])</f>
        <v>2</v>
      </c>
      <c r="F11102" t="b">
        <v>0</v>
      </c>
      <c r="G11102" t="s">
        <v>50</v>
      </c>
      <c r="H11102">
        <v>14</v>
      </c>
      <c r="I11102">
        <v>25</v>
      </c>
      <c r="J11102" t="s">
        <v>149</v>
      </c>
      <c r="K11102" t="s">
        <v>90</v>
      </c>
      <c r="L11102" t="str">
        <f>_xlfn.XLOOKUP(Table1[[#This Row],[TeamFavoriteID]],Table2[team_id],Table2[team_name],_xlfn.XLOOKUP(Table1[[#This Row],[TeamFavoriteID]],Table2[team_id_pfr],Table2[team_name],"Even"))</f>
        <v>New York Giants</v>
      </c>
      <c r="M11102">
        <v>-1</v>
      </c>
      <c r="N11102">
        <f>IF(Table1[[#This Row],[TeamFavorite]]=Table1[[#This Row],[TeamHome]],Table1[[#This Row],[ScoreAway]]-Table1[[#This Row],[ScoreHome]],Table1[[#This Row],[ScoreHome]]-Table1[[#This Row],[ScoreAway]])</f>
        <v>11</v>
      </c>
      <c r="O11102">
        <f>IF(Table1[[#This Row],[SpreadActual]]&lt;Table1[[#This Row],[SpreadFavorite]],1,0)</f>
        <v>0</v>
      </c>
      <c r="P11102">
        <v>41.5</v>
      </c>
      <c r="Q11102" t="s">
        <v>197</v>
      </c>
      <c r="R11102" t="b">
        <v>0</v>
      </c>
      <c r="S11102">
        <v>71</v>
      </c>
      <c r="T11102">
        <v>5</v>
      </c>
    </row>
    <row r="11103" spans="1:22" x14ac:dyDescent="0.2">
      <c r="A11103" s="1">
        <v>41896</v>
      </c>
      <c r="B11103">
        <v>2014</v>
      </c>
      <c r="C11103">
        <f>_xlfn.MAXIFS(Table1[ScheduleWeekWritten],Table1[ScheduleSeason],Table1[[#This Row],[ScheduleSeason]])</f>
        <v>17</v>
      </c>
      <c r="D11103">
        <v>2</v>
      </c>
      <c r="E11103" cm="1">
        <f t="array" ref="E11103">_xlfn.XLOOKUP(Table1[[#This Row],[ScheduleWeekWritten]],Table3[Game],100+Table3[Increase],Table1[[#This Row],[ScheduleWeekWritten]])</f>
        <v>2</v>
      </c>
      <c r="F11103" t="b">
        <v>0</v>
      </c>
      <c r="G11103" t="s">
        <v>20</v>
      </c>
      <c r="H11103">
        <v>14</v>
      </c>
      <c r="I11103">
        <v>30</v>
      </c>
      <c r="J11103" t="s">
        <v>177</v>
      </c>
      <c r="K11103" t="s">
        <v>182</v>
      </c>
      <c r="L11103" t="str">
        <f>_xlfn.XLOOKUP(Table1[[#This Row],[TeamFavoriteID]],Table2[team_id],Table2[team_name],_xlfn.XLOOKUP(Table1[[#This Row],[TeamFavoriteID]],Table2[team_id_pfr],Table2[team_name],"Even"))</f>
        <v>Houston Texans</v>
      </c>
      <c r="M11103">
        <v>-3</v>
      </c>
      <c r="N11103">
        <f>IF(Table1[[#This Row],[TeamFavorite]]=Table1[[#This Row],[TeamHome]],Table1[[#This Row],[ScoreAway]]-Table1[[#This Row],[ScoreHome]],Table1[[#This Row],[ScoreHome]]-Table1[[#This Row],[ScoreAway]])</f>
        <v>-16</v>
      </c>
      <c r="O11103">
        <f>IF(Table1[[#This Row],[SpreadActual]]&lt;Table1[[#This Row],[SpreadFavorite]],1,0)</f>
        <v>1</v>
      </c>
      <c r="P11103">
        <v>42</v>
      </c>
      <c r="Q11103" t="s">
        <v>76</v>
      </c>
      <c r="R11103" t="b">
        <v>0</v>
      </c>
      <c r="S11103">
        <v>73</v>
      </c>
      <c r="T11103">
        <v>10</v>
      </c>
    </row>
    <row r="11104" spans="1:22" x14ac:dyDescent="0.2">
      <c r="A11104" s="1">
        <v>41896</v>
      </c>
      <c r="B11104">
        <v>2014</v>
      </c>
      <c r="C11104">
        <f>_xlfn.MAXIFS(Table1[ScheduleWeekWritten],Table1[ScheduleSeason],Table1[[#This Row],[ScheduleSeason]])</f>
        <v>17</v>
      </c>
      <c r="D11104">
        <v>2</v>
      </c>
      <c r="E11104" cm="1">
        <f t="array" ref="E11104">_xlfn.XLOOKUP(Table1[[#This Row],[ScheduleWeekWritten]],Table3[Game],100+Table3[Increase],Table1[[#This Row],[ScheduleWeekWritten]])</f>
        <v>2</v>
      </c>
      <c r="F11104" t="b">
        <v>0</v>
      </c>
      <c r="G11104" t="s">
        <v>27</v>
      </c>
      <c r="H11104">
        <v>30</v>
      </c>
      <c r="I11104">
        <v>21</v>
      </c>
      <c r="J11104" t="s">
        <v>128</v>
      </c>
      <c r="K11104" t="s">
        <v>132</v>
      </c>
      <c r="L11104" t="str">
        <f>_xlfn.XLOOKUP(Table1[[#This Row],[TeamFavoriteID]],Table2[team_id],Table2[team_name],_xlfn.XLOOKUP(Table1[[#This Row],[TeamFavoriteID]],Table2[team_id_pfr],Table2[team_name],"Even"))</f>
        <v>Seattle Seahawks</v>
      </c>
      <c r="M11104">
        <v>-4.5</v>
      </c>
      <c r="N11104">
        <f>IF(Table1[[#This Row],[TeamFavorite]]=Table1[[#This Row],[TeamHome]],Table1[[#This Row],[ScoreAway]]-Table1[[#This Row],[ScoreHome]],Table1[[#This Row],[ScoreHome]]-Table1[[#This Row],[ScoreAway]])</f>
        <v>9</v>
      </c>
      <c r="O11104">
        <f>IF(Table1[[#This Row],[SpreadActual]]&lt;Table1[[#This Row],[SpreadFavorite]],1,0)</f>
        <v>0</v>
      </c>
      <c r="P11104">
        <v>45</v>
      </c>
      <c r="Q11104" t="s">
        <v>94</v>
      </c>
      <c r="R11104" t="b">
        <v>0</v>
      </c>
      <c r="S11104">
        <v>85</v>
      </c>
      <c r="T11104">
        <v>6</v>
      </c>
    </row>
    <row r="11105" spans="1:22" x14ac:dyDescent="0.2">
      <c r="A11105" s="1">
        <v>41896</v>
      </c>
      <c r="B11105">
        <v>2014</v>
      </c>
      <c r="C11105">
        <f>_xlfn.MAXIFS(Table1[ScheduleWeekWritten],Table1[ScheduleSeason],Table1[[#This Row],[ScheduleSeason]])</f>
        <v>17</v>
      </c>
      <c r="D11105">
        <v>2</v>
      </c>
      <c r="E11105" cm="1">
        <f t="array" ref="E11105">_xlfn.XLOOKUP(Table1[[#This Row],[ScheduleWeekWritten]],Table3[Game],100+Table3[Increase],Table1[[#This Row],[ScheduleWeekWritten]])</f>
        <v>2</v>
      </c>
      <c r="F11105" t="b">
        <v>0</v>
      </c>
      <c r="G11105" t="s">
        <v>53</v>
      </c>
      <c r="H11105">
        <v>20</v>
      </c>
      <c r="I11105">
        <v>28</v>
      </c>
      <c r="J11105" t="s">
        <v>46</v>
      </c>
      <c r="K11105" t="s">
        <v>87</v>
      </c>
      <c r="L11105" t="str">
        <f>_xlfn.XLOOKUP(Table1[[#This Row],[TeamFavoriteID]],Table2[team_id],Table2[team_name],_xlfn.XLOOKUP(Table1[[#This Row],[TeamFavoriteID]],Table2[team_id_pfr],Table2[team_name],"Even"))</f>
        <v>San Francisco 49ers</v>
      </c>
      <c r="M11105">
        <v>-7</v>
      </c>
      <c r="N11105">
        <f>IF(Table1[[#This Row],[TeamFavorite]]=Table1[[#This Row],[TeamHome]],Table1[[#This Row],[ScoreAway]]-Table1[[#This Row],[ScoreHome]],Table1[[#This Row],[ScoreHome]]-Table1[[#This Row],[ScoreAway]])</f>
        <v>8</v>
      </c>
      <c r="O11105">
        <f>IF(Table1[[#This Row],[SpreadActual]]&lt;Table1[[#This Row],[SpreadFavorite]],1,0)</f>
        <v>0</v>
      </c>
      <c r="P11105">
        <v>47.5</v>
      </c>
      <c r="Q11105" t="s">
        <v>203</v>
      </c>
      <c r="R11105" t="b">
        <v>0</v>
      </c>
      <c r="S11105">
        <v>73</v>
      </c>
      <c r="T11105">
        <v>9</v>
      </c>
    </row>
    <row r="11106" spans="1:22" x14ac:dyDescent="0.2">
      <c r="A11106" s="1">
        <v>41896</v>
      </c>
      <c r="B11106">
        <v>2014</v>
      </c>
      <c r="C11106">
        <f>_xlfn.MAXIFS(Table1[ScheduleWeekWritten],Table1[ScheduleSeason],Table1[[#This Row],[ScheduleSeason]])</f>
        <v>17</v>
      </c>
      <c r="D11106">
        <v>2</v>
      </c>
      <c r="E11106" cm="1">
        <f t="array" ref="E11106">_xlfn.XLOOKUP(Table1[[#This Row],[ScheduleWeekWritten]],Table3[Game],100+Table3[Increase],Table1[[#This Row],[ScheduleWeekWritten]])</f>
        <v>2</v>
      </c>
      <c r="F11106" t="b">
        <v>0</v>
      </c>
      <c r="G11106" t="s">
        <v>127</v>
      </c>
      <c r="H11106">
        <v>17</v>
      </c>
      <c r="I11106">
        <v>19</v>
      </c>
      <c r="J11106" t="s">
        <v>153</v>
      </c>
      <c r="K11106" t="s">
        <v>133</v>
      </c>
      <c r="L11106" t="str">
        <f>_xlfn.XLOOKUP(Table1[[#This Row],[TeamFavoriteID]],Table2[team_id],Table2[team_name],_xlfn.XLOOKUP(Table1[[#This Row],[TeamFavoriteID]],Table2[team_id_pfr],Table2[team_name],"Even"))</f>
        <v>Tampa Bay Buccaneers</v>
      </c>
      <c r="M11106">
        <v>-4</v>
      </c>
      <c r="N11106">
        <f>IF(Table1[[#This Row],[TeamFavorite]]=Table1[[#This Row],[TeamHome]],Table1[[#This Row],[ScoreAway]]-Table1[[#This Row],[ScoreHome]],Table1[[#This Row],[ScoreHome]]-Table1[[#This Row],[ScoreAway]])</f>
        <v>2</v>
      </c>
      <c r="O11106">
        <f>IF(Table1[[#This Row],[SpreadActual]]&lt;Table1[[#This Row],[SpreadFavorite]],1,0)</f>
        <v>0</v>
      </c>
      <c r="P11106">
        <v>37.5</v>
      </c>
      <c r="Q11106" t="s">
        <v>168</v>
      </c>
      <c r="R11106" t="b">
        <v>0</v>
      </c>
      <c r="S11106">
        <v>78</v>
      </c>
      <c r="T11106">
        <v>0</v>
      </c>
    </row>
    <row r="11107" spans="1:22" x14ac:dyDescent="0.2">
      <c r="A11107" s="1">
        <v>41896</v>
      </c>
      <c r="B11107">
        <v>2014</v>
      </c>
      <c r="C11107">
        <f>_xlfn.MAXIFS(Table1[ScheduleWeekWritten],Table1[ScheduleSeason],Table1[[#This Row],[ScheduleSeason]])</f>
        <v>17</v>
      </c>
      <c r="D11107">
        <v>2</v>
      </c>
      <c r="E11107" cm="1">
        <f t="array" ref="E11107">_xlfn.XLOOKUP(Table1[[#This Row],[ScheduleWeekWritten]],Table3[Game],100+Table3[Increase],Table1[[#This Row],[ScheduleWeekWritten]])</f>
        <v>2</v>
      </c>
      <c r="F11107" t="b">
        <v>0</v>
      </c>
      <c r="G11107" t="s">
        <v>171</v>
      </c>
      <c r="H11107">
        <v>10</v>
      </c>
      <c r="I11107">
        <v>26</v>
      </c>
      <c r="J11107" t="s">
        <v>67</v>
      </c>
      <c r="K11107" t="s">
        <v>25</v>
      </c>
      <c r="L11107" t="str">
        <f>_xlfn.XLOOKUP(Table1[[#This Row],[TeamFavoriteID]],Table2[team_id],Table2[team_name],_xlfn.XLOOKUP(Table1[[#This Row],[TeamFavoriteID]],Table2[team_id_pfr],Table2[team_name],"Even"))</f>
        <v>Houston Oilers</v>
      </c>
      <c r="M11107">
        <v>-3</v>
      </c>
      <c r="N11107">
        <f>IF(Table1[[#This Row],[TeamFavorite]]=Table1[[#This Row],[TeamHome]],Table1[[#This Row],[ScoreAway]]-Table1[[#This Row],[ScoreHome]],Table1[[#This Row],[ScoreHome]]-Table1[[#This Row],[ScoreAway]])</f>
        <v>-16</v>
      </c>
      <c r="O11107">
        <f>IF(Table1[[#This Row],[SpreadActual]]&lt;Table1[[#This Row],[SpreadFavorite]],1,0)</f>
        <v>1</v>
      </c>
      <c r="P11107">
        <v>49.5</v>
      </c>
      <c r="Q11107" t="s">
        <v>172</v>
      </c>
      <c r="R11107" t="b">
        <v>0</v>
      </c>
      <c r="S11107">
        <v>77</v>
      </c>
      <c r="T11107">
        <v>6</v>
      </c>
    </row>
    <row r="11108" spans="1:22" x14ac:dyDescent="0.2">
      <c r="A11108" s="1">
        <v>41896</v>
      </c>
      <c r="B11108">
        <v>2014</v>
      </c>
      <c r="C11108">
        <f>_xlfn.MAXIFS(Table1[ScheduleWeekWritten],Table1[ScheduleSeason],Table1[[#This Row],[ScheduleSeason]])</f>
        <v>17</v>
      </c>
      <c r="D11108">
        <v>2</v>
      </c>
      <c r="E11108" cm="1">
        <f t="array" ref="E11108">_xlfn.XLOOKUP(Table1[[#This Row],[ScheduleWeekWritten]],Table3[Game],100+Table3[Increase],Table1[[#This Row],[ScheduleWeekWritten]])</f>
        <v>2</v>
      </c>
      <c r="F11108" t="b">
        <v>0</v>
      </c>
      <c r="G11108" t="s">
        <v>61</v>
      </c>
      <c r="H11108">
        <v>41</v>
      </c>
      <c r="I11108">
        <v>10</v>
      </c>
      <c r="J11108" t="s">
        <v>154</v>
      </c>
      <c r="K11108" t="s">
        <v>85</v>
      </c>
      <c r="L11108" t="str">
        <f>_xlfn.XLOOKUP(Table1[[#This Row],[TeamFavoriteID]],Table2[team_id],Table2[team_name],_xlfn.XLOOKUP(Table1[[#This Row],[TeamFavoriteID]],Table2[team_id_pfr],Table2[team_name],"Even"))</f>
        <v>Washington Commanders</v>
      </c>
      <c r="M11108">
        <v>-5</v>
      </c>
      <c r="N11108">
        <f>IF(Table1[[#This Row],[TeamFavorite]]=Table1[[#This Row],[TeamHome]],Table1[[#This Row],[ScoreAway]]-Table1[[#This Row],[ScoreHome]],Table1[[#This Row],[ScoreHome]]-Table1[[#This Row],[ScoreAway]])</f>
        <v>31</v>
      </c>
      <c r="O11108">
        <f>IF(Table1[[#This Row],[SpreadActual]]&lt;Table1[[#This Row],[SpreadFavorite]],1,0)</f>
        <v>0</v>
      </c>
      <c r="P11108">
        <v>43</v>
      </c>
      <c r="Q11108" t="s">
        <v>165</v>
      </c>
      <c r="R11108" t="b">
        <v>0</v>
      </c>
      <c r="S11108">
        <v>67</v>
      </c>
      <c r="T11108">
        <v>4</v>
      </c>
    </row>
    <row r="11109" spans="1:22" x14ac:dyDescent="0.2">
      <c r="A11109" s="1">
        <v>41897</v>
      </c>
      <c r="B11109">
        <v>2014</v>
      </c>
      <c r="C11109">
        <f>_xlfn.MAXIFS(Table1[ScheduleWeekWritten],Table1[ScheduleSeason],Table1[[#This Row],[ScheduleSeason]])</f>
        <v>17</v>
      </c>
      <c r="D11109">
        <v>2</v>
      </c>
      <c r="E11109" cm="1">
        <f t="array" ref="E11109">_xlfn.XLOOKUP(Table1[[#This Row],[ScheduleWeekWritten]],Table3[Game],100+Table3[Increase],Table1[[#This Row],[ScheduleWeekWritten]])</f>
        <v>2</v>
      </c>
      <c r="F11109" t="b">
        <v>0</v>
      </c>
      <c r="G11109" t="s">
        <v>140</v>
      </c>
      <c r="H11109">
        <v>27</v>
      </c>
      <c r="I11109">
        <v>30</v>
      </c>
      <c r="J11109" t="s">
        <v>58</v>
      </c>
      <c r="K11109" t="s">
        <v>72</v>
      </c>
      <c r="L11109" t="str">
        <f>_xlfn.XLOOKUP(Table1[[#This Row],[TeamFavoriteID]],Table2[team_id],Table2[team_name],_xlfn.XLOOKUP(Table1[[#This Row],[TeamFavoriteID]],Table2[team_id_pfr],Table2[team_name],"Even"))</f>
        <v>Baltimore Colts</v>
      </c>
      <c r="M11109">
        <v>-3</v>
      </c>
      <c r="N11109">
        <f>IF(Table1[[#This Row],[TeamFavorite]]=Table1[[#This Row],[TeamHome]],Table1[[#This Row],[ScoreAway]]-Table1[[#This Row],[ScoreHome]],Table1[[#This Row],[ScoreHome]]-Table1[[#This Row],[ScoreAway]])</f>
        <v>-3</v>
      </c>
      <c r="O11109">
        <f>IF(Table1[[#This Row],[SpreadActual]]&lt;Table1[[#This Row],[SpreadFavorite]],1,0)</f>
        <v>0</v>
      </c>
      <c r="P11109">
        <v>54</v>
      </c>
      <c r="Q11109" t="s">
        <v>190</v>
      </c>
      <c r="R11109" t="b">
        <v>0</v>
      </c>
      <c r="S11109">
        <v>72</v>
      </c>
      <c r="T11109">
        <v>0</v>
      </c>
      <c r="V11109" t="s">
        <v>103</v>
      </c>
    </row>
    <row r="11110" spans="1:22" x14ac:dyDescent="0.2">
      <c r="A11110" s="1">
        <v>41900</v>
      </c>
      <c r="B11110">
        <v>2014</v>
      </c>
      <c r="C11110">
        <f>_xlfn.MAXIFS(Table1[ScheduleWeekWritten],Table1[ScheduleSeason],Table1[[#This Row],[ScheduleSeason]])</f>
        <v>17</v>
      </c>
      <c r="D11110">
        <v>3</v>
      </c>
      <c r="E11110" cm="1">
        <f t="array" ref="E11110">_xlfn.XLOOKUP(Table1[[#This Row],[ScheduleWeekWritten]],Table3[Game],100+Table3[Increase],Table1[[#This Row],[ScheduleWeekWritten]])</f>
        <v>3</v>
      </c>
      <c r="F11110" t="b">
        <v>0</v>
      </c>
      <c r="G11110" t="s">
        <v>38</v>
      </c>
      <c r="H11110">
        <v>56</v>
      </c>
      <c r="I11110">
        <v>14</v>
      </c>
      <c r="J11110" t="s">
        <v>127</v>
      </c>
      <c r="K11110" t="s">
        <v>109</v>
      </c>
      <c r="L11110" t="str">
        <f>_xlfn.XLOOKUP(Table1[[#This Row],[TeamFavoriteID]],Table2[team_id],Table2[team_name],_xlfn.XLOOKUP(Table1[[#This Row],[TeamFavoriteID]],Table2[team_id_pfr],Table2[team_name],"Even"))</f>
        <v>Atlanta Falcons</v>
      </c>
      <c r="M11110">
        <v>-6.5</v>
      </c>
      <c r="N11110">
        <f>IF(Table1[[#This Row],[TeamFavorite]]=Table1[[#This Row],[TeamHome]],Table1[[#This Row],[ScoreAway]]-Table1[[#This Row],[ScoreHome]],Table1[[#This Row],[ScoreHome]]-Table1[[#This Row],[ScoreAway]])</f>
        <v>-42</v>
      </c>
      <c r="O11110">
        <f>IF(Table1[[#This Row],[SpreadActual]]&lt;Table1[[#This Row],[SpreadFavorite]],1,0)</f>
        <v>1</v>
      </c>
      <c r="P11110">
        <v>47</v>
      </c>
      <c r="Q11110" t="s">
        <v>148</v>
      </c>
      <c r="R11110" t="b">
        <v>0</v>
      </c>
      <c r="S11110">
        <v>72</v>
      </c>
      <c r="T11110">
        <v>0</v>
      </c>
      <c r="V11110" t="s">
        <v>103</v>
      </c>
    </row>
    <row r="11111" spans="1:22" x14ac:dyDescent="0.2">
      <c r="A11111" s="1">
        <v>41903</v>
      </c>
      <c r="B11111">
        <v>2014</v>
      </c>
      <c r="C11111">
        <f>_xlfn.MAXIFS(Table1[ScheduleWeekWritten],Table1[ScheduleSeason],Table1[[#This Row],[ScheduleSeason]])</f>
        <v>17</v>
      </c>
      <c r="D11111">
        <v>3</v>
      </c>
      <c r="E11111" cm="1">
        <f t="array" ref="E11111">_xlfn.XLOOKUP(Table1[[#This Row],[ScheduleWeekWritten]],Table3[Game],100+Table3[Increase],Table1[[#This Row],[ScheduleWeekWritten]])</f>
        <v>3</v>
      </c>
      <c r="F11111" t="b">
        <v>0</v>
      </c>
      <c r="G11111" t="s">
        <v>149</v>
      </c>
      <c r="H11111">
        <v>23</v>
      </c>
      <c r="I11111">
        <v>14</v>
      </c>
      <c r="J11111" t="s">
        <v>53</v>
      </c>
      <c r="K11111" t="s">
        <v>87</v>
      </c>
      <c r="L11111" t="str">
        <f>_xlfn.XLOOKUP(Table1[[#This Row],[TeamFavoriteID]],Table2[team_id],Table2[team_name],_xlfn.XLOOKUP(Table1[[#This Row],[TeamFavoriteID]],Table2[team_id_pfr],Table2[team_name],"Even"))</f>
        <v>San Francisco 49ers</v>
      </c>
      <c r="M11111">
        <v>-3</v>
      </c>
      <c r="N11111">
        <f>IF(Table1[[#This Row],[TeamFavorite]]=Table1[[#This Row],[TeamHome]],Table1[[#This Row],[ScoreAway]]-Table1[[#This Row],[ScoreHome]],Table1[[#This Row],[ScoreHome]]-Table1[[#This Row],[ScoreAway]])</f>
        <v>9</v>
      </c>
      <c r="O11111">
        <f>IF(Table1[[#This Row],[SpreadActual]]&lt;Table1[[#This Row],[SpreadFavorite]],1,0)</f>
        <v>0</v>
      </c>
      <c r="P11111">
        <v>41</v>
      </c>
      <c r="Q11111" t="s">
        <v>150</v>
      </c>
      <c r="R11111" t="b">
        <v>0</v>
      </c>
      <c r="S11111">
        <v>72</v>
      </c>
      <c r="T11111">
        <v>0</v>
      </c>
      <c r="V11111" t="s">
        <v>103</v>
      </c>
    </row>
    <row r="11112" spans="1:22" x14ac:dyDescent="0.2">
      <c r="A11112" s="1">
        <v>41903</v>
      </c>
      <c r="B11112">
        <v>2014</v>
      </c>
      <c r="C11112">
        <f>_xlfn.MAXIFS(Table1[ScheduleWeekWritten],Table1[ScheduleSeason],Table1[[#This Row],[ScheduleSeason]])</f>
        <v>17</v>
      </c>
      <c r="D11112">
        <v>3</v>
      </c>
      <c r="E11112" cm="1">
        <f t="array" ref="E11112">_xlfn.XLOOKUP(Table1[[#This Row],[ScheduleWeekWritten]],Table3[Game],100+Table3[Increase],Table1[[#This Row],[ScheduleWeekWritten]])</f>
        <v>3</v>
      </c>
      <c r="F11112" t="b">
        <v>0</v>
      </c>
      <c r="G11112" t="s">
        <v>28</v>
      </c>
      <c r="H11112">
        <v>10</v>
      </c>
      <c r="I11112">
        <v>22</v>
      </c>
      <c r="J11112" t="s">
        <v>27</v>
      </c>
      <c r="K11112" t="s">
        <v>43</v>
      </c>
      <c r="L11112" t="str">
        <f>_xlfn.XLOOKUP(Table1[[#This Row],[TeamFavoriteID]],Table2[team_id],Table2[team_name],_xlfn.XLOOKUP(Table1[[#This Row],[TeamFavoriteID]],Table2[team_id_pfr],Table2[team_name],"Even"))</f>
        <v>Buffalo Bills</v>
      </c>
      <c r="M11112">
        <v>-2.5</v>
      </c>
      <c r="N11112">
        <f>IF(Table1[[#This Row],[TeamFavorite]]=Table1[[#This Row],[TeamHome]],Table1[[#This Row],[ScoreAway]]-Table1[[#This Row],[ScoreHome]],Table1[[#This Row],[ScoreHome]]-Table1[[#This Row],[ScoreAway]])</f>
        <v>12</v>
      </c>
      <c r="O11112">
        <f>IF(Table1[[#This Row],[SpreadActual]]&lt;Table1[[#This Row],[SpreadFavorite]],1,0)</f>
        <v>0</v>
      </c>
      <c r="P11112">
        <v>45.5</v>
      </c>
      <c r="Q11112" t="s">
        <v>123</v>
      </c>
      <c r="R11112" t="b">
        <v>0</v>
      </c>
      <c r="S11112">
        <v>72</v>
      </c>
      <c r="T11112">
        <v>16</v>
      </c>
    </row>
    <row r="11113" spans="1:22" x14ac:dyDescent="0.2">
      <c r="A11113" s="1">
        <v>41903</v>
      </c>
      <c r="B11113">
        <v>2014</v>
      </c>
      <c r="C11113">
        <f>_xlfn.MAXIFS(Table1[ScheduleWeekWritten],Table1[ScheduleSeason],Table1[[#This Row],[ScheduleSeason]])</f>
        <v>17</v>
      </c>
      <c r="D11113">
        <v>3</v>
      </c>
      <c r="E11113" cm="1">
        <f t="array" ref="E11113">_xlfn.XLOOKUP(Table1[[#This Row],[ScheduleWeekWritten]],Table3[Game],100+Table3[Increase],Table1[[#This Row],[ScheduleWeekWritten]])</f>
        <v>3</v>
      </c>
      <c r="F11113" t="b">
        <v>0</v>
      </c>
      <c r="G11113" t="s">
        <v>152</v>
      </c>
      <c r="H11113">
        <v>19</v>
      </c>
      <c r="I11113">
        <v>37</v>
      </c>
      <c r="J11113" t="s">
        <v>49</v>
      </c>
      <c r="K11113" t="s">
        <v>162</v>
      </c>
      <c r="L11113" t="str">
        <f>_xlfn.XLOOKUP(Table1[[#This Row],[TeamFavoriteID]],Table2[team_id],Table2[team_name],_xlfn.XLOOKUP(Table1[[#This Row],[TeamFavoriteID]],Table2[team_id_pfr],Table2[team_name],"Even"))</f>
        <v>Carolina Panthers</v>
      </c>
      <c r="M11113">
        <v>-3</v>
      </c>
      <c r="N11113">
        <f>IF(Table1[[#This Row],[TeamFavorite]]=Table1[[#This Row],[TeamHome]],Table1[[#This Row],[ScoreAway]]-Table1[[#This Row],[ScoreHome]],Table1[[#This Row],[ScoreHome]]-Table1[[#This Row],[ScoreAway]])</f>
        <v>18</v>
      </c>
      <c r="O11113">
        <f>IF(Table1[[#This Row],[SpreadActual]]&lt;Table1[[#This Row],[SpreadFavorite]],1,0)</f>
        <v>0</v>
      </c>
      <c r="P11113">
        <v>42.5</v>
      </c>
      <c r="Q11113" t="s">
        <v>160</v>
      </c>
      <c r="R11113" t="b">
        <v>0</v>
      </c>
      <c r="S11113">
        <v>74</v>
      </c>
      <c r="T11113">
        <v>3</v>
      </c>
    </row>
    <row r="11114" spans="1:22" x14ac:dyDescent="0.2">
      <c r="A11114" s="1">
        <v>41903</v>
      </c>
      <c r="B11114">
        <v>2014</v>
      </c>
      <c r="C11114">
        <f>_xlfn.MAXIFS(Table1[ScheduleWeekWritten],Table1[ScheduleSeason],Table1[[#This Row],[ScheduleSeason]])</f>
        <v>17</v>
      </c>
      <c r="D11114">
        <v>3</v>
      </c>
      <c r="E11114" cm="1">
        <f t="array" ref="E11114">_xlfn.XLOOKUP(Table1[[#This Row],[ScheduleWeekWritten]],Table3[Game],100+Table3[Increase],Table1[[#This Row],[ScheduleWeekWritten]])</f>
        <v>3</v>
      </c>
      <c r="F11114" t="b">
        <v>0</v>
      </c>
      <c r="G11114" t="s">
        <v>101</v>
      </c>
      <c r="H11114">
        <v>33</v>
      </c>
      <c r="I11114">
        <v>7</v>
      </c>
      <c r="J11114" t="s">
        <v>171</v>
      </c>
      <c r="K11114" t="s">
        <v>104</v>
      </c>
      <c r="L11114" t="str">
        <f>_xlfn.XLOOKUP(Table1[[#This Row],[TeamFavoriteID]],Table2[team_id],Table2[team_name],_xlfn.XLOOKUP(Table1[[#This Row],[TeamFavoriteID]],Table2[team_id_pfr],Table2[team_name],"Even"))</f>
        <v>Cincinnati Bengals</v>
      </c>
      <c r="M11114">
        <v>-6.5</v>
      </c>
      <c r="N11114">
        <f>IF(Table1[[#This Row],[TeamFavorite]]=Table1[[#This Row],[TeamHome]],Table1[[#This Row],[ScoreAway]]-Table1[[#This Row],[ScoreHome]],Table1[[#This Row],[ScoreHome]]-Table1[[#This Row],[ScoreAway]])</f>
        <v>-26</v>
      </c>
      <c r="O11114">
        <f>IF(Table1[[#This Row],[SpreadActual]]&lt;Table1[[#This Row],[SpreadFavorite]],1,0)</f>
        <v>1</v>
      </c>
      <c r="P11114">
        <v>44.5</v>
      </c>
      <c r="Q11114" t="s">
        <v>173</v>
      </c>
      <c r="R11114" t="b">
        <v>0</v>
      </c>
      <c r="S11114">
        <v>79</v>
      </c>
      <c r="T11114">
        <v>14</v>
      </c>
    </row>
    <row r="11115" spans="1:22" x14ac:dyDescent="0.2">
      <c r="A11115" s="1">
        <v>41903</v>
      </c>
      <c r="B11115">
        <v>2014</v>
      </c>
      <c r="C11115">
        <f>_xlfn.MAXIFS(Table1[ScheduleWeekWritten],Table1[ScheduleSeason],Table1[[#This Row],[ScheduleSeason]])</f>
        <v>17</v>
      </c>
      <c r="D11115">
        <v>3</v>
      </c>
      <c r="E11115" cm="1">
        <f t="array" ref="E11115">_xlfn.XLOOKUP(Table1[[#This Row],[ScheduleWeekWritten]],Table3[Game],100+Table3[Increase],Table1[[#This Row],[ScheduleWeekWritten]])</f>
        <v>3</v>
      </c>
      <c r="F11115" t="b">
        <v>0</v>
      </c>
      <c r="G11115" t="s">
        <v>62</v>
      </c>
      <c r="H11115">
        <v>21</v>
      </c>
      <c r="I11115">
        <v>23</v>
      </c>
      <c r="J11115" t="s">
        <v>158</v>
      </c>
      <c r="K11115" t="s">
        <v>159</v>
      </c>
      <c r="L11115" t="str">
        <f>_xlfn.XLOOKUP(Table1[[#This Row],[TeamFavoriteID]],Table2[team_id],Table2[team_name],_xlfn.XLOOKUP(Table1[[#This Row],[TeamFavoriteID]],Table2[team_id_pfr],Table2[team_name],"Even"))</f>
        <v>Baltimore Ravens</v>
      </c>
      <c r="M11115">
        <v>-2</v>
      </c>
      <c r="N11115">
        <f>IF(Table1[[#This Row],[TeamFavorite]]=Table1[[#This Row],[TeamHome]],Table1[[#This Row],[ScoreAway]]-Table1[[#This Row],[ScoreHome]],Table1[[#This Row],[ScoreHome]]-Table1[[#This Row],[ScoreAway]])</f>
        <v>-2</v>
      </c>
      <c r="O11115">
        <f>IF(Table1[[#This Row],[SpreadActual]]&lt;Table1[[#This Row],[SpreadFavorite]],1,0)</f>
        <v>0</v>
      </c>
      <c r="P11115">
        <v>43</v>
      </c>
      <c r="Q11115" t="s">
        <v>170</v>
      </c>
      <c r="R11115" t="b">
        <v>0</v>
      </c>
      <c r="S11115">
        <v>69</v>
      </c>
      <c r="T11115">
        <v>19</v>
      </c>
    </row>
    <row r="11116" spans="1:22" x14ac:dyDescent="0.2">
      <c r="A11116" s="1">
        <v>41903</v>
      </c>
      <c r="B11116">
        <v>2014</v>
      </c>
      <c r="C11116">
        <f>_xlfn.MAXIFS(Table1[ScheduleWeekWritten],Table1[ScheduleSeason],Table1[[#This Row],[ScheduleSeason]])</f>
        <v>17</v>
      </c>
      <c r="D11116">
        <v>3</v>
      </c>
      <c r="E11116" cm="1">
        <f t="array" ref="E11116">_xlfn.XLOOKUP(Table1[[#This Row],[ScheduleWeekWritten]],Table3[Game],100+Table3[Increase],Table1[[#This Row],[ScheduleWeekWritten]])</f>
        <v>3</v>
      </c>
      <c r="F11116" t="b">
        <v>0</v>
      </c>
      <c r="G11116" t="s">
        <v>45</v>
      </c>
      <c r="H11116">
        <v>19</v>
      </c>
      <c r="I11116">
        <v>7</v>
      </c>
      <c r="J11116" t="s">
        <v>33</v>
      </c>
      <c r="K11116" t="s">
        <v>79</v>
      </c>
      <c r="L11116" t="str">
        <f>_xlfn.XLOOKUP(Table1[[#This Row],[TeamFavoriteID]],Table2[team_id],Table2[team_name],_xlfn.XLOOKUP(Table1[[#This Row],[TeamFavoriteID]],Table2[team_id_pfr],Table2[team_name],"Even"))</f>
        <v>Detroit Lions</v>
      </c>
      <c r="M11116">
        <v>-1.5</v>
      </c>
      <c r="N11116">
        <f>IF(Table1[[#This Row],[TeamFavorite]]=Table1[[#This Row],[TeamHome]],Table1[[#This Row],[ScoreAway]]-Table1[[#This Row],[ScoreHome]],Table1[[#This Row],[ScoreHome]]-Table1[[#This Row],[ScoreAway]])</f>
        <v>-12</v>
      </c>
      <c r="O11116">
        <f>IF(Table1[[#This Row],[SpreadActual]]&lt;Table1[[#This Row],[SpreadFavorite]],1,0)</f>
        <v>1</v>
      </c>
      <c r="P11116">
        <v>52</v>
      </c>
      <c r="Q11116" t="s">
        <v>181</v>
      </c>
      <c r="R11116" t="b">
        <v>0</v>
      </c>
      <c r="S11116">
        <v>72</v>
      </c>
      <c r="T11116">
        <v>0</v>
      </c>
      <c r="V11116" t="s">
        <v>103</v>
      </c>
    </row>
    <row r="11117" spans="1:22" x14ac:dyDescent="0.2">
      <c r="A11117" s="1">
        <v>41903</v>
      </c>
      <c r="B11117">
        <v>2014</v>
      </c>
      <c r="C11117">
        <f>_xlfn.MAXIFS(Table1[ScheduleWeekWritten],Table1[ScheduleSeason],Table1[[#This Row],[ScheduleSeason]])</f>
        <v>17</v>
      </c>
      <c r="D11117">
        <v>3</v>
      </c>
      <c r="E11117" cm="1">
        <f t="array" ref="E11117">_xlfn.XLOOKUP(Table1[[#This Row],[ScheduleWeekWritten]],Table3[Game],100+Table3[Increase],Table1[[#This Row],[ScheduleWeekWritten]])</f>
        <v>3</v>
      </c>
      <c r="F11117" t="b">
        <v>0</v>
      </c>
      <c r="G11117" t="s">
        <v>154</v>
      </c>
      <c r="H11117">
        <v>17</v>
      </c>
      <c r="I11117">
        <v>44</v>
      </c>
      <c r="J11117" t="s">
        <v>140</v>
      </c>
      <c r="K11117" t="s">
        <v>72</v>
      </c>
      <c r="L11117" t="str">
        <f>_xlfn.XLOOKUP(Table1[[#This Row],[TeamFavoriteID]],Table2[team_id],Table2[team_name],_xlfn.XLOOKUP(Table1[[#This Row],[TeamFavoriteID]],Table2[team_id_pfr],Table2[team_name],"Even"))</f>
        <v>Baltimore Colts</v>
      </c>
      <c r="M11117">
        <v>-6</v>
      </c>
      <c r="N11117">
        <f>IF(Table1[[#This Row],[TeamFavorite]]=Table1[[#This Row],[TeamHome]],Table1[[#This Row],[ScoreAway]]-Table1[[#This Row],[ScoreHome]],Table1[[#This Row],[ScoreHome]]-Table1[[#This Row],[ScoreAway]])</f>
        <v>-27</v>
      </c>
      <c r="O11117">
        <f>IF(Table1[[#This Row],[SpreadActual]]&lt;Table1[[#This Row],[SpreadFavorite]],1,0)</f>
        <v>1</v>
      </c>
      <c r="P11117">
        <v>45</v>
      </c>
      <c r="Q11117" t="s">
        <v>155</v>
      </c>
      <c r="R11117" t="b">
        <v>0</v>
      </c>
      <c r="S11117">
        <v>85</v>
      </c>
      <c r="T11117">
        <v>5</v>
      </c>
    </row>
    <row r="11118" spans="1:22" x14ac:dyDescent="0.2">
      <c r="A11118" s="1">
        <v>41903</v>
      </c>
      <c r="B11118">
        <v>2014</v>
      </c>
      <c r="C11118">
        <f>_xlfn.MAXIFS(Table1[ScheduleWeekWritten],Table1[ScheduleSeason],Table1[[#This Row],[ScheduleSeason]])</f>
        <v>17</v>
      </c>
      <c r="D11118">
        <v>3</v>
      </c>
      <c r="E11118" cm="1">
        <f t="array" ref="E11118">_xlfn.XLOOKUP(Table1[[#This Row],[ScheduleWeekWritten]],Table3[Game],100+Table3[Increase],Table1[[#This Row],[ScheduleWeekWritten]])</f>
        <v>3</v>
      </c>
      <c r="F11118" t="b">
        <v>0</v>
      </c>
      <c r="G11118" t="s">
        <v>19</v>
      </c>
      <c r="H11118">
        <v>15</v>
      </c>
      <c r="I11118">
        <v>34</v>
      </c>
      <c r="J11118" t="s">
        <v>42</v>
      </c>
      <c r="K11118" t="s">
        <v>91</v>
      </c>
      <c r="L11118" t="str">
        <f>_xlfn.XLOOKUP(Table1[[#This Row],[TeamFavoriteID]],Table2[team_id],Table2[team_name],_xlfn.XLOOKUP(Table1[[#This Row],[TeamFavoriteID]],Table2[team_id_pfr],Table2[team_name],"Even"))</f>
        <v>Miami Dolphins</v>
      </c>
      <c r="M11118">
        <v>-6</v>
      </c>
      <c r="N11118">
        <f>IF(Table1[[#This Row],[TeamFavorite]]=Table1[[#This Row],[TeamHome]],Table1[[#This Row],[ScoreAway]]-Table1[[#This Row],[ScoreHome]],Table1[[#This Row],[ScoreHome]]-Table1[[#This Row],[ScoreAway]])</f>
        <v>19</v>
      </c>
      <c r="O11118">
        <f>IF(Table1[[#This Row],[SpreadActual]]&lt;Table1[[#This Row],[SpreadFavorite]],1,0)</f>
        <v>0</v>
      </c>
      <c r="P11118">
        <v>42.5</v>
      </c>
      <c r="Q11118" t="s">
        <v>143</v>
      </c>
      <c r="R11118" t="b">
        <v>0</v>
      </c>
      <c r="S11118">
        <v>84</v>
      </c>
      <c r="T11118">
        <v>8</v>
      </c>
    </row>
    <row r="11119" spans="1:22" x14ac:dyDescent="0.2">
      <c r="A11119" s="1">
        <v>41903</v>
      </c>
      <c r="B11119">
        <v>2014</v>
      </c>
      <c r="C11119">
        <f>_xlfn.MAXIFS(Table1[ScheduleWeekWritten],Table1[ScheduleSeason],Table1[[#This Row],[ScheduleSeason]])</f>
        <v>17</v>
      </c>
      <c r="D11119">
        <v>3</v>
      </c>
      <c r="E11119" cm="1">
        <f t="array" ref="E11119">_xlfn.XLOOKUP(Table1[[#This Row],[ScheduleWeekWritten]],Table3[Game],100+Table3[Increase],Table1[[#This Row],[ScheduleWeekWritten]])</f>
        <v>3</v>
      </c>
      <c r="F11119" t="b">
        <v>0</v>
      </c>
      <c r="G11119" t="s">
        <v>115</v>
      </c>
      <c r="H11119">
        <v>16</v>
      </c>
      <c r="I11119">
        <v>9</v>
      </c>
      <c r="J11119" t="s">
        <v>20</v>
      </c>
      <c r="K11119" t="s">
        <v>70</v>
      </c>
      <c r="L11119" t="str">
        <f>_xlfn.XLOOKUP(Table1[[#This Row],[TeamFavoriteID]],Table2[team_id],Table2[team_name],_xlfn.XLOOKUP(Table1[[#This Row],[TeamFavoriteID]],Table2[team_id_pfr],Table2[team_name],"Even"))</f>
        <v>Boston Patriots</v>
      </c>
      <c r="M11119">
        <v>-14</v>
      </c>
      <c r="N11119">
        <f>IF(Table1[[#This Row],[TeamFavorite]]=Table1[[#This Row],[TeamHome]],Table1[[#This Row],[ScoreAway]]-Table1[[#This Row],[ScoreHome]],Table1[[#This Row],[ScoreHome]]-Table1[[#This Row],[ScoreAway]])</f>
        <v>7</v>
      </c>
      <c r="O11119">
        <f>IF(Table1[[#This Row],[SpreadActual]]&lt;Table1[[#This Row],[SpreadFavorite]],1,0)</f>
        <v>0</v>
      </c>
      <c r="P11119">
        <v>47</v>
      </c>
      <c r="Q11119" t="s">
        <v>179</v>
      </c>
      <c r="R11119" t="b">
        <v>0</v>
      </c>
      <c r="S11119">
        <v>78</v>
      </c>
      <c r="T11119">
        <v>7</v>
      </c>
    </row>
    <row r="11120" spans="1:22" x14ac:dyDescent="0.2">
      <c r="A11120" s="1">
        <v>41903</v>
      </c>
      <c r="B11120">
        <v>2014</v>
      </c>
      <c r="C11120">
        <f>_xlfn.MAXIFS(Table1[ScheduleWeekWritten],Table1[ScheduleSeason],Table1[[#This Row],[ScheduleSeason]])</f>
        <v>17</v>
      </c>
      <c r="D11120">
        <v>3</v>
      </c>
      <c r="E11120" cm="1">
        <f t="array" ref="E11120">_xlfn.XLOOKUP(Table1[[#This Row],[ScheduleWeekWritten]],Table3[Game],100+Table3[Increase],Table1[[#This Row],[ScheduleWeekWritten]])</f>
        <v>3</v>
      </c>
      <c r="F11120" t="b">
        <v>0</v>
      </c>
      <c r="G11120" t="s">
        <v>95</v>
      </c>
      <c r="H11120">
        <v>20</v>
      </c>
      <c r="I11120">
        <v>9</v>
      </c>
      <c r="J11120" t="s">
        <v>54</v>
      </c>
      <c r="K11120" t="s">
        <v>98</v>
      </c>
      <c r="L11120" t="str">
        <f>_xlfn.XLOOKUP(Table1[[#This Row],[TeamFavoriteID]],Table2[team_id],Table2[team_name],_xlfn.XLOOKUP(Table1[[#This Row],[TeamFavoriteID]],Table2[team_id_pfr],Table2[team_name],"Even"))</f>
        <v>New Orleans Saints</v>
      </c>
      <c r="M11120">
        <v>-10</v>
      </c>
      <c r="N11120">
        <f>IF(Table1[[#This Row],[TeamFavorite]]=Table1[[#This Row],[TeamHome]],Table1[[#This Row],[ScoreAway]]-Table1[[#This Row],[ScoreHome]],Table1[[#This Row],[ScoreHome]]-Table1[[#This Row],[ScoreAway]])</f>
        <v>-11</v>
      </c>
      <c r="O11120">
        <f>IF(Table1[[#This Row],[SpreadActual]]&lt;Table1[[#This Row],[SpreadFavorite]],1,0)</f>
        <v>1</v>
      </c>
      <c r="P11120">
        <v>49.5</v>
      </c>
      <c r="Q11120" t="s">
        <v>124</v>
      </c>
      <c r="R11120" t="b">
        <v>0</v>
      </c>
      <c r="S11120">
        <v>72</v>
      </c>
      <c r="T11120">
        <v>0</v>
      </c>
      <c r="V11120" t="s">
        <v>103</v>
      </c>
    </row>
    <row r="11121" spans="1:22" x14ac:dyDescent="0.2">
      <c r="A11121" s="1">
        <v>41903</v>
      </c>
      <c r="B11121">
        <v>2014</v>
      </c>
      <c r="C11121">
        <f>_xlfn.MAXIFS(Table1[ScheduleWeekWritten],Table1[ScheduleSeason],Table1[[#This Row],[ScheduleSeason]])</f>
        <v>17</v>
      </c>
      <c r="D11121">
        <v>3</v>
      </c>
      <c r="E11121" cm="1">
        <f t="array" ref="E11121">_xlfn.XLOOKUP(Table1[[#This Row],[ScheduleWeekWritten]],Table3[Game],100+Table3[Increase],Table1[[#This Row],[ScheduleWeekWritten]])</f>
        <v>3</v>
      </c>
      <c r="F11121" t="b">
        <v>0</v>
      </c>
      <c r="G11121" t="s">
        <v>50</v>
      </c>
      <c r="H11121">
        <v>30</v>
      </c>
      <c r="I11121">
        <v>17</v>
      </c>
      <c r="J11121" t="s">
        <v>177</v>
      </c>
      <c r="K11121" t="s">
        <v>90</v>
      </c>
      <c r="L11121" t="str">
        <f>_xlfn.XLOOKUP(Table1[[#This Row],[TeamFavoriteID]],Table2[team_id],Table2[team_name],_xlfn.XLOOKUP(Table1[[#This Row],[TeamFavoriteID]],Table2[team_id_pfr],Table2[team_name],"Even"))</f>
        <v>New York Giants</v>
      </c>
      <c r="M11121">
        <v>-1</v>
      </c>
      <c r="N11121">
        <f>IF(Table1[[#This Row],[TeamFavorite]]=Table1[[#This Row],[TeamHome]],Table1[[#This Row],[ScoreAway]]-Table1[[#This Row],[ScoreHome]],Table1[[#This Row],[ScoreHome]]-Table1[[#This Row],[ScoreAway]])</f>
        <v>-13</v>
      </c>
      <c r="O11121">
        <f>IF(Table1[[#This Row],[SpreadActual]]&lt;Table1[[#This Row],[SpreadFavorite]],1,0)</f>
        <v>1</v>
      </c>
      <c r="P11121">
        <v>41.5</v>
      </c>
      <c r="Q11121" t="s">
        <v>197</v>
      </c>
      <c r="R11121" t="b">
        <v>0</v>
      </c>
      <c r="S11121">
        <v>76</v>
      </c>
      <c r="T11121">
        <v>0</v>
      </c>
      <c r="V11121" t="s">
        <v>1</v>
      </c>
    </row>
    <row r="11122" spans="1:22" x14ac:dyDescent="0.2">
      <c r="A11122" s="1">
        <v>41903</v>
      </c>
      <c r="B11122">
        <v>2014</v>
      </c>
      <c r="C11122">
        <f>_xlfn.MAXIFS(Table1[ScheduleWeekWritten],Table1[ScheduleSeason],Table1[[#This Row],[ScheduleSeason]])</f>
        <v>17</v>
      </c>
      <c r="D11122">
        <v>3</v>
      </c>
      <c r="E11122" cm="1">
        <f t="array" ref="E11122">_xlfn.XLOOKUP(Table1[[#This Row],[ScheduleWeekWritten]],Table3[Game],100+Table3[Increase],Table1[[#This Row],[ScheduleWeekWritten]])</f>
        <v>3</v>
      </c>
      <c r="F11122" t="b">
        <v>0</v>
      </c>
      <c r="G11122" t="s">
        <v>58</v>
      </c>
      <c r="H11122">
        <v>37</v>
      </c>
      <c r="I11122">
        <v>34</v>
      </c>
      <c r="J11122" t="s">
        <v>61</v>
      </c>
      <c r="K11122" t="s">
        <v>77</v>
      </c>
      <c r="L11122" t="str">
        <f>_xlfn.XLOOKUP(Table1[[#This Row],[TeamFavoriteID]],Table2[team_id],Table2[team_name],_xlfn.XLOOKUP(Table1[[#This Row],[TeamFavoriteID]],Table2[team_id_pfr],Table2[team_name],"Even"))</f>
        <v>Philadelphia Eagles</v>
      </c>
      <c r="M11122">
        <v>-4</v>
      </c>
      <c r="N11122">
        <f>IF(Table1[[#This Row],[TeamFavorite]]=Table1[[#This Row],[TeamHome]],Table1[[#This Row],[ScoreAway]]-Table1[[#This Row],[ScoreHome]],Table1[[#This Row],[ScoreHome]]-Table1[[#This Row],[ScoreAway]])</f>
        <v>-3</v>
      </c>
      <c r="O11122">
        <f>IF(Table1[[#This Row],[SpreadActual]]&lt;Table1[[#This Row],[SpreadFavorite]],1,0)</f>
        <v>0</v>
      </c>
      <c r="P11122">
        <v>50</v>
      </c>
      <c r="Q11122" t="s">
        <v>183</v>
      </c>
      <c r="R11122" t="b">
        <v>0</v>
      </c>
      <c r="S11122">
        <v>76</v>
      </c>
      <c r="T11122">
        <v>4</v>
      </c>
    </row>
    <row r="11123" spans="1:22" x14ac:dyDescent="0.2">
      <c r="A11123" s="1">
        <v>41903</v>
      </c>
      <c r="B11123">
        <v>2014</v>
      </c>
      <c r="C11123">
        <f>_xlfn.MAXIFS(Table1[ScheduleWeekWritten],Table1[ScheduleSeason],Table1[[#This Row],[ScheduleSeason]])</f>
        <v>17</v>
      </c>
      <c r="D11123">
        <v>3</v>
      </c>
      <c r="E11123" cm="1">
        <f t="array" ref="E11123">_xlfn.XLOOKUP(Table1[[#This Row],[ScheduleWeekWritten]],Table3[Game],100+Table3[Increase],Table1[[#This Row],[ScheduleWeekWritten]])</f>
        <v>3</v>
      </c>
      <c r="F11123" t="b">
        <v>0</v>
      </c>
      <c r="G11123" t="s">
        <v>128</v>
      </c>
      <c r="H11123">
        <v>26</v>
      </c>
      <c r="I11123">
        <v>20</v>
      </c>
      <c r="J11123" t="s">
        <v>24</v>
      </c>
      <c r="K11123" t="s">
        <v>132</v>
      </c>
      <c r="L11123" t="str">
        <f>_xlfn.XLOOKUP(Table1[[#This Row],[TeamFavoriteID]],Table2[team_id],Table2[team_name],_xlfn.XLOOKUP(Table1[[#This Row],[TeamFavoriteID]],Table2[team_id_pfr],Table2[team_name],"Even"))</f>
        <v>Seattle Seahawks</v>
      </c>
      <c r="M11123">
        <v>-4</v>
      </c>
      <c r="N11123">
        <f>IF(Table1[[#This Row],[TeamFavorite]]=Table1[[#This Row],[TeamHome]],Table1[[#This Row],[ScoreAway]]-Table1[[#This Row],[ScoreHome]],Table1[[#This Row],[ScoreHome]]-Table1[[#This Row],[ScoreAway]])</f>
        <v>-6</v>
      </c>
      <c r="O11123">
        <f>IF(Table1[[#This Row],[SpreadActual]]&lt;Table1[[#This Row],[SpreadFavorite]],1,0)</f>
        <v>1</v>
      </c>
      <c r="P11123">
        <v>48</v>
      </c>
      <c r="Q11123" t="s">
        <v>180</v>
      </c>
      <c r="R11123" t="b">
        <v>0</v>
      </c>
      <c r="S11123">
        <v>83</v>
      </c>
      <c r="T11123">
        <v>6</v>
      </c>
    </row>
    <row r="11124" spans="1:22" x14ac:dyDescent="0.2">
      <c r="A11124" s="1">
        <v>41903</v>
      </c>
      <c r="B11124">
        <v>2014</v>
      </c>
      <c r="C11124">
        <f>_xlfn.MAXIFS(Table1[ScheduleWeekWritten],Table1[ScheduleSeason],Table1[[#This Row],[ScheduleSeason]])</f>
        <v>17</v>
      </c>
      <c r="D11124">
        <v>3</v>
      </c>
      <c r="E11124" cm="1">
        <f t="array" ref="E11124">_xlfn.XLOOKUP(Table1[[#This Row],[ScheduleWeekWritten]],Table3[Game],100+Table3[Increase],Table1[[#This Row],[ScheduleWeekWritten]])</f>
        <v>3</v>
      </c>
      <c r="F11124" t="b">
        <v>0</v>
      </c>
      <c r="G11124" t="s">
        <v>153</v>
      </c>
      <c r="H11124">
        <v>31</v>
      </c>
      <c r="I11124">
        <v>34</v>
      </c>
      <c r="J11124" t="s">
        <v>67</v>
      </c>
      <c r="K11124" t="s">
        <v>68</v>
      </c>
      <c r="L11124" t="str">
        <f>_xlfn.XLOOKUP(Table1[[#This Row],[TeamFavoriteID]],Table2[team_id],Table2[team_name],_xlfn.XLOOKUP(Table1[[#This Row],[TeamFavoriteID]],Table2[team_id_pfr],Table2[team_name],"Even"))</f>
        <v>Dallas Cowboys</v>
      </c>
      <c r="M11124">
        <v>-1.5</v>
      </c>
      <c r="N11124">
        <f>IF(Table1[[#This Row],[TeamFavorite]]=Table1[[#This Row],[TeamHome]],Table1[[#This Row],[ScoreAway]]-Table1[[#This Row],[ScoreHome]],Table1[[#This Row],[ScoreHome]]-Table1[[#This Row],[ScoreAway]])</f>
        <v>-3</v>
      </c>
      <c r="O11124">
        <f>IF(Table1[[#This Row],[SpreadActual]]&lt;Table1[[#This Row],[SpreadFavorite]],1,0)</f>
        <v>1</v>
      </c>
      <c r="P11124">
        <v>45</v>
      </c>
      <c r="Q11124" t="s">
        <v>157</v>
      </c>
      <c r="R11124" t="b">
        <v>0</v>
      </c>
      <c r="S11124">
        <v>72</v>
      </c>
      <c r="T11124">
        <v>0</v>
      </c>
      <c r="V11124" t="s">
        <v>103</v>
      </c>
    </row>
    <row r="11125" spans="1:22" x14ac:dyDescent="0.2">
      <c r="A11125" s="1">
        <v>41904</v>
      </c>
      <c r="B11125">
        <v>2014</v>
      </c>
      <c r="C11125">
        <f>_xlfn.MAXIFS(Table1[ScheduleWeekWritten],Table1[ScheduleSeason],Table1[[#This Row],[ScheduleSeason]])</f>
        <v>17</v>
      </c>
      <c r="D11125">
        <v>3</v>
      </c>
      <c r="E11125" cm="1">
        <f t="array" ref="E11125">_xlfn.XLOOKUP(Table1[[#This Row],[ScheduleWeekWritten]],Table3[Game],100+Table3[Increase],Table1[[#This Row],[ScheduleWeekWritten]])</f>
        <v>3</v>
      </c>
      <c r="F11125" t="b">
        <v>0</v>
      </c>
      <c r="G11125" t="s">
        <v>31</v>
      </c>
      <c r="H11125">
        <v>19</v>
      </c>
      <c r="I11125">
        <v>27</v>
      </c>
      <c r="J11125" t="s">
        <v>46</v>
      </c>
      <c r="K11125" t="s">
        <v>32</v>
      </c>
      <c r="L11125" t="str">
        <f>_xlfn.XLOOKUP(Table1[[#This Row],[TeamFavoriteID]],Table2[team_id],Table2[team_name],_xlfn.XLOOKUP(Table1[[#This Row],[TeamFavoriteID]],Table2[team_id_pfr],Table2[team_name],"Even"))</f>
        <v>New York Jets</v>
      </c>
      <c r="M11125">
        <v>-1.5</v>
      </c>
      <c r="N11125">
        <f>IF(Table1[[#This Row],[TeamFavorite]]=Table1[[#This Row],[TeamHome]],Table1[[#This Row],[ScoreAway]]-Table1[[#This Row],[ScoreHome]],Table1[[#This Row],[ScoreHome]]-Table1[[#This Row],[ScoreAway]])</f>
        <v>8</v>
      </c>
      <c r="O11125">
        <f>IF(Table1[[#This Row],[SpreadActual]]&lt;Table1[[#This Row],[SpreadFavorite]],1,0)</f>
        <v>0</v>
      </c>
      <c r="P11125">
        <v>45</v>
      </c>
      <c r="Q11125" t="s">
        <v>197</v>
      </c>
      <c r="R11125" t="b">
        <v>0</v>
      </c>
      <c r="S11125">
        <v>56</v>
      </c>
      <c r="T11125">
        <v>4</v>
      </c>
    </row>
    <row r="11126" spans="1:22" x14ac:dyDescent="0.2">
      <c r="A11126" s="1">
        <v>41907</v>
      </c>
      <c r="B11126">
        <v>2014</v>
      </c>
      <c r="C11126">
        <f>_xlfn.MAXIFS(Table1[ScheduleWeekWritten],Table1[ScheduleSeason],Table1[[#This Row],[ScheduleSeason]])</f>
        <v>17</v>
      </c>
      <c r="D11126">
        <v>4</v>
      </c>
      <c r="E11126" cm="1">
        <f t="array" ref="E11126">_xlfn.XLOOKUP(Table1[[#This Row],[ScheduleWeekWritten]],Table3[Game],100+Table3[Increase],Table1[[#This Row],[ScheduleWeekWritten]])</f>
        <v>4</v>
      </c>
      <c r="F11126" t="b">
        <v>0</v>
      </c>
      <c r="G11126" t="s">
        <v>61</v>
      </c>
      <c r="H11126">
        <v>14</v>
      </c>
      <c r="I11126">
        <v>45</v>
      </c>
      <c r="J11126" t="s">
        <v>50</v>
      </c>
      <c r="K11126" t="s">
        <v>85</v>
      </c>
      <c r="L11126" t="str">
        <f>_xlfn.XLOOKUP(Table1[[#This Row],[TeamFavoriteID]],Table2[team_id],Table2[team_name],_xlfn.XLOOKUP(Table1[[#This Row],[TeamFavoriteID]],Table2[team_id_pfr],Table2[team_name],"Even"))</f>
        <v>Washington Commanders</v>
      </c>
      <c r="M11126">
        <v>-3</v>
      </c>
      <c r="N11126">
        <f>IF(Table1[[#This Row],[TeamFavorite]]=Table1[[#This Row],[TeamHome]],Table1[[#This Row],[ScoreAway]]-Table1[[#This Row],[ScoreHome]],Table1[[#This Row],[ScoreHome]]-Table1[[#This Row],[ScoreAway]])</f>
        <v>-31</v>
      </c>
      <c r="O11126">
        <f>IF(Table1[[#This Row],[SpreadActual]]&lt;Table1[[#This Row],[SpreadFavorite]],1,0)</f>
        <v>1</v>
      </c>
      <c r="P11126">
        <v>44.5</v>
      </c>
      <c r="Q11126" t="s">
        <v>165</v>
      </c>
      <c r="R11126" t="b">
        <v>0</v>
      </c>
      <c r="S11126">
        <v>63</v>
      </c>
      <c r="T11126">
        <v>7</v>
      </c>
    </row>
    <row r="11127" spans="1:22" x14ac:dyDescent="0.2">
      <c r="A11127" s="1">
        <v>41910</v>
      </c>
      <c r="B11127">
        <v>2014</v>
      </c>
      <c r="C11127">
        <f>_xlfn.MAXIFS(Table1[ScheduleWeekWritten],Table1[ScheduleSeason],Table1[[#This Row],[ScheduleSeason]])</f>
        <v>17</v>
      </c>
      <c r="D11127">
        <v>4</v>
      </c>
      <c r="E11127" cm="1">
        <f t="array" ref="E11127">_xlfn.XLOOKUP(Table1[[#This Row],[ScheduleWeekWritten]],Table3[Game],100+Table3[Increase],Table1[[#This Row],[ScheduleWeekWritten]])</f>
        <v>4</v>
      </c>
      <c r="F11127" t="b">
        <v>0</v>
      </c>
      <c r="G11127" t="s">
        <v>158</v>
      </c>
      <c r="H11127">
        <v>38</v>
      </c>
      <c r="I11127">
        <v>10</v>
      </c>
      <c r="J11127" t="s">
        <v>152</v>
      </c>
      <c r="K11127" t="s">
        <v>159</v>
      </c>
      <c r="L11127" t="str">
        <f>_xlfn.XLOOKUP(Table1[[#This Row],[TeamFavoriteID]],Table2[team_id],Table2[team_name],_xlfn.XLOOKUP(Table1[[#This Row],[TeamFavoriteID]],Table2[team_id_pfr],Table2[team_name],"Even"))</f>
        <v>Baltimore Ravens</v>
      </c>
      <c r="M11127">
        <v>-3.5</v>
      </c>
      <c r="N11127">
        <f>IF(Table1[[#This Row],[TeamFavorite]]=Table1[[#This Row],[TeamHome]],Table1[[#This Row],[ScoreAway]]-Table1[[#This Row],[ScoreHome]],Table1[[#This Row],[ScoreHome]]-Table1[[#This Row],[ScoreAway]])</f>
        <v>-28</v>
      </c>
      <c r="O11127">
        <f>IF(Table1[[#This Row],[SpreadActual]]&lt;Table1[[#This Row],[SpreadFavorite]],1,0)</f>
        <v>1</v>
      </c>
      <c r="P11127">
        <v>42</v>
      </c>
      <c r="Q11127" t="s">
        <v>166</v>
      </c>
      <c r="R11127" t="b">
        <v>0</v>
      </c>
      <c r="S11127">
        <v>79</v>
      </c>
      <c r="T11127">
        <v>0</v>
      </c>
    </row>
    <row r="11128" spans="1:22" x14ac:dyDescent="0.2">
      <c r="A11128" s="1">
        <v>41910</v>
      </c>
      <c r="B11128">
        <v>2014</v>
      </c>
      <c r="C11128">
        <f>_xlfn.MAXIFS(Table1[ScheduleWeekWritten],Table1[ScheduleSeason],Table1[[#This Row],[ScheduleSeason]])</f>
        <v>17</v>
      </c>
      <c r="D11128">
        <v>4</v>
      </c>
      <c r="E11128" cm="1">
        <f t="array" ref="E11128">_xlfn.XLOOKUP(Table1[[#This Row],[ScheduleWeekWritten]],Table3[Game],100+Table3[Increase],Table1[[#This Row],[ScheduleWeekWritten]])</f>
        <v>4</v>
      </c>
      <c r="F11128" t="b">
        <v>0</v>
      </c>
      <c r="G11128" t="s">
        <v>46</v>
      </c>
      <c r="H11128">
        <v>17</v>
      </c>
      <c r="I11128">
        <v>38</v>
      </c>
      <c r="J11128" t="s">
        <v>33</v>
      </c>
      <c r="K11128" t="s">
        <v>35</v>
      </c>
      <c r="L11128" t="str">
        <f>_xlfn.XLOOKUP(Table1[[#This Row],[TeamFavoriteID]],Table2[team_id],Table2[team_name],_xlfn.XLOOKUP(Table1[[#This Row],[TeamFavoriteID]],Table2[team_id_pfr],Table2[team_name],"Even"))</f>
        <v>Green Bay Packers</v>
      </c>
      <c r="M11128">
        <v>-2</v>
      </c>
      <c r="N11128">
        <f>IF(Table1[[#This Row],[TeamFavorite]]=Table1[[#This Row],[TeamHome]],Table1[[#This Row],[ScoreAway]]-Table1[[#This Row],[ScoreHome]],Table1[[#This Row],[ScoreHome]]-Table1[[#This Row],[ScoreAway]])</f>
        <v>-21</v>
      </c>
      <c r="O11128">
        <f>IF(Table1[[#This Row],[SpreadActual]]&lt;Table1[[#This Row],[SpreadFavorite]],1,0)</f>
        <v>1</v>
      </c>
      <c r="P11128">
        <v>51</v>
      </c>
      <c r="Q11128" t="s">
        <v>114</v>
      </c>
      <c r="R11128" t="b">
        <v>0</v>
      </c>
      <c r="S11128">
        <v>78</v>
      </c>
      <c r="T11128">
        <v>6</v>
      </c>
    </row>
    <row r="11129" spans="1:22" x14ac:dyDescent="0.2">
      <c r="A11129" s="1">
        <v>41910</v>
      </c>
      <c r="B11129">
        <v>2014</v>
      </c>
      <c r="C11129">
        <f>_xlfn.MAXIFS(Table1[ScheduleWeekWritten],Table1[ScheduleSeason],Table1[[#This Row],[ScheduleSeason]])</f>
        <v>17</v>
      </c>
      <c r="D11129">
        <v>4</v>
      </c>
      <c r="E11129" cm="1">
        <f t="array" ref="E11129">_xlfn.XLOOKUP(Table1[[#This Row],[ScheduleWeekWritten]],Table3[Game],100+Table3[Increase],Table1[[#This Row],[ScheduleWeekWritten]])</f>
        <v>4</v>
      </c>
      <c r="F11129" t="b">
        <v>0</v>
      </c>
      <c r="G11129" t="s">
        <v>67</v>
      </c>
      <c r="H11129">
        <v>38</v>
      </c>
      <c r="I11129">
        <v>17</v>
      </c>
      <c r="J11129" t="s">
        <v>95</v>
      </c>
      <c r="K11129" t="s">
        <v>98</v>
      </c>
      <c r="L11129" t="str">
        <f>_xlfn.XLOOKUP(Table1[[#This Row],[TeamFavoriteID]],Table2[team_id],Table2[team_name],_xlfn.XLOOKUP(Table1[[#This Row],[TeamFavoriteID]],Table2[team_id_pfr],Table2[team_name],"Even"))</f>
        <v>New Orleans Saints</v>
      </c>
      <c r="M11129">
        <v>-3</v>
      </c>
      <c r="N11129">
        <f>IF(Table1[[#This Row],[TeamFavorite]]=Table1[[#This Row],[TeamHome]],Table1[[#This Row],[ScoreAway]]-Table1[[#This Row],[ScoreHome]],Table1[[#This Row],[ScoreHome]]-Table1[[#This Row],[ScoreAway]])</f>
        <v>21</v>
      </c>
      <c r="O11129">
        <f>IF(Table1[[#This Row],[SpreadActual]]&lt;Table1[[#This Row],[SpreadFavorite]],1,0)</f>
        <v>0</v>
      </c>
      <c r="P11129">
        <v>54</v>
      </c>
      <c r="Q11129" t="s">
        <v>192</v>
      </c>
      <c r="R11129" t="b">
        <v>0</v>
      </c>
      <c r="S11129">
        <v>72</v>
      </c>
      <c r="T11129">
        <v>0</v>
      </c>
      <c r="V11129" t="s">
        <v>103</v>
      </c>
    </row>
    <row r="11130" spans="1:22" x14ac:dyDescent="0.2">
      <c r="A11130" s="1">
        <v>41910</v>
      </c>
      <c r="B11130">
        <v>2014</v>
      </c>
      <c r="C11130">
        <f>_xlfn.MAXIFS(Table1[ScheduleWeekWritten],Table1[ScheduleSeason],Table1[[#This Row],[ScheduleSeason]])</f>
        <v>17</v>
      </c>
      <c r="D11130">
        <v>4</v>
      </c>
      <c r="E11130" cm="1">
        <f t="array" ref="E11130">_xlfn.XLOOKUP(Table1[[#This Row],[ScheduleWeekWritten]],Table3[Game],100+Table3[Increase],Table1[[#This Row],[ScheduleWeekWritten]])</f>
        <v>4</v>
      </c>
      <c r="F11130" t="b">
        <v>0</v>
      </c>
      <c r="G11130" t="s">
        <v>177</v>
      </c>
      <c r="H11130">
        <v>23</v>
      </c>
      <c r="I11130">
        <v>17</v>
      </c>
      <c r="J11130" t="s">
        <v>28</v>
      </c>
      <c r="K11130" t="s">
        <v>182</v>
      </c>
      <c r="L11130" t="str">
        <f>_xlfn.XLOOKUP(Table1[[#This Row],[TeamFavoriteID]],Table2[team_id],Table2[team_name],_xlfn.XLOOKUP(Table1[[#This Row],[TeamFavoriteID]],Table2[team_id_pfr],Table2[team_name],"Even"))</f>
        <v>Houston Texans</v>
      </c>
      <c r="M11130">
        <v>-3</v>
      </c>
      <c r="N11130">
        <f>IF(Table1[[#This Row],[TeamFavorite]]=Table1[[#This Row],[TeamHome]],Table1[[#This Row],[ScoreAway]]-Table1[[#This Row],[ScoreHome]],Table1[[#This Row],[ScoreHome]]-Table1[[#This Row],[ScoreAway]])</f>
        <v>-6</v>
      </c>
      <c r="O11130">
        <f>IF(Table1[[#This Row],[SpreadActual]]&lt;Table1[[#This Row],[SpreadFavorite]],1,0)</f>
        <v>1</v>
      </c>
      <c r="P11130">
        <v>44</v>
      </c>
      <c r="Q11130" t="s">
        <v>178</v>
      </c>
      <c r="R11130" t="b">
        <v>0</v>
      </c>
      <c r="S11130">
        <v>86</v>
      </c>
      <c r="T11130">
        <v>4</v>
      </c>
      <c r="V11130" t="s">
        <v>193</v>
      </c>
    </row>
    <row r="11131" spans="1:22" x14ac:dyDescent="0.2">
      <c r="A11131" s="1">
        <v>41910</v>
      </c>
      <c r="B11131">
        <v>2014</v>
      </c>
      <c r="C11131">
        <f>_xlfn.MAXIFS(Table1[ScheduleWeekWritten],Table1[ScheduleSeason],Table1[[#This Row],[ScheduleSeason]])</f>
        <v>17</v>
      </c>
      <c r="D11131">
        <v>4</v>
      </c>
      <c r="E11131" cm="1">
        <f t="array" ref="E11131">_xlfn.XLOOKUP(Table1[[#This Row],[ScheduleWeekWritten]],Table3[Game],100+Table3[Increase],Table1[[#This Row],[ScheduleWeekWritten]])</f>
        <v>4</v>
      </c>
      <c r="F11131" t="b">
        <v>0</v>
      </c>
      <c r="G11131" t="s">
        <v>140</v>
      </c>
      <c r="H11131">
        <v>41</v>
      </c>
      <c r="I11131">
        <v>17</v>
      </c>
      <c r="J11131" t="s">
        <v>171</v>
      </c>
      <c r="K11131" t="s">
        <v>72</v>
      </c>
      <c r="L11131" t="str">
        <f>_xlfn.XLOOKUP(Table1[[#This Row],[TeamFavoriteID]],Table2[team_id],Table2[team_name],_xlfn.XLOOKUP(Table1[[#This Row],[TeamFavoriteID]],Table2[team_id_pfr],Table2[team_name],"Even"))</f>
        <v>Baltimore Colts</v>
      </c>
      <c r="M11131">
        <v>-7.5</v>
      </c>
      <c r="N11131">
        <f>IF(Table1[[#This Row],[TeamFavorite]]=Table1[[#This Row],[TeamHome]],Table1[[#This Row],[ScoreAway]]-Table1[[#This Row],[ScoreHome]],Table1[[#This Row],[ScoreHome]]-Table1[[#This Row],[ScoreAway]])</f>
        <v>24</v>
      </c>
      <c r="O11131">
        <f>IF(Table1[[#This Row],[SpreadActual]]&lt;Table1[[#This Row],[SpreadFavorite]],1,0)</f>
        <v>0</v>
      </c>
      <c r="P11131">
        <v>46</v>
      </c>
      <c r="Q11131" t="s">
        <v>190</v>
      </c>
      <c r="R11131" t="b">
        <v>0</v>
      </c>
      <c r="S11131">
        <v>72</v>
      </c>
      <c r="T11131">
        <v>0</v>
      </c>
      <c r="V11131" t="s">
        <v>103</v>
      </c>
    </row>
    <row r="11132" spans="1:22" x14ac:dyDescent="0.2">
      <c r="A11132" s="1">
        <v>41910</v>
      </c>
      <c r="B11132">
        <v>2014</v>
      </c>
      <c r="C11132">
        <f>_xlfn.MAXIFS(Table1[ScheduleWeekWritten],Table1[ScheduleSeason],Table1[[#This Row],[ScheduleSeason]])</f>
        <v>17</v>
      </c>
      <c r="D11132">
        <v>4</v>
      </c>
      <c r="E11132" cm="1">
        <f t="array" ref="E11132">_xlfn.XLOOKUP(Table1[[#This Row],[ScheduleWeekWritten]],Table3[Game],100+Table3[Increase],Table1[[#This Row],[ScheduleWeekWritten]])</f>
        <v>4</v>
      </c>
      <c r="F11132" t="b">
        <v>0</v>
      </c>
      <c r="G11132" t="s">
        <v>54</v>
      </c>
      <c r="H11132">
        <v>41</v>
      </c>
      <c r="I11132">
        <v>28</v>
      </c>
      <c r="J11132" t="s">
        <v>38</v>
      </c>
      <c r="K11132" t="s">
        <v>109</v>
      </c>
      <c r="L11132" t="str">
        <f>_xlfn.XLOOKUP(Table1[[#This Row],[TeamFavoriteID]],Table2[team_id],Table2[team_name],_xlfn.XLOOKUP(Table1[[#This Row],[TeamFavoriteID]],Table2[team_id_pfr],Table2[team_name],"Even"))</f>
        <v>Atlanta Falcons</v>
      </c>
      <c r="M11132">
        <v>-5.5</v>
      </c>
      <c r="N11132">
        <f>IF(Table1[[#This Row],[TeamFavorite]]=Table1[[#This Row],[TeamHome]],Table1[[#This Row],[ScoreAway]]-Table1[[#This Row],[ScoreHome]],Table1[[#This Row],[ScoreHome]]-Table1[[#This Row],[ScoreAway]])</f>
        <v>13</v>
      </c>
      <c r="O11132">
        <f>IF(Table1[[#This Row],[SpreadActual]]&lt;Table1[[#This Row],[SpreadFavorite]],1,0)</f>
        <v>0</v>
      </c>
      <c r="P11132">
        <v>47.5</v>
      </c>
      <c r="Q11132" t="s">
        <v>198</v>
      </c>
      <c r="R11132" t="b">
        <v>0</v>
      </c>
      <c r="S11132">
        <v>80</v>
      </c>
      <c r="T11132">
        <v>8</v>
      </c>
    </row>
    <row r="11133" spans="1:22" x14ac:dyDescent="0.2">
      <c r="A11133" s="1">
        <v>41910</v>
      </c>
      <c r="B11133">
        <v>2014</v>
      </c>
      <c r="C11133">
        <f>_xlfn.MAXIFS(Table1[ScheduleWeekWritten],Table1[ScheduleSeason],Table1[[#This Row],[ScheduleSeason]])</f>
        <v>17</v>
      </c>
      <c r="D11133">
        <v>4</v>
      </c>
      <c r="E11133" cm="1">
        <f t="array" ref="E11133">_xlfn.XLOOKUP(Table1[[#This Row],[ScheduleWeekWritten]],Table3[Game],100+Table3[Increase],Table1[[#This Row],[ScheduleWeekWritten]])</f>
        <v>4</v>
      </c>
      <c r="F11133" t="b">
        <v>0</v>
      </c>
      <c r="G11133" t="s">
        <v>31</v>
      </c>
      <c r="H11133">
        <v>17</v>
      </c>
      <c r="I11133">
        <v>24</v>
      </c>
      <c r="J11133" t="s">
        <v>45</v>
      </c>
      <c r="K11133" t="s">
        <v>32</v>
      </c>
      <c r="L11133" t="str">
        <f>_xlfn.XLOOKUP(Table1[[#This Row],[TeamFavoriteID]],Table2[team_id],Table2[team_name],_xlfn.XLOOKUP(Table1[[#This Row],[TeamFavoriteID]],Table2[team_id_pfr],Table2[team_name],"Even"))</f>
        <v>New York Jets</v>
      </c>
      <c r="M11133">
        <v>-2</v>
      </c>
      <c r="N11133">
        <f>IF(Table1[[#This Row],[TeamFavorite]]=Table1[[#This Row],[TeamHome]],Table1[[#This Row],[ScoreAway]]-Table1[[#This Row],[ScoreHome]],Table1[[#This Row],[ScoreHome]]-Table1[[#This Row],[ScoreAway]])</f>
        <v>7</v>
      </c>
      <c r="O11133">
        <f>IF(Table1[[#This Row],[SpreadActual]]&lt;Table1[[#This Row],[SpreadFavorite]],1,0)</f>
        <v>0</v>
      </c>
      <c r="P11133">
        <v>44</v>
      </c>
      <c r="Q11133" t="s">
        <v>197</v>
      </c>
      <c r="R11133" t="b">
        <v>0</v>
      </c>
      <c r="S11133">
        <v>85</v>
      </c>
      <c r="T11133">
        <v>6</v>
      </c>
    </row>
    <row r="11134" spans="1:22" x14ac:dyDescent="0.2">
      <c r="A11134" s="1">
        <v>41910</v>
      </c>
      <c r="B11134">
        <v>2014</v>
      </c>
      <c r="C11134">
        <f>_xlfn.MAXIFS(Table1[ScheduleWeekWritten],Table1[ScheduleSeason],Table1[[#This Row],[ScheduleSeason]])</f>
        <v>17</v>
      </c>
      <c r="D11134">
        <v>4</v>
      </c>
      <c r="E11134" cm="1">
        <f t="array" ref="E11134">_xlfn.XLOOKUP(Table1[[#This Row],[ScheduleWeekWritten]],Table3[Game],100+Table3[Increase],Table1[[#This Row],[ScheduleWeekWritten]])</f>
        <v>4</v>
      </c>
      <c r="F11134" t="b">
        <v>0</v>
      </c>
      <c r="G11134" t="s">
        <v>20</v>
      </c>
      <c r="H11134">
        <v>14</v>
      </c>
      <c r="I11134">
        <v>38</v>
      </c>
      <c r="J11134" t="s">
        <v>19</v>
      </c>
      <c r="K11134" t="s">
        <v>91</v>
      </c>
      <c r="L11134" t="str">
        <f>_xlfn.XLOOKUP(Table1[[#This Row],[TeamFavoriteID]],Table2[team_id],Table2[team_name],_xlfn.XLOOKUP(Table1[[#This Row],[TeamFavoriteID]],Table2[team_id_pfr],Table2[team_name],"Even"))</f>
        <v>Miami Dolphins</v>
      </c>
      <c r="M11134">
        <v>-4</v>
      </c>
      <c r="N11134">
        <f>IF(Table1[[#This Row],[TeamFavorite]]=Table1[[#This Row],[TeamHome]],Table1[[#This Row],[ScoreAway]]-Table1[[#This Row],[ScoreHome]],Table1[[#This Row],[ScoreHome]]-Table1[[#This Row],[ScoreAway]])</f>
        <v>-24</v>
      </c>
      <c r="O11134">
        <f>IF(Table1[[#This Row],[SpreadActual]]&lt;Table1[[#This Row],[SpreadFavorite]],1,0)</f>
        <v>1</v>
      </c>
      <c r="P11134">
        <v>41</v>
      </c>
      <c r="Q11134" t="s">
        <v>189</v>
      </c>
      <c r="R11134" t="b">
        <v>1</v>
      </c>
      <c r="S11134">
        <v>68</v>
      </c>
      <c r="T11134">
        <v>6</v>
      </c>
    </row>
    <row r="11135" spans="1:22" x14ac:dyDescent="0.2">
      <c r="A11135" s="1">
        <v>41910</v>
      </c>
      <c r="B11135">
        <v>2014</v>
      </c>
      <c r="C11135">
        <f>_xlfn.MAXIFS(Table1[ScheduleWeekWritten],Table1[ScheduleSeason],Table1[[#This Row],[ScheduleSeason]])</f>
        <v>17</v>
      </c>
      <c r="D11135">
        <v>4</v>
      </c>
      <c r="E11135" cm="1">
        <f t="array" ref="E11135">_xlfn.XLOOKUP(Table1[[#This Row],[ScheduleWeekWritten]],Table3[Game],100+Table3[Increase],Table1[[#This Row],[ScheduleWeekWritten]])</f>
        <v>4</v>
      </c>
      <c r="F11135" t="b">
        <v>0</v>
      </c>
      <c r="G11135" t="s">
        <v>49</v>
      </c>
      <c r="H11135">
        <v>24</v>
      </c>
      <c r="I11135">
        <v>27</v>
      </c>
      <c r="J11135" t="s">
        <v>127</v>
      </c>
      <c r="K11135" t="s">
        <v>51</v>
      </c>
      <c r="L11135" t="str">
        <f>_xlfn.XLOOKUP(Table1[[#This Row],[TeamFavoriteID]],Table2[team_id],Table2[team_name],_xlfn.XLOOKUP(Table1[[#This Row],[TeamFavoriteID]],Table2[team_id_pfr],Table2[team_name],"Even"))</f>
        <v>Pittsburgh Steelers</v>
      </c>
      <c r="M11135">
        <v>-7.5</v>
      </c>
      <c r="N11135">
        <f>IF(Table1[[#This Row],[TeamFavorite]]=Table1[[#This Row],[TeamHome]],Table1[[#This Row],[ScoreAway]]-Table1[[#This Row],[ScoreHome]],Table1[[#This Row],[ScoreHome]]-Table1[[#This Row],[ScoreAway]])</f>
        <v>3</v>
      </c>
      <c r="O11135">
        <f>IF(Table1[[#This Row],[SpreadActual]]&lt;Table1[[#This Row],[SpreadFavorite]],1,0)</f>
        <v>0</v>
      </c>
      <c r="P11135">
        <v>45</v>
      </c>
      <c r="Q11135" t="s">
        <v>175</v>
      </c>
      <c r="R11135" t="b">
        <v>0</v>
      </c>
      <c r="S11135">
        <v>73</v>
      </c>
      <c r="T11135">
        <v>6</v>
      </c>
    </row>
    <row r="11136" spans="1:22" x14ac:dyDescent="0.2">
      <c r="A11136" s="1">
        <v>41910</v>
      </c>
      <c r="B11136">
        <v>2014</v>
      </c>
      <c r="C11136">
        <f>_xlfn.MAXIFS(Table1[ScheduleWeekWritten],Table1[ScheduleSeason],Table1[[#This Row],[ScheduleSeason]])</f>
        <v>17</v>
      </c>
      <c r="D11136">
        <v>4</v>
      </c>
      <c r="E11136" cm="1">
        <f t="array" ref="E11136">_xlfn.XLOOKUP(Table1[[#This Row],[ScheduleWeekWritten]],Table3[Game],100+Table3[Increase],Table1[[#This Row],[ScheduleWeekWritten]])</f>
        <v>4</v>
      </c>
      <c r="F11136" t="b">
        <v>0</v>
      </c>
      <c r="G11136" t="s">
        <v>27</v>
      </c>
      <c r="H11136">
        <v>33</v>
      </c>
      <c r="I11136">
        <v>14</v>
      </c>
      <c r="J11136" t="s">
        <v>154</v>
      </c>
      <c r="K11136" t="s">
        <v>29</v>
      </c>
      <c r="L11136" t="str">
        <f>_xlfn.XLOOKUP(Table1[[#This Row],[TeamFavoriteID]],Table2[team_id],Table2[team_name],_xlfn.XLOOKUP(Table1[[#This Row],[TeamFavoriteID]],Table2[team_id_pfr],Table2[team_name],"Even"))</f>
        <v>Los Angeles Chargers</v>
      </c>
      <c r="M11136">
        <v>-13</v>
      </c>
      <c r="N11136">
        <f>IF(Table1[[#This Row],[TeamFavorite]]=Table1[[#This Row],[TeamHome]],Table1[[#This Row],[ScoreAway]]-Table1[[#This Row],[ScoreHome]],Table1[[#This Row],[ScoreHome]]-Table1[[#This Row],[ScoreAway]])</f>
        <v>19</v>
      </c>
      <c r="O11136">
        <f>IF(Table1[[#This Row],[SpreadActual]]&lt;Table1[[#This Row],[SpreadFavorite]],1,0)</f>
        <v>0</v>
      </c>
      <c r="P11136">
        <v>44.5</v>
      </c>
      <c r="Q11136" t="s">
        <v>94</v>
      </c>
      <c r="R11136" t="b">
        <v>0</v>
      </c>
      <c r="S11136">
        <v>72</v>
      </c>
      <c r="T11136">
        <v>7</v>
      </c>
    </row>
    <row r="11137" spans="1:22" x14ac:dyDescent="0.2">
      <c r="A11137" s="1">
        <v>41910</v>
      </c>
      <c r="B11137">
        <v>2014</v>
      </c>
      <c r="C11137">
        <f>_xlfn.MAXIFS(Table1[ScheduleWeekWritten],Table1[ScheduleSeason],Table1[[#This Row],[ScheduleSeason]])</f>
        <v>17</v>
      </c>
      <c r="D11137">
        <v>4</v>
      </c>
      <c r="E11137" cm="1">
        <f t="array" ref="E11137">_xlfn.XLOOKUP(Table1[[#This Row],[ScheduleWeekWritten]],Table3[Game],100+Table3[Increase],Table1[[#This Row],[ScheduleWeekWritten]])</f>
        <v>4</v>
      </c>
      <c r="F11137" t="b">
        <v>0</v>
      </c>
      <c r="G11137" t="s">
        <v>53</v>
      </c>
      <c r="H11137">
        <v>26</v>
      </c>
      <c r="I11137">
        <v>21</v>
      </c>
      <c r="J11137" t="s">
        <v>58</v>
      </c>
      <c r="K11137" t="s">
        <v>87</v>
      </c>
      <c r="L11137" t="str">
        <f>_xlfn.XLOOKUP(Table1[[#This Row],[TeamFavoriteID]],Table2[team_id],Table2[team_name],_xlfn.XLOOKUP(Table1[[#This Row],[TeamFavoriteID]],Table2[team_id_pfr],Table2[team_name],"Even"))</f>
        <v>San Francisco 49ers</v>
      </c>
      <c r="M11137">
        <v>-3.5</v>
      </c>
      <c r="N11137">
        <f>IF(Table1[[#This Row],[TeamFavorite]]=Table1[[#This Row],[TeamHome]],Table1[[#This Row],[ScoreAway]]-Table1[[#This Row],[ScoreHome]],Table1[[#This Row],[ScoreHome]]-Table1[[#This Row],[ScoreAway]])</f>
        <v>-5</v>
      </c>
      <c r="O11137">
        <f>IF(Table1[[#This Row],[SpreadActual]]&lt;Table1[[#This Row],[SpreadFavorite]],1,0)</f>
        <v>1</v>
      </c>
      <c r="P11137">
        <v>49.5</v>
      </c>
      <c r="Q11137" t="s">
        <v>203</v>
      </c>
      <c r="R11137" t="b">
        <v>0</v>
      </c>
      <c r="S11137">
        <v>75</v>
      </c>
      <c r="T11137">
        <v>7</v>
      </c>
    </row>
    <row r="11138" spans="1:22" x14ac:dyDescent="0.2">
      <c r="A11138" s="1">
        <v>41911</v>
      </c>
      <c r="B11138">
        <v>2014</v>
      </c>
      <c r="C11138">
        <f>_xlfn.MAXIFS(Table1[ScheduleWeekWritten],Table1[ScheduleSeason],Table1[[#This Row],[ScheduleSeason]])</f>
        <v>17</v>
      </c>
      <c r="D11138">
        <v>4</v>
      </c>
      <c r="E11138" cm="1">
        <f t="array" ref="E11138">_xlfn.XLOOKUP(Table1[[#This Row],[ScheduleWeekWritten]],Table3[Game],100+Table3[Increase],Table1[[#This Row],[ScheduleWeekWritten]])</f>
        <v>4</v>
      </c>
      <c r="F11138" t="b">
        <v>0</v>
      </c>
      <c r="G11138" t="s">
        <v>42</v>
      </c>
      <c r="H11138">
        <v>41</v>
      </c>
      <c r="I11138">
        <v>14</v>
      </c>
      <c r="J11138" t="s">
        <v>115</v>
      </c>
      <c r="K11138" t="s">
        <v>70</v>
      </c>
      <c r="L11138" t="str">
        <f>_xlfn.XLOOKUP(Table1[[#This Row],[TeamFavoriteID]],Table2[team_id],Table2[team_name],_xlfn.XLOOKUP(Table1[[#This Row],[TeamFavoriteID]],Table2[team_id_pfr],Table2[team_name],"Even"))</f>
        <v>Boston Patriots</v>
      </c>
      <c r="M11138">
        <v>-3</v>
      </c>
      <c r="N11138">
        <f>IF(Table1[[#This Row],[TeamFavorite]]=Table1[[#This Row],[TeamHome]],Table1[[#This Row],[ScoreAway]]-Table1[[#This Row],[ScoreHome]],Table1[[#This Row],[ScoreHome]]-Table1[[#This Row],[ScoreAway]])</f>
        <v>27</v>
      </c>
      <c r="O11138">
        <f>IF(Table1[[#This Row],[SpreadActual]]&lt;Table1[[#This Row],[SpreadFavorite]],1,0)</f>
        <v>0</v>
      </c>
      <c r="P11138">
        <v>45.5</v>
      </c>
      <c r="Q11138" t="s">
        <v>117</v>
      </c>
      <c r="R11138" t="b">
        <v>0</v>
      </c>
      <c r="S11138">
        <v>72</v>
      </c>
      <c r="T11138">
        <v>3</v>
      </c>
    </row>
    <row r="11139" spans="1:22" x14ac:dyDescent="0.2">
      <c r="A11139" s="1">
        <v>41914</v>
      </c>
      <c r="B11139">
        <v>2014</v>
      </c>
      <c r="C11139">
        <f>_xlfn.MAXIFS(Table1[ScheduleWeekWritten],Table1[ScheduleSeason],Table1[[#This Row],[ScheduleSeason]])</f>
        <v>17</v>
      </c>
      <c r="D11139">
        <v>5</v>
      </c>
      <c r="E11139" cm="1">
        <f t="array" ref="E11139">_xlfn.XLOOKUP(Table1[[#This Row],[ScheduleWeekWritten]],Table3[Game],100+Table3[Increase],Table1[[#This Row],[ScheduleWeekWritten]])</f>
        <v>5</v>
      </c>
      <c r="F11139" t="b">
        <v>0</v>
      </c>
      <c r="G11139" t="s">
        <v>33</v>
      </c>
      <c r="H11139">
        <v>42</v>
      </c>
      <c r="I11139">
        <v>10</v>
      </c>
      <c r="J11139" t="s">
        <v>54</v>
      </c>
      <c r="K11139" t="s">
        <v>35</v>
      </c>
      <c r="L11139" t="str">
        <f>_xlfn.XLOOKUP(Table1[[#This Row],[TeamFavoriteID]],Table2[team_id],Table2[team_name],_xlfn.XLOOKUP(Table1[[#This Row],[TeamFavoriteID]],Table2[team_id_pfr],Table2[team_name],"Even"))</f>
        <v>Green Bay Packers</v>
      </c>
      <c r="M11139">
        <v>-8.5</v>
      </c>
      <c r="N11139">
        <f>IF(Table1[[#This Row],[TeamFavorite]]=Table1[[#This Row],[TeamHome]],Table1[[#This Row],[ScoreAway]]-Table1[[#This Row],[ScoreHome]],Table1[[#This Row],[ScoreHome]]-Table1[[#This Row],[ScoreAway]])</f>
        <v>-32</v>
      </c>
      <c r="O11139">
        <f>IF(Table1[[#This Row],[SpreadActual]]&lt;Table1[[#This Row],[SpreadFavorite]],1,0)</f>
        <v>1</v>
      </c>
      <c r="P11139">
        <v>46.5</v>
      </c>
      <c r="Q11139" t="s">
        <v>82</v>
      </c>
      <c r="R11139" t="b">
        <v>0</v>
      </c>
      <c r="S11139">
        <v>63</v>
      </c>
      <c r="T11139">
        <v>7</v>
      </c>
      <c r="V11139" t="s">
        <v>1</v>
      </c>
    </row>
    <row r="11140" spans="1:22" x14ac:dyDescent="0.2">
      <c r="A11140" s="1">
        <v>41917</v>
      </c>
      <c r="B11140">
        <v>2014</v>
      </c>
      <c r="C11140">
        <f>_xlfn.MAXIFS(Table1[ScheduleWeekWritten],Table1[ScheduleSeason],Table1[[#This Row],[ScheduleSeason]])</f>
        <v>17</v>
      </c>
      <c r="D11140">
        <v>5</v>
      </c>
      <c r="E11140" cm="1">
        <f t="array" ref="E11140">_xlfn.XLOOKUP(Table1[[#This Row],[ScheduleWeekWritten]],Table3[Game],100+Table3[Increase],Table1[[#This Row],[ScheduleWeekWritten]])</f>
        <v>5</v>
      </c>
      <c r="F11140" t="b">
        <v>0</v>
      </c>
      <c r="G11140" t="s">
        <v>152</v>
      </c>
      <c r="H11140">
        <v>31</v>
      </c>
      <c r="I11140">
        <v>24</v>
      </c>
      <c r="J11140" t="s">
        <v>46</v>
      </c>
      <c r="K11140" t="s">
        <v>162</v>
      </c>
      <c r="L11140" t="str">
        <f>_xlfn.XLOOKUP(Table1[[#This Row],[TeamFavoriteID]],Table2[team_id],Table2[team_name],_xlfn.XLOOKUP(Table1[[#This Row],[TeamFavoriteID]],Table2[team_id_pfr],Table2[team_name],"Even"))</f>
        <v>Carolina Panthers</v>
      </c>
      <c r="M11140">
        <v>-1.5</v>
      </c>
      <c r="N11140">
        <f>IF(Table1[[#This Row],[TeamFavorite]]=Table1[[#This Row],[TeamHome]],Table1[[#This Row],[ScoreAway]]-Table1[[#This Row],[ScoreHome]],Table1[[#This Row],[ScoreHome]]-Table1[[#This Row],[ScoreAway]])</f>
        <v>-7</v>
      </c>
      <c r="O11140">
        <f>IF(Table1[[#This Row],[SpreadActual]]&lt;Table1[[#This Row],[SpreadFavorite]],1,0)</f>
        <v>1</v>
      </c>
      <c r="P11140">
        <v>47</v>
      </c>
      <c r="Q11140" t="s">
        <v>160</v>
      </c>
      <c r="R11140" t="b">
        <v>0</v>
      </c>
      <c r="S11140">
        <v>63</v>
      </c>
      <c r="T11140">
        <v>7</v>
      </c>
    </row>
    <row r="11141" spans="1:22" x14ac:dyDescent="0.2">
      <c r="A11141" s="1">
        <v>41917</v>
      </c>
      <c r="B11141">
        <v>2014</v>
      </c>
      <c r="C11141">
        <f>_xlfn.MAXIFS(Table1[ScheduleWeekWritten],Table1[ScheduleSeason],Table1[[#This Row],[ScheduleSeason]])</f>
        <v>17</v>
      </c>
      <c r="D11141">
        <v>5</v>
      </c>
      <c r="E11141" cm="1">
        <f t="array" ref="E11141">_xlfn.XLOOKUP(Table1[[#This Row],[ScheduleWeekWritten]],Table3[Game],100+Table3[Increase],Table1[[#This Row],[ScheduleWeekWritten]])</f>
        <v>5</v>
      </c>
      <c r="F11141" t="b">
        <v>0</v>
      </c>
      <c r="G11141" t="s">
        <v>67</v>
      </c>
      <c r="H11141">
        <v>20</v>
      </c>
      <c r="I11141">
        <v>17</v>
      </c>
      <c r="J11141" t="s">
        <v>177</v>
      </c>
      <c r="K11141" t="s">
        <v>68</v>
      </c>
      <c r="L11141" t="str">
        <f>_xlfn.XLOOKUP(Table1[[#This Row],[TeamFavoriteID]],Table2[team_id],Table2[team_name],_xlfn.XLOOKUP(Table1[[#This Row],[TeamFavoriteID]],Table2[team_id_pfr],Table2[team_name],"Even"))</f>
        <v>Dallas Cowboys</v>
      </c>
      <c r="M11141">
        <v>-5</v>
      </c>
      <c r="N11141">
        <f>IF(Table1[[#This Row],[TeamFavorite]]=Table1[[#This Row],[TeamHome]],Table1[[#This Row],[ScoreAway]]-Table1[[#This Row],[ScoreHome]],Table1[[#This Row],[ScoreHome]]-Table1[[#This Row],[ScoreAway]])</f>
        <v>-3</v>
      </c>
      <c r="O11141">
        <f>IF(Table1[[#This Row],[SpreadActual]]&lt;Table1[[#This Row],[SpreadFavorite]],1,0)</f>
        <v>0</v>
      </c>
      <c r="P11141">
        <v>48</v>
      </c>
      <c r="Q11141" t="s">
        <v>192</v>
      </c>
      <c r="R11141" t="b">
        <v>0</v>
      </c>
      <c r="S11141">
        <v>72</v>
      </c>
      <c r="T11141">
        <v>0</v>
      </c>
      <c r="V11141" t="s">
        <v>103</v>
      </c>
    </row>
    <row r="11142" spans="1:22" x14ac:dyDescent="0.2">
      <c r="A11142" s="1">
        <v>41917</v>
      </c>
      <c r="B11142">
        <v>2014</v>
      </c>
      <c r="C11142">
        <f>_xlfn.MAXIFS(Table1[ScheduleWeekWritten],Table1[ScheduleSeason],Table1[[#This Row],[ScheduleSeason]])</f>
        <v>17</v>
      </c>
      <c r="D11142">
        <v>5</v>
      </c>
      <c r="E11142" cm="1">
        <f t="array" ref="E11142">_xlfn.XLOOKUP(Table1[[#This Row],[ScheduleWeekWritten]],Table3[Game],100+Table3[Increase],Table1[[#This Row],[ScheduleWeekWritten]])</f>
        <v>5</v>
      </c>
      <c r="F11142" t="b">
        <v>0</v>
      </c>
      <c r="G11142" t="s">
        <v>24</v>
      </c>
      <c r="H11142">
        <v>41</v>
      </c>
      <c r="I11142">
        <v>20</v>
      </c>
      <c r="J11142" t="s">
        <v>149</v>
      </c>
      <c r="K11142" t="s">
        <v>88</v>
      </c>
      <c r="L11142" t="str">
        <f>_xlfn.XLOOKUP(Table1[[#This Row],[TeamFavoriteID]],Table2[team_id],Table2[team_name],_xlfn.XLOOKUP(Table1[[#This Row],[TeamFavoriteID]],Table2[team_id_pfr],Table2[team_name],"Even"))</f>
        <v>Denver Broncos</v>
      </c>
      <c r="M11142">
        <v>-8</v>
      </c>
      <c r="N11142">
        <f>IF(Table1[[#This Row],[TeamFavorite]]=Table1[[#This Row],[TeamHome]],Table1[[#This Row],[ScoreAway]]-Table1[[#This Row],[ScoreHome]],Table1[[#This Row],[ScoreHome]]-Table1[[#This Row],[ScoreAway]])</f>
        <v>-21</v>
      </c>
      <c r="O11142">
        <f>IF(Table1[[#This Row],[SpreadActual]]&lt;Table1[[#This Row],[SpreadFavorite]],1,0)</f>
        <v>1</v>
      </c>
      <c r="P11142">
        <v>47.5</v>
      </c>
      <c r="Q11142" t="s">
        <v>174</v>
      </c>
      <c r="R11142" t="b">
        <v>0</v>
      </c>
      <c r="S11142">
        <v>72</v>
      </c>
      <c r="T11142">
        <v>8</v>
      </c>
    </row>
    <row r="11143" spans="1:22" x14ac:dyDescent="0.2">
      <c r="A11143" s="1">
        <v>41917</v>
      </c>
      <c r="B11143">
        <v>2014</v>
      </c>
      <c r="C11143">
        <f>_xlfn.MAXIFS(Table1[ScheduleWeekWritten],Table1[ScheduleSeason],Table1[[#This Row],[ScheduleSeason]])</f>
        <v>17</v>
      </c>
      <c r="D11143">
        <v>5</v>
      </c>
      <c r="E11143" cm="1">
        <f t="array" ref="E11143">_xlfn.XLOOKUP(Table1[[#This Row],[ScheduleWeekWritten]],Table3[Game],100+Table3[Increase],Table1[[#This Row],[ScheduleWeekWritten]])</f>
        <v>5</v>
      </c>
      <c r="F11143" t="b">
        <v>0</v>
      </c>
      <c r="G11143" t="s">
        <v>45</v>
      </c>
      <c r="H11143">
        <v>14</v>
      </c>
      <c r="I11143">
        <v>17</v>
      </c>
      <c r="J11143" t="s">
        <v>28</v>
      </c>
      <c r="K11143" t="s">
        <v>79</v>
      </c>
      <c r="L11143" t="str">
        <f>_xlfn.XLOOKUP(Table1[[#This Row],[TeamFavoriteID]],Table2[team_id],Table2[team_name],_xlfn.XLOOKUP(Table1[[#This Row],[TeamFavoriteID]],Table2[team_id_pfr],Table2[team_name],"Even"))</f>
        <v>Detroit Lions</v>
      </c>
      <c r="M11143">
        <v>-4.5</v>
      </c>
      <c r="N11143">
        <f>IF(Table1[[#This Row],[TeamFavorite]]=Table1[[#This Row],[TeamHome]],Table1[[#This Row],[ScoreAway]]-Table1[[#This Row],[ScoreHome]],Table1[[#This Row],[ScoreHome]]-Table1[[#This Row],[ScoreAway]])</f>
        <v>3</v>
      </c>
      <c r="O11143">
        <f>IF(Table1[[#This Row],[SpreadActual]]&lt;Table1[[#This Row],[SpreadFavorite]],1,0)</f>
        <v>0</v>
      </c>
      <c r="P11143">
        <v>43.5</v>
      </c>
      <c r="Q11143" t="s">
        <v>181</v>
      </c>
      <c r="R11143" t="b">
        <v>0</v>
      </c>
      <c r="S11143">
        <v>72</v>
      </c>
      <c r="T11143">
        <v>0</v>
      </c>
      <c r="V11143" t="s">
        <v>103</v>
      </c>
    </row>
    <row r="11144" spans="1:22" x14ac:dyDescent="0.2">
      <c r="A11144" s="1">
        <v>41917</v>
      </c>
      <c r="B11144">
        <v>2014</v>
      </c>
      <c r="C11144">
        <f>_xlfn.MAXIFS(Table1[ScheduleWeekWritten],Table1[ScheduleSeason],Table1[[#This Row],[ScheduleSeason]])</f>
        <v>17</v>
      </c>
      <c r="D11144">
        <v>5</v>
      </c>
      <c r="E11144" cm="1">
        <f t="array" ref="E11144">_xlfn.XLOOKUP(Table1[[#This Row],[ScheduleWeekWritten]],Table3[Game],100+Table3[Increase],Table1[[#This Row],[ScheduleWeekWritten]])</f>
        <v>5</v>
      </c>
      <c r="F11144" t="b">
        <v>0</v>
      </c>
      <c r="G11144" t="s">
        <v>140</v>
      </c>
      <c r="H11144">
        <v>20</v>
      </c>
      <c r="I11144">
        <v>13</v>
      </c>
      <c r="J11144" t="s">
        <v>158</v>
      </c>
      <c r="K11144" t="s">
        <v>72</v>
      </c>
      <c r="L11144" t="str">
        <f>_xlfn.XLOOKUP(Table1[[#This Row],[TeamFavoriteID]],Table2[team_id],Table2[team_name],_xlfn.XLOOKUP(Table1[[#This Row],[TeamFavoriteID]],Table2[team_id_pfr],Table2[team_name],"Even"))</f>
        <v>Baltimore Colts</v>
      </c>
      <c r="M11144">
        <v>-2.5</v>
      </c>
      <c r="N11144">
        <f>IF(Table1[[#This Row],[TeamFavorite]]=Table1[[#This Row],[TeamHome]],Table1[[#This Row],[ScoreAway]]-Table1[[#This Row],[ScoreHome]],Table1[[#This Row],[ScoreHome]]-Table1[[#This Row],[ScoreAway]])</f>
        <v>7</v>
      </c>
      <c r="O11144">
        <f>IF(Table1[[#This Row],[SpreadActual]]&lt;Table1[[#This Row],[SpreadFavorite]],1,0)</f>
        <v>0</v>
      </c>
      <c r="P11144">
        <v>49.5</v>
      </c>
      <c r="Q11144" t="s">
        <v>190</v>
      </c>
      <c r="R11144" t="b">
        <v>0</v>
      </c>
      <c r="S11144">
        <v>72</v>
      </c>
      <c r="T11144">
        <v>0</v>
      </c>
      <c r="V11144" t="s">
        <v>103</v>
      </c>
    </row>
    <row r="11145" spans="1:22" x14ac:dyDescent="0.2">
      <c r="A11145" s="1">
        <v>41917</v>
      </c>
      <c r="B11145">
        <v>2014</v>
      </c>
      <c r="C11145">
        <f>_xlfn.MAXIFS(Table1[ScheduleWeekWritten],Table1[ScheduleSeason],Table1[[#This Row],[ScheduleSeason]])</f>
        <v>17</v>
      </c>
      <c r="D11145">
        <v>5</v>
      </c>
      <c r="E11145" cm="1">
        <f t="array" ref="E11145">_xlfn.XLOOKUP(Table1[[#This Row],[ScheduleWeekWritten]],Table3[Game],100+Table3[Increase],Table1[[#This Row],[ScheduleWeekWritten]])</f>
        <v>5</v>
      </c>
      <c r="F11145" t="b">
        <v>0</v>
      </c>
      <c r="G11145" t="s">
        <v>154</v>
      </c>
      <c r="H11145">
        <v>9</v>
      </c>
      <c r="I11145">
        <v>17</v>
      </c>
      <c r="J11145" t="s">
        <v>49</v>
      </c>
      <c r="K11145" t="s">
        <v>51</v>
      </c>
      <c r="L11145" t="str">
        <f>_xlfn.XLOOKUP(Table1[[#This Row],[TeamFavoriteID]],Table2[team_id],Table2[team_name],_xlfn.XLOOKUP(Table1[[#This Row],[TeamFavoriteID]],Table2[team_id_pfr],Table2[team_name],"Even"))</f>
        <v>Pittsburgh Steelers</v>
      </c>
      <c r="M11145">
        <v>-6</v>
      </c>
      <c r="N11145">
        <f>IF(Table1[[#This Row],[TeamFavorite]]=Table1[[#This Row],[TeamHome]],Table1[[#This Row],[ScoreAway]]-Table1[[#This Row],[ScoreHome]],Table1[[#This Row],[ScoreHome]]-Table1[[#This Row],[ScoreAway]])</f>
        <v>-8</v>
      </c>
      <c r="O11145">
        <f>IF(Table1[[#This Row],[SpreadActual]]&lt;Table1[[#This Row],[SpreadFavorite]],1,0)</f>
        <v>1</v>
      </c>
      <c r="P11145">
        <v>47.5</v>
      </c>
      <c r="Q11145" t="s">
        <v>155</v>
      </c>
      <c r="R11145" t="b">
        <v>0</v>
      </c>
      <c r="S11145">
        <v>73</v>
      </c>
      <c r="T11145">
        <v>4</v>
      </c>
    </row>
    <row r="11146" spans="1:22" x14ac:dyDescent="0.2">
      <c r="A11146" s="1">
        <v>41917</v>
      </c>
      <c r="B11146">
        <v>2014</v>
      </c>
      <c r="C11146">
        <f>_xlfn.MAXIFS(Table1[ScheduleWeekWritten],Table1[ScheduleSeason],Table1[[#This Row],[ScheduleSeason]])</f>
        <v>17</v>
      </c>
      <c r="D11146">
        <v>5</v>
      </c>
      <c r="E11146" cm="1">
        <f t="array" ref="E11146">_xlfn.XLOOKUP(Table1[[#This Row],[ScheduleWeekWritten]],Table3[Game],100+Table3[Increase],Table1[[#This Row],[ScheduleWeekWritten]])</f>
        <v>5</v>
      </c>
      <c r="F11146" t="b">
        <v>0</v>
      </c>
      <c r="G11146" t="s">
        <v>115</v>
      </c>
      <c r="H11146">
        <v>43</v>
      </c>
      <c r="I11146">
        <v>17</v>
      </c>
      <c r="J11146" t="s">
        <v>101</v>
      </c>
      <c r="K11146" t="s">
        <v>104</v>
      </c>
      <c r="L11146" t="str">
        <f>_xlfn.XLOOKUP(Table1[[#This Row],[TeamFavoriteID]],Table2[team_id],Table2[team_name],_xlfn.XLOOKUP(Table1[[#This Row],[TeamFavoriteID]],Table2[team_id_pfr],Table2[team_name],"Even"))</f>
        <v>Cincinnati Bengals</v>
      </c>
      <c r="M11146">
        <v>-2.5</v>
      </c>
      <c r="N11146">
        <f>IF(Table1[[#This Row],[TeamFavorite]]=Table1[[#This Row],[TeamHome]],Table1[[#This Row],[ScoreAway]]-Table1[[#This Row],[ScoreHome]],Table1[[#This Row],[ScoreHome]]-Table1[[#This Row],[ScoreAway]])</f>
        <v>26</v>
      </c>
      <c r="O11146">
        <f>IF(Table1[[#This Row],[SpreadActual]]&lt;Table1[[#This Row],[SpreadFavorite]],1,0)</f>
        <v>0</v>
      </c>
      <c r="P11146">
        <v>46.5</v>
      </c>
      <c r="Q11146" t="s">
        <v>179</v>
      </c>
      <c r="R11146" t="b">
        <v>0</v>
      </c>
      <c r="S11146">
        <v>35</v>
      </c>
      <c r="T11146">
        <v>0</v>
      </c>
      <c r="V11146" t="s">
        <v>1</v>
      </c>
    </row>
    <row r="11147" spans="1:22" x14ac:dyDescent="0.2">
      <c r="A11147" s="1">
        <v>41917</v>
      </c>
      <c r="B11147">
        <v>2014</v>
      </c>
      <c r="C11147">
        <f>_xlfn.MAXIFS(Table1[ScheduleWeekWritten],Table1[ScheduleSeason],Table1[[#This Row],[ScheduleSeason]])</f>
        <v>17</v>
      </c>
      <c r="D11147">
        <v>5</v>
      </c>
      <c r="E11147" cm="1">
        <f t="array" ref="E11147">_xlfn.XLOOKUP(Table1[[#This Row],[ScheduleWeekWritten]],Table3[Game],100+Table3[Increase],Table1[[#This Row],[ScheduleWeekWritten]])</f>
        <v>5</v>
      </c>
      <c r="F11147" t="b">
        <v>0</v>
      </c>
      <c r="G11147" t="s">
        <v>95</v>
      </c>
      <c r="H11147">
        <v>37</v>
      </c>
      <c r="I11147">
        <v>31</v>
      </c>
      <c r="J11147" t="s">
        <v>127</v>
      </c>
      <c r="K11147" t="s">
        <v>98</v>
      </c>
      <c r="L11147" t="str">
        <f>_xlfn.XLOOKUP(Table1[[#This Row],[TeamFavoriteID]],Table2[team_id],Table2[team_name],_xlfn.XLOOKUP(Table1[[#This Row],[TeamFavoriteID]],Table2[team_id_pfr],Table2[team_name],"Even"))</f>
        <v>New Orleans Saints</v>
      </c>
      <c r="M11147">
        <v>-11</v>
      </c>
      <c r="N11147">
        <f>IF(Table1[[#This Row],[TeamFavorite]]=Table1[[#This Row],[TeamHome]],Table1[[#This Row],[ScoreAway]]-Table1[[#This Row],[ScoreHome]],Table1[[#This Row],[ScoreHome]]-Table1[[#This Row],[ScoreAway]])</f>
        <v>-6</v>
      </c>
      <c r="O11147">
        <f>IF(Table1[[#This Row],[SpreadActual]]&lt;Table1[[#This Row],[SpreadFavorite]],1,0)</f>
        <v>0</v>
      </c>
      <c r="P11147">
        <v>48</v>
      </c>
      <c r="Q11147" t="s">
        <v>124</v>
      </c>
      <c r="R11147" t="b">
        <v>0</v>
      </c>
      <c r="S11147">
        <v>72</v>
      </c>
      <c r="T11147">
        <v>0</v>
      </c>
      <c r="V11147" t="s">
        <v>103</v>
      </c>
    </row>
    <row r="11148" spans="1:22" x14ac:dyDescent="0.2">
      <c r="A11148" s="1">
        <v>41917</v>
      </c>
      <c r="B11148">
        <v>2014</v>
      </c>
      <c r="C11148">
        <f>_xlfn.MAXIFS(Table1[ScheduleWeekWritten],Table1[ScheduleSeason],Table1[[#This Row],[ScheduleSeason]])</f>
        <v>17</v>
      </c>
      <c r="D11148">
        <v>5</v>
      </c>
      <c r="E11148" cm="1">
        <f t="array" ref="E11148">_xlfn.XLOOKUP(Table1[[#This Row],[ScheduleWeekWritten]],Table3[Game],100+Table3[Increase],Table1[[#This Row],[ScheduleWeekWritten]])</f>
        <v>5</v>
      </c>
      <c r="F11148" t="b">
        <v>0</v>
      </c>
      <c r="G11148" t="s">
        <v>50</v>
      </c>
      <c r="H11148">
        <v>30</v>
      </c>
      <c r="I11148">
        <v>20</v>
      </c>
      <c r="J11148" t="s">
        <v>38</v>
      </c>
      <c r="K11148" t="s">
        <v>90</v>
      </c>
      <c r="L11148" t="str">
        <f>_xlfn.XLOOKUP(Table1[[#This Row],[TeamFavoriteID]],Table2[team_id],Table2[team_name],_xlfn.XLOOKUP(Table1[[#This Row],[TeamFavoriteID]],Table2[team_id_pfr],Table2[team_name],"Even"))</f>
        <v>New York Giants</v>
      </c>
      <c r="M11148">
        <v>-4</v>
      </c>
      <c r="N11148">
        <f>IF(Table1[[#This Row],[TeamFavorite]]=Table1[[#This Row],[TeamHome]],Table1[[#This Row],[ScoreAway]]-Table1[[#This Row],[ScoreHome]],Table1[[#This Row],[ScoreHome]]-Table1[[#This Row],[ScoreAway]])</f>
        <v>-10</v>
      </c>
      <c r="O11148">
        <f>IF(Table1[[#This Row],[SpreadActual]]&lt;Table1[[#This Row],[SpreadFavorite]],1,0)</f>
        <v>1</v>
      </c>
      <c r="P11148">
        <v>50.5</v>
      </c>
      <c r="Q11148" t="s">
        <v>197</v>
      </c>
      <c r="R11148" t="b">
        <v>0</v>
      </c>
      <c r="S11148">
        <v>61</v>
      </c>
      <c r="T11148">
        <v>6</v>
      </c>
    </row>
    <row r="11149" spans="1:22" x14ac:dyDescent="0.2">
      <c r="A11149" s="1">
        <v>41917</v>
      </c>
      <c r="B11149">
        <v>2014</v>
      </c>
      <c r="C11149">
        <f>_xlfn.MAXIFS(Table1[ScheduleWeekWritten],Table1[ScheduleSeason],Table1[[#This Row],[ScheduleSeason]])</f>
        <v>17</v>
      </c>
      <c r="D11149">
        <v>5</v>
      </c>
      <c r="E11149" cm="1">
        <f t="array" ref="E11149">_xlfn.XLOOKUP(Table1[[#This Row],[ScheduleWeekWritten]],Table3[Game],100+Table3[Increase],Table1[[#This Row],[ScheduleWeekWritten]])</f>
        <v>5</v>
      </c>
      <c r="F11149" t="b">
        <v>0</v>
      </c>
      <c r="G11149" t="s">
        <v>58</v>
      </c>
      <c r="H11149">
        <v>34</v>
      </c>
      <c r="I11149">
        <v>28</v>
      </c>
      <c r="J11149" t="s">
        <v>153</v>
      </c>
      <c r="K11149" t="s">
        <v>77</v>
      </c>
      <c r="L11149" t="str">
        <f>_xlfn.XLOOKUP(Table1[[#This Row],[TeamFavoriteID]],Table2[team_id],Table2[team_name],_xlfn.XLOOKUP(Table1[[#This Row],[TeamFavoriteID]],Table2[team_id_pfr],Table2[team_name],"Even"))</f>
        <v>Philadelphia Eagles</v>
      </c>
      <c r="M11149">
        <v>-3.5</v>
      </c>
      <c r="N11149">
        <f>IF(Table1[[#This Row],[TeamFavorite]]=Table1[[#This Row],[TeamHome]],Table1[[#This Row],[ScoreAway]]-Table1[[#This Row],[ScoreHome]],Table1[[#This Row],[ScoreHome]]-Table1[[#This Row],[ScoreAway]])</f>
        <v>-6</v>
      </c>
      <c r="O11149">
        <f>IF(Table1[[#This Row],[SpreadActual]]&lt;Table1[[#This Row],[SpreadFavorite]],1,0)</f>
        <v>1</v>
      </c>
      <c r="P11149">
        <v>48</v>
      </c>
      <c r="Q11149" t="s">
        <v>183</v>
      </c>
      <c r="R11149" t="b">
        <v>0</v>
      </c>
      <c r="S11149">
        <v>60</v>
      </c>
      <c r="T11149">
        <v>6</v>
      </c>
    </row>
    <row r="11150" spans="1:22" x14ac:dyDescent="0.2">
      <c r="A11150" s="1">
        <v>41917</v>
      </c>
      <c r="B11150">
        <v>2014</v>
      </c>
      <c r="C11150">
        <f>_xlfn.MAXIFS(Table1[ScheduleWeekWritten],Table1[ScheduleSeason],Table1[[#This Row],[ScheduleSeason]])</f>
        <v>17</v>
      </c>
      <c r="D11150">
        <v>5</v>
      </c>
      <c r="E11150" cm="1">
        <f t="array" ref="E11150">_xlfn.XLOOKUP(Table1[[#This Row],[ScheduleWeekWritten]],Table3[Game],100+Table3[Increase],Table1[[#This Row],[ScheduleWeekWritten]])</f>
        <v>5</v>
      </c>
      <c r="F11150" t="b">
        <v>0</v>
      </c>
      <c r="G11150" t="s">
        <v>27</v>
      </c>
      <c r="H11150">
        <v>31</v>
      </c>
      <c r="I11150">
        <v>0</v>
      </c>
      <c r="J11150" t="s">
        <v>31</v>
      </c>
      <c r="K11150" t="s">
        <v>29</v>
      </c>
      <c r="L11150" t="str">
        <f>_xlfn.XLOOKUP(Table1[[#This Row],[TeamFavoriteID]],Table2[team_id],Table2[team_name],_xlfn.XLOOKUP(Table1[[#This Row],[TeamFavoriteID]],Table2[team_id_pfr],Table2[team_name],"Even"))</f>
        <v>Los Angeles Chargers</v>
      </c>
      <c r="M11150">
        <v>-7</v>
      </c>
      <c r="N11150">
        <f>IF(Table1[[#This Row],[TeamFavorite]]=Table1[[#This Row],[TeamHome]],Table1[[#This Row],[ScoreAway]]-Table1[[#This Row],[ScoreHome]],Table1[[#This Row],[ScoreHome]]-Table1[[#This Row],[ScoreAway]])</f>
        <v>31</v>
      </c>
      <c r="O11150">
        <f>IF(Table1[[#This Row],[SpreadActual]]&lt;Table1[[#This Row],[SpreadFavorite]],1,0)</f>
        <v>0</v>
      </c>
      <c r="P11150">
        <v>44.5</v>
      </c>
      <c r="Q11150" t="s">
        <v>94</v>
      </c>
      <c r="R11150" t="b">
        <v>0</v>
      </c>
      <c r="S11150">
        <v>83</v>
      </c>
      <c r="T11150">
        <v>6</v>
      </c>
    </row>
    <row r="11151" spans="1:22" x14ac:dyDescent="0.2">
      <c r="A11151" s="1">
        <v>41917</v>
      </c>
      <c r="B11151">
        <v>2014</v>
      </c>
      <c r="C11151">
        <f>_xlfn.MAXIFS(Table1[ScheduleWeekWritten],Table1[ScheduleSeason],Table1[[#This Row],[ScheduleSeason]])</f>
        <v>17</v>
      </c>
      <c r="D11151">
        <v>5</v>
      </c>
      <c r="E11151" cm="1">
        <f t="array" ref="E11151">_xlfn.XLOOKUP(Table1[[#This Row],[ScheduleWeekWritten]],Table3[Game],100+Table3[Increase],Table1[[#This Row],[ScheduleWeekWritten]])</f>
        <v>5</v>
      </c>
      <c r="F11151" t="b">
        <v>0</v>
      </c>
      <c r="G11151" t="s">
        <v>53</v>
      </c>
      <c r="H11151">
        <v>22</v>
      </c>
      <c r="I11151">
        <v>17</v>
      </c>
      <c r="J11151" t="s">
        <v>42</v>
      </c>
      <c r="K11151" t="s">
        <v>87</v>
      </c>
      <c r="L11151" t="str">
        <f>_xlfn.XLOOKUP(Table1[[#This Row],[TeamFavoriteID]],Table2[team_id],Table2[team_name],_xlfn.XLOOKUP(Table1[[#This Row],[TeamFavoriteID]],Table2[team_id_pfr],Table2[team_name],"Even"))</f>
        <v>San Francisco 49ers</v>
      </c>
      <c r="M11151">
        <v>-4</v>
      </c>
      <c r="N11151">
        <f>IF(Table1[[#This Row],[TeamFavorite]]=Table1[[#This Row],[TeamHome]],Table1[[#This Row],[ScoreAway]]-Table1[[#This Row],[ScoreHome]],Table1[[#This Row],[ScoreHome]]-Table1[[#This Row],[ScoreAway]])</f>
        <v>-5</v>
      </c>
      <c r="O11151">
        <f>IF(Table1[[#This Row],[SpreadActual]]&lt;Table1[[#This Row],[SpreadFavorite]],1,0)</f>
        <v>1</v>
      </c>
      <c r="P11151">
        <v>43.5</v>
      </c>
      <c r="Q11151" t="s">
        <v>203</v>
      </c>
      <c r="R11151" t="b">
        <v>0</v>
      </c>
      <c r="S11151">
        <v>88</v>
      </c>
      <c r="T11151">
        <v>6</v>
      </c>
    </row>
    <row r="11152" spans="1:22" x14ac:dyDescent="0.2">
      <c r="A11152" s="1">
        <v>41917</v>
      </c>
      <c r="B11152">
        <v>2014</v>
      </c>
      <c r="C11152">
        <f>_xlfn.MAXIFS(Table1[ScheduleWeekWritten],Table1[ScheduleSeason],Table1[[#This Row],[ScheduleSeason]])</f>
        <v>17</v>
      </c>
      <c r="D11152">
        <v>5</v>
      </c>
      <c r="E11152" cm="1">
        <f t="array" ref="E11152">_xlfn.XLOOKUP(Table1[[#This Row],[ScheduleWeekWritten]],Table3[Game],100+Table3[Increase],Table1[[#This Row],[ScheduleWeekWritten]])</f>
        <v>5</v>
      </c>
      <c r="F11152" t="b">
        <v>0</v>
      </c>
      <c r="G11152" t="s">
        <v>171</v>
      </c>
      <c r="H11152">
        <v>28</v>
      </c>
      <c r="I11152">
        <v>29</v>
      </c>
      <c r="J11152" t="s">
        <v>62</v>
      </c>
      <c r="K11152" t="s">
        <v>63</v>
      </c>
      <c r="L11152" t="str">
        <f>_xlfn.XLOOKUP(Table1[[#This Row],[TeamFavoriteID]],Table2[team_id],Table2[team_name],_xlfn.XLOOKUP(Table1[[#This Row],[TeamFavoriteID]],Table2[team_id_pfr],Table2[team_name],"Even"))</f>
        <v>Cleveland Browns</v>
      </c>
      <c r="M11152">
        <v>-1</v>
      </c>
      <c r="N11152">
        <f>IF(Table1[[#This Row],[TeamFavorite]]=Table1[[#This Row],[TeamHome]],Table1[[#This Row],[ScoreAway]]-Table1[[#This Row],[ScoreHome]],Table1[[#This Row],[ScoreHome]]-Table1[[#This Row],[ScoreAway]])</f>
        <v>-1</v>
      </c>
      <c r="O11152">
        <f>IF(Table1[[#This Row],[SpreadActual]]&lt;Table1[[#This Row],[SpreadFavorite]],1,0)</f>
        <v>0</v>
      </c>
      <c r="P11152">
        <v>44</v>
      </c>
      <c r="Q11152" t="s">
        <v>172</v>
      </c>
      <c r="R11152" t="b">
        <v>0</v>
      </c>
      <c r="S11152">
        <v>71</v>
      </c>
      <c r="T11152">
        <v>13</v>
      </c>
    </row>
    <row r="11153" spans="1:22" x14ac:dyDescent="0.2">
      <c r="A11153" s="1">
        <v>41918</v>
      </c>
      <c r="B11153">
        <v>2014</v>
      </c>
      <c r="C11153">
        <f>_xlfn.MAXIFS(Table1[ScheduleWeekWritten],Table1[ScheduleSeason],Table1[[#This Row],[ScheduleSeason]])</f>
        <v>17</v>
      </c>
      <c r="D11153">
        <v>5</v>
      </c>
      <c r="E11153" cm="1">
        <f t="array" ref="E11153">_xlfn.XLOOKUP(Table1[[#This Row],[ScheduleWeekWritten]],Table3[Game],100+Table3[Increase],Table1[[#This Row],[ScheduleWeekWritten]])</f>
        <v>5</v>
      </c>
      <c r="F11153" t="b">
        <v>0</v>
      </c>
      <c r="G11153" t="s">
        <v>61</v>
      </c>
      <c r="H11153">
        <v>17</v>
      </c>
      <c r="I11153">
        <v>27</v>
      </c>
      <c r="J11153" t="s">
        <v>128</v>
      </c>
      <c r="K11153" t="s">
        <v>132</v>
      </c>
      <c r="L11153" t="str">
        <f>_xlfn.XLOOKUP(Table1[[#This Row],[TeamFavoriteID]],Table2[team_id],Table2[team_name],_xlfn.XLOOKUP(Table1[[#This Row],[TeamFavoriteID]],Table2[team_id_pfr],Table2[team_name],"Even"))</f>
        <v>Seattle Seahawks</v>
      </c>
      <c r="M11153">
        <v>-7</v>
      </c>
      <c r="N11153">
        <f>IF(Table1[[#This Row],[TeamFavorite]]=Table1[[#This Row],[TeamHome]],Table1[[#This Row],[ScoreAway]]-Table1[[#This Row],[ScoreHome]],Table1[[#This Row],[ScoreHome]]-Table1[[#This Row],[ScoreAway]])</f>
        <v>-10</v>
      </c>
      <c r="O11153">
        <f>IF(Table1[[#This Row],[SpreadActual]]&lt;Table1[[#This Row],[SpreadFavorite]],1,0)</f>
        <v>1</v>
      </c>
      <c r="P11153">
        <v>46</v>
      </c>
      <c r="Q11153" t="s">
        <v>165</v>
      </c>
      <c r="R11153" t="b">
        <v>0</v>
      </c>
      <c r="S11153">
        <v>63</v>
      </c>
      <c r="T11153">
        <v>11</v>
      </c>
    </row>
    <row r="11154" spans="1:22" x14ac:dyDescent="0.2">
      <c r="A11154" s="1">
        <v>41921</v>
      </c>
      <c r="B11154">
        <v>2014</v>
      </c>
      <c r="C11154">
        <f>_xlfn.MAXIFS(Table1[ScheduleWeekWritten],Table1[ScheduleSeason],Table1[[#This Row],[ScheduleSeason]])</f>
        <v>17</v>
      </c>
      <c r="D11154">
        <v>6</v>
      </c>
      <c r="E11154" cm="1">
        <f t="array" ref="E11154">_xlfn.XLOOKUP(Table1[[#This Row],[ScheduleWeekWritten]],Table3[Game],100+Table3[Increase],Table1[[#This Row],[ScheduleWeekWritten]])</f>
        <v>6</v>
      </c>
      <c r="F11154" t="b">
        <v>0</v>
      </c>
      <c r="G11154" t="s">
        <v>177</v>
      </c>
      <c r="H11154">
        <v>28</v>
      </c>
      <c r="I11154">
        <v>33</v>
      </c>
      <c r="J11154" t="s">
        <v>140</v>
      </c>
      <c r="K11154" t="s">
        <v>72</v>
      </c>
      <c r="L11154" t="str">
        <f>_xlfn.XLOOKUP(Table1[[#This Row],[TeamFavoriteID]],Table2[team_id],Table2[team_name],_xlfn.XLOOKUP(Table1[[#This Row],[TeamFavoriteID]],Table2[team_id_pfr],Table2[team_name],"Even"))</f>
        <v>Baltimore Colts</v>
      </c>
      <c r="M11154">
        <v>-2.5</v>
      </c>
      <c r="N11154">
        <f>IF(Table1[[#This Row],[TeamFavorite]]=Table1[[#This Row],[TeamHome]],Table1[[#This Row],[ScoreAway]]-Table1[[#This Row],[ScoreHome]],Table1[[#This Row],[ScoreHome]]-Table1[[#This Row],[ScoreAway]])</f>
        <v>-5</v>
      </c>
      <c r="O11154">
        <f>IF(Table1[[#This Row],[SpreadActual]]&lt;Table1[[#This Row],[SpreadFavorite]],1,0)</f>
        <v>1</v>
      </c>
      <c r="P11154">
        <v>46</v>
      </c>
      <c r="Q11154" t="s">
        <v>178</v>
      </c>
      <c r="R11154" t="b">
        <v>0</v>
      </c>
      <c r="S11154">
        <v>77</v>
      </c>
      <c r="T11154">
        <v>3</v>
      </c>
      <c r="V11154" t="s">
        <v>193</v>
      </c>
    </row>
    <row r="11155" spans="1:22" x14ac:dyDescent="0.2">
      <c r="A11155" s="1">
        <v>41924</v>
      </c>
      <c r="B11155">
        <v>2014</v>
      </c>
      <c r="C11155">
        <f>_xlfn.MAXIFS(Table1[ScheduleWeekWritten],Table1[ScheduleSeason],Table1[[#This Row],[ScheduleSeason]])</f>
        <v>17</v>
      </c>
      <c r="D11155">
        <v>6</v>
      </c>
      <c r="E11155" cm="1">
        <f t="array" ref="E11155">_xlfn.XLOOKUP(Table1[[#This Row],[ScheduleWeekWritten]],Table3[Game],100+Table3[Increase],Table1[[#This Row],[ScheduleWeekWritten]])</f>
        <v>6</v>
      </c>
      <c r="F11155" t="b">
        <v>0</v>
      </c>
      <c r="G11155" t="s">
        <v>149</v>
      </c>
      <c r="H11155">
        <v>30</v>
      </c>
      <c r="I11155">
        <v>20</v>
      </c>
      <c r="J11155" t="s">
        <v>61</v>
      </c>
      <c r="K11155" t="s">
        <v>59</v>
      </c>
      <c r="L11155" t="str">
        <f>_xlfn.XLOOKUP(Table1[[#This Row],[TeamFavoriteID]],Table2[team_id],Table2[team_name],_xlfn.XLOOKUP(Table1[[#This Row],[TeamFavoriteID]],Table2[team_id_pfr],Table2[team_name],"Even"))</f>
        <v>Arizona Cardinals</v>
      </c>
      <c r="M11155">
        <v>-5</v>
      </c>
      <c r="N11155">
        <f>IF(Table1[[#This Row],[TeamFavorite]]=Table1[[#This Row],[TeamHome]],Table1[[#This Row],[ScoreAway]]-Table1[[#This Row],[ScoreHome]],Table1[[#This Row],[ScoreHome]]-Table1[[#This Row],[ScoreAway]])</f>
        <v>-10</v>
      </c>
      <c r="O11155">
        <f>IF(Table1[[#This Row],[SpreadActual]]&lt;Table1[[#This Row],[SpreadFavorite]],1,0)</f>
        <v>1</v>
      </c>
      <c r="P11155">
        <v>46.5</v>
      </c>
      <c r="Q11155" t="s">
        <v>150</v>
      </c>
      <c r="R11155" t="b">
        <v>0</v>
      </c>
      <c r="S11155">
        <v>72</v>
      </c>
      <c r="T11155">
        <v>0</v>
      </c>
      <c r="V11155" t="s">
        <v>103</v>
      </c>
    </row>
    <row r="11156" spans="1:22" x14ac:dyDescent="0.2">
      <c r="A11156" s="1">
        <v>41924</v>
      </c>
      <c r="B11156">
        <v>2014</v>
      </c>
      <c r="C11156">
        <f>_xlfn.MAXIFS(Table1[ScheduleWeekWritten],Table1[ScheduleSeason],Table1[[#This Row],[ScheduleSeason]])</f>
        <v>17</v>
      </c>
      <c r="D11156">
        <v>6</v>
      </c>
      <c r="E11156" cm="1">
        <f t="array" ref="E11156">_xlfn.XLOOKUP(Table1[[#This Row],[ScheduleWeekWritten]],Table3[Game],100+Table3[Increase],Table1[[#This Row],[ScheduleWeekWritten]])</f>
        <v>6</v>
      </c>
      <c r="F11156" t="b">
        <v>0</v>
      </c>
      <c r="G11156" t="s">
        <v>38</v>
      </c>
      <c r="H11156">
        <v>13</v>
      </c>
      <c r="I11156">
        <v>27</v>
      </c>
      <c r="J11156" t="s">
        <v>46</v>
      </c>
      <c r="K11156" t="s">
        <v>109</v>
      </c>
      <c r="L11156" t="str">
        <f>_xlfn.XLOOKUP(Table1[[#This Row],[TeamFavoriteID]],Table2[team_id],Table2[team_name],_xlfn.XLOOKUP(Table1[[#This Row],[TeamFavoriteID]],Table2[team_id_pfr],Table2[team_name],"Even"))</f>
        <v>Atlanta Falcons</v>
      </c>
      <c r="M11156">
        <v>-3.5</v>
      </c>
      <c r="N11156">
        <f>IF(Table1[[#This Row],[TeamFavorite]]=Table1[[#This Row],[TeamHome]],Table1[[#This Row],[ScoreAway]]-Table1[[#This Row],[ScoreHome]],Table1[[#This Row],[ScoreHome]]-Table1[[#This Row],[ScoreAway]])</f>
        <v>14</v>
      </c>
      <c r="O11156">
        <f>IF(Table1[[#This Row],[SpreadActual]]&lt;Table1[[#This Row],[SpreadFavorite]],1,0)</f>
        <v>0</v>
      </c>
      <c r="P11156">
        <v>56</v>
      </c>
      <c r="Q11156" t="s">
        <v>148</v>
      </c>
      <c r="R11156" t="b">
        <v>0</v>
      </c>
      <c r="S11156">
        <v>72</v>
      </c>
      <c r="T11156">
        <v>0</v>
      </c>
      <c r="V11156" t="s">
        <v>103</v>
      </c>
    </row>
    <row r="11157" spans="1:22" x14ac:dyDescent="0.2">
      <c r="A11157" s="1">
        <v>41924</v>
      </c>
      <c r="B11157">
        <v>2014</v>
      </c>
      <c r="C11157">
        <f>_xlfn.MAXIFS(Table1[ScheduleWeekWritten],Table1[ScheduleSeason],Table1[[#This Row],[ScheduleSeason]])</f>
        <v>17</v>
      </c>
      <c r="D11157">
        <v>6</v>
      </c>
      <c r="E11157" cm="1">
        <f t="array" ref="E11157">_xlfn.XLOOKUP(Table1[[#This Row],[ScheduleWeekWritten]],Table3[Game],100+Table3[Increase],Table1[[#This Row],[ScheduleWeekWritten]])</f>
        <v>6</v>
      </c>
      <c r="F11157" t="b">
        <v>0</v>
      </c>
      <c r="G11157" t="s">
        <v>28</v>
      </c>
      <c r="H11157">
        <v>22</v>
      </c>
      <c r="I11157">
        <v>37</v>
      </c>
      <c r="J11157" t="s">
        <v>115</v>
      </c>
      <c r="K11157" t="s">
        <v>43</v>
      </c>
      <c r="L11157" t="str">
        <f>_xlfn.XLOOKUP(Table1[[#This Row],[TeamFavoriteID]],Table2[team_id],Table2[team_name],_xlfn.XLOOKUP(Table1[[#This Row],[TeamFavoriteID]],Table2[team_id_pfr],Table2[team_name],"Even"))</f>
        <v>Buffalo Bills</v>
      </c>
      <c r="M11157">
        <v>-1</v>
      </c>
      <c r="N11157">
        <f>IF(Table1[[#This Row],[TeamFavorite]]=Table1[[#This Row],[TeamHome]],Table1[[#This Row],[ScoreAway]]-Table1[[#This Row],[ScoreHome]],Table1[[#This Row],[ScoreHome]]-Table1[[#This Row],[ScoreAway]])</f>
        <v>15</v>
      </c>
      <c r="O11157">
        <f>IF(Table1[[#This Row],[SpreadActual]]&lt;Table1[[#This Row],[SpreadFavorite]],1,0)</f>
        <v>0</v>
      </c>
      <c r="P11157">
        <v>44.5</v>
      </c>
      <c r="Q11157" t="s">
        <v>123</v>
      </c>
      <c r="R11157" t="b">
        <v>0</v>
      </c>
      <c r="S11157">
        <v>59</v>
      </c>
      <c r="T11157">
        <v>3</v>
      </c>
    </row>
    <row r="11158" spans="1:22" x14ac:dyDescent="0.2">
      <c r="A11158" s="1">
        <v>41924</v>
      </c>
      <c r="B11158">
        <v>2014</v>
      </c>
      <c r="C11158">
        <f>_xlfn.MAXIFS(Table1[ScheduleWeekWritten],Table1[ScheduleSeason],Table1[[#This Row],[ScheduleSeason]])</f>
        <v>17</v>
      </c>
      <c r="D11158">
        <v>6</v>
      </c>
      <c r="E11158" cm="1">
        <f t="array" ref="E11158">_xlfn.XLOOKUP(Table1[[#This Row],[ScheduleWeekWritten]],Table3[Game],100+Table3[Increase],Table1[[#This Row],[ScheduleWeekWritten]])</f>
        <v>6</v>
      </c>
      <c r="F11158" t="b">
        <v>0</v>
      </c>
      <c r="G11158" t="s">
        <v>101</v>
      </c>
      <c r="H11158">
        <v>37</v>
      </c>
      <c r="I11158">
        <v>37</v>
      </c>
      <c r="J11158" t="s">
        <v>152</v>
      </c>
      <c r="K11158" t="s">
        <v>104</v>
      </c>
      <c r="L11158" t="str">
        <f>_xlfn.XLOOKUP(Table1[[#This Row],[TeamFavoriteID]],Table2[team_id],Table2[team_name],_xlfn.XLOOKUP(Table1[[#This Row],[TeamFavoriteID]],Table2[team_id_pfr],Table2[team_name],"Even"))</f>
        <v>Cincinnati Bengals</v>
      </c>
      <c r="M11158">
        <v>-7</v>
      </c>
      <c r="N11158">
        <f>IF(Table1[[#This Row],[TeamFavorite]]=Table1[[#This Row],[TeamHome]],Table1[[#This Row],[ScoreAway]]-Table1[[#This Row],[ScoreHome]],Table1[[#This Row],[ScoreHome]]-Table1[[#This Row],[ScoreAway]])</f>
        <v>0</v>
      </c>
      <c r="O11158">
        <f>IF(Table1[[#This Row],[SpreadActual]]&lt;Table1[[#This Row],[SpreadFavorite]],1,0)</f>
        <v>0</v>
      </c>
      <c r="P11158">
        <v>44</v>
      </c>
      <c r="Q11158" t="s">
        <v>173</v>
      </c>
      <c r="R11158" t="b">
        <v>0</v>
      </c>
      <c r="S11158">
        <v>62</v>
      </c>
      <c r="T11158">
        <v>6</v>
      </c>
    </row>
    <row r="11159" spans="1:22" x14ac:dyDescent="0.2">
      <c r="A11159" s="1">
        <v>41924</v>
      </c>
      <c r="B11159">
        <v>2014</v>
      </c>
      <c r="C11159">
        <f>_xlfn.MAXIFS(Table1[ScheduleWeekWritten],Table1[ScheduleSeason],Table1[[#This Row],[ScheduleSeason]])</f>
        <v>17</v>
      </c>
      <c r="D11159">
        <v>6</v>
      </c>
      <c r="E11159" cm="1">
        <f t="array" ref="E11159">_xlfn.XLOOKUP(Table1[[#This Row],[ScheduleWeekWritten]],Table3[Game],100+Table3[Increase],Table1[[#This Row],[ScheduleWeekWritten]])</f>
        <v>6</v>
      </c>
      <c r="F11159" t="b">
        <v>0</v>
      </c>
      <c r="G11159" t="s">
        <v>62</v>
      </c>
      <c r="H11159">
        <v>31</v>
      </c>
      <c r="I11159">
        <v>10</v>
      </c>
      <c r="J11159" t="s">
        <v>49</v>
      </c>
      <c r="K11159" t="s">
        <v>63</v>
      </c>
      <c r="L11159" t="str">
        <f>_xlfn.XLOOKUP(Table1[[#This Row],[TeamFavoriteID]],Table2[team_id],Table2[team_name],_xlfn.XLOOKUP(Table1[[#This Row],[TeamFavoriteID]],Table2[team_id_pfr],Table2[team_name],"Even"))</f>
        <v>Cleveland Browns</v>
      </c>
      <c r="M11159">
        <v>-2.5</v>
      </c>
      <c r="N11159">
        <f>IF(Table1[[#This Row],[TeamFavorite]]=Table1[[#This Row],[TeamHome]],Table1[[#This Row],[ScoreAway]]-Table1[[#This Row],[ScoreHome]],Table1[[#This Row],[ScoreHome]]-Table1[[#This Row],[ScoreAway]])</f>
        <v>-21</v>
      </c>
      <c r="O11159">
        <f>IF(Table1[[#This Row],[SpreadActual]]&lt;Table1[[#This Row],[SpreadFavorite]],1,0)</f>
        <v>1</v>
      </c>
      <c r="P11159">
        <v>46.5</v>
      </c>
      <c r="Q11159" t="s">
        <v>170</v>
      </c>
      <c r="R11159" t="b">
        <v>0</v>
      </c>
      <c r="S11159">
        <v>64</v>
      </c>
      <c r="T11159">
        <v>7</v>
      </c>
    </row>
    <row r="11160" spans="1:22" x14ac:dyDescent="0.2">
      <c r="A11160" s="1">
        <v>41924</v>
      </c>
      <c r="B11160">
        <v>2014</v>
      </c>
      <c r="C11160">
        <f>_xlfn.MAXIFS(Table1[ScheduleWeekWritten],Table1[ScheduleSeason],Table1[[#This Row],[ScheduleSeason]])</f>
        <v>17</v>
      </c>
      <c r="D11160">
        <v>6</v>
      </c>
      <c r="E11160" cm="1">
        <f t="array" ref="E11160">_xlfn.XLOOKUP(Table1[[#This Row],[ScheduleWeekWritten]],Table3[Game],100+Table3[Increase],Table1[[#This Row],[ScheduleWeekWritten]])</f>
        <v>6</v>
      </c>
      <c r="F11160" t="b">
        <v>0</v>
      </c>
      <c r="G11160" t="s">
        <v>19</v>
      </c>
      <c r="H11160">
        <v>24</v>
      </c>
      <c r="I11160">
        <v>27</v>
      </c>
      <c r="J11160" t="s">
        <v>33</v>
      </c>
      <c r="K11160" t="s">
        <v>35</v>
      </c>
      <c r="L11160" t="str">
        <f>_xlfn.XLOOKUP(Table1[[#This Row],[TeamFavoriteID]],Table2[team_id],Table2[team_name],_xlfn.XLOOKUP(Table1[[#This Row],[TeamFavoriteID]],Table2[team_id_pfr],Table2[team_name],"Even"))</f>
        <v>Green Bay Packers</v>
      </c>
      <c r="M11160">
        <v>-1.5</v>
      </c>
      <c r="N11160">
        <f>IF(Table1[[#This Row],[TeamFavorite]]=Table1[[#This Row],[TeamHome]],Table1[[#This Row],[ScoreAway]]-Table1[[#This Row],[ScoreHome]],Table1[[#This Row],[ScoreHome]]-Table1[[#This Row],[ScoreAway]])</f>
        <v>-3</v>
      </c>
      <c r="O11160">
        <f>IF(Table1[[#This Row],[SpreadActual]]&lt;Table1[[#This Row],[SpreadFavorite]],1,0)</f>
        <v>1</v>
      </c>
      <c r="P11160">
        <v>47</v>
      </c>
      <c r="Q11160" t="s">
        <v>143</v>
      </c>
      <c r="R11160" t="b">
        <v>0</v>
      </c>
      <c r="S11160">
        <v>88</v>
      </c>
      <c r="T11160">
        <v>12</v>
      </c>
    </row>
    <row r="11161" spans="1:22" x14ac:dyDescent="0.2">
      <c r="A11161" s="1">
        <v>41924</v>
      </c>
      <c r="B11161">
        <v>2014</v>
      </c>
      <c r="C11161">
        <f>_xlfn.MAXIFS(Table1[ScheduleWeekWritten],Table1[ScheduleSeason],Table1[[#This Row],[ScheduleSeason]])</f>
        <v>17</v>
      </c>
      <c r="D11161">
        <v>6</v>
      </c>
      <c r="E11161" cm="1">
        <f t="array" ref="E11161">_xlfn.XLOOKUP(Table1[[#This Row],[ScheduleWeekWritten]],Table3[Game],100+Table3[Increase],Table1[[#This Row],[ScheduleWeekWritten]])</f>
        <v>6</v>
      </c>
      <c r="F11161" t="b">
        <v>0</v>
      </c>
      <c r="G11161" t="s">
        <v>54</v>
      </c>
      <c r="H11161">
        <v>3</v>
      </c>
      <c r="I11161">
        <v>17</v>
      </c>
      <c r="J11161" t="s">
        <v>45</v>
      </c>
      <c r="K11161" t="s">
        <v>55</v>
      </c>
      <c r="L11161" t="str">
        <f>_xlfn.XLOOKUP(Table1[[#This Row],[TeamFavoriteID]],Table2[team_id],Table2[team_name],_xlfn.XLOOKUP(Table1[[#This Row],[TeamFavoriteID]],Table2[team_id_pfr],Table2[team_name],"Even"))</f>
        <v>Minnesota Vikings</v>
      </c>
      <c r="M11161">
        <v>-1</v>
      </c>
      <c r="N11161">
        <f>IF(Table1[[#This Row],[TeamFavorite]]=Table1[[#This Row],[TeamHome]],Table1[[#This Row],[ScoreAway]]-Table1[[#This Row],[ScoreHome]],Table1[[#This Row],[ScoreHome]]-Table1[[#This Row],[ScoreAway]])</f>
        <v>14</v>
      </c>
      <c r="O11161">
        <f>IF(Table1[[#This Row],[SpreadActual]]&lt;Table1[[#This Row],[SpreadFavorite]],1,0)</f>
        <v>0</v>
      </c>
      <c r="P11161">
        <v>43</v>
      </c>
      <c r="Q11161" t="s">
        <v>198</v>
      </c>
      <c r="R11161" t="b">
        <v>0</v>
      </c>
      <c r="S11161">
        <v>61</v>
      </c>
      <c r="T11161">
        <v>20</v>
      </c>
    </row>
    <row r="11162" spans="1:22" x14ac:dyDescent="0.2">
      <c r="A11162" s="1">
        <v>41924</v>
      </c>
      <c r="B11162">
        <v>2014</v>
      </c>
      <c r="C11162">
        <f>_xlfn.MAXIFS(Table1[ScheduleWeekWritten],Table1[ScheduleSeason],Table1[[#This Row],[ScheduleSeason]])</f>
        <v>17</v>
      </c>
      <c r="D11162">
        <v>6</v>
      </c>
      <c r="E11162" cm="1">
        <f t="array" ref="E11162">_xlfn.XLOOKUP(Table1[[#This Row],[ScheduleWeekWritten]],Table3[Game],100+Table3[Increase],Table1[[#This Row],[ScheduleWeekWritten]])</f>
        <v>6</v>
      </c>
      <c r="F11162" t="b">
        <v>0</v>
      </c>
      <c r="G11162" t="s">
        <v>31</v>
      </c>
      <c r="H11162">
        <v>17</v>
      </c>
      <c r="I11162">
        <v>31</v>
      </c>
      <c r="J11162" t="s">
        <v>24</v>
      </c>
      <c r="K11162" t="s">
        <v>88</v>
      </c>
      <c r="L11162" t="str">
        <f>_xlfn.XLOOKUP(Table1[[#This Row],[TeamFavoriteID]],Table2[team_id],Table2[team_name],_xlfn.XLOOKUP(Table1[[#This Row],[TeamFavoriteID]],Table2[team_id_pfr],Table2[team_name],"Even"))</f>
        <v>Denver Broncos</v>
      </c>
      <c r="M11162">
        <v>-10</v>
      </c>
      <c r="N11162">
        <f>IF(Table1[[#This Row],[TeamFavorite]]=Table1[[#This Row],[TeamHome]],Table1[[#This Row],[ScoreAway]]-Table1[[#This Row],[ScoreHome]],Table1[[#This Row],[ScoreHome]]-Table1[[#This Row],[ScoreAway]])</f>
        <v>-14</v>
      </c>
      <c r="O11162">
        <f>IF(Table1[[#This Row],[SpreadActual]]&lt;Table1[[#This Row],[SpreadFavorite]],1,0)</f>
        <v>1</v>
      </c>
      <c r="P11162">
        <v>47.5</v>
      </c>
      <c r="Q11162" t="s">
        <v>197</v>
      </c>
      <c r="R11162" t="b">
        <v>0</v>
      </c>
      <c r="S11162">
        <v>64</v>
      </c>
      <c r="T11162">
        <v>3</v>
      </c>
    </row>
    <row r="11163" spans="1:22" x14ac:dyDescent="0.2">
      <c r="A11163" s="1">
        <v>41924</v>
      </c>
      <c r="B11163">
        <v>2014</v>
      </c>
      <c r="C11163">
        <f>_xlfn.MAXIFS(Table1[ScheduleWeekWritten],Table1[ScheduleSeason],Table1[[#This Row],[ScheduleSeason]])</f>
        <v>17</v>
      </c>
      <c r="D11163">
        <v>6</v>
      </c>
      <c r="E11163" cm="1">
        <f t="array" ref="E11163">_xlfn.XLOOKUP(Table1[[#This Row],[ScheduleWeekWritten]],Table3[Game],100+Table3[Increase],Table1[[#This Row],[ScheduleWeekWritten]])</f>
        <v>6</v>
      </c>
      <c r="F11163" t="b">
        <v>0</v>
      </c>
      <c r="G11163" t="s">
        <v>20</v>
      </c>
      <c r="H11163">
        <v>28</v>
      </c>
      <c r="I11163">
        <v>31</v>
      </c>
      <c r="J11163" t="s">
        <v>27</v>
      </c>
      <c r="K11163" t="s">
        <v>29</v>
      </c>
      <c r="L11163" t="str">
        <f>_xlfn.XLOOKUP(Table1[[#This Row],[TeamFavoriteID]],Table2[team_id],Table2[team_name],_xlfn.XLOOKUP(Table1[[#This Row],[TeamFavoriteID]],Table2[team_id_pfr],Table2[team_name],"Even"))</f>
        <v>Los Angeles Chargers</v>
      </c>
      <c r="M11163">
        <v>-7</v>
      </c>
      <c r="N11163">
        <f>IF(Table1[[#This Row],[TeamFavorite]]=Table1[[#This Row],[TeamHome]],Table1[[#This Row],[ScoreAway]]-Table1[[#This Row],[ScoreHome]],Table1[[#This Row],[ScoreHome]]-Table1[[#This Row],[ScoreAway]])</f>
        <v>-3</v>
      </c>
      <c r="O11163">
        <f>IF(Table1[[#This Row],[SpreadActual]]&lt;Table1[[#This Row],[SpreadFavorite]],1,0)</f>
        <v>0</v>
      </c>
      <c r="P11163">
        <v>44</v>
      </c>
      <c r="Q11163" t="s">
        <v>76</v>
      </c>
      <c r="R11163" t="b">
        <v>0</v>
      </c>
      <c r="S11163">
        <v>86</v>
      </c>
      <c r="T11163">
        <v>7</v>
      </c>
    </row>
    <row r="11164" spans="1:22" x14ac:dyDescent="0.2">
      <c r="A11164" s="1">
        <v>41924</v>
      </c>
      <c r="B11164">
        <v>2014</v>
      </c>
      <c r="C11164">
        <f>_xlfn.MAXIFS(Table1[ScheduleWeekWritten],Table1[ScheduleSeason],Table1[[#This Row],[ScheduleSeason]])</f>
        <v>17</v>
      </c>
      <c r="D11164">
        <v>6</v>
      </c>
      <c r="E11164" cm="1">
        <f t="array" ref="E11164">_xlfn.XLOOKUP(Table1[[#This Row],[ScheduleWeekWritten]],Table3[Game],100+Table3[Increase],Table1[[#This Row],[ScheduleWeekWritten]])</f>
        <v>6</v>
      </c>
      <c r="F11164" t="b">
        <v>0</v>
      </c>
      <c r="G11164" t="s">
        <v>58</v>
      </c>
      <c r="H11164">
        <v>27</v>
      </c>
      <c r="I11164">
        <v>0</v>
      </c>
      <c r="J11164" t="s">
        <v>50</v>
      </c>
      <c r="K11164" t="s">
        <v>77</v>
      </c>
      <c r="L11164" t="str">
        <f>_xlfn.XLOOKUP(Table1[[#This Row],[TeamFavoriteID]],Table2[team_id],Table2[team_name],_xlfn.XLOOKUP(Table1[[#This Row],[TeamFavoriteID]],Table2[team_id_pfr],Table2[team_name],"Even"))</f>
        <v>Philadelphia Eagles</v>
      </c>
      <c r="M11164">
        <v>-1</v>
      </c>
      <c r="N11164">
        <f>IF(Table1[[#This Row],[TeamFavorite]]=Table1[[#This Row],[TeamHome]],Table1[[#This Row],[ScoreAway]]-Table1[[#This Row],[ScoreHome]],Table1[[#This Row],[ScoreHome]]-Table1[[#This Row],[ScoreAway]])</f>
        <v>-27</v>
      </c>
      <c r="O11164">
        <f>IF(Table1[[#This Row],[SpreadActual]]&lt;Table1[[#This Row],[SpreadFavorite]],1,0)</f>
        <v>1</v>
      </c>
      <c r="P11164">
        <v>51</v>
      </c>
      <c r="Q11164" t="s">
        <v>183</v>
      </c>
      <c r="R11164" t="b">
        <v>0</v>
      </c>
      <c r="S11164">
        <v>57</v>
      </c>
      <c r="T11164">
        <v>5</v>
      </c>
    </row>
    <row r="11165" spans="1:22" x14ac:dyDescent="0.2">
      <c r="A11165" s="1">
        <v>41924</v>
      </c>
      <c r="B11165">
        <v>2014</v>
      </c>
      <c r="C11165">
        <f>_xlfn.MAXIFS(Table1[ScheduleWeekWritten],Table1[ScheduleSeason],Table1[[#This Row],[ScheduleSeason]])</f>
        <v>17</v>
      </c>
      <c r="D11165">
        <v>6</v>
      </c>
      <c r="E11165" cm="1">
        <f t="array" ref="E11165">_xlfn.XLOOKUP(Table1[[#This Row],[ScheduleWeekWritten]],Table3[Game],100+Table3[Increase],Table1[[#This Row],[ScheduleWeekWritten]])</f>
        <v>6</v>
      </c>
      <c r="F11165" t="b">
        <v>0</v>
      </c>
      <c r="G11165" t="s">
        <v>128</v>
      </c>
      <c r="H11165">
        <v>23</v>
      </c>
      <c r="I11165">
        <v>30</v>
      </c>
      <c r="J11165" t="s">
        <v>67</v>
      </c>
      <c r="K11165" t="s">
        <v>132</v>
      </c>
      <c r="L11165" t="str">
        <f>_xlfn.XLOOKUP(Table1[[#This Row],[TeamFavoriteID]],Table2[team_id],Table2[team_name],_xlfn.XLOOKUP(Table1[[#This Row],[TeamFavoriteID]],Table2[team_id_pfr],Table2[team_name],"Even"))</f>
        <v>Seattle Seahawks</v>
      </c>
      <c r="M11165">
        <v>-10</v>
      </c>
      <c r="N11165">
        <f>IF(Table1[[#This Row],[TeamFavorite]]=Table1[[#This Row],[TeamHome]],Table1[[#This Row],[ScoreAway]]-Table1[[#This Row],[ScoreHome]],Table1[[#This Row],[ScoreHome]]-Table1[[#This Row],[ScoreAway]])</f>
        <v>7</v>
      </c>
      <c r="O11165">
        <f>IF(Table1[[#This Row],[SpreadActual]]&lt;Table1[[#This Row],[SpreadFavorite]],1,0)</f>
        <v>0</v>
      </c>
      <c r="P11165">
        <v>47</v>
      </c>
      <c r="Q11165" t="s">
        <v>180</v>
      </c>
      <c r="R11165" t="b">
        <v>0</v>
      </c>
      <c r="S11165">
        <v>66</v>
      </c>
      <c r="T11165">
        <v>5</v>
      </c>
    </row>
    <row r="11166" spans="1:22" x14ac:dyDescent="0.2">
      <c r="A11166" s="1">
        <v>41924</v>
      </c>
      <c r="B11166">
        <v>2014</v>
      </c>
      <c r="C11166">
        <f>_xlfn.MAXIFS(Table1[ScheduleWeekWritten],Table1[ScheduleSeason],Table1[[#This Row],[ScheduleSeason]])</f>
        <v>17</v>
      </c>
      <c r="D11166">
        <v>6</v>
      </c>
      <c r="E11166" cm="1">
        <f t="array" ref="E11166">_xlfn.XLOOKUP(Table1[[#This Row],[ScheduleWeekWritten]],Table3[Game],100+Table3[Increase],Table1[[#This Row],[ScheduleWeekWritten]])</f>
        <v>6</v>
      </c>
      <c r="F11166" t="b">
        <v>0</v>
      </c>
      <c r="G11166" t="s">
        <v>127</v>
      </c>
      <c r="H11166">
        <v>17</v>
      </c>
      <c r="I11166">
        <v>48</v>
      </c>
      <c r="J11166" t="s">
        <v>158</v>
      </c>
      <c r="K11166" t="s">
        <v>159</v>
      </c>
      <c r="L11166" t="str">
        <f>_xlfn.XLOOKUP(Table1[[#This Row],[TeamFavoriteID]],Table2[team_id],Table2[team_name],_xlfn.XLOOKUP(Table1[[#This Row],[TeamFavoriteID]],Table2[team_id_pfr],Table2[team_name],"Even"))</f>
        <v>Baltimore Ravens</v>
      </c>
      <c r="M11166">
        <v>-3.5</v>
      </c>
      <c r="N11166">
        <f>IF(Table1[[#This Row],[TeamFavorite]]=Table1[[#This Row],[TeamHome]],Table1[[#This Row],[ScoreAway]]-Table1[[#This Row],[ScoreHome]],Table1[[#This Row],[ScoreHome]]-Table1[[#This Row],[ScoreAway]])</f>
        <v>-31</v>
      </c>
      <c r="O11166">
        <f>IF(Table1[[#This Row],[SpreadActual]]&lt;Table1[[#This Row],[SpreadFavorite]],1,0)</f>
        <v>1</v>
      </c>
      <c r="P11166">
        <v>44.5</v>
      </c>
      <c r="Q11166" t="s">
        <v>168</v>
      </c>
      <c r="R11166" t="b">
        <v>0</v>
      </c>
      <c r="S11166">
        <v>87</v>
      </c>
      <c r="T11166">
        <v>4</v>
      </c>
    </row>
    <row r="11167" spans="1:22" x14ac:dyDescent="0.2">
      <c r="A11167" s="1">
        <v>41924</v>
      </c>
      <c r="B11167">
        <v>2014</v>
      </c>
      <c r="C11167">
        <f>_xlfn.MAXIFS(Table1[ScheduleWeekWritten],Table1[ScheduleSeason],Table1[[#This Row],[ScheduleSeason]])</f>
        <v>17</v>
      </c>
      <c r="D11167">
        <v>6</v>
      </c>
      <c r="E11167" cm="1">
        <f t="array" ref="E11167">_xlfn.XLOOKUP(Table1[[#This Row],[ScheduleWeekWritten]],Table3[Game],100+Table3[Increase],Table1[[#This Row],[ScheduleWeekWritten]])</f>
        <v>6</v>
      </c>
      <c r="F11167" t="b">
        <v>0</v>
      </c>
      <c r="G11167" t="s">
        <v>171</v>
      </c>
      <c r="H11167">
        <v>16</v>
      </c>
      <c r="I11167">
        <v>14</v>
      </c>
      <c r="J11167" t="s">
        <v>154</v>
      </c>
      <c r="K11167" t="s">
        <v>25</v>
      </c>
      <c r="L11167" t="str">
        <f>_xlfn.XLOOKUP(Table1[[#This Row],[TeamFavoriteID]],Table2[team_id],Table2[team_name],_xlfn.XLOOKUP(Table1[[#This Row],[TeamFavoriteID]],Table2[team_id_pfr],Table2[team_name],"Even"))</f>
        <v>Houston Oilers</v>
      </c>
      <c r="M11167">
        <v>-4</v>
      </c>
      <c r="N11167">
        <f>IF(Table1[[#This Row],[TeamFavorite]]=Table1[[#This Row],[TeamHome]],Table1[[#This Row],[ScoreAway]]-Table1[[#This Row],[ScoreHome]],Table1[[#This Row],[ScoreHome]]-Table1[[#This Row],[ScoreAway]])</f>
        <v>2</v>
      </c>
      <c r="O11167">
        <f>IF(Table1[[#This Row],[SpreadActual]]&lt;Table1[[#This Row],[SpreadFavorite]],1,0)</f>
        <v>0</v>
      </c>
      <c r="P11167">
        <v>42.5</v>
      </c>
      <c r="Q11167" t="s">
        <v>172</v>
      </c>
      <c r="R11167" t="b">
        <v>0</v>
      </c>
      <c r="S11167">
        <v>74</v>
      </c>
      <c r="T11167">
        <v>7</v>
      </c>
    </row>
    <row r="11168" spans="1:22" x14ac:dyDescent="0.2">
      <c r="A11168" s="1">
        <v>41925</v>
      </c>
      <c r="B11168">
        <v>2014</v>
      </c>
      <c r="C11168">
        <f>_xlfn.MAXIFS(Table1[ScheduleWeekWritten],Table1[ScheduleSeason],Table1[[#This Row],[ScheduleSeason]])</f>
        <v>17</v>
      </c>
      <c r="D11168">
        <v>6</v>
      </c>
      <c r="E11168" cm="1">
        <f t="array" ref="E11168">_xlfn.XLOOKUP(Table1[[#This Row],[ScheduleWeekWritten]],Table3[Game],100+Table3[Increase],Table1[[#This Row],[ScheduleWeekWritten]])</f>
        <v>6</v>
      </c>
      <c r="F11168" t="b">
        <v>0</v>
      </c>
      <c r="G11168" t="s">
        <v>153</v>
      </c>
      <c r="H11168">
        <v>17</v>
      </c>
      <c r="I11168">
        <v>31</v>
      </c>
      <c r="J11168" t="s">
        <v>53</v>
      </c>
      <c r="K11168" t="s">
        <v>87</v>
      </c>
      <c r="L11168" t="str">
        <f>_xlfn.XLOOKUP(Table1[[#This Row],[TeamFavoriteID]],Table2[team_id],Table2[team_name],_xlfn.XLOOKUP(Table1[[#This Row],[TeamFavoriteID]],Table2[team_id_pfr],Table2[team_name],"Even"))</f>
        <v>San Francisco 49ers</v>
      </c>
      <c r="M11168">
        <v>-3.5</v>
      </c>
      <c r="N11168">
        <f>IF(Table1[[#This Row],[TeamFavorite]]=Table1[[#This Row],[TeamHome]],Table1[[#This Row],[ScoreAway]]-Table1[[#This Row],[ScoreHome]],Table1[[#This Row],[ScoreHome]]-Table1[[#This Row],[ScoreAway]])</f>
        <v>-14</v>
      </c>
      <c r="O11168">
        <f>IF(Table1[[#This Row],[SpreadActual]]&lt;Table1[[#This Row],[SpreadFavorite]],1,0)</f>
        <v>1</v>
      </c>
      <c r="P11168">
        <v>44.5</v>
      </c>
      <c r="Q11168" t="s">
        <v>157</v>
      </c>
      <c r="R11168" t="b">
        <v>0</v>
      </c>
      <c r="S11168">
        <v>72</v>
      </c>
      <c r="T11168">
        <v>0</v>
      </c>
      <c r="V11168" t="s">
        <v>103</v>
      </c>
    </row>
    <row r="11169" spans="1:22" x14ac:dyDescent="0.2">
      <c r="A11169" s="1">
        <v>41928</v>
      </c>
      <c r="B11169">
        <v>2014</v>
      </c>
      <c r="C11169">
        <f>_xlfn.MAXIFS(Table1[ScheduleWeekWritten],Table1[ScheduleSeason],Table1[[#This Row],[ScheduleSeason]])</f>
        <v>17</v>
      </c>
      <c r="D11169">
        <v>7</v>
      </c>
      <c r="E11169" cm="1">
        <f t="array" ref="E11169">_xlfn.XLOOKUP(Table1[[#This Row],[ScheduleWeekWritten]],Table3[Game],100+Table3[Increase],Table1[[#This Row],[ScheduleWeekWritten]])</f>
        <v>7</v>
      </c>
      <c r="F11169" t="b">
        <v>0</v>
      </c>
      <c r="G11169" t="s">
        <v>115</v>
      </c>
      <c r="H11169">
        <v>27</v>
      </c>
      <c r="I11169">
        <v>25</v>
      </c>
      <c r="J11169" t="s">
        <v>31</v>
      </c>
      <c r="K11169" t="s">
        <v>70</v>
      </c>
      <c r="L11169" t="str">
        <f>_xlfn.XLOOKUP(Table1[[#This Row],[TeamFavoriteID]],Table2[team_id],Table2[team_name],_xlfn.XLOOKUP(Table1[[#This Row],[TeamFavoriteID]],Table2[team_id_pfr],Table2[team_name],"Even"))</f>
        <v>Boston Patriots</v>
      </c>
      <c r="M11169">
        <v>-9.5</v>
      </c>
      <c r="N11169">
        <f>IF(Table1[[#This Row],[TeamFavorite]]=Table1[[#This Row],[TeamHome]],Table1[[#This Row],[ScoreAway]]-Table1[[#This Row],[ScoreHome]],Table1[[#This Row],[ScoreHome]]-Table1[[#This Row],[ScoreAway]])</f>
        <v>2</v>
      </c>
      <c r="O11169">
        <f>IF(Table1[[#This Row],[SpreadActual]]&lt;Table1[[#This Row],[SpreadFavorite]],1,0)</f>
        <v>0</v>
      </c>
      <c r="P11169">
        <v>44.5</v>
      </c>
      <c r="Q11169" t="s">
        <v>179</v>
      </c>
      <c r="R11169" t="b">
        <v>0</v>
      </c>
      <c r="S11169">
        <v>63</v>
      </c>
      <c r="T11169">
        <v>5</v>
      </c>
    </row>
    <row r="11170" spans="1:22" x14ac:dyDescent="0.2">
      <c r="A11170" s="1">
        <v>41931</v>
      </c>
      <c r="B11170">
        <v>2014</v>
      </c>
      <c r="C11170">
        <f>_xlfn.MAXIFS(Table1[ScheduleWeekWritten],Table1[ScheduleSeason],Table1[[#This Row],[ScheduleSeason]])</f>
        <v>17</v>
      </c>
      <c r="D11170">
        <v>7</v>
      </c>
      <c r="E11170" cm="1">
        <f t="array" ref="E11170">_xlfn.XLOOKUP(Table1[[#This Row],[ScheduleWeekWritten]],Table3[Game],100+Table3[Increase],Table1[[#This Row],[ScheduleWeekWritten]])</f>
        <v>7</v>
      </c>
      <c r="F11170" t="b">
        <v>0</v>
      </c>
      <c r="G11170" t="s">
        <v>158</v>
      </c>
      <c r="H11170">
        <v>29</v>
      </c>
      <c r="I11170">
        <v>7</v>
      </c>
      <c r="J11170" t="s">
        <v>38</v>
      </c>
      <c r="K11170" t="s">
        <v>159</v>
      </c>
      <c r="L11170" t="str">
        <f>_xlfn.XLOOKUP(Table1[[#This Row],[TeamFavoriteID]],Table2[team_id],Table2[team_name],_xlfn.XLOOKUP(Table1[[#This Row],[TeamFavoriteID]],Table2[team_id_pfr],Table2[team_name],"Even"))</f>
        <v>Baltimore Ravens</v>
      </c>
      <c r="M11170">
        <v>-7</v>
      </c>
      <c r="N11170">
        <f>IF(Table1[[#This Row],[TeamFavorite]]=Table1[[#This Row],[TeamHome]],Table1[[#This Row],[ScoreAway]]-Table1[[#This Row],[ScoreHome]],Table1[[#This Row],[ScoreHome]]-Table1[[#This Row],[ScoreAway]])</f>
        <v>-22</v>
      </c>
      <c r="O11170">
        <f>IF(Table1[[#This Row],[SpreadActual]]&lt;Table1[[#This Row],[SpreadFavorite]],1,0)</f>
        <v>1</v>
      </c>
      <c r="P11170">
        <v>50</v>
      </c>
      <c r="Q11170" t="s">
        <v>166</v>
      </c>
      <c r="R11170" t="b">
        <v>0</v>
      </c>
      <c r="S11170">
        <v>57</v>
      </c>
      <c r="T11170">
        <v>0</v>
      </c>
    </row>
    <row r="11171" spans="1:22" x14ac:dyDescent="0.2">
      <c r="A11171" s="1">
        <v>41931</v>
      </c>
      <c r="B11171">
        <v>2014</v>
      </c>
      <c r="C11171">
        <f>_xlfn.MAXIFS(Table1[ScheduleWeekWritten],Table1[ScheduleSeason],Table1[[#This Row],[ScheduleSeason]])</f>
        <v>17</v>
      </c>
      <c r="D11171">
        <v>7</v>
      </c>
      <c r="E11171" cm="1">
        <f t="array" ref="E11171">_xlfn.XLOOKUP(Table1[[#This Row],[ScheduleWeekWritten]],Table3[Game],100+Table3[Increase],Table1[[#This Row],[ScheduleWeekWritten]])</f>
        <v>7</v>
      </c>
      <c r="F11171" t="b">
        <v>0</v>
      </c>
      <c r="G11171" t="s">
        <v>28</v>
      </c>
      <c r="H11171">
        <v>17</v>
      </c>
      <c r="I11171">
        <v>16</v>
      </c>
      <c r="J11171" t="s">
        <v>54</v>
      </c>
      <c r="K11171" t="s">
        <v>43</v>
      </c>
      <c r="L11171" t="str">
        <f>_xlfn.XLOOKUP(Table1[[#This Row],[TeamFavoriteID]],Table2[team_id],Table2[team_name],_xlfn.XLOOKUP(Table1[[#This Row],[TeamFavoriteID]],Table2[team_id_pfr],Table2[team_name],"Even"))</f>
        <v>Buffalo Bills</v>
      </c>
      <c r="M11171">
        <v>-7</v>
      </c>
      <c r="N11171">
        <f>IF(Table1[[#This Row],[TeamFavorite]]=Table1[[#This Row],[TeamHome]],Table1[[#This Row],[ScoreAway]]-Table1[[#This Row],[ScoreHome]],Table1[[#This Row],[ScoreHome]]-Table1[[#This Row],[ScoreAway]])</f>
        <v>-1</v>
      </c>
      <c r="O11171">
        <f>IF(Table1[[#This Row],[SpreadActual]]&lt;Table1[[#This Row],[SpreadFavorite]],1,0)</f>
        <v>0</v>
      </c>
      <c r="P11171">
        <v>43</v>
      </c>
      <c r="Q11171" t="s">
        <v>123</v>
      </c>
      <c r="R11171" t="b">
        <v>0</v>
      </c>
      <c r="S11171">
        <v>45</v>
      </c>
      <c r="T11171">
        <v>8</v>
      </c>
    </row>
    <row r="11172" spans="1:22" x14ac:dyDescent="0.2">
      <c r="A11172" s="1">
        <v>41931</v>
      </c>
      <c r="B11172">
        <v>2014</v>
      </c>
      <c r="C11172">
        <f>_xlfn.MAXIFS(Table1[ScheduleWeekWritten],Table1[ScheduleSeason],Table1[[#This Row],[ScheduleSeason]])</f>
        <v>17</v>
      </c>
      <c r="D11172">
        <v>7</v>
      </c>
      <c r="E11172" cm="1">
        <f t="array" ref="E11172">_xlfn.XLOOKUP(Table1[[#This Row],[ScheduleWeekWritten]],Table3[Game],100+Table3[Increase],Table1[[#This Row],[ScheduleWeekWritten]])</f>
        <v>7</v>
      </c>
      <c r="F11172" t="b">
        <v>0</v>
      </c>
      <c r="G11172" t="s">
        <v>46</v>
      </c>
      <c r="H11172">
        <v>14</v>
      </c>
      <c r="I11172">
        <v>27</v>
      </c>
      <c r="J11172" t="s">
        <v>19</v>
      </c>
      <c r="K11172" t="s">
        <v>47</v>
      </c>
      <c r="L11172" t="str">
        <f>_xlfn.XLOOKUP(Table1[[#This Row],[TeamFavoriteID]],Table2[team_id],Table2[team_name],_xlfn.XLOOKUP(Table1[[#This Row],[TeamFavoriteID]],Table2[team_id_pfr],Table2[team_name],"Even"))</f>
        <v>Chicago Bears</v>
      </c>
      <c r="M11172">
        <v>-3</v>
      </c>
      <c r="N11172">
        <f>IF(Table1[[#This Row],[TeamFavorite]]=Table1[[#This Row],[TeamHome]],Table1[[#This Row],[ScoreAway]]-Table1[[#This Row],[ScoreHome]],Table1[[#This Row],[ScoreHome]]-Table1[[#This Row],[ScoreAway]])</f>
        <v>13</v>
      </c>
      <c r="O11172">
        <f>IF(Table1[[#This Row],[SpreadActual]]&lt;Table1[[#This Row],[SpreadFavorite]],1,0)</f>
        <v>0</v>
      </c>
      <c r="P11172">
        <v>48</v>
      </c>
      <c r="Q11172" t="s">
        <v>114</v>
      </c>
      <c r="R11172" t="b">
        <v>0</v>
      </c>
      <c r="S11172">
        <v>55</v>
      </c>
      <c r="T11172">
        <v>12</v>
      </c>
    </row>
    <row r="11173" spans="1:22" x14ac:dyDescent="0.2">
      <c r="A11173" s="1">
        <v>41931</v>
      </c>
      <c r="B11173">
        <v>2014</v>
      </c>
      <c r="C11173">
        <f>_xlfn.MAXIFS(Table1[ScheduleWeekWritten],Table1[ScheduleSeason],Table1[[#This Row],[ScheduleSeason]])</f>
        <v>17</v>
      </c>
      <c r="D11173">
        <v>7</v>
      </c>
      <c r="E11173" cm="1">
        <f t="array" ref="E11173">_xlfn.XLOOKUP(Table1[[#This Row],[ScheduleWeekWritten]],Table3[Game],100+Table3[Increase],Table1[[#This Row],[ScheduleWeekWritten]])</f>
        <v>7</v>
      </c>
      <c r="F11173" t="b">
        <v>0</v>
      </c>
      <c r="G11173" t="s">
        <v>67</v>
      </c>
      <c r="H11173">
        <v>31</v>
      </c>
      <c r="I11173">
        <v>21</v>
      </c>
      <c r="J11173" t="s">
        <v>50</v>
      </c>
      <c r="K11173" t="s">
        <v>68</v>
      </c>
      <c r="L11173" t="str">
        <f>_xlfn.XLOOKUP(Table1[[#This Row],[TeamFavoriteID]],Table2[team_id],Table2[team_name],_xlfn.XLOOKUP(Table1[[#This Row],[TeamFavoriteID]],Table2[team_id_pfr],Table2[team_name],"Even"))</f>
        <v>Dallas Cowboys</v>
      </c>
      <c r="M11173">
        <v>-5</v>
      </c>
      <c r="N11173">
        <f>IF(Table1[[#This Row],[TeamFavorite]]=Table1[[#This Row],[TeamHome]],Table1[[#This Row],[ScoreAway]]-Table1[[#This Row],[ScoreHome]],Table1[[#This Row],[ScoreHome]]-Table1[[#This Row],[ScoreAway]])</f>
        <v>-10</v>
      </c>
      <c r="O11173">
        <f>IF(Table1[[#This Row],[SpreadActual]]&lt;Table1[[#This Row],[SpreadFavorite]],1,0)</f>
        <v>1</v>
      </c>
      <c r="P11173">
        <v>47</v>
      </c>
      <c r="Q11173" t="s">
        <v>192</v>
      </c>
      <c r="R11173" t="b">
        <v>0</v>
      </c>
      <c r="S11173">
        <v>72</v>
      </c>
      <c r="T11173">
        <v>0</v>
      </c>
      <c r="V11173" t="s">
        <v>103</v>
      </c>
    </row>
    <row r="11174" spans="1:22" x14ac:dyDescent="0.2">
      <c r="A11174" s="1">
        <v>41931</v>
      </c>
      <c r="B11174">
        <v>2014</v>
      </c>
      <c r="C11174">
        <f>_xlfn.MAXIFS(Table1[ScheduleWeekWritten],Table1[ScheduleSeason],Table1[[#This Row],[ScheduleSeason]])</f>
        <v>17</v>
      </c>
      <c r="D11174">
        <v>7</v>
      </c>
      <c r="E11174" cm="1">
        <f t="array" ref="E11174">_xlfn.XLOOKUP(Table1[[#This Row],[ScheduleWeekWritten]],Table3[Game],100+Table3[Increase],Table1[[#This Row],[ScheduleWeekWritten]])</f>
        <v>7</v>
      </c>
      <c r="F11174" t="b">
        <v>0</v>
      </c>
      <c r="G11174" t="s">
        <v>24</v>
      </c>
      <c r="H11174">
        <v>42</v>
      </c>
      <c r="I11174">
        <v>17</v>
      </c>
      <c r="J11174" t="s">
        <v>53</v>
      </c>
      <c r="K11174" t="s">
        <v>88</v>
      </c>
      <c r="L11174" t="str">
        <f>_xlfn.XLOOKUP(Table1[[#This Row],[TeamFavoriteID]],Table2[team_id],Table2[team_name],_xlfn.XLOOKUP(Table1[[#This Row],[TeamFavoriteID]],Table2[team_id_pfr],Table2[team_name],"Even"))</f>
        <v>Denver Broncos</v>
      </c>
      <c r="M11174">
        <v>-7</v>
      </c>
      <c r="N11174">
        <f>IF(Table1[[#This Row],[TeamFavorite]]=Table1[[#This Row],[TeamHome]],Table1[[#This Row],[ScoreAway]]-Table1[[#This Row],[ScoreHome]],Table1[[#This Row],[ScoreHome]]-Table1[[#This Row],[ScoreAway]])</f>
        <v>-25</v>
      </c>
      <c r="O11174">
        <f>IF(Table1[[#This Row],[SpreadActual]]&lt;Table1[[#This Row],[SpreadFavorite]],1,0)</f>
        <v>1</v>
      </c>
      <c r="P11174">
        <v>48.5</v>
      </c>
      <c r="Q11174" t="s">
        <v>174</v>
      </c>
      <c r="R11174" t="b">
        <v>0</v>
      </c>
      <c r="S11174">
        <v>63</v>
      </c>
      <c r="T11174">
        <v>0</v>
      </c>
    </row>
    <row r="11175" spans="1:22" x14ac:dyDescent="0.2">
      <c r="A11175" s="1">
        <v>41931</v>
      </c>
      <c r="B11175">
        <v>2014</v>
      </c>
      <c r="C11175">
        <f>_xlfn.MAXIFS(Table1[ScheduleWeekWritten],Table1[ScheduleSeason],Table1[[#This Row],[ScheduleSeason]])</f>
        <v>17</v>
      </c>
      <c r="D11175">
        <v>7</v>
      </c>
      <c r="E11175" cm="1">
        <f t="array" ref="E11175">_xlfn.XLOOKUP(Table1[[#This Row],[ScheduleWeekWritten]],Table3[Game],100+Table3[Increase],Table1[[#This Row],[ScheduleWeekWritten]])</f>
        <v>7</v>
      </c>
      <c r="F11175" t="b">
        <v>0</v>
      </c>
      <c r="G11175" t="s">
        <v>45</v>
      </c>
      <c r="H11175">
        <v>24</v>
      </c>
      <c r="I11175">
        <v>23</v>
      </c>
      <c r="J11175" t="s">
        <v>95</v>
      </c>
      <c r="K11175" t="s">
        <v>79</v>
      </c>
      <c r="L11175" t="str">
        <f>_xlfn.XLOOKUP(Table1[[#This Row],[TeamFavoriteID]],Table2[team_id],Table2[team_name],_xlfn.XLOOKUP(Table1[[#This Row],[TeamFavoriteID]],Table2[team_id_pfr],Table2[team_name],"Even"))</f>
        <v>Detroit Lions</v>
      </c>
      <c r="M11175">
        <v>-1.5</v>
      </c>
      <c r="N11175">
        <f>IF(Table1[[#This Row],[TeamFavorite]]=Table1[[#This Row],[TeamHome]],Table1[[#This Row],[ScoreAway]]-Table1[[#This Row],[ScoreHome]],Table1[[#This Row],[ScoreHome]]-Table1[[#This Row],[ScoreAway]])</f>
        <v>-1</v>
      </c>
      <c r="O11175">
        <f>IF(Table1[[#This Row],[SpreadActual]]&lt;Table1[[#This Row],[SpreadFavorite]],1,0)</f>
        <v>0</v>
      </c>
      <c r="P11175">
        <v>46.5</v>
      </c>
      <c r="Q11175" t="s">
        <v>181</v>
      </c>
      <c r="R11175" t="b">
        <v>0</v>
      </c>
      <c r="S11175">
        <v>72</v>
      </c>
      <c r="T11175">
        <v>0</v>
      </c>
      <c r="V11175" t="s">
        <v>103</v>
      </c>
    </row>
    <row r="11176" spans="1:22" x14ac:dyDescent="0.2">
      <c r="A11176" s="1">
        <v>41931</v>
      </c>
      <c r="B11176">
        <v>2014</v>
      </c>
      <c r="C11176">
        <f>_xlfn.MAXIFS(Table1[ScheduleWeekWritten],Table1[ScheduleSeason],Table1[[#This Row],[ScheduleSeason]])</f>
        <v>17</v>
      </c>
      <c r="D11176">
        <v>7</v>
      </c>
      <c r="E11176" cm="1">
        <f t="array" ref="E11176">_xlfn.XLOOKUP(Table1[[#This Row],[ScheduleWeekWritten]],Table3[Game],100+Table3[Increase],Table1[[#This Row],[ScheduleWeekWritten]])</f>
        <v>7</v>
      </c>
      <c r="F11176" t="b">
        <v>0</v>
      </c>
      <c r="G11176" t="s">
        <v>33</v>
      </c>
      <c r="H11176">
        <v>38</v>
      </c>
      <c r="I11176">
        <v>17</v>
      </c>
      <c r="J11176" t="s">
        <v>152</v>
      </c>
      <c r="K11176" t="s">
        <v>35</v>
      </c>
      <c r="L11176" t="str">
        <f>_xlfn.XLOOKUP(Table1[[#This Row],[TeamFavoriteID]],Table2[team_id],Table2[team_name],_xlfn.XLOOKUP(Table1[[#This Row],[TeamFavoriteID]],Table2[team_id_pfr],Table2[team_name],"Even"))</f>
        <v>Green Bay Packers</v>
      </c>
      <c r="M11176">
        <v>-6.5</v>
      </c>
      <c r="N11176">
        <f>IF(Table1[[#This Row],[TeamFavorite]]=Table1[[#This Row],[TeamHome]],Table1[[#This Row],[ScoreAway]]-Table1[[#This Row],[ScoreHome]],Table1[[#This Row],[ScoreHome]]-Table1[[#This Row],[ScoreAway]])</f>
        <v>-21</v>
      </c>
      <c r="O11176">
        <f>IF(Table1[[#This Row],[SpreadActual]]&lt;Table1[[#This Row],[SpreadFavorite]],1,0)</f>
        <v>1</v>
      </c>
      <c r="P11176">
        <v>49.5</v>
      </c>
      <c r="Q11176" t="s">
        <v>82</v>
      </c>
      <c r="R11176" t="b">
        <v>0</v>
      </c>
      <c r="S11176">
        <v>53</v>
      </c>
      <c r="T11176">
        <v>11</v>
      </c>
    </row>
    <row r="11177" spans="1:22" x14ac:dyDescent="0.2">
      <c r="A11177" s="1">
        <v>41931</v>
      </c>
      <c r="B11177">
        <v>2014</v>
      </c>
      <c r="C11177">
        <f>_xlfn.MAXIFS(Table1[ScheduleWeekWritten],Table1[ScheduleSeason],Table1[[#This Row],[ScheduleSeason]])</f>
        <v>17</v>
      </c>
      <c r="D11177">
        <v>7</v>
      </c>
      <c r="E11177" cm="1">
        <f t="array" ref="E11177">_xlfn.XLOOKUP(Table1[[#This Row],[ScheduleWeekWritten]],Table3[Game],100+Table3[Increase],Table1[[#This Row],[ScheduleWeekWritten]])</f>
        <v>7</v>
      </c>
      <c r="F11177" t="b">
        <v>0</v>
      </c>
      <c r="G11177" t="s">
        <v>140</v>
      </c>
      <c r="H11177">
        <v>27</v>
      </c>
      <c r="I11177">
        <v>0</v>
      </c>
      <c r="J11177" t="s">
        <v>101</v>
      </c>
      <c r="K11177" t="s">
        <v>72</v>
      </c>
      <c r="L11177" t="str">
        <f>_xlfn.XLOOKUP(Table1[[#This Row],[TeamFavoriteID]],Table2[team_id],Table2[team_name],_xlfn.XLOOKUP(Table1[[#This Row],[TeamFavoriteID]],Table2[team_id_pfr],Table2[team_name],"Even"))</f>
        <v>Baltimore Colts</v>
      </c>
      <c r="M11177">
        <v>-3</v>
      </c>
      <c r="N11177">
        <f>IF(Table1[[#This Row],[TeamFavorite]]=Table1[[#This Row],[TeamHome]],Table1[[#This Row],[ScoreAway]]-Table1[[#This Row],[ScoreHome]],Table1[[#This Row],[ScoreHome]]-Table1[[#This Row],[ScoreAway]])</f>
        <v>27</v>
      </c>
      <c r="O11177">
        <f>IF(Table1[[#This Row],[SpreadActual]]&lt;Table1[[#This Row],[SpreadFavorite]],1,0)</f>
        <v>0</v>
      </c>
      <c r="P11177">
        <v>50.5</v>
      </c>
      <c r="Q11177" t="s">
        <v>190</v>
      </c>
      <c r="R11177" t="b">
        <v>0</v>
      </c>
      <c r="S11177">
        <v>72</v>
      </c>
      <c r="T11177">
        <v>0</v>
      </c>
      <c r="V11177" t="s">
        <v>103</v>
      </c>
    </row>
    <row r="11178" spans="1:22" x14ac:dyDescent="0.2">
      <c r="A11178" s="1">
        <v>41931</v>
      </c>
      <c r="B11178">
        <v>2014</v>
      </c>
      <c r="C11178">
        <f>_xlfn.MAXIFS(Table1[ScheduleWeekWritten],Table1[ScheduleSeason],Table1[[#This Row],[ScheduleSeason]])</f>
        <v>17</v>
      </c>
      <c r="D11178">
        <v>7</v>
      </c>
      <c r="E11178" cm="1">
        <f t="array" ref="E11178">_xlfn.XLOOKUP(Table1[[#This Row],[ScheduleWeekWritten]],Table3[Game],100+Table3[Increase],Table1[[#This Row],[ScheduleWeekWritten]])</f>
        <v>7</v>
      </c>
      <c r="F11178" t="b">
        <v>0</v>
      </c>
      <c r="G11178" t="s">
        <v>154</v>
      </c>
      <c r="H11178">
        <v>24</v>
      </c>
      <c r="I11178">
        <v>6</v>
      </c>
      <c r="J11178" t="s">
        <v>62</v>
      </c>
      <c r="K11178" t="s">
        <v>63</v>
      </c>
      <c r="L11178" t="str">
        <f>_xlfn.XLOOKUP(Table1[[#This Row],[TeamFavoriteID]],Table2[team_id],Table2[team_name],_xlfn.XLOOKUP(Table1[[#This Row],[TeamFavoriteID]],Table2[team_id_pfr],Table2[team_name],"Even"))</f>
        <v>Cleveland Browns</v>
      </c>
      <c r="M11178">
        <v>-4</v>
      </c>
      <c r="N11178">
        <f>IF(Table1[[#This Row],[TeamFavorite]]=Table1[[#This Row],[TeamHome]],Table1[[#This Row],[ScoreAway]]-Table1[[#This Row],[ScoreHome]],Table1[[#This Row],[ScoreHome]]-Table1[[#This Row],[ScoreAway]])</f>
        <v>18</v>
      </c>
      <c r="O11178">
        <f>IF(Table1[[#This Row],[SpreadActual]]&lt;Table1[[#This Row],[SpreadFavorite]],1,0)</f>
        <v>0</v>
      </c>
      <c r="P11178">
        <v>45</v>
      </c>
      <c r="Q11178" t="s">
        <v>155</v>
      </c>
      <c r="R11178" t="b">
        <v>0</v>
      </c>
      <c r="S11178">
        <v>74</v>
      </c>
      <c r="T11178">
        <v>10</v>
      </c>
    </row>
    <row r="11179" spans="1:22" x14ac:dyDescent="0.2">
      <c r="A11179" s="1">
        <v>41931</v>
      </c>
      <c r="B11179">
        <v>2014</v>
      </c>
      <c r="C11179">
        <f>_xlfn.MAXIFS(Table1[ScheduleWeekWritten],Table1[ScheduleSeason],Table1[[#This Row],[ScheduleSeason]])</f>
        <v>17</v>
      </c>
      <c r="D11179">
        <v>7</v>
      </c>
      <c r="E11179" cm="1">
        <f t="array" ref="E11179">_xlfn.XLOOKUP(Table1[[#This Row],[ScheduleWeekWritten]],Table3[Game],100+Table3[Increase],Table1[[#This Row],[ScheduleWeekWritten]])</f>
        <v>7</v>
      </c>
      <c r="F11179" t="b">
        <v>0</v>
      </c>
      <c r="G11179" t="s">
        <v>20</v>
      </c>
      <c r="H11179">
        <v>13</v>
      </c>
      <c r="I11179">
        <v>24</v>
      </c>
      <c r="J11179" t="s">
        <v>149</v>
      </c>
      <c r="K11179" t="s">
        <v>59</v>
      </c>
      <c r="L11179" t="str">
        <f>_xlfn.XLOOKUP(Table1[[#This Row],[TeamFavoriteID]],Table2[team_id],Table2[team_name],_xlfn.XLOOKUP(Table1[[#This Row],[TeamFavoriteID]],Table2[team_id_pfr],Table2[team_name],"Even"))</f>
        <v>Arizona Cardinals</v>
      </c>
      <c r="M11179">
        <v>-3.5</v>
      </c>
      <c r="N11179">
        <f>IF(Table1[[#This Row],[TeamFavorite]]=Table1[[#This Row],[TeamHome]],Table1[[#This Row],[ScoreAway]]-Table1[[#This Row],[ScoreHome]],Table1[[#This Row],[ScoreHome]]-Table1[[#This Row],[ScoreAway]])</f>
        <v>-11</v>
      </c>
      <c r="O11179">
        <f>IF(Table1[[#This Row],[SpreadActual]]&lt;Table1[[#This Row],[SpreadFavorite]],1,0)</f>
        <v>1</v>
      </c>
      <c r="P11179">
        <v>46.5</v>
      </c>
      <c r="Q11179" t="s">
        <v>76</v>
      </c>
      <c r="R11179" t="b">
        <v>0</v>
      </c>
      <c r="S11179">
        <v>70</v>
      </c>
      <c r="T11179">
        <v>14</v>
      </c>
    </row>
    <row r="11180" spans="1:22" x14ac:dyDescent="0.2">
      <c r="A11180" s="1">
        <v>41931</v>
      </c>
      <c r="B11180">
        <v>2014</v>
      </c>
      <c r="C11180">
        <f>_xlfn.MAXIFS(Table1[ScheduleWeekWritten],Table1[ScheduleSeason],Table1[[#This Row],[ScheduleSeason]])</f>
        <v>17</v>
      </c>
      <c r="D11180">
        <v>7</v>
      </c>
      <c r="E11180" cm="1">
        <f t="array" ref="E11180">_xlfn.XLOOKUP(Table1[[#This Row],[ScheduleWeekWritten]],Table3[Game],100+Table3[Increase],Table1[[#This Row],[ScheduleWeekWritten]])</f>
        <v>7</v>
      </c>
      <c r="F11180" t="b">
        <v>0</v>
      </c>
      <c r="G11180" t="s">
        <v>27</v>
      </c>
      <c r="H11180">
        <v>20</v>
      </c>
      <c r="I11180">
        <v>23</v>
      </c>
      <c r="J11180" t="s">
        <v>42</v>
      </c>
      <c r="K11180" t="s">
        <v>29</v>
      </c>
      <c r="L11180" t="str">
        <f>_xlfn.XLOOKUP(Table1[[#This Row],[TeamFavoriteID]],Table2[team_id],Table2[team_name],_xlfn.XLOOKUP(Table1[[#This Row],[TeamFavoriteID]],Table2[team_id_pfr],Table2[team_name],"Even"))</f>
        <v>Los Angeles Chargers</v>
      </c>
      <c r="M11180">
        <v>-3</v>
      </c>
      <c r="N11180">
        <f>IF(Table1[[#This Row],[TeamFavorite]]=Table1[[#This Row],[TeamHome]],Table1[[#This Row],[ScoreAway]]-Table1[[#This Row],[ScoreHome]],Table1[[#This Row],[ScoreHome]]-Table1[[#This Row],[ScoreAway]])</f>
        <v>-3</v>
      </c>
      <c r="O11180">
        <f>IF(Table1[[#This Row],[SpreadActual]]&lt;Table1[[#This Row],[SpreadFavorite]],1,0)</f>
        <v>0</v>
      </c>
      <c r="P11180">
        <v>46</v>
      </c>
      <c r="Q11180" t="s">
        <v>94</v>
      </c>
      <c r="R11180" t="b">
        <v>0</v>
      </c>
      <c r="S11180">
        <v>71</v>
      </c>
      <c r="T11180">
        <v>6</v>
      </c>
    </row>
    <row r="11181" spans="1:22" x14ac:dyDescent="0.2">
      <c r="A11181" s="1">
        <v>41931</v>
      </c>
      <c r="B11181">
        <v>2014</v>
      </c>
      <c r="C11181">
        <f>_xlfn.MAXIFS(Table1[ScheduleWeekWritten],Table1[ScheduleSeason],Table1[[#This Row],[ScheduleSeason]])</f>
        <v>17</v>
      </c>
      <c r="D11181">
        <v>7</v>
      </c>
      <c r="E11181" cm="1">
        <f t="array" ref="E11181">_xlfn.XLOOKUP(Table1[[#This Row],[ScheduleWeekWritten]],Table3[Game],100+Table3[Increase],Table1[[#This Row],[ScheduleWeekWritten]])</f>
        <v>7</v>
      </c>
      <c r="F11181" t="b">
        <v>0</v>
      </c>
      <c r="G11181" t="s">
        <v>153</v>
      </c>
      <c r="H11181">
        <v>28</v>
      </c>
      <c r="I11181">
        <v>26</v>
      </c>
      <c r="J11181" t="s">
        <v>128</v>
      </c>
      <c r="K11181" t="s">
        <v>132</v>
      </c>
      <c r="L11181" t="str">
        <f>_xlfn.XLOOKUP(Table1[[#This Row],[TeamFavoriteID]],Table2[team_id],Table2[team_name],_xlfn.XLOOKUP(Table1[[#This Row],[TeamFavoriteID]],Table2[team_id_pfr],Table2[team_name],"Even"))</f>
        <v>Seattle Seahawks</v>
      </c>
      <c r="M11181">
        <v>-7</v>
      </c>
      <c r="N11181">
        <f>IF(Table1[[#This Row],[TeamFavorite]]=Table1[[#This Row],[TeamHome]],Table1[[#This Row],[ScoreAway]]-Table1[[#This Row],[ScoreHome]],Table1[[#This Row],[ScoreHome]]-Table1[[#This Row],[ScoreAway]])</f>
        <v>2</v>
      </c>
      <c r="O11181">
        <f>IF(Table1[[#This Row],[SpreadActual]]&lt;Table1[[#This Row],[SpreadFavorite]],1,0)</f>
        <v>0</v>
      </c>
      <c r="P11181">
        <v>43.5</v>
      </c>
      <c r="Q11181" t="s">
        <v>157</v>
      </c>
      <c r="R11181" t="b">
        <v>0</v>
      </c>
      <c r="S11181">
        <v>72</v>
      </c>
      <c r="T11181">
        <v>0</v>
      </c>
      <c r="V11181" t="s">
        <v>103</v>
      </c>
    </row>
    <row r="11182" spans="1:22" x14ac:dyDescent="0.2">
      <c r="A11182" s="1">
        <v>41931</v>
      </c>
      <c r="B11182">
        <v>2014</v>
      </c>
      <c r="C11182">
        <f>_xlfn.MAXIFS(Table1[ScheduleWeekWritten],Table1[ScheduleSeason],Table1[[#This Row],[ScheduleSeason]])</f>
        <v>17</v>
      </c>
      <c r="D11182">
        <v>7</v>
      </c>
      <c r="E11182" cm="1">
        <f t="array" ref="E11182">_xlfn.XLOOKUP(Table1[[#This Row],[ScheduleWeekWritten]],Table3[Game],100+Table3[Increase],Table1[[#This Row],[ScheduleWeekWritten]])</f>
        <v>7</v>
      </c>
      <c r="F11182" t="b">
        <v>0</v>
      </c>
      <c r="G11182" t="s">
        <v>61</v>
      </c>
      <c r="H11182">
        <v>19</v>
      </c>
      <c r="I11182">
        <v>17</v>
      </c>
      <c r="J11182" t="s">
        <v>171</v>
      </c>
      <c r="K11182" t="s">
        <v>85</v>
      </c>
      <c r="L11182" t="str">
        <f>_xlfn.XLOOKUP(Table1[[#This Row],[TeamFavoriteID]],Table2[team_id],Table2[team_name],_xlfn.XLOOKUP(Table1[[#This Row],[TeamFavoriteID]],Table2[team_id_pfr],Table2[team_name],"Even"))</f>
        <v>Washington Commanders</v>
      </c>
      <c r="M11182">
        <v>-6</v>
      </c>
      <c r="N11182">
        <f>IF(Table1[[#This Row],[TeamFavorite]]=Table1[[#This Row],[TeamHome]],Table1[[#This Row],[ScoreAway]]-Table1[[#This Row],[ScoreHome]],Table1[[#This Row],[ScoreHome]]-Table1[[#This Row],[ScoreAway]])</f>
        <v>2</v>
      </c>
      <c r="O11182">
        <f>IF(Table1[[#This Row],[SpreadActual]]&lt;Table1[[#This Row],[SpreadFavorite]],1,0)</f>
        <v>0</v>
      </c>
      <c r="P11182">
        <v>46.5</v>
      </c>
      <c r="Q11182" t="s">
        <v>165</v>
      </c>
      <c r="R11182" t="b">
        <v>0</v>
      </c>
      <c r="S11182">
        <v>57</v>
      </c>
      <c r="T11182">
        <v>16</v>
      </c>
    </row>
    <row r="11183" spans="1:22" x14ac:dyDescent="0.2">
      <c r="A11183" s="1">
        <v>41932</v>
      </c>
      <c r="B11183">
        <v>2014</v>
      </c>
      <c r="C11183">
        <f>_xlfn.MAXIFS(Table1[ScheduleWeekWritten],Table1[ScheduleSeason],Table1[[#This Row],[ScheduleSeason]])</f>
        <v>17</v>
      </c>
      <c r="D11183">
        <v>7</v>
      </c>
      <c r="E11183" cm="1">
        <f t="array" ref="E11183">_xlfn.XLOOKUP(Table1[[#This Row],[ScheduleWeekWritten]],Table3[Game],100+Table3[Increase],Table1[[#This Row],[ScheduleWeekWritten]])</f>
        <v>7</v>
      </c>
      <c r="F11183" t="b">
        <v>0</v>
      </c>
      <c r="G11183" t="s">
        <v>49</v>
      </c>
      <c r="H11183">
        <v>30</v>
      </c>
      <c r="I11183">
        <v>23</v>
      </c>
      <c r="J11183" t="s">
        <v>177</v>
      </c>
      <c r="K11183" t="s">
        <v>51</v>
      </c>
      <c r="L11183" t="str">
        <f>_xlfn.XLOOKUP(Table1[[#This Row],[TeamFavoriteID]],Table2[team_id],Table2[team_name],_xlfn.XLOOKUP(Table1[[#This Row],[TeamFavoriteID]],Table2[team_id_pfr],Table2[team_name],"Even"))</f>
        <v>Pittsburgh Steelers</v>
      </c>
      <c r="M11183">
        <v>-3</v>
      </c>
      <c r="N11183">
        <f>IF(Table1[[#This Row],[TeamFavorite]]=Table1[[#This Row],[TeamHome]],Table1[[#This Row],[ScoreAway]]-Table1[[#This Row],[ScoreHome]],Table1[[#This Row],[ScoreHome]]-Table1[[#This Row],[ScoreAway]])</f>
        <v>-7</v>
      </c>
      <c r="O11183">
        <f>IF(Table1[[#This Row],[SpreadActual]]&lt;Table1[[#This Row],[SpreadFavorite]],1,0)</f>
        <v>1</v>
      </c>
      <c r="P11183">
        <v>44.5</v>
      </c>
      <c r="Q11183" t="s">
        <v>175</v>
      </c>
      <c r="R11183" t="b">
        <v>0</v>
      </c>
      <c r="S11183">
        <v>51</v>
      </c>
      <c r="T11183">
        <v>8</v>
      </c>
      <c r="V11183" t="s">
        <v>2</v>
      </c>
    </row>
    <row r="11184" spans="1:22" x14ac:dyDescent="0.2">
      <c r="A11184" s="1">
        <v>41935</v>
      </c>
      <c r="B11184">
        <v>2014</v>
      </c>
      <c r="C11184">
        <f>_xlfn.MAXIFS(Table1[ScheduleWeekWritten],Table1[ScheduleSeason],Table1[[#This Row],[ScheduleSeason]])</f>
        <v>17</v>
      </c>
      <c r="D11184">
        <v>8</v>
      </c>
      <c r="E11184" cm="1">
        <f t="array" ref="E11184">_xlfn.XLOOKUP(Table1[[#This Row],[ScheduleWeekWritten]],Table3[Game],100+Table3[Increase],Table1[[#This Row],[ScheduleWeekWritten]])</f>
        <v>8</v>
      </c>
      <c r="F11184" t="b">
        <v>0</v>
      </c>
      <c r="G11184" t="s">
        <v>24</v>
      </c>
      <c r="H11184">
        <v>35</v>
      </c>
      <c r="I11184">
        <v>21</v>
      </c>
      <c r="J11184" t="s">
        <v>27</v>
      </c>
      <c r="K11184" t="s">
        <v>88</v>
      </c>
      <c r="L11184" t="str">
        <f>_xlfn.XLOOKUP(Table1[[#This Row],[TeamFavoriteID]],Table2[team_id],Table2[team_name],_xlfn.XLOOKUP(Table1[[#This Row],[TeamFavoriteID]],Table2[team_id_pfr],Table2[team_name],"Even"))</f>
        <v>Denver Broncos</v>
      </c>
      <c r="M11184">
        <v>-9</v>
      </c>
      <c r="N11184">
        <f>IF(Table1[[#This Row],[TeamFavorite]]=Table1[[#This Row],[TeamHome]],Table1[[#This Row],[ScoreAway]]-Table1[[#This Row],[ScoreHome]],Table1[[#This Row],[ScoreHome]]-Table1[[#This Row],[ScoreAway]])</f>
        <v>-14</v>
      </c>
      <c r="O11184">
        <f>IF(Table1[[#This Row],[SpreadActual]]&lt;Table1[[#This Row],[SpreadFavorite]],1,0)</f>
        <v>1</v>
      </c>
      <c r="P11184">
        <v>51</v>
      </c>
      <c r="Q11184" t="s">
        <v>174</v>
      </c>
      <c r="R11184" t="b">
        <v>0</v>
      </c>
      <c r="S11184">
        <v>61</v>
      </c>
      <c r="T11184">
        <v>3</v>
      </c>
    </row>
    <row r="11185" spans="1:22" x14ac:dyDescent="0.2">
      <c r="A11185" s="1">
        <v>41938</v>
      </c>
      <c r="B11185">
        <v>2014</v>
      </c>
      <c r="C11185">
        <f>_xlfn.MAXIFS(Table1[ScheduleWeekWritten],Table1[ScheduleSeason],Table1[[#This Row],[ScheduleSeason]])</f>
        <v>17</v>
      </c>
      <c r="D11185">
        <v>8</v>
      </c>
      <c r="E11185" cm="1">
        <f t="array" ref="E11185">_xlfn.XLOOKUP(Table1[[#This Row],[ScheduleWeekWritten]],Table3[Game],100+Table3[Increase],Table1[[#This Row],[ScheduleWeekWritten]])</f>
        <v>8</v>
      </c>
      <c r="F11185" t="b">
        <v>0</v>
      </c>
      <c r="G11185" t="s">
        <v>149</v>
      </c>
      <c r="H11185">
        <v>24</v>
      </c>
      <c r="I11185">
        <v>20</v>
      </c>
      <c r="J11185" t="s">
        <v>58</v>
      </c>
      <c r="K11185" t="s">
        <v>59</v>
      </c>
      <c r="L11185" t="str">
        <f>_xlfn.XLOOKUP(Table1[[#This Row],[TeamFavoriteID]],Table2[team_id],Table2[team_name],_xlfn.XLOOKUP(Table1[[#This Row],[TeamFavoriteID]],Table2[team_id_pfr],Table2[team_name],"Even"))</f>
        <v>Arizona Cardinals</v>
      </c>
      <c r="M11185">
        <v>-1</v>
      </c>
      <c r="N11185">
        <f>IF(Table1[[#This Row],[TeamFavorite]]=Table1[[#This Row],[TeamHome]],Table1[[#This Row],[ScoreAway]]-Table1[[#This Row],[ScoreHome]],Table1[[#This Row],[ScoreHome]]-Table1[[#This Row],[ScoreAway]])</f>
        <v>-4</v>
      </c>
      <c r="O11185">
        <f>IF(Table1[[#This Row],[SpreadActual]]&lt;Table1[[#This Row],[SpreadFavorite]],1,0)</f>
        <v>1</v>
      </c>
      <c r="P11185">
        <v>48.5</v>
      </c>
      <c r="Q11185" t="s">
        <v>150</v>
      </c>
      <c r="R11185" t="b">
        <v>0</v>
      </c>
      <c r="S11185">
        <v>72</v>
      </c>
      <c r="T11185">
        <v>0</v>
      </c>
      <c r="V11185" t="s">
        <v>103</v>
      </c>
    </row>
    <row r="11186" spans="1:22" x14ac:dyDescent="0.2">
      <c r="A11186" s="1">
        <v>41938</v>
      </c>
      <c r="B11186">
        <v>2014</v>
      </c>
      <c r="C11186">
        <f>_xlfn.MAXIFS(Table1[ScheduleWeekWritten],Table1[ScheduleSeason],Table1[[#This Row],[ScheduleSeason]])</f>
        <v>17</v>
      </c>
      <c r="D11186">
        <v>8</v>
      </c>
      <c r="E11186" cm="1">
        <f t="array" ref="E11186">_xlfn.XLOOKUP(Table1[[#This Row],[ScheduleWeekWritten]],Table3[Game],100+Table3[Increase],Table1[[#This Row],[ScheduleWeekWritten]])</f>
        <v>8</v>
      </c>
      <c r="F11186" t="b">
        <v>0</v>
      </c>
      <c r="G11186" t="s">
        <v>38</v>
      </c>
      <c r="H11186">
        <v>21</v>
      </c>
      <c r="I11186">
        <v>22</v>
      </c>
      <c r="J11186" t="s">
        <v>45</v>
      </c>
      <c r="K11186" t="s">
        <v>79</v>
      </c>
      <c r="L11186" t="str">
        <f>_xlfn.XLOOKUP(Table1[[#This Row],[TeamFavoriteID]],Table2[team_id],Table2[team_name],_xlfn.XLOOKUP(Table1[[#This Row],[TeamFavoriteID]],Table2[team_id_pfr],Table2[team_name],"Even"))</f>
        <v>Detroit Lions</v>
      </c>
      <c r="M11186">
        <v>-3.5</v>
      </c>
      <c r="N11186">
        <f>IF(Table1[[#This Row],[TeamFavorite]]=Table1[[#This Row],[TeamHome]],Table1[[#This Row],[ScoreAway]]-Table1[[#This Row],[ScoreHome]],Table1[[#This Row],[ScoreHome]]-Table1[[#This Row],[ScoreAway]])</f>
        <v>-1</v>
      </c>
      <c r="O11186">
        <f>IF(Table1[[#This Row],[SpreadActual]]&lt;Table1[[#This Row],[SpreadFavorite]],1,0)</f>
        <v>0</v>
      </c>
      <c r="P11186">
        <v>45.5</v>
      </c>
      <c r="Q11186" t="s">
        <v>189</v>
      </c>
      <c r="R11186" t="b">
        <v>1</v>
      </c>
      <c r="S11186">
        <v>58</v>
      </c>
      <c r="T11186">
        <v>13</v>
      </c>
    </row>
    <row r="11187" spans="1:22" x14ac:dyDescent="0.2">
      <c r="A11187" s="1">
        <v>41938</v>
      </c>
      <c r="B11187">
        <v>2014</v>
      </c>
      <c r="C11187">
        <f>_xlfn.MAXIFS(Table1[ScheduleWeekWritten],Table1[ScheduleSeason],Table1[[#This Row],[ScheduleSeason]])</f>
        <v>17</v>
      </c>
      <c r="D11187">
        <v>8</v>
      </c>
      <c r="E11187" cm="1">
        <f t="array" ref="E11187">_xlfn.XLOOKUP(Table1[[#This Row],[ScheduleWeekWritten]],Table3[Game],100+Table3[Increase],Table1[[#This Row],[ScheduleWeekWritten]])</f>
        <v>8</v>
      </c>
      <c r="F11187" t="b">
        <v>0</v>
      </c>
      <c r="G11187" t="s">
        <v>152</v>
      </c>
      <c r="H11187">
        <v>9</v>
      </c>
      <c r="I11187">
        <v>13</v>
      </c>
      <c r="J11187" t="s">
        <v>128</v>
      </c>
      <c r="K11187" t="s">
        <v>132</v>
      </c>
      <c r="L11187" t="str">
        <f>_xlfn.XLOOKUP(Table1[[#This Row],[TeamFavoriteID]],Table2[team_id],Table2[team_name],_xlfn.XLOOKUP(Table1[[#This Row],[TeamFavoriteID]],Table2[team_id_pfr],Table2[team_name],"Even"))</f>
        <v>Seattle Seahawks</v>
      </c>
      <c r="M11187">
        <v>-6</v>
      </c>
      <c r="N11187">
        <f>IF(Table1[[#This Row],[TeamFavorite]]=Table1[[#This Row],[TeamHome]],Table1[[#This Row],[ScoreAway]]-Table1[[#This Row],[ScoreHome]],Table1[[#This Row],[ScoreHome]]-Table1[[#This Row],[ScoreAway]])</f>
        <v>-4</v>
      </c>
      <c r="O11187">
        <f>IF(Table1[[#This Row],[SpreadActual]]&lt;Table1[[#This Row],[SpreadFavorite]],1,0)</f>
        <v>0</v>
      </c>
      <c r="P11187">
        <v>45</v>
      </c>
      <c r="Q11187" t="s">
        <v>160</v>
      </c>
      <c r="R11187" t="b">
        <v>0</v>
      </c>
      <c r="S11187">
        <v>81</v>
      </c>
      <c r="T11187">
        <v>11</v>
      </c>
    </row>
    <row r="11188" spans="1:22" x14ac:dyDescent="0.2">
      <c r="A11188" s="1">
        <v>41938</v>
      </c>
      <c r="B11188">
        <v>2014</v>
      </c>
      <c r="C11188">
        <f>_xlfn.MAXIFS(Table1[ScheduleWeekWritten],Table1[ScheduleSeason],Table1[[#This Row],[ScheduleSeason]])</f>
        <v>17</v>
      </c>
      <c r="D11188">
        <v>8</v>
      </c>
      <c r="E11188" cm="1">
        <f t="array" ref="E11188">_xlfn.XLOOKUP(Table1[[#This Row],[ScheduleWeekWritten]],Table3[Game],100+Table3[Increase],Table1[[#This Row],[ScheduleWeekWritten]])</f>
        <v>8</v>
      </c>
      <c r="F11188" t="b">
        <v>0</v>
      </c>
      <c r="G11188" t="s">
        <v>101</v>
      </c>
      <c r="H11188">
        <v>27</v>
      </c>
      <c r="I11188">
        <v>24</v>
      </c>
      <c r="J11188" t="s">
        <v>158</v>
      </c>
      <c r="K11188" t="s">
        <v>159</v>
      </c>
      <c r="L11188" t="str">
        <f>_xlfn.XLOOKUP(Table1[[#This Row],[TeamFavoriteID]],Table2[team_id],Table2[team_name],_xlfn.XLOOKUP(Table1[[#This Row],[TeamFavoriteID]],Table2[team_id_pfr],Table2[team_name],"Even"))</f>
        <v>Baltimore Ravens</v>
      </c>
      <c r="M11188">
        <v>-2.5</v>
      </c>
      <c r="N11188">
        <f>IF(Table1[[#This Row],[TeamFavorite]]=Table1[[#This Row],[TeamHome]],Table1[[#This Row],[ScoreAway]]-Table1[[#This Row],[ScoreHome]],Table1[[#This Row],[ScoreHome]]-Table1[[#This Row],[ScoreAway]])</f>
        <v>3</v>
      </c>
      <c r="O11188">
        <f>IF(Table1[[#This Row],[SpreadActual]]&lt;Table1[[#This Row],[SpreadFavorite]],1,0)</f>
        <v>0</v>
      </c>
      <c r="P11188">
        <v>44.5</v>
      </c>
      <c r="Q11188" t="s">
        <v>173</v>
      </c>
      <c r="R11188" t="b">
        <v>0</v>
      </c>
      <c r="S11188">
        <v>67</v>
      </c>
      <c r="T11188">
        <v>5</v>
      </c>
    </row>
    <row r="11189" spans="1:22" x14ac:dyDescent="0.2">
      <c r="A11189" s="1">
        <v>41938</v>
      </c>
      <c r="B11189">
        <v>2014</v>
      </c>
      <c r="C11189">
        <f>_xlfn.MAXIFS(Table1[ScheduleWeekWritten],Table1[ScheduleSeason],Table1[[#This Row],[ScheduleSeason]])</f>
        <v>17</v>
      </c>
      <c r="D11189">
        <v>8</v>
      </c>
      <c r="E11189" cm="1">
        <f t="array" ref="E11189">_xlfn.XLOOKUP(Table1[[#This Row],[ScheduleWeekWritten]],Table3[Game],100+Table3[Increase],Table1[[#This Row],[ScheduleWeekWritten]])</f>
        <v>8</v>
      </c>
      <c r="F11189" t="b">
        <v>0</v>
      </c>
      <c r="G11189" t="s">
        <v>62</v>
      </c>
      <c r="H11189">
        <v>23</v>
      </c>
      <c r="I11189">
        <v>13</v>
      </c>
      <c r="J11189" t="s">
        <v>20</v>
      </c>
      <c r="K11189" t="s">
        <v>63</v>
      </c>
      <c r="L11189" t="str">
        <f>_xlfn.XLOOKUP(Table1[[#This Row],[TeamFavoriteID]],Table2[team_id],Table2[team_name],_xlfn.XLOOKUP(Table1[[#This Row],[TeamFavoriteID]],Table2[team_id_pfr],Table2[team_name],"Even"))</f>
        <v>Cleveland Browns</v>
      </c>
      <c r="M11189">
        <v>-6.5</v>
      </c>
      <c r="N11189">
        <f>IF(Table1[[#This Row],[TeamFavorite]]=Table1[[#This Row],[TeamHome]],Table1[[#This Row],[ScoreAway]]-Table1[[#This Row],[ScoreHome]],Table1[[#This Row],[ScoreHome]]-Table1[[#This Row],[ScoreAway]])</f>
        <v>-10</v>
      </c>
      <c r="O11189">
        <f>IF(Table1[[#This Row],[SpreadActual]]&lt;Table1[[#This Row],[SpreadFavorite]],1,0)</f>
        <v>1</v>
      </c>
      <c r="P11189">
        <v>44.5</v>
      </c>
      <c r="Q11189" t="s">
        <v>170</v>
      </c>
      <c r="R11189" t="b">
        <v>0</v>
      </c>
      <c r="S11189">
        <v>54</v>
      </c>
      <c r="T11189">
        <v>9</v>
      </c>
    </row>
    <row r="11190" spans="1:22" x14ac:dyDescent="0.2">
      <c r="A11190" s="1">
        <v>41938</v>
      </c>
      <c r="B11190">
        <v>2014</v>
      </c>
      <c r="C11190">
        <f>_xlfn.MAXIFS(Table1[ScheduleWeekWritten],Table1[ScheduleSeason],Table1[[#This Row],[ScheduleSeason]])</f>
        <v>17</v>
      </c>
      <c r="D11190">
        <v>8</v>
      </c>
      <c r="E11190" cm="1">
        <f t="array" ref="E11190">_xlfn.XLOOKUP(Table1[[#This Row],[ScheduleWeekWritten]],Table3[Game],100+Table3[Increase],Table1[[#This Row],[ScheduleWeekWritten]])</f>
        <v>8</v>
      </c>
      <c r="F11190" t="b">
        <v>0</v>
      </c>
      <c r="G11190" t="s">
        <v>154</v>
      </c>
      <c r="H11190">
        <v>13</v>
      </c>
      <c r="I11190">
        <v>27</v>
      </c>
      <c r="J11190" t="s">
        <v>19</v>
      </c>
      <c r="K11190" t="s">
        <v>91</v>
      </c>
      <c r="L11190" t="str">
        <f>_xlfn.XLOOKUP(Table1[[#This Row],[TeamFavoriteID]],Table2[team_id],Table2[team_name],_xlfn.XLOOKUP(Table1[[#This Row],[TeamFavoriteID]],Table2[team_id_pfr],Table2[team_name],"Even"))</f>
        <v>Miami Dolphins</v>
      </c>
      <c r="M11190">
        <v>-7</v>
      </c>
      <c r="N11190">
        <f>IF(Table1[[#This Row],[TeamFavorite]]=Table1[[#This Row],[TeamHome]],Table1[[#This Row],[ScoreAway]]-Table1[[#This Row],[ScoreHome]],Table1[[#This Row],[ScoreHome]]-Table1[[#This Row],[ScoreAway]])</f>
        <v>-14</v>
      </c>
      <c r="O11190">
        <f>IF(Table1[[#This Row],[SpreadActual]]&lt;Table1[[#This Row],[SpreadFavorite]],1,0)</f>
        <v>1</v>
      </c>
      <c r="P11190">
        <v>42</v>
      </c>
      <c r="Q11190" t="s">
        <v>155</v>
      </c>
      <c r="R11190" t="b">
        <v>0</v>
      </c>
      <c r="S11190">
        <v>81</v>
      </c>
      <c r="T11190">
        <v>0</v>
      </c>
    </row>
    <row r="11191" spans="1:22" x14ac:dyDescent="0.2">
      <c r="A11191" s="1">
        <v>41938</v>
      </c>
      <c r="B11191">
        <v>2014</v>
      </c>
      <c r="C11191">
        <f>_xlfn.MAXIFS(Table1[ScheduleWeekWritten],Table1[ScheduleSeason],Table1[[#This Row],[ScheduleSeason]])</f>
        <v>17</v>
      </c>
      <c r="D11191">
        <v>8</v>
      </c>
      <c r="E11191" cm="1">
        <f t="array" ref="E11191">_xlfn.XLOOKUP(Table1[[#This Row],[ScheduleWeekWritten]],Table3[Game],100+Table3[Increase],Table1[[#This Row],[ScheduleWeekWritten]])</f>
        <v>8</v>
      </c>
      <c r="F11191" t="b">
        <v>0</v>
      </c>
      <c r="G11191" t="s">
        <v>42</v>
      </c>
      <c r="H11191">
        <v>34</v>
      </c>
      <c r="I11191">
        <v>7</v>
      </c>
      <c r="J11191" t="s">
        <v>153</v>
      </c>
      <c r="K11191" t="s">
        <v>75</v>
      </c>
      <c r="L11191" t="str">
        <f>_xlfn.XLOOKUP(Table1[[#This Row],[TeamFavoriteID]],Table2[team_id],Table2[team_name],_xlfn.XLOOKUP(Table1[[#This Row],[TeamFavoriteID]],Table2[team_id_pfr],Table2[team_name],"Even"))</f>
        <v>Kansas City Chiefs</v>
      </c>
      <c r="M11191">
        <v>-7.5</v>
      </c>
      <c r="N11191">
        <f>IF(Table1[[#This Row],[TeamFavorite]]=Table1[[#This Row],[TeamHome]],Table1[[#This Row],[ScoreAway]]-Table1[[#This Row],[ScoreHome]],Table1[[#This Row],[ScoreHome]]-Table1[[#This Row],[ScoreAway]])</f>
        <v>-27</v>
      </c>
      <c r="O11191">
        <f>IF(Table1[[#This Row],[SpreadActual]]&lt;Table1[[#This Row],[SpreadFavorite]],1,0)</f>
        <v>1</v>
      </c>
      <c r="P11191">
        <v>44</v>
      </c>
      <c r="Q11191" t="s">
        <v>117</v>
      </c>
      <c r="R11191" t="b">
        <v>0</v>
      </c>
      <c r="S11191">
        <v>85</v>
      </c>
      <c r="T11191">
        <v>13</v>
      </c>
    </row>
    <row r="11192" spans="1:22" x14ac:dyDescent="0.2">
      <c r="A11192" s="1">
        <v>41938</v>
      </c>
      <c r="B11192">
        <v>2014</v>
      </c>
      <c r="C11192">
        <f>_xlfn.MAXIFS(Table1[ScheduleWeekWritten],Table1[ScheduleSeason],Table1[[#This Row],[ScheduleSeason]])</f>
        <v>17</v>
      </c>
      <c r="D11192">
        <v>8</v>
      </c>
      <c r="E11192" cm="1">
        <f t="array" ref="E11192">_xlfn.XLOOKUP(Table1[[#This Row],[ScheduleWeekWritten]],Table3[Game],100+Table3[Increase],Table1[[#This Row],[ScheduleWeekWritten]])</f>
        <v>8</v>
      </c>
      <c r="F11192" t="b">
        <v>0</v>
      </c>
      <c r="G11192" t="s">
        <v>115</v>
      </c>
      <c r="H11192">
        <v>51</v>
      </c>
      <c r="I11192">
        <v>23</v>
      </c>
      <c r="J11192" t="s">
        <v>46</v>
      </c>
      <c r="K11192" t="s">
        <v>70</v>
      </c>
      <c r="L11192" t="str">
        <f>_xlfn.XLOOKUP(Table1[[#This Row],[TeamFavoriteID]],Table2[team_id],Table2[team_name],_xlfn.XLOOKUP(Table1[[#This Row],[TeamFavoriteID]],Table2[team_id_pfr],Table2[team_name],"Even"))</f>
        <v>Boston Patriots</v>
      </c>
      <c r="M11192">
        <v>-6</v>
      </c>
      <c r="N11192">
        <f>IF(Table1[[#This Row],[TeamFavorite]]=Table1[[#This Row],[TeamHome]],Table1[[#This Row],[ScoreAway]]-Table1[[#This Row],[ScoreHome]],Table1[[#This Row],[ScoreHome]]-Table1[[#This Row],[ScoreAway]])</f>
        <v>28</v>
      </c>
      <c r="O11192">
        <f>IF(Table1[[#This Row],[SpreadActual]]&lt;Table1[[#This Row],[SpreadFavorite]],1,0)</f>
        <v>0</v>
      </c>
      <c r="P11192">
        <v>52</v>
      </c>
      <c r="Q11192" t="s">
        <v>179</v>
      </c>
      <c r="R11192" t="b">
        <v>0</v>
      </c>
      <c r="S11192">
        <v>57</v>
      </c>
      <c r="T11192">
        <v>14</v>
      </c>
    </row>
    <row r="11193" spans="1:22" x14ac:dyDescent="0.2">
      <c r="A11193" s="1">
        <v>41938</v>
      </c>
      <c r="B11193">
        <v>2014</v>
      </c>
      <c r="C11193">
        <f>_xlfn.MAXIFS(Table1[ScheduleWeekWritten],Table1[ScheduleSeason],Table1[[#This Row],[ScheduleSeason]])</f>
        <v>17</v>
      </c>
      <c r="D11193">
        <v>8</v>
      </c>
      <c r="E11193" cm="1">
        <f t="array" ref="E11193">_xlfn.XLOOKUP(Table1[[#This Row],[ScheduleWeekWritten]],Table3[Game],100+Table3[Increase],Table1[[#This Row],[ScheduleWeekWritten]])</f>
        <v>8</v>
      </c>
      <c r="F11193" t="b">
        <v>0</v>
      </c>
      <c r="G11193" t="s">
        <v>95</v>
      </c>
      <c r="H11193">
        <v>44</v>
      </c>
      <c r="I11193">
        <v>23</v>
      </c>
      <c r="J11193" t="s">
        <v>33</v>
      </c>
      <c r="K11193" t="s">
        <v>98</v>
      </c>
      <c r="L11193" t="str">
        <f>_xlfn.XLOOKUP(Table1[[#This Row],[TeamFavoriteID]],Table2[team_id],Table2[team_name],_xlfn.XLOOKUP(Table1[[#This Row],[TeamFavoriteID]],Table2[team_id_pfr],Table2[team_name],"Even"))</f>
        <v>New Orleans Saints</v>
      </c>
      <c r="M11193">
        <v>-2</v>
      </c>
      <c r="N11193">
        <f>IF(Table1[[#This Row],[TeamFavorite]]=Table1[[#This Row],[TeamHome]],Table1[[#This Row],[ScoreAway]]-Table1[[#This Row],[ScoreHome]],Table1[[#This Row],[ScoreHome]]-Table1[[#This Row],[ScoreAway]])</f>
        <v>-21</v>
      </c>
      <c r="O11193">
        <f>IF(Table1[[#This Row],[SpreadActual]]&lt;Table1[[#This Row],[SpreadFavorite]],1,0)</f>
        <v>1</v>
      </c>
      <c r="P11193">
        <v>55.5</v>
      </c>
      <c r="Q11193" t="s">
        <v>124</v>
      </c>
      <c r="R11193" t="b">
        <v>0</v>
      </c>
      <c r="S11193">
        <v>72</v>
      </c>
      <c r="T11193">
        <v>0</v>
      </c>
      <c r="V11193" t="s">
        <v>103</v>
      </c>
    </row>
    <row r="11194" spans="1:22" x14ac:dyDescent="0.2">
      <c r="A11194" s="1">
        <v>41938</v>
      </c>
      <c r="B11194">
        <v>2014</v>
      </c>
      <c r="C11194">
        <f>_xlfn.MAXIFS(Table1[ScheduleWeekWritten],Table1[ScheduleSeason],Table1[[#This Row],[ScheduleSeason]])</f>
        <v>17</v>
      </c>
      <c r="D11194">
        <v>8</v>
      </c>
      <c r="E11194" cm="1">
        <f t="array" ref="E11194">_xlfn.XLOOKUP(Table1[[#This Row],[ScheduleWeekWritten]],Table3[Game],100+Table3[Increase],Table1[[#This Row],[ScheduleWeekWritten]])</f>
        <v>8</v>
      </c>
      <c r="F11194" t="b">
        <v>0</v>
      </c>
      <c r="G11194" t="s">
        <v>31</v>
      </c>
      <c r="H11194">
        <v>23</v>
      </c>
      <c r="I11194">
        <v>43</v>
      </c>
      <c r="J11194" t="s">
        <v>28</v>
      </c>
      <c r="K11194" t="s">
        <v>32</v>
      </c>
      <c r="L11194" t="str">
        <f>_xlfn.XLOOKUP(Table1[[#This Row],[TeamFavoriteID]],Table2[team_id],Table2[team_name],_xlfn.XLOOKUP(Table1[[#This Row],[TeamFavoriteID]],Table2[team_id_pfr],Table2[team_name],"Even"))</f>
        <v>New York Jets</v>
      </c>
      <c r="M11194">
        <v>-3</v>
      </c>
      <c r="N11194">
        <f>IF(Table1[[#This Row],[TeamFavorite]]=Table1[[#This Row],[TeamHome]],Table1[[#This Row],[ScoreAway]]-Table1[[#This Row],[ScoreHome]],Table1[[#This Row],[ScoreHome]]-Table1[[#This Row],[ScoreAway]])</f>
        <v>20</v>
      </c>
      <c r="O11194">
        <f>IF(Table1[[#This Row],[SpreadActual]]&lt;Table1[[#This Row],[SpreadFavorite]],1,0)</f>
        <v>0</v>
      </c>
      <c r="P11194">
        <v>40.5</v>
      </c>
      <c r="Q11194" t="s">
        <v>197</v>
      </c>
      <c r="R11194" t="b">
        <v>0</v>
      </c>
      <c r="S11194">
        <v>61</v>
      </c>
      <c r="T11194">
        <v>19</v>
      </c>
    </row>
    <row r="11195" spans="1:22" x14ac:dyDescent="0.2">
      <c r="A11195" s="1">
        <v>41938</v>
      </c>
      <c r="B11195">
        <v>2014</v>
      </c>
      <c r="C11195">
        <f>_xlfn.MAXIFS(Table1[ScheduleWeekWritten],Table1[ScheduleSeason],Table1[[#This Row],[ScheduleSeason]])</f>
        <v>17</v>
      </c>
      <c r="D11195">
        <v>8</v>
      </c>
      <c r="E11195" cm="1">
        <f t="array" ref="E11195">_xlfn.XLOOKUP(Table1[[#This Row],[ScheduleWeekWritten]],Table3[Game],100+Table3[Increase],Table1[[#This Row],[ScheduleWeekWritten]])</f>
        <v>8</v>
      </c>
      <c r="F11195" t="b">
        <v>0</v>
      </c>
      <c r="G11195" t="s">
        <v>49</v>
      </c>
      <c r="H11195">
        <v>51</v>
      </c>
      <c r="I11195">
        <v>34</v>
      </c>
      <c r="J11195" t="s">
        <v>140</v>
      </c>
      <c r="K11195" t="s">
        <v>72</v>
      </c>
      <c r="L11195" t="str">
        <f>_xlfn.XLOOKUP(Table1[[#This Row],[TeamFavoriteID]],Table2[team_id],Table2[team_name],_xlfn.XLOOKUP(Table1[[#This Row],[TeamFavoriteID]],Table2[team_id_pfr],Table2[team_name],"Even"))</f>
        <v>Baltimore Colts</v>
      </c>
      <c r="M11195">
        <v>-5</v>
      </c>
      <c r="N11195">
        <f>IF(Table1[[#This Row],[TeamFavorite]]=Table1[[#This Row],[TeamHome]],Table1[[#This Row],[ScoreAway]]-Table1[[#This Row],[ScoreHome]],Table1[[#This Row],[ScoreHome]]-Table1[[#This Row],[ScoreAway]])</f>
        <v>17</v>
      </c>
      <c r="O11195">
        <f>IF(Table1[[#This Row],[SpreadActual]]&lt;Table1[[#This Row],[SpreadFavorite]],1,0)</f>
        <v>0</v>
      </c>
      <c r="P11195">
        <v>48.5</v>
      </c>
      <c r="Q11195" t="s">
        <v>175</v>
      </c>
      <c r="R11195" t="b">
        <v>0</v>
      </c>
      <c r="S11195">
        <v>56</v>
      </c>
      <c r="T11195">
        <v>7</v>
      </c>
    </row>
    <row r="11196" spans="1:22" x14ac:dyDescent="0.2">
      <c r="A11196" s="1">
        <v>41938</v>
      </c>
      <c r="B11196">
        <v>2014</v>
      </c>
      <c r="C11196">
        <f>_xlfn.MAXIFS(Table1[ScheduleWeekWritten],Table1[ScheduleSeason],Table1[[#This Row],[ScheduleSeason]])</f>
        <v>17</v>
      </c>
      <c r="D11196">
        <v>8</v>
      </c>
      <c r="E11196" cm="1">
        <f t="array" ref="E11196">_xlfn.XLOOKUP(Table1[[#This Row],[ScheduleWeekWritten]],Table3[Game],100+Table3[Increase],Table1[[#This Row],[ScheduleWeekWritten]])</f>
        <v>8</v>
      </c>
      <c r="F11196" t="b">
        <v>0</v>
      </c>
      <c r="G11196" t="s">
        <v>127</v>
      </c>
      <c r="H11196">
        <v>13</v>
      </c>
      <c r="I11196">
        <v>19</v>
      </c>
      <c r="J11196" t="s">
        <v>54</v>
      </c>
      <c r="K11196" t="s">
        <v>133</v>
      </c>
      <c r="L11196" t="str">
        <f>_xlfn.XLOOKUP(Table1[[#This Row],[TeamFavoriteID]],Table2[team_id],Table2[team_name],_xlfn.XLOOKUP(Table1[[#This Row],[TeamFavoriteID]],Table2[team_id_pfr],Table2[team_name],"Even"))</f>
        <v>Tampa Bay Buccaneers</v>
      </c>
      <c r="M11196">
        <v>-1</v>
      </c>
      <c r="N11196">
        <f>IF(Table1[[#This Row],[TeamFavorite]]=Table1[[#This Row],[TeamHome]],Table1[[#This Row],[ScoreAway]]-Table1[[#This Row],[ScoreHome]],Table1[[#This Row],[ScoreHome]]-Table1[[#This Row],[ScoreAway]])</f>
        <v>6</v>
      </c>
      <c r="O11196">
        <f>IF(Table1[[#This Row],[SpreadActual]]&lt;Table1[[#This Row],[SpreadFavorite]],1,0)</f>
        <v>0</v>
      </c>
      <c r="P11196">
        <v>43</v>
      </c>
      <c r="Q11196" t="s">
        <v>168</v>
      </c>
      <c r="R11196" t="b">
        <v>0</v>
      </c>
      <c r="S11196">
        <v>78</v>
      </c>
      <c r="T11196">
        <v>7</v>
      </c>
    </row>
    <row r="11197" spans="1:22" x14ac:dyDescent="0.2">
      <c r="A11197" s="1">
        <v>41938</v>
      </c>
      <c r="B11197">
        <v>2014</v>
      </c>
      <c r="C11197">
        <f>_xlfn.MAXIFS(Table1[ScheduleWeekWritten],Table1[ScheduleSeason],Table1[[#This Row],[ScheduleSeason]])</f>
        <v>17</v>
      </c>
      <c r="D11197">
        <v>8</v>
      </c>
      <c r="E11197" cm="1">
        <f t="array" ref="E11197">_xlfn.XLOOKUP(Table1[[#This Row],[ScheduleWeekWritten]],Table3[Game],100+Table3[Increase],Table1[[#This Row],[ScheduleWeekWritten]])</f>
        <v>8</v>
      </c>
      <c r="F11197" t="b">
        <v>0</v>
      </c>
      <c r="G11197" t="s">
        <v>171</v>
      </c>
      <c r="H11197">
        <v>16</v>
      </c>
      <c r="I11197">
        <v>30</v>
      </c>
      <c r="J11197" t="s">
        <v>177</v>
      </c>
      <c r="K11197" t="s">
        <v>182</v>
      </c>
      <c r="L11197" t="str">
        <f>_xlfn.XLOOKUP(Table1[[#This Row],[TeamFavoriteID]],Table2[team_id],Table2[team_name],_xlfn.XLOOKUP(Table1[[#This Row],[TeamFavoriteID]],Table2[team_id_pfr],Table2[team_name],"Even"))</f>
        <v>Houston Texans</v>
      </c>
      <c r="M11197">
        <v>-3.5</v>
      </c>
      <c r="N11197">
        <f>IF(Table1[[#This Row],[TeamFavorite]]=Table1[[#This Row],[TeamHome]],Table1[[#This Row],[ScoreAway]]-Table1[[#This Row],[ScoreHome]],Table1[[#This Row],[ScoreHome]]-Table1[[#This Row],[ScoreAway]])</f>
        <v>-14</v>
      </c>
      <c r="O11197">
        <f>IF(Table1[[#This Row],[SpreadActual]]&lt;Table1[[#This Row],[SpreadFavorite]],1,0)</f>
        <v>1</v>
      </c>
      <c r="P11197">
        <v>43</v>
      </c>
      <c r="Q11197" t="s">
        <v>172</v>
      </c>
      <c r="R11197" t="b">
        <v>0</v>
      </c>
      <c r="S11197">
        <v>79</v>
      </c>
      <c r="T11197">
        <v>5</v>
      </c>
    </row>
    <row r="11198" spans="1:22" x14ac:dyDescent="0.2">
      <c r="A11198" s="1">
        <v>41939</v>
      </c>
      <c r="B11198">
        <v>2014</v>
      </c>
      <c r="C11198">
        <f>_xlfn.MAXIFS(Table1[ScheduleWeekWritten],Table1[ScheduleSeason],Table1[[#This Row],[ScheduleSeason]])</f>
        <v>17</v>
      </c>
      <c r="D11198">
        <v>8</v>
      </c>
      <c r="E11198" cm="1">
        <f t="array" ref="E11198">_xlfn.XLOOKUP(Table1[[#This Row],[ScheduleWeekWritten]],Table3[Game],100+Table3[Increase],Table1[[#This Row],[ScheduleWeekWritten]])</f>
        <v>8</v>
      </c>
      <c r="F11198" t="b">
        <v>0</v>
      </c>
      <c r="G11198" t="s">
        <v>67</v>
      </c>
      <c r="H11198">
        <v>17</v>
      </c>
      <c r="I11198">
        <v>20</v>
      </c>
      <c r="J11198" t="s">
        <v>61</v>
      </c>
      <c r="K11198" t="s">
        <v>68</v>
      </c>
      <c r="L11198" t="str">
        <f>_xlfn.XLOOKUP(Table1[[#This Row],[TeamFavoriteID]],Table2[team_id],Table2[team_name],_xlfn.XLOOKUP(Table1[[#This Row],[TeamFavoriteID]],Table2[team_id_pfr],Table2[team_name],"Even"))</f>
        <v>Dallas Cowboys</v>
      </c>
      <c r="M11198">
        <v>-9.5</v>
      </c>
      <c r="N11198">
        <f>IF(Table1[[#This Row],[TeamFavorite]]=Table1[[#This Row],[TeamHome]],Table1[[#This Row],[ScoreAway]]-Table1[[#This Row],[ScoreHome]],Table1[[#This Row],[ScoreHome]]-Table1[[#This Row],[ScoreAway]])</f>
        <v>3</v>
      </c>
      <c r="O11198">
        <f>IF(Table1[[#This Row],[SpreadActual]]&lt;Table1[[#This Row],[SpreadFavorite]],1,0)</f>
        <v>0</v>
      </c>
      <c r="P11198">
        <v>49</v>
      </c>
      <c r="Q11198" t="s">
        <v>192</v>
      </c>
      <c r="R11198" t="b">
        <v>0</v>
      </c>
      <c r="S11198">
        <v>72</v>
      </c>
      <c r="T11198">
        <v>0</v>
      </c>
      <c r="V11198" t="s">
        <v>103</v>
      </c>
    </row>
    <row r="11199" spans="1:22" x14ac:dyDescent="0.2">
      <c r="A11199" s="1">
        <v>41942</v>
      </c>
      <c r="B11199">
        <v>2014</v>
      </c>
      <c r="C11199">
        <f>_xlfn.MAXIFS(Table1[ScheduleWeekWritten],Table1[ScheduleSeason],Table1[[#This Row],[ScheduleSeason]])</f>
        <v>17</v>
      </c>
      <c r="D11199">
        <v>9</v>
      </c>
      <c r="E11199" cm="1">
        <f t="array" ref="E11199">_xlfn.XLOOKUP(Table1[[#This Row],[ScheduleWeekWritten]],Table3[Game],100+Table3[Increase],Table1[[#This Row],[ScheduleWeekWritten]])</f>
        <v>9</v>
      </c>
      <c r="F11199" t="b">
        <v>0</v>
      </c>
      <c r="G11199" t="s">
        <v>152</v>
      </c>
      <c r="H11199">
        <v>10</v>
      </c>
      <c r="I11199">
        <v>28</v>
      </c>
      <c r="J11199" t="s">
        <v>95</v>
      </c>
      <c r="K11199" t="s">
        <v>98</v>
      </c>
      <c r="L11199" t="str">
        <f>_xlfn.XLOOKUP(Table1[[#This Row],[TeamFavoriteID]],Table2[team_id],Table2[team_name],_xlfn.XLOOKUP(Table1[[#This Row],[TeamFavoriteID]],Table2[team_id_pfr],Table2[team_name],"Even"))</f>
        <v>New Orleans Saints</v>
      </c>
      <c r="M11199">
        <v>-3</v>
      </c>
      <c r="N11199">
        <f>IF(Table1[[#This Row],[TeamFavorite]]=Table1[[#This Row],[TeamHome]],Table1[[#This Row],[ScoreAway]]-Table1[[#This Row],[ScoreHome]],Table1[[#This Row],[ScoreHome]]-Table1[[#This Row],[ScoreAway]])</f>
        <v>-18</v>
      </c>
      <c r="O11199">
        <f>IF(Table1[[#This Row],[SpreadActual]]&lt;Table1[[#This Row],[SpreadFavorite]],1,0)</f>
        <v>1</v>
      </c>
      <c r="P11199">
        <v>49</v>
      </c>
      <c r="Q11199" t="s">
        <v>160</v>
      </c>
      <c r="R11199" t="b">
        <v>0</v>
      </c>
      <c r="S11199">
        <v>53</v>
      </c>
      <c r="T11199">
        <v>3</v>
      </c>
    </row>
    <row r="11200" spans="1:22" x14ac:dyDescent="0.2">
      <c r="A11200" s="1">
        <v>41945</v>
      </c>
      <c r="B11200">
        <v>2014</v>
      </c>
      <c r="C11200">
        <f>_xlfn.MAXIFS(Table1[ScheduleWeekWritten],Table1[ScheduleSeason],Table1[[#This Row],[ScheduleSeason]])</f>
        <v>17</v>
      </c>
      <c r="D11200">
        <v>9</v>
      </c>
      <c r="E11200" cm="1">
        <f t="array" ref="E11200">_xlfn.XLOOKUP(Table1[[#This Row],[ScheduleWeekWritten]],Table3[Game],100+Table3[Increase],Table1[[#This Row],[ScheduleWeekWritten]])</f>
        <v>9</v>
      </c>
      <c r="F11200" t="b">
        <v>0</v>
      </c>
      <c r="G11200" t="s">
        <v>101</v>
      </c>
      <c r="H11200">
        <v>33</v>
      </c>
      <c r="I11200">
        <v>23</v>
      </c>
      <c r="J11200" t="s">
        <v>154</v>
      </c>
      <c r="K11200" t="s">
        <v>104</v>
      </c>
      <c r="L11200" t="str">
        <f>_xlfn.XLOOKUP(Table1[[#This Row],[TeamFavoriteID]],Table2[team_id],Table2[team_name],_xlfn.XLOOKUP(Table1[[#This Row],[TeamFavoriteID]],Table2[team_id_pfr],Table2[team_name],"Even"))</f>
        <v>Cincinnati Bengals</v>
      </c>
      <c r="M11200">
        <v>-10</v>
      </c>
      <c r="N11200">
        <f>IF(Table1[[#This Row],[TeamFavorite]]=Table1[[#This Row],[TeamHome]],Table1[[#This Row],[ScoreAway]]-Table1[[#This Row],[ScoreHome]],Table1[[#This Row],[ScoreHome]]-Table1[[#This Row],[ScoreAway]])</f>
        <v>-10</v>
      </c>
      <c r="O11200">
        <f>IF(Table1[[#This Row],[SpreadActual]]&lt;Table1[[#This Row],[SpreadFavorite]],1,0)</f>
        <v>0</v>
      </c>
      <c r="P11200">
        <v>43.5</v>
      </c>
      <c r="Q11200" t="s">
        <v>173</v>
      </c>
      <c r="R11200" t="b">
        <v>0</v>
      </c>
      <c r="S11200">
        <v>46</v>
      </c>
      <c r="T11200">
        <v>4</v>
      </c>
    </row>
    <row r="11201" spans="1:22" x14ac:dyDescent="0.2">
      <c r="A11201" s="1">
        <v>41945</v>
      </c>
      <c r="B11201">
        <v>2014</v>
      </c>
      <c r="C11201">
        <f>_xlfn.MAXIFS(Table1[ScheduleWeekWritten],Table1[ScheduleSeason],Table1[[#This Row],[ScheduleSeason]])</f>
        <v>17</v>
      </c>
      <c r="D11201">
        <v>9</v>
      </c>
      <c r="E11201" cm="1">
        <f t="array" ref="E11201">_xlfn.XLOOKUP(Table1[[#This Row],[ScheduleWeekWritten]],Table3[Game],100+Table3[Increase],Table1[[#This Row],[ScheduleWeekWritten]])</f>
        <v>9</v>
      </c>
      <c r="F11201" t="b">
        <v>0</v>
      </c>
      <c r="G11201" t="s">
        <v>62</v>
      </c>
      <c r="H11201">
        <v>22</v>
      </c>
      <c r="I11201">
        <v>17</v>
      </c>
      <c r="J11201" t="s">
        <v>127</v>
      </c>
      <c r="K11201" t="s">
        <v>63</v>
      </c>
      <c r="L11201" t="str">
        <f>_xlfn.XLOOKUP(Table1[[#This Row],[TeamFavoriteID]],Table2[team_id],Table2[team_name],_xlfn.XLOOKUP(Table1[[#This Row],[TeamFavoriteID]],Table2[team_id_pfr],Table2[team_name],"Even"))</f>
        <v>Cleveland Browns</v>
      </c>
      <c r="M11201">
        <v>-7</v>
      </c>
      <c r="N11201">
        <f>IF(Table1[[#This Row],[TeamFavorite]]=Table1[[#This Row],[TeamHome]],Table1[[#This Row],[ScoreAway]]-Table1[[#This Row],[ScoreHome]],Table1[[#This Row],[ScoreHome]]-Table1[[#This Row],[ScoreAway]])</f>
        <v>-5</v>
      </c>
      <c r="O11201">
        <f>IF(Table1[[#This Row],[SpreadActual]]&lt;Table1[[#This Row],[SpreadFavorite]],1,0)</f>
        <v>0</v>
      </c>
      <c r="P11201">
        <v>44</v>
      </c>
      <c r="Q11201" t="s">
        <v>170</v>
      </c>
      <c r="R11201" t="b">
        <v>0</v>
      </c>
      <c r="S11201">
        <v>42</v>
      </c>
      <c r="T11201">
        <v>8</v>
      </c>
    </row>
    <row r="11202" spans="1:22" x14ac:dyDescent="0.2">
      <c r="A11202" s="1">
        <v>41945</v>
      </c>
      <c r="B11202">
        <v>2014</v>
      </c>
      <c r="C11202">
        <f>_xlfn.MAXIFS(Table1[ScheduleWeekWritten],Table1[ScheduleSeason],Table1[[#This Row],[ScheduleSeason]])</f>
        <v>17</v>
      </c>
      <c r="D11202">
        <v>9</v>
      </c>
      <c r="E11202" cm="1">
        <f t="array" ref="E11202">_xlfn.XLOOKUP(Table1[[#This Row],[ScheduleWeekWritten]],Table3[Game],100+Table3[Increase],Table1[[#This Row],[ScheduleWeekWritten]])</f>
        <v>9</v>
      </c>
      <c r="F11202" t="b">
        <v>0</v>
      </c>
      <c r="G11202" t="s">
        <v>67</v>
      </c>
      <c r="H11202">
        <v>17</v>
      </c>
      <c r="I11202">
        <v>28</v>
      </c>
      <c r="J11202" t="s">
        <v>149</v>
      </c>
      <c r="K11202" t="s">
        <v>68</v>
      </c>
      <c r="L11202" t="str">
        <f>_xlfn.XLOOKUP(Table1[[#This Row],[TeamFavoriteID]],Table2[team_id],Table2[team_name],_xlfn.XLOOKUP(Table1[[#This Row],[TeamFavoriteID]],Table2[team_id_pfr],Table2[team_name],"Even"))</f>
        <v>Dallas Cowboys</v>
      </c>
      <c r="M11202">
        <v>-1.5</v>
      </c>
      <c r="N11202">
        <f>IF(Table1[[#This Row],[TeamFavorite]]=Table1[[#This Row],[TeamHome]],Table1[[#This Row],[ScoreAway]]-Table1[[#This Row],[ScoreHome]],Table1[[#This Row],[ScoreHome]]-Table1[[#This Row],[ScoreAway]])</f>
        <v>11</v>
      </c>
      <c r="O11202">
        <f>IF(Table1[[#This Row],[SpreadActual]]&lt;Table1[[#This Row],[SpreadFavorite]],1,0)</f>
        <v>0</v>
      </c>
      <c r="P11202">
        <v>45</v>
      </c>
      <c r="Q11202" t="s">
        <v>192</v>
      </c>
      <c r="R11202" t="b">
        <v>0</v>
      </c>
      <c r="S11202">
        <v>64</v>
      </c>
      <c r="T11202">
        <v>0</v>
      </c>
      <c r="V11202" t="s">
        <v>193</v>
      </c>
    </row>
    <row r="11203" spans="1:22" x14ac:dyDescent="0.2">
      <c r="A11203" s="1">
        <v>41945</v>
      </c>
      <c r="B11203">
        <v>2014</v>
      </c>
      <c r="C11203">
        <f>_xlfn.MAXIFS(Table1[ScheduleWeekWritten],Table1[ScheduleSeason],Table1[[#This Row],[ScheduleSeason]])</f>
        <v>17</v>
      </c>
      <c r="D11203">
        <v>9</v>
      </c>
      <c r="E11203" cm="1">
        <f t="array" ref="E11203">_xlfn.XLOOKUP(Table1[[#This Row],[ScheduleWeekWritten]],Table3[Game],100+Table3[Increase],Table1[[#This Row],[ScheduleWeekWritten]])</f>
        <v>9</v>
      </c>
      <c r="F11203" t="b">
        <v>0</v>
      </c>
      <c r="G11203" t="s">
        <v>177</v>
      </c>
      <c r="H11203">
        <v>21</v>
      </c>
      <c r="I11203">
        <v>31</v>
      </c>
      <c r="J11203" t="s">
        <v>58</v>
      </c>
      <c r="K11203" t="s">
        <v>77</v>
      </c>
      <c r="L11203" t="str">
        <f>_xlfn.XLOOKUP(Table1[[#This Row],[TeamFavoriteID]],Table2[team_id],Table2[team_name],_xlfn.XLOOKUP(Table1[[#This Row],[TeamFavoriteID]],Table2[team_id_pfr],Table2[team_name],"Even"))</f>
        <v>Philadelphia Eagles</v>
      </c>
      <c r="M11203">
        <v>-1.5</v>
      </c>
      <c r="N11203">
        <f>IF(Table1[[#This Row],[TeamFavorite]]=Table1[[#This Row],[TeamHome]],Table1[[#This Row],[ScoreAway]]-Table1[[#This Row],[ScoreHome]],Table1[[#This Row],[ScoreHome]]-Table1[[#This Row],[ScoreAway]])</f>
        <v>-10</v>
      </c>
      <c r="O11203">
        <f>IF(Table1[[#This Row],[SpreadActual]]&lt;Table1[[#This Row],[SpreadFavorite]],1,0)</f>
        <v>1</v>
      </c>
      <c r="P11203">
        <v>48.5</v>
      </c>
      <c r="Q11203" t="s">
        <v>178</v>
      </c>
      <c r="R11203" t="b">
        <v>0</v>
      </c>
      <c r="S11203">
        <v>71</v>
      </c>
      <c r="T11203">
        <v>8</v>
      </c>
      <c r="V11203" t="s">
        <v>193</v>
      </c>
    </row>
    <row r="11204" spans="1:22" x14ac:dyDescent="0.2">
      <c r="A11204" s="1">
        <v>41945</v>
      </c>
      <c r="B11204">
        <v>2014</v>
      </c>
      <c r="C11204">
        <f>_xlfn.MAXIFS(Table1[ScheduleWeekWritten],Table1[ScheduleSeason],Table1[[#This Row],[ScheduleSeason]])</f>
        <v>17</v>
      </c>
      <c r="D11204">
        <v>9</v>
      </c>
      <c r="E11204" cm="1">
        <f t="array" ref="E11204">_xlfn.XLOOKUP(Table1[[#This Row],[ScheduleWeekWritten]],Table3[Game],100+Table3[Increase],Table1[[#This Row],[ScheduleWeekWritten]])</f>
        <v>9</v>
      </c>
      <c r="F11204" t="b">
        <v>0</v>
      </c>
      <c r="G11204" t="s">
        <v>42</v>
      </c>
      <c r="H11204">
        <v>24</v>
      </c>
      <c r="I11204">
        <v>10</v>
      </c>
      <c r="J11204" t="s">
        <v>31</v>
      </c>
      <c r="K11204" t="s">
        <v>75</v>
      </c>
      <c r="L11204" t="str">
        <f>_xlfn.XLOOKUP(Table1[[#This Row],[TeamFavoriteID]],Table2[team_id],Table2[team_name],_xlfn.XLOOKUP(Table1[[#This Row],[TeamFavoriteID]],Table2[team_id_pfr],Table2[team_name],"Even"))</f>
        <v>Kansas City Chiefs</v>
      </c>
      <c r="M11204">
        <v>-9.5</v>
      </c>
      <c r="N11204">
        <f>IF(Table1[[#This Row],[TeamFavorite]]=Table1[[#This Row],[TeamHome]],Table1[[#This Row],[ScoreAway]]-Table1[[#This Row],[ScoreHome]],Table1[[#This Row],[ScoreHome]]-Table1[[#This Row],[ScoreAway]])</f>
        <v>-14</v>
      </c>
      <c r="O11204">
        <f>IF(Table1[[#This Row],[SpreadActual]]&lt;Table1[[#This Row],[SpreadFavorite]],1,0)</f>
        <v>1</v>
      </c>
      <c r="P11204">
        <v>41.5</v>
      </c>
      <c r="Q11204" t="s">
        <v>117</v>
      </c>
      <c r="R11204" t="b">
        <v>0</v>
      </c>
      <c r="S11204">
        <v>64</v>
      </c>
      <c r="T11204">
        <v>20</v>
      </c>
    </row>
    <row r="11205" spans="1:22" x14ac:dyDescent="0.2">
      <c r="A11205" s="1">
        <v>41945</v>
      </c>
      <c r="B11205">
        <v>2014</v>
      </c>
      <c r="C11205">
        <f>_xlfn.MAXIFS(Table1[ScheduleWeekWritten],Table1[ScheduleSeason],Table1[[#This Row],[ScheduleSeason]])</f>
        <v>17</v>
      </c>
      <c r="D11205">
        <v>9</v>
      </c>
      <c r="E11205" cm="1">
        <f t="array" ref="E11205">_xlfn.XLOOKUP(Table1[[#This Row],[ScheduleWeekWritten]],Table3[Game],100+Table3[Increase],Table1[[#This Row],[ScheduleWeekWritten]])</f>
        <v>9</v>
      </c>
      <c r="F11205" t="b">
        <v>0</v>
      </c>
      <c r="G11205" t="s">
        <v>19</v>
      </c>
      <c r="H11205">
        <v>37</v>
      </c>
      <c r="I11205">
        <v>0</v>
      </c>
      <c r="J11205" t="s">
        <v>27</v>
      </c>
      <c r="K11205" t="s">
        <v>91</v>
      </c>
      <c r="L11205" t="str">
        <f>_xlfn.XLOOKUP(Table1[[#This Row],[TeamFavoriteID]],Table2[team_id],Table2[team_name],_xlfn.XLOOKUP(Table1[[#This Row],[TeamFavoriteID]],Table2[team_id_pfr],Table2[team_name],"Even"))</f>
        <v>Miami Dolphins</v>
      </c>
      <c r="M11205">
        <v>-3</v>
      </c>
      <c r="N11205">
        <f>IF(Table1[[#This Row],[TeamFavorite]]=Table1[[#This Row],[TeamHome]],Table1[[#This Row],[ScoreAway]]-Table1[[#This Row],[ScoreHome]],Table1[[#This Row],[ScoreHome]]-Table1[[#This Row],[ScoreAway]])</f>
        <v>-37</v>
      </c>
      <c r="O11205">
        <f>IF(Table1[[#This Row],[SpreadActual]]&lt;Table1[[#This Row],[SpreadFavorite]],1,0)</f>
        <v>1</v>
      </c>
      <c r="P11205">
        <v>45</v>
      </c>
      <c r="Q11205" t="s">
        <v>143</v>
      </c>
      <c r="R11205" t="b">
        <v>0</v>
      </c>
      <c r="S11205">
        <v>69</v>
      </c>
      <c r="T11205">
        <v>5</v>
      </c>
    </row>
    <row r="11206" spans="1:22" x14ac:dyDescent="0.2">
      <c r="A11206" s="1">
        <v>41945</v>
      </c>
      <c r="B11206">
        <v>2014</v>
      </c>
      <c r="C11206">
        <f>_xlfn.MAXIFS(Table1[ScheduleWeekWritten],Table1[ScheduleSeason],Table1[[#This Row],[ScheduleSeason]])</f>
        <v>17</v>
      </c>
      <c r="D11206">
        <v>9</v>
      </c>
      <c r="E11206" cm="1">
        <f t="array" ref="E11206">_xlfn.XLOOKUP(Table1[[#This Row],[ScheduleWeekWritten]],Table3[Game],100+Table3[Increase],Table1[[#This Row],[ScheduleWeekWritten]])</f>
        <v>9</v>
      </c>
      <c r="F11206" t="b">
        <v>0</v>
      </c>
      <c r="G11206" t="s">
        <v>54</v>
      </c>
      <c r="H11206">
        <v>29</v>
      </c>
      <c r="I11206">
        <v>26</v>
      </c>
      <c r="J11206" t="s">
        <v>61</v>
      </c>
      <c r="K11206" t="s">
        <v>85</v>
      </c>
      <c r="L11206" t="str">
        <f>_xlfn.XLOOKUP(Table1[[#This Row],[TeamFavoriteID]],Table2[team_id],Table2[team_name],_xlfn.XLOOKUP(Table1[[#This Row],[TeamFavoriteID]],Table2[team_id_pfr],Table2[team_name],"Even"))</f>
        <v>Washington Commanders</v>
      </c>
      <c r="M11206">
        <v>-1</v>
      </c>
      <c r="N11206">
        <f>IF(Table1[[#This Row],[TeamFavorite]]=Table1[[#This Row],[TeamHome]],Table1[[#This Row],[ScoreAway]]-Table1[[#This Row],[ScoreHome]],Table1[[#This Row],[ScoreHome]]-Table1[[#This Row],[ScoreAway]])</f>
        <v>3</v>
      </c>
      <c r="O11206">
        <f>IF(Table1[[#This Row],[SpreadActual]]&lt;Table1[[#This Row],[SpreadFavorite]],1,0)</f>
        <v>0</v>
      </c>
      <c r="P11206">
        <v>44</v>
      </c>
      <c r="Q11206" t="s">
        <v>198</v>
      </c>
      <c r="R11206" t="b">
        <v>0</v>
      </c>
      <c r="S11206">
        <v>54</v>
      </c>
      <c r="T11206">
        <v>12</v>
      </c>
    </row>
    <row r="11207" spans="1:22" x14ac:dyDescent="0.2">
      <c r="A11207" s="1">
        <v>41945</v>
      </c>
      <c r="B11207">
        <v>2014</v>
      </c>
      <c r="C11207">
        <f>_xlfn.MAXIFS(Table1[ScheduleWeekWritten],Table1[ScheduleSeason],Table1[[#This Row],[ScheduleSeason]])</f>
        <v>17</v>
      </c>
      <c r="D11207">
        <v>9</v>
      </c>
      <c r="E11207" cm="1">
        <f t="array" ref="E11207">_xlfn.XLOOKUP(Table1[[#This Row],[ScheduleWeekWritten]],Table3[Game],100+Table3[Increase],Table1[[#This Row],[ScheduleWeekWritten]])</f>
        <v>9</v>
      </c>
      <c r="F11207" t="b">
        <v>0</v>
      </c>
      <c r="G11207" t="s">
        <v>115</v>
      </c>
      <c r="H11207">
        <v>43</v>
      </c>
      <c r="I11207">
        <v>21</v>
      </c>
      <c r="J11207" t="s">
        <v>24</v>
      </c>
      <c r="K11207" t="s">
        <v>88</v>
      </c>
      <c r="L11207" t="str">
        <f>_xlfn.XLOOKUP(Table1[[#This Row],[TeamFavoriteID]],Table2[team_id],Table2[team_name],_xlfn.XLOOKUP(Table1[[#This Row],[TeamFavoriteID]],Table2[team_id_pfr],Table2[team_name],"Even"))</f>
        <v>Denver Broncos</v>
      </c>
      <c r="M11207">
        <v>-3</v>
      </c>
      <c r="N11207">
        <f>IF(Table1[[#This Row],[TeamFavorite]]=Table1[[#This Row],[TeamHome]],Table1[[#This Row],[ScoreAway]]-Table1[[#This Row],[ScoreHome]],Table1[[#This Row],[ScoreHome]]-Table1[[#This Row],[ScoreAway]])</f>
        <v>22</v>
      </c>
      <c r="O11207">
        <f>IF(Table1[[#This Row],[SpreadActual]]&lt;Table1[[#This Row],[SpreadFavorite]],1,0)</f>
        <v>0</v>
      </c>
      <c r="P11207">
        <v>53</v>
      </c>
      <c r="Q11207" t="s">
        <v>179</v>
      </c>
      <c r="R11207" t="b">
        <v>0</v>
      </c>
      <c r="S11207">
        <v>41</v>
      </c>
      <c r="T11207">
        <v>18</v>
      </c>
    </row>
    <row r="11208" spans="1:22" x14ac:dyDescent="0.2">
      <c r="A11208" s="1">
        <v>41945</v>
      </c>
      <c r="B11208">
        <v>2014</v>
      </c>
      <c r="C11208">
        <f>_xlfn.MAXIFS(Table1[ScheduleWeekWritten],Table1[ScheduleSeason],Table1[[#This Row],[ScheduleSeason]])</f>
        <v>17</v>
      </c>
      <c r="D11208">
        <v>9</v>
      </c>
      <c r="E11208" cm="1">
        <f t="array" ref="E11208">_xlfn.XLOOKUP(Table1[[#This Row],[ScheduleWeekWritten]],Table3[Game],100+Table3[Increase],Table1[[#This Row],[ScheduleWeekWritten]])</f>
        <v>9</v>
      </c>
      <c r="F11208" t="b">
        <v>0</v>
      </c>
      <c r="G11208" t="s">
        <v>49</v>
      </c>
      <c r="H11208">
        <v>43</v>
      </c>
      <c r="I11208">
        <v>23</v>
      </c>
      <c r="J11208" t="s">
        <v>158</v>
      </c>
      <c r="K11208" t="s">
        <v>51</v>
      </c>
      <c r="L11208" t="str">
        <f>_xlfn.XLOOKUP(Table1[[#This Row],[TeamFavoriteID]],Table2[team_id],Table2[team_name],_xlfn.XLOOKUP(Table1[[#This Row],[TeamFavoriteID]],Table2[team_id_pfr],Table2[team_name],"Even"))</f>
        <v>Pittsburgh Steelers</v>
      </c>
      <c r="M11208">
        <v>-2.5</v>
      </c>
      <c r="N11208">
        <f>IF(Table1[[#This Row],[TeamFavorite]]=Table1[[#This Row],[TeamHome]],Table1[[#This Row],[ScoreAway]]-Table1[[#This Row],[ScoreHome]],Table1[[#This Row],[ScoreHome]]-Table1[[#This Row],[ScoreAway]])</f>
        <v>-20</v>
      </c>
      <c r="O11208">
        <f>IF(Table1[[#This Row],[SpreadActual]]&lt;Table1[[#This Row],[SpreadFavorite]],1,0)</f>
        <v>1</v>
      </c>
      <c r="P11208">
        <v>48</v>
      </c>
      <c r="Q11208" t="s">
        <v>175</v>
      </c>
      <c r="R11208" t="b">
        <v>0</v>
      </c>
      <c r="S11208">
        <v>37</v>
      </c>
      <c r="T11208">
        <v>5</v>
      </c>
    </row>
    <row r="11209" spans="1:22" x14ac:dyDescent="0.2">
      <c r="A11209" s="1">
        <v>41945</v>
      </c>
      <c r="B11209">
        <v>2014</v>
      </c>
      <c r="C11209">
        <f>_xlfn.MAXIFS(Table1[ScheduleWeekWritten],Table1[ScheduleSeason],Table1[[#This Row],[ScheduleSeason]])</f>
        <v>17</v>
      </c>
      <c r="D11209">
        <v>9</v>
      </c>
      <c r="E11209" cm="1">
        <f t="array" ref="E11209">_xlfn.XLOOKUP(Table1[[#This Row],[ScheduleWeekWritten]],Table3[Game],100+Table3[Increase],Table1[[#This Row],[ScheduleWeekWritten]])</f>
        <v>9</v>
      </c>
      <c r="F11209" t="b">
        <v>0</v>
      </c>
      <c r="G11209" t="s">
        <v>53</v>
      </c>
      <c r="H11209">
        <v>10</v>
      </c>
      <c r="I11209">
        <v>13</v>
      </c>
      <c r="J11209" t="s">
        <v>153</v>
      </c>
      <c r="K11209" t="s">
        <v>87</v>
      </c>
      <c r="L11209" t="str">
        <f>_xlfn.XLOOKUP(Table1[[#This Row],[TeamFavoriteID]],Table2[team_id],Table2[team_name],_xlfn.XLOOKUP(Table1[[#This Row],[TeamFavoriteID]],Table2[team_id_pfr],Table2[team_name],"Even"))</f>
        <v>San Francisco 49ers</v>
      </c>
      <c r="M11209">
        <v>-10.5</v>
      </c>
      <c r="N11209">
        <f>IF(Table1[[#This Row],[TeamFavorite]]=Table1[[#This Row],[TeamHome]],Table1[[#This Row],[ScoreAway]]-Table1[[#This Row],[ScoreHome]],Table1[[#This Row],[ScoreHome]]-Table1[[#This Row],[ScoreAway]])</f>
        <v>3</v>
      </c>
      <c r="O11209">
        <f>IF(Table1[[#This Row],[SpreadActual]]&lt;Table1[[#This Row],[SpreadFavorite]],1,0)</f>
        <v>0</v>
      </c>
      <c r="P11209">
        <v>44</v>
      </c>
      <c r="Q11209" t="s">
        <v>203</v>
      </c>
      <c r="R11209" t="b">
        <v>0</v>
      </c>
      <c r="S11209">
        <v>64</v>
      </c>
      <c r="T11209">
        <v>10</v>
      </c>
    </row>
    <row r="11210" spans="1:22" x14ac:dyDescent="0.2">
      <c r="A11210" s="1">
        <v>41945</v>
      </c>
      <c r="B11210">
        <v>2014</v>
      </c>
      <c r="C11210">
        <f>_xlfn.MAXIFS(Table1[ScheduleWeekWritten],Table1[ScheduleSeason],Table1[[#This Row],[ScheduleSeason]])</f>
        <v>17</v>
      </c>
      <c r="D11210">
        <v>9</v>
      </c>
      <c r="E11210" cm="1">
        <f t="array" ref="E11210">_xlfn.XLOOKUP(Table1[[#This Row],[ScheduleWeekWritten]],Table3[Game],100+Table3[Increase],Table1[[#This Row],[ScheduleWeekWritten]])</f>
        <v>9</v>
      </c>
      <c r="F11210" t="b">
        <v>0</v>
      </c>
      <c r="G11210" t="s">
        <v>128</v>
      </c>
      <c r="H11210">
        <v>30</v>
      </c>
      <c r="I11210">
        <v>24</v>
      </c>
      <c r="J11210" t="s">
        <v>20</v>
      </c>
      <c r="K11210" t="s">
        <v>132</v>
      </c>
      <c r="L11210" t="str">
        <f>_xlfn.XLOOKUP(Table1[[#This Row],[TeamFavoriteID]],Table2[team_id],Table2[team_name],_xlfn.XLOOKUP(Table1[[#This Row],[TeamFavoriteID]],Table2[team_id_pfr],Table2[team_name],"Even"))</f>
        <v>Seattle Seahawks</v>
      </c>
      <c r="M11210">
        <v>-13.5</v>
      </c>
      <c r="N11210">
        <f>IF(Table1[[#This Row],[TeamFavorite]]=Table1[[#This Row],[TeamHome]],Table1[[#This Row],[ScoreAway]]-Table1[[#This Row],[ScoreHome]],Table1[[#This Row],[ScoreHome]]-Table1[[#This Row],[ScoreAway]])</f>
        <v>-6</v>
      </c>
      <c r="O11210">
        <f>IF(Table1[[#This Row],[SpreadActual]]&lt;Table1[[#This Row],[SpreadFavorite]],1,0)</f>
        <v>0</v>
      </c>
      <c r="P11210">
        <v>44</v>
      </c>
      <c r="Q11210" t="s">
        <v>180</v>
      </c>
      <c r="R11210" t="b">
        <v>0</v>
      </c>
      <c r="S11210">
        <v>56</v>
      </c>
      <c r="T11210">
        <v>7</v>
      </c>
      <c r="V11210" t="s">
        <v>2</v>
      </c>
    </row>
    <row r="11211" spans="1:22" x14ac:dyDescent="0.2">
      <c r="A11211" s="1">
        <v>41946</v>
      </c>
      <c r="B11211">
        <v>2014</v>
      </c>
      <c r="C11211">
        <f>_xlfn.MAXIFS(Table1[ScheduleWeekWritten],Table1[ScheduleSeason],Table1[[#This Row],[ScheduleSeason]])</f>
        <v>17</v>
      </c>
      <c r="D11211">
        <v>9</v>
      </c>
      <c r="E11211" cm="1">
        <f t="array" ref="E11211">_xlfn.XLOOKUP(Table1[[#This Row],[ScheduleWeekWritten]],Table3[Game],100+Table3[Increase],Table1[[#This Row],[ScheduleWeekWritten]])</f>
        <v>9</v>
      </c>
      <c r="F11211" t="b">
        <v>0</v>
      </c>
      <c r="G11211" t="s">
        <v>50</v>
      </c>
      <c r="H11211">
        <v>24</v>
      </c>
      <c r="I11211">
        <v>40</v>
      </c>
      <c r="J11211" t="s">
        <v>140</v>
      </c>
      <c r="K11211" t="s">
        <v>72</v>
      </c>
      <c r="L11211" t="str">
        <f>_xlfn.XLOOKUP(Table1[[#This Row],[TeamFavoriteID]],Table2[team_id],Table2[team_name],_xlfn.XLOOKUP(Table1[[#This Row],[TeamFavoriteID]],Table2[team_id_pfr],Table2[team_name],"Even"))</f>
        <v>Baltimore Colts</v>
      </c>
      <c r="M11211">
        <v>-3</v>
      </c>
      <c r="N11211">
        <f>IF(Table1[[#This Row],[TeamFavorite]]=Table1[[#This Row],[TeamHome]],Table1[[#This Row],[ScoreAway]]-Table1[[#This Row],[ScoreHome]],Table1[[#This Row],[ScoreHome]]-Table1[[#This Row],[ScoreAway]])</f>
        <v>-16</v>
      </c>
      <c r="O11211">
        <f>IF(Table1[[#This Row],[SpreadActual]]&lt;Table1[[#This Row],[SpreadFavorite]],1,0)</f>
        <v>1</v>
      </c>
      <c r="P11211">
        <v>51.5</v>
      </c>
      <c r="Q11211" t="s">
        <v>197</v>
      </c>
      <c r="R11211" t="b">
        <v>0</v>
      </c>
      <c r="S11211">
        <v>53</v>
      </c>
      <c r="T11211">
        <v>8</v>
      </c>
    </row>
    <row r="11212" spans="1:22" x14ac:dyDescent="0.2">
      <c r="A11212" s="1">
        <v>41949</v>
      </c>
      <c r="B11212">
        <v>2014</v>
      </c>
      <c r="C11212">
        <f>_xlfn.MAXIFS(Table1[ScheduleWeekWritten],Table1[ScheduleSeason],Table1[[#This Row],[ScheduleSeason]])</f>
        <v>17</v>
      </c>
      <c r="D11212">
        <v>10</v>
      </c>
      <c r="E11212" cm="1">
        <f t="array" ref="E11212">_xlfn.XLOOKUP(Table1[[#This Row],[ScheduleWeekWritten]],Table3[Game],100+Table3[Increase],Table1[[#This Row],[ScheduleWeekWritten]])</f>
        <v>10</v>
      </c>
      <c r="F11212" t="b">
        <v>0</v>
      </c>
      <c r="G11212" t="s">
        <v>101</v>
      </c>
      <c r="H11212">
        <v>3</v>
      </c>
      <c r="I11212">
        <v>24</v>
      </c>
      <c r="J11212" t="s">
        <v>62</v>
      </c>
      <c r="K11212" t="s">
        <v>104</v>
      </c>
      <c r="L11212" t="str">
        <f>_xlfn.XLOOKUP(Table1[[#This Row],[TeamFavoriteID]],Table2[team_id],Table2[team_name],_xlfn.XLOOKUP(Table1[[#This Row],[TeamFavoriteID]],Table2[team_id_pfr],Table2[team_name],"Even"))</f>
        <v>Cincinnati Bengals</v>
      </c>
      <c r="M11212">
        <v>-6.5</v>
      </c>
      <c r="N11212">
        <f>IF(Table1[[#This Row],[TeamFavorite]]=Table1[[#This Row],[TeamHome]],Table1[[#This Row],[ScoreAway]]-Table1[[#This Row],[ScoreHome]],Table1[[#This Row],[ScoreHome]]-Table1[[#This Row],[ScoreAway]])</f>
        <v>21</v>
      </c>
      <c r="O11212">
        <f>IF(Table1[[#This Row],[SpreadActual]]&lt;Table1[[#This Row],[SpreadFavorite]],1,0)</f>
        <v>0</v>
      </c>
      <c r="P11212">
        <v>46</v>
      </c>
      <c r="Q11212" t="s">
        <v>173</v>
      </c>
      <c r="R11212" t="b">
        <v>0</v>
      </c>
      <c r="S11212">
        <v>43</v>
      </c>
      <c r="T11212">
        <v>0</v>
      </c>
    </row>
    <row r="11213" spans="1:22" x14ac:dyDescent="0.2">
      <c r="A11213" s="1">
        <v>41952</v>
      </c>
      <c r="B11213">
        <v>2014</v>
      </c>
      <c r="C11213">
        <f>_xlfn.MAXIFS(Table1[ScheduleWeekWritten],Table1[ScheduleSeason],Table1[[#This Row],[ScheduleSeason]])</f>
        <v>17</v>
      </c>
      <c r="D11213">
        <v>10</v>
      </c>
      <c r="E11213" cm="1">
        <f t="array" ref="E11213">_xlfn.XLOOKUP(Table1[[#This Row],[ScheduleWeekWritten]],Table3[Game],100+Table3[Increase],Table1[[#This Row],[ScheduleWeekWritten]])</f>
        <v>10</v>
      </c>
      <c r="F11213" t="b">
        <v>0</v>
      </c>
      <c r="G11213" t="s">
        <v>149</v>
      </c>
      <c r="H11213">
        <v>31</v>
      </c>
      <c r="I11213">
        <v>14</v>
      </c>
      <c r="J11213" t="s">
        <v>153</v>
      </c>
      <c r="K11213" t="s">
        <v>59</v>
      </c>
      <c r="L11213" t="str">
        <f>_xlfn.XLOOKUP(Table1[[#This Row],[TeamFavoriteID]],Table2[team_id],Table2[team_name],_xlfn.XLOOKUP(Table1[[#This Row],[TeamFavoriteID]],Table2[team_id_pfr],Table2[team_name],"Even"))</f>
        <v>Arizona Cardinals</v>
      </c>
      <c r="M11213">
        <v>-7</v>
      </c>
      <c r="N11213">
        <f>IF(Table1[[#This Row],[TeamFavorite]]=Table1[[#This Row],[TeamHome]],Table1[[#This Row],[ScoreAway]]-Table1[[#This Row],[ScoreHome]],Table1[[#This Row],[ScoreHome]]-Table1[[#This Row],[ScoreAway]])</f>
        <v>-17</v>
      </c>
      <c r="O11213">
        <f>IF(Table1[[#This Row],[SpreadActual]]&lt;Table1[[#This Row],[SpreadFavorite]],1,0)</f>
        <v>1</v>
      </c>
      <c r="P11213">
        <v>43.5</v>
      </c>
      <c r="Q11213" t="s">
        <v>150</v>
      </c>
      <c r="R11213" t="b">
        <v>0</v>
      </c>
      <c r="S11213">
        <v>72</v>
      </c>
      <c r="T11213">
        <v>0</v>
      </c>
      <c r="V11213" t="s">
        <v>103</v>
      </c>
    </row>
    <row r="11214" spans="1:22" x14ac:dyDescent="0.2">
      <c r="A11214" s="1">
        <v>41952</v>
      </c>
      <c r="B11214">
        <v>2014</v>
      </c>
      <c r="C11214">
        <f>_xlfn.MAXIFS(Table1[ScheduleWeekWritten],Table1[ScheduleSeason],Table1[[#This Row],[ScheduleSeason]])</f>
        <v>17</v>
      </c>
      <c r="D11214">
        <v>10</v>
      </c>
      <c r="E11214" cm="1">
        <f t="array" ref="E11214">_xlfn.XLOOKUP(Table1[[#This Row],[ScheduleWeekWritten]],Table3[Game],100+Table3[Increase],Table1[[#This Row],[ScheduleWeekWritten]])</f>
        <v>10</v>
      </c>
      <c r="F11214" t="b">
        <v>0</v>
      </c>
      <c r="G11214" t="s">
        <v>158</v>
      </c>
      <c r="H11214">
        <v>21</v>
      </c>
      <c r="I11214">
        <v>7</v>
      </c>
      <c r="J11214" t="s">
        <v>171</v>
      </c>
      <c r="K11214" t="s">
        <v>159</v>
      </c>
      <c r="L11214" t="str">
        <f>_xlfn.XLOOKUP(Table1[[#This Row],[TeamFavoriteID]],Table2[team_id],Table2[team_name],_xlfn.XLOOKUP(Table1[[#This Row],[TeamFavoriteID]],Table2[team_id_pfr],Table2[team_name],"Even"))</f>
        <v>Baltimore Ravens</v>
      </c>
      <c r="M11214">
        <v>-10.5</v>
      </c>
      <c r="N11214">
        <f>IF(Table1[[#This Row],[TeamFavorite]]=Table1[[#This Row],[TeamHome]],Table1[[#This Row],[ScoreAway]]-Table1[[#This Row],[ScoreHome]],Table1[[#This Row],[ScoreHome]]-Table1[[#This Row],[ScoreAway]])</f>
        <v>-14</v>
      </c>
      <c r="O11214">
        <f>IF(Table1[[#This Row],[SpreadActual]]&lt;Table1[[#This Row],[SpreadFavorite]],1,0)</f>
        <v>1</v>
      </c>
      <c r="P11214">
        <v>44</v>
      </c>
      <c r="Q11214" t="s">
        <v>166</v>
      </c>
      <c r="R11214" t="b">
        <v>0</v>
      </c>
      <c r="S11214">
        <v>57</v>
      </c>
      <c r="T11214">
        <v>0</v>
      </c>
    </row>
    <row r="11215" spans="1:22" x14ac:dyDescent="0.2">
      <c r="A11215" s="1">
        <v>41952</v>
      </c>
      <c r="B11215">
        <v>2014</v>
      </c>
      <c r="C11215">
        <f>_xlfn.MAXIFS(Table1[ScheduleWeekWritten],Table1[ScheduleSeason],Table1[[#This Row],[ScheduleSeason]])</f>
        <v>17</v>
      </c>
      <c r="D11215">
        <v>10</v>
      </c>
      <c r="E11215" cm="1">
        <f t="array" ref="E11215">_xlfn.XLOOKUP(Table1[[#This Row],[ScheduleWeekWritten]],Table3[Game],100+Table3[Increase],Table1[[#This Row],[ScheduleWeekWritten]])</f>
        <v>10</v>
      </c>
      <c r="F11215" t="b">
        <v>0</v>
      </c>
      <c r="G11215" t="s">
        <v>28</v>
      </c>
      <c r="H11215">
        <v>13</v>
      </c>
      <c r="I11215">
        <v>17</v>
      </c>
      <c r="J11215" t="s">
        <v>42</v>
      </c>
      <c r="K11215" t="s">
        <v>43</v>
      </c>
      <c r="L11215" t="str">
        <f>_xlfn.XLOOKUP(Table1[[#This Row],[TeamFavoriteID]],Table2[team_id],Table2[team_name],_xlfn.XLOOKUP(Table1[[#This Row],[TeamFavoriteID]],Table2[team_id_pfr],Table2[team_name],"Even"))</f>
        <v>Buffalo Bills</v>
      </c>
      <c r="M11215">
        <v>-2</v>
      </c>
      <c r="N11215">
        <f>IF(Table1[[#This Row],[TeamFavorite]]=Table1[[#This Row],[TeamHome]],Table1[[#This Row],[ScoreAway]]-Table1[[#This Row],[ScoreHome]],Table1[[#This Row],[ScoreHome]]-Table1[[#This Row],[ScoreAway]])</f>
        <v>4</v>
      </c>
      <c r="O11215">
        <f>IF(Table1[[#This Row],[SpreadActual]]&lt;Table1[[#This Row],[SpreadFavorite]],1,0)</f>
        <v>0</v>
      </c>
      <c r="P11215">
        <v>42</v>
      </c>
      <c r="Q11215" t="s">
        <v>123</v>
      </c>
      <c r="R11215" t="b">
        <v>0</v>
      </c>
      <c r="S11215">
        <v>41</v>
      </c>
      <c r="T11215">
        <v>11</v>
      </c>
      <c r="V11215" t="s">
        <v>2</v>
      </c>
    </row>
    <row r="11216" spans="1:22" x14ac:dyDescent="0.2">
      <c r="A11216" s="1">
        <v>41952</v>
      </c>
      <c r="B11216">
        <v>2014</v>
      </c>
      <c r="C11216">
        <f>_xlfn.MAXIFS(Table1[ScheduleWeekWritten],Table1[ScheduleSeason],Table1[[#This Row],[ScheduleSeason]])</f>
        <v>17</v>
      </c>
      <c r="D11216">
        <v>10</v>
      </c>
      <c r="E11216" cm="1">
        <f t="array" ref="E11216">_xlfn.XLOOKUP(Table1[[#This Row],[ScheduleWeekWritten]],Table3[Game],100+Table3[Increase],Table1[[#This Row],[ScheduleWeekWritten]])</f>
        <v>10</v>
      </c>
      <c r="F11216" t="b">
        <v>0</v>
      </c>
      <c r="G11216" t="s">
        <v>45</v>
      </c>
      <c r="H11216">
        <v>20</v>
      </c>
      <c r="I11216">
        <v>16</v>
      </c>
      <c r="J11216" t="s">
        <v>19</v>
      </c>
      <c r="K11216" t="s">
        <v>79</v>
      </c>
      <c r="L11216" t="str">
        <f>_xlfn.XLOOKUP(Table1[[#This Row],[TeamFavoriteID]],Table2[team_id],Table2[team_name],_xlfn.XLOOKUP(Table1[[#This Row],[TeamFavoriteID]],Table2[team_id_pfr],Table2[team_name],"Even"))</f>
        <v>Detroit Lions</v>
      </c>
      <c r="M11216">
        <v>-3</v>
      </c>
      <c r="N11216">
        <f>IF(Table1[[#This Row],[TeamFavorite]]=Table1[[#This Row],[TeamHome]],Table1[[#This Row],[ScoreAway]]-Table1[[#This Row],[ScoreHome]],Table1[[#This Row],[ScoreHome]]-Table1[[#This Row],[ScoreAway]])</f>
        <v>-4</v>
      </c>
      <c r="O11216">
        <f>IF(Table1[[#This Row],[SpreadActual]]&lt;Table1[[#This Row],[SpreadFavorite]],1,0)</f>
        <v>1</v>
      </c>
      <c r="P11216">
        <v>43</v>
      </c>
      <c r="Q11216" t="s">
        <v>181</v>
      </c>
      <c r="R11216" t="b">
        <v>0</v>
      </c>
      <c r="S11216">
        <v>72</v>
      </c>
      <c r="T11216">
        <v>0</v>
      </c>
      <c r="V11216" t="s">
        <v>103</v>
      </c>
    </row>
    <row r="11217" spans="1:22" x14ac:dyDescent="0.2">
      <c r="A11217" s="1">
        <v>41952</v>
      </c>
      <c r="B11217">
        <v>2014</v>
      </c>
      <c r="C11217">
        <f>_xlfn.MAXIFS(Table1[ScheduleWeekWritten],Table1[ScheduleSeason],Table1[[#This Row],[ScheduleSeason]])</f>
        <v>17</v>
      </c>
      <c r="D11217">
        <v>10</v>
      </c>
      <c r="E11217" cm="1">
        <f t="array" ref="E11217">_xlfn.XLOOKUP(Table1[[#This Row],[ScheduleWeekWritten]],Table3[Game],100+Table3[Increase],Table1[[#This Row],[ScheduleWeekWritten]])</f>
        <v>10</v>
      </c>
      <c r="F11217" t="b">
        <v>0</v>
      </c>
      <c r="G11217" t="s">
        <v>33</v>
      </c>
      <c r="H11217">
        <v>55</v>
      </c>
      <c r="I11217">
        <v>14</v>
      </c>
      <c r="J11217" t="s">
        <v>46</v>
      </c>
      <c r="K11217" t="s">
        <v>35</v>
      </c>
      <c r="L11217" t="str">
        <f>_xlfn.XLOOKUP(Table1[[#This Row],[TeamFavoriteID]],Table2[team_id],Table2[team_name],_xlfn.XLOOKUP(Table1[[#This Row],[TeamFavoriteID]],Table2[team_id_pfr],Table2[team_name],"Even"))</f>
        <v>Green Bay Packers</v>
      </c>
      <c r="M11217">
        <v>-9.5</v>
      </c>
      <c r="N11217">
        <f>IF(Table1[[#This Row],[TeamFavorite]]=Table1[[#This Row],[TeamHome]],Table1[[#This Row],[ScoreAway]]-Table1[[#This Row],[ScoreHome]],Table1[[#This Row],[ScoreHome]]-Table1[[#This Row],[ScoreAway]])</f>
        <v>-41</v>
      </c>
      <c r="O11217">
        <f>IF(Table1[[#This Row],[SpreadActual]]&lt;Table1[[#This Row],[SpreadFavorite]],1,0)</f>
        <v>1</v>
      </c>
      <c r="P11217">
        <v>54</v>
      </c>
      <c r="Q11217" t="s">
        <v>82</v>
      </c>
      <c r="R11217" t="b">
        <v>0</v>
      </c>
      <c r="S11217">
        <v>32</v>
      </c>
      <c r="T11217">
        <v>6</v>
      </c>
    </row>
    <row r="11218" spans="1:22" x14ac:dyDescent="0.2">
      <c r="A11218" s="1">
        <v>41952</v>
      </c>
      <c r="B11218">
        <v>2014</v>
      </c>
      <c r="C11218">
        <f>_xlfn.MAXIFS(Table1[ScheduleWeekWritten],Table1[ScheduleSeason],Table1[[#This Row],[ScheduleSeason]])</f>
        <v>17</v>
      </c>
      <c r="D11218">
        <v>10</v>
      </c>
      <c r="E11218" cm="1">
        <f t="array" ref="E11218">_xlfn.XLOOKUP(Table1[[#This Row],[ScheduleWeekWritten]],Table3[Game],100+Table3[Increase],Table1[[#This Row],[ScheduleWeekWritten]])</f>
        <v>10</v>
      </c>
      <c r="F11218" t="b">
        <v>0</v>
      </c>
      <c r="G11218" t="s">
        <v>154</v>
      </c>
      <c r="H11218">
        <v>17</v>
      </c>
      <c r="I11218">
        <v>31</v>
      </c>
      <c r="J11218" t="s">
        <v>67</v>
      </c>
      <c r="K11218" t="s">
        <v>68</v>
      </c>
      <c r="L11218" t="str">
        <f>_xlfn.XLOOKUP(Table1[[#This Row],[TeamFavoriteID]],Table2[team_id],Table2[team_name],_xlfn.XLOOKUP(Table1[[#This Row],[TeamFavoriteID]],Table2[team_id_pfr],Table2[team_name],"Even"))</f>
        <v>Dallas Cowboys</v>
      </c>
      <c r="M11218">
        <v>-7.5</v>
      </c>
      <c r="N11218">
        <f>IF(Table1[[#This Row],[TeamFavorite]]=Table1[[#This Row],[TeamHome]],Table1[[#This Row],[ScoreAway]]-Table1[[#This Row],[ScoreHome]],Table1[[#This Row],[ScoreHome]]-Table1[[#This Row],[ScoreAway]])</f>
        <v>-14</v>
      </c>
      <c r="O11218">
        <f>IF(Table1[[#This Row],[SpreadActual]]&lt;Table1[[#This Row],[SpreadFavorite]],1,0)</f>
        <v>1</v>
      </c>
      <c r="P11218">
        <v>45</v>
      </c>
      <c r="Q11218" t="s">
        <v>189</v>
      </c>
      <c r="R11218" t="b">
        <v>1</v>
      </c>
      <c r="S11218">
        <v>50</v>
      </c>
      <c r="T11218">
        <v>3</v>
      </c>
      <c r="V11218" t="s">
        <v>2</v>
      </c>
    </row>
    <row r="11219" spans="1:22" x14ac:dyDescent="0.2">
      <c r="A11219" s="1">
        <v>41952</v>
      </c>
      <c r="B11219">
        <v>2014</v>
      </c>
      <c r="C11219">
        <f>_xlfn.MAXIFS(Table1[ScheduleWeekWritten],Table1[ScheduleSeason],Table1[[#This Row],[ScheduleSeason]])</f>
        <v>17</v>
      </c>
      <c r="D11219">
        <v>10</v>
      </c>
      <c r="E11219" cm="1">
        <f t="array" ref="E11219">_xlfn.XLOOKUP(Table1[[#This Row],[ScheduleWeekWritten]],Table3[Game],100+Table3[Increase],Table1[[#This Row],[ScheduleWeekWritten]])</f>
        <v>10</v>
      </c>
      <c r="F11219" t="b">
        <v>0</v>
      </c>
      <c r="G11219" t="s">
        <v>95</v>
      </c>
      <c r="H11219">
        <v>24</v>
      </c>
      <c r="I11219">
        <v>27</v>
      </c>
      <c r="J11219" t="s">
        <v>53</v>
      </c>
      <c r="K11219" t="s">
        <v>98</v>
      </c>
      <c r="L11219" t="str">
        <f>_xlfn.XLOOKUP(Table1[[#This Row],[TeamFavoriteID]],Table2[team_id],Table2[team_name],_xlfn.XLOOKUP(Table1[[#This Row],[TeamFavoriteID]],Table2[team_id_pfr],Table2[team_name],"Even"))</f>
        <v>New Orleans Saints</v>
      </c>
      <c r="M11219">
        <v>-6</v>
      </c>
      <c r="N11219">
        <f>IF(Table1[[#This Row],[TeamFavorite]]=Table1[[#This Row],[TeamHome]],Table1[[#This Row],[ScoreAway]]-Table1[[#This Row],[ScoreHome]],Table1[[#This Row],[ScoreHome]]-Table1[[#This Row],[ScoreAway]])</f>
        <v>3</v>
      </c>
      <c r="O11219">
        <f>IF(Table1[[#This Row],[SpreadActual]]&lt;Table1[[#This Row],[SpreadFavorite]],1,0)</f>
        <v>0</v>
      </c>
      <c r="P11219">
        <v>49.5</v>
      </c>
      <c r="Q11219" t="s">
        <v>124</v>
      </c>
      <c r="R11219" t="b">
        <v>0</v>
      </c>
      <c r="S11219">
        <v>72</v>
      </c>
      <c r="T11219">
        <v>0</v>
      </c>
      <c r="V11219" t="s">
        <v>103</v>
      </c>
    </row>
    <row r="11220" spans="1:22" x14ac:dyDescent="0.2">
      <c r="A11220" s="1">
        <v>41952</v>
      </c>
      <c r="B11220">
        <v>2014</v>
      </c>
      <c r="C11220">
        <f>_xlfn.MAXIFS(Table1[ScheduleWeekWritten],Table1[ScheduleSeason],Table1[[#This Row],[ScheduleSeason]])</f>
        <v>17</v>
      </c>
      <c r="D11220">
        <v>10</v>
      </c>
      <c r="E11220" cm="1">
        <f t="array" ref="E11220">_xlfn.XLOOKUP(Table1[[#This Row],[ScheduleWeekWritten]],Table3[Game],100+Table3[Increase],Table1[[#This Row],[ScheduleWeekWritten]])</f>
        <v>10</v>
      </c>
      <c r="F11220" t="b">
        <v>0</v>
      </c>
      <c r="G11220" t="s">
        <v>31</v>
      </c>
      <c r="H11220">
        <v>20</v>
      </c>
      <c r="I11220">
        <v>13</v>
      </c>
      <c r="J11220" t="s">
        <v>49</v>
      </c>
      <c r="K11220" t="s">
        <v>51</v>
      </c>
      <c r="L11220" t="str">
        <f>_xlfn.XLOOKUP(Table1[[#This Row],[TeamFavoriteID]],Table2[team_id],Table2[team_name],_xlfn.XLOOKUP(Table1[[#This Row],[TeamFavoriteID]],Table2[team_id_pfr],Table2[team_name],"Even"))</f>
        <v>Pittsburgh Steelers</v>
      </c>
      <c r="M11220">
        <v>-4.5</v>
      </c>
      <c r="N11220">
        <f>IF(Table1[[#This Row],[TeamFavorite]]=Table1[[#This Row],[TeamHome]],Table1[[#This Row],[ScoreAway]]-Table1[[#This Row],[ScoreHome]],Table1[[#This Row],[ScoreHome]]-Table1[[#This Row],[ScoreAway]])</f>
        <v>7</v>
      </c>
      <c r="O11220">
        <f>IF(Table1[[#This Row],[SpreadActual]]&lt;Table1[[#This Row],[SpreadFavorite]],1,0)</f>
        <v>0</v>
      </c>
      <c r="P11220">
        <v>47</v>
      </c>
      <c r="Q11220" t="s">
        <v>197</v>
      </c>
      <c r="R11220" t="b">
        <v>0</v>
      </c>
      <c r="S11220">
        <v>57</v>
      </c>
      <c r="T11220">
        <v>9</v>
      </c>
    </row>
    <row r="11221" spans="1:22" x14ac:dyDescent="0.2">
      <c r="A11221" s="1">
        <v>41952</v>
      </c>
      <c r="B11221">
        <v>2014</v>
      </c>
      <c r="C11221">
        <f>_xlfn.MAXIFS(Table1[ScheduleWeekWritten],Table1[ScheduleSeason],Table1[[#This Row],[ScheduleSeason]])</f>
        <v>17</v>
      </c>
      <c r="D11221">
        <v>10</v>
      </c>
      <c r="E11221" cm="1">
        <f t="array" ref="E11221">_xlfn.XLOOKUP(Table1[[#This Row],[ScheduleWeekWritten]],Table3[Game],100+Table3[Increase],Table1[[#This Row],[ScheduleWeekWritten]])</f>
        <v>10</v>
      </c>
      <c r="F11221" t="b">
        <v>0</v>
      </c>
      <c r="G11221" t="s">
        <v>20</v>
      </c>
      <c r="H11221">
        <v>17</v>
      </c>
      <c r="I11221">
        <v>41</v>
      </c>
      <c r="J11221" t="s">
        <v>24</v>
      </c>
      <c r="K11221" t="s">
        <v>88</v>
      </c>
      <c r="L11221" t="str">
        <f>_xlfn.XLOOKUP(Table1[[#This Row],[TeamFavoriteID]],Table2[team_id],Table2[team_name],_xlfn.XLOOKUP(Table1[[#This Row],[TeamFavoriteID]],Table2[team_id_pfr],Table2[team_name],"Even"))</f>
        <v>Denver Broncos</v>
      </c>
      <c r="M11221">
        <v>-13</v>
      </c>
      <c r="N11221">
        <f>IF(Table1[[#This Row],[TeamFavorite]]=Table1[[#This Row],[TeamHome]],Table1[[#This Row],[ScoreAway]]-Table1[[#This Row],[ScoreHome]],Table1[[#This Row],[ScoreHome]]-Table1[[#This Row],[ScoreAway]])</f>
        <v>-24</v>
      </c>
      <c r="O11221">
        <f>IF(Table1[[#This Row],[SpreadActual]]&lt;Table1[[#This Row],[SpreadFavorite]],1,0)</f>
        <v>1</v>
      </c>
      <c r="P11221">
        <v>51</v>
      </c>
      <c r="Q11221" t="s">
        <v>76</v>
      </c>
      <c r="R11221" t="b">
        <v>0</v>
      </c>
      <c r="S11221">
        <v>69</v>
      </c>
      <c r="T11221">
        <v>7</v>
      </c>
    </row>
    <row r="11222" spans="1:22" x14ac:dyDescent="0.2">
      <c r="A11222" s="1">
        <v>41952</v>
      </c>
      <c r="B11222">
        <v>2014</v>
      </c>
      <c r="C11222">
        <f>_xlfn.MAXIFS(Table1[ScheduleWeekWritten],Table1[ScheduleSeason],Table1[[#This Row],[ScheduleSeason]])</f>
        <v>17</v>
      </c>
      <c r="D11222">
        <v>10</v>
      </c>
      <c r="E11222" cm="1">
        <f t="array" ref="E11222">_xlfn.XLOOKUP(Table1[[#This Row],[ScheduleWeekWritten]],Table3[Game],100+Table3[Increase],Table1[[#This Row],[ScheduleWeekWritten]])</f>
        <v>10</v>
      </c>
      <c r="F11222" t="b">
        <v>0</v>
      </c>
      <c r="G11222" t="s">
        <v>128</v>
      </c>
      <c r="H11222">
        <v>38</v>
      </c>
      <c r="I11222">
        <v>17</v>
      </c>
      <c r="J11222" t="s">
        <v>50</v>
      </c>
      <c r="K11222" t="s">
        <v>132</v>
      </c>
      <c r="L11222" t="str">
        <f>_xlfn.XLOOKUP(Table1[[#This Row],[TeamFavoriteID]],Table2[team_id],Table2[team_name],_xlfn.XLOOKUP(Table1[[#This Row],[TeamFavoriteID]],Table2[team_id_pfr],Table2[team_name],"Even"))</f>
        <v>Seattle Seahawks</v>
      </c>
      <c r="M11222">
        <v>-9</v>
      </c>
      <c r="N11222">
        <f>IF(Table1[[#This Row],[TeamFavorite]]=Table1[[#This Row],[TeamHome]],Table1[[#This Row],[ScoreAway]]-Table1[[#This Row],[ScoreHome]],Table1[[#This Row],[ScoreHome]]-Table1[[#This Row],[ScoreAway]])</f>
        <v>-21</v>
      </c>
      <c r="O11222">
        <f>IF(Table1[[#This Row],[SpreadActual]]&lt;Table1[[#This Row],[SpreadFavorite]],1,0)</f>
        <v>1</v>
      </c>
      <c r="P11222">
        <v>45</v>
      </c>
      <c r="Q11222" t="s">
        <v>180</v>
      </c>
      <c r="R11222" t="b">
        <v>0</v>
      </c>
      <c r="S11222">
        <v>56</v>
      </c>
      <c r="T11222">
        <v>0</v>
      </c>
      <c r="V11222" t="s">
        <v>2</v>
      </c>
    </row>
    <row r="11223" spans="1:22" x14ac:dyDescent="0.2">
      <c r="A11223" s="1">
        <v>41952</v>
      </c>
      <c r="B11223">
        <v>2014</v>
      </c>
      <c r="C11223">
        <f>_xlfn.MAXIFS(Table1[ScheduleWeekWritten],Table1[ScheduleSeason],Table1[[#This Row],[ScheduleSeason]])</f>
        <v>17</v>
      </c>
      <c r="D11223">
        <v>10</v>
      </c>
      <c r="E11223" cm="1">
        <f t="array" ref="E11223">_xlfn.XLOOKUP(Table1[[#This Row],[ScheduleWeekWritten]],Table3[Game],100+Table3[Increase],Table1[[#This Row],[ScheduleWeekWritten]])</f>
        <v>10</v>
      </c>
      <c r="F11223" t="b">
        <v>0</v>
      </c>
      <c r="G11223" t="s">
        <v>127</v>
      </c>
      <c r="H11223">
        <v>17</v>
      </c>
      <c r="I11223">
        <v>27</v>
      </c>
      <c r="J11223" t="s">
        <v>38</v>
      </c>
      <c r="K11223" t="s">
        <v>109</v>
      </c>
      <c r="L11223" t="str">
        <f>_xlfn.XLOOKUP(Table1[[#This Row],[TeamFavoriteID]],Table2[team_id],Table2[team_name],_xlfn.XLOOKUP(Table1[[#This Row],[TeamFavoriteID]],Table2[team_id_pfr],Table2[team_name],"Even"))</f>
        <v>Atlanta Falcons</v>
      </c>
      <c r="M11223">
        <v>-3.5</v>
      </c>
      <c r="N11223">
        <f>IF(Table1[[#This Row],[TeamFavorite]]=Table1[[#This Row],[TeamHome]],Table1[[#This Row],[ScoreAway]]-Table1[[#This Row],[ScoreHome]],Table1[[#This Row],[ScoreHome]]-Table1[[#This Row],[ScoreAway]])</f>
        <v>-10</v>
      </c>
      <c r="O11223">
        <f>IF(Table1[[#This Row],[SpreadActual]]&lt;Table1[[#This Row],[SpreadFavorite]],1,0)</f>
        <v>1</v>
      </c>
      <c r="P11223">
        <v>47</v>
      </c>
      <c r="Q11223" t="s">
        <v>168</v>
      </c>
      <c r="R11223" t="b">
        <v>0</v>
      </c>
      <c r="S11223">
        <v>66</v>
      </c>
      <c r="T11223">
        <v>5</v>
      </c>
    </row>
    <row r="11224" spans="1:22" x14ac:dyDescent="0.2">
      <c r="A11224" s="1">
        <v>41953</v>
      </c>
      <c r="B11224">
        <v>2014</v>
      </c>
      <c r="C11224">
        <f>_xlfn.MAXIFS(Table1[ScheduleWeekWritten],Table1[ScheduleSeason],Table1[[#This Row],[ScheduleSeason]])</f>
        <v>17</v>
      </c>
      <c r="D11224">
        <v>10</v>
      </c>
      <c r="E11224" cm="1">
        <f t="array" ref="E11224">_xlfn.XLOOKUP(Table1[[#This Row],[ScheduleWeekWritten]],Table3[Game],100+Table3[Increase],Table1[[#This Row],[ScheduleWeekWritten]])</f>
        <v>10</v>
      </c>
      <c r="F11224" t="b">
        <v>0</v>
      </c>
      <c r="G11224" t="s">
        <v>58</v>
      </c>
      <c r="H11224">
        <v>45</v>
      </c>
      <c r="I11224">
        <v>21</v>
      </c>
      <c r="J11224" t="s">
        <v>152</v>
      </c>
      <c r="K11224" t="s">
        <v>77</v>
      </c>
      <c r="L11224" t="str">
        <f>_xlfn.XLOOKUP(Table1[[#This Row],[TeamFavoriteID]],Table2[team_id],Table2[team_name],_xlfn.XLOOKUP(Table1[[#This Row],[TeamFavoriteID]],Table2[team_id_pfr],Table2[team_name],"Even"))</f>
        <v>Philadelphia Eagles</v>
      </c>
      <c r="M11224">
        <v>-7</v>
      </c>
      <c r="N11224">
        <f>IF(Table1[[#This Row],[TeamFavorite]]=Table1[[#This Row],[TeamHome]],Table1[[#This Row],[ScoreAway]]-Table1[[#This Row],[ScoreHome]],Table1[[#This Row],[ScoreHome]]-Table1[[#This Row],[ScoreAway]])</f>
        <v>-24</v>
      </c>
      <c r="O11224">
        <f>IF(Table1[[#This Row],[SpreadActual]]&lt;Table1[[#This Row],[SpreadFavorite]],1,0)</f>
        <v>1</v>
      </c>
      <c r="P11224">
        <v>48.5</v>
      </c>
      <c r="Q11224" t="s">
        <v>183</v>
      </c>
      <c r="R11224" t="b">
        <v>0</v>
      </c>
      <c r="S11224">
        <v>49</v>
      </c>
      <c r="T11224">
        <v>0</v>
      </c>
    </row>
    <row r="11225" spans="1:22" x14ac:dyDescent="0.2">
      <c r="A11225" s="1">
        <v>41956</v>
      </c>
      <c r="B11225">
        <v>2014</v>
      </c>
      <c r="C11225">
        <f>_xlfn.MAXIFS(Table1[ScheduleWeekWritten],Table1[ScheduleSeason],Table1[[#This Row],[ScheduleSeason]])</f>
        <v>17</v>
      </c>
      <c r="D11225">
        <v>11</v>
      </c>
      <c r="E11225" cm="1">
        <f t="array" ref="E11225">_xlfn.XLOOKUP(Table1[[#This Row],[ScheduleWeekWritten]],Table3[Game],100+Table3[Increase],Table1[[#This Row],[ScheduleWeekWritten]])</f>
        <v>11</v>
      </c>
      <c r="F11225" t="b">
        <v>0</v>
      </c>
      <c r="G11225" t="s">
        <v>19</v>
      </c>
      <c r="H11225">
        <v>22</v>
      </c>
      <c r="I11225">
        <v>9</v>
      </c>
      <c r="J11225" t="s">
        <v>28</v>
      </c>
      <c r="K11225" t="s">
        <v>91</v>
      </c>
      <c r="L11225" t="str">
        <f>_xlfn.XLOOKUP(Table1[[#This Row],[TeamFavoriteID]],Table2[team_id],Table2[team_name],_xlfn.XLOOKUP(Table1[[#This Row],[TeamFavoriteID]],Table2[team_id_pfr],Table2[team_name],"Even"))</f>
        <v>Miami Dolphins</v>
      </c>
      <c r="M11225">
        <v>-4</v>
      </c>
      <c r="N11225">
        <f>IF(Table1[[#This Row],[TeamFavorite]]=Table1[[#This Row],[TeamHome]],Table1[[#This Row],[ScoreAway]]-Table1[[#This Row],[ScoreHome]],Table1[[#This Row],[ScoreHome]]-Table1[[#This Row],[ScoreAway]])</f>
        <v>-13</v>
      </c>
      <c r="O11225">
        <f>IF(Table1[[#This Row],[SpreadActual]]&lt;Table1[[#This Row],[SpreadFavorite]],1,0)</f>
        <v>1</v>
      </c>
      <c r="P11225">
        <v>41</v>
      </c>
      <c r="Q11225" t="s">
        <v>143</v>
      </c>
      <c r="R11225" t="b">
        <v>0</v>
      </c>
      <c r="S11225">
        <v>71</v>
      </c>
      <c r="T11225">
        <v>0</v>
      </c>
    </row>
    <row r="11226" spans="1:22" x14ac:dyDescent="0.2">
      <c r="A11226" s="1">
        <v>41959</v>
      </c>
      <c r="B11226">
        <v>2014</v>
      </c>
      <c r="C11226">
        <f>_xlfn.MAXIFS(Table1[ScheduleWeekWritten],Table1[ScheduleSeason],Table1[[#This Row],[ScheduleSeason]])</f>
        <v>17</v>
      </c>
      <c r="D11226">
        <v>11</v>
      </c>
      <c r="E11226" cm="1">
        <f t="array" ref="E11226">_xlfn.XLOOKUP(Table1[[#This Row],[ScheduleWeekWritten]],Table3[Game],100+Table3[Increase],Table1[[#This Row],[ScheduleWeekWritten]])</f>
        <v>11</v>
      </c>
      <c r="F11226" t="b">
        <v>0</v>
      </c>
      <c r="G11226" t="s">
        <v>149</v>
      </c>
      <c r="H11226">
        <v>14</v>
      </c>
      <c r="I11226">
        <v>6</v>
      </c>
      <c r="J11226" t="s">
        <v>45</v>
      </c>
      <c r="K11226" t="s">
        <v>79</v>
      </c>
      <c r="L11226" t="str">
        <f>_xlfn.XLOOKUP(Table1[[#This Row],[TeamFavoriteID]],Table2[team_id],Table2[team_name],_xlfn.XLOOKUP(Table1[[#This Row],[TeamFavoriteID]],Table2[team_id_pfr],Table2[team_name],"Even"))</f>
        <v>Detroit Lions</v>
      </c>
      <c r="M11226">
        <v>-1</v>
      </c>
      <c r="N11226">
        <f>IF(Table1[[#This Row],[TeamFavorite]]=Table1[[#This Row],[TeamHome]],Table1[[#This Row],[ScoreAway]]-Table1[[#This Row],[ScoreHome]],Table1[[#This Row],[ScoreHome]]-Table1[[#This Row],[ScoreAway]])</f>
        <v>8</v>
      </c>
      <c r="O11226">
        <f>IF(Table1[[#This Row],[SpreadActual]]&lt;Table1[[#This Row],[SpreadFavorite]],1,0)</f>
        <v>0</v>
      </c>
      <c r="P11226">
        <v>41.5</v>
      </c>
      <c r="Q11226" t="s">
        <v>150</v>
      </c>
      <c r="R11226" t="b">
        <v>0</v>
      </c>
      <c r="S11226">
        <v>72</v>
      </c>
      <c r="T11226">
        <v>0</v>
      </c>
      <c r="V11226" t="s">
        <v>103</v>
      </c>
    </row>
    <row r="11227" spans="1:22" x14ac:dyDescent="0.2">
      <c r="A11227" s="1">
        <v>41959</v>
      </c>
      <c r="B11227">
        <v>2014</v>
      </c>
      <c r="C11227">
        <f>_xlfn.MAXIFS(Table1[ScheduleWeekWritten],Table1[ScheduleSeason],Table1[[#This Row],[ScheduleSeason]])</f>
        <v>17</v>
      </c>
      <c r="D11227">
        <v>11</v>
      </c>
      <c r="E11227" cm="1">
        <f t="array" ref="E11227">_xlfn.XLOOKUP(Table1[[#This Row],[ScheduleWeekWritten]],Table3[Game],100+Table3[Increase],Table1[[#This Row],[ScheduleWeekWritten]])</f>
        <v>11</v>
      </c>
      <c r="F11227" t="b">
        <v>0</v>
      </c>
      <c r="G11227" t="s">
        <v>152</v>
      </c>
      <c r="H11227">
        <v>17</v>
      </c>
      <c r="I11227">
        <v>19</v>
      </c>
      <c r="J11227" t="s">
        <v>38</v>
      </c>
      <c r="K11227" t="s">
        <v>109</v>
      </c>
      <c r="L11227" t="str">
        <f>_xlfn.XLOOKUP(Table1[[#This Row],[TeamFavoriteID]],Table2[team_id],Table2[team_name],_xlfn.XLOOKUP(Table1[[#This Row],[TeamFavoriteID]],Table2[team_id_pfr],Table2[team_name],"Even"))</f>
        <v>Atlanta Falcons</v>
      </c>
      <c r="M11227">
        <v>-2.5</v>
      </c>
      <c r="N11227">
        <f>IF(Table1[[#This Row],[TeamFavorite]]=Table1[[#This Row],[TeamHome]],Table1[[#This Row],[ScoreAway]]-Table1[[#This Row],[ScoreHome]],Table1[[#This Row],[ScoreHome]]-Table1[[#This Row],[ScoreAway]])</f>
        <v>-2</v>
      </c>
      <c r="O11227">
        <f>IF(Table1[[#This Row],[SpreadActual]]&lt;Table1[[#This Row],[SpreadFavorite]],1,0)</f>
        <v>0</v>
      </c>
      <c r="P11227">
        <v>47</v>
      </c>
      <c r="Q11227" t="s">
        <v>160</v>
      </c>
      <c r="R11227" t="b">
        <v>0</v>
      </c>
      <c r="S11227">
        <v>52</v>
      </c>
      <c r="T11227">
        <v>3</v>
      </c>
    </row>
    <row r="11228" spans="1:22" x14ac:dyDescent="0.2">
      <c r="A11228" s="1">
        <v>41959</v>
      </c>
      <c r="B11228">
        <v>2014</v>
      </c>
      <c r="C11228">
        <f>_xlfn.MAXIFS(Table1[ScheduleWeekWritten],Table1[ScheduleSeason],Table1[[#This Row],[ScheduleSeason]])</f>
        <v>17</v>
      </c>
      <c r="D11228">
        <v>11</v>
      </c>
      <c r="E11228" cm="1">
        <f t="array" ref="E11228">_xlfn.XLOOKUP(Table1[[#This Row],[ScheduleWeekWritten]],Table3[Game],100+Table3[Increase],Table1[[#This Row],[ScheduleWeekWritten]])</f>
        <v>11</v>
      </c>
      <c r="F11228" t="b">
        <v>0</v>
      </c>
      <c r="G11228" t="s">
        <v>46</v>
      </c>
      <c r="H11228">
        <v>21</v>
      </c>
      <c r="I11228">
        <v>13</v>
      </c>
      <c r="J11228" t="s">
        <v>54</v>
      </c>
      <c r="K11228" t="s">
        <v>47</v>
      </c>
      <c r="L11228" t="str">
        <f>_xlfn.XLOOKUP(Table1[[#This Row],[TeamFavoriteID]],Table2[team_id],Table2[team_name],_xlfn.XLOOKUP(Table1[[#This Row],[TeamFavoriteID]],Table2[team_id_pfr],Table2[team_name],"Even"))</f>
        <v>Chicago Bears</v>
      </c>
      <c r="M11228">
        <v>-2.5</v>
      </c>
      <c r="N11228">
        <f>IF(Table1[[#This Row],[TeamFavorite]]=Table1[[#This Row],[TeamHome]],Table1[[#This Row],[ScoreAway]]-Table1[[#This Row],[ScoreHome]],Table1[[#This Row],[ScoreHome]]-Table1[[#This Row],[ScoreAway]])</f>
        <v>-8</v>
      </c>
      <c r="O11228">
        <f>IF(Table1[[#This Row],[SpreadActual]]&lt;Table1[[#This Row],[SpreadFavorite]],1,0)</f>
        <v>1</v>
      </c>
      <c r="P11228">
        <v>46.5</v>
      </c>
      <c r="Q11228" t="s">
        <v>114</v>
      </c>
      <c r="R11228" t="b">
        <v>0</v>
      </c>
      <c r="S11228">
        <v>32</v>
      </c>
      <c r="T11228">
        <v>10</v>
      </c>
      <c r="V11228" t="s">
        <v>120</v>
      </c>
    </row>
    <row r="11229" spans="1:22" x14ac:dyDescent="0.2">
      <c r="A11229" s="1">
        <v>41959</v>
      </c>
      <c r="B11229">
        <v>2014</v>
      </c>
      <c r="C11229">
        <f>_xlfn.MAXIFS(Table1[ScheduleWeekWritten],Table1[ScheduleSeason],Table1[[#This Row],[ScheduleSeason]])</f>
        <v>17</v>
      </c>
      <c r="D11229">
        <v>11</v>
      </c>
      <c r="E11229" cm="1">
        <f t="array" ref="E11229">_xlfn.XLOOKUP(Table1[[#This Row],[ScheduleWeekWritten]],Table3[Game],100+Table3[Increase],Table1[[#This Row],[ScheduleWeekWritten]])</f>
        <v>11</v>
      </c>
      <c r="F11229" t="b">
        <v>0</v>
      </c>
      <c r="G11229" t="s">
        <v>62</v>
      </c>
      <c r="H11229">
        <v>7</v>
      </c>
      <c r="I11229">
        <v>23</v>
      </c>
      <c r="J11229" t="s">
        <v>177</v>
      </c>
      <c r="K11229" t="s">
        <v>63</v>
      </c>
      <c r="L11229" t="str">
        <f>_xlfn.XLOOKUP(Table1[[#This Row],[TeamFavoriteID]],Table2[team_id],Table2[team_name],_xlfn.XLOOKUP(Table1[[#This Row],[TeamFavoriteID]],Table2[team_id_pfr],Table2[team_name],"Even"))</f>
        <v>Cleveland Browns</v>
      </c>
      <c r="M11229">
        <v>-4.5</v>
      </c>
      <c r="N11229">
        <f>IF(Table1[[#This Row],[TeamFavorite]]=Table1[[#This Row],[TeamHome]],Table1[[#This Row],[ScoreAway]]-Table1[[#This Row],[ScoreHome]],Table1[[#This Row],[ScoreHome]]-Table1[[#This Row],[ScoreAway]])</f>
        <v>16</v>
      </c>
      <c r="O11229">
        <f>IF(Table1[[#This Row],[SpreadActual]]&lt;Table1[[#This Row],[SpreadFavorite]],1,0)</f>
        <v>0</v>
      </c>
      <c r="P11229">
        <v>42</v>
      </c>
      <c r="Q11229" t="s">
        <v>170</v>
      </c>
      <c r="R11229" t="b">
        <v>0</v>
      </c>
      <c r="S11229">
        <v>34</v>
      </c>
      <c r="T11229">
        <v>7</v>
      </c>
    </row>
    <row r="11230" spans="1:22" x14ac:dyDescent="0.2">
      <c r="A11230" s="1">
        <v>41959</v>
      </c>
      <c r="B11230">
        <v>2014</v>
      </c>
      <c r="C11230">
        <f>_xlfn.MAXIFS(Table1[ScheduleWeekWritten],Table1[ScheduleSeason],Table1[[#This Row],[ScheduleSeason]])</f>
        <v>17</v>
      </c>
      <c r="D11230">
        <v>11</v>
      </c>
      <c r="E11230" cm="1">
        <f t="array" ref="E11230">_xlfn.XLOOKUP(Table1[[#This Row],[ScheduleWeekWritten]],Table3[Game],100+Table3[Increase],Table1[[#This Row],[ScheduleWeekWritten]])</f>
        <v>11</v>
      </c>
      <c r="F11230" t="b">
        <v>0</v>
      </c>
      <c r="G11230" t="s">
        <v>33</v>
      </c>
      <c r="H11230">
        <v>53</v>
      </c>
      <c r="I11230">
        <v>20</v>
      </c>
      <c r="J11230" t="s">
        <v>58</v>
      </c>
      <c r="K11230" t="s">
        <v>35</v>
      </c>
      <c r="L11230" t="str">
        <f>_xlfn.XLOOKUP(Table1[[#This Row],[TeamFavoriteID]],Table2[team_id],Table2[team_name],_xlfn.XLOOKUP(Table1[[#This Row],[TeamFavoriteID]],Table2[team_id_pfr],Table2[team_name],"Even"))</f>
        <v>Green Bay Packers</v>
      </c>
      <c r="M11230">
        <v>-4.5</v>
      </c>
      <c r="N11230">
        <f>IF(Table1[[#This Row],[TeamFavorite]]=Table1[[#This Row],[TeamHome]],Table1[[#This Row],[ScoreAway]]-Table1[[#This Row],[ScoreHome]],Table1[[#This Row],[ScoreHome]]-Table1[[#This Row],[ScoreAway]])</f>
        <v>-33</v>
      </c>
      <c r="O11230">
        <f>IF(Table1[[#This Row],[SpreadActual]]&lt;Table1[[#This Row],[SpreadFavorite]],1,0)</f>
        <v>1</v>
      </c>
      <c r="P11230">
        <v>55.5</v>
      </c>
      <c r="Q11230" t="s">
        <v>82</v>
      </c>
      <c r="R11230" t="b">
        <v>0</v>
      </c>
      <c r="S11230">
        <v>27</v>
      </c>
      <c r="T11230">
        <v>9</v>
      </c>
    </row>
    <row r="11231" spans="1:22" x14ac:dyDescent="0.2">
      <c r="A11231" s="1">
        <v>41959</v>
      </c>
      <c r="B11231">
        <v>2014</v>
      </c>
      <c r="C11231">
        <f>_xlfn.MAXIFS(Table1[ScheduleWeekWritten],Table1[ScheduleSeason],Table1[[#This Row],[ScheduleSeason]])</f>
        <v>17</v>
      </c>
      <c r="D11231">
        <v>11</v>
      </c>
      <c r="E11231" cm="1">
        <f t="array" ref="E11231">_xlfn.XLOOKUP(Table1[[#This Row],[ScheduleWeekWritten]],Table3[Game],100+Table3[Increase],Table1[[#This Row],[ScheduleWeekWritten]])</f>
        <v>11</v>
      </c>
      <c r="F11231" t="b">
        <v>0</v>
      </c>
      <c r="G11231" t="s">
        <v>140</v>
      </c>
      <c r="H11231">
        <v>20</v>
      </c>
      <c r="I11231">
        <v>42</v>
      </c>
      <c r="J11231" t="s">
        <v>115</v>
      </c>
      <c r="K11231" t="s">
        <v>72</v>
      </c>
      <c r="L11231" t="str">
        <f>_xlfn.XLOOKUP(Table1[[#This Row],[TeamFavoriteID]],Table2[team_id],Table2[team_name],_xlfn.XLOOKUP(Table1[[#This Row],[TeamFavoriteID]],Table2[team_id_pfr],Table2[team_name],"Even"))</f>
        <v>Baltimore Colts</v>
      </c>
      <c r="M11231">
        <v>-3</v>
      </c>
      <c r="N11231">
        <f>IF(Table1[[#This Row],[TeamFavorite]]=Table1[[#This Row],[TeamHome]],Table1[[#This Row],[ScoreAway]]-Table1[[#This Row],[ScoreHome]],Table1[[#This Row],[ScoreHome]]-Table1[[#This Row],[ScoreAway]])</f>
        <v>-22</v>
      </c>
      <c r="O11231">
        <f>IF(Table1[[#This Row],[SpreadActual]]&lt;Table1[[#This Row],[SpreadFavorite]],1,0)</f>
        <v>1</v>
      </c>
      <c r="P11231">
        <v>59</v>
      </c>
      <c r="Q11231" t="s">
        <v>190</v>
      </c>
      <c r="R11231" t="b">
        <v>0</v>
      </c>
      <c r="S11231">
        <v>72</v>
      </c>
      <c r="T11231">
        <v>0</v>
      </c>
      <c r="V11231" t="s">
        <v>103</v>
      </c>
    </row>
    <row r="11232" spans="1:22" x14ac:dyDescent="0.2">
      <c r="A11232" s="1">
        <v>41959</v>
      </c>
      <c r="B11232">
        <v>2014</v>
      </c>
      <c r="C11232">
        <f>_xlfn.MAXIFS(Table1[ScheduleWeekWritten],Table1[ScheduleSeason],Table1[[#This Row],[ScheduleSeason]])</f>
        <v>17</v>
      </c>
      <c r="D11232">
        <v>11</v>
      </c>
      <c r="E11232" cm="1">
        <f t="array" ref="E11232">_xlfn.XLOOKUP(Table1[[#This Row],[ScheduleWeekWritten]],Table3[Game],100+Table3[Increase],Table1[[#This Row],[ScheduleWeekWritten]])</f>
        <v>11</v>
      </c>
      <c r="F11232" t="b">
        <v>0</v>
      </c>
      <c r="G11232" t="s">
        <v>42</v>
      </c>
      <c r="H11232">
        <v>24</v>
      </c>
      <c r="I11232">
        <v>20</v>
      </c>
      <c r="J11232" t="s">
        <v>128</v>
      </c>
      <c r="K11232" t="s">
        <v>132</v>
      </c>
      <c r="L11232" t="str">
        <f>_xlfn.XLOOKUP(Table1[[#This Row],[TeamFavoriteID]],Table2[team_id],Table2[team_name],_xlfn.XLOOKUP(Table1[[#This Row],[TeamFavoriteID]],Table2[team_id_pfr],Table2[team_name],"Even"))</f>
        <v>Seattle Seahawks</v>
      </c>
      <c r="M11232">
        <v>-1</v>
      </c>
      <c r="N11232">
        <f>IF(Table1[[#This Row],[TeamFavorite]]=Table1[[#This Row],[TeamHome]],Table1[[#This Row],[ScoreAway]]-Table1[[#This Row],[ScoreHome]],Table1[[#This Row],[ScoreHome]]-Table1[[#This Row],[ScoreAway]])</f>
        <v>4</v>
      </c>
      <c r="O11232">
        <f>IF(Table1[[#This Row],[SpreadActual]]&lt;Table1[[#This Row],[SpreadFavorite]],1,0)</f>
        <v>0</v>
      </c>
      <c r="P11232">
        <v>43.5</v>
      </c>
      <c r="Q11232" t="s">
        <v>117</v>
      </c>
      <c r="R11232" t="b">
        <v>0</v>
      </c>
      <c r="S11232">
        <v>21</v>
      </c>
      <c r="T11232">
        <v>10</v>
      </c>
    </row>
    <row r="11233" spans="1:22" x14ac:dyDescent="0.2">
      <c r="A11233" s="1">
        <v>41959</v>
      </c>
      <c r="B11233">
        <v>2014</v>
      </c>
      <c r="C11233">
        <f>_xlfn.MAXIFS(Table1[ScheduleWeekWritten],Table1[ScheduleSeason],Table1[[#This Row],[ScheduleSeason]])</f>
        <v>17</v>
      </c>
      <c r="D11233">
        <v>11</v>
      </c>
      <c r="E11233" cm="1">
        <f t="array" ref="E11233">_xlfn.XLOOKUP(Table1[[#This Row],[ScheduleWeekWritten]],Table3[Game],100+Table3[Increase],Table1[[#This Row],[ScheduleWeekWritten]])</f>
        <v>11</v>
      </c>
      <c r="F11233" t="b">
        <v>0</v>
      </c>
      <c r="G11233" t="s">
        <v>95</v>
      </c>
      <c r="H11233">
        <v>10</v>
      </c>
      <c r="I11233">
        <v>27</v>
      </c>
      <c r="J11233" t="s">
        <v>101</v>
      </c>
      <c r="K11233" t="s">
        <v>98</v>
      </c>
      <c r="L11233" t="str">
        <f>_xlfn.XLOOKUP(Table1[[#This Row],[TeamFavoriteID]],Table2[team_id],Table2[team_name],_xlfn.XLOOKUP(Table1[[#This Row],[TeamFavoriteID]],Table2[team_id_pfr],Table2[team_name],"Even"))</f>
        <v>New Orleans Saints</v>
      </c>
      <c r="M11233">
        <v>-8.5</v>
      </c>
      <c r="N11233">
        <f>IF(Table1[[#This Row],[TeamFavorite]]=Table1[[#This Row],[TeamHome]],Table1[[#This Row],[ScoreAway]]-Table1[[#This Row],[ScoreHome]],Table1[[#This Row],[ScoreHome]]-Table1[[#This Row],[ScoreAway]])</f>
        <v>17</v>
      </c>
      <c r="O11233">
        <f>IF(Table1[[#This Row],[SpreadActual]]&lt;Table1[[#This Row],[SpreadFavorite]],1,0)</f>
        <v>0</v>
      </c>
      <c r="P11233">
        <v>51.5</v>
      </c>
      <c r="Q11233" t="s">
        <v>124</v>
      </c>
      <c r="R11233" t="b">
        <v>0</v>
      </c>
      <c r="S11233">
        <v>72</v>
      </c>
      <c r="T11233">
        <v>0</v>
      </c>
      <c r="V11233" t="s">
        <v>103</v>
      </c>
    </row>
    <row r="11234" spans="1:22" x14ac:dyDescent="0.2">
      <c r="A11234" s="1">
        <v>41959</v>
      </c>
      <c r="B11234">
        <v>2014</v>
      </c>
      <c r="C11234">
        <f>_xlfn.MAXIFS(Table1[ScheduleWeekWritten],Table1[ScheduleSeason],Table1[[#This Row],[ScheduleSeason]])</f>
        <v>17</v>
      </c>
      <c r="D11234">
        <v>11</v>
      </c>
      <c r="E11234" cm="1">
        <f t="array" ref="E11234">_xlfn.XLOOKUP(Table1[[#This Row],[ScheduleWeekWritten]],Table3[Game],100+Table3[Increase],Table1[[#This Row],[ScheduleWeekWritten]])</f>
        <v>11</v>
      </c>
      <c r="F11234" t="b">
        <v>0</v>
      </c>
      <c r="G11234" t="s">
        <v>50</v>
      </c>
      <c r="H11234">
        <v>10</v>
      </c>
      <c r="I11234">
        <v>16</v>
      </c>
      <c r="J11234" t="s">
        <v>53</v>
      </c>
      <c r="K11234" t="s">
        <v>87</v>
      </c>
      <c r="L11234" t="str">
        <f>_xlfn.XLOOKUP(Table1[[#This Row],[TeamFavoriteID]],Table2[team_id],Table2[team_name],_xlfn.XLOOKUP(Table1[[#This Row],[TeamFavoriteID]],Table2[team_id_pfr],Table2[team_name],"Even"))</f>
        <v>San Francisco 49ers</v>
      </c>
      <c r="M11234">
        <v>-4</v>
      </c>
      <c r="N11234">
        <f>IF(Table1[[#This Row],[TeamFavorite]]=Table1[[#This Row],[TeamHome]],Table1[[#This Row],[ScoreAway]]-Table1[[#This Row],[ScoreHome]],Table1[[#This Row],[ScoreHome]]-Table1[[#This Row],[ScoreAway]])</f>
        <v>-6</v>
      </c>
      <c r="O11234">
        <f>IF(Table1[[#This Row],[SpreadActual]]&lt;Table1[[#This Row],[SpreadFavorite]],1,0)</f>
        <v>1</v>
      </c>
      <c r="P11234">
        <v>45</v>
      </c>
      <c r="Q11234" t="s">
        <v>197</v>
      </c>
      <c r="R11234" t="b">
        <v>0</v>
      </c>
      <c r="S11234">
        <v>43</v>
      </c>
      <c r="T11234">
        <v>4</v>
      </c>
    </row>
    <row r="11235" spans="1:22" x14ac:dyDescent="0.2">
      <c r="A11235" s="1">
        <v>41959</v>
      </c>
      <c r="B11235">
        <v>2014</v>
      </c>
      <c r="C11235">
        <f>_xlfn.MAXIFS(Table1[ScheduleWeekWritten],Table1[ScheduleSeason],Table1[[#This Row],[ScheduleSeason]])</f>
        <v>17</v>
      </c>
      <c r="D11235">
        <v>11</v>
      </c>
      <c r="E11235" cm="1">
        <f t="array" ref="E11235">_xlfn.XLOOKUP(Table1[[#This Row],[ScheduleWeekWritten]],Table3[Game],100+Table3[Increase],Table1[[#This Row],[ScheduleWeekWritten]])</f>
        <v>11</v>
      </c>
      <c r="F11235" t="b">
        <v>0</v>
      </c>
      <c r="G11235" t="s">
        <v>27</v>
      </c>
      <c r="H11235">
        <v>13</v>
      </c>
      <c r="I11235">
        <v>6</v>
      </c>
      <c r="J11235" t="s">
        <v>20</v>
      </c>
      <c r="K11235" t="s">
        <v>29</v>
      </c>
      <c r="L11235" t="str">
        <f>_xlfn.XLOOKUP(Table1[[#This Row],[TeamFavoriteID]],Table2[team_id],Table2[team_name],_xlfn.XLOOKUP(Table1[[#This Row],[TeamFavoriteID]],Table2[team_id_pfr],Table2[team_name],"Even"))</f>
        <v>Los Angeles Chargers</v>
      </c>
      <c r="M11235">
        <v>-10.5</v>
      </c>
      <c r="N11235">
        <f>IF(Table1[[#This Row],[TeamFavorite]]=Table1[[#This Row],[TeamHome]],Table1[[#This Row],[ScoreAway]]-Table1[[#This Row],[ScoreHome]],Table1[[#This Row],[ScoreHome]]-Table1[[#This Row],[ScoreAway]])</f>
        <v>7</v>
      </c>
      <c r="O11235">
        <f>IF(Table1[[#This Row],[SpreadActual]]&lt;Table1[[#This Row],[SpreadFavorite]],1,0)</f>
        <v>0</v>
      </c>
      <c r="P11235">
        <v>45.5</v>
      </c>
      <c r="Q11235" t="s">
        <v>94</v>
      </c>
      <c r="R11235" t="b">
        <v>0</v>
      </c>
      <c r="S11235">
        <v>71</v>
      </c>
      <c r="T11235">
        <v>7</v>
      </c>
    </row>
    <row r="11236" spans="1:22" x14ac:dyDescent="0.2">
      <c r="A11236" s="1">
        <v>41959</v>
      </c>
      <c r="B11236">
        <v>2014</v>
      </c>
      <c r="C11236">
        <f>_xlfn.MAXIFS(Table1[ScheduleWeekWritten],Table1[ScheduleSeason],Table1[[#This Row],[ScheduleSeason]])</f>
        <v>17</v>
      </c>
      <c r="D11236">
        <v>11</v>
      </c>
      <c r="E11236" cm="1">
        <f t="array" ref="E11236">_xlfn.XLOOKUP(Table1[[#This Row],[ScheduleWeekWritten]],Table3[Game],100+Table3[Increase],Table1[[#This Row],[ScheduleWeekWritten]])</f>
        <v>11</v>
      </c>
      <c r="F11236" t="b">
        <v>0</v>
      </c>
      <c r="G11236" t="s">
        <v>153</v>
      </c>
      <c r="H11236">
        <v>22</v>
      </c>
      <c r="I11236">
        <v>7</v>
      </c>
      <c r="J11236" t="s">
        <v>24</v>
      </c>
      <c r="K11236" t="s">
        <v>88</v>
      </c>
      <c r="L11236" t="str">
        <f>_xlfn.XLOOKUP(Table1[[#This Row],[TeamFavoriteID]],Table2[team_id],Table2[team_name],_xlfn.XLOOKUP(Table1[[#This Row],[TeamFavoriteID]],Table2[team_id_pfr],Table2[team_name],"Even"))</f>
        <v>Denver Broncos</v>
      </c>
      <c r="M11236">
        <v>-8</v>
      </c>
      <c r="N11236">
        <f>IF(Table1[[#This Row],[TeamFavorite]]=Table1[[#This Row],[TeamHome]],Table1[[#This Row],[ScoreAway]]-Table1[[#This Row],[ScoreHome]],Table1[[#This Row],[ScoreHome]]-Table1[[#This Row],[ScoreAway]])</f>
        <v>15</v>
      </c>
      <c r="O11236">
        <f>IF(Table1[[#This Row],[SpreadActual]]&lt;Table1[[#This Row],[SpreadFavorite]],1,0)</f>
        <v>0</v>
      </c>
      <c r="P11236">
        <v>50</v>
      </c>
      <c r="Q11236" t="s">
        <v>157</v>
      </c>
      <c r="R11236" t="b">
        <v>0</v>
      </c>
      <c r="S11236">
        <v>72</v>
      </c>
      <c r="T11236">
        <v>0</v>
      </c>
      <c r="V11236" t="s">
        <v>103</v>
      </c>
    </row>
    <row r="11237" spans="1:22" x14ac:dyDescent="0.2">
      <c r="A11237" s="1">
        <v>41959</v>
      </c>
      <c r="B11237">
        <v>2014</v>
      </c>
      <c r="C11237">
        <f>_xlfn.MAXIFS(Table1[ScheduleWeekWritten],Table1[ScheduleSeason],Table1[[#This Row],[ScheduleSeason]])</f>
        <v>17</v>
      </c>
      <c r="D11237">
        <v>11</v>
      </c>
      <c r="E11237" cm="1">
        <f t="array" ref="E11237">_xlfn.XLOOKUP(Table1[[#This Row],[ScheduleWeekWritten]],Table3[Game],100+Table3[Increase],Table1[[#This Row],[ScheduleWeekWritten]])</f>
        <v>11</v>
      </c>
      <c r="F11237" t="b">
        <v>0</v>
      </c>
      <c r="G11237" t="s">
        <v>61</v>
      </c>
      <c r="H11237">
        <v>7</v>
      </c>
      <c r="I11237">
        <v>27</v>
      </c>
      <c r="J11237" t="s">
        <v>127</v>
      </c>
      <c r="K11237" t="s">
        <v>85</v>
      </c>
      <c r="L11237" t="str">
        <f>_xlfn.XLOOKUP(Table1[[#This Row],[TeamFavoriteID]],Table2[team_id],Table2[team_name],_xlfn.XLOOKUP(Table1[[#This Row],[TeamFavoriteID]],Table2[team_id_pfr],Table2[team_name],"Even"))</f>
        <v>Washington Commanders</v>
      </c>
      <c r="M11237">
        <v>-6.5</v>
      </c>
      <c r="N11237">
        <f>IF(Table1[[#This Row],[TeamFavorite]]=Table1[[#This Row],[TeamHome]],Table1[[#This Row],[ScoreAway]]-Table1[[#This Row],[ScoreHome]],Table1[[#This Row],[ScoreHome]]-Table1[[#This Row],[ScoreAway]])</f>
        <v>-20</v>
      </c>
      <c r="O11237">
        <f>IF(Table1[[#This Row],[SpreadActual]]&lt;Table1[[#This Row],[SpreadFavorite]],1,0)</f>
        <v>1</v>
      </c>
      <c r="P11237">
        <v>46</v>
      </c>
      <c r="Q11237" t="s">
        <v>165</v>
      </c>
      <c r="R11237" t="b">
        <v>0</v>
      </c>
      <c r="S11237">
        <v>46</v>
      </c>
      <c r="T11237">
        <v>7</v>
      </c>
    </row>
    <row r="11238" spans="1:22" x14ac:dyDescent="0.2">
      <c r="A11238" s="1">
        <v>41960</v>
      </c>
      <c r="B11238">
        <v>2014</v>
      </c>
      <c r="C11238">
        <f>_xlfn.MAXIFS(Table1[ScheduleWeekWritten],Table1[ScheduleSeason],Table1[[#This Row],[ScheduleSeason]])</f>
        <v>17</v>
      </c>
      <c r="D11238">
        <v>11</v>
      </c>
      <c r="E11238" cm="1">
        <f t="array" ref="E11238">_xlfn.XLOOKUP(Table1[[#This Row],[ScheduleWeekWritten]],Table3[Game],100+Table3[Increase],Table1[[#This Row],[ScheduleWeekWritten]])</f>
        <v>11</v>
      </c>
      <c r="F11238" t="b">
        <v>0</v>
      </c>
      <c r="G11238" t="s">
        <v>171</v>
      </c>
      <c r="H11238">
        <v>24</v>
      </c>
      <c r="I11238">
        <v>27</v>
      </c>
      <c r="J11238" t="s">
        <v>49</v>
      </c>
      <c r="K11238" t="s">
        <v>51</v>
      </c>
      <c r="L11238" t="str">
        <f>_xlfn.XLOOKUP(Table1[[#This Row],[TeamFavoriteID]],Table2[team_id],Table2[team_name],_xlfn.XLOOKUP(Table1[[#This Row],[TeamFavoriteID]],Table2[team_id_pfr],Table2[team_name],"Even"))</f>
        <v>Pittsburgh Steelers</v>
      </c>
      <c r="M11238">
        <v>-7</v>
      </c>
      <c r="N11238">
        <f>IF(Table1[[#This Row],[TeamFavorite]]=Table1[[#This Row],[TeamHome]],Table1[[#This Row],[ScoreAway]]-Table1[[#This Row],[ScoreHome]],Table1[[#This Row],[ScoreHome]]-Table1[[#This Row],[ScoreAway]])</f>
        <v>-3</v>
      </c>
      <c r="O11238">
        <f>IF(Table1[[#This Row],[SpreadActual]]&lt;Table1[[#This Row],[SpreadFavorite]],1,0)</f>
        <v>0</v>
      </c>
      <c r="P11238">
        <v>46</v>
      </c>
      <c r="Q11238" t="s">
        <v>172</v>
      </c>
      <c r="R11238" t="b">
        <v>0</v>
      </c>
      <c r="S11238">
        <v>25</v>
      </c>
      <c r="T11238">
        <v>0</v>
      </c>
    </row>
    <row r="11239" spans="1:22" x14ac:dyDescent="0.2">
      <c r="A11239" s="1">
        <v>41963</v>
      </c>
      <c r="B11239">
        <v>2014</v>
      </c>
      <c r="C11239">
        <f>_xlfn.MAXIFS(Table1[ScheduleWeekWritten],Table1[ScheduleSeason],Table1[[#This Row],[ScheduleSeason]])</f>
        <v>17</v>
      </c>
      <c r="D11239">
        <v>12</v>
      </c>
      <c r="E11239" cm="1">
        <f t="array" ref="E11239">_xlfn.XLOOKUP(Table1[[#This Row],[ScheduleWeekWritten]],Table3[Game],100+Table3[Increase],Table1[[#This Row],[ScheduleWeekWritten]])</f>
        <v>12</v>
      </c>
      <c r="F11239" t="b">
        <v>0</v>
      </c>
      <c r="G11239" t="s">
        <v>20</v>
      </c>
      <c r="H11239">
        <v>24</v>
      </c>
      <c r="I11239">
        <v>20</v>
      </c>
      <c r="J11239" t="s">
        <v>42</v>
      </c>
      <c r="K11239" t="s">
        <v>75</v>
      </c>
      <c r="L11239" t="str">
        <f>_xlfn.XLOOKUP(Table1[[#This Row],[TeamFavoriteID]],Table2[team_id],Table2[team_name],_xlfn.XLOOKUP(Table1[[#This Row],[TeamFavoriteID]],Table2[team_id_pfr],Table2[team_name],"Even"))</f>
        <v>Kansas City Chiefs</v>
      </c>
      <c r="M11239">
        <v>-7.5</v>
      </c>
      <c r="N11239">
        <f>IF(Table1[[#This Row],[TeamFavorite]]=Table1[[#This Row],[TeamHome]],Table1[[#This Row],[ScoreAway]]-Table1[[#This Row],[ScoreHome]],Table1[[#This Row],[ScoreHome]]-Table1[[#This Row],[ScoreAway]])</f>
        <v>4</v>
      </c>
      <c r="O11239">
        <f>IF(Table1[[#This Row],[SpreadActual]]&lt;Table1[[#This Row],[SpreadFavorite]],1,0)</f>
        <v>0</v>
      </c>
      <c r="P11239">
        <v>42</v>
      </c>
      <c r="Q11239" t="s">
        <v>76</v>
      </c>
      <c r="R11239" t="b">
        <v>0</v>
      </c>
      <c r="S11239">
        <v>55</v>
      </c>
      <c r="T11239">
        <v>11</v>
      </c>
      <c r="V11239" t="s">
        <v>195</v>
      </c>
    </row>
    <row r="11240" spans="1:22" x14ac:dyDescent="0.2">
      <c r="A11240" s="1">
        <v>41966</v>
      </c>
      <c r="B11240">
        <v>2014</v>
      </c>
      <c r="C11240">
        <f>_xlfn.MAXIFS(Table1[ScheduleWeekWritten],Table1[ScheduleSeason],Table1[[#This Row],[ScheduleSeason]])</f>
        <v>17</v>
      </c>
      <c r="D11240">
        <v>12</v>
      </c>
      <c r="E11240" cm="1">
        <f t="array" ref="E11240">_xlfn.XLOOKUP(Table1[[#This Row],[ScheduleWeekWritten]],Table3[Game],100+Table3[Increase],Table1[[#This Row],[ScheduleWeekWritten]])</f>
        <v>12</v>
      </c>
      <c r="F11240" t="b">
        <v>0</v>
      </c>
      <c r="G11240" t="s">
        <v>38</v>
      </c>
      <c r="H11240">
        <v>24</v>
      </c>
      <c r="I11240">
        <v>26</v>
      </c>
      <c r="J11240" t="s">
        <v>62</v>
      </c>
      <c r="K11240" t="s">
        <v>109</v>
      </c>
      <c r="L11240" t="str">
        <f>_xlfn.XLOOKUP(Table1[[#This Row],[TeamFavoriteID]],Table2[team_id],Table2[team_name],_xlfn.XLOOKUP(Table1[[#This Row],[TeamFavoriteID]],Table2[team_id_pfr],Table2[team_name],"Even"))</f>
        <v>Atlanta Falcons</v>
      </c>
      <c r="M11240">
        <v>-3</v>
      </c>
      <c r="N11240">
        <f>IF(Table1[[#This Row],[TeamFavorite]]=Table1[[#This Row],[TeamHome]],Table1[[#This Row],[ScoreAway]]-Table1[[#This Row],[ScoreHome]],Table1[[#This Row],[ScoreHome]]-Table1[[#This Row],[ScoreAway]])</f>
        <v>2</v>
      </c>
      <c r="O11240">
        <f>IF(Table1[[#This Row],[SpreadActual]]&lt;Table1[[#This Row],[SpreadFavorite]],1,0)</f>
        <v>0</v>
      </c>
      <c r="P11240">
        <v>48.5</v>
      </c>
      <c r="Q11240" t="s">
        <v>148</v>
      </c>
      <c r="R11240" t="b">
        <v>0</v>
      </c>
      <c r="S11240">
        <v>72</v>
      </c>
      <c r="T11240">
        <v>0</v>
      </c>
      <c r="V11240" t="s">
        <v>103</v>
      </c>
    </row>
    <row r="11241" spans="1:22" x14ac:dyDescent="0.2">
      <c r="A11241" s="1">
        <v>41966</v>
      </c>
      <c r="B11241">
        <v>2014</v>
      </c>
      <c r="C11241">
        <f>_xlfn.MAXIFS(Table1[ScheduleWeekWritten],Table1[ScheduleSeason],Table1[[#This Row],[ScheduleSeason]])</f>
        <v>17</v>
      </c>
      <c r="D11241">
        <v>12</v>
      </c>
      <c r="E11241" cm="1">
        <f t="array" ref="E11241">_xlfn.XLOOKUP(Table1[[#This Row],[ScheduleWeekWritten]],Table3[Game],100+Table3[Increase],Table1[[#This Row],[ScheduleWeekWritten]])</f>
        <v>12</v>
      </c>
      <c r="F11241" t="b">
        <v>0</v>
      </c>
      <c r="G11241" t="s">
        <v>46</v>
      </c>
      <c r="H11241">
        <v>21</v>
      </c>
      <c r="I11241">
        <v>13</v>
      </c>
      <c r="J11241" t="s">
        <v>127</v>
      </c>
      <c r="K11241" t="s">
        <v>47</v>
      </c>
      <c r="L11241" t="str">
        <f>_xlfn.XLOOKUP(Table1[[#This Row],[TeamFavoriteID]],Table2[team_id],Table2[team_name],_xlfn.XLOOKUP(Table1[[#This Row],[TeamFavoriteID]],Table2[team_id_pfr],Table2[team_name],"Even"))</f>
        <v>Chicago Bears</v>
      </c>
      <c r="M11241">
        <v>-4</v>
      </c>
      <c r="N11241">
        <f>IF(Table1[[#This Row],[TeamFavorite]]=Table1[[#This Row],[TeamHome]],Table1[[#This Row],[ScoreAway]]-Table1[[#This Row],[ScoreHome]],Table1[[#This Row],[ScoreHome]]-Table1[[#This Row],[ScoreAway]])</f>
        <v>-8</v>
      </c>
      <c r="O11241">
        <f>IF(Table1[[#This Row],[SpreadActual]]&lt;Table1[[#This Row],[SpreadFavorite]],1,0)</f>
        <v>1</v>
      </c>
      <c r="P11241">
        <v>46.5</v>
      </c>
      <c r="Q11241" t="s">
        <v>114</v>
      </c>
      <c r="R11241" t="b">
        <v>0</v>
      </c>
      <c r="S11241">
        <v>53</v>
      </c>
      <c r="T11241">
        <v>10</v>
      </c>
      <c r="V11241" t="s">
        <v>2</v>
      </c>
    </row>
    <row r="11242" spans="1:22" x14ac:dyDescent="0.2">
      <c r="A11242" s="1">
        <v>41966</v>
      </c>
      <c r="B11242">
        <v>2014</v>
      </c>
      <c r="C11242">
        <f>_xlfn.MAXIFS(Table1[ScheduleWeekWritten],Table1[ScheduleSeason],Table1[[#This Row],[ScheduleSeason]])</f>
        <v>17</v>
      </c>
      <c r="D11242">
        <v>12</v>
      </c>
      <c r="E11242" cm="1">
        <f t="array" ref="E11242">_xlfn.XLOOKUP(Table1[[#This Row],[ScheduleWeekWritten]],Table3[Game],100+Table3[Increase],Table1[[#This Row],[ScheduleWeekWritten]])</f>
        <v>12</v>
      </c>
      <c r="F11242" t="b">
        <v>0</v>
      </c>
      <c r="G11242" t="s">
        <v>24</v>
      </c>
      <c r="H11242">
        <v>39</v>
      </c>
      <c r="I11242">
        <v>36</v>
      </c>
      <c r="J11242" t="s">
        <v>19</v>
      </c>
      <c r="K11242" t="s">
        <v>88</v>
      </c>
      <c r="L11242" t="str">
        <f>_xlfn.XLOOKUP(Table1[[#This Row],[TeamFavoriteID]],Table2[team_id],Table2[team_name],_xlfn.XLOOKUP(Table1[[#This Row],[TeamFavoriteID]],Table2[team_id_pfr],Table2[team_name],"Even"))</f>
        <v>Denver Broncos</v>
      </c>
      <c r="M11242">
        <v>-6.5</v>
      </c>
      <c r="N11242">
        <f>IF(Table1[[#This Row],[TeamFavorite]]=Table1[[#This Row],[TeamHome]],Table1[[#This Row],[ScoreAway]]-Table1[[#This Row],[ScoreHome]],Table1[[#This Row],[ScoreHome]]-Table1[[#This Row],[ScoreAway]])</f>
        <v>-3</v>
      </c>
      <c r="O11242">
        <f>IF(Table1[[#This Row],[SpreadActual]]&lt;Table1[[#This Row],[SpreadFavorite]],1,0)</f>
        <v>0</v>
      </c>
      <c r="P11242">
        <v>47.5</v>
      </c>
      <c r="Q11242" t="s">
        <v>174</v>
      </c>
      <c r="R11242" t="b">
        <v>0</v>
      </c>
      <c r="S11242">
        <v>36</v>
      </c>
      <c r="T11242">
        <v>7</v>
      </c>
      <c r="V11242" t="s">
        <v>2</v>
      </c>
    </row>
    <row r="11243" spans="1:22" x14ac:dyDescent="0.2">
      <c r="A11243" s="1">
        <v>41966</v>
      </c>
      <c r="B11243">
        <v>2014</v>
      </c>
      <c r="C11243">
        <f>_xlfn.MAXIFS(Table1[ScheduleWeekWritten],Table1[ScheduleSeason],Table1[[#This Row],[ScheduleSeason]])</f>
        <v>17</v>
      </c>
      <c r="D11243">
        <v>12</v>
      </c>
      <c r="E11243" cm="1">
        <f t="array" ref="E11243">_xlfn.XLOOKUP(Table1[[#This Row],[ScheduleWeekWritten]],Table3[Game],100+Table3[Increase],Table1[[#This Row],[ScheduleWeekWritten]])</f>
        <v>12</v>
      </c>
      <c r="F11243" t="b">
        <v>0</v>
      </c>
      <c r="G11243" t="s">
        <v>177</v>
      </c>
      <c r="H11243">
        <v>13</v>
      </c>
      <c r="I11243">
        <v>22</v>
      </c>
      <c r="J11243" t="s">
        <v>101</v>
      </c>
      <c r="K11243" t="s">
        <v>182</v>
      </c>
      <c r="L11243" t="str">
        <f>_xlfn.XLOOKUP(Table1[[#This Row],[TeamFavoriteID]],Table2[team_id],Table2[team_name],_xlfn.XLOOKUP(Table1[[#This Row],[TeamFavoriteID]],Table2[team_id_pfr],Table2[team_name],"Even"))</f>
        <v>Houston Texans</v>
      </c>
      <c r="M11243">
        <v>-3</v>
      </c>
      <c r="N11243">
        <f>IF(Table1[[#This Row],[TeamFavorite]]=Table1[[#This Row],[TeamHome]],Table1[[#This Row],[ScoreAway]]-Table1[[#This Row],[ScoreHome]],Table1[[#This Row],[ScoreHome]]-Table1[[#This Row],[ScoreAway]])</f>
        <v>9</v>
      </c>
      <c r="O11243">
        <f>IF(Table1[[#This Row],[SpreadActual]]&lt;Table1[[#This Row],[SpreadFavorite]],1,0)</f>
        <v>0</v>
      </c>
      <c r="P11243">
        <v>44.5</v>
      </c>
      <c r="Q11243" t="s">
        <v>178</v>
      </c>
      <c r="R11243" t="b">
        <v>0</v>
      </c>
      <c r="S11243">
        <v>76</v>
      </c>
      <c r="T11243">
        <v>14</v>
      </c>
      <c r="V11243" t="s">
        <v>193</v>
      </c>
    </row>
    <row r="11244" spans="1:22" x14ac:dyDescent="0.2">
      <c r="A11244" s="1">
        <v>41966</v>
      </c>
      <c r="B11244">
        <v>2014</v>
      </c>
      <c r="C11244">
        <f>_xlfn.MAXIFS(Table1[ScheduleWeekWritten],Table1[ScheduleSeason],Table1[[#This Row],[ScheduleSeason]])</f>
        <v>17</v>
      </c>
      <c r="D11244">
        <v>12</v>
      </c>
      <c r="E11244" cm="1">
        <f t="array" ref="E11244">_xlfn.XLOOKUP(Table1[[#This Row],[ScheduleWeekWritten]],Table3[Game],100+Table3[Increase],Table1[[#This Row],[ScheduleWeekWritten]])</f>
        <v>12</v>
      </c>
      <c r="F11244" t="b">
        <v>0</v>
      </c>
      <c r="G11244" t="s">
        <v>140</v>
      </c>
      <c r="H11244">
        <v>23</v>
      </c>
      <c r="I11244">
        <v>3</v>
      </c>
      <c r="J11244" t="s">
        <v>154</v>
      </c>
      <c r="K11244" t="s">
        <v>72</v>
      </c>
      <c r="L11244" t="str">
        <f>_xlfn.XLOOKUP(Table1[[#This Row],[TeamFavoriteID]],Table2[team_id],Table2[team_name],_xlfn.XLOOKUP(Table1[[#This Row],[TeamFavoriteID]],Table2[team_id_pfr],Table2[team_name],"Even"))</f>
        <v>Baltimore Colts</v>
      </c>
      <c r="M11244">
        <v>-13</v>
      </c>
      <c r="N11244">
        <f>IF(Table1[[#This Row],[TeamFavorite]]=Table1[[#This Row],[TeamHome]],Table1[[#This Row],[ScoreAway]]-Table1[[#This Row],[ScoreHome]],Table1[[#This Row],[ScoreHome]]-Table1[[#This Row],[ScoreAway]])</f>
        <v>20</v>
      </c>
      <c r="O11244">
        <f>IF(Table1[[#This Row],[SpreadActual]]&lt;Table1[[#This Row],[SpreadFavorite]],1,0)</f>
        <v>0</v>
      </c>
      <c r="P11244">
        <v>49.5</v>
      </c>
      <c r="Q11244" t="s">
        <v>190</v>
      </c>
      <c r="R11244" t="b">
        <v>0</v>
      </c>
      <c r="S11244">
        <v>72</v>
      </c>
      <c r="T11244">
        <v>0</v>
      </c>
      <c r="V11244" t="s">
        <v>103</v>
      </c>
    </row>
    <row r="11245" spans="1:22" x14ac:dyDescent="0.2">
      <c r="A11245" s="1">
        <v>41966</v>
      </c>
      <c r="B11245">
        <v>2014</v>
      </c>
      <c r="C11245">
        <f>_xlfn.MAXIFS(Table1[ScheduleWeekWritten],Table1[ScheduleSeason],Table1[[#This Row],[ScheduleSeason]])</f>
        <v>17</v>
      </c>
      <c r="D11245">
        <v>12</v>
      </c>
      <c r="E11245" cm="1">
        <f t="array" ref="E11245">_xlfn.XLOOKUP(Table1[[#This Row],[ScheduleWeekWritten]],Table3[Game],100+Table3[Increase],Table1[[#This Row],[ScheduleWeekWritten]])</f>
        <v>12</v>
      </c>
      <c r="F11245" t="b">
        <v>0</v>
      </c>
      <c r="G11245" t="s">
        <v>54</v>
      </c>
      <c r="H11245">
        <v>21</v>
      </c>
      <c r="I11245">
        <v>24</v>
      </c>
      <c r="J11245" t="s">
        <v>33</v>
      </c>
      <c r="K11245" t="s">
        <v>35</v>
      </c>
      <c r="L11245" t="str">
        <f>_xlfn.XLOOKUP(Table1[[#This Row],[TeamFavoriteID]],Table2[team_id],Table2[team_name],_xlfn.XLOOKUP(Table1[[#This Row],[TeamFavoriteID]],Table2[team_id_pfr],Table2[team_name],"Even"))</f>
        <v>Green Bay Packers</v>
      </c>
      <c r="M11245">
        <v>-7.5</v>
      </c>
      <c r="N11245">
        <f>IF(Table1[[#This Row],[TeamFavorite]]=Table1[[#This Row],[TeamHome]],Table1[[#This Row],[ScoreAway]]-Table1[[#This Row],[ScoreHome]],Table1[[#This Row],[ScoreHome]]-Table1[[#This Row],[ScoreAway]])</f>
        <v>-3</v>
      </c>
      <c r="O11245">
        <f>IF(Table1[[#This Row],[SpreadActual]]&lt;Table1[[#This Row],[SpreadFavorite]],1,0)</f>
        <v>0</v>
      </c>
      <c r="P11245">
        <v>49.5</v>
      </c>
      <c r="Q11245" t="s">
        <v>198</v>
      </c>
      <c r="R11245" t="b">
        <v>0</v>
      </c>
      <c r="S11245">
        <v>46</v>
      </c>
      <c r="T11245">
        <v>6</v>
      </c>
      <c r="V11245" t="s">
        <v>1</v>
      </c>
    </row>
    <row r="11246" spans="1:22" x14ac:dyDescent="0.2">
      <c r="A11246" s="1">
        <v>41966</v>
      </c>
      <c r="B11246">
        <v>2014</v>
      </c>
      <c r="C11246">
        <f>_xlfn.MAXIFS(Table1[ScheduleWeekWritten],Table1[ScheduleSeason],Table1[[#This Row],[ScheduleSeason]])</f>
        <v>17</v>
      </c>
      <c r="D11246">
        <v>12</v>
      </c>
      <c r="E11246" cm="1">
        <f t="array" ref="E11246">_xlfn.XLOOKUP(Table1[[#This Row],[ScheduleWeekWritten]],Table3[Game],100+Table3[Increase],Table1[[#This Row],[ScheduleWeekWritten]])</f>
        <v>12</v>
      </c>
      <c r="F11246" t="b">
        <v>0</v>
      </c>
      <c r="G11246" t="s">
        <v>115</v>
      </c>
      <c r="H11246">
        <v>34</v>
      </c>
      <c r="I11246">
        <v>9</v>
      </c>
      <c r="J11246" t="s">
        <v>45</v>
      </c>
      <c r="K11246" t="s">
        <v>70</v>
      </c>
      <c r="L11246" t="str">
        <f>_xlfn.XLOOKUP(Table1[[#This Row],[TeamFavoriteID]],Table2[team_id],Table2[team_name],_xlfn.XLOOKUP(Table1[[#This Row],[TeamFavoriteID]],Table2[team_id_pfr],Table2[team_name],"Even"))</f>
        <v>Boston Patriots</v>
      </c>
      <c r="M11246">
        <v>-7.5</v>
      </c>
      <c r="N11246">
        <f>IF(Table1[[#This Row],[TeamFavorite]]=Table1[[#This Row],[TeamHome]],Table1[[#This Row],[ScoreAway]]-Table1[[#This Row],[ScoreHome]],Table1[[#This Row],[ScoreHome]]-Table1[[#This Row],[ScoreAway]])</f>
        <v>25</v>
      </c>
      <c r="O11246">
        <f>IF(Table1[[#This Row],[SpreadActual]]&lt;Table1[[#This Row],[SpreadFavorite]],1,0)</f>
        <v>0</v>
      </c>
      <c r="P11246">
        <v>47.5</v>
      </c>
      <c r="Q11246" t="s">
        <v>179</v>
      </c>
      <c r="R11246" t="b">
        <v>0</v>
      </c>
      <c r="S11246">
        <v>61</v>
      </c>
      <c r="T11246">
        <v>6</v>
      </c>
    </row>
    <row r="11247" spans="1:22" x14ac:dyDescent="0.2">
      <c r="A11247" s="1">
        <v>41966</v>
      </c>
      <c r="B11247">
        <v>2014</v>
      </c>
      <c r="C11247">
        <f>_xlfn.MAXIFS(Table1[ScheduleWeekWritten],Table1[ScheduleSeason],Table1[[#This Row],[ScheduleSeason]])</f>
        <v>17</v>
      </c>
      <c r="D11247">
        <v>12</v>
      </c>
      <c r="E11247" cm="1">
        <f t="array" ref="E11247">_xlfn.XLOOKUP(Table1[[#This Row],[ScheduleWeekWritten]],Table3[Game],100+Table3[Increase],Table1[[#This Row],[ScheduleWeekWritten]])</f>
        <v>12</v>
      </c>
      <c r="F11247" t="b">
        <v>0</v>
      </c>
      <c r="G11247" t="s">
        <v>50</v>
      </c>
      <c r="H11247">
        <v>28</v>
      </c>
      <c r="I11247">
        <v>31</v>
      </c>
      <c r="J11247" t="s">
        <v>67</v>
      </c>
      <c r="K11247" t="s">
        <v>68</v>
      </c>
      <c r="L11247" t="str">
        <f>_xlfn.XLOOKUP(Table1[[#This Row],[TeamFavoriteID]],Table2[team_id],Table2[team_name],_xlfn.XLOOKUP(Table1[[#This Row],[TeamFavoriteID]],Table2[team_id_pfr],Table2[team_name],"Even"))</f>
        <v>Dallas Cowboys</v>
      </c>
      <c r="M11247">
        <v>-4</v>
      </c>
      <c r="N11247">
        <f>IF(Table1[[#This Row],[TeamFavorite]]=Table1[[#This Row],[TeamHome]],Table1[[#This Row],[ScoreAway]]-Table1[[#This Row],[ScoreHome]],Table1[[#This Row],[ScoreHome]]-Table1[[#This Row],[ScoreAway]])</f>
        <v>-3</v>
      </c>
      <c r="O11247">
        <f>IF(Table1[[#This Row],[SpreadActual]]&lt;Table1[[#This Row],[SpreadFavorite]],1,0)</f>
        <v>0</v>
      </c>
      <c r="P11247">
        <v>49</v>
      </c>
      <c r="Q11247" t="s">
        <v>197</v>
      </c>
      <c r="R11247" t="b">
        <v>0</v>
      </c>
      <c r="S11247">
        <v>48</v>
      </c>
      <c r="T11247">
        <v>0</v>
      </c>
    </row>
    <row r="11248" spans="1:22" x14ac:dyDescent="0.2">
      <c r="A11248" s="1">
        <v>41966</v>
      </c>
      <c r="B11248">
        <v>2014</v>
      </c>
      <c r="C11248">
        <f>_xlfn.MAXIFS(Table1[ScheduleWeekWritten],Table1[ScheduleSeason],Table1[[#This Row],[ScheduleSeason]])</f>
        <v>17</v>
      </c>
      <c r="D11248">
        <v>12</v>
      </c>
      <c r="E11248" cm="1">
        <f t="array" ref="E11248">_xlfn.XLOOKUP(Table1[[#This Row],[ScheduleWeekWritten]],Table3[Game],100+Table3[Increase],Table1[[#This Row],[ScheduleWeekWritten]])</f>
        <v>12</v>
      </c>
      <c r="F11248" t="b">
        <v>0</v>
      </c>
      <c r="G11248" t="s">
        <v>58</v>
      </c>
      <c r="H11248">
        <v>43</v>
      </c>
      <c r="I11248">
        <v>24</v>
      </c>
      <c r="J11248" t="s">
        <v>171</v>
      </c>
      <c r="K11248" t="s">
        <v>77</v>
      </c>
      <c r="L11248" t="str">
        <f>_xlfn.XLOOKUP(Table1[[#This Row],[TeamFavoriteID]],Table2[team_id],Table2[team_name],_xlfn.XLOOKUP(Table1[[#This Row],[TeamFavoriteID]],Table2[team_id_pfr],Table2[team_name],"Even"))</f>
        <v>Philadelphia Eagles</v>
      </c>
      <c r="M11248">
        <v>-11</v>
      </c>
      <c r="N11248">
        <f>IF(Table1[[#This Row],[TeamFavorite]]=Table1[[#This Row],[TeamHome]],Table1[[#This Row],[ScoreAway]]-Table1[[#This Row],[ScoreHome]],Table1[[#This Row],[ScoreHome]]-Table1[[#This Row],[ScoreAway]])</f>
        <v>-19</v>
      </c>
      <c r="O11248">
        <f>IF(Table1[[#This Row],[SpreadActual]]&lt;Table1[[#This Row],[SpreadFavorite]],1,0)</f>
        <v>1</v>
      </c>
      <c r="P11248">
        <v>49</v>
      </c>
      <c r="Q11248" t="s">
        <v>183</v>
      </c>
      <c r="R11248" t="b">
        <v>0</v>
      </c>
      <c r="S11248">
        <v>53</v>
      </c>
      <c r="T11248">
        <v>6</v>
      </c>
    </row>
    <row r="11249" spans="1:22" x14ac:dyDescent="0.2">
      <c r="A11249" s="1">
        <v>41966</v>
      </c>
      <c r="B11249">
        <v>2014</v>
      </c>
      <c r="C11249">
        <f>_xlfn.MAXIFS(Table1[ScheduleWeekWritten],Table1[ScheduleSeason],Table1[[#This Row],[ScheduleSeason]])</f>
        <v>17</v>
      </c>
      <c r="D11249">
        <v>12</v>
      </c>
      <c r="E11249" cm="1">
        <f t="array" ref="E11249">_xlfn.XLOOKUP(Table1[[#This Row],[ScheduleWeekWritten]],Table3[Game],100+Table3[Increase],Table1[[#This Row],[ScheduleWeekWritten]])</f>
        <v>12</v>
      </c>
      <c r="F11249" t="b">
        <v>0</v>
      </c>
      <c r="G11249" t="s">
        <v>27</v>
      </c>
      <c r="H11249">
        <v>27</v>
      </c>
      <c r="I11249">
        <v>24</v>
      </c>
      <c r="J11249" t="s">
        <v>153</v>
      </c>
      <c r="K11249" t="s">
        <v>29</v>
      </c>
      <c r="L11249" t="str">
        <f>_xlfn.XLOOKUP(Table1[[#This Row],[TeamFavoriteID]],Table2[team_id],Table2[team_name],_xlfn.XLOOKUP(Table1[[#This Row],[TeamFavoriteID]],Table2[team_id_pfr],Table2[team_name],"Even"))</f>
        <v>Los Angeles Chargers</v>
      </c>
      <c r="M11249">
        <v>-4</v>
      </c>
      <c r="N11249">
        <f>IF(Table1[[#This Row],[TeamFavorite]]=Table1[[#This Row],[TeamHome]],Table1[[#This Row],[ScoreAway]]-Table1[[#This Row],[ScoreHome]],Table1[[#This Row],[ScoreHome]]-Table1[[#This Row],[ScoreAway]])</f>
        <v>3</v>
      </c>
      <c r="O11249">
        <f>IF(Table1[[#This Row],[SpreadActual]]&lt;Table1[[#This Row],[SpreadFavorite]],1,0)</f>
        <v>0</v>
      </c>
      <c r="P11249">
        <v>43.5</v>
      </c>
      <c r="Q11249" t="s">
        <v>94</v>
      </c>
      <c r="R11249" t="b">
        <v>0</v>
      </c>
      <c r="S11249">
        <v>72</v>
      </c>
      <c r="T11249">
        <v>3</v>
      </c>
    </row>
    <row r="11250" spans="1:22" x14ac:dyDescent="0.2">
      <c r="A11250" s="1">
        <v>41966</v>
      </c>
      <c r="B11250">
        <v>2014</v>
      </c>
      <c r="C11250">
        <f>_xlfn.MAXIFS(Table1[ScheduleWeekWritten],Table1[ScheduleSeason],Table1[[#This Row],[ScheduleSeason]])</f>
        <v>17</v>
      </c>
      <c r="D11250">
        <v>12</v>
      </c>
      <c r="E11250" cm="1">
        <f t="array" ref="E11250">_xlfn.XLOOKUP(Table1[[#This Row],[ScheduleWeekWritten]],Table3[Game],100+Table3[Increase],Table1[[#This Row],[ScheduleWeekWritten]])</f>
        <v>12</v>
      </c>
      <c r="F11250" t="b">
        <v>0</v>
      </c>
      <c r="G11250" t="s">
        <v>53</v>
      </c>
      <c r="H11250">
        <v>17</v>
      </c>
      <c r="I11250">
        <v>13</v>
      </c>
      <c r="J11250" t="s">
        <v>61</v>
      </c>
      <c r="K11250" t="s">
        <v>87</v>
      </c>
      <c r="L11250" t="str">
        <f>_xlfn.XLOOKUP(Table1[[#This Row],[TeamFavoriteID]],Table2[team_id],Table2[team_name],_xlfn.XLOOKUP(Table1[[#This Row],[TeamFavoriteID]],Table2[team_id_pfr],Table2[team_name],"Even"))</f>
        <v>San Francisco 49ers</v>
      </c>
      <c r="M11250">
        <v>-9</v>
      </c>
      <c r="N11250">
        <f>IF(Table1[[#This Row],[TeamFavorite]]=Table1[[#This Row],[TeamHome]],Table1[[#This Row],[ScoreAway]]-Table1[[#This Row],[ScoreHome]],Table1[[#This Row],[ScoreHome]]-Table1[[#This Row],[ScoreAway]])</f>
        <v>-4</v>
      </c>
      <c r="O11250">
        <f>IF(Table1[[#This Row],[SpreadActual]]&lt;Table1[[#This Row],[SpreadFavorite]],1,0)</f>
        <v>0</v>
      </c>
      <c r="P11250">
        <v>44</v>
      </c>
      <c r="Q11250" t="s">
        <v>203</v>
      </c>
      <c r="R11250" t="b">
        <v>0</v>
      </c>
      <c r="S11250">
        <v>63</v>
      </c>
      <c r="T11250">
        <v>4</v>
      </c>
    </row>
    <row r="11251" spans="1:22" x14ac:dyDescent="0.2">
      <c r="A11251" s="1">
        <v>41966</v>
      </c>
      <c r="B11251">
        <v>2014</v>
      </c>
      <c r="C11251">
        <f>_xlfn.MAXIFS(Table1[ScheduleWeekWritten],Table1[ScheduleSeason],Table1[[#This Row],[ScheduleSeason]])</f>
        <v>17</v>
      </c>
      <c r="D11251">
        <v>12</v>
      </c>
      <c r="E11251" cm="1">
        <f t="array" ref="E11251">_xlfn.XLOOKUP(Table1[[#This Row],[ScheduleWeekWritten]],Table3[Game],100+Table3[Increase],Table1[[#This Row],[ScheduleWeekWritten]])</f>
        <v>12</v>
      </c>
      <c r="F11251" t="b">
        <v>0</v>
      </c>
      <c r="G11251" t="s">
        <v>128</v>
      </c>
      <c r="H11251">
        <v>19</v>
      </c>
      <c r="I11251">
        <v>3</v>
      </c>
      <c r="J11251" t="s">
        <v>149</v>
      </c>
      <c r="K11251" t="s">
        <v>132</v>
      </c>
      <c r="L11251" t="str">
        <f>_xlfn.XLOOKUP(Table1[[#This Row],[TeamFavoriteID]],Table2[team_id],Table2[team_name],_xlfn.XLOOKUP(Table1[[#This Row],[TeamFavoriteID]],Table2[team_id_pfr],Table2[team_name],"Even"))</f>
        <v>Seattle Seahawks</v>
      </c>
      <c r="M11251">
        <v>-7.5</v>
      </c>
      <c r="N11251">
        <f>IF(Table1[[#This Row],[TeamFavorite]]=Table1[[#This Row],[TeamHome]],Table1[[#This Row],[ScoreAway]]-Table1[[#This Row],[ScoreHome]],Table1[[#This Row],[ScoreHome]]-Table1[[#This Row],[ScoreAway]])</f>
        <v>-16</v>
      </c>
      <c r="O11251">
        <f>IF(Table1[[#This Row],[SpreadActual]]&lt;Table1[[#This Row],[SpreadFavorite]],1,0)</f>
        <v>1</v>
      </c>
      <c r="P11251">
        <v>41.5</v>
      </c>
      <c r="Q11251" t="s">
        <v>180</v>
      </c>
      <c r="R11251" t="b">
        <v>0</v>
      </c>
      <c r="S11251">
        <v>57</v>
      </c>
      <c r="T11251">
        <v>6</v>
      </c>
    </row>
    <row r="11252" spans="1:22" x14ac:dyDescent="0.2">
      <c r="A11252" s="1">
        <v>41967</v>
      </c>
      <c r="B11252">
        <v>2014</v>
      </c>
      <c r="C11252">
        <f>_xlfn.MAXIFS(Table1[ScheduleWeekWritten],Table1[ScheduleSeason],Table1[[#This Row],[ScheduleSeason]])</f>
        <v>17</v>
      </c>
      <c r="D11252">
        <v>12</v>
      </c>
      <c r="E11252" cm="1">
        <f t="array" ref="E11252">_xlfn.XLOOKUP(Table1[[#This Row],[ScheduleWeekWritten]],Table3[Game],100+Table3[Increase],Table1[[#This Row],[ScheduleWeekWritten]])</f>
        <v>12</v>
      </c>
      <c r="F11252" t="b">
        <v>0</v>
      </c>
      <c r="G11252" t="s">
        <v>28</v>
      </c>
      <c r="H11252">
        <v>38</v>
      </c>
      <c r="I11252">
        <v>3</v>
      </c>
      <c r="J11252" t="s">
        <v>31</v>
      </c>
      <c r="K11252" t="s">
        <v>43</v>
      </c>
      <c r="L11252" t="str">
        <f>_xlfn.XLOOKUP(Table1[[#This Row],[TeamFavoriteID]],Table2[team_id],Table2[team_name],_xlfn.XLOOKUP(Table1[[#This Row],[TeamFavoriteID]],Table2[team_id_pfr],Table2[team_name],"Even"))</f>
        <v>Buffalo Bills</v>
      </c>
      <c r="M11252">
        <v>-2.5</v>
      </c>
      <c r="N11252">
        <f>IF(Table1[[#This Row],[TeamFavorite]]=Table1[[#This Row],[TeamHome]],Table1[[#This Row],[ScoreAway]]-Table1[[#This Row],[ScoreHome]],Table1[[#This Row],[ScoreHome]]-Table1[[#This Row],[ScoreAway]])</f>
        <v>-35</v>
      </c>
      <c r="O11252">
        <f>IF(Table1[[#This Row],[SpreadActual]]&lt;Table1[[#This Row],[SpreadFavorite]],1,0)</f>
        <v>1</v>
      </c>
      <c r="P11252">
        <v>42.5</v>
      </c>
      <c r="Q11252" t="s">
        <v>181</v>
      </c>
      <c r="R11252" t="b">
        <v>0</v>
      </c>
      <c r="S11252">
        <v>72</v>
      </c>
      <c r="T11252">
        <v>0</v>
      </c>
      <c r="V11252" t="s">
        <v>103</v>
      </c>
    </row>
    <row r="11253" spans="1:22" x14ac:dyDescent="0.2">
      <c r="A11253" s="1">
        <v>41967</v>
      </c>
      <c r="B11253">
        <v>2014</v>
      </c>
      <c r="C11253">
        <f>_xlfn.MAXIFS(Table1[ScheduleWeekWritten],Table1[ScheduleSeason],Table1[[#This Row],[ScheduleSeason]])</f>
        <v>17</v>
      </c>
      <c r="D11253">
        <v>12</v>
      </c>
      <c r="E11253" cm="1">
        <f t="array" ref="E11253">_xlfn.XLOOKUP(Table1[[#This Row],[ScheduleWeekWritten]],Table3[Game],100+Table3[Increase],Table1[[#This Row],[ScheduleWeekWritten]])</f>
        <v>12</v>
      </c>
      <c r="F11253" t="b">
        <v>0</v>
      </c>
      <c r="G11253" t="s">
        <v>95</v>
      </c>
      <c r="H11253">
        <v>27</v>
      </c>
      <c r="I11253">
        <v>34</v>
      </c>
      <c r="J11253" t="s">
        <v>158</v>
      </c>
      <c r="K11253" t="s">
        <v>98</v>
      </c>
      <c r="L11253" t="str">
        <f>_xlfn.XLOOKUP(Table1[[#This Row],[TeamFavoriteID]],Table2[team_id],Table2[team_name],_xlfn.XLOOKUP(Table1[[#This Row],[TeamFavoriteID]],Table2[team_id_pfr],Table2[team_name],"Even"))</f>
        <v>New Orleans Saints</v>
      </c>
      <c r="M11253">
        <v>-2.5</v>
      </c>
      <c r="N11253">
        <f>IF(Table1[[#This Row],[TeamFavorite]]=Table1[[#This Row],[TeamHome]],Table1[[#This Row],[ScoreAway]]-Table1[[#This Row],[ScoreHome]],Table1[[#This Row],[ScoreHome]]-Table1[[#This Row],[ScoreAway]])</f>
        <v>7</v>
      </c>
      <c r="O11253">
        <f>IF(Table1[[#This Row],[SpreadActual]]&lt;Table1[[#This Row],[SpreadFavorite]],1,0)</f>
        <v>0</v>
      </c>
      <c r="P11253">
        <v>50.5</v>
      </c>
      <c r="Q11253" t="s">
        <v>124</v>
      </c>
      <c r="R11253" t="b">
        <v>0</v>
      </c>
      <c r="S11253">
        <v>72</v>
      </c>
      <c r="T11253">
        <v>0</v>
      </c>
      <c r="V11253" t="s">
        <v>103</v>
      </c>
    </row>
    <row r="11254" spans="1:22" x14ac:dyDescent="0.2">
      <c r="A11254" s="1">
        <v>41970</v>
      </c>
      <c r="B11254">
        <v>2014</v>
      </c>
      <c r="C11254">
        <f>_xlfn.MAXIFS(Table1[ScheduleWeekWritten],Table1[ScheduleSeason],Table1[[#This Row],[ScheduleSeason]])</f>
        <v>17</v>
      </c>
      <c r="D11254">
        <v>13</v>
      </c>
      <c r="E11254" cm="1">
        <f t="array" ref="E11254">_xlfn.XLOOKUP(Table1[[#This Row],[ScheduleWeekWritten]],Table3[Game],100+Table3[Increase],Table1[[#This Row],[ScheduleWeekWritten]])</f>
        <v>13</v>
      </c>
      <c r="F11254" t="b">
        <v>0</v>
      </c>
      <c r="G11254" t="s">
        <v>67</v>
      </c>
      <c r="H11254">
        <v>10</v>
      </c>
      <c r="I11254">
        <v>33</v>
      </c>
      <c r="J11254" t="s">
        <v>58</v>
      </c>
      <c r="K11254" t="s">
        <v>68</v>
      </c>
      <c r="L11254" t="str">
        <f>_xlfn.XLOOKUP(Table1[[#This Row],[TeamFavoriteID]],Table2[team_id],Table2[team_name],_xlfn.XLOOKUP(Table1[[#This Row],[TeamFavoriteID]],Table2[team_id_pfr],Table2[team_name],"Even"))</f>
        <v>Dallas Cowboys</v>
      </c>
      <c r="M11254">
        <v>-3</v>
      </c>
      <c r="N11254">
        <f>IF(Table1[[#This Row],[TeamFavorite]]=Table1[[#This Row],[TeamHome]],Table1[[#This Row],[ScoreAway]]-Table1[[#This Row],[ScoreHome]],Table1[[#This Row],[ScoreHome]]-Table1[[#This Row],[ScoreAway]])</f>
        <v>23</v>
      </c>
      <c r="O11254">
        <f>IF(Table1[[#This Row],[SpreadActual]]&lt;Table1[[#This Row],[SpreadFavorite]],1,0)</f>
        <v>0</v>
      </c>
      <c r="P11254">
        <v>57</v>
      </c>
      <c r="Q11254" t="s">
        <v>192</v>
      </c>
      <c r="R11254" t="b">
        <v>0</v>
      </c>
      <c r="S11254">
        <v>57</v>
      </c>
      <c r="T11254">
        <v>0</v>
      </c>
      <c r="V11254" t="s">
        <v>193</v>
      </c>
    </row>
    <row r="11255" spans="1:22" x14ac:dyDescent="0.2">
      <c r="A11255" s="1">
        <v>41970</v>
      </c>
      <c r="B11255">
        <v>2014</v>
      </c>
      <c r="C11255">
        <f>_xlfn.MAXIFS(Table1[ScheduleWeekWritten],Table1[ScheduleSeason],Table1[[#This Row],[ScheduleSeason]])</f>
        <v>17</v>
      </c>
      <c r="D11255">
        <v>13</v>
      </c>
      <c r="E11255" cm="1">
        <f t="array" ref="E11255">_xlfn.XLOOKUP(Table1[[#This Row],[ScheduleWeekWritten]],Table3[Game],100+Table3[Increase],Table1[[#This Row],[ScheduleWeekWritten]])</f>
        <v>13</v>
      </c>
      <c r="F11255" t="b">
        <v>0</v>
      </c>
      <c r="G11255" t="s">
        <v>45</v>
      </c>
      <c r="H11255">
        <v>34</v>
      </c>
      <c r="I11255">
        <v>17</v>
      </c>
      <c r="J11255" t="s">
        <v>46</v>
      </c>
      <c r="K11255" t="s">
        <v>79</v>
      </c>
      <c r="L11255" t="str">
        <f>_xlfn.XLOOKUP(Table1[[#This Row],[TeamFavoriteID]],Table2[team_id],Table2[team_name],_xlfn.XLOOKUP(Table1[[#This Row],[TeamFavoriteID]],Table2[team_id_pfr],Table2[team_name],"Even"))</f>
        <v>Detroit Lions</v>
      </c>
      <c r="M11255">
        <v>-7.5</v>
      </c>
      <c r="N11255">
        <f>IF(Table1[[#This Row],[TeamFavorite]]=Table1[[#This Row],[TeamHome]],Table1[[#This Row],[ScoreAway]]-Table1[[#This Row],[ScoreHome]],Table1[[#This Row],[ScoreHome]]-Table1[[#This Row],[ScoreAway]])</f>
        <v>-17</v>
      </c>
      <c r="O11255">
        <f>IF(Table1[[#This Row],[SpreadActual]]&lt;Table1[[#This Row],[SpreadFavorite]],1,0)</f>
        <v>1</v>
      </c>
      <c r="P11255">
        <v>46</v>
      </c>
      <c r="Q11255" t="s">
        <v>181</v>
      </c>
      <c r="R11255" t="b">
        <v>0</v>
      </c>
      <c r="S11255">
        <v>72</v>
      </c>
      <c r="T11255">
        <v>0</v>
      </c>
      <c r="V11255" t="s">
        <v>103</v>
      </c>
    </row>
    <row r="11256" spans="1:22" x14ac:dyDescent="0.2">
      <c r="A11256" s="1">
        <v>41970</v>
      </c>
      <c r="B11256">
        <v>2014</v>
      </c>
      <c r="C11256">
        <f>_xlfn.MAXIFS(Table1[ScheduleWeekWritten],Table1[ScheduleSeason],Table1[[#This Row],[ScheduleSeason]])</f>
        <v>17</v>
      </c>
      <c r="D11256">
        <v>13</v>
      </c>
      <c r="E11256" cm="1">
        <f t="array" ref="E11256">_xlfn.XLOOKUP(Table1[[#This Row],[ScheduleWeekWritten]],Table3[Game],100+Table3[Increase],Table1[[#This Row],[ScheduleWeekWritten]])</f>
        <v>13</v>
      </c>
      <c r="F11256" t="b">
        <v>0</v>
      </c>
      <c r="G11256" t="s">
        <v>53</v>
      </c>
      <c r="H11256">
        <v>3</v>
      </c>
      <c r="I11256">
        <v>19</v>
      </c>
      <c r="J11256" t="s">
        <v>128</v>
      </c>
      <c r="K11256" t="s">
        <v>87</v>
      </c>
      <c r="L11256" t="str">
        <f>_xlfn.XLOOKUP(Table1[[#This Row],[TeamFavoriteID]],Table2[team_id],Table2[team_name],_xlfn.XLOOKUP(Table1[[#This Row],[TeamFavoriteID]],Table2[team_id_pfr],Table2[team_name],"Even"))</f>
        <v>San Francisco 49ers</v>
      </c>
      <c r="M11256">
        <v>-1</v>
      </c>
      <c r="N11256">
        <f>IF(Table1[[#This Row],[TeamFavorite]]=Table1[[#This Row],[TeamHome]],Table1[[#This Row],[ScoreAway]]-Table1[[#This Row],[ScoreHome]],Table1[[#This Row],[ScoreHome]]-Table1[[#This Row],[ScoreAway]])</f>
        <v>16</v>
      </c>
      <c r="O11256">
        <f>IF(Table1[[#This Row],[SpreadActual]]&lt;Table1[[#This Row],[SpreadFavorite]],1,0)</f>
        <v>0</v>
      </c>
      <c r="P11256">
        <v>40.5</v>
      </c>
      <c r="Q11256" t="s">
        <v>203</v>
      </c>
      <c r="R11256" t="b">
        <v>0</v>
      </c>
      <c r="S11256">
        <v>58</v>
      </c>
      <c r="T11256">
        <v>0</v>
      </c>
    </row>
    <row r="11257" spans="1:22" x14ac:dyDescent="0.2">
      <c r="A11257" s="1">
        <v>41973</v>
      </c>
      <c r="B11257">
        <v>2014</v>
      </c>
      <c r="C11257">
        <f>_xlfn.MAXIFS(Table1[ScheduleWeekWritten],Table1[ScheduleSeason],Table1[[#This Row],[ScheduleSeason]])</f>
        <v>17</v>
      </c>
      <c r="D11257">
        <v>13</v>
      </c>
      <c r="E11257" cm="1">
        <f t="array" ref="E11257">_xlfn.XLOOKUP(Table1[[#This Row],[ScheduleWeekWritten]],Table3[Game],100+Table3[Increase],Table1[[#This Row],[ScheduleWeekWritten]])</f>
        <v>13</v>
      </c>
      <c r="F11257" t="b">
        <v>0</v>
      </c>
      <c r="G11257" t="s">
        <v>38</v>
      </c>
      <c r="H11257">
        <v>29</v>
      </c>
      <c r="I11257">
        <v>18</v>
      </c>
      <c r="J11257" t="s">
        <v>149</v>
      </c>
      <c r="K11257" t="s">
        <v>59</v>
      </c>
      <c r="L11257" t="str">
        <f>_xlfn.XLOOKUP(Table1[[#This Row],[TeamFavoriteID]],Table2[team_id],Table2[team_name],_xlfn.XLOOKUP(Table1[[#This Row],[TeamFavoriteID]],Table2[team_id_pfr],Table2[team_name],"Even"))</f>
        <v>Arizona Cardinals</v>
      </c>
      <c r="M11257">
        <v>-1.5</v>
      </c>
      <c r="N11257">
        <f>IF(Table1[[#This Row],[TeamFavorite]]=Table1[[#This Row],[TeamHome]],Table1[[#This Row],[ScoreAway]]-Table1[[#This Row],[ScoreHome]],Table1[[#This Row],[ScoreHome]]-Table1[[#This Row],[ScoreAway]])</f>
        <v>11</v>
      </c>
      <c r="O11257">
        <f>IF(Table1[[#This Row],[SpreadActual]]&lt;Table1[[#This Row],[SpreadFavorite]],1,0)</f>
        <v>0</v>
      </c>
      <c r="P11257">
        <v>45</v>
      </c>
      <c r="Q11257" t="s">
        <v>148</v>
      </c>
      <c r="R11257" t="b">
        <v>0</v>
      </c>
      <c r="S11257">
        <v>72</v>
      </c>
      <c r="T11257">
        <v>0</v>
      </c>
      <c r="V11257" t="s">
        <v>103</v>
      </c>
    </row>
    <row r="11258" spans="1:22" x14ac:dyDescent="0.2">
      <c r="A11258" s="1">
        <v>41973</v>
      </c>
      <c r="B11258">
        <v>2014</v>
      </c>
      <c r="C11258">
        <f>_xlfn.MAXIFS(Table1[ScheduleWeekWritten],Table1[ScheduleSeason],Table1[[#This Row],[ScheduleSeason]])</f>
        <v>17</v>
      </c>
      <c r="D11258">
        <v>13</v>
      </c>
      <c r="E11258" cm="1">
        <f t="array" ref="E11258">_xlfn.XLOOKUP(Table1[[#This Row],[ScheduleWeekWritten]],Table3[Game],100+Table3[Increase],Table1[[#This Row],[ScheduleWeekWritten]])</f>
        <v>13</v>
      </c>
      <c r="F11258" t="b">
        <v>0</v>
      </c>
      <c r="G11258" t="s">
        <v>158</v>
      </c>
      <c r="H11258">
        <v>33</v>
      </c>
      <c r="I11258">
        <v>34</v>
      </c>
      <c r="J11258" t="s">
        <v>27</v>
      </c>
      <c r="K11258" t="s">
        <v>159</v>
      </c>
      <c r="L11258" t="str">
        <f>_xlfn.XLOOKUP(Table1[[#This Row],[TeamFavoriteID]],Table2[team_id],Table2[team_name],_xlfn.XLOOKUP(Table1[[#This Row],[TeamFavoriteID]],Table2[team_id_pfr],Table2[team_name],"Even"))</f>
        <v>Baltimore Ravens</v>
      </c>
      <c r="M11258">
        <v>-6.5</v>
      </c>
      <c r="N11258">
        <f>IF(Table1[[#This Row],[TeamFavorite]]=Table1[[#This Row],[TeamHome]],Table1[[#This Row],[ScoreAway]]-Table1[[#This Row],[ScoreHome]],Table1[[#This Row],[ScoreHome]]-Table1[[#This Row],[ScoreAway]])</f>
        <v>1</v>
      </c>
      <c r="O11258">
        <f>IF(Table1[[#This Row],[SpreadActual]]&lt;Table1[[#This Row],[SpreadFavorite]],1,0)</f>
        <v>0</v>
      </c>
      <c r="P11258">
        <v>46</v>
      </c>
      <c r="Q11258" t="s">
        <v>166</v>
      </c>
      <c r="R11258" t="b">
        <v>0</v>
      </c>
      <c r="S11258">
        <v>58</v>
      </c>
      <c r="T11258">
        <v>0</v>
      </c>
    </row>
    <row r="11259" spans="1:22" x14ac:dyDescent="0.2">
      <c r="A11259" s="1">
        <v>41973</v>
      </c>
      <c r="B11259">
        <v>2014</v>
      </c>
      <c r="C11259">
        <f>_xlfn.MAXIFS(Table1[ScheduleWeekWritten],Table1[ScheduleSeason],Table1[[#This Row],[ScheduleSeason]])</f>
        <v>17</v>
      </c>
      <c r="D11259">
        <v>13</v>
      </c>
      <c r="E11259" cm="1">
        <f t="array" ref="E11259">_xlfn.XLOOKUP(Table1[[#This Row],[ScheduleWeekWritten]],Table3[Game],100+Table3[Increase],Table1[[#This Row],[ScheduleWeekWritten]])</f>
        <v>13</v>
      </c>
      <c r="F11259" t="b">
        <v>0</v>
      </c>
      <c r="G11259" t="s">
        <v>28</v>
      </c>
      <c r="H11259">
        <v>26</v>
      </c>
      <c r="I11259">
        <v>10</v>
      </c>
      <c r="J11259" t="s">
        <v>62</v>
      </c>
      <c r="K11259" t="s">
        <v>43</v>
      </c>
      <c r="L11259" t="str">
        <f>_xlfn.XLOOKUP(Table1[[#This Row],[TeamFavoriteID]],Table2[team_id],Table2[team_name],_xlfn.XLOOKUP(Table1[[#This Row],[TeamFavoriteID]],Table2[team_id_pfr],Table2[team_name],"Even"))</f>
        <v>Buffalo Bills</v>
      </c>
      <c r="M11259">
        <v>-3</v>
      </c>
      <c r="N11259">
        <f>IF(Table1[[#This Row],[TeamFavorite]]=Table1[[#This Row],[TeamHome]],Table1[[#This Row],[ScoreAway]]-Table1[[#This Row],[ScoreHome]],Table1[[#This Row],[ScoreHome]]-Table1[[#This Row],[ScoreAway]])</f>
        <v>-16</v>
      </c>
      <c r="O11259">
        <f>IF(Table1[[#This Row],[SpreadActual]]&lt;Table1[[#This Row],[SpreadFavorite]],1,0)</f>
        <v>1</v>
      </c>
      <c r="P11259">
        <v>42</v>
      </c>
      <c r="Q11259" t="s">
        <v>123</v>
      </c>
      <c r="R11259" t="b">
        <v>0</v>
      </c>
      <c r="S11259">
        <v>57</v>
      </c>
      <c r="T11259">
        <v>11</v>
      </c>
    </row>
    <row r="11260" spans="1:22" x14ac:dyDescent="0.2">
      <c r="A11260" s="1">
        <v>41973</v>
      </c>
      <c r="B11260">
        <v>2014</v>
      </c>
      <c r="C11260">
        <f>_xlfn.MAXIFS(Table1[ScheduleWeekWritten],Table1[ScheduleSeason],Table1[[#This Row],[ScheduleSeason]])</f>
        <v>17</v>
      </c>
      <c r="D11260">
        <v>13</v>
      </c>
      <c r="E11260" cm="1">
        <f t="array" ref="E11260">_xlfn.XLOOKUP(Table1[[#This Row],[ScheduleWeekWritten]],Table3[Game],100+Table3[Increase],Table1[[#This Row],[ScheduleWeekWritten]])</f>
        <v>13</v>
      </c>
      <c r="F11260" t="b">
        <v>0</v>
      </c>
      <c r="G11260" t="s">
        <v>33</v>
      </c>
      <c r="H11260">
        <v>26</v>
      </c>
      <c r="I11260">
        <v>21</v>
      </c>
      <c r="J11260" t="s">
        <v>115</v>
      </c>
      <c r="K11260" t="s">
        <v>35</v>
      </c>
      <c r="L11260" t="str">
        <f>_xlfn.XLOOKUP(Table1[[#This Row],[TeamFavoriteID]],Table2[team_id],Table2[team_name],_xlfn.XLOOKUP(Table1[[#This Row],[TeamFavoriteID]],Table2[team_id_pfr],Table2[team_name],"Even"))</f>
        <v>Green Bay Packers</v>
      </c>
      <c r="M11260">
        <v>-3</v>
      </c>
      <c r="N11260">
        <f>IF(Table1[[#This Row],[TeamFavorite]]=Table1[[#This Row],[TeamHome]],Table1[[#This Row],[ScoreAway]]-Table1[[#This Row],[ScoreHome]],Table1[[#This Row],[ScoreHome]]-Table1[[#This Row],[ScoreAway]])</f>
        <v>-5</v>
      </c>
      <c r="O11260">
        <f>IF(Table1[[#This Row],[SpreadActual]]&lt;Table1[[#This Row],[SpreadFavorite]],1,0)</f>
        <v>1</v>
      </c>
      <c r="P11260">
        <v>58</v>
      </c>
      <c r="Q11260" t="s">
        <v>82</v>
      </c>
      <c r="R11260" t="b">
        <v>0</v>
      </c>
      <c r="S11260">
        <v>23</v>
      </c>
      <c r="T11260">
        <v>7</v>
      </c>
    </row>
    <row r="11261" spans="1:22" x14ac:dyDescent="0.2">
      <c r="A11261" s="1">
        <v>41973</v>
      </c>
      <c r="B11261">
        <v>2014</v>
      </c>
      <c r="C11261">
        <f>_xlfn.MAXIFS(Table1[ScheduleWeekWritten],Table1[ScheduleSeason],Table1[[#This Row],[ScheduleSeason]])</f>
        <v>17</v>
      </c>
      <c r="D11261">
        <v>13</v>
      </c>
      <c r="E11261" cm="1">
        <f t="array" ref="E11261">_xlfn.XLOOKUP(Table1[[#This Row],[ScheduleWeekWritten]],Table3[Game],100+Table3[Increase],Table1[[#This Row],[ScheduleWeekWritten]])</f>
        <v>13</v>
      </c>
      <c r="F11261" t="b">
        <v>0</v>
      </c>
      <c r="G11261" t="s">
        <v>177</v>
      </c>
      <c r="H11261">
        <v>45</v>
      </c>
      <c r="I11261">
        <v>21</v>
      </c>
      <c r="J11261" t="s">
        <v>171</v>
      </c>
      <c r="K11261" t="s">
        <v>182</v>
      </c>
      <c r="L11261" t="str">
        <f>_xlfn.XLOOKUP(Table1[[#This Row],[TeamFavoriteID]],Table2[team_id],Table2[team_name],_xlfn.XLOOKUP(Table1[[#This Row],[TeamFavoriteID]],Table2[team_id_pfr],Table2[team_name],"Even"))</f>
        <v>Houston Texans</v>
      </c>
      <c r="M11261">
        <v>-7</v>
      </c>
      <c r="N11261">
        <f>IF(Table1[[#This Row],[TeamFavorite]]=Table1[[#This Row],[TeamHome]],Table1[[#This Row],[ScoreAway]]-Table1[[#This Row],[ScoreHome]],Table1[[#This Row],[ScoreHome]]-Table1[[#This Row],[ScoreAway]])</f>
        <v>-24</v>
      </c>
      <c r="O11261">
        <f>IF(Table1[[#This Row],[SpreadActual]]&lt;Table1[[#This Row],[SpreadFavorite]],1,0)</f>
        <v>1</v>
      </c>
      <c r="P11261">
        <v>42.5</v>
      </c>
      <c r="Q11261" t="s">
        <v>178</v>
      </c>
      <c r="R11261" t="b">
        <v>0</v>
      </c>
      <c r="S11261">
        <v>78</v>
      </c>
      <c r="T11261">
        <v>10</v>
      </c>
      <c r="V11261" t="s">
        <v>193</v>
      </c>
    </row>
    <row r="11262" spans="1:22" x14ac:dyDescent="0.2">
      <c r="A11262" s="1">
        <v>41973</v>
      </c>
      <c r="B11262">
        <v>2014</v>
      </c>
      <c r="C11262">
        <f>_xlfn.MAXIFS(Table1[ScheduleWeekWritten],Table1[ScheduleSeason],Table1[[#This Row],[ScheduleSeason]])</f>
        <v>17</v>
      </c>
      <c r="D11262">
        <v>13</v>
      </c>
      <c r="E11262" cm="1">
        <f t="array" ref="E11262">_xlfn.XLOOKUP(Table1[[#This Row],[ScheduleWeekWritten]],Table3[Game],100+Table3[Increase],Table1[[#This Row],[ScheduleWeekWritten]])</f>
        <v>13</v>
      </c>
      <c r="F11262" t="b">
        <v>0</v>
      </c>
      <c r="G11262" t="s">
        <v>140</v>
      </c>
      <c r="H11262">
        <v>49</v>
      </c>
      <c r="I11262">
        <v>27</v>
      </c>
      <c r="J11262" t="s">
        <v>61</v>
      </c>
      <c r="K11262" t="s">
        <v>72</v>
      </c>
      <c r="L11262" t="str">
        <f>_xlfn.XLOOKUP(Table1[[#This Row],[TeamFavoriteID]],Table2[team_id],Table2[team_name],_xlfn.XLOOKUP(Table1[[#This Row],[TeamFavoriteID]],Table2[team_id_pfr],Table2[team_name],"Even"))</f>
        <v>Baltimore Colts</v>
      </c>
      <c r="M11262">
        <v>-7.5</v>
      </c>
      <c r="N11262">
        <f>IF(Table1[[#This Row],[TeamFavorite]]=Table1[[#This Row],[TeamHome]],Table1[[#This Row],[ScoreAway]]-Table1[[#This Row],[ScoreHome]],Table1[[#This Row],[ScoreHome]]-Table1[[#This Row],[ScoreAway]])</f>
        <v>22</v>
      </c>
      <c r="O11262">
        <f>IF(Table1[[#This Row],[SpreadActual]]&lt;Table1[[#This Row],[SpreadFavorite]],1,0)</f>
        <v>0</v>
      </c>
      <c r="P11262">
        <v>49</v>
      </c>
      <c r="Q11262" t="s">
        <v>190</v>
      </c>
      <c r="R11262" t="b">
        <v>0</v>
      </c>
      <c r="S11262">
        <v>72</v>
      </c>
      <c r="T11262">
        <v>0</v>
      </c>
      <c r="V11262" t="s">
        <v>103</v>
      </c>
    </row>
    <row r="11263" spans="1:22" x14ac:dyDescent="0.2">
      <c r="A11263" s="1">
        <v>41973</v>
      </c>
      <c r="B11263">
        <v>2014</v>
      </c>
      <c r="C11263">
        <f>_xlfn.MAXIFS(Table1[ScheduleWeekWritten],Table1[ScheduleSeason],Table1[[#This Row],[ScheduleSeason]])</f>
        <v>17</v>
      </c>
      <c r="D11263">
        <v>13</v>
      </c>
      <c r="E11263" cm="1">
        <f t="array" ref="E11263">_xlfn.XLOOKUP(Table1[[#This Row],[ScheduleWeekWritten]],Table3[Game],100+Table3[Increase],Table1[[#This Row],[ScheduleWeekWritten]])</f>
        <v>13</v>
      </c>
      <c r="F11263" t="b">
        <v>0</v>
      </c>
      <c r="G11263" t="s">
        <v>154</v>
      </c>
      <c r="H11263">
        <v>25</v>
      </c>
      <c r="I11263">
        <v>24</v>
      </c>
      <c r="J11263" t="s">
        <v>50</v>
      </c>
      <c r="K11263" t="s">
        <v>90</v>
      </c>
      <c r="L11263" t="str">
        <f>_xlfn.XLOOKUP(Table1[[#This Row],[TeamFavoriteID]],Table2[team_id],Table2[team_name],_xlfn.XLOOKUP(Table1[[#This Row],[TeamFavoriteID]],Table2[team_id_pfr],Table2[team_name],"Even"))</f>
        <v>New York Giants</v>
      </c>
      <c r="M11263">
        <v>-3</v>
      </c>
      <c r="N11263">
        <f>IF(Table1[[#This Row],[TeamFavorite]]=Table1[[#This Row],[TeamHome]],Table1[[#This Row],[ScoreAway]]-Table1[[#This Row],[ScoreHome]],Table1[[#This Row],[ScoreHome]]-Table1[[#This Row],[ScoreAway]])</f>
        <v>1</v>
      </c>
      <c r="O11263">
        <f>IF(Table1[[#This Row],[SpreadActual]]&lt;Table1[[#This Row],[SpreadFavorite]],1,0)</f>
        <v>0</v>
      </c>
      <c r="P11263">
        <v>44</v>
      </c>
      <c r="Q11263" t="s">
        <v>155</v>
      </c>
      <c r="R11263" t="b">
        <v>0</v>
      </c>
      <c r="S11263">
        <v>72</v>
      </c>
      <c r="T11263">
        <v>7</v>
      </c>
    </row>
    <row r="11264" spans="1:22" x14ac:dyDescent="0.2">
      <c r="A11264" s="1">
        <v>41973</v>
      </c>
      <c r="B11264">
        <v>2014</v>
      </c>
      <c r="C11264">
        <f>_xlfn.MAXIFS(Table1[ScheduleWeekWritten],Table1[ScheduleSeason],Table1[[#This Row],[ScheduleSeason]])</f>
        <v>17</v>
      </c>
      <c r="D11264">
        <v>13</v>
      </c>
      <c r="E11264" cm="1">
        <f t="array" ref="E11264">_xlfn.XLOOKUP(Table1[[#This Row],[ScheduleWeekWritten]],Table3[Game],100+Table3[Increase],Table1[[#This Row],[ScheduleWeekWritten]])</f>
        <v>13</v>
      </c>
      <c r="F11264" t="b">
        <v>0</v>
      </c>
      <c r="G11264" t="s">
        <v>42</v>
      </c>
      <c r="H11264">
        <v>16</v>
      </c>
      <c r="I11264">
        <v>29</v>
      </c>
      <c r="J11264" t="s">
        <v>24</v>
      </c>
      <c r="K11264" t="s">
        <v>75</v>
      </c>
      <c r="L11264" t="str">
        <f>_xlfn.XLOOKUP(Table1[[#This Row],[TeamFavoriteID]],Table2[team_id],Table2[team_name],_xlfn.XLOOKUP(Table1[[#This Row],[TeamFavoriteID]],Table2[team_id_pfr],Table2[team_name],"Even"))</f>
        <v>Kansas City Chiefs</v>
      </c>
      <c r="M11264">
        <v>-1</v>
      </c>
      <c r="N11264">
        <f>IF(Table1[[#This Row],[TeamFavorite]]=Table1[[#This Row],[TeamHome]],Table1[[#This Row],[ScoreAway]]-Table1[[#This Row],[ScoreHome]],Table1[[#This Row],[ScoreHome]]-Table1[[#This Row],[ScoreAway]])</f>
        <v>13</v>
      </c>
      <c r="O11264">
        <f>IF(Table1[[#This Row],[SpreadActual]]&lt;Table1[[#This Row],[SpreadFavorite]],1,0)</f>
        <v>0</v>
      </c>
      <c r="P11264">
        <v>49.5</v>
      </c>
      <c r="Q11264" t="s">
        <v>117</v>
      </c>
      <c r="R11264" t="b">
        <v>0</v>
      </c>
      <c r="S11264">
        <v>25</v>
      </c>
      <c r="T11264">
        <v>12</v>
      </c>
    </row>
    <row r="11265" spans="1:22" x14ac:dyDescent="0.2">
      <c r="A11265" s="1">
        <v>41973</v>
      </c>
      <c r="B11265">
        <v>2014</v>
      </c>
      <c r="C11265">
        <f>_xlfn.MAXIFS(Table1[ScheduleWeekWritten],Table1[ScheduleSeason],Table1[[#This Row],[ScheduleSeason]])</f>
        <v>17</v>
      </c>
      <c r="D11265">
        <v>13</v>
      </c>
      <c r="E11265" cm="1">
        <f t="array" ref="E11265">_xlfn.XLOOKUP(Table1[[#This Row],[ScheduleWeekWritten]],Table3[Game],100+Table3[Increase],Table1[[#This Row],[ScheduleWeekWritten]])</f>
        <v>13</v>
      </c>
      <c r="F11265" t="b">
        <v>0</v>
      </c>
      <c r="G11265" t="s">
        <v>54</v>
      </c>
      <c r="H11265">
        <v>31</v>
      </c>
      <c r="I11265">
        <v>13</v>
      </c>
      <c r="J11265" t="s">
        <v>152</v>
      </c>
      <c r="K11265" t="s">
        <v>55</v>
      </c>
      <c r="L11265" t="str">
        <f>_xlfn.XLOOKUP(Table1[[#This Row],[TeamFavoriteID]],Table2[team_id],Table2[team_name],_xlfn.XLOOKUP(Table1[[#This Row],[TeamFavoriteID]],Table2[team_id_pfr],Table2[team_name],"Even"))</f>
        <v>Minnesota Vikings</v>
      </c>
      <c r="M11265">
        <v>-2.5</v>
      </c>
      <c r="N11265">
        <f>IF(Table1[[#This Row],[TeamFavorite]]=Table1[[#This Row],[TeamHome]],Table1[[#This Row],[ScoreAway]]-Table1[[#This Row],[ScoreHome]],Table1[[#This Row],[ScoreHome]]-Table1[[#This Row],[ScoreAway]])</f>
        <v>-18</v>
      </c>
      <c r="O11265">
        <f>IF(Table1[[#This Row],[SpreadActual]]&lt;Table1[[#This Row],[SpreadFavorite]],1,0)</f>
        <v>1</v>
      </c>
      <c r="P11265">
        <v>41.5</v>
      </c>
      <c r="Q11265" t="s">
        <v>198</v>
      </c>
      <c r="R11265" t="b">
        <v>0</v>
      </c>
      <c r="S11265">
        <v>15</v>
      </c>
      <c r="T11265">
        <v>15</v>
      </c>
    </row>
    <row r="11266" spans="1:22" x14ac:dyDescent="0.2">
      <c r="A11266" s="1">
        <v>41973</v>
      </c>
      <c r="B11266">
        <v>2014</v>
      </c>
      <c r="C11266">
        <f>_xlfn.MAXIFS(Table1[ScheduleWeekWritten],Table1[ScheduleSeason],Table1[[#This Row],[ScheduleSeason]])</f>
        <v>17</v>
      </c>
      <c r="D11266">
        <v>13</v>
      </c>
      <c r="E11266" cm="1">
        <f t="array" ref="E11266">_xlfn.XLOOKUP(Table1[[#This Row],[ScheduleWeekWritten]],Table3[Game],100+Table3[Increase],Table1[[#This Row],[ScheduleWeekWritten]])</f>
        <v>13</v>
      </c>
      <c r="F11266" t="b">
        <v>0</v>
      </c>
      <c r="G11266" t="s">
        <v>49</v>
      </c>
      <c r="H11266">
        <v>32</v>
      </c>
      <c r="I11266">
        <v>35</v>
      </c>
      <c r="J11266" t="s">
        <v>95</v>
      </c>
      <c r="K11266" t="s">
        <v>51</v>
      </c>
      <c r="L11266" t="str">
        <f>_xlfn.XLOOKUP(Table1[[#This Row],[TeamFavoriteID]],Table2[team_id],Table2[team_name],_xlfn.XLOOKUP(Table1[[#This Row],[TeamFavoriteID]],Table2[team_id_pfr],Table2[team_name],"Even"))</f>
        <v>Pittsburgh Steelers</v>
      </c>
      <c r="M11266">
        <v>-3.5</v>
      </c>
      <c r="N11266">
        <f>IF(Table1[[#This Row],[TeamFavorite]]=Table1[[#This Row],[TeamHome]],Table1[[#This Row],[ScoreAway]]-Table1[[#This Row],[ScoreHome]],Table1[[#This Row],[ScoreHome]]-Table1[[#This Row],[ScoreAway]])</f>
        <v>3</v>
      </c>
      <c r="O11266">
        <f>IF(Table1[[#This Row],[SpreadActual]]&lt;Table1[[#This Row],[SpreadFavorite]],1,0)</f>
        <v>0</v>
      </c>
      <c r="P11266">
        <v>54.5</v>
      </c>
      <c r="Q11266" t="s">
        <v>175</v>
      </c>
      <c r="R11266" t="b">
        <v>0</v>
      </c>
      <c r="S11266">
        <v>61</v>
      </c>
      <c r="T11266">
        <v>12</v>
      </c>
    </row>
    <row r="11267" spans="1:22" x14ac:dyDescent="0.2">
      <c r="A11267" s="1">
        <v>41973</v>
      </c>
      <c r="B11267">
        <v>2014</v>
      </c>
      <c r="C11267">
        <f>_xlfn.MAXIFS(Table1[ScheduleWeekWritten],Table1[ScheduleSeason],Table1[[#This Row],[ScheduleSeason]])</f>
        <v>17</v>
      </c>
      <c r="D11267">
        <v>13</v>
      </c>
      <c r="E11267" cm="1">
        <f t="array" ref="E11267">_xlfn.XLOOKUP(Table1[[#This Row],[ScheduleWeekWritten]],Table3[Game],100+Table3[Increase],Table1[[#This Row],[ScheduleWeekWritten]])</f>
        <v>13</v>
      </c>
      <c r="F11267" t="b">
        <v>0</v>
      </c>
      <c r="G11267" t="s">
        <v>153</v>
      </c>
      <c r="H11267">
        <v>52</v>
      </c>
      <c r="I11267">
        <v>0</v>
      </c>
      <c r="J11267" t="s">
        <v>20</v>
      </c>
      <c r="K11267" t="s">
        <v>40</v>
      </c>
      <c r="L11267" t="str">
        <f>_xlfn.XLOOKUP(Table1[[#This Row],[TeamFavoriteID]],Table2[team_id],Table2[team_name],_xlfn.XLOOKUP(Table1[[#This Row],[TeamFavoriteID]],Table2[team_id_pfr],Table2[team_name],"Even"))</f>
        <v>Los Angeles Rams</v>
      </c>
      <c r="M11267">
        <v>-6.5</v>
      </c>
      <c r="N11267">
        <f>IF(Table1[[#This Row],[TeamFavorite]]=Table1[[#This Row],[TeamHome]],Table1[[#This Row],[ScoreAway]]-Table1[[#This Row],[ScoreHome]],Table1[[#This Row],[ScoreHome]]-Table1[[#This Row],[ScoreAway]])</f>
        <v>52</v>
      </c>
      <c r="O11267">
        <f>IF(Table1[[#This Row],[SpreadActual]]&lt;Table1[[#This Row],[SpreadFavorite]],1,0)</f>
        <v>0</v>
      </c>
      <c r="P11267">
        <v>43</v>
      </c>
      <c r="Q11267" t="s">
        <v>157</v>
      </c>
      <c r="R11267" t="b">
        <v>0</v>
      </c>
      <c r="S11267">
        <v>72</v>
      </c>
      <c r="T11267">
        <v>0</v>
      </c>
      <c r="V11267" t="s">
        <v>103</v>
      </c>
    </row>
    <row r="11268" spans="1:22" x14ac:dyDescent="0.2">
      <c r="A11268" s="1">
        <v>41973</v>
      </c>
      <c r="B11268">
        <v>2014</v>
      </c>
      <c r="C11268">
        <f>_xlfn.MAXIFS(Table1[ScheduleWeekWritten],Table1[ScheduleSeason],Table1[[#This Row],[ScheduleSeason]])</f>
        <v>17</v>
      </c>
      <c r="D11268">
        <v>13</v>
      </c>
      <c r="E11268" cm="1">
        <f t="array" ref="E11268">_xlfn.XLOOKUP(Table1[[#This Row],[ScheduleWeekWritten]],Table3[Game],100+Table3[Increase],Table1[[#This Row],[ScheduleWeekWritten]])</f>
        <v>13</v>
      </c>
      <c r="F11268" t="b">
        <v>0</v>
      </c>
      <c r="G11268" t="s">
        <v>127</v>
      </c>
      <c r="H11268">
        <v>13</v>
      </c>
      <c r="I11268">
        <v>14</v>
      </c>
      <c r="J11268" t="s">
        <v>101</v>
      </c>
      <c r="K11268" t="s">
        <v>104</v>
      </c>
      <c r="L11268" t="str">
        <f>_xlfn.XLOOKUP(Table1[[#This Row],[TeamFavoriteID]],Table2[team_id],Table2[team_name],_xlfn.XLOOKUP(Table1[[#This Row],[TeamFavoriteID]],Table2[team_id_pfr],Table2[team_name],"Even"))</f>
        <v>Cincinnati Bengals</v>
      </c>
      <c r="M11268">
        <v>-6</v>
      </c>
      <c r="N11268">
        <f>IF(Table1[[#This Row],[TeamFavorite]]=Table1[[#This Row],[TeamHome]],Table1[[#This Row],[ScoreAway]]-Table1[[#This Row],[ScoreHome]],Table1[[#This Row],[ScoreHome]]-Table1[[#This Row],[ScoreAway]])</f>
        <v>-1</v>
      </c>
      <c r="O11268">
        <f>IF(Table1[[#This Row],[SpreadActual]]&lt;Table1[[#This Row],[SpreadFavorite]],1,0)</f>
        <v>0</v>
      </c>
      <c r="P11268">
        <v>43.5</v>
      </c>
      <c r="Q11268" t="s">
        <v>168</v>
      </c>
      <c r="R11268" t="b">
        <v>0</v>
      </c>
      <c r="S11268">
        <v>76</v>
      </c>
      <c r="T11268">
        <v>7</v>
      </c>
    </row>
    <row r="11269" spans="1:22" x14ac:dyDescent="0.2">
      <c r="A11269" s="1">
        <v>41974</v>
      </c>
      <c r="B11269">
        <v>2014</v>
      </c>
      <c r="C11269">
        <f>_xlfn.MAXIFS(Table1[ScheduleWeekWritten],Table1[ScheduleSeason],Table1[[#This Row],[ScheduleSeason]])</f>
        <v>17</v>
      </c>
      <c r="D11269">
        <v>13</v>
      </c>
      <c r="E11269" cm="1">
        <f t="array" ref="E11269">_xlfn.XLOOKUP(Table1[[#This Row],[ScheduleWeekWritten]],Table3[Game],100+Table3[Increase],Table1[[#This Row],[ScheduleWeekWritten]])</f>
        <v>13</v>
      </c>
      <c r="F11269" t="b">
        <v>0</v>
      </c>
      <c r="G11269" t="s">
        <v>31</v>
      </c>
      <c r="H11269">
        <v>13</v>
      </c>
      <c r="I11269">
        <v>16</v>
      </c>
      <c r="J11269" t="s">
        <v>19</v>
      </c>
      <c r="K11269" t="s">
        <v>91</v>
      </c>
      <c r="L11269" t="str">
        <f>_xlfn.XLOOKUP(Table1[[#This Row],[TeamFavoriteID]],Table2[team_id],Table2[team_name],_xlfn.XLOOKUP(Table1[[#This Row],[TeamFavoriteID]],Table2[team_id_pfr],Table2[team_name],"Even"))</f>
        <v>Miami Dolphins</v>
      </c>
      <c r="M11269">
        <v>-6.5</v>
      </c>
      <c r="N11269">
        <f>IF(Table1[[#This Row],[TeamFavorite]]=Table1[[#This Row],[TeamHome]],Table1[[#This Row],[ScoreAway]]-Table1[[#This Row],[ScoreHome]],Table1[[#This Row],[ScoreHome]]-Table1[[#This Row],[ScoreAway]])</f>
        <v>-3</v>
      </c>
      <c r="O11269">
        <f>IF(Table1[[#This Row],[SpreadActual]]&lt;Table1[[#This Row],[SpreadFavorite]],1,0)</f>
        <v>0</v>
      </c>
      <c r="P11269">
        <v>41.5</v>
      </c>
      <c r="Q11269" t="s">
        <v>197</v>
      </c>
      <c r="R11269" t="b">
        <v>0</v>
      </c>
      <c r="S11269">
        <v>43</v>
      </c>
      <c r="T11269">
        <v>9</v>
      </c>
    </row>
    <row r="11270" spans="1:22" x14ac:dyDescent="0.2">
      <c r="A11270" s="1">
        <v>41977</v>
      </c>
      <c r="B11270">
        <v>2014</v>
      </c>
      <c r="C11270">
        <f>_xlfn.MAXIFS(Table1[ScheduleWeekWritten],Table1[ScheduleSeason],Table1[[#This Row],[ScheduleSeason]])</f>
        <v>17</v>
      </c>
      <c r="D11270">
        <v>14</v>
      </c>
      <c r="E11270" cm="1">
        <f t="array" ref="E11270">_xlfn.XLOOKUP(Table1[[#This Row],[ScheduleWeekWritten]],Table3[Game],100+Table3[Increase],Table1[[#This Row],[ScheduleWeekWritten]])</f>
        <v>14</v>
      </c>
      <c r="F11270" t="b">
        <v>0</v>
      </c>
      <c r="G11270" t="s">
        <v>46</v>
      </c>
      <c r="H11270">
        <v>28</v>
      </c>
      <c r="I11270">
        <v>41</v>
      </c>
      <c r="J11270" t="s">
        <v>67</v>
      </c>
      <c r="K11270" t="s">
        <v>68</v>
      </c>
      <c r="L11270" t="str">
        <f>_xlfn.XLOOKUP(Table1[[#This Row],[TeamFavoriteID]],Table2[team_id],Table2[team_name],_xlfn.XLOOKUP(Table1[[#This Row],[TeamFavoriteID]],Table2[team_id_pfr],Table2[team_name],"Even"))</f>
        <v>Dallas Cowboys</v>
      </c>
      <c r="M11270">
        <v>-3.5</v>
      </c>
      <c r="N11270">
        <f>IF(Table1[[#This Row],[TeamFavorite]]=Table1[[#This Row],[TeamHome]],Table1[[#This Row],[ScoreAway]]-Table1[[#This Row],[ScoreHome]],Table1[[#This Row],[ScoreHome]]-Table1[[#This Row],[ScoreAway]])</f>
        <v>-13</v>
      </c>
      <c r="O11270">
        <f>IF(Table1[[#This Row],[SpreadActual]]&lt;Table1[[#This Row],[SpreadFavorite]],1,0)</f>
        <v>1</v>
      </c>
      <c r="P11270">
        <v>50</v>
      </c>
      <c r="Q11270" t="s">
        <v>114</v>
      </c>
      <c r="R11270" t="b">
        <v>0</v>
      </c>
      <c r="S11270">
        <v>34</v>
      </c>
      <c r="T11270">
        <v>6</v>
      </c>
    </row>
    <row r="11271" spans="1:22" x14ac:dyDescent="0.2">
      <c r="A11271" s="1">
        <v>41980</v>
      </c>
      <c r="B11271">
        <v>2014</v>
      </c>
      <c r="C11271">
        <f>_xlfn.MAXIFS(Table1[ScheduleWeekWritten],Table1[ScheduleSeason],Table1[[#This Row],[ScheduleSeason]])</f>
        <v>17</v>
      </c>
      <c r="D11271">
        <v>14</v>
      </c>
      <c r="E11271" cm="1">
        <f t="array" ref="E11271">_xlfn.XLOOKUP(Table1[[#This Row],[ScheduleWeekWritten]],Table3[Game],100+Table3[Increase],Table1[[#This Row],[ScheduleWeekWritten]])</f>
        <v>14</v>
      </c>
      <c r="F11271" t="b">
        <v>0</v>
      </c>
      <c r="G11271" t="s">
        <v>149</v>
      </c>
      <c r="H11271">
        <v>17</v>
      </c>
      <c r="I11271">
        <v>14</v>
      </c>
      <c r="J11271" t="s">
        <v>42</v>
      </c>
      <c r="K11271" t="s">
        <v>75</v>
      </c>
      <c r="L11271" t="str">
        <f>_xlfn.XLOOKUP(Table1[[#This Row],[TeamFavoriteID]],Table2[team_id],Table2[team_name],_xlfn.XLOOKUP(Table1[[#This Row],[TeamFavoriteID]],Table2[team_id_pfr],Table2[team_name],"Even"))</f>
        <v>Kansas City Chiefs</v>
      </c>
      <c r="M11271">
        <v>-2.5</v>
      </c>
      <c r="N11271">
        <f>IF(Table1[[#This Row],[TeamFavorite]]=Table1[[#This Row],[TeamHome]],Table1[[#This Row],[ScoreAway]]-Table1[[#This Row],[ScoreHome]],Table1[[#This Row],[ScoreHome]]-Table1[[#This Row],[ScoreAway]])</f>
        <v>3</v>
      </c>
      <c r="O11271">
        <f>IF(Table1[[#This Row],[SpreadActual]]&lt;Table1[[#This Row],[SpreadFavorite]],1,0)</f>
        <v>0</v>
      </c>
      <c r="P11271">
        <v>41</v>
      </c>
      <c r="Q11271" t="s">
        <v>150</v>
      </c>
      <c r="R11271" t="b">
        <v>0</v>
      </c>
      <c r="S11271">
        <v>72</v>
      </c>
      <c r="T11271">
        <v>0</v>
      </c>
      <c r="V11271" t="s">
        <v>103</v>
      </c>
    </row>
    <row r="11272" spans="1:22" x14ac:dyDescent="0.2">
      <c r="A11272" s="1">
        <v>41980</v>
      </c>
      <c r="B11272">
        <v>2014</v>
      </c>
      <c r="C11272">
        <f>_xlfn.MAXIFS(Table1[ScheduleWeekWritten],Table1[ScheduleSeason],Table1[[#This Row],[ScheduleSeason]])</f>
        <v>17</v>
      </c>
      <c r="D11272">
        <v>14</v>
      </c>
      <c r="E11272" cm="1">
        <f t="array" ref="E11272">_xlfn.XLOOKUP(Table1[[#This Row],[ScheduleWeekWritten]],Table3[Game],100+Table3[Increase],Table1[[#This Row],[ScheduleWeekWritten]])</f>
        <v>14</v>
      </c>
      <c r="F11272" t="b">
        <v>0</v>
      </c>
      <c r="G11272" t="s">
        <v>101</v>
      </c>
      <c r="H11272">
        <v>21</v>
      </c>
      <c r="I11272">
        <v>42</v>
      </c>
      <c r="J11272" t="s">
        <v>49</v>
      </c>
      <c r="K11272" t="s">
        <v>104</v>
      </c>
      <c r="L11272" t="str">
        <f>_xlfn.XLOOKUP(Table1[[#This Row],[TeamFavoriteID]],Table2[team_id],Table2[team_name],_xlfn.XLOOKUP(Table1[[#This Row],[TeamFavoriteID]],Table2[team_id_pfr],Table2[team_name],"Even"))</f>
        <v>Cincinnati Bengals</v>
      </c>
      <c r="M11272">
        <v>-3</v>
      </c>
      <c r="N11272">
        <f>IF(Table1[[#This Row],[TeamFavorite]]=Table1[[#This Row],[TeamHome]],Table1[[#This Row],[ScoreAway]]-Table1[[#This Row],[ScoreHome]],Table1[[#This Row],[ScoreHome]]-Table1[[#This Row],[ScoreAway]])</f>
        <v>21</v>
      </c>
      <c r="O11272">
        <f>IF(Table1[[#This Row],[SpreadActual]]&lt;Table1[[#This Row],[SpreadFavorite]],1,0)</f>
        <v>0</v>
      </c>
      <c r="P11272">
        <v>47.5</v>
      </c>
      <c r="Q11272" t="s">
        <v>173</v>
      </c>
      <c r="R11272" t="b">
        <v>0</v>
      </c>
      <c r="S11272">
        <v>42</v>
      </c>
      <c r="T11272">
        <v>3</v>
      </c>
    </row>
    <row r="11273" spans="1:22" x14ac:dyDescent="0.2">
      <c r="A11273" s="1">
        <v>41980</v>
      </c>
      <c r="B11273">
        <v>2014</v>
      </c>
      <c r="C11273">
        <f>_xlfn.MAXIFS(Table1[ScheduleWeekWritten],Table1[ScheduleSeason],Table1[[#This Row],[ScheduleSeason]])</f>
        <v>17</v>
      </c>
      <c r="D11273">
        <v>14</v>
      </c>
      <c r="E11273" cm="1">
        <f t="array" ref="E11273">_xlfn.XLOOKUP(Table1[[#This Row],[ScheduleWeekWritten]],Table3[Game],100+Table3[Increase],Table1[[#This Row],[ScheduleWeekWritten]])</f>
        <v>14</v>
      </c>
      <c r="F11273" t="b">
        <v>0</v>
      </c>
      <c r="G11273" t="s">
        <v>62</v>
      </c>
      <c r="H11273">
        <v>24</v>
      </c>
      <c r="I11273">
        <v>25</v>
      </c>
      <c r="J11273" t="s">
        <v>140</v>
      </c>
      <c r="K11273" t="s">
        <v>72</v>
      </c>
      <c r="L11273" t="str">
        <f>_xlfn.XLOOKUP(Table1[[#This Row],[TeamFavoriteID]],Table2[team_id],Table2[team_name],_xlfn.XLOOKUP(Table1[[#This Row],[TeamFavoriteID]],Table2[team_id_pfr],Table2[team_name],"Even"))</f>
        <v>Baltimore Colts</v>
      </c>
      <c r="M11273">
        <v>-3</v>
      </c>
      <c r="N11273">
        <f>IF(Table1[[#This Row],[TeamFavorite]]=Table1[[#This Row],[TeamHome]],Table1[[#This Row],[ScoreAway]]-Table1[[#This Row],[ScoreHome]],Table1[[#This Row],[ScoreHome]]-Table1[[#This Row],[ScoreAway]])</f>
        <v>-1</v>
      </c>
      <c r="O11273">
        <f>IF(Table1[[#This Row],[SpreadActual]]&lt;Table1[[#This Row],[SpreadFavorite]],1,0)</f>
        <v>0</v>
      </c>
      <c r="P11273">
        <v>50</v>
      </c>
      <c r="Q11273" t="s">
        <v>170</v>
      </c>
      <c r="R11273" t="b">
        <v>0</v>
      </c>
      <c r="S11273">
        <v>38</v>
      </c>
      <c r="T11273">
        <v>11</v>
      </c>
    </row>
    <row r="11274" spans="1:22" x14ac:dyDescent="0.2">
      <c r="A11274" s="1">
        <v>41980</v>
      </c>
      <c r="B11274">
        <v>2014</v>
      </c>
      <c r="C11274">
        <f>_xlfn.MAXIFS(Table1[ScheduleWeekWritten],Table1[ScheduleSeason],Table1[[#This Row],[ScheduleSeason]])</f>
        <v>17</v>
      </c>
      <c r="D11274">
        <v>14</v>
      </c>
      <c r="E11274" cm="1">
        <f t="array" ref="E11274">_xlfn.XLOOKUP(Table1[[#This Row],[ScheduleWeekWritten]],Table3[Game],100+Table3[Increase],Table1[[#This Row],[ScheduleWeekWritten]])</f>
        <v>14</v>
      </c>
      <c r="F11274" t="b">
        <v>0</v>
      </c>
      <c r="G11274" t="s">
        <v>24</v>
      </c>
      <c r="H11274">
        <v>24</v>
      </c>
      <c r="I11274">
        <v>17</v>
      </c>
      <c r="J11274" t="s">
        <v>28</v>
      </c>
      <c r="K11274" t="s">
        <v>88</v>
      </c>
      <c r="L11274" t="str">
        <f>_xlfn.XLOOKUP(Table1[[#This Row],[TeamFavoriteID]],Table2[team_id],Table2[team_name],_xlfn.XLOOKUP(Table1[[#This Row],[TeamFavoriteID]],Table2[team_id_pfr],Table2[team_name],"Even"))</f>
        <v>Denver Broncos</v>
      </c>
      <c r="M11274">
        <v>-9</v>
      </c>
      <c r="N11274">
        <f>IF(Table1[[#This Row],[TeamFavorite]]=Table1[[#This Row],[TeamHome]],Table1[[#This Row],[ScoreAway]]-Table1[[#This Row],[ScoreHome]],Table1[[#This Row],[ScoreHome]]-Table1[[#This Row],[ScoreAway]])</f>
        <v>-7</v>
      </c>
      <c r="O11274">
        <f>IF(Table1[[#This Row],[SpreadActual]]&lt;Table1[[#This Row],[SpreadFavorite]],1,0)</f>
        <v>0</v>
      </c>
      <c r="P11274">
        <v>47</v>
      </c>
      <c r="Q11274" t="s">
        <v>174</v>
      </c>
      <c r="R11274" t="b">
        <v>0</v>
      </c>
      <c r="S11274">
        <v>55</v>
      </c>
      <c r="T11274">
        <v>3</v>
      </c>
    </row>
    <row r="11275" spans="1:22" x14ac:dyDescent="0.2">
      <c r="A11275" s="1">
        <v>41980</v>
      </c>
      <c r="B11275">
        <v>2014</v>
      </c>
      <c r="C11275">
        <f>_xlfn.MAXIFS(Table1[ScheduleWeekWritten],Table1[ScheduleSeason],Table1[[#This Row],[ScheduleSeason]])</f>
        <v>17</v>
      </c>
      <c r="D11275">
        <v>14</v>
      </c>
      <c r="E11275" cm="1">
        <f t="array" ref="E11275">_xlfn.XLOOKUP(Table1[[#This Row],[ScheduleWeekWritten]],Table3[Game],100+Table3[Increase],Table1[[#This Row],[ScheduleWeekWritten]])</f>
        <v>14</v>
      </c>
      <c r="F11275" t="b">
        <v>0</v>
      </c>
      <c r="G11275" t="s">
        <v>45</v>
      </c>
      <c r="H11275">
        <v>34</v>
      </c>
      <c r="I11275">
        <v>17</v>
      </c>
      <c r="J11275" t="s">
        <v>127</v>
      </c>
      <c r="K11275" t="s">
        <v>79</v>
      </c>
      <c r="L11275" t="str">
        <f>_xlfn.XLOOKUP(Table1[[#This Row],[TeamFavoriteID]],Table2[team_id],Table2[team_name],_xlfn.XLOOKUP(Table1[[#This Row],[TeamFavoriteID]],Table2[team_id_pfr],Table2[team_name],"Even"))</f>
        <v>Detroit Lions</v>
      </c>
      <c r="M11275">
        <v>-10.5</v>
      </c>
      <c r="N11275">
        <f>IF(Table1[[#This Row],[TeamFavorite]]=Table1[[#This Row],[TeamHome]],Table1[[#This Row],[ScoreAway]]-Table1[[#This Row],[ScoreHome]],Table1[[#This Row],[ScoreHome]]-Table1[[#This Row],[ScoreAway]])</f>
        <v>-17</v>
      </c>
      <c r="O11275">
        <f>IF(Table1[[#This Row],[SpreadActual]]&lt;Table1[[#This Row],[SpreadFavorite]],1,0)</f>
        <v>1</v>
      </c>
      <c r="P11275">
        <v>42</v>
      </c>
      <c r="Q11275" t="s">
        <v>181</v>
      </c>
      <c r="R11275" t="b">
        <v>0</v>
      </c>
      <c r="S11275">
        <v>72</v>
      </c>
      <c r="T11275">
        <v>0</v>
      </c>
      <c r="V11275" t="s">
        <v>103</v>
      </c>
    </row>
    <row r="11276" spans="1:22" x14ac:dyDescent="0.2">
      <c r="A11276" s="1">
        <v>41980</v>
      </c>
      <c r="B11276">
        <v>2014</v>
      </c>
      <c r="C11276">
        <f>_xlfn.MAXIFS(Table1[ScheduleWeekWritten],Table1[ScheduleSeason],Table1[[#This Row],[ScheduleSeason]])</f>
        <v>17</v>
      </c>
      <c r="D11276">
        <v>14</v>
      </c>
      <c r="E11276" cm="1">
        <f t="array" ref="E11276">_xlfn.XLOOKUP(Table1[[#This Row],[ScheduleWeekWritten]],Table3[Game],100+Table3[Increase],Table1[[#This Row],[ScheduleWeekWritten]])</f>
        <v>14</v>
      </c>
      <c r="F11276" t="b">
        <v>0</v>
      </c>
      <c r="G11276" t="s">
        <v>154</v>
      </c>
      <c r="H11276">
        <v>13</v>
      </c>
      <c r="I11276">
        <v>27</v>
      </c>
      <c r="J11276" t="s">
        <v>177</v>
      </c>
      <c r="K11276" t="s">
        <v>182</v>
      </c>
      <c r="L11276" t="str">
        <f>_xlfn.XLOOKUP(Table1[[#This Row],[TeamFavoriteID]],Table2[team_id],Table2[team_name],_xlfn.XLOOKUP(Table1[[#This Row],[TeamFavoriteID]],Table2[team_id_pfr],Table2[team_name],"Even"))</f>
        <v>Houston Texans</v>
      </c>
      <c r="M11276">
        <v>-6.5</v>
      </c>
      <c r="N11276">
        <f>IF(Table1[[#This Row],[TeamFavorite]]=Table1[[#This Row],[TeamHome]],Table1[[#This Row],[ScoreAway]]-Table1[[#This Row],[ScoreHome]],Table1[[#This Row],[ScoreHome]]-Table1[[#This Row],[ScoreAway]])</f>
        <v>-14</v>
      </c>
      <c r="O11276">
        <f>IF(Table1[[#This Row],[SpreadActual]]&lt;Table1[[#This Row],[SpreadFavorite]],1,0)</f>
        <v>1</v>
      </c>
      <c r="P11276">
        <v>42</v>
      </c>
      <c r="Q11276" t="s">
        <v>155</v>
      </c>
      <c r="R11276" t="b">
        <v>0</v>
      </c>
      <c r="S11276">
        <v>58</v>
      </c>
      <c r="T11276">
        <v>9</v>
      </c>
    </row>
    <row r="11277" spans="1:22" x14ac:dyDescent="0.2">
      <c r="A11277" s="1">
        <v>41980</v>
      </c>
      <c r="B11277">
        <v>2014</v>
      </c>
      <c r="C11277">
        <f>_xlfn.MAXIFS(Table1[ScheduleWeekWritten],Table1[ScheduleSeason],Table1[[#This Row],[ScheduleSeason]])</f>
        <v>17</v>
      </c>
      <c r="D11277">
        <v>14</v>
      </c>
      <c r="E11277" cm="1">
        <f t="array" ref="E11277">_xlfn.XLOOKUP(Table1[[#This Row],[ScheduleWeekWritten]],Table3[Game],100+Table3[Increase],Table1[[#This Row],[ScheduleWeekWritten]])</f>
        <v>14</v>
      </c>
      <c r="F11277" t="b">
        <v>0</v>
      </c>
      <c r="G11277" t="s">
        <v>19</v>
      </c>
      <c r="H11277">
        <v>13</v>
      </c>
      <c r="I11277">
        <v>28</v>
      </c>
      <c r="J11277" t="s">
        <v>158</v>
      </c>
      <c r="K11277" t="s">
        <v>91</v>
      </c>
      <c r="L11277" t="str">
        <f>_xlfn.XLOOKUP(Table1[[#This Row],[TeamFavoriteID]],Table2[team_id],Table2[team_name],_xlfn.XLOOKUP(Table1[[#This Row],[TeamFavoriteID]],Table2[team_id_pfr],Table2[team_name],"Even"))</f>
        <v>Miami Dolphins</v>
      </c>
      <c r="M11277">
        <v>-3</v>
      </c>
      <c r="N11277">
        <f>IF(Table1[[#This Row],[TeamFavorite]]=Table1[[#This Row],[TeamHome]],Table1[[#This Row],[ScoreAway]]-Table1[[#This Row],[ScoreHome]],Table1[[#This Row],[ScoreHome]]-Table1[[#This Row],[ScoreAway]])</f>
        <v>15</v>
      </c>
      <c r="O11277">
        <f>IF(Table1[[#This Row],[SpreadActual]]&lt;Table1[[#This Row],[SpreadFavorite]],1,0)</f>
        <v>0</v>
      </c>
      <c r="P11277">
        <v>45</v>
      </c>
      <c r="Q11277" t="s">
        <v>143</v>
      </c>
      <c r="R11277" t="b">
        <v>0</v>
      </c>
      <c r="S11277">
        <v>77</v>
      </c>
      <c r="T11277">
        <v>12</v>
      </c>
    </row>
    <row r="11278" spans="1:22" x14ac:dyDescent="0.2">
      <c r="A11278" s="1">
        <v>41980</v>
      </c>
      <c r="B11278">
        <v>2014</v>
      </c>
      <c r="C11278">
        <f>_xlfn.MAXIFS(Table1[ScheduleWeekWritten],Table1[ScheduleSeason],Table1[[#This Row],[ScheduleSeason]])</f>
        <v>17</v>
      </c>
      <c r="D11278">
        <v>14</v>
      </c>
      <c r="E11278" cm="1">
        <f t="array" ref="E11278">_xlfn.XLOOKUP(Table1[[#This Row],[ScheduleWeekWritten]],Table3[Game],100+Table3[Increase],Table1[[#This Row],[ScheduleWeekWritten]])</f>
        <v>14</v>
      </c>
      <c r="F11278" t="b">
        <v>0</v>
      </c>
      <c r="G11278" t="s">
        <v>54</v>
      </c>
      <c r="H11278">
        <v>30</v>
      </c>
      <c r="I11278">
        <v>24</v>
      </c>
      <c r="J11278" t="s">
        <v>31</v>
      </c>
      <c r="K11278" t="s">
        <v>55</v>
      </c>
      <c r="L11278" t="str">
        <f>_xlfn.XLOOKUP(Table1[[#This Row],[TeamFavoriteID]],Table2[team_id],Table2[team_name],_xlfn.XLOOKUP(Table1[[#This Row],[TeamFavoriteID]],Table2[team_id_pfr],Table2[team_name],"Even"))</f>
        <v>Minnesota Vikings</v>
      </c>
      <c r="M11278">
        <v>-4.5</v>
      </c>
      <c r="N11278">
        <f>IF(Table1[[#This Row],[TeamFavorite]]=Table1[[#This Row],[TeamHome]],Table1[[#This Row],[ScoreAway]]-Table1[[#This Row],[ScoreHome]],Table1[[#This Row],[ScoreHome]]-Table1[[#This Row],[ScoreAway]])</f>
        <v>-6</v>
      </c>
      <c r="O11278">
        <f>IF(Table1[[#This Row],[SpreadActual]]&lt;Table1[[#This Row],[SpreadFavorite]],1,0)</f>
        <v>1</v>
      </c>
      <c r="P11278">
        <v>40</v>
      </c>
      <c r="Q11278" t="s">
        <v>198</v>
      </c>
      <c r="R11278" t="b">
        <v>0</v>
      </c>
      <c r="S11278">
        <v>34</v>
      </c>
      <c r="T11278">
        <v>11</v>
      </c>
    </row>
    <row r="11279" spans="1:22" x14ac:dyDescent="0.2">
      <c r="A11279" s="1">
        <v>41980</v>
      </c>
      <c r="B11279">
        <v>2014</v>
      </c>
      <c r="C11279">
        <f>_xlfn.MAXIFS(Table1[ScheduleWeekWritten],Table1[ScheduleSeason],Table1[[#This Row],[ScheduleSeason]])</f>
        <v>17</v>
      </c>
      <c r="D11279">
        <v>14</v>
      </c>
      <c r="E11279" cm="1">
        <f t="array" ref="E11279">_xlfn.XLOOKUP(Table1[[#This Row],[ScheduleWeekWritten]],Table3[Game],100+Table3[Increase],Table1[[#This Row],[ScheduleWeekWritten]])</f>
        <v>14</v>
      </c>
      <c r="F11279" t="b">
        <v>0</v>
      </c>
      <c r="G11279" t="s">
        <v>95</v>
      </c>
      <c r="H11279">
        <v>10</v>
      </c>
      <c r="I11279">
        <v>41</v>
      </c>
      <c r="J11279" t="s">
        <v>152</v>
      </c>
      <c r="K11279" t="s">
        <v>98</v>
      </c>
      <c r="L11279" t="str">
        <f>_xlfn.XLOOKUP(Table1[[#This Row],[TeamFavoriteID]],Table2[team_id],Table2[team_name],_xlfn.XLOOKUP(Table1[[#This Row],[TeamFavoriteID]],Table2[team_id_pfr],Table2[team_name],"Even"))</f>
        <v>New Orleans Saints</v>
      </c>
      <c r="M11279">
        <v>-8.5</v>
      </c>
      <c r="N11279">
        <f>IF(Table1[[#This Row],[TeamFavorite]]=Table1[[#This Row],[TeamHome]],Table1[[#This Row],[ScoreAway]]-Table1[[#This Row],[ScoreHome]],Table1[[#This Row],[ScoreHome]]-Table1[[#This Row],[ScoreAway]])</f>
        <v>31</v>
      </c>
      <c r="O11279">
        <f>IF(Table1[[#This Row],[SpreadActual]]&lt;Table1[[#This Row],[SpreadFavorite]],1,0)</f>
        <v>0</v>
      </c>
      <c r="P11279">
        <v>50.5</v>
      </c>
      <c r="Q11279" t="s">
        <v>124</v>
      </c>
      <c r="R11279" t="b">
        <v>0</v>
      </c>
      <c r="S11279">
        <v>72</v>
      </c>
      <c r="T11279">
        <v>0</v>
      </c>
      <c r="V11279" t="s">
        <v>103</v>
      </c>
    </row>
    <row r="11280" spans="1:22" x14ac:dyDescent="0.2">
      <c r="A11280" s="1">
        <v>41980</v>
      </c>
      <c r="B11280">
        <v>2014</v>
      </c>
      <c r="C11280">
        <f>_xlfn.MAXIFS(Table1[ScheduleWeekWritten],Table1[ScheduleSeason],Table1[[#This Row],[ScheduleSeason]])</f>
        <v>17</v>
      </c>
      <c r="D11280">
        <v>14</v>
      </c>
      <c r="E11280" cm="1">
        <f t="array" ref="E11280">_xlfn.XLOOKUP(Table1[[#This Row],[ScheduleWeekWritten]],Table3[Game],100+Table3[Increase],Table1[[#This Row],[ScheduleWeekWritten]])</f>
        <v>14</v>
      </c>
      <c r="F11280" t="b">
        <v>0</v>
      </c>
      <c r="G11280" t="s">
        <v>20</v>
      </c>
      <c r="H11280">
        <v>24</v>
      </c>
      <c r="I11280">
        <v>13</v>
      </c>
      <c r="J11280" t="s">
        <v>53</v>
      </c>
      <c r="K11280" t="s">
        <v>87</v>
      </c>
      <c r="L11280" t="str">
        <f>_xlfn.XLOOKUP(Table1[[#This Row],[TeamFavoriteID]],Table2[team_id],Table2[team_name],_xlfn.XLOOKUP(Table1[[#This Row],[TeamFavoriteID]],Table2[team_id_pfr],Table2[team_name],"Even"))</f>
        <v>San Francisco 49ers</v>
      </c>
      <c r="M11280">
        <v>-8</v>
      </c>
      <c r="N11280">
        <f>IF(Table1[[#This Row],[TeamFavorite]]=Table1[[#This Row],[TeamHome]],Table1[[#This Row],[ScoreAway]]-Table1[[#This Row],[ScoreHome]],Table1[[#This Row],[ScoreHome]]-Table1[[#This Row],[ScoreAway]])</f>
        <v>11</v>
      </c>
      <c r="O11280">
        <f>IF(Table1[[#This Row],[SpreadActual]]&lt;Table1[[#This Row],[SpreadFavorite]],1,0)</f>
        <v>0</v>
      </c>
      <c r="P11280">
        <v>40.5</v>
      </c>
      <c r="Q11280" t="s">
        <v>76</v>
      </c>
      <c r="R11280" t="b">
        <v>0</v>
      </c>
      <c r="S11280">
        <v>61</v>
      </c>
      <c r="T11280">
        <v>2</v>
      </c>
    </row>
    <row r="11281" spans="1:22" x14ac:dyDescent="0.2">
      <c r="A11281" s="1">
        <v>41980</v>
      </c>
      <c r="B11281">
        <v>2014</v>
      </c>
      <c r="C11281">
        <f>_xlfn.MAXIFS(Table1[ScheduleWeekWritten],Table1[ScheduleSeason],Table1[[#This Row],[ScheduleSeason]])</f>
        <v>17</v>
      </c>
      <c r="D11281">
        <v>14</v>
      </c>
      <c r="E11281" cm="1">
        <f t="array" ref="E11281">_xlfn.XLOOKUP(Table1[[#This Row],[ScheduleWeekWritten]],Table3[Game],100+Table3[Increase],Table1[[#This Row],[ScheduleWeekWritten]])</f>
        <v>14</v>
      </c>
      <c r="F11281" t="b">
        <v>0</v>
      </c>
      <c r="G11281" t="s">
        <v>58</v>
      </c>
      <c r="H11281">
        <v>14</v>
      </c>
      <c r="I11281">
        <v>24</v>
      </c>
      <c r="J11281" t="s">
        <v>128</v>
      </c>
      <c r="K11281" t="s">
        <v>132</v>
      </c>
      <c r="L11281" t="str">
        <f>_xlfn.XLOOKUP(Table1[[#This Row],[TeamFavoriteID]],Table2[team_id],Table2[team_name],_xlfn.XLOOKUP(Table1[[#This Row],[TeamFavoriteID]],Table2[team_id_pfr],Table2[team_name],"Even"))</f>
        <v>Seattle Seahawks</v>
      </c>
      <c r="M11281">
        <v>-1.5</v>
      </c>
      <c r="N11281">
        <f>IF(Table1[[#This Row],[TeamFavorite]]=Table1[[#This Row],[TeamHome]],Table1[[#This Row],[ScoreAway]]-Table1[[#This Row],[ScoreHome]],Table1[[#This Row],[ScoreHome]]-Table1[[#This Row],[ScoreAway]])</f>
        <v>-10</v>
      </c>
      <c r="O11281">
        <f>IF(Table1[[#This Row],[SpreadActual]]&lt;Table1[[#This Row],[SpreadFavorite]],1,0)</f>
        <v>1</v>
      </c>
      <c r="P11281">
        <v>48</v>
      </c>
      <c r="Q11281" t="s">
        <v>183</v>
      </c>
      <c r="R11281" t="b">
        <v>0</v>
      </c>
      <c r="S11281">
        <v>39</v>
      </c>
      <c r="T11281">
        <v>6</v>
      </c>
    </row>
    <row r="11282" spans="1:22" x14ac:dyDescent="0.2">
      <c r="A11282" s="1">
        <v>41980</v>
      </c>
      <c r="B11282">
        <v>2014</v>
      </c>
      <c r="C11282">
        <f>_xlfn.MAXIFS(Table1[ScheduleWeekWritten],Table1[ScheduleSeason],Table1[[#This Row],[ScheduleSeason]])</f>
        <v>17</v>
      </c>
      <c r="D11282">
        <v>14</v>
      </c>
      <c r="E11282" cm="1">
        <f t="array" ref="E11282">_xlfn.XLOOKUP(Table1[[#This Row],[ScheduleWeekWritten]],Table3[Game],100+Table3[Increase],Table1[[#This Row],[ScheduleWeekWritten]])</f>
        <v>14</v>
      </c>
      <c r="F11282" t="b">
        <v>0</v>
      </c>
      <c r="G11282" t="s">
        <v>27</v>
      </c>
      <c r="H11282">
        <v>14</v>
      </c>
      <c r="I11282">
        <v>23</v>
      </c>
      <c r="J11282" t="s">
        <v>115</v>
      </c>
      <c r="K11282" t="s">
        <v>70</v>
      </c>
      <c r="L11282" t="str">
        <f>_xlfn.XLOOKUP(Table1[[#This Row],[TeamFavoriteID]],Table2[team_id],Table2[team_name],_xlfn.XLOOKUP(Table1[[#This Row],[TeamFavoriteID]],Table2[team_id_pfr],Table2[team_name],"Even"))</f>
        <v>Boston Patriots</v>
      </c>
      <c r="M11282">
        <v>-4</v>
      </c>
      <c r="N11282">
        <f>IF(Table1[[#This Row],[TeamFavorite]]=Table1[[#This Row],[TeamHome]],Table1[[#This Row],[ScoreAway]]-Table1[[#This Row],[ScoreHome]],Table1[[#This Row],[ScoreHome]]-Table1[[#This Row],[ScoreAway]])</f>
        <v>-9</v>
      </c>
      <c r="O11282">
        <f>IF(Table1[[#This Row],[SpreadActual]]&lt;Table1[[#This Row],[SpreadFavorite]],1,0)</f>
        <v>1</v>
      </c>
      <c r="P11282">
        <v>54</v>
      </c>
      <c r="Q11282" t="s">
        <v>94</v>
      </c>
      <c r="R11282" t="b">
        <v>0</v>
      </c>
      <c r="S11282">
        <v>64</v>
      </c>
      <c r="T11282">
        <v>2</v>
      </c>
    </row>
    <row r="11283" spans="1:22" x14ac:dyDescent="0.2">
      <c r="A11283" s="1">
        <v>41980</v>
      </c>
      <c r="B11283">
        <v>2014</v>
      </c>
      <c r="C11283">
        <f>_xlfn.MAXIFS(Table1[ScheduleWeekWritten],Table1[ScheduleSeason],Table1[[#This Row],[ScheduleSeason]])</f>
        <v>17</v>
      </c>
      <c r="D11283">
        <v>14</v>
      </c>
      <c r="E11283" cm="1">
        <f t="array" ref="E11283">_xlfn.XLOOKUP(Table1[[#This Row],[ScheduleWeekWritten]],Table3[Game],100+Table3[Increase],Table1[[#This Row],[ScheduleWeekWritten]])</f>
        <v>14</v>
      </c>
      <c r="F11283" t="b">
        <v>0</v>
      </c>
      <c r="G11283" t="s">
        <v>171</v>
      </c>
      <c r="H11283">
        <v>7</v>
      </c>
      <c r="I11283">
        <v>36</v>
      </c>
      <c r="J11283" t="s">
        <v>50</v>
      </c>
      <c r="K11283" t="s">
        <v>90</v>
      </c>
      <c r="L11283" t="str">
        <f>_xlfn.XLOOKUP(Table1[[#This Row],[TeamFavoriteID]],Table2[team_id],Table2[team_name],_xlfn.XLOOKUP(Table1[[#This Row],[TeamFavoriteID]],Table2[team_id_pfr],Table2[team_name],"Even"))</f>
        <v>New York Giants</v>
      </c>
      <c r="M11283">
        <v>-3</v>
      </c>
      <c r="N11283">
        <f>IF(Table1[[#This Row],[TeamFavorite]]=Table1[[#This Row],[TeamHome]],Table1[[#This Row],[ScoreAway]]-Table1[[#This Row],[ScoreHome]],Table1[[#This Row],[ScoreHome]]-Table1[[#This Row],[ScoreAway]])</f>
        <v>-29</v>
      </c>
      <c r="O11283">
        <f>IF(Table1[[#This Row],[SpreadActual]]&lt;Table1[[#This Row],[SpreadFavorite]],1,0)</f>
        <v>1</v>
      </c>
      <c r="P11283">
        <v>46.5</v>
      </c>
      <c r="Q11283" t="s">
        <v>172</v>
      </c>
      <c r="R11283" t="b">
        <v>0</v>
      </c>
      <c r="S11283">
        <v>47</v>
      </c>
      <c r="T11283">
        <v>7</v>
      </c>
    </row>
    <row r="11284" spans="1:22" x14ac:dyDescent="0.2">
      <c r="A11284" s="1">
        <v>41980</v>
      </c>
      <c r="B11284">
        <v>2014</v>
      </c>
      <c r="C11284">
        <f>_xlfn.MAXIFS(Table1[ScheduleWeekWritten],Table1[ScheduleSeason],Table1[[#This Row],[ScheduleSeason]])</f>
        <v>17</v>
      </c>
      <c r="D11284">
        <v>14</v>
      </c>
      <c r="E11284" cm="1">
        <f t="array" ref="E11284">_xlfn.XLOOKUP(Table1[[#This Row],[ScheduleWeekWritten]],Table3[Game],100+Table3[Increase],Table1[[#This Row],[ScheduleWeekWritten]])</f>
        <v>14</v>
      </c>
      <c r="F11284" t="b">
        <v>0</v>
      </c>
      <c r="G11284" t="s">
        <v>61</v>
      </c>
      <c r="H11284">
        <v>0</v>
      </c>
      <c r="I11284">
        <v>24</v>
      </c>
      <c r="J11284" t="s">
        <v>153</v>
      </c>
      <c r="K11284" t="s">
        <v>40</v>
      </c>
      <c r="L11284" t="str">
        <f>_xlfn.XLOOKUP(Table1[[#This Row],[TeamFavoriteID]],Table2[team_id],Table2[team_name],_xlfn.XLOOKUP(Table1[[#This Row],[TeamFavoriteID]],Table2[team_id_pfr],Table2[team_name],"Even"))</f>
        <v>Los Angeles Rams</v>
      </c>
      <c r="M11284">
        <v>-2.5</v>
      </c>
      <c r="N11284">
        <f>IF(Table1[[#This Row],[TeamFavorite]]=Table1[[#This Row],[TeamHome]],Table1[[#This Row],[ScoreAway]]-Table1[[#This Row],[ScoreHome]],Table1[[#This Row],[ScoreHome]]-Table1[[#This Row],[ScoreAway]])</f>
        <v>-24</v>
      </c>
      <c r="O11284">
        <f>IF(Table1[[#This Row],[SpreadActual]]&lt;Table1[[#This Row],[SpreadFavorite]],1,0)</f>
        <v>1</v>
      </c>
      <c r="P11284">
        <v>44.5</v>
      </c>
      <c r="Q11284" t="s">
        <v>165</v>
      </c>
      <c r="R11284" t="b">
        <v>0</v>
      </c>
      <c r="S11284">
        <v>46</v>
      </c>
      <c r="T11284">
        <v>10</v>
      </c>
    </row>
    <row r="11285" spans="1:22" x14ac:dyDescent="0.2">
      <c r="A11285" s="1">
        <v>41981</v>
      </c>
      <c r="B11285">
        <v>2014</v>
      </c>
      <c r="C11285">
        <f>_xlfn.MAXIFS(Table1[ScheduleWeekWritten],Table1[ScheduleSeason],Table1[[#This Row],[ScheduleSeason]])</f>
        <v>17</v>
      </c>
      <c r="D11285">
        <v>14</v>
      </c>
      <c r="E11285" cm="1">
        <f t="array" ref="E11285">_xlfn.XLOOKUP(Table1[[#This Row],[ScheduleWeekWritten]],Table3[Game],100+Table3[Increase],Table1[[#This Row],[ScheduleWeekWritten]])</f>
        <v>14</v>
      </c>
      <c r="F11285" t="b">
        <v>0</v>
      </c>
      <c r="G11285" t="s">
        <v>33</v>
      </c>
      <c r="H11285">
        <v>43</v>
      </c>
      <c r="I11285">
        <v>37</v>
      </c>
      <c r="J11285" t="s">
        <v>38</v>
      </c>
      <c r="K11285" t="s">
        <v>35</v>
      </c>
      <c r="L11285" t="str">
        <f>_xlfn.XLOOKUP(Table1[[#This Row],[TeamFavoriteID]],Table2[team_id],Table2[team_name],_xlfn.XLOOKUP(Table1[[#This Row],[TeamFavoriteID]],Table2[team_id_pfr],Table2[team_name],"Even"))</f>
        <v>Green Bay Packers</v>
      </c>
      <c r="M11285">
        <v>-13.5</v>
      </c>
      <c r="N11285">
        <f>IF(Table1[[#This Row],[TeamFavorite]]=Table1[[#This Row],[TeamHome]],Table1[[#This Row],[ScoreAway]]-Table1[[#This Row],[ScoreHome]],Table1[[#This Row],[ScoreHome]]-Table1[[#This Row],[ScoreAway]])</f>
        <v>-6</v>
      </c>
      <c r="O11285">
        <f>IF(Table1[[#This Row],[SpreadActual]]&lt;Table1[[#This Row],[SpreadFavorite]],1,0)</f>
        <v>0</v>
      </c>
      <c r="P11285">
        <v>55</v>
      </c>
      <c r="Q11285" t="s">
        <v>82</v>
      </c>
      <c r="R11285" t="b">
        <v>0</v>
      </c>
      <c r="S11285">
        <v>32</v>
      </c>
      <c r="T11285">
        <v>4</v>
      </c>
    </row>
    <row r="11286" spans="1:22" x14ac:dyDescent="0.2">
      <c r="A11286" s="1">
        <v>41984</v>
      </c>
      <c r="B11286">
        <v>2014</v>
      </c>
      <c r="C11286">
        <f>_xlfn.MAXIFS(Table1[ScheduleWeekWritten],Table1[ScheduleSeason],Table1[[#This Row],[ScheduleSeason]])</f>
        <v>17</v>
      </c>
      <c r="D11286">
        <v>15</v>
      </c>
      <c r="E11286" cm="1">
        <f t="array" ref="E11286">_xlfn.XLOOKUP(Table1[[#This Row],[ScheduleWeekWritten]],Table3[Game],100+Table3[Increase],Table1[[#This Row],[ScheduleWeekWritten]])</f>
        <v>15</v>
      </c>
      <c r="F11286" t="b">
        <v>0</v>
      </c>
      <c r="G11286" t="s">
        <v>153</v>
      </c>
      <c r="H11286">
        <v>6</v>
      </c>
      <c r="I11286">
        <v>12</v>
      </c>
      <c r="J11286" t="s">
        <v>149</v>
      </c>
      <c r="K11286" t="s">
        <v>40</v>
      </c>
      <c r="L11286" t="str">
        <f>_xlfn.XLOOKUP(Table1[[#This Row],[TeamFavoriteID]],Table2[team_id],Table2[team_name],_xlfn.XLOOKUP(Table1[[#This Row],[TeamFavoriteID]],Table2[team_id_pfr],Table2[team_name],"Even"))</f>
        <v>Los Angeles Rams</v>
      </c>
      <c r="M11286">
        <v>-6</v>
      </c>
      <c r="N11286">
        <f>IF(Table1[[#This Row],[TeamFavorite]]=Table1[[#This Row],[TeamHome]],Table1[[#This Row],[ScoreAway]]-Table1[[#This Row],[ScoreHome]],Table1[[#This Row],[ScoreHome]]-Table1[[#This Row],[ScoreAway]])</f>
        <v>-6</v>
      </c>
      <c r="O11286">
        <f>IF(Table1[[#This Row],[SpreadActual]]&lt;Table1[[#This Row],[SpreadFavorite]],1,0)</f>
        <v>0</v>
      </c>
      <c r="P11286">
        <v>40.5</v>
      </c>
      <c r="Q11286" t="s">
        <v>157</v>
      </c>
      <c r="R11286" t="b">
        <v>0</v>
      </c>
      <c r="S11286">
        <v>72</v>
      </c>
      <c r="T11286">
        <v>0</v>
      </c>
      <c r="V11286" t="s">
        <v>103</v>
      </c>
    </row>
    <row r="11287" spans="1:22" x14ac:dyDescent="0.2">
      <c r="A11287" s="1">
        <v>41987</v>
      </c>
      <c r="B11287">
        <v>2014</v>
      </c>
      <c r="C11287">
        <f>_xlfn.MAXIFS(Table1[ScheduleWeekWritten],Table1[ScheduleSeason],Table1[[#This Row],[ScheduleSeason]])</f>
        <v>17</v>
      </c>
      <c r="D11287">
        <v>15</v>
      </c>
      <c r="E11287" cm="1">
        <f t="array" ref="E11287">_xlfn.XLOOKUP(Table1[[#This Row],[ScheduleWeekWritten]],Table3[Game],100+Table3[Increase],Table1[[#This Row],[ScheduleWeekWritten]])</f>
        <v>15</v>
      </c>
      <c r="F11287" t="b">
        <v>0</v>
      </c>
      <c r="G11287" t="s">
        <v>38</v>
      </c>
      <c r="H11287">
        <v>20</v>
      </c>
      <c r="I11287">
        <v>27</v>
      </c>
      <c r="J11287" t="s">
        <v>49</v>
      </c>
      <c r="K11287" t="s">
        <v>51</v>
      </c>
      <c r="L11287" t="str">
        <f>_xlfn.XLOOKUP(Table1[[#This Row],[TeamFavoriteID]],Table2[team_id],Table2[team_name],_xlfn.XLOOKUP(Table1[[#This Row],[TeamFavoriteID]],Table2[team_id_pfr],Table2[team_name],"Even"))</f>
        <v>Pittsburgh Steelers</v>
      </c>
      <c r="M11287">
        <v>-3</v>
      </c>
      <c r="N11287">
        <f>IF(Table1[[#This Row],[TeamFavorite]]=Table1[[#This Row],[TeamHome]],Table1[[#This Row],[ScoreAway]]-Table1[[#This Row],[ScoreHome]],Table1[[#This Row],[ScoreHome]]-Table1[[#This Row],[ScoreAway]])</f>
        <v>-7</v>
      </c>
      <c r="O11287">
        <f>IF(Table1[[#This Row],[SpreadActual]]&lt;Table1[[#This Row],[SpreadFavorite]],1,0)</f>
        <v>1</v>
      </c>
      <c r="P11287">
        <v>55.5</v>
      </c>
      <c r="Q11287" t="s">
        <v>148</v>
      </c>
      <c r="R11287" t="b">
        <v>0</v>
      </c>
      <c r="S11287">
        <v>72</v>
      </c>
      <c r="T11287">
        <v>0</v>
      </c>
      <c r="V11287" t="s">
        <v>103</v>
      </c>
    </row>
    <row r="11288" spans="1:22" x14ac:dyDescent="0.2">
      <c r="A11288" s="1">
        <v>41987</v>
      </c>
      <c r="B11288">
        <v>2014</v>
      </c>
      <c r="C11288">
        <f>_xlfn.MAXIFS(Table1[ScheduleWeekWritten],Table1[ScheduleSeason],Table1[[#This Row],[ScheduleSeason]])</f>
        <v>17</v>
      </c>
      <c r="D11288">
        <v>15</v>
      </c>
      <c r="E11288" cm="1">
        <f t="array" ref="E11288">_xlfn.XLOOKUP(Table1[[#This Row],[ScheduleWeekWritten]],Table3[Game],100+Table3[Increase],Table1[[#This Row],[ScheduleWeekWritten]])</f>
        <v>15</v>
      </c>
      <c r="F11288" t="b">
        <v>0</v>
      </c>
      <c r="G11288" t="s">
        <v>158</v>
      </c>
      <c r="H11288">
        <v>20</v>
      </c>
      <c r="I11288">
        <v>12</v>
      </c>
      <c r="J11288" t="s">
        <v>154</v>
      </c>
      <c r="K11288" t="s">
        <v>159</v>
      </c>
      <c r="L11288" t="str">
        <f>_xlfn.XLOOKUP(Table1[[#This Row],[TeamFavoriteID]],Table2[team_id],Table2[team_name],_xlfn.XLOOKUP(Table1[[#This Row],[TeamFavoriteID]],Table2[team_id_pfr],Table2[team_name],"Even"))</f>
        <v>Baltimore Ravens</v>
      </c>
      <c r="M11288">
        <v>-14</v>
      </c>
      <c r="N11288">
        <f>IF(Table1[[#This Row],[TeamFavorite]]=Table1[[#This Row],[TeamHome]],Table1[[#This Row],[ScoreAway]]-Table1[[#This Row],[ScoreHome]],Table1[[#This Row],[ScoreHome]]-Table1[[#This Row],[ScoreAway]])</f>
        <v>-8</v>
      </c>
      <c r="O11288">
        <f>IF(Table1[[#This Row],[SpreadActual]]&lt;Table1[[#This Row],[SpreadFavorite]],1,0)</f>
        <v>0</v>
      </c>
      <c r="P11288">
        <v>44.5</v>
      </c>
      <c r="Q11288" t="s">
        <v>166</v>
      </c>
      <c r="R11288" t="b">
        <v>0</v>
      </c>
      <c r="S11288">
        <v>49</v>
      </c>
      <c r="T11288">
        <v>7</v>
      </c>
    </row>
    <row r="11289" spans="1:22" x14ac:dyDescent="0.2">
      <c r="A11289" s="1">
        <v>41987</v>
      </c>
      <c r="B11289">
        <v>2014</v>
      </c>
      <c r="C11289">
        <f>_xlfn.MAXIFS(Table1[ScheduleWeekWritten],Table1[ScheduleSeason],Table1[[#This Row],[ScheduleSeason]])</f>
        <v>17</v>
      </c>
      <c r="D11289">
        <v>15</v>
      </c>
      <c r="E11289" cm="1">
        <f t="array" ref="E11289">_xlfn.XLOOKUP(Table1[[#This Row],[ScheduleWeekWritten]],Table3[Game],100+Table3[Increase],Table1[[#This Row],[ScheduleWeekWritten]])</f>
        <v>15</v>
      </c>
      <c r="F11289" t="b">
        <v>0</v>
      </c>
      <c r="G11289" t="s">
        <v>28</v>
      </c>
      <c r="H11289">
        <v>21</v>
      </c>
      <c r="I11289">
        <v>13</v>
      </c>
      <c r="J11289" t="s">
        <v>33</v>
      </c>
      <c r="K11289" t="s">
        <v>35</v>
      </c>
      <c r="L11289" t="str">
        <f>_xlfn.XLOOKUP(Table1[[#This Row],[TeamFavoriteID]],Table2[team_id],Table2[team_name],_xlfn.XLOOKUP(Table1[[#This Row],[TeamFavoriteID]],Table2[team_id_pfr],Table2[team_name],"Even"))</f>
        <v>Green Bay Packers</v>
      </c>
      <c r="M11289">
        <v>-3.5</v>
      </c>
      <c r="N11289">
        <f>IF(Table1[[#This Row],[TeamFavorite]]=Table1[[#This Row],[TeamHome]],Table1[[#This Row],[ScoreAway]]-Table1[[#This Row],[ScoreHome]],Table1[[#This Row],[ScoreHome]]-Table1[[#This Row],[ScoreAway]])</f>
        <v>8</v>
      </c>
      <c r="O11289">
        <f>IF(Table1[[#This Row],[SpreadActual]]&lt;Table1[[#This Row],[SpreadFavorite]],1,0)</f>
        <v>0</v>
      </c>
      <c r="P11289">
        <v>50</v>
      </c>
      <c r="Q11289" t="s">
        <v>123</v>
      </c>
      <c r="R11289" t="b">
        <v>0</v>
      </c>
      <c r="S11289">
        <v>34</v>
      </c>
      <c r="T11289">
        <v>9</v>
      </c>
    </row>
    <row r="11290" spans="1:22" x14ac:dyDescent="0.2">
      <c r="A11290" s="1">
        <v>41987</v>
      </c>
      <c r="B11290">
        <v>2014</v>
      </c>
      <c r="C11290">
        <f>_xlfn.MAXIFS(Table1[ScheduleWeekWritten],Table1[ScheduleSeason],Table1[[#This Row],[ScheduleSeason]])</f>
        <v>17</v>
      </c>
      <c r="D11290">
        <v>15</v>
      </c>
      <c r="E11290" cm="1">
        <f t="array" ref="E11290">_xlfn.XLOOKUP(Table1[[#This Row],[ScheduleWeekWritten]],Table3[Game],100+Table3[Increase],Table1[[#This Row],[ScheduleWeekWritten]])</f>
        <v>15</v>
      </c>
      <c r="F11290" t="b">
        <v>0</v>
      </c>
      <c r="G11290" t="s">
        <v>152</v>
      </c>
      <c r="H11290">
        <v>19</v>
      </c>
      <c r="I11290">
        <v>17</v>
      </c>
      <c r="J11290" t="s">
        <v>127</v>
      </c>
      <c r="K11290" t="s">
        <v>162</v>
      </c>
      <c r="L11290" t="str">
        <f>_xlfn.XLOOKUP(Table1[[#This Row],[TeamFavoriteID]],Table2[team_id],Table2[team_name],_xlfn.XLOOKUP(Table1[[#This Row],[TeamFavoriteID]],Table2[team_id_pfr],Table2[team_name],"Even"))</f>
        <v>Carolina Panthers</v>
      </c>
      <c r="M11290">
        <v>-3.5</v>
      </c>
      <c r="N11290">
        <f>IF(Table1[[#This Row],[TeamFavorite]]=Table1[[#This Row],[TeamHome]],Table1[[#This Row],[ScoreAway]]-Table1[[#This Row],[ScoreHome]],Table1[[#This Row],[ScoreHome]]-Table1[[#This Row],[ScoreAway]])</f>
        <v>-2</v>
      </c>
      <c r="O11290">
        <f>IF(Table1[[#This Row],[SpreadActual]]&lt;Table1[[#This Row],[SpreadFavorite]],1,0)</f>
        <v>0</v>
      </c>
      <c r="P11290">
        <v>41.5</v>
      </c>
      <c r="Q11290" t="s">
        <v>160</v>
      </c>
      <c r="R11290" t="b">
        <v>0</v>
      </c>
      <c r="S11290">
        <v>58</v>
      </c>
      <c r="T11290">
        <v>2</v>
      </c>
    </row>
    <row r="11291" spans="1:22" x14ac:dyDescent="0.2">
      <c r="A11291" s="1">
        <v>41987</v>
      </c>
      <c r="B11291">
        <v>2014</v>
      </c>
      <c r="C11291">
        <f>_xlfn.MAXIFS(Table1[ScheduleWeekWritten],Table1[ScheduleSeason],Table1[[#This Row],[ScheduleSeason]])</f>
        <v>17</v>
      </c>
      <c r="D11291">
        <v>15</v>
      </c>
      <c r="E11291" cm="1">
        <f t="array" ref="E11291">_xlfn.XLOOKUP(Table1[[#This Row],[ScheduleWeekWritten]],Table3[Game],100+Table3[Increase],Table1[[#This Row],[ScheduleWeekWritten]])</f>
        <v>15</v>
      </c>
      <c r="F11291" t="b">
        <v>0</v>
      </c>
      <c r="G11291" t="s">
        <v>62</v>
      </c>
      <c r="H11291">
        <v>0</v>
      </c>
      <c r="I11291">
        <v>30</v>
      </c>
      <c r="J11291" t="s">
        <v>101</v>
      </c>
      <c r="K11291" t="s">
        <v>63</v>
      </c>
      <c r="L11291" t="str">
        <f>_xlfn.XLOOKUP(Table1[[#This Row],[TeamFavoriteID]],Table2[team_id],Table2[team_name],_xlfn.XLOOKUP(Table1[[#This Row],[TeamFavoriteID]],Table2[team_id_pfr],Table2[team_name],"Even"))</f>
        <v>Cleveland Browns</v>
      </c>
      <c r="M11291">
        <v>-2.5</v>
      </c>
      <c r="N11291">
        <f>IF(Table1[[#This Row],[TeamFavorite]]=Table1[[#This Row],[TeamHome]],Table1[[#This Row],[ScoreAway]]-Table1[[#This Row],[ScoreHome]],Table1[[#This Row],[ScoreHome]]-Table1[[#This Row],[ScoreAway]])</f>
        <v>30</v>
      </c>
      <c r="O11291">
        <f>IF(Table1[[#This Row],[SpreadActual]]&lt;Table1[[#This Row],[SpreadFavorite]],1,0)</f>
        <v>0</v>
      </c>
      <c r="P11291">
        <v>43.5</v>
      </c>
      <c r="Q11291" t="s">
        <v>170</v>
      </c>
      <c r="R11291" t="b">
        <v>0</v>
      </c>
      <c r="S11291">
        <v>45</v>
      </c>
      <c r="T11291">
        <v>5</v>
      </c>
    </row>
    <row r="11292" spans="1:22" x14ac:dyDescent="0.2">
      <c r="A11292" s="1">
        <v>41987</v>
      </c>
      <c r="B11292">
        <v>2014</v>
      </c>
      <c r="C11292">
        <f>_xlfn.MAXIFS(Table1[ScheduleWeekWritten],Table1[ScheduleSeason],Table1[[#This Row],[ScheduleSeason]])</f>
        <v>17</v>
      </c>
      <c r="D11292">
        <v>15</v>
      </c>
      <c r="E11292" cm="1">
        <f t="array" ref="E11292">_xlfn.XLOOKUP(Table1[[#This Row],[ScheduleWeekWritten]],Table3[Game],100+Table3[Increase],Table1[[#This Row],[ScheduleWeekWritten]])</f>
        <v>15</v>
      </c>
      <c r="F11292" t="b">
        <v>0</v>
      </c>
      <c r="G11292" t="s">
        <v>45</v>
      </c>
      <c r="H11292">
        <v>16</v>
      </c>
      <c r="I11292">
        <v>14</v>
      </c>
      <c r="J11292" t="s">
        <v>54</v>
      </c>
      <c r="K11292" t="s">
        <v>79</v>
      </c>
      <c r="L11292" t="str">
        <f>_xlfn.XLOOKUP(Table1[[#This Row],[TeamFavoriteID]],Table2[team_id],Table2[team_name],_xlfn.XLOOKUP(Table1[[#This Row],[TeamFavoriteID]],Table2[team_id_pfr],Table2[team_name],"Even"))</f>
        <v>Detroit Lions</v>
      </c>
      <c r="M11292">
        <v>-8</v>
      </c>
      <c r="N11292">
        <f>IF(Table1[[#This Row],[TeamFavorite]]=Table1[[#This Row],[TeamHome]],Table1[[#This Row],[ScoreAway]]-Table1[[#This Row],[ScoreHome]],Table1[[#This Row],[ScoreHome]]-Table1[[#This Row],[ScoreAway]])</f>
        <v>-2</v>
      </c>
      <c r="O11292">
        <f>IF(Table1[[#This Row],[SpreadActual]]&lt;Table1[[#This Row],[SpreadFavorite]],1,0)</f>
        <v>0</v>
      </c>
      <c r="P11292">
        <v>42</v>
      </c>
      <c r="Q11292" t="s">
        <v>181</v>
      </c>
      <c r="R11292" t="b">
        <v>0</v>
      </c>
      <c r="S11292">
        <v>72</v>
      </c>
      <c r="T11292">
        <v>0</v>
      </c>
      <c r="V11292" t="s">
        <v>103</v>
      </c>
    </row>
    <row r="11293" spans="1:22" x14ac:dyDescent="0.2">
      <c r="A11293" s="1">
        <v>41987</v>
      </c>
      <c r="B11293">
        <v>2014</v>
      </c>
      <c r="C11293">
        <f>_xlfn.MAXIFS(Table1[ScheduleWeekWritten],Table1[ScheduleSeason],Table1[[#This Row],[ScheduleSeason]])</f>
        <v>17</v>
      </c>
      <c r="D11293">
        <v>15</v>
      </c>
      <c r="E11293" cm="1">
        <f t="array" ref="E11293">_xlfn.XLOOKUP(Table1[[#This Row],[ScheduleWeekWritten]],Table3[Game],100+Table3[Increase],Table1[[#This Row],[ScheduleWeekWritten]])</f>
        <v>15</v>
      </c>
      <c r="F11293" t="b">
        <v>0</v>
      </c>
      <c r="G11293" t="s">
        <v>140</v>
      </c>
      <c r="H11293">
        <v>17</v>
      </c>
      <c r="I11293">
        <v>10</v>
      </c>
      <c r="J11293" t="s">
        <v>177</v>
      </c>
      <c r="K11293" t="s">
        <v>72</v>
      </c>
      <c r="L11293" t="str">
        <f>_xlfn.XLOOKUP(Table1[[#This Row],[TeamFavoriteID]],Table2[team_id],Table2[team_name],_xlfn.XLOOKUP(Table1[[#This Row],[TeamFavoriteID]],Table2[team_id_pfr],Table2[team_name],"Even"))</f>
        <v>Baltimore Colts</v>
      </c>
      <c r="M11293">
        <v>-7</v>
      </c>
      <c r="N11293">
        <f>IF(Table1[[#This Row],[TeamFavorite]]=Table1[[#This Row],[TeamHome]],Table1[[#This Row],[ScoreAway]]-Table1[[#This Row],[ScoreHome]],Table1[[#This Row],[ScoreHome]]-Table1[[#This Row],[ScoreAway]])</f>
        <v>7</v>
      </c>
      <c r="O11293">
        <f>IF(Table1[[#This Row],[SpreadActual]]&lt;Table1[[#This Row],[SpreadFavorite]],1,0)</f>
        <v>0</v>
      </c>
      <c r="P11293">
        <v>49</v>
      </c>
      <c r="Q11293" t="s">
        <v>190</v>
      </c>
      <c r="R11293" t="b">
        <v>0</v>
      </c>
      <c r="S11293">
        <v>72</v>
      </c>
      <c r="T11293">
        <v>0</v>
      </c>
      <c r="V11293" t="s">
        <v>103</v>
      </c>
    </row>
    <row r="11294" spans="1:22" x14ac:dyDescent="0.2">
      <c r="A11294" s="1">
        <v>41987</v>
      </c>
      <c r="B11294">
        <v>2014</v>
      </c>
      <c r="C11294">
        <f>_xlfn.MAXIFS(Table1[ScheduleWeekWritten],Table1[ScheduleSeason],Table1[[#This Row],[ScheduleSeason]])</f>
        <v>17</v>
      </c>
      <c r="D11294">
        <v>15</v>
      </c>
      <c r="E11294" cm="1">
        <f t="array" ref="E11294">_xlfn.XLOOKUP(Table1[[#This Row],[ScheduleWeekWritten]],Table3[Game],100+Table3[Increase],Table1[[#This Row],[ScheduleWeekWritten]])</f>
        <v>15</v>
      </c>
      <c r="F11294" t="b">
        <v>0</v>
      </c>
      <c r="G11294" t="s">
        <v>42</v>
      </c>
      <c r="H11294">
        <v>31</v>
      </c>
      <c r="I11294">
        <v>13</v>
      </c>
      <c r="J11294" t="s">
        <v>20</v>
      </c>
      <c r="K11294" t="s">
        <v>75</v>
      </c>
      <c r="L11294" t="str">
        <f>_xlfn.XLOOKUP(Table1[[#This Row],[TeamFavoriteID]],Table2[team_id],Table2[team_name],_xlfn.XLOOKUP(Table1[[#This Row],[TeamFavoriteID]],Table2[team_id_pfr],Table2[team_name],"Even"))</f>
        <v>Kansas City Chiefs</v>
      </c>
      <c r="M11294">
        <v>-11</v>
      </c>
      <c r="N11294">
        <f>IF(Table1[[#This Row],[TeamFavorite]]=Table1[[#This Row],[TeamHome]],Table1[[#This Row],[ScoreAway]]-Table1[[#This Row],[ScoreHome]],Table1[[#This Row],[ScoreHome]]-Table1[[#This Row],[ScoreAway]])</f>
        <v>-18</v>
      </c>
      <c r="O11294">
        <f>IF(Table1[[#This Row],[SpreadActual]]&lt;Table1[[#This Row],[SpreadFavorite]],1,0)</f>
        <v>1</v>
      </c>
      <c r="P11294">
        <v>41.5</v>
      </c>
      <c r="Q11294" t="s">
        <v>117</v>
      </c>
      <c r="R11294" t="b">
        <v>0</v>
      </c>
      <c r="S11294">
        <v>60</v>
      </c>
      <c r="T11294">
        <v>10</v>
      </c>
    </row>
    <row r="11295" spans="1:22" x14ac:dyDescent="0.2">
      <c r="A11295" s="1">
        <v>41987</v>
      </c>
      <c r="B11295">
        <v>2014</v>
      </c>
      <c r="C11295">
        <f>_xlfn.MAXIFS(Table1[ScheduleWeekWritten],Table1[ScheduleSeason],Table1[[#This Row],[ScheduleSeason]])</f>
        <v>17</v>
      </c>
      <c r="D11295">
        <v>15</v>
      </c>
      <c r="E11295" cm="1">
        <f t="array" ref="E11295">_xlfn.XLOOKUP(Table1[[#This Row],[ScheduleWeekWritten]],Table3[Game],100+Table3[Increase],Table1[[#This Row],[ScheduleWeekWritten]])</f>
        <v>15</v>
      </c>
      <c r="F11295" t="b">
        <v>0</v>
      </c>
      <c r="G11295" t="s">
        <v>115</v>
      </c>
      <c r="H11295">
        <v>41</v>
      </c>
      <c r="I11295">
        <v>13</v>
      </c>
      <c r="J11295" t="s">
        <v>19</v>
      </c>
      <c r="K11295" t="s">
        <v>70</v>
      </c>
      <c r="L11295" t="str">
        <f>_xlfn.XLOOKUP(Table1[[#This Row],[TeamFavoriteID]],Table2[team_id],Table2[team_name],_xlfn.XLOOKUP(Table1[[#This Row],[TeamFavoriteID]],Table2[team_id_pfr],Table2[team_name],"Even"))</f>
        <v>Boston Patriots</v>
      </c>
      <c r="M11295">
        <v>-9.5</v>
      </c>
      <c r="N11295">
        <f>IF(Table1[[#This Row],[TeamFavorite]]=Table1[[#This Row],[TeamHome]],Table1[[#This Row],[ScoreAway]]-Table1[[#This Row],[ScoreHome]],Table1[[#This Row],[ScoreHome]]-Table1[[#This Row],[ScoreAway]])</f>
        <v>28</v>
      </c>
      <c r="O11295">
        <f>IF(Table1[[#This Row],[SpreadActual]]&lt;Table1[[#This Row],[SpreadFavorite]],1,0)</f>
        <v>0</v>
      </c>
      <c r="P11295">
        <v>48</v>
      </c>
      <c r="Q11295" t="s">
        <v>179</v>
      </c>
      <c r="R11295" t="b">
        <v>0</v>
      </c>
      <c r="S11295">
        <v>43</v>
      </c>
      <c r="T11295">
        <v>5</v>
      </c>
    </row>
    <row r="11296" spans="1:22" x14ac:dyDescent="0.2">
      <c r="A11296" s="1">
        <v>41987</v>
      </c>
      <c r="B11296">
        <v>2014</v>
      </c>
      <c r="C11296">
        <f>_xlfn.MAXIFS(Table1[ScheduleWeekWritten],Table1[ScheduleSeason],Table1[[#This Row],[ScheduleSeason]])</f>
        <v>17</v>
      </c>
      <c r="D11296">
        <v>15</v>
      </c>
      <c r="E11296" cm="1">
        <f t="array" ref="E11296">_xlfn.XLOOKUP(Table1[[#This Row],[ScheduleWeekWritten]],Table3[Game],100+Table3[Increase],Table1[[#This Row],[ScheduleWeekWritten]])</f>
        <v>15</v>
      </c>
      <c r="F11296" t="b">
        <v>0</v>
      </c>
      <c r="G11296" t="s">
        <v>50</v>
      </c>
      <c r="H11296">
        <v>24</v>
      </c>
      <c r="I11296">
        <v>13</v>
      </c>
      <c r="J11296" t="s">
        <v>61</v>
      </c>
      <c r="K11296" t="s">
        <v>90</v>
      </c>
      <c r="L11296" t="str">
        <f>_xlfn.XLOOKUP(Table1[[#This Row],[TeamFavoriteID]],Table2[team_id],Table2[team_name],_xlfn.XLOOKUP(Table1[[#This Row],[TeamFavoriteID]],Table2[team_id_pfr],Table2[team_name],"Even"))</f>
        <v>New York Giants</v>
      </c>
      <c r="M11296">
        <v>-7</v>
      </c>
      <c r="N11296">
        <f>IF(Table1[[#This Row],[TeamFavorite]]=Table1[[#This Row],[TeamHome]],Table1[[#This Row],[ScoreAway]]-Table1[[#This Row],[ScoreHome]],Table1[[#This Row],[ScoreHome]]-Table1[[#This Row],[ScoreAway]])</f>
        <v>-11</v>
      </c>
      <c r="O11296">
        <f>IF(Table1[[#This Row],[SpreadActual]]&lt;Table1[[#This Row],[SpreadFavorite]],1,0)</f>
        <v>1</v>
      </c>
      <c r="P11296">
        <v>46.5</v>
      </c>
      <c r="Q11296" t="s">
        <v>197</v>
      </c>
      <c r="R11296" t="b">
        <v>0</v>
      </c>
      <c r="S11296">
        <v>43</v>
      </c>
      <c r="T11296">
        <v>7</v>
      </c>
    </row>
    <row r="11297" spans="1:22" x14ac:dyDescent="0.2">
      <c r="A11297" s="1">
        <v>41987</v>
      </c>
      <c r="B11297">
        <v>2014</v>
      </c>
      <c r="C11297">
        <f>_xlfn.MAXIFS(Table1[ScheduleWeekWritten],Table1[ScheduleSeason],Table1[[#This Row],[ScheduleSeason]])</f>
        <v>17</v>
      </c>
      <c r="D11297">
        <v>15</v>
      </c>
      <c r="E11297" cm="1">
        <f t="array" ref="E11297">_xlfn.XLOOKUP(Table1[[#This Row],[ScheduleWeekWritten]],Table3[Game],100+Table3[Increase],Table1[[#This Row],[ScheduleWeekWritten]])</f>
        <v>15</v>
      </c>
      <c r="F11297" t="b">
        <v>0</v>
      </c>
      <c r="G11297" t="s">
        <v>58</v>
      </c>
      <c r="H11297">
        <v>27</v>
      </c>
      <c r="I11297">
        <v>38</v>
      </c>
      <c r="J11297" t="s">
        <v>67</v>
      </c>
      <c r="K11297" t="s">
        <v>77</v>
      </c>
      <c r="L11297" t="str">
        <f>_xlfn.XLOOKUP(Table1[[#This Row],[TeamFavoriteID]],Table2[team_id],Table2[team_name],_xlfn.XLOOKUP(Table1[[#This Row],[TeamFavoriteID]],Table2[team_id_pfr],Table2[team_name],"Even"))</f>
        <v>Philadelphia Eagles</v>
      </c>
      <c r="M11297">
        <v>-3.5</v>
      </c>
      <c r="N11297">
        <f>IF(Table1[[#This Row],[TeamFavorite]]=Table1[[#This Row],[TeamHome]],Table1[[#This Row],[ScoreAway]]-Table1[[#This Row],[ScoreHome]],Table1[[#This Row],[ScoreHome]]-Table1[[#This Row],[ScoreAway]])</f>
        <v>11</v>
      </c>
      <c r="O11297">
        <f>IF(Table1[[#This Row],[SpreadActual]]&lt;Table1[[#This Row],[SpreadFavorite]],1,0)</f>
        <v>0</v>
      </c>
      <c r="P11297">
        <v>55</v>
      </c>
      <c r="Q11297" t="s">
        <v>183</v>
      </c>
      <c r="R11297" t="b">
        <v>0</v>
      </c>
      <c r="S11297">
        <v>42</v>
      </c>
      <c r="T11297">
        <v>6</v>
      </c>
    </row>
    <row r="11298" spans="1:22" x14ac:dyDescent="0.2">
      <c r="A11298" s="1">
        <v>41987</v>
      </c>
      <c r="B11298">
        <v>2014</v>
      </c>
      <c r="C11298">
        <f>_xlfn.MAXIFS(Table1[ScheduleWeekWritten],Table1[ScheduleSeason],Table1[[#This Row],[ScheduleSeason]])</f>
        <v>17</v>
      </c>
      <c r="D11298">
        <v>15</v>
      </c>
      <c r="E11298" cm="1">
        <f t="array" ref="E11298">_xlfn.XLOOKUP(Table1[[#This Row],[ScheduleWeekWritten]],Table3[Game],100+Table3[Increase],Table1[[#This Row],[ScheduleWeekWritten]])</f>
        <v>15</v>
      </c>
      <c r="F11298" t="b">
        <v>0</v>
      </c>
      <c r="G11298" t="s">
        <v>27</v>
      </c>
      <c r="H11298">
        <v>10</v>
      </c>
      <c r="I11298">
        <v>22</v>
      </c>
      <c r="J11298" t="s">
        <v>24</v>
      </c>
      <c r="K11298" t="s">
        <v>88</v>
      </c>
      <c r="L11298" t="str">
        <f>_xlfn.XLOOKUP(Table1[[#This Row],[TeamFavoriteID]],Table2[team_id],Table2[team_name],_xlfn.XLOOKUP(Table1[[#This Row],[TeamFavoriteID]],Table2[team_id_pfr],Table2[team_name],"Even"))</f>
        <v>Denver Broncos</v>
      </c>
      <c r="M11298">
        <v>-4</v>
      </c>
      <c r="N11298">
        <f>IF(Table1[[#This Row],[TeamFavorite]]=Table1[[#This Row],[TeamHome]],Table1[[#This Row],[ScoreAway]]-Table1[[#This Row],[ScoreHome]],Table1[[#This Row],[ScoreHome]]-Table1[[#This Row],[ScoreAway]])</f>
        <v>-12</v>
      </c>
      <c r="O11298">
        <f>IF(Table1[[#This Row],[SpreadActual]]&lt;Table1[[#This Row],[SpreadFavorite]],1,0)</f>
        <v>1</v>
      </c>
      <c r="P11298">
        <v>49.5</v>
      </c>
      <c r="Q11298" t="s">
        <v>94</v>
      </c>
      <c r="R11298" t="b">
        <v>0</v>
      </c>
      <c r="S11298">
        <v>62</v>
      </c>
      <c r="T11298">
        <v>5</v>
      </c>
    </row>
    <row r="11299" spans="1:22" x14ac:dyDescent="0.2">
      <c r="A11299" s="1">
        <v>41987</v>
      </c>
      <c r="B11299">
        <v>2014</v>
      </c>
      <c r="C11299">
        <f>_xlfn.MAXIFS(Table1[ScheduleWeekWritten],Table1[ScheduleSeason],Table1[[#This Row],[ScheduleSeason]])</f>
        <v>17</v>
      </c>
      <c r="D11299">
        <v>15</v>
      </c>
      <c r="E11299" cm="1">
        <f t="array" ref="E11299">_xlfn.XLOOKUP(Table1[[#This Row],[ScheduleWeekWritten]],Table3[Game],100+Table3[Increase],Table1[[#This Row],[ScheduleWeekWritten]])</f>
        <v>15</v>
      </c>
      <c r="F11299" t="b">
        <v>0</v>
      </c>
      <c r="G11299" t="s">
        <v>128</v>
      </c>
      <c r="H11299">
        <v>17</v>
      </c>
      <c r="I11299">
        <v>7</v>
      </c>
      <c r="J11299" t="s">
        <v>53</v>
      </c>
      <c r="K11299" t="s">
        <v>132</v>
      </c>
      <c r="L11299" t="str">
        <f>_xlfn.XLOOKUP(Table1[[#This Row],[TeamFavoriteID]],Table2[team_id],Table2[team_name],_xlfn.XLOOKUP(Table1[[#This Row],[TeamFavoriteID]],Table2[team_id_pfr],Table2[team_name],"Even"))</f>
        <v>Seattle Seahawks</v>
      </c>
      <c r="M11299">
        <v>-10</v>
      </c>
      <c r="N11299">
        <f>IF(Table1[[#This Row],[TeamFavorite]]=Table1[[#This Row],[TeamHome]],Table1[[#This Row],[ScoreAway]]-Table1[[#This Row],[ScoreHome]],Table1[[#This Row],[ScoreHome]]-Table1[[#This Row],[ScoreAway]])</f>
        <v>-10</v>
      </c>
      <c r="O11299">
        <f>IF(Table1[[#This Row],[SpreadActual]]&lt;Table1[[#This Row],[SpreadFavorite]],1,0)</f>
        <v>0</v>
      </c>
      <c r="P11299">
        <v>38.5</v>
      </c>
      <c r="Q11299" t="s">
        <v>180</v>
      </c>
      <c r="R11299" t="b">
        <v>0</v>
      </c>
      <c r="S11299">
        <v>49</v>
      </c>
      <c r="T11299">
        <v>2</v>
      </c>
    </row>
    <row r="11300" spans="1:22" x14ac:dyDescent="0.2">
      <c r="A11300" s="1">
        <v>41987</v>
      </c>
      <c r="B11300">
        <v>2014</v>
      </c>
      <c r="C11300">
        <f>_xlfn.MAXIFS(Table1[ScheduleWeekWritten],Table1[ScheduleSeason],Table1[[#This Row],[ScheduleSeason]])</f>
        <v>17</v>
      </c>
      <c r="D11300">
        <v>15</v>
      </c>
      <c r="E11300" cm="1">
        <f t="array" ref="E11300">_xlfn.XLOOKUP(Table1[[#This Row],[ScheduleWeekWritten]],Table3[Game],100+Table3[Increase],Table1[[#This Row],[ScheduleWeekWritten]])</f>
        <v>15</v>
      </c>
      <c r="F11300" t="b">
        <v>0</v>
      </c>
      <c r="G11300" t="s">
        <v>171</v>
      </c>
      <c r="H11300">
        <v>11</v>
      </c>
      <c r="I11300">
        <v>16</v>
      </c>
      <c r="J11300" t="s">
        <v>31</v>
      </c>
      <c r="K11300" t="s">
        <v>32</v>
      </c>
      <c r="L11300" t="str">
        <f>_xlfn.XLOOKUP(Table1[[#This Row],[TeamFavoriteID]],Table2[team_id],Table2[team_name],_xlfn.XLOOKUP(Table1[[#This Row],[TeamFavoriteID]],Table2[team_id_pfr],Table2[team_name],"Even"))</f>
        <v>New York Jets</v>
      </c>
      <c r="M11300">
        <v>-3.5</v>
      </c>
      <c r="N11300">
        <f>IF(Table1[[#This Row],[TeamFavorite]]=Table1[[#This Row],[TeamHome]],Table1[[#This Row],[ScoreAway]]-Table1[[#This Row],[ScoreHome]],Table1[[#This Row],[ScoreHome]]-Table1[[#This Row],[ScoreAway]])</f>
        <v>-5</v>
      </c>
      <c r="O11300">
        <f>IF(Table1[[#This Row],[SpreadActual]]&lt;Table1[[#This Row],[SpreadFavorite]],1,0)</f>
        <v>1</v>
      </c>
      <c r="P11300">
        <v>41.5</v>
      </c>
      <c r="Q11300" t="s">
        <v>172</v>
      </c>
      <c r="R11300" t="b">
        <v>0</v>
      </c>
      <c r="S11300">
        <v>49</v>
      </c>
      <c r="T11300">
        <v>1</v>
      </c>
    </row>
    <row r="11301" spans="1:22" x14ac:dyDescent="0.2">
      <c r="A11301" s="1">
        <v>41988</v>
      </c>
      <c r="B11301">
        <v>2014</v>
      </c>
      <c r="C11301">
        <f>_xlfn.MAXIFS(Table1[ScheduleWeekWritten],Table1[ScheduleSeason],Table1[[#This Row],[ScheduleSeason]])</f>
        <v>17</v>
      </c>
      <c r="D11301">
        <v>15</v>
      </c>
      <c r="E11301" cm="1">
        <f t="array" ref="E11301">_xlfn.XLOOKUP(Table1[[#This Row],[ScheduleWeekWritten]],Table3[Game],100+Table3[Increase],Table1[[#This Row],[ScheduleWeekWritten]])</f>
        <v>15</v>
      </c>
      <c r="F11301" t="b">
        <v>0</v>
      </c>
      <c r="G11301" t="s">
        <v>46</v>
      </c>
      <c r="H11301">
        <v>15</v>
      </c>
      <c r="I11301">
        <v>31</v>
      </c>
      <c r="J11301" t="s">
        <v>95</v>
      </c>
      <c r="K11301" t="s">
        <v>98</v>
      </c>
      <c r="L11301" t="str">
        <f>_xlfn.XLOOKUP(Table1[[#This Row],[TeamFavoriteID]],Table2[team_id],Table2[team_name],_xlfn.XLOOKUP(Table1[[#This Row],[TeamFavoriteID]],Table2[team_id_pfr],Table2[team_name],"Even"))</f>
        <v>New Orleans Saints</v>
      </c>
      <c r="M11301">
        <v>-3</v>
      </c>
      <c r="N11301">
        <f>IF(Table1[[#This Row],[TeamFavorite]]=Table1[[#This Row],[TeamHome]],Table1[[#This Row],[ScoreAway]]-Table1[[#This Row],[ScoreHome]],Table1[[#This Row],[ScoreHome]]-Table1[[#This Row],[ScoreAway]])</f>
        <v>-16</v>
      </c>
      <c r="O11301">
        <f>IF(Table1[[#This Row],[SpreadActual]]&lt;Table1[[#This Row],[SpreadFavorite]],1,0)</f>
        <v>1</v>
      </c>
      <c r="P11301">
        <v>53.5</v>
      </c>
      <c r="Q11301" t="s">
        <v>114</v>
      </c>
      <c r="R11301" t="b">
        <v>0</v>
      </c>
      <c r="S11301">
        <v>42</v>
      </c>
      <c r="T11301">
        <v>6</v>
      </c>
    </row>
    <row r="11302" spans="1:22" x14ac:dyDescent="0.2">
      <c r="A11302" s="1">
        <v>41991</v>
      </c>
      <c r="B11302">
        <v>2014</v>
      </c>
      <c r="C11302">
        <f>_xlfn.MAXIFS(Table1[ScheduleWeekWritten],Table1[ScheduleSeason],Table1[[#This Row],[ScheduleSeason]])</f>
        <v>17</v>
      </c>
      <c r="D11302">
        <v>16</v>
      </c>
      <c r="E11302" cm="1">
        <f t="array" ref="E11302">_xlfn.XLOOKUP(Table1[[#This Row],[ScheduleWeekWritten]],Table3[Game],100+Table3[Increase],Table1[[#This Row],[ScheduleWeekWritten]])</f>
        <v>16</v>
      </c>
      <c r="F11302" t="b">
        <v>0</v>
      </c>
      <c r="G11302" t="s">
        <v>154</v>
      </c>
      <c r="H11302">
        <v>21</v>
      </c>
      <c r="I11302">
        <v>13</v>
      </c>
      <c r="J11302" t="s">
        <v>171</v>
      </c>
      <c r="K11302" t="s">
        <v>161</v>
      </c>
      <c r="L11302" t="str">
        <f>_xlfn.XLOOKUP(Table1[[#This Row],[TeamFavoriteID]],Table2[team_id],Table2[team_name],_xlfn.XLOOKUP(Table1[[#This Row],[TeamFavoriteID]],Table2[team_id_pfr],Table2[team_name],"Even"))</f>
        <v>Jacksonville Jaguars</v>
      </c>
      <c r="M11302">
        <v>-4</v>
      </c>
      <c r="N11302">
        <f>IF(Table1[[#This Row],[TeamFavorite]]=Table1[[#This Row],[TeamHome]],Table1[[#This Row],[ScoreAway]]-Table1[[#This Row],[ScoreHome]],Table1[[#This Row],[ScoreHome]]-Table1[[#This Row],[ScoreAway]])</f>
        <v>-8</v>
      </c>
      <c r="O11302">
        <f>IF(Table1[[#This Row],[SpreadActual]]&lt;Table1[[#This Row],[SpreadFavorite]],1,0)</f>
        <v>1</v>
      </c>
      <c r="P11302">
        <v>39</v>
      </c>
      <c r="Q11302" t="s">
        <v>155</v>
      </c>
      <c r="R11302" t="b">
        <v>0</v>
      </c>
      <c r="S11302">
        <v>54</v>
      </c>
      <c r="T11302">
        <v>3</v>
      </c>
    </row>
    <row r="11303" spans="1:22" x14ac:dyDescent="0.2">
      <c r="A11303" s="1">
        <v>41993</v>
      </c>
      <c r="B11303">
        <v>2014</v>
      </c>
      <c r="C11303">
        <f>_xlfn.MAXIFS(Table1[ScheduleWeekWritten],Table1[ScheduleSeason],Table1[[#This Row],[ScheduleSeason]])</f>
        <v>17</v>
      </c>
      <c r="D11303">
        <v>16</v>
      </c>
      <c r="E11303" cm="1">
        <f t="array" ref="E11303">_xlfn.XLOOKUP(Table1[[#This Row],[ScheduleWeekWritten]],Table3[Game],100+Table3[Increase],Table1[[#This Row],[ScheduleWeekWritten]])</f>
        <v>16</v>
      </c>
      <c r="F11303" t="b">
        <v>0</v>
      </c>
      <c r="G11303" t="s">
        <v>53</v>
      </c>
      <c r="H11303">
        <v>35</v>
      </c>
      <c r="I11303">
        <v>38</v>
      </c>
      <c r="J11303" t="s">
        <v>27</v>
      </c>
      <c r="K11303" t="s">
        <v>87</v>
      </c>
      <c r="L11303" t="str">
        <f>_xlfn.XLOOKUP(Table1[[#This Row],[TeamFavoriteID]],Table2[team_id],Table2[team_name],_xlfn.XLOOKUP(Table1[[#This Row],[TeamFavoriteID]],Table2[team_id_pfr],Table2[team_name],"Even"))</f>
        <v>San Francisco 49ers</v>
      </c>
      <c r="M11303">
        <v>-2</v>
      </c>
      <c r="N11303">
        <f>IF(Table1[[#This Row],[TeamFavorite]]=Table1[[#This Row],[TeamHome]],Table1[[#This Row],[ScoreAway]]-Table1[[#This Row],[ScoreHome]],Table1[[#This Row],[ScoreHome]]-Table1[[#This Row],[ScoreAway]])</f>
        <v>3</v>
      </c>
      <c r="O11303">
        <f>IF(Table1[[#This Row],[SpreadActual]]&lt;Table1[[#This Row],[SpreadFavorite]],1,0)</f>
        <v>0</v>
      </c>
      <c r="P11303">
        <v>40.5</v>
      </c>
      <c r="Q11303" t="s">
        <v>203</v>
      </c>
      <c r="R11303" t="b">
        <v>0</v>
      </c>
      <c r="S11303">
        <v>58</v>
      </c>
      <c r="T11303">
        <v>1</v>
      </c>
    </row>
    <row r="11304" spans="1:22" x14ac:dyDescent="0.2">
      <c r="A11304" s="1">
        <v>41993</v>
      </c>
      <c r="B11304">
        <v>2014</v>
      </c>
      <c r="C11304">
        <f>_xlfn.MAXIFS(Table1[ScheduleWeekWritten],Table1[ScheduleSeason],Table1[[#This Row],[ScheduleSeason]])</f>
        <v>17</v>
      </c>
      <c r="D11304">
        <v>16</v>
      </c>
      <c r="E11304" cm="1">
        <f t="array" ref="E11304">_xlfn.XLOOKUP(Table1[[#This Row],[ScheduleWeekWritten]],Table3[Game],100+Table3[Increase],Table1[[#This Row],[ScheduleWeekWritten]])</f>
        <v>16</v>
      </c>
      <c r="F11304" t="b">
        <v>0</v>
      </c>
      <c r="G11304" t="s">
        <v>61</v>
      </c>
      <c r="H11304">
        <v>27</v>
      </c>
      <c r="I11304">
        <v>24</v>
      </c>
      <c r="J11304" t="s">
        <v>58</v>
      </c>
      <c r="K11304" t="s">
        <v>77</v>
      </c>
      <c r="L11304" t="str">
        <f>_xlfn.XLOOKUP(Table1[[#This Row],[TeamFavoriteID]],Table2[team_id],Table2[team_name],_xlfn.XLOOKUP(Table1[[#This Row],[TeamFavoriteID]],Table2[team_id_pfr],Table2[team_name],"Even"))</f>
        <v>Philadelphia Eagles</v>
      </c>
      <c r="M11304">
        <v>-7</v>
      </c>
      <c r="N11304">
        <f>IF(Table1[[#This Row],[TeamFavorite]]=Table1[[#This Row],[TeamHome]],Table1[[#This Row],[ScoreAway]]-Table1[[#This Row],[ScoreHome]],Table1[[#This Row],[ScoreHome]]-Table1[[#This Row],[ScoreAway]])</f>
        <v>3</v>
      </c>
      <c r="O11304">
        <f>IF(Table1[[#This Row],[SpreadActual]]&lt;Table1[[#This Row],[SpreadFavorite]],1,0)</f>
        <v>0</v>
      </c>
      <c r="P11304">
        <v>51</v>
      </c>
      <c r="Q11304" t="s">
        <v>165</v>
      </c>
      <c r="R11304" t="b">
        <v>0</v>
      </c>
      <c r="S11304">
        <v>35</v>
      </c>
      <c r="T11304">
        <v>1</v>
      </c>
    </row>
    <row r="11305" spans="1:22" x14ac:dyDescent="0.2">
      <c r="A11305" s="1">
        <v>41994</v>
      </c>
      <c r="B11305">
        <v>2014</v>
      </c>
      <c r="C11305">
        <f>_xlfn.MAXIFS(Table1[ScheduleWeekWritten],Table1[ScheduleSeason],Table1[[#This Row],[ScheduleSeason]])</f>
        <v>17</v>
      </c>
      <c r="D11305">
        <v>16</v>
      </c>
      <c r="E11305" cm="1">
        <f t="array" ref="E11305">_xlfn.XLOOKUP(Table1[[#This Row],[ScheduleWeekWritten]],Table3[Game],100+Table3[Increase],Table1[[#This Row],[ScheduleWeekWritten]])</f>
        <v>16</v>
      </c>
      <c r="F11305" t="b">
        <v>0</v>
      </c>
      <c r="G11305" t="s">
        <v>149</v>
      </c>
      <c r="H11305">
        <v>6</v>
      </c>
      <c r="I11305">
        <v>35</v>
      </c>
      <c r="J11305" t="s">
        <v>128</v>
      </c>
      <c r="K11305" t="s">
        <v>132</v>
      </c>
      <c r="L11305" t="str">
        <f>_xlfn.XLOOKUP(Table1[[#This Row],[TeamFavoriteID]],Table2[team_id],Table2[team_name],_xlfn.XLOOKUP(Table1[[#This Row],[TeamFavoriteID]],Table2[team_id_pfr],Table2[team_name],"Even"))</f>
        <v>Seattle Seahawks</v>
      </c>
      <c r="M11305">
        <v>-9.5</v>
      </c>
      <c r="N11305">
        <f>IF(Table1[[#This Row],[TeamFavorite]]=Table1[[#This Row],[TeamHome]],Table1[[#This Row],[ScoreAway]]-Table1[[#This Row],[ScoreHome]],Table1[[#This Row],[ScoreHome]]-Table1[[#This Row],[ScoreAway]])</f>
        <v>-29</v>
      </c>
      <c r="O11305">
        <f>IF(Table1[[#This Row],[SpreadActual]]&lt;Table1[[#This Row],[SpreadFavorite]],1,0)</f>
        <v>1</v>
      </c>
      <c r="P11305">
        <v>36.5</v>
      </c>
      <c r="Q11305" t="s">
        <v>150</v>
      </c>
      <c r="R11305" t="b">
        <v>0</v>
      </c>
      <c r="S11305">
        <v>72</v>
      </c>
      <c r="T11305">
        <v>0</v>
      </c>
      <c r="V11305" t="s">
        <v>103</v>
      </c>
    </row>
    <row r="11306" spans="1:22" x14ac:dyDescent="0.2">
      <c r="A11306" s="1">
        <v>41994</v>
      </c>
      <c r="B11306">
        <v>2014</v>
      </c>
      <c r="C11306">
        <f>_xlfn.MAXIFS(Table1[ScheduleWeekWritten],Table1[ScheduleSeason],Table1[[#This Row],[ScheduleSeason]])</f>
        <v>17</v>
      </c>
      <c r="D11306">
        <v>16</v>
      </c>
      <c r="E11306" cm="1">
        <f t="array" ref="E11306">_xlfn.XLOOKUP(Table1[[#This Row],[ScheduleWeekWritten]],Table3[Game],100+Table3[Increase],Table1[[#This Row],[ScheduleWeekWritten]])</f>
        <v>16</v>
      </c>
      <c r="F11306" t="b">
        <v>0</v>
      </c>
      <c r="G11306" t="s">
        <v>152</v>
      </c>
      <c r="H11306">
        <v>17</v>
      </c>
      <c r="I11306">
        <v>13</v>
      </c>
      <c r="J11306" t="s">
        <v>62</v>
      </c>
      <c r="K11306" t="s">
        <v>162</v>
      </c>
      <c r="L11306" t="str">
        <f>_xlfn.XLOOKUP(Table1[[#This Row],[TeamFavoriteID]],Table2[team_id],Table2[team_name],_xlfn.XLOOKUP(Table1[[#This Row],[TeamFavoriteID]],Table2[team_id_pfr],Table2[team_name],"Even"))</f>
        <v>Carolina Panthers</v>
      </c>
      <c r="M11306">
        <v>-6</v>
      </c>
      <c r="N11306">
        <f>IF(Table1[[#This Row],[TeamFavorite]]=Table1[[#This Row],[TeamHome]],Table1[[#This Row],[ScoreAway]]-Table1[[#This Row],[ScoreHome]],Table1[[#This Row],[ScoreHome]]-Table1[[#This Row],[ScoreAway]])</f>
        <v>-4</v>
      </c>
      <c r="O11306">
        <f>IF(Table1[[#This Row],[SpreadActual]]&lt;Table1[[#This Row],[SpreadFavorite]],1,0)</f>
        <v>0</v>
      </c>
      <c r="P11306">
        <v>40</v>
      </c>
      <c r="Q11306" t="s">
        <v>160</v>
      </c>
      <c r="R11306" t="b">
        <v>0</v>
      </c>
      <c r="S11306">
        <v>50</v>
      </c>
      <c r="T11306">
        <v>4</v>
      </c>
    </row>
    <row r="11307" spans="1:22" x14ac:dyDescent="0.2">
      <c r="A11307" s="1">
        <v>41994</v>
      </c>
      <c r="B11307">
        <v>2014</v>
      </c>
      <c r="C11307">
        <f>_xlfn.MAXIFS(Table1[ScheduleWeekWritten],Table1[ScheduleSeason],Table1[[#This Row],[ScheduleSeason]])</f>
        <v>17</v>
      </c>
      <c r="D11307">
        <v>16</v>
      </c>
      <c r="E11307" cm="1">
        <f t="array" ref="E11307">_xlfn.XLOOKUP(Table1[[#This Row],[ScheduleWeekWritten]],Table3[Game],100+Table3[Increase],Table1[[#This Row],[ScheduleWeekWritten]])</f>
        <v>16</v>
      </c>
      <c r="F11307" t="b">
        <v>0</v>
      </c>
      <c r="G11307" t="s">
        <v>46</v>
      </c>
      <c r="H11307">
        <v>14</v>
      </c>
      <c r="I11307">
        <v>20</v>
      </c>
      <c r="J11307" t="s">
        <v>45</v>
      </c>
      <c r="K11307" t="s">
        <v>79</v>
      </c>
      <c r="L11307" t="str">
        <f>_xlfn.XLOOKUP(Table1[[#This Row],[TeamFavoriteID]],Table2[team_id],Table2[team_name],_xlfn.XLOOKUP(Table1[[#This Row],[TeamFavoriteID]],Table2[team_id_pfr],Table2[team_name],"Even"))</f>
        <v>Detroit Lions</v>
      </c>
      <c r="M11307">
        <v>-10</v>
      </c>
      <c r="N11307">
        <f>IF(Table1[[#This Row],[TeamFavorite]]=Table1[[#This Row],[TeamHome]],Table1[[#This Row],[ScoreAway]]-Table1[[#This Row],[ScoreHome]],Table1[[#This Row],[ScoreHome]]-Table1[[#This Row],[ScoreAway]])</f>
        <v>-6</v>
      </c>
      <c r="O11307">
        <f>IF(Table1[[#This Row],[SpreadActual]]&lt;Table1[[#This Row],[SpreadFavorite]],1,0)</f>
        <v>0</v>
      </c>
      <c r="P11307">
        <v>44.5</v>
      </c>
      <c r="Q11307" t="s">
        <v>114</v>
      </c>
      <c r="R11307" t="b">
        <v>0</v>
      </c>
      <c r="S11307">
        <v>36</v>
      </c>
      <c r="T11307">
        <v>7</v>
      </c>
    </row>
    <row r="11308" spans="1:22" x14ac:dyDescent="0.2">
      <c r="A11308" s="1">
        <v>41994</v>
      </c>
      <c r="B11308">
        <v>2014</v>
      </c>
      <c r="C11308">
        <f>_xlfn.MAXIFS(Table1[ScheduleWeekWritten],Table1[ScheduleSeason],Table1[[#This Row],[ScheduleSeason]])</f>
        <v>17</v>
      </c>
      <c r="D11308">
        <v>16</v>
      </c>
      <c r="E11308" cm="1">
        <f t="array" ref="E11308">_xlfn.XLOOKUP(Table1[[#This Row],[ScheduleWeekWritten]],Table3[Game],100+Table3[Increase],Table1[[#This Row],[ScheduleWeekWritten]])</f>
        <v>16</v>
      </c>
      <c r="F11308" t="b">
        <v>0</v>
      </c>
      <c r="G11308" t="s">
        <v>67</v>
      </c>
      <c r="H11308">
        <v>42</v>
      </c>
      <c r="I11308">
        <v>7</v>
      </c>
      <c r="J11308" t="s">
        <v>140</v>
      </c>
      <c r="K11308" t="s">
        <v>68</v>
      </c>
      <c r="L11308" t="str">
        <f>_xlfn.XLOOKUP(Table1[[#This Row],[TeamFavoriteID]],Table2[team_id],Table2[team_name],_xlfn.XLOOKUP(Table1[[#This Row],[TeamFavoriteID]],Table2[team_id_pfr],Table2[team_name],"Even"))</f>
        <v>Dallas Cowboys</v>
      </c>
      <c r="M11308">
        <v>-3.5</v>
      </c>
      <c r="N11308">
        <f>IF(Table1[[#This Row],[TeamFavorite]]=Table1[[#This Row],[TeamHome]],Table1[[#This Row],[ScoreAway]]-Table1[[#This Row],[ScoreHome]],Table1[[#This Row],[ScoreHome]]-Table1[[#This Row],[ScoreAway]])</f>
        <v>-35</v>
      </c>
      <c r="O11308">
        <f>IF(Table1[[#This Row],[SpreadActual]]&lt;Table1[[#This Row],[SpreadFavorite]],1,0)</f>
        <v>1</v>
      </c>
      <c r="P11308">
        <v>53.5</v>
      </c>
      <c r="Q11308" t="s">
        <v>192</v>
      </c>
      <c r="R11308" t="b">
        <v>0</v>
      </c>
      <c r="S11308">
        <v>51</v>
      </c>
      <c r="T11308">
        <v>9</v>
      </c>
      <c r="V11308" t="s">
        <v>193</v>
      </c>
    </row>
    <row r="11309" spans="1:22" x14ac:dyDescent="0.2">
      <c r="A11309" s="1">
        <v>41994</v>
      </c>
      <c r="B11309">
        <v>2014</v>
      </c>
      <c r="C11309">
        <f>_xlfn.MAXIFS(Table1[ScheduleWeekWritten],Table1[ScheduleSeason],Table1[[#This Row],[ScheduleSeason]])</f>
        <v>17</v>
      </c>
      <c r="D11309">
        <v>16</v>
      </c>
      <c r="E11309" cm="1">
        <f t="array" ref="E11309">_xlfn.XLOOKUP(Table1[[#This Row],[ScheduleWeekWritten]],Table3[Game],100+Table3[Increase],Table1[[#This Row],[ScheduleWeekWritten]])</f>
        <v>16</v>
      </c>
      <c r="F11309" t="b">
        <v>0</v>
      </c>
      <c r="G11309" t="s">
        <v>177</v>
      </c>
      <c r="H11309">
        <v>25</v>
      </c>
      <c r="I11309">
        <v>13</v>
      </c>
      <c r="J11309" t="s">
        <v>158</v>
      </c>
      <c r="K11309" t="s">
        <v>159</v>
      </c>
      <c r="L11309" t="str">
        <f>_xlfn.XLOOKUP(Table1[[#This Row],[TeamFavoriteID]],Table2[team_id],Table2[team_name],_xlfn.XLOOKUP(Table1[[#This Row],[TeamFavoriteID]],Table2[team_id_pfr],Table2[team_name],"Even"))</f>
        <v>Baltimore Ravens</v>
      </c>
      <c r="M11309">
        <v>-6</v>
      </c>
      <c r="N11309">
        <f>IF(Table1[[#This Row],[TeamFavorite]]=Table1[[#This Row],[TeamHome]],Table1[[#This Row],[ScoreAway]]-Table1[[#This Row],[ScoreHome]],Table1[[#This Row],[ScoreHome]]-Table1[[#This Row],[ScoreAway]])</f>
        <v>12</v>
      </c>
      <c r="O11309">
        <f>IF(Table1[[#This Row],[SpreadActual]]&lt;Table1[[#This Row],[SpreadFavorite]],1,0)</f>
        <v>0</v>
      </c>
      <c r="P11309">
        <v>41.5</v>
      </c>
      <c r="Q11309" t="s">
        <v>178</v>
      </c>
      <c r="R11309" t="b">
        <v>0</v>
      </c>
      <c r="S11309">
        <v>58</v>
      </c>
      <c r="T11309">
        <v>2</v>
      </c>
      <c r="V11309" t="s">
        <v>193</v>
      </c>
    </row>
    <row r="11310" spans="1:22" x14ac:dyDescent="0.2">
      <c r="A11310" s="1">
        <v>41994</v>
      </c>
      <c r="B11310">
        <v>2014</v>
      </c>
      <c r="C11310">
        <f>_xlfn.MAXIFS(Table1[ScheduleWeekWritten],Table1[ScheduleSeason],Table1[[#This Row],[ScheduleSeason]])</f>
        <v>17</v>
      </c>
      <c r="D11310">
        <v>16</v>
      </c>
      <c r="E11310" cm="1">
        <f t="array" ref="E11310">_xlfn.XLOOKUP(Table1[[#This Row],[ScheduleWeekWritten]],Table3[Game],100+Table3[Increase],Table1[[#This Row],[ScheduleWeekWritten]])</f>
        <v>16</v>
      </c>
      <c r="F11310" t="b">
        <v>0</v>
      </c>
      <c r="G11310" t="s">
        <v>19</v>
      </c>
      <c r="H11310">
        <v>37</v>
      </c>
      <c r="I11310">
        <v>35</v>
      </c>
      <c r="J11310" t="s">
        <v>54</v>
      </c>
      <c r="K11310" t="s">
        <v>91</v>
      </c>
      <c r="L11310" t="str">
        <f>_xlfn.XLOOKUP(Table1[[#This Row],[TeamFavoriteID]],Table2[team_id],Table2[team_name],_xlfn.XLOOKUP(Table1[[#This Row],[TeamFavoriteID]],Table2[team_id_pfr],Table2[team_name],"Even"))</f>
        <v>Miami Dolphins</v>
      </c>
      <c r="M11310">
        <v>-4.5</v>
      </c>
      <c r="N11310">
        <f>IF(Table1[[#This Row],[TeamFavorite]]=Table1[[#This Row],[TeamHome]],Table1[[#This Row],[ScoreAway]]-Table1[[#This Row],[ScoreHome]],Table1[[#This Row],[ScoreHome]]-Table1[[#This Row],[ScoreAway]])</f>
        <v>-2</v>
      </c>
      <c r="O11310">
        <f>IF(Table1[[#This Row],[SpreadActual]]&lt;Table1[[#This Row],[SpreadFavorite]],1,0)</f>
        <v>0</v>
      </c>
      <c r="P11310">
        <v>42.5</v>
      </c>
      <c r="Q11310" t="s">
        <v>143</v>
      </c>
      <c r="R11310" t="b">
        <v>0</v>
      </c>
      <c r="S11310">
        <v>78</v>
      </c>
      <c r="T11310">
        <v>7</v>
      </c>
    </row>
    <row r="11311" spans="1:22" x14ac:dyDescent="0.2">
      <c r="A11311" s="1">
        <v>41994</v>
      </c>
      <c r="B11311">
        <v>2014</v>
      </c>
      <c r="C11311">
        <f>_xlfn.MAXIFS(Table1[ScheduleWeekWritten],Table1[ScheduleSeason],Table1[[#This Row],[ScheduleSeason]])</f>
        <v>17</v>
      </c>
      <c r="D11311">
        <v>16</v>
      </c>
      <c r="E11311" cm="1">
        <f t="array" ref="E11311">_xlfn.XLOOKUP(Table1[[#This Row],[ScheduleWeekWritten]],Table3[Game],100+Table3[Increase],Table1[[#This Row],[ScheduleWeekWritten]])</f>
        <v>16</v>
      </c>
      <c r="F11311" t="b">
        <v>0</v>
      </c>
      <c r="G11311" t="s">
        <v>95</v>
      </c>
      <c r="H11311">
        <v>14</v>
      </c>
      <c r="I11311">
        <v>30</v>
      </c>
      <c r="J11311" t="s">
        <v>38</v>
      </c>
      <c r="K11311" t="s">
        <v>98</v>
      </c>
      <c r="L11311" t="str">
        <f>_xlfn.XLOOKUP(Table1[[#This Row],[TeamFavoriteID]],Table2[team_id],Table2[team_name],_xlfn.XLOOKUP(Table1[[#This Row],[TeamFavoriteID]],Table2[team_id_pfr],Table2[team_name],"Even"))</f>
        <v>New Orleans Saints</v>
      </c>
      <c r="M11311">
        <v>-6</v>
      </c>
      <c r="N11311">
        <f>IF(Table1[[#This Row],[TeamFavorite]]=Table1[[#This Row],[TeamHome]],Table1[[#This Row],[ScoreAway]]-Table1[[#This Row],[ScoreHome]],Table1[[#This Row],[ScoreHome]]-Table1[[#This Row],[ScoreAway]])</f>
        <v>16</v>
      </c>
      <c r="O11311">
        <f>IF(Table1[[#This Row],[SpreadActual]]&lt;Table1[[#This Row],[SpreadFavorite]],1,0)</f>
        <v>0</v>
      </c>
      <c r="P11311">
        <v>56</v>
      </c>
      <c r="Q11311" t="s">
        <v>124</v>
      </c>
      <c r="R11311" t="b">
        <v>0</v>
      </c>
      <c r="S11311">
        <v>72</v>
      </c>
      <c r="T11311">
        <v>0</v>
      </c>
      <c r="V11311" t="s">
        <v>103</v>
      </c>
    </row>
    <row r="11312" spans="1:22" x14ac:dyDescent="0.2">
      <c r="A11312" s="1">
        <v>41994</v>
      </c>
      <c r="B11312">
        <v>2014</v>
      </c>
      <c r="C11312">
        <f>_xlfn.MAXIFS(Table1[ScheduleWeekWritten],Table1[ScheduleSeason],Table1[[#This Row],[ScheduleSeason]])</f>
        <v>17</v>
      </c>
      <c r="D11312">
        <v>16</v>
      </c>
      <c r="E11312" cm="1">
        <f t="array" ref="E11312">_xlfn.XLOOKUP(Table1[[#This Row],[ScheduleWeekWritten]],Table3[Game],100+Table3[Increase],Table1[[#This Row],[ScheduleWeekWritten]])</f>
        <v>16</v>
      </c>
      <c r="F11312" t="b">
        <v>0</v>
      </c>
      <c r="G11312" t="s">
        <v>31</v>
      </c>
      <c r="H11312">
        <v>16</v>
      </c>
      <c r="I11312">
        <v>17</v>
      </c>
      <c r="J11312" t="s">
        <v>115</v>
      </c>
      <c r="K11312" t="s">
        <v>70</v>
      </c>
      <c r="L11312" t="str">
        <f>_xlfn.XLOOKUP(Table1[[#This Row],[TeamFavoriteID]],Table2[team_id],Table2[team_name],_xlfn.XLOOKUP(Table1[[#This Row],[TeamFavoriteID]],Table2[team_id_pfr],Table2[team_name],"Even"))</f>
        <v>Boston Patriots</v>
      </c>
      <c r="M11312">
        <v>-10</v>
      </c>
      <c r="N11312">
        <f>IF(Table1[[#This Row],[TeamFavorite]]=Table1[[#This Row],[TeamHome]],Table1[[#This Row],[ScoreAway]]-Table1[[#This Row],[ScoreHome]],Table1[[#This Row],[ScoreHome]]-Table1[[#This Row],[ScoreAway]])</f>
        <v>-1</v>
      </c>
      <c r="O11312">
        <f>IF(Table1[[#This Row],[SpreadActual]]&lt;Table1[[#This Row],[SpreadFavorite]],1,0)</f>
        <v>0</v>
      </c>
      <c r="P11312">
        <v>47</v>
      </c>
      <c r="Q11312" t="s">
        <v>197</v>
      </c>
      <c r="R11312" t="b">
        <v>0</v>
      </c>
      <c r="S11312">
        <v>35</v>
      </c>
      <c r="T11312">
        <v>4</v>
      </c>
    </row>
    <row r="11313" spans="1:22" x14ac:dyDescent="0.2">
      <c r="A11313" s="1">
        <v>41994</v>
      </c>
      <c r="B11313">
        <v>2014</v>
      </c>
      <c r="C11313">
        <f>_xlfn.MAXIFS(Table1[ScheduleWeekWritten],Table1[ScheduleSeason],Table1[[#This Row],[ScheduleSeason]])</f>
        <v>17</v>
      </c>
      <c r="D11313">
        <v>16</v>
      </c>
      <c r="E11313" cm="1">
        <f t="array" ref="E11313">_xlfn.XLOOKUP(Table1[[#This Row],[ScheduleWeekWritten]],Table3[Game],100+Table3[Increase],Table1[[#This Row],[ScheduleWeekWritten]])</f>
        <v>16</v>
      </c>
      <c r="F11313" t="b">
        <v>0</v>
      </c>
      <c r="G11313" t="s">
        <v>20</v>
      </c>
      <c r="H11313">
        <v>26</v>
      </c>
      <c r="I11313">
        <v>24</v>
      </c>
      <c r="J11313" t="s">
        <v>28</v>
      </c>
      <c r="K11313" t="s">
        <v>43</v>
      </c>
      <c r="L11313" t="str">
        <f>_xlfn.XLOOKUP(Table1[[#This Row],[TeamFavoriteID]],Table2[team_id],Table2[team_name],_xlfn.XLOOKUP(Table1[[#This Row],[TeamFavoriteID]],Table2[team_id_pfr],Table2[team_name],"Even"))</f>
        <v>Buffalo Bills</v>
      </c>
      <c r="M11313">
        <v>-7</v>
      </c>
      <c r="N11313">
        <f>IF(Table1[[#This Row],[TeamFavorite]]=Table1[[#This Row],[TeamHome]],Table1[[#This Row],[ScoreAway]]-Table1[[#This Row],[ScoreHome]],Table1[[#This Row],[ScoreHome]]-Table1[[#This Row],[ScoreAway]])</f>
        <v>2</v>
      </c>
      <c r="O11313">
        <f>IF(Table1[[#This Row],[SpreadActual]]&lt;Table1[[#This Row],[SpreadFavorite]],1,0)</f>
        <v>0</v>
      </c>
      <c r="P11313">
        <v>41.5</v>
      </c>
      <c r="Q11313" t="s">
        <v>76</v>
      </c>
      <c r="R11313" t="b">
        <v>0</v>
      </c>
      <c r="S11313">
        <v>62</v>
      </c>
      <c r="T11313">
        <v>6</v>
      </c>
    </row>
    <row r="11314" spans="1:22" x14ac:dyDescent="0.2">
      <c r="A11314" s="1">
        <v>41994</v>
      </c>
      <c r="B11314">
        <v>2014</v>
      </c>
      <c r="C11314">
        <f>_xlfn.MAXIFS(Table1[ScheduleWeekWritten],Table1[ScheduleSeason],Table1[[#This Row],[ScheduleSeason]])</f>
        <v>17</v>
      </c>
      <c r="D11314">
        <v>16</v>
      </c>
      <c r="E11314" cm="1">
        <f t="array" ref="E11314">_xlfn.XLOOKUP(Table1[[#This Row],[ScheduleWeekWritten]],Table3[Game],100+Table3[Increase],Table1[[#This Row],[ScheduleWeekWritten]])</f>
        <v>16</v>
      </c>
      <c r="F11314" t="b">
        <v>0</v>
      </c>
      <c r="G11314" t="s">
        <v>49</v>
      </c>
      <c r="H11314">
        <v>20</v>
      </c>
      <c r="I11314">
        <v>12</v>
      </c>
      <c r="J11314" t="s">
        <v>42</v>
      </c>
      <c r="K11314" t="s">
        <v>51</v>
      </c>
      <c r="L11314" t="str">
        <f>_xlfn.XLOOKUP(Table1[[#This Row],[TeamFavoriteID]],Table2[team_id],Table2[team_name],_xlfn.XLOOKUP(Table1[[#This Row],[TeamFavoriteID]],Table2[team_id_pfr],Table2[team_name],"Even"))</f>
        <v>Pittsburgh Steelers</v>
      </c>
      <c r="M11314">
        <v>-2.5</v>
      </c>
      <c r="N11314">
        <f>IF(Table1[[#This Row],[TeamFavorite]]=Table1[[#This Row],[TeamHome]],Table1[[#This Row],[ScoreAway]]-Table1[[#This Row],[ScoreHome]],Table1[[#This Row],[ScoreHome]]-Table1[[#This Row],[ScoreAway]])</f>
        <v>-8</v>
      </c>
      <c r="O11314">
        <f>IF(Table1[[#This Row],[SpreadActual]]&lt;Table1[[#This Row],[SpreadFavorite]],1,0)</f>
        <v>1</v>
      </c>
      <c r="P11314">
        <v>49.5</v>
      </c>
      <c r="Q11314" t="s">
        <v>175</v>
      </c>
      <c r="R11314" t="b">
        <v>0</v>
      </c>
      <c r="S11314">
        <v>34</v>
      </c>
      <c r="T11314">
        <v>0</v>
      </c>
    </row>
    <row r="11315" spans="1:22" x14ac:dyDescent="0.2">
      <c r="A11315" s="1">
        <v>41994</v>
      </c>
      <c r="B11315">
        <v>2014</v>
      </c>
      <c r="C11315">
        <f>_xlfn.MAXIFS(Table1[ScheduleWeekWritten],Table1[ScheduleSeason],Table1[[#This Row],[ScheduleSeason]])</f>
        <v>17</v>
      </c>
      <c r="D11315">
        <v>16</v>
      </c>
      <c r="E11315" cm="1">
        <f t="array" ref="E11315">_xlfn.XLOOKUP(Table1[[#This Row],[ScheduleWeekWritten]],Table3[Game],100+Table3[Increase],Table1[[#This Row],[ScheduleWeekWritten]])</f>
        <v>16</v>
      </c>
      <c r="F11315" t="b">
        <v>0</v>
      </c>
      <c r="G11315" t="s">
        <v>153</v>
      </c>
      <c r="H11315">
        <v>27</v>
      </c>
      <c r="I11315">
        <v>37</v>
      </c>
      <c r="J11315" t="s">
        <v>50</v>
      </c>
      <c r="K11315" t="s">
        <v>40</v>
      </c>
      <c r="L11315" t="str">
        <f>_xlfn.XLOOKUP(Table1[[#This Row],[TeamFavoriteID]],Table2[team_id],Table2[team_name],_xlfn.XLOOKUP(Table1[[#This Row],[TeamFavoriteID]],Table2[team_id_pfr],Table2[team_name],"Even"))</f>
        <v>Los Angeles Rams</v>
      </c>
      <c r="M11315">
        <v>-7</v>
      </c>
      <c r="N11315">
        <f>IF(Table1[[#This Row],[TeamFavorite]]=Table1[[#This Row],[TeamHome]],Table1[[#This Row],[ScoreAway]]-Table1[[#This Row],[ScoreHome]],Table1[[#This Row],[ScoreHome]]-Table1[[#This Row],[ScoreAway]])</f>
        <v>-10</v>
      </c>
      <c r="O11315">
        <f>IF(Table1[[#This Row],[SpreadActual]]&lt;Table1[[#This Row],[SpreadFavorite]],1,0)</f>
        <v>1</v>
      </c>
      <c r="P11315">
        <v>43.5</v>
      </c>
      <c r="Q11315" t="s">
        <v>157</v>
      </c>
      <c r="R11315" t="b">
        <v>0</v>
      </c>
      <c r="S11315">
        <v>72</v>
      </c>
      <c r="T11315">
        <v>0</v>
      </c>
      <c r="V11315" t="s">
        <v>103</v>
      </c>
    </row>
    <row r="11316" spans="1:22" x14ac:dyDescent="0.2">
      <c r="A11316" s="1">
        <v>41994</v>
      </c>
      <c r="B11316">
        <v>2014</v>
      </c>
      <c r="C11316">
        <f>_xlfn.MAXIFS(Table1[ScheduleWeekWritten],Table1[ScheduleSeason],Table1[[#This Row],[ScheduleSeason]])</f>
        <v>17</v>
      </c>
      <c r="D11316">
        <v>16</v>
      </c>
      <c r="E11316" cm="1">
        <f t="array" ref="E11316">_xlfn.XLOOKUP(Table1[[#This Row],[ScheduleWeekWritten]],Table3[Game],100+Table3[Increase],Table1[[#This Row],[ScheduleWeekWritten]])</f>
        <v>16</v>
      </c>
      <c r="F11316" t="b">
        <v>0</v>
      </c>
      <c r="G11316" t="s">
        <v>127</v>
      </c>
      <c r="H11316">
        <v>3</v>
      </c>
      <c r="I11316">
        <v>20</v>
      </c>
      <c r="J11316" t="s">
        <v>33</v>
      </c>
      <c r="K11316" t="s">
        <v>35</v>
      </c>
      <c r="L11316" t="str">
        <f>_xlfn.XLOOKUP(Table1[[#This Row],[TeamFavoriteID]],Table2[team_id],Table2[team_name],_xlfn.XLOOKUP(Table1[[#This Row],[TeamFavoriteID]],Table2[team_id_pfr],Table2[team_name],"Even"))</f>
        <v>Green Bay Packers</v>
      </c>
      <c r="M11316">
        <v>-11.5</v>
      </c>
      <c r="N11316">
        <f>IF(Table1[[#This Row],[TeamFavorite]]=Table1[[#This Row],[TeamHome]],Table1[[#This Row],[ScoreAway]]-Table1[[#This Row],[ScoreHome]],Table1[[#This Row],[ScoreHome]]-Table1[[#This Row],[ScoreAway]])</f>
        <v>-17</v>
      </c>
      <c r="O11316">
        <f>IF(Table1[[#This Row],[SpreadActual]]&lt;Table1[[#This Row],[SpreadFavorite]],1,0)</f>
        <v>1</v>
      </c>
      <c r="P11316">
        <v>49</v>
      </c>
      <c r="Q11316" t="s">
        <v>168</v>
      </c>
      <c r="R11316" t="b">
        <v>0</v>
      </c>
      <c r="S11316">
        <v>76</v>
      </c>
      <c r="T11316">
        <v>4</v>
      </c>
    </row>
    <row r="11317" spans="1:22" x14ac:dyDescent="0.2">
      <c r="A11317" s="1">
        <v>41995</v>
      </c>
      <c r="B11317">
        <v>2014</v>
      </c>
      <c r="C11317">
        <f>_xlfn.MAXIFS(Table1[ScheduleWeekWritten],Table1[ScheduleSeason],Table1[[#This Row],[ScheduleSeason]])</f>
        <v>17</v>
      </c>
      <c r="D11317">
        <v>16</v>
      </c>
      <c r="E11317" cm="1">
        <f t="array" ref="E11317">_xlfn.XLOOKUP(Table1[[#This Row],[ScheduleWeekWritten]],Table3[Game],100+Table3[Increase],Table1[[#This Row],[ScheduleWeekWritten]])</f>
        <v>16</v>
      </c>
      <c r="F11317" t="b">
        <v>0</v>
      </c>
      <c r="G11317" t="s">
        <v>101</v>
      </c>
      <c r="H11317">
        <v>37</v>
      </c>
      <c r="I11317">
        <v>28</v>
      </c>
      <c r="J11317" t="s">
        <v>24</v>
      </c>
      <c r="K11317" t="s">
        <v>88</v>
      </c>
      <c r="L11317" t="str">
        <f>_xlfn.XLOOKUP(Table1[[#This Row],[TeamFavoriteID]],Table2[team_id],Table2[team_name],_xlfn.XLOOKUP(Table1[[#This Row],[TeamFavoriteID]],Table2[team_id_pfr],Table2[team_name],"Even"))</f>
        <v>Denver Broncos</v>
      </c>
      <c r="M11317">
        <v>-3.5</v>
      </c>
      <c r="N11317">
        <f>IF(Table1[[#This Row],[TeamFavorite]]=Table1[[#This Row],[TeamHome]],Table1[[#This Row],[ScoreAway]]-Table1[[#This Row],[ScoreHome]],Table1[[#This Row],[ScoreHome]]-Table1[[#This Row],[ScoreAway]])</f>
        <v>9</v>
      </c>
      <c r="O11317">
        <f>IF(Table1[[#This Row],[SpreadActual]]&lt;Table1[[#This Row],[SpreadFavorite]],1,0)</f>
        <v>0</v>
      </c>
      <c r="P11317">
        <v>47.5</v>
      </c>
      <c r="Q11317" t="s">
        <v>173</v>
      </c>
      <c r="R11317" t="b">
        <v>0</v>
      </c>
      <c r="S11317">
        <v>46</v>
      </c>
      <c r="T11317">
        <v>7</v>
      </c>
    </row>
    <row r="11318" spans="1:22" x14ac:dyDescent="0.2">
      <c r="A11318" s="1">
        <v>42001</v>
      </c>
      <c r="B11318">
        <v>2014</v>
      </c>
      <c r="C11318">
        <f>_xlfn.MAXIFS(Table1[ScheduleWeekWritten],Table1[ScheduleSeason],Table1[[#This Row],[ScheduleSeason]])</f>
        <v>17</v>
      </c>
      <c r="D11318">
        <v>17</v>
      </c>
      <c r="E11318" cm="1">
        <f t="array" ref="E11318">_xlfn.XLOOKUP(Table1[[#This Row],[ScheduleWeekWritten]],Table3[Game],100+Table3[Increase],Table1[[#This Row],[ScheduleWeekWritten]])</f>
        <v>17</v>
      </c>
      <c r="F11318" t="b">
        <v>0</v>
      </c>
      <c r="G11318" t="s">
        <v>38</v>
      </c>
      <c r="H11318">
        <v>3</v>
      </c>
      <c r="I11318">
        <v>34</v>
      </c>
      <c r="J11318" t="s">
        <v>152</v>
      </c>
      <c r="K11318" t="s">
        <v>109</v>
      </c>
      <c r="L11318" t="str">
        <f>_xlfn.XLOOKUP(Table1[[#This Row],[TeamFavoriteID]],Table2[team_id],Table2[team_name],_xlfn.XLOOKUP(Table1[[#This Row],[TeamFavoriteID]],Table2[team_id_pfr],Table2[team_name],"Even"))</f>
        <v>Atlanta Falcons</v>
      </c>
      <c r="M11318">
        <v>-2.5</v>
      </c>
      <c r="N11318">
        <f>IF(Table1[[#This Row],[TeamFavorite]]=Table1[[#This Row],[TeamHome]],Table1[[#This Row],[ScoreAway]]-Table1[[#This Row],[ScoreHome]],Table1[[#This Row],[ScoreHome]]-Table1[[#This Row],[ScoreAway]])</f>
        <v>31</v>
      </c>
      <c r="O11318">
        <f>IF(Table1[[#This Row],[SpreadActual]]&lt;Table1[[#This Row],[SpreadFavorite]],1,0)</f>
        <v>0</v>
      </c>
      <c r="P11318">
        <v>48</v>
      </c>
      <c r="Q11318" t="s">
        <v>148</v>
      </c>
      <c r="R11318" t="b">
        <v>0</v>
      </c>
      <c r="S11318">
        <v>72</v>
      </c>
      <c r="T11318">
        <v>0</v>
      </c>
      <c r="V11318" t="s">
        <v>103</v>
      </c>
    </row>
    <row r="11319" spans="1:22" x14ac:dyDescent="0.2">
      <c r="A11319" s="1">
        <v>42001</v>
      </c>
      <c r="B11319">
        <v>2014</v>
      </c>
      <c r="C11319">
        <f>_xlfn.MAXIFS(Table1[ScheduleWeekWritten],Table1[ScheduleSeason],Table1[[#This Row],[ScheduleSeason]])</f>
        <v>17</v>
      </c>
      <c r="D11319">
        <v>17</v>
      </c>
      <c r="E11319" cm="1">
        <f t="array" ref="E11319">_xlfn.XLOOKUP(Table1[[#This Row],[ScheduleWeekWritten]],Table3[Game],100+Table3[Increase],Table1[[#This Row],[ScheduleWeekWritten]])</f>
        <v>17</v>
      </c>
      <c r="F11319" t="b">
        <v>0</v>
      </c>
      <c r="G11319" t="s">
        <v>158</v>
      </c>
      <c r="H11319">
        <v>20</v>
      </c>
      <c r="I11319">
        <v>10</v>
      </c>
      <c r="J11319" t="s">
        <v>62</v>
      </c>
      <c r="K11319" t="s">
        <v>159</v>
      </c>
      <c r="L11319" t="str">
        <f>_xlfn.XLOOKUP(Table1[[#This Row],[TeamFavoriteID]],Table2[team_id],Table2[team_name],_xlfn.XLOOKUP(Table1[[#This Row],[TeamFavoriteID]],Table2[team_id_pfr],Table2[team_name],"Even"))</f>
        <v>Baltimore Ravens</v>
      </c>
      <c r="M11319">
        <v>-14</v>
      </c>
      <c r="N11319">
        <f>IF(Table1[[#This Row],[TeamFavorite]]=Table1[[#This Row],[TeamHome]],Table1[[#This Row],[ScoreAway]]-Table1[[#This Row],[ScoreHome]],Table1[[#This Row],[ScoreHome]]-Table1[[#This Row],[ScoreAway]])</f>
        <v>-10</v>
      </c>
      <c r="O11319">
        <f>IF(Table1[[#This Row],[SpreadActual]]&lt;Table1[[#This Row],[SpreadFavorite]],1,0)</f>
        <v>0</v>
      </c>
      <c r="P11319">
        <v>40</v>
      </c>
      <c r="Q11319" t="s">
        <v>166</v>
      </c>
      <c r="R11319" t="b">
        <v>0</v>
      </c>
      <c r="S11319">
        <v>56</v>
      </c>
      <c r="T11319">
        <v>3</v>
      </c>
    </row>
    <row r="11320" spans="1:22" x14ac:dyDescent="0.2">
      <c r="A11320" s="1">
        <v>42001</v>
      </c>
      <c r="B11320">
        <v>2014</v>
      </c>
      <c r="C11320">
        <f>_xlfn.MAXIFS(Table1[ScheduleWeekWritten],Table1[ScheduleSeason],Table1[[#This Row],[ScheduleSeason]])</f>
        <v>17</v>
      </c>
      <c r="D11320">
        <v>17</v>
      </c>
      <c r="E11320" cm="1">
        <f t="array" ref="E11320">_xlfn.XLOOKUP(Table1[[#This Row],[ScheduleWeekWritten]],Table3[Game],100+Table3[Increase],Table1[[#This Row],[ScheduleWeekWritten]])</f>
        <v>17</v>
      </c>
      <c r="F11320" t="b">
        <v>0</v>
      </c>
      <c r="G11320" t="s">
        <v>24</v>
      </c>
      <c r="H11320">
        <v>47</v>
      </c>
      <c r="I11320">
        <v>14</v>
      </c>
      <c r="J11320" t="s">
        <v>20</v>
      </c>
      <c r="K11320" t="s">
        <v>88</v>
      </c>
      <c r="L11320" t="str">
        <f>_xlfn.XLOOKUP(Table1[[#This Row],[TeamFavoriteID]],Table2[team_id],Table2[team_name],_xlfn.XLOOKUP(Table1[[#This Row],[TeamFavoriteID]],Table2[team_id_pfr],Table2[team_name],"Even"))</f>
        <v>Denver Broncos</v>
      </c>
      <c r="M11320">
        <v>-16.5</v>
      </c>
      <c r="N11320">
        <f>IF(Table1[[#This Row],[TeamFavorite]]=Table1[[#This Row],[TeamHome]],Table1[[#This Row],[ScoreAway]]-Table1[[#This Row],[ScoreHome]],Table1[[#This Row],[ScoreHome]]-Table1[[#This Row],[ScoreAway]])</f>
        <v>-33</v>
      </c>
      <c r="O11320">
        <f>IF(Table1[[#This Row],[SpreadActual]]&lt;Table1[[#This Row],[SpreadFavorite]],1,0)</f>
        <v>1</v>
      </c>
      <c r="P11320">
        <v>48.5</v>
      </c>
      <c r="Q11320" t="s">
        <v>174</v>
      </c>
      <c r="R11320" t="b">
        <v>0</v>
      </c>
      <c r="S11320">
        <v>33</v>
      </c>
      <c r="T11320">
        <v>0</v>
      </c>
    </row>
    <row r="11321" spans="1:22" x14ac:dyDescent="0.2">
      <c r="A11321" s="1">
        <v>42001</v>
      </c>
      <c r="B11321">
        <v>2014</v>
      </c>
      <c r="C11321">
        <f>_xlfn.MAXIFS(Table1[ScheduleWeekWritten],Table1[ScheduleSeason],Table1[[#This Row],[ScheduleSeason]])</f>
        <v>17</v>
      </c>
      <c r="D11321">
        <v>17</v>
      </c>
      <c r="E11321" cm="1">
        <f t="array" ref="E11321">_xlfn.XLOOKUP(Table1[[#This Row],[ScheduleWeekWritten]],Table3[Game],100+Table3[Increase],Table1[[#This Row],[ScheduleWeekWritten]])</f>
        <v>17</v>
      </c>
      <c r="F11321" t="b">
        <v>0</v>
      </c>
      <c r="G11321" t="s">
        <v>33</v>
      </c>
      <c r="H11321">
        <v>30</v>
      </c>
      <c r="I11321">
        <v>20</v>
      </c>
      <c r="J11321" t="s">
        <v>45</v>
      </c>
      <c r="K11321" t="s">
        <v>35</v>
      </c>
      <c r="L11321" t="str">
        <f>_xlfn.XLOOKUP(Table1[[#This Row],[TeamFavoriteID]],Table2[team_id],Table2[team_name],_xlfn.XLOOKUP(Table1[[#This Row],[TeamFavoriteID]],Table2[team_id_pfr],Table2[team_name],"Even"))</f>
        <v>Green Bay Packers</v>
      </c>
      <c r="M11321">
        <v>-9</v>
      </c>
      <c r="N11321">
        <f>IF(Table1[[#This Row],[TeamFavorite]]=Table1[[#This Row],[TeamHome]],Table1[[#This Row],[ScoreAway]]-Table1[[#This Row],[ScoreHome]],Table1[[#This Row],[ScoreHome]]-Table1[[#This Row],[ScoreAway]])</f>
        <v>-10</v>
      </c>
      <c r="O11321">
        <f>IF(Table1[[#This Row],[SpreadActual]]&lt;Table1[[#This Row],[SpreadFavorite]],1,0)</f>
        <v>1</v>
      </c>
      <c r="P11321">
        <v>47</v>
      </c>
      <c r="Q11321" t="s">
        <v>82</v>
      </c>
      <c r="R11321" t="b">
        <v>0</v>
      </c>
      <c r="S11321">
        <v>25</v>
      </c>
      <c r="T11321">
        <v>6</v>
      </c>
    </row>
    <row r="11322" spans="1:22" x14ac:dyDescent="0.2">
      <c r="A11322" s="1">
        <v>42001</v>
      </c>
      <c r="B11322">
        <v>2014</v>
      </c>
      <c r="C11322">
        <f>_xlfn.MAXIFS(Table1[ScheduleWeekWritten],Table1[ScheduleSeason],Table1[[#This Row],[ScheduleSeason]])</f>
        <v>17</v>
      </c>
      <c r="D11322">
        <v>17</v>
      </c>
      <c r="E11322" cm="1">
        <f t="array" ref="E11322">_xlfn.XLOOKUP(Table1[[#This Row],[ScheduleWeekWritten]],Table3[Game],100+Table3[Increase],Table1[[#This Row],[ScheduleWeekWritten]])</f>
        <v>17</v>
      </c>
      <c r="F11322" t="b">
        <v>0</v>
      </c>
      <c r="G11322" t="s">
        <v>177</v>
      </c>
      <c r="H11322">
        <v>23</v>
      </c>
      <c r="I11322">
        <v>17</v>
      </c>
      <c r="J11322" t="s">
        <v>154</v>
      </c>
      <c r="K11322" t="s">
        <v>182</v>
      </c>
      <c r="L11322" t="str">
        <f>_xlfn.XLOOKUP(Table1[[#This Row],[TeamFavoriteID]],Table2[team_id],Table2[team_name],_xlfn.XLOOKUP(Table1[[#This Row],[TeamFavoriteID]],Table2[team_id_pfr],Table2[team_name],"Even"))</f>
        <v>Houston Texans</v>
      </c>
      <c r="M11322">
        <v>-8.5</v>
      </c>
      <c r="N11322">
        <f>IF(Table1[[#This Row],[TeamFavorite]]=Table1[[#This Row],[TeamHome]],Table1[[#This Row],[ScoreAway]]-Table1[[#This Row],[ScoreHome]],Table1[[#This Row],[ScoreHome]]-Table1[[#This Row],[ScoreAway]])</f>
        <v>-6</v>
      </c>
      <c r="O11322">
        <f>IF(Table1[[#This Row],[SpreadActual]]&lt;Table1[[#This Row],[SpreadFavorite]],1,0)</f>
        <v>0</v>
      </c>
      <c r="P11322">
        <v>38.5</v>
      </c>
      <c r="Q11322" t="s">
        <v>178</v>
      </c>
      <c r="R11322" t="b">
        <v>0</v>
      </c>
      <c r="S11322">
        <v>43</v>
      </c>
      <c r="T11322">
        <v>8</v>
      </c>
      <c r="V11322" t="s">
        <v>193</v>
      </c>
    </row>
    <row r="11323" spans="1:22" x14ac:dyDescent="0.2">
      <c r="A11323" s="1">
        <v>42001</v>
      </c>
      <c r="B11323">
        <v>2014</v>
      </c>
      <c r="C11323">
        <f>_xlfn.MAXIFS(Table1[ScheduleWeekWritten],Table1[ScheduleSeason],Table1[[#This Row],[ScheduleSeason]])</f>
        <v>17</v>
      </c>
      <c r="D11323">
        <v>17</v>
      </c>
      <c r="E11323" cm="1">
        <f t="array" ref="E11323">_xlfn.XLOOKUP(Table1[[#This Row],[ScheduleWeekWritten]],Table3[Game],100+Table3[Increase],Table1[[#This Row],[ScheduleWeekWritten]])</f>
        <v>17</v>
      </c>
      <c r="F11323" t="b">
        <v>0</v>
      </c>
      <c r="G11323" t="s">
        <v>42</v>
      </c>
      <c r="H11323">
        <v>19</v>
      </c>
      <c r="I11323">
        <v>7</v>
      </c>
      <c r="J11323" t="s">
        <v>27</v>
      </c>
      <c r="K11323" t="s">
        <v>75</v>
      </c>
      <c r="L11323" t="str">
        <f>_xlfn.XLOOKUP(Table1[[#This Row],[TeamFavoriteID]],Table2[team_id],Table2[team_name],_xlfn.XLOOKUP(Table1[[#This Row],[TeamFavoriteID]],Table2[team_id_pfr],Table2[team_name],"Even"))</f>
        <v>Kansas City Chiefs</v>
      </c>
      <c r="M11323">
        <v>-3</v>
      </c>
      <c r="N11323">
        <f>IF(Table1[[#This Row],[TeamFavorite]]=Table1[[#This Row],[TeamHome]],Table1[[#This Row],[ScoreAway]]-Table1[[#This Row],[ScoreHome]],Table1[[#This Row],[ScoreHome]]-Table1[[#This Row],[ScoreAway]])</f>
        <v>-12</v>
      </c>
      <c r="O11323">
        <f>IF(Table1[[#This Row],[SpreadActual]]&lt;Table1[[#This Row],[SpreadFavorite]],1,0)</f>
        <v>1</v>
      </c>
      <c r="P11323">
        <v>42</v>
      </c>
      <c r="Q11323" t="s">
        <v>117</v>
      </c>
      <c r="R11323" t="b">
        <v>0</v>
      </c>
      <c r="S11323">
        <v>37</v>
      </c>
      <c r="T11323">
        <v>5</v>
      </c>
    </row>
    <row r="11324" spans="1:22" x14ac:dyDescent="0.2">
      <c r="A11324" s="1">
        <v>42001</v>
      </c>
      <c r="B11324">
        <v>2014</v>
      </c>
      <c r="C11324">
        <f>_xlfn.MAXIFS(Table1[ScheduleWeekWritten],Table1[ScheduleSeason],Table1[[#This Row],[ScheduleSeason]])</f>
        <v>17</v>
      </c>
      <c r="D11324">
        <v>17</v>
      </c>
      <c r="E11324" cm="1">
        <f t="array" ref="E11324">_xlfn.XLOOKUP(Table1[[#This Row],[ScheduleWeekWritten]],Table3[Game],100+Table3[Increase],Table1[[#This Row],[ScheduleWeekWritten]])</f>
        <v>17</v>
      </c>
      <c r="F11324" t="b">
        <v>0</v>
      </c>
      <c r="G11324" t="s">
        <v>19</v>
      </c>
      <c r="H11324">
        <v>24</v>
      </c>
      <c r="I11324">
        <v>37</v>
      </c>
      <c r="J11324" t="s">
        <v>31</v>
      </c>
      <c r="K11324" t="s">
        <v>91</v>
      </c>
      <c r="L11324" t="str">
        <f>_xlfn.XLOOKUP(Table1[[#This Row],[TeamFavoriteID]],Table2[team_id],Table2[team_name],_xlfn.XLOOKUP(Table1[[#This Row],[TeamFavoriteID]],Table2[team_id_pfr],Table2[team_name],"Even"))</f>
        <v>Miami Dolphins</v>
      </c>
      <c r="M11324">
        <v>-7</v>
      </c>
      <c r="N11324">
        <f>IF(Table1[[#This Row],[TeamFavorite]]=Table1[[#This Row],[TeamHome]],Table1[[#This Row],[ScoreAway]]-Table1[[#This Row],[ScoreHome]],Table1[[#This Row],[ScoreHome]]-Table1[[#This Row],[ScoreAway]])</f>
        <v>13</v>
      </c>
      <c r="O11324">
        <f>IF(Table1[[#This Row],[SpreadActual]]&lt;Table1[[#This Row],[SpreadFavorite]],1,0)</f>
        <v>0</v>
      </c>
      <c r="P11324">
        <v>41</v>
      </c>
      <c r="Q11324" t="s">
        <v>143</v>
      </c>
      <c r="R11324" t="b">
        <v>0</v>
      </c>
      <c r="S11324">
        <v>80</v>
      </c>
      <c r="T11324">
        <v>7</v>
      </c>
    </row>
    <row r="11325" spans="1:22" x14ac:dyDescent="0.2">
      <c r="A11325" s="1">
        <v>42001</v>
      </c>
      <c r="B11325">
        <v>2014</v>
      </c>
      <c r="C11325">
        <f>_xlfn.MAXIFS(Table1[ScheduleWeekWritten],Table1[ScheduleSeason],Table1[[#This Row],[ScheduleSeason]])</f>
        <v>17</v>
      </c>
      <c r="D11325">
        <v>17</v>
      </c>
      <c r="E11325" cm="1">
        <f t="array" ref="E11325">_xlfn.XLOOKUP(Table1[[#This Row],[ScheduleWeekWritten]],Table3[Game],100+Table3[Increase],Table1[[#This Row],[ScheduleWeekWritten]])</f>
        <v>17</v>
      </c>
      <c r="F11325" t="b">
        <v>0</v>
      </c>
      <c r="G11325" t="s">
        <v>54</v>
      </c>
      <c r="H11325">
        <v>13</v>
      </c>
      <c r="I11325">
        <v>9</v>
      </c>
      <c r="J11325" t="s">
        <v>46</v>
      </c>
      <c r="K11325" t="s">
        <v>55</v>
      </c>
      <c r="L11325" t="str">
        <f>_xlfn.XLOOKUP(Table1[[#This Row],[TeamFavoriteID]],Table2[team_id],Table2[team_name],_xlfn.XLOOKUP(Table1[[#This Row],[TeamFavoriteID]],Table2[team_id_pfr],Table2[team_name],"Even"))</f>
        <v>Minnesota Vikings</v>
      </c>
      <c r="M11325">
        <v>-7</v>
      </c>
      <c r="N11325">
        <f>IF(Table1[[#This Row],[TeamFavorite]]=Table1[[#This Row],[TeamHome]],Table1[[#This Row],[ScoreAway]]-Table1[[#This Row],[ScoreHome]],Table1[[#This Row],[ScoreHome]]-Table1[[#This Row],[ScoreAway]])</f>
        <v>-4</v>
      </c>
      <c r="O11325">
        <f>IF(Table1[[#This Row],[SpreadActual]]&lt;Table1[[#This Row],[SpreadFavorite]],1,0)</f>
        <v>0</v>
      </c>
      <c r="P11325">
        <v>47.5</v>
      </c>
      <c r="Q11325" t="s">
        <v>198</v>
      </c>
      <c r="R11325" t="b">
        <v>0</v>
      </c>
      <c r="S11325">
        <v>22</v>
      </c>
      <c r="T11325">
        <v>4</v>
      </c>
    </row>
    <row r="11326" spans="1:22" x14ac:dyDescent="0.2">
      <c r="A11326" s="1">
        <v>42001</v>
      </c>
      <c r="B11326">
        <v>2014</v>
      </c>
      <c r="C11326">
        <f>_xlfn.MAXIFS(Table1[ScheduleWeekWritten],Table1[ScheduleSeason],Table1[[#This Row],[ScheduleSeason]])</f>
        <v>17</v>
      </c>
      <c r="D11326">
        <v>17</v>
      </c>
      <c r="E11326" cm="1">
        <f t="array" ref="E11326">_xlfn.XLOOKUP(Table1[[#This Row],[ScheduleWeekWritten]],Table3[Game],100+Table3[Increase],Table1[[#This Row],[ScheduleWeekWritten]])</f>
        <v>17</v>
      </c>
      <c r="F11326" t="b">
        <v>0</v>
      </c>
      <c r="G11326" t="s">
        <v>115</v>
      </c>
      <c r="H11326">
        <v>9</v>
      </c>
      <c r="I11326">
        <v>17</v>
      </c>
      <c r="J11326" t="s">
        <v>28</v>
      </c>
      <c r="K11326" t="s">
        <v>70</v>
      </c>
      <c r="L11326" t="str">
        <f>_xlfn.XLOOKUP(Table1[[#This Row],[TeamFavoriteID]],Table2[team_id],Table2[team_name],_xlfn.XLOOKUP(Table1[[#This Row],[TeamFavoriteID]],Table2[team_id_pfr],Table2[team_name],"Even"))</f>
        <v>Boston Patriots</v>
      </c>
      <c r="M11326">
        <v>-4.5</v>
      </c>
      <c r="N11326">
        <f>IF(Table1[[#This Row],[TeamFavorite]]=Table1[[#This Row],[TeamHome]],Table1[[#This Row],[ScoreAway]]-Table1[[#This Row],[ScoreHome]],Table1[[#This Row],[ScoreHome]]-Table1[[#This Row],[ScoreAway]])</f>
        <v>-8</v>
      </c>
      <c r="O11326">
        <f>IF(Table1[[#This Row],[SpreadActual]]&lt;Table1[[#This Row],[SpreadFavorite]],1,0)</f>
        <v>1</v>
      </c>
      <c r="P11326">
        <v>43.5</v>
      </c>
      <c r="Q11326" t="s">
        <v>179</v>
      </c>
      <c r="R11326" t="b">
        <v>0</v>
      </c>
      <c r="S11326">
        <v>49</v>
      </c>
      <c r="T11326">
        <v>8</v>
      </c>
    </row>
    <row r="11327" spans="1:22" x14ac:dyDescent="0.2">
      <c r="A11327" s="1">
        <v>42001</v>
      </c>
      <c r="B11327">
        <v>2014</v>
      </c>
      <c r="C11327">
        <f>_xlfn.MAXIFS(Table1[ScheduleWeekWritten],Table1[ScheduleSeason],Table1[[#This Row],[ScheduleSeason]])</f>
        <v>17</v>
      </c>
      <c r="D11327">
        <v>17</v>
      </c>
      <c r="E11327" cm="1">
        <f t="array" ref="E11327">_xlfn.XLOOKUP(Table1[[#This Row],[ScheduleWeekWritten]],Table3[Game],100+Table3[Increase],Table1[[#This Row],[ScheduleWeekWritten]])</f>
        <v>17</v>
      </c>
      <c r="F11327" t="b">
        <v>0</v>
      </c>
      <c r="G11327" t="s">
        <v>50</v>
      </c>
      <c r="H11327">
        <v>26</v>
      </c>
      <c r="I11327">
        <v>34</v>
      </c>
      <c r="J11327" t="s">
        <v>58</v>
      </c>
      <c r="K11327" t="s">
        <v>77</v>
      </c>
      <c r="L11327" t="str">
        <f>_xlfn.XLOOKUP(Table1[[#This Row],[TeamFavoriteID]],Table2[team_id],Table2[team_name],_xlfn.XLOOKUP(Table1[[#This Row],[TeamFavoriteID]],Table2[team_id_pfr],Table2[team_name],"Even"))</f>
        <v>Philadelphia Eagles</v>
      </c>
      <c r="M11327">
        <v>-1</v>
      </c>
      <c r="N11327">
        <f>IF(Table1[[#This Row],[TeamFavorite]]=Table1[[#This Row],[TeamHome]],Table1[[#This Row],[ScoreAway]]-Table1[[#This Row],[ScoreHome]],Table1[[#This Row],[ScoreHome]]-Table1[[#This Row],[ScoreAway]])</f>
        <v>-8</v>
      </c>
      <c r="O11327">
        <f>IF(Table1[[#This Row],[SpreadActual]]&lt;Table1[[#This Row],[SpreadFavorite]],1,0)</f>
        <v>1</v>
      </c>
      <c r="P11327">
        <v>52</v>
      </c>
      <c r="Q11327" t="s">
        <v>197</v>
      </c>
      <c r="R11327" t="b">
        <v>0</v>
      </c>
      <c r="S11327">
        <v>51</v>
      </c>
      <c r="T11327">
        <v>6</v>
      </c>
    </row>
    <row r="11328" spans="1:22" x14ac:dyDescent="0.2">
      <c r="A11328" s="1">
        <v>42001</v>
      </c>
      <c r="B11328">
        <v>2014</v>
      </c>
      <c r="C11328">
        <f>_xlfn.MAXIFS(Table1[ScheduleWeekWritten],Table1[ScheduleSeason],Table1[[#This Row],[ScheduleSeason]])</f>
        <v>17</v>
      </c>
      <c r="D11328">
        <v>17</v>
      </c>
      <c r="E11328" cm="1">
        <f t="array" ref="E11328">_xlfn.XLOOKUP(Table1[[#This Row],[ScheduleWeekWritten]],Table3[Game],100+Table3[Increase],Table1[[#This Row],[ScheduleWeekWritten]])</f>
        <v>17</v>
      </c>
      <c r="F11328" t="b">
        <v>0</v>
      </c>
      <c r="G11328" t="s">
        <v>49</v>
      </c>
      <c r="H11328">
        <v>27</v>
      </c>
      <c r="I11328">
        <v>17</v>
      </c>
      <c r="J11328" t="s">
        <v>101</v>
      </c>
      <c r="K11328" t="s">
        <v>51</v>
      </c>
      <c r="L11328" t="str">
        <f>_xlfn.XLOOKUP(Table1[[#This Row],[TeamFavoriteID]],Table2[team_id],Table2[team_name],_xlfn.XLOOKUP(Table1[[#This Row],[TeamFavoriteID]],Table2[team_id_pfr],Table2[team_name],"Even"))</f>
        <v>Pittsburgh Steelers</v>
      </c>
      <c r="M11328">
        <v>-3</v>
      </c>
      <c r="N11328">
        <f>IF(Table1[[#This Row],[TeamFavorite]]=Table1[[#This Row],[TeamHome]],Table1[[#This Row],[ScoreAway]]-Table1[[#This Row],[ScoreHome]],Table1[[#This Row],[ScoreHome]]-Table1[[#This Row],[ScoreAway]])</f>
        <v>-10</v>
      </c>
      <c r="O11328">
        <f>IF(Table1[[#This Row],[SpreadActual]]&lt;Table1[[#This Row],[SpreadFavorite]],1,0)</f>
        <v>1</v>
      </c>
      <c r="P11328">
        <v>48.5</v>
      </c>
      <c r="Q11328" t="s">
        <v>175</v>
      </c>
      <c r="R11328" t="b">
        <v>0</v>
      </c>
      <c r="S11328">
        <v>35</v>
      </c>
      <c r="T11328">
        <v>1</v>
      </c>
    </row>
    <row r="11329" spans="1:22" x14ac:dyDescent="0.2">
      <c r="A11329" s="1">
        <v>42001</v>
      </c>
      <c r="B11329">
        <v>2014</v>
      </c>
      <c r="C11329">
        <f>_xlfn.MAXIFS(Table1[ScheduleWeekWritten],Table1[ScheduleSeason],Table1[[#This Row],[ScheduleSeason]])</f>
        <v>17</v>
      </c>
      <c r="D11329">
        <v>17</v>
      </c>
      <c r="E11329" cm="1">
        <f t="array" ref="E11329">_xlfn.XLOOKUP(Table1[[#This Row],[ScheduleWeekWritten]],Table3[Game],100+Table3[Increase],Table1[[#This Row],[ScheduleWeekWritten]])</f>
        <v>17</v>
      </c>
      <c r="F11329" t="b">
        <v>0</v>
      </c>
      <c r="G11329" t="s">
        <v>53</v>
      </c>
      <c r="H11329">
        <v>20</v>
      </c>
      <c r="I11329">
        <v>17</v>
      </c>
      <c r="J11329" t="s">
        <v>149</v>
      </c>
      <c r="K11329" t="s">
        <v>87</v>
      </c>
      <c r="L11329" t="str">
        <f>_xlfn.XLOOKUP(Table1[[#This Row],[TeamFavoriteID]],Table2[team_id],Table2[team_name],_xlfn.XLOOKUP(Table1[[#This Row],[TeamFavoriteID]],Table2[team_id_pfr],Table2[team_name],"Even"))</f>
        <v>San Francisco 49ers</v>
      </c>
      <c r="M11329">
        <v>-6</v>
      </c>
      <c r="N11329">
        <f>IF(Table1[[#This Row],[TeamFavorite]]=Table1[[#This Row],[TeamHome]],Table1[[#This Row],[ScoreAway]]-Table1[[#This Row],[ScoreHome]],Table1[[#This Row],[ScoreHome]]-Table1[[#This Row],[ScoreAway]])</f>
        <v>-3</v>
      </c>
      <c r="O11329">
        <f>IF(Table1[[#This Row],[SpreadActual]]&lt;Table1[[#This Row],[SpreadFavorite]],1,0)</f>
        <v>0</v>
      </c>
      <c r="P11329">
        <v>37.5</v>
      </c>
      <c r="Q11329" t="s">
        <v>203</v>
      </c>
      <c r="R11329" t="b">
        <v>0</v>
      </c>
      <c r="S11329">
        <v>56</v>
      </c>
      <c r="T11329">
        <v>5</v>
      </c>
    </row>
    <row r="11330" spans="1:22" x14ac:dyDescent="0.2">
      <c r="A11330" s="1">
        <v>42001</v>
      </c>
      <c r="B11330">
        <v>2014</v>
      </c>
      <c r="C11330">
        <f>_xlfn.MAXIFS(Table1[ScheduleWeekWritten],Table1[ScheduleSeason],Table1[[#This Row],[ScheduleSeason]])</f>
        <v>17</v>
      </c>
      <c r="D11330">
        <v>17</v>
      </c>
      <c r="E11330" cm="1">
        <f t="array" ref="E11330">_xlfn.XLOOKUP(Table1[[#This Row],[ScheduleWeekWritten]],Table3[Game],100+Table3[Increase],Table1[[#This Row],[ScheduleWeekWritten]])</f>
        <v>17</v>
      </c>
      <c r="F11330" t="b">
        <v>0</v>
      </c>
      <c r="G11330" t="s">
        <v>128</v>
      </c>
      <c r="H11330">
        <v>20</v>
      </c>
      <c r="I11330">
        <v>6</v>
      </c>
      <c r="J11330" t="s">
        <v>153</v>
      </c>
      <c r="K11330" t="s">
        <v>132</v>
      </c>
      <c r="L11330" t="str">
        <f>_xlfn.XLOOKUP(Table1[[#This Row],[TeamFavoriteID]],Table2[team_id],Table2[team_name],_xlfn.XLOOKUP(Table1[[#This Row],[TeamFavoriteID]],Table2[team_id_pfr],Table2[team_name],"Even"))</f>
        <v>Seattle Seahawks</v>
      </c>
      <c r="M11330">
        <v>-11</v>
      </c>
      <c r="N11330">
        <f>IF(Table1[[#This Row],[TeamFavorite]]=Table1[[#This Row],[TeamHome]],Table1[[#This Row],[ScoreAway]]-Table1[[#This Row],[ScoreHome]],Table1[[#This Row],[ScoreHome]]-Table1[[#This Row],[ScoreAway]])</f>
        <v>-14</v>
      </c>
      <c r="O11330">
        <f>IF(Table1[[#This Row],[SpreadActual]]&lt;Table1[[#This Row],[SpreadFavorite]],1,0)</f>
        <v>1</v>
      </c>
      <c r="P11330">
        <v>41.5</v>
      </c>
      <c r="Q11330" t="s">
        <v>180</v>
      </c>
      <c r="R11330" t="b">
        <v>0</v>
      </c>
      <c r="S11330">
        <v>43</v>
      </c>
      <c r="T11330">
        <v>1</v>
      </c>
    </row>
    <row r="11331" spans="1:22" x14ac:dyDescent="0.2">
      <c r="A11331" s="1">
        <v>42001</v>
      </c>
      <c r="B11331">
        <v>2014</v>
      </c>
      <c r="C11331">
        <f>_xlfn.MAXIFS(Table1[ScheduleWeekWritten],Table1[ScheduleSeason],Table1[[#This Row],[ScheduleSeason]])</f>
        <v>17</v>
      </c>
      <c r="D11331">
        <v>17</v>
      </c>
      <c r="E11331" cm="1">
        <f t="array" ref="E11331">_xlfn.XLOOKUP(Table1[[#This Row],[ScheduleWeekWritten]],Table3[Game],100+Table3[Increase],Table1[[#This Row],[ScheduleWeekWritten]])</f>
        <v>17</v>
      </c>
      <c r="F11331" t="b">
        <v>0</v>
      </c>
      <c r="G11331" t="s">
        <v>127</v>
      </c>
      <c r="H11331">
        <v>20</v>
      </c>
      <c r="I11331">
        <v>23</v>
      </c>
      <c r="J11331" t="s">
        <v>95</v>
      </c>
      <c r="K11331" t="s">
        <v>98</v>
      </c>
      <c r="L11331" t="str">
        <f>_xlfn.XLOOKUP(Table1[[#This Row],[TeamFavoriteID]],Table2[team_id],Table2[team_name],_xlfn.XLOOKUP(Table1[[#This Row],[TeamFavoriteID]],Table2[team_id_pfr],Table2[team_name],"Even"))</f>
        <v>New Orleans Saints</v>
      </c>
      <c r="M11331">
        <v>-6</v>
      </c>
      <c r="N11331">
        <f>IF(Table1[[#This Row],[TeamFavorite]]=Table1[[#This Row],[TeamHome]],Table1[[#This Row],[ScoreAway]]-Table1[[#This Row],[ScoreHome]],Table1[[#This Row],[ScoreHome]]-Table1[[#This Row],[ScoreAway]])</f>
        <v>-3</v>
      </c>
      <c r="O11331">
        <f>IF(Table1[[#This Row],[SpreadActual]]&lt;Table1[[#This Row],[SpreadFavorite]],1,0)</f>
        <v>0</v>
      </c>
      <c r="P11331">
        <v>46.5</v>
      </c>
      <c r="Q11331" t="s">
        <v>168</v>
      </c>
      <c r="R11331" t="b">
        <v>0</v>
      </c>
      <c r="S11331">
        <v>77</v>
      </c>
      <c r="T11331">
        <v>7</v>
      </c>
    </row>
    <row r="11332" spans="1:22" x14ac:dyDescent="0.2">
      <c r="A11332" s="1">
        <v>42001</v>
      </c>
      <c r="B11332">
        <v>2014</v>
      </c>
      <c r="C11332">
        <f>_xlfn.MAXIFS(Table1[ScheduleWeekWritten],Table1[ScheduleSeason],Table1[[#This Row],[ScheduleSeason]])</f>
        <v>17</v>
      </c>
      <c r="D11332">
        <v>17</v>
      </c>
      <c r="E11332" cm="1">
        <f t="array" ref="E11332">_xlfn.XLOOKUP(Table1[[#This Row],[ScheduleWeekWritten]],Table3[Game],100+Table3[Increase],Table1[[#This Row],[ScheduleWeekWritten]])</f>
        <v>17</v>
      </c>
      <c r="F11332" t="b">
        <v>0</v>
      </c>
      <c r="G11332" t="s">
        <v>171</v>
      </c>
      <c r="H11332">
        <v>10</v>
      </c>
      <c r="I11332">
        <v>27</v>
      </c>
      <c r="J11332" t="s">
        <v>140</v>
      </c>
      <c r="K11332" t="s">
        <v>72</v>
      </c>
      <c r="L11332" t="str">
        <f>_xlfn.XLOOKUP(Table1[[#This Row],[TeamFavoriteID]],Table2[team_id],Table2[team_name],_xlfn.XLOOKUP(Table1[[#This Row],[TeamFavoriteID]],Table2[team_id_pfr],Table2[team_name],"Even"))</f>
        <v>Baltimore Colts</v>
      </c>
      <c r="M11332">
        <v>-7.5</v>
      </c>
      <c r="N11332">
        <f>IF(Table1[[#This Row],[TeamFavorite]]=Table1[[#This Row],[TeamHome]],Table1[[#This Row],[ScoreAway]]-Table1[[#This Row],[ScoreHome]],Table1[[#This Row],[ScoreHome]]-Table1[[#This Row],[ScoreAway]])</f>
        <v>-17</v>
      </c>
      <c r="O11332">
        <f>IF(Table1[[#This Row],[SpreadActual]]&lt;Table1[[#This Row],[SpreadFavorite]],1,0)</f>
        <v>1</v>
      </c>
      <c r="P11332">
        <v>46.5</v>
      </c>
      <c r="Q11332" t="s">
        <v>172</v>
      </c>
      <c r="R11332" t="b">
        <v>0</v>
      </c>
      <c r="S11332">
        <v>41</v>
      </c>
      <c r="T11332">
        <v>5</v>
      </c>
    </row>
    <row r="11333" spans="1:22" x14ac:dyDescent="0.2">
      <c r="A11333" s="1">
        <v>42001</v>
      </c>
      <c r="B11333">
        <v>2014</v>
      </c>
      <c r="C11333">
        <f>_xlfn.MAXIFS(Table1[ScheduleWeekWritten],Table1[ScheduleSeason],Table1[[#This Row],[ScheduleSeason]])</f>
        <v>17</v>
      </c>
      <c r="D11333">
        <v>17</v>
      </c>
      <c r="E11333" cm="1">
        <f t="array" ref="E11333">_xlfn.XLOOKUP(Table1[[#This Row],[ScheduleWeekWritten]],Table3[Game],100+Table3[Increase],Table1[[#This Row],[ScheduleWeekWritten]])</f>
        <v>17</v>
      </c>
      <c r="F11333" t="b">
        <v>0</v>
      </c>
      <c r="G11333" t="s">
        <v>61</v>
      </c>
      <c r="H11333">
        <v>17</v>
      </c>
      <c r="I11333">
        <v>44</v>
      </c>
      <c r="J11333" t="s">
        <v>67</v>
      </c>
      <c r="K11333" t="s">
        <v>68</v>
      </c>
      <c r="L11333" t="str">
        <f>_xlfn.XLOOKUP(Table1[[#This Row],[TeamFavoriteID]],Table2[team_id],Table2[team_name],_xlfn.XLOOKUP(Table1[[#This Row],[TeamFavoriteID]],Table2[team_id_pfr],Table2[team_name],"Even"))</f>
        <v>Dallas Cowboys</v>
      </c>
      <c r="M11333">
        <v>-6</v>
      </c>
      <c r="N11333">
        <f>IF(Table1[[#This Row],[TeamFavorite]]=Table1[[#This Row],[TeamHome]],Table1[[#This Row],[ScoreAway]]-Table1[[#This Row],[ScoreHome]],Table1[[#This Row],[ScoreHome]]-Table1[[#This Row],[ScoreAway]])</f>
        <v>-27</v>
      </c>
      <c r="O11333">
        <f>IF(Table1[[#This Row],[SpreadActual]]&lt;Table1[[#This Row],[SpreadFavorite]],1,0)</f>
        <v>1</v>
      </c>
      <c r="P11333">
        <v>47.5</v>
      </c>
      <c r="Q11333" t="s">
        <v>165</v>
      </c>
      <c r="R11333" t="b">
        <v>0</v>
      </c>
      <c r="S11333">
        <v>57</v>
      </c>
      <c r="T11333">
        <v>4</v>
      </c>
    </row>
    <row r="11334" spans="1:22" x14ac:dyDescent="0.2">
      <c r="A11334" s="1">
        <v>42007</v>
      </c>
      <c r="B11334">
        <v>2014</v>
      </c>
      <c r="C11334">
        <f>_xlfn.MAXIFS(Table1[ScheduleWeekWritten],Table1[ScheduleSeason],Table1[[#This Row],[ScheduleSeason]])</f>
        <v>17</v>
      </c>
      <c r="D11334" t="s">
        <v>134</v>
      </c>
      <c r="E11334" cm="1">
        <f t="array" ref="E11334">_xlfn.XLOOKUP(Table1[[#This Row],[ScheduleWeekWritten]],Table3[Game],100+Table3[Increase],Table1[[#This Row],[ScheduleWeekWritten]])</f>
        <v>101</v>
      </c>
      <c r="F11334" t="b">
        <v>1</v>
      </c>
      <c r="G11334" t="s">
        <v>152</v>
      </c>
      <c r="H11334">
        <v>27</v>
      </c>
      <c r="I11334">
        <v>16</v>
      </c>
      <c r="J11334" t="s">
        <v>149</v>
      </c>
      <c r="K11334" t="s">
        <v>162</v>
      </c>
      <c r="L11334" t="str">
        <f>_xlfn.XLOOKUP(Table1[[#This Row],[TeamFavoriteID]],Table2[team_id],Table2[team_name],_xlfn.XLOOKUP(Table1[[#This Row],[TeamFavoriteID]],Table2[team_id_pfr],Table2[team_name],"Even"))</f>
        <v>Carolina Panthers</v>
      </c>
      <c r="M11334">
        <v>-5.5</v>
      </c>
      <c r="N11334">
        <f>IF(Table1[[#This Row],[TeamFavorite]]=Table1[[#This Row],[TeamHome]],Table1[[#This Row],[ScoreAway]]-Table1[[#This Row],[ScoreHome]],Table1[[#This Row],[ScoreHome]]-Table1[[#This Row],[ScoreAway]])</f>
        <v>-11</v>
      </c>
      <c r="O11334">
        <f>IF(Table1[[#This Row],[SpreadActual]]&lt;Table1[[#This Row],[SpreadFavorite]],1,0)</f>
        <v>1</v>
      </c>
      <c r="P11334">
        <v>37.5</v>
      </c>
      <c r="Q11334" t="s">
        <v>160</v>
      </c>
      <c r="R11334" t="b">
        <v>0</v>
      </c>
      <c r="S11334">
        <v>51</v>
      </c>
      <c r="T11334">
        <v>6</v>
      </c>
    </row>
    <row r="11335" spans="1:22" x14ac:dyDescent="0.2">
      <c r="A11335" s="1">
        <v>42007</v>
      </c>
      <c r="B11335">
        <v>2014</v>
      </c>
      <c r="C11335">
        <f>_xlfn.MAXIFS(Table1[ScheduleWeekWritten],Table1[ScheduleSeason],Table1[[#This Row],[ScheduleSeason]])</f>
        <v>17</v>
      </c>
      <c r="D11335" t="s">
        <v>134</v>
      </c>
      <c r="E11335" cm="1">
        <f t="array" ref="E11335">_xlfn.XLOOKUP(Table1[[#This Row],[ScheduleWeekWritten]],Table3[Game],100+Table3[Increase],Table1[[#This Row],[ScheduleWeekWritten]])</f>
        <v>101</v>
      </c>
      <c r="F11335" t="b">
        <v>1</v>
      </c>
      <c r="G11335" t="s">
        <v>49</v>
      </c>
      <c r="H11335">
        <v>17</v>
      </c>
      <c r="I11335">
        <v>30</v>
      </c>
      <c r="J11335" t="s">
        <v>158</v>
      </c>
      <c r="K11335" t="s">
        <v>51</v>
      </c>
      <c r="L11335" t="str">
        <f>_xlfn.XLOOKUP(Table1[[#This Row],[TeamFavoriteID]],Table2[team_id],Table2[team_name],_xlfn.XLOOKUP(Table1[[#This Row],[TeamFavoriteID]],Table2[team_id_pfr],Table2[team_name],"Even"))</f>
        <v>Pittsburgh Steelers</v>
      </c>
      <c r="M11335">
        <v>-3</v>
      </c>
      <c r="N11335">
        <f>IF(Table1[[#This Row],[TeamFavorite]]=Table1[[#This Row],[TeamHome]],Table1[[#This Row],[ScoreAway]]-Table1[[#This Row],[ScoreHome]],Table1[[#This Row],[ScoreHome]]-Table1[[#This Row],[ScoreAway]])</f>
        <v>13</v>
      </c>
      <c r="O11335">
        <f>IF(Table1[[#This Row],[SpreadActual]]&lt;Table1[[#This Row],[SpreadFavorite]],1,0)</f>
        <v>0</v>
      </c>
      <c r="P11335">
        <v>45</v>
      </c>
      <c r="Q11335" t="s">
        <v>175</v>
      </c>
      <c r="R11335" t="b">
        <v>0</v>
      </c>
      <c r="S11335">
        <v>48</v>
      </c>
      <c r="T11335">
        <v>10</v>
      </c>
    </row>
    <row r="11336" spans="1:22" x14ac:dyDescent="0.2">
      <c r="A11336" s="1">
        <v>42008</v>
      </c>
      <c r="B11336">
        <v>2014</v>
      </c>
      <c r="C11336">
        <f>_xlfn.MAXIFS(Table1[ScheduleWeekWritten],Table1[ScheduleSeason],Table1[[#This Row],[ScheduleSeason]])</f>
        <v>17</v>
      </c>
      <c r="D11336" t="s">
        <v>134</v>
      </c>
      <c r="E11336" cm="1">
        <f t="array" ref="E11336">_xlfn.XLOOKUP(Table1[[#This Row],[ScheduleWeekWritten]],Table3[Game],100+Table3[Increase],Table1[[#This Row],[ScheduleWeekWritten]])</f>
        <v>101</v>
      </c>
      <c r="F11336" t="b">
        <v>1</v>
      </c>
      <c r="G11336" t="s">
        <v>67</v>
      </c>
      <c r="H11336">
        <v>24</v>
      </c>
      <c r="I11336">
        <v>20</v>
      </c>
      <c r="J11336" t="s">
        <v>45</v>
      </c>
      <c r="K11336" t="s">
        <v>68</v>
      </c>
      <c r="L11336" t="str">
        <f>_xlfn.XLOOKUP(Table1[[#This Row],[TeamFavoriteID]],Table2[team_id],Table2[team_name],_xlfn.XLOOKUP(Table1[[#This Row],[TeamFavoriteID]],Table2[team_id_pfr],Table2[team_name],"Even"))</f>
        <v>Dallas Cowboys</v>
      </c>
      <c r="M11336">
        <v>-6</v>
      </c>
      <c r="N11336">
        <f>IF(Table1[[#This Row],[TeamFavorite]]=Table1[[#This Row],[TeamHome]],Table1[[#This Row],[ScoreAway]]-Table1[[#This Row],[ScoreHome]],Table1[[#This Row],[ScoreHome]]-Table1[[#This Row],[ScoreAway]])</f>
        <v>-4</v>
      </c>
      <c r="O11336">
        <f>IF(Table1[[#This Row],[SpreadActual]]&lt;Table1[[#This Row],[SpreadFavorite]],1,0)</f>
        <v>0</v>
      </c>
      <c r="P11336">
        <v>48.5</v>
      </c>
      <c r="Q11336" t="s">
        <v>192</v>
      </c>
      <c r="R11336" t="b">
        <v>0</v>
      </c>
      <c r="S11336">
        <v>72</v>
      </c>
      <c r="T11336">
        <v>0</v>
      </c>
      <c r="V11336" t="s">
        <v>103</v>
      </c>
    </row>
    <row r="11337" spans="1:22" x14ac:dyDescent="0.2">
      <c r="A11337" s="1">
        <v>42008</v>
      </c>
      <c r="B11337">
        <v>2014</v>
      </c>
      <c r="C11337">
        <f>_xlfn.MAXIFS(Table1[ScheduleWeekWritten],Table1[ScheduleSeason],Table1[[#This Row],[ScheduleSeason]])</f>
        <v>17</v>
      </c>
      <c r="D11337" t="s">
        <v>134</v>
      </c>
      <c r="E11337" cm="1">
        <f t="array" ref="E11337">_xlfn.XLOOKUP(Table1[[#This Row],[ScheduleWeekWritten]],Table3[Game],100+Table3[Increase],Table1[[#This Row],[ScheduleWeekWritten]])</f>
        <v>101</v>
      </c>
      <c r="F11337" t="b">
        <v>1</v>
      </c>
      <c r="G11337" t="s">
        <v>140</v>
      </c>
      <c r="H11337">
        <v>26</v>
      </c>
      <c r="I11337">
        <v>10</v>
      </c>
      <c r="J11337" t="s">
        <v>101</v>
      </c>
      <c r="K11337" t="s">
        <v>72</v>
      </c>
      <c r="L11337" t="str">
        <f>_xlfn.XLOOKUP(Table1[[#This Row],[TeamFavoriteID]],Table2[team_id],Table2[team_name],_xlfn.XLOOKUP(Table1[[#This Row],[TeamFavoriteID]],Table2[team_id_pfr],Table2[team_name],"Even"))</f>
        <v>Baltimore Colts</v>
      </c>
      <c r="M11337">
        <v>-3.5</v>
      </c>
      <c r="N11337">
        <f>IF(Table1[[#This Row],[TeamFavorite]]=Table1[[#This Row],[TeamHome]],Table1[[#This Row],[ScoreAway]]-Table1[[#This Row],[ScoreHome]],Table1[[#This Row],[ScoreHome]]-Table1[[#This Row],[ScoreAway]])</f>
        <v>16</v>
      </c>
      <c r="O11337">
        <f>IF(Table1[[#This Row],[SpreadActual]]&lt;Table1[[#This Row],[SpreadFavorite]],1,0)</f>
        <v>0</v>
      </c>
      <c r="P11337">
        <v>48</v>
      </c>
      <c r="Q11337" t="s">
        <v>190</v>
      </c>
      <c r="R11337" t="b">
        <v>0</v>
      </c>
      <c r="S11337">
        <v>72</v>
      </c>
      <c r="T11337">
        <v>0</v>
      </c>
      <c r="V11337" t="s">
        <v>103</v>
      </c>
    </row>
    <row r="11338" spans="1:22" x14ac:dyDescent="0.2">
      <c r="A11338" s="1">
        <v>42014</v>
      </c>
      <c r="B11338">
        <v>2014</v>
      </c>
      <c r="C11338">
        <f>_xlfn.MAXIFS(Table1[ScheduleWeekWritten],Table1[ScheduleSeason],Table1[[#This Row],[ScheduleSeason]])</f>
        <v>17</v>
      </c>
      <c r="D11338" t="s">
        <v>99</v>
      </c>
      <c r="E11338" cm="1">
        <f t="array" ref="E11338">_xlfn.XLOOKUP(Table1[[#This Row],[ScheduleWeekWritten]],Table3[Game],100+Table3[Increase],Table1[[#This Row],[ScheduleWeekWritten]])</f>
        <v>102</v>
      </c>
      <c r="F11338" t="b">
        <v>1</v>
      </c>
      <c r="G11338" t="s">
        <v>115</v>
      </c>
      <c r="H11338">
        <v>35</v>
      </c>
      <c r="I11338">
        <v>31</v>
      </c>
      <c r="J11338" t="s">
        <v>158</v>
      </c>
      <c r="K11338" t="s">
        <v>70</v>
      </c>
      <c r="L11338" t="str">
        <f>_xlfn.XLOOKUP(Table1[[#This Row],[TeamFavoriteID]],Table2[team_id],Table2[team_name],_xlfn.XLOOKUP(Table1[[#This Row],[TeamFavoriteID]],Table2[team_id_pfr],Table2[team_name],"Even"))</f>
        <v>Boston Patriots</v>
      </c>
      <c r="M11338">
        <v>-7</v>
      </c>
      <c r="N11338">
        <f>IF(Table1[[#This Row],[TeamFavorite]]=Table1[[#This Row],[TeamHome]],Table1[[#This Row],[ScoreAway]]-Table1[[#This Row],[ScoreHome]],Table1[[#This Row],[ScoreHome]]-Table1[[#This Row],[ScoreAway]])</f>
        <v>4</v>
      </c>
      <c r="O11338">
        <f>IF(Table1[[#This Row],[SpreadActual]]&lt;Table1[[#This Row],[SpreadFavorite]],1,0)</f>
        <v>0</v>
      </c>
      <c r="P11338">
        <v>47.5</v>
      </c>
      <c r="Q11338" t="s">
        <v>179</v>
      </c>
      <c r="R11338" t="b">
        <v>0</v>
      </c>
      <c r="S11338">
        <v>20</v>
      </c>
      <c r="T11338">
        <v>12</v>
      </c>
    </row>
    <row r="11339" spans="1:22" x14ac:dyDescent="0.2">
      <c r="A11339" s="1">
        <v>42014</v>
      </c>
      <c r="B11339">
        <v>2014</v>
      </c>
      <c r="C11339">
        <f>_xlfn.MAXIFS(Table1[ScheduleWeekWritten],Table1[ScheduleSeason],Table1[[#This Row],[ScheduleSeason]])</f>
        <v>17</v>
      </c>
      <c r="D11339" t="s">
        <v>99</v>
      </c>
      <c r="E11339" cm="1">
        <f t="array" ref="E11339">_xlfn.XLOOKUP(Table1[[#This Row],[ScheduleWeekWritten]],Table3[Game],100+Table3[Increase],Table1[[#This Row],[ScheduleWeekWritten]])</f>
        <v>102</v>
      </c>
      <c r="F11339" t="b">
        <v>1</v>
      </c>
      <c r="G11339" t="s">
        <v>128</v>
      </c>
      <c r="H11339">
        <v>31</v>
      </c>
      <c r="I11339">
        <v>17</v>
      </c>
      <c r="J11339" t="s">
        <v>152</v>
      </c>
      <c r="K11339" t="s">
        <v>132</v>
      </c>
      <c r="L11339" t="str">
        <f>_xlfn.XLOOKUP(Table1[[#This Row],[TeamFavoriteID]],Table2[team_id],Table2[team_name],_xlfn.XLOOKUP(Table1[[#This Row],[TeamFavoriteID]],Table2[team_id_pfr],Table2[team_name],"Even"))</f>
        <v>Seattle Seahawks</v>
      </c>
      <c r="M11339">
        <v>-13.5</v>
      </c>
      <c r="N11339">
        <f>IF(Table1[[#This Row],[TeamFavorite]]=Table1[[#This Row],[TeamHome]],Table1[[#This Row],[ScoreAway]]-Table1[[#This Row],[ScoreHome]],Table1[[#This Row],[ScoreHome]]-Table1[[#This Row],[ScoreAway]])</f>
        <v>-14</v>
      </c>
      <c r="O11339">
        <f>IF(Table1[[#This Row],[SpreadActual]]&lt;Table1[[#This Row],[SpreadFavorite]],1,0)</f>
        <v>1</v>
      </c>
      <c r="P11339">
        <v>39.5</v>
      </c>
      <c r="Q11339" t="s">
        <v>180</v>
      </c>
      <c r="R11339" t="b">
        <v>0</v>
      </c>
      <c r="S11339">
        <v>48</v>
      </c>
      <c r="T11339">
        <v>0</v>
      </c>
    </row>
    <row r="11340" spans="1:22" x14ac:dyDescent="0.2">
      <c r="A11340" s="1">
        <v>42015</v>
      </c>
      <c r="B11340">
        <v>2014</v>
      </c>
      <c r="C11340">
        <f>_xlfn.MAXIFS(Table1[ScheduleWeekWritten],Table1[ScheduleSeason],Table1[[#This Row],[ScheduleSeason]])</f>
        <v>17</v>
      </c>
      <c r="D11340" t="s">
        <v>99</v>
      </c>
      <c r="E11340" cm="1">
        <f t="array" ref="E11340">_xlfn.XLOOKUP(Table1[[#This Row],[ScheduleWeekWritten]],Table3[Game],100+Table3[Increase],Table1[[#This Row],[ScheduleWeekWritten]])</f>
        <v>102</v>
      </c>
      <c r="F11340" t="b">
        <v>1</v>
      </c>
      <c r="G11340" t="s">
        <v>24</v>
      </c>
      <c r="H11340">
        <v>13</v>
      </c>
      <c r="I11340">
        <v>24</v>
      </c>
      <c r="J11340" t="s">
        <v>140</v>
      </c>
      <c r="K11340" t="s">
        <v>88</v>
      </c>
      <c r="L11340" t="str">
        <f>_xlfn.XLOOKUP(Table1[[#This Row],[TeamFavoriteID]],Table2[team_id],Table2[team_name],_xlfn.XLOOKUP(Table1[[#This Row],[TeamFavoriteID]],Table2[team_id_pfr],Table2[team_name],"Even"))</f>
        <v>Denver Broncos</v>
      </c>
      <c r="M11340">
        <v>-9.5</v>
      </c>
      <c r="N11340">
        <f>IF(Table1[[#This Row],[TeamFavorite]]=Table1[[#This Row],[TeamHome]],Table1[[#This Row],[ScoreAway]]-Table1[[#This Row],[ScoreHome]],Table1[[#This Row],[ScoreHome]]-Table1[[#This Row],[ScoreAway]])</f>
        <v>11</v>
      </c>
      <c r="O11340">
        <f>IF(Table1[[#This Row],[SpreadActual]]&lt;Table1[[#This Row],[SpreadFavorite]],1,0)</f>
        <v>0</v>
      </c>
      <c r="P11340">
        <v>53.5</v>
      </c>
      <c r="Q11340" t="s">
        <v>174</v>
      </c>
      <c r="R11340" t="b">
        <v>0</v>
      </c>
      <c r="S11340">
        <v>40</v>
      </c>
      <c r="T11340">
        <v>7</v>
      </c>
    </row>
    <row r="11341" spans="1:22" x14ac:dyDescent="0.2">
      <c r="A11341" s="1">
        <v>42015</v>
      </c>
      <c r="B11341">
        <v>2014</v>
      </c>
      <c r="C11341">
        <f>_xlfn.MAXIFS(Table1[ScheduleWeekWritten],Table1[ScheduleSeason],Table1[[#This Row],[ScheduleSeason]])</f>
        <v>17</v>
      </c>
      <c r="D11341" t="s">
        <v>99</v>
      </c>
      <c r="E11341" cm="1">
        <f t="array" ref="E11341">_xlfn.XLOOKUP(Table1[[#This Row],[ScheduleWeekWritten]],Table3[Game],100+Table3[Increase],Table1[[#This Row],[ScheduleWeekWritten]])</f>
        <v>102</v>
      </c>
      <c r="F11341" t="b">
        <v>1</v>
      </c>
      <c r="G11341" t="s">
        <v>33</v>
      </c>
      <c r="H11341">
        <v>26</v>
      </c>
      <c r="I11341">
        <v>21</v>
      </c>
      <c r="J11341" t="s">
        <v>67</v>
      </c>
      <c r="K11341" t="s">
        <v>35</v>
      </c>
      <c r="L11341" t="str">
        <f>_xlfn.XLOOKUP(Table1[[#This Row],[TeamFavoriteID]],Table2[team_id],Table2[team_name],_xlfn.XLOOKUP(Table1[[#This Row],[TeamFavoriteID]],Table2[team_id_pfr],Table2[team_name],"Even"))</f>
        <v>Green Bay Packers</v>
      </c>
      <c r="M11341">
        <v>-5.5</v>
      </c>
      <c r="N11341">
        <f>IF(Table1[[#This Row],[TeamFavorite]]=Table1[[#This Row],[TeamHome]],Table1[[#This Row],[ScoreAway]]-Table1[[#This Row],[ScoreHome]],Table1[[#This Row],[ScoreHome]]-Table1[[#This Row],[ScoreAway]])</f>
        <v>-5</v>
      </c>
      <c r="O11341">
        <f>IF(Table1[[#This Row],[SpreadActual]]&lt;Table1[[#This Row],[SpreadFavorite]],1,0)</f>
        <v>0</v>
      </c>
      <c r="P11341">
        <v>51.5</v>
      </c>
      <c r="Q11341" t="s">
        <v>82</v>
      </c>
      <c r="R11341" t="b">
        <v>0</v>
      </c>
      <c r="S11341">
        <v>24</v>
      </c>
      <c r="T11341">
        <v>0</v>
      </c>
    </row>
    <row r="11342" spans="1:22" x14ac:dyDescent="0.2">
      <c r="A11342" s="1">
        <v>42022</v>
      </c>
      <c r="B11342">
        <v>2014</v>
      </c>
      <c r="C11342">
        <f>_xlfn.MAXIFS(Table1[ScheduleWeekWritten],Table1[ScheduleSeason],Table1[[#This Row],[ScheduleSeason]])</f>
        <v>17</v>
      </c>
      <c r="D11342" t="s">
        <v>92</v>
      </c>
      <c r="E11342" cm="1">
        <f t="array" ref="E11342">_xlfn.XLOOKUP(Table1[[#This Row],[ScheduleWeekWritten]],Table3[Game],100+Table3[Increase],Table1[[#This Row],[ScheduleWeekWritten]])</f>
        <v>103</v>
      </c>
      <c r="F11342" t="b">
        <v>1</v>
      </c>
      <c r="G11342" t="s">
        <v>115</v>
      </c>
      <c r="H11342">
        <v>45</v>
      </c>
      <c r="I11342">
        <v>7</v>
      </c>
      <c r="J11342" t="s">
        <v>140</v>
      </c>
      <c r="K11342" t="s">
        <v>70</v>
      </c>
      <c r="L11342" t="str">
        <f>_xlfn.XLOOKUP(Table1[[#This Row],[TeamFavoriteID]],Table2[team_id],Table2[team_name],_xlfn.XLOOKUP(Table1[[#This Row],[TeamFavoriteID]],Table2[team_id_pfr],Table2[team_name],"Even"))</f>
        <v>Boston Patriots</v>
      </c>
      <c r="M11342">
        <v>-7</v>
      </c>
      <c r="N11342">
        <f>IF(Table1[[#This Row],[TeamFavorite]]=Table1[[#This Row],[TeamHome]],Table1[[#This Row],[ScoreAway]]-Table1[[#This Row],[ScoreHome]],Table1[[#This Row],[ScoreHome]]-Table1[[#This Row],[ScoreAway]])</f>
        <v>38</v>
      </c>
      <c r="O11342">
        <f>IF(Table1[[#This Row],[SpreadActual]]&lt;Table1[[#This Row],[SpreadFavorite]],1,0)</f>
        <v>0</v>
      </c>
      <c r="P11342">
        <v>52</v>
      </c>
      <c r="Q11342" t="s">
        <v>179</v>
      </c>
      <c r="R11342" t="b">
        <v>0</v>
      </c>
      <c r="S11342">
        <v>51</v>
      </c>
      <c r="T11342">
        <v>15</v>
      </c>
    </row>
    <row r="11343" spans="1:22" x14ac:dyDescent="0.2">
      <c r="A11343" s="1">
        <v>42022</v>
      </c>
      <c r="B11343">
        <v>2014</v>
      </c>
      <c r="C11343">
        <f>_xlfn.MAXIFS(Table1[ScheduleWeekWritten],Table1[ScheduleSeason],Table1[[#This Row],[ScheduleSeason]])</f>
        <v>17</v>
      </c>
      <c r="D11343" t="s">
        <v>92</v>
      </c>
      <c r="E11343" cm="1">
        <f t="array" ref="E11343">_xlfn.XLOOKUP(Table1[[#This Row],[ScheduleWeekWritten]],Table3[Game],100+Table3[Increase],Table1[[#This Row],[ScheduleWeekWritten]])</f>
        <v>103</v>
      </c>
      <c r="F11343" t="b">
        <v>1</v>
      </c>
      <c r="G11343" t="s">
        <v>128</v>
      </c>
      <c r="H11343">
        <v>28</v>
      </c>
      <c r="I11343">
        <v>22</v>
      </c>
      <c r="J11343" t="s">
        <v>33</v>
      </c>
      <c r="K11343" t="s">
        <v>132</v>
      </c>
      <c r="L11343" t="str">
        <f>_xlfn.XLOOKUP(Table1[[#This Row],[TeamFavoriteID]],Table2[team_id],Table2[team_name],_xlfn.XLOOKUP(Table1[[#This Row],[TeamFavoriteID]],Table2[team_id_pfr],Table2[team_name],"Even"))</f>
        <v>Seattle Seahawks</v>
      </c>
      <c r="M11343">
        <v>-8.5</v>
      </c>
      <c r="N11343">
        <f>IF(Table1[[#This Row],[TeamFavorite]]=Table1[[#This Row],[TeamHome]],Table1[[#This Row],[ScoreAway]]-Table1[[#This Row],[ScoreHome]],Table1[[#This Row],[ScoreHome]]-Table1[[#This Row],[ScoreAway]])</f>
        <v>-6</v>
      </c>
      <c r="O11343">
        <f>IF(Table1[[#This Row],[SpreadActual]]&lt;Table1[[#This Row],[SpreadFavorite]],1,0)</f>
        <v>0</v>
      </c>
      <c r="P11343">
        <v>45</v>
      </c>
      <c r="Q11343" t="s">
        <v>180</v>
      </c>
      <c r="R11343" t="b">
        <v>0</v>
      </c>
      <c r="S11343">
        <v>52</v>
      </c>
      <c r="T11343">
        <v>15</v>
      </c>
    </row>
    <row r="11344" spans="1:22" x14ac:dyDescent="0.2">
      <c r="A11344" s="1">
        <v>42036</v>
      </c>
      <c r="B11344">
        <v>2014</v>
      </c>
      <c r="C11344">
        <f>_xlfn.MAXIFS(Table1[ScheduleWeekWritten],Table1[ScheduleSeason],Table1[[#This Row],[ScheduleSeason]])</f>
        <v>17</v>
      </c>
      <c r="D11344" t="s">
        <v>93</v>
      </c>
      <c r="E11344" cm="1">
        <f t="array" ref="E11344">_xlfn.XLOOKUP(Table1[[#This Row],[ScheduleWeekWritten]],Table3[Game],100+Table3[Increase],Table1[[#This Row],[ScheduleWeekWritten]])</f>
        <v>104</v>
      </c>
      <c r="F11344" t="b">
        <v>1</v>
      </c>
      <c r="G11344" t="s">
        <v>128</v>
      </c>
      <c r="H11344">
        <v>24</v>
      </c>
      <c r="I11344">
        <v>28</v>
      </c>
      <c r="J11344" t="s">
        <v>115</v>
      </c>
      <c r="K11344" t="s">
        <v>70</v>
      </c>
      <c r="L11344" t="str">
        <f>_xlfn.XLOOKUP(Table1[[#This Row],[TeamFavoriteID]],Table2[team_id],Table2[team_name],_xlfn.XLOOKUP(Table1[[#This Row],[TeamFavoriteID]],Table2[team_id_pfr],Table2[team_name],"Even"))</f>
        <v>Boston Patriots</v>
      </c>
      <c r="M11344">
        <v>-1</v>
      </c>
      <c r="N11344">
        <f>IF(Table1[[#This Row],[TeamFavorite]]=Table1[[#This Row],[TeamHome]],Table1[[#This Row],[ScoreAway]]-Table1[[#This Row],[ScoreHome]],Table1[[#This Row],[ScoreHome]]-Table1[[#This Row],[ScoreAway]])</f>
        <v>-4</v>
      </c>
      <c r="O11344">
        <f>IF(Table1[[#This Row],[SpreadActual]]&lt;Table1[[#This Row],[SpreadFavorite]],1,0)</f>
        <v>1</v>
      </c>
      <c r="P11344">
        <v>47.5</v>
      </c>
      <c r="Q11344" t="s">
        <v>150</v>
      </c>
      <c r="R11344" t="b">
        <v>1</v>
      </c>
      <c r="S11344">
        <v>72</v>
      </c>
      <c r="T11344">
        <v>0</v>
      </c>
      <c r="V11344" t="s">
        <v>103</v>
      </c>
    </row>
    <row r="11345" spans="1:22" x14ac:dyDescent="0.2">
      <c r="A11345" s="1">
        <v>42257</v>
      </c>
      <c r="B11345">
        <v>2015</v>
      </c>
      <c r="C11345">
        <f>_xlfn.MAXIFS(Table1[ScheduleWeekWritten],Table1[ScheduleSeason],Table1[[#This Row],[ScheduleSeason]])</f>
        <v>17</v>
      </c>
      <c r="D11345">
        <v>1</v>
      </c>
      <c r="E11345" cm="1">
        <f t="array" ref="E11345">_xlfn.XLOOKUP(Table1[[#This Row],[ScheduleWeekWritten]],Table3[Game],100+Table3[Increase],Table1[[#This Row],[ScheduleWeekWritten]])</f>
        <v>1</v>
      </c>
      <c r="F11345" t="b">
        <v>0</v>
      </c>
      <c r="G11345" t="s">
        <v>115</v>
      </c>
      <c r="H11345">
        <v>28</v>
      </c>
      <c r="I11345">
        <v>21</v>
      </c>
      <c r="J11345" t="s">
        <v>49</v>
      </c>
      <c r="K11345" t="s">
        <v>70</v>
      </c>
      <c r="L11345" t="str">
        <f>_xlfn.XLOOKUP(Table1[[#This Row],[TeamFavoriteID]],Table2[team_id],Table2[team_name],_xlfn.XLOOKUP(Table1[[#This Row],[TeamFavoriteID]],Table2[team_id_pfr],Table2[team_name],"Even"))</f>
        <v>Boston Patriots</v>
      </c>
      <c r="M11345">
        <v>-7</v>
      </c>
      <c r="N11345">
        <f>IF(Table1[[#This Row],[TeamFavorite]]=Table1[[#This Row],[TeamHome]],Table1[[#This Row],[ScoreAway]]-Table1[[#This Row],[ScoreHome]],Table1[[#This Row],[ScoreHome]]-Table1[[#This Row],[ScoreAway]])</f>
        <v>7</v>
      </c>
      <c r="O11345">
        <f>IF(Table1[[#This Row],[SpreadActual]]&lt;Table1[[#This Row],[SpreadFavorite]],1,0)</f>
        <v>0</v>
      </c>
      <c r="P11345">
        <v>51</v>
      </c>
      <c r="Q11345" t="s">
        <v>179</v>
      </c>
      <c r="R11345" t="b">
        <v>0</v>
      </c>
      <c r="S11345">
        <v>64</v>
      </c>
      <c r="T11345">
        <v>9</v>
      </c>
      <c r="V11345" t="s">
        <v>2</v>
      </c>
    </row>
    <row r="11346" spans="1:22" x14ac:dyDescent="0.2">
      <c r="A11346" s="1">
        <v>42260</v>
      </c>
      <c r="B11346">
        <v>2015</v>
      </c>
      <c r="C11346">
        <f>_xlfn.MAXIFS(Table1[ScheduleWeekWritten],Table1[ScheduleSeason],Table1[[#This Row],[ScheduleSeason]])</f>
        <v>17</v>
      </c>
      <c r="D11346">
        <v>1</v>
      </c>
      <c r="E11346" cm="1">
        <f t="array" ref="E11346">_xlfn.XLOOKUP(Table1[[#This Row],[ScheduleWeekWritten]],Table3[Game],100+Table3[Increase],Table1[[#This Row],[ScheduleWeekWritten]])</f>
        <v>1</v>
      </c>
      <c r="F11346" t="b">
        <v>0</v>
      </c>
      <c r="G11346" t="s">
        <v>149</v>
      </c>
      <c r="H11346">
        <v>31</v>
      </c>
      <c r="I11346">
        <v>19</v>
      </c>
      <c r="J11346" t="s">
        <v>95</v>
      </c>
      <c r="K11346" t="s">
        <v>59</v>
      </c>
      <c r="L11346" t="str">
        <f>_xlfn.XLOOKUP(Table1[[#This Row],[TeamFavoriteID]],Table2[team_id],Table2[team_name],_xlfn.XLOOKUP(Table1[[#This Row],[TeamFavoriteID]],Table2[team_id_pfr],Table2[team_name],"Even"))</f>
        <v>Arizona Cardinals</v>
      </c>
      <c r="M11346">
        <v>-2.5</v>
      </c>
      <c r="N11346">
        <f>IF(Table1[[#This Row],[TeamFavorite]]=Table1[[#This Row],[TeamHome]],Table1[[#This Row],[ScoreAway]]-Table1[[#This Row],[ScoreHome]],Table1[[#This Row],[ScoreHome]]-Table1[[#This Row],[ScoreAway]])</f>
        <v>-12</v>
      </c>
      <c r="O11346">
        <f>IF(Table1[[#This Row],[SpreadActual]]&lt;Table1[[#This Row],[SpreadFavorite]],1,0)</f>
        <v>1</v>
      </c>
      <c r="P11346">
        <v>48.5</v>
      </c>
      <c r="Q11346" t="s">
        <v>150</v>
      </c>
      <c r="R11346" t="b">
        <v>0</v>
      </c>
      <c r="S11346">
        <v>72</v>
      </c>
      <c r="T11346">
        <v>0</v>
      </c>
      <c r="V11346" t="s">
        <v>103</v>
      </c>
    </row>
    <row r="11347" spans="1:22" x14ac:dyDescent="0.2">
      <c r="A11347" s="1">
        <v>42260</v>
      </c>
      <c r="B11347">
        <v>2015</v>
      </c>
      <c r="C11347">
        <f>_xlfn.MAXIFS(Table1[ScheduleWeekWritten],Table1[ScheduleSeason],Table1[[#This Row],[ScheduleSeason]])</f>
        <v>17</v>
      </c>
      <c r="D11347">
        <v>1</v>
      </c>
      <c r="E11347" cm="1">
        <f t="array" ref="E11347">_xlfn.XLOOKUP(Table1[[#This Row],[ScheduleWeekWritten]],Table3[Game],100+Table3[Increase],Table1[[#This Row],[ScheduleWeekWritten]])</f>
        <v>1</v>
      </c>
      <c r="F11347" t="b">
        <v>0</v>
      </c>
      <c r="G11347" t="s">
        <v>28</v>
      </c>
      <c r="H11347">
        <v>27</v>
      </c>
      <c r="I11347">
        <v>14</v>
      </c>
      <c r="J11347" t="s">
        <v>140</v>
      </c>
      <c r="K11347" t="s">
        <v>72</v>
      </c>
      <c r="L11347" t="str">
        <f>_xlfn.XLOOKUP(Table1[[#This Row],[TeamFavoriteID]],Table2[team_id],Table2[team_name],_xlfn.XLOOKUP(Table1[[#This Row],[TeamFavoriteID]],Table2[team_id_pfr],Table2[team_name],"Even"))</f>
        <v>Baltimore Colts</v>
      </c>
      <c r="M11347">
        <v>-1</v>
      </c>
      <c r="N11347">
        <f>IF(Table1[[#This Row],[TeamFavorite]]=Table1[[#This Row],[TeamHome]],Table1[[#This Row],[ScoreAway]]-Table1[[#This Row],[ScoreHome]],Table1[[#This Row],[ScoreHome]]-Table1[[#This Row],[ScoreAway]])</f>
        <v>13</v>
      </c>
      <c r="O11347">
        <f>IF(Table1[[#This Row],[SpreadActual]]&lt;Table1[[#This Row],[SpreadFavorite]],1,0)</f>
        <v>0</v>
      </c>
      <c r="P11347">
        <v>44.5</v>
      </c>
      <c r="Q11347" t="s">
        <v>123</v>
      </c>
      <c r="R11347" t="b">
        <v>0</v>
      </c>
      <c r="S11347">
        <v>53</v>
      </c>
      <c r="T11347">
        <v>7</v>
      </c>
    </row>
    <row r="11348" spans="1:22" x14ac:dyDescent="0.2">
      <c r="A11348" s="1">
        <v>42260</v>
      </c>
      <c r="B11348">
        <v>2015</v>
      </c>
      <c r="C11348">
        <f>_xlfn.MAXIFS(Table1[ScheduleWeekWritten],Table1[ScheduleSeason],Table1[[#This Row],[ScheduleSeason]])</f>
        <v>17</v>
      </c>
      <c r="D11348">
        <v>1</v>
      </c>
      <c r="E11348" cm="1">
        <f t="array" ref="E11348">_xlfn.XLOOKUP(Table1[[#This Row],[ScheduleWeekWritten]],Table3[Game],100+Table3[Increase],Table1[[#This Row],[ScheduleWeekWritten]])</f>
        <v>1</v>
      </c>
      <c r="F11348" t="b">
        <v>0</v>
      </c>
      <c r="G11348" t="s">
        <v>46</v>
      </c>
      <c r="H11348">
        <v>23</v>
      </c>
      <c r="I11348">
        <v>31</v>
      </c>
      <c r="J11348" t="s">
        <v>33</v>
      </c>
      <c r="K11348" t="s">
        <v>35</v>
      </c>
      <c r="L11348" t="str">
        <f>_xlfn.XLOOKUP(Table1[[#This Row],[TeamFavoriteID]],Table2[team_id],Table2[team_name],_xlfn.XLOOKUP(Table1[[#This Row],[TeamFavoriteID]],Table2[team_id_pfr],Table2[team_name],"Even"))</f>
        <v>Green Bay Packers</v>
      </c>
      <c r="M11348">
        <v>-6.5</v>
      </c>
      <c r="N11348">
        <f>IF(Table1[[#This Row],[TeamFavorite]]=Table1[[#This Row],[TeamHome]],Table1[[#This Row],[ScoreAway]]-Table1[[#This Row],[ScoreHome]],Table1[[#This Row],[ScoreHome]]-Table1[[#This Row],[ScoreAway]])</f>
        <v>-8</v>
      </c>
      <c r="O11348">
        <f>IF(Table1[[#This Row],[SpreadActual]]&lt;Table1[[#This Row],[SpreadFavorite]],1,0)</f>
        <v>1</v>
      </c>
      <c r="P11348">
        <v>48.5</v>
      </c>
      <c r="Q11348" t="s">
        <v>114</v>
      </c>
      <c r="R11348" t="b">
        <v>0</v>
      </c>
      <c r="S11348">
        <v>68</v>
      </c>
      <c r="T11348">
        <v>4</v>
      </c>
    </row>
    <row r="11349" spans="1:22" x14ac:dyDescent="0.2">
      <c r="A11349" s="1">
        <v>42260</v>
      </c>
      <c r="B11349">
        <v>2015</v>
      </c>
      <c r="C11349">
        <f>_xlfn.MAXIFS(Table1[ScheduleWeekWritten],Table1[ScheduleSeason],Table1[[#This Row],[ScheduleSeason]])</f>
        <v>17</v>
      </c>
      <c r="D11349">
        <v>1</v>
      </c>
      <c r="E11349" cm="1">
        <f t="array" ref="E11349">_xlfn.XLOOKUP(Table1[[#This Row],[ScheduleWeekWritten]],Table3[Game],100+Table3[Increase],Table1[[#This Row],[ScheduleWeekWritten]])</f>
        <v>1</v>
      </c>
      <c r="F11349" t="b">
        <v>0</v>
      </c>
      <c r="G11349" t="s">
        <v>67</v>
      </c>
      <c r="H11349">
        <v>27</v>
      </c>
      <c r="I11349">
        <v>26</v>
      </c>
      <c r="J11349" t="s">
        <v>50</v>
      </c>
      <c r="K11349" t="s">
        <v>68</v>
      </c>
      <c r="L11349" t="str">
        <f>_xlfn.XLOOKUP(Table1[[#This Row],[TeamFavoriteID]],Table2[team_id],Table2[team_name],_xlfn.XLOOKUP(Table1[[#This Row],[TeamFavoriteID]],Table2[team_id_pfr],Table2[team_name],"Even"))</f>
        <v>Dallas Cowboys</v>
      </c>
      <c r="M11349">
        <v>-7</v>
      </c>
      <c r="N11349">
        <f>IF(Table1[[#This Row],[TeamFavorite]]=Table1[[#This Row],[TeamHome]],Table1[[#This Row],[ScoreAway]]-Table1[[#This Row],[ScoreHome]],Table1[[#This Row],[ScoreHome]]-Table1[[#This Row],[ScoreAway]])</f>
        <v>-1</v>
      </c>
      <c r="O11349">
        <f>IF(Table1[[#This Row],[SpreadActual]]&lt;Table1[[#This Row],[SpreadFavorite]],1,0)</f>
        <v>0</v>
      </c>
      <c r="P11349">
        <v>52.5</v>
      </c>
      <c r="Q11349" t="s">
        <v>192</v>
      </c>
      <c r="R11349" t="b">
        <v>0</v>
      </c>
      <c r="S11349">
        <v>72</v>
      </c>
      <c r="T11349">
        <v>0</v>
      </c>
      <c r="V11349" t="s">
        <v>103</v>
      </c>
    </row>
    <row r="11350" spans="1:22" x14ac:dyDescent="0.2">
      <c r="A11350" s="1">
        <v>42260</v>
      </c>
      <c r="B11350">
        <v>2015</v>
      </c>
      <c r="C11350">
        <f>_xlfn.MAXIFS(Table1[ScheduleWeekWritten],Table1[ScheduleSeason],Table1[[#This Row],[ScheduleSeason]])</f>
        <v>17</v>
      </c>
      <c r="D11350">
        <v>1</v>
      </c>
      <c r="E11350" cm="1">
        <f t="array" ref="E11350">_xlfn.XLOOKUP(Table1[[#This Row],[ScheduleWeekWritten]],Table3[Game],100+Table3[Increase],Table1[[#This Row],[ScheduleWeekWritten]])</f>
        <v>1</v>
      </c>
      <c r="F11350" t="b">
        <v>0</v>
      </c>
      <c r="G11350" t="s">
        <v>24</v>
      </c>
      <c r="H11350">
        <v>19</v>
      </c>
      <c r="I11350">
        <v>13</v>
      </c>
      <c r="J11350" t="s">
        <v>158</v>
      </c>
      <c r="K11350" t="s">
        <v>88</v>
      </c>
      <c r="L11350" t="str">
        <f>_xlfn.XLOOKUP(Table1[[#This Row],[TeamFavoriteID]],Table2[team_id],Table2[team_name],_xlfn.XLOOKUP(Table1[[#This Row],[TeamFavoriteID]],Table2[team_id_pfr],Table2[team_name],"Even"))</f>
        <v>Denver Broncos</v>
      </c>
      <c r="M11350">
        <v>-4.5</v>
      </c>
      <c r="N11350">
        <f>IF(Table1[[#This Row],[TeamFavorite]]=Table1[[#This Row],[TeamHome]],Table1[[#This Row],[ScoreAway]]-Table1[[#This Row],[ScoreHome]],Table1[[#This Row],[ScoreHome]]-Table1[[#This Row],[ScoreAway]])</f>
        <v>-6</v>
      </c>
      <c r="O11350">
        <f>IF(Table1[[#This Row],[SpreadActual]]&lt;Table1[[#This Row],[SpreadFavorite]],1,0)</f>
        <v>1</v>
      </c>
      <c r="P11350">
        <v>46.5</v>
      </c>
      <c r="Q11350" t="s">
        <v>174</v>
      </c>
      <c r="R11350" t="b">
        <v>0</v>
      </c>
      <c r="S11350">
        <v>86</v>
      </c>
      <c r="T11350">
        <v>5</v>
      </c>
    </row>
    <row r="11351" spans="1:22" x14ac:dyDescent="0.2">
      <c r="A11351" s="1">
        <v>42260</v>
      </c>
      <c r="B11351">
        <v>2015</v>
      </c>
      <c r="C11351">
        <f>_xlfn.MAXIFS(Table1[ScheduleWeekWritten],Table1[ScheduleSeason],Table1[[#This Row],[ScheduleSeason]])</f>
        <v>17</v>
      </c>
      <c r="D11351">
        <v>1</v>
      </c>
      <c r="E11351" cm="1">
        <f t="array" ref="E11351">_xlfn.XLOOKUP(Table1[[#This Row],[ScheduleWeekWritten]],Table3[Game],100+Table3[Increase],Table1[[#This Row],[ScheduleWeekWritten]])</f>
        <v>1</v>
      </c>
      <c r="F11351" t="b">
        <v>0</v>
      </c>
      <c r="G11351" t="s">
        <v>177</v>
      </c>
      <c r="H11351">
        <v>20</v>
      </c>
      <c r="I11351">
        <v>27</v>
      </c>
      <c r="J11351" t="s">
        <v>42</v>
      </c>
      <c r="K11351" t="s">
        <v>75</v>
      </c>
      <c r="L11351" t="str">
        <f>_xlfn.XLOOKUP(Table1[[#This Row],[TeamFavoriteID]],Table2[team_id],Table2[team_name],_xlfn.XLOOKUP(Table1[[#This Row],[TeamFavoriteID]],Table2[team_id_pfr],Table2[team_name],"Even"))</f>
        <v>Kansas City Chiefs</v>
      </c>
      <c r="M11351">
        <v>-1</v>
      </c>
      <c r="N11351">
        <f>IF(Table1[[#This Row],[TeamFavorite]]=Table1[[#This Row],[TeamHome]],Table1[[#This Row],[ScoreAway]]-Table1[[#This Row],[ScoreHome]],Table1[[#This Row],[ScoreHome]]-Table1[[#This Row],[ScoreAway]])</f>
        <v>-7</v>
      </c>
      <c r="O11351">
        <f>IF(Table1[[#This Row],[SpreadActual]]&lt;Table1[[#This Row],[SpreadFavorite]],1,0)</f>
        <v>1</v>
      </c>
      <c r="P11351">
        <v>40.5</v>
      </c>
      <c r="Q11351" t="s">
        <v>178</v>
      </c>
      <c r="R11351" t="b">
        <v>0</v>
      </c>
      <c r="S11351">
        <v>83</v>
      </c>
      <c r="T11351">
        <v>8</v>
      </c>
      <c r="V11351" t="s">
        <v>193</v>
      </c>
    </row>
    <row r="11352" spans="1:22" x14ac:dyDescent="0.2">
      <c r="A11352" s="1">
        <v>42260</v>
      </c>
      <c r="B11352">
        <v>2015</v>
      </c>
      <c r="C11352">
        <f>_xlfn.MAXIFS(Table1[ScheduleWeekWritten],Table1[ScheduleSeason],Table1[[#This Row],[ScheduleSeason]])</f>
        <v>17</v>
      </c>
      <c r="D11352">
        <v>1</v>
      </c>
      <c r="E11352" cm="1">
        <f t="array" ref="E11352">_xlfn.XLOOKUP(Table1[[#This Row],[ScheduleWeekWritten]],Table3[Game],100+Table3[Increase],Table1[[#This Row],[ScheduleWeekWritten]])</f>
        <v>1</v>
      </c>
      <c r="F11352" t="b">
        <v>0</v>
      </c>
      <c r="G11352" t="s">
        <v>154</v>
      </c>
      <c r="H11352">
        <v>9</v>
      </c>
      <c r="I11352">
        <v>20</v>
      </c>
      <c r="J11352" t="s">
        <v>152</v>
      </c>
      <c r="K11352" t="s">
        <v>162</v>
      </c>
      <c r="L11352" t="str">
        <f>_xlfn.XLOOKUP(Table1[[#This Row],[TeamFavoriteID]],Table2[team_id],Table2[team_name],_xlfn.XLOOKUP(Table1[[#This Row],[TeamFavoriteID]],Table2[team_id_pfr],Table2[team_name],"Even"))</f>
        <v>Carolina Panthers</v>
      </c>
      <c r="M11352">
        <v>-3</v>
      </c>
      <c r="N11352">
        <f>IF(Table1[[#This Row],[TeamFavorite]]=Table1[[#This Row],[TeamHome]],Table1[[#This Row],[ScoreAway]]-Table1[[#This Row],[ScoreHome]],Table1[[#This Row],[ScoreHome]]-Table1[[#This Row],[ScoreAway]])</f>
        <v>-11</v>
      </c>
      <c r="O11352">
        <f>IF(Table1[[#This Row],[SpreadActual]]&lt;Table1[[#This Row],[SpreadFavorite]],1,0)</f>
        <v>1</v>
      </c>
      <c r="P11352">
        <v>41</v>
      </c>
      <c r="Q11352" t="s">
        <v>155</v>
      </c>
      <c r="R11352" t="b">
        <v>0</v>
      </c>
      <c r="S11352">
        <v>81</v>
      </c>
      <c r="T11352">
        <v>1</v>
      </c>
    </row>
    <row r="11353" spans="1:22" x14ac:dyDescent="0.2">
      <c r="A11353" s="1">
        <v>42260</v>
      </c>
      <c r="B11353">
        <v>2015</v>
      </c>
      <c r="C11353">
        <f>_xlfn.MAXIFS(Table1[ScheduleWeekWritten],Table1[ScheduleSeason],Table1[[#This Row],[ScheduleSeason]])</f>
        <v>17</v>
      </c>
      <c r="D11353">
        <v>1</v>
      </c>
      <c r="E11353" cm="1">
        <f t="array" ref="E11353">_xlfn.XLOOKUP(Table1[[#This Row],[ScheduleWeekWritten]],Table3[Game],100+Table3[Increase],Table1[[#This Row],[ScheduleWeekWritten]])</f>
        <v>1</v>
      </c>
      <c r="F11353" t="b">
        <v>0</v>
      </c>
      <c r="G11353" t="s">
        <v>31</v>
      </c>
      <c r="H11353">
        <v>31</v>
      </c>
      <c r="I11353">
        <v>10</v>
      </c>
      <c r="J11353" t="s">
        <v>62</v>
      </c>
      <c r="K11353" t="s">
        <v>32</v>
      </c>
      <c r="L11353" t="str">
        <f>_xlfn.XLOOKUP(Table1[[#This Row],[TeamFavoriteID]],Table2[team_id],Table2[team_name],_xlfn.XLOOKUP(Table1[[#This Row],[TeamFavoriteID]],Table2[team_id_pfr],Table2[team_name],"Even"))</f>
        <v>New York Jets</v>
      </c>
      <c r="M11353">
        <v>-3.5</v>
      </c>
      <c r="N11353">
        <f>IF(Table1[[#This Row],[TeamFavorite]]=Table1[[#This Row],[TeamHome]],Table1[[#This Row],[ScoreAway]]-Table1[[#This Row],[ScoreHome]],Table1[[#This Row],[ScoreHome]]-Table1[[#This Row],[ScoreAway]])</f>
        <v>-21</v>
      </c>
      <c r="O11353">
        <f>IF(Table1[[#This Row],[SpreadActual]]&lt;Table1[[#This Row],[SpreadFavorite]],1,0)</f>
        <v>1</v>
      </c>
      <c r="P11353">
        <v>38.5</v>
      </c>
      <c r="Q11353" t="s">
        <v>197</v>
      </c>
      <c r="R11353" t="b">
        <v>0</v>
      </c>
      <c r="S11353">
        <v>76</v>
      </c>
      <c r="T11353">
        <v>7</v>
      </c>
    </row>
    <row r="11354" spans="1:22" x14ac:dyDescent="0.2">
      <c r="A11354" s="1">
        <v>42260</v>
      </c>
      <c r="B11354">
        <v>2015</v>
      </c>
      <c r="C11354">
        <f>_xlfn.MAXIFS(Table1[ScheduleWeekWritten],Table1[ScheduleSeason],Table1[[#This Row],[ScheduleSeason]])</f>
        <v>17</v>
      </c>
      <c r="D11354">
        <v>1</v>
      </c>
      <c r="E11354" cm="1">
        <f t="array" ref="E11354">_xlfn.XLOOKUP(Table1[[#This Row],[ScheduleWeekWritten]],Table3[Game],100+Table3[Increase],Table1[[#This Row],[ScheduleWeekWritten]])</f>
        <v>1</v>
      </c>
      <c r="F11354" t="b">
        <v>0</v>
      </c>
      <c r="G11354" t="s">
        <v>20</v>
      </c>
      <c r="H11354">
        <v>13</v>
      </c>
      <c r="I11354">
        <v>33</v>
      </c>
      <c r="J11354" t="s">
        <v>101</v>
      </c>
      <c r="K11354" t="s">
        <v>21</v>
      </c>
      <c r="L11354" t="str">
        <f>_xlfn.XLOOKUP(Table1[[#This Row],[TeamFavoriteID]],Table2[team_id],Table2[team_name],_xlfn.XLOOKUP(Table1[[#This Row],[TeamFavoriteID]],Table2[team_id_pfr],Table2[team_name],"Even"))</f>
        <v>Las Vegas Raiders</v>
      </c>
      <c r="M11354">
        <v>-3</v>
      </c>
      <c r="N11354">
        <f>IF(Table1[[#This Row],[TeamFavorite]]=Table1[[#This Row],[TeamHome]],Table1[[#This Row],[ScoreAway]]-Table1[[#This Row],[ScoreHome]],Table1[[#This Row],[ScoreHome]]-Table1[[#This Row],[ScoreAway]])</f>
        <v>-20</v>
      </c>
      <c r="O11354">
        <f>IF(Table1[[#This Row],[SpreadActual]]&lt;Table1[[#This Row],[SpreadFavorite]],1,0)</f>
        <v>1</v>
      </c>
      <c r="P11354">
        <v>43</v>
      </c>
      <c r="Q11354" t="s">
        <v>76</v>
      </c>
      <c r="R11354" t="b">
        <v>0</v>
      </c>
      <c r="S11354">
        <v>75</v>
      </c>
      <c r="T11354">
        <v>9</v>
      </c>
    </row>
    <row r="11355" spans="1:22" x14ac:dyDescent="0.2">
      <c r="A11355" s="1">
        <v>42260</v>
      </c>
      <c r="B11355">
        <v>2015</v>
      </c>
      <c r="C11355">
        <f>_xlfn.MAXIFS(Table1[ScheduleWeekWritten],Table1[ScheduleSeason],Table1[[#This Row],[ScheduleSeason]])</f>
        <v>17</v>
      </c>
      <c r="D11355">
        <v>1</v>
      </c>
      <c r="E11355" cm="1">
        <f t="array" ref="E11355">_xlfn.XLOOKUP(Table1[[#This Row],[ScheduleWeekWritten]],Table3[Game],100+Table3[Increase],Table1[[#This Row],[ScheduleWeekWritten]])</f>
        <v>1</v>
      </c>
      <c r="F11355" t="b">
        <v>0</v>
      </c>
      <c r="G11355" t="s">
        <v>27</v>
      </c>
      <c r="H11355">
        <v>33</v>
      </c>
      <c r="I11355">
        <v>28</v>
      </c>
      <c r="J11355" t="s">
        <v>45</v>
      </c>
      <c r="K11355" t="s">
        <v>29</v>
      </c>
      <c r="L11355" t="str">
        <f>_xlfn.XLOOKUP(Table1[[#This Row],[TeamFavoriteID]],Table2[team_id],Table2[team_name],_xlfn.XLOOKUP(Table1[[#This Row],[TeamFavoriteID]],Table2[team_id_pfr],Table2[team_name],"Even"))</f>
        <v>Los Angeles Chargers</v>
      </c>
      <c r="M11355">
        <v>-3.5</v>
      </c>
      <c r="N11355">
        <f>IF(Table1[[#This Row],[TeamFavorite]]=Table1[[#This Row],[TeamHome]],Table1[[#This Row],[ScoreAway]]-Table1[[#This Row],[ScoreHome]],Table1[[#This Row],[ScoreHome]]-Table1[[#This Row],[ScoreAway]])</f>
        <v>5</v>
      </c>
      <c r="O11355">
        <f>IF(Table1[[#This Row],[SpreadActual]]&lt;Table1[[#This Row],[SpreadFavorite]],1,0)</f>
        <v>0</v>
      </c>
      <c r="P11355">
        <v>45.5</v>
      </c>
      <c r="Q11355" t="s">
        <v>94</v>
      </c>
      <c r="R11355" t="b">
        <v>0</v>
      </c>
      <c r="S11355">
        <v>82</v>
      </c>
      <c r="T11355">
        <v>8</v>
      </c>
    </row>
    <row r="11356" spans="1:22" x14ac:dyDescent="0.2">
      <c r="A11356" s="1">
        <v>42260</v>
      </c>
      <c r="B11356">
        <v>2015</v>
      </c>
      <c r="C11356">
        <f>_xlfn.MAXIFS(Table1[ScheduleWeekWritten],Table1[ScheduleSeason],Table1[[#This Row],[ScheduleSeason]])</f>
        <v>17</v>
      </c>
      <c r="D11356">
        <v>1</v>
      </c>
      <c r="E11356" cm="1">
        <f t="array" ref="E11356">_xlfn.XLOOKUP(Table1[[#This Row],[ScheduleWeekWritten]],Table3[Game],100+Table3[Increase],Table1[[#This Row],[ScheduleWeekWritten]])</f>
        <v>1</v>
      </c>
      <c r="F11356" t="b">
        <v>0</v>
      </c>
      <c r="G11356" t="s">
        <v>153</v>
      </c>
      <c r="H11356">
        <v>34</v>
      </c>
      <c r="I11356">
        <v>31</v>
      </c>
      <c r="J11356" t="s">
        <v>128</v>
      </c>
      <c r="K11356" t="s">
        <v>132</v>
      </c>
      <c r="L11356" t="str">
        <f>_xlfn.XLOOKUP(Table1[[#This Row],[TeamFavoriteID]],Table2[team_id],Table2[team_name],_xlfn.XLOOKUP(Table1[[#This Row],[TeamFavoriteID]],Table2[team_id_pfr],Table2[team_name],"Even"))</f>
        <v>Seattle Seahawks</v>
      </c>
      <c r="M11356">
        <v>-3.5</v>
      </c>
      <c r="N11356">
        <f>IF(Table1[[#This Row],[TeamFavorite]]=Table1[[#This Row],[TeamHome]],Table1[[#This Row],[ScoreAway]]-Table1[[#This Row],[ScoreHome]],Table1[[#This Row],[ScoreHome]]-Table1[[#This Row],[ScoreAway]])</f>
        <v>3</v>
      </c>
      <c r="O11356">
        <f>IF(Table1[[#This Row],[SpreadActual]]&lt;Table1[[#This Row],[SpreadFavorite]],1,0)</f>
        <v>0</v>
      </c>
      <c r="P11356">
        <v>41</v>
      </c>
      <c r="Q11356" t="s">
        <v>157</v>
      </c>
      <c r="R11356" t="b">
        <v>0</v>
      </c>
      <c r="S11356">
        <v>72</v>
      </c>
      <c r="T11356">
        <v>0</v>
      </c>
      <c r="V11356" t="s">
        <v>103</v>
      </c>
    </row>
    <row r="11357" spans="1:22" x14ac:dyDescent="0.2">
      <c r="A11357" s="1">
        <v>42260</v>
      </c>
      <c r="B11357">
        <v>2015</v>
      </c>
      <c r="C11357">
        <f>_xlfn.MAXIFS(Table1[ScheduleWeekWritten],Table1[ScheduleSeason],Table1[[#This Row],[ScheduleSeason]])</f>
        <v>17</v>
      </c>
      <c r="D11357">
        <v>1</v>
      </c>
      <c r="E11357" cm="1">
        <f t="array" ref="E11357">_xlfn.XLOOKUP(Table1[[#This Row],[ScheduleWeekWritten]],Table3[Game],100+Table3[Increase],Table1[[#This Row],[ScheduleWeekWritten]])</f>
        <v>1</v>
      </c>
      <c r="F11357" t="b">
        <v>0</v>
      </c>
      <c r="G11357" t="s">
        <v>127</v>
      </c>
      <c r="H11357">
        <v>14</v>
      </c>
      <c r="I11357">
        <v>42</v>
      </c>
      <c r="J11357" t="s">
        <v>171</v>
      </c>
      <c r="K11357" t="s">
        <v>133</v>
      </c>
      <c r="L11357" t="str">
        <f>_xlfn.XLOOKUP(Table1[[#This Row],[TeamFavoriteID]],Table2[team_id],Table2[team_name],_xlfn.XLOOKUP(Table1[[#This Row],[TeamFavoriteID]],Table2[team_id_pfr],Table2[team_name],"Even"))</f>
        <v>Tampa Bay Buccaneers</v>
      </c>
      <c r="M11357">
        <v>-3</v>
      </c>
      <c r="N11357">
        <f>IF(Table1[[#This Row],[TeamFavorite]]=Table1[[#This Row],[TeamHome]],Table1[[#This Row],[ScoreAway]]-Table1[[#This Row],[ScoreHome]],Table1[[#This Row],[ScoreHome]]-Table1[[#This Row],[ScoreAway]])</f>
        <v>28</v>
      </c>
      <c r="O11357">
        <f>IF(Table1[[#This Row],[SpreadActual]]&lt;Table1[[#This Row],[SpreadFavorite]],1,0)</f>
        <v>0</v>
      </c>
      <c r="P11357">
        <v>40.5</v>
      </c>
      <c r="Q11357" t="s">
        <v>168</v>
      </c>
      <c r="R11357" t="b">
        <v>0</v>
      </c>
      <c r="S11357">
        <v>81</v>
      </c>
      <c r="T11357">
        <v>6</v>
      </c>
    </row>
    <row r="11358" spans="1:22" x14ac:dyDescent="0.2">
      <c r="A11358" s="1">
        <v>42260</v>
      </c>
      <c r="B11358">
        <v>2015</v>
      </c>
      <c r="C11358">
        <f>_xlfn.MAXIFS(Table1[ScheduleWeekWritten],Table1[ScheduleSeason],Table1[[#This Row],[ScheduleSeason]])</f>
        <v>17</v>
      </c>
      <c r="D11358">
        <v>1</v>
      </c>
      <c r="E11358" cm="1">
        <f t="array" ref="E11358">_xlfn.XLOOKUP(Table1[[#This Row],[ScheduleWeekWritten]],Table3[Game],100+Table3[Increase],Table1[[#This Row],[ScheduleWeekWritten]])</f>
        <v>1</v>
      </c>
      <c r="F11358" t="b">
        <v>0</v>
      </c>
      <c r="G11358" t="s">
        <v>61</v>
      </c>
      <c r="H11358">
        <v>10</v>
      </c>
      <c r="I11358">
        <v>17</v>
      </c>
      <c r="J11358" t="s">
        <v>19</v>
      </c>
      <c r="K11358" t="s">
        <v>91</v>
      </c>
      <c r="L11358" t="str">
        <f>_xlfn.XLOOKUP(Table1[[#This Row],[TeamFavoriteID]],Table2[team_id],Table2[team_name],_xlfn.XLOOKUP(Table1[[#This Row],[TeamFavoriteID]],Table2[team_id_pfr],Table2[team_name],"Even"))</f>
        <v>Miami Dolphins</v>
      </c>
      <c r="M11358">
        <v>-4</v>
      </c>
      <c r="N11358">
        <f>IF(Table1[[#This Row],[TeamFavorite]]=Table1[[#This Row],[TeamHome]],Table1[[#This Row],[ScoreAway]]-Table1[[#This Row],[ScoreHome]],Table1[[#This Row],[ScoreHome]]-Table1[[#This Row],[ScoreAway]])</f>
        <v>-7</v>
      </c>
      <c r="O11358">
        <f>IF(Table1[[#This Row],[SpreadActual]]&lt;Table1[[#This Row],[SpreadFavorite]],1,0)</f>
        <v>1</v>
      </c>
      <c r="P11358">
        <v>45.5</v>
      </c>
      <c r="Q11358" t="s">
        <v>165</v>
      </c>
      <c r="R11358" t="b">
        <v>0</v>
      </c>
      <c r="S11358">
        <v>71</v>
      </c>
      <c r="T11358">
        <v>11</v>
      </c>
    </row>
    <row r="11359" spans="1:22" x14ac:dyDescent="0.2">
      <c r="A11359" s="1">
        <v>42261</v>
      </c>
      <c r="B11359">
        <v>2015</v>
      </c>
      <c r="C11359">
        <f>_xlfn.MAXIFS(Table1[ScheduleWeekWritten],Table1[ScheduleSeason],Table1[[#This Row],[ScheduleSeason]])</f>
        <v>17</v>
      </c>
      <c r="D11359">
        <v>1</v>
      </c>
      <c r="E11359" cm="1">
        <f t="array" ref="E11359">_xlfn.XLOOKUP(Table1[[#This Row],[ScheduleWeekWritten]],Table3[Game],100+Table3[Increase],Table1[[#This Row],[ScheduleWeekWritten]])</f>
        <v>1</v>
      </c>
      <c r="F11359" t="b">
        <v>0</v>
      </c>
      <c r="G11359" t="s">
        <v>38</v>
      </c>
      <c r="H11359">
        <v>26</v>
      </c>
      <c r="I11359">
        <v>24</v>
      </c>
      <c r="J11359" t="s">
        <v>58</v>
      </c>
      <c r="K11359" t="s">
        <v>77</v>
      </c>
      <c r="L11359" t="str">
        <f>_xlfn.XLOOKUP(Table1[[#This Row],[TeamFavoriteID]],Table2[team_id],Table2[team_name],_xlfn.XLOOKUP(Table1[[#This Row],[TeamFavoriteID]],Table2[team_id_pfr],Table2[team_name],"Even"))</f>
        <v>Philadelphia Eagles</v>
      </c>
      <c r="M11359">
        <v>-3</v>
      </c>
      <c r="N11359">
        <f>IF(Table1[[#This Row],[TeamFavorite]]=Table1[[#This Row],[TeamHome]],Table1[[#This Row],[ScoreAway]]-Table1[[#This Row],[ScoreHome]],Table1[[#This Row],[ScoreHome]]-Table1[[#This Row],[ScoreAway]])</f>
        <v>2</v>
      </c>
      <c r="O11359">
        <f>IF(Table1[[#This Row],[SpreadActual]]&lt;Table1[[#This Row],[SpreadFavorite]],1,0)</f>
        <v>0</v>
      </c>
      <c r="P11359">
        <v>56</v>
      </c>
      <c r="Q11359" t="s">
        <v>148</v>
      </c>
      <c r="R11359" t="b">
        <v>0</v>
      </c>
      <c r="S11359">
        <v>72</v>
      </c>
      <c r="T11359">
        <v>0</v>
      </c>
      <c r="V11359" t="s">
        <v>103</v>
      </c>
    </row>
    <row r="11360" spans="1:22" x14ac:dyDescent="0.2">
      <c r="A11360" s="1">
        <v>42261</v>
      </c>
      <c r="B11360">
        <v>2015</v>
      </c>
      <c r="C11360">
        <f>_xlfn.MAXIFS(Table1[ScheduleWeekWritten],Table1[ScheduleSeason],Table1[[#This Row],[ScheduleSeason]])</f>
        <v>17</v>
      </c>
      <c r="D11360">
        <v>1</v>
      </c>
      <c r="E11360" cm="1">
        <f t="array" ref="E11360">_xlfn.XLOOKUP(Table1[[#This Row],[ScheduleWeekWritten]],Table3[Game],100+Table3[Increase],Table1[[#This Row],[ScheduleWeekWritten]])</f>
        <v>1</v>
      </c>
      <c r="F11360" t="b">
        <v>0</v>
      </c>
      <c r="G11360" t="s">
        <v>53</v>
      </c>
      <c r="H11360">
        <v>20</v>
      </c>
      <c r="I11360">
        <v>3</v>
      </c>
      <c r="J11360" t="s">
        <v>54</v>
      </c>
      <c r="K11360" t="s">
        <v>55</v>
      </c>
      <c r="L11360" t="str">
        <f>_xlfn.XLOOKUP(Table1[[#This Row],[TeamFavoriteID]],Table2[team_id],Table2[team_name],_xlfn.XLOOKUP(Table1[[#This Row],[TeamFavoriteID]],Table2[team_id_pfr],Table2[team_name],"Even"))</f>
        <v>Minnesota Vikings</v>
      </c>
      <c r="M11360">
        <v>-2.5</v>
      </c>
      <c r="N11360">
        <f>IF(Table1[[#This Row],[TeamFavorite]]=Table1[[#This Row],[TeamHome]],Table1[[#This Row],[ScoreAway]]-Table1[[#This Row],[ScoreHome]],Table1[[#This Row],[ScoreHome]]-Table1[[#This Row],[ScoreAway]])</f>
        <v>17</v>
      </c>
      <c r="O11360">
        <f>IF(Table1[[#This Row],[SpreadActual]]&lt;Table1[[#This Row],[SpreadFavorite]],1,0)</f>
        <v>0</v>
      </c>
      <c r="P11360">
        <v>42.5</v>
      </c>
      <c r="Q11360" t="s">
        <v>203</v>
      </c>
      <c r="R11360" t="b">
        <v>0</v>
      </c>
      <c r="S11360">
        <v>64</v>
      </c>
      <c r="T11360">
        <v>4</v>
      </c>
    </row>
    <row r="11361" spans="1:22" x14ac:dyDescent="0.2">
      <c r="A11361" s="1">
        <v>42264</v>
      </c>
      <c r="B11361">
        <v>2015</v>
      </c>
      <c r="C11361">
        <f>_xlfn.MAXIFS(Table1[ScheduleWeekWritten],Table1[ScheduleSeason],Table1[[#This Row],[ScheduleSeason]])</f>
        <v>17</v>
      </c>
      <c r="D11361">
        <v>2</v>
      </c>
      <c r="E11361" cm="1">
        <f t="array" ref="E11361">_xlfn.XLOOKUP(Table1[[#This Row],[ScheduleWeekWritten]],Table3[Game],100+Table3[Increase],Table1[[#This Row],[ScheduleWeekWritten]])</f>
        <v>2</v>
      </c>
      <c r="F11361" t="b">
        <v>0</v>
      </c>
      <c r="G11361" t="s">
        <v>42</v>
      </c>
      <c r="H11361">
        <v>24</v>
      </c>
      <c r="I11361">
        <v>31</v>
      </c>
      <c r="J11361" t="s">
        <v>24</v>
      </c>
      <c r="K11361" t="s">
        <v>75</v>
      </c>
      <c r="L11361" t="str">
        <f>_xlfn.XLOOKUP(Table1[[#This Row],[TeamFavoriteID]],Table2[team_id],Table2[team_name],_xlfn.XLOOKUP(Table1[[#This Row],[TeamFavoriteID]],Table2[team_id_pfr],Table2[team_name],"Even"))</f>
        <v>Kansas City Chiefs</v>
      </c>
      <c r="M11361">
        <v>-3</v>
      </c>
      <c r="N11361">
        <f>IF(Table1[[#This Row],[TeamFavorite]]=Table1[[#This Row],[TeamHome]],Table1[[#This Row],[ScoreAway]]-Table1[[#This Row],[ScoreHome]],Table1[[#This Row],[ScoreHome]]-Table1[[#This Row],[ScoreAway]])</f>
        <v>7</v>
      </c>
      <c r="O11361">
        <f>IF(Table1[[#This Row],[SpreadActual]]&lt;Table1[[#This Row],[SpreadFavorite]],1,0)</f>
        <v>0</v>
      </c>
      <c r="P11361">
        <v>42</v>
      </c>
      <c r="Q11361" t="s">
        <v>117</v>
      </c>
      <c r="R11361" t="b">
        <v>0</v>
      </c>
      <c r="S11361">
        <v>80</v>
      </c>
      <c r="T11361">
        <v>8</v>
      </c>
    </row>
    <row r="11362" spans="1:22" x14ac:dyDescent="0.2">
      <c r="A11362" s="1">
        <v>42267</v>
      </c>
      <c r="B11362">
        <v>2015</v>
      </c>
      <c r="C11362">
        <f>_xlfn.MAXIFS(Table1[ScheduleWeekWritten],Table1[ScheduleSeason],Table1[[#This Row],[ScheduleSeason]])</f>
        <v>17</v>
      </c>
      <c r="D11362">
        <v>2</v>
      </c>
      <c r="E11362" cm="1">
        <f t="array" ref="E11362">_xlfn.XLOOKUP(Table1[[#This Row],[ScheduleWeekWritten]],Table3[Game],100+Table3[Increase],Table1[[#This Row],[ScheduleWeekWritten]])</f>
        <v>2</v>
      </c>
      <c r="F11362" t="b">
        <v>0</v>
      </c>
      <c r="G11362" t="s">
        <v>28</v>
      </c>
      <c r="H11362">
        <v>32</v>
      </c>
      <c r="I11362">
        <v>40</v>
      </c>
      <c r="J11362" t="s">
        <v>115</v>
      </c>
      <c r="K11362" t="s">
        <v>43</v>
      </c>
      <c r="L11362" t="str">
        <f>_xlfn.XLOOKUP(Table1[[#This Row],[TeamFavoriteID]],Table2[team_id],Table2[team_name],_xlfn.XLOOKUP(Table1[[#This Row],[TeamFavoriteID]],Table2[team_id_pfr],Table2[team_name],"Even"))</f>
        <v>Buffalo Bills</v>
      </c>
      <c r="M11362">
        <v>-1</v>
      </c>
      <c r="N11362">
        <f>IF(Table1[[#This Row],[TeamFavorite]]=Table1[[#This Row],[TeamHome]],Table1[[#This Row],[ScoreAway]]-Table1[[#This Row],[ScoreHome]],Table1[[#This Row],[ScoreHome]]-Table1[[#This Row],[ScoreAway]])</f>
        <v>8</v>
      </c>
      <c r="O11362">
        <f>IF(Table1[[#This Row],[SpreadActual]]&lt;Table1[[#This Row],[SpreadFavorite]],1,0)</f>
        <v>0</v>
      </c>
      <c r="P11362">
        <v>44.5</v>
      </c>
      <c r="Q11362" t="s">
        <v>123</v>
      </c>
      <c r="R11362" t="b">
        <v>0</v>
      </c>
      <c r="S11362">
        <v>62</v>
      </c>
      <c r="T11362">
        <v>4</v>
      </c>
    </row>
    <row r="11363" spans="1:22" x14ac:dyDescent="0.2">
      <c r="A11363" s="1">
        <v>42267</v>
      </c>
      <c r="B11363">
        <v>2015</v>
      </c>
      <c r="C11363">
        <f>_xlfn.MAXIFS(Table1[ScheduleWeekWritten],Table1[ScheduleSeason],Table1[[#This Row],[ScheduleSeason]])</f>
        <v>17</v>
      </c>
      <c r="D11363">
        <v>2</v>
      </c>
      <c r="E11363" cm="1">
        <f t="array" ref="E11363">_xlfn.XLOOKUP(Table1[[#This Row],[ScheduleWeekWritten]],Table3[Game],100+Table3[Increase],Table1[[#This Row],[ScheduleWeekWritten]])</f>
        <v>2</v>
      </c>
      <c r="F11363" t="b">
        <v>0</v>
      </c>
      <c r="G11363" t="s">
        <v>152</v>
      </c>
      <c r="H11363">
        <v>24</v>
      </c>
      <c r="I11363">
        <v>17</v>
      </c>
      <c r="J11363" t="s">
        <v>177</v>
      </c>
      <c r="K11363" t="s">
        <v>162</v>
      </c>
      <c r="L11363" t="str">
        <f>_xlfn.XLOOKUP(Table1[[#This Row],[TeamFavoriteID]],Table2[team_id],Table2[team_name],_xlfn.XLOOKUP(Table1[[#This Row],[TeamFavoriteID]],Table2[team_id_pfr],Table2[team_name],"Even"))</f>
        <v>Carolina Panthers</v>
      </c>
      <c r="M11363">
        <v>-3</v>
      </c>
      <c r="N11363">
        <f>IF(Table1[[#This Row],[TeamFavorite]]=Table1[[#This Row],[TeamHome]],Table1[[#This Row],[ScoreAway]]-Table1[[#This Row],[ScoreHome]],Table1[[#This Row],[ScoreHome]]-Table1[[#This Row],[ScoreAway]])</f>
        <v>-7</v>
      </c>
      <c r="O11363">
        <f>IF(Table1[[#This Row],[SpreadActual]]&lt;Table1[[#This Row],[SpreadFavorite]],1,0)</f>
        <v>1</v>
      </c>
      <c r="P11363">
        <v>41</v>
      </c>
      <c r="Q11363" t="s">
        <v>160</v>
      </c>
      <c r="R11363" t="b">
        <v>0</v>
      </c>
      <c r="S11363">
        <v>88</v>
      </c>
      <c r="T11363">
        <v>2</v>
      </c>
    </row>
    <row r="11364" spans="1:22" x14ac:dyDescent="0.2">
      <c r="A11364" s="1">
        <v>42267</v>
      </c>
      <c r="B11364">
        <v>2015</v>
      </c>
      <c r="C11364">
        <f>_xlfn.MAXIFS(Table1[ScheduleWeekWritten],Table1[ScheduleSeason],Table1[[#This Row],[ScheduleSeason]])</f>
        <v>17</v>
      </c>
      <c r="D11364">
        <v>2</v>
      </c>
      <c r="E11364" cm="1">
        <f t="array" ref="E11364">_xlfn.XLOOKUP(Table1[[#This Row],[ScheduleWeekWritten]],Table3[Game],100+Table3[Increase],Table1[[#This Row],[ScheduleWeekWritten]])</f>
        <v>2</v>
      </c>
      <c r="F11364" t="b">
        <v>0</v>
      </c>
      <c r="G11364" t="s">
        <v>46</v>
      </c>
      <c r="H11364">
        <v>23</v>
      </c>
      <c r="I11364">
        <v>48</v>
      </c>
      <c r="J11364" t="s">
        <v>149</v>
      </c>
      <c r="K11364" t="s">
        <v>59</v>
      </c>
      <c r="L11364" t="str">
        <f>_xlfn.XLOOKUP(Table1[[#This Row],[TeamFavoriteID]],Table2[team_id],Table2[team_name],_xlfn.XLOOKUP(Table1[[#This Row],[TeamFavoriteID]],Table2[team_id_pfr],Table2[team_name],"Even"))</f>
        <v>Arizona Cardinals</v>
      </c>
      <c r="M11364">
        <v>-2</v>
      </c>
      <c r="N11364">
        <f>IF(Table1[[#This Row],[TeamFavorite]]=Table1[[#This Row],[TeamHome]],Table1[[#This Row],[ScoreAway]]-Table1[[#This Row],[ScoreHome]],Table1[[#This Row],[ScoreHome]]-Table1[[#This Row],[ScoreAway]])</f>
        <v>-25</v>
      </c>
      <c r="O11364">
        <f>IF(Table1[[#This Row],[SpreadActual]]&lt;Table1[[#This Row],[SpreadFavorite]],1,0)</f>
        <v>1</v>
      </c>
      <c r="P11364">
        <v>46</v>
      </c>
      <c r="Q11364" t="s">
        <v>114</v>
      </c>
      <c r="R11364" t="b">
        <v>0</v>
      </c>
      <c r="S11364">
        <v>69</v>
      </c>
      <c r="T11364">
        <v>3</v>
      </c>
    </row>
    <row r="11365" spans="1:22" x14ac:dyDescent="0.2">
      <c r="A11365" s="1">
        <v>42267</v>
      </c>
      <c r="B11365">
        <v>2015</v>
      </c>
      <c r="C11365">
        <f>_xlfn.MAXIFS(Table1[ScheduleWeekWritten],Table1[ScheduleSeason],Table1[[#This Row],[ScheduleSeason]])</f>
        <v>17</v>
      </c>
      <c r="D11365">
        <v>2</v>
      </c>
      <c r="E11365" cm="1">
        <f t="array" ref="E11365">_xlfn.XLOOKUP(Table1[[#This Row],[ScheduleWeekWritten]],Table3[Game],100+Table3[Increase],Table1[[#This Row],[ScheduleWeekWritten]])</f>
        <v>2</v>
      </c>
      <c r="F11365" t="b">
        <v>0</v>
      </c>
      <c r="G11365" t="s">
        <v>101</v>
      </c>
      <c r="H11365">
        <v>24</v>
      </c>
      <c r="I11365">
        <v>19</v>
      </c>
      <c r="J11365" t="s">
        <v>27</v>
      </c>
      <c r="K11365" t="s">
        <v>104</v>
      </c>
      <c r="L11365" t="str">
        <f>_xlfn.XLOOKUP(Table1[[#This Row],[TeamFavoriteID]],Table2[team_id],Table2[team_name],_xlfn.XLOOKUP(Table1[[#This Row],[TeamFavoriteID]],Table2[team_id_pfr],Table2[team_name],"Even"))</f>
        <v>Cincinnati Bengals</v>
      </c>
      <c r="M11365">
        <v>-3.5</v>
      </c>
      <c r="N11365">
        <f>IF(Table1[[#This Row],[TeamFavorite]]=Table1[[#This Row],[TeamHome]],Table1[[#This Row],[ScoreAway]]-Table1[[#This Row],[ScoreHome]],Table1[[#This Row],[ScoreHome]]-Table1[[#This Row],[ScoreAway]])</f>
        <v>-5</v>
      </c>
      <c r="O11365">
        <f>IF(Table1[[#This Row],[SpreadActual]]&lt;Table1[[#This Row],[SpreadFavorite]],1,0)</f>
        <v>1</v>
      </c>
      <c r="P11365">
        <v>48</v>
      </c>
      <c r="Q11365" t="s">
        <v>173</v>
      </c>
      <c r="R11365" t="b">
        <v>0</v>
      </c>
      <c r="S11365">
        <v>73</v>
      </c>
      <c r="T11365">
        <v>6</v>
      </c>
    </row>
    <row r="11366" spans="1:22" x14ac:dyDescent="0.2">
      <c r="A11366" s="1">
        <v>42267</v>
      </c>
      <c r="B11366">
        <v>2015</v>
      </c>
      <c r="C11366">
        <f>_xlfn.MAXIFS(Table1[ScheduleWeekWritten],Table1[ScheduleSeason],Table1[[#This Row],[ScheduleSeason]])</f>
        <v>17</v>
      </c>
      <c r="D11366">
        <v>2</v>
      </c>
      <c r="E11366" cm="1">
        <f t="array" ref="E11366">_xlfn.XLOOKUP(Table1[[#This Row],[ScheduleWeekWritten]],Table3[Game],100+Table3[Increase],Table1[[#This Row],[ScheduleWeekWritten]])</f>
        <v>2</v>
      </c>
      <c r="F11366" t="b">
        <v>0</v>
      </c>
      <c r="G11366" t="s">
        <v>62</v>
      </c>
      <c r="H11366">
        <v>28</v>
      </c>
      <c r="I11366">
        <v>14</v>
      </c>
      <c r="J11366" t="s">
        <v>171</v>
      </c>
      <c r="K11366" t="s">
        <v>25</v>
      </c>
      <c r="L11366" t="str">
        <f>_xlfn.XLOOKUP(Table1[[#This Row],[TeamFavoriteID]],Table2[team_id],Table2[team_name],_xlfn.XLOOKUP(Table1[[#This Row],[TeamFavoriteID]],Table2[team_id_pfr],Table2[team_name],"Even"))</f>
        <v>Houston Oilers</v>
      </c>
      <c r="M11366">
        <v>-1</v>
      </c>
      <c r="N11366">
        <f>IF(Table1[[#This Row],[TeamFavorite]]=Table1[[#This Row],[TeamHome]],Table1[[#This Row],[ScoreAway]]-Table1[[#This Row],[ScoreHome]],Table1[[#This Row],[ScoreHome]]-Table1[[#This Row],[ScoreAway]])</f>
        <v>14</v>
      </c>
      <c r="O11366">
        <f>IF(Table1[[#This Row],[SpreadActual]]&lt;Table1[[#This Row],[SpreadFavorite]],1,0)</f>
        <v>0</v>
      </c>
      <c r="P11366">
        <v>41</v>
      </c>
      <c r="Q11366" t="s">
        <v>170</v>
      </c>
      <c r="R11366" t="b">
        <v>0</v>
      </c>
      <c r="S11366">
        <v>66</v>
      </c>
      <c r="T11366">
        <v>11</v>
      </c>
    </row>
    <row r="11367" spans="1:22" x14ac:dyDescent="0.2">
      <c r="A11367" s="1">
        <v>42267</v>
      </c>
      <c r="B11367">
        <v>2015</v>
      </c>
      <c r="C11367">
        <f>_xlfn.MAXIFS(Table1[ScheduleWeekWritten],Table1[ScheduleSeason],Table1[[#This Row],[ScheduleSeason]])</f>
        <v>17</v>
      </c>
      <c r="D11367">
        <v>2</v>
      </c>
      <c r="E11367" cm="1">
        <f t="array" ref="E11367">_xlfn.XLOOKUP(Table1[[#This Row],[ScheduleWeekWritten]],Table3[Game],100+Table3[Increase],Table1[[#This Row],[ScheduleWeekWritten]])</f>
        <v>2</v>
      </c>
      <c r="F11367" t="b">
        <v>0</v>
      </c>
      <c r="G11367" t="s">
        <v>33</v>
      </c>
      <c r="H11367">
        <v>27</v>
      </c>
      <c r="I11367">
        <v>17</v>
      </c>
      <c r="J11367" t="s">
        <v>128</v>
      </c>
      <c r="K11367" t="s">
        <v>35</v>
      </c>
      <c r="L11367" t="str">
        <f>_xlfn.XLOOKUP(Table1[[#This Row],[TeamFavoriteID]],Table2[team_id],Table2[team_name],_xlfn.XLOOKUP(Table1[[#This Row],[TeamFavoriteID]],Table2[team_id_pfr],Table2[team_name],"Even"))</f>
        <v>Green Bay Packers</v>
      </c>
      <c r="M11367">
        <v>-3</v>
      </c>
      <c r="N11367">
        <f>IF(Table1[[#This Row],[TeamFavorite]]=Table1[[#This Row],[TeamHome]],Table1[[#This Row],[ScoreAway]]-Table1[[#This Row],[ScoreHome]],Table1[[#This Row],[ScoreHome]]-Table1[[#This Row],[ScoreAway]])</f>
        <v>-10</v>
      </c>
      <c r="O11367">
        <f>IF(Table1[[#This Row],[SpreadActual]]&lt;Table1[[#This Row],[SpreadFavorite]],1,0)</f>
        <v>1</v>
      </c>
      <c r="P11367">
        <v>49.5</v>
      </c>
      <c r="Q11367" t="s">
        <v>82</v>
      </c>
      <c r="R11367" t="b">
        <v>0</v>
      </c>
      <c r="S11367">
        <v>54</v>
      </c>
      <c r="T11367">
        <v>6</v>
      </c>
    </row>
    <row r="11368" spans="1:22" x14ac:dyDescent="0.2">
      <c r="A11368" s="1">
        <v>42267</v>
      </c>
      <c r="B11368">
        <v>2015</v>
      </c>
      <c r="C11368">
        <f>_xlfn.MAXIFS(Table1[ScheduleWeekWritten],Table1[ScheduleSeason],Table1[[#This Row],[ScheduleSeason]])</f>
        <v>17</v>
      </c>
      <c r="D11368">
        <v>2</v>
      </c>
      <c r="E11368" cm="1">
        <f t="array" ref="E11368">_xlfn.XLOOKUP(Table1[[#This Row],[ScheduleWeekWritten]],Table3[Game],100+Table3[Increase],Table1[[#This Row],[ScheduleWeekWritten]])</f>
        <v>2</v>
      </c>
      <c r="F11368" t="b">
        <v>0</v>
      </c>
      <c r="G11368" t="s">
        <v>154</v>
      </c>
      <c r="H11368">
        <v>23</v>
      </c>
      <c r="I11368">
        <v>20</v>
      </c>
      <c r="J11368" t="s">
        <v>19</v>
      </c>
      <c r="K11368" t="s">
        <v>91</v>
      </c>
      <c r="L11368" t="str">
        <f>_xlfn.XLOOKUP(Table1[[#This Row],[TeamFavoriteID]],Table2[team_id],Table2[team_name],_xlfn.XLOOKUP(Table1[[#This Row],[TeamFavoriteID]],Table2[team_id_pfr],Table2[team_name],"Even"))</f>
        <v>Miami Dolphins</v>
      </c>
      <c r="M11368">
        <v>-6</v>
      </c>
      <c r="N11368">
        <f>IF(Table1[[#This Row],[TeamFavorite]]=Table1[[#This Row],[TeamHome]],Table1[[#This Row],[ScoreAway]]-Table1[[#This Row],[ScoreHome]],Table1[[#This Row],[ScoreHome]]-Table1[[#This Row],[ScoreAway]])</f>
        <v>3</v>
      </c>
      <c r="O11368">
        <f>IF(Table1[[#This Row],[SpreadActual]]&lt;Table1[[#This Row],[SpreadFavorite]],1,0)</f>
        <v>0</v>
      </c>
      <c r="P11368">
        <v>42</v>
      </c>
      <c r="Q11368" t="s">
        <v>155</v>
      </c>
      <c r="R11368" t="b">
        <v>0</v>
      </c>
      <c r="S11368">
        <v>83</v>
      </c>
      <c r="T11368">
        <v>5</v>
      </c>
    </row>
    <row r="11369" spans="1:22" x14ac:dyDescent="0.2">
      <c r="A11369" s="1">
        <v>42267</v>
      </c>
      <c r="B11369">
        <v>2015</v>
      </c>
      <c r="C11369">
        <f>_xlfn.MAXIFS(Table1[ScheduleWeekWritten],Table1[ScheduleSeason],Table1[[#This Row],[ScheduleSeason]])</f>
        <v>17</v>
      </c>
      <c r="D11369">
        <v>2</v>
      </c>
      <c r="E11369" cm="1">
        <f t="array" ref="E11369">_xlfn.XLOOKUP(Table1[[#This Row],[ScheduleWeekWritten]],Table3[Game],100+Table3[Increase],Table1[[#This Row],[ScheduleWeekWritten]])</f>
        <v>2</v>
      </c>
      <c r="F11369" t="b">
        <v>0</v>
      </c>
      <c r="G11369" t="s">
        <v>54</v>
      </c>
      <c r="H11369">
        <v>26</v>
      </c>
      <c r="I11369">
        <v>16</v>
      </c>
      <c r="J11369" t="s">
        <v>45</v>
      </c>
      <c r="K11369" t="s">
        <v>55</v>
      </c>
      <c r="L11369" t="str">
        <f>_xlfn.XLOOKUP(Table1[[#This Row],[TeamFavoriteID]],Table2[team_id],Table2[team_name],_xlfn.XLOOKUP(Table1[[#This Row],[TeamFavoriteID]],Table2[team_id_pfr],Table2[team_name],"Even"))</f>
        <v>Minnesota Vikings</v>
      </c>
      <c r="M11369">
        <v>-2.5</v>
      </c>
      <c r="N11369">
        <f>IF(Table1[[#This Row],[TeamFavorite]]=Table1[[#This Row],[TeamHome]],Table1[[#This Row],[ScoreAway]]-Table1[[#This Row],[ScoreHome]],Table1[[#This Row],[ScoreHome]]-Table1[[#This Row],[ScoreAway]])</f>
        <v>-10</v>
      </c>
      <c r="O11369">
        <f>IF(Table1[[#This Row],[SpreadActual]]&lt;Table1[[#This Row],[SpreadFavorite]],1,0)</f>
        <v>1</v>
      </c>
      <c r="P11369">
        <v>44</v>
      </c>
      <c r="Q11369" t="s">
        <v>198</v>
      </c>
      <c r="R11369" t="b">
        <v>0</v>
      </c>
      <c r="S11369">
        <v>70</v>
      </c>
      <c r="T11369">
        <v>12</v>
      </c>
    </row>
    <row r="11370" spans="1:22" x14ac:dyDescent="0.2">
      <c r="A11370" s="1">
        <v>42267</v>
      </c>
      <c r="B11370">
        <v>2015</v>
      </c>
      <c r="C11370">
        <f>_xlfn.MAXIFS(Table1[ScheduleWeekWritten],Table1[ScheduleSeason],Table1[[#This Row],[ScheduleSeason]])</f>
        <v>17</v>
      </c>
      <c r="D11370">
        <v>2</v>
      </c>
      <c r="E11370" cm="1">
        <f t="array" ref="E11370">_xlfn.XLOOKUP(Table1[[#This Row],[ScheduleWeekWritten]],Table3[Game],100+Table3[Increase],Table1[[#This Row],[ScheduleWeekWritten]])</f>
        <v>2</v>
      </c>
      <c r="F11370" t="b">
        <v>0</v>
      </c>
      <c r="G11370" t="s">
        <v>95</v>
      </c>
      <c r="H11370">
        <v>19</v>
      </c>
      <c r="I11370">
        <v>26</v>
      </c>
      <c r="J11370" t="s">
        <v>127</v>
      </c>
      <c r="K11370" t="s">
        <v>98</v>
      </c>
      <c r="L11370" t="str">
        <f>_xlfn.XLOOKUP(Table1[[#This Row],[TeamFavoriteID]],Table2[team_id],Table2[team_name],_xlfn.XLOOKUP(Table1[[#This Row],[TeamFavoriteID]],Table2[team_id_pfr],Table2[team_name],"Even"))</f>
        <v>New Orleans Saints</v>
      </c>
      <c r="M11370">
        <v>-9</v>
      </c>
      <c r="N11370">
        <f>IF(Table1[[#This Row],[TeamFavorite]]=Table1[[#This Row],[TeamHome]],Table1[[#This Row],[ScoreAway]]-Table1[[#This Row],[ScoreHome]],Table1[[#This Row],[ScoreHome]]-Table1[[#This Row],[ScoreAway]])</f>
        <v>7</v>
      </c>
      <c r="O11370">
        <f>IF(Table1[[#This Row],[SpreadActual]]&lt;Table1[[#This Row],[SpreadFavorite]],1,0)</f>
        <v>0</v>
      </c>
      <c r="P11370">
        <v>47</v>
      </c>
      <c r="Q11370" t="s">
        <v>124</v>
      </c>
      <c r="R11370" t="b">
        <v>0</v>
      </c>
      <c r="S11370">
        <v>72</v>
      </c>
      <c r="T11370">
        <v>0</v>
      </c>
      <c r="V11370" t="s">
        <v>103</v>
      </c>
    </row>
    <row r="11371" spans="1:22" x14ac:dyDescent="0.2">
      <c r="A11371" s="1">
        <v>42267</v>
      </c>
      <c r="B11371">
        <v>2015</v>
      </c>
      <c r="C11371">
        <f>_xlfn.MAXIFS(Table1[ScheduleWeekWritten],Table1[ScheduleSeason],Table1[[#This Row],[ScheduleSeason]])</f>
        <v>17</v>
      </c>
      <c r="D11371">
        <v>2</v>
      </c>
      <c r="E11371" cm="1">
        <f t="array" ref="E11371">_xlfn.XLOOKUP(Table1[[#This Row],[ScheduleWeekWritten]],Table3[Game],100+Table3[Increase],Table1[[#This Row],[ScheduleWeekWritten]])</f>
        <v>2</v>
      </c>
      <c r="F11371" t="b">
        <v>0</v>
      </c>
      <c r="G11371" t="s">
        <v>50</v>
      </c>
      <c r="H11371">
        <v>20</v>
      </c>
      <c r="I11371">
        <v>24</v>
      </c>
      <c r="J11371" t="s">
        <v>38</v>
      </c>
      <c r="K11371" t="s">
        <v>90</v>
      </c>
      <c r="L11371" t="str">
        <f>_xlfn.XLOOKUP(Table1[[#This Row],[TeamFavoriteID]],Table2[team_id],Table2[team_name],_xlfn.XLOOKUP(Table1[[#This Row],[TeamFavoriteID]],Table2[team_id_pfr],Table2[team_name],"Even"))</f>
        <v>New York Giants</v>
      </c>
      <c r="M11371">
        <v>-2</v>
      </c>
      <c r="N11371">
        <f>IF(Table1[[#This Row],[TeamFavorite]]=Table1[[#This Row],[TeamHome]],Table1[[#This Row],[ScoreAway]]-Table1[[#This Row],[ScoreHome]],Table1[[#This Row],[ScoreHome]]-Table1[[#This Row],[ScoreAway]])</f>
        <v>4</v>
      </c>
      <c r="O11371">
        <f>IF(Table1[[#This Row],[SpreadActual]]&lt;Table1[[#This Row],[SpreadFavorite]],1,0)</f>
        <v>0</v>
      </c>
      <c r="P11371">
        <v>50</v>
      </c>
      <c r="Q11371" t="s">
        <v>197</v>
      </c>
      <c r="R11371" t="b">
        <v>0</v>
      </c>
      <c r="S11371">
        <v>77</v>
      </c>
      <c r="T11371">
        <v>7</v>
      </c>
    </row>
    <row r="11372" spans="1:22" x14ac:dyDescent="0.2">
      <c r="A11372" s="1">
        <v>42267</v>
      </c>
      <c r="B11372">
        <v>2015</v>
      </c>
      <c r="C11372">
        <f>_xlfn.MAXIFS(Table1[ScheduleWeekWritten],Table1[ScheduleSeason],Table1[[#This Row],[ScheduleSeason]])</f>
        <v>17</v>
      </c>
      <c r="D11372">
        <v>2</v>
      </c>
      <c r="E11372" cm="1">
        <f t="array" ref="E11372">_xlfn.XLOOKUP(Table1[[#This Row],[ScheduleWeekWritten]],Table3[Game],100+Table3[Increase],Table1[[#This Row],[ScheduleWeekWritten]])</f>
        <v>2</v>
      </c>
      <c r="F11372" t="b">
        <v>0</v>
      </c>
      <c r="G11372" t="s">
        <v>20</v>
      </c>
      <c r="H11372">
        <v>37</v>
      </c>
      <c r="I11372">
        <v>33</v>
      </c>
      <c r="J11372" t="s">
        <v>158</v>
      </c>
      <c r="K11372" t="s">
        <v>159</v>
      </c>
      <c r="L11372" t="str">
        <f>_xlfn.XLOOKUP(Table1[[#This Row],[TeamFavoriteID]],Table2[team_id],Table2[team_name],_xlfn.XLOOKUP(Table1[[#This Row],[TeamFavoriteID]],Table2[team_id_pfr],Table2[team_name],"Even"))</f>
        <v>Baltimore Ravens</v>
      </c>
      <c r="M11372">
        <v>-6</v>
      </c>
      <c r="N11372">
        <f>IF(Table1[[#This Row],[TeamFavorite]]=Table1[[#This Row],[TeamHome]],Table1[[#This Row],[ScoreAway]]-Table1[[#This Row],[ScoreHome]],Table1[[#This Row],[ScoreHome]]-Table1[[#This Row],[ScoreAway]])</f>
        <v>4</v>
      </c>
      <c r="O11372">
        <f>IF(Table1[[#This Row],[SpreadActual]]&lt;Table1[[#This Row],[SpreadFavorite]],1,0)</f>
        <v>0</v>
      </c>
      <c r="P11372">
        <v>42</v>
      </c>
      <c r="Q11372" t="s">
        <v>76</v>
      </c>
      <c r="R11372" t="b">
        <v>0</v>
      </c>
      <c r="S11372">
        <v>89</v>
      </c>
      <c r="T11372">
        <v>7</v>
      </c>
    </row>
    <row r="11373" spans="1:22" x14ac:dyDescent="0.2">
      <c r="A11373" s="1">
        <v>42267</v>
      </c>
      <c r="B11373">
        <v>2015</v>
      </c>
      <c r="C11373">
        <f>_xlfn.MAXIFS(Table1[ScheduleWeekWritten],Table1[ScheduleSeason],Table1[[#This Row],[ScheduleSeason]])</f>
        <v>17</v>
      </c>
      <c r="D11373">
        <v>2</v>
      </c>
      <c r="E11373" cm="1">
        <f t="array" ref="E11373">_xlfn.XLOOKUP(Table1[[#This Row],[ScheduleWeekWritten]],Table3[Game],100+Table3[Increase],Table1[[#This Row],[ScheduleWeekWritten]])</f>
        <v>2</v>
      </c>
      <c r="F11373" t="b">
        <v>0</v>
      </c>
      <c r="G11373" t="s">
        <v>58</v>
      </c>
      <c r="H11373">
        <v>10</v>
      </c>
      <c r="I11373">
        <v>20</v>
      </c>
      <c r="J11373" t="s">
        <v>67</v>
      </c>
      <c r="K11373" t="s">
        <v>77</v>
      </c>
      <c r="L11373" t="str">
        <f>_xlfn.XLOOKUP(Table1[[#This Row],[TeamFavoriteID]],Table2[team_id],Table2[team_name],_xlfn.XLOOKUP(Table1[[#This Row],[TeamFavoriteID]],Table2[team_id_pfr],Table2[team_name],"Even"))</f>
        <v>Philadelphia Eagles</v>
      </c>
      <c r="M11373">
        <v>-6.5</v>
      </c>
      <c r="N11373">
        <f>IF(Table1[[#This Row],[TeamFavorite]]=Table1[[#This Row],[TeamHome]],Table1[[#This Row],[ScoreAway]]-Table1[[#This Row],[ScoreHome]],Table1[[#This Row],[ScoreHome]]-Table1[[#This Row],[ScoreAway]])</f>
        <v>10</v>
      </c>
      <c r="O11373">
        <f>IF(Table1[[#This Row],[SpreadActual]]&lt;Table1[[#This Row],[SpreadFavorite]],1,0)</f>
        <v>0</v>
      </c>
      <c r="P11373">
        <v>54</v>
      </c>
      <c r="Q11373" t="s">
        <v>183</v>
      </c>
      <c r="R11373" t="b">
        <v>0</v>
      </c>
      <c r="S11373">
        <v>74</v>
      </c>
      <c r="T11373">
        <v>7</v>
      </c>
    </row>
    <row r="11374" spans="1:22" x14ac:dyDescent="0.2">
      <c r="A11374" s="1">
        <v>42267</v>
      </c>
      <c r="B11374">
        <v>2015</v>
      </c>
      <c r="C11374">
        <f>_xlfn.MAXIFS(Table1[ScheduleWeekWritten],Table1[ScheduleSeason],Table1[[#This Row],[ScheduleSeason]])</f>
        <v>17</v>
      </c>
      <c r="D11374">
        <v>2</v>
      </c>
      <c r="E11374" cm="1">
        <f t="array" ref="E11374">_xlfn.XLOOKUP(Table1[[#This Row],[ScheduleWeekWritten]],Table3[Game],100+Table3[Increase],Table1[[#This Row],[ScheduleWeekWritten]])</f>
        <v>2</v>
      </c>
      <c r="F11374" t="b">
        <v>0</v>
      </c>
      <c r="G11374" t="s">
        <v>49</v>
      </c>
      <c r="H11374">
        <v>43</v>
      </c>
      <c r="I11374">
        <v>18</v>
      </c>
      <c r="J11374" t="s">
        <v>53</v>
      </c>
      <c r="K11374" t="s">
        <v>51</v>
      </c>
      <c r="L11374" t="str">
        <f>_xlfn.XLOOKUP(Table1[[#This Row],[TeamFavoriteID]],Table2[team_id],Table2[team_name],_xlfn.XLOOKUP(Table1[[#This Row],[TeamFavoriteID]],Table2[team_id_pfr],Table2[team_name],"Even"))</f>
        <v>Pittsburgh Steelers</v>
      </c>
      <c r="M11374">
        <v>-6</v>
      </c>
      <c r="N11374">
        <f>IF(Table1[[#This Row],[TeamFavorite]]=Table1[[#This Row],[TeamHome]],Table1[[#This Row],[ScoreAway]]-Table1[[#This Row],[ScoreHome]],Table1[[#This Row],[ScoreHome]]-Table1[[#This Row],[ScoreAway]])</f>
        <v>-25</v>
      </c>
      <c r="O11374">
        <f>IF(Table1[[#This Row],[SpreadActual]]&lt;Table1[[#This Row],[SpreadFavorite]],1,0)</f>
        <v>1</v>
      </c>
      <c r="P11374">
        <v>46</v>
      </c>
      <c r="Q11374" t="s">
        <v>175</v>
      </c>
      <c r="R11374" t="b">
        <v>0</v>
      </c>
      <c r="S11374">
        <v>69</v>
      </c>
      <c r="T11374">
        <v>2</v>
      </c>
    </row>
    <row r="11375" spans="1:22" x14ac:dyDescent="0.2">
      <c r="A11375" s="1">
        <v>42267</v>
      </c>
      <c r="B11375">
        <v>2015</v>
      </c>
      <c r="C11375">
        <f>_xlfn.MAXIFS(Table1[ScheduleWeekWritten],Table1[ScheduleSeason],Table1[[#This Row],[ScheduleSeason]])</f>
        <v>17</v>
      </c>
      <c r="D11375">
        <v>2</v>
      </c>
      <c r="E11375" cm="1">
        <f t="array" ref="E11375">_xlfn.XLOOKUP(Table1[[#This Row],[ScheduleWeekWritten]],Table3[Game],100+Table3[Increase],Table1[[#This Row],[ScheduleWeekWritten]])</f>
        <v>2</v>
      </c>
      <c r="F11375" t="b">
        <v>0</v>
      </c>
      <c r="G11375" t="s">
        <v>61</v>
      </c>
      <c r="H11375">
        <v>24</v>
      </c>
      <c r="I11375">
        <v>10</v>
      </c>
      <c r="J11375" t="s">
        <v>153</v>
      </c>
      <c r="K11375" t="s">
        <v>40</v>
      </c>
      <c r="L11375" t="str">
        <f>_xlfn.XLOOKUP(Table1[[#This Row],[TeamFavoriteID]],Table2[team_id],Table2[team_name],_xlfn.XLOOKUP(Table1[[#This Row],[TeamFavoriteID]],Table2[team_id_pfr],Table2[team_name],"Even"))</f>
        <v>Los Angeles Rams</v>
      </c>
      <c r="M11375">
        <v>-3</v>
      </c>
      <c r="N11375">
        <f>IF(Table1[[#This Row],[TeamFavorite]]=Table1[[#This Row],[TeamHome]],Table1[[#This Row],[ScoreAway]]-Table1[[#This Row],[ScoreHome]],Table1[[#This Row],[ScoreHome]]-Table1[[#This Row],[ScoreAway]])</f>
        <v>14</v>
      </c>
      <c r="O11375">
        <f>IF(Table1[[#This Row],[SpreadActual]]&lt;Table1[[#This Row],[SpreadFavorite]],1,0)</f>
        <v>0</v>
      </c>
      <c r="P11375">
        <v>41</v>
      </c>
      <c r="Q11375" t="s">
        <v>165</v>
      </c>
      <c r="R11375" t="b">
        <v>0</v>
      </c>
      <c r="S11375">
        <v>75</v>
      </c>
      <c r="T11375">
        <v>6</v>
      </c>
    </row>
    <row r="11376" spans="1:22" x14ac:dyDescent="0.2">
      <c r="A11376" s="1">
        <v>42268</v>
      </c>
      <c r="B11376">
        <v>2015</v>
      </c>
      <c r="C11376">
        <f>_xlfn.MAXIFS(Table1[ScheduleWeekWritten],Table1[ScheduleSeason],Table1[[#This Row],[ScheduleSeason]])</f>
        <v>17</v>
      </c>
      <c r="D11376">
        <v>2</v>
      </c>
      <c r="E11376" cm="1">
        <f t="array" ref="E11376">_xlfn.XLOOKUP(Table1[[#This Row],[ScheduleWeekWritten]],Table3[Game],100+Table3[Increase],Table1[[#This Row],[ScheduleWeekWritten]])</f>
        <v>2</v>
      </c>
      <c r="F11376" t="b">
        <v>0</v>
      </c>
      <c r="G11376" t="s">
        <v>140</v>
      </c>
      <c r="H11376">
        <v>7</v>
      </c>
      <c r="I11376">
        <v>20</v>
      </c>
      <c r="J11376" t="s">
        <v>31</v>
      </c>
      <c r="K11376" t="s">
        <v>72</v>
      </c>
      <c r="L11376" t="str">
        <f>_xlfn.XLOOKUP(Table1[[#This Row],[TeamFavoriteID]],Table2[team_id],Table2[team_name],_xlfn.XLOOKUP(Table1[[#This Row],[TeamFavoriteID]],Table2[team_id_pfr],Table2[team_name],"Even"))</f>
        <v>Baltimore Colts</v>
      </c>
      <c r="M11376">
        <v>-6</v>
      </c>
      <c r="N11376">
        <f>IF(Table1[[#This Row],[TeamFavorite]]=Table1[[#This Row],[TeamHome]],Table1[[#This Row],[ScoreAway]]-Table1[[#This Row],[ScoreHome]],Table1[[#This Row],[ScoreHome]]-Table1[[#This Row],[ScoreAway]])</f>
        <v>-13</v>
      </c>
      <c r="O11376">
        <f>IF(Table1[[#This Row],[SpreadActual]]&lt;Table1[[#This Row],[SpreadFavorite]],1,0)</f>
        <v>1</v>
      </c>
      <c r="P11376">
        <v>46</v>
      </c>
      <c r="Q11376" t="s">
        <v>190</v>
      </c>
      <c r="R11376" t="b">
        <v>0</v>
      </c>
      <c r="S11376">
        <v>72</v>
      </c>
      <c r="T11376">
        <v>0</v>
      </c>
      <c r="V11376" t="s">
        <v>103</v>
      </c>
    </row>
    <row r="11377" spans="1:22" x14ac:dyDescent="0.2">
      <c r="A11377" s="1">
        <v>42271</v>
      </c>
      <c r="B11377">
        <v>2015</v>
      </c>
      <c r="C11377">
        <f>_xlfn.MAXIFS(Table1[ScheduleWeekWritten],Table1[ScheduleSeason],Table1[[#This Row],[ScheduleSeason]])</f>
        <v>17</v>
      </c>
      <c r="D11377">
        <v>3</v>
      </c>
      <c r="E11377" cm="1">
        <f t="array" ref="E11377">_xlfn.XLOOKUP(Table1[[#This Row],[ScheduleWeekWritten]],Table3[Game],100+Table3[Increase],Table1[[#This Row],[ScheduleWeekWritten]])</f>
        <v>3</v>
      </c>
      <c r="F11377" t="b">
        <v>0</v>
      </c>
      <c r="G11377" t="s">
        <v>50</v>
      </c>
      <c r="H11377">
        <v>32</v>
      </c>
      <c r="I11377">
        <v>21</v>
      </c>
      <c r="J11377" t="s">
        <v>61</v>
      </c>
      <c r="K11377" t="s">
        <v>90</v>
      </c>
      <c r="L11377" t="str">
        <f>_xlfn.XLOOKUP(Table1[[#This Row],[TeamFavoriteID]],Table2[team_id],Table2[team_name],_xlfn.XLOOKUP(Table1[[#This Row],[TeamFavoriteID]],Table2[team_id_pfr],Table2[team_name],"Even"))</f>
        <v>New York Giants</v>
      </c>
      <c r="M11377">
        <v>-3</v>
      </c>
      <c r="N11377">
        <f>IF(Table1[[#This Row],[TeamFavorite]]=Table1[[#This Row],[TeamHome]],Table1[[#This Row],[ScoreAway]]-Table1[[#This Row],[ScoreHome]],Table1[[#This Row],[ScoreHome]]-Table1[[#This Row],[ScoreAway]])</f>
        <v>-11</v>
      </c>
      <c r="O11377">
        <f>IF(Table1[[#This Row],[SpreadActual]]&lt;Table1[[#This Row],[SpreadFavorite]],1,0)</f>
        <v>1</v>
      </c>
      <c r="P11377">
        <v>45</v>
      </c>
      <c r="Q11377" t="s">
        <v>197</v>
      </c>
      <c r="R11377" t="b">
        <v>0</v>
      </c>
      <c r="S11377">
        <v>66</v>
      </c>
      <c r="T11377">
        <v>2</v>
      </c>
    </row>
    <row r="11378" spans="1:22" x14ac:dyDescent="0.2">
      <c r="A11378" s="1">
        <v>42274</v>
      </c>
      <c r="B11378">
        <v>2015</v>
      </c>
      <c r="C11378">
        <f>_xlfn.MAXIFS(Table1[ScheduleWeekWritten],Table1[ScheduleSeason],Table1[[#This Row],[ScheduleSeason]])</f>
        <v>17</v>
      </c>
      <c r="D11378">
        <v>3</v>
      </c>
      <c r="E11378" cm="1">
        <f t="array" ref="E11378">_xlfn.XLOOKUP(Table1[[#This Row],[ScheduleWeekWritten]],Table3[Game],100+Table3[Increase],Table1[[#This Row],[ScheduleWeekWritten]])</f>
        <v>3</v>
      </c>
      <c r="F11378" t="b">
        <v>0</v>
      </c>
      <c r="G11378" t="s">
        <v>149</v>
      </c>
      <c r="H11378">
        <v>47</v>
      </c>
      <c r="I11378">
        <v>7</v>
      </c>
      <c r="J11378" t="s">
        <v>53</v>
      </c>
      <c r="K11378" t="s">
        <v>59</v>
      </c>
      <c r="L11378" t="str">
        <f>_xlfn.XLOOKUP(Table1[[#This Row],[TeamFavoriteID]],Table2[team_id],Table2[team_name],_xlfn.XLOOKUP(Table1[[#This Row],[TeamFavoriteID]],Table2[team_id_pfr],Table2[team_name],"Even"))</f>
        <v>Arizona Cardinals</v>
      </c>
      <c r="M11378">
        <v>-7</v>
      </c>
      <c r="N11378">
        <f>IF(Table1[[#This Row],[TeamFavorite]]=Table1[[#This Row],[TeamHome]],Table1[[#This Row],[ScoreAway]]-Table1[[#This Row],[ScoreHome]],Table1[[#This Row],[ScoreHome]]-Table1[[#This Row],[ScoreAway]])</f>
        <v>-40</v>
      </c>
      <c r="O11378">
        <f>IF(Table1[[#This Row],[SpreadActual]]&lt;Table1[[#This Row],[SpreadFavorite]],1,0)</f>
        <v>1</v>
      </c>
      <c r="P11378">
        <v>45</v>
      </c>
      <c r="Q11378" t="s">
        <v>150</v>
      </c>
      <c r="R11378" t="b">
        <v>0</v>
      </c>
      <c r="S11378">
        <v>72</v>
      </c>
      <c r="T11378">
        <v>0</v>
      </c>
      <c r="V11378" t="s">
        <v>103</v>
      </c>
    </row>
    <row r="11379" spans="1:22" x14ac:dyDescent="0.2">
      <c r="A11379" s="1">
        <v>42274</v>
      </c>
      <c r="B11379">
        <v>2015</v>
      </c>
      <c r="C11379">
        <f>_xlfn.MAXIFS(Table1[ScheduleWeekWritten],Table1[ScheduleSeason],Table1[[#This Row],[ScheduleSeason]])</f>
        <v>17</v>
      </c>
      <c r="D11379">
        <v>3</v>
      </c>
      <c r="E11379" cm="1">
        <f t="array" ref="E11379">_xlfn.XLOOKUP(Table1[[#This Row],[ScheduleWeekWritten]],Table3[Game],100+Table3[Increase],Table1[[#This Row],[ScheduleWeekWritten]])</f>
        <v>3</v>
      </c>
      <c r="F11379" t="b">
        <v>0</v>
      </c>
      <c r="G11379" t="s">
        <v>158</v>
      </c>
      <c r="H11379">
        <v>24</v>
      </c>
      <c r="I11379">
        <v>28</v>
      </c>
      <c r="J11379" t="s">
        <v>101</v>
      </c>
      <c r="K11379" t="s">
        <v>159</v>
      </c>
      <c r="L11379" t="str">
        <f>_xlfn.XLOOKUP(Table1[[#This Row],[TeamFavoriteID]],Table2[team_id],Table2[team_name],_xlfn.XLOOKUP(Table1[[#This Row],[TeamFavoriteID]],Table2[team_id_pfr],Table2[team_name],"Even"))</f>
        <v>Baltimore Ravens</v>
      </c>
      <c r="M11379">
        <v>-1.5</v>
      </c>
      <c r="N11379">
        <f>IF(Table1[[#This Row],[TeamFavorite]]=Table1[[#This Row],[TeamHome]],Table1[[#This Row],[ScoreAway]]-Table1[[#This Row],[ScoreHome]],Table1[[#This Row],[ScoreHome]]-Table1[[#This Row],[ScoreAway]])</f>
        <v>4</v>
      </c>
      <c r="O11379">
        <f>IF(Table1[[#This Row],[SpreadActual]]&lt;Table1[[#This Row],[SpreadFavorite]],1,0)</f>
        <v>0</v>
      </c>
      <c r="P11379">
        <v>45.5</v>
      </c>
      <c r="Q11379" t="s">
        <v>166</v>
      </c>
      <c r="R11379" t="b">
        <v>0</v>
      </c>
      <c r="S11379">
        <v>73</v>
      </c>
      <c r="T11379">
        <v>8</v>
      </c>
    </row>
    <row r="11380" spans="1:22" x14ac:dyDescent="0.2">
      <c r="A11380" s="1">
        <v>42274</v>
      </c>
      <c r="B11380">
        <v>2015</v>
      </c>
      <c r="C11380">
        <f>_xlfn.MAXIFS(Table1[ScheduleWeekWritten],Table1[ScheduleSeason],Table1[[#This Row],[ScheduleSeason]])</f>
        <v>17</v>
      </c>
      <c r="D11380">
        <v>3</v>
      </c>
      <c r="E11380" cm="1">
        <f t="array" ref="E11380">_xlfn.XLOOKUP(Table1[[#This Row],[ScheduleWeekWritten]],Table3[Game],100+Table3[Increase],Table1[[#This Row],[ScheduleWeekWritten]])</f>
        <v>3</v>
      </c>
      <c r="F11380" t="b">
        <v>0</v>
      </c>
      <c r="G11380" t="s">
        <v>152</v>
      </c>
      <c r="H11380">
        <v>27</v>
      </c>
      <c r="I11380">
        <v>22</v>
      </c>
      <c r="J11380" t="s">
        <v>95</v>
      </c>
      <c r="K11380" t="s">
        <v>162</v>
      </c>
      <c r="L11380" t="str">
        <f>_xlfn.XLOOKUP(Table1[[#This Row],[TeamFavoriteID]],Table2[team_id],Table2[team_name],_xlfn.XLOOKUP(Table1[[#This Row],[TeamFavoriteID]],Table2[team_id_pfr],Table2[team_name],"Even"))</f>
        <v>Carolina Panthers</v>
      </c>
      <c r="M11380">
        <v>-9.5</v>
      </c>
      <c r="N11380">
        <f>IF(Table1[[#This Row],[TeamFavorite]]=Table1[[#This Row],[TeamHome]],Table1[[#This Row],[ScoreAway]]-Table1[[#This Row],[ScoreHome]],Table1[[#This Row],[ScoreHome]]-Table1[[#This Row],[ScoreAway]])</f>
        <v>-5</v>
      </c>
      <c r="O11380">
        <f>IF(Table1[[#This Row],[SpreadActual]]&lt;Table1[[#This Row],[SpreadFavorite]],1,0)</f>
        <v>0</v>
      </c>
      <c r="P11380">
        <v>43</v>
      </c>
      <c r="Q11380" t="s">
        <v>160</v>
      </c>
      <c r="R11380" t="b">
        <v>0</v>
      </c>
      <c r="S11380">
        <v>67</v>
      </c>
      <c r="T11380">
        <v>8</v>
      </c>
    </row>
    <row r="11381" spans="1:22" x14ac:dyDescent="0.2">
      <c r="A11381" s="1">
        <v>42274</v>
      </c>
      <c r="B11381">
        <v>2015</v>
      </c>
      <c r="C11381">
        <f>_xlfn.MAXIFS(Table1[ScheduleWeekWritten],Table1[ScheduleSeason],Table1[[#This Row],[ScheduleSeason]])</f>
        <v>17</v>
      </c>
      <c r="D11381">
        <v>3</v>
      </c>
      <c r="E11381" cm="1">
        <f t="array" ref="E11381">_xlfn.XLOOKUP(Table1[[#This Row],[ScheduleWeekWritten]],Table3[Game],100+Table3[Increase],Table1[[#This Row],[ScheduleWeekWritten]])</f>
        <v>3</v>
      </c>
      <c r="F11381" t="b">
        <v>0</v>
      </c>
      <c r="G11381" t="s">
        <v>62</v>
      </c>
      <c r="H11381">
        <v>20</v>
      </c>
      <c r="I11381">
        <v>27</v>
      </c>
      <c r="J11381" t="s">
        <v>20</v>
      </c>
      <c r="K11381" t="s">
        <v>63</v>
      </c>
      <c r="L11381" t="str">
        <f>_xlfn.XLOOKUP(Table1[[#This Row],[TeamFavoriteID]],Table2[team_id],Table2[team_name],_xlfn.XLOOKUP(Table1[[#This Row],[TeamFavoriteID]],Table2[team_id_pfr],Table2[team_name],"Even"))</f>
        <v>Cleveland Browns</v>
      </c>
      <c r="M11381">
        <v>-3.5</v>
      </c>
      <c r="N11381">
        <f>IF(Table1[[#This Row],[TeamFavorite]]=Table1[[#This Row],[TeamHome]],Table1[[#This Row],[ScoreAway]]-Table1[[#This Row],[ScoreHome]],Table1[[#This Row],[ScoreHome]]-Table1[[#This Row],[ScoreAway]])</f>
        <v>7</v>
      </c>
      <c r="O11381">
        <f>IF(Table1[[#This Row],[SpreadActual]]&lt;Table1[[#This Row],[SpreadFavorite]],1,0)</f>
        <v>0</v>
      </c>
      <c r="P11381">
        <v>44</v>
      </c>
      <c r="Q11381" t="s">
        <v>170</v>
      </c>
      <c r="R11381" t="b">
        <v>0</v>
      </c>
      <c r="S11381">
        <v>75</v>
      </c>
      <c r="T11381">
        <v>10</v>
      </c>
    </row>
    <row r="11382" spans="1:22" x14ac:dyDescent="0.2">
      <c r="A11382" s="1">
        <v>42274</v>
      </c>
      <c r="B11382">
        <v>2015</v>
      </c>
      <c r="C11382">
        <f>_xlfn.MAXIFS(Table1[ScheduleWeekWritten],Table1[ScheduleSeason],Table1[[#This Row],[ScheduleSeason]])</f>
        <v>17</v>
      </c>
      <c r="D11382">
        <v>3</v>
      </c>
      <c r="E11382" cm="1">
        <f t="array" ref="E11382">_xlfn.XLOOKUP(Table1[[#This Row],[ScheduleWeekWritten]],Table3[Game],100+Table3[Increase],Table1[[#This Row],[ScheduleWeekWritten]])</f>
        <v>3</v>
      </c>
      <c r="F11382" t="b">
        <v>0</v>
      </c>
      <c r="G11382" t="s">
        <v>67</v>
      </c>
      <c r="H11382">
        <v>28</v>
      </c>
      <c r="I11382">
        <v>39</v>
      </c>
      <c r="J11382" t="s">
        <v>38</v>
      </c>
      <c r="K11382" t="s">
        <v>89</v>
      </c>
      <c r="L11382" t="str">
        <f>_xlfn.XLOOKUP(Table1[[#This Row],[TeamFavoriteID]],Table2[team_id],Table2[team_name],_xlfn.XLOOKUP(Table1[[#This Row],[TeamFavoriteID]],Table2[team_id_pfr],Table2[team_name],"Even"))</f>
        <v>Even</v>
      </c>
      <c r="M11382">
        <v>0</v>
      </c>
      <c r="N11382">
        <f>IF(Table1[[#This Row],[TeamFavorite]]=Table1[[#This Row],[TeamHome]],Table1[[#This Row],[ScoreAway]]-Table1[[#This Row],[ScoreHome]],Table1[[#This Row],[ScoreHome]]-Table1[[#This Row],[ScoreAway]])</f>
        <v>-11</v>
      </c>
      <c r="O11382">
        <f>IF(Table1[[#This Row],[SpreadActual]]&lt;Table1[[#This Row],[SpreadFavorite]],1,0)</f>
        <v>1</v>
      </c>
      <c r="P11382">
        <v>43.5</v>
      </c>
      <c r="Q11382" t="s">
        <v>192</v>
      </c>
      <c r="R11382" t="b">
        <v>0</v>
      </c>
      <c r="S11382">
        <v>72</v>
      </c>
      <c r="T11382">
        <v>0</v>
      </c>
      <c r="V11382" t="s">
        <v>103</v>
      </c>
    </row>
    <row r="11383" spans="1:22" x14ac:dyDescent="0.2">
      <c r="A11383" s="1">
        <v>42274</v>
      </c>
      <c r="B11383">
        <v>2015</v>
      </c>
      <c r="C11383">
        <f>_xlfn.MAXIFS(Table1[ScheduleWeekWritten],Table1[ScheduleSeason],Table1[[#This Row],[ScheduleSeason]])</f>
        <v>17</v>
      </c>
      <c r="D11383">
        <v>3</v>
      </c>
      <c r="E11383" cm="1">
        <f t="array" ref="E11383">_xlfn.XLOOKUP(Table1[[#This Row],[ScheduleWeekWritten]],Table3[Game],100+Table3[Increase],Table1[[#This Row],[ScheduleWeekWritten]])</f>
        <v>3</v>
      </c>
      <c r="F11383" t="b">
        <v>0</v>
      </c>
      <c r="G11383" t="s">
        <v>45</v>
      </c>
      <c r="H11383">
        <v>12</v>
      </c>
      <c r="I11383">
        <v>24</v>
      </c>
      <c r="J11383" t="s">
        <v>24</v>
      </c>
      <c r="K11383" t="s">
        <v>88</v>
      </c>
      <c r="L11383" t="str">
        <f>_xlfn.XLOOKUP(Table1[[#This Row],[TeamFavoriteID]],Table2[team_id],Table2[team_name],_xlfn.XLOOKUP(Table1[[#This Row],[TeamFavoriteID]],Table2[team_id_pfr],Table2[team_name],"Even"))</f>
        <v>Denver Broncos</v>
      </c>
      <c r="M11383">
        <v>-3</v>
      </c>
      <c r="N11383">
        <f>IF(Table1[[#This Row],[TeamFavorite]]=Table1[[#This Row],[TeamHome]],Table1[[#This Row],[ScoreAway]]-Table1[[#This Row],[ScoreHome]],Table1[[#This Row],[ScoreHome]]-Table1[[#This Row],[ScoreAway]])</f>
        <v>-12</v>
      </c>
      <c r="O11383">
        <f>IF(Table1[[#This Row],[SpreadActual]]&lt;Table1[[#This Row],[SpreadFavorite]],1,0)</f>
        <v>1</v>
      </c>
      <c r="P11383">
        <v>45</v>
      </c>
      <c r="Q11383" t="s">
        <v>181</v>
      </c>
      <c r="R11383" t="b">
        <v>0</v>
      </c>
      <c r="S11383">
        <v>72</v>
      </c>
      <c r="T11383">
        <v>0</v>
      </c>
      <c r="V11383" t="s">
        <v>103</v>
      </c>
    </row>
    <row r="11384" spans="1:22" x14ac:dyDescent="0.2">
      <c r="A11384" s="1">
        <v>42274</v>
      </c>
      <c r="B11384">
        <v>2015</v>
      </c>
      <c r="C11384">
        <f>_xlfn.MAXIFS(Table1[ScheduleWeekWritten],Table1[ScheduleSeason],Table1[[#This Row],[ScheduleSeason]])</f>
        <v>17</v>
      </c>
      <c r="D11384">
        <v>3</v>
      </c>
      <c r="E11384" cm="1">
        <f t="array" ref="E11384">_xlfn.XLOOKUP(Table1[[#This Row],[ScheduleWeekWritten]],Table3[Game],100+Table3[Increase],Table1[[#This Row],[ScheduleWeekWritten]])</f>
        <v>3</v>
      </c>
      <c r="F11384" t="b">
        <v>0</v>
      </c>
      <c r="G11384" t="s">
        <v>177</v>
      </c>
      <c r="H11384">
        <v>19</v>
      </c>
      <c r="I11384">
        <v>9</v>
      </c>
      <c r="J11384" t="s">
        <v>127</v>
      </c>
      <c r="K11384" t="s">
        <v>182</v>
      </c>
      <c r="L11384" t="str">
        <f>_xlfn.XLOOKUP(Table1[[#This Row],[TeamFavoriteID]],Table2[team_id],Table2[team_name],_xlfn.XLOOKUP(Table1[[#This Row],[TeamFavoriteID]],Table2[team_id_pfr],Table2[team_name],"Even"))</f>
        <v>Houston Texans</v>
      </c>
      <c r="M11384">
        <v>-6</v>
      </c>
      <c r="N11384">
        <f>IF(Table1[[#This Row],[TeamFavorite]]=Table1[[#This Row],[TeamHome]],Table1[[#This Row],[ScoreAway]]-Table1[[#This Row],[ScoreHome]],Table1[[#This Row],[ScoreHome]]-Table1[[#This Row],[ScoreAway]])</f>
        <v>-10</v>
      </c>
      <c r="O11384">
        <f>IF(Table1[[#This Row],[SpreadActual]]&lt;Table1[[#This Row],[SpreadFavorite]],1,0)</f>
        <v>1</v>
      </c>
      <c r="P11384">
        <v>41</v>
      </c>
      <c r="Q11384" t="s">
        <v>178</v>
      </c>
      <c r="R11384" t="b">
        <v>0</v>
      </c>
      <c r="S11384">
        <v>75</v>
      </c>
      <c r="T11384">
        <v>8</v>
      </c>
      <c r="V11384" t="s">
        <v>193</v>
      </c>
    </row>
    <row r="11385" spans="1:22" x14ac:dyDescent="0.2">
      <c r="A11385" s="1">
        <v>42274</v>
      </c>
      <c r="B11385">
        <v>2015</v>
      </c>
      <c r="C11385">
        <f>_xlfn.MAXIFS(Table1[ScheduleWeekWritten],Table1[ScheduleSeason],Table1[[#This Row],[ScheduleSeason]])</f>
        <v>17</v>
      </c>
      <c r="D11385">
        <v>3</v>
      </c>
      <c r="E11385" cm="1">
        <f t="array" ref="E11385">_xlfn.XLOOKUP(Table1[[#This Row],[ScheduleWeekWritten]],Table3[Game],100+Table3[Increase],Table1[[#This Row],[ScheduleWeekWritten]])</f>
        <v>3</v>
      </c>
      <c r="F11385" t="b">
        <v>0</v>
      </c>
      <c r="G11385" t="s">
        <v>19</v>
      </c>
      <c r="H11385">
        <v>14</v>
      </c>
      <c r="I11385">
        <v>41</v>
      </c>
      <c r="J11385" t="s">
        <v>28</v>
      </c>
      <c r="K11385" t="s">
        <v>91</v>
      </c>
      <c r="L11385" t="str">
        <f>_xlfn.XLOOKUP(Table1[[#This Row],[TeamFavoriteID]],Table2[team_id],Table2[team_name],_xlfn.XLOOKUP(Table1[[#This Row],[TeamFavoriteID]],Table2[team_id_pfr],Table2[team_name],"Even"))</f>
        <v>Miami Dolphins</v>
      </c>
      <c r="M11385">
        <v>-1</v>
      </c>
      <c r="N11385">
        <f>IF(Table1[[#This Row],[TeamFavorite]]=Table1[[#This Row],[TeamHome]],Table1[[#This Row],[ScoreAway]]-Table1[[#This Row],[ScoreHome]],Table1[[#This Row],[ScoreHome]]-Table1[[#This Row],[ScoreAway]])</f>
        <v>27</v>
      </c>
      <c r="O11385">
        <f>IF(Table1[[#This Row],[SpreadActual]]&lt;Table1[[#This Row],[SpreadFavorite]],1,0)</f>
        <v>0</v>
      </c>
      <c r="P11385">
        <v>43.5</v>
      </c>
      <c r="Q11385" t="s">
        <v>143</v>
      </c>
      <c r="R11385" t="b">
        <v>0</v>
      </c>
      <c r="S11385">
        <v>80</v>
      </c>
      <c r="T11385">
        <v>0</v>
      </c>
    </row>
    <row r="11386" spans="1:22" x14ac:dyDescent="0.2">
      <c r="A11386" s="1">
        <v>42274</v>
      </c>
      <c r="B11386">
        <v>2015</v>
      </c>
      <c r="C11386">
        <f>_xlfn.MAXIFS(Table1[ScheduleWeekWritten],Table1[ScheduleSeason],Table1[[#This Row],[ScheduleSeason]])</f>
        <v>17</v>
      </c>
      <c r="D11386">
        <v>3</v>
      </c>
      <c r="E11386" cm="1">
        <f t="array" ref="E11386">_xlfn.XLOOKUP(Table1[[#This Row],[ScheduleWeekWritten]],Table3[Game],100+Table3[Increase],Table1[[#This Row],[ScheduleWeekWritten]])</f>
        <v>3</v>
      </c>
      <c r="F11386" t="b">
        <v>0</v>
      </c>
      <c r="G11386" t="s">
        <v>54</v>
      </c>
      <c r="H11386">
        <v>31</v>
      </c>
      <c r="I11386">
        <v>14</v>
      </c>
      <c r="J11386" t="s">
        <v>27</v>
      </c>
      <c r="K11386" t="s">
        <v>55</v>
      </c>
      <c r="L11386" t="str">
        <f>_xlfn.XLOOKUP(Table1[[#This Row],[TeamFavoriteID]],Table2[team_id],Table2[team_name],_xlfn.XLOOKUP(Table1[[#This Row],[TeamFavoriteID]],Table2[team_id_pfr],Table2[team_name],"Even"))</f>
        <v>Minnesota Vikings</v>
      </c>
      <c r="M11386">
        <v>-2</v>
      </c>
      <c r="N11386">
        <f>IF(Table1[[#This Row],[TeamFavorite]]=Table1[[#This Row],[TeamHome]],Table1[[#This Row],[ScoreAway]]-Table1[[#This Row],[ScoreHome]],Table1[[#This Row],[ScoreHome]]-Table1[[#This Row],[ScoreAway]])</f>
        <v>-17</v>
      </c>
      <c r="O11386">
        <f>IF(Table1[[#This Row],[SpreadActual]]&lt;Table1[[#This Row],[SpreadFavorite]],1,0)</f>
        <v>1</v>
      </c>
      <c r="P11386">
        <v>45.5</v>
      </c>
      <c r="Q11386" t="s">
        <v>198</v>
      </c>
      <c r="R11386" t="b">
        <v>0</v>
      </c>
      <c r="S11386">
        <v>80</v>
      </c>
      <c r="T11386">
        <v>13</v>
      </c>
    </row>
    <row r="11387" spans="1:22" x14ac:dyDescent="0.2">
      <c r="A11387" s="1">
        <v>42274</v>
      </c>
      <c r="B11387">
        <v>2015</v>
      </c>
      <c r="C11387">
        <f>_xlfn.MAXIFS(Table1[ScheduleWeekWritten],Table1[ScheduleSeason],Table1[[#This Row],[ScheduleSeason]])</f>
        <v>17</v>
      </c>
      <c r="D11387">
        <v>3</v>
      </c>
      <c r="E11387" cm="1">
        <f t="array" ref="E11387">_xlfn.XLOOKUP(Table1[[#This Row],[ScheduleWeekWritten]],Table3[Game],100+Table3[Increase],Table1[[#This Row],[ScheduleWeekWritten]])</f>
        <v>3</v>
      </c>
      <c r="F11387" t="b">
        <v>0</v>
      </c>
      <c r="G11387" t="s">
        <v>115</v>
      </c>
      <c r="H11387">
        <v>51</v>
      </c>
      <c r="I11387">
        <v>17</v>
      </c>
      <c r="J11387" t="s">
        <v>154</v>
      </c>
      <c r="K11387" t="s">
        <v>70</v>
      </c>
      <c r="L11387" t="str">
        <f>_xlfn.XLOOKUP(Table1[[#This Row],[TeamFavoriteID]],Table2[team_id],Table2[team_name],_xlfn.XLOOKUP(Table1[[#This Row],[TeamFavoriteID]],Table2[team_id_pfr],Table2[team_name],"Even"))</f>
        <v>Boston Patriots</v>
      </c>
      <c r="M11387">
        <v>-14</v>
      </c>
      <c r="N11387">
        <f>IF(Table1[[#This Row],[TeamFavorite]]=Table1[[#This Row],[TeamHome]],Table1[[#This Row],[ScoreAway]]-Table1[[#This Row],[ScoreHome]],Table1[[#This Row],[ScoreHome]]-Table1[[#This Row],[ScoreAway]])</f>
        <v>34</v>
      </c>
      <c r="O11387">
        <f>IF(Table1[[#This Row],[SpreadActual]]&lt;Table1[[#This Row],[SpreadFavorite]],1,0)</f>
        <v>0</v>
      </c>
      <c r="P11387">
        <v>49</v>
      </c>
      <c r="Q11387" t="s">
        <v>179</v>
      </c>
      <c r="R11387" t="b">
        <v>0</v>
      </c>
      <c r="S11387">
        <v>70</v>
      </c>
      <c r="T11387">
        <v>3</v>
      </c>
    </row>
    <row r="11388" spans="1:22" x14ac:dyDescent="0.2">
      <c r="A11388" s="1">
        <v>42274</v>
      </c>
      <c r="B11388">
        <v>2015</v>
      </c>
      <c r="C11388">
        <f>_xlfn.MAXIFS(Table1[ScheduleWeekWritten],Table1[ScheduleSeason],Table1[[#This Row],[ScheduleSeason]])</f>
        <v>17</v>
      </c>
      <c r="D11388">
        <v>3</v>
      </c>
      <c r="E11388" cm="1">
        <f t="array" ref="E11388">_xlfn.XLOOKUP(Table1[[#This Row],[ScheduleWeekWritten]],Table3[Game],100+Table3[Increase],Table1[[#This Row],[ScheduleWeekWritten]])</f>
        <v>3</v>
      </c>
      <c r="F11388" t="b">
        <v>0</v>
      </c>
      <c r="G11388" t="s">
        <v>31</v>
      </c>
      <c r="H11388">
        <v>17</v>
      </c>
      <c r="I11388">
        <v>24</v>
      </c>
      <c r="J11388" t="s">
        <v>58</v>
      </c>
      <c r="K11388" t="s">
        <v>32</v>
      </c>
      <c r="L11388" t="str">
        <f>_xlfn.XLOOKUP(Table1[[#This Row],[TeamFavoriteID]],Table2[team_id],Table2[team_name],_xlfn.XLOOKUP(Table1[[#This Row],[TeamFavoriteID]],Table2[team_id_pfr],Table2[team_name],"Even"))</f>
        <v>New York Jets</v>
      </c>
      <c r="M11388">
        <v>-3</v>
      </c>
      <c r="N11388">
        <f>IF(Table1[[#This Row],[TeamFavorite]]=Table1[[#This Row],[TeamHome]],Table1[[#This Row],[ScoreAway]]-Table1[[#This Row],[ScoreHome]],Table1[[#This Row],[ScoreHome]]-Table1[[#This Row],[ScoreAway]])</f>
        <v>7</v>
      </c>
      <c r="O11388">
        <f>IF(Table1[[#This Row],[SpreadActual]]&lt;Table1[[#This Row],[SpreadFavorite]],1,0)</f>
        <v>0</v>
      </c>
      <c r="P11388">
        <v>47</v>
      </c>
      <c r="Q11388" t="s">
        <v>197</v>
      </c>
      <c r="R11388" t="b">
        <v>0</v>
      </c>
      <c r="S11388">
        <v>70</v>
      </c>
      <c r="T11388">
        <v>5</v>
      </c>
    </row>
    <row r="11389" spans="1:22" x14ac:dyDescent="0.2">
      <c r="A11389" s="1">
        <v>42274</v>
      </c>
      <c r="B11389">
        <v>2015</v>
      </c>
      <c r="C11389">
        <f>_xlfn.MAXIFS(Table1[ScheduleWeekWritten],Table1[ScheduleSeason],Table1[[#This Row],[ScheduleSeason]])</f>
        <v>17</v>
      </c>
      <c r="D11389">
        <v>3</v>
      </c>
      <c r="E11389" cm="1">
        <f t="array" ref="E11389">_xlfn.XLOOKUP(Table1[[#This Row],[ScheduleWeekWritten]],Table3[Game],100+Table3[Increase],Table1[[#This Row],[ScheduleWeekWritten]])</f>
        <v>3</v>
      </c>
      <c r="F11389" t="b">
        <v>0</v>
      </c>
      <c r="G11389" t="s">
        <v>128</v>
      </c>
      <c r="H11389">
        <v>26</v>
      </c>
      <c r="I11389">
        <v>0</v>
      </c>
      <c r="J11389" t="s">
        <v>46</v>
      </c>
      <c r="K11389" t="s">
        <v>132</v>
      </c>
      <c r="L11389" t="str">
        <f>_xlfn.XLOOKUP(Table1[[#This Row],[TeamFavoriteID]],Table2[team_id],Table2[team_name],_xlfn.XLOOKUP(Table1[[#This Row],[TeamFavoriteID]],Table2[team_id_pfr],Table2[team_name],"Even"))</f>
        <v>Seattle Seahawks</v>
      </c>
      <c r="M11389">
        <v>-16.5</v>
      </c>
      <c r="N11389">
        <f>IF(Table1[[#This Row],[TeamFavorite]]=Table1[[#This Row],[TeamHome]],Table1[[#This Row],[ScoreAway]]-Table1[[#This Row],[ScoreHome]],Table1[[#This Row],[ScoreHome]]-Table1[[#This Row],[ScoreAway]])</f>
        <v>-26</v>
      </c>
      <c r="O11389">
        <f>IF(Table1[[#This Row],[SpreadActual]]&lt;Table1[[#This Row],[SpreadFavorite]],1,0)</f>
        <v>1</v>
      </c>
      <c r="P11389">
        <v>43.5</v>
      </c>
      <c r="Q11389" t="s">
        <v>180</v>
      </c>
      <c r="R11389" t="b">
        <v>0</v>
      </c>
      <c r="S11389">
        <v>62</v>
      </c>
      <c r="T11389">
        <v>7</v>
      </c>
    </row>
    <row r="11390" spans="1:22" x14ac:dyDescent="0.2">
      <c r="A11390" s="1">
        <v>42274</v>
      </c>
      <c r="B11390">
        <v>2015</v>
      </c>
      <c r="C11390">
        <f>_xlfn.MAXIFS(Table1[ScheduleWeekWritten],Table1[ScheduleSeason],Table1[[#This Row],[ScheduleSeason]])</f>
        <v>17</v>
      </c>
      <c r="D11390">
        <v>3</v>
      </c>
      <c r="E11390" cm="1">
        <f t="array" ref="E11390">_xlfn.XLOOKUP(Table1[[#This Row],[ScheduleWeekWritten]],Table3[Game],100+Table3[Increase],Table1[[#This Row],[ScheduleWeekWritten]])</f>
        <v>3</v>
      </c>
      <c r="F11390" t="b">
        <v>0</v>
      </c>
      <c r="G11390" t="s">
        <v>153</v>
      </c>
      <c r="H11390">
        <v>6</v>
      </c>
      <c r="I11390">
        <v>12</v>
      </c>
      <c r="J11390" t="s">
        <v>49</v>
      </c>
      <c r="K11390" t="s">
        <v>40</v>
      </c>
      <c r="L11390" t="str">
        <f>_xlfn.XLOOKUP(Table1[[#This Row],[TeamFavoriteID]],Table2[team_id],Table2[team_name],_xlfn.XLOOKUP(Table1[[#This Row],[TeamFavoriteID]],Table2[team_id_pfr],Table2[team_name],"Even"))</f>
        <v>Los Angeles Rams</v>
      </c>
      <c r="M11390">
        <v>-1</v>
      </c>
      <c r="N11390">
        <f>IF(Table1[[#This Row],[TeamFavorite]]=Table1[[#This Row],[TeamHome]],Table1[[#This Row],[ScoreAway]]-Table1[[#This Row],[ScoreHome]],Table1[[#This Row],[ScoreHome]]-Table1[[#This Row],[ScoreAway]])</f>
        <v>-6</v>
      </c>
      <c r="O11390">
        <f>IF(Table1[[#This Row],[SpreadActual]]&lt;Table1[[#This Row],[SpreadFavorite]],1,0)</f>
        <v>1</v>
      </c>
      <c r="P11390">
        <v>48.5</v>
      </c>
      <c r="Q11390" t="s">
        <v>157</v>
      </c>
      <c r="R11390" t="b">
        <v>0</v>
      </c>
      <c r="S11390">
        <v>72</v>
      </c>
      <c r="T11390">
        <v>0</v>
      </c>
      <c r="V11390" t="s">
        <v>103</v>
      </c>
    </row>
    <row r="11391" spans="1:22" x14ac:dyDescent="0.2">
      <c r="A11391" s="1">
        <v>42274</v>
      </c>
      <c r="B11391">
        <v>2015</v>
      </c>
      <c r="C11391">
        <f>_xlfn.MAXIFS(Table1[ScheduleWeekWritten],Table1[ScheduleSeason],Table1[[#This Row],[ScheduleSeason]])</f>
        <v>17</v>
      </c>
      <c r="D11391">
        <v>3</v>
      </c>
      <c r="E11391" cm="1">
        <f t="array" ref="E11391">_xlfn.XLOOKUP(Table1[[#This Row],[ScheduleWeekWritten]],Table3[Game],100+Table3[Increase],Table1[[#This Row],[ScheduleWeekWritten]])</f>
        <v>3</v>
      </c>
      <c r="F11391" t="b">
        <v>0</v>
      </c>
      <c r="G11391" t="s">
        <v>171</v>
      </c>
      <c r="H11391">
        <v>33</v>
      </c>
      <c r="I11391">
        <v>35</v>
      </c>
      <c r="J11391" t="s">
        <v>140</v>
      </c>
      <c r="K11391" t="s">
        <v>72</v>
      </c>
      <c r="L11391" t="str">
        <f>_xlfn.XLOOKUP(Table1[[#This Row],[TeamFavoriteID]],Table2[team_id],Table2[team_name],_xlfn.XLOOKUP(Table1[[#This Row],[TeamFavoriteID]],Table2[team_id_pfr],Table2[team_name],"Even"))</f>
        <v>Baltimore Colts</v>
      </c>
      <c r="M11391">
        <v>-3.5</v>
      </c>
      <c r="N11391">
        <f>IF(Table1[[#This Row],[TeamFavorite]]=Table1[[#This Row],[TeamHome]],Table1[[#This Row],[ScoreAway]]-Table1[[#This Row],[ScoreHome]],Table1[[#This Row],[ScoreHome]]-Table1[[#This Row],[ScoreAway]])</f>
        <v>-2</v>
      </c>
      <c r="O11391">
        <f>IF(Table1[[#This Row],[SpreadActual]]&lt;Table1[[#This Row],[SpreadFavorite]],1,0)</f>
        <v>0</v>
      </c>
      <c r="P11391">
        <v>46.5</v>
      </c>
      <c r="Q11391" t="s">
        <v>172</v>
      </c>
      <c r="R11391" t="b">
        <v>0</v>
      </c>
      <c r="S11391">
        <v>77</v>
      </c>
      <c r="T11391">
        <v>4</v>
      </c>
    </row>
    <row r="11392" spans="1:22" x14ac:dyDescent="0.2">
      <c r="A11392" s="1">
        <v>42275</v>
      </c>
      <c r="B11392">
        <v>2015</v>
      </c>
      <c r="C11392">
        <f>_xlfn.MAXIFS(Table1[ScheduleWeekWritten],Table1[ScheduleSeason],Table1[[#This Row],[ScheduleSeason]])</f>
        <v>17</v>
      </c>
      <c r="D11392">
        <v>3</v>
      </c>
      <c r="E11392" cm="1">
        <f t="array" ref="E11392">_xlfn.XLOOKUP(Table1[[#This Row],[ScheduleWeekWritten]],Table3[Game],100+Table3[Increase],Table1[[#This Row],[ScheduleWeekWritten]])</f>
        <v>3</v>
      </c>
      <c r="F11392" t="b">
        <v>0</v>
      </c>
      <c r="G11392" t="s">
        <v>33</v>
      </c>
      <c r="H11392">
        <v>38</v>
      </c>
      <c r="I11392">
        <v>28</v>
      </c>
      <c r="J11392" t="s">
        <v>42</v>
      </c>
      <c r="K11392" t="s">
        <v>35</v>
      </c>
      <c r="L11392" t="str">
        <f>_xlfn.XLOOKUP(Table1[[#This Row],[TeamFavoriteID]],Table2[team_id],Table2[team_name],_xlfn.XLOOKUP(Table1[[#This Row],[TeamFavoriteID]],Table2[team_id_pfr],Table2[team_name],"Even"))</f>
        <v>Green Bay Packers</v>
      </c>
      <c r="M11392">
        <v>-5.5</v>
      </c>
      <c r="N11392">
        <f>IF(Table1[[#This Row],[TeamFavorite]]=Table1[[#This Row],[TeamHome]],Table1[[#This Row],[ScoreAway]]-Table1[[#This Row],[ScoreHome]],Table1[[#This Row],[ScoreHome]]-Table1[[#This Row],[ScoreAway]])</f>
        <v>-10</v>
      </c>
      <c r="O11392">
        <f>IF(Table1[[#This Row],[SpreadActual]]&lt;Table1[[#This Row],[SpreadFavorite]],1,0)</f>
        <v>1</v>
      </c>
      <c r="P11392">
        <v>47.5</v>
      </c>
      <c r="Q11392" t="s">
        <v>82</v>
      </c>
      <c r="R11392" t="b">
        <v>0</v>
      </c>
      <c r="S11392">
        <v>62</v>
      </c>
      <c r="T11392">
        <v>3</v>
      </c>
    </row>
    <row r="11393" spans="1:22" x14ac:dyDescent="0.2">
      <c r="A11393" s="1">
        <v>42278</v>
      </c>
      <c r="B11393">
        <v>2015</v>
      </c>
      <c r="C11393">
        <f>_xlfn.MAXIFS(Table1[ScheduleWeekWritten],Table1[ScheduleSeason],Table1[[#This Row],[ScheduleSeason]])</f>
        <v>17</v>
      </c>
      <c r="D11393">
        <v>4</v>
      </c>
      <c r="E11393" cm="1">
        <f t="array" ref="E11393">_xlfn.XLOOKUP(Table1[[#This Row],[ScheduleWeekWritten]],Table3[Game],100+Table3[Increase],Table1[[#This Row],[ScheduleWeekWritten]])</f>
        <v>4</v>
      </c>
      <c r="F11393" t="b">
        <v>0</v>
      </c>
      <c r="G11393" t="s">
        <v>49</v>
      </c>
      <c r="H11393">
        <v>20</v>
      </c>
      <c r="I11393">
        <v>23</v>
      </c>
      <c r="J11393" t="s">
        <v>158</v>
      </c>
      <c r="K11393" t="s">
        <v>159</v>
      </c>
      <c r="L11393" t="str">
        <f>_xlfn.XLOOKUP(Table1[[#This Row],[TeamFavoriteID]],Table2[team_id],Table2[team_name],_xlfn.XLOOKUP(Table1[[#This Row],[TeamFavoriteID]],Table2[team_id_pfr],Table2[team_name],"Even"))</f>
        <v>Baltimore Ravens</v>
      </c>
      <c r="M11393">
        <v>-3</v>
      </c>
      <c r="N11393">
        <f>IF(Table1[[#This Row],[TeamFavorite]]=Table1[[#This Row],[TeamHome]],Table1[[#This Row],[ScoreAway]]-Table1[[#This Row],[ScoreHome]],Table1[[#This Row],[ScoreHome]]-Table1[[#This Row],[ScoreAway]])</f>
        <v>-3</v>
      </c>
      <c r="O11393">
        <f>IF(Table1[[#This Row],[SpreadActual]]&lt;Table1[[#This Row],[SpreadFavorite]],1,0)</f>
        <v>0</v>
      </c>
      <c r="P11393">
        <v>44</v>
      </c>
      <c r="Q11393" t="s">
        <v>175</v>
      </c>
      <c r="R11393" t="b">
        <v>0</v>
      </c>
      <c r="S11393">
        <v>54</v>
      </c>
      <c r="T11393">
        <v>7</v>
      </c>
    </row>
    <row r="11394" spans="1:22" x14ac:dyDescent="0.2">
      <c r="A11394" s="1">
        <v>42281</v>
      </c>
      <c r="B11394">
        <v>2015</v>
      </c>
      <c r="C11394">
        <f>_xlfn.MAXIFS(Table1[ScheduleWeekWritten],Table1[ScheduleSeason],Table1[[#This Row],[ScheduleSeason]])</f>
        <v>17</v>
      </c>
      <c r="D11394">
        <v>4</v>
      </c>
      <c r="E11394" cm="1">
        <f t="array" ref="E11394">_xlfn.XLOOKUP(Table1[[#This Row],[ScheduleWeekWritten]],Table3[Game],100+Table3[Increase],Table1[[#This Row],[ScheduleWeekWritten]])</f>
        <v>4</v>
      </c>
      <c r="F11394" t="b">
        <v>0</v>
      </c>
      <c r="G11394" t="s">
        <v>149</v>
      </c>
      <c r="H11394">
        <v>22</v>
      </c>
      <c r="I11394">
        <v>24</v>
      </c>
      <c r="J11394" t="s">
        <v>153</v>
      </c>
      <c r="K11394" t="s">
        <v>59</v>
      </c>
      <c r="L11394" t="str">
        <f>_xlfn.XLOOKUP(Table1[[#This Row],[TeamFavoriteID]],Table2[team_id],Table2[team_name],_xlfn.XLOOKUP(Table1[[#This Row],[TeamFavoriteID]],Table2[team_id_pfr],Table2[team_name],"Even"))</f>
        <v>Arizona Cardinals</v>
      </c>
      <c r="M11394">
        <v>-7</v>
      </c>
      <c r="N11394">
        <f>IF(Table1[[#This Row],[TeamFavorite]]=Table1[[#This Row],[TeamHome]],Table1[[#This Row],[ScoreAway]]-Table1[[#This Row],[ScoreHome]],Table1[[#This Row],[ScoreHome]]-Table1[[#This Row],[ScoreAway]])</f>
        <v>2</v>
      </c>
      <c r="O11394">
        <f>IF(Table1[[#This Row],[SpreadActual]]&lt;Table1[[#This Row],[SpreadFavorite]],1,0)</f>
        <v>0</v>
      </c>
      <c r="P11394">
        <v>43.5</v>
      </c>
      <c r="Q11394" t="s">
        <v>150</v>
      </c>
      <c r="R11394" t="b">
        <v>0</v>
      </c>
      <c r="S11394">
        <v>72</v>
      </c>
      <c r="T11394">
        <v>0</v>
      </c>
      <c r="V11394" t="s">
        <v>103</v>
      </c>
    </row>
    <row r="11395" spans="1:22" x14ac:dyDescent="0.2">
      <c r="A11395" s="1">
        <v>42281</v>
      </c>
      <c r="B11395">
        <v>2015</v>
      </c>
      <c r="C11395">
        <f>_xlfn.MAXIFS(Table1[ScheduleWeekWritten],Table1[ScheduleSeason],Table1[[#This Row],[ScheduleSeason]])</f>
        <v>17</v>
      </c>
      <c r="D11395">
        <v>4</v>
      </c>
      <c r="E11395" cm="1">
        <f t="array" ref="E11395">_xlfn.XLOOKUP(Table1[[#This Row],[ScheduleWeekWritten]],Table3[Game],100+Table3[Increase],Table1[[#This Row],[ScheduleWeekWritten]])</f>
        <v>4</v>
      </c>
      <c r="F11395" t="b">
        <v>0</v>
      </c>
      <c r="G11395" t="s">
        <v>38</v>
      </c>
      <c r="H11395">
        <v>48</v>
      </c>
      <c r="I11395">
        <v>21</v>
      </c>
      <c r="J11395" t="s">
        <v>177</v>
      </c>
      <c r="K11395" t="s">
        <v>109</v>
      </c>
      <c r="L11395" t="str">
        <f>_xlfn.XLOOKUP(Table1[[#This Row],[TeamFavoriteID]],Table2[team_id],Table2[team_name],_xlfn.XLOOKUP(Table1[[#This Row],[TeamFavoriteID]],Table2[team_id_pfr],Table2[team_name],"Even"))</f>
        <v>Atlanta Falcons</v>
      </c>
      <c r="M11395">
        <v>-4.5</v>
      </c>
      <c r="N11395">
        <f>IF(Table1[[#This Row],[TeamFavorite]]=Table1[[#This Row],[TeamHome]],Table1[[#This Row],[ScoreAway]]-Table1[[#This Row],[ScoreHome]],Table1[[#This Row],[ScoreHome]]-Table1[[#This Row],[ScoreAway]])</f>
        <v>-27</v>
      </c>
      <c r="O11395">
        <f>IF(Table1[[#This Row],[SpreadActual]]&lt;Table1[[#This Row],[SpreadFavorite]],1,0)</f>
        <v>1</v>
      </c>
      <c r="P11395">
        <v>47.5</v>
      </c>
      <c r="Q11395" t="s">
        <v>148</v>
      </c>
      <c r="R11395" t="b">
        <v>0</v>
      </c>
      <c r="S11395">
        <v>72</v>
      </c>
      <c r="T11395">
        <v>0</v>
      </c>
      <c r="V11395" t="s">
        <v>103</v>
      </c>
    </row>
    <row r="11396" spans="1:22" x14ac:dyDescent="0.2">
      <c r="A11396" s="1">
        <v>42281</v>
      </c>
      <c r="B11396">
        <v>2015</v>
      </c>
      <c r="C11396">
        <f>_xlfn.MAXIFS(Table1[ScheduleWeekWritten],Table1[ScheduleSeason],Table1[[#This Row],[ScheduleSeason]])</f>
        <v>17</v>
      </c>
      <c r="D11396">
        <v>4</v>
      </c>
      <c r="E11396" cm="1">
        <f t="array" ref="E11396">_xlfn.XLOOKUP(Table1[[#This Row],[ScheduleWeekWritten]],Table3[Game],100+Table3[Increase],Table1[[#This Row],[ScheduleWeekWritten]])</f>
        <v>4</v>
      </c>
      <c r="F11396" t="b">
        <v>0</v>
      </c>
      <c r="G11396" t="s">
        <v>28</v>
      </c>
      <c r="H11396">
        <v>10</v>
      </c>
      <c r="I11396">
        <v>24</v>
      </c>
      <c r="J11396" t="s">
        <v>50</v>
      </c>
      <c r="K11396" t="s">
        <v>43</v>
      </c>
      <c r="L11396" t="str">
        <f>_xlfn.XLOOKUP(Table1[[#This Row],[TeamFavoriteID]],Table2[team_id],Table2[team_name],_xlfn.XLOOKUP(Table1[[#This Row],[TeamFavoriteID]],Table2[team_id_pfr],Table2[team_name],"Even"))</f>
        <v>Buffalo Bills</v>
      </c>
      <c r="M11396">
        <v>-6</v>
      </c>
      <c r="N11396">
        <f>IF(Table1[[#This Row],[TeamFavorite]]=Table1[[#This Row],[TeamHome]],Table1[[#This Row],[ScoreAway]]-Table1[[#This Row],[ScoreHome]],Table1[[#This Row],[ScoreHome]]-Table1[[#This Row],[ScoreAway]])</f>
        <v>14</v>
      </c>
      <c r="O11396">
        <f>IF(Table1[[#This Row],[SpreadActual]]&lt;Table1[[#This Row],[SpreadFavorite]],1,0)</f>
        <v>0</v>
      </c>
      <c r="P11396">
        <v>46.5</v>
      </c>
      <c r="Q11396" t="s">
        <v>123</v>
      </c>
      <c r="R11396" t="b">
        <v>0</v>
      </c>
      <c r="S11396">
        <v>60</v>
      </c>
      <c r="T11396">
        <v>4</v>
      </c>
    </row>
    <row r="11397" spans="1:22" x14ac:dyDescent="0.2">
      <c r="A11397" s="1">
        <v>42281</v>
      </c>
      <c r="B11397">
        <v>2015</v>
      </c>
      <c r="C11397">
        <f>_xlfn.MAXIFS(Table1[ScheduleWeekWritten],Table1[ScheduleSeason],Table1[[#This Row],[ScheduleSeason]])</f>
        <v>17</v>
      </c>
      <c r="D11397">
        <v>4</v>
      </c>
      <c r="E11397" cm="1">
        <f t="array" ref="E11397">_xlfn.XLOOKUP(Table1[[#This Row],[ScheduleWeekWritten]],Table3[Game],100+Table3[Increase],Table1[[#This Row],[ScheduleWeekWritten]])</f>
        <v>4</v>
      </c>
      <c r="F11397" t="b">
        <v>0</v>
      </c>
      <c r="G11397" t="s">
        <v>46</v>
      </c>
      <c r="H11397">
        <v>22</v>
      </c>
      <c r="I11397">
        <v>20</v>
      </c>
      <c r="J11397" t="s">
        <v>20</v>
      </c>
      <c r="K11397" t="s">
        <v>21</v>
      </c>
      <c r="L11397" t="str">
        <f>_xlfn.XLOOKUP(Table1[[#This Row],[TeamFavoriteID]],Table2[team_id],Table2[team_name],_xlfn.XLOOKUP(Table1[[#This Row],[TeamFavoriteID]],Table2[team_id_pfr],Table2[team_name],"Even"))</f>
        <v>Las Vegas Raiders</v>
      </c>
      <c r="M11397">
        <v>-3</v>
      </c>
      <c r="N11397">
        <f>IF(Table1[[#This Row],[TeamFavorite]]=Table1[[#This Row],[TeamHome]],Table1[[#This Row],[ScoreAway]]-Table1[[#This Row],[ScoreHome]],Table1[[#This Row],[ScoreHome]]-Table1[[#This Row],[ScoreAway]])</f>
        <v>2</v>
      </c>
      <c r="O11397">
        <f>IF(Table1[[#This Row],[SpreadActual]]&lt;Table1[[#This Row],[SpreadFavorite]],1,0)</f>
        <v>0</v>
      </c>
      <c r="P11397">
        <v>44.5</v>
      </c>
      <c r="Q11397" t="s">
        <v>114</v>
      </c>
      <c r="R11397" t="b">
        <v>0</v>
      </c>
      <c r="S11397">
        <v>56</v>
      </c>
      <c r="T11397">
        <v>8</v>
      </c>
    </row>
    <row r="11398" spans="1:22" x14ac:dyDescent="0.2">
      <c r="A11398" s="1">
        <v>42281</v>
      </c>
      <c r="B11398">
        <v>2015</v>
      </c>
      <c r="C11398">
        <f>_xlfn.MAXIFS(Table1[ScheduleWeekWritten],Table1[ScheduleSeason],Table1[[#This Row],[ScheduleSeason]])</f>
        <v>17</v>
      </c>
      <c r="D11398">
        <v>4</v>
      </c>
      <c r="E11398" cm="1">
        <f t="array" ref="E11398">_xlfn.XLOOKUP(Table1[[#This Row],[ScheduleWeekWritten]],Table3[Game],100+Table3[Increase],Table1[[#This Row],[ScheduleWeekWritten]])</f>
        <v>4</v>
      </c>
      <c r="F11398" t="b">
        <v>0</v>
      </c>
      <c r="G11398" t="s">
        <v>101</v>
      </c>
      <c r="H11398">
        <v>36</v>
      </c>
      <c r="I11398">
        <v>21</v>
      </c>
      <c r="J11398" t="s">
        <v>42</v>
      </c>
      <c r="K11398" t="s">
        <v>104</v>
      </c>
      <c r="L11398" t="str">
        <f>_xlfn.XLOOKUP(Table1[[#This Row],[TeamFavoriteID]],Table2[team_id],Table2[team_name],_xlfn.XLOOKUP(Table1[[#This Row],[TeamFavoriteID]],Table2[team_id_pfr],Table2[team_name],"Even"))</f>
        <v>Cincinnati Bengals</v>
      </c>
      <c r="M11398">
        <v>-3.5</v>
      </c>
      <c r="N11398">
        <f>IF(Table1[[#This Row],[TeamFavorite]]=Table1[[#This Row],[TeamHome]],Table1[[#This Row],[ScoreAway]]-Table1[[#This Row],[ScoreHome]],Table1[[#This Row],[ScoreHome]]-Table1[[#This Row],[ScoreAway]])</f>
        <v>-15</v>
      </c>
      <c r="O11398">
        <f>IF(Table1[[#This Row],[SpreadActual]]&lt;Table1[[#This Row],[SpreadFavorite]],1,0)</f>
        <v>1</v>
      </c>
      <c r="P11398">
        <v>45</v>
      </c>
      <c r="Q11398" t="s">
        <v>173</v>
      </c>
      <c r="R11398" t="b">
        <v>0</v>
      </c>
      <c r="S11398">
        <v>73</v>
      </c>
      <c r="T11398">
        <v>8</v>
      </c>
    </row>
    <row r="11399" spans="1:22" x14ac:dyDescent="0.2">
      <c r="A11399" s="1">
        <v>42281</v>
      </c>
      <c r="B11399">
        <v>2015</v>
      </c>
      <c r="C11399">
        <f>_xlfn.MAXIFS(Table1[ScheduleWeekWritten],Table1[ScheduleSeason],Table1[[#This Row],[ScheduleSeason]])</f>
        <v>17</v>
      </c>
      <c r="D11399">
        <v>4</v>
      </c>
      <c r="E11399" cm="1">
        <f t="array" ref="E11399">_xlfn.XLOOKUP(Table1[[#This Row],[ScheduleWeekWritten]],Table3[Game],100+Table3[Increase],Table1[[#This Row],[ScheduleWeekWritten]])</f>
        <v>4</v>
      </c>
      <c r="F11399" t="b">
        <v>0</v>
      </c>
      <c r="G11399" t="s">
        <v>24</v>
      </c>
      <c r="H11399">
        <v>23</v>
      </c>
      <c r="I11399">
        <v>20</v>
      </c>
      <c r="J11399" t="s">
        <v>54</v>
      </c>
      <c r="K11399" t="s">
        <v>88</v>
      </c>
      <c r="L11399" t="str">
        <f>_xlfn.XLOOKUP(Table1[[#This Row],[TeamFavoriteID]],Table2[team_id],Table2[team_name],_xlfn.XLOOKUP(Table1[[#This Row],[TeamFavoriteID]],Table2[team_id_pfr],Table2[team_name],"Even"))</f>
        <v>Denver Broncos</v>
      </c>
      <c r="M11399">
        <v>-7</v>
      </c>
      <c r="N11399">
        <f>IF(Table1[[#This Row],[TeamFavorite]]=Table1[[#This Row],[TeamHome]],Table1[[#This Row],[ScoreAway]]-Table1[[#This Row],[ScoreHome]],Table1[[#This Row],[ScoreHome]]-Table1[[#This Row],[ScoreAway]])</f>
        <v>-3</v>
      </c>
      <c r="O11399">
        <f>IF(Table1[[#This Row],[SpreadActual]]&lt;Table1[[#This Row],[SpreadFavorite]],1,0)</f>
        <v>0</v>
      </c>
      <c r="P11399">
        <v>43.5</v>
      </c>
      <c r="Q11399" t="s">
        <v>174</v>
      </c>
      <c r="R11399" t="b">
        <v>0</v>
      </c>
      <c r="S11399">
        <v>60</v>
      </c>
      <c r="T11399">
        <v>5</v>
      </c>
    </row>
    <row r="11400" spans="1:22" x14ac:dyDescent="0.2">
      <c r="A11400" s="1">
        <v>42281</v>
      </c>
      <c r="B11400">
        <v>2015</v>
      </c>
      <c r="C11400">
        <f>_xlfn.MAXIFS(Table1[ScheduleWeekWritten],Table1[ScheduleSeason],Table1[[#This Row],[ScheduleSeason]])</f>
        <v>17</v>
      </c>
      <c r="D11400">
        <v>4</v>
      </c>
      <c r="E11400" cm="1">
        <f t="array" ref="E11400">_xlfn.XLOOKUP(Table1[[#This Row],[ScheduleWeekWritten]],Table3[Game],100+Table3[Increase],Table1[[#This Row],[ScheduleWeekWritten]])</f>
        <v>4</v>
      </c>
      <c r="F11400" t="b">
        <v>0</v>
      </c>
      <c r="G11400" t="s">
        <v>140</v>
      </c>
      <c r="H11400">
        <v>16</v>
      </c>
      <c r="I11400">
        <v>13</v>
      </c>
      <c r="J11400" t="s">
        <v>154</v>
      </c>
      <c r="K11400" t="s">
        <v>72</v>
      </c>
      <c r="L11400" t="str">
        <f>_xlfn.XLOOKUP(Table1[[#This Row],[TeamFavoriteID]],Table2[team_id],Table2[team_name],_xlfn.XLOOKUP(Table1[[#This Row],[TeamFavoriteID]],Table2[team_id_pfr],Table2[team_name],"Even"))</f>
        <v>Baltimore Colts</v>
      </c>
      <c r="M11400">
        <v>-4</v>
      </c>
      <c r="N11400">
        <f>IF(Table1[[#This Row],[TeamFavorite]]=Table1[[#This Row],[TeamHome]],Table1[[#This Row],[ScoreAway]]-Table1[[#This Row],[ScoreHome]],Table1[[#This Row],[ScoreHome]]-Table1[[#This Row],[ScoreAway]])</f>
        <v>3</v>
      </c>
      <c r="O11400">
        <f>IF(Table1[[#This Row],[SpreadActual]]&lt;Table1[[#This Row],[SpreadFavorite]],1,0)</f>
        <v>0</v>
      </c>
      <c r="P11400">
        <v>43.5</v>
      </c>
      <c r="Q11400" t="s">
        <v>190</v>
      </c>
      <c r="R11400" t="b">
        <v>0</v>
      </c>
      <c r="S11400">
        <v>72</v>
      </c>
      <c r="T11400">
        <v>0</v>
      </c>
      <c r="V11400" t="s">
        <v>103</v>
      </c>
    </row>
    <row r="11401" spans="1:22" x14ac:dyDescent="0.2">
      <c r="A11401" s="1">
        <v>42281</v>
      </c>
      <c r="B11401">
        <v>2015</v>
      </c>
      <c r="C11401">
        <f>_xlfn.MAXIFS(Table1[ScheduleWeekWritten],Table1[ScheduleSeason],Table1[[#This Row],[ScheduleSeason]])</f>
        <v>17</v>
      </c>
      <c r="D11401">
        <v>4</v>
      </c>
      <c r="E11401" cm="1">
        <f t="array" ref="E11401">_xlfn.XLOOKUP(Table1[[#This Row],[ScheduleWeekWritten]],Table3[Game],100+Table3[Increase],Table1[[#This Row],[ScheduleWeekWritten]])</f>
        <v>4</v>
      </c>
      <c r="F11401" t="b">
        <v>0</v>
      </c>
      <c r="G11401" t="s">
        <v>19</v>
      </c>
      <c r="H11401">
        <v>14</v>
      </c>
      <c r="I11401">
        <v>27</v>
      </c>
      <c r="J11401" t="s">
        <v>31</v>
      </c>
      <c r="K11401" t="s">
        <v>32</v>
      </c>
      <c r="L11401" t="str">
        <f>_xlfn.XLOOKUP(Table1[[#This Row],[TeamFavoriteID]],Table2[team_id],Table2[team_name],_xlfn.XLOOKUP(Table1[[#This Row],[TeamFavoriteID]],Table2[team_id_pfr],Table2[team_name],"Even"))</f>
        <v>New York Jets</v>
      </c>
      <c r="M11401">
        <v>-2.5</v>
      </c>
      <c r="N11401">
        <f>IF(Table1[[#This Row],[TeamFavorite]]=Table1[[#This Row],[TeamHome]],Table1[[#This Row],[ScoreAway]]-Table1[[#This Row],[ScoreHome]],Table1[[#This Row],[ScoreHome]]-Table1[[#This Row],[ScoreAway]])</f>
        <v>-13</v>
      </c>
      <c r="O11401">
        <f>IF(Table1[[#This Row],[SpreadActual]]&lt;Table1[[#This Row],[SpreadFavorite]],1,0)</f>
        <v>1</v>
      </c>
      <c r="P11401">
        <v>42.5</v>
      </c>
      <c r="Q11401" t="s">
        <v>189</v>
      </c>
      <c r="R11401" t="b">
        <v>1</v>
      </c>
      <c r="S11401">
        <v>62</v>
      </c>
      <c r="T11401">
        <v>6</v>
      </c>
    </row>
    <row r="11402" spans="1:22" x14ac:dyDescent="0.2">
      <c r="A11402" s="1">
        <v>42281</v>
      </c>
      <c r="B11402">
        <v>2015</v>
      </c>
      <c r="C11402">
        <f>_xlfn.MAXIFS(Table1[ScheduleWeekWritten],Table1[ScheduleSeason],Table1[[#This Row],[ScheduleSeason]])</f>
        <v>17</v>
      </c>
      <c r="D11402">
        <v>4</v>
      </c>
      <c r="E11402" cm="1">
        <f t="array" ref="E11402">_xlfn.XLOOKUP(Table1[[#This Row],[ScheduleWeekWritten]],Table3[Game],100+Table3[Increase],Table1[[#This Row],[ScheduleWeekWritten]])</f>
        <v>4</v>
      </c>
      <c r="F11402" t="b">
        <v>0</v>
      </c>
      <c r="G11402" t="s">
        <v>95</v>
      </c>
      <c r="H11402">
        <v>26</v>
      </c>
      <c r="I11402">
        <v>20</v>
      </c>
      <c r="J11402" t="s">
        <v>67</v>
      </c>
      <c r="K11402" t="s">
        <v>98</v>
      </c>
      <c r="L11402" t="str">
        <f>_xlfn.XLOOKUP(Table1[[#This Row],[TeamFavoriteID]],Table2[team_id],Table2[team_name],_xlfn.XLOOKUP(Table1[[#This Row],[TeamFavoriteID]],Table2[team_id_pfr],Table2[team_name],"Even"))</f>
        <v>New Orleans Saints</v>
      </c>
      <c r="M11402">
        <v>-3</v>
      </c>
      <c r="N11402">
        <f>IF(Table1[[#This Row],[TeamFavorite]]=Table1[[#This Row],[TeamHome]],Table1[[#This Row],[ScoreAway]]-Table1[[#This Row],[ScoreHome]],Table1[[#This Row],[ScoreHome]]-Table1[[#This Row],[ScoreAway]])</f>
        <v>-6</v>
      </c>
      <c r="O11402">
        <f>IF(Table1[[#This Row],[SpreadActual]]&lt;Table1[[#This Row],[SpreadFavorite]],1,0)</f>
        <v>1</v>
      </c>
      <c r="P11402">
        <v>48.5</v>
      </c>
      <c r="Q11402" t="s">
        <v>124</v>
      </c>
      <c r="R11402" t="b">
        <v>0</v>
      </c>
      <c r="S11402">
        <v>72</v>
      </c>
      <c r="T11402">
        <v>0</v>
      </c>
      <c r="V11402" t="s">
        <v>103</v>
      </c>
    </row>
    <row r="11403" spans="1:22" x14ac:dyDescent="0.2">
      <c r="A11403" s="1">
        <v>42281</v>
      </c>
      <c r="B11403">
        <v>2015</v>
      </c>
      <c r="C11403">
        <f>_xlfn.MAXIFS(Table1[ScheduleWeekWritten],Table1[ScheduleSeason],Table1[[#This Row],[ScheduleSeason]])</f>
        <v>17</v>
      </c>
      <c r="D11403">
        <v>4</v>
      </c>
      <c r="E11403" cm="1">
        <f t="array" ref="E11403">_xlfn.XLOOKUP(Table1[[#This Row],[ScheduleWeekWritten]],Table3[Game],100+Table3[Increase],Table1[[#This Row],[ScheduleWeekWritten]])</f>
        <v>4</v>
      </c>
      <c r="F11403" t="b">
        <v>0</v>
      </c>
      <c r="G11403" t="s">
        <v>27</v>
      </c>
      <c r="H11403">
        <v>30</v>
      </c>
      <c r="I11403">
        <v>27</v>
      </c>
      <c r="J11403" t="s">
        <v>62</v>
      </c>
      <c r="K11403" t="s">
        <v>29</v>
      </c>
      <c r="L11403" t="str">
        <f>_xlfn.XLOOKUP(Table1[[#This Row],[TeamFavoriteID]],Table2[team_id],Table2[team_name],_xlfn.XLOOKUP(Table1[[#This Row],[TeamFavoriteID]],Table2[team_id_pfr],Table2[team_name],"Even"))</f>
        <v>Los Angeles Chargers</v>
      </c>
      <c r="M11403">
        <v>-5</v>
      </c>
      <c r="N11403">
        <f>IF(Table1[[#This Row],[TeamFavorite]]=Table1[[#This Row],[TeamHome]],Table1[[#This Row],[ScoreAway]]-Table1[[#This Row],[ScoreHome]],Table1[[#This Row],[ScoreHome]]-Table1[[#This Row],[ScoreAway]])</f>
        <v>3</v>
      </c>
      <c r="O11403">
        <f>IF(Table1[[#This Row],[SpreadActual]]&lt;Table1[[#This Row],[SpreadFavorite]],1,0)</f>
        <v>0</v>
      </c>
      <c r="P11403">
        <v>44.5</v>
      </c>
      <c r="Q11403" t="s">
        <v>94</v>
      </c>
      <c r="R11403" t="b">
        <v>0</v>
      </c>
      <c r="S11403">
        <v>68</v>
      </c>
      <c r="T11403">
        <v>7</v>
      </c>
    </row>
    <row r="11404" spans="1:22" x14ac:dyDescent="0.2">
      <c r="A11404" s="1">
        <v>42281</v>
      </c>
      <c r="B11404">
        <v>2015</v>
      </c>
      <c r="C11404">
        <f>_xlfn.MAXIFS(Table1[ScheduleWeekWritten],Table1[ScheduleSeason],Table1[[#This Row],[ScheduleSeason]])</f>
        <v>17</v>
      </c>
      <c r="D11404">
        <v>4</v>
      </c>
      <c r="E11404" cm="1">
        <f t="array" ref="E11404">_xlfn.XLOOKUP(Table1[[#This Row],[ScheduleWeekWritten]],Table3[Game],100+Table3[Increase],Table1[[#This Row],[ScheduleWeekWritten]])</f>
        <v>4</v>
      </c>
      <c r="F11404" t="b">
        <v>0</v>
      </c>
      <c r="G11404" t="s">
        <v>53</v>
      </c>
      <c r="H11404">
        <v>3</v>
      </c>
      <c r="I11404">
        <v>17</v>
      </c>
      <c r="J11404" t="s">
        <v>33</v>
      </c>
      <c r="K11404" t="s">
        <v>35</v>
      </c>
      <c r="L11404" t="str">
        <f>_xlfn.XLOOKUP(Table1[[#This Row],[TeamFavoriteID]],Table2[team_id],Table2[team_name],_xlfn.XLOOKUP(Table1[[#This Row],[TeamFavoriteID]],Table2[team_id_pfr],Table2[team_name],"Even"))</f>
        <v>Green Bay Packers</v>
      </c>
      <c r="M11404">
        <v>-7.5</v>
      </c>
      <c r="N11404">
        <f>IF(Table1[[#This Row],[TeamFavorite]]=Table1[[#This Row],[TeamHome]],Table1[[#This Row],[ScoreAway]]-Table1[[#This Row],[ScoreHome]],Table1[[#This Row],[ScoreHome]]-Table1[[#This Row],[ScoreAway]])</f>
        <v>-14</v>
      </c>
      <c r="O11404">
        <f>IF(Table1[[#This Row],[SpreadActual]]&lt;Table1[[#This Row],[SpreadFavorite]],1,0)</f>
        <v>1</v>
      </c>
      <c r="P11404">
        <v>48</v>
      </c>
      <c r="Q11404" t="s">
        <v>203</v>
      </c>
      <c r="R11404" t="b">
        <v>0</v>
      </c>
      <c r="S11404">
        <v>76</v>
      </c>
      <c r="T11404">
        <v>6</v>
      </c>
    </row>
    <row r="11405" spans="1:22" x14ac:dyDescent="0.2">
      <c r="A11405" s="1">
        <v>42281</v>
      </c>
      <c r="B11405">
        <v>2015</v>
      </c>
      <c r="C11405">
        <f>_xlfn.MAXIFS(Table1[ScheduleWeekWritten],Table1[ScheduleSeason],Table1[[#This Row],[ScheduleSeason]])</f>
        <v>17</v>
      </c>
      <c r="D11405">
        <v>4</v>
      </c>
      <c r="E11405" cm="1">
        <f t="array" ref="E11405">_xlfn.XLOOKUP(Table1[[#This Row],[ScheduleWeekWritten]],Table3[Game],100+Table3[Increase],Table1[[#This Row],[ScheduleWeekWritten]])</f>
        <v>4</v>
      </c>
      <c r="F11405" t="b">
        <v>0</v>
      </c>
      <c r="G11405" t="s">
        <v>127</v>
      </c>
      <c r="H11405">
        <v>23</v>
      </c>
      <c r="I11405">
        <v>37</v>
      </c>
      <c r="J11405" t="s">
        <v>152</v>
      </c>
      <c r="K11405" t="s">
        <v>162</v>
      </c>
      <c r="L11405" t="str">
        <f>_xlfn.XLOOKUP(Table1[[#This Row],[TeamFavoriteID]],Table2[team_id],Table2[team_name],_xlfn.XLOOKUP(Table1[[#This Row],[TeamFavoriteID]],Table2[team_id_pfr],Table2[team_name],"Even"))</f>
        <v>Carolina Panthers</v>
      </c>
      <c r="M11405">
        <v>-3</v>
      </c>
      <c r="N11405">
        <f>IF(Table1[[#This Row],[TeamFavorite]]=Table1[[#This Row],[TeamHome]],Table1[[#This Row],[ScoreAway]]-Table1[[#This Row],[ScoreHome]],Table1[[#This Row],[ScoreHome]]-Table1[[#This Row],[ScoreAway]])</f>
        <v>-14</v>
      </c>
      <c r="O11405">
        <f>IF(Table1[[#This Row],[SpreadActual]]&lt;Table1[[#This Row],[SpreadFavorite]],1,0)</f>
        <v>1</v>
      </c>
      <c r="P11405">
        <v>40.5</v>
      </c>
      <c r="Q11405" t="s">
        <v>168</v>
      </c>
      <c r="R11405" t="b">
        <v>0</v>
      </c>
      <c r="S11405">
        <v>75</v>
      </c>
      <c r="T11405">
        <v>7</v>
      </c>
    </row>
    <row r="11406" spans="1:22" x14ac:dyDescent="0.2">
      <c r="A11406" s="1">
        <v>42281</v>
      </c>
      <c r="B11406">
        <v>2015</v>
      </c>
      <c r="C11406">
        <f>_xlfn.MAXIFS(Table1[ScheduleWeekWritten],Table1[ScheduleSeason],Table1[[#This Row],[ScheduleSeason]])</f>
        <v>17</v>
      </c>
      <c r="D11406">
        <v>4</v>
      </c>
      <c r="E11406" cm="1">
        <f t="array" ref="E11406">_xlfn.XLOOKUP(Table1[[#This Row],[ScheduleWeekWritten]],Table3[Game],100+Table3[Increase],Table1[[#This Row],[ScheduleWeekWritten]])</f>
        <v>4</v>
      </c>
      <c r="F11406" t="b">
        <v>0</v>
      </c>
      <c r="G11406" t="s">
        <v>61</v>
      </c>
      <c r="H11406">
        <v>23</v>
      </c>
      <c r="I11406">
        <v>20</v>
      </c>
      <c r="J11406" t="s">
        <v>58</v>
      </c>
      <c r="K11406" t="s">
        <v>77</v>
      </c>
      <c r="L11406" t="str">
        <f>_xlfn.XLOOKUP(Table1[[#This Row],[TeamFavoriteID]],Table2[team_id],Table2[team_name],_xlfn.XLOOKUP(Table1[[#This Row],[TeamFavoriteID]],Table2[team_id_pfr],Table2[team_name],"Even"))</f>
        <v>Philadelphia Eagles</v>
      </c>
      <c r="M11406">
        <v>-3</v>
      </c>
      <c r="N11406">
        <f>IF(Table1[[#This Row],[TeamFavorite]]=Table1[[#This Row],[TeamHome]],Table1[[#This Row],[ScoreAway]]-Table1[[#This Row],[ScoreHome]],Table1[[#This Row],[ScoreHome]]-Table1[[#This Row],[ScoreAway]])</f>
        <v>3</v>
      </c>
      <c r="O11406">
        <f>IF(Table1[[#This Row],[SpreadActual]]&lt;Table1[[#This Row],[SpreadFavorite]],1,0)</f>
        <v>0</v>
      </c>
      <c r="P11406">
        <v>45.5</v>
      </c>
      <c r="Q11406" t="s">
        <v>165</v>
      </c>
      <c r="R11406" t="b">
        <v>0</v>
      </c>
      <c r="S11406">
        <v>59</v>
      </c>
      <c r="T11406">
        <v>13</v>
      </c>
    </row>
    <row r="11407" spans="1:22" x14ac:dyDescent="0.2">
      <c r="A11407" s="1">
        <v>42282</v>
      </c>
      <c r="B11407">
        <v>2015</v>
      </c>
      <c r="C11407">
        <f>_xlfn.MAXIFS(Table1[ScheduleWeekWritten],Table1[ScheduleSeason],Table1[[#This Row],[ScheduleSeason]])</f>
        <v>17</v>
      </c>
      <c r="D11407">
        <v>4</v>
      </c>
      <c r="E11407" cm="1">
        <f t="array" ref="E11407">_xlfn.XLOOKUP(Table1[[#This Row],[ScheduleWeekWritten]],Table3[Game],100+Table3[Increase],Table1[[#This Row],[ScheduleWeekWritten]])</f>
        <v>4</v>
      </c>
      <c r="F11407" t="b">
        <v>0</v>
      </c>
      <c r="G11407" t="s">
        <v>128</v>
      </c>
      <c r="H11407">
        <v>13</v>
      </c>
      <c r="I11407">
        <v>10</v>
      </c>
      <c r="J11407" t="s">
        <v>45</v>
      </c>
      <c r="K11407" t="s">
        <v>132</v>
      </c>
      <c r="L11407" t="str">
        <f>_xlfn.XLOOKUP(Table1[[#This Row],[TeamFavoriteID]],Table2[team_id],Table2[team_name],_xlfn.XLOOKUP(Table1[[#This Row],[TeamFavoriteID]],Table2[team_id_pfr],Table2[team_name],"Even"))</f>
        <v>Seattle Seahawks</v>
      </c>
      <c r="M11407">
        <v>-10</v>
      </c>
      <c r="N11407">
        <f>IF(Table1[[#This Row],[TeamFavorite]]=Table1[[#This Row],[TeamHome]],Table1[[#This Row],[ScoreAway]]-Table1[[#This Row],[ScoreHome]],Table1[[#This Row],[ScoreHome]]-Table1[[#This Row],[ScoreAway]])</f>
        <v>-3</v>
      </c>
      <c r="O11407">
        <f>IF(Table1[[#This Row],[SpreadActual]]&lt;Table1[[#This Row],[SpreadFavorite]],1,0)</f>
        <v>0</v>
      </c>
      <c r="P11407">
        <v>43</v>
      </c>
      <c r="Q11407" t="s">
        <v>180</v>
      </c>
      <c r="R11407" t="b">
        <v>0</v>
      </c>
      <c r="S11407">
        <v>61</v>
      </c>
      <c r="T11407">
        <v>2</v>
      </c>
    </row>
    <row r="11408" spans="1:22" x14ac:dyDescent="0.2">
      <c r="A11408" s="1">
        <v>42285</v>
      </c>
      <c r="B11408">
        <v>2015</v>
      </c>
      <c r="C11408">
        <f>_xlfn.MAXIFS(Table1[ScheduleWeekWritten],Table1[ScheduleSeason],Table1[[#This Row],[ScheduleSeason]])</f>
        <v>17</v>
      </c>
      <c r="D11408">
        <v>5</v>
      </c>
      <c r="E11408" cm="1">
        <f t="array" ref="E11408">_xlfn.XLOOKUP(Table1[[#This Row],[ScheduleWeekWritten]],Table3[Game],100+Table3[Increase],Table1[[#This Row],[ScheduleWeekWritten]])</f>
        <v>5</v>
      </c>
      <c r="F11408" t="b">
        <v>0</v>
      </c>
      <c r="G11408" t="s">
        <v>177</v>
      </c>
      <c r="H11408">
        <v>20</v>
      </c>
      <c r="I11408">
        <v>27</v>
      </c>
      <c r="J11408" t="s">
        <v>140</v>
      </c>
      <c r="K11408" t="s">
        <v>182</v>
      </c>
      <c r="L11408" t="str">
        <f>_xlfn.XLOOKUP(Table1[[#This Row],[TeamFavoriteID]],Table2[team_id],Table2[team_name],_xlfn.XLOOKUP(Table1[[#This Row],[TeamFavoriteID]],Table2[team_id_pfr],Table2[team_name],"Even"))</f>
        <v>Houston Texans</v>
      </c>
      <c r="M11408">
        <v>-5</v>
      </c>
      <c r="N11408">
        <f>IF(Table1[[#This Row],[TeamFavorite]]=Table1[[#This Row],[TeamHome]],Table1[[#This Row],[ScoreAway]]-Table1[[#This Row],[ScoreHome]],Table1[[#This Row],[ScoreHome]]-Table1[[#This Row],[ScoreAway]])</f>
        <v>7</v>
      </c>
      <c r="O11408">
        <f>IF(Table1[[#This Row],[SpreadActual]]&lt;Table1[[#This Row],[SpreadFavorite]],1,0)</f>
        <v>0</v>
      </c>
      <c r="P11408">
        <v>41</v>
      </c>
      <c r="Q11408" t="s">
        <v>178</v>
      </c>
      <c r="R11408" t="b">
        <v>0</v>
      </c>
      <c r="S11408">
        <v>76</v>
      </c>
      <c r="T11408">
        <v>2</v>
      </c>
      <c r="V11408" t="s">
        <v>193</v>
      </c>
    </row>
    <row r="11409" spans="1:22" x14ac:dyDescent="0.2">
      <c r="A11409" s="1">
        <v>42288</v>
      </c>
      <c r="B11409">
        <v>2015</v>
      </c>
      <c r="C11409">
        <f>_xlfn.MAXIFS(Table1[ScheduleWeekWritten],Table1[ScheduleSeason],Table1[[#This Row],[ScheduleSeason]])</f>
        <v>17</v>
      </c>
      <c r="D11409">
        <v>5</v>
      </c>
      <c r="E11409" cm="1">
        <f t="array" ref="E11409">_xlfn.XLOOKUP(Table1[[#This Row],[ScheduleWeekWritten]],Table3[Game],100+Table3[Increase],Table1[[#This Row],[ScheduleWeekWritten]])</f>
        <v>5</v>
      </c>
      <c r="F11409" t="b">
        <v>0</v>
      </c>
      <c r="G11409" t="s">
        <v>38</v>
      </c>
      <c r="H11409">
        <v>25</v>
      </c>
      <c r="I11409">
        <v>19</v>
      </c>
      <c r="J11409" t="s">
        <v>61</v>
      </c>
      <c r="K11409" t="s">
        <v>109</v>
      </c>
      <c r="L11409" t="str">
        <f>_xlfn.XLOOKUP(Table1[[#This Row],[TeamFavoriteID]],Table2[team_id],Table2[team_name],_xlfn.XLOOKUP(Table1[[#This Row],[TeamFavoriteID]],Table2[team_id_pfr],Table2[team_name],"Even"))</f>
        <v>Atlanta Falcons</v>
      </c>
      <c r="M11409">
        <v>-7</v>
      </c>
      <c r="N11409">
        <f>IF(Table1[[#This Row],[TeamFavorite]]=Table1[[#This Row],[TeamHome]],Table1[[#This Row],[ScoreAway]]-Table1[[#This Row],[ScoreHome]],Table1[[#This Row],[ScoreHome]]-Table1[[#This Row],[ScoreAway]])</f>
        <v>-6</v>
      </c>
      <c r="O11409">
        <f>IF(Table1[[#This Row],[SpreadActual]]&lt;Table1[[#This Row],[SpreadFavorite]],1,0)</f>
        <v>0</v>
      </c>
      <c r="P11409">
        <v>48.5</v>
      </c>
      <c r="Q11409" t="s">
        <v>148</v>
      </c>
      <c r="R11409" t="b">
        <v>0</v>
      </c>
      <c r="S11409">
        <v>72</v>
      </c>
      <c r="T11409">
        <v>0</v>
      </c>
      <c r="V11409" t="s">
        <v>103</v>
      </c>
    </row>
    <row r="11410" spans="1:22" x14ac:dyDescent="0.2">
      <c r="A11410" s="1">
        <v>42288</v>
      </c>
      <c r="B11410">
        <v>2015</v>
      </c>
      <c r="C11410">
        <f>_xlfn.MAXIFS(Table1[ScheduleWeekWritten],Table1[ScheduleSeason],Table1[[#This Row],[ScheduleSeason]])</f>
        <v>17</v>
      </c>
      <c r="D11410">
        <v>5</v>
      </c>
      <c r="E11410" cm="1">
        <f t="array" ref="E11410">_xlfn.XLOOKUP(Table1[[#This Row],[ScheduleWeekWritten]],Table3[Game],100+Table3[Increase],Table1[[#This Row],[ScheduleWeekWritten]])</f>
        <v>5</v>
      </c>
      <c r="F11410" t="b">
        <v>0</v>
      </c>
      <c r="G11410" t="s">
        <v>158</v>
      </c>
      <c r="H11410">
        <v>30</v>
      </c>
      <c r="I11410">
        <v>33</v>
      </c>
      <c r="J11410" t="s">
        <v>62</v>
      </c>
      <c r="K11410" t="s">
        <v>159</v>
      </c>
      <c r="L11410" t="str">
        <f>_xlfn.XLOOKUP(Table1[[#This Row],[TeamFavoriteID]],Table2[team_id],Table2[team_name],_xlfn.XLOOKUP(Table1[[#This Row],[TeamFavoriteID]],Table2[team_id_pfr],Table2[team_name],"Even"))</f>
        <v>Baltimore Ravens</v>
      </c>
      <c r="M11410">
        <v>-6.5</v>
      </c>
      <c r="N11410">
        <f>IF(Table1[[#This Row],[TeamFavorite]]=Table1[[#This Row],[TeamHome]],Table1[[#This Row],[ScoreAway]]-Table1[[#This Row],[ScoreHome]],Table1[[#This Row],[ScoreHome]]-Table1[[#This Row],[ScoreAway]])</f>
        <v>3</v>
      </c>
      <c r="O11410">
        <f>IF(Table1[[#This Row],[SpreadActual]]&lt;Table1[[#This Row],[SpreadFavorite]],1,0)</f>
        <v>0</v>
      </c>
      <c r="P11410">
        <v>43</v>
      </c>
      <c r="Q11410" t="s">
        <v>166</v>
      </c>
      <c r="R11410" t="b">
        <v>0</v>
      </c>
      <c r="S11410">
        <v>68</v>
      </c>
      <c r="T11410">
        <v>0</v>
      </c>
    </row>
    <row r="11411" spans="1:22" x14ac:dyDescent="0.2">
      <c r="A11411" s="1">
        <v>42288</v>
      </c>
      <c r="B11411">
        <v>2015</v>
      </c>
      <c r="C11411">
        <f>_xlfn.MAXIFS(Table1[ScheduleWeekWritten],Table1[ScheduleSeason],Table1[[#This Row],[ScheduleSeason]])</f>
        <v>17</v>
      </c>
      <c r="D11411">
        <v>5</v>
      </c>
      <c r="E11411" cm="1">
        <f t="array" ref="E11411">_xlfn.XLOOKUP(Table1[[#This Row],[ScheduleWeekWritten]],Table3[Game],100+Table3[Increase],Table1[[#This Row],[ScheduleWeekWritten]])</f>
        <v>5</v>
      </c>
      <c r="F11411" t="b">
        <v>0</v>
      </c>
      <c r="G11411" t="s">
        <v>101</v>
      </c>
      <c r="H11411">
        <v>27</v>
      </c>
      <c r="I11411">
        <v>24</v>
      </c>
      <c r="J11411" t="s">
        <v>128</v>
      </c>
      <c r="K11411" t="s">
        <v>104</v>
      </c>
      <c r="L11411" t="str">
        <f>_xlfn.XLOOKUP(Table1[[#This Row],[TeamFavoriteID]],Table2[team_id],Table2[team_name],_xlfn.XLOOKUP(Table1[[#This Row],[TeamFavoriteID]],Table2[team_id_pfr],Table2[team_name],"Even"))</f>
        <v>Cincinnati Bengals</v>
      </c>
      <c r="M11411">
        <v>-3</v>
      </c>
      <c r="N11411">
        <f>IF(Table1[[#This Row],[TeamFavorite]]=Table1[[#This Row],[TeamHome]],Table1[[#This Row],[ScoreAway]]-Table1[[#This Row],[ScoreHome]],Table1[[#This Row],[ScoreHome]]-Table1[[#This Row],[ScoreAway]])</f>
        <v>-3</v>
      </c>
      <c r="O11411">
        <f>IF(Table1[[#This Row],[SpreadActual]]&lt;Table1[[#This Row],[SpreadFavorite]],1,0)</f>
        <v>0</v>
      </c>
      <c r="P11411">
        <v>44.5</v>
      </c>
      <c r="Q11411" t="s">
        <v>173</v>
      </c>
      <c r="R11411" t="b">
        <v>0</v>
      </c>
      <c r="S11411">
        <v>72</v>
      </c>
      <c r="T11411">
        <v>7</v>
      </c>
    </row>
    <row r="11412" spans="1:22" x14ac:dyDescent="0.2">
      <c r="A11412" s="1">
        <v>42288</v>
      </c>
      <c r="B11412">
        <v>2015</v>
      </c>
      <c r="C11412">
        <f>_xlfn.MAXIFS(Table1[ScheduleWeekWritten],Table1[ScheduleSeason],Table1[[#This Row],[ScheduleSeason]])</f>
        <v>17</v>
      </c>
      <c r="D11412">
        <v>5</v>
      </c>
      <c r="E11412" cm="1">
        <f t="array" ref="E11412">_xlfn.XLOOKUP(Table1[[#This Row],[ScheduleWeekWritten]],Table3[Game],100+Table3[Increase],Table1[[#This Row],[ScheduleWeekWritten]])</f>
        <v>5</v>
      </c>
      <c r="F11412" t="b">
        <v>0</v>
      </c>
      <c r="G11412" t="s">
        <v>67</v>
      </c>
      <c r="H11412">
        <v>6</v>
      </c>
      <c r="I11412">
        <v>30</v>
      </c>
      <c r="J11412" t="s">
        <v>115</v>
      </c>
      <c r="K11412" t="s">
        <v>70</v>
      </c>
      <c r="L11412" t="str">
        <f>_xlfn.XLOOKUP(Table1[[#This Row],[TeamFavoriteID]],Table2[team_id],Table2[team_name],_xlfn.XLOOKUP(Table1[[#This Row],[TeamFavoriteID]],Table2[team_id_pfr],Table2[team_name],"Even"))</f>
        <v>Boston Patriots</v>
      </c>
      <c r="M11412">
        <v>-8.5</v>
      </c>
      <c r="N11412">
        <f>IF(Table1[[#This Row],[TeamFavorite]]=Table1[[#This Row],[TeamHome]],Table1[[#This Row],[ScoreAway]]-Table1[[#This Row],[ScoreHome]],Table1[[#This Row],[ScoreHome]]-Table1[[#This Row],[ScoreAway]])</f>
        <v>-24</v>
      </c>
      <c r="O11412">
        <f>IF(Table1[[#This Row],[SpreadActual]]&lt;Table1[[#This Row],[SpreadFavorite]],1,0)</f>
        <v>1</v>
      </c>
      <c r="P11412">
        <v>50.5</v>
      </c>
      <c r="Q11412" t="s">
        <v>192</v>
      </c>
      <c r="R11412" t="b">
        <v>0</v>
      </c>
      <c r="S11412">
        <v>72</v>
      </c>
      <c r="T11412">
        <v>0</v>
      </c>
      <c r="V11412" t="s">
        <v>103</v>
      </c>
    </row>
    <row r="11413" spans="1:22" x14ac:dyDescent="0.2">
      <c r="A11413" s="1">
        <v>42288</v>
      </c>
      <c r="B11413">
        <v>2015</v>
      </c>
      <c r="C11413">
        <f>_xlfn.MAXIFS(Table1[ScheduleWeekWritten],Table1[ScheduleSeason],Table1[[#This Row],[ScheduleSeason]])</f>
        <v>17</v>
      </c>
      <c r="D11413">
        <v>5</v>
      </c>
      <c r="E11413" cm="1">
        <f t="array" ref="E11413">_xlfn.XLOOKUP(Table1[[#This Row],[ScheduleWeekWritten]],Table3[Game],100+Table3[Increase],Table1[[#This Row],[ScheduleWeekWritten]])</f>
        <v>5</v>
      </c>
      <c r="F11413" t="b">
        <v>0</v>
      </c>
      <c r="G11413" t="s">
        <v>45</v>
      </c>
      <c r="H11413">
        <v>17</v>
      </c>
      <c r="I11413">
        <v>42</v>
      </c>
      <c r="J11413" t="s">
        <v>149</v>
      </c>
      <c r="K11413" t="s">
        <v>59</v>
      </c>
      <c r="L11413" t="str">
        <f>_xlfn.XLOOKUP(Table1[[#This Row],[TeamFavoriteID]],Table2[team_id],Table2[team_name],_xlfn.XLOOKUP(Table1[[#This Row],[TeamFavoriteID]],Table2[team_id_pfr],Table2[team_name],"Even"))</f>
        <v>Arizona Cardinals</v>
      </c>
      <c r="M11413">
        <v>-4.5</v>
      </c>
      <c r="N11413">
        <f>IF(Table1[[#This Row],[TeamFavorite]]=Table1[[#This Row],[TeamHome]],Table1[[#This Row],[ScoreAway]]-Table1[[#This Row],[ScoreHome]],Table1[[#This Row],[ScoreHome]]-Table1[[#This Row],[ScoreAway]])</f>
        <v>-25</v>
      </c>
      <c r="O11413">
        <f>IF(Table1[[#This Row],[SpreadActual]]&lt;Table1[[#This Row],[SpreadFavorite]],1,0)</f>
        <v>1</v>
      </c>
      <c r="P11413">
        <v>46</v>
      </c>
      <c r="Q11413" t="s">
        <v>181</v>
      </c>
      <c r="R11413" t="b">
        <v>0</v>
      </c>
      <c r="S11413">
        <v>72</v>
      </c>
      <c r="T11413">
        <v>0</v>
      </c>
      <c r="V11413" t="s">
        <v>103</v>
      </c>
    </row>
    <row r="11414" spans="1:22" x14ac:dyDescent="0.2">
      <c r="A11414" s="1">
        <v>42288</v>
      </c>
      <c r="B11414">
        <v>2015</v>
      </c>
      <c r="C11414">
        <f>_xlfn.MAXIFS(Table1[ScheduleWeekWritten],Table1[ScheduleSeason],Table1[[#This Row],[ScheduleSeason]])</f>
        <v>17</v>
      </c>
      <c r="D11414">
        <v>5</v>
      </c>
      <c r="E11414" cm="1">
        <f t="array" ref="E11414">_xlfn.XLOOKUP(Table1[[#This Row],[ScheduleWeekWritten]],Table3[Game],100+Table3[Increase],Table1[[#This Row],[ScheduleWeekWritten]])</f>
        <v>5</v>
      </c>
      <c r="F11414" t="b">
        <v>0</v>
      </c>
      <c r="G11414" t="s">
        <v>33</v>
      </c>
      <c r="H11414">
        <v>24</v>
      </c>
      <c r="I11414">
        <v>10</v>
      </c>
      <c r="J11414" t="s">
        <v>153</v>
      </c>
      <c r="K11414" t="s">
        <v>35</v>
      </c>
      <c r="L11414" t="str">
        <f>_xlfn.XLOOKUP(Table1[[#This Row],[TeamFavoriteID]],Table2[team_id],Table2[team_name],_xlfn.XLOOKUP(Table1[[#This Row],[TeamFavoriteID]],Table2[team_id_pfr],Table2[team_name],"Even"))</f>
        <v>Green Bay Packers</v>
      </c>
      <c r="M11414">
        <v>-9</v>
      </c>
      <c r="N11414">
        <f>IF(Table1[[#This Row],[TeamFavorite]]=Table1[[#This Row],[TeamHome]],Table1[[#This Row],[ScoreAway]]-Table1[[#This Row],[ScoreHome]],Table1[[#This Row],[ScoreHome]]-Table1[[#This Row],[ScoreAway]])</f>
        <v>-14</v>
      </c>
      <c r="O11414">
        <f>IF(Table1[[#This Row],[SpreadActual]]&lt;Table1[[#This Row],[SpreadFavorite]],1,0)</f>
        <v>1</v>
      </c>
      <c r="P11414">
        <v>46</v>
      </c>
      <c r="Q11414" t="s">
        <v>82</v>
      </c>
      <c r="R11414" t="b">
        <v>0</v>
      </c>
      <c r="S11414">
        <v>73</v>
      </c>
      <c r="T11414">
        <v>15</v>
      </c>
    </row>
    <row r="11415" spans="1:22" x14ac:dyDescent="0.2">
      <c r="A11415" s="1">
        <v>42288</v>
      </c>
      <c r="B11415">
        <v>2015</v>
      </c>
      <c r="C11415">
        <f>_xlfn.MAXIFS(Table1[ScheduleWeekWritten],Table1[ScheduleSeason],Table1[[#This Row],[ScheduleSeason]])</f>
        <v>17</v>
      </c>
      <c r="D11415">
        <v>5</v>
      </c>
      <c r="E11415" cm="1">
        <f t="array" ref="E11415">_xlfn.XLOOKUP(Table1[[#This Row],[ScheduleWeekWritten]],Table3[Game],100+Table3[Increase],Table1[[#This Row],[ScheduleWeekWritten]])</f>
        <v>5</v>
      </c>
      <c r="F11415" t="b">
        <v>0</v>
      </c>
      <c r="G11415" t="s">
        <v>42</v>
      </c>
      <c r="H11415">
        <v>17</v>
      </c>
      <c r="I11415">
        <v>18</v>
      </c>
      <c r="J11415" t="s">
        <v>46</v>
      </c>
      <c r="K11415" t="s">
        <v>75</v>
      </c>
      <c r="L11415" t="str">
        <f>_xlfn.XLOOKUP(Table1[[#This Row],[TeamFavoriteID]],Table2[team_id],Table2[team_name],_xlfn.XLOOKUP(Table1[[#This Row],[TeamFavoriteID]],Table2[team_id_pfr],Table2[team_name],"Even"))</f>
        <v>Kansas City Chiefs</v>
      </c>
      <c r="M11415">
        <v>-9.5</v>
      </c>
      <c r="N11415">
        <f>IF(Table1[[#This Row],[TeamFavorite]]=Table1[[#This Row],[TeamHome]],Table1[[#This Row],[ScoreAway]]-Table1[[#This Row],[ScoreHome]],Table1[[#This Row],[ScoreHome]]-Table1[[#This Row],[ScoreAway]])</f>
        <v>1</v>
      </c>
      <c r="O11415">
        <f>IF(Table1[[#This Row],[SpreadActual]]&lt;Table1[[#This Row],[SpreadFavorite]],1,0)</f>
        <v>0</v>
      </c>
      <c r="P11415">
        <v>44.5</v>
      </c>
      <c r="Q11415" t="s">
        <v>117</v>
      </c>
      <c r="R11415" t="b">
        <v>0</v>
      </c>
      <c r="S11415">
        <v>80</v>
      </c>
      <c r="T11415">
        <v>11</v>
      </c>
    </row>
    <row r="11416" spans="1:22" x14ac:dyDescent="0.2">
      <c r="A11416" s="1">
        <v>42288</v>
      </c>
      <c r="B11416">
        <v>2015</v>
      </c>
      <c r="C11416">
        <f>_xlfn.MAXIFS(Table1[ScheduleWeekWritten],Table1[ScheduleSeason],Table1[[#This Row],[ScheduleSeason]])</f>
        <v>17</v>
      </c>
      <c r="D11416">
        <v>5</v>
      </c>
      <c r="E11416" cm="1">
        <f t="array" ref="E11416">_xlfn.XLOOKUP(Table1[[#This Row],[ScheduleWeekWritten]],Table3[Game],100+Table3[Increase],Table1[[#This Row],[ScheduleWeekWritten]])</f>
        <v>5</v>
      </c>
      <c r="F11416" t="b">
        <v>0</v>
      </c>
      <c r="G11416" t="s">
        <v>50</v>
      </c>
      <c r="H11416">
        <v>30</v>
      </c>
      <c r="I11416">
        <v>27</v>
      </c>
      <c r="J11416" t="s">
        <v>53</v>
      </c>
      <c r="K11416" t="s">
        <v>90</v>
      </c>
      <c r="L11416" t="str">
        <f>_xlfn.XLOOKUP(Table1[[#This Row],[TeamFavoriteID]],Table2[team_id],Table2[team_name],_xlfn.XLOOKUP(Table1[[#This Row],[TeamFavoriteID]],Table2[team_id_pfr],Table2[team_name],"Even"))</f>
        <v>New York Giants</v>
      </c>
      <c r="M11416">
        <v>-7.5</v>
      </c>
      <c r="N11416">
        <f>IF(Table1[[#This Row],[TeamFavorite]]=Table1[[#This Row],[TeamHome]],Table1[[#This Row],[ScoreAway]]-Table1[[#This Row],[ScoreHome]],Table1[[#This Row],[ScoreHome]]-Table1[[#This Row],[ScoreAway]])</f>
        <v>-3</v>
      </c>
      <c r="O11416">
        <f>IF(Table1[[#This Row],[SpreadActual]]&lt;Table1[[#This Row],[SpreadFavorite]],1,0)</f>
        <v>0</v>
      </c>
      <c r="P11416">
        <v>44</v>
      </c>
      <c r="Q11416" t="s">
        <v>197</v>
      </c>
      <c r="R11416" t="b">
        <v>0</v>
      </c>
      <c r="S11416">
        <v>57</v>
      </c>
      <c r="T11416">
        <v>3</v>
      </c>
    </row>
    <row r="11417" spans="1:22" x14ac:dyDescent="0.2">
      <c r="A11417" s="1">
        <v>42288</v>
      </c>
      <c r="B11417">
        <v>2015</v>
      </c>
      <c r="C11417">
        <f>_xlfn.MAXIFS(Table1[ScheduleWeekWritten],Table1[ScheduleSeason],Table1[[#This Row],[ScheduleSeason]])</f>
        <v>17</v>
      </c>
      <c r="D11417">
        <v>5</v>
      </c>
      <c r="E11417" cm="1">
        <f t="array" ref="E11417">_xlfn.XLOOKUP(Table1[[#This Row],[ScheduleWeekWritten]],Table3[Game],100+Table3[Increase],Table1[[#This Row],[ScheduleWeekWritten]])</f>
        <v>5</v>
      </c>
      <c r="F11417" t="b">
        <v>0</v>
      </c>
      <c r="G11417" t="s">
        <v>20</v>
      </c>
      <c r="H11417">
        <v>10</v>
      </c>
      <c r="I11417">
        <v>16</v>
      </c>
      <c r="J11417" t="s">
        <v>24</v>
      </c>
      <c r="K11417" t="s">
        <v>88</v>
      </c>
      <c r="L11417" t="str">
        <f>_xlfn.XLOOKUP(Table1[[#This Row],[TeamFavoriteID]],Table2[team_id],Table2[team_name],_xlfn.XLOOKUP(Table1[[#This Row],[TeamFavoriteID]],Table2[team_id_pfr],Table2[team_name],"Even"))</f>
        <v>Denver Broncos</v>
      </c>
      <c r="M11417">
        <v>-5.5</v>
      </c>
      <c r="N11417">
        <f>IF(Table1[[#This Row],[TeamFavorite]]=Table1[[#This Row],[TeamHome]],Table1[[#This Row],[ScoreAway]]-Table1[[#This Row],[ScoreHome]],Table1[[#This Row],[ScoreHome]]-Table1[[#This Row],[ScoreAway]])</f>
        <v>-6</v>
      </c>
      <c r="O11417">
        <f>IF(Table1[[#This Row],[SpreadActual]]&lt;Table1[[#This Row],[SpreadFavorite]],1,0)</f>
        <v>1</v>
      </c>
      <c r="P11417">
        <v>45</v>
      </c>
      <c r="Q11417" t="s">
        <v>76</v>
      </c>
      <c r="R11417" t="b">
        <v>0</v>
      </c>
      <c r="S11417">
        <v>76</v>
      </c>
      <c r="T11417">
        <v>8</v>
      </c>
    </row>
    <row r="11418" spans="1:22" x14ac:dyDescent="0.2">
      <c r="A11418" s="1">
        <v>42288</v>
      </c>
      <c r="B11418">
        <v>2015</v>
      </c>
      <c r="C11418">
        <f>_xlfn.MAXIFS(Table1[ScheduleWeekWritten],Table1[ScheduleSeason],Table1[[#This Row],[ScheduleSeason]])</f>
        <v>17</v>
      </c>
      <c r="D11418">
        <v>5</v>
      </c>
      <c r="E11418" cm="1">
        <f t="array" ref="E11418">_xlfn.XLOOKUP(Table1[[#This Row],[ScheduleWeekWritten]],Table3[Game],100+Table3[Increase],Table1[[#This Row],[ScheduleWeekWritten]])</f>
        <v>5</v>
      </c>
      <c r="F11418" t="b">
        <v>0</v>
      </c>
      <c r="G11418" t="s">
        <v>58</v>
      </c>
      <c r="H11418">
        <v>39</v>
      </c>
      <c r="I11418">
        <v>17</v>
      </c>
      <c r="J11418" t="s">
        <v>95</v>
      </c>
      <c r="K11418" t="s">
        <v>77</v>
      </c>
      <c r="L11418" t="str">
        <f>_xlfn.XLOOKUP(Table1[[#This Row],[TeamFavoriteID]],Table2[team_id],Table2[team_name],_xlfn.XLOOKUP(Table1[[#This Row],[TeamFavoriteID]],Table2[team_id_pfr],Table2[team_name],"Even"))</f>
        <v>Philadelphia Eagles</v>
      </c>
      <c r="M11418">
        <v>-6.5</v>
      </c>
      <c r="N11418">
        <f>IF(Table1[[#This Row],[TeamFavorite]]=Table1[[#This Row],[TeamHome]],Table1[[#This Row],[ScoreAway]]-Table1[[#This Row],[ScoreHome]],Table1[[#This Row],[ScoreHome]]-Table1[[#This Row],[ScoreAway]])</f>
        <v>-22</v>
      </c>
      <c r="O11418">
        <f>IF(Table1[[#This Row],[SpreadActual]]&lt;Table1[[#This Row],[SpreadFavorite]],1,0)</f>
        <v>1</v>
      </c>
      <c r="P11418">
        <v>49.5</v>
      </c>
      <c r="Q11418" t="s">
        <v>183</v>
      </c>
      <c r="R11418" t="b">
        <v>0</v>
      </c>
      <c r="S11418">
        <v>67</v>
      </c>
      <c r="T11418">
        <v>4</v>
      </c>
    </row>
    <row r="11419" spans="1:22" x14ac:dyDescent="0.2">
      <c r="A11419" s="1">
        <v>42288</v>
      </c>
      <c r="B11419">
        <v>2015</v>
      </c>
      <c r="C11419">
        <f>_xlfn.MAXIFS(Table1[ScheduleWeekWritten],Table1[ScheduleSeason],Table1[[#This Row],[ScheduleSeason]])</f>
        <v>17</v>
      </c>
      <c r="D11419">
        <v>5</v>
      </c>
      <c r="E11419" cm="1">
        <f t="array" ref="E11419">_xlfn.XLOOKUP(Table1[[#This Row],[ScheduleWeekWritten]],Table3[Game],100+Table3[Increase],Table1[[#This Row],[ScheduleWeekWritten]])</f>
        <v>5</v>
      </c>
      <c r="F11419" t="b">
        <v>0</v>
      </c>
      <c r="G11419" t="s">
        <v>127</v>
      </c>
      <c r="H11419">
        <v>38</v>
      </c>
      <c r="I11419">
        <v>31</v>
      </c>
      <c r="J11419" t="s">
        <v>154</v>
      </c>
      <c r="K11419" t="s">
        <v>133</v>
      </c>
      <c r="L11419" t="str">
        <f>_xlfn.XLOOKUP(Table1[[#This Row],[TeamFavoriteID]],Table2[team_id],Table2[team_name],_xlfn.XLOOKUP(Table1[[#This Row],[TeamFavoriteID]],Table2[team_id_pfr],Table2[team_name],"Even"))</f>
        <v>Tampa Bay Buccaneers</v>
      </c>
      <c r="M11419">
        <v>-1</v>
      </c>
      <c r="N11419">
        <f>IF(Table1[[#This Row],[TeamFavorite]]=Table1[[#This Row],[TeamHome]],Table1[[#This Row],[ScoreAway]]-Table1[[#This Row],[ScoreHome]],Table1[[#This Row],[ScoreHome]]-Table1[[#This Row],[ScoreAway]])</f>
        <v>-7</v>
      </c>
      <c r="O11419">
        <f>IF(Table1[[#This Row],[SpreadActual]]&lt;Table1[[#This Row],[SpreadFavorite]],1,0)</f>
        <v>1</v>
      </c>
      <c r="P11419">
        <v>41.5</v>
      </c>
      <c r="Q11419" t="s">
        <v>168</v>
      </c>
      <c r="R11419" t="b">
        <v>0</v>
      </c>
      <c r="S11419">
        <v>83</v>
      </c>
      <c r="T11419">
        <v>9</v>
      </c>
    </row>
    <row r="11420" spans="1:22" x14ac:dyDescent="0.2">
      <c r="A11420" s="1">
        <v>42288</v>
      </c>
      <c r="B11420">
        <v>2015</v>
      </c>
      <c r="C11420">
        <f>_xlfn.MAXIFS(Table1[ScheduleWeekWritten],Table1[ScheduleSeason],Table1[[#This Row],[ScheduleSeason]])</f>
        <v>17</v>
      </c>
      <c r="D11420">
        <v>5</v>
      </c>
      <c r="E11420" cm="1">
        <f t="array" ref="E11420">_xlfn.XLOOKUP(Table1[[#This Row],[ScheduleWeekWritten]],Table3[Game],100+Table3[Increase],Table1[[#This Row],[ScheduleWeekWritten]])</f>
        <v>5</v>
      </c>
      <c r="F11420" t="b">
        <v>0</v>
      </c>
      <c r="G11420" t="s">
        <v>171</v>
      </c>
      <c r="H11420">
        <v>13</v>
      </c>
      <c r="I11420">
        <v>14</v>
      </c>
      <c r="J11420" t="s">
        <v>28</v>
      </c>
      <c r="K11420" t="s">
        <v>43</v>
      </c>
      <c r="L11420" t="str">
        <f>_xlfn.XLOOKUP(Table1[[#This Row],[TeamFavoriteID]],Table2[team_id],Table2[team_name],_xlfn.XLOOKUP(Table1[[#This Row],[TeamFavoriteID]],Table2[team_id_pfr],Table2[team_name],"Even"))</f>
        <v>Buffalo Bills</v>
      </c>
      <c r="M11420">
        <v>-1</v>
      </c>
      <c r="N11420">
        <f>IF(Table1[[#This Row],[TeamFavorite]]=Table1[[#This Row],[TeamHome]],Table1[[#This Row],[ScoreAway]]-Table1[[#This Row],[ScoreHome]],Table1[[#This Row],[ScoreHome]]-Table1[[#This Row],[ScoreAway]])</f>
        <v>-1</v>
      </c>
      <c r="O11420">
        <f>IF(Table1[[#This Row],[SpreadActual]]&lt;Table1[[#This Row],[SpreadFavorite]],1,0)</f>
        <v>0</v>
      </c>
      <c r="P11420">
        <v>43</v>
      </c>
      <c r="Q11420" t="s">
        <v>172</v>
      </c>
      <c r="R11420" t="b">
        <v>0</v>
      </c>
      <c r="S11420">
        <v>72</v>
      </c>
      <c r="T11420">
        <v>2</v>
      </c>
    </row>
    <row r="11421" spans="1:22" x14ac:dyDescent="0.2">
      <c r="A11421" s="1">
        <v>42289</v>
      </c>
      <c r="B11421">
        <v>2015</v>
      </c>
      <c r="C11421">
        <f>_xlfn.MAXIFS(Table1[ScheduleWeekWritten],Table1[ScheduleSeason],Table1[[#This Row],[ScheduleSeason]])</f>
        <v>17</v>
      </c>
      <c r="D11421">
        <v>5</v>
      </c>
      <c r="E11421" cm="1">
        <f t="array" ref="E11421">_xlfn.XLOOKUP(Table1[[#This Row],[ScheduleWeekWritten]],Table3[Game],100+Table3[Increase],Table1[[#This Row],[ScheduleWeekWritten]])</f>
        <v>5</v>
      </c>
      <c r="F11421" t="b">
        <v>0</v>
      </c>
      <c r="G11421" t="s">
        <v>27</v>
      </c>
      <c r="H11421">
        <v>20</v>
      </c>
      <c r="I11421">
        <v>24</v>
      </c>
      <c r="J11421" t="s">
        <v>49</v>
      </c>
      <c r="K11421" t="s">
        <v>29</v>
      </c>
      <c r="L11421" t="str">
        <f>_xlfn.XLOOKUP(Table1[[#This Row],[TeamFavoriteID]],Table2[team_id],Table2[team_name],_xlfn.XLOOKUP(Table1[[#This Row],[TeamFavoriteID]],Table2[team_id_pfr],Table2[team_name],"Even"))</f>
        <v>Los Angeles Chargers</v>
      </c>
      <c r="M11421">
        <v>-4</v>
      </c>
      <c r="N11421">
        <f>IF(Table1[[#This Row],[TeamFavorite]]=Table1[[#This Row],[TeamHome]],Table1[[#This Row],[ScoreAway]]-Table1[[#This Row],[ScoreHome]],Table1[[#This Row],[ScoreHome]]-Table1[[#This Row],[ScoreAway]])</f>
        <v>-4</v>
      </c>
      <c r="O11421">
        <f>IF(Table1[[#This Row],[SpreadActual]]&lt;Table1[[#This Row],[SpreadFavorite]],1,0)</f>
        <v>0</v>
      </c>
      <c r="P11421">
        <v>45.5</v>
      </c>
      <c r="Q11421" t="s">
        <v>94</v>
      </c>
      <c r="R11421" t="b">
        <v>0</v>
      </c>
      <c r="S11421">
        <v>76</v>
      </c>
      <c r="T11421">
        <v>5</v>
      </c>
    </row>
    <row r="11422" spans="1:22" x14ac:dyDescent="0.2">
      <c r="A11422" s="1">
        <v>42292</v>
      </c>
      <c r="B11422">
        <v>2015</v>
      </c>
      <c r="C11422">
        <f>_xlfn.MAXIFS(Table1[ScheduleWeekWritten],Table1[ScheduleSeason],Table1[[#This Row],[ScheduleSeason]])</f>
        <v>17</v>
      </c>
      <c r="D11422">
        <v>6</v>
      </c>
      <c r="E11422" cm="1">
        <f t="array" ref="E11422">_xlfn.XLOOKUP(Table1[[#This Row],[ScheduleWeekWritten]],Table3[Game],100+Table3[Increase],Table1[[#This Row],[ScheduleWeekWritten]])</f>
        <v>6</v>
      </c>
      <c r="F11422" t="b">
        <v>0</v>
      </c>
      <c r="G11422" t="s">
        <v>95</v>
      </c>
      <c r="H11422">
        <v>31</v>
      </c>
      <c r="I11422">
        <v>21</v>
      </c>
      <c r="J11422" t="s">
        <v>38</v>
      </c>
      <c r="K11422" t="s">
        <v>109</v>
      </c>
      <c r="L11422" t="str">
        <f>_xlfn.XLOOKUP(Table1[[#This Row],[TeamFavoriteID]],Table2[team_id],Table2[team_name],_xlfn.XLOOKUP(Table1[[#This Row],[TeamFavoriteID]],Table2[team_id_pfr],Table2[team_name],"Even"))</f>
        <v>Atlanta Falcons</v>
      </c>
      <c r="M11422">
        <v>-3</v>
      </c>
      <c r="N11422">
        <f>IF(Table1[[#This Row],[TeamFavorite]]=Table1[[#This Row],[TeamHome]],Table1[[#This Row],[ScoreAway]]-Table1[[#This Row],[ScoreHome]],Table1[[#This Row],[ScoreHome]]-Table1[[#This Row],[ScoreAway]])</f>
        <v>10</v>
      </c>
      <c r="O11422">
        <f>IF(Table1[[#This Row],[SpreadActual]]&lt;Table1[[#This Row],[SpreadFavorite]],1,0)</f>
        <v>0</v>
      </c>
      <c r="P11422">
        <v>52.5</v>
      </c>
      <c r="Q11422" t="s">
        <v>124</v>
      </c>
      <c r="R11422" t="b">
        <v>0</v>
      </c>
      <c r="S11422">
        <v>72</v>
      </c>
      <c r="T11422">
        <v>0</v>
      </c>
      <c r="V11422" t="s">
        <v>103</v>
      </c>
    </row>
    <row r="11423" spans="1:22" x14ac:dyDescent="0.2">
      <c r="A11423" s="1">
        <v>42295</v>
      </c>
      <c r="B11423">
        <v>2015</v>
      </c>
      <c r="C11423">
        <f>_xlfn.MAXIFS(Table1[ScheduleWeekWritten],Table1[ScheduleSeason],Table1[[#This Row],[ScheduleSeason]])</f>
        <v>17</v>
      </c>
      <c r="D11423">
        <v>6</v>
      </c>
      <c r="E11423" cm="1">
        <f t="array" ref="E11423">_xlfn.XLOOKUP(Table1[[#This Row],[ScheduleWeekWritten]],Table3[Game],100+Table3[Increase],Table1[[#This Row],[ScheduleWeekWritten]])</f>
        <v>6</v>
      </c>
      <c r="F11423" t="b">
        <v>0</v>
      </c>
      <c r="G11423" t="s">
        <v>28</v>
      </c>
      <c r="H11423">
        <v>21</v>
      </c>
      <c r="I11423">
        <v>34</v>
      </c>
      <c r="J11423" t="s">
        <v>101</v>
      </c>
      <c r="K11423" t="s">
        <v>104</v>
      </c>
      <c r="L11423" t="str">
        <f>_xlfn.XLOOKUP(Table1[[#This Row],[TeamFavoriteID]],Table2[team_id],Table2[team_name],_xlfn.XLOOKUP(Table1[[#This Row],[TeamFavoriteID]],Table2[team_id_pfr],Table2[team_name],"Even"))</f>
        <v>Cincinnati Bengals</v>
      </c>
      <c r="M11423">
        <v>-3</v>
      </c>
      <c r="N11423">
        <f>IF(Table1[[#This Row],[TeamFavorite]]=Table1[[#This Row],[TeamHome]],Table1[[#This Row],[ScoreAway]]-Table1[[#This Row],[ScoreHome]],Table1[[#This Row],[ScoreHome]]-Table1[[#This Row],[ScoreAway]])</f>
        <v>-13</v>
      </c>
      <c r="O11423">
        <f>IF(Table1[[#This Row],[SpreadActual]]&lt;Table1[[#This Row],[SpreadFavorite]],1,0)</f>
        <v>1</v>
      </c>
      <c r="P11423">
        <v>42</v>
      </c>
      <c r="Q11423" t="s">
        <v>123</v>
      </c>
      <c r="R11423" t="b">
        <v>0</v>
      </c>
      <c r="S11423">
        <v>37</v>
      </c>
      <c r="T11423">
        <v>2</v>
      </c>
    </row>
    <row r="11424" spans="1:22" x14ac:dyDescent="0.2">
      <c r="A11424" s="1">
        <v>42295</v>
      </c>
      <c r="B11424">
        <v>2015</v>
      </c>
      <c r="C11424">
        <f>_xlfn.MAXIFS(Table1[ScheduleWeekWritten],Table1[ScheduleSeason],Table1[[#This Row],[ScheduleSeason]])</f>
        <v>17</v>
      </c>
      <c r="D11424">
        <v>6</v>
      </c>
      <c r="E11424" cm="1">
        <f t="array" ref="E11424">_xlfn.XLOOKUP(Table1[[#This Row],[ScheduleWeekWritten]],Table3[Game],100+Table3[Increase],Table1[[#This Row],[ScheduleWeekWritten]])</f>
        <v>6</v>
      </c>
      <c r="F11424" t="b">
        <v>0</v>
      </c>
      <c r="G11424" t="s">
        <v>62</v>
      </c>
      <c r="H11424">
        <v>23</v>
      </c>
      <c r="I11424">
        <v>26</v>
      </c>
      <c r="J11424" t="s">
        <v>24</v>
      </c>
      <c r="K11424" t="s">
        <v>88</v>
      </c>
      <c r="L11424" t="str">
        <f>_xlfn.XLOOKUP(Table1[[#This Row],[TeamFavoriteID]],Table2[team_id],Table2[team_name],_xlfn.XLOOKUP(Table1[[#This Row],[TeamFavoriteID]],Table2[team_id_pfr],Table2[team_name],"Even"))</f>
        <v>Denver Broncos</v>
      </c>
      <c r="M11424">
        <v>-3.5</v>
      </c>
      <c r="N11424">
        <f>IF(Table1[[#This Row],[TeamFavorite]]=Table1[[#This Row],[TeamHome]],Table1[[#This Row],[ScoreAway]]-Table1[[#This Row],[ScoreHome]],Table1[[#This Row],[ScoreHome]]-Table1[[#This Row],[ScoreAway]])</f>
        <v>-3</v>
      </c>
      <c r="O11424">
        <f>IF(Table1[[#This Row],[SpreadActual]]&lt;Table1[[#This Row],[SpreadFavorite]],1,0)</f>
        <v>0</v>
      </c>
      <c r="P11424">
        <v>42</v>
      </c>
      <c r="Q11424" t="s">
        <v>170</v>
      </c>
      <c r="R11424" t="b">
        <v>0</v>
      </c>
      <c r="S11424">
        <v>46</v>
      </c>
      <c r="T11424">
        <v>11</v>
      </c>
    </row>
    <row r="11425" spans="1:22" x14ac:dyDescent="0.2">
      <c r="A11425" s="1">
        <v>42295</v>
      </c>
      <c r="B11425">
        <v>2015</v>
      </c>
      <c r="C11425">
        <f>_xlfn.MAXIFS(Table1[ScheduleWeekWritten],Table1[ScheduleSeason],Table1[[#This Row],[ScheduleSeason]])</f>
        <v>17</v>
      </c>
      <c r="D11425">
        <v>6</v>
      </c>
      <c r="E11425" cm="1">
        <f t="array" ref="E11425">_xlfn.XLOOKUP(Table1[[#This Row],[ScheduleWeekWritten]],Table3[Game],100+Table3[Increase],Table1[[#This Row],[ScheduleWeekWritten]])</f>
        <v>6</v>
      </c>
      <c r="F11425" t="b">
        <v>0</v>
      </c>
      <c r="G11425" t="s">
        <v>45</v>
      </c>
      <c r="H11425">
        <v>37</v>
      </c>
      <c r="I11425">
        <v>34</v>
      </c>
      <c r="J11425" t="s">
        <v>46</v>
      </c>
      <c r="K11425" t="s">
        <v>79</v>
      </c>
      <c r="L11425" t="str">
        <f>_xlfn.XLOOKUP(Table1[[#This Row],[TeamFavoriteID]],Table2[team_id],Table2[team_name],_xlfn.XLOOKUP(Table1[[#This Row],[TeamFavoriteID]],Table2[team_id_pfr],Table2[team_name],"Even"))</f>
        <v>Detroit Lions</v>
      </c>
      <c r="M11425">
        <v>-3.5</v>
      </c>
      <c r="N11425">
        <f>IF(Table1[[#This Row],[TeamFavorite]]=Table1[[#This Row],[TeamHome]],Table1[[#This Row],[ScoreAway]]-Table1[[#This Row],[ScoreHome]],Table1[[#This Row],[ScoreHome]]-Table1[[#This Row],[ScoreAway]])</f>
        <v>-3</v>
      </c>
      <c r="O11425">
        <f>IF(Table1[[#This Row],[SpreadActual]]&lt;Table1[[#This Row],[SpreadFavorite]],1,0)</f>
        <v>0</v>
      </c>
      <c r="P11425">
        <v>45.5</v>
      </c>
      <c r="Q11425" t="s">
        <v>181</v>
      </c>
      <c r="R11425" t="b">
        <v>0</v>
      </c>
      <c r="S11425">
        <v>72</v>
      </c>
      <c r="T11425">
        <v>0</v>
      </c>
      <c r="V11425" t="s">
        <v>103</v>
      </c>
    </row>
    <row r="11426" spans="1:22" x14ac:dyDescent="0.2">
      <c r="A11426" s="1">
        <v>42295</v>
      </c>
      <c r="B11426">
        <v>2015</v>
      </c>
      <c r="C11426">
        <f>_xlfn.MAXIFS(Table1[ScheduleWeekWritten],Table1[ScheduleSeason],Table1[[#This Row],[ScheduleSeason]])</f>
        <v>17</v>
      </c>
      <c r="D11426">
        <v>6</v>
      </c>
      <c r="E11426" cm="1">
        <f t="array" ref="E11426">_xlfn.XLOOKUP(Table1[[#This Row],[ScheduleWeekWritten]],Table3[Game],100+Table3[Increase],Table1[[#This Row],[ScheduleWeekWritten]])</f>
        <v>6</v>
      </c>
      <c r="F11426" t="b">
        <v>0</v>
      </c>
      <c r="G11426" t="s">
        <v>33</v>
      </c>
      <c r="H11426">
        <v>27</v>
      </c>
      <c r="I11426">
        <v>20</v>
      </c>
      <c r="J11426" t="s">
        <v>27</v>
      </c>
      <c r="K11426" t="s">
        <v>35</v>
      </c>
      <c r="L11426" t="str">
        <f>_xlfn.XLOOKUP(Table1[[#This Row],[TeamFavoriteID]],Table2[team_id],Table2[team_name],_xlfn.XLOOKUP(Table1[[#This Row],[TeamFavoriteID]],Table2[team_id_pfr],Table2[team_name],"Even"))</f>
        <v>Green Bay Packers</v>
      </c>
      <c r="M11426">
        <v>-10.5</v>
      </c>
      <c r="N11426">
        <f>IF(Table1[[#This Row],[TeamFavorite]]=Table1[[#This Row],[TeamHome]],Table1[[#This Row],[ScoreAway]]-Table1[[#This Row],[ScoreHome]],Table1[[#This Row],[ScoreHome]]-Table1[[#This Row],[ScoreAway]])</f>
        <v>-7</v>
      </c>
      <c r="O11426">
        <f>IF(Table1[[#This Row],[SpreadActual]]&lt;Table1[[#This Row],[SpreadFavorite]],1,0)</f>
        <v>0</v>
      </c>
      <c r="P11426">
        <v>50.5</v>
      </c>
      <c r="Q11426" t="s">
        <v>82</v>
      </c>
      <c r="R11426" t="b">
        <v>0</v>
      </c>
      <c r="S11426">
        <v>49</v>
      </c>
      <c r="T11426">
        <v>8</v>
      </c>
    </row>
    <row r="11427" spans="1:22" x14ac:dyDescent="0.2">
      <c r="A11427" s="1">
        <v>42295</v>
      </c>
      <c r="B11427">
        <v>2015</v>
      </c>
      <c r="C11427">
        <f>_xlfn.MAXIFS(Table1[ScheduleWeekWritten],Table1[ScheduleSeason],Table1[[#This Row],[ScheduleSeason]])</f>
        <v>17</v>
      </c>
      <c r="D11427">
        <v>6</v>
      </c>
      <c r="E11427" cm="1">
        <f t="array" ref="E11427">_xlfn.XLOOKUP(Table1[[#This Row],[ScheduleWeekWritten]],Table3[Game],100+Table3[Increase],Table1[[#This Row],[ScheduleWeekWritten]])</f>
        <v>6</v>
      </c>
      <c r="F11427" t="b">
        <v>0</v>
      </c>
      <c r="G11427" t="s">
        <v>140</v>
      </c>
      <c r="H11427">
        <v>27</v>
      </c>
      <c r="I11427">
        <v>34</v>
      </c>
      <c r="J11427" t="s">
        <v>115</v>
      </c>
      <c r="K11427" t="s">
        <v>70</v>
      </c>
      <c r="L11427" t="str">
        <f>_xlfn.XLOOKUP(Table1[[#This Row],[TeamFavoriteID]],Table2[team_id],Table2[team_name],_xlfn.XLOOKUP(Table1[[#This Row],[TeamFavoriteID]],Table2[team_id_pfr],Table2[team_name],"Even"))</f>
        <v>Boston Patriots</v>
      </c>
      <c r="M11427">
        <v>-9</v>
      </c>
      <c r="N11427">
        <f>IF(Table1[[#This Row],[TeamFavorite]]=Table1[[#This Row],[TeamHome]],Table1[[#This Row],[ScoreAway]]-Table1[[#This Row],[ScoreHome]],Table1[[#This Row],[ScoreHome]]-Table1[[#This Row],[ScoreAway]])</f>
        <v>-7</v>
      </c>
      <c r="O11427">
        <f>IF(Table1[[#This Row],[SpreadActual]]&lt;Table1[[#This Row],[SpreadFavorite]],1,0)</f>
        <v>0</v>
      </c>
      <c r="P11427">
        <v>54</v>
      </c>
      <c r="Q11427" t="s">
        <v>190</v>
      </c>
      <c r="R11427" t="b">
        <v>0</v>
      </c>
      <c r="S11427">
        <v>72</v>
      </c>
      <c r="T11427">
        <v>0</v>
      </c>
      <c r="V11427" t="s">
        <v>103</v>
      </c>
    </row>
    <row r="11428" spans="1:22" x14ac:dyDescent="0.2">
      <c r="A11428" s="1">
        <v>42295</v>
      </c>
      <c r="B11428">
        <v>2015</v>
      </c>
      <c r="C11428">
        <f>_xlfn.MAXIFS(Table1[ScheduleWeekWritten],Table1[ScheduleSeason],Table1[[#This Row],[ScheduleSeason]])</f>
        <v>17</v>
      </c>
      <c r="D11428">
        <v>6</v>
      </c>
      <c r="E11428" cm="1">
        <f t="array" ref="E11428">_xlfn.XLOOKUP(Table1[[#This Row],[ScheduleWeekWritten]],Table3[Game],100+Table3[Increase],Table1[[#This Row],[ScheduleWeekWritten]])</f>
        <v>6</v>
      </c>
      <c r="F11428" t="b">
        <v>0</v>
      </c>
      <c r="G11428" t="s">
        <v>154</v>
      </c>
      <c r="H11428">
        <v>20</v>
      </c>
      <c r="I11428">
        <v>31</v>
      </c>
      <c r="J11428" t="s">
        <v>177</v>
      </c>
      <c r="K11428" t="s">
        <v>161</v>
      </c>
      <c r="L11428" t="str">
        <f>_xlfn.XLOOKUP(Table1[[#This Row],[TeamFavoriteID]],Table2[team_id],Table2[team_name],_xlfn.XLOOKUP(Table1[[#This Row],[TeamFavoriteID]],Table2[team_id_pfr],Table2[team_name],"Even"))</f>
        <v>Jacksonville Jaguars</v>
      </c>
      <c r="M11428">
        <v>-3</v>
      </c>
      <c r="N11428">
        <f>IF(Table1[[#This Row],[TeamFavorite]]=Table1[[#This Row],[TeamHome]],Table1[[#This Row],[ScoreAway]]-Table1[[#This Row],[ScoreHome]],Table1[[#This Row],[ScoreHome]]-Table1[[#This Row],[ScoreAway]])</f>
        <v>11</v>
      </c>
      <c r="O11428">
        <f>IF(Table1[[#This Row],[SpreadActual]]&lt;Table1[[#This Row],[SpreadFavorite]],1,0)</f>
        <v>0</v>
      </c>
      <c r="P11428">
        <v>43</v>
      </c>
      <c r="Q11428" t="s">
        <v>155</v>
      </c>
      <c r="R11428" t="b">
        <v>0</v>
      </c>
      <c r="S11428">
        <v>70</v>
      </c>
      <c r="T11428">
        <v>13</v>
      </c>
    </row>
    <row r="11429" spans="1:22" x14ac:dyDescent="0.2">
      <c r="A11429" s="1">
        <v>42295</v>
      </c>
      <c r="B11429">
        <v>2015</v>
      </c>
      <c r="C11429">
        <f>_xlfn.MAXIFS(Table1[ScheduleWeekWritten],Table1[ScheduleSeason],Table1[[#This Row],[ScheduleSeason]])</f>
        <v>17</v>
      </c>
      <c r="D11429">
        <v>6</v>
      </c>
      <c r="E11429" cm="1">
        <f t="array" ref="E11429">_xlfn.XLOOKUP(Table1[[#This Row],[ScheduleWeekWritten]],Table3[Game],100+Table3[Increase],Table1[[#This Row],[ScheduleWeekWritten]])</f>
        <v>6</v>
      </c>
      <c r="F11429" t="b">
        <v>0</v>
      </c>
      <c r="G11429" t="s">
        <v>54</v>
      </c>
      <c r="H11429">
        <v>16</v>
      </c>
      <c r="I11429">
        <v>10</v>
      </c>
      <c r="J11429" t="s">
        <v>42</v>
      </c>
      <c r="K11429" t="s">
        <v>55</v>
      </c>
      <c r="L11429" t="str">
        <f>_xlfn.XLOOKUP(Table1[[#This Row],[TeamFavoriteID]],Table2[team_id],Table2[team_name],_xlfn.XLOOKUP(Table1[[#This Row],[TeamFavoriteID]],Table2[team_id_pfr],Table2[team_name],"Even"))</f>
        <v>Minnesota Vikings</v>
      </c>
      <c r="M11429">
        <v>-3.5</v>
      </c>
      <c r="N11429">
        <f>IF(Table1[[#This Row],[TeamFavorite]]=Table1[[#This Row],[TeamHome]],Table1[[#This Row],[ScoreAway]]-Table1[[#This Row],[ScoreHome]],Table1[[#This Row],[ScoreHome]]-Table1[[#This Row],[ScoreAway]])</f>
        <v>-6</v>
      </c>
      <c r="O11429">
        <f>IF(Table1[[#This Row],[SpreadActual]]&lt;Table1[[#This Row],[SpreadFavorite]],1,0)</f>
        <v>1</v>
      </c>
      <c r="P11429">
        <v>43</v>
      </c>
      <c r="Q11429" t="s">
        <v>198</v>
      </c>
      <c r="R11429" t="b">
        <v>0</v>
      </c>
      <c r="S11429">
        <v>62</v>
      </c>
      <c r="T11429">
        <v>15</v>
      </c>
    </row>
    <row r="11430" spans="1:22" x14ac:dyDescent="0.2">
      <c r="A11430" s="1">
        <v>42295</v>
      </c>
      <c r="B11430">
        <v>2015</v>
      </c>
      <c r="C11430">
        <f>_xlfn.MAXIFS(Table1[ScheduleWeekWritten],Table1[ScheduleSeason],Table1[[#This Row],[ScheduleSeason]])</f>
        <v>17</v>
      </c>
      <c r="D11430">
        <v>6</v>
      </c>
      <c r="E11430" cm="1">
        <f t="array" ref="E11430">_xlfn.XLOOKUP(Table1[[#This Row],[ScheduleWeekWritten]],Table3[Game],100+Table3[Increase],Table1[[#This Row],[ScheduleWeekWritten]])</f>
        <v>6</v>
      </c>
      <c r="F11430" t="b">
        <v>0</v>
      </c>
      <c r="G11430" t="s">
        <v>31</v>
      </c>
      <c r="H11430">
        <v>34</v>
      </c>
      <c r="I11430">
        <v>20</v>
      </c>
      <c r="J11430" t="s">
        <v>61</v>
      </c>
      <c r="K11430" t="s">
        <v>32</v>
      </c>
      <c r="L11430" t="str">
        <f>_xlfn.XLOOKUP(Table1[[#This Row],[TeamFavoriteID]],Table2[team_id],Table2[team_name],_xlfn.XLOOKUP(Table1[[#This Row],[TeamFavoriteID]],Table2[team_id_pfr],Table2[team_name],"Even"))</f>
        <v>New York Jets</v>
      </c>
      <c r="M11430">
        <v>-7.5</v>
      </c>
      <c r="N11430">
        <f>IF(Table1[[#This Row],[TeamFavorite]]=Table1[[#This Row],[TeamHome]],Table1[[#This Row],[ScoreAway]]-Table1[[#This Row],[ScoreHome]],Table1[[#This Row],[ScoreHome]]-Table1[[#This Row],[ScoreAway]])</f>
        <v>-14</v>
      </c>
      <c r="O11430">
        <f>IF(Table1[[#This Row],[SpreadActual]]&lt;Table1[[#This Row],[SpreadFavorite]],1,0)</f>
        <v>1</v>
      </c>
      <c r="P11430">
        <v>40</v>
      </c>
      <c r="Q11430" t="s">
        <v>197</v>
      </c>
      <c r="R11430" t="b">
        <v>0</v>
      </c>
      <c r="S11430">
        <v>48</v>
      </c>
      <c r="T11430">
        <v>10</v>
      </c>
    </row>
    <row r="11431" spans="1:22" x14ac:dyDescent="0.2">
      <c r="A11431" s="1">
        <v>42295</v>
      </c>
      <c r="B11431">
        <v>2015</v>
      </c>
      <c r="C11431">
        <f>_xlfn.MAXIFS(Table1[ScheduleWeekWritten],Table1[ScheduleSeason],Table1[[#This Row],[ScheduleSeason]])</f>
        <v>17</v>
      </c>
      <c r="D11431">
        <v>6</v>
      </c>
      <c r="E11431" cm="1">
        <f t="array" ref="E11431">_xlfn.XLOOKUP(Table1[[#This Row],[ScheduleWeekWritten]],Table3[Game],100+Table3[Increase],Table1[[#This Row],[ScheduleWeekWritten]])</f>
        <v>6</v>
      </c>
      <c r="F11431" t="b">
        <v>0</v>
      </c>
      <c r="G11431" t="s">
        <v>49</v>
      </c>
      <c r="H11431">
        <v>25</v>
      </c>
      <c r="I11431">
        <v>13</v>
      </c>
      <c r="J11431" t="s">
        <v>149</v>
      </c>
      <c r="K11431" t="s">
        <v>59</v>
      </c>
      <c r="L11431" t="str">
        <f>_xlfn.XLOOKUP(Table1[[#This Row],[TeamFavoriteID]],Table2[team_id],Table2[team_name],_xlfn.XLOOKUP(Table1[[#This Row],[TeamFavoriteID]],Table2[team_id_pfr],Table2[team_name],"Even"))</f>
        <v>Arizona Cardinals</v>
      </c>
      <c r="M11431">
        <v>-5.5</v>
      </c>
      <c r="N11431">
        <f>IF(Table1[[#This Row],[TeamFavorite]]=Table1[[#This Row],[TeamHome]],Table1[[#This Row],[ScoreAway]]-Table1[[#This Row],[ScoreHome]],Table1[[#This Row],[ScoreHome]]-Table1[[#This Row],[ScoreAway]])</f>
        <v>12</v>
      </c>
      <c r="O11431">
        <f>IF(Table1[[#This Row],[SpreadActual]]&lt;Table1[[#This Row],[SpreadFavorite]],1,0)</f>
        <v>0</v>
      </c>
      <c r="P11431">
        <v>45</v>
      </c>
      <c r="Q11431" t="s">
        <v>175</v>
      </c>
      <c r="R11431" t="b">
        <v>0</v>
      </c>
      <c r="S11431">
        <v>42</v>
      </c>
      <c r="T11431">
        <v>8</v>
      </c>
    </row>
    <row r="11432" spans="1:22" x14ac:dyDescent="0.2">
      <c r="A11432" s="1">
        <v>42295</v>
      </c>
      <c r="B11432">
        <v>2015</v>
      </c>
      <c r="C11432">
        <f>_xlfn.MAXIFS(Table1[ScheduleWeekWritten],Table1[ScheduleSeason],Table1[[#This Row],[ScheduleSeason]])</f>
        <v>17</v>
      </c>
      <c r="D11432">
        <v>6</v>
      </c>
      <c r="E11432" cm="1">
        <f t="array" ref="E11432">_xlfn.XLOOKUP(Table1[[#This Row],[ScheduleWeekWritten]],Table3[Game],100+Table3[Increase],Table1[[#This Row],[ScheduleWeekWritten]])</f>
        <v>6</v>
      </c>
      <c r="F11432" t="b">
        <v>0</v>
      </c>
      <c r="G11432" t="s">
        <v>53</v>
      </c>
      <c r="H11432">
        <v>25</v>
      </c>
      <c r="I11432">
        <v>20</v>
      </c>
      <c r="J11432" t="s">
        <v>158</v>
      </c>
      <c r="K11432" t="s">
        <v>159</v>
      </c>
      <c r="L11432" t="str">
        <f>_xlfn.XLOOKUP(Table1[[#This Row],[TeamFavoriteID]],Table2[team_id],Table2[team_name],_xlfn.XLOOKUP(Table1[[#This Row],[TeamFavoriteID]],Table2[team_id_pfr],Table2[team_name],"Even"))</f>
        <v>Baltimore Ravens</v>
      </c>
      <c r="M11432">
        <v>-2.5</v>
      </c>
      <c r="N11432">
        <f>IF(Table1[[#This Row],[TeamFavorite]]=Table1[[#This Row],[TeamHome]],Table1[[#This Row],[ScoreAway]]-Table1[[#This Row],[ScoreHome]],Table1[[#This Row],[ScoreHome]]-Table1[[#This Row],[ScoreAway]])</f>
        <v>5</v>
      </c>
      <c r="O11432">
        <f>IF(Table1[[#This Row],[SpreadActual]]&lt;Table1[[#This Row],[SpreadFavorite]],1,0)</f>
        <v>0</v>
      </c>
      <c r="P11432">
        <v>43.5</v>
      </c>
      <c r="Q11432" t="s">
        <v>203</v>
      </c>
      <c r="R11432" t="b">
        <v>0</v>
      </c>
      <c r="S11432">
        <v>68</v>
      </c>
      <c r="T11432">
        <v>10</v>
      </c>
    </row>
    <row r="11433" spans="1:22" x14ac:dyDescent="0.2">
      <c r="A11433" s="1">
        <v>42295</v>
      </c>
      <c r="B11433">
        <v>2015</v>
      </c>
      <c r="C11433">
        <f>_xlfn.MAXIFS(Table1[ScheduleWeekWritten],Table1[ScheduleSeason],Table1[[#This Row],[ScheduleSeason]])</f>
        <v>17</v>
      </c>
      <c r="D11433">
        <v>6</v>
      </c>
      <c r="E11433" cm="1">
        <f t="array" ref="E11433">_xlfn.XLOOKUP(Table1[[#This Row],[ScheduleWeekWritten]],Table3[Game],100+Table3[Increase],Table1[[#This Row],[ScheduleWeekWritten]])</f>
        <v>6</v>
      </c>
      <c r="F11433" t="b">
        <v>0</v>
      </c>
      <c r="G11433" t="s">
        <v>128</v>
      </c>
      <c r="H11433">
        <v>23</v>
      </c>
      <c r="I11433">
        <v>27</v>
      </c>
      <c r="J11433" t="s">
        <v>152</v>
      </c>
      <c r="K11433" t="s">
        <v>132</v>
      </c>
      <c r="L11433" t="str">
        <f>_xlfn.XLOOKUP(Table1[[#This Row],[TeamFavoriteID]],Table2[team_id],Table2[team_name],_xlfn.XLOOKUP(Table1[[#This Row],[TeamFavoriteID]],Table2[team_id_pfr],Table2[team_name],"Even"))</f>
        <v>Seattle Seahawks</v>
      </c>
      <c r="M11433">
        <v>-7</v>
      </c>
      <c r="N11433">
        <f>IF(Table1[[#This Row],[TeamFavorite]]=Table1[[#This Row],[TeamHome]],Table1[[#This Row],[ScoreAway]]-Table1[[#This Row],[ScoreHome]],Table1[[#This Row],[ScoreHome]]-Table1[[#This Row],[ScoreAway]])</f>
        <v>4</v>
      </c>
      <c r="O11433">
        <f>IF(Table1[[#This Row],[SpreadActual]]&lt;Table1[[#This Row],[SpreadFavorite]],1,0)</f>
        <v>0</v>
      </c>
      <c r="P11433">
        <v>41</v>
      </c>
      <c r="Q11433" t="s">
        <v>180</v>
      </c>
      <c r="R11433" t="b">
        <v>0</v>
      </c>
      <c r="S11433">
        <v>59</v>
      </c>
      <c r="T11433">
        <v>4</v>
      </c>
    </row>
    <row r="11434" spans="1:22" x14ac:dyDescent="0.2">
      <c r="A11434" s="1">
        <v>42295</v>
      </c>
      <c r="B11434">
        <v>2015</v>
      </c>
      <c r="C11434">
        <f>_xlfn.MAXIFS(Table1[ScheduleWeekWritten],Table1[ScheduleSeason],Table1[[#This Row],[ScheduleSeason]])</f>
        <v>17</v>
      </c>
      <c r="D11434">
        <v>6</v>
      </c>
      <c r="E11434" cm="1">
        <f t="array" ref="E11434">_xlfn.XLOOKUP(Table1[[#This Row],[ScheduleWeekWritten]],Table3[Game],100+Table3[Increase],Table1[[#This Row],[ScheduleWeekWritten]])</f>
        <v>6</v>
      </c>
      <c r="F11434" t="b">
        <v>0</v>
      </c>
      <c r="G11434" t="s">
        <v>171</v>
      </c>
      <c r="H11434">
        <v>10</v>
      </c>
      <c r="I11434">
        <v>38</v>
      </c>
      <c r="J11434" t="s">
        <v>19</v>
      </c>
      <c r="K11434" t="s">
        <v>25</v>
      </c>
      <c r="L11434" t="str">
        <f>_xlfn.XLOOKUP(Table1[[#This Row],[TeamFavoriteID]],Table2[team_id],Table2[team_name],_xlfn.XLOOKUP(Table1[[#This Row],[TeamFavoriteID]],Table2[team_id_pfr],Table2[team_name],"Even"))</f>
        <v>Houston Oilers</v>
      </c>
      <c r="M11434">
        <v>-2.5</v>
      </c>
      <c r="N11434">
        <f>IF(Table1[[#This Row],[TeamFavorite]]=Table1[[#This Row],[TeamHome]],Table1[[#This Row],[ScoreAway]]-Table1[[#This Row],[ScoreHome]],Table1[[#This Row],[ScoreHome]]-Table1[[#This Row],[ScoreAway]])</f>
        <v>-28</v>
      </c>
      <c r="O11434">
        <f>IF(Table1[[#This Row],[SpreadActual]]&lt;Table1[[#This Row],[SpreadFavorite]],1,0)</f>
        <v>1</v>
      </c>
      <c r="P11434">
        <v>43.5</v>
      </c>
      <c r="Q11434" t="s">
        <v>172</v>
      </c>
      <c r="R11434" t="b">
        <v>0</v>
      </c>
      <c r="S11434">
        <v>60</v>
      </c>
      <c r="T11434">
        <v>6</v>
      </c>
    </row>
    <row r="11435" spans="1:22" x14ac:dyDescent="0.2">
      <c r="A11435" s="1">
        <v>42296</v>
      </c>
      <c r="B11435">
        <v>2015</v>
      </c>
      <c r="C11435">
        <f>_xlfn.MAXIFS(Table1[ScheduleWeekWritten],Table1[ScheduleSeason],Table1[[#This Row],[ScheduleSeason]])</f>
        <v>17</v>
      </c>
      <c r="D11435">
        <v>6</v>
      </c>
      <c r="E11435" cm="1">
        <f t="array" ref="E11435">_xlfn.XLOOKUP(Table1[[#This Row],[ScheduleWeekWritten]],Table3[Game],100+Table3[Increase],Table1[[#This Row],[ScheduleWeekWritten]])</f>
        <v>6</v>
      </c>
      <c r="F11435" t="b">
        <v>0</v>
      </c>
      <c r="G11435" t="s">
        <v>58</v>
      </c>
      <c r="H11435">
        <v>27</v>
      </c>
      <c r="I11435">
        <v>7</v>
      </c>
      <c r="J11435" t="s">
        <v>50</v>
      </c>
      <c r="K11435" t="s">
        <v>77</v>
      </c>
      <c r="L11435" t="str">
        <f>_xlfn.XLOOKUP(Table1[[#This Row],[TeamFavoriteID]],Table2[team_id],Table2[team_name],_xlfn.XLOOKUP(Table1[[#This Row],[TeamFavoriteID]],Table2[team_id_pfr],Table2[team_name],"Even"))</f>
        <v>Philadelphia Eagles</v>
      </c>
      <c r="M11435">
        <v>-3.5</v>
      </c>
      <c r="N11435">
        <f>IF(Table1[[#This Row],[TeamFavorite]]=Table1[[#This Row],[TeamHome]],Table1[[#This Row],[ScoreAway]]-Table1[[#This Row],[ScoreHome]],Table1[[#This Row],[ScoreHome]]-Table1[[#This Row],[ScoreAway]])</f>
        <v>-20</v>
      </c>
      <c r="O11435">
        <f>IF(Table1[[#This Row],[SpreadActual]]&lt;Table1[[#This Row],[SpreadFavorite]],1,0)</f>
        <v>1</v>
      </c>
      <c r="P11435">
        <v>50.5</v>
      </c>
      <c r="Q11435" t="s">
        <v>183</v>
      </c>
      <c r="R11435" t="b">
        <v>0</v>
      </c>
      <c r="S11435">
        <v>44</v>
      </c>
      <c r="T11435">
        <v>6</v>
      </c>
    </row>
    <row r="11436" spans="1:22" x14ac:dyDescent="0.2">
      <c r="A11436" s="1">
        <v>42299</v>
      </c>
      <c r="B11436">
        <v>2015</v>
      </c>
      <c r="C11436">
        <f>_xlfn.MAXIFS(Table1[ScheduleWeekWritten],Table1[ScheduleSeason],Table1[[#This Row],[ScheduleSeason]])</f>
        <v>17</v>
      </c>
      <c r="D11436">
        <v>7</v>
      </c>
      <c r="E11436" cm="1">
        <f t="array" ref="E11436">_xlfn.XLOOKUP(Table1[[#This Row],[ScheduleWeekWritten]],Table3[Game],100+Table3[Increase],Table1[[#This Row],[ScheduleWeekWritten]])</f>
        <v>7</v>
      </c>
      <c r="F11436" t="b">
        <v>0</v>
      </c>
      <c r="G11436" t="s">
        <v>53</v>
      </c>
      <c r="H11436">
        <v>3</v>
      </c>
      <c r="I11436">
        <v>20</v>
      </c>
      <c r="J11436" t="s">
        <v>128</v>
      </c>
      <c r="K11436" t="s">
        <v>132</v>
      </c>
      <c r="L11436" t="str">
        <f>_xlfn.XLOOKUP(Table1[[#This Row],[TeamFavoriteID]],Table2[team_id],Table2[team_name],_xlfn.XLOOKUP(Table1[[#This Row],[TeamFavoriteID]],Table2[team_id_pfr],Table2[team_name],"Even"))</f>
        <v>Seattle Seahawks</v>
      </c>
      <c r="M11436">
        <v>-6.5</v>
      </c>
      <c r="N11436">
        <f>IF(Table1[[#This Row],[TeamFavorite]]=Table1[[#This Row],[TeamHome]],Table1[[#This Row],[ScoreAway]]-Table1[[#This Row],[ScoreHome]],Table1[[#This Row],[ScoreHome]]-Table1[[#This Row],[ScoreAway]])</f>
        <v>-17</v>
      </c>
      <c r="O11436">
        <f>IF(Table1[[#This Row],[SpreadActual]]&lt;Table1[[#This Row],[SpreadFavorite]],1,0)</f>
        <v>1</v>
      </c>
      <c r="P11436">
        <v>42</v>
      </c>
      <c r="Q11436" t="s">
        <v>203</v>
      </c>
      <c r="R11436" t="b">
        <v>0</v>
      </c>
      <c r="S11436">
        <v>66</v>
      </c>
      <c r="T11436">
        <v>3</v>
      </c>
    </row>
    <row r="11437" spans="1:22" x14ac:dyDescent="0.2">
      <c r="A11437" s="1">
        <v>42302</v>
      </c>
      <c r="B11437">
        <v>2015</v>
      </c>
      <c r="C11437">
        <f>_xlfn.MAXIFS(Table1[ScheduleWeekWritten],Table1[ScheduleSeason],Table1[[#This Row],[ScheduleSeason]])</f>
        <v>17</v>
      </c>
      <c r="D11437">
        <v>7</v>
      </c>
      <c r="E11437" cm="1">
        <f t="array" ref="E11437">_xlfn.XLOOKUP(Table1[[#This Row],[ScheduleWeekWritten]],Table3[Game],100+Table3[Increase],Table1[[#This Row],[ScheduleWeekWritten]])</f>
        <v>7</v>
      </c>
      <c r="F11437" t="b">
        <v>0</v>
      </c>
      <c r="G11437" t="s">
        <v>152</v>
      </c>
      <c r="H11437">
        <v>27</v>
      </c>
      <c r="I11437">
        <v>16</v>
      </c>
      <c r="J11437" t="s">
        <v>58</v>
      </c>
      <c r="K11437" t="s">
        <v>162</v>
      </c>
      <c r="L11437" t="str">
        <f>_xlfn.XLOOKUP(Table1[[#This Row],[TeamFavoriteID]],Table2[team_id],Table2[team_name],_xlfn.XLOOKUP(Table1[[#This Row],[TeamFavoriteID]],Table2[team_id_pfr],Table2[team_name],"Even"))</f>
        <v>Carolina Panthers</v>
      </c>
      <c r="M11437">
        <v>-2.5</v>
      </c>
      <c r="N11437">
        <f>IF(Table1[[#This Row],[TeamFavorite]]=Table1[[#This Row],[TeamHome]],Table1[[#This Row],[ScoreAway]]-Table1[[#This Row],[ScoreHome]],Table1[[#This Row],[ScoreHome]]-Table1[[#This Row],[ScoreAway]])</f>
        <v>-11</v>
      </c>
      <c r="O11437">
        <f>IF(Table1[[#This Row],[SpreadActual]]&lt;Table1[[#This Row],[SpreadFavorite]],1,0)</f>
        <v>1</v>
      </c>
      <c r="P11437">
        <v>46</v>
      </c>
      <c r="Q11437" t="s">
        <v>160</v>
      </c>
      <c r="R11437" t="b">
        <v>0</v>
      </c>
      <c r="S11437">
        <v>64</v>
      </c>
      <c r="T11437">
        <v>0</v>
      </c>
    </row>
    <row r="11438" spans="1:22" x14ac:dyDescent="0.2">
      <c r="A11438" s="1">
        <v>42302</v>
      </c>
      <c r="B11438">
        <v>2015</v>
      </c>
      <c r="C11438">
        <f>_xlfn.MAXIFS(Table1[ScheduleWeekWritten],Table1[ScheduleSeason],Table1[[#This Row],[ScheduleSeason]])</f>
        <v>17</v>
      </c>
      <c r="D11438">
        <v>7</v>
      </c>
      <c r="E11438" cm="1">
        <f t="array" ref="E11438">_xlfn.XLOOKUP(Table1[[#This Row],[ScheduleWeekWritten]],Table3[Game],100+Table3[Increase],Table1[[#This Row],[ScheduleWeekWritten]])</f>
        <v>7</v>
      </c>
      <c r="F11438" t="b">
        <v>0</v>
      </c>
      <c r="G11438" t="s">
        <v>45</v>
      </c>
      <c r="H11438">
        <v>19</v>
      </c>
      <c r="I11438">
        <v>28</v>
      </c>
      <c r="J11438" t="s">
        <v>54</v>
      </c>
      <c r="K11438" t="s">
        <v>79</v>
      </c>
      <c r="L11438" t="str">
        <f>_xlfn.XLOOKUP(Table1[[#This Row],[TeamFavoriteID]],Table2[team_id],Table2[team_name],_xlfn.XLOOKUP(Table1[[#This Row],[TeamFavoriteID]],Table2[team_id_pfr],Table2[team_name],"Even"))</f>
        <v>Detroit Lions</v>
      </c>
      <c r="M11438">
        <v>-1</v>
      </c>
      <c r="N11438">
        <f>IF(Table1[[#This Row],[TeamFavorite]]=Table1[[#This Row],[TeamHome]],Table1[[#This Row],[ScoreAway]]-Table1[[#This Row],[ScoreHome]],Table1[[#This Row],[ScoreHome]]-Table1[[#This Row],[ScoreAway]])</f>
        <v>9</v>
      </c>
      <c r="O11438">
        <f>IF(Table1[[#This Row],[SpreadActual]]&lt;Table1[[#This Row],[SpreadFavorite]],1,0)</f>
        <v>0</v>
      </c>
      <c r="P11438">
        <v>45</v>
      </c>
      <c r="Q11438" t="s">
        <v>181</v>
      </c>
      <c r="R11438" t="b">
        <v>0</v>
      </c>
      <c r="S11438">
        <v>72</v>
      </c>
      <c r="T11438">
        <v>0</v>
      </c>
      <c r="V11438" t="s">
        <v>103</v>
      </c>
    </row>
    <row r="11439" spans="1:22" x14ac:dyDescent="0.2">
      <c r="A11439" s="1">
        <v>42302</v>
      </c>
      <c r="B11439">
        <v>2015</v>
      </c>
      <c r="C11439">
        <f>_xlfn.MAXIFS(Table1[ScheduleWeekWritten],Table1[ScheduleSeason],Table1[[#This Row],[ScheduleSeason]])</f>
        <v>17</v>
      </c>
      <c r="D11439">
        <v>7</v>
      </c>
      <c r="E11439" cm="1">
        <f t="array" ref="E11439">_xlfn.XLOOKUP(Table1[[#This Row],[ScheduleWeekWritten]],Table3[Game],100+Table3[Increase],Table1[[#This Row],[ScheduleWeekWritten]])</f>
        <v>7</v>
      </c>
      <c r="F11439" t="b">
        <v>0</v>
      </c>
      <c r="G11439" t="s">
        <v>140</v>
      </c>
      <c r="H11439">
        <v>21</v>
      </c>
      <c r="I11439">
        <v>27</v>
      </c>
      <c r="J11439" t="s">
        <v>95</v>
      </c>
      <c r="K11439" t="s">
        <v>72</v>
      </c>
      <c r="L11439" t="str">
        <f>_xlfn.XLOOKUP(Table1[[#This Row],[TeamFavoriteID]],Table2[team_id],Table2[team_name],_xlfn.XLOOKUP(Table1[[#This Row],[TeamFavoriteID]],Table2[team_id_pfr],Table2[team_name],"Even"))</f>
        <v>Baltimore Colts</v>
      </c>
      <c r="M11439">
        <v>-5</v>
      </c>
      <c r="N11439">
        <f>IF(Table1[[#This Row],[TeamFavorite]]=Table1[[#This Row],[TeamHome]],Table1[[#This Row],[ScoreAway]]-Table1[[#This Row],[ScoreHome]],Table1[[#This Row],[ScoreHome]]-Table1[[#This Row],[ScoreAway]])</f>
        <v>-6</v>
      </c>
      <c r="O11439">
        <f>IF(Table1[[#This Row],[SpreadActual]]&lt;Table1[[#This Row],[SpreadFavorite]],1,0)</f>
        <v>1</v>
      </c>
      <c r="P11439">
        <v>53</v>
      </c>
      <c r="Q11439" t="s">
        <v>190</v>
      </c>
      <c r="R11439" t="b">
        <v>0</v>
      </c>
      <c r="S11439">
        <v>72</v>
      </c>
      <c r="T11439">
        <v>0</v>
      </c>
      <c r="V11439" t="s">
        <v>103</v>
      </c>
    </row>
    <row r="11440" spans="1:22" x14ac:dyDescent="0.2">
      <c r="A11440" s="1">
        <v>42302</v>
      </c>
      <c r="B11440">
        <v>2015</v>
      </c>
      <c r="C11440">
        <f>_xlfn.MAXIFS(Table1[ScheduleWeekWritten],Table1[ScheduleSeason],Table1[[#This Row],[ScheduleSeason]])</f>
        <v>17</v>
      </c>
      <c r="D11440">
        <v>7</v>
      </c>
      <c r="E11440" cm="1">
        <f t="array" ref="E11440">_xlfn.XLOOKUP(Table1[[#This Row],[ScheduleWeekWritten]],Table3[Game],100+Table3[Increase],Table1[[#This Row],[ScheduleWeekWritten]])</f>
        <v>7</v>
      </c>
      <c r="F11440" t="b">
        <v>0</v>
      </c>
      <c r="G11440" t="s">
        <v>154</v>
      </c>
      <c r="H11440">
        <v>34</v>
      </c>
      <c r="I11440">
        <v>31</v>
      </c>
      <c r="J11440" t="s">
        <v>28</v>
      </c>
      <c r="K11440" t="s">
        <v>43</v>
      </c>
      <c r="L11440" t="str">
        <f>_xlfn.XLOOKUP(Table1[[#This Row],[TeamFavoriteID]],Table2[team_id],Table2[team_name],_xlfn.XLOOKUP(Table1[[#This Row],[TeamFavoriteID]],Table2[team_id_pfr],Table2[team_name],"Even"))</f>
        <v>Buffalo Bills</v>
      </c>
      <c r="M11440">
        <v>-3.5</v>
      </c>
      <c r="N11440">
        <f>IF(Table1[[#This Row],[TeamFavorite]]=Table1[[#This Row],[TeamHome]],Table1[[#This Row],[ScoreAway]]-Table1[[#This Row],[ScoreHome]],Table1[[#This Row],[ScoreHome]]-Table1[[#This Row],[ScoreAway]])</f>
        <v>3</v>
      </c>
      <c r="O11440">
        <f>IF(Table1[[#This Row],[SpreadActual]]&lt;Table1[[#This Row],[SpreadFavorite]],1,0)</f>
        <v>0</v>
      </c>
      <c r="P11440">
        <v>41.5</v>
      </c>
      <c r="Q11440" t="s">
        <v>189</v>
      </c>
      <c r="R11440" t="b">
        <v>1</v>
      </c>
      <c r="S11440">
        <v>51</v>
      </c>
      <c r="T11440">
        <v>3</v>
      </c>
    </row>
    <row r="11441" spans="1:22" x14ac:dyDescent="0.2">
      <c r="A11441" s="1">
        <v>42302</v>
      </c>
      <c r="B11441">
        <v>2015</v>
      </c>
      <c r="C11441">
        <f>_xlfn.MAXIFS(Table1[ScheduleWeekWritten],Table1[ScheduleSeason],Table1[[#This Row],[ScheduleSeason]])</f>
        <v>17</v>
      </c>
      <c r="D11441">
        <v>7</v>
      </c>
      <c r="E11441" cm="1">
        <f t="array" ref="E11441">_xlfn.XLOOKUP(Table1[[#This Row],[ScheduleWeekWritten]],Table3[Game],100+Table3[Increase],Table1[[#This Row],[ScheduleWeekWritten]])</f>
        <v>7</v>
      </c>
      <c r="F11441" t="b">
        <v>0</v>
      </c>
      <c r="G11441" t="s">
        <v>42</v>
      </c>
      <c r="H11441">
        <v>23</v>
      </c>
      <c r="I11441">
        <v>13</v>
      </c>
      <c r="J11441" t="s">
        <v>49</v>
      </c>
      <c r="K11441" t="s">
        <v>75</v>
      </c>
      <c r="L11441" t="str">
        <f>_xlfn.XLOOKUP(Table1[[#This Row],[TeamFavoriteID]],Table2[team_id],Table2[team_name],_xlfn.XLOOKUP(Table1[[#This Row],[TeamFavoriteID]],Table2[team_id_pfr],Table2[team_name],"Even"))</f>
        <v>Kansas City Chiefs</v>
      </c>
      <c r="M11441">
        <v>-3.5</v>
      </c>
      <c r="N11441">
        <f>IF(Table1[[#This Row],[TeamFavorite]]=Table1[[#This Row],[TeamHome]],Table1[[#This Row],[ScoreAway]]-Table1[[#This Row],[ScoreHome]],Table1[[#This Row],[ScoreHome]]-Table1[[#This Row],[ScoreAway]])</f>
        <v>-10</v>
      </c>
      <c r="O11441">
        <f>IF(Table1[[#This Row],[SpreadActual]]&lt;Table1[[#This Row],[SpreadFavorite]],1,0)</f>
        <v>1</v>
      </c>
      <c r="P11441">
        <v>41.5</v>
      </c>
      <c r="Q11441" t="s">
        <v>117</v>
      </c>
      <c r="R11441" t="b">
        <v>0</v>
      </c>
      <c r="S11441">
        <v>64</v>
      </c>
      <c r="T11441">
        <v>6</v>
      </c>
    </row>
    <row r="11442" spans="1:22" x14ac:dyDescent="0.2">
      <c r="A11442" s="1">
        <v>42302</v>
      </c>
      <c r="B11442">
        <v>2015</v>
      </c>
      <c r="C11442">
        <f>_xlfn.MAXIFS(Table1[ScheduleWeekWritten],Table1[ScheduleSeason],Table1[[#This Row],[ScheduleSeason]])</f>
        <v>17</v>
      </c>
      <c r="D11442">
        <v>7</v>
      </c>
      <c r="E11442" cm="1">
        <f t="array" ref="E11442">_xlfn.XLOOKUP(Table1[[#This Row],[ScheduleWeekWritten]],Table3[Game],100+Table3[Increase],Table1[[#This Row],[ScheduleWeekWritten]])</f>
        <v>7</v>
      </c>
      <c r="F11442" t="b">
        <v>0</v>
      </c>
      <c r="G11442" t="s">
        <v>19</v>
      </c>
      <c r="H11442">
        <v>44</v>
      </c>
      <c r="I11442">
        <v>26</v>
      </c>
      <c r="J11442" t="s">
        <v>177</v>
      </c>
      <c r="K11442" t="s">
        <v>91</v>
      </c>
      <c r="L11442" t="str">
        <f>_xlfn.XLOOKUP(Table1[[#This Row],[TeamFavoriteID]],Table2[team_id],Table2[team_name],_xlfn.XLOOKUP(Table1[[#This Row],[TeamFavoriteID]],Table2[team_id_pfr],Table2[team_name],"Even"))</f>
        <v>Miami Dolphins</v>
      </c>
      <c r="M11442">
        <v>-4.5</v>
      </c>
      <c r="N11442">
        <f>IF(Table1[[#This Row],[TeamFavorite]]=Table1[[#This Row],[TeamHome]],Table1[[#This Row],[ScoreAway]]-Table1[[#This Row],[ScoreHome]],Table1[[#This Row],[ScoreHome]]-Table1[[#This Row],[ScoreAway]])</f>
        <v>-18</v>
      </c>
      <c r="O11442">
        <f>IF(Table1[[#This Row],[SpreadActual]]&lt;Table1[[#This Row],[SpreadFavorite]],1,0)</f>
        <v>1</v>
      </c>
      <c r="P11442">
        <v>45.5</v>
      </c>
      <c r="Q11442" t="s">
        <v>143</v>
      </c>
      <c r="R11442" t="b">
        <v>0</v>
      </c>
      <c r="S11442">
        <v>82</v>
      </c>
      <c r="T11442">
        <v>11</v>
      </c>
    </row>
    <row r="11443" spans="1:22" x14ac:dyDescent="0.2">
      <c r="A11443" s="1">
        <v>42302</v>
      </c>
      <c r="B11443">
        <v>2015</v>
      </c>
      <c r="C11443">
        <f>_xlfn.MAXIFS(Table1[ScheduleWeekWritten],Table1[ScheduleSeason],Table1[[#This Row],[ScheduleSeason]])</f>
        <v>17</v>
      </c>
      <c r="D11443">
        <v>7</v>
      </c>
      <c r="E11443" cm="1">
        <f t="array" ref="E11443">_xlfn.XLOOKUP(Table1[[#This Row],[ScheduleWeekWritten]],Table3[Game],100+Table3[Increase],Table1[[#This Row],[ScheduleWeekWritten]])</f>
        <v>7</v>
      </c>
      <c r="F11443" t="b">
        <v>0</v>
      </c>
      <c r="G11443" t="s">
        <v>115</v>
      </c>
      <c r="H11443">
        <v>30</v>
      </c>
      <c r="I11443">
        <v>23</v>
      </c>
      <c r="J11443" t="s">
        <v>31</v>
      </c>
      <c r="K11443" t="s">
        <v>70</v>
      </c>
      <c r="L11443" t="str">
        <f>_xlfn.XLOOKUP(Table1[[#This Row],[TeamFavoriteID]],Table2[team_id],Table2[team_name],_xlfn.XLOOKUP(Table1[[#This Row],[TeamFavoriteID]],Table2[team_id_pfr],Table2[team_name],"Even"))</f>
        <v>Boston Patriots</v>
      </c>
      <c r="M11443">
        <v>-7</v>
      </c>
      <c r="N11443">
        <f>IF(Table1[[#This Row],[TeamFavorite]]=Table1[[#This Row],[TeamHome]],Table1[[#This Row],[ScoreAway]]-Table1[[#This Row],[ScoreHome]],Table1[[#This Row],[ScoreHome]]-Table1[[#This Row],[ScoreAway]])</f>
        <v>7</v>
      </c>
      <c r="O11443">
        <f>IF(Table1[[#This Row],[SpreadActual]]&lt;Table1[[#This Row],[SpreadFavorite]],1,0)</f>
        <v>0</v>
      </c>
      <c r="P11443">
        <v>47.5</v>
      </c>
      <c r="Q11443" t="s">
        <v>179</v>
      </c>
      <c r="R11443" t="b">
        <v>0</v>
      </c>
      <c r="S11443">
        <v>58</v>
      </c>
      <c r="T11443">
        <v>6</v>
      </c>
    </row>
    <row r="11444" spans="1:22" x14ac:dyDescent="0.2">
      <c r="A11444" s="1">
        <v>42302</v>
      </c>
      <c r="B11444">
        <v>2015</v>
      </c>
      <c r="C11444">
        <f>_xlfn.MAXIFS(Table1[ScheduleWeekWritten],Table1[ScheduleSeason],Table1[[#This Row],[ScheduleSeason]])</f>
        <v>17</v>
      </c>
      <c r="D11444">
        <v>7</v>
      </c>
      <c r="E11444" cm="1">
        <f t="array" ref="E11444">_xlfn.XLOOKUP(Table1[[#This Row],[ScheduleWeekWritten]],Table3[Game],100+Table3[Increase],Table1[[#This Row],[ScheduleWeekWritten]])</f>
        <v>7</v>
      </c>
      <c r="F11444" t="b">
        <v>0</v>
      </c>
      <c r="G11444" t="s">
        <v>50</v>
      </c>
      <c r="H11444">
        <v>27</v>
      </c>
      <c r="I11444">
        <v>20</v>
      </c>
      <c r="J11444" t="s">
        <v>67</v>
      </c>
      <c r="K11444" t="s">
        <v>90</v>
      </c>
      <c r="L11444" t="str">
        <f>_xlfn.XLOOKUP(Table1[[#This Row],[TeamFavoriteID]],Table2[team_id],Table2[team_name],_xlfn.XLOOKUP(Table1[[#This Row],[TeamFavoriteID]],Table2[team_id_pfr],Table2[team_name],"Even"))</f>
        <v>New York Giants</v>
      </c>
      <c r="M11444">
        <v>-3</v>
      </c>
      <c r="N11444">
        <f>IF(Table1[[#This Row],[TeamFavorite]]=Table1[[#This Row],[TeamHome]],Table1[[#This Row],[ScoreAway]]-Table1[[#This Row],[ScoreHome]],Table1[[#This Row],[ScoreHome]]-Table1[[#This Row],[ScoreAway]])</f>
        <v>-7</v>
      </c>
      <c r="O11444">
        <f>IF(Table1[[#This Row],[SpreadActual]]&lt;Table1[[#This Row],[SpreadFavorite]],1,0)</f>
        <v>1</v>
      </c>
      <c r="P11444">
        <v>44.5</v>
      </c>
      <c r="Q11444" t="s">
        <v>197</v>
      </c>
      <c r="R11444" t="b">
        <v>0</v>
      </c>
      <c r="S11444">
        <v>59</v>
      </c>
      <c r="T11444">
        <v>10</v>
      </c>
    </row>
    <row r="11445" spans="1:22" x14ac:dyDescent="0.2">
      <c r="A11445" s="1">
        <v>42302</v>
      </c>
      <c r="B11445">
        <v>2015</v>
      </c>
      <c r="C11445">
        <f>_xlfn.MAXIFS(Table1[ScheduleWeekWritten],Table1[ScheduleSeason],Table1[[#This Row],[ScheduleSeason]])</f>
        <v>17</v>
      </c>
      <c r="D11445">
        <v>7</v>
      </c>
      <c r="E11445" cm="1">
        <f t="array" ref="E11445">_xlfn.XLOOKUP(Table1[[#This Row],[ScheduleWeekWritten]],Table3[Game],100+Table3[Increase],Table1[[#This Row],[ScheduleWeekWritten]])</f>
        <v>7</v>
      </c>
      <c r="F11445" t="b">
        <v>0</v>
      </c>
      <c r="G11445" t="s">
        <v>27</v>
      </c>
      <c r="H11445">
        <v>29</v>
      </c>
      <c r="I11445">
        <v>37</v>
      </c>
      <c r="J11445" t="s">
        <v>20</v>
      </c>
      <c r="K11445" t="s">
        <v>29</v>
      </c>
      <c r="L11445" t="str">
        <f>_xlfn.XLOOKUP(Table1[[#This Row],[TeamFavoriteID]],Table2[team_id],Table2[team_name],_xlfn.XLOOKUP(Table1[[#This Row],[TeamFavoriteID]],Table2[team_id_pfr],Table2[team_name],"Even"))</f>
        <v>Los Angeles Chargers</v>
      </c>
      <c r="M11445">
        <v>-3.5</v>
      </c>
      <c r="N11445">
        <f>IF(Table1[[#This Row],[TeamFavorite]]=Table1[[#This Row],[TeamHome]],Table1[[#This Row],[ScoreAway]]-Table1[[#This Row],[ScoreHome]],Table1[[#This Row],[ScoreHome]]-Table1[[#This Row],[ScoreAway]])</f>
        <v>-8</v>
      </c>
      <c r="O11445">
        <f>IF(Table1[[#This Row],[SpreadActual]]&lt;Table1[[#This Row],[SpreadFavorite]],1,0)</f>
        <v>1</v>
      </c>
      <c r="P11445">
        <v>48.5</v>
      </c>
      <c r="Q11445" t="s">
        <v>94</v>
      </c>
      <c r="R11445" t="b">
        <v>0</v>
      </c>
      <c r="S11445">
        <v>77</v>
      </c>
      <c r="T11445">
        <v>5</v>
      </c>
    </row>
    <row r="11446" spans="1:22" x14ac:dyDescent="0.2">
      <c r="A11446" s="1">
        <v>42302</v>
      </c>
      <c r="B11446">
        <v>2015</v>
      </c>
      <c r="C11446">
        <f>_xlfn.MAXIFS(Table1[ScheduleWeekWritten],Table1[ScheduleSeason],Table1[[#This Row],[ScheduleSeason]])</f>
        <v>17</v>
      </c>
      <c r="D11446">
        <v>7</v>
      </c>
      <c r="E11446" cm="1">
        <f t="array" ref="E11446">_xlfn.XLOOKUP(Table1[[#This Row],[ScheduleWeekWritten]],Table3[Game],100+Table3[Increase],Table1[[#This Row],[ScheduleWeekWritten]])</f>
        <v>7</v>
      </c>
      <c r="F11446" t="b">
        <v>0</v>
      </c>
      <c r="G11446" t="s">
        <v>153</v>
      </c>
      <c r="H11446">
        <v>24</v>
      </c>
      <c r="I11446">
        <v>6</v>
      </c>
      <c r="J11446" t="s">
        <v>62</v>
      </c>
      <c r="K11446" t="s">
        <v>40</v>
      </c>
      <c r="L11446" t="str">
        <f>_xlfn.XLOOKUP(Table1[[#This Row],[TeamFavoriteID]],Table2[team_id],Table2[team_name],_xlfn.XLOOKUP(Table1[[#This Row],[TeamFavoriteID]],Table2[team_id_pfr],Table2[team_name],"Even"))</f>
        <v>Los Angeles Rams</v>
      </c>
      <c r="M11446">
        <v>-6</v>
      </c>
      <c r="N11446">
        <f>IF(Table1[[#This Row],[TeamFavorite]]=Table1[[#This Row],[TeamHome]],Table1[[#This Row],[ScoreAway]]-Table1[[#This Row],[ScoreHome]],Table1[[#This Row],[ScoreHome]]-Table1[[#This Row],[ScoreAway]])</f>
        <v>18</v>
      </c>
      <c r="O11446">
        <f>IF(Table1[[#This Row],[SpreadActual]]&lt;Table1[[#This Row],[SpreadFavorite]],1,0)</f>
        <v>0</v>
      </c>
      <c r="P11446">
        <v>44</v>
      </c>
      <c r="Q11446" t="s">
        <v>157</v>
      </c>
      <c r="R11446" t="b">
        <v>0</v>
      </c>
      <c r="S11446">
        <v>72</v>
      </c>
      <c r="T11446">
        <v>0</v>
      </c>
      <c r="V11446" t="s">
        <v>103</v>
      </c>
    </row>
    <row r="11447" spans="1:22" x14ac:dyDescent="0.2">
      <c r="A11447" s="1">
        <v>42302</v>
      </c>
      <c r="B11447">
        <v>2015</v>
      </c>
      <c r="C11447">
        <f>_xlfn.MAXIFS(Table1[ScheduleWeekWritten],Table1[ScheduleSeason],Table1[[#This Row],[ScheduleSeason]])</f>
        <v>17</v>
      </c>
      <c r="D11447">
        <v>7</v>
      </c>
      <c r="E11447" cm="1">
        <f t="array" ref="E11447">_xlfn.XLOOKUP(Table1[[#This Row],[ScheduleWeekWritten]],Table3[Game],100+Table3[Increase],Table1[[#This Row],[ScheduleWeekWritten]])</f>
        <v>7</v>
      </c>
      <c r="F11447" t="b">
        <v>0</v>
      </c>
      <c r="G11447" t="s">
        <v>171</v>
      </c>
      <c r="H11447">
        <v>7</v>
      </c>
      <c r="I11447">
        <v>10</v>
      </c>
      <c r="J11447" t="s">
        <v>38</v>
      </c>
      <c r="K11447" t="s">
        <v>109</v>
      </c>
      <c r="L11447" t="str">
        <f>_xlfn.XLOOKUP(Table1[[#This Row],[TeamFavoriteID]],Table2[team_id],Table2[team_name],_xlfn.XLOOKUP(Table1[[#This Row],[TeamFavoriteID]],Table2[team_id_pfr],Table2[team_name],"Even"))</f>
        <v>Atlanta Falcons</v>
      </c>
      <c r="M11447">
        <v>-6</v>
      </c>
      <c r="N11447">
        <f>IF(Table1[[#This Row],[TeamFavorite]]=Table1[[#This Row],[TeamHome]],Table1[[#This Row],[ScoreAway]]-Table1[[#This Row],[ScoreHome]],Table1[[#This Row],[ScoreHome]]-Table1[[#This Row],[ScoreAway]])</f>
        <v>-3</v>
      </c>
      <c r="O11447">
        <f>IF(Table1[[#This Row],[SpreadActual]]&lt;Table1[[#This Row],[SpreadFavorite]],1,0)</f>
        <v>0</v>
      </c>
      <c r="P11447">
        <v>45.5</v>
      </c>
      <c r="Q11447" t="s">
        <v>172</v>
      </c>
      <c r="R11447" t="b">
        <v>0</v>
      </c>
      <c r="S11447">
        <v>61</v>
      </c>
      <c r="T11447">
        <v>8</v>
      </c>
    </row>
    <row r="11448" spans="1:22" x14ac:dyDescent="0.2">
      <c r="A11448" s="1">
        <v>42302</v>
      </c>
      <c r="B11448">
        <v>2015</v>
      </c>
      <c r="C11448">
        <f>_xlfn.MAXIFS(Table1[ScheduleWeekWritten],Table1[ScheduleSeason],Table1[[#This Row],[ScheduleSeason]])</f>
        <v>17</v>
      </c>
      <c r="D11448">
        <v>7</v>
      </c>
      <c r="E11448" cm="1">
        <f t="array" ref="E11448">_xlfn.XLOOKUP(Table1[[#This Row],[ScheduleWeekWritten]],Table3[Game],100+Table3[Increase],Table1[[#This Row],[ScheduleWeekWritten]])</f>
        <v>7</v>
      </c>
      <c r="F11448" t="b">
        <v>0</v>
      </c>
      <c r="G11448" t="s">
        <v>61</v>
      </c>
      <c r="H11448">
        <v>31</v>
      </c>
      <c r="I11448">
        <v>30</v>
      </c>
      <c r="J11448" t="s">
        <v>127</v>
      </c>
      <c r="K11448" t="s">
        <v>85</v>
      </c>
      <c r="L11448" t="str">
        <f>_xlfn.XLOOKUP(Table1[[#This Row],[TeamFavoriteID]],Table2[team_id],Table2[team_name],_xlfn.XLOOKUP(Table1[[#This Row],[TeamFavoriteID]],Table2[team_id_pfr],Table2[team_name],"Even"))</f>
        <v>Washington Commanders</v>
      </c>
      <c r="M11448">
        <v>-3</v>
      </c>
      <c r="N11448">
        <f>IF(Table1[[#This Row],[TeamFavorite]]=Table1[[#This Row],[TeamHome]],Table1[[#This Row],[ScoreAway]]-Table1[[#This Row],[ScoreHome]],Table1[[#This Row],[ScoreHome]]-Table1[[#This Row],[ScoreAway]])</f>
        <v>1</v>
      </c>
      <c r="O11448">
        <f>IF(Table1[[#This Row],[SpreadActual]]&lt;Table1[[#This Row],[SpreadFavorite]],1,0)</f>
        <v>0</v>
      </c>
      <c r="P11448">
        <v>41.5</v>
      </c>
      <c r="Q11448" t="s">
        <v>165</v>
      </c>
      <c r="R11448" t="b">
        <v>0</v>
      </c>
      <c r="S11448">
        <v>70</v>
      </c>
      <c r="T11448">
        <v>8</v>
      </c>
    </row>
    <row r="11449" spans="1:22" x14ac:dyDescent="0.2">
      <c r="A11449" s="1">
        <v>42303</v>
      </c>
      <c r="B11449">
        <v>2015</v>
      </c>
      <c r="C11449">
        <f>_xlfn.MAXIFS(Table1[ScheduleWeekWritten],Table1[ScheduleSeason],Table1[[#This Row],[ScheduleSeason]])</f>
        <v>17</v>
      </c>
      <c r="D11449">
        <v>7</v>
      </c>
      <c r="E11449" cm="1">
        <f t="array" ref="E11449">_xlfn.XLOOKUP(Table1[[#This Row],[ScheduleWeekWritten]],Table3[Game],100+Table3[Increase],Table1[[#This Row],[ScheduleWeekWritten]])</f>
        <v>7</v>
      </c>
      <c r="F11449" t="b">
        <v>0</v>
      </c>
      <c r="G11449" t="s">
        <v>149</v>
      </c>
      <c r="H11449">
        <v>26</v>
      </c>
      <c r="I11449">
        <v>18</v>
      </c>
      <c r="J11449" t="s">
        <v>158</v>
      </c>
      <c r="K11449" t="s">
        <v>59</v>
      </c>
      <c r="L11449" t="str">
        <f>_xlfn.XLOOKUP(Table1[[#This Row],[TeamFavoriteID]],Table2[team_id],Table2[team_name],_xlfn.XLOOKUP(Table1[[#This Row],[TeamFavoriteID]],Table2[team_id_pfr],Table2[team_name],"Even"))</f>
        <v>Arizona Cardinals</v>
      </c>
      <c r="M11449">
        <v>-10</v>
      </c>
      <c r="N11449">
        <f>IF(Table1[[#This Row],[TeamFavorite]]=Table1[[#This Row],[TeamHome]],Table1[[#This Row],[ScoreAway]]-Table1[[#This Row],[ScoreHome]],Table1[[#This Row],[ScoreHome]]-Table1[[#This Row],[ScoreAway]])</f>
        <v>-8</v>
      </c>
      <c r="O11449">
        <f>IF(Table1[[#This Row],[SpreadActual]]&lt;Table1[[#This Row],[SpreadFavorite]],1,0)</f>
        <v>0</v>
      </c>
      <c r="P11449">
        <v>49.5</v>
      </c>
      <c r="Q11449" t="s">
        <v>150</v>
      </c>
      <c r="R11449" t="b">
        <v>0</v>
      </c>
      <c r="S11449">
        <v>72</v>
      </c>
      <c r="T11449">
        <v>0</v>
      </c>
      <c r="V11449" t="s">
        <v>103</v>
      </c>
    </row>
    <row r="11450" spans="1:22" x14ac:dyDescent="0.2">
      <c r="A11450" s="1">
        <v>42306</v>
      </c>
      <c r="B11450">
        <v>2015</v>
      </c>
      <c r="C11450">
        <f>_xlfn.MAXIFS(Table1[ScheduleWeekWritten],Table1[ScheduleSeason],Table1[[#This Row],[ScheduleSeason]])</f>
        <v>17</v>
      </c>
      <c r="D11450">
        <v>8</v>
      </c>
      <c r="E11450" cm="1">
        <f t="array" ref="E11450">_xlfn.XLOOKUP(Table1[[#This Row],[ScheduleWeekWritten]],Table3[Game],100+Table3[Increase],Table1[[#This Row],[ScheduleWeekWritten]])</f>
        <v>8</v>
      </c>
      <c r="F11450" t="b">
        <v>0</v>
      </c>
      <c r="G11450" t="s">
        <v>115</v>
      </c>
      <c r="H11450">
        <v>36</v>
      </c>
      <c r="I11450">
        <v>7</v>
      </c>
      <c r="J11450" t="s">
        <v>19</v>
      </c>
      <c r="K11450" t="s">
        <v>70</v>
      </c>
      <c r="L11450" t="str">
        <f>_xlfn.XLOOKUP(Table1[[#This Row],[TeamFavoriteID]],Table2[team_id],Table2[team_name],_xlfn.XLOOKUP(Table1[[#This Row],[TeamFavoriteID]],Table2[team_id_pfr],Table2[team_name],"Even"))</f>
        <v>Boston Patriots</v>
      </c>
      <c r="M11450">
        <v>-8</v>
      </c>
      <c r="N11450">
        <f>IF(Table1[[#This Row],[TeamFavorite]]=Table1[[#This Row],[TeamHome]],Table1[[#This Row],[ScoreAway]]-Table1[[#This Row],[ScoreHome]],Table1[[#This Row],[ScoreHome]]-Table1[[#This Row],[ScoreAway]])</f>
        <v>29</v>
      </c>
      <c r="O11450">
        <f>IF(Table1[[#This Row],[SpreadActual]]&lt;Table1[[#This Row],[SpreadFavorite]],1,0)</f>
        <v>0</v>
      </c>
      <c r="P11450">
        <v>51.5</v>
      </c>
      <c r="Q11450" t="s">
        <v>179</v>
      </c>
      <c r="R11450" t="b">
        <v>0</v>
      </c>
      <c r="S11450">
        <v>53</v>
      </c>
      <c r="T11450">
        <v>9</v>
      </c>
    </row>
    <row r="11451" spans="1:22" x14ac:dyDescent="0.2">
      <c r="A11451" s="1">
        <v>42309</v>
      </c>
      <c r="B11451">
        <v>2015</v>
      </c>
      <c r="C11451">
        <f>_xlfn.MAXIFS(Table1[ScheduleWeekWritten],Table1[ScheduleSeason],Table1[[#This Row],[ScheduleSeason]])</f>
        <v>17</v>
      </c>
      <c r="D11451">
        <v>8</v>
      </c>
      <c r="E11451" cm="1">
        <f t="array" ref="E11451">_xlfn.XLOOKUP(Table1[[#This Row],[ScheduleWeekWritten]],Table3[Game],100+Table3[Increase],Table1[[#This Row],[ScheduleWeekWritten]])</f>
        <v>8</v>
      </c>
      <c r="F11451" t="b">
        <v>0</v>
      </c>
      <c r="G11451" t="s">
        <v>38</v>
      </c>
      <c r="H11451">
        <v>20</v>
      </c>
      <c r="I11451">
        <v>23</v>
      </c>
      <c r="J11451" t="s">
        <v>127</v>
      </c>
      <c r="K11451" t="s">
        <v>109</v>
      </c>
      <c r="L11451" t="str">
        <f>_xlfn.XLOOKUP(Table1[[#This Row],[TeamFavoriteID]],Table2[team_id],Table2[team_name],_xlfn.XLOOKUP(Table1[[#This Row],[TeamFavoriteID]],Table2[team_id_pfr],Table2[team_name],"Even"))</f>
        <v>Atlanta Falcons</v>
      </c>
      <c r="M11451">
        <v>-8</v>
      </c>
      <c r="N11451">
        <f>IF(Table1[[#This Row],[TeamFavorite]]=Table1[[#This Row],[TeamHome]],Table1[[#This Row],[ScoreAway]]-Table1[[#This Row],[ScoreHome]],Table1[[#This Row],[ScoreHome]]-Table1[[#This Row],[ScoreAway]])</f>
        <v>3</v>
      </c>
      <c r="O11451">
        <f>IF(Table1[[#This Row],[SpreadActual]]&lt;Table1[[#This Row],[SpreadFavorite]],1,0)</f>
        <v>0</v>
      </c>
      <c r="P11451">
        <v>47.5</v>
      </c>
      <c r="Q11451" t="s">
        <v>148</v>
      </c>
      <c r="R11451" t="b">
        <v>0</v>
      </c>
      <c r="S11451">
        <v>72</v>
      </c>
      <c r="T11451">
        <v>0</v>
      </c>
      <c r="V11451" t="s">
        <v>103</v>
      </c>
    </row>
    <row r="11452" spans="1:22" x14ac:dyDescent="0.2">
      <c r="A11452" s="1">
        <v>42309</v>
      </c>
      <c r="B11452">
        <v>2015</v>
      </c>
      <c r="C11452">
        <f>_xlfn.MAXIFS(Table1[ScheduleWeekWritten],Table1[ScheduleSeason],Table1[[#This Row],[ScheduleSeason]])</f>
        <v>17</v>
      </c>
      <c r="D11452">
        <v>8</v>
      </c>
      <c r="E11452" cm="1">
        <f t="array" ref="E11452">_xlfn.XLOOKUP(Table1[[#This Row],[ScheduleWeekWritten]],Table3[Game],100+Table3[Increase],Table1[[#This Row],[ScheduleWeekWritten]])</f>
        <v>8</v>
      </c>
      <c r="F11452" t="b">
        <v>0</v>
      </c>
      <c r="G11452" t="s">
        <v>158</v>
      </c>
      <c r="H11452">
        <v>29</v>
      </c>
      <c r="I11452">
        <v>26</v>
      </c>
      <c r="J11452" t="s">
        <v>27</v>
      </c>
      <c r="K11452" t="s">
        <v>159</v>
      </c>
      <c r="L11452" t="str">
        <f>_xlfn.XLOOKUP(Table1[[#This Row],[TeamFavoriteID]],Table2[team_id],Table2[team_name],_xlfn.XLOOKUP(Table1[[#This Row],[TeamFavoriteID]],Table2[team_id_pfr],Table2[team_name],"Even"))</f>
        <v>Baltimore Ravens</v>
      </c>
      <c r="M11452">
        <v>-4.5</v>
      </c>
      <c r="N11452">
        <f>IF(Table1[[#This Row],[TeamFavorite]]=Table1[[#This Row],[TeamHome]],Table1[[#This Row],[ScoreAway]]-Table1[[#This Row],[ScoreHome]],Table1[[#This Row],[ScoreHome]]-Table1[[#This Row],[ScoreAway]])</f>
        <v>-3</v>
      </c>
      <c r="O11452">
        <f>IF(Table1[[#This Row],[SpreadActual]]&lt;Table1[[#This Row],[SpreadFavorite]],1,0)</f>
        <v>0</v>
      </c>
      <c r="P11452">
        <v>50.5</v>
      </c>
      <c r="Q11452" t="s">
        <v>166</v>
      </c>
      <c r="R11452" t="b">
        <v>0</v>
      </c>
      <c r="S11452">
        <v>65</v>
      </c>
      <c r="T11452">
        <v>6</v>
      </c>
    </row>
    <row r="11453" spans="1:22" x14ac:dyDescent="0.2">
      <c r="A11453" s="1">
        <v>42309</v>
      </c>
      <c r="B11453">
        <v>2015</v>
      </c>
      <c r="C11453">
        <f>_xlfn.MAXIFS(Table1[ScheduleWeekWritten],Table1[ScheduleSeason],Table1[[#This Row],[ScheduleSeason]])</f>
        <v>17</v>
      </c>
      <c r="D11453">
        <v>8</v>
      </c>
      <c r="E11453" cm="1">
        <f t="array" ref="E11453">_xlfn.XLOOKUP(Table1[[#This Row],[ScheduleWeekWritten]],Table3[Game],100+Table3[Increase],Table1[[#This Row],[ScheduleWeekWritten]])</f>
        <v>8</v>
      </c>
      <c r="F11453" t="b">
        <v>0</v>
      </c>
      <c r="G11453" t="s">
        <v>46</v>
      </c>
      <c r="H11453">
        <v>20</v>
      </c>
      <c r="I11453">
        <v>23</v>
      </c>
      <c r="J11453" t="s">
        <v>54</v>
      </c>
      <c r="K11453" t="s">
        <v>55</v>
      </c>
      <c r="L11453" t="str">
        <f>_xlfn.XLOOKUP(Table1[[#This Row],[TeamFavoriteID]],Table2[team_id],Table2[team_name],_xlfn.XLOOKUP(Table1[[#This Row],[TeamFavoriteID]],Table2[team_id_pfr],Table2[team_name],"Even"))</f>
        <v>Minnesota Vikings</v>
      </c>
      <c r="M11453">
        <v>-1.5</v>
      </c>
      <c r="N11453">
        <f>IF(Table1[[#This Row],[TeamFavorite]]=Table1[[#This Row],[TeamHome]],Table1[[#This Row],[ScoreAway]]-Table1[[#This Row],[ScoreHome]],Table1[[#This Row],[ScoreHome]]-Table1[[#This Row],[ScoreAway]])</f>
        <v>-3</v>
      </c>
      <c r="O11453">
        <f>IF(Table1[[#This Row],[SpreadActual]]&lt;Table1[[#This Row],[SpreadFavorite]],1,0)</f>
        <v>1</v>
      </c>
      <c r="P11453">
        <v>44</v>
      </c>
      <c r="Q11453" t="s">
        <v>114</v>
      </c>
      <c r="R11453" t="b">
        <v>0</v>
      </c>
      <c r="S11453">
        <v>61</v>
      </c>
      <c r="T11453">
        <v>7</v>
      </c>
    </row>
    <row r="11454" spans="1:22" x14ac:dyDescent="0.2">
      <c r="A11454" s="1">
        <v>42309</v>
      </c>
      <c r="B11454">
        <v>2015</v>
      </c>
      <c r="C11454">
        <f>_xlfn.MAXIFS(Table1[ScheduleWeekWritten],Table1[ScheduleSeason],Table1[[#This Row],[ScheduleSeason]])</f>
        <v>17</v>
      </c>
      <c r="D11454">
        <v>8</v>
      </c>
      <c r="E11454" cm="1">
        <f t="array" ref="E11454">_xlfn.XLOOKUP(Table1[[#This Row],[ScheduleWeekWritten]],Table3[Game],100+Table3[Increase],Table1[[#This Row],[ScheduleWeekWritten]])</f>
        <v>8</v>
      </c>
      <c r="F11454" t="b">
        <v>0</v>
      </c>
      <c r="G11454" t="s">
        <v>62</v>
      </c>
      <c r="H11454">
        <v>20</v>
      </c>
      <c r="I11454">
        <v>34</v>
      </c>
      <c r="J11454" t="s">
        <v>149</v>
      </c>
      <c r="K11454" t="s">
        <v>59</v>
      </c>
      <c r="L11454" t="str">
        <f>_xlfn.XLOOKUP(Table1[[#This Row],[TeamFavoriteID]],Table2[team_id],Table2[team_name],_xlfn.XLOOKUP(Table1[[#This Row],[TeamFavoriteID]],Table2[team_id_pfr],Table2[team_name],"Even"))</f>
        <v>Arizona Cardinals</v>
      </c>
      <c r="M11454">
        <v>-7</v>
      </c>
      <c r="N11454">
        <f>IF(Table1[[#This Row],[TeamFavorite]]=Table1[[#This Row],[TeamHome]],Table1[[#This Row],[ScoreAway]]-Table1[[#This Row],[ScoreHome]],Table1[[#This Row],[ScoreHome]]-Table1[[#This Row],[ScoreAway]])</f>
        <v>-14</v>
      </c>
      <c r="O11454">
        <f>IF(Table1[[#This Row],[SpreadActual]]&lt;Table1[[#This Row],[SpreadFavorite]],1,0)</f>
        <v>1</v>
      </c>
      <c r="P11454">
        <v>46</v>
      </c>
      <c r="Q11454" t="s">
        <v>170</v>
      </c>
      <c r="R11454" t="b">
        <v>0</v>
      </c>
      <c r="S11454">
        <v>63</v>
      </c>
      <c r="T11454">
        <v>17</v>
      </c>
    </row>
    <row r="11455" spans="1:22" x14ac:dyDescent="0.2">
      <c r="A11455" s="1">
        <v>42309</v>
      </c>
      <c r="B11455">
        <v>2015</v>
      </c>
      <c r="C11455">
        <f>_xlfn.MAXIFS(Table1[ScheduleWeekWritten],Table1[ScheduleSeason],Table1[[#This Row],[ScheduleSeason]])</f>
        <v>17</v>
      </c>
      <c r="D11455">
        <v>8</v>
      </c>
      <c r="E11455" cm="1">
        <f t="array" ref="E11455">_xlfn.XLOOKUP(Table1[[#This Row],[ScheduleWeekWritten]],Table3[Game],100+Table3[Increase],Table1[[#This Row],[ScheduleWeekWritten]])</f>
        <v>8</v>
      </c>
      <c r="F11455" t="b">
        <v>0</v>
      </c>
      <c r="G11455" t="s">
        <v>67</v>
      </c>
      <c r="H11455">
        <v>12</v>
      </c>
      <c r="I11455">
        <v>13</v>
      </c>
      <c r="J11455" t="s">
        <v>128</v>
      </c>
      <c r="K11455" t="s">
        <v>132</v>
      </c>
      <c r="L11455" t="str">
        <f>_xlfn.XLOOKUP(Table1[[#This Row],[TeamFavoriteID]],Table2[team_id],Table2[team_name],_xlfn.XLOOKUP(Table1[[#This Row],[TeamFavoriteID]],Table2[team_id_pfr],Table2[team_name],"Even"))</f>
        <v>Seattle Seahawks</v>
      </c>
      <c r="M11455">
        <v>-5</v>
      </c>
      <c r="N11455">
        <f>IF(Table1[[#This Row],[TeamFavorite]]=Table1[[#This Row],[TeamHome]],Table1[[#This Row],[ScoreAway]]-Table1[[#This Row],[ScoreHome]],Table1[[#This Row],[ScoreHome]]-Table1[[#This Row],[ScoreAway]])</f>
        <v>-1</v>
      </c>
      <c r="O11455">
        <f>IF(Table1[[#This Row],[SpreadActual]]&lt;Table1[[#This Row],[SpreadFavorite]],1,0)</f>
        <v>0</v>
      </c>
      <c r="P11455">
        <v>41.5</v>
      </c>
      <c r="Q11455" t="s">
        <v>192</v>
      </c>
      <c r="R11455" t="b">
        <v>0</v>
      </c>
      <c r="S11455">
        <v>63</v>
      </c>
      <c r="T11455">
        <v>0</v>
      </c>
      <c r="V11455" t="s">
        <v>193</v>
      </c>
    </row>
    <row r="11456" spans="1:22" x14ac:dyDescent="0.2">
      <c r="A11456" s="1">
        <v>42309</v>
      </c>
      <c r="B11456">
        <v>2015</v>
      </c>
      <c r="C11456">
        <f>_xlfn.MAXIFS(Table1[ScheduleWeekWritten],Table1[ScheduleSeason],Table1[[#This Row],[ScheduleSeason]])</f>
        <v>17</v>
      </c>
      <c r="D11456">
        <v>8</v>
      </c>
      <c r="E11456" cm="1">
        <f t="array" ref="E11456">_xlfn.XLOOKUP(Table1[[#This Row],[ScheduleWeekWritten]],Table3[Game],100+Table3[Increase],Table1[[#This Row],[ScheduleWeekWritten]])</f>
        <v>8</v>
      </c>
      <c r="F11456" t="b">
        <v>0</v>
      </c>
      <c r="G11456" t="s">
        <v>24</v>
      </c>
      <c r="H11456">
        <v>29</v>
      </c>
      <c r="I11456">
        <v>10</v>
      </c>
      <c r="J11456" t="s">
        <v>33</v>
      </c>
      <c r="K11456" t="s">
        <v>35</v>
      </c>
      <c r="L11456" t="str">
        <f>_xlfn.XLOOKUP(Table1[[#This Row],[TeamFavoriteID]],Table2[team_id],Table2[team_name],_xlfn.XLOOKUP(Table1[[#This Row],[TeamFavoriteID]],Table2[team_id_pfr],Table2[team_name],"Even"))</f>
        <v>Green Bay Packers</v>
      </c>
      <c r="M11456">
        <v>-2.5</v>
      </c>
      <c r="N11456">
        <f>IF(Table1[[#This Row],[TeamFavorite]]=Table1[[#This Row],[TeamHome]],Table1[[#This Row],[ScoreAway]]-Table1[[#This Row],[ScoreHome]],Table1[[#This Row],[ScoreHome]]-Table1[[#This Row],[ScoreAway]])</f>
        <v>19</v>
      </c>
      <c r="O11456">
        <f>IF(Table1[[#This Row],[SpreadActual]]&lt;Table1[[#This Row],[SpreadFavorite]],1,0)</f>
        <v>0</v>
      </c>
      <c r="P11456">
        <v>45.5</v>
      </c>
      <c r="Q11456" t="s">
        <v>174</v>
      </c>
      <c r="R11456" t="b">
        <v>0</v>
      </c>
      <c r="S11456">
        <v>52</v>
      </c>
      <c r="T11456">
        <v>4</v>
      </c>
    </row>
    <row r="11457" spans="1:22" x14ac:dyDescent="0.2">
      <c r="A11457" s="1">
        <v>42309</v>
      </c>
      <c r="B11457">
        <v>2015</v>
      </c>
      <c r="C11457">
        <f>_xlfn.MAXIFS(Table1[ScheduleWeekWritten],Table1[ScheduleSeason],Table1[[#This Row],[ScheduleSeason]])</f>
        <v>17</v>
      </c>
      <c r="D11457">
        <v>8</v>
      </c>
      <c r="E11457" cm="1">
        <f t="array" ref="E11457">_xlfn.XLOOKUP(Table1[[#This Row],[ScheduleWeekWritten]],Table3[Game],100+Table3[Increase],Table1[[#This Row],[ScheduleWeekWritten]])</f>
        <v>8</v>
      </c>
      <c r="F11457" t="b">
        <v>0</v>
      </c>
      <c r="G11457" t="s">
        <v>177</v>
      </c>
      <c r="H11457">
        <v>20</v>
      </c>
      <c r="I11457">
        <v>6</v>
      </c>
      <c r="J11457" t="s">
        <v>171</v>
      </c>
      <c r="K11457" t="s">
        <v>182</v>
      </c>
      <c r="L11457" t="str">
        <f>_xlfn.XLOOKUP(Table1[[#This Row],[TeamFavoriteID]],Table2[team_id],Table2[team_name],_xlfn.XLOOKUP(Table1[[#This Row],[TeamFavoriteID]],Table2[team_id_pfr],Table2[team_name],"Even"))</f>
        <v>Houston Texans</v>
      </c>
      <c r="M11457">
        <v>-3.5</v>
      </c>
      <c r="N11457">
        <f>IF(Table1[[#This Row],[TeamFavorite]]=Table1[[#This Row],[TeamHome]],Table1[[#This Row],[ScoreAway]]-Table1[[#This Row],[ScoreHome]],Table1[[#This Row],[ScoreHome]]-Table1[[#This Row],[ScoreAway]])</f>
        <v>-14</v>
      </c>
      <c r="O11457">
        <f>IF(Table1[[#This Row],[SpreadActual]]&lt;Table1[[#This Row],[SpreadFavorite]],1,0)</f>
        <v>1</v>
      </c>
      <c r="P11457">
        <v>43</v>
      </c>
      <c r="Q11457" t="s">
        <v>178</v>
      </c>
      <c r="R11457" t="b">
        <v>0</v>
      </c>
      <c r="S11457">
        <v>68</v>
      </c>
      <c r="T11457">
        <v>4</v>
      </c>
      <c r="V11457" t="s">
        <v>193</v>
      </c>
    </row>
    <row r="11458" spans="1:22" x14ac:dyDescent="0.2">
      <c r="A11458" s="1">
        <v>42309</v>
      </c>
      <c r="B11458">
        <v>2015</v>
      </c>
      <c r="C11458">
        <f>_xlfn.MAXIFS(Table1[ScheduleWeekWritten],Table1[ScheduleSeason],Table1[[#This Row],[ScheduleSeason]])</f>
        <v>17</v>
      </c>
      <c r="D11458">
        <v>8</v>
      </c>
      <c r="E11458" cm="1">
        <f t="array" ref="E11458">_xlfn.XLOOKUP(Table1[[#This Row],[ScheduleWeekWritten]],Table3[Game],100+Table3[Increase],Table1[[#This Row],[ScheduleWeekWritten]])</f>
        <v>8</v>
      </c>
      <c r="F11458" t="b">
        <v>0</v>
      </c>
      <c r="G11458" t="s">
        <v>42</v>
      </c>
      <c r="H11458">
        <v>45</v>
      </c>
      <c r="I11458">
        <v>10</v>
      </c>
      <c r="J11458" t="s">
        <v>45</v>
      </c>
      <c r="K11458" t="s">
        <v>79</v>
      </c>
      <c r="L11458" t="str">
        <f>_xlfn.XLOOKUP(Table1[[#This Row],[TeamFavoriteID]],Table2[team_id],Table2[team_name],_xlfn.XLOOKUP(Table1[[#This Row],[TeamFavoriteID]],Table2[team_id_pfr],Table2[team_name],"Even"))</f>
        <v>Detroit Lions</v>
      </c>
      <c r="M11458">
        <v>-3</v>
      </c>
      <c r="N11458">
        <f>IF(Table1[[#This Row],[TeamFavorite]]=Table1[[#This Row],[TeamHome]],Table1[[#This Row],[ScoreAway]]-Table1[[#This Row],[ScoreHome]],Table1[[#This Row],[ScoreHome]]-Table1[[#This Row],[ScoreAway]])</f>
        <v>35</v>
      </c>
      <c r="O11458">
        <f>IF(Table1[[#This Row],[SpreadActual]]&lt;Table1[[#This Row],[SpreadFavorite]],1,0)</f>
        <v>0</v>
      </c>
      <c r="P11458">
        <v>45</v>
      </c>
      <c r="Q11458" t="s">
        <v>189</v>
      </c>
      <c r="R11458" t="b">
        <v>1</v>
      </c>
      <c r="S11458">
        <v>57</v>
      </c>
      <c r="T11458">
        <v>3</v>
      </c>
    </row>
    <row r="11459" spans="1:22" x14ac:dyDescent="0.2">
      <c r="A11459" s="1">
        <v>42309</v>
      </c>
      <c r="B11459">
        <v>2015</v>
      </c>
      <c r="C11459">
        <f>_xlfn.MAXIFS(Table1[ScheduleWeekWritten],Table1[ScheduleSeason],Table1[[#This Row],[ScheduleSeason]])</f>
        <v>17</v>
      </c>
      <c r="D11459">
        <v>8</v>
      </c>
      <c r="E11459" cm="1">
        <f t="array" ref="E11459">_xlfn.XLOOKUP(Table1[[#This Row],[ScheduleWeekWritten]],Table3[Game],100+Table3[Increase],Table1[[#This Row],[ScheduleWeekWritten]])</f>
        <v>8</v>
      </c>
      <c r="F11459" t="b">
        <v>0</v>
      </c>
      <c r="G11459" t="s">
        <v>95</v>
      </c>
      <c r="H11459">
        <v>52</v>
      </c>
      <c r="I11459">
        <v>49</v>
      </c>
      <c r="J11459" t="s">
        <v>50</v>
      </c>
      <c r="K11459" t="s">
        <v>98</v>
      </c>
      <c r="L11459" t="str">
        <f>_xlfn.XLOOKUP(Table1[[#This Row],[TeamFavoriteID]],Table2[team_id],Table2[team_name],_xlfn.XLOOKUP(Table1[[#This Row],[TeamFavoriteID]],Table2[team_id_pfr],Table2[team_name],"Even"))</f>
        <v>New Orleans Saints</v>
      </c>
      <c r="M11459">
        <v>-3</v>
      </c>
      <c r="N11459">
        <f>IF(Table1[[#This Row],[TeamFavorite]]=Table1[[#This Row],[TeamHome]],Table1[[#This Row],[ScoreAway]]-Table1[[#This Row],[ScoreHome]],Table1[[#This Row],[ScoreHome]]-Table1[[#This Row],[ScoreAway]])</f>
        <v>-3</v>
      </c>
      <c r="O11459">
        <f>IF(Table1[[#This Row],[SpreadActual]]&lt;Table1[[#This Row],[SpreadFavorite]],1,0)</f>
        <v>0</v>
      </c>
      <c r="P11459">
        <v>52</v>
      </c>
      <c r="Q11459" t="s">
        <v>124</v>
      </c>
      <c r="R11459" t="b">
        <v>0</v>
      </c>
      <c r="S11459">
        <v>72</v>
      </c>
      <c r="T11459">
        <v>0</v>
      </c>
      <c r="V11459" t="s">
        <v>103</v>
      </c>
    </row>
    <row r="11460" spans="1:22" x14ac:dyDescent="0.2">
      <c r="A11460" s="1">
        <v>42309</v>
      </c>
      <c r="B11460">
        <v>2015</v>
      </c>
      <c r="C11460">
        <f>_xlfn.MAXIFS(Table1[ScheduleWeekWritten],Table1[ScheduleSeason],Table1[[#This Row],[ScheduleSeason]])</f>
        <v>17</v>
      </c>
      <c r="D11460">
        <v>8</v>
      </c>
      <c r="E11460" cm="1">
        <f t="array" ref="E11460">_xlfn.XLOOKUP(Table1[[#This Row],[ScheduleWeekWritten]],Table3[Game],100+Table3[Increase],Table1[[#This Row],[ScheduleWeekWritten]])</f>
        <v>8</v>
      </c>
      <c r="F11460" t="b">
        <v>0</v>
      </c>
      <c r="G11460" t="s">
        <v>20</v>
      </c>
      <c r="H11460">
        <v>34</v>
      </c>
      <c r="I11460">
        <v>20</v>
      </c>
      <c r="J11460" t="s">
        <v>31</v>
      </c>
      <c r="K11460" t="s">
        <v>32</v>
      </c>
      <c r="L11460" t="str">
        <f>_xlfn.XLOOKUP(Table1[[#This Row],[TeamFavoriteID]],Table2[team_id],Table2[team_name],_xlfn.XLOOKUP(Table1[[#This Row],[TeamFavoriteID]],Table2[team_id_pfr],Table2[team_name],"Even"))</f>
        <v>New York Jets</v>
      </c>
      <c r="M11460">
        <v>-3</v>
      </c>
      <c r="N11460">
        <f>IF(Table1[[#This Row],[TeamFavorite]]=Table1[[#This Row],[TeamHome]],Table1[[#This Row],[ScoreAway]]-Table1[[#This Row],[ScoreHome]],Table1[[#This Row],[ScoreHome]]-Table1[[#This Row],[ScoreAway]])</f>
        <v>14</v>
      </c>
      <c r="O11460">
        <f>IF(Table1[[#This Row],[SpreadActual]]&lt;Table1[[#This Row],[SpreadFavorite]],1,0)</f>
        <v>0</v>
      </c>
      <c r="P11460">
        <v>44</v>
      </c>
      <c r="Q11460" t="s">
        <v>76</v>
      </c>
      <c r="R11460" t="b">
        <v>0</v>
      </c>
      <c r="S11460">
        <v>68</v>
      </c>
      <c r="T11460">
        <v>8</v>
      </c>
    </row>
    <row r="11461" spans="1:22" x14ac:dyDescent="0.2">
      <c r="A11461" s="1">
        <v>42309</v>
      </c>
      <c r="B11461">
        <v>2015</v>
      </c>
      <c r="C11461">
        <f>_xlfn.MAXIFS(Table1[ScheduleWeekWritten],Table1[ScheduleSeason],Table1[[#This Row],[ScheduleSeason]])</f>
        <v>17</v>
      </c>
      <c r="D11461">
        <v>8</v>
      </c>
      <c r="E11461" cm="1">
        <f t="array" ref="E11461">_xlfn.XLOOKUP(Table1[[#This Row],[ScheduleWeekWritten]],Table3[Game],100+Table3[Increase],Table1[[#This Row],[ScheduleWeekWritten]])</f>
        <v>8</v>
      </c>
      <c r="F11461" t="b">
        <v>0</v>
      </c>
      <c r="G11461" t="s">
        <v>49</v>
      </c>
      <c r="H11461">
        <v>10</v>
      </c>
      <c r="I11461">
        <v>16</v>
      </c>
      <c r="J11461" t="s">
        <v>101</v>
      </c>
      <c r="K11461" t="s">
        <v>89</v>
      </c>
      <c r="L11461" t="str">
        <f>_xlfn.XLOOKUP(Table1[[#This Row],[TeamFavoriteID]],Table2[team_id],Table2[team_name],_xlfn.XLOOKUP(Table1[[#This Row],[TeamFavoriteID]],Table2[team_id_pfr],Table2[team_name],"Even"))</f>
        <v>Even</v>
      </c>
      <c r="M11461">
        <v>0</v>
      </c>
      <c r="N11461">
        <f>IF(Table1[[#This Row],[TeamFavorite]]=Table1[[#This Row],[TeamHome]],Table1[[#This Row],[ScoreAway]]-Table1[[#This Row],[ScoreHome]],Table1[[#This Row],[ScoreHome]]-Table1[[#This Row],[ScoreAway]])</f>
        <v>-6</v>
      </c>
      <c r="O11461">
        <f>IF(Table1[[#This Row],[SpreadActual]]&lt;Table1[[#This Row],[SpreadFavorite]],1,0)</f>
        <v>1</v>
      </c>
      <c r="P11461">
        <v>49.5</v>
      </c>
      <c r="Q11461" t="s">
        <v>175</v>
      </c>
      <c r="R11461" t="b">
        <v>0</v>
      </c>
      <c r="S11461">
        <v>63</v>
      </c>
      <c r="T11461">
        <v>9</v>
      </c>
    </row>
    <row r="11462" spans="1:22" x14ac:dyDescent="0.2">
      <c r="A11462" s="1">
        <v>42309</v>
      </c>
      <c r="B11462">
        <v>2015</v>
      </c>
      <c r="C11462">
        <f>_xlfn.MAXIFS(Table1[ScheduleWeekWritten],Table1[ScheduleSeason],Table1[[#This Row],[ScheduleSeason]])</f>
        <v>17</v>
      </c>
      <c r="D11462">
        <v>8</v>
      </c>
      <c r="E11462" cm="1">
        <f t="array" ref="E11462">_xlfn.XLOOKUP(Table1[[#This Row],[ScheduleWeekWritten]],Table3[Game],100+Table3[Increase],Table1[[#This Row],[ScheduleWeekWritten]])</f>
        <v>8</v>
      </c>
      <c r="F11462" t="b">
        <v>0</v>
      </c>
      <c r="G11462" t="s">
        <v>153</v>
      </c>
      <c r="H11462">
        <v>27</v>
      </c>
      <c r="I11462">
        <v>6</v>
      </c>
      <c r="J11462" t="s">
        <v>53</v>
      </c>
      <c r="K11462" t="s">
        <v>40</v>
      </c>
      <c r="L11462" t="str">
        <f>_xlfn.XLOOKUP(Table1[[#This Row],[TeamFavoriteID]],Table2[team_id],Table2[team_name],_xlfn.XLOOKUP(Table1[[#This Row],[TeamFavoriteID]],Table2[team_id_pfr],Table2[team_name],"Even"))</f>
        <v>Los Angeles Rams</v>
      </c>
      <c r="M11462">
        <v>-8</v>
      </c>
      <c r="N11462">
        <f>IF(Table1[[#This Row],[TeamFavorite]]=Table1[[#This Row],[TeamHome]],Table1[[#This Row],[ScoreAway]]-Table1[[#This Row],[ScoreHome]],Table1[[#This Row],[ScoreHome]]-Table1[[#This Row],[ScoreAway]])</f>
        <v>21</v>
      </c>
      <c r="O11462">
        <f>IF(Table1[[#This Row],[SpreadActual]]&lt;Table1[[#This Row],[SpreadFavorite]],1,0)</f>
        <v>0</v>
      </c>
      <c r="P11462">
        <v>41</v>
      </c>
      <c r="Q11462" t="s">
        <v>157</v>
      </c>
      <c r="R11462" t="b">
        <v>0</v>
      </c>
      <c r="S11462">
        <v>72</v>
      </c>
      <c r="T11462">
        <v>0</v>
      </c>
      <c r="V11462" t="s">
        <v>103</v>
      </c>
    </row>
    <row r="11463" spans="1:22" x14ac:dyDescent="0.2">
      <c r="A11463" s="1">
        <v>42310</v>
      </c>
      <c r="B11463">
        <v>2015</v>
      </c>
      <c r="C11463">
        <f>_xlfn.MAXIFS(Table1[ScheduleWeekWritten],Table1[ScheduleSeason],Table1[[#This Row],[ScheduleSeason]])</f>
        <v>17</v>
      </c>
      <c r="D11463">
        <v>8</v>
      </c>
      <c r="E11463" cm="1">
        <f t="array" ref="E11463">_xlfn.XLOOKUP(Table1[[#This Row],[ScheduleWeekWritten]],Table3[Game],100+Table3[Increase],Table1[[#This Row],[ScheduleWeekWritten]])</f>
        <v>8</v>
      </c>
      <c r="F11463" t="b">
        <v>0</v>
      </c>
      <c r="G11463" t="s">
        <v>152</v>
      </c>
      <c r="H11463">
        <v>29</v>
      </c>
      <c r="I11463">
        <v>26</v>
      </c>
      <c r="J11463" t="s">
        <v>140</v>
      </c>
      <c r="K11463" t="s">
        <v>162</v>
      </c>
      <c r="L11463" t="str">
        <f>_xlfn.XLOOKUP(Table1[[#This Row],[TeamFavoriteID]],Table2[team_id],Table2[team_name],_xlfn.XLOOKUP(Table1[[#This Row],[TeamFavoriteID]],Table2[team_id_pfr],Table2[team_name],"Even"))</f>
        <v>Carolina Panthers</v>
      </c>
      <c r="M11463">
        <v>-5.5</v>
      </c>
      <c r="N11463">
        <f>IF(Table1[[#This Row],[TeamFavorite]]=Table1[[#This Row],[TeamHome]],Table1[[#This Row],[ScoreAway]]-Table1[[#This Row],[ScoreHome]],Table1[[#This Row],[ScoreHome]]-Table1[[#This Row],[ScoreAway]])</f>
        <v>-3</v>
      </c>
      <c r="O11463">
        <f>IF(Table1[[#This Row],[SpreadActual]]&lt;Table1[[#This Row],[SpreadFavorite]],1,0)</f>
        <v>0</v>
      </c>
      <c r="P11463">
        <v>45.5</v>
      </c>
      <c r="Q11463" t="s">
        <v>160</v>
      </c>
      <c r="R11463" t="b">
        <v>0</v>
      </c>
      <c r="S11463">
        <v>62</v>
      </c>
      <c r="T11463">
        <v>5</v>
      </c>
      <c r="V11463" t="s">
        <v>2</v>
      </c>
    </row>
    <row r="11464" spans="1:22" x14ac:dyDescent="0.2">
      <c r="A11464" s="1">
        <v>42313</v>
      </c>
      <c r="B11464">
        <v>2015</v>
      </c>
      <c r="C11464">
        <f>_xlfn.MAXIFS(Table1[ScheduleWeekWritten],Table1[ScheduleSeason],Table1[[#This Row],[ScheduleSeason]])</f>
        <v>17</v>
      </c>
      <c r="D11464">
        <v>9</v>
      </c>
      <c r="E11464" cm="1">
        <f t="array" ref="E11464">_xlfn.XLOOKUP(Table1[[#This Row],[ScheduleWeekWritten]],Table3[Game],100+Table3[Increase],Table1[[#This Row],[ScheduleWeekWritten]])</f>
        <v>9</v>
      </c>
      <c r="F11464" t="b">
        <v>0</v>
      </c>
      <c r="G11464" t="s">
        <v>101</v>
      </c>
      <c r="H11464">
        <v>31</v>
      </c>
      <c r="I11464">
        <v>10</v>
      </c>
      <c r="J11464" t="s">
        <v>62</v>
      </c>
      <c r="K11464" t="s">
        <v>104</v>
      </c>
      <c r="L11464" t="str">
        <f>_xlfn.XLOOKUP(Table1[[#This Row],[TeamFavoriteID]],Table2[team_id],Table2[team_name],_xlfn.XLOOKUP(Table1[[#This Row],[TeamFavoriteID]],Table2[team_id_pfr],Table2[team_name],"Even"))</f>
        <v>Cincinnati Bengals</v>
      </c>
      <c r="M11464">
        <v>-13</v>
      </c>
      <c r="N11464">
        <f>IF(Table1[[#This Row],[TeamFavorite]]=Table1[[#This Row],[TeamHome]],Table1[[#This Row],[ScoreAway]]-Table1[[#This Row],[ScoreHome]],Table1[[#This Row],[ScoreHome]]-Table1[[#This Row],[ScoreAway]])</f>
        <v>-21</v>
      </c>
      <c r="O11464">
        <f>IF(Table1[[#This Row],[SpreadActual]]&lt;Table1[[#This Row],[SpreadFavorite]],1,0)</f>
        <v>1</v>
      </c>
      <c r="P11464">
        <v>46</v>
      </c>
      <c r="Q11464" t="s">
        <v>173</v>
      </c>
      <c r="R11464" t="b">
        <v>0</v>
      </c>
      <c r="S11464">
        <v>65</v>
      </c>
      <c r="T11464">
        <v>5</v>
      </c>
    </row>
    <row r="11465" spans="1:22" x14ac:dyDescent="0.2">
      <c r="A11465" s="1">
        <v>42316</v>
      </c>
      <c r="B11465">
        <v>2015</v>
      </c>
      <c r="C11465">
        <f>_xlfn.MAXIFS(Table1[ScheduleWeekWritten],Table1[ScheduleSeason],Table1[[#This Row],[ScheduleSeason]])</f>
        <v>17</v>
      </c>
      <c r="D11465">
        <v>9</v>
      </c>
      <c r="E11465" cm="1">
        <f t="array" ref="E11465">_xlfn.XLOOKUP(Table1[[#This Row],[ScheduleWeekWritten]],Table3[Game],100+Table3[Increase],Table1[[#This Row],[ScheduleWeekWritten]])</f>
        <v>9</v>
      </c>
      <c r="F11465" t="b">
        <v>0</v>
      </c>
      <c r="G11465" t="s">
        <v>28</v>
      </c>
      <c r="H11465">
        <v>33</v>
      </c>
      <c r="I11465">
        <v>17</v>
      </c>
      <c r="J11465" t="s">
        <v>19</v>
      </c>
      <c r="K11465" t="s">
        <v>43</v>
      </c>
      <c r="L11465" t="str">
        <f>_xlfn.XLOOKUP(Table1[[#This Row],[TeamFavoriteID]],Table2[team_id],Table2[team_name],_xlfn.XLOOKUP(Table1[[#This Row],[TeamFavoriteID]],Table2[team_id_pfr],Table2[team_name],"Even"))</f>
        <v>Buffalo Bills</v>
      </c>
      <c r="M11465">
        <v>-4</v>
      </c>
      <c r="N11465">
        <f>IF(Table1[[#This Row],[TeamFavorite]]=Table1[[#This Row],[TeamHome]],Table1[[#This Row],[ScoreAway]]-Table1[[#This Row],[ScoreHome]],Table1[[#This Row],[ScoreHome]]-Table1[[#This Row],[ScoreAway]])</f>
        <v>-16</v>
      </c>
      <c r="O11465">
        <f>IF(Table1[[#This Row],[SpreadActual]]&lt;Table1[[#This Row],[SpreadFavorite]],1,0)</f>
        <v>1</v>
      </c>
      <c r="P11465">
        <v>44</v>
      </c>
      <c r="Q11465" t="s">
        <v>123</v>
      </c>
      <c r="R11465" t="b">
        <v>0</v>
      </c>
      <c r="S11465">
        <v>47</v>
      </c>
      <c r="T11465">
        <v>6</v>
      </c>
    </row>
    <row r="11466" spans="1:22" x14ac:dyDescent="0.2">
      <c r="A11466" s="1">
        <v>42316</v>
      </c>
      <c r="B11466">
        <v>2015</v>
      </c>
      <c r="C11466">
        <f>_xlfn.MAXIFS(Table1[ScheduleWeekWritten],Table1[ScheduleSeason],Table1[[#This Row],[ScheduleSeason]])</f>
        <v>17</v>
      </c>
      <c r="D11466">
        <v>9</v>
      </c>
      <c r="E11466" cm="1">
        <f t="array" ref="E11466">_xlfn.XLOOKUP(Table1[[#This Row],[ScheduleWeekWritten]],Table3[Game],100+Table3[Increase],Table1[[#This Row],[ScheduleWeekWritten]])</f>
        <v>9</v>
      </c>
      <c r="F11466" t="b">
        <v>0</v>
      </c>
      <c r="G11466" t="s">
        <v>152</v>
      </c>
      <c r="H11466">
        <v>37</v>
      </c>
      <c r="I11466">
        <v>29</v>
      </c>
      <c r="J11466" t="s">
        <v>33</v>
      </c>
      <c r="K11466" t="s">
        <v>35</v>
      </c>
      <c r="L11466" t="str">
        <f>_xlfn.XLOOKUP(Table1[[#This Row],[TeamFavoriteID]],Table2[team_id],Table2[team_name],_xlfn.XLOOKUP(Table1[[#This Row],[TeamFavoriteID]],Table2[team_id_pfr],Table2[team_name],"Even"))</f>
        <v>Green Bay Packers</v>
      </c>
      <c r="M11466">
        <v>-2.5</v>
      </c>
      <c r="N11466">
        <f>IF(Table1[[#This Row],[TeamFavorite]]=Table1[[#This Row],[TeamHome]],Table1[[#This Row],[ScoreAway]]-Table1[[#This Row],[ScoreHome]],Table1[[#This Row],[ScoreHome]]-Table1[[#This Row],[ScoreAway]])</f>
        <v>8</v>
      </c>
      <c r="O11466">
        <f>IF(Table1[[#This Row],[SpreadActual]]&lt;Table1[[#This Row],[SpreadFavorite]],1,0)</f>
        <v>0</v>
      </c>
      <c r="P11466">
        <v>46</v>
      </c>
      <c r="Q11466" t="s">
        <v>160</v>
      </c>
      <c r="R11466" t="b">
        <v>0</v>
      </c>
      <c r="S11466">
        <v>53</v>
      </c>
      <c r="T11466">
        <v>7</v>
      </c>
    </row>
    <row r="11467" spans="1:22" x14ac:dyDescent="0.2">
      <c r="A11467" s="1">
        <v>42316</v>
      </c>
      <c r="B11467">
        <v>2015</v>
      </c>
      <c r="C11467">
        <f>_xlfn.MAXIFS(Table1[ScheduleWeekWritten],Table1[ScheduleSeason],Table1[[#This Row],[ScheduleSeason]])</f>
        <v>17</v>
      </c>
      <c r="D11467">
        <v>9</v>
      </c>
      <c r="E11467" cm="1">
        <f t="array" ref="E11467">_xlfn.XLOOKUP(Table1[[#This Row],[ScheduleWeekWritten]],Table3[Game],100+Table3[Increase],Table1[[#This Row],[ScheduleWeekWritten]])</f>
        <v>9</v>
      </c>
      <c r="F11467" t="b">
        <v>0</v>
      </c>
      <c r="G11467" t="s">
        <v>67</v>
      </c>
      <c r="H11467">
        <v>27</v>
      </c>
      <c r="I11467">
        <v>33</v>
      </c>
      <c r="J11467" t="s">
        <v>58</v>
      </c>
      <c r="K11467" t="s">
        <v>77</v>
      </c>
      <c r="L11467" t="str">
        <f>_xlfn.XLOOKUP(Table1[[#This Row],[TeamFavoriteID]],Table2[team_id],Table2[team_name],_xlfn.XLOOKUP(Table1[[#This Row],[TeamFavoriteID]],Table2[team_id_pfr],Table2[team_name],"Even"))</f>
        <v>Philadelphia Eagles</v>
      </c>
      <c r="M11467">
        <v>-3</v>
      </c>
      <c r="N11467">
        <f>IF(Table1[[#This Row],[TeamFavorite]]=Table1[[#This Row],[TeamHome]],Table1[[#This Row],[ScoreAway]]-Table1[[#This Row],[ScoreHome]],Table1[[#This Row],[ScoreHome]]-Table1[[#This Row],[ScoreAway]])</f>
        <v>-6</v>
      </c>
      <c r="O11467">
        <f>IF(Table1[[#This Row],[SpreadActual]]&lt;Table1[[#This Row],[SpreadFavorite]],1,0)</f>
        <v>1</v>
      </c>
      <c r="P11467">
        <v>44</v>
      </c>
      <c r="Q11467" t="s">
        <v>192</v>
      </c>
      <c r="R11467" t="b">
        <v>0</v>
      </c>
      <c r="S11467">
        <v>53</v>
      </c>
      <c r="T11467">
        <v>2</v>
      </c>
      <c r="V11467" t="s">
        <v>193</v>
      </c>
    </row>
    <row r="11468" spans="1:22" x14ac:dyDescent="0.2">
      <c r="A11468" s="1">
        <v>42316</v>
      </c>
      <c r="B11468">
        <v>2015</v>
      </c>
      <c r="C11468">
        <f>_xlfn.MAXIFS(Table1[ScheduleWeekWritten],Table1[ScheduleSeason],Table1[[#This Row],[ScheduleSeason]])</f>
        <v>17</v>
      </c>
      <c r="D11468">
        <v>9</v>
      </c>
      <c r="E11468" cm="1">
        <f t="array" ref="E11468">_xlfn.XLOOKUP(Table1[[#This Row],[ScheduleWeekWritten]],Table3[Game],100+Table3[Increase],Table1[[#This Row],[ScheduleWeekWritten]])</f>
        <v>9</v>
      </c>
      <c r="F11468" t="b">
        <v>0</v>
      </c>
      <c r="G11468" t="s">
        <v>140</v>
      </c>
      <c r="H11468">
        <v>27</v>
      </c>
      <c r="I11468">
        <v>24</v>
      </c>
      <c r="J11468" t="s">
        <v>24</v>
      </c>
      <c r="K11468" t="s">
        <v>88</v>
      </c>
      <c r="L11468" t="str">
        <f>_xlfn.XLOOKUP(Table1[[#This Row],[TeamFavoriteID]],Table2[team_id],Table2[team_name],_xlfn.XLOOKUP(Table1[[#This Row],[TeamFavoriteID]],Table2[team_id_pfr],Table2[team_name],"Even"))</f>
        <v>Denver Broncos</v>
      </c>
      <c r="M11468">
        <v>-3.5</v>
      </c>
      <c r="N11468">
        <f>IF(Table1[[#This Row],[TeamFavorite]]=Table1[[#This Row],[TeamHome]],Table1[[#This Row],[ScoreAway]]-Table1[[#This Row],[ScoreHome]],Table1[[#This Row],[ScoreHome]]-Table1[[#This Row],[ScoreAway]])</f>
        <v>3</v>
      </c>
      <c r="O11468">
        <f>IF(Table1[[#This Row],[SpreadActual]]&lt;Table1[[#This Row],[SpreadFavorite]],1,0)</f>
        <v>0</v>
      </c>
      <c r="P11468">
        <v>45.5</v>
      </c>
      <c r="Q11468" t="s">
        <v>190</v>
      </c>
      <c r="R11468" t="b">
        <v>0</v>
      </c>
      <c r="S11468">
        <v>72</v>
      </c>
      <c r="T11468">
        <v>0</v>
      </c>
      <c r="V11468" t="s">
        <v>103</v>
      </c>
    </row>
    <row r="11469" spans="1:22" x14ac:dyDescent="0.2">
      <c r="A11469" s="1">
        <v>42316</v>
      </c>
      <c r="B11469">
        <v>2015</v>
      </c>
      <c r="C11469">
        <f>_xlfn.MAXIFS(Table1[ScheduleWeekWritten],Table1[ScheduleSeason],Table1[[#This Row],[ScheduleSeason]])</f>
        <v>17</v>
      </c>
      <c r="D11469">
        <v>9</v>
      </c>
      <c r="E11469" cm="1">
        <f t="array" ref="E11469">_xlfn.XLOOKUP(Table1[[#This Row],[ScheduleWeekWritten]],Table3[Game],100+Table3[Increase],Table1[[#This Row],[ScheduleWeekWritten]])</f>
        <v>9</v>
      </c>
      <c r="F11469" t="b">
        <v>0</v>
      </c>
      <c r="G11469" t="s">
        <v>54</v>
      </c>
      <c r="H11469">
        <v>21</v>
      </c>
      <c r="I11469">
        <v>18</v>
      </c>
      <c r="J11469" t="s">
        <v>153</v>
      </c>
      <c r="K11469" t="s">
        <v>55</v>
      </c>
      <c r="L11469" t="str">
        <f>_xlfn.XLOOKUP(Table1[[#This Row],[TeamFavoriteID]],Table2[team_id],Table2[team_name],_xlfn.XLOOKUP(Table1[[#This Row],[TeamFavoriteID]],Table2[team_id_pfr],Table2[team_name],"Even"))</f>
        <v>Minnesota Vikings</v>
      </c>
      <c r="M11469">
        <v>-1</v>
      </c>
      <c r="N11469">
        <f>IF(Table1[[#This Row],[TeamFavorite]]=Table1[[#This Row],[TeamHome]],Table1[[#This Row],[ScoreAway]]-Table1[[#This Row],[ScoreHome]],Table1[[#This Row],[ScoreHome]]-Table1[[#This Row],[ScoreAway]])</f>
        <v>-3</v>
      </c>
      <c r="O11469">
        <f>IF(Table1[[#This Row],[SpreadActual]]&lt;Table1[[#This Row],[SpreadFavorite]],1,0)</f>
        <v>1</v>
      </c>
      <c r="P11469">
        <v>40</v>
      </c>
      <c r="Q11469" t="s">
        <v>198</v>
      </c>
      <c r="R11469" t="b">
        <v>0</v>
      </c>
      <c r="S11469">
        <v>57</v>
      </c>
      <c r="T11469">
        <v>14</v>
      </c>
    </row>
    <row r="11470" spans="1:22" x14ac:dyDescent="0.2">
      <c r="A11470" s="1">
        <v>42316</v>
      </c>
      <c r="B11470">
        <v>2015</v>
      </c>
      <c r="C11470">
        <f>_xlfn.MAXIFS(Table1[ScheduleWeekWritten],Table1[ScheduleSeason],Table1[[#This Row],[ScheduleSeason]])</f>
        <v>17</v>
      </c>
      <c r="D11470">
        <v>9</v>
      </c>
      <c r="E11470" cm="1">
        <f t="array" ref="E11470">_xlfn.XLOOKUP(Table1[[#This Row],[ScheduleWeekWritten]],Table3[Game],100+Table3[Increase],Table1[[#This Row],[ScheduleWeekWritten]])</f>
        <v>9</v>
      </c>
      <c r="F11470" t="b">
        <v>0</v>
      </c>
      <c r="G11470" t="s">
        <v>115</v>
      </c>
      <c r="H11470">
        <v>27</v>
      </c>
      <c r="I11470">
        <v>10</v>
      </c>
      <c r="J11470" t="s">
        <v>61</v>
      </c>
      <c r="K11470" t="s">
        <v>70</v>
      </c>
      <c r="L11470" t="str">
        <f>_xlfn.XLOOKUP(Table1[[#This Row],[TeamFavoriteID]],Table2[team_id],Table2[team_name],_xlfn.XLOOKUP(Table1[[#This Row],[TeamFavoriteID]],Table2[team_id_pfr],Table2[team_name],"Even"))</f>
        <v>Boston Patriots</v>
      </c>
      <c r="M11470">
        <v>-13.5</v>
      </c>
      <c r="N11470">
        <f>IF(Table1[[#This Row],[TeamFavorite]]=Table1[[#This Row],[TeamHome]],Table1[[#This Row],[ScoreAway]]-Table1[[#This Row],[ScoreHome]],Table1[[#This Row],[ScoreHome]]-Table1[[#This Row],[ScoreAway]])</f>
        <v>17</v>
      </c>
      <c r="O11470">
        <f>IF(Table1[[#This Row],[SpreadActual]]&lt;Table1[[#This Row],[SpreadFavorite]],1,0)</f>
        <v>0</v>
      </c>
      <c r="P11470">
        <v>51.5</v>
      </c>
      <c r="Q11470" t="s">
        <v>179</v>
      </c>
      <c r="R11470" t="b">
        <v>0</v>
      </c>
      <c r="S11470">
        <v>54</v>
      </c>
      <c r="T11470">
        <v>8</v>
      </c>
    </row>
    <row r="11471" spans="1:22" x14ac:dyDescent="0.2">
      <c r="A11471" s="1">
        <v>42316</v>
      </c>
      <c r="B11471">
        <v>2015</v>
      </c>
      <c r="C11471">
        <f>_xlfn.MAXIFS(Table1[ScheduleWeekWritten],Table1[ScheduleSeason],Table1[[#This Row],[ScheduleSeason]])</f>
        <v>17</v>
      </c>
      <c r="D11471">
        <v>9</v>
      </c>
      <c r="E11471" cm="1">
        <f t="array" ref="E11471">_xlfn.XLOOKUP(Table1[[#This Row],[ScheduleWeekWritten]],Table3[Game],100+Table3[Increase],Table1[[#This Row],[ScheduleWeekWritten]])</f>
        <v>9</v>
      </c>
      <c r="F11471" t="b">
        <v>0</v>
      </c>
      <c r="G11471" t="s">
        <v>95</v>
      </c>
      <c r="H11471">
        <v>28</v>
      </c>
      <c r="I11471">
        <v>34</v>
      </c>
      <c r="J11471" t="s">
        <v>171</v>
      </c>
      <c r="K11471" t="s">
        <v>98</v>
      </c>
      <c r="L11471" t="str">
        <f>_xlfn.XLOOKUP(Table1[[#This Row],[TeamFavoriteID]],Table2[team_id],Table2[team_name],_xlfn.XLOOKUP(Table1[[#This Row],[TeamFavoriteID]],Table2[team_id_pfr],Table2[team_name],"Even"))</f>
        <v>New Orleans Saints</v>
      </c>
      <c r="M11471">
        <v>-6.5</v>
      </c>
      <c r="N11471">
        <f>IF(Table1[[#This Row],[TeamFavorite]]=Table1[[#This Row],[TeamHome]],Table1[[#This Row],[ScoreAway]]-Table1[[#This Row],[ScoreHome]],Table1[[#This Row],[ScoreHome]]-Table1[[#This Row],[ScoreAway]])</f>
        <v>6</v>
      </c>
      <c r="O11471">
        <f>IF(Table1[[#This Row],[SpreadActual]]&lt;Table1[[#This Row],[SpreadFavorite]],1,0)</f>
        <v>0</v>
      </c>
      <c r="P11471">
        <v>50</v>
      </c>
      <c r="Q11471" t="s">
        <v>124</v>
      </c>
      <c r="R11471" t="b">
        <v>0</v>
      </c>
      <c r="S11471">
        <v>72</v>
      </c>
      <c r="T11471">
        <v>0</v>
      </c>
      <c r="V11471" t="s">
        <v>103</v>
      </c>
    </row>
    <row r="11472" spans="1:22" x14ac:dyDescent="0.2">
      <c r="A11472" s="1">
        <v>42316</v>
      </c>
      <c r="B11472">
        <v>2015</v>
      </c>
      <c r="C11472">
        <f>_xlfn.MAXIFS(Table1[ScheduleWeekWritten],Table1[ScheduleSeason],Table1[[#This Row],[ScheduleSeason]])</f>
        <v>17</v>
      </c>
      <c r="D11472">
        <v>9</v>
      </c>
      <c r="E11472" cm="1">
        <f t="array" ref="E11472">_xlfn.XLOOKUP(Table1[[#This Row],[ScheduleWeekWritten]],Table3[Game],100+Table3[Increase],Table1[[#This Row],[ScheduleWeekWritten]])</f>
        <v>9</v>
      </c>
      <c r="F11472" t="b">
        <v>0</v>
      </c>
      <c r="G11472" t="s">
        <v>31</v>
      </c>
      <c r="H11472">
        <v>28</v>
      </c>
      <c r="I11472">
        <v>23</v>
      </c>
      <c r="J11472" t="s">
        <v>154</v>
      </c>
      <c r="K11472" t="s">
        <v>32</v>
      </c>
      <c r="L11472" t="str">
        <f>_xlfn.XLOOKUP(Table1[[#This Row],[TeamFavoriteID]],Table2[team_id],Table2[team_name],_xlfn.XLOOKUP(Table1[[#This Row],[TeamFavoriteID]],Table2[team_id_pfr],Table2[team_name],"Even"))</f>
        <v>New York Jets</v>
      </c>
      <c r="M11472">
        <v>-8</v>
      </c>
      <c r="N11472">
        <f>IF(Table1[[#This Row],[TeamFavorite]]=Table1[[#This Row],[TeamHome]],Table1[[#This Row],[ScoreAway]]-Table1[[#This Row],[ScoreHome]],Table1[[#This Row],[ScoreHome]]-Table1[[#This Row],[ScoreAway]])</f>
        <v>-5</v>
      </c>
      <c r="O11472">
        <f>IF(Table1[[#This Row],[SpreadActual]]&lt;Table1[[#This Row],[SpreadFavorite]],1,0)</f>
        <v>0</v>
      </c>
      <c r="P11472">
        <v>42.5</v>
      </c>
      <c r="Q11472" t="s">
        <v>197</v>
      </c>
      <c r="R11472" t="b">
        <v>0</v>
      </c>
      <c r="S11472">
        <v>57</v>
      </c>
      <c r="T11472">
        <v>7</v>
      </c>
    </row>
    <row r="11473" spans="1:22" x14ac:dyDescent="0.2">
      <c r="A11473" s="1">
        <v>42316</v>
      </c>
      <c r="B11473">
        <v>2015</v>
      </c>
      <c r="C11473">
        <f>_xlfn.MAXIFS(Table1[ScheduleWeekWritten],Table1[ScheduleSeason],Table1[[#This Row],[ScheduleSeason]])</f>
        <v>17</v>
      </c>
      <c r="D11473">
        <v>9</v>
      </c>
      <c r="E11473" cm="1">
        <f t="array" ref="E11473">_xlfn.XLOOKUP(Table1[[#This Row],[ScheduleWeekWritten]],Table3[Game],100+Table3[Increase],Table1[[#This Row],[ScheduleWeekWritten]])</f>
        <v>9</v>
      </c>
      <c r="F11473" t="b">
        <v>0</v>
      </c>
      <c r="G11473" t="s">
        <v>49</v>
      </c>
      <c r="H11473">
        <v>38</v>
      </c>
      <c r="I11473">
        <v>35</v>
      </c>
      <c r="J11473" t="s">
        <v>20</v>
      </c>
      <c r="K11473" t="s">
        <v>51</v>
      </c>
      <c r="L11473" t="str">
        <f>_xlfn.XLOOKUP(Table1[[#This Row],[TeamFavoriteID]],Table2[team_id],Table2[team_name],_xlfn.XLOOKUP(Table1[[#This Row],[TeamFavoriteID]],Table2[team_id_pfr],Table2[team_name],"Even"))</f>
        <v>Pittsburgh Steelers</v>
      </c>
      <c r="M11473">
        <v>-6</v>
      </c>
      <c r="N11473">
        <f>IF(Table1[[#This Row],[TeamFavorite]]=Table1[[#This Row],[TeamHome]],Table1[[#This Row],[ScoreAway]]-Table1[[#This Row],[ScoreHome]],Table1[[#This Row],[ScoreHome]]-Table1[[#This Row],[ScoreAway]])</f>
        <v>-3</v>
      </c>
      <c r="O11473">
        <f>IF(Table1[[#This Row],[SpreadActual]]&lt;Table1[[#This Row],[SpreadFavorite]],1,0)</f>
        <v>0</v>
      </c>
      <c r="P11473">
        <v>48</v>
      </c>
      <c r="Q11473" t="s">
        <v>175</v>
      </c>
      <c r="R11473" t="b">
        <v>0</v>
      </c>
      <c r="S11473">
        <v>51</v>
      </c>
      <c r="T11473">
        <v>0</v>
      </c>
    </row>
    <row r="11474" spans="1:22" x14ac:dyDescent="0.2">
      <c r="A11474" s="1">
        <v>42316</v>
      </c>
      <c r="B11474">
        <v>2015</v>
      </c>
      <c r="C11474">
        <f>_xlfn.MAXIFS(Table1[ScheduleWeekWritten],Table1[ScheduleSeason],Table1[[#This Row],[ScheduleSeason]])</f>
        <v>17</v>
      </c>
      <c r="D11474">
        <v>9</v>
      </c>
      <c r="E11474" cm="1">
        <f t="array" ref="E11474">_xlfn.XLOOKUP(Table1[[#This Row],[ScheduleWeekWritten]],Table3[Game],100+Table3[Increase],Table1[[#This Row],[ScheduleWeekWritten]])</f>
        <v>9</v>
      </c>
      <c r="F11474" t="b">
        <v>0</v>
      </c>
      <c r="G11474" t="s">
        <v>53</v>
      </c>
      <c r="H11474">
        <v>17</v>
      </c>
      <c r="I11474">
        <v>16</v>
      </c>
      <c r="J11474" t="s">
        <v>38</v>
      </c>
      <c r="K11474" t="s">
        <v>109</v>
      </c>
      <c r="L11474" t="str">
        <f>_xlfn.XLOOKUP(Table1[[#This Row],[TeamFavoriteID]],Table2[team_id],Table2[team_name],_xlfn.XLOOKUP(Table1[[#This Row],[TeamFavoriteID]],Table2[team_id_pfr],Table2[team_name],"Even"))</f>
        <v>Atlanta Falcons</v>
      </c>
      <c r="M11474">
        <v>-8.5</v>
      </c>
      <c r="N11474">
        <f>IF(Table1[[#This Row],[TeamFavorite]]=Table1[[#This Row],[TeamHome]],Table1[[#This Row],[ScoreAway]]-Table1[[#This Row],[ScoreHome]],Table1[[#This Row],[ScoreHome]]-Table1[[#This Row],[ScoreAway]])</f>
        <v>1</v>
      </c>
      <c r="O11474">
        <f>IF(Table1[[#This Row],[SpreadActual]]&lt;Table1[[#This Row],[SpreadFavorite]],1,0)</f>
        <v>0</v>
      </c>
      <c r="P11474">
        <v>43.5</v>
      </c>
      <c r="Q11474" t="s">
        <v>203</v>
      </c>
      <c r="R11474" t="b">
        <v>0</v>
      </c>
      <c r="S11474">
        <v>58</v>
      </c>
      <c r="T11474">
        <v>2</v>
      </c>
    </row>
    <row r="11475" spans="1:22" x14ac:dyDescent="0.2">
      <c r="A11475" s="1">
        <v>42316</v>
      </c>
      <c r="B11475">
        <v>2015</v>
      </c>
      <c r="C11475">
        <f>_xlfn.MAXIFS(Table1[ScheduleWeekWritten],Table1[ScheduleSeason],Table1[[#This Row],[ScheduleSeason]])</f>
        <v>17</v>
      </c>
      <c r="D11475">
        <v>9</v>
      </c>
      <c r="E11475" cm="1">
        <f t="array" ref="E11475">_xlfn.XLOOKUP(Table1[[#This Row],[ScheduleWeekWritten]],Table3[Game],100+Table3[Increase],Table1[[#This Row],[ScheduleWeekWritten]])</f>
        <v>9</v>
      </c>
      <c r="F11475" t="b">
        <v>0</v>
      </c>
      <c r="G11475" t="s">
        <v>127</v>
      </c>
      <c r="H11475">
        <v>18</v>
      </c>
      <c r="I11475">
        <v>32</v>
      </c>
      <c r="J11475" t="s">
        <v>50</v>
      </c>
      <c r="K11475" t="s">
        <v>90</v>
      </c>
      <c r="L11475" t="str">
        <f>_xlfn.XLOOKUP(Table1[[#This Row],[TeamFavoriteID]],Table2[team_id],Table2[team_name],_xlfn.XLOOKUP(Table1[[#This Row],[TeamFavoriteID]],Table2[team_id_pfr],Table2[team_name],"Even"))</f>
        <v>New York Giants</v>
      </c>
      <c r="M11475">
        <v>-2</v>
      </c>
      <c r="N11475">
        <f>IF(Table1[[#This Row],[TeamFavorite]]=Table1[[#This Row],[TeamHome]],Table1[[#This Row],[ScoreAway]]-Table1[[#This Row],[ScoreHome]],Table1[[#This Row],[ScoreHome]]-Table1[[#This Row],[ScoreAway]])</f>
        <v>-14</v>
      </c>
      <c r="O11475">
        <f>IF(Table1[[#This Row],[SpreadActual]]&lt;Table1[[#This Row],[SpreadFavorite]],1,0)</f>
        <v>1</v>
      </c>
      <c r="P11475">
        <v>49</v>
      </c>
      <c r="Q11475" t="s">
        <v>168</v>
      </c>
      <c r="R11475" t="b">
        <v>0</v>
      </c>
      <c r="S11475">
        <v>77</v>
      </c>
      <c r="T11475">
        <v>1</v>
      </c>
    </row>
    <row r="11476" spans="1:22" x14ac:dyDescent="0.2">
      <c r="A11476" s="1">
        <v>42317</v>
      </c>
      <c r="B11476">
        <v>2015</v>
      </c>
      <c r="C11476">
        <f>_xlfn.MAXIFS(Table1[ScheduleWeekWritten],Table1[ScheduleSeason],Table1[[#This Row],[ScheduleSeason]])</f>
        <v>17</v>
      </c>
      <c r="D11476">
        <v>9</v>
      </c>
      <c r="E11476" cm="1">
        <f t="array" ref="E11476">_xlfn.XLOOKUP(Table1[[#This Row],[ScheduleWeekWritten]],Table3[Game],100+Table3[Increase],Table1[[#This Row],[ScheduleWeekWritten]])</f>
        <v>9</v>
      </c>
      <c r="F11476" t="b">
        <v>0</v>
      </c>
      <c r="G11476" t="s">
        <v>27</v>
      </c>
      <c r="H11476">
        <v>19</v>
      </c>
      <c r="I11476">
        <v>22</v>
      </c>
      <c r="J11476" t="s">
        <v>46</v>
      </c>
      <c r="K11476" t="s">
        <v>29</v>
      </c>
      <c r="L11476" t="str">
        <f>_xlfn.XLOOKUP(Table1[[#This Row],[TeamFavoriteID]],Table2[team_id],Table2[team_name],_xlfn.XLOOKUP(Table1[[#This Row],[TeamFavoriteID]],Table2[team_id_pfr],Table2[team_name],"Even"))</f>
        <v>Los Angeles Chargers</v>
      </c>
      <c r="M11476">
        <v>-3.5</v>
      </c>
      <c r="N11476">
        <f>IF(Table1[[#This Row],[TeamFavorite]]=Table1[[#This Row],[TeamHome]],Table1[[#This Row],[ScoreAway]]-Table1[[#This Row],[ScoreHome]],Table1[[#This Row],[ScoreHome]]-Table1[[#This Row],[ScoreAway]])</f>
        <v>-3</v>
      </c>
      <c r="O11476">
        <f>IF(Table1[[#This Row],[SpreadActual]]&lt;Table1[[#This Row],[SpreadFavorite]],1,0)</f>
        <v>0</v>
      </c>
      <c r="P11476">
        <v>49.5</v>
      </c>
      <c r="Q11476" t="s">
        <v>94</v>
      </c>
      <c r="R11476" t="b">
        <v>0</v>
      </c>
      <c r="S11476">
        <v>61</v>
      </c>
      <c r="T11476">
        <v>7</v>
      </c>
    </row>
    <row r="11477" spans="1:22" x14ac:dyDescent="0.2">
      <c r="A11477" s="1">
        <v>42320</v>
      </c>
      <c r="B11477">
        <v>2015</v>
      </c>
      <c r="C11477">
        <f>_xlfn.MAXIFS(Table1[ScheduleWeekWritten],Table1[ScheduleSeason],Table1[[#This Row],[ScheduleSeason]])</f>
        <v>17</v>
      </c>
      <c r="D11477">
        <v>10</v>
      </c>
      <c r="E11477" cm="1">
        <f t="array" ref="E11477">_xlfn.XLOOKUP(Table1[[#This Row],[ScheduleWeekWritten]],Table3[Game],100+Table3[Increase],Table1[[#This Row],[ScheduleWeekWritten]])</f>
        <v>10</v>
      </c>
      <c r="F11477" t="b">
        <v>0</v>
      </c>
      <c r="G11477" t="s">
        <v>31</v>
      </c>
      <c r="H11477">
        <v>17</v>
      </c>
      <c r="I11477">
        <v>22</v>
      </c>
      <c r="J11477" t="s">
        <v>28</v>
      </c>
      <c r="K11477" t="s">
        <v>32</v>
      </c>
      <c r="L11477" t="str">
        <f>_xlfn.XLOOKUP(Table1[[#This Row],[TeamFavoriteID]],Table2[team_id],Table2[team_name],_xlfn.XLOOKUP(Table1[[#This Row],[TeamFavoriteID]],Table2[team_id_pfr],Table2[team_name],"Even"))</f>
        <v>New York Jets</v>
      </c>
      <c r="M11477">
        <v>-2.5</v>
      </c>
      <c r="N11477">
        <f>IF(Table1[[#This Row],[TeamFavorite]]=Table1[[#This Row],[TeamHome]],Table1[[#This Row],[ScoreAway]]-Table1[[#This Row],[ScoreHome]],Table1[[#This Row],[ScoreHome]]-Table1[[#This Row],[ScoreAway]])</f>
        <v>5</v>
      </c>
      <c r="O11477">
        <f>IF(Table1[[#This Row],[SpreadActual]]&lt;Table1[[#This Row],[SpreadFavorite]],1,0)</f>
        <v>0</v>
      </c>
      <c r="P11477">
        <v>42</v>
      </c>
      <c r="Q11477" t="s">
        <v>197</v>
      </c>
      <c r="R11477" t="b">
        <v>0</v>
      </c>
      <c r="S11477">
        <v>56</v>
      </c>
      <c r="T11477">
        <v>9</v>
      </c>
    </row>
    <row r="11478" spans="1:22" x14ac:dyDescent="0.2">
      <c r="A11478" s="1">
        <v>42323</v>
      </c>
      <c r="B11478">
        <v>2015</v>
      </c>
      <c r="C11478">
        <f>_xlfn.MAXIFS(Table1[ScheduleWeekWritten],Table1[ScheduleSeason],Table1[[#This Row],[ScheduleSeason]])</f>
        <v>17</v>
      </c>
      <c r="D11478">
        <v>10</v>
      </c>
      <c r="E11478" cm="1">
        <f t="array" ref="E11478">_xlfn.XLOOKUP(Table1[[#This Row],[ScheduleWeekWritten]],Table3[Game],100+Table3[Increase],Table1[[#This Row],[ScheduleWeekWritten]])</f>
        <v>10</v>
      </c>
      <c r="F11478" t="b">
        <v>0</v>
      </c>
      <c r="G11478" t="s">
        <v>158</v>
      </c>
      <c r="H11478">
        <v>20</v>
      </c>
      <c r="I11478">
        <v>22</v>
      </c>
      <c r="J11478" t="s">
        <v>154</v>
      </c>
      <c r="K11478" t="s">
        <v>159</v>
      </c>
      <c r="L11478" t="str">
        <f>_xlfn.XLOOKUP(Table1[[#This Row],[TeamFavoriteID]],Table2[team_id],Table2[team_name],_xlfn.XLOOKUP(Table1[[#This Row],[TeamFavoriteID]],Table2[team_id_pfr],Table2[team_name],"Even"))</f>
        <v>Baltimore Ravens</v>
      </c>
      <c r="M11478">
        <v>-5</v>
      </c>
      <c r="N11478">
        <f>IF(Table1[[#This Row],[TeamFavorite]]=Table1[[#This Row],[TeamHome]],Table1[[#This Row],[ScoreAway]]-Table1[[#This Row],[ScoreHome]],Table1[[#This Row],[ScoreHome]]-Table1[[#This Row],[ScoreAway]])</f>
        <v>2</v>
      </c>
      <c r="O11478">
        <f>IF(Table1[[#This Row],[SpreadActual]]&lt;Table1[[#This Row],[SpreadFavorite]],1,0)</f>
        <v>0</v>
      </c>
      <c r="P11478">
        <v>47</v>
      </c>
      <c r="Q11478" t="s">
        <v>166</v>
      </c>
      <c r="R11478" t="b">
        <v>0</v>
      </c>
      <c r="S11478">
        <v>63</v>
      </c>
      <c r="T11478">
        <v>5</v>
      </c>
    </row>
    <row r="11479" spans="1:22" x14ac:dyDescent="0.2">
      <c r="A11479" s="1">
        <v>42323</v>
      </c>
      <c r="B11479">
        <v>2015</v>
      </c>
      <c r="C11479">
        <f>_xlfn.MAXIFS(Table1[ScheduleWeekWritten],Table1[ScheduleSeason],Table1[[#This Row],[ScheduleSeason]])</f>
        <v>17</v>
      </c>
      <c r="D11479">
        <v>10</v>
      </c>
      <c r="E11479" cm="1">
        <f t="array" ref="E11479">_xlfn.XLOOKUP(Table1[[#This Row],[ScheduleWeekWritten]],Table3[Game],100+Table3[Increase],Table1[[#This Row],[ScheduleWeekWritten]])</f>
        <v>10</v>
      </c>
      <c r="F11479" t="b">
        <v>0</v>
      </c>
      <c r="G11479" t="s">
        <v>24</v>
      </c>
      <c r="H11479">
        <v>13</v>
      </c>
      <c r="I11479">
        <v>29</v>
      </c>
      <c r="J11479" t="s">
        <v>42</v>
      </c>
      <c r="K11479" t="s">
        <v>88</v>
      </c>
      <c r="L11479" t="str">
        <f>_xlfn.XLOOKUP(Table1[[#This Row],[TeamFavoriteID]],Table2[team_id],Table2[team_name],_xlfn.XLOOKUP(Table1[[#This Row],[TeamFavoriteID]],Table2[team_id_pfr],Table2[team_name],"Even"))</f>
        <v>Denver Broncos</v>
      </c>
      <c r="M11479">
        <v>-3.5</v>
      </c>
      <c r="N11479">
        <f>IF(Table1[[#This Row],[TeamFavorite]]=Table1[[#This Row],[TeamHome]],Table1[[#This Row],[ScoreAway]]-Table1[[#This Row],[ScoreHome]],Table1[[#This Row],[ScoreHome]]-Table1[[#This Row],[ScoreAway]])</f>
        <v>16</v>
      </c>
      <c r="O11479">
        <f>IF(Table1[[#This Row],[SpreadActual]]&lt;Table1[[#This Row],[SpreadFavorite]],1,0)</f>
        <v>0</v>
      </c>
      <c r="P11479">
        <v>42</v>
      </c>
      <c r="Q11479" t="s">
        <v>174</v>
      </c>
      <c r="R11479" t="b">
        <v>0</v>
      </c>
      <c r="S11479">
        <v>59</v>
      </c>
      <c r="T11479">
        <v>1</v>
      </c>
    </row>
    <row r="11480" spans="1:22" x14ac:dyDescent="0.2">
      <c r="A11480" s="1">
        <v>42323</v>
      </c>
      <c r="B11480">
        <v>2015</v>
      </c>
      <c r="C11480">
        <f>_xlfn.MAXIFS(Table1[ScheduleWeekWritten],Table1[ScheduleSeason],Table1[[#This Row],[ScheduleSeason]])</f>
        <v>17</v>
      </c>
      <c r="D11480">
        <v>10</v>
      </c>
      <c r="E11480" cm="1">
        <f t="array" ref="E11480">_xlfn.XLOOKUP(Table1[[#This Row],[ScheduleWeekWritten]],Table3[Game],100+Table3[Increase],Table1[[#This Row],[ScheduleWeekWritten]])</f>
        <v>10</v>
      </c>
      <c r="F11480" t="b">
        <v>0</v>
      </c>
      <c r="G11480" t="s">
        <v>33</v>
      </c>
      <c r="H11480">
        <v>16</v>
      </c>
      <c r="I11480">
        <v>18</v>
      </c>
      <c r="J11480" t="s">
        <v>45</v>
      </c>
      <c r="K11480" t="s">
        <v>35</v>
      </c>
      <c r="L11480" t="str">
        <f>_xlfn.XLOOKUP(Table1[[#This Row],[TeamFavoriteID]],Table2[team_id],Table2[team_name],_xlfn.XLOOKUP(Table1[[#This Row],[TeamFavoriteID]],Table2[team_id_pfr],Table2[team_name],"Even"))</f>
        <v>Green Bay Packers</v>
      </c>
      <c r="M11480">
        <v>-10.5</v>
      </c>
      <c r="N11480">
        <f>IF(Table1[[#This Row],[TeamFavorite]]=Table1[[#This Row],[TeamHome]],Table1[[#This Row],[ScoreAway]]-Table1[[#This Row],[ScoreHome]],Table1[[#This Row],[ScoreHome]]-Table1[[#This Row],[ScoreAway]])</f>
        <v>2</v>
      </c>
      <c r="O11480">
        <f>IF(Table1[[#This Row],[SpreadActual]]&lt;Table1[[#This Row],[SpreadFavorite]],1,0)</f>
        <v>0</v>
      </c>
      <c r="P11480">
        <v>50</v>
      </c>
      <c r="Q11480" t="s">
        <v>82</v>
      </c>
      <c r="R11480" t="b">
        <v>0</v>
      </c>
      <c r="S11480">
        <v>57</v>
      </c>
      <c r="T11480">
        <v>6</v>
      </c>
    </row>
    <row r="11481" spans="1:22" x14ac:dyDescent="0.2">
      <c r="A11481" s="1">
        <v>42323</v>
      </c>
      <c r="B11481">
        <v>2015</v>
      </c>
      <c r="C11481">
        <f>_xlfn.MAXIFS(Table1[ScheduleWeekWritten],Table1[ScheduleSeason],Table1[[#This Row],[ScheduleSeason]])</f>
        <v>17</v>
      </c>
      <c r="D11481">
        <v>10</v>
      </c>
      <c r="E11481" cm="1">
        <f t="array" ref="E11481">_xlfn.XLOOKUP(Table1[[#This Row],[ScheduleWeekWritten]],Table3[Game],100+Table3[Increase],Table1[[#This Row],[ScheduleWeekWritten]])</f>
        <v>10</v>
      </c>
      <c r="F11481" t="b">
        <v>0</v>
      </c>
      <c r="G11481" t="s">
        <v>50</v>
      </c>
      <c r="H11481">
        <v>26</v>
      </c>
      <c r="I11481">
        <v>27</v>
      </c>
      <c r="J11481" t="s">
        <v>115</v>
      </c>
      <c r="K11481" t="s">
        <v>70</v>
      </c>
      <c r="L11481" t="str">
        <f>_xlfn.XLOOKUP(Table1[[#This Row],[TeamFavoriteID]],Table2[team_id],Table2[team_name],_xlfn.XLOOKUP(Table1[[#This Row],[TeamFavoriteID]],Table2[team_id_pfr],Table2[team_name],"Even"))</f>
        <v>Boston Patriots</v>
      </c>
      <c r="M11481">
        <v>-7</v>
      </c>
      <c r="N11481">
        <f>IF(Table1[[#This Row],[TeamFavorite]]=Table1[[#This Row],[TeamHome]],Table1[[#This Row],[ScoreAway]]-Table1[[#This Row],[ScoreHome]],Table1[[#This Row],[ScoreHome]]-Table1[[#This Row],[ScoreAway]])</f>
        <v>-1</v>
      </c>
      <c r="O11481">
        <f>IF(Table1[[#This Row],[SpreadActual]]&lt;Table1[[#This Row],[SpreadFavorite]],1,0)</f>
        <v>0</v>
      </c>
      <c r="P11481">
        <v>52.5</v>
      </c>
      <c r="Q11481" t="s">
        <v>197</v>
      </c>
      <c r="R11481" t="b">
        <v>0</v>
      </c>
      <c r="S11481">
        <v>54</v>
      </c>
      <c r="T11481">
        <v>5</v>
      </c>
    </row>
    <row r="11482" spans="1:22" x14ac:dyDescent="0.2">
      <c r="A11482" s="1">
        <v>42323</v>
      </c>
      <c r="B11482">
        <v>2015</v>
      </c>
      <c r="C11482">
        <f>_xlfn.MAXIFS(Table1[ScheduleWeekWritten],Table1[ScheduleSeason],Table1[[#This Row],[ScheduleSeason]])</f>
        <v>17</v>
      </c>
      <c r="D11482">
        <v>10</v>
      </c>
      <c r="E11482" cm="1">
        <f t="array" ref="E11482">_xlfn.XLOOKUP(Table1[[#This Row],[ScheduleWeekWritten]],Table3[Game],100+Table3[Increase],Table1[[#This Row],[ScheduleWeekWritten]])</f>
        <v>10</v>
      </c>
      <c r="F11482" t="b">
        <v>0</v>
      </c>
      <c r="G11482" t="s">
        <v>20</v>
      </c>
      <c r="H11482">
        <v>14</v>
      </c>
      <c r="I11482">
        <v>30</v>
      </c>
      <c r="J11482" t="s">
        <v>54</v>
      </c>
      <c r="K11482" t="s">
        <v>21</v>
      </c>
      <c r="L11482" t="str">
        <f>_xlfn.XLOOKUP(Table1[[#This Row],[TeamFavoriteID]],Table2[team_id],Table2[team_name],_xlfn.XLOOKUP(Table1[[#This Row],[TeamFavoriteID]],Table2[team_id_pfr],Table2[team_name],"Even"))</f>
        <v>Las Vegas Raiders</v>
      </c>
      <c r="M11482">
        <v>-3</v>
      </c>
      <c r="N11482">
        <f>IF(Table1[[#This Row],[TeamFavorite]]=Table1[[#This Row],[TeamHome]],Table1[[#This Row],[ScoreAway]]-Table1[[#This Row],[ScoreHome]],Table1[[#This Row],[ScoreHome]]-Table1[[#This Row],[ScoreAway]])</f>
        <v>-16</v>
      </c>
      <c r="O11482">
        <f>IF(Table1[[#This Row],[SpreadActual]]&lt;Table1[[#This Row],[SpreadFavorite]],1,0)</f>
        <v>1</v>
      </c>
      <c r="P11482">
        <v>44</v>
      </c>
      <c r="Q11482" t="s">
        <v>76</v>
      </c>
      <c r="R11482" t="b">
        <v>0</v>
      </c>
      <c r="S11482">
        <v>57</v>
      </c>
      <c r="T11482">
        <v>15</v>
      </c>
    </row>
    <row r="11483" spans="1:22" x14ac:dyDescent="0.2">
      <c r="A11483" s="1">
        <v>42323</v>
      </c>
      <c r="B11483">
        <v>2015</v>
      </c>
      <c r="C11483">
        <f>_xlfn.MAXIFS(Table1[ScheduleWeekWritten],Table1[ScheduleSeason],Table1[[#This Row],[ScheduleSeason]])</f>
        <v>17</v>
      </c>
      <c r="D11483">
        <v>10</v>
      </c>
      <c r="E11483" cm="1">
        <f t="array" ref="E11483">_xlfn.XLOOKUP(Table1[[#This Row],[ScheduleWeekWritten]],Table3[Game],100+Table3[Increase],Table1[[#This Row],[ScheduleWeekWritten]])</f>
        <v>10</v>
      </c>
      <c r="F11483" t="b">
        <v>0</v>
      </c>
      <c r="G11483" t="s">
        <v>58</v>
      </c>
      <c r="H11483">
        <v>19</v>
      </c>
      <c r="I11483">
        <v>20</v>
      </c>
      <c r="J11483" t="s">
        <v>19</v>
      </c>
      <c r="K11483" t="s">
        <v>77</v>
      </c>
      <c r="L11483" t="str">
        <f>_xlfn.XLOOKUP(Table1[[#This Row],[TeamFavoriteID]],Table2[team_id],Table2[team_name],_xlfn.XLOOKUP(Table1[[#This Row],[TeamFavoriteID]],Table2[team_id_pfr],Table2[team_name],"Even"))</f>
        <v>Philadelphia Eagles</v>
      </c>
      <c r="M11483">
        <v>-6</v>
      </c>
      <c r="N11483">
        <f>IF(Table1[[#This Row],[TeamFavorite]]=Table1[[#This Row],[TeamHome]],Table1[[#This Row],[ScoreAway]]-Table1[[#This Row],[ScoreHome]],Table1[[#This Row],[ScoreHome]]-Table1[[#This Row],[ScoreAway]])</f>
        <v>1</v>
      </c>
      <c r="O11483">
        <f>IF(Table1[[#This Row],[SpreadActual]]&lt;Table1[[#This Row],[SpreadFavorite]],1,0)</f>
        <v>0</v>
      </c>
      <c r="P11483">
        <v>49.5</v>
      </c>
      <c r="Q11483" t="s">
        <v>183</v>
      </c>
      <c r="R11483" t="b">
        <v>0</v>
      </c>
      <c r="S11483">
        <v>59</v>
      </c>
      <c r="T11483">
        <v>9</v>
      </c>
    </row>
    <row r="11484" spans="1:22" x14ac:dyDescent="0.2">
      <c r="A11484" s="1">
        <v>42323</v>
      </c>
      <c r="B11484">
        <v>2015</v>
      </c>
      <c r="C11484">
        <f>_xlfn.MAXIFS(Table1[ScheduleWeekWritten],Table1[ScheduleSeason],Table1[[#This Row],[ScheduleSeason]])</f>
        <v>17</v>
      </c>
      <c r="D11484">
        <v>10</v>
      </c>
      <c r="E11484" cm="1">
        <f t="array" ref="E11484">_xlfn.XLOOKUP(Table1[[#This Row],[ScheduleWeekWritten]],Table3[Game],100+Table3[Increase],Table1[[#This Row],[ScheduleWeekWritten]])</f>
        <v>10</v>
      </c>
      <c r="F11484" t="b">
        <v>0</v>
      </c>
      <c r="G11484" t="s">
        <v>49</v>
      </c>
      <c r="H11484">
        <v>30</v>
      </c>
      <c r="I11484">
        <v>9</v>
      </c>
      <c r="J11484" t="s">
        <v>62</v>
      </c>
      <c r="K11484" t="s">
        <v>51</v>
      </c>
      <c r="L11484" t="str">
        <f>_xlfn.XLOOKUP(Table1[[#This Row],[TeamFavoriteID]],Table2[team_id],Table2[team_name],_xlfn.XLOOKUP(Table1[[#This Row],[TeamFavoriteID]],Table2[team_id_pfr],Table2[team_name],"Even"))</f>
        <v>Pittsburgh Steelers</v>
      </c>
      <c r="M11484">
        <v>-7</v>
      </c>
      <c r="N11484">
        <f>IF(Table1[[#This Row],[TeamFavorite]]=Table1[[#This Row],[TeamHome]],Table1[[#This Row],[ScoreAway]]-Table1[[#This Row],[ScoreHome]],Table1[[#This Row],[ScoreHome]]-Table1[[#This Row],[ScoreAway]])</f>
        <v>-21</v>
      </c>
      <c r="O11484">
        <f>IF(Table1[[#This Row],[SpreadActual]]&lt;Table1[[#This Row],[SpreadFavorite]],1,0)</f>
        <v>1</v>
      </c>
      <c r="P11484">
        <v>43</v>
      </c>
      <c r="Q11484" t="s">
        <v>175</v>
      </c>
      <c r="R11484" t="b">
        <v>0</v>
      </c>
      <c r="S11484">
        <v>60</v>
      </c>
      <c r="T11484">
        <v>6</v>
      </c>
    </row>
    <row r="11485" spans="1:22" x14ac:dyDescent="0.2">
      <c r="A11485" s="1">
        <v>42323</v>
      </c>
      <c r="B11485">
        <v>2015</v>
      </c>
      <c r="C11485">
        <f>_xlfn.MAXIFS(Table1[ScheduleWeekWritten],Table1[ScheduleSeason],Table1[[#This Row],[ScheduleSeason]])</f>
        <v>17</v>
      </c>
      <c r="D11485">
        <v>10</v>
      </c>
      <c r="E11485" cm="1">
        <f t="array" ref="E11485">_xlfn.XLOOKUP(Table1[[#This Row],[ScheduleWeekWritten]],Table3[Game],100+Table3[Increase],Table1[[#This Row],[ScheduleWeekWritten]])</f>
        <v>10</v>
      </c>
      <c r="F11485" t="b">
        <v>0</v>
      </c>
      <c r="G11485" t="s">
        <v>128</v>
      </c>
      <c r="H11485">
        <v>32</v>
      </c>
      <c r="I11485">
        <v>39</v>
      </c>
      <c r="J11485" t="s">
        <v>149</v>
      </c>
      <c r="K11485" t="s">
        <v>132</v>
      </c>
      <c r="L11485" t="str">
        <f>_xlfn.XLOOKUP(Table1[[#This Row],[TeamFavoriteID]],Table2[team_id],Table2[team_name],_xlfn.XLOOKUP(Table1[[#This Row],[TeamFavoriteID]],Table2[team_id_pfr],Table2[team_name],"Even"))</f>
        <v>Seattle Seahawks</v>
      </c>
      <c r="M11485">
        <v>-3</v>
      </c>
      <c r="N11485">
        <f>IF(Table1[[#This Row],[TeamFavorite]]=Table1[[#This Row],[TeamHome]],Table1[[#This Row],[ScoreAway]]-Table1[[#This Row],[ScoreHome]],Table1[[#This Row],[ScoreHome]]-Table1[[#This Row],[ScoreAway]])</f>
        <v>7</v>
      </c>
      <c r="O11485">
        <f>IF(Table1[[#This Row],[SpreadActual]]&lt;Table1[[#This Row],[SpreadFavorite]],1,0)</f>
        <v>0</v>
      </c>
      <c r="P11485">
        <v>43.5</v>
      </c>
      <c r="Q11485" t="s">
        <v>180</v>
      </c>
      <c r="R11485" t="b">
        <v>0</v>
      </c>
      <c r="S11485">
        <v>42</v>
      </c>
      <c r="T11485">
        <v>1</v>
      </c>
    </row>
    <row r="11486" spans="1:22" x14ac:dyDescent="0.2">
      <c r="A11486" s="1">
        <v>42323</v>
      </c>
      <c r="B11486">
        <v>2015</v>
      </c>
      <c r="C11486">
        <f>_xlfn.MAXIFS(Table1[ScheduleWeekWritten],Table1[ScheduleSeason],Table1[[#This Row],[ScheduleSeason]])</f>
        <v>17</v>
      </c>
      <c r="D11486">
        <v>10</v>
      </c>
      <c r="E11486" cm="1">
        <f t="array" ref="E11486">_xlfn.XLOOKUP(Table1[[#This Row],[ScheduleWeekWritten]],Table3[Game],100+Table3[Increase],Table1[[#This Row],[ScheduleWeekWritten]])</f>
        <v>10</v>
      </c>
      <c r="F11486" t="b">
        <v>0</v>
      </c>
      <c r="G11486" t="s">
        <v>153</v>
      </c>
      <c r="H11486">
        <v>13</v>
      </c>
      <c r="I11486">
        <v>37</v>
      </c>
      <c r="J11486" t="s">
        <v>46</v>
      </c>
      <c r="K11486" t="s">
        <v>40</v>
      </c>
      <c r="L11486" t="str">
        <f>_xlfn.XLOOKUP(Table1[[#This Row],[TeamFavoriteID]],Table2[team_id],Table2[team_name],_xlfn.XLOOKUP(Table1[[#This Row],[TeamFavoriteID]],Table2[team_id_pfr],Table2[team_name],"Even"))</f>
        <v>Los Angeles Rams</v>
      </c>
      <c r="M11486">
        <v>-7</v>
      </c>
      <c r="N11486">
        <f>IF(Table1[[#This Row],[TeamFavorite]]=Table1[[#This Row],[TeamHome]],Table1[[#This Row],[ScoreAway]]-Table1[[#This Row],[ScoreHome]],Table1[[#This Row],[ScoreHome]]-Table1[[#This Row],[ScoreAway]])</f>
        <v>-24</v>
      </c>
      <c r="O11486">
        <f>IF(Table1[[#This Row],[SpreadActual]]&lt;Table1[[#This Row],[SpreadFavorite]],1,0)</f>
        <v>1</v>
      </c>
      <c r="P11486">
        <v>42.5</v>
      </c>
      <c r="Q11486" t="s">
        <v>157</v>
      </c>
      <c r="R11486" t="b">
        <v>0</v>
      </c>
      <c r="S11486">
        <v>72</v>
      </c>
      <c r="T11486">
        <v>0</v>
      </c>
      <c r="V11486" t="s">
        <v>103</v>
      </c>
    </row>
    <row r="11487" spans="1:22" x14ac:dyDescent="0.2">
      <c r="A11487" s="1">
        <v>42323</v>
      </c>
      <c r="B11487">
        <v>2015</v>
      </c>
      <c r="C11487">
        <f>_xlfn.MAXIFS(Table1[ScheduleWeekWritten],Table1[ScheduleSeason],Table1[[#This Row],[ScheduleSeason]])</f>
        <v>17</v>
      </c>
      <c r="D11487">
        <v>10</v>
      </c>
      <c r="E11487" cm="1">
        <f t="array" ref="E11487">_xlfn.XLOOKUP(Table1[[#This Row],[ScheduleWeekWritten]],Table3[Game],100+Table3[Increase],Table1[[#This Row],[ScheduleWeekWritten]])</f>
        <v>10</v>
      </c>
      <c r="F11487" t="b">
        <v>0</v>
      </c>
      <c r="G11487" t="s">
        <v>127</v>
      </c>
      <c r="H11487">
        <v>10</v>
      </c>
      <c r="I11487">
        <v>6</v>
      </c>
      <c r="J11487" t="s">
        <v>67</v>
      </c>
      <c r="K11487" t="s">
        <v>68</v>
      </c>
      <c r="L11487" t="str">
        <f>_xlfn.XLOOKUP(Table1[[#This Row],[TeamFavoriteID]],Table2[team_id],Table2[team_name],_xlfn.XLOOKUP(Table1[[#This Row],[TeamFavoriteID]],Table2[team_id_pfr],Table2[team_name],"Even"))</f>
        <v>Dallas Cowboys</v>
      </c>
      <c r="M11487">
        <v>-1</v>
      </c>
      <c r="N11487">
        <f>IF(Table1[[#This Row],[TeamFavorite]]=Table1[[#This Row],[TeamHome]],Table1[[#This Row],[ScoreAway]]-Table1[[#This Row],[ScoreHome]],Table1[[#This Row],[ScoreHome]]-Table1[[#This Row],[ScoreAway]])</f>
        <v>4</v>
      </c>
      <c r="O11487">
        <f>IF(Table1[[#This Row],[SpreadActual]]&lt;Table1[[#This Row],[SpreadFavorite]],1,0)</f>
        <v>0</v>
      </c>
      <c r="P11487">
        <v>43.5</v>
      </c>
      <c r="Q11487" t="s">
        <v>168</v>
      </c>
      <c r="R11487" t="b">
        <v>0</v>
      </c>
      <c r="S11487">
        <v>77</v>
      </c>
      <c r="T11487">
        <v>9</v>
      </c>
    </row>
    <row r="11488" spans="1:22" x14ac:dyDescent="0.2">
      <c r="A11488" s="1">
        <v>42323</v>
      </c>
      <c r="B11488">
        <v>2015</v>
      </c>
      <c r="C11488">
        <f>_xlfn.MAXIFS(Table1[ScheduleWeekWritten],Table1[ScheduleSeason],Table1[[#This Row],[ScheduleSeason]])</f>
        <v>17</v>
      </c>
      <c r="D11488">
        <v>10</v>
      </c>
      <c r="E11488" cm="1">
        <f t="array" ref="E11488">_xlfn.XLOOKUP(Table1[[#This Row],[ScheduleWeekWritten]],Table3[Game],100+Table3[Increase],Table1[[#This Row],[ScheduleWeekWritten]])</f>
        <v>10</v>
      </c>
      <c r="F11488" t="b">
        <v>0</v>
      </c>
      <c r="G11488" t="s">
        <v>171</v>
      </c>
      <c r="H11488">
        <v>10</v>
      </c>
      <c r="I11488">
        <v>27</v>
      </c>
      <c r="J11488" t="s">
        <v>152</v>
      </c>
      <c r="K11488" t="s">
        <v>162</v>
      </c>
      <c r="L11488" t="str">
        <f>_xlfn.XLOOKUP(Table1[[#This Row],[TeamFavoriteID]],Table2[team_id],Table2[team_name],_xlfn.XLOOKUP(Table1[[#This Row],[TeamFavoriteID]],Table2[team_id_pfr],Table2[team_name],"Even"))</f>
        <v>Carolina Panthers</v>
      </c>
      <c r="M11488">
        <v>-3.5</v>
      </c>
      <c r="N11488">
        <f>IF(Table1[[#This Row],[TeamFavorite]]=Table1[[#This Row],[TeamHome]],Table1[[#This Row],[ScoreAway]]-Table1[[#This Row],[ScoreHome]],Table1[[#This Row],[ScoreHome]]-Table1[[#This Row],[ScoreAway]])</f>
        <v>-17</v>
      </c>
      <c r="O11488">
        <f>IF(Table1[[#This Row],[SpreadActual]]&lt;Table1[[#This Row],[SpreadFavorite]],1,0)</f>
        <v>1</v>
      </c>
      <c r="P11488">
        <v>43</v>
      </c>
      <c r="Q11488" t="s">
        <v>172</v>
      </c>
      <c r="R11488" t="b">
        <v>0</v>
      </c>
      <c r="S11488">
        <v>60</v>
      </c>
      <c r="T11488">
        <v>3</v>
      </c>
    </row>
    <row r="11489" spans="1:22" x14ac:dyDescent="0.2">
      <c r="A11489" s="1">
        <v>42323</v>
      </c>
      <c r="B11489">
        <v>2015</v>
      </c>
      <c r="C11489">
        <f>_xlfn.MAXIFS(Table1[ScheduleWeekWritten],Table1[ScheduleSeason],Table1[[#This Row],[ScheduleSeason]])</f>
        <v>17</v>
      </c>
      <c r="D11489">
        <v>10</v>
      </c>
      <c r="E11489" cm="1">
        <f t="array" ref="E11489">_xlfn.XLOOKUP(Table1[[#This Row],[ScheduleWeekWritten]],Table3[Game],100+Table3[Increase],Table1[[#This Row],[ScheduleWeekWritten]])</f>
        <v>10</v>
      </c>
      <c r="F11489" t="b">
        <v>0</v>
      </c>
      <c r="G11489" t="s">
        <v>61</v>
      </c>
      <c r="H11489">
        <v>47</v>
      </c>
      <c r="I11489">
        <v>14</v>
      </c>
      <c r="J11489" t="s">
        <v>95</v>
      </c>
      <c r="K11489" t="s">
        <v>98</v>
      </c>
      <c r="L11489" t="str">
        <f>_xlfn.XLOOKUP(Table1[[#This Row],[TeamFavoriteID]],Table2[team_id],Table2[team_name],_xlfn.XLOOKUP(Table1[[#This Row],[TeamFavoriteID]],Table2[team_id_pfr],Table2[team_name],"Even"))</f>
        <v>New Orleans Saints</v>
      </c>
      <c r="M11489">
        <v>-1</v>
      </c>
      <c r="N11489">
        <f>IF(Table1[[#This Row],[TeamFavorite]]=Table1[[#This Row],[TeamHome]],Table1[[#This Row],[ScoreAway]]-Table1[[#This Row],[ScoreHome]],Table1[[#This Row],[ScoreHome]]-Table1[[#This Row],[ScoreAway]])</f>
        <v>33</v>
      </c>
      <c r="O11489">
        <f>IF(Table1[[#This Row],[SpreadActual]]&lt;Table1[[#This Row],[SpreadFavorite]],1,0)</f>
        <v>0</v>
      </c>
      <c r="P11489">
        <v>52</v>
      </c>
      <c r="Q11489" t="s">
        <v>165</v>
      </c>
      <c r="R11489" t="b">
        <v>0</v>
      </c>
      <c r="S11489">
        <v>62</v>
      </c>
      <c r="T11489">
        <v>7</v>
      </c>
    </row>
    <row r="11490" spans="1:22" x14ac:dyDescent="0.2">
      <c r="A11490" s="1">
        <v>42324</v>
      </c>
      <c r="B11490">
        <v>2015</v>
      </c>
      <c r="C11490">
        <f>_xlfn.MAXIFS(Table1[ScheduleWeekWritten],Table1[ScheduleSeason],Table1[[#This Row],[ScheduleSeason]])</f>
        <v>17</v>
      </c>
      <c r="D11490">
        <v>10</v>
      </c>
      <c r="E11490" cm="1">
        <f t="array" ref="E11490">_xlfn.XLOOKUP(Table1[[#This Row],[ScheduleWeekWritten]],Table3[Game],100+Table3[Increase],Table1[[#This Row],[ScheduleWeekWritten]])</f>
        <v>10</v>
      </c>
      <c r="F11490" t="b">
        <v>0</v>
      </c>
      <c r="G11490" t="s">
        <v>101</v>
      </c>
      <c r="H11490">
        <v>6</v>
      </c>
      <c r="I11490">
        <v>10</v>
      </c>
      <c r="J11490" t="s">
        <v>177</v>
      </c>
      <c r="K11490" t="s">
        <v>104</v>
      </c>
      <c r="L11490" t="str">
        <f>_xlfn.XLOOKUP(Table1[[#This Row],[TeamFavoriteID]],Table2[team_id],Table2[team_name],_xlfn.XLOOKUP(Table1[[#This Row],[TeamFavoriteID]],Table2[team_id_pfr],Table2[team_name],"Even"))</f>
        <v>Cincinnati Bengals</v>
      </c>
      <c r="M11490">
        <v>-10</v>
      </c>
      <c r="N11490">
        <f>IF(Table1[[#This Row],[TeamFavorite]]=Table1[[#This Row],[TeamHome]],Table1[[#This Row],[ScoreAway]]-Table1[[#This Row],[ScoreHome]],Table1[[#This Row],[ScoreHome]]-Table1[[#This Row],[ScoreAway]])</f>
        <v>4</v>
      </c>
      <c r="O11490">
        <f>IF(Table1[[#This Row],[SpreadActual]]&lt;Table1[[#This Row],[SpreadFavorite]],1,0)</f>
        <v>0</v>
      </c>
      <c r="P11490">
        <v>46.5</v>
      </c>
      <c r="Q11490" t="s">
        <v>173</v>
      </c>
      <c r="R11490" t="b">
        <v>0</v>
      </c>
      <c r="S11490">
        <v>49</v>
      </c>
      <c r="T11490">
        <v>2</v>
      </c>
    </row>
    <row r="11491" spans="1:22" x14ac:dyDescent="0.2">
      <c r="A11491" s="1">
        <v>42327</v>
      </c>
      <c r="B11491">
        <v>2015</v>
      </c>
      <c r="C11491">
        <f>_xlfn.MAXIFS(Table1[ScheduleWeekWritten],Table1[ScheduleSeason],Table1[[#This Row],[ScheduleSeason]])</f>
        <v>17</v>
      </c>
      <c r="D11491">
        <v>11</v>
      </c>
      <c r="E11491" cm="1">
        <f t="array" ref="E11491">_xlfn.XLOOKUP(Table1[[#This Row],[ScheduleWeekWritten]],Table3[Game],100+Table3[Increase],Table1[[#This Row],[ScheduleWeekWritten]])</f>
        <v>11</v>
      </c>
      <c r="F11491" t="b">
        <v>0</v>
      </c>
      <c r="G11491" t="s">
        <v>154</v>
      </c>
      <c r="H11491">
        <v>19</v>
      </c>
      <c r="I11491">
        <v>13</v>
      </c>
      <c r="J11491" t="s">
        <v>171</v>
      </c>
      <c r="K11491" t="s">
        <v>161</v>
      </c>
      <c r="L11491" t="str">
        <f>_xlfn.XLOOKUP(Table1[[#This Row],[TeamFavoriteID]],Table2[team_id],Table2[team_name],_xlfn.XLOOKUP(Table1[[#This Row],[TeamFavoriteID]],Table2[team_id_pfr],Table2[team_name],"Even"))</f>
        <v>Jacksonville Jaguars</v>
      </c>
      <c r="M11491">
        <v>-3</v>
      </c>
      <c r="N11491">
        <f>IF(Table1[[#This Row],[TeamFavorite]]=Table1[[#This Row],[TeamHome]],Table1[[#This Row],[ScoreAway]]-Table1[[#This Row],[ScoreHome]],Table1[[#This Row],[ScoreHome]]-Table1[[#This Row],[ScoreAway]])</f>
        <v>-6</v>
      </c>
      <c r="O11491">
        <f>IF(Table1[[#This Row],[SpreadActual]]&lt;Table1[[#This Row],[SpreadFavorite]],1,0)</f>
        <v>1</v>
      </c>
      <c r="P11491">
        <v>41.5</v>
      </c>
      <c r="Q11491" t="s">
        <v>155</v>
      </c>
      <c r="R11491" t="b">
        <v>0</v>
      </c>
      <c r="S11491">
        <v>71</v>
      </c>
      <c r="T11491">
        <v>2</v>
      </c>
    </row>
    <row r="11492" spans="1:22" x14ac:dyDescent="0.2">
      <c r="A11492" s="1">
        <v>42330</v>
      </c>
      <c r="B11492">
        <v>2015</v>
      </c>
      <c r="C11492">
        <f>_xlfn.MAXIFS(Table1[ScheduleWeekWritten],Table1[ScheduleSeason],Table1[[#This Row],[ScheduleSeason]])</f>
        <v>17</v>
      </c>
      <c r="D11492">
        <v>11</v>
      </c>
      <c r="E11492" cm="1">
        <f t="array" ref="E11492">_xlfn.XLOOKUP(Table1[[#This Row],[ScheduleWeekWritten]],Table3[Game],100+Table3[Increase],Table1[[#This Row],[ScheduleWeekWritten]])</f>
        <v>11</v>
      </c>
      <c r="F11492" t="b">
        <v>0</v>
      </c>
      <c r="G11492" t="s">
        <v>149</v>
      </c>
      <c r="H11492">
        <v>34</v>
      </c>
      <c r="I11492">
        <v>31</v>
      </c>
      <c r="J11492" t="s">
        <v>101</v>
      </c>
      <c r="K11492" t="s">
        <v>59</v>
      </c>
      <c r="L11492" t="str">
        <f>_xlfn.XLOOKUP(Table1[[#This Row],[TeamFavoriteID]],Table2[team_id],Table2[team_name],_xlfn.XLOOKUP(Table1[[#This Row],[TeamFavoriteID]],Table2[team_id_pfr],Table2[team_name],"Even"))</f>
        <v>Arizona Cardinals</v>
      </c>
      <c r="M11492">
        <v>-4</v>
      </c>
      <c r="N11492">
        <f>IF(Table1[[#This Row],[TeamFavorite]]=Table1[[#This Row],[TeamHome]],Table1[[#This Row],[ScoreAway]]-Table1[[#This Row],[ScoreHome]],Table1[[#This Row],[ScoreHome]]-Table1[[#This Row],[ScoreAway]])</f>
        <v>-3</v>
      </c>
      <c r="O11492">
        <f>IF(Table1[[#This Row],[SpreadActual]]&lt;Table1[[#This Row],[SpreadFavorite]],1,0)</f>
        <v>0</v>
      </c>
      <c r="P11492">
        <v>48</v>
      </c>
      <c r="Q11492" t="s">
        <v>150</v>
      </c>
      <c r="R11492" t="b">
        <v>0</v>
      </c>
      <c r="S11492">
        <v>72</v>
      </c>
      <c r="T11492">
        <v>0</v>
      </c>
      <c r="V11492" t="s">
        <v>103</v>
      </c>
    </row>
    <row r="11493" spans="1:22" x14ac:dyDescent="0.2">
      <c r="A11493" s="1">
        <v>42330</v>
      </c>
      <c r="B11493">
        <v>2015</v>
      </c>
      <c r="C11493">
        <f>_xlfn.MAXIFS(Table1[ScheduleWeekWritten],Table1[ScheduleSeason],Table1[[#This Row],[ScheduleSeason]])</f>
        <v>17</v>
      </c>
      <c r="D11493">
        <v>11</v>
      </c>
      <c r="E11493" cm="1">
        <f t="array" ref="E11493">_xlfn.XLOOKUP(Table1[[#This Row],[ScheduleWeekWritten]],Table3[Game],100+Table3[Increase],Table1[[#This Row],[ScheduleWeekWritten]])</f>
        <v>11</v>
      </c>
      <c r="F11493" t="b">
        <v>0</v>
      </c>
      <c r="G11493" t="s">
        <v>38</v>
      </c>
      <c r="H11493">
        <v>21</v>
      </c>
      <c r="I11493">
        <v>24</v>
      </c>
      <c r="J11493" t="s">
        <v>140</v>
      </c>
      <c r="K11493" t="s">
        <v>109</v>
      </c>
      <c r="L11493" t="str">
        <f>_xlfn.XLOOKUP(Table1[[#This Row],[TeamFavoriteID]],Table2[team_id],Table2[team_name],_xlfn.XLOOKUP(Table1[[#This Row],[TeamFavoriteID]],Table2[team_id_pfr],Table2[team_name],"Even"))</f>
        <v>Atlanta Falcons</v>
      </c>
      <c r="M11493">
        <v>-3.5</v>
      </c>
      <c r="N11493">
        <f>IF(Table1[[#This Row],[TeamFavorite]]=Table1[[#This Row],[TeamHome]],Table1[[#This Row],[ScoreAway]]-Table1[[#This Row],[ScoreHome]],Table1[[#This Row],[ScoreHome]]-Table1[[#This Row],[ScoreAway]])</f>
        <v>3</v>
      </c>
      <c r="O11493">
        <f>IF(Table1[[#This Row],[SpreadActual]]&lt;Table1[[#This Row],[SpreadFavorite]],1,0)</f>
        <v>0</v>
      </c>
      <c r="P11493">
        <v>47.5</v>
      </c>
      <c r="Q11493" t="s">
        <v>148</v>
      </c>
      <c r="R11493" t="b">
        <v>0</v>
      </c>
      <c r="S11493">
        <v>72</v>
      </c>
      <c r="T11493">
        <v>0</v>
      </c>
      <c r="V11493" t="s">
        <v>103</v>
      </c>
    </row>
    <row r="11494" spans="1:22" x14ac:dyDescent="0.2">
      <c r="A11494" s="1">
        <v>42330</v>
      </c>
      <c r="B11494">
        <v>2015</v>
      </c>
      <c r="C11494">
        <f>_xlfn.MAXIFS(Table1[ScheduleWeekWritten],Table1[ScheduleSeason],Table1[[#This Row],[ScheduleSeason]])</f>
        <v>17</v>
      </c>
      <c r="D11494">
        <v>11</v>
      </c>
      <c r="E11494" cm="1">
        <f t="array" ref="E11494">_xlfn.XLOOKUP(Table1[[#This Row],[ScheduleWeekWritten]],Table3[Game],100+Table3[Increase],Table1[[#This Row],[ScheduleWeekWritten]])</f>
        <v>11</v>
      </c>
      <c r="F11494" t="b">
        <v>0</v>
      </c>
      <c r="G11494" t="s">
        <v>158</v>
      </c>
      <c r="H11494">
        <v>16</v>
      </c>
      <c r="I11494">
        <v>13</v>
      </c>
      <c r="J11494" t="s">
        <v>153</v>
      </c>
      <c r="K11494" t="s">
        <v>159</v>
      </c>
      <c r="L11494" t="str">
        <f>_xlfn.XLOOKUP(Table1[[#This Row],[TeamFavoriteID]],Table2[team_id],Table2[team_name],_xlfn.XLOOKUP(Table1[[#This Row],[TeamFavoriteID]],Table2[team_id_pfr],Table2[team_name],"Even"))</f>
        <v>Baltimore Ravens</v>
      </c>
      <c r="M11494">
        <v>-3</v>
      </c>
      <c r="N11494">
        <f>IF(Table1[[#This Row],[TeamFavorite]]=Table1[[#This Row],[TeamHome]],Table1[[#This Row],[ScoreAway]]-Table1[[#This Row],[ScoreHome]],Table1[[#This Row],[ScoreHome]]-Table1[[#This Row],[ScoreAway]])</f>
        <v>-3</v>
      </c>
      <c r="O11494">
        <f>IF(Table1[[#This Row],[SpreadActual]]&lt;Table1[[#This Row],[SpreadFavorite]],1,0)</f>
        <v>0</v>
      </c>
      <c r="P11494">
        <v>41.5</v>
      </c>
      <c r="Q11494" t="s">
        <v>166</v>
      </c>
      <c r="R11494" t="b">
        <v>0</v>
      </c>
      <c r="S11494">
        <v>47</v>
      </c>
      <c r="T11494">
        <v>10</v>
      </c>
    </row>
    <row r="11495" spans="1:22" x14ac:dyDescent="0.2">
      <c r="A11495" s="1">
        <v>42330</v>
      </c>
      <c r="B11495">
        <v>2015</v>
      </c>
      <c r="C11495">
        <f>_xlfn.MAXIFS(Table1[ScheduleWeekWritten],Table1[ScheduleSeason],Table1[[#This Row],[ScheduleSeason]])</f>
        <v>17</v>
      </c>
      <c r="D11495">
        <v>11</v>
      </c>
      <c r="E11495" cm="1">
        <f t="array" ref="E11495">_xlfn.XLOOKUP(Table1[[#This Row],[ScheduleWeekWritten]],Table3[Game],100+Table3[Increase],Table1[[#This Row],[ScheduleWeekWritten]])</f>
        <v>11</v>
      </c>
      <c r="F11495" t="b">
        <v>0</v>
      </c>
      <c r="G11495" t="s">
        <v>152</v>
      </c>
      <c r="H11495">
        <v>44</v>
      </c>
      <c r="I11495">
        <v>16</v>
      </c>
      <c r="J11495" t="s">
        <v>61</v>
      </c>
      <c r="K11495" t="s">
        <v>162</v>
      </c>
      <c r="L11495" t="str">
        <f>_xlfn.XLOOKUP(Table1[[#This Row],[TeamFavoriteID]],Table2[team_id],Table2[team_name],_xlfn.XLOOKUP(Table1[[#This Row],[TeamFavoriteID]],Table2[team_id_pfr],Table2[team_name],"Even"))</f>
        <v>Carolina Panthers</v>
      </c>
      <c r="M11495">
        <v>-7</v>
      </c>
      <c r="N11495">
        <f>IF(Table1[[#This Row],[TeamFavorite]]=Table1[[#This Row],[TeamHome]],Table1[[#This Row],[ScoreAway]]-Table1[[#This Row],[ScoreHome]],Table1[[#This Row],[ScoreHome]]-Table1[[#This Row],[ScoreAway]])</f>
        <v>-28</v>
      </c>
      <c r="O11495">
        <f>IF(Table1[[#This Row],[SpreadActual]]&lt;Table1[[#This Row],[SpreadFavorite]],1,0)</f>
        <v>1</v>
      </c>
      <c r="P11495">
        <v>44.5</v>
      </c>
      <c r="Q11495" t="s">
        <v>160</v>
      </c>
      <c r="R11495" t="b">
        <v>0</v>
      </c>
      <c r="S11495">
        <v>52</v>
      </c>
      <c r="T11495">
        <v>8</v>
      </c>
    </row>
    <row r="11496" spans="1:22" x14ac:dyDescent="0.2">
      <c r="A11496" s="1">
        <v>42330</v>
      </c>
      <c r="B11496">
        <v>2015</v>
      </c>
      <c r="C11496">
        <f>_xlfn.MAXIFS(Table1[ScheduleWeekWritten],Table1[ScheduleSeason],Table1[[#This Row],[ScheduleSeason]])</f>
        <v>17</v>
      </c>
      <c r="D11496">
        <v>11</v>
      </c>
      <c r="E11496" cm="1">
        <f t="array" ref="E11496">_xlfn.XLOOKUP(Table1[[#This Row],[ScheduleWeekWritten]],Table3[Game],100+Table3[Increase],Table1[[#This Row],[ScheduleWeekWritten]])</f>
        <v>11</v>
      </c>
      <c r="F11496" t="b">
        <v>0</v>
      </c>
      <c r="G11496" t="s">
        <v>46</v>
      </c>
      <c r="H11496">
        <v>15</v>
      </c>
      <c r="I11496">
        <v>17</v>
      </c>
      <c r="J11496" t="s">
        <v>24</v>
      </c>
      <c r="K11496" t="s">
        <v>88</v>
      </c>
      <c r="L11496" t="str">
        <f>_xlfn.XLOOKUP(Table1[[#This Row],[TeamFavoriteID]],Table2[team_id],Table2[team_name],_xlfn.XLOOKUP(Table1[[#This Row],[TeamFavoriteID]],Table2[team_id_pfr],Table2[team_name],"Even"))</f>
        <v>Denver Broncos</v>
      </c>
      <c r="M11496">
        <v>-2</v>
      </c>
      <c r="N11496">
        <f>IF(Table1[[#This Row],[TeamFavorite]]=Table1[[#This Row],[TeamHome]],Table1[[#This Row],[ScoreAway]]-Table1[[#This Row],[ScoreHome]],Table1[[#This Row],[ScoreHome]]-Table1[[#This Row],[ScoreAway]])</f>
        <v>-2</v>
      </c>
      <c r="O11496">
        <f>IF(Table1[[#This Row],[SpreadActual]]&lt;Table1[[#This Row],[SpreadFavorite]],1,0)</f>
        <v>0</v>
      </c>
      <c r="P11496">
        <v>41.5</v>
      </c>
      <c r="Q11496" t="s">
        <v>114</v>
      </c>
      <c r="R11496" t="b">
        <v>0</v>
      </c>
      <c r="S11496">
        <v>29</v>
      </c>
      <c r="T11496">
        <v>6</v>
      </c>
    </row>
    <row r="11497" spans="1:22" x14ac:dyDescent="0.2">
      <c r="A11497" s="1">
        <v>42330</v>
      </c>
      <c r="B11497">
        <v>2015</v>
      </c>
      <c r="C11497">
        <f>_xlfn.MAXIFS(Table1[ScheduleWeekWritten],Table1[ScheduleSeason],Table1[[#This Row],[ScheduleSeason]])</f>
        <v>17</v>
      </c>
      <c r="D11497">
        <v>11</v>
      </c>
      <c r="E11497" cm="1">
        <f t="array" ref="E11497">_xlfn.XLOOKUP(Table1[[#This Row],[ScheduleWeekWritten]],Table3[Game],100+Table3[Increase],Table1[[#This Row],[ScheduleWeekWritten]])</f>
        <v>11</v>
      </c>
      <c r="F11497" t="b">
        <v>0</v>
      </c>
      <c r="G11497" t="s">
        <v>45</v>
      </c>
      <c r="H11497">
        <v>18</v>
      </c>
      <c r="I11497">
        <v>13</v>
      </c>
      <c r="J11497" t="s">
        <v>20</v>
      </c>
      <c r="K11497" t="s">
        <v>21</v>
      </c>
      <c r="L11497" t="str">
        <f>_xlfn.XLOOKUP(Table1[[#This Row],[TeamFavoriteID]],Table2[team_id],Table2[team_name],_xlfn.XLOOKUP(Table1[[#This Row],[TeamFavoriteID]],Table2[team_id_pfr],Table2[team_name],"Even"))</f>
        <v>Las Vegas Raiders</v>
      </c>
      <c r="M11497">
        <v>-1.5</v>
      </c>
      <c r="N11497">
        <f>IF(Table1[[#This Row],[TeamFavorite]]=Table1[[#This Row],[TeamHome]],Table1[[#This Row],[ScoreAway]]-Table1[[#This Row],[ScoreHome]],Table1[[#This Row],[ScoreHome]]-Table1[[#This Row],[ScoreAway]])</f>
        <v>5</v>
      </c>
      <c r="O11497">
        <f>IF(Table1[[#This Row],[SpreadActual]]&lt;Table1[[#This Row],[SpreadFavorite]],1,0)</f>
        <v>0</v>
      </c>
      <c r="P11497">
        <v>50</v>
      </c>
      <c r="Q11497" t="s">
        <v>181</v>
      </c>
      <c r="R11497" t="b">
        <v>0</v>
      </c>
      <c r="S11497">
        <v>72</v>
      </c>
      <c r="T11497">
        <v>0</v>
      </c>
      <c r="V11497" t="s">
        <v>103</v>
      </c>
    </row>
    <row r="11498" spans="1:22" x14ac:dyDescent="0.2">
      <c r="A11498" s="1">
        <v>42330</v>
      </c>
      <c r="B11498">
        <v>2015</v>
      </c>
      <c r="C11498">
        <f>_xlfn.MAXIFS(Table1[ScheduleWeekWritten],Table1[ScheduleSeason],Table1[[#This Row],[ScheduleSeason]])</f>
        <v>17</v>
      </c>
      <c r="D11498">
        <v>11</v>
      </c>
      <c r="E11498" cm="1">
        <f t="array" ref="E11498">_xlfn.XLOOKUP(Table1[[#This Row],[ScheduleWeekWritten]],Table3[Game],100+Table3[Increase],Table1[[#This Row],[ScheduleWeekWritten]])</f>
        <v>11</v>
      </c>
      <c r="F11498" t="b">
        <v>0</v>
      </c>
      <c r="G11498" t="s">
        <v>177</v>
      </c>
      <c r="H11498">
        <v>24</v>
      </c>
      <c r="I11498">
        <v>17</v>
      </c>
      <c r="J11498" t="s">
        <v>31</v>
      </c>
      <c r="K11498" t="s">
        <v>32</v>
      </c>
      <c r="L11498" t="str">
        <f>_xlfn.XLOOKUP(Table1[[#This Row],[TeamFavoriteID]],Table2[team_id],Table2[team_name],_xlfn.XLOOKUP(Table1[[#This Row],[TeamFavoriteID]],Table2[team_id_pfr],Table2[team_name],"Even"))</f>
        <v>New York Jets</v>
      </c>
      <c r="M11498">
        <v>-4</v>
      </c>
      <c r="N11498">
        <f>IF(Table1[[#This Row],[TeamFavorite]]=Table1[[#This Row],[TeamHome]],Table1[[#This Row],[ScoreAway]]-Table1[[#This Row],[ScoreHome]],Table1[[#This Row],[ScoreHome]]-Table1[[#This Row],[ScoreAway]])</f>
        <v>7</v>
      </c>
      <c r="O11498">
        <f>IF(Table1[[#This Row],[SpreadActual]]&lt;Table1[[#This Row],[SpreadFavorite]],1,0)</f>
        <v>0</v>
      </c>
      <c r="P11498">
        <v>40</v>
      </c>
      <c r="Q11498" t="s">
        <v>178</v>
      </c>
      <c r="R11498" t="b">
        <v>0</v>
      </c>
      <c r="S11498">
        <v>52</v>
      </c>
      <c r="T11498">
        <v>5</v>
      </c>
      <c r="V11498" t="s">
        <v>193</v>
      </c>
    </row>
    <row r="11499" spans="1:22" x14ac:dyDescent="0.2">
      <c r="A11499" s="1">
        <v>42330</v>
      </c>
      <c r="B11499">
        <v>2015</v>
      </c>
      <c r="C11499">
        <f>_xlfn.MAXIFS(Table1[ScheduleWeekWritten],Table1[ScheduleSeason],Table1[[#This Row],[ScheduleSeason]])</f>
        <v>17</v>
      </c>
      <c r="D11499">
        <v>11</v>
      </c>
      <c r="E11499" cm="1">
        <f t="array" ref="E11499">_xlfn.XLOOKUP(Table1[[#This Row],[ScheduleWeekWritten]],Table3[Game],100+Table3[Increase],Table1[[#This Row],[ScheduleWeekWritten]])</f>
        <v>11</v>
      </c>
      <c r="F11499" t="b">
        <v>0</v>
      </c>
      <c r="G11499" t="s">
        <v>19</v>
      </c>
      <c r="H11499">
        <v>14</v>
      </c>
      <c r="I11499">
        <v>24</v>
      </c>
      <c r="J11499" t="s">
        <v>67</v>
      </c>
      <c r="K11499" t="s">
        <v>68</v>
      </c>
      <c r="L11499" t="str">
        <f>_xlfn.XLOOKUP(Table1[[#This Row],[TeamFavoriteID]],Table2[team_id],Table2[team_name],_xlfn.XLOOKUP(Table1[[#This Row],[TeamFavoriteID]],Table2[team_id_pfr],Table2[team_name],"Even"))</f>
        <v>Dallas Cowboys</v>
      </c>
      <c r="M11499">
        <v>-2</v>
      </c>
      <c r="N11499">
        <f>IF(Table1[[#This Row],[TeamFavorite]]=Table1[[#This Row],[TeamHome]],Table1[[#This Row],[ScoreAway]]-Table1[[#This Row],[ScoreHome]],Table1[[#This Row],[ScoreHome]]-Table1[[#This Row],[ScoreAway]])</f>
        <v>-10</v>
      </c>
      <c r="O11499">
        <f>IF(Table1[[#This Row],[SpreadActual]]&lt;Table1[[#This Row],[SpreadFavorite]],1,0)</f>
        <v>1</v>
      </c>
      <c r="P11499">
        <v>45</v>
      </c>
      <c r="Q11499" t="s">
        <v>143</v>
      </c>
      <c r="R11499" t="b">
        <v>0</v>
      </c>
      <c r="S11499">
        <v>75</v>
      </c>
      <c r="T11499">
        <v>10</v>
      </c>
    </row>
    <row r="11500" spans="1:22" x14ac:dyDescent="0.2">
      <c r="A11500" s="1">
        <v>42330</v>
      </c>
      <c r="B11500">
        <v>2015</v>
      </c>
      <c r="C11500">
        <f>_xlfn.MAXIFS(Table1[ScheduleWeekWritten],Table1[ScheduleSeason],Table1[[#This Row],[ScheduleSeason]])</f>
        <v>17</v>
      </c>
      <c r="D11500">
        <v>11</v>
      </c>
      <c r="E11500" cm="1">
        <f t="array" ref="E11500">_xlfn.XLOOKUP(Table1[[#This Row],[ScheduleWeekWritten]],Table3[Game],100+Table3[Increase],Table1[[#This Row],[ScheduleWeekWritten]])</f>
        <v>11</v>
      </c>
      <c r="F11500" t="b">
        <v>0</v>
      </c>
      <c r="G11500" t="s">
        <v>54</v>
      </c>
      <c r="H11500">
        <v>13</v>
      </c>
      <c r="I11500">
        <v>30</v>
      </c>
      <c r="J11500" t="s">
        <v>33</v>
      </c>
      <c r="K11500" t="s">
        <v>89</v>
      </c>
      <c r="L11500" t="str">
        <f>_xlfn.XLOOKUP(Table1[[#This Row],[TeamFavoriteID]],Table2[team_id],Table2[team_name],_xlfn.XLOOKUP(Table1[[#This Row],[TeamFavoriteID]],Table2[team_id_pfr],Table2[team_name],"Even"))</f>
        <v>Even</v>
      </c>
      <c r="M11500">
        <v>0</v>
      </c>
      <c r="N11500">
        <f>IF(Table1[[#This Row],[TeamFavorite]]=Table1[[#This Row],[TeamHome]],Table1[[#This Row],[ScoreAway]]-Table1[[#This Row],[ScoreHome]],Table1[[#This Row],[ScoreHome]]-Table1[[#This Row],[ScoreAway]])</f>
        <v>-17</v>
      </c>
      <c r="O11500">
        <f>IF(Table1[[#This Row],[SpreadActual]]&lt;Table1[[#This Row],[SpreadFavorite]],1,0)</f>
        <v>1</v>
      </c>
      <c r="P11500">
        <v>45</v>
      </c>
      <c r="Q11500" t="s">
        <v>198</v>
      </c>
      <c r="R11500" t="b">
        <v>0</v>
      </c>
      <c r="S11500">
        <v>32</v>
      </c>
      <c r="T11500">
        <v>7</v>
      </c>
    </row>
    <row r="11501" spans="1:22" x14ac:dyDescent="0.2">
      <c r="A11501" s="1">
        <v>42330</v>
      </c>
      <c r="B11501">
        <v>2015</v>
      </c>
      <c r="C11501">
        <f>_xlfn.MAXIFS(Table1[ScheduleWeekWritten],Table1[ScheduleSeason],Table1[[#This Row],[ScheduleSeason]])</f>
        <v>17</v>
      </c>
      <c r="D11501">
        <v>11</v>
      </c>
      <c r="E11501" cm="1">
        <f t="array" ref="E11501">_xlfn.XLOOKUP(Table1[[#This Row],[ScheduleWeekWritten]],Table3[Game],100+Table3[Increase],Table1[[#This Row],[ScheduleWeekWritten]])</f>
        <v>11</v>
      </c>
      <c r="F11501" t="b">
        <v>0</v>
      </c>
      <c r="G11501" t="s">
        <v>58</v>
      </c>
      <c r="H11501">
        <v>17</v>
      </c>
      <c r="I11501">
        <v>45</v>
      </c>
      <c r="J11501" t="s">
        <v>127</v>
      </c>
      <c r="K11501" t="s">
        <v>77</v>
      </c>
      <c r="L11501" t="str">
        <f>_xlfn.XLOOKUP(Table1[[#This Row],[TeamFavoriteID]],Table2[team_id],Table2[team_name],_xlfn.XLOOKUP(Table1[[#This Row],[TeamFavoriteID]],Table2[team_id_pfr],Table2[team_name],"Even"))</f>
        <v>Philadelphia Eagles</v>
      </c>
      <c r="M11501">
        <v>-6.5</v>
      </c>
      <c r="N11501">
        <f>IF(Table1[[#This Row],[TeamFavorite]]=Table1[[#This Row],[TeamHome]],Table1[[#This Row],[ScoreAway]]-Table1[[#This Row],[ScoreHome]],Table1[[#This Row],[ScoreHome]]-Table1[[#This Row],[ScoreAway]])</f>
        <v>28</v>
      </c>
      <c r="O11501">
        <f>IF(Table1[[#This Row],[SpreadActual]]&lt;Table1[[#This Row],[SpreadFavorite]],1,0)</f>
        <v>0</v>
      </c>
      <c r="P11501">
        <v>45.5</v>
      </c>
      <c r="Q11501" t="s">
        <v>183</v>
      </c>
      <c r="R11501" t="b">
        <v>0</v>
      </c>
      <c r="S11501">
        <v>48</v>
      </c>
      <c r="T11501">
        <v>10</v>
      </c>
    </row>
    <row r="11502" spans="1:22" x14ac:dyDescent="0.2">
      <c r="A11502" s="1">
        <v>42330</v>
      </c>
      <c r="B11502">
        <v>2015</v>
      </c>
      <c r="C11502">
        <f>_xlfn.MAXIFS(Table1[ScheduleWeekWritten],Table1[ScheduleSeason],Table1[[#This Row],[ScheduleSeason]])</f>
        <v>17</v>
      </c>
      <c r="D11502">
        <v>11</v>
      </c>
      <c r="E11502" cm="1">
        <f t="array" ref="E11502">_xlfn.XLOOKUP(Table1[[#This Row],[ScheduleWeekWritten]],Table3[Game],100+Table3[Increase],Table1[[#This Row],[ScheduleWeekWritten]])</f>
        <v>11</v>
      </c>
      <c r="F11502" t="b">
        <v>0</v>
      </c>
      <c r="G11502" t="s">
        <v>27</v>
      </c>
      <c r="H11502">
        <v>3</v>
      </c>
      <c r="I11502">
        <v>33</v>
      </c>
      <c r="J11502" t="s">
        <v>42</v>
      </c>
      <c r="K11502" t="s">
        <v>75</v>
      </c>
      <c r="L11502" t="str">
        <f>_xlfn.XLOOKUP(Table1[[#This Row],[TeamFavoriteID]],Table2[team_id],Table2[team_name],_xlfn.XLOOKUP(Table1[[#This Row],[TeamFavoriteID]],Table2[team_id_pfr],Table2[team_name],"Even"))</f>
        <v>Kansas City Chiefs</v>
      </c>
      <c r="M11502">
        <v>-3</v>
      </c>
      <c r="N11502">
        <f>IF(Table1[[#This Row],[TeamFavorite]]=Table1[[#This Row],[TeamHome]],Table1[[#This Row],[ScoreAway]]-Table1[[#This Row],[ScoreHome]],Table1[[#This Row],[ScoreHome]]-Table1[[#This Row],[ScoreAway]])</f>
        <v>-30</v>
      </c>
      <c r="O11502">
        <f>IF(Table1[[#This Row],[SpreadActual]]&lt;Table1[[#This Row],[SpreadFavorite]],1,0)</f>
        <v>1</v>
      </c>
      <c r="P11502">
        <v>45.5</v>
      </c>
      <c r="Q11502" t="s">
        <v>94</v>
      </c>
      <c r="R11502" t="b">
        <v>0</v>
      </c>
      <c r="S11502">
        <v>78</v>
      </c>
      <c r="T11502">
        <v>4</v>
      </c>
    </row>
    <row r="11503" spans="1:22" x14ac:dyDescent="0.2">
      <c r="A11503" s="1">
        <v>42330</v>
      </c>
      <c r="B11503">
        <v>2015</v>
      </c>
      <c r="C11503">
        <f>_xlfn.MAXIFS(Table1[ScheduleWeekWritten],Table1[ScheduleSeason],Table1[[#This Row],[ScheduleSeason]])</f>
        <v>17</v>
      </c>
      <c r="D11503">
        <v>11</v>
      </c>
      <c r="E11503" cm="1">
        <f t="array" ref="E11503">_xlfn.XLOOKUP(Table1[[#This Row],[ScheduleWeekWritten]],Table3[Game],100+Table3[Increase],Table1[[#This Row],[ScheduleWeekWritten]])</f>
        <v>11</v>
      </c>
      <c r="F11503" t="b">
        <v>0</v>
      </c>
      <c r="G11503" t="s">
        <v>128</v>
      </c>
      <c r="H11503">
        <v>29</v>
      </c>
      <c r="I11503">
        <v>13</v>
      </c>
      <c r="J11503" t="s">
        <v>53</v>
      </c>
      <c r="K11503" t="s">
        <v>132</v>
      </c>
      <c r="L11503" t="str">
        <f>_xlfn.XLOOKUP(Table1[[#This Row],[TeamFavoriteID]],Table2[team_id],Table2[team_name],_xlfn.XLOOKUP(Table1[[#This Row],[TeamFavoriteID]],Table2[team_id_pfr],Table2[team_name],"Even"))</f>
        <v>Seattle Seahawks</v>
      </c>
      <c r="M11503">
        <v>-14</v>
      </c>
      <c r="N11503">
        <f>IF(Table1[[#This Row],[TeamFavorite]]=Table1[[#This Row],[TeamHome]],Table1[[#This Row],[ScoreAway]]-Table1[[#This Row],[ScoreHome]],Table1[[#This Row],[ScoreHome]]-Table1[[#This Row],[ScoreAway]])</f>
        <v>-16</v>
      </c>
      <c r="O11503">
        <f>IF(Table1[[#This Row],[SpreadActual]]&lt;Table1[[#This Row],[SpreadFavorite]],1,0)</f>
        <v>1</v>
      </c>
      <c r="P11503">
        <v>40</v>
      </c>
      <c r="Q11503" t="s">
        <v>180</v>
      </c>
      <c r="R11503" t="b">
        <v>0</v>
      </c>
      <c r="S11503">
        <v>48</v>
      </c>
      <c r="T11503">
        <v>3</v>
      </c>
    </row>
    <row r="11504" spans="1:22" x14ac:dyDescent="0.2">
      <c r="A11504" s="1">
        <v>42331</v>
      </c>
      <c r="B11504">
        <v>2015</v>
      </c>
      <c r="C11504">
        <f>_xlfn.MAXIFS(Table1[ScheduleWeekWritten],Table1[ScheduleSeason],Table1[[#This Row],[ScheduleSeason]])</f>
        <v>17</v>
      </c>
      <c r="D11504">
        <v>11</v>
      </c>
      <c r="E11504" cm="1">
        <f t="array" ref="E11504">_xlfn.XLOOKUP(Table1[[#This Row],[ScheduleWeekWritten]],Table3[Game],100+Table3[Increase],Table1[[#This Row],[ScheduleWeekWritten]])</f>
        <v>11</v>
      </c>
      <c r="F11504" t="b">
        <v>0</v>
      </c>
      <c r="G11504" t="s">
        <v>115</v>
      </c>
      <c r="H11504">
        <v>20</v>
      </c>
      <c r="I11504">
        <v>13</v>
      </c>
      <c r="J11504" t="s">
        <v>28</v>
      </c>
      <c r="K11504" t="s">
        <v>70</v>
      </c>
      <c r="L11504" t="str">
        <f>_xlfn.XLOOKUP(Table1[[#This Row],[TeamFavoriteID]],Table2[team_id],Table2[team_name],_xlfn.XLOOKUP(Table1[[#This Row],[TeamFavoriteID]],Table2[team_id_pfr],Table2[team_name],"Even"))</f>
        <v>Boston Patriots</v>
      </c>
      <c r="M11504">
        <v>-7</v>
      </c>
      <c r="N11504">
        <f>IF(Table1[[#This Row],[TeamFavorite]]=Table1[[#This Row],[TeamHome]],Table1[[#This Row],[ScoreAway]]-Table1[[#This Row],[ScoreHome]],Table1[[#This Row],[ScoreHome]]-Table1[[#This Row],[ScoreAway]])</f>
        <v>7</v>
      </c>
      <c r="O11504">
        <f>IF(Table1[[#This Row],[SpreadActual]]&lt;Table1[[#This Row],[SpreadFavorite]],1,0)</f>
        <v>0</v>
      </c>
      <c r="P11504">
        <v>47.5</v>
      </c>
      <c r="Q11504" t="s">
        <v>179</v>
      </c>
      <c r="R11504" t="b">
        <v>0</v>
      </c>
      <c r="S11504">
        <v>28</v>
      </c>
      <c r="T11504">
        <v>5</v>
      </c>
    </row>
    <row r="11505" spans="1:22" x14ac:dyDescent="0.2">
      <c r="A11505" s="1">
        <v>42334</v>
      </c>
      <c r="B11505">
        <v>2015</v>
      </c>
      <c r="C11505">
        <f>_xlfn.MAXIFS(Table1[ScheduleWeekWritten],Table1[ScheduleSeason],Table1[[#This Row],[ScheduleSeason]])</f>
        <v>17</v>
      </c>
      <c r="D11505">
        <v>12</v>
      </c>
      <c r="E11505" cm="1">
        <f t="array" ref="E11505">_xlfn.XLOOKUP(Table1[[#This Row],[ScheduleWeekWritten]],Table3[Game],100+Table3[Increase],Table1[[#This Row],[ScheduleWeekWritten]])</f>
        <v>12</v>
      </c>
      <c r="F11505" t="b">
        <v>0</v>
      </c>
      <c r="G11505" t="s">
        <v>67</v>
      </c>
      <c r="H11505">
        <v>14</v>
      </c>
      <c r="I11505">
        <v>33</v>
      </c>
      <c r="J11505" t="s">
        <v>152</v>
      </c>
      <c r="K11505" t="s">
        <v>162</v>
      </c>
      <c r="L11505" t="str">
        <f>_xlfn.XLOOKUP(Table1[[#This Row],[TeamFavoriteID]],Table2[team_id],Table2[team_name],_xlfn.XLOOKUP(Table1[[#This Row],[TeamFavoriteID]],Table2[team_id_pfr],Table2[team_name],"Even"))</f>
        <v>Carolina Panthers</v>
      </c>
      <c r="M11505">
        <v>-1</v>
      </c>
      <c r="N11505">
        <f>IF(Table1[[#This Row],[TeamFavorite]]=Table1[[#This Row],[TeamHome]],Table1[[#This Row],[ScoreAway]]-Table1[[#This Row],[ScoreHome]],Table1[[#This Row],[ScoreHome]]-Table1[[#This Row],[ScoreAway]])</f>
        <v>-19</v>
      </c>
      <c r="O11505">
        <f>IF(Table1[[#This Row],[SpreadActual]]&lt;Table1[[#This Row],[SpreadFavorite]],1,0)</f>
        <v>1</v>
      </c>
      <c r="P11505">
        <v>44.5</v>
      </c>
      <c r="Q11505" t="s">
        <v>192</v>
      </c>
      <c r="R11505" t="b">
        <v>0</v>
      </c>
      <c r="S11505">
        <v>68</v>
      </c>
      <c r="T11505">
        <v>11</v>
      </c>
      <c r="V11505" t="s">
        <v>193</v>
      </c>
    </row>
    <row r="11506" spans="1:22" x14ac:dyDescent="0.2">
      <c r="A11506" s="1">
        <v>42334</v>
      </c>
      <c r="B11506">
        <v>2015</v>
      </c>
      <c r="C11506">
        <f>_xlfn.MAXIFS(Table1[ScheduleWeekWritten],Table1[ScheduleSeason],Table1[[#This Row],[ScheduleSeason]])</f>
        <v>17</v>
      </c>
      <c r="D11506">
        <v>12</v>
      </c>
      <c r="E11506" cm="1">
        <f t="array" ref="E11506">_xlfn.XLOOKUP(Table1[[#This Row],[ScheduleWeekWritten]],Table3[Game],100+Table3[Increase],Table1[[#This Row],[ScheduleWeekWritten]])</f>
        <v>12</v>
      </c>
      <c r="F11506" t="b">
        <v>0</v>
      </c>
      <c r="G11506" t="s">
        <v>45</v>
      </c>
      <c r="H11506">
        <v>45</v>
      </c>
      <c r="I11506">
        <v>14</v>
      </c>
      <c r="J11506" t="s">
        <v>58</v>
      </c>
      <c r="K11506" t="s">
        <v>79</v>
      </c>
      <c r="L11506" t="str">
        <f>_xlfn.XLOOKUP(Table1[[#This Row],[TeamFavoriteID]],Table2[team_id],Table2[team_name],_xlfn.XLOOKUP(Table1[[#This Row],[TeamFavoriteID]],Table2[team_id_pfr],Table2[team_name],"Even"))</f>
        <v>Detroit Lions</v>
      </c>
      <c r="M11506">
        <v>-3</v>
      </c>
      <c r="N11506">
        <f>IF(Table1[[#This Row],[TeamFavorite]]=Table1[[#This Row],[TeamHome]],Table1[[#This Row],[ScoreAway]]-Table1[[#This Row],[ScoreHome]],Table1[[#This Row],[ScoreHome]]-Table1[[#This Row],[ScoreAway]])</f>
        <v>-31</v>
      </c>
      <c r="O11506">
        <f>IF(Table1[[#This Row],[SpreadActual]]&lt;Table1[[#This Row],[SpreadFavorite]],1,0)</f>
        <v>1</v>
      </c>
      <c r="P11506">
        <v>47</v>
      </c>
      <c r="Q11506" t="s">
        <v>181</v>
      </c>
      <c r="R11506" t="b">
        <v>0</v>
      </c>
      <c r="S11506">
        <v>72</v>
      </c>
      <c r="T11506">
        <v>0</v>
      </c>
      <c r="V11506" t="s">
        <v>103</v>
      </c>
    </row>
    <row r="11507" spans="1:22" x14ac:dyDescent="0.2">
      <c r="A11507" s="1">
        <v>42334</v>
      </c>
      <c r="B11507">
        <v>2015</v>
      </c>
      <c r="C11507">
        <f>_xlfn.MAXIFS(Table1[ScheduleWeekWritten],Table1[ScheduleSeason],Table1[[#This Row],[ScheduleSeason]])</f>
        <v>17</v>
      </c>
      <c r="D11507">
        <v>12</v>
      </c>
      <c r="E11507" cm="1">
        <f t="array" ref="E11507">_xlfn.XLOOKUP(Table1[[#This Row],[ScheduleWeekWritten]],Table3[Game],100+Table3[Increase],Table1[[#This Row],[ScheduleWeekWritten]])</f>
        <v>12</v>
      </c>
      <c r="F11507" t="b">
        <v>0</v>
      </c>
      <c r="G11507" t="s">
        <v>33</v>
      </c>
      <c r="H11507">
        <v>13</v>
      </c>
      <c r="I11507">
        <v>17</v>
      </c>
      <c r="J11507" t="s">
        <v>46</v>
      </c>
      <c r="K11507" t="s">
        <v>35</v>
      </c>
      <c r="L11507" t="str">
        <f>_xlfn.XLOOKUP(Table1[[#This Row],[TeamFavoriteID]],Table2[team_id],Table2[team_name],_xlfn.XLOOKUP(Table1[[#This Row],[TeamFavoriteID]],Table2[team_id_pfr],Table2[team_name],"Even"))</f>
        <v>Green Bay Packers</v>
      </c>
      <c r="M11507">
        <v>-8</v>
      </c>
      <c r="N11507">
        <f>IF(Table1[[#This Row],[TeamFavorite]]=Table1[[#This Row],[TeamHome]],Table1[[#This Row],[ScoreAway]]-Table1[[#This Row],[ScoreHome]],Table1[[#This Row],[ScoreHome]]-Table1[[#This Row],[ScoreAway]])</f>
        <v>4</v>
      </c>
      <c r="O11507">
        <f>IF(Table1[[#This Row],[SpreadActual]]&lt;Table1[[#This Row],[SpreadFavorite]],1,0)</f>
        <v>0</v>
      </c>
      <c r="P11507">
        <v>45</v>
      </c>
      <c r="Q11507" t="s">
        <v>82</v>
      </c>
      <c r="R11507" t="b">
        <v>0</v>
      </c>
      <c r="S11507">
        <v>35</v>
      </c>
      <c r="T11507">
        <v>10</v>
      </c>
      <c r="V11507" t="s">
        <v>2</v>
      </c>
    </row>
    <row r="11508" spans="1:22" x14ac:dyDescent="0.2">
      <c r="A11508" s="1">
        <v>42337</v>
      </c>
      <c r="B11508">
        <v>2015</v>
      </c>
      <c r="C11508">
        <f>_xlfn.MAXIFS(Table1[ScheduleWeekWritten],Table1[ScheduleSeason],Table1[[#This Row],[ScheduleSeason]])</f>
        <v>17</v>
      </c>
      <c r="D11508">
        <v>12</v>
      </c>
      <c r="E11508" cm="1">
        <f t="array" ref="E11508">_xlfn.XLOOKUP(Table1[[#This Row],[ScheduleWeekWritten]],Table3[Game],100+Table3[Increase],Table1[[#This Row],[ScheduleWeekWritten]])</f>
        <v>12</v>
      </c>
      <c r="F11508" t="b">
        <v>0</v>
      </c>
      <c r="G11508" t="s">
        <v>38</v>
      </c>
      <c r="H11508">
        <v>10</v>
      </c>
      <c r="I11508">
        <v>20</v>
      </c>
      <c r="J11508" t="s">
        <v>54</v>
      </c>
      <c r="K11508" t="s">
        <v>109</v>
      </c>
      <c r="L11508" t="str">
        <f>_xlfn.XLOOKUP(Table1[[#This Row],[TeamFavoriteID]],Table2[team_id],Table2[team_name],_xlfn.XLOOKUP(Table1[[#This Row],[TeamFavoriteID]],Table2[team_id_pfr],Table2[team_name],"Even"))</f>
        <v>Atlanta Falcons</v>
      </c>
      <c r="M11508">
        <v>-2</v>
      </c>
      <c r="N11508">
        <f>IF(Table1[[#This Row],[TeamFavorite]]=Table1[[#This Row],[TeamHome]],Table1[[#This Row],[ScoreAway]]-Table1[[#This Row],[ScoreHome]],Table1[[#This Row],[ScoreHome]]-Table1[[#This Row],[ScoreAway]])</f>
        <v>10</v>
      </c>
      <c r="O11508">
        <f>IF(Table1[[#This Row],[SpreadActual]]&lt;Table1[[#This Row],[SpreadFavorite]],1,0)</f>
        <v>0</v>
      </c>
      <c r="P11508">
        <v>45</v>
      </c>
      <c r="Q11508" t="s">
        <v>148</v>
      </c>
      <c r="R11508" t="b">
        <v>0</v>
      </c>
      <c r="S11508">
        <v>72</v>
      </c>
      <c r="T11508">
        <v>0</v>
      </c>
      <c r="V11508" t="s">
        <v>103</v>
      </c>
    </row>
    <row r="11509" spans="1:22" x14ac:dyDescent="0.2">
      <c r="A11509" s="1">
        <v>42337</v>
      </c>
      <c r="B11509">
        <v>2015</v>
      </c>
      <c r="C11509">
        <f>_xlfn.MAXIFS(Table1[ScheduleWeekWritten],Table1[ScheduleSeason],Table1[[#This Row],[ScheduleSeason]])</f>
        <v>17</v>
      </c>
      <c r="D11509">
        <v>12</v>
      </c>
      <c r="E11509" cm="1">
        <f t="array" ref="E11509">_xlfn.XLOOKUP(Table1[[#This Row],[ScheduleWeekWritten]],Table3[Game],100+Table3[Increase],Table1[[#This Row],[ScheduleWeekWritten]])</f>
        <v>12</v>
      </c>
      <c r="F11509" t="b">
        <v>0</v>
      </c>
      <c r="G11509" t="s">
        <v>101</v>
      </c>
      <c r="H11509">
        <v>31</v>
      </c>
      <c r="I11509">
        <v>7</v>
      </c>
      <c r="J11509" t="s">
        <v>153</v>
      </c>
      <c r="K11509" t="s">
        <v>104</v>
      </c>
      <c r="L11509" t="str">
        <f>_xlfn.XLOOKUP(Table1[[#This Row],[TeamFavoriteID]],Table2[team_id],Table2[team_name],_xlfn.XLOOKUP(Table1[[#This Row],[TeamFavoriteID]],Table2[team_id_pfr],Table2[team_name],"Even"))</f>
        <v>Cincinnati Bengals</v>
      </c>
      <c r="M11509">
        <v>-9.5</v>
      </c>
      <c r="N11509">
        <f>IF(Table1[[#This Row],[TeamFavorite]]=Table1[[#This Row],[TeamHome]],Table1[[#This Row],[ScoreAway]]-Table1[[#This Row],[ScoreHome]],Table1[[#This Row],[ScoreHome]]-Table1[[#This Row],[ScoreAway]])</f>
        <v>-24</v>
      </c>
      <c r="O11509">
        <f>IF(Table1[[#This Row],[SpreadActual]]&lt;Table1[[#This Row],[SpreadFavorite]],1,0)</f>
        <v>1</v>
      </c>
      <c r="P11509">
        <v>42</v>
      </c>
      <c r="Q11509" t="s">
        <v>173</v>
      </c>
      <c r="R11509" t="b">
        <v>0</v>
      </c>
      <c r="S11509">
        <v>45</v>
      </c>
      <c r="T11509">
        <v>6</v>
      </c>
    </row>
    <row r="11510" spans="1:22" x14ac:dyDescent="0.2">
      <c r="A11510" s="1">
        <v>42337</v>
      </c>
      <c r="B11510">
        <v>2015</v>
      </c>
      <c r="C11510">
        <f>_xlfn.MAXIFS(Table1[ScheduleWeekWritten],Table1[ScheduleSeason],Table1[[#This Row],[ScheduleSeason]])</f>
        <v>17</v>
      </c>
      <c r="D11510">
        <v>12</v>
      </c>
      <c r="E11510" cm="1">
        <f t="array" ref="E11510">_xlfn.XLOOKUP(Table1[[#This Row],[ScheduleWeekWritten]],Table3[Game],100+Table3[Increase],Table1[[#This Row],[ScheduleWeekWritten]])</f>
        <v>12</v>
      </c>
      <c r="F11510" t="b">
        <v>0</v>
      </c>
      <c r="G11510" t="s">
        <v>24</v>
      </c>
      <c r="H11510">
        <v>30</v>
      </c>
      <c r="I11510">
        <v>24</v>
      </c>
      <c r="J11510" t="s">
        <v>115</v>
      </c>
      <c r="K11510" t="s">
        <v>70</v>
      </c>
      <c r="L11510" t="str">
        <f>_xlfn.XLOOKUP(Table1[[#This Row],[TeamFavoriteID]],Table2[team_id],Table2[team_name],_xlfn.XLOOKUP(Table1[[#This Row],[TeamFavoriteID]],Table2[team_id_pfr],Table2[team_name],"Even"))</f>
        <v>Boston Patriots</v>
      </c>
      <c r="M11510">
        <v>-2.5</v>
      </c>
      <c r="N11510">
        <f>IF(Table1[[#This Row],[TeamFavorite]]=Table1[[#This Row],[TeamHome]],Table1[[#This Row],[ScoreAway]]-Table1[[#This Row],[ScoreHome]],Table1[[#This Row],[ScoreHome]]-Table1[[#This Row],[ScoreAway]])</f>
        <v>6</v>
      </c>
      <c r="O11510">
        <f>IF(Table1[[#This Row],[SpreadActual]]&lt;Table1[[#This Row],[SpreadFavorite]],1,0)</f>
        <v>0</v>
      </c>
      <c r="P11510">
        <v>43</v>
      </c>
      <c r="Q11510" t="s">
        <v>174</v>
      </c>
      <c r="R11510" t="b">
        <v>0</v>
      </c>
      <c r="S11510">
        <v>21</v>
      </c>
      <c r="T11510">
        <v>0</v>
      </c>
      <c r="V11510" t="s">
        <v>120</v>
      </c>
    </row>
    <row r="11511" spans="1:22" x14ac:dyDescent="0.2">
      <c r="A11511" s="1">
        <v>42337</v>
      </c>
      <c r="B11511">
        <v>2015</v>
      </c>
      <c r="C11511">
        <f>_xlfn.MAXIFS(Table1[ScheduleWeekWritten],Table1[ScheduleSeason],Table1[[#This Row],[ScheduleSeason]])</f>
        <v>17</v>
      </c>
      <c r="D11511">
        <v>12</v>
      </c>
      <c r="E11511" cm="1">
        <f t="array" ref="E11511">_xlfn.XLOOKUP(Table1[[#This Row],[ScheduleWeekWritten]],Table3[Game],100+Table3[Increase],Table1[[#This Row],[ScheduleWeekWritten]])</f>
        <v>12</v>
      </c>
      <c r="F11511" t="b">
        <v>0</v>
      </c>
      <c r="G11511" t="s">
        <v>177</v>
      </c>
      <c r="H11511">
        <v>24</v>
      </c>
      <c r="I11511">
        <v>6</v>
      </c>
      <c r="J11511" t="s">
        <v>95</v>
      </c>
      <c r="K11511" t="s">
        <v>182</v>
      </c>
      <c r="L11511" t="str">
        <f>_xlfn.XLOOKUP(Table1[[#This Row],[TeamFavoriteID]],Table2[team_id],Table2[team_name],_xlfn.XLOOKUP(Table1[[#This Row],[TeamFavoriteID]],Table2[team_id_pfr],Table2[team_name],"Even"))</f>
        <v>Houston Texans</v>
      </c>
      <c r="M11511">
        <v>-3.5</v>
      </c>
      <c r="N11511">
        <f>IF(Table1[[#This Row],[TeamFavorite]]=Table1[[#This Row],[TeamHome]],Table1[[#This Row],[ScoreAway]]-Table1[[#This Row],[ScoreHome]],Table1[[#This Row],[ScoreHome]]-Table1[[#This Row],[ScoreAway]])</f>
        <v>-18</v>
      </c>
      <c r="O11511">
        <f>IF(Table1[[#This Row],[SpreadActual]]&lt;Table1[[#This Row],[SpreadFavorite]],1,0)</f>
        <v>1</v>
      </c>
      <c r="P11511">
        <v>51</v>
      </c>
      <c r="Q11511" t="s">
        <v>178</v>
      </c>
      <c r="R11511" t="b">
        <v>0</v>
      </c>
      <c r="S11511">
        <v>55</v>
      </c>
      <c r="T11511">
        <v>8</v>
      </c>
      <c r="V11511" t="s">
        <v>193</v>
      </c>
    </row>
    <row r="11512" spans="1:22" x14ac:dyDescent="0.2">
      <c r="A11512" s="1">
        <v>42337</v>
      </c>
      <c r="B11512">
        <v>2015</v>
      </c>
      <c r="C11512">
        <f>_xlfn.MAXIFS(Table1[ScheduleWeekWritten],Table1[ScheduleSeason],Table1[[#This Row],[ScheduleSeason]])</f>
        <v>17</v>
      </c>
      <c r="D11512">
        <v>12</v>
      </c>
      <c r="E11512" cm="1">
        <f t="array" ref="E11512">_xlfn.XLOOKUP(Table1[[#This Row],[ScheduleWeekWritten]],Table3[Game],100+Table3[Increase],Table1[[#This Row],[ScheduleWeekWritten]])</f>
        <v>12</v>
      </c>
      <c r="F11512" t="b">
        <v>0</v>
      </c>
      <c r="G11512" t="s">
        <v>140</v>
      </c>
      <c r="H11512">
        <v>25</v>
      </c>
      <c r="I11512">
        <v>12</v>
      </c>
      <c r="J11512" t="s">
        <v>127</v>
      </c>
      <c r="K11512" t="s">
        <v>72</v>
      </c>
      <c r="L11512" t="str">
        <f>_xlfn.XLOOKUP(Table1[[#This Row],[TeamFavoriteID]],Table2[team_id],Table2[team_name],_xlfn.XLOOKUP(Table1[[#This Row],[TeamFavoriteID]],Table2[team_id_pfr],Table2[team_name],"Even"))</f>
        <v>Baltimore Colts</v>
      </c>
      <c r="M11512">
        <v>-3</v>
      </c>
      <c r="N11512">
        <f>IF(Table1[[#This Row],[TeamFavorite]]=Table1[[#This Row],[TeamHome]],Table1[[#This Row],[ScoreAway]]-Table1[[#This Row],[ScoreHome]],Table1[[#This Row],[ScoreHome]]-Table1[[#This Row],[ScoreAway]])</f>
        <v>13</v>
      </c>
      <c r="O11512">
        <f>IF(Table1[[#This Row],[SpreadActual]]&lt;Table1[[#This Row],[SpreadFavorite]],1,0)</f>
        <v>0</v>
      </c>
      <c r="P11512">
        <v>46.5</v>
      </c>
      <c r="Q11512" t="s">
        <v>190</v>
      </c>
      <c r="R11512" t="b">
        <v>0</v>
      </c>
      <c r="S11512">
        <v>72</v>
      </c>
      <c r="T11512">
        <v>0</v>
      </c>
      <c r="V11512" t="s">
        <v>103</v>
      </c>
    </row>
    <row r="11513" spans="1:22" x14ac:dyDescent="0.2">
      <c r="A11513" s="1">
        <v>42337</v>
      </c>
      <c r="B11513">
        <v>2015</v>
      </c>
      <c r="C11513">
        <f>_xlfn.MAXIFS(Table1[ScheduleWeekWritten],Table1[ScheduleSeason],Table1[[#This Row],[ScheduleSeason]])</f>
        <v>17</v>
      </c>
      <c r="D11513">
        <v>12</v>
      </c>
      <c r="E11513" cm="1">
        <f t="array" ref="E11513">_xlfn.XLOOKUP(Table1[[#This Row],[ScheduleWeekWritten]],Table3[Game],100+Table3[Increase],Table1[[#This Row],[ScheduleWeekWritten]])</f>
        <v>12</v>
      </c>
      <c r="F11513" t="b">
        <v>0</v>
      </c>
      <c r="G11513" t="s">
        <v>154</v>
      </c>
      <c r="H11513">
        <v>25</v>
      </c>
      <c r="I11513">
        <v>31</v>
      </c>
      <c r="J11513" t="s">
        <v>27</v>
      </c>
      <c r="K11513" t="s">
        <v>161</v>
      </c>
      <c r="L11513" t="str">
        <f>_xlfn.XLOOKUP(Table1[[#This Row],[TeamFavoriteID]],Table2[team_id],Table2[team_name],_xlfn.XLOOKUP(Table1[[#This Row],[TeamFavoriteID]],Table2[team_id_pfr],Table2[team_name],"Even"))</f>
        <v>Jacksonville Jaguars</v>
      </c>
      <c r="M11513">
        <v>-5</v>
      </c>
      <c r="N11513">
        <f>IF(Table1[[#This Row],[TeamFavorite]]=Table1[[#This Row],[TeamHome]],Table1[[#This Row],[ScoreAway]]-Table1[[#This Row],[ScoreHome]],Table1[[#This Row],[ScoreHome]]-Table1[[#This Row],[ScoreAway]])</f>
        <v>6</v>
      </c>
      <c r="O11513">
        <f>IF(Table1[[#This Row],[SpreadActual]]&lt;Table1[[#This Row],[SpreadFavorite]],1,0)</f>
        <v>0</v>
      </c>
      <c r="P11513">
        <v>47</v>
      </c>
      <c r="Q11513" t="s">
        <v>155</v>
      </c>
      <c r="R11513" t="b">
        <v>0</v>
      </c>
      <c r="S11513">
        <v>75</v>
      </c>
      <c r="T11513">
        <v>6</v>
      </c>
    </row>
    <row r="11514" spans="1:22" x14ac:dyDescent="0.2">
      <c r="A11514" s="1">
        <v>42337</v>
      </c>
      <c r="B11514">
        <v>2015</v>
      </c>
      <c r="C11514">
        <f>_xlfn.MAXIFS(Table1[ScheduleWeekWritten],Table1[ScheduleSeason],Table1[[#This Row],[ScheduleSeason]])</f>
        <v>17</v>
      </c>
      <c r="D11514">
        <v>12</v>
      </c>
      <c r="E11514" cm="1">
        <f t="array" ref="E11514">_xlfn.XLOOKUP(Table1[[#This Row],[ScheduleWeekWritten]],Table3[Game],100+Table3[Increase],Table1[[#This Row],[ScheduleWeekWritten]])</f>
        <v>12</v>
      </c>
      <c r="F11514" t="b">
        <v>0</v>
      </c>
      <c r="G11514" t="s">
        <v>42</v>
      </c>
      <c r="H11514">
        <v>30</v>
      </c>
      <c r="I11514">
        <v>22</v>
      </c>
      <c r="J11514" t="s">
        <v>28</v>
      </c>
      <c r="K11514" t="s">
        <v>75</v>
      </c>
      <c r="L11514" t="str">
        <f>_xlfn.XLOOKUP(Table1[[#This Row],[TeamFavoriteID]],Table2[team_id],Table2[team_name],_xlfn.XLOOKUP(Table1[[#This Row],[TeamFavoriteID]],Table2[team_id_pfr],Table2[team_name],"Even"))</f>
        <v>Kansas City Chiefs</v>
      </c>
      <c r="M11514">
        <v>-4.5</v>
      </c>
      <c r="N11514">
        <f>IF(Table1[[#This Row],[TeamFavorite]]=Table1[[#This Row],[TeamHome]],Table1[[#This Row],[ScoreAway]]-Table1[[#This Row],[ScoreHome]],Table1[[#This Row],[ScoreHome]]-Table1[[#This Row],[ScoreAway]])</f>
        <v>-8</v>
      </c>
      <c r="O11514">
        <f>IF(Table1[[#This Row],[SpreadActual]]&lt;Table1[[#This Row],[SpreadFavorite]],1,0)</f>
        <v>1</v>
      </c>
      <c r="P11514">
        <v>41</v>
      </c>
      <c r="Q11514" t="s">
        <v>117</v>
      </c>
      <c r="R11514" t="b">
        <v>0</v>
      </c>
      <c r="S11514">
        <v>34</v>
      </c>
      <c r="T11514">
        <v>5</v>
      </c>
      <c r="V11514" t="s">
        <v>2</v>
      </c>
    </row>
    <row r="11515" spans="1:22" x14ac:dyDescent="0.2">
      <c r="A11515" s="1">
        <v>42337</v>
      </c>
      <c r="B11515">
        <v>2015</v>
      </c>
      <c r="C11515">
        <f>_xlfn.MAXIFS(Table1[ScheduleWeekWritten],Table1[ScheduleSeason],Table1[[#This Row],[ScheduleSeason]])</f>
        <v>17</v>
      </c>
      <c r="D11515">
        <v>12</v>
      </c>
      <c r="E11515" cm="1">
        <f t="array" ref="E11515">_xlfn.XLOOKUP(Table1[[#This Row],[ScheduleWeekWritten]],Table3[Game],100+Table3[Increase],Table1[[#This Row],[ScheduleWeekWritten]])</f>
        <v>12</v>
      </c>
      <c r="F11515" t="b">
        <v>0</v>
      </c>
      <c r="G11515" t="s">
        <v>31</v>
      </c>
      <c r="H11515">
        <v>38</v>
      </c>
      <c r="I11515">
        <v>20</v>
      </c>
      <c r="J11515" t="s">
        <v>19</v>
      </c>
      <c r="K11515" t="s">
        <v>32</v>
      </c>
      <c r="L11515" t="str">
        <f>_xlfn.XLOOKUP(Table1[[#This Row],[TeamFavoriteID]],Table2[team_id],Table2[team_name],_xlfn.XLOOKUP(Table1[[#This Row],[TeamFavoriteID]],Table2[team_id_pfr],Table2[team_name],"Even"))</f>
        <v>New York Jets</v>
      </c>
      <c r="M11515">
        <v>-4.5</v>
      </c>
      <c r="N11515">
        <f>IF(Table1[[#This Row],[TeamFavorite]]=Table1[[#This Row],[TeamHome]],Table1[[#This Row],[ScoreAway]]-Table1[[#This Row],[ScoreHome]],Table1[[#This Row],[ScoreHome]]-Table1[[#This Row],[ScoreAway]])</f>
        <v>-18</v>
      </c>
      <c r="O11515">
        <f>IF(Table1[[#This Row],[SpreadActual]]&lt;Table1[[#This Row],[SpreadFavorite]],1,0)</f>
        <v>1</v>
      </c>
      <c r="P11515">
        <v>43.5</v>
      </c>
      <c r="Q11515" t="s">
        <v>197</v>
      </c>
      <c r="R11515" t="b">
        <v>0</v>
      </c>
      <c r="S11515">
        <v>48</v>
      </c>
      <c r="T11515">
        <v>5</v>
      </c>
    </row>
    <row r="11516" spans="1:22" x14ac:dyDescent="0.2">
      <c r="A11516" s="1">
        <v>42337</v>
      </c>
      <c r="B11516">
        <v>2015</v>
      </c>
      <c r="C11516">
        <f>_xlfn.MAXIFS(Table1[ScheduleWeekWritten],Table1[ScheduleSeason],Table1[[#This Row],[ScheduleSeason]])</f>
        <v>17</v>
      </c>
      <c r="D11516">
        <v>12</v>
      </c>
      <c r="E11516" cm="1">
        <f t="array" ref="E11516">_xlfn.XLOOKUP(Table1[[#This Row],[ScheduleWeekWritten]],Table3[Game],100+Table3[Increase],Table1[[#This Row],[ScheduleWeekWritten]])</f>
        <v>12</v>
      </c>
      <c r="F11516" t="b">
        <v>0</v>
      </c>
      <c r="G11516" t="s">
        <v>53</v>
      </c>
      <c r="H11516">
        <v>13</v>
      </c>
      <c r="I11516">
        <v>19</v>
      </c>
      <c r="J11516" t="s">
        <v>149</v>
      </c>
      <c r="K11516" t="s">
        <v>59</v>
      </c>
      <c r="L11516" t="str">
        <f>_xlfn.XLOOKUP(Table1[[#This Row],[TeamFavoriteID]],Table2[team_id],Table2[team_name],_xlfn.XLOOKUP(Table1[[#This Row],[TeamFavoriteID]],Table2[team_id_pfr],Table2[team_name],"Even"))</f>
        <v>Arizona Cardinals</v>
      </c>
      <c r="M11516">
        <v>-8.5</v>
      </c>
      <c r="N11516">
        <f>IF(Table1[[#This Row],[TeamFavorite]]=Table1[[#This Row],[TeamHome]],Table1[[#This Row],[ScoreAway]]-Table1[[#This Row],[ScoreHome]],Table1[[#This Row],[ScoreHome]]-Table1[[#This Row],[ScoreAway]])</f>
        <v>-6</v>
      </c>
      <c r="O11516">
        <f>IF(Table1[[#This Row],[SpreadActual]]&lt;Table1[[#This Row],[SpreadFavorite]],1,0)</f>
        <v>0</v>
      </c>
      <c r="P11516">
        <v>45</v>
      </c>
      <c r="Q11516" t="s">
        <v>203</v>
      </c>
      <c r="R11516" t="b">
        <v>0</v>
      </c>
      <c r="S11516">
        <v>57</v>
      </c>
      <c r="T11516">
        <v>2</v>
      </c>
    </row>
    <row r="11517" spans="1:22" x14ac:dyDescent="0.2">
      <c r="A11517" s="1">
        <v>42337</v>
      </c>
      <c r="B11517">
        <v>2015</v>
      </c>
      <c r="C11517">
        <f>_xlfn.MAXIFS(Table1[ScheduleWeekWritten],Table1[ScheduleSeason],Table1[[#This Row],[ScheduleSeason]])</f>
        <v>17</v>
      </c>
      <c r="D11517">
        <v>12</v>
      </c>
      <c r="E11517" cm="1">
        <f t="array" ref="E11517">_xlfn.XLOOKUP(Table1[[#This Row],[ScheduleWeekWritten]],Table3[Game],100+Table3[Increase],Table1[[#This Row],[ScheduleWeekWritten]])</f>
        <v>12</v>
      </c>
      <c r="F11517" t="b">
        <v>0</v>
      </c>
      <c r="G11517" t="s">
        <v>128</v>
      </c>
      <c r="H11517">
        <v>39</v>
      </c>
      <c r="I11517">
        <v>30</v>
      </c>
      <c r="J11517" t="s">
        <v>49</v>
      </c>
      <c r="K11517" t="s">
        <v>132</v>
      </c>
      <c r="L11517" t="str">
        <f>_xlfn.XLOOKUP(Table1[[#This Row],[TeamFavoriteID]],Table2[team_id],Table2[team_name],_xlfn.XLOOKUP(Table1[[#This Row],[TeamFavoriteID]],Table2[team_id_pfr],Table2[team_name],"Even"))</f>
        <v>Seattle Seahawks</v>
      </c>
      <c r="M11517">
        <v>-3</v>
      </c>
      <c r="N11517">
        <f>IF(Table1[[#This Row],[TeamFavorite]]=Table1[[#This Row],[TeamHome]],Table1[[#This Row],[ScoreAway]]-Table1[[#This Row],[ScoreHome]],Table1[[#This Row],[ScoreHome]]-Table1[[#This Row],[ScoreAway]])</f>
        <v>-9</v>
      </c>
      <c r="O11517">
        <f>IF(Table1[[#This Row],[SpreadActual]]&lt;Table1[[#This Row],[SpreadFavorite]],1,0)</f>
        <v>1</v>
      </c>
      <c r="P11517">
        <v>46.5</v>
      </c>
      <c r="Q11517" t="s">
        <v>180</v>
      </c>
      <c r="R11517" t="b">
        <v>0</v>
      </c>
      <c r="S11517">
        <v>37</v>
      </c>
      <c r="T11517">
        <v>2</v>
      </c>
    </row>
    <row r="11518" spans="1:22" x14ac:dyDescent="0.2">
      <c r="A11518" s="1">
        <v>42337</v>
      </c>
      <c r="B11518">
        <v>2015</v>
      </c>
      <c r="C11518">
        <f>_xlfn.MAXIFS(Table1[ScheduleWeekWritten],Table1[ScheduleSeason],Table1[[#This Row],[ScheduleSeason]])</f>
        <v>17</v>
      </c>
      <c r="D11518">
        <v>12</v>
      </c>
      <c r="E11518" cm="1">
        <f t="array" ref="E11518">_xlfn.XLOOKUP(Table1[[#This Row],[ScheduleWeekWritten]],Table3[Game],100+Table3[Increase],Table1[[#This Row],[ScheduleWeekWritten]])</f>
        <v>12</v>
      </c>
      <c r="F11518" t="b">
        <v>0</v>
      </c>
      <c r="G11518" t="s">
        <v>171</v>
      </c>
      <c r="H11518">
        <v>21</v>
      </c>
      <c r="I11518">
        <v>24</v>
      </c>
      <c r="J11518" t="s">
        <v>20</v>
      </c>
      <c r="K11518" t="s">
        <v>21</v>
      </c>
      <c r="L11518" t="str">
        <f>_xlfn.XLOOKUP(Table1[[#This Row],[TeamFavoriteID]],Table2[team_id],Table2[team_name],_xlfn.XLOOKUP(Table1[[#This Row],[TeamFavoriteID]],Table2[team_id_pfr],Table2[team_name],"Even"))</f>
        <v>Las Vegas Raiders</v>
      </c>
      <c r="M11518">
        <v>-1</v>
      </c>
      <c r="N11518">
        <f>IF(Table1[[#This Row],[TeamFavorite]]=Table1[[#This Row],[TeamHome]],Table1[[#This Row],[ScoreAway]]-Table1[[#This Row],[ScoreHome]],Table1[[#This Row],[ScoreHome]]-Table1[[#This Row],[ScoreAway]])</f>
        <v>-3</v>
      </c>
      <c r="O11518">
        <f>IF(Table1[[#This Row],[SpreadActual]]&lt;Table1[[#This Row],[SpreadFavorite]],1,0)</f>
        <v>1</v>
      </c>
      <c r="P11518">
        <v>45</v>
      </c>
      <c r="Q11518" t="s">
        <v>172</v>
      </c>
      <c r="R11518" t="b">
        <v>0</v>
      </c>
      <c r="S11518">
        <v>57</v>
      </c>
      <c r="T11518">
        <v>2</v>
      </c>
    </row>
    <row r="11519" spans="1:22" x14ac:dyDescent="0.2">
      <c r="A11519" s="1">
        <v>42337</v>
      </c>
      <c r="B11519">
        <v>2015</v>
      </c>
      <c r="C11519">
        <f>_xlfn.MAXIFS(Table1[ScheduleWeekWritten],Table1[ScheduleSeason],Table1[[#This Row],[ScheduleSeason]])</f>
        <v>17</v>
      </c>
      <c r="D11519">
        <v>12</v>
      </c>
      <c r="E11519" cm="1">
        <f t="array" ref="E11519">_xlfn.XLOOKUP(Table1[[#This Row],[ScheduleWeekWritten]],Table3[Game],100+Table3[Increase],Table1[[#This Row],[ScheduleWeekWritten]])</f>
        <v>12</v>
      </c>
      <c r="F11519" t="b">
        <v>0</v>
      </c>
      <c r="G11519" t="s">
        <v>61</v>
      </c>
      <c r="H11519">
        <v>20</v>
      </c>
      <c r="I11519">
        <v>14</v>
      </c>
      <c r="J11519" t="s">
        <v>50</v>
      </c>
      <c r="K11519" t="s">
        <v>90</v>
      </c>
      <c r="L11519" t="str">
        <f>_xlfn.XLOOKUP(Table1[[#This Row],[TeamFavoriteID]],Table2[team_id],Table2[team_name],_xlfn.XLOOKUP(Table1[[#This Row],[TeamFavoriteID]],Table2[team_id_pfr],Table2[team_name],"Even"))</f>
        <v>New York Giants</v>
      </c>
      <c r="M11519">
        <v>-1.5</v>
      </c>
      <c r="N11519">
        <f>IF(Table1[[#This Row],[TeamFavorite]]=Table1[[#This Row],[TeamHome]],Table1[[#This Row],[ScoreAway]]-Table1[[#This Row],[ScoreHome]],Table1[[#This Row],[ScoreHome]]-Table1[[#This Row],[ScoreAway]])</f>
        <v>6</v>
      </c>
      <c r="O11519">
        <f>IF(Table1[[#This Row],[SpreadActual]]&lt;Table1[[#This Row],[SpreadFavorite]],1,0)</f>
        <v>0</v>
      </c>
      <c r="P11519">
        <v>48</v>
      </c>
      <c r="Q11519" t="s">
        <v>165</v>
      </c>
      <c r="R11519" t="b">
        <v>0</v>
      </c>
      <c r="S11519">
        <v>46</v>
      </c>
      <c r="T11519">
        <v>5</v>
      </c>
    </row>
    <row r="11520" spans="1:22" x14ac:dyDescent="0.2">
      <c r="A11520" s="1">
        <v>42338</v>
      </c>
      <c r="B11520">
        <v>2015</v>
      </c>
      <c r="C11520">
        <f>_xlfn.MAXIFS(Table1[ScheduleWeekWritten],Table1[ScheduleSeason],Table1[[#This Row],[ScheduleSeason]])</f>
        <v>17</v>
      </c>
      <c r="D11520">
        <v>12</v>
      </c>
      <c r="E11520" cm="1">
        <f t="array" ref="E11520">_xlfn.XLOOKUP(Table1[[#This Row],[ScheduleWeekWritten]],Table3[Game],100+Table3[Increase],Table1[[#This Row],[ScheduleWeekWritten]])</f>
        <v>12</v>
      </c>
      <c r="F11520" t="b">
        <v>0</v>
      </c>
      <c r="G11520" t="s">
        <v>62</v>
      </c>
      <c r="H11520">
        <v>27</v>
      </c>
      <c r="I11520">
        <v>33</v>
      </c>
      <c r="J11520" t="s">
        <v>158</v>
      </c>
      <c r="K11520" t="s">
        <v>63</v>
      </c>
      <c r="L11520" t="str">
        <f>_xlfn.XLOOKUP(Table1[[#This Row],[TeamFavoriteID]],Table2[team_id],Table2[team_name],_xlfn.XLOOKUP(Table1[[#This Row],[TeamFavoriteID]],Table2[team_id_pfr],Table2[team_name],"Even"))</f>
        <v>Cleveland Browns</v>
      </c>
      <c r="M11520">
        <v>-6</v>
      </c>
      <c r="N11520">
        <f>IF(Table1[[#This Row],[TeamFavorite]]=Table1[[#This Row],[TeamHome]],Table1[[#This Row],[ScoreAway]]-Table1[[#This Row],[ScoreHome]],Table1[[#This Row],[ScoreHome]]-Table1[[#This Row],[ScoreAway]])</f>
        <v>6</v>
      </c>
      <c r="O11520">
        <f>IF(Table1[[#This Row],[SpreadActual]]&lt;Table1[[#This Row],[SpreadFavorite]],1,0)</f>
        <v>0</v>
      </c>
      <c r="P11520">
        <v>41</v>
      </c>
      <c r="Q11520" t="s">
        <v>170</v>
      </c>
      <c r="R11520" t="b">
        <v>0</v>
      </c>
      <c r="S11520">
        <v>42</v>
      </c>
      <c r="T11520">
        <v>8</v>
      </c>
    </row>
    <row r="11521" spans="1:22" x14ac:dyDescent="0.2">
      <c r="A11521" s="1">
        <v>42341</v>
      </c>
      <c r="B11521">
        <v>2015</v>
      </c>
      <c r="C11521">
        <f>_xlfn.MAXIFS(Table1[ScheduleWeekWritten],Table1[ScheduleSeason],Table1[[#This Row],[ScheduleSeason]])</f>
        <v>17</v>
      </c>
      <c r="D11521">
        <v>13</v>
      </c>
      <c r="E11521" cm="1">
        <f t="array" ref="E11521">_xlfn.XLOOKUP(Table1[[#This Row],[ScheduleWeekWritten]],Table3[Game],100+Table3[Increase],Table1[[#This Row],[ScheduleWeekWritten]])</f>
        <v>13</v>
      </c>
      <c r="F11521" t="b">
        <v>0</v>
      </c>
      <c r="G11521" t="s">
        <v>45</v>
      </c>
      <c r="H11521">
        <v>23</v>
      </c>
      <c r="I11521">
        <v>27</v>
      </c>
      <c r="J11521" t="s">
        <v>33</v>
      </c>
      <c r="K11521" t="s">
        <v>35</v>
      </c>
      <c r="L11521" t="str">
        <f>_xlfn.XLOOKUP(Table1[[#This Row],[TeamFavoriteID]],Table2[team_id],Table2[team_name],_xlfn.XLOOKUP(Table1[[#This Row],[TeamFavoriteID]],Table2[team_id_pfr],Table2[team_name],"Even"))</f>
        <v>Green Bay Packers</v>
      </c>
      <c r="M11521">
        <v>-2.5</v>
      </c>
      <c r="N11521">
        <f>IF(Table1[[#This Row],[TeamFavorite]]=Table1[[#This Row],[TeamHome]],Table1[[#This Row],[ScoreAway]]-Table1[[#This Row],[ScoreHome]],Table1[[#This Row],[ScoreHome]]-Table1[[#This Row],[ScoreAway]])</f>
        <v>-4</v>
      </c>
      <c r="O11521">
        <f>IF(Table1[[#This Row],[SpreadActual]]&lt;Table1[[#This Row],[SpreadFavorite]],1,0)</f>
        <v>1</v>
      </c>
      <c r="P11521">
        <v>46.5</v>
      </c>
      <c r="Q11521" t="s">
        <v>181</v>
      </c>
      <c r="R11521" t="b">
        <v>0</v>
      </c>
      <c r="S11521">
        <v>72</v>
      </c>
      <c r="T11521">
        <v>0</v>
      </c>
      <c r="V11521" t="s">
        <v>103</v>
      </c>
    </row>
    <row r="11522" spans="1:22" x14ac:dyDescent="0.2">
      <c r="A11522" s="1">
        <v>42344</v>
      </c>
      <c r="B11522">
        <v>2015</v>
      </c>
      <c r="C11522">
        <f>_xlfn.MAXIFS(Table1[ScheduleWeekWritten],Table1[ScheduleSeason],Table1[[#This Row],[ScheduleSeason]])</f>
        <v>17</v>
      </c>
      <c r="D11522">
        <v>13</v>
      </c>
      <c r="E11522" cm="1">
        <f t="array" ref="E11522">_xlfn.XLOOKUP(Table1[[#This Row],[ScheduleWeekWritten]],Table3[Game],100+Table3[Increase],Table1[[#This Row],[ScheduleWeekWritten]])</f>
        <v>13</v>
      </c>
      <c r="F11522" t="b">
        <v>0</v>
      </c>
      <c r="G11522" t="s">
        <v>28</v>
      </c>
      <c r="H11522">
        <v>30</v>
      </c>
      <c r="I11522">
        <v>21</v>
      </c>
      <c r="J11522" t="s">
        <v>177</v>
      </c>
      <c r="K11522" t="s">
        <v>43</v>
      </c>
      <c r="L11522" t="str">
        <f>_xlfn.XLOOKUP(Table1[[#This Row],[TeamFavoriteID]],Table2[team_id],Table2[team_name],_xlfn.XLOOKUP(Table1[[#This Row],[TeamFavoriteID]],Table2[team_id_pfr],Table2[team_name],"Even"))</f>
        <v>Buffalo Bills</v>
      </c>
      <c r="M11522">
        <v>-3</v>
      </c>
      <c r="N11522">
        <f>IF(Table1[[#This Row],[TeamFavorite]]=Table1[[#This Row],[TeamHome]],Table1[[#This Row],[ScoreAway]]-Table1[[#This Row],[ScoreHome]],Table1[[#This Row],[ScoreHome]]-Table1[[#This Row],[ScoreAway]])</f>
        <v>-9</v>
      </c>
      <c r="O11522">
        <f>IF(Table1[[#This Row],[SpreadActual]]&lt;Table1[[#This Row],[SpreadFavorite]],1,0)</f>
        <v>1</v>
      </c>
      <c r="P11522">
        <v>42</v>
      </c>
      <c r="Q11522" t="s">
        <v>123</v>
      </c>
      <c r="R11522" t="b">
        <v>0</v>
      </c>
      <c r="S11522">
        <v>49</v>
      </c>
      <c r="T11522">
        <v>4</v>
      </c>
    </row>
    <row r="11523" spans="1:22" x14ac:dyDescent="0.2">
      <c r="A11523" s="1">
        <v>42344</v>
      </c>
      <c r="B11523">
        <v>2015</v>
      </c>
      <c r="C11523">
        <f>_xlfn.MAXIFS(Table1[ScheduleWeekWritten],Table1[ScheduleSeason],Table1[[#This Row],[ScheduleSeason]])</f>
        <v>17</v>
      </c>
      <c r="D11523">
        <v>13</v>
      </c>
      <c r="E11523" cm="1">
        <f t="array" ref="E11523">_xlfn.XLOOKUP(Table1[[#This Row],[ScheduleWeekWritten]],Table3[Game],100+Table3[Increase],Table1[[#This Row],[ScheduleWeekWritten]])</f>
        <v>13</v>
      </c>
      <c r="F11523" t="b">
        <v>0</v>
      </c>
      <c r="G11523" t="s">
        <v>46</v>
      </c>
      <c r="H11523">
        <v>20</v>
      </c>
      <c r="I11523">
        <v>26</v>
      </c>
      <c r="J11523" t="s">
        <v>53</v>
      </c>
      <c r="K11523" t="s">
        <v>47</v>
      </c>
      <c r="L11523" t="str">
        <f>_xlfn.XLOOKUP(Table1[[#This Row],[TeamFavoriteID]],Table2[team_id],Table2[team_name],_xlfn.XLOOKUP(Table1[[#This Row],[TeamFavoriteID]],Table2[team_id_pfr],Table2[team_name],"Even"))</f>
        <v>Chicago Bears</v>
      </c>
      <c r="M11523">
        <v>-6.5</v>
      </c>
      <c r="N11523">
        <f>IF(Table1[[#This Row],[TeamFavorite]]=Table1[[#This Row],[TeamHome]],Table1[[#This Row],[ScoreAway]]-Table1[[#This Row],[ScoreHome]],Table1[[#This Row],[ScoreHome]]-Table1[[#This Row],[ScoreAway]])</f>
        <v>6</v>
      </c>
      <c r="O11523">
        <f>IF(Table1[[#This Row],[SpreadActual]]&lt;Table1[[#This Row],[SpreadFavorite]],1,0)</f>
        <v>0</v>
      </c>
      <c r="P11523">
        <v>43</v>
      </c>
      <c r="Q11523" t="s">
        <v>114</v>
      </c>
      <c r="R11523" t="b">
        <v>0</v>
      </c>
      <c r="S11523">
        <v>46</v>
      </c>
      <c r="T11523">
        <v>4</v>
      </c>
    </row>
    <row r="11524" spans="1:22" x14ac:dyDescent="0.2">
      <c r="A11524" s="1">
        <v>42344</v>
      </c>
      <c r="B11524">
        <v>2015</v>
      </c>
      <c r="C11524">
        <f>_xlfn.MAXIFS(Table1[ScheduleWeekWritten],Table1[ScheduleSeason],Table1[[#This Row],[ScheduleSeason]])</f>
        <v>17</v>
      </c>
      <c r="D11524">
        <v>13</v>
      </c>
      <c r="E11524" cm="1">
        <f t="array" ref="E11524">_xlfn.XLOOKUP(Table1[[#This Row],[ScheduleWeekWritten]],Table3[Game],100+Table3[Increase],Table1[[#This Row],[ScheduleWeekWritten]])</f>
        <v>13</v>
      </c>
      <c r="F11524" t="b">
        <v>0</v>
      </c>
      <c r="G11524" t="s">
        <v>62</v>
      </c>
      <c r="H11524">
        <v>3</v>
      </c>
      <c r="I11524">
        <v>37</v>
      </c>
      <c r="J11524" t="s">
        <v>101</v>
      </c>
      <c r="K11524" t="s">
        <v>104</v>
      </c>
      <c r="L11524" t="str">
        <f>_xlfn.XLOOKUP(Table1[[#This Row],[TeamFavoriteID]],Table2[team_id],Table2[team_name],_xlfn.XLOOKUP(Table1[[#This Row],[TeamFavoriteID]],Table2[team_id_pfr],Table2[team_name],"Even"))</f>
        <v>Cincinnati Bengals</v>
      </c>
      <c r="M11524">
        <v>-7.5</v>
      </c>
      <c r="N11524">
        <f>IF(Table1[[#This Row],[TeamFavorite]]=Table1[[#This Row],[TeamHome]],Table1[[#This Row],[ScoreAway]]-Table1[[#This Row],[ScoreHome]],Table1[[#This Row],[ScoreHome]]-Table1[[#This Row],[ScoreAway]])</f>
        <v>-34</v>
      </c>
      <c r="O11524">
        <f>IF(Table1[[#This Row],[SpreadActual]]&lt;Table1[[#This Row],[SpreadFavorite]],1,0)</f>
        <v>1</v>
      </c>
      <c r="P11524">
        <v>44</v>
      </c>
      <c r="Q11524" t="s">
        <v>170</v>
      </c>
      <c r="R11524" t="b">
        <v>0</v>
      </c>
      <c r="S11524">
        <v>46</v>
      </c>
      <c r="T11524">
        <v>5</v>
      </c>
    </row>
    <row r="11525" spans="1:22" x14ac:dyDescent="0.2">
      <c r="A11525" s="1">
        <v>42344</v>
      </c>
      <c r="B11525">
        <v>2015</v>
      </c>
      <c r="C11525">
        <f>_xlfn.MAXIFS(Table1[ScheduleWeekWritten],Table1[ScheduleSeason],Table1[[#This Row],[ScheduleSeason]])</f>
        <v>17</v>
      </c>
      <c r="D11525">
        <v>13</v>
      </c>
      <c r="E11525" cm="1">
        <f t="array" ref="E11525">_xlfn.XLOOKUP(Table1[[#This Row],[ScheduleWeekWritten]],Table3[Game],100+Table3[Increase],Table1[[#This Row],[ScheduleWeekWritten]])</f>
        <v>13</v>
      </c>
      <c r="F11525" t="b">
        <v>0</v>
      </c>
      <c r="G11525" t="s">
        <v>19</v>
      </c>
      <c r="H11525">
        <v>15</v>
      </c>
      <c r="I11525">
        <v>13</v>
      </c>
      <c r="J11525" t="s">
        <v>158</v>
      </c>
      <c r="K11525" t="s">
        <v>91</v>
      </c>
      <c r="L11525" t="str">
        <f>_xlfn.XLOOKUP(Table1[[#This Row],[TeamFavoriteID]],Table2[team_id],Table2[team_name],_xlfn.XLOOKUP(Table1[[#This Row],[TeamFavoriteID]],Table2[team_id_pfr],Table2[team_name],"Even"))</f>
        <v>Miami Dolphins</v>
      </c>
      <c r="M11525">
        <v>-3.5</v>
      </c>
      <c r="N11525">
        <f>IF(Table1[[#This Row],[TeamFavorite]]=Table1[[#This Row],[TeamHome]],Table1[[#This Row],[ScoreAway]]-Table1[[#This Row],[ScoreHome]],Table1[[#This Row],[ScoreHome]]-Table1[[#This Row],[ScoreAway]])</f>
        <v>-2</v>
      </c>
      <c r="O11525">
        <f>IF(Table1[[#This Row],[SpreadActual]]&lt;Table1[[#This Row],[SpreadFavorite]],1,0)</f>
        <v>0</v>
      </c>
      <c r="P11525">
        <v>43</v>
      </c>
      <c r="Q11525" t="s">
        <v>143</v>
      </c>
      <c r="R11525" t="b">
        <v>0</v>
      </c>
      <c r="S11525">
        <v>78</v>
      </c>
      <c r="T11525">
        <v>14</v>
      </c>
    </row>
    <row r="11526" spans="1:22" x14ac:dyDescent="0.2">
      <c r="A11526" s="1">
        <v>42344</v>
      </c>
      <c r="B11526">
        <v>2015</v>
      </c>
      <c r="C11526">
        <f>_xlfn.MAXIFS(Table1[ScheduleWeekWritten],Table1[ScheduleSeason],Table1[[#This Row],[ScheduleSeason]])</f>
        <v>17</v>
      </c>
      <c r="D11526">
        <v>13</v>
      </c>
      <c r="E11526" cm="1">
        <f t="array" ref="E11526">_xlfn.XLOOKUP(Table1[[#This Row],[ScheduleWeekWritten]],Table3[Game],100+Table3[Increase],Table1[[#This Row],[ScheduleWeekWritten]])</f>
        <v>13</v>
      </c>
      <c r="F11526" t="b">
        <v>0</v>
      </c>
      <c r="G11526" t="s">
        <v>54</v>
      </c>
      <c r="H11526">
        <v>7</v>
      </c>
      <c r="I11526">
        <v>38</v>
      </c>
      <c r="J11526" t="s">
        <v>128</v>
      </c>
      <c r="K11526" t="s">
        <v>132</v>
      </c>
      <c r="L11526" t="str">
        <f>_xlfn.XLOOKUP(Table1[[#This Row],[TeamFavoriteID]],Table2[team_id],Table2[team_name],_xlfn.XLOOKUP(Table1[[#This Row],[TeamFavoriteID]],Table2[team_id_pfr],Table2[team_name],"Even"))</f>
        <v>Seattle Seahawks</v>
      </c>
      <c r="M11526">
        <v>-2.5</v>
      </c>
      <c r="N11526">
        <f>IF(Table1[[#This Row],[TeamFavorite]]=Table1[[#This Row],[TeamHome]],Table1[[#This Row],[ScoreAway]]-Table1[[#This Row],[ScoreHome]],Table1[[#This Row],[ScoreHome]]-Table1[[#This Row],[ScoreAway]])</f>
        <v>-31</v>
      </c>
      <c r="O11526">
        <f>IF(Table1[[#This Row],[SpreadActual]]&lt;Table1[[#This Row],[SpreadFavorite]],1,0)</f>
        <v>1</v>
      </c>
      <c r="P11526">
        <v>43</v>
      </c>
      <c r="Q11526" t="s">
        <v>198</v>
      </c>
      <c r="R11526" t="b">
        <v>0</v>
      </c>
      <c r="S11526">
        <v>36</v>
      </c>
      <c r="T11526">
        <v>3</v>
      </c>
    </row>
    <row r="11527" spans="1:22" x14ac:dyDescent="0.2">
      <c r="A11527" s="1">
        <v>42344</v>
      </c>
      <c r="B11527">
        <v>2015</v>
      </c>
      <c r="C11527">
        <f>_xlfn.MAXIFS(Table1[ScheduleWeekWritten],Table1[ScheduleSeason],Table1[[#This Row],[ScheduleSeason]])</f>
        <v>17</v>
      </c>
      <c r="D11527">
        <v>13</v>
      </c>
      <c r="E11527" cm="1">
        <f t="array" ref="E11527">_xlfn.XLOOKUP(Table1[[#This Row],[ScheduleWeekWritten]],Table3[Game],100+Table3[Increase],Table1[[#This Row],[ScheduleWeekWritten]])</f>
        <v>13</v>
      </c>
      <c r="F11527" t="b">
        <v>0</v>
      </c>
      <c r="G11527" t="s">
        <v>115</v>
      </c>
      <c r="H11527">
        <v>28</v>
      </c>
      <c r="I11527">
        <v>35</v>
      </c>
      <c r="J11527" t="s">
        <v>58</v>
      </c>
      <c r="K11527" t="s">
        <v>70</v>
      </c>
      <c r="L11527" t="str">
        <f>_xlfn.XLOOKUP(Table1[[#This Row],[TeamFavoriteID]],Table2[team_id],Table2[team_name],_xlfn.XLOOKUP(Table1[[#This Row],[TeamFavoriteID]],Table2[team_id_pfr],Table2[team_name],"Even"))</f>
        <v>Boston Patriots</v>
      </c>
      <c r="M11527">
        <v>-9.5</v>
      </c>
      <c r="N11527">
        <f>IF(Table1[[#This Row],[TeamFavorite]]=Table1[[#This Row],[TeamHome]],Table1[[#This Row],[ScoreAway]]-Table1[[#This Row],[ScoreHome]],Table1[[#This Row],[ScoreHome]]-Table1[[#This Row],[ScoreAway]])</f>
        <v>-7</v>
      </c>
      <c r="O11527">
        <f>IF(Table1[[#This Row],[SpreadActual]]&lt;Table1[[#This Row],[SpreadFavorite]],1,0)</f>
        <v>0</v>
      </c>
      <c r="P11527">
        <v>49</v>
      </c>
      <c r="Q11527" t="s">
        <v>179</v>
      </c>
      <c r="R11527" t="b">
        <v>0</v>
      </c>
      <c r="S11527">
        <v>44</v>
      </c>
      <c r="T11527">
        <v>5</v>
      </c>
    </row>
    <row r="11528" spans="1:22" x14ac:dyDescent="0.2">
      <c r="A11528" s="1">
        <v>42344</v>
      </c>
      <c r="B11528">
        <v>2015</v>
      </c>
      <c r="C11528">
        <f>_xlfn.MAXIFS(Table1[ScheduleWeekWritten],Table1[ScheduleSeason],Table1[[#This Row],[ScheduleSeason]])</f>
        <v>17</v>
      </c>
      <c r="D11528">
        <v>13</v>
      </c>
      <c r="E11528" cm="1">
        <f t="array" ref="E11528">_xlfn.XLOOKUP(Table1[[#This Row],[ScheduleWeekWritten]],Table3[Game],100+Table3[Increase],Table1[[#This Row],[ScheduleWeekWritten]])</f>
        <v>13</v>
      </c>
      <c r="F11528" t="b">
        <v>0</v>
      </c>
      <c r="G11528" t="s">
        <v>95</v>
      </c>
      <c r="H11528">
        <v>38</v>
      </c>
      <c r="I11528">
        <v>41</v>
      </c>
      <c r="J11528" t="s">
        <v>152</v>
      </c>
      <c r="K11528" t="s">
        <v>162</v>
      </c>
      <c r="L11528" t="str">
        <f>_xlfn.XLOOKUP(Table1[[#This Row],[TeamFavoriteID]],Table2[team_id],Table2[team_name],_xlfn.XLOOKUP(Table1[[#This Row],[TeamFavoriteID]],Table2[team_id_pfr],Table2[team_name],"Even"))</f>
        <v>Carolina Panthers</v>
      </c>
      <c r="M11528">
        <v>-6</v>
      </c>
      <c r="N11528">
        <f>IF(Table1[[#This Row],[TeamFavorite]]=Table1[[#This Row],[TeamHome]],Table1[[#This Row],[ScoreAway]]-Table1[[#This Row],[ScoreHome]],Table1[[#This Row],[ScoreHome]]-Table1[[#This Row],[ScoreAway]])</f>
        <v>-3</v>
      </c>
      <c r="O11528">
        <f>IF(Table1[[#This Row],[SpreadActual]]&lt;Table1[[#This Row],[SpreadFavorite]],1,0)</f>
        <v>0</v>
      </c>
      <c r="P11528">
        <v>50.5</v>
      </c>
      <c r="Q11528" t="s">
        <v>124</v>
      </c>
      <c r="R11528" t="b">
        <v>0</v>
      </c>
      <c r="S11528">
        <v>72</v>
      </c>
      <c r="T11528">
        <v>0</v>
      </c>
      <c r="V11528" t="s">
        <v>103</v>
      </c>
    </row>
    <row r="11529" spans="1:22" x14ac:dyDescent="0.2">
      <c r="A11529" s="1">
        <v>42344</v>
      </c>
      <c r="B11529">
        <v>2015</v>
      </c>
      <c r="C11529">
        <f>_xlfn.MAXIFS(Table1[ScheduleWeekWritten],Table1[ScheduleSeason],Table1[[#This Row],[ScheduleSeason]])</f>
        <v>17</v>
      </c>
      <c r="D11529">
        <v>13</v>
      </c>
      <c r="E11529" cm="1">
        <f t="array" ref="E11529">_xlfn.XLOOKUP(Table1[[#This Row],[ScheduleWeekWritten]],Table3[Game],100+Table3[Increase],Table1[[#This Row],[ScheduleWeekWritten]])</f>
        <v>13</v>
      </c>
      <c r="F11529" t="b">
        <v>0</v>
      </c>
      <c r="G11529" t="s">
        <v>50</v>
      </c>
      <c r="H11529">
        <v>20</v>
      </c>
      <c r="I11529">
        <v>23</v>
      </c>
      <c r="J11529" t="s">
        <v>31</v>
      </c>
      <c r="K11529" t="s">
        <v>32</v>
      </c>
      <c r="L11529" t="str">
        <f>_xlfn.XLOOKUP(Table1[[#This Row],[TeamFavoriteID]],Table2[team_id],Table2[team_name],_xlfn.XLOOKUP(Table1[[#This Row],[TeamFavoriteID]],Table2[team_id_pfr],Table2[team_name],"Even"))</f>
        <v>New York Jets</v>
      </c>
      <c r="M11529">
        <v>-2.5</v>
      </c>
      <c r="N11529">
        <f>IF(Table1[[#This Row],[TeamFavorite]]=Table1[[#This Row],[TeamHome]],Table1[[#This Row],[ScoreAway]]-Table1[[#This Row],[ScoreHome]],Table1[[#This Row],[ScoreHome]]-Table1[[#This Row],[ScoreAway]])</f>
        <v>-3</v>
      </c>
      <c r="O11529">
        <f>IF(Table1[[#This Row],[SpreadActual]]&lt;Table1[[#This Row],[SpreadFavorite]],1,0)</f>
        <v>1</v>
      </c>
      <c r="P11529">
        <v>46</v>
      </c>
      <c r="Q11529" t="s">
        <v>197</v>
      </c>
      <c r="R11529" t="b">
        <v>0</v>
      </c>
      <c r="S11529">
        <v>52</v>
      </c>
      <c r="T11529">
        <v>5</v>
      </c>
    </row>
    <row r="11530" spans="1:22" x14ac:dyDescent="0.2">
      <c r="A11530" s="1">
        <v>42344</v>
      </c>
      <c r="B11530">
        <v>2015</v>
      </c>
      <c r="C11530">
        <f>_xlfn.MAXIFS(Table1[ScheduleWeekWritten],Table1[ScheduleSeason],Table1[[#This Row],[ScheduleSeason]])</f>
        <v>17</v>
      </c>
      <c r="D11530">
        <v>13</v>
      </c>
      <c r="E11530" cm="1">
        <f t="array" ref="E11530">_xlfn.XLOOKUP(Table1[[#This Row],[ScheduleWeekWritten]],Table3[Game],100+Table3[Increase],Table1[[#This Row],[ScheduleWeekWritten]])</f>
        <v>13</v>
      </c>
      <c r="F11530" t="b">
        <v>0</v>
      </c>
      <c r="G11530" t="s">
        <v>20</v>
      </c>
      <c r="H11530">
        <v>20</v>
      </c>
      <c r="I11530">
        <v>34</v>
      </c>
      <c r="J11530" t="s">
        <v>42</v>
      </c>
      <c r="K11530" t="s">
        <v>75</v>
      </c>
      <c r="L11530" t="str">
        <f>_xlfn.XLOOKUP(Table1[[#This Row],[TeamFavoriteID]],Table2[team_id],Table2[team_name],_xlfn.XLOOKUP(Table1[[#This Row],[TeamFavoriteID]],Table2[team_id_pfr],Table2[team_name],"Even"))</f>
        <v>Kansas City Chiefs</v>
      </c>
      <c r="M11530">
        <v>-3</v>
      </c>
      <c r="N11530">
        <f>IF(Table1[[#This Row],[TeamFavorite]]=Table1[[#This Row],[TeamHome]],Table1[[#This Row],[ScoreAway]]-Table1[[#This Row],[ScoreHome]],Table1[[#This Row],[ScoreHome]]-Table1[[#This Row],[ScoreAway]])</f>
        <v>-14</v>
      </c>
      <c r="O11530">
        <f>IF(Table1[[#This Row],[SpreadActual]]&lt;Table1[[#This Row],[SpreadFavorite]],1,0)</f>
        <v>1</v>
      </c>
      <c r="P11530">
        <v>45.5</v>
      </c>
      <c r="Q11530" t="s">
        <v>76</v>
      </c>
      <c r="R11530" t="b">
        <v>0</v>
      </c>
      <c r="S11530">
        <v>60</v>
      </c>
      <c r="T11530">
        <v>3</v>
      </c>
    </row>
    <row r="11531" spans="1:22" x14ac:dyDescent="0.2">
      <c r="A11531" s="1">
        <v>42344</v>
      </c>
      <c r="B11531">
        <v>2015</v>
      </c>
      <c r="C11531">
        <f>_xlfn.MAXIFS(Table1[ScheduleWeekWritten],Table1[ScheduleSeason],Table1[[#This Row],[ScheduleSeason]])</f>
        <v>17</v>
      </c>
      <c r="D11531">
        <v>13</v>
      </c>
      <c r="E11531" cm="1">
        <f t="array" ref="E11531">_xlfn.XLOOKUP(Table1[[#This Row],[ScheduleWeekWritten]],Table3[Game],100+Table3[Increase],Table1[[#This Row],[ScheduleWeekWritten]])</f>
        <v>13</v>
      </c>
      <c r="F11531" t="b">
        <v>0</v>
      </c>
      <c r="G11531" t="s">
        <v>49</v>
      </c>
      <c r="H11531">
        <v>45</v>
      </c>
      <c r="I11531">
        <v>10</v>
      </c>
      <c r="J11531" t="s">
        <v>140</v>
      </c>
      <c r="K11531" t="s">
        <v>51</v>
      </c>
      <c r="L11531" t="str">
        <f>_xlfn.XLOOKUP(Table1[[#This Row],[TeamFavoriteID]],Table2[team_id],Table2[team_name],_xlfn.XLOOKUP(Table1[[#This Row],[TeamFavoriteID]],Table2[team_id_pfr],Table2[team_name],"Even"))</f>
        <v>Pittsburgh Steelers</v>
      </c>
      <c r="M11531">
        <v>-9.5</v>
      </c>
      <c r="N11531">
        <f>IF(Table1[[#This Row],[TeamFavorite]]=Table1[[#This Row],[TeamHome]],Table1[[#This Row],[ScoreAway]]-Table1[[#This Row],[ScoreHome]],Table1[[#This Row],[ScoreHome]]-Table1[[#This Row],[ScoreAway]])</f>
        <v>-35</v>
      </c>
      <c r="O11531">
        <f>IF(Table1[[#This Row],[SpreadActual]]&lt;Table1[[#This Row],[SpreadFavorite]],1,0)</f>
        <v>1</v>
      </c>
      <c r="P11531">
        <v>50.5</v>
      </c>
      <c r="Q11531" t="s">
        <v>175</v>
      </c>
      <c r="R11531" t="b">
        <v>0</v>
      </c>
      <c r="S11531">
        <v>35</v>
      </c>
      <c r="T11531">
        <v>2</v>
      </c>
    </row>
    <row r="11532" spans="1:22" x14ac:dyDescent="0.2">
      <c r="A11532" s="1">
        <v>42344</v>
      </c>
      <c r="B11532">
        <v>2015</v>
      </c>
      <c r="C11532">
        <f>_xlfn.MAXIFS(Table1[ScheduleWeekWritten],Table1[ScheduleSeason],Table1[[#This Row],[ScheduleSeason]])</f>
        <v>17</v>
      </c>
      <c r="D11532">
        <v>13</v>
      </c>
      <c r="E11532" cm="1">
        <f t="array" ref="E11532">_xlfn.XLOOKUP(Table1[[#This Row],[ScheduleWeekWritten]],Table3[Game],100+Table3[Increase],Table1[[#This Row],[ScheduleWeekWritten]])</f>
        <v>13</v>
      </c>
      <c r="F11532" t="b">
        <v>0</v>
      </c>
      <c r="G11532" t="s">
        <v>27</v>
      </c>
      <c r="H11532">
        <v>3</v>
      </c>
      <c r="I11532">
        <v>17</v>
      </c>
      <c r="J11532" t="s">
        <v>24</v>
      </c>
      <c r="K11532" t="s">
        <v>88</v>
      </c>
      <c r="L11532" t="str">
        <f>_xlfn.XLOOKUP(Table1[[#This Row],[TeamFavoriteID]],Table2[team_id],Table2[team_name],_xlfn.XLOOKUP(Table1[[#This Row],[TeamFavoriteID]],Table2[team_id_pfr],Table2[team_name],"Even"))</f>
        <v>Denver Broncos</v>
      </c>
      <c r="M11532">
        <v>-6</v>
      </c>
      <c r="N11532">
        <f>IF(Table1[[#This Row],[TeamFavorite]]=Table1[[#This Row],[TeamHome]],Table1[[#This Row],[ScoreAway]]-Table1[[#This Row],[ScoreHome]],Table1[[#This Row],[ScoreHome]]-Table1[[#This Row],[ScoreAway]])</f>
        <v>-14</v>
      </c>
      <c r="O11532">
        <f>IF(Table1[[#This Row],[SpreadActual]]&lt;Table1[[#This Row],[SpreadFavorite]],1,0)</f>
        <v>1</v>
      </c>
      <c r="P11532">
        <v>45</v>
      </c>
      <c r="Q11532" t="s">
        <v>94</v>
      </c>
      <c r="R11532" t="b">
        <v>0</v>
      </c>
      <c r="S11532">
        <v>71</v>
      </c>
      <c r="T11532">
        <v>7</v>
      </c>
    </row>
    <row r="11533" spans="1:22" x14ac:dyDescent="0.2">
      <c r="A11533" s="1">
        <v>42344</v>
      </c>
      <c r="B11533">
        <v>2015</v>
      </c>
      <c r="C11533">
        <f>_xlfn.MAXIFS(Table1[ScheduleWeekWritten],Table1[ScheduleSeason],Table1[[#This Row],[ScheduleSeason]])</f>
        <v>17</v>
      </c>
      <c r="D11533">
        <v>13</v>
      </c>
      <c r="E11533" cm="1">
        <f t="array" ref="E11533">_xlfn.XLOOKUP(Table1[[#This Row],[ScheduleWeekWritten]],Table3[Game],100+Table3[Increase],Table1[[#This Row],[ScheduleWeekWritten]])</f>
        <v>13</v>
      </c>
      <c r="F11533" t="b">
        <v>0</v>
      </c>
      <c r="G11533" t="s">
        <v>153</v>
      </c>
      <c r="H11533">
        <v>3</v>
      </c>
      <c r="I11533">
        <v>27</v>
      </c>
      <c r="J11533" t="s">
        <v>149</v>
      </c>
      <c r="K11533" t="s">
        <v>59</v>
      </c>
      <c r="L11533" t="str">
        <f>_xlfn.XLOOKUP(Table1[[#This Row],[TeamFavoriteID]],Table2[team_id],Table2[team_name],_xlfn.XLOOKUP(Table1[[#This Row],[TeamFavoriteID]],Table2[team_id_pfr],Table2[team_name],"Even"))</f>
        <v>Arizona Cardinals</v>
      </c>
      <c r="M11533">
        <v>-3.5</v>
      </c>
      <c r="N11533">
        <f>IF(Table1[[#This Row],[TeamFavorite]]=Table1[[#This Row],[TeamHome]],Table1[[#This Row],[ScoreAway]]-Table1[[#This Row],[ScoreHome]],Table1[[#This Row],[ScoreHome]]-Table1[[#This Row],[ScoreAway]])</f>
        <v>-24</v>
      </c>
      <c r="O11533">
        <f>IF(Table1[[#This Row],[SpreadActual]]&lt;Table1[[#This Row],[SpreadFavorite]],1,0)</f>
        <v>1</v>
      </c>
      <c r="P11533">
        <v>43</v>
      </c>
      <c r="Q11533" t="s">
        <v>157</v>
      </c>
      <c r="R11533" t="b">
        <v>0</v>
      </c>
      <c r="S11533">
        <v>72</v>
      </c>
      <c r="T11533">
        <v>0</v>
      </c>
      <c r="V11533" t="s">
        <v>103</v>
      </c>
    </row>
    <row r="11534" spans="1:22" x14ac:dyDescent="0.2">
      <c r="A11534" s="1">
        <v>42344</v>
      </c>
      <c r="B11534">
        <v>2015</v>
      </c>
      <c r="C11534">
        <f>_xlfn.MAXIFS(Table1[ScheduleWeekWritten],Table1[ScheduleSeason],Table1[[#This Row],[ScheduleSeason]])</f>
        <v>17</v>
      </c>
      <c r="D11534">
        <v>13</v>
      </c>
      <c r="E11534" cm="1">
        <f t="array" ref="E11534">_xlfn.XLOOKUP(Table1[[#This Row],[ScheduleWeekWritten]],Table3[Game],100+Table3[Increase],Table1[[#This Row],[ScheduleWeekWritten]])</f>
        <v>13</v>
      </c>
      <c r="F11534" t="b">
        <v>0</v>
      </c>
      <c r="G11534" t="s">
        <v>127</v>
      </c>
      <c r="H11534">
        <v>23</v>
      </c>
      <c r="I11534">
        <v>19</v>
      </c>
      <c r="J11534" t="s">
        <v>38</v>
      </c>
      <c r="K11534" t="s">
        <v>89</v>
      </c>
      <c r="L11534" t="str">
        <f>_xlfn.XLOOKUP(Table1[[#This Row],[TeamFavoriteID]],Table2[team_id],Table2[team_name],_xlfn.XLOOKUP(Table1[[#This Row],[TeamFavoriteID]],Table2[team_id_pfr],Table2[team_name],"Even"))</f>
        <v>Even</v>
      </c>
      <c r="M11534">
        <v>0</v>
      </c>
      <c r="N11534">
        <f>IF(Table1[[#This Row],[TeamFavorite]]=Table1[[#This Row],[TeamHome]],Table1[[#This Row],[ScoreAway]]-Table1[[#This Row],[ScoreHome]],Table1[[#This Row],[ScoreHome]]-Table1[[#This Row],[ScoreAway]])</f>
        <v>4</v>
      </c>
      <c r="O11534">
        <f>IF(Table1[[#This Row],[SpreadActual]]&lt;Table1[[#This Row],[SpreadFavorite]],1,0)</f>
        <v>0</v>
      </c>
      <c r="P11534">
        <v>46.5</v>
      </c>
      <c r="Q11534" t="s">
        <v>168</v>
      </c>
      <c r="R11534" t="b">
        <v>0</v>
      </c>
      <c r="S11534">
        <v>78</v>
      </c>
      <c r="T11534">
        <v>11</v>
      </c>
    </row>
    <row r="11535" spans="1:22" x14ac:dyDescent="0.2">
      <c r="A11535" s="1">
        <v>42344</v>
      </c>
      <c r="B11535">
        <v>2015</v>
      </c>
      <c r="C11535">
        <f>_xlfn.MAXIFS(Table1[ScheduleWeekWritten],Table1[ScheduleSeason],Table1[[#This Row],[ScheduleSeason]])</f>
        <v>17</v>
      </c>
      <c r="D11535">
        <v>13</v>
      </c>
      <c r="E11535" cm="1">
        <f t="array" ref="E11535">_xlfn.XLOOKUP(Table1[[#This Row],[ScheduleWeekWritten]],Table3[Game],100+Table3[Increase],Table1[[#This Row],[ScheduleWeekWritten]])</f>
        <v>13</v>
      </c>
      <c r="F11535" t="b">
        <v>0</v>
      </c>
      <c r="G11535" t="s">
        <v>171</v>
      </c>
      <c r="H11535">
        <v>42</v>
      </c>
      <c r="I11535">
        <v>39</v>
      </c>
      <c r="J11535" t="s">
        <v>154</v>
      </c>
      <c r="K11535" t="s">
        <v>25</v>
      </c>
      <c r="L11535" t="str">
        <f>_xlfn.XLOOKUP(Table1[[#This Row],[TeamFavoriteID]],Table2[team_id],Table2[team_name],_xlfn.XLOOKUP(Table1[[#This Row],[TeamFavoriteID]],Table2[team_id_pfr],Table2[team_name],"Even"))</f>
        <v>Houston Oilers</v>
      </c>
      <c r="M11535">
        <v>-3</v>
      </c>
      <c r="N11535">
        <f>IF(Table1[[#This Row],[TeamFavorite]]=Table1[[#This Row],[TeamHome]],Table1[[#This Row],[ScoreAway]]-Table1[[#This Row],[ScoreHome]],Table1[[#This Row],[ScoreHome]]-Table1[[#This Row],[ScoreAway]])</f>
        <v>3</v>
      </c>
      <c r="O11535">
        <f>IF(Table1[[#This Row],[SpreadActual]]&lt;Table1[[#This Row],[SpreadFavorite]],1,0)</f>
        <v>0</v>
      </c>
      <c r="P11535">
        <v>43.5</v>
      </c>
      <c r="Q11535" t="s">
        <v>172</v>
      </c>
      <c r="R11535" t="b">
        <v>0</v>
      </c>
      <c r="S11535">
        <v>56</v>
      </c>
      <c r="T11535">
        <v>4</v>
      </c>
    </row>
    <row r="11536" spans="1:22" x14ac:dyDescent="0.2">
      <c r="A11536" s="1">
        <v>42345</v>
      </c>
      <c r="B11536">
        <v>2015</v>
      </c>
      <c r="C11536">
        <f>_xlfn.MAXIFS(Table1[ScheduleWeekWritten],Table1[ScheduleSeason],Table1[[#This Row],[ScheduleSeason]])</f>
        <v>17</v>
      </c>
      <c r="D11536">
        <v>13</v>
      </c>
      <c r="E11536" cm="1">
        <f t="array" ref="E11536">_xlfn.XLOOKUP(Table1[[#This Row],[ScheduleWeekWritten]],Table3[Game],100+Table3[Increase],Table1[[#This Row],[ScheduleWeekWritten]])</f>
        <v>13</v>
      </c>
      <c r="F11536" t="b">
        <v>0</v>
      </c>
      <c r="G11536" t="s">
        <v>61</v>
      </c>
      <c r="H11536">
        <v>16</v>
      </c>
      <c r="I11536">
        <v>19</v>
      </c>
      <c r="J11536" t="s">
        <v>67</v>
      </c>
      <c r="K11536" t="s">
        <v>85</v>
      </c>
      <c r="L11536" t="str">
        <f>_xlfn.XLOOKUP(Table1[[#This Row],[TeamFavoriteID]],Table2[team_id],Table2[team_name],_xlfn.XLOOKUP(Table1[[#This Row],[TeamFavoriteID]],Table2[team_id_pfr],Table2[team_name],"Even"))</f>
        <v>Washington Commanders</v>
      </c>
      <c r="M11536">
        <v>-2</v>
      </c>
      <c r="N11536">
        <f>IF(Table1[[#This Row],[TeamFavorite]]=Table1[[#This Row],[TeamHome]],Table1[[#This Row],[ScoreAway]]-Table1[[#This Row],[ScoreHome]],Table1[[#This Row],[ScoreHome]]-Table1[[#This Row],[ScoreAway]])</f>
        <v>-3</v>
      </c>
      <c r="O11536">
        <f>IF(Table1[[#This Row],[SpreadActual]]&lt;Table1[[#This Row],[SpreadFavorite]],1,0)</f>
        <v>1</v>
      </c>
      <c r="P11536">
        <v>43.5</v>
      </c>
      <c r="Q11536" t="s">
        <v>165</v>
      </c>
      <c r="R11536" t="b">
        <v>0</v>
      </c>
      <c r="S11536">
        <v>44</v>
      </c>
      <c r="T11536">
        <v>2</v>
      </c>
    </row>
    <row r="11537" spans="1:22" x14ac:dyDescent="0.2">
      <c r="A11537" s="1">
        <v>42348</v>
      </c>
      <c r="B11537">
        <v>2015</v>
      </c>
      <c r="C11537">
        <f>_xlfn.MAXIFS(Table1[ScheduleWeekWritten],Table1[ScheduleSeason],Table1[[#This Row],[ScheduleSeason]])</f>
        <v>17</v>
      </c>
      <c r="D11537">
        <v>14</v>
      </c>
      <c r="E11537" cm="1">
        <f t="array" ref="E11537">_xlfn.XLOOKUP(Table1[[#This Row],[ScheduleWeekWritten]],Table3[Game],100+Table3[Increase],Table1[[#This Row],[ScheduleWeekWritten]])</f>
        <v>14</v>
      </c>
      <c r="F11537" t="b">
        <v>0</v>
      </c>
      <c r="G11537" t="s">
        <v>149</v>
      </c>
      <c r="H11537">
        <v>23</v>
      </c>
      <c r="I11537">
        <v>20</v>
      </c>
      <c r="J11537" t="s">
        <v>54</v>
      </c>
      <c r="K11537" t="s">
        <v>59</v>
      </c>
      <c r="L11537" t="str">
        <f>_xlfn.XLOOKUP(Table1[[#This Row],[TeamFavoriteID]],Table2[team_id],Table2[team_name],_xlfn.XLOOKUP(Table1[[#This Row],[TeamFavoriteID]],Table2[team_id_pfr],Table2[team_name],"Even"))</f>
        <v>Arizona Cardinals</v>
      </c>
      <c r="M11537">
        <v>-10</v>
      </c>
      <c r="N11537">
        <f>IF(Table1[[#This Row],[TeamFavorite]]=Table1[[#This Row],[TeamHome]],Table1[[#This Row],[ScoreAway]]-Table1[[#This Row],[ScoreHome]],Table1[[#This Row],[ScoreHome]]-Table1[[#This Row],[ScoreAway]])</f>
        <v>-3</v>
      </c>
      <c r="O11537">
        <f>IF(Table1[[#This Row],[SpreadActual]]&lt;Table1[[#This Row],[SpreadFavorite]],1,0)</f>
        <v>0</v>
      </c>
      <c r="P11537">
        <v>46.5</v>
      </c>
      <c r="Q11537" t="s">
        <v>150</v>
      </c>
      <c r="R11537" t="b">
        <v>0</v>
      </c>
      <c r="S11537">
        <v>72</v>
      </c>
      <c r="T11537">
        <v>0</v>
      </c>
      <c r="V11537" t="s">
        <v>103</v>
      </c>
    </row>
    <row r="11538" spans="1:22" x14ac:dyDescent="0.2">
      <c r="A11538" s="1">
        <v>42351</v>
      </c>
      <c r="B11538">
        <v>2015</v>
      </c>
      <c r="C11538">
        <f>_xlfn.MAXIFS(Table1[ScheduleWeekWritten],Table1[ScheduleSeason],Table1[[#This Row],[ScheduleSeason]])</f>
        <v>17</v>
      </c>
      <c r="D11538">
        <v>14</v>
      </c>
      <c r="E11538" cm="1">
        <f t="array" ref="E11538">_xlfn.XLOOKUP(Table1[[#This Row],[ScheduleWeekWritten]],Table3[Game],100+Table3[Increase],Table1[[#This Row],[ScheduleWeekWritten]])</f>
        <v>14</v>
      </c>
      <c r="F11538" t="b">
        <v>0</v>
      </c>
      <c r="G11538" t="s">
        <v>158</v>
      </c>
      <c r="H11538">
        <v>6</v>
      </c>
      <c r="I11538">
        <v>35</v>
      </c>
      <c r="J11538" t="s">
        <v>128</v>
      </c>
      <c r="K11538" t="s">
        <v>132</v>
      </c>
      <c r="L11538" t="str">
        <f>_xlfn.XLOOKUP(Table1[[#This Row],[TeamFavoriteID]],Table2[team_id],Table2[team_name],_xlfn.XLOOKUP(Table1[[#This Row],[TeamFavoriteID]],Table2[team_id_pfr],Table2[team_name],"Even"))</f>
        <v>Seattle Seahawks</v>
      </c>
      <c r="M11538">
        <v>-10.5</v>
      </c>
      <c r="N11538">
        <f>IF(Table1[[#This Row],[TeamFavorite]]=Table1[[#This Row],[TeamHome]],Table1[[#This Row],[ScoreAway]]-Table1[[#This Row],[ScoreHome]],Table1[[#This Row],[ScoreHome]]-Table1[[#This Row],[ScoreAway]])</f>
        <v>-29</v>
      </c>
      <c r="O11538">
        <f>IF(Table1[[#This Row],[SpreadActual]]&lt;Table1[[#This Row],[SpreadFavorite]],1,0)</f>
        <v>1</v>
      </c>
      <c r="P11538">
        <v>42</v>
      </c>
      <c r="Q11538" t="s">
        <v>166</v>
      </c>
      <c r="R11538" t="b">
        <v>0</v>
      </c>
      <c r="S11538">
        <v>66</v>
      </c>
      <c r="T11538">
        <v>3</v>
      </c>
    </row>
    <row r="11539" spans="1:22" x14ac:dyDescent="0.2">
      <c r="A11539" s="1">
        <v>42351</v>
      </c>
      <c r="B11539">
        <v>2015</v>
      </c>
      <c r="C11539">
        <f>_xlfn.MAXIFS(Table1[ScheduleWeekWritten],Table1[ScheduleSeason],Table1[[#This Row],[ScheduleSeason]])</f>
        <v>17</v>
      </c>
      <c r="D11539">
        <v>14</v>
      </c>
      <c r="E11539" cm="1">
        <f t="array" ref="E11539">_xlfn.XLOOKUP(Table1[[#This Row],[ScheduleWeekWritten]],Table3[Game],100+Table3[Increase],Table1[[#This Row],[ScheduleWeekWritten]])</f>
        <v>14</v>
      </c>
      <c r="F11539" t="b">
        <v>0</v>
      </c>
      <c r="G11539" t="s">
        <v>152</v>
      </c>
      <c r="H11539">
        <v>38</v>
      </c>
      <c r="I11539">
        <v>0</v>
      </c>
      <c r="J11539" t="s">
        <v>38</v>
      </c>
      <c r="K11539" t="s">
        <v>162</v>
      </c>
      <c r="L11539" t="str">
        <f>_xlfn.XLOOKUP(Table1[[#This Row],[TeamFavoriteID]],Table2[team_id],Table2[team_name],_xlfn.XLOOKUP(Table1[[#This Row],[TeamFavoriteID]],Table2[team_id_pfr],Table2[team_name],"Even"))</f>
        <v>Carolina Panthers</v>
      </c>
      <c r="M11539">
        <v>-8.5</v>
      </c>
      <c r="N11539">
        <f>IF(Table1[[#This Row],[TeamFavorite]]=Table1[[#This Row],[TeamHome]],Table1[[#This Row],[ScoreAway]]-Table1[[#This Row],[ScoreHome]],Table1[[#This Row],[ScoreHome]]-Table1[[#This Row],[ScoreAway]])</f>
        <v>-38</v>
      </c>
      <c r="O11539">
        <f>IF(Table1[[#This Row],[SpreadActual]]&lt;Table1[[#This Row],[SpreadFavorite]],1,0)</f>
        <v>1</v>
      </c>
      <c r="P11539">
        <v>45.5</v>
      </c>
      <c r="Q11539" t="s">
        <v>160</v>
      </c>
      <c r="R11539" t="b">
        <v>0</v>
      </c>
      <c r="S11539">
        <v>70</v>
      </c>
      <c r="T11539">
        <v>6</v>
      </c>
    </row>
    <row r="11540" spans="1:22" x14ac:dyDescent="0.2">
      <c r="A11540" s="1">
        <v>42351</v>
      </c>
      <c r="B11540">
        <v>2015</v>
      </c>
      <c r="C11540">
        <f>_xlfn.MAXIFS(Table1[ScheduleWeekWritten],Table1[ScheduleSeason],Table1[[#This Row],[ScheduleSeason]])</f>
        <v>17</v>
      </c>
      <c r="D11540">
        <v>14</v>
      </c>
      <c r="E11540" cm="1">
        <f t="array" ref="E11540">_xlfn.XLOOKUP(Table1[[#This Row],[ScheduleWeekWritten]],Table3[Game],100+Table3[Increase],Table1[[#This Row],[ScheduleWeekWritten]])</f>
        <v>14</v>
      </c>
      <c r="F11540" t="b">
        <v>0</v>
      </c>
      <c r="G11540" t="s">
        <v>46</v>
      </c>
      <c r="H11540">
        <v>21</v>
      </c>
      <c r="I11540">
        <v>24</v>
      </c>
      <c r="J11540" t="s">
        <v>61</v>
      </c>
      <c r="K11540" t="s">
        <v>47</v>
      </c>
      <c r="L11540" t="str">
        <f>_xlfn.XLOOKUP(Table1[[#This Row],[TeamFavoriteID]],Table2[team_id],Table2[team_name],_xlfn.XLOOKUP(Table1[[#This Row],[TeamFavoriteID]],Table2[team_id_pfr],Table2[team_name],"Even"))</f>
        <v>Chicago Bears</v>
      </c>
      <c r="M11540">
        <v>-4</v>
      </c>
      <c r="N11540">
        <f>IF(Table1[[#This Row],[TeamFavorite]]=Table1[[#This Row],[TeamHome]],Table1[[#This Row],[ScoreAway]]-Table1[[#This Row],[ScoreHome]],Table1[[#This Row],[ScoreHome]]-Table1[[#This Row],[ScoreAway]])</f>
        <v>3</v>
      </c>
      <c r="O11540">
        <f>IF(Table1[[#This Row],[SpreadActual]]&lt;Table1[[#This Row],[SpreadFavorite]],1,0)</f>
        <v>0</v>
      </c>
      <c r="P11540">
        <v>43.5</v>
      </c>
      <c r="Q11540" t="s">
        <v>114</v>
      </c>
      <c r="R11540" t="b">
        <v>0</v>
      </c>
      <c r="S11540">
        <v>58</v>
      </c>
      <c r="T11540">
        <v>11</v>
      </c>
    </row>
    <row r="11541" spans="1:22" x14ac:dyDescent="0.2">
      <c r="A11541" s="1">
        <v>42351</v>
      </c>
      <c r="B11541">
        <v>2015</v>
      </c>
      <c r="C11541">
        <f>_xlfn.MAXIFS(Table1[ScheduleWeekWritten],Table1[ScheduleSeason],Table1[[#This Row],[ScheduleSeason]])</f>
        <v>17</v>
      </c>
      <c r="D11541">
        <v>14</v>
      </c>
      <c r="E11541" cm="1">
        <f t="array" ref="E11541">_xlfn.XLOOKUP(Table1[[#This Row],[ScheduleWeekWritten]],Table3[Game],100+Table3[Increase],Table1[[#This Row],[ScheduleWeekWritten]])</f>
        <v>14</v>
      </c>
      <c r="F11541" t="b">
        <v>0</v>
      </c>
      <c r="G11541" t="s">
        <v>101</v>
      </c>
      <c r="H11541">
        <v>20</v>
      </c>
      <c r="I11541">
        <v>33</v>
      </c>
      <c r="J11541" t="s">
        <v>49</v>
      </c>
      <c r="K11541" t="s">
        <v>104</v>
      </c>
      <c r="L11541" t="str">
        <f>_xlfn.XLOOKUP(Table1[[#This Row],[TeamFavoriteID]],Table2[team_id],Table2[team_name],_xlfn.XLOOKUP(Table1[[#This Row],[TeamFavoriteID]],Table2[team_id_pfr],Table2[team_name],"Even"))</f>
        <v>Cincinnati Bengals</v>
      </c>
      <c r="M11541">
        <v>-1</v>
      </c>
      <c r="N11541">
        <f>IF(Table1[[#This Row],[TeamFavorite]]=Table1[[#This Row],[TeamHome]],Table1[[#This Row],[ScoreAway]]-Table1[[#This Row],[ScoreHome]],Table1[[#This Row],[ScoreHome]]-Table1[[#This Row],[ScoreAway]])</f>
        <v>13</v>
      </c>
      <c r="O11541">
        <f>IF(Table1[[#This Row],[SpreadActual]]&lt;Table1[[#This Row],[SpreadFavorite]],1,0)</f>
        <v>0</v>
      </c>
      <c r="P11541">
        <v>48.5</v>
      </c>
      <c r="Q11541" t="s">
        <v>173</v>
      </c>
      <c r="R11541" t="b">
        <v>0</v>
      </c>
      <c r="S11541">
        <v>65</v>
      </c>
      <c r="T11541">
        <v>6</v>
      </c>
    </row>
    <row r="11542" spans="1:22" x14ac:dyDescent="0.2">
      <c r="A11542" s="1">
        <v>42351</v>
      </c>
      <c r="B11542">
        <v>2015</v>
      </c>
      <c r="C11542">
        <f>_xlfn.MAXIFS(Table1[ScheduleWeekWritten],Table1[ScheduleSeason],Table1[[#This Row],[ScheduleSeason]])</f>
        <v>17</v>
      </c>
      <c r="D11542">
        <v>14</v>
      </c>
      <c r="E11542" cm="1">
        <f t="array" ref="E11542">_xlfn.XLOOKUP(Table1[[#This Row],[ScheduleWeekWritten]],Table3[Game],100+Table3[Increase],Table1[[#This Row],[ScheduleWeekWritten]])</f>
        <v>14</v>
      </c>
      <c r="F11542" t="b">
        <v>0</v>
      </c>
      <c r="G11542" t="s">
        <v>62</v>
      </c>
      <c r="H11542">
        <v>24</v>
      </c>
      <c r="I11542">
        <v>10</v>
      </c>
      <c r="J11542" t="s">
        <v>53</v>
      </c>
      <c r="K11542" t="s">
        <v>63</v>
      </c>
      <c r="L11542" t="str">
        <f>_xlfn.XLOOKUP(Table1[[#This Row],[TeamFavoriteID]],Table2[team_id],Table2[team_name],_xlfn.XLOOKUP(Table1[[#This Row],[TeamFavoriteID]],Table2[team_id_pfr],Table2[team_name],"Even"))</f>
        <v>Cleveland Browns</v>
      </c>
      <c r="M11542">
        <v>-2.5</v>
      </c>
      <c r="N11542">
        <f>IF(Table1[[#This Row],[TeamFavorite]]=Table1[[#This Row],[TeamHome]],Table1[[#This Row],[ScoreAway]]-Table1[[#This Row],[ScoreHome]],Table1[[#This Row],[ScoreHome]]-Table1[[#This Row],[ScoreAway]])</f>
        <v>-14</v>
      </c>
      <c r="O11542">
        <f>IF(Table1[[#This Row],[SpreadActual]]&lt;Table1[[#This Row],[SpreadFavorite]],1,0)</f>
        <v>1</v>
      </c>
      <c r="P11542">
        <v>43</v>
      </c>
      <c r="Q11542" t="s">
        <v>170</v>
      </c>
      <c r="R11542" t="b">
        <v>0</v>
      </c>
      <c r="S11542">
        <v>62</v>
      </c>
      <c r="T11542">
        <v>8</v>
      </c>
    </row>
    <row r="11543" spans="1:22" x14ac:dyDescent="0.2">
      <c r="A11543" s="1">
        <v>42351</v>
      </c>
      <c r="B11543">
        <v>2015</v>
      </c>
      <c r="C11543">
        <f>_xlfn.MAXIFS(Table1[ScheduleWeekWritten],Table1[ScheduleSeason],Table1[[#This Row],[ScheduleSeason]])</f>
        <v>17</v>
      </c>
      <c r="D11543">
        <v>14</v>
      </c>
      <c r="E11543" cm="1">
        <f t="array" ref="E11543">_xlfn.XLOOKUP(Table1[[#This Row],[ScheduleWeekWritten]],Table3[Game],100+Table3[Increase],Table1[[#This Row],[ScheduleWeekWritten]])</f>
        <v>14</v>
      </c>
      <c r="F11543" t="b">
        <v>0</v>
      </c>
      <c r="G11543" t="s">
        <v>24</v>
      </c>
      <c r="H11543">
        <v>12</v>
      </c>
      <c r="I11543">
        <v>15</v>
      </c>
      <c r="J11543" t="s">
        <v>20</v>
      </c>
      <c r="K11543" t="s">
        <v>88</v>
      </c>
      <c r="L11543" t="str">
        <f>_xlfn.XLOOKUP(Table1[[#This Row],[TeamFavoriteID]],Table2[team_id],Table2[team_name],_xlfn.XLOOKUP(Table1[[#This Row],[TeamFavoriteID]],Table2[team_id_pfr],Table2[team_name],"Even"))</f>
        <v>Denver Broncos</v>
      </c>
      <c r="M11543">
        <v>-6</v>
      </c>
      <c r="N11543">
        <f>IF(Table1[[#This Row],[TeamFavorite]]=Table1[[#This Row],[TeamHome]],Table1[[#This Row],[ScoreAway]]-Table1[[#This Row],[ScoreHome]],Table1[[#This Row],[ScoreHome]]-Table1[[#This Row],[ScoreAway]])</f>
        <v>3</v>
      </c>
      <c r="O11543">
        <f>IF(Table1[[#This Row],[SpreadActual]]&lt;Table1[[#This Row],[SpreadFavorite]],1,0)</f>
        <v>0</v>
      </c>
      <c r="P11543">
        <v>43</v>
      </c>
      <c r="Q11543" t="s">
        <v>174</v>
      </c>
      <c r="R11543" t="b">
        <v>0</v>
      </c>
      <c r="S11543">
        <v>39</v>
      </c>
      <c r="T11543">
        <v>2</v>
      </c>
    </row>
    <row r="11544" spans="1:22" x14ac:dyDescent="0.2">
      <c r="A11544" s="1">
        <v>42351</v>
      </c>
      <c r="B11544">
        <v>2015</v>
      </c>
      <c r="C11544">
        <f>_xlfn.MAXIFS(Table1[ScheduleWeekWritten],Table1[ScheduleSeason],Table1[[#This Row],[ScheduleSeason]])</f>
        <v>17</v>
      </c>
      <c r="D11544">
        <v>14</v>
      </c>
      <c r="E11544" cm="1">
        <f t="array" ref="E11544">_xlfn.XLOOKUP(Table1[[#This Row],[ScheduleWeekWritten]],Table3[Game],100+Table3[Increase],Table1[[#This Row],[ScheduleWeekWritten]])</f>
        <v>14</v>
      </c>
      <c r="F11544" t="b">
        <v>0</v>
      </c>
      <c r="G11544" t="s">
        <v>33</v>
      </c>
      <c r="H11544">
        <v>28</v>
      </c>
      <c r="I11544">
        <v>7</v>
      </c>
      <c r="J11544" t="s">
        <v>67</v>
      </c>
      <c r="K11544" t="s">
        <v>35</v>
      </c>
      <c r="L11544" t="str">
        <f>_xlfn.XLOOKUP(Table1[[#This Row],[TeamFavoriteID]],Table2[team_id],Table2[team_name],_xlfn.XLOOKUP(Table1[[#This Row],[TeamFavoriteID]],Table2[team_id_pfr],Table2[team_name],"Even"))</f>
        <v>Green Bay Packers</v>
      </c>
      <c r="M11544">
        <v>-6.5</v>
      </c>
      <c r="N11544">
        <f>IF(Table1[[#This Row],[TeamFavorite]]=Table1[[#This Row],[TeamHome]],Table1[[#This Row],[ScoreAway]]-Table1[[#This Row],[ScoreHome]],Table1[[#This Row],[ScoreHome]]-Table1[[#This Row],[ScoreAway]])</f>
        <v>-21</v>
      </c>
      <c r="O11544">
        <f>IF(Table1[[#This Row],[SpreadActual]]&lt;Table1[[#This Row],[SpreadFavorite]],1,0)</f>
        <v>1</v>
      </c>
      <c r="P11544">
        <v>42.5</v>
      </c>
      <c r="Q11544" t="s">
        <v>82</v>
      </c>
      <c r="R11544" t="b">
        <v>0</v>
      </c>
      <c r="S11544">
        <v>52</v>
      </c>
      <c r="T11544">
        <v>9</v>
      </c>
      <c r="V11544" t="s">
        <v>2</v>
      </c>
    </row>
    <row r="11545" spans="1:22" x14ac:dyDescent="0.2">
      <c r="A11545" s="1">
        <v>42351</v>
      </c>
      <c r="B11545">
        <v>2015</v>
      </c>
      <c r="C11545">
        <f>_xlfn.MAXIFS(Table1[ScheduleWeekWritten],Table1[ScheduleSeason],Table1[[#This Row],[ScheduleSeason]])</f>
        <v>17</v>
      </c>
      <c r="D11545">
        <v>14</v>
      </c>
      <c r="E11545" cm="1">
        <f t="array" ref="E11545">_xlfn.XLOOKUP(Table1[[#This Row],[ScheduleWeekWritten]],Table3[Game],100+Table3[Increase],Table1[[#This Row],[ScheduleWeekWritten]])</f>
        <v>14</v>
      </c>
      <c r="F11545" t="b">
        <v>0</v>
      </c>
      <c r="G11545" t="s">
        <v>177</v>
      </c>
      <c r="H11545">
        <v>6</v>
      </c>
      <c r="I11545">
        <v>27</v>
      </c>
      <c r="J11545" t="s">
        <v>115</v>
      </c>
      <c r="K11545" t="s">
        <v>70</v>
      </c>
      <c r="L11545" t="str">
        <f>_xlfn.XLOOKUP(Table1[[#This Row],[TeamFavoriteID]],Table2[team_id],Table2[team_name],_xlfn.XLOOKUP(Table1[[#This Row],[TeamFavoriteID]],Table2[team_id_pfr],Table2[team_name],"Even"))</f>
        <v>Boston Patriots</v>
      </c>
      <c r="M11545">
        <v>-5</v>
      </c>
      <c r="N11545">
        <f>IF(Table1[[#This Row],[TeamFavorite]]=Table1[[#This Row],[TeamHome]],Table1[[#This Row],[ScoreAway]]-Table1[[#This Row],[ScoreHome]],Table1[[#This Row],[ScoreHome]]-Table1[[#This Row],[ScoreAway]])</f>
        <v>-21</v>
      </c>
      <c r="O11545">
        <f>IF(Table1[[#This Row],[SpreadActual]]&lt;Table1[[#This Row],[SpreadFavorite]],1,0)</f>
        <v>1</v>
      </c>
      <c r="P11545">
        <v>46.5</v>
      </c>
      <c r="Q11545" t="s">
        <v>178</v>
      </c>
      <c r="R11545" t="b">
        <v>0</v>
      </c>
      <c r="S11545">
        <v>52</v>
      </c>
      <c r="T11545">
        <v>3</v>
      </c>
      <c r="V11545" t="s">
        <v>193</v>
      </c>
    </row>
    <row r="11546" spans="1:22" x14ac:dyDescent="0.2">
      <c r="A11546" s="1">
        <v>42351</v>
      </c>
      <c r="B11546">
        <v>2015</v>
      </c>
      <c r="C11546">
        <f>_xlfn.MAXIFS(Table1[ScheduleWeekWritten],Table1[ScheduleSeason],Table1[[#This Row],[ScheduleSeason]])</f>
        <v>17</v>
      </c>
      <c r="D11546">
        <v>14</v>
      </c>
      <c r="E11546" cm="1">
        <f t="array" ref="E11546">_xlfn.XLOOKUP(Table1[[#This Row],[ScheduleWeekWritten]],Table3[Game],100+Table3[Increase],Table1[[#This Row],[ScheduleWeekWritten]])</f>
        <v>14</v>
      </c>
      <c r="F11546" t="b">
        <v>0</v>
      </c>
      <c r="G11546" t="s">
        <v>154</v>
      </c>
      <c r="H11546">
        <v>51</v>
      </c>
      <c r="I11546">
        <v>16</v>
      </c>
      <c r="J11546" t="s">
        <v>140</v>
      </c>
      <c r="K11546" t="s">
        <v>161</v>
      </c>
      <c r="L11546" t="str">
        <f>_xlfn.XLOOKUP(Table1[[#This Row],[TeamFavoriteID]],Table2[team_id],Table2[team_name],_xlfn.XLOOKUP(Table1[[#This Row],[TeamFavoriteID]],Table2[team_id_pfr],Table2[team_name],"Even"))</f>
        <v>Jacksonville Jaguars</v>
      </c>
      <c r="M11546">
        <v>-1</v>
      </c>
      <c r="N11546">
        <f>IF(Table1[[#This Row],[TeamFavorite]]=Table1[[#This Row],[TeamHome]],Table1[[#This Row],[ScoreAway]]-Table1[[#This Row],[ScoreHome]],Table1[[#This Row],[ScoreHome]]-Table1[[#This Row],[ScoreAway]])</f>
        <v>-35</v>
      </c>
      <c r="O11546">
        <f>IF(Table1[[#This Row],[SpreadActual]]&lt;Table1[[#This Row],[SpreadFavorite]],1,0)</f>
        <v>1</v>
      </c>
      <c r="P11546">
        <v>46</v>
      </c>
      <c r="Q11546" t="s">
        <v>155</v>
      </c>
      <c r="R11546" t="b">
        <v>0</v>
      </c>
      <c r="S11546">
        <v>77</v>
      </c>
      <c r="T11546">
        <v>8</v>
      </c>
    </row>
    <row r="11547" spans="1:22" x14ac:dyDescent="0.2">
      <c r="A11547" s="1">
        <v>42351</v>
      </c>
      <c r="B11547">
        <v>2015</v>
      </c>
      <c r="C11547">
        <f>_xlfn.MAXIFS(Table1[ScheduleWeekWritten],Table1[ScheduleSeason],Table1[[#This Row],[ScheduleSeason]])</f>
        <v>17</v>
      </c>
      <c r="D11547">
        <v>14</v>
      </c>
      <c r="E11547" cm="1">
        <f t="array" ref="E11547">_xlfn.XLOOKUP(Table1[[#This Row],[ScheduleWeekWritten]],Table3[Game],100+Table3[Increase],Table1[[#This Row],[ScheduleWeekWritten]])</f>
        <v>14</v>
      </c>
      <c r="F11547" t="b">
        <v>0</v>
      </c>
      <c r="G11547" t="s">
        <v>42</v>
      </c>
      <c r="H11547">
        <v>10</v>
      </c>
      <c r="I11547">
        <v>3</v>
      </c>
      <c r="J11547" t="s">
        <v>27</v>
      </c>
      <c r="K11547" t="s">
        <v>75</v>
      </c>
      <c r="L11547" t="str">
        <f>_xlfn.XLOOKUP(Table1[[#This Row],[TeamFavoriteID]],Table2[team_id],Table2[team_name],_xlfn.XLOOKUP(Table1[[#This Row],[TeamFavoriteID]],Table2[team_id_pfr],Table2[team_name],"Even"))</f>
        <v>Kansas City Chiefs</v>
      </c>
      <c r="M11547">
        <v>-12</v>
      </c>
      <c r="N11547">
        <f>IF(Table1[[#This Row],[TeamFavorite]]=Table1[[#This Row],[TeamHome]],Table1[[#This Row],[ScoreAway]]-Table1[[#This Row],[ScoreHome]],Table1[[#This Row],[ScoreHome]]-Table1[[#This Row],[ScoreAway]])</f>
        <v>-7</v>
      </c>
      <c r="O11547">
        <f>IF(Table1[[#This Row],[SpreadActual]]&lt;Table1[[#This Row],[SpreadFavorite]],1,0)</f>
        <v>0</v>
      </c>
      <c r="P11547">
        <v>41.5</v>
      </c>
      <c r="Q11547" t="s">
        <v>117</v>
      </c>
      <c r="R11547" t="b">
        <v>0</v>
      </c>
      <c r="S11547">
        <v>60</v>
      </c>
      <c r="T11547">
        <v>11</v>
      </c>
      <c r="V11547" t="s">
        <v>2</v>
      </c>
    </row>
    <row r="11548" spans="1:22" x14ac:dyDescent="0.2">
      <c r="A11548" s="1">
        <v>42351</v>
      </c>
      <c r="B11548">
        <v>2015</v>
      </c>
      <c r="C11548">
        <f>_xlfn.MAXIFS(Table1[ScheduleWeekWritten],Table1[ScheduleSeason],Table1[[#This Row],[ScheduleSeason]])</f>
        <v>17</v>
      </c>
      <c r="D11548">
        <v>14</v>
      </c>
      <c r="E11548" cm="1">
        <f t="array" ref="E11548">_xlfn.XLOOKUP(Table1[[#This Row],[ScheduleWeekWritten]],Table3[Game],100+Table3[Increase],Table1[[#This Row],[ScheduleWeekWritten]])</f>
        <v>14</v>
      </c>
      <c r="F11548" t="b">
        <v>0</v>
      </c>
      <c r="G11548" t="s">
        <v>31</v>
      </c>
      <c r="H11548">
        <v>30</v>
      </c>
      <c r="I11548">
        <v>8</v>
      </c>
      <c r="J11548" t="s">
        <v>171</v>
      </c>
      <c r="K11548" t="s">
        <v>32</v>
      </c>
      <c r="L11548" t="str">
        <f>_xlfn.XLOOKUP(Table1[[#This Row],[TeamFavoriteID]],Table2[team_id],Table2[team_name],_xlfn.XLOOKUP(Table1[[#This Row],[TeamFavoriteID]],Table2[team_id_pfr],Table2[team_name],"Even"))</f>
        <v>New York Jets</v>
      </c>
      <c r="M11548">
        <v>-8</v>
      </c>
      <c r="N11548">
        <f>IF(Table1[[#This Row],[TeamFavorite]]=Table1[[#This Row],[TeamHome]],Table1[[#This Row],[ScoreAway]]-Table1[[#This Row],[ScoreHome]],Table1[[#This Row],[ScoreHome]]-Table1[[#This Row],[ScoreAway]])</f>
        <v>-22</v>
      </c>
      <c r="O11548">
        <f>IF(Table1[[#This Row],[SpreadActual]]&lt;Table1[[#This Row],[SpreadFavorite]],1,0)</f>
        <v>1</v>
      </c>
      <c r="P11548">
        <v>43</v>
      </c>
      <c r="Q11548" t="s">
        <v>197</v>
      </c>
      <c r="R11548" t="b">
        <v>0</v>
      </c>
      <c r="S11548">
        <v>65</v>
      </c>
      <c r="T11548">
        <v>4</v>
      </c>
    </row>
    <row r="11549" spans="1:22" x14ac:dyDescent="0.2">
      <c r="A11549" s="1">
        <v>42351</v>
      </c>
      <c r="B11549">
        <v>2015</v>
      </c>
      <c r="C11549">
        <f>_xlfn.MAXIFS(Table1[ScheduleWeekWritten],Table1[ScheduleSeason],Table1[[#This Row],[ScheduleSeason]])</f>
        <v>17</v>
      </c>
      <c r="D11549">
        <v>14</v>
      </c>
      <c r="E11549" cm="1">
        <f t="array" ref="E11549">_xlfn.XLOOKUP(Table1[[#This Row],[ScheduleWeekWritten]],Table3[Game],100+Table3[Increase],Table1[[#This Row],[ScheduleWeekWritten]])</f>
        <v>14</v>
      </c>
      <c r="F11549" t="b">
        <v>0</v>
      </c>
      <c r="G11549" t="s">
        <v>58</v>
      </c>
      <c r="H11549">
        <v>23</v>
      </c>
      <c r="I11549">
        <v>20</v>
      </c>
      <c r="J11549" t="s">
        <v>28</v>
      </c>
      <c r="K11549" t="s">
        <v>77</v>
      </c>
      <c r="L11549" t="str">
        <f>_xlfn.XLOOKUP(Table1[[#This Row],[TeamFavoriteID]],Table2[team_id],Table2[team_name],_xlfn.XLOOKUP(Table1[[#This Row],[TeamFavoriteID]],Table2[team_id_pfr],Table2[team_name],"Even"))</f>
        <v>Philadelphia Eagles</v>
      </c>
      <c r="M11549">
        <v>-1</v>
      </c>
      <c r="N11549">
        <f>IF(Table1[[#This Row],[TeamFavorite]]=Table1[[#This Row],[TeamHome]],Table1[[#This Row],[ScoreAway]]-Table1[[#This Row],[ScoreHome]],Table1[[#This Row],[ScoreHome]]-Table1[[#This Row],[ScoreAway]])</f>
        <v>-3</v>
      </c>
      <c r="O11549">
        <f>IF(Table1[[#This Row],[SpreadActual]]&lt;Table1[[#This Row],[SpreadFavorite]],1,0)</f>
        <v>1</v>
      </c>
      <c r="P11549">
        <v>48.5</v>
      </c>
      <c r="Q11549" t="s">
        <v>183</v>
      </c>
      <c r="R11549" t="b">
        <v>0</v>
      </c>
      <c r="S11549">
        <v>69</v>
      </c>
      <c r="T11549">
        <v>1</v>
      </c>
    </row>
    <row r="11550" spans="1:22" x14ac:dyDescent="0.2">
      <c r="A11550" s="1">
        <v>42351</v>
      </c>
      <c r="B11550">
        <v>2015</v>
      </c>
      <c r="C11550">
        <f>_xlfn.MAXIFS(Table1[ScheduleWeekWritten],Table1[ScheduleSeason],Table1[[#This Row],[ScheduleSeason]])</f>
        <v>17</v>
      </c>
      <c r="D11550">
        <v>14</v>
      </c>
      <c r="E11550" cm="1">
        <f t="array" ref="E11550">_xlfn.XLOOKUP(Table1[[#This Row],[ScheduleWeekWritten]],Table3[Game],100+Table3[Increase],Table1[[#This Row],[ScheduleWeekWritten]])</f>
        <v>14</v>
      </c>
      <c r="F11550" t="b">
        <v>0</v>
      </c>
      <c r="G11550" t="s">
        <v>153</v>
      </c>
      <c r="H11550">
        <v>21</v>
      </c>
      <c r="I11550">
        <v>14</v>
      </c>
      <c r="J11550" t="s">
        <v>45</v>
      </c>
      <c r="K11550" t="s">
        <v>79</v>
      </c>
      <c r="L11550" t="str">
        <f>_xlfn.XLOOKUP(Table1[[#This Row],[TeamFavoriteID]],Table2[team_id],Table2[team_name],_xlfn.XLOOKUP(Table1[[#This Row],[TeamFavoriteID]],Table2[team_id_pfr],Table2[team_name],"Even"))</f>
        <v>Detroit Lions</v>
      </c>
      <c r="M11550">
        <v>-3</v>
      </c>
      <c r="N11550">
        <f>IF(Table1[[#This Row],[TeamFavorite]]=Table1[[#This Row],[TeamHome]],Table1[[#This Row],[ScoreAway]]-Table1[[#This Row],[ScoreHome]],Table1[[#This Row],[ScoreHome]]-Table1[[#This Row],[ScoreAway]])</f>
        <v>7</v>
      </c>
      <c r="O11550">
        <f>IF(Table1[[#This Row],[SpreadActual]]&lt;Table1[[#This Row],[SpreadFavorite]],1,0)</f>
        <v>0</v>
      </c>
      <c r="P11550">
        <v>41.5</v>
      </c>
      <c r="Q11550" t="s">
        <v>157</v>
      </c>
      <c r="R11550" t="b">
        <v>0</v>
      </c>
      <c r="S11550">
        <v>72</v>
      </c>
      <c r="T11550">
        <v>0</v>
      </c>
      <c r="V11550" t="s">
        <v>103</v>
      </c>
    </row>
    <row r="11551" spans="1:22" x14ac:dyDescent="0.2">
      <c r="A11551" s="1">
        <v>42351</v>
      </c>
      <c r="B11551">
        <v>2015</v>
      </c>
      <c r="C11551">
        <f>_xlfn.MAXIFS(Table1[ScheduleWeekWritten],Table1[ScheduleSeason],Table1[[#This Row],[ScheduleSeason]])</f>
        <v>17</v>
      </c>
      <c r="D11551">
        <v>14</v>
      </c>
      <c r="E11551" cm="1">
        <f t="array" ref="E11551">_xlfn.XLOOKUP(Table1[[#This Row],[ScheduleWeekWritten]],Table3[Game],100+Table3[Increase],Table1[[#This Row],[ScheduleWeekWritten]])</f>
        <v>14</v>
      </c>
      <c r="F11551" t="b">
        <v>0</v>
      </c>
      <c r="G11551" t="s">
        <v>127</v>
      </c>
      <c r="H11551">
        <v>17</v>
      </c>
      <c r="I11551">
        <v>24</v>
      </c>
      <c r="J11551" t="s">
        <v>95</v>
      </c>
      <c r="K11551" t="s">
        <v>133</v>
      </c>
      <c r="L11551" t="str">
        <f>_xlfn.XLOOKUP(Table1[[#This Row],[TeamFavoriteID]],Table2[team_id],Table2[team_name],_xlfn.XLOOKUP(Table1[[#This Row],[TeamFavoriteID]],Table2[team_id_pfr],Table2[team_name],"Even"))</f>
        <v>Tampa Bay Buccaneers</v>
      </c>
      <c r="M11551">
        <v>-6</v>
      </c>
      <c r="N11551">
        <f>IF(Table1[[#This Row],[TeamFavorite]]=Table1[[#This Row],[TeamHome]],Table1[[#This Row],[ScoreAway]]-Table1[[#This Row],[ScoreHome]],Table1[[#This Row],[ScoreHome]]-Table1[[#This Row],[ScoreAway]])</f>
        <v>7</v>
      </c>
      <c r="O11551">
        <f>IF(Table1[[#This Row],[SpreadActual]]&lt;Table1[[#This Row],[SpreadFavorite]],1,0)</f>
        <v>0</v>
      </c>
      <c r="P11551">
        <v>51.5</v>
      </c>
      <c r="Q11551" t="s">
        <v>168</v>
      </c>
      <c r="R11551" t="b">
        <v>0</v>
      </c>
      <c r="S11551">
        <v>80</v>
      </c>
      <c r="T11551">
        <v>12</v>
      </c>
    </row>
    <row r="11552" spans="1:22" x14ac:dyDescent="0.2">
      <c r="A11552" s="1">
        <v>42352</v>
      </c>
      <c r="B11552">
        <v>2015</v>
      </c>
      <c r="C11552">
        <f>_xlfn.MAXIFS(Table1[ScheduleWeekWritten],Table1[ScheduleSeason],Table1[[#This Row],[ScheduleSeason]])</f>
        <v>17</v>
      </c>
      <c r="D11552">
        <v>14</v>
      </c>
      <c r="E11552" cm="1">
        <f t="array" ref="E11552">_xlfn.XLOOKUP(Table1[[#This Row],[ScheduleWeekWritten]],Table3[Game],100+Table3[Increase],Table1[[#This Row],[ScheduleWeekWritten]])</f>
        <v>14</v>
      </c>
      <c r="F11552" t="b">
        <v>0</v>
      </c>
      <c r="G11552" t="s">
        <v>19</v>
      </c>
      <c r="H11552">
        <v>24</v>
      </c>
      <c r="I11552">
        <v>31</v>
      </c>
      <c r="J11552" t="s">
        <v>50</v>
      </c>
      <c r="K11552" t="s">
        <v>90</v>
      </c>
      <c r="L11552" t="str">
        <f>_xlfn.XLOOKUP(Table1[[#This Row],[TeamFavoriteID]],Table2[team_id],Table2[team_name],_xlfn.XLOOKUP(Table1[[#This Row],[TeamFavoriteID]],Table2[team_id_pfr],Table2[team_name],"Even"))</f>
        <v>New York Giants</v>
      </c>
      <c r="M11552">
        <v>-2</v>
      </c>
      <c r="N11552">
        <f>IF(Table1[[#This Row],[TeamFavorite]]=Table1[[#This Row],[TeamHome]],Table1[[#This Row],[ScoreAway]]-Table1[[#This Row],[ScoreHome]],Table1[[#This Row],[ScoreHome]]-Table1[[#This Row],[ScoreAway]])</f>
        <v>-7</v>
      </c>
      <c r="O11552">
        <f>IF(Table1[[#This Row],[SpreadActual]]&lt;Table1[[#This Row],[SpreadFavorite]],1,0)</f>
        <v>1</v>
      </c>
      <c r="P11552">
        <v>48</v>
      </c>
      <c r="Q11552" t="s">
        <v>143</v>
      </c>
      <c r="R11552" t="b">
        <v>0</v>
      </c>
      <c r="S11552">
        <v>75</v>
      </c>
      <c r="T11552">
        <v>5</v>
      </c>
    </row>
    <row r="11553" spans="1:22" x14ac:dyDescent="0.2">
      <c r="A11553" s="1">
        <v>42355</v>
      </c>
      <c r="B11553">
        <v>2015</v>
      </c>
      <c r="C11553">
        <f>_xlfn.MAXIFS(Table1[ScheduleWeekWritten],Table1[ScheduleSeason],Table1[[#This Row],[ScheduleSeason]])</f>
        <v>17</v>
      </c>
      <c r="D11553">
        <v>15</v>
      </c>
      <c r="E11553" cm="1">
        <f t="array" ref="E11553">_xlfn.XLOOKUP(Table1[[#This Row],[ScheduleWeekWritten]],Table3[Game],100+Table3[Increase],Table1[[#This Row],[ScheduleWeekWritten]])</f>
        <v>15</v>
      </c>
      <c r="F11553" t="b">
        <v>0</v>
      </c>
      <c r="G11553" t="s">
        <v>153</v>
      </c>
      <c r="H11553">
        <v>31</v>
      </c>
      <c r="I11553">
        <v>23</v>
      </c>
      <c r="J11553" t="s">
        <v>127</v>
      </c>
      <c r="K11553" t="s">
        <v>40</v>
      </c>
      <c r="L11553" t="str">
        <f>_xlfn.XLOOKUP(Table1[[#This Row],[TeamFavoriteID]],Table2[team_id],Table2[team_name],_xlfn.XLOOKUP(Table1[[#This Row],[TeamFavoriteID]],Table2[team_id_pfr],Table2[team_name],"Even"))</f>
        <v>Los Angeles Rams</v>
      </c>
      <c r="M11553">
        <v>-1</v>
      </c>
      <c r="N11553">
        <f>IF(Table1[[#This Row],[TeamFavorite]]=Table1[[#This Row],[TeamHome]],Table1[[#This Row],[ScoreAway]]-Table1[[#This Row],[ScoreHome]],Table1[[#This Row],[ScoreHome]]-Table1[[#This Row],[ScoreAway]])</f>
        <v>8</v>
      </c>
      <c r="O11553">
        <f>IF(Table1[[#This Row],[SpreadActual]]&lt;Table1[[#This Row],[SpreadFavorite]],1,0)</f>
        <v>0</v>
      </c>
      <c r="P11553">
        <v>41</v>
      </c>
      <c r="Q11553" t="s">
        <v>157</v>
      </c>
      <c r="R11553" t="b">
        <v>0</v>
      </c>
      <c r="S11553">
        <v>72</v>
      </c>
      <c r="T11553">
        <v>0</v>
      </c>
      <c r="V11553" t="s">
        <v>103</v>
      </c>
    </row>
    <row r="11554" spans="1:22" x14ac:dyDescent="0.2">
      <c r="A11554" s="1">
        <v>42357</v>
      </c>
      <c r="B11554">
        <v>2015</v>
      </c>
      <c r="C11554">
        <f>_xlfn.MAXIFS(Table1[ScheduleWeekWritten],Table1[ScheduleSeason],Table1[[#This Row],[ScheduleSeason]])</f>
        <v>17</v>
      </c>
      <c r="D11554">
        <v>15</v>
      </c>
      <c r="E11554" cm="1">
        <f t="array" ref="E11554">_xlfn.XLOOKUP(Table1[[#This Row],[ScheduleWeekWritten]],Table3[Game],100+Table3[Increase],Table1[[#This Row],[ScheduleWeekWritten]])</f>
        <v>15</v>
      </c>
      <c r="F11554" t="b">
        <v>0</v>
      </c>
      <c r="G11554" t="s">
        <v>67</v>
      </c>
      <c r="H11554">
        <v>16</v>
      </c>
      <c r="I11554">
        <v>19</v>
      </c>
      <c r="J11554" t="s">
        <v>31</v>
      </c>
      <c r="K11554" t="s">
        <v>32</v>
      </c>
      <c r="L11554" t="str">
        <f>_xlfn.XLOOKUP(Table1[[#This Row],[TeamFavoriteID]],Table2[team_id],Table2[team_name],_xlfn.XLOOKUP(Table1[[#This Row],[TeamFavoriteID]],Table2[team_id_pfr],Table2[team_name],"Even"))</f>
        <v>New York Jets</v>
      </c>
      <c r="M11554">
        <v>-3.5</v>
      </c>
      <c r="N11554">
        <f>IF(Table1[[#This Row],[TeamFavorite]]=Table1[[#This Row],[TeamHome]],Table1[[#This Row],[ScoreAway]]-Table1[[#This Row],[ScoreHome]],Table1[[#This Row],[ScoreHome]]-Table1[[#This Row],[ScoreAway]])</f>
        <v>-3</v>
      </c>
      <c r="O11554">
        <f>IF(Table1[[#This Row],[SpreadActual]]&lt;Table1[[#This Row],[SpreadFavorite]],1,0)</f>
        <v>0</v>
      </c>
      <c r="P11554">
        <v>41</v>
      </c>
      <c r="Q11554" t="s">
        <v>192</v>
      </c>
      <c r="R11554" t="b">
        <v>0</v>
      </c>
      <c r="S11554">
        <v>50</v>
      </c>
      <c r="T11554">
        <v>7</v>
      </c>
      <c r="V11554" t="s">
        <v>193</v>
      </c>
    </row>
    <row r="11555" spans="1:22" x14ac:dyDescent="0.2">
      <c r="A11555" s="1">
        <v>42358</v>
      </c>
      <c r="B11555">
        <v>2015</v>
      </c>
      <c r="C11555">
        <f>_xlfn.MAXIFS(Table1[ScheduleWeekWritten],Table1[ScheduleSeason],Table1[[#This Row],[ScheduleSeason]])</f>
        <v>17</v>
      </c>
      <c r="D11555">
        <v>15</v>
      </c>
      <c r="E11555" cm="1">
        <f t="array" ref="E11555">_xlfn.XLOOKUP(Table1[[#This Row],[ScheduleWeekWritten]],Table3[Game],100+Table3[Increase],Table1[[#This Row],[ScheduleWeekWritten]])</f>
        <v>15</v>
      </c>
      <c r="F11555" t="b">
        <v>0</v>
      </c>
      <c r="G11555" t="s">
        <v>158</v>
      </c>
      <c r="H11555">
        <v>14</v>
      </c>
      <c r="I11555">
        <v>34</v>
      </c>
      <c r="J11555" t="s">
        <v>42</v>
      </c>
      <c r="K11555" t="s">
        <v>75</v>
      </c>
      <c r="L11555" t="str">
        <f>_xlfn.XLOOKUP(Table1[[#This Row],[TeamFavoriteID]],Table2[team_id],Table2[team_name],_xlfn.XLOOKUP(Table1[[#This Row],[TeamFavoriteID]],Table2[team_id_pfr],Table2[team_name],"Even"))</f>
        <v>Kansas City Chiefs</v>
      </c>
      <c r="M11555">
        <v>-6.5</v>
      </c>
      <c r="N11555">
        <f>IF(Table1[[#This Row],[TeamFavorite]]=Table1[[#This Row],[TeamHome]],Table1[[#This Row],[ScoreAway]]-Table1[[#This Row],[ScoreHome]],Table1[[#This Row],[ScoreHome]]-Table1[[#This Row],[ScoreAway]])</f>
        <v>-20</v>
      </c>
      <c r="O11555">
        <f>IF(Table1[[#This Row],[SpreadActual]]&lt;Table1[[#This Row],[SpreadFavorite]],1,0)</f>
        <v>1</v>
      </c>
      <c r="P11555">
        <v>41</v>
      </c>
      <c r="Q11555" t="s">
        <v>166</v>
      </c>
      <c r="R11555" t="b">
        <v>0</v>
      </c>
      <c r="S11555">
        <v>43</v>
      </c>
      <c r="T11555">
        <v>3</v>
      </c>
    </row>
    <row r="11556" spans="1:22" x14ac:dyDescent="0.2">
      <c r="A11556" s="1">
        <v>42358</v>
      </c>
      <c r="B11556">
        <v>2015</v>
      </c>
      <c r="C11556">
        <f>_xlfn.MAXIFS(Table1[ScheduleWeekWritten],Table1[ScheduleSeason],Table1[[#This Row],[ScheduleSeason]])</f>
        <v>17</v>
      </c>
      <c r="D11556">
        <v>15</v>
      </c>
      <c r="E11556" cm="1">
        <f t="array" ref="E11556">_xlfn.XLOOKUP(Table1[[#This Row],[ScheduleWeekWritten]],Table3[Game],100+Table3[Increase],Table1[[#This Row],[ScheduleWeekWritten]])</f>
        <v>15</v>
      </c>
      <c r="F11556" t="b">
        <v>0</v>
      </c>
      <c r="G11556" t="s">
        <v>140</v>
      </c>
      <c r="H11556">
        <v>10</v>
      </c>
      <c r="I11556">
        <v>16</v>
      </c>
      <c r="J11556" t="s">
        <v>177</v>
      </c>
      <c r="K11556" t="s">
        <v>72</v>
      </c>
      <c r="L11556" t="str">
        <f>_xlfn.XLOOKUP(Table1[[#This Row],[TeamFavoriteID]],Table2[team_id],Table2[team_name],_xlfn.XLOOKUP(Table1[[#This Row],[TeamFavoriteID]],Table2[team_id_pfr],Table2[team_name],"Even"))</f>
        <v>Baltimore Colts</v>
      </c>
      <c r="M11556">
        <v>-2</v>
      </c>
      <c r="N11556">
        <f>IF(Table1[[#This Row],[TeamFavorite]]=Table1[[#This Row],[TeamHome]],Table1[[#This Row],[ScoreAway]]-Table1[[#This Row],[ScoreHome]],Table1[[#This Row],[ScoreHome]]-Table1[[#This Row],[ScoreAway]])</f>
        <v>-6</v>
      </c>
      <c r="O11556">
        <f>IF(Table1[[#This Row],[SpreadActual]]&lt;Table1[[#This Row],[SpreadFavorite]],1,0)</f>
        <v>1</v>
      </c>
      <c r="P11556">
        <v>41.5</v>
      </c>
      <c r="Q11556" t="s">
        <v>190</v>
      </c>
      <c r="R11556" t="b">
        <v>0</v>
      </c>
      <c r="S11556">
        <v>72</v>
      </c>
      <c r="T11556">
        <v>0</v>
      </c>
      <c r="V11556" t="s">
        <v>103</v>
      </c>
    </row>
    <row r="11557" spans="1:22" x14ac:dyDescent="0.2">
      <c r="A11557" s="1">
        <v>42358</v>
      </c>
      <c r="B11557">
        <v>2015</v>
      </c>
      <c r="C11557">
        <f>_xlfn.MAXIFS(Table1[ScheduleWeekWritten],Table1[ScheduleSeason],Table1[[#This Row],[ScheduleSeason]])</f>
        <v>17</v>
      </c>
      <c r="D11557">
        <v>15</v>
      </c>
      <c r="E11557" cm="1">
        <f t="array" ref="E11557">_xlfn.XLOOKUP(Table1[[#This Row],[ScheduleWeekWritten]],Table3[Game],100+Table3[Increase],Table1[[#This Row],[ScheduleWeekWritten]])</f>
        <v>15</v>
      </c>
      <c r="F11557" t="b">
        <v>0</v>
      </c>
      <c r="G11557" t="s">
        <v>154</v>
      </c>
      <c r="H11557">
        <v>17</v>
      </c>
      <c r="I11557">
        <v>23</v>
      </c>
      <c r="J11557" t="s">
        <v>38</v>
      </c>
      <c r="K11557" t="s">
        <v>161</v>
      </c>
      <c r="L11557" t="str">
        <f>_xlfn.XLOOKUP(Table1[[#This Row],[TeamFavoriteID]],Table2[team_id],Table2[team_name],_xlfn.XLOOKUP(Table1[[#This Row],[TeamFavoriteID]],Table2[team_id_pfr],Table2[team_name],"Even"))</f>
        <v>Jacksonville Jaguars</v>
      </c>
      <c r="M11557">
        <v>-2</v>
      </c>
      <c r="N11557">
        <f>IF(Table1[[#This Row],[TeamFavorite]]=Table1[[#This Row],[TeamHome]],Table1[[#This Row],[ScoreAway]]-Table1[[#This Row],[ScoreHome]],Table1[[#This Row],[ScoreHome]]-Table1[[#This Row],[ScoreAway]])</f>
        <v>6</v>
      </c>
      <c r="O11557">
        <f>IF(Table1[[#This Row],[SpreadActual]]&lt;Table1[[#This Row],[SpreadFavorite]],1,0)</f>
        <v>0</v>
      </c>
      <c r="P11557">
        <v>48</v>
      </c>
      <c r="Q11557" t="s">
        <v>155</v>
      </c>
      <c r="R11557" t="b">
        <v>0</v>
      </c>
      <c r="S11557">
        <v>68</v>
      </c>
      <c r="T11557">
        <v>7</v>
      </c>
    </row>
    <row r="11558" spans="1:22" x14ac:dyDescent="0.2">
      <c r="A11558" s="1">
        <v>42358</v>
      </c>
      <c r="B11558">
        <v>2015</v>
      </c>
      <c r="C11558">
        <f>_xlfn.MAXIFS(Table1[ScheduleWeekWritten],Table1[ScheduleSeason],Table1[[#This Row],[ScheduleSeason]])</f>
        <v>17</v>
      </c>
      <c r="D11558">
        <v>15</v>
      </c>
      <c r="E11558" cm="1">
        <f t="array" ref="E11558">_xlfn.XLOOKUP(Table1[[#This Row],[ScheduleWeekWritten]],Table3[Game],100+Table3[Increase],Table1[[#This Row],[ScheduleWeekWritten]])</f>
        <v>15</v>
      </c>
      <c r="F11558" t="b">
        <v>0</v>
      </c>
      <c r="G11558" t="s">
        <v>54</v>
      </c>
      <c r="H11558">
        <v>38</v>
      </c>
      <c r="I11558">
        <v>17</v>
      </c>
      <c r="J11558" t="s">
        <v>46</v>
      </c>
      <c r="K11558" t="s">
        <v>55</v>
      </c>
      <c r="L11558" t="str">
        <f>_xlfn.XLOOKUP(Table1[[#This Row],[TeamFavoriteID]],Table2[team_id],Table2[team_name],_xlfn.XLOOKUP(Table1[[#This Row],[TeamFavoriteID]],Table2[team_id_pfr],Table2[team_name],"Even"))</f>
        <v>Minnesota Vikings</v>
      </c>
      <c r="M11558">
        <v>-4</v>
      </c>
      <c r="N11558">
        <f>IF(Table1[[#This Row],[TeamFavorite]]=Table1[[#This Row],[TeamHome]],Table1[[#This Row],[ScoreAway]]-Table1[[#This Row],[ScoreHome]],Table1[[#This Row],[ScoreHome]]-Table1[[#This Row],[ScoreAway]])</f>
        <v>-21</v>
      </c>
      <c r="O11558">
        <f>IF(Table1[[#This Row],[SpreadActual]]&lt;Table1[[#This Row],[SpreadFavorite]],1,0)</f>
        <v>1</v>
      </c>
      <c r="P11558">
        <v>44</v>
      </c>
      <c r="Q11558" t="s">
        <v>198</v>
      </c>
      <c r="R11558" t="b">
        <v>0</v>
      </c>
      <c r="S11558">
        <v>36</v>
      </c>
      <c r="T11558">
        <v>3</v>
      </c>
    </row>
    <row r="11559" spans="1:22" x14ac:dyDescent="0.2">
      <c r="A11559" s="1">
        <v>42358</v>
      </c>
      <c r="B11559">
        <v>2015</v>
      </c>
      <c r="C11559">
        <f>_xlfn.MAXIFS(Table1[ScheduleWeekWritten],Table1[ScheduleSeason],Table1[[#This Row],[ScheduleSeason]])</f>
        <v>17</v>
      </c>
      <c r="D11559">
        <v>15</v>
      </c>
      <c r="E11559" cm="1">
        <f t="array" ref="E11559">_xlfn.XLOOKUP(Table1[[#This Row],[ScheduleWeekWritten]],Table3[Game],100+Table3[Increase],Table1[[#This Row],[ScheduleWeekWritten]])</f>
        <v>15</v>
      </c>
      <c r="F11559" t="b">
        <v>0</v>
      </c>
      <c r="G11559" t="s">
        <v>115</v>
      </c>
      <c r="H11559">
        <v>33</v>
      </c>
      <c r="I11559">
        <v>16</v>
      </c>
      <c r="J11559" t="s">
        <v>171</v>
      </c>
      <c r="K11559" t="s">
        <v>70</v>
      </c>
      <c r="L11559" t="str">
        <f>_xlfn.XLOOKUP(Table1[[#This Row],[TeamFavoriteID]],Table2[team_id],Table2[team_name],_xlfn.XLOOKUP(Table1[[#This Row],[TeamFavoriteID]],Table2[team_id_pfr],Table2[team_name],"Even"))</f>
        <v>Boston Patriots</v>
      </c>
      <c r="M11559">
        <v>-14.5</v>
      </c>
      <c r="N11559">
        <f>IF(Table1[[#This Row],[TeamFavorite]]=Table1[[#This Row],[TeamHome]],Table1[[#This Row],[ScoreAway]]-Table1[[#This Row],[ScoreHome]],Table1[[#This Row],[ScoreHome]]-Table1[[#This Row],[ScoreAway]])</f>
        <v>17</v>
      </c>
      <c r="O11559">
        <f>IF(Table1[[#This Row],[SpreadActual]]&lt;Table1[[#This Row],[SpreadFavorite]],1,0)</f>
        <v>0</v>
      </c>
      <c r="P11559">
        <v>48</v>
      </c>
      <c r="Q11559" t="s">
        <v>179</v>
      </c>
      <c r="R11559" t="b">
        <v>0</v>
      </c>
      <c r="S11559">
        <v>39</v>
      </c>
      <c r="T11559">
        <v>5</v>
      </c>
    </row>
    <row r="11560" spans="1:22" x14ac:dyDescent="0.2">
      <c r="A11560" s="1">
        <v>42358</v>
      </c>
      <c r="B11560">
        <v>2015</v>
      </c>
      <c r="C11560">
        <f>_xlfn.MAXIFS(Table1[ScheduleWeekWritten],Table1[ScheduleSeason],Table1[[#This Row],[ScheduleSeason]])</f>
        <v>17</v>
      </c>
      <c r="D11560">
        <v>15</v>
      </c>
      <c r="E11560" cm="1">
        <f t="array" ref="E11560">_xlfn.XLOOKUP(Table1[[#This Row],[ScheduleWeekWritten]],Table3[Game],100+Table3[Increase],Table1[[#This Row],[ScheduleWeekWritten]])</f>
        <v>15</v>
      </c>
      <c r="F11560" t="b">
        <v>0</v>
      </c>
      <c r="G11560" t="s">
        <v>50</v>
      </c>
      <c r="H11560">
        <v>35</v>
      </c>
      <c r="I11560">
        <v>38</v>
      </c>
      <c r="J11560" t="s">
        <v>152</v>
      </c>
      <c r="K11560" t="s">
        <v>162</v>
      </c>
      <c r="L11560" t="str">
        <f>_xlfn.XLOOKUP(Table1[[#This Row],[TeamFavoriteID]],Table2[team_id],Table2[team_name],_xlfn.XLOOKUP(Table1[[#This Row],[TeamFavoriteID]],Table2[team_id_pfr],Table2[team_name],"Even"))</f>
        <v>Carolina Panthers</v>
      </c>
      <c r="M11560">
        <v>-5</v>
      </c>
      <c r="N11560">
        <f>IF(Table1[[#This Row],[TeamFavorite]]=Table1[[#This Row],[TeamHome]],Table1[[#This Row],[ScoreAway]]-Table1[[#This Row],[ScoreHome]],Table1[[#This Row],[ScoreHome]]-Table1[[#This Row],[ScoreAway]])</f>
        <v>-3</v>
      </c>
      <c r="O11560">
        <f>IF(Table1[[#This Row],[SpreadActual]]&lt;Table1[[#This Row],[SpreadFavorite]],1,0)</f>
        <v>0</v>
      </c>
      <c r="P11560">
        <v>46.5</v>
      </c>
      <c r="Q11560" t="s">
        <v>197</v>
      </c>
      <c r="R11560" t="b">
        <v>0</v>
      </c>
      <c r="S11560">
        <v>41</v>
      </c>
      <c r="T11560">
        <v>4</v>
      </c>
    </row>
    <row r="11561" spans="1:22" x14ac:dyDescent="0.2">
      <c r="A11561" s="1">
        <v>42358</v>
      </c>
      <c r="B11561">
        <v>2015</v>
      </c>
      <c r="C11561">
        <f>_xlfn.MAXIFS(Table1[ScheduleWeekWritten],Table1[ScheduleSeason],Table1[[#This Row],[ScheduleSeason]])</f>
        <v>17</v>
      </c>
      <c r="D11561">
        <v>15</v>
      </c>
      <c r="E11561" cm="1">
        <f t="array" ref="E11561">_xlfn.XLOOKUP(Table1[[#This Row],[ScheduleWeekWritten]],Table3[Game],100+Table3[Increase],Table1[[#This Row],[ScheduleWeekWritten]])</f>
        <v>15</v>
      </c>
      <c r="F11561" t="b">
        <v>0</v>
      </c>
      <c r="G11561" t="s">
        <v>20</v>
      </c>
      <c r="H11561">
        <v>20</v>
      </c>
      <c r="I11561">
        <v>30</v>
      </c>
      <c r="J11561" t="s">
        <v>33</v>
      </c>
      <c r="K11561" t="s">
        <v>35</v>
      </c>
      <c r="L11561" t="str">
        <f>_xlfn.XLOOKUP(Table1[[#This Row],[TeamFavoriteID]],Table2[team_id],Table2[team_name],_xlfn.XLOOKUP(Table1[[#This Row],[TeamFavoriteID]],Table2[team_id_pfr],Table2[team_name],"Even"))</f>
        <v>Green Bay Packers</v>
      </c>
      <c r="M11561">
        <v>-4</v>
      </c>
      <c r="N11561">
        <f>IF(Table1[[#This Row],[TeamFavorite]]=Table1[[#This Row],[TeamHome]],Table1[[#This Row],[ScoreAway]]-Table1[[#This Row],[ScoreHome]],Table1[[#This Row],[ScoreHome]]-Table1[[#This Row],[ScoreAway]])</f>
        <v>-10</v>
      </c>
      <c r="O11561">
        <f>IF(Table1[[#This Row],[SpreadActual]]&lt;Table1[[#This Row],[SpreadFavorite]],1,0)</f>
        <v>1</v>
      </c>
      <c r="P11561">
        <v>47</v>
      </c>
      <c r="Q11561" t="s">
        <v>76</v>
      </c>
      <c r="R11561" t="b">
        <v>0</v>
      </c>
      <c r="S11561">
        <v>51</v>
      </c>
      <c r="T11561">
        <v>10</v>
      </c>
    </row>
    <row r="11562" spans="1:22" x14ac:dyDescent="0.2">
      <c r="A11562" s="1">
        <v>42358</v>
      </c>
      <c r="B11562">
        <v>2015</v>
      </c>
      <c r="C11562">
        <f>_xlfn.MAXIFS(Table1[ScheduleWeekWritten],Table1[ScheduleSeason],Table1[[#This Row],[ScheduleSeason]])</f>
        <v>17</v>
      </c>
      <c r="D11562">
        <v>15</v>
      </c>
      <c r="E11562" cm="1">
        <f t="array" ref="E11562">_xlfn.XLOOKUP(Table1[[#This Row],[ScheduleWeekWritten]],Table3[Game],100+Table3[Increase],Table1[[#This Row],[ScheduleWeekWritten]])</f>
        <v>15</v>
      </c>
      <c r="F11562" t="b">
        <v>0</v>
      </c>
      <c r="G11562" t="s">
        <v>58</v>
      </c>
      <c r="H11562">
        <v>17</v>
      </c>
      <c r="I11562">
        <v>40</v>
      </c>
      <c r="J11562" t="s">
        <v>149</v>
      </c>
      <c r="K11562" t="s">
        <v>59</v>
      </c>
      <c r="L11562" t="str">
        <f>_xlfn.XLOOKUP(Table1[[#This Row],[TeamFavoriteID]],Table2[team_id],Table2[team_name],_xlfn.XLOOKUP(Table1[[#This Row],[TeamFavoriteID]],Table2[team_id_pfr],Table2[team_name],"Even"))</f>
        <v>Arizona Cardinals</v>
      </c>
      <c r="M11562">
        <v>-4</v>
      </c>
      <c r="N11562">
        <f>IF(Table1[[#This Row],[TeamFavorite]]=Table1[[#This Row],[TeamHome]],Table1[[#This Row],[ScoreAway]]-Table1[[#This Row],[ScoreHome]],Table1[[#This Row],[ScoreHome]]-Table1[[#This Row],[ScoreAway]])</f>
        <v>-23</v>
      </c>
      <c r="O11562">
        <f>IF(Table1[[#This Row],[SpreadActual]]&lt;Table1[[#This Row],[SpreadFavorite]],1,0)</f>
        <v>1</v>
      </c>
      <c r="P11562">
        <v>51.5</v>
      </c>
      <c r="Q11562" t="s">
        <v>183</v>
      </c>
      <c r="R11562" t="b">
        <v>0</v>
      </c>
      <c r="S11562">
        <v>34</v>
      </c>
      <c r="T11562">
        <v>3</v>
      </c>
    </row>
    <row r="11563" spans="1:22" x14ac:dyDescent="0.2">
      <c r="A11563" s="1">
        <v>42358</v>
      </c>
      <c r="B11563">
        <v>2015</v>
      </c>
      <c r="C11563">
        <f>_xlfn.MAXIFS(Table1[ScheduleWeekWritten],Table1[ScheduleSeason],Table1[[#This Row],[ScheduleSeason]])</f>
        <v>17</v>
      </c>
      <c r="D11563">
        <v>15</v>
      </c>
      <c r="E11563" cm="1">
        <f t="array" ref="E11563">_xlfn.XLOOKUP(Table1[[#This Row],[ScheduleWeekWritten]],Table3[Game],100+Table3[Increase],Table1[[#This Row],[ScheduleWeekWritten]])</f>
        <v>15</v>
      </c>
      <c r="F11563" t="b">
        <v>0</v>
      </c>
      <c r="G11563" t="s">
        <v>49</v>
      </c>
      <c r="H11563">
        <v>34</v>
      </c>
      <c r="I11563">
        <v>27</v>
      </c>
      <c r="J11563" t="s">
        <v>24</v>
      </c>
      <c r="K11563" t="s">
        <v>51</v>
      </c>
      <c r="L11563" t="str">
        <f>_xlfn.XLOOKUP(Table1[[#This Row],[TeamFavoriteID]],Table2[team_id],Table2[team_name],_xlfn.XLOOKUP(Table1[[#This Row],[TeamFavoriteID]],Table2[team_id_pfr],Table2[team_name],"Even"))</f>
        <v>Pittsburgh Steelers</v>
      </c>
      <c r="M11563">
        <v>-7.5</v>
      </c>
      <c r="N11563">
        <f>IF(Table1[[#This Row],[TeamFavorite]]=Table1[[#This Row],[TeamHome]],Table1[[#This Row],[ScoreAway]]-Table1[[#This Row],[ScoreHome]],Table1[[#This Row],[ScoreHome]]-Table1[[#This Row],[ScoreAway]])</f>
        <v>-7</v>
      </c>
      <c r="O11563">
        <f>IF(Table1[[#This Row],[SpreadActual]]&lt;Table1[[#This Row],[SpreadFavorite]],1,0)</f>
        <v>0</v>
      </c>
      <c r="P11563">
        <v>45.5</v>
      </c>
      <c r="Q11563" t="s">
        <v>175</v>
      </c>
      <c r="R11563" t="b">
        <v>0</v>
      </c>
      <c r="S11563">
        <v>36</v>
      </c>
      <c r="T11563">
        <v>3</v>
      </c>
    </row>
    <row r="11564" spans="1:22" x14ac:dyDescent="0.2">
      <c r="A11564" s="1">
        <v>42358</v>
      </c>
      <c r="B11564">
        <v>2015</v>
      </c>
      <c r="C11564">
        <f>_xlfn.MAXIFS(Table1[ScheduleWeekWritten],Table1[ScheduleSeason],Table1[[#This Row],[ScheduleSeason]])</f>
        <v>17</v>
      </c>
      <c r="D11564">
        <v>15</v>
      </c>
      <c r="E11564" cm="1">
        <f t="array" ref="E11564">_xlfn.XLOOKUP(Table1[[#This Row],[ScheduleWeekWritten]],Table3[Game],100+Table3[Increase],Table1[[#This Row],[ScheduleWeekWritten]])</f>
        <v>15</v>
      </c>
      <c r="F11564" t="b">
        <v>0</v>
      </c>
      <c r="G11564" t="s">
        <v>27</v>
      </c>
      <c r="H11564">
        <v>30</v>
      </c>
      <c r="I11564">
        <v>14</v>
      </c>
      <c r="J11564" t="s">
        <v>19</v>
      </c>
      <c r="K11564" t="s">
        <v>29</v>
      </c>
      <c r="L11564" t="str">
        <f>_xlfn.XLOOKUP(Table1[[#This Row],[TeamFavoriteID]],Table2[team_id],Table2[team_name],_xlfn.XLOOKUP(Table1[[#This Row],[TeamFavoriteID]],Table2[team_id_pfr],Table2[team_name],"Even"))</f>
        <v>Los Angeles Chargers</v>
      </c>
      <c r="M11564">
        <v>-1</v>
      </c>
      <c r="N11564">
        <f>IF(Table1[[#This Row],[TeamFavorite]]=Table1[[#This Row],[TeamHome]],Table1[[#This Row],[ScoreAway]]-Table1[[#This Row],[ScoreHome]],Table1[[#This Row],[ScoreHome]]-Table1[[#This Row],[ScoreAway]])</f>
        <v>16</v>
      </c>
      <c r="O11564">
        <f>IF(Table1[[#This Row],[SpreadActual]]&lt;Table1[[#This Row],[SpreadFavorite]],1,0)</f>
        <v>0</v>
      </c>
      <c r="P11564">
        <v>47</v>
      </c>
      <c r="Q11564" t="s">
        <v>94</v>
      </c>
      <c r="R11564" t="b">
        <v>0</v>
      </c>
      <c r="S11564">
        <v>60</v>
      </c>
      <c r="T11564">
        <v>6</v>
      </c>
    </row>
    <row r="11565" spans="1:22" x14ac:dyDescent="0.2">
      <c r="A11565" s="1">
        <v>42358</v>
      </c>
      <c r="B11565">
        <v>2015</v>
      </c>
      <c r="C11565">
        <f>_xlfn.MAXIFS(Table1[ScheduleWeekWritten],Table1[ScheduleSeason],Table1[[#This Row],[ScheduleSeason]])</f>
        <v>17</v>
      </c>
      <c r="D11565">
        <v>15</v>
      </c>
      <c r="E11565" cm="1">
        <f t="array" ref="E11565">_xlfn.XLOOKUP(Table1[[#This Row],[ScheduleWeekWritten]],Table3[Game],100+Table3[Increase],Table1[[#This Row],[ScheduleWeekWritten]])</f>
        <v>15</v>
      </c>
      <c r="F11565" t="b">
        <v>0</v>
      </c>
      <c r="G11565" t="s">
        <v>53</v>
      </c>
      <c r="H11565">
        <v>14</v>
      </c>
      <c r="I11565">
        <v>24</v>
      </c>
      <c r="J11565" t="s">
        <v>101</v>
      </c>
      <c r="K11565" t="s">
        <v>104</v>
      </c>
      <c r="L11565" t="str">
        <f>_xlfn.XLOOKUP(Table1[[#This Row],[TeamFavoriteID]],Table2[team_id],Table2[team_name],_xlfn.XLOOKUP(Table1[[#This Row],[TeamFavoriteID]],Table2[team_id_pfr],Table2[team_name],"Even"))</f>
        <v>Cincinnati Bengals</v>
      </c>
      <c r="M11565">
        <v>-6.5</v>
      </c>
      <c r="N11565">
        <f>IF(Table1[[#This Row],[TeamFavorite]]=Table1[[#This Row],[TeamHome]],Table1[[#This Row],[ScoreAway]]-Table1[[#This Row],[ScoreHome]],Table1[[#This Row],[ScoreHome]]-Table1[[#This Row],[ScoreAway]])</f>
        <v>-10</v>
      </c>
      <c r="O11565">
        <f>IF(Table1[[#This Row],[SpreadActual]]&lt;Table1[[#This Row],[SpreadFavorite]],1,0)</f>
        <v>1</v>
      </c>
      <c r="P11565">
        <v>41</v>
      </c>
      <c r="Q11565" t="s">
        <v>203</v>
      </c>
      <c r="R11565" t="b">
        <v>0</v>
      </c>
      <c r="S11565">
        <v>52</v>
      </c>
      <c r="T11565">
        <v>5</v>
      </c>
    </row>
    <row r="11566" spans="1:22" x14ac:dyDescent="0.2">
      <c r="A11566" s="1">
        <v>42358</v>
      </c>
      <c r="B11566">
        <v>2015</v>
      </c>
      <c r="C11566">
        <f>_xlfn.MAXIFS(Table1[ScheduleWeekWritten],Table1[ScheduleSeason],Table1[[#This Row],[ScheduleSeason]])</f>
        <v>17</v>
      </c>
      <c r="D11566">
        <v>15</v>
      </c>
      <c r="E11566" cm="1">
        <f t="array" ref="E11566">_xlfn.XLOOKUP(Table1[[#This Row],[ScheduleWeekWritten]],Table3[Game],100+Table3[Increase],Table1[[#This Row],[ScheduleWeekWritten]])</f>
        <v>15</v>
      </c>
      <c r="F11566" t="b">
        <v>0</v>
      </c>
      <c r="G11566" t="s">
        <v>128</v>
      </c>
      <c r="H11566">
        <v>30</v>
      </c>
      <c r="I11566">
        <v>13</v>
      </c>
      <c r="J11566" t="s">
        <v>62</v>
      </c>
      <c r="K11566" t="s">
        <v>132</v>
      </c>
      <c r="L11566" t="str">
        <f>_xlfn.XLOOKUP(Table1[[#This Row],[TeamFavoriteID]],Table2[team_id],Table2[team_name],_xlfn.XLOOKUP(Table1[[#This Row],[TeamFavoriteID]],Table2[team_id_pfr],Table2[team_name],"Even"))</f>
        <v>Seattle Seahawks</v>
      </c>
      <c r="M11566">
        <v>-14.5</v>
      </c>
      <c r="N11566">
        <f>IF(Table1[[#This Row],[TeamFavorite]]=Table1[[#This Row],[TeamHome]],Table1[[#This Row],[ScoreAway]]-Table1[[#This Row],[ScoreHome]],Table1[[#This Row],[ScoreHome]]-Table1[[#This Row],[ScoreAway]])</f>
        <v>-17</v>
      </c>
      <c r="O11566">
        <f>IF(Table1[[#This Row],[SpreadActual]]&lt;Table1[[#This Row],[SpreadFavorite]],1,0)</f>
        <v>1</v>
      </c>
      <c r="P11566">
        <v>45.5</v>
      </c>
      <c r="Q11566" t="s">
        <v>180</v>
      </c>
      <c r="R11566" t="b">
        <v>0</v>
      </c>
      <c r="S11566">
        <v>44</v>
      </c>
      <c r="T11566">
        <v>8</v>
      </c>
    </row>
    <row r="11567" spans="1:22" x14ac:dyDescent="0.2">
      <c r="A11567" s="1">
        <v>42358</v>
      </c>
      <c r="B11567">
        <v>2015</v>
      </c>
      <c r="C11567">
        <f>_xlfn.MAXIFS(Table1[ScheduleWeekWritten],Table1[ScheduleSeason],Table1[[#This Row],[ScheduleSeason]])</f>
        <v>17</v>
      </c>
      <c r="D11567">
        <v>15</v>
      </c>
      <c r="E11567" cm="1">
        <f t="array" ref="E11567">_xlfn.XLOOKUP(Table1[[#This Row],[ScheduleWeekWritten]],Table3[Game],100+Table3[Increase],Table1[[#This Row],[ScheduleWeekWritten]])</f>
        <v>15</v>
      </c>
      <c r="F11567" t="b">
        <v>0</v>
      </c>
      <c r="G11567" t="s">
        <v>61</v>
      </c>
      <c r="H11567">
        <v>35</v>
      </c>
      <c r="I11567">
        <v>25</v>
      </c>
      <c r="J11567" t="s">
        <v>28</v>
      </c>
      <c r="K11567" t="s">
        <v>43</v>
      </c>
      <c r="L11567" t="str">
        <f>_xlfn.XLOOKUP(Table1[[#This Row],[TeamFavoriteID]],Table2[team_id],Table2[team_name],_xlfn.XLOOKUP(Table1[[#This Row],[TeamFavoriteID]],Table2[team_id_pfr],Table2[team_name],"Even"))</f>
        <v>Buffalo Bills</v>
      </c>
      <c r="M11567">
        <v>-2</v>
      </c>
      <c r="N11567">
        <f>IF(Table1[[#This Row],[TeamFavorite]]=Table1[[#This Row],[TeamHome]],Table1[[#This Row],[ScoreAway]]-Table1[[#This Row],[ScoreHome]],Table1[[#This Row],[ScoreHome]]-Table1[[#This Row],[ScoreAway]])</f>
        <v>10</v>
      </c>
      <c r="O11567">
        <f>IF(Table1[[#This Row],[SpreadActual]]&lt;Table1[[#This Row],[SpreadFavorite]],1,0)</f>
        <v>0</v>
      </c>
      <c r="P11567">
        <v>46</v>
      </c>
      <c r="Q11567" t="s">
        <v>165</v>
      </c>
      <c r="R11567" t="b">
        <v>0</v>
      </c>
      <c r="S11567">
        <v>45</v>
      </c>
      <c r="T11567">
        <v>3</v>
      </c>
    </row>
    <row r="11568" spans="1:22" x14ac:dyDescent="0.2">
      <c r="A11568" s="1">
        <v>42359</v>
      </c>
      <c r="B11568">
        <v>2015</v>
      </c>
      <c r="C11568">
        <f>_xlfn.MAXIFS(Table1[ScheduleWeekWritten],Table1[ScheduleSeason],Table1[[#This Row],[ScheduleSeason]])</f>
        <v>17</v>
      </c>
      <c r="D11568">
        <v>15</v>
      </c>
      <c r="E11568" cm="1">
        <f t="array" ref="E11568">_xlfn.XLOOKUP(Table1[[#This Row],[ScheduleWeekWritten]],Table3[Game],100+Table3[Increase],Table1[[#This Row],[ScheduleWeekWritten]])</f>
        <v>15</v>
      </c>
      <c r="F11568" t="b">
        <v>0</v>
      </c>
      <c r="G11568" t="s">
        <v>95</v>
      </c>
      <c r="H11568">
        <v>27</v>
      </c>
      <c r="I11568">
        <v>35</v>
      </c>
      <c r="J11568" t="s">
        <v>45</v>
      </c>
      <c r="K11568" t="s">
        <v>98</v>
      </c>
      <c r="L11568" t="str">
        <f>_xlfn.XLOOKUP(Table1[[#This Row],[TeamFavoriteID]],Table2[team_id],Table2[team_name],_xlfn.XLOOKUP(Table1[[#This Row],[TeamFavoriteID]],Table2[team_id_pfr],Table2[team_name],"Even"))</f>
        <v>New Orleans Saints</v>
      </c>
      <c r="M11568">
        <v>-2.5</v>
      </c>
      <c r="N11568">
        <f>IF(Table1[[#This Row],[TeamFavorite]]=Table1[[#This Row],[TeamHome]],Table1[[#This Row],[ScoreAway]]-Table1[[#This Row],[ScoreHome]],Table1[[#This Row],[ScoreHome]]-Table1[[#This Row],[ScoreAway]])</f>
        <v>8</v>
      </c>
      <c r="O11568">
        <f>IF(Table1[[#This Row],[SpreadActual]]&lt;Table1[[#This Row],[SpreadFavorite]],1,0)</f>
        <v>0</v>
      </c>
      <c r="P11568">
        <v>52</v>
      </c>
      <c r="Q11568" t="s">
        <v>124</v>
      </c>
      <c r="R11568" t="b">
        <v>0</v>
      </c>
      <c r="S11568">
        <v>72</v>
      </c>
      <c r="T11568">
        <v>0</v>
      </c>
      <c r="V11568" t="s">
        <v>103</v>
      </c>
    </row>
    <row r="11569" spans="1:22" x14ac:dyDescent="0.2">
      <c r="A11569" s="1">
        <v>42362</v>
      </c>
      <c r="B11569">
        <v>2015</v>
      </c>
      <c r="C11569">
        <f>_xlfn.MAXIFS(Table1[ScheduleWeekWritten],Table1[ScheduleSeason],Table1[[#This Row],[ScheduleSeason]])</f>
        <v>17</v>
      </c>
      <c r="D11569">
        <v>16</v>
      </c>
      <c r="E11569" cm="1">
        <f t="array" ref="E11569">_xlfn.XLOOKUP(Table1[[#This Row],[ScheduleWeekWritten]],Table3[Game],100+Table3[Increase],Table1[[#This Row],[ScheduleWeekWritten]])</f>
        <v>16</v>
      </c>
      <c r="F11569" t="b">
        <v>0</v>
      </c>
      <c r="G11569" t="s">
        <v>20</v>
      </c>
      <c r="H11569">
        <v>23</v>
      </c>
      <c r="I11569">
        <v>20</v>
      </c>
      <c r="J11569" t="s">
        <v>27</v>
      </c>
      <c r="K11569" t="s">
        <v>21</v>
      </c>
      <c r="L11569" t="str">
        <f>_xlfn.XLOOKUP(Table1[[#This Row],[TeamFavoriteID]],Table2[team_id],Table2[team_name],_xlfn.XLOOKUP(Table1[[#This Row],[TeamFavoriteID]],Table2[team_id_pfr],Table2[team_name],"Even"))</f>
        <v>Las Vegas Raiders</v>
      </c>
      <c r="M11569">
        <v>-4</v>
      </c>
      <c r="N11569">
        <f>IF(Table1[[#This Row],[TeamFavorite]]=Table1[[#This Row],[TeamHome]],Table1[[#This Row],[ScoreAway]]-Table1[[#This Row],[ScoreHome]],Table1[[#This Row],[ScoreHome]]-Table1[[#This Row],[ScoreAway]])</f>
        <v>3</v>
      </c>
      <c r="O11569">
        <f>IF(Table1[[#This Row],[SpreadActual]]&lt;Table1[[#This Row],[SpreadFavorite]],1,0)</f>
        <v>0</v>
      </c>
      <c r="P11569">
        <v>45.5</v>
      </c>
      <c r="Q11569" t="s">
        <v>76</v>
      </c>
      <c r="R11569" t="b">
        <v>0</v>
      </c>
      <c r="S11569">
        <v>46</v>
      </c>
      <c r="T11569">
        <v>8</v>
      </c>
    </row>
    <row r="11570" spans="1:22" x14ac:dyDescent="0.2">
      <c r="A11570" s="1">
        <v>42364</v>
      </c>
      <c r="B11570">
        <v>2015</v>
      </c>
      <c r="C11570">
        <f>_xlfn.MAXIFS(Table1[ScheduleWeekWritten],Table1[ScheduleSeason],Table1[[#This Row],[ScheduleSeason]])</f>
        <v>17</v>
      </c>
      <c r="D11570">
        <v>16</v>
      </c>
      <c r="E11570" cm="1">
        <f t="array" ref="E11570">_xlfn.XLOOKUP(Table1[[#This Row],[ScheduleWeekWritten]],Table3[Game],100+Table3[Increase],Table1[[#This Row],[ScheduleWeekWritten]])</f>
        <v>16</v>
      </c>
      <c r="F11570" t="b">
        <v>0</v>
      </c>
      <c r="G11570" t="s">
        <v>58</v>
      </c>
      <c r="H11570">
        <v>24</v>
      </c>
      <c r="I11570">
        <v>38</v>
      </c>
      <c r="J11570" t="s">
        <v>61</v>
      </c>
      <c r="K11570" t="s">
        <v>77</v>
      </c>
      <c r="L11570" t="str">
        <f>_xlfn.XLOOKUP(Table1[[#This Row],[TeamFavoriteID]],Table2[team_id],Table2[team_name],_xlfn.XLOOKUP(Table1[[#This Row],[TeamFavoriteID]],Table2[team_id_pfr],Table2[team_name],"Even"))</f>
        <v>Philadelphia Eagles</v>
      </c>
      <c r="M11570">
        <v>-3.5</v>
      </c>
      <c r="N11570">
        <f>IF(Table1[[#This Row],[TeamFavorite]]=Table1[[#This Row],[TeamHome]],Table1[[#This Row],[ScoreAway]]-Table1[[#This Row],[ScoreHome]],Table1[[#This Row],[ScoreHome]]-Table1[[#This Row],[ScoreAway]])</f>
        <v>14</v>
      </c>
      <c r="O11570">
        <f>IF(Table1[[#This Row],[SpreadActual]]&lt;Table1[[#This Row],[SpreadFavorite]],1,0)</f>
        <v>0</v>
      </c>
      <c r="P11570">
        <v>48.5</v>
      </c>
      <c r="Q11570" t="s">
        <v>183</v>
      </c>
      <c r="R11570" t="b">
        <v>0</v>
      </c>
      <c r="S11570">
        <v>50</v>
      </c>
      <c r="T11570">
        <v>5</v>
      </c>
    </row>
    <row r="11571" spans="1:22" x14ac:dyDescent="0.2">
      <c r="A11571" s="1">
        <v>42365</v>
      </c>
      <c r="B11571">
        <v>2015</v>
      </c>
      <c r="C11571">
        <f>_xlfn.MAXIFS(Table1[ScheduleWeekWritten],Table1[ScheduleSeason],Table1[[#This Row],[ScheduleSeason]])</f>
        <v>17</v>
      </c>
      <c r="D11571">
        <v>16</v>
      </c>
      <c r="E11571" cm="1">
        <f t="array" ref="E11571">_xlfn.XLOOKUP(Table1[[#This Row],[ScheduleWeekWritten]],Table3[Game],100+Table3[Increase],Table1[[#This Row],[ScheduleWeekWritten]])</f>
        <v>16</v>
      </c>
      <c r="F11571" t="b">
        <v>0</v>
      </c>
      <c r="G11571" t="s">
        <v>149</v>
      </c>
      <c r="H11571">
        <v>38</v>
      </c>
      <c r="I11571">
        <v>8</v>
      </c>
      <c r="J11571" t="s">
        <v>33</v>
      </c>
      <c r="K11571" t="s">
        <v>59</v>
      </c>
      <c r="L11571" t="str">
        <f>_xlfn.XLOOKUP(Table1[[#This Row],[TeamFavoriteID]],Table2[team_id],Table2[team_name],_xlfn.XLOOKUP(Table1[[#This Row],[TeamFavoriteID]],Table2[team_id_pfr],Table2[team_name],"Even"))</f>
        <v>Arizona Cardinals</v>
      </c>
      <c r="M11571">
        <v>-6</v>
      </c>
      <c r="N11571">
        <f>IF(Table1[[#This Row],[TeamFavorite]]=Table1[[#This Row],[TeamHome]],Table1[[#This Row],[ScoreAway]]-Table1[[#This Row],[ScoreHome]],Table1[[#This Row],[ScoreHome]]-Table1[[#This Row],[ScoreAway]])</f>
        <v>-30</v>
      </c>
      <c r="O11571">
        <f>IF(Table1[[#This Row],[SpreadActual]]&lt;Table1[[#This Row],[SpreadFavorite]],1,0)</f>
        <v>1</v>
      </c>
      <c r="P11571">
        <v>50.5</v>
      </c>
      <c r="Q11571" t="s">
        <v>150</v>
      </c>
      <c r="R11571" t="b">
        <v>0</v>
      </c>
      <c r="S11571">
        <v>72</v>
      </c>
      <c r="T11571">
        <v>0</v>
      </c>
      <c r="V11571" t="s">
        <v>103</v>
      </c>
    </row>
    <row r="11572" spans="1:22" x14ac:dyDescent="0.2">
      <c r="A11572" s="1">
        <v>42365</v>
      </c>
      <c r="B11572">
        <v>2015</v>
      </c>
      <c r="C11572">
        <f>_xlfn.MAXIFS(Table1[ScheduleWeekWritten],Table1[ScheduleSeason],Table1[[#This Row],[ScheduleSeason]])</f>
        <v>17</v>
      </c>
      <c r="D11572">
        <v>16</v>
      </c>
      <c r="E11572" cm="1">
        <f t="array" ref="E11572">_xlfn.XLOOKUP(Table1[[#This Row],[ScheduleWeekWritten]],Table3[Game],100+Table3[Increase],Table1[[#This Row],[ScheduleWeekWritten]])</f>
        <v>16</v>
      </c>
      <c r="F11572" t="b">
        <v>0</v>
      </c>
      <c r="G11572" t="s">
        <v>38</v>
      </c>
      <c r="H11572">
        <v>20</v>
      </c>
      <c r="I11572">
        <v>13</v>
      </c>
      <c r="J11572" t="s">
        <v>152</v>
      </c>
      <c r="K11572" t="s">
        <v>162</v>
      </c>
      <c r="L11572" t="str">
        <f>_xlfn.XLOOKUP(Table1[[#This Row],[TeamFavoriteID]],Table2[team_id],Table2[team_name],_xlfn.XLOOKUP(Table1[[#This Row],[TeamFavoriteID]],Table2[team_id_pfr],Table2[team_name],"Even"))</f>
        <v>Carolina Panthers</v>
      </c>
      <c r="M11572">
        <v>-7</v>
      </c>
      <c r="N11572">
        <f>IF(Table1[[#This Row],[TeamFavorite]]=Table1[[#This Row],[TeamHome]],Table1[[#This Row],[ScoreAway]]-Table1[[#This Row],[ScoreHome]],Table1[[#This Row],[ScoreHome]]-Table1[[#This Row],[ScoreAway]])</f>
        <v>7</v>
      </c>
      <c r="O11572">
        <f>IF(Table1[[#This Row],[SpreadActual]]&lt;Table1[[#This Row],[SpreadFavorite]],1,0)</f>
        <v>0</v>
      </c>
      <c r="P11572">
        <v>46</v>
      </c>
      <c r="Q11572" t="s">
        <v>148</v>
      </c>
      <c r="R11572" t="b">
        <v>0</v>
      </c>
      <c r="S11572">
        <v>72</v>
      </c>
      <c r="T11572">
        <v>0</v>
      </c>
      <c r="V11572" t="s">
        <v>103</v>
      </c>
    </row>
    <row r="11573" spans="1:22" x14ac:dyDescent="0.2">
      <c r="A11573" s="1">
        <v>42365</v>
      </c>
      <c r="B11573">
        <v>2015</v>
      </c>
      <c r="C11573">
        <f>_xlfn.MAXIFS(Table1[ScheduleWeekWritten],Table1[ScheduleSeason],Table1[[#This Row],[ScheduleSeason]])</f>
        <v>17</v>
      </c>
      <c r="D11573">
        <v>16</v>
      </c>
      <c r="E11573" cm="1">
        <f t="array" ref="E11573">_xlfn.XLOOKUP(Table1[[#This Row],[ScheduleWeekWritten]],Table3[Game],100+Table3[Increase],Table1[[#This Row],[ScheduleWeekWritten]])</f>
        <v>16</v>
      </c>
      <c r="F11573" t="b">
        <v>0</v>
      </c>
      <c r="G11573" t="s">
        <v>158</v>
      </c>
      <c r="H11573">
        <v>20</v>
      </c>
      <c r="I11573">
        <v>17</v>
      </c>
      <c r="J11573" t="s">
        <v>49</v>
      </c>
      <c r="K11573" t="s">
        <v>51</v>
      </c>
      <c r="L11573" t="str">
        <f>_xlfn.XLOOKUP(Table1[[#This Row],[TeamFavoriteID]],Table2[team_id],Table2[team_name],_xlfn.XLOOKUP(Table1[[#This Row],[TeamFavoriteID]],Table2[team_id_pfr],Table2[team_name],"Even"))</f>
        <v>Pittsburgh Steelers</v>
      </c>
      <c r="M11573">
        <v>-11.5</v>
      </c>
      <c r="N11573">
        <f>IF(Table1[[#This Row],[TeamFavorite]]=Table1[[#This Row],[TeamHome]],Table1[[#This Row],[ScoreAway]]-Table1[[#This Row],[ScoreHome]],Table1[[#This Row],[ScoreHome]]-Table1[[#This Row],[ScoreAway]])</f>
        <v>3</v>
      </c>
      <c r="O11573">
        <f>IF(Table1[[#This Row],[SpreadActual]]&lt;Table1[[#This Row],[SpreadFavorite]],1,0)</f>
        <v>0</v>
      </c>
      <c r="P11573">
        <v>47.5</v>
      </c>
      <c r="Q11573" t="s">
        <v>166</v>
      </c>
      <c r="R11573" t="b">
        <v>0</v>
      </c>
      <c r="S11573">
        <v>63</v>
      </c>
      <c r="T11573">
        <v>6</v>
      </c>
    </row>
    <row r="11574" spans="1:22" x14ac:dyDescent="0.2">
      <c r="A11574" s="1">
        <v>42365</v>
      </c>
      <c r="B11574">
        <v>2015</v>
      </c>
      <c r="C11574">
        <f>_xlfn.MAXIFS(Table1[ScheduleWeekWritten],Table1[ScheduleSeason],Table1[[#This Row],[ScheduleSeason]])</f>
        <v>17</v>
      </c>
      <c r="D11574">
        <v>16</v>
      </c>
      <c r="E11574" cm="1">
        <f t="array" ref="E11574">_xlfn.XLOOKUP(Table1[[#This Row],[ScheduleWeekWritten]],Table3[Game],100+Table3[Increase],Table1[[#This Row],[ScheduleWeekWritten]])</f>
        <v>16</v>
      </c>
      <c r="F11574" t="b">
        <v>0</v>
      </c>
      <c r="G11574" t="s">
        <v>28</v>
      </c>
      <c r="H11574">
        <v>16</v>
      </c>
      <c r="I11574">
        <v>6</v>
      </c>
      <c r="J11574" t="s">
        <v>67</v>
      </c>
      <c r="K11574" t="s">
        <v>43</v>
      </c>
      <c r="L11574" t="str">
        <f>_xlfn.XLOOKUP(Table1[[#This Row],[TeamFavoriteID]],Table2[team_id],Table2[team_name],_xlfn.XLOOKUP(Table1[[#This Row],[TeamFavoriteID]],Table2[team_id_pfr],Table2[team_name],"Even"))</f>
        <v>Buffalo Bills</v>
      </c>
      <c r="M11574">
        <v>-6.5</v>
      </c>
      <c r="N11574">
        <f>IF(Table1[[#This Row],[TeamFavorite]]=Table1[[#This Row],[TeamHome]],Table1[[#This Row],[ScoreAway]]-Table1[[#This Row],[ScoreHome]],Table1[[#This Row],[ScoreHome]]-Table1[[#This Row],[ScoreAway]])</f>
        <v>-10</v>
      </c>
      <c r="O11574">
        <f>IF(Table1[[#This Row],[SpreadActual]]&lt;Table1[[#This Row],[SpreadFavorite]],1,0)</f>
        <v>1</v>
      </c>
      <c r="P11574">
        <v>42</v>
      </c>
      <c r="Q11574" t="s">
        <v>123</v>
      </c>
      <c r="R11574" t="b">
        <v>0</v>
      </c>
      <c r="S11574">
        <v>37</v>
      </c>
      <c r="T11574">
        <v>5</v>
      </c>
    </row>
    <row r="11575" spans="1:22" x14ac:dyDescent="0.2">
      <c r="A11575" s="1">
        <v>42365</v>
      </c>
      <c r="B11575">
        <v>2015</v>
      </c>
      <c r="C11575">
        <f>_xlfn.MAXIFS(Table1[ScheduleWeekWritten],Table1[ScheduleSeason],Table1[[#This Row],[ScheduleSeason]])</f>
        <v>17</v>
      </c>
      <c r="D11575">
        <v>16</v>
      </c>
      <c r="E11575" cm="1">
        <f t="array" ref="E11575">_xlfn.XLOOKUP(Table1[[#This Row],[ScheduleWeekWritten]],Table3[Game],100+Table3[Increase],Table1[[#This Row],[ScheduleWeekWritten]])</f>
        <v>16</v>
      </c>
      <c r="F11575" t="b">
        <v>0</v>
      </c>
      <c r="G11575" t="s">
        <v>45</v>
      </c>
      <c r="H11575">
        <v>32</v>
      </c>
      <c r="I11575">
        <v>17</v>
      </c>
      <c r="J11575" t="s">
        <v>53</v>
      </c>
      <c r="K11575" t="s">
        <v>79</v>
      </c>
      <c r="L11575" t="str">
        <f>_xlfn.XLOOKUP(Table1[[#This Row],[TeamFavoriteID]],Table2[team_id],Table2[team_name],_xlfn.XLOOKUP(Table1[[#This Row],[TeamFavoriteID]],Table2[team_id_pfr],Table2[team_name],"Even"))</f>
        <v>Detroit Lions</v>
      </c>
      <c r="M11575">
        <v>-9</v>
      </c>
      <c r="N11575">
        <f>IF(Table1[[#This Row],[TeamFavorite]]=Table1[[#This Row],[TeamHome]],Table1[[#This Row],[ScoreAway]]-Table1[[#This Row],[ScoreHome]],Table1[[#This Row],[ScoreHome]]-Table1[[#This Row],[ScoreAway]])</f>
        <v>-15</v>
      </c>
      <c r="O11575">
        <f>IF(Table1[[#This Row],[SpreadActual]]&lt;Table1[[#This Row],[SpreadFavorite]],1,0)</f>
        <v>1</v>
      </c>
      <c r="P11575">
        <v>42.5</v>
      </c>
      <c r="Q11575" t="s">
        <v>181</v>
      </c>
      <c r="R11575" t="b">
        <v>0</v>
      </c>
      <c r="S11575">
        <v>72</v>
      </c>
      <c r="T11575">
        <v>0</v>
      </c>
      <c r="V11575" t="s">
        <v>103</v>
      </c>
    </row>
    <row r="11576" spans="1:22" x14ac:dyDescent="0.2">
      <c r="A11576" s="1">
        <v>42365</v>
      </c>
      <c r="B11576">
        <v>2015</v>
      </c>
      <c r="C11576">
        <f>_xlfn.MAXIFS(Table1[ScheduleWeekWritten],Table1[ScheduleSeason],Table1[[#This Row],[ScheduleSeason]])</f>
        <v>17</v>
      </c>
      <c r="D11576">
        <v>16</v>
      </c>
      <c r="E11576" cm="1">
        <f t="array" ref="E11576">_xlfn.XLOOKUP(Table1[[#This Row],[ScheduleWeekWritten]],Table3[Game],100+Table3[Increase],Table1[[#This Row],[ScheduleWeekWritten]])</f>
        <v>16</v>
      </c>
      <c r="F11576" t="b">
        <v>0</v>
      </c>
      <c r="G11576" t="s">
        <v>42</v>
      </c>
      <c r="H11576">
        <v>17</v>
      </c>
      <c r="I11576">
        <v>13</v>
      </c>
      <c r="J11576" t="s">
        <v>62</v>
      </c>
      <c r="K11576" t="s">
        <v>75</v>
      </c>
      <c r="L11576" t="str">
        <f>_xlfn.XLOOKUP(Table1[[#This Row],[TeamFavoriteID]],Table2[team_id],Table2[team_name],_xlfn.XLOOKUP(Table1[[#This Row],[TeamFavoriteID]],Table2[team_id_pfr],Table2[team_name],"Even"))</f>
        <v>Kansas City Chiefs</v>
      </c>
      <c r="M11576">
        <v>-11.5</v>
      </c>
      <c r="N11576">
        <f>IF(Table1[[#This Row],[TeamFavorite]]=Table1[[#This Row],[TeamHome]],Table1[[#This Row],[ScoreAway]]-Table1[[#This Row],[ScoreHome]],Table1[[#This Row],[ScoreHome]]-Table1[[#This Row],[ScoreAway]])</f>
        <v>-4</v>
      </c>
      <c r="O11576">
        <f>IF(Table1[[#This Row],[SpreadActual]]&lt;Table1[[#This Row],[SpreadFavorite]],1,0)</f>
        <v>0</v>
      </c>
      <c r="P11576">
        <v>42.5</v>
      </c>
      <c r="Q11576" t="s">
        <v>117</v>
      </c>
      <c r="R11576" t="b">
        <v>0</v>
      </c>
      <c r="S11576">
        <v>34</v>
      </c>
      <c r="T11576">
        <v>12</v>
      </c>
    </row>
    <row r="11577" spans="1:22" x14ac:dyDescent="0.2">
      <c r="A11577" s="1">
        <v>42365</v>
      </c>
      <c r="B11577">
        <v>2015</v>
      </c>
      <c r="C11577">
        <f>_xlfn.MAXIFS(Table1[ScheduleWeekWritten],Table1[ScheduleSeason],Table1[[#This Row],[ScheduleSeason]])</f>
        <v>17</v>
      </c>
      <c r="D11577">
        <v>16</v>
      </c>
      <c r="E11577" cm="1">
        <f t="array" ref="E11577">_xlfn.XLOOKUP(Table1[[#This Row],[ScheduleWeekWritten]],Table3[Game],100+Table3[Increase],Table1[[#This Row],[ScheduleWeekWritten]])</f>
        <v>16</v>
      </c>
      <c r="F11577" t="b">
        <v>0</v>
      </c>
      <c r="G11577" t="s">
        <v>19</v>
      </c>
      <c r="H11577">
        <v>12</v>
      </c>
      <c r="I11577">
        <v>18</v>
      </c>
      <c r="J11577" t="s">
        <v>140</v>
      </c>
      <c r="K11577" t="s">
        <v>91</v>
      </c>
      <c r="L11577" t="str">
        <f>_xlfn.XLOOKUP(Table1[[#This Row],[TeamFavoriteID]],Table2[team_id],Table2[team_name],_xlfn.XLOOKUP(Table1[[#This Row],[TeamFavoriteID]],Table2[team_id_pfr],Table2[team_name],"Even"))</f>
        <v>Miami Dolphins</v>
      </c>
      <c r="M11577">
        <v>-2.5</v>
      </c>
      <c r="N11577">
        <f>IF(Table1[[#This Row],[TeamFavorite]]=Table1[[#This Row],[TeamHome]],Table1[[#This Row],[ScoreAway]]-Table1[[#This Row],[ScoreHome]],Table1[[#This Row],[ScoreHome]]-Table1[[#This Row],[ScoreAway]])</f>
        <v>6</v>
      </c>
      <c r="O11577">
        <f>IF(Table1[[#This Row],[SpreadActual]]&lt;Table1[[#This Row],[SpreadFavorite]],1,0)</f>
        <v>0</v>
      </c>
      <c r="P11577">
        <v>44</v>
      </c>
      <c r="Q11577" t="s">
        <v>143</v>
      </c>
      <c r="R11577" t="b">
        <v>0</v>
      </c>
      <c r="S11577">
        <v>81</v>
      </c>
      <c r="T11577">
        <v>13</v>
      </c>
    </row>
    <row r="11578" spans="1:22" x14ac:dyDescent="0.2">
      <c r="A11578" s="1">
        <v>42365</v>
      </c>
      <c r="B11578">
        <v>2015</v>
      </c>
      <c r="C11578">
        <f>_xlfn.MAXIFS(Table1[ScheduleWeekWritten],Table1[ScheduleSeason],Table1[[#This Row],[ScheduleSeason]])</f>
        <v>17</v>
      </c>
      <c r="D11578">
        <v>16</v>
      </c>
      <c r="E11578" cm="1">
        <f t="array" ref="E11578">_xlfn.XLOOKUP(Table1[[#This Row],[ScheduleWeekWritten]],Table3[Game],100+Table3[Increase],Table1[[#This Row],[ScheduleWeekWritten]])</f>
        <v>16</v>
      </c>
      <c r="F11578" t="b">
        <v>0</v>
      </c>
      <c r="G11578" t="s">
        <v>54</v>
      </c>
      <c r="H11578">
        <v>49</v>
      </c>
      <c r="I11578">
        <v>17</v>
      </c>
      <c r="J11578" t="s">
        <v>50</v>
      </c>
      <c r="K11578" t="s">
        <v>55</v>
      </c>
      <c r="L11578" t="str">
        <f>_xlfn.XLOOKUP(Table1[[#This Row],[TeamFavoriteID]],Table2[team_id],Table2[team_name],_xlfn.XLOOKUP(Table1[[#This Row],[TeamFavoriteID]],Table2[team_id_pfr],Table2[team_name],"Even"))</f>
        <v>Minnesota Vikings</v>
      </c>
      <c r="M11578">
        <v>-7</v>
      </c>
      <c r="N11578">
        <f>IF(Table1[[#This Row],[TeamFavorite]]=Table1[[#This Row],[TeamHome]],Table1[[#This Row],[ScoreAway]]-Table1[[#This Row],[ScoreHome]],Table1[[#This Row],[ScoreHome]]-Table1[[#This Row],[ScoreAway]])</f>
        <v>-32</v>
      </c>
      <c r="O11578">
        <f>IF(Table1[[#This Row],[SpreadActual]]&lt;Table1[[#This Row],[SpreadFavorite]],1,0)</f>
        <v>1</v>
      </c>
      <c r="P11578">
        <v>44.5</v>
      </c>
      <c r="Q11578" t="s">
        <v>198</v>
      </c>
      <c r="R11578" t="b">
        <v>0</v>
      </c>
      <c r="S11578">
        <v>12</v>
      </c>
      <c r="T11578">
        <v>5</v>
      </c>
    </row>
    <row r="11579" spans="1:22" x14ac:dyDescent="0.2">
      <c r="A11579" s="1">
        <v>42365</v>
      </c>
      <c r="B11579">
        <v>2015</v>
      </c>
      <c r="C11579">
        <f>_xlfn.MAXIFS(Table1[ScheduleWeekWritten],Table1[ScheduleSeason],Table1[[#This Row],[ScheduleSeason]])</f>
        <v>17</v>
      </c>
      <c r="D11579">
        <v>16</v>
      </c>
      <c r="E11579" cm="1">
        <f t="array" ref="E11579">_xlfn.XLOOKUP(Table1[[#This Row],[ScheduleWeekWritten]],Table3[Game],100+Table3[Increase],Table1[[#This Row],[ScheduleWeekWritten]])</f>
        <v>16</v>
      </c>
      <c r="F11579" t="b">
        <v>0</v>
      </c>
      <c r="G11579" t="s">
        <v>95</v>
      </c>
      <c r="H11579">
        <v>38</v>
      </c>
      <c r="I11579">
        <v>27</v>
      </c>
      <c r="J11579" t="s">
        <v>154</v>
      </c>
      <c r="K11579" t="s">
        <v>98</v>
      </c>
      <c r="L11579" t="str">
        <f>_xlfn.XLOOKUP(Table1[[#This Row],[TeamFavoriteID]],Table2[team_id],Table2[team_name],_xlfn.XLOOKUP(Table1[[#This Row],[TeamFavoriteID]],Table2[team_id_pfr],Table2[team_name],"Even"))</f>
        <v>New Orleans Saints</v>
      </c>
      <c r="M11579">
        <v>-2.5</v>
      </c>
      <c r="N11579">
        <f>IF(Table1[[#This Row],[TeamFavorite]]=Table1[[#This Row],[TeamHome]],Table1[[#This Row],[ScoreAway]]-Table1[[#This Row],[ScoreHome]],Table1[[#This Row],[ScoreHome]]-Table1[[#This Row],[ScoreAway]])</f>
        <v>-11</v>
      </c>
      <c r="O11579">
        <f>IF(Table1[[#This Row],[SpreadActual]]&lt;Table1[[#This Row],[SpreadFavorite]],1,0)</f>
        <v>1</v>
      </c>
      <c r="P11579">
        <v>53.5</v>
      </c>
      <c r="Q11579" t="s">
        <v>124</v>
      </c>
      <c r="R11579" t="b">
        <v>0</v>
      </c>
      <c r="S11579">
        <v>72</v>
      </c>
      <c r="T11579">
        <v>0</v>
      </c>
      <c r="V11579" t="s">
        <v>103</v>
      </c>
    </row>
    <row r="11580" spans="1:22" x14ac:dyDescent="0.2">
      <c r="A11580" s="1">
        <v>42365</v>
      </c>
      <c r="B11580">
        <v>2015</v>
      </c>
      <c r="C11580">
        <f>_xlfn.MAXIFS(Table1[ScheduleWeekWritten],Table1[ScheduleSeason],Table1[[#This Row],[ScheduleSeason]])</f>
        <v>17</v>
      </c>
      <c r="D11580">
        <v>16</v>
      </c>
      <c r="E11580" cm="1">
        <f t="array" ref="E11580">_xlfn.XLOOKUP(Table1[[#This Row],[ScheduleWeekWritten]],Table3[Game],100+Table3[Increase],Table1[[#This Row],[ScheduleWeekWritten]])</f>
        <v>16</v>
      </c>
      <c r="F11580" t="b">
        <v>0</v>
      </c>
      <c r="G11580" t="s">
        <v>31</v>
      </c>
      <c r="H11580">
        <v>26</v>
      </c>
      <c r="I11580">
        <v>20</v>
      </c>
      <c r="J11580" t="s">
        <v>115</v>
      </c>
      <c r="K11580" t="s">
        <v>70</v>
      </c>
      <c r="L11580" t="str">
        <f>_xlfn.XLOOKUP(Table1[[#This Row],[TeamFavoriteID]],Table2[team_id],Table2[team_name],_xlfn.XLOOKUP(Table1[[#This Row],[TeamFavoriteID]],Table2[team_id_pfr],Table2[team_name],"Even"))</f>
        <v>Boston Patriots</v>
      </c>
      <c r="M11580">
        <v>-2.5</v>
      </c>
      <c r="N11580">
        <f>IF(Table1[[#This Row],[TeamFavorite]]=Table1[[#This Row],[TeamHome]],Table1[[#This Row],[ScoreAway]]-Table1[[#This Row],[ScoreHome]],Table1[[#This Row],[ScoreHome]]-Table1[[#This Row],[ScoreAway]])</f>
        <v>6</v>
      </c>
      <c r="O11580">
        <f>IF(Table1[[#This Row],[SpreadActual]]&lt;Table1[[#This Row],[SpreadFavorite]],1,0)</f>
        <v>0</v>
      </c>
      <c r="P11580">
        <v>45.5</v>
      </c>
      <c r="Q11580" t="s">
        <v>197</v>
      </c>
      <c r="R11580" t="b">
        <v>0</v>
      </c>
      <c r="S11580">
        <v>56</v>
      </c>
      <c r="T11580">
        <v>7</v>
      </c>
    </row>
    <row r="11581" spans="1:22" x14ac:dyDescent="0.2">
      <c r="A11581" s="1">
        <v>42365</v>
      </c>
      <c r="B11581">
        <v>2015</v>
      </c>
      <c r="C11581">
        <f>_xlfn.MAXIFS(Table1[ScheduleWeekWritten],Table1[ScheduleSeason],Table1[[#This Row],[ScheduleSeason]])</f>
        <v>17</v>
      </c>
      <c r="D11581">
        <v>16</v>
      </c>
      <c r="E11581" cm="1">
        <f t="array" ref="E11581">_xlfn.XLOOKUP(Table1[[#This Row],[ScheduleWeekWritten]],Table3[Game],100+Table3[Increase],Table1[[#This Row],[ScheduleWeekWritten]])</f>
        <v>16</v>
      </c>
      <c r="F11581" t="b">
        <v>0</v>
      </c>
      <c r="G11581" t="s">
        <v>128</v>
      </c>
      <c r="H11581">
        <v>17</v>
      </c>
      <c r="I11581">
        <v>23</v>
      </c>
      <c r="J11581" t="s">
        <v>153</v>
      </c>
      <c r="K11581" t="s">
        <v>132</v>
      </c>
      <c r="L11581" t="str">
        <f>_xlfn.XLOOKUP(Table1[[#This Row],[TeamFavoriteID]],Table2[team_id],Table2[team_name],_xlfn.XLOOKUP(Table1[[#This Row],[TeamFavoriteID]],Table2[team_id_pfr],Table2[team_name],"Even"))</f>
        <v>Seattle Seahawks</v>
      </c>
      <c r="M11581">
        <v>-11</v>
      </c>
      <c r="N11581">
        <f>IF(Table1[[#This Row],[TeamFavorite]]=Table1[[#This Row],[TeamHome]],Table1[[#This Row],[ScoreAway]]-Table1[[#This Row],[ScoreHome]],Table1[[#This Row],[ScoreHome]]-Table1[[#This Row],[ScoreAway]])</f>
        <v>6</v>
      </c>
      <c r="O11581">
        <f>IF(Table1[[#This Row],[SpreadActual]]&lt;Table1[[#This Row],[SpreadFavorite]],1,0)</f>
        <v>0</v>
      </c>
      <c r="P11581">
        <v>42</v>
      </c>
      <c r="Q11581" t="s">
        <v>180</v>
      </c>
      <c r="R11581" t="b">
        <v>0</v>
      </c>
      <c r="S11581">
        <v>37</v>
      </c>
      <c r="T11581">
        <v>2</v>
      </c>
      <c r="V11581" t="s">
        <v>2</v>
      </c>
    </row>
    <row r="11582" spans="1:22" x14ac:dyDescent="0.2">
      <c r="A11582" s="1">
        <v>42365</v>
      </c>
      <c r="B11582">
        <v>2015</v>
      </c>
      <c r="C11582">
        <f>_xlfn.MAXIFS(Table1[ScheduleWeekWritten],Table1[ScheduleSeason],Table1[[#This Row],[ScheduleSeason]])</f>
        <v>17</v>
      </c>
      <c r="D11582">
        <v>16</v>
      </c>
      <c r="E11582" cm="1">
        <f t="array" ref="E11582">_xlfn.XLOOKUP(Table1[[#This Row],[ScheduleWeekWritten]],Table3[Game],100+Table3[Increase],Table1[[#This Row],[ScheduleWeekWritten]])</f>
        <v>16</v>
      </c>
      <c r="F11582" t="b">
        <v>0</v>
      </c>
      <c r="G11582" t="s">
        <v>127</v>
      </c>
      <c r="H11582">
        <v>21</v>
      </c>
      <c r="I11582">
        <v>26</v>
      </c>
      <c r="J11582" t="s">
        <v>46</v>
      </c>
      <c r="K11582" t="s">
        <v>133</v>
      </c>
      <c r="L11582" t="str">
        <f>_xlfn.XLOOKUP(Table1[[#This Row],[TeamFavoriteID]],Table2[team_id],Table2[team_name],_xlfn.XLOOKUP(Table1[[#This Row],[TeamFavoriteID]],Table2[team_id_pfr],Table2[team_name],"Even"))</f>
        <v>Tampa Bay Buccaneers</v>
      </c>
      <c r="M11582">
        <v>-3</v>
      </c>
      <c r="N11582">
        <f>IF(Table1[[#This Row],[TeamFavorite]]=Table1[[#This Row],[TeamHome]],Table1[[#This Row],[ScoreAway]]-Table1[[#This Row],[ScoreHome]],Table1[[#This Row],[ScoreHome]]-Table1[[#This Row],[ScoreAway]])</f>
        <v>5</v>
      </c>
      <c r="O11582">
        <f>IF(Table1[[#This Row],[SpreadActual]]&lt;Table1[[#This Row],[SpreadFavorite]],1,0)</f>
        <v>0</v>
      </c>
      <c r="P11582">
        <v>44</v>
      </c>
      <c r="Q11582" t="s">
        <v>168</v>
      </c>
      <c r="R11582" t="b">
        <v>0</v>
      </c>
      <c r="S11582">
        <v>83</v>
      </c>
      <c r="T11582">
        <v>11</v>
      </c>
    </row>
    <row r="11583" spans="1:22" x14ac:dyDescent="0.2">
      <c r="A11583" s="1">
        <v>42365</v>
      </c>
      <c r="B11583">
        <v>2015</v>
      </c>
      <c r="C11583">
        <f>_xlfn.MAXIFS(Table1[ScheduleWeekWritten],Table1[ScheduleSeason],Table1[[#This Row],[ScheduleSeason]])</f>
        <v>17</v>
      </c>
      <c r="D11583">
        <v>16</v>
      </c>
      <c r="E11583" cm="1">
        <f t="array" ref="E11583">_xlfn.XLOOKUP(Table1[[#This Row],[ScheduleWeekWritten]],Table3[Game],100+Table3[Increase],Table1[[#This Row],[ScheduleWeekWritten]])</f>
        <v>16</v>
      </c>
      <c r="F11583" t="b">
        <v>0</v>
      </c>
      <c r="G11583" t="s">
        <v>171</v>
      </c>
      <c r="H11583">
        <v>6</v>
      </c>
      <c r="I11583">
        <v>34</v>
      </c>
      <c r="J11583" t="s">
        <v>177</v>
      </c>
      <c r="K11583" t="s">
        <v>182</v>
      </c>
      <c r="L11583" t="str">
        <f>_xlfn.XLOOKUP(Table1[[#This Row],[TeamFavoriteID]],Table2[team_id],Table2[team_name],_xlfn.XLOOKUP(Table1[[#This Row],[TeamFavoriteID]],Table2[team_id_pfr],Table2[team_name],"Even"))</f>
        <v>Houston Texans</v>
      </c>
      <c r="M11583">
        <v>-3.5</v>
      </c>
      <c r="N11583">
        <f>IF(Table1[[#This Row],[TeamFavorite]]=Table1[[#This Row],[TeamHome]],Table1[[#This Row],[ScoreAway]]-Table1[[#This Row],[ScoreHome]],Table1[[#This Row],[ScoreHome]]-Table1[[#This Row],[ScoreAway]])</f>
        <v>-28</v>
      </c>
      <c r="O11583">
        <f>IF(Table1[[#This Row],[SpreadActual]]&lt;Table1[[#This Row],[SpreadFavorite]],1,0)</f>
        <v>1</v>
      </c>
      <c r="P11583">
        <v>39</v>
      </c>
      <c r="Q11583" t="s">
        <v>172</v>
      </c>
      <c r="R11583" t="b">
        <v>0</v>
      </c>
      <c r="S11583">
        <v>72</v>
      </c>
      <c r="T11583">
        <v>10</v>
      </c>
    </row>
    <row r="11584" spans="1:22" x14ac:dyDescent="0.2">
      <c r="A11584" s="1">
        <v>42366</v>
      </c>
      <c r="B11584">
        <v>2015</v>
      </c>
      <c r="C11584">
        <f>_xlfn.MAXIFS(Table1[ScheduleWeekWritten],Table1[ScheduleSeason],Table1[[#This Row],[ScheduleSeason]])</f>
        <v>17</v>
      </c>
      <c r="D11584">
        <v>16</v>
      </c>
      <c r="E11584" cm="1">
        <f t="array" ref="E11584">_xlfn.XLOOKUP(Table1[[#This Row],[ScheduleWeekWritten]],Table3[Game],100+Table3[Increase],Table1[[#This Row],[ScheduleWeekWritten]])</f>
        <v>16</v>
      </c>
      <c r="F11584" t="b">
        <v>0</v>
      </c>
      <c r="G11584" t="s">
        <v>24</v>
      </c>
      <c r="H11584">
        <v>20</v>
      </c>
      <c r="I11584">
        <v>17</v>
      </c>
      <c r="J11584" t="s">
        <v>101</v>
      </c>
      <c r="K11584" t="s">
        <v>88</v>
      </c>
      <c r="L11584" t="str">
        <f>_xlfn.XLOOKUP(Table1[[#This Row],[TeamFavoriteID]],Table2[team_id],Table2[team_name],_xlfn.XLOOKUP(Table1[[#This Row],[TeamFavoriteID]],Table2[team_id_pfr],Table2[team_name],"Even"))</f>
        <v>Denver Broncos</v>
      </c>
      <c r="M11584">
        <v>-4</v>
      </c>
      <c r="N11584">
        <f>IF(Table1[[#This Row],[TeamFavorite]]=Table1[[#This Row],[TeamHome]],Table1[[#This Row],[ScoreAway]]-Table1[[#This Row],[ScoreHome]],Table1[[#This Row],[ScoreHome]]-Table1[[#This Row],[ScoreAway]])</f>
        <v>-3</v>
      </c>
      <c r="O11584">
        <f>IF(Table1[[#This Row],[SpreadActual]]&lt;Table1[[#This Row],[SpreadFavorite]],1,0)</f>
        <v>0</v>
      </c>
      <c r="P11584">
        <v>39</v>
      </c>
      <c r="Q11584" t="s">
        <v>174</v>
      </c>
      <c r="R11584" t="b">
        <v>0</v>
      </c>
      <c r="S11584">
        <v>16</v>
      </c>
      <c r="T11584">
        <v>0</v>
      </c>
    </row>
    <row r="11585" spans="1:22" x14ac:dyDescent="0.2">
      <c r="A11585" s="1">
        <v>42372</v>
      </c>
      <c r="B11585">
        <v>2015</v>
      </c>
      <c r="C11585">
        <f>_xlfn.MAXIFS(Table1[ScheduleWeekWritten],Table1[ScheduleSeason],Table1[[#This Row],[ScheduleSeason]])</f>
        <v>17</v>
      </c>
      <c r="D11585">
        <v>17</v>
      </c>
      <c r="E11585" cm="1">
        <f t="array" ref="E11585">_xlfn.XLOOKUP(Table1[[#This Row],[ScheduleWeekWritten]],Table3[Game],100+Table3[Increase],Table1[[#This Row],[ScheduleWeekWritten]])</f>
        <v>17</v>
      </c>
      <c r="F11585" t="b">
        <v>0</v>
      </c>
      <c r="G11585" t="s">
        <v>149</v>
      </c>
      <c r="H11585">
        <v>6</v>
      </c>
      <c r="I11585">
        <v>36</v>
      </c>
      <c r="J11585" t="s">
        <v>128</v>
      </c>
      <c r="K11585" t="s">
        <v>59</v>
      </c>
      <c r="L11585" t="str">
        <f>_xlfn.XLOOKUP(Table1[[#This Row],[TeamFavoriteID]],Table2[team_id],Table2[team_name],_xlfn.XLOOKUP(Table1[[#This Row],[TeamFavoriteID]],Table2[team_id_pfr],Table2[team_name],"Even"))</f>
        <v>Arizona Cardinals</v>
      </c>
      <c r="M11585">
        <v>-6</v>
      </c>
      <c r="N11585">
        <f>IF(Table1[[#This Row],[TeamFavorite]]=Table1[[#This Row],[TeamHome]],Table1[[#This Row],[ScoreAway]]-Table1[[#This Row],[ScoreHome]],Table1[[#This Row],[ScoreHome]]-Table1[[#This Row],[ScoreAway]])</f>
        <v>30</v>
      </c>
      <c r="O11585">
        <f>IF(Table1[[#This Row],[SpreadActual]]&lt;Table1[[#This Row],[SpreadFavorite]],1,0)</f>
        <v>0</v>
      </c>
      <c r="P11585">
        <v>47</v>
      </c>
      <c r="Q11585" t="s">
        <v>150</v>
      </c>
      <c r="R11585" t="b">
        <v>0</v>
      </c>
      <c r="S11585">
        <v>72</v>
      </c>
      <c r="T11585">
        <v>0</v>
      </c>
      <c r="V11585" t="s">
        <v>103</v>
      </c>
    </row>
    <row r="11586" spans="1:22" x14ac:dyDescent="0.2">
      <c r="A11586" s="1">
        <v>42372</v>
      </c>
      <c r="B11586">
        <v>2015</v>
      </c>
      <c r="C11586">
        <f>_xlfn.MAXIFS(Table1[ScheduleWeekWritten],Table1[ScheduleSeason],Table1[[#This Row],[ScheduleSeason]])</f>
        <v>17</v>
      </c>
      <c r="D11586">
        <v>17</v>
      </c>
      <c r="E11586" cm="1">
        <f t="array" ref="E11586">_xlfn.XLOOKUP(Table1[[#This Row],[ScheduleWeekWritten]],Table3[Game],100+Table3[Increase],Table1[[#This Row],[ScheduleWeekWritten]])</f>
        <v>17</v>
      </c>
      <c r="F11586" t="b">
        <v>0</v>
      </c>
      <c r="G11586" t="s">
        <v>38</v>
      </c>
      <c r="H11586">
        <v>17</v>
      </c>
      <c r="I11586">
        <v>20</v>
      </c>
      <c r="J11586" t="s">
        <v>95</v>
      </c>
      <c r="K11586" t="s">
        <v>109</v>
      </c>
      <c r="L11586" t="str">
        <f>_xlfn.XLOOKUP(Table1[[#This Row],[TeamFavoriteID]],Table2[team_id],Table2[team_name],_xlfn.XLOOKUP(Table1[[#This Row],[TeamFavoriteID]],Table2[team_id_pfr],Table2[team_name],"Even"))</f>
        <v>Atlanta Falcons</v>
      </c>
      <c r="M11586">
        <v>-6</v>
      </c>
      <c r="N11586">
        <f>IF(Table1[[#This Row],[TeamFavorite]]=Table1[[#This Row],[TeamHome]],Table1[[#This Row],[ScoreAway]]-Table1[[#This Row],[ScoreHome]],Table1[[#This Row],[ScoreHome]]-Table1[[#This Row],[ScoreAway]])</f>
        <v>3</v>
      </c>
      <c r="O11586">
        <f>IF(Table1[[#This Row],[SpreadActual]]&lt;Table1[[#This Row],[SpreadFavorite]],1,0)</f>
        <v>0</v>
      </c>
      <c r="P11586">
        <v>53.5</v>
      </c>
      <c r="Q11586" t="s">
        <v>148</v>
      </c>
      <c r="R11586" t="b">
        <v>0</v>
      </c>
      <c r="S11586">
        <v>72</v>
      </c>
      <c r="T11586">
        <v>0</v>
      </c>
      <c r="V11586" t="s">
        <v>103</v>
      </c>
    </row>
    <row r="11587" spans="1:22" x14ac:dyDescent="0.2">
      <c r="A11587" s="1">
        <v>42372</v>
      </c>
      <c r="B11587">
        <v>2015</v>
      </c>
      <c r="C11587">
        <f>_xlfn.MAXIFS(Table1[ScheduleWeekWritten],Table1[ScheduleSeason],Table1[[#This Row],[ScheduleSeason]])</f>
        <v>17</v>
      </c>
      <c r="D11587">
        <v>17</v>
      </c>
      <c r="E11587" cm="1">
        <f t="array" ref="E11587">_xlfn.XLOOKUP(Table1[[#This Row],[ScheduleWeekWritten]],Table3[Game],100+Table3[Increase],Table1[[#This Row],[ScheduleWeekWritten]])</f>
        <v>17</v>
      </c>
      <c r="F11587" t="b">
        <v>0</v>
      </c>
      <c r="G11587" t="s">
        <v>28</v>
      </c>
      <c r="H11587">
        <v>22</v>
      </c>
      <c r="I11587">
        <v>17</v>
      </c>
      <c r="J11587" t="s">
        <v>31</v>
      </c>
      <c r="K11587" t="s">
        <v>32</v>
      </c>
      <c r="L11587" t="str">
        <f>_xlfn.XLOOKUP(Table1[[#This Row],[TeamFavoriteID]],Table2[team_id],Table2[team_name],_xlfn.XLOOKUP(Table1[[#This Row],[TeamFavoriteID]],Table2[team_id_pfr],Table2[team_name],"Even"))</f>
        <v>New York Jets</v>
      </c>
      <c r="M11587">
        <v>-3</v>
      </c>
      <c r="N11587">
        <f>IF(Table1[[#This Row],[TeamFavorite]]=Table1[[#This Row],[TeamHome]],Table1[[#This Row],[ScoreAway]]-Table1[[#This Row],[ScoreHome]],Table1[[#This Row],[ScoreHome]]-Table1[[#This Row],[ScoreAway]])</f>
        <v>5</v>
      </c>
      <c r="O11587">
        <f>IF(Table1[[#This Row],[SpreadActual]]&lt;Table1[[#This Row],[SpreadFavorite]],1,0)</f>
        <v>0</v>
      </c>
      <c r="P11587">
        <v>41</v>
      </c>
      <c r="Q11587" t="s">
        <v>123</v>
      </c>
      <c r="R11587" t="b">
        <v>0</v>
      </c>
      <c r="S11587">
        <v>30</v>
      </c>
      <c r="T11587">
        <v>10</v>
      </c>
    </row>
    <row r="11588" spans="1:22" x14ac:dyDescent="0.2">
      <c r="A11588" s="1">
        <v>42372</v>
      </c>
      <c r="B11588">
        <v>2015</v>
      </c>
      <c r="C11588">
        <f>_xlfn.MAXIFS(Table1[ScheduleWeekWritten],Table1[ScheduleSeason],Table1[[#This Row],[ScheduleSeason]])</f>
        <v>17</v>
      </c>
      <c r="D11588">
        <v>17</v>
      </c>
      <c r="E11588" cm="1">
        <f t="array" ref="E11588">_xlfn.XLOOKUP(Table1[[#This Row],[ScheduleWeekWritten]],Table3[Game],100+Table3[Increase],Table1[[#This Row],[ScheduleWeekWritten]])</f>
        <v>17</v>
      </c>
      <c r="F11588" t="b">
        <v>0</v>
      </c>
      <c r="G11588" t="s">
        <v>152</v>
      </c>
      <c r="H11588">
        <v>38</v>
      </c>
      <c r="I11588">
        <v>10</v>
      </c>
      <c r="J11588" t="s">
        <v>127</v>
      </c>
      <c r="K11588" t="s">
        <v>162</v>
      </c>
      <c r="L11588" t="str">
        <f>_xlfn.XLOOKUP(Table1[[#This Row],[TeamFavoriteID]],Table2[team_id],Table2[team_name],_xlfn.XLOOKUP(Table1[[#This Row],[TeamFavoriteID]],Table2[team_id_pfr],Table2[team_name],"Even"))</f>
        <v>Carolina Panthers</v>
      </c>
      <c r="M11588">
        <v>-10</v>
      </c>
      <c r="N11588">
        <f>IF(Table1[[#This Row],[TeamFavorite]]=Table1[[#This Row],[TeamHome]],Table1[[#This Row],[ScoreAway]]-Table1[[#This Row],[ScoreHome]],Table1[[#This Row],[ScoreHome]]-Table1[[#This Row],[ScoreAway]])</f>
        <v>-28</v>
      </c>
      <c r="O11588">
        <f>IF(Table1[[#This Row],[SpreadActual]]&lt;Table1[[#This Row],[SpreadFavorite]],1,0)</f>
        <v>1</v>
      </c>
      <c r="P11588">
        <v>45</v>
      </c>
      <c r="Q11588" t="s">
        <v>160</v>
      </c>
      <c r="R11588" t="b">
        <v>0</v>
      </c>
      <c r="S11588">
        <v>48</v>
      </c>
      <c r="T11588">
        <v>5</v>
      </c>
    </row>
    <row r="11589" spans="1:22" x14ac:dyDescent="0.2">
      <c r="A11589" s="1">
        <v>42372</v>
      </c>
      <c r="B11589">
        <v>2015</v>
      </c>
      <c r="C11589">
        <f>_xlfn.MAXIFS(Table1[ScheduleWeekWritten],Table1[ScheduleSeason],Table1[[#This Row],[ScheduleSeason]])</f>
        <v>17</v>
      </c>
      <c r="D11589">
        <v>17</v>
      </c>
      <c r="E11589" cm="1">
        <f t="array" ref="E11589">_xlfn.XLOOKUP(Table1[[#This Row],[ScheduleWeekWritten]],Table3[Game],100+Table3[Increase],Table1[[#This Row],[ScheduleWeekWritten]])</f>
        <v>17</v>
      </c>
      <c r="F11589" t="b">
        <v>0</v>
      </c>
      <c r="G11589" t="s">
        <v>46</v>
      </c>
      <c r="H11589">
        <v>20</v>
      </c>
      <c r="I11589">
        <v>24</v>
      </c>
      <c r="J11589" t="s">
        <v>45</v>
      </c>
      <c r="K11589" t="s">
        <v>79</v>
      </c>
      <c r="L11589" t="str">
        <f>_xlfn.XLOOKUP(Table1[[#This Row],[TeamFavoriteID]],Table2[team_id],Table2[team_name],_xlfn.XLOOKUP(Table1[[#This Row],[TeamFavoriteID]],Table2[team_id_pfr],Table2[team_name],"Even"))</f>
        <v>Detroit Lions</v>
      </c>
      <c r="M11589">
        <v>-2.5</v>
      </c>
      <c r="N11589">
        <f>IF(Table1[[#This Row],[TeamFavorite]]=Table1[[#This Row],[TeamHome]],Table1[[#This Row],[ScoreAway]]-Table1[[#This Row],[ScoreHome]],Table1[[#This Row],[ScoreHome]]-Table1[[#This Row],[ScoreAway]])</f>
        <v>-4</v>
      </c>
      <c r="O11589">
        <f>IF(Table1[[#This Row],[SpreadActual]]&lt;Table1[[#This Row],[SpreadFavorite]],1,0)</f>
        <v>1</v>
      </c>
      <c r="P11589">
        <v>45</v>
      </c>
      <c r="Q11589" t="s">
        <v>114</v>
      </c>
      <c r="R11589" t="b">
        <v>0</v>
      </c>
      <c r="S11589">
        <v>30</v>
      </c>
      <c r="T11589">
        <v>10</v>
      </c>
    </row>
    <row r="11590" spans="1:22" x14ac:dyDescent="0.2">
      <c r="A11590" s="1">
        <v>42372</v>
      </c>
      <c r="B11590">
        <v>2015</v>
      </c>
      <c r="C11590">
        <f>_xlfn.MAXIFS(Table1[ScheduleWeekWritten],Table1[ScheduleSeason],Table1[[#This Row],[ScheduleSeason]])</f>
        <v>17</v>
      </c>
      <c r="D11590">
        <v>17</v>
      </c>
      <c r="E11590" cm="1">
        <f t="array" ref="E11590">_xlfn.XLOOKUP(Table1[[#This Row],[ScheduleWeekWritten]],Table3[Game],100+Table3[Increase],Table1[[#This Row],[ScheduleWeekWritten]])</f>
        <v>17</v>
      </c>
      <c r="F11590" t="b">
        <v>0</v>
      </c>
      <c r="G11590" t="s">
        <v>101</v>
      </c>
      <c r="H11590">
        <v>24</v>
      </c>
      <c r="I11590">
        <v>16</v>
      </c>
      <c r="J11590" t="s">
        <v>158</v>
      </c>
      <c r="K11590" t="s">
        <v>104</v>
      </c>
      <c r="L11590" t="str">
        <f>_xlfn.XLOOKUP(Table1[[#This Row],[TeamFavoriteID]],Table2[team_id],Table2[team_name],_xlfn.XLOOKUP(Table1[[#This Row],[TeamFavoriteID]],Table2[team_id_pfr],Table2[team_name],"Even"))</f>
        <v>Cincinnati Bengals</v>
      </c>
      <c r="M11590">
        <v>-9.5</v>
      </c>
      <c r="N11590">
        <f>IF(Table1[[#This Row],[TeamFavorite]]=Table1[[#This Row],[TeamHome]],Table1[[#This Row],[ScoreAway]]-Table1[[#This Row],[ScoreHome]],Table1[[#This Row],[ScoreHome]]-Table1[[#This Row],[ScoreAway]])</f>
        <v>-8</v>
      </c>
      <c r="O11590">
        <f>IF(Table1[[#This Row],[SpreadActual]]&lt;Table1[[#This Row],[SpreadFavorite]],1,0)</f>
        <v>0</v>
      </c>
      <c r="P11590">
        <v>41</v>
      </c>
      <c r="Q11590" t="s">
        <v>173</v>
      </c>
      <c r="R11590" t="b">
        <v>0</v>
      </c>
      <c r="S11590">
        <v>33</v>
      </c>
      <c r="T11590">
        <v>5</v>
      </c>
    </row>
    <row r="11591" spans="1:22" x14ac:dyDescent="0.2">
      <c r="A11591" s="1">
        <v>42372</v>
      </c>
      <c r="B11591">
        <v>2015</v>
      </c>
      <c r="C11591">
        <f>_xlfn.MAXIFS(Table1[ScheduleWeekWritten],Table1[ScheduleSeason],Table1[[#This Row],[ScheduleSeason]])</f>
        <v>17</v>
      </c>
      <c r="D11591">
        <v>17</v>
      </c>
      <c r="E11591" cm="1">
        <f t="array" ref="E11591">_xlfn.XLOOKUP(Table1[[#This Row],[ScheduleWeekWritten]],Table3[Game],100+Table3[Increase],Table1[[#This Row],[ScheduleWeekWritten]])</f>
        <v>17</v>
      </c>
      <c r="F11591" t="b">
        <v>0</v>
      </c>
      <c r="G11591" t="s">
        <v>62</v>
      </c>
      <c r="H11591">
        <v>12</v>
      </c>
      <c r="I11591">
        <v>28</v>
      </c>
      <c r="J11591" t="s">
        <v>49</v>
      </c>
      <c r="K11591" t="s">
        <v>51</v>
      </c>
      <c r="L11591" t="str">
        <f>_xlfn.XLOOKUP(Table1[[#This Row],[TeamFavoriteID]],Table2[team_id],Table2[team_name],_xlfn.XLOOKUP(Table1[[#This Row],[TeamFavoriteID]],Table2[team_id_pfr],Table2[team_name],"Even"))</f>
        <v>Pittsburgh Steelers</v>
      </c>
      <c r="M11591">
        <v>-13</v>
      </c>
      <c r="N11591">
        <f>IF(Table1[[#This Row],[TeamFavorite]]=Table1[[#This Row],[TeamHome]],Table1[[#This Row],[ScoreAway]]-Table1[[#This Row],[ScoreHome]],Table1[[#This Row],[ScoreHome]]-Table1[[#This Row],[ScoreAway]])</f>
        <v>-16</v>
      </c>
      <c r="O11591">
        <f>IF(Table1[[#This Row],[SpreadActual]]&lt;Table1[[#This Row],[SpreadFavorite]],1,0)</f>
        <v>1</v>
      </c>
      <c r="P11591">
        <v>47</v>
      </c>
      <c r="Q11591" t="s">
        <v>170</v>
      </c>
      <c r="R11591" t="b">
        <v>0</v>
      </c>
      <c r="S11591">
        <v>34</v>
      </c>
      <c r="T11591">
        <v>12</v>
      </c>
    </row>
    <row r="11592" spans="1:22" x14ac:dyDescent="0.2">
      <c r="A11592" s="1">
        <v>42372</v>
      </c>
      <c r="B11592">
        <v>2015</v>
      </c>
      <c r="C11592">
        <f>_xlfn.MAXIFS(Table1[ScheduleWeekWritten],Table1[ScheduleSeason],Table1[[#This Row],[ScheduleSeason]])</f>
        <v>17</v>
      </c>
      <c r="D11592">
        <v>17</v>
      </c>
      <c r="E11592" cm="1">
        <f t="array" ref="E11592">_xlfn.XLOOKUP(Table1[[#This Row],[ScheduleWeekWritten]],Table3[Game],100+Table3[Increase],Table1[[#This Row],[ScheduleWeekWritten]])</f>
        <v>17</v>
      </c>
      <c r="F11592" t="b">
        <v>0</v>
      </c>
      <c r="G11592" t="s">
        <v>67</v>
      </c>
      <c r="H11592">
        <v>23</v>
      </c>
      <c r="I11592">
        <v>34</v>
      </c>
      <c r="J11592" t="s">
        <v>61</v>
      </c>
      <c r="K11592" t="s">
        <v>68</v>
      </c>
      <c r="L11592" t="str">
        <f>_xlfn.XLOOKUP(Table1[[#This Row],[TeamFavoriteID]],Table2[team_id],Table2[team_name],_xlfn.XLOOKUP(Table1[[#This Row],[TeamFavoriteID]],Table2[team_id_pfr],Table2[team_name],"Even"))</f>
        <v>Dallas Cowboys</v>
      </c>
      <c r="M11592">
        <v>-3</v>
      </c>
      <c r="N11592">
        <f>IF(Table1[[#This Row],[TeamFavorite]]=Table1[[#This Row],[TeamHome]],Table1[[#This Row],[ScoreAway]]-Table1[[#This Row],[ScoreHome]],Table1[[#This Row],[ScoreHome]]-Table1[[#This Row],[ScoreAway]])</f>
        <v>11</v>
      </c>
      <c r="O11592">
        <f>IF(Table1[[#This Row],[SpreadActual]]&lt;Table1[[#This Row],[SpreadFavorite]],1,0)</f>
        <v>0</v>
      </c>
      <c r="P11592">
        <v>41</v>
      </c>
      <c r="Q11592" t="s">
        <v>192</v>
      </c>
      <c r="R11592" t="b">
        <v>0</v>
      </c>
      <c r="S11592">
        <v>54</v>
      </c>
      <c r="T11592">
        <v>4</v>
      </c>
      <c r="V11592" t="s">
        <v>193</v>
      </c>
    </row>
    <row r="11593" spans="1:22" x14ac:dyDescent="0.2">
      <c r="A11593" s="1">
        <v>42372</v>
      </c>
      <c r="B11593">
        <v>2015</v>
      </c>
      <c r="C11593">
        <f>_xlfn.MAXIFS(Table1[ScheduleWeekWritten],Table1[ScheduleSeason],Table1[[#This Row],[ScheduleSeason]])</f>
        <v>17</v>
      </c>
      <c r="D11593">
        <v>17</v>
      </c>
      <c r="E11593" cm="1">
        <f t="array" ref="E11593">_xlfn.XLOOKUP(Table1[[#This Row],[ScheduleWeekWritten]],Table3[Game],100+Table3[Increase],Table1[[#This Row],[ScheduleWeekWritten]])</f>
        <v>17</v>
      </c>
      <c r="F11593" t="b">
        <v>0</v>
      </c>
      <c r="G11593" t="s">
        <v>24</v>
      </c>
      <c r="H11593">
        <v>27</v>
      </c>
      <c r="I11593">
        <v>20</v>
      </c>
      <c r="J11593" t="s">
        <v>27</v>
      </c>
      <c r="K11593" t="s">
        <v>88</v>
      </c>
      <c r="L11593" t="str">
        <f>_xlfn.XLOOKUP(Table1[[#This Row],[TeamFavoriteID]],Table2[team_id],Table2[team_name],_xlfn.XLOOKUP(Table1[[#This Row],[TeamFavoriteID]],Table2[team_id_pfr],Table2[team_name],"Even"))</f>
        <v>Denver Broncos</v>
      </c>
      <c r="M11593">
        <v>-10</v>
      </c>
      <c r="N11593">
        <f>IF(Table1[[#This Row],[TeamFavorite]]=Table1[[#This Row],[TeamHome]],Table1[[#This Row],[ScoreAway]]-Table1[[#This Row],[ScoreHome]],Table1[[#This Row],[ScoreHome]]-Table1[[#This Row],[ScoreAway]])</f>
        <v>-7</v>
      </c>
      <c r="O11593">
        <f>IF(Table1[[#This Row],[SpreadActual]]&lt;Table1[[#This Row],[SpreadFavorite]],1,0)</f>
        <v>0</v>
      </c>
      <c r="P11593">
        <v>42</v>
      </c>
      <c r="Q11593" t="s">
        <v>174</v>
      </c>
      <c r="R11593" t="b">
        <v>0</v>
      </c>
      <c r="S11593">
        <v>44</v>
      </c>
      <c r="T11593">
        <v>0</v>
      </c>
    </row>
    <row r="11594" spans="1:22" x14ac:dyDescent="0.2">
      <c r="A11594" s="1">
        <v>42372</v>
      </c>
      <c r="B11594">
        <v>2015</v>
      </c>
      <c r="C11594">
        <f>_xlfn.MAXIFS(Table1[ScheduleWeekWritten],Table1[ScheduleSeason],Table1[[#This Row],[ScheduleSeason]])</f>
        <v>17</v>
      </c>
      <c r="D11594">
        <v>17</v>
      </c>
      <c r="E11594" cm="1">
        <f t="array" ref="E11594">_xlfn.XLOOKUP(Table1[[#This Row],[ScheduleWeekWritten]],Table3[Game],100+Table3[Increase],Table1[[#This Row],[ScheduleWeekWritten]])</f>
        <v>17</v>
      </c>
      <c r="F11594" t="b">
        <v>0</v>
      </c>
      <c r="G11594" t="s">
        <v>33</v>
      </c>
      <c r="H11594">
        <v>13</v>
      </c>
      <c r="I11594">
        <v>20</v>
      </c>
      <c r="J11594" t="s">
        <v>54</v>
      </c>
      <c r="K11594" t="s">
        <v>35</v>
      </c>
      <c r="L11594" t="str">
        <f>_xlfn.XLOOKUP(Table1[[#This Row],[TeamFavoriteID]],Table2[team_id],Table2[team_name],_xlfn.XLOOKUP(Table1[[#This Row],[TeamFavoriteID]],Table2[team_id_pfr],Table2[team_name],"Even"))</f>
        <v>Green Bay Packers</v>
      </c>
      <c r="M11594">
        <v>-3</v>
      </c>
      <c r="N11594">
        <f>IF(Table1[[#This Row],[TeamFavorite]]=Table1[[#This Row],[TeamHome]],Table1[[#This Row],[ScoreAway]]-Table1[[#This Row],[ScoreHome]],Table1[[#This Row],[ScoreHome]]-Table1[[#This Row],[ScoreAway]])</f>
        <v>7</v>
      </c>
      <c r="O11594">
        <f>IF(Table1[[#This Row],[SpreadActual]]&lt;Table1[[#This Row],[SpreadFavorite]],1,0)</f>
        <v>0</v>
      </c>
      <c r="P11594">
        <v>44</v>
      </c>
      <c r="Q11594" t="s">
        <v>82</v>
      </c>
      <c r="R11594" t="b">
        <v>0</v>
      </c>
      <c r="S11594">
        <v>23</v>
      </c>
      <c r="T11594">
        <v>5</v>
      </c>
    </row>
    <row r="11595" spans="1:22" x14ac:dyDescent="0.2">
      <c r="A11595" s="1">
        <v>42372</v>
      </c>
      <c r="B11595">
        <v>2015</v>
      </c>
      <c r="C11595">
        <f>_xlfn.MAXIFS(Table1[ScheduleWeekWritten],Table1[ScheduleSeason],Table1[[#This Row],[ScheduleSeason]])</f>
        <v>17</v>
      </c>
      <c r="D11595">
        <v>17</v>
      </c>
      <c r="E11595" cm="1">
        <f t="array" ref="E11595">_xlfn.XLOOKUP(Table1[[#This Row],[ScheduleWeekWritten]],Table3[Game],100+Table3[Increase],Table1[[#This Row],[ScheduleWeekWritten]])</f>
        <v>17</v>
      </c>
      <c r="F11595" t="b">
        <v>0</v>
      </c>
      <c r="G11595" t="s">
        <v>177</v>
      </c>
      <c r="H11595">
        <v>30</v>
      </c>
      <c r="I11595">
        <v>6</v>
      </c>
      <c r="J11595" t="s">
        <v>154</v>
      </c>
      <c r="K11595" t="s">
        <v>182</v>
      </c>
      <c r="L11595" t="str">
        <f>_xlfn.XLOOKUP(Table1[[#This Row],[TeamFavoriteID]],Table2[team_id],Table2[team_name],_xlfn.XLOOKUP(Table1[[#This Row],[TeamFavoriteID]],Table2[team_id_pfr],Table2[team_name],"Even"))</f>
        <v>Houston Texans</v>
      </c>
      <c r="M11595">
        <v>-6</v>
      </c>
      <c r="N11595">
        <f>IF(Table1[[#This Row],[TeamFavorite]]=Table1[[#This Row],[TeamHome]],Table1[[#This Row],[ScoreAway]]-Table1[[#This Row],[ScoreHome]],Table1[[#This Row],[ScoreHome]]-Table1[[#This Row],[ScoreAway]])</f>
        <v>-24</v>
      </c>
      <c r="O11595">
        <f>IF(Table1[[#This Row],[SpreadActual]]&lt;Table1[[#This Row],[SpreadFavorite]],1,0)</f>
        <v>1</v>
      </c>
      <c r="P11595">
        <v>45</v>
      </c>
      <c r="Q11595" t="s">
        <v>178</v>
      </c>
      <c r="R11595" t="b">
        <v>0</v>
      </c>
      <c r="S11595">
        <v>56</v>
      </c>
      <c r="T11595">
        <v>4</v>
      </c>
      <c r="V11595" t="s">
        <v>193</v>
      </c>
    </row>
    <row r="11596" spans="1:22" x14ac:dyDescent="0.2">
      <c r="A11596" s="1">
        <v>42372</v>
      </c>
      <c r="B11596">
        <v>2015</v>
      </c>
      <c r="C11596">
        <f>_xlfn.MAXIFS(Table1[ScheduleWeekWritten],Table1[ScheduleSeason],Table1[[#This Row],[ScheduleSeason]])</f>
        <v>17</v>
      </c>
      <c r="D11596">
        <v>17</v>
      </c>
      <c r="E11596" cm="1">
        <f t="array" ref="E11596">_xlfn.XLOOKUP(Table1[[#This Row],[ScheduleWeekWritten]],Table3[Game],100+Table3[Increase],Table1[[#This Row],[ScheduleWeekWritten]])</f>
        <v>17</v>
      </c>
      <c r="F11596" t="b">
        <v>0</v>
      </c>
      <c r="G11596" t="s">
        <v>140</v>
      </c>
      <c r="H11596">
        <v>30</v>
      </c>
      <c r="I11596">
        <v>24</v>
      </c>
      <c r="J11596" t="s">
        <v>171</v>
      </c>
      <c r="K11596" t="s">
        <v>72</v>
      </c>
      <c r="L11596" t="str">
        <f>_xlfn.XLOOKUP(Table1[[#This Row],[TeamFavoriteID]],Table2[team_id],Table2[team_name],_xlfn.XLOOKUP(Table1[[#This Row],[TeamFavoriteID]],Table2[team_id_pfr],Table2[team_name],"Even"))</f>
        <v>Baltimore Colts</v>
      </c>
      <c r="M11596">
        <v>-4</v>
      </c>
      <c r="N11596">
        <f>IF(Table1[[#This Row],[TeamFavorite]]=Table1[[#This Row],[TeamHome]],Table1[[#This Row],[ScoreAway]]-Table1[[#This Row],[ScoreHome]],Table1[[#This Row],[ScoreHome]]-Table1[[#This Row],[ScoreAway]])</f>
        <v>6</v>
      </c>
      <c r="O11596">
        <f>IF(Table1[[#This Row],[SpreadActual]]&lt;Table1[[#This Row],[SpreadFavorite]],1,0)</f>
        <v>0</v>
      </c>
      <c r="P11596">
        <v>39</v>
      </c>
      <c r="Q11596" t="s">
        <v>190</v>
      </c>
      <c r="R11596" t="b">
        <v>0</v>
      </c>
      <c r="S11596">
        <v>72</v>
      </c>
      <c r="T11596">
        <v>0</v>
      </c>
      <c r="V11596" t="s">
        <v>103</v>
      </c>
    </row>
    <row r="11597" spans="1:22" x14ac:dyDescent="0.2">
      <c r="A11597" s="1">
        <v>42372</v>
      </c>
      <c r="B11597">
        <v>2015</v>
      </c>
      <c r="C11597">
        <f>_xlfn.MAXIFS(Table1[ScheduleWeekWritten],Table1[ScheduleSeason],Table1[[#This Row],[ScheduleSeason]])</f>
        <v>17</v>
      </c>
      <c r="D11597">
        <v>17</v>
      </c>
      <c r="E11597" cm="1">
        <f t="array" ref="E11597">_xlfn.XLOOKUP(Table1[[#This Row],[ScheduleWeekWritten]],Table3[Game],100+Table3[Increase],Table1[[#This Row],[ScheduleWeekWritten]])</f>
        <v>17</v>
      </c>
      <c r="F11597" t="b">
        <v>0</v>
      </c>
      <c r="G11597" t="s">
        <v>42</v>
      </c>
      <c r="H11597">
        <v>23</v>
      </c>
      <c r="I11597">
        <v>17</v>
      </c>
      <c r="J11597" t="s">
        <v>20</v>
      </c>
      <c r="K11597" t="s">
        <v>75</v>
      </c>
      <c r="L11597" t="str">
        <f>_xlfn.XLOOKUP(Table1[[#This Row],[TeamFavoriteID]],Table2[team_id],Table2[team_name],_xlfn.XLOOKUP(Table1[[#This Row],[TeamFavoriteID]],Table2[team_id_pfr],Table2[team_name],"Even"))</f>
        <v>Kansas City Chiefs</v>
      </c>
      <c r="M11597">
        <v>-6.5</v>
      </c>
      <c r="N11597">
        <f>IF(Table1[[#This Row],[TeamFavorite]]=Table1[[#This Row],[TeamHome]],Table1[[#This Row],[ScoreAway]]-Table1[[#This Row],[ScoreHome]],Table1[[#This Row],[ScoreHome]]-Table1[[#This Row],[ScoreAway]])</f>
        <v>-6</v>
      </c>
      <c r="O11597">
        <f>IF(Table1[[#This Row],[SpreadActual]]&lt;Table1[[#This Row],[SpreadFavorite]],1,0)</f>
        <v>0</v>
      </c>
      <c r="P11597">
        <v>43.5</v>
      </c>
      <c r="Q11597" t="s">
        <v>117</v>
      </c>
      <c r="R11597" t="b">
        <v>0</v>
      </c>
      <c r="S11597">
        <v>32</v>
      </c>
      <c r="T11597">
        <v>7</v>
      </c>
    </row>
    <row r="11598" spans="1:22" x14ac:dyDescent="0.2">
      <c r="A11598" s="1">
        <v>42372</v>
      </c>
      <c r="B11598">
        <v>2015</v>
      </c>
      <c r="C11598">
        <f>_xlfn.MAXIFS(Table1[ScheduleWeekWritten],Table1[ScheduleSeason],Table1[[#This Row],[ScheduleSeason]])</f>
        <v>17</v>
      </c>
      <c r="D11598">
        <v>17</v>
      </c>
      <c r="E11598" cm="1">
        <f t="array" ref="E11598">_xlfn.XLOOKUP(Table1[[#This Row],[ScheduleWeekWritten]],Table3[Game],100+Table3[Increase],Table1[[#This Row],[ScheduleWeekWritten]])</f>
        <v>17</v>
      </c>
      <c r="F11598" t="b">
        <v>0</v>
      </c>
      <c r="G11598" t="s">
        <v>19</v>
      </c>
      <c r="H11598">
        <v>20</v>
      </c>
      <c r="I11598">
        <v>10</v>
      </c>
      <c r="J11598" t="s">
        <v>115</v>
      </c>
      <c r="K11598" t="s">
        <v>70</v>
      </c>
      <c r="L11598" t="str">
        <f>_xlfn.XLOOKUP(Table1[[#This Row],[TeamFavoriteID]],Table2[team_id],Table2[team_name],_xlfn.XLOOKUP(Table1[[#This Row],[TeamFavoriteID]],Table2[team_id_pfr],Table2[team_name],"Even"))</f>
        <v>Boston Patriots</v>
      </c>
      <c r="M11598">
        <v>-10</v>
      </c>
      <c r="N11598">
        <f>IF(Table1[[#This Row],[TeamFavorite]]=Table1[[#This Row],[TeamHome]],Table1[[#This Row],[ScoreAway]]-Table1[[#This Row],[ScoreHome]],Table1[[#This Row],[ScoreHome]]-Table1[[#This Row],[ScoreAway]])</f>
        <v>10</v>
      </c>
      <c r="O11598">
        <f>IF(Table1[[#This Row],[SpreadActual]]&lt;Table1[[#This Row],[SpreadFavorite]],1,0)</f>
        <v>0</v>
      </c>
      <c r="P11598">
        <v>46.5</v>
      </c>
      <c r="Q11598" t="s">
        <v>143</v>
      </c>
      <c r="R11598" t="b">
        <v>0</v>
      </c>
      <c r="S11598">
        <v>78</v>
      </c>
      <c r="T11598">
        <v>4</v>
      </c>
    </row>
    <row r="11599" spans="1:22" x14ac:dyDescent="0.2">
      <c r="A11599" s="1">
        <v>42372</v>
      </c>
      <c r="B11599">
        <v>2015</v>
      </c>
      <c r="C11599">
        <f>_xlfn.MAXIFS(Table1[ScheduleWeekWritten],Table1[ScheduleSeason],Table1[[#This Row],[ScheduleSeason]])</f>
        <v>17</v>
      </c>
      <c r="D11599">
        <v>17</v>
      </c>
      <c r="E11599" cm="1">
        <f t="array" ref="E11599">_xlfn.XLOOKUP(Table1[[#This Row],[ScheduleWeekWritten]],Table3[Game],100+Table3[Increase],Table1[[#This Row],[ScheduleWeekWritten]])</f>
        <v>17</v>
      </c>
      <c r="F11599" t="b">
        <v>0</v>
      </c>
      <c r="G11599" t="s">
        <v>50</v>
      </c>
      <c r="H11599">
        <v>30</v>
      </c>
      <c r="I11599">
        <v>35</v>
      </c>
      <c r="J11599" t="s">
        <v>58</v>
      </c>
      <c r="K11599" t="s">
        <v>90</v>
      </c>
      <c r="L11599" t="str">
        <f>_xlfn.XLOOKUP(Table1[[#This Row],[TeamFavoriteID]],Table2[team_id],Table2[team_name],_xlfn.XLOOKUP(Table1[[#This Row],[TeamFavoriteID]],Table2[team_id_pfr],Table2[team_name],"Even"))</f>
        <v>New York Giants</v>
      </c>
      <c r="M11599">
        <v>-3.5</v>
      </c>
      <c r="N11599">
        <f>IF(Table1[[#This Row],[TeamFavorite]]=Table1[[#This Row],[TeamHome]],Table1[[#This Row],[ScoreAway]]-Table1[[#This Row],[ScoreHome]],Table1[[#This Row],[ScoreHome]]-Table1[[#This Row],[ScoreAway]])</f>
        <v>5</v>
      </c>
      <c r="O11599">
        <f>IF(Table1[[#This Row],[SpreadActual]]&lt;Table1[[#This Row],[SpreadFavorite]],1,0)</f>
        <v>0</v>
      </c>
      <c r="P11599">
        <v>51</v>
      </c>
      <c r="Q11599" t="s">
        <v>197</v>
      </c>
      <c r="R11599" t="b">
        <v>0</v>
      </c>
      <c r="S11599">
        <v>44</v>
      </c>
      <c r="T11599">
        <v>10</v>
      </c>
    </row>
    <row r="11600" spans="1:22" x14ac:dyDescent="0.2">
      <c r="A11600" s="1">
        <v>42372</v>
      </c>
      <c r="B11600">
        <v>2015</v>
      </c>
      <c r="C11600">
        <f>_xlfn.MAXIFS(Table1[ScheduleWeekWritten],Table1[ScheduleSeason],Table1[[#This Row],[ScheduleSeason]])</f>
        <v>17</v>
      </c>
      <c r="D11600">
        <v>17</v>
      </c>
      <c r="E11600" cm="1">
        <f t="array" ref="E11600">_xlfn.XLOOKUP(Table1[[#This Row],[ScheduleWeekWritten]],Table3[Game],100+Table3[Increase],Table1[[#This Row],[ScheduleWeekWritten]])</f>
        <v>17</v>
      </c>
      <c r="F11600" t="b">
        <v>0</v>
      </c>
      <c r="G11600" t="s">
        <v>53</v>
      </c>
      <c r="H11600">
        <v>19</v>
      </c>
      <c r="I11600">
        <v>16</v>
      </c>
      <c r="J11600" t="s">
        <v>153</v>
      </c>
      <c r="K11600" t="s">
        <v>40</v>
      </c>
      <c r="L11600" t="str">
        <f>_xlfn.XLOOKUP(Table1[[#This Row],[TeamFavoriteID]],Table2[team_id],Table2[team_name],_xlfn.XLOOKUP(Table1[[#This Row],[TeamFavoriteID]],Table2[team_id_pfr],Table2[team_name],"Even"))</f>
        <v>Los Angeles Rams</v>
      </c>
      <c r="M11600">
        <v>-3</v>
      </c>
      <c r="N11600">
        <f>IF(Table1[[#This Row],[TeamFavorite]]=Table1[[#This Row],[TeamHome]],Table1[[#This Row],[ScoreAway]]-Table1[[#This Row],[ScoreHome]],Table1[[#This Row],[ScoreHome]]-Table1[[#This Row],[ScoreAway]])</f>
        <v>3</v>
      </c>
      <c r="O11600">
        <f>IF(Table1[[#This Row],[SpreadActual]]&lt;Table1[[#This Row],[SpreadFavorite]],1,0)</f>
        <v>0</v>
      </c>
      <c r="P11600">
        <v>38.5</v>
      </c>
      <c r="Q11600" t="s">
        <v>203</v>
      </c>
      <c r="R11600" t="b">
        <v>0</v>
      </c>
      <c r="S11600">
        <v>57</v>
      </c>
      <c r="T11600">
        <v>0</v>
      </c>
    </row>
    <row r="11601" spans="1:22" x14ac:dyDescent="0.2">
      <c r="A11601" s="1">
        <v>42378</v>
      </c>
      <c r="B11601">
        <v>2015</v>
      </c>
      <c r="C11601">
        <f>_xlfn.MAXIFS(Table1[ScheduleWeekWritten],Table1[ScheduleSeason],Table1[[#This Row],[ScheduleSeason]])</f>
        <v>17</v>
      </c>
      <c r="D11601" t="s">
        <v>134</v>
      </c>
      <c r="E11601" cm="1">
        <f t="array" ref="E11601">_xlfn.XLOOKUP(Table1[[#This Row],[ScheduleWeekWritten]],Table3[Game],100+Table3[Increase],Table1[[#This Row],[ScheduleWeekWritten]])</f>
        <v>101</v>
      </c>
      <c r="F11601" t="b">
        <v>1</v>
      </c>
      <c r="G11601" t="s">
        <v>101</v>
      </c>
      <c r="H11601">
        <v>16</v>
      </c>
      <c r="I11601">
        <v>18</v>
      </c>
      <c r="J11601" t="s">
        <v>49</v>
      </c>
      <c r="K11601" t="s">
        <v>51</v>
      </c>
      <c r="L11601" t="str">
        <f>_xlfn.XLOOKUP(Table1[[#This Row],[TeamFavoriteID]],Table2[team_id],Table2[team_name],_xlfn.XLOOKUP(Table1[[#This Row],[TeamFavoriteID]],Table2[team_id_pfr],Table2[team_name],"Even"))</f>
        <v>Pittsburgh Steelers</v>
      </c>
      <c r="M11601">
        <v>-3</v>
      </c>
      <c r="N11601">
        <f>IF(Table1[[#This Row],[TeamFavorite]]=Table1[[#This Row],[TeamHome]],Table1[[#This Row],[ScoreAway]]-Table1[[#This Row],[ScoreHome]],Table1[[#This Row],[ScoreHome]]-Table1[[#This Row],[ScoreAway]])</f>
        <v>-2</v>
      </c>
      <c r="O11601">
        <f>IF(Table1[[#This Row],[SpreadActual]]&lt;Table1[[#This Row],[SpreadFavorite]],1,0)</f>
        <v>0</v>
      </c>
      <c r="P11601">
        <v>45</v>
      </c>
      <c r="Q11601" t="s">
        <v>173</v>
      </c>
      <c r="R11601" t="b">
        <v>0</v>
      </c>
      <c r="S11601">
        <v>51</v>
      </c>
      <c r="T11601">
        <v>5</v>
      </c>
    </row>
    <row r="11602" spans="1:22" x14ac:dyDescent="0.2">
      <c r="A11602" s="1">
        <v>42378</v>
      </c>
      <c r="B11602">
        <v>2015</v>
      </c>
      <c r="C11602">
        <f>_xlfn.MAXIFS(Table1[ScheduleWeekWritten],Table1[ScheduleSeason],Table1[[#This Row],[ScheduleSeason]])</f>
        <v>17</v>
      </c>
      <c r="D11602" t="s">
        <v>134</v>
      </c>
      <c r="E11602" cm="1">
        <f t="array" ref="E11602">_xlfn.XLOOKUP(Table1[[#This Row],[ScheduleWeekWritten]],Table3[Game],100+Table3[Increase],Table1[[#This Row],[ScheduleWeekWritten]])</f>
        <v>101</v>
      </c>
      <c r="F11602" t="b">
        <v>1</v>
      </c>
      <c r="G11602" t="s">
        <v>177</v>
      </c>
      <c r="H11602">
        <v>0</v>
      </c>
      <c r="I11602">
        <v>30</v>
      </c>
      <c r="J11602" t="s">
        <v>42</v>
      </c>
      <c r="K11602" t="s">
        <v>75</v>
      </c>
      <c r="L11602" t="str">
        <f>_xlfn.XLOOKUP(Table1[[#This Row],[TeamFavoriteID]],Table2[team_id],Table2[team_name],_xlfn.XLOOKUP(Table1[[#This Row],[TeamFavoriteID]],Table2[team_id_pfr],Table2[team_name],"Even"))</f>
        <v>Kansas City Chiefs</v>
      </c>
      <c r="M11602">
        <v>-3</v>
      </c>
      <c r="N11602">
        <f>IF(Table1[[#This Row],[TeamFavorite]]=Table1[[#This Row],[TeamHome]],Table1[[#This Row],[ScoreAway]]-Table1[[#This Row],[ScoreHome]],Table1[[#This Row],[ScoreHome]]-Table1[[#This Row],[ScoreAway]])</f>
        <v>-30</v>
      </c>
      <c r="O11602">
        <f>IF(Table1[[#This Row],[SpreadActual]]&lt;Table1[[#This Row],[SpreadFavorite]],1,0)</f>
        <v>1</v>
      </c>
      <c r="P11602">
        <v>40</v>
      </c>
      <c r="Q11602" t="s">
        <v>178</v>
      </c>
      <c r="R11602" t="b">
        <v>0</v>
      </c>
      <c r="S11602">
        <v>72</v>
      </c>
      <c r="T11602">
        <v>0</v>
      </c>
      <c r="V11602" t="s">
        <v>103</v>
      </c>
    </row>
    <row r="11603" spans="1:22" x14ac:dyDescent="0.2">
      <c r="A11603" s="1">
        <v>42379</v>
      </c>
      <c r="B11603">
        <v>2015</v>
      </c>
      <c r="C11603">
        <f>_xlfn.MAXIFS(Table1[ScheduleWeekWritten],Table1[ScheduleSeason],Table1[[#This Row],[ScheduleSeason]])</f>
        <v>17</v>
      </c>
      <c r="D11603" t="s">
        <v>134</v>
      </c>
      <c r="E11603" cm="1">
        <f t="array" ref="E11603">_xlfn.XLOOKUP(Table1[[#This Row],[ScheduleWeekWritten]],Table3[Game],100+Table3[Increase],Table1[[#This Row],[ScheduleWeekWritten]])</f>
        <v>101</v>
      </c>
      <c r="F11603" t="b">
        <v>1</v>
      </c>
      <c r="G11603" t="s">
        <v>54</v>
      </c>
      <c r="H11603">
        <v>9</v>
      </c>
      <c r="I11603">
        <v>10</v>
      </c>
      <c r="J11603" t="s">
        <v>128</v>
      </c>
      <c r="K11603" t="s">
        <v>132</v>
      </c>
      <c r="L11603" t="str">
        <f>_xlfn.XLOOKUP(Table1[[#This Row],[TeamFavoriteID]],Table2[team_id],Table2[team_name],_xlfn.XLOOKUP(Table1[[#This Row],[TeamFavoriteID]],Table2[team_id_pfr],Table2[team_name],"Even"))</f>
        <v>Seattle Seahawks</v>
      </c>
      <c r="M11603">
        <v>-4.5</v>
      </c>
      <c r="N11603">
        <f>IF(Table1[[#This Row],[TeamFavorite]]=Table1[[#This Row],[TeamHome]],Table1[[#This Row],[ScoreAway]]-Table1[[#This Row],[ScoreHome]],Table1[[#This Row],[ScoreHome]]-Table1[[#This Row],[ScoreAway]])</f>
        <v>-1</v>
      </c>
      <c r="O11603">
        <f>IF(Table1[[#This Row],[SpreadActual]]&lt;Table1[[#This Row],[SpreadFavorite]],1,0)</f>
        <v>0</v>
      </c>
      <c r="P11603">
        <v>40</v>
      </c>
      <c r="Q11603" t="s">
        <v>198</v>
      </c>
      <c r="R11603" t="b">
        <v>0</v>
      </c>
      <c r="S11603">
        <v>-6</v>
      </c>
      <c r="T11603">
        <v>12</v>
      </c>
    </row>
    <row r="11604" spans="1:22" x14ac:dyDescent="0.2">
      <c r="A11604" s="1">
        <v>42379</v>
      </c>
      <c r="B11604">
        <v>2015</v>
      </c>
      <c r="C11604">
        <f>_xlfn.MAXIFS(Table1[ScheduleWeekWritten],Table1[ScheduleSeason],Table1[[#This Row],[ScheduleSeason]])</f>
        <v>17</v>
      </c>
      <c r="D11604" t="s">
        <v>134</v>
      </c>
      <c r="E11604" cm="1">
        <f t="array" ref="E11604">_xlfn.XLOOKUP(Table1[[#This Row],[ScheduleWeekWritten]],Table3[Game],100+Table3[Increase],Table1[[#This Row],[ScheduleWeekWritten]])</f>
        <v>101</v>
      </c>
      <c r="F11604" t="b">
        <v>1</v>
      </c>
      <c r="G11604" t="s">
        <v>61</v>
      </c>
      <c r="H11604">
        <v>18</v>
      </c>
      <c r="I11604">
        <v>35</v>
      </c>
      <c r="J11604" t="s">
        <v>33</v>
      </c>
      <c r="K11604" t="s">
        <v>85</v>
      </c>
      <c r="L11604" t="str">
        <f>_xlfn.XLOOKUP(Table1[[#This Row],[TeamFavoriteID]],Table2[team_id],Table2[team_name],_xlfn.XLOOKUP(Table1[[#This Row],[TeamFavoriteID]],Table2[team_id_pfr],Table2[team_name],"Even"))</f>
        <v>Washington Commanders</v>
      </c>
      <c r="M11604">
        <v>-1</v>
      </c>
      <c r="N11604">
        <f>IF(Table1[[#This Row],[TeamFavorite]]=Table1[[#This Row],[TeamHome]],Table1[[#This Row],[ScoreAway]]-Table1[[#This Row],[ScoreHome]],Table1[[#This Row],[ScoreHome]]-Table1[[#This Row],[ScoreAway]])</f>
        <v>-17</v>
      </c>
      <c r="O11604">
        <f>IF(Table1[[#This Row],[SpreadActual]]&lt;Table1[[#This Row],[SpreadFavorite]],1,0)</f>
        <v>1</v>
      </c>
      <c r="P11604">
        <v>46</v>
      </c>
      <c r="Q11604" t="s">
        <v>165</v>
      </c>
      <c r="R11604" t="b">
        <v>0</v>
      </c>
      <c r="S11604">
        <v>61</v>
      </c>
      <c r="T11604">
        <v>14</v>
      </c>
    </row>
    <row r="11605" spans="1:22" x14ac:dyDescent="0.2">
      <c r="A11605" s="1">
        <v>42385</v>
      </c>
      <c r="B11605">
        <v>2015</v>
      </c>
      <c r="C11605">
        <f>_xlfn.MAXIFS(Table1[ScheduleWeekWritten],Table1[ScheduleSeason],Table1[[#This Row],[ScheduleSeason]])</f>
        <v>17</v>
      </c>
      <c r="D11605" t="s">
        <v>99</v>
      </c>
      <c r="E11605" cm="1">
        <f t="array" ref="E11605">_xlfn.XLOOKUP(Table1[[#This Row],[ScheduleWeekWritten]],Table3[Game],100+Table3[Increase],Table1[[#This Row],[ScheduleWeekWritten]])</f>
        <v>102</v>
      </c>
      <c r="F11605" t="b">
        <v>1</v>
      </c>
      <c r="G11605" t="s">
        <v>149</v>
      </c>
      <c r="H11605">
        <v>26</v>
      </c>
      <c r="I11605">
        <v>20</v>
      </c>
      <c r="J11605" t="s">
        <v>33</v>
      </c>
      <c r="K11605" t="s">
        <v>59</v>
      </c>
      <c r="L11605" t="str">
        <f>_xlfn.XLOOKUP(Table1[[#This Row],[TeamFavoriteID]],Table2[team_id],Table2[team_name],_xlfn.XLOOKUP(Table1[[#This Row],[TeamFavoriteID]],Table2[team_id_pfr],Table2[team_name],"Even"))</f>
        <v>Arizona Cardinals</v>
      </c>
      <c r="M11605">
        <v>-7</v>
      </c>
      <c r="N11605">
        <f>IF(Table1[[#This Row],[TeamFavorite]]=Table1[[#This Row],[TeamHome]],Table1[[#This Row],[ScoreAway]]-Table1[[#This Row],[ScoreHome]],Table1[[#This Row],[ScoreHome]]-Table1[[#This Row],[ScoreAway]])</f>
        <v>-6</v>
      </c>
      <c r="O11605">
        <f>IF(Table1[[#This Row],[SpreadActual]]&lt;Table1[[#This Row],[SpreadFavorite]],1,0)</f>
        <v>0</v>
      </c>
      <c r="P11605">
        <v>49</v>
      </c>
      <c r="Q11605" t="s">
        <v>150</v>
      </c>
      <c r="R11605" t="b">
        <v>0</v>
      </c>
      <c r="S11605">
        <v>72</v>
      </c>
      <c r="T11605">
        <v>0</v>
      </c>
      <c r="V11605" t="s">
        <v>103</v>
      </c>
    </row>
    <row r="11606" spans="1:22" x14ac:dyDescent="0.2">
      <c r="A11606" s="1">
        <v>42385</v>
      </c>
      <c r="B11606">
        <v>2015</v>
      </c>
      <c r="C11606">
        <f>_xlfn.MAXIFS(Table1[ScheduleWeekWritten],Table1[ScheduleSeason],Table1[[#This Row],[ScheduleSeason]])</f>
        <v>17</v>
      </c>
      <c r="D11606" t="s">
        <v>99</v>
      </c>
      <c r="E11606" cm="1">
        <f t="array" ref="E11606">_xlfn.XLOOKUP(Table1[[#This Row],[ScheduleWeekWritten]],Table3[Game],100+Table3[Increase],Table1[[#This Row],[ScheduleWeekWritten]])</f>
        <v>102</v>
      </c>
      <c r="F11606" t="b">
        <v>1</v>
      </c>
      <c r="G11606" t="s">
        <v>115</v>
      </c>
      <c r="H11606">
        <v>27</v>
      </c>
      <c r="I11606">
        <v>20</v>
      </c>
      <c r="J11606" t="s">
        <v>42</v>
      </c>
      <c r="K11606" t="s">
        <v>70</v>
      </c>
      <c r="L11606" t="str">
        <f>_xlfn.XLOOKUP(Table1[[#This Row],[TeamFavoriteID]],Table2[team_id],Table2[team_name],_xlfn.XLOOKUP(Table1[[#This Row],[TeamFavoriteID]],Table2[team_id_pfr],Table2[team_name],"Even"))</f>
        <v>Boston Patriots</v>
      </c>
      <c r="M11606">
        <v>-4.5</v>
      </c>
      <c r="N11606">
        <f>IF(Table1[[#This Row],[TeamFavorite]]=Table1[[#This Row],[TeamHome]],Table1[[#This Row],[ScoreAway]]-Table1[[#This Row],[ScoreHome]],Table1[[#This Row],[ScoreHome]]-Table1[[#This Row],[ScoreAway]])</f>
        <v>7</v>
      </c>
      <c r="O11606">
        <f>IF(Table1[[#This Row],[SpreadActual]]&lt;Table1[[#This Row],[SpreadFavorite]],1,0)</f>
        <v>0</v>
      </c>
      <c r="P11606">
        <v>43</v>
      </c>
      <c r="Q11606" t="s">
        <v>179</v>
      </c>
      <c r="R11606" t="b">
        <v>0</v>
      </c>
      <c r="S11606">
        <v>38</v>
      </c>
      <c r="T11606">
        <v>6</v>
      </c>
    </row>
    <row r="11607" spans="1:22" x14ac:dyDescent="0.2">
      <c r="A11607" s="1">
        <v>42386</v>
      </c>
      <c r="B11607">
        <v>2015</v>
      </c>
      <c r="C11607">
        <f>_xlfn.MAXIFS(Table1[ScheduleWeekWritten],Table1[ScheduleSeason],Table1[[#This Row],[ScheduleSeason]])</f>
        <v>17</v>
      </c>
      <c r="D11607" t="s">
        <v>99</v>
      </c>
      <c r="E11607" cm="1">
        <f t="array" ref="E11607">_xlfn.XLOOKUP(Table1[[#This Row],[ScheduleWeekWritten]],Table3[Game],100+Table3[Increase],Table1[[#This Row],[ScheduleWeekWritten]])</f>
        <v>102</v>
      </c>
      <c r="F11607" t="b">
        <v>1</v>
      </c>
      <c r="G11607" t="s">
        <v>152</v>
      </c>
      <c r="H11607">
        <v>31</v>
      </c>
      <c r="I11607">
        <v>24</v>
      </c>
      <c r="J11607" t="s">
        <v>128</v>
      </c>
      <c r="K11607" t="s">
        <v>162</v>
      </c>
      <c r="L11607" t="str">
        <f>_xlfn.XLOOKUP(Table1[[#This Row],[TeamFavoriteID]],Table2[team_id],Table2[team_name],_xlfn.XLOOKUP(Table1[[#This Row],[TeamFavoriteID]],Table2[team_id_pfr],Table2[team_name],"Even"))</f>
        <v>Carolina Panthers</v>
      </c>
      <c r="M11607">
        <v>-2.5</v>
      </c>
      <c r="N11607">
        <f>IF(Table1[[#This Row],[TeamFavorite]]=Table1[[#This Row],[TeamHome]],Table1[[#This Row],[ScoreAway]]-Table1[[#This Row],[ScoreHome]],Table1[[#This Row],[ScoreHome]]-Table1[[#This Row],[ScoreAway]])</f>
        <v>-7</v>
      </c>
      <c r="O11607">
        <f>IF(Table1[[#This Row],[SpreadActual]]&lt;Table1[[#This Row],[SpreadFavorite]],1,0)</f>
        <v>1</v>
      </c>
      <c r="P11607">
        <v>44</v>
      </c>
      <c r="Q11607" t="s">
        <v>160</v>
      </c>
      <c r="R11607" t="b">
        <v>0</v>
      </c>
      <c r="S11607">
        <v>43</v>
      </c>
      <c r="T11607">
        <v>7</v>
      </c>
    </row>
    <row r="11608" spans="1:22" x14ac:dyDescent="0.2">
      <c r="A11608" s="1">
        <v>42386</v>
      </c>
      <c r="B11608">
        <v>2015</v>
      </c>
      <c r="C11608">
        <f>_xlfn.MAXIFS(Table1[ScheduleWeekWritten],Table1[ScheduleSeason],Table1[[#This Row],[ScheduleSeason]])</f>
        <v>17</v>
      </c>
      <c r="D11608" t="s">
        <v>99</v>
      </c>
      <c r="E11608" cm="1">
        <f t="array" ref="E11608">_xlfn.XLOOKUP(Table1[[#This Row],[ScheduleWeekWritten]],Table3[Game],100+Table3[Increase],Table1[[#This Row],[ScheduleWeekWritten]])</f>
        <v>102</v>
      </c>
      <c r="F11608" t="b">
        <v>1</v>
      </c>
      <c r="G11608" t="s">
        <v>24</v>
      </c>
      <c r="H11608">
        <v>23</v>
      </c>
      <c r="I11608">
        <v>16</v>
      </c>
      <c r="J11608" t="s">
        <v>49</v>
      </c>
      <c r="K11608" t="s">
        <v>88</v>
      </c>
      <c r="L11608" t="str">
        <f>_xlfn.XLOOKUP(Table1[[#This Row],[TeamFavoriteID]],Table2[team_id],Table2[team_name],_xlfn.XLOOKUP(Table1[[#This Row],[TeamFavoriteID]],Table2[team_id_pfr],Table2[team_name],"Even"))</f>
        <v>Denver Broncos</v>
      </c>
      <c r="M11608">
        <v>-7.5</v>
      </c>
      <c r="N11608">
        <f>IF(Table1[[#This Row],[TeamFavorite]]=Table1[[#This Row],[TeamHome]],Table1[[#This Row],[ScoreAway]]-Table1[[#This Row],[ScoreHome]],Table1[[#This Row],[ScoreHome]]-Table1[[#This Row],[ScoreAway]])</f>
        <v>-7</v>
      </c>
      <c r="O11608">
        <f>IF(Table1[[#This Row],[SpreadActual]]&lt;Table1[[#This Row],[SpreadFavorite]],1,0)</f>
        <v>0</v>
      </c>
      <c r="P11608">
        <v>41</v>
      </c>
      <c r="Q11608" t="s">
        <v>174</v>
      </c>
      <c r="R11608" t="b">
        <v>0</v>
      </c>
      <c r="S11608">
        <v>43</v>
      </c>
      <c r="T11608">
        <v>9</v>
      </c>
    </row>
    <row r="11609" spans="1:22" x14ac:dyDescent="0.2">
      <c r="A11609" s="1">
        <v>42393</v>
      </c>
      <c r="B11609">
        <v>2015</v>
      </c>
      <c r="C11609">
        <f>_xlfn.MAXIFS(Table1[ScheduleWeekWritten],Table1[ScheduleSeason],Table1[[#This Row],[ScheduleSeason]])</f>
        <v>17</v>
      </c>
      <c r="D11609" t="s">
        <v>92</v>
      </c>
      <c r="E11609" cm="1">
        <f t="array" ref="E11609">_xlfn.XLOOKUP(Table1[[#This Row],[ScheduleWeekWritten]],Table3[Game],100+Table3[Increase],Table1[[#This Row],[ScheduleWeekWritten]])</f>
        <v>103</v>
      </c>
      <c r="F11609" t="b">
        <v>1</v>
      </c>
      <c r="G11609" t="s">
        <v>152</v>
      </c>
      <c r="H11609">
        <v>49</v>
      </c>
      <c r="I11609">
        <v>15</v>
      </c>
      <c r="J11609" t="s">
        <v>149</v>
      </c>
      <c r="K11609" t="s">
        <v>162</v>
      </c>
      <c r="L11609" t="str">
        <f>_xlfn.XLOOKUP(Table1[[#This Row],[TeamFavoriteID]],Table2[team_id],Table2[team_name],_xlfn.XLOOKUP(Table1[[#This Row],[TeamFavoriteID]],Table2[team_id_pfr],Table2[team_name],"Even"))</f>
        <v>Carolina Panthers</v>
      </c>
      <c r="M11609">
        <v>-3</v>
      </c>
      <c r="N11609">
        <f>IF(Table1[[#This Row],[TeamFavorite]]=Table1[[#This Row],[TeamHome]],Table1[[#This Row],[ScoreAway]]-Table1[[#This Row],[ScoreHome]],Table1[[#This Row],[ScoreHome]]-Table1[[#This Row],[ScoreAway]])</f>
        <v>-34</v>
      </c>
      <c r="O11609">
        <f>IF(Table1[[#This Row],[SpreadActual]]&lt;Table1[[#This Row],[SpreadFavorite]],1,0)</f>
        <v>1</v>
      </c>
      <c r="P11609">
        <v>47.5</v>
      </c>
      <c r="Q11609" t="s">
        <v>160</v>
      </c>
      <c r="R11609" t="b">
        <v>0</v>
      </c>
      <c r="S11609">
        <v>39</v>
      </c>
      <c r="T11609">
        <v>4</v>
      </c>
    </row>
    <row r="11610" spans="1:22" x14ac:dyDescent="0.2">
      <c r="A11610" s="1">
        <v>42393</v>
      </c>
      <c r="B11610">
        <v>2015</v>
      </c>
      <c r="C11610">
        <f>_xlfn.MAXIFS(Table1[ScheduleWeekWritten],Table1[ScheduleSeason],Table1[[#This Row],[ScheduleSeason]])</f>
        <v>17</v>
      </c>
      <c r="D11610" t="s">
        <v>92</v>
      </c>
      <c r="E11610" cm="1">
        <f t="array" ref="E11610">_xlfn.XLOOKUP(Table1[[#This Row],[ScheduleWeekWritten]],Table3[Game],100+Table3[Increase],Table1[[#This Row],[ScheduleWeekWritten]])</f>
        <v>103</v>
      </c>
      <c r="F11610" t="b">
        <v>1</v>
      </c>
      <c r="G11610" t="s">
        <v>24</v>
      </c>
      <c r="H11610">
        <v>20</v>
      </c>
      <c r="I11610">
        <v>18</v>
      </c>
      <c r="J11610" t="s">
        <v>115</v>
      </c>
      <c r="K11610" t="s">
        <v>70</v>
      </c>
      <c r="L11610" t="str">
        <f>_xlfn.XLOOKUP(Table1[[#This Row],[TeamFavoriteID]],Table2[team_id],Table2[team_name],_xlfn.XLOOKUP(Table1[[#This Row],[TeamFavoriteID]],Table2[team_id_pfr],Table2[team_name],"Even"))</f>
        <v>Boston Patriots</v>
      </c>
      <c r="M11610">
        <v>-3</v>
      </c>
      <c r="N11610">
        <f>IF(Table1[[#This Row],[TeamFavorite]]=Table1[[#This Row],[TeamHome]],Table1[[#This Row],[ScoreAway]]-Table1[[#This Row],[ScoreHome]],Table1[[#This Row],[ScoreHome]]-Table1[[#This Row],[ScoreAway]])</f>
        <v>2</v>
      </c>
      <c r="O11610">
        <f>IF(Table1[[#This Row],[SpreadActual]]&lt;Table1[[#This Row],[SpreadFavorite]],1,0)</f>
        <v>0</v>
      </c>
      <c r="P11610">
        <v>44.5</v>
      </c>
      <c r="Q11610" t="s">
        <v>174</v>
      </c>
      <c r="R11610" t="b">
        <v>0</v>
      </c>
      <c r="S11610">
        <v>46</v>
      </c>
      <c r="T11610">
        <v>6</v>
      </c>
    </row>
    <row r="11611" spans="1:22" x14ac:dyDescent="0.2">
      <c r="A11611" s="1">
        <v>42407</v>
      </c>
      <c r="B11611">
        <v>2015</v>
      </c>
      <c r="C11611">
        <f>_xlfn.MAXIFS(Table1[ScheduleWeekWritten],Table1[ScheduleSeason],Table1[[#This Row],[ScheduleSeason]])</f>
        <v>17</v>
      </c>
      <c r="D11611" t="s">
        <v>93</v>
      </c>
      <c r="E11611" cm="1">
        <f t="array" ref="E11611">_xlfn.XLOOKUP(Table1[[#This Row],[ScheduleWeekWritten]],Table3[Game],100+Table3[Increase],Table1[[#This Row],[ScheduleWeekWritten]])</f>
        <v>104</v>
      </c>
      <c r="F11611" t="b">
        <v>1</v>
      </c>
      <c r="G11611" t="s">
        <v>24</v>
      </c>
      <c r="H11611">
        <v>24</v>
      </c>
      <c r="I11611">
        <v>10</v>
      </c>
      <c r="J11611" t="s">
        <v>152</v>
      </c>
      <c r="K11611" t="s">
        <v>162</v>
      </c>
      <c r="L11611" t="str">
        <f>_xlfn.XLOOKUP(Table1[[#This Row],[TeamFavoriteID]],Table2[team_id],Table2[team_name],_xlfn.XLOOKUP(Table1[[#This Row],[TeamFavoriteID]],Table2[team_id_pfr],Table2[team_name],"Even"))</f>
        <v>Carolina Panthers</v>
      </c>
      <c r="M11611">
        <v>-4.5</v>
      </c>
      <c r="N11611">
        <f>IF(Table1[[#This Row],[TeamFavorite]]=Table1[[#This Row],[TeamHome]],Table1[[#This Row],[ScoreAway]]-Table1[[#This Row],[ScoreHome]],Table1[[#This Row],[ScoreHome]]-Table1[[#This Row],[ScoreAway]])</f>
        <v>14</v>
      </c>
      <c r="O11611">
        <f>IF(Table1[[#This Row],[SpreadActual]]&lt;Table1[[#This Row],[SpreadFavorite]],1,0)</f>
        <v>0</v>
      </c>
      <c r="P11611">
        <v>43</v>
      </c>
      <c r="Q11611" t="s">
        <v>203</v>
      </c>
      <c r="R11611" t="b">
        <v>1</v>
      </c>
      <c r="S11611">
        <v>76</v>
      </c>
      <c r="T11611">
        <v>16</v>
      </c>
    </row>
    <row r="11612" spans="1:22" x14ac:dyDescent="0.2">
      <c r="A11612" s="1">
        <v>42621</v>
      </c>
      <c r="B11612">
        <v>2016</v>
      </c>
      <c r="C11612">
        <f>_xlfn.MAXIFS(Table1[ScheduleWeekWritten],Table1[ScheduleSeason],Table1[[#This Row],[ScheduleSeason]])</f>
        <v>17</v>
      </c>
      <c r="D11612">
        <v>1</v>
      </c>
      <c r="E11612" cm="1">
        <f t="array" ref="E11612">_xlfn.XLOOKUP(Table1[[#This Row],[ScheduleWeekWritten]],Table3[Game],100+Table3[Increase],Table1[[#This Row],[ScheduleWeekWritten]])</f>
        <v>1</v>
      </c>
      <c r="F11612" t="b">
        <v>0</v>
      </c>
      <c r="G11612" t="s">
        <v>24</v>
      </c>
      <c r="H11612">
        <v>21</v>
      </c>
      <c r="I11612">
        <v>20</v>
      </c>
      <c r="J11612" t="s">
        <v>152</v>
      </c>
      <c r="K11612" t="s">
        <v>162</v>
      </c>
      <c r="L11612" t="str">
        <f>_xlfn.XLOOKUP(Table1[[#This Row],[TeamFavoriteID]],Table2[team_id],Table2[team_name],_xlfn.XLOOKUP(Table1[[#This Row],[TeamFavoriteID]],Table2[team_id_pfr],Table2[team_name],"Even"))</f>
        <v>Carolina Panthers</v>
      </c>
      <c r="M11612">
        <v>-3</v>
      </c>
      <c r="N11612">
        <f>IF(Table1[[#This Row],[TeamFavorite]]=Table1[[#This Row],[TeamHome]],Table1[[#This Row],[ScoreAway]]-Table1[[#This Row],[ScoreHome]],Table1[[#This Row],[ScoreHome]]-Table1[[#This Row],[ScoreAway]])</f>
        <v>1</v>
      </c>
      <c r="O11612">
        <f>IF(Table1[[#This Row],[SpreadActual]]&lt;Table1[[#This Row],[SpreadFavorite]],1,0)</f>
        <v>0</v>
      </c>
      <c r="P11612">
        <v>40.5</v>
      </c>
      <c r="Q11612" t="s">
        <v>174</v>
      </c>
      <c r="R11612" t="b">
        <v>0</v>
      </c>
      <c r="S11612">
        <v>82</v>
      </c>
      <c r="T11612">
        <v>2</v>
      </c>
    </row>
    <row r="11613" spans="1:22" x14ac:dyDescent="0.2">
      <c r="A11613" s="1">
        <v>42624</v>
      </c>
      <c r="B11613">
        <v>2016</v>
      </c>
      <c r="C11613">
        <f>_xlfn.MAXIFS(Table1[ScheduleWeekWritten],Table1[ScheduleSeason],Table1[[#This Row],[ScheduleSeason]])</f>
        <v>17</v>
      </c>
      <c r="D11613">
        <v>1</v>
      </c>
      <c r="E11613" cm="1">
        <f t="array" ref="E11613">_xlfn.XLOOKUP(Table1[[#This Row],[ScheduleWeekWritten]],Table3[Game],100+Table3[Increase],Table1[[#This Row],[ScheduleWeekWritten]])</f>
        <v>1</v>
      </c>
      <c r="F11613" t="b">
        <v>0</v>
      </c>
      <c r="G11613" t="s">
        <v>149</v>
      </c>
      <c r="H11613">
        <v>21</v>
      </c>
      <c r="I11613">
        <v>23</v>
      </c>
      <c r="J11613" t="s">
        <v>115</v>
      </c>
      <c r="K11613" t="s">
        <v>59</v>
      </c>
      <c r="L11613" t="str">
        <f>_xlfn.XLOOKUP(Table1[[#This Row],[TeamFavoriteID]],Table2[team_id],Table2[team_name],_xlfn.XLOOKUP(Table1[[#This Row],[TeamFavoriteID]],Table2[team_id_pfr],Table2[team_name],"Even"))</f>
        <v>Arizona Cardinals</v>
      </c>
      <c r="M11613">
        <v>-8.5</v>
      </c>
      <c r="N11613">
        <f>IF(Table1[[#This Row],[TeamFavorite]]=Table1[[#This Row],[TeamHome]],Table1[[#This Row],[ScoreAway]]-Table1[[#This Row],[ScoreHome]],Table1[[#This Row],[ScoreHome]]-Table1[[#This Row],[ScoreAway]])</f>
        <v>2</v>
      </c>
      <c r="O11613">
        <f>IF(Table1[[#This Row],[SpreadActual]]&lt;Table1[[#This Row],[SpreadFavorite]],1,0)</f>
        <v>0</v>
      </c>
      <c r="P11613">
        <v>44</v>
      </c>
      <c r="Q11613" t="s">
        <v>150</v>
      </c>
      <c r="R11613" t="b">
        <v>0</v>
      </c>
      <c r="S11613">
        <v>72</v>
      </c>
      <c r="T11613">
        <v>0</v>
      </c>
      <c r="V11613" t="s">
        <v>103</v>
      </c>
    </row>
    <row r="11614" spans="1:22" x14ac:dyDescent="0.2">
      <c r="A11614" s="1">
        <v>42624</v>
      </c>
      <c r="B11614">
        <v>2016</v>
      </c>
      <c r="C11614">
        <f>_xlfn.MAXIFS(Table1[ScheduleWeekWritten],Table1[ScheduleSeason],Table1[[#This Row],[ScheduleSeason]])</f>
        <v>17</v>
      </c>
      <c r="D11614">
        <v>1</v>
      </c>
      <c r="E11614" cm="1">
        <f t="array" ref="E11614">_xlfn.XLOOKUP(Table1[[#This Row],[ScheduleWeekWritten]],Table3[Game],100+Table3[Increase],Table1[[#This Row],[ScheduleWeekWritten]])</f>
        <v>1</v>
      </c>
      <c r="F11614" t="b">
        <v>0</v>
      </c>
      <c r="G11614" t="s">
        <v>38</v>
      </c>
      <c r="H11614">
        <v>24</v>
      </c>
      <c r="I11614">
        <v>31</v>
      </c>
      <c r="J11614" t="s">
        <v>127</v>
      </c>
      <c r="K11614" t="s">
        <v>109</v>
      </c>
      <c r="L11614" t="str">
        <f>_xlfn.XLOOKUP(Table1[[#This Row],[TeamFavoriteID]],Table2[team_id],Table2[team_name],_xlfn.XLOOKUP(Table1[[#This Row],[TeamFavoriteID]],Table2[team_id_pfr],Table2[team_name],"Even"))</f>
        <v>Atlanta Falcons</v>
      </c>
      <c r="M11614">
        <v>-2.5</v>
      </c>
      <c r="N11614">
        <f>IF(Table1[[#This Row],[TeamFavorite]]=Table1[[#This Row],[TeamHome]],Table1[[#This Row],[ScoreAway]]-Table1[[#This Row],[ScoreHome]],Table1[[#This Row],[ScoreHome]]-Table1[[#This Row],[ScoreAway]])</f>
        <v>7</v>
      </c>
      <c r="O11614">
        <f>IF(Table1[[#This Row],[SpreadActual]]&lt;Table1[[#This Row],[SpreadFavorite]],1,0)</f>
        <v>0</v>
      </c>
      <c r="P11614">
        <v>47</v>
      </c>
      <c r="Q11614" t="s">
        <v>148</v>
      </c>
      <c r="R11614" t="b">
        <v>0</v>
      </c>
      <c r="S11614">
        <v>72</v>
      </c>
      <c r="T11614">
        <v>0</v>
      </c>
      <c r="V11614" t="s">
        <v>103</v>
      </c>
    </row>
    <row r="11615" spans="1:22" x14ac:dyDescent="0.2">
      <c r="A11615" s="1">
        <v>42624</v>
      </c>
      <c r="B11615">
        <v>2016</v>
      </c>
      <c r="C11615">
        <f>_xlfn.MAXIFS(Table1[ScheduleWeekWritten],Table1[ScheduleSeason],Table1[[#This Row],[ScheduleSeason]])</f>
        <v>17</v>
      </c>
      <c r="D11615">
        <v>1</v>
      </c>
      <c r="E11615" cm="1">
        <f t="array" ref="E11615">_xlfn.XLOOKUP(Table1[[#This Row],[ScheduleWeekWritten]],Table3[Game],100+Table3[Increase],Table1[[#This Row],[ScheduleWeekWritten]])</f>
        <v>1</v>
      </c>
      <c r="F11615" t="b">
        <v>0</v>
      </c>
      <c r="G11615" t="s">
        <v>158</v>
      </c>
      <c r="H11615">
        <v>13</v>
      </c>
      <c r="I11615">
        <v>7</v>
      </c>
      <c r="J11615" t="s">
        <v>28</v>
      </c>
      <c r="K11615" t="s">
        <v>159</v>
      </c>
      <c r="L11615" t="str">
        <f>_xlfn.XLOOKUP(Table1[[#This Row],[TeamFavoriteID]],Table2[team_id],Table2[team_name],_xlfn.XLOOKUP(Table1[[#This Row],[TeamFavoriteID]],Table2[team_id_pfr],Table2[team_name],"Even"))</f>
        <v>Baltimore Ravens</v>
      </c>
      <c r="M11615">
        <v>-3</v>
      </c>
      <c r="N11615">
        <f>IF(Table1[[#This Row],[TeamFavorite]]=Table1[[#This Row],[TeamHome]],Table1[[#This Row],[ScoreAway]]-Table1[[#This Row],[ScoreHome]],Table1[[#This Row],[ScoreHome]]-Table1[[#This Row],[ScoreAway]])</f>
        <v>-6</v>
      </c>
      <c r="O11615">
        <f>IF(Table1[[#This Row],[SpreadActual]]&lt;Table1[[#This Row],[SpreadFavorite]],1,0)</f>
        <v>1</v>
      </c>
      <c r="P11615">
        <v>44.5</v>
      </c>
      <c r="Q11615" t="s">
        <v>166</v>
      </c>
      <c r="R11615" t="b">
        <v>0</v>
      </c>
      <c r="S11615">
        <v>82</v>
      </c>
      <c r="T11615">
        <v>7</v>
      </c>
    </row>
    <row r="11616" spans="1:22" x14ac:dyDescent="0.2">
      <c r="A11616" s="1">
        <v>42624</v>
      </c>
      <c r="B11616">
        <v>2016</v>
      </c>
      <c r="C11616">
        <f>_xlfn.MAXIFS(Table1[ScheduleWeekWritten],Table1[ScheduleSeason],Table1[[#This Row],[ScheduleSeason]])</f>
        <v>17</v>
      </c>
      <c r="D11616">
        <v>1</v>
      </c>
      <c r="E11616" cm="1">
        <f t="array" ref="E11616">_xlfn.XLOOKUP(Table1[[#This Row],[ScheduleWeekWritten]],Table3[Game],100+Table3[Increase],Table1[[#This Row],[ScheduleWeekWritten]])</f>
        <v>1</v>
      </c>
      <c r="F11616" t="b">
        <v>0</v>
      </c>
      <c r="G11616" t="s">
        <v>67</v>
      </c>
      <c r="H11616">
        <v>19</v>
      </c>
      <c r="I11616">
        <v>20</v>
      </c>
      <c r="J11616" t="s">
        <v>50</v>
      </c>
      <c r="K11616" t="s">
        <v>90</v>
      </c>
      <c r="L11616" t="str">
        <f>_xlfn.XLOOKUP(Table1[[#This Row],[TeamFavoriteID]],Table2[team_id],Table2[team_name],_xlfn.XLOOKUP(Table1[[#This Row],[TeamFavoriteID]],Table2[team_id_pfr],Table2[team_name],"Even"))</f>
        <v>New York Giants</v>
      </c>
      <c r="M11616">
        <v>-1</v>
      </c>
      <c r="N11616">
        <f>IF(Table1[[#This Row],[TeamFavorite]]=Table1[[#This Row],[TeamHome]],Table1[[#This Row],[ScoreAway]]-Table1[[#This Row],[ScoreHome]],Table1[[#This Row],[ScoreHome]]-Table1[[#This Row],[ScoreAway]])</f>
        <v>-1</v>
      </c>
      <c r="O11616">
        <f>IF(Table1[[#This Row],[SpreadActual]]&lt;Table1[[#This Row],[SpreadFavorite]],1,0)</f>
        <v>0</v>
      </c>
      <c r="P11616">
        <v>47.5</v>
      </c>
      <c r="Q11616" t="s">
        <v>192</v>
      </c>
      <c r="R11616" t="b">
        <v>0</v>
      </c>
      <c r="S11616">
        <v>72</v>
      </c>
      <c r="T11616">
        <v>0</v>
      </c>
      <c r="V11616" t="s">
        <v>103</v>
      </c>
    </row>
    <row r="11617" spans="1:22" x14ac:dyDescent="0.2">
      <c r="A11617" s="1">
        <v>42624</v>
      </c>
      <c r="B11617">
        <v>2016</v>
      </c>
      <c r="C11617">
        <f>_xlfn.MAXIFS(Table1[ScheduleWeekWritten],Table1[ScheduleSeason],Table1[[#This Row],[ScheduleSeason]])</f>
        <v>17</v>
      </c>
      <c r="D11617">
        <v>1</v>
      </c>
      <c r="E11617" cm="1">
        <f t="array" ref="E11617">_xlfn.XLOOKUP(Table1[[#This Row],[ScheduleWeekWritten]],Table3[Game],100+Table3[Increase],Table1[[#This Row],[ScheduleWeekWritten]])</f>
        <v>1</v>
      </c>
      <c r="F11617" t="b">
        <v>0</v>
      </c>
      <c r="G11617" t="s">
        <v>177</v>
      </c>
      <c r="H11617">
        <v>23</v>
      </c>
      <c r="I11617">
        <v>14</v>
      </c>
      <c r="J11617" t="s">
        <v>46</v>
      </c>
      <c r="K11617" t="s">
        <v>182</v>
      </c>
      <c r="L11617" t="str">
        <f>_xlfn.XLOOKUP(Table1[[#This Row],[TeamFavoriteID]],Table2[team_id],Table2[team_name],_xlfn.XLOOKUP(Table1[[#This Row],[TeamFavoriteID]],Table2[team_id_pfr],Table2[team_name],"Even"))</f>
        <v>Houston Texans</v>
      </c>
      <c r="M11617">
        <v>-5.5</v>
      </c>
      <c r="N11617">
        <f>IF(Table1[[#This Row],[TeamFavorite]]=Table1[[#This Row],[TeamHome]],Table1[[#This Row],[ScoreAway]]-Table1[[#This Row],[ScoreHome]],Table1[[#This Row],[ScoreHome]]-Table1[[#This Row],[ScoreAway]])</f>
        <v>-9</v>
      </c>
      <c r="O11617">
        <f>IF(Table1[[#This Row],[SpreadActual]]&lt;Table1[[#This Row],[SpreadFavorite]],1,0)</f>
        <v>1</v>
      </c>
      <c r="P11617">
        <v>42.5</v>
      </c>
      <c r="Q11617" t="s">
        <v>178</v>
      </c>
      <c r="R11617" t="b">
        <v>0</v>
      </c>
      <c r="S11617">
        <v>87</v>
      </c>
      <c r="T11617">
        <v>2</v>
      </c>
      <c r="V11617" t="s">
        <v>193</v>
      </c>
    </row>
    <row r="11618" spans="1:22" x14ac:dyDescent="0.2">
      <c r="A11618" s="1">
        <v>42624</v>
      </c>
      <c r="B11618">
        <v>2016</v>
      </c>
      <c r="C11618">
        <f>_xlfn.MAXIFS(Table1[ScheduleWeekWritten],Table1[ScheduleSeason],Table1[[#This Row],[ScheduleSeason]])</f>
        <v>17</v>
      </c>
      <c r="D11618">
        <v>1</v>
      </c>
      <c r="E11618" cm="1">
        <f t="array" ref="E11618">_xlfn.XLOOKUP(Table1[[#This Row],[ScheduleWeekWritten]],Table3[Game],100+Table3[Increase],Table1[[#This Row],[ScheduleWeekWritten]])</f>
        <v>1</v>
      </c>
      <c r="F11618" t="b">
        <v>0</v>
      </c>
      <c r="G11618" t="s">
        <v>140</v>
      </c>
      <c r="H11618">
        <v>35</v>
      </c>
      <c r="I11618">
        <v>39</v>
      </c>
      <c r="J11618" t="s">
        <v>45</v>
      </c>
      <c r="K11618" t="s">
        <v>72</v>
      </c>
      <c r="L11618" t="str">
        <f>_xlfn.XLOOKUP(Table1[[#This Row],[TeamFavoriteID]],Table2[team_id],Table2[team_name],_xlfn.XLOOKUP(Table1[[#This Row],[TeamFavoriteID]],Table2[team_id_pfr],Table2[team_name],"Even"))</f>
        <v>Baltimore Colts</v>
      </c>
      <c r="M11618">
        <v>-2.5</v>
      </c>
      <c r="N11618">
        <f>IF(Table1[[#This Row],[TeamFavorite]]=Table1[[#This Row],[TeamHome]],Table1[[#This Row],[ScoreAway]]-Table1[[#This Row],[ScoreHome]],Table1[[#This Row],[ScoreHome]]-Table1[[#This Row],[ScoreAway]])</f>
        <v>-4</v>
      </c>
      <c r="O11618">
        <f>IF(Table1[[#This Row],[SpreadActual]]&lt;Table1[[#This Row],[SpreadFavorite]],1,0)</f>
        <v>1</v>
      </c>
      <c r="P11618">
        <v>51.5</v>
      </c>
      <c r="Q11618" t="s">
        <v>190</v>
      </c>
      <c r="R11618" t="b">
        <v>0</v>
      </c>
      <c r="S11618">
        <v>72</v>
      </c>
      <c r="T11618">
        <v>0</v>
      </c>
      <c r="V11618" t="s">
        <v>103</v>
      </c>
    </row>
    <row r="11619" spans="1:22" x14ac:dyDescent="0.2">
      <c r="A11619" s="1">
        <v>42624</v>
      </c>
      <c r="B11619">
        <v>2016</v>
      </c>
      <c r="C11619">
        <f>_xlfn.MAXIFS(Table1[ScheduleWeekWritten],Table1[ScheduleSeason],Table1[[#This Row],[ScheduleSeason]])</f>
        <v>17</v>
      </c>
      <c r="D11619">
        <v>1</v>
      </c>
      <c r="E11619" cm="1">
        <f t="array" ref="E11619">_xlfn.XLOOKUP(Table1[[#This Row],[ScheduleWeekWritten]],Table3[Game],100+Table3[Increase],Table1[[#This Row],[ScheduleWeekWritten]])</f>
        <v>1</v>
      </c>
      <c r="F11619" t="b">
        <v>0</v>
      </c>
      <c r="G11619" t="s">
        <v>154</v>
      </c>
      <c r="H11619">
        <v>23</v>
      </c>
      <c r="I11619">
        <v>27</v>
      </c>
      <c r="J11619" t="s">
        <v>33</v>
      </c>
      <c r="K11619" t="s">
        <v>35</v>
      </c>
      <c r="L11619" t="str">
        <f>_xlfn.XLOOKUP(Table1[[#This Row],[TeamFavoriteID]],Table2[team_id],Table2[team_name],_xlfn.XLOOKUP(Table1[[#This Row],[TeamFavoriteID]],Table2[team_id_pfr],Table2[team_name],"Even"))</f>
        <v>Green Bay Packers</v>
      </c>
      <c r="M11619">
        <v>-3.5</v>
      </c>
      <c r="N11619">
        <f>IF(Table1[[#This Row],[TeamFavorite]]=Table1[[#This Row],[TeamHome]],Table1[[#This Row],[ScoreAway]]-Table1[[#This Row],[ScoreHome]],Table1[[#This Row],[ScoreHome]]-Table1[[#This Row],[ScoreAway]])</f>
        <v>-4</v>
      </c>
      <c r="O11619">
        <f>IF(Table1[[#This Row],[SpreadActual]]&lt;Table1[[#This Row],[SpreadFavorite]],1,0)</f>
        <v>1</v>
      </c>
      <c r="P11619">
        <v>47.5</v>
      </c>
      <c r="Q11619" t="s">
        <v>155</v>
      </c>
      <c r="R11619" t="b">
        <v>0</v>
      </c>
      <c r="S11619">
        <v>91</v>
      </c>
      <c r="T11619">
        <v>1</v>
      </c>
    </row>
    <row r="11620" spans="1:22" x14ac:dyDescent="0.2">
      <c r="A11620" s="1">
        <v>42624</v>
      </c>
      <c r="B11620">
        <v>2016</v>
      </c>
      <c r="C11620">
        <f>_xlfn.MAXIFS(Table1[ScheduleWeekWritten],Table1[ScheduleSeason],Table1[[#This Row],[ScheduleSeason]])</f>
        <v>17</v>
      </c>
      <c r="D11620">
        <v>1</v>
      </c>
      <c r="E11620" cm="1">
        <f t="array" ref="E11620">_xlfn.XLOOKUP(Table1[[#This Row],[ScheduleWeekWritten]],Table3[Game],100+Table3[Increase],Table1[[#This Row],[ScheduleWeekWritten]])</f>
        <v>1</v>
      </c>
      <c r="F11620" t="b">
        <v>0</v>
      </c>
      <c r="G11620" t="s">
        <v>42</v>
      </c>
      <c r="H11620">
        <v>33</v>
      </c>
      <c r="I11620">
        <v>27</v>
      </c>
      <c r="J11620" t="s">
        <v>27</v>
      </c>
      <c r="K11620" t="s">
        <v>75</v>
      </c>
      <c r="L11620" t="str">
        <f>_xlfn.XLOOKUP(Table1[[#This Row],[TeamFavoriteID]],Table2[team_id],Table2[team_name],_xlfn.XLOOKUP(Table1[[#This Row],[TeamFavoriteID]],Table2[team_id_pfr],Table2[team_name],"Even"))</f>
        <v>Kansas City Chiefs</v>
      </c>
      <c r="M11620">
        <v>-6.5</v>
      </c>
      <c r="N11620">
        <f>IF(Table1[[#This Row],[TeamFavorite]]=Table1[[#This Row],[TeamHome]],Table1[[#This Row],[ScoreAway]]-Table1[[#This Row],[ScoreHome]],Table1[[#This Row],[ScoreHome]]-Table1[[#This Row],[ScoreAway]])</f>
        <v>-6</v>
      </c>
      <c r="O11620">
        <f>IF(Table1[[#This Row],[SpreadActual]]&lt;Table1[[#This Row],[SpreadFavorite]],1,0)</f>
        <v>0</v>
      </c>
      <c r="P11620">
        <v>46</v>
      </c>
      <c r="Q11620" t="s">
        <v>117</v>
      </c>
      <c r="R11620" t="b">
        <v>0</v>
      </c>
      <c r="S11620">
        <v>73</v>
      </c>
      <c r="T11620">
        <v>7</v>
      </c>
    </row>
    <row r="11621" spans="1:22" x14ac:dyDescent="0.2">
      <c r="A11621" s="1">
        <v>42624</v>
      </c>
      <c r="B11621">
        <v>2016</v>
      </c>
      <c r="C11621">
        <f>_xlfn.MAXIFS(Table1[ScheduleWeekWritten],Table1[ScheduleSeason],Table1[[#This Row],[ScheduleSeason]])</f>
        <v>17</v>
      </c>
      <c r="D11621">
        <v>1</v>
      </c>
      <c r="E11621" cm="1">
        <f t="array" ref="E11621">_xlfn.XLOOKUP(Table1[[#This Row],[ScheduleWeekWritten]],Table3[Game],100+Table3[Increase],Table1[[#This Row],[ScheduleWeekWritten]])</f>
        <v>1</v>
      </c>
      <c r="F11621" t="b">
        <v>0</v>
      </c>
      <c r="G11621" t="s">
        <v>95</v>
      </c>
      <c r="H11621">
        <v>34</v>
      </c>
      <c r="I11621">
        <v>35</v>
      </c>
      <c r="J11621" t="s">
        <v>20</v>
      </c>
      <c r="K11621" t="s">
        <v>98</v>
      </c>
      <c r="L11621" t="str">
        <f>_xlfn.XLOOKUP(Table1[[#This Row],[TeamFavoriteID]],Table2[team_id],Table2[team_name],_xlfn.XLOOKUP(Table1[[#This Row],[TeamFavoriteID]],Table2[team_id_pfr],Table2[team_name],"Even"))</f>
        <v>New Orleans Saints</v>
      </c>
      <c r="M11621">
        <v>-3</v>
      </c>
      <c r="N11621">
        <f>IF(Table1[[#This Row],[TeamFavorite]]=Table1[[#This Row],[TeamHome]],Table1[[#This Row],[ScoreAway]]-Table1[[#This Row],[ScoreHome]],Table1[[#This Row],[ScoreHome]]-Table1[[#This Row],[ScoreAway]])</f>
        <v>1</v>
      </c>
      <c r="O11621">
        <f>IF(Table1[[#This Row],[SpreadActual]]&lt;Table1[[#This Row],[SpreadFavorite]],1,0)</f>
        <v>0</v>
      </c>
      <c r="P11621">
        <v>50.5</v>
      </c>
      <c r="Q11621" t="s">
        <v>124</v>
      </c>
      <c r="R11621" t="b">
        <v>0</v>
      </c>
      <c r="S11621">
        <v>72</v>
      </c>
      <c r="T11621">
        <v>0</v>
      </c>
      <c r="V11621" t="s">
        <v>103</v>
      </c>
    </row>
    <row r="11622" spans="1:22" x14ac:dyDescent="0.2">
      <c r="A11622" s="1">
        <v>42624</v>
      </c>
      <c r="B11622">
        <v>2016</v>
      </c>
      <c r="C11622">
        <f>_xlfn.MAXIFS(Table1[ScheduleWeekWritten],Table1[ScheduleSeason],Table1[[#This Row],[ScheduleSeason]])</f>
        <v>17</v>
      </c>
      <c r="D11622">
        <v>1</v>
      </c>
      <c r="E11622" cm="1">
        <f t="array" ref="E11622">_xlfn.XLOOKUP(Table1[[#This Row],[ScheduleWeekWritten]],Table3[Game],100+Table3[Increase],Table1[[#This Row],[ScheduleWeekWritten]])</f>
        <v>1</v>
      </c>
      <c r="F11622" t="b">
        <v>0</v>
      </c>
      <c r="G11622" t="s">
        <v>31</v>
      </c>
      <c r="H11622">
        <v>22</v>
      </c>
      <c r="I11622">
        <v>23</v>
      </c>
      <c r="J11622" t="s">
        <v>101</v>
      </c>
      <c r="K11622" t="s">
        <v>104</v>
      </c>
      <c r="L11622" t="str">
        <f>_xlfn.XLOOKUP(Table1[[#This Row],[TeamFavoriteID]],Table2[team_id],Table2[team_name],_xlfn.XLOOKUP(Table1[[#This Row],[TeamFavoriteID]],Table2[team_id_pfr],Table2[team_name],"Even"))</f>
        <v>Cincinnati Bengals</v>
      </c>
      <c r="M11622">
        <v>-1</v>
      </c>
      <c r="N11622">
        <f>IF(Table1[[#This Row],[TeamFavorite]]=Table1[[#This Row],[TeamHome]],Table1[[#This Row],[ScoreAway]]-Table1[[#This Row],[ScoreHome]],Table1[[#This Row],[ScoreHome]]-Table1[[#This Row],[ScoreAway]])</f>
        <v>-1</v>
      </c>
      <c r="O11622">
        <f>IF(Table1[[#This Row],[SpreadActual]]&lt;Table1[[#This Row],[SpreadFavorite]],1,0)</f>
        <v>0</v>
      </c>
      <c r="P11622">
        <v>42</v>
      </c>
      <c r="Q11622" t="s">
        <v>197</v>
      </c>
      <c r="R11622" t="b">
        <v>0</v>
      </c>
      <c r="S11622">
        <v>80</v>
      </c>
      <c r="T11622">
        <v>9</v>
      </c>
    </row>
    <row r="11623" spans="1:22" x14ac:dyDescent="0.2">
      <c r="A11623" s="1">
        <v>42624</v>
      </c>
      <c r="B11623">
        <v>2016</v>
      </c>
      <c r="C11623">
        <f>_xlfn.MAXIFS(Table1[ScheduleWeekWritten],Table1[ScheduleSeason],Table1[[#This Row],[ScheduleSeason]])</f>
        <v>17</v>
      </c>
      <c r="D11623">
        <v>1</v>
      </c>
      <c r="E11623" cm="1">
        <f t="array" ref="E11623">_xlfn.XLOOKUP(Table1[[#This Row],[ScheduleWeekWritten]],Table3[Game],100+Table3[Increase],Table1[[#This Row],[ScheduleWeekWritten]])</f>
        <v>1</v>
      </c>
      <c r="F11623" t="b">
        <v>0</v>
      </c>
      <c r="G11623" t="s">
        <v>58</v>
      </c>
      <c r="H11623">
        <v>29</v>
      </c>
      <c r="I11623">
        <v>10</v>
      </c>
      <c r="J11623" t="s">
        <v>62</v>
      </c>
      <c r="K11623" t="s">
        <v>77</v>
      </c>
      <c r="L11623" t="str">
        <f>_xlfn.XLOOKUP(Table1[[#This Row],[TeamFavoriteID]],Table2[team_id],Table2[team_name],_xlfn.XLOOKUP(Table1[[#This Row],[TeamFavoriteID]],Table2[team_id_pfr],Table2[team_name],"Even"))</f>
        <v>Philadelphia Eagles</v>
      </c>
      <c r="M11623">
        <v>-3.5</v>
      </c>
      <c r="N11623">
        <f>IF(Table1[[#This Row],[TeamFavorite]]=Table1[[#This Row],[TeamHome]],Table1[[#This Row],[ScoreAway]]-Table1[[#This Row],[ScoreHome]],Table1[[#This Row],[ScoreHome]]-Table1[[#This Row],[ScoreAway]])</f>
        <v>-19</v>
      </c>
      <c r="O11623">
        <f>IF(Table1[[#This Row],[SpreadActual]]&lt;Table1[[#This Row],[SpreadFavorite]],1,0)</f>
        <v>1</v>
      </c>
      <c r="P11623">
        <v>41</v>
      </c>
      <c r="Q11623" t="s">
        <v>183</v>
      </c>
      <c r="R11623" t="b">
        <v>0</v>
      </c>
      <c r="S11623">
        <v>83</v>
      </c>
      <c r="T11623">
        <v>9</v>
      </c>
    </row>
    <row r="11624" spans="1:22" x14ac:dyDescent="0.2">
      <c r="A11624" s="1">
        <v>42624</v>
      </c>
      <c r="B11624">
        <v>2016</v>
      </c>
      <c r="C11624">
        <f>_xlfn.MAXIFS(Table1[ScheduleWeekWritten],Table1[ScheduleSeason],Table1[[#This Row],[ScheduleSeason]])</f>
        <v>17</v>
      </c>
      <c r="D11624">
        <v>1</v>
      </c>
      <c r="E11624" cm="1">
        <f t="array" ref="E11624">_xlfn.XLOOKUP(Table1[[#This Row],[ScheduleWeekWritten]],Table3[Game],100+Table3[Increase],Table1[[#This Row],[ScheduleWeekWritten]])</f>
        <v>1</v>
      </c>
      <c r="F11624" t="b">
        <v>0</v>
      </c>
      <c r="G11624" t="s">
        <v>128</v>
      </c>
      <c r="H11624">
        <v>12</v>
      </c>
      <c r="I11624">
        <v>10</v>
      </c>
      <c r="J11624" t="s">
        <v>19</v>
      </c>
      <c r="K11624" t="s">
        <v>132</v>
      </c>
      <c r="L11624" t="str">
        <f>_xlfn.XLOOKUP(Table1[[#This Row],[TeamFavoriteID]],Table2[team_id],Table2[team_name],_xlfn.XLOOKUP(Table1[[#This Row],[TeamFavoriteID]],Table2[team_id_pfr],Table2[team_name],"Even"))</f>
        <v>Seattle Seahawks</v>
      </c>
      <c r="M11624">
        <v>-10.5</v>
      </c>
      <c r="N11624">
        <f>IF(Table1[[#This Row],[TeamFavorite]]=Table1[[#This Row],[TeamHome]],Table1[[#This Row],[ScoreAway]]-Table1[[#This Row],[ScoreHome]],Table1[[#This Row],[ScoreHome]]-Table1[[#This Row],[ScoreAway]])</f>
        <v>-2</v>
      </c>
      <c r="O11624">
        <f>IF(Table1[[#This Row],[SpreadActual]]&lt;Table1[[#This Row],[SpreadFavorite]],1,0)</f>
        <v>0</v>
      </c>
      <c r="P11624">
        <v>44</v>
      </c>
      <c r="Q11624" t="s">
        <v>180</v>
      </c>
      <c r="R11624" t="b">
        <v>0</v>
      </c>
      <c r="S11624">
        <v>64</v>
      </c>
      <c r="T11624">
        <v>2</v>
      </c>
    </row>
    <row r="11625" spans="1:22" x14ac:dyDescent="0.2">
      <c r="A11625" s="1">
        <v>42624</v>
      </c>
      <c r="B11625">
        <v>2016</v>
      </c>
      <c r="C11625">
        <f>_xlfn.MAXIFS(Table1[ScheduleWeekWritten],Table1[ScheduleSeason],Table1[[#This Row],[ScheduleSeason]])</f>
        <v>17</v>
      </c>
      <c r="D11625">
        <v>1</v>
      </c>
      <c r="E11625" cm="1">
        <f t="array" ref="E11625">_xlfn.XLOOKUP(Table1[[#This Row],[ScheduleWeekWritten]],Table3[Game],100+Table3[Increase],Table1[[#This Row],[ScheduleWeekWritten]])</f>
        <v>1</v>
      </c>
      <c r="F11625" t="b">
        <v>0</v>
      </c>
      <c r="G11625" t="s">
        <v>171</v>
      </c>
      <c r="H11625">
        <v>16</v>
      </c>
      <c r="I11625">
        <v>25</v>
      </c>
      <c r="J11625" t="s">
        <v>54</v>
      </c>
      <c r="K11625" t="s">
        <v>55</v>
      </c>
      <c r="L11625" t="str">
        <f>_xlfn.XLOOKUP(Table1[[#This Row],[TeamFavoriteID]],Table2[team_id],Table2[team_name],_xlfn.XLOOKUP(Table1[[#This Row],[TeamFavoriteID]],Table2[team_id_pfr],Table2[team_name],"Even"))</f>
        <v>Minnesota Vikings</v>
      </c>
      <c r="M11625">
        <v>-2.5</v>
      </c>
      <c r="N11625">
        <f>IF(Table1[[#This Row],[TeamFavorite]]=Table1[[#This Row],[TeamHome]],Table1[[#This Row],[ScoreAway]]-Table1[[#This Row],[ScoreHome]],Table1[[#This Row],[ScoreHome]]-Table1[[#This Row],[ScoreAway]])</f>
        <v>-9</v>
      </c>
      <c r="O11625">
        <f>IF(Table1[[#This Row],[SpreadActual]]&lt;Table1[[#This Row],[SpreadFavorite]],1,0)</f>
        <v>1</v>
      </c>
      <c r="P11625">
        <v>40</v>
      </c>
      <c r="Q11625" t="s">
        <v>172</v>
      </c>
      <c r="R11625" t="b">
        <v>0</v>
      </c>
      <c r="S11625">
        <v>77</v>
      </c>
      <c r="T11625">
        <v>3</v>
      </c>
    </row>
    <row r="11626" spans="1:22" x14ac:dyDescent="0.2">
      <c r="A11626" s="1">
        <v>42625</v>
      </c>
      <c r="B11626">
        <v>2016</v>
      </c>
      <c r="C11626">
        <f>_xlfn.MAXIFS(Table1[ScheduleWeekWritten],Table1[ScheduleSeason],Table1[[#This Row],[ScheduleSeason]])</f>
        <v>17</v>
      </c>
      <c r="D11626">
        <v>1</v>
      </c>
      <c r="E11626" cm="1">
        <f t="array" ref="E11626">_xlfn.XLOOKUP(Table1[[#This Row],[ScheduleWeekWritten]],Table3[Game],100+Table3[Increase],Table1[[#This Row],[ScheduleWeekWritten]])</f>
        <v>1</v>
      </c>
      <c r="F11626" t="b">
        <v>0</v>
      </c>
      <c r="G11626" t="s">
        <v>53</v>
      </c>
      <c r="H11626">
        <v>28</v>
      </c>
      <c r="I11626">
        <v>0</v>
      </c>
      <c r="J11626" t="s">
        <v>39</v>
      </c>
      <c r="K11626" t="s">
        <v>40</v>
      </c>
      <c r="L11626" t="str">
        <f>_xlfn.XLOOKUP(Table1[[#This Row],[TeamFavoriteID]],Table2[team_id],Table2[team_name],_xlfn.XLOOKUP(Table1[[#This Row],[TeamFavoriteID]],Table2[team_id_pfr],Table2[team_name],"Even"))</f>
        <v>Los Angeles Rams</v>
      </c>
      <c r="M11626">
        <v>-2.5</v>
      </c>
      <c r="N11626">
        <f>IF(Table1[[#This Row],[TeamFavorite]]=Table1[[#This Row],[TeamHome]],Table1[[#This Row],[ScoreAway]]-Table1[[#This Row],[ScoreHome]],Table1[[#This Row],[ScoreHome]]-Table1[[#This Row],[ScoreAway]])</f>
        <v>28</v>
      </c>
      <c r="O11626">
        <f>IF(Table1[[#This Row],[SpreadActual]]&lt;Table1[[#This Row],[SpreadFavorite]],1,0)</f>
        <v>0</v>
      </c>
      <c r="P11626">
        <v>43.5</v>
      </c>
      <c r="Q11626" t="s">
        <v>203</v>
      </c>
      <c r="R11626" t="b">
        <v>0</v>
      </c>
      <c r="S11626">
        <v>66</v>
      </c>
      <c r="T11626">
        <v>17</v>
      </c>
    </row>
    <row r="11627" spans="1:22" x14ac:dyDescent="0.2">
      <c r="A11627" s="1">
        <v>42625</v>
      </c>
      <c r="B11627">
        <v>2016</v>
      </c>
      <c r="C11627">
        <f>_xlfn.MAXIFS(Table1[ScheduleWeekWritten],Table1[ScheduleSeason],Table1[[#This Row],[ScheduleSeason]])</f>
        <v>17</v>
      </c>
      <c r="D11627">
        <v>1</v>
      </c>
      <c r="E11627" cm="1">
        <f t="array" ref="E11627">_xlfn.XLOOKUP(Table1[[#This Row],[ScheduleWeekWritten]],Table3[Game],100+Table3[Increase],Table1[[#This Row],[ScheduleWeekWritten]])</f>
        <v>1</v>
      </c>
      <c r="F11627" t="b">
        <v>0</v>
      </c>
      <c r="G11627" t="s">
        <v>61</v>
      </c>
      <c r="H11627">
        <v>16</v>
      </c>
      <c r="I11627">
        <v>38</v>
      </c>
      <c r="J11627" t="s">
        <v>49</v>
      </c>
      <c r="K11627" t="s">
        <v>51</v>
      </c>
      <c r="L11627" t="str">
        <f>_xlfn.XLOOKUP(Table1[[#This Row],[TeamFavoriteID]],Table2[team_id],Table2[team_name],_xlfn.XLOOKUP(Table1[[#This Row],[TeamFavoriteID]],Table2[team_id_pfr],Table2[team_name],"Even"))</f>
        <v>Pittsburgh Steelers</v>
      </c>
      <c r="M11627">
        <v>-2.5</v>
      </c>
      <c r="N11627">
        <f>IF(Table1[[#This Row],[TeamFavorite]]=Table1[[#This Row],[TeamHome]],Table1[[#This Row],[ScoreAway]]-Table1[[#This Row],[ScoreHome]],Table1[[#This Row],[ScoreHome]]-Table1[[#This Row],[ScoreAway]])</f>
        <v>-22</v>
      </c>
      <c r="O11627">
        <f>IF(Table1[[#This Row],[SpreadActual]]&lt;Table1[[#This Row],[SpreadFavorite]],1,0)</f>
        <v>1</v>
      </c>
      <c r="P11627">
        <v>49</v>
      </c>
      <c r="Q11627" t="s">
        <v>165</v>
      </c>
      <c r="R11627" t="b">
        <v>0</v>
      </c>
      <c r="S11627">
        <v>76</v>
      </c>
      <c r="T11627">
        <v>3</v>
      </c>
    </row>
    <row r="11628" spans="1:22" x14ac:dyDescent="0.2">
      <c r="A11628" s="1">
        <v>42628</v>
      </c>
      <c r="B11628">
        <v>2016</v>
      </c>
      <c r="C11628">
        <f>_xlfn.MAXIFS(Table1[ScheduleWeekWritten],Table1[ScheduleSeason],Table1[[#This Row],[ScheduleSeason]])</f>
        <v>17</v>
      </c>
      <c r="D11628">
        <v>2</v>
      </c>
      <c r="E11628" cm="1">
        <f t="array" ref="E11628">_xlfn.XLOOKUP(Table1[[#This Row],[ScheduleWeekWritten]],Table3[Game],100+Table3[Increase],Table1[[#This Row],[ScheduleWeekWritten]])</f>
        <v>2</v>
      </c>
      <c r="F11628" t="b">
        <v>0</v>
      </c>
      <c r="G11628" t="s">
        <v>28</v>
      </c>
      <c r="H11628">
        <v>31</v>
      </c>
      <c r="I11628">
        <v>37</v>
      </c>
      <c r="J11628" t="s">
        <v>31</v>
      </c>
      <c r="K11628" t="s">
        <v>89</v>
      </c>
      <c r="L11628" t="str">
        <f>_xlfn.XLOOKUP(Table1[[#This Row],[TeamFavoriteID]],Table2[team_id],Table2[team_name],_xlfn.XLOOKUP(Table1[[#This Row],[TeamFavoriteID]],Table2[team_id_pfr],Table2[team_name],"Even"))</f>
        <v>Even</v>
      </c>
      <c r="M11628">
        <v>0</v>
      </c>
      <c r="N11628">
        <f>IF(Table1[[#This Row],[TeamFavorite]]=Table1[[#This Row],[TeamHome]],Table1[[#This Row],[ScoreAway]]-Table1[[#This Row],[ScoreHome]],Table1[[#This Row],[ScoreHome]]-Table1[[#This Row],[ScoreAway]])</f>
        <v>-6</v>
      </c>
      <c r="O11628">
        <f>IF(Table1[[#This Row],[SpreadActual]]&lt;Table1[[#This Row],[SpreadFavorite]],1,0)</f>
        <v>1</v>
      </c>
      <c r="P11628">
        <v>40.5</v>
      </c>
      <c r="Q11628" t="s">
        <v>204</v>
      </c>
      <c r="R11628" t="b">
        <v>0</v>
      </c>
      <c r="S11628">
        <v>54</v>
      </c>
      <c r="T11628">
        <v>2</v>
      </c>
    </row>
    <row r="11629" spans="1:22" x14ac:dyDescent="0.2">
      <c r="A11629" s="1">
        <v>42631</v>
      </c>
      <c r="B11629">
        <v>2016</v>
      </c>
      <c r="C11629">
        <f>_xlfn.MAXIFS(Table1[ScheduleWeekWritten],Table1[ScheduleSeason],Table1[[#This Row],[ScheduleSeason]])</f>
        <v>17</v>
      </c>
      <c r="D11629">
        <v>2</v>
      </c>
      <c r="E11629" cm="1">
        <f t="array" ref="E11629">_xlfn.XLOOKUP(Table1[[#This Row],[ScheduleWeekWritten]],Table3[Game],100+Table3[Increase],Table1[[#This Row],[ScheduleWeekWritten]])</f>
        <v>2</v>
      </c>
      <c r="F11629" t="b">
        <v>0</v>
      </c>
      <c r="G11629" t="s">
        <v>149</v>
      </c>
      <c r="H11629">
        <v>40</v>
      </c>
      <c r="I11629">
        <v>7</v>
      </c>
      <c r="J11629" t="s">
        <v>127</v>
      </c>
      <c r="K11629" t="s">
        <v>59</v>
      </c>
      <c r="L11629" t="str">
        <f>_xlfn.XLOOKUP(Table1[[#This Row],[TeamFavoriteID]],Table2[team_id],Table2[team_name],_xlfn.XLOOKUP(Table1[[#This Row],[TeamFavoriteID]],Table2[team_id_pfr],Table2[team_name],"Even"))</f>
        <v>Arizona Cardinals</v>
      </c>
      <c r="M11629">
        <v>-7</v>
      </c>
      <c r="N11629">
        <f>IF(Table1[[#This Row],[TeamFavorite]]=Table1[[#This Row],[TeamHome]],Table1[[#This Row],[ScoreAway]]-Table1[[#This Row],[ScoreHome]],Table1[[#This Row],[ScoreHome]]-Table1[[#This Row],[ScoreAway]])</f>
        <v>-33</v>
      </c>
      <c r="O11629">
        <f>IF(Table1[[#This Row],[SpreadActual]]&lt;Table1[[#This Row],[SpreadFavorite]],1,0)</f>
        <v>1</v>
      </c>
      <c r="P11629">
        <v>49.5</v>
      </c>
      <c r="Q11629" t="s">
        <v>150</v>
      </c>
      <c r="R11629" t="b">
        <v>0</v>
      </c>
      <c r="S11629">
        <v>72</v>
      </c>
      <c r="T11629">
        <v>0</v>
      </c>
      <c r="V11629" t="s">
        <v>103</v>
      </c>
    </row>
    <row r="11630" spans="1:22" x14ac:dyDescent="0.2">
      <c r="A11630" s="1">
        <v>42631</v>
      </c>
      <c r="B11630">
        <v>2016</v>
      </c>
      <c r="C11630">
        <f>_xlfn.MAXIFS(Table1[ScheduleWeekWritten],Table1[ScheduleSeason],Table1[[#This Row],[ScheduleSeason]])</f>
        <v>17</v>
      </c>
      <c r="D11630">
        <v>2</v>
      </c>
      <c r="E11630" cm="1">
        <f t="array" ref="E11630">_xlfn.XLOOKUP(Table1[[#This Row],[ScheduleWeekWritten]],Table3[Game],100+Table3[Increase],Table1[[#This Row],[ScheduleWeekWritten]])</f>
        <v>2</v>
      </c>
      <c r="F11630" t="b">
        <v>0</v>
      </c>
      <c r="G11630" t="s">
        <v>152</v>
      </c>
      <c r="H11630">
        <v>46</v>
      </c>
      <c r="I11630">
        <v>27</v>
      </c>
      <c r="J11630" t="s">
        <v>53</v>
      </c>
      <c r="K11630" t="s">
        <v>162</v>
      </c>
      <c r="L11630" t="str">
        <f>_xlfn.XLOOKUP(Table1[[#This Row],[TeamFavoriteID]],Table2[team_id],Table2[team_name],_xlfn.XLOOKUP(Table1[[#This Row],[TeamFavoriteID]],Table2[team_id_pfr],Table2[team_name],"Even"))</f>
        <v>Carolina Panthers</v>
      </c>
      <c r="M11630">
        <v>-12.5</v>
      </c>
      <c r="N11630">
        <f>IF(Table1[[#This Row],[TeamFavorite]]=Table1[[#This Row],[TeamHome]],Table1[[#This Row],[ScoreAway]]-Table1[[#This Row],[ScoreHome]],Table1[[#This Row],[ScoreHome]]-Table1[[#This Row],[ScoreAway]])</f>
        <v>-19</v>
      </c>
      <c r="O11630">
        <f>IF(Table1[[#This Row],[SpreadActual]]&lt;Table1[[#This Row],[SpreadFavorite]],1,0)</f>
        <v>1</v>
      </c>
      <c r="P11630">
        <v>44</v>
      </c>
      <c r="Q11630" t="s">
        <v>160</v>
      </c>
      <c r="R11630" t="b">
        <v>0</v>
      </c>
      <c r="S11630">
        <v>85</v>
      </c>
      <c r="T11630">
        <v>3</v>
      </c>
    </row>
    <row r="11631" spans="1:22" x14ac:dyDescent="0.2">
      <c r="A11631" s="1">
        <v>42631</v>
      </c>
      <c r="B11631">
        <v>2016</v>
      </c>
      <c r="C11631">
        <f>_xlfn.MAXIFS(Table1[ScheduleWeekWritten],Table1[ScheduleSeason],Table1[[#This Row],[ScheduleSeason]])</f>
        <v>17</v>
      </c>
      <c r="D11631">
        <v>2</v>
      </c>
      <c r="E11631" cm="1">
        <f t="array" ref="E11631">_xlfn.XLOOKUP(Table1[[#This Row],[ScheduleWeekWritten]],Table3[Game],100+Table3[Increase],Table1[[#This Row],[ScheduleWeekWritten]])</f>
        <v>2</v>
      </c>
      <c r="F11631" t="b">
        <v>0</v>
      </c>
      <c r="G11631" t="s">
        <v>62</v>
      </c>
      <c r="H11631">
        <v>20</v>
      </c>
      <c r="I11631">
        <v>25</v>
      </c>
      <c r="J11631" t="s">
        <v>158</v>
      </c>
      <c r="K11631" t="s">
        <v>159</v>
      </c>
      <c r="L11631" t="str">
        <f>_xlfn.XLOOKUP(Table1[[#This Row],[TeamFavoriteID]],Table2[team_id],Table2[team_name],_xlfn.XLOOKUP(Table1[[#This Row],[TeamFavoriteID]],Table2[team_id_pfr],Table2[team_name],"Even"))</f>
        <v>Baltimore Ravens</v>
      </c>
      <c r="M11631">
        <v>-4.5</v>
      </c>
      <c r="N11631">
        <f>IF(Table1[[#This Row],[TeamFavorite]]=Table1[[#This Row],[TeamHome]],Table1[[#This Row],[ScoreAway]]-Table1[[#This Row],[ScoreHome]],Table1[[#This Row],[ScoreHome]]-Table1[[#This Row],[ScoreAway]])</f>
        <v>-5</v>
      </c>
      <c r="O11631">
        <f>IF(Table1[[#This Row],[SpreadActual]]&lt;Table1[[#This Row],[SpreadFavorite]],1,0)</f>
        <v>1</v>
      </c>
      <c r="P11631">
        <v>42</v>
      </c>
      <c r="Q11631" t="s">
        <v>170</v>
      </c>
      <c r="R11631" t="b">
        <v>0</v>
      </c>
      <c r="S11631">
        <v>75</v>
      </c>
      <c r="T11631">
        <v>5</v>
      </c>
    </row>
    <row r="11632" spans="1:22" x14ac:dyDescent="0.2">
      <c r="A11632" s="1">
        <v>42631</v>
      </c>
      <c r="B11632">
        <v>2016</v>
      </c>
      <c r="C11632">
        <f>_xlfn.MAXIFS(Table1[ScheduleWeekWritten],Table1[ScheduleSeason],Table1[[#This Row],[ScheduleSeason]])</f>
        <v>17</v>
      </c>
      <c r="D11632">
        <v>2</v>
      </c>
      <c r="E11632" cm="1">
        <f t="array" ref="E11632">_xlfn.XLOOKUP(Table1[[#This Row],[ScheduleWeekWritten]],Table3[Game],100+Table3[Increase],Table1[[#This Row],[ScheduleWeekWritten]])</f>
        <v>2</v>
      </c>
      <c r="F11632" t="b">
        <v>0</v>
      </c>
      <c r="G11632" t="s">
        <v>24</v>
      </c>
      <c r="H11632">
        <v>34</v>
      </c>
      <c r="I11632">
        <v>20</v>
      </c>
      <c r="J11632" t="s">
        <v>140</v>
      </c>
      <c r="K11632" t="s">
        <v>88</v>
      </c>
      <c r="L11632" t="str">
        <f>_xlfn.XLOOKUP(Table1[[#This Row],[TeamFavoriteID]],Table2[team_id],Table2[team_name],_xlfn.XLOOKUP(Table1[[#This Row],[TeamFavoriteID]],Table2[team_id_pfr],Table2[team_name],"Even"))</f>
        <v>Denver Broncos</v>
      </c>
      <c r="M11632">
        <v>-6</v>
      </c>
      <c r="N11632">
        <f>IF(Table1[[#This Row],[TeamFavorite]]=Table1[[#This Row],[TeamHome]],Table1[[#This Row],[ScoreAway]]-Table1[[#This Row],[ScoreHome]],Table1[[#This Row],[ScoreHome]]-Table1[[#This Row],[ScoreAway]])</f>
        <v>-14</v>
      </c>
      <c r="O11632">
        <f>IF(Table1[[#This Row],[SpreadActual]]&lt;Table1[[#This Row],[SpreadFavorite]],1,0)</f>
        <v>1</v>
      </c>
      <c r="P11632">
        <v>47</v>
      </c>
      <c r="Q11632" t="s">
        <v>174</v>
      </c>
      <c r="R11632" t="b">
        <v>0</v>
      </c>
      <c r="S11632">
        <v>86</v>
      </c>
      <c r="T11632">
        <v>1</v>
      </c>
    </row>
    <row r="11633" spans="1:22" x14ac:dyDescent="0.2">
      <c r="A11633" s="1">
        <v>42631</v>
      </c>
      <c r="B11633">
        <v>2016</v>
      </c>
      <c r="C11633">
        <f>_xlfn.MAXIFS(Table1[ScheduleWeekWritten],Table1[ScheduleSeason],Table1[[#This Row],[ScheduleSeason]])</f>
        <v>17</v>
      </c>
      <c r="D11633">
        <v>2</v>
      </c>
      <c r="E11633" cm="1">
        <f t="array" ref="E11633">_xlfn.XLOOKUP(Table1[[#This Row],[ScheduleWeekWritten]],Table3[Game],100+Table3[Increase],Table1[[#This Row],[ScheduleWeekWritten]])</f>
        <v>2</v>
      </c>
      <c r="F11633" t="b">
        <v>0</v>
      </c>
      <c r="G11633" t="s">
        <v>45</v>
      </c>
      <c r="H11633">
        <v>15</v>
      </c>
      <c r="I11633">
        <v>16</v>
      </c>
      <c r="J11633" t="s">
        <v>171</v>
      </c>
      <c r="K11633" t="s">
        <v>79</v>
      </c>
      <c r="L11633" t="str">
        <f>_xlfn.XLOOKUP(Table1[[#This Row],[TeamFavoriteID]],Table2[team_id],Table2[team_name],_xlfn.XLOOKUP(Table1[[#This Row],[TeamFavoriteID]],Table2[team_id_pfr],Table2[team_name],"Even"))</f>
        <v>Detroit Lions</v>
      </c>
      <c r="M11633">
        <v>-6</v>
      </c>
      <c r="N11633">
        <f>IF(Table1[[#This Row],[TeamFavorite]]=Table1[[#This Row],[TeamHome]],Table1[[#This Row],[ScoreAway]]-Table1[[#This Row],[ScoreHome]],Table1[[#This Row],[ScoreHome]]-Table1[[#This Row],[ScoreAway]])</f>
        <v>1</v>
      </c>
      <c r="O11633">
        <f>IF(Table1[[#This Row],[SpreadActual]]&lt;Table1[[#This Row],[SpreadFavorite]],1,0)</f>
        <v>0</v>
      </c>
      <c r="P11633">
        <v>48</v>
      </c>
      <c r="Q11633" t="s">
        <v>181</v>
      </c>
      <c r="R11633" t="b">
        <v>0</v>
      </c>
      <c r="S11633">
        <v>72</v>
      </c>
      <c r="T11633">
        <v>0</v>
      </c>
      <c r="V11633" t="s">
        <v>103</v>
      </c>
    </row>
    <row r="11634" spans="1:22" x14ac:dyDescent="0.2">
      <c r="A11634" s="1">
        <v>42631</v>
      </c>
      <c r="B11634">
        <v>2016</v>
      </c>
      <c r="C11634">
        <f>_xlfn.MAXIFS(Table1[ScheduleWeekWritten],Table1[ScheduleSeason],Table1[[#This Row],[ScheduleSeason]])</f>
        <v>17</v>
      </c>
      <c r="D11634">
        <v>2</v>
      </c>
      <c r="E11634" cm="1">
        <f t="array" ref="E11634">_xlfn.XLOOKUP(Table1[[#This Row],[ScheduleWeekWritten]],Table3[Game],100+Table3[Increase],Table1[[#This Row],[ScheduleWeekWritten]])</f>
        <v>2</v>
      </c>
      <c r="F11634" t="b">
        <v>0</v>
      </c>
      <c r="G11634" t="s">
        <v>177</v>
      </c>
      <c r="H11634">
        <v>19</v>
      </c>
      <c r="I11634">
        <v>12</v>
      </c>
      <c r="J11634" t="s">
        <v>42</v>
      </c>
      <c r="K11634" t="s">
        <v>182</v>
      </c>
      <c r="L11634" t="str">
        <f>_xlfn.XLOOKUP(Table1[[#This Row],[TeamFavoriteID]],Table2[team_id],Table2[team_name],_xlfn.XLOOKUP(Table1[[#This Row],[TeamFavoriteID]],Table2[team_id_pfr],Table2[team_name],"Even"))</f>
        <v>Houston Texans</v>
      </c>
      <c r="M11634">
        <v>-1</v>
      </c>
      <c r="N11634">
        <f>IF(Table1[[#This Row],[TeamFavorite]]=Table1[[#This Row],[TeamHome]],Table1[[#This Row],[ScoreAway]]-Table1[[#This Row],[ScoreHome]],Table1[[#This Row],[ScoreHome]]-Table1[[#This Row],[ScoreAway]])</f>
        <v>-7</v>
      </c>
      <c r="O11634">
        <f>IF(Table1[[#This Row],[SpreadActual]]&lt;Table1[[#This Row],[SpreadFavorite]],1,0)</f>
        <v>1</v>
      </c>
      <c r="P11634">
        <v>42</v>
      </c>
      <c r="Q11634" t="s">
        <v>178</v>
      </c>
      <c r="R11634" t="b">
        <v>0</v>
      </c>
      <c r="S11634">
        <v>89</v>
      </c>
      <c r="T11634">
        <v>2</v>
      </c>
      <c r="V11634" t="s">
        <v>193</v>
      </c>
    </row>
    <row r="11635" spans="1:22" x14ac:dyDescent="0.2">
      <c r="A11635" s="1">
        <v>42631</v>
      </c>
      <c r="B11635">
        <v>2016</v>
      </c>
      <c r="C11635">
        <f>_xlfn.MAXIFS(Table1[ScheduleWeekWritten],Table1[ScheduleSeason],Table1[[#This Row],[ScheduleSeason]])</f>
        <v>17</v>
      </c>
      <c r="D11635">
        <v>2</v>
      </c>
      <c r="E11635" cm="1">
        <f t="array" ref="E11635">_xlfn.XLOOKUP(Table1[[#This Row],[ScheduleWeekWritten]],Table3[Game],100+Table3[Increase],Table1[[#This Row],[ScheduleWeekWritten]])</f>
        <v>2</v>
      </c>
      <c r="F11635" t="b">
        <v>0</v>
      </c>
      <c r="G11635" t="s">
        <v>39</v>
      </c>
      <c r="H11635">
        <v>9</v>
      </c>
      <c r="I11635">
        <v>3</v>
      </c>
      <c r="J11635" t="s">
        <v>128</v>
      </c>
      <c r="K11635" t="s">
        <v>132</v>
      </c>
      <c r="L11635" t="str">
        <f>_xlfn.XLOOKUP(Table1[[#This Row],[TeamFavoriteID]],Table2[team_id],Table2[team_name],_xlfn.XLOOKUP(Table1[[#This Row],[TeamFavoriteID]],Table2[team_id_pfr],Table2[team_name],"Even"))</f>
        <v>Seattle Seahawks</v>
      </c>
      <c r="M11635">
        <v>-5.5</v>
      </c>
      <c r="N11635">
        <f>IF(Table1[[#This Row],[TeamFavorite]]=Table1[[#This Row],[TeamHome]],Table1[[#This Row],[ScoreAway]]-Table1[[#This Row],[ScoreHome]],Table1[[#This Row],[ScoreHome]]-Table1[[#This Row],[ScoreAway]])</f>
        <v>6</v>
      </c>
      <c r="O11635">
        <f>IF(Table1[[#This Row],[SpreadActual]]&lt;Table1[[#This Row],[SpreadFavorite]],1,0)</f>
        <v>0</v>
      </c>
      <c r="P11635">
        <v>38</v>
      </c>
      <c r="Q11635" t="s">
        <v>65</v>
      </c>
      <c r="R11635" t="b">
        <v>0</v>
      </c>
      <c r="S11635">
        <v>85</v>
      </c>
      <c r="T11635">
        <v>4</v>
      </c>
    </row>
    <row r="11636" spans="1:22" x14ac:dyDescent="0.2">
      <c r="A11636" s="1">
        <v>42631</v>
      </c>
      <c r="B11636">
        <v>2016</v>
      </c>
      <c r="C11636">
        <f>_xlfn.MAXIFS(Table1[ScheduleWeekWritten],Table1[ScheduleSeason],Table1[[#This Row],[ScheduleSeason]])</f>
        <v>17</v>
      </c>
      <c r="D11636">
        <v>2</v>
      </c>
      <c r="E11636" cm="1">
        <f t="array" ref="E11636">_xlfn.XLOOKUP(Table1[[#This Row],[ScheduleWeekWritten]],Table3[Game],100+Table3[Increase],Table1[[#This Row],[ScheduleWeekWritten]])</f>
        <v>2</v>
      </c>
      <c r="F11636" t="b">
        <v>0</v>
      </c>
      <c r="G11636" t="s">
        <v>54</v>
      </c>
      <c r="H11636">
        <v>17</v>
      </c>
      <c r="I11636">
        <v>14</v>
      </c>
      <c r="J11636" t="s">
        <v>33</v>
      </c>
      <c r="K11636" t="s">
        <v>35</v>
      </c>
      <c r="L11636" t="str">
        <f>_xlfn.XLOOKUP(Table1[[#This Row],[TeamFavoriteID]],Table2[team_id],Table2[team_name],_xlfn.XLOOKUP(Table1[[#This Row],[TeamFavoriteID]],Table2[team_id_pfr],Table2[team_name],"Even"))</f>
        <v>Green Bay Packers</v>
      </c>
      <c r="M11636">
        <v>-2</v>
      </c>
      <c r="N11636">
        <f>IF(Table1[[#This Row],[TeamFavorite]]=Table1[[#This Row],[TeamHome]],Table1[[#This Row],[ScoreAway]]-Table1[[#This Row],[ScoreHome]],Table1[[#This Row],[ScoreHome]]-Table1[[#This Row],[ScoreAway]])</f>
        <v>3</v>
      </c>
      <c r="O11636">
        <f>IF(Table1[[#This Row],[SpreadActual]]&lt;Table1[[#This Row],[SpreadFavorite]],1,0)</f>
        <v>0</v>
      </c>
      <c r="P11636">
        <v>43</v>
      </c>
      <c r="Q11636" t="s">
        <v>205</v>
      </c>
      <c r="R11636" t="b">
        <v>0</v>
      </c>
      <c r="S11636">
        <v>72</v>
      </c>
      <c r="T11636">
        <v>0</v>
      </c>
      <c r="V11636" t="s">
        <v>103</v>
      </c>
    </row>
    <row r="11637" spans="1:22" x14ac:dyDescent="0.2">
      <c r="A11637" s="1">
        <v>42631</v>
      </c>
      <c r="B11637">
        <v>2016</v>
      </c>
      <c r="C11637">
        <f>_xlfn.MAXIFS(Table1[ScheduleWeekWritten],Table1[ScheduleSeason],Table1[[#This Row],[ScheduleSeason]])</f>
        <v>17</v>
      </c>
      <c r="D11637">
        <v>2</v>
      </c>
      <c r="E11637" cm="1">
        <f t="array" ref="E11637">_xlfn.XLOOKUP(Table1[[#This Row],[ScheduleWeekWritten]],Table3[Game],100+Table3[Increase],Table1[[#This Row],[ScheduleWeekWritten]])</f>
        <v>2</v>
      </c>
      <c r="F11637" t="b">
        <v>0</v>
      </c>
      <c r="G11637" t="s">
        <v>115</v>
      </c>
      <c r="H11637">
        <v>31</v>
      </c>
      <c r="I11637">
        <v>24</v>
      </c>
      <c r="J11637" t="s">
        <v>19</v>
      </c>
      <c r="K11637" t="s">
        <v>70</v>
      </c>
      <c r="L11637" t="str">
        <f>_xlfn.XLOOKUP(Table1[[#This Row],[TeamFavoriteID]],Table2[team_id],Table2[team_name],_xlfn.XLOOKUP(Table1[[#This Row],[TeamFavoriteID]],Table2[team_id_pfr],Table2[team_name],"Even"))</f>
        <v>Boston Patriots</v>
      </c>
      <c r="M11637">
        <v>-5.5</v>
      </c>
      <c r="N11637">
        <f>IF(Table1[[#This Row],[TeamFavorite]]=Table1[[#This Row],[TeamHome]],Table1[[#This Row],[ScoreAway]]-Table1[[#This Row],[ScoreHome]],Table1[[#This Row],[ScoreHome]]-Table1[[#This Row],[ScoreAway]])</f>
        <v>7</v>
      </c>
      <c r="O11637">
        <f>IF(Table1[[#This Row],[SpreadActual]]&lt;Table1[[#This Row],[SpreadFavorite]],1,0)</f>
        <v>0</v>
      </c>
      <c r="P11637">
        <v>42</v>
      </c>
      <c r="Q11637" t="s">
        <v>179</v>
      </c>
      <c r="R11637" t="b">
        <v>0</v>
      </c>
      <c r="S11637">
        <v>78</v>
      </c>
      <c r="T11637">
        <v>6</v>
      </c>
    </row>
    <row r="11638" spans="1:22" x14ac:dyDescent="0.2">
      <c r="A11638" s="1">
        <v>42631</v>
      </c>
      <c r="B11638">
        <v>2016</v>
      </c>
      <c r="C11638">
        <f>_xlfn.MAXIFS(Table1[ScheduleWeekWritten],Table1[ScheduleSeason],Table1[[#This Row],[ScheduleSeason]])</f>
        <v>17</v>
      </c>
      <c r="D11638">
        <v>2</v>
      </c>
      <c r="E11638" cm="1">
        <f t="array" ref="E11638">_xlfn.XLOOKUP(Table1[[#This Row],[ScheduleWeekWritten]],Table3[Game],100+Table3[Increase],Table1[[#This Row],[ScheduleWeekWritten]])</f>
        <v>2</v>
      </c>
      <c r="F11638" t="b">
        <v>0</v>
      </c>
      <c r="G11638" t="s">
        <v>50</v>
      </c>
      <c r="H11638">
        <v>16</v>
      </c>
      <c r="I11638">
        <v>13</v>
      </c>
      <c r="J11638" t="s">
        <v>95</v>
      </c>
      <c r="K11638" t="s">
        <v>90</v>
      </c>
      <c r="L11638" t="str">
        <f>_xlfn.XLOOKUP(Table1[[#This Row],[TeamFavoriteID]],Table2[team_id],Table2[team_name],_xlfn.XLOOKUP(Table1[[#This Row],[TeamFavoriteID]],Table2[team_id_pfr],Table2[team_name],"Even"))</f>
        <v>New York Giants</v>
      </c>
      <c r="M11638">
        <v>-4</v>
      </c>
      <c r="N11638">
        <f>IF(Table1[[#This Row],[TeamFavorite]]=Table1[[#This Row],[TeamHome]],Table1[[#This Row],[ScoreAway]]-Table1[[#This Row],[ScoreHome]],Table1[[#This Row],[ScoreHome]]-Table1[[#This Row],[ScoreAway]])</f>
        <v>-3</v>
      </c>
      <c r="O11638">
        <f>IF(Table1[[#This Row],[SpreadActual]]&lt;Table1[[#This Row],[SpreadFavorite]],1,0)</f>
        <v>0</v>
      </c>
      <c r="P11638">
        <v>54.5</v>
      </c>
      <c r="Q11638" t="s">
        <v>197</v>
      </c>
      <c r="R11638" t="b">
        <v>0</v>
      </c>
      <c r="S11638">
        <v>79</v>
      </c>
      <c r="T11638">
        <v>5</v>
      </c>
    </row>
    <row r="11639" spans="1:22" x14ac:dyDescent="0.2">
      <c r="A11639" s="1">
        <v>42631</v>
      </c>
      <c r="B11639">
        <v>2016</v>
      </c>
      <c r="C11639">
        <f>_xlfn.MAXIFS(Table1[ScheduleWeekWritten],Table1[ScheduleSeason],Table1[[#This Row],[ScheduleSeason]])</f>
        <v>17</v>
      </c>
      <c r="D11639">
        <v>2</v>
      </c>
      <c r="E11639" cm="1">
        <f t="array" ref="E11639">_xlfn.XLOOKUP(Table1[[#This Row],[ScheduleWeekWritten]],Table3[Game],100+Table3[Increase],Table1[[#This Row],[ScheduleWeekWritten]])</f>
        <v>2</v>
      </c>
      <c r="F11639" t="b">
        <v>0</v>
      </c>
      <c r="G11639" t="s">
        <v>20</v>
      </c>
      <c r="H11639">
        <v>28</v>
      </c>
      <c r="I11639">
        <v>35</v>
      </c>
      <c r="J11639" t="s">
        <v>38</v>
      </c>
      <c r="K11639" t="s">
        <v>21</v>
      </c>
      <c r="L11639" t="str">
        <f>_xlfn.XLOOKUP(Table1[[#This Row],[TeamFavoriteID]],Table2[team_id],Table2[team_name],_xlfn.XLOOKUP(Table1[[#This Row],[TeamFavoriteID]],Table2[team_id_pfr],Table2[team_name],"Even"))</f>
        <v>Las Vegas Raiders</v>
      </c>
      <c r="M11639">
        <v>-4</v>
      </c>
      <c r="N11639">
        <f>IF(Table1[[#This Row],[TeamFavorite]]=Table1[[#This Row],[TeamHome]],Table1[[#This Row],[ScoreAway]]-Table1[[#This Row],[ScoreHome]],Table1[[#This Row],[ScoreHome]]-Table1[[#This Row],[ScoreAway]])</f>
        <v>-7</v>
      </c>
      <c r="O11639">
        <f>IF(Table1[[#This Row],[SpreadActual]]&lt;Table1[[#This Row],[SpreadFavorite]],1,0)</f>
        <v>1</v>
      </c>
      <c r="P11639">
        <v>48</v>
      </c>
      <c r="Q11639" t="s">
        <v>76</v>
      </c>
      <c r="R11639" t="b">
        <v>0</v>
      </c>
      <c r="S11639">
        <v>83</v>
      </c>
      <c r="T11639">
        <v>3</v>
      </c>
    </row>
    <row r="11640" spans="1:22" x14ac:dyDescent="0.2">
      <c r="A11640" s="1">
        <v>42631</v>
      </c>
      <c r="B11640">
        <v>2016</v>
      </c>
      <c r="C11640">
        <f>_xlfn.MAXIFS(Table1[ScheduleWeekWritten],Table1[ScheduleSeason],Table1[[#This Row],[ScheduleSeason]])</f>
        <v>17</v>
      </c>
      <c r="D11640">
        <v>2</v>
      </c>
      <c r="E11640" cm="1">
        <f t="array" ref="E11640">_xlfn.XLOOKUP(Table1[[#This Row],[ScheduleWeekWritten]],Table3[Game],100+Table3[Increase],Table1[[#This Row],[ScheduleWeekWritten]])</f>
        <v>2</v>
      </c>
      <c r="F11640" t="b">
        <v>0</v>
      </c>
      <c r="G11640" t="s">
        <v>49</v>
      </c>
      <c r="H11640">
        <v>24</v>
      </c>
      <c r="I11640">
        <v>16</v>
      </c>
      <c r="J11640" t="s">
        <v>101</v>
      </c>
      <c r="K11640" t="s">
        <v>51</v>
      </c>
      <c r="L11640" t="str">
        <f>_xlfn.XLOOKUP(Table1[[#This Row],[TeamFavoriteID]],Table2[team_id],Table2[team_name],_xlfn.XLOOKUP(Table1[[#This Row],[TeamFavoriteID]],Table2[team_id_pfr],Table2[team_name],"Even"))</f>
        <v>Pittsburgh Steelers</v>
      </c>
      <c r="M11640">
        <v>-3</v>
      </c>
      <c r="N11640">
        <f>IF(Table1[[#This Row],[TeamFavorite]]=Table1[[#This Row],[TeamHome]],Table1[[#This Row],[ScoreAway]]-Table1[[#This Row],[ScoreHome]],Table1[[#This Row],[ScoreHome]]-Table1[[#This Row],[ScoreAway]])</f>
        <v>-8</v>
      </c>
      <c r="O11640">
        <f>IF(Table1[[#This Row],[SpreadActual]]&lt;Table1[[#This Row],[SpreadFavorite]],1,0)</f>
        <v>1</v>
      </c>
      <c r="P11640">
        <v>48</v>
      </c>
      <c r="Q11640" t="s">
        <v>175</v>
      </c>
      <c r="R11640" t="b">
        <v>0</v>
      </c>
      <c r="S11640">
        <v>71</v>
      </c>
      <c r="T11640">
        <v>3</v>
      </c>
    </row>
    <row r="11641" spans="1:22" x14ac:dyDescent="0.2">
      <c r="A11641" s="1">
        <v>42631</v>
      </c>
      <c r="B11641">
        <v>2016</v>
      </c>
      <c r="C11641">
        <f>_xlfn.MAXIFS(Table1[ScheduleWeekWritten],Table1[ScheduleSeason],Table1[[#This Row],[ScheduleSeason]])</f>
        <v>17</v>
      </c>
      <c r="D11641">
        <v>2</v>
      </c>
      <c r="E11641" cm="1">
        <f t="array" ref="E11641">_xlfn.XLOOKUP(Table1[[#This Row],[ScheduleWeekWritten]],Table3[Game],100+Table3[Increase],Table1[[#This Row],[ScheduleWeekWritten]])</f>
        <v>2</v>
      </c>
      <c r="F11641" t="b">
        <v>0</v>
      </c>
      <c r="G11641" t="s">
        <v>27</v>
      </c>
      <c r="H11641">
        <v>38</v>
      </c>
      <c r="I11641">
        <v>14</v>
      </c>
      <c r="J11641" t="s">
        <v>154</v>
      </c>
      <c r="K11641" t="s">
        <v>29</v>
      </c>
      <c r="L11641" t="str">
        <f>_xlfn.XLOOKUP(Table1[[#This Row],[TeamFavoriteID]],Table2[team_id],Table2[team_name],_xlfn.XLOOKUP(Table1[[#This Row],[TeamFavoriteID]],Table2[team_id_pfr],Table2[team_name],"Even"))</f>
        <v>Los Angeles Chargers</v>
      </c>
      <c r="M11641">
        <v>-3</v>
      </c>
      <c r="N11641">
        <f>IF(Table1[[#This Row],[TeamFavorite]]=Table1[[#This Row],[TeamHome]],Table1[[#This Row],[ScoreAway]]-Table1[[#This Row],[ScoreHome]],Table1[[#This Row],[ScoreHome]]-Table1[[#This Row],[ScoreAway]])</f>
        <v>24</v>
      </c>
      <c r="O11641">
        <f>IF(Table1[[#This Row],[SpreadActual]]&lt;Table1[[#This Row],[SpreadFavorite]],1,0)</f>
        <v>0</v>
      </c>
      <c r="P11641">
        <v>47.5</v>
      </c>
      <c r="Q11641" t="s">
        <v>94</v>
      </c>
      <c r="R11641" t="b">
        <v>0</v>
      </c>
      <c r="S11641">
        <v>78</v>
      </c>
      <c r="T11641">
        <v>5</v>
      </c>
    </row>
    <row r="11642" spans="1:22" x14ac:dyDescent="0.2">
      <c r="A11642" s="1">
        <v>42631</v>
      </c>
      <c r="B11642">
        <v>2016</v>
      </c>
      <c r="C11642">
        <f>_xlfn.MAXIFS(Table1[ScheduleWeekWritten],Table1[ScheduleSeason],Table1[[#This Row],[ScheduleSeason]])</f>
        <v>17</v>
      </c>
      <c r="D11642">
        <v>2</v>
      </c>
      <c r="E11642" cm="1">
        <f t="array" ref="E11642">_xlfn.XLOOKUP(Table1[[#This Row],[ScheduleWeekWritten]],Table3[Game],100+Table3[Increase],Table1[[#This Row],[ScheduleWeekWritten]])</f>
        <v>2</v>
      </c>
      <c r="F11642" t="b">
        <v>0</v>
      </c>
      <c r="G11642" t="s">
        <v>61</v>
      </c>
      <c r="H11642">
        <v>23</v>
      </c>
      <c r="I11642">
        <v>27</v>
      </c>
      <c r="J11642" t="s">
        <v>67</v>
      </c>
      <c r="K11642" t="s">
        <v>85</v>
      </c>
      <c r="L11642" t="str">
        <f>_xlfn.XLOOKUP(Table1[[#This Row],[TeamFavoriteID]],Table2[team_id],Table2[team_name],_xlfn.XLOOKUP(Table1[[#This Row],[TeamFavoriteID]],Table2[team_id_pfr],Table2[team_name],"Even"))</f>
        <v>Washington Commanders</v>
      </c>
      <c r="M11642">
        <v>-3</v>
      </c>
      <c r="N11642">
        <f>IF(Table1[[#This Row],[TeamFavorite]]=Table1[[#This Row],[TeamHome]],Table1[[#This Row],[ScoreAway]]-Table1[[#This Row],[ScoreHome]],Table1[[#This Row],[ScoreHome]]-Table1[[#This Row],[ScoreAway]])</f>
        <v>-4</v>
      </c>
      <c r="O11642">
        <f>IF(Table1[[#This Row],[SpreadActual]]&lt;Table1[[#This Row],[SpreadFavorite]],1,0)</f>
        <v>1</v>
      </c>
      <c r="P11642">
        <v>47</v>
      </c>
      <c r="Q11642" t="s">
        <v>165</v>
      </c>
      <c r="R11642" t="b">
        <v>0</v>
      </c>
      <c r="S11642">
        <v>84</v>
      </c>
      <c r="T11642">
        <v>5</v>
      </c>
    </row>
    <row r="11643" spans="1:22" x14ac:dyDescent="0.2">
      <c r="A11643" s="1">
        <v>42632</v>
      </c>
      <c r="B11643">
        <v>2016</v>
      </c>
      <c r="C11643">
        <f>_xlfn.MAXIFS(Table1[ScheduleWeekWritten],Table1[ScheduleSeason],Table1[[#This Row],[ScheduleSeason]])</f>
        <v>17</v>
      </c>
      <c r="D11643">
        <v>2</v>
      </c>
      <c r="E11643" cm="1">
        <f t="array" ref="E11643">_xlfn.XLOOKUP(Table1[[#This Row],[ScheduleWeekWritten]],Table3[Game],100+Table3[Increase],Table1[[#This Row],[ScheduleWeekWritten]])</f>
        <v>2</v>
      </c>
      <c r="F11643" t="b">
        <v>0</v>
      </c>
      <c r="G11643" t="s">
        <v>46</v>
      </c>
      <c r="H11643">
        <v>14</v>
      </c>
      <c r="I11643">
        <v>29</v>
      </c>
      <c r="J11643" t="s">
        <v>58</v>
      </c>
      <c r="K11643" t="s">
        <v>47</v>
      </c>
      <c r="L11643" t="str">
        <f>_xlfn.XLOOKUP(Table1[[#This Row],[TeamFavoriteID]],Table2[team_id],Table2[team_name],_xlfn.XLOOKUP(Table1[[#This Row],[TeamFavoriteID]],Table2[team_id_pfr],Table2[team_name],"Even"))</f>
        <v>Chicago Bears</v>
      </c>
      <c r="M11643">
        <v>-3</v>
      </c>
      <c r="N11643">
        <f>IF(Table1[[#This Row],[TeamFavorite]]=Table1[[#This Row],[TeamHome]],Table1[[#This Row],[ScoreAway]]-Table1[[#This Row],[ScoreHome]],Table1[[#This Row],[ScoreHome]]-Table1[[#This Row],[ScoreAway]])</f>
        <v>15</v>
      </c>
      <c r="O11643">
        <f>IF(Table1[[#This Row],[SpreadActual]]&lt;Table1[[#This Row],[SpreadFavorite]],1,0)</f>
        <v>0</v>
      </c>
      <c r="P11643">
        <v>43</v>
      </c>
      <c r="Q11643" t="s">
        <v>114</v>
      </c>
      <c r="R11643" t="b">
        <v>0</v>
      </c>
      <c r="S11643">
        <v>80</v>
      </c>
      <c r="T11643">
        <v>2</v>
      </c>
    </row>
    <row r="11644" spans="1:22" x14ac:dyDescent="0.2">
      <c r="A11644" s="1">
        <v>42635</v>
      </c>
      <c r="B11644">
        <v>2016</v>
      </c>
      <c r="C11644">
        <f>_xlfn.MAXIFS(Table1[ScheduleWeekWritten],Table1[ScheduleSeason],Table1[[#This Row],[ScheduleSeason]])</f>
        <v>17</v>
      </c>
      <c r="D11644">
        <v>3</v>
      </c>
      <c r="E11644" cm="1">
        <f t="array" ref="E11644">_xlfn.XLOOKUP(Table1[[#This Row],[ScheduleWeekWritten]],Table3[Game],100+Table3[Increase],Table1[[#This Row],[ScheduleWeekWritten]])</f>
        <v>3</v>
      </c>
      <c r="F11644" t="b">
        <v>0</v>
      </c>
      <c r="G11644" t="s">
        <v>115</v>
      </c>
      <c r="H11644">
        <v>27</v>
      </c>
      <c r="I11644">
        <v>0</v>
      </c>
      <c r="J11644" t="s">
        <v>177</v>
      </c>
      <c r="K11644" t="s">
        <v>70</v>
      </c>
      <c r="L11644" t="str">
        <f>_xlfn.XLOOKUP(Table1[[#This Row],[TeamFavoriteID]],Table2[team_id],Table2[team_name],_xlfn.XLOOKUP(Table1[[#This Row],[TeamFavoriteID]],Table2[team_id_pfr],Table2[team_name],"Even"))</f>
        <v>Boston Patriots</v>
      </c>
      <c r="M11644">
        <v>-1</v>
      </c>
      <c r="N11644">
        <f>IF(Table1[[#This Row],[TeamFavorite]]=Table1[[#This Row],[TeamHome]],Table1[[#This Row],[ScoreAway]]-Table1[[#This Row],[ScoreHome]],Table1[[#This Row],[ScoreHome]]-Table1[[#This Row],[ScoreAway]])</f>
        <v>27</v>
      </c>
      <c r="O11644">
        <f>IF(Table1[[#This Row],[SpreadActual]]&lt;Table1[[#This Row],[SpreadFavorite]],1,0)</f>
        <v>0</v>
      </c>
      <c r="P11644">
        <v>38.5</v>
      </c>
      <c r="Q11644" t="s">
        <v>179</v>
      </c>
      <c r="R11644" t="b">
        <v>0</v>
      </c>
      <c r="S11644">
        <v>68</v>
      </c>
      <c r="T11644">
        <v>3</v>
      </c>
    </row>
    <row r="11645" spans="1:22" x14ac:dyDescent="0.2">
      <c r="A11645" s="1">
        <v>42638</v>
      </c>
      <c r="B11645">
        <v>2016</v>
      </c>
      <c r="C11645">
        <f>_xlfn.MAXIFS(Table1[ScheduleWeekWritten],Table1[ScheduleSeason],Table1[[#This Row],[ScheduleSeason]])</f>
        <v>17</v>
      </c>
      <c r="D11645">
        <v>3</v>
      </c>
      <c r="E11645" cm="1">
        <f t="array" ref="E11645">_xlfn.XLOOKUP(Table1[[#This Row],[ScheduleWeekWritten]],Table3[Game],100+Table3[Increase],Table1[[#This Row],[ScheduleWeekWritten]])</f>
        <v>3</v>
      </c>
      <c r="F11645" t="b">
        <v>0</v>
      </c>
      <c r="G11645" t="s">
        <v>28</v>
      </c>
      <c r="H11645">
        <v>33</v>
      </c>
      <c r="I11645">
        <v>18</v>
      </c>
      <c r="J11645" t="s">
        <v>149</v>
      </c>
      <c r="K11645" t="s">
        <v>59</v>
      </c>
      <c r="L11645" t="str">
        <f>_xlfn.XLOOKUP(Table1[[#This Row],[TeamFavoriteID]],Table2[team_id],Table2[team_name],_xlfn.XLOOKUP(Table1[[#This Row],[TeamFavoriteID]],Table2[team_id_pfr],Table2[team_name],"Even"))</f>
        <v>Arizona Cardinals</v>
      </c>
      <c r="M11645">
        <v>-5</v>
      </c>
      <c r="N11645">
        <f>IF(Table1[[#This Row],[TeamFavorite]]=Table1[[#This Row],[TeamHome]],Table1[[#This Row],[ScoreAway]]-Table1[[#This Row],[ScoreHome]],Table1[[#This Row],[ScoreHome]]-Table1[[#This Row],[ScoreAway]])</f>
        <v>15</v>
      </c>
      <c r="O11645">
        <f>IF(Table1[[#This Row],[SpreadActual]]&lt;Table1[[#This Row],[SpreadFavorite]],1,0)</f>
        <v>0</v>
      </c>
      <c r="P11645">
        <v>48</v>
      </c>
      <c r="Q11645" t="s">
        <v>204</v>
      </c>
      <c r="R11645" t="b">
        <v>0</v>
      </c>
      <c r="S11645">
        <v>62</v>
      </c>
      <c r="T11645">
        <v>1</v>
      </c>
    </row>
    <row r="11646" spans="1:22" x14ac:dyDescent="0.2">
      <c r="A11646" s="1">
        <v>42638</v>
      </c>
      <c r="B11646">
        <v>2016</v>
      </c>
      <c r="C11646">
        <f>_xlfn.MAXIFS(Table1[ScheduleWeekWritten],Table1[ScheduleSeason],Table1[[#This Row],[ScheduleSeason]])</f>
        <v>17</v>
      </c>
      <c r="D11646">
        <v>3</v>
      </c>
      <c r="E11646" cm="1">
        <f t="array" ref="E11646">_xlfn.XLOOKUP(Table1[[#This Row],[ScheduleWeekWritten]],Table3[Game],100+Table3[Increase],Table1[[#This Row],[ScheduleWeekWritten]])</f>
        <v>3</v>
      </c>
      <c r="F11646" t="b">
        <v>0</v>
      </c>
      <c r="G11646" t="s">
        <v>152</v>
      </c>
      <c r="H11646">
        <v>10</v>
      </c>
      <c r="I11646">
        <v>22</v>
      </c>
      <c r="J11646" t="s">
        <v>54</v>
      </c>
      <c r="K11646" t="s">
        <v>162</v>
      </c>
      <c r="L11646" t="str">
        <f>_xlfn.XLOOKUP(Table1[[#This Row],[TeamFavoriteID]],Table2[team_id],Table2[team_name],_xlfn.XLOOKUP(Table1[[#This Row],[TeamFavoriteID]],Table2[team_id_pfr],Table2[team_name],"Even"))</f>
        <v>Carolina Panthers</v>
      </c>
      <c r="M11646">
        <v>-6.5</v>
      </c>
      <c r="N11646">
        <f>IF(Table1[[#This Row],[TeamFavorite]]=Table1[[#This Row],[TeamHome]],Table1[[#This Row],[ScoreAway]]-Table1[[#This Row],[ScoreHome]],Table1[[#This Row],[ScoreHome]]-Table1[[#This Row],[ScoreAway]])</f>
        <v>12</v>
      </c>
      <c r="O11646">
        <f>IF(Table1[[#This Row],[SpreadActual]]&lt;Table1[[#This Row],[SpreadFavorite]],1,0)</f>
        <v>0</v>
      </c>
      <c r="P11646">
        <v>42.5</v>
      </c>
      <c r="Q11646" t="s">
        <v>160</v>
      </c>
      <c r="R11646" t="b">
        <v>0</v>
      </c>
      <c r="S11646">
        <v>84</v>
      </c>
      <c r="T11646">
        <v>2</v>
      </c>
    </row>
    <row r="11647" spans="1:22" x14ac:dyDescent="0.2">
      <c r="A11647" s="1">
        <v>42638</v>
      </c>
      <c r="B11647">
        <v>2016</v>
      </c>
      <c r="C11647">
        <f>_xlfn.MAXIFS(Table1[ScheduleWeekWritten],Table1[ScheduleSeason],Table1[[#This Row],[ScheduleSeason]])</f>
        <v>17</v>
      </c>
      <c r="D11647">
        <v>3</v>
      </c>
      <c r="E11647" cm="1">
        <f t="array" ref="E11647">_xlfn.XLOOKUP(Table1[[#This Row],[ScheduleWeekWritten]],Table3[Game],100+Table3[Increase],Table1[[#This Row],[ScheduleWeekWritten]])</f>
        <v>3</v>
      </c>
      <c r="F11647" t="b">
        <v>0</v>
      </c>
      <c r="G11647" t="s">
        <v>101</v>
      </c>
      <c r="H11647">
        <v>17</v>
      </c>
      <c r="I11647">
        <v>29</v>
      </c>
      <c r="J11647" t="s">
        <v>24</v>
      </c>
      <c r="K11647" t="s">
        <v>104</v>
      </c>
      <c r="L11647" t="str">
        <f>_xlfn.XLOOKUP(Table1[[#This Row],[TeamFavoriteID]],Table2[team_id],Table2[team_name],_xlfn.XLOOKUP(Table1[[#This Row],[TeamFavoriteID]],Table2[team_id_pfr],Table2[team_name],"Even"))</f>
        <v>Cincinnati Bengals</v>
      </c>
      <c r="M11647">
        <v>-3.5</v>
      </c>
      <c r="N11647">
        <f>IF(Table1[[#This Row],[TeamFavorite]]=Table1[[#This Row],[TeamHome]],Table1[[#This Row],[ScoreAway]]-Table1[[#This Row],[ScoreHome]],Table1[[#This Row],[ScoreHome]]-Table1[[#This Row],[ScoreAway]])</f>
        <v>12</v>
      </c>
      <c r="O11647">
        <f>IF(Table1[[#This Row],[SpreadActual]]&lt;Table1[[#This Row],[SpreadFavorite]],1,0)</f>
        <v>0</v>
      </c>
      <c r="P11647">
        <v>41.5</v>
      </c>
      <c r="Q11647" t="s">
        <v>173</v>
      </c>
      <c r="R11647" t="b">
        <v>0</v>
      </c>
      <c r="S11647">
        <v>82</v>
      </c>
      <c r="T11647">
        <v>0</v>
      </c>
    </row>
    <row r="11648" spans="1:22" x14ac:dyDescent="0.2">
      <c r="A11648" s="1">
        <v>42638</v>
      </c>
      <c r="B11648">
        <v>2016</v>
      </c>
      <c r="C11648">
        <f>_xlfn.MAXIFS(Table1[ScheduleWeekWritten],Table1[ScheduleSeason],Table1[[#This Row],[ScheduleSeason]])</f>
        <v>17</v>
      </c>
      <c r="D11648">
        <v>3</v>
      </c>
      <c r="E11648" cm="1">
        <f t="array" ref="E11648">_xlfn.XLOOKUP(Table1[[#This Row],[ScheduleWeekWritten]],Table3[Game],100+Table3[Increase],Table1[[#This Row],[ScheduleWeekWritten]])</f>
        <v>3</v>
      </c>
      <c r="F11648" t="b">
        <v>0</v>
      </c>
      <c r="G11648" t="s">
        <v>67</v>
      </c>
      <c r="H11648">
        <v>31</v>
      </c>
      <c r="I11648">
        <v>17</v>
      </c>
      <c r="J11648" t="s">
        <v>46</v>
      </c>
      <c r="K11648" t="s">
        <v>68</v>
      </c>
      <c r="L11648" t="str">
        <f>_xlfn.XLOOKUP(Table1[[#This Row],[TeamFavoriteID]],Table2[team_id],Table2[team_name],_xlfn.XLOOKUP(Table1[[#This Row],[TeamFavoriteID]],Table2[team_id_pfr],Table2[team_name],"Even"))</f>
        <v>Dallas Cowboys</v>
      </c>
      <c r="M11648">
        <v>-6.5</v>
      </c>
      <c r="N11648">
        <f>IF(Table1[[#This Row],[TeamFavorite]]=Table1[[#This Row],[TeamHome]],Table1[[#This Row],[ScoreAway]]-Table1[[#This Row],[ScoreHome]],Table1[[#This Row],[ScoreHome]]-Table1[[#This Row],[ScoreAway]])</f>
        <v>-14</v>
      </c>
      <c r="O11648">
        <f>IF(Table1[[#This Row],[SpreadActual]]&lt;Table1[[#This Row],[SpreadFavorite]],1,0)</f>
        <v>1</v>
      </c>
      <c r="P11648">
        <v>45</v>
      </c>
      <c r="Q11648" t="s">
        <v>192</v>
      </c>
      <c r="R11648" t="b">
        <v>0</v>
      </c>
      <c r="S11648">
        <v>72</v>
      </c>
      <c r="T11648">
        <v>0</v>
      </c>
      <c r="V11648" t="s">
        <v>103</v>
      </c>
    </row>
    <row r="11649" spans="1:22" x14ac:dyDescent="0.2">
      <c r="A11649" s="1">
        <v>42638</v>
      </c>
      <c r="B11649">
        <v>2016</v>
      </c>
      <c r="C11649">
        <f>_xlfn.MAXIFS(Table1[ScheduleWeekWritten],Table1[ScheduleSeason],Table1[[#This Row],[ScheduleSeason]])</f>
        <v>17</v>
      </c>
      <c r="D11649">
        <v>3</v>
      </c>
      <c r="E11649" cm="1">
        <f t="array" ref="E11649">_xlfn.XLOOKUP(Table1[[#This Row],[ScheduleWeekWritten]],Table3[Game],100+Table3[Increase],Table1[[#This Row],[ScheduleWeekWritten]])</f>
        <v>3</v>
      </c>
      <c r="F11649" t="b">
        <v>0</v>
      </c>
      <c r="G11649" t="s">
        <v>33</v>
      </c>
      <c r="H11649">
        <v>34</v>
      </c>
      <c r="I11649">
        <v>27</v>
      </c>
      <c r="J11649" t="s">
        <v>45</v>
      </c>
      <c r="K11649" t="s">
        <v>35</v>
      </c>
      <c r="L11649" t="str">
        <f>_xlfn.XLOOKUP(Table1[[#This Row],[TeamFavoriteID]],Table2[team_id],Table2[team_name],_xlfn.XLOOKUP(Table1[[#This Row],[TeamFavoriteID]],Table2[team_id_pfr],Table2[team_name],"Even"))</f>
        <v>Green Bay Packers</v>
      </c>
      <c r="M11649">
        <v>-6.5</v>
      </c>
      <c r="N11649">
        <f>IF(Table1[[#This Row],[TeamFavorite]]=Table1[[#This Row],[TeamHome]],Table1[[#This Row],[ScoreAway]]-Table1[[#This Row],[ScoreHome]],Table1[[#This Row],[ScoreHome]]-Table1[[#This Row],[ScoreAway]])</f>
        <v>-7</v>
      </c>
      <c r="O11649">
        <f>IF(Table1[[#This Row],[SpreadActual]]&lt;Table1[[#This Row],[SpreadFavorite]],1,0)</f>
        <v>1</v>
      </c>
      <c r="P11649">
        <v>47.5</v>
      </c>
      <c r="Q11649" t="s">
        <v>82</v>
      </c>
      <c r="R11649" t="b">
        <v>0</v>
      </c>
      <c r="S11649">
        <v>72</v>
      </c>
      <c r="T11649">
        <v>10</v>
      </c>
    </row>
    <row r="11650" spans="1:22" x14ac:dyDescent="0.2">
      <c r="A11650" s="1">
        <v>42638</v>
      </c>
      <c r="B11650">
        <v>2016</v>
      </c>
      <c r="C11650">
        <f>_xlfn.MAXIFS(Table1[ScheduleWeekWritten],Table1[ScheduleSeason],Table1[[#This Row],[ScheduleSeason]])</f>
        <v>17</v>
      </c>
      <c r="D11650">
        <v>3</v>
      </c>
      <c r="E11650" cm="1">
        <f t="array" ref="E11650">_xlfn.XLOOKUP(Table1[[#This Row],[ScheduleWeekWritten]],Table3[Game],100+Table3[Increase],Table1[[#This Row],[ScheduleWeekWritten]])</f>
        <v>3</v>
      </c>
      <c r="F11650" t="b">
        <v>0</v>
      </c>
      <c r="G11650" t="s">
        <v>140</v>
      </c>
      <c r="H11650">
        <v>26</v>
      </c>
      <c r="I11650">
        <v>22</v>
      </c>
      <c r="J11650" t="s">
        <v>27</v>
      </c>
      <c r="K11650" t="s">
        <v>72</v>
      </c>
      <c r="L11650" t="str">
        <f>_xlfn.XLOOKUP(Table1[[#This Row],[TeamFavoriteID]],Table2[team_id],Table2[team_name],_xlfn.XLOOKUP(Table1[[#This Row],[TeamFavoriteID]],Table2[team_id_pfr],Table2[team_name],"Even"))</f>
        <v>Baltimore Colts</v>
      </c>
      <c r="M11650">
        <v>-1.5</v>
      </c>
      <c r="N11650">
        <f>IF(Table1[[#This Row],[TeamFavorite]]=Table1[[#This Row],[TeamHome]],Table1[[#This Row],[ScoreAway]]-Table1[[#This Row],[ScoreHome]],Table1[[#This Row],[ScoreHome]]-Table1[[#This Row],[ScoreAway]])</f>
        <v>4</v>
      </c>
      <c r="O11650">
        <f>IF(Table1[[#This Row],[SpreadActual]]&lt;Table1[[#This Row],[SpreadFavorite]],1,0)</f>
        <v>0</v>
      </c>
      <c r="P11650">
        <v>51.5</v>
      </c>
      <c r="Q11650" t="s">
        <v>190</v>
      </c>
      <c r="R11650" t="b">
        <v>0</v>
      </c>
      <c r="S11650">
        <v>72</v>
      </c>
      <c r="T11650">
        <v>0</v>
      </c>
      <c r="V11650" t="s">
        <v>103</v>
      </c>
    </row>
    <row r="11651" spans="1:22" x14ac:dyDescent="0.2">
      <c r="A11651" s="1">
        <v>42638</v>
      </c>
      <c r="B11651">
        <v>2016</v>
      </c>
      <c r="C11651">
        <f>_xlfn.MAXIFS(Table1[ScheduleWeekWritten],Table1[ScheduleSeason],Table1[[#This Row],[ScheduleSeason]])</f>
        <v>17</v>
      </c>
      <c r="D11651">
        <v>3</v>
      </c>
      <c r="E11651" cm="1">
        <f t="array" ref="E11651">_xlfn.XLOOKUP(Table1[[#This Row],[ScheduleWeekWritten]],Table3[Game],100+Table3[Increase],Table1[[#This Row],[ScheduleWeekWritten]])</f>
        <v>3</v>
      </c>
      <c r="F11651" t="b">
        <v>0</v>
      </c>
      <c r="G11651" t="s">
        <v>154</v>
      </c>
      <c r="H11651">
        <v>17</v>
      </c>
      <c r="I11651">
        <v>19</v>
      </c>
      <c r="J11651" t="s">
        <v>158</v>
      </c>
      <c r="K11651" t="s">
        <v>159</v>
      </c>
      <c r="L11651" t="str">
        <f>_xlfn.XLOOKUP(Table1[[#This Row],[TeamFavoriteID]],Table2[team_id],Table2[team_name],_xlfn.XLOOKUP(Table1[[#This Row],[TeamFavoriteID]],Table2[team_id_pfr],Table2[team_name],"Even"))</f>
        <v>Baltimore Ravens</v>
      </c>
      <c r="M11651">
        <v>-2</v>
      </c>
      <c r="N11651">
        <f>IF(Table1[[#This Row],[TeamFavorite]]=Table1[[#This Row],[TeamHome]],Table1[[#This Row],[ScoreAway]]-Table1[[#This Row],[ScoreHome]],Table1[[#This Row],[ScoreHome]]-Table1[[#This Row],[ScoreAway]])</f>
        <v>-2</v>
      </c>
      <c r="O11651">
        <f>IF(Table1[[#This Row],[SpreadActual]]&lt;Table1[[#This Row],[SpreadFavorite]],1,0)</f>
        <v>0</v>
      </c>
      <c r="P11651">
        <v>45</v>
      </c>
      <c r="Q11651" t="s">
        <v>155</v>
      </c>
      <c r="R11651" t="b">
        <v>0</v>
      </c>
      <c r="S11651">
        <v>87</v>
      </c>
      <c r="T11651">
        <v>4</v>
      </c>
    </row>
    <row r="11652" spans="1:22" x14ac:dyDescent="0.2">
      <c r="A11652" s="1">
        <v>42638</v>
      </c>
      <c r="B11652">
        <v>2016</v>
      </c>
      <c r="C11652">
        <f>_xlfn.MAXIFS(Table1[ScheduleWeekWritten],Table1[ScheduleSeason],Table1[[#This Row],[ScheduleSeason]])</f>
        <v>17</v>
      </c>
      <c r="D11652">
        <v>3</v>
      </c>
      <c r="E11652" cm="1">
        <f t="array" ref="E11652">_xlfn.XLOOKUP(Table1[[#This Row],[ScheduleWeekWritten]],Table3[Game],100+Table3[Increase],Table1[[#This Row],[ScheduleWeekWritten]])</f>
        <v>3</v>
      </c>
      <c r="F11652" t="b">
        <v>0</v>
      </c>
      <c r="G11652" t="s">
        <v>42</v>
      </c>
      <c r="H11652">
        <v>24</v>
      </c>
      <c r="I11652">
        <v>3</v>
      </c>
      <c r="J11652" t="s">
        <v>31</v>
      </c>
      <c r="K11652" t="s">
        <v>75</v>
      </c>
      <c r="L11652" t="str">
        <f>_xlfn.XLOOKUP(Table1[[#This Row],[TeamFavoriteID]],Table2[team_id],Table2[team_name],_xlfn.XLOOKUP(Table1[[#This Row],[TeamFavoriteID]],Table2[team_id_pfr],Table2[team_name],"Even"))</f>
        <v>Kansas City Chiefs</v>
      </c>
      <c r="M11652">
        <v>-3</v>
      </c>
      <c r="N11652">
        <f>IF(Table1[[#This Row],[TeamFavorite]]=Table1[[#This Row],[TeamHome]],Table1[[#This Row],[ScoreAway]]-Table1[[#This Row],[ScoreHome]],Table1[[#This Row],[ScoreHome]]-Table1[[#This Row],[ScoreAway]])</f>
        <v>-21</v>
      </c>
      <c r="O11652">
        <f>IF(Table1[[#This Row],[SpreadActual]]&lt;Table1[[#This Row],[SpreadFavorite]],1,0)</f>
        <v>1</v>
      </c>
      <c r="P11652">
        <v>44.5</v>
      </c>
      <c r="Q11652" t="s">
        <v>117</v>
      </c>
      <c r="R11652" t="b">
        <v>0</v>
      </c>
      <c r="S11652">
        <v>65</v>
      </c>
      <c r="T11652">
        <v>6</v>
      </c>
    </row>
    <row r="11653" spans="1:22" x14ac:dyDescent="0.2">
      <c r="A11653" s="1">
        <v>42638</v>
      </c>
      <c r="B11653">
        <v>2016</v>
      </c>
      <c r="C11653">
        <f>_xlfn.MAXIFS(Table1[ScheduleWeekWritten],Table1[ScheduleSeason],Table1[[#This Row],[ScheduleSeason]])</f>
        <v>17</v>
      </c>
      <c r="D11653">
        <v>3</v>
      </c>
      <c r="E11653" cm="1">
        <f t="array" ref="E11653">_xlfn.XLOOKUP(Table1[[#This Row],[ScheduleWeekWritten]],Table3[Game],100+Table3[Increase],Table1[[#This Row],[ScheduleWeekWritten]])</f>
        <v>3</v>
      </c>
      <c r="F11653" t="b">
        <v>0</v>
      </c>
      <c r="G11653" t="s">
        <v>19</v>
      </c>
      <c r="H11653">
        <v>30</v>
      </c>
      <c r="I11653">
        <v>24</v>
      </c>
      <c r="J11653" t="s">
        <v>62</v>
      </c>
      <c r="K11653" t="s">
        <v>91</v>
      </c>
      <c r="L11653" t="str">
        <f>_xlfn.XLOOKUP(Table1[[#This Row],[TeamFavoriteID]],Table2[team_id],Table2[team_name],_xlfn.XLOOKUP(Table1[[#This Row],[TeamFavoriteID]],Table2[team_id_pfr],Table2[team_name],"Even"))</f>
        <v>Miami Dolphins</v>
      </c>
      <c r="M11653">
        <v>-10</v>
      </c>
      <c r="N11653">
        <f>IF(Table1[[#This Row],[TeamFavorite]]=Table1[[#This Row],[TeamHome]],Table1[[#This Row],[ScoreAway]]-Table1[[#This Row],[ScoreHome]],Table1[[#This Row],[ScoreHome]]-Table1[[#This Row],[ScoreAway]])</f>
        <v>-6</v>
      </c>
      <c r="O11653">
        <f>IF(Table1[[#This Row],[SpreadActual]]&lt;Table1[[#This Row],[SpreadFavorite]],1,0)</f>
        <v>0</v>
      </c>
      <c r="P11653">
        <v>42.5</v>
      </c>
      <c r="Q11653" t="s">
        <v>143</v>
      </c>
      <c r="R11653" t="b">
        <v>0</v>
      </c>
      <c r="S11653">
        <v>85</v>
      </c>
      <c r="T11653">
        <v>7</v>
      </c>
    </row>
    <row r="11654" spans="1:22" x14ac:dyDescent="0.2">
      <c r="A11654" s="1">
        <v>42638</v>
      </c>
      <c r="B11654">
        <v>2016</v>
      </c>
      <c r="C11654">
        <f>_xlfn.MAXIFS(Table1[ScheduleWeekWritten],Table1[ScheduleSeason],Table1[[#This Row],[ScheduleSeason]])</f>
        <v>17</v>
      </c>
      <c r="D11654">
        <v>3</v>
      </c>
      <c r="E11654" cm="1">
        <f t="array" ref="E11654">_xlfn.XLOOKUP(Table1[[#This Row],[ScheduleWeekWritten]],Table3[Game],100+Table3[Increase],Table1[[#This Row],[ScheduleWeekWritten]])</f>
        <v>3</v>
      </c>
      <c r="F11654" t="b">
        <v>0</v>
      </c>
      <c r="G11654" t="s">
        <v>50</v>
      </c>
      <c r="H11654">
        <v>27</v>
      </c>
      <c r="I11654">
        <v>29</v>
      </c>
      <c r="J11654" t="s">
        <v>61</v>
      </c>
      <c r="K11654" t="s">
        <v>90</v>
      </c>
      <c r="L11654" t="str">
        <f>_xlfn.XLOOKUP(Table1[[#This Row],[TeamFavoriteID]],Table2[team_id],Table2[team_name],_xlfn.XLOOKUP(Table1[[#This Row],[TeamFavoriteID]],Table2[team_id_pfr],Table2[team_name],"Even"))</f>
        <v>New York Giants</v>
      </c>
      <c r="M11654">
        <v>-3.5</v>
      </c>
      <c r="N11654">
        <f>IF(Table1[[#This Row],[TeamFavorite]]=Table1[[#This Row],[TeamHome]],Table1[[#This Row],[ScoreAway]]-Table1[[#This Row],[ScoreHome]],Table1[[#This Row],[ScoreHome]]-Table1[[#This Row],[ScoreAway]])</f>
        <v>2</v>
      </c>
      <c r="O11654">
        <f>IF(Table1[[#This Row],[SpreadActual]]&lt;Table1[[#This Row],[SpreadFavorite]],1,0)</f>
        <v>0</v>
      </c>
      <c r="P11654">
        <v>47</v>
      </c>
      <c r="Q11654" t="s">
        <v>197</v>
      </c>
      <c r="R11654" t="b">
        <v>0</v>
      </c>
      <c r="S11654">
        <v>67</v>
      </c>
      <c r="T11654">
        <v>4</v>
      </c>
    </row>
    <row r="11655" spans="1:22" x14ac:dyDescent="0.2">
      <c r="A11655" s="1">
        <v>42638</v>
      </c>
      <c r="B11655">
        <v>2016</v>
      </c>
      <c r="C11655">
        <f>_xlfn.MAXIFS(Table1[ScheduleWeekWritten],Table1[ScheduleSeason],Table1[[#This Row],[ScheduleSeason]])</f>
        <v>17</v>
      </c>
      <c r="D11655">
        <v>3</v>
      </c>
      <c r="E11655" cm="1">
        <f t="array" ref="E11655">_xlfn.XLOOKUP(Table1[[#This Row],[ScheduleWeekWritten]],Table3[Game],100+Table3[Increase],Table1[[#This Row],[ScheduleWeekWritten]])</f>
        <v>3</v>
      </c>
      <c r="F11655" t="b">
        <v>0</v>
      </c>
      <c r="G11655" t="s">
        <v>58</v>
      </c>
      <c r="H11655">
        <v>34</v>
      </c>
      <c r="I11655">
        <v>3</v>
      </c>
      <c r="J11655" t="s">
        <v>49</v>
      </c>
      <c r="K11655" t="s">
        <v>51</v>
      </c>
      <c r="L11655" t="str">
        <f>_xlfn.XLOOKUP(Table1[[#This Row],[TeamFavoriteID]],Table2[team_id],Table2[team_name],_xlfn.XLOOKUP(Table1[[#This Row],[TeamFavoriteID]],Table2[team_id_pfr],Table2[team_name],"Even"))</f>
        <v>Pittsburgh Steelers</v>
      </c>
      <c r="M11655">
        <v>-4</v>
      </c>
      <c r="N11655">
        <f>IF(Table1[[#This Row],[TeamFavorite]]=Table1[[#This Row],[TeamHome]],Table1[[#This Row],[ScoreAway]]-Table1[[#This Row],[ScoreHome]],Table1[[#This Row],[ScoreHome]]-Table1[[#This Row],[ScoreAway]])</f>
        <v>31</v>
      </c>
      <c r="O11655">
        <f>IF(Table1[[#This Row],[SpreadActual]]&lt;Table1[[#This Row],[SpreadFavorite]],1,0)</f>
        <v>0</v>
      </c>
      <c r="P11655">
        <v>46.5</v>
      </c>
      <c r="Q11655" t="s">
        <v>183</v>
      </c>
      <c r="R11655" t="b">
        <v>0</v>
      </c>
      <c r="S11655">
        <v>71</v>
      </c>
      <c r="T11655">
        <v>1</v>
      </c>
    </row>
    <row r="11656" spans="1:22" x14ac:dyDescent="0.2">
      <c r="A11656" s="1">
        <v>42638</v>
      </c>
      <c r="B11656">
        <v>2016</v>
      </c>
      <c r="C11656">
        <f>_xlfn.MAXIFS(Table1[ScheduleWeekWritten],Table1[ScheduleSeason],Table1[[#This Row],[ScheduleSeason]])</f>
        <v>17</v>
      </c>
      <c r="D11656">
        <v>3</v>
      </c>
      <c r="E11656" cm="1">
        <f t="array" ref="E11656">_xlfn.XLOOKUP(Table1[[#This Row],[ScheduleWeekWritten]],Table3[Game],100+Table3[Increase],Table1[[#This Row],[ScheduleWeekWritten]])</f>
        <v>3</v>
      </c>
      <c r="F11656" t="b">
        <v>0</v>
      </c>
      <c r="G11656" t="s">
        <v>128</v>
      </c>
      <c r="H11656">
        <v>37</v>
      </c>
      <c r="I11656">
        <v>18</v>
      </c>
      <c r="J11656" t="s">
        <v>53</v>
      </c>
      <c r="K11656" t="s">
        <v>132</v>
      </c>
      <c r="L11656" t="str">
        <f>_xlfn.XLOOKUP(Table1[[#This Row],[TeamFavoriteID]],Table2[team_id],Table2[team_name],_xlfn.XLOOKUP(Table1[[#This Row],[TeamFavoriteID]],Table2[team_id_pfr],Table2[team_name],"Even"))</f>
        <v>Seattle Seahawks</v>
      </c>
      <c r="M11656">
        <v>-10.5</v>
      </c>
      <c r="N11656">
        <f>IF(Table1[[#This Row],[TeamFavorite]]=Table1[[#This Row],[TeamHome]],Table1[[#This Row],[ScoreAway]]-Table1[[#This Row],[ScoreHome]],Table1[[#This Row],[ScoreHome]]-Table1[[#This Row],[ScoreAway]])</f>
        <v>-19</v>
      </c>
      <c r="O11656">
        <f>IF(Table1[[#This Row],[SpreadActual]]&lt;Table1[[#This Row],[SpreadFavorite]],1,0)</f>
        <v>1</v>
      </c>
      <c r="P11656">
        <v>41.5</v>
      </c>
      <c r="Q11656" t="s">
        <v>180</v>
      </c>
      <c r="R11656" t="b">
        <v>0</v>
      </c>
      <c r="S11656">
        <v>69</v>
      </c>
      <c r="T11656">
        <v>2</v>
      </c>
    </row>
    <row r="11657" spans="1:22" x14ac:dyDescent="0.2">
      <c r="A11657" s="1">
        <v>42638</v>
      </c>
      <c r="B11657">
        <v>2016</v>
      </c>
      <c r="C11657">
        <f>_xlfn.MAXIFS(Table1[ScheduleWeekWritten],Table1[ScheduleSeason],Table1[[#This Row],[ScheduleSeason]])</f>
        <v>17</v>
      </c>
      <c r="D11657">
        <v>3</v>
      </c>
      <c r="E11657" cm="1">
        <f t="array" ref="E11657">_xlfn.XLOOKUP(Table1[[#This Row],[ScheduleWeekWritten]],Table3[Game],100+Table3[Increase],Table1[[#This Row],[ScheduleWeekWritten]])</f>
        <v>3</v>
      </c>
      <c r="F11657" t="b">
        <v>0</v>
      </c>
      <c r="G11657" t="s">
        <v>127</v>
      </c>
      <c r="H11657">
        <v>32</v>
      </c>
      <c r="I11657">
        <v>37</v>
      </c>
      <c r="J11657" t="s">
        <v>39</v>
      </c>
      <c r="K11657" t="s">
        <v>133</v>
      </c>
      <c r="L11657" t="str">
        <f>_xlfn.XLOOKUP(Table1[[#This Row],[TeamFavoriteID]],Table2[team_id],Table2[team_name],_xlfn.XLOOKUP(Table1[[#This Row],[TeamFavoriteID]],Table2[team_id_pfr],Table2[team_name],"Even"))</f>
        <v>Tampa Bay Buccaneers</v>
      </c>
      <c r="M11657">
        <v>-3.5</v>
      </c>
      <c r="N11657">
        <f>IF(Table1[[#This Row],[TeamFavorite]]=Table1[[#This Row],[TeamHome]],Table1[[#This Row],[ScoreAway]]-Table1[[#This Row],[ScoreHome]],Table1[[#This Row],[ScoreHome]]-Table1[[#This Row],[ScoreAway]])</f>
        <v>5</v>
      </c>
      <c r="O11657">
        <f>IF(Table1[[#This Row],[SpreadActual]]&lt;Table1[[#This Row],[SpreadFavorite]],1,0)</f>
        <v>0</v>
      </c>
      <c r="P11657">
        <v>40.5</v>
      </c>
      <c r="Q11657" t="s">
        <v>168</v>
      </c>
      <c r="R11657" t="b">
        <v>0</v>
      </c>
      <c r="S11657">
        <v>89</v>
      </c>
      <c r="T11657">
        <v>3</v>
      </c>
    </row>
    <row r="11658" spans="1:22" x14ac:dyDescent="0.2">
      <c r="A11658" s="1">
        <v>42638</v>
      </c>
      <c r="B11658">
        <v>2016</v>
      </c>
      <c r="C11658">
        <f>_xlfn.MAXIFS(Table1[ScheduleWeekWritten],Table1[ScheduleSeason],Table1[[#This Row],[ScheduleSeason]])</f>
        <v>17</v>
      </c>
      <c r="D11658">
        <v>3</v>
      </c>
      <c r="E11658" cm="1">
        <f t="array" ref="E11658">_xlfn.XLOOKUP(Table1[[#This Row],[ScheduleWeekWritten]],Table3[Game],100+Table3[Increase],Table1[[#This Row],[ScheduleWeekWritten]])</f>
        <v>3</v>
      </c>
      <c r="F11658" t="b">
        <v>0</v>
      </c>
      <c r="G11658" t="s">
        <v>171</v>
      </c>
      <c r="H11658">
        <v>10</v>
      </c>
      <c r="I11658">
        <v>17</v>
      </c>
      <c r="J11658" t="s">
        <v>20</v>
      </c>
      <c r="K11658" t="s">
        <v>21</v>
      </c>
      <c r="L11658" t="str">
        <f>_xlfn.XLOOKUP(Table1[[#This Row],[TeamFavoriteID]],Table2[team_id],Table2[team_name],_xlfn.XLOOKUP(Table1[[#This Row],[TeamFavoriteID]],Table2[team_id_pfr],Table2[team_name],"Even"))</f>
        <v>Las Vegas Raiders</v>
      </c>
      <c r="M11658">
        <v>-1.5</v>
      </c>
      <c r="N11658">
        <f>IF(Table1[[#This Row],[TeamFavorite]]=Table1[[#This Row],[TeamHome]],Table1[[#This Row],[ScoreAway]]-Table1[[#This Row],[ScoreHome]],Table1[[#This Row],[ScoreHome]]-Table1[[#This Row],[ScoreAway]])</f>
        <v>-7</v>
      </c>
      <c r="O11658">
        <f>IF(Table1[[#This Row],[SpreadActual]]&lt;Table1[[#This Row],[SpreadFavorite]],1,0)</f>
        <v>1</v>
      </c>
      <c r="P11658">
        <v>47</v>
      </c>
      <c r="Q11658" t="s">
        <v>172</v>
      </c>
      <c r="R11658" t="b">
        <v>0</v>
      </c>
      <c r="S11658">
        <v>89</v>
      </c>
      <c r="T11658">
        <v>3</v>
      </c>
    </row>
    <row r="11659" spans="1:22" x14ac:dyDescent="0.2">
      <c r="A11659" s="1">
        <v>42639</v>
      </c>
      <c r="B11659">
        <v>2016</v>
      </c>
      <c r="C11659">
        <f>_xlfn.MAXIFS(Table1[ScheduleWeekWritten],Table1[ScheduleSeason],Table1[[#This Row],[ScheduleSeason]])</f>
        <v>17</v>
      </c>
      <c r="D11659">
        <v>3</v>
      </c>
      <c r="E11659" cm="1">
        <f t="array" ref="E11659">_xlfn.XLOOKUP(Table1[[#This Row],[ScheduleWeekWritten]],Table3[Game],100+Table3[Increase],Table1[[#This Row],[ScheduleWeekWritten]])</f>
        <v>3</v>
      </c>
      <c r="F11659" t="b">
        <v>0</v>
      </c>
      <c r="G11659" t="s">
        <v>95</v>
      </c>
      <c r="H11659">
        <v>32</v>
      </c>
      <c r="I11659">
        <v>45</v>
      </c>
      <c r="J11659" t="s">
        <v>38</v>
      </c>
      <c r="K11659" t="s">
        <v>98</v>
      </c>
      <c r="L11659" t="str">
        <f>_xlfn.XLOOKUP(Table1[[#This Row],[TeamFavoriteID]],Table2[team_id],Table2[team_name],_xlfn.XLOOKUP(Table1[[#This Row],[TeamFavoriteID]],Table2[team_id_pfr],Table2[team_name],"Even"))</f>
        <v>New Orleans Saints</v>
      </c>
      <c r="M11659">
        <v>-3</v>
      </c>
      <c r="N11659">
        <f>IF(Table1[[#This Row],[TeamFavorite]]=Table1[[#This Row],[TeamHome]],Table1[[#This Row],[ScoreAway]]-Table1[[#This Row],[ScoreHome]],Table1[[#This Row],[ScoreHome]]-Table1[[#This Row],[ScoreAway]])</f>
        <v>13</v>
      </c>
      <c r="O11659">
        <f>IF(Table1[[#This Row],[SpreadActual]]&lt;Table1[[#This Row],[SpreadFavorite]],1,0)</f>
        <v>0</v>
      </c>
      <c r="P11659">
        <v>54.5</v>
      </c>
      <c r="Q11659" t="s">
        <v>124</v>
      </c>
      <c r="R11659" t="b">
        <v>0</v>
      </c>
      <c r="S11659">
        <v>72</v>
      </c>
      <c r="T11659">
        <v>0</v>
      </c>
      <c r="V11659" t="s">
        <v>103</v>
      </c>
    </row>
    <row r="11660" spans="1:22" x14ac:dyDescent="0.2">
      <c r="A11660" s="1">
        <v>42642</v>
      </c>
      <c r="B11660">
        <v>2016</v>
      </c>
      <c r="C11660">
        <f>_xlfn.MAXIFS(Table1[ScheduleWeekWritten],Table1[ScheduleSeason],Table1[[#This Row],[ScheduleSeason]])</f>
        <v>17</v>
      </c>
      <c r="D11660">
        <v>4</v>
      </c>
      <c r="E11660" cm="1">
        <f t="array" ref="E11660">_xlfn.XLOOKUP(Table1[[#This Row],[ScheduleWeekWritten]],Table3[Game],100+Table3[Increase],Table1[[#This Row],[ScheduleWeekWritten]])</f>
        <v>4</v>
      </c>
      <c r="F11660" t="b">
        <v>0</v>
      </c>
      <c r="G11660" t="s">
        <v>101</v>
      </c>
      <c r="H11660">
        <v>22</v>
      </c>
      <c r="I11660">
        <v>7</v>
      </c>
      <c r="J11660" t="s">
        <v>19</v>
      </c>
      <c r="K11660" t="s">
        <v>104</v>
      </c>
      <c r="L11660" t="str">
        <f>_xlfn.XLOOKUP(Table1[[#This Row],[TeamFavoriteID]],Table2[team_id],Table2[team_name],_xlfn.XLOOKUP(Table1[[#This Row],[TeamFavoriteID]],Table2[team_id_pfr],Table2[team_name],"Even"))</f>
        <v>Cincinnati Bengals</v>
      </c>
      <c r="M11660">
        <v>-7.5</v>
      </c>
      <c r="N11660">
        <f>IF(Table1[[#This Row],[TeamFavorite]]=Table1[[#This Row],[TeamHome]],Table1[[#This Row],[ScoreAway]]-Table1[[#This Row],[ScoreHome]],Table1[[#This Row],[ScoreHome]]-Table1[[#This Row],[ScoreAway]])</f>
        <v>-15</v>
      </c>
      <c r="O11660">
        <f>IF(Table1[[#This Row],[SpreadActual]]&lt;Table1[[#This Row],[SpreadFavorite]],1,0)</f>
        <v>1</v>
      </c>
      <c r="P11660">
        <v>46.5</v>
      </c>
      <c r="Q11660" t="s">
        <v>173</v>
      </c>
      <c r="R11660" t="b">
        <v>0</v>
      </c>
      <c r="S11660">
        <v>59</v>
      </c>
      <c r="T11660">
        <v>0</v>
      </c>
    </row>
    <row r="11661" spans="1:22" x14ac:dyDescent="0.2">
      <c r="A11661" s="1">
        <v>42645</v>
      </c>
      <c r="B11661">
        <v>2016</v>
      </c>
      <c r="C11661">
        <f>_xlfn.MAXIFS(Table1[ScheduleWeekWritten],Table1[ScheduleSeason],Table1[[#This Row],[ScheduleSeason]])</f>
        <v>17</v>
      </c>
      <c r="D11661">
        <v>4</v>
      </c>
      <c r="E11661" cm="1">
        <f t="array" ref="E11661">_xlfn.XLOOKUP(Table1[[#This Row],[ScheduleWeekWritten]],Table3[Game],100+Table3[Increase],Table1[[#This Row],[ScheduleWeekWritten]])</f>
        <v>4</v>
      </c>
      <c r="F11661" t="b">
        <v>0</v>
      </c>
      <c r="G11661" t="s">
        <v>149</v>
      </c>
      <c r="H11661">
        <v>13</v>
      </c>
      <c r="I11661">
        <v>17</v>
      </c>
      <c r="J11661" t="s">
        <v>39</v>
      </c>
      <c r="K11661" t="s">
        <v>59</v>
      </c>
      <c r="L11661" t="str">
        <f>_xlfn.XLOOKUP(Table1[[#This Row],[TeamFavoriteID]],Table2[team_id],Table2[team_name],_xlfn.XLOOKUP(Table1[[#This Row],[TeamFavoriteID]],Table2[team_id_pfr],Table2[team_name],"Even"))</f>
        <v>Arizona Cardinals</v>
      </c>
      <c r="M11661">
        <v>-10</v>
      </c>
      <c r="N11661">
        <f>IF(Table1[[#This Row],[TeamFavorite]]=Table1[[#This Row],[TeamHome]],Table1[[#This Row],[ScoreAway]]-Table1[[#This Row],[ScoreHome]],Table1[[#This Row],[ScoreHome]]-Table1[[#This Row],[ScoreAway]])</f>
        <v>4</v>
      </c>
      <c r="O11661">
        <f>IF(Table1[[#This Row],[SpreadActual]]&lt;Table1[[#This Row],[SpreadFavorite]],1,0)</f>
        <v>0</v>
      </c>
      <c r="P11661">
        <v>43.5</v>
      </c>
      <c r="Q11661" t="s">
        <v>150</v>
      </c>
      <c r="R11661" t="b">
        <v>0</v>
      </c>
      <c r="S11661">
        <v>72</v>
      </c>
      <c r="T11661">
        <v>0</v>
      </c>
      <c r="V11661" t="s">
        <v>103</v>
      </c>
    </row>
    <row r="11662" spans="1:22" x14ac:dyDescent="0.2">
      <c r="A11662" s="1">
        <v>42645</v>
      </c>
      <c r="B11662">
        <v>2016</v>
      </c>
      <c r="C11662">
        <f>_xlfn.MAXIFS(Table1[ScheduleWeekWritten],Table1[ScheduleSeason],Table1[[#This Row],[ScheduleSeason]])</f>
        <v>17</v>
      </c>
      <c r="D11662">
        <v>4</v>
      </c>
      <c r="E11662" cm="1">
        <f t="array" ref="E11662">_xlfn.XLOOKUP(Table1[[#This Row],[ScheduleWeekWritten]],Table3[Game],100+Table3[Increase],Table1[[#This Row],[ScheduleWeekWritten]])</f>
        <v>4</v>
      </c>
      <c r="F11662" t="b">
        <v>0</v>
      </c>
      <c r="G11662" t="s">
        <v>38</v>
      </c>
      <c r="H11662">
        <v>48</v>
      </c>
      <c r="I11662">
        <v>33</v>
      </c>
      <c r="J11662" t="s">
        <v>152</v>
      </c>
      <c r="K11662" t="s">
        <v>162</v>
      </c>
      <c r="L11662" t="str">
        <f>_xlfn.XLOOKUP(Table1[[#This Row],[TeamFavoriteID]],Table2[team_id],Table2[team_name],_xlfn.XLOOKUP(Table1[[#This Row],[TeamFavoriteID]],Table2[team_id_pfr],Table2[team_name],"Even"))</f>
        <v>Carolina Panthers</v>
      </c>
      <c r="M11662">
        <v>-3</v>
      </c>
      <c r="N11662">
        <f>IF(Table1[[#This Row],[TeamFavorite]]=Table1[[#This Row],[TeamHome]],Table1[[#This Row],[ScoreAway]]-Table1[[#This Row],[ScoreHome]],Table1[[#This Row],[ScoreHome]]-Table1[[#This Row],[ScoreAway]])</f>
        <v>15</v>
      </c>
      <c r="O11662">
        <f>IF(Table1[[#This Row],[SpreadActual]]&lt;Table1[[#This Row],[SpreadFavorite]],1,0)</f>
        <v>0</v>
      </c>
      <c r="P11662">
        <v>48.5</v>
      </c>
      <c r="Q11662" t="s">
        <v>148</v>
      </c>
      <c r="R11662" t="b">
        <v>0</v>
      </c>
      <c r="S11662">
        <v>72</v>
      </c>
      <c r="T11662">
        <v>0</v>
      </c>
      <c r="V11662" t="s">
        <v>103</v>
      </c>
    </row>
    <row r="11663" spans="1:22" x14ac:dyDescent="0.2">
      <c r="A11663" s="1">
        <v>42645</v>
      </c>
      <c r="B11663">
        <v>2016</v>
      </c>
      <c r="C11663">
        <f>_xlfn.MAXIFS(Table1[ScheduleWeekWritten],Table1[ScheduleSeason],Table1[[#This Row],[ScheduleSeason]])</f>
        <v>17</v>
      </c>
      <c r="D11663">
        <v>4</v>
      </c>
      <c r="E11663" cm="1">
        <f t="array" ref="E11663">_xlfn.XLOOKUP(Table1[[#This Row],[ScheduleWeekWritten]],Table3[Game],100+Table3[Increase],Table1[[#This Row],[ScheduleWeekWritten]])</f>
        <v>4</v>
      </c>
      <c r="F11663" t="b">
        <v>0</v>
      </c>
      <c r="G11663" t="s">
        <v>158</v>
      </c>
      <c r="H11663">
        <v>27</v>
      </c>
      <c r="I11663">
        <v>28</v>
      </c>
      <c r="J11663" t="s">
        <v>20</v>
      </c>
      <c r="K11663" t="s">
        <v>159</v>
      </c>
      <c r="L11663" t="str">
        <f>_xlfn.XLOOKUP(Table1[[#This Row],[TeamFavoriteID]],Table2[team_id],Table2[team_name],_xlfn.XLOOKUP(Table1[[#This Row],[TeamFavoriteID]],Table2[team_id_pfr],Table2[team_name],"Even"))</f>
        <v>Baltimore Ravens</v>
      </c>
      <c r="M11663">
        <v>-3.5</v>
      </c>
      <c r="N11663">
        <f>IF(Table1[[#This Row],[TeamFavorite]]=Table1[[#This Row],[TeamHome]],Table1[[#This Row],[ScoreAway]]-Table1[[#This Row],[ScoreHome]],Table1[[#This Row],[ScoreHome]]-Table1[[#This Row],[ScoreAway]])</f>
        <v>1</v>
      </c>
      <c r="O11663">
        <f>IF(Table1[[#This Row],[SpreadActual]]&lt;Table1[[#This Row],[SpreadFavorite]],1,0)</f>
        <v>0</v>
      </c>
      <c r="P11663">
        <v>45</v>
      </c>
      <c r="Q11663" t="s">
        <v>166</v>
      </c>
      <c r="R11663" t="b">
        <v>0</v>
      </c>
      <c r="S11663">
        <v>67</v>
      </c>
      <c r="T11663">
        <v>0</v>
      </c>
    </row>
    <row r="11664" spans="1:22" x14ac:dyDescent="0.2">
      <c r="A11664" s="1">
        <v>42645</v>
      </c>
      <c r="B11664">
        <v>2016</v>
      </c>
      <c r="C11664">
        <f>_xlfn.MAXIFS(Table1[ScheduleWeekWritten],Table1[ScheduleSeason],Table1[[#This Row],[ScheduleSeason]])</f>
        <v>17</v>
      </c>
      <c r="D11664">
        <v>4</v>
      </c>
      <c r="E11664" cm="1">
        <f t="array" ref="E11664">_xlfn.XLOOKUP(Table1[[#This Row],[ScheduleWeekWritten]],Table3[Game],100+Table3[Increase],Table1[[#This Row],[ScheduleWeekWritten]])</f>
        <v>4</v>
      </c>
      <c r="F11664" t="b">
        <v>0</v>
      </c>
      <c r="G11664" t="s">
        <v>46</v>
      </c>
      <c r="H11664">
        <v>17</v>
      </c>
      <c r="I11664">
        <v>14</v>
      </c>
      <c r="J11664" t="s">
        <v>45</v>
      </c>
      <c r="K11664" t="s">
        <v>79</v>
      </c>
      <c r="L11664" t="str">
        <f>_xlfn.XLOOKUP(Table1[[#This Row],[TeamFavoriteID]],Table2[team_id],Table2[team_name],_xlfn.XLOOKUP(Table1[[#This Row],[TeamFavoriteID]],Table2[team_id_pfr],Table2[team_name],"Even"))</f>
        <v>Detroit Lions</v>
      </c>
      <c r="M11664">
        <v>-3</v>
      </c>
      <c r="N11664">
        <f>IF(Table1[[#This Row],[TeamFavorite]]=Table1[[#This Row],[TeamHome]],Table1[[#This Row],[ScoreAway]]-Table1[[#This Row],[ScoreHome]],Table1[[#This Row],[ScoreHome]]-Table1[[#This Row],[ScoreAway]])</f>
        <v>3</v>
      </c>
      <c r="O11664">
        <f>IF(Table1[[#This Row],[SpreadActual]]&lt;Table1[[#This Row],[SpreadFavorite]],1,0)</f>
        <v>0</v>
      </c>
      <c r="P11664">
        <v>48</v>
      </c>
      <c r="Q11664" t="s">
        <v>114</v>
      </c>
      <c r="R11664" t="b">
        <v>0</v>
      </c>
      <c r="S11664">
        <v>64</v>
      </c>
      <c r="T11664">
        <v>2</v>
      </c>
    </row>
    <row r="11665" spans="1:22" x14ac:dyDescent="0.2">
      <c r="A11665" s="1">
        <v>42645</v>
      </c>
      <c r="B11665">
        <v>2016</v>
      </c>
      <c r="C11665">
        <f>_xlfn.MAXIFS(Table1[ScheduleWeekWritten],Table1[ScheduleSeason],Table1[[#This Row],[ScheduleSeason]])</f>
        <v>17</v>
      </c>
      <c r="D11665">
        <v>4</v>
      </c>
      <c r="E11665" cm="1">
        <f t="array" ref="E11665">_xlfn.XLOOKUP(Table1[[#This Row],[ScheduleWeekWritten]],Table3[Game],100+Table3[Increase],Table1[[#This Row],[ScheduleWeekWritten]])</f>
        <v>4</v>
      </c>
      <c r="F11665" t="b">
        <v>0</v>
      </c>
      <c r="G11665" t="s">
        <v>177</v>
      </c>
      <c r="H11665">
        <v>27</v>
      </c>
      <c r="I11665">
        <v>20</v>
      </c>
      <c r="J11665" t="s">
        <v>171</v>
      </c>
      <c r="K11665" t="s">
        <v>182</v>
      </c>
      <c r="L11665" t="str">
        <f>_xlfn.XLOOKUP(Table1[[#This Row],[TeamFavoriteID]],Table2[team_id],Table2[team_name],_xlfn.XLOOKUP(Table1[[#This Row],[TeamFavoriteID]],Table2[team_id_pfr],Table2[team_name],"Even"))</f>
        <v>Houston Texans</v>
      </c>
      <c r="M11665">
        <v>-3.5</v>
      </c>
      <c r="N11665">
        <f>IF(Table1[[#This Row],[TeamFavorite]]=Table1[[#This Row],[TeamHome]],Table1[[#This Row],[ScoreAway]]-Table1[[#This Row],[ScoreHome]],Table1[[#This Row],[ScoreHome]]-Table1[[#This Row],[ScoreAway]])</f>
        <v>-7</v>
      </c>
      <c r="O11665">
        <f>IF(Table1[[#This Row],[SpreadActual]]&lt;Table1[[#This Row],[SpreadFavorite]],1,0)</f>
        <v>1</v>
      </c>
      <c r="P11665">
        <v>40</v>
      </c>
      <c r="Q11665" t="s">
        <v>178</v>
      </c>
      <c r="R11665" t="b">
        <v>0</v>
      </c>
      <c r="S11665">
        <v>82</v>
      </c>
      <c r="T11665">
        <v>4</v>
      </c>
      <c r="V11665" t="s">
        <v>193</v>
      </c>
    </row>
    <row r="11666" spans="1:22" x14ac:dyDescent="0.2">
      <c r="A11666" s="1">
        <v>42645</v>
      </c>
      <c r="B11666">
        <v>2016</v>
      </c>
      <c r="C11666">
        <f>_xlfn.MAXIFS(Table1[ScheduleWeekWritten],Table1[ScheduleSeason],Table1[[#This Row],[ScheduleSeason]])</f>
        <v>17</v>
      </c>
      <c r="D11666">
        <v>4</v>
      </c>
      <c r="E11666" cm="1">
        <f t="array" ref="E11666">_xlfn.XLOOKUP(Table1[[#This Row],[ScheduleWeekWritten]],Table3[Game],100+Table3[Increase],Table1[[#This Row],[ScheduleWeekWritten]])</f>
        <v>4</v>
      </c>
      <c r="F11666" t="b">
        <v>0</v>
      </c>
      <c r="G11666" t="s">
        <v>154</v>
      </c>
      <c r="H11666">
        <v>30</v>
      </c>
      <c r="I11666">
        <v>27</v>
      </c>
      <c r="J11666" t="s">
        <v>140</v>
      </c>
      <c r="K11666" t="s">
        <v>72</v>
      </c>
      <c r="L11666" t="str">
        <f>_xlfn.XLOOKUP(Table1[[#This Row],[TeamFavoriteID]],Table2[team_id],Table2[team_name],_xlfn.XLOOKUP(Table1[[#This Row],[TeamFavoriteID]],Table2[team_id_pfr],Table2[team_name],"Even"))</f>
        <v>Baltimore Colts</v>
      </c>
      <c r="M11666">
        <v>-1</v>
      </c>
      <c r="N11666">
        <f>IF(Table1[[#This Row],[TeamFavorite]]=Table1[[#This Row],[TeamHome]],Table1[[#This Row],[ScoreAway]]-Table1[[#This Row],[ScoreHome]],Table1[[#This Row],[ScoreHome]]-Table1[[#This Row],[ScoreAway]])</f>
        <v>3</v>
      </c>
      <c r="O11666">
        <f>IF(Table1[[#This Row],[SpreadActual]]&lt;Table1[[#This Row],[SpreadFavorite]],1,0)</f>
        <v>0</v>
      </c>
      <c r="P11666">
        <v>48.5</v>
      </c>
      <c r="Q11666" t="s">
        <v>189</v>
      </c>
      <c r="R11666" t="b">
        <v>1</v>
      </c>
      <c r="S11666">
        <v>58</v>
      </c>
      <c r="T11666">
        <v>6</v>
      </c>
    </row>
    <row r="11667" spans="1:22" x14ac:dyDescent="0.2">
      <c r="A11667" s="1">
        <v>42645</v>
      </c>
      <c r="B11667">
        <v>2016</v>
      </c>
      <c r="C11667">
        <f>_xlfn.MAXIFS(Table1[ScheduleWeekWritten],Table1[ScheduleSeason],Table1[[#This Row],[ScheduleSeason]])</f>
        <v>17</v>
      </c>
      <c r="D11667">
        <v>4</v>
      </c>
      <c r="E11667" cm="1">
        <f t="array" ref="E11667">_xlfn.XLOOKUP(Table1[[#This Row],[ScheduleWeekWritten]],Table3[Game],100+Table3[Increase],Table1[[#This Row],[ScheduleWeekWritten]])</f>
        <v>4</v>
      </c>
      <c r="F11667" t="b">
        <v>0</v>
      </c>
      <c r="G11667" t="s">
        <v>115</v>
      </c>
      <c r="H11667">
        <v>0</v>
      </c>
      <c r="I11667">
        <v>16</v>
      </c>
      <c r="J11667" t="s">
        <v>28</v>
      </c>
      <c r="K11667" t="s">
        <v>70</v>
      </c>
      <c r="L11667" t="str">
        <f>_xlfn.XLOOKUP(Table1[[#This Row],[TeamFavoriteID]],Table2[team_id],Table2[team_name],_xlfn.XLOOKUP(Table1[[#This Row],[TeamFavoriteID]],Table2[team_id_pfr],Table2[team_name],"Even"))</f>
        <v>Boston Patriots</v>
      </c>
      <c r="M11667">
        <v>-3.5</v>
      </c>
      <c r="N11667">
        <f>IF(Table1[[#This Row],[TeamFavorite]]=Table1[[#This Row],[TeamHome]],Table1[[#This Row],[ScoreAway]]-Table1[[#This Row],[ScoreHome]],Table1[[#This Row],[ScoreHome]]-Table1[[#This Row],[ScoreAway]])</f>
        <v>-16</v>
      </c>
      <c r="O11667">
        <f>IF(Table1[[#This Row],[SpreadActual]]&lt;Table1[[#This Row],[SpreadFavorite]],1,0)</f>
        <v>1</v>
      </c>
      <c r="P11667">
        <v>41</v>
      </c>
      <c r="Q11667" t="s">
        <v>179</v>
      </c>
      <c r="R11667" t="b">
        <v>0</v>
      </c>
      <c r="S11667">
        <v>56</v>
      </c>
      <c r="T11667">
        <v>2</v>
      </c>
    </row>
    <row r="11668" spans="1:22" x14ac:dyDescent="0.2">
      <c r="A11668" s="1">
        <v>42645</v>
      </c>
      <c r="B11668">
        <v>2016</v>
      </c>
      <c r="C11668">
        <f>_xlfn.MAXIFS(Table1[ScheduleWeekWritten],Table1[ScheduleSeason],Table1[[#This Row],[ScheduleSeason]])</f>
        <v>17</v>
      </c>
      <c r="D11668">
        <v>4</v>
      </c>
      <c r="E11668" cm="1">
        <f t="array" ref="E11668">_xlfn.XLOOKUP(Table1[[#This Row],[ScheduleWeekWritten]],Table3[Game],100+Table3[Increase],Table1[[#This Row],[ScheduleWeekWritten]])</f>
        <v>4</v>
      </c>
      <c r="F11668" t="b">
        <v>0</v>
      </c>
      <c r="G11668" t="s">
        <v>31</v>
      </c>
      <c r="H11668">
        <v>17</v>
      </c>
      <c r="I11668">
        <v>27</v>
      </c>
      <c r="J11668" t="s">
        <v>128</v>
      </c>
      <c r="K11668" t="s">
        <v>132</v>
      </c>
      <c r="L11668" t="str">
        <f>_xlfn.XLOOKUP(Table1[[#This Row],[TeamFavoriteID]],Table2[team_id],Table2[team_name],_xlfn.XLOOKUP(Table1[[#This Row],[TeamFavoriteID]],Table2[team_id_pfr],Table2[team_name],"Even"))</f>
        <v>Seattle Seahawks</v>
      </c>
      <c r="M11668">
        <v>-1</v>
      </c>
      <c r="N11668">
        <f>IF(Table1[[#This Row],[TeamFavorite]]=Table1[[#This Row],[TeamHome]],Table1[[#This Row],[ScoreAway]]-Table1[[#This Row],[ScoreHome]],Table1[[#This Row],[ScoreHome]]-Table1[[#This Row],[ScoreAway]])</f>
        <v>-10</v>
      </c>
      <c r="O11668">
        <f>IF(Table1[[#This Row],[SpreadActual]]&lt;Table1[[#This Row],[SpreadFavorite]],1,0)</f>
        <v>1</v>
      </c>
      <c r="P11668">
        <v>40</v>
      </c>
      <c r="Q11668" t="s">
        <v>197</v>
      </c>
      <c r="R11668" t="b">
        <v>0</v>
      </c>
      <c r="S11668">
        <v>61</v>
      </c>
      <c r="T11668">
        <v>0</v>
      </c>
    </row>
    <row r="11669" spans="1:22" x14ac:dyDescent="0.2">
      <c r="A11669" s="1">
        <v>42645</v>
      </c>
      <c r="B11669">
        <v>2016</v>
      </c>
      <c r="C11669">
        <f>_xlfn.MAXIFS(Table1[ScheduleWeekWritten],Table1[ScheduleSeason],Table1[[#This Row],[ScheduleSeason]])</f>
        <v>17</v>
      </c>
      <c r="D11669">
        <v>4</v>
      </c>
      <c r="E11669" cm="1">
        <f t="array" ref="E11669">_xlfn.XLOOKUP(Table1[[#This Row],[ScheduleWeekWritten]],Table3[Game],100+Table3[Increase],Table1[[#This Row],[ScheduleWeekWritten]])</f>
        <v>4</v>
      </c>
      <c r="F11669" t="b">
        <v>0</v>
      </c>
      <c r="G11669" t="s">
        <v>49</v>
      </c>
      <c r="H11669">
        <v>43</v>
      </c>
      <c r="I11669">
        <v>14</v>
      </c>
      <c r="J11669" t="s">
        <v>42</v>
      </c>
      <c r="K11669" t="s">
        <v>51</v>
      </c>
      <c r="L11669" t="str">
        <f>_xlfn.XLOOKUP(Table1[[#This Row],[TeamFavoriteID]],Table2[team_id],Table2[team_name],_xlfn.XLOOKUP(Table1[[#This Row],[TeamFavoriteID]],Table2[team_id_pfr],Table2[team_name],"Even"))</f>
        <v>Pittsburgh Steelers</v>
      </c>
      <c r="M11669">
        <v>-3.5</v>
      </c>
      <c r="N11669">
        <f>IF(Table1[[#This Row],[TeamFavorite]]=Table1[[#This Row],[TeamHome]],Table1[[#This Row],[ScoreAway]]-Table1[[#This Row],[ScoreHome]],Table1[[#This Row],[ScoreHome]]-Table1[[#This Row],[ScoreAway]])</f>
        <v>-29</v>
      </c>
      <c r="O11669">
        <f>IF(Table1[[#This Row],[SpreadActual]]&lt;Table1[[#This Row],[SpreadFavorite]],1,0)</f>
        <v>1</v>
      </c>
      <c r="P11669">
        <v>48.5</v>
      </c>
      <c r="Q11669" t="s">
        <v>175</v>
      </c>
      <c r="R11669" t="b">
        <v>0</v>
      </c>
      <c r="S11669">
        <v>60</v>
      </c>
      <c r="T11669">
        <v>0</v>
      </c>
      <c r="V11669" t="s">
        <v>2</v>
      </c>
    </row>
    <row r="11670" spans="1:22" x14ac:dyDescent="0.2">
      <c r="A11670" s="1">
        <v>42645</v>
      </c>
      <c r="B11670">
        <v>2016</v>
      </c>
      <c r="C11670">
        <f>_xlfn.MAXIFS(Table1[ScheduleWeekWritten],Table1[ScheduleSeason],Table1[[#This Row],[ScheduleSeason]])</f>
        <v>17</v>
      </c>
      <c r="D11670">
        <v>4</v>
      </c>
      <c r="E11670" cm="1">
        <f t="array" ref="E11670">_xlfn.XLOOKUP(Table1[[#This Row],[ScheduleWeekWritten]],Table3[Game],100+Table3[Increase],Table1[[#This Row],[ScheduleWeekWritten]])</f>
        <v>4</v>
      </c>
      <c r="F11670" t="b">
        <v>0</v>
      </c>
      <c r="G11670" t="s">
        <v>27</v>
      </c>
      <c r="H11670">
        <v>34</v>
      </c>
      <c r="I11670">
        <v>35</v>
      </c>
      <c r="J11670" t="s">
        <v>95</v>
      </c>
      <c r="K11670" t="s">
        <v>29</v>
      </c>
      <c r="L11670" t="str">
        <f>_xlfn.XLOOKUP(Table1[[#This Row],[TeamFavoriteID]],Table2[team_id],Table2[team_name],_xlfn.XLOOKUP(Table1[[#This Row],[TeamFavoriteID]],Table2[team_id_pfr],Table2[team_name],"Even"))</f>
        <v>Los Angeles Chargers</v>
      </c>
      <c r="M11670">
        <v>-3.5</v>
      </c>
      <c r="N11670">
        <f>IF(Table1[[#This Row],[TeamFavorite]]=Table1[[#This Row],[TeamHome]],Table1[[#This Row],[ScoreAway]]-Table1[[#This Row],[ScoreHome]],Table1[[#This Row],[ScoreHome]]-Table1[[#This Row],[ScoreAway]])</f>
        <v>-1</v>
      </c>
      <c r="O11670">
        <f>IF(Table1[[#This Row],[SpreadActual]]&lt;Table1[[#This Row],[SpreadFavorite]],1,0)</f>
        <v>0</v>
      </c>
      <c r="P11670">
        <v>54</v>
      </c>
      <c r="Q11670" t="s">
        <v>94</v>
      </c>
      <c r="R11670" t="b">
        <v>0</v>
      </c>
      <c r="S11670">
        <v>73</v>
      </c>
      <c r="T11670">
        <v>6</v>
      </c>
    </row>
    <row r="11671" spans="1:22" x14ac:dyDescent="0.2">
      <c r="A11671" s="1">
        <v>42645</v>
      </c>
      <c r="B11671">
        <v>2016</v>
      </c>
      <c r="C11671">
        <f>_xlfn.MAXIFS(Table1[ScheduleWeekWritten],Table1[ScheduleSeason],Table1[[#This Row],[ScheduleSeason]])</f>
        <v>17</v>
      </c>
      <c r="D11671">
        <v>4</v>
      </c>
      <c r="E11671" cm="1">
        <f t="array" ref="E11671">_xlfn.XLOOKUP(Table1[[#This Row],[ScheduleWeekWritten]],Table3[Game],100+Table3[Increase],Table1[[#This Row],[ScheduleWeekWritten]])</f>
        <v>4</v>
      </c>
      <c r="F11671" t="b">
        <v>0</v>
      </c>
      <c r="G11671" t="s">
        <v>53</v>
      </c>
      <c r="H11671">
        <v>17</v>
      </c>
      <c r="I11671">
        <v>24</v>
      </c>
      <c r="J11671" t="s">
        <v>67</v>
      </c>
      <c r="K11671" t="s">
        <v>68</v>
      </c>
      <c r="L11671" t="str">
        <f>_xlfn.XLOOKUP(Table1[[#This Row],[TeamFavoriteID]],Table2[team_id],Table2[team_name],_xlfn.XLOOKUP(Table1[[#This Row],[TeamFavoriteID]],Table2[team_id_pfr],Table2[team_name],"Even"))</f>
        <v>Dallas Cowboys</v>
      </c>
      <c r="M11671">
        <v>-1</v>
      </c>
      <c r="N11671">
        <f>IF(Table1[[#This Row],[TeamFavorite]]=Table1[[#This Row],[TeamHome]],Table1[[#This Row],[ScoreAway]]-Table1[[#This Row],[ScoreHome]],Table1[[#This Row],[ScoreHome]]-Table1[[#This Row],[ScoreAway]])</f>
        <v>-7</v>
      </c>
      <c r="O11671">
        <f>IF(Table1[[#This Row],[SpreadActual]]&lt;Table1[[#This Row],[SpreadFavorite]],1,0)</f>
        <v>1</v>
      </c>
      <c r="P11671">
        <v>44</v>
      </c>
      <c r="Q11671" t="s">
        <v>203</v>
      </c>
      <c r="R11671" t="b">
        <v>0</v>
      </c>
      <c r="S11671">
        <v>68</v>
      </c>
      <c r="T11671">
        <v>8</v>
      </c>
    </row>
    <row r="11672" spans="1:22" x14ac:dyDescent="0.2">
      <c r="A11672" s="1">
        <v>42645</v>
      </c>
      <c r="B11672">
        <v>2016</v>
      </c>
      <c r="C11672">
        <f>_xlfn.MAXIFS(Table1[ScheduleWeekWritten],Table1[ScheduleSeason],Table1[[#This Row],[ScheduleSeason]])</f>
        <v>17</v>
      </c>
      <c r="D11672">
        <v>4</v>
      </c>
      <c r="E11672" cm="1">
        <f t="array" ref="E11672">_xlfn.XLOOKUP(Table1[[#This Row],[ScheduleWeekWritten]],Table3[Game],100+Table3[Increase],Table1[[#This Row],[ScheduleWeekWritten]])</f>
        <v>4</v>
      </c>
      <c r="F11672" t="b">
        <v>0</v>
      </c>
      <c r="G11672" t="s">
        <v>127</v>
      </c>
      <c r="H11672">
        <v>7</v>
      </c>
      <c r="I11672">
        <v>27</v>
      </c>
      <c r="J11672" t="s">
        <v>24</v>
      </c>
      <c r="K11672" t="s">
        <v>88</v>
      </c>
      <c r="L11672" t="str">
        <f>_xlfn.XLOOKUP(Table1[[#This Row],[TeamFavoriteID]],Table2[team_id],Table2[team_name],_xlfn.XLOOKUP(Table1[[#This Row],[TeamFavoriteID]],Table2[team_id_pfr],Table2[team_name],"Even"))</f>
        <v>Denver Broncos</v>
      </c>
      <c r="M11672">
        <v>-3</v>
      </c>
      <c r="N11672">
        <f>IF(Table1[[#This Row],[TeamFavorite]]=Table1[[#This Row],[TeamHome]],Table1[[#This Row],[ScoreAway]]-Table1[[#This Row],[ScoreHome]],Table1[[#This Row],[ScoreHome]]-Table1[[#This Row],[ScoreAway]])</f>
        <v>-20</v>
      </c>
      <c r="O11672">
        <f>IF(Table1[[#This Row],[SpreadActual]]&lt;Table1[[#This Row],[SpreadFavorite]],1,0)</f>
        <v>1</v>
      </c>
      <c r="P11672">
        <v>42.5</v>
      </c>
      <c r="Q11672" t="s">
        <v>168</v>
      </c>
      <c r="R11672" t="b">
        <v>0</v>
      </c>
      <c r="S11672">
        <v>89</v>
      </c>
      <c r="T11672">
        <v>4</v>
      </c>
      <c r="V11672" t="s">
        <v>2</v>
      </c>
    </row>
    <row r="11673" spans="1:22" x14ac:dyDescent="0.2">
      <c r="A11673" s="1">
        <v>42645</v>
      </c>
      <c r="B11673">
        <v>2016</v>
      </c>
      <c r="C11673">
        <f>_xlfn.MAXIFS(Table1[ScheduleWeekWritten],Table1[ScheduleSeason],Table1[[#This Row],[ScheduleSeason]])</f>
        <v>17</v>
      </c>
      <c r="D11673">
        <v>4</v>
      </c>
      <c r="E11673" cm="1">
        <f t="array" ref="E11673">_xlfn.XLOOKUP(Table1[[#This Row],[ScheduleWeekWritten]],Table3[Game],100+Table3[Increase],Table1[[#This Row],[ScheduleWeekWritten]])</f>
        <v>4</v>
      </c>
      <c r="F11673" t="b">
        <v>0</v>
      </c>
      <c r="G11673" t="s">
        <v>61</v>
      </c>
      <c r="H11673">
        <v>31</v>
      </c>
      <c r="I11673">
        <v>20</v>
      </c>
      <c r="J11673" t="s">
        <v>62</v>
      </c>
      <c r="K11673" t="s">
        <v>85</v>
      </c>
      <c r="L11673" t="str">
        <f>_xlfn.XLOOKUP(Table1[[#This Row],[TeamFavoriteID]],Table2[team_id],Table2[team_name],_xlfn.XLOOKUP(Table1[[#This Row],[TeamFavoriteID]],Table2[team_id_pfr],Table2[team_name],"Even"))</f>
        <v>Washington Commanders</v>
      </c>
      <c r="M11673">
        <v>-7.5</v>
      </c>
      <c r="N11673">
        <f>IF(Table1[[#This Row],[TeamFavorite]]=Table1[[#This Row],[TeamHome]],Table1[[#This Row],[ScoreAway]]-Table1[[#This Row],[ScoreHome]],Table1[[#This Row],[ScoreHome]]-Table1[[#This Row],[ScoreAway]])</f>
        <v>11</v>
      </c>
      <c r="O11673">
        <f>IF(Table1[[#This Row],[SpreadActual]]&lt;Table1[[#This Row],[SpreadFavorite]],1,0)</f>
        <v>0</v>
      </c>
      <c r="P11673">
        <v>47.5</v>
      </c>
      <c r="Q11673" t="s">
        <v>165</v>
      </c>
      <c r="R11673" t="b">
        <v>0</v>
      </c>
      <c r="S11673">
        <v>70</v>
      </c>
      <c r="T11673">
        <v>1</v>
      </c>
    </row>
    <row r="11674" spans="1:22" x14ac:dyDescent="0.2">
      <c r="A11674" s="1">
        <v>42646</v>
      </c>
      <c r="B11674">
        <v>2016</v>
      </c>
      <c r="C11674">
        <f>_xlfn.MAXIFS(Table1[ScheduleWeekWritten],Table1[ScheduleSeason],Table1[[#This Row],[ScheduleSeason]])</f>
        <v>17</v>
      </c>
      <c r="D11674">
        <v>4</v>
      </c>
      <c r="E11674" cm="1">
        <f t="array" ref="E11674">_xlfn.XLOOKUP(Table1[[#This Row],[ScheduleWeekWritten]],Table3[Game],100+Table3[Increase],Table1[[#This Row],[ScheduleWeekWritten]])</f>
        <v>4</v>
      </c>
      <c r="F11674" t="b">
        <v>0</v>
      </c>
      <c r="G11674" t="s">
        <v>54</v>
      </c>
      <c r="H11674">
        <v>24</v>
      </c>
      <c r="I11674">
        <v>10</v>
      </c>
      <c r="J11674" t="s">
        <v>50</v>
      </c>
      <c r="K11674" t="s">
        <v>55</v>
      </c>
      <c r="L11674" t="str">
        <f>_xlfn.XLOOKUP(Table1[[#This Row],[TeamFavoriteID]],Table2[team_id],Table2[team_name],_xlfn.XLOOKUP(Table1[[#This Row],[TeamFavoriteID]],Table2[team_id_pfr],Table2[team_name],"Even"))</f>
        <v>Minnesota Vikings</v>
      </c>
      <c r="M11674">
        <v>-3.5</v>
      </c>
      <c r="N11674">
        <f>IF(Table1[[#This Row],[TeamFavorite]]=Table1[[#This Row],[TeamHome]],Table1[[#This Row],[ScoreAway]]-Table1[[#This Row],[ScoreHome]],Table1[[#This Row],[ScoreHome]]-Table1[[#This Row],[ScoreAway]])</f>
        <v>-14</v>
      </c>
      <c r="O11674">
        <f>IF(Table1[[#This Row],[SpreadActual]]&lt;Table1[[#This Row],[SpreadFavorite]],1,0)</f>
        <v>1</v>
      </c>
      <c r="P11674">
        <v>42.5</v>
      </c>
      <c r="Q11674" t="s">
        <v>205</v>
      </c>
      <c r="R11674" t="b">
        <v>0</v>
      </c>
      <c r="S11674">
        <v>72</v>
      </c>
      <c r="T11674">
        <v>0</v>
      </c>
      <c r="V11674" t="s">
        <v>103</v>
      </c>
    </row>
    <row r="11675" spans="1:22" x14ac:dyDescent="0.2">
      <c r="A11675" s="1">
        <v>42649</v>
      </c>
      <c r="B11675">
        <v>2016</v>
      </c>
      <c r="C11675">
        <f>_xlfn.MAXIFS(Table1[ScheduleWeekWritten],Table1[ScheduleSeason],Table1[[#This Row],[ScheduleSeason]])</f>
        <v>17</v>
      </c>
      <c r="D11675">
        <v>5</v>
      </c>
      <c r="E11675" cm="1">
        <f t="array" ref="E11675">_xlfn.XLOOKUP(Table1[[#This Row],[ScheduleWeekWritten]],Table3[Game],100+Table3[Increase],Table1[[#This Row],[ScheduleWeekWritten]])</f>
        <v>5</v>
      </c>
      <c r="F11675" t="b">
        <v>0</v>
      </c>
      <c r="G11675" t="s">
        <v>53</v>
      </c>
      <c r="H11675">
        <v>21</v>
      </c>
      <c r="I11675">
        <v>33</v>
      </c>
      <c r="J11675" t="s">
        <v>149</v>
      </c>
      <c r="K11675" t="s">
        <v>59</v>
      </c>
      <c r="L11675" t="str">
        <f>_xlfn.XLOOKUP(Table1[[#This Row],[TeamFavoriteID]],Table2[team_id],Table2[team_name],_xlfn.XLOOKUP(Table1[[#This Row],[TeamFavoriteID]],Table2[team_id_pfr],Table2[team_name],"Even"))</f>
        <v>Arizona Cardinals</v>
      </c>
      <c r="M11675">
        <v>-3.5</v>
      </c>
      <c r="N11675">
        <f>IF(Table1[[#This Row],[TeamFavorite]]=Table1[[#This Row],[TeamHome]],Table1[[#This Row],[ScoreAway]]-Table1[[#This Row],[ScoreHome]],Table1[[#This Row],[ScoreHome]]-Table1[[#This Row],[ScoreAway]])</f>
        <v>-12</v>
      </c>
      <c r="O11675">
        <f>IF(Table1[[#This Row],[SpreadActual]]&lt;Table1[[#This Row],[SpreadFavorite]],1,0)</f>
        <v>1</v>
      </c>
      <c r="P11675">
        <v>42.5</v>
      </c>
      <c r="Q11675" t="s">
        <v>203</v>
      </c>
      <c r="R11675" t="b">
        <v>0</v>
      </c>
      <c r="S11675">
        <v>72</v>
      </c>
      <c r="T11675">
        <v>7</v>
      </c>
    </row>
    <row r="11676" spans="1:22" x14ac:dyDescent="0.2">
      <c r="A11676" s="1">
        <v>42652</v>
      </c>
      <c r="B11676">
        <v>2016</v>
      </c>
      <c r="C11676">
        <f>_xlfn.MAXIFS(Table1[ScheduleWeekWritten],Table1[ScheduleSeason],Table1[[#This Row],[ScheduleSeason]])</f>
        <v>17</v>
      </c>
      <c r="D11676">
        <v>5</v>
      </c>
      <c r="E11676" cm="1">
        <f t="array" ref="E11676">_xlfn.XLOOKUP(Table1[[#This Row],[ScheduleWeekWritten]],Table3[Game],100+Table3[Increase],Table1[[#This Row],[ScheduleWeekWritten]])</f>
        <v>5</v>
      </c>
      <c r="F11676" t="b">
        <v>0</v>
      </c>
      <c r="G11676" t="s">
        <v>158</v>
      </c>
      <c r="H11676">
        <v>10</v>
      </c>
      <c r="I11676">
        <v>16</v>
      </c>
      <c r="J11676" t="s">
        <v>61</v>
      </c>
      <c r="K11676" t="s">
        <v>159</v>
      </c>
      <c r="L11676" t="str">
        <f>_xlfn.XLOOKUP(Table1[[#This Row],[TeamFavoriteID]],Table2[team_id],Table2[team_name],_xlfn.XLOOKUP(Table1[[#This Row],[TeamFavoriteID]],Table2[team_id_pfr],Table2[team_name],"Even"))</f>
        <v>Baltimore Ravens</v>
      </c>
      <c r="M11676">
        <v>-4</v>
      </c>
      <c r="N11676">
        <f>IF(Table1[[#This Row],[TeamFavorite]]=Table1[[#This Row],[TeamHome]],Table1[[#This Row],[ScoreAway]]-Table1[[#This Row],[ScoreHome]],Table1[[#This Row],[ScoreHome]]-Table1[[#This Row],[ScoreAway]])</f>
        <v>6</v>
      </c>
      <c r="O11676">
        <f>IF(Table1[[#This Row],[SpreadActual]]&lt;Table1[[#This Row],[SpreadFavorite]],1,0)</f>
        <v>0</v>
      </c>
      <c r="P11676">
        <v>44.5</v>
      </c>
      <c r="Q11676" t="s">
        <v>166</v>
      </c>
      <c r="R11676" t="b">
        <v>0</v>
      </c>
      <c r="S11676">
        <v>61</v>
      </c>
      <c r="T11676">
        <v>12</v>
      </c>
    </row>
    <row r="11677" spans="1:22" x14ac:dyDescent="0.2">
      <c r="A11677" s="1">
        <v>42652</v>
      </c>
      <c r="B11677">
        <v>2016</v>
      </c>
      <c r="C11677">
        <f>_xlfn.MAXIFS(Table1[ScheduleWeekWritten],Table1[ScheduleSeason],Table1[[#This Row],[ScheduleSeason]])</f>
        <v>17</v>
      </c>
      <c r="D11677">
        <v>5</v>
      </c>
      <c r="E11677" cm="1">
        <f t="array" ref="E11677">_xlfn.XLOOKUP(Table1[[#This Row],[ScheduleWeekWritten]],Table3[Game],100+Table3[Increase],Table1[[#This Row],[ScheduleWeekWritten]])</f>
        <v>5</v>
      </c>
      <c r="F11677" t="b">
        <v>0</v>
      </c>
      <c r="G11677" t="s">
        <v>62</v>
      </c>
      <c r="H11677">
        <v>13</v>
      </c>
      <c r="I11677">
        <v>33</v>
      </c>
      <c r="J11677" t="s">
        <v>115</v>
      </c>
      <c r="K11677" t="s">
        <v>70</v>
      </c>
      <c r="L11677" t="str">
        <f>_xlfn.XLOOKUP(Table1[[#This Row],[TeamFavoriteID]],Table2[team_id],Table2[team_name],_xlfn.XLOOKUP(Table1[[#This Row],[TeamFavoriteID]],Table2[team_id_pfr],Table2[team_name],"Even"))</f>
        <v>Boston Patriots</v>
      </c>
      <c r="M11677">
        <v>-10</v>
      </c>
      <c r="N11677">
        <f>IF(Table1[[#This Row],[TeamFavorite]]=Table1[[#This Row],[TeamHome]],Table1[[#This Row],[ScoreAway]]-Table1[[#This Row],[ScoreHome]],Table1[[#This Row],[ScoreHome]]-Table1[[#This Row],[ScoreAway]])</f>
        <v>-20</v>
      </c>
      <c r="O11677">
        <f>IF(Table1[[#This Row],[SpreadActual]]&lt;Table1[[#This Row],[SpreadFavorite]],1,0)</f>
        <v>1</v>
      </c>
      <c r="P11677">
        <v>47.5</v>
      </c>
      <c r="Q11677" t="s">
        <v>170</v>
      </c>
      <c r="R11677" t="b">
        <v>0</v>
      </c>
      <c r="S11677">
        <v>57</v>
      </c>
      <c r="T11677">
        <v>9</v>
      </c>
    </row>
    <row r="11678" spans="1:22" x14ac:dyDescent="0.2">
      <c r="A11678" s="1">
        <v>42652</v>
      </c>
      <c r="B11678">
        <v>2016</v>
      </c>
      <c r="C11678">
        <f>_xlfn.MAXIFS(Table1[ScheduleWeekWritten],Table1[ScheduleSeason],Table1[[#This Row],[ScheduleSeason]])</f>
        <v>17</v>
      </c>
      <c r="D11678">
        <v>5</v>
      </c>
      <c r="E11678" cm="1">
        <f t="array" ref="E11678">_xlfn.XLOOKUP(Table1[[#This Row],[ScheduleWeekWritten]],Table3[Game],100+Table3[Increase],Table1[[#This Row],[ScheduleWeekWritten]])</f>
        <v>5</v>
      </c>
      <c r="F11678" t="b">
        <v>0</v>
      </c>
      <c r="G11678" t="s">
        <v>67</v>
      </c>
      <c r="H11678">
        <v>28</v>
      </c>
      <c r="I11678">
        <v>14</v>
      </c>
      <c r="J11678" t="s">
        <v>101</v>
      </c>
      <c r="K11678" t="s">
        <v>104</v>
      </c>
      <c r="L11678" t="str">
        <f>_xlfn.XLOOKUP(Table1[[#This Row],[TeamFavoriteID]],Table2[team_id],Table2[team_name],_xlfn.XLOOKUP(Table1[[#This Row],[TeamFavoriteID]],Table2[team_id_pfr],Table2[team_name],"Even"))</f>
        <v>Cincinnati Bengals</v>
      </c>
      <c r="M11678">
        <v>-2.5</v>
      </c>
      <c r="N11678">
        <f>IF(Table1[[#This Row],[TeamFavorite]]=Table1[[#This Row],[TeamHome]],Table1[[#This Row],[ScoreAway]]-Table1[[#This Row],[ScoreHome]],Table1[[#This Row],[ScoreHome]]-Table1[[#This Row],[ScoreAway]])</f>
        <v>14</v>
      </c>
      <c r="O11678">
        <f>IF(Table1[[#This Row],[SpreadActual]]&lt;Table1[[#This Row],[SpreadFavorite]],1,0)</f>
        <v>0</v>
      </c>
      <c r="P11678">
        <v>46</v>
      </c>
      <c r="Q11678" t="s">
        <v>192</v>
      </c>
      <c r="R11678" t="b">
        <v>0</v>
      </c>
      <c r="S11678">
        <v>72</v>
      </c>
      <c r="T11678">
        <v>0</v>
      </c>
      <c r="V11678" t="s">
        <v>103</v>
      </c>
    </row>
    <row r="11679" spans="1:22" x14ac:dyDescent="0.2">
      <c r="A11679" s="1">
        <v>42652</v>
      </c>
      <c r="B11679">
        <v>2016</v>
      </c>
      <c r="C11679">
        <f>_xlfn.MAXIFS(Table1[ScheduleWeekWritten],Table1[ScheduleSeason],Table1[[#This Row],[ScheduleSeason]])</f>
        <v>17</v>
      </c>
      <c r="D11679">
        <v>5</v>
      </c>
      <c r="E11679" cm="1">
        <f t="array" ref="E11679">_xlfn.XLOOKUP(Table1[[#This Row],[ScheduleWeekWritten]],Table3[Game],100+Table3[Increase],Table1[[#This Row],[ScheduleWeekWritten]])</f>
        <v>5</v>
      </c>
      <c r="F11679" t="b">
        <v>0</v>
      </c>
      <c r="G11679" t="s">
        <v>24</v>
      </c>
      <c r="H11679">
        <v>16</v>
      </c>
      <c r="I11679">
        <v>23</v>
      </c>
      <c r="J11679" t="s">
        <v>38</v>
      </c>
      <c r="K11679" t="s">
        <v>88</v>
      </c>
      <c r="L11679" t="str">
        <f>_xlfn.XLOOKUP(Table1[[#This Row],[TeamFavoriteID]],Table2[team_id],Table2[team_name],_xlfn.XLOOKUP(Table1[[#This Row],[TeamFavoriteID]],Table2[team_id_pfr],Table2[team_name],"Even"))</f>
        <v>Denver Broncos</v>
      </c>
      <c r="M11679">
        <v>-3.5</v>
      </c>
      <c r="N11679">
        <f>IF(Table1[[#This Row],[TeamFavorite]]=Table1[[#This Row],[TeamHome]],Table1[[#This Row],[ScoreAway]]-Table1[[#This Row],[ScoreHome]],Table1[[#This Row],[ScoreHome]]-Table1[[#This Row],[ScoreAway]])</f>
        <v>7</v>
      </c>
      <c r="O11679">
        <f>IF(Table1[[#This Row],[SpreadActual]]&lt;Table1[[#This Row],[SpreadFavorite]],1,0)</f>
        <v>0</v>
      </c>
      <c r="P11679">
        <v>44.5</v>
      </c>
      <c r="Q11679" t="s">
        <v>174</v>
      </c>
      <c r="R11679" t="b">
        <v>0</v>
      </c>
      <c r="S11679">
        <v>73</v>
      </c>
      <c r="T11679">
        <v>1</v>
      </c>
    </row>
    <row r="11680" spans="1:22" x14ac:dyDescent="0.2">
      <c r="A11680" s="1">
        <v>42652</v>
      </c>
      <c r="B11680">
        <v>2016</v>
      </c>
      <c r="C11680">
        <f>_xlfn.MAXIFS(Table1[ScheduleWeekWritten],Table1[ScheduleSeason],Table1[[#This Row],[ScheduleSeason]])</f>
        <v>17</v>
      </c>
      <c r="D11680">
        <v>5</v>
      </c>
      <c r="E11680" cm="1">
        <f t="array" ref="E11680">_xlfn.XLOOKUP(Table1[[#This Row],[ScheduleWeekWritten]],Table3[Game],100+Table3[Increase],Table1[[#This Row],[ScheduleWeekWritten]])</f>
        <v>5</v>
      </c>
      <c r="F11680" t="b">
        <v>0</v>
      </c>
      <c r="G11680" t="s">
        <v>45</v>
      </c>
      <c r="H11680">
        <v>24</v>
      </c>
      <c r="I11680">
        <v>23</v>
      </c>
      <c r="J11680" t="s">
        <v>58</v>
      </c>
      <c r="K11680" t="s">
        <v>77</v>
      </c>
      <c r="L11680" t="str">
        <f>_xlfn.XLOOKUP(Table1[[#This Row],[TeamFavoriteID]],Table2[team_id],Table2[team_name],_xlfn.XLOOKUP(Table1[[#This Row],[TeamFavoriteID]],Table2[team_id_pfr],Table2[team_name],"Even"))</f>
        <v>Philadelphia Eagles</v>
      </c>
      <c r="M11680">
        <v>-3.5</v>
      </c>
      <c r="N11680">
        <f>IF(Table1[[#This Row],[TeamFavorite]]=Table1[[#This Row],[TeamHome]],Table1[[#This Row],[ScoreAway]]-Table1[[#This Row],[ScoreHome]],Table1[[#This Row],[ScoreHome]]-Table1[[#This Row],[ScoreAway]])</f>
        <v>1</v>
      </c>
      <c r="O11680">
        <f>IF(Table1[[#This Row],[SpreadActual]]&lt;Table1[[#This Row],[SpreadFavorite]],1,0)</f>
        <v>0</v>
      </c>
      <c r="P11680">
        <v>46</v>
      </c>
      <c r="Q11680" t="s">
        <v>181</v>
      </c>
      <c r="R11680" t="b">
        <v>0</v>
      </c>
      <c r="S11680">
        <v>72</v>
      </c>
      <c r="T11680">
        <v>0</v>
      </c>
      <c r="V11680" t="s">
        <v>103</v>
      </c>
    </row>
    <row r="11681" spans="1:22" x14ac:dyDescent="0.2">
      <c r="A11681" s="1">
        <v>42652</v>
      </c>
      <c r="B11681">
        <v>2016</v>
      </c>
      <c r="C11681">
        <f>_xlfn.MAXIFS(Table1[ScheduleWeekWritten],Table1[ScheduleSeason],Table1[[#This Row],[ScheduleSeason]])</f>
        <v>17</v>
      </c>
      <c r="D11681">
        <v>5</v>
      </c>
      <c r="E11681" cm="1">
        <f t="array" ref="E11681">_xlfn.XLOOKUP(Table1[[#This Row],[ScheduleWeekWritten]],Table3[Game],100+Table3[Increase],Table1[[#This Row],[ScheduleWeekWritten]])</f>
        <v>5</v>
      </c>
      <c r="F11681" t="b">
        <v>0</v>
      </c>
      <c r="G11681" t="s">
        <v>33</v>
      </c>
      <c r="H11681">
        <v>23</v>
      </c>
      <c r="I11681">
        <v>16</v>
      </c>
      <c r="J11681" t="s">
        <v>50</v>
      </c>
      <c r="K11681" t="s">
        <v>35</v>
      </c>
      <c r="L11681" t="str">
        <f>_xlfn.XLOOKUP(Table1[[#This Row],[TeamFavoriteID]],Table2[team_id],Table2[team_name],_xlfn.XLOOKUP(Table1[[#This Row],[TeamFavoriteID]],Table2[team_id_pfr],Table2[team_name],"Even"))</f>
        <v>Green Bay Packers</v>
      </c>
      <c r="M11681">
        <v>-7</v>
      </c>
      <c r="N11681">
        <f>IF(Table1[[#This Row],[TeamFavorite]]=Table1[[#This Row],[TeamHome]],Table1[[#This Row],[ScoreAway]]-Table1[[#This Row],[ScoreHome]],Table1[[#This Row],[ScoreHome]]-Table1[[#This Row],[ScoreAway]])</f>
        <v>-7</v>
      </c>
      <c r="O11681">
        <f>IF(Table1[[#This Row],[SpreadActual]]&lt;Table1[[#This Row],[SpreadFavorite]],1,0)</f>
        <v>0</v>
      </c>
      <c r="P11681">
        <v>49</v>
      </c>
      <c r="Q11681" t="s">
        <v>82</v>
      </c>
      <c r="R11681" t="b">
        <v>0</v>
      </c>
      <c r="S11681">
        <v>48</v>
      </c>
      <c r="T11681">
        <v>2</v>
      </c>
    </row>
    <row r="11682" spans="1:22" x14ac:dyDescent="0.2">
      <c r="A11682" s="1">
        <v>42652</v>
      </c>
      <c r="B11682">
        <v>2016</v>
      </c>
      <c r="C11682">
        <f>_xlfn.MAXIFS(Table1[ScheduleWeekWritten],Table1[ScheduleSeason],Table1[[#This Row],[ScheduleSeason]])</f>
        <v>17</v>
      </c>
      <c r="D11682">
        <v>5</v>
      </c>
      <c r="E11682" cm="1">
        <f t="array" ref="E11682">_xlfn.XLOOKUP(Table1[[#This Row],[ScheduleWeekWritten]],Table3[Game],100+Table3[Increase],Table1[[#This Row],[ScheduleWeekWritten]])</f>
        <v>5</v>
      </c>
      <c r="F11682" t="b">
        <v>0</v>
      </c>
      <c r="G11682" t="s">
        <v>140</v>
      </c>
      <c r="H11682">
        <v>29</v>
      </c>
      <c r="I11682">
        <v>23</v>
      </c>
      <c r="J11682" t="s">
        <v>46</v>
      </c>
      <c r="K11682" t="s">
        <v>72</v>
      </c>
      <c r="L11682" t="str">
        <f>_xlfn.XLOOKUP(Table1[[#This Row],[TeamFavoriteID]],Table2[team_id],Table2[team_name],_xlfn.XLOOKUP(Table1[[#This Row],[TeamFavoriteID]],Table2[team_id_pfr],Table2[team_name],"Even"))</f>
        <v>Baltimore Colts</v>
      </c>
      <c r="M11682">
        <v>-4</v>
      </c>
      <c r="N11682">
        <f>IF(Table1[[#This Row],[TeamFavorite]]=Table1[[#This Row],[TeamHome]],Table1[[#This Row],[ScoreAway]]-Table1[[#This Row],[ScoreHome]],Table1[[#This Row],[ScoreHome]]-Table1[[#This Row],[ScoreAway]])</f>
        <v>6</v>
      </c>
      <c r="O11682">
        <f>IF(Table1[[#This Row],[SpreadActual]]&lt;Table1[[#This Row],[SpreadFavorite]],1,0)</f>
        <v>0</v>
      </c>
      <c r="P11682">
        <v>47.5</v>
      </c>
      <c r="Q11682" t="s">
        <v>190</v>
      </c>
      <c r="R11682" t="b">
        <v>0</v>
      </c>
      <c r="S11682">
        <v>72</v>
      </c>
      <c r="T11682">
        <v>0</v>
      </c>
      <c r="V11682" t="s">
        <v>103</v>
      </c>
    </row>
    <row r="11683" spans="1:22" x14ac:dyDescent="0.2">
      <c r="A11683" s="1">
        <v>42652</v>
      </c>
      <c r="B11683">
        <v>2016</v>
      </c>
      <c r="C11683">
        <f>_xlfn.MAXIFS(Table1[ScheduleWeekWritten],Table1[ScheduleSeason],Table1[[#This Row],[ScheduleSeason]])</f>
        <v>17</v>
      </c>
      <c r="D11683">
        <v>5</v>
      </c>
      <c r="E11683" cm="1">
        <f t="array" ref="E11683">_xlfn.XLOOKUP(Table1[[#This Row],[ScheduleWeekWritten]],Table3[Game],100+Table3[Increase],Table1[[#This Row],[ScheduleWeekWritten]])</f>
        <v>5</v>
      </c>
      <c r="F11683" t="b">
        <v>0</v>
      </c>
      <c r="G11683" t="s">
        <v>39</v>
      </c>
      <c r="H11683">
        <v>19</v>
      </c>
      <c r="I11683">
        <v>30</v>
      </c>
      <c r="J11683" t="s">
        <v>28</v>
      </c>
      <c r="K11683" t="s">
        <v>43</v>
      </c>
      <c r="L11683" t="str">
        <f>_xlfn.XLOOKUP(Table1[[#This Row],[TeamFavoriteID]],Table2[team_id],Table2[team_name],_xlfn.XLOOKUP(Table1[[#This Row],[TeamFavoriteID]],Table2[team_id_pfr],Table2[team_name],"Even"))</f>
        <v>Buffalo Bills</v>
      </c>
      <c r="M11683">
        <v>-2.5</v>
      </c>
      <c r="N11683">
        <f>IF(Table1[[#This Row],[TeamFavorite]]=Table1[[#This Row],[TeamHome]],Table1[[#This Row],[ScoreAway]]-Table1[[#This Row],[ScoreHome]],Table1[[#This Row],[ScoreHome]]-Table1[[#This Row],[ScoreAway]])</f>
        <v>-11</v>
      </c>
      <c r="O11683">
        <f>IF(Table1[[#This Row],[SpreadActual]]&lt;Table1[[#This Row],[SpreadFavorite]],1,0)</f>
        <v>1</v>
      </c>
      <c r="P11683">
        <v>41.5</v>
      </c>
      <c r="Q11683" t="s">
        <v>65</v>
      </c>
      <c r="R11683" t="b">
        <v>0</v>
      </c>
      <c r="S11683">
        <v>87</v>
      </c>
      <c r="T11683">
        <v>5</v>
      </c>
    </row>
    <row r="11684" spans="1:22" x14ac:dyDescent="0.2">
      <c r="A11684" s="1">
        <v>42652</v>
      </c>
      <c r="B11684">
        <v>2016</v>
      </c>
      <c r="C11684">
        <f>_xlfn.MAXIFS(Table1[ScheduleWeekWritten],Table1[ScheduleSeason],Table1[[#This Row],[ScheduleSeason]])</f>
        <v>17</v>
      </c>
      <c r="D11684">
        <v>5</v>
      </c>
      <c r="E11684" cm="1">
        <f t="array" ref="E11684">_xlfn.XLOOKUP(Table1[[#This Row],[ScheduleWeekWritten]],Table3[Game],100+Table3[Increase],Table1[[#This Row],[ScheduleWeekWritten]])</f>
        <v>5</v>
      </c>
      <c r="F11684" t="b">
        <v>0</v>
      </c>
      <c r="G11684" t="s">
        <v>19</v>
      </c>
      <c r="H11684">
        <v>17</v>
      </c>
      <c r="I11684">
        <v>30</v>
      </c>
      <c r="J11684" t="s">
        <v>171</v>
      </c>
      <c r="K11684" t="s">
        <v>91</v>
      </c>
      <c r="L11684" t="str">
        <f>_xlfn.XLOOKUP(Table1[[#This Row],[TeamFavoriteID]],Table2[team_id],Table2[team_name],_xlfn.XLOOKUP(Table1[[#This Row],[TeamFavoriteID]],Table2[team_id_pfr],Table2[team_name],"Even"))</f>
        <v>Miami Dolphins</v>
      </c>
      <c r="M11684">
        <v>-2.5</v>
      </c>
      <c r="N11684">
        <f>IF(Table1[[#This Row],[TeamFavorite]]=Table1[[#This Row],[TeamHome]],Table1[[#This Row],[ScoreAway]]-Table1[[#This Row],[ScoreHome]],Table1[[#This Row],[ScoreHome]]-Table1[[#This Row],[ScoreAway]])</f>
        <v>13</v>
      </c>
      <c r="O11684">
        <f>IF(Table1[[#This Row],[SpreadActual]]&lt;Table1[[#This Row],[SpreadFavorite]],1,0)</f>
        <v>0</v>
      </c>
      <c r="P11684">
        <v>44.5</v>
      </c>
      <c r="Q11684" t="s">
        <v>143</v>
      </c>
      <c r="R11684" t="b">
        <v>0</v>
      </c>
      <c r="S11684">
        <v>87</v>
      </c>
      <c r="T11684">
        <v>12</v>
      </c>
    </row>
    <row r="11685" spans="1:22" x14ac:dyDescent="0.2">
      <c r="A11685" s="1">
        <v>42652</v>
      </c>
      <c r="B11685">
        <v>2016</v>
      </c>
      <c r="C11685">
        <f>_xlfn.MAXIFS(Table1[ScheduleWeekWritten],Table1[ScheduleSeason],Table1[[#This Row],[ScheduleSeason]])</f>
        <v>17</v>
      </c>
      <c r="D11685">
        <v>5</v>
      </c>
      <c r="E11685" cm="1">
        <f t="array" ref="E11685">_xlfn.XLOOKUP(Table1[[#This Row],[ScheduleWeekWritten]],Table3[Game],100+Table3[Increase],Table1[[#This Row],[ScheduleWeekWritten]])</f>
        <v>5</v>
      </c>
      <c r="F11685" t="b">
        <v>0</v>
      </c>
      <c r="G11685" t="s">
        <v>54</v>
      </c>
      <c r="H11685">
        <v>31</v>
      </c>
      <c r="I11685">
        <v>13</v>
      </c>
      <c r="J11685" t="s">
        <v>177</v>
      </c>
      <c r="K11685" t="s">
        <v>55</v>
      </c>
      <c r="L11685" t="str">
        <f>_xlfn.XLOOKUP(Table1[[#This Row],[TeamFavoriteID]],Table2[team_id],Table2[team_name],_xlfn.XLOOKUP(Table1[[#This Row],[TeamFavoriteID]],Table2[team_id_pfr],Table2[team_name],"Even"))</f>
        <v>Minnesota Vikings</v>
      </c>
      <c r="M11685">
        <v>-6</v>
      </c>
      <c r="N11685">
        <f>IF(Table1[[#This Row],[TeamFavorite]]=Table1[[#This Row],[TeamHome]],Table1[[#This Row],[ScoreAway]]-Table1[[#This Row],[ScoreHome]],Table1[[#This Row],[ScoreHome]]-Table1[[#This Row],[ScoreAway]])</f>
        <v>-18</v>
      </c>
      <c r="O11685">
        <f>IF(Table1[[#This Row],[SpreadActual]]&lt;Table1[[#This Row],[SpreadFavorite]],1,0)</f>
        <v>1</v>
      </c>
      <c r="P11685">
        <v>39</v>
      </c>
      <c r="Q11685" t="s">
        <v>205</v>
      </c>
      <c r="R11685" t="b">
        <v>0</v>
      </c>
      <c r="S11685">
        <v>72</v>
      </c>
      <c r="T11685">
        <v>0</v>
      </c>
      <c r="V11685" t="s">
        <v>103</v>
      </c>
    </row>
    <row r="11686" spans="1:22" x14ac:dyDescent="0.2">
      <c r="A11686" s="1">
        <v>42652</v>
      </c>
      <c r="B11686">
        <v>2016</v>
      </c>
      <c r="C11686">
        <f>_xlfn.MAXIFS(Table1[ScheduleWeekWritten],Table1[ScheduleSeason],Table1[[#This Row],[ScheduleSeason]])</f>
        <v>17</v>
      </c>
      <c r="D11686">
        <v>5</v>
      </c>
      <c r="E11686" cm="1">
        <f t="array" ref="E11686">_xlfn.XLOOKUP(Table1[[#This Row],[ScheduleWeekWritten]],Table3[Game],100+Table3[Increase],Table1[[#This Row],[ScheduleWeekWritten]])</f>
        <v>5</v>
      </c>
      <c r="F11686" t="b">
        <v>0</v>
      </c>
      <c r="G11686" t="s">
        <v>20</v>
      </c>
      <c r="H11686">
        <v>34</v>
      </c>
      <c r="I11686">
        <v>31</v>
      </c>
      <c r="J11686" t="s">
        <v>27</v>
      </c>
      <c r="K11686" t="s">
        <v>21</v>
      </c>
      <c r="L11686" t="str">
        <f>_xlfn.XLOOKUP(Table1[[#This Row],[TeamFavoriteID]],Table2[team_id],Table2[team_name],_xlfn.XLOOKUP(Table1[[#This Row],[TeamFavoriteID]],Table2[team_id_pfr],Table2[team_name],"Even"))</f>
        <v>Las Vegas Raiders</v>
      </c>
      <c r="M11686">
        <v>-3.5</v>
      </c>
      <c r="N11686">
        <f>IF(Table1[[#This Row],[TeamFavorite]]=Table1[[#This Row],[TeamHome]],Table1[[#This Row],[ScoreAway]]-Table1[[#This Row],[ScoreHome]],Table1[[#This Row],[ScoreHome]]-Table1[[#This Row],[ScoreAway]])</f>
        <v>3</v>
      </c>
      <c r="O11686">
        <f>IF(Table1[[#This Row],[SpreadActual]]&lt;Table1[[#This Row],[SpreadFavorite]],1,0)</f>
        <v>0</v>
      </c>
      <c r="P11686">
        <v>50.5</v>
      </c>
      <c r="Q11686" t="s">
        <v>76</v>
      </c>
      <c r="R11686" t="b">
        <v>0</v>
      </c>
      <c r="S11686">
        <v>78</v>
      </c>
      <c r="T11686">
        <v>4</v>
      </c>
    </row>
    <row r="11687" spans="1:22" x14ac:dyDescent="0.2">
      <c r="A11687" s="1">
        <v>42652</v>
      </c>
      <c r="B11687">
        <v>2016</v>
      </c>
      <c r="C11687">
        <f>_xlfn.MAXIFS(Table1[ScheduleWeekWritten],Table1[ScheduleSeason],Table1[[#This Row],[ScheduleSeason]])</f>
        <v>17</v>
      </c>
      <c r="D11687">
        <v>5</v>
      </c>
      <c r="E11687" cm="1">
        <f t="array" ref="E11687">_xlfn.XLOOKUP(Table1[[#This Row],[ScheduleWeekWritten]],Table3[Game],100+Table3[Increase],Table1[[#This Row],[ScheduleWeekWritten]])</f>
        <v>5</v>
      </c>
      <c r="F11687" t="b">
        <v>0</v>
      </c>
      <c r="G11687" t="s">
        <v>49</v>
      </c>
      <c r="H11687">
        <v>31</v>
      </c>
      <c r="I11687">
        <v>13</v>
      </c>
      <c r="J11687" t="s">
        <v>31</v>
      </c>
      <c r="K11687" t="s">
        <v>51</v>
      </c>
      <c r="L11687" t="str">
        <f>_xlfn.XLOOKUP(Table1[[#This Row],[TeamFavoriteID]],Table2[team_id],Table2[team_name],_xlfn.XLOOKUP(Table1[[#This Row],[TeamFavoriteID]],Table2[team_id_pfr],Table2[team_name],"Even"))</f>
        <v>Pittsburgh Steelers</v>
      </c>
      <c r="M11687">
        <v>-10</v>
      </c>
      <c r="N11687">
        <f>IF(Table1[[#This Row],[TeamFavorite]]=Table1[[#This Row],[TeamHome]],Table1[[#This Row],[ScoreAway]]-Table1[[#This Row],[ScoreHome]],Table1[[#This Row],[ScoreHome]]-Table1[[#This Row],[ScoreAway]])</f>
        <v>-18</v>
      </c>
      <c r="O11687">
        <f>IF(Table1[[#This Row],[SpreadActual]]&lt;Table1[[#This Row],[SpreadFavorite]],1,0)</f>
        <v>1</v>
      </c>
      <c r="P11687">
        <v>50</v>
      </c>
      <c r="Q11687" t="s">
        <v>175</v>
      </c>
      <c r="R11687" t="b">
        <v>0</v>
      </c>
      <c r="S11687">
        <v>57</v>
      </c>
      <c r="T11687">
        <v>6</v>
      </c>
    </row>
    <row r="11688" spans="1:22" x14ac:dyDescent="0.2">
      <c r="A11688" s="1">
        <v>42653</v>
      </c>
      <c r="B11688">
        <v>2016</v>
      </c>
      <c r="C11688">
        <f>_xlfn.MAXIFS(Table1[ScheduleWeekWritten],Table1[ScheduleSeason],Table1[[#This Row],[ScheduleSeason]])</f>
        <v>17</v>
      </c>
      <c r="D11688">
        <v>5</v>
      </c>
      <c r="E11688" cm="1">
        <f t="array" ref="E11688">_xlfn.XLOOKUP(Table1[[#This Row],[ScheduleWeekWritten]],Table3[Game],100+Table3[Increase],Table1[[#This Row],[ScheduleWeekWritten]])</f>
        <v>5</v>
      </c>
      <c r="F11688" t="b">
        <v>0</v>
      </c>
      <c r="G11688" t="s">
        <v>152</v>
      </c>
      <c r="H11688">
        <v>14</v>
      </c>
      <c r="I11688">
        <v>17</v>
      </c>
      <c r="J11688" t="s">
        <v>127</v>
      </c>
      <c r="K11688" t="s">
        <v>162</v>
      </c>
      <c r="L11688" t="str">
        <f>_xlfn.XLOOKUP(Table1[[#This Row],[TeamFavoriteID]],Table2[team_id],Table2[team_name],_xlfn.XLOOKUP(Table1[[#This Row],[TeamFavoriteID]],Table2[team_id_pfr],Table2[team_name],"Even"))</f>
        <v>Carolina Panthers</v>
      </c>
      <c r="M11688">
        <v>-6</v>
      </c>
      <c r="N11688">
        <f>IF(Table1[[#This Row],[TeamFavorite]]=Table1[[#This Row],[TeamHome]],Table1[[#This Row],[ScoreAway]]-Table1[[#This Row],[ScoreHome]],Table1[[#This Row],[ScoreHome]]-Table1[[#This Row],[ScoreAway]])</f>
        <v>3</v>
      </c>
      <c r="O11688">
        <f>IF(Table1[[#This Row],[SpreadActual]]&lt;Table1[[#This Row],[SpreadFavorite]],1,0)</f>
        <v>0</v>
      </c>
      <c r="P11688">
        <v>46.5</v>
      </c>
      <c r="Q11688" t="s">
        <v>160</v>
      </c>
      <c r="R11688" t="b">
        <v>0</v>
      </c>
      <c r="S11688">
        <v>57</v>
      </c>
      <c r="T11688">
        <v>2</v>
      </c>
    </row>
    <row r="11689" spans="1:22" x14ac:dyDescent="0.2">
      <c r="A11689" s="1">
        <v>42656</v>
      </c>
      <c r="B11689">
        <v>2016</v>
      </c>
      <c r="C11689">
        <f>_xlfn.MAXIFS(Table1[ScheduleWeekWritten],Table1[ScheduleSeason],Table1[[#This Row],[ScheduleSeason]])</f>
        <v>17</v>
      </c>
      <c r="D11689">
        <v>6</v>
      </c>
      <c r="E11689" cm="1">
        <f t="array" ref="E11689">_xlfn.XLOOKUP(Table1[[#This Row],[ScheduleWeekWritten]],Table3[Game],100+Table3[Increase],Table1[[#This Row],[ScheduleWeekWritten]])</f>
        <v>6</v>
      </c>
      <c r="F11689" t="b">
        <v>0</v>
      </c>
      <c r="G11689" t="s">
        <v>27</v>
      </c>
      <c r="H11689">
        <v>21</v>
      </c>
      <c r="I11689">
        <v>13</v>
      </c>
      <c r="J11689" t="s">
        <v>24</v>
      </c>
      <c r="K11689" t="s">
        <v>88</v>
      </c>
      <c r="L11689" t="str">
        <f>_xlfn.XLOOKUP(Table1[[#This Row],[TeamFavoriteID]],Table2[team_id],Table2[team_name],_xlfn.XLOOKUP(Table1[[#This Row],[TeamFavoriteID]],Table2[team_id_pfr],Table2[team_name],"Even"))</f>
        <v>Denver Broncos</v>
      </c>
      <c r="M11689">
        <v>-3</v>
      </c>
      <c r="N11689">
        <f>IF(Table1[[#This Row],[TeamFavorite]]=Table1[[#This Row],[TeamHome]],Table1[[#This Row],[ScoreAway]]-Table1[[#This Row],[ScoreHome]],Table1[[#This Row],[ScoreHome]]-Table1[[#This Row],[ScoreAway]])</f>
        <v>8</v>
      </c>
      <c r="O11689">
        <f>IF(Table1[[#This Row],[SpreadActual]]&lt;Table1[[#This Row],[SpreadFavorite]],1,0)</f>
        <v>0</v>
      </c>
      <c r="P11689">
        <v>44</v>
      </c>
      <c r="Q11689" t="s">
        <v>94</v>
      </c>
      <c r="R11689" t="b">
        <v>0</v>
      </c>
      <c r="S11689">
        <v>69</v>
      </c>
      <c r="T11689">
        <v>6</v>
      </c>
    </row>
    <row r="11690" spans="1:22" x14ac:dyDescent="0.2">
      <c r="A11690" s="1">
        <v>42659</v>
      </c>
      <c r="B11690">
        <v>2016</v>
      </c>
      <c r="C11690">
        <f>_xlfn.MAXIFS(Table1[ScheduleWeekWritten],Table1[ScheduleSeason],Table1[[#This Row],[ScheduleSeason]])</f>
        <v>17</v>
      </c>
      <c r="D11690">
        <v>6</v>
      </c>
      <c r="E11690" cm="1">
        <f t="array" ref="E11690">_xlfn.XLOOKUP(Table1[[#This Row],[ScheduleWeekWritten]],Table3[Game],100+Table3[Increase],Table1[[#This Row],[ScheduleWeekWritten]])</f>
        <v>6</v>
      </c>
      <c r="F11690" t="b">
        <v>0</v>
      </c>
      <c r="G11690" t="s">
        <v>28</v>
      </c>
      <c r="H11690">
        <v>45</v>
      </c>
      <c r="I11690">
        <v>16</v>
      </c>
      <c r="J11690" t="s">
        <v>53</v>
      </c>
      <c r="K11690" t="s">
        <v>43</v>
      </c>
      <c r="L11690" t="str">
        <f>_xlfn.XLOOKUP(Table1[[#This Row],[TeamFavoriteID]],Table2[team_id],Table2[team_name],_xlfn.XLOOKUP(Table1[[#This Row],[TeamFavoriteID]],Table2[team_id_pfr],Table2[team_name],"Even"))</f>
        <v>Buffalo Bills</v>
      </c>
      <c r="M11690">
        <v>-7.5</v>
      </c>
      <c r="N11690">
        <f>IF(Table1[[#This Row],[TeamFavorite]]=Table1[[#This Row],[TeamHome]],Table1[[#This Row],[ScoreAway]]-Table1[[#This Row],[ScoreHome]],Table1[[#This Row],[ScoreHome]]-Table1[[#This Row],[ScoreAway]])</f>
        <v>-29</v>
      </c>
      <c r="O11690">
        <f>IF(Table1[[#This Row],[SpreadActual]]&lt;Table1[[#This Row],[SpreadFavorite]],1,0)</f>
        <v>1</v>
      </c>
      <c r="P11690">
        <v>44</v>
      </c>
      <c r="Q11690" t="s">
        <v>204</v>
      </c>
      <c r="R11690" t="b">
        <v>0</v>
      </c>
      <c r="S11690">
        <v>72</v>
      </c>
      <c r="T11690">
        <v>9</v>
      </c>
    </row>
    <row r="11691" spans="1:22" x14ac:dyDescent="0.2">
      <c r="A11691" s="1">
        <v>42659</v>
      </c>
      <c r="B11691">
        <v>2016</v>
      </c>
      <c r="C11691">
        <f>_xlfn.MAXIFS(Table1[ScheduleWeekWritten],Table1[ScheduleSeason],Table1[[#This Row],[ScheduleSeason]])</f>
        <v>17</v>
      </c>
      <c r="D11691">
        <v>6</v>
      </c>
      <c r="E11691" cm="1">
        <f t="array" ref="E11691">_xlfn.XLOOKUP(Table1[[#This Row],[ScheduleWeekWritten]],Table3[Game],100+Table3[Increase],Table1[[#This Row],[ScheduleWeekWritten]])</f>
        <v>6</v>
      </c>
      <c r="F11691" t="b">
        <v>0</v>
      </c>
      <c r="G11691" t="s">
        <v>46</v>
      </c>
      <c r="H11691">
        <v>16</v>
      </c>
      <c r="I11691">
        <v>17</v>
      </c>
      <c r="J11691" t="s">
        <v>154</v>
      </c>
      <c r="K11691" t="s">
        <v>47</v>
      </c>
      <c r="L11691" t="str">
        <f>_xlfn.XLOOKUP(Table1[[#This Row],[TeamFavoriteID]],Table2[team_id],Table2[team_name],_xlfn.XLOOKUP(Table1[[#This Row],[TeamFavoriteID]],Table2[team_id_pfr],Table2[team_name],"Even"))</f>
        <v>Chicago Bears</v>
      </c>
      <c r="M11691">
        <v>-2.5</v>
      </c>
      <c r="N11691">
        <f>IF(Table1[[#This Row],[TeamFavorite]]=Table1[[#This Row],[TeamHome]],Table1[[#This Row],[ScoreAway]]-Table1[[#This Row],[ScoreHome]],Table1[[#This Row],[ScoreHome]]-Table1[[#This Row],[ScoreAway]])</f>
        <v>1</v>
      </c>
      <c r="O11691">
        <f>IF(Table1[[#This Row],[SpreadActual]]&lt;Table1[[#This Row],[SpreadFavorite]],1,0)</f>
        <v>0</v>
      </c>
      <c r="P11691">
        <v>46</v>
      </c>
      <c r="Q11691" t="s">
        <v>114</v>
      </c>
      <c r="R11691" t="b">
        <v>0</v>
      </c>
      <c r="S11691">
        <v>67</v>
      </c>
      <c r="T11691">
        <v>3</v>
      </c>
    </row>
    <row r="11692" spans="1:22" x14ac:dyDescent="0.2">
      <c r="A11692" s="1">
        <v>42659</v>
      </c>
      <c r="B11692">
        <v>2016</v>
      </c>
      <c r="C11692">
        <f>_xlfn.MAXIFS(Table1[ScheduleWeekWritten],Table1[ScheduleSeason],Table1[[#This Row],[ScheduleSeason]])</f>
        <v>17</v>
      </c>
      <c r="D11692">
        <v>6</v>
      </c>
      <c r="E11692" cm="1">
        <f t="array" ref="E11692">_xlfn.XLOOKUP(Table1[[#This Row],[ScheduleWeekWritten]],Table3[Game],100+Table3[Increase],Table1[[#This Row],[ScheduleWeekWritten]])</f>
        <v>6</v>
      </c>
      <c r="F11692" t="b">
        <v>0</v>
      </c>
      <c r="G11692" t="s">
        <v>45</v>
      </c>
      <c r="H11692">
        <v>31</v>
      </c>
      <c r="I11692">
        <v>28</v>
      </c>
      <c r="J11692" t="s">
        <v>39</v>
      </c>
      <c r="K11692" t="s">
        <v>79</v>
      </c>
      <c r="L11692" t="str">
        <f>_xlfn.XLOOKUP(Table1[[#This Row],[TeamFavoriteID]],Table2[team_id],Table2[team_name],_xlfn.XLOOKUP(Table1[[#This Row],[TeamFavoriteID]],Table2[team_id_pfr],Table2[team_name],"Even"))</f>
        <v>Detroit Lions</v>
      </c>
      <c r="M11692">
        <v>-2.5</v>
      </c>
      <c r="N11692">
        <f>IF(Table1[[#This Row],[TeamFavorite]]=Table1[[#This Row],[TeamHome]],Table1[[#This Row],[ScoreAway]]-Table1[[#This Row],[ScoreHome]],Table1[[#This Row],[ScoreHome]]-Table1[[#This Row],[ScoreAway]])</f>
        <v>-3</v>
      </c>
      <c r="O11692">
        <f>IF(Table1[[#This Row],[SpreadActual]]&lt;Table1[[#This Row],[SpreadFavorite]],1,0)</f>
        <v>1</v>
      </c>
      <c r="P11692">
        <v>44</v>
      </c>
      <c r="Q11692" t="s">
        <v>181</v>
      </c>
      <c r="R11692" t="b">
        <v>0</v>
      </c>
      <c r="S11692">
        <v>72</v>
      </c>
      <c r="T11692">
        <v>0</v>
      </c>
      <c r="V11692" t="s">
        <v>103</v>
      </c>
    </row>
    <row r="11693" spans="1:22" x14ac:dyDescent="0.2">
      <c r="A11693" s="1">
        <v>42659</v>
      </c>
      <c r="B11693">
        <v>2016</v>
      </c>
      <c r="C11693">
        <f>_xlfn.MAXIFS(Table1[ScheduleWeekWritten],Table1[ScheduleSeason],Table1[[#This Row],[ScheduleSeason]])</f>
        <v>17</v>
      </c>
      <c r="D11693">
        <v>6</v>
      </c>
      <c r="E11693" cm="1">
        <f t="array" ref="E11693">_xlfn.XLOOKUP(Table1[[#This Row],[ScheduleWeekWritten]],Table3[Game],100+Table3[Increase],Table1[[#This Row],[ScheduleWeekWritten]])</f>
        <v>6</v>
      </c>
      <c r="F11693" t="b">
        <v>0</v>
      </c>
      <c r="G11693" t="s">
        <v>33</v>
      </c>
      <c r="H11693">
        <v>16</v>
      </c>
      <c r="I11693">
        <v>30</v>
      </c>
      <c r="J11693" t="s">
        <v>67</v>
      </c>
      <c r="K11693" t="s">
        <v>35</v>
      </c>
      <c r="L11693" t="str">
        <f>_xlfn.XLOOKUP(Table1[[#This Row],[TeamFavoriteID]],Table2[team_id],Table2[team_name],_xlfn.XLOOKUP(Table1[[#This Row],[TeamFavoriteID]],Table2[team_id_pfr],Table2[team_name],"Even"))</f>
        <v>Green Bay Packers</v>
      </c>
      <c r="M11693">
        <v>-5</v>
      </c>
      <c r="N11693">
        <f>IF(Table1[[#This Row],[TeamFavorite]]=Table1[[#This Row],[TeamHome]],Table1[[#This Row],[ScoreAway]]-Table1[[#This Row],[ScoreHome]],Table1[[#This Row],[ScoreHome]]-Table1[[#This Row],[ScoreAway]])</f>
        <v>14</v>
      </c>
      <c r="O11693">
        <f>IF(Table1[[#This Row],[SpreadActual]]&lt;Table1[[#This Row],[SpreadFavorite]],1,0)</f>
        <v>0</v>
      </c>
      <c r="P11693">
        <v>47</v>
      </c>
      <c r="Q11693" t="s">
        <v>82</v>
      </c>
      <c r="R11693" t="b">
        <v>0</v>
      </c>
      <c r="S11693">
        <v>67</v>
      </c>
      <c r="T11693">
        <v>4</v>
      </c>
    </row>
    <row r="11694" spans="1:22" x14ac:dyDescent="0.2">
      <c r="A11694" s="1">
        <v>42659</v>
      </c>
      <c r="B11694">
        <v>2016</v>
      </c>
      <c r="C11694">
        <f>_xlfn.MAXIFS(Table1[ScheduleWeekWritten],Table1[ScheduleSeason],Table1[[#This Row],[ScheduleSeason]])</f>
        <v>17</v>
      </c>
      <c r="D11694">
        <v>6</v>
      </c>
      <c r="E11694" cm="1">
        <f t="array" ref="E11694">_xlfn.XLOOKUP(Table1[[#This Row],[ScheduleWeekWritten]],Table3[Game],100+Table3[Increase],Table1[[#This Row],[ScheduleWeekWritten]])</f>
        <v>6</v>
      </c>
      <c r="F11694" t="b">
        <v>0</v>
      </c>
      <c r="G11694" t="s">
        <v>177</v>
      </c>
      <c r="H11694">
        <v>26</v>
      </c>
      <c r="I11694">
        <v>23</v>
      </c>
      <c r="J11694" t="s">
        <v>140</v>
      </c>
      <c r="K11694" t="s">
        <v>182</v>
      </c>
      <c r="L11694" t="str">
        <f>_xlfn.XLOOKUP(Table1[[#This Row],[TeamFavoriteID]],Table2[team_id],Table2[team_name],_xlfn.XLOOKUP(Table1[[#This Row],[TeamFavoriteID]],Table2[team_id_pfr],Table2[team_name],"Even"))</f>
        <v>Houston Texans</v>
      </c>
      <c r="M11694">
        <v>-3</v>
      </c>
      <c r="N11694">
        <f>IF(Table1[[#This Row],[TeamFavorite]]=Table1[[#This Row],[TeamHome]],Table1[[#This Row],[ScoreAway]]-Table1[[#This Row],[ScoreHome]],Table1[[#This Row],[ScoreHome]]-Table1[[#This Row],[ScoreAway]])</f>
        <v>-3</v>
      </c>
      <c r="O11694">
        <f>IF(Table1[[#This Row],[SpreadActual]]&lt;Table1[[#This Row],[SpreadFavorite]],1,0)</f>
        <v>0</v>
      </c>
      <c r="P11694">
        <v>47.5</v>
      </c>
      <c r="Q11694" t="s">
        <v>178</v>
      </c>
      <c r="R11694" t="b">
        <v>0</v>
      </c>
      <c r="S11694">
        <v>80</v>
      </c>
      <c r="T11694">
        <v>6</v>
      </c>
      <c r="V11694" t="s">
        <v>193</v>
      </c>
    </row>
    <row r="11695" spans="1:22" x14ac:dyDescent="0.2">
      <c r="A11695" s="1">
        <v>42659</v>
      </c>
      <c r="B11695">
        <v>2016</v>
      </c>
      <c r="C11695">
        <f>_xlfn.MAXIFS(Table1[ScheduleWeekWritten],Table1[ScheduleSeason],Table1[[#This Row],[ScheduleSeason]])</f>
        <v>17</v>
      </c>
      <c r="D11695">
        <v>6</v>
      </c>
      <c r="E11695" cm="1">
        <f t="array" ref="E11695">_xlfn.XLOOKUP(Table1[[#This Row],[ScheduleWeekWritten]],Table3[Game],100+Table3[Increase],Table1[[#This Row],[ScheduleWeekWritten]])</f>
        <v>6</v>
      </c>
      <c r="F11695" t="b">
        <v>0</v>
      </c>
      <c r="G11695" t="s">
        <v>19</v>
      </c>
      <c r="H11695">
        <v>30</v>
      </c>
      <c r="I11695">
        <v>15</v>
      </c>
      <c r="J11695" t="s">
        <v>49</v>
      </c>
      <c r="K11695" t="s">
        <v>51</v>
      </c>
      <c r="L11695" t="str">
        <f>_xlfn.XLOOKUP(Table1[[#This Row],[TeamFavoriteID]],Table2[team_id],Table2[team_name],_xlfn.XLOOKUP(Table1[[#This Row],[TeamFavoriteID]],Table2[team_id_pfr],Table2[team_name],"Even"))</f>
        <v>Pittsburgh Steelers</v>
      </c>
      <c r="M11695">
        <v>-7.5</v>
      </c>
      <c r="N11695">
        <f>IF(Table1[[#This Row],[TeamFavorite]]=Table1[[#This Row],[TeamHome]],Table1[[#This Row],[ScoreAway]]-Table1[[#This Row],[ScoreHome]],Table1[[#This Row],[ScoreHome]]-Table1[[#This Row],[ScoreAway]])</f>
        <v>15</v>
      </c>
      <c r="O11695">
        <f>IF(Table1[[#This Row],[SpreadActual]]&lt;Table1[[#This Row],[SpreadFavorite]],1,0)</f>
        <v>0</v>
      </c>
      <c r="P11695">
        <v>49.5</v>
      </c>
      <c r="Q11695" t="s">
        <v>143</v>
      </c>
      <c r="R11695" t="b">
        <v>0</v>
      </c>
      <c r="S11695">
        <v>82</v>
      </c>
      <c r="T11695">
        <v>11</v>
      </c>
    </row>
    <row r="11696" spans="1:22" x14ac:dyDescent="0.2">
      <c r="A11696" s="1">
        <v>42659</v>
      </c>
      <c r="B11696">
        <v>2016</v>
      </c>
      <c r="C11696">
        <f>_xlfn.MAXIFS(Table1[ScheduleWeekWritten],Table1[ScheduleSeason],Table1[[#This Row],[ScheduleSeason]])</f>
        <v>17</v>
      </c>
      <c r="D11696">
        <v>6</v>
      </c>
      <c r="E11696" cm="1">
        <f t="array" ref="E11696">_xlfn.XLOOKUP(Table1[[#This Row],[ScheduleWeekWritten]],Table3[Game],100+Table3[Increase],Table1[[#This Row],[ScheduleWeekWritten]])</f>
        <v>6</v>
      </c>
      <c r="F11696" t="b">
        <v>0</v>
      </c>
      <c r="G11696" t="s">
        <v>115</v>
      </c>
      <c r="H11696">
        <v>35</v>
      </c>
      <c r="I11696">
        <v>17</v>
      </c>
      <c r="J11696" t="s">
        <v>101</v>
      </c>
      <c r="K11696" t="s">
        <v>70</v>
      </c>
      <c r="L11696" t="str">
        <f>_xlfn.XLOOKUP(Table1[[#This Row],[TeamFavoriteID]],Table2[team_id],Table2[team_name],_xlfn.XLOOKUP(Table1[[#This Row],[TeamFavoriteID]],Table2[team_id_pfr],Table2[team_name],"Even"))</f>
        <v>Boston Patriots</v>
      </c>
      <c r="M11696">
        <v>-7.5</v>
      </c>
      <c r="N11696">
        <f>IF(Table1[[#This Row],[TeamFavorite]]=Table1[[#This Row],[TeamHome]],Table1[[#This Row],[ScoreAway]]-Table1[[#This Row],[ScoreHome]],Table1[[#This Row],[ScoreHome]]-Table1[[#This Row],[ScoreAway]])</f>
        <v>18</v>
      </c>
      <c r="O11696">
        <f>IF(Table1[[#This Row],[SpreadActual]]&lt;Table1[[#This Row],[SpreadFavorite]],1,0)</f>
        <v>0</v>
      </c>
      <c r="P11696">
        <v>48</v>
      </c>
      <c r="Q11696" t="s">
        <v>179</v>
      </c>
      <c r="R11696" t="b">
        <v>0</v>
      </c>
      <c r="S11696">
        <v>66</v>
      </c>
      <c r="T11696">
        <v>7</v>
      </c>
    </row>
    <row r="11697" spans="1:22" x14ac:dyDescent="0.2">
      <c r="A11697" s="1">
        <v>42659</v>
      </c>
      <c r="B11697">
        <v>2016</v>
      </c>
      <c r="C11697">
        <f>_xlfn.MAXIFS(Table1[ScheduleWeekWritten],Table1[ScheduleSeason],Table1[[#This Row],[ScheduleSeason]])</f>
        <v>17</v>
      </c>
      <c r="D11697">
        <v>6</v>
      </c>
      <c r="E11697" cm="1">
        <f t="array" ref="E11697">_xlfn.XLOOKUP(Table1[[#This Row],[ScheduleWeekWritten]],Table3[Game],100+Table3[Increase],Table1[[#This Row],[ScheduleWeekWritten]])</f>
        <v>6</v>
      </c>
      <c r="F11697" t="b">
        <v>0</v>
      </c>
      <c r="G11697" t="s">
        <v>95</v>
      </c>
      <c r="H11697">
        <v>41</v>
      </c>
      <c r="I11697">
        <v>38</v>
      </c>
      <c r="J11697" t="s">
        <v>152</v>
      </c>
      <c r="K11697" t="s">
        <v>162</v>
      </c>
      <c r="L11697" t="str">
        <f>_xlfn.XLOOKUP(Table1[[#This Row],[TeamFavoriteID]],Table2[team_id],Table2[team_name],_xlfn.XLOOKUP(Table1[[#This Row],[TeamFavoriteID]],Table2[team_id_pfr],Table2[team_name],"Even"))</f>
        <v>Carolina Panthers</v>
      </c>
      <c r="M11697">
        <v>-2.5</v>
      </c>
      <c r="N11697">
        <f>IF(Table1[[#This Row],[TeamFavorite]]=Table1[[#This Row],[TeamHome]],Table1[[#This Row],[ScoreAway]]-Table1[[#This Row],[ScoreHome]],Table1[[#This Row],[ScoreHome]]-Table1[[#This Row],[ScoreAway]])</f>
        <v>3</v>
      </c>
      <c r="O11697">
        <f>IF(Table1[[#This Row],[SpreadActual]]&lt;Table1[[#This Row],[SpreadFavorite]],1,0)</f>
        <v>0</v>
      </c>
      <c r="P11697">
        <v>53.5</v>
      </c>
      <c r="Q11697" t="s">
        <v>124</v>
      </c>
      <c r="R11697" t="b">
        <v>0</v>
      </c>
      <c r="S11697">
        <v>72</v>
      </c>
      <c r="T11697">
        <v>0</v>
      </c>
      <c r="V11697" t="s">
        <v>103</v>
      </c>
    </row>
    <row r="11698" spans="1:22" x14ac:dyDescent="0.2">
      <c r="A11698" s="1">
        <v>42659</v>
      </c>
      <c r="B11698">
        <v>2016</v>
      </c>
      <c r="C11698">
        <f>_xlfn.MAXIFS(Table1[ScheduleWeekWritten],Table1[ScheduleSeason],Table1[[#This Row],[ScheduleSeason]])</f>
        <v>17</v>
      </c>
      <c r="D11698">
        <v>6</v>
      </c>
      <c r="E11698" cm="1">
        <f t="array" ref="E11698">_xlfn.XLOOKUP(Table1[[#This Row],[ScheduleWeekWritten]],Table3[Game],100+Table3[Increase],Table1[[#This Row],[ScheduleWeekWritten]])</f>
        <v>6</v>
      </c>
      <c r="F11698" t="b">
        <v>0</v>
      </c>
      <c r="G11698" t="s">
        <v>50</v>
      </c>
      <c r="H11698">
        <v>27</v>
      </c>
      <c r="I11698">
        <v>23</v>
      </c>
      <c r="J11698" t="s">
        <v>158</v>
      </c>
      <c r="K11698" t="s">
        <v>90</v>
      </c>
      <c r="L11698" t="str">
        <f>_xlfn.XLOOKUP(Table1[[#This Row],[TeamFavoriteID]],Table2[team_id],Table2[team_name],_xlfn.XLOOKUP(Table1[[#This Row],[TeamFavoriteID]],Table2[team_id_pfr],Table2[team_name],"Even"))</f>
        <v>New York Giants</v>
      </c>
      <c r="M11698">
        <v>-3.5</v>
      </c>
      <c r="N11698">
        <f>IF(Table1[[#This Row],[TeamFavorite]]=Table1[[#This Row],[TeamHome]],Table1[[#This Row],[ScoreAway]]-Table1[[#This Row],[ScoreHome]],Table1[[#This Row],[ScoreHome]]-Table1[[#This Row],[ScoreAway]])</f>
        <v>-4</v>
      </c>
      <c r="O11698">
        <f>IF(Table1[[#This Row],[SpreadActual]]&lt;Table1[[#This Row],[SpreadFavorite]],1,0)</f>
        <v>1</v>
      </c>
      <c r="P11698">
        <v>42.5</v>
      </c>
      <c r="Q11698" t="s">
        <v>197</v>
      </c>
      <c r="R11698" t="b">
        <v>0</v>
      </c>
      <c r="S11698">
        <v>66</v>
      </c>
      <c r="T11698">
        <v>6</v>
      </c>
    </row>
    <row r="11699" spans="1:22" x14ac:dyDescent="0.2">
      <c r="A11699" s="1">
        <v>42659</v>
      </c>
      <c r="B11699">
        <v>2016</v>
      </c>
      <c r="C11699">
        <f>_xlfn.MAXIFS(Table1[ScheduleWeekWritten],Table1[ScheduleSeason],Table1[[#This Row],[ScheduleSeason]])</f>
        <v>17</v>
      </c>
      <c r="D11699">
        <v>6</v>
      </c>
      <c r="E11699" cm="1">
        <f t="array" ref="E11699">_xlfn.XLOOKUP(Table1[[#This Row],[ScheduleWeekWritten]],Table3[Game],100+Table3[Increase],Table1[[#This Row],[ScheduleWeekWritten]])</f>
        <v>6</v>
      </c>
      <c r="F11699" t="b">
        <v>0</v>
      </c>
      <c r="G11699" t="s">
        <v>20</v>
      </c>
      <c r="H11699">
        <v>10</v>
      </c>
      <c r="I11699">
        <v>26</v>
      </c>
      <c r="J11699" t="s">
        <v>42</v>
      </c>
      <c r="K11699" t="s">
        <v>75</v>
      </c>
      <c r="L11699" t="str">
        <f>_xlfn.XLOOKUP(Table1[[#This Row],[TeamFavoriteID]],Table2[team_id],Table2[team_name],_xlfn.XLOOKUP(Table1[[#This Row],[TeamFavoriteID]],Table2[team_id_pfr],Table2[team_name],"Even"))</f>
        <v>Kansas City Chiefs</v>
      </c>
      <c r="M11699">
        <v>-1</v>
      </c>
      <c r="N11699">
        <f>IF(Table1[[#This Row],[TeamFavorite]]=Table1[[#This Row],[TeamHome]],Table1[[#This Row],[ScoreAway]]-Table1[[#This Row],[ScoreHome]],Table1[[#This Row],[ScoreHome]]-Table1[[#This Row],[ScoreAway]])</f>
        <v>-16</v>
      </c>
      <c r="O11699">
        <f>IF(Table1[[#This Row],[SpreadActual]]&lt;Table1[[#This Row],[SpreadFavorite]],1,0)</f>
        <v>1</v>
      </c>
      <c r="P11699">
        <v>46.5</v>
      </c>
      <c r="Q11699" t="s">
        <v>76</v>
      </c>
      <c r="R11699" t="b">
        <v>0</v>
      </c>
      <c r="S11699">
        <v>61</v>
      </c>
      <c r="T11699">
        <v>5</v>
      </c>
      <c r="V11699" t="s">
        <v>2</v>
      </c>
    </row>
    <row r="11700" spans="1:22" x14ac:dyDescent="0.2">
      <c r="A11700" s="1">
        <v>42659</v>
      </c>
      <c r="B11700">
        <v>2016</v>
      </c>
      <c r="C11700">
        <f>_xlfn.MAXIFS(Table1[ScheduleWeekWritten],Table1[ScheduleSeason],Table1[[#This Row],[ScheduleSeason]])</f>
        <v>17</v>
      </c>
      <c r="D11700">
        <v>6</v>
      </c>
      <c r="E11700" cm="1">
        <f t="array" ref="E11700">_xlfn.XLOOKUP(Table1[[#This Row],[ScheduleWeekWritten]],Table3[Game],100+Table3[Increase],Table1[[#This Row],[ScheduleWeekWritten]])</f>
        <v>6</v>
      </c>
      <c r="F11700" t="b">
        <v>0</v>
      </c>
      <c r="G11700" t="s">
        <v>128</v>
      </c>
      <c r="H11700">
        <v>26</v>
      </c>
      <c r="I11700">
        <v>24</v>
      </c>
      <c r="J11700" t="s">
        <v>38</v>
      </c>
      <c r="K11700" t="s">
        <v>132</v>
      </c>
      <c r="L11700" t="str">
        <f>_xlfn.XLOOKUP(Table1[[#This Row],[TeamFavoriteID]],Table2[team_id],Table2[team_name],_xlfn.XLOOKUP(Table1[[#This Row],[TeamFavoriteID]],Table2[team_id_pfr],Table2[team_name],"Even"))</f>
        <v>Seattle Seahawks</v>
      </c>
      <c r="M11700">
        <v>-7</v>
      </c>
      <c r="N11700">
        <f>IF(Table1[[#This Row],[TeamFavorite]]=Table1[[#This Row],[TeamHome]],Table1[[#This Row],[ScoreAway]]-Table1[[#This Row],[ScoreHome]],Table1[[#This Row],[ScoreHome]]-Table1[[#This Row],[ScoreAway]])</f>
        <v>-2</v>
      </c>
      <c r="O11700">
        <f>IF(Table1[[#This Row],[SpreadActual]]&lt;Table1[[#This Row],[SpreadFavorite]],1,0)</f>
        <v>0</v>
      </c>
      <c r="P11700">
        <v>45.5</v>
      </c>
      <c r="Q11700" t="s">
        <v>180</v>
      </c>
      <c r="R11700" t="b">
        <v>0</v>
      </c>
      <c r="S11700">
        <v>54</v>
      </c>
      <c r="T11700">
        <v>5</v>
      </c>
    </row>
    <row r="11701" spans="1:22" x14ac:dyDescent="0.2">
      <c r="A11701" s="1">
        <v>42659</v>
      </c>
      <c r="B11701">
        <v>2016</v>
      </c>
      <c r="C11701">
        <f>_xlfn.MAXIFS(Table1[ScheduleWeekWritten],Table1[ScheduleSeason],Table1[[#This Row],[ScheduleSeason]])</f>
        <v>17</v>
      </c>
      <c r="D11701">
        <v>6</v>
      </c>
      <c r="E11701" cm="1">
        <f t="array" ref="E11701">_xlfn.XLOOKUP(Table1[[#This Row],[ScheduleWeekWritten]],Table3[Game],100+Table3[Increase],Table1[[#This Row],[ScheduleWeekWritten]])</f>
        <v>6</v>
      </c>
      <c r="F11701" t="b">
        <v>0</v>
      </c>
      <c r="G11701" t="s">
        <v>171</v>
      </c>
      <c r="H11701">
        <v>28</v>
      </c>
      <c r="I11701">
        <v>26</v>
      </c>
      <c r="J11701" t="s">
        <v>62</v>
      </c>
      <c r="K11701" t="s">
        <v>25</v>
      </c>
      <c r="L11701" t="str">
        <f>_xlfn.XLOOKUP(Table1[[#This Row],[TeamFavoriteID]],Table2[team_id],Table2[team_name],_xlfn.XLOOKUP(Table1[[#This Row],[TeamFavoriteID]],Table2[team_id_pfr],Table2[team_name],"Even"))</f>
        <v>Houston Oilers</v>
      </c>
      <c r="M11701">
        <v>-7.5</v>
      </c>
      <c r="N11701">
        <f>IF(Table1[[#This Row],[TeamFavorite]]=Table1[[#This Row],[TeamHome]],Table1[[#This Row],[ScoreAway]]-Table1[[#This Row],[ScoreHome]],Table1[[#This Row],[ScoreHome]]-Table1[[#This Row],[ScoreAway]])</f>
        <v>2</v>
      </c>
      <c r="O11701">
        <f>IF(Table1[[#This Row],[SpreadActual]]&lt;Table1[[#This Row],[SpreadFavorite]],1,0)</f>
        <v>0</v>
      </c>
      <c r="P11701">
        <v>44.5</v>
      </c>
      <c r="Q11701" t="s">
        <v>172</v>
      </c>
      <c r="R11701" t="b">
        <v>0</v>
      </c>
      <c r="S11701">
        <v>79</v>
      </c>
      <c r="T11701">
        <v>7</v>
      </c>
    </row>
    <row r="11702" spans="1:22" x14ac:dyDescent="0.2">
      <c r="A11702" s="1">
        <v>42659</v>
      </c>
      <c r="B11702">
        <v>2016</v>
      </c>
      <c r="C11702">
        <f>_xlfn.MAXIFS(Table1[ScheduleWeekWritten],Table1[ScheduleSeason],Table1[[#This Row],[ScheduleSeason]])</f>
        <v>17</v>
      </c>
      <c r="D11702">
        <v>6</v>
      </c>
      <c r="E11702" cm="1">
        <f t="array" ref="E11702">_xlfn.XLOOKUP(Table1[[#This Row],[ScheduleWeekWritten]],Table3[Game],100+Table3[Increase],Table1[[#This Row],[ScheduleWeekWritten]])</f>
        <v>6</v>
      </c>
      <c r="F11702" t="b">
        <v>0</v>
      </c>
      <c r="G11702" t="s">
        <v>61</v>
      </c>
      <c r="H11702">
        <v>27</v>
      </c>
      <c r="I11702">
        <v>20</v>
      </c>
      <c r="J11702" t="s">
        <v>58</v>
      </c>
      <c r="K11702" t="s">
        <v>77</v>
      </c>
      <c r="L11702" t="str">
        <f>_xlfn.XLOOKUP(Table1[[#This Row],[TeamFavoriteID]],Table2[team_id],Table2[team_name],_xlfn.XLOOKUP(Table1[[#This Row],[TeamFavoriteID]],Table2[team_id_pfr],Table2[team_name],"Even"))</f>
        <v>Philadelphia Eagles</v>
      </c>
      <c r="M11702">
        <v>-3</v>
      </c>
      <c r="N11702">
        <f>IF(Table1[[#This Row],[TeamFavorite]]=Table1[[#This Row],[TeamHome]],Table1[[#This Row],[ScoreAway]]-Table1[[#This Row],[ScoreHome]],Table1[[#This Row],[ScoreHome]]-Table1[[#This Row],[ScoreAway]])</f>
        <v>7</v>
      </c>
      <c r="O11702">
        <f>IF(Table1[[#This Row],[SpreadActual]]&lt;Table1[[#This Row],[SpreadFavorite]],1,0)</f>
        <v>0</v>
      </c>
      <c r="P11702">
        <v>45</v>
      </c>
      <c r="Q11702" t="s">
        <v>165</v>
      </c>
      <c r="R11702" t="b">
        <v>0</v>
      </c>
      <c r="S11702">
        <v>69</v>
      </c>
      <c r="T11702">
        <v>5</v>
      </c>
    </row>
    <row r="11703" spans="1:22" x14ac:dyDescent="0.2">
      <c r="A11703" s="1">
        <v>42660</v>
      </c>
      <c r="B11703">
        <v>2016</v>
      </c>
      <c r="C11703">
        <f>_xlfn.MAXIFS(Table1[ScheduleWeekWritten],Table1[ScheduleSeason],Table1[[#This Row],[ScheduleSeason]])</f>
        <v>17</v>
      </c>
      <c r="D11703">
        <v>6</v>
      </c>
      <c r="E11703" cm="1">
        <f t="array" ref="E11703">_xlfn.XLOOKUP(Table1[[#This Row],[ScheduleWeekWritten]],Table3[Game],100+Table3[Increase],Table1[[#This Row],[ScheduleWeekWritten]])</f>
        <v>6</v>
      </c>
      <c r="F11703" t="b">
        <v>0</v>
      </c>
      <c r="G11703" t="s">
        <v>149</v>
      </c>
      <c r="H11703">
        <v>28</v>
      </c>
      <c r="I11703">
        <v>3</v>
      </c>
      <c r="J11703" t="s">
        <v>31</v>
      </c>
      <c r="K11703" t="s">
        <v>59</v>
      </c>
      <c r="L11703" t="str">
        <f>_xlfn.XLOOKUP(Table1[[#This Row],[TeamFavoriteID]],Table2[team_id],Table2[team_name],_xlfn.XLOOKUP(Table1[[#This Row],[TeamFavoriteID]],Table2[team_id_pfr],Table2[team_name],"Even"))</f>
        <v>Arizona Cardinals</v>
      </c>
      <c r="M11703">
        <v>-7</v>
      </c>
      <c r="N11703">
        <f>IF(Table1[[#This Row],[TeamFavorite]]=Table1[[#This Row],[TeamHome]],Table1[[#This Row],[ScoreAway]]-Table1[[#This Row],[ScoreHome]],Table1[[#This Row],[ScoreHome]]-Table1[[#This Row],[ScoreAway]])</f>
        <v>-25</v>
      </c>
      <c r="O11703">
        <f>IF(Table1[[#This Row],[SpreadActual]]&lt;Table1[[#This Row],[SpreadFavorite]],1,0)</f>
        <v>1</v>
      </c>
      <c r="P11703">
        <v>45.5</v>
      </c>
      <c r="Q11703" t="s">
        <v>150</v>
      </c>
      <c r="R11703" t="b">
        <v>0</v>
      </c>
      <c r="S11703">
        <v>72</v>
      </c>
      <c r="T11703">
        <v>0</v>
      </c>
      <c r="V11703" t="s">
        <v>103</v>
      </c>
    </row>
    <row r="11704" spans="1:22" x14ac:dyDescent="0.2">
      <c r="A11704" s="1">
        <v>42663</v>
      </c>
      <c r="B11704">
        <v>2016</v>
      </c>
      <c r="C11704">
        <f>_xlfn.MAXIFS(Table1[ScheduleWeekWritten],Table1[ScheduleSeason],Table1[[#This Row],[ScheduleSeason]])</f>
        <v>17</v>
      </c>
      <c r="D11704">
        <v>7</v>
      </c>
      <c r="E11704" cm="1">
        <f t="array" ref="E11704">_xlfn.XLOOKUP(Table1[[#This Row],[ScheduleWeekWritten]],Table3[Game],100+Table3[Increase],Table1[[#This Row],[ScheduleWeekWritten]])</f>
        <v>7</v>
      </c>
      <c r="F11704" t="b">
        <v>0</v>
      </c>
      <c r="G11704" t="s">
        <v>33</v>
      </c>
      <c r="H11704">
        <v>26</v>
      </c>
      <c r="I11704">
        <v>10</v>
      </c>
      <c r="J11704" t="s">
        <v>46</v>
      </c>
      <c r="K11704" t="s">
        <v>35</v>
      </c>
      <c r="L11704" t="str">
        <f>_xlfn.XLOOKUP(Table1[[#This Row],[TeamFavoriteID]],Table2[team_id],Table2[team_name],_xlfn.XLOOKUP(Table1[[#This Row],[TeamFavoriteID]],Table2[team_id_pfr],Table2[team_name],"Even"))</f>
        <v>Green Bay Packers</v>
      </c>
      <c r="M11704">
        <v>-7.5</v>
      </c>
      <c r="N11704">
        <f>IF(Table1[[#This Row],[TeamFavorite]]=Table1[[#This Row],[TeamHome]],Table1[[#This Row],[ScoreAway]]-Table1[[#This Row],[ScoreHome]],Table1[[#This Row],[ScoreHome]]-Table1[[#This Row],[ScoreAway]])</f>
        <v>-16</v>
      </c>
      <c r="O11704">
        <f>IF(Table1[[#This Row],[SpreadActual]]&lt;Table1[[#This Row],[SpreadFavorite]],1,0)</f>
        <v>1</v>
      </c>
      <c r="P11704">
        <v>46.5</v>
      </c>
      <c r="Q11704" t="s">
        <v>82</v>
      </c>
      <c r="R11704" t="b">
        <v>0</v>
      </c>
      <c r="S11704">
        <v>47</v>
      </c>
      <c r="T11704">
        <v>3</v>
      </c>
    </row>
    <row r="11705" spans="1:22" x14ac:dyDescent="0.2">
      <c r="A11705" s="1">
        <v>42666</v>
      </c>
      <c r="B11705">
        <v>2016</v>
      </c>
      <c r="C11705">
        <f>_xlfn.MAXIFS(Table1[ScheduleWeekWritten],Table1[ScheduleSeason],Table1[[#This Row],[ScheduleSeason]])</f>
        <v>17</v>
      </c>
      <c r="D11705">
        <v>7</v>
      </c>
      <c r="E11705" cm="1">
        <f t="array" ref="E11705">_xlfn.XLOOKUP(Table1[[#This Row],[ScheduleWeekWritten]],Table3[Game],100+Table3[Increase],Table1[[#This Row],[ScheduleWeekWritten]])</f>
        <v>7</v>
      </c>
      <c r="F11705" t="b">
        <v>0</v>
      </c>
      <c r="G11705" t="s">
        <v>149</v>
      </c>
      <c r="H11705">
        <v>6</v>
      </c>
      <c r="I11705">
        <v>6</v>
      </c>
      <c r="J11705" t="s">
        <v>128</v>
      </c>
      <c r="K11705" t="s">
        <v>59</v>
      </c>
      <c r="L11705" t="str">
        <f>_xlfn.XLOOKUP(Table1[[#This Row],[TeamFavoriteID]],Table2[team_id],Table2[team_name],_xlfn.XLOOKUP(Table1[[#This Row],[TeamFavoriteID]],Table2[team_id_pfr],Table2[team_name],"Even"))</f>
        <v>Arizona Cardinals</v>
      </c>
      <c r="M11705">
        <v>-2.5</v>
      </c>
      <c r="N11705">
        <f>IF(Table1[[#This Row],[TeamFavorite]]=Table1[[#This Row],[TeamHome]],Table1[[#This Row],[ScoreAway]]-Table1[[#This Row],[ScoreHome]],Table1[[#This Row],[ScoreHome]]-Table1[[#This Row],[ScoreAway]])</f>
        <v>0</v>
      </c>
      <c r="O11705">
        <f>IF(Table1[[#This Row],[SpreadActual]]&lt;Table1[[#This Row],[SpreadFavorite]],1,0)</f>
        <v>0</v>
      </c>
      <c r="P11705">
        <v>43</v>
      </c>
      <c r="Q11705" t="s">
        <v>150</v>
      </c>
      <c r="R11705" t="b">
        <v>0</v>
      </c>
      <c r="S11705">
        <v>72</v>
      </c>
      <c r="T11705">
        <v>0</v>
      </c>
      <c r="V11705" t="s">
        <v>103</v>
      </c>
    </row>
    <row r="11706" spans="1:22" x14ac:dyDescent="0.2">
      <c r="A11706" s="1">
        <v>42666</v>
      </c>
      <c r="B11706">
        <v>2016</v>
      </c>
      <c r="C11706">
        <f>_xlfn.MAXIFS(Table1[ScheduleWeekWritten],Table1[ScheduleSeason],Table1[[#This Row],[ScheduleSeason]])</f>
        <v>17</v>
      </c>
      <c r="D11706">
        <v>7</v>
      </c>
      <c r="E11706" cm="1">
        <f t="array" ref="E11706">_xlfn.XLOOKUP(Table1[[#This Row],[ScheduleWeekWritten]],Table3[Game],100+Table3[Increase],Table1[[#This Row],[ScheduleWeekWritten]])</f>
        <v>7</v>
      </c>
      <c r="F11706" t="b">
        <v>0</v>
      </c>
      <c r="G11706" t="s">
        <v>38</v>
      </c>
      <c r="H11706">
        <v>30</v>
      </c>
      <c r="I11706">
        <v>33</v>
      </c>
      <c r="J11706" t="s">
        <v>27</v>
      </c>
      <c r="K11706" t="s">
        <v>109</v>
      </c>
      <c r="L11706" t="str">
        <f>_xlfn.XLOOKUP(Table1[[#This Row],[TeamFavoriteID]],Table2[team_id],Table2[team_name],_xlfn.XLOOKUP(Table1[[#This Row],[TeamFavoriteID]],Table2[team_id_pfr],Table2[team_name],"Even"))</f>
        <v>Atlanta Falcons</v>
      </c>
      <c r="M11706">
        <v>-4.5</v>
      </c>
      <c r="N11706">
        <f>IF(Table1[[#This Row],[TeamFavorite]]=Table1[[#This Row],[TeamHome]],Table1[[#This Row],[ScoreAway]]-Table1[[#This Row],[ScoreHome]],Table1[[#This Row],[ScoreHome]]-Table1[[#This Row],[ScoreAway]])</f>
        <v>3</v>
      </c>
      <c r="O11706">
        <f>IF(Table1[[#This Row],[SpreadActual]]&lt;Table1[[#This Row],[SpreadFavorite]],1,0)</f>
        <v>0</v>
      </c>
      <c r="P11706">
        <v>52.5</v>
      </c>
      <c r="Q11706" t="s">
        <v>148</v>
      </c>
      <c r="R11706" t="b">
        <v>0</v>
      </c>
      <c r="S11706">
        <v>72</v>
      </c>
      <c r="T11706">
        <v>0</v>
      </c>
      <c r="V11706" t="s">
        <v>103</v>
      </c>
    </row>
    <row r="11707" spans="1:22" x14ac:dyDescent="0.2">
      <c r="A11707" s="1">
        <v>42666</v>
      </c>
      <c r="B11707">
        <v>2016</v>
      </c>
      <c r="C11707">
        <f>_xlfn.MAXIFS(Table1[ScheduleWeekWritten],Table1[ScheduleSeason],Table1[[#This Row],[ScheduleSeason]])</f>
        <v>17</v>
      </c>
      <c r="D11707">
        <v>7</v>
      </c>
      <c r="E11707" cm="1">
        <f t="array" ref="E11707">_xlfn.XLOOKUP(Table1[[#This Row],[ScheduleWeekWritten]],Table3[Game],100+Table3[Increase],Table1[[#This Row],[ScheduleWeekWritten]])</f>
        <v>7</v>
      </c>
      <c r="F11707" t="b">
        <v>0</v>
      </c>
      <c r="G11707" t="s">
        <v>101</v>
      </c>
      <c r="H11707">
        <v>31</v>
      </c>
      <c r="I11707">
        <v>17</v>
      </c>
      <c r="J11707" t="s">
        <v>62</v>
      </c>
      <c r="K11707" t="s">
        <v>104</v>
      </c>
      <c r="L11707" t="str">
        <f>_xlfn.XLOOKUP(Table1[[#This Row],[TeamFavoriteID]],Table2[team_id],Table2[team_name],_xlfn.XLOOKUP(Table1[[#This Row],[TeamFavoriteID]],Table2[team_id_pfr],Table2[team_name],"Even"))</f>
        <v>Cincinnati Bengals</v>
      </c>
      <c r="M11707">
        <v>-11</v>
      </c>
      <c r="N11707">
        <f>IF(Table1[[#This Row],[TeamFavorite]]=Table1[[#This Row],[TeamHome]],Table1[[#This Row],[ScoreAway]]-Table1[[#This Row],[ScoreHome]],Table1[[#This Row],[ScoreHome]]-Table1[[#This Row],[ScoreAway]])</f>
        <v>-14</v>
      </c>
      <c r="O11707">
        <f>IF(Table1[[#This Row],[SpreadActual]]&lt;Table1[[#This Row],[SpreadFavorite]],1,0)</f>
        <v>1</v>
      </c>
      <c r="P11707">
        <v>46.5</v>
      </c>
      <c r="Q11707" t="s">
        <v>173</v>
      </c>
      <c r="R11707" t="b">
        <v>0</v>
      </c>
      <c r="S11707">
        <v>66</v>
      </c>
      <c r="T11707">
        <v>6</v>
      </c>
    </row>
    <row r="11708" spans="1:22" x14ac:dyDescent="0.2">
      <c r="A11708" s="1">
        <v>42666</v>
      </c>
      <c r="B11708">
        <v>2016</v>
      </c>
      <c r="C11708">
        <f>_xlfn.MAXIFS(Table1[ScheduleWeekWritten],Table1[ScheduleSeason],Table1[[#This Row],[ScheduleSeason]])</f>
        <v>17</v>
      </c>
      <c r="D11708">
        <v>7</v>
      </c>
      <c r="E11708" cm="1">
        <f t="array" ref="E11708">_xlfn.XLOOKUP(Table1[[#This Row],[ScheduleWeekWritten]],Table3[Game],100+Table3[Increase],Table1[[#This Row],[ScheduleWeekWritten]])</f>
        <v>7</v>
      </c>
      <c r="F11708" t="b">
        <v>0</v>
      </c>
      <c r="G11708" t="s">
        <v>45</v>
      </c>
      <c r="H11708">
        <v>20</v>
      </c>
      <c r="I11708">
        <v>17</v>
      </c>
      <c r="J11708" t="s">
        <v>61</v>
      </c>
      <c r="K11708" t="s">
        <v>85</v>
      </c>
      <c r="L11708" t="str">
        <f>_xlfn.XLOOKUP(Table1[[#This Row],[TeamFavoriteID]],Table2[team_id],Table2[team_name],_xlfn.XLOOKUP(Table1[[#This Row],[TeamFavoriteID]],Table2[team_id_pfr],Table2[team_name],"Even"))</f>
        <v>Washington Commanders</v>
      </c>
      <c r="M11708">
        <v>-1</v>
      </c>
      <c r="N11708">
        <f>IF(Table1[[#This Row],[TeamFavorite]]=Table1[[#This Row],[TeamHome]],Table1[[#This Row],[ScoreAway]]-Table1[[#This Row],[ScoreHome]],Table1[[#This Row],[ScoreHome]]-Table1[[#This Row],[ScoreAway]])</f>
        <v>3</v>
      </c>
      <c r="O11708">
        <f>IF(Table1[[#This Row],[SpreadActual]]&lt;Table1[[#This Row],[SpreadFavorite]],1,0)</f>
        <v>0</v>
      </c>
      <c r="P11708">
        <v>50</v>
      </c>
      <c r="Q11708" t="s">
        <v>181</v>
      </c>
      <c r="R11708" t="b">
        <v>0</v>
      </c>
      <c r="S11708">
        <v>72</v>
      </c>
      <c r="T11708">
        <v>0</v>
      </c>
      <c r="V11708" t="s">
        <v>103</v>
      </c>
    </row>
    <row r="11709" spans="1:22" x14ac:dyDescent="0.2">
      <c r="A11709" s="1">
        <v>42666</v>
      </c>
      <c r="B11709">
        <v>2016</v>
      </c>
      <c r="C11709">
        <f>_xlfn.MAXIFS(Table1[ScheduleWeekWritten],Table1[ScheduleSeason],Table1[[#This Row],[ScheduleSeason]])</f>
        <v>17</v>
      </c>
      <c r="D11709">
        <v>7</v>
      </c>
      <c r="E11709" cm="1">
        <f t="array" ref="E11709">_xlfn.XLOOKUP(Table1[[#This Row],[ScheduleWeekWritten]],Table3[Game],100+Table3[Increase],Table1[[#This Row],[ScheduleWeekWritten]])</f>
        <v>7</v>
      </c>
      <c r="F11709" t="b">
        <v>0</v>
      </c>
      <c r="G11709" t="s">
        <v>154</v>
      </c>
      <c r="H11709">
        <v>16</v>
      </c>
      <c r="I11709">
        <v>33</v>
      </c>
      <c r="J11709" t="s">
        <v>20</v>
      </c>
      <c r="K11709" t="s">
        <v>161</v>
      </c>
      <c r="L11709" t="str">
        <f>_xlfn.XLOOKUP(Table1[[#This Row],[TeamFavoriteID]],Table2[team_id],Table2[team_name],_xlfn.XLOOKUP(Table1[[#This Row],[TeamFavoriteID]],Table2[team_id_pfr],Table2[team_name],"Even"))</f>
        <v>Jacksonville Jaguars</v>
      </c>
      <c r="M11709">
        <v>-2</v>
      </c>
      <c r="N11709">
        <f>IF(Table1[[#This Row],[TeamFavorite]]=Table1[[#This Row],[TeamHome]],Table1[[#This Row],[ScoreAway]]-Table1[[#This Row],[ScoreHome]],Table1[[#This Row],[ScoreHome]]-Table1[[#This Row],[ScoreAway]])</f>
        <v>17</v>
      </c>
      <c r="O11709">
        <f>IF(Table1[[#This Row],[SpreadActual]]&lt;Table1[[#This Row],[SpreadFavorite]],1,0)</f>
        <v>0</v>
      </c>
      <c r="P11709">
        <v>47.5</v>
      </c>
      <c r="Q11709" t="s">
        <v>155</v>
      </c>
      <c r="R11709" t="b">
        <v>0</v>
      </c>
      <c r="S11709">
        <v>72</v>
      </c>
      <c r="T11709">
        <v>5</v>
      </c>
    </row>
    <row r="11710" spans="1:22" x14ac:dyDescent="0.2">
      <c r="A11710" s="1">
        <v>42666</v>
      </c>
      <c r="B11710">
        <v>2016</v>
      </c>
      <c r="C11710">
        <f>_xlfn.MAXIFS(Table1[ScheduleWeekWritten],Table1[ScheduleSeason],Table1[[#This Row],[ScheduleSeason]])</f>
        <v>17</v>
      </c>
      <c r="D11710">
        <v>7</v>
      </c>
      <c r="E11710" cm="1">
        <f t="array" ref="E11710">_xlfn.XLOOKUP(Table1[[#This Row],[ScheduleWeekWritten]],Table3[Game],100+Table3[Increase],Table1[[#This Row],[ScheduleWeekWritten]])</f>
        <v>7</v>
      </c>
      <c r="F11710" t="b">
        <v>0</v>
      </c>
      <c r="G11710" t="s">
        <v>42</v>
      </c>
      <c r="H11710">
        <v>27</v>
      </c>
      <c r="I11710">
        <v>21</v>
      </c>
      <c r="J11710" t="s">
        <v>95</v>
      </c>
      <c r="K11710" t="s">
        <v>75</v>
      </c>
      <c r="L11710" t="str">
        <f>_xlfn.XLOOKUP(Table1[[#This Row],[TeamFavoriteID]],Table2[team_id],Table2[team_name],_xlfn.XLOOKUP(Table1[[#This Row],[TeamFavoriteID]],Table2[team_id_pfr],Table2[team_name],"Even"))</f>
        <v>Kansas City Chiefs</v>
      </c>
      <c r="M11710">
        <v>-7</v>
      </c>
      <c r="N11710">
        <f>IF(Table1[[#This Row],[TeamFavorite]]=Table1[[#This Row],[TeamHome]],Table1[[#This Row],[ScoreAway]]-Table1[[#This Row],[ScoreHome]],Table1[[#This Row],[ScoreHome]]-Table1[[#This Row],[ScoreAway]])</f>
        <v>-6</v>
      </c>
      <c r="O11710">
        <f>IF(Table1[[#This Row],[SpreadActual]]&lt;Table1[[#This Row],[SpreadFavorite]],1,0)</f>
        <v>0</v>
      </c>
      <c r="P11710">
        <v>51.5</v>
      </c>
      <c r="Q11710" t="s">
        <v>117</v>
      </c>
      <c r="R11710" t="b">
        <v>0</v>
      </c>
      <c r="S11710">
        <v>69</v>
      </c>
      <c r="T11710">
        <v>6</v>
      </c>
    </row>
    <row r="11711" spans="1:22" x14ac:dyDescent="0.2">
      <c r="A11711" s="1">
        <v>42666</v>
      </c>
      <c r="B11711">
        <v>2016</v>
      </c>
      <c r="C11711">
        <f>_xlfn.MAXIFS(Table1[ScheduleWeekWritten],Table1[ScheduleSeason],Table1[[#This Row],[ScheduleSeason]])</f>
        <v>17</v>
      </c>
      <c r="D11711">
        <v>7</v>
      </c>
      <c r="E11711" cm="1">
        <f t="array" ref="E11711">_xlfn.XLOOKUP(Table1[[#This Row],[ScheduleWeekWritten]],Table3[Game],100+Table3[Increase],Table1[[#This Row],[ScheduleWeekWritten]])</f>
        <v>7</v>
      </c>
      <c r="F11711" t="b">
        <v>0</v>
      </c>
      <c r="G11711" t="s">
        <v>39</v>
      </c>
      <c r="H11711">
        <v>10</v>
      </c>
      <c r="I11711">
        <v>17</v>
      </c>
      <c r="J11711" t="s">
        <v>50</v>
      </c>
      <c r="K11711" t="s">
        <v>90</v>
      </c>
      <c r="L11711" t="str">
        <f>_xlfn.XLOOKUP(Table1[[#This Row],[TeamFavoriteID]],Table2[team_id],Table2[team_name],_xlfn.XLOOKUP(Table1[[#This Row],[TeamFavoriteID]],Table2[team_id_pfr],Table2[team_name],"Even"))</f>
        <v>New York Giants</v>
      </c>
      <c r="M11711">
        <v>-2.5</v>
      </c>
      <c r="N11711">
        <f>IF(Table1[[#This Row],[TeamFavorite]]=Table1[[#This Row],[TeamHome]],Table1[[#This Row],[ScoreAway]]-Table1[[#This Row],[ScoreHome]],Table1[[#This Row],[ScoreHome]]-Table1[[#This Row],[ScoreAway]])</f>
        <v>-7</v>
      </c>
      <c r="O11711">
        <f>IF(Table1[[#This Row],[SpreadActual]]&lt;Table1[[#This Row],[SpreadFavorite]],1,0)</f>
        <v>1</v>
      </c>
      <c r="P11711">
        <v>44.5</v>
      </c>
      <c r="Q11711" t="s">
        <v>206</v>
      </c>
      <c r="R11711" t="b">
        <v>1</v>
      </c>
      <c r="S11711">
        <v>54</v>
      </c>
      <c r="T11711">
        <v>10</v>
      </c>
    </row>
    <row r="11712" spans="1:22" x14ac:dyDescent="0.2">
      <c r="A11712" s="1">
        <v>42666</v>
      </c>
      <c r="B11712">
        <v>2016</v>
      </c>
      <c r="C11712">
        <f>_xlfn.MAXIFS(Table1[ScheduleWeekWritten],Table1[ScheduleSeason],Table1[[#This Row],[ScheduleSeason]])</f>
        <v>17</v>
      </c>
      <c r="D11712">
        <v>7</v>
      </c>
      <c r="E11712" cm="1">
        <f t="array" ref="E11712">_xlfn.XLOOKUP(Table1[[#This Row],[ScheduleWeekWritten]],Table3[Game],100+Table3[Increase],Table1[[#This Row],[ScheduleWeekWritten]])</f>
        <v>7</v>
      </c>
      <c r="F11712" t="b">
        <v>0</v>
      </c>
      <c r="G11712" t="s">
        <v>19</v>
      </c>
      <c r="H11712">
        <v>28</v>
      </c>
      <c r="I11712">
        <v>25</v>
      </c>
      <c r="J11712" t="s">
        <v>28</v>
      </c>
      <c r="K11712" t="s">
        <v>43</v>
      </c>
      <c r="L11712" t="str">
        <f>_xlfn.XLOOKUP(Table1[[#This Row],[TeamFavoriteID]],Table2[team_id],Table2[team_name],_xlfn.XLOOKUP(Table1[[#This Row],[TeamFavoriteID]],Table2[team_id_pfr],Table2[team_name],"Even"))</f>
        <v>Buffalo Bills</v>
      </c>
      <c r="M11712">
        <v>-2.5</v>
      </c>
      <c r="N11712">
        <f>IF(Table1[[#This Row],[TeamFavorite]]=Table1[[#This Row],[TeamHome]],Table1[[#This Row],[ScoreAway]]-Table1[[#This Row],[ScoreHome]],Table1[[#This Row],[ScoreHome]]-Table1[[#This Row],[ScoreAway]])</f>
        <v>3</v>
      </c>
      <c r="O11712">
        <f>IF(Table1[[#This Row],[SpreadActual]]&lt;Table1[[#This Row],[SpreadFavorite]],1,0)</f>
        <v>0</v>
      </c>
      <c r="P11712">
        <v>46</v>
      </c>
      <c r="Q11712" t="s">
        <v>143</v>
      </c>
      <c r="R11712" t="b">
        <v>0</v>
      </c>
      <c r="S11712">
        <v>80</v>
      </c>
      <c r="T11712">
        <v>10</v>
      </c>
    </row>
    <row r="11713" spans="1:22" x14ac:dyDescent="0.2">
      <c r="A11713" s="1">
        <v>42666</v>
      </c>
      <c r="B11713">
        <v>2016</v>
      </c>
      <c r="C11713">
        <f>_xlfn.MAXIFS(Table1[ScheduleWeekWritten],Table1[ScheduleSeason],Table1[[#This Row],[ScheduleSeason]])</f>
        <v>17</v>
      </c>
      <c r="D11713">
        <v>7</v>
      </c>
      <c r="E11713" cm="1">
        <f t="array" ref="E11713">_xlfn.XLOOKUP(Table1[[#This Row],[ScheduleWeekWritten]],Table3[Game],100+Table3[Increase],Table1[[#This Row],[ScheduleWeekWritten]])</f>
        <v>7</v>
      </c>
      <c r="F11713" t="b">
        <v>0</v>
      </c>
      <c r="G11713" t="s">
        <v>31</v>
      </c>
      <c r="H11713">
        <v>24</v>
      </c>
      <c r="I11713">
        <v>16</v>
      </c>
      <c r="J11713" t="s">
        <v>158</v>
      </c>
      <c r="K11713" t="s">
        <v>32</v>
      </c>
      <c r="L11713" t="str">
        <f>_xlfn.XLOOKUP(Table1[[#This Row],[TeamFavoriteID]],Table2[team_id],Table2[team_name],_xlfn.XLOOKUP(Table1[[#This Row],[TeamFavoriteID]],Table2[team_id_pfr],Table2[team_name],"Even"))</f>
        <v>New York Jets</v>
      </c>
      <c r="M11713">
        <v>-2.5</v>
      </c>
      <c r="N11713">
        <f>IF(Table1[[#This Row],[TeamFavorite]]=Table1[[#This Row],[TeamHome]],Table1[[#This Row],[ScoreAway]]-Table1[[#This Row],[ScoreHome]],Table1[[#This Row],[ScoreHome]]-Table1[[#This Row],[ScoreAway]])</f>
        <v>-8</v>
      </c>
      <c r="O11713">
        <f>IF(Table1[[#This Row],[SpreadActual]]&lt;Table1[[#This Row],[SpreadFavorite]],1,0)</f>
        <v>1</v>
      </c>
      <c r="P11713">
        <v>40</v>
      </c>
      <c r="Q11713" t="s">
        <v>197</v>
      </c>
      <c r="R11713" t="b">
        <v>0</v>
      </c>
      <c r="S11713">
        <v>58</v>
      </c>
      <c r="T11713">
        <v>11</v>
      </c>
    </row>
    <row r="11714" spans="1:22" x14ac:dyDescent="0.2">
      <c r="A11714" s="1">
        <v>42666</v>
      </c>
      <c r="B11714">
        <v>2016</v>
      </c>
      <c r="C11714">
        <f>_xlfn.MAXIFS(Table1[ScheduleWeekWritten],Table1[ScheduleSeason],Table1[[#This Row],[ScheduleSeason]])</f>
        <v>17</v>
      </c>
      <c r="D11714">
        <v>7</v>
      </c>
      <c r="E11714" cm="1">
        <f t="array" ref="E11714">_xlfn.XLOOKUP(Table1[[#This Row],[ScheduleWeekWritten]],Table3[Game],100+Table3[Increase],Table1[[#This Row],[ScheduleWeekWritten]])</f>
        <v>7</v>
      </c>
      <c r="F11714" t="b">
        <v>0</v>
      </c>
      <c r="G11714" t="s">
        <v>58</v>
      </c>
      <c r="H11714">
        <v>21</v>
      </c>
      <c r="I11714">
        <v>10</v>
      </c>
      <c r="J11714" t="s">
        <v>54</v>
      </c>
      <c r="K11714" t="s">
        <v>55</v>
      </c>
      <c r="L11714" t="str">
        <f>_xlfn.XLOOKUP(Table1[[#This Row],[TeamFavoriteID]],Table2[team_id],Table2[team_name],_xlfn.XLOOKUP(Table1[[#This Row],[TeamFavoriteID]],Table2[team_id_pfr],Table2[team_name],"Even"))</f>
        <v>Minnesota Vikings</v>
      </c>
      <c r="M11714">
        <v>-3</v>
      </c>
      <c r="N11714">
        <f>IF(Table1[[#This Row],[TeamFavorite]]=Table1[[#This Row],[TeamHome]],Table1[[#This Row],[ScoreAway]]-Table1[[#This Row],[ScoreHome]],Table1[[#This Row],[ScoreHome]]-Table1[[#This Row],[ScoreAway]])</f>
        <v>11</v>
      </c>
      <c r="O11714">
        <f>IF(Table1[[#This Row],[SpreadActual]]&lt;Table1[[#This Row],[SpreadFavorite]],1,0)</f>
        <v>0</v>
      </c>
      <c r="P11714">
        <v>39</v>
      </c>
      <c r="Q11714" t="s">
        <v>183</v>
      </c>
      <c r="R11714" t="b">
        <v>0</v>
      </c>
      <c r="S11714">
        <v>61</v>
      </c>
      <c r="T11714">
        <v>10</v>
      </c>
    </row>
    <row r="11715" spans="1:22" x14ac:dyDescent="0.2">
      <c r="A11715" s="1">
        <v>42666</v>
      </c>
      <c r="B11715">
        <v>2016</v>
      </c>
      <c r="C11715">
        <f>_xlfn.MAXIFS(Table1[ScheduleWeekWritten],Table1[ScheduleSeason],Table1[[#This Row],[ScheduleSeason]])</f>
        <v>17</v>
      </c>
      <c r="D11715">
        <v>7</v>
      </c>
      <c r="E11715" cm="1">
        <f t="array" ref="E11715">_xlfn.XLOOKUP(Table1[[#This Row],[ScheduleWeekWritten]],Table3[Game],100+Table3[Increase],Table1[[#This Row],[ScheduleWeekWritten]])</f>
        <v>7</v>
      </c>
      <c r="F11715" t="b">
        <v>0</v>
      </c>
      <c r="G11715" t="s">
        <v>49</v>
      </c>
      <c r="H11715">
        <v>16</v>
      </c>
      <c r="I11715">
        <v>27</v>
      </c>
      <c r="J11715" t="s">
        <v>115</v>
      </c>
      <c r="K11715" t="s">
        <v>70</v>
      </c>
      <c r="L11715" t="str">
        <f>_xlfn.XLOOKUP(Table1[[#This Row],[TeamFavoriteID]],Table2[team_id],Table2[team_name],_xlfn.XLOOKUP(Table1[[#This Row],[TeamFavoriteID]],Table2[team_id_pfr],Table2[team_name],"Even"))</f>
        <v>Boston Patriots</v>
      </c>
      <c r="M11715">
        <v>-7.5</v>
      </c>
      <c r="N11715">
        <f>IF(Table1[[#This Row],[TeamFavorite]]=Table1[[#This Row],[TeamHome]],Table1[[#This Row],[ScoreAway]]-Table1[[#This Row],[ScoreHome]],Table1[[#This Row],[ScoreHome]]-Table1[[#This Row],[ScoreAway]])</f>
        <v>-11</v>
      </c>
      <c r="O11715">
        <f>IF(Table1[[#This Row],[SpreadActual]]&lt;Table1[[#This Row],[SpreadFavorite]],1,0)</f>
        <v>1</v>
      </c>
      <c r="P11715">
        <v>49</v>
      </c>
      <c r="Q11715" t="s">
        <v>175</v>
      </c>
      <c r="R11715" t="b">
        <v>0</v>
      </c>
      <c r="S11715">
        <v>63</v>
      </c>
      <c r="T11715">
        <v>6</v>
      </c>
    </row>
    <row r="11716" spans="1:22" x14ac:dyDescent="0.2">
      <c r="A11716" s="1">
        <v>42666</v>
      </c>
      <c r="B11716">
        <v>2016</v>
      </c>
      <c r="C11716">
        <f>_xlfn.MAXIFS(Table1[ScheduleWeekWritten],Table1[ScheduleSeason],Table1[[#This Row],[ScheduleSeason]])</f>
        <v>17</v>
      </c>
      <c r="D11716">
        <v>7</v>
      </c>
      <c r="E11716" cm="1">
        <f t="array" ref="E11716">_xlfn.XLOOKUP(Table1[[#This Row],[ScheduleWeekWritten]],Table3[Game],100+Table3[Increase],Table1[[#This Row],[ScheduleWeekWritten]])</f>
        <v>7</v>
      </c>
      <c r="F11716" t="b">
        <v>0</v>
      </c>
      <c r="G11716" t="s">
        <v>53</v>
      </c>
      <c r="H11716">
        <v>17</v>
      </c>
      <c r="I11716">
        <v>34</v>
      </c>
      <c r="J11716" t="s">
        <v>127</v>
      </c>
      <c r="K11716" t="s">
        <v>87</v>
      </c>
      <c r="L11716" t="str">
        <f>_xlfn.XLOOKUP(Table1[[#This Row],[TeamFavoriteID]],Table2[team_id],Table2[team_name],_xlfn.XLOOKUP(Table1[[#This Row],[TeamFavoriteID]],Table2[team_id_pfr],Table2[team_name],"Even"))</f>
        <v>San Francisco 49ers</v>
      </c>
      <c r="M11716">
        <v>-1</v>
      </c>
      <c r="N11716">
        <f>IF(Table1[[#This Row],[TeamFavorite]]=Table1[[#This Row],[TeamHome]],Table1[[#This Row],[ScoreAway]]-Table1[[#This Row],[ScoreHome]],Table1[[#This Row],[ScoreHome]]-Table1[[#This Row],[ScoreAway]])</f>
        <v>17</v>
      </c>
      <c r="O11716">
        <f>IF(Table1[[#This Row],[SpreadActual]]&lt;Table1[[#This Row],[SpreadFavorite]],1,0)</f>
        <v>0</v>
      </c>
      <c r="P11716">
        <v>45</v>
      </c>
      <c r="Q11716" t="s">
        <v>203</v>
      </c>
      <c r="R11716" t="b">
        <v>0</v>
      </c>
      <c r="S11716">
        <v>69</v>
      </c>
      <c r="T11716">
        <v>2</v>
      </c>
    </row>
    <row r="11717" spans="1:22" x14ac:dyDescent="0.2">
      <c r="A11717" s="1">
        <v>42666</v>
      </c>
      <c r="B11717">
        <v>2016</v>
      </c>
      <c r="C11717">
        <f>_xlfn.MAXIFS(Table1[ScheduleWeekWritten],Table1[ScheduleSeason],Table1[[#This Row],[ScheduleSeason]])</f>
        <v>17</v>
      </c>
      <c r="D11717">
        <v>7</v>
      </c>
      <c r="E11717" cm="1">
        <f t="array" ref="E11717">_xlfn.XLOOKUP(Table1[[#This Row],[ScheduleWeekWritten]],Table3[Game],100+Table3[Increase],Table1[[#This Row],[ScheduleWeekWritten]])</f>
        <v>7</v>
      </c>
      <c r="F11717" t="b">
        <v>0</v>
      </c>
      <c r="G11717" t="s">
        <v>171</v>
      </c>
      <c r="H11717">
        <v>26</v>
      </c>
      <c r="I11717">
        <v>34</v>
      </c>
      <c r="J11717" t="s">
        <v>140</v>
      </c>
      <c r="K11717" t="s">
        <v>25</v>
      </c>
      <c r="L11717" t="str">
        <f>_xlfn.XLOOKUP(Table1[[#This Row],[TeamFavoriteID]],Table2[team_id],Table2[team_name],_xlfn.XLOOKUP(Table1[[#This Row],[TeamFavoriteID]],Table2[team_id_pfr],Table2[team_name],"Even"))</f>
        <v>Houston Oilers</v>
      </c>
      <c r="M11717">
        <v>-4</v>
      </c>
      <c r="N11717">
        <f>IF(Table1[[#This Row],[TeamFavorite]]=Table1[[#This Row],[TeamHome]],Table1[[#This Row],[ScoreAway]]-Table1[[#This Row],[ScoreHome]],Table1[[#This Row],[ScoreHome]]-Table1[[#This Row],[ScoreAway]])</f>
        <v>-8</v>
      </c>
      <c r="O11717">
        <f>IF(Table1[[#This Row],[SpreadActual]]&lt;Table1[[#This Row],[SpreadFavorite]],1,0)</f>
        <v>1</v>
      </c>
      <c r="P11717">
        <v>48</v>
      </c>
      <c r="Q11717" t="s">
        <v>172</v>
      </c>
      <c r="R11717" t="b">
        <v>0</v>
      </c>
      <c r="S11717">
        <v>71</v>
      </c>
      <c r="T11717">
        <v>5</v>
      </c>
    </row>
    <row r="11718" spans="1:22" x14ac:dyDescent="0.2">
      <c r="A11718" s="1">
        <v>42667</v>
      </c>
      <c r="B11718">
        <v>2016</v>
      </c>
      <c r="C11718">
        <f>_xlfn.MAXIFS(Table1[ScheduleWeekWritten],Table1[ScheduleSeason],Table1[[#This Row],[ScheduleSeason]])</f>
        <v>17</v>
      </c>
      <c r="D11718">
        <v>7</v>
      </c>
      <c r="E11718" cm="1">
        <f t="array" ref="E11718">_xlfn.XLOOKUP(Table1[[#This Row],[ScheduleWeekWritten]],Table3[Game],100+Table3[Increase],Table1[[#This Row],[ScheduleWeekWritten]])</f>
        <v>7</v>
      </c>
      <c r="F11718" t="b">
        <v>0</v>
      </c>
      <c r="G11718" t="s">
        <v>24</v>
      </c>
      <c r="H11718">
        <v>27</v>
      </c>
      <c r="I11718">
        <v>9</v>
      </c>
      <c r="J11718" t="s">
        <v>177</v>
      </c>
      <c r="K11718" t="s">
        <v>88</v>
      </c>
      <c r="L11718" t="str">
        <f>_xlfn.XLOOKUP(Table1[[#This Row],[TeamFavoriteID]],Table2[team_id],Table2[team_name],_xlfn.XLOOKUP(Table1[[#This Row],[TeamFavoriteID]],Table2[team_id_pfr],Table2[team_name],"Even"))</f>
        <v>Denver Broncos</v>
      </c>
      <c r="M11718">
        <v>-8.5</v>
      </c>
      <c r="N11718">
        <f>IF(Table1[[#This Row],[TeamFavorite]]=Table1[[#This Row],[TeamHome]],Table1[[#This Row],[ScoreAway]]-Table1[[#This Row],[ScoreHome]],Table1[[#This Row],[ScoreHome]]-Table1[[#This Row],[ScoreAway]])</f>
        <v>-18</v>
      </c>
      <c r="O11718">
        <f>IF(Table1[[#This Row],[SpreadActual]]&lt;Table1[[#This Row],[SpreadFavorite]],1,0)</f>
        <v>1</v>
      </c>
      <c r="P11718">
        <v>40</v>
      </c>
      <c r="Q11718" t="s">
        <v>174</v>
      </c>
      <c r="R11718" t="b">
        <v>0</v>
      </c>
      <c r="S11718">
        <v>66</v>
      </c>
      <c r="T11718">
        <v>2</v>
      </c>
    </row>
    <row r="11719" spans="1:22" x14ac:dyDescent="0.2">
      <c r="A11719" s="1">
        <v>42670</v>
      </c>
      <c r="B11719">
        <v>2016</v>
      </c>
      <c r="C11719">
        <f>_xlfn.MAXIFS(Table1[ScheduleWeekWritten],Table1[ScheduleSeason],Table1[[#This Row],[ScheduleSeason]])</f>
        <v>17</v>
      </c>
      <c r="D11719">
        <v>8</v>
      </c>
      <c r="E11719" cm="1">
        <f t="array" ref="E11719">_xlfn.XLOOKUP(Table1[[#This Row],[ScheduleWeekWritten]],Table3[Game],100+Table3[Increase],Table1[[#This Row],[ScheduleWeekWritten]])</f>
        <v>8</v>
      </c>
      <c r="F11719" t="b">
        <v>0</v>
      </c>
      <c r="G11719" t="s">
        <v>171</v>
      </c>
      <c r="H11719">
        <v>36</v>
      </c>
      <c r="I11719">
        <v>22</v>
      </c>
      <c r="J11719" t="s">
        <v>154</v>
      </c>
      <c r="K11719" t="s">
        <v>25</v>
      </c>
      <c r="L11719" t="str">
        <f>_xlfn.XLOOKUP(Table1[[#This Row],[TeamFavoriteID]],Table2[team_id],Table2[team_name],_xlfn.XLOOKUP(Table1[[#This Row],[TeamFavoriteID]],Table2[team_id_pfr],Table2[team_name],"Even"))</f>
        <v>Houston Oilers</v>
      </c>
      <c r="M11719">
        <v>-3</v>
      </c>
      <c r="N11719">
        <f>IF(Table1[[#This Row],[TeamFavorite]]=Table1[[#This Row],[TeamHome]],Table1[[#This Row],[ScoreAway]]-Table1[[#This Row],[ScoreHome]],Table1[[#This Row],[ScoreHome]]-Table1[[#This Row],[ScoreAway]])</f>
        <v>14</v>
      </c>
      <c r="O11719">
        <f>IF(Table1[[#This Row],[SpreadActual]]&lt;Table1[[#This Row],[SpreadFavorite]],1,0)</f>
        <v>0</v>
      </c>
      <c r="P11719">
        <v>43.5</v>
      </c>
      <c r="Q11719" t="s">
        <v>172</v>
      </c>
      <c r="R11719" t="b">
        <v>0</v>
      </c>
      <c r="S11719">
        <v>66</v>
      </c>
      <c r="T11719">
        <v>4</v>
      </c>
    </row>
    <row r="11720" spans="1:22" x14ac:dyDescent="0.2">
      <c r="A11720" s="1">
        <v>42673</v>
      </c>
      <c r="B11720">
        <v>2016</v>
      </c>
      <c r="C11720">
        <f>_xlfn.MAXIFS(Table1[ScheduleWeekWritten],Table1[ScheduleSeason],Table1[[#This Row],[ScheduleSeason]])</f>
        <v>17</v>
      </c>
      <c r="D11720">
        <v>8</v>
      </c>
      <c r="E11720" cm="1">
        <f t="array" ref="E11720">_xlfn.XLOOKUP(Table1[[#This Row],[ScheduleWeekWritten]],Table3[Game],100+Table3[Increase],Table1[[#This Row],[ScheduleWeekWritten]])</f>
        <v>8</v>
      </c>
      <c r="F11720" t="b">
        <v>0</v>
      </c>
      <c r="G11720" t="s">
        <v>38</v>
      </c>
      <c r="H11720">
        <v>33</v>
      </c>
      <c r="I11720">
        <v>32</v>
      </c>
      <c r="J11720" t="s">
        <v>33</v>
      </c>
      <c r="K11720" t="s">
        <v>109</v>
      </c>
      <c r="L11720" t="str">
        <f>_xlfn.XLOOKUP(Table1[[#This Row],[TeamFavoriteID]],Table2[team_id],Table2[team_name],_xlfn.XLOOKUP(Table1[[#This Row],[TeamFavoriteID]],Table2[team_id_pfr],Table2[team_name],"Even"))</f>
        <v>Atlanta Falcons</v>
      </c>
      <c r="M11720">
        <v>-3</v>
      </c>
      <c r="N11720">
        <f>IF(Table1[[#This Row],[TeamFavorite]]=Table1[[#This Row],[TeamHome]],Table1[[#This Row],[ScoreAway]]-Table1[[#This Row],[ScoreHome]],Table1[[#This Row],[ScoreHome]]-Table1[[#This Row],[ScoreAway]])</f>
        <v>-1</v>
      </c>
      <c r="O11720">
        <f>IF(Table1[[#This Row],[SpreadActual]]&lt;Table1[[#This Row],[SpreadFavorite]],1,0)</f>
        <v>0</v>
      </c>
      <c r="P11720">
        <v>51</v>
      </c>
      <c r="Q11720" t="s">
        <v>148</v>
      </c>
      <c r="R11720" t="b">
        <v>0</v>
      </c>
      <c r="S11720">
        <v>72</v>
      </c>
      <c r="T11720">
        <v>0</v>
      </c>
      <c r="V11720" t="s">
        <v>103</v>
      </c>
    </row>
    <row r="11721" spans="1:22" x14ac:dyDescent="0.2">
      <c r="A11721" s="1">
        <v>42673</v>
      </c>
      <c r="B11721">
        <v>2016</v>
      </c>
      <c r="C11721">
        <f>_xlfn.MAXIFS(Table1[ScheduleWeekWritten],Table1[ScheduleSeason],Table1[[#This Row],[ScheduleSeason]])</f>
        <v>17</v>
      </c>
      <c r="D11721">
        <v>8</v>
      </c>
      <c r="E11721" cm="1">
        <f t="array" ref="E11721">_xlfn.XLOOKUP(Table1[[#This Row],[ScheduleWeekWritten]],Table3[Game],100+Table3[Increase],Table1[[#This Row],[ScheduleWeekWritten]])</f>
        <v>8</v>
      </c>
      <c r="F11721" t="b">
        <v>0</v>
      </c>
      <c r="G11721" t="s">
        <v>28</v>
      </c>
      <c r="H11721">
        <v>25</v>
      </c>
      <c r="I11721">
        <v>41</v>
      </c>
      <c r="J11721" t="s">
        <v>115</v>
      </c>
      <c r="K11721" t="s">
        <v>70</v>
      </c>
      <c r="L11721" t="str">
        <f>_xlfn.XLOOKUP(Table1[[#This Row],[TeamFavoriteID]],Table2[team_id],Table2[team_name],_xlfn.XLOOKUP(Table1[[#This Row],[TeamFavoriteID]],Table2[team_id_pfr],Table2[team_name],"Even"))</f>
        <v>Boston Patriots</v>
      </c>
      <c r="M11721">
        <v>-5.5</v>
      </c>
      <c r="N11721">
        <f>IF(Table1[[#This Row],[TeamFavorite]]=Table1[[#This Row],[TeamHome]],Table1[[#This Row],[ScoreAway]]-Table1[[#This Row],[ScoreHome]],Table1[[#This Row],[ScoreHome]]-Table1[[#This Row],[ScoreAway]])</f>
        <v>-16</v>
      </c>
      <c r="O11721">
        <f>IF(Table1[[#This Row],[SpreadActual]]&lt;Table1[[#This Row],[SpreadFavorite]],1,0)</f>
        <v>1</v>
      </c>
      <c r="P11721">
        <v>48</v>
      </c>
      <c r="Q11721" t="s">
        <v>204</v>
      </c>
      <c r="R11721" t="b">
        <v>0</v>
      </c>
      <c r="S11721">
        <v>50</v>
      </c>
      <c r="T11721">
        <v>2</v>
      </c>
      <c r="V11721" t="s">
        <v>2</v>
      </c>
    </row>
    <row r="11722" spans="1:22" x14ac:dyDescent="0.2">
      <c r="A11722" s="1">
        <v>42673</v>
      </c>
      <c r="B11722">
        <v>2016</v>
      </c>
      <c r="C11722">
        <f>_xlfn.MAXIFS(Table1[ScheduleWeekWritten],Table1[ScheduleSeason],Table1[[#This Row],[ScheduleSeason]])</f>
        <v>17</v>
      </c>
      <c r="D11722">
        <v>8</v>
      </c>
      <c r="E11722" cm="1">
        <f t="array" ref="E11722">_xlfn.XLOOKUP(Table1[[#This Row],[ScheduleWeekWritten]],Table3[Game],100+Table3[Increase],Table1[[#This Row],[ScheduleWeekWritten]])</f>
        <v>8</v>
      </c>
      <c r="F11722" t="b">
        <v>0</v>
      </c>
      <c r="G11722" t="s">
        <v>152</v>
      </c>
      <c r="H11722">
        <v>30</v>
      </c>
      <c r="I11722">
        <v>20</v>
      </c>
      <c r="J11722" t="s">
        <v>149</v>
      </c>
      <c r="K11722" t="s">
        <v>162</v>
      </c>
      <c r="L11722" t="str">
        <f>_xlfn.XLOOKUP(Table1[[#This Row],[TeamFavoriteID]],Table2[team_id],Table2[team_name],_xlfn.XLOOKUP(Table1[[#This Row],[TeamFavoriteID]],Table2[team_id_pfr],Table2[team_name],"Even"))</f>
        <v>Carolina Panthers</v>
      </c>
      <c r="M11722">
        <v>-2.5</v>
      </c>
      <c r="N11722">
        <f>IF(Table1[[#This Row],[TeamFavorite]]=Table1[[#This Row],[TeamHome]],Table1[[#This Row],[ScoreAway]]-Table1[[#This Row],[ScoreHome]],Table1[[#This Row],[ScoreHome]]-Table1[[#This Row],[ScoreAway]])</f>
        <v>-10</v>
      </c>
      <c r="O11722">
        <f>IF(Table1[[#This Row],[SpreadActual]]&lt;Table1[[#This Row],[SpreadFavorite]],1,0)</f>
        <v>1</v>
      </c>
      <c r="P11722">
        <v>45.5</v>
      </c>
      <c r="Q11722" t="s">
        <v>160</v>
      </c>
      <c r="R11722" t="b">
        <v>0</v>
      </c>
      <c r="S11722">
        <v>80</v>
      </c>
      <c r="T11722">
        <v>4</v>
      </c>
    </row>
    <row r="11723" spans="1:22" x14ac:dyDescent="0.2">
      <c r="A11723" s="1">
        <v>42673</v>
      </c>
      <c r="B11723">
        <v>2016</v>
      </c>
      <c r="C11723">
        <f>_xlfn.MAXIFS(Table1[ScheduleWeekWritten],Table1[ScheduleSeason],Table1[[#This Row],[ScheduleSeason]])</f>
        <v>17</v>
      </c>
      <c r="D11723">
        <v>8</v>
      </c>
      <c r="E11723" cm="1">
        <f t="array" ref="E11723">_xlfn.XLOOKUP(Table1[[#This Row],[ScheduleWeekWritten]],Table3[Game],100+Table3[Increase],Table1[[#This Row],[ScheduleWeekWritten]])</f>
        <v>8</v>
      </c>
      <c r="F11723" t="b">
        <v>0</v>
      </c>
      <c r="G11723" t="s">
        <v>101</v>
      </c>
      <c r="H11723">
        <v>27</v>
      </c>
      <c r="I11723">
        <v>27</v>
      </c>
      <c r="J11723" t="s">
        <v>61</v>
      </c>
      <c r="K11723" t="s">
        <v>104</v>
      </c>
      <c r="L11723" t="str">
        <f>_xlfn.XLOOKUP(Table1[[#This Row],[TeamFavoriteID]],Table2[team_id],Table2[team_name],_xlfn.XLOOKUP(Table1[[#This Row],[TeamFavoriteID]],Table2[team_id_pfr],Table2[team_name],"Even"))</f>
        <v>Cincinnati Bengals</v>
      </c>
      <c r="M11723">
        <v>-3</v>
      </c>
      <c r="N11723">
        <f>IF(Table1[[#This Row],[TeamFavorite]]=Table1[[#This Row],[TeamHome]],Table1[[#This Row],[ScoreAway]]-Table1[[#This Row],[ScoreHome]],Table1[[#This Row],[ScoreHome]]-Table1[[#This Row],[ScoreAway]])</f>
        <v>0</v>
      </c>
      <c r="O11723">
        <f>IF(Table1[[#This Row],[SpreadActual]]&lt;Table1[[#This Row],[SpreadFavorite]],1,0)</f>
        <v>0</v>
      </c>
      <c r="P11723">
        <v>49</v>
      </c>
      <c r="Q11723" t="s">
        <v>189</v>
      </c>
      <c r="R11723" t="b">
        <v>1</v>
      </c>
      <c r="S11723">
        <v>52</v>
      </c>
      <c r="T11723">
        <v>3</v>
      </c>
    </row>
    <row r="11724" spans="1:22" x14ac:dyDescent="0.2">
      <c r="A11724" s="1">
        <v>42673</v>
      </c>
      <c r="B11724">
        <v>2016</v>
      </c>
      <c r="C11724">
        <f>_xlfn.MAXIFS(Table1[ScheduleWeekWritten],Table1[ScheduleSeason],Table1[[#This Row],[ScheduleSeason]])</f>
        <v>17</v>
      </c>
      <c r="D11724">
        <v>8</v>
      </c>
      <c r="E11724" cm="1">
        <f t="array" ref="E11724">_xlfn.XLOOKUP(Table1[[#This Row],[ScheduleWeekWritten]],Table3[Game],100+Table3[Increase],Table1[[#This Row],[ScheduleWeekWritten]])</f>
        <v>8</v>
      </c>
      <c r="F11724" t="b">
        <v>0</v>
      </c>
      <c r="G11724" t="s">
        <v>62</v>
      </c>
      <c r="H11724">
        <v>28</v>
      </c>
      <c r="I11724">
        <v>31</v>
      </c>
      <c r="J11724" t="s">
        <v>31</v>
      </c>
      <c r="K11724" t="s">
        <v>32</v>
      </c>
      <c r="L11724" t="str">
        <f>_xlfn.XLOOKUP(Table1[[#This Row],[TeamFavoriteID]],Table2[team_id],Table2[team_name],_xlfn.XLOOKUP(Table1[[#This Row],[TeamFavoriteID]],Table2[team_id_pfr],Table2[team_name],"Even"))</f>
        <v>New York Jets</v>
      </c>
      <c r="M11724">
        <v>-2.5</v>
      </c>
      <c r="N11724">
        <f>IF(Table1[[#This Row],[TeamFavorite]]=Table1[[#This Row],[TeamHome]],Table1[[#This Row],[ScoreAway]]-Table1[[#This Row],[ScoreHome]],Table1[[#This Row],[ScoreHome]]-Table1[[#This Row],[ScoreAway]])</f>
        <v>-3</v>
      </c>
      <c r="O11724">
        <f>IF(Table1[[#This Row],[SpreadActual]]&lt;Table1[[#This Row],[SpreadFavorite]],1,0)</f>
        <v>1</v>
      </c>
      <c r="P11724">
        <v>45.5</v>
      </c>
      <c r="Q11724" t="s">
        <v>170</v>
      </c>
      <c r="R11724" t="b">
        <v>0</v>
      </c>
      <c r="S11724">
        <v>54</v>
      </c>
      <c r="T11724">
        <v>9</v>
      </c>
    </row>
    <row r="11725" spans="1:22" x14ac:dyDescent="0.2">
      <c r="A11725" s="1">
        <v>42673</v>
      </c>
      <c r="B11725">
        <v>2016</v>
      </c>
      <c r="C11725">
        <f>_xlfn.MAXIFS(Table1[ScheduleWeekWritten],Table1[ScheduleSeason],Table1[[#This Row],[ScheduleSeason]])</f>
        <v>17</v>
      </c>
      <c r="D11725">
        <v>8</v>
      </c>
      <c r="E11725" cm="1">
        <f t="array" ref="E11725">_xlfn.XLOOKUP(Table1[[#This Row],[ScheduleWeekWritten]],Table3[Game],100+Table3[Increase],Table1[[#This Row],[ScheduleWeekWritten]])</f>
        <v>8</v>
      </c>
      <c r="F11725" t="b">
        <v>0</v>
      </c>
      <c r="G11725" t="s">
        <v>67</v>
      </c>
      <c r="H11725">
        <v>29</v>
      </c>
      <c r="I11725">
        <v>23</v>
      </c>
      <c r="J11725" t="s">
        <v>58</v>
      </c>
      <c r="K11725" t="s">
        <v>68</v>
      </c>
      <c r="L11725" t="str">
        <f>_xlfn.XLOOKUP(Table1[[#This Row],[TeamFavoriteID]],Table2[team_id],Table2[team_name],_xlfn.XLOOKUP(Table1[[#This Row],[TeamFavoriteID]],Table2[team_id_pfr],Table2[team_name],"Even"))</f>
        <v>Dallas Cowboys</v>
      </c>
      <c r="M11725">
        <v>-5</v>
      </c>
      <c r="N11725">
        <f>IF(Table1[[#This Row],[TeamFavorite]]=Table1[[#This Row],[TeamHome]],Table1[[#This Row],[ScoreAway]]-Table1[[#This Row],[ScoreHome]],Table1[[#This Row],[ScoreHome]]-Table1[[#This Row],[ScoreAway]])</f>
        <v>-6</v>
      </c>
      <c r="O11725">
        <f>IF(Table1[[#This Row],[SpreadActual]]&lt;Table1[[#This Row],[SpreadFavorite]],1,0)</f>
        <v>1</v>
      </c>
      <c r="P11725">
        <v>44</v>
      </c>
      <c r="Q11725" t="s">
        <v>192</v>
      </c>
      <c r="R11725" t="b">
        <v>0</v>
      </c>
      <c r="S11725">
        <v>72</v>
      </c>
      <c r="T11725">
        <v>0</v>
      </c>
      <c r="V11725" t="s">
        <v>103</v>
      </c>
    </row>
    <row r="11726" spans="1:22" x14ac:dyDescent="0.2">
      <c r="A11726" s="1">
        <v>42673</v>
      </c>
      <c r="B11726">
        <v>2016</v>
      </c>
      <c r="C11726">
        <f>_xlfn.MAXIFS(Table1[ScheduleWeekWritten],Table1[ScheduleSeason],Table1[[#This Row],[ScheduleSeason]])</f>
        <v>17</v>
      </c>
      <c r="D11726">
        <v>8</v>
      </c>
      <c r="E11726" cm="1">
        <f t="array" ref="E11726">_xlfn.XLOOKUP(Table1[[#This Row],[ScheduleWeekWritten]],Table3[Game],100+Table3[Increase],Table1[[#This Row],[ScheduleWeekWritten]])</f>
        <v>8</v>
      </c>
      <c r="F11726" t="b">
        <v>0</v>
      </c>
      <c r="G11726" t="s">
        <v>24</v>
      </c>
      <c r="H11726">
        <v>27</v>
      </c>
      <c r="I11726">
        <v>19</v>
      </c>
      <c r="J11726" t="s">
        <v>27</v>
      </c>
      <c r="K11726" t="s">
        <v>88</v>
      </c>
      <c r="L11726" t="str">
        <f>_xlfn.XLOOKUP(Table1[[#This Row],[TeamFavoriteID]],Table2[team_id],Table2[team_name],_xlfn.XLOOKUP(Table1[[#This Row],[TeamFavoriteID]],Table2[team_id_pfr],Table2[team_name],"Even"))</f>
        <v>Denver Broncos</v>
      </c>
      <c r="M11726">
        <v>-3.5</v>
      </c>
      <c r="N11726">
        <f>IF(Table1[[#This Row],[TeamFavorite]]=Table1[[#This Row],[TeamHome]],Table1[[#This Row],[ScoreAway]]-Table1[[#This Row],[ScoreHome]],Table1[[#This Row],[ScoreHome]]-Table1[[#This Row],[ScoreAway]])</f>
        <v>-8</v>
      </c>
      <c r="O11726">
        <f>IF(Table1[[#This Row],[SpreadActual]]&lt;Table1[[#This Row],[SpreadFavorite]],1,0)</f>
        <v>1</v>
      </c>
      <c r="P11726">
        <v>43</v>
      </c>
      <c r="Q11726" t="s">
        <v>174</v>
      </c>
      <c r="R11726" t="b">
        <v>0</v>
      </c>
      <c r="S11726">
        <v>75</v>
      </c>
      <c r="T11726">
        <v>3</v>
      </c>
    </row>
    <row r="11727" spans="1:22" x14ac:dyDescent="0.2">
      <c r="A11727" s="1">
        <v>42673</v>
      </c>
      <c r="B11727">
        <v>2016</v>
      </c>
      <c r="C11727">
        <f>_xlfn.MAXIFS(Table1[ScheduleWeekWritten],Table1[ScheduleSeason],Table1[[#This Row],[ScheduleSeason]])</f>
        <v>17</v>
      </c>
      <c r="D11727">
        <v>8</v>
      </c>
      <c r="E11727" cm="1">
        <f t="array" ref="E11727">_xlfn.XLOOKUP(Table1[[#This Row],[ScheduleWeekWritten]],Table3[Game],100+Table3[Increase],Table1[[#This Row],[ScheduleWeekWritten]])</f>
        <v>8</v>
      </c>
      <c r="F11727" t="b">
        <v>0</v>
      </c>
      <c r="G11727" t="s">
        <v>177</v>
      </c>
      <c r="H11727">
        <v>20</v>
      </c>
      <c r="I11727">
        <v>13</v>
      </c>
      <c r="J11727" t="s">
        <v>45</v>
      </c>
      <c r="K11727" t="s">
        <v>182</v>
      </c>
      <c r="L11727" t="str">
        <f>_xlfn.XLOOKUP(Table1[[#This Row],[TeamFavoriteID]],Table2[team_id],Table2[team_name],_xlfn.XLOOKUP(Table1[[#This Row],[TeamFavoriteID]],Table2[team_id_pfr],Table2[team_name],"Even"))</f>
        <v>Houston Texans</v>
      </c>
      <c r="M11727">
        <v>-1</v>
      </c>
      <c r="N11727">
        <f>IF(Table1[[#This Row],[TeamFavorite]]=Table1[[#This Row],[TeamHome]],Table1[[#This Row],[ScoreAway]]-Table1[[#This Row],[ScoreHome]],Table1[[#This Row],[ScoreHome]]-Table1[[#This Row],[ScoreAway]])</f>
        <v>-7</v>
      </c>
      <c r="O11727">
        <f>IF(Table1[[#This Row],[SpreadActual]]&lt;Table1[[#This Row],[SpreadFavorite]],1,0)</f>
        <v>1</v>
      </c>
      <c r="P11727">
        <v>46.5</v>
      </c>
      <c r="Q11727" t="s">
        <v>178</v>
      </c>
      <c r="R11727" t="b">
        <v>0</v>
      </c>
      <c r="S11727">
        <v>80</v>
      </c>
      <c r="T11727">
        <v>3</v>
      </c>
      <c r="V11727" t="s">
        <v>193</v>
      </c>
    </row>
    <row r="11728" spans="1:22" x14ac:dyDescent="0.2">
      <c r="A11728" s="1">
        <v>42673</v>
      </c>
      <c r="B11728">
        <v>2016</v>
      </c>
      <c r="C11728">
        <f>_xlfn.MAXIFS(Table1[ScheduleWeekWritten],Table1[ScheduleSeason],Table1[[#This Row],[ScheduleSeason]])</f>
        <v>17</v>
      </c>
      <c r="D11728">
        <v>8</v>
      </c>
      <c r="E11728" cm="1">
        <f t="array" ref="E11728">_xlfn.XLOOKUP(Table1[[#This Row],[ScheduleWeekWritten]],Table3[Game],100+Table3[Increase],Table1[[#This Row],[ScheduleWeekWritten]])</f>
        <v>8</v>
      </c>
      <c r="F11728" t="b">
        <v>0</v>
      </c>
      <c r="G11728" t="s">
        <v>140</v>
      </c>
      <c r="H11728">
        <v>14</v>
      </c>
      <c r="I11728">
        <v>30</v>
      </c>
      <c r="J11728" t="s">
        <v>42</v>
      </c>
      <c r="K11728" t="s">
        <v>75</v>
      </c>
      <c r="L11728" t="str">
        <f>_xlfn.XLOOKUP(Table1[[#This Row],[TeamFavoriteID]],Table2[team_id],Table2[team_name],_xlfn.XLOOKUP(Table1[[#This Row],[TeamFavoriteID]],Table2[team_id_pfr],Table2[team_name],"Even"))</f>
        <v>Kansas City Chiefs</v>
      </c>
      <c r="M11728">
        <v>-3</v>
      </c>
      <c r="N11728">
        <f>IF(Table1[[#This Row],[TeamFavorite]]=Table1[[#This Row],[TeamHome]],Table1[[#This Row],[ScoreAway]]-Table1[[#This Row],[ScoreHome]],Table1[[#This Row],[ScoreHome]]-Table1[[#This Row],[ScoreAway]])</f>
        <v>-16</v>
      </c>
      <c r="O11728">
        <f>IF(Table1[[#This Row],[SpreadActual]]&lt;Table1[[#This Row],[SpreadFavorite]],1,0)</f>
        <v>1</v>
      </c>
      <c r="P11728">
        <v>50.5</v>
      </c>
      <c r="Q11728" t="s">
        <v>190</v>
      </c>
      <c r="R11728" t="b">
        <v>0</v>
      </c>
      <c r="S11728">
        <v>72</v>
      </c>
      <c r="T11728">
        <v>0</v>
      </c>
      <c r="V11728" t="s">
        <v>103</v>
      </c>
    </row>
    <row r="11729" spans="1:22" x14ac:dyDescent="0.2">
      <c r="A11729" s="1">
        <v>42673</v>
      </c>
      <c r="B11729">
        <v>2016</v>
      </c>
      <c r="C11729">
        <f>_xlfn.MAXIFS(Table1[ScheduleWeekWritten],Table1[ScheduleSeason],Table1[[#This Row],[ScheduleSeason]])</f>
        <v>17</v>
      </c>
      <c r="D11729">
        <v>8</v>
      </c>
      <c r="E11729" cm="1">
        <f t="array" ref="E11729">_xlfn.XLOOKUP(Table1[[#This Row],[ScheduleWeekWritten]],Table3[Game],100+Table3[Increase],Table1[[#This Row],[ScheduleWeekWritten]])</f>
        <v>8</v>
      </c>
      <c r="F11729" t="b">
        <v>0</v>
      </c>
      <c r="G11729" t="s">
        <v>95</v>
      </c>
      <c r="H11729">
        <v>25</v>
      </c>
      <c r="I11729">
        <v>20</v>
      </c>
      <c r="J11729" t="s">
        <v>128</v>
      </c>
      <c r="K11729" t="s">
        <v>132</v>
      </c>
      <c r="L11729" t="str">
        <f>_xlfn.XLOOKUP(Table1[[#This Row],[TeamFavoriteID]],Table2[team_id],Table2[team_name],_xlfn.XLOOKUP(Table1[[#This Row],[TeamFavoriteID]],Table2[team_id_pfr],Table2[team_name],"Even"))</f>
        <v>Seattle Seahawks</v>
      </c>
      <c r="M11729">
        <v>-1</v>
      </c>
      <c r="N11729">
        <f>IF(Table1[[#This Row],[TeamFavorite]]=Table1[[#This Row],[TeamHome]],Table1[[#This Row],[ScoreAway]]-Table1[[#This Row],[ScoreHome]],Table1[[#This Row],[ScoreHome]]-Table1[[#This Row],[ScoreAway]])</f>
        <v>5</v>
      </c>
      <c r="O11729">
        <f>IF(Table1[[#This Row],[SpreadActual]]&lt;Table1[[#This Row],[SpreadFavorite]],1,0)</f>
        <v>0</v>
      </c>
      <c r="P11729">
        <v>50</v>
      </c>
      <c r="Q11729" t="s">
        <v>124</v>
      </c>
      <c r="R11729" t="b">
        <v>0</v>
      </c>
      <c r="S11729">
        <v>72</v>
      </c>
      <c r="T11729">
        <v>0</v>
      </c>
      <c r="V11729" t="s">
        <v>103</v>
      </c>
    </row>
    <row r="11730" spans="1:22" x14ac:dyDescent="0.2">
      <c r="A11730" s="1">
        <v>42673</v>
      </c>
      <c r="B11730">
        <v>2016</v>
      </c>
      <c r="C11730">
        <f>_xlfn.MAXIFS(Table1[ScheduleWeekWritten],Table1[ScheduleSeason],Table1[[#This Row],[ScheduleSeason]])</f>
        <v>17</v>
      </c>
      <c r="D11730">
        <v>8</v>
      </c>
      <c r="E11730" cm="1">
        <f t="array" ref="E11730">_xlfn.XLOOKUP(Table1[[#This Row],[ScheduleWeekWritten]],Table3[Game],100+Table3[Increase],Table1[[#This Row],[ScheduleWeekWritten]])</f>
        <v>8</v>
      </c>
      <c r="F11730" t="b">
        <v>0</v>
      </c>
      <c r="G11730" t="s">
        <v>127</v>
      </c>
      <c r="H11730">
        <v>24</v>
      </c>
      <c r="I11730">
        <v>30</v>
      </c>
      <c r="J11730" t="s">
        <v>20</v>
      </c>
      <c r="K11730" t="s">
        <v>133</v>
      </c>
      <c r="L11730" t="str">
        <f>_xlfn.XLOOKUP(Table1[[#This Row],[TeamFavoriteID]],Table2[team_id],Table2[team_name],_xlfn.XLOOKUP(Table1[[#This Row],[TeamFavoriteID]],Table2[team_id_pfr],Table2[team_name],"Even"))</f>
        <v>Tampa Bay Buccaneers</v>
      </c>
      <c r="M11730">
        <v>-1</v>
      </c>
      <c r="N11730">
        <f>IF(Table1[[#This Row],[TeamFavorite]]=Table1[[#This Row],[TeamHome]],Table1[[#This Row],[ScoreAway]]-Table1[[#This Row],[ScoreHome]],Table1[[#This Row],[ScoreHome]]-Table1[[#This Row],[ScoreAway]])</f>
        <v>6</v>
      </c>
      <c r="O11730">
        <f>IF(Table1[[#This Row],[SpreadActual]]&lt;Table1[[#This Row],[SpreadFavorite]],1,0)</f>
        <v>0</v>
      </c>
      <c r="P11730">
        <v>48</v>
      </c>
      <c r="Q11730" t="s">
        <v>168</v>
      </c>
      <c r="R11730" t="b">
        <v>0</v>
      </c>
      <c r="S11730">
        <v>84</v>
      </c>
      <c r="T11730">
        <v>10</v>
      </c>
    </row>
    <row r="11731" spans="1:22" x14ac:dyDescent="0.2">
      <c r="A11731" s="1">
        <v>42674</v>
      </c>
      <c r="B11731">
        <v>2016</v>
      </c>
      <c r="C11731">
        <f>_xlfn.MAXIFS(Table1[ScheduleWeekWritten],Table1[ScheduleSeason],Table1[[#This Row],[ScheduleSeason]])</f>
        <v>17</v>
      </c>
      <c r="D11731">
        <v>8</v>
      </c>
      <c r="E11731" cm="1">
        <f t="array" ref="E11731">_xlfn.XLOOKUP(Table1[[#This Row],[ScheduleWeekWritten]],Table3[Game],100+Table3[Increase],Table1[[#This Row],[ScheduleWeekWritten]])</f>
        <v>8</v>
      </c>
      <c r="F11731" t="b">
        <v>0</v>
      </c>
      <c r="G11731" t="s">
        <v>46</v>
      </c>
      <c r="H11731">
        <v>20</v>
      </c>
      <c r="I11731">
        <v>10</v>
      </c>
      <c r="J11731" t="s">
        <v>54</v>
      </c>
      <c r="K11731" t="s">
        <v>55</v>
      </c>
      <c r="L11731" t="str">
        <f>_xlfn.XLOOKUP(Table1[[#This Row],[TeamFavoriteID]],Table2[team_id],Table2[team_name],_xlfn.XLOOKUP(Table1[[#This Row],[TeamFavoriteID]],Table2[team_id_pfr],Table2[team_name],"Even"))</f>
        <v>Minnesota Vikings</v>
      </c>
      <c r="M11731">
        <v>-4.5</v>
      </c>
      <c r="N11731">
        <f>IF(Table1[[#This Row],[TeamFavorite]]=Table1[[#This Row],[TeamHome]],Table1[[#This Row],[ScoreAway]]-Table1[[#This Row],[ScoreHome]],Table1[[#This Row],[ScoreHome]]-Table1[[#This Row],[ScoreAway]])</f>
        <v>10</v>
      </c>
      <c r="O11731">
        <f>IF(Table1[[#This Row],[SpreadActual]]&lt;Table1[[#This Row],[SpreadFavorite]],1,0)</f>
        <v>0</v>
      </c>
      <c r="P11731">
        <v>39.5</v>
      </c>
      <c r="Q11731" t="s">
        <v>114</v>
      </c>
      <c r="R11731" t="b">
        <v>0</v>
      </c>
      <c r="S11731">
        <v>57</v>
      </c>
      <c r="T11731">
        <v>3</v>
      </c>
      <c r="V11731" t="s">
        <v>2</v>
      </c>
    </row>
    <row r="11732" spans="1:22" x14ac:dyDescent="0.2">
      <c r="A11732" s="1">
        <v>42677</v>
      </c>
      <c r="B11732">
        <v>2016</v>
      </c>
      <c r="C11732">
        <f>_xlfn.MAXIFS(Table1[ScheduleWeekWritten],Table1[ScheduleSeason],Table1[[#This Row],[ScheduleSeason]])</f>
        <v>17</v>
      </c>
      <c r="D11732">
        <v>9</v>
      </c>
      <c r="E11732" cm="1">
        <f t="array" ref="E11732">_xlfn.XLOOKUP(Table1[[#This Row],[ScheduleWeekWritten]],Table3[Game],100+Table3[Increase],Table1[[#This Row],[ScheduleWeekWritten]])</f>
        <v>9</v>
      </c>
      <c r="F11732" t="b">
        <v>0</v>
      </c>
      <c r="G11732" t="s">
        <v>127</v>
      </c>
      <c r="H11732">
        <v>28</v>
      </c>
      <c r="I11732">
        <v>43</v>
      </c>
      <c r="J11732" t="s">
        <v>38</v>
      </c>
      <c r="K11732" t="s">
        <v>109</v>
      </c>
      <c r="L11732" t="str">
        <f>_xlfn.XLOOKUP(Table1[[#This Row],[TeamFavoriteID]],Table2[team_id],Table2[team_name],_xlfn.XLOOKUP(Table1[[#This Row],[TeamFavoriteID]],Table2[team_id_pfr],Table2[team_name],"Even"))</f>
        <v>Atlanta Falcons</v>
      </c>
      <c r="M11732">
        <v>-4.5</v>
      </c>
      <c r="N11732">
        <f>IF(Table1[[#This Row],[TeamFavorite]]=Table1[[#This Row],[TeamHome]],Table1[[#This Row],[ScoreAway]]-Table1[[#This Row],[ScoreHome]],Table1[[#This Row],[ScoreHome]]-Table1[[#This Row],[ScoreAway]])</f>
        <v>-15</v>
      </c>
      <c r="O11732">
        <f>IF(Table1[[#This Row],[SpreadActual]]&lt;Table1[[#This Row],[SpreadFavorite]],1,0)</f>
        <v>1</v>
      </c>
      <c r="P11732">
        <v>49</v>
      </c>
      <c r="Q11732" t="s">
        <v>168</v>
      </c>
      <c r="R11732" t="b">
        <v>0</v>
      </c>
      <c r="S11732">
        <v>75</v>
      </c>
      <c r="T11732">
        <v>2</v>
      </c>
    </row>
    <row r="11733" spans="1:22" x14ac:dyDescent="0.2">
      <c r="A11733" s="1">
        <v>42680</v>
      </c>
      <c r="B11733">
        <v>2016</v>
      </c>
      <c r="C11733">
        <f>_xlfn.MAXIFS(Table1[ScheduleWeekWritten],Table1[ScheduleSeason],Table1[[#This Row],[ScheduleSeason]])</f>
        <v>17</v>
      </c>
      <c r="D11733">
        <v>9</v>
      </c>
      <c r="E11733" cm="1">
        <f t="array" ref="E11733">_xlfn.XLOOKUP(Table1[[#This Row],[ScheduleWeekWritten]],Table3[Game],100+Table3[Increase],Table1[[#This Row],[ScheduleWeekWritten]])</f>
        <v>9</v>
      </c>
      <c r="F11733" t="b">
        <v>0</v>
      </c>
      <c r="G11733" t="s">
        <v>158</v>
      </c>
      <c r="H11733">
        <v>21</v>
      </c>
      <c r="I11733">
        <v>14</v>
      </c>
      <c r="J11733" t="s">
        <v>49</v>
      </c>
      <c r="K11733" t="s">
        <v>51</v>
      </c>
      <c r="L11733" t="str">
        <f>_xlfn.XLOOKUP(Table1[[#This Row],[TeamFavoriteID]],Table2[team_id],Table2[team_name],_xlfn.XLOOKUP(Table1[[#This Row],[TeamFavoriteID]],Table2[team_id_pfr],Table2[team_name],"Even"))</f>
        <v>Pittsburgh Steelers</v>
      </c>
      <c r="M11733">
        <v>-3.5</v>
      </c>
      <c r="N11733">
        <f>IF(Table1[[#This Row],[TeamFavorite]]=Table1[[#This Row],[TeamHome]],Table1[[#This Row],[ScoreAway]]-Table1[[#This Row],[ScoreHome]],Table1[[#This Row],[ScoreHome]]-Table1[[#This Row],[ScoreAway]])</f>
        <v>7</v>
      </c>
      <c r="O11733">
        <f>IF(Table1[[#This Row],[SpreadActual]]&lt;Table1[[#This Row],[SpreadFavorite]],1,0)</f>
        <v>0</v>
      </c>
      <c r="P11733">
        <v>46</v>
      </c>
      <c r="Q11733" t="s">
        <v>166</v>
      </c>
      <c r="R11733" t="b">
        <v>0</v>
      </c>
      <c r="S11733">
        <v>63</v>
      </c>
      <c r="T11733">
        <v>10</v>
      </c>
    </row>
    <row r="11734" spans="1:22" x14ac:dyDescent="0.2">
      <c r="A11734" s="1">
        <v>42680</v>
      </c>
      <c r="B11734">
        <v>2016</v>
      </c>
      <c r="C11734">
        <f>_xlfn.MAXIFS(Table1[ScheduleWeekWritten],Table1[ScheduleSeason],Table1[[#This Row],[ScheduleSeason]])</f>
        <v>17</v>
      </c>
      <c r="D11734">
        <v>9</v>
      </c>
      <c r="E11734" cm="1">
        <f t="array" ref="E11734">_xlfn.XLOOKUP(Table1[[#This Row],[ScheduleWeekWritten]],Table3[Game],100+Table3[Increase],Table1[[#This Row],[ScheduleWeekWritten]])</f>
        <v>9</v>
      </c>
      <c r="F11734" t="b">
        <v>0</v>
      </c>
      <c r="G11734" t="s">
        <v>62</v>
      </c>
      <c r="H11734">
        <v>10</v>
      </c>
      <c r="I11734">
        <v>35</v>
      </c>
      <c r="J11734" t="s">
        <v>67</v>
      </c>
      <c r="K11734" t="s">
        <v>68</v>
      </c>
      <c r="L11734" t="str">
        <f>_xlfn.XLOOKUP(Table1[[#This Row],[TeamFavoriteID]],Table2[team_id],Table2[team_name],_xlfn.XLOOKUP(Table1[[#This Row],[TeamFavoriteID]],Table2[team_id_pfr],Table2[team_name],"Even"))</f>
        <v>Dallas Cowboys</v>
      </c>
      <c r="M11734">
        <v>-7</v>
      </c>
      <c r="N11734">
        <f>IF(Table1[[#This Row],[TeamFavorite]]=Table1[[#This Row],[TeamHome]],Table1[[#This Row],[ScoreAway]]-Table1[[#This Row],[ScoreHome]],Table1[[#This Row],[ScoreHome]]-Table1[[#This Row],[ScoreAway]])</f>
        <v>-25</v>
      </c>
      <c r="O11734">
        <f>IF(Table1[[#This Row],[SpreadActual]]&lt;Table1[[#This Row],[SpreadFavorite]],1,0)</f>
        <v>1</v>
      </c>
      <c r="P11734">
        <v>49</v>
      </c>
      <c r="Q11734" t="s">
        <v>170</v>
      </c>
      <c r="R11734" t="b">
        <v>0</v>
      </c>
      <c r="S11734">
        <v>56</v>
      </c>
      <c r="T11734">
        <v>2</v>
      </c>
    </row>
    <row r="11735" spans="1:22" x14ac:dyDescent="0.2">
      <c r="A11735" s="1">
        <v>42680</v>
      </c>
      <c r="B11735">
        <v>2016</v>
      </c>
      <c r="C11735">
        <f>_xlfn.MAXIFS(Table1[ScheduleWeekWritten],Table1[ScheduleSeason],Table1[[#This Row],[ScheduleSeason]])</f>
        <v>17</v>
      </c>
      <c r="D11735">
        <v>9</v>
      </c>
      <c r="E11735" cm="1">
        <f t="array" ref="E11735">_xlfn.XLOOKUP(Table1[[#This Row],[ScheduleWeekWritten]],Table3[Game],100+Table3[Increase],Table1[[#This Row],[ScheduleWeekWritten]])</f>
        <v>9</v>
      </c>
      <c r="F11735" t="b">
        <v>0</v>
      </c>
      <c r="G11735" t="s">
        <v>33</v>
      </c>
      <c r="H11735">
        <v>26</v>
      </c>
      <c r="I11735">
        <v>31</v>
      </c>
      <c r="J11735" t="s">
        <v>140</v>
      </c>
      <c r="K11735" t="s">
        <v>35</v>
      </c>
      <c r="L11735" t="str">
        <f>_xlfn.XLOOKUP(Table1[[#This Row],[TeamFavoriteID]],Table2[team_id],Table2[team_name],_xlfn.XLOOKUP(Table1[[#This Row],[TeamFavoriteID]],Table2[team_id_pfr],Table2[team_name],"Even"))</f>
        <v>Green Bay Packers</v>
      </c>
      <c r="M11735">
        <v>-7.5</v>
      </c>
      <c r="N11735">
        <f>IF(Table1[[#This Row],[TeamFavorite]]=Table1[[#This Row],[TeamHome]],Table1[[#This Row],[ScoreAway]]-Table1[[#This Row],[ScoreHome]],Table1[[#This Row],[ScoreHome]]-Table1[[#This Row],[ScoreAway]])</f>
        <v>5</v>
      </c>
      <c r="O11735">
        <f>IF(Table1[[#This Row],[SpreadActual]]&lt;Table1[[#This Row],[SpreadFavorite]],1,0)</f>
        <v>0</v>
      </c>
      <c r="P11735">
        <v>52</v>
      </c>
      <c r="Q11735" t="s">
        <v>82</v>
      </c>
      <c r="R11735" t="b">
        <v>0</v>
      </c>
      <c r="S11735">
        <v>67</v>
      </c>
      <c r="T11735">
        <v>5</v>
      </c>
    </row>
    <row r="11736" spans="1:22" x14ac:dyDescent="0.2">
      <c r="A11736" s="1">
        <v>42680</v>
      </c>
      <c r="B11736">
        <v>2016</v>
      </c>
      <c r="C11736">
        <f>_xlfn.MAXIFS(Table1[ScheduleWeekWritten],Table1[ScheduleSeason],Table1[[#This Row],[ScheduleSeason]])</f>
        <v>17</v>
      </c>
      <c r="D11736">
        <v>9</v>
      </c>
      <c r="E11736" cm="1">
        <f t="array" ref="E11736">_xlfn.XLOOKUP(Table1[[#This Row],[ScheduleWeekWritten]],Table3[Game],100+Table3[Increase],Table1[[#This Row],[ScheduleWeekWritten]])</f>
        <v>9</v>
      </c>
      <c r="F11736" t="b">
        <v>0</v>
      </c>
      <c r="G11736" t="s">
        <v>42</v>
      </c>
      <c r="H11736">
        <v>19</v>
      </c>
      <c r="I11736">
        <v>14</v>
      </c>
      <c r="J11736" t="s">
        <v>154</v>
      </c>
      <c r="K11736" t="s">
        <v>75</v>
      </c>
      <c r="L11736" t="str">
        <f>_xlfn.XLOOKUP(Table1[[#This Row],[TeamFavoriteID]],Table2[team_id],Table2[team_name],_xlfn.XLOOKUP(Table1[[#This Row],[TeamFavoriteID]],Table2[team_id_pfr],Table2[team_name],"Even"))</f>
        <v>Kansas City Chiefs</v>
      </c>
      <c r="M11736">
        <v>-7</v>
      </c>
      <c r="N11736">
        <f>IF(Table1[[#This Row],[TeamFavorite]]=Table1[[#This Row],[TeamHome]],Table1[[#This Row],[ScoreAway]]-Table1[[#This Row],[ScoreHome]],Table1[[#This Row],[ScoreHome]]-Table1[[#This Row],[ScoreAway]])</f>
        <v>-5</v>
      </c>
      <c r="O11736">
        <f>IF(Table1[[#This Row],[SpreadActual]]&lt;Table1[[#This Row],[SpreadFavorite]],1,0)</f>
        <v>0</v>
      </c>
      <c r="P11736">
        <v>42.5</v>
      </c>
      <c r="Q11736" t="s">
        <v>117</v>
      </c>
      <c r="R11736" t="b">
        <v>0</v>
      </c>
      <c r="S11736">
        <v>60</v>
      </c>
      <c r="T11736">
        <v>6</v>
      </c>
    </row>
    <row r="11737" spans="1:22" x14ac:dyDescent="0.2">
      <c r="A11737" s="1">
        <v>42680</v>
      </c>
      <c r="B11737">
        <v>2016</v>
      </c>
      <c r="C11737">
        <f>_xlfn.MAXIFS(Table1[ScheduleWeekWritten],Table1[ScheduleSeason],Table1[[#This Row],[ScheduleSeason]])</f>
        <v>17</v>
      </c>
      <c r="D11737">
        <v>9</v>
      </c>
      <c r="E11737" cm="1">
        <f t="array" ref="E11737">_xlfn.XLOOKUP(Table1[[#This Row],[ScheduleWeekWritten]],Table3[Game],100+Table3[Increase],Table1[[#This Row],[ScheduleWeekWritten]])</f>
        <v>9</v>
      </c>
      <c r="F11737" t="b">
        <v>0</v>
      </c>
      <c r="G11737" t="s">
        <v>39</v>
      </c>
      <c r="H11737">
        <v>10</v>
      </c>
      <c r="I11737">
        <v>13</v>
      </c>
      <c r="J11737" t="s">
        <v>152</v>
      </c>
      <c r="K11737" t="s">
        <v>162</v>
      </c>
      <c r="L11737" t="str">
        <f>_xlfn.XLOOKUP(Table1[[#This Row],[TeamFavoriteID]],Table2[team_id],Table2[team_name],_xlfn.XLOOKUP(Table1[[#This Row],[TeamFavoriteID]],Table2[team_id_pfr],Table2[team_name],"Even"))</f>
        <v>Carolina Panthers</v>
      </c>
      <c r="M11737">
        <v>-3</v>
      </c>
      <c r="N11737">
        <f>IF(Table1[[#This Row],[TeamFavorite]]=Table1[[#This Row],[TeamHome]],Table1[[#This Row],[ScoreAway]]-Table1[[#This Row],[ScoreHome]],Table1[[#This Row],[ScoreHome]]-Table1[[#This Row],[ScoreAway]])</f>
        <v>-3</v>
      </c>
      <c r="O11737">
        <f>IF(Table1[[#This Row],[SpreadActual]]&lt;Table1[[#This Row],[SpreadFavorite]],1,0)</f>
        <v>0</v>
      </c>
      <c r="P11737">
        <v>44.5</v>
      </c>
      <c r="Q11737" t="s">
        <v>65</v>
      </c>
      <c r="R11737" t="b">
        <v>0</v>
      </c>
      <c r="S11737">
        <v>72</v>
      </c>
      <c r="T11737">
        <v>3</v>
      </c>
    </row>
    <row r="11738" spans="1:22" x14ac:dyDescent="0.2">
      <c r="A11738" s="1">
        <v>42680</v>
      </c>
      <c r="B11738">
        <v>2016</v>
      </c>
      <c r="C11738">
        <f>_xlfn.MAXIFS(Table1[ScheduleWeekWritten],Table1[ScheduleSeason],Table1[[#This Row],[ScheduleSeason]])</f>
        <v>17</v>
      </c>
      <c r="D11738">
        <v>9</v>
      </c>
      <c r="E11738" cm="1">
        <f t="array" ref="E11738">_xlfn.XLOOKUP(Table1[[#This Row],[ScheduleWeekWritten]],Table3[Game],100+Table3[Increase],Table1[[#This Row],[ScheduleWeekWritten]])</f>
        <v>9</v>
      </c>
      <c r="F11738" t="b">
        <v>0</v>
      </c>
      <c r="G11738" t="s">
        <v>19</v>
      </c>
      <c r="H11738">
        <v>27</v>
      </c>
      <c r="I11738">
        <v>23</v>
      </c>
      <c r="J11738" t="s">
        <v>31</v>
      </c>
      <c r="K11738" t="s">
        <v>91</v>
      </c>
      <c r="L11738" t="str">
        <f>_xlfn.XLOOKUP(Table1[[#This Row],[TeamFavoriteID]],Table2[team_id],Table2[team_name],_xlfn.XLOOKUP(Table1[[#This Row],[TeamFavoriteID]],Table2[team_id_pfr],Table2[team_name],"Even"))</f>
        <v>Miami Dolphins</v>
      </c>
      <c r="M11738">
        <v>-3.5</v>
      </c>
      <c r="N11738">
        <f>IF(Table1[[#This Row],[TeamFavorite]]=Table1[[#This Row],[TeamHome]],Table1[[#This Row],[ScoreAway]]-Table1[[#This Row],[ScoreHome]],Table1[[#This Row],[ScoreHome]]-Table1[[#This Row],[ScoreAway]])</f>
        <v>-4</v>
      </c>
      <c r="O11738">
        <f>IF(Table1[[#This Row],[SpreadActual]]&lt;Table1[[#This Row],[SpreadFavorite]],1,0)</f>
        <v>1</v>
      </c>
      <c r="P11738">
        <v>45</v>
      </c>
      <c r="Q11738" t="s">
        <v>143</v>
      </c>
      <c r="R11738" t="b">
        <v>0</v>
      </c>
      <c r="S11738">
        <v>79</v>
      </c>
      <c r="T11738">
        <v>11</v>
      </c>
    </row>
    <row r="11739" spans="1:22" x14ac:dyDescent="0.2">
      <c r="A11739" s="1">
        <v>42680</v>
      </c>
      <c r="B11739">
        <v>2016</v>
      </c>
      <c r="C11739">
        <f>_xlfn.MAXIFS(Table1[ScheduleWeekWritten],Table1[ScheduleSeason],Table1[[#This Row],[ScheduleSeason]])</f>
        <v>17</v>
      </c>
      <c r="D11739">
        <v>9</v>
      </c>
      <c r="E11739" cm="1">
        <f t="array" ref="E11739">_xlfn.XLOOKUP(Table1[[#This Row],[ScheduleWeekWritten]],Table3[Game],100+Table3[Increase],Table1[[#This Row],[ScheduleWeekWritten]])</f>
        <v>9</v>
      </c>
      <c r="F11739" t="b">
        <v>0</v>
      </c>
      <c r="G11739" t="s">
        <v>54</v>
      </c>
      <c r="H11739">
        <v>16</v>
      </c>
      <c r="I11739">
        <v>22</v>
      </c>
      <c r="J11739" t="s">
        <v>45</v>
      </c>
      <c r="K11739" t="s">
        <v>55</v>
      </c>
      <c r="L11739" t="str">
        <f>_xlfn.XLOOKUP(Table1[[#This Row],[TeamFavoriteID]],Table2[team_id],Table2[team_name],_xlfn.XLOOKUP(Table1[[#This Row],[TeamFavoriteID]],Table2[team_id_pfr],Table2[team_name],"Even"))</f>
        <v>Minnesota Vikings</v>
      </c>
      <c r="M11739">
        <v>-4.5</v>
      </c>
      <c r="N11739">
        <f>IF(Table1[[#This Row],[TeamFavorite]]=Table1[[#This Row],[TeamHome]],Table1[[#This Row],[ScoreAway]]-Table1[[#This Row],[ScoreHome]],Table1[[#This Row],[ScoreHome]]-Table1[[#This Row],[ScoreAway]])</f>
        <v>6</v>
      </c>
      <c r="O11739">
        <f>IF(Table1[[#This Row],[SpreadActual]]&lt;Table1[[#This Row],[SpreadFavorite]],1,0)</f>
        <v>0</v>
      </c>
      <c r="P11739">
        <v>42.5</v>
      </c>
      <c r="Q11739" t="s">
        <v>205</v>
      </c>
      <c r="R11739" t="b">
        <v>0</v>
      </c>
      <c r="S11739">
        <v>72</v>
      </c>
      <c r="T11739">
        <v>0</v>
      </c>
      <c r="V11739" t="s">
        <v>103</v>
      </c>
    </row>
    <row r="11740" spans="1:22" x14ac:dyDescent="0.2">
      <c r="A11740" s="1">
        <v>42680</v>
      </c>
      <c r="B11740">
        <v>2016</v>
      </c>
      <c r="C11740">
        <f>_xlfn.MAXIFS(Table1[ScheduleWeekWritten],Table1[ScheduleSeason],Table1[[#This Row],[ScheduleSeason]])</f>
        <v>17</v>
      </c>
      <c r="D11740">
        <v>9</v>
      </c>
      <c r="E11740" cm="1">
        <f t="array" ref="E11740">_xlfn.XLOOKUP(Table1[[#This Row],[ScheduleWeekWritten]],Table3[Game],100+Table3[Increase],Table1[[#This Row],[ScheduleWeekWritten]])</f>
        <v>9</v>
      </c>
      <c r="F11740" t="b">
        <v>0</v>
      </c>
      <c r="G11740" t="s">
        <v>50</v>
      </c>
      <c r="H11740">
        <v>28</v>
      </c>
      <c r="I11740">
        <v>23</v>
      </c>
      <c r="J11740" t="s">
        <v>58</v>
      </c>
      <c r="K11740" t="s">
        <v>90</v>
      </c>
      <c r="L11740" t="str">
        <f>_xlfn.XLOOKUP(Table1[[#This Row],[TeamFavoriteID]],Table2[team_id],Table2[team_name],_xlfn.XLOOKUP(Table1[[#This Row],[TeamFavoriteID]],Table2[team_id_pfr],Table2[team_name],"Even"))</f>
        <v>New York Giants</v>
      </c>
      <c r="M11740">
        <v>-3</v>
      </c>
      <c r="N11740">
        <f>IF(Table1[[#This Row],[TeamFavorite]]=Table1[[#This Row],[TeamHome]],Table1[[#This Row],[ScoreAway]]-Table1[[#This Row],[ScoreHome]],Table1[[#This Row],[ScoreHome]]-Table1[[#This Row],[ScoreAway]])</f>
        <v>-5</v>
      </c>
      <c r="O11740">
        <f>IF(Table1[[#This Row],[SpreadActual]]&lt;Table1[[#This Row],[SpreadFavorite]],1,0)</f>
        <v>1</v>
      </c>
      <c r="P11740">
        <v>42.5</v>
      </c>
      <c r="Q11740" t="s">
        <v>197</v>
      </c>
      <c r="R11740" t="b">
        <v>0</v>
      </c>
      <c r="S11740">
        <v>57</v>
      </c>
      <c r="T11740">
        <v>8</v>
      </c>
    </row>
    <row r="11741" spans="1:22" x14ac:dyDescent="0.2">
      <c r="A11741" s="1">
        <v>42680</v>
      </c>
      <c r="B11741">
        <v>2016</v>
      </c>
      <c r="C11741">
        <f>_xlfn.MAXIFS(Table1[ScheduleWeekWritten],Table1[ScheduleSeason],Table1[[#This Row],[ScheduleSeason]])</f>
        <v>17</v>
      </c>
      <c r="D11741">
        <v>9</v>
      </c>
      <c r="E11741" cm="1">
        <f t="array" ref="E11741">_xlfn.XLOOKUP(Table1[[#This Row],[ScheduleWeekWritten]],Table3[Game],100+Table3[Increase],Table1[[#This Row],[ScheduleWeekWritten]])</f>
        <v>9</v>
      </c>
      <c r="F11741" t="b">
        <v>0</v>
      </c>
      <c r="G11741" t="s">
        <v>20</v>
      </c>
      <c r="H11741">
        <v>30</v>
      </c>
      <c r="I11741">
        <v>20</v>
      </c>
      <c r="J11741" t="s">
        <v>24</v>
      </c>
      <c r="K11741" t="s">
        <v>21</v>
      </c>
      <c r="L11741" t="str">
        <f>_xlfn.XLOOKUP(Table1[[#This Row],[TeamFavoriteID]],Table2[team_id],Table2[team_name],_xlfn.XLOOKUP(Table1[[#This Row],[TeamFavoriteID]],Table2[team_id_pfr],Table2[team_name],"Even"))</f>
        <v>Las Vegas Raiders</v>
      </c>
      <c r="M11741">
        <v>-1</v>
      </c>
      <c r="N11741">
        <f>IF(Table1[[#This Row],[TeamFavorite]]=Table1[[#This Row],[TeamHome]],Table1[[#This Row],[ScoreAway]]-Table1[[#This Row],[ScoreHome]],Table1[[#This Row],[ScoreHome]]-Table1[[#This Row],[ScoreAway]])</f>
        <v>10</v>
      </c>
      <c r="O11741">
        <f>IF(Table1[[#This Row],[SpreadActual]]&lt;Table1[[#This Row],[SpreadFavorite]],1,0)</f>
        <v>0</v>
      </c>
      <c r="P11741">
        <v>44.5</v>
      </c>
      <c r="Q11741" t="s">
        <v>76</v>
      </c>
      <c r="R11741" t="b">
        <v>0</v>
      </c>
      <c r="S11741">
        <v>67</v>
      </c>
      <c r="T11741">
        <v>3</v>
      </c>
    </row>
    <row r="11742" spans="1:22" x14ac:dyDescent="0.2">
      <c r="A11742" s="1">
        <v>42680</v>
      </c>
      <c r="B11742">
        <v>2016</v>
      </c>
      <c r="C11742">
        <f>_xlfn.MAXIFS(Table1[ScheduleWeekWritten],Table1[ScheduleSeason],Table1[[#This Row],[ScheduleSeason]])</f>
        <v>17</v>
      </c>
      <c r="D11742">
        <v>9</v>
      </c>
      <c r="E11742" cm="1">
        <f t="array" ref="E11742">_xlfn.XLOOKUP(Table1[[#This Row],[ScheduleWeekWritten]],Table3[Game],100+Table3[Increase],Table1[[#This Row],[ScheduleWeekWritten]])</f>
        <v>9</v>
      </c>
      <c r="F11742" t="b">
        <v>0</v>
      </c>
      <c r="G11742" t="s">
        <v>27</v>
      </c>
      <c r="H11742">
        <v>43</v>
      </c>
      <c r="I11742">
        <v>35</v>
      </c>
      <c r="J11742" t="s">
        <v>171</v>
      </c>
      <c r="K11742" t="s">
        <v>29</v>
      </c>
      <c r="L11742" t="str">
        <f>_xlfn.XLOOKUP(Table1[[#This Row],[TeamFavoriteID]],Table2[team_id],Table2[team_name],_xlfn.XLOOKUP(Table1[[#This Row],[TeamFavoriteID]],Table2[team_id_pfr],Table2[team_name],"Even"))</f>
        <v>Los Angeles Chargers</v>
      </c>
      <c r="M11742">
        <v>-3.5</v>
      </c>
      <c r="N11742">
        <f>IF(Table1[[#This Row],[TeamFavorite]]=Table1[[#This Row],[TeamHome]],Table1[[#This Row],[ScoreAway]]-Table1[[#This Row],[ScoreHome]],Table1[[#This Row],[ScoreHome]]-Table1[[#This Row],[ScoreAway]])</f>
        <v>8</v>
      </c>
      <c r="O11742">
        <f>IF(Table1[[#This Row],[SpreadActual]]&lt;Table1[[#This Row],[SpreadFavorite]],1,0)</f>
        <v>0</v>
      </c>
      <c r="P11742">
        <v>47.5</v>
      </c>
      <c r="Q11742" t="s">
        <v>94</v>
      </c>
      <c r="R11742" t="b">
        <v>0</v>
      </c>
      <c r="S11742">
        <v>74</v>
      </c>
      <c r="T11742">
        <v>3</v>
      </c>
    </row>
    <row r="11743" spans="1:22" x14ac:dyDescent="0.2">
      <c r="A11743" s="1">
        <v>42680</v>
      </c>
      <c r="B11743">
        <v>2016</v>
      </c>
      <c r="C11743">
        <f>_xlfn.MAXIFS(Table1[ScheduleWeekWritten],Table1[ScheduleSeason],Table1[[#This Row],[ScheduleSeason]])</f>
        <v>17</v>
      </c>
      <c r="D11743">
        <v>9</v>
      </c>
      <c r="E11743" cm="1">
        <f t="array" ref="E11743">_xlfn.XLOOKUP(Table1[[#This Row],[ScheduleWeekWritten]],Table3[Game],100+Table3[Increase],Table1[[#This Row],[ScheduleWeekWritten]])</f>
        <v>9</v>
      </c>
      <c r="F11743" t="b">
        <v>0</v>
      </c>
      <c r="G11743" t="s">
        <v>53</v>
      </c>
      <c r="H11743">
        <v>23</v>
      </c>
      <c r="I11743">
        <v>41</v>
      </c>
      <c r="J11743" t="s">
        <v>95</v>
      </c>
      <c r="K11743" t="s">
        <v>98</v>
      </c>
      <c r="L11743" t="str">
        <f>_xlfn.XLOOKUP(Table1[[#This Row],[TeamFavoriteID]],Table2[team_id],Table2[team_name],_xlfn.XLOOKUP(Table1[[#This Row],[TeamFavoriteID]],Table2[team_id_pfr],Table2[team_name],"Even"))</f>
        <v>New Orleans Saints</v>
      </c>
      <c r="M11743">
        <v>-5</v>
      </c>
      <c r="N11743">
        <f>IF(Table1[[#This Row],[TeamFavorite]]=Table1[[#This Row],[TeamHome]],Table1[[#This Row],[ScoreAway]]-Table1[[#This Row],[ScoreHome]],Table1[[#This Row],[ScoreHome]]-Table1[[#This Row],[ScoreAway]])</f>
        <v>-18</v>
      </c>
      <c r="O11743">
        <f>IF(Table1[[#This Row],[SpreadActual]]&lt;Table1[[#This Row],[SpreadFavorite]],1,0)</f>
        <v>1</v>
      </c>
      <c r="P11743">
        <v>53</v>
      </c>
      <c r="Q11743" t="s">
        <v>203</v>
      </c>
      <c r="R11743" t="b">
        <v>0</v>
      </c>
      <c r="S11743">
        <v>68</v>
      </c>
      <c r="T11743">
        <v>1</v>
      </c>
    </row>
    <row r="11744" spans="1:22" x14ac:dyDescent="0.2">
      <c r="A11744" s="1">
        <v>42681</v>
      </c>
      <c r="B11744">
        <v>2016</v>
      </c>
      <c r="C11744">
        <f>_xlfn.MAXIFS(Table1[ScheduleWeekWritten],Table1[ScheduleSeason],Table1[[#This Row],[ScheduleSeason]])</f>
        <v>17</v>
      </c>
      <c r="D11744">
        <v>9</v>
      </c>
      <c r="E11744" cm="1">
        <f t="array" ref="E11744">_xlfn.XLOOKUP(Table1[[#This Row],[ScheduleWeekWritten]],Table3[Game],100+Table3[Increase],Table1[[#This Row],[ScheduleWeekWritten]])</f>
        <v>9</v>
      </c>
      <c r="F11744" t="b">
        <v>0</v>
      </c>
      <c r="G11744" t="s">
        <v>128</v>
      </c>
      <c r="H11744">
        <v>31</v>
      </c>
      <c r="I11744">
        <v>25</v>
      </c>
      <c r="J11744" t="s">
        <v>28</v>
      </c>
      <c r="K11744" t="s">
        <v>132</v>
      </c>
      <c r="L11744" t="str">
        <f>_xlfn.XLOOKUP(Table1[[#This Row],[TeamFavoriteID]],Table2[team_id],Table2[team_name],_xlfn.XLOOKUP(Table1[[#This Row],[TeamFavoriteID]],Table2[team_id_pfr],Table2[team_name],"Even"))</f>
        <v>Seattle Seahawks</v>
      </c>
      <c r="M11744">
        <v>-5.5</v>
      </c>
      <c r="N11744">
        <f>IF(Table1[[#This Row],[TeamFavorite]]=Table1[[#This Row],[TeamHome]],Table1[[#This Row],[ScoreAway]]-Table1[[#This Row],[ScoreHome]],Table1[[#This Row],[ScoreHome]]-Table1[[#This Row],[ScoreAway]])</f>
        <v>-6</v>
      </c>
      <c r="O11744">
        <f>IF(Table1[[#This Row],[SpreadActual]]&lt;Table1[[#This Row],[SpreadFavorite]],1,0)</f>
        <v>1</v>
      </c>
      <c r="P11744">
        <v>43.5</v>
      </c>
      <c r="Q11744" t="s">
        <v>180</v>
      </c>
      <c r="R11744" t="b">
        <v>0</v>
      </c>
      <c r="S11744">
        <v>60</v>
      </c>
      <c r="T11744">
        <v>0</v>
      </c>
    </row>
    <row r="11745" spans="1:22" x14ac:dyDescent="0.2">
      <c r="A11745" s="1">
        <v>42684</v>
      </c>
      <c r="B11745">
        <v>2016</v>
      </c>
      <c r="C11745">
        <f>_xlfn.MAXIFS(Table1[ScheduleWeekWritten],Table1[ScheduleSeason],Table1[[#This Row],[ScheduleSeason]])</f>
        <v>17</v>
      </c>
      <c r="D11745">
        <v>10</v>
      </c>
      <c r="E11745" cm="1">
        <f t="array" ref="E11745">_xlfn.XLOOKUP(Table1[[#This Row],[ScheduleWeekWritten]],Table3[Game],100+Table3[Increase],Table1[[#This Row],[ScheduleWeekWritten]])</f>
        <v>10</v>
      </c>
      <c r="F11745" t="b">
        <v>0</v>
      </c>
      <c r="G11745" t="s">
        <v>158</v>
      </c>
      <c r="H11745">
        <v>28</v>
      </c>
      <c r="I11745">
        <v>7</v>
      </c>
      <c r="J11745" t="s">
        <v>62</v>
      </c>
      <c r="K11745" t="s">
        <v>159</v>
      </c>
      <c r="L11745" t="str">
        <f>_xlfn.XLOOKUP(Table1[[#This Row],[TeamFavoriteID]],Table2[team_id],Table2[team_name],_xlfn.XLOOKUP(Table1[[#This Row],[TeamFavoriteID]],Table2[team_id_pfr],Table2[team_name],"Even"))</f>
        <v>Baltimore Ravens</v>
      </c>
      <c r="M11745">
        <v>-7.5</v>
      </c>
      <c r="N11745">
        <f>IF(Table1[[#This Row],[TeamFavorite]]=Table1[[#This Row],[TeamHome]],Table1[[#This Row],[ScoreAway]]-Table1[[#This Row],[ScoreHome]],Table1[[#This Row],[ScoreHome]]-Table1[[#This Row],[ScoreAway]])</f>
        <v>-21</v>
      </c>
      <c r="O11745">
        <f>IF(Table1[[#This Row],[SpreadActual]]&lt;Table1[[#This Row],[SpreadFavorite]],1,0)</f>
        <v>1</v>
      </c>
      <c r="P11745">
        <v>44</v>
      </c>
      <c r="Q11745" t="s">
        <v>166</v>
      </c>
      <c r="R11745" t="b">
        <v>0</v>
      </c>
      <c r="S11745">
        <v>52</v>
      </c>
      <c r="T11745">
        <v>1</v>
      </c>
    </row>
    <row r="11746" spans="1:22" x14ac:dyDescent="0.2">
      <c r="A11746" s="1">
        <v>42687</v>
      </c>
      <c r="B11746">
        <v>2016</v>
      </c>
      <c r="C11746">
        <f>_xlfn.MAXIFS(Table1[ScheduleWeekWritten],Table1[ScheduleSeason],Table1[[#This Row],[ScheduleSeason]])</f>
        <v>17</v>
      </c>
      <c r="D11746">
        <v>10</v>
      </c>
      <c r="E11746" cm="1">
        <f t="array" ref="E11746">_xlfn.XLOOKUP(Table1[[#This Row],[ScheduleWeekWritten]],Table3[Game],100+Table3[Increase],Table1[[#This Row],[ScheduleWeekWritten]])</f>
        <v>10</v>
      </c>
      <c r="F11746" t="b">
        <v>0</v>
      </c>
      <c r="G11746" t="s">
        <v>149</v>
      </c>
      <c r="H11746">
        <v>23</v>
      </c>
      <c r="I11746">
        <v>20</v>
      </c>
      <c r="J11746" t="s">
        <v>53</v>
      </c>
      <c r="K11746" t="s">
        <v>59</v>
      </c>
      <c r="L11746" t="str">
        <f>_xlfn.XLOOKUP(Table1[[#This Row],[TeamFavoriteID]],Table2[team_id],Table2[team_name],_xlfn.XLOOKUP(Table1[[#This Row],[TeamFavoriteID]],Table2[team_id_pfr],Table2[team_name],"Even"))</f>
        <v>Arizona Cardinals</v>
      </c>
      <c r="M11746">
        <v>-14</v>
      </c>
      <c r="N11746">
        <f>IF(Table1[[#This Row],[TeamFavorite]]=Table1[[#This Row],[TeamHome]],Table1[[#This Row],[ScoreAway]]-Table1[[#This Row],[ScoreHome]],Table1[[#This Row],[ScoreHome]]-Table1[[#This Row],[ScoreAway]])</f>
        <v>-3</v>
      </c>
      <c r="O11746">
        <f>IF(Table1[[#This Row],[SpreadActual]]&lt;Table1[[#This Row],[SpreadFavorite]],1,0)</f>
        <v>0</v>
      </c>
      <c r="P11746">
        <v>47</v>
      </c>
      <c r="Q11746" t="s">
        <v>150</v>
      </c>
      <c r="R11746" t="b">
        <v>0</v>
      </c>
      <c r="S11746">
        <v>72</v>
      </c>
      <c r="T11746">
        <v>0</v>
      </c>
      <c r="V11746" t="s">
        <v>103</v>
      </c>
    </row>
    <row r="11747" spans="1:22" x14ac:dyDescent="0.2">
      <c r="A11747" s="1">
        <v>42687</v>
      </c>
      <c r="B11747">
        <v>2016</v>
      </c>
      <c r="C11747">
        <f>_xlfn.MAXIFS(Table1[ScheduleWeekWritten],Table1[ScheduleSeason],Table1[[#This Row],[ScheduleSeason]])</f>
        <v>17</v>
      </c>
      <c r="D11747">
        <v>10</v>
      </c>
      <c r="E11747" cm="1">
        <f t="array" ref="E11747">_xlfn.XLOOKUP(Table1[[#This Row],[ScheduleWeekWritten]],Table3[Game],100+Table3[Increase],Table1[[#This Row],[ScheduleWeekWritten]])</f>
        <v>10</v>
      </c>
      <c r="F11747" t="b">
        <v>0</v>
      </c>
      <c r="G11747" t="s">
        <v>152</v>
      </c>
      <c r="H11747">
        <v>17</v>
      </c>
      <c r="I11747">
        <v>20</v>
      </c>
      <c r="J11747" t="s">
        <v>42</v>
      </c>
      <c r="K11747" t="s">
        <v>162</v>
      </c>
      <c r="L11747" t="str">
        <f>_xlfn.XLOOKUP(Table1[[#This Row],[TeamFavoriteID]],Table2[team_id],Table2[team_name],_xlfn.XLOOKUP(Table1[[#This Row],[TeamFavoriteID]],Table2[team_id_pfr],Table2[team_name],"Even"))</f>
        <v>Carolina Panthers</v>
      </c>
      <c r="M11747">
        <v>-3</v>
      </c>
      <c r="N11747">
        <f>IF(Table1[[#This Row],[TeamFavorite]]=Table1[[#This Row],[TeamHome]],Table1[[#This Row],[ScoreAway]]-Table1[[#This Row],[ScoreHome]],Table1[[#This Row],[ScoreHome]]-Table1[[#This Row],[ScoreAway]])</f>
        <v>3</v>
      </c>
      <c r="O11747">
        <f>IF(Table1[[#This Row],[SpreadActual]]&lt;Table1[[#This Row],[SpreadFavorite]],1,0)</f>
        <v>0</v>
      </c>
      <c r="P11747">
        <v>44</v>
      </c>
      <c r="Q11747" t="s">
        <v>160</v>
      </c>
      <c r="R11747" t="b">
        <v>0</v>
      </c>
      <c r="S11747">
        <v>48</v>
      </c>
      <c r="T11747">
        <v>4</v>
      </c>
    </row>
    <row r="11748" spans="1:22" x14ac:dyDescent="0.2">
      <c r="A11748" s="1">
        <v>42687</v>
      </c>
      <c r="B11748">
        <v>2016</v>
      </c>
      <c r="C11748">
        <f>_xlfn.MAXIFS(Table1[ScheduleWeekWritten],Table1[ScheduleSeason],Table1[[#This Row],[ScheduleSeason]])</f>
        <v>17</v>
      </c>
      <c r="D11748">
        <v>10</v>
      </c>
      <c r="E11748" cm="1">
        <f t="array" ref="E11748">_xlfn.XLOOKUP(Table1[[#This Row],[ScheduleWeekWritten]],Table3[Game],100+Table3[Increase],Table1[[#This Row],[ScheduleWeekWritten]])</f>
        <v>10</v>
      </c>
      <c r="F11748" t="b">
        <v>0</v>
      </c>
      <c r="G11748" t="s">
        <v>154</v>
      </c>
      <c r="H11748">
        <v>21</v>
      </c>
      <c r="I11748">
        <v>24</v>
      </c>
      <c r="J11748" t="s">
        <v>177</v>
      </c>
      <c r="K11748" t="s">
        <v>161</v>
      </c>
      <c r="L11748" t="str">
        <f>_xlfn.XLOOKUP(Table1[[#This Row],[TeamFavoriteID]],Table2[team_id],Table2[team_name],_xlfn.XLOOKUP(Table1[[#This Row],[TeamFavoriteID]],Table2[team_id_pfr],Table2[team_name],"Even"))</f>
        <v>Jacksonville Jaguars</v>
      </c>
      <c r="M11748">
        <v>-3</v>
      </c>
      <c r="N11748">
        <f>IF(Table1[[#This Row],[TeamFavorite]]=Table1[[#This Row],[TeamHome]],Table1[[#This Row],[ScoreAway]]-Table1[[#This Row],[ScoreHome]],Table1[[#This Row],[ScoreHome]]-Table1[[#This Row],[ScoreAway]])</f>
        <v>3</v>
      </c>
      <c r="O11748">
        <f>IF(Table1[[#This Row],[SpreadActual]]&lt;Table1[[#This Row],[SpreadFavorite]],1,0)</f>
        <v>0</v>
      </c>
      <c r="P11748">
        <v>42</v>
      </c>
      <c r="Q11748" t="s">
        <v>155</v>
      </c>
      <c r="R11748" t="b">
        <v>0</v>
      </c>
      <c r="S11748">
        <v>71</v>
      </c>
      <c r="T11748">
        <v>6</v>
      </c>
    </row>
    <row r="11749" spans="1:22" x14ac:dyDescent="0.2">
      <c r="A11749" s="1">
        <v>42687</v>
      </c>
      <c r="B11749">
        <v>2016</v>
      </c>
      <c r="C11749">
        <f>_xlfn.MAXIFS(Table1[ScheduleWeekWritten],Table1[ScheduleSeason],Table1[[#This Row],[ScheduleSeason]])</f>
        <v>17</v>
      </c>
      <c r="D11749">
        <v>10</v>
      </c>
      <c r="E11749" cm="1">
        <f t="array" ref="E11749">_xlfn.XLOOKUP(Table1[[#This Row],[ScheduleWeekWritten]],Table3[Game],100+Table3[Increase],Table1[[#This Row],[ScheduleWeekWritten]])</f>
        <v>10</v>
      </c>
      <c r="F11749" t="b">
        <v>0</v>
      </c>
      <c r="G11749" t="s">
        <v>115</v>
      </c>
      <c r="H11749">
        <v>24</v>
      </c>
      <c r="I11749">
        <v>31</v>
      </c>
      <c r="J11749" t="s">
        <v>128</v>
      </c>
      <c r="K11749" t="s">
        <v>70</v>
      </c>
      <c r="L11749" t="str">
        <f>_xlfn.XLOOKUP(Table1[[#This Row],[TeamFavoriteID]],Table2[team_id],Table2[team_name],_xlfn.XLOOKUP(Table1[[#This Row],[TeamFavoriteID]],Table2[team_id_pfr],Table2[team_name],"Even"))</f>
        <v>Boston Patriots</v>
      </c>
      <c r="M11749">
        <v>-7.5</v>
      </c>
      <c r="N11749">
        <f>IF(Table1[[#This Row],[TeamFavorite]]=Table1[[#This Row],[TeamHome]],Table1[[#This Row],[ScoreAway]]-Table1[[#This Row],[ScoreHome]],Table1[[#This Row],[ScoreHome]]-Table1[[#This Row],[ScoreAway]])</f>
        <v>-7</v>
      </c>
      <c r="O11749">
        <f>IF(Table1[[#This Row],[SpreadActual]]&lt;Table1[[#This Row],[SpreadFavorite]],1,0)</f>
        <v>0</v>
      </c>
      <c r="P11749">
        <v>49.5</v>
      </c>
      <c r="Q11749" t="s">
        <v>179</v>
      </c>
      <c r="R11749" t="b">
        <v>0</v>
      </c>
      <c r="S11749">
        <v>45</v>
      </c>
      <c r="T11749">
        <v>2</v>
      </c>
    </row>
    <row r="11750" spans="1:22" x14ac:dyDescent="0.2">
      <c r="A11750" s="1">
        <v>42687</v>
      </c>
      <c r="B11750">
        <v>2016</v>
      </c>
      <c r="C11750">
        <f>_xlfn.MAXIFS(Table1[ScheduleWeekWritten],Table1[ScheduleSeason],Table1[[#This Row],[ScheduleSeason]])</f>
        <v>17</v>
      </c>
      <c r="D11750">
        <v>10</v>
      </c>
      <c r="E11750" cm="1">
        <f t="array" ref="E11750">_xlfn.XLOOKUP(Table1[[#This Row],[ScheduleWeekWritten]],Table3[Game],100+Table3[Increase],Table1[[#This Row],[ScheduleWeekWritten]])</f>
        <v>10</v>
      </c>
      <c r="F11750" t="b">
        <v>0</v>
      </c>
      <c r="G11750" t="s">
        <v>95</v>
      </c>
      <c r="H11750">
        <v>23</v>
      </c>
      <c r="I11750">
        <v>25</v>
      </c>
      <c r="J11750" t="s">
        <v>24</v>
      </c>
      <c r="K11750" t="s">
        <v>98</v>
      </c>
      <c r="L11750" t="str">
        <f>_xlfn.XLOOKUP(Table1[[#This Row],[TeamFavoriteID]],Table2[team_id],Table2[team_name],_xlfn.XLOOKUP(Table1[[#This Row],[TeamFavoriteID]],Table2[team_id_pfr],Table2[team_name],"Even"))</f>
        <v>New Orleans Saints</v>
      </c>
      <c r="M11750">
        <v>-3</v>
      </c>
      <c r="N11750">
        <f>IF(Table1[[#This Row],[TeamFavorite]]=Table1[[#This Row],[TeamHome]],Table1[[#This Row],[ScoreAway]]-Table1[[#This Row],[ScoreHome]],Table1[[#This Row],[ScoreHome]]-Table1[[#This Row],[ScoreAway]])</f>
        <v>2</v>
      </c>
      <c r="O11750">
        <f>IF(Table1[[#This Row],[SpreadActual]]&lt;Table1[[#This Row],[SpreadFavorite]],1,0)</f>
        <v>0</v>
      </c>
      <c r="P11750">
        <v>50</v>
      </c>
      <c r="Q11750" t="s">
        <v>124</v>
      </c>
      <c r="R11750" t="b">
        <v>0</v>
      </c>
      <c r="S11750">
        <v>72</v>
      </c>
      <c r="T11750">
        <v>0</v>
      </c>
      <c r="V11750" t="s">
        <v>103</v>
      </c>
    </row>
    <row r="11751" spans="1:22" x14ac:dyDescent="0.2">
      <c r="A11751" s="1">
        <v>42687</v>
      </c>
      <c r="B11751">
        <v>2016</v>
      </c>
      <c r="C11751">
        <f>_xlfn.MAXIFS(Table1[ScheduleWeekWritten],Table1[ScheduleSeason],Table1[[#This Row],[ScheduleSeason]])</f>
        <v>17</v>
      </c>
      <c r="D11751">
        <v>10</v>
      </c>
      <c r="E11751" cm="1">
        <f t="array" ref="E11751">_xlfn.XLOOKUP(Table1[[#This Row],[ScheduleWeekWritten]],Table3[Game],100+Table3[Increase],Table1[[#This Row],[ScheduleWeekWritten]])</f>
        <v>10</v>
      </c>
      <c r="F11751" t="b">
        <v>0</v>
      </c>
      <c r="G11751" t="s">
        <v>31</v>
      </c>
      <c r="H11751">
        <v>6</v>
      </c>
      <c r="I11751">
        <v>9</v>
      </c>
      <c r="J11751" t="s">
        <v>39</v>
      </c>
      <c r="K11751" t="s">
        <v>40</v>
      </c>
      <c r="L11751" t="str">
        <f>_xlfn.XLOOKUP(Table1[[#This Row],[TeamFavoriteID]],Table2[team_id],Table2[team_name],_xlfn.XLOOKUP(Table1[[#This Row],[TeamFavoriteID]],Table2[team_id_pfr],Table2[team_name],"Even"))</f>
        <v>Los Angeles Rams</v>
      </c>
      <c r="M11751">
        <v>-1</v>
      </c>
      <c r="N11751">
        <f>IF(Table1[[#This Row],[TeamFavorite]]=Table1[[#This Row],[TeamHome]],Table1[[#This Row],[ScoreAway]]-Table1[[#This Row],[ScoreHome]],Table1[[#This Row],[ScoreHome]]-Table1[[#This Row],[ScoreAway]])</f>
        <v>-3</v>
      </c>
      <c r="O11751">
        <f>IF(Table1[[#This Row],[SpreadActual]]&lt;Table1[[#This Row],[SpreadFavorite]],1,0)</f>
        <v>1</v>
      </c>
      <c r="P11751">
        <v>38.5</v>
      </c>
      <c r="Q11751" t="s">
        <v>197</v>
      </c>
      <c r="R11751" t="b">
        <v>0</v>
      </c>
      <c r="S11751">
        <v>55</v>
      </c>
      <c r="T11751">
        <v>4</v>
      </c>
    </row>
    <row r="11752" spans="1:22" x14ac:dyDescent="0.2">
      <c r="A11752" s="1">
        <v>42687</v>
      </c>
      <c r="B11752">
        <v>2016</v>
      </c>
      <c r="C11752">
        <f>_xlfn.MAXIFS(Table1[ScheduleWeekWritten],Table1[ScheduleSeason],Table1[[#This Row],[ScheduleSeason]])</f>
        <v>17</v>
      </c>
      <c r="D11752">
        <v>10</v>
      </c>
      <c r="E11752" cm="1">
        <f t="array" ref="E11752">_xlfn.XLOOKUP(Table1[[#This Row],[ScheduleWeekWritten]],Table3[Game],100+Table3[Increase],Table1[[#This Row],[ScheduleWeekWritten]])</f>
        <v>10</v>
      </c>
      <c r="F11752" t="b">
        <v>0</v>
      </c>
      <c r="G11752" t="s">
        <v>58</v>
      </c>
      <c r="H11752">
        <v>24</v>
      </c>
      <c r="I11752">
        <v>15</v>
      </c>
      <c r="J11752" t="s">
        <v>38</v>
      </c>
      <c r="K11752" t="s">
        <v>77</v>
      </c>
      <c r="L11752" t="str">
        <f>_xlfn.XLOOKUP(Table1[[#This Row],[TeamFavoriteID]],Table2[team_id],Table2[team_name],_xlfn.XLOOKUP(Table1[[#This Row],[TeamFavoriteID]],Table2[team_id_pfr],Table2[team_name],"Even"))</f>
        <v>Philadelphia Eagles</v>
      </c>
      <c r="M11752">
        <v>-1.5</v>
      </c>
      <c r="N11752">
        <f>IF(Table1[[#This Row],[TeamFavorite]]=Table1[[#This Row],[TeamHome]],Table1[[#This Row],[ScoreAway]]-Table1[[#This Row],[ScoreHome]],Table1[[#This Row],[ScoreHome]]-Table1[[#This Row],[ScoreAway]])</f>
        <v>-9</v>
      </c>
      <c r="O11752">
        <f>IF(Table1[[#This Row],[SpreadActual]]&lt;Table1[[#This Row],[SpreadFavorite]],1,0)</f>
        <v>1</v>
      </c>
      <c r="P11752">
        <v>49</v>
      </c>
      <c r="Q11752" t="s">
        <v>183</v>
      </c>
      <c r="R11752" t="b">
        <v>0</v>
      </c>
      <c r="S11752">
        <v>54</v>
      </c>
      <c r="T11752">
        <v>6</v>
      </c>
    </row>
    <row r="11753" spans="1:22" x14ac:dyDescent="0.2">
      <c r="A11753" s="1">
        <v>42687</v>
      </c>
      <c r="B11753">
        <v>2016</v>
      </c>
      <c r="C11753">
        <f>_xlfn.MAXIFS(Table1[ScheduleWeekWritten],Table1[ScheduleSeason],Table1[[#This Row],[ScheduleSeason]])</f>
        <v>17</v>
      </c>
      <c r="D11753">
        <v>10</v>
      </c>
      <c r="E11753" cm="1">
        <f t="array" ref="E11753">_xlfn.XLOOKUP(Table1[[#This Row],[ScheduleWeekWritten]],Table3[Game],100+Table3[Increase],Table1[[#This Row],[ScheduleWeekWritten]])</f>
        <v>10</v>
      </c>
      <c r="F11753" t="b">
        <v>0</v>
      </c>
      <c r="G11753" t="s">
        <v>49</v>
      </c>
      <c r="H11753">
        <v>30</v>
      </c>
      <c r="I11753">
        <v>35</v>
      </c>
      <c r="J11753" t="s">
        <v>67</v>
      </c>
      <c r="K11753" t="s">
        <v>51</v>
      </c>
      <c r="L11753" t="str">
        <f>_xlfn.XLOOKUP(Table1[[#This Row],[TeamFavoriteID]],Table2[team_id],Table2[team_name],_xlfn.XLOOKUP(Table1[[#This Row],[TeamFavoriteID]],Table2[team_id_pfr],Table2[team_name],"Even"))</f>
        <v>Pittsburgh Steelers</v>
      </c>
      <c r="M11753">
        <v>-3</v>
      </c>
      <c r="N11753">
        <f>IF(Table1[[#This Row],[TeamFavorite]]=Table1[[#This Row],[TeamHome]],Table1[[#This Row],[ScoreAway]]-Table1[[#This Row],[ScoreHome]],Table1[[#This Row],[ScoreHome]]-Table1[[#This Row],[ScoreAway]])</f>
        <v>5</v>
      </c>
      <c r="O11753">
        <f>IF(Table1[[#This Row],[SpreadActual]]&lt;Table1[[#This Row],[SpreadFavorite]],1,0)</f>
        <v>0</v>
      </c>
      <c r="P11753">
        <v>51</v>
      </c>
      <c r="Q11753" t="s">
        <v>175</v>
      </c>
      <c r="R11753" t="b">
        <v>0</v>
      </c>
      <c r="S11753">
        <v>54</v>
      </c>
      <c r="T11753">
        <v>2</v>
      </c>
    </row>
    <row r="11754" spans="1:22" x14ac:dyDescent="0.2">
      <c r="A11754" s="1">
        <v>42687</v>
      </c>
      <c r="B11754">
        <v>2016</v>
      </c>
      <c r="C11754">
        <f>_xlfn.MAXIFS(Table1[ScheduleWeekWritten],Table1[ScheduleSeason],Table1[[#This Row],[ScheduleSeason]])</f>
        <v>17</v>
      </c>
      <c r="D11754">
        <v>10</v>
      </c>
      <c r="E11754" cm="1">
        <f t="array" ref="E11754">_xlfn.XLOOKUP(Table1[[#This Row],[ScheduleWeekWritten]],Table3[Game],100+Table3[Increase],Table1[[#This Row],[ScheduleWeekWritten]])</f>
        <v>10</v>
      </c>
      <c r="F11754" t="b">
        <v>0</v>
      </c>
      <c r="G11754" t="s">
        <v>27</v>
      </c>
      <c r="H11754">
        <v>24</v>
      </c>
      <c r="I11754">
        <v>31</v>
      </c>
      <c r="J11754" t="s">
        <v>19</v>
      </c>
      <c r="K11754" t="s">
        <v>29</v>
      </c>
      <c r="L11754" t="str">
        <f>_xlfn.XLOOKUP(Table1[[#This Row],[TeamFavoriteID]],Table2[team_id],Table2[team_name],_xlfn.XLOOKUP(Table1[[#This Row],[TeamFavoriteID]],Table2[team_id_pfr],Table2[team_name],"Even"))</f>
        <v>Los Angeles Chargers</v>
      </c>
      <c r="M11754">
        <v>-4.5</v>
      </c>
      <c r="N11754">
        <f>IF(Table1[[#This Row],[TeamFavorite]]=Table1[[#This Row],[TeamHome]],Table1[[#This Row],[ScoreAway]]-Table1[[#This Row],[ScoreHome]],Table1[[#This Row],[ScoreHome]]-Table1[[#This Row],[ScoreAway]])</f>
        <v>-7</v>
      </c>
      <c r="O11754">
        <f>IF(Table1[[#This Row],[SpreadActual]]&lt;Table1[[#This Row],[SpreadFavorite]],1,0)</f>
        <v>1</v>
      </c>
      <c r="P11754">
        <v>49</v>
      </c>
      <c r="Q11754" t="s">
        <v>94</v>
      </c>
      <c r="R11754" t="b">
        <v>0</v>
      </c>
      <c r="S11754">
        <v>84</v>
      </c>
      <c r="T11754">
        <v>3</v>
      </c>
    </row>
    <row r="11755" spans="1:22" x14ac:dyDescent="0.2">
      <c r="A11755" s="1">
        <v>42687</v>
      </c>
      <c r="B11755">
        <v>2016</v>
      </c>
      <c r="C11755">
        <f>_xlfn.MAXIFS(Table1[ScheduleWeekWritten],Table1[ScheduleSeason],Table1[[#This Row],[ScheduleSeason]])</f>
        <v>17</v>
      </c>
      <c r="D11755">
        <v>10</v>
      </c>
      <c r="E11755" cm="1">
        <f t="array" ref="E11755">_xlfn.XLOOKUP(Table1[[#This Row],[ScheduleWeekWritten]],Table3[Game],100+Table3[Increase],Table1[[#This Row],[ScheduleWeekWritten]])</f>
        <v>10</v>
      </c>
      <c r="F11755" t="b">
        <v>0</v>
      </c>
      <c r="G11755" t="s">
        <v>127</v>
      </c>
      <c r="H11755">
        <v>36</v>
      </c>
      <c r="I11755">
        <v>10</v>
      </c>
      <c r="J11755" t="s">
        <v>46</v>
      </c>
      <c r="K11755" t="s">
        <v>47</v>
      </c>
      <c r="L11755" t="str">
        <f>_xlfn.XLOOKUP(Table1[[#This Row],[TeamFavoriteID]],Table2[team_id],Table2[team_name],_xlfn.XLOOKUP(Table1[[#This Row],[TeamFavoriteID]],Table2[team_id_pfr],Table2[team_name],"Even"))</f>
        <v>Chicago Bears</v>
      </c>
      <c r="M11755">
        <v>-2.5</v>
      </c>
      <c r="N11755">
        <f>IF(Table1[[#This Row],[TeamFavorite]]=Table1[[#This Row],[TeamHome]],Table1[[#This Row],[ScoreAway]]-Table1[[#This Row],[ScoreHome]],Table1[[#This Row],[ScoreHome]]-Table1[[#This Row],[ScoreAway]])</f>
        <v>26</v>
      </c>
      <c r="O11755">
        <f>IF(Table1[[#This Row],[SpreadActual]]&lt;Table1[[#This Row],[SpreadFavorite]],1,0)</f>
        <v>0</v>
      </c>
      <c r="P11755">
        <v>45</v>
      </c>
      <c r="Q11755" t="s">
        <v>168</v>
      </c>
      <c r="R11755" t="b">
        <v>0</v>
      </c>
      <c r="S11755">
        <v>77</v>
      </c>
      <c r="T11755">
        <v>2</v>
      </c>
    </row>
    <row r="11756" spans="1:22" x14ac:dyDescent="0.2">
      <c r="A11756" s="1">
        <v>42687</v>
      </c>
      <c r="B11756">
        <v>2016</v>
      </c>
      <c r="C11756">
        <f>_xlfn.MAXIFS(Table1[ScheduleWeekWritten],Table1[ScheduleSeason],Table1[[#This Row],[ScheduleSeason]])</f>
        <v>17</v>
      </c>
      <c r="D11756">
        <v>10</v>
      </c>
      <c r="E11756" cm="1">
        <f t="array" ref="E11756">_xlfn.XLOOKUP(Table1[[#This Row],[ScheduleWeekWritten]],Table3[Game],100+Table3[Increase],Table1[[#This Row],[ScheduleWeekWritten]])</f>
        <v>10</v>
      </c>
      <c r="F11756" t="b">
        <v>0</v>
      </c>
      <c r="G11756" t="s">
        <v>171</v>
      </c>
      <c r="H11756">
        <v>47</v>
      </c>
      <c r="I11756">
        <v>25</v>
      </c>
      <c r="J11756" t="s">
        <v>33</v>
      </c>
      <c r="K11756" t="s">
        <v>35</v>
      </c>
      <c r="L11756" t="str">
        <f>_xlfn.XLOOKUP(Table1[[#This Row],[TeamFavoriteID]],Table2[team_id],Table2[team_name],_xlfn.XLOOKUP(Table1[[#This Row],[TeamFavoriteID]],Table2[team_id_pfr],Table2[team_name],"Even"))</f>
        <v>Green Bay Packers</v>
      </c>
      <c r="M11756">
        <v>-3</v>
      </c>
      <c r="N11756">
        <f>IF(Table1[[#This Row],[TeamFavorite]]=Table1[[#This Row],[TeamHome]],Table1[[#This Row],[ScoreAway]]-Table1[[#This Row],[ScoreHome]],Table1[[#This Row],[ScoreHome]]-Table1[[#This Row],[ScoreAway]])</f>
        <v>22</v>
      </c>
      <c r="O11756">
        <f>IF(Table1[[#This Row],[SpreadActual]]&lt;Table1[[#This Row],[SpreadFavorite]],1,0)</f>
        <v>0</v>
      </c>
      <c r="P11756">
        <v>49</v>
      </c>
      <c r="Q11756" t="s">
        <v>172</v>
      </c>
      <c r="R11756" t="b">
        <v>0</v>
      </c>
      <c r="S11756">
        <v>55</v>
      </c>
      <c r="T11756">
        <v>0</v>
      </c>
    </row>
    <row r="11757" spans="1:22" x14ac:dyDescent="0.2">
      <c r="A11757" s="1">
        <v>42687</v>
      </c>
      <c r="B11757">
        <v>2016</v>
      </c>
      <c r="C11757">
        <f>_xlfn.MAXIFS(Table1[ScheduleWeekWritten],Table1[ScheduleSeason],Table1[[#This Row],[ScheduleSeason]])</f>
        <v>17</v>
      </c>
      <c r="D11757">
        <v>10</v>
      </c>
      <c r="E11757" cm="1">
        <f t="array" ref="E11757">_xlfn.XLOOKUP(Table1[[#This Row],[ScheduleWeekWritten]],Table3[Game],100+Table3[Increase],Table1[[#This Row],[ScheduleWeekWritten]])</f>
        <v>10</v>
      </c>
      <c r="F11757" t="b">
        <v>0</v>
      </c>
      <c r="G11757" t="s">
        <v>61</v>
      </c>
      <c r="H11757">
        <v>26</v>
      </c>
      <c r="I11757">
        <v>20</v>
      </c>
      <c r="J11757" t="s">
        <v>54</v>
      </c>
      <c r="K11757" t="s">
        <v>85</v>
      </c>
      <c r="L11757" t="str">
        <f>_xlfn.XLOOKUP(Table1[[#This Row],[TeamFavoriteID]],Table2[team_id],Table2[team_name],_xlfn.XLOOKUP(Table1[[#This Row],[TeamFavoriteID]],Table2[team_id_pfr],Table2[team_name],"Even"))</f>
        <v>Washington Commanders</v>
      </c>
      <c r="M11757">
        <v>-2.5</v>
      </c>
      <c r="N11757">
        <f>IF(Table1[[#This Row],[TeamFavorite]]=Table1[[#This Row],[TeamHome]],Table1[[#This Row],[ScoreAway]]-Table1[[#This Row],[ScoreHome]],Table1[[#This Row],[ScoreHome]]-Table1[[#This Row],[ScoreAway]])</f>
        <v>6</v>
      </c>
      <c r="O11757">
        <f>IF(Table1[[#This Row],[SpreadActual]]&lt;Table1[[#This Row],[SpreadFavorite]],1,0)</f>
        <v>0</v>
      </c>
      <c r="P11757">
        <v>41.5</v>
      </c>
      <c r="Q11757" t="s">
        <v>165</v>
      </c>
      <c r="R11757" t="b">
        <v>0</v>
      </c>
      <c r="S11757">
        <v>55</v>
      </c>
      <c r="T11757">
        <v>4</v>
      </c>
    </row>
    <row r="11758" spans="1:22" x14ac:dyDescent="0.2">
      <c r="A11758" s="1">
        <v>42688</v>
      </c>
      <c r="B11758">
        <v>2016</v>
      </c>
      <c r="C11758">
        <f>_xlfn.MAXIFS(Table1[ScheduleWeekWritten],Table1[ScheduleSeason],Table1[[#This Row],[ScheduleSeason]])</f>
        <v>17</v>
      </c>
      <c r="D11758">
        <v>10</v>
      </c>
      <c r="E11758" cm="1">
        <f t="array" ref="E11758">_xlfn.XLOOKUP(Table1[[#This Row],[ScheduleWeekWritten]],Table3[Game],100+Table3[Increase],Table1[[#This Row],[ScheduleWeekWritten]])</f>
        <v>10</v>
      </c>
      <c r="F11758" t="b">
        <v>0</v>
      </c>
      <c r="G11758" t="s">
        <v>50</v>
      </c>
      <c r="H11758">
        <v>21</v>
      </c>
      <c r="I11758">
        <v>20</v>
      </c>
      <c r="J11758" t="s">
        <v>101</v>
      </c>
      <c r="K11758" t="s">
        <v>89</v>
      </c>
      <c r="L11758" t="str">
        <f>_xlfn.XLOOKUP(Table1[[#This Row],[TeamFavoriteID]],Table2[team_id],Table2[team_name],_xlfn.XLOOKUP(Table1[[#This Row],[TeamFavoriteID]],Table2[team_id_pfr],Table2[team_name],"Even"))</f>
        <v>Even</v>
      </c>
      <c r="M11758">
        <v>0</v>
      </c>
      <c r="N11758">
        <f>IF(Table1[[#This Row],[TeamFavorite]]=Table1[[#This Row],[TeamHome]],Table1[[#This Row],[ScoreAway]]-Table1[[#This Row],[ScoreHome]],Table1[[#This Row],[ScoreHome]]-Table1[[#This Row],[ScoreAway]])</f>
        <v>1</v>
      </c>
      <c r="O11758">
        <f>IF(Table1[[#This Row],[SpreadActual]]&lt;Table1[[#This Row],[SpreadFavorite]],1,0)</f>
        <v>0</v>
      </c>
      <c r="P11758">
        <v>49.5</v>
      </c>
      <c r="Q11758" t="s">
        <v>197</v>
      </c>
      <c r="R11758" t="b">
        <v>0</v>
      </c>
      <c r="S11758">
        <v>54</v>
      </c>
      <c r="T11758">
        <v>1</v>
      </c>
    </row>
    <row r="11759" spans="1:22" x14ac:dyDescent="0.2">
      <c r="A11759" s="1">
        <v>42691</v>
      </c>
      <c r="B11759">
        <v>2016</v>
      </c>
      <c r="C11759">
        <f>_xlfn.MAXIFS(Table1[ScheduleWeekWritten],Table1[ScheduleSeason],Table1[[#This Row],[ScheduleSeason]])</f>
        <v>17</v>
      </c>
      <c r="D11759">
        <v>11</v>
      </c>
      <c r="E11759" cm="1">
        <f t="array" ref="E11759">_xlfn.XLOOKUP(Table1[[#This Row],[ScheduleWeekWritten]],Table3[Game],100+Table3[Increase],Table1[[#This Row],[ScheduleWeekWritten]])</f>
        <v>11</v>
      </c>
      <c r="F11759" t="b">
        <v>0</v>
      </c>
      <c r="G11759" t="s">
        <v>152</v>
      </c>
      <c r="H11759">
        <v>23</v>
      </c>
      <c r="I11759">
        <v>20</v>
      </c>
      <c r="J11759" t="s">
        <v>95</v>
      </c>
      <c r="K11759" t="s">
        <v>162</v>
      </c>
      <c r="L11759" t="str">
        <f>_xlfn.XLOOKUP(Table1[[#This Row],[TeamFavoriteID]],Table2[team_id],Table2[team_name],_xlfn.XLOOKUP(Table1[[#This Row],[TeamFavoriteID]],Table2[team_id_pfr],Table2[team_name],"Even"))</f>
        <v>Carolina Panthers</v>
      </c>
      <c r="M11759">
        <v>-3.5</v>
      </c>
      <c r="N11759">
        <f>IF(Table1[[#This Row],[TeamFavorite]]=Table1[[#This Row],[TeamHome]],Table1[[#This Row],[ScoreAway]]-Table1[[#This Row],[ScoreHome]],Table1[[#This Row],[ScoreHome]]-Table1[[#This Row],[ScoreAway]])</f>
        <v>-3</v>
      </c>
      <c r="O11759">
        <f>IF(Table1[[#This Row],[SpreadActual]]&lt;Table1[[#This Row],[SpreadFavorite]],1,0)</f>
        <v>0</v>
      </c>
      <c r="P11759">
        <v>53.5</v>
      </c>
      <c r="Q11759" t="s">
        <v>160</v>
      </c>
      <c r="R11759" t="b">
        <v>0</v>
      </c>
      <c r="S11759">
        <v>57</v>
      </c>
      <c r="T11759">
        <v>2</v>
      </c>
    </row>
    <row r="11760" spans="1:22" x14ac:dyDescent="0.2">
      <c r="A11760" s="1">
        <v>42694</v>
      </c>
      <c r="B11760">
        <v>2016</v>
      </c>
      <c r="C11760">
        <f>_xlfn.MAXIFS(Table1[ScheduleWeekWritten],Table1[ScheduleSeason],Table1[[#This Row],[ScheduleSeason]])</f>
        <v>17</v>
      </c>
      <c r="D11760">
        <v>11</v>
      </c>
      <c r="E11760" cm="1">
        <f t="array" ref="E11760">_xlfn.XLOOKUP(Table1[[#This Row],[ScheduleWeekWritten]],Table3[Game],100+Table3[Increase],Table1[[#This Row],[ScheduleWeekWritten]])</f>
        <v>11</v>
      </c>
      <c r="F11760" t="b">
        <v>0</v>
      </c>
      <c r="G11760" t="s">
        <v>101</v>
      </c>
      <c r="H11760">
        <v>12</v>
      </c>
      <c r="I11760">
        <v>16</v>
      </c>
      <c r="J11760" t="s">
        <v>28</v>
      </c>
      <c r="K11760" t="s">
        <v>104</v>
      </c>
      <c r="L11760" t="str">
        <f>_xlfn.XLOOKUP(Table1[[#This Row],[TeamFavoriteID]],Table2[team_id],Table2[team_name],_xlfn.XLOOKUP(Table1[[#This Row],[TeamFavoriteID]],Table2[team_id_pfr],Table2[team_name],"Even"))</f>
        <v>Cincinnati Bengals</v>
      </c>
      <c r="M11760">
        <v>-2.5</v>
      </c>
      <c r="N11760">
        <f>IF(Table1[[#This Row],[TeamFavorite]]=Table1[[#This Row],[TeamHome]],Table1[[#This Row],[ScoreAway]]-Table1[[#This Row],[ScoreHome]],Table1[[#This Row],[ScoreHome]]-Table1[[#This Row],[ScoreAway]])</f>
        <v>4</v>
      </c>
      <c r="O11760">
        <f>IF(Table1[[#This Row],[SpreadActual]]&lt;Table1[[#This Row],[SpreadFavorite]],1,0)</f>
        <v>0</v>
      </c>
      <c r="P11760">
        <v>48</v>
      </c>
      <c r="Q11760" t="s">
        <v>173</v>
      </c>
      <c r="R11760" t="b">
        <v>0</v>
      </c>
      <c r="S11760">
        <v>37</v>
      </c>
      <c r="T11760">
        <v>7</v>
      </c>
    </row>
    <row r="11761" spans="1:22" x14ac:dyDescent="0.2">
      <c r="A11761" s="1">
        <v>42694</v>
      </c>
      <c r="B11761">
        <v>2016</v>
      </c>
      <c r="C11761">
        <f>_xlfn.MAXIFS(Table1[ScheduleWeekWritten],Table1[ScheduleSeason],Table1[[#This Row],[ScheduleSeason]])</f>
        <v>17</v>
      </c>
      <c r="D11761">
        <v>11</v>
      </c>
      <c r="E11761" cm="1">
        <f t="array" ref="E11761">_xlfn.XLOOKUP(Table1[[#This Row],[ScheduleWeekWritten]],Table3[Game],100+Table3[Increase],Table1[[#This Row],[ScheduleWeekWritten]])</f>
        <v>11</v>
      </c>
      <c r="F11761" t="b">
        <v>0</v>
      </c>
      <c r="G11761" t="s">
        <v>62</v>
      </c>
      <c r="H11761">
        <v>9</v>
      </c>
      <c r="I11761">
        <v>24</v>
      </c>
      <c r="J11761" t="s">
        <v>49</v>
      </c>
      <c r="K11761" t="s">
        <v>51</v>
      </c>
      <c r="L11761" t="str">
        <f>_xlfn.XLOOKUP(Table1[[#This Row],[TeamFavoriteID]],Table2[team_id],Table2[team_name],_xlfn.XLOOKUP(Table1[[#This Row],[TeamFavoriteID]],Table2[team_id_pfr],Table2[team_name],"Even"))</f>
        <v>Pittsburgh Steelers</v>
      </c>
      <c r="M11761">
        <v>-8.5</v>
      </c>
      <c r="N11761">
        <f>IF(Table1[[#This Row],[TeamFavorite]]=Table1[[#This Row],[TeamHome]],Table1[[#This Row],[ScoreAway]]-Table1[[#This Row],[ScoreHome]],Table1[[#This Row],[ScoreHome]]-Table1[[#This Row],[ScoreAway]])</f>
        <v>-15</v>
      </c>
      <c r="O11761">
        <f>IF(Table1[[#This Row],[SpreadActual]]&lt;Table1[[#This Row],[SpreadFavorite]],1,0)</f>
        <v>1</v>
      </c>
      <c r="P11761">
        <v>45.5</v>
      </c>
      <c r="Q11761" t="s">
        <v>170</v>
      </c>
      <c r="R11761" t="b">
        <v>0</v>
      </c>
      <c r="S11761">
        <v>35</v>
      </c>
      <c r="T11761">
        <v>16</v>
      </c>
    </row>
    <row r="11762" spans="1:22" x14ac:dyDescent="0.2">
      <c r="A11762" s="1">
        <v>42694</v>
      </c>
      <c r="B11762">
        <v>2016</v>
      </c>
      <c r="C11762">
        <f>_xlfn.MAXIFS(Table1[ScheduleWeekWritten],Table1[ScheduleSeason],Table1[[#This Row],[ScheduleSeason]])</f>
        <v>17</v>
      </c>
      <c r="D11762">
        <v>11</v>
      </c>
      <c r="E11762" cm="1">
        <f t="array" ref="E11762">_xlfn.XLOOKUP(Table1[[#This Row],[ScheduleWeekWritten]],Table3[Game],100+Table3[Increase],Table1[[#This Row],[ScheduleWeekWritten]])</f>
        <v>11</v>
      </c>
      <c r="F11762" t="b">
        <v>0</v>
      </c>
      <c r="G11762" t="s">
        <v>67</v>
      </c>
      <c r="H11762">
        <v>27</v>
      </c>
      <c r="I11762">
        <v>17</v>
      </c>
      <c r="J11762" t="s">
        <v>158</v>
      </c>
      <c r="K11762" t="s">
        <v>68</v>
      </c>
      <c r="L11762" t="str">
        <f>_xlfn.XLOOKUP(Table1[[#This Row],[TeamFavoriteID]],Table2[team_id],Table2[team_name],_xlfn.XLOOKUP(Table1[[#This Row],[TeamFavoriteID]],Table2[team_id_pfr],Table2[team_name],"Even"))</f>
        <v>Dallas Cowboys</v>
      </c>
      <c r="M11762">
        <v>-7</v>
      </c>
      <c r="N11762">
        <f>IF(Table1[[#This Row],[TeamFavorite]]=Table1[[#This Row],[TeamHome]],Table1[[#This Row],[ScoreAway]]-Table1[[#This Row],[ScoreHome]],Table1[[#This Row],[ScoreHome]]-Table1[[#This Row],[ScoreAway]])</f>
        <v>-10</v>
      </c>
      <c r="O11762">
        <f>IF(Table1[[#This Row],[SpreadActual]]&lt;Table1[[#This Row],[SpreadFavorite]],1,0)</f>
        <v>1</v>
      </c>
      <c r="P11762">
        <v>44.5</v>
      </c>
      <c r="Q11762" t="s">
        <v>192</v>
      </c>
      <c r="R11762" t="b">
        <v>0</v>
      </c>
      <c r="S11762">
        <v>53</v>
      </c>
      <c r="T11762">
        <v>7</v>
      </c>
      <c r="V11762" t="s">
        <v>193</v>
      </c>
    </row>
    <row r="11763" spans="1:22" x14ac:dyDescent="0.2">
      <c r="A11763" s="1">
        <v>42694</v>
      </c>
      <c r="B11763">
        <v>2016</v>
      </c>
      <c r="C11763">
        <f>_xlfn.MAXIFS(Table1[ScheduleWeekWritten],Table1[ScheduleSeason],Table1[[#This Row],[ScheduleSeason]])</f>
        <v>17</v>
      </c>
      <c r="D11763">
        <v>11</v>
      </c>
      <c r="E11763" cm="1">
        <f t="array" ref="E11763">_xlfn.XLOOKUP(Table1[[#This Row],[ScheduleWeekWritten]],Table3[Game],100+Table3[Increase],Table1[[#This Row],[ScheduleWeekWritten]])</f>
        <v>11</v>
      </c>
      <c r="F11763" t="b">
        <v>0</v>
      </c>
      <c r="G11763" t="s">
        <v>45</v>
      </c>
      <c r="H11763">
        <v>26</v>
      </c>
      <c r="I11763">
        <v>19</v>
      </c>
      <c r="J11763" t="s">
        <v>154</v>
      </c>
      <c r="K11763" t="s">
        <v>79</v>
      </c>
      <c r="L11763" t="str">
        <f>_xlfn.XLOOKUP(Table1[[#This Row],[TeamFavoriteID]],Table2[team_id],Table2[team_name],_xlfn.XLOOKUP(Table1[[#This Row],[TeamFavoriteID]],Table2[team_id_pfr],Table2[team_name],"Even"))</f>
        <v>Detroit Lions</v>
      </c>
      <c r="M11763">
        <v>-5.5</v>
      </c>
      <c r="N11763">
        <f>IF(Table1[[#This Row],[TeamFavorite]]=Table1[[#This Row],[TeamHome]],Table1[[#This Row],[ScoreAway]]-Table1[[#This Row],[ScoreHome]],Table1[[#This Row],[ScoreHome]]-Table1[[#This Row],[ScoreAway]])</f>
        <v>-7</v>
      </c>
      <c r="O11763">
        <f>IF(Table1[[#This Row],[SpreadActual]]&lt;Table1[[#This Row],[SpreadFavorite]],1,0)</f>
        <v>1</v>
      </c>
      <c r="P11763">
        <v>47</v>
      </c>
      <c r="Q11763" t="s">
        <v>181</v>
      </c>
      <c r="R11763" t="b">
        <v>0</v>
      </c>
      <c r="S11763">
        <v>72</v>
      </c>
      <c r="T11763">
        <v>0</v>
      </c>
      <c r="V11763" t="s">
        <v>103</v>
      </c>
    </row>
    <row r="11764" spans="1:22" x14ac:dyDescent="0.2">
      <c r="A11764" s="1">
        <v>42694</v>
      </c>
      <c r="B11764">
        <v>2016</v>
      </c>
      <c r="C11764">
        <f>_xlfn.MAXIFS(Table1[ScheduleWeekWritten],Table1[ScheduleSeason],Table1[[#This Row],[ScheduleSeason]])</f>
        <v>17</v>
      </c>
      <c r="D11764">
        <v>11</v>
      </c>
      <c r="E11764" cm="1">
        <f t="array" ref="E11764">_xlfn.XLOOKUP(Table1[[#This Row],[ScheduleWeekWritten]],Table3[Game],100+Table3[Increase],Table1[[#This Row],[ScheduleWeekWritten]])</f>
        <v>11</v>
      </c>
      <c r="F11764" t="b">
        <v>0</v>
      </c>
      <c r="G11764" t="s">
        <v>140</v>
      </c>
      <c r="H11764">
        <v>24</v>
      </c>
      <c r="I11764">
        <v>17</v>
      </c>
      <c r="J11764" t="s">
        <v>171</v>
      </c>
      <c r="K11764" t="s">
        <v>72</v>
      </c>
      <c r="L11764" t="str">
        <f>_xlfn.XLOOKUP(Table1[[#This Row],[TeamFavoriteID]],Table2[team_id],Table2[team_name],_xlfn.XLOOKUP(Table1[[#This Row],[TeamFavoriteID]],Table2[team_id_pfr],Table2[team_name],"Even"))</f>
        <v>Baltimore Colts</v>
      </c>
      <c r="M11764">
        <v>-3</v>
      </c>
      <c r="N11764">
        <f>IF(Table1[[#This Row],[TeamFavorite]]=Table1[[#This Row],[TeamHome]],Table1[[#This Row],[ScoreAway]]-Table1[[#This Row],[ScoreHome]],Table1[[#This Row],[ScoreHome]]-Table1[[#This Row],[ScoreAway]])</f>
        <v>7</v>
      </c>
      <c r="O11764">
        <f>IF(Table1[[#This Row],[SpreadActual]]&lt;Table1[[#This Row],[SpreadFavorite]],1,0)</f>
        <v>0</v>
      </c>
      <c r="P11764">
        <v>54</v>
      </c>
      <c r="Q11764" t="s">
        <v>190</v>
      </c>
      <c r="R11764" t="b">
        <v>0</v>
      </c>
      <c r="S11764">
        <v>72</v>
      </c>
      <c r="T11764">
        <v>0</v>
      </c>
      <c r="V11764" t="s">
        <v>103</v>
      </c>
    </row>
    <row r="11765" spans="1:22" x14ac:dyDescent="0.2">
      <c r="A11765" s="1">
        <v>42694</v>
      </c>
      <c r="B11765">
        <v>2016</v>
      </c>
      <c r="C11765">
        <f>_xlfn.MAXIFS(Table1[ScheduleWeekWritten],Table1[ScheduleSeason],Table1[[#This Row],[ScheduleSeason]])</f>
        <v>17</v>
      </c>
      <c r="D11765">
        <v>11</v>
      </c>
      <c r="E11765" cm="1">
        <f t="array" ref="E11765">_xlfn.XLOOKUP(Table1[[#This Row],[ScheduleWeekWritten]],Table3[Game],100+Table3[Increase],Table1[[#This Row],[ScheduleWeekWritten]])</f>
        <v>11</v>
      </c>
      <c r="F11765" t="b">
        <v>0</v>
      </c>
      <c r="G11765" t="s">
        <v>42</v>
      </c>
      <c r="H11765">
        <v>17</v>
      </c>
      <c r="I11765">
        <v>19</v>
      </c>
      <c r="J11765" t="s">
        <v>127</v>
      </c>
      <c r="K11765" t="s">
        <v>75</v>
      </c>
      <c r="L11765" t="str">
        <f>_xlfn.XLOOKUP(Table1[[#This Row],[TeamFavoriteID]],Table2[team_id],Table2[team_name],_xlfn.XLOOKUP(Table1[[#This Row],[TeamFavoriteID]],Table2[team_id_pfr],Table2[team_name],"Even"))</f>
        <v>Kansas City Chiefs</v>
      </c>
      <c r="M11765">
        <v>-7</v>
      </c>
      <c r="N11765">
        <f>IF(Table1[[#This Row],[TeamFavorite]]=Table1[[#This Row],[TeamHome]],Table1[[#This Row],[ScoreAway]]-Table1[[#This Row],[ScoreHome]],Table1[[#This Row],[ScoreHome]]-Table1[[#This Row],[ScoreAway]])</f>
        <v>2</v>
      </c>
      <c r="O11765">
        <f>IF(Table1[[#This Row],[SpreadActual]]&lt;Table1[[#This Row],[SpreadFavorite]],1,0)</f>
        <v>0</v>
      </c>
      <c r="P11765">
        <v>45</v>
      </c>
      <c r="Q11765" t="s">
        <v>117</v>
      </c>
      <c r="R11765" t="b">
        <v>0</v>
      </c>
      <c r="S11765">
        <v>43</v>
      </c>
      <c r="T11765">
        <v>8</v>
      </c>
    </row>
    <row r="11766" spans="1:22" x14ac:dyDescent="0.2">
      <c r="A11766" s="1">
        <v>42694</v>
      </c>
      <c r="B11766">
        <v>2016</v>
      </c>
      <c r="C11766">
        <f>_xlfn.MAXIFS(Table1[ScheduleWeekWritten],Table1[ScheduleSeason],Table1[[#This Row],[ScheduleSeason]])</f>
        <v>17</v>
      </c>
      <c r="D11766">
        <v>11</v>
      </c>
      <c r="E11766" cm="1">
        <f t="array" ref="E11766">_xlfn.XLOOKUP(Table1[[#This Row],[ScheduleWeekWritten]],Table3[Game],100+Table3[Increase],Table1[[#This Row],[ScheduleWeekWritten]])</f>
        <v>11</v>
      </c>
      <c r="F11766" t="b">
        <v>0</v>
      </c>
      <c r="G11766" t="s">
        <v>39</v>
      </c>
      <c r="H11766">
        <v>10</v>
      </c>
      <c r="I11766">
        <v>14</v>
      </c>
      <c r="J11766" t="s">
        <v>19</v>
      </c>
      <c r="K11766" t="s">
        <v>91</v>
      </c>
      <c r="L11766" t="str">
        <f>_xlfn.XLOOKUP(Table1[[#This Row],[TeamFavoriteID]],Table2[team_id],Table2[team_name],_xlfn.XLOOKUP(Table1[[#This Row],[TeamFavoriteID]],Table2[team_id_pfr],Table2[team_name],"Even"))</f>
        <v>Miami Dolphins</v>
      </c>
      <c r="M11766">
        <v>-1</v>
      </c>
      <c r="N11766">
        <f>IF(Table1[[#This Row],[TeamFavorite]]=Table1[[#This Row],[TeamHome]],Table1[[#This Row],[ScoreAway]]-Table1[[#This Row],[ScoreHome]],Table1[[#This Row],[ScoreHome]]-Table1[[#This Row],[ScoreAway]])</f>
        <v>-4</v>
      </c>
      <c r="O11766">
        <f>IF(Table1[[#This Row],[SpreadActual]]&lt;Table1[[#This Row],[SpreadFavorite]],1,0)</f>
        <v>1</v>
      </c>
      <c r="P11766">
        <v>38.5</v>
      </c>
      <c r="Q11766" t="s">
        <v>65</v>
      </c>
      <c r="R11766" t="b">
        <v>0</v>
      </c>
      <c r="S11766">
        <v>63</v>
      </c>
      <c r="T11766">
        <v>4</v>
      </c>
    </row>
    <row r="11767" spans="1:22" x14ac:dyDescent="0.2">
      <c r="A11767" s="1">
        <v>42694</v>
      </c>
      <c r="B11767">
        <v>2016</v>
      </c>
      <c r="C11767">
        <f>_xlfn.MAXIFS(Table1[ScheduleWeekWritten],Table1[ScheduleSeason],Table1[[#This Row],[ScheduleSeason]])</f>
        <v>17</v>
      </c>
      <c r="D11767">
        <v>11</v>
      </c>
      <c r="E11767" cm="1">
        <f t="array" ref="E11767">_xlfn.XLOOKUP(Table1[[#This Row],[ScheduleWeekWritten]],Table3[Game],100+Table3[Increase],Table1[[#This Row],[ScheduleWeekWritten]])</f>
        <v>11</v>
      </c>
      <c r="F11767" t="b">
        <v>0</v>
      </c>
      <c r="G11767" t="s">
        <v>54</v>
      </c>
      <c r="H11767">
        <v>30</v>
      </c>
      <c r="I11767">
        <v>24</v>
      </c>
      <c r="J11767" t="s">
        <v>149</v>
      </c>
      <c r="K11767" t="s">
        <v>55</v>
      </c>
      <c r="L11767" t="str">
        <f>_xlfn.XLOOKUP(Table1[[#This Row],[TeamFavoriteID]],Table2[team_id],Table2[team_name],_xlfn.XLOOKUP(Table1[[#This Row],[TeamFavoriteID]],Table2[team_id_pfr],Table2[team_name],"Even"))</f>
        <v>Minnesota Vikings</v>
      </c>
      <c r="M11767">
        <v>-2</v>
      </c>
      <c r="N11767">
        <f>IF(Table1[[#This Row],[TeamFavorite]]=Table1[[#This Row],[TeamHome]],Table1[[#This Row],[ScoreAway]]-Table1[[#This Row],[ScoreHome]],Table1[[#This Row],[ScoreHome]]-Table1[[#This Row],[ScoreAway]])</f>
        <v>-6</v>
      </c>
      <c r="O11767">
        <f>IF(Table1[[#This Row],[SpreadActual]]&lt;Table1[[#This Row],[SpreadFavorite]],1,0)</f>
        <v>1</v>
      </c>
      <c r="P11767">
        <v>40</v>
      </c>
      <c r="Q11767" t="s">
        <v>205</v>
      </c>
      <c r="R11767" t="b">
        <v>0</v>
      </c>
      <c r="S11767">
        <v>72</v>
      </c>
      <c r="T11767">
        <v>0</v>
      </c>
      <c r="V11767" t="s">
        <v>103</v>
      </c>
    </row>
    <row r="11768" spans="1:22" x14ac:dyDescent="0.2">
      <c r="A11768" s="1">
        <v>42694</v>
      </c>
      <c r="B11768">
        <v>2016</v>
      </c>
      <c r="C11768">
        <f>_xlfn.MAXIFS(Table1[ScheduleWeekWritten],Table1[ScheduleSeason],Table1[[#This Row],[ScheduleSeason]])</f>
        <v>17</v>
      </c>
      <c r="D11768">
        <v>11</v>
      </c>
      <c r="E11768" cm="1">
        <f t="array" ref="E11768">_xlfn.XLOOKUP(Table1[[#This Row],[ScheduleWeekWritten]],Table3[Game],100+Table3[Increase],Table1[[#This Row],[ScheduleWeekWritten]])</f>
        <v>11</v>
      </c>
      <c r="F11768" t="b">
        <v>0</v>
      </c>
      <c r="G11768" t="s">
        <v>50</v>
      </c>
      <c r="H11768">
        <v>22</v>
      </c>
      <c r="I11768">
        <v>16</v>
      </c>
      <c r="J11768" t="s">
        <v>46</v>
      </c>
      <c r="K11768" t="s">
        <v>90</v>
      </c>
      <c r="L11768" t="str">
        <f>_xlfn.XLOOKUP(Table1[[#This Row],[TeamFavoriteID]],Table2[team_id],Table2[team_name],_xlfn.XLOOKUP(Table1[[#This Row],[TeamFavoriteID]],Table2[team_id_pfr],Table2[team_name],"Even"))</f>
        <v>New York Giants</v>
      </c>
      <c r="M11768">
        <v>-7</v>
      </c>
      <c r="N11768">
        <f>IF(Table1[[#This Row],[TeamFavorite]]=Table1[[#This Row],[TeamHome]],Table1[[#This Row],[ScoreAway]]-Table1[[#This Row],[ScoreHome]],Table1[[#This Row],[ScoreHome]]-Table1[[#This Row],[ScoreAway]])</f>
        <v>-6</v>
      </c>
      <c r="O11768">
        <f>IF(Table1[[#This Row],[SpreadActual]]&lt;Table1[[#This Row],[SpreadFavorite]],1,0)</f>
        <v>0</v>
      </c>
      <c r="P11768">
        <v>41.5</v>
      </c>
      <c r="Q11768" t="s">
        <v>197</v>
      </c>
      <c r="R11768" t="b">
        <v>0</v>
      </c>
      <c r="S11768">
        <v>40</v>
      </c>
      <c r="T11768">
        <v>12</v>
      </c>
    </row>
    <row r="11769" spans="1:22" x14ac:dyDescent="0.2">
      <c r="A11769" s="1">
        <v>42694</v>
      </c>
      <c r="B11769">
        <v>2016</v>
      </c>
      <c r="C11769">
        <f>_xlfn.MAXIFS(Table1[ScheduleWeekWritten],Table1[ScheduleSeason],Table1[[#This Row],[ScheduleSeason]])</f>
        <v>17</v>
      </c>
      <c r="D11769">
        <v>11</v>
      </c>
      <c r="E11769" cm="1">
        <f t="array" ref="E11769">_xlfn.XLOOKUP(Table1[[#This Row],[ScheduleWeekWritten]],Table3[Game],100+Table3[Increase],Table1[[#This Row],[ScheduleWeekWritten]])</f>
        <v>11</v>
      </c>
      <c r="F11769" t="b">
        <v>0</v>
      </c>
      <c r="G11769" t="s">
        <v>53</v>
      </c>
      <c r="H11769">
        <v>17</v>
      </c>
      <c r="I11769">
        <v>30</v>
      </c>
      <c r="J11769" t="s">
        <v>115</v>
      </c>
      <c r="K11769" t="s">
        <v>70</v>
      </c>
      <c r="L11769" t="str">
        <f>_xlfn.XLOOKUP(Table1[[#This Row],[TeamFavoriteID]],Table2[team_id],Table2[team_name],_xlfn.XLOOKUP(Table1[[#This Row],[TeamFavoriteID]],Table2[team_id_pfr],Table2[team_name],"Even"))</f>
        <v>Boston Patriots</v>
      </c>
      <c r="M11769">
        <v>-11.5</v>
      </c>
      <c r="N11769">
        <f>IF(Table1[[#This Row],[TeamFavorite]]=Table1[[#This Row],[TeamHome]],Table1[[#This Row],[ScoreAway]]-Table1[[#This Row],[ScoreHome]],Table1[[#This Row],[ScoreHome]]-Table1[[#This Row],[ScoreAway]])</f>
        <v>-13</v>
      </c>
      <c r="O11769">
        <f>IF(Table1[[#This Row],[SpreadActual]]&lt;Table1[[#This Row],[SpreadFavorite]],1,0)</f>
        <v>1</v>
      </c>
      <c r="P11769">
        <v>51.5</v>
      </c>
      <c r="Q11769" t="s">
        <v>203</v>
      </c>
      <c r="R11769" t="b">
        <v>0</v>
      </c>
      <c r="S11769">
        <v>61</v>
      </c>
      <c r="T11769">
        <v>1</v>
      </c>
      <c r="V11769" t="s">
        <v>2</v>
      </c>
    </row>
    <row r="11770" spans="1:22" x14ac:dyDescent="0.2">
      <c r="A11770" s="1">
        <v>42694</v>
      </c>
      <c r="B11770">
        <v>2016</v>
      </c>
      <c r="C11770">
        <f>_xlfn.MAXIFS(Table1[ScheduleWeekWritten],Table1[ScheduleSeason],Table1[[#This Row],[ScheduleSeason]])</f>
        <v>17</v>
      </c>
      <c r="D11770">
        <v>11</v>
      </c>
      <c r="E11770" cm="1">
        <f t="array" ref="E11770">_xlfn.XLOOKUP(Table1[[#This Row],[ScheduleWeekWritten]],Table3[Game],100+Table3[Increase],Table1[[#This Row],[ScheduleWeekWritten]])</f>
        <v>11</v>
      </c>
      <c r="F11770" t="b">
        <v>0</v>
      </c>
      <c r="G11770" t="s">
        <v>128</v>
      </c>
      <c r="H11770">
        <v>26</v>
      </c>
      <c r="I11770">
        <v>15</v>
      </c>
      <c r="J11770" t="s">
        <v>58</v>
      </c>
      <c r="K11770" t="s">
        <v>132</v>
      </c>
      <c r="L11770" t="str">
        <f>_xlfn.XLOOKUP(Table1[[#This Row],[TeamFavoriteID]],Table2[team_id],Table2[team_name],_xlfn.XLOOKUP(Table1[[#This Row],[TeamFavoriteID]],Table2[team_id_pfr],Table2[team_name],"Even"))</f>
        <v>Seattle Seahawks</v>
      </c>
      <c r="M11770">
        <v>-6.5</v>
      </c>
      <c r="N11770">
        <f>IF(Table1[[#This Row],[TeamFavorite]]=Table1[[#This Row],[TeamHome]],Table1[[#This Row],[ScoreAway]]-Table1[[#This Row],[ScoreHome]],Table1[[#This Row],[ScoreHome]]-Table1[[#This Row],[ScoreAway]])</f>
        <v>-11</v>
      </c>
      <c r="O11770">
        <f>IF(Table1[[#This Row],[SpreadActual]]&lt;Table1[[#This Row],[SpreadFavorite]],1,0)</f>
        <v>1</v>
      </c>
      <c r="P11770">
        <v>43</v>
      </c>
      <c r="Q11770" t="s">
        <v>180</v>
      </c>
      <c r="R11770" t="b">
        <v>0</v>
      </c>
      <c r="S11770">
        <v>51</v>
      </c>
      <c r="T11770">
        <v>4</v>
      </c>
    </row>
    <row r="11771" spans="1:22" x14ac:dyDescent="0.2">
      <c r="A11771" s="1">
        <v>42694</v>
      </c>
      <c r="B11771">
        <v>2016</v>
      </c>
      <c r="C11771">
        <f>_xlfn.MAXIFS(Table1[ScheduleWeekWritten],Table1[ScheduleSeason],Table1[[#This Row],[ScheduleSeason]])</f>
        <v>17</v>
      </c>
      <c r="D11771">
        <v>11</v>
      </c>
      <c r="E11771" cm="1">
        <f t="array" ref="E11771">_xlfn.XLOOKUP(Table1[[#This Row],[ScheduleWeekWritten]],Table3[Game],100+Table3[Increase],Table1[[#This Row],[ScheduleWeekWritten]])</f>
        <v>11</v>
      </c>
      <c r="F11771" t="b">
        <v>0</v>
      </c>
      <c r="G11771" t="s">
        <v>61</v>
      </c>
      <c r="H11771">
        <v>42</v>
      </c>
      <c r="I11771">
        <v>24</v>
      </c>
      <c r="J11771" t="s">
        <v>33</v>
      </c>
      <c r="K11771" t="s">
        <v>85</v>
      </c>
      <c r="L11771" t="str">
        <f>_xlfn.XLOOKUP(Table1[[#This Row],[TeamFavoriteID]],Table2[team_id],Table2[team_name],_xlfn.XLOOKUP(Table1[[#This Row],[TeamFavoriteID]],Table2[team_id_pfr],Table2[team_name],"Even"))</f>
        <v>Washington Commanders</v>
      </c>
      <c r="M11771">
        <v>-3</v>
      </c>
      <c r="N11771">
        <f>IF(Table1[[#This Row],[TeamFavorite]]=Table1[[#This Row],[TeamHome]],Table1[[#This Row],[ScoreAway]]-Table1[[#This Row],[ScoreHome]],Table1[[#This Row],[ScoreHome]]-Table1[[#This Row],[ScoreAway]])</f>
        <v>18</v>
      </c>
      <c r="O11771">
        <f>IF(Table1[[#This Row],[SpreadActual]]&lt;Table1[[#This Row],[SpreadFavorite]],1,0)</f>
        <v>0</v>
      </c>
      <c r="P11771">
        <v>48.5</v>
      </c>
      <c r="Q11771" t="s">
        <v>165</v>
      </c>
      <c r="R11771" t="b">
        <v>0</v>
      </c>
      <c r="S11771">
        <v>38</v>
      </c>
      <c r="T11771">
        <v>15</v>
      </c>
    </row>
    <row r="11772" spans="1:22" x14ac:dyDescent="0.2">
      <c r="A11772" s="1">
        <v>42695</v>
      </c>
      <c r="B11772">
        <v>2016</v>
      </c>
      <c r="C11772">
        <f>_xlfn.MAXIFS(Table1[ScheduleWeekWritten],Table1[ScheduleSeason],Table1[[#This Row],[ScheduleSeason]])</f>
        <v>17</v>
      </c>
      <c r="D11772">
        <v>11</v>
      </c>
      <c r="E11772" cm="1">
        <f t="array" ref="E11772">_xlfn.XLOOKUP(Table1[[#This Row],[ScheduleWeekWritten]],Table3[Game],100+Table3[Increase],Table1[[#This Row],[ScheduleWeekWritten]])</f>
        <v>11</v>
      </c>
      <c r="F11772" t="b">
        <v>0</v>
      </c>
      <c r="G11772" t="s">
        <v>20</v>
      </c>
      <c r="H11772">
        <v>27</v>
      </c>
      <c r="I11772">
        <v>20</v>
      </c>
      <c r="J11772" t="s">
        <v>177</v>
      </c>
      <c r="K11772" t="s">
        <v>21</v>
      </c>
      <c r="L11772" t="str">
        <f>_xlfn.XLOOKUP(Table1[[#This Row],[TeamFavoriteID]],Table2[team_id],Table2[team_name],_xlfn.XLOOKUP(Table1[[#This Row],[TeamFavoriteID]],Table2[team_id_pfr],Table2[team_name],"Even"))</f>
        <v>Las Vegas Raiders</v>
      </c>
      <c r="M11772">
        <v>-6.5</v>
      </c>
      <c r="N11772">
        <f>IF(Table1[[#This Row],[TeamFavorite]]=Table1[[#This Row],[TeamHome]],Table1[[#This Row],[ScoreAway]]-Table1[[#This Row],[ScoreHome]],Table1[[#This Row],[ScoreHome]]-Table1[[#This Row],[ScoreAway]])</f>
        <v>7</v>
      </c>
      <c r="O11772">
        <f>IF(Table1[[#This Row],[SpreadActual]]&lt;Table1[[#This Row],[SpreadFavorite]],1,0)</f>
        <v>0</v>
      </c>
      <c r="P11772">
        <v>46</v>
      </c>
      <c r="Q11772" t="s">
        <v>185</v>
      </c>
      <c r="R11772" t="b">
        <v>1</v>
      </c>
      <c r="S11772">
        <v>62</v>
      </c>
      <c r="T11772">
        <v>0</v>
      </c>
    </row>
    <row r="11773" spans="1:22" x14ac:dyDescent="0.2">
      <c r="A11773" s="1">
        <v>42698</v>
      </c>
      <c r="B11773">
        <v>2016</v>
      </c>
      <c r="C11773">
        <f>_xlfn.MAXIFS(Table1[ScheduleWeekWritten],Table1[ScheduleSeason],Table1[[#This Row],[ScheduleSeason]])</f>
        <v>17</v>
      </c>
      <c r="D11773">
        <v>12</v>
      </c>
      <c r="E11773" cm="1">
        <f t="array" ref="E11773">_xlfn.XLOOKUP(Table1[[#This Row],[ScheduleWeekWritten]],Table3[Game],100+Table3[Increase],Table1[[#This Row],[ScheduleWeekWritten]])</f>
        <v>12</v>
      </c>
      <c r="F11773" t="b">
        <v>0</v>
      </c>
      <c r="G11773" t="s">
        <v>67</v>
      </c>
      <c r="H11773">
        <v>31</v>
      </c>
      <c r="I11773">
        <v>26</v>
      </c>
      <c r="J11773" t="s">
        <v>61</v>
      </c>
      <c r="K11773" t="s">
        <v>68</v>
      </c>
      <c r="L11773" t="str">
        <f>_xlfn.XLOOKUP(Table1[[#This Row],[TeamFavoriteID]],Table2[team_id],Table2[team_name],_xlfn.XLOOKUP(Table1[[#This Row],[TeamFavoriteID]],Table2[team_id_pfr],Table2[team_name],"Even"))</f>
        <v>Dallas Cowboys</v>
      </c>
      <c r="M11773">
        <v>-6</v>
      </c>
      <c r="N11773">
        <f>IF(Table1[[#This Row],[TeamFavorite]]=Table1[[#This Row],[TeamHome]],Table1[[#This Row],[ScoreAway]]-Table1[[#This Row],[ScoreHome]],Table1[[#This Row],[ScoreHome]]-Table1[[#This Row],[ScoreAway]])</f>
        <v>-5</v>
      </c>
      <c r="O11773">
        <f>IF(Table1[[#This Row],[SpreadActual]]&lt;Table1[[#This Row],[SpreadFavorite]],1,0)</f>
        <v>0</v>
      </c>
      <c r="P11773">
        <v>53.5</v>
      </c>
      <c r="Q11773" t="s">
        <v>192</v>
      </c>
      <c r="R11773" t="b">
        <v>0</v>
      </c>
      <c r="S11773">
        <v>69</v>
      </c>
      <c r="T11773">
        <v>5</v>
      </c>
      <c r="V11773" t="s">
        <v>193</v>
      </c>
    </row>
    <row r="11774" spans="1:22" x14ac:dyDescent="0.2">
      <c r="A11774" s="1">
        <v>42698</v>
      </c>
      <c r="B11774">
        <v>2016</v>
      </c>
      <c r="C11774">
        <f>_xlfn.MAXIFS(Table1[ScheduleWeekWritten],Table1[ScheduleSeason],Table1[[#This Row],[ScheduleSeason]])</f>
        <v>17</v>
      </c>
      <c r="D11774">
        <v>12</v>
      </c>
      <c r="E11774" cm="1">
        <f t="array" ref="E11774">_xlfn.XLOOKUP(Table1[[#This Row],[ScheduleWeekWritten]],Table3[Game],100+Table3[Increase],Table1[[#This Row],[ScheduleWeekWritten]])</f>
        <v>12</v>
      </c>
      <c r="F11774" t="b">
        <v>0</v>
      </c>
      <c r="G11774" t="s">
        <v>45</v>
      </c>
      <c r="H11774">
        <v>16</v>
      </c>
      <c r="I11774">
        <v>13</v>
      </c>
      <c r="J11774" t="s">
        <v>54</v>
      </c>
      <c r="K11774" t="s">
        <v>79</v>
      </c>
      <c r="L11774" t="str">
        <f>_xlfn.XLOOKUP(Table1[[#This Row],[TeamFavoriteID]],Table2[team_id],Table2[team_name],_xlfn.XLOOKUP(Table1[[#This Row],[TeamFavoriteID]],Table2[team_id_pfr],Table2[team_name],"Even"))</f>
        <v>Detroit Lions</v>
      </c>
      <c r="M11774">
        <v>-1.5</v>
      </c>
      <c r="N11774">
        <f>IF(Table1[[#This Row],[TeamFavorite]]=Table1[[#This Row],[TeamHome]],Table1[[#This Row],[ScoreAway]]-Table1[[#This Row],[ScoreHome]],Table1[[#This Row],[ScoreHome]]-Table1[[#This Row],[ScoreAway]])</f>
        <v>-3</v>
      </c>
      <c r="O11774">
        <f>IF(Table1[[#This Row],[SpreadActual]]&lt;Table1[[#This Row],[SpreadFavorite]],1,0)</f>
        <v>1</v>
      </c>
      <c r="P11774">
        <v>42</v>
      </c>
      <c r="Q11774" t="s">
        <v>181</v>
      </c>
      <c r="R11774" t="b">
        <v>0</v>
      </c>
      <c r="S11774">
        <v>72</v>
      </c>
      <c r="T11774">
        <v>0</v>
      </c>
      <c r="V11774" t="s">
        <v>103</v>
      </c>
    </row>
    <row r="11775" spans="1:22" x14ac:dyDescent="0.2">
      <c r="A11775" s="1">
        <v>42698</v>
      </c>
      <c r="B11775">
        <v>2016</v>
      </c>
      <c r="C11775">
        <f>_xlfn.MAXIFS(Table1[ScheduleWeekWritten],Table1[ScheduleSeason],Table1[[#This Row],[ScheduleSeason]])</f>
        <v>17</v>
      </c>
      <c r="D11775">
        <v>12</v>
      </c>
      <c r="E11775" cm="1">
        <f t="array" ref="E11775">_xlfn.XLOOKUP(Table1[[#This Row],[ScheduleWeekWritten]],Table3[Game],100+Table3[Increase],Table1[[#This Row],[ScheduleWeekWritten]])</f>
        <v>12</v>
      </c>
      <c r="F11775" t="b">
        <v>0</v>
      </c>
      <c r="G11775" t="s">
        <v>140</v>
      </c>
      <c r="H11775">
        <v>7</v>
      </c>
      <c r="I11775">
        <v>28</v>
      </c>
      <c r="J11775" t="s">
        <v>49</v>
      </c>
      <c r="K11775" t="s">
        <v>51</v>
      </c>
      <c r="L11775" t="str">
        <f>_xlfn.XLOOKUP(Table1[[#This Row],[TeamFavoriteID]],Table2[team_id],Table2[team_name],_xlfn.XLOOKUP(Table1[[#This Row],[TeamFavoriteID]],Table2[team_id_pfr],Table2[team_name],"Even"))</f>
        <v>Pittsburgh Steelers</v>
      </c>
      <c r="M11775">
        <v>-8.5</v>
      </c>
      <c r="N11775">
        <f>IF(Table1[[#This Row],[TeamFavorite]]=Table1[[#This Row],[TeamHome]],Table1[[#This Row],[ScoreAway]]-Table1[[#This Row],[ScoreHome]],Table1[[#This Row],[ScoreHome]]-Table1[[#This Row],[ScoreAway]])</f>
        <v>-21</v>
      </c>
      <c r="O11775">
        <f>IF(Table1[[#This Row],[SpreadActual]]&lt;Table1[[#This Row],[SpreadFavorite]],1,0)</f>
        <v>1</v>
      </c>
      <c r="P11775">
        <v>49.5</v>
      </c>
      <c r="Q11775" t="s">
        <v>190</v>
      </c>
      <c r="R11775" t="b">
        <v>0</v>
      </c>
      <c r="S11775">
        <v>72</v>
      </c>
      <c r="T11775">
        <v>0</v>
      </c>
      <c r="V11775" t="s">
        <v>103</v>
      </c>
    </row>
    <row r="11776" spans="1:22" x14ac:dyDescent="0.2">
      <c r="A11776" s="1">
        <v>42701</v>
      </c>
      <c r="B11776">
        <v>2016</v>
      </c>
      <c r="C11776">
        <f>_xlfn.MAXIFS(Table1[ScheduleWeekWritten],Table1[ScheduleSeason],Table1[[#This Row],[ScheduleSeason]])</f>
        <v>17</v>
      </c>
      <c r="D11776">
        <v>12</v>
      </c>
      <c r="E11776" cm="1">
        <f t="array" ref="E11776">_xlfn.XLOOKUP(Table1[[#This Row],[ScheduleWeekWritten]],Table3[Game],100+Table3[Increase],Table1[[#This Row],[ScheduleWeekWritten]])</f>
        <v>12</v>
      </c>
      <c r="F11776" t="b">
        <v>0</v>
      </c>
      <c r="G11776" t="s">
        <v>38</v>
      </c>
      <c r="H11776">
        <v>38</v>
      </c>
      <c r="I11776">
        <v>19</v>
      </c>
      <c r="J11776" t="s">
        <v>149</v>
      </c>
      <c r="K11776" t="s">
        <v>109</v>
      </c>
      <c r="L11776" t="str">
        <f>_xlfn.XLOOKUP(Table1[[#This Row],[TeamFavoriteID]],Table2[team_id],Table2[team_name],_xlfn.XLOOKUP(Table1[[#This Row],[TeamFavoriteID]],Table2[team_id_pfr],Table2[team_name],"Even"))</f>
        <v>Atlanta Falcons</v>
      </c>
      <c r="M11776">
        <v>-4</v>
      </c>
      <c r="N11776">
        <f>IF(Table1[[#This Row],[TeamFavorite]]=Table1[[#This Row],[TeamHome]],Table1[[#This Row],[ScoreAway]]-Table1[[#This Row],[ScoreHome]],Table1[[#This Row],[ScoreHome]]-Table1[[#This Row],[ScoreAway]])</f>
        <v>-19</v>
      </c>
      <c r="O11776">
        <f>IF(Table1[[#This Row],[SpreadActual]]&lt;Table1[[#This Row],[SpreadFavorite]],1,0)</f>
        <v>1</v>
      </c>
      <c r="P11776">
        <v>49</v>
      </c>
      <c r="Q11776" t="s">
        <v>148</v>
      </c>
      <c r="R11776" t="b">
        <v>0</v>
      </c>
      <c r="S11776">
        <v>72</v>
      </c>
      <c r="T11776">
        <v>0</v>
      </c>
      <c r="V11776" t="s">
        <v>103</v>
      </c>
    </row>
    <row r="11777" spans="1:22" x14ac:dyDescent="0.2">
      <c r="A11777" s="1">
        <v>42701</v>
      </c>
      <c r="B11777">
        <v>2016</v>
      </c>
      <c r="C11777">
        <f>_xlfn.MAXIFS(Table1[ScheduleWeekWritten],Table1[ScheduleSeason],Table1[[#This Row],[ScheduleSeason]])</f>
        <v>17</v>
      </c>
      <c r="D11777">
        <v>12</v>
      </c>
      <c r="E11777" cm="1">
        <f t="array" ref="E11777">_xlfn.XLOOKUP(Table1[[#This Row],[ScheduleWeekWritten]],Table3[Game],100+Table3[Increase],Table1[[#This Row],[ScheduleWeekWritten]])</f>
        <v>12</v>
      </c>
      <c r="F11777" t="b">
        <v>0</v>
      </c>
      <c r="G11777" t="s">
        <v>158</v>
      </c>
      <c r="H11777">
        <v>19</v>
      </c>
      <c r="I11777">
        <v>14</v>
      </c>
      <c r="J11777" t="s">
        <v>101</v>
      </c>
      <c r="K11777" t="s">
        <v>159</v>
      </c>
      <c r="L11777" t="str">
        <f>_xlfn.XLOOKUP(Table1[[#This Row],[TeamFavoriteID]],Table2[team_id],Table2[team_name],_xlfn.XLOOKUP(Table1[[#This Row],[TeamFavoriteID]],Table2[team_id_pfr],Table2[team_name],"Even"))</f>
        <v>Baltimore Ravens</v>
      </c>
      <c r="M11777">
        <v>-3.5</v>
      </c>
      <c r="N11777">
        <f>IF(Table1[[#This Row],[TeamFavorite]]=Table1[[#This Row],[TeamHome]],Table1[[#This Row],[ScoreAway]]-Table1[[#This Row],[ScoreHome]],Table1[[#This Row],[ScoreHome]]-Table1[[#This Row],[ScoreAway]])</f>
        <v>-5</v>
      </c>
      <c r="O11777">
        <f>IF(Table1[[#This Row],[SpreadActual]]&lt;Table1[[#This Row],[SpreadFavorite]],1,0)</f>
        <v>1</v>
      </c>
      <c r="P11777">
        <v>42</v>
      </c>
      <c r="Q11777" t="s">
        <v>166</v>
      </c>
      <c r="R11777" t="b">
        <v>0</v>
      </c>
      <c r="S11777">
        <v>49</v>
      </c>
      <c r="T11777">
        <v>8</v>
      </c>
    </row>
    <row r="11778" spans="1:22" x14ac:dyDescent="0.2">
      <c r="A11778" s="1">
        <v>42701</v>
      </c>
      <c r="B11778">
        <v>2016</v>
      </c>
      <c r="C11778">
        <f>_xlfn.MAXIFS(Table1[ScheduleWeekWritten],Table1[ScheduleSeason],Table1[[#This Row],[ScheduleSeason]])</f>
        <v>17</v>
      </c>
      <c r="D11778">
        <v>12</v>
      </c>
      <c r="E11778" cm="1">
        <f t="array" ref="E11778">_xlfn.XLOOKUP(Table1[[#This Row],[ScheduleWeekWritten]],Table3[Game],100+Table3[Increase],Table1[[#This Row],[ScheduleWeekWritten]])</f>
        <v>12</v>
      </c>
      <c r="F11778" t="b">
        <v>0</v>
      </c>
      <c r="G11778" t="s">
        <v>28</v>
      </c>
      <c r="H11778">
        <v>28</v>
      </c>
      <c r="I11778">
        <v>21</v>
      </c>
      <c r="J11778" t="s">
        <v>154</v>
      </c>
      <c r="K11778" t="s">
        <v>43</v>
      </c>
      <c r="L11778" t="str">
        <f>_xlfn.XLOOKUP(Table1[[#This Row],[TeamFavoriteID]],Table2[team_id],Table2[team_name],_xlfn.XLOOKUP(Table1[[#This Row],[TeamFavoriteID]],Table2[team_id_pfr],Table2[team_name],"Even"))</f>
        <v>Buffalo Bills</v>
      </c>
      <c r="M11778">
        <v>-8.5</v>
      </c>
      <c r="N11778">
        <f>IF(Table1[[#This Row],[TeamFavorite]]=Table1[[#This Row],[TeamHome]],Table1[[#This Row],[ScoreAway]]-Table1[[#This Row],[ScoreHome]],Table1[[#This Row],[ScoreHome]]-Table1[[#This Row],[ScoreAway]])</f>
        <v>-7</v>
      </c>
      <c r="O11778">
        <f>IF(Table1[[#This Row],[SpreadActual]]&lt;Table1[[#This Row],[SpreadFavorite]],1,0)</f>
        <v>0</v>
      </c>
      <c r="P11778">
        <v>44</v>
      </c>
      <c r="Q11778" t="s">
        <v>204</v>
      </c>
      <c r="R11778" t="b">
        <v>0</v>
      </c>
      <c r="S11778">
        <v>38</v>
      </c>
      <c r="T11778">
        <v>6</v>
      </c>
    </row>
    <row r="11779" spans="1:22" x14ac:dyDescent="0.2">
      <c r="A11779" s="1">
        <v>42701</v>
      </c>
      <c r="B11779">
        <v>2016</v>
      </c>
      <c r="C11779">
        <f>_xlfn.MAXIFS(Table1[ScheduleWeekWritten],Table1[ScheduleSeason],Table1[[#This Row],[ScheduleSeason]])</f>
        <v>17</v>
      </c>
      <c r="D11779">
        <v>12</v>
      </c>
      <c r="E11779" cm="1">
        <f t="array" ref="E11779">_xlfn.XLOOKUP(Table1[[#This Row],[ScheduleWeekWritten]],Table3[Game],100+Table3[Increase],Table1[[#This Row],[ScheduleWeekWritten]])</f>
        <v>12</v>
      </c>
      <c r="F11779" t="b">
        <v>0</v>
      </c>
      <c r="G11779" t="s">
        <v>46</v>
      </c>
      <c r="H11779">
        <v>21</v>
      </c>
      <c r="I11779">
        <v>27</v>
      </c>
      <c r="J11779" t="s">
        <v>171</v>
      </c>
      <c r="K11779" t="s">
        <v>25</v>
      </c>
      <c r="L11779" t="str">
        <f>_xlfn.XLOOKUP(Table1[[#This Row],[TeamFavoriteID]],Table2[team_id],Table2[team_name],_xlfn.XLOOKUP(Table1[[#This Row],[TeamFavoriteID]],Table2[team_id_pfr],Table2[team_name],"Even"))</f>
        <v>Houston Oilers</v>
      </c>
      <c r="M11779">
        <v>-6.5</v>
      </c>
      <c r="N11779">
        <f>IF(Table1[[#This Row],[TeamFavorite]]=Table1[[#This Row],[TeamHome]],Table1[[#This Row],[ScoreAway]]-Table1[[#This Row],[ScoreHome]],Table1[[#This Row],[ScoreHome]]-Table1[[#This Row],[ScoreAway]])</f>
        <v>-6</v>
      </c>
      <c r="O11779">
        <f>IF(Table1[[#This Row],[SpreadActual]]&lt;Table1[[#This Row],[SpreadFavorite]],1,0)</f>
        <v>0</v>
      </c>
      <c r="P11779">
        <v>42</v>
      </c>
      <c r="Q11779" t="s">
        <v>114</v>
      </c>
      <c r="R11779" t="b">
        <v>0</v>
      </c>
      <c r="S11779">
        <v>38</v>
      </c>
      <c r="T11779">
        <v>5</v>
      </c>
      <c r="V11779" t="s">
        <v>1</v>
      </c>
    </row>
    <row r="11780" spans="1:22" x14ac:dyDescent="0.2">
      <c r="A11780" s="1">
        <v>42701</v>
      </c>
      <c r="B11780">
        <v>2016</v>
      </c>
      <c r="C11780">
        <f>_xlfn.MAXIFS(Table1[ScheduleWeekWritten],Table1[ScheduleSeason],Table1[[#This Row],[ScheduleSeason]])</f>
        <v>17</v>
      </c>
      <c r="D11780">
        <v>12</v>
      </c>
      <c r="E11780" cm="1">
        <f t="array" ref="E11780">_xlfn.XLOOKUP(Table1[[#This Row],[ScheduleWeekWritten]],Table3[Game],100+Table3[Increase],Table1[[#This Row],[ScheduleWeekWritten]])</f>
        <v>12</v>
      </c>
      <c r="F11780" t="b">
        <v>0</v>
      </c>
      <c r="G11780" t="s">
        <v>62</v>
      </c>
      <c r="H11780">
        <v>13</v>
      </c>
      <c r="I11780">
        <v>27</v>
      </c>
      <c r="J11780" t="s">
        <v>50</v>
      </c>
      <c r="K11780" t="s">
        <v>90</v>
      </c>
      <c r="L11780" t="str">
        <f>_xlfn.XLOOKUP(Table1[[#This Row],[TeamFavoriteID]],Table2[team_id],Table2[team_name],_xlfn.XLOOKUP(Table1[[#This Row],[TeamFavoriteID]],Table2[team_id_pfr],Table2[team_name],"Even"))</f>
        <v>New York Giants</v>
      </c>
      <c r="M11780">
        <v>-6.5</v>
      </c>
      <c r="N11780">
        <f>IF(Table1[[#This Row],[TeamFavorite]]=Table1[[#This Row],[TeamHome]],Table1[[#This Row],[ScoreAway]]-Table1[[#This Row],[ScoreHome]],Table1[[#This Row],[ScoreHome]]-Table1[[#This Row],[ScoreAway]])</f>
        <v>-14</v>
      </c>
      <c r="O11780">
        <f>IF(Table1[[#This Row],[SpreadActual]]&lt;Table1[[#This Row],[SpreadFavorite]],1,0)</f>
        <v>1</v>
      </c>
      <c r="P11780">
        <v>46.5</v>
      </c>
      <c r="Q11780" t="s">
        <v>170</v>
      </c>
      <c r="R11780" t="b">
        <v>0</v>
      </c>
      <c r="S11780">
        <v>46</v>
      </c>
      <c r="T11780">
        <v>10</v>
      </c>
    </row>
    <row r="11781" spans="1:22" x14ac:dyDescent="0.2">
      <c r="A11781" s="1">
        <v>42701</v>
      </c>
      <c r="B11781">
        <v>2016</v>
      </c>
      <c r="C11781">
        <f>_xlfn.MAXIFS(Table1[ScheduleWeekWritten],Table1[ScheduleSeason],Table1[[#This Row],[ScheduleSeason]])</f>
        <v>17</v>
      </c>
      <c r="D11781">
        <v>12</v>
      </c>
      <c r="E11781" cm="1">
        <f t="array" ref="E11781">_xlfn.XLOOKUP(Table1[[#This Row],[ScheduleWeekWritten]],Table3[Game],100+Table3[Increase],Table1[[#This Row],[ScheduleWeekWritten]])</f>
        <v>12</v>
      </c>
      <c r="F11781" t="b">
        <v>0</v>
      </c>
      <c r="G11781" t="s">
        <v>24</v>
      </c>
      <c r="H11781">
        <v>27</v>
      </c>
      <c r="I11781">
        <v>30</v>
      </c>
      <c r="J11781" t="s">
        <v>42</v>
      </c>
      <c r="K11781" t="s">
        <v>88</v>
      </c>
      <c r="L11781" t="str">
        <f>_xlfn.XLOOKUP(Table1[[#This Row],[TeamFavoriteID]],Table2[team_id],Table2[team_name],_xlfn.XLOOKUP(Table1[[#This Row],[TeamFavoriteID]],Table2[team_id_pfr],Table2[team_name],"Even"))</f>
        <v>Denver Broncos</v>
      </c>
      <c r="M11781">
        <v>-3.5</v>
      </c>
      <c r="N11781">
        <f>IF(Table1[[#This Row],[TeamFavorite]]=Table1[[#This Row],[TeamHome]],Table1[[#This Row],[ScoreAway]]-Table1[[#This Row],[ScoreHome]],Table1[[#This Row],[ScoreHome]]-Table1[[#This Row],[ScoreAway]])</f>
        <v>3</v>
      </c>
      <c r="O11781">
        <f>IF(Table1[[#This Row],[SpreadActual]]&lt;Table1[[#This Row],[SpreadFavorite]],1,0)</f>
        <v>0</v>
      </c>
      <c r="P11781">
        <v>40</v>
      </c>
      <c r="Q11781" t="s">
        <v>174</v>
      </c>
      <c r="R11781" t="b">
        <v>0</v>
      </c>
      <c r="S11781">
        <v>44</v>
      </c>
      <c r="T11781">
        <v>6</v>
      </c>
    </row>
    <row r="11782" spans="1:22" x14ac:dyDescent="0.2">
      <c r="A11782" s="1">
        <v>42701</v>
      </c>
      <c r="B11782">
        <v>2016</v>
      </c>
      <c r="C11782">
        <f>_xlfn.MAXIFS(Table1[ScheduleWeekWritten],Table1[ScheduleSeason],Table1[[#This Row],[ScheduleSeason]])</f>
        <v>17</v>
      </c>
      <c r="D11782">
        <v>12</v>
      </c>
      <c r="E11782" cm="1">
        <f t="array" ref="E11782">_xlfn.XLOOKUP(Table1[[#This Row],[ScheduleWeekWritten]],Table3[Game],100+Table3[Increase],Table1[[#This Row],[ScheduleWeekWritten]])</f>
        <v>12</v>
      </c>
      <c r="F11782" t="b">
        <v>0</v>
      </c>
      <c r="G11782" t="s">
        <v>177</v>
      </c>
      <c r="H11782">
        <v>13</v>
      </c>
      <c r="I11782">
        <v>21</v>
      </c>
      <c r="J11782" t="s">
        <v>27</v>
      </c>
      <c r="K11782" t="s">
        <v>29</v>
      </c>
      <c r="L11782" t="str">
        <f>_xlfn.XLOOKUP(Table1[[#This Row],[TeamFavoriteID]],Table2[team_id],Table2[team_name],_xlfn.XLOOKUP(Table1[[#This Row],[TeamFavoriteID]],Table2[team_id_pfr],Table2[team_name],"Even"))</f>
        <v>Los Angeles Chargers</v>
      </c>
      <c r="M11782">
        <v>-2.5</v>
      </c>
      <c r="N11782">
        <f>IF(Table1[[#This Row],[TeamFavorite]]=Table1[[#This Row],[TeamHome]],Table1[[#This Row],[ScoreAway]]-Table1[[#This Row],[ScoreHome]],Table1[[#This Row],[ScoreHome]]-Table1[[#This Row],[ScoreAway]])</f>
        <v>-8</v>
      </c>
      <c r="O11782">
        <f>IF(Table1[[#This Row],[SpreadActual]]&lt;Table1[[#This Row],[SpreadFavorite]],1,0)</f>
        <v>1</v>
      </c>
      <c r="P11782">
        <v>46</v>
      </c>
      <c r="Q11782" t="s">
        <v>178</v>
      </c>
      <c r="R11782" t="b">
        <v>0</v>
      </c>
      <c r="S11782">
        <v>67</v>
      </c>
      <c r="T11782">
        <v>9</v>
      </c>
      <c r="V11782" t="s">
        <v>193</v>
      </c>
    </row>
    <row r="11783" spans="1:22" x14ac:dyDescent="0.2">
      <c r="A11783" s="1">
        <v>42701</v>
      </c>
      <c r="B11783">
        <v>2016</v>
      </c>
      <c r="C11783">
        <f>_xlfn.MAXIFS(Table1[ScheduleWeekWritten],Table1[ScheduleSeason],Table1[[#This Row],[ScheduleSeason]])</f>
        <v>17</v>
      </c>
      <c r="D11783">
        <v>12</v>
      </c>
      <c r="E11783" cm="1">
        <f t="array" ref="E11783">_xlfn.XLOOKUP(Table1[[#This Row],[ScheduleWeekWritten]],Table3[Game],100+Table3[Increase],Table1[[#This Row],[ScheduleWeekWritten]])</f>
        <v>12</v>
      </c>
      <c r="F11783" t="b">
        <v>0</v>
      </c>
      <c r="G11783" t="s">
        <v>19</v>
      </c>
      <c r="H11783">
        <v>31</v>
      </c>
      <c r="I11783">
        <v>24</v>
      </c>
      <c r="J11783" t="s">
        <v>53</v>
      </c>
      <c r="K11783" t="s">
        <v>91</v>
      </c>
      <c r="L11783" t="str">
        <f>_xlfn.XLOOKUP(Table1[[#This Row],[TeamFavoriteID]],Table2[team_id],Table2[team_name],_xlfn.XLOOKUP(Table1[[#This Row],[TeamFavoriteID]],Table2[team_id_pfr],Table2[team_name],"Even"))</f>
        <v>Miami Dolphins</v>
      </c>
      <c r="M11783">
        <v>-7</v>
      </c>
      <c r="N11783">
        <f>IF(Table1[[#This Row],[TeamFavorite]]=Table1[[#This Row],[TeamHome]],Table1[[#This Row],[ScoreAway]]-Table1[[#This Row],[ScoreHome]],Table1[[#This Row],[ScoreHome]]-Table1[[#This Row],[ScoreAway]])</f>
        <v>-7</v>
      </c>
      <c r="O11783">
        <f>IF(Table1[[#This Row],[SpreadActual]]&lt;Table1[[#This Row],[SpreadFavorite]],1,0)</f>
        <v>0</v>
      </c>
      <c r="P11783">
        <v>45</v>
      </c>
      <c r="Q11783" t="s">
        <v>143</v>
      </c>
      <c r="R11783" t="b">
        <v>0</v>
      </c>
      <c r="S11783">
        <v>79</v>
      </c>
      <c r="T11783">
        <v>10</v>
      </c>
    </row>
    <row r="11784" spans="1:22" x14ac:dyDescent="0.2">
      <c r="A11784" s="1">
        <v>42701</v>
      </c>
      <c r="B11784">
        <v>2016</v>
      </c>
      <c r="C11784">
        <f>_xlfn.MAXIFS(Table1[ScheduleWeekWritten],Table1[ScheduleSeason],Table1[[#This Row],[ScheduleSeason]])</f>
        <v>17</v>
      </c>
      <c r="D11784">
        <v>12</v>
      </c>
      <c r="E11784" cm="1">
        <f t="array" ref="E11784">_xlfn.XLOOKUP(Table1[[#This Row],[ScheduleWeekWritten]],Table3[Game],100+Table3[Increase],Table1[[#This Row],[ScheduleWeekWritten]])</f>
        <v>12</v>
      </c>
      <c r="F11784" t="b">
        <v>0</v>
      </c>
      <c r="G11784" t="s">
        <v>95</v>
      </c>
      <c r="H11784">
        <v>49</v>
      </c>
      <c r="I11784">
        <v>21</v>
      </c>
      <c r="J11784" t="s">
        <v>39</v>
      </c>
      <c r="K11784" t="s">
        <v>98</v>
      </c>
      <c r="L11784" t="str">
        <f>_xlfn.XLOOKUP(Table1[[#This Row],[TeamFavoriteID]],Table2[team_id],Table2[team_name],_xlfn.XLOOKUP(Table1[[#This Row],[TeamFavoriteID]],Table2[team_id_pfr],Table2[team_name],"Even"))</f>
        <v>New Orleans Saints</v>
      </c>
      <c r="M11784">
        <v>-8</v>
      </c>
      <c r="N11784">
        <f>IF(Table1[[#This Row],[TeamFavorite]]=Table1[[#This Row],[TeamHome]],Table1[[#This Row],[ScoreAway]]-Table1[[#This Row],[ScoreHome]],Table1[[#This Row],[ScoreHome]]-Table1[[#This Row],[ScoreAway]])</f>
        <v>-28</v>
      </c>
      <c r="O11784">
        <f>IF(Table1[[#This Row],[SpreadActual]]&lt;Table1[[#This Row],[SpreadFavorite]],1,0)</f>
        <v>1</v>
      </c>
      <c r="P11784">
        <v>45</v>
      </c>
      <c r="Q11784" t="s">
        <v>124</v>
      </c>
      <c r="R11784" t="b">
        <v>0</v>
      </c>
      <c r="S11784">
        <v>72</v>
      </c>
      <c r="T11784">
        <v>0</v>
      </c>
      <c r="V11784" t="s">
        <v>103</v>
      </c>
    </row>
    <row r="11785" spans="1:22" x14ac:dyDescent="0.2">
      <c r="A11785" s="1">
        <v>42701</v>
      </c>
      <c r="B11785">
        <v>2016</v>
      </c>
      <c r="C11785">
        <f>_xlfn.MAXIFS(Table1[ScheduleWeekWritten],Table1[ScheduleSeason],Table1[[#This Row],[ScheduleSeason]])</f>
        <v>17</v>
      </c>
      <c r="D11785">
        <v>12</v>
      </c>
      <c r="E11785" cm="1">
        <f t="array" ref="E11785">_xlfn.XLOOKUP(Table1[[#This Row],[ScheduleWeekWritten]],Table3[Game],100+Table3[Increase],Table1[[#This Row],[ScheduleWeekWritten]])</f>
        <v>12</v>
      </c>
      <c r="F11785" t="b">
        <v>0</v>
      </c>
      <c r="G11785" t="s">
        <v>31</v>
      </c>
      <c r="H11785">
        <v>17</v>
      </c>
      <c r="I11785">
        <v>22</v>
      </c>
      <c r="J11785" t="s">
        <v>115</v>
      </c>
      <c r="K11785" t="s">
        <v>70</v>
      </c>
      <c r="L11785" t="str">
        <f>_xlfn.XLOOKUP(Table1[[#This Row],[TeamFavoriteID]],Table2[team_id],Table2[team_name],_xlfn.XLOOKUP(Table1[[#This Row],[TeamFavoriteID]],Table2[team_id_pfr],Table2[team_name],"Even"))</f>
        <v>Boston Patriots</v>
      </c>
      <c r="M11785">
        <v>-9.5</v>
      </c>
      <c r="N11785">
        <f>IF(Table1[[#This Row],[TeamFavorite]]=Table1[[#This Row],[TeamHome]],Table1[[#This Row],[ScoreAway]]-Table1[[#This Row],[ScoreHome]],Table1[[#This Row],[ScoreHome]]-Table1[[#This Row],[ScoreAway]])</f>
        <v>-5</v>
      </c>
      <c r="O11785">
        <f>IF(Table1[[#This Row],[SpreadActual]]&lt;Table1[[#This Row],[SpreadFavorite]],1,0)</f>
        <v>0</v>
      </c>
      <c r="P11785">
        <v>48.5</v>
      </c>
      <c r="Q11785" t="s">
        <v>197</v>
      </c>
      <c r="R11785" t="b">
        <v>0</v>
      </c>
      <c r="S11785">
        <v>48</v>
      </c>
      <c r="T11785">
        <v>8</v>
      </c>
    </row>
    <row r="11786" spans="1:22" x14ac:dyDescent="0.2">
      <c r="A11786" s="1">
        <v>42701</v>
      </c>
      <c r="B11786">
        <v>2016</v>
      </c>
      <c r="C11786">
        <f>_xlfn.MAXIFS(Table1[ScheduleWeekWritten],Table1[ScheduleSeason],Table1[[#This Row],[ScheduleSeason]])</f>
        <v>17</v>
      </c>
      <c r="D11786">
        <v>12</v>
      </c>
      <c r="E11786" cm="1">
        <f t="array" ref="E11786">_xlfn.XLOOKUP(Table1[[#This Row],[ScheduleWeekWritten]],Table3[Game],100+Table3[Increase],Table1[[#This Row],[ScheduleWeekWritten]])</f>
        <v>12</v>
      </c>
      <c r="F11786" t="b">
        <v>0</v>
      </c>
      <c r="G11786" t="s">
        <v>20</v>
      </c>
      <c r="H11786">
        <v>35</v>
      </c>
      <c r="I11786">
        <v>32</v>
      </c>
      <c r="J11786" t="s">
        <v>152</v>
      </c>
      <c r="K11786" t="s">
        <v>21</v>
      </c>
      <c r="L11786" t="str">
        <f>_xlfn.XLOOKUP(Table1[[#This Row],[TeamFavoriteID]],Table2[team_id],Table2[team_name],_xlfn.XLOOKUP(Table1[[#This Row],[TeamFavoriteID]],Table2[team_id_pfr],Table2[team_name],"Even"))</f>
        <v>Las Vegas Raiders</v>
      </c>
      <c r="M11786">
        <v>-3.5</v>
      </c>
      <c r="N11786">
        <f>IF(Table1[[#This Row],[TeamFavorite]]=Table1[[#This Row],[TeamHome]],Table1[[#This Row],[ScoreAway]]-Table1[[#This Row],[ScoreHome]],Table1[[#This Row],[ScoreHome]]-Table1[[#This Row],[ScoreAway]])</f>
        <v>3</v>
      </c>
      <c r="O11786">
        <f>IF(Table1[[#This Row],[SpreadActual]]&lt;Table1[[#This Row],[SpreadFavorite]],1,0)</f>
        <v>0</v>
      </c>
      <c r="P11786">
        <v>48.5</v>
      </c>
      <c r="Q11786" t="s">
        <v>76</v>
      </c>
      <c r="R11786" t="b">
        <v>0</v>
      </c>
      <c r="S11786">
        <v>56</v>
      </c>
      <c r="T11786">
        <v>6</v>
      </c>
    </row>
    <row r="11787" spans="1:22" x14ac:dyDescent="0.2">
      <c r="A11787" s="1">
        <v>42701</v>
      </c>
      <c r="B11787">
        <v>2016</v>
      </c>
      <c r="C11787">
        <f>_xlfn.MAXIFS(Table1[ScheduleWeekWritten],Table1[ScheduleSeason],Table1[[#This Row],[ScheduleSeason]])</f>
        <v>17</v>
      </c>
      <c r="D11787">
        <v>12</v>
      </c>
      <c r="E11787" cm="1">
        <f t="array" ref="E11787">_xlfn.XLOOKUP(Table1[[#This Row],[ScheduleWeekWritten]],Table3[Game],100+Table3[Increase],Table1[[#This Row],[ScheduleWeekWritten]])</f>
        <v>12</v>
      </c>
      <c r="F11787" t="b">
        <v>0</v>
      </c>
      <c r="G11787" t="s">
        <v>127</v>
      </c>
      <c r="H11787">
        <v>14</v>
      </c>
      <c r="I11787">
        <v>5</v>
      </c>
      <c r="J11787" t="s">
        <v>128</v>
      </c>
      <c r="K11787" t="s">
        <v>132</v>
      </c>
      <c r="L11787" t="str">
        <f>_xlfn.XLOOKUP(Table1[[#This Row],[TeamFavoriteID]],Table2[team_id],Table2[team_name],_xlfn.XLOOKUP(Table1[[#This Row],[TeamFavoriteID]],Table2[team_id_pfr],Table2[team_name],"Even"))</f>
        <v>Seattle Seahawks</v>
      </c>
      <c r="M11787">
        <v>-5.5</v>
      </c>
      <c r="N11787">
        <f>IF(Table1[[#This Row],[TeamFavorite]]=Table1[[#This Row],[TeamHome]],Table1[[#This Row],[ScoreAway]]-Table1[[#This Row],[ScoreHome]],Table1[[#This Row],[ScoreHome]]-Table1[[#This Row],[ScoreAway]])</f>
        <v>9</v>
      </c>
      <c r="O11787">
        <f>IF(Table1[[#This Row],[SpreadActual]]&lt;Table1[[#This Row],[SpreadFavorite]],1,0)</f>
        <v>0</v>
      </c>
      <c r="P11787">
        <v>46</v>
      </c>
      <c r="Q11787" t="s">
        <v>168</v>
      </c>
      <c r="R11787" t="b">
        <v>0</v>
      </c>
      <c r="S11787">
        <v>78</v>
      </c>
      <c r="T11787">
        <v>7</v>
      </c>
    </row>
    <row r="11788" spans="1:22" x14ac:dyDescent="0.2">
      <c r="A11788" s="1">
        <v>42702</v>
      </c>
      <c r="B11788">
        <v>2016</v>
      </c>
      <c r="C11788">
        <f>_xlfn.MAXIFS(Table1[ScheduleWeekWritten],Table1[ScheduleSeason],Table1[[#This Row],[ScheduleSeason]])</f>
        <v>17</v>
      </c>
      <c r="D11788">
        <v>12</v>
      </c>
      <c r="E11788" cm="1">
        <f t="array" ref="E11788">_xlfn.XLOOKUP(Table1[[#This Row],[ScheduleWeekWritten]],Table3[Game],100+Table3[Increase],Table1[[#This Row],[ScheduleWeekWritten]])</f>
        <v>12</v>
      </c>
      <c r="F11788" t="b">
        <v>0</v>
      </c>
      <c r="G11788" t="s">
        <v>58</v>
      </c>
      <c r="H11788">
        <v>13</v>
      </c>
      <c r="I11788">
        <v>27</v>
      </c>
      <c r="J11788" t="s">
        <v>33</v>
      </c>
      <c r="K11788" t="s">
        <v>77</v>
      </c>
      <c r="L11788" t="str">
        <f>_xlfn.XLOOKUP(Table1[[#This Row],[TeamFavoriteID]],Table2[team_id],Table2[team_name],_xlfn.XLOOKUP(Table1[[#This Row],[TeamFavoriteID]],Table2[team_id_pfr],Table2[team_name],"Even"))</f>
        <v>Philadelphia Eagles</v>
      </c>
      <c r="M11788">
        <v>-4</v>
      </c>
      <c r="N11788">
        <f>IF(Table1[[#This Row],[TeamFavorite]]=Table1[[#This Row],[TeamHome]],Table1[[#This Row],[ScoreAway]]-Table1[[#This Row],[ScoreHome]],Table1[[#This Row],[ScoreHome]]-Table1[[#This Row],[ScoreAway]])</f>
        <v>14</v>
      </c>
      <c r="O11788">
        <f>IF(Table1[[#This Row],[SpreadActual]]&lt;Table1[[#This Row],[SpreadFavorite]],1,0)</f>
        <v>0</v>
      </c>
      <c r="P11788">
        <v>47.5</v>
      </c>
      <c r="Q11788" t="s">
        <v>183</v>
      </c>
      <c r="R11788" t="b">
        <v>0</v>
      </c>
      <c r="S11788">
        <v>47</v>
      </c>
      <c r="T11788">
        <v>4</v>
      </c>
    </row>
    <row r="11789" spans="1:22" x14ac:dyDescent="0.2">
      <c r="A11789" s="1">
        <v>42705</v>
      </c>
      <c r="B11789">
        <v>2016</v>
      </c>
      <c r="C11789">
        <f>_xlfn.MAXIFS(Table1[ScheduleWeekWritten],Table1[ScheduleSeason],Table1[[#This Row],[ScheduleSeason]])</f>
        <v>17</v>
      </c>
      <c r="D11789">
        <v>13</v>
      </c>
      <c r="E11789" cm="1">
        <f t="array" ref="E11789">_xlfn.XLOOKUP(Table1[[#This Row],[ScheduleWeekWritten]],Table3[Game],100+Table3[Increase],Table1[[#This Row],[ScheduleWeekWritten]])</f>
        <v>13</v>
      </c>
      <c r="F11789" t="b">
        <v>0</v>
      </c>
      <c r="G11789" t="s">
        <v>54</v>
      </c>
      <c r="H11789">
        <v>15</v>
      </c>
      <c r="I11789">
        <v>17</v>
      </c>
      <c r="J11789" t="s">
        <v>67</v>
      </c>
      <c r="K11789" t="s">
        <v>68</v>
      </c>
      <c r="L11789" t="str">
        <f>_xlfn.XLOOKUP(Table1[[#This Row],[TeamFavoriteID]],Table2[team_id],Table2[team_name],_xlfn.XLOOKUP(Table1[[#This Row],[TeamFavoriteID]],Table2[team_id_pfr],Table2[team_name],"Even"))</f>
        <v>Dallas Cowboys</v>
      </c>
      <c r="M11789">
        <v>-3</v>
      </c>
      <c r="N11789">
        <f>IF(Table1[[#This Row],[TeamFavorite]]=Table1[[#This Row],[TeamHome]],Table1[[#This Row],[ScoreAway]]-Table1[[#This Row],[ScoreHome]],Table1[[#This Row],[ScoreHome]]-Table1[[#This Row],[ScoreAway]])</f>
        <v>-2</v>
      </c>
      <c r="O11789">
        <f>IF(Table1[[#This Row],[SpreadActual]]&lt;Table1[[#This Row],[SpreadFavorite]],1,0)</f>
        <v>0</v>
      </c>
      <c r="P11789">
        <v>43.5</v>
      </c>
      <c r="Q11789" t="s">
        <v>205</v>
      </c>
      <c r="R11789" t="b">
        <v>0</v>
      </c>
      <c r="S11789">
        <v>72</v>
      </c>
      <c r="T11789">
        <v>0</v>
      </c>
      <c r="V11789" t="s">
        <v>103</v>
      </c>
    </row>
    <row r="11790" spans="1:22" x14ac:dyDescent="0.2">
      <c r="A11790" s="1">
        <v>42708</v>
      </c>
      <c r="B11790">
        <v>2016</v>
      </c>
      <c r="C11790">
        <f>_xlfn.MAXIFS(Table1[ScheduleWeekWritten],Table1[ScheduleSeason],Table1[[#This Row],[ScheduleSeason]])</f>
        <v>17</v>
      </c>
      <c r="D11790">
        <v>13</v>
      </c>
      <c r="E11790" cm="1">
        <f t="array" ref="E11790">_xlfn.XLOOKUP(Table1[[#This Row],[ScheduleWeekWritten]],Table3[Game],100+Table3[Increase],Table1[[#This Row],[ScheduleWeekWritten]])</f>
        <v>13</v>
      </c>
      <c r="F11790" t="b">
        <v>0</v>
      </c>
      <c r="G11790" t="s">
        <v>149</v>
      </c>
      <c r="H11790">
        <v>31</v>
      </c>
      <c r="I11790">
        <v>23</v>
      </c>
      <c r="J11790" t="s">
        <v>61</v>
      </c>
      <c r="K11790" t="s">
        <v>59</v>
      </c>
      <c r="L11790" t="str">
        <f>_xlfn.XLOOKUP(Table1[[#This Row],[TeamFavoriteID]],Table2[team_id],Table2[team_name],_xlfn.XLOOKUP(Table1[[#This Row],[TeamFavoriteID]],Table2[team_id_pfr],Table2[team_name],"Even"))</f>
        <v>Arizona Cardinals</v>
      </c>
      <c r="M11790">
        <v>-2.5</v>
      </c>
      <c r="N11790">
        <f>IF(Table1[[#This Row],[TeamFavorite]]=Table1[[#This Row],[TeamHome]],Table1[[#This Row],[ScoreAway]]-Table1[[#This Row],[ScoreHome]],Table1[[#This Row],[ScoreHome]]-Table1[[#This Row],[ScoreAway]])</f>
        <v>-8</v>
      </c>
      <c r="O11790">
        <f>IF(Table1[[#This Row],[SpreadActual]]&lt;Table1[[#This Row],[SpreadFavorite]],1,0)</f>
        <v>1</v>
      </c>
      <c r="P11790">
        <v>48.5</v>
      </c>
      <c r="Q11790" t="s">
        <v>150</v>
      </c>
      <c r="R11790" t="b">
        <v>0</v>
      </c>
      <c r="S11790">
        <v>72</v>
      </c>
      <c r="T11790">
        <v>0</v>
      </c>
      <c r="V11790" t="s">
        <v>103</v>
      </c>
    </row>
    <row r="11791" spans="1:22" x14ac:dyDescent="0.2">
      <c r="A11791" s="1">
        <v>42708</v>
      </c>
      <c r="B11791">
        <v>2016</v>
      </c>
      <c r="C11791">
        <f>_xlfn.MAXIFS(Table1[ScheduleWeekWritten],Table1[ScheduleSeason],Table1[[#This Row],[ScheduleSeason]])</f>
        <v>17</v>
      </c>
      <c r="D11791">
        <v>13</v>
      </c>
      <c r="E11791" cm="1">
        <f t="array" ref="E11791">_xlfn.XLOOKUP(Table1[[#This Row],[ScheduleWeekWritten]],Table3[Game],100+Table3[Increase],Table1[[#This Row],[ScheduleWeekWritten]])</f>
        <v>13</v>
      </c>
      <c r="F11791" t="b">
        <v>0</v>
      </c>
      <c r="G11791" t="s">
        <v>38</v>
      </c>
      <c r="H11791">
        <v>28</v>
      </c>
      <c r="I11791">
        <v>29</v>
      </c>
      <c r="J11791" t="s">
        <v>42</v>
      </c>
      <c r="K11791" t="s">
        <v>109</v>
      </c>
      <c r="L11791" t="str">
        <f>_xlfn.XLOOKUP(Table1[[#This Row],[TeamFavoriteID]],Table2[team_id],Table2[team_name],_xlfn.XLOOKUP(Table1[[#This Row],[TeamFavoriteID]],Table2[team_id_pfr],Table2[team_name],"Even"))</f>
        <v>Atlanta Falcons</v>
      </c>
      <c r="M11791">
        <v>-5</v>
      </c>
      <c r="N11791">
        <f>IF(Table1[[#This Row],[TeamFavorite]]=Table1[[#This Row],[TeamHome]],Table1[[#This Row],[ScoreAway]]-Table1[[#This Row],[ScoreHome]],Table1[[#This Row],[ScoreHome]]-Table1[[#This Row],[ScoreAway]])</f>
        <v>1</v>
      </c>
      <c r="O11791">
        <f>IF(Table1[[#This Row],[SpreadActual]]&lt;Table1[[#This Row],[SpreadFavorite]],1,0)</f>
        <v>0</v>
      </c>
      <c r="P11791">
        <v>50</v>
      </c>
      <c r="Q11791" t="s">
        <v>148</v>
      </c>
      <c r="R11791" t="b">
        <v>0</v>
      </c>
      <c r="S11791">
        <v>72</v>
      </c>
      <c r="T11791">
        <v>0</v>
      </c>
      <c r="V11791" t="s">
        <v>103</v>
      </c>
    </row>
    <row r="11792" spans="1:22" x14ac:dyDescent="0.2">
      <c r="A11792" s="1">
        <v>42708</v>
      </c>
      <c r="B11792">
        <v>2016</v>
      </c>
      <c r="C11792">
        <f>_xlfn.MAXIFS(Table1[ScheduleWeekWritten],Table1[ScheduleSeason],Table1[[#This Row],[ScheduleSeason]])</f>
        <v>17</v>
      </c>
      <c r="D11792">
        <v>13</v>
      </c>
      <c r="E11792" cm="1">
        <f t="array" ref="E11792">_xlfn.XLOOKUP(Table1[[#This Row],[ScheduleWeekWritten]],Table3[Game],100+Table3[Increase],Table1[[#This Row],[ScheduleWeekWritten]])</f>
        <v>13</v>
      </c>
      <c r="F11792" t="b">
        <v>0</v>
      </c>
      <c r="G11792" t="s">
        <v>158</v>
      </c>
      <c r="H11792">
        <v>38</v>
      </c>
      <c r="I11792">
        <v>6</v>
      </c>
      <c r="J11792" t="s">
        <v>19</v>
      </c>
      <c r="K11792" t="s">
        <v>159</v>
      </c>
      <c r="L11792" t="str">
        <f>_xlfn.XLOOKUP(Table1[[#This Row],[TeamFavoriteID]],Table2[team_id],Table2[team_name],_xlfn.XLOOKUP(Table1[[#This Row],[TeamFavoriteID]],Table2[team_id_pfr],Table2[team_name],"Even"))</f>
        <v>Baltimore Ravens</v>
      </c>
      <c r="M11792">
        <v>-3.5</v>
      </c>
      <c r="N11792">
        <f>IF(Table1[[#This Row],[TeamFavorite]]=Table1[[#This Row],[TeamHome]],Table1[[#This Row],[ScoreAway]]-Table1[[#This Row],[ScoreHome]],Table1[[#This Row],[ScoreHome]]-Table1[[#This Row],[ScoreAway]])</f>
        <v>-32</v>
      </c>
      <c r="O11792">
        <f>IF(Table1[[#This Row],[SpreadActual]]&lt;Table1[[#This Row],[SpreadFavorite]],1,0)</f>
        <v>1</v>
      </c>
      <c r="P11792">
        <v>41.5</v>
      </c>
      <c r="Q11792" t="s">
        <v>166</v>
      </c>
      <c r="R11792" t="b">
        <v>0</v>
      </c>
      <c r="S11792">
        <v>45</v>
      </c>
      <c r="T11792">
        <v>3</v>
      </c>
    </row>
    <row r="11793" spans="1:22" x14ac:dyDescent="0.2">
      <c r="A11793" s="1">
        <v>42708</v>
      </c>
      <c r="B11793">
        <v>2016</v>
      </c>
      <c r="C11793">
        <f>_xlfn.MAXIFS(Table1[ScheduleWeekWritten],Table1[ScheduleSeason],Table1[[#This Row],[ScheduleSeason]])</f>
        <v>17</v>
      </c>
      <c r="D11793">
        <v>13</v>
      </c>
      <c r="E11793" cm="1">
        <f t="array" ref="E11793">_xlfn.XLOOKUP(Table1[[#This Row],[ScheduleWeekWritten]],Table3[Game],100+Table3[Increase],Table1[[#This Row],[ScheduleWeekWritten]])</f>
        <v>13</v>
      </c>
      <c r="F11793" t="b">
        <v>0</v>
      </c>
      <c r="G11793" t="s">
        <v>46</v>
      </c>
      <c r="H11793">
        <v>26</v>
      </c>
      <c r="I11793">
        <v>6</v>
      </c>
      <c r="J11793" t="s">
        <v>53</v>
      </c>
      <c r="K11793" t="s">
        <v>87</v>
      </c>
      <c r="L11793" t="str">
        <f>_xlfn.XLOOKUP(Table1[[#This Row],[TeamFavoriteID]],Table2[team_id],Table2[team_name],_xlfn.XLOOKUP(Table1[[#This Row],[TeamFavoriteID]],Table2[team_id_pfr],Table2[team_name],"Even"))</f>
        <v>San Francisco 49ers</v>
      </c>
      <c r="M11793">
        <v>-1</v>
      </c>
      <c r="N11793">
        <f>IF(Table1[[#This Row],[TeamFavorite]]=Table1[[#This Row],[TeamHome]],Table1[[#This Row],[ScoreAway]]-Table1[[#This Row],[ScoreHome]],Table1[[#This Row],[ScoreHome]]-Table1[[#This Row],[ScoreAway]])</f>
        <v>20</v>
      </c>
      <c r="O11793">
        <f>IF(Table1[[#This Row],[SpreadActual]]&lt;Table1[[#This Row],[SpreadFavorite]],1,0)</f>
        <v>0</v>
      </c>
      <c r="P11793">
        <v>44</v>
      </c>
      <c r="Q11793" t="s">
        <v>114</v>
      </c>
      <c r="R11793" t="b">
        <v>0</v>
      </c>
      <c r="S11793">
        <v>35</v>
      </c>
      <c r="T11793">
        <v>5</v>
      </c>
      <c r="V11793" t="s">
        <v>2</v>
      </c>
    </row>
    <row r="11794" spans="1:22" x14ac:dyDescent="0.2">
      <c r="A11794" s="1">
        <v>42708</v>
      </c>
      <c r="B11794">
        <v>2016</v>
      </c>
      <c r="C11794">
        <f>_xlfn.MAXIFS(Table1[ScheduleWeekWritten],Table1[ScheduleSeason],Table1[[#This Row],[ScheduleSeason]])</f>
        <v>17</v>
      </c>
      <c r="D11794">
        <v>13</v>
      </c>
      <c r="E11794" cm="1">
        <f t="array" ref="E11794">_xlfn.XLOOKUP(Table1[[#This Row],[ScheduleWeekWritten]],Table3[Game],100+Table3[Increase],Table1[[#This Row],[ScheduleWeekWritten]])</f>
        <v>13</v>
      </c>
      <c r="F11794" t="b">
        <v>0</v>
      </c>
      <c r="G11794" t="s">
        <v>101</v>
      </c>
      <c r="H11794">
        <v>32</v>
      </c>
      <c r="I11794">
        <v>14</v>
      </c>
      <c r="J11794" t="s">
        <v>58</v>
      </c>
      <c r="K11794" t="s">
        <v>104</v>
      </c>
      <c r="L11794" t="str">
        <f>_xlfn.XLOOKUP(Table1[[#This Row],[TeamFavoriteID]],Table2[team_id],Table2[team_name],_xlfn.XLOOKUP(Table1[[#This Row],[TeamFavoriteID]],Table2[team_id_pfr],Table2[team_name],"Even"))</f>
        <v>Cincinnati Bengals</v>
      </c>
      <c r="M11794">
        <v>-1.5</v>
      </c>
      <c r="N11794">
        <f>IF(Table1[[#This Row],[TeamFavorite]]=Table1[[#This Row],[TeamHome]],Table1[[#This Row],[ScoreAway]]-Table1[[#This Row],[ScoreHome]],Table1[[#This Row],[ScoreHome]]-Table1[[#This Row],[ScoreAway]])</f>
        <v>-18</v>
      </c>
      <c r="O11794">
        <f>IF(Table1[[#This Row],[SpreadActual]]&lt;Table1[[#This Row],[SpreadFavorite]],1,0)</f>
        <v>1</v>
      </c>
      <c r="P11794">
        <v>42</v>
      </c>
      <c r="Q11794" t="s">
        <v>173</v>
      </c>
      <c r="R11794" t="b">
        <v>0</v>
      </c>
      <c r="S11794">
        <v>41</v>
      </c>
      <c r="T11794">
        <v>3</v>
      </c>
    </row>
    <row r="11795" spans="1:22" x14ac:dyDescent="0.2">
      <c r="A11795" s="1">
        <v>42708</v>
      </c>
      <c r="B11795">
        <v>2016</v>
      </c>
      <c r="C11795">
        <f>_xlfn.MAXIFS(Table1[ScheduleWeekWritten],Table1[ScheduleSeason],Table1[[#This Row],[ScheduleSeason]])</f>
        <v>17</v>
      </c>
      <c r="D11795">
        <v>13</v>
      </c>
      <c r="E11795" cm="1">
        <f t="array" ref="E11795">_xlfn.XLOOKUP(Table1[[#This Row],[ScheduleWeekWritten]],Table3[Game],100+Table3[Increase],Table1[[#This Row],[ScheduleWeekWritten]])</f>
        <v>13</v>
      </c>
      <c r="F11795" t="b">
        <v>0</v>
      </c>
      <c r="G11795" t="s">
        <v>33</v>
      </c>
      <c r="H11795">
        <v>21</v>
      </c>
      <c r="I11795">
        <v>13</v>
      </c>
      <c r="J11795" t="s">
        <v>177</v>
      </c>
      <c r="K11795" t="s">
        <v>35</v>
      </c>
      <c r="L11795" t="str">
        <f>_xlfn.XLOOKUP(Table1[[#This Row],[TeamFavoriteID]],Table2[team_id],Table2[team_name],_xlfn.XLOOKUP(Table1[[#This Row],[TeamFavoriteID]],Table2[team_id_pfr],Table2[team_name],"Even"))</f>
        <v>Green Bay Packers</v>
      </c>
      <c r="M11795">
        <v>-7</v>
      </c>
      <c r="N11795">
        <f>IF(Table1[[#This Row],[TeamFavorite]]=Table1[[#This Row],[TeamHome]],Table1[[#This Row],[ScoreAway]]-Table1[[#This Row],[ScoreHome]],Table1[[#This Row],[ScoreHome]]-Table1[[#This Row],[ScoreAway]])</f>
        <v>-8</v>
      </c>
      <c r="O11795">
        <f>IF(Table1[[#This Row],[SpreadActual]]&lt;Table1[[#This Row],[SpreadFavorite]],1,0)</f>
        <v>1</v>
      </c>
      <c r="P11795">
        <v>44.5</v>
      </c>
      <c r="Q11795" t="s">
        <v>82</v>
      </c>
      <c r="R11795" t="b">
        <v>0</v>
      </c>
      <c r="S11795">
        <v>31</v>
      </c>
      <c r="T11795">
        <v>4</v>
      </c>
      <c r="V11795" t="s">
        <v>120</v>
      </c>
    </row>
    <row r="11796" spans="1:22" x14ac:dyDescent="0.2">
      <c r="A11796" s="1">
        <v>42708</v>
      </c>
      <c r="B11796">
        <v>2016</v>
      </c>
      <c r="C11796">
        <f>_xlfn.MAXIFS(Table1[ScheduleWeekWritten],Table1[ScheduleSeason],Table1[[#This Row],[ScheduleSeason]])</f>
        <v>17</v>
      </c>
      <c r="D11796">
        <v>13</v>
      </c>
      <c r="E11796" cm="1">
        <f t="array" ref="E11796">_xlfn.XLOOKUP(Table1[[#This Row],[ScheduleWeekWritten]],Table3[Game],100+Table3[Increase],Table1[[#This Row],[ScheduleWeekWritten]])</f>
        <v>13</v>
      </c>
      <c r="F11796" t="b">
        <v>0</v>
      </c>
      <c r="G11796" t="s">
        <v>154</v>
      </c>
      <c r="H11796">
        <v>10</v>
      </c>
      <c r="I11796">
        <v>20</v>
      </c>
      <c r="J11796" t="s">
        <v>24</v>
      </c>
      <c r="K11796" t="s">
        <v>88</v>
      </c>
      <c r="L11796" t="str">
        <f>_xlfn.XLOOKUP(Table1[[#This Row],[TeamFavoriteID]],Table2[team_id],Table2[team_name],_xlfn.XLOOKUP(Table1[[#This Row],[TeamFavoriteID]],Table2[team_id_pfr],Table2[team_name],"Even"))</f>
        <v>Denver Broncos</v>
      </c>
      <c r="M11796">
        <v>-3.5</v>
      </c>
      <c r="N11796">
        <f>IF(Table1[[#This Row],[TeamFavorite]]=Table1[[#This Row],[TeamHome]],Table1[[#This Row],[ScoreAway]]-Table1[[#This Row],[ScoreHome]],Table1[[#This Row],[ScoreHome]]-Table1[[#This Row],[ScoreAway]])</f>
        <v>-10</v>
      </c>
      <c r="O11796">
        <f>IF(Table1[[#This Row],[SpreadActual]]&lt;Table1[[#This Row],[SpreadFavorite]],1,0)</f>
        <v>1</v>
      </c>
      <c r="P11796">
        <v>38.5</v>
      </c>
      <c r="Q11796" t="s">
        <v>155</v>
      </c>
      <c r="R11796" t="b">
        <v>0</v>
      </c>
      <c r="S11796">
        <v>75</v>
      </c>
      <c r="T11796">
        <v>3</v>
      </c>
    </row>
    <row r="11797" spans="1:22" x14ac:dyDescent="0.2">
      <c r="A11797" s="1">
        <v>42708</v>
      </c>
      <c r="B11797">
        <v>2016</v>
      </c>
      <c r="C11797">
        <f>_xlfn.MAXIFS(Table1[ScheduleWeekWritten],Table1[ScheduleSeason],Table1[[#This Row],[ScheduleSeason]])</f>
        <v>17</v>
      </c>
      <c r="D11797">
        <v>13</v>
      </c>
      <c r="E11797" cm="1">
        <f t="array" ref="E11797">_xlfn.XLOOKUP(Table1[[#This Row],[ScheduleWeekWritten]],Table3[Game],100+Table3[Increase],Table1[[#This Row],[ScheduleWeekWritten]])</f>
        <v>13</v>
      </c>
      <c r="F11797" t="b">
        <v>0</v>
      </c>
      <c r="G11797" t="s">
        <v>115</v>
      </c>
      <c r="H11797">
        <v>26</v>
      </c>
      <c r="I11797">
        <v>10</v>
      </c>
      <c r="J11797" t="s">
        <v>39</v>
      </c>
      <c r="K11797" t="s">
        <v>70</v>
      </c>
      <c r="L11797" t="str">
        <f>_xlfn.XLOOKUP(Table1[[#This Row],[TeamFavoriteID]],Table2[team_id],Table2[team_name],_xlfn.XLOOKUP(Table1[[#This Row],[TeamFavoriteID]],Table2[team_id_pfr],Table2[team_name],"Even"))</f>
        <v>Boston Patriots</v>
      </c>
      <c r="M11797">
        <v>-13.5</v>
      </c>
      <c r="N11797">
        <f>IF(Table1[[#This Row],[TeamFavorite]]=Table1[[#This Row],[TeamHome]],Table1[[#This Row],[ScoreAway]]-Table1[[#This Row],[ScoreHome]],Table1[[#This Row],[ScoreHome]]-Table1[[#This Row],[ScoreAway]])</f>
        <v>16</v>
      </c>
      <c r="O11797">
        <f>IF(Table1[[#This Row],[SpreadActual]]&lt;Table1[[#This Row],[SpreadFavorite]],1,0)</f>
        <v>0</v>
      </c>
      <c r="P11797">
        <v>45</v>
      </c>
      <c r="Q11797" t="s">
        <v>179</v>
      </c>
      <c r="R11797" t="b">
        <v>0</v>
      </c>
      <c r="S11797">
        <v>37</v>
      </c>
      <c r="T11797">
        <v>7</v>
      </c>
    </row>
    <row r="11798" spans="1:22" x14ac:dyDescent="0.2">
      <c r="A11798" s="1">
        <v>42708</v>
      </c>
      <c r="B11798">
        <v>2016</v>
      </c>
      <c r="C11798">
        <f>_xlfn.MAXIFS(Table1[ScheduleWeekWritten],Table1[ScheduleSeason],Table1[[#This Row],[ScheduleSeason]])</f>
        <v>17</v>
      </c>
      <c r="D11798">
        <v>13</v>
      </c>
      <c r="E11798" cm="1">
        <f t="array" ref="E11798">_xlfn.XLOOKUP(Table1[[#This Row],[ScheduleWeekWritten]],Table3[Game],100+Table3[Increase],Table1[[#This Row],[ScheduleWeekWritten]])</f>
        <v>13</v>
      </c>
      <c r="F11798" t="b">
        <v>0</v>
      </c>
      <c r="G11798" t="s">
        <v>95</v>
      </c>
      <c r="H11798">
        <v>13</v>
      </c>
      <c r="I11798">
        <v>28</v>
      </c>
      <c r="J11798" t="s">
        <v>45</v>
      </c>
      <c r="K11798" t="s">
        <v>98</v>
      </c>
      <c r="L11798" t="str">
        <f>_xlfn.XLOOKUP(Table1[[#This Row],[TeamFavoriteID]],Table2[team_id],Table2[team_name],_xlfn.XLOOKUP(Table1[[#This Row],[TeamFavoriteID]],Table2[team_id_pfr],Table2[team_name],"Even"))</f>
        <v>New Orleans Saints</v>
      </c>
      <c r="M11798">
        <v>-6.5</v>
      </c>
      <c r="N11798">
        <f>IF(Table1[[#This Row],[TeamFavorite]]=Table1[[#This Row],[TeamHome]],Table1[[#This Row],[ScoreAway]]-Table1[[#This Row],[ScoreHome]],Table1[[#This Row],[ScoreHome]]-Table1[[#This Row],[ScoreAway]])</f>
        <v>15</v>
      </c>
      <c r="O11798">
        <f>IF(Table1[[#This Row],[SpreadActual]]&lt;Table1[[#This Row],[SpreadFavorite]],1,0)</f>
        <v>0</v>
      </c>
      <c r="P11798">
        <v>53.5</v>
      </c>
      <c r="Q11798" t="s">
        <v>124</v>
      </c>
      <c r="R11798" t="b">
        <v>0</v>
      </c>
      <c r="S11798">
        <v>72</v>
      </c>
      <c r="T11798">
        <v>0</v>
      </c>
      <c r="V11798" t="s">
        <v>103</v>
      </c>
    </row>
    <row r="11799" spans="1:22" x14ac:dyDescent="0.2">
      <c r="A11799" s="1">
        <v>42708</v>
      </c>
      <c r="B11799">
        <v>2016</v>
      </c>
      <c r="C11799">
        <f>_xlfn.MAXIFS(Table1[ScheduleWeekWritten],Table1[ScheduleSeason],Table1[[#This Row],[ScheduleSeason]])</f>
        <v>17</v>
      </c>
      <c r="D11799">
        <v>13</v>
      </c>
      <c r="E11799" cm="1">
        <f t="array" ref="E11799">_xlfn.XLOOKUP(Table1[[#This Row],[ScheduleWeekWritten]],Table3[Game],100+Table3[Increase],Table1[[#This Row],[ScheduleWeekWritten]])</f>
        <v>13</v>
      </c>
      <c r="F11799" t="b">
        <v>0</v>
      </c>
      <c r="G11799" t="s">
        <v>20</v>
      </c>
      <c r="H11799">
        <v>38</v>
      </c>
      <c r="I11799">
        <v>24</v>
      </c>
      <c r="J11799" t="s">
        <v>28</v>
      </c>
      <c r="K11799" t="s">
        <v>21</v>
      </c>
      <c r="L11799" t="str">
        <f>_xlfn.XLOOKUP(Table1[[#This Row],[TeamFavoriteID]],Table2[team_id],Table2[team_name],_xlfn.XLOOKUP(Table1[[#This Row],[TeamFavoriteID]],Table2[team_id_pfr],Table2[team_name],"Even"))</f>
        <v>Las Vegas Raiders</v>
      </c>
      <c r="M11799">
        <v>-3</v>
      </c>
      <c r="N11799">
        <f>IF(Table1[[#This Row],[TeamFavorite]]=Table1[[#This Row],[TeamHome]],Table1[[#This Row],[ScoreAway]]-Table1[[#This Row],[ScoreHome]],Table1[[#This Row],[ScoreHome]]-Table1[[#This Row],[ScoreAway]])</f>
        <v>14</v>
      </c>
      <c r="O11799">
        <f>IF(Table1[[#This Row],[SpreadActual]]&lt;Table1[[#This Row],[SpreadFavorite]],1,0)</f>
        <v>0</v>
      </c>
      <c r="P11799">
        <v>48.5</v>
      </c>
      <c r="Q11799" t="s">
        <v>76</v>
      </c>
      <c r="R11799" t="b">
        <v>0</v>
      </c>
      <c r="S11799">
        <v>55</v>
      </c>
      <c r="T11799">
        <v>2</v>
      </c>
    </row>
    <row r="11800" spans="1:22" x14ac:dyDescent="0.2">
      <c r="A11800" s="1">
        <v>42708</v>
      </c>
      <c r="B11800">
        <v>2016</v>
      </c>
      <c r="C11800">
        <f>_xlfn.MAXIFS(Table1[ScheduleWeekWritten],Table1[ScheduleSeason],Table1[[#This Row],[ScheduleSeason]])</f>
        <v>17</v>
      </c>
      <c r="D11800">
        <v>13</v>
      </c>
      <c r="E11800" cm="1">
        <f t="array" ref="E11800">_xlfn.XLOOKUP(Table1[[#This Row],[ScheduleWeekWritten]],Table3[Game],100+Table3[Increase],Table1[[#This Row],[ScheduleWeekWritten]])</f>
        <v>13</v>
      </c>
      <c r="F11800" t="b">
        <v>0</v>
      </c>
      <c r="G11800" t="s">
        <v>49</v>
      </c>
      <c r="H11800">
        <v>24</v>
      </c>
      <c r="I11800">
        <v>14</v>
      </c>
      <c r="J11800" t="s">
        <v>50</v>
      </c>
      <c r="K11800" t="s">
        <v>51</v>
      </c>
      <c r="L11800" t="str">
        <f>_xlfn.XLOOKUP(Table1[[#This Row],[TeamFavoriteID]],Table2[team_id],Table2[team_name],_xlfn.XLOOKUP(Table1[[#This Row],[TeamFavoriteID]],Table2[team_id_pfr],Table2[team_name],"Even"))</f>
        <v>Pittsburgh Steelers</v>
      </c>
      <c r="M11800">
        <v>-6.5</v>
      </c>
      <c r="N11800">
        <f>IF(Table1[[#This Row],[TeamFavorite]]=Table1[[#This Row],[TeamHome]],Table1[[#This Row],[ScoreAway]]-Table1[[#This Row],[ScoreHome]],Table1[[#This Row],[ScoreHome]]-Table1[[#This Row],[ScoreAway]])</f>
        <v>-10</v>
      </c>
      <c r="O11800">
        <f>IF(Table1[[#This Row],[SpreadActual]]&lt;Table1[[#This Row],[SpreadFavorite]],1,0)</f>
        <v>1</v>
      </c>
      <c r="P11800">
        <v>49.5</v>
      </c>
      <c r="Q11800" t="s">
        <v>175</v>
      </c>
      <c r="R11800" t="b">
        <v>0</v>
      </c>
      <c r="S11800">
        <v>40</v>
      </c>
      <c r="T11800">
        <v>2</v>
      </c>
    </row>
    <row r="11801" spans="1:22" x14ac:dyDescent="0.2">
      <c r="A11801" s="1">
        <v>42708</v>
      </c>
      <c r="B11801">
        <v>2016</v>
      </c>
      <c r="C11801">
        <f>_xlfn.MAXIFS(Table1[ScheduleWeekWritten],Table1[ScheduleSeason],Table1[[#This Row],[ScheduleSeason]])</f>
        <v>17</v>
      </c>
      <c r="D11801">
        <v>13</v>
      </c>
      <c r="E11801" cm="1">
        <f t="array" ref="E11801">_xlfn.XLOOKUP(Table1[[#This Row],[ScheduleWeekWritten]],Table3[Game],100+Table3[Increase],Table1[[#This Row],[ScheduleWeekWritten]])</f>
        <v>13</v>
      </c>
      <c r="F11801" t="b">
        <v>0</v>
      </c>
      <c r="G11801" t="s">
        <v>27</v>
      </c>
      <c r="H11801">
        <v>21</v>
      </c>
      <c r="I11801">
        <v>28</v>
      </c>
      <c r="J11801" t="s">
        <v>127</v>
      </c>
      <c r="K11801" t="s">
        <v>29</v>
      </c>
      <c r="L11801" t="str">
        <f>_xlfn.XLOOKUP(Table1[[#This Row],[TeamFavoriteID]],Table2[team_id],Table2[team_name],_xlfn.XLOOKUP(Table1[[#This Row],[TeamFavoriteID]],Table2[team_id_pfr],Table2[team_name],"Even"))</f>
        <v>Los Angeles Chargers</v>
      </c>
      <c r="M11801">
        <v>-3.5</v>
      </c>
      <c r="N11801">
        <f>IF(Table1[[#This Row],[TeamFavorite]]=Table1[[#This Row],[TeamHome]],Table1[[#This Row],[ScoreAway]]-Table1[[#This Row],[ScoreHome]],Table1[[#This Row],[ScoreHome]]-Table1[[#This Row],[ScoreAway]])</f>
        <v>-7</v>
      </c>
      <c r="O11801">
        <f>IF(Table1[[#This Row],[SpreadActual]]&lt;Table1[[#This Row],[SpreadFavorite]],1,0)</f>
        <v>1</v>
      </c>
      <c r="P11801">
        <v>49</v>
      </c>
      <c r="Q11801" t="s">
        <v>94</v>
      </c>
      <c r="R11801" t="b">
        <v>0</v>
      </c>
      <c r="S11801">
        <v>71</v>
      </c>
      <c r="T11801">
        <v>3</v>
      </c>
    </row>
    <row r="11802" spans="1:22" x14ac:dyDescent="0.2">
      <c r="A11802" s="1">
        <v>42708</v>
      </c>
      <c r="B11802">
        <v>2016</v>
      </c>
      <c r="C11802">
        <f>_xlfn.MAXIFS(Table1[ScheduleWeekWritten],Table1[ScheduleSeason],Table1[[#This Row],[ScheduleSeason]])</f>
        <v>17</v>
      </c>
      <c r="D11802">
        <v>13</v>
      </c>
      <c r="E11802" cm="1">
        <f t="array" ref="E11802">_xlfn.XLOOKUP(Table1[[#This Row],[ScheduleWeekWritten]],Table3[Game],100+Table3[Increase],Table1[[#This Row],[ScheduleWeekWritten]])</f>
        <v>13</v>
      </c>
      <c r="F11802" t="b">
        <v>0</v>
      </c>
      <c r="G11802" t="s">
        <v>128</v>
      </c>
      <c r="H11802">
        <v>40</v>
      </c>
      <c r="I11802">
        <v>7</v>
      </c>
      <c r="J11802" t="s">
        <v>152</v>
      </c>
      <c r="K11802" t="s">
        <v>132</v>
      </c>
      <c r="L11802" t="str">
        <f>_xlfn.XLOOKUP(Table1[[#This Row],[TeamFavoriteID]],Table2[team_id],Table2[team_name],_xlfn.XLOOKUP(Table1[[#This Row],[TeamFavoriteID]],Table2[team_id_pfr],Table2[team_name],"Even"))</f>
        <v>Seattle Seahawks</v>
      </c>
      <c r="M11802">
        <v>-8.5</v>
      </c>
      <c r="N11802">
        <f>IF(Table1[[#This Row],[TeamFavorite]]=Table1[[#This Row],[TeamHome]],Table1[[#This Row],[ScoreAway]]-Table1[[#This Row],[ScoreHome]],Table1[[#This Row],[ScoreHome]]-Table1[[#This Row],[ScoreAway]])</f>
        <v>-33</v>
      </c>
      <c r="O11802">
        <f>IF(Table1[[#This Row],[SpreadActual]]&lt;Table1[[#This Row],[SpreadFavorite]],1,0)</f>
        <v>1</v>
      </c>
      <c r="P11802">
        <v>44</v>
      </c>
      <c r="Q11802" t="s">
        <v>180</v>
      </c>
      <c r="R11802" t="b">
        <v>0</v>
      </c>
      <c r="S11802">
        <v>41</v>
      </c>
      <c r="T11802">
        <v>1</v>
      </c>
    </row>
    <row r="11803" spans="1:22" x14ac:dyDescent="0.2">
      <c r="A11803" s="1">
        <v>42709</v>
      </c>
      <c r="B11803">
        <v>2016</v>
      </c>
      <c r="C11803">
        <f>_xlfn.MAXIFS(Table1[ScheduleWeekWritten],Table1[ScheduleSeason],Table1[[#This Row],[ScheduleSeason]])</f>
        <v>17</v>
      </c>
      <c r="D11803">
        <v>13</v>
      </c>
      <c r="E11803" cm="1">
        <f t="array" ref="E11803">_xlfn.XLOOKUP(Table1[[#This Row],[ScheduleWeekWritten]],Table3[Game],100+Table3[Increase],Table1[[#This Row],[ScheduleWeekWritten]])</f>
        <v>13</v>
      </c>
      <c r="F11803" t="b">
        <v>0</v>
      </c>
      <c r="G11803" t="s">
        <v>31</v>
      </c>
      <c r="H11803">
        <v>10</v>
      </c>
      <c r="I11803">
        <v>41</v>
      </c>
      <c r="J11803" t="s">
        <v>140</v>
      </c>
      <c r="K11803" t="s">
        <v>32</v>
      </c>
      <c r="L11803" t="str">
        <f>_xlfn.XLOOKUP(Table1[[#This Row],[TeamFavoriteID]],Table2[team_id],Table2[team_name],_xlfn.XLOOKUP(Table1[[#This Row],[TeamFavoriteID]],Table2[team_id_pfr],Table2[team_name],"Even"))</f>
        <v>New York Jets</v>
      </c>
      <c r="M11803">
        <v>-1</v>
      </c>
      <c r="N11803">
        <f>IF(Table1[[#This Row],[TeamFavorite]]=Table1[[#This Row],[TeamHome]],Table1[[#This Row],[ScoreAway]]-Table1[[#This Row],[ScoreHome]],Table1[[#This Row],[ScoreHome]]-Table1[[#This Row],[ScoreAway]])</f>
        <v>31</v>
      </c>
      <c r="O11803">
        <f>IF(Table1[[#This Row],[SpreadActual]]&lt;Table1[[#This Row],[SpreadFavorite]],1,0)</f>
        <v>0</v>
      </c>
      <c r="P11803">
        <v>48.5</v>
      </c>
      <c r="Q11803" t="s">
        <v>197</v>
      </c>
      <c r="R11803" t="b">
        <v>0</v>
      </c>
      <c r="S11803">
        <v>43</v>
      </c>
      <c r="T11803">
        <v>2</v>
      </c>
    </row>
    <row r="11804" spans="1:22" x14ac:dyDescent="0.2">
      <c r="A11804" s="1">
        <v>42712</v>
      </c>
      <c r="B11804">
        <v>2016</v>
      </c>
      <c r="C11804">
        <f>_xlfn.MAXIFS(Table1[ScheduleWeekWritten],Table1[ScheduleSeason],Table1[[#This Row],[ScheduleSeason]])</f>
        <v>17</v>
      </c>
      <c r="D11804">
        <v>14</v>
      </c>
      <c r="E11804" cm="1">
        <f t="array" ref="E11804">_xlfn.XLOOKUP(Table1[[#This Row],[ScheduleWeekWritten]],Table3[Game],100+Table3[Increase],Table1[[#This Row],[ScheduleWeekWritten]])</f>
        <v>14</v>
      </c>
      <c r="F11804" t="b">
        <v>0</v>
      </c>
      <c r="G11804" t="s">
        <v>42</v>
      </c>
      <c r="H11804">
        <v>21</v>
      </c>
      <c r="I11804">
        <v>13</v>
      </c>
      <c r="J11804" t="s">
        <v>20</v>
      </c>
      <c r="K11804" t="s">
        <v>75</v>
      </c>
      <c r="L11804" t="str">
        <f>_xlfn.XLOOKUP(Table1[[#This Row],[TeamFavoriteID]],Table2[team_id],Table2[team_name],_xlfn.XLOOKUP(Table1[[#This Row],[TeamFavoriteID]],Table2[team_id_pfr],Table2[team_name],"Even"))</f>
        <v>Kansas City Chiefs</v>
      </c>
      <c r="M11804">
        <v>-3.5</v>
      </c>
      <c r="N11804">
        <f>IF(Table1[[#This Row],[TeamFavorite]]=Table1[[#This Row],[TeamHome]],Table1[[#This Row],[ScoreAway]]-Table1[[#This Row],[ScoreHome]],Table1[[#This Row],[ScoreHome]]-Table1[[#This Row],[ScoreAway]])</f>
        <v>-8</v>
      </c>
      <c r="O11804">
        <f>IF(Table1[[#This Row],[SpreadActual]]&lt;Table1[[#This Row],[SpreadFavorite]],1,0)</f>
        <v>1</v>
      </c>
      <c r="P11804">
        <v>46</v>
      </c>
      <c r="Q11804" t="s">
        <v>117</v>
      </c>
      <c r="R11804" t="b">
        <v>0</v>
      </c>
      <c r="S11804">
        <v>23</v>
      </c>
      <c r="T11804">
        <v>4</v>
      </c>
    </row>
    <row r="11805" spans="1:22" x14ac:dyDescent="0.2">
      <c r="A11805" s="1">
        <v>42715</v>
      </c>
      <c r="B11805">
        <v>2016</v>
      </c>
      <c r="C11805">
        <f>_xlfn.MAXIFS(Table1[ScheduleWeekWritten],Table1[ScheduleSeason],Table1[[#This Row],[ScheduleSeason]])</f>
        <v>17</v>
      </c>
      <c r="D11805">
        <v>14</v>
      </c>
      <c r="E11805" cm="1">
        <f t="array" ref="E11805">_xlfn.XLOOKUP(Table1[[#This Row],[ScheduleWeekWritten]],Table3[Game],100+Table3[Increase],Table1[[#This Row],[ScheduleWeekWritten]])</f>
        <v>14</v>
      </c>
      <c r="F11805" t="b">
        <v>0</v>
      </c>
      <c r="G11805" t="s">
        <v>28</v>
      </c>
      <c r="H11805">
        <v>20</v>
      </c>
      <c r="I11805">
        <v>27</v>
      </c>
      <c r="J11805" t="s">
        <v>49</v>
      </c>
      <c r="K11805" t="s">
        <v>51</v>
      </c>
      <c r="L11805" t="str">
        <f>_xlfn.XLOOKUP(Table1[[#This Row],[TeamFavoriteID]],Table2[team_id],Table2[team_name],_xlfn.XLOOKUP(Table1[[#This Row],[TeamFavoriteID]],Table2[team_id_pfr],Table2[team_name],"Even"))</f>
        <v>Pittsburgh Steelers</v>
      </c>
      <c r="M11805">
        <v>-2</v>
      </c>
      <c r="N11805">
        <f>IF(Table1[[#This Row],[TeamFavorite]]=Table1[[#This Row],[TeamHome]],Table1[[#This Row],[ScoreAway]]-Table1[[#This Row],[ScoreHome]],Table1[[#This Row],[ScoreHome]]-Table1[[#This Row],[ScoreAway]])</f>
        <v>-7</v>
      </c>
      <c r="O11805">
        <f>IF(Table1[[#This Row],[SpreadActual]]&lt;Table1[[#This Row],[SpreadFavorite]],1,0)</f>
        <v>1</v>
      </c>
      <c r="P11805">
        <v>45.5</v>
      </c>
      <c r="Q11805" t="s">
        <v>204</v>
      </c>
      <c r="R11805" t="b">
        <v>0</v>
      </c>
      <c r="S11805">
        <v>24</v>
      </c>
      <c r="T11805">
        <v>6</v>
      </c>
      <c r="V11805" t="s">
        <v>120</v>
      </c>
    </row>
    <row r="11806" spans="1:22" x14ac:dyDescent="0.2">
      <c r="A11806" s="1">
        <v>42715</v>
      </c>
      <c r="B11806">
        <v>2016</v>
      </c>
      <c r="C11806">
        <f>_xlfn.MAXIFS(Table1[ScheduleWeekWritten],Table1[ScheduleSeason],Table1[[#This Row],[ScheduleSeason]])</f>
        <v>17</v>
      </c>
      <c r="D11806">
        <v>14</v>
      </c>
      <c r="E11806" cm="1">
        <f t="array" ref="E11806">_xlfn.XLOOKUP(Table1[[#This Row],[ScheduleWeekWritten]],Table3[Game],100+Table3[Increase],Table1[[#This Row],[ScheduleWeekWritten]])</f>
        <v>14</v>
      </c>
      <c r="F11806" t="b">
        <v>0</v>
      </c>
      <c r="G11806" t="s">
        <v>152</v>
      </c>
      <c r="H11806">
        <v>28</v>
      </c>
      <c r="I11806">
        <v>16</v>
      </c>
      <c r="J11806" t="s">
        <v>27</v>
      </c>
      <c r="K11806" t="s">
        <v>162</v>
      </c>
      <c r="L11806" t="str">
        <f>_xlfn.XLOOKUP(Table1[[#This Row],[TeamFavoriteID]],Table2[team_id],Table2[team_name],_xlfn.XLOOKUP(Table1[[#This Row],[TeamFavoriteID]],Table2[team_id_pfr],Table2[team_name],"Even"))</f>
        <v>Carolina Panthers</v>
      </c>
      <c r="M11806">
        <v>-1</v>
      </c>
      <c r="N11806">
        <f>IF(Table1[[#This Row],[TeamFavorite]]=Table1[[#This Row],[TeamHome]],Table1[[#This Row],[ScoreAway]]-Table1[[#This Row],[ScoreHome]],Table1[[#This Row],[ScoreHome]]-Table1[[#This Row],[ScoreAway]])</f>
        <v>-12</v>
      </c>
      <c r="O11806">
        <f>IF(Table1[[#This Row],[SpreadActual]]&lt;Table1[[#This Row],[SpreadFavorite]],1,0)</f>
        <v>1</v>
      </c>
      <c r="P11806">
        <v>48.5</v>
      </c>
      <c r="Q11806" t="s">
        <v>160</v>
      </c>
      <c r="R11806" t="b">
        <v>0</v>
      </c>
      <c r="S11806">
        <v>42</v>
      </c>
      <c r="T11806">
        <v>2</v>
      </c>
    </row>
    <row r="11807" spans="1:22" x14ac:dyDescent="0.2">
      <c r="A11807" s="1">
        <v>42715</v>
      </c>
      <c r="B11807">
        <v>2016</v>
      </c>
      <c r="C11807">
        <f>_xlfn.MAXIFS(Table1[ScheduleWeekWritten],Table1[ScheduleSeason],Table1[[#This Row],[ScheduleSeason]])</f>
        <v>17</v>
      </c>
      <c r="D11807">
        <v>14</v>
      </c>
      <c r="E11807" cm="1">
        <f t="array" ref="E11807">_xlfn.XLOOKUP(Table1[[#This Row],[ScheduleWeekWritten]],Table3[Game],100+Table3[Increase],Table1[[#This Row],[ScheduleWeekWritten]])</f>
        <v>14</v>
      </c>
      <c r="F11807" t="b">
        <v>0</v>
      </c>
      <c r="G11807" t="s">
        <v>62</v>
      </c>
      <c r="H11807">
        <v>10</v>
      </c>
      <c r="I11807">
        <v>23</v>
      </c>
      <c r="J11807" t="s">
        <v>101</v>
      </c>
      <c r="K11807" t="s">
        <v>104</v>
      </c>
      <c r="L11807" t="str">
        <f>_xlfn.XLOOKUP(Table1[[#This Row],[TeamFavoriteID]],Table2[team_id],Table2[team_name],_xlfn.XLOOKUP(Table1[[#This Row],[TeamFavoriteID]],Table2[team_id_pfr],Table2[team_name],"Even"))</f>
        <v>Cincinnati Bengals</v>
      </c>
      <c r="M11807">
        <v>-5</v>
      </c>
      <c r="N11807">
        <f>IF(Table1[[#This Row],[TeamFavorite]]=Table1[[#This Row],[TeamHome]],Table1[[#This Row],[ScoreAway]]-Table1[[#This Row],[ScoreHome]],Table1[[#This Row],[ScoreHome]]-Table1[[#This Row],[ScoreAway]])</f>
        <v>-13</v>
      </c>
      <c r="O11807">
        <f>IF(Table1[[#This Row],[SpreadActual]]&lt;Table1[[#This Row],[SpreadFavorite]],1,0)</f>
        <v>1</v>
      </c>
      <c r="P11807">
        <v>41.5</v>
      </c>
      <c r="Q11807" t="s">
        <v>170</v>
      </c>
      <c r="R11807" t="b">
        <v>0</v>
      </c>
      <c r="S11807">
        <v>28</v>
      </c>
      <c r="T11807">
        <v>13</v>
      </c>
      <c r="V11807" t="s">
        <v>120</v>
      </c>
    </row>
    <row r="11808" spans="1:22" x14ac:dyDescent="0.2">
      <c r="A11808" s="1">
        <v>42715</v>
      </c>
      <c r="B11808">
        <v>2016</v>
      </c>
      <c r="C11808">
        <f>_xlfn.MAXIFS(Table1[ScheduleWeekWritten],Table1[ScheduleSeason],Table1[[#This Row],[ScheduleSeason]])</f>
        <v>17</v>
      </c>
      <c r="D11808">
        <v>14</v>
      </c>
      <c r="E11808" cm="1">
        <f t="array" ref="E11808">_xlfn.XLOOKUP(Table1[[#This Row],[ScheduleWeekWritten]],Table3[Game],100+Table3[Increase],Table1[[#This Row],[ScheduleWeekWritten]])</f>
        <v>14</v>
      </c>
      <c r="F11808" t="b">
        <v>0</v>
      </c>
      <c r="G11808" t="s">
        <v>45</v>
      </c>
      <c r="H11808">
        <v>20</v>
      </c>
      <c r="I11808">
        <v>17</v>
      </c>
      <c r="J11808" t="s">
        <v>46</v>
      </c>
      <c r="K11808" t="s">
        <v>79</v>
      </c>
      <c r="L11808" t="str">
        <f>_xlfn.XLOOKUP(Table1[[#This Row],[TeamFavoriteID]],Table2[team_id],Table2[team_name],_xlfn.XLOOKUP(Table1[[#This Row],[TeamFavoriteID]],Table2[team_id_pfr],Table2[team_name],"Even"))</f>
        <v>Detroit Lions</v>
      </c>
      <c r="M11808">
        <v>-7.5</v>
      </c>
      <c r="N11808">
        <f>IF(Table1[[#This Row],[TeamFavorite]]=Table1[[#This Row],[TeamHome]],Table1[[#This Row],[ScoreAway]]-Table1[[#This Row],[ScoreHome]],Table1[[#This Row],[ScoreHome]]-Table1[[#This Row],[ScoreAway]])</f>
        <v>-3</v>
      </c>
      <c r="O11808">
        <f>IF(Table1[[#This Row],[SpreadActual]]&lt;Table1[[#This Row],[SpreadFavorite]],1,0)</f>
        <v>0</v>
      </c>
      <c r="P11808">
        <v>42</v>
      </c>
      <c r="Q11808" t="s">
        <v>181</v>
      </c>
      <c r="R11808" t="b">
        <v>0</v>
      </c>
      <c r="S11808">
        <v>72</v>
      </c>
      <c r="T11808">
        <v>0</v>
      </c>
      <c r="V11808" t="s">
        <v>103</v>
      </c>
    </row>
    <row r="11809" spans="1:22" x14ac:dyDescent="0.2">
      <c r="A11809" s="1">
        <v>42715</v>
      </c>
      <c r="B11809">
        <v>2016</v>
      </c>
      <c r="C11809">
        <f>_xlfn.MAXIFS(Table1[ScheduleWeekWritten],Table1[ScheduleSeason],Table1[[#This Row],[ScheduleSeason]])</f>
        <v>17</v>
      </c>
      <c r="D11809">
        <v>14</v>
      </c>
      <c r="E11809" cm="1">
        <f t="array" ref="E11809">_xlfn.XLOOKUP(Table1[[#This Row],[ScheduleWeekWritten]],Table3[Game],100+Table3[Increase],Table1[[#This Row],[ScheduleWeekWritten]])</f>
        <v>14</v>
      </c>
      <c r="F11809" t="b">
        <v>0</v>
      </c>
      <c r="G11809" t="s">
        <v>33</v>
      </c>
      <c r="H11809">
        <v>38</v>
      </c>
      <c r="I11809">
        <v>10</v>
      </c>
      <c r="J11809" t="s">
        <v>128</v>
      </c>
      <c r="K11809" t="s">
        <v>132</v>
      </c>
      <c r="L11809" t="str">
        <f>_xlfn.XLOOKUP(Table1[[#This Row],[TeamFavoriteID]],Table2[team_id],Table2[team_name],_xlfn.XLOOKUP(Table1[[#This Row],[TeamFavoriteID]],Table2[team_id_pfr],Table2[team_name],"Even"))</f>
        <v>Seattle Seahawks</v>
      </c>
      <c r="M11809">
        <v>-3</v>
      </c>
      <c r="N11809">
        <f>IF(Table1[[#This Row],[TeamFavorite]]=Table1[[#This Row],[TeamHome]],Table1[[#This Row],[ScoreAway]]-Table1[[#This Row],[ScoreHome]],Table1[[#This Row],[ScoreHome]]-Table1[[#This Row],[ScoreAway]])</f>
        <v>28</v>
      </c>
      <c r="O11809">
        <f>IF(Table1[[#This Row],[SpreadActual]]&lt;Table1[[#This Row],[SpreadFavorite]],1,0)</f>
        <v>0</v>
      </c>
      <c r="P11809">
        <v>47</v>
      </c>
      <c r="Q11809" t="s">
        <v>82</v>
      </c>
      <c r="R11809" t="b">
        <v>0</v>
      </c>
      <c r="S11809">
        <v>27</v>
      </c>
      <c r="T11809">
        <v>2</v>
      </c>
    </row>
    <row r="11810" spans="1:22" x14ac:dyDescent="0.2">
      <c r="A11810" s="1">
        <v>42715</v>
      </c>
      <c r="B11810">
        <v>2016</v>
      </c>
      <c r="C11810">
        <f>_xlfn.MAXIFS(Table1[ScheduleWeekWritten],Table1[ScheduleSeason],Table1[[#This Row],[ScheduleSeason]])</f>
        <v>17</v>
      </c>
      <c r="D11810">
        <v>14</v>
      </c>
      <c r="E11810" cm="1">
        <f t="array" ref="E11810">_xlfn.XLOOKUP(Table1[[#This Row],[ScheduleWeekWritten]],Table3[Game],100+Table3[Increase],Table1[[#This Row],[ScheduleWeekWritten]])</f>
        <v>14</v>
      </c>
      <c r="F11810" t="b">
        <v>0</v>
      </c>
      <c r="G11810" t="s">
        <v>140</v>
      </c>
      <c r="H11810">
        <v>17</v>
      </c>
      <c r="I11810">
        <v>22</v>
      </c>
      <c r="J11810" t="s">
        <v>177</v>
      </c>
      <c r="K11810" t="s">
        <v>72</v>
      </c>
      <c r="L11810" t="str">
        <f>_xlfn.XLOOKUP(Table1[[#This Row],[TeamFavoriteID]],Table2[team_id],Table2[team_name],_xlfn.XLOOKUP(Table1[[#This Row],[TeamFavoriteID]],Table2[team_id_pfr],Table2[team_name],"Even"))</f>
        <v>Baltimore Colts</v>
      </c>
      <c r="M11810">
        <v>-6.5</v>
      </c>
      <c r="N11810">
        <f>IF(Table1[[#This Row],[TeamFavorite]]=Table1[[#This Row],[TeamHome]],Table1[[#This Row],[ScoreAway]]-Table1[[#This Row],[ScoreHome]],Table1[[#This Row],[ScoreHome]]-Table1[[#This Row],[ScoreAway]])</f>
        <v>-5</v>
      </c>
      <c r="O11810">
        <f>IF(Table1[[#This Row],[SpreadActual]]&lt;Table1[[#This Row],[SpreadFavorite]],1,0)</f>
        <v>0</v>
      </c>
      <c r="P11810">
        <v>47.5</v>
      </c>
      <c r="Q11810" t="s">
        <v>190</v>
      </c>
      <c r="R11810" t="b">
        <v>0</v>
      </c>
      <c r="S11810">
        <v>72</v>
      </c>
      <c r="T11810">
        <v>0</v>
      </c>
      <c r="V11810" t="s">
        <v>103</v>
      </c>
    </row>
    <row r="11811" spans="1:22" x14ac:dyDescent="0.2">
      <c r="A11811" s="1">
        <v>42715</v>
      </c>
      <c r="B11811">
        <v>2016</v>
      </c>
      <c r="C11811">
        <f>_xlfn.MAXIFS(Table1[ScheduleWeekWritten],Table1[ScheduleSeason],Table1[[#This Row],[ScheduleSeason]])</f>
        <v>17</v>
      </c>
      <c r="D11811">
        <v>14</v>
      </c>
      <c r="E11811" cm="1">
        <f t="array" ref="E11811">_xlfn.XLOOKUP(Table1[[#This Row],[ScheduleWeekWritten]],Table3[Game],100+Table3[Increase],Table1[[#This Row],[ScheduleWeekWritten]])</f>
        <v>14</v>
      </c>
      <c r="F11811" t="b">
        <v>0</v>
      </c>
      <c r="G11811" t="s">
        <v>154</v>
      </c>
      <c r="H11811">
        <v>16</v>
      </c>
      <c r="I11811">
        <v>25</v>
      </c>
      <c r="J11811" t="s">
        <v>54</v>
      </c>
      <c r="K11811" t="s">
        <v>55</v>
      </c>
      <c r="L11811" t="str">
        <f>_xlfn.XLOOKUP(Table1[[#This Row],[TeamFavoriteID]],Table2[team_id],Table2[team_name],_xlfn.XLOOKUP(Table1[[#This Row],[TeamFavoriteID]],Table2[team_id_pfr],Table2[team_name],"Even"))</f>
        <v>Minnesota Vikings</v>
      </c>
      <c r="M11811">
        <v>-3.5</v>
      </c>
      <c r="N11811">
        <f>IF(Table1[[#This Row],[TeamFavorite]]=Table1[[#This Row],[TeamHome]],Table1[[#This Row],[ScoreAway]]-Table1[[#This Row],[ScoreHome]],Table1[[#This Row],[ScoreHome]]-Table1[[#This Row],[ScoreAway]])</f>
        <v>-9</v>
      </c>
      <c r="O11811">
        <f>IF(Table1[[#This Row],[SpreadActual]]&lt;Table1[[#This Row],[SpreadFavorite]],1,0)</f>
        <v>1</v>
      </c>
      <c r="P11811">
        <v>38</v>
      </c>
      <c r="Q11811" t="s">
        <v>155</v>
      </c>
      <c r="R11811" t="b">
        <v>0</v>
      </c>
      <c r="S11811">
        <v>66</v>
      </c>
      <c r="T11811">
        <v>1</v>
      </c>
    </row>
    <row r="11812" spans="1:22" x14ac:dyDescent="0.2">
      <c r="A11812" s="1">
        <v>42715</v>
      </c>
      <c r="B11812">
        <v>2016</v>
      </c>
      <c r="C11812">
        <f>_xlfn.MAXIFS(Table1[ScheduleWeekWritten],Table1[ScheduleSeason],Table1[[#This Row],[ScheduleSeason]])</f>
        <v>17</v>
      </c>
      <c r="D11812">
        <v>14</v>
      </c>
      <c r="E11812" cm="1">
        <f t="array" ref="E11812">_xlfn.XLOOKUP(Table1[[#This Row],[ScheduleWeekWritten]],Table3[Game],100+Table3[Increase],Table1[[#This Row],[ScheduleWeekWritten]])</f>
        <v>14</v>
      </c>
      <c r="F11812" t="b">
        <v>0</v>
      </c>
      <c r="G11812" t="s">
        <v>39</v>
      </c>
      <c r="H11812">
        <v>14</v>
      </c>
      <c r="I11812">
        <v>42</v>
      </c>
      <c r="J11812" t="s">
        <v>38</v>
      </c>
      <c r="K11812" t="s">
        <v>109</v>
      </c>
      <c r="L11812" t="str">
        <f>_xlfn.XLOOKUP(Table1[[#This Row],[TeamFavoriteID]],Table2[team_id],Table2[team_name],_xlfn.XLOOKUP(Table1[[#This Row],[TeamFavoriteID]],Table2[team_id_pfr],Table2[team_name],"Even"))</f>
        <v>Atlanta Falcons</v>
      </c>
      <c r="M11812">
        <v>-5</v>
      </c>
      <c r="N11812">
        <f>IF(Table1[[#This Row],[TeamFavorite]]=Table1[[#This Row],[TeamHome]],Table1[[#This Row],[ScoreAway]]-Table1[[#This Row],[ScoreHome]],Table1[[#This Row],[ScoreHome]]-Table1[[#This Row],[ScoreAway]])</f>
        <v>-28</v>
      </c>
      <c r="O11812">
        <f>IF(Table1[[#This Row],[SpreadActual]]&lt;Table1[[#This Row],[SpreadFavorite]],1,0)</f>
        <v>1</v>
      </c>
      <c r="P11812">
        <v>44</v>
      </c>
      <c r="Q11812" t="s">
        <v>65</v>
      </c>
      <c r="R11812" t="b">
        <v>0</v>
      </c>
      <c r="S11812">
        <v>64</v>
      </c>
      <c r="T11812">
        <v>2</v>
      </c>
    </row>
    <row r="11813" spans="1:22" x14ac:dyDescent="0.2">
      <c r="A11813" s="1">
        <v>42715</v>
      </c>
      <c r="B11813">
        <v>2016</v>
      </c>
      <c r="C11813">
        <f>_xlfn.MAXIFS(Table1[ScheduleWeekWritten],Table1[ScheduleSeason],Table1[[#This Row],[ScheduleSeason]])</f>
        <v>17</v>
      </c>
      <c r="D11813">
        <v>14</v>
      </c>
      <c r="E11813" cm="1">
        <f t="array" ref="E11813">_xlfn.XLOOKUP(Table1[[#This Row],[ScheduleWeekWritten]],Table3[Game],100+Table3[Increase],Table1[[#This Row],[ScheduleWeekWritten]])</f>
        <v>14</v>
      </c>
      <c r="F11813" t="b">
        <v>0</v>
      </c>
      <c r="G11813" t="s">
        <v>19</v>
      </c>
      <c r="H11813">
        <v>26</v>
      </c>
      <c r="I11813">
        <v>23</v>
      </c>
      <c r="J11813" t="s">
        <v>149</v>
      </c>
      <c r="K11813" t="s">
        <v>59</v>
      </c>
      <c r="L11813" t="str">
        <f>_xlfn.XLOOKUP(Table1[[#This Row],[TeamFavoriteID]],Table2[team_id],Table2[team_name],_xlfn.XLOOKUP(Table1[[#This Row],[TeamFavoriteID]],Table2[team_id_pfr],Table2[team_name],"Even"))</f>
        <v>Arizona Cardinals</v>
      </c>
      <c r="M11813">
        <v>-2</v>
      </c>
      <c r="N11813">
        <f>IF(Table1[[#This Row],[TeamFavorite]]=Table1[[#This Row],[TeamHome]],Table1[[#This Row],[ScoreAway]]-Table1[[#This Row],[ScoreHome]],Table1[[#This Row],[ScoreHome]]-Table1[[#This Row],[ScoreAway]])</f>
        <v>3</v>
      </c>
      <c r="O11813">
        <f>IF(Table1[[#This Row],[SpreadActual]]&lt;Table1[[#This Row],[SpreadFavorite]],1,0)</f>
        <v>0</v>
      </c>
      <c r="P11813">
        <v>44</v>
      </c>
      <c r="Q11813" t="s">
        <v>143</v>
      </c>
      <c r="R11813" t="b">
        <v>0</v>
      </c>
      <c r="S11813">
        <v>75</v>
      </c>
      <c r="T11813">
        <v>15</v>
      </c>
    </row>
    <row r="11814" spans="1:22" x14ac:dyDescent="0.2">
      <c r="A11814" s="1">
        <v>42715</v>
      </c>
      <c r="B11814">
        <v>2016</v>
      </c>
      <c r="C11814">
        <f>_xlfn.MAXIFS(Table1[ScheduleWeekWritten],Table1[ScheduleSeason],Table1[[#This Row],[ScheduleSeason]])</f>
        <v>17</v>
      </c>
      <c r="D11814">
        <v>14</v>
      </c>
      <c r="E11814" cm="1">
        <f t="array" ref="E11814">_xlfn.XLOOKUP(Table1[[#This Row],[ScheduleWeekWritten]],Table3[Game],100+Table3[Increase],Table1[[#This Row],[ScheduleWeekWritten]])</f>
        <v>14</v>
      </c>
      <c r="F11814" t="b">
        <v>0</v>
      </c>
      <c r="G11814" t="s">
        <v>50</v>
      </c>
      <c r="H11814">
        <v>10</v>
      </c>
      <c r="I11814">
        <v>7</v>
      </c>
      <c r="J11814" t="s">
        <v>67</v>
      </c>
      <c r="K11814" t="s">
        <v>68</v>
      </c>
      <c r="L11814" t="str">
        <f>_xlfn.XLOOKUP(Table1[[#This Row],[TeamFavoriteID]],Table2[team_id],Table2[team_name],_xlfn.XLOOKUP(Table1[[#This Row],[TeamFavoriteID]],Table2[team_id_pfr],Table2[team_name],"Even"))</f>
        <v>Dallas Cowboys</v>
      </c>
      <c r="M11814">
        <v>-3.5</v>
      </c>
      <c r="N11814">
        <f>IF(Table1[[#This Row],[TeamFavorite]]=Table1[[#This Row],[TeamHome]],Table1[[#This Row],[ScoreAway]]-Table1[[#This Row],[ScoreHome]],Table1[[#This Row],[ScoreHome]]-Table1[[#This Row],[ScoreAway]])</f>
        <v>3</v>
      </c>
      <c r="O11814">
        <f>IF(Table1[[#This Row],[SpreadActual]]&lt;Table1[[#This Row],[SpreadFavorite]],1,0)</f>
        <v>0</v>
      </c>
      <c r="P11814">
        <v>47</v>
      </c>
      <c r="Q11814" t="s">
        <v>197</v>
      </c>
      <c r="R11814" t="b">
        <v>0</v>
      </c>
      <c r="S11814">
        <v>30</v>
      </c>
      <c r="T11814">
        <v>2</v>
      </c>
    </row>
    <row r="11815" spans="1:22" x14ac:dyDescent="0.2">
      <c r="A11815" s="1">
        <v>42715</v>
      </c>
      <c r="B11815">
        <v>2016</v>
      </c>
      <c r="C11815">
        <f>_xlfn.MAXIFS(Table1[ScheduleWeekWritten],Table1[ScheduleSeason],Table1[[#This Row],[ScheduleSeason]])</f>
        <v>17</v>
      </c>
      <c r="D11815">
        <v>14</v>
      </c>
      <c r="E11815" cm="1">
        <f t="array" ref="E11815">_xlfn.XLOOKUP(Table1[[#This Row],[ScheduleWeekWritten]],Table3[Game],100+Table3[Increase],Table1[[#This Row],[ScheduleWeekWritten]])</f>
        <v>14</v>
      </c>
      <c r="F11815" t="b">
        <v>0</v>
      </c>
      <c r="G11815" t="s">
        <v>58</v>
      </c>
      <c r="H11815">
        <v>22</v>
      </c>
      <c r="I11815">
        <v>27</v>
      </c>
      <c r="J11815" t="s">
        <v>61</v>
      </c>
      <c r="K11815" t="s">
        <v>85</v>
      </c>
      <c r="L11815" t="str">
        <f>_xlfn.XLOOKUP(Table1[[#This Row],[TeamFavoriteID]],Table2[team_id],Table2[team_name],_xlfn.XLOOKUP(Table1[[#This Row],[TeamFavoriteID]],Table2[team_id_pfr],Table2[team_name],"Even"))</f>
        <v>Washington Commanders</v>
      </c>
      <c r="M11815">
        <v>-2.5</v>
      </c>
      <c r="N11815">
        <f>IF(Table1[[#This Row],[TeamFavorite]]=Table1[[#This Row],[TeamHome]],Table1[[#This Row],[ScoreAway]]-Table1[[#This Row],[ScoreHome]],Table1[[#This Row],[ScoreHome]]-Table1[[#This Row],[ScoreAway]])</f>
        <v>-5</v>
      </c>
      <c r="O11815">
        <f>IF(Table1[[#This Row],[SpreadActual]]&lt;Table1[[#This Row],[SpreadFavorite]],1,0)</f>
        <v>1</v>
      </c>
      <c r="P11815">
        <v>48.5</v>
      </c>
      <c r="Q11815" t="s">
        <v>183</v>
      </c>
      <c r="R11815" t="b">
        <v>0</v>
      </c>
      <c r="S11815">
        <v>33</v>
      </c>
      <c r="T11815">
        <v>2</v>
      </c>
    </row>
    <row r="11816" spans="1:22" x14ac:dyDescent="0.2">
      <c r="A11816" s="1">
        <v>42715</v>
      </c>
      <c r="B11816">
        <v>2016</v>
      </c>
      <c r="C11816">
        <f>_xlfn.MAXIFS(Table1[ScheduleWeekWritten],Table1[ScheduleSeason],Table1[[#This Row],[ScheduleSeason]])</f>
        <v>17</v>
      </c>
      <c r="D11816">
        <v>14</v>
      </c>
      <c r="E11816" cm="1">
        <f t="array" ref="E11816">_xlfn.XLOOKUP(Table1[[#This Row],[ScheduleWeekWritten]],Table3[Game],100+Table3[Increase],Table1[[#This Row],[ScheduleWeekWritten]])</f>
        <v>14</v>
      </c>
      <c r="F11816" t="b">
        <v>0</v>
      </c>
      <c r="G11816" t="s">
        <v>53</v>
      </c>
      <c r="H11816">
        <v>17</v>
      </c>
      <c r="I11816">
        <v>23</v>
      </c>
      <c r="J11816" t="s">
        <v>31</v>
      </c>
      <c r="K11816" t="s">
        <v>87</v>
      </c>
      <c r="L11816" t="str">
        <f>_xlfn.XLOOKUP(Table1[[#This Row],[TeamFavoriteID]],Table2[team_id],Table2[team_name],_xlfn.XLOOKUP(Table1[[#This Row],[TeamFavoriteID]],Table2[team_id_pfr],Table2[team_name],"Even"))</f>
        <v>San Francisco 49ers</v>
      </c>
      <c r="M11816">
        <v>-3</v>
      </c>
      <c r="N11816">
        <f>IF(Table1[[#This Row],[TeamFavorite]]=Table1[[#This Row],[TeamHome]],Table1[[#This Row],[ScoreAway]]-Table1[[#This Row],[ScoreHome]],Table1[[#This Row],[ScoreHome]]-Table1[[#This Row],[ScoreAway]])</f>
        <v>6</v>
      </c>
      <c r="O11816">
        <f>IF(Table1[[#This Row],[SpreadActual]]&lt;Table1[[#This Row],[SpreadFavorite]],1,0)</f>
        <v>0</v>
      </c>
      <c r="P11816">
        <v>43</v>
      </c>
      <c r="Q11816" t="s">
        <v>203</v>
      </c>
      <c r="R11816" t="b">
        <v>0</v>
      </c>
      <c r="S11816">
        <v>53</v>
      </c>
      <c r="T11816">
        <v>3</v>
      </c>
    </row>
    <row r="11817" spans="1:22" x14ac:dyDescent="0.2">
      <c r="A11817" s="1">
        <v>42715</v>
      </c>
      <c r="B11817">
        <v>2016</v>
      </c>
      <c r="C11817">
        <f>_xlfn.MAXIFS(Table1[ScheduleWeekWritten],Table1[ScheduleSeason],Table1[[#This Row],[ScheduleSeason]])</f>
        <v>17</v>
      </c>
      <c r="D11817">
        <v>14</v>
      </c>
      <c r="E11817" cm="1">
        <f t="array" ref="E11817">_xlfn.XLOOKUP(Table1[[#This Row],[ScheduleWeekWritten]],Table3[Game],100+Table3[Increase],Table1[[#This Row],[ScheduleWeekWritten]])</f>
        <v>14</v>
      </c>
      <c r="F11817" t="b">
        <v>0</v>
      </c>
      <c r="G11817" t="s">
        <v>127</v>
      </c>
      <c r="H11817">
        <v>16</v>
      </c>
      <c r="I11817">
        <v>11</v>
      </c>
      <c r="J11817" t="s">
        <v>95</v>
      </c>
      <c r="K11817" t="s">
        <v>133</v>
      </c>
      <c r="L11817" t="str">
        <f>_xlfn.XLOOKUP(Table1[[#This Row],[TeamFavoriteID]],Table2[team_id],Table2[team_name],_xlfn.XLOOKUP(Table1[[#This Row],[TeamFavoriteID]],Table2[team_id_pfr],Table2[team_name],"Even"))</f>
        <v>Tampa Bay Buccaneers</v>
      </c>
      <c r="M11817">
        <v>-2</v>
      </c>
      <c r="N11817">
        <f>IF(Table1[[#This Row],[TeamFavorite]]=Table1[[#This Row],[TeamHome]],Table1[[#This Row],[ScoreAway]]-Table1[[#This Row],[ScoreHome]],Table1[[#This Row],[ScoreHome]]-Table1[[#This Row],[ScoreAway]])</f>
        <v>-5</v>
      </c>
      <c r="O11817">
        <f>IF(Table1[[#This Row],[SpreadActual]]&lt;Table1[[#This Row],[SpreadFavorite]],1,0)</f>
        <v>1</v>
      </c>
      <c r="P11817">
        <v>52</v>
      </c>
      <c r="Q11817" t="s">
        <v>168</v>
      </c>
      <c r="R11817" t="b">
        <v>0</v>
      </c>
      <c r="S11817">
        <v>75</v>
      </c>
      <c r="T11817">
        <v>9</v>
      </c>
    </row>
    <row r="11818" spans="1:22" x14ac:dyDescent="0.2">
      <c r="A11818" s="1">
        <v>42715</v>
      </c>
      <c r="B11818">
        <v>2016</v>
      </c>
      <c r="C11818">
        <f>_xlfn.MAXIFS(Table1[ScheduleWeekWritten],Table1[ScheduleSeason],Table1[[#This Row],[ScheduleSeason]])</f>
        <v>17</v>
      </c>
      <c r="D11818">
        <v>14</v>
      </c>
      <c r="E11818" cm="1">
        <f t="array" ref="E11818">_xlfn.XLOOKUP(Table1[[#This Row],[ScheduleWeekWritten]],Table3[Game],100+Table3[Increase],Table1[[#This Row],[ScheduleWeekWritten]])</f>
        <v>14</v>
      </c>
      <c r="F11818" t="b">
        <v>0</v>
      </c>
      <c r="G11818" t="s">
        <v>171</v>
      </c>
      <c r="H11818">
        <v>13</v>
      </c>
      <c r="I11818">
        <v>10</v>
      </c>
      <c r="J11818" t="s">
        <v>24</v>
      </c>
      <c r="K11818" t="s">
        <v>25</v>
      </c>
      <c r="L11818" t="str">
        <f>_xlfn.XLOOKUP(Table1[[#This Row],[TeamFavoriteID]],Table2[team_id],Table2[team_name],_xlfn.XLOOKUP(Table1[[#This Row],[TeamFavoriteID]],Table2[team_id_pfr],Table2[team_name],"Even"))</f>
        <v>Houston Oilers</v>
      </c>
      <c r="M11818">
        <v>-2</v>
      </c>
      <c r="N11818">
        <f>IF(Table1[[#This Row],[TeamFavorite]]=Table1[[#This Row],[TeamHome]],Table1[[#This Row],[ScoreAway]]-Table1[[#This Row],[ScoreHome]],Table1[[#This Row],[ScoreHome]]-Table1[[#This Row],[ScoreAway]])</f>
        <v>3</v>
      </c>
      <c r="O11818">
        <f>IF(Table1[[#This Row],[SpreadActual]]&lt;Table1[[#This Row],[SpreadFavorite]],1,0)</f>
        <v>0</v>
      </c>
      <c r="P11818">
        <v>44</v>
      </c>
      <c r="Q11818" t="s">
        <v>172</v>
      </c>
      <c r="R11818" t="b">
        <v>0</v>
      </c>
      <c r="S11818">
        <v>48</v>
      </c>
      <c r="T11818">
        <v>11</v>
      </c>
    </row>
    <row r="11819" spans="1:22" x14ac:dyDescent="0.2">
      <c r="A11819" s="1">
        <v>42716</v>
      </c>
      <c r="B11819">
        <v>2016</v>
      </c>
      <c r="C11819">
        <f>_xlfn.MAXIFS(Table1[ScheduleWeekWritten],Table1[ScheduleSeason],Table1[[#This Row],[ScheduleSeason]])</f>
        <v>17</v>
      </c>
      <c r="D11819">
        <v>14</v>
      </c>
      <c r="E11819" cm="1">
        <f t="array" ref="E11819">_xlfn.XLOOKUP(Table1[[#This Row],[ScheduleWeekWritten]],Table3[Game],100+Table3[Increase],Table1[[#This Row],[ScheduleWeekWritten]])</f>
        <v>14</v>
      </c>
      <c r="F11819" t="b">
        <v>0</v>
      </c>
      <c r="G11819" t="s">
        <v>115</v>
      </c>
      <c r="H11819">
        <v>30</v>
      </c>
      <c r="I11819">
        <v>23</v>
      </c>
      <c r="J11819" t="s">
        <v>158</v>
      </c>
      <c r="K11819" t="s">
        <v>70</v>
      </c>
      <c r="L11819" t="str">
        <f>_xlfn.XLOOKUP(Table1[[#This Row],[TeamFavoriteID]],Table2[team_id],Table2[team_name],_xlfn.XLOOKUP(Table1[[#This Row],[TeamFavoriteID]],Table2[team_id_pfr],Table2[team_name],"Even"))</f>
        <v>Boston Patriots</v>
      </c>
      <c r="M11819">
        <v>-6</v>
      </c>
      <c r="N11819">
        <f>IF(Table1[[#This Row],[TeamFavorite]]=Table1[[#This Row],[TeamHome]],Table1[[#This Row],[ScoreAway]]-Table1[[#This Row],[ScoreHome]],Table1[[#This Row],[ScoreHome]]-Table1[[#This Row],[ScoreAway]])</f>
        <v>7</v>
      </c>
      <c r="O11819">
        <f>IF(Table1[[#This Row],[SpreadActual]]&lt;Table1[[#This Row],[SpreadFavorite]],1,0)</f>
        <v>0</v>
      </c>
      <c r="P11819">
        <v>45</v>
      </c>
      <c r="Q11819" t="s">
        <v>179</v>
      </c>
      <c r="R11819" t="b">
        <v>0</v>
      </c>
      <c r="S11819">
        <v>33</v>
      </c>
      <c r="T11819">
        <v>1</v>
      </c>
    </row>
    <row r="11820" spans="1:22" x14ac:dyDescent="0.2">
      <c r="A11820" s="1">
        <v>42719</v>
      </c>
      <c r="B11820">
        <v>2016</v>
      </c>
      <c r="C11820">
        <f>_xlfn.MAXIFS(Table1[ScheduleWeekWritten],Table1[ScheduleSeason],Table1[[#This Row],[ScheduleSeason]])</f>
        <v>17</v>
      </c>
      <c r="D11820">
        <v>15</v>
      </c>
      <c r="E11820" cm="1">
        <f t="array" ref="E11820">_xlfn.XLOOKUP(Table1[[#This Row],[ScheduleWeekWritten]],Table3[Game],100+Table3[Increase],Table1[[#This Row],[ScheduleWeekWritten]])</f>
        <v>15</v>
      </c>
      <c r="F11820" t="b">
        <v>0</v>
      </c>
      <c r="G11820" t="s">
        <v>128</v>
      </c>
      <c r="H11820">
        <v>24</v>
      </c>
      <c r="I11820">
        <v>3</v>
      </c>
      <c r="J11820" t="s">
        <v>39</v>
      </c>
      <c r="K11820" t="s">
        <v>132</v>
      </c>
      <c r="L11820" t="str">
        <f>_xlfn.XLOOKUP(Table1[[#This Row],[TeamFavoriteID]],Table2[team_id],Table2[team_name],_xlfn.XLOOKUP(Table1[[#This Row],[TeamFavoriteID]],Table2[team_id_pfr],Table2[team_name],"Even"))</f>
        <v>Seattle Seahawks</v>
      </c>
      <c r="M11820">
        <v>-15</v>
      </c>
      <c r="N11820">
        <f>IF(Table1[[#This Row],[TeamFavorite]]=Table1[[#This Row],[TeamHome]],Table1[[#This Row],[ScoreAway]]-Table1[[#This Row],[ScoreHome]],Table1[[#This Row],[ScoreHome]]-Table1[[#This Row],[ScoreAway]])</f>
        <v>-21</v>
      </c>
      <c r="O11820">
        <f>IF(Table1[[#This Row],[SpreadActual]]&lt;Table1[[#This Row],[SpreadFavorite]],1,0)</f>
        <v>1</v>
      </c>
      <c r="P11820">
        <v>39.5</v>
      </c>
      <c r="Q11820" t="s">
        <v>180</v>
      </c>
      <c r="R11820" t="b">
        <v>0</v>
      </c>
      <c r="S11820">
        <v>35</v>
      </c>
      <c r="T11820">
        <v>3</v>
      </c>
    </row>
    <row r="11821" spans="1:22" x14ac:dyDescent="0.2">
      <c r="A11821" s="1">
        <v>42721</v>
      </c>
      <c r="B11821">
        <v>2016</v>
      </c>
      <c r="C11821">
        <f>_xlfn.MAXIFS(Table1[ScheduleWeekWritten],Table1[ScheduleSeason],Table1[[#This Row],[ScheduleSeason]])</f>
        <v>17</v>
      </c>
      <c r="D11821">
        <v>15</v>
      </c>
      <c r="E11821" cm="1">
        <f t="array" ref="E11821">_xlfn.XLOOKUP(Table1[[#This Row],[ScheduleWeekWritten]],Table3[Game],100+Table3[Increase],Table1[[#This Row],[ScheduleWeekWritten]])</f>
        <v>15</v>
      </c>
      <c r="F11821" t="b">
        <v>0</v>
      </c>
      <c r="G11821" t="s">
        <v>31</v>
      </c>
      <c r="H11821">
        <v>13</v>
      </c>
      <c r="I11821">
        <v>34</v>
      </c>
      <c r="J11821" t="s">
        <v>19</v>
      </c>
      <c r="K11821" t="s">
        <v>91</v>
      </c>
      <c r="L11821" t="str">
        <f>_xlfn.XLOOKUP(Table1[[#This Row],[TeamFavoriteID]],Table2[team_id],Table2[team_name],_xlfn.XLOOKUP(Table1[[#This Row],[TeamFavoriteID]],Table2[team_id_pfr],Table2[team_name],"Even"))</f>
        <v>Miami Dolphins</v>
      </c>
      <c r="M11821">
        <v>-2.5</v>
      </c>
      <c r="N11821">
        <f>IF(Table1[[#This Row],[TeamFavorite]]=Table1[[#This Row],[TeamHome]],Table1[[#This Row],[ScoreAway]]-Table1[[#This Row],[ScoreHome]],Table1[[#This Row],[ScoreHome]]-Table1[[#This Row],[ScoreAway]])</f>
        <v>-21</v>
      </c>
      <c r="O11821">
        <f>IF(Table1[[#This Row],[SpreadActual]]&lt;Table1[[#This Row],[SpreadFavorite]],1,0)</f>
        <v>1</v>
      </c>
      <c r="P11821">
        <v>40</v>
      </c>
      <c r="Q11821" t="s">
        <v>197</v>
      </c>
      <c r="R11821" t="b">
        <v>0</v>
      </c>
      <c r="S11821">
        <v>34</v>
      </c>
      <c r="T11821">
        <v>3</v>
      </c>
    </row>
    <row r="11822" spans="1:22" x14ac:dyDescent="0.2">
      <c r="A11822" s="1">
        <v>42722</v>
      </c>
      <c r="B11822">
        <v>2016</v>
      </c>
      <c r="C11822">
        <f>_xlfn.MAXIFS(Table1[ScheduleWeekWritten],Table1[ScheduleSeason],Table1[[#This Row],[ScheduleSeason]])</f>
        <v>17</v>
      </c>
      <c r="D11822">
        <v>15</v>
      </c>
      <c r="E11822" cm="1">
        <f t="array" ref="E11822">_xlfn.XLOOKUP(Table1[[#This Row],[ScheduleWeekWritten]],Table3[Game],100+Table3[Increase],Table1[[#This Row],[ScheduleWeekWritten]])</f>
        <v>15</v>
      </c>
      <c r="F11822" t="b">
        <v>0</v>
      </c>
      <c r="G11822" t="s">
        <v>149</v>
      </c>
      <c r="H11822">
        <v>41</v>
      </c>
      <c r="I11822">
        <v>48</v>
      </c>
      <c r="J11822" t="s">
        <v>95</v>
      </c>
      <c r="K11822" t="s">
        <v>59</v>
      </c>
      <c r="L11822" t="str">
        <f>_xlfn.XLOOKUP(Table1[[#This Row],[TeamFavoriteID]],Table2[team_id],Table2[team_name],_xlfn.XLOOKUP(Table1[[#This Row],[TeamFavoriteID]],Table2[team_id_pfr],Table2[team_name],"Even"))</f>
        <v>Arizona Cardinals</v>
      </c>
      <c r="M11822">
        <v>-3</v>
      </c>
      <c r="N11822">
        <f>IF(Table1[[#This Row],[TeamFavorite]]=Table1[[#This Row],[TeamHome]],Table1[[#This Row],[ScoreAway]]-Table1[[#This Row],[ScoreHome]],Table1[[#This Row],[ScoreHome]]-Table1[[#This Row],[ScoreAway]])</f>
        <v>7</v>
      </c>
      <c r="O11822">
        <f>IF(Table1[[#This Row],[SpreadActual]]&lt;Table1[[#This Row],[SpreadFavorite]],1,0)</f>
        <v>0</v>
      </c>
      <c r="P11822">
        <v>48.5</v>
      </c>
      <c r="Q11822" t="s">
        <v>150</v>
      </c>
      <c r="R11822" t="b">
        <v>0</v>
      </c>
      <c r="S11822">
        <v>72</v>
      </c>
      <c r="T11822">
        <v>0</v>
      </c>
      <c r="V11822" t="s">
        <v>103</v>
      </c>
    </row>
    <row r="11823" spans="1:22" x14ac:dyDescent="0.2">
      <c r="A11823" s="1">
        <v>42722</v>
      </c>
      <c r="B11823">
        <v>2016</v>
      </c>
      <c r="C11823">
        <f>_xlfn.MAXIFS(Table1[ScheduleWeekWritten],Table1[ScheduleSeason],Table1[[#This Row],[ScheduleSeason]])</f>
        <v>17</v>
      </c>
      <c r="D11823">
        <v>15</v>
      </c>
      <c r="E11823" cm="1">
        <f t="array" ref="E11823">_xlfn.XLOOKUP(Table1[[#This Row],[ScheduleWeekWritten]],Table3[Game],100+Table3[Increase],Table1[[#This Row],[ScheduleWeekWritten]])</f>
        <v>15</v>
      </c>
      <c r="F11823" t="b">
        <v>0</v>
      </c>
      <c r="G11823" t="s">
        <v>38</v>
      </c>
      <c r="H11823">
        <v>41</v>
      </c>
      <c r="I11823">
        <v>13</v>
      </c>
      <c r="J11823" t="s">
        <v>53</v>
      </c>
      <c r="K11823" t="s">
        <v>109</v>
      </c>
      <c r="L11823" t="str">
        <f>_xlfn.XLOOKUP(Table1[[#This Row],[TeamFavoriteID]],Table2[team_id],Table2[team_name],_xlfn.XLOOKUP(Table1[[#This Row],[TeamFavoriteID]],Table2[team_id_pfr],Table2[team_name],"Even"))</f>
        <v>Atlanta Falcons</v>
      </c>
      <c r="M11823">
        <v>-13.5</v>
      </c>
      <c r="N11823">
        <f>IF(Table1[[#This Row],[TeamFavorite]]=Table1[[#This Row],[TeamHome]],Table1[[#This Row],[ScoreAway]]-Table1[[#This Row],[ScoreHome]],Table1[[#This Row],[ScoreHome]]-Table1[[#This Row],[ScoreAway]])</f>
        <v>-28</v>
      </c>
      <c r="O11823">
        <f>IF(Table1[[#This Row],[SpreadActual]]&lt;Table1[[#This Row],[SpreadFavorite]],1,0)</f>
        <v>1</v>
      </c>
      <c r="P11823">
        <v>51.5</v>
      </c>
      <c r="Q11823" t="s">
        <v>148</v>
      </c>
      <c r="R11823" t="b">
        <v>0</v>
      </c>
      <c r="S11823">
        <v>72</v>
      </c>
      <c r="T11823">
        <v>0</v>
      </c>
      <c r="V11823" t="s">
        <v>103</v>
      </c>
    </row>
    <row r="11824" spans="1:22" x14ac:dyDescent="0.2">
      <c r="A11824" s="1">
        <v>42722</v>
      </c>
      <c r="B11824">
        <v>2016</v>
      </c>
      <c r="C11824">
        <f>_xlfn.MAXIFS(Table1[ScheduleWeekWritten],Table1[ScheduleSeason],Table1[[#This Row],[ScheduleSeason]])</f>
        <v>17</v>
      </c>
      <c r="D11824">
        <v>15</v>
      </c>
      <c r="E11824" cm="1">
        <f t="array" ref="E11824">_xlfn.XLOOKUP(Table1[[#This Row],[ScheduleWeekWritten]],Table3[Game],100+Table3[Increase],Table1[[#This Row],[ScheduleWeekWritten]])</f>
        <v>15</v>
      </c>
      <c r="F11824" t="b">
        <v>0</v>
      </c>
      <c r="G11824" t="s">
        <v>158</v>
      </c>
      <c r="H11824">
        <v>27</v>
      </c>
      <c r="I11824">
        <v>26</v>
      </c>
      <c r="J11824" t="s">
        <v>58</v>
      </c>
      <c r="K11824" t="s">
        <v>159</v>
      </c>
      <c r="L11824" t="str">
        <f>_xlfn.XLOOKUP(Table1[[#This Row],[TeamFavoriteID]],Table2[team_id],Table2[team_name],_xlfn.XLOOKUP(Table1[[#This Row],[TeamFavoriteID]],Table2[team_id_pfr],Table2[team_name],"Even"))</f>
        <v>Baltimore Ravens</v>
      </c>
      <c r="M11824">
        <v>-5</v>
      </c>
      <c r="N11824">
        <f>IF(Table1[[#This Row],[TeamFavorite]]=Table1[[#This Row],[TeamHome]],Table1[[#This Row],[ScoreAway]]-Table1[[#This Row],[ScoreHome]],Table1[[#This Row],[ScoreHome]]-Table1[[#This Row],[ScoreAway]])</f>
        <v>-1</v>
      </c>
      <c r="O11824">
        <f>IF(Table1[[#This Row],[SpreadActual]]&lt;Table1[[#This Row],[SpreadFavorite]],1,0)</f>
        <v>0</v>
      </c>
      <c r="P11824">
        <v>41</v>
      </c>
      <c r="Q11824" t="s">
        <v>166</v>
      </c>
      <c r="R11824" t="b">
        <v>0</v>
      </c>
      <c r="S11824">
        <v>58</v>
      </c>
      <c r="T11824">
        <v>6</v>
      </c>
      <c r="V11824" t="s">
        <v>2</v>
      </c>
    </row>
    <row r="11825" spans="1:22" x14ac:dyDescent="0.2">
      <c r="A11825" s="1">
        <v>42722</v>
      </c>
      <c r="B11825">
        <v>2016</v>
      </c>
      <c r="C11825">
        <f>_xlfn.MAXIFS(Table1[ScheduleWeekWritten],Table1[ScheduleSeason],Table1[[#This Row],[ScheduleSeason]])</f>
        <v>17</v>
      </c>
      <c r="D11825">
        <v>15</v>
      </c>
      <c r="E11825" cm="1">
        <f t="array" ref="E11825">_xlfn.XLOOKUP(Table1[[#This Row],[ScheduleWeekWritten]],Table3[Game],100+Table3[Increase],Table1[[#This Row],[ScheduleWeekWritten]])</f>
        <v>15</v>
      </c>
      <c r="F11825" t="b">
        <v>0</v>
      </c>
      <c r="G11825" t="s">
        <v>28</v>
      </c>
      <c r="H11825">
        <v>33</v>
      </c>
      <c r="I11825">
        <v>13</v>
      </c>
      <c r="J11825" t="s">
        <v>62</v>
      </c>
      <c r="K11825" t="s">
        <v>43</v>
      </c>
      <c r="L11825" t="str">
        <f>_xlfn.XLOOKUP(Table1[[#This Row],[TeamFavoriteID]],Table2[team_id],Table2[team_name],_xlfn.XLOOKUP(Table1[[#This Row],[TeamFavoriteID]],Table2[team_id_pfr],Table2[team_name],"Even"))</f>
        <v>Buffalo Bills</v>
      </c>
      <c r="M11825">
        <v>-10.5</v>
      </c>
      <c r="N11825">
        <f>IF(Table1[[#This Row],[TeamFavorite]]=Table1[[#This Row],[TeamHome]],Table1[[#This Row],[ScoreAway]]-Table1[[#This Row],[ScoreHome]],Table1[[#This Row],[ScoreHome]]-Table1[[#This Row],[ScoreAway]])</f>
        <v>-20</v>
      </c>
      <c r="O11825">
        <f>IF(Table1[[#This Row],[SpreadActual]]&lt;Table1[[#This Row],[SpreadFavorite]],1,0)</f>
        <v>1</v>
      </c>
      <c r="P11825">
        <v>43</v>
      </c>
      <c r="Q11825" t="s">
        <v>204</v>
      </c>
      <c r="R11825" t="b">
        <v>0</v>
      </c>
      <c r="S11825">
        <v>25</v>
      </c>
      <c r="T11825">
        <v>12</v>
      </c>
    </row>
    <row r="11826" spans="1:22" x14ac:dyDescent="0.2">
      <c r="A11826" s="1">
        <v>42722</v>
      </c>
      <c r="B11826">
        <v>2016</v>
      </c>
      <c r="C11826">
        <f>_xlfn.MAXIFS(Table1[ScheduleWeekWritten],Table1[ScheduleSeason],Table1[[#This Row],[ScheduleSeason]])</f>
        <v>17</v>
      </c>
      <c r="D11826">
        <v>15</v>
      </c>
      <c r="E11826" cm="1">
        <f t="array" ref="E11826">_xlfn.XLOOKUP(Table1[[#This Row],[ScheduleWeekWritten]],Table3[Game],100+Table3[Increase],Table1[[#This Row],[ScheduleWeekWritten]])</f>
        <v>15</v>
      </c>
      <c r="F11826" t="b">
        <v>0</v>
      </c>
      <c r="G11826" t="s">
        <v>46</v>
      </c>
      <c r="H11826">
        <v>27</v>
      </c>
      <c r="I11826">
        <v>30</v>
      </c>
      <c r="J11826" t="s">
        <v>33</v>
      </c>
      <c r="K11826" t="s">
        <v>35</v>
      </c>
      <c r="L11826" t="str">
        <f>_xlfn.XLOOKUP(Table1[[#This Row],[TeamFavoriteID]],Table2[team_id],Table2[team_name],_xlfn.XLOOKUP(Table1[[#This Row],[TeamFavoriteID]],Table2[team_id_pfr],Table2[team_name],"Even"))</f>
        <v>Green Bay Packers</v>
      </c>
      <c r="M11826">
        <v>-4.5</v>
      </c>
      <c r="N11826">
        <f>IF(Table1[[#This Row],[TeamFavorite]]=Table1[[#This Row],[TeamHome]],Table1[[#This Row],[ScoreAway]]-Table1[[#This Row],[ScoreHome]],Table1[[#This Row],[ScoreHome]]-Table1[[#This Row],[ScoreAway]])</f>
        <v>-3</v>
      </c>
      <c r="O11826">
        <f>IF(Table1[[#This Row],[SpreadActual]]&lt;Table1[[#This Row],[SpreadFavorite]],1,0)</f>
        <v>0</v>
      </c>
      <c r="P11826">
        <v>40</v>
      </c>
      <c r="Q11826" t="s">
        <v>114</v>
      </c>
      <c r="R11826" t="b">
        <v>0</v>
      </c>
      <c r="S11826">
        <v>9</v>
      </c>
      <c r="T11826">
        <v>7</v>
      </c>
    </row>
    <row r="11827" spans="1:22" x14ac:dyDescent="0.2">
      <c r="A11827" s="1">
        <v>42722</v>
      </c>
      <c r="B11827">
        <v>2016</v>
      </c>
      <c r="C11827">
        <f>_xlfn.MAXIFS(Table1[ScheduleWeekWritten],Table1[ScheduleSeason],Table1[[#This Row],[ScheduleSeason]])</f>
        <v>17</v>
      </c>
      <c r="D11827">
        <v>15</v>
      </c>
      <c r="E11827" cm="1">
        <f t="array" ref="E11827">_xlfn.XLOOKUP(Table1[[#This Row],[ScheduleWeekWritten]],Table3[Game],100+Table3[Increase],Table1[[#This Row],[ScheduleWeekWritten]])</f>
        <v>15</v>
      </c>
      <c r="F11827" t="b">
        <v>0</v>
      </c>
      <c r="G11827" t="s">
        <v>101</v>
      </c>
      <c r="H11827">
        <v>20</v>
      </c>
      <c r="I11827">
        <v>24</v>
      </c>
      <c r="J11827" t="s">
        <v>49</v>
      </c>
      <c r="K11827" t="s">
        <v>51</v>
      </c>
      <c r="L11827" t="str">
        <f>_xlfn.XLOOKUP(Table1[[#This Row],[TeamFavoriteID]],Table2[team_id],Table2[team_name],_xlfn.XLOOKUP(Table1[[#This Row],[TeamFavoriteID]],Table2[team_id_pfr],Table2[team_name],"Even"))</f>
        <v>Pittsburgh Steelers</v>
      </c>
      <c r="M11827">
        <v>-3</v>
      </c>
      <c r="N11827">
        <f>IF(Table1[[#This Row],[TeamFavorite]]=Table1[[#This Row],[TeamHome]],Table1[[#This Row],[ScoreAway]]-Table1[[#This Row],[ScoreHome]],Table1[[#This Row],[ScoreHome]]-Table1[[#This Row],[ScoreAway]])</f>
        <v>-4</v>
      </c>
      <c r="O11827">
        <f>IF(Table1[[#This Row],[SpreadActual]]&lt;Table1[[#This Row],[SpreadFavorite]],1,0)</f>
        <v>1</v>
      </c>
      <c r="P11827">
        <v>45.5</v>
      </c>
      <c r="Q11827" t="s">
        <v>173</v>
      </c>
      <c r="R11827" t="b">
        <v>0</v>
      </c>
      <c r="S11827">
        <v>26</v>
      </c>
      <c r="T11827">
        <v>7</v>
      </c>
    </row>
    <row r="11828" spans="1:22" x14ac:dyDescent="0.2">
      <c r="A11828" s="1">
        <v>42722</v>
      </c>
      <c r="B11828">
        <v>2016</v>
      </c>
      <c r="C11828">
        <f>_xlfn.MAXIFS(Table1[ScheduleWeekWritten],Table1[ScheduleSeason],Table1[[#This Row],[ScheduleSeason]])</f>
        <v>17</v>
      </c>
      <c r="D11828">
        <v>15</v>
      </c>
      <c r="E11828" cm="1">
        <f t="array" ref="E11828">_xlfn.XLOOKUP(Table1[[#This Row],[ScheduleWeekWritten]],Table3[Game],100+Table3[Increase],Table1[[#This Row],[ScheduleWeekWritten]])</f>
        <v>15</v>
      </c>
      <c r="F11828" t="b">
        <v>0</v>
      </c>
      <c r="G11828" t="s">
        <v>67</v>
      </c>
      <c r="H11828">
        <v>26</v>
      </c>
      <c r="I11828">
        <v>20</v>
      </c>
      <c r="J11828" t="s">
        <v>127</v>
      </c>
      <c r="K11828" t="s">
        <v>68</v>
      </c>
      <c r="L11828" t="str">
        <f>_xlfn.XLOOKUP(Table1[[#This Row],[TeamFavoriteID]],Table2[team_id],Table2[team_name],_xlfn.XLOOKUP(Table1[[#This Row],[TeamFavoriteID]],Table2[team_id_pfr],Table2[team_name],"Even"))</f>
        <v>Dallas Cowboys</v>
      </c>
      <c r="M11828">
        <v>-7</v>
      </c>
      <c r="N11828">
        <f>IF(Table1[[#This Row],[TeamFavorite]]=Table1[[#This Row],[TeamHome]],Table1[[#This Row],[ScoreAway]]-Table1[[#This Row],[ScoreHome]],Table1[[#This Row],[ScoreHome]]-Table1[[#This Row],[ScoreAway]])</f>
        <v>-6</v>
      </c>
      <c r="O11828">
        <f>IF(Table1[[#This Row],[SpreadActual]]&lt;Table1[[#This Row],[SpreadFavorite]],1,0)</f>
        <v>0</v>
      </c>
      <c r="P11828">
        <v>47.5</v>
      </c>
      <c r="Q11828" t="s">
        <v>192</v>
      </c>
      <c r="R11828" t="b">
        <v>0</v>
      </c>
      <c r="S11828">
        <v>26</v>
      </c>
      <c r="T11828">
        <v>7</v>
      </c>
      <c r="V11828" t="s">
        <v>193</v>
      </c>
    </row>
    <row r="11829" spans="1:22" x14ac:dyDescent="0.2">
      <c r="A11829" s="1">
        <v>42722</v>
      </c>
      <c r="B11829">
        <v>2016</v>
      </c>
      <c r="C11829">
        <f>_xlfn.MAXIFS(Table1[ScheduleWeekWritten],Table1[ScheduleSeason],Table1[[#This Row],[ScheduleSeason]])</f>
        <v>17</v>
      </c>
      <c r="D11829">
        <v>15</v>
      </c>
      <c r="E11829" cm="1">
        <f t="array" ref="E11829">_xlfn.XLOOKUP(Table1[[#This Row],[ScheduleWeekWritten]],Table3[Game],100+Table3[Increase],Table1[[#This Row],[ScheduleWeekWritten]])</f>
        <v>15</v>
      </c>
      <c r="F11829" t="b">
        <v>0</v>
      </c>
      <c r="G11829" t="s">
        <v>24</v>
      </c>
      <c r="H11829">
        <v>3</v>
      </c>
      <c r="I11829">
        <v>16</v>
      </c>
      <c r="J11829" t="s">
        <v>115</v>
      </c>
      <c r="K11829" t="s">
        <v>70</v>
      </c>
      <c r="L11829" t="str">
        <f>_xlfn.XLOOKUP(Table1[[#This Row],[TeamFavoriteID]],Table2[team_id],Table2[team_name],_xlfn.XLOOKUP(Table1[[#This Row],[TeamFavoriteID]],Table2[team_id_pfr],Table2[team_name],"Even"))</f>
        <v>Boston Patriots</v>
      </c>
      <c r="M11829">
        <v>-3</v>
      </c>
      <c r="N11829">
        <f>IF(Table1[[#This Row],[TeamFavorite]]=Table1[[#This Row],[TeamHome]],Table1[[#This Row],[ScoreAway]]-Table1[[#This Row],[ScoreHome]],Table1[[#This Row],[ScoreHome]]-Table1[[#This Row],[ScoreAway]])</f>
        <v>-13</v>
      </c>
      <c r="O11829">
        <f>IF(Table1[[#This Row],[SpreadActual]]&lt;Table1[[#This Row],[SpreadFavorite]],1,0)</f>
        <v>1</v>
      </c>
      <c r="P11829">
        <v>43</v>
      </c>
      <c r="Q11829" t="s">
        <v>174</v>
      </c>
      <c r="R11829" t="b">
        <v>0</v>
      </c>
      <c r="S11829">
        <v>27</v>
      </c>
      <c r="T11829">
        <v>3</v>
      </c>
    </row>
    <row r="11830" spans="1:22" x14ac:dyDescent="0.2">
      <c r="A11830" s="1">
        <v>42722</v>
      </c>
      <c r="B11830">
        <v>2016</v>
      </c>
      <c r="C11830">
        <f>_xlfn.MAXIFS(Table1[ScheduleWeekWritten],Table1[ScheduleSeason],Table1[[#This Row],[ScheduleSeason]])</f>
        <v>17</v>
      </c>
      <c r="D11830">
        <v>15</v>
      </c>
      <c r="E11830" cm="1">
        <f t="array" ref="E11830">_xlfn.XLOOKUP(Table1[[#This Row],[ScheduleWeekWritten]],Table3[Game],100+Table3[Increase],Table1[[#This Row],[ScheduleWeekWritten]])</f>
        <v>15</v>
      </c>
      <c r="F11830" t="b">
        <v>0</v>
      </c>
      <c r="G11830" t="s">
        <v>177</v>
      </c>
      <c r="H11830">
        <v>21</v>
      </c>
      <c r="I11830">
        <v>20</v>
      </c>
      <c r="J11830" t="s">
        <v>154</v>
      </c>
      <c r="K11830" t="s">
        <v>182</v>
      </c>
      <c r="L11830" t="str">
        <f>_xlfn.XLOOKUP(Table1[[#This Row],[TeamFavoriteID]],Table2[team_id],Table2[team_name],_xlfn.XLOOKUP(Table1[[#This Row],[TeamFavoriteID]],Table2[team_id_pfr],Table2[team_name],"Even"))</f>
        <v>Houston Texans</v>
      </c>
      <c r="M11830">
        <v>-3.5</v>
      </c>
      <c r="N11830">
        <f>IF(Table1[[#This Row],[TeamFavorite]]=Table1[[#This Row],[TeamHome]],Table1[[#This Row],[ScoreAway]]-Table1[[#This Row],[ScoreHome]],Table1[[#This Row],[ScoreHome]]-Table1[[#This Row],[ScoreAway]])</f>
        <v>-1</v>
      </c>
      <c r="O11830">
        <f>IF(Table1[[#This Row],[SpreadActual]]&lt;Table1[[#This Row],[SpreadFavorite]],1,0)</f>
        <v>0</v>
      </c>
      <c r="P11830">
        <v>39.5</v>
      </c>
      <c r="Q11830" t="s">
        <v>178</v>
      </c>
      <c r="R11830" t="b">
        <v>0</v>
      </c>
      <c r="S11830">
        <v>37</v>
      </c>
      <c r="T11830">
        <v>11</v>
      </c>
      <c r="V11830" t="s">
        <v>193</v>
      </c>
    </row>
    <row r="11831" spans="1:22" x14ac:dyDescent="0.2">
      <c r="A11831" s="1">
        <v>42722</v>
      </c>
      <c r="B11831">
        <v>2016</v>
      </c>
      <c r="C11831">
        <f>_xlfn.MAXIFS(Table1[ScheduleWeekWritten],Table1[ScheduleSeason],Table1[[#This Row],[ScheduleSeason]])</f>
        <v>17</v>
      </c>
      <c r="D11831">
        <v>15</v>
      </c>
      <c r="E11831" cm="1">
        <f t="array" ref="E11831">_xlfn.XLOOKUP(Table1[[#This Row],[ScheduleWeekWritten]],Table3[Game],100+Table3[Increase],Table1[[#This Row],[ScheduleWeekWritten]])</f>
        <v>15</v>
      </c>
      <c r="F11831" t="b">
        <v>0</v>
      </c>
      <c r="G11831" t="s">
        <v>42</v>
      </c>
      <c r="H11831">
        <v>17</v>
      </c>
      <c r="I11831">
        <v>19</v>
      </c>
      <c r="J11831" t="s">
        <v>171</v>
      </c>
      <c r="K11831" t="s">
        <v>75</v>
      </c>
      <c r="L11831" t="str">
        <f>_xlfn.XLOOKUP(Table1[[#This Row],[TeamFavoriteID]],Table2[team_id],Table2[team_name],_xlfn.XLOOKUP(Table1[[#This Row],[TeamFavoriteID]],Table2[team_id_pfr],Table2[team_name],"Even"))</f>
        <v>Kansas City Chiefs</v>
      </c>
      <c r="M11831">
        <v>-6</v>
      </c>
      <c r="N11831">
        <f>IF(Table1[[#This Row],[TeamFavorite]]=Table1[[#This Row],[TeamHome]],Table1[[#This Row],[ScoreAway]]-Table1[[#This Row],[ScoreHome]],Table1[[#This Row],[ScoreHome]]-Table1[[#This Row],[ScoreAway]])</f>
        <v>2</v>
      </c>
      <c r="O11831">
        <f>IF(Table1[[#This Row],[SpreadActual]]&lt;Table1[[#This Row],[SpreadFavorite]],1,0)</f>
        <v>0</v>
      </c>
      <c r="P11831">
        <v>43</v>
      </c>
      <c r="Q11831" t="s">
        <v>117</v>
      </c>
      <c r="R11831" t="b">
        <v>0</v>
      </c>
      <c r="S11831">
        <v>2</v>
      </c>
      <c r="T11831">
        <v>2</v>
      </c>
    </row>
    <row r="11832" spans="1:22" x14ac:dyDescent="0.2">
      <c r="A11832" s="1">
        <v>42722</v>
      </c>
      <c r="B11832">
        <v>2016</v>
      </c>
      <c r="C11832">
        <f>_xlfn.MAXIFS(Table1[ScheduleWeekWritten],Table1[ScheduleSeason],Table1[[#This Row],[ScheduleSeason]])</f>
        <v>17</v>
      </c>
      <c r="D11832">
        <v>15</v>
      </c>
      <c r="E11832" cm="1">
        <f t="array" ref="E11832">_xlfn.XLOOKUP(Table1[[#This Row],[ScheduleWeekWritten]],Table3[Game],100+Table3[Increase],Table1[[#This Row],[ScheduleWeekWritten]])</f>
        <v>15</v>
      </c>
      <c r="F11832" t="b">
        <v>0</v>
      </c>
      <c r="G11832" t="s">
        <v>54</v>
      </c>
      <c r="H11832">
        <v>6</v>
      </c>
      <c r="I11832">
        <v>34</v>
      </c>
      <c r="J11832" t="s">
        <v>140</v>
      </c>
      <c r="K11832" t="s">
        <v>55</v>
      </c>
      <c r="L11832" t="str">
        <f>_xlfn.XLOOKUP(Table1[[#This Row],[TeamFavoriteID]],Table2[team_id],Table2[team_name],_xlfn.XLOOKUP(Table1[[#This Row],[TeamFavoriteID]],Table2[team_id_pfr],Table2[team_name],"Even"))</f>
        <v>Minnesota Vikings</v>
      </c>
      <c r="M11832">
        <v>-5</v>
      </c>
      <c r="N11832">
        <f>IF(Table1[[#This Row],[TeamFavorite]]=Table1[[#This Row],[TeamHome]],Table1[[#This Row],[ScoreAway]]-Table1[[#This Row],[ScoreHome]],Table1[[#This Row],[ScoreHome]]-Table1[[#This Row],[ScoreAway]])</f>
        <v>28</v>
      </c>
      <c r="O11832">
        <f>IF(Table1[[#This Row],[SpreadActual]]&lt;Table1[[#This Row],[SpreadFavorite]],1,0)</f>
        <v>0</v>
      </c>
      <c r="P11832">
        <v>44.5</v>
      </c>
      <c r="Q11832" t="s">
        <v>205</v>
      </c>
      <c r="R11832" t="b">
        <v>0</v>
      </c>
      <c r="S11832">
        <v>72</v>
      </c>
      <c r="T11832">
        <v>0</v>
      </c>
      <c r="V11832" t="s">
        <v>103</v>
      </c>
    </row>
    <row r="11833" spans="1:22" x14ac:dyDescent="0.2">
      <c r="A11833" s="1">
        <v>42722</v>
      </c>
      <c r="B11833">
        <v>2016</v>
      </c>
      <c r="C11833">
        <f>_xlfn.MAXIFS(Table1[ScheduleWeekWritten],Table1[ScheduleSeason],Table1[[#This Row],[ScheduleSeason]])</f>
        <v>17</v>
      </c>
      <c r="D11833">
        <v>15</v>
      </c>
      <c r="E11833" cm="1">
        <f t="array" ref="E11833">_xlfn.XLOOKUP(Table1[[#This Row],[ScheduleWeekWritten]],Table3[Game],100+Table3[Increase],Table1[[#This Row],[ScheduleWeekWritten]])</f>
        <v>15</v>
      </c>
      <c r="F11833" t="b">
        <v>0</v>
      </c>
      <c r="G11833" t="s">
        <v>50</v>
      </c>
      <c r="H11833">
        <v>17</v>
      </c>
      <c r="I11833">
        <v>6</v>
      </c>
      <c r="J11833" t="s">
        <v>45</v>
      </c>
      <c r="K11833" t="s">
        <v>90</v>
      </c>
      <c r="L11833" t="str">
        <f>_xlfn.XLOOKUP(Table1[[#This Row],[TeamFavoriteID]],Table2[team_id],Table2[team_name],_xlfn.XLOOKUP(Table1[[#This Row],[TeamFavoriteID]],Table2[team_id_pfr],Table2[team_name],"Even"))</f>
        <v>New York Giants</v>
      </c>
      <c r="M11833">
        <v>-4</v>
      </c>
      <c r="N11833">
        <f>IF(Table1[[#This Row],[TeamFavorite]]=Table1[[#This Row],[TeamHome]],Table1[[#This Row],[ScoreAway]]-Table1[[#This Row],[ScoreHome]],Table1[[#This Row],[ScoreHome]]-Table1[[#This Row],[ScoreAway]])</f>
        <v>-11</v>
      </c>
      <c r="O11833">
        <f>IF(Table1[[#This Row],[SpreadActual]]&lt;Table1[[#This Row],[SpreadFavorite]],1,0)</f>
        <v>1</v>
      </c>
      <c r="P11833">
        <v>42.5</v>
      </c>
      <c r="Q11833" t="s">
        <v>197</v>
      </c>
      <c r="R11833" t="b">
        <v>0</v>
      </c>
      <c r="S11833">
        <v>48</v>
      </c>
      <c r="T11833">
        <v>4</v>
      </c>
    </row>
    <row r="11834" spans="1:22" x14ac:dyDescent="0.2">
      <c r="A11834" s="1">
        <v>42722</v>
      </c>
      <c r="B11834">
        <v>2016</v>
      </c>
      <c r="C11834">
        <f>_xlfn.MAXIFS(Table1[ScheduleWeekWritten],Table1[ScheduleSeason],Table1[[#This Row],[ScheduleSeason]])</f>
        <v>17</v>
      </c>
      <c r="D11834">
        <v>15</v>
      </c>
      <c r="E11834" cm="1">
        <f t="array" ref="E11834">_xlfn.XLOOKUP(Table1[[#This Row],[ScheduleWeekWritten]],Table3[Game],100+Table3[Increase],Table1[[#This Row],[ScheduleWeekWritten]])</f>
        <v>15</v>
      </c>
      <c r="F11834" t="b">
        <v>0</v>
      </c>
      <c r="G11834" t="s">
        <v>27</v>
      </c>
      <c r="H11834">
        <v>16</v>
      </c>
      <c r="I11834">
        <v>19</v>
      </c>
      <c r="J11834" t="s">
        <v>20</v>
      </c>
      <c r="K11834" t="s">
        <v>21</v>
      </c>
      <c r="L11834" t="str">
        <f>_xlfn.XLOOKUP(Table1[[#This Row],[TeamFavoriteID]],Table2[team_id],Table2[team_name],_xlfn.XLOOKUP(Table1[[#This Row],[TeamFavoriteID]],Table2[team_id_pfr],Table2[team_name],"Even"))</f>
        <v>Las Vegas Raiders</v>
      </c>
      <c r="M11834">
        <v>-2.5</v>
      </c>
      <c r="N11834">
        <f>IF(Table1[[#This Row],[TeamFavorite]]=Table1[[#This Row],[TeamHome]],Table1[[#This Row],[ScoreAway]]-Table1[[#This Row],[ScoreHome]],Table1[[#This Row],[ScoreHome]]-Table1[[#This Row],[ScoreAway]])</f>
        <v>-3</v>
      </c>
      <c r="O11834">
        <f>IF(Table1[[#This Row],[SpreadActual]]&lt;Table1[[#This Row],[SpreadFavorite]],1,0)</f>
        <v>1</v>
      </c>
      <c r="P11834">
        <v>49.5</v>
      </c>
      <c r="Q11834" t="s">
        <v>94</v>
      </c>
      <c r="R11834" t="b">
        <v>0</v>
      </c>
      <c r="S11834">
        <v>60</v>
      </c>
      <c r="T11834">
        <v>2</v>
      </c>
    </row>
    <row r="11835" spans="1:22" x14ac:dyDescent="0.2">
      <c r="A11835" s="1">
        <v>42723</v>
      </c>
      <c r="B11835">
        <v>2016</v>
      </c>
      <c r="C11835">
        <f>_xlfn.MAXIFS(Table1[ScheduleWeekWritten],Table1[ScheduleSeason],Table1[[#This Row],[ScheduleSeason]])</f>
        <v>17</v>
      </c>
      <c r="D11835">
        <v>15</v>
      </c>
      <c r="E11835" cm="1">
        <f t="array" ref="E11835">_xlfn.XLOOKUP(Table1[[#This Row],[ScheduleWeekWritten]],Table3[Game],100+Table3[Increase],Table1[[#This Row],[ScheduleWeekWritten]])</f>
        <v>15</v>
      </c>
      <c r="F11835" t="b">
        <v>0</v>
      </c>
      <c r="G11835" t="s">
        <v>61</v>
      </c>
      <c r="H11835">
        <v>15</v>
      </c>
      <c r="I11835">
        <v>26</v>
      </c>
      <c r="J11835" t="s">
        <v>152</v>
      </c>
      <c r="K11835" t="s">
        <v>85</v>
      </c>
      <c r="L11835" t="str">
        <f>_xlfn.XLOOKUP(Table1[[#This Row],[TeamFavoriteID]],Table2[team_id],Table2[team_name],_xlfn.XLOOKUP(Table1[[#This Row],[TeamFavoriteID]],Table2[team_id_pfr],Table2[team_name],"Even"))</f>
        <v>Washington Commanders</v>
      </c>
      <c r="M11835">
        <v>-7</v>
      </c>
      <c r="N11835">
        <f>IF(Table1[[#This Row],[TeamFavorite]]=Table1[[#This Row],[TeamHome]],Table1[[#This Row],[ScoreAway]]-Table1[[#This Row],[ScoreHome]],Table1[[#This Row],[ScoreHome]]-Table1[[#This Row],[ScoreAway]])</f>
        <v>-11</v>
      </c>
      <c r="O11835">
        <f>IF(Table1[[#This Row],[SpreadActual]]&lt;Table1[[#This Row],[SpreadFavorite]],1,0)</f>
        <v>1</v>
      </c>
      <c r="P11835">
        <v>50.5</v>
      </c>
      <c r="Q11835" t="s">
        <v>165</v>
      </c>
      <c r="R11835" t="b">
        <v>0</v>
      </c>
      <c r="S11835">
        <v>30</v>
      </c>
      <c r="T11835">
        <v>3</v>
      </c>
    </row>
    <row r="11836" spans="1:22" x14ac:dyDescent="0.2">
      <c r="A11836" s="1">
        <v>42726</v>
      </c>
      <c r="B11836">
        <v>2016</v>
      </c>
      <c r="C11836">
        <f>_xlfn.MAXIFS(Table1[ScheduleWeekWritten],Table1[ScheduleSeason],Table1[[#This Row],[ScheduleSeason]])</f>
        <v>17</v>
      </c>
      <c r="D11836">
        <v>16</v>
      </c>
      <c r="E11836" cm="1">
        <f t="array" ref="E11836">_xlfn.XLOOKUP(Table1[[#This Row],[ScheduleWeekWritten]],Table3[Game],100+Table3[Increase],Table1[[#This Row],[ScheduleWeekWritten]])</f>
        <v>16</v>
      </c>
      <c r="F11836" t="b">
        <v>0</v>
      </c>
      <c r="G11836" t="s">
        <v>58</v>
      </c>
      <c r="H11836">
        <v>24</v>
      </c>
      <c r="I11836">
        <v>19</v>
      </c>
      <c r="J11836" t="s">
        <v>50</v>
      </c>
      <c r="K11836" t="s">
        <v>77</v>
      </c>
      <c r="L11836" t="str">
        <f>_xlfn.XLOOKUP(Table1[[#This Row],[TeamFavoriteID]],Table2[team_id],Table2[team_name],_xlfn.XLOOKUP(Table1[[#This Row],[TeamFavoriteID]],Table2[team_id_pfr],Table2[team_name],"Even"))</f>
        <v>Philadelphia Eagles</v>
      </c>
      <c r="M11836">
        <v>-1.5</v>
      </c>
      <c r="N11836">
        <f>IF(Table1[[#This Row],[TeamFavorite]]=Table1[[#This Row],[TeamHome]],Table1[[#This Row],[ScoreAway]]-Table1[[#This Row],[ScoreHome]],Table1[[#This Row],[ScoreHome]]-Table1[[#This Row],[ScoreAway]])</f>
        <v>-5</v>
      </c>
      <c r="O11836">
        <f>IF(Table1[[#This Row],[SpreadActual]]&lt;Table1[[#This Row],[SpreadFavorite]],1,0)</f>
        <v>1</v>
      </c>
      <c r="P11836">
        <v>42.5</v>
      </c>
      <c r="Q11836" t="s">
        <v>183</v>
      </c>
      <c r="R11836" t="b">
        <v>0</v>
      </c>
      <c r="S11836">
        <v>41</v>
      </c>
      <c r="T11836">
        <v>8</v>
      </c>
    </row>
    <row r="11837" spans="1:22" x14ac:dyDescent="0.2">
      <c r="A11837" s="1">
        <v>42728</v>
      </c>
      <c r="B11837">
        <v>2016</v>
      </c>
      <c r="C11837">
        <f>_xlfn.MAXIFS(Table1[ScheduleWeekWritten],Table1[ScheduleSeason],Table1[[#This Row],[ScheduleSeason]])</f>
        <v>17</v>
      </c>
      <c r="D11837">
        <v>16</v>
      </c>
      <c r="E11837" cm="1">
        <f t="array" ref="E11837">_xlfn.XLOOKUP(Table1[[#This Row],[ScheduleWeekWritten]],Table3[Game],100+Table3[Increase],Table1[[#This Row],[ScheduleWeekWritten]])</f>
        <v>16</v>
      </c>
      <c r="F11837" t="b">
        <v>0</v>
      </c>
      <c r="G11837" t="s">
        <v>28</v>
      </c>
      <c r="H11837">
        <v>31</v>
      </c>
      <c r="I11837">
        <v>34</v>
      </c>
      <c r="J11837" t="s">
        <v>19</v>
      </c>
      <c r="K11837" t="s">
        <v>43</v>
      </c>
      <c r="L11837" t="str">
        <f>_xlfn.XLOOKUP(Table1[[#This Row],[TeamFavoriteID]],Table2[team_id],Table2[team_name],_xlfn.XLOOKUP(Table1[[#This Row],[TeamFavoriteID]],Table2[team_id_pfr],Table2[team_name],"Even"))</f>
        <v>Buffalo Bills</v>
      </c>
      <c r="M11837">
        <v>-4.5</v>
      </c>
      <c r="N11837">
        <f>IF(Table1[[#This Row],[TeamFavorite]]=Table1[[#This Row],[TeamHome]],Table1[[#This Row],[ScoreAway]]-Table1[[#This Row],[ScoreHome]],Table1[[#This Row],[ScoreHome]]-Table1[[#This Row],[ScoreAway]])</f>
        <v>3</v>
      </c>
      <c r="O11837">
        <f>IF(Table1[[#This Row],[SpreadActual]]&lt;Table1[[#This Row],[SpreadFavorite]],1,0)</f>
        <v>0</v>
      </c>
      <c r="P11837">
        <v>44.5</v>
      </c>
      <c r="Q11837" t="s">
        <v>204</v>
      </c>
      <c r="R11837" t="b">
        <v>0</v>
      </c>
      <c r="S11837">
        <v>35</v>
      </c>
      <c r="T11837">
        <v>7</v>
      </c>
    </row>
    <row r="11838" spans="1:22" x14ac:dyDescent="0.2">
      <c r="A11838" s="1">
        <v>42728</v>
      </c>
      <c r="B11838">
        <v>2016</v>
      </c>
      <c r="C11838">
        <f>_xlfn.MAXIFS(Table1[ScheduleWeekWritten],Table1[ScheduleSeason],Table1[[#This Row],[ScheduleSeason]])</f>
        <v>17</v>
      </c>
      <c r="D11838">
        <v>16</v>
      </c>
      <c r="E11838" cm="1">
        <f t="array" ref="E11838">_xlfn.XLOOKUP(Table1[[#This Row],[ScheduleWeekWritten]],Table3[Game],100+Table3[Increase],Table1[[#This Row],[ScheduleWeekWritten]])</f>
        <v>16</v>
      </c>
      <c r="F11838" t="b">
        <v>0</v>
      </c>
      <c r="G11838" t="s">
        <v>152</v>
      </c>
      <c r="H11838">
        <v>16</v>
      </c>
      <c r="I11838">
        <v>33</v>
      </c>
      <c r="J11838" t="s">
        <v>38</v>
      </c>
      <c r="K11838" t="s">
        <v>109</v>
      </c>
      <c r="L11838" t="str">
        <f>_xlfn.XLOOKUP(Table1[[#This Row],[TeamFavoriteID]],Table2[team_id],Table2[team_name],_xlfn.XLOOKUP(Table1[[#This Row],[TeamFavoriteID]],Table2[team_id_pfr],Table2[team_name],"Even"))</f>
        <v>Atlanta Falcons</v>
      </c>
      <c r="M11838">
        <v>-3</v>
      </c>
      <c r="N11838">
        <f>IF(Table1[[#This Row],[TeamFavorite]]=Table1[[#This Row],[TeamHome]],Table1[[#This Row],[ScoreAway]]-Table1[[#This Row],[ScoreHome]],Table1[[#This Row],[ScoreHome]]-Table1[[#This Row],[ScoreAway]])</f>
        <v>-17</v>
      </c>
      <c r="O11838">
        <f>IF(Table1[[#This Row],[SpreadActual]]&lt;Table1[[#This Row],[SpreadFavorite]],1,0)</f>
        <v>1</v>
      </c>
      <c r="P11838">
        <v>49</v>
      </c>
      <c r="Q11838" t="s">
        <v>160</v>
      </c>
      <c r="R11838" t="b">
        <v>0</v>
      </c>
      <c r="S11838">
        <v>52</v>
      </c>
      <c r="T11838">
        <v>4</v>
      </c>
    </row>
    <row r="11839" spans="1:22" x14ac:dyDescent="0.2">
      <c r="A11839" s="1">
        <v>42728</v>
      </c>
      <c r="B11839">
        <v>2016</v>
      </c>
      <c r="C11839">
        <f>_xlfn.MAXIFS(Table1[ScheduleWeekWritten],Table1[ScheduleSeason],Table1[[#This Row],[ScheduleSeason]])</f>
        <v>17</v>
      </c>
      <c r="D11839">
        <v>16</v>
      </c>
      <c r="E11839" cm="1">
        <f t="array" ref="E11839">_xlfn.XLOOKUP(Table1[[#This Row],[ScheduleWeekWritten]],Table3[Game],100+Table3[Increase],Table1[[#This Row],[ScheduleWeekWritten]])</f>
        <v>16</v>
      </c>
      <c r="F11839" t="b">
        <v>0</v>
      </c>
      <c r="G11839" t="s">
        <v>46</v>
      </c>
      <c r="H11839">
        <v>21</v>
      </c>
      <c r="I11839">
        <v>41</v>
      </c>
      <c r="J11839" t="s">
        <v>61</v>
      </c>
      <c r="K11839" t="s">
        <v>85</v>
      </c>
      <c r="L11839" t="str">
        <f>_xlfn.XLOOKUP(Table1[[#This Row],[TeamFavoriteID]],Table2[team_id],Table2[team_name],_xlfn.XLOOKUP(Table1[[#This Row],[TeamFavoriteID]],Table2[team_id_pfr],Table2[team_name],"Even"))</f>
        <v>Washington Commanders</v>
      </c>
      <c r="M11839">
        <v>-3</v>
      </c>
      <c r="N11839">
        <f>IF(Table1[[#This Row],[TeamFavorite]]=Table1[[#This Row],[TeamHome]],Table1[[#This Row],[ScoreAway]]-Table1[[#This Row],[ScoreHome]],Table1[[#This Row],[ScoreHome]]-Table1[[#This Row],[ScoreAway]])</f>
        <v>-20</v>
      </c>
      <c r="O11839">
        <f>IF(Table1[[#This Row],[SpreadActual]]&lt;Table1[[#This Row],[SpreadFavorite]],1,0)</f>
        <v>1</v>
      </c>
      <c r="P11839">
        <v>49</v>
      </c>
      <c r="Q11839" t="s">
        <v>114</v>
      </c>
      <c r="R11839" t="b">
        <v>0</v>
      </c>
      <c r="S11839">
        <v>35</v>
      </c>
      <c r="T11839">
        <v>1</v>
      </c>
    </row>
    <row r="11840" spans="1:22" x14ac:dyDescent="0.2">
      <c r="A11840" s="1">
        <v>42728</v>
      </c>
      <c r="B11840">
        <v>2016</v>
      </c>
      <c r="C11840">
        <f>_xlfn.MAXIFS(Table1[ScheduleWeekWritten],Table1[ScheduleSeason],Table1[[#This Row],[ScheduleSeason]])</f>
        <v>17</v>
      </c>
      <c r="D11840">
        <v>16</v>
      </c>
      <c r="E11840" cm="1">
        <f t="array" ref="E11840">_xlfn.XLOOKUP(Table1[[#This Row],[ScheduleWeekWritten]],Table3[Game],100+Table3[Increase],Table1[[#This Row],[ScheduleWeekWritten]])</f>
        <v>16</v>
      </c>
      <c r="F11840" t="b">
        <v>0</v>
      </c>
      <c r="G11840" t="s">
        <v>62</v>
      </c>
      <c r="H11840">
        <v>20</v>
      </c>
      <c r="I11840">
        <v>17</v>
      </c>
      <c r="J11840" t="s">
        <v>27</v>
      </c>
      <c r="K11840" t="s">
        <v>29</v>
      </c>
      <c r="L11840" t="str">
        <f>_xlfn.XLOOKUP(Table1[[#This Row],[TeamFavoriteID]],Table2[team_id],Table2[team_name],_xlfn.XLOOKUP(Table1[[#This Row],[TeamFavoriteID]],Table2[team_id_pfr],Table2[team_name],"Even"))</f>
        <v>Los Angeles Chargers</v>
      </c>
      <c r="M11840">
        <v>-4.5</v>
      </c>
      <c r="N11840">
        <f>IF(Table1[[#This Row],[TeamFavorite]]=Table1[[#This Row],[TeamHome]],Table1[[#This Row],[ScoreAway]]-Table1[[#This Row],[ScoreHome]],Table1[[#This Row],[ScoreHome]]-Table1[[#This Row],[ScoreAway]])</f>
        <v>3</v>
      </c>
      <c r="O11840">
        <f>IF(Table1[[#This Row],[SpreadActual]]&lt;Table1[[#This Row],[SpreadFavorite]],1,0)</f>
        <v>0</v>
      </c>
      <c r="P11840">
        <v>45</v>
      </c>
      <c r="Q11840" t="s">
        <v>170</v>
      </c>
      <c r="R11840" t="b">
        <v>0</v>
      </c>
      <c r="S11840">
        <v>37</v>
      </c>
      <c r="T11840">
        <v>10</v>
      </c>
    </row>
    <row r="11841" spans="1:22" x14ac:dyDescent="0.2">
      <c r="A11841" s="1">
        <v>42728</v>
      </c>
      <c r="B11841">
        <v>2016</v>
      </c>
      <c r="C11841">
        <f>_xlfn.MAXIFS(Table1[ScheduleWeekWritten],Table1[ScheduleSeason],Table1[[#This Row],[ScheduleSeason]])</f>
        <v>17</v>
      </c>
      <c r="D11841">
        <v>16</v>
      </c>
      <c r="E11841" cm="1">
        <f t="array" ref="E11841">_xlfn.XLOOKUP(Table1[[#This Row],[ScheduleWeekWritten]],Table3[Game],100+Table3[Increase],Table1[[#This Row],[ScheduleWeekWritten]])</f>
        <v>16</v>
      </c>
      <c r="F11841" t="b">
        <v>0</v>
      </c>
      <c r="G11841" t="s">
        <v>33</v>
      </c>
      <c r="H11841">
        <v>38</v>
      </c>
      <c r="I11841">
        <v>25</v>
      </c>
      <c r="J11841" t="s">
        <v>54</v>
      </c>
      <c r="K11841" t="s">
        <v>35</v>
      </c>
      <c r="L11841" t="str">
        <f>_xlfn.XLOOKUP(Table1[[#This Row],[TeamFavoriteID]],Table2[team_id],Table2[team_name],_xlfn.XLOOKUP(Table1[[#This Row],[TeamFavoriteID]],Table2[team_id_pfr],Table2[team_name],"Even"))</f>
        <v>Green Bay Packers</v>
      </c>
      <c r="M11841">
        <v>-6</v>
      </c>
      <c r="N11841">
        <f>IF(Table1[[#This Row],[TeamFavorite]]=Table1[[#This Row],[TeamHome]],Table1[[#This Row],[ScoreAway]]-Table1[[#This Row],[ScoreHome]],Table1[[#This Row],[ScoreHome]]-Table1[[#This Row],[ScoreAway]])</f>
        <v>-13</v>
      </c>
      <c r="O11841">
        <f>IF(Table1[[#This Row],[SpreadActual]]&lt;Table1[[#This Row],[SpreadFavorite]],1,0)</f>
        <v>1</v>
      </c>
      <c r="P11841">
        <v>44.5</v>
      </c>
      <c r="Q11841" t="s">
        <v>82</v>
      </c>
      <c r="R11841" t="b">
        <v>0</v>
      </c>
      <c r="S11841">
        <v>35</v>
      </c>
      <c r="T11841">
        <v>4</v>
      </c>
    </row>
    <row r="11842" spans="1:22" x14ac:dyDescent="0.2">
      <c r="A11842" s="1">
        <v>42728</v>
      </c>
      <c r="B11842">
        <v>2016</v>
      </c>
      <c r="C11842">
        <f>_xlfn.MAXIFS(Table1[ScheduleWeekWritten],Table1[ScheduleSeason],Table1[[#This Row],[ScheduleSeason]])</f>
        <v>17</v>
      </c>
      <c r="D11842">
        <v>16</v>
      </c>
      <c r="E11842" cm="1">
        <f t="array" ref="E11842">_xlfn.XLOOKUP(Table1[[#This Row],[ScheduleWeekWritten]],Table3[Game],100+Table3[Increase],Table1[[#This Row],[ScheduleWeekWritten]])</f>
        <v>16</v>
      </c>
      <c r="F11842" t="b">
        <v>0</v>
      </c>
      <c r="G11842" t="s">
        <v>177</v>
      </c>
      <c r="H11842">
        <v>12</v>
      </c>
      <c r="I11842">
        <v>10</v>
      </c>
      <c r="J11842" t="s">
        <v>101</v>
      </c>
      <c r="K11842" t="s">
        <v>182</v>
      </c>
      <c r="L11842" t="str">
        <f>_xlfn.XLOOKUP(Table1[[#This Row],[TeamFavoriteID]],Table2[team_id],Table2[team_name],_xlfn.XLOOKUP(Table1[[#This Row],[TeamFavoriteID]],Table2[team_id_pfr],Table2[team_name],"Even"))</f>
        <v>Houston Texans</v>
      </c>
      <c r="M11842">
        <v>-3</v>
      </c>
      <c r="N11842">
        <f>IF(Table1[[#This Row],[TeamFavorite]]=Table1[[#This Row],[TeamHome]],Table1[[#This Row],[ScoreAway]]-Table1[[#This Row],[ScoreHome]],Table1[[#This Row],[ScoreHome]]-Table1[[#This Row],[ScoreAway]])</f>
        <v>-2</v>
      </c>
      <c r="O11842">
        <f>IF(Table1[[#This Row],[SpreadActual]]&lt;Table1[[#This Row],[SpreadFavorite]],1,0)</f>
        <v>0</v>
      </c>
      <c r="P11842">
        <v>41.5</v>
      </c>
      <c r="Q11842" t="s">
        <v>178</v>
      </c>
      <c r="R11842" t="b">
        <v>0</v>
      </c>
      <c r="S11842">
        <v>72</v>
      </c>
      <c r="T11842">
        <v>8</v>
      </c>
      <c r="V11842" t="s">
        <v>193</v>
      </c>
    </row>
    <row r="11843" spans="1:22" x14ac:dyDescent="0.2">
      <c r="A11843" s="1">
        <v>42728</v>
      </c>
      <c r="B11843">
        <v>2016</v>
      </c>
      <c r="C11843">
        <f>_xlfn.MAXIFS(Table1[ScheduleWeekWritten],Table1[ScheduleSeason],Table1[[#This Row],[ScheduleSeason]])</f>
        <v>17</v>
      </c>
      <c r="D11843">
        <v>16</v>
      </c>
      <c r="E11843" cm="1">
        <f t="array" ref="E11843">_xlfn.XLOOKUP(Table1[[#This Row],[ScheduleWeekWritten]],Table3[Game],100+Table3[Increase],Table1[[#This Row],[ScheduleWeekWritten]])</f>
        <v>16</v>
      </c>
      <c r="F11843" t="b">
        <v>0</v>
      </c>
      <c r="G11843" t="s">
        <v>154</v>
      </c>
      <c r="H11843">
        <v>38</v>
      </c>
      <c r="I11843">
        <v>17</v>
      </c>
      <c r="J11843" t="s">
        <v>171</v>
      </c>
      <c r="K11843" t="s">
        <v>25</v>
      </c>
      <c r="L11843" t="str">
        <f>_xlfn.XLOOKUP(Table1[[#This Row],[TeamFavoriteID]],Table2[team_id],Table2[team_name],_xlfn.XLOOKUP(Table1[[#This Row],[TeamFavoriteID]],Table2[team_id_pfr],Table2[team_name],"Even"))</f>
        <v>Houston Oilers</v>
      </c>
      <c r="M11843">
        <v>-4</v>
      </c>
      <c r="N11843">
        <f>IF(Table1[[#This Row],[TeamFavorite]]=Table1[[#This Row],[TeamHome]],Table1[[#This Row],[ScoreAway]]-Table1[[#This Row],[ScoreHome]],Table1[[#This Row],[ScoreHome]]-Table1[[#This Row],[ScoreAway]])</f>
        <v>21</v>
      </c>
      <c r="O11843">
        <f>IF(Table1[[#This Row],[SpreadActual]]&lt;Table1[[#This Row],[SpreadFavorite]],1,0)</f>
        <v>0</v>
      </c>
      <c r="P11843">
        <v>44</v>
      </c>
      <c r="Q11843" t="s">
        <v>155</v>
      </c>
      <c r="R11843" t="b">
        <v>0</v>
      </c>
      <c r="S11843">
        <v>65</v>
      </c>
      <c r="T11843">
        <v>2</v>
      </c>
    </row>
    <row r="11844" spans="1:22" x14ac:dyDescent="0.2">
      <c r="A11844" s="1">
        <v>42728</v>
      </c>
      <c r="B11844">
        <v>2016</v>
      </c>
      <c r="C11844">
        <f>_xlfn.MAXIFS(Table1[ScheduleWeekWritten],Table1[ScheduleSeason],Table1[[#This Row],[ScheduleSeason]])</f>
        <v>17</v>
      </c>
      <c r="D11844">
        <v>16</v>
      </c>
      <c r="E11844" cm="1">
        <f t="array" ref="E11844">_xlfn.XLOOKUP(Table1[[#This Row],[ScheduleWeekWritten]],Table3[Game],100+Table3[Increase],Table1[[#This Row],[ScheduleWeekWritten]])</f>
        <v>16</v>
      </c>
      <c r="F11844" t="b">
        <v>0</v>
      </c>
      <c r="G11844" t="s">
        <v>39</v>
      </c>
      <c r="H11844">
        <v>21</v>
      </c>
      <c r="I11844">
        <v>22</v>
      </c>
      <c r="J11844" t="s">
        <v>53</v>
      </c>
      <c r="K11844" t="s">
        <v>40</v>
      </c>
      <c r="L11844" t="str">
        <f>_xlfn.XLOOKUP(Table1[[#This Row],[TeamFavoriteID]],Table2[team_id],Table2[team_name],_xlfn.XLOOKUP(Table1[[#This Row],[TeamFavoriteID]],Table2[team_id_pfr],Table2[team_name],"Even"))</f>
        <v>Los Angeles Rams</v>
      </c>
      <c r="M11844">
        <v>-6</v>
      </c>
      <c r="N11844">
        <f>IF(Table1[[#This Row],[TeamFavorite]]=Table1[[#This Row],[TeamHome]],Table1[[#This Row],[ScoreAway]]-Table1[[#This Row],[ScoreHome]],Table1[[#This Row],[ScoreHome]]-Table1[[#This Row],[ScoreAway]])</f>
        <v>1</v>
      </c>
      <c r="O11844">
        <f>IF(Table1[[#This Row],[SpreadActual]]&lt;Table1[[#This Row],[SpreadFavorite]],1,0)</f>
        <v>0</v>
      </c>
      <c r="P11844">
        <v>39.5</v>
      </c>
      <c r="Q11844" t="s">
        <v>65</v>
      </c>
      <c r="R11844" t="b">
        <v>0</v>
      </c>
      <c r="S11844">
        <v>55</v>
      </c>
      <c r="T11844">
        <v>7</v>
      </c>
    </row>
    <row r="11845" spans="1:22" x14ac:dyDescent="0.2">
      <c r="A11845" s="1">
        <v>42728</v>
      </c>
      <c r="B11845">
        <v>2016</v>
      </c>
      <c r="C11845">
        <f>_xlfn.MAXIFS(Table1[ScheduleWeekWritten],Table1[ScheduleSeason],Table1[[#This Row],[ScheduleSeason]])</f>
        <v>17</v>
      </c>
      <c r="D11845">
        <v>16</v>
      </c>
      <c r="E11845" cm="1">
        <f t="array" ref="E11845">_xlfn.XLOOKUP(Table1[[#This Row],[ScheduleWeekWritten]],Table3[Game],100+Table3[Increase],Table1[[#This Row],[ScheduleWeekWritten]])</f>
        <v>16</v>
      </c>
      <c r="F11845" t="b">
        <v>0</v>
      </c>
      <c r="G11845" t="s">
        <v>115</v>
      </c>
      <c r="H11845">
        <v>41</v>
      </c>
      <c r="I11845">
        <v>3</v>
      </c>
      <c r="J11845" t="s">
        <v>31</v>
      </c>
      <c r="K11845" t="s">
        <v>70</v>
      </c>
      <c r="L11845" t="str">
        <f>_xlfn.XLOOKUP(Table1[[#This Row],[TeamFavoriteID]],Table2[team_id],Table2[team_name],_xlfn.XLOOKUP(Table1[[#This Row],[TeamFavoriteID]],Table2[team_id_pfr],Table2[team_name],"Even"))</f>
        <v>Boston Patriots</v>
      </c>
      <c r="M11845">
        <v>-17</v>
      </c>
      <c r="N11845">
        <f>IF(Table1[[#This Row],[TeamFavorite]]=Table1[[#This Row],[TeamHome]],Table1[[#This Row],[ScoreAway]]-Table1[[#This Row],[ScoreHome]],Table1[[#This Row],[ScoreHome]]-Table1[[#This Row],[ScoreAway]])</f>
        <v>38</v>
      </c>
      <c r="O11845">
        <f>IF(Table1[[#This Row],[SpreadActual]]&lt;Table1[[#This Row],[SpreadFavorite]],1,0)</f>
        <v>0</v>
      </c>
      <c r="P11845">
        <v>45</v>
      </c>
      <c r="Q11845" t="s">
        <v>179</v>
      </c>
      <c r="R11845" t="b">
        <v>0</v>
      </c>
      <c r="S11845">
        <v>40</v>
      </c>
      <c r="T11845">
        <v>4</v>
      </c>
      <c r="V11845" t="s">
        <v>2</v>
      </c>
    </row>
    <row r="11846" spans="1:22" x14ac:dyDescent="0.2">
      <c r="A11846" s="1">
        <v>42728</v>
      </c>
      <c r="B11846">
        <v>2016</v>
      </c>
      <c r="C11846">
        <f>_xlfn.MAXIFS(Table1[ScheduleWeekWritten],Table1[ScheduleSeason],Table1[[#This Row],[ScheduleSeason]])</f>
        <v>17</v>
      </c>
      <c r="D11846">
        <v>16</v>
      </c>
      <c r="E11846" cm="1">
        <f t="array" ref="E11846">_xlfn.XLOOKUP(Table1[[#This Row],[ScheduleWeekWritten]],Table3[Game],100+Table3[Increase],Table1[[#This Row],[ScheduleWeekWritten]])</f>
        <v>16</v>
      </c>
      <c r="F11846" t="b">
        <v>0</v>
      </c>
      <c r="G11846" t="s">
        <v>95</v>
      </c>
      <c r="H11846">
        <v>31</v>
      </c>
      <c r="I11846">
        <v>24</v>
      </c>
      <c r="J11846" t="s">
        <v>127</v>
      </c>
      <c r="K11846" t="s">
        <v>98</v>
      </c>
      <c r="L11846" t="str">
        <f>_xlfn.XLOOKUP(Table1[[#This Row],[TeamFavoriteID]],Table2[team_id],Table2[team_name],_xlfn.XLOOKUP(Table1[[#This Row],[TeamFavoriteID]],Table2[team_id_pfr],Table2[team_name],"Even"))</f>
        <v>New Orleans Saints</v>
      </c>
      <c r="M11846">
        <v>-3</v>
      </c>
      <c r="N11846">
        <f>IF(Table1[[#This Row],[TeamFavorite]]=Table1[[#This Row],[TeamHome]],Table1[[#This Row],[ScoreAway]]-Table1[[#This Row],[ScoreHome]],Table1[[#This Row],[ScoreHome]]-Table1[[#This Row],[ScoreAway]])</f>
        <v>-7</v>
      </c>
      <c r="O11846">
        <f>IF(Table1[[#This Row],[SpreadActual]]&lt;Table1[[#This Row],[SpreadFavorite]],1,0)</f>
        <v>1</v>
      </c>
      <c r="P11846">
        <v>53</v>
      </c>
      <c r="Q11846" t="s">
        <v>124</v>
      </c>
      <c r="R11846" t="b">
        <v>0</v>
      </c>
      <c r="S11846">
        <v>72</v>
      </c>
      <c r="T11846">
        <v>0</v>
      </c>
      <c r="V11846" t="s">
        <v>103</v>
      </c>
    </row>
    <row r="11847" spans="1:22" x14ac:dyDescent="0.2">
      <c r="A11847" s="1">
        <v>42728</v>
      </c>
      <c r="B11847">
        <v>2016</v>
      </c>
      <c r="C11847">
        <f>_xlfn.MAXIFS(Table1[ScheduleWeekWritten],Table1[ScheduleSeason],Table1[[#This Row],[ScheduleSeason]])</f>
        <v>17</v>
      </c>
      <c r="D11847">
        <v>16</v>
      </c>
      <c r="E11847" cm="1">
        <f t="array" ref="E11847">_xlfn.XLOOKUP(Table1[[#This Row],[ScheduleWeekWritten]],Table3[Game],100+Table3[Increase],Table1[[#This Row],[ScheduleWeekWritten]])</f>
        <v>16</v>
      </c>
      <c r="F11847" t="b">
        <v>0</v>
      </c>
      <c r="G11847" t="s">
        <v>20</v>
      </c>
      <c r="H11847">
        <v>33</v>
      </c>
      <c r="I11847">
        <v>25</v>
      </c>
      <c r="J11847" t="s">
        <v>140</v>
      </c>
      <c r="K11847" t="s">
        <v>21</v>
      </c>
      <c r="L11847" t="str">
        <f>_xlfn.XLOOKUP(Table1[[#This Row],[TeamFavoriteID]],Table2[team_id],Table2[team_name],_xlfn.XLOOKUP(Table1[[#This Row],[TeamFavoriteID]],Table2[team_id_pfr],Table2[team_name],"Even"))</f>
        <v>Las Vegas Raiders</v>
      </c>
      <c r="M11847">
        <v>-3.5</v>
      </c>
      <c r="N11847">
        <f>IF(Table1[[#This Row],[TeamFavorite]]=Table1[[#This Row],[TeamHome]],Table1[[#This Row],[ScoreAway]]-Table1[[#This Row],[ScoreHome]],Table1[[#This Row],[ScoreHome]]-Table1[[#This Row],[ScoreAway]])</f>
        <v>8</v>
      </c>
      <c r="O11847">
        <f>IF(Table1[[#This Row],[SpreadActual]]&lt;Table1[[#This Row],[SpreadFavorite]],1,0)</f>
        <v>0</v>
      </c>
      <c r="P11847">
        <v>52</v>
      </c>
      <c r="Q11847" t="s">
        <v>76</v>
      </c>
      <c r="R11847" t="b">
        <v>0</v>
      </c>
      <c r="S11847">
        <v>48</v>
      </c>
      <c r="T11847">
        <v>5</v>
      </c>
    </row>
    <row r="11848" spans="1:22" x14ac:dyDescent="0.2">
      <c r="A11848" s="1">
        <v>42728</v>
      </c>
      <c r="B11848">
        <v>2016</v>
      </c>
      <c r="C11848">
        <f>_xlfn.MAXIFS(Table1[ScheduleWeekWritten],Table1[ScheduleSeason],Table1[[#This Row],[ScheduleSeason]])</f>
        <v>17</v>
      </c>
      <c r="D11848">
        <v>16</v>
      </c>
      <c r="E11848" cm="1">
        <f t="array" ref="E11848">_xlfn.XLOOKUP(Table1[[#This Row],[ScheduleWeekWritten]],Table3[Game],100+Table3[Increase],Table1[[#This Row],[ScheduleWeekWritten]])</f>
        <v>16</v>
      </c>
      <c r="F11848" t="b">
        <v>0</v>
      </c>
      <c r="G11848" t="s">
        <v>128</v>
      </c>
      <c r="H11848">
        <v>31</v>
      </c>
      <c r="I11848">
        <v>34</v>
      </c>
      <c r="J11848" t="s">
        <v>149</v>
      </c>
      <c r="K11848" t="s">
        <v>132</v>
      </c>
      <c r="L11848" t="str">
        <f>_xlfn.XLOOKUP(Table1[[#This Row],[TeamFavoriteID]],Table2[team_id],Table2[team_name],_xlfn.XLOOKUP(Table1[[#This Row],[TeamFavoriteID]],Table2[team_id_pfr],Table2[team_name],"Even"))</f>
        <v>Seattle Seahawks</v>
      </c>
      <c r="M11848">
        <v>-9</v>
      </c>
      <c r="N11848">
        <f>IF(Table1[[#This Row],[TeamFavorite]]=Table1[[#This Row],[TeamHome]],Table1[[#This Row],[ScoreAway]]-Table1[[#This Row],[ScoreHome]],Table1[[#This Row],[ScoreHome]]-Table1[[#This Row],[ScoreAway]])</f>
        <v>3</v>
      </c>
      <c r="O11848">
        <f>IF(Table1[[#This Row],[SpreadActual]]&lt;Table1[[#This Row],[SpreadFavorite]],1,0)</f>
        <v>0</v>
      </c>
      <c r="P11848">
        <v>43.5</v>
      </c>
      <c r="Q11848" t="s">
        <v>180</v>
      </c>
      <c r="R11848" t="b">
        <v>0</v>
      </c>
      <c r="S11848">
        <v>39</v>
      </c>
      <c r="T11848">
        <v>2</v>
      </c>
    </row>
    <row r="11849" spans="1:22" x14ac:dyDescent="0.2">
      <c r="A11849" s="1">
        <v>42729</v>
      </c>
      <c r="B11849">
        <v>2016</v>
      </c>
      <c r="C11849">
        <f>_xlfn.MAXIFS(Table1[ScheduleWeekWritten],Table1[ScheduleSeason],Table1[[#This Row],[ScheduleSeason]])</f>
        <v>17</v>
      </c>
      <c r="D11849">
        <v>16</v>
      </c>
      <c r="E11849" cm="1">
        <f t="array" ref="E11849">_xlfn.XLOOKUP(Table1[[#This Row],[ScheduleWeekWritten]],Table3[Game],100+Table3[Increase],Table1[[#This Row],[ScheduleWeekWritten]])</f>
        <v>16</v>
      </c>
      <c r="F11849" t="b">
        <v>0</v>
      </c>
      <c r="G11849" t="s">
        <v>42</v>
      </c>
      <c r="H11849">
        <v>33</v>
      </c>
      <c r="I11849">
        <v>10</v>
      </c>
      <c r="J11849" t="s">
        <v>24</v>
      </c>
      <c r="K11849" t="s">
        <v>75</v>
      </c>
      <c r="L11849" t="str">
        <f>_xlfn.XLOOKUP(Table1[[#This Row],[TeamFavoriteID]],Table2[team_id],Table2[team_name],_xlfn.XLOOKUP(Table1[[#This Row],[TeamFavoriteID]],Table2[team_id_pfr],Table2[team_name],"Even"))</f>
        <v>Kansas City Chiefs</v>
      </c>
      <c r="M11849">
        <v>-3.5</v>
      </c>
      <c r="N11849">
        <f>IF(Table1[[#This Row],[TeamFavorite]]=Table1[[#This Row],[TeamHome]],Table1[[#This Row],[ScoreAway]]-Table1[[#This Row],[ScoreHome]],Table1[[#This Row],[ScoreHome]]-Table1[[#This Row],[ScoreAway]])</f>
        <v>-23</v>
      </c>
      <c r="O11849">
        <f>IF(Table1[[#This Row],[SpreadActual]]&lt;Table1[[#This Row],[SpreadFavorite]],1,0)</f>
        <v>1</v>
      </c>
      <c r="P11849">
        <v>38</v>
      </c>
      <c r="Q11849" t="s">
        <v>117</v>
      </c>
      <c r="R11849" t="b">
        <v>0</v>
      </c>
      <c r="S11849">
        <v>60</v>
      </c>
      <c r="T11849">
        <v>11</v>
      </c>
      <c r="V11849" t="s">
        <v>2</v>
      </c>
    </row>
    <row r="11850" spans="1:22" x14ac:dyDescent="0.2">
      <c r="A11850" s="1">
        <v>42729</v>
      </c>
      <c r="B11850">
        <v>2016</v>
      </c>
      <c r="C11850">
        <f>_xlfn.MAXIFS(Table1[ScheduleWeekWritten],Table1[ScheduleSeason],Table1[[#This Row],[ScheduleSeason]])</f>
        <v>17</v>
      </c>
      <c r="D11850">
        <v>16</v>
      </c>
      <c r="E11850" cm="1">
        <f t="array" ref="E11850">_xlfn.XLOOKUP(Table1[[#This Row],[ScheduleWeekWritten]],Table3[Game],100+Table3[Increase],Table1[[#This Row],[ScheduleWeekWritten]])</f>
        <v>16</v>
      </c>
      <c r="F11850" t="b">
        <v>0</v>
      </c>
      <c r="G11850" t="s">
        <v>49</v>
      </c>
      <c r="H11850">
        <v>31</v>
      </c>
      <c r="I11850">
        <v>27</v>
      </c>
      <c r="J11850" t="s">
        <v>158</v>
      </c>
      <c r="K11850" t="s">
        <v>51</v>
      </c>
      <c r="L11850" t="str">
        <f>_xlfn.XLOOKUP(Table1[[#This Row],[TeamFavoriteID]],Table2[team_id],Table2[team_name],_xlfn.XLOOKUP(Table1[[#This Row],[TeamFavoriteID]],Table2[team_id_pfr],Table2[team_name],"Even"))</f>
        <v>Pittsburgh Steelers</v>
      </c>
      <c r="M11850">
        <v>-5.5</v>
      </c>
      <c r="N11850">
        <f>IF(Table1[[#This Row],[TeamFavorite]]=Table1[[#This Row],[TeamHome]],Table1[[#This Row],[ScoreAway]]-Table1[[#This Row],[ScoreHome]],Table1[[#This Row],[ScoreHome]]-Table1[[#This Row],[ScoreAway]])</f>
        <v>-4</v>
      </c>
      <c r="O11850">
        <f>IF(Table1[[#This Row],[SpreadActual]]&lt;Table1[[#This Row],[SpreadFavorite]],1,0)</f>
        <v>0</v>
      </c>
      <c r="P11850">
        <v>46.5</v>
      </c>
      <c r="Q11850" t="s">
        <v>175</v>
      </c>
      <c r="R11850" t="b">
        <v>0</v>
      </c>
      <c r="S11850">
        <v>39</v>
      </c>
      <c r="T11850">
        <v>4</v>
      </c>
    </row>
    <row r="11851" spans="1:22" x14ac:dyDescent="0.2">
      <c r="A11851" s="1">
        <v>42730</v>
      </c>
      <c r="B11851">
        <v>2016</v>
      </c>
      <c r="C11851">
        <f>_xlfn.MAXIFS(Table1[ScheduleWeekWritten],Table1[ScheduleSeason],Table1[[#This Row],[ScheduleSeason]])</f>
        <v>17</v>
      </c>
      <c r="D11851">
        <v>16</v>
      </c>
      <c r="E11851" cm="1">
        <f t="array" ref="E11851">_xlfn.XLOOKUP(Table1[[#This Row],[ScheduleWeekWritten]],Table3[Game],100+Table3[Increase],Table1[[#This Row],[ScheduleWeekWritten]])</f>
        <v>16</v>
      </c>
      <c r="F11851" t="b">
        <v>0</v>
      </c>
      <c r="G11851" t="s">
        <v>67</v>
      </c>
      <c r="H11851">
        <v>42</v>
      </c>
      <c r="I11851">
        <v>21</v>
      </c>
      <c r="J11851" t="s">
        <v>45</v>
      </c>
      <c r="K11851" t="s">
        <v>68</v>
      </c>
      <c r="L11851" t="str">
        <f>_xlfn.XLOOKUP(Table1[[#This Row],[TeamFavoriteID]],Table2[team_id],Table2[team_name],_xlfn.XLOOKUP(Table1[[#This Row],[TeamFavoriteID]],Table2[team_id_pfr],Table2[team_name],"Even"))</f>
        <v>Dallas Cowboys</v>
      </c>
      <c r="M11851">
        <v>-6.5</v>
      </c>
      <c r="N11851">
        <f>IF(Table1[[#This Row],[TeamFavorite]]=Table1[[#This Row],[TeamHome]],Table1[[#This Row],[ScoreAway]]-Table1[[#This Row],[ScoreHome]],Table1[[#This Row],[ScoreHome]]-Table1[[#This Row],[ScoreAway]])</f>
        <v>-21</v>
      </c>
      <c r="O11851">
        <f>IF(Table1[[#This Row],[SpreadActual]]&lt;Table1[[#This Row],[SpreadFavorite]],1,0)</f>
        <v>1</v>
      </c>
      <c r="P11851">
        <v>46.5</v>
      </c>
      <c r="Q11851" t="s">
        <v>192</v>
      </c>
      <c r="R11851" t="b">
        <v>0</v>
      </c>
      <c r="S11851">
        <v>65</v>
      </c>
      <c r="T11851">
        <v>0</v>
      </c>
      <c r="V11851" t="s">
        <v>193</v>
      </c>
    </row>
    <row r="11852" spans="1:22" x14ac:dyDescent="0.2">
      <c r="A11852" s="1">
        <v>42736</v>
      </c>
      <c r="B11852">
        <v>2016</v>
      </c>
      <c r="C11852">
        <f>_xlfn.MAXIFS(Table1[ScheduleWeekWritten],Table1[ScheduleSeason],Table1[[#This Row],[ScheduleSeason]])</f>
        <v>17</v>
      </c>
      <c r="D11852">
        <v>17</v>
      </c>
      <c r="E11852" cm="1">
        <f t="array" ref="E11852">_xlfn.XLOOKUP(Table1[[#This Row],[ScheduleWeekWritten]],Table3[Game],100+Table3[Increase],Table1[[#This Row],[ScheduleWeekWritten]])</f>
        <v>17</v>
      </c>
      <c r="F11852" t="b">
        <v>0</v>
      </c>
      <c r="G11852" t="s">
        <v>38</v>
      </c>
      <c r="H11852">
        <v>38</v>
      </c>
      <c r="I11852">
        <v>32</v>
      </c>
      <c r="J11852" t="s">
        <v>95</v>
      </c>
      <c r="K11852" t="s">
        <v>109</v>
      </c>
      <c r="L11852" t="str">
        <f>_xlfn.XLOOKUP(Table1[[#This Row],[TeamFavoriteID]],Table2[team_id],Table2[team_name],_xlfn.XLOOKUP(Table1[[#This Row],[TeamFavoriteID]],Table2[team_id_pfr],Table2[team_name],"Even"))</f>
        <v>Atlanta Falcons</v>
      </c>
      <c r="M11852">
        <v>-7.5</v>
      </c>
      <c r="N11852">
        <f>IF(Table1[[#This Row],[TeamFavorite]]=Table1[[#This Row],[TeamHome]],Table1[[#This Row],[ScoreAway]]-Table1[[#This Row],[ScoreHome]],Table1[[#This Row],[ScoreHome]]-Table1[[#This Row],[ScoreAway]])</f>
        <v>-6</v>
      </c>
      <c r="O11852">
        <f>IF(Table1[[#This Row],[SpreadActual]]&lt;Table1[[#This Row],[SpreadFavorite]],1,0)</f>
        <v>0</v>
      </c>
      <c r="P11852">
        <v>58.5</v>
      </c>
      <c r="Q11852" t="s">
        <v>148</v>
      </c>
      <c r="R11852" t="b">
        <v>0</v>
      </c>
      <c r="S11852">
        <v>72</v>
      </c>
      <c r="T11852">
        <v>0</v>
      </c>
      <c r="V11852" t="s">
        <v>103</v>
      </c>
    </row>
    <row r="11853" spans="1:22" x14ac:dyDescent="0.2">
      <c r="A11853" s="1">
        <v>42736</v>
      </c>
      <c r="B11853">
        <v>2016</v>
      </c>
      <c r="C11853">
        <f>_xlfn.MAXIFS(Table1[ScheduleWeekWritten],Table1[ScheduleSeason],Table1[[#This Row],[ScheduleSeason]])</f>
        <v>17</v>
      </c>
      <c r="D11853">
        <v>17</v>
      </c>
      <c r="E11853" cm="1">
        <f t="array" ref="E11853">_xlfn.XLOOKUP(Table1[[#This Row],[ScheduleWeekWritten]],Table3[Game],100+Table3[Increase],Table1[[#This Row],[ScheduleWeekWritten]])</f>
        <v>17</v>
      </c>
      <c r="F11853" t="b">
        <v>0</v>
      </c>
      <c r="G11853" t="s">
        <v>101</v>
      </c>
      <c r="H11853">
        <v>27</v>
      </c>
      <c r="I11853">
        <v>10</v>
      </c>
      <c r="J11853" t="s">
        <v>158</v>
      </c>
      <c r="K11853" t="s">
        <v>159</v>
      </c>
      <c r="L11853" t="str">
        <f>_xlfn.XLOOKUP(Table1[[#This Row],[TeamFavoriteID]],Table2[team_id],Table2[team_name],_xlfn.XLOOKUP(Table1[[#This Row],[TeamFavoriteID]],Table2[team_id_pfr],Table2[team_name],"Even"))</f>
        <v>Baltimore Ravens</v>
      </c>
      <c r="M11853">
        <v>-2.5</v>
      </c>
      <c r="N11853">
        <f>IF(Table1[[#This Row],[TeamFavorite]]=Table1[[#This Row],[TeamHome]],Table1[[#This Row],[ScoreAway]]-Table1[[#This Row],[ScoreHome]],Table1[[#This Row],[ScoreHome]]-Table1[[#This Row],[ScoreAway]])</f>
        <v>17</v>
      </c>
      <c r="O11853">
        <f>IF(Table1[[#This Row],[SpreadActual]]&lt;Table1[[#This Row],[SpreadFavorite]],1,0)</f>
        <v>0</v>
      </c>
      <c r="P11853">
        <v>40.5</v>
      </c>
      <c r="Q11853" t="s">
        <v>173</v>
      </c>
      <c r="R11853" t="b">
        <v>0</v>
      </c>
      <c r="S11853">
        <v>38</v>
      </c>
      <c r="T11853">
        <v>1</v>
      </c>
      <c r="V11853" t="s">
        <v>1</v>
      </c>
    </row>
    <row r="11854" spans="1:22" x14ac:dyDescent="0.2">
      <c r="A11854" s="1">
        <v>42736</v>
      </c>
      <c r="B11854">
        <v>2016</v>
      </c>
      <c r="C11854">
        <f>_xlfn.MAXIFS(Table1[ScheduleWeekWritten],Table1[ScheduleSeason],Table1[[#This Row],[ScheduleSeason]])</f>
        <v>17</v>
      </c>
      <c r="D11854">
        <v>17</v>
      </c>
      <c r="E11854" cm="1">
        <f t="array" ref="E11854">_xlfn.XLOOKUP(Table1[[#This Row],[ScheduleWeekWritten]],Table3[Game],100+Table3[Increase],Table1[[#This Row],[ScheduleWeekWritten]])</f>
        <v>17</v>
      </c>
      <c r="F11854" t="b">
        <v>0</v>
      </c>
      <c r="G11854" t="s">
        <v>24</v>
      </c>
      <c r="H11854">
        <v>24</v>
      </c>
      <c r="I11854">
        <v>6</v>
      </c>
      <c r="J11854" t="s">
        <v>20</v>
      </c>
      <c r="K11854" t="s">
        <v>88</v>
      </c>
      <c r="L11854" t="str">
        <f>_xlfn.XLOOKUP(Table1[[#This Row],[TeamFavoriteID]],Table2[team_id],Table2[team_name],_xlfn.XLOOKUP(Table1[[#This Row],[TeamFavoriteID]],Table2[team_id_pfr],Table2[team_name],"Even"))</f>
        <v>Denver Broncos</v>
      </c>
      <c r="M11854">
        <v>-1</v>
      </c>
      <c r="N11854">
        <f>IF(Table1[[#This Row],[TeamFavorite]]=Table1[[#This Row],[TeamHome]],Table1[[#This Row],[ScoreAway]]-Table1[[#This Row],[ScoreHome]],Table1[[#This Row],[ScoreHome]]-Table1[[#This Row],[ScoreAway]])</f>
        <v>-18</v>
      </c>
      <c r="O11854">
        <f>IF(Table1[[#This Row],[SpreadActual]]&lt;Table1[[#This Row],[SpreadFavorite]],1,0)</f>
        <v>1</v>
      </c>
      <c r="P11854">
        <v>40</v>
      </c>
      <c r="Q11854" t="s">
        <v>174</v>
      </c>
      <c r="R11854" t="b">
        <v>0</v>
      </c>
      <c r="S11854">
        <v>48</v>
      </c>
      <c r="T11854">
        <v>3</v>
      </c>
    </row>
    <row r="11855" spans="1:22" x14ac:dyDescent="0.2">
      <c r="A11855" s="1">
        <v>42736</v>
      </c>
      <c r="B11855">
        <v>2016</v>
      </c>
      <c r="C11855">
        <f>_xlfn.MAXIFS(Table1[ScheduleWeekWritten],Table1[ScheduleSeason],Table1[[#This Row],[ScheduleSeason]])</f>
        <v>17</v>
      </c>
      <c r="D11855">
        <v>17</v>
      </c>
      <c r="E11855" cm="1">
        <f t="array" ref="E11855">_xlfn.XLOOKUP(Table1[[#This Row],[ScheduleWeekWritten]],Table3[Game],100+Table3[Increase],Table1[[#This Row],[ScheduleWeekWritten]])</f>
        <v>17</v>
      </c>
      <c r="F11855" t="b">
        <v>0</v>
      </c>
      <c r="G11855" t="s">
        <v>45</v>
      </c>
      <c r="H11855">
        <v>24</v>
      </c>
      <c r="I11855">
        <v>31</v>
      </c>
      <c r="J11855" t="s">
        <v>33</v>
      </c>
      <c r="K11855" t="s">
        <v>35</v>
      </c>
      <c r="L11855" t="str">
        <f>_xlfn.XLOOKUP(Table1[[#This Row],[TeamFavoriteID]],Table2[team_id],Table2[team_name],_xlfn.XLOOKUP(Table1[[#This Row],[TeamFavoriteID]],Table2[team_id_pfr],Table2[team_name],"Even"))</f>
        <v>Green Bay Packers</v>
      </c>
      <c r="M11855">
        <v>-3.5</v>
      </c>
      <c r="N11855">
        <f>IF(Table1[[#This Row],[TeamFavorite]]=Table1[[#This Row],[TeamHome]],Table1[[#This Row],[ScoreAway]]-Table1[[#This Row],[ScoreHome]],Table1[[#This Row],[ScoreHome]]-Table1[[#This Row],[ScoreAway]])</f>
        <v>-7</v>
      </c>
      <c r="O11855">
        <f>IF(Table1[[#This Row],[SpreadActual]]&lt;Table1[[#This Row],[SpreadFavorite]],1,0)</f>
        <v>1</v>
      </c>
      <c r="P11855">
        <v>50</v>
      </c>
      <c r="Q11855" t="s">
        <v>181</v>
      </c>
      <c r="R11855" t="b">
        <v>0</v>
      </c>
      <c r="S11855">
        <v>72</v>
      </c>
      <c r="T11855">
        <v>0</v>
      </c>
      <c r="V11855" t="s">
        <v>103</v>
      </c>
    </row>
    <row r="11856" spans="1:22" x14ac:dyDescent="0.2">
      <c r="A11856" s="1">
        <v>42736</v>
      </c>
      <c r="B11856">
        <v>2016</v>
      </c>
      <c r="C11856">
        <f>_xlfn.MAXIFS(Table1[ScheduleWeekWritten],Table1[ScheduleSeason],Table1[[#This Row],[ScheduleSeason]])</f>
        <v>17</v>
      </c>
      <c r="D11856">
        <v>17</v>
      </c>
      <c r="E11856" cm="1">
        <f t="array" ref="E11856">_xlfn.XLOOKUP(Table1[[#This Row],[ScheduleWeekWritten]],Table3[Game],100+Table3[Increase],Table1[[#This Row],[ScheduleWeekWritten]])</f>
        <v>17</v>
      </c>
      <c r="F11856" t="b">
        <v>0</v>
      </c>
      <c r="G11856" t="s">
        <v>140</v>
      </c>
      <c r="H11856">
        <v>24</v>
      </c>
      <c r="I11856">
        <v>20</v>
      </c>
      <c r="J11856" t="s">
        <v>154</v>
      </c>
      <c r="K11856" t="s">
        <v>72</v>
      </c>
      <c r="L11856" t="str">
        <f>_xlfn.XLOOKUP(Table1[[#This Row],[TeamFavoriteID]],Table2[team_id],Table2[team_name],_xlfn.XLOOKUP(Table1[[#This Row],[TeamFavoriteID]],Table2[team_id_pfr],Table2[team_name],"Even"))</f>
        <v>Baltimore Colts</v>
      </c>
      <c r="M11856">
        <v>-5.5</v>
      </c>
      <c r="N11856">
        <f>IF(Table1[[#This Row],[TeamFavorite]]=Table1[[#This Row],[TeamHome]],Table1[[#This Row],[ScoreAway]]-Table1[[#This Row],[ScoreHome]],Table1[[#This Row],[ScoreHome]]-Table1[[#This Row],[ScoreAway]])</f>
        <v>4</v>
      </c>
      <c r="O11856">
        <f>IF(Table1[[#This Row],[SpreadActual]]&lt;Table1[[#This Row],[SpreadFavorite]],1,0)</f>
        <v>0</v>
      </c>
      <c r="P11856">
        <v>48.5</v>
      </c>
      <c r="Q11856" t="s">
        <v>190</v>
      </c>
      <c r="R11856" t="b">
        <v>0</v>
      </c>
      <c r="S11856">
        <v>72</v>
      </c>
      <c r="T11856">
        <v>0</v>
      </c>
      <c r="V11856" t="s">
        <v>103</v>
      </c>
    </row>
    <row r="11857" spans="1:22" x14ac:dyDescent="0.2">
      <c r="A11857" s="1">
        <v>42736</v>
      </c>
      <c r="B11857">
        <v>2016</v>
      </c>
      <c r="C11857">
        <f>_xlfn.MAXIFS(Table1[ScheduleWeekWritten],Table1[ScheduleSeason],Table1[[#This Row],[ScheduleSeason]])</f>
        <v>17</v>
      </c>
      <c r="D11857">
        <v>17</v>
      </c>
      <c r="E11857" cm="1">
        <f t="array" ref="E11857">_xlfn.XLOOKUP(Table1[[#This Row],[ScheduleWeekWritten]],Table3[Game],100+Table3[Increase],Table1[[#This Row],[ScheduleWeekWritten]])</f>
        <v>17</v>
      </c>
      <c r="F11857" t="b">
        <v>0</v>
      </c>
      <c r="G11857" t="s">
        <v>39</v>
      </c>
      <c r="H11857">
        <v>6</v>
      </c>
      <c r="I11857">
        <v>44</v>
      </c>
      <c r="J11857" t="s">
        <v>149</v>
      </c>
      <c r="K11857" t="s">
        <v>59</v>
      </c>
      <c r="L11857" t="str">
        <f>_xlfn.XLOOKUP(Table1[[#This Row],[TeamFavoriteID]],Table2[team_id],Table2[team_name],_xlfn.XLOOKUP(Table1[[#This Row],[TeamFavoriteID]],Table2[team_id_pfr],Table2[team_name],"Even"))</f>
        <v>Arizona Cardinals</v>
      </c>
      <c r="M11857">
        <v>-7</v>
      </c>
      <c r="N11857">
        <f>IF(Table1[[#This Row],[TeamFavorite]]=Table1[[#This Row],[TeamHome]],Table1[[#This Row],[ScoreAway]]-Table1[[#This Row],[ScoreHome]],Table1[[#This Row],[ScoreHome]]-Table1[[#This Row],[ScoreAway]])</f>
        <v>-38</v>
      </c>
      <c r="O11857">
        <f>IF(Table1[[#This Row],[SpreadActual]]&lt;Table1[[#This Row],[SpreadFavorite]],1,0)</f>
        <v>1</v>
      </c>
      <c r="P11857">
        <v>39</v>
      </c>
      <c r="Q11857" t="s">
        <v>65</v>
      </c>
      <c r="R11857" t="b">
        <v>0</v>
      </c>
      <c r="S11857">
        <v>56</v>
      </c>
      <c r="T11857">
        <v>1</v>
      </c>
    </row>
    <row r="11858" spans="1:22" x14ac:dyDescent="0.2">
      <c r="A11858" s="1">
        <v>42736</v>
      </c>
      <c r="B11858">
        <v>2016</v>
      </c>
      <c r="C11858">
        <f>_xlfn.MAXIFS(Table1[ScheduleWeekWritten],Table1[ScheduleSeason],Table1[[#This Row],[ScheduleSeason]])</f>
        <v>17</v>
      </c>
      <c r="D11858">
        <v>17</v>
      </c>
      <c r="E11858" cm="1">
        <f t="array" ref="E11858">_xlfn.XLOOKUP(Table1[[#This Row],[ScheduleWeekWritten]],Table3[Game],100+Table3[Increase],Table1[[#This Row],[ScheduleWeekWritten]])</f>
        <v>17</v>
      </c>
      <c r="F11858" t="b">
        <v>0</v>
      </c>
      <c r="G11858" t="s">
        <v>19</v>
      </c>
      <c r="H11858">
        <v>14</v>
      </c>
      <c r="I11858">
        <v>35</v>
      </c>
      <c r="J11858" t="s">
        <v>115</v>
      </c>
      <c r="K11858" t="s">
        <v>70</v>
      </c>
      <c r="L11858" t="str">
        <f>_xlfn.XLOOKUP(Table1[[#This Row],[TeamFavoriteID]],Table2[team_id],Table2[team_name],_xlfn.XLOOKUP(Table1[[#This Row],[TeamFavoriteID]],Table2[team_id_pfr],Table2[team_name],"Even"))</f>
        <v>Boston Patriots</v>
      </c>
      <c r="M11858">
        <v>-7.5</v>
      </c>
      <c r="N11858">
        <f>IF(Table1[[#This Row],[TeamFavorite]]=Table1[[#This Row],[TeamHome]],Table1[[#This Row],[ScoreAway]]-Table1[[#This Row],[ScoreHome]],Table1[[#This Row],[ScoreHome]]-Table1[[#This Row],[ScoreAway]])</f>
        <v>-21</v>
      </c>
      <c r="O11858">
        <f>IF(Table1[[#This Row],[SpreadActual]]&lt;Table1[[#This Row],[SpreadFavorite]],1,0)</f>
        <v>1</v>
      </c>
      <c r="P11858">
        <v>47</v>
      </c>
      <c r="Q11858" t="s">
        <v>143</v>
      </c>
      <c r="R11858" t="b">
        <v>0</v>
      </c>
      <c r="S11858">
        <v>80</v>
      </c>
      <c r="T11858">
        <v>10</v>
      </c>
    </row>
    <row r="11859" spans="1:22" x14ac:dyDescent="0.2">
      <c r="A11859" s="1">
        <v>42736</v>
      </c>
      <c r="B11859">
        <v>2016</v>
      </c>
      <c r="C11859">
        <f>_xlfn.MAXIFS(Table1[ScheduleWeekWritten],Table1[ScheduleSeason],Table1[[#This Row],[ScheduleSeason]])</f>
        <v>17</v>
      </c>
      <c r="D11859">
        <v>17</v>
      </c>
      <c r="E11859" cm="1">
        <f t="array" ref="E11859">_xlfn.XLOOKUP(Table1[[#This Row],[ScheduleWeekWritten]],Table3[Game],100+Table3[Increase],Table1[[#This Row],[ScheduleWeekWritten]])</f>
        <v>17</v>
      </c>
      <c r="F11859" t="b">
        <v>0</v>
      </c>
      <c r="G11859" t="s">
        <v>54</v>
      </c>
      <c r="H11859">
        <v>38</v>
      </c>
      <c r="I11859">
        <v>10</v>
      </c>
      <c r="J11859" t="s">
        <v>46</v>
      </c>
      <c r="K11859" t="s">
        <v>55</v>
      </c>
      <c r="L11859" t="str">
        <f>_xlfn.XLOOKUP(Table1[[#This Row],[TeamFavoriteID]],Table2[team_id],Table2[team_name],_xlfn.XLOOKUP(Table1[[#This Row],[TeamFavoriteID]],Table2[team_id_pfr],Table2[team_name],"Even"))</f>
        <v>Minnesota Vikings</v>
      </c>
      <c r="M11859">
        <v>-6</v>
      </c>
      <c r="N11859">
        <f>IF(Table1[[#This Row],[TeamFavorite]]=Table1[[#This Row],[TeamHome]],Table1[[#This Row],[ScoreAway]]-Table1[[#This Row],[ScoreHome]],Table1[[#This Row],[ScoreHome]]-Table1[[#This Row],[ScoreAway]])</f>
        <v>-28</v>
      </c>
      <c r="O11859">
        <f>IF(Table1[[#This Row],[SpreadActual]]&lt;Table1[[#This Row],[SpreadFavorite]],1,0)</f>
        <v>1</v>
      </c>
      <c r="P11859">
        <v>44</v>
      </c>
      <c r="Q11859" t="s">
        <v>205</v>
      </c>
      <c r="R11859" t="b">
        <v>0</v>
      </c>
      <c r="S11859">
        <v>72</v>
      </c>
      <c r="T11859">
        <v>0</v>
      </c>
      <c r="V11859" t="s">
        <v>103</v>
      </c>
    </row>
    <row r="11860" spans="1:22" x14ac:dyDescent="0.2">
      <c r="A11860" s="1">
        <v>42736</v>
      </c>
      <c r="B11860">
        <v>2016</v>
      </c>
      <c r="C11860">
        <f>_xlfn.MAXIFS(Table1[ScheduleWeekWritten],Table1[ScheduleSeason],Table1[[#This Row],[ScheduleSeason]])</f>
        <v>17</v>
      </c>
      <c r="D11860">
        <v>17</v>
      </c>
      <c r="E11860" cm="1">
        <f t="array" ref="E11860">_xlfn.XLOOKUP(Table1[[#This Row],[ScheduleWeekWritten]],Table3[Game],100+Table3[Increase],Table1[[#This Row],[ScheduleWeekWritten]])</f>
        <v>17</v>
      </c>
      <c r="F11860" t="b">
        <v>0</v>
      </c>
      <c r="G11860" t="s">
        <v>31</v>
      </c>
      <c r="H11860">
        <v>30</v>
      </c>
      <c r="I11860">
        <v>10</v>
      </c>
      <c r="J11860" t="s">
        <v>28</v>
      </c>
      <c r="K11860" t="s">
        <v>43</v>
      </c>
      <c r="L11860" t="str">
        <f>_xlfn.XLOOKUP(Table1[[#This Row],[TeamFavoriteID]],Table2[team_id],Table2[team_name],_xlfn.XLOOKUP(Table1[[#This Row],[TeamFavoriteID]],Table2[team_id_pfr],Table2[team_name],"Even"))</f>
        <v>Buffalo Bills</v>
      </c>
      <c r="M11860">
        <v>-3.5</v>
      </c>
      <c r="N11860">
        <f>IF(Table1[[#This Row],[TeamFavorite]]=Table1[[#This Row],[TeamHome]],Table1[[#This Row],[ScoreAway]]-Table1[[#This Row],[ScoreHome]],Table1[[#This Row],[ScoreHome]]-Table1[[#This Row],[ScoreAway]])</f>
        <v>20</v>
      </c>
      <c r="O11860">
        <f>IF(Table1[[#This Row],[SpreadActual]]&lt;Table1[[#This Row],[SpreadFavorite]],1,0)</f>
        <v>0</v>
      </c>
      <c r="P11860">
        <v>43</v>
      </c>
      <c r="Q11860" t="s">
        <v>197</v>
      </c>
      <c r="R11860" t="b">
        <v>0</v>
      </c>
      <c r="S11860">
        <v>45</v>
      </c>
      <c r="T11860">
        <v>8</v>
      </c>
    </row>
    <row r="11861" spans="1:22" x14ac:dyDescent="0.2">
      <c r="A11861" s="1">
        <v>42736</v>
      </c>
      <c r="B11861">
        <v>2016</v>
      </c>
      <c r="C11861">
        <f>_xlfn.MAXIFS(Table1[ScheduleWeekWritten],Table1[ScheduleSeason],Table1[[#This Row],[ScheduleSeason]])</f>
        <v>17</v>
      </c>
      <c r="D11861">
        <v>17</v>
      </c>
      <c r="E11861" cm="1">
        <f t="array" ref="E11861">_xlfn.XLOOKUP(Table1[[#This Row],[ScheduleWeekWritten]],Table3[Game],100+Table3[Increase],Table1[[#This Row],[ScheduleWeekWritten]])</f>
        <v>17</v>
      </c>
      <c r="F11861" t="b">
        <v>0</v>
      </c>
      <c r="G11861" t="s">
        <v>58</v>
      </c>
      <c r="H11861">
        <v>27</v>
      </c>
      <c r="I11861">
        <v>13</v>
      </c>
      <c r="J11861" t="s">
        <v>67</v>
      </c>
      <c r="K11861" t="s">
        <v>77</v>
      </c>
      <c r="L11861" t="str">
        <f>_xlfn.XLOOKUP(Table1[[#This Row],[TeamFavoriteID]],Table2[team_id],Table2[team_name],_xlfn.XLOOKUP(Table1[[#This Row],[TeamFavoriteID]],Table2[team_id_pfr],Table2[team_name],"Even"))</f>
        <v>Philadelphia Eagles</v>
      </c>
      <c r="M11861">
        <v>-6.5</v>
      </c>
      <c r="N11861">
        <f>IF(Table1[[#This Row],[TeamFavorite]]=Table1[[#This Row],[TeamHome]],Table1[[#This Row],[ScoreAway]]-Table1[[#This Row],[ScoreHome]],Table1[[#This Row],[ScoreHome]]-Table1[[#This Row],[ScoreAway]])</f>
        <v>-14</v>
      </c>
      <c r="O11861">
        <f>IF(Table1[[#This Row],[SpreadActual]]&lt;Table1[[#This Row],[SpreadFavorite]],1,0)</f>
        <v>1</v>
      </c>
      <c r="P11861">
        <v>44</v>
      </c>
      <c r="Q11861" t="s">
        <v>183</v>
      </c>
      <c r="R11861" t="b">
        <v>0</v>
      </c>
      <c r="S11861">
        <v>48</v>
      </c>
      <c r="T11861">
        <v>6</v>
      </c>
    </row>
    <row r="11862" spans="1:22" x14ac:dyDescent="0.2">
      <c r="A11862" s="1">
        <v>42736</v>
      </c>
      <c r="B11862">
        <v>2016</v>
      </c>
      <c r="C11862">
        <f>_xlfn.MAXIFS(Table1[ScheduleWeekWritten],Table1[ScheduleSeason],Table1[[#This Row],[ScheduleSeason]])</f>
        <v>17</v>
      </c>
      <c r="D11862">
        <v>17</v>
      </c>
      <c r="E11862" cm="1">
        <f t="array" ref="E11862">_xlfn.XLOOKUP(Table1[[#This Row],[ScheduleWeekWritten]],Table3[Game],100+Table3[Increase],Table1[[#This Row],[ScheduleWeekWritten]])</f>
        <v>17</v>
      </c>
      <c r="F11862" t="b">
        <v>0</v>
      </c>
      <c r="G11862" t="s">
        <v>49</v>
      </c>
      <c r="H11862">
        <v>27</v>
      </c>
      <c r="I11862">
        <v>24</v>
      </c>
      <c r="J11862" t="s">
        <v>62</v>
      </c>
      <c r="K11862" t="s">
        <v>51</v>
      </c>
      <c r="L11862" t="str">
        <f>_xlfn.XLOOKUP(Table1[[#This Row],[TeamFavoriteID]],Table2[team_id],Table2[team_name],_xlfn.XLOOKUP(Table1[[#This Row],[TeamFavoriteID]],Table2[team_id_pfr],Table2[team_name],"Even"))</f>
        <v>Pittsburgh Steelers</v>
      </c>
      <c r="M11862">
        <v>-3</v>
      </c>
      <c r="N11862">
        <f>IF(Table1[[#This Row],[TeamFavorite]]=Table1[[#This Row],[TeamHome]],Table1[[#This Row],[ScoreAway]]-Table1[[#This Row],[ScoreHome]],Table1[[#This Row],[ScoreHome]]-Table1[[#This Row],[ScoreAway]])</f>
        <v>-3</v>
      </c>
      <c r="O11862">
        <f>IF(Table1[[#This Row],[SpreadActual]]&lt;Table1[[#This Row],[SpreadFavorite]],1,0)</f>
        <v>0</v>
      </c>
      <c r="P11862">
        <v>41.5</v>
      </c>
      <c r="Q11862" t="s">
        <v>175</v>
      </c>
      <c r="R11862" t="b">
        <v>0</v>
      </c>
      <c r="S11862">
        <v>38</v>
      </c>
      <c r="T11862">
        <v>1</v>
      </c>
    </row>
    <row r="11863" spans="1:22" x14ac:dyDescent="0.2">
      <c r="A11863" s="1">
        <v>42736</v>
      </c>
      <c r="B11863">
        <v>2016</v>
      </c>
      <c r="C11863">
        <f>_xlfn.MAXIFS(Table1[ScheduleWeekWritten],Table1[ScheduleSeason],Table1[[#This Row],[ScheduleSeason]])</f>
        <v>17</v>
      </c>
      <c r="D11863">
        <v>17</v>
      </c>
      <c r="E11863" cm="1">
        <f t="array" ref="E11863">_xlfn.XLOOKUP(Table1[[#This Row],[ScheduleWeekWritten]],Table3[Game],100+Table3[Increase],Table1[[#This Row],[ScheduleWeekWritten]])</f>
        <v>17</v>
      </c>
      <c r="F11863" t="b">
        <v>0</v>
      </c>
      <c r="G11863" t="s">
        <v>27</v>
      </c>
      <c r="H11863">
        <v>27</v>
      </c>
      <c r="I11863">
        <v>37</v>
      </c>
      <c r="J11863" t="s">
        <v>42</v>
      </c>
      <c r="K11863" t="s">
        <v>75</v>
      </c>
      <c r="L11863" t="str">
        <f>_xlfn.XLOOKUP(Table1[[#This Row],[TeamFavoriteID]],Table2[team_id],Table2[team_name],_xlfn.XLOOKUP(Table1[[#This Row],[TeamFavoriteID]],Table2[team_id_pfr],Table2[team_name],"Even"))</f>
        <v>Kansas City Chiefs</v>
      </c>
      <c r="M11863">
        <v>-5.5</v>
      </c>
      <c r="N11863">
        <f>IF(Table1[[#This Row],[TeamFavorite]]=Table1[[#This Row],[TeamHome]],Table1[[#This Row],[ScoreAway]]-Table1[[#This Row],[ScoreHome]],Table1[[#This Row],[ScoreHome]]-Table1[[#This Row],[ScoreAway]])</f>
        <v>-10</v>
      </c>
      <c r="O11863">
        <f>IF(Table1[[#This Row],[SpreadActual]]&lt;Table1[[#This Row],[SpreadFavorite]],1,0)</f>
        <v>1</v>
      </c>
      <c r="P11863">
        <v>45</v>
      </c>
      <c r="Q11863" t="s">
        <v>94</v>
      </c>
      <c r="R11863" t="b">
        <v>0</v>
      </c>
      <c r="S11863">
        <v>56</v>
      </c>
      <c r="T11863">
        <v>4</v>
      </c>
    </row>
    <row r="11864" spans="1:22" x14ac:dyDescent="0.2">
      <c r="A11864" s="1">
        <v>42736</v>
      </c>
      <c r="B11864">
        <v>2016</v>
      </c>
      <c r="C11864">
        <f>_xlfn.MAXIFS(Table1[ScheduleWeekWritten],Table1[ScheduleSeason],Table1[[#This Row],[ScheduleSeason]])</f>
        <v>17</v>
      </c>
      <c r="D11864">
        <v>17</v>
      </c>
      <c r="E11864" cm="1">
        <f t="array" ref="E11864">_xlfn.XLOOKUP(Table1[[#This Row],[ScheduleWeekWritten]],Table3[Game],100+Table3[Increase],Table1[[#This Row],[ScheduleWeekWritten]])</f>
        <v>17</v>
      </c>
      <c r="F11864" t="b">
        <v>0</v>
      </c>
      <c r="G11864" t="s">
        <v>53</v>
      </c>
      <c r="H11864">
        <v>23</v>
      </c>
      <c r="I11864">
        <v>25</v>
      </c>
      <c r="J11864" t="s">
        <v>128</v>
      </c>
      <c r="K11864" t="s">
        <v>132</v>
      </c>
      <c r="L11864" t="str">
        <f>_xlfn.XLOOKUP(Table1[[#This Row],[TeamFavoriteID]],Table2[team_id],Table2[team_name],_xlfn.XLOOKUP(Table1[[#This Row],[TeamFavoriteID]],Table2[team_id_pfr],Table2[team_name],"Even"))</f>
        <v>Seattle Seahawks</v>
      </c>
      <c r="M11864">
        <v>-11.5</v>
      </c>
      <c r="N11864">
        <f>IF(Table1[[#This Row],[TeamFavorite]]=Table1[[#This Row],[TeamHome]],Table1[[#This Row],[ScoreAway]]-Table1[[#This Row],[ScoreHome]],Table1[[#This Row],[ScoreHome]]-Table1[[#This Row],[ScoreAway]])</f>
        <v>-2</v>
      </c>
      <c r="O11864">
        <f>IF(Table1[[#This Row],[SpreadActual]]&lt;Table1[[#This Row],[SpreadFavorite]],1,0)</f>
        <v>0</v>
      </c>
      <c r="P11864">
        <v>45</v>
      </c>
      <c r="Q11864" t="s">
        <v>203</v>
      </c>
      <c r="R11864" t="b">
        <v>0</v>
      </c>
      <c r="S11864">
        <v>52</v>
      </c>
      <c r="T11864">
        <v>6</v>
      </c>
    </row>
    <row r="11865" spans="1:22" x14ac:dyDescent="0.2">
      <c r="A11865" s="1">
        <v>42736</v>
      </c>
      <c r="B11865">
        <v>2016</v>
      </c>
      <c r="C11865">
        <f>_xlfn.MAXIFS(Table1[ScheduleWeekWritten],Table1[ScheduleSeason],Table1[[#This Row],[ScheduleSeason]])</f>
        <v>17</v>
      </c>
      <c r="D11865">
        <v>17</v>
      </c>
      <c r="E11865" cm="1">
        <f t="array" ref="E11865">_xlfn.XLOOKUP(Table1[[#This Row],[ScheduleWeekWritten]],Table3[Game],100+Table3[Increase],Table1[[#This Row],[ScheduleWeekWritten]])</f>
        <v>17</v>
      </c>
      <c r="F11865" t="b">
        <v>0</v>
      </c>
      <c r="G11865" t="s">
        <v>127</v>
      </c>
      <c r="H11865">
        <v>17</v>
      </c>
      <c r="I11865">
        <v>16</v>
      </c>
      <c r="J11865" t="s">
        <v>152</v>
      </c>
      <c r="K11865" t="s">
        <v>133</v>
      </c>
      <c r="L11865" t="str">
        <f>_xlfn.XLOOKUP(Table1[[#This Row],[TeamFavoriteID]],Table2[team_id],Table2[team_name],_xlfn.XLOOKUP(Table1[[#This Row],[TeamFavoriteID]],Table2[team_id_pfr],Table2[team_name],"Even"))</f>
        <v>Tampa Bay Buccaneers</v>
      </c>
      <c r="M11865">
        <v>-3</v>
      </c>
      <c r="N11865">
        <f>IF(Table1[[#This Row],[TeamFavorite]]=Table1[[#This Row],[TeamHome]],Table1[[#This Row],[ScoreAway]]-Table1[[#This Row],[ScoreHome]],Table1[[#This Row],[ScoreHome]]-Table1[[#This Row],[ScoreAway]])</f>
        <v>-1</v>
      </c>
      <c r="O11865">
        <f>IF(Table1[[#This Row],[SpreadActual]]&lt;Table1[[#This Row],[SpreadFavorite]],1,0)</f>
        <v>0</v>
      </c>
      <c r="P11865">
        <v>44.5</v>
      </c>
      <c r="Q11865" t="s">
        <v>168</v>
      </c>
      <c r="R11865" t="b">
        <v>0</v>
      </c>
      <c r="S11865">
        <v>76</v>
      </c>
      <c r="T11865">
        <v>7</v>
      </c>
    </row>
    <row r="11866" spans="1:22" x14ac:dyDescent="0.2">
      <c r="A11866" s="1">
        <v>42736</v>
      </c>
      <c r="B11866">
        <v>2016</v>
      </c>
      <c r="C11866">
        <f>_xlfn.MAXIFS(Table1[ScheduleWeekWritten],Table1[ScheduleSeason],Table1[[#This Row],[ScheduleSeason]])</f>
        <v>17</v>
      </c>
      <c r="D11866">
        <v>17</v>
      </c>
      <c r="E11866" cm="1">
        <f t="array" ref="E11866">_xlfn.XLOOKUP(Table1[[#This Row],[ScheduleWeekWritten]],Table3[Game],100+Table3[Increase],Table1[[#This Row],[ScheduleWeekWritten]])</f>
        <v>17</v>
      </c>
      <c r="F11866" t="b">
        <v>0</v>
      </c>
      <c r="G11866" t="s">
        <v>171</v>
      </c>
      <c r="H11866">
        <v>24</v>
      </c>
      <c r="I11866">
        <v>17</v>
      </c>
      <c r="J11866" t="s">
        <v>177</v>
      </c>
      <c r="K11866" t="s">
        <v>25</v>
      </c>
      <c r="L11866" t="str">
        <f>_xlfn.XLOOKUP(Table1[[#This Row],[TeamFavoriteID]],Table2[team_id],Table2[team_name],_xlfn.XLOOKUP(Table1[[#This Row],[TeamFavoriteID]],Table2[team_id_pfr],Table2[team_name],"Even"))</f>
        <v>Houston Oilers</v>
      </c>
      <c r="M11866">
        <v>-3</v>
      </c>
      <c r="N11866">
        <f>IF(Table1[[#This Row],[TeamFavorite]]=Table1[[#This Row],[TeamHome]],Table1[[#This Row],[ScoreAway]]-Table1[[#This Row],[ScoreHome]],Table1[[#This Row],[ScoreHome]]-Table1[[#This Row],[ScoreAway]])</f>
        <v>7</v>
      </c>
      <c r="O11866">
        <f>IF(Table1[[#This Row],[SpreadActual]]&lt;Table1[[#This Row],[SpreadFavorite]],1,0)</f>
        <v>0</v>
      </c>
      <c r="P11866">
        <v>41.5</v>
      </c>
      <c r="Q11866" t="s">
        <v>172</v>
      </c>
      <c r="R11866" t="b">
        <v>0</v>
      </c>
      <c r="S11866">
        <v>49</v>
      </c>
      <c r="T11866">
        <v>2</v>
      </c>
    </row>
    <row r="11867" spans="1:22" x14ac:dyDescent="0.2">
      <c r="A11867" s="1">
        <v>42736</v>
      </c>
      <c r="B11867">
        <v>2016</v>
      </c>
      <c r="C11867">
        <f>_xlfn.MAXIFS(Table1[ScheduleWeekWritten],Table1[ScheduleSeason],Table1[[#This Row],[ScheduleSeason]])</f>
        <v>17</v>
      </c>
      <c r="D11867">
        <v>17</v>
      </c>
      <c r="E11867" cm="1">
        <f t="array" ref="E11867">_xlfn.XLOOKUP(Table1[[#This Row],[ScheduleWeekWritten]],Table3[Game],100+Table3[Increase],Table1[[#This Row],[ScheduleWeekWritten]])</f>
        <v>17</v>
      </c>
      <c r="F11867" t="b">
        <v>0</v>
      </c>
      <c r="G11867" t="s">
        <v>61</v>
      </c>
      <c r="H11867">
        <v>10</v>
      </c>
      <c r="I11867">
        <v>19</v>
      </c>
      <c r="J11867" t="s">
        <v>50</v>
      </c>
      <c r="K11867" t="s">
        <v>85</v>
      </c>
      <c r="L11867" t="str">
        <f>_xlfn.XLOOKUP(Table1[[#This Row],[TeamFavoriteID]],Table2[team_id],Table2[team_name],_xlfn.XLOOKUP(Table1[[#This Row],[TeamFavoriteID]],Table2[team_id_pfr],Table2[team_name],"Even"))</f>
        <v>Washington Commanders</v>
      </c>
      <c r="M11867">
        <v>-9</v>
      </c>
      <c r="N11867">
        <f>IF(Table1[[#This Row],[TeamFavorite]]=Table1[[#This Row],[TeamHome]],Table1[[#This Row],[ScoreAway]]-Table1[[#This Row],[ScoreHome]],Table1[[#This Row],[ScoreHome]]-Table1[[#This Row],[ScoreAway]])</f>
        <v>-9</v>
      </c>
      <c r="O11867">
        <f>IF(Table1[[#This Row],[SpreadActual]]&lt;Table1[[#This Row],[SpreadFavorite]],1,0)</f>
        <v>0</v>
      </c>
      <c r="P11867">
        <v>47.5</v>
      </c>
      <c r="Q11867" t="s">
        <v>165</v>
      </c>
      <c r="R11867" t="b">
        <v>0</v>
      </c>
      <c r="S11867">
        <v>52</v>
      </c>
      <c r="T11867">
        <v>1</v>
      </c>
    </row>
    <row r="11868" spans="1:22" x14ac:dyDescent="0.2">
      <c r="A11868" s="1">
        <v>42742</v>
      </c>
      <c r="B11868">
        <v>2016</v>
      </c>
      <c r="C11868">
        <f>_xlfn.MAXIFS(Table1[ScheduleWeekWritten],Table1[ScheduleSeason],Table1[[#This Row],[ScheduleSeason]])</f>
        <v>17</v>
      </c>
      <c r="D11868" t="s">
        <v>134</v>
      </c>
      <c r="E11868" cm="1">
        <f t="array" ref="E11868">_xlfn.XLOOKUP(Table1[[#This Row],[ScheduleWeekWritten]],Table3[Game],100+Table3[Increase],Table1[[#This Row],[ScheduleWeekWritten]])</f>
        <v>101</v>
      </c>
      <c r="F11868" t="b">
        <v>1</v>
      </c>
      <c r="G11868" t="s">
        <v>177</v>
      </c>
      <c r="H11868">
        <v>27</v>
      </c>
      <c r="I11868">
        <v>14</v>
      </c>
      <c r="J11868" t="s">
        <v>20</v>
      </c>
      <c r="K11868" t="s">
        <v>182</v>
      </c>
      <c r="L11868" t="str">
        <f>_xlfn.XLOOKUP(Table1[[#This Row],[TeamFavoriteID]],Table2[team_id],Table2[team_name],_xlfn.XLOOKUP(Table1[[#This Row],[TeamFavoriteID]],Table2[team_id_pfr],Table2[team_name],"Even"))</f>
        <v>Houston Texans</v>
      </c>
      <c r="M11868">
        <v>-4</v>
      </c>
      <c r="N11868">
        <f>IF(Table1[[#This Row],[TeamFavorite]]=Table1[[#This Row],[TeamHome]],Table1[[#This Row],[ScoreAway]]-Table1[[#This Row],[ScoreHome]],Table1[[#This Row],[ScoreHome]]-Table1[[#This Row],[ScoreAway]])</f>
        <v>-13</v>
      </c>
      <c r="O11868">
        <f>IF(Table1[[#This Row],[SpreadActual]]&lt;Table1[[#This Row],[SpreadFavorite]],1,0)</f>
        <v>1</v>
      </c>
      <c r="P11868">
        <v>38</v>
      </c>
      <c r="Q11868" t="s">
        <v>178</v>
      </c>
      <c r="R11868" t="b">
        <v>0</v>
      </c>
      <c r="S11868">
        <v>72</v>
      </c>
      <c r="T11868">
        <v>0</v>
      </c>
      <c r="V11868" t="s">
        <v>103</v>
      </c>
    </row>
    <row r="11869" spans="1:22" x14ac:dyDescent="0.2">
      <c r="A11869" s="1">
        <v>42742</v>
      </c>
      <c r="B11869">
        <v>2016</v>
      </c>
      <c r="C11869">
        <f>_xlfn.MAXIFS(Table1[ScheduleWeekWritten],Table1[ScheduleSeason],Table1[[#This Row],[ScheduleSeason]])</f>
        <v>17</v>
      </c>
      <c r="D11869" t="s">
        <v>134</v>
      </c>
      <c r="E11869" cm="1">
        <f t="array" ref="E11869">_xlfn.XLOOKUP(Table1[[#This Row],[ScheduleWeekWritten]],Table3[Game],100+Table3[Increase],Table1[[#This Row],[ScheduleWeekWritten]])</f>
        <v>101</v>
      </c>
      <c r="F11869" t="b">
        <v>1</v>
      </c>
      <c r="G11869" t="s">
        <v>128</v>
      </c>
      <c r="H11869">
        <v>26</v>
      </c>
      <c r="I11869">
        <v>6</v>
      </c>
      <c r="J11869" t="s">
        <v>45</v>
      </c>
      <c r="K11869" t="s">
        <v>132</v>
      </c>
      <c r="L11869" t="str">
        <f>_xlfn.XLOOKUP(Table1[[#This Row],[TeamFavoriteID]],Table2[team_id],Table2[team_name],_xlfn.XLOOKUP(Table1[[#This Row],[TeamFavoriteID]],Table2[team_id_pfr],Table2[team_name],"Even"))</f>
        <v>Seattle Seahawks</v>
      </c>
      <c r="M11869">
        <v>-8</v>
      </c>
      <c r="N11869">
        <f>IF(Table1[[#This Row],[TeamFavorite]]=Table1[[#This Row],[TeamHome]],Table1[[#This Row],[ScoreAway]]-Table1[[#This Row],[ScoreHome]],Table1[[#This Row],[ScoreHome]]-Table1[[#This Row],[ScoreAway]])</f>
        <v>-20</v>
      </c>
      <c r="O11869">
        <f>IF(Table1[[#This Row],[SpreadActual]]&lt;Table1[[#This Row],[SpreadFavorite]],1,0)</f>
        <v>1</v>
      </c>
      <c r="P11869">
        <v>45.5</v>
      </c>
      <c r="Q11869" t="s">
        <v>180</v>
      </c>
      <c r="R11869" t="b">
        <v>0</v>
      </c>
      <c r="S11869">
        <v>38</v>
      </c>
      <c r="T11869">
        <v>7</v>
      </c>
    </row>
    <row r="11870" spans="1:22" x14ac:dyDescent="0.2">
      <c r="A11870" s="1">
        <v>42743</v>
      </c>
      <c r="B11870">
        <v>2016</v>
      </c>
      <c r="C11870">
        <f>_xlfn.MAXIFS(Table1[ScheduleWeekWritten],Table1[ScheduleSeason],Table1[[#This Row],[ScheduleSeason]])</f>
        <v>17</v>
      </c>
      <c r="D11870" t="s">
        <v>134</v>
      </c>
      <c r="E11870" cm="1">
        <f t="array" ref="E11870">_xlfn.XLOOKUP(Table1[[#This Row],[ScheduleWeekWritten]],Table3[Game],100+Table3[Increase],Table1[[#This Row],[ScheduleWeekWritten]])</f>
        <v>101</v>
      </c>
      <c r="F11870" t="b">
        <v>1</v>
      </c>
      <c r="G11870" t="s">
        <v>33</v>
      </c>
      <c r="H11870">
        <v>38</v>
      </c>
      <c r="I11870">
        <v>13</v>
      </c>
      <c r="J11870" t="s">
        <v>50</v>
      </c>
      <c r="K11870" t="s">
        <v>35</v>
      </c>
      <c r="L11870" t="str">
        <f>_xlfn.XLOOKUP(Table1[[#This Row],[TeamFavoriteID]],Table2[team_id],Table2[team_name],_xlfn.XLOOKUP(Table1[[#This Row],[TeamFavoriteID]],Table2[team_id_pfr],Table2[team_name],"Even"))</f>
        <v>Green Bay Packers</v>
      </c>
      <c r="M11870">
        <v>-5</v>
      </c>
      <c r="N11870">
        <f>IF(Table1[[#This Row],[TeamFavorite]]=Table1[[#This Row],[TeamHome]],Table1[[#This Row],[ScoreAway]]-Table1[[#This Row],[ScoreHome]],Table1[[#This Row],[ScoreHome]]-Table1[[#This Row],[ScoreAway]])</f>
        <v>-25</v>
      </c>
      <c r="O11870">
        <f>IF(Table1[[#This Row],[SpreadActual]]&lt;Table1[[#This Row],[SpreadFavorite]],1,0)</f>
        <v>1</v>
      </c>
      <c r="P11870">
        <v>46.5</v>
      </c>
      <c r="Q11870" t="s">
        <v>82</v>
      </c>
      <c r="R11870" t="b">
        <v>0</v>
      </c>
      <c r="S11870">
        <v>14</v>
      </c>
      <c r="T11870">
        <v>7</v>
      </c>
    </row>
    <row r="11871" spans="1:22" x14ac:dyDescent="0.2">
      <c r="A11871" s="1">
        <v>42743</v>
      </c>
      <c r="B11871">
        <v>2016</v>
      </c>
      <c r="C11871">
        <f>_xlfn.MAXIFS(Table1[ScheduleWeekWritten],Table1[ScheduleSeason],Table1[[#This Row],[ScheduleSeason]])</f>
        <v>17</v>
      </c>
      <c r="D11871" t="s">
        <v>134</v>
      </c>
      <c r="E11871" cm="1">
        <f t="array" ref="E11871">_xlfn.XLOOKUP(Table1[[#This Row],[ScheduleWeekWritten]],Table3[Game],100+Table3[Increase],Table1[[#This Row],[ScheduleWeekWritten]])</f>
        <v>101</v>
      </c>
      <c r="F11871" t="b">
        <v>1</v>
      </c>
      <c r="G11871" t="s">
        <v>49</v>
      </c>
      <c r="H11871">
        <v>30</v>
      </c>
      <c r="I11871">
        <v>12</v>
      </c>
      <c r="J11871" t="s">
        <v>19</v>
      </c>
      <c r="K11871" t="s">
        <v>51</v>
      </c>
      <c r="L11871" t="str">
        <f>_xlfn.XLOOKUP(Table1[[#This Row],[TeamFavoriteID]],Table2[team_id],Table2[team_name],_xlfn.XLOOKUP(Table1[[#This Row],[TeamFavoriteID]],Table2[team_id_pfr],Table2[team_name],"Even"))</f>
        <v>Pittsburgh Steelers</v>
      </c>
      <c r="M11871">
        <v>-11</v>
      </c>
      <c r="N11871">
        <f>IF(Table1[[#This Row],[TeamFavorite]]=Table1[[#This Row],[TeamHome]],Table1[[#This Row],[ScoreAway]]-Table1[[#This Row],[ScoreHome]],Table1[[#This Row],[ScoreHome]]-Table1[[#This Row],[ScoreAway]])</f>
        <v>-18</v>
      </c>
      <c r="O11871">
        <f>IF(Table1[[#This Row],[SpreadActual]]&lt;Table1[[#This Row],[SpreadFavorite]],1,0)</f>
        <v>1</v>
      </c>
      <c r="P11871">
        <v>47.5</v>
      </c>
      <c r="Q11871" t="s">
        <v>175</v>
      </c>
      <c r="R11871" t="b">
        <v>0</v>
      </c>
      <c r="S11871">
        <v>17</v>
      </c>
      <c r="T11871">
        <v>16</v>
      </c>
    </row>
    <row r="11872" spans="1:22" x14ac:dyDescent="0.2">
      <c r="A11872" s="1">
        <v>42749</v>
      </c>
      <c r="B11872">
        <v>2016</v>
      </c>
      <c r="C11872">
        <f>_xlfn.MAXIFS(Table1[ScheduleWeekWritten],Table1[ScheduleSeason],Table1[[#This Row],[ScheduleSeason]])</f>
        <v>17</v>
      </c>
      <c r="D11872" t="s">
        <v>99</v>
      </c>
      <c r="E11872" cm="1">
        <f t="array" ref="E11872">_xlfn.XLOOKUP(Table1[[#This Row],[ScheduleWeekWritten]],Table3[Game],100+Table3[Increase],Table1[[#This Row],[ScheduleWeekWritten]])</f>
        <v>102</v>
      </c>
      <c r="F11872" t="b">
        <v>1</v>
      </c>
      <c r="G11872" t="s">
        <v>38</v>
      </c>
      <c r="H11872">
        <v>36</v>
      </c>
      <c r="I11872">
        <v>20</v>
      </c>
      <c r="J11872" t="s">
        <v>128</v>
      </c>
      <c r="K11872" t="s">
        <v>109</v>
      </c>
      <c r="L11872" t="str">
        <f>_xlfn.XLOOKUP(Table1[[#This Row],[TeamFavoriteID]],Table2[team_id],Table2[team_name],_xlfn.XLOOKUP(Table1[[#This Row],[TeamFavoriteID]],Table2[team_id_pfr],Table2[team_name],"Even"))</f>
        <v>Atlanta Falcons</v>
      </c>
      <c r="M11872">
        <v>-6.5</v>
      </c>
      <c r="N11872">
        <f>IF(Table1[[#This Row],[TeamFavorite]]=Table1[[#This Row],[TeamHome]],Table1[[#This Row],[ScoreAway]]-Table1[[#This Row],[ScoreHome]],Table1[[#This Row],[ScoreHome]]-Table1[[#This Row],[ScoreAway]])</f>
        <v>-16</v>
      </c>
      <c r="O11872">
        <f>IF(Table1[[#This Row],[SpreadActual]]&lt;Table1[[#This Row],[SpreadFavorite]],1,0)</f>
        <v>1</v>
      </c>
      <c r="P11872">
        <v>51</v>
      </c>
      <c r="Q11872" t="s">
        <v>148</v>
      </c>
      <c r="R11872" t="b">
        <v>0</v>
      </c>
      <c r="S11872">
        <v>72</v>
      </c>
      <c r="T11872">
        <v>0</v>
      </c>
      <c r="V11872" t="s">
        <v>103</v>
      </c>
    </row>
    <row r="11873" spans="1:22" x14ac:dyDescent="0.2">
      <c r="A11873" s="1">
        <v>42749</v>
      </c>
      <c r="B11873">
        <v>2016</v>
      </c>
      <c r="C11873">
        <f>_xlfn.MAXIFS(Table1[ScheduleWeekWritten],Table1[ScheduleSeason],Table1[[#This Row],[ScheduleSeason]])</f>
        <v>17</v>
      </c>
      <c r="D11873" t="s">
        <v>99</v>
      </c>
      <c r="E11873" cm="1">
        <f t="array" ref="E11873">_xlfn.XLOOKUP(Table1[[#This Row],[ScheduleWeekWritten]],Table3[Game],100+Table3[Increase],Table1[[#This Row],[ScheduleWeekWritten]])</f>
        <v>102</v>
      </c>
      <c r="F11873" t="b">
        <v>1</v>
      </c>
      <c r="G11873" t="s">
        <v>115</v>
      </c>
      <c r="H11873">
        <v>34</v>
      </c>
      <c r="I11873">
        <v>16</v>
      </c>
      <c r="J11873" t="s">
        <v>177</v>
      </c>
      <c r="K11873" t="s">
        <v>70</v>
      </c>
      <c r="L11873" t="str">
        <f>_xlfn.XLOOKUP(Table1[[#This Row],[TeamFavoriteID]],Table2[team_id],Table2[team_name],_xlfn.XLOOKUP(Table1[[#This Row],[TeamFavoriteID]],Table2[team_id_pfr],Table2[team_name],"Even"))</f>
        <v>Boston Patriots</v>
      </c>
      <c r="M11873">
        <v>-16</v>
      </c>
      <c r="N11873">
        <f>IF(Table1[[#This Row],[TeamFavorite]]=Table1[[#This Row],[TeamHome]],Table1[[#This Row],[ScoreAway]]-Table1[[#This Row],[ScoreHome]],Table1[[#This Row],[ScoreHome]]-Table1[[#This Row],[ScoreAway]])</f>
        <v>18</v>
      </c>
      <c r="O11873">
        <f>IF(Table1[[#This Row],[SpreadActual]]&lt;Table1[[#This Row],[SpreadFavorite]],1,0)</f>
        <v>0</v>
      </c>
      <c r="P11873">
        <v>44</v>
      </c>
      <c r="Q11873" t="s">
        <v>179</v>
      </c>
      <c r="R11873" t="b">
        <v>0</v>
      </c>
      <c r="S11873">
        <v>28</v>
      </c>
      <c r="T11873">
        <v>6</v>
      </c>
    </row>
    <row r="11874" spans="1:22" x14ac:dyDescent="0.2">
      <c r="A11874" s="1">
        <v>42750</v>
      </c>
      <c r="B11874">
        <v>2016</v>
      </c>
      <c r="C11874">
        <f>_xlfn.MAXIFS(Table1[ScheduleWeekWritten],Table1[ScheduleSeason],Table1[[#This Row],[ScheduleSeason]])</f>
        <v>17</v>
      </c>
      <c r="D11874" t="s">
        <v>99</v>
      </c>
      <c r="E11874" cm="1">
        <f t="array" ref="E11874">_xlfn.XLOOKUP(Table1[[#This Row],[ScheduleWeekWritten]],Table3[Game],100+Table3[Increase],Table1[[#This Row],[ScheduleWeekWritten]])</f>
        <v>102</v>
      </c>
      <c r="F11874" t="b">
        <v>1</v>
      </c>
      <c r="G11874" t="s">
        <v>67</v>
      </c>
      <c r="H11874">
        <v>31</v>
      </c>
      <c r="I11874">
        <v>34</v>
      </c>
      <c r="J11874" t="s">
        <v>33</v>
      </c>
      <c r="K11874" t="s">
        <v>68</v>
      </c>
      <c r="L11874" t="str">
        <f>_xlfn.XLOOKUP(Table1[[#This Row],[TeamFavoriteID]],Table2[team_id],Table2[team_name],_xlfn.XLOOKUP(Table1[[#This Row],[TeamFavoriteID]],Table2[team_id_pfr],Table2[team_name],"Even"))</f>
        <v>Dallas Cowboys</v>
      </c>
      <c r="M11874">
        <v>-5.5</v>
      </c>
      <c r="N11874">
        <f>IF(Table1[[#This Row],[TeamFavorite]]=Table1[[#This Row],[TeamHome]],Table1[[#This Row],[ScoreAway]]-Table1[[#This Row],[ScoreHome]],Table1[[#This Row],[ScoreHome]]-Table1[[#This Row],[ScoreAway]])</f>
        <v>3</v>
      </c>
      <c r="O11874">
        <f>IF(Table1[[#This Row],[SpreadActual]]&lt;Table1[[#This Row],[SpreadFavorite]],1,0)</f>
        <v>0</v>
      </c>
      <c r="P11874">
        <v>52.5</v>
      </c>
      <c r="Q11874" t="s">
        <v>192</v>
      </c>
      <c r="R11874" t="b">
        <v>0</v>
      </c>
      <c r="S11874">
        <v>72</v>
      </c>
      <c r="T11874">
        <v>0</v>
      </c>
      <c r="V11874" t="s">
        <v>103</v>
      </c>
    </row>
    <row r="11875" spans="1:22" x14ac:dyDescent="0.2">
      <c r="A11875" s="1">
        <v>42750</v>
      </c>
      <c r="B11875">
        <v>2016</v>
      </c>
      <c r="C11875">
        <f>_xlfn.MAXIFS(Table1[ScheduleWeekWritten],Table1[ScheduleSeason],Table1[[#This Row],[ScheduleSeason]])</f>
        <v>17</v>
      </c>
      <c r="D11875" t="s">
        <v>99</v>
      </c>
      <c r="E11875" cm="1">
        <f t="array" ref="E11875">_xlfn.XLOOKUP(Table1[[#This Row],[ScheduleWeekWritten]],Table3[Game],100+Table3[Increase],Table1[[#This Row],[ScheduleWeekWritten]])</f>
        <v>102</v>
      </c>
      <c r="F11875" t="b">
        <v>1</v>
      </c>
      <c r="G11875" t="s">
        <v>42</v>
      </c>
      <c r="H11875">
        <v>16</v>
      </c>
      <c r="I11875">
        <v>18</v>
      </c>
      <c r="J11875" t="s">
        <v>49</v>
      </c>
      <c r="K11875" t="s">
        <v>75</v>
      </c>
      <c r="L11875" t="str">
        <f>_xlfn.XLOOKUP(Table1[[#This Row],[TeamFavoriteID]],Table2[team_id],Table2[team_name],_xlfn.XLOOKUP(Table1[[#This Row],[TeamFavoriteID]],Table2[team_id_pfr],Table2[team_name],"Even"))</f>
        <v>Kansas City Chiefs</v>
      </c>
      <c r="M11875">
        <v>-2.5</v>
      </c>
      <c r="N11875">
        <f>IF(Table1[[#This Row],[TeamFavorite]]=Table1[[#This Row],[TeamHome]],Table1[[#This Row],[ScoreAway]]-Table1[[#This Row],[ScoreHome]],Table1[[#This Row],[ScoreHome]]-Table1[[#This Row],[ScoreAway]])</f>
        <v>2</v>
      </c>
      <c r="O11875">
        <f>IF(Table1[[#This Row],[SpreadActual]]&lt;Table1[[#This Row],[SpreadFavorite]],1,0)</f>
        <v>0</v>
      </c>
      <c r="P11875">
        <v>45.5</v>
      </c>
      <c r="Q11875" t="s">
        <v>117</v>
      </c>
      <c r="R11875" t="b">
        <v>0</v>
      </c>
      <c r="S11875">
        <v>33</v>
      </c>
      <c r="T11875">
        <v>9</v>
      </c>
    </row>
    <row r="11876" spans="1:22" x14ac:dyDescent="0.2">
      <c r="A11876" s="1">
        <v>42757</v>
      </c>
      <c r="B11876">
        <v>2016</v>
      </c>
      <c r="C11876">
        <f>_xlfn.MAXIFS(Table1[ScheduleWeekWritten],Table1[ScheduleSeason],Table1[[#This Row],[ScheduleSeason]])</f>
        <v>17</v>
      </c>
      <c r="D11876" t="s">
        <v>92</v>
      </c>
      <c r="E11876" cm="1">
        <f t="array" ref="E11876">_xlfn.XLOOKUP(Table1[[#This Row],[ScheduleWeekWritten]],Table3[Game],100+Table3[Increase],Table1[[#This Row],[ScheduleWeekWritten]])</f>
        <v>103</v>
      </c>
      <c r="F11876" t="b">
        <v>1</v>
      </c>
      <c r="G11876" t="s">
        <v>38</v>
      </c>
      <c r="H11876">
        <v>44</v>
      </c>
      <c r="I11876">
        <v>21</v>
      </c>
      <c r="J11876" t="s">
        <v>33</v>
      </c>
      <c r="K11876" t="s">
        <v>109</v>
      </c>
      <c r="L11876" t="str">
        <f>_xlfn.XLOOKUP(Table1[[#This Row],[TeamFavoriteID]],Table2[team_id],Table2[team_name],_xlfn.XLOOKUP(Table1[[#This Row],[TeamFavoriteID]],Table2[team_id_pfr],Table2[team_name],"Even"))</f>
        <v>Atlanta Falcons</v>
      </c>
      <c r="M11876">
        <v>-6.5</v>
      </c>
      <c r="N11876">
        <f>IF(Table1[[#This Row],[TeamFavorite]]=Table1[[#This Row],[TeamHome]],Table1[[#This Row],[ScoreAway]]-Table1[[#This Row],[ScoreHome]],Table1[[#This Row],[ScoreHome]]-Table1[[#This Row],[ScoreAway]])</f>
        <v>-23</v>
      </c>
      <c r="O11876">
        <f>IF(Table1[[#This Row],[SpreadActual]]&lt;Table1[[#This Row],[SpreadFavorite]],1,0)</f>
        <v>1</v>
      </c>
      <c r="P11876">
        <v>59.5</v>
      </c>
      <c r="Q11876" t="s">
        <v>148</v>
      </c>
      <c r="R11876" t="b">
        <v>0</v>
      </c>
      <c r="S11876">
        <v>72</v>
      </c>
      <c r="T11876">
        <v>0</v>
      </c>
      <c r="V11876" t="s">
        <v>103</v>
      </c>
    </row>
    <row r="11877" spans="1:22" x14ac:dyDescent="0.2">
      <c r="A11877" s="1">
        <v>42757</v>
      </c>
      <c r="B11877">
        <v>2016</v>
      </c>
      <c r="C11877">
        <f>_xlfn.MAXIFS(Table1[ScheduleWeekWritten],Table1[ScheduleSeason],Table1[[#This Row],[ScheduleSeason]])</f>
        <v>17</v>
      </c>
      <c r="D11877" t="s">
        <v>92</v>
      </c>
      <c r="E11877" cm="1">
        <f t="array" ref="E11877">_xlfn.XLOOKUP(Table1[[#This Row],[ScheduleWeekWritten]],Table3[Game],100+Table3[Increase],Table1[[#This Row],[ScheduleWeekWritten]])</f>
        <v>103</v>
      </c>
      <c r="F11877" t="b">
        <v>1</v>
      </c>
      <c r="G11877" t="s">
        <v>115</v>
      </c>
      <c r="H11877">
        <v>36</v>
      </c>
      <c r="I11877">
        <v>17</v>
      </c>
      <c r="J11877" t="s">
        <v>49</v>
      </c>
      <c r="K11877" t="s">
        <v>70</v>
      </c>
      <c r="L11877" t="str">
        <f>_xlfn.XLOOKUP(Table1[[#This Row],[TeamFavoriteID]],Table2[team_id],Table2[team_name],_xlfn.XLOOKUP(Table1[[#This Row],[TeamFavoriteID]],Table2[team_id_pfr],Table2[team_name],"Even"))</f>
        <v>Boston Patriots</v>
      </c>
      <c r="M11877">
        <v>-5.5</v>
      </c>
      <c r="N11877">
        <f>IF(Table1[[#This Row],[TeamFavorite]]=Table1[[#This Row],[TeamHome]],Table1[[#This Row],[ScoreAway]]-Table1[[#This Row],[ScoreHome]],Table1[[#This Row],[ScoreHome]]-Table1[[#This Row],[ScoreAway]])</f>
        <v>19</v>
      </c>
      <c r="O11877">
        <f>IF(Table1[[#This Row],[SpreadActual]]&lt;Table1[[#This Row],[SpreadFavorite]],1,0)</f>
        <v>0</v>
      </c>
      <c r="P11877">
        <v>50</v>
      </c>
      <c r="Q11877" t="s">
        <v>179</v>
      </c>
      <c r="R11877" t="b">
        <v>0</v>
      </c>
      <c r="S11877">
        <v>41</v>
      </c>
      <c r="T11877">
        <v>10</v>
      </c>
    </row>
    <row r="11878" spans="1:22" x14ac:dyDescent="0.2">
      <c r="A11878" s="1">
        <v>42771</v>
      </c>
      <c r="B11878">
        <v>2016</v>
      </c>
      <c r="C11878">
        <f>_xlfn.MAXIFS(Table1[ScheduleWeekWritten],Table1[ScheduleSeason],Table1[[#This Row],[ScheduleSeason]])</f>
        <v>17</v>
      </c>
      <c r="D11878" t="s">
        <v>93</v>
      </c>
      <c r="E11878" cm="1">
        <f t="array" ref="E11878">_xlfn.XLOOKUP(Table1[[#This Row],[ScheduleWeekWritten]],Table3[Game],100+Table3[Increase],Table1[[#This Row],[ScheduleWeekWritten]])</f>
        <v>104</v>
      </c>
      <c r="F11878" t="b">
        <v>1</v>
      </c>
      <c r="G11878" t="s">
        <v>38</v>
      </c>
      <c r="H11878">
        <v>28</v>
      </c>
      <c r="I11878">
        <v>34</v>
      </c>
      <c r="J11878" t="s">
        <v>115</v>
      </c>
      <c r="K11878" t="s">
        <v>70</v>
      </c>
      <c r="L11878" t="str">
        <f>_xlfn.XLOOKUP(Table1[[#This Row],[TeamFavoriteID]],Table2[team_id],Table2[team_name],_xlfn.XLOOKUP(Table1[[#This Row],[TeamFavoriteID]],Table2[team_id_pfr],Table2[team_name],"Even"))</f>
        <v>Boston Patriots</v>
      </c>
      <c r="M11878">
        <v>-3</v>
      </c>
      <c r="N11878">
        <f>IF(Table1[[#This Row],[TeamFavorite]]=Table1[[#This Row],[TeamHome]],Table1[[#This Row],[ScoreAway]]-Table1[[#This Row],[ScoreHome]],Table1[[#This Row],[ScoreHome]]-Table1[[#This Row],[ScoreAway]])</f>
        <v>-6</v>
      </c>
      <c r="O11878">
        <f>IF(Table1[[#This Row],[SpreadActual]]&lt;Table1[[#This Row],[SpreadFavorite]],1,0)</f>
        <v>1</v>
      </c>
      <c r="P11878">
        <v>57.5</v>
      </c>
      <c r="Q11878" t="s">
        <v>207</v>
      </c>
      <c r="R11878" t="b">
        <v>1</v>
      </c>
      <c r="S11878">
        <v>72</v>
      </c>
      <c r="T11878">
        <v>0</v>
      </c>
      <c r="V11878" t="s">
        <v>103</v>
      </c>
    </row>
    <row r="11879" spans="1:22" x14ac:dyDescent="0.2">
      <c r="A11879" s="1">
        <v>42985</v>
      </c>
      <c r="B11879">
        <v>2017</v>
      </c>
      <c r="C11879">
        <f>_xlfn.MAXIFS(Table1[ScheduleWeekWritten],Table1[ScheduleSeason],Table1[[#This Row],[ScheduleSeason]])</f>
        <v>17</v>
      </c>
      <c r="D11879">
        <v>1</v>
      </c>
      <c r="E11879" cm="1">
        <f t="array" ref="E11879">_xlfn.XLOOKUP(Table1[[#This Row],[ScheduleWeekWritten]],Table3[Game],100+Table3[Increase],Table1[[#This Row],[ScheduleWeekWritten]])</f>
        <v>1</v>
      </c>
      <c r="F11879" t="b">
        <v>0</v>
      </c>
      <c r="G11879" t="s">
        <v>115</v>
      </c>
      <c r="H11879">
        <v>27</v>
      </c>
      <c r="I11879">
        <v>42</v>
      </c>
      <c r="J11879" t="s">
        <v>42</v>
      </c>
      <c r="K11879" t="s">
        <v>70</v>
      </c>
      <c r="L11879" t="str">
        <f>_xlfn.XLOOKUP(Table1[[#This Row],[TeamFavoriteID]],Table2[team_id],Table2[team_name],_xlfn.XLOOKUP(Table1[[#This Row],[TeamFavoriteID]],Table2[team_id_pfr],Table2[team_name],"Even"))</f>
        <v>Boston Patriots</v>
      </c>
      <c r="M11879">
        <v>-9</v>
      </c>
      <c r="N11879">
        <f>IF(Table1[[#This Row],[TeamFavorite]]=Table1[[#This Row],[TeamHome]],Table1[[#This Row],[ScoreAway]]-Table1[[#This Row],[ScoreHome]],Table1[[#This Row],[ScoreHome]]-Table1[[#This Row],[ScoreAway]])</f>
        <v>-15</v>
      </c>
      <c r="O11879">
        <f>IF(Table1[[#This Row],[SpreadActual]]&lt;Table1[[#This Row],[SpreadFavorite]],1,0)</f>
        <v>1</v>
      </c>
      <c r="P11879">
        <v>48.5</v>
      </c>
      <c r="Q11879" t="s">
        <v>179</v>
      </c>
      <c r="R11879" t="b">
        <v>0</v>
      </c>
      <c r="S11879">
        <v>63</v>
      </c>
      <c r="T11879">
        <v>7</v>
      </c>
    </row>
    <row r="11880" spans="1:22" x14ac:dyDescent="0.2">
      <c r="A11880" s="1">
        <v>42988</v>
      </c>
      <c r="B11880">
        <v>2017</v>
      </c>
      <c r="C11880">
        <f>_xlfn.MAXIFS(Table1[ScheduleWeekWritten],Table1[ScheduleSeason],Table1[[#This Row],[ScheduleSeason]])</f>
        <v>17</v>
      </c>
      <c r="D11880">
        <v>1</v>
      </c>
      <c r="E11880" cm="1">
        <f t="array" ref="E11880">_xlfn.XLOOKUP(Table1[[#This Row],[ScheduleWeekWritten]],Table3[Game],100+Table3[Increase],Table1[[#This Row],[ScheduleWeekWritten]])</f>
        <v>1</v>
      </c>
      <c r="F11880" t="b">
        <v>0</v>
      </c>
      <c r="G11880" t="s">
        <v>28</v>
      </c>
      <c r="H11880">
        <v>21</v>
      </c>
      <c r="I11880">
        <v>12</v>
      </c>
      <c r="J11880" t="s">
        <v>31</v>
      </c>
      <c r="K11880" t="s">
        <v>43</v>
      </c>
      <c r="L11880" t="str">
        <f>_xlfn.XLOOKUP(Table1[[#This Row],[TeamFavoriteID]],Table2[team_id],Table2[team_name],_xlfn.XLOOKUP(Table1[[#This Row],[TeamFavoriteID]],Table2[team_id_pfr],Table2[team_name],"Even"))</f>
        <v>Buffalo Bills</v>
      </c>
      <c r="M11880">
        <v>-9.5</v>
      </c>
      <c r="N11880">
        <f>IF(Table1[[#This Row],[TeamFavorite]]=Table1[[#This Row],[TeamHome]],Table1[[#This Row],[ScoreAway]]-Table1[[#This Row],[ScoreHome]],Table1[[#This Row],[ScoreHome]]-Table1[[#This Row],[ScoreAway]])</f>
        <v>-9</v>
      </c>
      <c r="O11880">
        <f>IF(Table1[[#This Row],[SpreadActual]]&lt;Table1[[#This Row],[SpreadFavorite]],1,0)</f>
        <v>0</v>
      </c>
      <c r="P11880">
        <v>40</v>
      </c>
      <c r="Q11880" t="s">
        <v>204</v>
      </c>
      <c r="R11880" t="b">
        <v>0</v>
      </c>
      <c r="S11880">
        <v>61</v>
      </c>
      <c r="T11880">
        <v>5</v>
      </c>
    </row>
    <row r="11881" spans="1:22" x14ac:dyDescent="0.2">
      <c r="A11881" s="1">
        <v>42988</v>
      </c>
      <c r="B11881">
        <v>2017</v>
      </c>
      <c r="C11881">
        <f>_xlfn.MAXIFS(Table1[ScheduleWeekWritten],Table1[ScheduleSeason],Table1[[#This Row],[ScheduleSeason]])</f>
        <v>17</v>
      </c>
      <c r="D11881">
        <v>1</v>
      </c>
      <c r="E11881" cm="1">
        <f t="array" ref="E11881">_xlfn.XLOOKUP(Table1[[#This Row],[ScheduleWeekWritten]],Table3[Game],100+Table3[Increase],Table1[[#This Row],[ScheduleWeekWritten]])</f>
        <v>1</v>
      </c>
      <c r="F11881" t="b">
        <v>0</v>
      </c>
      <c r="G11881" t="s">
        <v>46</v>
      </c>
      <c r="H11881">
        <v>17</v>
      </c>
      <c r="I11881">
        <v>23</v>
      </c>
      <c r="J11881" t="s">
        <v>38</v>
      </c>
      <c r="K11881" t="s">
        <v>109</v>
      </c>
      <c r="L11881" t="str">
        <f>_xlfn.XLOOKUP(Table1[[#This Row],[TeamFavoriteID]],Table2[team_id],Table2[team_name],_xlfn.XLOOKUP(Table1[[#This Row],[TeamFavoriteID]],Table2[team_id_pfr],Table2[team_name],"Even"))</f>
        <v>Atlanta Falcons</v>
      </c>
      <c r="M11881">
        <v>-7</v>
      </c>
      <c r="N11881">
        <f>IF(Table1[[#This Row],[TeamFavorite]]=Table1[[#This Row],[TeamHome]],Table1[[#This Row],[ScoreAway]]-Table1[[#This Row],[ScoreHome]],Table1[[#This Row],[ScoreHome]]-Table1[[#This Row],[ScoreAway]])</f>
        <v>-6</v>
      </c>
      <c r="O11881">
        <f>IF(Table1[[#This Row],[SpreadActual]]&lt;Table1[[#This Row],[SpreadFavorite]],1,0)</f>
        <v>0</v>
      </c>
      <c r="P11881">
        <v>49.5</v>
      </c>
      <c r="Q11881" t="s">
        <v>114</v>
      </c>
      <c r="R11881" t="b">
        <v>0</v>
      </c>
      <c r="S11881">
        <v>66</v>
      </c>
      <c r="T11881">
        <v>9</v>
      </c>
    </row>
    <row r="11882" spans="1:22" x14ac:dyDescent="0.2">
      <c r="A11882" s="1">
        <v>42988</v>
      </c>
      <c r="B11882">
        <v>2017</v>
      </c>
      <c r="C11882">
        <f>_xlfn.MAXIFS(Table1[ScheduleWeekWritten],Table1[ScheduleSeason],Table1[[#This Row],[ScheduleSeason]])</f>
        <v>17</v>
      </c>
      <c r="D11882">
        <v>1</v>
      </c>
      <c r="E11882" cm="1">
        <f t="array" ref="E11882">_xlfn.XLOOKUP(Table1[[#This Row],[ScheduleWeekWritten]],Table3[Game],100+Table3[Increase],Table1[[#This Row],[ScheduleWeekWritten]])</f>
        <v>1</v>
      </c>
      <c r="F11882" t="b">
        <v>0</v>
      </c>
      <c r="G11882" t="s">
        <v>101</v>
      </c>
      <c r="H11882">
        <v>0</v>
      </c>
      <c r="I11882">
        <v>20</v>
      </c>
      <c r="J11882" t="s">
        <v>158</v>
      </c>
      <c r="K11882" t="s">
        <v>104</v>
      </c>
      <c r="L11882" t="str">
        <f>_xlfn.XLOOKUP(Table1[[#This Row],[TeamFavoriteID]],Table2[team_id],Table2[team_name],_xlfn.XLOOKUP(Table1[[#This Row],[TeamFavoriteID]],Table2[team_id_pfr],Table2[team_name],"Even"))</f>
        <v>Cincinnati Bengals</v>
      </c>
      <c r="M11882">
        <v>-3</v>
      </c>
      <c r="N11882">
        <f>IF(Table1[[#This Row],[TeamFavorite]]=Table1[[#This Row],[TeamHome]],Table1[[#This Row],[ScoreAway]]-Table1[[#This Row],[ScoreHome]],Table1[[#This Row],[ScoreHome]]-Table1[[#This Row],[ScoreAway]])</f>
        <v>20</v>
      </c>
      <c r="O11882">
        <f>IF(Table1[[#This Row],[SpreadActual]]&lt;Table1[[#This Row],[SpreadFavorite]],1,0)</f>
        <v>0</v>
      </c>
      <c r="P11882">
        <v>42.5</v>
      </c>
      <c r="Q11882" t="s">
        <v>173</v>
      </c>
      <c r="R11882" t="b">
        <v>0</v>
      </c>
      <c r="S11882">
        <v>71</v>
      </c>
      <c r="T11882">
        <v>8</v>
      </c>
    </row>
    <row r="11883" spans="1:22" x14ac:dyDescent="0.2">
      <c r="A11883" s="1">
        <v>42988</v>
      </c>
      <c r="B11883">
        <v>2017</v>
      </c>
      <c r="C11883">
        <f>_xlfn.MAXIFS(Table1[ScheduleWeekWritten],Table1[ScheduleSeason],Table1[[#This Row],[ScheduleSeason]])</f>
        <v>17</v>
      </c>
      <c r="D11883">
        <v>1</v>
      </c>
      <c r="E11883" cm="1">
        <f t="array" ref="E11883">_xlfn.XLOOKUP(Table1[[#This Row],[ScheduleWeekWritten]],Table3[Game],100+Table3[Increase],Table1[[#This Row],[ScheduleWeekWritten]])</f>
        <v>1</v>
      </c>
      <c r="F11883" t="b">
        <v>0</v>
      </c>
      <c r="G11883" t="s">
        <v>62</v>
      </c>
      <c r="H11883">
        <v>18</v>
      </c>
      <c r="I11883">
        <v>21</v>
      </c>
      <c r="J11883" t="s">
        <v>49</v>
      </c>
      <c r="K11883" t="s">
        <v>51</v>
      </c>
      <c r="L11883" t="str">
        <f>_xlfn.XLOOKUP(Table1[[#This Row],[TeamFavoriteID]],Table2[team_id],Table2[team_name],_xlfn.XLOOKUP(Table1[[#This Row],[TeamFavoriteID]],Table2[team_id_pfr],Table2[team_name],"Even"))</f>
        <v>Pittsburgh Steelers</v>
      </c>
      <c r="M11883">
        <v>-9</v>
      </c>
      <c r="N11883">
        <f>IF(Table1[[#This Row],[TeamFavorite]]=Table1[[#This Row],[TeamHome]],Table1[[#This Row],[ScoreAway]]-Table1[[#This Row],[ScoreHome]],Table1[[#This Row],[ScoreHome]]-Table1[[#This Row],[ScoreAway]])</f>
        <v>-3</v>
      </c>
      <c r="O11883">
        <f>IF(Table1[[#This Row],[SpreadActual]]&lt;Table1[[#This Row],[SpreadFavorite]],1,0)</f>
        <v>0</v>
      </c>
      <c r="P11883">
        <v>47</v>
      </c>
      <c r="Q11883" t="s">
        <v>170</v>
      </c>
      <c r="R11883" t="b">
        <v>0</v>
      </c>
      <c r="S11883">
        <v>67</v>
      </c>
      <c r="T11883">
        <v>9</v>
      </c>
    </row>
    <row r="11884" spans="1:22" x14ac:dyDescent="0.2">
      <c r="A11884" s="1">
        <v>42988</v>
      </c>
      <c r="B11884">
        <v>2017</v>
      </c>
      <c r="C11884">
        <f>_xlfn.MAXIFS(Table1[ScheduleWeekWritten],Table1[ScheduleSeason],Table1[[#This Row],[ScheduleSeason]])</f>
        <v>17</v>
      </c>
      <c r="D11884">
        <v>1</v>
      </c>
      <c r="E11884" cm="1">
        <f t="array" ref="E11884">_xlfn.XLOOKUP(Table1[[#This Row],[ScheduleWeekWritten]],Table3[Game],100+Table3[Increase],Table1[[#This Row],[ScheduleWeekWritten]])</f>
        <v>1</v>
      </c>
      <c r="F11884" t="b">
        <v>0</v>
      </c>
      <c r="G11884" t="s">
        <v>67</v>
      </c>
      <c r="H11884">
        <v>19</v>
      </c>
      <c r="I11884">
        <v>3</v>
      </c>
      <c r="J11884" t="s">
        <v>50</v>
      </c>
      <c r="K11884" t="s">
        <v>68</v>
      </c>
      <c r="L11884" t="str">
        <f>_xlfn.XLOOKUP(Table1[[#This Row],[TeamFavoriteID]],Table2[team_id],Table2[team_name],_xlfn.XLOOKUP(Table1[[#This Row],[TeamFavoriteID]],Table2[team_id_pfr],Table2[team_name],"Even"))</f>
        <v>Dallas Cowboys</v>
      </c>
      <c r="M11884">
        <v>-3.5</v>
      </c>
      <c r="N11884">
        <f>IF(Table1[[#This Row],[TeamFavorite]]=Table1[[#This Row],[TeamHome]],Table1[[#This Row],[ScoreAway]]-Table1[[#This Row],[ScoreHome]],Table1[[#This Row],[ScoreHome]]-Table1[[#This Row],[ScoreAway]])</f>
        <v>-16</v>
      </c>
      <c r="O11884">
        <f>IF(Table1[[#This Row],[SpreadActual]]&lt;Table1[[#This Row],[SpreadFavorite]],1,0)</f>
        <v>1</v>
      </c>
      <c r="P11884">
        <v>47.5</v>
      </c>
      <c r="Q11884" t="s">
        <v>208</v>
      </c>
      <c r="R11884" t="b">
        <v>0</v>
      </c>
      <c r="S11884">
        <v>72</v>
      </c>
      <c r="T11884">
        <v>0</v>
      </c>
      <c r="V11884" t="s">
        <v>103</v>
      </c>
    </row>
    <row r="11885" spans="1:22" x14ac:dyDescent="0.2">
      <c r="A11885" s="1">
        <v>42988</v>
      </c>
      <c r="B11885">
        <v>2017</v>
      </c>
      <c r="C11885">
        <f>_xlfn.MAXIFS(Table1[ScheduleWeekWritten],Table1[ScheduleSeason],Table1[[#This Row],[ScheduleSeason]])</f>
        <v>17</v>
      </c>
      <c r="D11885">
        <v>1</v>
      </c>
      <c r="E11885" cm="1">
        <f t="array" ref="E11885">_xlfn.XLOOKUP(Table1[[#This Row],[ScheduleWeekWritten]],Table3[Game],100+Table3[Increase],Table1[[#This Row],[ScheduleWeekWritten]])</f>
        <v>1</v>
      </c>
      <c r="F11885" t="b">
        <v>0</v>
      </c>
      <c r="G11885" t="s">
        <v>45</v>
      </c>
      <c r="H11885">
        <v>35</v>
      </c>
      <c r="I11885">
        <v>23</v>
      </c>
      <c r="J11885" t="s">
        <v>149</v>
      </c>
      <c r="K11885" t="s">
        <v>59</v>
      </c>
      <c r="L11885" t="str">
        <f>_xlfn.XLOOKUP(Table1[[#This Row],[TeamFavoriteID]],Table2[team_id],Table2[team_name],_xlfn.XLOOKUP(Table1[[#This Row],[TeamFavoriteID]],Table2[team_id_pfr],Table2[team_name],"Even"))</f>
        <v>Arizona Cardinals</v>
      </c>
      <c r="M11885">
        <v>-2</v>
      </c>
      <c r="N11885">
        <f>IF(Table1[[#This Row],[TeamFavorite]]=Table1[[#This Row],[TeamHome]],Table1[[#This Row],[ScoreAway]]-Table1[[#This Row],[ScoreHome]],Table1[[#This Row],[ScoreHome]]-Table1[[#This Row],[ScoreAway]])</f>
        <v>12</v>
      </c>
      <c r="O11885">
        <f>IF(Table1[[#This Row],[SpreadActual]]&lt;Table1[[#This Row],[SpreadFavorite]],1,0)</f>
        <v>0</v>
      </c>
      <c r="P11885">
        <v>48</v>
      </c>
      <c r="Q11885" t="s">
        <v>181</v>
      </c>
      <c r="R11885" t="b">
        <v>0</v>
      </c>
      <c r="S11885">
        <v>72</v>
      </c>
      <c r="T11885">
        <v>0</v>
      </c>
      <c r="V11885" t="s">
        <v>103</v>
      </c>
    </row>
    <row r="11886" spans="1:22" x14ac:dyDescent="0.2">
      <c r="A11886" s="1">
        <v>42988</v>
      </c>
      <c r="B11886">
        <v>2017</v>
      </c>
      <c r="C11886">
        <f>_xlfn.MAXIFS(Table1[ScheduleWeekWritten],Table1[ScheduleSeason],Table1[[#This Row],[ScheduleSeason]])</f>
        <v>17</v>
      </c>
      <c r="D11886">
        <v>1</v>
      </c>
      <c r="E11886" cm="1">
        <f t="array" ref="E11886">_xlfn.XLOOKUP(Table1[[#This Row],[ScheduleWeekWritten]],Table3[Game],100+Table3[Increase],Table1[[#This Row],[ScheduleWeekWritten]])</f>
        <v>1</v>
      </c>
      <c r="F11886" t="b">
        <v>0</v>
      </c>
      <c r="G11886" t="s">
        <v>33</v>
      </c>
      <c r="H11886">
        <v>17</v>
      </c>
      <c r="I11886">
        <v>9</v>
      </c>
      <c r="J11886" t="s">
        <v>128</v>
      </c>
      <c r="K11886" t="s">
        <v>35</v>
      </c>
      <c r="L11886" t="str">
        <f>_xlfn.XLOOKUP(Table1[[#This Row],[TeamFavoriteID]],Table2[team_id],Table2[team_name],_xlfn.XLOOKUP(Table1[[#This Row],[TeamFavoriteID]],Table2[team_id_pfr],Table2[team_name],"Even"))</f>
        <v>Green Bay Packers</v>
      </c>
      <c r="M11886">
        <v>-3</v>
      </c>
      <c r="N11886">
        <f>IF(Table1[[#This Row],[TeamFavorite]]=Table1[[#This Row],[TeamHome]],Table1[[#This Row],[ScoreAway]]-Table1[[#This Row],[ScoreHome]],Table1[[#This Row],[ScoreHome]]-Table1[[#This Row],[ScoreAway]])</f>
        <v>-8</v>
      </c>
      <c r="O11886">
        <f>IF(Table1[[#This Row],[SpreadActual]]&lt;Table1[[#This Row],[SpreadFavorite]],1,0)</f>
        <v>1</v>
      </c>
      <c r="P11886">
        <v>50.5</v>
      </c>
      <c r="Q11886" t="s">
        <v>82</v>
      </c>
      <c r="R11886" t="b">
        <v>0</v>
      </c>
      <c r="S11886">
        <v>69</v>
      </c>
      <c r="T11886">
        <v>8</v>
      </c>
    </row>
    <row r="11887" spans="1:22" x14ac:dyDescent="0.2">
      <c r="A11887" s="1">
        <v>42988</v>
      </c>
      <c r="B11887">
        <v>2017</v>
      </c>
      <c r="C11887">
        <f>_xlfn.MAXIFS(Table1[ScheduleWeekWritten],Table1[ScheduleSeason],Table1[[#This Row],[ScheduleSeason]])</f>
        <v>17</v>
      </c>
      <c r="D11887">
        <v>1</v>
      </c>
      <c r="E11887" cm="1">
        <f t="array" ref="E11887">_xlfn.XLOOKUP(Table1[[#This Row],[ScheduleWeekWritten]],Table3[Game],100+Table3[Increase],Table1[[#This Row],[ScheduleWeekWritten]])</f>
        <v>1</v>
      </c>
      <c r="F11887" t="b">
        <v>0</v>
      </c>
      <c r="G11887" t="s">
        <v>177</v>
      </c>
      <c r="H11887">
        <v>7</v>
      </c>
      <c r="I11887">
        <v>29</v>
      </c>
      <c r="J11887" t="s">
        <v>154</v>
      </c>
      <c r="K11887" t="s">
        <v>182</v>
      </c>
      <c r="L11887" t="str">
        <f>_xlfn.XLOOKUP(Table1[[#This Row],[TeamFavoriteID]],Table2[team_id],Table2[team_name],_xlfn.XLOOKUP(Table1[[#This Row],[TeamFavoriteID]],Table2[team_id_pfr],Table2[team_name],"Even"))</f>
        <v>Houston Texans</v>
      </c>
      <c r="M11887">
        <v>-5.5</v>
      </c>
      <c r="N11887">
        <f>IF(Table1[[#This Row],[TeamFavorite]]=Table1[[#This Row],[TeamHome]],Table1[[#This Row],[ScoreAway]]-Table1[[#This Row],[ScoreHome]],Table1[[#This Row],[ScoreHome]]-Table1[[#This Row],[ScoreAway]])</f>
        <v>22</v>
      </c>
      <c r="O11887">
        <f>IF(Table1[[#This Row],[SpreadActual]]&lt;Table1[[#This Row],[SpreadFavorite]],1,0)</f>
        <v>0</v>
      </c>
      <c r="P11887">
        <v>39.5</v>
      </c>
      <c r="Q11887" t="s">
        <v>207</v>
      </c>
      <c r="R11887" t="b">
        <v>0</v>
      </c>
      <c r="S11887">
        <v>82</v>
      </c>
      <c r="T11887">
        <v>9</v>
      </c>
      <c r="V11887" t="s">
        <v>193</v>
      </c>
    </row>
    <row r="11888" spans="1:22" x14ac:dyDescent="0.2">
      <c r="A11888" s="1">
        <v>42988</v>
      </c>
      <c r="B11888">
        <v>2017</v>
      </c>
      <c r="C11888">
        <f>_xlfn.MAXIFS(Table1[ScheduleWeekWritten],Table1[ScheduleSeason],Table1[[#This Row],[ScheduleSeason]])</f>
        <v>17</v>
      </c>
      <c r="D11888">
        <v>1</v>
      </c>
      <c r="E11888" cm="1">
        <f t="array" ref="E11888">_xlfn.XLOOKUP(Table1[[#This Row],[ScheduleWeekWritten]],Table3[Game],100+Table3[Increase],Table1[[#This Row],[ScheduleWeekWritten]])</f>
        <v>1</v>
      </c>
      <c r="F11888" t="b">
        <v>0</v>
      </c>
      <c r="G11888" t="s">
        <v>39</v>
      </c>
      <c r="H11888">
        <v>46</v>
      </c>
      <c r="I11888">
        <v>9</v>
      </c>
      <c r="J11888" t="s">
        <v>140</v>
      </c>
      <c r="K11888" t="s">
        <v>72</v>
      </c>
      <c r="L11888" t="str">
        <f>_xlfn.XLOOKUP(Table1[[#This Row],[TeamFavoriteID]],Table2[team_id],Table2[team_name],_xlfn.XLOOKUP(Table1[[#This Row],[TeamFavoriteID]],Table2[team_id_pfr],Table2[team_name],"Even"))</f>
        <v>Baltimore Colts</v>
      </c>
      <c r="M11888">
        <v>-1.5</v>
      </c>
      <c r="N11888">
        <f>IF(Table1[[#This Row],[TeamFavorite]]=Table1[[#This Row],[TeamHome]],Table1[[#This Row],[ScoreAway]]-Table1[[#This Row],[ScoreHome]],Table1[[#This Row],[ScoreHome]]-Table1[[#This Row],[ScoreAway]])</f>
        <v>37</v>
      </c>
      <c r="O11888">
        <f>IF(Table1[[#This Row],[SpreadActual]]&lt;Table1[[#This Row],[SpreadFavorite]],1,0)</f>
        <v>0</v>
      </c>
      <c r="P11888">
        <v>41.5</v>
      </c>
      <c r="Q11888" t="s">
        <v>65</v>
      </c>
      <c r="R11888" t="b">
        <v>0</v>
      </c>
      <c r="S11888">
        <v>82</v>
      </c>
      <c r="T11888">
        <v>6</v>
      </c>
    </row>
    <row r="11889" spans="1:22" x14ac:dyDescent="0.2">
      <c r="A11889" s="1">
        <v>42988</v>
      </c>
      <c r="B11889">
        <v>2017</v>
      </c>
      <c r="C11889">
        <f>_xlfn.MAXIFS(Table1[ScheduleWeekWritten],Table1[ScheduleSeason],Table1[[#This Row],[ScheduleSeason]])</f>
        <v>17</v>
      </c>
      <c r="D11889">
        <v>1</v>
      </c>
      <c r="E11889" cm="1">
        <f t="array" ref="E11889">_xlfn.XLOOKUP(Table1[[#This Row],[ScheduleWeekWritten]],Table3[Game],100+Table3[Increase],Table1[[#This Row],[ScheduleWeekWritten]])</f>
        <v>1</v>
      </c>
      <c r="F11889" t="b">
        <v>0</v>
      </c>
      <c r="G11889" t="s">
        <v>53</v>
      </c>
      <c r="H11889">
        <v>3</v>
      </c>
      <c r="I11889">
        <v>23</v>
      </c>
      <c r="J11889" t="s">
        <v>152</v>
      </c>
      <c r="K11889" t="s">
        <v>162</v>
      </c>
      <c r="L11889" t="str">
        <f>_xlfn.XLOOKUP(Table1[[#This Row],[TeamFavoriteID]],Table2[team_id],Table2[team_name],_xlfn.XLOOKUP(Table1[[#This Row],[TeamFavoriteID]],Table2[team_id_pfr],Table2[team_name],"Even"))</f>
        <v>Carolina Panthers</v>
      </c>
      <c r="M11889">
        <v>-5.5</v>
      </c>
      <c r="N11889">
        <f>IF(Table1[[#This Row],[TeamFavorite]]=Table1[[#This Row],[TeamHome]],Table1[[#This Row],[ScoreAway]]-Table1[[#This Row],[ScoreHome]],Table1[[#This Row],[ScoreHome]]-Table1[[#This Row],[ScoreAway]])</f>
        <v>-20</v>
      </c>
      <c r="O11889">
        <f>IF(Table1[[#This Row],[SpreadActual]]&lt;Table1[[#This Row],[SpreadFavorite]],1,0)</f>
        <v>1</v>
      </c>
      <c r="P11889">
        <v>48</v>
      </c>
      <c r="Q11889" t="s">
        <v>203</v>
      </c>
      <c r="R11889" t="b">
        <v>0</v>
      </c>
      <c r="S11889">
        <v>89</v>
      </c>
      <c r="T11889">
        <v>4</v>
      </c>
    </row>
    <row r="11890" spans="1:22" x14ac:dyDescent="0.2">
      <c r="A11890" s="1">
        <v>42988</v>
      </c>
      <c r="B11890">
        <v>2017</v>
      </c>
      <c r="C11890">
        <f>_xlfn.MAXIFS(Table1[ScheduleWeekWritten],Table1[ScheduleSeason],Table1[[#This Row],[ScheduleSeason]])</f>
        <v>17</v>
      </c>
      <c r="D11890">
        <v>1</v>
      </c>
      <c r="E11890" cm="1">
        <f t="array" ref="E11890">_xlfn.XLOOKUP(Table1[[#This Row],[ScheduleWeekWritten]],Table3[Game],100+Table3[Increase],Table1[[#This Row],[ScheduleWeekWritten]])</f>
        <v>1</v>
      </c>
      <c r="F11890" t="b">
        <v>0</v>
      </c>
      <c r="G11890" t="s">
        <v>171</v>
      </c>
      <c r="H11890">
        <v>16</v>
      </c>
      <c r="I11890">
        <v>26</v>
      </c>
      <c r="J11890" t="s">
        <v>20</v>
      </c>
      <c r="K11890" t="s">
        <v>25</v>
      </c>
      <c r="L11890" t="str">
        <f>_xlfn.XLOOKUP(Table1[[#This Row],[TeamFavoriteID]],Table2[team_id],Table2[team_name],_xlfn.XLOOKUP(Table1[[#This Row],[TeamFavoriteID]],Table2[team_id_pfr],Table2[team_name],"Even"))</f>
        <v>Houston Oilers</v>
      </c>
      <c r="M11890">
        <v>-2</v>
      </c>
      <c r="N11890">
        <f>IF(Table1[[#This Row],[TeamFavorite]]=Table1[[#This Row],[TeamHome]],Table1[[#This Row],[ScoreAway]]-Table1[[#This Row],[ScoreHome]],Table1[[#This Row],[ScoreHome]]-Table1[[#This Row],[ScoreAway]])</f>
        <v>-10</v>
      </c>
      <c r="O11890">
        <f>IF(Table1[[#This Row],[SpreadActual]]&lt;Table1[[#This Row],[SpreadFavorite]],1,0)</f>
        <v>1</v>
      </c>
      <c r="P11890">
        <v>50.5</v>
      </c>
      <c r="Q11890" t="s">
        <v>209</v>
      </c>
      <c r="R11890" t="b">
        <v>0</v>
      </c>
      <c r="S11890">
        <v>72</v>
      </c>
      <c r="T11890">
        <v>6</v>
      </c>
    </row>
    <row r="11891" spans="1:22" x14ac:dyDescent="0.2">
      <c r="A11891" s="1">
        <v>42988</v>
      </c>
      <c r="B11891">
        <v>2017</v>
      </c>
      <c r="C11891">
        <f>_xlfn.MAXIFS(Table1[ScheduleWeekWritten],Table1[ScheduleSeason],Table1[[#This Row],[ScheduleSeason]])</f>
        <v>17</v>
      </c>
      <c r="D11891">
        <v>1</v>
      </c>
      <c r="E11891" cm="1">
        <f t="array" ref="E11891">_xlfn.XLOOKUP(Table1[[#This Row],[ScheduleWeekWritten]],Table3[Game],100+Table3[Increase],Table1[[#This Row],[ScheduleWeekWritten]])</f>
        <v>1</v>
      </c>
      <c r="F11891" t="b">
        <v>0</v>
      </c>
      <c r="G11891" t="s">
        <v>61</v>
      </c>
      <c r="H11891">
        <v>17</v>
      </c>
      <c r="I11891">
        <v>30</v>
      </c>
      <c r="J11891" t="s">
        <v>58</v>
      </c>
      <c r="K11891" t="s">
        <v>77</v>
      </c>
      <c r="L11891" t="str">
        <f>_xlfn.XLOOKUP(Table1[[#This Row],[TeamFavoriteID]],Table2[team_id],Table2[team_name],_xlfn.XLOOKUP(Table1[[#This Row],[TeamFavoriteID]],Table2[team_id_pfr],Table2[team_name],"Even"))</f>
        <v>Philadelphia Eagles</v>
      </c>
      <c r="M11891">
        <v>-1</v>
      </c>
      <c r="N11891">
        <f>IF(Table1[[#This Row],[TeamFavorite]]=Table1[[#This Row],[TeamHome]],Table1[[#This Row],[ScoreAway]]-Table1[[#This Row],[ScoreHome]],Table1[[#This Row],[ScoreHome]]-Table1[[#This Row],[ScoreAway]])</f>
        <v>-13</v>
      </c>
      <c r="O11891">
        <f>IF(Table1[[#This Row],[SpreadActual]]&lt;Table1[[#This Row],[SpreadFavorite]],1,0)</f>
        <v>1</v>
      </c>
      <c r="P11891">
        <v>47.5</v>
      </c>
      <c r="Q11891" t="s">
        <v>165</v>
      </c>
      <c r="R11891" t="b">
        <v>0</v>
      </c>
      <c r="S11891">
        <v>68</v>
      </c>
      <c r="T11891">
        <v>7</v>
      </c>
    </row>
    <row r="11892" spans="1:22" x14ac:dyDescent="0.2">
      <c r="A11892" s="1">
        <v>42989</v>
      </c>
      <c r="B11892">
        <v>2017</v>
      </c>
      <c r="C11892">
        <f>_xlfn.MAXIFS(Table1[ScheduleWeekWritten],Table1[ScheduleSeason],Table1[[#This Row],[ScheduleSeason]])</f>
        <v>17</v>
      </c>
      <c r="D11892">
        <v>1</v>
      </c>
      <c r="E11892" cm="1">
        <f t="array" ref="E11892">_xlfn.XLOOKUP(Table1[[#This Row],[ScheduleWeekWritten]],Table3[Game],100+Table3[Increase],Table1[[#This Row],[ScheduleWeekWritten]])</f>
        <v>1</v>
      </c>
      <c r="F11892" t="b">
        <v>0</v>
      </c>
      <c r="G11892" t="s">
        <v>24</v>
      </c>
      <c r="H11892">
        <v>24</v>
      </c>
      <c r="I11892">
        <v>21</v>
      </c>
      <c r="J11892" t="s">
        <v>210</v>
      </c>
      <c r="K11892" t="s">
        <v>88</v>
      </c>
      <c r="L11892" t="str">
        <f>_xlfn.XLOOKUP(Table1[[#This Row],[TeamFavoriteID]],Table2[team_id],Table2[team_name],_xlfn.XLOOKUP(Table1[[#This Row],[TeamFavoriteID]],Table2[team_id_pfr],Table2[team_name],"Even"))</f>
        <v>Denver Broncos</v>
      </c>
      <c r="M11892">
        <v>-3.5</v>
      </c>
      <c r="N11892">
        <f>IF(Table1[[#This Row],[TeamFavorite]]=Table1[[#This Row],[TeamHome]],Table1[[#This Row],[ScoreAway]]-Table1[[#This Row],[ScoreHome]],Table1[[#This Row],[ScoreHome]]-Table1[[#This Row],[ScoreAway]])</f>
        <v>-3</v>
      </c>
      <c r="O11892">
        <f>IF(Table1[[#This Row],[SpreadActual]]&lt;Table1[[#This Row],[SpreadFavorite]],1,0)</f>
        <v>0</v>
      </c>
      <c r="P11892">
        <v>43.5</v>
      </c>
      <c r="Q11892" t="s">
        <v>174</v>
      </c>
      <c r="R11892" t="b">
        <v>0</v>
      </c>
      <c r="S11892">
        <v>78</v>
      </c>
      <c r="T11892">
        <v>6</v>
      </c>
      <c r="V11892" t="s">
        <v>2</v>
      </c>
    </row>
    <row r="11893" spans="1:22" x14ac:dyDescent="0.2">
      <c r="A11893" s="1">
        <v>42989</v>
      </c>
      <c r="B11893">
        <v>2017</v>
      </c>
      <c r="C11893">
        <f>_xlfn.MAXIFS(Table1[ScheduleWeekWritten],Table1[ScheduleSeason],Table1[[#This Row],[ScheduleSeason]])</f>
        <v>17</v>
      </c>
      <c r="D11893">
        <v>1</v>
      </c>
      <c r="E11893" cm="1">
        <f t="array" ref="E11893">_xlfn.XLOOKUP(Table1[[#This Row],[ScheduleWeekWritten]],Table3[Game],100+Table3[Increase],Table1[[#This Row],[ScheduleWeekWritten]])</f>
        <v>1</v>
      </c>
      <c r="F11893" t="b">
        <v>0</v>
      </c>
      <c r="G11893" t="s">
        <v>54</v>
      </c>
      <c r="H11893">
        <v>29</v>
      </c>
      <c r="I11893">
        <v>19</v>
      </c>
      <c r="J11893" t="s">
        <v>95</v>
      </c>
      <c r="K11893" t="s">
        <v>55</v>
      </c>
      <c r="L11893" t="str">
        <f>_xlfn.XLOOKUP(Table1[[#This Row],[TeamFavoriteID]],Table2[team_id],Table2[team_name],_xlfn.XLOOKUP(Table1[[#This Row],[TeamFavoriteID]],Table2[team_id_pfr],Table2[team_name],"Even"))</f>
        <v>Minnesota Vikings</v>
      </c>
      <c r="M11893">
        <v>-3.5</v>
      </c>
      <c r="N11893">
        <f>IF(Table1[[#This Row],[TeamFavorite]]=Table1[[#This Row],[TeamHome]],Table1[[#This Row],[ScoreAway]]-Table1[[#This Row],[ScoreHome]],Table1[[#This Row],[ScoreHome]]-Table1[[#This Row],[ScoreAway]])</f>
        <v>-10</v>
      </c>
      <c r="O11893">
        <f>IF(Table1[[#This Row],[SpreadActual]]&lt;Table1[[#This Row],[SpreadFavorite]],1,0)</f>
        <v>1</v>
      </c>
      <c r="P11893">
        <v>48</v>
      </c>
      <c r="Q11893" t="s">
        <v>205</v>
      </c>
      <c r="R11893" t="b">
        <v>0</v>
      </c>
      <c r="S11893">
        <v>72</v>
      </c>
      <c r="T11893">
        <v>0</v>
      </c>
      <c r="V11893" t="s">
        <v>103</v>
      </c>
    </row>
    <row r="11894" spans="1:22" x14ac:dyDescent="0.2">
      <c r="A11894" s="1">
        <v>42992</v>
      </c>
      <c r="B11894">
        <v>2017</v>
      </c>
      <c r="C11894">
        <f>_xlfn.MAXIFS(Table1[ScheduleWeekWritten],Table1[ScheduleSeason],Table1[[#This Row],[ScheduleSeason]])</f>
        <v>17</v>
      </c>
      <c r="D11894">
        <v>2</v>
      </c>
      <c r="E11894" cm="1">
        <f t="array" ref="E11894">_xlfn.XLOOKUP(Table1[[#This Row],[ScheduleWeekWritten]],Table3[Game],100+Table3[Increase],Table1[[#This Row],[ScheduleWeekWritten]])</f>
        <v>2</v>
      </c>
      <c r="F11894" t="b">
        <v>0</v>
      </c>
      <c r="G11894" t="s">
        <v>101</v>
      </c>
      <c r="H11894">
        <v>9</v>
      </c>
      <c r="I11894">
        <v>13</v>
      </c>
      <c r="J11894" t="s">
        <v>177</v>
      </c>
      <c r="K11894" t="s">
        <v>104</v>
      </c>
      <c r="L11894" t="str">
        <f>_xlfn.XLOOKUP(Table1[[#This Row],[TeamFavoriteID]],Table2[team_id],Table2[team_name],_xlfn.XLOOKUP(Table1[[#This Row],[TeamFavoriteID]],Table2[team_id_pfr],Table2[team_name],"Even"))</f>
        <v>Cincinnati Bengals</v>
      </c>
      <c r="M11894">
        <v>-6.5</v>
      </c>
      <c r="N11894">
        <f>IF(Table1[[#This Row],[TeamFavorite]]=Table1[[#This Row],[TeamHome]],Table1[[#This Row],[ScoreAway]]-Table1[[#This Row],[ScoreHome]],Table1[[#This Row],[ScoreHome]]-Table1[[#This Row],[ScoreAway]])</f>
        <v>4</v>
      </c>
      <c r="O11894">
        <f>IF(Table1[[#This Row],[SpreadActual]]&lt;Table1[[#This Row],[SpreadFavorite]],1,0)</f>
        <v>0</v>
      </c>
      <c r="P11894">
        <v>38</v>
      </c>
      <c r="Q11894" t="s">
        <v>173</v>
      </c>
      <c r="R11894" t="b">
        <v>0</v>
      </c>
      <c r="S11894">
        <v>67</v>
      </c>
      <c r="T11894">
        <v>0</v>
      </c>
    </row>
    <row r="11895" spans="1:22" x14ac:dyDescent="0.2">
      <c r="A11895" s="1">
        <v>42995</v>
      </c>
      <c r="B11895">
        <v>2017</v>
      </c>
      <c r="C11895">
        <f>_xlfn.MAXIFS(Table1[ScheduleWeekWritten],Table1[ScheduleSeason],Table1[[#This Row],[ScheduleSeason]])</f>
        <v>17</v>
      </c>
      <c r="D11895">
        <v>2</v>
      </c>
      <c r="E11895" cm="1">
        <f t="array" ref="E11895">_xlfn.XLOOKUP(Table1[[#This Row],[ScheduleWeekWritten]],Table3[Game],100+Table3[Increase],Table1[[#This Row],[ScheduleWeekWritten]])</f>
        <v>2</v>
      </c>
      <c r="F11895" t="b">
        <v>0</v>
      </c>
      <c r="G11895" t="s">
        <v>38</v>
      </c>
      <c r="H11895">
        <v>34</v>
      </c>
      <c r="I11895">
        <v>23</v>
      </c>
      <c r="J11895" t="s">
        <v>33</v>
      </c>
      <c r="K11895" t="s">
        <v>109</v>
      </c>
      <c r="L11895" t="str">
        <f>_xlfn.XLOOKUP(Table1[[#This Row],[TeamFavoriteID]],Table2[team_id],Table2[team_name],_xlfn.XLOOKUP(Table1[[#This Row],[TeamFavoriteID]],Table2[team_id_pfr],Table2[team_name],"Even"))</f>
        <v>Atlanta Falcons</v>
      </c>
      <c r="M11895">
        <v>-2.5</v>
      </c>
      <c r="N11895">
        <f>IF(Table1[[#This Row],[TeamFavorite]]=Table1[[#This Row],[TeamHome]],Table1[[#This Row],[ScoreAway]]-Table1[[#This Row],[ScoreHome]],Table1[[#This Row],[ScoreHome]]-Table1[[#This Row],[ScoreAway]])</f>
        <v>-11</v>
      </c>
      <c r="O11895">
        <f>IF(Table1[[#This Row],[SpreadActual]]&lt;Table1[[#This Row],[SpreadFavorite]],1,0)</f>
        <v>1</v>
      </c>
      <c r="P11895">
        <v>41</v>
      </c>
      <c r="Q11895" t="s">
        <v>148</v>
      </c>
      <c r="R11895" t="b">
        <v>0</v>
      </c>
      <c r="S11895">
        <v>72</v>
      </c>
      <c r="T11895">
        <v>0</v>
      </c>
      <c r="V11895" t="s">
        <v>103</v>
      </c>
    </row>
    <row r="11896" spans="1:22" x14ac:dyDescent="0.2">
      <c r="A11896" s="1">
        <v>42995</v>
      </c>
      <c r="B11896">
        <v>2017</v>
      </c>
      <c r="C11896">
        <f>_xlfn.MAXIFS(Table1[ScheduleWeekWritten],Table1[ScheduleSeason],Table1[[#This Row],[ScheduleSeason]])</f>
        <v>17</v>
      </c>
      <c r="D11896">
        <v>2</v>
      </c>
      <c r="E11896" cm="1">
        <f t="array" ref="E11896">_xlfn.XLOOKUP(Table1[[#This Row],[ScheduleWeekWritten]],Table3[Game],100+Table3[Increase],Table1[[#This Row],[ScheduleWeekWritten]])</f>
        <v>2</v>
      </c>
      <c r="F11896" t="b">
        <v>0</v>
      </c>
      <c r="G11896" t="s">
        <v>158</v>
      </c>
      <c r="H11896">
        <v>24</v>
      </c>
      <c r="I11896">
        <v>10</v>
      </c>
      <c r="J11896" t="s">
        <v>62</v>
      </c>
      <c r="K11896" t="s">
        <v>159</v>
      </c>
      <c r="L11896" t="str">
        <f>_xlfn.XLOOKUP(Table1[[#This Row],[TeamFavoriteID]],Table2[team_id],Table2[team_name],_xlfn.XLOOKUP(Table1[[#This Row],[TeamFavoriteID]],Table2[team_id_pfr],Table2[team_name],"Even"))</f>
        <v>Baltimore Ravens</v>
      </c>
      <c r="M11896">
        <v>-7.5</v>
      </c>
      <c r="N11896">
        <f>IF(Table1[[#This Row],[TeamFavorite]]=Table1[[#This Row],[TeamHome]],Table1[[#This Row],[ScoreAway]]-Table1[[#This Row],[ScoreHome]],Table1[[#This Row],[ScoreHome]]-Table1[[#This Row],[ScoreAway]])</f>
        <v>-14</v>
      </c>
      <c r="O11896">
        <f>IF(Table1[[#This Row],[SpreadActual]]&lt;Table1[[#This Row],[SpreadFavorite]],1,0)</f>
        <v>1</v>
      </c>
      <c r="P11896">
        <v>40</v>
      </c>
      <c r="Q11896" t="s">
        <v>166</v>
      </c>
      <c r="R11896" t="b">
        <v>0</v>
      </c>
      <c r="S11896">
        <v>78</v>
      </c>
      <c r="T11896">
        <v>2</v>
      </c>
    </row>
    <row r="11897" spans="1:22" x14ac:dyDescent="0.2">
      <c r="A11897" s="1">
        <v>42995</v>
      </c>
      <c r="B11897">
        <v>2017</v>
      </c>
      <c r="C11897">
        <f>_xlfn.MAXIFS(Table1[ScheduleWeekWritten],Table1[ScheduleSeason],Table1[[#This Row],[ScheduleSeason]])</f>
        <v>17</v>
      </c>
      <c r="D11897">
        <v>2</v>
      </c>
      <c r="E11897" cm="1">
        <f t="array" ref="E11897">_xlfn.XLOOKUP(Table1[[#This Row],[ScheduleWeekWritten]],Table3[Game],100+Table3[Increase],Table1[[#This Row],[ScheduleWeekWritten]])</f>
        <v>2</v>
      </c>
      <c r="F11897" t="b">
        <v>0</v>
      </c>
      <c r="G11897" t="s">
        <v>152</v>
      </c>
      <c r="H11897">
        <v>9</v>
      </c>
      <c r="I11897">
        <v>3</v>
      </c>
      <c r="J11897" t="s">
        <v>28</v>
      </c>
      <c r="K11897" t="s">
        <v>162</v>
      </c>
      <c r="L11897" t="str">
        <f>_xlfn.XLOOKUP(Table1[[#This Row],[TeamFavoriteID]],Table2[team_id],Table2[team_name],_xlfn.XLOOKUP(Table1[[#This Row],[TeamFavoriteID]],Table2[team_id_pfr],Table2[team_name],"Even"))</f>
        <v>Carolina Panthers</v>
      </c>
      <c r="M11897">
        <v>-7</v>
      </c>
      <c r="N11897">
        <f>IF(Table1[[#This Row],[TeamFavorite]]=Table1[[#This Row],[TeamHome]],Table1[[#This Row],[ScoreAway]]-Table1[[#This Row],[ScoreHome]],Table1[[#This Row],[ScoreHome]]-Table1[[#This Row],[ScoreAway]])</f>
        <v>-6</v>
      </c>
      <c r="O11897">
        <f>IF(Table1[[#This Row],[SpreadActual]]&lt;Table1[[#This Row],[SpreadFavorite]],1,0)</f>
        <v>0</v>
      </c>
      <c r="P11897">
        <v>42.5</v>
      </c>
      <c r="Q11897" t="s">
        <v>160</v>
      </c>
      <c r="R11897" t="b">
        <v>0</v>
      </c>
      <c r="S11897">
        <v>81</v>
      </c>
      <c r="T11897">
        <v>4</v>
      </c>
    </row>
    <row r="11898" spans="1:22" x14ac:dyDescent="0.2">
      <c r="A11898" s="1">
        <v>42995</v>
      </c>
      <c r="B11898">
        <v>2017</v>
      </c>
      <c r="C11898">
        <f>_xlfn.MAXIFS(Table1[ScheduleWeekWritten],Table1[ScheduleSeason],Table1[[#This Row],[ScheduleSeason]])</f>
        <v>17</v>
      </c>
      <c r="D11898">
        <v>2</v>
      </c>
      <c r="E11898" cm="1">
        <f t="array" ref="E11898">_xlfn.XLOOKUP(Table1[[#This Row],[ScheduleWeekWritten]],Table3[Game],100+Table3[Increase],Table1[[#This Row],[ScheduleWeekWritten]])</f>
        <v>2</v>
      </c>
      <c r="F11898" t="b">
        <v>0</v>
      </c>
      <c r="G11898" t="s">
        <v>24</v>
      </c>
      <c r="H11898">
        <v>42</v>
      </c>
      <c r="I11898">
        <v>17</v>
      </c>
      <c r="J11898" t="s">
        <v>67</v>
      </c>
      <c r="K11898" t="s">
        <v>68</v>
      </c>
      <c r="L11898" t="str">
        <f>_xlfn.XLOOKUP(Table1[[#This Row],[TeamFavoriteID]],Table2[team_id],Table2[team_name],_xlfn.XLOOKUP(Table1[[#This Row],[TeamFavoriteID]],Table2[team_id_pfr],Table2[team_name],"Even"))</f>
        <v>Dallas Cowboys</v>
      </c>
      <c r="M11898">
        <v>-2</v>
      </c>
      <c r="N11898">
        <f>IF(Table1[[#This Row],[TeamFavorite]]=Table1[[#This Row],[TeamHome]],Table1[[#This Row],[ScoreAway]]-Table1[[#This Row],[ScoreHome]],Table1[[#This Row],[ScoreHome]]-Table1[[#This Row],[ScoreAway]])</f>
        <v>25</v>
      </c>
      <c r="O11898">
        <f>IF(Table1[[#This Row],[SpreadActual]]&lt;Table1[[#This Row],[SpreadFavorite]],1,0)</f>
        <v>0</v>
      </c>
      <c r="P11898">
        <v>42</v>
      </c>
      <c r="Q11898" t="s">
        <v>174</v>
      </c>
      <c r="R11898" t="b">
        <v>0</v>
      </c>
      <c r="S11898">
        <v>75</v>
      </c>
      <c r="T11898">
        <v>4</v>
      </c>
    </row>
    <row r="11899" spans="1:22" x14ac:dyDescent="0.2">
      <c r="A11899" s="1">
        <v>42995</v>
      </c>
      <c r="B11899">
        <v>2017</v>
      </c>
      <c r="C11899">
        <f>_xlfn.MAXIFS(Table1[ScheduleWeekWritten],Table1[ScheduleSeason],Table1[[#This Row],[ScheduleSeason]])</f>
        <v>17</v>
      </c>
      <c r="D11899">
        <v>2</v>
      </c>
      <c r="E11899" cm="1">
        <f t="array" ref="E11899">_xlfn.XLOOKUP(Table1[[#This Row],[ScheduleWeekWritten]],Table3[Game],100+Table3[Increase],Table1[[#This Row],[ScheduleWeekWritten]])</f>
        <v>2</v>
      </c>
      <c r="F11899" t="b">
        <v>0</v>
      </c>
      <c r="G11899" t="s">
        <v>140</v>
      </c>
      <c r="H11899">
        <v>13</v>
      </c>
      <c r="I11899">
        <v>16</v>
      </c>
      <c r="J11899" t="s">
        <v>149</v>
      </c>
      <c r="K11899" t="s">
        <v>59</v>
      </c>
      <c r="L11899" t="str">
        <f>_xlfn.XLOOKUP(Table1[[#This Row],[TeamFavoriteID]],Table2[team_id],Table2[team_name],_xlfn.XLOOKUP(Table1[[#This Row],[TeamFavoriteID]],Table2[team_id_pfr],Table2[team_name],"Even"))</f>
        <v>Arizona Cardinals</v>
      </c>
      <c r="M11899">
        <v>-7.5</v>
      </c>
      <c r="N11899">
        <f>IF(Table1[[#This Row],[TeamFavorite]]=Table1[[#This Row],[TeamHome]],Table1[[#This Row],[ScoreAway]]-Table1[[#This Row],[ScoreHome]],Table1[[#This Row],[ScoreHome]]-Table1[[#This Row],[ScoreAway]])</f>
        <v>-3</v>
      </c>
      <c r="O11899">
        <f>IF(Table1[[#This Row],[SpreadActual]]&lt;Table1[[#This Row],[SpreadFavorite]],1,0)</f>
        <v>0</v>
      </c>
      <c r="P11899">
        <v>44.5</v>
      </c>
      <c r="Q11899" t="s">
        <v>190</v>
      </c>
      <c r="R11899" t="b">
        <v>0</v>
      </c>
      <c r="S11899">
        <v>72</v>
      </c>
      <c r="T11899">
        <v>0</v>
      </c>
      <c r="V11899" t="s">
        <v>103</v>
      </c>
    </row>
    <row r="11900" spans="1:22" x14ac:dyDescent="0.2">
      <c r="A11900" s="1">
        <v>42995</v>
      </c>
      <c r="B11900">
        <v>2017</v>
      </c>
      <c r="C11900">
        <f>_xlfn.MAXIFS(Table1[ScheduleWeekWritten],Table1[ScheduleSeason],Table1[[#This Row],[ScheduleSeason]])</f>
        <v>17</v>
      </c>
      <c r="D11900">
        <v>2</v>
      </c>
      <c r="E11900" cm="1">
        <f t="array" ref="E11900">_xlfn.XLOOKUP(Table1[[#This Row],[ScheduleWeekWritten]],Table3[Game],100+Table3[Increase],Table1[[#This Row],[ScheduleWeekWritten]])</f>
        <v>2</v>
      </c>
      <c r="F11900" t="b">
        <v>0</v>
      </c>
      <c r="G11900" t="s">
        <v>154</v>
      </c>
      <c r="H11900">
        <v>16</v>
      </c>
      <c r="I11900">
        <v>37</v>
      </c>
      <c r="J11900" t="s">
        <v>171</v>
      </c>
      <c r="K11900" t="s">
        <v>25</v>
      </c>
      <c r="L11900" t="str">
        <f>_xlfn.XLOOKUP(Table1[[#This Row],[TeamFavoriteID]],Table2[team_id],Table2[team_name],_xlfn.XLOOKUP(Table1[[#This Row],[TeamFavoriteID]],Table2[team_id_pfr],Table2[team_name],"Even"))</f>
        <v>Houston Oilers</v>
      </c>
      <c r="M11900">
        <v>-1.5</v>
      </c>
      <c r="N11900">
        <f>IF(Table1[[#This Row],[TeamFavorite]]=Table1[[#This Row],[TeamHome]],Table1[[#This Row],[ScoreAway]]-Table1[[#This Row],[ScoreHome]],Table1[[#This Row],[ScoreHome]]-Table1[[#This Row],[ScoreAway]])</f>
        <v>-21</v>
      </c>
      <c r="O11900">
        <f>IF(Table1[[#This Row],[SpreadActual]]&lt;Table1[[#This Row],[SpreadFavorite]],1,0)</f>
        <v>1</v>
      </c>
      <c r="P11900">
        <v>43.5</v>
      </c>
      <c r="Q11900" t="s">
        <v>155</v>
      </c>
      <c r="R11900" t="b">
        <v>0</v>
      </c>
      <c r="S11900">
        <v>86</v>
      </c>
      <c r="T11900">
        <v>9</v>
      </c>
    </row>
    <row r="11901" spans="1:22" x14ac:dyDescent="0.2">
      <c r="A11901" s="1">
        <v>42995</v>
      </c>
      <c r="B11901">
        <v>2017</v>
      </c>
      <c r="C11901">
        <f>_xlfn.MAXIFS(Table1[ScheduleWeekWritten],Table1[ScheduleSeason],Table1[[#This Row],[ScheduleSeason]])</f>
        <v>17</v>
      </c>
      <c r="D11901">
        <v>2</v>
      </c>
      <c r="E11901" cm="1">
        <f t="array" ref="E11901">_xlfn.XLOOKUP(Table1[[#This Row],[ScheduleWeekWritten]],Table3[Game],100+Table3[Increase],Table1[[#This Row],[ScheduleWeekWritten]])</f>
        <v>2</v>
      </c>
      <c r="F11901" t="b">
        <v>0</v>
      </c>
      <c r="G11901" t="s">
        <v>42</v>
      </c>
      <c r="H11901">
        <v>27</v>
      </c>
      <c r="I11901">
        <v>20</v>
      </c>
      <c r="J11901" t="s">
        <v>58</v>
      </c>
      <c r="K11901" t="s">
        <v>75</v>
      </c>
      <c r="L11901" t="str">
        <f>_xlfn.XLOOKUP(Table1[[#This Row],[TeamFavoriteID]],Table2[team_id],Table2[team_name],_xlfn.XLOOKUP(Table1[[#This Row],[TeamFavoriteID]],Table2[team_id_pfr],Table2[team_name],"Even"))</f>
        <v>Kansas City Chiefs</v>
      </c>
      <c r="M11901">
        <v>-4.5</v>
      </c>
      <c r="N11901">
        <f>IF(Table1[[#This Row],[TeamFavorite]]=Table1[[#This Row],[TeamHome]],Table1[[#This Row],[ScoreAway]]-Table1[[#This Row],[ScoreHome]],Table1[[#This Row],[ScoreHome]]-Table1[[#This Row],[ScoreAway]])</f>
        <v>-7</v>
      </c>
      <c r="O11901">
        <f>IF(Table1[[#This Row],[SpreadActual]]&lt;Table1[[#This Row],[SpreadFavorite]],1,0)</f>
        <v>1</v>
      </c>
      <c r="P11901">
        <v>47.5</v>
      </c>
      <c r="Q11901" t="s">
        <v>117</v>
      </c>
      <c r="R11901" t="b">
        <v>0</v>
      </c>
      <c r="S11901">
        <v>66</v>
      </c>
      <c r="T11901">
        <v>6</v>
      </c>
    </row>
    <row r="11902" spans="1:22" x14ac:dyDescent="0.2">
      <c r="A11902" s="1">
        <v>42995</v>
      </c>
      <c r="B11902">
        <v>2017</v>
      </c>
      <c r="C11902">
        <f>_xlfn.MAXIFS(Table1[ScheduleWeekWritten],Table1[ScheduleSeason],Table1[[#This Row],[ScheduleSeason]])</f>
        <v>17</v>
      </c>
      <c r="D11902">
        <v>2</v>
      </c>
      <c r="E11902" cm="1">
        <f t="array" ref="E11902">_xlfn.XLOOKUP(Table1[[#This Row],[ScheduleWeekWritten]],Table3[Game],100+Table3[Increase],Table1[[#This Row],[ScheduleWeekWritten]])</f>
        <v>2</v>
      </c>
      <c r="F11902" t="b">
        <v>0</v>
      </c>
      <c r="G11902" t="s">
        <v>210</v>
      </c>
      <c r="H11902">
        <v>17</v>
      </c>
      <c r="I11902">
        <v>19</v>
      </c>
      <c r="J11902" t="s">
        <v>19</v>
      </c>
      <c r="K11902" t="s">
        <v>29</v>
      </c>
      <c r="L11902" t="str">
        <f>_xlfn.XLOOKUP(Table1[[#This Row],[TeamFavoriteID]],Table2[team_id],Table2[team_name],_xlfn.XLOOKUP(Table1[[#This Row],[TeamFavoriteID]],Table2[team_id_pfr],Table2[team_name],"Even"))</f>
        <v>Los Angeles Chargers</v>
      </c>
      <c r="M11902">
        <v>-4.5</v>
      </c>
      <c r="N11902">
        <f>IF(Table1[[#This Row],[TeamFavorite]]=Table1[[#This Row],[TeamHome]],Table1[[#This Row],[ScoreAway]]-Table1[[#This Row],[ScoreHome]],Table1[[#This Row],[ScoreHome]]-Table1[[#This Row],[ScoreAway]])</f>
        <v>2</v>
      </c>
      <c r="O11902">
        <f>IF(Table1[[#This Row],[SpreadActual]]&lt;Table1[[#This Row],[SpreadFavorite]],1,0)</f>
        <v>0</v>
      </c>
      <c r="P11902">
        <v>45</v>
      </c>
      <c r="Q11902" t="s">
        <v>211</v>
      </c>
      <c r="R11902" t="b">
        <v>0</v>
      </c>
      <c r="S11902">
        <v>73</v>
      </c>
      <c r="T11902">
        <v>7</v>
      </c>
    </row>
    <row r="11903" spans="1:22" x14ac:dyDescent="0.2">
      <c r="A11903" s="1">
        <v>42995</v>
      </c>
      <c r="B11903">
        <v>2017</v>
      </c>
      <c r="C11903">
        <f>_xlfn.MAXIFS(Table1[ScheduleWeekWritten],Table1[ScheduleSeason],Table1[[#This Row],[ScheduleSeason]])</f>
        <v>17</v>
      </c>
      <c r="D11903">
        <v>2</v>
      </c>
      <c r="E11903" cm="1">
        <f t="array" ref="E11903">_xlfn.XLOOKUP(Table1[[#This Row],[ScheduleWeekWritten]],Table3[Game],100+Table3[Increase],Table1[[#This Row],[ScheduleWeekWritten]])</f>
        <v>2</v>
      </c>
      <c r="F11903" t="b">
        <v>0</v>
      </c>
      <c r="G11903" t="s">
        <v>39</v>
      </c>
      <c r="H11903">
        <v>20</v>
      </c>
      <c r="I11903">
        <v>27</v>
      </c>
      <c r="J11903" t="s">
        <v>61</v>
      </c>
      <c r="K11903" t="s">
        <v>40</v>
      </c>
      <c r="L11903" t="str">
        <f>_xlfn.XLOOKUP(Table1[[#This Row],[TeamFavoriteID]],Table2[team_id],Table2[team_name],_xlfn.XLOOKUP(Table1[[#This Row],[TeamFavoriteID]],Table2[team_id_pfr],Table2[team_name],"Even"))</f>
        <v>Los Angeles Rams</v>
      </c>
      <c r="M11903">
        <v>-2.5</v>
      </c>
      <c r="N11903">
        <f>IF(Table1[[#This Row],[TeamFavorite]]=Table1[[#This Row],[TeamHome]],Table1[[#This Row],[ScoreAway]]-Table1[[#This Row],[ScoreHome]],Table1[[#This Row],[ScoreHome]]-Table1[[#This Row],[ScoreAway]])</f>
        <v>7</v>
      </c>
      <c r="O11903">
        <f>IF(Table1[[#This Row],[SpreadActual]]&lt;Table1[[#This Row],[SpreadFavorite]],1,0)</f>
        <v>0</v>
      </c>
      <c r="P11903">
        <v>46</v>
      </c>
      <c r="Q11903" t="s">
        <v>65</v>
      </c>
      <c r="R11903" t="b">
        <v>0</v>
      </c>
      <c r="S11903">
        <v>74</v>
      </c>
      <c r="T11903">
        <v>7</v>
      </c>
    </row>
    <row r="11904" spans="1:22" x14ac:dyDescent="0.2">
      <c r="A11904" s="1">
        <v>42995</v>
      </c>
      <c r="B11904">
        <v>2017</v>
      </c>
      <c r="C11904">
        <f>_xlfn.MAXIFS(Table1[ScheduleWeekWritten],Table1[ScheduleSeason],Table1[[#This Row],[ScheduleSeason]])</f>
        <v>17</v>
      </c>
      <c r="D11904">
        <v>2</v>
      </c>
      <c r="E11904" cm="1">
        <f t="array" ref="E11904">_xlfn.XLOOKUP(Table1[[#This Row],[ScheduleWeekWritten]],Table3[Game],100+Table3[Increase],Table1[[#This Row],[ScheduleWeekWritten]])</f>
        <v>2</v>
      </c>
      <c r="F11904" t="b">
        <v>0</v>
      </c>
      <c r="G11904" t="s">
        <v>95</v>
      </c>
      <c r="H11904">
        <v>20</v>
      </c>
      <c r="I11904">
        <v>36</v>
      </c>
      <c r="J11904" t="s">
        <v>115</v>
      </c>
      <c r="K11904" t="s">
        <v>70</v>
      </c>
      <c r="L11904" t="str">
        <f>_xlfn.XLOOKUP(Table1[[#This Row],[TeamFavoriteID]],Table2[team_id],Table2[team_name],_xlfn.XLOOKUP(Table1[[#This Row],[TeamFavoriteID]],Table2[team_id_pfr],Table2[team_name],"Even"))</f>
        <v>Boston Patriots</v>
      </c>
      <c r="M11904">
        <v>-7</v>
      </c>
      <c r="N11904">
        <f>IF(Table1[[#This Row],[TeamFavorite]]=Table1[[#This Row],[TeamHome]],Table1[[#This Row],[ScoreAway]]-Table1[[#This Row],[ScoreHome]],Table1[[#This Row],[ScoreHome]]-Table1[[#This Row],[ScoreAway]])</f>
        <v>-16</v>
      </c>
      <c r="O11904">
        <f>IF(Table1[[#This Row],[SpreadActual]]&lt;Table1[[#This Row],[SpreadFavorite]],1,0)</f>
        <v>1</v>
      </c>
      <c r="P11904">
        <v>55</v>
      </c>
      <c r="Q11904" t="s">
        <v>201</v>
      </c>
      <c r="R11904" t="b">
        <v>0</v>
      </c>
      <c r="S11904">
        <v>72</v>
      </c>
      <c r="T11904">
        <v>0</v>
      </c>
      <c r="V11904" t="s">
        <v>103</v>
      </c>
    </row>
    <row r="11905" spans="1:22" x14ac:dyDescent="0.2">
      <c r="A11905" s="1">
        <v>42995</v>
      </c>
      <c r="B11905">
        <v>2017</v>
      </c>
      <c r="C11905">
        <f>_xlfn.MAXIFS(Table1[ScheduleWeekWritten],Table1[ScheduleSeason],Table1[[#This Row],[ScheduleSeason]])</f>
        <v>17</v>
      </c>
      <c r="D11905">
        <v>2</v>
      </c>
      <c r="E11905" cm="1">
        <f t="array" ref="E11905">_xlfn.XLOOKUP(Table1[[#This Row],[ScheduleWeekWritten]],Table3[Game],100+Table3[Increase],Table1[[#This Row],[ScheduleWeekWritten]])</f>
        <v>2</v>
      </c>
      <c r="F11905" t="b">
        <v>0</v>
      </c>
      <c r="G11905" t="s">
        <v>20</v>
      </c>
      <c r="H11905">
        <v>45</v>
      </c>
      <c r="I11905">
        <v>20</v>
      </c>
      <c r="J11905" t="s">
        <v>31</v>
      </c>
      <c r="K11905" t="s">
        <v>21</v>
      </c>
      <c r="L11905" t="str">
        <f>_xlfn.XLOOKUP(Table1[[#This Row],[TeamFavoriteID]],Table2[team_id],Table2[team_name],_xlfn.XLOOKUP(Table1[[#This Row],[TeamFavoriteID]],Table2[team_id_pfr],Table2[team_name],"Even"))</f>
        <v>Las Vegas Raiders</v>
      </c>
      <c r="M11905">
        <v>-14</v>
      </c>
      <c r="N11905">
        <f>IF(Table1[[#This Row],[TeamFavorite]]=Table1[[#This Row],[TeamHome]],Table1[[#This Row],[ScoreAway]]-Table1[[#This Row],[ScoreHome]],Table1[[#This Row],[ScoreHome]]-Table1[[#This Row],[ScoreAway]])</f>
        <v>25</v>
      </c>
      <c r="O11905">
        <f>IF(Table1[[#This Row],[SpreadActual]]&lt;Table1[[#This Row],[SpreadFavorite]],1,0)</f>
        <v>0</v>
      </c>
      <c r="P11905">
        <v>43.5</v>
      </c>
      <c r="Q11905" t="s">
        <v>76</v>
      </c>
      <c r="R11905" t="b">
        <v>0</v>
      </c>
      <c r="S11905">
        <v>69</v>
      </c>
      <c r="T11905">
        <v>6</v>
      </c>
    </row>
    <row r="11906" spans="1:22" x14ac:dyDescent="0.2">
      <c r="A11906" s="1">
        <v>42995</v>
      </c>
      <c r="B11906">
        <v>2017</v>
      </c>
      <c r="C11906">
        <f>_xlfn.MAXIFS(Table1[ScheduleWeekWritten],Table1[ScheduleSeason],Table1[[#This Row],[ScheduleSeason]])</f>
        <v>17</v>
      </c>
      <c r="D11906">
        <v>2</v>
      </c>
      <c r="E11906" cm="1">
        <f t="array" ref="E11906">_xlfn.XLOOKUP(Table1[[#This Row],[ScheduleWeekWritten]],Table3[Game],100+Table3[Increase],Table1[[#This Row],[ScheduleWeekWritten]])</f>
        <v>2</v>
      </c>
      <c r="F11906" t="b">
        <v>0</v>
      </c>
      <c r="G11906" t="s">
        <v>49</v>
      </c>
      <c r="H11906">
        <v>26</v>
      </c>
      <c r="I11906">
        <v>9</v>
      </c>
      <c r="J11906" t="s">
        <v>54</v>
      </c>
      <c r="K11906" t="s">
        <v>51</v>
      </c>
      <c r="L11906" t="str">
        <f>_xlfn.XLOOKUP(Table1[[#This Row],[TeamFavoriteID]],Table2[team_id],Table2[team_name],_xlfn.XLOOKUP(Table1[[#This Row],[TeamFavoriteID]],Table2[team_id_pfr],Table2[team_name],"Even"))</f>
        <v>Pittsburgh Steelers</v>
      </c>
      <c r="M11906">
        <v>-6</v>
      </c>
      <c r="N11906">
        <f>IF(Table1[[#This Row],[TeamFavorite]]=Table1[[#This Row],[TeamHome]],Table1[[#This Row],[ScoreAway]]-Table1[[#This Row],[ScoreHome]],Table1[[#This Row],[ScoreHome]]-Table1[[#This Row],[ScoreAway]])</f>
        <v>-17</v>
      </c>
      <c r="O11906">
        <f>IF(Table1[[#This Row],[SpreadActual]]&lt;Table1[[#This Row],[SpreadFavorite]],1,0)</f>
        <v>1</v>
      </c>
      <c r="P11906">
        <v>45.5</v>
      </c>
      <c r="Q11906" t="s">
        <v>175</v>
      </c>
      <c r="R11906" t="b">
        <v>0</v>
      </c>
      <c r="S11906">
        <v>79</v>
      </c>
      <c r="T11906">
        <v>1</v>
      </c>
    </row>
    <row r="11907" spans="1:22" x14ac:dyDescent="0.2">
      <c r="A11907" s="1">
        <v>42995</v>
      </c>
      <c r="B11907">
        <v>2017</v>
      </c>
      <c r="C11907">
        <f>_xlfn.MAXIFS(Table1[ScheduleWeekWritten],Table1[ScheduleSeason],Table1[[#This Row],[ScheduleSeason]])</f>
        <v>17</v>
      </c>
      <c r="D11907">
        <v>2</v>
      </c>
      <c r="E11907" cm="1">
        <f t="array" ref="E11907">_xlfn.XLOOKUP(Table1[[#This Row],[ScheduleWeekWritten]],Table3[Game],100+Table3[Increase],Table1[[#This Row],[ScheduleWeekWritten]])</f>
        <v>2</v>
      </c>
      <c r="F11907" t="b">
        <v>0</v>
      </c>
      <c r="G11907" t="s">
        <v>128</v>
      </c>
      <c r="H11907">
        <v>12</v>
      </c>
      <c r="I11907">
        <v>9</v>
      </c>
      <c r="J11907" t="s">
        <v>53</v>
      </c>
      <c r="K11907" t="s">
        <v>132</v>
      </c>
      <c r="L11907" t="str">
        <f>_xlfn.XLOOKUP(Table1[[#This Row],[TeamFavoriteID]],Table2[team_id],Table2[team_name],_xlfn.XLOOKUP(Table1[[#This Row],[TeamFavoriteID]],Table2[team_id_pfr],Table2[team_name],"Even"))</f>
        <v>Seattle Seahawks</v>
      </c>
      <c r="M11907">
        <v>-13.5</v>
      </c>
      <c r="N11907">
        <f>IF(Table1[[#This Row],[TeamFavorite]]=Table1[[#This Row],[TeamHome]],Table1[[#This Row],[ScoreAway]]-Table1[[#This Row],[ScoreHome]],Table1[[#This Row],[ScoreHome]]-Table1[[#This Row],[ScoreAway]])</f>
        <v>-3</v>
      </c>
      <c r="O11907">
        <f>IF(Table1[[#This Row],[SpreadActual]]&lt;Table1[[#This Row],[SpreadFavorite]],1,0)</f>
        <v>0</v>
      </c>
      <c r="P11907">
        <v>42.5</v>
      </c>
      <c r="Q11907" t="s">
        <v>180</v>
      </c>
      <c r="R11907" t="b">
        <v>0</v>
      </c>
      <c r="S11907">
        <v>65</v>
      </c>
      <c r="T11907">
        <v>11</v>
      </c>
    </row>
    <row r="11908" spans="1:22" x14ac:dyDescent="0.2">
      <c r="A11908" s="1">
        <v>42995</v>
      </c>
      <c r="B11908">
        <v>2017</v>
      </c>
      <c r="C11908">
        <f>_xlfn.MAXIFS(Table1[ScheduleWeekWritten],Table1[ScheduleSeason],Table1[[#This Row],[ScheduleSeason]])</f>
        <v>17</v>
      </c>
      <c r="D11908">
        <v>2</v>
      </c>
      <c r="E11908" cm="1">
        <f t="array" ref="E11908">_xlfn.XLOOKUP(Table1[[#This Row],[ScheduleWeekWritten]],Table3[Game],100+Table3[Increase],Table1[[#This Row],[ScheduleWeekWritten]])</f>
        <v>2</v>
      </c>
      <c r="F11908" t="b">
        <v>0</v>
      </c>
      <c r="G11908" t="s">
        <v>127</v>
      </c>
      <c r="H11908">
        <v>29</v>
      </c>
      <c r="I11908">
        <v>7</v>
      </c>
      <c r="J11908" t="s">
        <v>46</v>
      </c>
      <c r="K11908" t="s">
        <v>133</v>
      </c>
      <c r="L11908" t="str">
        <f>_xlfn.XLOOKUP(Table1[[#This Row],[TeamFavoriteID]],Table2[team_id],Table2[team_name],_xlfn.XLOOKUP(Table1[[#This Row],[TeamFavoriteID]],Table2[team_id_pfr],Table2[team_name],"Even"))</f>
        <v>Tampa Bay Buccaneers</v>
      </c>
      <c r="M11908">
        <v>-7</v>
      </c>
      <c r="N11908">
        <f>IF(Table1[[#This Row],[TeamFavorite]]=Table1[[#This Row],[TeamHome]],Table1[[#This Row],[ScoreAway]]-Table1[[#This Row],[ScoreHome]],Table1[[#This Row],[ScoreHome]]-Table1[[#This Row],[ScoreAway]])</f>
        <v>-22</v>
      </c>
      <c r="O11908">
        <f>IF(Table1[[#This Row],[SpreadActual]]&lt;Table1[[#This Row],[SpreadFavorite]],1,0)</f>
        <v>1</v>
      </c>
      <c r="P11908">
        <v>43</v>
      </c>
      <c r="Q11908" t="s">
        <v>168</v>
      </c>
      <c r="R11908" t="b">
        <v>0</v>
      </c>
      <c r="S11908">
        <v>88</v>
      </c>
      <c r="T11908">
        <v>7</v>
      </c>
    </row>
    <row r="11909" spans="1:22" x14ac:dyDescent="0.2">
      <c r="A11909" s="1">
        <v>42996</v>
      </c>
      <c r="B11909">
        <v>2017</v>
      </c>
      <c r="C11909">
        <f>_xlfn.MAXIFS(Table1[ScheduleWeekWritten],Table1[ScheduleSeason],Table1[[#This Row],[ScheduleSeason]])</f>
        <v>17</v>
      </c>
      <c r="D11909">
        <v>2</v>
      </c>
      <c r="E11909" cm="1">
        <f t="array" ref="E11909">_xlfn.XLOOKUP(Table1[[#This Row],[ScheduleWeekWritten]],Table3[Game],100+Table3[Increase],Table1[[#This Row],[ScheduleWeekWritten]])</f>
        <v>2</v>
      </c>
      <c r="F11909" t="b">
        <v>0</v>
      </c>
      <c r="G11909" t="s">
        <v>50</v>
      </c>
      <c r="H11909">
        <v>10</v>
      </c>
      <c r="I11909">
        <v>24</v>
      </c>
      <c r="J11909" t="s">
        <v>45</v>
      </c>
      <c r="K11909" t="s">
        <v>90</v>
      </c>
      <c r="L11909" t="str">
        <f>_xlfn.XLOOKUP(Table1[[#This Row],[TeamFavoriteID]],Table2[team_id],Table2[team_name],_xlfn.XLOOKUP(Table1[[#This Row],[TeamFavoriteID]],Table2[team_id_pfr],Table2[team_name],"Even"))</f>
        <v>New York Giants</v>
      </c>
      <c r="M11909">
        <v>-3.5</v>
      </c>
      <c r="N11909">
        <f>IF(Table1[[#This Row],[TeamFavorite]]=Table1[[#This Row],[TeamHome]],Table1[[#This Row],[ScoreAway]]-Table1[[#This Row],[ScoreHome]],Table1[[#This Row],[ScoreHome]]-Table1[[#This Row],[ScoreAway]])</f>
        <v>14</v>
      </c>
      <c r="O11909">
        <f>IF(Table1[[#This Row],[SpreadActual]]&lt;Table1[[#This Row],[SpreadFavorite]],1,0)</f>
        <v>0</v>
      </c>
      <c r="P11909">
        <v>43.5</v>
      </c>
      <c r="Q11909" t="s">
        <v>197</v>
      </c>
      <c r="R11909" t="b">
        <v>0</v>
      </c>
      <c r="S11909">
        <v>72</v>
      </c>
      <c r="T11909">
        <v>7</v>
      </c>
    </row>
    <row r="11910" spans="1:22" x14ac:dyDescent="0.2">
      <c r="A11910" s="1">
        <v>42999</v>
      </c>
      <c r="B11910">
        <v>2017</v>
      </c>
      <c r="C11910">
        <f>_xlfn.MAXIFS(Table1[ScheduleWeekWritten],Table1[ScheduleSeason],Table1[[#This Row],[ScheduleSeason]])</f>
        <v>17</v>
      </c>
      <c r="D11910">
        <v>3</v>
      </c>
      <c r="E11910" cm="1">
        <f t="array" ref="E11910">_xlfn.XLOOKUP(Table1[[#This Row],[ScheduleWeekWritten]],Table3[Game],100+Table3[Increase],Table1[[#This Row],[ScheduleWeekWritten]])</f>
        <v>3</v>
      </c>
      <c r="F11910" t="b">
        <v>0</v>
      </c>
      <c r="G11910" t="s">
        <v>53</v>
      </c>
      <c r="H11910">
        <v>39</v>
      </c>
      <c r="I11910">
        <v>41</v>
      </c>
      <c r="J11910" t="s">
        <v>39</v>
      </c>
      <c r="K11910" t="s">
        <v>40</v>
      </c>
      <c r="L11910" t="str">
        <f>_xlfn.XLOOKUP(Table1[[#This Row],[TeamFavoriteID]],Table2[team_id],Table2[team_name],_xlfn.XLOOKUP(Table1[[#This Row],[TeamFavoriteID]],Table2[team_id_pfr],Table2[team_name],"Even"))</f>
        <v>Los Angeles Rams</v>
      </c>
      <c r="M11910">
        <v>-2</v>
      </c>
      <c r="N11910">
        <f>IF(Table1[[#This Row],[TeamFavorite]]=Table1[[#This Row],[TeamHome]],Table1[[#This Row],[ScoreAway]]-Table1[[#This Row],[ScoreHome]],Table1[[#This Row],[ScoreHome]]-Table1[[#This Row],[ScoreAway]])</f>
        <v>-2</v>
      </c>
      <c r="O11910">
        <f>IF(Table1[[#This Row],[SpreadActual]]&lt;Table1[[#This Row],[SpreadFavorite]],1,0)</f>
        <v>0</v>
      </c>
      <c r="P11910">
        <v>40.5</v>
      </c>
      <c r="Q11910" t="s">
        <v>203</v>
      </c>
      <c r="R11910" t="b">
        <v>0</v>
      </c>
      <c r="S11910">
        <v>65</v>
      </c>
      <c r="T11910">
        <v>11</v>
      </c>
    </row>
    <row r="11911" spans="1:22" x14ac:dyDescent="0.2">
      <c r="A11911" s="1">
        <v>43002</v>
      </c>
      <c r="B11911">
        <v>2017</v>
      </c>
      <c r="C11911">
        <f>_xlfn.MAXIFS(Table1[ScheduleWeekWritten],Table1[ScheduleSeason],Table1[[#This Row],[ScheduleSeason]])</f>
        <v>17</v>
      </c>
      <c r="D11911">
        <v>3</v>
      </c>
      <c r="E11911" cm="1">
        <f t="array" ref="E11911">_xlfn.XLOOKUP(Table1[[#This Row],[ScheduleWeekWritten]],Table3[Game],100+Table3[Increase],Table1[[#This Row],[ScheduleWeekWritten]])</f>
        <v>3</v>
      </c>
      <c r="F11911" t="b">
        <v>0</v>
      </c>
      <c r="G11911" t="s">
        <v>28</v>
      </c>
      <c r="H11911">
        <v>26</v>
      </c>
      <c r="I11911">
        <v>16</v>
      </c>
      <c r="J11911" t="s">
        <v>24</v>
      </c>
      <c r="K11911" t="s">
        <v>88</v>
      </c>
      <c r="L11911" t="str">
        <f>_xlfn.XLOOKUP(Table1[[#This Row],[TeamFavoriteID]],Table2[team_id],Table2[team_name],_xlfn.XLOOKUP(Table1[[#This Row],[TeamFavoriteID]],Table2[team_id_pfr],Table2[team_name],"Even"))</f>
        <v>Denver Broncos</v>
      </c>
      <c r="M11911">
        <v>-3</v>
      </c>
      <c r="N11911">
        <f>IF(Table1[[#This Row],[TeamFavorite]]=Table1[[#This Row],[TeamHome]],Table1[[#This Row],[ScoreAway]]-Table1[[#This Row],[ScoreHome]],Table1[[#This Row],[ScoreHome]]-Table1[[#This Row],[ScoreAway]])</f>
        <v>10</v>
      </c>
      <c r="O11911">
        <f>IF(Table1[[#This Row],[SpreadActual]]&lt;Table1[[#This Row],[SpreadFavorite]],1,0)</f>
        <v>0</v>
      </c>
      <c r="P11911">
        <v>40</v>
      </c>
      <c r="Q11911" t="s">
        <v>204</v>
      </c>
      <c r="R11911" t="b">
        <v>0</v>
      </c>
      <c r="S11911">
        <v>79</v>
      </c>
      <c r="T11911">
        <v>3</v>
      </c>
    </row>
    <row r="11912" spans="1:22" x14ac:dyDescent="0.2">
      <c r="A11912" s="1">
        <v>43002</v>
      </c>
      <c r="B11912">
        <v>2017</v>
      </c>
      <c r="C11912">
        <f>_xlfn.MAXIFS(Table1[ScheduleWeekWritten],Table1[ScheduleSeason],Table1[[#This Row],[ScheduleSeason]])</f>
        <v>17</v>
      </c>
      <c r="D11912">
        <v>3</v>
      </c>
      <c r="E11912" cm="1">
        <f t="array" ref="E11912">_xlfn.XLOOKUP(Table1[[#This Row],[ScheduleWeekWritten]],Table3[Game],100+Table3[Increase],Table1[[#This Row],[ScheduleWeekWritten]])</f>
        <v>3</v>
      </c>
      <c r="F11912" t="b">
        <v>0</v>
      </c>
      <c r="G11912" t="s">
        <v>152</v>
      </c>
      <c r="H11912">
        <v>13</v>
      </c>
      <c r="I11912">
        <v>34</v>
      </c>
      <c r="J11912" t="s">
        <v>95</v>
      </c>
      <c r="K11912" t="s">
        <v>162</v>
      </c>
      <c r="L11912" t="str">
        <f>_xlfn.XLOOKUP(Table1[[#This Row],[TeamFavoriteID]],Table2[team_id],Table2[team_name],_xlfn.XLOOKUP(Table1[[#This Row],[TeamFavoriteID]],Table2[team_id_pfr],Table2[team_name],"Even"))</f>
        <v>Carolina Panthers</v>
      </c>
      <c r="M11912">
        <v>-5</v>
      </c>
      <c r="N11912">
        <f>IF(Table1[[#This Row],[TeamFavorite]]=Table1[[#This Row],[TeamHome]],Table1[[#This Row],[ScoreAway]]-Table1[[#This Row],[ScoreHome]],Table1[[#This Row],[ScoreHome]]-Table1[[#This Row],[ScoreAway]])</f>
        <v>21</v>
      </c>
      <c r="O11912">
        <f>IF(Table1[[#This Row],[SpreadActual]]&lt;Table1[[#This Row],[SpreadFavorite]],1,0)</f>
        <v>0</v>
      </c>
      <c r="P11912">
        <v>46.5</v>
      </c>
      <c r="Q11912" t="s">
        <v>160</v>
      </c>
      <c r="R11912" t="b">
        <v>0</v>
      </c>
      <c r="S11912">
        <v>83</v>
      </c>
      <c r="T11912">
        <v>6</v>
      </c>
    </row>
    <row r="11913" spans="1:22" x14ac:dyDescent="0.2">
      <c r="A11913" s="1">
        <v>43002</v>
      </c>
      <c r="B11913">
        <v>2017</v>
      </c>
      <c r="C11913">
        <f>_xlfn.MAXIFS(Table1[ScheduleWeekWritten],Table1[ScheduleSeason],Table1[[#This Row],[ScheduleSeason]])</f>
        <v>17</v>
      </c>
      <c r="D11913">
        <v>3</v>
      </c>
      <c r="E11913" cm="1">
        <f t="array" ref="E11913">_xlfn.XLOOKUP(Table1[[#This Row],[ScheduleWeekWritten]],Table3[Game],100+Table3[Increase],Table1[[#This Row],[ScheduleWeekWritten]])</f>
        <v>3</v>
      </c>
      <c r="F11913" t="b">
        <v>0</v>
      </c>
      <c r="G11913" t="s">
        <v>46</v>
      </c>
      <c r="H11913">
        <v>23</v>
      </c>
      <c r="I11913">
        <v>17</v>
      </c>
      <c r="J11913" t="s">
        <v>49</v>
      </c>
      <c r="K11913" t="s">
        <v>51</v>
      </c>
      <c r="L11913" t="str">
        <f>_xlfn.XLOOKUP(Table1[[#This Row],[TeamFavoriteID]],Table2[team_id],Table2[team_name],_xlfn.XLOOKUP(Table1[[#This Row],[TeamFavoriteID]],Table2[team_id_pfr],Table2[team_name],"Even"))</f>
        <v>Pittsburgh Steelers</v>
      </c>
      <c r="M11913">
        <v>-7</v>
      </c>
      <c r="N11913">
        <f>IF(Table1[[#This Row],[TeamFavorite]]=Table1[[#This Row],[TeamHome]],Table1[[#This Row],[ScoreAway]]-Table1[[#This Row],[ScoreHome]],Table1[[#This Row],[ScoreHome]]-Table1[[#This Row],[ScoreAway]])</f>
        <v>6</v>
      </c>
      <c r="O11913">
        <f>IF(Table1[[#This Row],[SpreadActual]]&lt;Table1[[#This Row],[SpreadFavorite]],1,0)</f>
        <v>0</v>
      </c>
      <c r="P11913">
        <v>43.5</v>
      </c>
      <c r="Q11913" t="s">
        <v>114</v>
      </c>
      <c r="R11913" t="b">
        <v>0</v>
      </c>
      <c r="S11913">
        <v>82</v>
      </c>
      <c r="T11913">
        <v>4</v>
      </c>
    </row>
    <row r="11914" spans="1:22" x14ac:dyDescent="0.2">
      <c r="A11914" s="1">
        <v>43002</v>
      </c>
      <c r="B11914">
        <v>2017</v>
      </c>
      <c r="C11914">
        <f>_xlfn.MAXIFS(Table1[ScheduleWeekWritten],Table1[ScheduleSeason],Table1[[#This Row],[ScheduleSeason]])</f>
        <v>17</v>
      </c>
      <c r="D11914">
        <v>3</v>
      </c>
      <c r="E11914" cm="1">
        <f t="array" ref="E11914">_xlfn.XLOOKUP(Table1[[#This Row],[ScheduleWeekWritten]],Table3[Game],100+Table3[Increase],Table1[[#This Row],[ScheduleWeekWritten]])</f>
        <v>3</v>
      </c>
      <c r="F11914" t="b">
        <v>0</v>
      </c>
      <c r="G11914" t="s">
        <v>45</v>
      </c>
      <c r="H11914">
        <v>26</v>
      </c>
      <c r="I11914">
        <v>30</v>
      </c>
      <c r="J11914" t="s">
        <v>38</v>
      </c>
      <c r="K11914" t="s">
        <v>109</v>
      </c>
      <c r="L11914" t="str">
        <f>_xlfn.XLOOKUP(Table1[[#This Row],[TeamFavoriteID]],Table2[team_id],Table2[team_name],_xlfn.XLOOKUP(Table1[[#This Row],[TeamFavoriteID]],Table2[team_id_pfr],Table2[team_name],"Even"))</f>
        <v>Atlanta Falcons</v>
      </c>
      <c r="M11914">
        <v>-3</v>
      </c>
      <c r="N11914">
        <f>IF(Table1[[#This Row],[TeamFavorite]]=Table1[[#This Row],[TeamHome]],Table1[[#This Row],[ScoreAway]]-Table1[[#This Row],[ScoreHome]],Table1[[#This Row],[ScoreHome]]-Table1[[#This Row],[ScoreAway]])</f>
        <v>-4</v>
      </c>
      <c r="O11914">
        <f>IF(Table1[[#This Row],[SpreadActual]]&lt;Table1[[#This Row],[SpreadFavorite]],1,0)</f>
        <v>1</v>
      </c>
      <c r="P11914">
        <v>51</v>
      </c>
      <c r="Q11914" t="s">
        <v>181</v>
      </c>
      <c r="R11914" t="b">
        <v>0</v>
      </c>
      <c r="S11914">
        <v>72</v>
      </c>
      <c r="T11914">
        <v>0</v>
      </c>
      <c r="V11914" t="s">
        <v>103</v>
      </c>
    </row>
    <row r="11915" spans="1:22" x14ac:dyDescent="0.2">
      <c r="A11915" s="1">
        <v>43002</v>
      </c>
      <c r="B11915">
        <v>2017</v>
      </c>
      <c r="C11915">
        <f>_xlfn.MAXIFS(Table1[ScheduleWeekWritten],Table1[ScheduleSeason],Table1[[#This Row],[ScheduleSeason]])</f>
        <v>17</v>
      </c>
      <c r="D11915">
        <v>3</v>
      </c>
      <c r="E11915" cm="1">
        <f t="array" ref="E11915">_xlfn.XLOOKUP(Table1[[#This Row],[ScheduleWeekWritten]],Table3[Game],100+Table3[Increase],Table1[[#This Row],[ScheduleWeekWritten]])</f>
        <v>3</v>
      </c>
      <c r="F11915" t="b">
        <v>0</v>
      </c>
      <c r="G11915" t="s">
        <v>33</v>
      </c>
      <c r="H11915">
        <v>27</v>
      </c>
      <c r="I11915">
        <v>24</v>
      </c>
      <c r="J11915" t="s">
        <v>101</v>
      </c>
      <c r="K11915" t="s">
        <v>35</v>
      </c>
      <c r="L11915" t="str">
        <f>_xlfn.XLOOKUP(Table1[[#This Row],[TeamFavoriteID]],Table2[team_id],Table2[team_name],_xlfn.XLOOKUP(Table1[[#This Row],[TeamFavoriteID]],Table2[team_id_pfr],Table2[team_name],"Even"))</f>
        <v>Green Bay Packers</v>
      </c>
      <c r="M11915">
        <v>-9</v>
      </c>
      <c r="N11915">
        <f>IF(Table1[[#This Row],[TeamFavorite]]=Table1[[#This Row],[TeamHome]],Table1[[#This Row],[ScoreAway]]-Table1[[#This Row],[ScoreHome]],Table1[[#This Row],[ScoreHome]]-Table1[[#This Row],[ScoreAway]])</f>
        <v>-3</v>
      </c>
      <c r="O11915">
        <f>IF(Table1[[#This Row],[SpreadActual]]&lt;Table1[[#This Row],[SpreadFavorite]],1,0)</f>
        <v>0</v>
      </c>
      <c r="P11915">
        <v>47.5</v>
      </c>
      <c r="Q11915" t="s">
        <v>82</v>
      </c>
      <c r="R11915" t="b">
        <v>0</v>
      </c>
      <c r="S11915">
        <v>85</v>
      </c>
      <c r="T11915">
        <v>9</v>
      </c>
    </row>
    <row r="11916" spans="1:22" x14ac:dyDescent="0.2">
      <c r="A11916" s="1">
        <v>43002</v>
      </c>
      <c r="B11916">
        <v>2017</v>
      </c>
      <c r="C11916">
        <f>_xlfn.MAXIFS(Table1[ScheduleWeekWritten],Table1[ScheduleSeason],Table1[[#This Row],[ScheduleSeason]])</f>
        <v>17</v>
      </c>
      <c r="D11916">
        <v>3</v>
      </c>
      <c r="E11916" cm="1">
        <f t="array" ref="E11916">_xlfn.XLOOKUP(Table1[[#This Row],[ScheduleWeekWritten]],Table3[Game],100+Table3[Increase],Table1[[#This Row],[ScheduleWeekWritten]])</f>
        <v>3</v>
      </c>
      <c r="F11916" t="b">
        <v>0</v>
      </c>
      <c r="G11916" t="s">
        <v>140</v>
      </c>
      <c r="H11916">
        <v>31</v>
      </c>
      <c r="I11916">
        <v>28</v>
      </c>
      <c r="J11916" t="s">
        <v>62</v>
      </c>
      <c r="K11916" t="s">
        <v>63</v>
      </c>
      <c r="L11916" t="str">
        <f>_xlfn.XLOOKUP(Table1[[#This Row],[TeamFavoriteID]],Table2[team_id],Table2[team_name],_xlfn.XLOOKUP(Table1[[#This Row],[TeamFavoriteID]],Table2[team_id_pfr],Table2[team_name],"Even"))</f>
        <v>Cleveland Browns</v>
      </c>
      <c r="M11916">
        <v>-1</v>
      </c>
      <c r="N11916">
        <f>IF(Table1[[#This Row],[TeamFavorite]]=Table1[[#This Row],[TeamHome]],Table1[[#This Row],[ScoreAway]]-Table1[[#This Row],[ScoreHome]],Table1[[#This Row],[ScoreHome]]-Table1[[#This Row],[ScoreAway]])</f>
        <v>3</v>
      </c>
      <c r="O11916">
        <f>IF(Table1[[#This Row],[SpreadActual]]&lt;Table1[[#This Row],[SpreadFavorite]],1,0)</f>
        <v>0</v>
      </c>
      <c r="P11916">
        <v>42</v>
      </c>
      <c r="Q11916" t="s">
        <v>190</v>
      </c>
      <c r="R11916" t="b">
        <v>0</v>
      </c>
      <c r="S11916">
        <v>72</v>
      </c>
      <c r="T11916">
        <v>0</v>
      </c>
      <c r="V11916" t="s">
        <v>103</v>
      </c>
    </row>
    <row r="11917" spans="1:22" x14ac:dyDescent="0.2">
      <c r="A11917" s="1">
        <v>43002</v>
      </c>
      <c r="B11917">
        <v>2017</v>
      </c>
      <c r="C11917">
        <f>_xlfn.MAXIFS(Table1[ScheduleWeekWritten],Table1[ScheduleSeason],Table1[[#This Row],[ScheduleSeason]])</f>
        <v>17</v>
      </c>
      <c r="D11917">
        <v>3</v>
      </c>
      <c r="E11917" cm="1">
        <f t="array" ref="E11917">_xlfn.XLOOKUP(Table1[[#This Row],[ScheduleWeekWritten]],Table3[Game],100+Table3[Increase],Table1[[#This Row],[ScheduleWeekWritten]])</f>
        <v>3</v>
      </c>
      <c r="F11917" t="b">
        <v>0</v>
      </c>
      <c r="G11917" t="s">
        <v>154</v>
      </c>
      <c r="H11917">
        <v>44</v>
      </c>
      <c r="I11917">
        <v>7</v>
      </c>
      <c r="J11917" t="s">
        <v>158</v>
      </c>
      <c r="K11917" t="s">
        <v>159</v>
      </c>
      <c r="L11917" t="str">
        <f>_xlfn.XLOOKUP(Table1[[#This Row],[TeamFavoriteID]],Table2[team_id],Table2[team_name],_xlfn.XLOOKUP(Table1[[#This Row],[TeamFavoriteID]],Table2[team_id_pfr],Table2[team_name],"Even"))</f>
        <v>Baltimore Ravens</v>
      </c>
      <c r="M11917">
        <v>-4</v>
      </c>
      <c r="N11917">
        <f>IF(Table1[[#This Row],[TeamFavorite]]=Table1[[#This Row],[TeamHome]],Table1[[#This Row],[ScoreAway]]-Table1[[#This Row],[ScoreHome]],Table1[[#This Row],[ScoreHome]]-Table1[[#This Row],[ScoreAway]])</f>
        <v>37</v>
      </c>
      <c r="O11917">
        <f>IF(Table1[[#This Row],[SpreadActual]]&lt;Table1[[#This Row],[SpreadFavorite]],1,0)</f>
        <v>0</v>
      </c>
      <c r="P11917">
        <v>38</v>
      </c>
      <c r="Q11917" t="s">
        <v>189</v>
      </c>
      <c r="R11917" t="b">
        <v>1</v>
      </c>
      <c r="S11917">
        <v>57</v>
      </c>
      <c r="T11917">
        <v>4</v>
      </c>
    </row>
    <row r="11918" spans="1:22" x14ac:dyDescent="0.2">
      <c r="A11918" s="1">
        <v>43002</v>
      </c>
      <c r="B11918">
        <v>2017</v>
      </c>
      <c r="C11918">
        <f>_xlfn.MAXIFS(Table1[ScheduleWeekWritten],Table1[ScheduleSeason],Table1[[#This Row],[ScheduleSeason]])</f>
        <v>17</v>
      </c>
      <c r="D11918">
        <v>3</v>
      </c>
      <c r="E11918" cm="1">
        <f t="array" ref="E11918">_xlfn.XLOOKUP(Table1[[#This Row],[ScheduleWeekWritten]],Table3[Game],100+Table3[Increase],Table1[[#This Row],[ScheduleWeekWritten]])</f>
        <v>3</v>
      </c>
      <c r="F11918" t="b">
        <v>0</v>
      </c>
      <c r="G11918" t="s">
        <v>210</v>
      </c>
      <c r="H11918">
        <v>10</v>
      </c>
      <c r="I11918">
        <v>24</v>
      </c>
      <c r="J11918" t="s">
        <v>42</v>
      </c>
      <c r="K11918" t="s">
        <v>75</v>
      </c>
      <c r="L11918" t="str">
        <f>_xlfn.XLOOKUP(Table1[[#This Row],[TeamFavoriteID]],Table2[team_id],Table2[team_name],_xlfn.XLOOKUP(Table1[[#This Row],[TeamFavoriteID]],Table2[team_id_pfr],Table2[team_name],"Even"))</f>
        <v>Kansas City Chiefs</v>
      </c>
      <c r="M11918">
        <v>-3</v>
      </c>
      <c r="N11918">
        <f>IF(Table1[[#This Row],[TeamFavorite]]=Table1[[#This Row],[TeamHome]],Table1[[#This Row],[ScoreAway]]-Table1[[#This Row],[ScoreHome]],Table1[[#This Row],[ScoreHome]]-Table1[[#This Row],[ScoreAway]])</f>
        <v>-14</v>
      </c>
      <c r="O11918">
        <f>IF(Table1[[#This Row],[SpreadActual]]&lt;Table1[[#This Row],[SpreadFavorite]],1,0)</f>
        <v>1</v>
      </c>
      <c r="P11918">
        <v>47.5</v>
      </c>
      <c r="Q11918" t="s">
        <v>211</v>
      </c>
      <c r="R11918" t="b">
        <v>0</v>
      </c>
      <c r="S11918">
        <v>80</v>
      </c>
      <c r="T11918">
        <v>5</v>
      </c>
    </row>
    <row r="11919" spans="1:22" x14ac:dyDescent="0.2">
      <c r="A11919" s="1">
        <v>43002</v>
      </c>
      <c r="B11919">
        <v>2017</v>
      </c>
      <c r="C11919">
        <f>_xlfn.MAXIFS(Table1[ScheduleWeekWritten],Table1[ScheduleSeason],Table1[[#This Row],[ScheduleSeason]])</f>
        <v>17</v>
      </c>
      <c r="D11919">
        <v>3</v>
      </c>
      <c r="E11919" cm="1">
        <f t="array" ref="E11919">_xlfn.XLOOKUP(Table1[[#This Row],[ScheduleWeekWritten]],Table3[Game],100+Table3[Increase],Table1[[#This Row],[ScheduleWeekWritten]])</f>
        <v>3</v>
      </c>
      <c r="F11919" t="b">
        <v>0</v>
      </c>
      <c r="G11919" t="s">
        <v>54</v>
      </c>
      <c r="H11919">
        <v>34</v>
      </c>
      <c r="I11919">
        <v>17</v>
      </c>
      <c r="J11919" t="s">
        <v>127</v>
      </c>
      <c r="K11919" t="s">
        <v>133</v>
      </c>
      <c r="L11919" t="str">
        <f>_xlfn.XLOOKUP(Table1[[#This Row],[TeamFavoriteID]],Table2[team_id],Table2[team_name],_xlfn.XLOOKUP(Table1[[#This Row],[TeamFavoriteID]],Table2[team_id_pfr],Table2[team_name],"Even"))</f>
        <v>Tampa Bay Buccaneers</v>
      </c>
      <c r="M11919">
        <v>-1.5</v>
      </c>
      <c r="N11919">
        <f>IF(Table1[[#This Row],[TeamFavorite]]=Table1[[#This Row],[TeamHome]],Table1[[#This Row],[ScoreAway]]-Table1[[#This Row],[ScoreHome]],Table1[[#This Row],[ScoreHome]]-Table1[[#This Row],[ScoreAway]])</f>
        <v>17</v>
      </c>
      <c r="O11919">
        <f>IF(Table1[[#This Row],[SpreadActual]]&lt;Table1[[#This Row],[SpreadFavorite]],1,0)</f>
        <v>0</v>
      </c>
      <c r="P11919">
        <v>41</v>
      </c>
      <c r="Q11919" t="s">
        <v>205</v>
      </c>
      <c r="R11919" t="b">
        <v>0</v>
      </c>
      <c r="S11919">
        <v>72</v>
      </c>
      <c r="T11919">
        <v>0</v>
      </c>
      <c r="V11919" t="s">
        <v>103</v>
      </c>
    </row>
    <row r="11920" spans="1:22" x14ac:dyDescent="0.2">
      <c r="A11920" s="1">
        <v>43002</v>
      </c>
      <c r="B11920">
        <v>2017</v>
      </c>
      <c r="C11920">
        <f>_xlfn.MAXIFS(Table1[ScheduleWeekWritten],Table1[ScheduleSeason],Table1[[#This Row],[ScheduleSeason]])</f>
        <v>17</v>
      </c>
      <c r="D11920">
        <v>3</v>
      </c>
      <c r="E11920" cm="1">
        <f t="array" ref="E11920">_xlfn.XLOOKUP(Table1[[#This Row],[ScheduleWeekWritten]],Table3[Game],100+Table3[Increase],Table1[[#This Row],[ScheduleWeekWritten]])</f>
        <v>3</v>
      </c>
      <c r="F11920" t="b">
        <v>0</v>
      </c>
      <c r="G11920" t="s">
        <v>115</v>
      </c>
      <c r="H11920">
        <v>36</v>
      </c>
      <c r="I11920">
        <v>33</v>
      </c>
      <c r="J11920" t="s">
        <v>177</v>
      </c>
      <c r="K11920" t="s">
        <v>70</v>
      </c>
      <c r="L11920" t="str">
        <f>_xlfn.XLOOKUP(Table1[[#This Row],[TeamFavoriteID]],Table2[team_id],Table2[team_name],_xlfn.XLOOKUP(Table1[[#This Row],[TeamFavoriteID]],Table2[team_id_pfr],Table2[team_name],"Even"))</f>
        <v>Boston Patriots</v>
      </c>
      <c r="M11920">
        <v>-13</v>
      </c>
      <c r="N11920">
        <f>IF(Table1[[#This Row],[TeamFavorite]]=Table1[[#This Row],[TeamHome]],Table1[[#This Row],[ScoreAway]]-Table1[[#This Row],[ScoreHome]],Table1[[#This Row],[ScoreHome]]-Table1[[#This Row],[ScoreAway]])</f>
        <v>3</v>
      </c>
      <c r="O11920">
        <f>IF(Table1[[#This Row],[SpreadActual]]&lt;Table1[[#This Row],[SpreadFavorite]],1,0)</f>
        <v>0</v>
      </c>
      <c r="P11920">
        <v>44.5</v>
      </c>
      <c r="Q11920" t="s">
        <v>179</v>
      </c>
      <c r="R11920" t="b">
        <v>0</v>
      </c>
      <c r="S11920">
        <v>76</v>
      </c>
      <c r="T11920">
        <v>8</v>
      </c>
    </row>
    <row r="11921" spans="1:22" x14ac:dyDescent="0.2">
      <c r="A11921" s="1">
        <v>43002</v>
      </c>
      <c r="B11921">
        <v>2017</v>
      </c>
      <c r="C11921">
        <f>_xlfn.MAXIFS(Table1[ScheduleWeekWritten],Table1[ScheduleSeason],Table1[[#This Row],[ScheduleSeason]])</f>
        <v>17</v>
      </c>
      <c r="D11921">
        <v>3</v>
      </c>
      <c r="E11921" cm="1">
        <f t="array" ref="E11921">_xlfn.XLOOKUP(Table1[[#This Row],[ScheduleWeekWritten]],Table3[Game],100+Table3[Increase],Table1[[#This Row],[ScheduleWeekWritten]])</f>
        <v>3</v>
      </c>
      <c r="F11921" t="b">
        <v>0</v>
      </c>
      <c r="G11921" t="s">
        <v>31</v>
      </c>
      <c r="H11921">
        <v>20</v>
      </c>
      <c r="I11921">
        <v>6</v>
      </c>
      <c r="J11921" t="s">
        <v>19</v>
      </c>
      <c r="K11921" t="s">
        <v>91</v>
      </c>
      <c r="L11921" t="str">
        <f>_xlfn.XLOOKUP(Table1[[#This Row],[TeamFavoriteID]],Table2[team_id],Table2[team_name],_xlfn.XLOOKUP(Table1[[#This Row],[TeamFavoriteID]],Table2[team_id_pfr],Table2[team_name],"Even"))</f>
        <v>Miami Dolphins</v>
      </c>
      <c r="M11921">
        <v>-5.5</v>
      </c>
      <c r="N11921">
        <f>IF(Table1[[#This Row],[TeamFavorite]]=Table1[[#This Row],[TeamHome]],Table1[[#This Row],[ScoreAway]]-Table1[[#This Row],[ScoreHome]],Table1[[#This Row],[ScoreHome]]-Table1[[#This Row],[ScoreAway]])</f>
        <v>14</v>
      </c>
      <c r="O11921">
        <f>IF(Table1[[#This Row],[SpreadActual]]&lt;Table1[[#This Row],[SpreadFavorite]],1,0)</f>
        <v>0</v>
      </c>
      <c r="P11921">
        <v>43</v>
      </c>
      <c r="Q11921" t="s">
        <v>197</v>
      </c>
      <c r="R11921" t="b">
        <v>0</v>
      </c>
      <c r="S11921">
        <v>84</v>
      </c>
      <c r="T11921">
        <v>7</v>
      </c>
    </row>
    <row r="11922" spans="1:22" x14ac:dyDescent="0.2">
      <c r="A11922" s="1">
        <v>43002</v>
      </c>
      <c r="B11922">
        <v>2017</v>
      </c>
      <c r="C11922">
        <f>_xlfn.MAXIFS(Table1[ScheduleWeekWritten],Table1[ScheduleSeason],Table1[[#This Row],[ScheduleSeason]])</f>
        <v>17</v>
      </c>
      <c r="D11922">
        <v>3</v>
      </c>
      <c r="E11922" cm="1">
        <f t="array" ref="E11922">_xlfn.XLOOKUP(Table1[[#This Row],[ScheduleWeekWritten]],Table3[Game],100+Table3[Increase],Table1[[#This Row],[ScheduleWeekWritten]])</f>
        <v>3</v>
      </c>
      <c r="F11922" t="b">
        <v>0</v>
      </c>
      <c r="G11922" t="s">
        <v>58</v>
      </c>
      <c r="H11922">
        <v>27</v>
      </c>
      <c r="I11922">
        <v>24</v>
      </c>
      <c r="J11922" t="s">
        <v>50</v>
      </c>
      <c r="K11922" t="s">
        <v>77</v>
      </c>
      <c r="L11922" t="str">
        <f>_xlfn.XLOOKUP(Table1[[#This Row],[TeamFavoriteID]],Table2[team_id],Table2[team_name],_xlfn.XLOOKUP(Table1[[#This Row],[TeamFavoriteID]],Table2[team_id_pfr],Table2[team_name],"Even"))</f>
        <v>Philadelphia Eagles</v>
      </c>
      <c r="M11922">
        <v>-6</v>
      </c>
      <c r="N11922">
        <f>IF(Table1[[#This Row],[TeamFavorite]]=Table1[[#This Row],[TeamHome]],Table1[[#This Row],[ScoreAway]]-Table1[[#This Row],[ScoreHome]],Table1[[#This Row],[ScoreHome]]-Table1[[#This Row],[ScoreAway]])</f>
        <v>-3</v>
      </c>
      <c r="O11922">
        <f>IF(Table1[[#This Row],[SpreadActual]]&lt;Table1[[#This Row],[SpreadFavorite]],1,0)</f>
        <v>0</v>
      </c>
      <c r="P11922">
        <v>43</v>
      </c>
      <c r="Q11922" t="s">
        <v>183</v>
      </c>
      <c r="R11922" t="b">
        <v>0</v>
      </c>
      <c r="S11922">
        <v>83</v>
      </c>
      <c r="T11922">
        <v>7</v>
      </c>
    </row>
    <row r="11923" spans="1:22" x14ac:dyDescent="0.2">
      <c r="A11923" s="1">
        <v>43002</v>
      </c>
      <c r="B11923">
        <v>2017</v>
      </c>
      <c r="C11923">
        <f>_xlfn.MAXIFS(Table1[ScheduleWeekWritten],Table1[ScheduleSeason],Table1[[#This Row],[ScheduleSeason]])</f>
        <v>17</v>
      </c>
      <c r="D11923">
        <v>3</v>
      </c>
      <c r="E11923" cm="1">
        <f t="array" ref="E11923">_xlfn.XLOOKUP(Table1[[#This Row],[ScheduleWeekWritten]],Table3[Game],100+Table3[Increase],Table1[[#This Row],[ScheduleWeekWritten]])</f>
        <v>3</v>
      </c>
      <c r="F11923" t="b">
        <v>0</v>
      </c>
      <c r="G11923" t="s">
        <v>171</v>
      </c>
      <c r="H11923">
        <v>33</v>
      </c>
      <c r="I11923">
        <v>27</v>
      </c>
      <c r="J11923" t="s">
        <v>128</v>
      </c>
      <c r="K11923" t="s">
        <v>25</v>
      </c>
      <c r="L11923" t="str">
        <f>_xlfn.XLOOKUP(Table1[[#This Row],[TeamFavoriteID]],Table2[team_id],Table2[team_name],_xlfn.XLOOKUP(Table1[[#This Row],[TeamFavoriteID]],Table2[team_id_pfr],Table2[team_name],"Even"))</f>
        <v>Houston Oilers</v>
      </c>
      <c r="M11923">
        <v>-3</v>
      </c>
      <c r="N11923">
        <f>IF(Table1[[#This Row],[TeamFavorite]]=Table1[[#This Row],[TeamHome]],Table1[[#This Row],[ScoreAway]]-Table1[[#This Row],[ScoreHome]],Table1[[#This Row],[ScoreHome]]-Table1[[#This Row],[ScoreAway]])</f>
        <v>6</v>
      </c>
      <c r="O11923">
        <f>IF(Table1[[#This Row],[SpreadActual]]&lt;Table1[[#This Row],[SpreadFavorite]],1,0)</f>
        <v>0</v>
      </c>
      <c r="P11923">
        <v>42</v>
      </c>
      <c r="Q11923" t="s">
        <v>209</v>
      </c>
      <c r="R11923" t="b">
        <v>0</v>
      </c>
      <c r="S11923">
        <v>89</v>
      </c>
      <c r="T11923">
        <v>4</v>
      </c>
    </row>
    <row r="11924" spans="1:22" x14ac:dyDescent="0.2">
      <c r="A11924" s="1">
        <v>43002</v>
      </c>
      <c r="B11924">
        <v>2017</v>
      </c>
      <c r="C11924">
        <f>_xlfn.MAXIFS(Table1[ScheduleWeekWritten],Table1[ScheduleSeason],Table1[[#This Row],[ScheduleSeason]])</f>
        <v>17</v>
      </c>
      <c r="D11924">
        <v>3</v>
      </c>
      <c r="E11924" cm="1">
        <f t="array" ref="E11924">_xlfn.XLOOKUP(Table1[[#This Row],[ScheduleWeekWritten]],Table3[Game],100+Table3[Increase],Table1[[#This Row],[ScheduleWeekWritten]])</f>
        <v>3</v>
      </c>
      <c r="F11924" t="b">
        <v>0</v>
      </c>
      <c r="G11924" t="s">
        <v>61</v>
      </c>
      <c r="H11924">
        <v>27</v>
      </c>
      <c r="I11924">
        <v>10</v>
      </c>
      <c r="J11924" t="s">
        <v>20</v>
      </c>
      <c r="K11924" t="s">
        <v>21</v>
      </c>
      <c r="L11924" t="str">
        <f>_xlfn.XLOOKUP(Table1[[#This Row],[TeamFavoriteID]],Table2[team_id],Table2[team_name],_xlfn.XLOOKUP(Table1[[#This Row],[TeamFavoriteID]],Table2[team_id_pfr],Table2[team_name],"Even"))</f>
        <v>Las Vegas Raiders</v>
      </c>
      <c r="M11924">
        <v>-3</v>
      </c>
      <c r="N11924">
        <f>IF(Table1[[#This Row],[TeamFavorite]]=Table1[[#This Row],[TeamHome]],Table1[[#This Row],[ScoreAway]]-Table1[[#This Row],[ScoreHome]],Table1[[#This Row],[ScoreHome]]-Table1[[#This Row],[ScoreAway]])</f>
        <v>17</v>
      </c>
      <c r="O11924">
        <f>IF(Table1[[#This Row],[SpreadActual]]&lt;Table1[[#This Row],[SpreadFavorite]],1,0)</f>
        <v>0</v>
      </c>
      <c r="P11924">
        <v>53.5</v>
      </c>
      <c r="Q11924" t="s">
        <v>165</v>
      </c>
      <c r="R11924" t="b">
        <v>0</v>
      </c>
      <c r="S11924">
        <v>77</v>
      </c>
      <c r="T11924">
        <v>4</v>
      </c>
    </row>
    <row r="11925" spans="1:22" x14ac:dyDescent="0.2">
      <c r="A11925" s="1">
        <v>43003</v>
      </c>
      <c r="B11925">
        <v>2017</v>
      </c>
      <c r="C11925">
        <f>_xlfn.MAXIFS(Table1[ScheduleWeekWritten],Table1[ScheduleSeason],Table1[[#This Row],[ScheduleSeason]])</f>
        <v>17</v>
      </c>
      <c r="D11925">
        <v>3</v>
      </c>
      <c r="E11925" cm="1">
        <f t="array" ref="E11925">_xlfn.XLOOKUP(Table1[[#This Row],[ScheduleWeekWritten]],Table3[Game],100+Table3[Increase],Table1[[#This Row],[ScheduleWeekWritten]])</f>
        <v>3</v>
      </c>
      <c r="F11925" t="b">
        <v>0</v>
      </c>
      <c r="G11925" t="s">
        <v>149</v>
      </c>
      <c r="H11925">
        <v>17</v>
      </c>
      <c r="I11925">
        <v>28</v>
      </c>
      <c r="J11925" t="s">
        <v>67</v>
      </c>
      <c r="K11925" t="s">
        <v>68</v>
      </c>
      <c r="L11925" t="str">
        <f>_xlfn.XLOOKUP(Table1[[#This Row],[TeamFavoriteID]],Table2[team_id],Table2[team_name],_xlfn.XLOOKUP(Table1[[#This Row],[TeamFavoriteID]],Table2[team_id_pfr],Table2[team_name],"Even"))</f>
        <v>Dallas Cowboys</v>
      </c>
      <c r="M11925">
        <v>-3</v>
      </c>
      <c r="N11925">
        <f>IF(Table1[[#This Row],[TeamFavorite]]=Table1[[#This Row],[TeamHome]],Table1[[#This Row],[ScoreAway]]-Table1[[#This Row],[ScoreHome]],Table1[[#This Row],[ScoreHome]]-Table1[[#This Row],[ScoreAway]])</f>
        <v>-11</v>
      </c>
      <c r="O11925">
        <f>IF(Table1[[#This Row],[SpreadActual]]&lt;Table1[[#This Row],[SpreadFavorite]],1,0)</f>
        <v>1</v>
      </c>
      <c r="P11925">
        <v>46.5</v>
      </c>
      <c r="Q11925" t="s">
        <v>150</v>
      </c>
      <c r="R11925" t="b">
        <v>0</v>
      </c>
      <c r="S11925">
        <v>72</v>
      </c>
      <c r="T11925">
        <v>0</v>
      </c>
      <c r="V11925" t="s">
        <v>103</v>
      </c>
    </row>
    <row r="11926" spans="1:22" x14ac:dyDescent="0.2">
      <c r="A11926" s="1">
        <v>43006</v>
      </c>
      <c r="B11926">
        <v>2017</v>
      </c>
      <c r="C11926">
        <f>_xlfn.MAXIFS(Table1[ScheduleWeekWritten],Table1[ScheduleSeason],Table1[[#This Row],[ScheduleSeason]])</f>
        <v>17</v>
      </c>
      <c r="D11926">
        <v>4</v>
      </c>
      <c r="E11926" cm="1">
        <f t="array" ref="E11926">_xlfn.XLOOKUP(Table1[[#This Row],[ScheduleWeekWritten]],Table3[Game],100+Table3[Increase],Table1[[#This Row],[ScheduleWeekWritten]])</f>
        <v>4</v>
      </c>
      <c r="F11926" t="b">
        <v>0</v>
      </c>
      <c r="G11926" t="s">
        <v>33</v>
      </c>
      <c r="H11926">
        <v>35</v>
      </c>
      <c r="I11926">
        <v>14</v>
      </c>
      <c r="J11926" t="s">
        <v>46</v>
      </c>
      <c r="K11926" t="s">
        <v>35</v>
      </c>
      <c r="L11926" t="str">
        <f>_xlfn.XLOOKUP(Table1[[#This Row],[TeamFavoriteID]],Table2[team_id],Table2[team_name],_xlfn.XLOOKUP(Table1[[#This Row],[TeamFavoriteID]],Table2[team_id_pfr],Table2[team_name],"Even"))</f>
        <v>Green Bay Packers</v>
      </c>
      <c r="M11926">
        <v>-7.5</v>
      </c>
      <c r="N11926">
        <f>IF(Table1[[#This Row],[TeamFavorite]]=Table1[[#This Row],[TeamHome]],Table1[[#This Row],[ScoreAway]]-Table1[[#This Row],[ScoreHome]],Table1[[#This Row],[ScoreHome]]-Table1[[#This Row],[ScoreAway]])</f>
        <v>-21</v>
      </c>
      <c r="O11926">
        <f>IF(Table1[[#This Row],[SpreadActual]]&lt;Table1[[#This Row],[SpreadFavorite]],1,0)</f>
        <v>1</v>
      </c>
      <c r="P11926">
        <v>44.5</v>
      </c>
      <c r="Q11926" t="s">
        <v>82</v>
      </c>
      <c r="R11926" t="b">
        <v>0</v>
      </c>
      <c r="S11926">
        <v>59</v>
      </c>
      <c r="T11926">
        <v>8</v>
      </c>
    </row>
    <row r="11927" spans="1:22" x14ac:dyDescent="0.2">
      <c r="A11927" s="1">
        <v>43009</v>
      </c>
      <c r="B11927">
        <v>2017</v>
      </c>
      <c r="C11927">
        <f>_xlfn.MAXIFS(Table1[ScheduleWeekWritten],Table1[ScheduleSeason],Table1[[#This Row],[ScheduleSeason]])</f>
        <v>17</v>
      </c>
      <c r="D11927">
        <v>4</v>
      </c>
      <c r="E11927" cm="1">
        <f t="array" ref="E11927">_xlfn.XLOOKUP(Table1[[#This Row],[ScheduleWeekWritten]],Table3[Game],100+Table3[Increase],Table1[[#This Row],[ScheduleWeekWritten]])</f>
        <v>4</v>
      </c>
      <c r="F11927" t="b">
        <v>0</v>
      </c>
      <c r="G11927" t="s">
        <v>149</v>
      </c>
      <c r="H11927">
        <v>18</v>
      </c>
      <c r="I11927">
        <v>15</v>
      </c>
      <c r="J11927" t="s">
        <v>53</v>
      </c>
      <c r="K11927" t="s">
        <v>59</v>
      </c>
      <c r="L11927" t="str">
        <f>_xlfn.XLOOKUP(Table1[[#This Row],[TeamFavoriteID]],Table2[team_id],Table2[team_name],_xlfn.XLOOKUP(Table1[[#This Row],[TeamFavoriteID]],Table2[team_id_pfr],Table2[team_name],"Even"))</f>
        <v>Arizona Cardinals</v>
      </c>
      <c r="M11927">
        <v>-6.5</v>
      </c>
      <c r="N11927">
        <f>IF(Table1[[#This Row],[TeamFavorite]]=Table1[[#This Row],[TeamHome]],Table1[[#This Row],[ScoreAway]]-Table1[[#This Row],[ScoreHome]],Table1[[#This Row],[ScoreHome]]-Table1[[#This Row],[ScoreAway]])</f>
        <v>-3</v>
      </c>
      <c r="O11927">
        <f>IF(Table1[[#This Row],[SpreadActual]]&lt;Table1[[#This Row],[SpreadFavorite]],1,0)</f>
        <v>0</v>
      </c>
      <c r="P11927">
        <v>44.5</v>
      </c>
      <c r="Q11927" t="s">
        <v>150</v>
      </c>
      <c r="R11927" t="b">
        <v>0</v>
      </c>
      <c r="S11927">
        <v>72</v>
      </c>
      <c r="T11927">
        <v>0</v>
      </c>
      <c r="V11927" t="s">
        <v>103</v>
      </c>
    </row>
    <row r="11928" spans="1:22" x14ac:dyDescent="0.2">
      <c r="A11928" s="1">
        <v>43009</v>
      </c>
      <c r="B11928">
        <v>2017</v>
      </c>
      <c r="C11928">
        <f>_xlfn.MAXIFS(Table1[ScheduleWeekWritten],Table1[ScheduleSeason],Table1[[#This Row],[ScheduleSeason]])</f>
        <v>17</v>
      </c>
      <c r="D11928">
        <v>4</v>
      </c>
      <c r="E11928" cm="1">
        <f t="array" ref="E11928">_xlfn.XLOOKUP(Table1[[#This Row],[ScheduleWeekWritten]],Table3[Game],100+Table3[Increase],Table1[[#This Row],[ScheduleWeekWritten]])</f>
        <v>4</v>
      </c>
      <c r="F11928" t="b">
        <v>0</v>
      </c>
      <c r="G11928" t="s">
        <v>38</v>
      </c>
      <c r="H11928">
        <v>17</v>
      </c>
      <c r="I11928">
        <v>23</v>
      </c>
      <c r="J11928" t="s">
        <v>28</v>
      </c>
      <c r="K11928" t="s">
        <v>109</v>
      </c>
      <c r="L11928" t="str">
        <f>_xlfn.XLOOKUP(Table1[[#This Row],[TeamFavoriteID]],Table2[team_id],Table2[team_name],_xlfn.XLOOKUP(Table1[[#This Row],[TeamFavoriteID]],Table2[team_id_pfr],Table2[team_name],"Even"))</f>
        <v>Atlanta Falcons</v>
      </c>
      <c r="M11928">
        <v>-8</v>
      </c>
      <c r="N11928">
        <f>IF(Table1[[#This Row],[TeamFavorite]]=Table1[[#This Row],[TeamHome]],Table1[[#This Row],[ScoreAway]]-Table1[[#This Row],[ScoreHome]],Table1[[#This Row],[ScoreHome]]-Table1[[#This Row],[ScoreAway]])</f>
        <v>6</v>
      </c>
      <c r="O11928">
        <f>IF(Table1[[#This Row],[SpreadActual]]&lt;Table1[[#This Row],[SpreadFavorite]],1,0)</f>
        <v>0</v>
      </c>
      <c r="P11928">
        <v>48.5</v>
      </c>
      <c r="Q11928" t="s">
        <v>148</v>
      </c>
      <c r="R11928" t="b">
        <v>0</v>
      </c>
      <c r="S11928">
        <v>72</v>
      </c>
      <c r="T11928">
        <v>0</v>
      </c>
      <c r="V11928" t="s">
        <v>103</v>
      </c>
    </row>
    <row r="11929" spans="1:22" x14ac:dyDescent="0.2">
      <c r="A11929" s="1">
        <v>43009</v>
      </c>
      <c r="B11929">
        <v>2017</v>
      </c>
      <c r="C11929">
        <f>_xlfn.MAXIFS(Table1[ScheduleWeekWritten],Table1[ScheduleSeason],Table1[[#This Row],[ScheduleSeason]])</f>
        <v>17</v>
      </c>
      <c r="D11929">
        <v>4</v>
      </c>
      <c r="E11929" cm="1">
        <f t="array" ref="E11929">_xlfn.XLOOKUP(Table1[[#This Row],[ScheduleWeekWritten]],Table3[Game],100+Table3[Increase],Table1[[#This Row],[ScheduleWeekWritten]])</f>
        <v>4</v>
      </c>
      <c r="F11929" t="b">
        <v>0</v>
      </c>
      <c r="G11929" t="s">
        <v>158</v>
      </c>
      <c r="H11929">
        <v>9</v>
      </c>
      <c r="I11929">
        <v>26</v>
      </c>
      <c r="J11929" t="s">
        <v>49</v>
      </c>
      <c r="K11929" t="s">
        <v>51</v>
      </c>
      <c r="L11929" t="str">
        <f>_xlfn.XLOOKUP(Table1[[#This Row],[TeamFavoriteID]],Table2[team_id],Table2[team_name],_xlfn.XLOOKUP(Table1[[#This Row],[TeamFavoriteID]],Table2[team_id_pfr],Table2[team_name],"Even"))</f>
        <v>Pittsburgh Steelers</v>
      </c>
      <c r="M11929">
        <v>-3</v>
      </c>
      <c r="N11929">
        <f>IF(Table1[[#This Row],[TeamFavorite]]=Table1[[#This Row],[TeamHome]],Table1[[#This Row],[ScoreAway]]-Table1[[#This Row],[ScoreHome]],Table1[[#This Row],[ScoreHome]]-Table1[[#This Row],[ScoreAway]])</f>
        <v>-17</v>
      </c>
      <c r="O11929">
        <f>IF(Table1[[#This Row],[SpreadActual]]&lt;Table1[[#This Row],[SpreadFavorite]],1,0)</f>
        <v>1</v>
      </c>
      <c r="P11929">
        <v>42</v>
      </c>
      <c r="Q11929" t="s">
        <v>166</v>
      </c>
      <c r="R11929" t="b">
        <v>0</v>
      </c>
      <c r="S11929">
        <v>69</v>
      </c>
      <c r="T11929">
        <v>5</v>
      </c>
    </row>
    <row r="11930" spans="1:22" x14ac:dyDescent="0.2">
      <c r="A11930" s="1">
        <v>43009</v>
      </c>
      <c r="B11930">
        <v>2017</v>
      </c>
      <c r="C11930">
        <f>_xlfn.MAXIFS(Table1[ScheduleWeekWritten],Table1[ScheduleSeason],Table1[[#This Row],[ScheduleSeason]])</f>
        <v>17</v>
      </c>
      <c r="D11930">
        <v>4</v>
      </c>
      <c r="E11930" cm="1">
        <f t="array" ref="E11930">_xlfn.XLOOKUP(Table1[[#This Row],[ScheduleWeekWritten]],Table3[Game],100+Table3[Increase],Table1[[#This Row],[ScheduleWeekWritten]])</f>
        <v>4</v>
      </c>
      <c r="F11930" t="b">
        <v>0</v>
      </c>
      <c r="G11930" t="s">
        <v>62</v>
      </c>
      <c r="H11930">
        <v>7</v>
      </c>
      <c r="I11930">
        <v>31</v>
      </c>
      <c r="J11930" t="s">
        <v>101</v>
      </c>
      <c r="K11930" t="s">
        <v>104</v>
      </c>
      <c r="L11930" t="str">
        <f>_xlfn.XLOOKUP(Table1[[#This Row],[TeamFavoriteID]],Table2[team_id],Table2[team_name],_xlfn.XLOOKUP(Table1[[#This Row],[TeamFavoriteID]],Table2[team_id_pfr],Table2[team_name],"Even"))</f>
        <v>Cincinnati Bengals</v>
      </c>
      <c r="M11930">
        <v>-3</v>
      </c>
      <c r="N11930">
        <f>IF(Table1[[#This Row],[TeamFavorite]]=Table1[[#This Row],[TeamHome]],Table1[[#This Row],[ScoreAway]]-Table1[[#This Row],[ScoreHome]],Table1[[#This Row],[ScoreHome]]-Table1[[#This Row],[ScoreAway]])</f>
        <v>-24</v>
      </c>
      <c r="O11930">
        <f>IF(Table1[[#This Row],[SpreadActual]]&lt;Table1[[#This Row],[SpreadFavorite]],1,0)</f>
        <v>1</v>
      </c>
      <c r="P11930">
        <v>41.5</v>
      </c>
      <c r="Q11930" t="s">
        <v>170</v>
      </c>
      <c r="R11930" t="b">
        <v>0</v>
      </c>
      <c r="S11930">
        <v>67</v>
      </c>
      <c r="T11930">
        <v>5</v>
      </c>
    </row>
    <row r="11931" spans="1:22" x14ac:dyDescent="0.2">
      <c r="A11931" s="1">
        <v>43009</v>
      </c>
      <c r="B11931">
        <v>2017</v>
      </c>
      <c r="C11931">
        <f>_xlfn.MAXIFS(Table1[ScheduleWeekWritten],Table1[ScheduleSeason],Table1[[#This Row],[ScheduleSeason]])</f>
        <v>17</v>
      </c>
      <c r="D11931">
        <v>4</v>
      </c>
      <c r="E11931" cm="1">
        <f t="array" ref="E11931">_xlfn.XLOOKUP(Table1[[#This Row],[ScheduleWeekWritten]],Table3[Game],100+Table3[Increase],Table1[[#This Row],[ScheduleWeekWritten]])</f>
        <v>4</v>
      </c>
      <c r="F11931" t="b">
        <v>0</v>
      </c>
      <c r="G11931" t="s">
        <v>67</v>
      </c>
      <c r="H11931">
        <v>30</v>
      </c>
      <c r="I11931">
        <v>35</v>
      </c>
      <c r="J11931" t="s">
        <v>39</v>
      </c>
      <c r="K11931" t="s">
        <v>68</v>
      </c>
      <c r="L11931" t="str">
        <f>_xlfn.XLOOKUP(Table1[[#This Row],[TeamFavoriteID]],Table2[team_id],Table2[team_name],_xlfn.XLOOKUP(Table1[[#This Row],[TeamFavoriteID]],Table2[team_id_pfr],Table2[team_name],"Even"))</f>
        <v>Dallas Cowboys</v>
      </c>
      <c r="M11931">
        <v>-6</v>
      </c>
      <c r="N11931">
        <f>IF(Table1[[#This Row],[TeamFavorite]]=Table1[[#This Row],[TeamHome]],Table1[[#This Row],[ScoreAway]]-Table1[[#This Row],[ScoreHome]],Table1[[#This Row],[ScoreHome]]-Table1[[#This Row],[ScoreAway]])</f>
        <v>5</v>
      </c>
      <c r="O11931">
        <f>IF(Table1[[#This Row],[SpreadActual]]&lt;Table1[[#This Row],[SpreadFavorite]],1,0)</f>
        <v>0</v>
      </c>
      <c r="P11931">
        <v>48.5</v>
      </c>
      <c r="Q11931" t="s">
        <v>208</v>
      </c>
      <c r="R11931" t="b">
        <v>0</v>
      </c>
      <c r="S11931">
        <v>72</v>
      </c>
      <c r="T11931">
        <v>0</v>
      </c>
      <c r="V11931" t="s">
        <v>103</v>
      </c>
    </row>
    <row r="11932" spans="1:22" x14ac:dyDescent="0.2">
      <c r="A11932" s="1">
        <v>43009</v>
      </c>
      <c r="B11932">
        <v>2017</v>
      </c>
      <c r="C11932">
        <f>_xlfn.MAXIFS(Table1[ScheduleWeekWritten],Table1[ScheduleSeason],Table1[[#This Row],[ScheduleSeason]])</f>
        <v>17</v>
      </c>
      <c r="D11932">
        <v>4</v>
      </c>
      <c r="E11932" cm="1">
        <f t="array" ref="E11932">_xlfn.XLOOKUP(Table1[[#This Row],[ScheduleWeekWritten]],Table3[Game],100+Table3[Increase],Table1[[#This Row],[ScheduleWeekWritten]])</f>
        <v>4</v>
      </c>
      <c r="F11932" t="b">
        <v>0</v>
      </c>
      <c r="G11932" t="s">
        <v>24</v>
      </c>
      <c r="H11932">
        <v>16</v>
      </c>
      <c r="I11932">
        <v>10</v>
      </c>
      <c r="J11932" t="s">
        <v>20</v>
      </c>
      <c r="K11932" t="s">
        <v>88</v>
      </c>
      <c r="L11932" t="str">
        <f>_xlfn.XLOOKUP(Table1[[#This Row],[TeamFavoriteID]],Table2[team_id],Table2[team_name],_xlfn.XLOOKUP(Table1[[#This Row],[TeamFavoriteID]],Table2[team_id_pfr],Table2[team_name],"Even"))</f>
        <v>Denver Broncos</v>
      </c>
      <c r="M11932">
        <v>-3</v>
      </c>
      <c r="N11932">
        <f>IF(Table1[[#This Row],[TeamFavorite]]=Table1[[#This Row],[TeamHome]],Table1[[#This Row],[ScoreAway]]-Table1[[#This Row],[ScoreHome]],Table1[[#This Row],[ScoreHome]]-Table1[[#This Row],[ScoreAway]])</f>
        <v>-6</v>
      </c>
      <c r="O11932">
        <f>IF(Table1[[#This Row],[SpreadActual]]&lt;Table1[[#This Row],[SpreadFavorite]],1,0)</f>
        <v>1</v>
      </c>
      <c r="P11932">
        <v>46</v>
      </c>
      <c r="Q11932" t="s">
        <v>174</v>
      </c>
      <c r="R11932" t="b">
        <v>0</v>
      </c>
      <c r="S11932">
        <v>71</v>
      </c>
      <c r="T11932">
        <v>7</v>
      </c>
    </row>
    <row r="11933" spans="1:22" x14ac:dyDescent="0.2">
      <c r="A11933" s="1">
        <v>43009</v>
      </c>
      <c r="B11933">
        <v>2017</v>
      </c>
      <c r="C11933">
        <f>_xlfn.MAXIFS(Table1[ScheduleWeekWritten],Table1[ScheduleSeason],Table1[[#This Row],[ScheduleSeason]])</f>
        <v>17</v>
      </c>
      <c r="D11933">
        <v>4</v>
      </c>
      <c r="E11933" cm="1">
        <f t="array" ref="E11933">_xlfn.XLOOKUP(Table1[[#This Row],[ScheduleWeekWritten]],Table3[Game],100+Table3[Increase],Table1[[#This Row],[ScheduleWeekWritten]])</f>
        <v>4</v>
      </c>
      <c r="F11933" t="b">
        <v>0</v>
      </c>
      <c r="G11933" t="s">
        <v>177</v>
      </c>
      <c r="H11933">
        <v>57</v>
      </c>
      <c r="I11933">
        <v>14</v>
      </c>
      <c r="J11933" t="s">
        <v>171</v>
      </c>
      <c r="K11933" t="s">
        <v>25</v>
      </c>
      <c r="L11933" t="str">
        <f>_xlfn.XLOOKUP(Table1[[#This Row],[TeamFavoriteID]],Table2[team_id],Table2[team_name],_xlfn.XLOOKUP(Table1[[#This Row],[TeamFavoriteID]],Table2[team_id_pfr],Table2[team_name],"Even"))</f>
        <v>Houston Oilers</v>
      </c>
      <c r="M11933">
        <v>-2</v>
      </c>
      <c r="N11933">
        <f>IF(Table1[[#This Row],[TeamFavorite]]=Table1[[#This Row],[TeamHome]],Table1[[#This Row],[ScoreAway]]-Table1[[#This Row],[ScoreHome]],Table1[[#This Row],[ScoreHome]]-Table1[[#This Row],[ScoreAway]])</f>
        <v>43</v>
      </c>
      <c r="O11933">
        <f>IF(Table1[[#This Row],[SpreadActual]]&lt;Table1[[#This Row],[SpreadFavorite]],1,0)</f>
        <v>0</v>
      </c>
      <c r="P11933">
        <v>43.5</v>
      </c>
      <c r="Q11933" t="s">
        <v>207</v>
      </c>
      <c r="R11933" t="b">
        <v>0</v>
      </c>
      <c r="S11933">
        <v>72</v>
      </c>
      <c r="T11933">
        <v>0</v>
      </c>
      <c r="V11933" t="s">
        <v>103</v>
      </c>
    </row>
    <row r="11934" spans="1:22" x14ac:dyDescent="0.2">
      <c r="A11934" s="1">
        <v>43009</v>
      </c>
      <c r="B11934">
        <v>2017</v>
      </c>
      <c r="C11934">
        <f>_xlfn.MAXIFS(Table1[ScheduleWeekWritten],Table1[ScheduleSeason],Table1[[#This Row],[ScheduleSeason]])</f>
        <v>17</v>
      </c>
      <c r="D11934">
        <v>4</v>
      </c>
      <c r="E11934" cm="1">
        <f t="array" ref="E11934">_xlfn.XLOOKUP(Table1[[#This Row],[ScheduleWeekWritten]],Table3[Game],100+Table3[Increase],Table1[[#This Row],[ScheduleWeekWritten]])</f>
        <v>4</v>
      </c>
      <c r="F11934" t="b">
        <v>0</v>
      </c>
      <c r="G11934" t="s">
        <v>210</v>
      </c>
      <c r="H11934">
        <v>24</v>
      </c>
      <c r="I11934">
        <v>26</v>
      </c>
      <c r="J11934" t="s">
        <v>58</v>
      </c>
      <c r="K11934" t="s">
        <v>29</v>
      </c>
      <c r="L11934" t="str">
        <f>_xlfn.XLOOKUP(Table1[[#This Row],[TeamFavoriteID]],Table2[team_id],Table2[team_name],_xlfn.XLOOKUP(Table1[[#This Row],[TeamFavoriteID]],Table2[team_id_pfr],Table2[team_name],"Even"))</f>
        <v>Los Angeles Chargers</v>
      </c>
      <c r="M11934">
        <v>-1</v>
      </c>
      <c r="N11934">
        <f>IF(Table1[[#This Row],[TeamFavorite]]=Table1[[#This Row],[TeamHome]],Table1[[#This Row],[ScoreAway]]-Table1[[#This Row],[ScoreHome]],Table1[[#This Row],[ScoreHome]]-Table1[[#This Row],[ScoreAway]])</f>
        <v>2</v>
      </c>
      <c r="O11934">
        <f>IF(Table1[[#This Row],[SpreadActual]]&lt;Table1[[#This Row],[SpreadFavorite]],1,0)</f>
        <v>0</v>
      </c>
      <c r="P11934">
        <v>47.5</v>
      </c>
      <c r="Q11934" t="s">
        <v>211</v>
      </c>
      <c r="R11934" t="b">
        <v>0</v>
      </c>
      <c r="S11934">
        <v>84</v>
      </c>
      <c r="T11934">
        <v>7</v>
      </c>
    </row>
    <row r="11935" spans="1:22" x14ac:dyDescent="0.2">
      <c r="A11935" s="1">
        <v>43009</v>
      </c>
      <c r="B11935">
        <v>2017</v>
      </c>
      <c r="C11935">
        <f>_xlfn.MAXIFS(Table1[ScheduleWeekWritten],Table1[ScheduleSeason],Table1[[#This Row],[ScheduleSeason]])</f>
        <v>17</v>
      </c>
      <c r="D11935">
        <v>4</v>
      </c>
      <c r="E11935" cm="1">
        <f t="array" ref="E11935">_xlfn.XLOOKUP(Table1[[#This Row],[ScheduleWeekWritten]],Table3[Game],100+Table3[Increase],Table1[[#This Row],[ScheduleWeekWritten]])</f>
        <v>4</v>
      </c>
      <c r="F11935" t="b">
        <v>0</v>
      </c>
      <c r="G11935" t="s">
        <v>19</v>
      </c>
      <c r="H11935">
        <v>0</v>
      </c>
      <c r="I11935">
        <v>20</v>
      </c>
      <c r="J11935" t="s">
        <v>95</v>
      </c>
      <c r="K11935" t="s">
        <v>98</v>
      </c>
      <c r="L11935" t="str">
        <f>_xlfn.XLOOKUP(Table1[[#This Row],[TeamFavoriteID]],Table2[team_id],Table2[team_name],_xlfn.XLOOKUP(Table1[[#This Row],[TeamFavoriteID]],Table2[team_id_pfr],Table2[team_name],"Even"))</f>
        <v>New Orleans Saints</v>
      </c>
      <c r="M11935">
        <v>-3</v>
      </c>
      <c r="N11935">
        <f>IF(Table1[[#This Row],[TeamFavorite]]=Table1[[#This Row],[TeamHome]],Table1[[#This Row],[ScoreAway]]-Table1[[#This Row],[ScoreHome]],Table1[[#This Row],[ScoreHome]]-Table1[[#This Row],[ScoreAway]])</f>
        <v>-20</v>
      </c>
      <c r="O11935">
        <f>IF(Table1[[#This Row],[SpreadActual]]&lt;Table1[[#This Row],[SpreadFavorite]],1,0)</f>
        <v>1</v>
      </c>
      <c r="P11935">
        <v>50.5</v>
      </c>
      <c r="Q11935" t="s">
        <v>189</v>
      </c>
      <c r="R11935" t="b">
        <v>1</v>
      </c>
      <c r="S11935">
        <v>85</v>
      </c>
      <c r="T11935">
        <v>9</v>
      </c>
    </row>
    <row r="11936" spans="1:22" x14ac:dyDescent="0.2">
      <c r="A11936" s="1">
        <v>43009</v>
      </c>
      <c r="B11936">
        <v>2017</v>
      </c>
      <c r="C11936">
        <f>_xlfn.MAXIFS(Table1[ScheduleWeekWritten],Table1[ScheduleSeason],Table1[[#This Row],[ScheduleSeason]])</f>
        <v>17</v>
      </c>
      <c r="D11936">
        <v>4</v>
      </c>
      <c r="E11936" cm="1">
        <f t="array" ref="E11936">_xlfn.XLOOKUP(Table1[[#This Row],[ScheduleWeekWritten]],Table3[Game],100+Table3[Increase],Table1[[#This Row],[ScheduleWeekWritten]])</f>
        <v>4</v>
      </c>
      <c r="F11936" t="b">
        <v>0</v>
      </c>
      <c r="G11936" t="s">
        <v>54</v>
      </c>
      <c r="H11936">
        <v>7</v>
      </c>
      <c r="I11936">
        <v>14</v>
      </c>
      <c r="J11936" t="s">
        <v>45</v>
      </c>
      <c r="K11936" t="s">
        <v>55</v>
      </c>
      <c r="L11936" t="str">
        <f>_xlfn.XLOOKUP(Table1[[#This Row],[TeamFavoriteID]],Table2[team_id],Table2[team_name],_xlfn.XLOOKUP(Table1[[#This Row],[TeamFavoriteID]],Table2[team_id_pfr],Table2[team_name],"Even"))</f>
        <v>Minnesota Vikings</v>
      </c>
      <c r="M11936">
        <v>-2</v>
      </c>
      <c r="N11936">
        <f>IF(Table1[[#This Row],[TeamFavorite]]=Table1[[#This Row],[TeamHome]],Table1[[#This Row],[ScoreAway]]-Table1[[#This Row],[ScoreHome]],Table1[[#This Row],[ScoreHome]]-Table1[[#This Row],[ScoreAway]])</f>
        <v>7</v>
      </c>
      <c r="O11936">
        <f>IF(Table1[[#This Row],[SpreadActual]]&lt;Table1[[#This Row],[SpreadFavorite]],1,0)</f>
        <v>0</v>
      </c>
      <c r="P11936">
        <v>42.5</v>
      </c>
      <c r="Q11936" t="s">
        <v>205</v>
      </c>
      <c r="R11936" t="b">
        <v>0</v>
      </c>
      <c r="S11936">
        <v>72</v>
      </c>
      <c r="T11936">
        <v>0</v>
      </c>
      <c r="V11936" t="s">
        <v>103</v>
      </c>
    </row>
    <row r="11937" spans="1:22" x14ac:dyDescent="0.2">
      <c r="A11937" s="1">
        <v>43009</v>
      </c>
      <c r="B11937">
        <v>2017</v>
      </c>
      <c r="C11937">
        <f>_xlfn.MAXIFS(Table1[ScheduleWeekWritten],Table1[ScheduleSeason],Table1[[#This Row],[ScheduleSeason]])</f>
        <v>17</v>
      </c>
      <c r="D11937">
        <v>4</v>
      </c>
      <c r="E11937" cm="1">
        <f t="array" ref="E11937">_xlfn.XLOOKUP(Table1[[#This Row],[ScheduleWeekWritten]],Table3[Game],100+Table3[Increase],Table1[[#This Row],[ScheduleWeekWritten]])</f>
        <v>4</v>
      </c>
      <c r="F11937" t="b">
        <v>0</v>
      </c>
      <c r="G11937" t="s">
        <v>115</v>
      </c>
      <c r="H11937">
        <v>30</v>
      </c>
      <c r="I11937">
        <v>33</v>
      </c>
      <c r="J11937" t="s">
        <v>152</v>
      </c>
      <c r="K11937" t="s">
        <v>70</v>
      </c>
      <c r="L11937" t="str">
        <f>_xlfn.XLOOKUP(Table1[[#This Row],[TeamFavoriteID]],Table2[team_id],Table2[team_name],_xlfn.XLOOKUP(Table1[[#This Row],[TeamFavoriteID]],Table2[team_id_pfr],Table2[team_name],"Even"))</f>
        <v>Boston Patriots</v>
      </c>
      <c r="M11937">
        <v>-9</v>
      </c>
      <c r="N11937">
        <f>IF(Table1[[#This Row],[TeamFavorite]]=Table1[[#This Row],[TeamHome]],Table1[[#This Row],[ScoreAway]]-Table1[[#This Row],[ScoreHome]],Table1[[#This Row],[ScoreHome]]-Table1[[#This Row],[ScoreAway]])</f>
        <v>-3</v>
      </c>
      <c r="O11937">
        <f>IF(Table1[[#This Row],[SpreadActual]]&lt;Table1[[#This Row],[SpreadFavorite]],1,0)</f>
        <v>0</v>
      </c>
      <c r="P11937">
        <v>49</v>
      </c>
      <c r="Q11937" t="s">
        <v>179</v>
      </c>
      <c r="R11937" t="b">
        <v>0</v>
      </c>
      <c r="S11937">
        <v>67</v>
      </c>
      <c r="T11937">
        <v>5</v>
      </c>
    </row>
    <row r="11938" spans="1:22" x14ac:dyDescent="0.2">
      <c r="A11938" s="1">
        <v>43009</v>
      </c>
      <c r="B11938">
        <v>2017</v>
      </c>
      <c r="C11938">
        <f>_xlfn.MAXIFS(Table1[ScheduleWeekWritten],Table1[ScheduleSeason],Table1[[#This Row],[ScheduleSeason]])</f>
        <v>17</v>
      </c>
      <c r="D11938">
        <v>4</v>
      </c>
      <c r="E11938" cm="1">
        <f t="array" ref="E11938">_xlfn.XLOOKUP(Table1[[#This Row],[ScheduleWeekWritten]],Table3[Game],100+Table3[Increase],Table1[[#This Row],[ScheduleWeekWritten]])</f>
        <v>4</v>
      </c>
      <c r="F11938" t="b">
        <v>0</v>
      </c>
      <c r="G11938" t="s">
        <v>31</v>
      </c>
      <c r="H11938">
        <v>23</v>
      </c>
      <c r="I11938">
        <v>20</v>
      </c>
      <c r="J11938" t="s">
        <v>154</v>
      </c>
      <c r="K11938" t="s">
        <v>161</v>
      </c>
      <c r="L11938" t="str">
        <f>_xlfn.XLOOKUP(Table1[[#This Row],[TeamFavoriteID]],Table2[team_id],Table2[team_name],_xlfn.XLOOKUP(Table1[[#This Row],[TeamFavoriteID]],Table2[team_id_pfr],Table2[team_name],"Even"))</f>
        <v>Jacksonville Jaguars</v>
      </c>
      <c r="M11938">
        <v>-3</v>
      </c>
      <c r="N11938">
        <f>IF(Table1[[#This Row],[TeamFavorite]]=Table1[[#This Row],[TeamHome]],Table1[[#This Row],[ScoreAway]]-Table1[[#This Row],[ScoreHome]],Table1[[#This Row],[ScoreHome]]-Table1[[#This Row],[ScoreAway]])</f>
        <v>3</v>
      </c>
      <c r="O11938">
        <f>IF(Table1[[#This Row],[SpreadActual]]&lt;Table1[[#This Row],[SpreadFavorite]],1,0)</f>
        <v>0</v>
      </c>
      <c r="P11938">
        <v>38</v>
      </c>
      <c r="Q11938" t="s">
        <v>197</v>
      </c>
      <c r="R11938" t="b">
        <v>0</v>
      </c>
      <c r="S11938">
        <v>70</v>
      </c>
      <c r="T11938">
        <v>3</v>
      </c>
    </row>
    <row r="11939" spans="1:22" x14ac:dyDescent="0.2">
      <c r="A11939" s="1">
        <v>43009</v>
      </c>
      <c r="B11939">
        <v>2017</v>
      </c>
      <c r="C11939">
        <f>_xlfn.MAXIFS(Table1[ScheduleWeekWritten],Table1[ScheduleSeason],Table1[[#This Row],[ScheduleSeason]])</f>
        <v>17</v>
      </c>
      <c r="D11939">
        <v>4</v>
      </c>
      <c r="E11939" cm="1">
        <f t="array" ref="E11939">_xlfn.XLOOKUP(Table1[[#This Row],[ScheduleWeekWritten]],Table3[Game],100+Table3[Increase],Table1[[#This Row],[ScheduleWeekWritten]])</f>
        <v>4</v>
      </c>
      <c r="F11939" t="b">
        <v>0</v>
      </c>
      <c r="G11939" t="s">
        <v>128</v>
      </c>
      <c r="H11939">
        <v>46</v>
      </c>
      <c r="I11939">
        <v>17</v>
      </c>
      <c r="J11939" t="s">
        <v>140</v>
      </c>
      <c r="K11939" t="s">
        <v>132</v>
      </c>
      <c r="L11939" t="str">
        <f>_xlfn.XLOOKUP(Table1[[#This Row],[TeamFavoriteID]],Table2[team_id],Table2[team_name],_xlfn.XLOOKUP(Table1[[#This Row],[TeamFavoriteID]],Table2[team_id_pfr],Table2[team_name],"Even"))</f>
        <v>Seattle Seahawks</v>
      </c>
      <c r="M11939">
        <v>-13</v>
      </c>
      <c r="N11939">
        <f>IF(Table1[[#This Row],[TeamFavorite]]=Table1[[#This Row],[TeamHome]],Table1[[#This Row],[ScoreAway]]-Table1[[#This Row],[ScoreHome]],Table1[[#This Row],[ScoreHome]]-Table1[[#This Row],[ScoreAway]])</f>
        <v>-29</v>
      </c>
      <c r="O11939">
        <f>IF(Table1[[#This Row],[SpreadActual]]&lt;Table1[[#This Row],[SpreadFavorite]],1,0)</f>
        <v>1</v>
      </c>
      <c r="P11939">
        <v>41.5</v>
      </c>
      <c r="Q11939" t="s">
        <v>180</v>
      </c>
      <c r="R11939" t="b">
        <v>0</v>
      </c>
      <c r="S11939">
        <v>52</v>
      </c>
      <c r="T11939">
        <v>3</v>
      </c>
    </row>
    <row r="11940" spans="1:22" x14ac:dyDescent="0.2">
      <c r="A11940" s="1">
        <v>43009</v>
      </c>
      <c r="B11940">
        <v>2017</v>
      </c>
      <c r="C11940">
        <f>_xlfn.MAXIFS(Table1[ScheduleWeekWritten],Table1[ScheduleSeason],Table1[[#This Row],[ScheduleSeason]])</f>
        <v>17</v>
      </c>
      <c r="D11940">
        <v>4</v>
      </c>
      <c r="E11940" cm="1">
        <f t="array" ref="E11940">_xlfn.XLOOKUP(Table1[[#This Row],[ScheduleWeekWritten]],Table3[Game],100+Table3[Increase],Table1[[#This Row],[ScheduleWeekWritten]])</f>
        <v>4</v>
      </c>
      <c r="F11940" t="b">
        <v>0</v>
      </c>
      <c r="G11940" t="s">
        <v>127</v>
      </c>
      <c r="H11940">
        <v>25</v>
      </c>
      <c r="I11940">
        <v>23</v>
      </c>
      <c r="J11940" t="s">
        <v>50</v>
      </c>
      <c r="K11940" t="s">
        <v>133</v>
      </c>
      <c r="L11940" t="str">
        <f>_xlfn.XLOOKUP(Table1[[#This Row],[TeamFavoriteID]],Table2[team_id],Table2[team_name],_xlfn.XLOOKUP(Table1[[#This Row],[TeamFavoriteID]],Table2[team_id_pfr],Table2[team_name],"Even"))</f>
        <v>Tampa Bay Buccaneers</v>
      </c>
      <c r="M11940">
        <v>-3</v>
      </c>
      <c r="N11940">
        <f>IF(Table1[[#This Row],[TeamFavorite]]=Table1[[#This Row],[TeamHome]],Table1[[#This Row],[ScoreAway]]-Table1[[#This Row],[ScoreHome]],Table1[[#This Row],[ScoreHome]]-Table1[[#This Row],[ScoreAway]])</f>
        <v>-2</v>
      </c>
      <c r="O11940">
        <f>IF(Table1[[#This Row],[SpreadActual]]&lt;Table1[[#This Row],[SpreadFavorite]],1,0)</f>
        <v>0</v>
      </c>
      <c r="P11940">
        <v>44.5</v>
      </c>
      <c r="Q11940" t="s">
        <v>168</v>
      </c>
      <c r="R11940" t="b">
        <v>0</v>
      </c>
      <c r="S11940">
        <v>82</v>
      </c>
      <c r="T11940">
        <v>11</v>
      </c>
      <c r="V11940" t="s">
        <v>2</v>
      </c>
    </row>
    <row r="11941" spans="1:22" x14ac:dyDescent="0.2">
      <c r="A11941" s="1">
        <v>43010</v>
      </c>
      <c r="B11941">
        <v>2017</v>
      </c>
      <c r="C11941">
        <f>_xlfn.MAXIFS(Table1[ScheduleWeekWritten],Table1[ScheduleSeason],Table1[[#This Row],[ScheduleSeason]])</f>
        <v>17</v>
      </c>
      <c r="D11941">
        <v>4</v>
      </c>
      <c r="E11941" cm="1">
        <f t="array" ref="E11941">_xlfn.XLOOKUP(Table1[[#This Row],[ScheduleWeekWritten]],Table3[Game],100+Table3[Increase],Table1[[#This Row],[ScheduleWeekWritten]])</f>
        <v>4</v>
      </c>
      <c r="F11941" t="b">
        <v>0</v>
      </c>
      <c r="G11941" t="s">
        <v>42</v>
      </c>
      <c r="H11941">
        <v>29</v>
      </c>
      <c r="I11941">
        <v>20</v>
      </c>
      <c r="J11941" t="s">
        <v>61</v>
      </c>
      <c r="K11941" t="s">
        <v>75</v>
      </c>
      <c r="L11941" t="str">
        <f>_xlfn.XLOOKUP(Table1[[#This Row],[TeamFavoriteID]],Table2[team_id],Table2[team_name],_xlfn.XLOOKUP(Table1[[#This Row],[TeamFavoriteID]],Table2[team_id_pfr],Table2[team_name],"Even"))</f>
        <v>Kansas City Chiefs</v>
      </c>
      <c r="M11941">
        <v>-7</v>
      </c>
      <c r="N11941">
        <f>IF(Table1[[#This Row],[TeamFavorite]]=Table1[[#This Row],[TeamHome]],Table1[[#This Row],[ScoreAway]]-Table1[[#This Row],[ScoreHome]],Table1[[#This Row],[ScoreHome]]-Table1[[#This Row],[ScoreAway]])</f>
        <v>-9</v>
      </c>
      <c r="O11941">
        <f>IF(Table1[[#This Row],[SpreadActual]]&lt;Table1[[#This Row],[SpreadFavorite]],1,0)</f>
        <v>1</v>
      </c>
      <c r="P11941">
        <v>49.5</v>
      </c>
      <c r="Q11941" t="s">
        <v>117</v>
      </c>
      <c r="R11941" t="b">
        <v>0</v>
      </c>
      <c r="S11941">
        <v>77</v>
      </c>
      <c r="T11941">
        <v>13</v>
      </c>
    </row>
    <row r="11942" spans="1:22" x14ac:dyDescent="0.2">
      <c r="A11942" s="1">
        <v>43013</v>
      </c>
      <c r="B11942">
        <v>2017</v>
      </c>
      <c r="C11942">
        <f>_xlfn.MAXIFS(Table1[ScheduleWeekWritten],Table1[ScheduleSeason],Table1[[#This Row],[ScheduleSeason]])</f>
        <v>17</v>
      </c>
      <c r="D11942">
        <v>5</v>
      </c>
      <c r="E11942" cm="1">
        <f t="array" ref="E11942">_xlfn.XLOOKUP(Table1[[#This Row],[ScheduleWeekWritten]],Table3[Game],100+Table3[Increase],Table1[[#This Row],[ScheduleWeekWritten]])</f>
        <v>5</v>
      </c>
      <c r="F11942" t="b">
        <v>0</v>
      </c>
      <c r="G11942" t="s">
        <v>127</v>
      </c>
      <c r="H11942">
        <v>14</v>
      </c>
      <c r="I11942">
        <v>19</v>
      </c>
      <c r="J11942" t="s">
        <v>115</v>
      </c>
      <c r="K11942" t="s">
        <v>70</v>
      </c>
      <c r="L11942" t="str">
        <f>_xlfn.XLOOKUP(Table1[[#This Row],[TeamFavoriteID]],Table2[team_id],Table2[team_name],_xlfn.XLOOKUP(Table1[[#This Row],[TeamFavoriteID]],Table2[team_id_pfr],Table2[team_name],"Even"))</f>
        <v>Boston Patriots</v>
      </c>
      <c r="M11942">
        <v>-5</v>
      </c>
      <c r="N11942">
        <f>IF(Table1[[#This Row],[TeamFavorite]]=Table1[[#This Row],[TeamHome]],Table1[[#This Row],[ScoreAway]]-Table1[[#This Row],[ScoreHome]],Table1[[#This Row],[ScoreHome]]-Table1[[#This Row],[ScoreAway]])</f>
        <v>-5</v>
      </c>
      <c r="O11942">
        <f>IF(Table1[[#This Row],[SpreadActual]]&lt;Table1[[#This Row],[SpreadFavorite]],1,0)</f>
        <v>0</v>
      </c>
      <c r="P11942">
        <v>55.5</v>
      </c>
      <c r="Q11942" t="s">
        <v>168</v>
      </c>
      <c r="R11942" t="b">
        <v>0</v>
      </c>
      <c r="S11942">
        <v>76</v>
      </c>
      <c r="T11942">
        <v>9</v>
      </c>
      <c r="V11942" t="s">
        <v>2</v>
      </c>
    </row>
    <row r="11943" spans="1:22" x14ac:dyDescent="0.2">
      <c r="A11943" s="1">
        <v>43016</v>
      </c>
      <c r="B11943">
        <v>2017</v>
      </c>
      <c r="C11943">
        <f>_xlfn.MAXIFS(Table1[ScheduleWeekWritten],Table1[ScheduleSeason],Table1[[#This Row],[ScheduleSeason]])</f>
        <v>17</v>
      </c>
      <c r="D11943">
        <v>5</v>
      </c>
      <c r="E11943" cm="1">
        <f t="array" ref="E11943">_xlfn.XLOOKUP(Table1[[#This Row],[ScheduleWeekWritten]],Table3[Game],100+Table3[Increase],Table1[[#This Row],[ScheduleWeekWritten]])</f>
        <v>5</v>
      </c>
      <c r="F11943" t="b">
        <v>0</v>
      </c>
      <c r="G11943" t="s">
        <v>101</v>
      </c>
      <c r="H11943">
        <v>20</v>
      </c>
      <c r="I11943">
        <v>16</v>
      </c>
      <c r="J11943" t="s">
        <v>28</v>
      </c>
      <c r="K11943" t="s">
        <v>104</v>
      </c>
      <c r="L11943" t="str">
        <f>_xlfn.XLOOKUP(Table1[[#This Row],[TeamFavoriteID]],Table2[team_id],Table2[team_name],_xlfn.XLOOKUP(Table1[[#This Row],[TeamFavoriteID]],Table2[team_id_pfr],Table2[team_name],"Even"))</f>
        <v>Cincinnati Bengals</v>
      </c>
      <c r="M11943">
        <v>-3</v>
      </c>
      <c r="N11943">
        <f>IF(Table1[[#This Row],[TeamFavorite]]=Table1[[#This Row],[TeamHome]],Table1[[#This Row],[ScoreAway]]-Table1[[#This Row],[ScoreHome]],Table1[[#This Row],[ScoreHome]]-Table1[[#This Row],[ScoreAway]])</f>
        <v>-4</v>
      </c>
      <c r="O11943">
        <f>IF(Table1[[#This Row],[SpreadActual]]&lt;Table1[[#This Row],[SpreadFavorite]],1,0)</f>
        <v>1</v>
      </c>
      <c r="P11943">
        <v>39</v>
      </c>
      <c r="Q11943" t="s">
        <v>173</v>
      </c>
      <c r="R11943" t="b">
        <v>0</v>
      </c>
      <c r="S11943">
        <v>66</v>
      </c>
      <c r="T11943">
        <v>5</v>
      </c>
      <c r="V11943" t="s">
        <v>2</v>
      </c>
    </row>
    <row r="11944" spans="1:22" x14ac:dyDescent="0.2">
      <c r="A11944" s="1">
        <v>43016</v>
      </c>
      <c r="B11944">
        <v>2017</v>
      </c>
      <c r="C11944">
        <f>_xlfn.MAXIFS(Table1[ScheduleWeekWritten],Table1[ScheduleSeason],Table1[[#This Row],[ScheduleSeason]])</f>
        <v>17</v>
      </c>
      <c r="D11944">
        <v>5</v>
      </c>
      <c r="E11944" cm="1">
        <f t="array" ref="E11944">_xlfn.XLOOKUP(Table1[[#This Row],[ScheduleWeekWritten]],Table3[Game],100+Table3[Increase],Table1[[#This Row],[ScheduleWeekWritten]])</f>
        <v>5</v>
      </c>
      <c r="F11944" t="b">
        <v>0</v>
      </c>
      <c r="G11944" t="s">
        <v>62</v>
      </c>
      <c r="H11944">
        <v>14</v>
      </c>
      <c r="I11944">
        <v>17</v>
      </c>
      <c r="J11944" t="s">
        <v>31</v>
      </c>
      <c r="K11944" t="s">
        <v>32</v>
      </c>
      <c r="L11944" t="str">
        <f>_xlfn.XLOOKUP(Table1[[#This Row],[TeamFavoriteID]],Table2[team_id],Table2[team_name],_xlfn.XLOOKUP(Table1[[#This Row],[TeamFavoriteID]],Table2[team_id_pfr],Table2[team_name],"Even"))</f>
        <v>New York Jets</v>
      </c>
      <c r="M11944">
        <v>-1.5</v>
      </c>
      <c r="N11944">
        <f>IF(Table1[[#This Row],[TeamFavorite]]=Table1[[#This Row],[TeamHome]],Table1[[#This Row],[ScoreAway]]-Table1[[#This Row],[ScoreHome]],Table1[[#This Row],[ScoreHome]]-Table1[[#This Row],[ScoreAway]])</f>
        <v>-3</v>
      </c>
      <c r="O11944">
        <f>IF(Table1[[#This Row],[SpreadActual]]&lt;Table1[[#This Row],[SpreadFavorite]],1,0)</f>
        <v>1</v>
      </c>
      <c r="P11944">
        <v>41.5</v>
      </c>
      <c r="Q11944" t="s">
        <v>170</v>
      </c>
      <c r="R11944" t="b">
        <v>0</v>
      </c>
      <c r="S11944">
        <v>69</v>
      </c>
      <c r="T11944">
        <v>6</v>
      </c>
    </row>
    <row r="11945" spans="1:22" x14ac:dyDescent="0.2">
      <c r="A11945" s="1">
        <v>43016</v>
      </c>
      <c r="B11945">
        <v>2017</v>
      </c>
      <c r="C11945">
        <f>_xlfn.MAXIFS(Table1[ScheduleWeekWritten],Table1[ScheduleSeason],Table1[[#This Row],[ScheduleSeason]])</f>
        <v>17</v>
      </c>
      <c r="D11945">
        <v>5</v>
      </c>
      <c r="E11945" cm="1">
        <f t="array" ref="E11945">_xlfn.XLOOKUP(Table1[[#This Row],[ScheduleWeekWritten]],Table3[Game],100+Table3[Increase],Table1[[#This Row],[ScheduleWeekWritten]])</f>
        <v>5</v>
      </c>
      <c r="F11945" t="b">
        <v>0</v>
      </c>
      <c r="G11945" t="s">
        <v>67</v>
      </c>
      <c r="H11945">
        <v>31</v>
      </c>
      <c r="I11945">
        <v>35</v>
      </c>
      <c r="J11945" t="s">
        <v>33</v>
      </c>
      <c r="K11945" t="s">
        <v>68</v>
      </c>
      <c r="L11945" t="str">
        <f>_xlfn.XLOOKUP(Table1[[#This Row],[TeamFavoriteID]],Table2[team_id],Table2[team_name],_xlfn.XLOOKUP(Table1[[#This Row],[TeamFavoriteID]],Table2[team_id_pfr],Table2[team_name],"Even"))</f>
        <v>Dallas Cowboys</v>
      </c>
      <c r="M11945">
        <v>-2</v>
      </c>
      <c r="N11945">
        <f>IF(Table1[[#This Row],[TeamFavorite]]=Table1[[#This Row],[TeamHome]],Table1[[#This Row],[ScoreAway]]-Table1[[#This Row],[ScoreHome]],Table1[[#This Row],[ScoreHome]]-Table1[[#This Row],[ScoreAway]])</f>
        <v>4</v>
      </c>
      <c r="O11945">
        <f>IF(Table1[[#This Row],[SpreadActual]]&lt;Table1[[#This Row],[SpreadFavorite]],1,0)</f>
        <v>0</v>
      </c>
      <c r="P11945">
        <v>52.5</v>
      </c>
      <c r="Q11945" t="s">
        <v>208</v>
      </c>
      <c r="R11945" t="b">
        <v>0</v>
      </c>
      <c r="S11945">
        <v>72</v>
      </c>
      <c r="T11945">
        <v>0</v>
      </c>
      <c r="V11945" t="s">
        <v>103</v>
      </c>
    </row>
    <row r="11946" spans="1:22" x14ac:dyDescent="0.2">
      <c r="A11946" s="1">
        <v>43016</v>
      </c>
      <c r="B11946">
        <v>2017</v>
      </c>
      <c r="C11946">
        <f>_xlfn.MAXIFS(Table1[ScheduleWeekWritten],Table1[ScheduleSeason],Table1[[#This Row],[ScheduleSeason]])</f>
        <v>17</v>
      </c>
      <c r="D11946">
        <v>5</v>
      </c>
      <c r="E11946" cm="1">
        <f t="array" ref="E11946">_xlfn.XLOOKUP(Table1[[#This Row],[ScheduleWeekWritten]],Table3[Game],100+Table3[Increase],Table1[[#This Row],[ScheduleWeekWritten]])</f>
        <v>5</v>
      </c>
      <c r="F11946" t="b">
        <v>0</v>
      </c>
      <c r="G11946" t="s">
        <v>45</v>
      </c>
      <c r="H11946">
        <v>24</v>
      </c>
      <c r="I11946">
        <v>27</v>
      </c>
      <c r="J11946" t="s">
        <v>152</v>
      </c>
      <c r="K11946" t="s">
        <v>79</v>
      </c>
      <c r="L11946" t="str">
        <f>_xlfn.XLOOKUP(Table1[[#This Row],[TeamFavoriteID]],Table2[team_id],Table2[team_name],_xlfn.XLOOKUP(Table1[[#This Row],[TeamFavoriteID]],Table2[team_id_pfr],Table2[team_name],"Even"))</f>
        <v>Detroit Lions</v>
      </c>
      <c r="M11946">
        <v>-2.5</v>
      </c>
      <c r="N11946">
        <f>IF(Table1[[#This Row],[TeamFavorite]]=Table1[[#This Row],[TeamHome]],Table1[[#This Row],[ScoreAway]]-Table1[[#This Row],[ScoreHome]],Table1[[#This Row],[ScoreHome]]-Table1[[#This Row],[ScoreAway]])</f>
        <v>3</v>
      </c>
      <c r="O11946">
        <f>IF(Table1[[#This Row],[SpreadActual]]&lt;Table1[[#This Row],[SpreadFavorite]],1,0)</f>
        <v>0</v>
      </c>
      <c r="P11946">
        <v>43.5</v>
      </c>
      <c r="Q11946" t="s">
        <v>181</v>
      </c>
      <c r="R11946" t="b">
        <v>0</v>
      </c>
      <c r="S11946">
        <v>72</v>
      </c>
      <c r="T11946">
        <v>0</v>
      </c>
      <c r="V11946" t="s">
        <v>103</v>
      </c>
    </row>
    <row r="11947" spans="1:22" x14ac:dyDescent="0.2">
      <c r="A11947" s="1">
        <v>43016</v>
      </c>
      <c r="B11947">
        <v>2017</v>
      </c>
      <c r="C11947">
        <f>_xlfn.MAXIFS(Table1[ScheduleWeekWritten],Table1[ScheduleSeason],Table1[[#This Row],[ScheduleSeason]])</f>
        <v>17</v>
      </c>
      <c r="D11947">
        <v>5</v>
      </c>
      <c r="E11947" cm="1">
        <f t="array" ref="E11947">_xlfn.XLOOKUP(Table1[[#This Row],[ScheduleWeekWritten]],Table3[Game],100+Table3[Increase],Table1[[#This Row],[ScheduleWeekWritten]])</f>
        <v>5</v>
      </c>
      <c r="F11947" t="b">
        <v>0</v>
      </c>
      <c r="G11947" t="s">
        <v>177</v>
      </c>
      <c r="H11947">
        <v>34</v>
      </c>
      <c r="I11947">
        <v>42</v>
      </c>
      <c r="J11947" t="s">
        <v>42</v>
      </c>
      <c r="K11947" t="s">
        <v>75</v>
      </c>
      <c r="L11947" t="str">
        <f>_xlfn.XLOOKUP(Table1[[#This Row],[TeamFavoriteID]],Table2[team_id],Table2[team_name],_xlfn.XLOOKUP(Table1[[#This Row],[TeamFavoriteID]],Table2[team_id_pfr],Table2[team_name],"Even"))</f>
        <v>Kansas City Chiefs</v>
      </c>
      <c r="M11947">
        <v>-1</v>
      </c>
      <c r="N11947">
        <f>IF(Table1[[#This Row],[TeamFavorite]]=Table1[[#This Row],[TeamHome]],Table1[[#This Row],[ScoreAway]]-Table1[[#This Row],[ScoreHome]],Table1[[#This Row],[ScoreHome]]-Table1[[#This Row],[ScoreAway]])</f>
        <v>-8</v>
      </c>
      <c r="O11947">
        <f>IF(Table1[[#This Row],[SpreadActual]]&lt;Table1[[#This Row],[SpreadFavorite]],1,0)</f>
        <v>1</v>
      </c>
      <c r="P11947">
        <v>46.5</v>
      </c>
      <c r="Q11947" t="s">
        <v>207</v>
      </c>
      <c r="R11947" t="b">
        <v>0</v>
      </c>
      <c r="S11947">
        <v>72</v>
      </c>
      <c r="T11947">
        <v>0</v>
      </c>
      <c r="V11947" t="s">
        <v>103</v>
      </c>
    </row>
    <row r="11948" spans="1:22" x14ac:dyDescent="0.2">
      <c r="A11948" s="1">
        <v>43016</v>
      </c>
      <c r="B11948">
        <v>2017</v>
      </c>
      <c r="C11948">
        <f>_xlfn.MAXIFS(Table1[ScheduleWeekWritten],Table1[ScheduleSeason],Table1[[#This Row],[ScheduleSeason]])</f>
        <v>17</v>
      </c>
      <c r="D11948">
        <v>5</v>
      </c>
      <c r="E11948" cm="1">
        <f t="array" ref="E11948">_xlfn.XLOOKUP(Table1[[#This Row],[ScheduleWeekWritten]],Table3[Game],100+Table3[Increase],Table1[[#This Row],[ScheduleWeekWritten]])</f>
        <v>5</v>
      </c>
      <c r="F11948" t="b">
        <v>0</v>
      </c>
      <c r="G11948" t="s">
        <v>140</v>
      </c>
      <c r="H11948">
        <v>26</v>
      </c>
      <c r="I11948">
        <v>23</v>
      </c>
      <c r="J11948" t="s">
        <v>53</v>
      </c>
      <c r="K11948" t="s">
        <v>72</v>
      </c>
      <c r="L11948" t="str">
        <f>_xlfn.XLOOKUP(Table1[[#This Row],[TeamFavoriteID]],Table2[team_id],Table2[team_name],_xlfn.XLOOKUP(Table1[[#This Row],[TeamFavoriteID]],Table2[team_id_pfr],Table2[team_name],"Even"))</f>
        <v>Baltimore Colts</v>
      </c>
      <c r="M11948">
        <v>-1.5</v>
      </c>
      <c r="N11948">
        <f>IF(Table1[[#This Row],[TeamFavorite]]=Table1[[#This Row],[TeamHome]],Table1[[#This Row],[ScoreAway]]-Table1[[#This Row],[ScoreHome]],Table1[[#This Row],[ScoreHome]]-Table1[[#This Row],[ScoreAway]])</f>
        <v>3</v>
      </c>
      <c r="O11948">
        <f>IF(Table1[[#This Row],[SpreadActual]]&lt;Table1[[#This Row],[SpreadFavorite]],1,0)</f>
        <v>0</v>
      </c>
      <c r="P11948">
        <v>44</v>
      </c>
      <c r="Q11948" t="s">
        <v>190</v>
      </c>
      <c r="R11948" t="b">
        <v>0</v>
      </c>
      <c r="S11948">
        <v>72</v>
      </c>
      <c r="T11948">
        <v>0</v>
      </c>
      <c r="V11948" t="s">
        <v>103</v>
      </c>
    </row>
    <row r="11949" spans="1:22" x14ac:dyDescent="0.2">
      <c r="A11949" s="1">
        <v>43016</v>
      </c>
      <c r="B11949">
        <v>2017</v>
      </c>
      <c r="C11949">
        <f>_xlfn.MAXIFS(Table1[ScheduleWeekWritten],Table1[ScheduleSeason],Table1[[#This Row],[ScheduleSeason]])</f>
        <v>17</v>
      </c>
      <c r="D11949">
        <v>5</v>
      </c>
      <c r="E11949" cm="1">
        <f t="array" ref="E11949">_xlfn.XLOOKUP(Table1[[#This Row],[ScheduleWeekWritten]],Table3[Game],100+Table3[Increase],Table1[[#This Row],[ScheduleWeekWritten]])</f>
        <v>5</v>
      </c>
      <c r="F11949" t="b">
        <v>0</v>
      </c>
      <c r="G11949" t="s">
        <v>39</v>
      </c>
      <c r="H11949">
        <v>10</v>
      </c>
      <c r="I11949">
        <v>16</v>
      </c>
      <c r="J11949" t="s">
        <v>128</v>
      </c>
      <c r="K11949" t="s">
        <v>40</v>
      </c>
      <c r="L11949" t="str">
        <f>_xlfn.XLOOKUP(Table1[[#This Row],[TeamFavoriteID]],Table2[team_id],Table2[team_name],_xlfn.XLOOKUP(Table1[[#This Row],[TeamFavoriteID]],Table2[team_id_pfr],Table2[team_name],"Even"))</f>
        <v>Los Angeles Rams</v>
      </c>
      <c r="M11949">
        <v>-1</v>
      </c>
      <c r="N11949">
        <f>IF(Table1[[#This Row],[TeamFavorite]]=Table1[[#This Row],[TeamHome]],Table1[[#This Row],[ScoreAway]]-Table1[[#This Row],[ScoreHome]],Table1[[#This Row],[ScoreHome]]-Table1[[#This Row],[ScoreAway]])</f>
        <v>6</v>
      </c>
      <c r="O11949">
        <f>IF(Table1[[#This Row],[SpreadActual]]&lt;Table1[[#This Row],[SpreadFavorite]],1,0)</f>
        <v>0</v>
      </c>
      <c r="P11949">
        <v>47.5</v>
      </c>
      <c r="Q11949" t="s">
        <v>65</v>
      </c>
      <c r="R11949" t="b">
        <v>0</v>
      </c>
      <c r="S11949">
        <v>75</v>
      </c>
      <c r="T11949">
        <v>6</v>
      </c>
    </row>
    <row r="11950" spans="1:22" x14ac:dyDescent="0.2">
      <c r="A11950" s="1">
        <v>43016</v>
      </c>
      <c r="B11950">
        <v>2017</v>
      </c>
      <c r="C11950">
        <f>_xlfn.MAXIFS(Table1[ScheduleWeekWritten],Table1[ScheduleSeason],Table1[[#This Row],[ScheduleSeason]])</f>
        <v>17</v>
      </c>
      <c r="D11950">
        <v>5</v>
      </c>
      <c r="E11950" cm="1">
        <f t="array" ref="E11950">_xlfn.XLOOKUP(Table1[[#This Row],[ScheduleWeekWritten]],Table3[Game],100+Table3[Increase],Table1[[#This Row],[ScheduleWeekWritten]])</f>
        <v>5</v>
      </c>
      <c r="F11950" t="b">
        <v>0</v>
      </c>
      <c r="G11950" t="s">
        <v>19</v>
      </c>
      <c r="H11950">
        <v>16</v>
      </c>
      <c r="I11950">
        <v>10</v>
      </c>
      <c r="J11950" t="s">
        <v>171</v>
      </c>
      <c r="K11950" t="s">
        <v>25</v>
      </c>
      <c r="L11950" t="str">
        <f>_xlfn.XLOOKUP(Table1[[#This Row],[TeamFavoriteID]],Table2[team_id],Table2[team_name],_xlfn.XLOOKUP(Table1[[#This Row],[TeamFavoriteID]],Table2[team_id_pfr],Table2[team_name],"Even"))</f>
        <v>Houston Oilers</v>
      </c>
      <c r="M11950">
        <v>-3</v>
      </c>
      <c r="N11950">
        <f>IF(Table1[[#This Row],[TeamFavorite]]=Table1[[#This Row],[TeamHome]],Table1[[#This Row],[ScoreAway]]-Table1[[#This Row],[ScoreHome]],Table1[[#This Row],[ScoreHome]]-Table1[[#This Row],[ScoreAway]])</f>
        <v>6</v>
      </c>
      <c r="O11950">
        <f>IF(Table1[[#This Row],[SpreadActual]]&lt;Table1[[#This Row],[SpreadFavorite]],1,0)</f>
        <v>0</v>
      </c>
      <c r="P11950">
        <v>43.5</v>
      </c>
      <c r="Q11950" t="s">
        <v>212</v>
      </c>
      <c r="R11950" t="b">
        <v>0</v>
      </c>
      <c r="S11950">
        <v>89</v>
      </c>
      <c r="T11950">
        <v>8</v>
      </c>
    </row>
    <row r="11951" spans="1:22" x14ac:dyDescent="0.2">
      <c r="A11951" s="1">
        <v>43016</v>
      </c>
      <c r="B11951">
        <v>2017</v>
      </c>
      <c r="C11951">
        <f>_xlfn.MAXIFS(Table1[ScheduleWeekWritten],Table1[ScheduleSeason],Table1[[#This Row],[ScheduleSeason]])</f>
        <v>17</v>
      </c>
      <c r="D11951">
        <v>5</v>
      </c>
      <c r="E11951" cm="1">
        <f t="array" ref="E11951">_xlfn.XLOOKUP(Table1[[#This Row],[ScheduleWeekWritten]],Table3[Game],100+Table3[Increase],Table1[[#This Row],[ScheduleWeekWritten]])</f>
        <v>5</v>
      </c>
      <c r="F11951" t="b">
        <v>0</v>
      </c>
      <c r="G11951" t="s">
        <v>50</v>
      </c>
      <c r="H11951">
        <v>22</v>
      </c>
      <c r="I11951">
        <v>27</v>
      </c>
      <c r="J11951" t="s">
        <v>210</v>
      </c>
      <c r="K11951" t="s">
        <v>90</v>
      </c>
      <c r="L11951" t="str">
        <f>_xlfn.XLOOKUP(Table1[[#This Row],[TeamFavoriteID]],Table2[team_id],Table2[team_name],_xlfn.XLOOKUP(Table1[[#This Row],[TeamFavoriteID]],Table2[team_id_pfr],Table2[team_name],"Even"))</f>
        <v>New York Giants</v>
      </c>
      <c r="M11951">
        <v>-3.5</v>
      </c>
      <c r="N11951">
        <f>IF(Table1[[#This Row],[TeamFavorite]]=Table1[[#This Row],[TeamHome]],Table1[[#This Row],[ScoreAway]]-Table1[[#This Row],[ScoreHome]],Table1[[#This Row],[ScoreHome]]-Table1[[#This Row],[ScoreAway]])</f>
        <v>5</v>
      </c>
      <c r="O11951">
        <f>IF(Table1[[#This Row],[SpreadActual]]&lt;Table1[[#This Row],[SpreadFavorite]],1,0)</f>
        <v>0</v>
      </c>
      <c r="P11951">
        <v>44.5</v>
      </c>
      <c r="Q11951" t="s">
        <v>197</v>
      </c>
      <c r="R11951" t="b">
        <v>0</v>
      </c>
      <c r="S11951">
        <v>75</v>
      </c>
      <c r="T11951">
        <v>10</v>
      </c>
    </row>
    <row r="11952" spans="1:22" x14ac:dyDescent="0.2">
      <c r="A11952" s="1">
        <v>43016</v>
      </c>
      <c r="B11952">
        <v>2017</v>
      </c>
      <c r="C11952">
        <f>_xlfn.MAXIFS(Table1[ScheduleWeekWritten],Table1[ScheduleSeason],Table1[[#This Row],[ScheduleSeason]])</f>
        <v>17</v>
      </c>
      <c r="D11952">
        <v>5</v>
      </c>
      <c r="E11952" cm="1">
        <f t="array" ref="E11952">_xlfn.XLOOKUP(Table1[[#This Row],[ScheduleWeekWritten]],Table3[Game],100+Table3[Increase],Table1[[#This Row],[ScheduleWeekWritten]])</f>
        <v>5</v>
      </c>
      <c r="F11952" t="b">
        <v>0</v>
      </c>
      <c r="G11952" t="s">
        <v>20</v>
      </c>
      <c r="H11952">
        <v>17</v>
      </c>
      <c r="I11952">
        <v>30</v>
      </c>
      <c r="J11952" t="s">
        <v>158</v>
      </c>
      <c r="K11952" t="s">
        <v>21</v>
      </c>
      <c r="L11952" t="str">
        <f>_xlfn.XLOOKUP(Table1[[#This Row],[TeamFavoriteID]],Table2[team_id],Table2[team_name],_xlfn.XLOOKUP(Table1[[#This Row],[TeamFavoriteID]],Table2[team_id_pfr],Table2[team_name],"Even"))</f>
        <v>Las Vegas Raiders</v>
      </c>
      <c r="M11952">
        <v>-2.5</v>
      </c>
      <c r="N11952">
        <f>IF(Table1[[#This Row],[TeamFavorite]]=Table1[[#This Row],[TeamHome]],Table1[[#This Row],[ScoreAway]]-Table1[[#This Row],[ScoreHome]],Table1[[#This Row],[ScoreHome]]-Table1[[#This Row],[ScoreAway]])</f>
        <v>-13</v>
      </c>
      <c r="O11952">
        <f>IF(Table1[[#This Row],[SpreadActual]]&lt;Table1[[#This Row],[SpreadFavorite]],1,0)</f>
        <v>1</v>
      </c>
      <c r="P11952">
        <v>39</v>
      </c>
      <c r="Q11952" t="s">
        <v>76</v>
      </c>
      <c r="R11952" t="b">
        <v>0</v>
      </c>
      <c r="S11952">
        <v>74</v>
      </c>
      <c r="T11952">
        <v>9</v>
      </c>
    </row>
    <row r="11953" spans="1:22" x14ac:dyDescent="0.2">
      <c r="A11953" s="1">
        <v>43016</v>
      </c>
      <c r="B11953">
        <v>2017</v>
      </c>
      <c r="C11953">
        <f>_xlfn.MAXIFS(Table1[ScheduleWeekWritten],Table1[ScheduleSeason],Table1[[#This Row],[ScheduleSeason]])</f>
        <v>17</v>
      </c>
      <c r="D11953">
        <v>5</v>
      </c>
      <c r="E11953" cm="1">
        <f t="array" ref="E11953">_xlfn.XLOOKUP(Table1[[#This Row],[ScheduleWeekWritten]],Table3[Game],100+Table3[Increase],Table1[[#This Row],[ScheduleWeekWritten]])</f>
        <v>5</v>
      </c>
      <c r="F11953" t="b">
        <v>0</v>
      </c>
      <c r="G11953" t="s">
        <v>58</v>
      </c>
      <c r="H11953">
        <v>34</v>
      </c>
      <c r="I11953">
        <v>7</v>
      </c>
      <c r="J11953" t="s">
        <v>149</v>
      </c>
      <c r="K11953" t="s">
        <v>77</v>
      </c>
      <c r="L11953" t="str">
        <f>_xlfn.XLOOKUP(Table1[[#This Row],[TeamFavoriteID]],Table2[team_id],Table2[team_name],_xlfn.XLOOKUP(Table1[[#This Row],[TeamFavoriteID]],Table2[team_id_pfr],Table2[team_name],"Even"))</f>
        <v>Philadelphia Eagles</v>
      </c>
      <c r="M11953">
        <v>-6.5</v>
      </c>
      <c r="N11953">
        <f>IF(Table1[[#This Row],[TeamFavorite]]=Table1[[#This Row],[TeamHome]],Table1[[#This Row],[ScoreAway]]-Table1[[#This Row],[ScoreHome]],Table1[[#This Row],[ScoreHome]]-Table1[[#This Row],[ScoreAway]])</f>
        <v>-27</v>
      </c>
      <c r="O11953">
        <f>IF(Table1[[#This Row],[SpreadActual]]&lt;Table1[[#This Row],[SpreadFavorite]],1,0)</f>
        <v>1</v>
      </c>
      <c r="P11953">
        <v>45</v>
      </c>
      <c r="Q11953" t="s">
        <v>183</v>
      </c>
      <c r="R11953" t="b">
        <v>0</v>
      </c>
      <c r="S11953">
        <v>75</v>
      </c>
      <c r="T11953">
        <v>11</v>
      </c>
    </row>
    <row r="11954" spans="1:22" x14ac:dyDescent="0.2">
      <c r="A11954" s="1">
        <v>43016</v>
      </c>
      <c r="B11954">
        <v>2017</v>
      </c>
      <c r="C11954">
        <f>_xlfn.MAXIFS(Table1[ScheduleWeekWritten],Table1[ScheduleSeason],Table1[[#This Row],[ScheduleSeason]])</f>
        <v>17</v>
      </c>
      <c r="D11954">
        <v>5</v>
      </c>
      <c r="E11954" cm="1">
        <f t="array" ref="E11954">_xlfn.XLOOKUP(Table1[[#This Row],[ScheduleWeekWritten]],Table3[Game],100+Table3[Increase],Table1[[#This Row],[ScheduleWeekWritten]])</f>
        <v>5</v>
      </c>
      <c r="F11954" t="b">
        <v>0</v>
      </c>
      <c r="G11954" t="s">
        <v>49</v>
      </c>
      <c r="H11954">
        <v>9</v>
      </c>
      <c r="I11954">
        <v>30</v>
      </c>
      <c r="J11954" t="s">
        <v>154</v>
      </c>
      <c r="K11954" t="s">
        <v>51</v>
      </c>
      <c r="L11954" t="str">
        <f>_xlfn.XLOOKUP(Table1[[#This Row],[TeamFavoriteID]],Table2[team_id],Table2[team_name],_xlfn.XLOOKUP(Table1[[#This Row],[TeamFavoriteID]],Table2[team_id_pfr],Table2[team_name],"Even"))</f>
        <v>Pittsburgh Steelers</v>
      </c>
      <c r="M11954">
        <v>-8.5</v>
      </c>
      <c r="N11954">
        <f>IF(Table1[[#This Row],[TeamFavorite]]=Table1[[#This Row],[TeamHome]],Table1[[#This Row],[ScoreAway]]-Table1[[#This Row],[ScoreHome]],Table1[[#This Row],[ScoreHome]]-Table1[[#This Row],[ScoreAway]])</f>
        <v>21</v>
      </c>
      <c r="O11954">
        <f>IF(Table1[[#This Row],[SpreadActual]]&lt;Table1[[#This Row],[SpreadFavorite]],1,0)</f>
        <v>0</v>
      </c>
      <c r="P11954">
        <v>43.5</v>
      </c>
      <c r="Q11954" t="s">
        <v>175</v>
      </c>
      <c r="R11954" t="b">
        <v>0</v>
      </c>
      <c r="S11954">
        <v>70</v>
      </c>
      <c r="T11954">
        <v>5</v>
      </c>
    </row>
    <row r="11955" spans="1:22" x14ac:dyDescent="0.2">
      <c r="A11955" s="1">
        <v>43017</v>
      </c>
      <c r="B11955">
        <v>2017</v>
      </c>
      <c r="C11955">
        <f>_xlfn.MAXIFS(Table1[ScheduleWeekWritten],Table1[ScheduleSeason],Table1[[#This Row],[ScheduleSeason]])</f>
        <v>17</v>
      </c>
      <c r="D11955">
        <v>5</v>
      </c>
      <c r="E11955" cm="1">
        <f t="array" ref="E11955">_xlfn.XLOOKUP(Table1[[#This Row],[ScheduleWeekWritten]],Table3[Game],100+Table3[Increase],Table1[[#This Row],[ScheduleWeekWritten]])</f>
        <v>5</v>
      </c>
      <c r="F11955" t="b">
        <v>0</v>
      </c>
      <c r="G11955" t="s">
        <v>46</v>
      </c>
      <c r="H11955">
        <v>17</v>
      </c>
      <c r="I11955">
        <v>20</v>
      </c>
      <c r="J11955" t="s">
        <v>54</v>
      </c>
      <c r="K11955" t="s">
        <v>55</v>
      </c>
      <c r="L11955" t="str">
        <f>_xlfn.XLOOKUP(Table1[[#This Row],[TeamFavoriteID]],Table2[team_id],Table2[team_name],_xlfn.XLOOKUP(Table1[[#This Row],[TeamFavoriteID]],Table2[team_id_pfr],Table2[team_name],"Even"))</f>
        <v>Minnesota Vikings</v>
      </c>
      <c r="M11955">
        <v>-3</v>
      </c>
      <c r="N11955">
        <f>IF(Table1[[#This Row],[TeamFavorite]]=Table1[[#This Row],[TeamHome]],Table1[[#This Row],[ScoreAway]]-Table1[[#This Row],[ScoreHome]],Table1[[#This Row],[ScoreHome]]-Table1[[#This Row],[ScoreAway]])</f>
        <v>-3</v>
      </c>
      <c r="O11955">
        <f>IF(Table1[[#This Row],[SpreadActual]]&lt;Table1[[#This Row],[SpreadFavorite]],1,0)</f>
        <v>0</v>
      </c>
      <c r="P11955">
        <v>40</v>
      </c>
      <c r="Q11955" t="s">
        <v>114</v>
      </c>
      <c r="R11955" t="b">
        <v>0</v>
      </c>
      <c r="S11955">
        <v>65</v>
      </c>
      <c r="T11955">
        <v>8</v>
      </c>
    </row>
    <row r="11956" spans="1:22" x14ac:dyDescent="0.2">
      <c r="A11956" s="1">
        <v>43020</v>
      </c>
      <c r="B11956">
        <v>2017</v>
      </c>
      <c r="C11956">
        <f>_xlfn.MAXIFS(Table1[ScheduleWeekWritten],Table1[ScheduleSeason],Table1[[#This Row],[ScheduleSeason]])</f>
        <v>17</v>
      </c>
      <c r="D11956">
        <v>6</v>
      </c>
      <c r="E11956" cm="1">
        <f t="array" ref="E11956">_xlfn.XLOOKUP(Table1[[#This Row],[ScheduleWeekWritten]],Table3[Game],100+Table3[Increase],Table1[[#This Row],[ScheduleWeekWritten]])</f>
        <v>6</v>
      </c>
      <c r="F11956" t="b">
        <v>0</v>
      </c>
      <c r="G11956" t="s">
        <v>152</v>
      </c>
      <c r="H11956">
        <v>23</v>
      </c>
      <c r="I11956">
        <v>28</v>
      </c>
      <c r="J11956" t="s">
        <v>58</v>
      </c>
      <c r="K11956" t="s">
        <v>162</v>
      </c>
      <c r="L11956" t="str">
        <f>_xlfn.XLOOKUP(Table1[[#This Row],[TeamFavoriteID]],Table2[team_id],Table2[team_name],_xlfn.XLOOKUP(Table1[[#This Row],[TeamFavoriteID]],Table2[team_id_pfr],Table2[team_name],"Even"))</f>
        <v>Carolina Panthers</v>
      </c>
      <c r="M11956">
        <v>-3</v>
      </c>
      <c r="N11956">
        <f>IF(Table1[[#This Row],[TeamFavorite]]=Table1[[#This Row],[TeamHome]],Table1[[#This Row],[ScoreAway]]-Table1[[#This Row],[ScoreHome]],Table1[[#This Row],[ScoreHome]]-Table1[[#This Row],[ScoreAway]])</f>
        <v>5</v>
      </c>
      <c r="O11956">
        <f>IF(Table1[[#This Row],[SpreadActual]]&lt;Table1[[#This Row],[SpreadFavorite]],1,0)</f>
        <v>0</v>
      </c>
      <c r="P11956">
        <v>45.5</v>
      </c>
      <c r="Q11956" t="s">
        <v>160</v>
      </c>
      <c r="R11956" t="b">
        <v>0</v>
      </c>
      <c r="S11956">
        <v>73</v>
      </c>
      <c r="T11956">
        <v>5</v>
      </c>
    </row>
    <row r="11957" spans="1:22" x14ac:dyDescent="0.2">
      <c r="A11957" s="1">
        <v>43023</v>
      </c>
      <c r="B11957">
        <v>2017</v>
      </c>
      <c r="C11957">
        <f>_xlfn.MAXIFS(Table1[ScheduleWeekWritten],Table1[ScheduleSeason],Table1[[#This Row],[ScheduleSeason]])</f>
        <v>17</v>
      </c>
      <c r="D11957">
        <v>6</v>
      </c>
      <c r="E11957" cm="1">
        <f t="array" ref="E11957">_xlfn.XLOOKUP(Table1[[#This Row],[ScheduleWeekWritten]],Table3[Game],100+Table3[Increase],Table1[[#This Row],[ScheduleWeekWritten]])</f>
        <v>6</v>
      </c>
      <c r="F11957" t="b">
        <v>0</v>
      </c>
      <c r="G11957" t="s">
        <v>149</v>
      </c>
      <c r="H11957">
        <v>38</v>
      </c>
      <c r="I11957">
        <v>33</v>
      </c>
      <c r="J11957" t="s">
        <v>127</v>
      </c>
      <c r="K11957" t="s">
        <v>133</v>
      </c>
      <c r="L11957" t="str">
        <f>_xlfn.XLOOKUP(Table1[[#This Row],[TeamFavoriteID]],Table2[team_id],Table2[team_name],_xlfn.XLOOKUP(Table1[[#This Row],[TeamFavoriteID]],Table2[team_id_pfr],Table2[team_name],"Even"))</f>
        <v>Tampa Bay Buccaneers</v>
      </c>
      <c r="M11957">
        <v>-1.5</v>
      </c>
      <c r="N11957">
        <f>IF(Table1[[#This Row],[TeamFavorite]]=Table1[[#This Row],[TeamHome]],Table1[[#This Row],[ScoreAway]]-Table1[[#This Row],[ScoreHome]],Table1[[#This Row],[ScoreHome]]-Table1[[#This Row],[ScoreAway]])</f>
        <v>5</v>
      </c>
      <c r="O11957">
        <f>IF(Table1[[#This Row],[SpreadActual]]&lt;Table1[[#This Row],[SpreadFavorite]],1,0)</f>
        <v>0</v>
      </c>
      <c r="P11957">
        <v>46</v>
      </c>
      <c r="Q11957" t="s">
        <v>150</v>
      </c>
      <c r="R11957" t="b">
        <v>0</v>
      </c>
      <c r="S11957">
        <v>72</v>
      </c>
      <c r="T11957">
        <v>0</v>
      </c>
      <c r="V11957" t="s">
        <v>103</v>
      </c>
    </row>
    <row r="11958" spans="1:22" x14ac:dyDescent="0.2">
      <c r="A11958" s="1">
        <v>43023</v>
      </c>
      <c r="B11958">
        <v>2017</v>
      </c>
      <c r="C11958">
        <f>_xlfn.MAXIFS(Table1[ScheduleWeekWritten],Table1[ScheduleSeason],Table1[[#This Row],[ScheduleSeason]])</f>
        <v>17</v>
      </c>
      <c r="D11958">
        <v>6</v>
      </c>
      <c r="E11958" cm="1">
        <f t="array" ref="E11958">_xlfn.XLOOKUP(Table1[[#This Row],[ScheduleWeekWritten]],Table3[Game],100+Table3[Increase],Table1[[#This Row],[ScheduleWeekWritten]])</f>
        <v>6</v>
      </c>
      <c r="F11958" t="b">
        <v>0</v>
      </c>
      <c r="G11958" t="s">
        <v>38</v>
      </c>
      <c r="H11958">
        <v>17</v>
      </c>
      <c r="I11958">
        <v>20</v>
      </c>
      <c r="J11958" t="s">
        <v>19</v>
      </c>
      <c r="K11958" t="s">
        <v>109</v>
      </c>
      <c r="L11958" t="str">
        <f>_xlfn.XLOOKUP(Table1[[#This Row],[TeamFavoriteID]],Table2[team_id],Table2[team_name],_xlfn.XLOOKUP(Table1[[#This Row],[TeamFavoriteID]],Table2[team_id_pfr],Table2[team_name],"Even"))</f>
        <v>Atlanta Falcons</v>
      </c>
      <c r="M11958">
        <v>-13.5</v>
      </c>
      <c r="N11958">
        <f>IF(Table1[[#This Row],[TeamFavorite]]=Table1[[#This Row],[TeamHome]],Table1[[#This Row],[ScoreAway]]-Table1[[#This Row],[ScoreHome]],Table1[[#This Row],[ScoreHome]]-Table1[[#This Row],[ScoreAway]])</f>
        <v>3</v>
      </c>
      <c r="O11958">
        <f>IF(Table1[[#This Row],[SpreadActual]]&lt;Table1[[#This Row],[SpreadFavorite]],1,0)</f>
        <v>0</v>
      </c>
      <c r="P11958">
        <v>45.5</v>
      </c>
      <c r="Q11958" t="s">
        <v>148</v>
      </c>
      <c r="R11958" t="b">
        <v>0</v>
      </c>
      <c r="S11958">
        <v>72</v>
      </c>
      <c r="T11958">
        <v>0</v>
      </c>
      <c r="V11958" t="s">
        <v>103</v>
      </c>
    </row>
    <row r="11959" spans="1:22" x14ac:dyDescent="0.2">
      <c r="A11959" s="1">
        <v>43023</v>
      </c>
      <c r="B11959">
        <v>2017</v>
      </c>
      <c r="C11959">
        <f>_xlfn.MAXIFS(Table1[ScheduleWeekWritten],Table1[ScheduleSeason],Table1[[#This Row],[ScheduleSeason]])</f>
        <v>17</v>
      </c>
      <c r="D11959">
        <v>6</v>
      </c>
      <c r="E11959" cm="1">
        <f t="array" ref="E11959">_xlfn.XLOOKUP(Table1[[#This Row],[ScheduleWeekWritten]],Table3[Game],100+Table3[Increase],Table1[[#This Row],[ScheduleWeekWritten]])</f>
        <v>6</v>
      </c>
      <c r="F11959" t="b">
        <v>0</v>
      </c>
      <c r="G11959" t="s">
        <v>158</v>
      </c>
      <c r="H11959">
        <v>24</v>
      </c>
      <c r="I11959">
        <v>27</v>
      </c>
      <c r="J11959" t="s">
        <v>46</v>
      </c>
      <c r="K11959" t="s">
        <v>159</v>
      </c>
      <c r="L11959" t="str">
        <f>_xlfn.XLOOKUP(Table1[[#This Row],[TeamFavoriteID]],Table2[team_id],Table2[team_name],_xlfn.XLOOKUP(Table1[[#This Row],[TeamFavoriteID]],Table2[team_id_pfr],Table2[team_name],"Even"))</f>
        <v>Baltimore Ravens</v>
      </c>
      <c r="M11959">
        <v>-6.5</v>
      </c>
      <c r="N11959">
        <f>IF(Table1[[#This Row],[TeamFavorite]]=Table1[[#This Row],[TeamHome]],Table1[[#This Row],[ScoreAway]]-Table1[[#This Row],[ScoreHome]],Table1[[#This Row],[ScoreHome]]-Table1[[#This Row],[ScoreAway]])</f>
        <v>3</v>
      </c>
      <c r="O11959">
        <f>IF(Table1[[#This Row],[SpreadActual]]&lt;Table1[[#This Row],[SpreadFavorite]],1,0)</f>
        <v>0</v>
      </c>
      <c r="P11959">
        <v>38.5</v>
      </c>
      <c r="Q11959" t="s">
        <v>166</v>
      </c>
      <c r="R11959" t="b">
        <v>0</v>
      </c>
      <c r="S11959">
        <v>73</v>
      </c>
      <c r="T11959">
        <v>10</v>
      </c>
    </row>
    <row r="11960" spans="1:22" x14ac:dyDescent="0.2">
      <c r="A11960" s="1">
        <v>43023</v>
      </c>
      <c r="B11960">
        <v>2017</v>
      </c>
      <c r="C11960">
        <f>_xlfn.MAXIFS(Table1[ScheduleWeekWritten],Table1[ScheduleSeason],Table1[[#This Row],[ScheduleSeason]])</f>
        <v>17</v>
      </c>
      <c r="D11960">
        <v>6</v>
      </c>
      <c r="E11960" cm="1">
        <f t="array" ref="E11960">_xlfn.XLOOKUP(Table1[[#This Row],[ScheduleWeekWritten]],Table3[Game],100+Table3[Increase],Table1[[#This Row],[ScheduleWeekWritten]])</f>
        <v>6</v>
      </c>
      <c r="F11960" t="b">
        <v>0</v>
      </c>
      <c r="G11960" t="s">
        <v>24</v>
      </c>
      <c r="H11960">
        <v>10</v>
      </c>
      <c r="I11960">
        <v>23</v>
      </c>
      <c r="J11960" t="s">
        <v>50</v>
      </c>
      <c r="K11960" t="s">
        <v>88</v>
      </c>
      <c r="L11960" t="str">
        <f>_xlfn.XLOOKUP(Table1[[#This Row],[TeamFavoriteID]],Table2[team_id],Table2[team_name],_xlfn.XLOOKUP(Table1[[#This Row],[TeamFavoriteID]],Table2[team_id_pfr],Table2[team_name],"Even"))</f>
        <v>Denver Broncos</v>
      </c>
      <c r="M11960">
        <v>-12</v>
      </c>
      <c r="N11960">
        <f>IF(Table1[[#This Row],[TeamFavorite]]=Table1[[#This Row],[TeamHome]],Table1[[#This Row],[ScoreAway]]-Table1[[#This Row],[ScoreHome]],Table1[[#This Row],[ScoreHome]]-Table1[[#This Row],[ScoreAway]])</f>
        <v>13</v>
      </c>
      <c r="O11960">
        <f>IF(Table1[[#This Row],[SpreadActual]]&lt;Table1[[#This Row],[SpreadFavorite]],1,0)</f>
        <v>0</v>
      </c>
      <c r="P11960">
        <v>39</v>
      </c>
      <c r="Q11960" t="s">
        <v>174</v>
      </c>
      <c r="R11960" t="b">
        <v>0</v>
      </c>
      <c r="S11960">
        <v>60</v>
      </c>
      <c r="T11960">
        <v>4</v>
      </c>
    </row>
    <row r="11961" spans="1:22" x14ac:dyDescent="0.2">
      <c r="A11961" s="1">
        <v>43023</v>
      </c>
      <c r="B11961">
        <v>2017</v>
      </c>
      <c r="C11961">
        <f>_xlfn.MAXIFS(Table1[ScheduleWeekWritten],Table1[ScheduleSeason],Table1[[#This Row],[ScheduleSeason]])</f>
        <v>17</v>
      </c>
      <c r="D11961">
        <v>6</v>
      </c>
      <c r="E11961" cm="1">
        <f t="array" ref="E11961">_xlfn.XLOOKUP(Table1[[#This Row],[ScheduleWeekWritten]],Table3[Game],100+Table3[Increase],Table1[[#This Row],[ScheduleWeekWritten]])</f>
        <v>6</v>
      </c>
      <c r="F11961" t="b">
        <v>0</v>
      </c>
      <c r="G11961" t="s">
        <v>177</v>
      </c>
      <c r="H11961">
        <v>33</v>
      </c>
      <c r="I11961">
        <v>17</v>
      </c>
      <c r="J11961" t="s">
        <v>62</v>
      </c>
      <c r="K11961" t="s">
        <v>182</v>
      </c>
      <c r="L11961" t="str">
        <f>_xlfn.XLOOKUP(Table1[[#This Row],[TeamFavoriteID]],Table2[team_id],Table2[team_name],_xlfn.XLOOKUP(Table1[[#This Row],[TeamFavoriteID]],Table2[team_id_pfr],Table2[team_name],"Even"))</f>
        <v>Houston Texans</v>
      </c>
      <c r="M11961">
        <v>-9.5</v>
      </c>
      <c r="N11961">
        <f>IF(Table1[[#This Row],[TeamFavorite]]=Table1[[#This Row],[TeamHome]],Table1[[#This Row],[ScoreAway]]-Table1[[#This Row],[ScoreHome]],Table1[[#This Row],[ScoreHome]]-Table1[[#This Row],[ScoreAway]])</f>
        <v>-16</v>
      </c>
      <c r="O11961">
        <f>IF(Table1[[#This Row],[SpreadActual]]&lt;Table1[[#This Row],[SpreadFavorite]],1,0)</f>
        <v>1</v>
      </c>
      <c r="P11961">
        <v>47</v>
      </c>
      <c r="Q11961" t="s">
        <v>207</v>
      </c>
      <c r="R11961" t="b">
        <v>0</v>
      </c>
      <c r="S11961">
        <v>72</v>
      </c>
      <c r="T11961">
        <v>0</v>
      </c>
      <c r="V11961" t="s">
        <v>103</v>
      </c>
    </row>
    <row r="11962" spans="1:22" x14ac:dyDescent="0.2">
      <c r="A11962" s="1">
        <v>43023</v>
      </c>
      <c r="B11962">
        <v>2017</v>
      </c>
      <c r="C11962">
        <f>_xlfn.MAXIFS(Table1[ScheduleWeekWritten],Table1[ScheduleSeason],Table1[[#This Row],[ScheduleSeason]])</f>
        <v>17</v>
      </c>
      <c r="D11962">
        <v>6</v>
      </c>
      <c r="E11962" cm="1">
        <f t="array" ref="E11962">_xlfn.XLOOKUP(Table1[[#This Row],[ScheduleWeekWritten]],Table3[Game],100+Table3[Increase],Table1[[#This Row],[ScheduleWeekWritten]])</f>
        <v>6</v>
      </c>
      <c r="F11962" t="b">
        <v>0</v>
      </c>
      <c r="G11962" t="s">
        <v>154</v>
      </c>
      <c r="H11962">
        <v>17</v>
      </c>
      <c r="I11962">
        <v>27</v>
      </c>
      <c r="J11962" t="s">
        <v>39</v>
      </c>
      <c r="K11962" t="s">
        <v>161</v>
      </c>
      <c r="L11962" t="str">
        <f>_xlfn.XLOOKUP(Table1[[#This Row],[TeamFavoriteID]],Table2[team_id],Table2[team_name],_xlfn.XLOOKUP(Table1[[#This Row],[TeamFavoriteID]],Table2[team_id_pfr],Table2[team_name],"Even"))</f>
        <v>Jacksonville Jaguars</v>
      </c>
      <c r="M11962">
        <v>-2.5</v>
      </c>
      <c r="N11962">
        <f>IF(Table1[[#This Row],[TeamFavorite]]=Table1[[#This Row],[TeamHome]],Table1[[#This Row],[ScoreAway]]-Table1[[#This Row],[ScoreHome]],Table1[[#This Row],[ScoreHome]]-Table1[[#This Row],[ScoreAway]])</f>
        <v>10</v>
      </c>
      <c r="O11962">
        <f>IF(Table1[[#This Row],[SpreadActual]]&lt;Table1[[#This Row],[SpreadFavorite]],1,0)</f>
        <v>0</v>
      </c>
      <c r="P11962">
        <v>42.5</v>
      </c>
      <c r="Q11962" t="s">
        <v>155</v>
      </c>
      <c r="R11962" t="b">
        <v>0</v>
      </c>
      <c r="S11962">
        <v>83</v>
      </c>
      <c r="T11962">
        <v>8</v>
      </c>
    </row>
    <row r="11963" spans="1:22" x14ac:dyDescent="0.2">
      <c r="A11963" s="1">
        <v>43023</v>
      </c>
      <c r="B11963">
        <v>2017</v>
      </c>
      <c r="C11963">
        <f>_xlfn.MAXIFS(Table1[ScheduleWeekWritten],Table1[ScheduleSeason],Table1[[#This Row],[ScheduleSeason]])</f>
        <v>17</v>
      </c>
      <c r="D11963">
        <v>6</v>
      </c>
      <c r="E11963" cm="1">
        <f t="array" ref="E11963">_xlfn.XLOOKUP(Table1[[#This Row],[ScheduleWeekWritten]],Table3[Game],100+Table3[Increase],Table1[[#This Row],[ScheduleWeekWritten]])</f>
        <v>6</v>
      </c>
      <c r="F11963" t="b">
        <v>0</v>
      </c>
      <c r="G11963" t="s">
        <v>42</v>
      </c>
      <c r="H11963">
        <v>13</v>
      </c>
      <c r="I11963">
        <v>19</v>
      </c>
      <c r="J11963" t="s">
        <v>49</v>
      </c>
      <c r="K11963" t="s">
        <v>75</v>
      </c>
      <c r="L11963" t="str">
        <f>_xlfn.XLOOKUP(Table1[[#This Row],[TeamFavoriteID]],Table2[team_id],Table2[team_name],_xlfn.XLOOKUP(Table1[[#This Row],[TeamFavoriteID]],Table2[team_id_pfr],Table2[team_name],"Even"))</f>
        <v>Kansas City Chiefs</v>
      </c>
      <c r="M11963">
        <v>-3.5</v>
      </c>
      <c r="N11963">
        <f>IF(Table1[[#This Row],[TeamFavorite]]=Table1[[#This Row],[TeamHome]],Table1[[#This Row],[ScoreAway]]-Table1[[#This Row],[ScoreHome]],Table1[[#This Row],[ScoreHome]]-Table1[[#This Row],[ScoreAway]])</f>
        <v>6</v>
      </c>
      <c r="O11963">
        <f>IF(Table1[[#This Row],[SpreadActual]]&lt;Table1[[#This Row],[SpreadFavorite]],1,0)</f>
        <v>0</v>
      </c>
      <c r="P11963">
        <v>47</v>
      </c>
      <c r="Q11963" t="s">
        <v>117</v>
      </c>
      <c r="R11963" t="b">
        <v>0</v>
      </c>
      <c r="S11963">
        <v>59</v>
      </c>
      <c r="T11963">
        <v>11</v>
      </c>
    </row>
    <row r="11964" spans="1:22" x14ac:dyDescent="0.2">
      <c r="A11964" s="1">
        <v>43023</v>
      </c>
      <c r="B11964">
        <v>2017</v>
      </c>
      <c r="C11964">
        <f>_xlfn.MAXIFS(Table1[ScheduleWeekWritten],Table1[ScheduleSeason],Table1[[#This Row],[ScheduleSeason]])</f>
        <v>17</v>
      </c>
      <c r="D11964">
        <v>6</v>
      </c>
      <c r="E11964" cm="1">
        <f t="array" ref="E11964">_xlfn.XLOOKUP(Table1[[#This Row],[ScheduleWeekWritten]],Table3[Game],100+Table3[Increase],Table1[[#This Row],[ScheduleWeekWritten]])</f>
        <v>6</v>
      </c>
      <c r="F11964" t="b">
        <v>0</v>
      </c>
      <c r="G11964" t="s">
        <v>54</v>
      </c>
      <c r="H11964">
        <v>23</v>
      </c>
      <c r="I11964">
        <v>10</v>
      </c>
      <c r="J11964" t="s">
        <v>33</v>
      </c>
      <c r="K11964" t="s">
        <v>35</v>
      </c>
      <c r="L11964" t="str">
        <f>_xlfn.XLOOKUP(Table1[[#This Row],[TeamFavoriteID]],Table2[team_id],Table2[team_name],_xlfn.XLOOKUP(Table1[[#This Row],[TeamFavoriteID]],Table2[team_id_pfr],Table2[team_name],"Even"))</f>
        <v>Green Bay Packers</v>
      </c>
      <c r="M11964">
        <v>-3</v>
      </c>
      <c r="N11964">
        <f>IF(Table1[[#This Row],[TeamFavorite]]=Table1[[#This Row],[TeamHome]],Table1[[#This Row],[ScoreAway]]-Table1[[#This Row],[ScoreHome]],Table1[[#This Row],[ScoreHome]]-Table1[[#This Row],[ScoreAway]])</f>
        <v>13</v>
      </c>
      <c r="O11964">
        <f>IF(Table1[[#This Row],[SpreadActual]]&lt;Table1[[#This Row],[SpreadFavorite]],1,0)</f>
        <v>0</v>
      </c>
      <c r="P11964">
        <v>44.5</v>
      </c>
      <c r="Q11964" t="s">
        <v>205</v>
      </c>
      <c r="R11964" t="b">
        <v>0</v>
      </c>
      <c r="S11964">
        <v>72</v>
      </c>
      <c r="T11964">
        <v>0</v>
      </c>
      <c r="V11964" t="s">
        <v>103</v>
      </c>
    </row>
    <row r="11965" spans="1:22" x14ac:dyDescent="0.2">
      <c r="A11965" s="1">
        <v>43023</v>
      </c>
      <c r="B11965">
        <v>2017</v>
      </c>
      <c r="C11965">
        <f>_xlfn.MAXIFS(Table1[ScheduleWeekWritten],Table1[ScheduleSeason],Table1[[#This Row],[ScheduleSeason]])</f>
        <v>17</v>
      </c>
      <c r="D11965">
        <v>6</v>
      </c>
      <c r="E11965" cm="1">
        <f t="array" ref="E11965">_xlfn.XLOOKUP(Table1[[#This Row],[ScheduleWeekWritten]],Table3[Game],100+Table3[Increase],Table1[[#This Row],[ScheduleWeekWritten]])</f>
        <v>6</v>
      </c>
      <c r="F11965" t="b">
        <v>0</v>
      </c>
      <c r="G11965" t="s">
        <v>95</v>
      </c>
      <c r="H11965">
        <v>52</v>
      </c>
      <c r="I11965">
        <v>38</v>
      </c>
      <c r="J11965" t="s">
        <v>45</v>
      </c>
      <c r="K11965" t="s">
        <v>98</v>
      </c>
      <c r="L11965" t="str">
        <f>_xlfn.XLOOKUP(Table1[[#This Row],[TeamFavoriteID]],Table2[team_id],Table2[team_name],_xlfn.XLOOKUP(Table1[[#This Row],[TeamFavoriteID]],Table2[team_id_pfr],Table2[team_name],"Even"))</f>
        <v>New Orleans Saints</v>
      </c>
      <c r="M11965">
        <v>-4</v>
      </c>
      <c r="N11965">
        <f>IF(Table1[[#This Row],[TeamFavorite]]=Table1[[#This Row],[TeamHome]],Table1[[#This Row],[ScoreAway]]-Table1[[#This Row],[ScoreHome]],Table1[[#This Row],[ScoreHome]]-Table1[[#This Row],[ScoreAway]])</f>
        <v>-14</v>
      </c>
      <c r="O11965">
        <f>IF(Table1[[#This Row],[SpreadActual]]&lt;Table1[[#This Row],[SpreadFavorite]],1,0)</f>
        <v>1</v>
      </c>
      <c r="P11965">
        <v>49.5</v>
      </c>
      <c r="Q11965" t="s">
        <v>201</v>
      </c>
      <c r="R11965" t="b">
        <v>0</v>
      </c>
      <c r="S11965">
        <v>72</v>
      </c>
      <c r="T11965">
        <v>0</v>
      </c>
      <c r="V11965" t="s">
        <v>103</v>
      </c>
    </row>
    <row r="11966" spans="1:22" x14ac:dyDescent="0.2">
      <c r="A11966" s="1">
        <v>43023</v>
      </c>
      <c r="B11966">
        <v>2017</v>
      </c>
      <c r="C11966">
        <f>_xlfn.MAXIFS(Table1[ScheduleWeekWritten],Table1[ScheduleSeason],Table1[[#This Row],[ScheduleSeason]])</f>
        <v>17</v>
      </c>
      <c r="D11966">
        <v>6</v>
      </c>
      <c r="E11966" cm="1">
        <f t="array" ref="E11966">_xlfn.XLOOKUP(Table1[[#This Row],[ScheduleWeekWritten]],Table3[Game],100+Table3[Increase],Table1[[#This Row],[ScheduleWeekWritten]])</f>
        <v>6</v>
      </c>
      <c r="F11966" t="b">
        <v>0</v>
      </c>
      <c r="G11966" t="s">
        <v>31</v>
      </c>
      <c r="H11966">
        <v>17</v>
      </c>
      <c r="I11966">
        <v>24</v>
      </c>
      <c r="J11966" t="s">
        <v>115</v>
      </c>
      <c r="K11966" t="s">
        <v>70</v>
      </c>
      <c r="L11966" t="str">
        <f>_xlfn.XLOOKUP(Table1[[#This Row],[TeamFavoriteID]],Table2[team_id],Table2[team_name],_xlfn.XLOOKUP(Table1[[#This Row],[TeamFavoriteID]],Table2[team_id_pfr],Table2[team_name],"Even"))</f>
        <v>Boston Patriots</v>
      </c>
      <c r="M11966">
        <v>-9</v>
      </c>
      <c r="N11966">
        <f>IF(Table1[[#This Row],[TeamFavorite]]=Table1[[#This Row],[TeamHome]],Table1[[#This Row],[ScoreAway]]-Table1[[#This Row],[ScoreHome]],Table1[[#This Row],[ScoreHome]]-Table1[[#This Row],[ScoreAway]])</f>
        <v>-7</v>
      </c>
      <c r="O11966">
        <f>IF(Table1[[#This Row],[SpreadActual]]&lt;Table1[[#This Row],[SpreadFavorite]],1,0)</f>
        <v>0</v>
      </c>
      <c r="P11966">
        <v>48.5</v>
      </c>
      <c r="Q11966" t="s">
        <v>197</v>
      </c>
      <c r="R11966" t="b">
        <v>0</v>
      </c>
      <c r="S11966">
        <v>73</v>
      </c>
      <c r="T11966">
        <v>13</v>
      </c>
    </row>
    <row r="11967" spans="1:22" x14ac:dyDescent="0.2">
      <c r="A11967" s="1">
        <v>43023</v>
      </c>
      <c r="B11967">
        <v>2017</v>
      </c>
      <c r="C11967">
        <f>_xlfn.MAXIFS(Table1[ScheduleWeekWritten],Table1[ScheduleSeason],Table1[[#This Row],[ScheduleSeason]])</f>
        <v>17</v>
      </c>
      <c r="D11967">
        <v>6</v>
      </c>
      <c r="E11967" cm="1">
        <f t="array" ref="E11967">_xlfn.XLOOKUP(Table1[[#This Row],[ScheduleWeekWritten]],Table3[Game],100+Table3[Increase],Table1[[#This Row],[ScheduleWeekWritten]])</f>
        <v>6</v>
      </c>
      <c r="F11967" t="b">
        <v>0</v>
      </c>
      <c r="G11967" t="s">
        <v>20</v>
      </c>
      <c r="H11967">
        <v>16</v>
      </c>
      <c r="I11967">
        <v>17</v>
      </c>
      <c r="J11967" t="s">
        <v>210</v>
      </c>
      <c r="K11967" t="s">
        <v>21</v>
      </c>
      <c r="L11967" t="str">
        <f>_xlfn.XLOOKUP(Table1[[#This Row],[TeamFavoriteID]],Table2[team_id],Table2[team_name],_xlfn.XLOOKUP(Table1[[#This Row],[TeamFavoriteID]],Table2[team_id_pfr],Table2[team_name],"Even"))</f>
        <v>Las Vegas Raiders</v>
      </c>
      <c r="M11967">
        <v>-3</v>
      </c>
      <c r="N11967">
        <f>IF(Table1[[#This Row],[TeamFavorite]]=Table1[[#This Row],[TeamHome]],Table1[[#This Row],[ScoreAway]]-Table1[[#This Row],[ScoreHome]],Table1[[#This Row],[ScoreHome]]-Table1[[#This Row],[ScoreAway]])</f>
        <v>-1</v>
      </c>
      <c r="O11967">
        <f>IF(Table1[[#This Row],[SpreadActual]]&lt;Table1[[#This Row],[SpreadFavorite]],1,0)</f>
        <v>0</v>
      </c>
      <c r="P11967">
        <v>48.5</v>
      </c>
      <c r="Q11967" t="s">
        <v>76</v>
      </c>
      <c r="R11967" t="b">
        <v>0</v>
      </c>
      <c r="S11967">
        <v>76</v>
      </c>
      <c r="T11967">
        <v>9</v>
      </c>
    </row>
    <row r="11968" spans="1:22" x14ac:dyDescent="0.2">
      <c r="A11968" s="1">
        <v>43023</v>
      </c>
      <c r="B11968">
        <v>2017</v>
      </c>
      <c r="C11968">
        <f>_xlfn.MAXIFS(Table1[ScheduleWeekWritten],Table1[ScheduleSeason],Table1[[#This Row],[ScheduleSeason]])</f>
        <v>17</v>
      </c>
      <c r="D11968">
        <v>6</v>
      </c>
      <c r="E11968" cm="1">
        <f t="array" ref="E11968">_xlfn.XLOOKUP(Table1[[#This Row],[ScheduleWeekWritten]],Table3[Game],100+Table3[Increase],Table1[[#This Row],[ScheduleWeekWritten]])</f>
        <v>6</v>
      </c>
      <c r="F11968" t="b">
        <v>0</v>
      </c>
      <c r="G11968" t="s">
        <v>61</v>
      </c>
      <c r="H11968">
        <v>26</v>
      </c>
      <c r="I11968">
        <v>24</v>
      </c>
      <c r="J11968" t="s">
        <v>53</v>
      </c>
      <c r="K11968" t="s">
        <v>85</v>
      </c>
      <c r="L11968" t="str">
        <f>_xlfn.XLOOKUP(Table1[[#This Row],[TeamFavoriteID]],Table2[team_id],Table2[team_name],_xlfn.XLOOKUP(Table1[[#This Row],[TeamFavoriteID]],Table2[team_id_pfr],Table2[team_name],"Even"))</f>
        <v>Washington Commanders</v>
      </c>
      <c r="M11968">
        <v>-12</v>
      </c>
      <c r="N11968">
        <f>IF(Table1[[#This Row],[TeamFavorite]]=Table1[[#This Row],[TeamHome]],Table1[[#This Row],[ScoreAway]]-Table1[[#This Row],[ScoreHome]],Table1[[#This Row],[ScoreHome]]-Table1[[#This Row],[ScoreAway]])</f>
        <v>2</v>
      </c>
      <c r="O11968">
        <f>IF(Table1[[#This Row],[SpreadActual]]&lt;Table1[[#This Row],[SpreadFavorite]],1,0)</f>
        <v>0</v>
      </c>
      <c r="P11968">
        <v>46</v>
      </c>
      <c r="Q11968" t="s">
        <v>165</v>
      </c>
      <c r="R11968" t="b">
        <v>0</v>
      </c>
      <c r="S11968">
        <v>71</v>
      </c>
      <c r="T11968">
        <v>10</v>
      </c>
    </row>
    <row r="11969" spans="1:22" x14ac:dyDescent="0.2">
      <c r="A11969" s="1">
        <v>43024</v>
      </c>
      <c r="B11969">
        <v>2017</v>
      </c>
      <c r="C11969">
        <f>_xlfn.MAXIFS(Table1[ScheduleWeekWritten],Table1[ScheduleSeason],Table1[[#This Row],[ScheduleSeason]])</f>
        <v>17</v>
      </c>
      <c r="D11969">
        <v>6</v>
      </c>
      <c r="E11969" cm="1">
        <f t="array" ref="E11969">_xlfn.XLOOKUP(Table1[[#This Row],[ScheduleWeekWritten]],Table3[Game],100+Table3[Increase],Table1[[#This Row],[ScheduleWeekWritten]])</f>
        <v>6</v>
      </c>
      <c r="F11969" t="b">
        <v>0</v>
      </c>
      <c r="G11969" t="s">
        <v>171</v>
      </c>
      <c r="H11969">
        <v>36</v>
      </c>
      <c r="I11969">
        <v>22</v>
      </c>
      <c r="J11969" t="s">
        <v>140</v>
      </c>
      <c r="K11969" t="s">
        <v>25</v>
      </c>
      <c r="L11969" t="str">
        <f>_xlfn.XLOOKUP(Table1[[#This Row],[TeamFavoriteID]],Table2[team_id],Table2[team_name],_xlfn.XLOOKUP(Table1[[#This Row],[TeamFavoriteID]],Table2[team_id_pfr],Table2[team_name],"Even"))</f>
        <v>Houston Oilers</v>
      </c>
      <c r="M11969">
        <v>-7</v>
      </c>
      <c r="N11969">
        <f>IF(Table1[[#This Row],[TeamFavorite]]=Table1[[#This Row],[TeamHome]],Table1[[#This Row],[ScoreAway]]-Table1[[#This Row],[ScoreHome]],Table1[[#This Row],[ScoreHome]]-Table1[[#This Row],[ScoreAway]])</f>
        <v>14</v>
      </c>
      <c r="O11969">
        <f>IF(Table1[[#This Row],[SpreadActual]]&lt;Table1[[#This Row],[SpreadFavorite]],1,0)</f>
        <v>0</v>
      </c>
      <c r="P11969">
        <v>46</v>
      </c>
      <c r="Q11969" t="s">
        <v>209</v>
      </c>
      <c r="R11969" t="b">
        <v>0</v>
      </c>
      <c r="S11969">
        <v>55</v>
      </c>
      <c r="T11969">
        <v>6</v>
      </c>
    </row>
    <row r="11970" spans="1:22" x14ac:dyDescent="0.2">
      <c r="A11970" s="1">
        <v>43027</v>
      </c>
      <c r="B11970">
        <v>2017</v>
      </c>
      <c r="C11970">
        <f>_xlfn.MAXIFS(Table1[ScheduleWeekWritten],Table1[ScheduleSeason],Table1[[#This Row],[ScheduleSeason]])</f>
        <v>17</v>
      </c>
      <c r="D11970">
        <v>7</v>
      </c>
      <c r="E11970" cm="1">
        <f t="array" ref="E11970">_xlfn.XLOOKUP(Table1[[#This Row],[ScheduleWeekWritten]],Table3[Game],100+Table3[Increase],Table1[[#This Row],[ScheduleWeekWritten]])</f>
        <v>7</v>
      </c>
      <c r="F11970" t="b">
        <v>0</v>
      </c>
      <c r="G11970" t="s">
        <v>20</v>
      </c>
      <c r="H11970">
        <v>31</v>
      </c>
      <c r="I11970">
        <v>30</v>
      </c>
      <c r="J11970" t="s">
        <v>42</v>
      </c>
      <c r="K11970" t="s">
        <v>75</v>
      </c>
      <c r="L11970" t="str">
        <f>_xlfn.XLOOKUP(Table1[[#This Row],[TeamFavoriteID]],Table2[team_id],Table2[team_name],_xlfn.XLOOKUP(Table1[[#This Row],[TeamFavoriteID]],Table2[team_id_pfr],Table2[team_name],"Even"))</f>
        <v>Kansas City Chiefs</v>
      </c>
      <c r="M11970">
        <v>-3</v>
      </c>
      <c r="N11970">
        <f>IF(Table1[[#This Row],[TeamFavorite]]=Table1[[#This Row],[TeamHome]],Table1[[#This Row],[ScoreAway]]-Table1[[#This Row],[ScoreHome]],Table1[[#This Row],[ScoreHome]]-Table1[[#This Row],[ScoreAway]])</f>
        <v>1</v>
      </c>
      <c r="O11970">
        <f>IF(Table1[[#This Row],[SpreadActual]]&lt;Table1[[#This Row],[SpreadFavorite]],1,0)</f>
        <v>0</v>
      </c>
      <c r="P11970">
        <v>46.5</v>
      </c>
      <c r="Q11970" t="s">
        <v>76</v>
      </c>
      <c r="R11970" t="b">
        <v>0</v>
      </c>
      <c r="S11970">
        <v>61</v>
      </c>
      <c r="T11970">
        <v>4</v>
      </c>
    </row>
    <row r="11971" spans="1:22" x14ac:dyDescent="0.2">
      <c r="A11971" s="1">
        <v>43030</v>
      </c>
      <c r="B11971">
        <v>2017</v>
      </c>
      <c r="C11971">
        <f>_xlfn.MAXIFS(Table1[ScheduleWeekWritten],Table1[ScheduleSeason],Table1[[#This Row],[ScheduleSeason]])</f>
        <v>17</v>
      </c>
      <c r="D11971">
        <v>7</v>
      </c>
      <c r="E11971" cm="1">
        <f t="array" ref="E11971">_xlfn.XLOOKUP(Table1[[#This Row],[ScheduleWeekWritten]],Table3[Game],100+Table3[Increase],Table1[[#This Row],[ScheduleWeekWritten]])</f>
        <v>7</v>
      </c>
      <c r="F11971" t="b">
        <v>0</v>
      </c>
      <c r="G11971" t="s">
        <v>28</v>
      </c>
      <c r="H11971">
        <v>30</v>
      </c>
      <c r="I11971">
        <v>27</v>
      </c>
      <c r="J11971" t="s">
        <v>127</v>
      </c>
      <c r="K11971" t="s">
        <v>43</v>
      </c>
      <c r="L11971" t="str">
        <f>_xlfn.XLOOKUP(Table1[[#This Row],[TeamFavoriteID]],Table2[team_id],Table2[team_name],_xlfn.XLOOKUP(Table1[[#This Row],[TeamFavoriteID]],Table2[team_id_pfr],Table2[team_name],"Even"))</f>
        <v>Buffalo Bills</v>
      </c>
      <c r="M11971">
        <v>-3</v>
      </c>
      <c r="N11971">
        <f>IF(Table1[[#This Row],[TeamFavorite]]=Table1[[#This Row],[TeamHome]],Table1[[#This Row],[ScoreAway]]-Table1[[#This Row],[ScoreHome]],Table1[[#This Row],[ScoreHome]]-Table1[[#This Row],[ScoreAway]])</f>
        <v>-3</v>
      </c>
      <c r="O11971">
        <f>IF(Table1[[#This Row],[SpreadActual]]&lt;Table1[[#This Row],[SpreadFavorite]],1,0)</f>
        <v>0</v>
      </c>
      <c r="P11971">
        <v>45.5</v>
      </c>
      <c r="Q11971" t="s">
        <v>204</v>
      </c>
      <c r="R11971" t="b">
        <v>0</v>
      </c>
      <c r="S11971">
        <v>71</v>
      </c>
      <c r="T11971">
        <v>5</v>
      </c>
    </row>
    <row r="11972" spans="1:22" x14ac:dyDescent="0.2">
      <c r="A11972" s="1">
        <v>43030</v>
      </c>
      <c r="B11972">
        <v>2017</v>
      </c>
      <c r="C11972">
        <f>_xlfn.MAXIFS(Table1[ScheduleWeekWritten],Table1[ScheduleSeason],Table1[[#This Row],[ScheduleSeason]])</f>
        <v>17</v>
      </c>
      <c r="D11972">
        <v>7</v>
      </c>
      <c r="E11972" cm="1">
        <f t="array" ref="E11972">_xlfn.XLOOKUP(Table1[[#This Row],[ScheduleWeekWritten]],Table3[Game],100+Table3[Increase],Table1[[#This Row],[ScheduleWeekWritten]])</f>
        <v>7</v>
      </c>
      <c r="F11972" t="b">
        <v>0</v>
      </c>
      <c r="G11972" t="s">
        <v>46</v>
      </c>
      <c r="H11972">
        <v>17</v>
      </c>
      <c r="I11972">
        <v>3</v>
      </c>
      <c r="J11972" t="s">
        <v>152</v>
      </c>
      <c r="K11972" t="s">
        <v>162</v>
      </c>
      <c r="L11972" t="str">
        <f>_xlfn.XLOOKUP(Table1[[#This Row],[TeamFavoriteID]],Table2[team_id],Table2[team_name],_xlfn.XLOOKUP(Table1[[#This Row],[TeamFavoriteID]],Table2[team_id_pfr],Table2[team_name],"Even"))</f>
        <v>Carolina Panthers</v>
      </c>
      <c r="M11972">
        <v>-3</v>
      </c>
      <c r="N11972">
        <f>IF(Table1[[#This Row],[TeamFavorite]]=Table1[[#This Row],[TeamHome]],Table1[[#This Row],[ScoreAway]]-Table1[[#This Row],[ScoreHome]],Table1[[#This Row],[ScoreHome]]-Table1[[#This Row],[ScoreAway]])</f>
        <v>14</v>
      </c>
      <c r="O11972">
        <f>IF(Table1[[#This Row],[SpreadActual]]&lt;Table1[[#This Row],[SpreadFavorite]],1,0)</f>
        <v>0</v>
      </c>
      <c r="P11972">
        <v>40</v>
      </c>
      <c r="Q11972" t="s">
        <v>114</v>
      </c>
      <c r="R11972" t="b">
        <v>0</v>
      </c>
      <c r="S11972">
        <v>68</v>
      </c>
      <c r="T11972">
        <v>11</v>
      </c>
    </row>
    <row r="11973" spans="1:22" x14ac:dyDescent="0.2">
      <c r="A11973" s="1">
        <v>43030</v>
      </c>
      <c r="B11973">
        <v>2017</v>
      </c>
      <c r="C11973">
        <f>_xlfn.MAXIFS(Table1[ScheduleWeekWritten],Table1[ScheduleSeason],Table1[[#This Row],[ScheduleSeason]])</f>
        <v>17</v>
      </c>
      <c r="D11973">
        <v>7</v>
      </c>
      <c r="E11973" cm="1">
        <f t="array" ref="E11973">_xlfn.XLOOKUP(Table1[[#This Row],[ScheduleWeekWritten]],Table3[Game],100+Table3[Increase],Table1[[#This Row],[ScheduleWeekWritten]])</f>
        <v>7</v>
      </c>
      <c r="F11973" t="b">
        <v>0</v>
      </c>
      <c r="G11973" t="s">
        <v>62</v>
      </c>
      <c r="H11973">
        <v>9</v>
      </c>
      <c r="I11973">
        <v>12</v>
      </c>
      <c r="J11973" t="s">
        <v>171</v>
      </c>
      <c r="K11973" t="s">
        <v>25</v>
      </c>
      <c r="L11973" t="str">
        <f>_xlfn.XLOOKUP(Table1[[#This Row],[TeamFavoriteID]],Table2[team_id],Table2[team_name],_xlfn.XLOOKUP(Table1[[#This Row],[TeamFavoriteID]],Table2[team_id_pfr],Table2[team_name],"Even"))</f>
        <v>Houston Oilers</v>
      </c>
      <c r="M11973">
        <v>-5.5</v>
      </c>
      <c r="N11973">
        <f>IF(Table1[[#This Row],[TeamFavorite]]=Table1[[#This Row],[TeamHome]],Table1[[#This Row],[ScoreAway]]-Table1[[#This Row],[ScoreHome]],Table1[[#This Row],[ScoreHome]]-Table1[[#This Row],[ScoreAway]])</f>
        <v>-3</v>
      </c>
      <c r="O11973">
        <f>IF(Table1[[#This Row],[SpreadActual]]&lt;Table1[[#This Row],[SpreadFavorite]],1,0)</f>
        <v>0</v>
      </c>
      <c r="P11973">
        <v>42.5</v>
      </c>
      <c r="Q11973" t="s">
        <v>170</v>
      </c>
      <c r="R11973" t="b">
        <v>0</v>
      </c>
      <c r="S11973">
        <v>72</v>
      </c>
      <c r="T11973">
        <v>7</v>
      </c>
    </row>
    <row r="11974" spans="1:22" x14ac:dyDescent="0.2">
      <c r="A11974" s="1">
        <v>43030</v>
      </c>
      <c r="B11974">
        <v>2017</v>
      </c>
      <c r="C11974">
        <f>_xlfn.MAXIFS(Table1[ScheduleWeekWritten],Table1[ScheduleSeason],Table1[[#This Row],[ScheduleSeason]])</f>
        <v>17</v>
      </c>
      <c r="D11974">
        <v>7</v>
      </c>
      <c r="E11974" cm="1">
        <f t="array" ref="E11974">_xlfn.XLOOKUP(Table1[[#This Row],[ScheduleWeekWritten]],Table3[Game],100+Table3[Increase],Table1[[#This Row],[ScheduleWeekWritten]])</f>
        <v>7</v>
      </c>
      <c r="F11974" t="b">
        <v>0</v>
      </c>
      <c r="G11974" t="s">
        <v>33</v>
      </c>
      <c r="H11974">
        <v>17</v>
      </c>
      <c r="I11974">
        <v>26</v>
      </c>
      <c r="J11974" t="s">
        <v>95</v>
      </c>
      <c r="K11974" t="s">
        <v>98</v>
      </c>
      <c r="L11974" t="str">
        <f>_xlfn.XLOOKUP(Table1[[#This Row],[TeamFavoriteID]],Table2[team_id],Table2[team_name],_xlfn.XLOOKUP(Table1[[#This Row],[TeamFavoriteID]],Table2[team_id_pfr],Table2[team_name],"Even"))</f>
        <v>New Orleans Saints</v>
      </c>
      <c r="M11974">
        <v>-3.5</v>
      </c>
      <c r="N11974">
        <f>IF(Table1[[#This Row],[TeamFavorite]]=Table1[[#This Row],[TeamHome]],Table1[[#This Row],[ScoreAway]]-Table1[[#This Row],[ScoreHome]],Table1[[#This Row],[ScoreHome]]-Table1[[#This Row],[ScoreAway]])</f>
        <v>-9</v>
      </c>
      <c r="O11974">
        <f>IF(Table1[[#This Row],[SpreadActual]]&lt;Table1[[#This Row],[SpreadFavorite]],1,0)</f>
        <v>1</v>
      </c>
      <c r="P11974">
        <v>46</v>
      </c>
      <c r="Q11974" t="s">
        <v>82</v>
      </c>
      <c r="R11974" t="b">
        <v>0</v>
      </c>
      <c r="S11974">
        <v>54</v>
      </c>
      <c r="T11974">
        <v>15</v>
      </c>
      <c r="V11974" t="s">
        <v>2</v>
      </c>
    </row>
    <row r="11975" spans="1:22" x14ac:dyDescent="0.2">
      <c r="A11975" s="1">
        <v>43030</v>
      </c>
      <c r="B11975">
        <v>2017</v>
      </c>
      <c r="C11975">
        <f>_xlfn.MAXIFS(Table1[ScheduleWeekWritten],Table1[ScheduleSeason],Table1[[#This Row],[ScheduleSeason]])</f>
        <v>17</v>
      </c>
      <c r="D11975">
        <v>7</v>
      </c>
      <c r="E11975" cm="1">
        <f t="array" ref="E11975">_xlfn.XLOOKUP(Table1[[#This Row],[ScheduleWeekWritten]],Table3[Game],100+Table3[Increase],Table1[[#This Row],[ScheduleWeekWritten]])</f>
        <v>7</v>
      </c>
      <c r="F11975" t="b">
        <v>0</v>
      </c>
      <c r="G11975" t="s">
        <v>140</v>
      </c>
      <c r="H11975">
        <v>0</v>
      </c>
      <c r="I11975">
        <v>27</v>
      </c>
      <c r="J11975" t="s">
        <v>154</v>
      </c>
      <c r="K11975" t="s">
        <v>161</v>
      </c>
      <c r="L11975" t="str">
        <f>_xlfn.XLOOKUP(Table1[[#This Row],[TeamFavoriteID]],Table2[team_id],Table2[team_name],_xlfn.XLOOKUP(Table1[[#This Row],[TeamFavoriteID]],Table2[team_id_pfr],Table2[team_name],"Even"))</f>
        <v>Jacksonville Jaguars</v>
      </c>
      <c r="M11975">
        <v>-3</v>
      </c>
      <c r="N11975">
        <f>IF(Table1[[#This Row],[TeamFavorite]]=Table1[[#This Row],[TeamHome]],Table1[[#This Row],[ScoreAway]]-Table1[[#This Row],[ScoreHome]],Table1[[#This Row],[ScoreHome]]-Table1[[#This Row],[ScoreAway]])</f>
        <v>-27</v>
      </c>
      <c r="O11975">
        <f>IF(Table1[[#This Row],[SpreadActual]]&lt;Table1[[#This Row],[SpreadFavorite]],1,0)</f>
        <v>1</v>
      </c>
      <c r="P11975">
        <v>41.5</v>
      </c>
      <c r="Q11975" t="s">
        <v>190</v>
      </c>
      <c r="R11975" t="b">
        <v>0</v>
      </c>
      <c r="S11975">
        <v>72</v>
      </c>
      <c r="T11975">
        <v>0</v>
      </c>
      <c r="V11975" t="s">
        <v>103</v>
      </c>
    </row>
    <row r="11976" spans="1:22" x14ac:dyDescent="0.2">
      <c r="A11976" s="1">
        <v>43030</v>
      </c>
      <c r="B11976">
        <v>2017</v>
      </c>
      <c r="C11976">
        <f>_xlfn.MAXIFS(Table1[ScheduleWeekWritten],Table1[ScheduleSeason],Table1[[#This Row],[ScheduleSeason]])</f>
        <v>17</v>
      </c>
      <c r="D11976">
        <v>7</v>
      </c>
      <c r="E11976" cm="1">
        <f t="array" ref="E11976">_xlfn.XLOOKUP(Table1[[#This Row],[ScheduleWeekWritten]],Table3[Game],100+Table3[Increase],Table1[[#This Row],[ScheduleWeekWritten]])</f>
        <v>7</v>
      </c>
      <c r="F11976" t="b">
        <v>0</v>
      </c>
      <c r="G11976" t="s">
        <v>210</v>
      </c>
      <c r="H11976">
        <v>21</v>
      </c>
      <c r="I11976">
        <v>0</v>
      </c>
      <c r="J11976" t="s">
        <v>24</v>
      </c>
      <c r="K11976" t="s">
        <v>88</v>
      </c>
      <c r="L11976" t="str">
        <f>_xlfn.XLOOKUP(Table1[[#This Row],[TeamFavoriteID]],Table2[team_id],Table2[team_name],_xlfn.XLOOKUP(Table1[[#This Row],[TeamFavoriteID]],Table2[team_id_pfr],Table2[team_name],"Even"))</f>
        <v>Denver Broncos</v>
      </c>
      <c r="M11976">
        <v>-1.5</v>
      </c>
      <c r="N11976">
        <f>IF(Table1[[#This Row],[TeamFavorite]]=Table1[[#This Row],[TeamHome]],Table1[[#This Row],[ScoreAway]]-Table1[[#This Row],[ScoreHome]],Table1[[#This Row],[ScoreHome]]-Table1[[#This Row],[ScoreAway]])</f>
        <v>21</v>
      </c>
      <c r="O11976">
        <f>IF(Table1[[#This Row],[SpreadActual]]&lt;Table1[[#This Row],[SpreadFavorite]],1,0)</f>
        <v>0</v>
      </c>
      <c r="P11976">
        <v>41</v>
      </c>
      <c r="Q11976" t="s">
        <v>211</v>
      </c>
      <c r="R11976" t="b">
        <v>0</v>
      </c>
      <c r="S11976">
        <v>83</v>
      </c>
      <c r="T11976">
        <v>3</v>
      </c>
    </row>
    <row r="11977" spans="1:22" x14ac:dyDescent="0.2">
      <c r="A11977" s="1">
        <v>43030</v>
      </c>
      <c r="B11977">
        <v>2017</v>
      </c>
      <c r="C11977">
        <f>_xlfn.MAXIFS(Table1[ScheduleWeekWritten],Table1[ScheduleSeason],Table1[[#This Row],[ScheduleSeason]])</f>
        <v>17</v>
      </c>
      <c r="D11977">
        <v>7</v>
      </c>
      <c r="E11977" cm="1">
        <f t="array" ref="E11977">_xlfn.XLOOKUP(Table1[[#This Row],[ScheduleWeekWritten]],Table3[Game],100+Table3[Increase],Table1[[#This Row],[ScheduleWeekWritten]])</f>
        <v>7</v>
      </c>
      <c r="F11977" t="b">
        <v>0</v>
      </c>
      <c r="G11977" t="s">
        <v>39</v>
      </c>
      <c r="H11977">
        <v>33</v>
      </c>
      <c r="I11977">
        <v>0</v>
      </c>
      <c r="J11977" t="s">
        <v>149</v>
      </c>
      <c r="K11977" t="s">
        <v>40</v>
      </c>
      <c r="L11977" t="str">
        <f>_xlfn.XLOOKUP(Table1[[#This Row],[TeamFavoriteID]],Table2[team_id],Table2[team_name],_xlfn.XLOOKUP(Table1[[#This Row],[TeamFavoriteID]],Table2[team_id_pfr],Table2[team_name],"Even"))</f>
        <v>Los Angeles Rams</v>
      </c>
      <c r="M11977">
        <v>-3</v>
      </c>
      <c r="N11977">
        <f>IF(Table1[[#This Row],[TeamFavorite]]=Table1[[#This Row],[TeamHome]],Table1[[#This Row],[ScoreAway]]-Table1[[#This Row],[ScoreHome]],Table1[[#This Row],[ScoreHome]]-Table1[[#This Row],[ScoreAway]])</f>
        <v>-33</v>
      </c>
      <c r="O11977">
        <f>IF(Table1[[#This Row],[SpreadActual]]&lt;Table1[[#This Row],[SpreadFavorite]],1,0)</f>
        <v>1</v>
      </c>
      <c r="P11977">
        <v>46</v>
      </c>
      <c r="Q11977" t="s">
        <v>206</v>
      </c>
      <c r="R11977" t="b">
        <v>1</v>
      </c>
      <c r="S11977">
        <v>52</v>
      </c>
      <c r="T11977">
        <v>9</v>
      </c>
    </row>
    <row r="11978" spans="1:22" x14ac:dyDescent="0.2">
      <c r="A11978" s="1">
        <v>43030</v>
      </c>
      <c r="B11978">
        <v>2017</v>
      </c>
      <c r="C11978">
        <f>_xlfn.MAXIFS(Table1[ScheduleWeekWritten],Table1[ScheduleSeason],Table1[[#This Row],[ScheduleSeason]])</f>
        <v>17</v>
      </c>
      <c r="D11978">
        <v>7</v>
      </c>
      <c r="E11978" cm="1">
        <f t="array" ref="E11978">_xlfn.XLOOKUP(Table1[[#This Row],[ScheduleWeekWritten]],Table3[Game],100+Table3[Increase],Table1[[#This Row],[ScheduleWeekWritten]])</f>
        <v>7</v>
      </c>
      <c r="F11978" t="b">
        <v>0</v>
      </c>
      <c r="G11978" t="s">
        <v>19</v>
      </c>
      <c r="H11978">
        <v>31</v>
      </c>
      <c r="I11978">
        <v>28</v>
      </c>
      <c r="J11978" t="s">
        <v>31</v>
      </c>
      <c r="K11978" t="s">
        <v>91</v>
      </c>
      <c r="L11978" t="str">
        <f>_xlfn.XLOOKUP(Table1[[#This Row],[TeamFavoriteID]],Table2[team_id],Table2[team_name],_xlfn.XLOOKUP(Table1[[#This Row],[TeamFavoriteID]],Table2[team_id_pfr],Table2[team_name],"Even"))</f>
        <v>Miami Dolphins</v>
      </c>
      <c r="M11978">
        <v>-3</v>
      </c>
      <c r="N11978">
        <f>IF(Table1[[#This Row],[TeamFavorite]]=Table1[[#This Row],[TeamHome]],Table1[[#This Row],[ScoreAway]]-Table1[[#This Row],[ScoreHome]],Table1[[#This Row],[ScoreHome]]-Table1[[#This Row],[ScoreAway]])</f>
        <v>-3</v>
      </c>
      <c r="O11978">
        <f>IF(Table1[[#This Row],[SpreadActual]]&lt;Table1[[#This Row],[SpreadFavorite]],1,0)</f>
        <v>0</v>
      </c>
      <c r="P11978">
        <v>39.5</v>
      </c>
      <c r="Q11978" t="s">
        <v>212</v>
      </c>
      <c r="R11978" t="b">
        <v>0</v>
      </c>
      <c r="S11978">
        <v>84</v>
      </c>
      <c r="T11978">
        <v>12</v>
      </c>
    </row>
    <row r="11979" spans="1:22" x14ac:dyDescent="0.2">
      <c r="A11979" s="1">
        <v>43030</v>
      </c>
      <c r="B11979">
        <v>2017</v>
      </c>
      <c r="C11979">
        <f>_xlfn.MAXIFS(Table1[ScheduleWeekWritten],Table1[ScheduleSeason],Table1[[#This Row],[ScheduleSeason]])</f>
        <v>17</v>
      </c>
      <c r="D11979">
        <v>7</v>
      </c>
      <c r="E11979" cm="1">
        <f t="array" ref="E11979">_xlfn.XLOOKUP(Table1[[#This Row],[ScheduleWeekWritten]],Table3[Game],100+Table3[Increase],Table1[[#This Row],[ScheduleWeekWritten]])</f>
        <v>7</v>
      </c>
      <c r="F11979" t="b">
        <v>0</v>
      </c>
      <c r="G11979" t="s">
        <v>54</v>
      </c>
      <c r="H11979">
        <v>24</v>
      </c>
      <c r="I11979">
        <v>16</v>
      </c>
      <c r="J11979" t="s">
        <v>158</v>
      </c>
      <c r="K11979" t="s">
        <v>55</v>
      </c>
      <c r="L11979" t="str">
        <f>_xlfn.XLOOKUP(Table1[[#This Row],[TeamFavoriteID]],Table2[team_id],Table2[team_name],_xlfn.XLOOKUP(Table1[[#This Row],[TeamFavoriteID]],Table2[team_id_pfr],Table2[team_name],"Even"))</f>
        <v>Minnesota Vikings</v>
      </c>
      <c r="M11979">
        <v>-4</v>
      </c>
      <c r="N11979">
        <f>IF(Table1[[#This Row],[TeamFavorite]]=Table1[[#This Row],[TeamHome]],Table1[[#This Row],[ScoreAway]]-Table1[[#This Row],[ScoreHome]],Table1[[#This Row],[ScoreHome]]-Table1[[#This Row],[ScoreAway]])</f>
        <v>-8</v>
      </c>
      <c r="O11979">
        <f>IF(Table1[[#This Row],[SpreadActual]]&lt;Table1[[#This Row],[SpreadFavorite]],1,0)</f>
        <v>1</v>
      </c>
      <c r="P11979">
        <v>38</v>
      </c>
      <c r="Q11979" t="s">
        <v>205</v>
      </c>
      <c r="R11979" t="b">
        <v>0</v>
      </c>
      <c r="S11979">
        <v>72</v>
      </c>
      <c r="T11979">
        <v>0</v>
      </c>
      <c r="V11979" t="s">
        <v>103</v>
      </c>
    </row>
    <row r="11980" spans="1:22" x14ac:dyDescent="0.2">
      <c r="A11980" s="1">
        <v>43030</v>
      </c>
      <c r="B11980">
        <v>2017</v>
      </c>
      <c r="C11980">
        <f>_xlfn.MAXIFS(Table1[ScheduleWeekWritten],Table1[ScheduleSeason],Table1[[#This Row],[ScheduleSeason]])</f>
        <v>17</v>
      </c>
      <c r="D11980">
        <v>7</v>
      </c>
      <c r="E11980" cm="1">
        <f t="array" ref="E11980">_xlfn.XLOOKUP(Table1[[#This Row],[ScheduleWeekWritten]],Table3[Game],100+Table3[Increase],Table1[[#This Row],[ScheduleWeekWritten]])</f>
        <v>7</v>
      </c>
      <c r="F11980" t="b">
        <v>0</v>
      </c>
      <c r="G11980" t="s">
        <v>115</v>
      </c>
      <c r="H11980">
        <v>23</v>
      </c>
      <c r="I11980">
        <v>7</v>
      </c>
      <c r="J11980" t="s">
        <v>38</v>
      </c>
      <c r="K11980" t="s">
        <v>70</v>
      </c>
      <c r="L11980" t="str">
        <f>_xlfn.XLOOKUP(Table1[[#This Row],[TeamFavoriteID]],Table2[team_id],Table2[team_name],_xlfn.XLOOKUP(Table1[[#This Row],[TeamFavoriteID]],Table2[team_id_pfr],Table2[team_name],"Even"))</f>
        <v>Boston Patriots</v>
      </c>
      <c r="M11980">
        <v>-3</v>
      </c>
      <c r="N11980">
        <f>IF(Table1[[#This Row],[TeamFavorite]]=Table1[[#This Row],[TeamHome]],Table1[[#This Row],[ScoreAway]]-Table1[[#This Row],[ScoreHome]],Table1[[#This Row],[ScoreHome]]-Table1[[#This Row],[ScoreAway]])</f>
        <v>16</v>
      </c>
      <c r="O11980">
        <f>IF(Table1[[#This Row],[SpreadActual]]&lt;Table1[[#This Row],[SpreadFavorite]],1,0)</f>
        <v>0</v>
      </c>
      <c r="P11980">
        <v>56.5</v>
      </c>
      <c r="Q11980" t="s">
        <v>179</v>
      </c>
      <c r="R11980" t="b">
        <v>0</v>
      </c>
      <c r="S11980">
        <v>55</v>
      </c>
      <c r="T11980">
        <v>3</v>
      </c>
      <c r="V11980" t="s">
        <v>1</v>
      </c>
    </row>
    <row r="11981" spans="1:22" x14ac:dyDescent="0.2">
      <c r="A11981" s="1">
        <v>43030</v>
      </c>
      <c r="B11981">
        <v>2017</v>
      </c>
      <c r="C11981">
        <f>_xlfn.MAXIFS(Table1[ScheduleWeekWritten],Table1[ScheduleSeason],Table1[[#This Row],[ScheduleSeason]])</f>
        <v>17</v>
      </c>
      <c r="D11981">
        <v>7</v>
      </c>
      <c r="E11981" cm="1">
        <f t="array" ref="E11981">_xlfn.XLOOKUP(Table1[[#This Row],[ScheduleWeekWritten]],Table3[Game],100+Table3[Increase],Table1[[#This Row],[ScheduleWeekWritten]])</f>
        <v>7</v>
      </c>
      <c r="F11981" t="b">
        <v>0</v>
      </c>
      <c r="G11981" t="s">
        <v>50</v>
      </c>
      <c r="H11981">
        <v>7</v>
      </c>
      <c r="I11981">
        <v>24</v>
      </c>
      <c r="J11981" t="s">
        <v>128</v>
      </c>
      <c r="K11981" t="s">
        <v>132</v>
      </c>
      <c r="L11981" t="str">
        <f>_xlfn.XLOOKUP(Table1[[#This Row],[TeamFavoriteID]],Table2[team_id],Table2[team_name],_xlfn.XLOOKUP(Table1[[#This Row],[TeamFavoriteID]],Table2[team_id_pfr],Table2[team_name],"Even"))</f>
        <v>Seattle Seahawks</v>
      </c>
      <c r="M11981">
        <v>-3.5</v>
      </c>
      <c r="N11981">
        <f>IF(Table1[[#This Row],[TeamFavorite]]=Table1[[#This Row],[TeamHome]],Table1[[#This Row],[ScoreAway]]-Table1[[#This Row],[ScoreHome]],Table1[[#This Row],[ScoreHome]]-Table1[[#This Row],[ScoreAway]])</f>
        <v>-17</v>
      </c>
      <c r="O11981">
        <f>IF(Table1[[#This Row],[SpreadActual]]&lt;Table1[[#This Row],[SpreadFavorite]],1,0)</f>
        <v>1</v>
      </c>
      <c r="P11981">
        <v>39</v>
      </c>
      <c r="Q11981" t="s">
        <v>197</v>
      </c>
      <c r="R11981" t="b">
        <v>0</v>
      </c>
      <c r="S11981">
        <v>74</v>
      </c>
      <c r="T11981">
        <v>7</v>
      </c>
    </row>
    <row r="11982" spans="1:22" x14ac:dyDescent="0.2">
      <c r="A11982" s="1">
        <v>43030</v>
      </c>
      <c r="B11982">
        <v>2017</v>
      </c>
      <c r="C11982">
        <f>_xlfn.MAXIFS(Table1[ScheduleWeekWritten],Table1[ScheduleSeason],Table1[[#This Row],[ScheduleSeason]])</f>
        <v>17</v>
      </c>
      <c r="D11982">
        <v>7</v>
      </c>
      <c r="E11982" cm="1">
        <f t="array" ref="E11982">_xlfn.XLOOKUP(Table1[[#This Row],[ScheduleWeekWritten]],Table3[Game],100+Table3[Increase],Table1[[#This Row],[ScheduleWeekWritten]])</f>
        <v>7</v>
      </c>
      <c r="F11982" t="b">
        <v>0</v>
      </c>
      <c r="G11982" t="s">
        <v>49</v>
      </c>
      <c r="H11982">
        <v>29</v>
      </c>
      <c r="I11982">
        <v>14</v>
      </c>
      <c r="J11982" t="s">
        <v>101</v>
      </c>
      <c r="K11982" t="s">
        <v>51</v>
      </c>
      <c r="L11982" t="str">
        <f>_xlfn.XLOOKUP(Table1[[#This Row],[TeamFavoriteID]],Table2[team_id],Table2[team_name],_xlfn.XLOOKUP(Table1[[#This Row],[TeamFavoriteID]],Table2[team_id_pfr],Table2[team_name],"Even"))</f>
        <v>Pittsburgh Steelers</v>
      </c>
      <c r="M11982">
        <v>-4</v>
      </c>
      <c r="N11982">
        <f>IF(Table1[[#This Row],[TeamFavorite]]=Table1[[#This Row],[TeamHome]],Table1[[#This Row],[ScoreAway]]-Table1[[#This Row],[ScoreHome]],Table1[[#This Row],[ScoreHome]]-Table1[[#This Row],[ScoreAway]])</f>
        <v>-15</v>
      </c>
      <c r="O11982">
        <f>IF(Table1[[#This Row],[SpreadActual]]&lt;Table1[[#This Row],[SpreadFavorite]],1,0)</f>
        <v>1</v>
      </c>
      <c r="P11982">
        <v>40</v>
      </c>
      <c r="Q11982" t="s">
        <v>175</v>
      </c>
      <c r="R11982" t="b">
        <v>0</v>
      </c>
      <c r="S11982">
        <v>74</v>
      </c>
      <c r="T11982">
        <v>4</v>
      </c>
    </row>
    <row r="11983" spans="1:22" x14ac:dyDescent="0.2">
      <c r="A11983" s="1">
        <v>43030</v>
      </c>
      <c r="B11983">
        <v>2017</v>
      </c>
      <c r="C11983">
        <f>_xlfn.MAXIFS(Table1[ScheduleWeekWritten],Table1[ScheduleSeason],Table1[[#This Row],[ScheduleSeason]])</f>
        <v>17</v>
      </c>
      <c r="D11983">
        <v>7</v>
      </c>
      <c r="E11983" cm="1">
        <f t="array" ref="E11983">_xlfn.XLOOKUP(Table1[[#This Row],[ScheduleWeekWritten]],Table3[Game],100+Table3[Increase],Table1[[#This Row],[ScheduleWeekWritten]])</f>
        <v>7</v>
      </c>
      <c r="F11983" t="b">
        <v>0</v>
      </c>
      <c r="G11983" t="s">
        <v>53</v>
      </c>
      <c r="H11983">
        <v>10</v>
      </c>
      <c r="I11983">
        <v>40</v>
      </c>
      <c r="J11983" t="s">
        <v>67</v>
      </c>
      <c r="K11983" t="s">
        <v>68</v>
      </c>
      <c r="L11983" t="str">
        <f>_xlfn.XLOOKUP(Table1[[#This Row],[TeamFavoriteID]],Table2[team_id],Table2[team_name],_xlfn.XLOOKUP(Table1[[#This Row],[TeamFavoriteID]],Table2[team_id_pfr],Table2[team_name],"Even"))</f>
        <v>Dallas Cowboys</v>
      </c>
      <c r="M11983">
        <v>-6.5</v>
      </c>
      <c r="N11983">
        <f>IF(Table1[[#This Row],[TeamFavorite]]=Table1[[#This Row],[TeamHome]],Table1[[#This Row],[ScoreAway]]-Table1[[#This Row],[ScoreHome]],Table1[[#This Row],[ScoreHome]]-Table1[[#This Row],[ScoreAway]])</f>
        <v>-30</v>
      </c>
      <c r="O11983">
        <f>IF(Table1[[#This Row],[SpreadActual]]&lt;Table1[[#This Row],[SpreadFavorite]],1,0)</f>
        <v>1</v>
      </c>
      <c r="P11983">
        <v>48.5</v>
      </c>
      <c r="Q11983" t="s">
        <v>203</v>
      </c>
      <c r="R11983" t="b">
        <v>0</v>
      </c>
      <c r="S11983">
        <v>68</v>
      </c>
      <c r="T11983">
        <v>7</v>
      </c>
    </row>
    <row r="11984" spans="1:22" x14ac:dyDescent="0.2">
      <c r="A11984" s="1">
        <v>43031</v>
      </c>
      <c r="B11984">
        <v>2017</v>
      </c>
      <c r="C11984">
        <f>_xlfn.MAXIFS(Table1[ScheduleWeekWritten],Table1[ScheduleSeason],Table1[[#This Row],[ScheduleSeason]])</f>
        <v>17</v>
      </c>
      <c r="D11984">
        <v>7</v>
      </c>
      <c r="E11984" cm="1">
        <f t="array" ref="E11984">_xlfn.XLOOKUP(Table1[[#This Row],[ScheduleWeekWritten]],Table3[Game],100+Table3[Increase],Table1[[#This Row],[ScheduleWeekWritten]])</f>
        <v>7</v>
      </c>
      <c r="F11984" t="b">
        <v>0</v>
      </c>
      <c r="G11984" t="s">
        <v>58</v>
      </c>
      <c r="H11984">
        <v>34</v>
      </c>
      <c r="I11984">
        <v>24</v>
      </c>
      <c r="J11984" t="s">
        <v>61</v>
      </c>
      <c r="K11984" t="s">
        <v>77</v>
      </c>
      <c r="L11984" t="str">
        <f>_xlfn.XLOOKUP(Table1[[#This Row],[TeamFavoriteID]],Table2[team_id],Table2[team_name],_xlfn.XLOOKUP(Table1[[#This Row],[TeamFavoriteID]],Table2[team_id_pfr],Table2[team_name],"Even"))</f>
        <v>Philadelphia Eagles</v>
      </c>
      <c r="M11984">
        <v>-4.5</v>
      </c>
      <c r="N11984">
        <f>IF(Table1[[#This Row],[TeamFavorite]]=Table1[[#This Row],[TeamHome]],Table1[[#This Row],[ScoreAway]]-Table1[[#This Row],[ScoreHome]],Table1[[#This Row],[ScoreHome]]-Table1[[#This Row],[ScoreAway]])</f>
        <v>-10</v>
      </c>
      <c r="O11984">
        <f>IF(Table1[[#This Row],[SpreadActual]]&lt;Table1[[#This Row],[SpreadFavorite]],1,0)</f>
        <v>1</v>
      </c>
      <c r="P11984">
        <v>49</v>
      </c>
      <c r="Q11984" t="s">
        <v>183</v>
      </c>
      <c r="R11984" t="b">
        <v>0</v>
      </c>
      <c r="S11984">
        <v>67</v>
      </c>
      <c r="T11984">
        <v>12</v>
      </c>
    </row>
    <row r="11985" spans="1:22" x14ac:dyDescent="0.2">
      <c r="A11985" s="1">
        <v>43034</v>
      </c>
      <c r="B11985">
        <v>2017</v>
      </c>
      <c r="C11985">
        <f>_xlfn.MAXIFS(Table1[ScheduleWeekWritten],Table1[ScheduleSeason],Table1[[#This Row],[ScheduleSeason]])</f>
        <v>17</v>
      </c>
      <c r="D11985">
        <v>8</v>
      </c>
      <c r="E11985" cm="1">
        <f t="array" ref="E11985">_xlfn.XLOOKUP(Table1[[#This Row],[ScheduleWeekWritten]],Table3[Game],100+Table3[Increase],Table1[[#This Row],[ScheduleWeekWritten]])</f>
        <v>8</v>
      </c>
      <c r="F11985" t="b">
        <v>0</v>
      </c>
      <c r="G11985" t="s">
        <v>158</v>
      </c>
      <c r="H11985">
        <v>40</v>
      </c>
      <c r="I11985">
        <v>0</v>
      </c>
      <c r="J11985" t="s">
        <v>19</v>
      </c>
      <c r="K11985" t="s">
        <v>159</v>
      </c>
      <c r="L11985" t="str">
        <f>_xlfn.XLOOKUP(Table1[[#This Row],[TeamFavoriteID]],Table2[team_id],Table2[team_name],_xlfn.XLOOKUP(Table1[[#This Row],[TeamFavoriteID]],Table2[team_id_pfr],Table2[team_name],"Even"))</f>
        <v>Baltimore Ravens</v>
      </c>
      <c r="M11985">
        <v>-3</v>
      </c>
      <c r="N11985">
        <f>IF(Table1[[#This Row],[TeamFavorite]]=Table1[[#This Row],[TeamHome]],Table1[[#This Row],[ScoreAway]]-Table1[[#This Row],[ScoreHome]],Table1[[#This Row],[ScoreHome]]-Table1[[#This Row],[ScoreAway]])</f>
        <v>-40</v>
      </c>
      <c r="O11985">
        <f>IF(Table1[[#This Row],[SpreadActual]]&lt;Table1[[#This Row],[SpreadFavorite]],1,0)</f>
        <v>1</v>
      </c>
      <c r="P11985">
        <v>37.5</v>
      </c>
      <c r="Q11985" t="s">
        <v>166</v>
      </c>
      <c r="R11985" t="b">
        <v>0</v>
      </c>
      <c r="S11985">
        <v>48</v>
      </c>
      <c r="T11985">
        <v>0</v>
      </c>
    </row>
    <row r="11986" spans="1:22" x14ac:dyDescent="0.2">
      <c r="A11986" s="1">
        <v>43037</v>
      </c>
      <c r="B11986">
        <v>2017</v>
      </c>
      <c r="C11986">
        <f>_xlfn.MAXIFS(Table1[ScheduleWeekWritten],Table1[ScheduleSeason],Table1[[#This Row],[ScheduleSeason]])</f>
        <v>17</v>
      </c>
      <c r="D11986">
        <v>8</v>
      </c>
      <c r="E11986" cm="1">
        <f t="array" ref="E11986">_xlfn.XLOOKUP(Table1[[#This Row],[ScheduleWeekWritten]],Table3[Game],100+Table3[Increase],Table1[[#This Row],[ScheduleWeekWritten]])</f>
        <v>8</v>
      </c>
      <c r="F11986" t="b">
        <v>0</v>
      </c>
      <c r="G11986" t="s">
        <v>28</v>
      </c>
      <c r="H11986">
        <v>34</v>
      </c>
      <c r="I11986">
        <v>14</v>
      </c>
      <c r="J11986" t="s">
        <v>20</v>
      </c>
      <c r="K11986" t="s">
        <v>43</v>
      </c>
      <c r="L11986" t="str">
        <f>_xlfn.XLOOKUP(Table1[[#This Row],[TeamFavoriteID]],Table2[team_id],Table2[team_name],_xlfn.XLOOKUP(Table1[[#This Row],[TeamFavoriteID]],Table2[team_id_pfr],Table2[team_name],"Even"))</f>
        <v>Buffalo Bills</v>
      </c>
      <c r="M11986">
        <v>-2.5</v>
      </c>
      <c r="N11986">
        <f>IF(Table1[[#This Row],[TeamFavorite]]=Table1[[#This Row],[TeamHome]],Table1[[#This Row],[ScoreAway]]-Table1[[#This Row],[ScoreHome]],Table1[[#This Row],[ScoreHome]]-Table1[[#This Row],[ScoreAway]])</f>
        <v>-20</v>
      </c>
      <c r="O11986">
        <f>IF(Table1[[#This Row],[SpreadActual]]&lt;Table1[[#This Row],[SpreadFavorite]],1,0)</f>
        <v>1</v>
      </c>
      <c r="P11986">
        <v>45.5</v>
      </c>
      <c r="Q11986" t="s">
        <v>204</v>
      </c>
      <c r="R11986" t="b">
        <v>0</v>
      </c>
      <c r="S11986">
        <v>43</v>
      </c>
      <c r="T11986">
        <v>5</v>
      </c>
    </row>
    <row r="11987" spans="1:22" x14ac:dyDescent="0.2">
      <c r="A11987" s="1">
        <v>43037</v>
      </c>
      <c r="B11987">
        <v>2017</v>
      </c>
      <c r="C11987">
        <f>_xlfn.MAXIFS(Table1[ScheduleWeekWritten],Table1[ScheduleSeason],Table1[[#This Row],[ScheduleSeason]])</f>
        <v>17</v>
      </c>
      <c r="D11987">
        <v>8</v>
      </c>
      <c r="E11987" cm="1">
        <f t="array" ref="E11987">_xlfn.XLOOKUP(Table1[[#This Row],[ScheduleWeekWritten]],Table3[Game],100+Table3[Increase],Table1[[#This Row],[ScheduleWeekWritten]])</f>
        <v>8</v>
      </c>
      <c r="F11987" t="b">
        <v>0</v>
      </c>
      <c r="G11987" t="s">
        <v>101</v>
      </c>
      <c r="H11987">
        <v>24</v>
      </c>
      <c r="I11987">
        <v>23</v>
      </c>
      <c r="J11987" t="s">
        <v>140</v>
      </c>
      <c r="K11987" t="s">
        <v>104</v>
      </c>
      <c r="L11987" t="str">
        <f>_xlfn.XLOOKUP(Table1[[#This Row],[TeamFavoriteID]],Table2[team_id],Table2[team_name],_xlfn.XLOOKUP(Table1[[#This Row],[TeamFavoriteID]],Table2[team_id_pfr],Table2[team_name],"Even"))</f>
        <v>Cincinnati Bengals</v>
      </c>
      <c r="M11987">
        <v>-11</v>
      </c>
      <c r="N11987">
        <f>IF(Table1[[#This Row],[TeamFavorite]]=Table1[[#This Row],[TeamHome]],Table1[[#This Row],[ScoreAway]]-Table1[[#This Row],[ScoreHome]],Table1[[#This Row],[ScoreHome]]-Table1[[#This Row],[ScoreAway]])</f>
        <v>-1</v>
      </c>
      <c r="O11987">
        <f>IF(Table1[[#This Row],[SpreadActual]]&lt;Table1[[#This Row],[SpreadFavorite]],1,0)</f>
        <v>0</v>
      </c>
      <c r="P11987">
        <v>41.5</v>
      </c>
      <c r="Q11987" t="s">
        <v>173</v>
      </c>
      <c r="R11987" t="b">
        <v>0</v>
      </c>
      <c r="S11987">
        <v>44</v>
      </c>
      <c r="T11987">
        <v>6</v>
      </c>
    </row>
    <row r="11988" spans="1:22" x14ac:dyDescent="0.2">
      <c r="A11988" s="1">
        <v>43037</v>
      </c>
      <c r="B11988">
        <v>2017</v>
      </c>
      <c r="C11988">
        <f>_xlfn.MAXIFS(Table1[ScheduleWeekWritten],Table1[ScheduleSeason],Table1[[#This Row],[ScheduleSeason]])</f>
        <v>17</v>
      </c>
      <c r="D11988">
        <v>8</v>
      </c>
      <c r="E11988" cm="1">
        <f t="array" ref="E11988">_xlfn.XLOOKUP(Table1[[#This Row],[ScheduleWeekWritten]],Table3[Game],100+Table3[Increase],Table1[[#This Row],[ScheduleWeekWritten]])</f>
        <v>8</v>
      </c>
      <c r="F11988" t="b">
        <v>0</v>
      </c>
      <c r="G11988" t="s">
        <v>62</v>
      </c>
      <c r="H11988">
        <v>16</v>
      </c>
      <c r="I11988">
        <v>33</v>
      </c>
      <c r="J11988" t="s">
        <v>54</v>
      </c>
      <c r="K11988" t="s">
        <v>55</v>
      </c>
      <c r="L11988" t="str">
        <f>_xlfn.XLOOKUP(Table1[[#This Row],[TeamFavoriteID]],Table2[team_id],Table2[team_name],_xlfn.XLOOKUP(Table1[[#This Row],[TeamFavoriteID]],Table2[team_id_pfr],Table2[team_name],"Even"))</f>
        <v>Minnesota Vikings</v>
      </c>
      <c r="M11988">
        <v>-9.5</v>
      </c>
      <c r="N11988">
        <f>IF(Table1[[#This Row],[TeamFavorite]]=Table1[[#This Row],[TeamHome]],Table1[[#This Row],[ScoreAway]]-Table1[[#This Row],[ScoreHome]],Table1[[#This Row],[ScoreHome]]-Table1[[#This Row],[ScoreAway]])</f>
        <v>-17</v>
      </c>
      <c r="O11988">
        <f>IF(Table1[[#This Row],[SpreadActual]]&lt;Table1[[#This Row],[SpreadFavorite]],1,0)</f>
        <v>1</v>
      </c>
      <c r="P11988">
        <v>38</v>
      </c>
      <c r="Q11988" t="s">
        <v>206</v>
      </c>
      <c r="R11988" t="b">
        <v>1</v>
      </c>
      <c r="S11988">
        <v>53</v>
      </c>
      <c r="T11988">
        <v>10</v>
      </c>
    </row>
    <row r="11989" spans="1:22" x14ac:dyDescent="0.2">
      <c r="A11989" s="1">
        <v>43037</v>
      </c>
      <c r="B11989">
        <v>2017</v>
      </c>
      <c r="C11989">
        <f>_xlfn.MAXIFS(Table1[ScheduleWeekWritten],Table1[ScheduleSeason],Table1[[#This Row],[ScheduleSeason]])</f>
        <v>17</v>
      </c>
      <c r="D11989">
        <v>8</v>
      </c>
      <c r="E11989" cm="1">
        <f t="array" ref="E11989">_xlfn.XLOOKUP(Table1[[#This Row],[ScheduleWeekWritten]],Table3[Game],100+Table3[Increase],Table1[[#This Row],[ScheduleWeekWritten]])</f>
        <v>8</v>
      </c>
      <c r="F11989" t="b">
        <v>0</v>
      </c>
      <c r="G11989" t="s">
        <v>45</v>
      </c>
      <c r="H11989">
        <v>15</v>
      </c>
      <c r="I11989">
        <v>20</v>
      </c>
      <c r="J11989" t="s">
        <v>49</v>
      </c>
      <c r="K11989" t="s">
        <v>51</v>
      </c>
      <c r="L11989" t="str">
        <f>_xlfn.XLOOKUP(Table1[[#This Row],[TeamFavoriteID]],Table2[team_id],Table2[team_name],_xlfn.XLOOKUP(Table1[[#This Row],[TeamFavoriteID]],Table2[team_id_pfr],Table2[team_name],"Even"))</f>
        <v>Pittsburgh Steelers</v>
      </c>
      <c r="M11989">
        <v>-3</v>
      </c>
      <c r="N11989">
        <f>IF(Table1[[#This Row],[TeamFavorite]]=Table1[[#This Row],[TeamHome]],Table1[[#This Row],[ScoreAway]]-Table1[[#This Row],[ScoreHome]],Table1[[#This Row],[ScoreHome]]-Table1[[#This Row],[ScoreAway]])</f>
        <v>-5</v>
      </c>
      <c r="O11989">
        <f>IF(Table1[[#This Row],[SpreadActual]]&lt;Table1[[#This Row],[SpreadFavorite]],1,0)</f>
        <v>1</v>
      </c>
      <c r="P11989">
        <v>45.5</v>
      </c>
      <c r="Q11989" t="s">
        <v>181</v>
      </c>
      <c r="R11989" t="b">
        <v>0</v>
      </c>
      <c r="S11989">
        <v>72</v>
      </c>
      <c r="T11989">
        <v>0</v>
      </c>
      <c r="V11989" t="s">
        <v>103</v>
      </c>
    </row>
    <row r="11990" spans="1:22" x14ac:dyDescent="0.2">
      <c r="A11990" s="1">
        <v>43037</v>
      </c>
      <c r="B11990">
        <v>2017</v>
      </c>
      <c r="C11990">
        <f>_xlfn.MAXIFS(Table1[ScheduleWeekWritten],Table1[ScheduleSeason],Table1[[#This Row],[ScheduleSeason]])</f>
        <v>17</v>
      </c>
      <c r="D11990">
        <v>8</v>
      </c>
      <c r="E11990" cm="1">
        <f t="array" ref="E11990">_xlfn.XLOOKUP(Table1[[#This Row],[ScheduleWeekWritten]],Table3[Game],100+Table3[Increase],Table1[[#This Row],[ScheduleWeekWritten]])</f>
        <v>8</v>
      </c>
      <c r="F11990" t="b">
        <v>0</v>
      </c>
      <c r="G11990" t="s">
        <v>115</v>
      </c>
      <c r="H11990">
        <v>21</v>
      </c>
      <c r="I11990">
        <v>13</v>
      </c>
      <c r="J11990" t="s">
        <v>210</v>
      </c>
      <c r="K11990" t="s">
        <v>70</v>
      </c>
      <c r="L11990" t="str">
        <f>_xlfn.XLOOKUP(Table1[[#This Row],[TeamFavoriteID]],Table2[team_id],Table2[team_name],_xlfn.XLOOKUP(Table1[[#This Row],[TeamFavoriteID]],Table2[team_id_pfr],Table2[team_name],"Even"))</f>
        <v>Boston Patriots</v>
      </c>
      <c r="M11990">
        <v>-7</v>
      </c>
      <c r="N11990">
        <f>IF(Table1[[#This Row],[TeamFavorite]]=Table1[[#This Row],[TeamHome]],Table1[[#This Row],[ScoreAway]]-Table1[[#This Row],[ScoreHome]],Table1[[#This Row],[ScoreHome]]-Table1[[#This Row],[ScoreAway]])</f>
        <v>8</v>
      </c>
      <c r="O11990">
        <f>IF(Table1[[#This Row],[SpreadActual]]&lt;Table1[[#This Row],[SpreadFavorite]],1,0)</f>
        <v>0</v>
      </c>
      <c r="P11990">
        <v>48.5</v>
      </c>
      <c r="Q11990" t="s">
        <v>179</v>
      </c>
      <c r="R11990" t="b">
        <v>0</v>
      </c>
      <c r="S11990">
        <v>64</v>
      </c>
      <c r="T11990">
        <v>13</v>
      </c>
    </row>
    <row r="11991" spans="1:22" x14ac:dyDescent="0.2">
      <c r="A11991" s="1">
        <v>43037</v>
      </c>
      <c r="B11991">
        <v>2017</v>
      </c>
      <c r="C11991">
        <f>_xlfn.MAXIFS(Table1[ScheduleWeekWritten],Table1[ScheduleSeason],Table1[[#This Row],[ScheduleSeason]])</f>
        <v>17</v>
      </c>
      <c r="D11991">
        <v>8</v>
      </c>
      <c r="E11991" cm="1">
        <f t="array" ref="E11991">_xlfn.XLOOKUP(Table1[[#This Row],[ScheduleWeekWritten]],Table3[Game],100+Table3[Increase],Table1[[#This Row],[ScheduleWeekWritten]])</f>
        <v>8</v>
      </c>
      <c r="F11991" t="b">
        <v>0</v>
      </c>
      <c r="G11991" t="s">
        <v>95</v>
      </c>
      <c r="H11991">
        <v>20</v>
      </c>
      <c r="I11991">
        <v>12</v>
      </c>
      <c r="J11991" t="s">
        <v>46</v>
      </c>
      <c r="K11991" t="s">
        <v>98</v>
      </c>
      <c r="L11991" t="str">
        <f>_xlfn.XLOOKUP(Table1[[#This Row],[TeamFavoriteID]],Table2[team_id],Table2[team_name],_xlfn.XLOOKUP(Table1[[#This Row],[TeamFavoriteID]],Table2[team_id_pfr],Table2[team_name],"Even"))</f>
        <v>New Orleans Saints</v>
      </c>
      <c r="M11991">
        <v>-9</v>
      </c>
      <c r="N11991">
        <f>IF(Table1[[#This Row],[TeamFavorite]]=Table1[[#This Row],[TeamHome]],Table1[[#This Row],[ScoreAway]]-Table1[[#This Row],[ScoreHome]],Table1[[#This Row],[ScoreHome]]-Table1[[#This Row],[ScoreAway]])</f>
        <v>-8</v>
      </c>
      <c r="O11991">
        <f>IF(Table1[[#This Row],[SpreadActual]]&lt;Table1[[#This Row],[SpreadFavorite]],1,0)</f>
        <v>0</v>
      </c>
      <c r="P11991">
        <v>47.5</v>
      </c>
      <c r="Q11991" t="s">
        <v>201</v>
      </c>
      <c r="R11991" t="b">
        <v>0</v>
      </c>
      <c r="S11991">
        <v>72</v>
      </c>
      <c r="T11991">
        <v>0</v>
      </c>
      <c r="V11991" t="s">
        <v>103</v>
      </c>
    </row>
    <row r="11992" spans="1:22" x14ac:dyDescent="0.2">
      <c r="A11992" s="1">
        <v>43037</v>
      </c>
      <c r="B11992">
        <v>2017</v>
      </c>
      <c r="C11992">
        <f>_xlfn.MAXIFS(Table1[ScheduleWeekWritten],Table1[ScheduleSeason],Table1[[#This Row],[ScheduleSeason]])</f>
        <v>17</v>
      </c>
      <c r="D11992">
        <v>8</v>
      </c>
      <c r="E11992" cm="1">
        <f t="array" ref="E11992">_xlfn.XLOOKUP(Table1[[#This Row],[ScheduleWeekWritten]],Table3[Game],100+Table3[Increase],Table1[[#This Row],[ScheduleWeekWritten]])</f>
        <v>8</v>
      </c>
      <c r="F11992" t="b">
        <v>0</v>
      </c>
      <c r="G11992" t="s">
        <v>31</v>
      </c>
      <c r="H11992">
        <v>20</v>
      </c>
      <c r="I11992">
        <v>25</v>
      </c>
      <c r="J11992" t="s">
        <v>38</v>
      </c>
      <c r="K11992" t="s">
        <v>109</v>
      </c>
      <c r="L11992" t="str">
        <f>_xlfn.XLOOKUP(Table1[[#This Row],[TeamFavoriteID]],Table2[team_id],Table2[team_name],_xlfn.XLOOKUP(Table1[[#This Row],[TeamFavoriteID]],Table2[team_id_pfr],Table2[team_name],"Even"))</f>
        <v>Atlanta Falcons</v>
      </c>
      <c r="M11992">
        <v>-4.5</v>
      </c>
      <c r="N11992">
        <f>IF(Table1[[#This Row],[TeamFavorite]]=Table1[[#This Row],[TeamHome]],Table1[[#This Row],[ScoreAway]]-Table1[[#This Row],[ScoreHome]],Table1[[#This Row],[ScoreHome]]-Table1[[#This Row],[ScoreAway]])</f>
        <v>-5</v>
      </c>
      <c r="O11992">
        <f>IF(Table1[[#This Row],[SpreadActual]]&lt;Table1[[#This Row],[SpreadFavorite]],1,0)</f>
        <v>1</v>
      </c>
      <c r="P11992">
        <v>46</v>
      </c>
      <c r="Q11992" t="s">
        <v>197</v>
      </c>
      <c r="R11992" t="b">
        <v>0</v>
      </c>
      <c r="S11992">
        <v>69</v>
      </c>
      <c r="T11992">
        <v>12</v>
      </c>
      <c r="V11992" t="s">
        <v>2</v>
      </c>
    </row>
    <row r="11993" spans="1:22" x14ac:dyDescent="0.2">
      <c r="A11993" s="1">
        <v>43037</v>
      </c>
      <c r="B11993">
        <v>2017</v>
      </c>
      <c r="C11993">
        <f>_xlfn.MAXIFS(Table1[ScheduleWeekWritten],Table1[ScheduleSeason],Table1[[#This Row],[ScheduleSeason]])</f>
        <v>17</v>
      </c>
      <c r="D11993">
        <v>8</v>
      </c>
      <c r="E11993" cm="1">
        <f t="array" ref="E11993">_xlfn.XLOOKUP(Table1[[#This Row],[ScheduleWeekWritten]],Table3[Game],100+Table3[Increase],Table1[[#This Row],[ScheduleWeekWritten]])</f>
        <v>8</v>
      </c>
      <c r="F11993" t="b">
        <v>0</v>
      </c>
      <c r="G11993" t="s">
        <v>58</v>
      </c>
      <c r="H11993">
        <v>33</v>
      </c>
      <c r="I11993">
        <v>10</v>
      </c>
      <c r="J11993" t="s">
        <v>53</v>
      </c>
      <c r="K11993" t="s">
        <v>77</v>
      </c>
      <c r="L11993" t="str">
        <f>_xlfn.XLOOKUP(Table1[[#This Row],[TeamFavoriteID]],Table2[team_id],Table2[team_name],_xlfn.XLOOKUP(Table1[[#This Row],[TeamFavoriteID]],Table2[team_id_pfr],Table2[team_name],"Even"))</f>
        <v>Philadelphia Eagles</v>
      </c>
      <c r="M11993">
        <v>-13</v>
      </c>
      <c r="N11993">
        <f>IF(Table1[[#This Row],[TeamFavorite]]=Table1[[#This Row],[TeamHome]],Table1[[#This Row],[ScoreAway]]-Table1[[#This Row],[ScoreHome]],Table1[[#This Row],[ScoreHome]]-Table1[[#This Row],[ScoreAway]])</f>
        <v>-23</v>
      </c>
      <c r="O11993">
        <f>IF(Table1[[#This Row],[SpreadActual]]&lt;Table1[[#This Row],[SpreadFavorite]],1,0)</f>
        <v>1</v>
      </c>
      <c r="P11993">
        <v>46</v>
      </c>
      <c r="Q11993" t="s">
        <v>183</v>
      </c>
      <c r="R11993" t="b">
        <v>0</v>
      </c>
      <c r="S11993">
        <v>64</v>
      </c>
      <c r="T11993">
        <v>9</v>
      </c>
      <c r="V11993" t="s">
        <v>2</v>
      </c>
    </row>
    <row r="11994" spans="1:22" x14ac:dyDescent="0.2">
      <c r="A11994" s="1">
        <v>43037</v>
      </c>
      <c r="B11994">
        <v>2017</v>
      </c>
      <c r="C11994">
        <f>_xlfn.MAXIFS(Table1[ScheduleWeekWritten],Table1[ScheduleSeason],Table1[[#This Row],[ScheduleSeason]])</f>
        <v>17</v>
      </c>
      <c r="D11994">
        <v>8</v>
      </c>
      <c r="E11994" cm="1">
        <f t="array" ref="E11994">_xlfn.XLOOKUP(Table1[[#This Row],[ScheduleWeekWritten]],Table3[Game],100+Table3[Increase],Table1[[#This Row],[ScheduleWeekWritten]])</f>
        <v>8</v>
      </c>
      <c r="F11994" t="b">
        <v>0</v>
      </c>
      <c r="G11994" t="s">
        <v>128</v>
      </c>
      <c r="H11994">
        <v>41</v>
      </c>
      <c r="I11994">
        <v>38</v>
      </c>
      <c r="J11994" t="s">
        <v>177</v>
      </c>
      <c r="K11994" t="s">
        <v>132</v>
      </c>
      <c r="L11994" t="str">
        <f>_xlfn.XLOOKUP(Table1[[#This Row],[TeamFavoriteID]],Table2[team_id],Table2[team_name],_xlfn.XLOOKUP(Table1[[#This Row],[TeamFavoriteID]],Table2[team_id_pfr],Table2[team_name],"Even"))</f>
        <v>Seattle Seahawks</v>
      </c>
      <c r="M11994">
        <v>-5.5</v>
      </c>
      <c r="N11994">
        <f>IF(Table1[[#This Row],[TeamFavorite]]=Table1[[#This Row],[TeamHome]],Table1[[#This Row],[ScoreAway]]-Table1[[#This Row],[ScoreHome]],Table1[[#This Row],[ScoreHome]]-Table1[[#This Row],[ScoreAway]])</f>
        <v>-3</v>
      </c>
      <c r="O11994">
        <f>IF(Table1[[#This Row],[SpreadActual]]&lt;Table1[[#This Row],[SpreadFavorite]],1,0)</f>
        <v>0</v>
      </c>
      <c r="P11994">
        <v>46</v>
      </c>
      <c r="Q11994" t="s">
        <v>180</v>
      </c>
      <c r="R11994" t="b">
        <v>0</v>
      </c>
      <c r="S11994">
        <v>59</v>
      </c>
      <c r="T11994">
        <v>7</v>
      </c>
    </row>
    <row r="11995" spans="1:22" x14ac:dyDescent="0.2">
      <c r="A11995" s="1">
        <v>43037</v>
      </c>
      <c r="B11995">
        <v>2017</v>
      </c>
      <c r="C11995">
        <f>_xlfn.MAXIFS(Table1[ScheduleWeekWritten],Table1[ScheduleSeason],Table1[[#This Row],[ScheduleSeason]])</f>
        <v>17</v>
      </c>
      <c r="D11995">
        <v>8</v>
      </c>
      <c r="E11995" cm="1">
        <f t="array" ref="E11995">_xlfn.XLOOKUP(Table1[[#This Row],[ScheduleWeekWritten]],Table3[Game],100+Table3[Increase],Table1[[#This Row],[ScheduleWeekWritten]])</f>
        <v>8</v>
      </c>
      <c r="F11995" t="b">
        <v>0</v>
      </c>
      <c r="G11995" t="s">
        <v>127</v>
      </c>
      <c r="H11995">
        <v>3</v>
      </c>
      <c r="I11995">
        <v>17</v>
      </c>
      <c r="J11995" t="s">
        <v>152</v>
      </c>
      <c r="K11995" t="s">
        <v>133</v>
      </c>
      <c r="L11995" t="str">
        <f>_xlfn.XLOOKUP(Table1[[#This Row],[TeamFavoriteID]],Table2[team_id],Table2[team_name],_xlfn.XLOOKUP(Table1[[#This Row],[TeamFavoriteID]],Table2[team_id_pfr],Table2[team_name],"Even"))</f>
        <v>Tampa Bay Buccaneers</v>
      </c>
      <c r="M11995">
        <v>-2</v>
      </c>
      <c r="N11995">
        <f>IF(Table1[[#This Row],[TeamFavorite]]=Table1[[#This Row],[TeamHome]],Table1[[#This Row],[ScoreAway]]-Table1[[#This Row],[ScoreHome]],Table1[[#This Row],[ScoreHome]]-Table1[[#This Row],[ScoreAway]])</f>
        <v>14</v>
      </c>
      <c r="O11995">
        <f>IF(Table1[[#This Row],[SpreadActual]]&lt;Table1[[#This Row],[SpreadFavorite]],1,0)</f>
        <v>0</v>
      </c>
      <c r="P11995">
        <v>46</v>
      </c>
      <c r="Q11995" t="s">
        <v>168</v>
      </c>
      <c r="R11995" t="b">
        <v>0</v>
      </c>
      <c r="S11995">
        <v>68</v>
      </c>
      <c r="T11995">
        <v>18</v>
      </c>
    </row>
    <row r="11996" spans="1:22" x14ac:dyDescent="0.2">
      <c r="A11996" s="1">
        <v>43037</v>
      </c>
      <c r="B11996">
        <v>2017</v>
      </c>
      <c r="C11996">
        <f>_xlfn.MAXIFS(Table1[ScheduleWeekWritten],Table1[ScheduleSeason],Table1[[#This Row],[ScheduleSeason]])</f>
        <v>17</v>
      </c>
      <c r="D11996">
        <v>8</v>
      </c>
      <c r="E11996" cm="1">
        <f t="array" ref="E11996">_xlfn.XLOOKUP(Table1[[#This Row],[ScheduleWeekWritten]],Table3[Game],100+Table3[Increase],Table1[[#This Row],[ScheduleWeekWritten]])</f>
        <v>8</v>
      </c>
      <c r="F11996" t="b">
        <v>0</v>
      </c>
      <c r="G11996" t="s">
        <v>61</v>
      </c>
      <c r="H11996">
        <v>19</v>
      </c>
      <c r="I11996">
        <v>33</v>
      </c>
      <c r="J11996" t="s">
        <v>67</v>
      </c>
      <c r="K11996" t="s">
        <v>68</v>
      </c>
      <c r="L11996" t="str">
        <f>_xlfn.XLOOKUP(Table1[[#This Row],[TeamFavoriteID]],Table2[team_id],Table2[team_name],_xlfn.XLOOKUP(Table1[[#This Row],[TeamFavoriteID]],Table2[team_id_pfr],Table2[team_name],"Even"))</f>
        <v>Dallas Cowboys</v>
      </c>
      <c r="M11996">
        <v>-2</v>
      </c>
      <c r="N11996">
        <f>IF(Table1[[#This Row],[TeamFavorite]]=Table1[[#This Row],[TeamHome]],Table1[[#This Row],[ScoreAway]]-Table1[[#This Row],[ScoreHome]],Table1[[#This Row],[ScoreHome]]-Table1[[#This Row],[ScoreAway]])</f>
        <v>-14</v>
      </c>
      <c r="O11996">
        <f>IF(Table1[[#This Row],[SpreadActual]]&lt;Table1[[#This Row],[SpreadFavorite]],1,0)</f>
        <v>1</v>
      </c>
      <c r="P11996">
        <v>50</v>
      </c>
      <c r="Q11996" t="s">
        <v>165</v>
      </c>
      <c r="R11996" t="b">
        <v>0</v>
      </c>
      <c r="S11996">
        <v>49</v>
      </c>
      <c r="T11996">
        <v>12</v>
      </c>
      <c r="V11996" t="s">
        <v>2</v>
      </c>
    </row>
    <row r="11997" spans="1:22" x14ac:dyDescent="0.2">
      <c r="A11997" s="1">
        <v>43038</v>
      </c>
      <c r="B11997">
        <v>2017</v>
      </c>
      <c r="C11997">
        <f>_xlfn.MAXIFS(Table1[ScheduleWeekWritten],Table1[ScheduleSeason],Table1[[#This Row],[ScheduleSeason]])</f>
        <v>17</v>
      </c>
      <c r="D11997">
        <v>8</v>
      </c>
      <c r="E11997" cm="1">
        <f t="array" ref="E11997">_xlfn.XLOOKUP(Table1[[#This Row],[ScheduleWeekWritten]],Table3[Game],100+Table3[Increase],Table1[[#This Row],[ScheduleWeekWritten]])</f>
        <v>8</v>
      </c>
      <c r="F11997" t="b">
        <v>0</v>
      </c>
      <c r="G11997" t="s">
        <v>42</v>
      </c>
      <c r="H11997">
        <v>29</v>
      </c>
      <c r="I11997">
        <v>19</v>
      </c>
      <c r="J11997" t="s">
        <v>24</v>
      </c>
      <c r="K11997" t="s">
        <v>75</v>
      </c>
      <c r="L11997" t="str">
        <f>_xlfn.XLOOKUP(Table1[[#This Row],[TeamFavoriteID]],Table2[team_id],Table2[team_name],_xlfn.XLOOKUP(Table1[[#This Row],[TeamFavoriteID]],Table2[team_id_pfr],Table2[team_name],"Even"))</f>
        <v>Kansas City Chiefs</v>
      </c>
      <c r="M11997">
        <v>-7</v>
      </c>
      <c r="N11997">
        <f>IF(Table1[[#This Row],[TeamFavorite]]=Table1[[#This Row],[TeamHome]],Table1[[#This Row],[ScoreAway]]-Table1[[#This Row],[ScoreHome]],Table1[[#This Row],[ScoreHome]]-Table1[[#This Row],[ScoreAway]])</f>
        <v>-10</v>
      </c>
      <c r="O11997">
        <f>IF(Table1[[#This Row],[SpreadActual]]&lt;Table1[[#This Row],[SpreadFavorite]],1,0)</f>
        <v>1</v>
      </c>
      <c r="P11997">
        <v>43</v>
      </c>
      <c r="Q11997" t="s">
        <v>117</v>
      </c>
      <c r="R11997" t="b">
        <v>0</v>
      </c>
      <c r="S11997">
        <v>45</v>
      </c>
      <c r="T11997">
        <v>7</v>
      </c>
    </row>
    <row r="11998" spans="1:22" x14ac:dyDescent="0.2">
      <c r="A11998" s="1">
        <v>43041</v>
      </c>
      <c r="B11998">
        <v>2017</v>
      </c>
      <c r="C11998">
        <f>_xlfn.MAXIFS(Table1[ScheduleWeekWritten],Table1[ScheduleSeason],Table1[[#This Row],[ScheduleSeason]])</f>
        <v>17</v>
      </c>
      <c r="D11998">
        <v>9</v>
      </c>
      <c r="E11998" cm="1">
        <f t="array" ref="E11998">_xlfn.XLOOKUP(Table1[[#This Row],[ScheduleWeekWritten]],Table3[Game],100+Table3[Increase],Table1[[#This Row],[ScheduleWeekWritten]])</f>
        <v>9</v>
      </c>
      <c r="F11998" t="b">
        <v>0</v>
      </c>
      <c r="G11998" t="s">
        <v>31</v>
      </c>
      <c r="H11998">
        <v>34</v>
      </c>
      <c r="I11998">
        <v>21</v>
      </c>
      <c r="J11998" t="s">
        <v>28</v>
      </c>
      <c r="K11998" t="s">
        <v>43</v>
      </c>
      <c r="L11998" t="str">
        <f>_xlfn.XLOOKUP(Table1[[#This Row],[TeamFavoriteID]],Table2[team_id],Table2[team_name],_xlfn.XLOOKUP(Table1[[#This Row],[TeamFavoriteID]],Table2[team_id_pfr],Table2[team_name],"Even"))</f>
        <v>Buffalo Bills</v>
      </c>
      <c r="M11998">
        <v>-3</v>
      </c>
      <c r="N11998">
        <f>IF(Table1[[#This Row],[TeamFavorite]]=Table1[[#This Row],[TeamHome]],Table1[[#This Row],[ScoreAway]]-Table1[[#This Row],[ScoreHome]],Table1[[#This Row],[ScoreHome]]-Table1[[#This Row],[ScoreAway]])</f>
        <v>13</v>
      </c>
      <c r="O11998">
        <f>IF(Table1[[#This Row],[SpreadActual]]&lt;Table1[[#This Row],[SpreadFavorite]],1,0)</f>
        <v>0</v>
      </c>
      <c r="P11998">
        <v>43</v>
      </c>
      <c r="Q11998" t="s">
        <v>197</v>
      </c>
      <c r="R11998" t="b">
        <v>0</v>
      </c>
      <c r="S11998">
        <v>68</v>
      </c>
      <c r="T11998">
        <v>11</v>
      </c>
    </row>
    <row r="11999" spans="1:22" x14ac:dyDescent="0.2">
      <c r="A11999" s="1">
        <v>43044</v>
      </c>
      <c r="B11999">
        <v>2017</v>
      </c>
      <c r="C11999">
        <f>_xlfn.MAXIFS(Table1[ScheduleWeekWritten],Table1[ScheduleSeason],Table1[[#This Row],[ScheduleSeason]])</f>
        <v>17</v>
      </c>
      <c r="D11999">
        <v>9</v>
      </c>
      <c r="E11999" cm="1">
        <f t="array" ref="E11999">_xlfn.XLOOKUP(Table1[[#This Row],[ScheduleWeekWritten]],Table3[Game],100+Table3[Increase],Table1[[#This Row],[ScheduleWeekWritten]])</f>
        <v>9</v>
      </c>
      <c r="F11999" t="b">
        <v>0</v>
      </c>
      <c r="G11999" t="s">
        <v>152</v>
      </c>
      <c r="H11999">
        <v>20</v>
      </c>
      <c r="I11999">
        <v>17</v>
      </c>
      <c r="J11999" t="s">
        <v>38</v>
      </c>
      <c r="K11999" t="s">
        <v>109</v>
      </c>
      <c r="L11999" t="str">
        <f>_xlfn.XLOOKUP(Table1[[#This Row],[TeamFavoriteID]],Table2[team_id],Table2[team_name],_xlfn.XLOOKUP(Table1[[#This Row],[TeamFavoriteID]],Table2[team_id_pfr],Table2[team_name],"Even"))</f>
        <v>Atlanta Falcons</v>
      </c>
      <c r="M11999">
        <v>-3</v>
      </c>
      <c r="N11999">
        <f>IF(Table1[[#This Row],[TeamFavorite]]=Table1[[#This Row],[TeamHome]],Table1[[#This Row],[ScoreAway]]-Table1[[#This Row],[ScoreHome]],Table1[[#This Row],[ScoreHome]]-Table1[[#This Row],[ScoreAway]])</f>
        <v>3</v>
      </c>
      <c r="O11999">
        <f>IF(Table1[[#This Row],[SpreadActual]]&lt;Table1[[#This Row],[SpreadFavorite]],1,0)</f>
        <v>0</v>
      </c>
      <c r="P11999">
        <v>42</v>
      </c>
      <c r="Q11999" t="s">
        <v>160</v>
      </c>
      <c r="R11999" t="b">
        <v>0</v>
      </c>
      <c r="S11999">
        <v>61</v>
      </c>
      <c r="T11999">
        <v>4</v>
      </c>
    </row>
    <row r="12000" spans="1:22" x14ac:dyDescent="0.2">
      <c r="A12000" s="1">
        <v>43044</v>
      </c>
      <c r="B12000">
        <v>2017</v>
      </c>
      <c r="C12000">
        <f>_xlfn.MAXIFS(Table1[ScheduleWeekWritten],Table1[ScheduleSeason],Table1[[#This Row],[ScheduleSeason]])</f>
        <v>17</v>
      </c>
      <c r="D12000">
        <v>9</v>
      </c>
      <c r="E12000" cm="1">
        <f t="array" ref="E12000">_xlfn.XLOOKUP(Table1[[#This Row],[ScheduleWeekWritten]],Table3[Game],100+Table3[Increase],Table1[[#This Row],[ScheduleWeekWritten]])</f>
        <v>9</v>
      </c>
      <c r="F12000" t="b">
        <v>0</v>
      </c>
      <c r="G12000" t="s">
        <v>67</v>
      </c>
      <c r="H12000">
        <v>28</v>
      </c>
      <c r="I12000">
        <v>17</v>
      </c>
      <c r="J12000" t="s">
        <v>42</v>
      </c>
      <c r="K12000" t="s">
        <v>68</v>
      </c>
      <c r="L12000" t="str">
        <f>_xlfn.XLOOKUP(Table1[[#This Row],[TeamFavoriteID]],Table2[team_id],Table2[team_name],_xlfn.XLOOKUP(Table1[[#This Row],[TeamFavoriteID]],Table2[team_id_pfr],Table2[team_name],"Even"))</f>
        <v>Dallas Cowboys</v>
      </c>
      <c r="M12000">
        <v>-2.5</v>
      </c>
      <c r="N12000">
        <f>IF(Table1[[#This Row],[TeamFavorite]]=Table1[[#This Row],[TeamHome]],Table1[[#This Row],[ScoreAway]]-Table1[[#This Row],[ScoreHome]],Table1[[#This Row],[ScoreHome]]-Table1[[#This Row],[ScoreAway]])</f>
        <v>-11</v>
      </c>
      <c r="O12000">
        <f>IF(Table1[[#This Row],[SpreadActual]]&lt;Table1[[#This Row],[SpreadFavorite]],1,0)</f>
        <v>1</v>
      </c>
      <c r="P12000">
        <v>53</v>
      </c>
      <c r="Q12000" t="s">
        <v>208</v>
      </c>
      <c r="R12000" t="b">
        <v>0</v>
      </c>
      <c r="S12000">
        <v>72</v>
      </c>
      <c r="T12000">
        <v>0</v>
      </c>
      <c r="V12000" t="s">
        <v>103</v>
      </c>
    </row>
    <row r="12001" spans="1:22" x14ac:dyDescent="0.2">
      <c r="A12001" s="1">
        <v>43044</v>
      </c>
      <c r="B12001">
        <v>2017</v>
      </c>
      <c r="C12001">
        <f>_xlfn.MAXIFS(Table1[ScheduleWeekWritten],Table1[ScheduleSeason],Table1[[#This Row],[ScheduleSeason]])</f>
        <v>17</v>
      </c>
      <c r="D12001">
        <v>9</v>
      </c>
      <c r="E12001" cm="1">
        <f t="array" ref="E12001">_xlfn.XLOOKUP(Table1[[#This Row],[ScheduleWeekWritten]],Table3[Game],100+Table3[Increase],Table1[[#This Row],[ScheduleWeekWritten]])</f>
        <v>9</v>
      </c>
      <c r="F12001" t="b">
        <v>0</v>
      </c>
      <c r="G12001" t="s">
        <v>177</v>
      </c>
      <c r="H12001">
        <v>14</v>
      </c>
      <c r="I12001">
        <v>20</v>
      </c>
      <c r="J12001" t="s">
        <v>140</v>
      </c>
      <c r="K12001" t="s">
        <v>182</v>
      </c>
      <c r="L12001" t="str">
        <f>_xlfn.XLOOKUP(Table1[[#This Row],[TeamFavoriteID]],Table2[team_id],Table2[team_name],_xlfn.XLOOKUP(Table1[[#This Row],[TeamFavoriteID]],Table2[team_id_pfr],Table2[team_name],"Even"))</f>
        <v>Houston Texans</v>
      </c>
      <c r="M12001">
        <v>-6</v>
      </c>
      <c r="N12001">
        <f>IF(Table1[[#This Row],[TeamFavorite]]=Table1[[#This Row],[TeamHome]],Table1[[#This Row],[ScoreAway]]-Table1[[#This Row],[ScoreHome]],Table1[[#This Row],[ScoreHome]]-Table1[[#This Row],[ScoreAway]])</f>
        <v>6</v>
      </c>
      <c r="O12001">
        <f>IF(Table1[[#This Row],[SpreadActual]]&lt;Table1[[#This Row],[SpreadFavorite]],1,0)</f>
        <v>0</v>
      </c>
      <c r="P12001">
        <v>45</v>
      </c>
      <c r="Q12001" t="s">
        <v>207</v>
      </c>
      <c r="R12001" t="b">
        <v>0</v>
      </c>
      <c r="S12001">
        <v>72</v>
      </c>
      <c r="T12001">
        <v>0</v>
      </c>
      <c r="V12001" t="s">
        <v>103</v>
      </c>
    </row>
    <row r="12002" spans="1:22" x14ac:dyDescent="0.2">
      <c r="A12002" s="1">
        <v>43044</v>
      </c>
      <c r="B12002">
        <v>2017</v>
      </c>
      <c r="C12002">
        <f>_xlfn.MAXIFS(Table1[ScheduleWeekWritten],Table1[ScheduleSeason],Table1[[#This Row],[ScheduleSeason]])</f>
        <v>17</v>
      </c>
      <c r="D12002">
        <v>9</v>
      </c>
      <c r="E12002" cm="1">
        <f t="array" ref="E12002">_xlfn.XLOOKUP(Table1[[#This Row],[ScheduleWeekWritten]],Table3[Game],100+Table3[Increase],Table1[[#This Row],[ScheduleWeekWritten]])</f>
        <v>9</v>
      </c>
      <c r="F12002" t="b">
        <v>0</v>
      </c>
      <c r="G12002" t="s">
        <v>154</v>
      </c>
      <c r="H12002">
        <v>23</v>
      </c>
      <c r="I12002">
        <v>7</v>
      </c>
      <c r="J12002" t="s">
        <v>101</v>
      </c>
      <c r="K12002" t="s">
        <v>161</v>
      </c>
      <c r="L12002" t="str">
        <f>_xlfn.XLOOKUP(Table1[[#This Row],[TeamFavoriteID]],Table2[team_id],Table2[team_name],_xlfn.XLOOKUP(Table1[[#This Row],[TeamFavoriteID]],Table2[team_id_pfr],Table2[team_name],"Even"))</f>
        <v>Jacksonville Jaguars</v>
      </c>
      <c r="M12002">
        <v>-6</v>
      </c>
      <c r="N12002">
        <f>IF(Table1[[#This Row],[TeamFavorite]]=Table1[[#This Row],[TeamHome]],Table1[[#This Row],[ScoreAway]]-Table1[[#This Row],[ScoreHome]],Table1[[#This Row],[ScoreHome]]-Table1[[#This Row],[ScoreAway]])</f>
        <v>-16</v>
      </c>
      <c r="O12002">
        <f>IF(Table1[[#This Row],[SpreadActual]]&lt;Table1[[#This Row],[SpreadFavorite]],1,0)</f>
        <v>1</v>
      </c>
      <c r="P12002">
        <v>38</v>
      </c>
      <c r="Q12002" t="s">
        <v>155</v>
      </c>
      <c r="R12002" t="b">
        <v>0</v>
      </c>
      <c r="S12002">
        <v>78</v>
      </c>
      <c r="T12002">
        <v>12</v>
      </c>
    </row>
    <row r="12003" spans="1:22" x14ac:dyDescent="0.2">
      <c r="A12003" s="1">
        <v>43044</v>
      </c>
      <c r="B12003">
        <v>2017</v>
      </c>
      <c r="C12003">
        <f>_xlfn.MAXIFS(Table1[ScheduleWeekWritten],Table1[ScheduleSeason],Table1[[#This Row],[ScheduleSeason]])</f>
        <v>17</v>
      </c>
      <c r="D12003">
        <v>9</v>
      </c>
      <c r="E12003" cm="1">
        <f t="array" ref="E12003">_xlfn.XLOOKUP(Table1[[#This Row],[ScheduleWeekWritten]],Table3[Game],100+Table3[Increase],Table1[[#This Row],[ScheduleWeekWritten]])</f>
        <v>9</v>
      </c>
      <c r="F12003" t="b">
        <v>0</v>
      </c>
      <c r="G12003" t="s">
        <v>19</v>
      </c>
      <c r="H12003">
        <v>24</v>
      </c>
      <c r="I12003">
        <v>27</v>
      </c>
      <c r="J12003" t="s">
        <v>20</v>
      </c>
      <c r="K12003" t="s">
        <v>21</v>
      </c>
      <c r="L12003" t="str">
        <f>_xlfn.XLOOKUP(Table1[[#This Row],[TeamFavoriteID]],Table2[team_id],Table2[team_name],_xlfn.XLOOKUP(Table1[[#This Row],[TeamFavoriteID]],Table2[team_id_pfr],Table2[team_name],"Even"))</f>
        <v>Las Vegas Raiders</v>
      </c>
      <c r="M12003">
        <v>-3</v>
      </c>
      <c r="N12003">
        <f>IF(Table1[[#This Row],[TeamFavorite]]=Table1[[#This Row],[TeamHome]],Table1[[#This Row],[ScoreAway]]-Table1[[#This Row],[ScoreHome]],Table1[[#This Row],[ScoreHome]]-Table1[[#This Row],[ScoreAway]])</f>
        <v>-3</v>
      </c>
      <c r="O12003">
        <f>IF(Table1[[#This Row],[SpreadActual]]&lt;Table1[[#This Row],[SpreadFavorite]],1,0)</f>
        <v>0</v>
      </c>
      <c r="P12003">
        <v>44.5</v>
      </c>
      <c r="Q12003" t="s">
        <v>212</v>
      </c>
      <c r="R12003" t="b">
        <v>0</v>
      </c>
      <c r="S12003">
        <v>77</v>
      </c>
      <c r="T12003">
        <v>2</v>
      </c>
    </row>
    <row r="12004" spans="1:22" x14ac:dyDescent="0.2">
      <c r="A12004" s="1">
        <v>43044</v>
      </c>
      <c r="B12004">
        <v>2017</v>
      </c>
      <c r="C12004">
        <f>_xlfn.MAXIFS(Table1[ScheduleWeekWritten],Table1[ScheduleSeason],Table1[[#This Row],[ScheduleSeason]])</f>
        <v>17</v>
      </c>
      <c r="D12004">
        <v>9</v>
      </c>
      <c r="E12004" cm="1">
        <f t="array" ref="E12004">_xlfn.XLOOKUP(Table1[[#This Row],[ScheduleWeekWritten]],Table3[Game],100+Table3[Increase],Table1[[#This Row],[ScheduleWeekWritten]])</f>
        <v>9</v>
      </c>
      <c r="F12004" t="b">
        <v>0</v>
      </c>
      <c r="G12004" t="s">
        <v>95</v>
      </c>
      <c r="H12004">
        <v>30</v>
      </c>
      <c r="I12004">
        <v>10</v>
      </c>
      <c r="J12004" t="s">
        <v>127</v>
      </c>
      <c r="K12004" t="s">
        <v>98</v>
      </c>
      <c r="L12004" t="str">
        <f>_xlfn.XLOOKUP(Table1[[#This Row],[TeamFavoriteID]],Table2[team_id],Table2[team_name],_xlfn.XLOOKUP(Table1[[#This Row],[TeamFavoriteID]],Table2[team_id_pfr],Table2[team_name],"Even"))</f>
        <v>New Orleans Saints</v>
      </c>
      <c r="M12004">
        <v>-7</v>
      </c>
      <c r="N12004">
        <f>IF(Table1[[#This Row],[TeamFavorite]]=Table1[[#This Row],[TeamHome]],Table1[[#This Row],[ScoreAway]]-Table1[[#This Row],[ScoreHome]],Table1[[#This Row],[ScoreHome]]-Table1[[#This Row],[ScoreAway]])</f>
        <v>-20</v>
      </c>
      <c r="O12004">
        <f>IF(Table1[[#This Row],[SpreadActual]]&lt;Table1[[#This Row],[SpreadFavorite]],1,0)</f>
        <v>1</v>
      </c>
      <c r="P12004">
        <v>54</v>
      </c>
      <c r="Q12004" t="s">
        <v>201</v>
      </c>
      <c r="R12004" t="b">
        <v>0</v>
      </c>
      <c r="S12004">
        <v>72</v>
      </c>
      <c r="T12004">
        <v>0</v>
      </c>
      <c r="V12004" t="s">
        <v>103</v>
      </c>
    </row>
    <row r="12005" spans="1:22" x14ac:dyDescent="0.2">
      <c r="A12005" s="1">
        <v>43044</v>
      </c>
      <c r="B12005">
        <v>2017</v>
      </c>
      <c r="C12005">
        <f>_xlfn.MAXIFS(Table1[ScheduleWeekWritten],Table1[ScheduleSeason],Table1[[#This Row],[ScheduleSeason]])</f>
        <v>17</v>
      </c>
      <c r="D12005">
        <v>9</v>
      </c>
      <c r="E12005" cm="1">
        <f t="array" ref="E12005">_xlfn.XLOOKUP(Table1[[#This Row],[ScheduleWeekWritten]],Table3[Game],100+Table3[Increase],Table1[[#This Row],[ScheduleWeekWritten]])</f>
        <v>9</v>
      </c>
      <c r="F12005" t="b">
        <v>0</v>
      </c>
      <c r="G12005" t="s">
        <v>50</v>
      </c>
      <c r="H12005">
        <v>17</v>
      </c>
      <c r="I12005">
        <v>51</v>
      </c>
      <c r="J12005" t="s">
        <v>39</v>
      </c>
      <c r="K12005" t="s">
        <v>40</v>
      </c>
      <c r="L12005" t="str">
        <f>_xlfn.XLOOKUP(Table1[[#This Row],[TeamFavoriteID]],Table2[team_id],Table2[team_name],_xlfn.XLOOKUP(Table1[[#This Row],[TeamFavoriteID]],Table2[team_id_pfr],Table2[team_name],"Even"))</f>
        <v>Los Angeles Rams</v>
      </c>
      <c r="M12005">
        <v>-5.5</v>
      </c>
      <c r="N12005">
        <f>IF(Table1[[#This Row],[TeamFavorite]]=Table1[[#This Row],[TeamHome]],Table1[[#This Row],[ScoreAway]]-Table1[[#This Row],[ScoreHome]],Table1[[#This Row],[ScoreHome]]-Table1[[#This Row],[ScoreAway]])</f>
        <v>-34</v>
      </c>
      <c r="O12005">
        <f>IF(Table1[[#This Row],[SpreadActual]]&lt;Table1[[#This Row],[SpreadFavorite]],1,0)</f>
        <v>1</v>
      </c>
      <c r="P12005">
        <v>42.5</v>
      </c>
      <c r="Q12005" t="s">
        <v>197</v>
      </c>
      <c r="R12005" t="b">
        <v>0</v>
      </c>
      <c r="S12005">
        <v>56</v>
      </c>
      <c r="T12005">
        <v>6</v>
      </c>
    </row>
    <row r="12006" spans="1:22" x14ac:dyDescent="0.2">
      <c r="A12006" s="1">
        <v>43044</v>
      </c>
      <c r="B12006">
        <v>2017</v>
      </c>
      <c r="C12006">
        <f>_xlfn.MAXIFS(Table1[ScheduleWeekWritten],Table1[ScheduleSeason],Table1[[#This Row],[ScheduleSeason]])</f>
        <v>17</v>
      </c>
      <c r="D12006">
        <v>9</v>
      </c>
      <c r="E12006" cm="1">
        <f t="array" ref="E12006">_xlfn.XLOOKUP(Table1[[#This Row],[ScheduleWeekWritten]],Table3[Game],100+Table3[Increase],Table1[[#This Row],[ScheduleWeekWritten]])</f>
        <v>9</v>
      </c>
      <c r="F12006" t="b">
        <v>0</v>
      </c>
      <c r="G12006" t="s">
        <v>58</v>
      </c>
      <c r="H12006">
        <v>51</v>
      </c>
      <c r="I12006">
        <v>23</v>
      </c>
      <c r="J12006" t="s">
        <v>24</v>
      </c>
      <c r="K12006" t="s">
        <v>77</v>
      </c>
      <c r="L12006" t="str">
        <f>_xlfn.XLOOKUP(Table1[[#This Row],[TeamFavoriteID]],Table2[team_id],Table2[team_name],_xlfn.XLOOKUP(Table1[[#This Row],[TeamFavoriteID]],Table2[team_id_pfr],Table2[team_name],"Even"))</f>
        <v>Philadelphia Eagles</v>
      </c>
      <c r="M12006">
        <v>-7</v>
      </c>
      <c r="N12006">
        <f>IF(Table1[[#This Row],[TeamFavorite]]=Table1[[#This Row],[TeamHome]],Table1[[#This Row],[ScoreAway]]-Table1[[#This Row],[ScoreHome]],Table1[[#This Row],[ScoreHome]]-Table1[[#This Row],[ScoreAway]])</f>
        <v>-28</v>
      </c>
      <c r="O12006">
        <f>IF(Table1[[#This Row],[SpreadActual]]&lt;Table1[[#This Row],[SpreadFavorite]],1,0)</f>
        <v>1</v>
      </c>
      <c r="P12006">
        <v>41</v>
      </c>
      <c r="Q12006" t="s">
        <v>183</v>
      </c>
      <c r="R12006" t="b">
        <v>0</v>
      </c>
      <c r="S12006">
        <v>61</v>
      </c>
      <c r="T12006">
        <v>5</v>
      </c>
    </row>
    <row r="12007" spans="1:22" x14ac:dyDescent="0.2">
      <c r="A12007" s="1">
        <v>43044</v>
      </c>
      <c r="B12007">
        <v>2017</v>
      </c>
      <c r="C12007">
        <f>_xlfn.MAXIFS(Table1[ScheduleWeekWritten],Table1[ScheduleSeason],Table1[[#This Row],[ScheduleSeason]])</f>
        <v>17</v>
      </c>
      <c r="D12007">
        <v>9</v>
      </c>
      <c r="E12007" cm="1">
        <f t="array" ref="E12007">_xlfn.XLOOKUP(Table1[[#This Row],[ScheduleWeekWritten]],Table3[Game],100+Table3[Increase],Table1[[#This Row],[ScheduleWeekWritten]])</f>
        <v>9</v>
      </c>
      <c r="F12007" t="b">
        <v>0</v>
      </c>
      <c r="G12007" t="s">
        <v>53</v>
      </c>
      <c r="H12007">
        <v>10</v>
      </c>
      <c r="I12007">
        <v>20</v>
      </c>
      <c r="J12007" t="s">
        <v>149</v>
      </c>
      <c r="K12007" t="s">
        <v>59</v>
      </c>
      <c r="L12007" t="str">
        <f>_xlfn.XLOOKUP(Table1[[#This Row],[TeamFavoriteID]],Table2[team_id],Table2[team_name],_xlfn.XLOOKUP(Table1[[#This Row],[TeamFavoriteID]],Table2[team_id_pfr],Table2[team_name],"Even"))</f>
        <v>Arizona Cardinals</v>
      </c>
      <c r="M12007">
        <v>-2</v>
      </c>
      <c r="N12007">
        <f>IF(Table1[[#This Row],[TeamFavorite]]=Table1[[#This Row],[TeamHome]],Table1[[#This Row],[ScoreAway]]-Table1[[#This Row],[ScoreHome]],Table1[[#This Row],[ScoreHome]]-Table1[[#This Row],[ScoreAway]])</f>
        <v>-10</v>
      </c>
      <c r="O12007">
        <f>IF(Table1[[#This Row],[SpreadActual]]&lt;Table1[[#This Row],[SpreadFavorite]],1,0)</f>
        <v>1</v>
      </c>
      <c r="P12007">
        <v>39</v>
      </c>
      <c r="Q12007" t="s">
        <v>203</v>
      </c>
      <c r="R12007" t="b">
        <v>0</v>
      </c>
      <c r="S12007">
        <v>61</v>
      </c>
      <c r="T12007">
        <v>8</v>
      </c>
    </row>
    <row r="12008" spans="1:22" x14ac:dyDescent="0.2">
      <c r="A12008" s="1">
        <v>43044</v>
      </c>
      <c r="B12008">
        <v>2017</v>
      </c>
      <c r="C12008">
        <f>_xlfn.MAXIFS(Table1[ScheduleWeekWritten],Table1[ScheduleSeason],Table1[[#This Row],[ScheduleSeason]])</f>
        <v>17</v>
      </c>
      <c r="D12008">
        <v>9</v>
      </c>
      <c r="E12008" cm="1">
        <f t="array" ref="E12008">_xlfn.XLOOKUP(Table1[[#This Row],[ScheduleWeekWritten]],Table3[Game],100+Table3[Increase],Table1[[#This Row],[ScheduleWeekWritten]])</f>
        <v>9</v>
      </c>
      <c r="F12008" t="b">
        <v>0</v>
      </c>
      <c r="G12008" t="s">
        <v>128</v>
      </c>
      <c r="H12008">
        <v>14</v>
      </c>
      <c r="I12008">
        <v>17</v>
      </c>
      <c r="J12008" t="s">
        <v>61</v>
      </c>
      <c r="K12008" t="s">
        <v>132</v>
      </c>
      <c r="L12008" t="str">
        <f>_xlfn.XLOOKUP(Table1[[#This Row],[TeamFavoriteID]],Table2[team_id],Table2[team_name],_xlfn.XLOOKUP(Table1[[#This Row],[TeamFavoriteID]],Table2[team_id_pfr],Table2[team_name],"Even"))</f>
        <v>Seattle Seahawks</v>
      </c>
      <c r="M12008">
        <v>-8</v>
      </c>
      <c r="N12008">
        <f>IF(Table1[[#This Row],[TeamFavorite]]=Table1[[#This Row],[TeamHome]],Table1[[#This Row],[ScoreAway]]-Table1[[#This Row],[ScoreHome]],Table1[[#This Row],[ScoreHome]]-Table1[[#This Row],[ScoreAway]])</f>
        <v>3</v>
      </c>
      <c r="O12008">
        <f>IF(Table1[[#This Row],[SpreadActual]]&lt;Table1[[#This Row],[SpreadFavorite]],1,0)</f>
        <v>0</v>
      </c>
      <c r="P12008">
        <v>44.5</v>
      </c>
      <c r="Q12008" t="s">
        <v>180</v>
      </c>
      <c r="R12008" t="b">
        <v>0</v>
      </c>
      <c r="S12008">
        <v>36</v>
      </c>
      <c r="T12008">
        <v>11</v>
      </c>
      <c r="V12008" t="s">
        <v>2</v>
      </c>
    </row>
    <row r="12009" spans="1:22" x14ac:dyDescent="0.2">
      <c r="A12009" s="1">
        <v>43044</v>
      </c>
      <c r="B12009">
        <v>2017</v>
      </c>
      <c r="C12009">
        <f>_xlfn.MAXIFS(Table1[ScheduleWeekWritten],Table1[ScheduleSeason],Table1[[#This Row],[ScheduleSeason]])</f>
        <v>17</v>
      </c>
      <c r="D12009">
        <v>9</v>
      </c>
      <c r="E12009" cm="1">
        <f t="array" ref="E12009">_xlfn.XLOOKUP(Table1[[#This Row],[ScheduleWeekWritten]],Table3[Game],100+Table3[Increase],Table1[[#This Row],[ScheduleWeekWritten]])</f>
        <v>9</v>
      </c>
      <c r="F12009" t="b">
        <v>0</v>
      </c>
      <c r="G12009" t="s">
        <v>171</v>
      </c>
      <c r="H12009">
        <v>23</v>
      </c>
      <c r="I12009">
        <v>20</v>
      </c>
      <c r="J12009" t="s">
        <v>158</v>
      </c>
      <c r="K12009" t="s">
        <v>25</v>
      </c>
      <c r="L12009" t="str">
        <f>_xlfn.XLOOKUP(Table1[[#This Row],[TeamFavoriteID]],Table2[team_id],Table2[team_name],_xlfn.XLOOKUP(Table1[[#This Row],[TeamFavoriteID]],Table2[team_id_pfr],Table2[team_name],"Even"))</f>
        <v>Houston Oilers</v>
      </c>
      <c r="M12009">
        <v>-3</v>
      </c>
      <c r="N12009">
        <f>IF(Table1[[#This Row],[TeamFavorite]]=Table1[[#This Row],[TeamHome]],Table1[[#This Row],[ScoreAway]]-Table1[[#This Row],[ScoreHome]],Table1[[#This Row],[ScoreHome]]-Table1[[#This Row],[ScoreAway]])</f>
        <v>3</v>
      </c>
      <c r="O12009">
        <f>IF(Table1[[#This Row],[SpreadActual]]&lt;Table1[[#This Row],[SpreadFavorite]],1,0)</f>
        <v>0</v>
      </c>
      <c r="P12009">
        <v>41</v>
      </c>
      <c r="Q12009" t="s">
        <v>209</v>
      </c>
      <c r="R12009" t="b">
        <v>0</v>
      </c>
      <c r="S12009">
        <v>75</v>
      </c>
      <c r="T12009">
        <v>10</v>
      </c>
    </row>
    <row r="12010" spans="1:22" x14ac:dyDescent="0.2">
      <c r="A12010" s="1">
        <v>43045</v>
      </c>
      <c r="B12010">
        <v>2017</v>
      </c>
      <c r="C12010">
        <f>_xlfn.MAXIFS(Table1[ScheduleWeekWritten],Table1[ScheduleSeason],Table1[[#This Row],[ScheduleSeason]])</f>
        <v>17</v>
      </c>
      <c r="D12010">
        <v>9</v>
      </c>
      <c r="E12010" cm="1">
        <f t="array" ref="E12010">_xlfn.XLOOKUP(Table1[[#This Row],[ScheduleWeekWritten]],Table3[Game],100+Table3[Increase],Table1[[#This Row],[ScheduleWeekWritten]])</f>
        <v>9</v>
      </c>
      <c r="F12010" t="b">
        <v>0</v>
      </c>
      <c r="G12010" t="s">
        <v>33</v>
      </c>
      <c r="H12010">
        <v>17</v>
      </c>
      <c r="I12010">
        <v>30</v>
      </c>
      <c r="J12010" t="s">
        <v>45</v>
      </c>
      <c r="K12010" t="s">
        <v>79</v>
      </c>
      <c r="L12010" t="str">
        <f>_xlfn.XLOOKUP(Table1[[#This Row],[TeamFavoriteID]],Table2[team_id],Table2[team_name],_xlfn.XLOOKUP(Table1[[#This Row],[TeamFavoriteID]],Table2[team_id_pfr],Table2[team_name],"Even"))</f>
        <v>Detroit Lions</v>
      </c>
      <c r="M12010">
        <v>-2.5</v>
      </c>
      <c r="N12010">
        <f>IF(Table1[[#This Row],[TeamFavorite]]=Table1[[#This Row],[TeamHome]],Table1[[#This Row],[ScoreAway]]-Table1[[#This Row],[ScoreHome]],Table1[[#This Row],[ScoreHome]]-Table1[[#This Row],[ScoreAway]])</f>
        <v>-13</v>
      </c>
      <c r="O12010">
        <f>IF(Table1[[#This Row],[SpreadActual]]&lt;Table1[[#This Row],[SpreadFavorite]],1,0)</f>
        <v>1</v>
      </c>
      <c r="P12010">
        <v>42.5</v>
      </c>
      <c r="Q12010" t="s">
        <v>82</v>
      </c>
      <c r="R12010" t="b">
        <v>0</v>
      </c>
      <c r="S12010">
        <v>35</v>
      </c>
      <c r="T12010">
        <v>3</v>
      </c>
    </row>
    <row r="12011" spans="1:22" x14ac:dyDescent="0.2">
      <c r="A12011" s="1">
        <v>43048</v>
      </c>
      <c r="B12011">
        <v>2017</v>
      </c>
      <c r="C12011">
        <f>_xlfn.MAXIFS(Table1[ScheduleWeekWritten],Table1[ScheduleSeason],Table1[[#This Row],[ScheduleSeason]])</f>
        <v>17</v>
      </c>
      <c r="D12011">
        <v>10</v>
      </c>
      <c r="E12011" cm="1">
        <f t="array" ref="E12011">_xlfn.XLOOKUP(Table1[[#This Row],[ScheduleWeekWritten]],Table3[Game],100+Table3[Increase],Table1[[#This Row],[ScheduleWeekWritten]])</f>
        <v>10</v>
      </c>
      <c r="F12011" t="b">
        <v>0</v>
      </c>
      <c r="G12011" t="s">
        <v>149</v>
      </c>
      <c r="H12011">
        <v>16</v>
      </c>
      <c r="I12011">
        <v>22</v>
      </c>
      <c r="J12011" t="s">
        <v>128</v>
      </c>
      <c r="K12011" t="s">
        <v>132</v>
      </c>
      <c r="L12011" t="str">
        <f>_xlfn.XLOOKUP(Table1[[#This Row],[TeamFavoriteID]],Table2[team_id],Table2[team_name],_xlfn.XLOOKUP(Table1[[#This Row],[TeamFavoriteID]],Table2[team_id_pfr],Table2[team_name],"Even"))</f>
        <v>Seattle Seahawks</v>
      </c>
      <c r="M12011">
        <v>-6</v>
      </c>
      <c r="N12011">
        <f>IF(Table1[[#This Row],[TeamFavorite]]=Table1[[#This Row],[TeamHome]],Table1[[#This Row],[ScoreAway]]-Table1[[#This Row],[ScoreHome]],Table1[[#This Row],[ScoreHome]]-Table1[[#This Row],[ScoreAway]])</f>
        <v>-6</v>
      </c>
      <c r="O12011">
        <f>IF(Table1[[#This Row],[SpreadActual]]&lt;Table1[[#This Row],[SpreadFavorite]],1,0)</f>
        <v>0</v>
      </c>
      <c r="P12011">
        <v>40</v>
      </c>
      <c r="Q12011" t="s">
        <v>150</v>
      </c>
      <c r="R12011" t="b">
        <v>0</v>
      </c>
      <c r="S12011">
        <v>72</v>
      </c>
      <c r="T12011">
        <v>0</v>
      </c>
      <c r="V12011" t="s">
        <v>103</v>
      </c>
    </row>
    <row r="12012" spans="1:22" x14ac:dyDescent="0.2">
      <c r="A12012" s="1">
        <v>43051</v>
      </c>
      <c r="B12012">
        <v>2017</v>
      </c>
      <c r="C12012">
        <f>_xlfn.MAXIFS(Table1[ScheduleWeekWritten],Table1[ScheduleSeason],Table1[[#This Row],[ScheduleSeason]])</f>
        <v>17</v>
      </c>
      <c r="D12012">
        <v>10</v>
      </c>
      <c r="E12012" cm="1">
        <f t="array" ref="E12012">_xlfn.XLOOKUP(Table1[[#This Row],[ScheduleWeekWritten]],Table3[Game],100+Table3[Increase],Table1[[#This Row],[ScheduleWeekWritten]])</f>
        <v>10</v>
      </c>
      <c r="F12012" t="b">
        <v>0</v>
      </c>
      <c r="G12012" t="s">
        <v>38</v>
      </c>
      <c r="H12012">
        <v>27</v>
      </c>
      <c r="I12012">
        <v>7</v>
      </c>
      <c r="J12012" t="s">
        <v>67</v>
      </c>
      <c r="K12012" t="s">
        <v>109</v>
      </c>
      <c r="L12012" t="str">
        <f>_xlfn.XLOOKUP(Table1[[#This Row],[TeamFavoriteID]],Table2[team_id],Table2[team_name],_xlfn.XLOOKUP(Table1[[#This Row],[TeamFavoriteID]],Table2[team_id_pfr],Table2[team_name],"Even"))</f>
        <v>Atlanta Falcons</v>
      </c>
      <c r="M12012">
        <v>-3.5</v>
      </c>
      <c r="N12012">
        <f>IF(Table1[[#This Row],[TeamFavorite]]=Table1[[#This Row],[TeamHome]],Table1[[#This Row],[ScoreAway]]-Table1[[#This Row],[ScoreHome]],Table1[[#This Row],[ScoreHome]]-Table1[[#This Row],[ScoreAway]])</f>
        <v>-20</v>
      </c>
      <c r="O12012">
        <f>IF(Table1[[#This Row],[SpreadActual]]&lt;Table1[[#This Row],[SpreadFavorite]],1,0)</f>
        <v>1</v>
      </c>
      <c r="P12012">
        <v>49</v>
      </c>
      <c r="Q12012" t="s">
        <v>148</v>
      </c>
      <c r="R12012" t="b">
        <v>0</v>
      </c>
      <c r="S12012">
        <v>72</v>
      </c>
      <c r="T12012">
        <v>0</v>
      </c>
      <c r="V12012" t="s">
        <v>103</v>
      </c>
    </row>
    <row r="12013" spans="1:22" x14ac:dyDescent="0.2">
      <c r="A12013" s="1">
        <v>43051</v>
      </c>
      <c r="B12013">
        <v>2017</v>
      </c>
      <c r="C12013">
        <f>_xlfn.MAXIFS(Table1[ScheduleWeekWritten],Table1[ScheduleSeason],Table1[[#This Row],[ScheduleSeason]])</f>
        <v>17</v>
      </c>
      <c r="D12013">
        <v>10</v>
      </c>
      <c r="E12013" cm="1">
        <f t="array" ref="E12013">_xlfn.XLOOKUP(Table1[[#This Row],[ScheduleWeekWritten]],Table3[Game],100+Table3[Increase],Table1[[#This Row],[ScheduleWeekWritten]])</f>
        <v>10</v>
      </c>
      <c r="F12013" t="b">
        <v>0</v>
      </c>
      <c r="G12013" t="s">
        <v>28</v>
      </c>
      <c r="H12013">
        <v>10</v>
      </c>
      <c r="I12013">
        <v>47</v>
      </c>
      <c r="J12013" t="s">
        <v>95</v>
      </c>
      <c r="K12013" t="s">
        <v>98</v>
      </c>
      <c r="L12013" t="str">
        <f>_xlfn.XLOOKUP(Table1[[#This Row],[TeamFavoriteID]],Table2[team_id],Table2[team_name],_xlfn.XLOOKUP(Table1[[#This Row],[TeamFavoriteID]],Table2[team_id_pfr],Table2[team_name],"Even"))</f>
        <v>New Orleans Saints</v>
      </c>
      <c r="M12013">
        <v>-2</v>
      </c>
      <c r="N12013">
        <f>IF(Table1[[#This Row],[TeamFavorite]]=Table1[[#This Row],[TeamHome]],Table1[[#This Row],[ScoreAway]]-Table1[[#This Row],[ScoreHome]],Table1[[#This Row],[ScoreHome]]-Table1[[#This Row],[ScoreAway]])</f>
        <v>-37</v>
      </c>
      <c r="O12013">
        <f>IF(Table1[[#This Row],[SpreadActual]]&lt;Table1[[#This Row],[SpreadFavorite]],1,0)</f>
        <v>1</v>
      </c>
      <c r="P12013">
        <v>48.5</v>
      </c>
      <c r="Q12013" t="s">
        <v>204</v>
      </c>
      <c r="R12013" t="b">
        <v>0</v>
      </c>
      <c r="S12013">
        <v>42</v>
      </c>
      <c r="T12013">
        <v>2</v>
      </c>
    </row>
    <row r="12014" spans="1:22" x14ac:dyDescent="0.2">
      <c r="A12014" s="1">
        <v>43051</v>
      </c>
      <c r="B12014">
        <v>2017</v>
      </c>
      <c r="C12014">
        <f>_xlfn.MAXIFS(Table1[ScheduleWeekWritten],Table1[ScheduleSeason],Table1[[#This Row],[ScheduleSeason]])</f>
        <v>17</v>
      </c>
      <c r="D12014">
        <v>10</v>
      </c>
      <c r="E12014" cm="1">
        <f t="array" ref="E12014">_xlfn.XLOOKUP(Table1[[#This Row],[ScheduleWeekWritten]],Table3[Game],100+Table3[Increase],Table1[[#This Row],[ScheduleWeekWritten]])</f>
        <v>10</v>
      </c>
      <c r="F12014" t="b">
        <v>0</v>
      </c>
      <c r="G12014" t="s">
        <v>46</v>
      </c>
      <c r="H12014">
        <v>16</v>
      </c>
      <c r="I12014">
        <v>23</v>
      </c>
      <c r="J12014" t="s">
        <v>33</v>
      </c>
      <c r="K12014" t="s">
        <v>47</v>
      </c>
      <c r="L12014" t="str">
        <f>_xlfn.XLOOKUP(Table1[[#This Row],[TeamFavoriteID]],Table2[team_id],Table2[team_name],_xlfn.XLOOKUP(Table1[[#This Row],[TeamFavoriteID]],Table2[team_id_pfr],Table2[team_name],"Even"))</f>
        <v>Chicago Bears</v>
      </c>
      <c r="M12014">
        <v>-4.5</v>
      </c>
      <c r="N12014">
        <f>IF(Table1[[#This Row],[TeamFavorite]]=Table1[[#This Row],[TeamHome]],Table1[[#This Row],[ScoreAway]]-Table1[[#This Row],[ScoreHome]],Table1[[#This Row],[ScoreHome]]-Table1[[#This Row],[ScoreAway]])</f>
        <v>7</v>
      </c>
      <c r="O12014">
        <f>IF(Table1[[#This Row],[SpreadActual]]&lt;Table1[[#This Row],[SpreadFavorite]],1,0)</f>
        <v>0</v>
      </c>
      <c r="P12014">
        <v>37.5</v>
      </c>
      <c r="Q12014" t="s">
        <v>114</v>
      </c>
      <c r="R12014" t="b">
        <v>0</v>
      </c>
      <c r="S12014">
        <v>40</v>
      </c>
      <c r="T12014">
        <v>6</v>
      </c>
      <c r="V12014" t="s">
        <v>2</v>
      </c>
    </row>
    <row r="12015" spans="1:22" x14ac:dyDescent="0.2">
      <c r="A12015" s="1">
        <v>43051</v>
      </c>
      <c r="B12015">
        <v>2017</v>
      </c>
      <c r="C12015">
        <f>_xlfn.MAXIFS(Table1[ScheduleWeekWritten],Table1[ScheduleSeason],Table1[[#This Row],[ScheduleSeason]])</f>
        <v>17</v>
      </c>
      <c r="D12015">
        <v>10</v>
      </c>
      <c r="E12015" cm="1">
        <f t="array" ref="E12015">_xlfn.XLOOKUP(Table1[[#This Row],[ScheduleWeekWritten]],Table3[Game],100+Table3[Increase],Table1[[#This Row],[ScheduleWeekWritten]])</f>
        <v>10</v>
      </c>
      <c r="F12015" t="b">
        <v>0</v>
      </c>
      <c r="G12015" t="s">
        <v>24</v>
      </c>
      <c r="H12015">
        <v>16</v>
      </c>
      <c r="I12015">
        <v>41</v>
      </c>
      <c r="J12015" t="s">
        <v>115</v>
      </c>
      <c r="K12015" t="s">
        <v>70</v>
      </c>
      <c r="L12015" t="str">
        <f>_xlfn.XLOOKUP(Table1[[#This Row],[TeamFavoriteID]],Table2[team_id],Table2[team_name],_xlfn.XLOOKUP(Table1[[#This Row],[TeamFavoriteID]],Table2[team_id_pfr],Table2[team_name],"Even"))</f>
        <v>Boston Patriots</v>
      </c>
      <c r="M12015">
        <v>-7</v>
      </c>
      <c r="N12015">
        <f>IF(Table1[[#This Row],[TeamFavorite]]=Table1[[#This Row],[TeamHome]],Table1[[#This Row],[ScoreAway]]-Table1[[#This Row],[ScoreHome]],Table1[[#This Row],[ScoreHome]]-Table1[[#This Row],[ScoreAway]])</f>
        <v>-25</v>
      </c>
      <c r="O12015">
        <f>IF(Table1[[#This Row],[SpreadActual]]&lt;Table1[[#This Row],[SpreadFavorite]],1,0)</f>
        <v>1</v>
      </c>
      <c r="P12015">
        <v>45</v>
      </c>
      <c r="Q12015" t="s">
        <v>174</v>
      </c>
      <c r="R12015" t="b">
        <v>0</v>
      </c>
      <c r="S12015">
        <v>48</v>
      </c>
      <c r="T12015">
        <v>5</v>
      </c>
    </row>
    <row r="12016" spans="1:22" x14ac:dyDescent="0.2">
      <c r="A12016" s="1">
        <v>43051</v>
      </c>
      <c r="B12016">
        <v>2017</v>
      </c>
      <c r="C12016">
        <f>_xlfn.MAXIFS(Table1[ScheduleWeekWritten],Table1[ScheduleSeason],Table1[[#This Row],[ScheduleSeason]])</f>
        <v>17</v>
      </c>
      <c r="D12016">
        <v>10</v>
      </c>
      <c r="E12016" cm="1">
        <f t="array" ref="E12016">_xlfn.XLOOKUP(Table1[[#This Row],[ScheduleWeekWritten]],Table3[Game],100+Table3[Increase],Table1[[#This Row],[ScheduleWeekWritten]])</f>
        <v>10</v>
      </c>
      <c r="F12016" t="b">
        <v>0</v>
      </c>
      <c r="G12016" t="s">
        <v>45</v>
      </c>
      <c r="H12016">
        <v>38</v>
      </c>
      <c r="I12016">
        <v>24</v>
      </c>
      <c r="J12016" t="s">
        <v>62</v>
      </c>
      <c r="K12016" t="s">
        <v>79</v>
      </c>
      <c r="L12016" t="str">
        <f>_xlfn.XLOOKUP(Table1[[#This Row],[TeamFavoriteID]],Table2[team_id],Table2[team_name],_xlfn.XLOOKUP(Table1[[#This Row],[TeamFavoriteID]],Table2[team_id_pfr],Table2[team_name],"Even"))</f>
        <v>Detroit Lions</v>
      </c>
      <c r="M12016">
        <v>-10.5</v>
      </c>
      <c r="N12016">
        <f>IF(Table1[[#This Row],[TeamFavorite]]=Table1[[#This Row],[TeamHome]],Table1[[#This Row],[ScoreAway]]-Table1[[#This Row],[ScoreHome]],Table1[[#This Row],[ScoreHome]]-Table1[[#This Row],[ScoreAway]])</f>
        <v>-14</v>
      </c>
      <c r="O12016">
        <f>IF(Table1[[#This Row],[SpreadActual]]&lt;Table1[[#This Row],[SpreadFavorite]],1,0)</f>
        <v>1</v>
      </c>
      <c r="P12016">
        <v>42.5</v>
      </c>
      <c r="Q12016" t="s">
        <v>181</v>
      </c>
      <c r="R12016" t="b">
        <v>0</v>
      </c>
      <c r="S12016">
        <v>72</v>
      </c>
      <c r="T12016">
        <v>0</v>
      </c>
      <c r="V12016" t="s">
        <v>103</v>
      </c>
    </row>
    <row r="12017" spans="1:22" x14ac:dyDescent="0.2">
      <c r="A12017" s="1">
        <v>43051</v>
      </c>
      <c r="B12017">
        <v>2017</v>
      </c>
      <c r="C12017">
        <f>_xlfn.MAXIFS(Table1[ScheduleWeekWritten],Table1[ScheduleSeason],Table1[[#This Row],[ScheduleSeason]])</f>
        <v>17</v>
      </c>
      <c r="D12017">
        <v>10</v>
      </c>
      <c r="E12017" cm="1">
        <f t="array" ref="E12017">_xlfn.XLOOKUP(Table1[[#This Row],[ScheduleWeekWritten]],Table3[Game],100+Table3[Increase],Table1[[#This Row],[ScheduleWeekWritten]])</f>
        <v>10</v>
      </c>
      <c r="F12017" t="b">
        <v>0</v>
      </c>
      <c r="G12017" t="s">
        <v>140</v>
      </c>
      <c r="H12017">
        <v>17</v>
      </c>
      <c r="I12017">
        <v>20</v>
      </c>
      <c r="J12017" t="s">
        <v>49</v>
      </c>
      <c r="K12017" t="s">
        <v>51</v>
      </c>
      <c r="L12017" t="str">
        <f>_xlfn.XLOOKUP(Table1[[#This Row],[TeamFavoriteID]],Table2[team_id],Table2[team_name],_xlfn.XLOOKUP(Table1[[#This Row],[TeamFavoriteID]],Table2[team_id_pfr],Table2[team_name],"Even"))</f>
        <v>Pittsburgh Steelers</v>
      </c>
      <c r="M12017">
        <v>-10.5</v>
      </c>
      <c r="N12017">
        <f>IF(Table1[[#This Row],[TeamFavorite]]=Table1[[#This Row],[TeamHome]],Table1[[#This Row],[ScoreAway]]-Table1[[#This Row],[ScoreHome]],Table1[[#This Row],[ScoreHome]]-Table1[[#This Row],[ScoreAway]])</f>
        <v>-3</v>
      </c>
      <c r="O12017">
        <f>IF(Table1[[#This Row],[SpreadActual]]&lt;Table1[[#This Row],[SpreadFavorite]],1,0)</f>
        <v>0</v>
      </c>
      <c r="P12017">
        <v>47</v>
      </c>
      <c r="Q12017" t="s">
        <v>190</v>
      </c>
      <c r="R12017" t="b">
        <v>0</v>
      </c>
      <c r="S12017">
        <v>72</v>
      </c>
      <c r="T12017">
        <v>0</v>
      </c>
      <c r="V12017" t="s">
        <v>103</v>
      </c>
    </row>
    <row r="12018" spans="1:22" x14ac:dyDescent="0.2">
      <c r="A12018" s="1">
        <v>43051</v>
      </c>
      <c r="B12018">
        <v>2017</v>
      </c>
      <c r="C12018">
        <f>_xlfn.MAXIFS(Table1[ScheduleWeekWritten],Table1[ScheduleSeason],Table1[[#This Row],[ScheduleSeason]])</f>
        <v>17</v>
      </c>
      <c r="D12018">
        <v>10</v>
      </c>
      <c r="E12018" cm="1">
        <f t="array" ref="E12018">_xlfn.XLOOKUP(Table1[[#This Row],[ScheduleWeekWritten]],Table3[Game],100+Table3[Increase],Table1[[#This Row],[ScheduleWeekWritten]])</f>
        <v>10</v>
      </c>
      <c r="F12018" t="b">
        <v>0</v>
      </c>
      <c r="G12018" t="s">
        <v>154</v>
      </c>
      <c r="H12018">
        <v>20</v>
      </c>
      <c r="I12018">
        <v>17</v>
      </c>
      <c r="J12018" t="s">
        <v>210</v>
      </c>
      <c r="K12018" t="s">
        <v>161</v>
      </c>
      <c r="L12018" t="str">
        <f>_xlfn.XLOOKUP(Table1[[#This Row],[TeamFavoriteID]],Table2[team_id],Table2[team_name],_xlfn.XLOOKUP(Table1[[#This Row],[TeamFavoriteID]],Table2[team_id_pfr],Table2[team_name],"Even"))</f>
        <v>Jacksonville Jaguars</v>
      </c>
      <c r="M12018">
        <v>-5</v>
      </c>
      <c r="N12018">
        <f>IF(Table1[[#This Row],[TeamFavorite]]=Table1[[#This Row],[TeamHome]],Table1[[#This Row],[ScoreAway]]-Table1[[#This Row],[ScoreHome]],Table1[[#This Row],[ScoreHome]]-Table1[[#This Row],[ScoreAway]])</f>
        <v>-3</v>
      </c>
      <c r="O12018">
        <f>IF(Table1[[#This Row],[SpreadActual]]&lt;Table1[[#This Row],[SpreadFavorite]],1,0)</f>
        <v>0</v>
      </c>
      <c r="P12018">
        <v>40.5</v>
      </c>
      <c r="Q12018" t="s">
        <v>155</v>
      </c>
      <c r="R12018" t="b">
        <v>0</v>
      </c>
      <c r="S12018">
        <v>76</v>
      </c>
      <c r="T12018">
        <v>5</v>
      </c>
    </row>
    <row r="12019" spans="1:22" x14ac:dyDescent="0.2">
      <c r="A12019" s="1">
        <v>43051</v>
      </c>
      <c r="B12019">
        <v>2017</v>
      </c>
      <c r="C12019">
        <f>_xlfn.MAXIFS(Table1[ScheduleWeekWritten],Table1[ScheduleSeason],Table1[[#This Row],[ScheduleSeason]])</f>
        <v>17</v>
      </c>
      <c r="D12019">
        <v>10</v>
      </c>
      <c r="E12019" cm="1">
        <f t="array" ref="E12019">_xlfn.XLOOKUP(Table1[[#This Row],[ScheduleWeekWritten]],Table3[Game],100+Table3[Increase],Table1[[#This Row],[ScheduleWeekWritten]])</f>
        <v>10</v>
      </c>
      <c r="F12019" t="b">
        <v>0</v>
      </c>
      <c r="G12019" t="s">
        <v>39</v>
      </c>
      <c r="H12019">
        <v>33</v>
      </c>
      <c r="I12019">
        <v>7</v>
      </c>
      <c r="J12019" t="s">
        <v>177</v>
      </c>
      <c r="K12019" t="s">
        <v>40</v>
      </c>
      <c r="L12019" t="str">
        <f>_xlfn.XLOOKUP(Table1[[#This Row],[TeamFavoriteID]],Table2[team_id],Table2[team_name],_xlfn.XLOOKUP(Table1[[#This Row],[TeamFavoriteID]],Table2[team_id_pfr],Table2[team_name],"Even"))</f>
        <v>Los Angeles Rams</v>
      </c>
      <c r="M12019">
        <v>-12</v>
      </c>
      <c r="N12019">
        <f>IF(Table1[[#This Row],[TeamFavorite]]=Table1[[#This Row],[TeamHome]],Table1[[#This Row],[ScoreAway]]-Table1[[#This Row],[ScoreHome]],Table1[[#This Row],[ScoreHome]]-Table1[[#This Row],[ScoreAway]])</f>
        <v>-26</v>
      </c>
      <c r="O12019">
        <f>IF(Table1[[#This Row],[SpreadActual]]&lt;Table1[[#This Row],[SpreadFavorite]],1,0)</f>
        <v>1</v>
      </c>
      <c r="P12019">
        <v>45</v>
      </c>
      <c r="Q12019" t="s">
        <v>65</v>
      </c>
      <c r="R12019" t="b">
        <v>0</v>
      </c>
      <c r="S12019">
        <v>68</v>
      </c>
      <c r="T12019">
        <v>0</v>
      </c>
    </row>
    <row r="12020" spans="1:22" x14ac:dyDescent="0.2">
      <c r="A12020" s="1">
        <v>43051</v>
      </c>
      <c r="B12020">
        <v>2017</v>
      </c>
      <c r="C12020">
        <f>_xlfn.MAXIFS(Table1[ScheduleWeekWritten],Table1[ScheduleSeason],Table1[[#This Row],[ScheduleSeason]])</f>
        <v>17</v>
      </c>
      <c r="D12020">
        <v>10</v>
      </c>
      <c r="E12020" cm="1">
        <f t="array" ref="E12020">_xlfn.XLOOKUP(Table1[[#This Row],[ScheduleWeekWritten]],Table3[Game],100+Table3[Increase],Table1[[#This Row],[ScheduleWeekWritten]])</f>
        <v>10</v>
      </c>
      <c r="F12020" t="b">
        <v>0</v>
      </c>
      <c r="G12020" t="s">
        <v>53</v>
      </c>
      <c r="H12020">
        <v>31</v>
      </c>
      <c r="I12020">
        <v>21</v>
      </c>
      <c r="J12020" t="s">
        <v>50</v>
      </c>
      <c r="K12020" t="s">
        <v>90</v>
      </c>
      <c r="L12020" t="str">
        <f>_xlfn.XLOOKUP(Table1[[#This Row],[TeamFavoriteID]],Table2[team_id],Table2[team_name],_xlfn.XLOOKUP(Table1[[#This Row],[TeamFavoriteID]],Table2[team_id_pfr],Table2[team_name],"Even"))</f>
        <v>New York Giants</v>
      </c>
      <c r="M12020">
        <v>-3</v>
      </c>
      <c r="N12020">
        <f>IF(Table1[[#This Row],[TeamFavorite]]=Table1[[#This Row],[TeamHome]],Table1[[#This Row],[ScoreAway]]-Table1[[#This Row],[ScoreHome]],Table1[[#This Row],[ScoreHome]]-Table1[[#This Row],[ScoreAway]])</f>
        <v>10</v>
      </c>
      <c r="O12020">
        <f>IF(Table1[[#This Row],[SpreadActual]]&lt;Table1[[#This Row],[SpreadFavorite]],1,0)</f>
        <v>0</v>
      </c>
      <c r="P12020">
        <v>41.5</v>
      </c>
      <c r="Q12020" t="s">
        <v>203</v>
      </c>
      <c r="R12020" t="b">
        <v>0</v>
      </c>
      <c r="S12020">
        <v>68</v>
      </c>
      <c r="T12020">
        <v>5</v>
      </c>
    </row>
    <row r="12021" spans="1:22" x14ac:dyDescent="0.2">
      <c r="A12021" s="1">
        <v>43051</v>
      </c>
      <c r="B12021">
        <v>2017</v>
      </c>
      <c r="C12021">
        <f>_xlfn.MAXIFS(Table1[ScheduleWeekWritten],Table1[ScheduleSeason],Table1[[#This Row],[ScheduleSeason]])</f>
        <v>17</v>
      </c>
      <c r="D12021">
        <v>10</v>
      </c>
      <c r="E12021" cm="1">
        <f t="array" ref="E12021">_xlfn.XLOOKUP(Table1[[#This Row],[ScheduleWeekWritten]],Table3[Game],100+Table3[Increase],Table1[[#This Row],[ScheduleWeekWritten]])</f>
        <v>10</v>
      </c>
      <c r="F12021" t="b">
        <v>0</v>
      </c>
      <c r="G12021" t="s">
        <v>127</v>
      </c>
      <c r="H12021">
        <v>15</v>
      </c>
      <c r="I12021">
        <v>10</v>
      </c>
      <c r="J12021" t="s">
        <v>31</v>
      </c>
      <c r="K12021" t="s">
        <v>133</v>
      </c>
      <c r="L12021" t="str">
        <f>_xlfn.XLOOKUP(Table1[[#This Row],[TeamFavoriteID]],Table2[team_id],Table2[team_name],_xlfn.XLOOKUP(Table1[[#This Row],[TeamFavoriteID]],Table2[team_id_pfr],Table2[team_name],"Even"))</f>
        <v>Tampa Bay Buccaneers</v>
      </c>
      <c r="M12021">
        <v>-1</v>
      </c>
      <c r="N12021">
        <f>IF(Table1[[#This Row],[TeamFavorite]]=Table1[[#This Row],[TeamHome]],Table1[[#This Row],[ScoreAway]]-Table1[[#This Row],[ScoreHome]],Table1[[#This Row],[ScoreHome]]-Table1[[#This Row],[ScoreAway]])</f>
        <v>-5</v>
      </c>
      <c r="O12021">
        <f>IF(Table1[[#This Row],[SpreadActual]]&lt;Table1[[#This Row],[SpreadFavorite]],1,0)</f>
        <v>1</v>
      </c>
      <c r="P12021">
        <v>44.5</v>
      </c>
      <c r="Q12021" t="s">
        <v>168</v>
      </c>
      <c r="R12021" t="b">
        <v>0</v>
      </c>
      <c r="S12021">
        <v>79</v>
      </c>
      <c r="T12021">
        <v>16</v>
      </c>
    </row>
    <row r="12022" spans="1:22" x14ac:dyDescent="0.2">
      <c r="A12022" s="1">
        <v>43051</v>
      </c>
      <c r="B12022">
        <v>2017</v>
      </c>
      <c r="C12022">
        <f>_xlfn.MAXIFS(Table1[ScheduleWeekWritten],Table1[ScheduleSeason],Table1[[#This Row],[ScheduleSeason]])</f>
        <v>17</v>
      </c>
      <c r="D12022">
        <v>10</v>
      </c>
      <c r="E12022" cm="1">
        <f t="array" ref="E12022">_xlfn.XLOOKUP(Table1[[#This Row],[ScheduleWeekWritten]],Table3[Game],100+Table3[Increase],Table1[[#This Row],[ScheduleWeekWritten]])</f>
        <v>10</v>
      </c>
      <c r="F12022" t="b">
        <v>0</v>
      </c>
      <c r="G12022" t="s">
        <v>171</v>
      </c>
      <c r="H12022">
        <v>24</v>
      </c>
      <c r="I12022">
        <v>20</v>
      </c>
      <c r="J12022" t="s">
        <v>101</v>
      </c>
      <c r="K12022" t="s">
        <v>25</v>
      </c>
      <c r="L12022" t="str">
        <f>_xlfn.XLOOKUP(Table1[[#This Row],[TeamFavoriteID]],Table2[team_id],Table2[team_name],_xlfn.XLOOKUP(Table1[[#This Row],[TeamFavoriteID]],Table2[team_id_pfr],Table2[team_name],"Even"))</f>
        <v>Houston Oilers</v>
      </c>
      <c r="M12022">
        <v>-4.5</v>
      </c>
      <c r="N12022">
        <f>IF(Table1[[#This Row],[TeamFavorite]]=Table1[[#This Row],[TeamHome]],Table1[[#This Row],[ScoreAway]]-Table1[[#This Row],[ScoreHome]],Table1[[#This Row],[ScoreHome]]-Table1[[#This Row],[ScoreAway]])</f>
        <v>4</v>
      </c>
      <c r="O12022">
        <f>IF(Table1[[#This Row],[SpreadActual]]&lt;Table1[[#This Row],[SpreadFavorite]],1,0)</f>
        <v>0</v>
      </c>
      <c r="P12022">
        <v>40.5</v>
      </c>
      <c r="Q12022" t="s">
        <v>209</v>
      </c>
      <c r="R12022" t="b">
        <v>0</v>
      </c>
      <c r="S12022">
        <v>53</v>
      </c>
      <c r="T12022">
        <v>4</v>
      </c>
    </row>
    <row r="12023" spans="1:22" x14ac:dyDescent="0.2">
      <c r="A12023" s="1">
        <v>43051</v>
      </c>
      <c r="B12023">
        <v>2017</v>
      </c>
      <c r="C12023">
        <f>_xlfn.MAXIFS(Table1[ScheduleWeekWritten],Table1[ScheduleSeason],Table1[[#This Row],[ScheduleSeason]])</f>
        <v>17</v>
      </c>
      <c r="D12023">
        <v>10</v>
      </c>
      <c r="E12023" cm="1">
        <f t="array" ref="E12023">_xlfn.XLOOKUP(Table1[[#This Row],[ScheduleWeekWritten]],Table3[Game],100+Table3[Increase],Table1[[#This Row],[ScheduleWeekWritten]])</f>
        <v>10</v>
      </c>
      <c r="F12023" t="b">
        <v>0</v>
      </c>
      <c r="G12023" t="s">
        <v>61</v>
      </c>
      <c r="H12023">
        <v>30</v>
      </c>
      <c r="I12023">
        <v>38</v>
      </c>
      <c r="J12023" t="s">
        <v>54</v>
      </c>
      <c r="K12023" t="s">
        <v>55</v>
      </c>
      <c r="L12023" t="str">
        <f>_xlfn.XLOOKUP(Table1[[#This Row],[TeamFavoriteID]],Table2[team_id],Table2[team_name],_xlfn.XLOOKUP(Table1[[#This Row],[TeamFavoriteID]],Table2[team_id_pfr],Table2[team_name],"Even"))</f>
        <v>Minnesota Vikings</v>
      </c>
      <c r="M12023">
        <v>-1</v>
      </c>
      <c r="N12023">
        <f>IF(Table1[[#This Row],[TeamFavorite]]=Table1[[#This Row],[TeamHome]],Table1[[#This Row],[ScoreAway]]-Table1[[#This Row],[ScoreHome]],Table1[[#This Row],[ScoreHome]]-Table1[[#This Row],[ScoreAway]])</f>
        <v>-8</v>
      </c>
      <c r="O12023">
        <f>IF(Table1[[#This Row],[SpreadActual]]&lt;Table1[[#This Row],[SpreadFavorite]],1,0)</f>
        <v>1</v>
      </c>
      <c r="P12023">
        <v>43</v>
      </c>
      <c r="Q12023" t="s">
        <v>165</v>
      </c>
      <c r="R12023" t="b">
        <v>0</v>
      </c>
      <c r="S12023">
        <v>44</v>
      </c>
      <c r="T12023">
        <v>4</v>
      </c>
    </row>
    <row r="12024" spans="1:22" x14ac:dyDescent="0.2">
      <c r="A12024" s="1">
        <v>43052</v>
      </c>
      <c r="B12024">
        <v>2017</v>
      </c>
      <c r="C12024">
        <f>_xlfn.MAXIFS(Table1[ScheduleWeekWritten],Table1[ScheduleSeason],Table1[[#This Row],[ScheduleSeason]])</f>
        <v>17</v>
      </c>
      <c r="D12024">
        <v>10</v>
      </c>
      <c r="E12024" cm="1">
        <f t="array" ref="E12024">_xlfn.XLOOKUP(Table1[[#This Row],[ScheduleWeekWritten]],Table3[Game],100+Table3[Increase],Table1[[#This Row],[ScheduleWeekWritten]])</f>
        <v>10</v>
      </c>
      <c r="F12024" t="b">
        <v>0</v>
      </c>
      <c r="G12024" t="s">
        <v>152</v>
      </c>
      <c r="H12024">
        <v>45</v>
      </c>
      <c r="I12024">
        <v>21</v>
      </c>
      <c r="J12024" t="s">
        <v>19</v>
      </c>
      <c r="K12024" t="s">
        <v>162</v>
      </c>
      <c r="L12024" t="str">
        <f>_xlfn.XLOOKUP(Table1[[#This Row],[TeamFavoriteID]],Table2[team_id],Table2[team_name],_xlfn.XLOOKUP(Table1[[#This Row],[TeamFavoriteID]],Table2[team_id_pfr],Table2[team_name],"Even"))</f>
        <v>Carolina Panthers</v>
      </c>
      <c r="M12024">
        <v>-8</v>
      </c>
      <c r="N12024">
        <f>IF(Table1[[#This Row],[TeamFavorite]]=Table1[[#This Row],[TeamHome]],Table1[[#This Row],[ScoreAway]]-Table1[[#This Row],[ScoreHome]],Table1[[#This Row],[ScoreHome]]-Table1[[#This Row],[ScoreAway]])</f>
        <v>-24</v>
      </c>
      <c r="O12024">
        <f>IF(Table1[[#This Row],[SpreadActual]]&lt;Table1[[#This Row],[SpreadFavorite]],1,0)</f>
        <v>1</v>
      </c>
      <c r="P12024">
        <v>38.5</v>
      </c>
      <c r="Q12024" t="s">
        <v>160</v>
      </c>
      <c r="R12024" t="b">
        <v>0</v>
      </c>
      <c r="S12024">
        <v>49</v>
      </c>
      <c r="T12024">
        <v>6</v>
      </c>
    </row>
    <row r="12025" spans="1:22" x14ac:dyDescent="0.2">
      <c r="A12025" s="1">
        <v>43055</v>
      </c>
      <c r="B12025">
        <v>2017</v>
      </c>
      <c r="C12025">
        <f>_xlfn.MAXIFS(Table1[ScheduleWeekWritten],Table1[ScheduleSeason],Table1[[#This Row],[ScheduleSeason]])</f>
        <v>17</v>
      </c>
      <c r="D12025">
        <v>11</v>
      </c>
      <c r="E12025" cm="1">
        <f t="array" ref="E12025">_xlfn.XLOOKUP(Table1[[#This Row],[ScheduleWeekWritten]],Table3[Game],100+Table3[Increase],Table1[[#This Row],[ScheduleWeekWritten]])</f>
        <v>11</v>
      </c>
      <c r="F12025" t="b">
        <v>0</v>
      </c>
      <c r="G12025" t="s">
        <v>49</v>
      </c>
      <c r="H12025">
        <v>40</v>
      </c>
      <c r="I12025">
        <v>17</v>
      </c>
      <c r="J12025" t="s">
        <v>171</v>
      </c>
      <c r="K12025" t="s">
        <v>51</v>
      </c>
      <c r="L12025" t="str">
        <f>_xlfn.XLOOKUP(Table1[[#This Row],[TeamFavoriteID]],Table2[team_id],Table2[team_name],_xlfn.XLOOKUP(Table1[[#This Row],[TeamFavoriteID]],Table2[team_id_pfr],Table2[team_name],"Even"))</f>
        <v>Pittsburgh Steelers</v>
      </c>
      <c r="M12025">
        <v>-7</v>
      </c>
      <c r="N12025">
        <f>IF(Table1[[#This Row],[TeamFavorite]]=Table1[[#This Row],[TeamHome]],Table1[[#This Row],[ScoreAway]]-Table1[[#This Row],[ScoreHome]],Table1[[#This Row],[ScoreHome]]-Table1[[#This Row],[ScoreAway]])</f>
        <v>-23</v>
      </c>
      <c r="O12025">
        <f>IF(Table1[[#This Row],[SpreadActual]]&lt;Table1[[#This Row],[SpreadFavorite]],1,0)</f>
        <v>1</v>
      </c>
      <c r="P12025">
        <v>44.5</v>
      </c>
      <c r="Q12025" t="s">
        <v>175</v>
      </c>
      <c r="R12025" t="b">
        <v>0</v>
      </c>
      <c r="S12025">
        <v>37</v>
      </c>
      <c r="T12025">
        <v>2</v>
      </c>
    </row>
    <row r="12026" spans="1:22" x14ac:dyDescent="0.2">
      <c r="A12026" s="1">
        <v>43058</v>
      </c>
      <c r="B12026">
        <v>2017</v>
      </c>
      <c r="C12026">
        <f>_xlfn.MAXIFS(Table1[ScheduleWeekWritten],Table1[ScheduleSeason],Table1[[#This Row],[ScheduleSeason]])</f>
        <v>17</v>
      </c>
      <c r="D12026">
        <v>11</v>
      </c>
      <c r="E12026" cm="1">
        <f t="array" ref="E12026">_xlfn.XLOOKUP(Table1[[#This Row],[ScheduleWeekWritten]],Table3[Game],100+Table3[Increase],Table1[[#This Row],[ScheduleWeekWritten]])</f>
        <v>11</v>
      </c>
      <c r="F12026" t="b">
        <v>0</v>
      </c>
      <c r="G12026" t="s">
        <v>46</v>
      </c>
      <c r="H12026">
        <v>24</v>
      </c>
      <c r="I12026">
        <v>27</v>
      </c>
      <c r="J12026" t="s">
        <v>45</v>
      </c>
      <c r="K12026" t="s">
        <v>79</v>
      </c>
      <c r="L12026" t="str">
        <f>_xlfn.XLOOKUP(Table1[[#This Row],[TeamFavoriteID]],Table2[team_id],Table2[team_name],_xlfn.XLOOKUP(Table1[[#This Row],[TeamFavoriteID]],Table2[team_id_pfr],Table2[team_name],"Even"))</f>
        <v>Detroit Lions</v>
      </c>
      <c r="M12026">
        <v>-3</v>
      </c>
      <c r="N12026">
        <f>IF(Table1[[#This Row],[TeamFavorite]]=Table1[[#This Row],[TeamHome]],Table1[[#This Row],[ScoreAway]]-Table1[[#This Row],[ScoreHome]],Table1[[#This Row],[ScoreHome]]-Table1[[#This Row],[ScoreAway]])</f>
        <v>-3</v>
      </c>
      <c r="O12026">
        <f>IF(Table1[[#This Row],[SpreadActual]]&lt;Table1[[#This Row],[SpreadFavorite]],1,0)</f>
        <v>0</v>
      </c>
      <c r="P12026">
        <v>41</v>
      </c>
      <c r="Q12026" t="s">
        <v>114</v>
      </c>
      <c r="R12026" t="b">
        <v>0</v>
      </c>
      <c r="S12026">
        <v>29</v>
      </c>
      <c r="T12026">
        <v>15</v>
      </c>
    </row>
    <row r="12027" spans="1:22" x14ac:dyDescent="0.2">
      <c r="A12027" s="1">
        <v>43058</v>
      </c>
      <c r="B12027">
        <v>2017</v>
      </c>
      <c r="C12027">
        <f>_xlfn.MAXIFS(Table1[ScheduleWeekWritten],Table1[ScheduleSeason],Table1[[#This Row],[ScheduleSeason]])</f>
        <v>17</v>
      </c>
      <c r="D12027">
        <v>11</v>
      </c>
      <c r="E12027" cm="1">
        <f t="array" ref="E12027">_xlfn.XLOOKUP(Table1[[#This Row],[ScheduleWeekWritten]],Table3[Game],100+Table3[Increase],Table1[[#This Row],[ScheduleWeekWritten]])</f>
        <v>11</v>
      </c>
      <c r="F12027" t="b">
        <v>0</v>
      </c>
      <c r="G12027" t="s">
        <v>62</v>
      </c>
      <c r="H12027">
        <v>7</v>
      </c>
      <c r="I12027">
        <v>19</v>
      </c>
      <c r="J12027" t="s">
        <v>154</v>
      </c>
      <c r="K12027" t="s">
        <v>161</v>
      </c>
      <c r="L12027" t="str">
        <f>_xlfn.XLOOKUP(Table1[[#This Row],[TeamFavoriteID]],Table2[team_id],Table2[team_name],_xlfn.XLOOKUP(Table1[[#This Row],[TeamFavoriteID]],Table2[team_id_pfr],Table2[team_name],"Even"))</f>
        <v>Jacksonville Jaguars</v>
      </c>
      <c r="M12027">
        <v>-7.5</v>
      </c>
      <c r="N12027">
        <f>IF(Table1[[#This Row],[TeamFavorite]]=Table1[[#This Row],[TeamHome]],Table1[[#This Row],[ScoreAway]]-Table1[[#This Row],[ScoreHome]],Table1[[#This Row],[ScoreHome]]-Table1[[#This Row],[ScoreAway]])</f>
        <v>-12</v>
      </c>
      <c r="O12027">
        <f>IF(Table1[[#This Row],[SpreadActual]]&lt;Table1[[#This Row],[SpreadFavorite]],1,0)</f>
        <v>1</v>
      </c>
      <c r="P12027">
        <v>37.5</v>
      </c>
      <c r="Q12027" t="s">
        <v>170</v>
      </c>
      <c r="R12027" t="b">
        <v>0</v>
      </c>
      <c r="S12027">
        <v>38</v>
      </c>
      <c r="T12027">
        <v>19</v>
      </c>
      <c r="V12027" t="s">
        <v>2</v>
      </c>
    </row>
    <row r="12028" spans="1:22" x14ac:dyDescent="0.2">
      <c r="A12028" s="1">
        <v>43058</v>
      </c>
      <c r="B12028">
        <v>2017</v>
      </c>
      <c r="C12028">
        <f>_xlfn.MAXIFS(Table1[ScheduleWeekWritten],Table1[ScheduleSeason],Table1[[#This Row],[ScheduleSeason]])</f>
        <v>17</v>
      </c>
      <c r="D12028">
        <v>11</v>
      </c>
      <c r="E12028" cm="1">
        <f t="array" ref="E12028">_xlfn.XLOOKUP(Table1[[#This Row],[ScheduleWeekWritten]],Table3[Game],100+Table3[Increase],Table1[[#This Row],[ScheduleWeekWritten]])</f>
        <v>11</v>
      </c>
      <c r="F12028" t="b">
        <v>0</v>
      </c>
      <c r="G12028" t="s">
        <v>67</v>
      </c>
      <c r="H12028">
        <v>9</v>
      </c>
      <c r="I12028">
        <v>37</v>
      </c>
      <c r="J12028" t="s">
        <v>58</v>
      </c>
      <c r="K12028" t="s">
        <v>77</v>
      </c>
      <c r="L12028" t="str">
        <f>_xlfn.XLOOKUP(Table1[[#This Row],[TeamFavoriteID]],Table2[team_id],Table2[team_name],_xlfn.XLOOKUP(Table1[[#This Row],[TeamFavoriteID]],Table2[team_id_pfr],Table2[team_name],"Even"))</f>
        <v>Philadelphia Eagles</v>
      </c>
      <c r="M12028">
        <v>-6</v>
      </c>
      <c r="N12028">
        <f>IF(Table1[[#This Row],[TeamFavorite]]=Table1[[#This Row],[TeamHome]],Table1[[#This Row],[ScoreAway]]-Table1[[#This Row],[ScoreHome]],Table1[[#This Row],[ScoreHome]]-Table1[[#This Row],[ScoreAway]])</f>
        <v>-28</v>
      </c>
      <c r="O12028">
        <f>IF(Table1[[#This Row],[SpreadActual]]&lt;Table1[[#This Row],[SpreadFavorite]],1,0)</f>
        <v>1</v>
      </c>
      <c r="P12028">
        <v>48</v>
      </c>
      <c r="Q12028" t="s">
        <v>208</v>
      </c>
      <c r="R12028" t="b">
        <v>0</v>
      </c>
      <c r="S12028">
        <v>72</v>
      </c>
      <c r="T12028">
        <v>0</v>
      </c>
      <c r="V12028" t="s">
        <v>103</v>
      </c>
    </row>
    <row r="12029" spans="1:22" x14ac:dyDescent="0.2">
      <c r="A12029" s="1">
        <v>43058</v>
      </c>
      <c r="B12029">
        <v>2017</v>
      </c>
      <c r="C12029">
        <f>_xlfn.MAXIFS(Table1[ScheduleWeekWritten],Table1[ScheduleSeason],Table1[[#This Row],[ScheduleSeason]])</f>
        <v>17</v>
      </c>
      <c r="D12029">
        <v>11</v>
      </c>
      <c r="E12029" cm="1">
        <f t="array" ref="E12029">_xlfn.XLOOKUP(Table1[[#This Row],[ScheduleWeekWritten]],Table3[Game],100+Table3[Increase],Table1[[#This Row],[ScheduleWeekWritten]])</f>
        <v>11</v>
      </c>
      <c r="F12029" t="b">
        <v>0</v>
      </c>
      <c r="G12029" t="s">
        <v>24</v>
      </c>
      <c r="H12029">
        <v>17</v>
      </c>
      <c r="I12029">
        <v>20</v>
      </c>
      <c r="J12029" t="s">
        <v>101</v>
      </c>
      <c r="K12029" t="s">
        <v>88</v>
      </c>
      <c r="L12029" t="str">
        <f>_xlfn.XLOOKUP(Table1[[#This Row],[TeamFavoriteID]],Table2[team_id],Table2[team_name],_xlfn.XLOOKUP(Table1[[#This Row],[TeamFavoriteID]],Table2[team_id_pfr],Table2[team_name],"Even"))</f>
        <v>Denver Broncos</v>
      </c>
      <c r="M12029">
        <v>-2.5</v>
      </c>
      <c r="N12029">
        <f>IF(Table1[[#This Row],[TeamFavorite]]=Table1[[#This Row],[TeamHome]],Table1[[#This Row],[ScoreAway]]-Table1[[#This Row],[ScoreHome]],Table1[[#This Row],[ScoreHome]]-Table1[[#This Row],[ScoreAway]])</f>
        <v>3</v>
      </c>
      <c r="O12029">
        <f>IF(Table1[[#This Row],[SpreadActual]]&lt;Table1[[#This Row],[SpreadFavorite]],1,0)</f>
        <v>0</v>
      </c>
      <c r="P12029">
        <v>38</v>
      </c>
      <c r="Q12029" t="s">
        <v>174</v>
      </c>
      <c r="R12029" t="b">
        <v>0</v>
      </c>
      <c r="S12029">
        <v>53</v>
      </c>
      <c r="T12029">
        <v>3</v>
      </c>
    </row>
    <row r="12030" spans="1:22" x14ac:dyDescent="0.2">
      <c r="A12030" s="1">
        <v>43058</v>
      </c>
      <c r="B12030">
        <v>2017</v>
      </c>
      <c r="C12030">
        <f>_xlfn.MAXIFS(Table1[ScheduleWeekWritten],Table1[ScheduleSeason],Table1[[#This Row],[ScheduleSeason]])</f>
        <v>17</v>
      </c>
      <c r="D12030">
        <v>11</v>
      </c>
      <c r="E12030" cm="1">
        <f t="array" ref="E12030">_xlfn.XLOOKUP(Table1[[#This Row],[ScheduleWeekWritten]],Table3[Game],100+Table3[Increase],Table1[[#This Row],[ScheduleWeekWritten]])</f>
        <v>11</v>
      </c>
      <c r="F12030" t="b">
        <v>0</v>
      </c>
      <c r="G12030" t="s">
        <v>33</v>
      </c>
      <c r="H12030">
        <v>0</v>
      </c>
      <c r="I12030">
        <v>23</v>
      </c>
      <c r="J12030" t="s">
        <v>158</v>
      </c>
      <c r="K12030" t="s">
        <v>159</v>
      </c>
      <c r="L12030" t="str">
        <f>_xlfn.XLOOKUP(Table1[[#This Row],[TeamFavoriteID]],Table2[team_id],Table2[team_name],_xlfn.XLOOKUP(Table1[[#This Row],[TeamFavoriteID]],Table2[team_id_pfr],Table2[team_name],"Even"))</f>
        <v>Baltimore Ravens</v>
      </c>
      <c r="M12030">
        <v>-2</v>
      </c>
      <c r="N12030">
        <f>IF(Table1[[#This Row],[TeamFavorite]]=Table1[[#This Row],[TeamHome]],Table1[[#This Row],[ScoreAway]]-Table1[[#This Row],[ScoreHome]],Table1[[#This Row],[ScoreHome]]-Table1[[#This Row],[ScoreAway]])</f>
        <v>-23</v>
      </c>
      <c r="O12030">
        <f>IF(Table1[[#This Row],[SpreadActual]]&lt;Table1[[#This Row],[SpreadFavorite]],1,0)</f>
        <v>1</v>
      </c>
      <c r="P12030">
        <v>38</v>
      </c>
      <c r="Q12030" t="s">
        <v>82</v>
      </c>
      <c r="R12030" t="b">
        <v>0</v>
      </c>
      <c r="S12030">
        <v>27</v>
      </c>
      <c r="T12030">
        <v>15</v>
      </c>
    </row>
    <row r="12031" spans="1:22" x14ac:dyDescent="0.2">
      <c r="A12031" s="1">
        <v>43058</v>
      </c>
      <c r="B12031">
        <v>2017</v>
      </c>
      <c r="C12031">
        <f>_xlfn.MAXIFS(Table1[ScheduleWeekWritten],Table1[ScheduleSeason],Table1[[#This Row],[ScheduleSeason]])</f>
        <v>17</v>
      </c>
      <c r="D12031">
        <v>11</v>
      </c>
      <c r="E12031" cm="1">
        <f t="array" ref="E12031">_xlfn.XLOOKUP(Table1[[#This Row],[ScheduleWeekWritten]],Table3[Game],100+Table3[Increase],Table1[[#This Row],[ScheduleWeekWritten]])</f>
        <v>11</v>
      </c>
      <c r="F12031" t="b">
        <v>0</v>
      </c>
      <c r="G12031" t="s">
        <v>177</v>
      </c>
      <c r="H12031">
        <v>31</v>
      </c>
      <c r="I12031">
        <v>21</v>
      </c>
      <c r="J12031" t="s">
        <v>149</v>
      </c>
      <c r="K12031" t="s">
        <v>182</v>
      </c>
      <c r="L12031" t="str">
        <f>_xlfn.XLOOKUP(Table1[[#This Row],[TeamFavoriteID]],Table2[team_id],Table2[team_name],_xlfn.XLOOKUP(Table1[[#This Row],[TeamFavoriteID]],Table2[team_id_pfr],Table2[team_name],"Even"))</f>
        <v>Houston Texans</v>
      </c>
      <c r="M12031">
        <v>-2</v>
      </c>
      <c r="N12031">
        <f>IF(Table1[[#This Row],[TeamFavorite]]=Table1[[#This Row],[TeamHome]],Table1[[#This Row],[ScoreAway]]-Table1[[#This Row],[ScoreHome]],Table1[[#This Row],[ScoreHome]]-Table1[[#This Row],[ScoreAway]])</f>
        <v>-10</v>
      </c>
      <c r="O12031">
        <f>IF(Table1[[#This Row],[SpreadActual]]&lt;Table1[[#This Row],[SpreadFavorite]],1,0)</f>
        <v>1</v>
      </c>
      <c r="P12031">
        <v>37.5</v>
      </c>
      <c r="Q12031" t="s">
        <v>207</v>
      </c>
      <c r="R12031" t="b">
        <v>0</v>
      </c>
      <c r="S12031">
        <v>72</v>
      </c>
      <c r="T12031">
        <v>0</v>
      </c>
      <c r="V12031" t="s">
        <v>103</v>
      </c>
    </row>
    <row r="12032" spans="1:22" x14ac:dyDescent="0.2">
      <c r="A12032" s="1">
        <v>43058</v>
      </c>
      <c r="B12032">
        <v>2017</v>
      </c>
      <c r="C12032">
        <f>_xlfn.MAXIFS(Table1[ScheduleWeekWritten],Table1[ScheduleSeason],Table1[[#This Row],[ScheduleSeason]])</f>
        <v>17</v>
      </c>
      <c r="D12032">
        <v>11</v>
      </c>
      <c r="E12032" cm="1">
        <f t="array" ref="E12032">_xlfn.XLOOKUP(Table1[[#This Row],[ScheduleWeekWritten]],Table3[Game],100+Table3[Increase],Table1[[#This Row],[ScheduleWeekWritten]])</f>
        <v>11</v>
      </c>
      <c r="F12032" t="b">
        <v>0</v>
      </c>
      <c r="G12032" t="s">
        <v>210</v>
      </c>
      <c r="H12032">
        <v>54</v>
      </c>
      <c r="I12032">
        <v>24</v>
      </c>
      <c r="J12032" t="s">
        <v>28</v>
      </c>
      <c r="K12032" t="s">
        <v>29</v>
      </c>
      <c r="L12032" t="str">
        <f>_xlfn.XLOOKUP(Table1[[#This Row],[TeamFavoriteID]],Table2[team_id],Table2[team_name],_xlfn.XLOOKUP(Table1[[#This Row],[TeamFavoriteID]],Table2[team_id_pfr],Table2[team_name],"Even"))</f>
        <v>Los Angeles Chargers</v>
      </c>
      <c r="M12032">
        <v>-6.5</v>
      </c>
      <c r="N12032">
        <f>IF(Table1[[#This Row],[TeamFavorite]]=Table1[[#This Row],[TeamHome]],Table1[[#This Row],[ScoreAway]]-Table1[[#This Row],[ScoreHome]],Table1[[#This Row],[ScoreHome]]-Table1[[#This Row],[ScoreAway]])</f>
        <v>-30</v>
      </c>
      <c r="O12032">
        <f>IF(Table1[[#This Row],[SpreadActual]]&lt;Table1[[#This Row],[SpreadFavorite]],1,0)</f>
        <v>1</v>
      </c>
      <c r="P12032">
        <v>41</v>
      </c>
      <c r="Q12032" t="s">
        <v>211</v>
      </c>
      <c r="R12032" t="b">
        <v>0</v>
      </c>
      <c r="S12032">
        <v>71</v>
      </c>
      <c r="T12032">
        <v>3</v>
      </c>
    </row>
    <row r="12033" spans="1:22" x14ac:dyDescent="0.2">
      <c r="A12033" s="1">
        <v>43058</v>
      </c>
      <c r="B12033">
        <v>2017</v>
      </c>
      <c r="C12033">
        <f>_xlfn.MAXIFS(Table1[ScheduleWeekWritten],Table1[ScheduleSeason],Table1[[#This Row],[ScheduleSeason]])</f>
        <v>17</v>
      </c>
      <c r="D12033">
        <v>11</v>
      </c>
      <c r="E12033" cm="1">
        <f t="array" ref="E12033">_xlfn.XLOOKUP(Table1[[#This Row],[ScheduleWeekWritten]],Table3[Game],100+Table3[Increase],Table1[[#This Row],[ScheduleWeekWritten]])</f>
        <v>11</v>
      </c>
      <c r="F12033" t="b">
        <v>0</v>
      </c>
      <c r="G12033" t="s">
        <v>19</v>
      </c>
      <c r="H12033">
        <v>20</v>
      </c>
      <c r="I12033">
        <v>30</v>
      </c>
      <c r="J12033" t="s">
        <v>127</v>
      </c>
      <c r="K12033" t="s">
        <v>133</v>
      </c>
      <c r="L12033" t="str">
        <f>_xlfn.XLOOKUP(Table1[[#This Row],[TeamFavoriteID]],Table2[team_id],Table2[team_name],_xlfn.XLOOKUP(Table1[[#This Row],[TeamFavoriteID]],Table2[team_id_pfr],Table2[team_name],"Even"))</f>
        <v>Tampa Bay Buccaneers</v>
      </c>
      <c r="M12033">
        <v>-1</v>
      </c>
      <c r="N12033">
        <f>IF(Table1[[#This Row],[TeamFavorite]]=Table1[[#This Row],[TeamHome]],Table1[[#This Row],[ScoreAway]]-Table1[[#This Row],[ScoreHome]],Table1[[#This Row],[ScoreHome]]-Table1[[#This Row],[ScoreAway]])</f>
        <v>-10</v>
      </c>
      <c r="O12033">
        <f>IF(Table1[[#This Row],[SpreadActual]]&lt;Table1[[#This Row],[SpreadFavorite]],1,0)</f>
        <v>1</v>
      </c>
      <c r="P12033">
        <v>42</v>
      </c>
      <c r="Q12033" t="s">
        <v>212</v>
      </c>
      <c r="R12033" t="b">
        <v>0</v>
      </c>
      <c r="S12033">
        <v>77</v>
      </c>
      <c r="T12033">
        <v>5</v>
      </c>
    </row>
    <row r="12034" spans="1:22" x14ac:dyDescent="0.2">
      <c r="A12034" s="1">
        <v>43058</v>
      </c>
      <c r="B12034">
        <v>2017</v>
      </c>
      <c r="C12034">
        <f>_xlfn.MAXIFS(Table1[ScheduleWeekWritten],Table1[ScheduleSeason],Table1[[#This Row],[ScheduleSeason]])</f>
        <v>17</v>
      </c>
      <c r="D12034">
        <v>11</v>
      </c>
      <c r="E12034" cm="1">
        <f t="array" ref="E12034">_xlfn.XLOOKUP(Table1[[#This Row],[ScheduleWeekWritten]],Table3[Game],100+Table3[Increase],Table1[[#This Row],[ScheduleWeekWritten]])</f>
        <v>11</v>
      </c>
      <c r="F12034" t="b">
        <v>0</v>
      </c>
      <c r="G12034" t="s">
        <v>54</v>
      </c>
      <c r="H12034">
        <v>24</v>
      </c>
      <c r="I12034">
        <v>7</v>
      </c>
      <c r="J12034" t="s">
        <v>39</v>
      </c>
      <c r="K12034" t="s">
        <v>55</v>
      </c>
      <c r="L12034" t="str">
        <f>_xlfn.XLOOKUP(Table1[[#This Row],[TeamFavoriteID]],Table2[team_id],Table2[team_name],_xlfn.XLOOKUP(Table1[[#This Row],[TeamFavoriteID]],Table2[team_id_pfr],Table2[team_name],"Even"))</f>
        <v>Minnesota Vikings</v>
      </c>
      <c r="M12034">
        <v>-2.5</v>
      </c>
      <c r="N12034">
        <f>IF(Table1[[#This Row],[TeamFavorite]]=Table1[[#This Row],[TeamHome]],Table1[[#This Row],[ScoreAway]]-Table1[[#This Row],[ScoreHome]],Table1[[#This Row],[ScoreHome]]-Table1[[#This Row],[ScoreAway]])</f>
        <v>-17</v>
      </c>
      <c r="O12034">
        <f>IF(Table1[[#This Row],[SpreadActual]]&lt;Table1[[#This Row],[SpreadFavorite]],1,0)</f>
        <v>1</v>
      </c>
      <c r="P12034">
        <v>45.5</v>
      </c>
      <c r="Q12034" t="s">
        <v>205</v>
      </c>
      <c r="R12034" t="b">
        <v>0</v>
      </c>
      <c r="S12034">
        <v>72</v>
      </c>
      <c r="T12034">
        <v>0</v>
      </c>
      <c r="V12034" t="s">
        <v>103</v>
      </c>
    </row>
    <row r="12035" spans="1:22" x14ac:dyDescent="0.2">
      <c r="A12035" s="1">
        <v>43058</v>
      </c>
      <c r="B12035">
        <v>2017</v>
      </c>
      <c r="C12035">
        <f>_xlfn.MAXIFS(Table1[ScheduleWeekWritten],Table1[ScheduleSeason],Table1[[#This Row],[ScheduleSeason]])</f>
        <v>17</v>
      </c>
      <c r="D12035">
        <v>11</v>
      </c>
      <c r="E12035" cm="1">
        <f t="array" ref="E12035">_xlfn.XLOOKUP(Table1[[#This Row],[ScheduleWeekWritten]],Table3[Game],100+Table3[Increase],Table1[[#This Row],[ScheduleWeekWritten]])</f>
        <v>11</v>
      </c>
      <c r="F12035" t="b">
        <v>0</v>
      </c>
      <c r="G12035" t="s">
        <v>95</v>
      </c>
      <c r="H12035">
        <v>34</v>
      </c>
      <c r="I12035">
        <v>31</v>
      </c>
      <c r="J12035" t="s">
        <v>61</v>
      </c>
      <c r="K12035" t="s">
        <v>98</v>
      </c>
      <c r="L12035" t="str">
        <f>_xlfn.XLOOKUP(Table1[[#This Row],[TeamFavoriteID]],Table2[team_id],Table2[team_name],_xlfn.XLOOKUP(Table1[[#This Row],[TeamFavoriteID]],Table2[team_id_pfr],Table2[team_name],"Even"))</f>
        <v>New Orleans Saints</v>
      </c>
      <c r="M12035">
        <v>-7.5</v>
      </c>
      <c r="N12035">
        <f>IF(Table1[[#This Row],[TeamFavorite]]=Table1[[#This Row],[TeamHome]],Table1[[#This Row],[ScoreAway]]-Table1[[#This Row],[ScoreHome]],Table1[[#This Row],[ScoreHome]]-Table1[[#This Row],[ScoreAway]])</f>
        <v>-3</v>
      </c>
      <c r="O12035">
        <f>IF(Table1[[#This Row],[SpreadActual]]&lt;Table1[[#This Row],[SpreadFavorite]],1,0)</f>
        <v>0</v>
      </c>
      <c r="P12035">
        <v>52.5</v>
      </c>
      <c r="Q12035" t="s">
        <v>201</v>
      </c>
      <c r="R12035" t="b">
        <v>0</v>
      </c>
      <c r="S12035">
        <v>72</v>
      </c>
      <c r="T12035">
        <v>0</v>
      </c>
      <c r="V12035" t="s">
        <v>103</v>
      </c>
    </row>
    <row r="12036" spans="1:22" x14ac:dyDescent="0.2">
      <c r="A12036" s="1">
        <v>43058</v>
      </c>
      <c r="B12036">
        <v>2017</v>
      </c>
      <c r="C12036">
        <f>_xlfn.MAXIFS(Table1[ScheduleWeekWritten],Table1[ScheduleSeason],Table1[[#This Row],[ScheduleSeason]])</f>
        <v>17</v>
      </c>
      <c r="D12036">
        <v>11</v>
      </c>
      <c r="E12036" cm="1">
        <f t="array" ref="E12036">_xlfn.XLOOKUP(Table1[[#This Row],[ScheduleWeekWritten]],Table3[Game],100+Table3[Increase],Table1[[#This Row],[ScheduleWeekWritten]])</f>
        <v>11</v>
      </c>
      <c r="F12036" t="b">
        <v>0</v>
      </c>
      <c r="G12036" t="s">
        <v>50</v>
      </c>
      <c r="H12036">
        <v>12</v>
      </c>
      <c r="I12036">
        <v>9</v>
      </c>
      <c r="J12036" t="s">
        <v>42</v>
      </c>
      <c r="K12036" t="s">
        <v>75</v>
      </c>
      <c r="L12036" t="str">
        <f>_xlfn.XLOOKUP(Table1[[#This Row],[TeamFavoriteID]],Table2[team_id],Table2[team_name],_xlfn.XLOOKUP(Table1[[#This Row],[TeamFavoriteID]],Table2[team_id_pfr],Table2[team_name],"Even"))</f>
        <v>Kansas City Chiefs</v>
      </c>
      <c r="M12036">
        <v>-10</v>
      </c>
      <c r="N12036">
        <f>IF(Table1[[#This Row],[TeamFavorite]]=Table1[[#This Row],[TeamHome]],Table1[[#This Row],[ScoreAway]]-Table1[[#This Row],[ScoreHome]],Table1[[#This Row],[ScoreHome]]-Table1[[#This Row],[ScoreAway]])</f>
        <v>3</v>
      </c>
      <c r="O12036">
        <f>IF(Table1[[#This Row],[SpreadActual]]&lt;Table1[[#This Row],[SpreadFavorite]],1,0)</f>
        <v>0</v>
      </c>
      <c r="P12036">
        <v>45.5</v>
      </c>
      <c r="Q12036" t="s">
        <v>197</v>
      </c>
      <c r="R12036" t="b">
        <v>0</v>
      </c>
      <c r="S12036">
        <v>49</v>
      </c>
      <c r="T12036">
        <v>18</v>
      </c>
    </row>
    <row r="12037" spans="1:22" x14ac:dyDescent="0.2">
      <c r="A12037" s="1">
        <v>43058</v>
      </c>
      <c r="B12037">
        <v>2017</v>
      </c>
      <c r="C12037">
        <f>_xlfn.MAXIFS(Table1[ScheduleWeekWritten],Table1[ScheduleSeason],Table1[[#This Row],[ScheduleSeason]])</f>
        <v>17</v>
      </c>
      <c r="D12037">
        <v>11</v>
      </c>
      <c r="E12037" cm="1">
        <f t="array" ref="E12037">_xlfn.XLOOKUP(Table1[[#This Row],[ScheduleWeekWritten]],Table3[Game],100+Table3[Increase],Table1[[#This Row],[ScheduleWeekWritten]])</f>
        <v>11</v>
      </c>
      <c r="F12037" t="b">
        <v>0</v>
      </c>
      <c r="G12037" t="s">
        <v>20</v>
      </c>
      <c r="H12037">
        <v>8</v>
      </c>
      <c r="I12037">
        <v>33</v>
      </c>
      <c r="J12037" t="s">
        <v>115</v>
      </c>
      <c r="K12037" t="s">
        <v>70</v>
      </c>
      <c r="L12037" t="str">
        <f>_xlfn.XLOOKUP(Table1[[#This Row],[TeamFavoriteID]],Table2[team_id],Table2[team_name],_xlfn.XLOOKUP(Table1[[#This Row],[TeamFavoriteID]],Table2[team_id_pfr],Table2[team_name],"Even"))</f>
        <v>Boston Patriots</v>
      </c>
      <c r="M12037">
        <v>-7</v>
      </c>
      <c r="N12037">
        <f>IF(Table1[[#This Row],[TeamFavorite]]=Table1[[#This Row],[TeamHome]],Table1[[#This Row],[ScoreAway]]-Table1[[#This Row],[ScoreHome]],Table1[[#This Row],[ScoreHome]]-Table1[[#This Row],[ScoreAway]])</f>
        <v>-25</v>
      </c>
      <c r="O12037">
        <f>IF(Table1[[#This Row],[SpreadActual]]&lt;Table1[[#This Row],[SpreadFavorite]],1,0)</f>
        <v>1</v>
      </c>
      <c r="P12037">
        <v>54.5</v>
      </c>
      <c r="Q12037" t="s">
        <v>185</v>
      </c>
      <c r="R12037" t="b">
        <v>1</v>
      </c>
      <c r="S12037">
        <v>69</v>
      </c>
      <c r="T12037">
        <v>7</v>
      </c>
    </row>
    <row r="12038" spans="1:22" x14ac:dyDescent="0.2">
      <c r="A12038" s="1">
        <v>43059</v>
      </c>
      <c r="B12038">
        <v>2017</v>
      </c>
      <c r="C12038">
        <f>_xlfn.MAXIFS(Table1[ScheduleWeekWritten],Table1[ScheduleSeason],Table1[[#This Row],[ScheduleSeason]])</f>
        <v>17</v>
      </c>
      <c r="D12038">
        <v>11</v>
      </c>
      <c r="E12038" cm="1">
        <f t="array" ref="E12038">_xlfn.XLOOKUP(Table1[[#This Row],[ScheduleWeekWritten]],Table3[Game],100+Table3[Increase],Table1[[#This Row],[ScheduleWeekWritten]])</f>
        <v>11</v>
      </c>
      <c r="F12038" t="b">
        <v>0</v>
      </c>
      <c r="G12038" t="s">
        <v>128</v>
      </c>
      <c r="H12038">
        <v>31</v>
      </c>
      <c r="I12038">
        <v>34</v>
      </c>
      <c r="J12038" t="s">
        <v>38</v>
      </c>
      <c r="K12038" t="s">
        <v>132</v>
      </c>
      <c r="L12038" t="str">
        <f>_xlfn.XLOOKUP(Table1[[#This Row],[TeamFavoriteID]],Table2[team_id],Table2[team_name],_xlfn.XLOOKUP(Table1[[#This Row],[TeamFavoriteID]],Table2[team_id_pfr],Table2[team_name],"Even"))</f>
        <v>Seattle Seahawks</v>
      </c>
      <c r="M12038">
        <v>-2</v>
      </c>
      <c r="N12038">
        <f>IF(Table1[[#This Row],[TeamFavorite]]=Table1[[#This Row],[TeamHome]],Table1[[#This Row],[ScoreAway]]-Table1[[#This Row],[ScoreHome]],Table1[[#This Row],[ScoreHome]]-Table1[[#This Row],[ScoreAway]])</f>
        <v>3</v>
      </c>
      <c r="O12038">
        <f>IF(Table1[[#This Row],[SpreadActual]]&lt;Table1[[#This Row],[SpreadFavorite]],1,0)</f>
        <v>0</v>
      </c>
      <c r="P12038">
        <v>45.5</v>
      </c>
      <c r="Q12038" t="s">
        <v>180</v>
      </c>
      <c r="R12038" t="b">
        <v>0</v>
      </c>
      <c r="S12038">
        <v>48</v>
      </c>
      <c r="T12038">
        <v>2</v>
      </c>
    </row>
    <row r="12039" spans="1:22" x14ac:dyDescent="0.2">
      <c r="A12039" s="1">
        <v>43062</v>
      </c>
      <c r="B12039">
        <v>2017</v>
      </c>
      <c r="C12039">
        <f>_xlfn.MAXIFS(Table1[ScheduleWeekWritten],Table1[ScheduleSeason],Table1[[#This Row],[ScheduleSeason]])</f>
        <v>17</v>
      </c>
      <c r="D12039">
        <v>12</v>
      </c>
      <c r="E12039" cm="1">
        <f t="array" ref="E12039">_xlfn.XLOOKUP(Table1[[#This Row],[ScheduleWeekWritten]],Table3[Game],100+Table3[Increase],Table1[[#This Row],[ScheduleWeekWritten]])</f>
        <v>12</v>
      </c>
      <c r="F12039" t="b">
        <v>0</v>
      </c>
      <c r="G12039" t="s">
        <v>67</v>
      </c>
      <c r="H12039">
        <v>6</v>
      </c>
      <c r="I12039">
        <v>28</v>
      </c>
      <c r="J12039" t="s">
        <v>210</v>
      </c>
      <c r="K12039" t="s">
        <v>29</v>
      </c>
      <c r="L12039" t="str">
        <f>_xlfn.XLOOKUP(Table1[[#This Row],[TeamFavoriteID]],Table2[team_id],Table2[team_name],_xlfn.XLOOKUP(Table1[[#This Row],[TeamFavoriteID]],Table2[team_id_pfr],Table2[team_name],"Even"))</f>
        <v>Los Angeles Chargers</v>
      </c>
      <c r="M12039">
        <v>-1</v>
      </c>
      <c r="N12039">
        <f>IF(Table1[[#This Row],[TeamFavorite]]=Table1[[#This Row],[TeamHome]],Table1[[#This Row],[ScoreAway]]-Table1[[#This Row],[ScoreHome]],Table1[[#This Row],[ScoreHome]]-Table1[[#This Row],[ScoreAway]])</f>
        <v>-22</v>
      </c>
      <c r="O12039">
        <f>IF(Table1[[#This Row],[SpreadActual]]&lt;Table1[[#This Row],[SpreadFavorite]],1,0)</f>
        <v>1</v>
      </c>
      <c r="P12039">
        <v>48</v>
      </c>
      <c r="Q12039" t="s">
        <v>208</v>
      </c>
      <c r="R12039" t="b">
        <v>0</v>
      </c>
      <c r="S12039">
        <v>72</v>
      </c>
      <c r="T12039">
        <v>0</v>
      </c>
      <c r="V12039" t="s">
        <v>103</v>
      </c>
    </row>
    <row r="12040" spans="1:22" x14ac:dyDescent="0.2">
      <c r="A12040" s="1">
        <v>43062</v>
      </c>
      <c r="B12040">
        <v>2017</v>
      </c>
      <c r="C12040">
        <f>_xlfn.MAXIFS(Table1[ScheduleWeekWritten],Table1[ScheduleSeason],Table1[[#This Row],[ScheduleSeason]])</f>
        <v>17</v>
      </c>
      <c r="D12040">
        <v>12</v>
      </c>
      <c r="E12040" cm="1">
        <f t="array" ref="E12040">_xlfn.XLOOKUP(Table1[[#This Row],[ScheduleWeekWritten]],Table3[Game],100+Table3[Increase],Table1[[#This Row],[ScheduleWeekWritten]])</f>
        <v>12</v>
      </c>
      <c r="F12040" t="b">
        <v>0</v>
      </c>
      <c r="G12040" t="s">
        <v>45</v>
      </c>
      <c r="H12040">
        <v>23</v>
      </c>
      <c r="I12040">
        <v>30</v>
      </c>
      <c r="J12040" t="s">
        <v>54</v>
      </c>
      <c r="K12040" t="s">
        <v>55</v>
      </c>
      <c r="L12040" t="str">
        <f>_xlfn.XLOOKUP(Table1[[#This Row],[TeamFavoriteID]],Table2[team_id],Table2[team_name],_xlfn.XLOOKUP(Table1[[#This Row],[TeamFavoriteID]],Table2[team_id_pfr],Table2[team_name],"Even"))</f>
        <v>Minnesota Vikings</v>
      </c>
      <c r="M12040">
        <v>-3</v>
      </c>
      <c r="N12040">
        <f>IF(Table1[[#This Row],[TeamFavorite]]=Table1[[#This Row],[TeamHome]],Table1[[#This Row],[ScoreAway]]-Table1[[#This Row],[ScoreHome]],Table1[[#This Row],[ScoreHome]]-Table1[[#This Row],[ScoreAway]])</f>
        <v>-7</v>
      </c>
      <c r="O12040">
        <f>IF(Table1[[#This Row],[SpreadActual]]&lt;Table1[[#This Row],[SpreadFavorite]],1,0)</f>
        <v>1</v>
      </c>
      <c r="P12040">
        <v>44.5</v>
      </c>
      <c r="Q12040" t="s">
        <v>181</v>
      </c>
      <c r="R12040" t="b">
        <v>0</v>
      </c>
      <c r="S12040">
        <v>72</v>
      </c>
      <c r="T12040">
        <v>0</v>
      </c>
      <c r="V12040" t="s">
        <v>103</v>
      </c>
    </row>
    <row r="12041" spans="1:22" x14ac:dyDescent="0.2">
      <c r="A12041" s="1">
        <v>43062</v>
      </c>
      <c r="B12041">
        <v>2017</v>
      </c>
      <c r="C12041">
        <f>_xlfn.MAXIFS(Table1[ScheduleWeekWritten],Table1[ScheduleSeason],Table1[[#This Row],[ScheduleSeason]])</f>
        <v>17</v>
      </c>
      <c r="D12041">
        <v>12</v>
      </c>
      <c r="E12041" cm="1">
        <f t="array" ref="E12041">_xlfn.XLOOKUP(Table1[[#This Row],[ScheduleWeekWritten]],Table3[Game],100+Table3[Increase],Table1[[#This Row],[ScheduleWeekWritten]])</f>
        <v>12</v>
      </c>
      <c r="F12041" t="b">
        <v>0</v>
      </c>
      <c r="G12041" t="s">
        <v>61</v>
      </c>
      <c r="H12041">
        <v>20</v>
      </c>
      <c r="I12041">
        <v>10</v>
      </c>
      <c r="J12041" t="s">
        <v>50</v>
      </c>
      <c r="K12041" t="s">
        <v>85</v>
      </c>
      <c r="L12041" t="str">
        <f>_xlfn.XLOOKUP(Table1[[#This Row],[TeamFavoriteID]],Table2[team_id],Table2[team_name],_xlfn.XLOOKUP(Table1[[#This Row],[TeamFavoriteID]],Table2[team_id_pfr],Table2[team_name],"Even"))</f>
        <v>Washington Commanders</v>
      </c>
      <c r="M12041">
        <v>-7.5</v>
      </c>
      <c r="N12041">
        <f>IF(Table1[[#This Row],[TeamFavorite]]=Table1[[#This Row],[TeamHome]],Table1[[#This Row],[ScoreAway]]-Table1[[#This Row],[ScoreHome]],Table1[[#This Row],[ScoreHome]]-Table1[[#This Row],[ScoreAway]])</f>
        <v>10</v>
      </c>
      <c r="O12041">
        <f>IF(Table1[[#This Row],[SpreadActual]]&lt;Table1[[#This Row],[SpreadFavorite]],1,0)</f>
        <v>0</v>
      </c>
      <c r="P12041">
        <v>45</v>
      </c>
      <c r="Q12041" t="s">
        <v>165</v>
      </c>
      <c r="R12041" t="b">
        <v>0</v>
      </c>
      <c r="S12041">
        <v>33</v>
      </c>
      <c r="T12041">
        <v>0</v>
      </c>
    </row>
    <row r="12042" spans="1:22" x14ac:dyDescent="0.2">
      <c r="A12042" s="1">
        <v>43065</v>
      </c>
      <c r="B12042">
        <v>2017</v>
      </c>
      <c r="C12042">
        <f>_xlfn.MAXIFS(Table1[ScheduleWeekWritten],Table1[ScheduleSeason],Table1[[#This Row],[ScheduleSeason]])</f>
        <v>17</v>
      </c>
      <c r="D12042">
        <v>12</v>
      </c>
      <c r="E12042" cm="1">
        <f t="array" ref="E12042">_xlfn.XLOOKUP(Table1[[#This Row],[ScheduleWeekWritten]],Table3[Game],100+Table3[Increase],Table1[[#This Row],[ScheduleWeekWritten]])</f>
        <v>12</v>
      </c>
      <c r="F12042" t="b">
        <v>0</v>
      </c>
      <c r="G12042" t="s">
        <v>149</v>
      </c>
      <c r="H12042">
        <v>27</v>
      </c>
      <c r="I12042">
        <v>24</v>
      </c>
      <c r="J12042" t="s">
        <v>154</v>
      </c>
      <c r="K12042" t="s">
        <v>161</v>
      </c>
      <c r="L12042" t="str">
        <f>_xlfn.XLOOKUP(Table1[[#This Row],[TeamFavoriteID]],Table2[team_id],Table2[team_name],_xlfn.XLOOKUP(Table1[[#This Row],[TeamFavoriteID]],Table2[team_id_pfr],Table2[team_name],"Even"))</f>
        <v>Jacksonville Jaguars</v>
      </c>
      <c r="M12042">
        <v>-5</v>
      </c>
      <c r="N12042">
        <f>IF(Table1[[#This Row],[TeamFavorite]]=Table1[[#This Row],[TeamHome]],Table1[[#This Row],[ScoreAway]]-Table1[[#This Row],[ScoreHome]],Table1[[#This Row],[ScoreHome]]-Table1[[#This Row],[ScoreAway]])</f>
        <v>3</v>
      </c>
      <c r="O12042">
        <f>IF(Table1[[#This Row],[SpreadActual]]&lt;Table1[[#This Row],[SpreadFavorite]],1,0)</f>
        <v>0</v>
      </c>
      <c r="P12042">
        <v>38</v>
      </c>
      <c r="Q12042" t="s">
        <v>150</v>
      </c>
      <c r="R12042" t="b">
        <v>0</v>
      </c>
      <c r="S12042">
        <v>72</v>
      </c>
      <c r="T12042">
        <v>0</v>
      </c>
      <c r="V12042" t="s">
        <v>103</v>
      </c>
    </row>
    <row r="12043" spans="1:22" x14ac:dyDescent="0.2">
      <c r="A12043" s="1">
        <v>43065</v>
      </c>
      <c r="B12043">
        <v>2017</v>
      </c>
      <c r="C12043">
        <f>_xlfn.MAXIFS(Table1[ScheduleWeekWritten],Table1[ScheduleSeason],Table1[[#This Row],[ScheduleSeason]])</f>
        <v>17</v>
      </c>
      <c r="D12043">
        <v>12</v>
      </c>
      <c r="E12043" cm="1">
        <f t="array" ref="E12043">_xlfn.XLOOKUP(Table1[[#This Row],[ScheduleWeekWritten]],Table3[Game],100+Table3[Increase],Table1[[#This Row],[ScheduleWeekWritten]])</f>
        <v>12</v>
      </c>
      <c r="F12043" t="b">
        <v>0</v>
      </c>
      <c r="G12043" t="s">
        <v>38</v>
      </c>
      <c r="H12043">
        <v>34</v>
      </c>
      <c r="I12043">
        <v>20</v>
      </c>
      <c r="J12043" t="s">
        <v>127</v>
      </c>
      <c r="K12043" t="s">
        <v>109</v>
      </c>
      <c r="L12043" t="str">
        <f>_xlfn.XLOOKUP(Table1[[#This Row],[TeamFavoriteID]],Table2[team_id],Table2[team_name],_xlfn.XLOOKUP(Table1[[#This Row],[TeamFavoriteID]],Table2[team_id_pfr],Table2[team_name],"Even"))</f>
        <v>Atlanta Falcons</v>
      </c>
      <c r="M12043">
        <v>-10</v>
      </c>
      <c r="N12043">
        <f>IF(Table1[[#This Row],[TeamFavorite]]=Table1[[#This Row],[TeamHome]],Table1[[#This Row],[ScoreAway]]-Table1[[#This Row],[ScoreHome]],Table1[[#This Row],[ScoreHome]]-Table1[[#This Row],[ScoreAway]])</f>
        <v>-14</v>
      </c>
      <c r="O12043">
        <f>IF(Table1[[#This Row],[SpreadActual]]&lt;Table1[[#This Row],[SpreadFavorite]],1,0)</f>
        <v>1</v>
      </c>
      <c r="P12043">
        <v>48.5</v>
      </c>
      <c r="Q12043" t="s">
        <v>148</v>
      </c>
      <c r="R12043" t="b">
        <v>0</v>
      </c>
      <c r="S12043">
        <v>72</v>
      </c>
      <c r="T12043">
        <v>0</v>
      </c>
      <c r="V12043" t="s">
        <v>103</v>
      </c>
    </row>
    <row r="12044" spans="1:22" x14ac:dyDescent="0.2">
      <c r="A12044" s="1">
        <v>43065</v>
      </c>
      <c r="B12044">
        <v>2017</v>
      </c>
      <c r="C12044">
        <f>_xlfn.MAXIFS(Table1[ScheduleWeekWritten],Table1[ScheduleSeason],Table1[[#This Row],[ScheduleSeason]])</f>
        <v>17</v>
      </c>
      <c r="D12044">
        <v>12</v>
      </c>
      <c r="E12044" cm="1">
        <f t="array" ref="E12044">_xlfn.XLOOKUP(Table1[[#This Row],[ScheduleWeekWritten]],Table3[Game],100+Table3[Increase],Table1[[#This Row],[ScheduleWeekWritten]])</f>
        <v>12</v>
      </c>
      <c r="F12044" t="b">
        <v>0</v>
      </c>
      <c r="G12044" t="s">
        <v>101</v>
      </c>
      <c r="H12044">
        <v>30</v>
      </c>
      <c r="I12044">
        <v>16</v>
      </c>
      <c r="J12044" t="s">
        <v>62</v>
      </c>
      <c r="K12044" t="s">
        <v>104</v>
      </c>
      <c r="L12044" t="str">
        <f>_xlfn.XLOOKUP(Table1[[#This Row],[TeamFavoriteID]],Table2[team_id],Table2[team_name],_xlfn.XLOOKUP(Table1[[#This Row],[TeamFavoriteID]],Table2[team_id_pfr],Table2[team_name],"Even"))</f>
        <v>Cincinnati Bengals</v>
      </c>
      <c r="M12044">
        <v>-8</v>
      </c>
      <c r="N12044">
        <f>IF(Table1[[#This Row],[TeamFavorite]]=Table1[[#This Row],[TeamHome]],Table1[[#This Row],[ScoreAway]]-Table1[[#This Row],[ScoreHome]],Table1[[#This Row],[ScoreHome]]-Table1[[#This Row],[ScoreAway]])</f>
        <v>-14</v>
      </c>
      <c r="O12044">
        <f>IF(Table1[[#This Row],[SpreadActual]]&lt;Table1[[#This Row],[SpreadFavorite]],1,0)</f>
        <v>1</v>
      </c>
      <c r="P12044">
        <v>38</v>
      </c>
      <c r="Q12044" t="s">
        <v>173</v>
      </c>
      <c r="R12044" t="b">
        <v>0</v>
      </c>
      <c r="S12044">
        <v>46</v>
      </c>
      <c r="T12044">
        <v>3</v>
      </c>
    </row>
    <row r="12045" spans="1:22" x14ac:dyDescent="0.2">
      <c r="A12045" s="1">
        <v>43065</v>
      </c>
      <c r="B12045">
        <v>2017</v>
      </c>
      <c r="C12045">
        <f>_xlfn.MAXIFS(Table1[ScheduleWeekWritten],Table1[ScheduleSeason],Table1[[#This Row],[ScheduleSeason]])</f>
        <v>17</v>
      </c>
      <c r="D12045">
        <v>12</v>
      </c>
      <c r="E12045" cm="1">
        <f t="array" ref="E12045">_xlfn.XLOOKUP(Table1[[#This Row],[ScheduleWeekWritten]],Table3[Game],100+Table3[Increase],Table1[[#This Row],[ScheduleWeekWritten]])</f>
        <v>12</v>
      </c>
      <c r="F12045" t="b">
        <v>0</v>
      </c>
      <c r="G12045" t="s">
        <v>140</v>
      </c>
      <c r="H12045">
        <v>16</v>
      </c>
      <c r="I12045">
        <v>20</v>
      </c>
      <c r="J12045" t="s">
        <v>171</v>
      </c>
      <c r="K12045" t="s">
        <v>25</v>
      </c>
      <c r="L12045" t="str">
        <f>_xlfn.XLOOKUP(Table1[[#This Row],[TeamFavoriteID]],Table2[team_id],Table2[team_name],_xlfn.XLOOKUP(Table1[[#This Row],[TeamFavoriteID]],Table2[team_id_pfr],Table2[team_name],"Even"))</f>
        <v>Houston Oilers</v>
      </c>
      <c r="M12045">
        <v>-3.5</v>
      </c>
      <c r="N12045">
        <f>IF(Table1[[#This Row],[TeamFavorite]]=Table1[[#This Row],[TeamHome]],Table1[[#This Row],[ScoreAway]]-Table1[[#This Row],[ScoreHome]],Table1[[#This Row],[ScoreHome]]-Table1[[#This Row],[ScoreAway]])</f>
        <v>-4</v>
      </c>
      <c r="O12045">
        <f>IF(Table1[[#This Row],[SpreadActual]]&lt;Table1[[#This Row],[SpreadFavorite]],1,0)</f>
        <v>1</v>
      </c>
      <c r="P12045">
        <v>44</v>
      </c>
      <c r="Q12045" t="s">
        <v>190</v>
      </c>
      <c r="R12045" t="b">
        <v>0</v>
      </c>
      <c r="S12045">
        <v>72</v>
      </c>
      <c r="T12045">
        <v>0</v>
      </c>
      <c r="V12045" t="s">
        <v>103</v>
      </c>
    </row>
    <row r="12046" spans="1:22" x14ac:dyDescent="0.2">
      <c r="A12046" s="1">
        <v>43065</v>
      </c>
      <c r="B12046">
        <v>2017</v>
      </c>
      <c r="C12046">
        <f>_xlfn.MAXIFS(Table1[ScheduleWeekWritten],Table1[ScheduleSeason],Table1[[#This Row],[ScheduleSeason]])</f>
        <v>17</v>
      </c>
      <c r="D12046">
        <v>12</v>
      </c>
      <c r="E12046" cm="1">
        <f t="array" ref="E12046">_xlfn.XLOOKUP(Table1[[#This Row],[ScheduleWeekWritten]],Table3[Game],100+Table3[Increase],Table1[[#This Row],[ScheduleWeekWritten]])</f>
        <v>12</v>
      </c>
      <c r="F12046" t="b">
        <v>0</v>
      </c>
      <c r="G12046" t="s">
        <v>42</v>
      </c>
      <c r="H12046">
        <v>10</v>
      </c>
      <c r="I12046">
        <v>16</v>
      </c>
      <c r="J12046" t="s">
        <v>28</v>
      </c>
      <c r="K12046" t="s">
        <v>75</v>
      </c>
      <c r="L12046" t="str">
        <f>_xlfn.XLOOKUP(Table1[[#This Row],[TeamFavoriteID]],Table2[team_id],Table2[team_name],_xlfn.XLOOKUP(Table1[[#This Row],[TeamFavoriteID]],Table2[team_id_pfr],Table2[team_name],"Even"))</f>
        <v>Kansas City Chiefs</v>
      </c>
      <c r="M12046">
        <v>-10</v>
      </c>
      <c r="N12046">
        <f>IF(Table1[[#This Row],[TeamFavorite]]=Table1[[#This Row],[TeamHome]],Table1[[#This Row],[ScoreAway]]-Table1[[#This Row],[ScoreHome]],Table1[[#This Row],[ScoreHome]]-Table1[[#This Row],[ScoreAway]])</f>
        <v>6</v>
      </c>
      <c r="O12046">
        <f>IF(Table1[[#This Row],[SpreadActual]]&lt;Table1[[#This Row],[SpreadFavorite]],1,0)</f>
        <v>0</v>
      </c>
      <c r="P12046">
        <v>46</v>
      </c>
      <c r="Q12046" t="s">
        <v>117</v>
      </c>
      <c r="R12046" t="b">
        <v>0</v>
      </c>
      <c r="S12046">
        <v>62</v>
      </c>
      <c r="T12046">
        <v>9</v>
      </c>
    </row>
    <row r="12047" spans="1:22" x14ac:dyDescent="0.2">
      <c r="A12047" s="1">
        <v>43065</v>
      </c>
      <c r="B12047">
        <v>2017</v>
      </c>
      <c r="C12047">
        <f>_xlfn.MAXIFS(Table1[ScheduleWeekWritten],Table1[ScheduleSeason],Table1[[#This Row],[ScheduleSeason]])</f>
        <v>17</v>
      </c>
      <c r="D12047">
        <v>12</v>
      </c>
      <c r="E12047" cm="1">
        <f t="array" ref="E12047">_xlfn.XLOOKUP(Table1[[#This Row],[ScheduleWeekWritten]],Table3[Game],100+Table3[Increase],Table1[[#This Row],[ScheduleWeekWritten]])</f>
        <v>12</v>
      </c>
      <c r="F12047" t="b">
        <v>0</v>
      </c>
      <c r="G12047" t="s">
        <v>39</v>
      </c>
      <c r="H12047">
        <v>26</v>
      </c>
      <c r="I12047">
        <v>20</v>
      </c>
      <c r="J12047" t="s">
        <v>95</v>
      </c>
      <c r="K12047" t="s">
        <v>40</v>
      </c>
      <c r="L12047" t="str">
        <f>_xlfn.XLOOKUP(Table1[[#This Row],[TeamFavoriteID]],Table2[team_id],Table2[team_name],_xlfn.XLOOKUP(Table1[[#This Row],[TeamFavoriteID]],Table2[team_id_pfr],Table2[team_name],"Even"))</f>
        <v>Los Angeles Rams</v>
      </c>
      <c r="M12047">
        <v>-2.5</v>
      </c>
      <c r="N12047">
        <f>IF(Table1[[#This Row],[TeamFavorite]]=Table1[[#This Row],[TeamHome]],Table1[[#This Row],[ScoreAway]]-Table1[[#This Row],[ScoreHome]],Table1[[#This Row],[ScoreHome]]-Table1[[#This Row],[ScoreAway]])</f>
        <v>-6</v>
      </c>
      <c r="O12047">
        <f>IF(Table1[[#This Row],[SpreadActual]]&lt;Table1[[#This Row],[SpreadFavorite]],1,0)</f>
        <v>1</v>
      </c>
      <c r="P12047">
        <v>53.5</v>
      </c>
      <c r="Q12047" t="s">
        <v>65</v>
      </c>
      <c r="R12047" t="b">
        <v>0</v>
      </c>
      <c r="S12047">
        <v>72</v>
      </c>
      <c r="T12047">
        <v>1</v>
      </c>
    </row>
    <row r="12048" spans="1:22" x14ac:dyDescent="0.2">
      <c r="A12048" s="1">
        <v>43065</v>
      </c>
      <c r="B12048">
        <v>2017</v>
      </c>
      <c r="C12048">
        <f>_xlfn.MAXIFS(Table1[ScheduleWeekWritten],Table1[ScheduleSeason],Table1[[#This Row],[ScheduleSeason]])</f>
        <v>17</v>
      </c>
      <c r="D12048">
        <v>12</v>
      </c>
      <c r="E12048" cm="1">
        <f t="array" ref="E12048">_xlfn.XLOOKUP(Table1[[#This Row],[ScheduleWeekWritten]],Table3[Game],100+Table3[Increase],Table1[[#This Row],[ScheduleWeekWritten]])</f>
        <v>12</v>
      </c>
      <c r="F12048" t="b">
        <v>0</v>
      </c>
      <c r="G12048" t="s">
        <v>115</v>
      </c>
      <c r="H12048">
        <v>35</v>
      </c>
      <c r="I12048">
        <v>17</v>
      </c>
      <c r="J12048" t="s">
        <v>19</v>
      </c>
      <c r="K12048" t="s">
        <v>70</v>
      </c>
      <c r="L12048" t="str">
        <f>_xlfn.XLOOKUP(Table1[[#This Row],[TeamFavoriteID]],Table2[team_id],Table2[team_name],_xlfn.XLOOKUP(Table1[[#This Row],[TeamFavoriteID]],Table2[team_id_pfr],Table2[team_name],"Even"))</f>
        <v>Boston Patriots</v>
      </c>
      <c r="M12048">
        <v>-16.5</v>
      </c>
      <c r="N12048">
        <f>IF(Table1[[#This Row],[TeamFavorite]]=Table1[[#This Row],[TeamHome]],Table1[[#This Row],[ScoreAway]]-Table1[[#This Row],[ScoreHome]],Table1[[#This Row],[ScoreHome]]-Table1[[#This Row],[ScoreAway]])</f>
        <v>18</v>
      </c>
      <c r="O12048">
        <f>IF(Table1[[#This Row],[SpreadActual]]&lt;Table1[[#This Row],[SpreadFavorite]],1,0)</f>
        <v>0</v>
      </c>
      <c r="P12048">
        <v>47.5</v>
      </c>
      <c r="Q12048" t="s">
        <v>179</v>
      </c>
      <c r="R12048" t="b">
        <v>0</v>
      </c>
      <c r="S12048">
        <v>47</v>
      </c>
      <c r="T12048">
        <v>17</v>
      </c>
    </row>
    <row r="12049" spans="1:22" x14ac:dyDescent="0.2">
      <c r="A12049" s="1">
        <v>43065</v>
      </c>
      <c r="B12049">
        <v>2017</v>
      </c>
      <c r="C12049">
        <f>_xlfn.MAXIFS(Table1[ScheduleWeekWritten],Table1[ScheduleSeason],Table1[[#This Row],[ScheduleSeason]])</f>
        <v>17</v>
      </c>
      <c r="D12049">
        <v>12</v>
      </c>
      <c r="E12049" cm="1">
        <f t="array" ref="E12049">_xlfn.XLOOKUP(Table1[[#This Row],[ScheduleWeekWritten]],Table3[Game],100+Table3[Increase],Table1[[#This Row],[ScheduleWeekWritten]])</f>
        <v>12</v>
      </c>
      <c r="F12049" t="b">
        <v>0</v>
      </c>
      <c r="G12049" t="s">
        <v>31</v>
      </c>
      <c r="H12049">
        <v>27</v>
      </c>
      <c r="I12049">
        <v>35</v>
      </c>
      <c r="J12049" t="s">
        <v>152</v>
      </c>
      <c r="K12049" t="s">
        <v>162</v>
      </c>
      <c r="L12049" t="str">
        <f>_xlfn.XLOOKUP(Table1[[#This Row],[TeamFavoriteID]],Table2[team_id],Table2[team_name],_xlfn.XLOOKUP(Table1[[#This Row],[TeamFavoriteID]],Table2[team_id_pfr],Table2[team_name],"Even"))</f>
        <v>Carolina Panthers</v>
      </c>
      <c r="M12049">
        <v>-5</v>
      </c>
      <c r="N12049">
        <f>IF(Table1[[#This Row],[TeamFavorite]]=Table1[[#This Row],[TeamHome]],Table1[[#This Row],[ScoreAway]]-Table1[[#This Row],[ScoreHome]],Table1[[#This Row],[ScoreHome]]-Table1[[#This Row],[ScoreAway]])</f>
        <v>-8</v>
      </c>
      <c r="O12049">
        <f>IF(Table1[[#This Row],[SpreadActual]]&lt;Table1[[#This Row],[SpreadFavorite]],1,0)</f>
        <v>1</v>
      </c>
      <c r="P12049">
        <v>40</v>
      </c>
      <c r="Q12049" t="s">
        <v>197</v>
      </c>
      <c r="R12049" t="b">
        <v>0</v>
      </c>
      <c r="S12049">
        <v>47</v>
      </c>
      <c r="T12049">
        <v>23</v>
      </c>
    </row>
    <row r="12050" spans="1:22" x14ac:dyDescent="0.2">
      <c r="A12050" s="1">
        <v>43065</v>
      </c>
      <c r="B12050">
        <v>2017</v>
      </c>
      <c r="C12050">
        <f>_xlfn.MAXIFS(Table1[ScheduleWeekWritten],Table1[ScheduleSeason],Table1[[#This Row],[ScheduleSeason]])</f>
        <v>17</v>
      </c>
      <c r="D12050">
        <v>12</v>
      </c>
      <c r="E12050" cm="1">
        <f t="array" ref="E12050">_xlfn.XLOOKUP(Table1[[#This Row],[ScheduleWeekWritten]],Table3[Game],100+Table3[Increase],Table1[[#This Row],[ScheduleWeekWritten]])</f>
        <v>12</v>
      </c>
      <c r="F12050" t="b">
        <v>0</v>
      </c>
      <c r="G12050" t="s">
        <v>20</v>
      </c>
      <c r="H12050">
        <v>21</v>
      </c>
      <c r="I12050">
        <v>14</v>
      </c>
      <c r="J12050" t="s">
        <v>24</v>
      </c>
      <c r="K12050" t="s">
        <v>21</v>
      </c>
      <c r="L12050" t="str">
        <f>_xlfn.XLOOKUP(Table1[[#This Row],[TeamFavoriteID]],Table2[team_id],Table2[team_name],_xlfn.XLOOKUP(Table1[[#This Row],[TeamFavoriteID]],Table2[team_id_pfr],Table2[team_name],"Even"))</f>
        <v>Las Vegas Raiders</v>
      </c>
      <c r="M12050">
        <v>-5</v>
      </c>
      <c r="N12050">
        <f>IF(Table1[[#This Row],[TeamFavorite]]=Table1[[#This Row],[TeamHome]],Table1[[#This Row],[ScoreAway]]-Table1[[#This Row],[ScoreHome]],Table1[[#This Row],[ScoreHome]]-Table1[[#This Row],[ScoreAway]])</f>
        <v>7</v>
      </c>
      <c r="O12050">
        <f>IF(Table1[[#This Row],[SpreadActual]]&lt;Table1[[#This Row],[SpreadFavorite]],1,0)</f>
        <v>0</v>
      </c>
      <c r="P12050">
        <v>43.5</v>
      </c>
      <c r="Q12050" t="s">
        <v>76</v>
      </c>
      <c r="R12050" t="b">
        <v>0</v>
      </c>
      <c r="S12050">
        <v>61</v>
      </c>
      <c r="T12050">
        <v>13</v>
      </c>
    </row>
    <row r="12051" spans="1:22" x14ac:dyDescent="0.2">
      <c r="A12051" s="1">
        <v>43065</v>
      </c>
      <c r="B12051">
        <v>2017</v>
      </c>
      <c r="C12051">
        <f>_xlfn.MAXIFS(Table1[ScheduleWeekWritten],Table1[ScheduleSeason],Table1[[#This Row],[ScheduleSeason]])</f>
        <v>17</v>
      </c>
      <c r="D12051">
        <v>12</v>
      </c>
      <c r="E12051" cm="1">
        <f t="array" ref="E12051">_xlfn.XLOOKUP(Table1[[#This Row],[ScheduleWeekWritten]],Table3[Game],100+Table3[Increase],Table1[[#This Row],[ScheduleWeekWritten]])</f>
        <v>12</v>
      </c>
      <c r="F12051" t="b">
        <v>0</v>
      </c>
      <c r="G12051" t="s">
        <v>58</v>
      </c>
      <c r="H12051">
        <v>31</v>
      </c>
      <c r="I12051">
        <v>3</v>
      </c>
      <c r="J12051" t="s">
        <v>46</v>
      </c>
      <c r="K12051" t="s">
        <v>77</v>
      </c>
      <c r="L12051" t="str">
        <f>_xlfn.XLOOKUP(Table1[[#This Row],[TeamFavoriteID]],Table2[team_id],Table2[team_name],_xlfn.XLOOKUP(Table1[[#This Row],[TeamFavoriteID]],Table2[team_id_pfr],Table2[team_name],"Even"))</f>
        <v>Philadelphia Eagles</v>
      </c>
      <c r="M12051">
        <v>-13.5</v>
      </c>
      <c r="N12051">
        <f>IF(Table1[[#This Row],[TeamFavorite]]=Table1[[#This Row],[TeamHome]],Table1[[#This Row],[ScoreAway]]-Table1[[#This Row],[ScoreHome]],Table1[[#This Row],[ScoreHome]]-Table1[[#This Row],[ScoreAway]])</f>
        <v>-28</v>
      </c>
      <c r="O12051">
        <f>IF(Table1[[#This Row],[SpreadActual]]&lt;Table1[[#This Row],[SpreadFavorite]],1,0)</f>
        <v>1</v>
      </c>
      <c r="P12051">
        <v>44</v>
      </c>
      <c r="Q12051" t="s">
        <v>183</v>
      </c>
      <c r="R12051" t="b">
        <v>0</v>
      </c>
      <c r="S12051">
        <v>49</v>
      </c>
      <c r="T12051">
        <v>17</v>
      </c>
    </row>
    <row r="12052" spans="1:22" x14ac:dyDescent="0.2">
      <c r="A12052" s="1">
        <v>43065</v>
      </c>
      <c r="B12052">
        <v>2017</v>
      </c>
      <c r="C12052">
        <f>_xlfn.MAXIFS(Table1[ScheduleWeekWritten],Table1[ScheduleSeason],Table1[[#This Row],[ScheduleSeason]])</f>
        <v>17</v>
      </c>
      <c r="D12052">
        <v>12</v>
      </c>
      <c r="E12052" cm="1">
        <f t="array" ref="E12052">_xlfn.XLOOKUP(Table1[[#This Row],[ScheduleWeekWritten]],Table3[Game],100+Table3[Increase],Table1[[#This Row],[ScheduleWeekWritten]])</f>
        <v>12</v>
      </c>
      <c r="F12052" t="b">
        <v>0</v>
      </c>
      <c r="G12052" t="s">
        <v>49</v>
      </c>
      <c r="H12052">
        <v>31</v>
      </c>
      <c r="I12052">
        <v>28</v>
      </c>
      <c r="J12052" t="s">
        <v>33</v>
      </c>
      <c r="K12052" t="s">
        <v>51</v>
      </c>
      <c r="L12052" t="str">
        <f>_xlfn.XLOOKUP(Table1[[#This Row],[TeamFavoriteID]],Table2[team_id],Table2[team_name],_xlfn.XLOOKUP(Table1[[#This Row],[TeamFavoriteID]],Table2[team_id_pfr],Table2[team_name],"Even"))</f>
        <v>Pittsburgh Steelers</v>
      </c>
      <c r="M12052">
        <v>-14</v>
      </c>
      <c r="N12052">
        <f>IF(Table1[[#This Row],[TeamFavorite]]=Table1[[#This Row],[TeamHome]],Table1[[#This Row],[ScoreAway]]-Table1[[#This Row],[ScoreHome]],Table1[[#This Row],[ScoreHome]]-Table1[[#This Row],[ScoreAway]])</f>
        <v>-3</v>
      </c>
      <c r="O12052">
        <f>IF(Table1[[#This Row],[SpreadActual]]&lt;Table1[[#This Row],[SpreadFavorite]],1,0)</f>
        <v>0</v>
      </c>
      <c r="P12052">
        <v>41.5</v>
      </c>
      <c r="Q12052" t="s">
        <v>175</v>
      </c>
      <c r="R12052" t="b">
        <v>0</v>
      </c>
      <c r="S12052">
        <v>38</v>
      </c>
      <c r="T12052">
        <v>7</v>
      </c>
    </row>
    <row r="12053" spans="1:22" x14ac:dyDescent="0.2">
      <c r="A12053" s="1">
        <v>43065</v>
      </c>
      <c r="B12053">
        <v>2017</v>
      </c>
      <c r="C12053">
        <f>_xlfn.MAXIFS(Table1[ScheduleWeekWritten],Table1[ScheduleSeason],Table1[[#This Row],[ScheduleSeason]])</f>
        <v>17</v>
      </c>
      <c r="D12053">
        <v>12</v>
      </c>
      <c r="E12053" cm="1">
        <f t="array" ref="E12053">_xlfn.XLOOKUP(Table1[[#This Row],[ScheduleWeekWritten]],Table3[Game],100+Table3[Increase],Table1[[#This Row],[ScheduleWeekWritten]])</f>
        <v>12</v>
      </c>
      <c r="F12053" t="b">
        <v>0</v>
      </c>
      <c r="G12053" t="s">
        <v>53</v>
      </c>
      <c r="H12053">
        <v>13</v>
      </c>
      <c r="I12053">
        <v>24</v>
      </c>
      <c r="J12053" t="s">
        <v>128</v>
      </c>
      <c r="K12053" t="s">
        <v>132</v>
      </c>
      <c r="L12053" t="str">
        <f>_xlfn.XLOOKUP(Table1[[#This Row],[TeamFavoriteID]],Table2[team_id],Table2[team_name],_xlfn.XLOOKUP(Table1[[#This Row],[TeamFavoriteID]],Table2[team_id_pfr],Table2[team_name],"Even"))</f>
        <v>Seattle Seahawks</v>
      </c>
      <c r="M12053">
        <v>-7</v>
      </c>
      <c r="N12053">
        <f>IF(Table1[[#This Row],[TeamFavorite]]=Table1[[#This Row],[TeamHome]],Table1[[#This Row],[ScoreAway]]-Table1[[#This Row],[ScoreHome]],Table1[[#This Row],[ScoreHome]]-Table1[[#This Row],[ScoreAway]])</f>
        <v>-11</v>
      </c>
      <c r="O12053">
        <f>IF(Table1[[#This Row],[SpreadActual]]&lt;Table1[[#This Row],[SpreadFavorite]],1,0)</f>
        <v>1</v>
      </c>
      <c r="P12053">
        <v>43</v>
      </c>
      <c r="Q12053" t="s">
        <v>203</v>
      </c>
      <c r="R12053" t="b">
        <v>0</v>
      </c>
      <c r="S12053">
        <v>66</v>
      </c>
      <c r="T12053">
        <v>12</v>
      </c>
    </row>
    <row r="12054" spans="1:22" x14ac:dyDescent="0.2">
      <c r="A12054" s="1">
        <v>43066</v>
      </c>
      <c r="B12054">
        <v>2017</v>
      </c>
      <c r="C12054">
        <f>_xlfn.MAXIFS(Table1[ScheduleWeekWritten],Table1[ScheduleSeason],Table1[[#This Row],[ScheduleSeason]])</f>
        <v>17</v>
      </c>
      <c r="D12054">
        <v>12</v>
      </c>
      <c r="E12054" cm="1">
        <f t="array" ref="E12054">_xlfn.XLOOKUP(Table1[[#This Row],[ScheduleWeekWritten]],Table3[Game],100+Table3[Increase],Table1[[#This Row],[ScheduleWeekWritten]])</f>
        <v>12</v>
      </c>
      <c r="F12054" t="b">
        <v>0</v>
      </c>
      <c r="G12054" t="s">
        <v>158</v>
      </c>
      <c r="H12054">
        <v>23</v>
      </c>
      <c r="I12054">
        <v>16</v>
      </c>
      <c r="J12054" t="s">
        <v>177</v>
      </c>
      <c r="K12054" t="s">
        <v>159</v>
      </c>
      <c r="L12054" t="str">
        <f>_xlfn.XLOOKUP(Table1[[#This Row],[TeamFavoriteID]],Table2[team_id],Table2[team_name],_xlfn.XLOOKUP(Table1[[#This Row],[TeamFavoriteID]],Table2[team_id_pfr],Table2[team_name],"Even"))</f>
        <v>Baltimore Ravens</v>
      </c>
      <c r="M12054">
        <v>-7</v>
      </c>
      <c r="N12054">
        <f>IF(Table1[[#This Row],[TeamFavorite]]=Table1[[#This Row],[TeamHome]],Table1[[#This Row],[ScoreAway]]-Table1[[#This Row],[ScoreHome]],Table1[[#This Row],[ScoreHome]]-Table1[[#This Row],[ScoreAway]])</f>
        <v>-7</v>
      </c>
      <c r="O12054">
        <f>IF(Table1[[#This Row],[SpreadActual]]&lt;Table1[[#This Row],[SpreadFavorite]],1,0)</f>
        <v>0</v>
      </c>
      <c r="P12054">
        <v>38</v>
      </c>
      <c r="Q12054" t="s">
        <v>166</v>
      </c>
      <c r="R12054" t="b">
        <v>0</v>
      </c>
      <c r="S12054">
        <v>50</v>
      </c>
      <c r="T12054">
        <v>1</v>
      </c>
    </row>
    <row r="12055" spans="1:22" x14ac:dyDescent="0.2">
      <c r="A12055" s="1">
        <v>43069</v>
      </c>
      <c r="B12055">
        <v>2017</v>
      </c>
      <c r="C12055">
        <f>_xlfn.MAXIFS(Table1[ScheduleWeekWritten],Table1[ScheduleSeason],Table1[[#This Row],[ScheduleSeason]])</f>
        <v>17</v>
      </c>
      <c r="D12055">
        <v>13</v>
      </c>
      <c r="E12055" cm="1">
        <f t="array" ref="E12055">_xlfn.XLOOKUP(Table1[[#This Row],[ScheduleWeekWritten]],Table3[Game],100+Table3[Increase],Table1[[#This Row],[ScheduleWeekWritten]])</f>
        <v>13</v>
      </c>
      <c r="F12055" t="b">
        <v>0</v>
      </c>
      <c r="G12055" t="s">
        <v>67</v>
      </c>
      <c r="H12055">
        <v>38</v>
      </c>
      <c r="I12055">
        <v>14</v>
      </c>
      <c r="J12055" t="s">
        <v>61</v>
      </c>
      <c r="K12055" t="s">
        <v>85</v>
      </c>
      <c r="L12055" t="str">
        <f>_xlfn.XLOOKUP(Table1[[#This Row],[TeamFavoriteID]],Table2[team_id],Table2[team_name],_xlfn.XLOOKUP(Table1[[#This Row],[TeamFavoriteID]],Table2[team_id_pfr],Table2[team_name],"Even"))</f>
        <v>Washington Commanders</v>
      </c>
      <c r="M12055">
        <v>-2</v>
      </c>
      <c r="N12055">
        <f>IF(Table1[[#This Row],[TeamFavorite]]=Table1[[#This Row],[TeamHome]],Table1[[#This Row],[ScoreAway]]-Table1[[#This Row],[ScoreHome]],Table1[[#This Row],[ScoreHome]]-Table1[[#This Row],[ScoreAway]])</f>
        <v>24</v>
      </c>
      <c r="O12055">
        <f>IF(Table1[[#This Row],[SpreadActual]]&lt;Table1[[#This Row],[SpreadFavorite]],1,0)</f>
        <v>0</v>
      </c>
      <c r="P12055">
        <v>47</v>
      </c>
      <c r="Q12055" t="s">
        <v>208</v>
      </c>
      <c r="R12055" t="b">
        <v>0</v>
      </c>
      <c r="S12055">
        <v>72</v>
      </c>
      <c r="T12055">
        <v>0</v>
      </c>
      <c r="V12055" t="s">
        <v>103</v>
      </c>
    </row>
    <row r="12056" spans="1:22" x14ac:dyDescent="0.2">
      <c r="A12056" s="1">
        <v>43072</v>
      </c>
      <c r="B12056">
        <v>2017</v>
      </c>
      <c r="C12056">
        <f>_xlfn.MAXIFS(Table1[ScheduleWeekWritten],Table1[ScheduleSeason],Table1[[#This Row],[ScheduleSeason]])</f>
        <v>17</v>
      </c>
      <c r="D12056">
        <v>13</v>
      </c>
      <c r="E12056" cm="1">
        <f t="array" ref="E12056">_xlfn.XLOOKUP(Table1[[#This Row],[ScheduleWeekWritten]],Table3[Game],100+Table3[Increase],Table1[[#This Row],[ScheduleWeekWritten]])</f>
        <v>13</v>
      </c>
      <c r="F12056" t="b">
        <v>0</v>
      </c>
      <c r="G12056" t="s">
        <v>149</v>
      </c>
      <c r="H12056">
        <v>16</v>
      </c>
      <c r="I12056">
        <v>32</v>
      </c>
      <c r="J12056" t="s">
        <v>39</v>
      </c>
      <c r="K12056" t="s">
        <v>40</v>
      </c>
      <c r="L12056" t="str">
        <f>_xlfn.XLOOKUP(Table1[[#This Row],[TeamFavoriteID]],Table2[team_id],Table2[team_name],_xlfn.XLOOKUP(Table1[[#This Row],[TeamFavoriteID]],Table2[team_id_pfr],Table2[team_name],"Even"))</f>
        <v>Los Angeles Rams</v>
      </c>
      <c r="M12056">
        <v>-7</v>
      </c>
      <c r="N12056">
        <f>IF(Table1[[#This Row],[TeamFavorite]]=Table1[[#This Row],[TeamHome]],Table1[[#This Row],[ScoreAway]]-Table1[[#This Row],[ScoreHome]],Table1[[#This Row],[ScoreHome]]-Table1[[#This Row],[ScoreAway]])</f>
        <v>-16</v>
      </c>
      <c r="O12056">
        <f>IF(Table1[[#This Row],[SpreadActual]]&lt;Table1[[#This Row],[SpreadFavorite]],1,0)</f>
        <v>1</v>
      </c>
      <c r="P12056">
        <v>44.5</v>
      </c>
      <c r="Q12056" t="s">
        <v>150</v>
      </c>
      <c r="R12056" t="b">
        <v>0</v>
      </c>
      <c r="S12056">
        <v>72</v>
      </c>
      <c r="T12056">
        <v>0</v>
      </c>
      <c r="V12056" t="s">
        <v>103</v>
      </c>
    </row>
    <row r="12057" spans="1:22" x14ac:dyDescent="0.2">
      <c r="A12057" s="1">
        <v>43072</v>
      </c>
      <c r="B12057">
        <v>2017</v>
      </c>
      <c r="C12057">
        <f>_xlfn.MAXIFS(Table1[ScheduleWeekWritten],Table1[ScheduleSeason],Table1[[#This Row],[ScheduleSeason]])</f>
        <v>17</v>
      </c>
      <c r="D12057">
        <v>13</v>
      </c>
      <c r="E12057" cm="1">
        <f t="array" ref="E12057">_xlfn.XLOOKUP(Table1[[#This Row],[ScheduleWeekWritten]],Table3[Game],100+Table3[Increase],Table1[[#This Row],[ScheduleWeekWritten]])</f>
        <v>13</v>
      </c>
      <c r="F12057" t="b">
        <v>0</v>
      </c>
      <c r="G12057" t="s">
        <v>38</v>
      </c>
      <c r="H12057">
        <v>9</v>
      </c>
      <c r="I12057">
        <v>14</v>
      </c>
      <c r="J12057" t="s">
        <v>54</v>
      </c>
      <c r="K12057" t="s">
        <v>109</v>
      </c>
      <c r="L12057" t="str">
        <f>_xlfn.XLOOKUP(Table1[[#This Row],[TeamFavoriteID]],Table2[team_id],Table2[team_name],_xlfn.XLOOKUP(Table1[[#This Row],[TeamFavoriteID]],Table2[team_id_pfr],Table2[team_name],"Even"))</f>
        <v>Atlanta Falcons</v>
      </c>
      <c r="M12057">
        <v>-3</v>
      </c>
      <c r="N12057">
        <f>IF(Table1[[#This Row],[TeamFavorite]]=Table1[[#This Row],[TeamHome]],Table1[[#This Row],[ScoreAway]]-Table1[[#This Row],[ScoreHome]],Table1[[#This Row],[ScoreHome]]-Table1[[#This Row],[ScoreAway]])</f>
        <v>5</v>
      </c>
      <c r="O12057">
        <f>IF(Table1[[#This Row],[SpreadActual]]&lt;Table1[[#This Row],[SpreadFavorite]],1,0)</f>
        <v>0</v>
      </c>
      <c r="P12057">
        <v>47</v>
      </c>
      <c r="Q12057" t="s">
        <v>148</v>
      </c>
      <c r="R12057" t="b">
        <v>0</v>
      </c>
      <c r="S12057">
        <v>72</v>
      </c>
      <c r="T12057">
        <v>0</v>
      </c>
      <c r="V12057" t="s">
        <v>103</v>
      </c>
    </row>
    <row r="12058" spans="1:22" x14ac:dyDescent="0.2">
      <c r="A12058" s="1">
        <v>43072</v>
      </c>
      <c r="B12058">
        <v>2017</v>
      </c>
      <c r="C12058">
        <f>_xlfn.MAXIFS(Table1[ScheduleWeekWritten],Table1[ScheduleSeason],Table1[[#This Row],[ScheduleSeason]])</f>
        <v>17</v>
      </c>
      <c r="D12058">
        <v>13</v>
      </c>
      <c r="E12058" cm="1">
        <f t="array" ref="E12058">_xlfn.XLOOKUP(Table1[[#This Row],[ScheduleWeekWritten]],Table3[Game],100+Table3[Increase],Table1[[#This Row],[ScheduleWeekWritten]])</f>
        <v>13</v>
      </c>
      <c r="F12058" t="b">
        <v>0</v>
      </c>
      <c r="G12058" t="s">
        <v>158</v>
      </c>
      <c r="H12058">
        <v>44</v>
      </c>
      <c r="I12058">
        <v>20</v>
      </c>
      <c r="J12058" t="s">
        <v>45</v>
      </c>
      <c r="K12058" t="s">
        <v>159</v>
      </c>
      <c r="L12058" t="str">
        <f>_xlfn.XLOOKUP(Table1[[#This Row],[TeamFavoriteID]],Table2[team_id],Table2[team_name],_xlfn.XLOOKUP(Table1[[#This Row],[TeamFavoriteID]],Table2[team_id_pfr],Table2[team_name],"Even"))</f>
        <v>Baltimore Ravens</v>
      </c>
      <c r="M12058">
        <v>-3</v>
      </c>
      <c r="N12058">
        <f>IF(Table1[[#This Row],[TeamFavorite]]=Table1[[#This Row],[TeamHome]],Table1[[#This Row],[ScoreAway]]-Table1[[#This Row],[ScoreHome]],Table1[[#This Row],[ScoreHome]]-Table1[[#This Row],[ScoreAway]])</f>
        <v>-24</v>
      </c>
      <c r="O12058">
        <f>IF(Table1[[#This Row],[SpreadActual]]&lt;Table1[[#This Row],[SpreadFavorite]],1,0)</f>
        <v>1</v>
      </c>
      <c r="P12058">
        <v>43.5</v>
      </c>
      <c r="Q12058" t="s">
        <v>166</v>
      </c>
      <c r="R12058" t="b">
        <v>0</v>
      </c>
      <c r="S12058">
        <v>53</v>
      </c>
      <c r="T12058">
        <v>4</v>
      </c>
    </row>
    <row r="12059" spans="1:22" x14ac:dyDescent="0.2">
      <c r="A12059" s="1">
        <v>43072</v>
      </c>
      <c r="B12059">
        <v>2017</v>
      </c>
      <c r="C12059">
        <f>_xlfn.MAXIFS(Table1[ScheduleWeekWritten],Table1[ScheduleSeason],Table1[[#This Row],[ScheduleSeason]])</f>
        <v>17</v>
      </c>
      <c r="D12059">
        <v>13</v>
      </c>
      <c r="E12059" cm="1">
        <f t="array" ref="E12059">_xlfn.XLOOKUP(Table1[[#This Row],[ScheduleWeekWritten]],Table3[Game],100+Table3[Increase],Table1[[#This Row],[ScheduleWeekWritten]])</f>
        <v>13</v>
      </c>
      <c r="F12059" t="b">
        <v>0</v>
      </c>
      <c r="G12059" t="s">
        <v>28</v>
      </c>
      <c r="H12059">
        <v>3</v>
      </c>
      <c r="I12059">
        <v>23</v>
      </c>
      <c r="J12059" t="s">
        <v>115</v>
      </c>
      <c r="K12059" t="s">
        <v>70</v>
      </c>
      <c r="L12059" t="str">
        <f>_xlfn.XLOOKUP(Table1[[#This Row],[TeamFavoriteID]],Table2[team_id],Table2[team_name],_xlfn.XLOOKUP(Table1[[#This Row],[TeamFavoriteID]],Table2[team_id_pfr],Table2[team_name],"Even"))</f>
        <v>Boston Patriots</v>
      </c>
      <c r="M12059">
        <v>-9</v>
      </c>
      <c r="N12059">
        <f>IF(Table1[[#This Row],[TeamFavorite]]=Table1[[#This Row],[TeamHome]],Table1[[#This Row],[ScoreAway]]-Table1[[#This Row],[ScoreHome]],Table1[[#This Row],[ScoreHome]]-Table1[[#This Row],[ScoreAway]])</f>
        <v>-20</v>
      </c>
      <c r="O12059">
        <f>IF(Table1[[#This Row],[SpreadActual]]&lt;Table1[[#This Row],[SpreadFavorite]],1,0)</f>
        <v>1</v>
      </c>
      <c r="P12059">
        <v>48</v>
      </c>
      <c r="Q12059" t="s">
        <v>204</v>
      </c>
      <c r="R12059" t="b">
        <v>0</v>
      </c>
      <c r="S12059">
        <v>48</v>
      </c>
      <c r="T12059">
        <v>13</v>
      </c>
    </row>
    <row r="12060" spans="1:22" x14ac:dyDescent="0.2">
      <c r="A12060" s="1">
        <v>43072</v>
      </c>
      <c r="B12060">
        <v>2017</v>
      </c>
      <c r="C12060">
        <f>_xlfn.MAXIFS(Table1[ScheduleWeekWritten],Table1[ScheduleSeason],Table1[[#This Row],[ScheduleSeason]])</f>
        <v>17</v>
      </c>
      <c r="D12060">
        <v>13</v>
      </c>
      <c r="E12060" cm="1">
        <f t="array" ref="E12060">_xlfn.XLOOKUP(Table1[[#This Row],[ScheduleWeekWritten]],Table3[Game],100+Table3[Increase],Table1[[#This Row],[ScheduleWeekWritten]])</f>
        <v>13</v>
      </c>
      <c r="F12060" t="b">
        <v>0</v>
      </c>
      <c r="G12060" t="s">
        <v>46</v>
      </c>
      <c r="H12060">
        <v>14</v>
      </c>
      <c r="I12060">
        <v>15</v>
      </c>
      <c r="J12060" t="s">
        <v>53</v>
      </c>
      <c r="K12060" t="s">
        <v>47</v>
      </c>
      <c r="L12060" t="str">
        <f>_xlfn.XLOOKUP(Table1[[#This Row],[TeamFavoriteID]],Table2[team_id],Table2[team_name],_xlfn.XLOOKUP(Table1[[#This Row],[TeamFavoriteID]],Table2[team_id_pfr],Table2[team_name],"Even"))</f>
        <v>Chicago Bears</v>
      </c>
      <c r="M12060">
        <v>-3</v>
      </c>
      <c r="N12060">
        <f>IF(Table1[[#This Row],[TeamFavorite]]=Table1[[#This Row],[TeamHome]],Table1[[#This Row],[ScoreAway]]-Table1[[#This Row],[ScoreHome]],Table1[[#This Row],[ScoreHome]]-Table1[[#This Row],[ScoreAway]])</f>
        <v>1</v>
      </c>
      <c r="O12060">
        <f>IF(Table1[[#This Row],[SpreadActual]]&lt;Table1[[#This Row],[SpreadFavorite]],1,0)</f>
        <v>0</v>
      </c>
      <c r="P12060">
        <v>41</v>
      </c>
      <c r="Q12060" t="s">
        <v>114</v>
      </c>
      <c r="R12060" t="b">
        <v>0</v>
      </c>
      <c r="S12060">
        <v>54</v>
      </c>
      <c r="T12060">
        <v>6</v>
      </c>
    </row>
    <row r="12061" spans="1:22" x14ac:dyDescent="0.2">
      <c r="A12061" s="1">
        <v>43072</v>
      </c>
      <c r="B12061">
        <v>2017</v>
      </c>
      <c r="C12061">
        <f>_xlfn.MAXIFS(Table1[ScheduleWeekWritten],Table1[ScheduleSeason],Table1[[#This Row],[ScheduleSeason]])</f>
        <v>17</v>
      </c>
      <c r="D12061">
        <v>13</v>
      </c>
      <c r="E12061" cm="1">
        <f t="array" ref="E12061">_xlfn.XLOOKUP(Table1[[#This Row],[ScheduleWeekWritten]],Table3[Game],100+Table3[Increase],Table1[[#This Row],[ScheduleWeekWritten]])</f>
        <v>13</v>
      </c>
      <c r="F12061" t="b">
        <v>0</v>
      </c>
      <c r="G12061" t="s">
        <v>33</v>
      </c>
      <c r="H12061">
        <v>26</v>
      </c>
      <c r="I12061">
        <v>20</v>
      </c>
      <c r="J12061" t="s">
        <v>127</v>
      </c>
      <c r="K12061" t="s">
        <v>35</v>
      </c>
      <c r="L12061" t="str">
        <f>_xlfn.XLOOKUP(Table1[[#This Row],[TeamFavoriteID]],Table2[team_id],Table2[team_name],_xlfn.XLOOKUP(Table1[[#This Row],[TeamFavoriteID]],Table2[team_id_pfr],Table2[team_name],"Even"))</f>
        <v>Green Bay Packers</v>
      </c>
      <c r="M12061">
        <v>-2</v>
      </c>
      <c r="N12061">
        <f>IF(Table1[[#This Row],[TeamFavorite]]=Table1[[#This Row],[TeamHome]],Table1[[#This Row],[ScoreAway]]-Table1[[#This Row],[ScoreHome]],Table1[[#This Row],[ScoreHome]]-Table1[[#This Row],[ScoreAway]])</f>
        <v>-6</v>
      </c>
      <c r="O12061">
        <f>IF(Table1[[#This Row],[SpreadActual]]&lt;Table1[[#This Row],[SpreadFavorite]],1,0)</f>
        <v>1</v>
      </c>
      <c r="P12061">
        <v>45</v>
      </c>
      <c r="Q12061" t="s">
        <v>82</v>
      </c>
      <c r="R12061" t="b">
        <v>0</v>
      </c>
      <c r="S12061">
        <v>42</v>
      </c>
      <c r="T12061">
        <v>8</v>
      </c>
    </row>
    <row r="12062" spans="1:22" x14ac:dyDescent="0.2">
      <c r="A12062" s="1">
        <v>43072</v>
      </c>
      <c r="B12062">
        <v>2017</v>
      </c>
      <c r="C12062">
        <f>_xlfn.MAXIFS(Table1[ScheduleWeekWritten],Table1[ScheduleSeason],Table1[[#This Row],[ScheduleSeason]])</f>
        <v>17</v>
      </c>
      <c r="D12062">
        <v>13</v>
      </c>
      <c r="E12062" cm="1">
        <f t="array" ref="E12062">_xlfn.XLOOKUP(Table1[[#This Row],[ScheduleWeekWritten]],Table3[Game],100+Table3[Increase],Table1[[#This Row],[ScheduleWeekWritten]])</f>
        <v>13</v>
      </c>
      <c r="F12062" t="b">
        <v>0</v>
      </c>
      <c r="G12062" t="s">
        <v>154</v>
      </c>
      <c r="H12062">
        <v>30</v>
      </c>
      <c r="I12062">
        <v>10</v>
      </c>
      <c r="J12062" t="s">
        <v>140</v>
      </c>
      <c r="K12062" t="s">
        <v>161</v>
      </c>
      <c r="L12062" t="str">
        <f>_xlfn.XLOOKUP(Table1[[#This Row],[TeamFavoriteID]],Table2[team_id],Table2[team_name],_xlfn.XLOOKUP(Table1[[#This Row],[TeamFavoriteID]],Table2[team_id_pfr],Table2[team_name],"Even"))</f>
        <v>Jacksonville Jaguars</v>
      </c>
      <c r="M12062">
        <v>-9.5</v>
      </c>
      <c r="N12062">
        <f>IF(Table1[[#This Row],[TeamFavorite]]=Table1[[#This Row],[TeamHome]],Table1[[#This Row],[ScoreAway]]-Table1[[#This Row],[ScoreHome]],Table1[[#This Row],[ScoreHome]]-Table1[[#This Row],[ScoreAway]])</f>
        <v>-20</v>
      </c>
      <c r="O12062">
        <f>IF(Table1[[#This Row],[SpreadActual]]&lt;Table1[[#This Row],[SpreadFavorite]],1,0)</f>
        <v>1</v>
      </c>
      <c r="P12062">
        <v>41</v>
      </c>
      <c r="Q12062" t="s">
        <v>155</v>
      </c>
      <c r="R12062" t="b">
        <v>0</v>
      </c>
      <c r="S12062">
        <v>70</v>
      </c>
      <c r="T12062">
        <v>7</v>
      </c>
    </row>
    <row r="12063" spans="1:22" x14ac:dyDescent="0.2">
      <c r="A12063" s="1">
        <v>43072</v>
      </c>
      <c r="B12063">
        <v>2017</v>
      </c>
      <c r="C12063">
        <f>_xlfn.MAXIFS(Table1[ScheduleWeekWritten],Table1[ScheduleSeason],Table1[[#This Row],[ScheduleSeason]])</f>
        <v>17</v>
      </c>
      <c r="D12063">
        <v>13</v>
      </c>
      <c r="E12063" cm="1">
        <f t="array" ref="E12063">_xlfn.XLOOKUP(Table1[[#This Row],[ScheduleWeekWritten]],Table3[Game],100+Table3[Increase],Table1[[#This Row],[ScheduleWeekWritten]])</f>
        <v>13</v>
      </c>
      <c r="F12063" t="b">
        <v>0</v>
      </c>
      <c r="G12063" t="s">
        <v>210</v>
      </c>
      <c r="H12063">
        <v>19</v>
      </c>
      <c r="I12063">
        <v>10</v>
      </c>
      <c r="J12063" t="s">
        <v>62</v>
      </c>
      <c r="K12063" t="s">
        <v>29</v>
      </c>
      <c r="L12063" t="str">
        <f>_xlfn.XLOOKUP(Table1[[#This Row],[TeamFavoriteID]],Table2[team_id],Table2[team_name],_xlfn.XLOOKUP(Table1[[#This Row],[TeamFavoriteID]],Table2[team_id_pfr],Table2[team_name],"Even"))</f>
        <v>Los Angeles Chargers</v>
      </c>
      <c r="M12063">
        <v>-13.5</v>
      </c>
      <c r="N12063">
        <f>IF(Table1[[#This Row],[TeamFavorite]]=Table1[[#This Row],[TeamHome]],Table1[[#This Row],[ScoreAway]]-Table1[[#This Row],[ScoreHome]],Table1[[#This Row],[ScoreHome]]-Table1[[#This Row],[ScoreAway]])</f>
        <v>-9</v>
      </c>
      <c r="O12063">
        <f>IF(Table1[[#This Row],[SpreadActual]]&lt;Table1[[#This Row],[SpreadFavorite]],1,0)</f>
        <v>0</v>
      </c>
      <c r="P12063">
        <v>43.5</v>
      </c>
      <c r="Q12063" t="s">
        <v>211</v>
      </c>
      <c r="R12063" t="b">
        <v>0</v>
      </c>
      <c r="S12063">
        <v>68</v>
      </c>
      <c r="T12063">
        <v>7</v>
      </c>
    </row>
    <row r="12064" spans="1:22" x14ac:dyDescent="0.2">
      <c r="A12064" s="1">
        <v>43072</v>
      </c>
      <c r="B12064">
        <v>2017</v>
      </c>
      <c r="C12064">
        <f>_xlfn.MAXIFS(Table1[ScheduleWeekWritten],Table1[ScheduleSeason],Table1[[#This Row],[ScheduleSeason]])</f>
        <v>17</v>
      </c>
      <c r="D12064">
        <v>13</v>
      </c>
      <c r="E12064" cm="1">
        <f t="array" ref="E12064">_xlfn.XLOOKUP(Table1[[#This Row],[ScheduleWeekWritten]],Table3[Game],100+Table3[Increase],Table1[[#This Row],[ScheduleWeekWritten]])</f>
        <v>13</v>
      </c>
      <c r="F12064" t="b">
        <v>0</v>
      </c>
      <c r="G12064" t="s">
        <v>19</v>
      </c>
      <c r="H12064">
        <v>35</v>
      </c>
      <c r="I12064">
        <v>9</v>
      </c>
      <c r="J12064" t="s">
        <v>24</v>
      </c>
      <c r="K12064" t="s">
        <v>88</v>
      </c>
      <c r="L12064" t="str">
        <f>_xlfn.XLOOKUP(Table1[[#This Row],[TeamFavoriteID]],Table2[team_id],Table2[team_name],_xlfn.XLOOKUP(Table1[[#This Row],[TeamFavoriteID]],Table2[team_id_pfr],Table2[team_name],"Even"))</f>
        <v>Denver Broncos</v>
      </c>
      <c r="M12064">
        <v>-1.5</v>
      </c>
      <c r="N12064">
        <f>IF(Table1[[#This Row],[TeamFavorite]]=Table1[[#This Row],[TeamHome]],Table1[[#This Row],[ScoreAway]]-Table1[[#This Row],[ScoreHome]],Table1[[#This Row],[ScoreHome]]-Table1[[#This Row],[ScoreAway]])</f>
        <v>26</v>
      </c>
      <c r="O12064">
        <f>IF(Table1[[#This Row],[SpreadActual]]&lt;Table1[[#This Row],[SpreadFavorite]],1,0)</f>
        <v>0</v>
      </c>
      <c r="P12064">
        <v>39.5</v>
      </c>
      <c r="Q12064" t="s">
        <v>212</v>
      </c>
      <c r="R12064" t="b">
        <v>0</v>
      </c>
      <c r="S12064">
        <v>80</v>
      </c>
      <c r="T12064">
        <v>11</v>
      </c>
    </row>
    <row r="12065" spans="1:22" x14ac:dyDescent="0.2">
      <c r="A12065" s="1">
        <v>43072</v>
      </c>
      <c r="B12065">
        <v>2017</v>
      </c>
      <c r="C12065">
        <f>_xlfn.MAXIFS(Table1[ScheduleWeekWritten],Table1[ScheduleSeason],Table1[[#This Row],[ScheduleSeason]])</f>
        <v>17</v>
      </c>
      <c r="D12065">
        <v>13</v>
      </c>
      <c r="E12065" cm="1">
        <f t="array" ref="E12065">_xlfn.XLOOKUP(Table1[[#This Row],[ScheduleWeekWritten]],Table3[Game],100+Table3[Increase],Table1[[#This Row],[ScheduleWeekWritten]])</f>
        <v>13</v>
      </c>
      <c r="F12065" t="b">
        <v>0</v>
      </c>
      <c r="G12065" t="s">
        <v>95</v>
      </c>
      <c r="H12065">
        <v>31</v>
      </c>
      <c r="I12065">
        <v>21</v>
      </c>
      <c r="J12065" t="s">
        <v>152</v>
      </c>
      <c r="K12065" t="s">
        <v>98</v>
      </c>
      <c r="L12065" t="str">
        <f>_xlfn.XLOOKUP(Table1[[#This Row],[TeamFavoriteID]],Table2[team_id],Table2[team_name],_xlfn.XLOOKUP(Table1[[#This Row],[TeamFavoriteID]],Table2[team_id_pfr],Table2[team_name],"Even"))</f>
        <v>New Orleans Saints</v>
      </c>
      <c r="M12065">
        <v>-4.5</v>
      </c>
      <c r="N12065">
        <f>IF(Table1[[#This Row],[TeamFavorite]]=Table1[[#This Row],[TeamHome]],Table1[[#This Row],[ScoreAway]]-Table1[[#This Row],[ScoreHome]],Table1[[#This Row],[ScoreHome]]-Table1[[#This Row],[ScoreAway]])</f>
        <v>-10</v>
      </c>
      <c r="O12065">
        <f>IF(Table1[[#This Row],[SpreadActual]]&lt;Table1[[#This Row],[SpreadFavorite]],1,0)</f>
        <v>1</v>
      </c>
      <c r="P12065">
        <v>48</v>
      </c>
      <c r="Q12065" t="s">
        <v>201</v>
      </c>
      <c r="R12065" t="b">
        <v>0</v>
      </c>
      <c r="S12065">
        <v>72</v>
      </c>
      <c r="T12065">
        <v>0</v>
      </c>
      <c r="V12065" t="s">
        <v>103</v>
      </c>
    </row>
    <row r="12066" spans="1:22" x14ac:dyDescent="0.2">
      <c r="A12066" s="1">
        <v>43072</v>
      </c>
      <c r="B12066">
        <v>2017</v>
      </c>
      <c r="C12066">
        <f>_xlfn.MAXIFS(Table1[ScheduleWeekWritten],Table1[ScheduleSeason],Table1[[#This Row],[ScheduleSeason]])</f>
        <v>17</v>
      </c>
      <c r="D12066">
        <v>13</v>
      </c>
      <c r="E12066" cm="1">
        <f t="array" ref="E12066">_xlfn.XLOOKUP(Table1[[#This Row],[ScheduleWeekWritten]],Table3[Game],100+Table3[Increase],Table1[[#This Row],[ScheduleWeekWritten]])</f>
        <v>13</v>
      </c>
      <c r="F12066" t="b">
        <v>0</v>
      </c>
      <c r="G12066" t="s">
        <v>31</v>
      </c>
      <c r="H12066">
        <v>38</v>
      </c>
      <c r="I12066">
        <v>31</v>
      </c>
      <c r="J12066" t="s">
        <v>42</v>
      </c>
      <c r="K12066" t="s">
        <v>75</v>
      </c>
      <c r="L12066" t="str">
        <f>_xlfn.XLOOKUP(Table1[[#This Row],[TeamFavoriteID]],Table2[team_id],Table2[team_name],_xlfn.XLOOKUP(Table1[[#This Row],[TeamFavoriteID]],Table2[team_id_pfr],Table2[team_name],"Even"))</f>
        <v>Kansas City Chiefs</v>
      </c>
      <c r="M12066">
        <v>-3</v>
      </c>
      <c r="N12066">
        <f>IF(Table1[[#This Row],[TeamFavorite]]=Table1[[#This Row],[TeamHome]],Table1[[#This Row],[ScoreAway]]-Table1[[#This Row],[ScoreHome]],Table1[[#This Row],[ScoreHome]]-Table1[[#This Row],[ScoreAway]])</f>
        <v>7</v>
      </c>
      <c r="O12066">
        <f>IF(Table1[[#This Row],[SpreadActual]]&lt;Table1[[#This Row],[SpreadFavorite]],1,0)</f>
        <v>0</v>
      </c>
      <c r="P12066">
        <v>43.5</v>
      </c>
      <c r="Q12066" t="s">
        <v>197</v>
      </c>
      <c r="R12066" t="b">
        <v>0</v>
      </c>
      <c r="S12066">
        <v>48</v>
      </c>
      <c r="T12066">
        <v>0</v>
      </c>
    </row>
    <row r="12067" spans="1:22" x14ac:dyDescent="0.2">
      <c r="A12067" s="1">
        <v>43072</v>
      </c>
      <c r="B12067">
        <v>2017</v>
      </c>
      <c r="C12067">
        <f>_xlfn.MAXIFS(Table1[ScheduleWeekWritten],Table1[ScheduleSeason],Table1[[#This Row],[ScheduleSeason]])</f>
        <v>17</v>
      </c>
      <c r="D12067">
        <v>13</v>
      </c>
      <c r="E12067" cm="1">
        <f t="array" ref="E12067">_xlfn.XLOOKUP(Table1[[#This Row],[ScheduleWeekWritten]],Table3[Game],100+Table3[Increase],Table1[[#This Row],[ScheduleWeekWritten]])</f>
        <v>13</v>
      </c>
      <c r="F12067" t="b">
        <v>0</v>
      </c>
      <c r="G12067" t="s">
        <v>20</v>
      </c>
      <c r="H12067">
        <v>24</v>
      </c>
      <c r="I12067">
        <v>17</v>
      </c>
      <c r="J12067" t="s">
        <v>50</v>
      </c>
      <c r="K12067" t="s">
        <v>21</v>
      </c>
      <c r="L12067" t="str">
        <f>_xlfn.XLOOKUP(Table1[[#This Row],[TeamFavoriteID]],Table2[team_id],Table2[team_name],_xlfn.XLOOKUP(Table1[[#This Row],[TeamFavoriteID]],Table2[team_id_pfr],Table2[team_name],"Even"))</f>
        <v>Las Vegas Raiders</v>
      </c>
      <c r="M12067">
        <v>-9</v>
      </c>
      <c r="N12067">
        <f>IF(Table1[[#This Row],[TeamFavorite]]=Table1[[#This Row],[TeamHome]],Table1[[#This Row],[ScoreAway]]-Table1[[#This Row],[ScoreHome]],Table1[[#This Row],[ScoreHome]]-Table1[[#This Row],[ScoreAway]])</f>
        <v>7</v>
      </c>
      <c r="O12067">
        <f>IF(Table1[[#This Row],[SpreadActual]]&lt;Table1[[#This Row],[SpreadFavorite]],1,0)</f>
        <v>0</v>
      </c>
      <c r="P12067">
        <v>41.5</v>
      </c>
      <c r="Q12067" t="s">
        <v>76</v>
      </c>
      <c r="R12067" t="b">
        <v>0</v>
      </c>
      <c r="S12067">
        <v>58</v>
      </c>
      <c r="T12067">
        <v>11</v>
      </c>
    </row>
    <row r="12068" spans="1:22" x14ac:dyDescent="0.2">
      <c r="A12068" s="1">
        <v>43072</v>
      </c>
      <c r="B12068">
        <v>2017</v>
      </c>
      <c r="C12068">
        <f>_xlfn.MAXIFS(Table1[ScheduleWeekWritten],Table1[ScheduleSeason],Table1[[#This Row],[ScheduleSeason]])</f>
        <v>17</v>
      </c>
      <c r="D12068">
        <v>13</v>
      </c>
      <c r="E12068" cm="1">
        <f t="array" ref="E12068">_xlfn.XLOOKUP(Table1[[#This Row],[ScheduleWeekWritten]],Table3[Game],100+Table3[Increase],Table1[[#This Row],[ScheduleWeekWritten]])</f>
        <v>13</v>
      </c>
      <c r="F12068" t="b">
        <v>0</v>
      </c>
      <c r="G12068" t="s">
        <v>128</v>
      </c>
      <c r="H12068">
        <v>24</v>
      </c>
      <c r="I12068">
        <v>10</v>
      </c>
      <c r="J12068" t="s">
        <v>58</v>
      </c>
      <c r="K12068" t="s">
        <v>77</v>
      </c>
      <c r="L12068" t="str">
        <f>_xlfn.XLOOKUP(Table1[[#This Row],[TeamFavoriteID]],Table2[team_id],Table2[team_name],_xlfn.XLOOKUP(Table1[[#This Row],[TeamFavoriteID]],Table2[team_id_pfr],Table2[team_name],"Even"))</f>
        <v>Philadelphia Eagles</v>
      </c>
      <c r="M12068">
        <v>-5.5</v>
      </c>
      <c r="N12068">
        <f>IF(Table1[[#This Row],[TeamFavorite]]=Table1[[#This Row],[TeamHome]],Table1[[#This Row],[ScoreAway]]-Table1[[#This Row],[ScoreHome]],Table1[[#This Row],[ScoreHome]]-Table1[[#This Row],[ScoreAway]])</f>
        <v>14</v>
      </c>
      <c r="O12068">
        <f>IF(Table1[[#This Row],[SpreadActual]]&lt;Table1[[#This Row],[SpreadFavorite]],1,0)</f>
        <v>0</v>
      </c>
      <c r="P12068">
        <v>47.5</v>
      </c>
      <c r="Q12068" t="s">
        <v>180</v>
      </c>
      <c r="R12068" t="b">
        <v>0</v>
      </c>
      <c r="S12068">
        <v>44</v>
      </c>
      <c r="T12068">
        <v>3</v>
      </c>
    </row>
    <row r="12069" spans="1:22" x14ac:dyDescent="0.2">
      <c r="A12069" s="1">
        <v>43072</v>
      </c>
      <c r="B12069">
        <v>2017</v>
      </c>
      <c r="C12069">
        <f>_xlfn.MAXIFS(Table1[ScheduleWeekWritten],Table1[ScheduleSeason],Table1[[#This Row],[ScheduleSeason]])</f>
        <v>17</v>
      </c>
      <c r="D12069">
        <v>13</v>
      </c>
      <c r="E12069" cm="1">
        <f t="array" ref="E12069">_xlfn.XLOOKUP(Table1[[#This Row],[ScheduleWeekWritten]],Table3[Game],100+Table3[Increase],Table1[[#This Row],[ScheduleWeekWritten]])</f>
        <v>13</v>
      </c>
      <c r="F12069" t="b">
        <v>0</v>
      </c>
      <c r="G12069" t="s">
        <v>171</v>
      </c>
      <c r="H12069">
        <v>24</v>
      </c>
      <c r="I12069">
        <v>13</v>
      </c>
      <c r="J12069" t="s">
        <v>177</v>
      </c>
      <c r="K12069" t="s">
        <v>25</v>
      </c>
      <c r="L12069" t="str">
        <f>_xlfn.XLOOKUP(Table1[[#This Row],[TeamFavoriteID]],Table2[team_id],Table2[team_name],_xlfn.XLOOKUP(Table1[[#This Row],[TeamFavoriteID]],Table2[team_id_pfr],Table2[team_name],"Even"))</f>
        <v>Houston Oilers</v>
      </c>
      <c r="M12069">
        <v>-6.5</v>
      </c>
      <c r="N12069">
        <f>IF(Table1[[#This Row],[TeamFavorite]]=Table1[[#This Row],[TeamHome]],Table1[[#This Row],[ScoreAway]]-Table1[[#This Row],[ScoreHome]],Table1[[#This Row],[ScoreHome]]-Table1[[#This Row],[ScoreAway]])</f>
        <v>11</v>
      </c>
      <c r="O12069">
        <f>IF(Table1[[#This Row],[SpreadActual]]&lt;Table1[[#This Row],[SpreadFavorite]],1,0)</f>
        <v>0</v>
      </c>
      <c r="P12069">
        <v>43</v>
      </c>
      <c r="Q12069" t="s">
        <v>209</v>
      </c>
      <c r="R12069" t="b">
        <v>0</v>
      </c>
      <c r="S12069">
        <v>60</v>
      </c>
      <c r="T12069">
        <v>4</v>
      </c>
    </row>
    <row r="12070" spans="1:22" x14ac:dyDescent="0.2">
      <c r="A12070" s="1">
        <v>43073</v>
      </c>
      <c r="B12070">
        <v>2017</v>
      </c>
      <c r="C12070">
        <f>_xlfn.MAXIFS(Table1[ScheduleWeekWritten],Table1[ScheduleSeason],Table1[[#This Row],[ScheduleSeason]])</f>
        <v>17</v>
      </c>
      <c r="D12070">
        <v>13</v>
      </c>
      <c r="E12070" cm="1">
        <f t="array" ref="E12070">_xlfn.XLOOKUP(Table1[[#This Row],[ScheduleWeekWritten]],Table3[Game],100+Table3[Increase],Table1[[#This Row],[ScheduleWeekWritten]])</f>
        <v>13</v>
      </c>
      <c r="F12070" t="b">
        <v>0</v>
      </c>
      <c r="G12070" t="s">
        <v>101</v>
      </c>
      <c r="H12070">
        <v>20</v>
      </c>
      <c r="I12070">
        <v>23</v>
      </c>
      <c r="J12070" t="s">
        <v>49</v>
      </c>
      <c r="K12070" t="s">
        <v>51</v>
      </c>
      <c r="L12070" t="str">
        <f>_xlfn.XLOOKUP(Table1[[#This Row],[TeamFavoriteID]],Table2[team_id],Table2[team_name],_xlfn.XLOOKUP(Table1[[#This Row],[TeamFavoriteID]],Table2[team_id_pfr],Table2[team_name],"Even"))</f>
        <v>Pittsburgh Steelers</v>
      </c>
      <c r="M12070">
        <v>-4.5</v>
      </c>
      <c r="N12070">
        <f>IF(Table1[[#This Row],[TeamFavorite]]=Table1[[#This Row],[TeamHome]],Table1[[#This Row],[ScoreAway]]-Table1[[#This Row],[ScoreHome]],Table1[[#This Row],[ScoreHome]]-Table1[[#This Row],[ScoreAway]])</f>
        <v>-3</v>
      </c>
      <c r="O12070">
        <f>IF(Table1[[#This Row],[SpreadActual]]&lt;Table1[[#This Row],[SpreadFavorite]],1,0)</f>
        <v>0</v>
      </c>
      <c r="P12070">
        <v>43.5</v>
      </c>
      <c r="Q12070" t="s">
        <v>173</v>
      </c>
      <c r="R12070" t="b">
        <v>0</v>
      </c>
      <c r="S12070">
        <v>61</v>
      </c>
      <c r="T12070">
        <v>9</v>
      </c>
    </row>
    <row r="12071" spans="1:22" x14ac:dyDescent="0.2">
      <c r="A12071" s="1">
        <v>43076</v>
      </c>
      <c r="B12071">
        <v>2017</v>
      </c>
      <c r="C12071">
        <f>_xlfn.MAXIFS(Table1[ScheduleWeekWritten],Table1[ScheduleSeason],Table1[[#This Row],[ScheduleSeason]])</f>
        <v>17</v>
      </c>
      <c r="D12071">
        <v>14</v>
      </c>
      <c r="E12071" cm="1">
        <f t="array" ref="E12071">_xlfn.XLOOKUP(Table1[[#This Row],[ScheduleWeekWritten]],Table3[Game],100+Table3[Increase],Table1[[#This Row],[ScheduleWeekWritten]])</f>
        <v>14</v>
      </c>
      <c r="F12071" t="b">
        <v>0</v>
      </c>
      <c r="G12071" t="s">
        <v>38</v>
      </c>
      <c r="H12071">
        <v>20</v>
      </c>
      <c r="I12071">
        <v>17</v>
      </c>
      <c r="J12071" t="s">
        <v>95</v>
      </c>
      <c r="K12071" t="s">
        <v>109</v>
      </c>
      <c r="L12071" t="str">
        <f>_xlfn.XLOOKUP(Table1[[#This Row],[TeamFavoriteID]],Table2[team_id],Table2[team_name],_xlfn.XLOOKUP(Table1[[#This Row],[TeamFavoriteID]],Table2[team_id_pfr],Table2[team_name],"Even"))</f>
        <v>Atlanta Falcons</v>
      </c>
      <c r="M12071">
        <v>-2.5</v>
      </c>
      <c r="N12071">
        <f>IF(Table1[[#This Row],[TeamFavorite]]=Table1[[#This Row],[TeamHome]],Table1[[#This Row],[ScoreAway]]-Table1[[#This Row],[ScoreHome]],Table1[[#This Row],[ScoreHome]]-Table1[[#This Row],[ScoreAway]])</f>
        <v>-3</v>
      </c>
      <c r="O12071">
        <f>IF(Table1[[#This Row],[SpreadActual]]&lt;Table1[[#This Row],[SpreadFavorite]],1,0)</f>
        <v>1</v>
      </c>
      <c r="P12071">
        <v>51.5</v>
      </c>
      <c r="Q12071" t="s">
        <v>148</v>
      </c>
      <c r="R12071" t="b">
        <v>0</v>
      </c>
      <c r="S12071">
        <v>72</v>
      </c>
      <c r="T12071">
        <v>0</v>
      </c>
      <c r="V12071" t="s">
        <v>103</v>
      </c>
    </row>
    <row r="12072" spans="1:22" x14ac:dyDescent="0.2">
      <c r="A12072" s="1">
        <v>43079</v>
      </c>
      <c r="B12072">
        <v>2017</v>
      </c>
      <c r="C12072">
        <f>_xlfn.MAXIFS(Table1[ScheduleWeekWritten],Table1[ScheduleSeason],Table1[[#This Row],[ScheduleSeason]])</f>
        <v>17</v>
      </c>
      <c r="D12072">
        <v>14</v>
      </c>
      <c r="E12072" cm="1">
        <f t="array" ref="E12072">_xlfn.XLOOKUP(Table1[[#This Row],[ScheduleWeekWritten]],Table3[Game],100+Table3[Increase],Table1[[#This Row],[ScheduleWeekWritten]])</f>
        <v>14</v>
      </c>
      <c r="F12072" t="b">
        <v>0</v>
      </c>
      <c r="G12072" t="s">
        <v>149</v>
      </c>
      <c r="H12072">
        <v>12</v>
      </c>
      <c r="I12072">
        <v>7</v>
      </c>
      <c r="J12072" t="s">
        <v>171</v>
      </c>
      <c r="K12072" t="s">
        <v>25</v>
      </c>
      <c r="L12072" t="str">
        <f>_xlfn.XLOOKUP(Table1[[#This Row],[TeamFavoriteID]],Table2[team_id],Table2[team_name],_xlfn.XLOOKUP(Table1[[#This Row],[TeamFavoriteID]],Table2[team_id_pfr],Table2[team_name],"Even"))</f>
        <v>Houston Oilers</v>
      </c>
      <c r="M12072">
        <v>-2.5</v>
      </c>
      <c r="N12072">
        <f>IF(Table1[[#This Row],[TeamFavorite]]=Table1[[#This Row],[TeamHome]],Table1[[#This Row],[ScoreAway]]-Table1[[#This Row],[ScoreHome]],Table1[[#This Row],[ScoreHome]]-Table1[[#This Row],[ScoreAway]])</f>
        <v>5</v>
      </c>
      <c r="O12072">
        <f>IF(Table1[[#This Row],[SpreadActual]]&lt;Table1[[#This Row],[SpreadFavorite]],1,0)</f>
        <v>0</v>
      </c>
      <c r="P12072">
        <v>42</v>
      </c>
      <c r="Q12072" t="s">
        <v>150</v>
      </c>
      <c r="R12072" t="b">
        <v>0</v>
      </c>
      <c r="S12072">
        <v>72</v>
      </c>
      <c r="T12072">
        <v>0</v>
      </c>
      <c r="V12072" t="s">
        <v>103</v>
      </c>
    </row>
    <row r="12073" spans="1:22" x14ac:dyDescent="0.2">
      <c r="A12073" s="1">
        <v>43079</v>
      </c>
      <c r="B12073">
        <v>2017</v>
      </c>
      <c r="C12073">
        <f>_xlfn.MAXIFS(Table1[ScheduleWeekWritten],Table1[ScheduleSeason],Table1[[#This Row],[ScheduleSeason]])</f>
        <v>17</v>
      </c>
      <c r="D12073">
        <v>14</v>
      </c>
      <c r="E12073" cm="1">
        <f t="array" ref="E12073">_xlfn.XLOOKUP(Table1[[#This Row],[ScheduleWeekWritten]],Table3[Game],100+Table3[Increase],Table1[[#This Row],[ScheduleWeekWritten]])</f>
        <v>14</v>
      </c>
      <c r="F12073" t="b">
        <v>0</v>
      </c>
      <c r="G12073" t="s">
        <v>28</v>
      </c>
      <c r="H12073">
        <v>13</v>
      </c>
      <c r="I12073">
        <v>7</v>
      </c>
      <c r="J12073" t="s">
        <v>140</v>
      </c>
      <c r="K12073" t="s">
        <v>43</v>
      </c>
      <c r="L12073" t="str">
        <f>_xlfn.XLOOKUP(Table1[[#This Row],[TeamFavoriteID]],Table2[team_id],Table2[team_name],_xlfn.XLOOKUP(Table1[[#This Row],[TeamFavoriteID]],Table2[team_id_pfr],Table2[team_name],"Even"))</f>
        <v>Buffalo Bills</v>
      </c>
      <c r="M12073">
        <v>-3.5</v>
      </c>
      <c r="N12073">
        <f>IF(Table1[[#This Row],[TeamFavorite]]=Table1[[#This Row],[TeamHome]],Table1[[#This Row],[ScoreAway]]-Table1[[#This Row],[ScoreHome]],Table1[[#This Row],[ScoreHome]]-Table1[[#This Row],[ScoreAway]])</f>
        <v>-6</v>
      </c>
      <c r="O12073">
        <f>IF(Table1[[#This Row],[SpreadActual]]&lt;Table1[[#This Row],[SpreadFavorite]],1,0)</f>
        <v>1</v>
      </c>
      <c r="P12073">
        <v>36.5</v>
      </c>
      <c r="Q12073" t="s">
        <v>204</v>
      </c>
      <c r="R12073" t="b">
        <v>0</v>
      </c>
      <c r="S12073">
        <v>32</v>
      </c>
      <c r="T12073">
        <v>15</v>
      </c>
      <c r="V12073" t="s">
        <v>120</v>
      </c>
    </row>
    <row r="12074" spans="1:22" x14ac:dyDescent="0.2">
      <c r="A12074" s="1">
        <v>43079</v>
      </c>
      <c r="B12074">
        <v>2017</v>
      </c>
      <c r="C12074">
        <f>_xlfn.MAXIFS(Table1[ScheduleWeekWritten],Table1[ScheduleSeason],Table1[[#This Row],[ScheduleSeason]])</f>
        <v>17</v>
      </c>
      <c r="D12074">
        <v>14</v>
      </c>
      <c r="E12074" cm="1">
        <f t="array" ref="E12074">_xlfn.XLOOKUP(Table1[[#This Row],[ScheduleWeekWritten]],Table3[Game],100+Table3[Increase],Table1[[#This Row],[ScheduleWeekWritten]])</f>
        <v>14</v>
      </c>
      <c r="F12074" t="b">
        <v>0</v>
      </c>
      <c r="G12074" t="s">
        <v>152</v>
      </c>
      <c r="H12074">
        <v>31</v>
      </c>
      <c r="I12074">
        <v>24</v>
      </c>
      <c r="J12074" t="s">
        <v>54</v>
      </c>
      <c r="K12074" t="s">
        <v>55</v>
      </c>
      <c r="L12074" t="str">
        <f>_xlfn.XLOOKUP(Table1[[#This Row],[TeamFavoriteID]],Table2[team_id],Table2[team_name],_xlfn.XLOOKUP(Table1[[#This Row],[TeamFavoriteID]],Table2[team_id_pfr],Table2[team_name],"Even"))</f>
        <v>Minnesota Vikings</v>
      </c>
      <c r="M12074">
        <v>-2.5</v>
      </c>
      <c r="N12074">
        <f>IF(Table1[[#This Row],[TeamFavorite]]=Table1[[#This Row],[TeamHome]],Table1[[#This Row],[ScoreAway]]-Table1[[#This Row],[ScoreHome]],Table1[[#This Row],[ScoreHome]]-Table1[[#This Row],[ScoreAway]])</f>
        <v>7</v>
      </c>
      <c r="O12074">
        <f>IF(Table1[[#This Row],[SpreadActual]]&lt;Table1[[#This Row],[SpreadFavorite]],1,0)</f>
        <v>0</v>
      </c>
      <c r="P12074">
        <v>40.5</v>
      </c>
      <c r="Q12074" t="s">
        <v>160</v>
      </c>
      <c r="R12074" t="b">
        <v>0</v>
      </c>
      <c r="S12074">
        <v>41</v>
      </c>
      <c r="T12074">
        <v>5</v>
      </c>
    </row>
    <row r="12075" spans="1:22" x14ac:dyDescent="0.2">
      <c r="A12075" s="1">
        <v>43079</v>
      </c>
      <c r="B12075">
        <v>2017</v>
      </c>
      <c r="C12075">
        <f>_xlfn.MAXIFS(Table1[ScheduleWeekWritten],Table1[ScheduleSeason],Table1[[#This Row],[ScheduleSeason]])</f>
        <v>17</v>
      </c>
      <c r="D12075">
        <v>14</v>
      </c>
      <c r="E12075" cm="1">
        <f t="array" ref="E12075">_xlfn.XLOOKUP(Table1[[#This Row],[ScheduleWeekWritten]],Table3[Game],100+Table3[Increase],Table1[[#This Row],[ScheduleWeekWritten]])</f>
        <v>14</v>
      </c>
      <c r="F12075" t="b">
        <v>0</v>
      </c>
      <c r="G12075" t="s">
        <v>101</v>
      </c>
      <c r="H12075">
        <v>7</v>
      </c>
      <c r="I12075">
        <v>33</v>
      </c>
      <c r="J12075" t="s">
        <v>46</v>
      </c>
      <c r="K12075" t="s">
        <v>104</v>
      </c>
      <c r="L12075" t="str">
        <f>_xlfn.XLOOKUP(Table1[[#This Row],[TeamFavoriteID]],Table2[team_id],Table2[team_name],_xlfn.XLOOKUP(Table1[[#This Row],[TeamFavoriteID]],Table2[team_id_pfr],Table2[team_name],"Even"))</f>
        <v>Cincinnati Bengals</v>
      </c>
      <c r="M12075">
        <v>-6</v>
      </c>
      <c r="N12075">
        <f>IF(Table1[[#This Row],[TeamFavorite]]=Table1[[#This Row],[TeamHome]],Table1[[#This Row],[ScoreAway]]-Table1[[#This Row],[ScoreHome]],Table1[[#This Row],[ScoreHome]]-Table1[[#This Row],[ScoreAway]])</f>
        <v>26</v>
      </c>
      <c r="O12075">
        <f>IF(Table1[[#This Row],[SpreadActual]]&lt;Table1[[#This Row],[SpreadFavorite]],1,0)</f>
        <v>0</v>
      </c>
      <c r="P12075">
        <v>40.5</v>
      </c>
      <c r="Q12075" t="s">
        <v>173</v>
      </c>
      <c r="R12075" t="b">
        <v>0</v>
      </c>
      <c r="S12075">
        <v>31</v>
      </c>
      <c r="T12075">
        <v>11</v>
      </c>
    </row>
    <row r="12076" spans="1:22" x14ac:dyDescent="0.2">
      <c r="A12076" s="1">
        <v>43079</v>
      </c>
      <c r="B12076">
        <v>2017</v>
      </c>
      <c r="C12076">
        <f>_xlfn.MAXIFS(Table1[ScheduleWeekWritten],Table1[ScheduleSeason],Table1[[#This Row],[ScheduleSeason]])</f>
        <v>17</v>
      </c>
      <c r="D12076">
        <v>14</v>
      </c>
      <c r="E12076" cm="1">
        <f t="array" ref="E12076">_xlfn.XLOOKUP(Table1[[#This Row],[ScheduleWeekWritten]],Table3[Game],100+Table3[Increase],Table1[[#This Row],[ScheduleWeekWritten]])</f>
        <v>14</v>
      </c>
      <c r="F12076" t="b">
        <v>0</v>
      </c>
      <c r="G12076" t="s">
        <v>62</v>
      </c>
      <c r="H12076">
        <v>21</v>
      </c>
      <c r="I12076">
        <v>27</v>
      </c>
      <c r="J12076" t="s">
        <v>33</v>
      </c>
      <c r="K12076" t="s">
        <v>35</v>
      </c>
      <c r="L12076" t="str">
        <f>_xlfn.XLOOKUP(Table1[[#This Row],[TeamFavoriteID]],Table2[team_id],Table2[team_name],_xlfn.XLOOKUP(Table1[[#This Row],[TeamFavoriteID]],Table2[team_id_pfr],Table2[team_name],"Even"))</f>
        <v>Green Bay Packers</v>
      </c>
      <c r="M12076">
        <v>-2.5</v>
      </c>
      <c r="N12076">
        <f>IF(Table1[[#This Row],[TeamFavorite]]=Table1[[#This Row],[TeamHome]],Table1[[#This Row],[ScoreAway]]-Table1[[#This Row],[ScoreHome]],Table1[[#This Row],[ScoreHome]]-Table1[[#This Row],[ScoreAway]])</f>
        <v>-6</v>
      </c>
      <c r="O12076">
        <f>IF(Table1[[#This Row],[SpreadActual]]&lt;Table1[[#This Row],[SpreadFavorite]],1,0)</f>
        <v>1</v>
      </c>
      <c r="P12076">
        <v>38.5</v>
      </c>
      <c r="Q12076" t="s">
        <v>170</v>
      </c>
      <c r="R12076" t="b">
        <v>0</v>
      </c>
      <c r="S12076">
        <v>29</v>
      </c>
      <c r="T12076">
        <v>24</v>
      </c>
    </row>
    <row r="12077" spans="1:22" x14ac:dyDescent="0.2">
      <c r="A12077" s="1">
        <v>43079</v>
      </c>
      <c r="B12077">
        <v>2017</v>
      </c>
      <c r="C12077">
        <f>_xlfn.MAXIFS(Table1[ScheduleWeekWritten],Table1[ScheduleSeason],Table1[[#This Row],[ScheduleSeason]])</f>
        <v>17</v>
      </c>
      <c r="D12077">
        <v>14</v>
      </c>
      <c r="E12077" cm="1">
        <f t="array" ref="E12077">_xlfn.XLOOKUP(Table1[[#This Row],[ScheduleWeekWritten]],Table3[Game],100+Table3[Increase],Table1[[#This Row],[ScheduleWeekWritten]])</f>
        <v>14</v>
      </c>
      <c r="F12077" t="b">
        <v>0</v>
      </c>
      <c r="G12077" t="s">
        <v>24</v>
      </c>
      <c r="H12077">
        <v>23</v>
      </c>
      <c r="I12077">
        <v>0</v>
      </c>
      <c r="J12077" t="s">
        <v>31</v>
      </c>
      <c r="K12077" t="s">
        <v>32</v>
      </c>
      <c r="L12077" t="str">
        <f>_xlfn.XLOOKUP(Table1[[#This Row],[TeamFavoriteID]],Table2[team_id],Table2[team_name],_xlfn.XLOOKUP(Table1[[#This Row],[TeamFavoriteID]],Table2[team_id_pfr],Table2[team_name],"Even"))</f>
        <v>New York Jets</v>
      </c>
      <c r="M12077">
        <v>-1</v>
      </c>
      <c r="N12077">
        <f>IF(Table1[[#This Row],[TeamFavorite]]=Table1[[#This Row],[TeamHome]],Table1[[#This Row],[ScoreAway]]-Table1[[#This Row],[ScoreHome]],Table1[[#This Row],[ScoreHome]]-Table1[[#This Row],[ScoreAway]])</f>
        <v>23</v>
      </c>
      <c r="O12077">
        <f>IF(Table1[[#This Row],[SpreadActual]]&lt;Table1[[#This Row],[SpreadFavorite]],1,0)</f>
        <v>0</v>
      </c>
      <c r="P12077">
        <v>40.5</v>
      </c>
      <c r="Q12077" t="s">
        <v>174</v>
      </c>
      <c r="R12077" t="b">
        <v>0</v>
      </c>
      <c r="S12077">
        <v>60</v>
      </c>
      <c r="T12077">
        <v>3</v>
      </c>
    </row>
    <row r="12078" spans="1:22" x14ac:dyDescent="0.2">
      <c r="A12078" s="1">
        <v>43079</v>
      </c>
      <c r="B12078">
        <v>2017</v>
      </c>
      <c r="C12078">
        <f>_xlfn.MAXIFS(Table1[ScheduleWeekWritten],Table1[ScheduleSeason],Table1[[#This Row],[ScheduleSeason]])</f>
        <v>17</v>
      </c>
      <c r="D12078">
        <v>14</v>
      </c>
      <c r="E12078" cm="1">
        <f t="array" ref="E12078">_xlfn.XLOOKUP(Table1[[#This Row],[ScheduleWeekWritten]],Table3[Game],100+Table3[Increase],Table1[[#This Row],[ScheduleWeekWritten]])</f>
        <v>14</v>
      </c>
      <c r="F12078" t="b">
        <v>0</v>
      </c>
      <c r="G12078" t="s">
        <v>177</v>
      </c>
      <c r="H12078">
        <v>16</v>
      </c>
      <c r="I12078">
        <v>26</v>
      </c>
      <c r="J12078" t="s">
        <v>53</v>
      </c>
      <c r="K12078" t="s">
        <v>182</v>
      </c>
      <c r="L12078" t="str">
        <f>_xlfn.XLOOKUP(Table1[[#This Row],[TeamFavoriteID]],Table2[team_id],Table2[team_name],_xlfn.XLOOKUP(Table1[[#This Row],[TeamFavoriteID]],Table2[team_id_pfr],Table2[team_name],"Even"))</f>
        <v>Houston Texans</v>
      </c>
      <c r="M12078">
        <v>-1</v>
      </c>
      <c r="N12078">
        <f>IF(Table1[[#This Row],[TeamFavorite]]=Table1[[#This Row],[TeamHome]],Table1[[#This Row],[ScoreAway]]-Table1[[#This Row],[ScoreHome]],Table1[[#This Row],[ScoreHome]]-Table1[[#This Row],[ScoreAway]])</f>
        <v>10</v>
      </c>
      <c r="O12078">
        <f>IF(Table1[[#This Row],[SpreadActual]]&lt;Table1[[#This Row],[SpreadFavorite]],1,0)</f>
        <v>0</v>
      </c>
      <c r="P12078">
        <v>45.5</v>
      </c>
      <c r="Q12078" t="s">
        <v>207</v>
      </c>
      <c r="R12078" t="b">
        <v>0</v>
      </c>
      <c r="S12078">
        <v>72</v>
      </c>
      <c r="T12078">
        <v>0</v>
      </c>
      <c r="V12078" t="s">
        <v>103</v>
      </c>
    </row>
    <row r="12079" spans="1:22" x14ac:dyDescent="0.2">
      <c r="A12079" s="1">
        <v>43079</v>
      </c>
      <c r="B12079">
        <v>2017</v>
      </c>
      <c r="C12079">
        <f>_xlfn.MAXIFS(Table1[ScheduleWeekWritten],Table1[ScheduleSeason],Table1[[#This Row],[ScheduleSeason]])</f>
        <v>17</v>
      </c>
      <c r="D12079">
        <v>14</v>
      </c>
      <c r="E12079" cm="1">
        <f t="array" ref="E12079">_xlfn.XLOOKUP(Table1[[#This Row],[ScheduleWeekWritten]],Table3[Game],100+Table3[Increase],Table1[[#This Row],[ScheduleWeekWritten]])</f>
        <v>14</v>
      </c>
      <c r="F12079" t="b">
        <v>0</v>
      </c>
      <c r="G12079" t="s">
        <v>154</v>
      </c>
      <c r="H12079">
        <v>30</v>
      </c>
      <c r="I12079">
        <v>24</v>
      </c>
      <c r="J12079" t="s">
        <v>128</v>
      </c>
      <c r="K12079" t="s">
        <v>161</v>
      </c>
      <c r="L12079" t="str">
        <f>_xlfn.XLOOKUP(Table1[[#This Row],[TeamFavoriteID]],Table2[team_id],Table2[team_name],_xlfn.XLOOKUP(Table1[[#This Row],[TeamFavoriteID]],Table2[team_id_pfr],Table2[team_name],"Even"))</f>
        <v>Jacksonville Jaguars</v>
      </c>
      <c r="M12079">
        <v>-3</v>
      </c>
      <c r="N12079">
        <f>IF(Table1[[#This Row],[TeamFavorite]]=Table1[[#This Row],[TeamHome]],Table1[[#This Row],[ScoreAway]]-Table1[[#This Row],[ScoreHome]],Table1[[#This Row],[ScoreHome]]-Table1[[#This Row],[ScoreAway]])</f>
        <v>-6</v>
      </c>
      <c r="O12079">
        <f>IF(Table1[[#This Row],[SpreadActual]]&lt;Table1[[#This Row],[SpreadFavorite]],1,0)</f>
        <v>1</v>
      </c>
      <c r="P12079">
        <v>40</v>
      </c>
      <c r="Q12079" t="s">
        <v>155</v>
      </c>
      <c r="R12079" t="b">
        <v>0</v>
      </c>
      <c r="S12079">
        <v>46</v>
      </c>
      <c r="T12079">
        <v>2</v>
      </c>
    </row>
    <row r="12080" spans="1:22" x14ac:dyDescent="0.2">
      <c r="A12080" s="1">
        <v>43079</v>
      </c>
      <c r="B12080">
        <v>2017</v>
      </c>
      <c r="C12080">
        <f>_xlfn.MAXIFS(Table1[ScheduleWeekWritten],Table1[ScheduleSeason],Table1[[#This Row],[ScheduleSeason]])</f>
        <v>17</v>
      </c>
      <c r="D12080">
        <v>14</v>
      </c>
      <c r="E12080" cm="1">
        <f t="array" ref="E12080">_xlfn.XLOOKUP(Table1[[#This Row],[ScheduleWeekWritten]],Table3[Game],100+Table3[Increase],Table1[[#This Row],[ScheduleWeekWritten]])</f>
        <v>14</v>
      </c>
      <c r="F12080" t="b">
        <v>0</v>
      </c>
      <c r="G12080" t="s">
        <v>42</v>
      </c>
      <c r="H12080">
        <v>26</v>
      </c>
      <c r="I12080">
        <v>15</v>
      </c>
      <c r="J12080" t="s">
        <v>20</v>
      </c>
      <c r="K12080" t="s">
        <v>75</v>
      </c>
      <c r="L12080" t="str">
        <f>_xlfn.XLOOKUP(Table1[[#This Row],[TeamFavoriteID]],Table2[team_id],Table2[team_name],_xlfn.XLOOKUP(Table1[[#This Row],[TeamFavoriteID]],Table2[team_id_pfr],Table2[team_name],"Even"))</f>
        <v>Kansas City Chiefs</v>
      </c>
      <c r="M12080">
        <v>-4.5</v>
      </c>
      <c r="N12080">
        <f>IF(Table1[[#This Row],[TeamFavorite]]=Table1[[#This Row],[TeamHome]],Table1[[#This Row],[ScoreAway]]-Table1[[#This Row],[ScoreHome]],Table1[[#This Row],[ScoreHome]]-Table1[[#This Row],[ScoreAway]])</f>
        <v>-11</v>
      </c>
      <c r="O12080">
        <f>IF(Table1[[#This Row],[SpreadActual]]&lt;Table1[[#This Row],[SpreadFavorite]],1,0)</f>
        <v>1</v>
      </c>
      <c r="P12080">
        <v>48.5</v>
      </c>
      <c r="Q12080" t="s">
        <v>117</v>
      </c>
      <c r="R12080" t="b">
        <v>0</v>
      </c>
      <c r="S12080">
        <v>46</v>
      </c>
      <c r="T12080">
        <v>13</v>
      </c>
    </row>
    <row r="12081" spans="1:22" x14ac:dyDescent="0.2">
      <c r="A12081" s="1">
        <v>43079</v>
      </c>
      <c r="B12081">
        <v>2017</v>
      </c>
      <c r="C12081">
        <f>_xlfn.MAXIFS(Table1[ScheduleWeekWritten],Table1[ScheduleSeason],Table1[[#This Row],[ScheduleSeason]])</f>
        <v>17</v>
      </c>
      <c r="D12081">
        <v>14</v>
      </c>
      <c r="E12081" cm="1">
        <f t="array" ref="E12081">_xlfn.XLOOKUP(Table1[[#This Row],[ScheduleWeekWritten]],Table3[Game],100+Table3[Increase],Table1[[#This Row],[ScheduleWeekWritten]])</f>
        <v>14</v>
      </c>
      <c r="F12081" t="b">
        <v>0</v>
      </c>
      <c r="G12081" t="s">
        <v>210</v>
      </c>
      <c r="H12081">
        <v>30</v>
      </c>
      <c r="I12081">
        <v>13</v>
      </c>
      <c r="J12081" t="s">
        <v>61</v>
      </c>
      <c r="K12081" t="s">
        <v>29</v>
      </c>
      <c r="L12081" t="str">
        <f>_xlfn.XLOOKUP(Table1[[#This Row],[TeamFavoriteID]],Table2[team_id],Table2[team_name],_xlfn.XLOOKUP(Table1[[#This Row],[TeamFavoriteID]],Table2[team_id_pfr],Table2[team_name],"Even"))</f>
        <v>Los Angeles Chargers</v>
      </c>
      <c r="M12081">
        <v>-6</v>
      </c>
      <c r="N12081">
        <f>IF(Table1[[#This Row],[TeamFavorite]]=Table1[[#This Row],[TeamHome]],Table1[[#This Row],[ScoreAway]]-Table1[[#This Row],[ScoreHome]],Table1[[#This Row],[ScoreHome]]-Table1[[#This Row],[ScoreAway]])</f>
        <v>-17</v>
      </c>
      <c r="O12081">
        <f>IF(Table1[[#This Row],[SpreadActual]]&lt;Table1[[#This Row],[SpreadFavorite]],1,0)</f>
        <v>1</v>
      </c>
      <c r="P12081">
        <v>46.5</v>
      </c>
      <c r="Q12081" t="s">
        <v>211</v>
      </c>
      <c r="R12081" t="b">
        <v>0</v>
      </c>
      <c r="S12081">
        <v>81</v>
      </c>
      <c r="T12081">
        <v>4</v>
      </c>
    </row>
    <row r="12082" spans="1:22" x14ac:dyDescent="0.2">
      <c r="A12082" s="1">
        <v>43079</v>
      </c>
      <c r="B12082">
        <v>2017</v>
      </c>
      <c r="C12082">
        <f>_xlfn.MAXIFS(Table1[ScheduleWeekWritten],Table1[ScheduleSeason],Table1[[#This Row],[ScheduleSeason]])</f>
        <v>17</v>
      </c>
      <c r="D12082">
        <v>14</v>
      </c>
      <c r="E12082" cm="1">
        <f t="array" ref="E12082">_xlfn.XLOOKUP(Table1[[#This Row],[ScheduleWeekWritten]],Table3[Game],100+Table3[Increase],Table1[[#This Row],[ScheduleWeekWritten]])</f>
        <v>14</v>
      </c>
      <c r="F12082" t="b">
        <v>0</v>
      </c>
      <c r="G12082" t="s">
        <v>39</v>
      </c>
      <c r="H12082">
        <v>35</v>
      </c>
      <c r="I12082">
        <v>43</v>
      </c>
      <c r="J12082" t="s">
        <v>58</v>
      </c>
      <c r="K12082" t="s">
        <v>40</v>
      </c>
      <c r="L12082" t="str">
        <f>_xlfn.XLOOKUP(Table1[[#This Row],[TeamFavoriteID]],Table2[team_id],Table2[team_name],_xlfn.XLOOKUP(Table1[[#This Row],[TeamFavoriteID]],Table2[team_id_pfr],Table2[team_name],"Even"))</f>
        <v>Los Angeles Rams</v>
      </c>
      <c r="M12082">
        <v>-1</v>
      </c>
      <c r="N12082">
        <f>IF(Table1[[#This Row],[TeamFavorite]]=Table1[[#This Row],[TeamHome]],Table1[[#This Row],[ScoreAway]]-Table1[[#This Row],[ScoreHome]],Table1[[#This Row],[ScoreHome]]-Table1[[#This Row],[ScoreAway]])</f>
        <v>8</v>
      </c>
      <c r="O12082">
        <f>IF(Table1[[#This Row],[SpreadActual]]&lt;Table1[[#This Row],[SpreadFavorite]],1,0)</f>
        <v>0</v>
      </c>
      <c r="P12082">
        <v>47.5</v>
      </c>
      <c r="Q12082" t="s">
        <v>65</v>
      </c>
      <c r="R12082" t="b">
        <v>0</v>
      </c>
      <c r="S12082">
        <v>83</v>
      </c>
      <c r="T12082">
        <v>0</v>
      </c>
    </row>
    <row r="12083" spans="1:22" x14ac:dyDescent="0.2">
      <c r="A12083" s="1">
        <v>43079</v>
      </c>
      <c r="B12083">
        <v>2017</v>
      </c>
      <c r="C12083">
        <f>_xlfn.MAXIFS(Table1[ScheduleWeekWritten],Table1[ScheduleSeason],Table1[[#This Row],[ScheduleSeason]])</f>
        <v>17</v>
      </c>
      <c r="D12083">
        <v>14</v>
      </c>
      <c r="E12083" cm="1">
        <f t="array" ref="E12083">_xlfn.XLOOKUP(Table1[[#This Row],[ScheduleWeekWritten]],Table3[Game],100+Table3[Increase],Table1[[#This Row],[ScheduleWeekWritten]])</f>
        <v>14</v>
      </c>
      <c r="F12083" t="b">
        <v>0</v>
      </c>
      <c r="G12083" t="s">
        <v>50</v>
      </c>
      <c r="H12083">
        <v>10</v>
      </c>
      <c r="I12083">
        <v>30</v>
      </c>
      <c r="J12083" t="s">
        <v>67</v>
      </c>
      <c r="K12083" t="s">
        <v>68</v>
      </c>
      <c r="L12083" t="str">
        <f>_xlfn.XLOOKUP(Table1[[#This Row],[TeamFavoriteID]],Table2[team_id],Table2[team_name],_xlfn.XLOOKUP(Table1[[#This Row],[TeamFavoriteID]],Table2[team_id_pfr],Table2[team_name],"Even"))</f>
        <v>Dallas Cowboys</v>
      </c>
      <c r="M12083">
        <v>-4</v>
      </c>
      <c r="N12083">
        <f>IF(Table1[[#This Row],[TeamFavorite]]=Table1[[#This Row],[TeamHome]],Table1[[#This Row],[ScoreAway]]-Table1[[#This Row],[ScoreHome]],Table1[[#This Row],[ScoreHome]]-Table1[[#This Row],[ScoreAway]])</f>
        <v>-20</v>
      </c>
      <c r="O12083">
        <f>IF(Table1[[#This Row],[SpreadActual]]&lt;Table1[[#This Row],[SpreadFavorite]],1,0)</f>
        <v>1</v>
      </c>
      <c r="P12083">
        <v>42</v>
      </c>
      <c r="Q12083" t="s">
        <v>197</v>
      </c>
      <c r="R12083" t="b">
        <v>0</v>
      </c>
      <c r="S12083">
        <v>39</v>
      </c>
      <c r="T12083">
        <v>11</v>
      </c>
    </row>
    <row r="12084" spans="1:22" x14ac:dyDescent="0.2">
      <c r="A12084" s="1">
        <v>43079</v>
      </c>
      <c r="B12084">
        <v>2017</v>
      </c>
      <c r="C12084">
        <f>_xlfn.MAXIFS(Table1[ScheduleWeekWritten],Table1[ScheduleSeason],Table1[[#This Row],[ScheduleSeason]])</f>
        <v>17</v>
      </c>
      <c r="D12084">
        <v>14</v>
      </c>
      <c r="E12084" cm="1">
        <f t="array" ref="E12084">_xlfn.XLOOKUP(Table1[[#This Row],[ScheduleWeekWritten]],Table3[Game],100+Table3[Increase],Table1[[#This Row],[ScheduleWeekWritten]])</f>
        <v>14</v>
      </c>
      <c r="F12084" t="b">
        <v>0</v>
      </c>
      <c r="G12084" t="s">
        <v>49</v>
      </c>
      <c r="H12084">
        <v>39</v>
      </c>
      <c r="I12084">
        <v>38</v>
      </c>
      <c r="J12084" t="s">
        <v>158</v>
      </c>
      <c r="K12084" t="s">
        <v>51</v>
      </c>
      <c r="L12084" t="str">
        <f>_xlfn.XLOOKUP(Table1[[#This Row],[TeamFavoriteID]],Table2[team_id],Table2[team_name],_xlfn.XLOOKUP(Table1[[#This Row],[TeamFavoriteID]],Table2[team_id_pfr],Table2[team_name],"Even"))</f>
        <v>Pittsburgh Steelers</v>
      </c>
      <c r="M12084">
        <v>-6</v>
      </c>
      <c r="N12084">
        <f>IF(Table1[[#This Row],[TeamFavorite]]=Table1[[#This Row],[TeamHome]],Table1[[#This Row],[ScoreAway]]-Table1[[#This Row],[ScoreHome]],Table1[[#This Row],[ScoreHome]]-Table1[[#This Row],[ScoreAway]])</f>
        <v>-1</v>
      </c>
      <c r="O12084">
        <f>IF(Table1[[#This Row],[SpreadActual]]&lt;Table1[[#This Row],[SpreadFavorite]],1,0)</f>
        <v>0</v>
      </c>
      <c r="P12084">
        <v>43</v>
      </c>
      <c r="Q12084" t="s">
        <v>175</v>
      </c>
      <c r="R12084" t="b">
        <v>0</v>
      </c>
      <c r="S12084">
        <v>33</v>
      </c>
      <c r="T12084">
        <v>12</v>
      </c>
    </row>
    <row r="12085" spans="1:22" x14ac:dyDescent="0.2">
      <c r="A12085" s="1">
        <v>43079</v>
      </c>
      <c r="B12085">
        <v>2017</v>
      </c>
      <c r="C12085">
        <f>_xlfn.MAXIFS(Table1[ScheduleWeekWritten],Table1[ScheduleSeason],Table1[[#This Row],[ScheduleSeason]])</f>
        <v>17</v>
      </c>
      <c r="D12085">
        <v>14</v>
      </c>
      <c r="E12085" cm="1">
        <f t="array" ref="E12085">_xlfn.XLOOKUP(Table1[[#This Row],[ScheduleWeekWritten]],Table3[Game],100+Table3[Increase],Table1[[#This Row],[ScheduleWeekWritten]])</f>
        <v>14</v>
      </c>
      <c r="F12085" t="b">
        <v>0</v>
      </c>
      <c r="G12085" t="s">
        <v>127</v>
      </c>
      <c r="H12085">
        <v>21</v>
      </c>
      <c r="I12085">
        <v>24</v>
      </c>
      <c r="J12085" t="s">
        <v>45</v>
      </c>
      <c r="K12085" t="s">
        <v>89</v>
      </c>
      <c r="L12085" t="str">
        <f>_xlfn.XLOOKUP(Table1[[#This Row],[TeamFavoriteID]],Table2[team_id],Table2[team_name],_xlfn.XLOOKUP(Table1[[#This Row],[TeamFavoriteID]],Table2[team_id_pfr],Table2[team_name],"Even"))</f>
        <v>Even</v>
      </c>
      <c r="M12085">
        <v>0</v>
      </c>
      <c r="N12085">
        <f>IF(Table1[[#This Row],[TeamFavorite]]=Table1[[#This Row],[TeamHome]],Table1[[#This Row],[ScoreAway]]-Table1[[#This Row],[ScoreHome]],Table1[[#This Row],[ScoreHome]]-Table1[[#This Row],[ScoreAway]])</f>
        <v>-3</v>
      </c>
      <c r="O12085">
        <f>IF(Table1[[#This Row],[SpreadActual]]&lt;Table1[[#This Row],[SpreadFavorite]],1,0)</f>
        <v>1</v>
      </c>
      <c r="P12085">
        <v>47.5</v>
      </c>
      <c r="Q12085" t="s">
        <v>168</v>
      </c>
      <c r="R12085" t="b">
        <v>0</v>
      </c>
      <c r="S12085">
        <v>55</v>
      </c>
      <c r="T12085">
        <v>9</v>
      </c>
    </row>
    <row r="12086" spans="1:22" x14ac:dyDescent="0.2">
      <c r="A12086" s="1">
        <v>43080</v>
      </c>
      <c r="B12086">
        <v>2017</v>
      </c>
      <c r="C12086">
        <f>_xlfn.MAXIFS(Table1[ScheduleWeekWritten],Table1[ScheduleSeason],Table1[[#This Row],[ScheduleSeason]])</f>
        <v>17</v>
      </c>
      <c r="D12086">
        <v>14</v>
      </c>
      <c r="E12086" cm="1">
        <f t="array" ref="E12086">_xlfn.XLOOKUP(Table1[[#This Row],[ScheduleWeekWritten]],Table3[Game],100+Table3[Increase],Table1[[#This Row],[ScheduleWeekWritten]])</f>
        <v>14</v>
      </c>
      <c r="F12086" t="b">
        <v>0</v>
      </c>
      <c r="G12086" t="s">
        <v>19</v>
      </c>
      <c r="H12086">
        <v>27</v>
      </c>
      <c r="I12086">
        <v>20</v>
      </c>
      <c r="J12086" t="s">
        <v>115</v>
      </c>
      <c r="K12086" t="s">
        <v>70</v>
      </c>
      <c r="L12086" t="str">
        <f>_xlfn.XLOOKUP(Table1[[#This Row],[TeamFavoriteID]],Table2[team_id],Table2[team_name],_xlfn.XLOOKUP(Table1[[#This Row],[TeamFavoriteID]],Table2[team_id_pfr],Table2[team_name],"Even"))</f>
        <v>Boston Patriots</v>
      </c>
      <c r="M12086">
        <v>-10.5</v>
      </c>
      <c r="N12086">
        <f>IF(Table1[[#This Row],[TeamFavorite]]=Table1[[#This Row],[TeamHome]],Table1[[#This Row],[ScoreAway]]-Table1[[#This Row],[ScoreHome]],Table1[[#This Row],[ScoreHome]]-Table1[[#This Row],[ScoreAway]])</f>
        <v>7</v>
      </c>
      <c r="O12086">
        <f>IF(Table1[[#This Row],[SpreadActual]]&lt;Table1[[#This Row],[SpreadFavorite]],1,0)</f>
        <v>0</v>
      </c>
      <c r="P12086">
        <v>48</v>
      </c>
      <c r="Q12086" t="s">
        <v>212</v>
      </c>
      <c r="R12086" t="b">
        <v>0</v>
      </c>
      <c r="S12086">
        <v>55</v>
      </c>
      <c r="T12086">
        <v>7</v>
      </c>
    </row>
    <row r="12087" spans="1:22" x14ac:dyDescent="0.2">
      <c r="A12087" s="1">
        <v>43083</v>
      </c>
      <c r="B12087">
        <v>2017</v>
      </c>
      <c r="C12087">
        <f>_xlfn.MAXIFS(Table1[ScheduleWeekWritten],Table1[ScheduleSeason],Table1[[#This Row],[ScheduleSeason]])</f>
        <v>17</v>
      </c>
      <c r="D12087">
        <v>15</v>
      </c>
      <c r="E12087" cm="1">
        <f t="array" ref="E12087">_xlfn.XLOOKUP(Table1[[#This Row],[ScheduleWeekWritten]],Table3[Game],100+Table3[Increase],Table1[[#This Row],[ScheduleWeekWritten]])</f>
        <v>15</v>
      </c>
      <c r="F12087" t="b">
        <v>0</v>
      </c>
      <c r="G12087" t="s">
        <v>140</v>
      </c>
      <c r="H12087">
        <v>13</v>
      </c>
      <c r="I12087">
        <v>25</v>
      </c>
      <c r="J12087" t="s">
        <v>24</v>
      </c>
      <c r="K12087" t="s">
        <v>88</v>
      </c>
      <c r="L12087" t="str">
        <f>_xlfn.XLOOKUP(Table1[[#This Row],[TeamFavoriteID]],Table2[team_id],Table2[team_name],_xlfn.XLOOKUP(Table1[[#This Row],[TeamFavoriteID]],Table2[team_id_pfr],Table2[team_name],"Even"))</f>
        <v>Denver Broncos</v>
      </c>
      <c r="M12087">
        <v>-3</v>
      </c>
      <c r="N12087">
        <f>IF(Table1[[#This Row],[TeamFavorite]]=Table1[[#This Row],[TeamHome]],Table1[[#This Row],[ScoreAway]]-Table1[[#This Row],[ScoreHome]],Table1[[#This Row],[ScoreHome]]-Table1[[#This Row],[ScoreAway]])</f>
        <v>-12</v>
      </c>
      <c r="O12087">
        <f>IF(Table1[[#This Row],[SpreadActual]]&lt;Table1[[#This Row],[SpreadFavorite]],1,0)</f>
        <v>1</v>
      </c>
      <c r="P12087">
        <v>40.5</v>
      </c>
      <c r="Q12087" t="s">
        <v>190</v>
      </c>
      <c r="R12087" t="b">
        <v>0</v>
      </c>
      <c r="S12087">
        <v>72</v>
      </c>
      <c r="T12087">
        <v>0</v>
      </c>
      <c r="V12087" t="s">
        <v>103</v>
      </c>
    </row>
    <row r="12088" spans="1:22" x14ac:dyDescent="0.2">
      <c r="A12088" s="1">
        <v>43085</v>
      </c>
      <c r="B12088">
        <v>2017</v>
      </c>
      <c r="C12088">
        <f>_xlfn.MAXIFS(Table1[ScheduleWeekWritten],Table1[ScheduleSeason],Table1[[#This Row],[ScheduleSeason]])</f>
        <v>17</v>
      </c>
      <c r="D12088">
        <v>15</v>
      </c>
      <c r="E12088" cm="1">
        <f t="array" ref="E12088">_xlfn.XLOOKUP(Table1[[#This Row],[ScheduleWeekWritten]],Table3[Game],100+Table3[Increase],Table1[[#This Row],[ScheduleWeekWritten]])</f>
        <v>15</v>
      </c>
      <c r="F12088" t="b">
        <v>0</v>
      </c>
      <c r="G12088" t="s">
        <v>45</v>
      </c>
      <c r="H12088">
        <v>20</v>
      </c>
      <c r="I12088">
        <v>10</v>
      </c>
      <c r="J12088" t="s">
        <v>46</v>
      </c>
      <c r="K12088" t="s">
        <v>79</v>
      </c>
      <c r="L12088" t="str">
        <f>_xlfn.XLOOKUP(Table1[[#This Row],[TeamFavoriteID]],Table2[team_id],Table2[team_name],_xlfn.XLOOKUP(Table1[[#This Row],[TeamFavoriteID]],Table2[team_id_pfr],Table2[team_name],"Even"))</f>
        <v>Detroit Lions</v>
      </c>
      <c r="M12088">
        <v>-5</v>
      </c>
      <c r="N12088">
        <f>IF(Table1[[#This Row],[TeamFavorite]]=Table1[[#This Row],[TeamHome]],Table1[[#This Row],[ScoreAway]]-Table1[[#This Row],[ScoreHome]],Table1[[#This Row],[ScoreHome]]-Table1[[#This Row],[ScoreAway]])</f>
        <v>-10</v>
      </c>
      <c r="O12088">
        <f>IF(Table1[[#This Row],[SpreadActual]]&lt;Table1[[#This Row],[SpreadFavorite]],1,0)</f>
        <v>1</v>
      </c>
      <c r="P12088">
        <v>43.5</v>
      </c>
      <c r="Q12088" t="s">
        <v>181</v>
      </c>
      <c r="R12088" t="b">
        <v>0</v>
      </c>
      <c r="S12088">
        <v>72</v>
      </c>
      <c r="T12088">
        <v>0</v>
      </c>
      <c r="V12088" t="s">
        <v>103</v>
      </c>
    </row>
    <row r="12089" spans="1:22" x14ac:dyDescent="0.2">
      <c r="A12089" s="1">
        <v>43085</v>
      </c>
      <c r="B12089">
        <v>2017</v>
      </c>
      <c r="C12089">
        <f>_xlfn.MAXIFS(Table1[ScheduleWeekWritten],Table1[ScheduleSeason],Table1[[#This Row],[ScheduleSeason]])</f>
        <v>17</v>
      </c>
      <c r="D12089">
        <v>15</v>
      </c>
      <c r="E12089" cm="1">
        <f t="array" ref="E12089">_xlfn.XLOOKUP(Table1[[#This Row],[ScheduleWeekWritten]],Table3[Game],100+Table3[Increase],Table1[[#This Row],[ScheduleWeekWritten]])</f>
        <v>15</v>
      </c>
      <c r="F12089" t="b">
        <v>0</v>
      </c>
      <c r="G12089" t="s">
        <v>42</v>
      </c>
      <c r="H12089">
        <v>30</v>
      </c>
      <c r="I12089">
        <v>13</v>
      </c>
      <c r="J12089" t="s">
        <v>210</v>
      </c>
      <c r="K12089" t="s">
        <v>29</v>
      </c>
      <c r="L12089" t="str">
        <f>_xlfn.XLOOKUP(Table1[[#This Row],[TeamFavoriteID]],Table2[team_id],Table2[team_name],_xlfn.XLOOKUP(Table1[[#This Row],[TeamFavoriteID]],Table2[team_id_pfr],Table2[team_name],"Even"))</f>
        <v>Los Angeles Chargers</v>
      </c>
      <c r="M12089">
        <v>-1</v>
      </c>
      <c r="N12089">
        <f>IF(Table1[[#This Row],[TeamFavorite]]=Table1[[#This Row],[TeamHome]],Table1[[#This Row],[ScoreAway]]-Table1[[#This Row],[ScoreHome]],Table1[[#This Row],[ScoreHome]]-Table1[[#This Row],[ScoreAway]])</f>
        <v>17</v>
      </c>
      <c r="O12089">
        <f>IF(Table1[[#This Row],[SpreadActual]]&lt;Table1[[#This Row],[SpreadFavorite]],1,0)</f>
        <v>0</v>
      </c>
      <c r="P12089">
        <v>47</v>
      </c>
      <c r="Q12089" t="s">
        <v>117</v>
      </c>
      <c r="R12089" t="b">
        <v>0</v>
      </c>
      <c r="S12089">
        <v>53</v>
      </c>
      <c r="T12089">
        <v>9</v>
      </c>
    </row>
    <row r="12090" spans="1:22" x14ac:dyDescent="0.2">
      <c r="A12090" s="1">
        <v>43086</v>
      </c>
      <c r="B12090">
        <v>2017</v>
      </c>
      <c r="C12090">
        <f>_xlfn.MAXIFS(Table1[ScheduleWeekWritten],Table1[ScheduleSeason],Table1[[#This Row],[ScheduleSeason]])</f>
        <v>17</v>
      </c>
      <c r="D12090">
        <v>15</v>
      </c>
      <c r="E12090" cm="1">
        <f t="array" ref="E12090">_xlfn.XLOOKUP(Table1[[#This Row],[ScheduleWeekWritten]],Table3[Game],100+Table3[Increase],Table1[[#This Row],[ScheduleWeekWritten]])</f>
        <v>15</v>
      </c>
      <c r="F12090" t="b">
        <v>0</v>
      </c>
      <c r="G12090" t="s">
        <v>28</v>
      </c>
      <c r="H12090">
        <v>24</v>
      </c>
      <c r="I12090">
        <v>16</v>
      </c>
      <c r="J12090" t="s">
        <v>19</v>
      </c>
      <c r="K12090" t="s">
        <v>43</v>
      </c>
      <c r="L12090" t="str">
        <f>_xlfn.XLOOKUP(Table1[[#This Row],[TeamFavoriteID]],Table2[team_id],Table2[team_name],_xlfn.XLOOKUP(Table1[[#This Row],[TeamFavoriteID]],Table2[team_id_pfr],Table2[team_name],"Even"))</f>
        <v>Buffalo Bills</v>
      </c>
      <c r="M12090">
        <v>-3.5</v>
      </c>
      <c r="N12090">
        <f>IF(Table1[[#This Row],[TeamFavorite]]=Table1[[#This Row],[TeamHome]],Table1[[#This Row],[ScoreAway]]-Table1[[#This Row],[ScoreHome]],Table1[[#This Row],[ScoreHome]]-Table1[[#This Row],[ScoreAway]])</f>
        <v>-8</v>
      </c>
      <c r="O12090">
        <f>IF(Table1[[#This Row],[SpreadActual]]&lt;Table1[[#This Row],[SpreadFavorite]],1,0)</f>
        <v>1</v>
      </c>
      <c r="P12090">
        <v>39.5</v>
      </c>
      <c r="Q12090" t="s">
        <v>204</v>
      </c>
      <c r="R12090" t="b">
        <v>0</v>
      </c>
      <c r="S12090">
        <v>22</v>
      </c>
      <c r="T12090">
        <v>8</v>
      </c>
    </row>
    <row r="12091" spans="1:22" x14ac:dyDescent="0.2">
      <c r="A12091" s="1">
        <v>43086</v>
      </c>
      <c r="B12091">
        <v>2017</v>
      </c>
      <c r="C12091">
        <f>_xlfn.MAXIFS(Table1[ScheduleWeekWritten],Table1[ScheduleSeason],Table1[[#This Row],[ScheduleSeason]])</f>
        <v>17</v>
      </c>
      <c r="D12091">
        <v>15</v>
      </c>
      <c r="E12091" cm="1">
        <f t="array" ref="E12091">_xlfn.XLOOKUP(Table1[[#This Row],[ScheduleWeekWritten]],Table3[Game],100+Table3[Increase],Table1[[#This Row],[ScheduleWeekWritten]])</f>
        <v>15</v>
      </c>
      <c r="F12091" t="b">
        <v>0</v>
      </c>
      <c r="G12091" t="s">
        <v>152</v>
      </c>
      <c r="H12091">
        <v>31</v>
      </c>
      <c r="I12091">
        <v>24</v>
      </c>
      <c r="J12091" t="s">
        <v>33</v>
      </c>
      <c r="K12091" t="s">
        <v>162</v>
      </c>
      <c r="L12091" t="str">
        <f>_xlfn.XLOOKUP(Table1[[#This Row],[TeamFavoriteID]],Table2[team_id],Table2[team_name],_xlfn.XLOOKUP(Table1[[#This Row],[TeamFavoriteID]],Table2[team_id_pfr],Table2[team_name],"Even"))</f>
        <v>Carolina Panthers</v>
      </c>
      <c r="M12091">
        <v>-3</v>
      </c>
      <c r="N12091">
        <f>IF(Table1[[#This Row],[TeamFavorite]]=Table1[[#This Row],[TeamHome]],Table1[[#This Row],[ScoreAway]]-Table1[[#This Row],[ScoreHome]],Table1[[#This Row],[ScoreHome]]-Table1[[#This Row],[ScoreAway]])</f>
        <v>-7</v>
      </c>
      <c r="O12091">
        <f>IF(Table1[[#This Row],[SpreadActual]]&lt;Table1[[#This Row],[SpreadFavorite]],1,0)</f>
        <v>1</v>
      </c>
      <c r="P12091">
        <v>46.5</v>
      </c>
      <c r="Q12091" t="s">
        <v>160</v>
      </c>
      <c r="R12091" t="b">
        <v>0</v>
      </c>
      <c r="S12091">
        <v>51</v>
      </c>
      <c r="T12091">
        <v>5</v>
      </c>
    </row>
    <row r="12092" spans="1:22" x14ac:dyDescent="0.2">
      <c r="A12092" s="1">
        <v>43086</v>
      </c>
      <c r="B12092">
        <v>2017</v>
      </c>
      <c r="C12092">
        <f>_xlfn.MAXIFS(Table1[ScheduleWeekWritten],Table1[ScheduleSeason],Table1[[#This Row],[ScheduleSeason]])</f>
        <v>17</v>
      </c>
      <c r="D12092">
        <v>15</v>
      </c>
      <c r="E12092" cm="1">
        <f t="array" ref="E12092">_xlfn.XLOOKUP(Table1[[#This Row],[ScheduleWeekWritten]],Table3[Game],100+Table3[Increase],Table1[[#This Row],[ScheduleWeekWritten]])</f>
        <v>15</v>
      </c>
      <c r="F12092" t="b">
        <v>0</v>
      </c>
      <c r="G12092" t="s">
        <v>62</v>
      </c>
      <c r="H12092">
        <v>10</v>
      </c>
      <c r="I12092">
        <v>27</v>
      </c>
      <c r="J12092" t="s">
        <v>158</v>
      </c>
      <c r="K12092" t="s">
        <v>159</v>
      </c>
      <c r="L12092" t="str">
        <f>_xlfn.XLOOKUP(Table1[[#This Row],[TeamFavoriteID]],Table2[team_id],Table2[team_name],_xlfn.XLOOKUP(Table1[[#This Row],[TeamFavoriteID]],Table2[team_id_pfr],Table2[team_name],"Even"))</f>
        <v>Baltimore Ravens</v>
      </c>
      <c r="M12092">
        <v>-6.5</v>
      </c>
      <c r="N12092">
        <f>IF(Table1[[#This Row],[TeamFavorite]]=Table1[[#This Row],[TeamHome]],Table1[[#This Row],[ScoreAway]]-Table1[[#This Row],[ScoreHome]],Table1[[#This Row],[ScoreHome]]-Table1[[#This Row],[ScoreAway]])</f>
        <v>-17</v>
      </c>
      <c r="O12092">
        <f>IF(Table1[[#This Row],[SpreadActual]]&lt;Table1[[#This Row],[SpreadFavorite]],1,0)</f>
        <v>1</v>
      </c>
      <c r="P12092">
        <v>42</v>
      </c>
      <c r="Q12092" t="s">
        <v>170</v>
      </c>
      <c r="R12092" t="b">
        <v>0</v>
      </c>
      <c r="S12092">
        <v>36</v>
      </c>
      <c r="T12092">
        <v>0</v>
      </c>
    </row>
    <row r="12093" spans="1:22" x14ac:dyDescent="0.2">
      <c r="A12093" s="1">
        <v>43086</v>
      </c>
      <c r="B12093">
        <v>2017</v>
      </c>
      <c r="C12093">
        <f>_xlfn.MAXIFS(Table1[ScheduleWeekWritten],Table1[ScheduleSeason],Table1[[#This Row],[ScheduleSeason]])</f>
        <v>17</v>
      </c>
      <c r="D12093">
        <v>15</v>
      </c>
      <c r="E12093" cm="1">
        <f t="array" ref="E12093">_xlfn.XLOOKUP(Table1[[#This Row],[ScheduleWeekWritten]],Table3[Game],100+Table3[Increase],Table1[[#This Row],[ScheduleWeekWritten]])</f>
        <v>15</v>
      </c>
      <c r="F12093" t="b">
        <v>0</v>
      </c>
      <c r="G12093" t="s">
        <v>154</v>
      </c>
      <c r="H12093">
        <v>45</v>
      </c>
      <c r="I12093">
        <v>7</v>
      </c>
      <c r="J12093" t="s">
        <v>177</v>
      </c>
      <c r="K12093" t="s">
        <v>161</v>
      </c>
      <c r="L12093" t="str">
        <f>_xlfn.XLOOKUP(Table1[[#This Row],[TeamFavoriteID]],Table2[team_id],Table2[team_name],_xlfn.XLOOKUP(Table1[[#This Row],[TeamFavoriteID]],Table2[team_id_pfr],Table2[team_name],"Even"))</f>
        <v>Jacksonville Jaguars</v>
      </c>
      <c r="M12093">
        <v>-10.5</v>
      </c>
      <c r="N12093">
        <f>IF(Table1[[#This Row],[TeamFavorite]]=Table1[[#This Row],[TeamHome]],Table1[[#This Row],[ScoreAway]]-Table1[[#This Row],[ScoreHome]],Table1[[#This Row],[ScoreHome]]-Table1[[#This Row],[ScoreAway]])</f>
        <v>-38</v>
      </c>
      <c r="O12093">
        <f>IF(Table1[[#This Row],[SpreadActual]]&lt;Table1[[#This Row],[SpreadFavorite]],1,0)</f>
        <v>1</v>
      </c>
      <c r="P12093">
        <v>39</v>
      </c>
      <c r="Q12093" t="s">
        <v>155</v>
      </c>
      <c r="R12093" t="b">
        <v>0</v>
      </c>
      <c r="S12093">
        <v>72</v>
      </c>
      <c r="T12093">
        <v>5</v>
      </c>
    </row>
    <row r="12094" spans="1:22" x14ac:dyDescent="0.2">
      <c r="A12094" s="1">
        <v>43086</v>
      </c>
      <c r="B12094">
        <v>2017</v>
      </c>
      <c r="C12094">
        <f>_xlfn.MAXIFS(Table1[ScheduleWeekWritten],Table1[ScheduleSeason],Table1[[#This Row],[ScheduleSeason]])</f>
        <v>17</v>
      </c>
      <c r="D12094">
        <v>15</v>
      </c>
      <c r="E12094" cm="1">
        <f t="array" ref="E12094">_xlfn.XLOOKUP(Table1[[#This Row],[ScheduleWeekWritten]],Table3[Game],100+Table3[Increase],Table1[[#This Row],[ScheduleWeekWritten]])</f>
        <v>15</v>
      </c>
      <c r="F12094" t="b">
        <v>0</v>
      </c>
      <c r="G12094" t="s">
        <v>54</v>
      </c>
      <c r="H12094">
        <v>34</v>
      </c>
      <c r="I12094">
        <v>7</v>
      </c>
      <c r="J12094" t="s">
        <v>101</v>
      </c>
      <c r="K12094" t="s">
        <v>55</v>
      </c>
      <c r="L12094" t="str">
        <f>_xlfn.XLOOKUP(Table1[[#This Row],[TeamFavoriteID]],Table2[team_id],Table2[team_name],_xlfn.XLOOKUP(Table1[[#This Row],[TeamFavoriteID]],Table2[team_id_pfr],Table2[team_name],"Even"))</f>
        <v>Minnesota Vikings</v>
      </c>
      <c r="M12094">
        <v>-12.5</v>
      </c>
      <c r="N12094">
        <f>IF(Table1[[#This Row],[TeamFavorite]]=Table1[[#This Row],[TeamHome]],Table1[[#This Row],[ScoreAway]]-Table1[[#This Row],[ScoreHome]],Table1[[#This Row],[ScoreHome]]-Table1[[#This Row],[ScoreAway]])</f>
        <v>-27</v>
      </c>
      <c r="O12094">
        <f>IF(Table1[[#This Row],[SpreadActual]]&lt;Table1[[#This Row],[SpreadFavorite]],1,0)</f>
        <v>1</v>
      </c>
      <c r="P12094">
        <v>42.5</v>
      </c>
      <c r="Q12094" t="s">
        <v>205</v>
      </c>
      <c r="R12094" t="b">
        <v>0</v>
      </c>
      <c r="S12094">
        <v>72</v>
      </c>
      <c r="T12094">
        <v>0</v>
      </c>
      <c r="V12094" t="s">
        <v>103</v>
      </c>
    </row>
    <row r="12095" spans="1:22" x14ac:dyDescent="0.2">
      <c r="A12095" s="1">
        <v>43086</v>
      </c>
      <c r="B12095">
        <v>2017</v>
      </c>
      <c r="C12095">
        <f>_xlfn.MAXIFS(Table1[ScheduleWeekWritten],Table1[ScheduleSeason],Table1[[#This Row],[ScheduleSeason]])</f>
        <v>17</v>
      </c>
      <c r="D12095">
        <v>15</v>
      </c>
      <c r="E12095" cm="1">
        <f t="array" ref="E12095">_xlfn.XLOOKUP(Table1[[#This Row],[ScheduleWeekWritten]],Table3[Game],100+Table3[Increase],Table1[[#This Row],[ScheduleWeekWritten]])</f>
        <v>15</v>
      </c>
      <c r="F12095" t="b">
        <v>0</v>
      </c>
      <c r="G12095" t="s">
        <v>95</v>
      </c>
      <c r="H12095">
        <v>31</v>
      </c>
      <c r="I12095">
        <v>19</v>
      </c>
      <c r="J12095" t="s">
        <v>31</v>
      </c>
      <c r="K12095" t="s">
        <v>98</v>
      </c>
      <c r="L12095" t="str">
        <f>_xlfn.XLOOKUP(Table1[[#This Row],[TeamFavoriteID]],Table2[team_id],Table2[team_name],_xlfn.XLOOKUP(Table1[[#This Row],[TeamFavoriteID]],Table2[team_id_pfr],Table2[team_name],"Even"))</f>
        <v>New Orleans Saints</v>
      </c>
      <c r="M12095">
        <v>-16.5</v>
      </c>
      <c r="N12095">
        <f>IF(Table1[[#This Row],[TeamFavorite]]=Table1[[#This Row],[TeamHome]],Table1[[#This Row],[ScoreAway]]-Table1[[#This Row],[ScoreHome]],Table1[[#This Row],[ScoreHome]]-Table1[[#This Row],[ScoreAway]])</f>
        <v>-12</v>
      </c>
      <c r="O12095">
        <f>IF(Table1[[#This Row],[SpreadActual]]&lt;Table1[[#This Row],[SpreadFavorite]],1,0)</f>
        <v>0</v>
      </c>
      <c r="P12095">
        <v>47</v>
      </c>
      <c r="Q12095" t="s">
        <v>201</v>
      </c>
      <c r="R12095" t="b">
        <v>0</v>
      </c>
      <c r="S12095">
        <v>72</v>
      </c>
      <c r="T12095">
        <v>0</v>
      </c>
      <c r="V12095" t="s">
        <v>103</v>
      </c>
    </row>
    <row r="12096" spans="1:22" x14ac:dyDescent="0.2">
      <c r="A12096" s="1">
        <v>43086</v>
      </c>
      <c r="B12096">
        <v>2017</v>
      </c>
      <c r="C12096">
        <f>_xlfn.MAXIFS(Table1[ScheduleWeekWritten],Table1[ScheduleSeason],Table1[[#This Row],[ScheduleSeason]])</f>
        <v>17</v>
      </c>
      <c r="D12096">
        <v>15</v>
      </c>
      <c r="E12096" cm="1">
        <f t="array" ref="E12096">_xlfn.XLOOKUP(Table1[[#This Row],[ScheduleWeekWritten]],Table3[Game],100+Table3[Increase],Table1[[#This Row],[ScheduleWeekWritten]])</f>
        <v>15</v>
      </c>
      <c r="F12096" t="b">
        <v>0</v>
      </c>
      <c r="G12096" t="s">
        <v>50</v>
      </c>
      <c r="H12096">
        <v>29</v>
      </c>
      <c r="I12096">
        <v>34</v>
      </c>
      <c r="J12096" t="s">
        <v>58</v>
      </c>
      <c r="K12096" t="s">
        <v>77</v>
      </c>
      <c r="L12096" t="str">
        <f>_xlfn.XLOOKUP(Table1[[#This Row],[TeamFavoriteID]],Table2[team_id],Table2[team_name],_xlfn.XLOOKUP(Table1[[#This Row],[TeamFavoriteID]],Table2[team_id_pfr],Table2[team_name],"Even"))</f>
        <v>Philadelphia Eagles</v>
      </c>
      <c r="M12096">
        <v>-7.5</v>
      </c>
      <c r="N12096">
        <f>IF(Table1[[#This Row],[TeamFavorite]]=Table1[[#This Row],[TeamHome]],Table1[[#This Row],[ScoreAway]]-Table1[[#This Row],[ScoreHome]],Table1[[#This Row],[ScoreHome]]-Table1[[#This Row],[ScoreAway]])</f>
        <v>-5</v>
      </c>
      <c r="O12096">
        <f>IF(Table1[[#This Row],[SpreadActual]]&lt;Table1[[#This Row],[SpreadFavorite]],1,0)</f>
        <v>0</v>
      </c>
      <c r="P12096">
        <v>40</v>
      </c>
      <c r="Q12096" t="s">
        <v>197</v>
      </c>
      <c r="R12096" t="b">
        <v>0</v>
      </c>
      <c r="S12096">
        <v>35</v>
      </c>
      <c r="T12096">
        <v>0</v>
      </c>
    </row>
    <row r="12097" spans="1:22" x14ac:dyDescent="0.2">
      <c r="A12097" s="1">
        <v>43086</v>
      </c>
      <c r="B12097">
        <v>2017</v>
      </c>
      <c r="C12097">
        <f>_xlfn.MAXIFS(Table1[ScheduleWeekWritten],Table1[ScheduleSeason],Table1[[#This Row],[ScheduleSeason]])</f>
        <v>17</v>
      </c>
      <c r="D12097">
        <v>15</v>
      </c>
      <c r="E12097" cm="1">
        <f t="array" ref="E12097">_xlfn.XLOOKUP(Table1[[#This Row],[ScheduleWeekWritten]],Table3[Game],100+Table3[Increase],Table1[[#This Row],[ScheduleWeekWritten]])</f>
        <v>15</v>
      </c>
      <c r="F12097" t="b">
        <v>0</v>
      </c>
      <c r="G12097" t="s">
        <v>20</v>
      </c>
      <c r="H12097">
        <v>17</v>
      </c>
      <c r="I12097">
        <v>20</v>
      </c>
      <c r="J12097" t="s">
        <v>67</v>
      </c>
      <c r="K12097" t="s">
        <v>68</v>
      </c>
      <c r="L12097" t="str">
        <f>_xlfn.XLOOKUP(Table1[[#This Row],[TeamFavoriteID]],Table2[team_id],Table2[team_name],_xlfn.XLOOKUP(Table1[[#This Row],[TeamFavoriteID]],Table2[team_id_pfr],Table2[team_name],"Even"))</f>
        <v>Dallas Cowboys</v>
      </c>
      <c r="M12097">
        <v>-3</v>
      </c>
      <c r="N12097">
        <f>IF(Table1[[#This Row],[TeamFavorite]]=Table1[[#This Row],[TeamHome]],Table1[[#This Row],[ScoreAway]]-Table1[[#This Row],[ScoreHome]],Table1[[#This Row],[ScoreHome]]-Table1[[#This Row],[ScoreAway]])</f>
        <v>-3</v>
      </c>
      <c r="O12097">
        <f>IF(Table1[[#This Row],[SpreadActual]]&lt;Table1[[#This Row],[SpreadFavorite]],1,0)</f>
        <v>0</v>
      </c>
      <c r="P12097">
        <v>46</v>
      </c>
      <c r="Q12097" t="s">
        <v>76</v>
      </c>
      <c r="R12097" t="b">
        <v>0</v>
      </c>
      <c r="S12097">
        <v>57</v>
      </c>
      <c r="T12097">
        <v>4</v>
      </c>
    </row>
    <row r="12098" spans="1:22" x14ac:dyDescent="0.2">
      <c r="A12098" s="1">
        <v>43086</v>
      </c>
      <c r="B12098">
        <v>2017</v>
      </c>
      <c r="C12098">
        <f>_xlfn.MAXIFS(Table1[ScheduleWeekWritten],Table1[ScheduleSeason],Table1[[#This Row],[ScheduleSeason]])</f>
        <v>17</v>
      </c>
      <c r="D12098">
        <v>15</v>
      </c>
      <c r="E12098" cm="1">
        <f t="array" ref="E12098">_xlfn.XLOOKUP(Table1[[#This Row],[ScheduleWeekWritten]],Table3[Game],100+Table3[Increase],Table1[[#This Row],[ScheduleWeekWritten]])</f>
        <v>15</v>
      </c>
      <c r="F12098" t="b">
        <v>0</v>
      </c>
      <c r="G12098" t="s">
        <v>49</v>
      </c>
      <c r="H12098">
        <v>24</v>
      </c>
      <c r="I12098">
        <v>27</v>
      </c>
      <c r="J12098" t="s">
        <v>115</v>
      </c>
      <c r="K12098" t="s">
        <v>70</v>
      </c>
      <c r="L12098" t="str">
        <f>_xlfn.XLOOKUP(Table1[[#This Row],[TeamFavoriteID]],Table2[team_id],Table2[team_name],_xlfn.XLOOKUP(Table1[[#This Row],[TeamFavoriteID]],Table2[team_id_pfr],Table2[team_name],"Even"))</f>
        <v>Boston Patriots</v>
      </c>
      <c r="M12098">
        <v>-2.5</v>
      </c>
      <c r="N12098">
        <f>IF(Table1[[#This Row],[TeamFavorite]]=Table1[[#This Row],[TeamHome]],Table1[[#This Row],[ScoreAway]]-Table1[[#This Row],[ScoreHome]],Table1[[#This Row],[ScoreHome]]-Table1[[#This Row],[ScoreAway]])</f>
        <v>-3</v>
      </c>
      <c r="O12098">
        <f>IF(Table1[[#This Row],[SpreadActual]]&lt;Table1[[#This Row],[SpreadFavorite]],1,0)</f>
        <v>1</v>
      </c>
      <c r="P12098">
        <v>52.5</v>
      </c>
      <c r="Q12098" t="s">
        <v>175</v>
      </c>
      <c r="R12098" t="b">
        <v>0</v>
      </c>
      <c r="S12098">
        <v>42</v>
      </c>
      <c r="T12098">
        <v>4</v>
      </c>
      <c r="V12098" t="s">
        <v>2</v>
      </c>
    </row>
    <row r="12099" spans="1:22" x14ac:dyDescent="0.2">
      <c r="A12099" s="1">
        <v>43086</v>
      </c>
      <c r="B12099">
        <v>2017</v>
      </c>
      <c r="C12099">
        <f>_xlfn.MAXIFS(Table1[ScheduleWeekWritten],Table1[ScheduleSeason],Table1[[#This Row],[ScheduleSeason]])</f>
        <v>17</v>
      </c>
      <c r="D12099">
        <v>15</v>
      </c>
      <c r="E12099" cm="1">
        <f t="array" ref="E12099">_xlfn.XLOOKUP(Table1[[#This Row],[ScheduleWeekWritten]],Table3[Game],100+Table3[Increase],Table1[[#This Row],[ScheduleWeekWritten]])</f>
        <v>15</v>
      </c>
      <c r="F12099" t="b">
        <v>0</v>
      </c>
      <c r="G12099" t="s">
        <v>53</v>
      </c>
      <c r="H12099">
        <v>25</v>
      </c>
      <c r="I12099">
        <v>23</v>
      </c>
      <c r="J12099" t="s">
        <v>171</v>
      </c>
      <c r="K12099" t="s">
        <v>87</v>
      </c>
      <c r="L12099" t="str">
        <f>_xlfn.XLOOKUP(Table1[[#This Row],[TeamFavoriteID]],Table2[team_id],Table2[team_name],_xlfn.XLOOKUP(Table1[[#This Row],[TeamFavoriteID]],Table2[team_id_pfr],Table2[team_name],"Even"))</f>
        <v>San Francisco 49ers</v>
      </c>
      <c r="M12099">
        <v>-2.5</v>
      </c>
      <c r="N12099">
        <f>IF(Table1[[#This Row],[TeamFavorite]]=Table1[[#This Row],[TeamHome]],Table1[[#This Row],[ScoreAway]]-Table1[[#This Row],[ScoreHome]],Table1[[#This Row],[ScoreHome]]-Table1[[#This Row],[ScoreAway]])</f>
        <v>-2</v>
      </c>
      <c r="O12099">
        <f>IF(Table1[[#This Row],[SpreadActual]]&lt;Table1[[#This Row],[SpreadFavorite]],1,0)</f>
        <v>0</v>
      </c>
      <c r="P12099">
        <v>44.5</v>
      </c>
      <c r="Q12099" t="s">
        <v>203</v>
      </c>
      <c r="R12099" t="b">
        <v>0</v>
      </c>
      <c r="S12099">
        <v>65</v>
      </c>
      <c r="T12099">
        <v>17</v>
      </c>
    </row>
    <row r="12100" spans="1:22" x14ac:dyDescent="0.2">
      <c r="A12100" s="1">
        <v>43086</v>
      </c>
      <c r="B12100">
        <v>2017</v>
      </c>
      <c r="C12100">
        <f>_xlfn.MAXIFS(Table1[ScheduleWeekWritten],Table1[ScheduleSeason],Table1[[#This Row],[ScheduleSeason]])</f>
        <v>17</v>
      </c>
      <c r="D12100">
        <v>15</v>
      </c>
      <c r="E12100" cm="1">
        <f t="array" ref="E12100">_xlfn.XLOOKUP(Table1[[#This Row],[ScheduleWeekWritten]],Table3[Game],100+Table3[Increase],Table1[[#This Row],[ScheduleWeekWritten]])</f>
        <v>15</v>
      </c>
      <c r="F12100" t="b">
        <v>0</v>
      </c>
      <c r="G12100" t="s">
        <v>128</v>
      </c>
      <c r="H12100">
        <v>7</v>
      </c>
      <c r="I12100">
        <v>42</v>
      </c>
      <c r="J12100" t="s">
        <v>39</v>
      </c>
      <c r="K12100" t="s">
        <v>40</v>
      </c>
      <c r="L12100" t="str">
        <f>_xlfn.XLOOKUP(Table1[[#This Row],[TeamFavoriteID]],Table2[team_id],Table2[team_name],_xlfn.XLOOKUP(Table1[[#This Row],[TeamFavoriteID]],Table2[team_id_pfr],Table2[team_name],"Even"))</f>
        <v>Los Angeles Rams</v>
      </c>
      <c r="M12100">
        <v>-1</v>
      </c>
      <c r="N12100">
        <f>IF(Table1[[#This Row],[TeamFavorite]]=Table1[[#This Row],[TeamHome]],Table1[[#This Row],[ScoreAway]]-Table1[[#This Row],[ScoreHome]],Table1[[#This Row],[ScoreHome]]-Table1[[#This Row],[ScoreAway]])</f>
        <v>-35</v>
      </c>
      <c r="O12100">
        <f>IF(Table1[[#This Row],[SpreadActual]]&lt;Table1[[#This Row],[SpreadFavorite]],1,0)</f>
        <v>1</v>
      </c>
      <c r="P12100">
        <v>47.5</v>
      </c>
      <c r="Q12100" t="s">
        <v>180</v>
      </c>
      <c r="R12100" t="b">
        <v>0</v>
      </c>
      <c r="S12100">
        <v>47</v>
      </c>
      <c r="T12100">
        <v>15</v>
      </c>
    </row>
    <row r="12101" spans="1:22" x14ac:dyDescent="0.2">
      <c r="A12101" s="1">
        <v>43086</v>
      </c>
      <c r="B12101">
        <v>2017</v>
      </c>
      <c r="C12101">
        <f>_xlfn.MAXIFS(Table1[ScheduleWeekWritten],Table1[ScheduleSeason],Table1[[#This Row],[ScheduleSeason]])</f>
        <v>17</v>
      </c>
      <c r="D12101">
        <v>15</v>
      </c>
      <c r="E12101" cm="1">
        <f t="array" ref="E12101">_xlfn.XLOOKUP(Table1[[#This Row],[ScheduleWeekWritten]],Table3[Game],100+Table3[Increase],Table1[[#This Row],[ScheduleWeekWritten]])</f>
        <v>15</v>
      </c>
      <c r="F12101" t="b">
        <v>0</v>
      </c>
      <c r="G12101" t="s">
        <v>61</v>
      </c>
      <c r="H12101">
        <v>20</v>
      </c>
      <c r="I12101">
        <v>15</v>
      </c>
      <c r="J12101" t="s">
        <v>149</v>
      </c>
      <c r="K12101" t="s">
        <v>85</v>
      </c>
      <c r="L12101" t="str">
        <f>_xlfn.XLOOKUP(Table1[[#This Row],[TeamFavoriteID]],Table2[team_id],Table2[team_name],_xlfn.XLOOKUP(Table1[[#This Row],[TeamFavoriteID]],Table2[team_id_pfr],Table2[team_name],"Even"))</f>
        <v>Washington Commanders</v>
      </c>
      <c r="M12101">
        <v>-4</v>
      </c>
      <c r="N12101">
        <f>IF(Table1[[#This Row],[TeamFavorite]]=Table1[[#This Row],[TeamHome]],Table1[[#This Row],[ScoreAway]]-Table1[[#This Row],[ScoreHome]],Table1[[#This Row],[ScoreHome]]-Table1[[#This Row],[ScoreAway]])</f>
        <v>5</v>
      </c>
      <c r="O12101">
        <f>IF(Table1[[#This Row],[SpreadActual]]&lt;Table1[[#This Row],[SpreadFavorite]],1,0)</f>
        <v>0</v>
      </c>
      <c r="P12101">
        <v>40</v>
      </c>
      <c r="Q12101" t="s">
        <v>165</v>
      </c>
      <c r="R12101" t="b">
        <v>0</v>
      </c>
      <c r="S12101">
        <v>50</v>
      </c>
      <c r="T12101">
        <v>1</v>
      </c>
    </row>
    <row r="12102" spans="1:22" x14ac:dyDescent="0.2">
      <c r="A12102" s="1">
        <v>43087</v>
      </c>
      <c r="B12102">
        <v>2017</v>
      </c>
      <c r="C12102">
        <f>_xlfn.MAXIFS(Table1[ScheduleWeekWritten],Table1[ScheduleSeason],Table1[[#This Row],[ScheduleSeason]])</f>
        <v>17</v>
      </c>
      <c r="D12102">
        <v>15</v>
      </c>
      <c r="E12102" cm="1">
        <f t="array" ref="E12102">_xlfn.XLOOKUP(Table1[[#This Row],[ScheduleWeekWritten]],Table3[Game],100+Table3[Increase],Table1[[#This Row],[ScheduleWeekWritten]])</f>
        <v>15</v>
      </c>
      <c r="F12102" t="b">
        <v>0</v>
      </c>
      <c r="G12102" t="s">
        <v>127</v>
      </c>
      <c r="H12102">
        <v>21</v>
      </c>
      <c r="I12102">
        <v>24</v>
      </c>
      <c r="J12102" t="s">
        <v>38</v>
      </c>
      <c r="K12102" t="s">
        <v>109</v>
      </c>
      <c r="L12102" t="str">
        <f>_xlfn.XLOOKUP(Table1[[#This Row],[TeamFavoriteID]],Table2[team_id],Table2[team_name],_xlfn.XLOOKUP(Table1[[#This Row],[TeamFavoriteID]],Table2[team_id_pfr],Table2[team_name],"Even"))</f>
        <v>Atlanta Falcons</v>
      </c>
      <c r="M12102">
        <v>-7</v>
      </c>
      <c r="N12102">
        <f>IF(Table1[[#This Row],[TeamFavorite]]=Table1[[#This Row],[TeamHome]],Table1[[#This Row],[ScoreAway]]-Table1[[#This Row],[ScoreHome]],Table1[[#This Row],[ScoreHome]]-Table1[[#This Row],[ScoreAway]])</f>
        <v>-3</v>
      </c>
      <c r="O12102">
        <f>IF(Table1[[#This Row],[SpreadActual]]&lt;Table1[[#This Row],[SpreadFavorite]],1,0)</f>
        <v>0</v>
      </c>
      <c r="P12102">
        <v>49.5</v>
      </c>
      <c r="Q12102" t="s">
        <v>168</v>
      </c>
      <c r="R12102" t="b">
        <v>0</v>
      </c>
      <c r="S12102">
        <v>71</v>
      </c>
      <c r="T12102">
        <v>2</v>
      </c>
    </row>
    <row r="12103" spans="1:22" x14ac:dyDescent="0.2">
      <c r="A12103" s="1">
        <v>43092</v>
      </c>
      <c r="B12103">
        <v>2017</v>
      </c>
      <c r="C12103">
        <f>_xlfn.MAXIFS(Table1[ScheduleWeekWritten],Table1[ScheduleSeason],Table1[[#This Row],[ScheduleSeason]])</f>
        <v>17</v>
      </c>
      <c r="D12103">
        <v>16</v>
      </c>
      <c r="E12103" cm="1">
        <f t="array" ref="E12103">_xlfn.XLOOKUP(Table1[[#This Row],[ScheduleWeekWritten]],Table3[Game],100+Table3[Increase],Table1[[#This Row],[ScheduleWeekWritten]])</f>
        <v>16</v>
      </c>
      <c r="F12103" t="b">
        <v>0</v>
      </c>
      <c r="G12103" t="s">
        <v>158</v>
      </c>
      <c r="H12103">
        <v>23</v>
      </c>
      <c r="I12103">
        <v>16</v>
      </c>
      <c r="J12103" t="s">
        <v>140</v>
      </c>
      <c r="K12103" t="s">
        <v>159</v>
      </c>
      <c r="L12103" t="str">
        <f>_xlfn.XLOOKUP(Table1[[#This Row],[TeamFavoriteID]],Table2[team_id],Table2[team_name],_xlfn.XLOOKUP(Table1[[#This Row],[TeamFavoriteID]],Table2[team_id_pfr],Table2[team_name],"Even"))</f>
        <v>Baltimore Ravens</v>
      </c>
      <c r="M12103">
        <v>-13.5</v>
      </c>
      <c r="N12103">
        <f>IF(Table1[[#This Row],[TeamFavorite]]=Table1[[#This Row],[TeamHome]],Table1[[#This Row],[ScoreAway]]-Table1[[#This Row],[ScoreHome]],Table1[[#This Row],[ScoreHome]]-Table1[[#This Row],[ScoreAway]])</f>
        <v>-7</v>
      </c>
      <c r="O12103">
        <f>IF(Table1[[#This Row],[SpreadActual]]&lt;Table1[[#This Row],[SpreadFavorite]],1,0)</f>
        <v>0</v>
      </c>
      <c r="P12103">
        <v>41</v>
      </c>
      <c r="Q12103" t="s">
        <v>166</v>
      </c>
      <c r="R12103" t="b">
        <v>0</v>
      </c>
      <c r="S12103">
        <v>63</v>
      </c>
      <c r="T12103">
        <v>14</v>
      </c>
    </row>
    <row r="12104" spans="1:22" x14ac:dyDescent="0.2">
      <c r="A12104" s="1">
        <v>43092</v>
      </c>
      <c r="B12104">
        <v>2017</v>
      </c>
      <c r="C12104">
        <f>_xlfn.MAXIFS(Table1[ScheduleWeekWritten],Table1[ScheduleSeason],Table1[[#This Row],[ScheduleSeason]])</f>
        <v>17</v>
      </c>
      <c r="D12104">
        <v>16</v>
      </c>
      <c r="E12104" cm="1">
        <f t="array" ref="E12104">_xlfn.XLOOKUP(Table1[[#This Row],[ScheduleWeekWritten]],Table3[Game],100+Table3[Increase],Table1[[#This Row],[ScheduleWeekWritten]])</f>
        <v>16</v>
      </c>
      <c r="F12104" t="b">
        <v>0</v>
      </c>
      <c r="G12104" t="s">
        <v>33</v>
      </c>
      <c r="H12104">
        <v>0</v>
      </c>
      <c r="I12104">
        <v>16</v>
      </c>
      <c r="J12104" t="s">
        <v>54</v>
      </c>
      <c r="K12104" t="s">
        <v>55</v>
      </c>
      <c r="L12104" t="str">
        <f>_xlfn.XLOOKUP(Table1[[#This Row],[TeamFavoriteID]],Table2[team_id],Table2[team_name],_xlfn.XLOOKUP(Table1[[#This Row],[TeamFavoriteID]],Table2[team_id_pfr],Table2[team_name],"Even"))</f>
        <v>Minnesota Vikings</v>
      </c>
      <c r="M12104">
        <v>-8.5</v>
      </c>
      <c r="N12104">
        <f>IF(Table1[[#This Row],[TeamFavorite]]=Table1[[#This Row],[TeamHome]],Table1[[#This Row],[ScoreAway]]-Table1[[#This Row],[ScoreHome]],Table1[[#This Row],[ScoreHome]]-Table1[[#This Row],[ScoreAway]])</f>
        <v>-16</v>
      </c>
      <c r="O12104">
        <f>IF(Table1[[#This Row],[SpreadActual]]&lt;Table1[[#This Row],[SpreadFavorite]],1,0)</f>
        <v>1</v>
      </c>
      <c r="P12104">
        <v>41</v>
      </c>
      <c r="Q12104" t="s">
        <v>82</v>
      </c>
      <c r="R12104" t="b">
        <v>0</v>
      </c>
      <c r="S12104">
        <v>10</v>
      </c>
      <c r="T12104">
        <v>6</v>
      </c>
    </row>
    <row r="12105" spans="1:22" x14ac:dyDescent="0.2">
      <c r="A12105" s="1">
        <v>43093</v>
      </c>
      <c r="B12105">
        <v>2017</v>
      </c>
      <c r="C12105">
        <f>_xlfn.MAXIFS(Table1[ScheduleWeekWritten],Table1[ScheduleSeason],Table1[[#This Row],[ScheduleSeason]])</f>
        <v>17</v>
      </c>
      <c r="D12105">
        <v>16</v>
      </c>
      <c r="E12105" cm="1">
        <f t="array" ref="E12105">_xlfn.XLOOKUP(Table1[[#This Row],[ScheduleWeekWritten]],Table3[Game],100+Table3[Increase],Table1[[#This Row],[ScheduleWeekWritten]])</f>
        <v>16</v>
      </c>
      <c r="F12105" t="b">
        <v>0</v>
      </c>
      <c r="G12105" t="s">
        <v>149</v>
      </c>
      <c r="H12105">
        <v>23</v>
      </c>
      <c r="I12105">
        <v>0</v>
      </c>
      <c r="J12105" t="s">
        <v>50</v>
      </c>
      <c r="K12105" t="s">
        <v>59</v>
      </c>
      <c r="L12105" t="str">
        <f>_xlfn.XLOOKUP(Table1[[#This Row],[TeamFavoriteID]],Table2[team_id],Table2[team_name],_xlfn.XLOOKUP(Table1[[#This Row],[TeamFavoriteID]],Table2[team_id_pfr],Table2[team_name],"Even"))</f>
        <v>Arizona Cardinals</v>
      </c>
      <c r="M12105">
        <v>-3</v>
      </c>
      <c r="N12105">
        <f>IF(Table1[[#This Row],[TeamFavorite]]=Table1[[#This Row],[TeamHome]],Table1[[#This Row],[ScoreAway]]-Table1[[#This Row],[ScoreHome]],Table1[[#This Row],[ScoreHome]]-Table1[[#This Row],[ScoreAway]])</f>
        <v>-23</v>
      </c>
      <c r="O12105">
        <f>IF(Table1[[#This Row],[SpreadActual]]&lt;Table1[[#This Row],[SpreadFavorite]],1,0)</f>
        <v>1</v>
      </c>
      <c r="P12105">
        <v>39</v>
      </c>
      <c r="Q12105" t="s">
        <v>150</v>
      </c>
      <c r="R12105" t="b">
        <v>0</v>
      </c>
      <c r="S12105">
        <v>72</v>
      </c>
      <c r="T12105">
        <v>0</v>
      </c>
      <c r="V12105" t="s">
        <v>103</v>
      </c>
    </row>
    <row r="12106" spans="1:22" x14ac:dyDescent="0.2">
      <c r="A12106" s="1">
        <v>43093</v>
      </c>
      <c r="B12106">
        <v>2017</v>
      </c>
      <c r="C12106">
        <f>_xlfn.MAXIFS(Table1[ScheduleWeekWritten],Table1[ScheduleSeason],Table1[[#This Row],[ScheduleSeason]])</f>
        <v>17</v>
      </c>
      <c r="D12106">
        <v>16</v>
      </c>
      <c r="E12106" cm="1">
        <f t="array" ref="E12106">_xlfn.XLOOKUP(Table1[[#This Row],[ScheduleWeekWritten]],Table3[Game],100+Table3[Increase],Table1[[#This Row],[ScheduleWeekWritten]])</f>
        <v>16</v>
      </c>
      <c r="F12106" t="b">
        <v>0</v>
      </c>
      <c r="G12106" t="s">
        <v>152</v>
      </c>
      <c r="H12106">
        <v>22</v>
      </c>
      <c r="I12106">
        <v>19</v>
      </c>
      <c r="J12106" t="s">
        <v>127</v>
      </c>
      <c r="K12106" t="s">
        <v>162</v>
      </c>
      <c r="L12106" t="str">
        <f>_xlfn.XLOOKUP(Table1[[#This Row],[TeamFavoriteID]],Table2[team_id],Table2[team_name],_xlfn.XLOOKUP(Table1[[#This Row],[TeamFavoriteID]],Table2[team_id_pfr],Table2[team_name],"Even"))</f>
        <v>Carolina Panthers</v>
      </c>
      <c r="M12106">
        <v>-10</v>
      </c>
      <c r="N12106">
        <f>IF(Table1[[#This Row],[TeamFavorite]]=Table1[[#This Row],[TeamHome]],Table1[[#This Row],[ScoreAway]]-Table1[[#This Row],[ScoreHome]],Table1[[#This Row],[ScoreHome]]-Table1[[#This Row],[ScoreAway]])</f>
        <v>-3</v>
      </c>
      <c r="O12106">
        <f>IF(Table1[[#This Row],[SpreadActual]]&lt;Table1[[#This Row],[SpreadFavorite]],1,0)</f>
        <v>0</v>
      </c>
      <c r="P12106">
        <v>46.5</v>
      </c>
      <c r="Q12106" t="s">
        <v>160</v>
      </c>
      <c r="R12106" t="b">
        <v>0</v>
      </c>
      <c r="S12106">
        <v>55</v>
      </c>
      <c r="T12106">
        <v>6</v>
      </c>
    </row>
    <row r="12107" spans="1:22" x14ac:dyDescent="0.2">
      <c r="A12107" s="1">
        <v>43093</v>
      </c>
      <c r="B12107">
        <v>2017</v>
      </c>
      <c r="C12107">
        <f>_xlfn.MAXIFS(Table1[ScheduleWeekWritten],Table1[ScheduleSeason],Table1[[#This Row],[ScheduleSeason]])</f>
        <v>17</v>
      </c>
      <c r="D12107">
        <v>16</v>
      </c>
      <c r="E12107" cm="1">
        <f t="array" ref="E12107">_xlfn.XLOOKUP(Table1[[#This Row],[ScheduleWeekWritten]],Table3[Game],100+Table3[Increase],Table1[[#This Row],[ScheduleWeekWritten]])</f>
        <v>16</v>
      </c>
      <c r="F12107" t="b">
        <v>0</v>
      </c>
      <c r="G12107" t="s">
        <v>46</v>
      </c>
      <c r="H12107">
        <v>20</v>
      </c>
      <c r="I12107">
        <v>3</v>
      </c>
      <c r="J12107" t="s">
        <v>62</v>
      </c>
      <c r="K12107" t="s">
        <v>47</v>
      </c>
      <c r="L12107" t="str">
        <f>_xlfn.XLOOKUP(Table1[[#This Row],[TeamFavoriteID]],Table2[team_id],Table2[team_name],_xlfn.XLOOKUP(Table1[[#This Row],[TeamFavoriteID]],Table2[team_id_pfr],Table2[team_name],"Even"))</f>
        <v>Chicago Bears</v>
      </c>
      <c r="M12107">
        <v>-5.5</v>
      </c>
      <c r="N12107">
        <f>IF(Table1[[#This Row],[TeamFavorite]]=Table1[[#This Row],[TeamHome]],Table1[[#This Row],[ScoreAway]]-Table1[[#This Row],[ScoreHome]],Table1[[#This Row],[ScoreHome]]-Table1[[#This Row],[ScoreAway]])</f>
        <v>-17</v>
      </c>
      <c r="O12107">
        <f>IF(Table1[[#This Row],[SpreadActual]]&lt;Table1[[#This Row],[SpreadFavorite]],1,0)</f>
        <v>1</v>
      </c>
      <c r="P12107">
        <v>37</v>
      </c>
      <c r="Q12107" t="s">
        <v>114</v>
      </c>
      <c r="R12107" t="b">
        <v>0</v>
      </c>
      <c r="S12107">
        <v>24</v>
      </c>
      <c r="T12107">
        <v>8</v>
      </c>
    </row>
    <row r="12108" spans="1:22" x14ac:dyDescent="0.2">
      <c r="A12108" s="1">
        <v>43093</v>
      </c>
      <c r="B12108">
        <v>2017</v>
      </c>
      <c r="C12108">
        <f>_xlfn.MAXIFS(Table1[ScheduleWeekWritten],Table1[ScheduleSeason],Table1[[#This Row],[ScheduleSeason]])</f>
        <v>17</v>
      </c>
      <c r="D12108">
        <v>16</v>
      </c>
      <c r="E12108" cm="1">
        <f t="array" ref="E12108">_xlfn.XLOOKUP(Table1[[#This Row],[ScheduleWeekWritten]],Table3[Game],100+Table3[Increase],Table1[[#This Row],[ScheduleWeekWritten]])</f>
        <v>16</v>
      </c>
      <c r="F12108" t="b">
        <v>0</v>
      </c>
      <c r="G12108" t="s">
        <v>101</v>
      </c>
      <c r="H12108">
        <v>26</v>
      </c>
      <c r="I12108">
        <v>17</v>
      </c>
      <c r="J12108" t="s">
        <v>45</v>
      </c>
      <c r="K12108" t="s">
        <v>79</v>
      </c>
      <c r="L12108" t="str">
        <f>_xlfn.XLOOKUP(Table1[[#This Row],[TeamFavoriteID]],Table2[team_id],Table2[team_name],_xlfn.XLOOKUP(Table1[[#This Row],[TeamFavoriteID]],Table2[team_id_pfr],Table2[team_name],"Even"))</f>
        <v>Detroit Lions</v>
      </c>
      <c r="M12108">
        <v>-3.5</v>
      </c>
      <c r="N12108">
        <f>IF(Table1[[#This Row],[TeamFavorite]]=Table1[[#This Row],[TeamHome]],Table1[[#This Row],[ScoreAway]]-Table1[[#This Row],[ScoreHome]],Table1[[#This Row],[ScoreHome]]-Table1[[#This Row],[ScoreAway]])</f>
        <v>9</v>
      </c>
      <c r="O12108">
        <f>IF(Table1[[#This Row],[SpreadActual]]&lt;Table1[[#This Row],[SpreadFavorite]],1,0)</f>
        <v>0</v>
      </c>
      <c r="P12108">
        <v>43.5</v>
      </c>
      <c r="Q12108" t="s">
        <v>173</v>
      </c>
      <c r="R12108" t="b">
        <v>0</v>
      </c>
      <c r="S12108">
        <v>35</v>
      </c>
      <c r="T12108">
        <v>2</v>
      </c>
    </row>
    <row r="12109" spans="1:22" x14ac:dyDescent="0.2">
      <c r="A12109" s="1">
        <v>43093</v>
      </c>
      <c r="B12109">
        <v>2017</v>
      </c>
      <c r="C12109">
        <f>_xlfn.MAXIFS(Table1[ScheduleWeekWritten],Table1[ScheduleSeason],Table1[[#This Row],[ScheduleSeason]])</f>
        <v>17</v>
      </c>
      <c r="D12109">
        <v>16</v>
      </c>
      <c r="E12109" cm="1">
        <f t="array" ref="E12109">_xlfn.XLOOKUP(Table1[[#This Row],[ScheduleWeekWritten]],Table3[Game],100+Table3[Increase],Table1[[#This Row],[ScheduleWeekWritten]])</f>
        <v>16</v>
      </c>
      <c r="F12109" t="b">
        <v>0</v>
      </c>
      <c r="G12109" t="s">
        <v>67</v>
      </c>
      <c r="H12109">
        <v>12</v>
      </c>
      <c r="I12109">
        <v>21</v>
      </c>
      <c r="J12109" t="s">
        <v>128</v>
      </c>
      <c r="K12109" t="s">
        <v>68</v>
      </c>
      <c r="L12109" t="str">
        <f>_xlfn.XLOOKUP(Table1[[#This Row],[TeamFavoriteID]],Table2[team_id],Table2[team_name],_xlfn.XLOOKUP(Table1[[#This Row],[TeamFavoriteID]],Table2[team_id_pfr],Table2[team_name],"Even"))</f>
        <v>Dallas Cowboys</v>
      </c>
      <c r="M12109">
        <v>-4.5</v>
      </c>
      <c r="N12109">
        <f>IF(Table1[[#This Row],[TeamFavorite]]=Table1[[#This Row],[TeamHome]],Table1[[#This Row],[ScoreAway]]-Table1[[#This Row],[ScoreHome]],Table1[[#This Row],[ScoreHome]]-Table1[[#This Row],[ScoreAway]])</f>
        <v>9</v>
      </c>
      <c r="O12109">
        <f>IF(Table1[[#This Row],[SpreadActual]]&lt;Table1[[#This Row],[SpreadFavorite]],1,0)</f>
        <v>0</v>
      </c>
      <c r="P12109">
        <v>47</v>
      </c>
      <c r="Q12109" t="s">
        <v>208</v>
      </c>
      <c r="R12109" t="b">
        <v>0</v>
      </c>
      <c r="S12109">
        <v>72</v>
      </c>
      <c r="T12109">
        <v>0</v>
      </c>
      <c r="V12109" t="s">
        <v>103</v>
      </c>
    </row>
    <row r="12110" spans="1:22" x14ac:dyDescent="0.2">
      <c r="A12110" s="1">
        <v>43093</v>
      </c>
      <c r="B12110">
        <v>2017</v>
      </c>
      <c r="C12110">
        <f>_xlfn.MAXIFS(Table1[ScheduleWeekWritten],Table1[ScheduleSeason],Table1[[#This Row],[ScheduleSeason]])</f>
        <v>17</v>
      </c>
      <c r="D12110">
        <v>16</v>
      </c>
      <c r="E12110" cm="1">
        <f t="array" ref="E12110">_xlfn.XLOOKUP(Table1[[#This Row],[ScheduleWeekWritten]],Table3[Game],100+Table3[Increase],Table1[[#This Row],[ScheduleWeekWritten]])</f>
        <v>16</v>
      </c>
      <c r="F12110" t="b">
        <v>0</v>
      </c>
      <c r="G12110" t="s">
        <v>42</v>
      </c>
      <c r="H12110">
        <v>29</v>
      </c>
      <c r="I12110">
        <v>13</v>
      </c>
      <c r="J12110" t="s">
        <v>19</v>
      </c>
      <c r="K12110" t="s">
        <v>75</v>
      </c>
      <c r="L12110" t="str">
        <f>_xlfn.XLOOKUP(Table1[[#This Row],[TeamFavoriteID]],Table2[team_id],Table2[team_name],_xlfn.XLOOKUP(Table1[[#This Row],[TeamFavoriteID]],Table2[team_id_pfr],Table2[team_name],"Even"))</f>
        <v>Kansas City Chiefs</v>
      </c>
      <c r="M12110">
        <v>-11</v>
      </c>
      <c r="N12110">
        <f>IF(Table1[[#This Row],[TeamFavorite]]=Table1[[#This Row],[TeamHome]],Table1[[#This Row],[ScoreAway]]-Table1[[#This Row],[ScoreHome]],Table1[[#This Row],[ScoreHome]]-Table1[[#This Row],[ScoreAway]])</f>
        <v>-16</v>
      </c>
      <c r="O12110">
        <f>IF(Table1[[#This Row],[SpreadActual]]&lt;Table1[[#This Row],[SpreadFavorite]],1,0)</f>
        <v>1</v>
      </c>
      <c r="P12110">
        <v>43.5</v>
      </c>
      <c r="Q12110" t="s">
        <v>117</v>
      </c>
      <c r="R12110" t="b">
        <v>0</v>
      </c>
      <c r="S12110">
        <v>23</v>
      </c>
      <c r="T12110">
        <v>15</v>
      </c>
    </row>
    <row r="12111" spans="1:22" x14ac:dyDescent="0.2">
      <c r="A12111" s="1">
        <v>43093</v>
      </c>
      <c r="B12111">
        <v>2017</v>
      </c>
      <c r="C12111">
        <f>_xlfn.MAXIFS(Table1[ScheduleWeekWritten],Table1[ScheduleSeason],Table1[[#This Row],[ScheduleSeason]])</f>
        <v>17</v>
      </c>
      <c r="D12111">
        <v>16</v>
      </c>
      <c r="E12111" cm="1">
        <f t="array" ref="E12111">_xlfn.XLOOKUP(Table1[[#This Row],[ScheduleWeekWritten]],Table3[Game],100+Table3[Increase],Table1[[#This Row],[ScheduleWeekWritten]])</f>
        <v>16</v>
      </c>
      <c r="F12111" t="b">
        <v>0</v>
      </c>
      <c r="G12111" t="s">
        <v>115</v>
      </c>
      <c r="H12111">
        <v>37</v>
      </c>
      <c r="I12111">
        <v>16</v>
      </c>
      <c r="J12111" t="s">
        <v>28</v>
      </c>
      <c r="K12111" t="s">
        <v>70</v>
      </c>
      <c r="L12111" t="str">
        <f>_xlfn.XLOOKUP(Table1[[#This Row],[TeamFavoriteID]],Table2[team_id],Table2[team_name],_xlfn.XLOOKUP(Table1[[#This Row],[TeamFavoriteID]],Table2[team_id_pfr],Table2[team_name],"Even"))</f>
        <v>Boston Patriots</v>
      </c>
      <c r="M12111">
        <v>-11</v>
      </c>
      <c r="N12111">
        <f>IF(Table1[[#This Row],[TeamFavorite]]=Table1[[#This Row],[TeamHome]],Table1[[#This Row],[ScoreAway]]-Table1[[#This Row],[ScoreHome]],Table1[[#This Row],[ScoreHome]]-Table1[[#This Row],[ScoreAway]])</f>
        <v>21</v>
      </c>
      <c r="O12111">
        <f>IF(Table1[[#This Row],[SpreadActual]]&lt;Table1[[#This Row],[SpreadFavorite]],1,0)</f>
        <v>0</v>
      </c>
      <c r="P12111">
        <v>47.5</v>
      </c>
      <c r="Q12111" t="s">
        <v>179</v>
      </c>
      <c r="R12111" t="b">
        <v>0</v>
      </c>
      <c r="S12111">
        <v>35</v>
      </c>
      <c r="T12111">
        <v>7</v>
      </c>
    </row>
    <row r="12112" spans="1:22" x14ac:dyDescent="0.2">
      <c r="A12112" s="1">
        <v>43093</v>
      </c>
      <c r="B12112">
        <v>2017</v>
      </c>
      <c r="C12112">
        <f>_xlfn.MAXIFS(Table1[ScheduleWeekWritten],Table1[ScheduleSeason],Table1[[#This Row],[ScheduleSeason]])</f>
        <v>17</v>
      </c>
      <c r="D12112">
        <v>16</v>
      </c>
      <c r="E12112" cm="1">
        <f t="array" ref="E12112">_xlfn.XLOOKUP(Table1[[#This Row],[ScheduleWeekWritten]],Table3[Game],100+Table3[Increase],Table1[[#This Row],[ScheduleWeekWritten]])</f>
        <v>16</v>
      </c>
      <c r="F12112" t="b">
        <v>0</v>
      </c>
      <c r="G12112" t="s">
        <v>95</v>
      </c>
      <c r="H12112">
        <v>23</v>
      </c>
      <c r="I12112">
        <v>13</v>
      </c>
      <c r="J12112" t="s">
        <v>38</v>
      </c>
      <c r="K12112" t="s">
        <v>98</v>
      </c>
      <c r="L12112" t="str">
        <f>_xlfn.XLOOKUP(Table1[[#This Row],[TeamFavoriteID]],Table2[team_id],Table2[team_name],_xlfn.XLOOKUP(Table1[[#This Row],[TeamFavoriteID]],Table2[team_id_pfr],Table2[team_name],"Even"))</f>
        <v>New Orleans Saints</v>
      </c>
      <c r="M12112">
        <v>-5.5</v>
      </c>
      <c r="N12112">
        <f>IF(Table1[[#This Row],[TeamFavorite]]=Table1[[#This Row],[TeamHome]],Table1[[#This Row],[ScoreAway]]-Table1[[#This Row],[ScoreHome]],Table1[[#This Row],[ScoreHome]]-Table1[[#This Row],[ScoreAway]])</f>
        <v>-10</v>
      </c>
      <c r="O12112">
        <f>IF(Table1[[#This Row],[SpreadActual]]&lt;Table1[[#This Row],[SpreadFavorite]],1,0)</f>
        <v>1</v>
      </c>
      <c r="P12112">
        <v>52</v>
      </c>
      <c r="Q12112" t="s">
        <v>201</v>
      </c>
      <c r="R12112" t="b">
        <v>0</v>
      </c>
      <c r="S12112">
        <v>72</v>
      </c>
      <c r="T12112">
        <v>0</v>
      </c>
      <c r="V12112" t="s">
        <v>103</v>
      </c>
    </row>
    <row r="12113" spans="1:22" x14ac:dyDescent="0.2">
      <c r="A12113" s="1">
        <v>43093</v>
      </c>
      <c r="B12113">
        <v>2017</v>
      </c>
      <c r="C12113">
        <f>_xlfn.MAXIFS(Table1[ScheduleWeekWritten],Table1[ScheduleSeason],Table1[[#This Row],[ScheduleSeason]])</f>
        <v>17</v>
      </c>
      <c r="D12113">
        <v>16</v>
      </c>
      <c r="E12113" cm="1">
        <f t="array" ref="E12113">_xlfn.XLOOKUP(Table1[[#This Row],[ScheduleWeekWritten]],Table3[Game],100+Table3[Increase],Table1[[#This Row],[ScheduleWeekWritten]])</f>
        <v>16</v>
      </c>
      <c r="F12113" t="b">
        <v>0</v>
      </c>
      <c r="G12113" t="s">
        <v>31</v>
      </c>
      <c r="H12113">
        <v>7</v>
      </c>
      <c r="I12113">
        <v>14</v>
      </c>
      <c r="J12113" t="s">
        <v>210</v>
      </c>
      <c r="K12113" t="s">
        <v>29</v>
      </c>
      <c r="L12113" t="str">
        <f>_xlfn.XLOOKUP(Table1[[#This Row],[TeamFavoriteID]],Table2[team_id],Table2[team_name],_xlfn.XLOOKUP(Table1[[#This Row],[TeamFavoriteID]],Table2[team_id_pfr],Table2[team_name],"Even"))</f>
        <v>Los Angeles Chargers</v>
      </c>
      <c r="M12113">
        <v>-7.5</v>
      </c>
      <c r="N12113">
        <f>IF(Table1[[#This Row],[TeamFavorite]]=Table1[[#This Row],[TeamHome]],Table1[[#This Row],[ScoreAway]]-Table1[[#This Row],[ScoreHome]],Table1[[#This Row],[ScoreHome]]-Table1[[#This Row],[ScoreAway]])</f>
        <v>-7</v>
      </c>
      <c r="O12113">
        <f>IF(Table1[[#This Row],[SpreadActual]]&lt;Table1[[#This Row],[SpreadFavorite]],1,0)</f>
        <v>0</v>
      </c>
      <c r="P12113">
        <v>42.5</v>
      </c>
      <c r="Q12113" t="s">
        <v>197</v>
      </c>
      <c r="R12113" t="b">
        <v>0</v>
      </c>
      <c r="S12113">
        <v>40</v>
      </c>
      <c r="T12113">
        <v>6</v>
      </c>
    </row>
    <row r="12114" spans="1:22" x14ac:dyDescent="0.2">
      <c r="A12114" s="1">
        <v>43093</v>
      </c>
      <c r="B12114">
        <v>2017</v>
      </c>
      <c r="C12114">
        <f>_xlfn.MAXIFS(Table1[ScheduleWeekWritten],Table1[ScheduleSeason],Table1[[#This Row],[ScheduleSeason]])</f>
        <v>17</v>
      </c>
      <c r="D12114">
        <v>16</v>
      </c>
      <c r="E12114" cm="1">
        <f t="array" ref="E12114">_xlfn.XLOOKUP(Table1[[#This Row],[ScheduleWeekWritten]],Table3[Game],100+Table3[Increase],Table1[[#This Row],[ScheduleWeekWritten]])</f>
        <v>16</v>
      </c>
      <c r="F12114" t="b">
        <v>0</v>
      </c>
      <c r="G12114" t="s">
        <v>53</v>
      </c>
      <c r="H12114">
        <v>44</v>
      </c>
      <c r="I12114">
        <v>33</v>
      </c>
      <c r="J12114" t="s">
        <v>154</v>
      </c>
      <c r="K12114" t="s">
        <v>161</v>
      </c>
      <c r="L12114" t="str">
        <f>_xlfn.XLOOKUP(Table1[[#This Row],[TeamFavoriteID]],Table2[team_id],Table2[team_name],_xlfn.XLOOKUP(Table1[[#This Row],[TeamFavoriteID]],Table2[team_id_pfr],Table2[team_name],"Even"))</f>
        <v>Jacksonville Jaguars</v>
      </c>
      <c r="M12114">
        <v>-4</v>
      </c>
      <c r="N12114">
        <f>IF(Table1[[#This Row],[TeamFavorite]]=Table1[[#This Row],[TeamHome]],Table1[[#This Row],[ScoreAway]]-Table1[[#This Row],[ScoreHome]],Table1[[#This Row],[ScoreHome]]-Table1[[#This Row],[ScoreAway]])</f>
        <v>11</v>
      </c>
      <c r="O12114">
        <f>IF(Table1[[#This Row],[SpreadActual]]&lt;Table1[[#This Row],[SpreadFavorite]],1,0)</f>
        <v>0</v>
      </c>
      <c r="P12114">
        <v>43</v>
      </c>
      <c r="Q12114" t="s">
        <v>203</v>
      </c>
      <c r="R12114" t="b">
        <v>0</v>
      </c>
      <c r="S12114">
        <v>52</v>
      </c>
      <c r="T12114">
        <v>0</v>
      </c>
    </row>
    <row r="12115" spans="1:22" x14ac:dyDescent="0.2">
      <c r="A12115" s="1">
        <v>43093</v>
      </c>
      <c r="B12115">
        <v>2017</v>
      </c>
      <c r="C12115">
        <f>_xlfn.MAXIFS(Table1[ScheduleWeekWritten],Table1[ScheduleSeason],Table1[[#This Row],[ScheduleSeason]])</f>
        <v>17</v>
      </c>
      <c r="D12115">
        <v>16</v>
      </c>
      <c r="E12115" cm="1">
        <f t="array" ref="E12115">_xlfn.XLOOKUP(Table1[[#This Row],[ScheduleWeekWritten]],Table3[Game],100+Table3[Increase],Table1[[#This Row],[ScheduleWeekWritten]])</f>
        <v>16</v>
      </c>
      <c r="F12115" t="b">
        <v>0</v>
      </c>
      <c r="G12115" t="s">
        <v>171</v>
      </c>
      <c r="H12115">
        <v>23</v>
      </c>
      <c r="I12115">
        <v>27</v>
      </c>
      <c r="J12115" t="s">
        <v>39</v>
      </c>
      <c r="K12115" t="s">
        <v>40</v>
      </c>
      <c r="L12115" t="str">
        <f>_xlfn.XLOOKUP(Table1[[#This Row],[TeamFavoriteID]],Table2[team_id],Table2[team_name],_xlfn.XLOOKUP(Table1[[#This Row],[TeamFavoriteID]],Table2[team_id_pfr],Table2[team_name],"Even"))</f>
        <v>Los Angeles Rams</v>
      </c>
      <c r="M12115">
        <v>-5.5</v>
      </c>
      <c r="N12115">
        <f>IF(Table1[[#This Row],[TeamFavorite]]=Table1[[#This Row],[TeamHome]],Table1[[#This Row],[ScoreAway]]-Table1[[#This Row],[ScoreHome]],Table1[[#This Row],[ScoreHome]]-Table1[[#This Row],[ScoreAway]])</f>
        <v>-4</v>
      </c>
      <c r="O12115">
        <f>IF(Table1[[#This Row],[SpreadActual]]&lt;Table1[[#This Row],[SpreadFavorite]],1,0)</f>
        <v>0</v>
      </c>
      <c r="P12115">
        <v>46</v>
      </c>
      <c r="Q12115" t="s">
        <v>209</v>
      </c>
      <c r="R12115" t="b">
        <v>0</v>
      </c>
      <c r="S12115">
        <v>39</v>
      </c>
      <c r="T12115">
        <v>11</v>
      </c>
    </row>
    <row r="12116" spans="1:22" x14ac:dyDescent="0.2">
      <c r="A12116" s="1">
        <v>43093</v>
      </c>
      <c r="B12116">
        <v>2017</v>
      </c>
      <c r="C12116">
        <f>_xlfn.MAXIFS(Table1[ScheduleWeekWritten],Table1[ScheduleSeason],Table1[[#This Row],[ScheduleSeason]])</f>
        <v>17</v>
      </c>
      <c r="D12116">
        <v>16</v>
      </c>
      <c r="E12116" cm="1">
        <f t="array" ref="E12116">_xlfn.XLOOKUP(Table1[[#This Row],[ScheduleWeekWritten]],Table3[Game],100+Table3[Increase],Table1[[#This Row],[ScheduleWeekWritten]])</f>
        <v>16</v>
      </c>
      <c r="F12116" t="b">
        <v>0</v>
      </c>
      <c r="G12116" t="s">
        <v>61</v>
      </c>
      <c r="H12116">
        <v>27</v>
      </c>
      <c r="I12116">
        <v>11</v>
      </c>
      <c r="J12116" t="s">
        <v>24</v>
      </c>
      <c r="K12116" t="s">
        <v>85</v>
      </c>
      <c r="L12116" t="str">
        <f>_xlfn.XLOOKUP(Table1[[#This Row],[TeamFavoriteID]],Table2[team_id],Table2[team_name],_xlfn.XLOOKUP(Table1[[#This Row],[TeamFavoriteID]],Table2[team_id_pfr],Table2[team_name],"Even"))</f>
        <v>Washington Commanders</v>
      </c>
      <c r="M12116">
        <v>-3</v>
      </c>
      <c r="N12116">
        <f>IF(Table1[[#This Row],[TeamFavorite]]=Table1[[#This Row],[TeamHome]],Table1[[#This Row],[ScoreAway]]-Table1[[#This Row],[ScoreHome]],Table1[[#This Row],[ScoreHome]]-Table1[[#This Row],[ScoreAway]])</f>
        <v>16</v>
      </c>
      <c r="O12116">
        <f>IF(Table1[[#This Row],[SpreadActual]]&lt;Table1[[#This Row],[SpreadFavorite]],1,0)</f>
        <v>0</v>
      </c>
      <c r="P12116">
        <v>39.5</v>
      </c>
      <c r="Q12116" t="s">
        <v>165</v>
      </c>
      <c r="R12116" t="b">
        <v>0</v>
      </c>
      <c r="S12116">
        <v>43</v>
      </c>
      <c r="T12116">
        <v>7</v>
      </c>
    </row>
    <row r="12117" spans="1:22" x14ac:dyDescent="0.2">
      <c r="A12117" s="1">
        <v>43094</v>
      </c>
      <c r="B12117">
        <v>2017</v>
      </c>
      <c r="C12117">
        <f>_xlfn.MAXIFS(Table1[ScheduleWeekWritten],Table1[ScheduleSeason],Table1[[#This Row],[ScheduleSeason]])</f>
        <v>17</v>
      </c>
      <c r="D12117">
        <v>16</v>
      </c>
      <c r="E12117" cm="1">
        <f t="array" ref="E12117">_xlfn.XLOOKUP(Table1[[#This Row],[ScheduleWeekWritten]],Table3[Game],100+Table3[Increase],Table1[[#This Row],[ScheduleWeekWritten]])</f>
        <v>16</v>
      </c>
      <c r="F12117" t="b">
        <v>0</v>
      </c>
      <c r="G12117" t="s">
        <v>177</v>
      </c>
      <c r="H12117">
        <v>6</v>
      </c>
      <c r="I12117">
        <v>34</v>
      </c>
      <c r="J12117" t="s">
        <v>49</v>
      </c>
      <c r="K12117" t="s">
        <v>51</v>
      </c>
      <c r="L12117" t="str">
        <f>_xlfn.XLOOKUP(Table1[[#This Row],[TeamFavoriteID]],Table2[team_id],Table2[team_name],_xlfn.XLOOKUP(Table1[[#This Row],[TeamFavoriteID]],Table2[team_id_pfr],Table2[team_name],"Even"))</f>
        <v>Pittsburgh Steelers</v>
      </c>
      <c r="M12117">
        <v>-8</v>
      </c>
      <c r="N12117">
        <f>IF(Table1[[#This Row],[TeamFavorite]]=Table1[[#This Row],[TeamHome]],Table1[[#This Row],[ScoreAway]]-Table1[[#This Row],[ScoreHome]],Table1[[#This Row],[ScoreHome]]-Table1[[#This Row],[ScoreAway]])</f>
        <v>-28</v>
      </c>
      <c r="O12117">
        <f>IF(Table1[[#This Row],[SpreadActual]]&lt;Table1[[#This Row],[SpreadFavorite]],1,0)</f>
        <v>1</v>
      </c>
      <c r="P12117">
        <v>45.5</v>
      </c>
      <c r="Q12117" t="s">
        <v>207</v>
      </c>
      <c r="R12117" t="b">
        <v>0</v>
      </c>
      <c r="S12117">
        <v>72</v>
      </c>
      <c r="T12117">
        <v>0</v>
      </c>
      <c r="V12117" t="s">
        <v>103</v>
      </c>
    </row>
    <row r="12118" spans="1:22" x14ac:dyDescent="0.2">
      <c r="A12118" s="1">
        <v>43094</v>
      </c>
      <c r="B12118">
        <v>2017</v>
      </c>
      <c r="C12118">
        <f>_xlfn.MAXIFS(Table1[ScheduleWeekWritten],Table1[ScheduleSeason],Table1[[#This Row],[ScheduleSeason]])</f>
        <v>17</v>
      </c>
      <c r="D12118">
        <v>16</v>
      </c>
      <c r="E12118" cm="1">
        <f t="array" ref="E12118">_xlfn.XLOOKUP(Table1[[#This Row],[ScheduleWeekWritten]],Table3[Game],100+Table3[Increase],Table1[[#This Row],[ScheduleWeekWritten]])</f>
        <v>16</v>
      </c>
      <c r="F12118" t="b">
        <v>0</v>
      </c>
      <c r="G12118" t="s">
        <v>58</v>
      </c>
      <c r="H12118">
        <v>19</v>
      </c>
      <c r="I12118">
        <v>10</v>
      </c>
      <c r="J12118" t="s">
        <v>20</v>
      </c>
      <c r="K12118" t="s">
        <v>77</v>
      </c>
      <c r="L12118" t="str">
        <f>_xlfn.XLOOKUP(Table1[[#This Row],[TeamFavoriteID]],Table2[team_id],Table2[team_name],_xlfn.XLOOKUP(Table1[[#This Row],[TeamFavoriteID]],Table2[team_id_pfr],Table2[team_name],"Even"))</f>
        <v>Philadelphia Eagles</v>
      </c>
      <c r="M12118">
        <v>-10</v>
      </c>
      <c r="N12118">
        <f>IF(Table1[[#This Row],[TeamFavorite]]=Table1[[#This Row],[TeamHome]],Table1[[#This Row],[ScoreAway]]-Table1[[#This Row],[ScoreHome]],Table1[[#This Row],[ScoreHome]]-Table1[[#This Row],[ScoreAway]])</f>
        <v>-9</v>
      </c>
      <c r="O12118">
        <f>IF(Table1[[#This Row],[SpreadActual]]&lt;Table1[[#This Row],[SpreadFavorite]],1,0)</f>
        <v>0</v>
      </c>
      <c r="P12118">
        <v>46</v>
      </c>
      <c r="Q12118" t="s">
        <v>183</v>
      </c>
      <c r="R12118" t="b">
        <v>0</v>
      </c>
      <c r="S12118">
        <v>29</v>
      </c>
      <c r="T12118">
        <v>15</v>
      </c>
    </row>
    <row r="12119" spans="1:22" x14ac:dyDescent="0.2">
      <c r="A12119" s="1">
        <v>43100</v>
      </c>
      <c r="B12119">
        <v>2017</v>
      </c>
      <c r="C12119">
        <f>_xlfn.MAXIFS(Table1[ScheduleWeekWritten],Table1[ScheduleSeason],Table1[[#This Row],[ScheduleSeason]])</f>
        <v>17</v>
      </c>
      <c r="D12119">
        <v>17</v>
      </c>
      <c r="E12119" cm="1">
        <f t="array" ref="E12119">_xlfn.XLOOKUP(Table1[[#This Row],[ScheduleWeekWritten]],Table3[Game],100+Table3[Increase],Table1[[#This Row],[ScheduleWeekWritten]])</f>
        <v>17</v>
      </c>
      <c r="F12119" t="b">
        <v>0</v>
      </c>
      <c r="G12119" t="s">
        <v>38</v>
      </c>
      <c r="H12119">
        <v>22</v>
      </c>
      <c r="I12119">
        <v>10</v>
      </c>
      <c r="J12119" t="s">
        <v>152</v>
      </c>
      <c r="K12119" t="s">
        <v>109</v>
      </c>
      <c r="L12119" t="str">
        <f>_xlfn.XLOOKUP(Table1[[#This Row],[TeamFavoriteID]],Table2[team_id],Table2[team_name],_xlfn.XLOOKUP(Table1[[#This Row],[TeamFavoriteID]],Table2[team_id_pfr],Table2[team_name],"Even"))</f>
        <v>Atlanta Falcons</v>
      </c>
      <c r="M12119">
        <v>-5</v>
      </c>
      <c r="N12119">
        <f>IF(Table1[[#This Row],[TeamFavorite]]=Table1[[#This Row],[TeamHome]],Table1[[#This Row],[ScoreAway]]-Table1[[#This Row],[ScoreHome]],Table1[[#This Row],[ScoreHome]]-Table1[[#This Row],[ScoreAway]])</f>
        <v>-12</v>
      </c>
      <c r="O12119">
        <f>IF(Table1[[#This Row],[SpreadActual]]&lt;Table1[[#This Row],[SpreadFavorite]],1,0)</f>
        <v>1</v>
      </c>
      <c r="P12119">
        <v>44.5</v>
      </c>
      <c r="Q12119" t="s">
        <v>148</v>
      </c>
      <c r="R12119" t="b">
        <v>0</v>
      </c>
      <c r="S12119">
        <v>72</v>
      </c>
      <c r="T12119">
        <v>0</v>
      </c>
      <c r="V12119" t="s">
        <v>103</v>
      </c>
    </row>
    <row r="12120" spans="1:22" x14ac:dyDescent="0.2">
      <c r="A12120" s="1">
        <v>43100</v>
      </c>
      <c r="B12120">
        <v>2017</v>
      </c>
      <c r="C12120">
        <f>_xlfn.MAXIFS(Table1[ScheduleWeekWritten],Table1[ScheduleSeason],Table1[[#This Row],[ScheduleSeason]])</f>
        <v>17</v>
      </c>
      <c r="D12120">
        <v>17</v>
      </c>
      <c r="E12120" cm="1">
        <f t="array" ref="E12120">_xlfn.XLOOKUP(Table1[[#This Row],[ScheduleWeekWritten]],Table3[Game],100+Table3[Increase],Table1[[#This Row],[ScheduleWeekWritten]])</f>
        <v>17</v>
      </c>
      <c r="F12120" t="b">
        <v>0</v>
      </c>
      <c r="G12120" t="s">
        <v>158</v>
      </c>
      <c r="H12120">
        <v>27</v>
      </c>
      <c r="I12120">
        <v>31</v>
      </c>
      <c r="J12120" t="s">
        <v>101</v>
      </c>
      <c r="K12120" t="s">
        <v>159</v>
      </c>
      <c r="L12120" t="str">
        <f>_xlfn.XLOOKUP(Table1[[#This Row],[TeamFavoriteID]],Table2[team_id],Table2[team_name],_xlfn.XLOOKUP(Table1[[#This Row],[TeamFavoriteID]],Table2[team_id_pfr],Table2[team_name],"Even"))</f>
        <v>Baltimore Ravens</v>
      </c>
      <c r="M12120">
        <v>-8</v>
      </c>
      <c r="N12120">
        <f>IF(Table1[[#This Row],[TeamFavorite]]=Table1[[#This Row],[TeamHome]],Table1[[#This Row],[ScoreAway]]-Table1[[#This Row],[ScoreHome]],Table1[[#This Row],[ScoreHome]]-Table1[[#This Row],[ScoreAway]])</f>
        <v>4</v>
      </c>
      <c r="O12120">
        <f>IF(Table1[[#This Row],[SpreadActual]]&lt;Table1[[#This Row],[SpreadFavorite]],1,0)</f>
        <v>0</v>
      </c>
      <c r="P12120">
        <v>40</v>
      </c>
      <c r="Q12120" t="s">
        <v>166</v>
      </c>
      <c r="R12120" t="b">
        <v>0</v>
      </c>
      <c r="S12120">
        <v>19</v>
      </c>
      <c r="T12120">
        <v>12</v>
      </c>
    </row>
    <row r="12121" spans="1:22" x14ac:dyDescent="0.2">
      <c r="A12121" s="1">
        <v>43100</v>
      </c>
      <c r="B12121">
        <v>2017</v>
      </c>
      <c r="C12121">
        <f>_xlfn.MAXIFS(Table1[ScheduleWeekWritten],Table1[ScheduleSeason],Table1[[#This Row],[ScheduleSeason]])</f>
        <v>17</v>
      </c>
      <c r="D12121">
        <v>17</v>
      </c>
      <c r="E12121" cm="1">
        <f t="array" ref="E12121">_xlfn.XLOOKUP(Table1[[#This Row],[ScheduleWeekWritten]],Table3[Game],100+Table3[Increase],Table1[[#This Row],[ScheduleWeekWritten]])</f>
        <v>17</v>
      </c>
      <c r="F12121" t="b">
        <v>0</v>
      </c>
      <c r="G12121" t="s">
        <v>24</v>
      </c>
      <c r="H12121">
        <v>24</v>
      </c>
      <c r="I12121">
        <v>27</v>
      </c>
      <c r="J12121" t="s">
        <v>42</v>
      </c>
      <c r="K12121" t="s">
        <v>88</v>
      </c>
      <c r="L12121" t="str">
        <f>_xlfn.XLOOKUP(Table1[[#This Row],[TeamFavoriteID]],Table2[team_id],Table2[team_name],_xlfn.XLOOKUP(Table1[[#This Row],[TeamFavoriteID]],Table2[team_id_pfr],Table2[team_name],"Even"))</f>
        <v>Denver Broncos</v>
      </c>
      <c r="M12121">
        <v>-3</v>
      </c>
      <c r="N12121">
        <f>IF(Table1[[#This Row],[TeamFavorite]]=Table1[[#This Row],[TeamHome]],Table1[[#This Row],[ScoreAway]]-Table1[[#This Row],[ScoreHome]],Table1[[#This Row],[ScoreHome]]-Table1[[#This Row],[ScoreAway]])</f>
        <v>3</v>
      </c>
      <c r="O12121">
        <f>IF(Table1[[#This Row],[SpreadActual]]&lt;Table1[[#This Row],[SpreadFavorite]],1,0)</f>
        <v>0</v>
      </c>
      <c r="P12121">
        <v>37.5</v>
      </c>
      <c r="Q12121" t="s">
        <v>174</v>
      </c>
      <c r="R12121" t="b">
        <v>0</v>
      </c>
      <c r="S12121">
        <v>17</v>
      </c>
      <c r="T12121">
        <v>4</v>
      </c>
    </row>
    <row r="12122" spans="1:22" x14ac:dyDescent="0.2">
      <c r="A12122" s="1">
        <v>43100</v>
      </c>
      <c r="B12122">
        <v>2017</v>
      </c>
      <c r="C12122">
        <f>_xlfn.MAXIFS(Table1[ScheduleWeekWritten],Table1[ScheduleSeason],Table1[[#This Row],[ScheduleSeason]])</f>
        <v>17</v>
      </c>
      <c r="D12122">
        <v>17</v>
      </c>
      <c r="E12122" cm="1">
        <f t="array" ref="E12122">_xlfn.XLOOKUP(Table1[[#This Row],[ScheduleWeekWritten]],Table3[Game],100+Table3[Increase],Table1[[#This Row],[ScheduleWeekWritten]])</f>
        <v>17</v>
      </c>
      <c r="F12122" t="b">
        <v>0</v>
      </c>
      <c r="G12122" t="s">
        <v>45</v>
      </c>
      <c r="H12122">
        <v>35</v>
      </c>
      <c r="I12122">
        <v>11</v>
      </c>
      <c r="J12122" t="s">
        <v>33</v>
      </c>
      <c r="K12122" t="s">
        <v>79</v>
      </c>
      <c r="L12122" t="str">
        <f>_xlfn.XLOOKUP(Table1[[#This Row],[TeamFavoriteID]],Table2[team_id],Table2[team_name],_xlfn.XLOOKUP(Table1[[#This Row],[TeamFavoriteID]],Table2[team_id_pfr],Table2[team_name],"Even"))</f>
        <v>Detroit Lions</v>
      </c>
      <c r="M12122">
        <v>-7.5</v>
      </c>
      <c r="N12122">
        <f>IF(Table1[[#This Row],[TeamFavorite]]=Table1[[#This Row],[TeamHome]],Table1[[#This Row],[ScoreAway]]-Table1[[#This Row],[ScoreHome]],Table1[[#This Row],[ScoreHome]]-Table1[[#This Row],[ScoreAway]])</f>
        <v>-24</v>
      </c>
      <c r="O12122">
        <f>IF(Table1[[#This Row],[SpreadActual]]&lt;Table1[[#This Row],[SpreadFavorite]],1,0)</f>
        <v>1</v>
      </c>
      <c r="P12122">
        <v>44.5</v>
      </c>
      <c r="Q12122" t="s">
        <v>181</v>
      </c>
      <c r="R12122" t="b">
        <v>0</v>
      </c>
      <c r="S12122">
        <v>72</v>
      </c>
      <c r="T12122">
        <v>0</v>
      </c>
      <c r="V12122" t="s">
        <v>103</v>
      </c>
    </row>
    <row r="12123" spans="1:22" x14ac:dyDescent="0.2">
      <c r="A12123" s="1">
        <v>43100</v>
      </c>
      <c r="B12123">
        <v>2017</v>
      </c>
      <c r="C12123">
        <f>_xlfn.MAXIFS(Table1[ScheduleWeekWritten],Table1[ScheduleSeason],Table1[[#This Row],[ScheduleSeason]])</f>
        <v>17</v>
      </c>
      <c r="D12123">
        <v>17</v>
      </c>
      <c r="E12123" cm="1">
        <f t="array" ref="E12123">_xlfn.XLOOKUP(Table1[[#This Row],[ScheduleWeekWritten]],Table3[Game],100+Table3[Increase],Table1[[#This Row],[ScheduleWeekWritten]])</f>
        <v>17</v>
      </c>
      <c r="F12123" t="b">
        <v>0</v>
      </c>
      <c r="G12123" t="s">
        <v>140</v>
      </c>
      <c r="H12123">
        <v>22</v>
      </c>
      <c r="I12123">
        <v>13</v>
      </c>
      <c r="J12123" t="s">
        <v>177</v>
      </c>
      <c r="K12123" t="s">
        <v>72</v>
      </c>
      <c r="L12123" t="str">
        <f>_xlfn.XLOOKUP(Table1[[#This Row],[TeamFavoriteID]],Table2[team_id],Table2[team_name],_xlfn.XLOOKUP(Table1[[#This Row],[TeamFavoriteID]],Table2[team_id_pfr],Table2[team_name],"Even"))</f>
        <v>Baltimore Colts</v>
      </c>
      <c r="M12123">
        <v>-5.5</v>
      </c>
      <c r="N12123">
        <f>IF(Table1[[#This Row],[TeamFavorite]]=Table1[[#This Row],[TeamHome]],Table1[[#This Row],[ScoreAway]]-Table1[[#This Row],[ScoreHome]],Table1[[#This Row],[ScoreHome]]-Table1[[#This Row],[ScoreAway]])</f>
        <v>9</v>
      </c>
      <c r="O12123">
        <f>IF(Table1[[#This Row],[SpreadActual]]&lt;Table1[[#This Row],[SpreadFavorite]],1,0)</f>
        <v>0</v>
      </c>
      <c r="P12123">
        <v>41.5</v>
      </c>
      <c r="Q12123" t="s">
        <v>190</v>
      </c>
      <c r="R12123" t="b">
        <v>0</v>
      </c>
      <c r="S12123">
        <v>72</v>
      </c>
      <c r="T12123">
        <v>0</v>
      </c>
      <c r="V12123" t="s">
        <v>103</v>
      </c>
    </row>
    <row r="12124" spans="1:22" x14ac:dyDescent="0.2">
      <c r="A12124" s="1">
        <v>43100</v>
      </c>
      <c r="B12124">
        <v>2017</v>
      </c>
      <c r="C12124">
        <f>_xlfn.MAXIFS(Table1[ScheduleWeekWritten],Table1[ScheduleSeason],Table1[[#This Row],[ScheduleSeason]])</f>
        <v>17</v>
      </c>
      <c r="D12124">
        <v>17</v>
      </c>
      <c r="E12124" cm="1">
        <f t="array" ref="E12124">_xlfn.XLOOKUP(Table1[[#This Row],[ScheduleWeekWritten]],Table3[Game],100+Table3[Increase],Table1[[#This Row],[ScheduleWeekWritten]])</f>
        <v>17</v>
      </c>
      <c r="F12124" t="b">
        <v>0</v>
      </c>
      <c r="G12124" t="s">
        <v>210</v>
      </c>
      <c r="H12124">
        <v>30</v>
      </c>
      <c r="I12124">
        <v>10</v>
      </c>
      <c r="J12124" t="s">
        <v>20</v>
      </c>
      <c r="K12124" t="s">
        <v>29</v>
      </c>
      <c r="L12124" t="str">
        <f>_xlfn.XLOOKUP(Table1[[#This Row],[TeamFavoriteID]],Table2[team_id],Table2[team_name],_xlfn.XLOOKUP(Table1[[#This Row],[TeamFavoriteID]],Table2[team_id_pfr],Table2[team_name],"Even"))</f>
        <v>Los Angeles Chargers</v>
      </c>
      <c r="M12124">
        <v>-7</v>
      </c>
      <c r="N12124">
        <f>IF(Table1[[#This Row],[TeamFavorite]]=Table1[[#This Row],[TeamHome]],Table1[[#This Row],[ScoreAway]]-Table1[[#This Row],[ScoreHome]],Table1[[#This Row],[ScoreHome]]-Table1[[#This Row],[ScoreAway]])</f>
        <v>-20</v>
      </c>
      <c r="O12124">
        <f>IF(Table1[[#This Row],[SpreadActual]]&lt;Table1[[#This Row],[SpreadFavorite]],1,0)</f>
        <v>1</v>
      </c>
      <c r="P12124">
        <v>43</v>
      </c>
      <c r="Q12124" t="s">
        <v>211</v>
      </c>
      <c r="R12124" t="b">
        <v>0</v>
      </c>
      <c r="S12124">
        <v>62</v>
      </c>
      <c r="T12124">
        <v>2</v>
      </c>
    </row>
    <row r="12125" spans="1:22" x14ac:dyDescent="0.2">
      <c r="A12125" s="1">
        <v>43100</v>
      </c>
      <c r="B12125">
        <v>2017</v>
      </c>
      <c r="C12125">
        <f>_xlfn.MAXIFS(Table1[ScheduleWeekWritten],Table1[ScheduleSeason],Table1[[#This Row],[ScheduleSeason]])</f>
        <v>17</v>
      </c>
      <c r="D12125">
        <v>17</v>
      </c>
      <c r="E12125" cm="1">
        <f t="array" ref="E12125">_xlfn.XLOOKUP(Table1[[#This Row],[ScheduleWeekWritten]],Table3[Game],100+Table3[Increase],Table1[[#This Row],[ScheduleWeekWritten]])</f>
        <v>17</v>
      </c>
      <c r="F12125" t="b">
        <v>0</v>
      </c>
      <c r="G12125" t="s">
        <v>39</v>
      </c>
      <c r="H12125">
        <v>13</v>
      </c>
      <c r="I12125">
        <v>34</v>
      </c>
      <c r="J12125" t="s">
        <v>53</v>
      </c>
      <c r="K12125" t="s">
        <v>87</v>
      </c>
      <c r="L12125" t="str">
        <f>_xlfn.XLOOKUP(Table1[[#This Row],[TeamFavoriteID]],Table2[team_id],Table2[team_name],_xlfn.XLOOKUP(Table1[[#This Row],[TeamFavoriteID]],Table2[team_id_pfr],Table2[team_name],"Even"))</f>
        <v>San Francisco 49ers</v>
      </c>
      <c r="M12125">
        <v>-6</v>
      </c>
      <c r="N12125">
        <f>IF(Table1[[#This Row],[TeamFavorite]]=Table1[[#This Row],[TeamHome]],Table1[[#This Row],[ScoreAway]]-Table1[[#This Row],[ScoreHome]],Table1[[#This Row],[ScoreHome]]-Table1[[#This Row],[ScoreAway]])</f>
        <v>-21</v>
      </c>
      <c r="O12125">
        <f>IF(Table1[[#This Row],[SpreadActual]]&lt;Table1[[#This Row],[SpreadFavorite]],1,0)</f>
        <v>1</v>
      </c>
      <c r="P12125">
        <v>44.5</v>
      </c>
      <c r="Q12125" t="s">
        <v>65</v>
      </c>
      <c r="R12125" t="b">
        <v>0</v>
      </c>
      <c r="S12125">
        <v>67</v>
      </c>
      <c r="T12125">
        <v>3</v>
      </c>
    </row>
    <row r="12126" spans="1:22" x14ac:dyDescent="0.2">
      <c r="A12126" s="1">
        <v>43100</v>
      </c>
      <c r="B12126">
        <v>2017</v>
      </c>
      <c r="C12126">
        <f>_xlfn.MAXIFS(Table1[ScheduleWeekWritten],Table1[ScheduleSeason],Table1[[#This Row],[ScheduleSeason]])</f>
        <v>17</v>
      </c>
      <c r="D12126">
        <v>17</v>
      </c>
      <c r="E12126" cm="1">
        <f t="array" ref="E12126">_xlfn.XLOOKUP(Table1[[#This Row],[ScheduleWeekWritten]],Table3[Game],100+Table3[Increase],Table1[[#This Row],[ScheduleWeekWritten]])</f>
        <v>17</v>
      </c>
      <c r="F12126" t="b">
        <v>0</v>
      </c>
      <c r="G12126" t="s">
        <v>19</v>
      </c>
      <c r="H12126">
        <v>16</v>
      </c>
      <c r="I12126">
        <v>22</v>
      </c>
      <c r="J12126" t="s">
        <v>28</v>
      </c>
      <c r="K12126" t="s">
        <v>43</v>
      </c>
      <c r="L12126" t="str">
        <f>_xlfn.XLOOKUP(Table1[[#This Row],[TeamFavoriteID]],Table2[team_id],Table2[team_name],_xlfn.XLOOKUP(Table1[[#This Row],[TeamFavoriteID]],Table2[team_id_pfr],Table2[team_name],"Even"))</f>
        <v>Buffalo Bills</v>
      </c>
      <c r="M12126">
        <v>-2.5</v>
      </c>
      <c r="N12126">
        <f>IF(Table1[[#This Row],[TeamFavorite]]=Table1[[#This Row],[TeamHome]],Table1[[#This Row],[ScoreAway]]-Table1[[#This Row],[ScoreHome]],Table1[[#This Row],[ScoreHome]]-Table1[[#This Row],[ScoreAway]])</f>
        <v>-6</v>
      </c>
      <c r="O12126">
        <f>IF(Table1[[#This Row],[SpreadActual]]&lt;Table1[[#This Row],[SpreadFavorite]],1,0)</f>
        <v>1</v>
      </c>
      <c r="P12126">
        <v>41.5</v>
      </c>
      <c r="Q12126" t="s">
        <v>212</v>
      </c>
      <c r="R12126" t="b">
        <v>0</v>
      </c>
      <c r="S12126">
        <v>71</v>
      </c>
      <c r="T12126">
        <v>9</v>
      </c>
    </row>
    <row r="12127" spans="1:22" x14ac:dyDescent="0.2">
      <c r="A12127" s="1">
        <v>43100</v>
      </c>
      <c r="B12127">
        <v>2017</v>
      </c>
      <c r="C12127">
        <f>_xlfn.MAXIFS(Table1[ScheduleWeekWritten],Table1[ScheduleSeason],Table1[[#This Row],[ScheduleSeason]])</f>
        <v>17</v>
      </c>
      <c r="D12127">
        <v>17</v>
      </c>
      <c r="E12127" cm="1">
        <f t="array" ref="E12127">_xlfn.XLOOKUP(Table1[[#This Row],[ScheduleWeekWritten]],Table3[Game],100+Table3[Increase],Table1[[#This Row],[ScheduleWeekWritten]])</f>
        <v>17</v>
      </c>
      <c r="F12127" t="b">
        <v>0</v>
      </c>
      <c r="G12127" t="s">
        <v>54</v>
      </c>
      <c r="H12127">
        <v>23</v>
      </c>
      <c r="I12127">
        <v>10</v>
      </c>
      <c r="J12127" t="s">
        <v>46</v>
      </c>
      <c r="K12127" t="s">
        <v>55</v>
      </c>
      <c r="L12127" t="str">
        <f>_xlfn.XLOOKUP(Table1[[#This Row],[TeamFavoriteID]],Table2[team_id],Table2[team_name],_xlfn.XLOOKUP(Table1[[#This Row],[TeamFavoriteID]],Table2[team_id_pfr],Table2[team_name],"Even"))</f>
        <v>Minnesota Vikings</v>
      </c>
      <c r="M12127">
        <v>-13.5</v>
      </c>
      <c r="N12127">
        <f>IF(Table1[[#This Row],[TeamFavorite]]=Table1[[#This Row],[TeamHome]],Table1[[#This Row],[ScoreAway]]-Table1[[#This Row],[ScoreHome]],Table1[[#This Row],[ScoreHome]]-Table1[[#This Row],[ScoreAway]])</f>
        <v>-13</v>
      </c>
      <c r="O12127">
        <f>IF(Table1[[#This Row],[SpreadActual]]&lt;Table1[[#This Row],[SpreadFavorite]],1,0)</f>
        <v>0</v>
      </c>
      <c r="P12127">
        <v>38.5</v>
      </c>
      <c r="Q12127" t="s">
        <v>205</v>
      </c>
      <c r="R12127" t="b">
        <v>0</v>
      </c>
      <c r="S12127">
        <v>72</v>
      </c>
      <c r="T12127">
        <v>0</v>
      </c>
      <c r="V12127" t="s">
        <v>103</v>
      </c>
    </row>
    <row r="12128" spans="1:22" x14ac:dyDescent="0.2">
      <c r="A12128" s="1">
        <v>43100</v>
      </c>
      <c r="B12128">
        <v>2017</v>
      </c>
      <c r="C12128">
        <f>_xlfn.MAXIFS(Table1[ScheduleWeekWritten],Table1[ScheduleSeason],Table1[[#This Row],[ScheduleSeason]])</f>
        <v>17</v>
      </c>
      <c r="D12128">
        <v>17</v>
      </c>
      <c r="E12128" cm="1">
        <f t="array" ref="E12128">_xlfn.XLOOKUP(Table1[[#This Row],[ScheduleWeekWritten]],Table3[Game],100+Table3[Increase],Table1[[#This Row],[ScheduleWeekWritten]])</f>
        <v>17</v>
      </c>
      <c r="F12128" t="b">
        <v>0</v>
      </c>
      <c r="G12128" t="s">
        <v>115</v>
      </c>
      <c r="H12128">
        <v>26</v>
      </c>
      <c r="I12128">
        <v>6</v>
      </c>
      <c r="J12128" t="s">
        <v>31</v>
      </c>
      <c r="K12128" t="s">
        <v>70</v>
      </c>
      <c r="L12128" t="str">
        <f>_xlfn.XLOOKUP(Table1[[#This Row],[TeamFavoriteID]],Table2[team_id],Table2[team_name],_xlfn.XLOOKUP(Table1[[#This Row],[TeamFavoriteID]],Table2[team_id_pfr],Table2[team_name],"Even"))</f>
        <v>Boston Patriots</v>
      </c>
      <c r="M12128">
        <v>-17</v>
      </c>
      <c r="N12128">
        <f>IF(Table1[[#This Row],[TeamFavorite]]=Table1[[#This Row],[TeamHome]],Table1[[#This Row],[ScoreAway]]-Table1[[#This Row],[ScoreHome]],Table1[[#This Row],[ScoreHome]]-Table1[[#This Row],[ScoreAway]])</f>
        <v>20</v>
      </c>
      <c r="O12128">
        <f>IF(Table1[[#This Row],[SpreadActual]]&lt;Table1[[#This Row],[SpreadFavorite]],1,0)</f>
        <v>0</v>
      </c>
      <c r="P12128">
        <v>43.5</v>
      </c>
      <c r="Q12128" t="s">
        <v>179</v>
      </c>
      <c r="R12128" t="b">
        <v>0</v>
      </c>
      <c r="S12128">
        <v>13</v>
      </c>
      <c r="T12128">
        <v>14</v>
      </c>
    </row>
    <row r="12129" spans="1:22" x14ac:dyDescent="0.2">
      <c r="A12129" s="1">
        <v>43100</v>
      </c>
      <c r="B12129">
        <v>2017</v>
      </c>
      <c r="C12129">
        <f>_xlfn.MAXIFS(Table1[ScheduleWeekWritten],Table1[ScheduleSeason],Table1[[#This Row],[ScheduleSeason]])</f>
        <v>17</v>
      </c>
      <c r="D12129">
        <v>17</v>
      </c>
      <c r="E12129" cm="1">
        <f t="array" ref="E12129">_xlfn.XLOOKUP(Table1[[#This Row],[ScheduleWeekWritten]],Table3[Game],100+Table3[Increase],Table1[[#This Row],[ScheduleWeekWritten]])</f>
        <v>17</v>
      </c>
      <c r="F12129" t="b">
        <v>0</v>
      </c>
      <c r="G12129" t="s">
        <v>50</v>
      </c>
      <c r="H12129">
        <v>18</v>
      </c>
      <c r="I12129">
        <v>10</v>
      </c>
      <c r="J12129" t="s">
        <v>61</v>
      </c>
      <c r="K12129" t="s">
        <v>85</v>
      </c>
      <c r="L12129" t="str">
        <f>_xlfn.XLOOKUP(Table1[[#This Row],[TeamFavoriteID]],Table2[team_id],Table2[team_name],_xlfn.XLOOKUP(Table1[[#This Row],[TeamFavoriteID]],Table2[team_id_pfr],Table2[team_name],"Even"))</f>
        <v>Washington Commanders</v>
      </c>
      <c r="M12129">
        <v>-4.5</v>
      </c>
      <c r="N12129">
        <f>IF(Table1[[#This Row],[TeamFavorite]]=Table1[[#This Row],[TeamHome]],Table1[[#This Row],[ScoreAway]]-Table1[[#This Row],[ScoreHome]],Table1[[#This Row],[ScoreHome]]-Table1[[#This Row],[ScoreAway]])</f>
        <v>8</v>
      </c>
      <c r="O12129">
        <f>IF(Table1[[#This Row],[SpreadActual]]&lt;Table1[[#This Row],[SpreadFavorite]],1,0)</f>
        <v>0</v>
      </c>
      <c r="P12129">
        <v>41</v>
      </c>
      <c r="Q12129" t="s">
        <v>197</v>
      </c>
      <c r="R12129" t="b">
        <v>0</v>
      </c>
      <c r="S12129">
        <v>16</v>
      </c>
      <c r="T12129">
        <v>16</v>
      </c>
    </row>
    <row r="12130" spans="1:22" x14ac:dyDescent="0.2">
      <c r="A12130" s="1">
        <v>43100</v>
      </c>
      <c r="B12130">
        <v>2017</v>
      </c>
      <c r="C12130">
        <f>_xlfn.MAXIFS(Table1[ScheduleWeekWritten],Table1[ScheduleSeason],Table1[[#This Row],[ScheduleSeason]])</f>
        <v>17</v>
      </c>
      <c r="D12130">
        <v>17</v>
      </c>
      <c r="E12130" cm="1">
        <f t="array" ref="E12130">_xlfn.XLOOKUP(Table1[[#This Row],[ScheduleWeekWritten]],Table3[Game],100+Table3[Increase],Table1[[#This Row],[ScheduleWeekWritten]])</f>
        <v>17</v>
      </c>
      <c r="F12130" t="b">
        <v>0</v>
      </c>
      <c r="G12130" t="s">
        <v>58</v>
      </c>
      <c r="H12130">
        <v>0</v>
      </c>
      <c r="I12130">
        <v>6</v>
      </c>
      <c r="J12130" t="s">
        <v>67</v>
      </c>
      <c r="K12130" t="s">
        <v>68</v>
      </c>
      <c r="L12130" t="str">
        <f>_xlfn.XLOOKUP(Table1[[#This Row],[TeamFavoriteID]],Table2[team_id],Table2[team_name],_xlfn.XLOOKUP(Table1[[#This Row],[TeamFavoriteID]],Table2[team_id_pfr],Table2[team_name],"Even"))</f>
        <v>Dallas Cowboys</v>
      </c>
      <c r="M12130">
        <v>-3.5</v>
      </c>
      <c r="N12130">
        <f>IF(Table1[[#This Row],[TeamFavorite]]=Table1[[#This Row],[TeamHome]],Table1[[#This Row],[ScoreAway]]-Table1[[#This Row],[ScoreHome]],Table1[[#This Row],[ScoreHome]]-Table1[[#This Row],[ScoreAway]])</f>
        <v>-6</v>
      </c>
      <c r="O12130">
        <f>IF(Table1[[#This Row],[SpreadActual]]&lt;Table1[[#This Row],[SpreadFavorite]],1,0)</f>
        <v>1</v>
      </c>
      <c r="P12130">
        <v>41</v>
      </c>
      <c r="Q12130" t="s">
        <v>183</v>
      </c>
      <c r="R12130" t="b">
        <v>0</v>
      </c>
      <c r="S12130">
        <v>19</v>
      </c>
      <c r="T12130">
        <v>17</v>
      </c>
    </row>
    <row r="12131" spans="1:22" x14ac:dyDescent="0.2">
      <c r="A12131" s="1">
        <v>43100</v>
      </c>
      <c r="B12131">
        <v>2017</v>
      </c>
      <c r="C12131">
        <f>_xlfn.MAXIFS(Table1[ScheduleWeekWritten],Table1[ScheduleSeason],Table1[[#This Row],[ScheduleSeason]])</f>
        <v>17</v>
      </c>
      <c r="D12131">
        <v>17</v>
      </c>
      <c r="E12131" cm="1">
        <f t="array" ref="E12131">_xlfn.XLOOKUP(Table1[[#This Row],[ScheduleWeekWritten]],Table3[Game],100+Table3[Increase],Table1[[#This Row],[ScheduleWeekWritten]])</f>
        <v>17</v>
      </c>
      <c r="F12131" t="b">
        <v>0</v>
      </c>
      <c r="G12131" t="s">
        <v>49</v>
      </c>
      <c r="H12131">
        <v>28</v>
      </c>
      <c r="I12131">
        <v>24</v>
      </c>
      <c r="J12131" t="s">
        <v>62</v>
      </c>
      <c r="K12131" t="s">
        <v>51</v>
      </c>
      <c r="L12131" t="str">
        <f>_xlfn.XLOOKUP(Table1[[#This Row],[TeamFavoriteID]],Table2[team_id],Table2[team_name],_xlfn.XLOOKUP(Table1[[#This Row],[TeamFavoriteID]],Table2[team_id_pfr],Table2[team_name],"Even"))</f>
        <v>Pittsburgh Steelers</v>
      </c>
      <c r="M12131">
        <v>-5</v>
      </c>
      <c r="N12131">
        <f>IF(Table1[[#This Row],[TeamFavorite]]=Table1[[#This Row],[TeamHome]],Table1[[#This Row],[ScoreAway]]-Table1[[#This Row],[ScoreHome]],Table1[[#This Row],[ScoreHome]]-Table1[[#This Row],[ScoreAway]])</f>
        <v>-4</v>
      </c>
      <c r="O12131">
        <f>IF(Table1[[#This Row],[SpreadActual]]&lt;Table1[[#This Row],[SpreadFavorite]],1,0)</f>
        <v>0</v>
      </c>
      <c r="P12131">
        <v>38.5</v>
      </c>
      <c r="Q12131" t="s">
        <v>175</v>
      </c>
      <c r="R12131" t="b">
        <v>0</v>
      </c>
      <c r="S12131">
        <v>11</v>
      </c>
      <c r="T12131">
        <v>3</v>
      </c>
    </row>
    <row r="12132" spans="1:22" x14ac:dyDescent="0.2">
      <c r="A12132" s="1">
        <v>43100</v>
      </c>
      <c r="B12132">
        <v>2017</v>
      </c>
      <c r="C12132">
        <f>_xlfn.MAXIFS(Table1[ScheduleWeekWritten],Table1[ScheduleSeason],Table1[[#This Row],[ScheduleSeason]])</f>
        <v>17</v>
      </c>
      <c r="D12132">
        <v>17</v>
      </c>
      <c r="E12132" cm="1">
        <f t="array" ref="E12132">_xlfn.XLOOKUP(Table1[[#This Row],[ScheduleWeekWritten]],Table3[Game],100+Table3[Increase],Table1[[#This Row],[ScheduleWeekWritten]])</f>
        <v>17</v>
      </c>
      <c r="F12132" t="b">
        <v>0</v>
      </c>
      <c r="G12132" t="s">
        <v>128</v>
      </c>
      <c r="H12132">
        <v>24</v>
      </c>
      <c r="I12132">
        <v>26</v>
      </c>
      <c r="J12132" t="s">
        <v>149</v>
      </c>
      <c r="K12132" t="s">
        <v>132</v>
      </c>
      <c r="L12132" t="str">
        <f>_xlfn.XLOOKUP(Table1[[#This Row],[TeamFavoriteID]],Table2[team_id],Table2[team_name],_xlfn.XLOOKUP(Table1[[#This Row],[TeamFavoriteID]],Table2[team_id_pfr],Table2[team_name],"Even"))</f>
        <v>Seattle Seahawks</v>
      </c>
      <c r="M12132">
        <v>-8</v>
      </c>
      <c r="N12132">
        <f>IF(Table1[[#This Row],[TeamFavorite]]=Table1[[#This Row],[TeamHome]],Table1[[#This Row],[ScoreAway]]-Table1[[#This Row],[ScoreHome]],Table1[[#This Row],[ScoreHome]]-Table1[[#This Row],[ScoreAway]])</f>
        <v>2</v>
      </c>
      <c r="O12132">
        <f>IF(Table1[[#This Row],[SpreadActual]]&lt;Table1[[#This Row],[SpreadFavorite]],1,0)</f>
        <v>0</v>
      </c>
      <c r="P12132">
        <v>38</v>
      </c>
      <c r="Q12132" t="s">
        <v>180</v>
      </c>
      <c r="R12132" t="b">
        <v>0</v>
      </c>
      <c r="S12132">
        <v>40</v>
      </c>
      <c r="T12132">
        <v>7</v>
      </c>
    </row>
    <row r="12133" spans="1:22" x14ac:dyDescent="0.2">
      <c r="A12133" s="1">
        <v>43100</v>
      </c>
      <c r="B12133">
        <v>2017</v>
      </c>
      <c r="C12133">
        <f>_xlfn.MAXIFS(Table1[ScheduleWeekWritten],Table1[ScheduleSeason],Table1[[#This Row],[ScheduleSeason]])</f>
        <v>17</v>
      </c>
      <c r="D12133">
        <v>17</v>
      </c>
      <c r="E12133" cm="1">
        <f t="array" ref="E12133">_xlfn.XLOOKUP(Table1[[#This Row],[ScheduleWeekWritten]],Table3[Game],100+Table3[Increase],Table1[[#This Row],[ScheduleWeekWritten]])</f>
        <v>17</v>
      </c>
      <c r="F12133" t="b">
        <v>0</v>
      </c>
      <c r="G12133" t="s">
        <v>127</v>
      </c>
      <c r="H12133">
        <v>31</v>
      </c>
      <c r="I12133">
        <v>24</v>
      </c>
      <c r="J12133" t="s">
        <v>95</v>
      </c>
      <c r="K12133" t="s">
        <v>98</v>
      </c>
      <c r="L12133" t="str">
        <f>_xlfn.XLOOKUP(Table1[[#This Row],[TeamFavoriteID]],Table2[team_id],Table2[team_name],_xlfn.XLOOKUP(Table1[[#This Row],[TeamFavoriteID]],Table2[team_id_pfr],Table2[team_name],"Even"))</f>
        <v>New Orleans Saints</v>
      </c>
      <c r="M12133">
        <v>-6</v>
      </c>
      <c r="N12133">
        <f>IF(Table1[[#This Row],[TeamFavorite]]=Table1[[#This Row],[TeamHome]],Table1[[#This Row],[ScoreAway]]-Table1[[#This Row],[ScoreHome]],Table1[[#This Row],[ScoreHome]]-Table1[[#This Row],[ScoreAway]])</f>
        <v>7</v>
      </c>
      <c r="O12133">
        <f>IF(Table1[[#This Row],[SpreadActual]]&lt;Table1[[#This Row],[SpreadFavorite]],1,0)</f>
        <v>0</v>
      </c>
      <c r="P12133">
        <v>49</v>
      </c>
      <c r="Q12133" t="s">
        <v>168</v>
      </c>
      <c r="R12133" t="b">
        <v>0</v>
      </c>
      <c r="S12133">
        <v>71</v>
      </c>
      <c r="T12133">
        <v>3</v>
      </c>
    </row>
    <row r="12134" spans="1:22" x14ac:dyDescent="0.2">
      <c r="A12134" s="1">
        <v>43100</v>
      </c>
      <c r="B12134">
        <v>2017</v>
      </c>
      <c r="C12134">
        <f>_xlfn.MAXIFS(Table1[ScheduleWeekWritten],Table1[ScheduleSeason],Table1[[#This Row],[ScheduleSeason]])</f>
        <v>17</v>
      </c>
      <c r="D12134">
        <v>17</v>
      </c>
      <c r="E12134" cm="1">
        <f t="array" ref="E12134">_xlfn.XLOOKUP(Table1[[#This Row],[ScheduleWeekWritten]],Table3[Game],100+Table3[Increase],Table1[[#This Row],[ScheduleWeekWritten]])</f>
        <v>17</v>
      </c>
      <c r="F12134" t="b">
        <v>0</v>
      </c>
      <c r="G12134" t="s">
        <v>171</v>
      </c>
      <c r="H12134">
        <v>15</v>
      </c>
      <c r="I12134">
        <v>10</v>
      </c>
      <c r="J12134" t="s">
        <v>154</v>
      </c>
      <c r="K12134" t="s">
        <v>25</v>
      </c>
      <c r="L12134" t="str">
        <f>_xlfn.XLOOKUP(Table1[[#This Row],[TeamFavoriteID]],Table2[team_id],Table2[team_name],_xlfn.XLOOKUP(Table1[[#This Row],[TeamFavoriteID]],Table2[team_id_pfr],Table2[team_name],"Even"))</f>
        <v>Houston Oilers</v>
      </c>
      <c r="M12134">
        <v>-2.5</v>
      </c>
      <c r="N12134">
        <f>IF(Table1[[#This Row],[TeamFavorite]]=Table1[[#This Row],[TeamHome]],Table1[[#This Row],[ScoreAway]]-Table1[[#This Row],[ScoreHome]],Table1[[#This Row],[ScoreHome]]-Table1[[#This Row],[ScoreAway]])</f>
        <v>5</v>
      </c>
      <c r="O12134">
        <f>IF(Table1[[#This Row],[SpreadActual]]&lt;Table1[[#This Row],[SpreadFavorite]],1,0)</f>
        <v>0</v>
      </c>
      <c r="P12134">
        <v>40</v>
      </c>
      <c r="Q12134" t="s">
        <v>209</v>
      </c>
      <c r="R12134" t="b">
        <v>0</v>
      </c>
      <c r="S12134">
        <v>23</v>
      </c>
      <c r="T12134">
        <v>5</v>
      </c>
    </row>
    <row r="12135" spans="1:22" x14ac:dyDescent="0.2">
      <c r="A12135" s="1">
        <v>43106</v>
      </c>
      <c r="B12135">
        <v>2017</v>
      </c>
      <c r="C12135">
        <f>_xlfn.MAXIFS(Table1[ScheduleWeekWritten],Table1[ScheduleSeason],Table1[[#This Row],[ScheduleSeason]])</f>
        <v>17</v>
      </c>
      <c r="D12135" t="s">
        <v>134</v>
      </c>
      <c r="E12135" cm="1">
        <f t="array" ref="E12135">_xlfn.XLOOKUP(Table1[[#This Row],[ScheduleWeekWritten]],Table3[Game],100+Table3[Increase],Table1[[#This Row],[ScheduleWeekWritten]])</f>
        <v>101</v>
      </c>
      <c r="F12135" t="b">
        <v>1</v>
      </c>
      <c r="G12135" t="s">
        <v>42</v>
      </c>
      <c r="H12135">
        <v>21</v>
      </c>
      <c r="I12135">
        <v>22</v>
      </c>
      <c r="J12135" t="s">
        <v>171</v>
      </c>
      <c r="K12135" t="s">
        <v>75</v>
      </c>
      <c r="L12135" t="str">
        <f>_xlfn.XLOOKUP(Table1[[#This Row],[TeamFavoriteID]],Table2[team_id],Table2[team_name],_xlfn.XLOOKUP(Table1[[#This Row],[TeamFavoriteID]],Table2[team_id_pfr],Table2[team_name],"Even"))</f>
        <v>Kansas City Chiefs</v>
      </c>
      <c r="M12135">
        <v>-8.5</v>
      </c>
      <c r="N12135">
        <f>IF(Table1[[#This Row],[TeamFavorite]]=Table1[[#This Row],[TeamHome]],Table1[[#This Row],[ScoreAway]]-Table1[[#This Row],[ScoreHome]],Table1[[#This Row],[ScoreHome]]-Table1[[#This Row],[ScoreAway]])</f>
        <v>1</v>
      </c>
      <c r="O12135">
        <f>IF(Table1[[#This Row],[SpreadActual]]&lt;Table1[[#This Row],[SpreadFavorite]],1,0)</f>
        <v>0</v>
      </c>
      <c r="P12135">
        <v>44</v>
      </c>
      <c r="Q12135" t="s">
        <v>117</v>
      </c>
      <c r="R12135" t="b">
        <v>0</v>
      </c>
      <c r="S12135">
        <v>33</v>
      </c>
      <c r="T12135">
        <v>10</v>
      </c>
    </row>
    <row r="12136" spans="1:22" x14ac:dyDescent="0.2">
      <c r="A12136" s="1">
        <v>43106</v>
      </c>
      <c r="B12136">
        <v>2017</v>
      </c>
      <c r="C12136">
        <f>_xlfn.MAXIFS(Table1[ScheduleWeekWritten],Table1[ScheduleSeason],Table1[[#This Row],[ScheduleSeason]])</f>
        <v>17</v>
      </c>
      <c r="D12136" t="s">
        <v>134</v>
      </c>
      <c r="E12136" cm="1">
        <f t="array" ref="E12136">_xlfn.XLOOKUP(Table1[[#This Row],[ScheduleWeekWritten]],Table3[Game],100+Table3[Increase],Table1[[#This Row],[ScheduleWeekWritten]])</f>
        <v>101</v>
      </c>
      <c r="F12136" t="b">
        <v>1</v>
      </c>
      <c r="G12136" t="s">
        <v>39</v>
      </c>
      <c r="H12136">
        <v>13</v>
      </c>
      <c r="I12136">
        <v>26</v>
      </c>
      <c r="J12136" t="s">
        <v>38</v>
      </c>
      <c r="K12136" t="s">
        <v>40</v>
      </c>
      <c r="L12136" t="str">
        <f>_xlfn.XLOOKUP(Table1[[#This Row],[TeamFavoriteID]],Table2[team_id],Table2[team_name],_xlfn.XLOOKUP(Table1[[#This Row],[TeamFavoriteID]],Table2[team_id_pfr],Table2[team_name],"Even"))</f>
        <v>Los Angeles Rams</v>
      </c>
      <c r="M12136">
        <v>-6.5</v>
      </c>
      <c r="N12136">
        <f>IF(Table1[[#This Row],[TeamFavorite]]=Table1[[#This Row],[TeamHome]],Table1[[#This Row],[ScoreAway]]-Table1[[#This Row],[ScoreHome]],Table1[[#This Row],[ScoreHome]]-Table1[[#This Row],[ScoreAway]])</f>
        <v>13</v>
      </c>
      <c r="O12136">
        <f>IF(Table1[[#This Row],[SpreadActual]]&lt;Table1[[#This Row],[SpreadFavorite]],1,0)</f>
        <v>0</v>
      </c>
      <c r="P12136">
        <v>48</v>
      </c>
      <c r="Q12136" t="s">
        <v>65</v>
      </c>
      <c r="R12136" t="b">
        <v>0</v>
      </c>
      <c r="S12136">
        <v>62</v>
      </c>
      <c r="T12136">
        <v>3</v>
      </c>
    </row>
    <row r="12137" spans="1:22" x14ac:dyDescent="0.2">
      <c r="A12137" s="1">
        <v>43107</v>
      </c>
      <c r="B12137">
        <v>2017</v>
      </c>
      <c r="C12137">
        <f>_xlfn.MAXIFS(Table1[ScheduleWeekWritten],Table1[ScheduleSeason],Table1[[#This Row],[ScheduleSeason]])</f>
        <v>17</v>
      </c>
      <c r="D12137" t="s">
        <v>134</v>
      </c>
      <c r="E12137" cm="1">
        <f t="array" ref="E12137">_xlfn.XLOOKUP(Table1[[#This Row],[ScheduleWeekWritten]],Table3[Game],100+Table3[Increase],Table1[[#This Row],[ScheduleWeekWritten]])</f>
        <v>101</v>
      </c>
      <c r="F12137" t="b">
        <v>1</v>
      </c>
      <c r="G12137" t="s">
        <v>154</v>
      </c>
      <c r="H12137">
        <v>10</v>
      </c>
      <c r="I12137">
        <v>3</v>
      </c>
      <c r="J12137" t="s">
        <v>28</v>
      </c>
      <c r="K12137" t="s">
        <v>161</v>
      </c>
      <c r="L12137" t="str">
        <f>_xlfn.XLOOKUP(Table1[[#This Row],[TeamFavoriteID]],Table2[team_id],Table2[team_name],_xlfn.XLOOKUP(Table1[[#This Row],[TeamFavoriteID]],Table2[team_id_pfr],Table2[team_name],"Even"))</f>
        <v>Jacksonville Jaguars</v>
      </c>
      <c r="M12137">
        <v>-8</v>
      </c>
      <c r="N12137">
        <f>IF(Table1[[#This Row],[TeamFavorite]]=Table1[[#This Row],[TeamHome]],Table1[[#This Row],[ScoreAway]]-Table1[[#This Row],[ScoreHome]],Table1[[#This Row],[ScoreHome]]-Table1[[#This Row],[ScoreAway]])</f>
        <v>-7</v>
      </c>
      <c r="O12137">
        <f>IF(Table1[[#This Row],[SpreadActual]]&lt;Table1[[#This Row],[SpreadFavorite]],1,0)</f>
        <v>0</v>
      </c>
      <c r="P12137">
        <v>39.5</v>
      </c>
      <c r="Q12137" t="s">
        <v>155</v>
      </c>
      <c r="R12137" t="b">
        <v>0</v>
      </c>
      <c r="S12137">
        <v>53</v>
      </c>
      <c r="T12137">
        <v>18</v>
      </c>
    </row>
    <row r="12138" spans="1:22" x14ac:dyDescent="0.2">
      <c r="A12138" s="1">
        <v>43107</v>
      </c>
      <c r="B12138">
        <v>2017</v>
      </c>
      <c r="C12138">
        <f>_xlfn.MAXIFS(Table1[ScheduleWeekWritten],Table1[ScheduleSeason],Table1[[#This Row],[ScheduleSeason]])</f>
        <v>17</v>
      </c>
      <c r="D12138" t="s">
        <v>134</v>
      </c>
      <c r="E12138" cm="1">
        <f t="array" ref="E12138">_xlfn.XLOOKUP(Table1[[#This Row],[ScheduleWeekWritten]],Table3[Game],100+Table3[Increase],Table1[[#This Row],[ScheduleWeekWritten]])</f>
        <v>101</v>
      </c>
      <c r="F12138" t="b">
        <v>1</v>
      </c>
      <c r="G12138" t="s">
        <v>95</v>
      </c>
      <c r="H12138">
        <v>31</v>
      </c>
      <c r="I12138">
        <v>26</v>
      </c>
      <c r="J12138" t="s">
        <v>152</v>
      </c>
      <c r="K12138" t="s">
        <v>98</v>
      </c>
      <c r="L12138" t="str">
        <f>_xlfn.XLOOKUP(Table1[[#This Row],[TeamFavoriteID]],Table2[team_id],Table2[team_name],_xlfn.XLOOKUP(Table1[[#This Row],[TeamFavoriteID]],Table2[team_id_pfr],Table2[team_name],"Even"))</f>
        <v>New Orleans Saints</v>
      </c>
      <c r="M12138">
        <v>-6.5</v>
      </c>
      <c r="N12138">
        <f>IF(Table1[[#This Row],[TeamFavorite]]=Table1[[#This Row],[TeamHome]],Table1[[#This Row],[ScoreAway]]-Table1[[#This Row],[ScoreHome]],Table1[[#This Row],[ScoreHome]]-Table1[[#This Row],[ScoreAway]])</f>
        <v>-5</v>
      </c>
      <c r="O12138">
        <f>IF(Table1[[#This Row],[SpreadActual]]&lt;Table1[[#This Row],[SpreadFavorite]],1,0)</f>
        <v>0</v>
      </c>
      <c r="P12138">
        <v>47.5</v>
      </c>
      <c r="Q12138" t="s">
        <v>201</v>
      </c>
      <c r="R12138" t="b">
        <v>0</v>
      </c>
      <c r="S12138">
        <v>72</v>
      </c>
      <c r="T12138">
        <v>0</v>
      </c>
      <c r="V12138" t="s">
        <v>103</v>
      </c>
    </row>
    <row r="12139" spans="1:22" x14ac:dyDescent="0.2">
      <c r="A12139" s="1">
        <v>43113</v>
      </c>
      <c r="B12139">
        <v>2017</v>
      </c>
      <c r="C12139">
        <f>_xlfn.MAXIFS(Table1[ScheduleWeekWritten],Table1[ScheduleSeason],Table1[[#This Row],[ScheduleSeason]])</f>
        <v>17</v>
      </c>
      <c r="D12139" t="s">
        <v>99</v>
      </c>
      <c r="E12139" cm="1">
        <f t="array" ref="E12139">_xlfn.XLOOKUP(Table1[[#This Row],[ScheduleWeekWritten]],Table3[Game],100+Table3[Increase],Table1[[#This Row],[ScheduleWeekWritten]])</f>
        <v>102</v>
      </c>
      <c r="F12139" t="b">
        <v>1</v>
      </c>
      <c r="G12139" t="s">
        <v>115</v>
      </c>
      <c r="H12139">
        <v>35</v>
      </c>
      <c r="I12139">
        <v>14</v>
      </c>
      <c r="J12139" t="s">
        <v>171</v>
      </c>
      <c r="K12139" t="s">
        <v>70</v>
      </c>
      <c r="L12139" t="str">
        <f>_xlfn.XLOOKUP(Table1[[#This Row],[TeamFavoriteID]],Table2[team_id],Table2[team_name],_xlfn.XLOOKUP(Table1[[#This Row],[TeamFavoriteID]],Table2[team_id_pfr],Table2[team_name],"Even"))</f>
        <v>Boston Patriots</v>
      </c>
      <c r="M12139">
        <v>-13.5</v>
      </c>
      <c r="N12139">
        <f>IF(Table1[[#This Row],[TeamFavorite]]=Table1[[#This Row],[TeamHome]],Table1[[#This Row],[ScoreAway]]-Table1[[#This Row],[ScoreHome]],Table1[[#This Row],[ScoreHome]]-Table1[[#This Row],[ScoreAway]])</f>
        <v>21</v>
      </c>
      <c r="O12139">
        <f>IF(Table1[[#This Row],[SpreadActual]]&lt;Table1[[#This Row],[SpreadFavorite]],1,0)</f>
        <v>0</v>
      </c>
      <c r="P12139">
        <v>48.5</v>
      </c>
      <c r="Q12139" t="s">
        <v>179</v>
      </c>
      <c r="R12139" t="b">
        <v>0</v>
      </c>
      <c r="S12139">
        <v>24</v>
      </c>
      <c r="T12139">
        <v>12</v>
      </c>
    </row>
    <row r="12140" spans="1:22" x14ac:dyDescent="0.2">
      <c r="A12140" s="1">
        <v>43113</v>
      </c>
      <c r="B12140">
        <v>2017</v>
      </c>
      <c r="C12140">
        <f>_xlfn.MAXIFS(Table1[ScheduleWeekWritten],Table1[ScheduleSeason],Table1[[#This Row],[ScheduleSeason]])</f>
        <v>17</v>
      </c>
      <c r="D12140" t="s">
        <v>99</v>
      </c>
      <c r="E12140" cm="1">
        <f t="array" ref="E12140">_xlfn.XLOOKUP(Table1[[#This Row],[ScheduleWeekWritten]],Table3[Game],100+Table3[Increase],Table1[[#This Row],[ScheduleWeekWritten]])</f>
        <v>102</v>
      </c>
      <c r="F12140" t="b">
        <v>1</v>
      </c>
      <c r="G12140" t="s">
        <v>58</v>
      </c>
      <c r="H12140">
        <v>15</v>
      </c>
      <c r="I12140">
        <v>10</v>
      </c>
      <c r="J12140" t="s">
        <v>38</v>
      </c>
      <c r="K12140" t="s">
        <v>109</v>
      </c>
      <c r="L12140" t="str">
        <f>_xlfn.XLOOKUP(Table1[[#This Row],[TeamFavoriteID]],Table2[team_id],Table2[team_name],_xlfn.XLOOKUP(Table1[[#This Row],[TeamFavoriteID]],Table2[team_id_pfr],Table2[team_name],"Even"))</f>
        <v>Atlanta Falcons</v>
      </c>
      <c r="M12140">
        <v>-2.5</v>
      </c>
      <c r="N12140">
        <f>IF(Table1[[#This Row],[TeamFavorite]]=Table1[[#This Row],[TeamHome]],Table1[[#This Row],[ScoreAway]]-Table1[[#This Row],[ScoreHome]],Table1[[#This Row],[ScoreHome]]-Table1[[#This Row],[ScoreAway]])</f>
        <v>5</v>
      </c>
      <c r="O12140">
        <f>IF(Table1[[#This Row],[SpreadActual]]&lt;Table1[[#This Row],[SpreadFavorite]],1,0)</f>
        <v>0</v>
      </c>
      <c r="P12140">
        <v>40</v>
      </c>
      <c r="Q12140" t="s">
        <v>183</v>
      </c>
      <c r="R12140" t="b">
        <v>0</v>
      </c>
      <c r="S12140">
        <v>32</v>
      </c>
      <c r="T12140">
        <v>16</v>
      </c>
    </row>
    <row r="12141" spans="1:22" x14ac:dyDescent="0.2">
      <c r="A12141" s="1">
        <v>43114</v>
      </c>
      <c r="B12141">
        <v>2017</v>
      </c>
      <c r="C12141">
        <f>_xlfn.MAXIFS(Table1[ScheduleWeekWritten],Table1[ScheduleSeason],Table1[[#This Row],[ScheduleSeason]])</f>
        <v>17</v>
      </c>
      <c r="D12141" t="s">
        <v>99</v>
      </c>
      <c r="E12141" cm="1">
        <f t="array" ref="E12141">_xlfn.XLOOKUP(Table1[[#This Row],[ScheduleWeekWritten]],Table3[Game],100+Table3[Increase],Table1[[#This Row],[ScheduleWeekWritten]])</f>
        <v>102</v>
      </c>
      <c r="F12141" t="b">
        <v>1</v>
      </c>
      <c r="G12141" t="s">
        <v>54</v>
      </c>
      <c r="H12141">
        <v>29</v>
      </c>
      <c r="I12141">
        <v>24</v>
      </c>
      <c r="J12141" t="s">
        <v>95</v>
      </c>
      <c r="K12141" t="s">
        <v>55</v>
      </c>
      <c r="L12141" t="str">
        <f>_xlfn.XLOOKUP(Table1[[#This Row],[TeamFavoriteID]],Table2[team_id],Table2[team_name],_xlfn.XLOOKUP(Table1[[#This Row],[TeamFavoriteID]],Table2[team_id_pfr],Table2[team_name],"Even"))</f>
        <v>Minnesota Vikings</v>
      </c>
      <c r="M12141">
        <v>-5.5</v>
      </c>
      <c r="N12141">
        <f>IF(Table1[[#This Row],[TeamFavorite]]=Table1[[#This Row],[TeamHome]],Table1[[#This Row],[ScoreAway]]-Table1[[#This Row],[ScoreHome]],Table1[[#This Row],[ScoreHome]]-Table1[[#This Row],[ScoreAway]])</f>
        <v>-5</v>
      </c>
      <c r="O12141">
        <f>IF(Table1[[#This Row],[SpreadActual]]&lt;Table1[[#This Row],[SpreadFavorite]],1,0)</f>
        <v>0</v>
      </c>
      <c r="P12141">
        <v>46.5</v>
      </c>
      <c r="Q12141" t="s">
        <v>205</v>
      </c>
      <c r="R12141" t="b">
        <v>0</v>
      </c>
      <c r="S12141">
        <v>72</v>
      </c>
      <c r="T12141">
        <v>0</v>
      </c>
      <c r="V12141" t="s">
        <v>103</v>
      </c>
    </row>
    <row r="12142" spans="1:22" x14ac:dyDescent="0.2">
      <c r="A12142" s="1">
        <v>43114</v>
      </c>
      <c r="B12142">
        <v>2017</v>
      </c>
      <c r="C12142">
        <f>_xlfn.MAXIFS(Table1[ScheduleWeekWritten],Table1[ScheduleSeason],Table1[[#This Row],[ScheduleSeason]])</f>
        <v>17</v>
      </c>
      <c r="D12142" t="s">
        <v>99</v>
      </c>
      <c r="E12142" cm="1">
        <f t="array" ref="E12142">_xlfn.XLOOKUP(Table1[[#This Row],[ScheduleWeekWritten]],Table3[Game],100+Table3[Increase],Table1[[#This Row],[ScheduleWeekWritten]])</f>
        <v>102</v>
      </c>
      <c r="F12142" t="b">
        <v>1</v>
      </c>
      <c r="G12142" t="s">
        <v>49</v>
      </c>
      <c r="H12142">
        <v>42</v>
      </c>
      <c r="I12142">
        <v>45</v>
      </c>
      <c r="J12142" t="s">
        <v>154</v>
      </c>
      <c r="K12142" t="s">
        <v>51</v>
      </c>
      <c r="L12142" t="str">
        <f>_xlfn.XLOOKUP(Table1[[#This Row],[TeamFavoriteID]],Table2[team_id],Table2[team_name],_xlfn.XLOOKUP(Table1[[#This Row],[TeamFavoriteID]],Table2[team_id_pfr],Table2[team_name],"Even"))</f>
        <v>Pittsburgh Steelers</v>
      </c>
      <c r="M12142">
        <v>-7</v>
      </c>
      <c r="N12142">
        <f>IF(Table1[[#This Row],[TeamFavorite]]=Table1[[#This Row],[TeamHome]],Table1[[#This Row],[ScoreAway]]-Table1[[#This Row],[ScoreHome]],Table1[[#This Row],[ScoreHome]]-Table1[[#This Row],[ScoreAway]])</f>
        <v>3</v>
      </c>
      <c r="O12142">
        <f>IF(Table1[[#This Row],[SpreadActual]]&lt;Table1[[#This Row],[SpreadFavorite]],1,0)</f>
        <v>0</v>
      </c>
      <c r="P12142">
        <v>40.5</v>
      </c>
      <c r="Q12142" t="s">
        <v>175</v>
      </c>
      <c r="R12142" t="b">
        <v>0</v>
      </c>
      <c r="S12142">
        <v>18</v>
      </c>
      <c r="T12142">
        <v>2</v>
      </c>
    </row>
    <row r="12143" spans="1:22" x14ac:dyDescent="0.2">
      <c r="A12143" s="1">
        <v>43121</v>
      </c>
      <c r="B12143">
        <v>2017</v>
      </c>
      <c r="C12143">
        <f>_xlfn.MAXIFS(Table1[ScheduleWeekWritten],Table1[ScheduleSeason],Table1[[#This Row],[ScheduleSeason]])</f>
        <v>17</v>
      </c>
      <c r="D12143" t="s">
        <v>92</v>
      </c>
      <c r="E12143" cm="1">
        <f t="array" ref="E12143">_xlfn.XLOOKUP(Table1[[#This Row],[ScheduleWeekWritten]],Table3[Game],100+Table3[Increase],Table1[[#This Row],[ScheduleWeekWritten]])</f>
        <v>103</v>
      </c>
      <c r="F12143" t="b">
        <v>1</v>
      </c>
      <c r="G12143" t="s">
        <v>115</v>
      </c>
      <c r="H12143">
        <v>24</v>
      </c>
      <c r="I12143">
        <v>20</v>
      </c>
      <c r="J12143" t="s">
        <v>154</v>
      </c>
      <c r="K12143" t="s">
        <v>70</v>
      </c>
      <c r="L12143" t="str">
        <f>_xlfn.XLOOKUP(Table1[[#This Row],[TeamFavoriteID]],Table2[team_id],Table2[team_name],_xlfn.XLOOKUP(Table1[[#This Row],[TeamFavoriteID]],Table2[team_id_pfr],Table2[team_name],"Even"))</f>
        <v>Boston Patriots</v>
      </c>
      <c r="M12143">
        <v>-7.5</v>
      </c>
      <c r="N12143">
        <f>IF(Table1[[#This Row],[TeamFavorite]]=Table1[[#This Row],[TeamHome]],Table1[[#This Row],[ScoreAway]]-Table1[[#This Row],[ScoreHome]],Table1[[#This Row],[ScoreHome]]-Table1[[#This Row],[ScoreAway]])</f>
        <v>4</v>
      </c>
      <c r="O12143">
        <f>IF(Table1[[#This Row],[SpreadActual]]&lt;Table1[[#This Row],[SpreadFavorite]],1,0)</f>
        <v>0</v>
      </c>
      <c r="P12143">
        <v>46</v>
      </c>
      <c r="Q12143" t="s">
        <v>179</v>
      </c>
      <c r="R12143" t="b">
        <v>0</v>
      </c>
      <c r="S12143">
        <v>48</v>
      </c>
      <c r="T12143">
        <v>2</v>
      </c>
    </row>
    <row r="12144" spans="1:22" x14ac:dyDescent="0.2">
      <c r="A12144" s="1">
        <v>43121</v>
      </c>
      <c r="B12144">
        <v>2017</v>
      </c>
      <c r="C12144">
        <f>_xlfn.MAXIFS(Table1[ScheduleWeekWritten],Table1[ScheduleSeason],Table1[[#This Row],[ScheduleSeason]])</f>
        <v>17</v>
      </c>
      <c r="D12144" t="s">
        <v>92</v>
      </c>
      <c r="E12144" cm="1">
        <f t="array" ref="E12144">_xlfn.XLOOKUP(Table1[[#This Row],[ScheduleWeekWritten]],Table3[Game],100+Table3[Increase],Table1[[#This Row],[ScheduleWeekWritten]])</f>
        <v>103</v>
      </c>
      <c r="F12144" t="b">
        <v>1</v>
      </c>
      <c r="G12144" t="s">
        <v>58</v>
      </c>
      <c r="H12144">
        <v>38</v>
      </c>
      <c r="I12144">
        <v>7</v>
      </c>
      <c r="J12144" t="s">
        <v>54</v>
      </c>
      <c r="K12144" t="s">
        <v>55</v>
      </c>
      <c r="L12144" t="str">
        <f>_xlfn.XLOOKUP(Table1[[#This Row],[TeamFavoriteID]],Table2[team_id],Table2[team_name],_xlfn.XLOOKUP(Table1[[#This Row],[TeamFavoriteID]],Table2[team_id_pfr],Table2[team_name],"Even"))</f>
        <v>Minnesota Vikings</v>
      </c>
      <c r="M12144">
        <v>-3</v>
      </c>
      <c r="N12144">
        <f>IF(Table1[[#This Row],[TeamFavorite]]=Table1[[#This Row],[TeamHome]],Table1[[#This Row],[ScoreAway]]-Table1[[#This Row],[ScoreHome]],Table1[[#This Row],[ScoreHome]]-Table1[[#This Row],[ScoreAway]])</f>
        <v>31</v>
      </c>
      <c r="O12144">
        <f>IF(Table1[[#This Row],[SpreadActual]]&lt;Table1[[#This Row],[SpreadFavorite]],1,0)</f>
        <v>0</v>
      </c>
      <c r="P12144">
        <v>39</v>
      </c>
      <c r="Q12144" t="s">
        <v>183</v>
      </c>
      <c r="R12144" t="b">
        <v>0</v>
      </c>
      <c r="S12144">
        <v>46</v>
      </c>
      <c r="T12144">
        <v>1</v>
      </c>
    </row>
    <row r="12145" spans="1:22" x14ac:dyDescent="0.2">
      <c r="A12145" s="1">
        <v>43135</v>
      </c>
      <c r="B12145">
        <v>2017</v>
      </c>
      <c r="C12145">
        <f>_xlfn.MAXIFS(Table1[ScheduleWeekWritten],Table1[ScheduleSeason],Table1[[#This Row],[ScheduleSeason]])</f>
        <v>17</v>
      </c>
      <c r="D12145" t="s">
        <v>93</v>
      </c>
      <c r="E12145" cm="1">
        <f t="array" ref="E12145">_xlfn.XLOOKUP(Table1[[#This Row],[ScheduleWeekWritten]],Table3[Game],100+Table3[Increase],Table1[[#This Row],[ScheduleWeekWritten]])</f>
        <v>104</v>
      </c>
      <c r="F12145" t="b">
        <v>1</v>
      </c>
      <c r="G12145" t="s">
        <v>115</v>
      </c>
      <c r="H12145">
        <v>33</v>
      </c>
      <c r="I12145">
        <v>41</v>
      </c>
      <c r="J12145" t="s">
        <v>58</v>
      </c>
      <c r="K12145" t="s">
        <v>70</v>
      </c>
      <c r="L12145" t="str">
        <f>_xlfn.XLOOKUP(Table1[[#This Row],[TeamFavoriteID]],Table2[team_id],Table2[team_name],_xlfn.XLOOKUP(Table1[[#This Row],[TeamFavoriteID]],Table2[team_id_pfr],Table2[team_name],"Even"))</f>
        <v>Boston Patriots</v>
      </c>
      <c r="M12145">
        <v>-4.5</v>
      </c>
      <c r="N12145">
        <f>IF(Table1[[#This Row],[TeamFavorite]]=Table1[[#This Row],[TeamHome]],Table1[[#This Row],[ScoreAway]]-Table1[[#This Row],[ScoreHome]],Table1[[#This Row],[ScoreHome]]-Table1[[#This Row],[ScoreAway]])</f>
        <v>-8</v>
      </c>
      <c r="O12145">
        <f>IF(Table1[[#This Row],[SpreadActual]]&lt;Table1[[#This Row],[SpreadFavorite]],1,0)</f>
        <v>1</v>
      </c>
      <c r="P12145">
        <v>48.5</v>
      </c>
      <c r="Q12145" t="s">
        <v>205</v>
      </c>
      <c r="R12145" t="b">
        <v>1</v>
      </c>
      <c r="S12145">
        <v>72</v>
      </c>
      <c r="T12145">
        <v>0</v>
      </c>
      <c r="V12145" t="s">
        <v>103</v>
      </c>
    </row>
    <row r="12146" spans="1:22" x14ac:dyDescent="0.2">
      <c r="A12146" s="1">
        <v>43349</v>
      </c>
      <c r="B12146">
        <v>2018</v>
      </c>
      <c r="C12146">
        <f>_xlfn.MAXIFS(Table1[ScheduleWeekWritten],Table1[ScheduleSeason],Table1[[#This Row],[ScheduleSeason]])</f>
        <v>17</v>
      </c>
      <c r="D12146">
        <v>1</v>
      </c>
      <c r="E12146" cm="1">
        <f t="array" ref="E12146">_xlfn.XLOOKUP(Table1[[#This Row],[ScheduleWeekWritten]],Table3[Game],100+Table3[Increase],Table1[[#This Row],[ScheduleWeekWritten]])</f>
        <v>1</v>
      </c>
      <c r="F12146" t="b">
        <v>0</v>
      </c>
      <c r="G12146" t="s">
        <v>58</v>
      </c>
      <c r="H12146">
        <v>18</v>
      </c>
      <c r="I12146">
        <v>12</v>
      </c>
      <c r="J12146" t="s">
        <v>38</v>
      </c>
      <c r="K12146" t="s">
        <v>77</v>
      </c>
      <c r="L12146" t="str">
        <f>_xlfn.XLOOKUP(Table1[[#This Row],[TeamFavoriteID]],Table2[team_id],Table2[team_name],_xlfn.XLOOKUP(Table1[[#This Row],[TeamFavoriteID]],Table2[team_id_pfr],Table2[team_name],"Even"))</f>
        <v>Philadelphia Eagles</v>
      </c>
      <c r="M12146">
        <v>-1</v>
      </c>
      <c r="N12146">
        <f>IF(Table1[[#This Row],[TeamFavorite]]=Table1[[#This Row],[TeamHome]],Table1[[#This Row],[ScoreAway]]-Table1[[#This Row],[ScoreHome]],Table1[[#This Row],[ScoreHome]]-Table1[[#This Row],[ScoreAway]])</f>
        <v>-6</v>
      </c>
      <c r="O12146">
        <f>IF(Table1[[#This Row],[SpreadActual]]&lt;Table1[[#This Row],[SpreadFavorite]],1,0)</f>
        <v>1</v>
      </c>
      <c r="P12146">
        <v>44.5</v>
      </c>
      <c r="Q12146" t="s">
        <v>183</v>
      </c>
      <c r="R12146" t="b">
        <v>0</v>
      </c>
      <c r="S12146">
        <v>81</v>
      </c>
      <c r="T12146">
        <v>8</v>
      </c>
      <c r="V12146" t="s">
        <v>2</v>
      </c>
    </row>
    <row r="12147" spans="1:22" x14ac:dyDescent="0.2">
      <c r="A12147" s="1">
        <v>43352</v>
      </c>
      <c r="B12147">
        <v>2018</v>
      </c>
      <c r="C12147">
        <f>_xlfn.MAXIFS(Table1[ScheduleWeekWritten],Table1[ScheduleSeason],Table1[[#This Row],[ScheduleSeason]])</f>
        <v>17</v>
      </c>
      <c r="D12147">
        <v>1</v>
      </c>
      <c r="E12147" cm="1">
        <f t="array" ref="E12147">_xlfn.XLOOKUP(Table1[[#This Row],[ScheduleWeekWritten]],Table3[Game],100+Table3[Increase],Table1[[#This Row],[ScheduleWeekWritten]])</f>
        <v>1</v>
      </c>
      <c r="F12147" t="b">
        <v>0</v>
      </c>
      <c r="G12147" t="s">
        <v>149</v>
      </c>
      <c r="H12147">
        <v>6</v>
      </c>
      <c r="I12147">
        <v>24</v>
      </c>
      <c r="J12147" t="s">
        <v>61</v>
      </c>
      <c r="K12147" t="s">
        <v>59</v>
      </c>
      <c r="L12147" t="str">
        <f>_xlfn.XLOOKUP(Table1[[#This Row],[TeamFavoriteID]],Table2[team_id],Table2[team_name],_xlfn.XLOOKUP(Table1[[#This Row],[TeamFavoriteID]],Table2[team_id_pfr],Table2[team_name],"Even"))</f>
        <v>Arizona Cardinals</v>
      </c>
      <c r="M12147">
        <v>-2</v>
      </c>
      <c r="N12147">
        <f>IF(Table1[[#This Row],[TeamFavorite]]=Table1[[#This Row],[TeamHome]],Table1[[#This Row],[ScoreAway]]-Table1[[#This Row],[ScoreHome]],Table1[[#This Row],[ScoreHome]]-Table1[[#This Row],[ScoreAway]])</f>
        <v>18</v>
      </c>
      <c r="O12147">
        <f>IF(Table1[[#This Row],[SpreadActual]]&lt;Table1[[#This Row],[SpreadFavorite]],1,0)</f>
        <v>0</v>
      </c>
      <c r="P12147">
        <v>43.5</v>
      </c>
      <c r="Q12147" t="s">
        <v>150</v>
      </c>
      <c r="R12147" t="b">
        <v>0</v>
      </c>
      <c r="S12147">
        <v>72</v>
      </c>
      <c r="T12147">
        <v>0</v>
      </c>
      <c r="V12147" t="s">
        <v>103</v>
      </c>
    </row>
    <row r="12148" spans="1:22" x14ac:dyDescent="0.2">
      <c r="A12148" s="1">
        <v>43352</v>
      </c>
      <c r="B12148">
        <v>2018</v>
      </c>
      <c r="C12148">
        <f>_xlfn.MAXIFS(Table1[ScheduleWeekWritten],Table1[ScheduleSeason],Table1[[#This Row],[ScheduleSeason]])</f>
        <v>17</v>
      </c>
      <c r="D12148">
        <v>1</v>
      </c>
      <c r="E12148" cm="1">
        <f t="array" ref="E12148">_xlfn.XLOOKUP(Table1[[#This Row],[ScheduleWeekWritten]],Table3[Game],100+Table3[Increase],Table1[[#This Row],[ScheduleWeekWritten]])</f>
        <v>1</v>
      </c>
      <c r="F12148" t="b">
        <v>0</v>
      </c>
      <c r="G12148" t="s">
        <v>158</v>
      </c>
      <c r="H12148">
        <v>47</v>
      </c>
      <c r="I12148">
        <v>3</v>
      </c>
      <c r="J12148" t="s">
        <v>28</v>
      </c>
      <c r="K12148" t="s">
        <v>159</v>
      </c>
      <c r="L12148" t="str">
        <f>_xlfn.XLOOKUP(Table1[[#This Row],[TeamFavoriteID]],Table2[team_id],Table2[team_name],_xlfn.XLOOKUP(Table1[[#This Row],[TeamFavoriteID]],Table2[team_id_pfr],Table2[team_name],"Even"))</f>
        <v>Baltimore Ravens</v>
      </c>
      <c r="M12148">
        <v>-7.5</v>
      </c>
      <c r="N12148">
        <f>IF(Table1[[#This Row],[TeamFavorite]]=Table1[[#This Row],[TeamHome]],Table1[[#This Row],[ScoreAway]]-Table1[[#This Row],[ScoreHome]],Table1[[#This Row],[ScoreHome]]-Table1[[#This Row],[ScoreAway]])</f>
        <v>-44</v>
      </c>
      <c r="O12148">
        <f>IF(Table1[[#This Row],[SpreadActual]]&lt;Table1[[#This Row],[SpreadFavorite]],1,0)</f>
        <v>1</v>
      </c>
      <c r="P12148">
        <v>39</v>
      </c>
      <c r="Q12148" t="s">
        <v>166</v>
      </c>
      <c r="R12148" t="b">
        <v>0</v>
      </c>
      <c r="S12148">
        <v>61</v>
      </c>
      <c r="T12148">
        <v>12</v>
      </c>
      <c r="V12148" t="s">
        <v>2</v>
      </c>
    </row>
    <row r="12149" spans="1:22" x14ac:dyDescent="0.2">
      <c r="A12149" s="1">
        <v>43352</v>
      </c>
      <c r="B12149">
        <v>2018</v>
      </c>
      <c r="C12149">
        <f>_xlfn.MAXIFS(Table1[ScheduleWeekWritten],Table1[ScheduleSeason],Table1[[#This Row],[ScheduleSeason]])</f>
        <v>17</v>
      </c>
      <c r="D12149">
        <v>1</v>
      </c>
      <c r="E12149" cm="1">
        <f t="array" ref="E12149">_xlfn.XLOOKUP(Table1[[#This Row],[ScheduleWeekWritten]],Table3[Game],100+Table3[Increase],Table1[[#This Row],[ScheduleWeekWritten]])</f>
        <v>1</v>
      </c>
      <c r="F12149" t="b">
        <v>0</v>
      </c>
      <c r="G12149" t="s">
        <v>152</v>
      </c>
      <c r="H12149">
        <v>16</v>
      </c>
      <c r="I12149">
        <v>8</v>
      </c>
      <c r="J12149" t="s">
        <v>67</v>
      </c>
      <c r="K12149" t="s">
        <v>162</v>
      </c>
      <c r="L12149" t="str">
        <f>_xlfn.XLOOKUP(Table1[[#This Row],[TeamFavoriteID]],Table2[team_id],Table2[team_name],_xlfn.XLOOKUP(Table1[[#This Row],[TeamFavoriteID]],Table2[team_id_pfr],Table2[team_name],"Even"))</f>
        <v>Carolina Panthers</v>
      </c>
      <c r="M12149">
        <v>-2.5</v>
      </c>
      <c r="N12149">
        <f>IF(Table1[[#This Row],[TeamFavorite]]=Table1[[#This Row],[TeamHome]],Table1[[#This Row],[ScoreAway]]-Table1[[#This Row],[ScoreHome]],Table1[[#This Row],[ScoreHome]]-Table1[[#This Row],[ScoreAway]])</f>
        <v>-8</v>
      </c>
      <c r="O12149">
        <f>IF(Table1[[#This Row],[SpreadActual]]&lt;Table1[[#This Row],[SpreadFavorite]],1,0)</f>
        <v>1</v>
      </c>
      <c r="P12149">
        <v>42.5</v>
      </c>
      <c r="Q12149" t="s">
        <v>160</v>
      </c>
      <c r="R12149" t="b">
        <v>0</v>
      </c>
      <c r="S12149">
        <v>81</v>
      </c>
      <c r="T12149">
        <v>9</v>
      </c>
      <c r="V12149" t="s">
        <v>2</v>
      </c>
    </row>
    <row r="12150" spans="1:22" x14ac:dyDescent="0.2">
      <c r="A12150" s="1">
        <v>43352</v>
      </c>
      <c r="B12150">
        <v>2018</v>
      </c>
      <c r="C12150">
        <f>_xlfn.MAXIFS(Table1[ScheduleWeekWritten],Table1[ScheduleSeason],Table1[[#This Row],[ScheduleSeason]])</f>
        <v>17</v>
      </c>
      <c r="D12150">
        <v>1</v>
      </c>
      <c r="E12150" cm="1">
        <f t="array" ref="E12150">_xlfn.XLOOKUP(Table1[[#This Row],[ScheduleWeekWritten]],Table3[Game],100+Table3[Increase],Table1[[#This Row],[ScheduleWeekWritten]])</f>
        <v>1</v>
      </c>
      <c r="F12150" t="b">
        <v>0</v>
      </c>
      <c r="G12150" t="s">
        <v>62</v>
      </c>
      <c r="H12150">
        <v>21</v>
      </c>
      <c r="I12150">
        <v>21</v>
      </c>
      <c r="J12150" t="s">
        <v>49</v>
      </c>
      <c r="K12150" t="s">
        <v>51</v>
      </c>
      <c r="L12150" t="str">
        <f>_xlfn.XLOOKUP(Table1[[#This Row],[TeamFavoriteID]],Table2[team_id],Table2[team_name],_xlfn.XLOOKUP(Table1[[#This Row],[TeamFavoriteID]],Table2[team_id_pfr],Table2[team_name],"Even"))</f>
        <v>Pittsburgh Steelers</v>
      </c>
      <c r="M12150">
        <v>-3.5</v>
      </c>
      <c r="N12150">
        <f>IF(Table1[[#This Row],[TeamFavorite]]=Table1[[#This Row],[TeamHome]],Table1[[#This Row],[ScoreAway]]-Table1[[#This Row],[ScoreHome]],Table1[[#This Row],[ScoreHome]]-Table1[[#This Row],[ScoreAway]])</f>
        <v>0</v>
      </c>
      <c r="O12150">
        <f>IF(Table1[[#This Row],[SpreadActual]]&lt;Table1[[#This Row],[SpreadFavorite]],1,0)</f>
        <v>0</v>
      </c>
      <c r="P12150">
        <v>41</v>
      </c>
      <c r="Q12150" t="s">
        <v>170</v>
      </c>
      <c r="R12150" t="b">
        <v>0</v>
      </c>
      <c r="S12150">
        <v>58</v>
      </c>
      <c r="T12150">
        <v>11</v>
      </c>
      <c r="V12150" t="s">
        <v>2</v>
      </c>
    </row>
    <row r="12151" spans="1:22" x14ac:dyDescent="0.2">
      <c r="A12151" s="1">
        <v>43352</v>
      </c>
      <c r="B12151">
        <v>2018</v>
      </c>
      <c r="C12151">
        <f>_xlfn.MAXIFS(Table1[ScheduleWeekWritten],Table1[ScheduleSeason],Table1[[#This Row],[ScheduleSeason]])</f>
        <v>17</v>
      </c>
      <c r="D12151">
        <v>1</v>
      </c>
      <c r="E12151" cm="1">
        <f t="array" ref="E12151">_xlfn.XLOOKUP(Table1[[#This Row],[ScheduleWeekWritten]],Table3[Game],100+Table3[Increase],Table1[[#This Row],[ScheduleWeekWritten]])</f>
        <v>1</v>
      </c>
      <c r="F12151" t="b">
        <v>0</v>
      </c>
      <c r="G12151" t="s">
        <v>24</v>
      </c>
      <c r="H12151">
        <v>27</v>
      </c>
      <c r="I12151">
        <v>24</v>
      </c>
      <c r="J12151" t="s">
        <v>128</v>
      </c>
      <c r="K12151" t="s">
        <v>88</v>
      </c>
      <c r="L12151" t="str">
        <f>_xlfn.XLOOKUP(Table1[[#This Row],[TeamFavoriteID]],Table2[team_id],Table2[team_name],_xlfn.XLOOKUP(Table1[[#This Row],[TeamFavoriteID]],Table2[team_id_pfr],Table2[team_name],"Even"))</f>
        <v>Denver Broncos</v>
      </c>
      <c r="M12151">
        <v>-3</v>
      </c>
      <c r="N12151">
        <f>IF(Table1[[#This Row],[TeamFavorite]]=Table1[[#This Row],[TeamHome]],Table1[[#This Row],[ScoreAway]]-Table1[[#This Row],[ScoreHome]],Table1[[#This Row],[ScoreHome]]-Table1[[#This Row],[ScoreAway]])</f>
        <v>-3</v>
      </c>
      <c r="O12151">
        <f>IF(Table1[[#This Row],[SpreadActual]]&lt;Table1[[#This Row],[SpreadFavorite]],1,0)</f>
        <v>0</v>
      </c>
      <c r="P12151">
        <v>42.5</v>
      </c>
      <c r="Q12151" t="s">
        <v>174</v>
      </c>
      <c r="R12151" t="b">
        <v>0</v>
      </c>
      <c r="S12151">
        <v>84</v>
      </c>
      <c r="T12151">
        <v>5</v>
      </c>
    </row>
    <row r="12152" spans="1:22" x14ac:dyDescent="0.2">
      <c r="A12152" s="1">
        <v>43352</v>
      </c>
      <c r="B12152">
        <v>2018</v>
      </c>
      <c r="C12152">
        <f>_xlfn.MAXIFS(Table1[ScheduleWeekWritten],Table1[ScheduleSeason],Table1[[#This Row],[ScheduleSeason]])</f>
        <v>17</v>
      </c>
      <c r="D12152">
        <v>1</v>
      </c>
      <c r="E12152" cm="1">
        <f t="array" ref="E12152">_xlfn.XLOOKUP(Table1[[#This Row],[ScheduleWeekWritten]],Table3[Game],100+Table3[Increase],Table1[[#This Row],[ScheduleWeekWritten]])</f>
        <v>1</v>
      </c>
      <c r="F12152" t="b">
        <v>0</v>
      </c>
      <c r="G12152" t="s">
        <v>33</v>
      </c>
      <c r="H12152">
        <v>24</v>
      </c>
      <c r="I12152">
        <v>23</v>
      </c>
      <c r="J12152" t="s">
        <v>46</v>
      </c>
      <c r="K12152" t="s">
        <v>35</v>
      </c>
      <c r="L12152" t="str">
        <f>_xlfn.XLOOKUP(Table1[[#This Row],[TeamFavoriteID]],Table2[team_id],Table2[team_name],_xlfn.XLOOKUP(Table1[[#This Row],[TeamFavoriteID]],Table2[team_id_pfr],Table2[team_name],"Even"))</f>
        <v>Green Bay Packers</v>
      </c>
      <c r="M12152">
        <v>-6.5</v>
      </c>
      <c r="N12152">
        <f>IF(Table1[[#This Row],[TeamFavorite]]=Table1[[#This Row],[TeamHome]],Table1[[#This Row],[ScoreAway]]-Table1[[#This Row],[ScoreHome]],Table1[[#This Row],[ScoreHome]]-Table1[[#This Row],[ScoreAway]])</f>
        <v>-1</v>
      </c>
      <c r="O12152">
        <f>IF(Table1[[#This Row],[SpreadActual]]&lt;Table1[[#This Row],[SpreadFavorite]],1,0)</f>
        <v>0</v>
      </c>
      <c r="P12152">
        <v>45</v>
      </c>
      <c r="Q12152" t="s">
        <v>82</v>
      </c>
      <c r="R12152" t="b">
        <v>0</v>
      </c>
      <c r="S12152">
        <v>62</v>
      </c>
      <c r="T12152">
        <v>10</v>
      </c>
    </row>
    <row r="12153" spans="1:22" x14ac:dyDescent="0.2">
      <c r="A12153" s="1">
        <v>43352</v>
      </c>
      <c r="B12153">
        <v>2018</v>
      </c>
      <c r="C12153">
        <f>_xlfn.MAXIFS(Table1[ScheduleWeekWritten],Table1[ScheduleSeason],Table1[[#This Row],[ScheduleSeason]])</f>
        <v>17</v>
      </c>
      <c r="D12153">
        <v>1</v>
      </c>
      <c r="E12153" cm="1">
        <f t="array" ref="E12153">_xlfn.XLOOKUP(Table1[[#This Row],[ScheduleWeekWritten]],Table3[Game],100+Table3[Increase],Table1[[#This Row],[ScheduleWeekWritten]])</f>
        <v>1</v>
      </c>
      <c r="F12153" t="b">
        <v>0</v>
      </c>
      <c r="G12153" t="s">
        <v>140</v>
      </c>
      <c r="H12153">
        <v>23</v>
      </c>
      <c r="I12153">
        <v>34</v>
      </c>
      <c r="J12153" t="s">
        <v>101</v>
      </c>
      <c r="K12153" t="s">
        <v>104</v>
      </c>
      <c r="L12153" t="str">
        <f>_xlfn.XLOOKUP(Table1[[#This Row],[TeamFavoriteID]],Table2[team_id],Table2[team_name],_xlfn.XLOOKUP(Table1[[#This Row],[TeamFavoriteID]],Table2[team_id_pfr],Table2[team_name],"Even"))</f>
        <v>Cincinnati Bengals</v>
      </c>
      <c r="M12153">
        <v>-1</v>
      </c>
      <c r="N12153">
        <f>IF(Table1[[#This Row],[TeamFavorite]]=Table1[[#This Row],[TeamHome]],Table1[[#This Row],[ScoreAway]]-Table1[[#This Row],[ScoreHome]],Table1[[#This Row],[ScoreHome]]-Table1[[#This Row],[ScoreAway]])</f>
        <v>-11</v>
      </c>
      <c r="O12153">
        <f>IF(Table1[[#This Row],[SpreadActual]]&lt;Table1[[#This Row],[SpreadFavorite]],1,0)</f>
        <v>1</v>
      </c>
      <c r="P12153">
        <v>47.5</v>
      </c>
      <c r="Q12153" t="s">
        <v>190</v>
      </c>
      <c r="R12153" t="b">
        <v>0</v>
      </c>
      <c r="S12153">
        <v>72</v>
      </c>
      <c r="T12153">
        <v>0</v>
      </c>
      <c r="V12153" t="s">
        <v>103</v>
      </c>
    </row>
    <row r="12154" spans="1:22" x14ac:dyDescent="0.2">
      <c r="A12154" s="1">
        <v>43352</v>
      </c>
      <c r="B12154">
        <v>2018</v>
      </c>
      <c r="C12154">
        <f>_xlfn.MAXIFS(Table1[ScheduleWeekWritten],Table1[ScheduleSeason],Table1[[#This Row],[ScheduleSeason]])</f>
        <v>17</v>
      </c>
      <c r="D12154">
        <v>1</v>
      </c>
      <c r="E12154" cm="1">
        <f t="array" ref="E12154">_xlfn.XLOOKUP(Table1[[#This Row],[ScheduleWeekWritten]],Table3[Game],100+Table3[Increase],Table1[[#This Row],[ScheduleWeekWritten]])</f>
        <v>1</v>
      </c>
      <c r="F12154" t="b">
        <v>0</v>
      </c>
      <c r="G12154" t="s">
        <v>210</v>
      </c>
      <c r="H12154">
        <v>28</v>
      </c>
      <c r="I12154">
        <v>38</v>
      </c>
      <c r="J12154" t="s">
        <v>42</v>
      </c>
      <c r="K12154" t="s">
        <v>29</v>
      </c>
      <c r="L12154" t="str">
        <f>_xlfn.XLOOKUP(Table1[[#This Row],[TeamFavoriteID]],Table2[team_id],Table2[team_name],_xlfn.XLOOKUP(Table1[[#This Row],[TeamFavoriteID]],Table2[team_id_pfr],Table2[team_name],"Even"))</f>
        <v>Los Angeles Chargers</v>
      </c>
      <c r="M12154">
        <v>-3.5</v>
      </c>
      <c r="N12154">
        <f>IF(Table1[[#This Row],[TeamFavorite]]=Table1[[#This Row],[TeamHome]],Table1[[#This Row],[ScoreAway]]-Table1[[#This Row],[ScoreHome]],Table1[[#This Row],[ScoreHome]]-Table1[[#This Row],[ScoreAway]])</f>
        <v>10</v>
      </c>
      <c r="O12154">
        <f>IF(Table1[[#This Row],[SpreadActual]]&lt;Table1[[#This Row],[SpreadFavorite]],1,0)</f>
        <v>0</v>
      </c>
      <c r="P12154">
        <v>48</v>
      </c>
      <c r="Q12154" t="s">
        <v>211</v>
      </c>
      <c r="R12154" t="b">
        <v>0</v>
      </c>
      <c r="S12154">
        <v>84</v>
      </c>
      <c r="T12154">
        <v>8</v>
      </c>
    </row>
    <row r="12155" spans="1:22" x14ac:dyDescent="0.2">
      <c r="A12155" s="1">
        <v>43352</v>
      </c>
      <c r="B12155">
        <v>2018</v>
      </c>
      <c r="C12155">
        <f>_xlfn.MAXIFS(Table1[ScheduleWeekWritten],Table1[ScheduleSeason],Table1[[#This Row],[ScheduleSeason]])</f>
        <v>17</v>
      </c>
      <c r="D12155">
        <v>1</v>
      </c>
      <c r="E12155" cm="1">
        <f t="array" ref="E12155">_xlfn.XLOOKUP(Table1[[#This Row],[ScheduleWeekWritten]],Table3[Game],100+Table3[Increase],Table1[[#This Row],[ScheduleWeekWritten]])</f>
        <v>1</v>
      </c>
      <c r="F12155" t="b">
        <v>0</v>
      </c>
      <c r="G12155" t="s">
        <v>19</v>
      </c>
      <c r="H12155">
        <v>27</v>
      </c>
      <c r="I12155">
        <v>20</v>
      </c>
      <c r="J12155" t="s">
        <v>171</v>
      </c>
      <c r="K12155" t="s">
        <v>25</v>
      </c>
      <c r="L12155" t="str">
        <f>_xlfn.XLOOKUP(Table1[[#This Row],[TeamFavoriteID]],Table2[team_id],Table2[team_name],_xlfn.XLOOKUP(Table1[[#This Row],[TeamFavoriteID]],Table2[team_id_pfr],Table2[team_name],"Even"))</f>
        <v>Houston Oilers</v>
      </c>
      <c r="M12155">
        <v>-1</v>
      </c>
      <c r="N12155">
        <f>IF(Table1[[#This Row],[TeamFavorite]]=Table1[[#This Row],[TeamHome]],Table1[[#This Row],[ScoreAway]]-Table1[[#This Row],[ScoreHome]],Table1[[#This Row],[ScoreHome]]-Table1[[#This Row],[ScoreAway]])</f>
        <v>7</v>
      </c>
      <c r="O12155">
        <f>IF(Table1[[#This Row],[SpreadActual]]&lt;Table1[[#This Row],[SpreadFavorite]],1,0)</f>
        <v>0</v>
      </c>
      <c r="P12155">
        <v>43.5</v>
      </c>
      <c r="Q12155" t="s">
        <v>212</v>
      </c>
      <c r="R12155" t="b">
        <v>0</v>
      </c>
      <c r="S12155">
        <v>89</v>
      </c>
      <c r="T12155">
        <v>7</v>
      </c>
      <c r="V12155" t="s">
        <v>2</v>
      </c>
    </row>
    <row r="12156" spans="1:22" x14ac:dyDescent="0.2">
      <c r="A12156" s="1">
        <v>43352</v>
      </c>
      <c r="B12156">
        <v>2018</v>
      </c>
      <c r="C12156">
        <f>_xlfn.MAXIFS(Table1[ScheduleWeekWritten],Table1[ScheduleSeason],Table1[[#This Row],[ScheduleSeason]])</f>
        <v>17</v>
      </c>
      <c r="D12156">
        <v>1</v>
      </c>
      <c r="E12156" cm="1">
        <f t="array" ref="E12156">_xlfn.XLOOKUP(Table1[[#This Row],[ScheduleWeekWritten]],Table3[Game],100+Table3[Increase],Table1[[#This Row],[ScheduleWeekWritten]])</f>
        <v>1</v>
      </c>
      <c r="F12156" t="b">
        <v>0</v>
      </c>
      <c r="G12156" t="s">
        <v>54</v>
      </c>
      <c r="H12156">
        <v>24</v>
      </c>
      <c r="I12156">
        <v>16</v>
      </c>
      <c r="J12156" t="s">
        <v>53</v>
      </c>
      <c r="K12156" t="s">
        <v>55</v>
      </c>
      <c r="L12156" t="str">
        <f>_xlfn.XLOOKUP(Table1[[#This Row],[TeamFavoriteID]],Table2[team_id],Table2[team_name],_xlfn.XLOOKUP(Table1[[#This Row],[TeamFavoriteID]],Table2[team_id_pfr],Table2[team_name],"Even"))</f>
        <v>Minnesota Vikings</v>
      </c>
      <c r="M12156">
        <v>-6</v>
      </c>
      <c r="N12156">
        <f>IF(Table1[[#This Row],[TeamFavorite]]=Table1[[#This Row],[TeamHome]],Table1[[#This Row],[ScoreAway]]-Table1[[#This Row],[ScoreHome]],Table1[[#This Row],[ScoreHome]]-Table1[[#This Row],[ScoreAway]])</f>
        <v>-8</v>
      </c>
      <c r="O12156">
        <f>IF(Table1[[#This Row],[SpreadActual]]&lt;Table1[[#This Row],[SpreadFavorite]],1,0)</f>
        <v>1</v>
      </c>
      <c r="P12156">
        <v>46.5</v>
      </c>
      <c r="Q12156" t="s">
        <v>205</v>
      </c>
      <c r="R12156" t="b">
        <v>0</v>
      </c>
      <c r="S12156">
        <v>72</v>
      </c>
      <c r="T12156">
        <v>0</v>
      </c>
      <c r="V12156" t="s">
        <v>103</v>
      </c>
    </row>
    <row r="12157" spans="1:22" x14ac:dyDescent="0.2">
      <c r="A12157" s="1">
        <v>43352</v>
      </c>
      <c r="B12157">
        <v>2018</v>
      </c>
      <c r="C12157">
        <f>_xlfn.MAXIFS(Table1[ScheduleWeekWritten],Table1[ScheduleSeason],Table1[[#This Row],[ScheduleSeason]])</f>
        <v>17</v>
      </c>
      <c r="D12157">
        <v>1</v>
      </c>
      <c r="E12157" cm="1">
        <f t="array" ref="E12157">_xlfn.XLOOKUP(Table1[[#This Row],[ScheduleWeekWritten]],Table3[Game],100+Table3[Increase],Table1[[#This Row],[ScheduleWeekWritten]])</f>
        <v>1</v>
      </c>
      <c r="F12157" t="b">
        <v>0</v>
      </c>
      <c r="G12157" t="s">
        <v>115</v>
      </c>
      <c r="H12157">
        <v>27</v>
      </c>
      <c r="I12157">
        <v>20</v>
      </c>
      <c r="J12157" t="s">
        <v>177</v>
      </c>
      <c r="K12157" t="s">
        <v>70</v>
      </c>
      <c r="L12157" t="str">
        <f>_xlfn.XLOOKUP(Table1[[#This Row],[TeamFavoriteID]],Table2[team_id],Table2[team_name],_xlfn.XLOOKUP(Table1[[#This Row],[TeamFavoriteID]],Table2[team_id_pfr],Table2[team_name],"Even"))</f>
        <v>Boston Patriots</v>
      </c>
      <c r="M12157">
        <v>-6</v>
      </c>
      <c r="N12157">
        <f>IF(Table1[[#This Row],[TeamFavorite]]=Table1[[#This Row],[TeamHome]],Table1[[#This Row],[ScoreAway]]-Table1[[#This Row],[ScoreHome]],Table1[[#This Row],[ScoreHome]]-Table1[[#This Row],[ScoreAway]])</f>
        <v>7</v>
      </c>
      <c r="O12157">
        <f>IF(Table1[[#This Row],[SpreadActual]]&lt;Table1[[#This Row],[SpreadFavorite]],1,0)</f>
        <v>0</v>
      </c>
      <c r="P12157">
        <v>49.5</v>
      </c>
      <c r="Q12157" t="s">
        <v>179</v>
      </c>
      <c r="R12157" t="b">
        <v>0</v>
      </c>
      <c r="S12157">
        <v>62</v>
      </c>
      <c r="T12157">
        <v>10</v>
      </c>
    </row>
    <row r="12158" spans="1:22" x14ac:dyDescent="0.2">
      <c r="A12158" s="1">
        <v>43352</v>
      </c>
      <c r="B12158">
        <v>2018</v>
      </c>
      <c r="C12158">
        <f>_xlfn.MAXIFS(Table1[ScheduleWeekWritten],Table1[ScheduleSeason],Table1[[#This Row],[ScheduleSeason]])</f>
        <v>17</v>
      </c>
      <c r="D12158">
        <v>1</v>
      </c>
      <c r="E12158" cm="1">
        <f t="array" ref="E12158">_xlfn.XLOOKUP(Table1[[#This Row],[ScheduleWeekWritten]],Table3[Game],100+Table3[Increase],Table1[[#This Row],[ScheduleWeekWritten]])</f>
        <v>1</v>
      </c>
      <c r="F12158" t="b">
        <v>0</v>
      </c>
      <c r="G12158" t="s">
        <v>95</v>
      </c>
      <c r="H12158">
        <v>40</v>
      </c>
      <c r="I12158">
        <v>48</v>
      </c>
      <c r="J12158" t="s">
        <v>127</v>
      </c>
      <c r="K12158" t="s">
        <v>98</v>
      </c>
      <c r="L12158" t="str">
        <f>_xlfn.XLOOKUP(Table1[[#This Row],[TeamFavoriteID]],Table2[team_id],Table2[team_name],_xlfn.XLOOKUP(Table1[[#This Row],[TeamFavoriteID]],Table2[team_id_pfr],Table2[team_name],"Even"))</f>
        <v>New Orleans Saints</v>
      </c>
      <c r="M12158">
        <v>-10</v>
      </c>
      <c r="N12158">
        <f>IF(Table1[[#This Row],[TeamFavorite]]=Table1[[#This Row],[TeamHome]],Table1[[#This Row],[ScoreAway]]-Table1[[#This Row],[ScoreHome]],Table1[[#This Row],[ScoreHome]]-Table1[[#This Row],[ScoreAway]])</f>
        <v>8</v>
      </c>
      <c r="O12158">
        <f>IF(Table1[[#This Row],[SpreadActual]]&lt;Table1[[#This Row],[SpreadFavorite]],1,0)</f>
        <v>0</v>
      </c>
      <c r="P12158">
        <v>50</v>
      </c>
      <c r="Q12158" t="s">
        <v>201</v>
      </c>
      <c r="R12158" t="b">
        <v>0</v>
      </c>
      <c r="S12158">
        <v>72</v>
      </c>
      <c r="T12158">
        <v>0</v>
      </c>
      <c r="V12158" t="s">
        <v>103</v>
      </c>
    </row>
    <row r="12159" spans="1:22" x14ac:dyDescent="0.2">
      <c r="A12159" s="1">
        <v>43352</v>
      </c>
      <c r="B12159">
        <v>2018</v>
      </c>
      <c r="C12159">
        <f>_xlfn.MAXIFS(Table1[ScheduleWeekWritten],Table1[ScheduleSeason],Table1[[#This Row],[ScheduleSeason]])</f>
        <v>17</v>
      </c>
      <c r="D12159">
        <v>1</v>
      </c>
      <c r="E12159" cm="1">
        <f t="array" ref="E12159">_xlfn.XLOOKUP(Table1[[#This Row],[ScheduleWeekWritten]],Table3[Game],100+Table3[Increase],Table1[[#This Row],[ScheduleWeekWritten]])</f>
        <v>1</v>
      </c>
      <c r="F12159" t="b">
        <v>0</v>
      </c>
      <c r="G12159" t="s">
        <v>50</v>
      </c>
      <c r="H12159">
        <v>15</v>
      </c>
      <c r="I12159">
        <v>20</v>
      </c>
      <c r="J12159" t="s">
        <v>154</v>
      </c>
      <c r="K12159" t="s">
        <v>161</v>
      </c>
      <c r="L12159" t="str">
        <f>_xlfn.XLOOKUP(Table1[[#This Row],[TeamFavoriteID]],Table2[team_id],Table2[team_name],_xlfn.XLOOKUP(Table1[[#This Row],[TeamFavoriteID]],Table2[team_id_pfr],Table2[team_name],"Even"))</f>
        <v>Jacksonville Jaguars</v>
      </c>
      <c r="M12159">
        <v>-2.5</v>
      </c>
      <c r="N12159">
        <f>IF(Table1[[#This Row],[TeamFavorite]]=Table1[[#This Row],[TeamHome]],Table1[[#This Row],[ScoreAway]]-Table1[[#This Row],[ScoreHome]],Table1[[#This Row],[ScoreHome]]-Table1[[#This Row],[ScoreAway]])</f>
        <v>-5</v>
      </c>
      <c r="O12159">
        <f>IF(Table1[[#This Row],[SpreadActual]]&lt;Table1[[#This Row],[SpreadFavorite]],1,0)</f>
        <v>1</v>
      </c>
      <c r="P12159">
        <v>43</v>
      </c>
      <c r="Q12159" t="s">
        <v>197</v>
      </c>
      <c r="R12159" t="b">
        <v>0</v>
      </c>
      <c r="S12159">
        <v>59</v>
      </c>
      <c r="T12159">
        <v>7</v>
      </c>
      <c r="V12159" t="s">
        <v>2</v>
      </c>
    </row>
    <row r="12160" spans="1:22" x14ac:dyDescent="0.2">
      <c r="A12160" s="1">
        <v>43353</v>
      </c>
      <c r="B12160">
        <v>2018</v>
      </c>
      <c r="C12160">
        <f>_xlfn.MAXIFS(Table1[ScheduleWeekWritten],Table1[ScheduleSeason],Table1[[#This Row],[ScheduleSeason]])</f>
        <v>17</v>
      </c>
      <c r="D12160">
        <v>1</v>
      </c>
      <c r="E12160" cm="1">
        <f t="array" ref="E12160">_xlfn.XLOOKUP(Table1[[#This Row],[ScheduleWeekWritten]],Table3[Game],100+Table3[Increase],Table1[[#This Row],[ScheduleWeekWritten]])</f>
        <v>1</v>
      </c>
      <c r="F12160" t="b">
        <v>0</v>
      </c>
      <c r="G12160" t="s">
        <v>45</v>
      </c>
      <c r="H12160">
        <v>17</v>
      </c>
      <c r="I12160">
        <v>48</v>
      </c>
      <c r="J12160" t="s">
        <v>31</v>
      </c>
      <c r="K12160" t="s">
        <v>79</v>
      </c>
      <c r="L12160" t="str">
        <f>_xlfn.XLOOKUP(Table1[[#This Row],[TeamFavoriteID]],Table2[team_id],Table2[team_name],_xlfn.XLOOKUP(Table1[[#This Row],[TeamFavoriteID]],Table2[team_id_pfr],Table2[team_name],"Even"))</f>
        <v>Detroit Lions</v>
      </c>
      <c r="M12160">
        <v>-7</v>
      </c>
      <c r="N12160">
        <f>IF(Table1[[#This Row],[TeamFavorite]]=Table1[[#This Row],[TeamHome]],Table1[[#This Row],[ScoreAway]]-Table1[[#This Row],[ScoreHome]],Table1[[#This Row],[ScoreHome]]-Table1[[#This Row],[ScoreAway]])</f>
        <v>31</v>
      </c>
      <c r="O12160">
        <f>IF(Table1[[#This Row],[SpreadActual]]&lt;Table1[[#This Row],[SpreadFavorite]],1,0)</f>
        <v>0</v>
      </c>
      <c r="P12160">
        <v>44</v>
      </c>
      <c r="Q12160" t="s">
        <v>181</v>
      </c>
      <c r="R12160" t="b">
        <v>0</v>
      </c>
      <c r="S12160">
        <v>72</v>
      </c>
      <c r="T12160">
        <v>0</v>
      </c>
      <c r="V12160" t="s">
        <v>103</v>
      </c>
    </row>
    <row r="12161" spans="1:22" x14ac:dyDescent="0.2">
      <c r="A12161" s="1">
        <v>43353</v>
      </c>
      <c r="B12161">
        <v>2018</v>
      </c>
      <c r="C12161">
        <f>_xlfn.MAXIFS(Table1[ScheduleWeekWritten],Table1[ScheduleSeason],Table1[[#This Row],[ScheduleSeason]])</f>
        <v>17</v>
      </c>
      <c r="D12161">
        <v>1</v>
      </c>
      <c r="E12161" cm="1">
        <f t="array" ref="E12161">_xlfn.XLOOKUP(Table1[[#This Row],[ScheduleWeekWritten]],Table3[Game],100+Table3[Increase],Table1[[#This Row],[ScheduleWeekWritten]])</f>
        <v>1</v>
      </c>
      <c r="F12161" t="b">
        <v>0</v>
      </c>
      <c r="G12161" t="s">
        <v>20</v>
      </c>
      <c r="H12161">
        <v>13</v>
      </c>
      <c r="I12161">
        <v>33</v>
      </c>
      <c r="J12161" t="s">
        <v>39</v>
      </c>
      <c r="K12161" t="s">
        <v>40</v>
      </c>
      <c r="L12161" t="str">
        <f>_xlfn.XLOOKUP(Table1[[#This Row],[TeamFavoriteID]],Table2[team_id],Table2[team_name],_xlfn.XLOOKUP(Table1[[#This Row],[TeamFavoriteID]],Table2[team_id_pfr],Table2[team_name],"Even"))</f>
        <v>Los Angeles Rams</v>
      </c>
      <c r="M12161">
        <v>-6.5</v>
      </c>
      <c r="N12161">
        <f>IF(Table1[[#This Row],[TeamFavorite]]=Table1[[#This Row],[TeamHome]],Table1[[#This Row],[ScoreAway]]-Table1[[#This Row],[ScoreHome]],Table1[[#This Row],[ScoreHome]]-Table1[[#This Row],[ScoreAway]])</f>
        <v>-20</v>
      </c>
      <c r="O12161">
        <f>IF(Table1[[#This Row],[SpreadActual]]&lt;Table1[[#This Row],[SpreadFavorite]],1,0)</f>
        <v>1</v>
      </c>
      <c r="P12161">
        <v>47.5</v>
      </c>
      <c r="Q12161" t="s">
        <v>76</v>
      </c>
      <c r="R12161" t="b">
        <v>0</v>
      </c>
      <c r="S12161">
        <v>69</v>
      </c>
      <c r="T12161">
        <v>10</v>
      </c>
    </row>
    <row r="12162" spans="1:22" x14ac:dyDescent="0.2">
      <c r="A12162" s="1">
        <v>43356</v>
      </c>
      <c r="B12162">
        <v>2018</v>
      </c>
      <c r="C12162">
        <f>_xlfn.MAXIFS(Table1[ScheduleWeekWritten],Table1[ScheduleSeason],Table1[[#This Row],[ScheduleSeason]])</f>
        <v>17</v>
      </c>
      <c r="D12162">
        <v>2</v>
      </c>
      <c r="E12162" cm="1">
        <f t="array" ref="E12162">_xlfn.XLOOKUP(Table1[[#This Row],[ScheduleWeekWritten]],Table3[Game],100+Table3[Increase],Table1[[#This Row],[ScheduleWeekWritten]])</f>
        <v>2</v>
      </c>
      <c r="F12162" t="b">
        <v>0</v>
      </c>
      <c r="G12162" t="s">
        <v>101</v>
      </c>
      <c r="H12162">
        <v>34</v>
      </c>
      <c r="I12162">
        <v>23</v>
      </c>
      <c r="J12162" t="s">
        <v>158</v>
      </c>
      <c r="K12162" t="s">
        <v>104</v>
      </c>
      <c r="L12162" t="str">
        <f>_xlfn.XLOOKUP(Table1[[#This Row],[TeamFavoriteID]],Table2[team_id],Table2[team_name],_xlfn.XLOOKUP(Table1[[#This Row],[TeamFavoriteID]],Table2[team_id_pfr],Table2[team_name],"Even"))</f>
        <v>Cincinnati Bengals</v>
      </c>
      <c r="M12162">
        <v>-1</v>
      </c>
      <c r="N12162">
        <f>IF(Table1[[#This Row],[TeamFavorite]]=Table1[[#This Row],[TeamHome]],Table1[[#This Row],[ScoreAway]]-Table1[[#This Row],[ScoreHome]],Table1[[#This Row],[ScoreHome]]-Table1[[#This Row],[ScoreAway]])</f>
        <v>-11</v>
      </c>
      <c r="O12162">
        <f>IF(Table1[[#This Row],[SpreadActual]]&lt;Table1[[#This Row],[SpreadFavorite]],1,0)</f>
        <v>1</v>
      </c>
      <c r="P12162">
        <v>43</v>
      </c>
      <c r="Q12162" t="s">
        <v>173</v>
      </c>
      <c r="R12162" t="b">
        <v>0</v>
      </c>
      <c r="S12162">
        <v>82</v>
      </c>
      <c r="T12162">
        <v>3</v>
      </c>
    </row>
    <row r="12163" spans="1:22" x14ac:dyDescent="0.2">
      <c r="A12163" s="1">
        <v>43359</v>
      </c>
      <c r="B12163">
        <v>2018</v>
      </c>
      <c r="C12163">
        <f>_xlfn.MAXIFS(Table1[ScheduleWeekWritten],Table1[ScheduleSeason],Table1[[#This Row],[ScheduleSeason]])</f>
        <v>17</v>
      </c>
      <c r="D12163">
        <v>2</v>
      </c>
      <c r="E12163" cm="1">
        <f t="array" ref="E12163">_xlfn.XLOOKUP(Table1[[#This Row],[ScheduleWeekWritten]],Table3[Game],100+Table3[Increase],Table1[[#This Row],[ScheduleWeekWritten]])</f>
        <v>2</v>
      </c>
      <c r="F12163" t="b">
        <v>0</v>
      </c>
      <c r="G12163" t="s">
        <v>38</v>
      </c>
      <c r="H12163">
        <v>31</v>
      </c>
      <c r="I12163">
        <v>24</v>
      </c>
      <c r="J12163" t="s">
        <v>152</v>
      </c>
      <c r="K12163" t="s">
        <v>109</v>
      </c>
      <c r="L12163" t="str">
        <f>_xlfn.XLOOKUP(Table1[[#This Row],[TeamFavoriteID]],Table2[team_id],Table2[team_name],_xlfn.XLOOKUP(Table1[[#This Row],[TeamFavoriteID]],Table2[team_id_pfr],Table2[team_name],"Even"))</f>
        <v>Atlanta Falcons</v>
      </c>
      <c r="M12163">
        <v>-5.5</v>
      </c>
      <c r="N12163">
        <f>IF(Table1[[#This Row],[TeamFavorite]]=Table1[[#This Row],[TeamHome]],Table1[[#This Row],[ScoreAway]]-Table1[[#This Row],[ScoreHome]],Table1[[#This Row],[ScoreHome]]-Table1[[#This Row],[ScoreAway]])</f>
        <v>-7</v>
      </c>
      <c r="O12163">
        <f>IF(Table1[[#This Row],[SpreadActual]]&lt;Table1[[#This Row],[SpreadFavorite]],1,0)</f>
        <v>1</v>
      </c>
      <c r="P12163">
        <v>44</v>
      </c>
      <c r="Q12163" t="s">
        <v>213</v>
      </c>
      <c r="R12163" t="b">
        <v>0</v>
      </c>
      <c r="S12163">
        <v>72</v>
      </c>
      <c r="T12163">
        <v>0</v>
      </c>
      <c r="V12163" t="s">
        <v>103</v>
      </c>
    </row>
    <row r="12164" spans="1:22" x14ac:dyDescent="0.2">
      <c r="A12164" s="1">
        <v>43359</v>
      </c>
      <c r="B12164">
        <v>2018</v>
      </c>
      <c r="C12164">
        <f>_xlfn.MAXIFS(Table1[ScheduleWeekWritten],Table1[ScheduleSeason],Table1[[#This Row],[ScheduleSeason]])</f>
        <v>17</v>
      </c>
      <c r="D12164">
        <v>2</v>
      </c>
      <c r="E12164" cm="1">
        <f t="array" ref="E12164">_xlfn.XLOOKUP(Table1[[#This Row],[ScheduleWeekWritten]],Table3[Game],100+Table3[Increase],Table1[[#This Row],[ScheduleWeekWritten]])</f>
        <v>2</v>
      </c>
      <c r="F12164" t="b">
        <v>0</v>
      </c>
      <c r="G12164" t="s">
        <v>28</v>
      </c>
      <c r="H12164">
        <v>20</v>
      </c>
      <c r="I12164">
        <v>31</v>
      </c>
      <c r="J12164" t="s">
        <v>210</v>
      </c>
      <c r="K12164" t="s">
        <v>29</v>
      </c>
      <c r="L12164" t="str">
        <f>_xlfn.XLOOKUP(Table1[[#This Row],[TeamFavoriteID]],Table2[team_id],Table2[team_name],_xlfn.XLOOKUP(Table1[[#This Row],[TeamFavoriteID]],Table2[team_id_pfr],Table2[team_name],"Even"))</f>
        <v>Los Angeles Chargers</v>
      </c>
      <c r="M12164">
        <v>-7.5</v>
      </c>
      <c r="N12164">
        <f>IF(Table1[[#This Row],[TeamFavorite]]=Table1[[#This Row],[TeamHome]],Table1[[#This Row],[ScoreAway]]-Table1[[#This Row],[ScoreHome]],Table1[[#This Row],[ScoreHome]]-Table1[[#This Row],[ScoreAway]])</f>
        <v>-11</v>
      </c>
      <c r="O12164">
        <f>IF(Table1[[#This Row],[SpreadActual]]&lt;Table1[[#This Row],[SpreadFavorite]],1,0)</f>
        <v>1</v>
      </c>
      <c r="P12164">
        <v>41.5</v>
      </c>
      <c r="Q12164" t="s">
        <v>204</v>
      </c>
      <c r="R12164" t="b">
        <v>0</v>
      </c>
      <c r="S12164">
        <v>83</v>
      </c>
      <c r="T12164">
        <v>6</v>
      </c>
    </row>
    <row r="12165" spans="1:22" x14ac:dyDescent="0.2">
      <c r="A12165" s="1">
        <v>43359</v>
      </c>
      <c r="B12165">
        <v>2018</v>
      </c>
      <c r="C12165">
        <f>_xlfn.MAXIFS(Table1[ScheduleWeekWritten],Table1[ScheduleSeason],Table1[[#This Row],[ScheduleSeason]])</f>
        <v>17</v>
      </c>
      <c r="D12165">
        <v>2</v>
      </c>
      <c r="E12165" cm="1">
        <f t="array" ref="E12165">_xlfn.XLOOKUP(Table1[[#This Row],[ScheduleWeekWritten]],Table3[Game],100+Table3[Increase],Table1[[#This Row],[ScheduleWeekWritten]])</f>
        <v>2</v>
      </c>
      <c r="F12165" t="b">
        <v>0</v>
      </c>
      <c r="G12165" t="s">
        <v>67</v>
      </c>
      <c r="H12165">
        <v>20</v>
      </c>
      <c r="I12165">
        <v>13</v>
      </c>
      <c r="J12165" t="s">
        <v>50</v>
      </c>
      <c r="K12165" t="s">
        <v>68</v>
      </c>
      <c r="L12165" t="str">
        <f>_xlfn.XLOOKUP(Table1[[#This Row],[TeamFavoriteID]],Table2[team_id],Table2[team_name],_xlfn.XLOOKUP(Table1[[#This Row],[TeamFavoriteID]],Table2[team_id_pfr],Table2[team_name],"Even"))</f>
        <v>Dallas Cowboys</v>
      </c>
      <c r="M12165">
        <v>-3</v>
      </c>
      <c r="N12165">
        <f>IF(Table1[[#This Row],[TeamFavorite]]=Table1[[#This Row],[TeamHome]],Table1[[#This Row],[ScoreAway]]-Table1[[#This Row],[ScoreHome]],Table1[[#This Row],[ScoreHome]]-Table1[[#This Row],[ScoreAway]])</f>
        <v>-7</v>
      </c>
      <c r="O12165">
        <f>IF(Table1[[#This Row],[SpreadActual]]&lt;Table1[[#This Row],[SpreadFavorite]],1,0)</f>
        <v>1</v>
      </c>
      <c r="P12165">
        <v>42</v>
      </c>
      <c r="Q12165" t="s">
        <v>208</v>
      </c>
      <c r="R12165" t="b">
        <v>0</v>
      </c>
      <c r="S12165">
        <v>72</v>
      </c>
      <c r="T12165">
        <v>0</v>
      </c>
      <c r="V12165" t="s">
        <v>103</v>
      </c>
    </row>
    <row r="12166" spans="1:22" x14ac:dyDescent="0.2">
      <c r="A12166" s="1">
        <v>43359</v>
      </c>
      <c r="B12166">
        <v>2018</v>
      </c>
      <c r="C12166">
        <f>_xlfn.MAXIFS(Table1[ScheduleWeekWritten],Table1[ScheduleSeason],Table1[[#This Row],[ScheduleSeason]])</f>
        <v>17</v>
      </c>
      <c r="D12166">
        <v>2</v>
      </c>
      <c r="E12166" cm="1">
        <f t="array" ref="E12166">_xlfn.XLOOKUP(Table1[[#This Row],[ScheduleWeekWritten]],Table3[Game],100+Table3[Increase],Table1[[#This Row],[ScheduleWeekWritten]])</f>
        <v>2</v>
      </c>
      <c r="F12166" t="b">
        <v>0</v>
      </c>
      <c r="G12166" t="s">
        <v>24</v>
      </c>
      <c r="H12166">
        <v>20</v>
      </c>
      <c r="I12166">
        <v>19</v>
      </c>
      <c r="J12166" t="s">
        <v>20</v>
      </c>
      <c r="K12166" t="s">
        <v>88</v>
      </c>
      <c r="L12166" t="str">
        <f>_xlfn.XLOOKUP(Table1[[#This Row],[TeamFavoriteID]],Table2[team_id],Table2[team_name],_xlfn.XLOOKUP(Table1[[#This Row],[TeamFavoriteID]],Table2[team_id_pfr],Table2[team_name],"Even"))</f>
        <v>Denver Broncos</v>
      </c>
      <c r="M12166">
        <v>-5.5</v>
      </c>
      <c r="N12166">
        <f>IF(Table1[[#This Row],[TeamFavorite]]=Table1[[#This Row],[TeamHome]],Table1[[#This Row],[ScoreAway]]-Table1[[#This Row],[ScoreHome]],Table1[[#This Row],[ScoreHome]]-Table1[[#This Row],[ScoreAway]])</f>
        <v>-1</v>
      </c>
      <c r="O12166">
        <f>IF(Table1[[#This Row],[SpreadActual]]&lt;Table1[[#This Row],[SpreadFavorite]],1,0)</f>
        <v>0</v>
      </c>
      <c r="P12166">
        <v>44</v>
      </c>
      <c r="Q12166" t="s">
        <v>174</v>
      </c>
      <c r="R12166" t="b">
        <v>0</v>
      </c>
      <c r="S12166">
        <v>92</v>
      </c>
      <c r="T12166">
        <v>4</v>
      </c>
    </row>
    <row r="12167" spans="1:22" x14ac:dyDescent="0.2">
      <c r="A12167" s="1">
        <v>43359</v>
      </c>
      <c r="B12167">
        <v>2018</v>
      </c>
      <c r="C12167">
        <f>_xlfn.MAXIFS(Table1[ScheduleWeekWritten],Table1[ScheduleSeason],Table1[[#This Row],[ScheduleSeason]])</f>
        <v>17</v>
      </c>
      <c r="D12167">
        <v>2</v>
      </c>
      <c r="E12167" cm="1">
        <f t="array" ref="E12167">_xlfn.XLOOKUP(Table1[[#This Row],[ScheduleWeekWritten]],Table3[Game],100+Table3[Increase],Table1[[#This Row],[ScheduleWeekWritten]])</f>
        <v>2</v>
      </c>
      <c r="F12167" t="b">
        <v>0</v>
      </c>
      <c r="G12167" t="s">
        <v>33</v>
      </c>
      <c r="H12167">
        <v>29</v>
      </c>
      <c r="I12167">
        <v>29</v>
      </c>
      <c r="J12167" t="s">
        <v>54</v>
      </c>
      <c r="K12167" t="s">
        <v>55</v>
      </c>
      <c r="L12167" t="str">
        <f>_xlfn.XLOOKUP(Table1[[#This Row],[TeamFavoriteID]],Table2[team_id],Table2[team_name],_xlfn.XLOOKUP(Table1[[#This Row],[TeamFavoriteID]],Table2[team_id_pfr],Table2[team_name],"Even"))</f>
        <v>Minnesota Vikings</v>
      </c>
      <c r="M12167">
        <v>-2</v>
      </c>
      <c r="N12167">
        <f>IF(Table1[[#This Row],[TeamFavorite]]=Table1[[#This Row],[TeamHome]],Table1[[#This Row],[ScoreAway]]-Table1[[#This Row],[ScoreHome]],Table1[[#This Row],[ScoreHome]]-Table1[[#This Row],[ScoreAway]])</f>
        <v>0</v>
      </c>
      <c r="O12167">
        <f>IF(Table1[[#This Row],[SpreadActual]]&lt;Table1[[#This Row],[SpreadFavorite]],1,0)</f>
        <v>0</v>
      </c>
      <c r="P12167">
        <v>45</v>
      </c>
      <c r="Q12167" t="s">
        <v>82</v>
      </c>
      <c r="R12167" t="b">
        <v>0</v>
      </c>
      <c r="S12167">
        <v>80</v>
      </c>
      <c r="T12167">
        <v>5</v>
      </c>
    </row>
    <row r="12168" spans="1:22" x14ac:dyDescent="0.2">
      <c r="A12168" s="1">
        <v>43359</v>
      </c>
      <c r="B12168">
        <v>2018</v>
      </c>
      <c r="C12168">
        <f>_xlfn.MAXIFS(Table1[ScheduleWeekWritten],Table1[ScheduleSeason],Table1[[#This Row],[ScheduleSeason]])</f>
        <v>17</v>
      </c>
      <c r="D12168">
        <v>2</v>
      </c>
      <c r="E12168" cm="1">
        <f t="array" ref="E12168">_xlfn.XLOOKUP(Table1[[#This Row],[ScheduleWeekWritten]],Table3[Game],100+Table3[Increase],Table1[[#This Row],[ScheduleWeekWritten]])</f>
        <v>2</v>
      </c>
      <c r="F12168" t="b">
        <v>0</v>
      </c>
      <c r="G12168" t="s">
        <v>154</v>
      </c>
      <c r="H12168">
        <v>31</v>
      </c>
      <c r="I12168">
        <v>20</v>
      </c>
      <c r="J12168" t="s">
        <v>115</v>
      </c>
      <c r="K12168" t="s">
        <v>70</v>
      </c>
      <c r="L12168" t="str">
        <f>_xlfn.XLOOKUP(Table1[[#This Row],[TeamFavoriteID]],Table2[team_id],Table2[team_name],_xlfn.XLOOKUP(Table1[[#This Row],[TeamFavoriteID]],Table2[team_id_pfr],Table2[team_name],"Even"))</f>
        <v>Boston Patriots</v>
      </c>
      <c r="M12168">
        <v>-2</v>
      </c>
      <c r="N12168">
        <f>IF(Table1[[#This Row],[TeamFavorite]]=Table1[[#This Row],[TeamHome]],Table1[[#This Row],[ScoreAway]]-Table1[[#This Row],[ScoreHome]],Table1[[#This Row],[ScoreHome]]-Table1[[#This Row],[ScoreAway]])</f>
        <v>11</v>
      </c>
      <c r="O12168">
        <f>IF(Table1[[#This Row],[SpreadActual]]&lt;Table1[[#This Row],[SpreadFavorite]],1,0)</f>
        <v>0</v>
      </c>
      <c r="P12168">
        <v>44.5</v>
      </c>
      <c r="Q12168" t="s">
        <v>155</v>
      </c>
      <c r="R12168" t="b">
        <v>0</v>
      </c>
      <c r="S12168">
        <v>97</v>
      </c>
      <c r="T12168">
        <v>15</v>
      </c>
      <c r="V12168" t="s">
        <v>2</v>
      </c>
    </row>
    <row r="12169" spans="1:22" x14ac:dyDescent="0.2">
      <c r="A12169" s="1">
        <v>43359</v>
      </c>
      <c r="B12169">
        <v>2018</v>
      </c>
      <c r="C12169">
        <f>_xlfn.MAXIFS(Table1[ScheduleWeekWritten],Table1[ScheduleSeason],Table1[[#This Row],[ScheduleSeason]])</f>
        <v>17</v>
      </c>
      <c r="D12169">
        <v>2</v>
      </c>
      <c r="E12169" cm="1">
        <f t="array" ref="E12169">_xlfn.XLOOKUP(Table1[[#This Row],[ScheduleWeekWritten]],Table3[Game],100+Table3[Increase],Table1[[#This Row],[ScheduleWeekWritten]])</f>
        <v>2</v>
      </c>
      <c r="F12169" t="b">
        <v>0</v>
      </c>
      <c r="G12169" t="s">
        <v>39</v>
      </c>
      <c r="H12169">
        <v>34</v>
      </c>
      <c r="I12169">
        <v>0</v>
      </c>
      <c r="J12169" t="s">
        <v>149</v>
      </c>
      <c r="K12169" t="s">
        <v>40</v>
      </c>
      <c r="L12169" t="str">
        <f>_xlfn.XLOOKUP(Table1[[#This Row],[TeamFavoriteID]],Table2[team_id],Table2[team_name],_xlfn.XLOOKUP(Table1[[#This Row],[TeamFavoriteID]],Table2[team_id_pfr],Table2[team_name],"Even"))</f>
        <v>Los Angeles Rams</v>
      </c>
      <c r="M12169">
        <v>-13.5</v>
      </c>
      <c r="N12169">
        <f>IF(Table1[[#This Row],[TeamFavorite]]=Table1[[#This Row],[TeamHome]],Table1[[#This Row],[ScoreAway]]-Table1[[#This Row],[ScoreHome]],Table1[[#This Row],[ScoreHome]]-Table1[[#This Row],[ScoreAway]])</f>
        <v>-34</v>
      </c>
      <c r="O12169">
        <f>IF(Table1[[#This Row],[SpreadActual]]&lt;Table1[[#This Row],[SpreadFavorite]],1,0)</f>
        <v>1</v>
      </c>
      <c r="P12169">
        <v>43.5</v>
      </c>
      <c r="Q12169" t="s">
        <v>65</v>
      </c>
      <c r="R12169" t="b">
        <v>0</v>
      </c>
      <c r="S12169">
        <v>86</v>
      </c>
      <c r="T12169">
        <v>2</v>
      </c>
    </row>
    <row r="12170" spans="1:22" x14ac:dyDescent="0.2">
      <c r="A12170" s="1">
        <v>43359</v>
      </c>
      <c r="B12170">
        <v>2018</v>
      </c>
      <c r="C12170">
        <f>_xlfn.MAXIFS(Table1[ScheduleWeekWritten],Table1[ScheduleSeason],Table1[[#This Row],[ScheduleSeason]])</f>
        <v>17</v>
      </c>
      <c r="D12170">
        <v>2</v>
      </c>
      <c r="E12170" cm="1">
        <f t="array" ref="E12170">_xlfn.XLOOKUP(Table1[[#This Row],[ScheduleWeekWritten]],Table3[Game],100+Table3[Increase],Table1[[#This Row],[ScheduleWeekWritten]])</f>
        <v>2</v>
      </c>
      <c r="F12170" t="b">
        <v>0</v>
      </c>
      <c r="G12170" t="s">
        <v>95</v>
      </c>
      <c r="H12170">
        <v>21</v>
      </c>
      <c r="I12170">
        <v>18</v>
      </c>
      <c r="J12170" t="s">
        <v>62</v>
      </c>
      <c r="K12170" t="s">
        <v>98</v>
      </c>
      <c r="L12170" t="str">
        <f>_xlfn.XLOOKUP(Table1[[#This Row],[TeamFavoriteID]],Table2[team_id],Table2[team_name],_xlfn.XLOOKUP(Table1[[#This Row],[TeamFavoriteID]],Table2[team_id_pfr],Table2[team_name],"Even"))</f>
        <v>New Orleans Saints</v>
      </c>
      <c r="M12170">
        <v>-10</v>
      </c>
      <c r="N12170">
        <f>IF(Table1[[#This Row],[TeamFavorite]]=Table1[[#This Row],[TeamHome]],Table1[[#This Row],[ScoreAway]]-Table1[[#This Row],[ScoreHome]],Table1[[#This Row],[ScoreHome]]-Table1[[#This Row],[ScoreAway]])</f>
        <v>-3</v>
      </c>
      <c r="O12170">
        <f>IF(Table1[[#This Row],[SpreadActual]]&lt;Table1[[#This Row],[SpreadFavorite]],1,0)</f>
        <v>0</v>
      </c>
      <c r="P12170">
        <v>51</v>
      </c>
      <c r="Q12170" t="s">
        <v>201</v>
      </c>
      <c r="R12170" t="b">
        <v>0</v>
      </c>
      <c r="S12170">
        <v>72</v>
      </c>
      <c r="T12170">
        <v>0</v>
      </c>
      <c r="V12170" t="s">
        <v>103</v>
      </c>
    </row>
    <row r="12171" spans="1:22" x14ac:dyDescent="0.2">
      <c r="A12171" s="1">
        <v>43359</v>
      </c>
      <c r="B12171">
        <v>2018</v>
      </c>
      <c r="C12171">
        <f>_xlfn.MAXIFS(Table1[ScheduleWeekWritten],Table1[ScheduleSeason],Table1[[#This Row],[ScheduleSeason]])</f>
        <v>17</v>
      </c>
      <c r="D12171">
        <v>2</v>
      </c>
      <c r="E12171" cm="1">
        <f t="array" ref="E12171">_xlfn.XLOOKUP(Table1[[#This Row],[ScheduleWeekWritten]],Table3[Game],100+Table3[Increase],Table1[[#This Row],[ScheduleWeekWritten]])</f>
        <v>2</v>
      </c>
      <c r="F12171" t="b">
        <v>0</v>
      </c>
      <c r="G12171" t="s">
        <v>31</v>
      </c>
      <c r="H12171">
        <v>12</v>
      </c>
      <c r="I12171">
        <v>20</v>
      </c>
      <c r="J12171" t="s">
        <v>19</v>
      </c>
      <c r="K12171" t="s">
        <v>32</v>
      </c>
      <c r="L12171" t="str">
        <f>_xlfn.XLOOKUP(Table1[[#This Row],[TeamFavoriteID]],Table2[team_id],Table2[team_name],_xlfn.XLOOKUP(Table1[[#This Row],[TeamFavoriteID]],Table2[team_id_pfr],Table2[team_name],"Even"))</f>
        <v>New York Jets</v>
      </c>
      <c r="M12171">
        <v>-3</v>
      </c>
      <c r="N12171">
        <f>IF(Table1[[#This Row],[TeamFavorite]]=Table1[[#This Row],[TeamHome]],Table1[[#This Row],[ScoreAway]]-Table1[[#This Row],[ScoreHome]],Table1[[#This Row],[ScoreHome]]-Table1[[#This Row],[ScoreAway]])</f>
        <v>8</v>
      </c>
      <c r="O12171">
        <f>IF(Table1[[#This Row],[SpreadActual]]&lt;Table1[[#This Row],[SpreadFavorite]],1,0)</f>
        <v>0</v>
      </c>
      <c r="P12171">
        <v>43</v>
      </c>
      <c r="Q12171" t="s">
        <v>197</v>
      </c>
      <c r="R12171" t="b">
        <v>0</v>
      </c>
      <c r="S12171">
        <v>80</v>
      </c>
      <c r="T12171">
        <v>4</v>
      </c>
    </row>
    <row r="12172" spans="1:22" x14ac:dyDescent="0.2">
      <c r="A12172" s="1">
        <v>43359</v>
      </c>
      <c r="B12172">
        <v>2018</v>
      </c>
      <c r="C12172">
        <f>_xlfn.MAXIFS(Table1[ScheduleWeekWritten],Table1[ScheduleSeason],Table1[[#This Row],[ScheduleSeason]])</f>
        <v>17</v>
      </c>
      <c r="D12172">
        <v>2</v>
      </c>
      <c r="E12172" cm="1">
        <f t="array" ref="E12172">_xlfn.XLOOKUP(Table1[[#This Row],[ScheduleWeekWritten]],Table3[Game],100+Table3[Increase],Table1[[#This Row],[ScheduleWeekWritten]])</f>
        <v>2</v>
      </c>
      <c r="F12172" t="b">
        <v>0</v>
      </c>
      <c r="G12172" t="s">
        <v>49</v>
      </c>
      <c r="H12172">
        <v>37</v>
      </c>
      <c r="I12172">
        <v>42</v>
      </c>
      <c r="J12172" t="s">
        <v>42</v>
      </c>
      <c r="K12172" t="s">
        <v>51</v>
      </c>
      <c r="L12172" t="str">
        <f>_xlfn.XLOOKUP(Table1[[#This Row],[TeamFavoriteID]],Table2[team_id],Table2[team_name],_xlfn.XLOOKUP(Table1[[#This Row],[TeamFavoriteID]],Table2[team_id_pfr],Table2[team_name],"Even"))</f>
        <v>Pittsburgh Steelers</v>
      </c>
      <c r="M12172">
        <v>-4.5</v>
      </c>
      <c r="N12172">
        <f>IF(Table1[[#This Row],[TeamFavorite]]=Table1[[#This Row],[TeamHome]],Table1[[#This Row],[ScoreAway]]-Table1[[#This Row],[ScoreHome]],Table1[[#This Row],[ScoreHome]]-Table1[[#This Row],[ScoreAway]])</f>
        <v>5</v>
      </c>
      <c r="O12172">
        <f>IF(Table1[[#This Row],[SpreadActual]]&lt;Table1[[#This Row],[SpreadFavorite]],1,0)</f>
        <v>0</v>
      </c>
      <c r="P12172">
        <v>52</v>
      </c>
      <c r="Q12172" t="s">
        <v>175</v>
      </c>
      <c r="R12172" t="b">
        <v>0</v>
      </c>
      <c r="S12172">
        <v>80</v>
      </c>
      <c r="T12172">
        <v>10</v>
      </c>
    </row>
    <row r="12173" spans="1:22" x14ac:dyDescent="0.2">
      <c r="A12173" s="1">
        <v>43359</v>
      </c>
      <c r="B12173">
        <v>2018</v>
      </c>
      <c r="C12173">
        <f>_xlfn.MAXIFS(Table1[ScheduleWeekWritten],Table1[ScheduleSeason],Table1[[#This Row],[ScheduleSeason]])</f>
        <v>17</v>
      </c>
      <c r="D12173">
        <v>2</v>
      </c>
      <c r="E12173" cm="1">
        <f t="array" ref="E12173">_xlfn.XLOOKUP(Table1[[#This Row],[ScheduleWeekWritten]],Table3[Game],100+Table3[Increase],Table1[[#This Row],[ScheduleWeekWritten]])</f>
        <v>2</v>
      </c>
      <c r="F12173" t="b">
        <v>0</v>
      </c>
      <c r="G12173" t="s">
        <v>53</v>
      </c>
      <c r="H12173">
        <v>30</v>
      </c>
      <c r="I12173">
        <v>27</v>
      </c>
      <c r="J12173" t="s">
        <v>45</v>
      </c>
      <c r="K12173" t="s">
        <v>87</v>
      </c>
      <c r="L12173" t="str">
        <f>_xlfn.XLOOKUP(Table1[[#This Row],[TeamFavoriteID]],Table2[team_id],Table2[team_name],_xlfn.XLOOKUP(Table1[[#This Row],[TeamFavoriteID]],Table2[team_id_pfr],Table2[team_name],"Even"))</f>
        <v>San Francisco 49ers</v>
      </c>
      <c r="M12173">
        <v>-6</v>
      </c>
      <c r="N12173">
        <f>IF(Table1[[#This Row],[TeamFavorite]]=Table1[[#This Row],[TeamHome]],Table1[[#This Row],[ScoreAway]]-Table1[[#This Row],[ScoreHome]],Table1[[#This Row],[ScoreHome]]-Table1[[#This Row],[ScoreAway]])</f>
        <v>-3</v>
      </c>
      <c r="O12173">
        <f>IF(Table1[[#This Row],[SpreadActual]]&lt;Table1[[#This Row],[SpreadFavorite]],1,0)</f>
        <v>0</v>
      </c>
      <c r="P12173">
        <v>48.5</v>
      </c>
      <c r="Q12173" t="s">
        <v>203</v>
      </c>
      <c r="R12173" t="b">
        <v>0</v>
      </c>
      <c r="S12173">
        <v>73</v>
      </c>
      <c r="T12173">
        <v>12</v>
      </c>
    </row>
    <row r="12174" spans="1:22" x14ac:dyDescent="0.2">
      <c r="A12174" s="1">
        <v>43359</v>
      </c>
      <c r="B12174">
        <v>2018</v>
      </c>
      <c r="C12174">
        <f>_xlfn.MAXIFS(Table1[ScheduleWeekWritten],Table1[ScheduleSeason],Table1[[#This Row],[ScheduleSeason]])</f>
        <v>17</v>
      </c>
      <c r="D12174">
        <v>2</v>
      </c>
      <c r="E12174" cm="1">
        <f t="array" ref="E12174">_xlfn.XLOOKUP(Table1[[#This Row],[ScheduleWeekWritten]],Table3[Game],100+Table3[Increase],Table1[[#This Row],[ScheduleWeekWritten]])</f>
        <v>2</v>
      </c>
      <c r="F12174" t="b">
        <v>0</v>
      </c>
      <c r="G12174" t="s">
        <v>127</v>
      </c>
      <c r="H12174">
        <v>27</v>
      </c>
      <c r="I12174">
        <v>21</v>
      </c>
      <c r="J12174" t="s">
        <v>58</v>
      </c>
      <c r="K12174" t="s">
        <v>77</v>
      </c>
      <c r="L12174" t="str">
        <f>_xlfn.XLOOKUP(Table1[[#This Row],[TeamFavoriteID]],Table2[team_id],Table2[team_name],_xlfn.XLOOKUP(Table1[[#This Row],[TeamFavoriteID]],Table2[team_id_pfr],Table2[team_name],"Even"))</f>
        <v>Philadelphia Eagles</v>
      </c>
      <c r="M12174">
        <v>-3</v>
      </c>
      <c r="N12174">
        <f>IF(Table1[[#This Row],[TeamFavorite]]=Table1[[#This Row],[TeamHome]],Table1[[#This Row],[ScoreAway]]-Table1[[#This Row],[ScoreHome]],Table1[[#This Row],[ScoreHome]]-Table1[[#This Row],[ScoreAway]])</f>
        <v>6</v>
      </c>
      <c r="O12174">
        <f>IF(Table1[[#This Row],[SpreadActual]]&lt;Table1[[#This Row],[SpreadFavorite]],1,0)</f>
        <v>0</v>
      </c>
      <c r="P12174">
        <v>46.5</v>
      </c>
      <c r="Q12174" t="s">
        <v>168</v>
      </c>
      <c r="R12174" t="b">
        <v>0</v>
      </c>
      <c r="S12174">
        <v>91</v>
      </c>
      <c r="T12174">
        <v>9</v>
      </c>
    </row>
    <row r="12175" spans="1:22" x14ac:dyDescent="0.2">
      <c r="A12175" s="1">
        <v>43359</v>
      </c>
      <c r="B12175">
        <v>2018</v>
      </c>
      <c r="C12175">
        <f>_xlfn.MAXIFS(Table1[ScheduleWeekWritten],Table1[ScheduleSeason],Table1[[#This Row],[ScheduleSeason]])</f>
        <v>17</v>
      </c>
      <c r="D12175">
        <v>2</v>
      </c>
      <c r="E12175" cm="1">
        <f t="array" ref="E12175">_xlfn.XLOOKUP(Table1[[#This Row],[ScheduleWeekWritten]],Table3[Game],100+Table3[Increase],Table1[[#This Row],[ScheduleWeekWritten]])</f>
        <v>2</v>
      </c>
      <c r="F12175" t="b">
        <v>0</v>
      </c>
      <c r="G12175" t="s">
        <v>171</v>
      </c>
      <c r="H12175">
        <v>20</v>
      </c>
      <c r="I12175">
        <v>17</v>
      </c>
      <c r="J12175" t="s">
        <v>177</v>
      </c>
      <c r="K12175" t="s">
        <v>182</v>
      </c>
      <c r="L12175" t="str">
        <f>_xlfn.XLOOKUP(Table1[[#This Row],[TeamFavoriteID]],Table2[team_id],Table2[team_name],_xlfn.XLOOKUP(Table1[[#This Row],[TeamFavoriteID]],Table2[team_id_pfr],Table2[team_name],"Even"))</f>
        <v>Houston Texans</v>
      </c>
      <c r="M12175">
        <v>-3.5</v>
      </c>
      <c r="N12175">
        <f>IF(Table1[[#This Row],[TeamFavorite]]=Table1[[#This Row],[TeamHome]],Table1[[#This Row],[ScoreAway]]-Table1[[#This Row],[ScoreHome]],Table1[[#This Row],[ScoreHome]]-Table1[[#This Row],[ScoreAway]])</f>
        <v>3</v>
      </c>
      <c r="O12175">
        <f>IF(Table1[[#This Row],[SpreadActual]]&lt;Table1[[#This Row],[SpreadFavorite]],1,0)</f>
        <v>0</v>
      </c>
      <c r="P12175">
        <v>41</v>
      </c>
      <c r="Q12175" t="s">
        <v>172</v>
      </c>
      <c r="R12175" t="b">
        <v>0</v>
      </c>
      <c r="S12175">
        <v>81</v>
      </c>
      <c r="T12175">
        <v>12</v>
      </c>
    </row>
    <row r="12176" spans="1:22" x14ac:dyDescent="0.2">
      <c r="A12176" s="1">
        <v>43359</v>
      </c>
      <c r="B12176">
        <v>2018</v>
      </c>
      <c r="C12176">
        <f>_xlfn.MAXIFS(Table1[ScheduleWeekWritten],Table1[ScheduleSeason],Table1[[#This Row],[ScheduleSeason]])</f>
        <v>17</v>
      </c>
      <c r="D12176">
        <v>2</v>
      </c>
      <c r="E12176" cm="1">
        <f t="array" ref="E12176">_xlfn.XLOOKUP(Table1[[#This Row],[ScheduleWeekWritten]],Table3[Game],100+Table3[Increase],Table1[[#This Row],[ScheduleWeekWritten]])</f>
        <v>2</v>
      </c>
      <c r="F12176" t="b">
        <v>0</v>
      </c>
      <c r="G12176" t="s">
        <v>61</v>
      </c>
      <c r="H12176">
        <v>9</v>
      </c>
      <c r="I12176">
        <v>21</v>
      </c>
      <c r="J12176" t="s">
        <v>140</v>
      </c>
      <c r="K12176" t="s">
        <v>85</v>
      </c>
      <c r="L12176" t="str">
        <f>_xlfn.XLOOKUP(Table1[[#This Row],[TeamFavoriteID]],Table2[team_id],Table2[team_name],_xlfn.XLOOKUP(Table1[[#This Row],[TeamFavoriteID]],Table2[team_id_pfr],Table2[team_name],"Even"))</f>
        <v>Washington Commanders</v>
      </c>
      <c r="M12176">
        <v>-6</v>
      </c>
      <c r="N12176">
        <f>IF(Table1[[#This Row],[TeamFavorite]]=Table1[[#This Row],[TeamHome]],Table1[[#This Row],[ScoreAway]]-Table1[[#This Row],[ScoreHome]],Table1[[#This Row],[ScoreHome]]-Table1[[#This Row],[ScoreAway]])</f>
        <v>-12</v>
      </c>
      <c r="O12176">
        <f>IF(Table1[[#This Row],[SpreadActual]]&lt;Table1[[#This Row],[SpreadFavorite]],1,0)</f>
        <v>1</v>
      </c>
      <c r="P12176">
        <v>48</v>
      </c>
      <c r="Q12176" t="s">
        <v>165</v>
      </c>
      <c r="R12176" t="b">
        <v>0</v>
      </c>
      <c r="S12176">
        <v>71</v>
      </c>
      <c r="T12176">
        <v>5</v>
      </c>
    </row>
    <row r="12177" spans="1:22" x14ac:dyDescent="0.2">
      <c r="A12177" s="1">
        <v>43360</v>
      </c>
      <c r="B12177">
        <v>2018</v>
      </c>
      <c r="C12177">
        <f>_xlfn.MAXIFS(Table1[ScheduleWeekWritten],Table1[ScheduleSeason],Table1[[#This Row],[ScheduleSeason]])</f>
        <v>17</v>
      </c>
      <c r="D12177">
        <v>2</v>
      </c>
      <c r="E12177" cm="1">
        <f t="array" ref="E12177">_xlfn.XLOOKUP(Table1[[#This Row],[ScheduleWeekWritten]],Table3[Game],100+Table3[Increase],Table1[[#This Row],[ScheduleWeekWritten]])</f>
        <v>2</v>
      </c>
      <c r="F12177" t="b">
        <v>0</v>
      </c>
      <c r="G12177" t="s">
        <v>46</v>
      </c>
      <c r="H12177">
        <v>24</v>
      </c>
      <c r="I12177">
        <v>17</v>
      </c>
      <c r="J12177" t="s">
        <v>128</v>
      </c>
      <c r="K12177" t="s">
        <v>47</v>
      </c>
      <c r="L12177" t="str">
        <f>_xlfn.XLOOKUP(Table1[[#This Row],[TeamFavoriteID]],Table2[team_id],Table2[team_name],_xlfn.XLOOKUP(Table1[[#This Row],[TeamFavoriteID]],Table2[team_id_pfr],Table2[team_name],"Even"))</f>
        <v>Chicago Bears</v>
      </c>
      <c r="M12177">
        <v>-4.5</v>
      </c>
      <c r="N12177">
        <f>IF(Table1[[#This Row],[TeamFavorite]]=Table1[[#This Row],[TeamHome]],Table1[[#This Row],[ScoreAway]]-Table1[[#This Row],[ScoreHome]],Table1[[#This Row],[ScoreHome]]-Table1[[#This Row],[ScoreAway]])</f>
        <v>-7</v>
      </c>
      <c r="O12177">
        <f>IF(Table1[[#This Row],[SpreadActual]]&lt;Table1[[#This Row],[SpreadFavorite]],1,0)</f>
        <v>1</v>
      </c>
      <c r="P12177">
        <v>42.5</v>
      </c>
      <c r="Q12177" t="s">
        <v>114</v>
      </c>
      <c r="R12177" t="b">
        <v>0</v>
      </c>
      <c r="S12177">
        <v>79</v>
      </c>
      <c r="T12177">
        <v>2</v>
      </c>
    </row>
    <row r="12178" spans="1:22" x14ac:dyDescent="0.2">
      <c r="A12178" s="1">
        <v>43363</v>
      </c>
      <c r="B12178">
        <v>2018</v>
      </c>
      <c r="C12178">
        <f>_xlfn.MAXIFS(Table1[ScheduleWeekWritten],Table1[ScheduleSeason],Table1[[#This Row],[ScheduleSeason]])</f>
        <v>17</v>
      </c>
      <c r="D12178">
        <v>3</v>
      </c>
      <c r="E12178" cm="1">
        <f t="array" ref="E12178">_xlfn.XLOOKUP(Table1[[#This Row],[ScheduleWeekWritten]],Table3[Game],100+Table3[Increase],Table1[[#This Row],[ScheduleWeekWritten]])</f>
        <v>3</v>
      </c>
      <c r="F12178" t="b">
        <v>0</v>
      </c>
      <c r="G12178" t="s">
        <v>62</v>
      </c>
      <c r="H12178">
        <v>21</v>
      </c>
      <c r="I12178">
        <v>17</v>
      </c>
      <c r="J12178" t="s">
        <v>31</v>
      </c>
      <c r="K12178" t="s">
        <v>63</v>
      </c>
      <c r="L12178" t="str">
        <f>_xlfn.XLOOKUP(Table1[[#This Row],[TeamFavoriteID]],Table2[team_id],Table2[team_name],_xlfn.XLOOKUP(Table1[[#This Row],[TeamFavoriteID]],Table2[team_id_pfr],Table2[team_name],"Even"))</f>
        <v>Cleveland Browns</v>
      </c>
      <c r="M12178">
        <v>-3</v>
      </c>
      <c r="N12178">
        <f>IF(Table1[[#This Row],[TeamFavorite]]=Table1[[#This Row],[TeamHome]],Table1[[#This Row],[ScoreAway]]-Table1[[#This Row],[ScoreHome]],Table1[[#This Row],[ScoreHome]]-Table1[[#This Row],[ScoreAway]])</f>
        <v>-4</v>
      </c>
      <c r="O12178">
        <f>IF(Table1[[#This Row],[SpreadActual]]&lt;Table1[[#This Row],[SpreadFavorite]],1,0)</f>
        <v>1</v>
      </c>
      <c r="P12178">
        <v>41</v>
      </c>
      <c r="Q12178" t="s">
        <v>170</v>
      </c>
      <c r="R12178" t="b">
        <v>0</v>
      </c>
      <c r="S12178">
        <v>83</v>
      </c>
      <c r="T12178">
        <v>11</v>
      </c>
    </row>
    <row r="12179" spans="1:22" x14ac:dyDescent="0.2">
      <c r="A12179" s="1">
        <v>43366</v>
      </c>
      <c r="B12179">
        <v>2018</v>
      </c>
      <c r="C12179">
        <f>_xlfn.MAXIFS(Table1[ScheduleWeekWritten],Table1[ScheduleSeason],Table1[[#This Row],[ScheduleSeason]])</f>
        <v>17</v>
      </c>
      <c r="D12179">
        <v>3</v>
      </c>
      <c r="E12179" cm="1">
        <f t="array" ref="E12179">_xlfn.XLOOKUP(Table1[[#This Row],[ScheduleWeekWritten]],Table3[Game],100+Table3[Increase],Table1[[#This Row],[ScheduleWeekWritten]])</f>
        <v>3</v>
      </c>
      <c r="F12179" t="b">
        <v>0</v>
      </c>
      <c r="G12179" t="s">
        <v>149</v>
      </c>
      <c r="H12179">
        <v>14</v>
      </c>
      <c r="I12179">
        <v>16</v>
      </c>
      <c r="J12179" t="s">
        <v>46</v>
      </c>
      <c r="K12179" t="s">
        <v>47</v>
      </c>
      <c r="L12179" t="str">
        <f>_xlfn.XLOOKUP(Table1[[#This Row],[TeamFavoriteID]],Table2[team_id],Table2[team_name],_xlfn.XLOOKUP(Table1[[#This Row],[TeamFavoriteID]],Table2[team_id_pfr],Table2[team_name],"Even"))</f>
        <v>Chicago Bears</v>
      </c>
      <c r="M12179">
        <v>-5.5</v>
      </c>
      <c r="N12179">
        <f>IF(Table1[[#This Row],[TeamFavorite]]=Table1[[#This Row],[TeamHome]],Table1[[#This Row],[ScoreAway]]-Table1[[#This Row],[ScoreHome]],Table1[[#This Row],[ScoreHome]]-Table1[[#This Row],[ScoreAway]])</f>
        <v>-2</v>
      </c>
      <c r="O12179">
        <f>IF(Table1[[#This Row],[SpreadActual]]&lt;Table1[[#This Row],[SpreadFavorite]],1,0)</f>
        <v>0</v>
      </c>
      <c r="P12179">
        <v>39</v>
      </c>
      <c r="Q12179" t="s">
        <v>150</v>
      </c>
      <c r="R12179" t="b">
        <v>0</v>
      </c>
      <c r="S12179">
        <v>72</v>
      </c>
      <c r="T12179">
        <v>0</v>
      </c>
      <c r="V12179" t="s">
        <v>103</v>
      </c>
    </row>
    <row r="12180" spans="1:22" x14ac:dyDescent="0.2">
      <c r="A12180" s="1">
        <v>43366</v>
      </c>
      <c r="B12180">
        <v>2018</v>
      </c>
      <c r="C12180">
        <f>_xlfn.MAXIFS(Table1[ScheduleWeekWritten],Table1[ScheduleSeason],Table1[[#This Row],[ScheduleSeason]])</f>
        <v>17</v>
      </c>
      <c r="D12180">
        <v>3</v>
      </c>
      <c r="E12180" cm="1">
        <f t="array" ref="E12180">_xlfn.XLOOKUP(Table1[[#This Row],[ScheduleWeekWritten]],Table3[Game],100+Table3[Increase],Table1[[#This Row],[ScheduleWeekWritten]])</f>
        <v>3</v>
      </c>
      <c r="F12180" t="b">
        <v>0</v>
      </c>
      <c r="G12180" t="s">
        <v>38</v>
      </c>
      <c r="H12180">
        <v>37</v>
      </c>
      <c r="I12180">
        <v>43</v>
      </c>
      <c r="J12180" t="s">
        <v>95</v>
      </c>
      <c r="K12180" t="s">
        <v>109</v>
      </c>
      <c r="L12180" t="str">
        <f>_xlfn.XLOOKUP(Table1[[#This Row],[TeamFavoriteID]],Table2[team_id],Table2[team_name],_xlfn.XLOOKUP(Table1[[#This Row],[TeamFavoriteID]],Table2[team_id_pfr],Table2[team_name],"Even"))</f>
        <v>Atlanta Falcons</v>
      </c>
      <c r="M12180">
        <v>-1.5</v>
      </c>
      <c r="N12180">
        <f>IF(Table1[[#This Row],[TeamFavorite]]=Table1[[#This Row],[TeamHome]],Table1[[#This Row],[ScoreAway]]-Table1[[#This Row],[ScoreHome]],Table1[[#This Row],[ScoreHome]]-Table1[[#This Row],[ScoreAway]])</f>
        <v>6</v>
      </c>
      <c r="O12180">
        <f>IF(Table1[[#This Row],[SpreadActual]]&lt;Table1[[#This Row],[SpreadFavorite]],1,0)</f>
        <v>0</v>
      </c>
      <c r="P12180">
        <v>54</v>
      </c>
      <c r="Q12180" t="s">
        <v>213</v>
      </c>
      <c r="R12180" t="b">
        <v>0</v>
      </c>
      <c r="S12180">
        <v>72</v>
      </c>
      <c r="T12180">
        <v>0</v>
      </c>
      <c r="V12180" t="s">
        <v>103</v>
      </c>
    </row>
    <row r="12181" spans="1:22" x14ac:dyDescent="0.2">
      <c r="A12181" s="1">
        <v>43366</v>
      </c>
      <c r="B12181">
        <v>2018</v>
      </c>
      <c r="C12181">
        <f>_xlfn.MAXIFS(Table1[ScheduleWeekWritten],Table1[ScheduleSeason],Table1[[#This Row],[ScheduleSeason]])</f>
        <v>17</v>
      </c>
      <c r="D12181">
        <v>3</v>
      </c>
      <c r="E12181" cm="1">
        <f t="array" ref="E12181">_xlfn.XLOOKUP(Table1[[#This Row],[ScheduleWeekWritten]],Table3[Game],100+Table3[Increase],Table1[[#This Row],[ScheduleWeekWritten]])</f>
        <v>3</v>
      </c>
      <c r="F12181" t="b">
        <v>0</v>
      </c>
      <c r="G12181" t="s">
        <v>158</v>
      </c>
      <c r="H12181">
        <v>27</v>
      </c>
      <c r="I12181">
        <v>14</v>
      </c>
      <c r="J12181" t="s">
        <v>24</v>
      </c>
      <c r="K12181" t="s">
        <v>159</v>
      </c>
      <c r="L12181" t="str">
        <f>_xlfn.XLOOKUP(Table1[[#This Row],[TeamFavoriteID]],Table2[team_id],Table2[team_name],_xlfn.XLOOKUP(Table1[[#This Row],[TeamFavoriteID]],Table2[team_id_pfr],Table2[team_name],"Even"))</f>
        <v>Baltimore Ravens</v>
      </c>
      <c r="M12181">
        <v>-5.5</v>
      </c>
      <c r="N12181">
        <f>IF(Table1[[#This Row],[TeamFavorite]]=Table1[[#This Row],[TeamHome]],Table1[[#This Row],[ScoreAway]]-Table1[[#This Row],[ScoreHome]],Table1[[#This Row],[ScoreHome]]-Table1[[#This Row],[ScoreAway]])</f>
        <v>-13</v>
      </c>
      <c r="O12181">
        <f>IF(Table1[[#This Row],[SpreadActual]]&lt;Table1[[#This Row],[SpreadFavorite]],1,0)</f>
        <v>1</v>
      </c>
      <c r="P12181">
        <v>46</v>
      </c>
      <c r="Q12181" t="s">
        <v>166</v>
      </c>
      <c r="R12181" t="b">
        <v>0</v>
      </c>
      <c r="S12181">
        <v>61</v>
      </c>
      <c r="T12181">
        <v>5</v>
      </c>
      <c r="V12181" t="s">
        <v>2</v>
      </c>
    </row>
    <row r="12182" spans="1:22" x14ac:dyDescent="0.2">
      <c r="A12182" s="1">
        <v>43366</v>
      </c>
      <c r="B12182">
        <v>2018</v>
      </c>
      <c r="C12182">
        <f>_xlfn.MAXIFS(Table1[ScheduleWeekWritten],Table1[ScheduleSeason],Table1[[#This Row],[ScheduleSeason]])</f>
        <v>17</v>
      </c>
      <c r="D12182">
        <v>3</v>
      </c>
      <c r="E12182" cm="1">
        <f t="array" ref="E12182">_xlfn.XLOOKUP(Table1[[#This Row],[ScheduleWeekWritten]],Table3[Game],100+Table3[Increase],Table1[[#This Row],[ScheduleWeekWritten]])</f>
        <v>3</v>
      </c>
      <c r="F12182" t="b">
        <v>0</v>
      </c>
      <c r="G12182" t="s">
        <v>152</v>
      </c>
      <c r="H12182">
        <v>31</v>
      </c>
      <c r="I12182">
        <v>21</v>
      </c>
      <c r="J12182" t="s">
        <v>101</v>
      </c>
      <c r="K12182" t="s">
        <v>162</v>
      </c>
      <c r="L12182" t="str">
        <f>_xlfn.XLOOKUP(Table1[[#This Row],[TeamFavoriteID]],Table2[team_id],Table2[team_name],_xlfn.XLOOKUP(Table1[[#This Row],[TeamFavoriteID]],Table2[team_id_pfr],Table2[team_name],"Even"))</f>
        <v>Carolina Panthers</v>
      </c>
      <c r="M12182">
        <v>-2.5</v>
      </c>
      <c r="N12182">
        <f>IF(Table1[[#This Row],[TeamFavorite]]=Table1[[#This Row],[TeamHome]],Table1[[#This Row],[ScoreAway]]-Table1[[#This Row],[ScoreHome]],Table1[[#This Row],[ScoreHome]]-Table1[[#This Row],[ScoreAway]])</f>
        <v>-10</v>
      </c>
      <c r="O12182">
        <f>IF(Table1[[#This Row],[SpreadActual]]&lt;Table1[[#This Row],[SpreadFavorite]],1,0)</f>
        <v>1</v>
      </c>
      <c r="P12182">
        <v>44</v>
      </c>
      <c r="Q12182" t="s">
        <v>160</v>
      </c>
      <c r="R12182" t="b">
        <v>0</v>
      </c>
      <c r="S12182">
        <v>80</v>
      </c>
      <c r="T12182">
        <v>3</v>
      </c>
    </row>
    <row r="12183" spans="1:22" x14ac:dyDescent="0.2">
      <c r="A12183" s="1">
        <v>43366</v>
      </c>
      <c r="B12183">
        <v>2018</v>
      </c>
      <c r="C12183">
        <f>_xlfn.MAXIFS(Table1[ScheduleWeekWritten],Table1[ScheduleSeason],Table1[[#This Row],[ScheduleSeason]])</f>
        <v>17</v>
      </c>
      <c r="D12183">
        <v>3</v>
      </c>
      <c r="E12183" cm="1">
        <f t="array" ref="E12183">_xlfn.XLOOKUP(Table1[[#This Row],[ScheduleWeekWritten]],Table3[Game],100+Table3[Increase],Table1[[#This Row],[ScheduleWeekWritten]])</f>
        <v>3</v>
      </c>
      <c r="F12183" t="b">
        <v>0</v>
      </c>
      <c r="G12183" t="s">
        <v>45</v>
      </c>
      <c r="H12183">
        <v>26</v>
      </c>
      <c r="I12183">
        <v>10</v>
      </c>
      <c r="J12183" t="s">
        <v>115</v>
      </c>
      <c r="K12183" t="s">
        <v>70</v>
      </c>
      <c r="L12183" t="str">
        <f>_xlfn.XLOOKUP(Table1[[#This Row],[TeamFavoriteID]],Table2[team_id],Table2[team_name],_xlfn.XLOOKUP(Table1[[#This Row],[TeamFavoriteID]],Table2[team_id_pfr],Table2[team_name],"Even"))</f>
        <v>Boston Patriots</v>
      </c>
      <c r="M12183">
        <v>-7</v>
      </c>
      <c r="N12183">
        <f>IF(Table1[[#This Row],[TeamFavorite]]=Table1[[#This Row],[TeamHome]],Table1[[#This Row],[ScoreAway]]-Table1[[#This Row],[ScoreHome]],Table1[[#This Row],[ScoreHome]]-Table1[[#This Row],[ScoreAway]])</f>
        <v>16</v>
      </c>
      <c r="O12183">
        <f>IF(Table1[[#This Row],[SpreadActual]]&lt;Table1[[#This Row],[SpreadFavorite]],1,0)</f>
        <v>0</v>
      </c>
      <c r="P12183">
        <v>55</v>
      </c>
      <c r="Q12183" t="s">
        <v>181</v>
      </c>
      <c r="R12183" t="b">
        <v>0</v>
      </c>
      <c r="S12183">
        <v>72</v>
      </c>
      <c r="T12183">
        <v>0</v>
      </c>
      <c r="V12183" t="s">
        <v>103</v>
      </c>
    </row>
    <row r="12184" spans="1:22" x14ac:dyDescent="0.2">
      <c r="A12184" s="1">
        <v>43366</v>
      </c>
      <c r="B12184">
        <v>2018</v>
      </c>
      <c r="C12184">
        <f>_xlfn.MAXIFS(Table1[ScheduleWeekWritten],Table1[ScheduleSeason],Table1[[#This Row],[ScheduleSeason]])</f>
        <v>17</v>
      </c>
      <c r="D12184">
        <v>3</v>
      </c>
      <c r="E12184" cm="1">
        <f t="array" ref="E12184">_xlfn.XLOOKUP(Table1[[#This Row],[ScheduleWeekWritten]],Table3[Game],100+Table3[Increase],Table1[[#This Row],[ScheduleWeekWritten]])</f>
        <v>3</v>
      </c>
      <c r="F12184" t="b">
        <v>0</v>
      </c>
      <c r="G12184" t="s">
        <v>177</v>
      </c>
      <c r="H12184">
        <v>22</v>
      </c>
      <c r="I12184">
        <v>27</v>
      </c>
      <c r="J12184" t="s">
        <v>50</v>
      </c>
      <c r="K12184" t="s">
        <v>182</v>
      </c>
      <c r="L12184" t="str">
        <f>_xlfn.XLOOKUP(Table1[[#This Row],[TeamFavoriteID]],Table2[team_id],Table2[team_name],_xlfn.XLOOKUP(Table1[[#This Row],[TeamFavoriteID]],Table2[team_id_pfr],Table2[team_name],"Even"))</f>
        <v>Houston Texans</v>
      </c>
      <c r="M12184">
        <v>-6.5</v>
      </c>
      <c r="N12184">
        <f>IF(Table1[[#This Row],[TeamFavorite]]=Table1[[#This Row],[TeamHome]],Table1[[#This Row],[ScoreAway]]-Table1[[#This Row],[ScoreHome]],Table1[[#This Row],[ScoreHome]]-Table1[[#This Row],[ScoreAway]])</f>
        <v>5</v>
      </c>
      <c r="O12184">
        <f>IF(Table1[[#This Row],[SpreadActual]]&lt;Table1[[#This Row],[SpreadFavorite]],1,0)</f>
        <v>0</v>
      </c>
      <c r="P12184">
        <v>44</v>
      </c>
      <c r="Q12184" t="s">
        <v>207</v>
      </c>
      <c r="R12184" t="b">
        <v>0</v>
      </c>
      <c r="S12184">
        <v>72</v>
      </c>
      <c r="T12184">
        <v>0</v>
      </c>
      <c r="V12184" t="s">
        <v>103</v>
      </c>
    </row>
    <row r="12185" spans="1:22" x14ac:dyDescent="0.2">
      <c r="A12185" s="1">
        <v>43366</v>
      </c>
      <c r="B12185">
        <v>2018</v>
      </c>
      <c r="C12185">
        <f>_xlfn.MAXIFS(Table1[ScheduleWeekWritten],Table1[ScheduleSeason],Table1[[#This Row],[ScheduleSeason]])</f>
        <v>17</v>
      </c>
      <c r="D12185">
        <v>3</v>
      </c>
      <c r="E12185" cm="1">
        <f t="array" ref="E12185">_xlfn.XLOOKUP(Table1[[#This Row],[ScheduleWeekWritten]],Table3[Game],100+Table3[Increase],Table1[[#This Row],[ScheduleWeekWritten]])</f>
        <v>3</v>
      </c>
      <c r="F12185" t="b">
        <v>0</v>
      </c>
      <c r="G12185" t="s">
        <v>154</v>
      </c>
      <c r="H12185">
        <v>6</v>
      </c>
      <c r="I12185">
        <v>9</v>
      </c>
      <c r="J12185" t="s">
        <v>171</v>
      </c>
      <c r="K12185" t="s">
        <v>161</v>
      </c>
      <c r="L12185" t="str">
        <f>_xlfn.XLOOKUP(Table1[[#This Row],[TeamFavoriteID]],Table2[team_id],Table2[team_name],_xlfn.XLOOKUP(Table1[[#This Row],[TeamFavoriteID]],Table2[team_id_pfr],Table2[team_name],"Even"))</f>
        <v>Jacksonville Jaguars</v>
      </c>
      <c r="M12185">
        <v>-10</v>
      </c>
      <c r="N12185">
        <f>IF(Table1[[#This Row],[TeamFavorite]]=Table1[[#This Row],[TeamHome]],Table1[[#This Row],[ScoreAway]]-Table1[[#This Row],[ScoreHome]],Table1[[#This Row],[ScoreHome]]-Table1[[#This Row],[ScoreAway]])</f>
        <v>3</v>
      </c>
      <c r="O12185">
        <f>IF(Table1[[#This Row],[SpreadActual]]&lt;Table1[[#This Row],[SpreadFavorite]],1,0)</f>
        <v>0</v>
      </c>
      <c r="P12185">
        <v>39</v>
      </c>
      <c r="Q12185" t="s">
        <v>214</v>
      </c>
      <c r="R12185" t="b">
        <v>0</v>
      </c>
      <c r="S12185">
        <v>89</v>
      </c>
      <c r="T12185">
        <v>10</v>
      </c>
    </row>
    <row r="12186" spans="1:22" x14ac:dyDescent="0.2">
      <c r="A12186" s="1">
        <v>43366</v>
      </c>
      <c r="B12186">
        <v>2018</v>
      </c>
      <c r="C12186">
        <f>_xlfn.MAXIFS(Table1[ScheduleWeekWritten],Table1[ScheduleSeason],Table1[[#This Row],[ScheduleSeason]])</f>
        <v>17</v>
      </c>
      <c r="D12186">
        <v>3</v>
      </c>
      <c r="E12186" cm="1">
        <f t="array" ref="E12186">_xlfn.XLOOKUP(Table1[[#This Row],[ScheduleWeekWritten]],Table3[Game],100+Table3[Increase],Table1[[#This Row],[ScheduleWeekWritten]])</f>
        <v>3</v>
      </c>
      <c r="F12186" t="b">
        <v>0</v>
      </c>
      <c r="G12186" t="s">
        <v>42</v>
      </c>
      <c r="H12186">
        <v>38</v>
      </c>
      <c r="I12186">
        <v>27</v>
      </c>
      <c r="J12186" t="s">
        <v>53</v>
      </c>
      <c r="K12186" t="s">
        <v>75</v>
      </c>
      <c r="L12186" t="str">
        <f>_xlfn.XLOOKUP(Table1[[#This Row],[TeamFavoriteID]],Table2[team_id],Table2[team_name],_xlfn.XLOOKUP(Table1[[#This Row],[TeamFavoriteID]],Table2[team_id_pfr],Table2[team_name],"Even"))</f>
        <v>Kansas City Chiefs</v>
      </c>
      <c r="M12186">
        <v>-5.5</v>
      </c>
      <c r="N12186">
        <f>IF(Table1[[#This Row],[TeamFavorite]]=Table1[[#This Row],[TeamHome]],Table1[[#This Row],[ScoreAway]]-Table1[[#This Row],[ScoreHome]],Table1[[#This Row],[ScoreHome]]-Table1[[#This Row],[ScoreAway]])</f>
        <v>-11</v>
      </c>
      <c r="O12186">
        <f>IF(Table1[[#This Row],[SpreadActual]]&lt;Table1[[#This Row],[SpreadFavorite]],1,0)</f>
        <v>1</v>
      </c>
      <c r="P12186">
        <v>53</v>
      </c>
      <c r="Q12186" t="s">
        <v>117</v>
      </c>
      <c r="R12186" t="b">
        <v>0</v>
      </c>
      <c r="S12186">
        <v>70</v>
      </c>
      <c r="T12186">
        <v>4</v>
      </c>
    </row>
    <row r="12187" spans="1:22" x14ac:dyDescent="0.2">
      <c r="A12187" s="1">
        <v>43366</v>
      </c>
      <c r="B12187">
        <v>2018</v>
      </c>
      <c r="C12187">
        <f>_xlfn.MAXIFS(Table1[ScheduleWeekWritten],Table1[ScheduleSeason],Table1[[#This Row],[ScheduleSeason]])</f>
        <v>17</v>
      </c>
      <c r="D12187">
        <v>3</v>
      </c>
      <c r="E12187" cm="1">
        <f t="array" ref="E12187">_xlfn.XLOOKUP(Table1[[#This Row],[ScheduleWeekWritten]],Table3[Game],100+Table3[Increase],Table1[[#This Row],[ScheduleWeekWritten]])</f>
        <v>3</v>
      </c>
      <c r="F12187" t="b">
        <v>0</v>
      </c>
      <c r="G12187" t="s">
        <v>39</v>
      </c>
      <c r="H12187">
        <v>35</v>
      </c>
      <c r="I12187">
        <v>23</v>
      </c>
      <c r="J12187" t="s">
        <v>210</v>
      </c>
      <c r="K12187" t="s">
        <v>40</v>
      </c>
      <c r="L12187" t="str">
        <f>_xlfn.XLOOKUP(Table1[[#This Row],[TeamFavoriteID]],Table2[team_id],Table2[team_name],_xlfn.XLOOKUP(Table1[[#This Row],[TeamFavoriteID]],Table2[team_id_pfr],Table2[team_name],"Even"))</f>
        <v>Los Angeles Rams</v>
      </c>
      <c r="M12187">
        <v>-7.5</v>
      </c>
      <c r="N12187">
        <f>IF(Table1[[#This Row],[TeamFavorite]]=Table1[[#This Row],[TeamHome]],Table1[[#This Row],[ScoreAway]]-Table1[[#This Row],[ScoreHome]],Table1[[#This Row],[ScoreHome]]-Table1[[#This Row],[ScoreAway]])</f>
        <v>-12</v>
      </c>
      <c r="O12187">
        <f>IF(Table1[[#This Row],[SpreadActual]]&lt;Table1[[#This Row],[SpreadFavorite]],1,0)</f>
        <v>1</v>
      </c>
      <c r="P12187">
        <v>49</v>
      </c>
      <c r="Q12187" t="s">
        <v>65</v>
      </c>
      <c r="R12187" t="b">
        <v>0</v>
      </c>
      <c r="S12187">
        <v>80</v>
      </c>
      <c r="T12187">
        <v>5</v>
      </c>
    </row>
    <row r="12188" spans="1:22" x14ac:dyDescent="0.2">
      <c r="A12188" s="1">
        <v>43366</v>
      </c>
      <c r="B12188">
        <v>2018</v>
      </c>
      <c r="C12188">
        <f>_xlfn.MAXIFS(Table1[ScheduleWeekWritten],Table1[ScheduleSeason],Table1[[#This Row],[ScheduleSeason]])</f>
        <v>17</v>
      </c>
      <c r="D12188">
        <v>3</v>
      </c>
      <c r="E12188" cm="1">
        <f t="array" ref="E12188">_xlfn.XLOOKUP(Table1[[#This Row],[ScheduleWeekWritten]],Table3[Game],100+Table3[Increase],Table1[[#This Row],[ScheduleWeekWritten]])</f>
        <v>3</v>
      </c>
      <c r="F12188" t="b">
        <v>0</v>
      </c>
      <c r="G12188" t="s">
        <v>19</v>
      </c>
      <c r="H12188">
        <v>28</v>
      </c>
      <c r="I12188">
        <v>20</v>
      </c>
      <c r="J12188" t="s">
        <v>20</v>
      </c>
      <c r="K12188" t="s">
        <v>91</v>
      </c>
      <c r="L12188" t="str">
        <f>_xlfn.XLOOKUP(Table1[[#This Row],[TeamFavoriteID]],Table2[team_id],Table2[team_name],_xlfn.XLOOKUP(Table1[[#This Row],[TeamFavoriteID]],Table2[team_id_pfr],Table2[team_name],"Even"))</f>
        <v>Miami Dolphins</v>
      </c>
      <c r="M12188">
        <v>-3</v>
      </c>
      <c r="N12188">
        <f>IF(Table1[[#This Row],[TeamFavorite]]=Table1[[#This Row],[TeamHome]],Table1[[#This Row],[ScoreAway]]-Table1[[#This Row],[ScoreHome]],Table1[[#This Row],[ScoreHome]]-Table1[[#This Row],[ScoreAway]])</f>
        <v>-8</v>
      </c>
      <c r="O12188">
        <f>IF(Table1[[#This Row],[SpreadActual]]&lt;Table1[[#This Row],[SpreadFavorite]],1,0)</f>
        <v>1</v>
      </c>
      <c r="P12188">
        <v>46</v>
      </c>
      <c r="Q12188" t="s">
        <v>212</v>
      </c>
      <c r="R12188" t="b">
        <v>0</v>
      </c>
      <c r="S12188">
        <v>90</v>
      </c>
      <c r="T12188">
        <v>7</v>
      </c>
    </row>
    <row r="12189" spans="1:22" x14ac:dyDescent="0.2">
      <c r="A12189" s="1">
        <v>43366</v>
      </c>
      <c r="B12189">
        <v>2018</v>
      </c>
      <c r="C12189">
        <f>_xlfn.MAXIFS(Table1[ScheduleWeekWritten],Table1[ScheduleSeason],Table1[[#This Row],[ScheduleSeason]])</f>
        <v>17</v>
      </c>
      <c r="D12189">
        <v>3</v>
      </c>
      <c r="E12189" cm="1">
        <f t="array" ref="E12189">_xlfn.XLOOKUP(Table1[[#This Row],[ScheduleWeekWritten]],Table3[Game],100+Table3[Increase],Table1[[#This Row],[ScheduleWeekWritten]])</f>
        <v>3</v>
      </c>
      <c r="F12189" t="b">
        <v>0</v>
      </c>
      <c r="G12189" t="s">
        <v>54</v>
      </c>
      <c r="H12189">
        <v>6</v>
      </c>
      <c r="I12189">
        <v>27</v>
      </c>
      <c r="J12189" t="s">
        <v>28</v>
      </c>
      <c r="K12189" t="s">
        <v>55</v>
      </c>
      <c r="L12189" t="str">
        <f>_xlfn.XLOOKUP(Table1[[#This Row],[TeamFavoriteID]],Table2[team_id],Table2[team_name],_xlfn.XLOOKUP(Table1[[#This Row],[TeamFavoriteID]],Table2[team_id_pfr],Table2[team_name],"Even"))</f>
        <v>Minnesota Vikings</v>
      </c>
      <c r="M12189">
        <v>-16.5</v>
      </c>
      <c r="N12189">
        <f>IF(Table1[[#This Row],[TeamFavorite]]=Table1[[#This Row],[TeamHome]],Table1[[#This Row],[ScoreAway]]-Table1[[#This Row],[ScoreHome]],Table1[[#This Row],[ScoreHome]]-Table1[[#This Row],[ScoreAway]])</f>
        <v>21</v>
      </c>
      <c r="O12189">
        <f>IF(Table1[[#This Row],[SpreadActual]]&lt;Table1[[#This Row],[SpreadFavorite]],1,0)</f>
        <v>0</v>
      </c>
      <c r="P12189">
        <v>41</v>
      </c>
      <c r="Q12189" t="s">
        <v>205</v>
      </c>
      <c r="R12189" t="b">
        <v>0</v>
      </c>
      <c r="S12189">
        <v>72</v>
      </c>
      <c r="T12189">
        <v>0</v>
      </c>
      <c r="V12189" t="s">
        <v>103</v>
      </c>
    </row>
    <row r="12190" spans="1:22" x14ac:dyDescent="0.2">
      <c r="A12190" s="1">
        <v>43366</v>
      </c>
      <c r="B12190">
        <v>2018</v>
      </c>
      <c r="C12190">
        <f>_xlfn.MAXIFS(Table1[ScheduleWeekWritten],Table1[ScheduleSeason],Table1[[#This Row],[ScheduleSeason]])</f>
        <v>17</v>
      </c>
      <c r="D12190">
        <v>3</v>
      </c>
      <c r="E12190" cm="1">
        <f t="array" ref="E12190">_xlfn.XLOOKUP(Table1[[#This Row],[ScheduleWeekWritten]],Table3[Game],100+Table3[Increase],Table1[[#This Row],[ScheduleWeekWritten]])</f>
        <v>3</v>
      </c>
      <c r="F12190" t="b">
        <v>0</v>
      </c>
      <c r="G12190" t="s">
        <v>58</v>
      </c>
      <c r="H12190">
        <v>20</v>
      </c>
      <c r="I12190">
        <v>16</v>
      </c>
      <c r="J12190" t="s">
        <v>140</v>
      </c>
      <c r="K12190" t="s">
        <v>77</v>
      </c>
      <c r="L12190" t="str">
        <f>_xlfn.XLOOKUP(Table1[[#This Row],[TeamFavoriteID]],Table2[team_id],Table2[team_name],_xlfn.XLOOKUP(Table1[[#This Row],[TeamFavoriteID]],Table2[team_id_pfr],Table2[team_name],"Even"))</f>
        <v>Philadelphia Eagles</v>
      </c>
      <c r="M12190">
        <v>-6.5</v>
      </c>
      <c r="N12190">
        <f>IF(Table1[[#This Row],[TeamFavorite]]=Table1[[#This Row],[TeamHome]],Table1[[#This Row],[ScoreAway]]-Table1[[#This Row],[ScoreHome]],Table1[[#This Row],[ScoreHome]]-Table1[[#This Row],[ScoreAway]])</f>
        <v>-4</v>
      </c>
      <c r="O12190">
        <f>IF(Table1[[#This Row],[SpreadActual]]&lt;Table1[[#This Row],[SpreadFavorite]],1,0)</f>
        <v>0</v>
      </c>
      <c r="P12190">
        <v>45.5</v>
      </c>
      <c r="Q12190" t="s">
        <v>183</v>
      </c>
      <c r="R12190" t="b">
        <v>0</v>
      </c>
      <c r="S12190">
        <v>61</v>
      </c>
      <c r="T12190">
        <v>5</v>
      </c>
      <c r="V12190" t="s">
        <v>2</v>
      </c>
    </row>
    <row r="12191" spans="1:22" x14ac:dyDescent="0.2">
      <c r="A12191" s="1">
        <v>43366</v>
      </c>
      <c r="B12191">
        <v>2018</v>
      </c>
      <c r="C12191">
        <f>_xlfn.MAXIFS(Table1[ScheduleWeekWritten],Table1[ScheduleSeason],Table1[[#This Row],[ScheduleSeason]])</f>
        <v>17</v>
      </c>
      <c r="D12191">
        <v>3</v>
      </c>
      <c r="E12191" cm="1">
        <f t="array" ref="E12191">_xlfn.XLOOKUP(Table1[[#This Row],[ScheduleWeekWritten]],Table3[Game],100+Table3[Increase],Table1[[#This Row],[ScheduleWeekWritten]])</f>
        <v>3</v>
      </c>
      <c r="F12191" t="b">
        <v>0</v>
      </c>
      <c r="G12191" t="s">
        <v>128</v>
      </c>
      <c r="H12191">
        <v>24</v>
      </c>
      <c r="I12191">
        <v>13</v>
      </c>
      <c r="J12191" t="s">
        <v>67</v>
      </c>
      <c r="K12191" t="s">
        <v>132</v>
      </c>
      <c r="L12191" t="str">
        <f>_xlfn.XLOOKUP(Table1[[#This Row],[TeamFavoriteID]],Table2[team_id],Table2[team_name],_xlfn.XLOOKUP(Table1[[#This Row],[TeamFavoriteID]],Table2[team_id_pfr],Table2[team_name],"Even"))</f>
        <v>Seattle Seahawks</v>
      </c>
      <c r="M12191">
        <v>-1</v>
      </c>
      <c r="N12191">
        <f>IF(Table1[[#This Row],[TeamFavorite]]=Table1[[#This Row],[TeamHome]],Table1[[#This Row],[ScoreAway]]-Table1[[#This Row],[ScoreHome]],Table1[[#This Row],[ScoreHome]]-Table1[[#This Row],[ScoreAway]])</f>
        <v>-11</v>
      </c>
      <c r="O12191">
        <f>IF(Table1[[#This Row],[SpreadActual]]&lt;Table1[[#This Row],[SpreadFavorite]],1,0)</f>
        <v>1</v>
      </c>
      <c r="P12191">
        <v>40</v>
      </c>
      <c r="Q12191" t="s">
        <v>180</v>
      </c>
      <c r="R12191" t="b">
        <v>0</v>
      </c>
      <c r="S12191">
        <v>61</v>
      </c>
      <c r="T12191">
        <v>4</v>
      </c>
    </row>
    <row r="12192" spans="1:22" x14ac:dyDescent="0.2">
      <c r="A12192" s="1">
        <v>43366</v>
      </c>
      <c r="B12192">
        <v>2018</v>
      </c>
      <c r="C12192">
        <f>_xlfn.MAXIFS(Table1[ScheduleWeekWritten],Table1[ScheduleSeason],Table1[[#This Row],[ScheduleSeason]])</f>
        <v>17</v>
      </c>
      <c r="D12192">
        <v>3</v>
      </c>
      <c r="E12192" cm="1">
        <f t="array" ref="E12192">_xlfn.XLOOKUP(Table1[[#This Row],[ScheduleWeekWritten]],Table3[Game],100+Table3[Increase],Table1[[#This Row],[ScheduleWeekWritten]])</f>
        <v>3</v>
      </c>
      <c r="F12192" t="b">
        <v>0</v>
      </c>
      <c r="G12192" t="s">
        <v>61</v>
      </c>
      <c r="H12192">
        <v>31</v>
      </c>
      <c r="I12192">
        <v>17</v>
      </c>
      <c r="J12192" t="s">
        <v>33</v>
      </c>
      <c r="K12192" t="s">
        <v>35</v>
      </c>
      <c r="L12192" t="str">
        <f>_xlfn.XLOOKUP(Table1[[#This Row],[TeamFavoriteID]],Table2[team_id],Table2[team_name],_xlfn.XLOOKUP(Table1[[#This Row],[TeamFavoriteID]],Table2[team_id_pfr],Table2[team_name],"Even"))</f>
        <v>Green Bay Packers</v>
      </c>
      <c r="M12192">
        <v>-2.5</v>
      </c>
      <c r="N12192">
        <f>IF(Table1[[#This Row],[TeamFavorite]]=Table1[[#This Row],[TeamHome]],Table1[[#This Row],[ScoreAway]]-Table1[[#This Row],[ScoreHome]],Table1[[#This Row],[ScoreHome]]-Table1[[#This Row],[ScoreAway]])</f>
        <v>14</v>
      </c>
      <c r="O12192">
        <f>IF(Table1[[#This Row],[SpreadActual]]&lt;Table1[[#This Row],[SpreadFavorite]],1,0)</f>
        <v>0</v>
      </c>
      <c r="P12192">
        <v>45.5</v>
      </c>
      <c r="Q12192" t="s">
        <v>165</v>
      </c>
      <c r="R12192" t="b">
        <v>0</v>
      </c>
      <c r="S12192">
        <v>62</v>
      </c>
      <c r="T12192">
        <v>6</v>
      </c>
      <c r="V12192" t="s">
        <v>2</v>
      </c>
    </row>
    <row r="12193" spans="1:22" x14ac:dyDescent="0.2">
      <c r="A12193" s="1">
        <v>43367</v>
      </c>
      <c r="B12193">
        <v>2018</v>
      </c>
      <c r="C12193">
        <f>_xlfn.MAXIFS(Table1[ScheduleWeekWritten],Table1[ScheduleSeason],Table1[[#This Row],[ScheduleSeason]])</f>
        <v>17</v>
      </c>
      <c r="D12193">
        <v>3</v>
      </c>
      <c r="E12193" cm="1">
        <f t="array" ref="E12193">_xlfn.XLOOKUP(Table1[[#This Row],[ScheduleWeekWritten]],Table3[Game],100+Table3[Increase],Table1[[#This Row],[ScheduleWeekWritten]])</f>
        <v>3</v>
      </c>
      <c r="F12193" t="b">
        <v>0</v>
      </c>
      <c r="G12193" t="s">
        <v>127</v>
      </c>
      <c r="H12193">
        <v>27</v>
      </c>
      <c r="I12193">
        <v>30</v>
      </c>
      <c r="J12193" t="s">
        <v>49</v>
      </c>
      <c r="K12193" t="s">
        <v>51</v>
      </c>
      <c r="L12193" t="str">
        <f>_xlfn.XLOOKUP(Table1[[#This Row],[TeamFavoriteID]],Table2[team_id],Table2[team_name],_xlfn.XLOOKUP(Table1[[#This Row],[TeamFavoriteID]],Table2[team_id_pfr],Table2[team_name],"Even"))</f>
        <v>Pittsburgh Steelers</v>
      </c>
      <c r="M12193">
        <v>-1</v>
      </c>
      <c r="N12193">
        <f>IF(Table1[[#This Row],[TeamFavorite]]=Table1[[#This Row],[TeamHome]],Table1[[#This Row],[ScoreAway]]-Table1[[#This Row],[ScoreHome]],Table1[[#This Row],[ScoreHome]]-Table1[[#This Row],[ScoreAway]])</f>
        <v>-3</v>
      </c>
      <c r="O12193">
        <f>IF(Table1[[#This Row],[SpreadActual]]&lt;Table1[[#This Row],[SpreadFavorite]],1,0)</f>
        <v>1</v>
      </c>
      <c r="P12193">
        <v>55</v>
      </c>
      <c r="Q12193" t="s">
        <v>168</v>
      </c>
      <c r="R12193" t="b">
        <v>0</v>
      </c>
      <c r="S12193">
        <v>77</v>
      </c>
      <c r="T12193">
        <v>5</v>
      </c>
    </row>
    <row r="12194" spans="1:22" x14ac:dyDescent="0.2">
      <c r="A12194" s="1">
        <v>43370</v>
      </c>
      <c r="B12194">
        <v>2018</v>
      </c>
      <c r="C12194">
        <f>_xlfn.MAXIFS(Table1[ScheduleWeekWritten],Table1[ScheduleSeason],Table1[[#This Row],[ScheduleSeason]])</f>
        <v>17</v>
      </c>
      <c r="D12194">
        <v>4</v>
      </c>
      <c r="E12194" cm="1">
        <f t="array" ref="E12194">_xlfn.XLOOKUP(Table1[[#This Row],[ScheduleWeekWritten]],Table3[Game],100+Table3[Increase],Table1[[#This Row],[ScheduleWeekWritten]])</f>
        <v>4</v>
      </c>
      <c r="F12194" t="b">
        <v>0</v>
      </c>
      <c r="G12194" t="s">
        <v>39</v>
      </c>
      <c r="H12194">
        <v>38</v>
      </c>
      <c r="I12194">
        <v>31</v>
      </c>
      <c r="J12194" t="s">
        <v>54</v>
      </c>
      <c r="K12194" t="s">
        <v>40</v>
      </c>
      <c r="L12194" t="str">
        <f>_xlfn.XLOOKUP(Table1[[#This Row],[TeamFavoriteID]],Table2[team_id],Table2[team_name],_xlfn.XLOOKUP(Table1[[#This Row],[TeamFavoriteID]],Table2[team_id_pfr],Table2[team_name],"Even"))</f>
        <v>Los Angeles Rams</v>
      </c>
      <c r="M12194">
        <v>-7.5</v>
      </c>
      <c r="N12194">
        <f>IF(Table1[[#This Row],[TeamFavorite]]=Table1[[#This Row],[TeamHome]],Table1[[#This Row],[ScoreAway]]-Table1[[#This Row],[ScoreHome]],Table1[[#This Row],[ScoreHome]]-Table1[[#This Row],[ScoreAway]])</f>
        <v>-7</v>
      </c>
      <c r="O12194">
        <f>IF(Table1[[#This Row],[SpreadActual]]&lt;Table1[[#This Row],[SpreadFavorite]],1,0)</f>
        <v>0</v>
      </c>
      <c r="P12194">
        <v>48.5</v>
      </c>
      <c r="Q12194" t="s">
        <v>65</v>
      </c>
      <c r="R12194" t="b">
        <v>0</v>
      </c>
      <c r="S12194">
        <v>75</v>
      </c>
      <c r="T12194">
        <v>3</v>
      </c>
    </row>
    <row r="12195" spans="1:22" x14ac:dyDescent="0.2">
      <c r="A12195" s="1">
        <v>43373</v>
      </c>
      <c r="B12195">
        <v>2018</v>
      </c>
      <c r="C12195">
        <f>_xlfn.MAXIFS(Table1[ScheduleWeekWritten],Table1[ScheduleSeason],Table1[[#This Row],[ScheduleSeason]])</f>
        <v>17</v>
      </c>
      <c r="D12195">
        <v>4</v>
      </c>
      <c r="E12195" cm="1">
        <f t="array" ref="E12195">_xlfn.XLOOKUP(Table1[[#This Row],[ScheduleWeekWritten]],Table3[Game],100+Table3[Increase],Table1[[#This Row],[ScheduleWeekWritten]])</f>
        <v>4</v>
      </c>
      <c r="F12195" t="b">
        <v>0</v>
      </c>
      <c r="G12195" t="s">
        <v>149</v>
      </c>
      <c r="H12195">
        <v>17</v>
      </c>
      <c r="I12195">
        <v>20</v>
      </c>
      <c r="J12195" t="s">
        <v>128</v>
      </c>
      <c r="K12195" t="s">
        <v>132</v>
      </c>
      <c r="L12195" t="str">
        <f>_xlfn.XLOOKUP(Table1[[#This Row],[TeamFavoriteID]],Table2[team_id],Table2[team_name],_xlfn.XLOOKUP(Table1[[#This Row],[TeamFavoriteID]],Table2[team_id_pfr],Table2[team_name],"Even"))</f>
        <v>Seattle Seahawks</v>
      </c>
      <c r="M12195">
        <v>-3.5</v>
      </c>
      <c r="N12195">
        <f>IF(Table1[[#This Row],[TeamFavorite]]=Table1[[#This Row],[TeamHome]],Table1[[#This Row],[ScoreAway]]-Table1[[#This Row],[ScoreHome]],Table1[[#This Row],[ScoreHome]]-Table1[[#This Row],[ScoreAway]])</f>
        <v>-3</v>
      </c>
      <c r="O12195">
        <f>IF(Table1[[#This Row],[SpreadActual]]&lt;Table1[[#This Row],[SpreadFavorite]],1,0)</f>
        <v>0</v>
      </c>
      <c r="P12195">
        <v>40</v>
      </c>
      <c r="Q12195" t="s">
        <v>150</v>
      </c>
      <c r="R12195" t="b">
        <v>0</v>
      </c>
      <c r="S12195">
        <v>72</v>
      </c>
      <c r="T12195">
        <v>0</v>
      </c>
      <c r="V12195" t="s">
        <v>103</v>
      </c>
    </row>
    <row r="12196" spans="1:22" x14ac:dyDescent="0.2">
      <c r="A12196" s="1">
        <v>43373</v>
      </c>
      <c r="B12196">
        <v>2018</v>
      </c>
      <c r="C12196">
        <f>_xlfn.MAXIFS(Table1[ScheduleWeekWritten],Table1[ScheduleSeason],Table1[[#This Row],[ScheduleSeason]])</f>
        <v>17</v>
      </c>
      <c r="D12196">
        <v>4</v>
      </c>
      <c r="E12196" cm="1">
        <f t="array" ref="E12196">_xlfn.XLOOKUP(Table1[[#This Row],[ScheduleWeekWritten]],Table3[Game],100+Table3[Increase],Table1[[#This Row],[ScheduleWeekWritten]])</f>
        <v>4</v>
      </c>
      <c r="F12196" t="b">
        <v>0</v>
      </c>
      <c r="G12196" t="s">
        <v>38</v>
      </c>
      <c r="H12196">
        <v>36</v>
      </c>
      <c r="I12196">
        <v>37</v>
      </c>
      <c r="J12196" t="s">
        <v>101</v>
      </c>
      <c r="K12196" t="s">
        <v>109</v>
      </c>
      <c r="L12196" t="str">
        <f>_xlfn.XLOOKUP(Table1[[#This Row],[TeamFavoriteID]],Table2[team_id],Table2[team_name],_xlfn.XLOOKUP(Table1[[#This Row],[TeamFavoriteID]],Table2[team_id_pfr],Table2[team_name],"Even"))</f>
        <v>Atlanta Falcons</v>
      </c>
      <c r="M12196">
        <v>-3.5</v>
      </c>
      <c r="N12196">
        <f>IF(Table1[[#This Row],[TeamFavorite]]=Table1[[#This Row],[TeamHome]],Table1[[#This Row],[ScoreAway]]-Table1[[#This Row],[ScoreHome]],Table1[[#This Row],[ScoreHome]]-Table1[[#This Row],[ScoreAway]])</f>
        <v>1</v>
      </c>
      <c r="O12196">
        <f>IF(Table1[[#This Row],[SpreadActual]]&lt;Table1[[#This Row],[SpreadFavorite]],1,0)</f>
        <v>0</v>
      </c>
      <c r="P12196">
        <v>52.5</v>
      </c>
      <c r="Q12196" t="s">
        <v>213</v>
      </c>
      <c r="R12196" t="b">
        <v>0</v>
      </c>
      <c r="S12196">
        <v>72</v>
      </c>
      <c r="T12196">
        <v>0</v>
      </c>
      <c r="V12196" t="s">
        <v>103</v>
      </c>
    </row>
    <row r="12197" spans="1:22" x14ac:dyDescent="0.2">
      <c r="A12197" s="1">
        <v>43373</v>
      </c>
      <c r="B12197">
        <v>2018</v>
      </c>
      <c r="C12197">
        <f>_xlfn.MAXIFS(Table1[ScheduleWeekWritten],Table1[ScheduleSeason],Table1[[#This Row],[ScheduleSeason]])</f>
        <v>17</v>
      </c>
      <c r="D12197">
        <v>4</v>
      </c>
      <c r="E12197" cm="1">
        <f t="array" ref="E12197">_xlfn.XLOOKUP(Table1[[#This Row],[ScheduleWeekWritten]],Table3[Game],100+Table3[Increase],Table1[[#This Row],[ScheduleWeekWritten]])</f>
        <v>4</v>
      </c>
      <c r="F12197" t="b">
        <v>0</v>
      </c>
      <c r="G12197" t="s">
        <v>46</v>
      </c>
      <c r="H12197">
        <v>48</v>
      </c>
      <c r="I12197">
        <v>10</v>
      </c>
      <c r="J12197" t="s">
        <v>127</v>
      </c>
      <c r="K12197" t="s">
        <v>47</v>
      </c>
      <c r="L12197" t="str">
        <f>_xlfn.XLOOKUP(Table1[[#This Row],[TeamFavoriteID]],Table2[team_id],Table2[team_name],_xlfn.XLOOKUP(Table1[[#This Row],[TeamFavoriteID]],Table2[team_id_pfr],Table2[team_name],"Even"))</f>
        <v>Chicago Bears</v>
      </c>
      <c r="M12197">
        <v>-3</v>
      </c>
      <c r="N12197">
        <f>IF(Table1[[#This Row],[TeamFavorite]]=Table1[[#This Row],[TeamHome]],Table1[[#This Row],[ScoreAway]]-Table1[[#This Row],[ScoreHome]],Table1[[#This Row],[ScoreHome]]-Table1[[#This Row],[ScoreAway]])</f>
        <v>-38</v>
      </c>
      <c r="O12197">
        <f>IF(Table1[[#This Row],[SpreadActual]]&lt;Table1[[#This Row],[SpreadFavorite]],1,0)</f>
        <v>1</v>
      </c>
      <c r="P12197">
        <v>46</v>
      </c>
      <c r="Q12197" t="s">
        <v>114</v>
      </c>
      <c r="R12197" t="b">
        <v>0</v>
      </c>
      <c r="S12197">
        <v>66</v>
      </c>
      <c r="T12197">
        <v>5</v>
      </c>
    </row>
    <row r="12198" spans="1:22" x14ac:dyDescent="0.2">
      <c r="A12198" s="1">
        <v>43373</v>
      </c>
      <c r="B12198">
        <v>2018</v>
      </c>
      <c r="C12198">
        <f>_xlfn.MAXIFS(Table1[ScheduleWeekWritten],Table1[ScheduleSeason],Table1[[#This Row],[ScheduleSeason]])</f>
        <v>17</v>
      </c>
      <c r="D12198">
        <v>4</v>
      </c>
      <c r="E12198" cm="1">
        <f t="array" ref="E12198">_xlfn.XLOOKUP(Table1[[#This Row],[ScheduleWeekWritten]],Table3[Game],100+Table3[Increase],Table1[[#This Row],[ScheduleWeekWritten]])</f>
        <v>4</v>
      </c>
      <c r="F12198" t="b">
        <v>0</v>
      </c>
      <c r="G12198" t="s">
        <v>67</v>
      </c>
      <c r="H12198">
        <v>26</v>
      </c>
      <c r="I12198">
        <v>24</v>
      </c>
      <c r="J12198" t="s">
        <v>45</v>
      </c>
      <c r="K12198" t="s">
        <v>68</v>
      </c>
      <c r="L12198" t="str">
        <f>_xlfn.XLOOKUP(Table1[[#This Row],[TeamFavoriteID]],Table2[team_id],Table2[team_name],_xlfn.XLOOKUP(Table1[[#This Row],[TeamFavoriteID]],Table2[team_id_pfr],Table2[team_name],"Even"))</f>
        <v>Dallas Cowboys</v>
      </c>
      <c r="M12198">
        <v>-2.5</v>
      </c>
      <c r="N12198">
        <f>IF(Table1[[#This Row],[TeamFavorite]]=Table1[[#This Row],[TeamHome]],Table1[[#This Row],[ScoreAway]]-Table1[[#This Row],[ScoreHome]],Table1[[#This Row],[ScoreHome]]-Table1[[#This Row],[ScoreAway]])</f>
        <v>-2</v>
      </c>
      <c r="O12198">
        <f>IF(Table1[[#This Row],[SpreadActual]]&lt;Table1[[#This Row],[SpreadFavorite]],1,0)</f>
        <v>0</v>
      </c>
      <c r="P12198">
        <v>43.5</v>
      </c>
      <c r="Q12198" t="s">
        <v>208</v>
      </c>
      <c r="R12198" t="b">
        <v>0</v>
      </c>
      <c r="S12198">
        <v>72</v>
      </c>
      <c r="T12198">
        <v>0</v>
      </c>
      <c r="V12198" t="s">
        <v>103</v>
      </c>
    </row>
    <row r="12199" spans="1:22" x14ac:dyDescent="0.2">
      <c r="A12199" s="1">
        <v>43373</v>
      </c>
      <c r="B12199">
        <v>2018</v>
      </c>
      <c r="C12199">
        <f>_xlfn.MAXIFS(Table1[ScheduleWeekWritten],Table1[ScheduleSeason],Table1[[#This Row],[ScheduleSeason]])</f>
        <v>17</v>
      </c>
      <c r="D12199">
        <v>4</v>
      </c>
      <c r="E12199" cm="1">
        <f t="array" ref="E12199">_xlfn.XLOOKUP(Table1[[#This Row],[ScheduleWeekWritten]],Table3[Game],100+Table3[Increase],Table1[[#This Row],[ScheduleWeekWritten]])</f>
        <v>4</v>
      </c>
      <c r="F12199" t="b">
        <v>0</v>
      </c>
      <c r="G12199" t="s">
        <v>33</v>
      </c>
      <c r="H12199">
        <v>22</v>
      </c>
      <c r="I12199">
        <v>0</v>
      </c>
      <c r="J12199" t="s">
        <v>28</v>
      </c>
      <c r="K12199" t="s">
        <v>35</v>
      </c>
      <c r="L12199" t="str">
        <f>_xlfn.XLOOKUP(Table1[[#This Row],[TeamFavoriteID]],Table2[team_id],Table2[team_name],_xlfn.XLOOKUP(Table1[[#This Row],[TeamFavoriteID]],Table2[team_id_pfr],Table2[team_name],"Even"))</f>
        <v>Green Bay Packers</v>
      </c>
      <c r="M12199">
        <v>-8.5</v>
      </c>
      <c r="N12199">
        <f>IF(Table1[[#This Row],[TeamFavorite]]=Table1[[#This Row],[TeamHome]],Table1[[#This Row],[ScoreAway]]-Table1[[#This Row],[ScoreHome]],Table1[[#This Row],[ScoreHome]]-Table1[[#This Row],[ScoreAway]])</f>
        <v>-22</v>
      </c>
      <c r="O12199">
        <f>IF(Table1[[#This Row],[SpreadActual]]&lt;Table1[[#This Row],[SpreadFavorite]],1,0)</f>
        <v>1</v>
      </c>
      <c r="P12199">
        <v>43.5</v>
      </c>
      <c r="Q12199" t="s">
        <v>82</v>
      </c>
      <c r="R12199" t="b">
        <v>0</v>
      </c>
      <c r="S12199">
        <v>49</v>
      </c>
      <c r="T12199">
        <v>9</v>
      </c>
    </row>
    <row r="12200" spans="1:22" x14ac:dyDescent="0.2">
      <c r="A12200" s="1">
        <v>43373</v>
      </c>
      <c r="B12200">
        <v>2018</v>
      </c>
      <c r="C12200">
        <f>_xlfn.MAXIFS(Table1[ScheduleWeekWritten],Table1[ScheduleSeason],Table1[[#This Row],[ScheduleSeason]])</f>
        <v>17</v>
      </c>
      <c r="D12200">
        <v>4</v>
      </c>
      <c r="E12200" cm="1">
        <f t="array" ref="E12200">_xlfn.XLOOKUP(Table1[[#This Row],[ScheduleWeekWritten]],Table3[Game],100+Table3[Increase],Table1[[#This Row],[ScheduleWeekWritten]])</f>
        <v>4</v>
      </c>
      <c r="F12200" t="b">
        <v>0</v>
      </c>
      <c r="G12200" t="s">
        <v>140</v>
      </c>
      <c r="H12200">
        <v>34</v>
      </c>
      <c r="I12200">
        <v>37</v>
      </c>
      <c r="J12200" t="s">
        <v>177</v>
      </c>
      <c r="K12200" t="s">
        <v>72</v>
      </c>
      <c r="L12200" t="str">
        <f>_xlfn.XLOOKUP(Table1[[#This Row],[TeamFavoriteID]],Table2[team_id],Table2[team_name],_xlfn.XLOOKUP(Table1[[#This Row],[TeamFavoriteID]],Table2[team_id_pfr],Table2[team_name],"Even"))</f>
        <v>Baltimore Colts</v>
      </c>
      <c r="M12200">
        <v>-1</v>
      </c>
      <c r="N12200">
        <f>IF(Table1[[#This Row],[TeamFavorite]]=Table1[[#This Row],[TeamHome]],Table1[[#This Row],[ScoreAway]]-Table1[[#This Row],[ScoreHome]],Table1[[#This Row],[ScoreHome]]-Table1[[#This Row],[ScoreAway]])</f>
        <v>-3</v>
      </c>
      <c r="O12200">
        <f>IF(Table1[[#This Row],[SpreadActual]]&lt;Table1[[#This Row],[SpreadFavorite]],1,0)</f>
        <v>1</v>
      </c>
      <c r="P12200">
        <v>48</v>
      </c>
      <c r="Q12200" t="s">
        <v>190</v>
      </c>
      <c r="R12200" t="b">
        <v>0</v>
      </c>
      <c r="S12200">
        <v>72</v>
      </c>
      <c r="T12200">
        <v>0</v>
      </c>
      <c r="V12200" t="s">
        <v>103</v>
      </c>
    </row>
    <row r="12201" spans="1:22" x14ac:dyDescent="0.2">
      <c r="A12201" s="1">
        <v>43373</v>
      </c>
      <c r="B12201">
        <v>2018</v>
      </c>
      <c r="C12201">
        <f>_xlfn.MAXIFS(Table1[ScheduleWeekWritten],Table1[ScheduleSeason],Table1[[#This Row],[ScheduleSeason]])</f>
        <v>17</v>
      </c>
      <c r="D12201">
        <v>4</v>
      </c>
      <c r="E12201" cm="1">
        <f t="array" ref="E12201">_xlfn.XLOOKUP(Table1[[#This Row],[ScheduleWeekWritten]],Table3[Game],100+Table3[Increase],Table1[[#This Row],[ScheduleWeekWritten]])</f>
        <v>4</v>
      </c>
      <c r="F12201" t="b">
        <v>0</v>
      </c>
      <c r="G12201" t="s">
        <v>154</v>
      </c>
      <c r="H12201">
        <v>31</v>
      </c>
      <c r="I12201">
        <v>12</v>
      </c>
      <c r="J12201" t="s">
        <v>31</v>
      </c>
      <c r="K12201" t="s">
        <v>161</v>
      </c>
      <c r="L12201" t="str">
        <f>_xlfn.XLOOKUP(Table1[[#This Row],[TeamFavoriteID]],Table2[team_id],Table2[team_name],_xlfn.XLOOKUP(Table1[[#This Row],[TeamFavoriteID]],Table2[team_id_pfr],Table2[team_name],"Even"))</f>
        <v>Jacksonville Jaguars</v>
      </c>
      <c r="M12201">
        <v>-7.5</v>
      </c>
      <c r="N12201">
        <f>IF(Table1[[#This Row],[TeamFavorite]]=Table1[[#This Row],[TeamHome]],Table1[[#This Row],[ScoreAway]]-Table1[[#This Row],[ScoreHome]],Table1[[#This Row],[ScoreHome]]-Table1[[#This Row],[ScoreAway]])</f>
        <v>-19</v>
      </c>
      <c r="O12201">
        <f>IF(Table1[[#This Row],[SpreadActual]]&lt;Table1[[#This Row],[SpreadFavorite]],1,0)</f>
        <v>1</v>
      </c>
      <c r="P12201">
        <v>40.5</v>
      </c>
      <c r="Q12201" t="s">
        <v>214</v>
      </c>
      <c r="R12201" t="b">
        <v>0</v>
      </c>
      <c r="S12201">
        <v>86</v>
      </c>
      <c r="T12201">
        <v>10</v>
      </c>
    </row>
    <row r="12202" spans="1:22" x14ac:dyDescent="0.2">
      <c r="A12202" s="1">
        <v>43373</v>
      </c>
      <c r="B12202">
        <v>2018</v>
      </c>
      <c r="C12202">
        <f>_xlfn.MAXIFS(Table1[ScheduleWeekWritten],Table1[ScheduleSeason],Table1[[#This Row],[ScheduleSeason]])</f>
        <v>17</v>
      </c>
      <c r="D12202">
        <v>4</v>
      </c>
      <c r="E12202" cm="1">
        <f t="array" ref="E12202">_xlfn.XLOOKUP(Table1[[#This Row],[ScheduleWeekWritten]],Table3[Game],100+Table3[Increase],Table1[[#This Row],[ScheduleWeekWritten]])</f>
        <v>4</v>
      </c>
      <c r="F12202" t="b">
        <v>0</v>
      </c>
      <c r="G12202" t="s">
        <v>210</v>
      </c>
      <c r="H12202">
        <v>29</v>
      </c>
      <c r="I12202">
        <v>27</v>
      </c>
      <c r="J12202" t="s">
        <v>53</v>
      </c>
      <c r="K12202" t="s">
        <v>29</v>
      </c>
      <c r="L12202" t="str">
        <f>_xlfn.XLOOKUP(Table1[[#This Row],[TeamFavoriteID]],Table2[team_id],Table2[team_name],_xlfn.XLOOKUP(Table1[[#This Row],[TeamFavoriteID]],Table2[team_id_pfr],Table2[team_name],"Even"))</f>
        <v>Los Angeles Chargers</v>
      </c>
      <c r="M12202">
        <v>-10.5</v>
      </c>
      <c r="N12202">
        <f>IF(Table1[[#This Row],[TeamFavorite]]=Table1[[#This Row],[TeamHome]],Table1[[#This Row],[ScoreAway]]-Table1[[#This Row],[ScoreHome]],Table1[[#This Row],[ScoreHome]]-Table1[[#This Row],[ScoreAway]])</f>
        <v>-2</v>
      </c>
      <c r="O12202">
        <f>IF(Table1[[#This Row],[SpreadActual]]&lt;Table1[[#This Row],[SpreadFavorite]],1,0)</f>
        <v>0</v>
      </c>
      <c r="P12202">
        <v>46</v>
      </c>
      <c r="Q12202" t="s">
        <v>211</v>
      </c>
      <c r="R12202" t="b">
        <v>0</v>
      </c>
      <c r="S12202">
        <v>78</v>
      </c>
      <c r="T12202">
        <v>9</v>
      </c>
    </row>
    <row r="12203" spans="1:22" x14ac:dyDescent="0.2">
      <c r="A12203" s="1">
        <v>43373</v>
      </c>
      <c r="B12203">
        <v>2018</v>
      </c>
      <c r="C12203">
        <f>_xlfn.MAXIFS(Table1[ScheduleWeekWritten],Table1[ScheduleSeason],Table1[[#This Row],[ScheduleSeason]])</f>
        <v>17</v>
      </c>
      <c r="D12203">
        <v>4</v>
      </c>
      <c r="E12203" cm="1">
        <f t="array" ref="E12203">_xlfn.XLOOKUP(Table1[[#This Row],[ScheduleWeekWritten]],Table3[Game],100+Table3[Increase],Table1[[#This Row],[ScheduleWeekWritten]])</f>
        <v>4</v>
      </c>
      <c r="F12203" t="b">
        <v>0</v>
      </c>
      <c r="G12203" t="s">
        <v>115</v>
      </c>
      <c r="H12203">
        <v>38</v>
      </c>
      <c r="I12203">
        <v>7</v>
      </c>
      <c r="J12203" t="s">
        <v>19</v>
      </c>
      <c r="K12203" t="s">
        <v>70</v>
      </c>
      <c r="L12203" t="str">
        <f>_xlfn.XLOOKUP(Table1[[#This Row],[TeamFavoriteID]],Table2[team_id],Table2[team_name],_xlfn.XLOOKUP(Table1[[#This Row],[TeamFavoriteID]],Table2[team_id_pfr],Table2[team_name],"Even"))</f>
        <v>Boston Patriots</v>
      </c>
      <c r="M12203">
        <v>-6.5</v>
      </c>
      <c r="N12203">
        <f>IF(Table1[[#This Row],[TeamFavorite]]=Table1[[#This Row],[TeamHome]],Table1[[#This Row],[ScoreAway]]-Table1[[#This Row],[ScoreHome]],Table1[[#This Row],[ScoreHome]]-Table1[[#This Row],[ScoreAway]])</f>
        <v>31</v>
      </c>
      <c r="O12203">
        <f>IF(Table1[[#This Row],[SpreadActual]]&lt;Table1[[#This Row],[SpreadFavorite]],1,0)</f>
        <v>0</v>
      </c>
      <c r="P12203">
        <v>50.5</v>
      </c>
      <c r="Q12203" t="s">
        <v>179</v>
      </c>
      <c r="R12203" t="b">
        <v>0</v>
      </c>
      <c r="S12203">
        <v>65</v>
      </c>
      <c r="T12203">
        <v>6</v>
      </c>
    </row>
    <row r="12204" spans="1:22" x14ac:dyDescent="0.2">
      <c r="A12204" s="1">
        <v>43373</v>
      </c>
      <c r="B12204">
        <v>2018</v>
      </c>
      <c r="C12204">
        <f>_xlfn.MAXIFS(Table1[ScheduleWeekWritten],Table1[ScheduleSeason],Table1[[#This Row],[ScheduleSeason]])</f>
        <v>17</v>
      </c>
      <c r="D12204">
        <v>4</v>
      </c>
      <c r="E12204" cm="1">
        <f t="array" ref="E12204">_xlfn.XLOOKUP(Table1[[#This Row],[ScheduleWeekWritten]],Table3[Game],100+Table3[Increase],Table1[[#This Row],[ScheduleWeekWritten]])</f>
        <v>4</v>
      </c>
      <c r="F12204" t="b">
        <v>0</v>
      </c>
      <c r="G12204" t="s">
        <v>50</v>
      </c>
      <c r="H12204">
        <v>18</v>
      </c>
      <c r="I12204">
        <v>33</v>
      </c>
      <c r="J12204" t="s">
        <v>95</v>
      </c>
      <c r="K12204" t="s">
        <v>98</v>
      </c>
      <c r="L12204" t="str">
        <f>_xlfn.XLOOKUP(Table1[[#This Row],[TeamFavoriteID]],Table2[team_id],Table2[team_name],_xlfn.XLOOKUP(Table1[[#This Row],[TeamFavoriteID]],Table2[team_id_pfr],Table2[team_name],"Even"))</f>
        <v>New Orleans Saints</v>
      </c>
      <c r="M12204">
        <v>-3.5</v>
      </c>
      <c r="N12204">
        <f>IF(Table1[[#This Row],[TeamFavorite]]=Table1[[#This Row],[TeamHome]],Table1[[#This Row],[ScoreAway]]-Table1[[#This Row],[ScoreHome]],Table1[[#This Row],[ScoreHome]]-Table1[[#This Row],[ScoreAway]])</f>
        <v>-15</v>
      </c>
      <c r="O12204">
        <f>IF(Table1[[#This Row],[SpreadActual]]&lt;Table1[[#This Row],[SpreadFavorite]],1,0)</f>
        <v>1</v>
      </c>
      <c r="P12204">
        <v>51.5</v>
      </c>
      <c r="Q12204" t="s">
        <v>197</v>
      </c>
      <c r="R12204" t="b">
        <v>0</v>
      </c>
      <c r="S12204">
        <v>71</v>
      </c>
      <c r="T12204">
        <v>7</v>
      </c>
    </row>
    <row r="12205" spans="1:22" x14ac:dyDescent="0.2">
      <c r="A12205" s="1">
        <v>43373</v>
      </c>
      <c r="B12205">
        <v>2018</v>
      </c>
      <c r="C12205">
        <f>_xlfn.MAXIFS(Table1[ScheduleWeekWritten],Table1[ScheduleSeason],Table1[[#This Row],[ScheduleSeason]])</f>
        <v>17</v>
      </c>
      <c r="D12205">
        <v>4</v>
      </c>
      <c r="E12205" cm="1">
        <f t="array" ref="E12205">_xlfn.XLOOKUP(Table1[[#This Row],[ScheduleWeekWritten]],Table3[Game],100+Table3[Increase],Table1[[#This Row],[ScheduleWeekWritten]])</f>
        <v>4</v>
      </c>
      <c r="F12205" t="b">
        <v>0</v>
      </c>
      <c r="G12205" t="s">
        <v>20</v>
      </c>
      <c r="H12205">
        <v>45</v>
      </c>
      <c r="I12205">
        <v>42</v>
      </c>
      <c r="J12205" t="s">
        <v>62</v>
      </c>
      <c r="K12205" t="s">
        <v>21</v>
      </c>
      <c r="L12205" t="str">
        <f>_xlfn.XLOOKUP(Table1[[#This Row],[TeamFavoriteID]],Table2[team_id],Table2[team_name],_xlfn.XLOOKUP(Table1[[#This Row],[TeamFavoriteID]],Table2[team_id_pfr],Table2[team_name],"Even"))</f>
        <v>Las Vegas Raiders</v>
      </c>
      <c r="M12205">
        <v>-2.5</v>
      </c>
      <c r="N12205">
        <f>IF(Table1[[#This Row],[TeamFavorite]]=Table1[[#This Row],[TeamHome]],Table1[[#This Row],[ScoreAway]]-Table1[[#This Row],[ScoreHome]],Table1[[#This Row],[ScoreHome]]-Table1[[#This Row],[ScoreAway]])</f>
        <v>3</v>
      </c>
      <c r="O12205">
        <f>IF(Table1[[#This Row],[SpreadActual]]&lt;Table1[[#This Row],[SpreadFavorite]],1,0)</f>
        <v>0</v>
      </c>
      <c r="P12205">
        <v>44.5</v>
      </c>
      <c r="Q12205" t="s">
        <v>76</v>
      </c>
      <c r="R12205" t="b">
        <v>0</v>
      </c>
      <c r="S12205">
        <v>71</v>
      </c>
      <c r="T12205">
        <v>8</v>
      </c>
    </row>
    <row r="12206" spans="1:22" x14ac:dyDescent="0.2">
      <c r="A12206" s="1">
        <v>43373</v>
      </c>
      <c r="B12206">
        <v>2018</v>
      </c>
      <c r="C12206">
        <f>_xlfn.MAXIFS(Table1[ScheduleWeekWritten],Table1[ScheduleSeason],Table1[[#This Row],[ScheduleSeason]])</f>
        <v>17</v>
      </c>
      <c r="D12206">
        <v>4</v>
      </c>
      <c r="E12206" cm="1">
        <f t="array" ref="E12206">_xlfn.XLOOKUP(Table1[[#This Row],[ScheduleWeekWritten]],Table3[Game],100+Table3[Increase],Table1[[#This Row],[ScheduleWeekWritten]])</f>
        <v>4</v>
      </c>
      <c r="F12206" t="b">
        <v>0</v>
      </c>
      <c r="G12206" t="s">
        <v>49</v>
      </c>
      <c r="H12206">
        <v>14</v>
      </c>
      <c r="I12206">
        <v>26</v>
      </c>
      <c r="J12206" t="s">
        <v>158</v>
      </c>
      <c r="K12206" t="s">
        <v>51</v>
      </c>
      <c r="L12206" t="str">
        <f>_xlfn.XLOOKUP(Table1[[#This Row],[TeamFavoriteID]],Table2[team_id],Table2[team_name],_xlfn.XLOOKUP(Table1[[#This Row],[TeamFavoriteID]],Table2[team_id_pfr],Table2[team_name],"Even"))</f>
        <v>Pittsburgh Steelers</v>
      </c>
      <c r="M12206">
        <v>-3</v>
      </c>
      <c r="N12206">
        <f>IF(Table1[[#This Row],[TeamFavorite]]=Table1[[#This Row],[TeamHome]],Table1[[#This Row],[ScoreAway]]-Table1[[#This Row],[ScoreHome]],Table1[[#This Row],[ScoreHome]]-Table1[[#This Row],[ScoreAway]])</f>
        <v>12</v>
      </c>
      <c r="O12206">
        <f>IF(Table1[[#This Row],[SpreadActual]]&lt;Table1[[#This Row],[SpreadFavorite]],1,0)</f>
        <v>0</v>
      </c>
      <c r="P12206">
        <v>51</v>
      </c>
      <c r="Q12206" t="s">
        <v>175</v>
      </c>
      <c r="R12206" t="b">
        <v>0</v>
      </c>
      <c r="S12206">
        <v>69</v>
      </c>
      <c r="T12206">
        <v>2</v>
      </c>
    </row>
    <row r="12207" spans="1:22" x14ac:dyDescent="0.2">
      <c r="A12207" s="1">
        <v>43373</v>
      </c>
      <c r="B12207">
        <v>2018</v>
      </c>
      <c r="C12207">
        <f>_xlfn.MAXIFS(Table1[ScheduleWeekWritten],Table1[ScheduleSeason],Table1[[#This Row],[ScheduleSeason]])</f>
        <v>17</v>
      </c>
      <c r="D12207">
        <v>4</v>
      </c>
      <c r="E12207" cm="1">
        <f t="array" ref="E12207">_xlfn.XLOOKUP(Table1[[#This Row],[ScheduleWeekWritten]],Table3[Game],100+Table3[Increase],Table1[[#This Row],[ScheduleWeekWritten]])</f>
        <v>4</v>
      </c>
      <c r="F12207" t="b">
        <v>0</v>
      </c>
      <c r="G12207" t="s">
        <v>171</v>
      </c>
      <c r="H12207">
        <v>26</v>
      </c>
      <c r="I12207">
        <v>23</v>
      </c>
      <c r="J12207" t="s">
        <v>58</v>
      </c>
      <c r="K12207" t="s">
        <v>77</v>
      </c>
      <c r="L12207" t="str">
        <f>_xlfn.XLOOKUP(Table1[[#This Row],[TeamFavoriteID]],Table2[team_id],Table2[team_name],_xlfn.XLOOKUP(Table1[[#This Row],[TeamFavoriteID]],Table2[team_id_pfr],Table2[team_name],"Even"))</f>
        <v>Philadelphia Eagles</v>
      </c>
      <c r="M12207">
        <v>-3</v>
      </c>
      <c r="N12207">
        <f>IF(Table1[[#This Row],[TeamFavorite]]=Table1[[#This Row],[TeamHome]],Table1[[#This Row],[ScoreAway]]-Table1[[#This Row],[ScoreHome]],Table1[[#This Row],[ScoreHome]]-Table1[[#This Row],[ScoreAway]])</f>
        <v>3</v>
      </c>
      <c r="O12207">
        <f>IF(Table1[[#This Row],[SpreadActual]]&lt;Table1[[#This Row],[SpreadFavorite]],1,0)</f>
        <v>0</v>
      </c>
      <c r="P12207">
        <v>41.5</v>
      </c>
      <c r="Q12207" t="s">
        <v>172</v>
      </c>
      <c r="R12207" t="b">
        <v>0</v>
      </c>
      <c r="S12207">
        <v>80</v>
      </c>
      <c r="T12207">
        <v>4</v>
      </c>
    </row>
    <row r="12208" spans="1:22" x14ac:dyDescent="0.2">
      <c r="A12208" s="1">
        <v>43374</v>
      </c>
      <c r="B12208">
        <v>2018</v>
      </c>
      <c r="C12208">
        <f>_xlfn.MAXIFS(Table1[ScheduleWeekWritten],Table1[ScheduleSeason],Table1[[#This Row],[ScheduleSeason]])</f>
        <v>17</v>
      </c>
      <c r="D12208">
        <v>4</v>
      </c>
      <c r="E12208" cm="1">
        <f t="array" ref="E12208">_xlfn.XLOOKUP(Table1[[#This Row],[ScheduleWeekWritten]],Table3[Game],100+Table3[Increase],Table1[[#This Row],[ScheduleWeekWritten]])</f>
        <v>4</v>
      </c>
      <c r="F12208" t="b">
        <v>0</v>
      </c>
      <c r="G12208" t="s">
        <v>24</v>
      </c>
      <c r="H12208">
        <v>23</v>
      </c>
      <c r="I12208">
        <v>27</v>
      </c>
      <c r="J12208" t="s">
        <v>42</v>
      </c>
      <c r="K12208" t="s">
        <v>75</v>
      </c>
      <c r="L12208" t="str">
        <f>_xlfn.XLOOKUP(Table1[[#This Row],[TeamFavoriteID]],Table2[team_id],Table2[team_name],_xlfn.XLOOKUP(Table1[[#This Row],[TeamFavoriteID]],Table2[team_id_pfr],Table2[team_name],"Even"))</f>
        <v>Kansas City Chiefs</v>
      </c>
      <c r="M12208">
        <v>-3.5</v>
      </c>
      <c r="N12208">
        <f>IF(Table1[[#This Row],[TeamFavorite]]=Table1[[#This Row],[TeamHome]],Table1[[#This Row],[ScoreAway]]-Table1[[#This Row],[ScoreHome]],Table1[[#This Row],[ScoreHome]]-Table1[[#This Row],[ScoreAway]])</f>
        <v>-4</v>
      </c>
      <c r="O12208">
        <f>IF(Table1[[#This Row],[SpreadActual]]&lt;Table1[[#This Row],[SpreadFavorite]],1,0)</f>
        <v>1</v>
      </c>
      <c r="P12208">
        <v>53.5</v>
      </c>
      <c r="Q12208" t="s">
        <v>174</v>
      </c>
      <c r="R12208" t="b">
        <v>0</v>
      </c>
      <c r="S12208">
        <v>65</v>
      </c>
      <c r="T12208">
        <v>5</v>
      </c>
    </row>
    <row r="12209" spans="1:22" x14ac:dyDescent="0.2">
      <c r="A12209" s="1">
        <v>43377</v>
      </c>
      <c r="B12209">
        <v>2018</v>
      </c>
      <c r="C12209">
        <f>_xlfn.MAXIFS(Table1[ScheduleWeekWritten],Table1[ScheduleSeason],Table1[[#This Row],[ScheduleSeason]])</f>
        <v>17</v>
      </c>
      <c r="D12209">
        <v>5</v>
      </c>
      <c r="E12209" cm="1">
        <f t="array" ref="E12209">_xlfn.XLOOKUP(Table1[[#This Row],[ScheduleWeekWritten]],Table3[Game],100+Table3[Increase],Table1[[#This Row],[ScheduleWeekWritten]])</f>
        <v>5</v>
      </c>
      <c r="F12209" t="b">
        <v>0</v>
      </c>
      <c r="G12209" t="s">
        <v>115</v>
      </c>
      <c r="H12209">
        <v>38</v>
      </c>
      <c r="I12209">
        <v>24</v>
      </c>
      <c r="J12209" t="s">
        <v>140</v>
      </c>
      <c r="K12209" t="s">
        <v>70</v>
      </c>
      <c r="L12209" t="str">
        <f>_xlfn.XLOOKUP(Table1[[#This Row],[TeamFavoriteID]],Table2[team_id],Table2[team_name],_xlfn.XLOOKUP(Table1[[#This Row],[TeamFavoriteID]],Table2[team_id_pfr],Table2[team_name],"Even"))</f>
        <v>Boston Patriots</v>
      </c>
      <c r="M12209">
        <v>-10.5</v>
      </c>
      <c r="N12209">
        <f>IF(Table1[[#This Row],[TeamFavorite]]=Table1[[#This Row],[TeamHome]],Table1[[#This Row],[ScoreAway]]-Table1[[#This Row],[ScoreHome]],Table1[[#This Row],[ScoreHome]]-Table1[[#This Row],[ScoreAway]])</f>
        <v>14</v>
      </c>
      <c r="O12209">
        <f>IF(Table1[[#This Row],[SpreadActual]]&lt;Table1[[#This Row],[SpreadFavorite]],1,0)</f>
        <v>0</v>
      </c>
      <c r="P12209">
        <v>49.5</v>
      </c>
      <c r="Q12209" t="s">
        <v>179</v>
      </c>
      <c r="R12209" t="b">
        <v>0</v>
      </c>
      <c r="S12209">
        <v>66</v>
      </c>
      <c r="T12209">
        <v>6</v>
      </c>
    </row>
    <row r="12210" spans="1:22" x14ac:dyDescent="0.2">
      <c r="A12210" s="1">
        <v>43380</v>
      </c>
      <c r="B12210">
        <v>2018</v>
      </c>
      <c r="C12210">
        <f>_xlfn.MAXIFS(Table1[ScheduleWeekWritten],Table1[ScheduleSeason],Table1[[#This Row],[ScheduleSeason]])</f>
        <v>17</v>
      </c>
      <c r="D12210">
        <v>5</v>
      </c>
      <c r="E12210" cm="1">
        <f t="array" ref="E12210">_xlfn.XLOOKUP(Table1[[#This Row],[ScheduleWeekWritten]],Table3[Game],100+Table3[Increase],Table1[[#This Row],[ScheduleWeekWritten]])</f>
        <v>5</v>
      </c>
      <c r="F12210" t="b">
        <v>0</v>
      </c>
      <c r="G12210" t="s">
        <v>28</v>
      </c>
      <c r="H12210">
        <v>13</v>
      </c>
      <c r="I12210">
        <v>12</v>
      </c>
      <c r="J12210" t="s">
        <v>171</v>
      </c>
      <c r="K12210" t="s">
        <v>25</v>
      </c>
      <c r="L12210" t="str">
        <f>_xlfn.XLOOKUP(Table1[[#This Row],[TeamFavoriteID]],Table2[team_id],Table2[team_name],_xlfn.XLOOKUP(Table1[[#This Row],[TeamFavoriteID]],Table2[team_id_pfr],Table2[team_name],"Even"))</f>
        <v>Houston Oilers</v>
      </c>
      <c r="M12210">
        <v>-6</v>
      </c>
      <c r="N12210">
        <f>IF(Table1[[#This Row],[TeamFavorite]]=Table1[[#This Row],[TeamHome]],Table1[[#This Row],[ScoreAway]]-Table1[[#This Row],[ScoreHome]],Table1[[#This Row],[ScoreHome]]-Table1[[#This Row],[ScoreAway]])</f>
        <v>1</v>
      </c>
      <c r="O12210">
        <f>IF(Table1[[#This Row],[SpreadActual]]&lt;Table1[[#This Row],[SpreadFavorite]],1,0)</f>
        <v>0</v>
      </c>
      <c r="P12210">
        <v>38.5</v>
      </c>
      <c r="Q12210" t="s">
        <v>204</v>
      </c>
      <c r="R12210" t="b">
        <v>0</v>
      </c>
      <c r="S12210">
        <v>62</v>
      </c>
      <c r="T12210">
        <v>8</v>
      </c>
    </row>
    <row r="12211" spans="1:22" x14ac:dyDescent="0.2">
      <c r="A12211" s="1">
        <v>43380</v>
      </c>
      <c r="B12211">
        <v>2018</v>
      </c>
      <c r="C12211">
        <f>_xlfn.MAXIFS(Table1[ScheduleWeekWritten],Table1[ScheduleSeason],Table1[[#This Row],[ScheduleSeason]])</f>
        <v>17</v>
      </c>
      <c r="D12211">
        <v>5</v>
      </c>
      <c r="E12211" cm="1">
        <f t="array" ref="E12211">_xlfn.XLOOKUP(Table1[[#This Row],[ScheduleWeekWritten]],Table3[Game],100+Table3[Increase],Table1[[#This Row],[ScheduleWeekWritten]])</f>
        <v>5</v>
      </c>
      <c r="F12211" t="b">
        <v>0</v>
      </c>
      <c r="G12211" t="s">
        <v>152</v>
      </c>
      <c r="H12211">
        <v>33</v>
      </c>
      <c r="I12211">
        <v>31</v>
      </c>
      <c r="J12211" t="s">
        <v>50</v>
      </c>
      <c r="K12211" t="s">
        <v>162</v>
      </c>
      <c r="L12211" t="str">
        <f>_xlfn.XLOOKUP(Table1[[#This Row],[TeamFavoriteID]],Table2[team_id],Table2[team_name],_xlfn.XLOOKUP(Table1[[#This Row],[TeamFavoriteID]],Table2[team_id_pfr],Table2[team_name],"Even"))</f>
        <v>Carolina Panthers</v>
      </c>
      <c r="M12211">
        <v>-7</v>
      </c>
      <c r="N12211">
        <f>IF(Table1[[#This Row],[TeamFavorite]]=Table1[[#This Row],[TeamHome]],Table1[[#This Row],[ScoreAway]]-Table1[[#This Row],[ScoreHome]],Table1[[#This Row],[ScoreHome]]-Table1[[#This Row],[ScoreAway]])</f>
        <v>-2</v>
      </c>
      <c r="O12211">
        <f>IF(Table1[[#This Row],[SpreadActual]]&lt;Table1[[#This Row],[SpreadFavorite]],1,0)</f>
        <v>0</v>
      </c>
      <c r="P12211">
        <v>43.5</v>
      </c>
      <c r="Q12211" t="s">
        <v>160</v>
      </c>
      <c r="R12211" t="b">
        <v>0</v>
      </c>
      <c r="S12211">
        <v>80</v>
      </c>
      <c r="T12211">
        <v>3</v>
      </c>
    </row>
    <row r="12212" spans="1:22" x14ac:dyDescent="0.2">
      <c r="A12212" s="1">
        <v>43380</v>
      </c>
      <c r="B12212">
        <v>2018</v>
      </c>
      <c r="C12212">
        <f>_xlfn.MAXIFS(Table1[ScheduleWeekWritten],Table1[ScheduleSeason],Table1[[#This Row],[ScheduleSeason]])</f>
        <v>17</v>
      </c>
      <c r="D12212">
        <v>5</v>
      </c>
      <c r="E12212" cm="1">
        <f t="array" ref="E12212">_xlfn.XLOOKUP(Table1[[#This Row],[ScheduleWeekWritten]],Table3[Game],100+Table3[Increase],Table1[[#This Row],[ScheduleWeekWritten]])</f>
        <v>5</v>
      </c>
      <c r="F12212" t="b">
        <v>0</v>
      </c>
      <c r="G12212" t="s">
        <v>101</v>
      </c>
      <c r="H12212">
        <v>27</v>
      </c>
      <c r="I12212">
        <v>17</v>
      </c>
      <c r="J12212" t="s">
        <v>19</v>
      </c>
      <c r="K12212" t="s">
        <v>104</v>
      </c>
      <c r="L12212" t="str">
        <f>_xlfn.XLOOKUP(Table1[[#This Row],[TeamFavoriteID]],Table2[team_id],Table2[team_name],_xlfn.XLOOKUP(Table1[[#This Row],[TeamFavoriteID]],Table2[team_id_pfr],Table2[team_name],"Even"))</f>
        <v>Cincinnati Bengals</v>
      </c>
      <c r="M12212">
        <v>-6.5</v>
      </c>
      <c r="N12212">
        <f>IF(Table1[[#This Row],[TeamFavorite]]=Table1[[#This Row],[TeamHome]],Table1[[#This Row],[ScoreAway]]-Table1[[#This Row],[ScoreHome]],Table1[[#This Row],[ScoreHome]]-Table1[[#This Row],[ScoreAway]])</f>
        <v>-10</v>
      </c>
      <c r="O12212">
        <f>IF(Table1[[#This Row],[SpreadActual]]&lt;Table1[[#This Row],[SpreadFavorite]],1,0)</f>
        <v>1</v>
      </c>
      <c r="P12212">
        <v>47.5</v>
      </c>
      <c r="Q12212" t="s">
        <v>173</v>
      </c>
      <c r="R12212" t="b">
        <v>0</v>
      </c>
      <c r="S12212">
        <v>87</v>
      </c>
      <c r="T12212">
        <v>4</v>
      </c>
    </row>
    <row r="12213" spans="1:22" x14ac:dyDescent="0.2">
      <c r="A12213" s="1">
        <v>43380</v>
      </c>
      <c r="B12213">
        <v>2018</v>
      </c>
      <c r="C12213">
        <f>_xlfn.MAXIFS(Table1[ScheduleWeekWritten],Table1[ScheduleSeason],Table1[[#This Row],[ScheduleSeason]])</f>
        <v>17</v>
      </c>
      <c r="D12213">
        <v>5</v>
      </c>
      <c r="E12213" cm="1">
        <f t="array" ref="E12213">_xlfn.XLOOKUP(Table1[[#This Row],[ScheduleWeekWritten]],Table3[Game],100+Table3[Increase],Table1[[#This Row],[ScheduleWeekWritten]])</f>
        <v>5</v>
      </c>
      <c r="F12213" t="b">
        <v>0</v>
      </c>
      <c r="G12213" t="s">
        <v>62</v>
      </c>
      <c r="H12213">
        <v>12</v>
      </c>
      <c r="I12213">
        <v>9</v>
      </c>
      <c r="J12213" t="s">
        <v>158</v>
      </c>
      <c r="K12213" t="s">
        <v>159</v>
      </c>
      <c r="L12213" t="str">
        <f>_xlfn.XLOOKUP(Table1[[#This Row],[TeamFavoriteID]],Table2[team_id],Table2[team_name],_xlfn.XLOOKUP(Table1[[#This Row],[TeamFavoriteID]],Table2[team_id_pfr],Table2[team_name],"Even"))</f>
        <v>Baltimore Ravens</v>
      </c>
      <c r="M12213">
        <v>-3</v>
      </c>
      <c r="N12213">
        <f>IF(Table1[[#This Row],[TeamFavorite]]=Table1[[#This Row],[TeamHome]],Table1[[#This Row],[ScoreAway]]-Table1[[#This Row],[ScoreHome]],Table1[[#This Row],[ScoreHome]]-Table1[[#This Row],[ScoreAway]])</f>
        <v>3</v>
      </c>
      <c r="O12213">
        <f>IF(Table1[[#This Row],[SpreadActual]]&lt;Table1[[#This Row],[SpreadFavorite]],1,0)</f>
        <v>0</v>
      </c>
      <c r="P12213">
        <v>44.5</v>
      </c>
      <c r="Q12213" t="s">
        <v>170</v>
      </c>
      <c r="R12213" t="b">
        <v>0</v>
      </c>
      <c r="S12213">
        <v>72</v>
      </c>
      <c r="T12213">
        <v>5</v>
      </c>
    </row>
    <row r="12214" spans="1:22" x14ac:dyDescent="0.2">
      <c r="A12214" s="1">
        <v>43380</v>
      </c>
      <c r="B12214">
        <v>2018</v>
      </c>
      <c r="C12214">
        <f>_xlfn.MAXIFS(Table1[ScheduleWeekWritten],Table1[ScheduleSeason],Table1[[#This Row],[ScheduleSeason]])</f>
        <v>17</v>
      </c>
      <c r="D12214">
        <v>5</v>
      </c>
      <c r="E12214" cm="1">
        <f t="array" ref="E12214">_xlfn.XLOOKUP(Table1[[#This Row],[ScheduleWeekWritten]],Table3[Game],100+Table3[Increase],Table1[[#This Row],[ScheduleWeekWritten]])</f>
        <v>5</v>
      </c>
      <c r="F12214" t="b">
        <v>0</v>
      </c>
      <c r="G12214" t="s">
        <v>45</v>
      </c>
      <c r="H12214">
        <v>31</v>
      </c>
      <c r="I12214">
        <v>23</v>
      </c>
      <c r="J12214" t="s">
        <v>33</v>
      </c>
      <c r="K12214" t="s">
        <v>35</v>
      </c>
      <c r="L12214" t="str">
        <f>_xlfn.XLOOKUP(Table1[[#This Row],[TeamFavoriteID]],Table2[team_id],Table2[team_name],_xlfn.XLOOKUP(Table1[[#This Row],[TeamFavoriteID]],Table2[team_id_pfr],Table2[team_name],"Even"))</f>
        <v>Green Bay Packers</v>
      </c>
      <c r="M12214">
        <v>-1</v>
      </c>
      <c r="N12214">
        <f>IF(Table1[[#This Row],[TeamFavorite]]=Table1[[#This Row],[TeamHome]],Table1[[#This Row],[ScoreAway]]-Table1[[#This Row],[ScoreHome]],Table1[[#This Row],[ScoreHome]]-Table1[[#This Row],[ScoreAway]])</f>
        <v>8</v>
      </c>
      <c r="O12214">
        <f>IF(Table1[[#This Row],[SpreadActual]]&lt;Table1[[#This Row],[SpreadFavorite]],1,0)</f>
        <v>0</v>
      </c>
      <c r="P12214">
        <v>50</v>
      </c>
      <c r="Q12214" t="s">
        <v>181</v>
      </c>
      <c r="R12214" t="b">
        <v>0</v>
      </c>
      <c r="S12214">
        <v>72</v>
      </c>
      <c r="T12214">
        <v>0</v>
      </c>
      <c r="V12214" t="s">
        <v>103</v>
      </c>
    </row>
    <row r="12215" spans="1:22" x14ac:dyDescent="0.2">
      <c r="A12215" s="1">
        <v>43380</v>
      </c>
      <c r="B12215">
        <v>2018</v>
      </c>
      <c r="C12215">
        <f>_xlfn.MAXIFS(Table1[ScheduleWeekWritten],Table1[ScheduleSeason],Table1[[#This Row],[ScheduleSeason]])</f>
        <v>17</v>
      </c>
      <c r="D12215">
        <v>5</v>
      </c>
      <c r="E12215" cm="1">
        <f t="array" ref="E12215">_xlfn.XLOOKUP(Table1[[#This Row],[ScheduleWeekWritten]],Table3[Game],100+Table3[Increase],Table1[[#This Row],[ScheduleWeekWritten]])</f>
        <v>5</v>
      </c>
      <c r="F12215" t="b">
        <v>0</v>
      </c>
      <c r="G12215" t="s">
        <v>177</v>
      </c>
      <c r="H12215">
        <v>19</v>
      </c>
      <c r="I12215">
        <v>16</v>
      </c>
      <c r="J12215" t="s">
        <v>67</v>
      </c>
      <c r="K12215" t="s">
        <v>182</v>
      </c>
      <c r="L12215" t="str">
        <f>_xlfn.XLOOKUP(Table1[[#This Row],[TeamFavoriteID]],Table2[team_id],Table2[team_name],_xlfn.XLOOKUP(Table1[[#This Row],[TeamFavoriteID]],Table2[team_id_pfr],Table2[team_name],"Even"))</f>
        <v>Houston Texans</v>
      </c>
      <c r="M12215">
        <v>-3.5</v>
      </c>
      <c r="N12215">
        <f>IF(Table1[[#This Row],[TeamFavorite]]=Table1[[#This Row],[TeamHome]],Table1[[#This Row],[ScoreAway]]-Table1[[#This Row],[ScoreHome]],Table1[[#This Row],[ScoreHome]]-Table1[[#This Row],[ScoreAway]])</f>
        <v>-3</v>
      </c>
      <c r="O12215">
        <f>IF(Table1[[#This Row],[SpreadActual]]&lt;Table1[[#This Row],[SpreadFavorite]],1,0)</f>
        <v>0</v>
      </c>
      <c r="P12215">
        <v>45.5</v>
      </c>
      <c r="Q12215" t="s">
        <v>207</v>
      </c>
      <c r="R12215" t="b">
        <v>0</v>
      </c>
      <c r="S12215">
        <v>72</v>
      </c>
      <c r="T12215">
        <v>0</v>
      </c>
      <c r="V12215" t="s">
        <v>103</v>
      </c>
    </row>
    <row r="12216" spans="1:22" x14ac:dyDescent="0.2">
      <c r="A12216" s="1">
        <v>43380</v>
      </c>
      <c r="B12216">
        <v>2018</v>
      </c>
      <c r="C12216">
        <f>_xlfn.MAXIFS(Table1[ScheduleWeekWritten],Table1[ScheduleSeason],Table1[[#This Row],[ScheduleSeason]])</f>
        <v>17</v>
      </c>
      <c r="D12216">
        <v>5</v>
      </c>
      <c r="E12216" cm="1">
        <f t="array" ref="E12216">_xlfn.XLOOKUP(Table1[[#This Row],[ScheduleWeekWritten]],Table3[Game],100+Table3[Increase],Table1[[#This Row],[ScheduleWeekWritten]])</f>
        <v>5</v>
      </c>
      <c r="F12216" t="b">
        <v>0</v>
      </c>
      <c r="G12216" t="s">
        <v>42</v>
      </c>
      <c r="H12216">
        <v>30</v>
      </c>
      <c r="I12216">
        <v>14</v>
      </c>
      <c r="J12216" t="s">
        <v>154</v>
      </c>
      <c r="K12216" t="s">
        <v>75</v>
      </c>
      <c r="L12216" t="str">
        <f>_xlfn.XLOOKUP(Table1[[#This Row],[TeamFavoriteID]],Table2[team_id],Table2[team_name],_xlfn.XLOOKUP(Table1[[#This Row],[TeamFavoriteID]],Table2[team_id_pfr],Table2[team_name],"Even"))</f>
        <v>Kansas City Chiefs</v>
      </c>
      <c r="M12216">
        <v>-3</v>
      </c>
      <c r="N12216">
        <f>IF(Table1[[#This Row],[TeamFavorite]]=Table1[[#This Row],[TeamHome]],Table1[[#This Row],[ScoreAway]]-Table1[[#This Row],[ScoreHome]],Table1[[#This Row],[ScoreHome]]-Table1[[#This Row],[ScoreAway]])</f>
        <v>-16</v>
      </c>
      <c r="O12216">
        <f>IF(Table1[[#This Row],[SpreadActual]]&lt;Table1[[#This Row],[SpreadFavorite]],1,0)</f>
        <v>1</v>
      </c>
      <c r="P12216">
        <v>48</v>
      </c>
      <c r="Q12216" t="s">
        <v>117</v>
      </c>
      <c r="R12216" t="b">
        <v>0</v>
      </c>
      <c r="S12216">
        <v>58</v>
      </c>
      <c r="T12216">
        <v>5</v>
      </c>
      <c r="V12216" t="s">
        <v>2</v>
      </c>
    </row>
    <row r="12217" spans="1:22" x14ac:dyDescent="0.2">
      <c r="A12217" s="1">
        <v>43380</v>
      </c>
      <c r="B12217">
        <v>2018</v>
      </c>
      <c r="C12217">
        <f>_xlfn.MAXIFS(Table1[ScheduleWeekWritten],Table1[ScheduleSeason],Table1[[#This Row],[ScheduleSeason]])</f>
        <v>17</v>
      </c>
      <c r="D12217">
        <v>5</v>
      </c>
      <c r="E12217" cm="1">
        <f t="array" ref="E12217">_xlfn.XLOOKUP(Table1[[#This Row],[ScheduleWeekWritten]],Table3[Game],100+Table3[Increase],Table1[[#This Row],[ScheduleWeekWritten]])</f>
        <v>5</v>
      </c>
      <c r="F12217" t="b">
        <v>0</v>
      </c>
      <c r="G12217" t="s">
        <v>210</v>
      </c>
      <c r="H12217">
        <v>26</v>
      </c>
      <c r="I12217">
        <v>10</v>
      </c>
      <c r="J12217" t="s">
        <v>20</v>
      </c>
      <c r="K12217" t="s">
        <v>29</v>
      </c>
      <c r="L12217" t="str">
        <f>_xlfn.XLOOKUP(Table1[[#This Row],[TeamFavoriteID]],Table2[team_id],Table2[team_name],_xlfn.XLOOKUP(Table1[[#This Row],[TeamFavoriteID]],Table2[team_id_pfr],Table2[team_name],"Even"))</f>
        <v>Los Angeles Chargers</v>
      </c>
      <c r="M12217">
        <v>-5</v>
      </c>
      <c r="N12217">
        <f>IF(Table1[[#This Row],[TeamFavorite]]=Table1[[#This Row],[TeamHome]],Table1[[#This Row],[ScoreAway]]-Table1[[#This Row],[ScoreHome]],Table1[[#This Row],[ScoreHome]]-Table1[[#This Row],[ScoreAway]])</f>
        <v>-16</v>
      </c>
      <c r="O12217">
        <f>IF(Table1[[#This Row],[SpreadActual]]&lt;Table1[[#This Row],[SpreadFavorite]],1,0)</f>
        <v>1</v>
      </c>
      <c r="P12217">
        <v>52</v>
      </c>
      <c r="Q12217" t="s">
        <v>211</v>
      </c>
      <c r="R12217" t="b">
        <v>0</v>
      </c>
      <c r="S12217">
        <v>75</v>
      </c>
      <c r="T12217">
        <v>10</v>
      </c>
    </row>
    <row r="12218" spans="1:22" x14ac:dyDescent="0.2">
      <c r="A12218" s="1">
        <v>43380</v>
      </c>
      <c r="B12218">
        <v>2018</v>
      </c>
      <c r="C12218">
        <f>_xlfn.MAXIFS(Table1[ScheduleWeekWritten],Table1[ScheduleSeason],Table1[[#This Row],[ScheduleSeason]])</f>
        <v>17</v>
      </c>
      <c r="D12218">
        <v>5</v>
      </c>
      <c r="E12218" cm="1">
        <f t="array" ref="E12218">_xlfn.XLOOKUP(Table1[[#This Row],[ScheduleWeekWritten]],Table3[Game],100+Table3[Increase],Table1[[#This Row],[ScheduleWeekWritten]])</f>
        <v>5</v>
      </c>
      <c r="F12218" t="b">
        <v>0</v>
      </c>
      <c r="G12218" t="s">
        <v>31</v>
      </c>
      <c r="H12218">
        <v>34</v>
      </c>
      <c r="I12218">
        <v>16</v>
      </c>
      <c r="J12218" t="s">
        <v>24</v>
      </c>
      <c r="K12218" t="s">
        <v>32</v>
      </c>
      <c r="L12218" t="str">
        <f>_xlfn.XLOOKUP(Table1[[#This Row],[TeamFavoriteID]],Table2[team_id],Table2[team_name],_xlfn.XLOOKUP(Table1[[#This Row],[TeamFavoriteID]],Table2[team_id_pfr],Table2[team_name],"Even"))</f>
        <v>New York Jets</v>
      </c>
      <c r="M12218">
        <v>-1</v>
      </c>
      <c r="N12218">
        <f>IF(Table1[[#This Row],[TeamFavorite]]=Table1[[#This Row],[TeamHome]],Table1[[#This Row],[ScoreAway]]-Table1[[#This Row],[ScoreHome]],Table1[[#This Row],[ScoreHome]]-Table1[[#This Row],[ScoreAway]])</f>
        <v>-18</v>
      </c>
      <c r="O12218">
        <f>IF(Table1[[#This Row],[SpreadActual]]&lt;Table1[[#This Row],[SpreadFavorite]],1,0)</f>
        <v>1</v>
      </c>
      <c r="P12218">
        <v>43</v>
      </c>
      <c r="Q12218" t="s">
        <v>197</v>
      </c>
      <c r="R12218" t="b">
        <v>0</v>
      </c>
      <c r="S12218">
        <v>77</v>
      </c>
      <c r="T12218">
        <v>7</v>
      </c>
    </row>
    <row r="12219" spans="1:22" x14ac:dyDescent="0.2">
      <c r="A12219" s="1">
        <v>43380</v>
      </c>
      <c r="B12219">
        <v>2018</v>
      </c>
      <c r="C12219">
        <f>_xlfn.MAXIFS(Table1[ScheduleWeekWritten],Table1[ScheduleSeason],Table1[[#This Row],[ScheduleSeason]])</f>
        <v>17</v>
      </c>
      <c r="D12219">
        <v>5</v>
      </c>
      <c r="E12219" cm="1">
        <f t="array" ref="E12219">_xlfn.XLOOKUP(Table1[[#This Row],[ScheduleWeekWritten]],Table3[Game],100+Table3[Increase],Table1[[#This Row],[ScheduleWeekWritten]])</f>
        <v>5</v>
      </c>
      <c r="F12219" t="b">
        <v>0</v>
      </c>
      <c r="G12219" t="s">
        <v>58</v>
      </c>
      <c r="H12219">
        <v>21</v>
      </c>
      <c r="I12219">
        <v>23</v>
      </c>
      <c r="J12219" t="s">
        <v>54</v>
      </c>
      <c r="K12219" t="s">
        <v>77</v>
      </c>
      <c r="L12219" t="str">
        <f>_xlfn.XLOOKUP(Table1[[#This Row],[TeamFavoriteID]],Table2[team_id],Table2[team_name],_xlfn.XLOOKUP(Table1[[#This Row],[TeamFavoriteID]],Table2[team_id_pfr],Table2[team_name],"Even"))</f>
        <v>Philadelphia Eagles</v>
      </c>
      <c r="M12219">
        <v>-3.5</v>
      </c>
      <c r="N12219">
        <f>IF(Table1[[#This Row],[TeamFavorite]]=Table1[[#This Row],[TeamHome]],Table1[[#This Row],[ScoreAway]]-Table1[[#This Row],[ScoreHome]],Table1[[#This Row],[ScoreHome]]-Table1[[#This Row],[ScoreAway]])</f>
        <v>2</v>
      </c>
      <c r="O12219">
        <f>IF(Table1[[#This Row],[SpreadActual]]&lt;Table1[[#This Row],[SpreadFavorite]],1,0)</f>
        <v>0</v>
      </c>
      <c r="P12219">
        <v>48</v>
      </c>
      <c r="Q12219" t="s">
        <v>183</v>
      </c>
      <c r="R12219" t="b">
        <v>0</v>
      </c>
      <c r="S12219">
        <v>79</v>
      </c>
      <c r="T12219">
        <v>6</v>
      </c>
    </row>
    <row r="12220" spans="1:22" x14ac:dyDescent="0.2">
      <c r="A12220" s="1">
        <v>43380</v>
      </c>
      <c r="B12220">
        <v>2018</v>
      </c>
      <c r="C12220">
        <f>_xlfn.MAXIFS(Table1[ScheduleWeekWritten],Table1[ScheduleSeason],Table1[[#This Row],[ScheduleSeason]])</f>
        <v>17</v>
      </c>
      <c r="D12220">
        <v>5</v>
      </c>
      <c r="E12220" cm="1">
        <f t="array" ref="E12220">_xlfn.XLOOKUP(Table1[[#This Row],[ScheduleWeekWritten]],Table3[Game],100+Table3[Increase],Table1[[#This Row],[ScheduleWeekWritten]])</f>
        <v>5</v>
      </c>
      <c r="F12220" t="b">
        <v>0</v>
      </c>
      <c r="G12220" t="s">
        <v>49</v>
      </c>
      <c r="H12220">
        <v>41</v>
      </c>
      <c r="I12220">
        <v>17</v>
      </c>
      <c r="J12220" t="s">
        <v>38</v>
      </c>
      <c r="K12220" t="s">
        <v>51</v>
      </c>
      <c r="L12220" t="str">
        <f>_xlfn.XLOOKUP(Table1[[#This Row],[TeamFavoriteID]],Table2[team_id],Table2[team_name],_xlfn.XLOOKUP(Table1[[#This Row],[TeamFavoriteID]],Table2[team_id_pfr],Table2[team_name],"Even"))</f>
        <v>Pittsburgh Steelers</v>
      </c>
      <c r="M12220">
        <v>-3.5</v>
      </c>
      <c r="N12220">
        <f>IF(Table1[[#This Row],[TeamFavorite]]=Table1[[#This Row],[TeamHome]],Table1[[#This Row],[ScoreAway]]-Table1[[#This Row],[ScoreHome]],Table1[[#This Row],[ScoreHome]]-Table1[[#This Row],[ScoreAway]])</f>
        <v>-24</v>
      </c>
      <c r="O12220">
        <f>IF(Table1[[#This Row],[SpreadActual]]&lt;Table1[[#This Row],[SpreadFavorite]],1,0)</f>
        <v>1</v>
      </c>
      <c r="P12220">
        <v>57</v>
      </c>
      <c r="Q12220" t="s">
        <v>175</v>
      </c>
      <c r="R12220" t="b">
        <v>0</v>
      </c>
      <c r="S12220">
        <v>83</v>
      </c>
      <c r="T12220">
        <v>5</v>
      </c>
    </row>
    <row r="12221" spans="1:22" x14ac:dyDescent="0.2">
      <c r="A12221" s="1">
        <v>43380</v>
      </c>
      <c r="B12221">
        <v>2018</v>
      </c>
      <c r="C12221">
        <f>_xlfn.MAXIFS(Table1[ScheduleWeekWritten],Table1[ScheduleSeason],Table1[[#This Row],[ScheduleSeason]])</f>
        <v>17</v>
      </c>
      <c r="D12221">
        <v>5</v>
      </c>
      <c r="E12221" cm="1">
        <f t="array" ref="E12221">_xlfn.XLOOKUP(Table1[[#This Row],[ScheduleWeekWritten]],Table3[Game],100+Table3[Increase],Table1[[#This Row],[ScheduleWeekWritten]])</f>
        <v>5</v>
      </c>
      <c r="F12221" t="b">
        <v>0</v>
      </c>
      <c r="G12221" t="s">
        <v>53</v>
      </c>
      <c r="H12221">
        <v>18</v>
      </c>
      <c r="I12221">
        <v>28</v>
      </c>
      <c r="J12221" t="s">
        <v>149</v>
      </c>
      <c r="K12221" t="s">
        <v>87</v>
      </c>
      <c r="L12221" t="str">
        <f>_xlfn.XLOOKUP(Table1[[#This Row],[TeamFavoriteID]],Table2[team_id],Table2[team_name],_xlfn.XLOOKUP(Table1[[#This Row],[TeamFavoriteID]],Table2[team_id_pfr],Table2[team_name],"Even"))</f>
        <v>San Francisco 49ers</v>
      </c>
      <c r="M12221">
        <v>-3</v>
      </c>
      <c r="N12221">
        <f>IF(Table1[[#This Row],[TeamFavorite]]=Table1[[#This Row],[TeamHome]],Table1[[#This Row],[ScoreAway]]-Table1[[#This Row],[ScoreHome]],Table1[[#This Row],[ScoreHome]]-Table1[[#This Row],[ScoreAway]])</f>
        <v>10</v>
      </c>
      <c r="O12221">
        <f>IF(Table1[[#This Row],[SpreadActual]]&lt;Table1[[#This Row],[SpreadFavorite]],1,0)</f>
        <v>0</v>
      </c>
      <c r="P12221">
        <v>40.5</v>
      </c>
      <c r="Q12221" t="s">
        <v>203</v>
      </c>
      <c r="R12221" t="b">
        <v>0</v>
      </c>
      <c r="S12221">
        <v>79</v>
      </c>
      <c r="T12221">
        <v>15</v>
      </c>
    </row>
    <row r="12222" spans="1:22" x14ac:dyDescent="0.2">
      <c r="A12222" s="1">
        <v>43380</v>
      </c>
      <c r="B12222">
        <v>2018</v>
      </c>
      <c r="C12222">
        <f>_xlfn.MAXIFS(Table1[ScheduleWeekWritten],Table1[ScheduleSeason],Table1[[#This Row],[ScheduleSeason]])</f>
        <v>17</v>
      </c>
      <c r="D12222">
        <v>5</v>
      </c>
      <c r="E12222" cm="1">
        <f t="array" ref="E12222">_xlfn.XLOOKUP(Table1[[#This Row],[ScheduleWeekWritten]],Table3[Game],100+Table3[Increase],Table1[[#This Row],[ScheduleWeekWritten]])</f>
        <v>5</v>
      </c>
      <c r="F12222" t="b">
        <v>0</v>
      </c>
      <c r="G12222" t="s">
        <v>128</v>
      </c>
      <c r="H12222">
        <v>31</v>
      </c>
      <c r="I12222">
        <v>33</v>
      </c>
      <c r="J12222" t="s">
        <v>39</v>
      </c>
      <c r="K12222" t="s">
        <v>40</v>
      </c>
      <c r="L12222" t="str">
        <f>_xlfn.XLOOKUP(Table1[[#This Row],[TeamFavoriteID]],Table2[team_id],Table2[team_name],_xlfn.XLOOKUP(Table1[[#This Row],[TeamFavoriteID]],Table2[team_id_pfr],Table2[team_name],"Even"))</f>
        <v>Los Angeles Rams</v>
      </c>
      <c r="M12222">
        <v>-7.5</v>
      </c>
      <c r="N12222">
        <f>IF(Table1[[#This Row],[TeamFavorite]]=Table1[[#This Row],[TeamHome]],Table1[[#This Row],[ScoreAway]]-Table1[[#This Row],[ScoreHome]],Table1[[#This Row],[ScoreHome]]-Table1[[#This Row],[ScoreAway]])</f>
        <v>-2</v>
      </c>
      <c r="O12222">
        <f>IF(Table1[[#This Row],[SpreadActual]]&lt;Table1[[#This Row],[SpreadFavorite]],1,0)</f>
        <v>0</v>
      </c>
      <c r="P12222">
        <v>50.5</v>
      </c>
      <c r="Q12222" t="s">
        <v>180</v>
      </c>
      <c r="R12222" t="b">
        <v>0</v>
      </c>
      <c r="S12222">
        <v>53</v>
      </c>
      <c r="T12222">
        <v>5</v>
      </c>
    </row>
    <row r="12223" spans="1:22" x14ac:dyDescent="0.2">
      <c r="A12223" s="1">
        <v>43381</v>
      </c>
      <c r="B12223">
        <v>2018</v>
      </c>
      <c r="C12223">
        <f>_xlfn.MAXIFS(Table1[ScheduleWeekWritten],Table1[ScheduleSeason],Table1[[#This Row],[ScheduleSeason]])</f>
        <v>17</v>
      </c>
      <c r="D12223">
        <v>5</v>
      </c>
      <c r="E12223" cm="1">
        <f t="array" ref="E12223">_xlfn.XLOOKUP(Table1[[#This Row],[ScheduleWeekWritten]],Table3[Game],100+Table3[Increase],Table1[[#This Row],[ScheduleWeekWritten]])</f>
        <v>5</v>
      </c>
      <c r="F12223" t="b">
        <v>0</v>
      </c>
      <c r="G12223" t="s">
        <v>95</v>
      </c>
      <c r="H12223">
        <v>43</v>
      </c>
      <c r="I12223">
        <v>19</v>
      </c>
      <c r="J12223" t="s">
        <v>61</v>
      </c>
      <c r="K12223" t="s">
        <v>98</v>
      </c>
      <c r="L12223" t="str">
        <f>_xlfn.XLOOKUP(Table1[[#This Row],[TeamFavoriteID]],Table2[team_id],Table2[team_name],_xlfn.XLOOKUP(Table1[[#This Row],[TeamFavoriteID]],Table2[team_id_pfr],Table2[team_name],"Even"))</f>
        <v>New Orleans Saints</v>
      </c>
      <c r="M12223">
        <v>-5.5</v>
      </c>
      <c r="N12223">
        <f>IF(Table1[[#This Row],[TeamFavorite]]=Table1[[#This Row],[TeamHome]],Table1[[#This Row],[ScoreAway]]-Table1[[#This Row],[ScoreHome]],Table1[[#This Row],[ScoreHome]]-Table1[[#This Row],[ScoreAway]])</f>
        <v>-24</v>
      </c>
      <c r="O12223">
        <f>IF(Table1[[#This Row],[SpreadActual]]&lt;Table1[[#This Row],[SpreadFavorite]],1,0)</f>
        <v>1</v>
      </c>
      <c r="P12223">
        <v>51.5</v>
      </c>
      <c r="Q12223" t="s">
        <v>201</v>
      </c>
      <c r="R12223" t="b">
        <v>0</v>
      </c>
      <c r="S12223">
        <v>72</v>
      </c>
      <c r="T12223">
        <v>0</v>
      </c>
      <c r="V12223" t="s">
        <v>103</v>
      </c>
    </row>
    <row r="12224" spans="1:22" x14ac:dyDescent="0.2">
      <c r="A12224" s="1">
        <v>43384</v>
      </c>
      <c r="B12224">
        <v>2018</v>
      </c>
      <c r="C12224">
        <f>_xlfn.MAXIFS(Table1[ScheduleWeekWritten],Table1[ScheduleSeason],Table1[[#This Row],[ScheduleSeason]])</f>
        <v>17</v>
      </c>
      <c r="D12224">
        <v>6</v>
      </c>
      <c r="E12224" cm="1">
        <f t="array" ref="E12224">_xlfn.XLOOKUP(Table1[[#This Row],[ScheduleWeekWritten]],Table3[Game],100+Table3[Increase],Table1[[#This Row],[ScheduleWeekWritten]])</f>
        <v>6</v>
      </c>
      <c r="F12224" t="b">
        <v>0</v>
      </c>
      <c r="G12224" t="s">
        <v>50</v>
      </c>
      <c r="H12224">
        <v>13</v>
      </c>
      <c r="I12224">
        <v>34</v>
      </c>
      <c r="J12224" t="s">
        <v>58</v>
      </c>
      <c r="K12224" t="s">
        <v>77</v>
      </c>
      <c r="L12224" t="str">
        <f>_xlfn.XLOOKUP(Table1[[#This Row],[TeamFavoriteID]],Table2[team_id],Table2[team_name],_xlfn.XLOOKUP(Table1[[#This Row],[TeamFavoriteID]],Table2[team_id_pfr],Table2[team_name],"Even"))</f>
        <v>Philadelphia Eagles</v>
      </c>
      <c r="M12224">
        <v>-1.5</v>
      </c>
      <c r="N12224">
        <f>IF(Table1[[#This Row],[TeamFavorite]]=Table1[[#This Row],[TeamHome]],Table1[[#This Row],[ScoreAway]]-Table1[[#This Row],[ScoreHome]],Table1[[#This Row],[ScoreHome]]-Table1[[#This Row],[ScoreAway]])</f>
        <v>-21</v>
      </c>
      <c r="O12224">
        <f>IF(Table1[[#This Row],[SpreadActual]]&lt;Table1[[#This Row],[SpreadFavorite]],1,0)</f>
        <v>1</v>
      </c>
      <c r="P12224">
        <v>45</v>
      </c>
      <c r="Q12224" t="s">
        <v>197</v>
      </c>
      <c r="R12224" t="b">
        <v>0</v>
      </c>
      <c r="S12224">
        <v>70</v>
      </c>
      <c r="T12224">
        <v>3</v>
      </c>
      <c r="V12224" t="s">
        <v>2</v>
      </c>
    </row>
    <row r="12225" spans="1:22" x14ac:dyDescent="0.2">
      <c r="A12225" s="1">
        <v>43387</v>
      </c>
      <c r="B12225">
        <v>2018</v>
      </c>
      <c r="C12225">
        <f>_xlfn.MAXIFS(Table1[ScheduleWeekWritten],Table1[ScheduleSeason],Table1[[#This Row],[ScheduleSeason]])</f>
        <v>17</v>
      </c>
      <c r="D12225">
        <v>6</v>
      </c>
      <c r="E12225" cm="1">
        <f t="array" ref="E12225">_xlfn.XLOOKUP(Table1[[#This Row],[ScheduleWeekWritten]],Table3[Game],100+Table3[Increase],Table1[[#This Row],[ScheduleWeekWritten]])</f>
        <v>6</v>
      </c>
      <c r="F12225" t="b">
        <v>0</v>
      </c>
      <c r="G12225" t="s">
        <v>38</v>
      </c>
      <c r="H12225">
        <v>34</v>
      </c>
      <c r="I12225">
        <v>29</v>
      </c>
      <c r="J12225" t="s">
        <v>127</v>
      </c>
      <c r="K12225" t="s">
        <v>109</v>
      </c>
      <c r="L12225" t="str">
        <f>_xlfn.XLOOKUP(Table1[[#This Row],[TeamFavoriteID]],Table2[team_id],Table2[team_name],_xlfn.XLOOKUP(Table1[[#This Row],[TeamFavoriteID]],Table2[team_id_pfr],Table2[team_name],"Even"))</f>
        <v>Atlanta Falcons</v>
      </c>
      <c r="M12225">
        <v>-3</v>
      </c>
      <c r="N12225">
        <f>IF(Table1[[#This Row],[TeamFavorite]]=Table1[[#This Row],[TeamHome]],Table1[[#This Row],[ScoreAway]]-Table1[[#This Row],[ScoreHome]],Table1[[#This Row],[ScoreHome]]-Table1[[#This Row],[ScoreAway]])</f>
        <v>-5</v>
      </c>
      <c r="O12225">
        <f>IF(Table1[[#This Row],[SpreadActual]]&lt;Table1[[#This Row],[SpreadFavorite]],1,0)</f>
        <v>1</v>
      </c>
      <c r="P12225">
        <v>57</v>
      </c>
      <c r="Q12225" t="s">
        <v>213</v>
      </c>
      <c r="R12225" t="b">
        <v>0</v>
      </c>
      <c r="S12225">
        <v>72</v>
      </c>
      <c r="T12225">
        <v>0</v>
      </c>
      <c r="V12225" t="s">
        <v>103</v>
      </c>
    </row>
    <row r="12226" spans="1:22" x14ac:dyDescent="0.2">
      <c r="A12226" s="1">
        <v>43387</v>
      </c>
      <c r="B12226">
        <v>2018</v>
      </c>
      <c r="C12226">
        <f>_xlfn.MAXIFS(Table1[ScheduleWeekWritten],Table1[ScheduleSeason],Table1[[#This Row],[ScheduleSeason]])</f>
        <v>17</v>
      </c>
      <c r="D12226">
        <v>6</v>
      </c>
      <c r="E12226" cm="1">
        <f t="array" ref="E12226">_xlfn.XLOOKUP(Table1[[#This Row],[ScheduleWeekWritten]],Table3[Game],100+Table3[Increase],Table1[[#This Row],[ScheduleWeekWritten]])</f>
        <v>6</v>
      </c>
      <c r="F12226" t="b">
        <v>0</v>
      </c>
      <c r="G12226" t="s">
        <v>101</v>
      </c>
      <c r="H12226">
        <v>21</v>
      </c>
      <c r="I12226">
        <v>28</v>
      </c>
      <c r="J12226" t="s">
        <v>49</v>
      </c>
      <c r="K12226" t="s">
        <v>104</v>
      </c>
      <c r="L12226" t="str">
        <f>_xlfn.XLOOKUP(Table1[[#This Row],[TeamFavoriteID]],Table2[team_id],Table2[team_name],_xlfn.XLOOKUP(Table1[[#This Row],[TeamFavoriteID]],Table2[team_id_pfr],Table2[team_name],"Even"))</f>
        <v>Cincinnati Bengals</v>
      </c>
      <c r="M12226">
        <v>-1.5</v>
      </c>
      <c r="N12226">
        <f>IF(Table1[[#This Row],[TeamFavorite]]=Table1[[#This Row],[TeamHome]],Table1[[#This Row],[ScoreAway]]-Table1[[#This Row],[ScoreHome]],Table1[[#This Row],[ScoreHome]]-Table1[[#This Row],[ScoreAway]])</f>
        <v>7</v>
      </c>
      <c r="O12226">
        <f>IF(Table1[[#This Row],[SpreadActual]]&lt;Table1[[#This Row],[SpreadFavorite]],1,0)</f>
        <v>0</v>
      </c>
      <c r="P12226">
        <v>49.5</v>
      </c>
      <c r="Q12226" t="s">
        <v>173</v>
      </c>
      <c r="R12226" t="b">
        <v>0</v>
      </c>
      <c r="S12226">
        <v>51</v>
      </c>
      <c r="T12226">
        <v>6</v>
      </c>
    </row>
    <row r="12227" spans="1:22" x14ac:dyDescent="0.2">
      <c r="A12227" s="1">
        <v>43387</v>
      </c>
      <c r="B12227">
        <v>2018</v>
      </c>
      <c r="C12227">
        <f>_xlfn.MAXIFS(Table1[ScheduleWeekWritten],Table1[ScheduleSeason],Table1[[#This Row],[ScheduleSeason]])</f>
        <v>17</v>
      </c>
      <c r="D12227">
        <v>6</v>
      </c>
      <c r="E12227" cm="1">
        <f t="array" ref="E12227">_xlfn.XLOOKUP(Table1[[#This Row],[ScheduleWeekWritten]],Table3[Game],100+Table3[Increase],Table1[[#This Row],[ScheduleWeekWritten]])</f>
        <v>6</v>
      </c>
      <c r="F12227" t="b">
        <v>0</v>
      </c>
      <c r="G12227" t="s">
        <v>62</v>
      </c>
      <c r="H12227">
        <v>14</v>
      </c>
      <c r="I12227">
        <v>38</v>
      </c>
      <c r="J12227" t="s">
        <v>210</v>
      </c>
      <c r="K12227" t="s">
        <v>63</v>
      </c>
      <c r="L12227" t="str">
        <f>_xlfn.XLOOKUP(Table1[[#This Row],[TeamFavoriteID]],Table2[team_id],Table2[team_name],_xlfn.XLOOKUP(Table1[[#This Row],[TeamFavoriteID]],Table2[team_id_pfr],Table2[team_name],"Even"))</f>
        <v>Cleveland Browns</v>
      </c>
      <c r="M12227">
        <v>-1</v>
      </c>
      <c r="N12227">
        <f>IF(Table1[[#This Row],[TeamFavorite]]=Table1[[#This Row],[TeamHome]],Table1[[#This Row],[ScoreAway]]-Table1[[#This Row],[ScoreHome]],Table1[[#This Row],[ScoreHome]]-Table1[[#This Row],[ScoreAway]])</f>
        <v>24</v>
      </c>
      <c r="O12227">
        <f>IF(Table1[[#This Row],[SpreadActual]]&lt;Table1[[#This Row],[SpreadFavorite]],1,0)</f>
        <v>0</v>
      </c>
      <c r="P12227">
        <v>47</v>
      </c>
      <c r="Q12227" t="s">
        <v>170</v>
      </c>
      <c r="R12227" t="b">
        <v>0</v>
      </c>
      <c r="S12227">
        <v>57</v>
      </c>
      <c r="T12227">
        <v>12</v>
      </c>
    </row>
    <row r="12228" spans="1:22" x14ac:dyDescent="0.2">
      <c r="A12228" s="1">
        <v>43387</v>
      </c>
      <c r="B12228">
        <v>2018</v>
      </c>
      <c r="C12228">
        <f>_xlfn.MAXIFS(Table1[ScheduleWeekWritten],Table1[ScheduleSeason],Table1[[#This Row],[ScheduleSeason]])</f>
        <v>17</v>
      </c>
      <c r="D12228">
        <v>6</v>
      </c>
      <c r="E12228" cm="1">
        <f t="array" ref="E12228">_xlfn.XLOOKUP(Table1[[#This Row],[ScheduleWeekWritten]],Table3[Game],100+Table3[Increase],Table1[[#This Row],[ScheduleWeekWritten]])</f>
        <v>6</v>
      </c>
      <c r="F12228" t="b">
        <v>0</v>
      </c>
      <c r="G12228" t="s">
        <v>67</v>
      </c>
      <c r="H12228">
        <v>40</v>
      </c>
      <c r="I12228">
        <v>7</v>
      </c>
      <c r="J12228" t="s">
        <v>154</v>
      </c>
      <c r="K12228" t="s">
        <v>161</v>
      </c>
      <c r="L12228" t="str">
        <f>_xlfn.XLOOKUP(Table1[[#This Row],[TeamFavoriteID]],Table2[team_id],Table2[team_name],_xlfn.XLOOKUP(Table1[[#This Row],[TeamFavoriteID]],Table2[team_id_pfr],Table2[team_name],"Even"))</f>
        <v>Jacksonville Jaguars</v>
      </c>
      <c r="M12228">
        <v>-3</v>
      </c>
      <c r="N12228">
        <f>IF(Table1[[#This Row],[TeamFavorite]]=Table1[[#This Row],[TeamHome]],Table1[[#This Row],[ScoreAway]]-Table1[[#This Row],[ScoreHome]],Table1[[#This Row],[ScoreHome]]-Table1[[#This Row],[ScoreAway]])</f>
        <v>33</v>
      </c>
      <c r="O12228">
        <f>IF(Table1[[#This Row],[SpreadActual]]&lt;Table1[[#This Row],[SpreadFavorite]],1,0)</f>
        <v>0</v>
      </c>
      <c r="P12228">
        <v>39</v>
      </c>
      <c r="Q12228" t="s">
        <v>208</v>
      </c>
      <c r="R12228" t="b">
        <v>0</v>
      </c>
      <c r="S12228">
        <v>72</v>
      </c>
      <c r="T12228">
        <v>0</v>
      </c>
      <c r="V12228" t="s">
        <v>103</v>
      </c>
    </row>
    <row r="12229" spans="1:22" x14ac:dyDescent="0.2">
      <c r="A12229" s="1">
        <v>43387</v>
      </c>
      <c r="B12229">
        <v>2018</v>
      </c>
      <c r="C12229">
        <f>_xlfn.MAXIFS(Table1[ScheduleWeekWritten],Table1[ScheduleSeason],Table1[[#This Row],[ScheduleSeason]])</f>
        <v>17</v>
      </c>
      <c r="D12229">
        <v>6</v>
      </c>
      <c r="E12229" cm="1">
        <f t="array" ref="E12229">_xlfn.XLOOKUP(Table1[[#This Row],[ScheduleWeekWritten]],Table3[Game],100+Table3[Increase],Table1[[#This Row],[ScheduleWeekWritten]])</f>
        <v>6</v>
      </c>
      <c r="F12229" t="b">
        <v>0</v>
      </c>
      <c r="G12229" t="s">
        <v>24</v>
      </c>
      <c r="H12229">
        <v>20</v>
      </c>
      <c r="I12229">
        <v>23</v>
      </c>
      <c r="J12229" t="s">
        <v>39</v>
      </c>
      <c r="K12229" t="s">
        <v>40</v>
      </c>
      <c r="L12229" t="str">
        <f>_xlfn.XLOOKUP(Table1[[#This Row],[TeamFavoriteID]],Table2[team_id],Table2[team_name],_xlfn.XLOOKUP(Table1[[#This Row],[TeamFavoriteID]],Table2[team_id_pfr],Table2[team_name],"Even"))</f>
        <v>Los Angeles Rams</v>
      </c>
      <c r="M12229">
        <v>-7</v>
      </c>
      <c r="N12229">
        <f>IF(Table1[[#This Row],[TeamFavorite]]=Table1[[#This Row],[TeamHome]],Table1[[#This Row],[ScoreAway]]-Table1[[#This Row],[ScoreHome]],Table1[[#This Row],[ScoreHome]]-Table1[[#This Row],[ScoreAway]])</f>
        <v>-3</v>
      </c>
      <c r="O12229">
        <f>IF(Table1[[#This Row],[SpreadActual]]&lt;Table1[[#This Row],[SpreadFavorite]],1,0)</f>
        <v>0</v>
      </c>
      <c r="P12229">
        <v>50</v>
      </c>
      <c r="Q12229" t="s">
        <v>174</v>
      </c>
      <c r="R12229" t="b">
        <v>0</v>
      </c>
      <c r="S12229">
        <v>25</v>
      </c>
      <c r="T12229">
        <v>6</v>
      </c>
    </row>
    <row r="12230" spans="1:22" x14ac:dyDescent="0.2">
      <c r="A12230" s="1">
        <v>43387</v>
      </c>
      <c r="B12230">
        <v>2018</v>
      </c>
      <c r="C12230">
        <f>_xlfn.MAXIFS(Table1[ScheduleWeekWritten],Table1[ScheduleSeason],Table1[[#This Row],[ScheduleSeason]])</f>
        <v>17</v>
      </c>
      <c r="D12230">
        <v>6</v>
      </c>
      <c r="E12230" cm="1">
        <f t="array" ref="E12230">_xlfn.XLOOKUP(Table1[[#This Row],[ScheduleWeekWritten]],Table3[Game],100+Table3[Increase],Table1[[#This Row],[ScheduleWeekWritten]])</f>
        <v>6</v>
      </c>
      <c r="F12230" t="b">
        <v>0</v>
      </c>
      <c r="G12230" t="s">
        <v>177</v>
      </c>
      <c r="H12230">
        <v>20</v>
      </c>
      <c r="I12230">
        <v>13</v>
      </c>
      <c r="J12230" t="s">
        <v>28</v>
      </c>
      <c r="K12230" t="s">
        <v>182</v>
      </c>
      <c r="L12230" t="str">
        <f>_xlfn.XLOOKUP(Table1[[#This Row],[TeamFavoriteID]],Table2[team_id],Table2[team_name],_xlfn.XLOOKUP(Table1[[#This Row],[TeamFavoriteID]],Table2[team_id_pfr],Table2[team_name],"Even"))</f>
        <v>Houston Texans</v>
      </c>
      <c r="M12230">
        <v>-10.5</v>
      </c>
      <c r="N12230">
        <f>IF(Table1[[#This Row],[TeamFavorite]]=Table1[[#This Row],[TeamHome]],Table1[[#This Row],[ScoreAway]]-Table1[[#This Row],[ScoreHome]],Table1[[#This Row],[ScoreHome]]-Table1[[#This Row],[ScoreAway]])</f>
        <v>-7</v>
      </c>
      <c r="O12230">
        <f>IF(Table1[[#This Row],[SpreadActual]]&lt;Table1[[#This Row],[SpreadFavorite]],1,0)</f>
        <v>0</v>
      </c>
      <c r="P12230">
        <v>40.5</v>
      </c>
      <c r="Q12230" t="s">
        <v>207</v>
      </c>
      <c r="R12230" t="b">
        <v>0</v>
      </c>
      <c r="S12230">
        <v>72</v>
      </c>
      <c r="T12230">
        <v>0</v>
      </c>
      <c r="V12230" t="s">
        <v>103</v>
      </c>
    </row>
    <row r="12231" spans="1:22" x14ac:dyDescent="0.2">
      <c r="A12231" s="1">
        <v>43387</v>
      </c>
      <c r="B12231">
        <v>2018</v>
      </c>
      <c r="C12231">
        <f>_xlfn.MAXIFS(Table1[ScheduleWeekWritten],Table1[ScheduleSeason],Table1[[#This Row],[ScheduleSeason]])</f>
        <v>17</v>
      </c>
      <c r="D12231">
        <v>6</v>
      </c>
      <c r="E12231" cm="1">
        <f t="array" ref="E12231">_xlfn.XLOOKUP(Table1[[#This Row],[ScheduleWeekWritten]],Table3[Game],100+Table3[Increase],Table1[[#This Row],[ScheduleWeekWritten]])</f>
        <v>6</v>
      </c>
      <c r="F12231" t="b">
        <v>0</v>
      </c>
      <c r="G12231" t="s">
        <v>19</v>
      </c>
      <c r="H12231">
        <v>31</v>
      </c>
      <c r="I12231">
        <v>28</v>
      </c>
      <c r="J12231" t="s">
        <v>46</v>
      </c>
      <c r="K12231" t="s">
        <v>47</v>
      </c>
      <c r="L12231" t="str">
        <f>_xlfn.XLOOKUP(Table1[[#This Row],[TeamFavoriteID]],Table2[team_id],Table2[team_name],_xlfn.XLOOKUP(Table1[[#This Row],[TeamFavoriteID]],Table2[team_id_pfr],Table2[team_name],"Even"))</f>
        <v>Chicago Bears</v>
      </c>
      <c r="M12231">
        <v>-7.5</v>
      </c>
      <c r="N12231">
        <f>IF(Table1[[#This Row],[TeamFavorite]]=Table1[[#This Row],[TeamHome]],Table1[[#This Row],[ScoreAway]]-Table1[[#This Row],[ScoreHome]],Table1[[#This Row],[ScoreHome]]-Table1[[#This Row],[ScoreAway]])</f>
        <v>3</v>
      </c>
      <c r="O12231">
        <f>IF(Table1[[#This Row],[SpreadActual]]&lt;Table1[[#This Row],[SpreadFavorite]],1,0)</f>
        <v>0</v>
      </c>
      <c r="P12231">
        <v>40.5</v>
      </c>
      <c r="Q12231" t="s">
        <v>212</v>
      </c>
      <c r="R12231" t="b">
        <v>0</v>
      </c>
      <c r="S12231">
        <v>89</v>
      </c>
      <c r="T12231">
        <v>8</v>
      </c>
    </row>
    <row r="12232" spans="1:22" x14ac:dyDescent="0.2">
      <c r="A12232" s="1">
        <v>43387</v>
      </c>
      <c r="B12232">
        <v>2018</v>
      </c>
      <c r="C12232">
        <f>_xlfn.MAXIFS(Table1[ScheduleWeekWritten],Table1[ScheduleSeason],Table1[[#This Row],[ScheduleSeason]])</f>
        <v>17</v>
      </c>
      <c r="D12232">
        <v>6</v>
      </c>
      <c r="E12232" cm="1">
        <f t="array" ref="E12232">_xlfn.XLOOKUP(Table1[[#This Row],[ScheduleWeekWritten]],Table3[Game],100+Table3[Increase],Table1[[#This Row],[ScheduleWeekWritten]])</f>
        <v>6</v>
      </c>
      <c r="F12232" t="b">
        <v>0</v>
      </c>
      <c r="G12232" t="s">
        <v>54</v>
      </c>
      <c r="H12232">
        <v>27</v>
      </c>
      <c r="I12232">
        <v>17</v>
      </c>
      <c r="J12232" t="s">
        <v>149</v>
      </c>
      <c r="K12232" t="s">
        <v>55</v>
      </c>
      <c r="L12232" t="str">
        <f>_xlfn.XLOOKUP(Table1[[#This Row],[TeamFavoriteID]],Table2[team_id],Table2[team_name],_xlfn.XLOOKUP(Table1[[#This Row],[TeamFavoriteID]],Table2[team_id_pfr],Table2[team_name],"Even"))</f>
        <v>Minnesota Vikings</v>
      </c>
      <c r="M12232">
        <v>-10</v>
      </c>
      <c r="N12232">
        <f>IF(Table1[[#This Row],[TeamFavorite]]=Table1[[#This Row],[TeamHome]],Table1[[#This Row],[ScoreAway]]-Table1[[#This Row],[ScoreHome]],Table1[[#This Row],[ScoreHome]]-Table1[[#This Row],[ScoreAway]])</f>
        <v>-10</v>
      </c>
      <c r="O12232">
        <f>IF(Table1[[#This Row],[SpreadActual]]&lt;Table1[[#This Row],[SpreadFavorite]],1,0)</f>
        <v>0</v>
      </c>
      <c r="P12232">
        <v>43.5</v>
      </c>
      <c r="Q12232" t="s">
        <v>205</v>
      </c>
      <c r="R12232" t="b">
        <v>0</v>
      </c>
      <c r="S12232">
        <v>72</v>
      </c>
      <c r="T12232">
        <v>0</v>
      </c>
      <c r="V12232" t="s">
        <v>103</v>
      </c>
    </row>
    <row r="12233" spans="1:22" x14ac:dyDescent="0.2">
      <c r="A12233" s="1">
        <v>43387</v>
      </c>
      <c r="B12233">
        <v>2018</v>
      </c>
      <c r="C12233">
        <f>_xlfn.MAXIFS(Table1[ScheduleWeekWritten],Table1[ScheduleSeason],Table1[[#This Row],[ScheduleSeason]])</f>
        <v>17</v>
      </c>
      <c r="D12233">
        <v>6</v>
      </c>
      <c r="E12233" cm="1">
        <f t="array" ref="E12233">_xlfn.XLOOKUP(Table1[[#This Row],[ScheduleWeekWritten]],Table3[Game],100+Table3[Increase],Table1[[#This Row],[ScheduleWeekWritten]])</f>
        <v>6</v>
      </c>
      <c r="F12233" t="b">
        <v>0</v>
      </c>
      <c r="G12233" t="s">
        <v>115</v>
      </c>
      <c r="H12233">
        <v>43</v>
      </c>
      <c r="I12233">
        <v>40</v>
      </c>
      <c r="J12233" t="s">
        <v>42</v>
      </c>
      <c r="K12233" t="s">
        <v>70</v>
      </c>
      <c r="L12233" t="str">
        <f>_xlfn.XLOOKUP(Table1[[#This Row],[TeamFavoriteID]],Table2[team_id],Table2[team_name],_xlfn.XLOOKUP(Table1[[#This Row],[TeamFavoriteID]],Table2[team_id_pfr],Table2[team_name],"Even"))</f>
        <v>Boston Patriots</v>
      </c>
      <c r="M12233">
        <v>-3.5</v>
      </c>
      <c r="N12233">
        <f>IF(Table1[[#This Row],[TeamFavorite]]=Table1[[#This Row],[TeamHome]],Table1[[#This Row],[ScoreAway]]-Table1[[#This Row],[ScoreHome]],Table1[[#This Row],[ScoreHome]]-Table1[[#This Row],[ScoreAway]])</f>
        <v>3</v>
      </c>
      <c r="O12233">
        <f>IF(Table1[[#This Row],[SpreadActual]]&lt;Table1[[#This Row],[SpreadFavorite]],1,0)</f>
        <v>0</v>
      </c>
      <c r="P12233">
        <v>59.5</v>
      </c>
      <c r="Q12233" t="s">
        <v>179</v>
      </c>
      <c r="R12233" t="b">
        <v>0</v>
      </c>
      <c r="S12233">
        <v>45</v>
      </c>
      <c r="T12233">
        <v>0</v>
      </c>
    </row>
    <row r="12234" spans="1:22" x14ac:dyDescent="0.2">
      <c r="A12234" s="1">
        <v>43387</v>
      </c>
      <c r="B12234">
        <v>2018</v>
      </c>
      <c r="C12234">
        <f>_xlfn.MAXIFS(Table1[ScheduleWeekWritten],Table1[ScheduleSeason],Table1[[#This Row],[ScheduleSeason]])</f>
        <v>17</v>
      </c>
      <c r="D12234">
        <v>6</v>
      </c>
      <c r="E12234" cm="1">
        <f t="array" ref="E12234">_xlfn.XLOOKUP(Table1[[#This Row],[ScheduleWeekWritten]],Table3[Game],100+Table3[Increase],Table1[[#This Row],[ScheduleWeekWritten]])</f>
        <v>6</v>
      </c>
      <c r="F12234" t="b">
        <v>0</v>
      </c>
      <c r="G12234" t="s">
        <v>31</v>
      </c>
      <c r="H12234">
        <v>42</v>
      </c>
      <c r="I12234">
        <v>34</v>
      </c>
      <c r="J12234" t="s">
        <v>140</v>
      </c>
      <c r="K12234" t="s">
        <v>32</v>
      </c>
      <c r="L12234" t="str">
        <f>_xlfn.XLOOKUP(Table1[[#This Row],[TeamFavoriteID]],Table2[team_id],Table2[team_name],_xlfn.XLOOKUP(Table1[[#This Row],[TeamFavoriteID]],Table2[team_id_pfr],Table2[team_name],"Even"))</f>
        <v>New York Jets</v>
      </c>
      <c r="M12234">
        <v>-2.5</v>
      </c>
      <c r="N12234">
        <f>IF(Table1[[#This Row],[TeamFavorite]]=Table1[[#This Row],[TeamHome]],Table1[[#This Row],[ScoreAway]]-Table1[[#This Row],[ScoreHome]],Table1[[#This Row],[ScoreHome]]-Table1[[#This Row],[ScoreAway]])</f>
        <v>-8</v>
      </c>
      <c r="O12234">
        <f>IF(Table1[[#This Row],[SpreadActual]]&lt;Table1[[#This Row],[SpreadFavorite]],1,0)</f>
        <v>1</v>
      </c>
      <c r="P12234">
        <v>47.5</v>
      </c>
      <c r="Q12234" t="s">
        <v>197</v>
      </c>
      <c r="R12234" t="b">
        <v>0</v>
      </c>
      <c r="S12234">
        <v>60</v>
      </c>
      <c r="T12234">
        <v>7</v>
      </c>
    </row>
    <row r="12235" spans="1:22" x14ac:dyDescent="0.2">
      <c r="A12235" s="1">
        <v>43387</v>
      </c>
      <c r="B12235">
        <v>2018</v>
      </c>
      <c r="C12235">
        <f>_xlfn.MAXIFS(Table1[ScheduleWeekWritten],Table1[ScheduleSeason],Table1[[#This Row],[ScheduleSeason]])</f>
        <v>17</v>
      </c>
      <c r="D12235">
        <v>6</v>
      </c>
      <c r="E12235" cm="1">
        <f t="array" ref="E12235">_xlfn.XLOOKUP(Table1[[#This Row],[ScheduleWeekWritten]],Table3[Game],100+Table3[Increase],Table1[[#This Row],[ScheduleWeekWritten]])</f>
        <v>6</v>
      </c>
      <c r="F12235" t="b">
        <v>0</v>
      </c>
      <c r="G12235" t="s">
        <v>20</v>
      </c>
      <c r="H12235">
        <v>3</v>
      </c>
      <c r="I12235">
        <v>27</v>
      </c>
      <c r="J12235" t="s">
        <v>128</v>
      </c>
      <c r="K12235" t="s">
        <v>132</v>
      </c>
      <c r="L12235" t="str">
        <f>_xlfn.XLOOKUP(Table1[[#This Row],[TeamFavoriteID]],Table2[team_id],Table2[team_name],_xlfn.XLOOKUP(Table1[[#This Row],[TeamFavoriteID]],Table2[team_id_pfr],Table2[team_name],"Even"))</f>
        <v>Seattle Seahawks</v>
      </c>
      <c r="M12235">
        <v>-3</v>
      </c>
      <c r="N12235">
        <f>IF(Table1[[#This Row],[TeamFavorite]]=Table1[[#This Row],[TeamHome]],Table1[[#This Row],[ScoreAway]]-Table1[[#This Row],[ScoreHome]],Table1[[#This Row],[ScoreHome]]-Table1[[#This Row],[ScoreAway]])</f>
        <v>-24</v>
      </c>
      <c r="O12235">
        <f>IF(Table1[[#This Row],[SpreadActual]]&lt;Table1[[#This Row],[SpreadFavorite]],1,0)</f>
        <v>1</v>
      </c>
      <c r="P12235">
        <v>48</v>
      </c>
      <c r="Q12235" t="s">
        <v>215</v>
      </c>
      <c r="R12235" t="b">
        <v>1</v>
      </c>
      <c r="S12235">
        <v>50</v>
      </c>
      <c r="T12235">
        <v>12</v>
      </c>
      <c r="V12235" t="s">
        <v>2</v>
      </c>
    </row>
    <row r="12236" spans="1:22" x14ac:dyDescent="0.2">
      <c r="A12236" s="1">
        <v>43387</v>
      </c>
      <c r="B12236">
        <v>2018</v>
      </c>
      <c r="C12236">
        <f>_xlfn.MAXIFS(Table1[ScheduleWeekWritten],Table1[ScheduleSeason],Table1[[#This Row],[ScheduleSeason]])</f>
        <v>17</v>
      </c>
      <c r="D12236">
        <v>6</v>
      </c>
      <c r="E12236" cm="1">
        <f t="array" ref="E12236">_xlfn.XLOOKUP(Table1[[#This Row],[ScheduleWeekWritten]],Table3[Game],100+Table3[Increase],Table1[[#This Row],[ScheduleWeekWritten]])</f>
        <v>6</v>
      </c>
      <c r="F12236" t="b">
        <v>0</v>
      </c>
      <c r="G12236" t="s">
        <v>171</v>
      </c>
      <c r="H12236">
        <v>0</v>
      </c>
      <c r="I12236">
        <v>21</v>
      </c>
      <c r="J12236" t="s">
        <v>158</v>
      </c>
      <c r="K12236" t="s">
        <v>159</v>
      </c>
      <c r="L12236" t="str">
        <f>_xlfn.XLOOKUP(Table1[[#This Row],[TeamFavoriteID]],Table2[team_id],Table2[team_name],_xlfn.XLOOKUP(Table1[[#This Row],[TeamFavoriteID]],Table2[team_id_pfr],Table2[team_name],"Even"))</f>
        <v>Baltimore Ravens</v>
      </c>
      <c r="M12236">
        <v>-2.5</v>
      </c>
      <c r="N12236">
        <f>IF(Table1[[#This Row],[TeamFavorite]]=Table1[[#This Row],[TeamHome]],Table1[[#This Row],[ScoreAway]]-Table1[[#This Row],[ScoreHome]],Table1[[#This Row],[ScoreHome]]-Table1[[#This Row],[ScoreAway]])</f>
        <v>-21</v>
      </c>
      <c r="O12236">
        <f>IF(Table1[[#This Row],[SpreadActual]]&lt;Table1[[#This Row],[SpreadFavorite]],1,0)</f>
        <v>1</v>
      </c>
      <c r="P12236">
        <v>43.5</v>
      </c>
      <c r="Q12236" t="s">
        <v>172</v>
      </c>
      <c r="R12236" t="b">
        <v>0</v>
      </c>
      <c r="S12236">
        <v>66</v>
      </c>
      <c r="T12236">
        <v>4</v>
      </c>
    </row>
    <row r="12237" spans="1:22" x14ac:dyDescent="0.2">
      <c r="A12237" s="1">
        <v>43387</v>
      </c>
      <c r="B12237">
        <v>2018</v>
      </c>
      <c r="C12237">
        <f>_xlfn.MAXIFS(Table1[ScheduleWeekWritten],Table1[ScheduleSeason],Table1[[#This Row],[ScheduleSeason]])</f>
        <v>17</v>
      </c>
      <c r="D12237">
        <v>6</v>
      </c>
      <c r="E12237" cm="1">
        <f t="array" ref="E12237">_xlfn.XLOOKUP(Table1[[#This Row],[ScheduleWeekWritten]],Table3[Game],100+Table3[Increase],Table1[[#This Row],[ScheduleWeekWritten]])</f>
        <v>6</v>
      </c>
      <c r="F12237" t="b">
        <v>0</v>
      </c>
      <c r="G12237" t="s">
        <v>61</v>
      </c>
      <c r="H12237">
        <v>23</v>
      </c>
      <c r="I12237">
        <v>17</v>
      </c>
      <c r="J12237" t="s">
        <v>152</v>
      </c>
      <c r="K12237" t="s">
        <v>162</v>
      </c>
      <c r="L12237" t="str">
        <f>_xlfn.XLOOKUP(Table1[[#This Row],[TeamFavoriteID]],Table2[team_id],Table2[team_name],_xlfn.XLOOKUP(Table1[[#This Row],[TeamFavoriteID]],Table2[team_id_pfr],Table2[team_name],"Even"))</f>
        <v>Carolina Panthers</v>
      </c>
      <c r="M12237">
        <v>-1</v>
      </c>
      <c r="N12237">
        <f>IF(Table1[[#This Row],[TeamFavorite]]=Table1[[#This Row],[TeamHome]],Table1[[#This Row],[ScoreAway]]-Table1[[#This Row],[ScoreHome]],Table1[[#This Row],[ScoreHome]]-Table1[[#This Row],[ScoreAway]])</f>
        <v>6</v>
      </c>
      <c r="O12237">
        <f>IF(Table1[[#This Row],[SpreadActual]]&lt;Table1[[#This Row],[SpreadFavorite]],1,0)</f>
        <v>0</v>
      </c>
      <c r="P12237">
        <v>44.5</v>
      </c>
      <c r="Q12237" t="s">
        <v>165</v>
      </c>
      <c r="R12237" t="b">
        <v>0</v>
      </c>
      <c r="S12237">
        <v>52</v>
      </c>
      <c r="T12237">
        <v>0</v>
      </c>
    </row>
    <row r="12238" spans="1:22" x14ac:dyDescent="0.2">
      <c r="A12238" s="1">
        <v>43388</v>
      </c>
      <c r="B12238">
        <v>2018</v>
      </c>
      <c r="C12238">
        <f>_xlfn.MAXIFS(Table1[ScheduleWeekWritten],Table1[ScheduleSeason],Table1[[#This Row],[ScheduleSeason]])</f>
        <v>17</v>
      </c>
      <c r="D12238">
        <v>6</v>
      </c>
      <c r="E12238" cm="1">
        <f t="array" ref="E12238">_xlfn.XLOOKUP(Table1[[#This Row],[ScheduleWeekWritten]],Table3[Game],100+Table3[Increase],Table1[[#This Row],[ScheduleWeekWritten]])</f>
        <v>6</v>
      </c>
      <c r="F12238" t="b">
        <v>0</v>
      </c>
      <c r="G12238" t="s">
        <v>33</v>
      </c>
      <c r="H12238">
        <v>33</v>
      </c>
      <c r="I12238">
        <v>30</v>
      </c>
      <c r="J12238" t="s">
        <v>53</v>
      </c>
      <c r="K12238" t="s">
        <v>35</v>
      </c>
      <c r="L12238" t="str">
        <f>_xlfn.XLOOKUP(Table1[[#This Row],[TeamFavoriteID]],Table2[team_id],Table2[team_name],_xlfn.XLOOKUP(Table1[[#This Row],[TeamFavoriteID]],Table2[team_id_pfr],Table2[team_name],"Even"))</f>
        <v>Green Bay Packers</v>
      </c>
      <c r="M12238">
        <v>-9</v>
      </c>
      <c r="N12238">
        <f>IF(Table1[[#This Row],[TeamFavorite]]=Table1[[#This Row],[TeamHome]],Table1[[#This Row],[ScoreAway]]-Table1[[#This Row],[ScoreHome]],Table1[[#This Row],[ScoreHome]]-Table1[[#This Row],[ScoreAway]])</f>
        <v>-3</v>
      </c>
      <c r="O12238">
        <f>IF(Table1[[#This Row],[SpreadActual]]&lt;Table1[[#This Row],[SpreadFavorite]],1,0)</f>
        <v>0</v>
      </c>
      <c r="P12238">
        <v>46.5</v>
      </c>
      <c r="Q12238" t="s">
        <v>82</v>
      </c>
      <c r="R12238" t="b">
        <v>0</v>
      </c>
      <c r="S12238">
        <v>37</v>
      </c>
      <c r="T12238">
        <v>5</v>
      </c>
    </row>
    <row r="12239" spans="1:22" x14ac:dyDescent="0.2">
      <c r="A12239" s="1">
        <v>43391</v>
      </c>
      <c r="B12239">
        <v>2018</v>
      </c>
      <c r="C12239">
        <f>_xlfn.MAXIFS(Table1[ScheduleWeekWritten],Table1[ScheduleSeason],Table1[[#This Row],[ScheduleSeason]])</f>
        <v>17</v>
      </c>
      <c r="D12239">
        <v>7</v>
      </c>
      <c r="E12239" cm="1">
        <f t="array" ref="E12239">_xlfn.XLOOKUP(Table1[[#This Row],[ScheduleWeekWritten]],Table3[Game],100+Table3[Increase],Table1[[#This Row],[ScheduleWeekWritten]])</f>
        <v>7</v>
      </c>
      <c r="F12239" t="b">
        <v>0</v>
      </c>
      <c r="G12239" t="s">
        <v>149</v>
      </c>
      <c r="H12239">
        <v>10</v>
      </c>
      <c r="I12239">
        <v>45</v>
      </c>
      <c r="J12239" t="s">
        <v>24</v>
      </c>
      <c r="K12239" t="s">
        <v>88</v>
      </c>
      <c r="L12239" t="str">
        <f>_xlfn.XLOOKUP(Table1[[#This Row],[TeamFavoriteID]],Table2[team_id],Table2[team_name],_xlfn.XLOOKUP(Table1[[#This Row],[TeamFavoriteID]],Table2[team_id_pfr],Table2[team_name],"Even"))</f>
        <v>Denver Broncos</v>
      </c>
      <c r="M12239">
        <v>-1</v>
      </c>
      <c r="N12239">
        <f>IF(Table1[[#This Row],[TeamFavorite]]=Table1[[#This Row],[TeamHome]],Table1[[#This Row],[ScoreAway]]-Table1[[#This Row],[ScoreHome]],Table1[[#This Row],[ScoreHome]]-Table1[[#This Row],[ScoreAway]])</f>
        <v>-35</v>
      </c>
      <c r="O12239">
        <f>IF(Table1[[#This Row],[SpreadActual]]&lt;Table1[[#This Row],[SpreadFavorite]],1,0)</f>
        <v>1</v>
      </c>
      <c r="P12239">
        <v>42.5</v>
      </c>
      <c r="Q12239" t="s">
        <v>150</v>
      </c>
      <c r="R12239" t="b">
        <v>0</v>
      </c>
      <c r="S12239">
        <v>72</v>
      </c>
      <c r="T12239">
        <v>0</v>
      </c>
      <c r="V12239" t="s">
        <v>103</v>
      </c>
    </row>
    <row r="12240" spans="1:22" x14ac:dyDescent="0.2">
      <c r="A12240" s="1">
        <v>43394</v>
      </c>
      <c r="B12240">
        <v>2018</v>
      </c>
      <c r="C12240">
        <f>_xlfn.MAXIFS(Table1[ScheduleWeekWritten],Table1[ScheduleSeason],Table1[[#This Row],[ScheduleSeason]])</f>
        <v>17</v>
      </c>
      <c r="D12240">
        <v>7</v>
      </c>
      <c r="E12240" cm="1">
        <f t="array" ref="E12240">_xlfn.XLOOKUP(Table1[[#This Row],[ScheduleWeekWritten]],Table3[Game],100+Table3[Increase],Table1[[#This Row],[ScheduleWeekWritten]])</f>
        <v>7</v>
      </c>
      <c r="F12240" t="b">
        <v>0</v>
      </c>
      <c r="G12240" t="s">
        <v>158</v>
      </c>
      <c r="H12240">
        <v>23</v>
      </c>
      <c r="I12240">
        <v>24</v>
      </c>
      <c r="J12240" t="s">
        <v>95</v>
      </c>
      <c r="K12240" t="s">
        <v>159</v>
      </c>
      <c r="L12240" t="str">
        <f>_xlfn.XLOOKUP(Table1[[#This Row],[TeamFavoriteID]],Table2[team_id],Table2[team_name],_xlfn.XLOOKUP(Table1[[#This Row],[TeamFavoriteID]],Table2[team_id_pfr],Table2[team_name],"Even"))</f>
        <v>Baltimore Ravens</v>
      </c>
      <c r="M12240">
        <v>-2.5</v>
      </c>
      <c r="N12240">
        <f>IF(Table1[[#This Row],[TeamFavorite]]=Table1[[#This Row],[TeamHome]],Table1[[#This Row],[ScoreAway]]-Table1[[#This Row],[ScoreHome]],Table1[[#This Row],[ScoreHome]]-Table1[[#This Row],[ScoreAway]])</f>
        <v>1</v>
      </c>
      <c r="O12240">
        <f>IF(Table1[[#This Row],[SpreadActual]]&lt;Table1[[#This Row],[SpreadFavorite]],1,0)</f>
        <v>0</v>
      </c>
      <c r="P12240">
        <v>49</v>
      </c>
      <c r="Q12240" t="s">
        <v>166</v>
      </c>
      <c r="R12240" t="b">
        <v>0</v>
      </c>
      <c r="S12240">
        <v>54</v>
      </c>
      <c r="T12240">
        <v>15</v>
      </c>
    </row>
    <row r="12241" spans="1:22" x14ac:dyDescent="0.2">
      <c r="A12241" s="1">
        <v>43394</v>
      </c>
      <c r="B12241">
        <v>2018</v>
      </c>
      <c r="C12241">
        <f>_xlfn.MAXIFS(Table1[ScheduleWeekWritten],Table1[ScheduleSeason],Table1[[#This Row],[ScheduleSeason]])</f>
        <v>17</v>
      </c>
      <c r="D12241">
        <v>7</v>
      </c>
      <c r="E12241" cm="1">
        <f t="array" ref="E12241">_xlfn.XLOOKUP(Table1[[#This Row],[ScheduleWeekWritten]],Table3[Game],100+Table3[Increase],Table1[[#This Row],[ScheduleWeekWritten]])</f>
        <v>7</v>
      </c>
      <c r="F12241" t="b">
        <v>0</v>
      </c>
      <c r="G12241" t="s">
        <v>46</v>
      </c>
      <c r="H12241">
        <v>31</v>
      </c>
      <c r="I12241">
        <v>38</v>
      </c>
      <c r="J12241" t="s">
        <v>115</v>
      </c>
      <c r="K12241" t="s">
        <v>70</v>
      </c>
      <c r="L12241" t="str">
        <f>_xlfn.XLOOKUP(Table1[[#This Row],[TeamFavoriteID]],Table2[team_id],Table2[team_name],_xlfn.XLOOKUP(Table1[[#This Row],[TeamFavoriteID]],Table2[team_id_pfr],Table2[team_name],"Even"))</f>
        <v>Boston Patriots</v>
      </c>
      <c r="M12241">
        <v>-1</v>
      </c>
      <c r="N12241">
        <f>IF(Table1[[#This Row],[TeamFavorite]]=Table1[[#This Row],[TeamHome]],Table1[[#This Row],[ScoreAway]]-Table1[[#This Row],[ScoreHome]],Table1[[#This Row],[ScoreHome]]-Table1[[#This Row],[ScoreAway]])</f>
        <v>-7</v>
      </c>
      <c r="O12241">
        <f>IF(Table1[[#This Row],[SpreadActual]]&lt;Table1[[#This Row],[SpreadFavorite]],1,0)</f>
        <v>1</v>
      </c>
      <c r="P12241">
        <v>48.5</v>
      </c>
      <c r="Q12241" t="s">
        <v>114</v>
      </c>
      <c r="R12241" t="b">
        <v>0</v>
      </c>
      <c r="S12241">
        <v>44</v>
      </c>
      <c r="T12241">
        <v>9</v>
      </c>
    </row>
    <row r="12242" spans="1:22" x14ac:dyDescent="0.2">
      <c r="A12242" s="1">
        <v>43394</v>
      </c>
      <c r="B12242">
        <v>2018</v>
      </c>
      <c r="C12242">
        <f>_xlfn.MAXIFS(Table1[ScheduleWeekWritten],Table1[ScheduleSeason],Table1[[#This Row],[ScheduleSeason]])</f>
        <v>17</v>
      </c>
      <c r="D12242">
        <v>7</v>
      </c>
      <c r="E12242" cm="1">
        <f t="array" ref="E12242">_xlfn.XLOOKUP(Table1[[#This Row],[ScheduleWeekWritten]],Table3[Game],100+Table3[Increase],Table1[[#This Row],[ScheduleWeekWritten]])</f>
        <v>7</v>
      </c>
      <c r="F12242" t="b">
        <v>0</v>
      </c>
      <c r="G12242" t="s">
        <v>140</v>
      </c>
      <c r="H12242">
        <v>37</v>
      </c>
      <c r="I12242">
        <v>5</v>
      </c>
      <c r="J12242" t="s">
        <v>28</v>
      </c>
      <c r="K12242" t="s">
        <v>72</v>
      </c>
      <c r="L12242" t="str">
        <f>_xlfn.XLOOKUP(Table1[[#This Row],[TeamFavoriteID]],Table2[team_id],Table2[team_name],_xlfn.XLOOKUP(Table1[[#This Row],[TeamFavoriteID]],Table2[team_id_pfr],Table2[team_name],"Even"))</f>
        <v>Baltimore Colts</v>
      </c>
      <c r="M12242">
        <v>-7</v>
      </c>
      <c r="N12242">
        <f>IF(Table1[[#This Row],[TeamFavorite]]=Table1[[#This Row],[TeamHome]],Table1[[#This Row],[ScoreAway]]-Table1[[#This Row],[ScoreHome]],Table1[[#This Row],[ScoreHome]]-Table1[[#This Row],[ScoreAway]])</f>
        <v>32</v>
      </c>
      <c r="O12242">
        <f>IF(Table1[[#This Row],[SpreadActual]]&lt;Table1[[#This Row],[SpreadFavorite]],1,0)</f>
        <v>0</v>
      </c>
      <c r="P12242">
        <v>43.5</v>
      </c>
      <c r="Q12242" t="s">
        <v>190</v>
      </c>
      <c r="R12242" t="b">
        <v>0</v>
      </c>
      <c r="S12242">
        <v>72</v>
      </c>
      <c r="T12242">
        <v>0</v>
      </c>
      <c r="V12242" t="s">
        <v>103</v>
      </c>
    </row>
    <row r="12243" spans="1:22" x14ac:dyDescent="0.2">
      <c r="A12243" s="1">
        <v>43394</v>
      </c>
      <c r="B12243">
        <v>2018</v>
      </c>
      <c r="C12243">
        <f>_xlfn.MAXIFS(Table1[ScheduleWeekWritten],Table1[ScheduleSeason],Table1[[#This Row],[ScheduleSeason]])</f>
        <v>17</v>
      </c>
      <c r="D12243">
        <v>7</v>
      </c>
      <c r="E12243" cm="1">
        <f t="array" ref="E12243">_xlfn.XLOOKUP(Table1[[#This Row],[ScheduleWeekWritten]],Table3[Game],100+Table3[Increase],Table1[[#This Row],[ScheduleWeekWritten]])</f>
        <v>7</v>
      </c>
      <c r="F12243" t="b">
        <v>0</v>
      </c>
      <c r="G12243" t="s">
        <v>154</v>
      </c>
      <c r="H12243">
        <v>7</v>
      </c>
      <c r="I12243">
        <v>20</v>
      </c>
      <c r="J12243" t="s">
        <v>177</v>
      </c>
      <c r="K12243" t="s">
        <v>161</v>
      </c>
      <c r="L12243" t="str">
        <f>_xlfn.XLOOKUP(Table1[[#This Row],[TeamFavoriteID]],Table2[team_id],Table2[team_name],_xlfn.XLOOKUP(Table1[[#This Row],[TeamFavoriteID]],Table2[team_id_pfr],Table2[team_name],"Even"))</f>
        <v>Jacksonville Jaguars</v>
      </c>
      <c r="M12243">
        <v>-3.5</v>
      </c>
      <c r="N12243">
        <f>IF(Table1[[#This Row],[TeamFavorite]]=Table1[[#This Row],[TeamHome]],Table1[[#This Row],[ScoreAway]]-Table1[[#This Row],[ScoreHome]],Table1[[#This Row],[ScoreHome]]-Table1[[#This Row],[ScoreAway]])</f>
        <v>13</v>
      </c>
      <c r="O12243">
        <f>IF(Table1[[#This Row],[SpreadActual]]&lt;Table1[[#This Row],[SpreadFavorite]],1,0)</f>
        <v>0</v>
      </c>
      <c r="P12243">
        <v>42.5</v>
      </c>
      <c r="Q12243" t="s">
        <v>214</v>
      </c>
      <c r="R12243" t="b">
        <v>0</v>
      </c>
      <c r="S12243">
        <v>68</v>
      </c>
      <c r="T12243">
        <v>15</v>
      </c>
    </row>
    <row r="12244" spans="1:22" x14ac:dyDescent="0.2">
      <c r="A12244" s="1">
        <v>43394</v>
      </c>
      <c r="B12244">
        <v>2018</v>
      </c>
      <c r="C12244">
        <f>_xlfn.MAXIFS(Table1[ScheduleWeekWritten],Table1[ScheduleSeason],Table1[[#This Row],[ScheduleSeason]])</f>
        <v>17</v>
      </c>
      <c r="D12244">
        <v>7</v>
      </c>
      <c r="E12244" cm="1">
        <f t="array" ref="E12244">_xlfn.XLOOKUP(Table1[[#This Row],[ScheduleWeekWritten]],Table3[Game],100+Table3[Increase],Table1[[#This Row],[ScheduleWeekWritten]])</f>
        <v>7</v>
      </c>
      <c r="F12244" t="b">
        <v>0</v>
      </c>
      <c r="G12244" t="s">
        <v>42</v>
      </c>
      <c r="H12244">
        <v>45</v>
      </c>
      <c r="I12244">
        <v>10</v>
      </c>
      <c r="J12244" t="s">
        <v>101</v>
      </c>
      <c r="K12244" t="s">
        <v>75</v>
      </c>
      <c r="L12244" t="str">
        <f>_xlfn.XLOOKUP(Table1[[#This Row],[TeamFavoriteID]],Table2[team_id],Table2[team_name],_xlfn.XLOOKUP(Table1[[#This Row],[TeamFavoriteID]],Table2[team_id_pfr],Table2[team_name],"Even"))</f>
        <v>Kansas City Chiefs</v>
      </c>
      <c r="M12244">
        <v>-6.5</v>
      </c>
      <c r="N12244">
        <f>IF(Table1[[#This Row],[TeamFavorite]]=Table1[[#This Row],[TeamHome]],Table1[[#This Row],[ScoreAway]]-Table1[[#This Row],[ScoreHome]],Table1[[#This Row],[ScoreHome]]-Table1[[#This Row],[ScoreAway]])</f>
        <v>-35</v>
      </c>
      <c r="O12244">
        <f>IF(Table1[[#This Row],[SpreadActual]]&lt;Table1[[#This Row],[SpreadFavorite]],1,0)</f>
        <v>1</v>
      </c>
      <c r="P12244">
        <v>56</v>
      </c>
      <c r="Q12244" t="s">
        <v>117</v>
      </c>
      <c r="R12244" t="b">
        <v>0</v>
      </c>
      <c r="S12244">
        <v>59</v>
      </c>
      <c r="T12244">
        <v>10</v>
      </c>
    </row>
    <row r="12245" spans="1:22" x14ac:dyDescent="0.2">
      <c r="A12245" s="1">
        <v>43394</v>
      </c>
      <c r="B12245">
        <v>2018</v>
      </c>
      <c r="C12245">
        <f>_xlfn.MAXIFS(Table1[ScheduleWeekWritten],Table1[ScheduleSeason],Table1[[#This Row],[ScheduleSeason]])</f>
        <v>17</v>
      </c>
      <c r="D12245">
        <v>7</v>
      </c>
      <c r="E12245" cm="1">
        <f t="array" ref="E12245">_xlfn.XLOOKUP(Table1[[#This Row],[ScheduleWeekWritten]],Table3[Game],100+Table3[Increase],Table1[[#This Row],[ScheduleWeekWritten]])</f>
        <v>7</v>
      </c>
      <c r="F12245" t="b">
        <v>0</v>
      </c>
      <c r="G12245" t="s">
        <v>210</v>
      </c>
      <c r="H12245">
        <v>20</v>
      </c>
      <c r="I12245">
        <v>19</v>
      </c>
      <c r="J12245" t="s">
        <v>171</v>
      </c>
      <c r="K12245" t="s">
        <v>29</v>
      </c>
      <c r="L12245" t="str">
        <f>_xlfn.XLOOKUP(Table1[[#This Row],[TeamFavoriteID]],Table2[team_id],Table2[team_name],_xlfn.XLOOKUP(Table1[[#This Row],[TeamFavoriteID]],Table2[team_id_pfr],Table2[team_name],"Even"))</f>
        <v>Los Angeles Chargers</v>
      </c>
      <c r="M12245">
        <v>-6.5</v>
      </c>
      <c r="N12245">
        <f>IF(Table1[[#This Row],[TeamFavorite]]=Table1[[#This Row],[TeamHome]],Table1[[#This Row],[ScoreAway]]-Table1[[#This Row],[ScoreHome]],Table1[[#This Row],[ScoreHome]]-Table1[[#This Row],[ScoreAway]])</f>
        <v>-1</v>
      </c>
      <c r="O12245">
        <f>IF(Table1[[#This Row],[SpreadActual]]&lt;Table1[[#This Row],[SpreadFavorite]],1,0)</f>
        <v>0</v>
      </c>
      <c r="P12245">
        <v>46</v>
      </c>
      <c r="Q12245" t="s">
        <v>189</v>
      </c>
      <c r="R12245" t="b">
        <v>1</v>
      </c>
      <c r="S12245">
        <v>66</v>
      </c>
      <c r="T12245">
        <v>6</v>
      </c>
    </row>
    <row r="12246" spans="1:22" x14ac:dyDescent="0.2">
      <c r="A12246" s="1">
        <v>43394</v>
      </c>
      <c r="B12246">
        <v>2018</v>
      </c>
      <c r="C12246">
        <f>_xlfn.MAXIFS(Table1[ScheduleWeekWritten],Table1[ScheduleSeason],Table1[[#This Row],[ScheduleSeason]])</f>
        <v>17</v>
      </c>
      <c r="D12246">
        <v>7</v>
      </c>
      <c r="E12246" cm="1">
        <f t="array" ref="E12246">_xlfn.XLOOKUP(Table1[[#This Row],[ScheduleWeekWritten]],Table3[Game],100+Table3[Increase],Table1[[#This Row],[ScheduleWeekWritten]])</f>
        <v>7</v>
      </c>
      <c r="F12246" t="b">
        <v>0</v>
      </c>
      <c r="G12246" t="s">
        <v>19</v>
      </c>
      <c r="H12246">
        <v>21</v>
      </c>
      <c r="I12246">
        <v>32</v>
      </c>
      <c r="J12246" t="s">
        <v>45</v>
      </c>
      <c r="K12246" t="s">
        <v>79</v>
      </c>
      <c r="L12246" t="str">
        <f>_xlfn.XLOOKUP(Table1[[#This Row],[TeamFavoriteID]],Table2[team_id],Table2[team_name],_xlfn.XLOOKUP(Table1[[#This Row],[TeamFavoriteID]],Table2[team_id_pfr],Table2[team_name],"Even"))</f>
        <v>Detroit Lions</v>
      </c>
      <c r="M12246">
        <v>-3</v>
      </c>
      <c r="N12246">
        <f>IF(Table1[[#This Row],[TeamFavorite]]=Table1[[#This Row],[TeamHome]],Table1[[#This Row],[ScoreAway]]-Table1[[#This Row],[ScoreHome]],Table1[[#This Row],[ScoreHome]]-Table1[[#This Row],[ScoreAway]])</f>
        <v>-11</v>
      </c>
      <c r="O12246">
        <f>IF(Table1[[#This Row],[SpreadActual]]&lt;Table1[[#This Row],[SpreadFavorite]],1,0)</f>
        <v>1</v>
      </c>
      <c r="P12246">
        <v>47</v>
      </c>
      <c r="Q12246" t="s">
        <v>212</v>
      </c>
      <c r="R12246" t="b">
        <v>0</v>
      </c>
      <c r="S12246">
        <v>89</v>
      </c>
      <c r="T12246">
        <v>8</v>
      </c>
    </row>
    <row r="12247" spans="1:22" x14ac:dyDescent="0.2">
      <c r="A12247" s="1">
        <v>43394</v>
      </c>
      <c r="B12247">
        <v>2018</v>
      </c>
      <c r="C12247">
        <f>_xlfn.MAXIFS(Table1[ScheduleWeekWritten],Table1[ScheduleSeason],Table1[[#This Row],[ScheduleSeason]])</f>
        <v>17</v>
      </c>
      <c r="D12247">
        <v>7</v>
      </c>
      <c r="E12247" cm="1">
        <f t="array" ref="E12247">_xlfn.XLOOKUP(Table1[[#This Row],[ScheduleWeekWritten]],Table3[Game],100+Table3[Increase],Table1[[#This Row],[ScheduleWeekWritten]])</f>
        <v>7</v>
      </c>
      <c r="F12247" t="b">
        <v>0</v>
      </c>
      <c r="G12247" t="s">
        <v>31</v>
      </c>
      <c r="H12247">
        <v>17</v>
      </c>
      <c r="I12247">
        <v>37</v>
      </c>
      <c r="J12247" t="s">
        <v>54</v>
      </c>
      <c r="K12247" t="s">
        <v>55</v>
      </c>
      <c r="L12247" t="str">
        <f>_xlfn.XLOOKUP(Table1[[#This Row],[TeamFavoriteID]],Table2[team_id],Table2[team_name],_xlfn.XLOOKUP(Table1[[#This Row],[TeamFavoriteID]],Table2[team_id_pfr],Table2[team_name],"Even"))</f>
        <v>Minnesota Vikings</v>
      </c>
      <c r="M12247">
        <v>-3.5</v>
      </c>
      <c r="N12247">
        <f>IF(Table1[[#This Row],[TeamFavorite]]=Table1[[#This Row],[TeamHome]],Table1[[#This Row],[ScoreAway]]-Table1[[#This Row],[ScoreHome]],Table1[[#This Row],[ScoreHome]]-Table1[[#This Row],[ScoreAway]])</f>
        <v>-20</v>
      </c>
      <c r="O12247">
        <f>IF(Table1[[#This Row],[SpreadActual]]&lt;Table1[[#This Row],[SpreadFavorite]],1,0)</f>
        <v>1</v>
      </c>
      <c r="P12247">
        <v>45</v>
      </c>
      <c r="Q12247" t="s">
        <v>197</v>
      </c>
      <c r="R12247" t="b">
        <v>0</v>
      </c>
      <c r="S12247">
        <v>46</v>
      </c>
      <c r="T12247">
        <v>16</v>
      </c>
    </row>
    <row r="12248" spans="1:22" x14ac:dyDescent="0.2">
      <c r="A12248" s="1">
        <v>43394</v>
      </c>
      <c r="B12248">
        <v>2018</v>
      </c>
      <c r="C12248">
        <f>_xlfn.MAXIFS(Table1[ScheduleWeekWritten],Table1[ScheduleSeason],Table1[[#This Row],[ScheduleSeason]])</f>
        <v>17</v>
      </c>
      <c r="D12248">
        <v>7</v>
      </c>
      <c r="E12248" cm="1">
        <f t="array" ref="E12248">_xlfn.XLOOKUP(Table1[[#This Row],[ScheduleWeekWritten]],Table3[Game],100+Table3[Increase],Table1[[#This Row],[ScheduleWeekWritten]])</f>
        <v>7</v>
      </c>
      <c r="F12248" t="b">
        <v>0</v>
      </c>
      <c r="G12248" t="s">
        <v>58</v>
      </c>
      <c r="H12248">
        <v>17</v>
      </c>
      <c r="I12248">
        <v>21</v>
      </c>
      <c r="J12248" t="s">
        <v>152</v>
      </c>
      <c r="K12248" t="s">
        <v>77</v>
      </c>
      <c r="L12248" t="str">
        <f>_xlfn.XLOOKUP(Table1[[#This Row],[TeamFavoriteID]],Table2[team_id],Table2[team_name],_xlfn.XLOOKUP(Table1[[#This Row],[TeamFavoriteID]],Table2[team_id_pfr],Table2[team_name],"Even"))</f>
        <v>Philadelphia Eagles</v>
      </c>
      <c r="M12248">
        <v>-5</v>
      </c>
      <c r="N12248">
        <f>IF(Table1[[#This Row],[TeamFavorite]]=Table1[[#This Row],[TeamHome]],Table1[[#This Row],[ScoreAway]]-Table1[[#This Row],[ScoreHome]],Table1[[#This Row],[ScoreHome]]-Table1[[#This Row],[ScoreAway]])</f>
        <v>4</v>
      </c>
      <c r="O12248">
        <f>IF(Table1[[#This Row],[SpreadActual]]&lt;Table1[[#This Row],[SpreadFavorite]],1,0)</f>
        <v>0</v>
      </c>
      <c r="P12248">
        <v>45</v>
      </c>
      <c r="Q12248" t="s">
        <v>183</v>
      </c>
      <c r="R12248" t="b">
        <v>0</v>
      </c>
      <c r="S12248">
        <v>49</v>
      </c>
      <c r="T12248">
        <v>19</v>
      </c>
    </row>
    <row r="12249" spans="1:22" x14ac:dyDescent="0.2">
      <c r="A12249" s="1">
        <v>43394</v>
      </c>
      <c r="B12249">
        <v>2018</v>
      </c>
      <c r="C12249">
        <f>_xlfn.MAXIFS(Table1[ScheduleWeekWritten],Table1[ScheduleSeason],Table1[[#This Row],[ScheduleSeason]])</f>
        <v>17</v>
      </c>
      <c r="D12249">
        <v>7</v>
      </c>
      <c r="E12249" cm="1">
        <f t="array" ref="E12249">_xlfn.XLOOKUP(Table1[[#This Row],[ScheduleWeekWritten]],Table3[Game],100+Table3[Increase],Table1[[#This Row],[ScheduleWeekWritten]])</f>
        <v>7</v>
      </c>
      <c r="F12249" t="b">
        <v>0</v>
      </c>
      <c r="G12249" t="s">
        <v>53</v>
      </c>
      <c r="H12249">
        <v>10</v>
      </c>
      <c r="I12249">
        <v>39</v>
      </c>
      <c r="J12249" t="s">
        <v>39</v>
      </c>
      <c r="K12249" t="s">
        <v>40</v>
      </c>
      <c r="L12249" t="str">
        <f>_xlfn.XLOOKUP(Table1[[#This Row],[TeamFavoriteID]],Table2[team_id],Table2[team_name],_xlfn.XLOOKUP(Table1[[#This Row],[TeamFavoriteID]],Table2[team_id_pfr],Table2[team_name],"Even"))</f>
        <v>Los Angeles Rams</v>
      </c>
      <c r="M12249">
        <v>-8</v>
      </c>
      <c r="N12249">
        <f>IF(Table1[[#This Row],[TeamFavorite]]=Table1[[#This Row],[TeamHome]],Table1[[#This Row],[ScoreAway]]-Table1[[#This Row],[ScoreHome]],Table1[[#This Row],[ScoreHome]]-Table1[[#This Row],[ScoreAway]])</f>
        <v>-29</v>
      </c>
      <c r="O12249">
        <f>IF(Table1[[#This Row],[SpreadActual]]&lt;Table1[[#This Row],[SpreadFavorite]],1,0)</f>
        <v>1</v>
      </c>
      <c r="P12249">
        <v>52</v>
      </c>
      <c r="Q12249" t="s">
        <v>203</v>
      </c>
      <c r="R12249" t="b">
        <v>0</v>
      </c>
      <c r="S12249">
        <v>62</v>
      </c>
      <c r="T12249">
        <v>5</v>
      </c>
    </row>
    <row r="12250" spans="1:22" x14ac:dyDescent="0.2">
      <c r="A12250" s="1">
        <v>43394</v>
      </c>
      <c r="B12250">
        <v>2018</v>
      </c>
      <c r="C12250">
        <f>_xlfn.MAXIFS(Table1[ScheduleWeekWritten],Table1[ScheduleSeason],Table1[[#This Row],[ScheduleSeason]])</f>
        <v>17</v>
      </c>
      <c r="D12250">
        <v>7</v>
      </c>
      <c r="E12250" cm="1">
        <f t="array" ref="E12250">_xlfn.XLOOKUP(Table1[[#This Row],[ScheduleWeekWritten]],Table3[Game],100+Table3[Increase],Table1[[#This Row],[ScheduleWeekWritten]])</f>
        <v>7</v>
      </c>
      <c r="F12250" t="b">
        <v>0</v>
      </c>
      <c r="G12250" t="s">
        <v>127</v>
      </c>
      <c r="H12250">
        <v>26</v>
      </c>
      <c r="I12250">
        <v>23</v>
      </c>
      <c r="J12250" t="s">
        <v>62</v>
      </c>
      <c r="K12250" t="s">
        <v>133</v>
      </c>
      <c r="L12250" t="str">
        <f>_xlfn.XLOOKUP(Table1[[#This Row],[TeamFavoriteID]],Table2[team_id],Table2[team_name],_xlfn.XLOOKUP(Table1[[#This Row],[TeamFavoriteID]],Table2[team_id_pfr],Table2[team_name],"Even"))</f>
        <v>Tampa Bay Buccaneers</v>
      </c>
      <c r="M12250">
        <v>-3.5</v>
      </c>
      <c r="N12250">
        <f>IF(Table1[[#This Row],[TeamFavorite]]=Table1[[#This Row],[TeamHome]],Table1[[#This Row],[ScoreAway]]-Table1[[#This Row],[ScoreHome]],Table1[[#This Row],[ScoreHome]]-Table1[[#This Row],[ScoreAway]])</f>
        <v>-3</v>
      </c>
      <c r="O12250">
        <f>IF(Table1[[#This Row],[SpreadActual]]&lt;Table1[[#This Row],[SpreadFavorite]],1,0)</f>
        <v>0</v>
      </c>
      <c r="P12250">
        <v>52.5</v>
      </c>
      <c r="Q12250" t="s">
        <v>168</v>
      </c>
      <c r="R12250" t="b">
        <v>0</v>
      </c>
      <c r="S12250">
        <v>79</v>
      </c>
      <c r="T12250">
        <v>7</v>
      </c>
    </row>
    <row r="12251" spans="1:22" x14ac:dyDescent="0.2">
      <c r="A12251" s="1">
        <v>43394</v>
      </c>
      <c r="B12251">
        <v>2018</v>
      </c>
      <c r="C12251">
        <f>_xlfn.MAXIFS(Table1[ScheduleWeekWritten],Table1[ScheduleSeason],Table1[[#This Row],[ScheduleSeason]])</f>
        <v>17</v>
      </c>
      <c r="D12251">
        <v>7</v>
      </c>
      <c r="E12251" cm="1">
        <f t="array" ref="E12251">_xlfn.XLOOKUP(Table1[[#This Row],[ScheduleWeekWritten]],Table3[Game],100+Table3[Increase],Table1[[#This Row],[ScheduleWeekWritten]])</f>
        <v>7</v>
      </c>
      <c r="F12251" t="b">
        <v>0</v>
      </c>
      <c r="G12251" t="s">
        <v>61</v>
      </c>
      <c r="H12251">
        <v>20</v>
      </c>
      <c r="I12251">
        <v>17</v>
      </c>
      <c r="J12251" t="s">
        <v>67</v>
      </c>
      <c r="K12251" t="s">
        <v>68</v>
      </c>
      <c r="L12251" t="str">
        <f>_xlfn.XLOOKUP(Table1[[#This Row],[TeamFavoriteID]],Table2[team_id],Table2[team_name],_xlfn.XLOOKUP(Table1[[#This Row],[TeamFavoriteID]],Table2[team_id_pfr],Table2[team_name],"Even"))</f>
        <v>Dallas Cowboys</v>
      </c>
      <c r="M12251">
        <v>-1</v>
      </c>
      <c r="N12251">
        <f>IF(Table1[[#This Row],[TeamFavorite]]=Table1[[#This Row],[TeamHome]],Table1[[#This Row],[ScoreAway]]-Table1[[#This Row],[ScoreHome]],Table1[[#This Row],[ScoreHome]]-Table1[[#This Row],[ScoreAway]])</f>
        <v>3</v>
      </c>
      <c r="O12251">
        <f>IF(Table1[[#This Row],[SpreadActual]]&lt;Table1[[#This Row],[SpreadFavorite]],1,0)</f>
        <v>0</v>
      </c>
      <c r="P12251">
        <v>40.5</v>
      </c>
      <c r="Q12251" t="s">
        <v>165</v>
      </c>
      <c r="R12251" t="b">
        <v>0</v>
      </c>
      <c r="S12251">
        <v>52</v>
      </c>
      <c r="T12251">
        <v>12</v>
      </c>
    </row>
    <row r="12252" spans="1:22" x14ac:dyDescent="0.2">
      <c r="A12252" s="1">
        <v>43395</v>
      </c>
      <c r="B12252">
        <v>2018</v>
      </c>
      <c r="C12252">
        <f>_xlfn.MAXIFS(Table1[ScheduleWeekWritten],Table1[ScheduleSeason],Table1[[#This Row],[ScheduleSeason]])</f>
        <v>17</v>
      </c>
      <c r="D12252">
        <v>7</v>
      </c>
      <c r="E12252" cm="1">
        <f t="array" ref="E12252">_xlfn.XLOOKUP(Table1[[#This Row],[ScheduleWeekWritten]],Table3[Game],100+Table3[Increase],Table1[[#This Row],[ScheduleWeekWritten]])</f>
        <v>7</v>
      </c>
      <c r="F12252" t="b">
        <v>0</v>
      </c>
      <c r="G12252" t="s">
        <v>38</v>
      </c>
      <c r="H12252">
        <v>23</v>
      </c>
      <c r="I12252">
        <v>20</v>
      </c>
      <c r="J12252" t="s">
        <v>50</v>
      </c>
      <c r="K12252" t="s">
        <v>109</v>
      </c>
      <c r="L12252" t="str">
        <f>_xlfn.XLOOKUP(Table1[[#This Row],[TeamFavoriteID]],Table2[team_id],Table2[team_name],_xlfn.XLOOKUP(Table1[[#This Row],[TeamFavoriteID]],Table2[team_id_pfr],Table2[team_name],"Even"))</f>
        <v>Atlanta Falcons</v>
      </c>
      <c r="M12252">
        <v>-4</v>
      </c>
      <c r="N12252">
        <f>IF(Table1[[#This Row],[TeamFavorite]]=Table1[[#This Row],[TeamHome]],Table1[[#This Row],[ScoreAway]]-Table1[[#This Row],[ScoreHome]],Table1[[#This Row],[ScoreHome]]-Table1[[#This Row],[ScoreAway]])</f>
        <v>-3</v>
      </c>
      <c r="O12252">
        <f>IF(Table1[[#This Row],[SpreadActual]]&lt;Table1[[#This Row],[SpreadFavorite]],1,0)</f>
        <v>0</v>
      </c>
      <c r="P12252">
        <v>53</v>
      </c>
      <c r="Q12252" t="s">
        <v>213</v>
      </c>
      <c r="R12252" t="b">
        <v>0</v>
      </c>
      <c r="S12252">
        <v>72</v>
      </c>
      <c r="T12252">
        <v>0</v>
      </c>
      <c r="V12252" t="s">
        <v>103</v>
      </c>
    </row>
    <row r="12253" spans="1:22" x14ac:dyDescent="0.2">
      <c r="A12253" s="1">
        <v>43398</v>
      </c>
      <c r="B12253">
        <v>2018</v>
      </c>
      <c r="C12253">
        <f>_xlfn.MAXIFS(Table1[ScheduleWeekWritten],Table1[ScheduleSeason],Table1[[#This Row],[ScheduleSeason]])</f>
        <v>17</v>
      </c>
      <c r="D12253">
        <v>8</v>
      </c>
      <c r="E12253" cm="1">
        <f t="array" ref="E12253">_xlfn.XLOOKUP(Table1[[#This Row],[ScheduleWeekWritten]],Table3[Game],100+Table3[Increase],Table1[[#This Row],[ScheduleWeekWritten]])</f>
        <v>8</v>
      </c>
      <c r="F12253" t="b">
        <v>0</v>
      </c>
      <c r="G12253" t="s">
        <v>177</v>
      </c>
      <c r="H12253">
        <v>42</v>
      </c>
      <c r="I12253">
        <v>23</v>
      </c>
      <c r="J12253" t="s">
        <v>19</v>
      </c>
      <c r="K12253" t="s">
        <v>182</v>
      </c>
      <c r="L12253" t="str">
        <f>_xlfn.XLOOKUP(Table1[[#This Row],[TeamFavoriteID]],Table2[team_id],Table2[team_name],_xlfn.XLOOKUP(Table1[[#This Row],[TeamFavoriteID]],Table2[team_id_pfr],Table2[team_name],"Even"))</f>
        <v>Houston Texans</v>
      </c>
      <c r="M12253">
        <v>-7.5</v>
      </c>
      <c r="N12253">
        <f>IF(Table1[[#This Row],[TeamFavorite]]=Table1[[#This Row],[TeamHome]],Table1[[#This Row],[ScoreAway]]-Table1[[#This Row],[ScoreHome]],Table1[[#This Row],[ScoreHome]]-Table1[[#This Row],[ScoreAway]])</f>
        <v>-19</v>
      </c>
      <c r="O12253">
        <f>IF(Table1[[#This Row],[SpreadActual]]&lt;Table1[[#This Row],[SpreadFavorite]],1,0)</f>
        <v>1</v>
      </c>
      <c r="P12253">
        <v>45</v>
      </c>
      <c r="Q12253" t="s">
        <v>207</v>
      </c>
      <c r="R12253" t="b">
        <v>0</v>
      </c>
      <c r="S12253">
        <v>72</v>
      </c>
      <c r="T12253">
        <v>0</v>
      </c>
      <c r="V12253" t="s">
        <v>103</v>
      </c>
    </row>
    <row r="12254" spans="1:22" x14ac:dyDescent="0.2">
      <c r="A12254" s="1">
        <v>43401</v>
      </c>
      <c r="B12254">
        <v>2018</v>
      </c>
      <c r="C12254">
        <f>_xlfn.MAXIFS(Table1[ScheduleWeekWritten],Table1[ScheduleSeason],Table1[[#This Row],[ScheduleSeason]])</f>
        <v>17</v>
      </c>
      <c r="D12254">
        <v>8</v>
      </c>
      <c r="E12254" cm="1">
        <f t="array" ref="E12254">_xlfn.XLOOKUP(Table1[[#This Row],[ScheduleWeekWritten]],Table3[Game],100+Table3[Increase],Table1[[#This Row],[ScheduleWeekWritten]])</f>
        <v>8</v>
      </c>
      <c r="F12254" t="b">
        <v>0</v>
      </c>
      <c r="G12254" t="s">
        <v>149</v>
      </c>
      <c r="H12254">
        <v>18</v>
      </c>
      <c r="I12254">
        <v>15</v>
      </c>
      <c r="J12254" t="s">
        <v>53</v>
      </c>
      <c r="K12254" t="s">
        <v>59</v>
      </c>
      <c r="L12254" t="str">
        <f>_xlfn.XLOOKUP(Table1[[#This Row],[TeamFavoriteID]],Table2[team_id],Table2[team_name],_xlfn.XLOOKUP(Table1[[#This Row],[TeamFavoriteID]],Table2[team_id_pfr],Table2[team_name],"Even"))</f>
        <v>Arizona Cardinals</v>
      </c>
      <c r="M12254">
        <v>-2.5</v>
      </c>
      <c r="N12254">
        <f>IF(Table1[[#This Row],[TeamFavorite]]=Table1[[#This Row],[TeamHome]],Table1[[#This Row],[ScoreAway]]-Table1[[#This Row],[ScoreHome]],Table1[[#This Row],[ScoreHome]]-Table1[[#This Row],[ScoreAway]])</f>
        <v>-3</v>
      </c>
      <c r="O12254">
        <f>IF(Table1[[#This Row],[SpreadActual]]&lt;Table1[[#This Row],[SpreadFavorite]],1,0)</f>
        <v>1</v>
      </c>
      <c r="P12254">
        <v>40</v>
      </c>
      <c r="Q12254" t="s">
        <v>150</v>
      </c>
      <c r="R12254" t="b">
        <v>0</v>
      </c>
      <c r="S12254">
        <v>72</v>
      </c>
      <c r="T12254">
        <v>0</v>
      </c>
      <c r="V12254" t="s">
        <v>103</v>
      </c>
    </row>
    <row r="12255" spans="1:22" x14ac:dyDescent="0.2">
      <c r="A12255" s="1">
        <v>43401</v>
      </c>
      <c r="B12255">
        <v>2018</v>
      </c>
      <c r="C12255">
        <f>_xlfn.MAXIFS(Table1[ScheduleWeekWritten],Table1[ScheduleSeason],Table1[[#This Row],[ScheduleSeason]])</f>
        <v>17</v>
      </c>
      <c r="D12255">
        <v>8</v>
      </c>
      <c r="E12255" cm="1">
        <f t="array" ref="E12255">_xlfn.XLOOKUP(Table1[[#This Row],[ScheduleWeekWritten]],Table3[Game],100+Table3[Increase],Table1[[#This Row],[ScheduleWeekWritten]])</f>
        <v>8</v>
      </c>
      <c r="F12255" t="b">
        <v>0</v>
      </c>
      <c r="G12255" t="s">
        <v>152</v>
      </c>
      <c r="H12255">
        <v>36</v>
      </c>
      <c r="I12255">
        <v>21</v>
      </c>
      <c r="J12255" t="s">
        <v>158</v>
      </c>
      <c r="K12255" t="s">
        <v>159</v>
      </c>
      <c r="L12255" t="str">
        <f>_xlfn.XLOOKUP(Table1[[#This Row],[TeamFavoriteID]],Table2[team_id],Table2[team_name],_xlfn.XLOOKUP(Table1[[#This Row],[TeamFavoriteID]],Table2[team_id_pfr],Table2[team_name],"Even"))</f>
        <v>Baltimore Ravens</v>
      </c>
      <c r="M12255">
        <v>-2.5</v>
      </c>
      <c r="N12255">
        <f>IF(Table1[[#This Row],[TeamFavorite]]=Table1[[#This Row],[TeamHome]],Table1[[#This Row],[ScoreAway]]-Table1[[#This Row],[ScoreHome]],Table1[[#This Row],[ScoreHome]]-Table1[[#This Row],[ScoreAway]])</f>
        <v>15</v>
      </c>
      <c r="O12255">
        <f>IF(Table1[[#This Row],[SpreadActual]]&lt;Table1[[#This Row],[SpreadFavorite]],1,0)</f>
        <v>0</v>
      </c>
      <c r="P12255">
        <v>44</v>
      </c>
      <c r="Q12255" t="s">
        <v>160</v>
      </c>
      <c r="R12255" t="b">
        <v>0</v>
      </c>
      <c r="S12255">
        <v>61</v>
      </c>
      <c r="T12255">
        <v>10</v>
      </c>
    </row>
    <row r="12256" spans="1:22" x14ac:dyDescent="0.2">
      <c r="A12256" s="1">
        <v>43401</v>
      </c>
      <c r="B12256">
        <v>2018</v>
      </c>
      <c r="C12256">
        <f>_xlfn.MAXIFS(Table1[ScheduleWeekWritten],Table1[ScheduleSeason],Table1[[#This Row],[ScheduleSeason]])</f>
        <v>17</v>
      </c>
      <c r="D12256">
        <v>8</v>
      </c>
      <c r="E12256" cm="1">
        <f t="array" ref="E12256">_xlfn.XLOOKUP(Table1[[#This Row],[ScheduleWeekWritten]],Table3[Game],100+Table3[Increase],Table1[[#This Row],[ScheduleWeekWritten]])</f>
        <v>8</v>
      </c>
      <c r="F12256" t="b">
        <v>0</v>
      </c>
      <c r="G12256" t="s">
        <v>46</v>
      </c>
      <c r="H12256">
        <v>24</v>
      </c>
      <c r="I12256">
        <v>10</v>
      </c>
      <c r="J12256" t="s">
        <v>31</v>
      </c>
      <c r="K12256" t="s">
        <v>47</v>
      </c>
      <c r="L12256" t="str">
        <f>_xlfn.XLOOKUP(Table1[[#This Row],[TeamFavoriteID]],Table2[team_id],Table2[team_name],_xlfn.XLOOKUP(Table1[[#This Row],[TeamFavoriteID]],Table2[team_id_pfr],Table2[team_name],"Even"))</f>
        <v>Chicago Bears</v>
      </c>
      <c r="M12256">
        <v>-8.5</v>
      </c>
      <c r="N12256">
        <f>IF(Table1[[#This Row],[TeamFavorite]]=Table1[[#This Row],[TeamHome]],Table1[[#This Row],[ScoreAway]]-Table1[[#This Row],[ScoreHome]],Table1[[#This Row],[ScoreHome]]-Table1[[#This Row],[ScoreAway]])</f>
        <v>-14</v>
      </c>
      <c r="O12256">
        <f>IF(Table1[[#This Row],[SpreadActual]]&lt;Table1[[#This Row],[SpreadFavorite]],1,0)</f>
        <v>1</v>
      </c>
      <c r="P12256">
        <v>42.5</v>
      </c>
      <c r="Q12256" t="s">
        <v>114</v>
      </c>
      <c r="R12256" t="b">
        <v>0</v>
      </c>
      <c r="S12256">
        <v>48</v>
      </c>
      <c r="T12256">
        <v>18</v>
      </c>
    </row>
    <row r="12257" spans="1:22" x14ac:dyDescent="0.2">
      <c r="A12257" s="1">
        <v>43401</v>
      </c>
      <c r="B12257">
        <v>2018</v>
      </c>
      <c r="C12257">
        <f>_xlfn.MAXIFS(Table1[ScheduleWeekWritten],Table1[ScheduleSeason],Table1[[#This Row],[ScheduleSeason]])</f>
        <v>17</v>
      </c>
      <c r="D12257">
        <v>8</v>
      </c>
      <c r="E12257" cm="1">
        <f t="array" ref="E12257">_xlfn.XLOOKUP(Table1[[#This Row],[ScheduleWeekWritten]],Table3[Game],100+Table3[Increase],Table1[[#This Row],[ScheduleWeekWritten]])</f>
        <v>8</v>
      </c>
      <c r="F12257" t="b">
        <v>0</v>
      </c>
      <c r="G12257" t="s">
        <v>101</v>
      </c>
      <c r="H12257">
        <v>37</v>
      </c>
      <c r="I12257">
        <v>34</v>
      </c>
      <c r="J12257" t="s">
        <v>127</v>
      </c>
      <c r="K12257" t="s">
        <v>104</v>
      </c>
      <c r="L12257" t="str">
        <f>_xlfn.XLOOKUP(Table1[[#This Row],[TeamFavoriteID]],Table2[team_id],Table2[team_name],_xlfn.XLOOKUP(Table1[[#This Row],[TeamFavoriteID]],Table2[team_id_pfr],Table2[team_name],"Even"))</f>
        <v>Cincinnati Bengals</v>
      </c>
      <c r="M12257">
        <v>-3.5</v>
      </c>
      <c r="N12257">
        <f>IF(Table1[[#This Row],[TeamFavorite]]=Table1[[#This Row],[TeamHome]],Table1[[#This Row],[ScoreAway]]-Table1[[#This Row],[ScoreHome]],Table1[[#This Row],[ScoreHome]]-Table1[[#This Row],[ScoreAway]])</f>
        <v>-3</v>
      </c>
      <c r="O12257">
        <f>IF(Table1[[#This Row],[SpreadActual]]&lt;Table1[[#This Row],[SpreadFavorite]],1,0)</f>
        <v>0</v>
      </c>
      <c r="P12257">
        <v>55</v>
      </c>
      <c r="Q12257" t="s">
        <v>173</v>
      </c>
      <c r="R12257" t="b">
        <v>0</v>
      </c>
      <c r="S12257">
        <v>55</v>
      </c>
      <c r="T12257">
        <v>7</v>
      </c>
    </row>
    <row r="12258" spans="1:22" x14ac:dyDescent="0.2">
      <c r="A12258" s="1">
        <v>43401</v>
      </c>
      <c r="B12258">
        <v>2018</v>
      </c>
      <c r="C12258">
        <f>_xlfn.MAXIFS(Table1[ScheduleWeekWritten],Table1[ScheduleSeason],Table1[[#This Row],[ScheduleSeason]])</f>
        <v>17</v>
      </c>
      <c r="D12258">
        <v>8</v>
      </c>
      <c r="E12258" cm="1">
        <f t="array" ref="E12258">_xlfn.XLOOKUP(Table1[[#This Row],[ScheduleWeekWritten]],Table3[Game],100+Table3[Increase],Table1[[#This Row],[ScheduleWeekWritten]])</f>
        <v>8</v>
      </c>
      <c r="F12258" t="b">
        <v>0</v>
      </c>
      <c r="G12258" t="s">
        <v>45</v>
      </c>
      <c r="H12258">
        <v>14</v>
      </c>
      <c r="I12258">
        <v>28</v>
      </c>
      <c r="J12258" t="s">
        <v>128</v>
      </c>
      <c r="K12258" t="s">
        <v>79</v>
      </c>
      <c r="L12258" t="str">
        <f>_xlfn.XLOOKUP(Table1[[#This Row],[TeamFavoriteID]],Table2[team_id],Table2[team_name],_xlfn.XLOOKUP(Table1[[#This Row],[TeamFavoriteID]],Table2[team_id_pfr],Table2[team_name],"Even"))</f>
        <v>Detroit Lions</v>
      </c>
      <c r="M12258">
        <v>-3</v>
      </c>
      <c r="N12258">
        <f>IF(Table1[[#This Row],[TeamFavorite]]=Table1[[#This Row],[TeamHome]],Table1[[#This Row],[ScoreAway]]-Table1[[#This Row],[ScoreHome]],Table1[[#This Row],[ScoreHome]]-Table1[[#This Row],[ScoreAway]])</f>
        <v>14</v>
      </c>
      <c r="O12258">
        <f>IF(Table1[[#This Row],[SpreadActual]]&lt;Table1[[#This Row],[SpreadFavorite]],1,0)</f>
        <v>0</v>
      </c>
      <c r="P12258">
        <v>48</v>
      </c>
      <c r="Q12258" t="s">
        <v>181</v>
      </c>
      <c r="R12258" t="b">
        <v>0</v>
      </c>
      <c r="S12258">
        <v>72</v>
      </c>
      <c r="T12258">
        <v>0</v>
      </c>
      <c r="V12258" t="s">
        <v>103</v>
      </c>
    </row>
    <row r="12259" spans="1:22" x14ac:dyDescent="0.2">
      <c r="A12259" s="1">
        <v>43401</v>
      </c>
      <c r="B12259">
        <v>2018</v>
      </c>
      <c r="C12259">
        <f>_xlfn.MAXIFS(Table1[ScheduleWeekWritten],Table1[ScheduleSeason],Table1[[#This Row],[ScheduleSeason]])</f>
        <v>17</v>
      </c>
      <c r="D12259">
        <v>8</v>
      </c>
      <c r="E12259" cm="1">
        <f t="array" ref="E12259">_xlfn.XLOOKUP(Table1[[#This Row],[ScheduleWeekWritten]],Table3[Game],100+Table3[Increase],Table1[[#This Row],[ScheduleWeekWritten]])</f>
        <v>8</v>
      </c>
      <c r="F12259" t="b">
        <v>0</v>
      </c>
      <c r="G12259" t="s">
        <v>154</v>
      </c>
      <c r="H12259">
        <v>18</v>
      </c>
      <c r="I12259">
        <v>24</v>
      </c>
      <c r="J12259" t="s">
        <v>58</v>
      </c>
      <c r="K12259" t="s">
        <v>77</v>
      </c>
      <c r="L12259" t="str">
        <f>_xlfn.XLOOKUP(Table1[[#This Row],[TeamFavoriteID]],Table2[team_id],Table2[team_name],_xlfn.XLOOKUP(Table1[[#This Row],[TeamFavoriteID]],Table2[team_id_pfr],Table2[team_name],"Even"))</f>
        <v>Philadelphia Eagles</v>
      </c>
      <c r="M12259">
        <v>-3.5</v>
      </c>
      <c r="N12259">
        <f>IF(Table1[[#This Row],[TeamFavorite]]=Table1[[#This Row],[TeamHome]],Table1[[#This Row],[ScoreAway]]-Table1[[#This Row],[ScoreHome]],Table1[[#This Row],[ScoreHome]]-Table1[[#This Row],[ScoreAway]])</f>
        <v>-6</v>
      </c>
      <c r="O12259">
        <f>IF(Table1[[#This Row],[SpreadActual]]&lt;Table1[[#This Row],[SpreadFavorite]],1,0)</f>
        <v>1</v>
      </c>
      <c r="P12259">
        <v>44</v>
      </c>
      <c r="Q12259" t="s">
        <v>189</v>
      </c>
      <c r="R12259" t="b">
        <v>1</v>
      </c>
      <c r="S12259">
        <v>48</v>
      </c>
      <c r="T12259">
        <v>12</v>
      </c>
    </row>
    <row r="12260" spans="1:22" x14ac:dyDescent="0.2">
      <c r="A12260" s="1">
        <v>43401</v>
      </c>
      <c r="B12260">
        <v>2018</v>
      </c>
      <c r="C12260">
        <f>_xlfn.MAXIFS(Table1[ScheduleWeekWritten],Table1[ScheduleSeason],Table1[[#This Row],[ScheduleSeason]])</f>
        <v>17</v>
      </c>
      <c r="D12260">
        <v>8</v>
      </c>
      <c r="E12260" cm="1">
        <f t="array" ref="E12260">_xlfn.XLOOKUP(Table1[[#This Row],[ScheduleWeekWritten]],Table3[Game],100+Table3[Increase],Table1[[#This Row],[ScheduleWeekWritten]])</f>
        <v>8</v>
      </c>
      <c r="F12260" t="b">
        <v>0</v>
      </c>
      <c r="G12260" t="s">
        <v>42</v>
      </c>
      <c r="H12260">
        <v>30</v>
      </c>
      <c r="I12260">
        <v>23</v>
      </c>
      <c r="J12260" t="s">
        <v>24</v>
      </c>
      <c r="K12260" t="s">
        <v>75</v>
      </c>
      <c r="L12260" t="str">
        <f>_xlfn.XLOOKUP(Table1[[#This Row],[TeamFavoriteID]],Table2[team_id],Table2[team_name],_xlfn.XLOOKUP(Table1[[#This Row],[TeamFavoriteID]],Table2[team_id_pfr],Table2[team_name],"Even"))</f>
        <v>Kansas City Chiefs</v>
      </c>
      <c r="M12260">
        <v>-8.5</v>
      </c>
      <c r="N12260">
        <f>IF(Table1[[#This Row],[TeamFavorite]]=Table1[[#This Row],[TeamHome]],Table1[[#This Row],[ScoreAway]]-Table1[[#This Row],[ScoreHome]],Table1[[#This Row],[ScoreHome]]-Table1[[#This Row],[ScoreAway]])</f>
        <v>-7</v>
      </c>
      <c r="O12260">
        <f>IF(Table1[[#This Row],[SpreadActual]]&lt;Table1[[#This Row],[SpreadFavorite]],1,0)</f>
        <v>0</v>
      </c>
      <c r="P12260">
        <v>53</v>
      </c>
      <c r="Q12260" t="s">
        <v>117</v>
      </c>
      <c r="R12260" t="b">
        <v>0</v>
      </c>
      <c r="S12260">
        <v>56</v>
      </c>
      <c r="T12260">
        <v>12</v>
      </c>
    </row>
    <row r="12261" spans="1:22" x14ac:dyDescent="0.2">
      <c r="A12261" s="1">
        <v>43401</v>
      </c>
      <c r="B12261">
        <v>2018</v>
      </c>
      <c r="C12261">
        <f>_xlfn.MAXIFS(Table1[ScheduleWeekWritten],Table1[ScheduleSeason],Table1[[#This Row],[ScheduleSeason]])</f>
        <v>17</v>
      </c>
      <c r="D12261">
        <v>8</v>
      </c>
      <c r="E12261" cm="1">
        <f t="array" ref="E12261">_xlfn.XLOOKUP(Table1[[#This Row],[ScheduleWeekWritten]],Table3[Game],100+Table3[Increase],Table1[[#This Row],[ScheduleWeekWritten]])</f>
        <v>8</v>
      </c>
      <c r="F12261" t="b">
        <v>0</v>
      </c>
      <c r="G12261" t="s">
        <v>39</v>
      </c>
      <c r="H12261">
        <v>29</v>
      </c>
      <c r="I12261">
        <v>27</v>
      </c>
      <c r="J12261" t="s">
        <v>33</v>
      </c>
      <c r="K12261" t="s">
        <v>40</v>
      </c>
      <c r="L12261" t="str">
        <f>_xlfn.XLOOKUP(Table1[[#This Row],[TeamFavoriteID]],Table2[team_id],Table2[team_name],_xlfn.XLOOKUP(Table1[[#This Row],[TeamFavoriteID]],Table2[team_id_pfr],Table2[team_name],"Even"))</f>
        <v>Los Angeles Rams</v>
      </c>
      <c r="M12261">
        <v>-7.5</v>
      </c>
      <c r="N12261">
        <f>IF(Table1[[#This Row],[TeamFavorite]]=Table1[[#This Row],[TeamHome]],Table1[[#This Row],[ScoreAway]]-Table1[[#This Row],[ScoreHome]],Table1[[#This Row],[ScoreHome]]-Table1[[#This Row],[ScoreAway]])</f>
        <v>-2</v>
      </c>
      <c r="O12261">
        <f>IF(Table1[[#This Row],[SpreadActual]]&lt;Table1[[#This Row],[SpreadFavorite]],1,0)</f>
        <v>0</v>
      </c>
      <c r="P12261">
        <v>57</v>
      </c>
      <c r="Q12261" t="s">
        <v>65</v>
      </c>
      <c r="R12261" t="b">
        <v>0</v>
      </c>
      <c r="S12261">
        <v>82</v>
      </c>
      <c r="T12261">
        <v>1</v>
      </c>
    </row>
    <row r="12262" spans="1:22" x14ac:dyDescent="0.2">
      <c r="A12262" s="1">
        <v>43401</v>
      </c>
      <c r="B12262">
        <v>2018</v>
      </c>
      <c r="C12262">
        <f>_xlfn.MAXIFS(Table1[ScheduleWeekWritten],Table1[ScheduleSeason],Table1[[#This Row],[ScheduleSeason]])</f>
        <v>17</v>
      </c>
      <c r="D12262">
        <v>8</v>
      </c>
      <c r="E12262" cm="1">
        <f t="array" ref="E12262">_xlfn.XLOOKUP(Table1[[#This Row],[ScheduleWeekWritten]],Table3[Game],100+Table3[Increase],Table1[[#This Row],[ScheduleWeekWritten]])</f>
        <v>8</v>
      </c>
      <c r="F12262" t="b">
        <v>0</v>
      </c>
      <c r="G12262" t="s">
        <v>54</v>
      </c>
      <c r="H12262">
        <v>20</v>
      </c>
      <c r="I12262">
        <v>30</v>
      </c>
      <c r="J12262" t="s">
        <v>95</v>
      </c>
      <c r="K12262" t="s">
        <v>55</v>
      </c>
      <c r="L12262" t="str">
        <f>_xlfn.XLOOKUP(Table1[[#This Row],[TeamFavoriteID]],Table2[team_id],Table2[team_name],_xlfn.XLOOKUP(Table1[[#This Row],[TeamFavoriteID]],Table2[team_id_pfr],Table2[team_name],"Even"))</f>
        <v>Minnesota Vikings</v>
      </c>
      <c r="M12262">
        <v>-2.5</v>
      </c>
      <c r="N12262">
        <f>IF(Table1[[#This Row],[TeamFavorite]]=Table1[[#This Row],[TeamHome]],Table1[[#This Row],[ScoreAway]]-Table1[[#This Row],[ScoreHome]],Table1[[#This Row],[ScoreHome]]-Table1[[#This Row],[ScoreAway]])</f>
        <v>10</v>
      </c>
      <c r="O12262">
        <f>IF(Table1[[#This Row],[SpreadActual]]&lt;Table1[[#This Row],[SpreadFavorite]],1,0)</f>
        <v>0</v>
      </c>
      <c r="P12262">
        <v>53.5</v>
      </c>
      <c r="Q12262" t="s">
        <v>205</v>
      </c>
      <c r="R12262" t="b">
        <v>0</v>
      </c>
      <c r="S12262">
        <v>72</v>
      </c>
      <c r="T12262">
        <v>0</v>
      </c>
      <c r="V12262" t="s">
        <v>103</v>
      </c>
    </row>
    <row r="12263" spans="1:22" x14ac:dyDescent="0.2">
      <c r="A12263" s="1">
        <v>43401</v>
      </c>
      <c r="B12263">
        <v>2018</v>
      </c>
      <c r="C12263">
        <f>_xlfn.MAXIFS(Table1[ScheduleWeekWritten],Table1[ScheduleSeason],Table1[[#This Row],[ScheduleSeason]])</f>
        <v>17</v>
      </c>
      <c r="D12263">
        <v>8</v>
      </c>
      <c r="E12263" cm="1">
        <f t="array" ref="E12263">_xlfn.XLOOKUP(Table1[[#This Row],[ScheduleWeekWritten]],Table3[Game],100+Table3[Increase],Table1[[#This Row],[ScheduleWeekWritten]])</f>
        <v>8</v>
      </c>
      <c r="F12263" t="b">
        <v>0</v>
      </c>
      <c r="G12263" t="s">
        <v>50</v>
      </c>
      <c r="H12263">
        <v>13</v>
      </c>
      <c r="I12263">
        <v>20</v>
      </c>
      <c r="J12263" t="s">
        <v>61</v>
      </c>
      <c r="K12263" t="s">
        <v>85</v>
      </c>
      <c r="L12263" t="str">
        <f>_xlfn.XLOOKUP(Table1[[#This Row],[TeamFavoriteID]],Table2[team_id],Table2[team_name],_xlfn.XLOOKUP(Table1[[#This Row],[TeamFavoriteID]],Table2[team_id_pfr],Table2[team_name],"Even"))</f>
        <v>Washington Commanders</v>
      </c>
      <c r="M12263">
        <v>-1</v>
      </c>
      <c r="N12263">
        <f>IF(Table1[[#This Row],[TeamFavorite]]=Table1[[#This Row],[TeamHome]],Table1[[#This Row],[ScoreAway]]-Table1[[#This Row],[ScoreHome]],Table1[[#This Row],[ScoreHome]]-Table1[[#This Row],[ScoreAway]])</f>
        <v>-7</v>
      </c>
      <c r="O12263">
        <f>IF(Table1[[#This Row],[SpreadActual]]&lt;Table1[[#This Row],[SpreadFavorite]],1,0)</f>
        <v>1</v>
      </c>
      <c r="P12263">
        <v>44</v>
      </c>
      <c r="Q12263" t="s">
        <v>197</v>
      </c>
      <c r="R12263" t="b">
        <v>0</v>
      </c>
      <c r="S12263">
        <v>51</v>
      </c>
      <c r="T12263">
        <v>11</v>
      </c>
    </row>
    <row r="12264" spans="1:22" x14ac:dyDescent="0.2">
      <c r="A12264" s="1">
        <v>43401</v>
      </c>
      <c r="B12264">
        <v>2018</v>
      </c>
      <c r="C12264">
        <f>_xlfn.MAXIFS(Table1[ScheduleWeekWritten],Table1[ScheduleSeason],Table1[[#This Row],[ScheduleSeason]])</f>
        <v>17</v>
      </c>
      <c r="D12264">
        <v>8</v>
      </c>
      <c r="E12264" cm="1">
        <f t="array" ref="E12264">_xlfn.XLOOKUP(Table1[[#This Row],[ScheduleWeekWritten]],Table3[Game],100+Table3[Increase],Table1[[#This Row],[ScheduleWeekWritten]])</f>
        <v>8</v>
      </c>
      <c r="F12264" t="b">
        <v>0</v>
      </c>
      <c r="G12264" t="s">
        <v>20</v>
      </c>
      <c r="H12264">
        <v>28</v>
      </c>
      <c r="I12264">
        <v>42</v>
      </c>
      <c r="J12264" t="s">
        <v>140</v>
      </c>
      <c r="K12264" t="s">
        <v>72</v>
      </c>
      <c r="L12264" t="str">
        <f>_xlfn.XLOOKUP(Table1[[#This Row],[TeamFavoriteID]],Table2[team_id],Table2[team_name],_xlfn.XLOOKUP(Table1[[#This Row],[TeamFavoriteID]],Table2[team_id_pfr],Table2[team_name],"Even"))</f>
        <v>Baltimore Colts</v>
      </c>
      <c r="M12264">
        <v>-3.5</v>
      </c>
      <c r="N12264">
        <f>IF(Table1[[#This Row],[TeamFavorite]]=Table1[[#This Row],[TeamHome]],Table1[[#This Row],[ScoreAway]]-Table1[[#This Row],[ScoreHome]],Table1[[#This Row],[ScoreHome]]-Table1[[#This Row],[ScoreAway]])</f>
        <v>-14</v>
      </c>
      <c r="O12264">
        <f>IF(Table1[[#This Row],[SpreadActual]]&lt;Table1[[#This Row],[SpreadFavorite]],1,0)</f>
        <v>1</v>
      </c>
      <c r="P12264">
        <v>51</v>
      </c>
      <c r="Q12264" t="s">
        <v>76</v>
      </c>
      <c r="R12264" t="b">
        <v>0</v>
      </c>
      <c r="S12264">
        <v>69</v>
      </c>
      <c r="T12264">
        <v>8</v>
      </c>
    </row>
    <row r="12265" spans="1:22" x14ac:dyDescent="0.2">
      <c r="A12265" s="1">
        <v>43401</v>
      </c>
      <c r="B12265">
        <v>2018</v>
      </c>
      <c r="C12265">
        <f>_xlfn.MAXIFS(Table1[ScheduleWeekWritten],Table1[ScheduleSeason],Table1[[#This Row],[ScheduleSeason]])</f>
        <v>17</v>
      </c>
      <c r="D12265">
        <v>8</v>
      </c>
      <c r="E12265" cm="1">
        <f t="array" ref="E12265">_xlfn.XLOOKUP(Table1[[#This Row],[ScheduleWeekWritten]],Table3[Game],100+Table3[Increase],Table1[[#This Row],[ScheduleWeekWritten]])</f>
        <v>8</v>
      </c>
      <c r="F12265" t="b">
        <v>0</v>
      </c>
      <c r="G12265" t="s">
        <v>49</v>
      </c>
      <c r="H12265">
        <v>33</v>
      </c>
      <c r="I12265">
        <v>18</v>
      </c>
      <c r="J12265" t="s">
        <v>62</v>
      </c>
      <c r="K12265" t="s">
        <v>51</v>
      </c>
      <c r="L12265" t="str">
        <f>_xlfn.XLOOKUP(Table1[[#This Row],[TeamFavoriteID]],Table2[team_id],Table2[team_name],_xlfn.XLOOKUP(Table1[[#This Row],[TeamFavoriteID]],Table2[team_id_pfr],Table2[team_name],"Even"))</f>
        <v>Pittsburgh Steelers</v>
      </c>
      <c r="M12265">
        <v>-8.5</v>
      </c>
      <c r="N12265">
        <f>IF(Table1[[#This Row],[TeamFavorite]]=Table1[[#This Row],[TeamHome]],Table1[[#This Row],[ScoreAway]]-Table1[[#This Row],[ScoreHome]],Table1[[#This Row],[ScoreHome]]-Table1[[#This Row],[ScoreAway]])</f>
        <v>-15</v>
      </c>
      <c r="O12265">
        <f>IF(Table1[[#This Row],[SpreadActual]]&lt;Table1[[#This Row],[SpreadFavorite]],1,0)</f>
        <v>1</v>
      </c>
      <c r="P12265">
        <v>47.5</v>
      </c>
      <c r="Q12265" t="s">
        <v>175</v>
      </c>
      <c r="R12265" t="b">
        <v>0</v>
      </c>
      <c r="S12265">
        <v>47</v>
      </c>
      <c r="T12265">
        <v>11</v>
      </c>
    </row>
    <row r="12266" spans="1:22" x14ac:dyDescent="0.2">
      <c r="A12266" s="1">
        <v>43402</v>
      </c>
      <c r="B12266">
        <v>2018</v>
      </c>
      <c r="C12266">
        <f>_xlfn.MAXIFS(Table1[ScheduleWeekWritten],Table1[ScheduleSeason],Table1[[#This Row],[ScheduleSeason]])</f>
        <v>17</v>
      </c>
      <c r="D12266">
        <v>8</v>
      </c>
      <c r="E12266" cm="1">
        <f t="array" ref="E12266">_xlfn.XLOOKUP(Table1[[#This Row],[ScheduleWeekWritten]],Table3[Game],100+Table3[Increase],Table1[[#This Row],[ScheduleWeekWritten]])</f>
        <v>8</v>
      </c>
      <c r="F12266" t="b">
        <v>0</v>
      </c>
      <c r="G12266" t="s">
        <v>28</v>
      </c>
      <c r="H12266">
        <v>6</v>
      </c>
      <c r="I12266">
        <v>25</v>
      </c>
      <c r="J12266" t="s">
        <v>115</v>
      </c>
      <c r="K12266" t="s">
        <v>70</v>
      </c>
      <c r="L12266" t="str">
        <f>_xlfn.XLOOKUP(Table1[[#This Row],[TeamFavoriteID]],Table2[team_id],Table2[team_name],_xlfn.XLOOKUP(Table1[[#This Row],[TeamFavoriteID]],Table2[team_id_pfr],Table2[team_name],"Even"))</f>
        <v>Boston Patriots</v>
      </c>
      <c r="M12266">
        <v>-13.5</v>
      </c>
      <c r="N12266">
        <f>IF(Table1[[#This Row],[TeamFavorite]]=Table1[[#This Row],[TeamHome]],Table1[[#This Row],[ScoreAway]]-Table1[[#This Row],[ScoreHome]],Table1[[#This Row],[ScoreHome]]-Table1[[#This Row],[ScoreAway]])</f>
        <v>-19</v>
      </c>
      <c r="O12266">
        <f>IF(Table1[[#This Row],[SpreadActual]]&lt;Table1[[#This Row],[SpreadFavorite]],1,0)</f>
        <v>1</v>
      </c>
      <c r="P12266">
        <v>44.5</v>
      </c>
      <c r="Q12266" t="s">
        <v>204</v>
      </c>
      <c r="R12266" t="b">
        <v>0</v>
      </c>
      <c r="S12266">
        <v>46</v>
      </c>
      <c r="T12266">
        <v>16</v>
      </c>
    </row>
    <row r="12267" spans="1:22" x14ac:dyDescent="0.2">
      <c r="A12267" s="1">
        <v>43405</v>
      </c>
      <c r="B12267">
        <v>2018</v>
      </c>
      <c r="C12267">
        <f>_xlfn.MAXIFS(Table1[ScheduleWeekWritten],Table1[ScheduleSeason],Table1[[#This Row],[ScheduleSeason]])</f>
        <v>17</v>
      </c>
      <c r="D12267">
        <v>9</v>
      </c>
      <c r="E12267" cm="1">
        <f t="array" ref="E12267">_xlfn.XLOOKUP(Table1[[#This Row],[ScheduleWeekWritten]],Table3[Game],100+Table3[Increase],Table1[[#This Row],[ScheduleWeekWritten]])</f>
        <v>9</v>
      </c>
      <c r="F12267" t="b">
        <v>0</v>
      </c>
      <c r="G12267" t="s">
        <v>53</v>
      </c>
      <c r="H12267">
        <v>34</v>
      </c>
      <c r="I12267">
        <v>3</v>
      </c>
      <c r="J12267" t="s">
        <v>20</v>
      </c>
      <c r="K12267" t="s">
        <v>21</v>
      </c>
      <c r="L12267" t="str">
        <f>_xlfn.XLOOKUP(Table1[[#This Row],[TeamFavoriteID]],Table2[team_id],Table2[team_name],_xlfn.XLOOKUP(Table1[[#This Row],[TeamFavoriteID]],Table2[team_id_pfr],Table2[team_name],"Even"))</f>
        <v>Las Vegas Raiders</v>
      </c>
      <c r="M12267">
        <v>-1.5</v>
      </c>
      <c r="N12267">
        <f>IF(Table1[[#This Row],[TeamFavorite]]=Table1[[#This Row],[TeamHome]],Table1[[#This Row],[ScoreAway]]-Table1[[#This Row],[ScoreHome]],Table1[[#This Row],[ScoreHome]]-Table1[[#This Row],[ScoreAway]])</f>
        <v>31</v>
      </c>
      <c r="O12267">
        <f>IF(Table1[[#This Row],[SpreadActual]]&lt;Table1[[#This Row],[SpreadFavorite]],1,0)</f>
        <v>0</v>
      </c>
      <c r="P12267">
        <v>44</v>
      </c>
      <c r="Q12267" t="s">
        <v>203</v>
      </c>
      <c r="R12267" t="b">
        <v>0</v>
      </c>
      <c r="S12267">
        <v>82</v>
      </c>
      <c r="T12267">
        <v>8</v>
      </c>
    </row>
    <row r="12268" spans="1:22" x14ac:dyDescent="0.2">
      <c r="A12268" s="1">
        <v>43408</v>
      </c>
      <c r="B12268">
        <v>2018</v>
      </c>
      <c r="C12268">
        <f>_xlfn.MAXIFS(Table1[ScheduleWeekWritten],Table1[ScheduleSeason],Table1[[#This Row],[ScheduleSeason]])</f>
        <v>17</v>
      </c>
      <c r="D12268">
        <v>9</v>
      </c>
      <c r="E12268" cm="1">
        <f t="array" ref="E12268">_xlfn.XLOOKUP(Table1[[#This Row],[ScheduleWeekWritten]],Table3[Game],100+Table3[Increase],Table1[[#This Row],[ScheduleWeekWritten]])</f>
        <v>9</v>
      </c>
      <c r="F12268" t="b">
        <v>0</v>
      </c>
      <c r="G12268" t="s">
        <v>158</v>
      </c>
      <c r="H12268">
        <v>16</v>
      </c>
      <c r="I12268">
        <v>23</v>
      </c>
      <c r="J12268" t="s">
        <v>49</v>
      </c>
      <c r="K12268" t="s">
        <v>159</v>
      </c>
      <c r="L12268" t="str">
        <f>_xlfn.XLOOKUP(Table1[[#This Row],[TeamFavoriteID]],Table2[team_id],Table2[team_name],_xlfn.XLOOKUP(Table1[[#This Row],[TeamFavoriteID]],Table2[team_id_pfr],Table2[team_name],"Even"))</f>
        <v>Baltimore Ravens</v>
      </c>
      <c r="M12268">
        <v>-1.5</v>
      </c>
      <c r="N12268">
        <f>IF(Table1[[#This Row],[TeamFavorite]]=Table1[[#This Row],[TeamHome]],Table1[[#This Row],[ScoreAway]]-Table1[[#This Row],[ScoreHome]],Table1[[#This Row],[ScoreHome]]-Table1[[#This Row],[ScoreAway]])</f>
        <v>7</v>
      </c>
      <c r="O12268">
        <f>IF(Table1[[#This Row],[SpreadActual]]&lt;Table1[[#This Row],[SpreadFavorite]],1,0)</f>
        <v>0</v>
      </c>
      <c r="P12268">
        <v>46.5</v>
      </c>
      <c r="Q12268" t="s">
        <v>166</v>
      </c>
      <c r="R12268" t="b">
        <v>0</v>
      </c>
      <c r="S12268">
        <v>55</v>
      </c>
      <c r="T12268">
        <v>6</v>
      </c>
    </row>
    <row r="12269" spans="1:22" x14ac:dyDescent="0.2">
      <c r="A12269" s="1">
        <v>43408</v>
      </c>
      <c r="B12269">
        <v>2018</v>
      </c>
      <c r="C12269">
        <f>_xlfn.MAXIFS(Table1[ScheduleWeekWritten],Table1[ScheduleSeason],Table1[[#This Row],[ScheduleSeason]])</f>
        <v>17</v>
      </c>
      <c r="D12269">
        <v>9</v>
      </c>
      <c r="E12269" cm="1">
        <f t="array" ref="E12269">_xlfn.XLOOKUP(Table1[[#This Row],[ScheduleWeekWritten]],Table3[Game],100+Table3[Increase],Table1[[#This Row],[ScheduleWeekWritten]])</f>
        <v>9</v>
      </c>
      <c r="F12269" t="b">
        <v>0</v>
      </c>
      <c r="G12269" t="s">
        <v>28</v>
      </c>
      <c r="H12269">
        <v>9</v>
      </c>
      <c r="I12269">
        <v>41</v>
      </c>
      <c r="J12269" t="s">
        <v>46</v>
      </c>
      <c r="K12269" t="s">
        <v>47</v>
      </c>
      <c r="L12269" t="str">
        <f>_xlfn.XLOOKUP(Table1[[#This Row],[TeamFavoriteID]],Table2[team_id],Table2[team_name],_xlfn.XLOOKUP(Table1[[#This Row],[TeamFavoriteID]],Table2[team_id_pfr],Table2[team_name],"Even"))</f>
        <v>Chicago Bears</v>
      </c>
      <c r="M12269">
        <v>-10.5</v>
      </c>
      <c r="N12269">
        <f>IF(Table1[[#This Row],[TeamFavorite]]=Table1[[#This Row],[TeamHome]],Table1[[#This Row],[ScoreAway]]-Table1[[#This Row],[ScoreHome]],Table1[[#This Row],[ScoreHome]]-Table1[[#This Row],[ScoreAway]])</f>
        <v>-32</v>
      </c>
      <c r="O12269">
        <f>IF(Table1[[#This Row],[SpreadActual]]&lt;Table1[[#This Row],[SpreadFavorite]],1,0)</f>
        <v>1</v>
      </c>
      <c r="P12269">
        <v>38</v>
      </c>
      <c r="Q12269" t="s">
        <v>204</v>
      </c>
      <c r="R12269" t="b">
        <v>0</v>
      </c>
      <c r="S12269">
        <v>49</v>
      </c>
      <c r="T12269">
        <v>12</v>
      </c>
    </row>
    <row r="12270" spans="1:22" x14ac:dyDescent="0.2">
      <c r="A12270" s="1">
        <v>43408</v>
      </c>
      <c r="B12270">
        <v>2018</v>
      </c>
      <c r="C12270">
        <f>_xlfn.MAXIFS(Table1[ScheduleWeekWritten],Table1[ScheduleSeason],Table1[[#This Row],[ScheduleSeason]])</f>
        <v>17</v>
      </c>
      <c r="D12270">
        <v>9</v>
      </c>
      <c r="E12270" cm="1">
        <f t="array" ref="E12270">_xlfn.XLOOKUP(Table1[[#This Row],[ScheduleWeekWritten]],Table3[Game],100+Table3[Increase],Table1[[#This Row],[ScheduleWeekWritten]])</f>
        <v>9</v>
      </c>
      <c r="F12270" t="b">
        <v>0</v>
      </c>
      <c r="G12270" t="s">
        <v>152</v>
      </c>
      <c r="H12270">
        <v>42</v>
      </c>
      <c r="I12270">
        <v>28</v>
      </c>
      <c r="J12270" t="s">
        <v>127</v>
      </c>
      <c r="K12270" t="s">
        <v>162</v>
      </c>
      <c r="L12270" t="str">
        <f>_xlfn.XLOOKUP(Table1[[#This Row],[TeamFavoriteID]],Table2[team_id],Table2[team_name],_xlfn.XLOOKUP(Table1[[#This Row],[TeamFavoriteID]],Table2[team_id_pfr],Table2[team_name],"Even"))</f>
        <v>Carolina Panthers</v>
      </c>
      <c r="M12270">
        <v>-6</v>
      </c>
      <c r="N12270">
        <f>IF(Table1[[#This Row],[TeamFavorite]]=Table1[[#This Row],[TeamHome]],Table1[[#This Row],[ScoreAway]]-Table1[[#This Row],[ScoreHome]],Table1[[#This Row],[ScoreHome]]-Table1[[#This Row],[ScoreAway]])</f>
        <v>-14</v>
      </c>
      <c r="O12270">
        <f>IF(Table1[[#This Row],[SpreadActual]]&lt;Table1[[#This Row],[SpreadFavorite]],1,0)</f>
        <v>1</v>
      </c>
      <c r="P12270">
        <v>55.5</v>
      </c>
      <c r="Q12270" t="s">
        <v>160</v>
      </c>
      <c r="R12270" t="b">
        <v>0</v>
      </c>
      <c r="S12270">
        <v>62</v>
      </c>
      <c r="T12270">
        <v>8</v>
      </c>
    </row>
    <row r="12271" spans="1:22" x14ac:dyDescent="0.2">
      <c r="A12271" s="1">
        <v>43408</v>
      </c>
      <c r="B12271">
        <v>2018</v>
      </c>
      <c r="C12271">
        <f>_xlfn.MAXIFS(Table1[ScheduleWeekWritten],Table1[ScheduleSeason],Table1[[#This Row],[ScheduleSeason]])</f>
        <v>17</v>
      </c>
      <c r="D12271">
        <v>9</v>
      </c>
      <c r="E12271" cm="1">
        <f t="array" ref="E12271">_xlfn.XLOOKUP(Table1[[#This Row],[ScheduleWeekWritten]],Table3[Game],100+Table3[Increase],Table1[[#This Row],[ScheduleWeekWritten]])</f>
        <v>9</v>
      </c>
      <c r="F12271" t="b">
        <v>0</v>
      </c>
      <c r="G12271" t="s">
        <v>62</v>
      </c>
      <c r="H12271">
        <v>21</v>
      </c>
      <c r="I12271">
        <v>37</v>
      </c>
      <c r="J12271" t="s">
        <v>42</v>
      </c>
      <c r="K12271" t="s">
        <v>75</v>
      </c>
      <c r="L12271" t="str">
        <f>_xlfn.XLOOKUP(Table1[[#This Row],[TeamFavoriteID]],Table2[team_id],Table2[team_name],_xlfn.XLOOKUP(Table1[[#This Row],[TeamFavoriteID]],Table2[team_id_pfr],Table2[team_name],"Even"))</f>
        <v>Kansas City Chiefs</v>
      </c>
      <c r="M12271">
        <v>-7.5</v>
      </c>
      <c r="N12271">
        <f>IF(Table1[[#This Row],[TeamFavorite]]=Table1[[#This Row],[TeamHome]],Table1[[#This Row],[ScoreAway]]-Table1[[#This Row],[ScoreHome]],Table1[[#This Row],[ScoreHome]]-Table1[[#This Row],[ScoreAway]])</f>
        <v>-16</v>
      </c>
      <c r="O12271">
        <f>IF(Table1[[#This Row],[SpreadActual]]&lt;Table1[[#This Row],[SpreadFavorite]],1,0)</f>
        <v>1</v>
      </c>
      <c r="P12271">
        <v>51.5</v>
      </c>
      <c r="Q12271" t="s">
        <v>170</v>
      </c>
      <c r="R12271" t="b">
        <v>0</v>
      </c>
      <c r="S12271">
        <v>53</v>
      </c>
      <c r="T12271">
        <v>16</v>
      </c>
    </row>
    <row r="12272" spans="1:22" x14ac:dyDescent="0.2">
      <c r="A12272" s="1">
        <v>43408</v>
      </c>
      <c r="B12272">
        <v>2018</v>
      </c>
      <c r="C12272">
        <f>_xlfn.MAXIFS(Table1[ScheduleWeekWritten],Table1[ScheduleSeason],Table1[[#This Row],[ScheduleSeason]])</f>
        <v>17</v>
      </c>
      <c r="D12272">
        <v>9</v>
      </c>
      <c r="E12272" cm="1">
        <f t="array" ref="E12272">_xlfn.XLOOKUP(Table1[[#This Row],[ScheduleWeekWritten]],Table3[Game],100+Table3[Increase],Table1[[#This Row],[ScheduleWeekWritten]])</f>
        <v>9</v>
      </c>
      <c r="F12272" t="b">
        <v>0</v>
      </c>
      <c r="G12272" t="s">
        <v>24</v>
      </c>
      <c r="H12272">
        <v>17</v>
      </c>
      <c r="I12272">
        <v>19</v>
      </c>
      <c r="J12272" t="s">
        <v>177</v>
      </c>
      <c r="K12272" t="s">
        <v>88</v>
      </c>
      <c r="L12272" t="str">
        <f>_xlfn.XLOOKUP(Table1[[#This Row],[TeamFavoriteID]],Table2[team_id],Table2[team_name],_xlfn.XLOOKUP(Table1[[#This Row],[TeamFavoriteID]],Table2[team_id_pfr],Table2[team_name],"Even"))</f>
        <v>Denver Broncos</v>
      </c>
      <c r="M12272">
        <v>-1</v>
      </c>
      <c r="N12272">
        <f>IF(Table1[[#This Row],[TeamFavorite]]=Table1[[#This Row],[TeamHome]],Table1[[#This Row],[ScoreAway]]-Table1[[#This Row],[ScoreHome]],Table1[[#This Row],[ScoreHome]]-Table1[[#This Row],[ScoreAway]])</f>
        <v>2</v>
      </c>
      <c r="O12272">
        <f>IF(Table1[[#This Row],[SpreadActual]]&lt;Table1[[#This Row],[SpreadFavorite]],1,0)</f>
        <v>0</v>
      </c>
      <c r="P12272">
        <v>46.5</v>
      </c>
      <c r="Q12272" t="s">
        <v>174</v>
      </c>
      <c r="R12272" t="b">
        <v>0</v>
      </c>
      <c r="S12272">
        <v>53</v>
      </c>
      <c r="T12272">
        <v>3</v>
      </c>
    </row>
    <row r="12273" spans="1:22" x14ac:dyDescent="0.2">
      <c r="A12273" s="1">
        <v>43408</v>
      </c>
      <c r="B12273">
        <v>2018</v>
      </c>
      <c r="C12273">
        <f>_xlfn.MAXIFS(Table1[ScheduleWeekWritten],Table1[ScheduleSeason],Table1[[#This Row],[ScheduleSeason]])</f>
        <v>17</v>
      </c>
      <c r="D12273">
        <v>9</v>
      </c>
      <c r="E12273" cm="1">
        <f t="array" ref="E12273">_xlfn.XLOOKUP(Table1[[#This Row],[ScheduleWeekWritten]],Table3[Game],100+Table3[Increase],Table1[[#This Row],[ScheduleWeekWritten]])</f>
        <v>9</v>
      </c>
      <c r="F12273" t="b">
        <v>0</v>
      </c>
      <c r="G12273" t="s">
        <v>19</v>
      </c>
      <c r="H12273">
        <v>13</v>
      </c>
      <c r="I12273">
        <v>6</v>
      </c>
      <c r="J12273" t="s">
        <v>31</v>
      </c>
      <c r="K12273" t="s">
        <v>91</v>
      </c>
      <c r="L12273" t="str">
        <f>_xlfn.XLOOKUP(Table1[[#This Row],[TeamFavoriteID]],Table2[team_id],Table2[team_name],_xlfn.XLOOKUP(Table1[[#This Row],[TeamFavoriteID]],Table2[team_id_pfr],Table2[team_name],"Even"))</f>
        <v>Miami Dolphins</v>
      </c>
      <c r="M12273">
        <v>-3</v>
      </c>
      <c r="N12273">
        <f>IF(Table1[[#This Row],[TeamFavorite]]=Table1[[#This Row],[TeamHome]],Table1[[#This Row],[ScoreAway]]-Table1[[#This Row],[ScoreHome]],Table1[[#This Row],[ScoreHome]]-Table1[[#This Row],[ScoreAway]])</f>
        <v>-7</v>
      </c>
      <c r="O12273">
        <f>IF(Table1[[#This Row],[SpreadActual]]&lt;Table1[[#This Row],[SpreadFavorite]],1,0)</f>
        <v>1</v>
      </c>
      <c r="P12273">
        <v>43</v>
      </c>
      <c r="Q12273" t="s">
        <v>212</v>
      </c>
      <c r="R12273" t="b">
        <v>0</v>
      </c>
      <c r="S12273">
        <v>87</v>
      </c>
      <c r="T12273">
        <v>16</v>
      </c>
    </row>
    <row r="12274" spans="1:22" x14ac:dyDescent="0.2">
      <c r="A12274" s="1">
        <v>43408</v>
      </c>
      <c r="B12274">
        <v>2018</v>
      </c>
      <c r="C12274">
        <f>_xlfn.MAXIFS(Table1[ScheduleWeekWritten],Table1[ScheduleSeason],Table1[[#This Row],[ScheduleSeason]])</f>
        <v>17</v>
      </c>
      <c r="D12274">
        <v>9</v>
      </c>
      <c r="E12274" cm="1">
        <f t="array" ref="E12274">_xlfn.XLOOKUP(Table1[[#This Row],[ScheduleWeekWritten]],Table3[Game],100+Table3[Increase],Table1[[#This Row],[ScheduleWeekWritten]])</f>
        <v>9</v>
      </c>
      <c r="F12274" t="b">
        <v>0</v>
      </c>
      <c r="G12274" t="s">
        <v>54</v>
      </c>
      <c r="H12274">
        <v>24</v>
      </c>
      <c r="I12274">
        <v>9</v>
      </c>
      <c r="J12274" t="s">
        <v>45</v>
      </c>
      <c r="K12274" t="s">
        <v>55</v>
      </c>
      <c r="L12274" t="str">
        <f>_xlfn.XLOOKUP(Table1[[#This Row],[TeamFavoriteID]],Table2[team_id],Table2[team_name],_xlfn.XLOOKUP(Table1[[#This Row],[TeamFavoriteID]],Table2[team_id_pfr],Table2[team_name],"Even"))</f>
        <v>Minnesota Vikings</v>
      </c>
      <c r="M12274">
        <v>-4.5</v>
      </c>
      <c r="N12274">
        <f>IF(Table1[[#This Row],[TeamFavorite]]=Table1[[#This Row],[TeamHome]],Table1[[#This Row],[ScoreAway]]-Table1[[#This Row],[ScoreHome]],Table1[[#This Row],[ScoreHome]]-Table1[[#This Row],[ScoreAway]])</f>
        <v>-15</v>
      </c>
      <c r="O12274">
        <f>IF(Table1[[#This Row],[SpreadActual]]&lt;Table1[[#This Row],[SpreadFavorite]],1,0)</f>
        <v>1</v>
      </c>
      <c r="P12274">
        <v>47.5</v>
      </c>
      <c r="Q12274" t="s">
        <v>205</v>
      </c>
      <c r="R12274" t="b">
        <v>0</v>
      </c>
      <c r="S12274">
        <v>72</v>
      </c>
      <c r="T12274">
        <v>0</v>
      </c>
      <c r="V12274" t="s">
        <v>103</v>
      </c>
    </row>
    <row r="12275" spans="1:22" x14ac:dyDescent="0.2">
      <c r="A12275" s="1">
        <v>43408</v>
      </c>
      <c r="B12275">
        <v>2018</v>
      </c>
      <c r="C12275">
        <f>_xlfn.MAXIFS(Table1[ScheduleWeekWritten],Table1[ScheduleSeason],Table1[[#This Row],[ScheduleSeason]])</f>
        <v>17</v>
      </c>
      <c r="D12275">
        <v>9</v>
      </c>
      <c r="E12275" cm="1">
        <f t="array" ref="E12275">_xlfn.XLOOKUP(Table1[[#This Row],[ScheduleWeekWritten]],Table3[Game],100+Table3[Increase],Table1[[#This Row],[ScheduleWeekWritten]])</f>
        <v>9</v>
      </c>
      <c r="F12275" t="b">
        <v>0</v>
      </c>
      <c r="G12275" t="s">
        <v>115</v>
      </c>
      <c r="H12275">
        <v>31</v>
      </c>
      <c r="I12275">
        <v>17</v>
      </c>
      <c r="J12275" t="s">
        <v>33</v>
      </c>
      <c r="K12275" t="s">
        <v>70</v>
      </c>
      <c r="L12275" t="str">
        <f>_xlfn.XLOOKUP(Table1[[#This Row],[TeamFavoriteID]],Table2[team_id],Table2[team_name],_xlfn.XLOOKUP(Table1[[#This Row],[TeamFavoriteID]],Table2[team_id_pfr],Table2[team_name],"Even"))</f>
        <v>Boston Patriots</v>
      </c>
      <c r="M12275">
        <v>-5</v>
      </c>
      <c r="N12275">
        <f>IF(Table1[[#This Row],[TeamFavorite]]=Table1[[#This Row],[TeamHome]],Table1[[#This Row],[ScoreAway]]-Table1[[#This Row],[ScoreHome]],Table1[[#This Row],[ScoreHome]]-Table1[[#This Row],[ScoreAway]])</f>
        <v>14</v>
      </c>
      <c r="O12275">
        <f>IF(Table1[[#This Row],[SpreadActual]]&lt;Table1[[#This Row],[SpreadFavorite]],1,0)</f>
        <v>0</v>
      </c>
      <c r="P12275">
        <v>56</v>
      </c>
      <c r="Q12275" t="s">
        <v>179</v>
      </c>
      <c r="R12275" t="b">
        <v>0</v>
      </c>
      <c r="S12275">
        <v>40</v>
      </c>
      <c r="T12275">
        <v>2</v>
      </c>
    </row>
    <row r="12276" spans="1:22" x14ac:dyDescent="0.2">
      <c r="A12276" s="1">
        <v>43408</v>
      </c>
      <c r="B12276">
        <v>2018</v>
      </c>
      <c r="C12276">
        <f>_xlfn.MAXIFS(Table1[ScheduleWeekWritten],Table1[ScheduleSeason],Table1[[#This Row],[ScheduleSeason]])</f>
        <v>17</v>
      </c>
      <c r="D12276">
        <v>9</v>
      </c>
      <c r="E12276" cm="1">
        <f t="array" ref="E12276">_xlfn.XLOOKUP(Table1[[#This Row],[ScheduleWeekWritten]],Table3[Game],100+Table3[Increase],Table1[[#This Row],[ScheduleWeekWritten]])</f>
        <v>9</v>
      </c>
      <c r="F12276" t="b">
        <v>0</v>
      </c>
      <c r="G12276" t="s">
        <v>95</v>
      </c>
      <c r="H12276">
        <v>45</v>
      </c>
      <c r="I12276">
        <v>35</v>
      </c>
      <c r="J12276" t="s">
        <v>39</v>
      </c>
      <c r="K12276" t="s">
        <v>40</v>
      </c>
      <c r="L12276" t="str">
        <f>_xlfn.XLOOKUP(Table1[[#This Row],[TeamFavoriteID]],Table2[team_id],Table2[team_name],_xlfn.XLOOKUP(Table1[[#This Row],[TeamFavoriteID]],Table2[team_id_pfr],Table2[team_name],"Even"))</f>
        <v>Los Angeles Rams</v>
      </c>
      <c r="M12276">
        <v>-1.5</v>
      </c>
      <c r="N12276">
        <f>IF(Table1[[#This Row],[TeamFavorite]]=Table1[[#This Row],[TeamHome]],Table1[[#This Row],[ScoreAway]]-Table1[[#This Row],[ScoreHome]],Table1[[#This Row],[ScoreHome]]-Table1[[#This Row],[ScoreAway]])</f>
        <v>10</v>
      </c>
      <c r="O12276">
        <f>IF(Table1[[#This Row],[SpreadActual]]&lt;Table1[[#This Row],[SpreadFavorite]],1,0)</f>
        <v>0</v>
      </c>
      <c r="P12276">
        <v>57</v>
      </c>
      <c r="Q12276" t="s">
        <v>201</v>
      </c>
      <c r="R12276" t="b">
        <v>0</v>
      </c>
      <c r="S12276">
        <v>72</v>
      </c>
      <c r="T12276">
        <v>0</v>
      </c>
      <c r="V12276" t="s">
        <v>103</v>
      </c>
    </row>
    <row r="12277" spans="1:22" x14ac:dyDescent="0.2">
      <c r="A12277" s="1">
        <v>43408</v>
      </c>
      <c r="B12277">
        <v>2018</v>
      </c>
      <c r="C12277">
        <f>_xlfn.MAXIFS(Table1[ScheduleWeekWritten],Table1[ScheduleSeason],Table1[[#This Row],[ScheduleSeason]])</f>
        <v>17</v>
      </c>
      <c r="D12277">
        <v>9</v>
      </c>
      <c r="E12277" cm="1">
        <f t="array" ref="E12277">_xlfn.XLOOKUP(Table1[[#This Row],[ScheduleWeekWritten]],Table3[Game],100+Table3[Increase],Table1[[#This Row],[ScheduleWeekWritten]])</f>
        <v>9</v>
      </c>
      <c r="F12277" t="b">
        <v>0</v>
      </c>
      <c r="G12277" t="s">
        <v>128</v>
      </c>
      <c r="H12277">
        <v>17</v>
      </c>
      <c r="I12277">
        <v>25</v>
      </c>
      <c r="J12277" t="s">
        <v>210</v>
      </c>
      <c r="K12277" t="s">
        <v>132</v>
      </c>
      <c r="L12277" t="str">
        <f>_xlfn.XLOOKUP(Table1[[#This Row],[TeamFavoriteID]],Table2[team_id],Table2[team_name],_xlfn.XLOOKUP(Table1[[#This Row],[TeamFavoriteID]],Table2[team_id_pfr],Table2[team_name],"Even"))</f>
        <v>Seattle Seahawks</v>
      </c>
      <c r="M12277">
        <v>-1</v>
      </c>
      <c r="N12277">
        <f>IF(Table1[[#This Row],[TeamFavorite]]=Table1[[#This Row],[TeamHome]],Table1[[#This Row],[ScoreAway]]-Table1[[#This Row],[ScoreHome]],Table1[[#This Row],[ScoreHome]]-Table1[[#This Row],[ScoreAway]])</f>
        <v>8</v>
      </c>
      <c r="O12277">
        <f>IF(Table1[[#This Row],[SpreadActual]]&lt;Table1[[#This Row],[SpreadFavorite]],1,0)</f>
        <v>0</v>
      </c>
      <c r="P12277">
        <v>48</v>
      </c>
      <c r="Q12277" t="s">
        <v>180</v>
      </c>
      <c r="R12277" t="b">
        <v>0</v>
      </c>
      <c r="S12277">
        <v>56</v>
      </c>
      <c r="T12277">
        <v>4</v>
      </c>
      <c r="V12277" t="s">
        <v>2</v>
      </c>
    </row>
    <row r="12278" spans="1:22" x14ac:dyDescent="0.2">
      <c r="A12278" s="1">
        <v>43408</v>
      </c>
      <c r="B12278">
        <v>2018</v>
      </c>
      <c r="C12278">
        <f>_xlfn.MAXIFS(Table1[ScheduleWeekWritten],Table1[ScheduleSeason],Table1[[#This Row],[ScheduleSeason]])</f>
        <v>17</v>
      </c>
      <c r="D12278">
        <v>9</v>
      </c>
      <c r="E12278" cm="1">
        <f t="array" ref="E12278">_xlfn.XLOOKUP(Table1[[#This Row],[ScheduleWeekWritten]],Table3[Game],100+Table3[Increase],Table1[[#This Row],[ScheduleWeekWritten]])</f>
        <v>9</v>
      </c>
      <c r="F12278" t="b">
        <v>0</v>
      </c>
      <c r="G12278" t="s">
        <v>61</v>
      </c>
      <c r="H12278">
        <v>14</v>
      </c>
      <c r="I12278">
        <v>38</v>
      </c>
      <c r="J12278" t="s">
        <v>38</v>
      </c>
      <c r="K12278" t="s">
        <v>85</v>
      </c>
      <c r="L12278" t="str">
        <f>_xlfn.XLOOKUP(Table1[[#This Row],[TeamFavoriteID]],Table2[team_id],Table2[team_name],_xlfn.XLOOKUP(Table1[[#This Row],[TeamFavoriteID]],Table2[team_id_pfr],Table2[team_name],"Even"))</f>
        <v>Washington Commanders</v>
      </c>
      <c r="M12278">
        <v>-1.5</v>
      </c>
      <c r="N12278">
        <f>IF(Table1[[#This Row],[TeamFavorite]]=Table1[[#This Row],[TeamHome]],Table1[[#This Row],[ScoreAway]]-Table1[[#This Row],[ScoreHome]],Table1[[#This Row],[ScoreHome]]-Table1[[#This Row],[ScoreAway]])</f>
        <v>-24</v>
      </c>
      <c r="O12278">
        <f>IF(Table1[[#This Row],[SpreadActual]]&lt;Table1[[#This Row],[SpreadFavorite]],1,0)</f>
        <v>1</v>
      </c>
      <c r="P12278">
        <v>46.5</v>
      </c>
      <c r="Q12278" t="s">
        <v>165</v>
      </c>
      <c r="R12278" t="b">
        <v>0</v>
      </c>
      <c r="S12278">
        <v>55</v>
      </c>
      <c r="T12278">
        <v>5</v>
      </c>
    </row>
    <row r="12279" spans="1:22" x14ac:dyDescent="0.2">
      <c r="A12279" s="1">
        <v>43409</v>
      </c>
      <c r="B12279">
        <v>2018</v>
      </c>
      <c r="C12279">
        <f>_xlfn.MAXIFS(Table1[ScheduleWeekWritten],Table1[ScheduleSeason],Table1[[#This Row],[ScheduleSeason]])</f>
        <v>17</v>
      </c>
      <c r="D12279">
        <v>9</v>
      </c>
      <c r="E12279" cm="1">
        <f t="array" ref="E12279">_xlfn.XLOOKUP(Table1[[#This Row],[ScheduleWeekWritten]],Table3[Game],100+Table3[Increase],Table1[[#This Row],[ScheduleWeekWritten]])</f>
        <v>9</v>
      </c>
      <c r="F12279" t="b">
        <v>0</v>
      </c>
      <c r="G12279" t="s">
        <v>67</v>
      </c>
      <c r="H12279">
        <v>14</v>
      </c>
      <c r="I12279">
        <v>28</v>
      </c>
      <c r="J12279" t="s">
        <v>171</v>
      </c>
      <c r="K12279" t="s">
        <v>68</v>
      </c>
      <c r="L12279" t="str">
        <f>_xlfn.XLOOKUP(Table1[[#This Row],[TeamFavoriteID]],Table2[team_id],Table2[team_name],_xlfn.XLOOKUP(Table1[[#This Row],[TeamFavoriteID]],Table2[team_id_pfr],Table2[team_name],"Even"))</f>
        <v>Dallas Cowboys</v>
      </c>
      <c r="M12279">
        <v>-4.5</v>
      </c>
      <c r="N12279">
        <f>IF(Table1[[#This Row],[TeamFavorite]]=Table1[[#This Row],[TeamHome]],Table1[[#This Row],[ScoreAway]]-Table1[[#This Row],[ScoreHome]],Table1[[#This Row],[ScoreHome]]-Table1[[#This Row],[ScoreAway]])</f>
        <v>14</v>
      </c>
      <c r="O12279">
        <f>IF(Table1[[#This Row],[SpreadActual]]&lt;Table1[[#This Row],[SpreadFavorite]],1,0)</f>
        <v>0</v>
      </c>
      <c r="P12279">
        <v>40.5</v>
      </c>
      <c r="Q12279" t="s">
        <v>208</v>
      </c>
      <c r="R12279" t="b">
        <v>0</v>
      </c>
      <c r="S12279">
        <v>72</v>
      </c>
      <c r="T12279">
        <v>0</v>
      </c>
      <c r="V12279" t="s">
        <v>103</v>
      </c>
    </row>
    <row r="12280" spans="1:22" x14ac:dyDescent="0.2">
      <c r="A12280" s="1">
        <v>43412</v>
      </c>
      <c r="B12280">
        <v>2018</v>
      </c>
      <c r="C12280">
        <f>_xlfn.MAXIFS(Table1[ScheduleWeekWritten],Table1[ScheduleSeason],Table1[[#This Row],[ScheduleSeason]])</f>
        <v>17</v>
      </c>
      <c r="D12280">
        <v>10</v>
      </c>
      <c r="E12280" cm="1">
        <f t="array" ref="E12280">_xlfn.XLOOKUP(Table1[[#This Row],[ScheduleWeekWritten]],Table3[Game],100+Table3[Increase],Table1[[#This Row],[ScheduleWeekWritten]])</f>
        <v>10</v>
      </c>
      <c r="F12280" t="b">
        <v>0</v>
      </c>
      <c r="G12280" t="s">
        <v>49</v>
      </c>
      <c r="H12280">
        <v>52</v>
      </c>
      <c r="I12280">
        <v>21</v>
      </c>
      <c r="J12280" t="s">
        <v>152</v>
      </c>
      <c r="K12280" t="s">
        <v>51</v>
      </c>
      <c r="L12280" t="str">
        <f>_xlfn.XLOOKUP(Table1[[#This Row],[TeamFavoriteID]],Table2[team_id],Table2[team_name],_xlfn.XLOOKUP(Table1[[#This Row],[TeamFavoriteID]],Table2[team_id_pfr],Table2[team_name],"Even"))</f>
        <v>Pittsburgh Steelers</v>
      </c>
      <c r="M12280">
        <v>-3.5</v>
      </c>
      <c r="N12280">
        <f>IF(Table1[[#This Row],[TeamFavorite]]=Table1[[#This Row],[TeamHome]],Table1[[#This Row],[ScoreAway]]-Table1[[#This Row],[ScoreHome]],Table1[[#This Row],[ScoreHome]]-Table1[[#This Row],[ScoreAway]])</f>
        <v>-31</v>
      </c>
      <c r="O12280">
        <f>IF(Table1[[#This Row],[SpreadActual]]&lt;Table1[[#This Row],[SpreadFavorite]],1,0)</f>
        <v>1</v>
      </c>
      <c r="P12280">
        <v>51</v>
      </c>
      <c r="Q12280" t="s">
        <v>175</v>
      </c>
      <c r="R12280" t="b">
        <v>0</v>
      </c>
      <c r="S12280">
        <v>40</v>
      </c>
      <c r="T12280">
        <v>4</v>
      </c>
    </row>
    <row r="12281" spans="1:22" x14ac:dyDescent="0.2">
      <c r="A12281" s="1">
        <v>43415</v>
      </c>
      <c r="B12281">
        <v>2018</v>
      </c>
      <c r="C12281">
        <f>_xlfn.MAXIFS(Table1[ScheduleWeekWritten],Table1[ScheduleSeason],Table1[[#This Row],[ScheduleSeason]])</f>
        <v>17</v>
      </c>
      <c r="D12281">
        <v>10</v>
      </c>
      <c r="E12281" cm="1">
        <f t="array" ref="E12281">_xlfn.XLOOKUP(Table1[[#This Row],[ScheduleWeekWritten]],Table3[Game],100+Table3[Increase],Table1[[#This Row],[ScheduleWeekWritten]])</f>
        <v>10</v>
      </c>
      <c r="F12281" t="b">
        <v>0</v>
      </c>
      <c r="G12281" t="s">
        <v>46</v>
      </c>
      <c r="H12281">
        <v>34</v>
      </c>
      <c r="I12281">
        <v>22</v>
      </c>
      <c r="J12281" t="s">
        <v>45</v>
      </c>
      <c r="K12281" t="s">
        <v>47</v>
      </c>
      <c r="L12281" t="str">
        <f>_xlfn.XLOOKUP(Table1[[#This Row],[TeamFavoriteID]],Table2[team_id],Table2[team_name],_xlfn.XLOOKUP(Table1[[#This Row],[TeamFavoriteID]],Table2[team_id_pfr],Table2[team_name],"Even"))</f>
        <v>Chicago Bears</v>
      </c>
      <c r="M12281">
        <v>-7.5</v>
      </c>
      <c r="N12281">
        <f>IF(Table1[[#This Row],[TeamFavorite]]=Table1[[#This Row],[TeamHome]],Table1[[#This Row],[ScoreAway]]-Table1[[#This Row],[ScoreHome]],Table1[[#This Row],[ScoreHome]]-Table1[[#This Row],[ScoreAway]])</f>
        <v>-12</v>
      </c>
      <c r="O12281">
        <f>IF(Table1[[#This Row],[SpreadActual]]&lt;Table1[[#This Row],[SpreadFavorite]],1,0)</f>
        <v>1</v>
      </c>
      <c r="P12281">
        <v>44.5</v>
      </c>
      <c r="Q12281" t="s">
        <v>114</v>
      </c>
      <c r="R12281" t="b">
        <v>0</v>
      </c>
      <c r="S12281">
        <v>37</v>
      </c>
      <c r="T12281">
        <v>12</v>
      </c>
    </row>
    <row r="12282" spans="1:22" x14ac:dyDescent="0.2">
      <c r="A12282" s="1">
        <v>43415</v>
      </c>
      <c r="B12282">
        <v>2018</v>
      </c>
      <c r="C12282">
        <f>_xlfn.MAXIFS(Table1[ScheduleWeekWritten],Table1[ScheduleSeason],Table1[[#This Row],[ScheduleSeason]])</f>
        <v>17</v>
      </c>
      <c r="D12282">
        <v>10</v>
      </c>
      <c r="E12282" cm="1">
        <f t="array" ref="E12282">_xlfn.XLOOKUP(Table1[[#This Row],[ScheduleWeekWritten]],Table3[Game],100+Table3[Increase],Table1[[#This Row],[ScheduleWeekWritten]])</f>
        <v>10</v>
      </c>
      <c r="F12282" t="b">
        <v>0</v>
      </c>
      <c r="G12282" t="s">
        <v>101</v>
      </c>
      <c r="H12282">
        <v>14</v>
      </c>
      <c r="I12282">
        <v>51</v>
      </c>
      <c r="J12282" t="s">
        <v>95</v>
      </c>
      <c r="K12282" t="s">
        <v>98</v>
      </c>
      <c r="L12282" t="str">
        <f>_xlfn.XLOOKUP(Table1[[#This Row],[TeamFavoriteID]],Table2[team_id],Table2[team_name],_xlfn.XLOOKUP(Table1[[#This Row],[TeamFavoriteID]],Table2[team_id_pfr],Table2[team_name],"Even"))</f>
        <v>New Orleans Saints</v>
      </c>
      <c r="M12282">
        <v>-6</v>
      </c>
      <c r="N12282">
        <f>IF(Table1[[#This Row],[TeamFavorite]]=Table1[[#This Row],[TeamHome]],Table1[[#This Row],[ScoreAway]]-Table1[[#This Row],[ScoreHome]],Table1[[#This Row],[ScoreHome]]-Table1[[#This Row],[ScoreAway]])</f>
        <v>-37</v>
      </c>
      <c r="O12282">
        <f>IF(Table1[[#This Row],[SpreadActual]]&lt;Table1[[#This Row],[SpreadFavorite]],1,0)</f>
        <v>1</v>
      </c>
      <c r="P12282">
        <v>53.5</v>
      </c>
      <c r="Q12282" t="s">
        <v>173</v>
      </c>
      <c r="R12282" t="b">
        <v>0</v>
      </c>
      <c r="S12282">
        <v>39</v>
      </c>
      <c r="T12282">
        <v>6</v>
      </c>
    </row>
    <row r="12283" spans="1:22" x14ac:dyDescent="0.2">
      <c r="A12283" s="1">
        <v>43415</v>
      </c>
      <c r="B12283">
        <v>2018</v>
      </c>
      <c r="C12283">
        <f>_xlfn.MAXIFS(Table1[ScheduleWeekWritten],Table1[ScheduleSeason],Table1[[#This Row],[ScheduleSeason]])</f>
        <v>17</v>
      </c>
      <c r="D12283">
        <v>10</v>
      </c>
      <c r="E12283" cm="1">
        <f t="array" ref="E12283">_xlfn.XLOOKUP(Table1[[#This Row],[ScheduleWeekWritten]],Table3[Game],100+Table3[Increase],Table1[[#This Row],[ScheduleWeekWritten]])</f>
        <v>10</v>
      </c>
      <c r="F12283" t="b">
        <v>0</v>
      </c>
      <c r="G12283" t="s">
        <v>62</v>
      </c>
      <c r="H12283">
        <v>28</v>
      </c>
      <c r="I12283">
        <v>16</v>
      </c>
      <c r="J12283" t="s">
        <v>38</v>
      </c>
      <c r="K12283" t="s">
        <v>109</v>
      </c>
      <c r="L12283" t="str">
        <f>_xlfn.XLOOKUP(Table1[[#This Row],[TeamFavoriteID]],Table2[team_id],Table2[team_name],_xlfn.XLOOKUP(Table1[[#This Row],[TeamFavoriteID]],Table2[team_id_pfr],Table2[team_name],"Even"))</f>
        <v>Atlanta Falcons</v>
      </c>
      <c r="M12283">
        <v>-5.5</v>
      </c>
      <c r="N12283">
        <f>IF(Table1[[#This Row],[TeamFavorite]]=Table1[[#This Row],[TeamHome]],Table1[[#This Row],[ScoreAway]]-Table1[[#This Row],[ScoreHome]],Table1[[#This Row],[ScoreHome]]-Table1[[#This Row],[ScoreAway]])</f>
        <v>12</v>
      </c>
      <c r="O12283">
        <f>IF(Table1[[#This Row],[SpreadActual]]&lt;Table1[[#This Row],[SpreadFavorite]],1,0)</f>
        <v>0</v>
      </c>
      <c r="P12283">
        <v>49.5</v>
      </c>
      <c r="Q12283" t="s">
        <v>170</v>
      </c>
      <c r="R12283" t="b">
        <v>0</v>
      </c>
      <c r="S12283">
        <v>36</v>
      </c>
      <c r="T12283">
        <v>9</v>
      </c>
    </row>
    <row r="12284" spans="1:22" x14ac:dyDescent="0.2">
      <c r="A12284" s="1">
        <v>43415</v>
      </c>
      <c r="B12284">
        <v>2018</v>
      </c>
      <c r="C12284">
        <f>_xlfn.MAXIFS(Table1[ScheduleWeekWritten],Table1[ScheduleSeason],Table1[[#This Row],[ScheduleSeason]])</f>
        <v>17</v>
      </c>
      <c r="D12284">
        <v>10</v>
      </c>
      <c r="E12284" cm="1">
        <f t="array" ref="E12284">_xlfn.XLOOKUP(Table1[[#This Row],[ScheduleWeekWritten]],Table3[Game],100+Table3[Increase],Table1[[#This Row],[ScheduleWeekWritten]])</f>
        <v>10</v>
      </c>
      <c r="F12284" t="b">
        <v>0</v>
      </c>
      <c r="G12284" t="s">
        <v>33</v>
      </c>
      <c r="H12284">
        <v>31</v>
      </c>
      <c r="I12284">
        <v>12</v>
      </c>
      <c r="J12284" t="s">
        <v>19</v>
      </c>
      <c r="K12284" t="s">
        <v>35</v>
      </c>
      <c r="L12284" t="str">
        <f>_xlfn.XLOOKUP(Table1[[#This Row],[TeamFavoriteID]],Table2[team_id],Table2[team_name],_xlfn.XLOOKUP(Table1[[#This Row],[TeamFavoriteID]],Table2[team_id_pfr],Table2[team_name],"Even"))</f>
        <v>Green Bay Packers</v>
      </c>
      <c r="M12284">
        <v>-11</v>
      </c>
      <c r="N12284">
        <f>IF(Table1[[#This Row],[TeamFavorite]]=Table1[[#This Row],[TeamHome]],Table1[[#This Row],[ScoreAway]]-Table1[[#This Row],[ScoreHome]],Table1[[#This Row],[ScoreHome]]-Table1[[#This Row],[ScoreAway]])</f>
        <v>-19</v>
      </c>
      <c r="O12284">
        <f>IF(Table1[[#This Row],[SpreadActual]]&lt;Table1[[#This Row],[SpreadFavorite]],1,0)</f>
        <v>1</v>
      </c>
      <c r="P12284">
        <v>48.5</v>
      </c>
      <c r="Q12284" t="s">
        <v>82</v>
      </c>
      <c r="R12284" t="b">
        <v>0</v>
      </c>
      <c r="S12284">
        <v>33</v>
      </c>
      <c r="T12284">
        <v>6</v>
      </c>
    </row>
    <row r="12285" spans="1:22" x14ac:dyDescent="0.2">
      <c r="A12285" s="1">
        <v>43415</v>
      </c>
      <c r="B12285">
        <v>2018</v>
      </c>
      <c r="C12285">
        <f>_xlfn.MAXIFS(Table1[ScheduleWeekWritten],Table1[ScheduleSeason],Table1[[#This Row],[ScheduleSeason]])</f>
        <v>17</v>
      </c>
      <c r="D12285">
        <v>10</v>
      </c>
      <c r="E12285" cm="1">
        <f t="array" ref="E12285">_xlfn.XLOOKUP(Table1[[#This Row],[ScheduleWeekWritten]],Table3[Game],100+Table3[Increase],Table1[[#This Row],[ScheduleWeekWritten]])</f>
        <v>10</v>
      </c>
      <c r="F12285" t="b">
        <v>0</v>
      </c>
      <c r="G12285" t="s">
        <v>140</v>
      </c>
      <c r="H12285">
        <v>29</v>
      </c>
      <c r="I12285">
        <v>26</v>
      </c>
      <c r="J12285" t="s">
        <v>154</v>
      </c>
      <c r="K12285" t="s">
        <v>72</v>
      </c>
      <c r="L12285" t="str">
        <f>_xlfn.XLOOKUP(Table1[[#This Row],[TeamFavoriteID]],Table2[team_id],Table2[team_name],_xlfn.XLOOKUP(Table1[[#This Row],[TeamFavoriteID]],Table2[team_id_pfr],Table2[team_name],"Even"))</f>
        <v>Baltimore Colts</v>
      </c>
      <c r="M12285">
        <v>-3</v>
      </c>
      <c r="N12285">
        <f>IF(Table1[[#This Row],[TeamFavorite]]=Table1[[#This Row],[TeamHome]],Table1[[#This Row],[ScoreAway]]-Table1[[#This Row],[ScoreHome]],Table1[[#This Row],[ScoreHome]]-Table1[[#This Row],[ScoreAway]])</f>
        <v>3</v>
      </c>
      <c r="O12285">
        <f>IF(Table1[[#This Row],[SpreadActual]]&lt;Table1[[#This Row],[SpreadFavorite]],1,0)</f>
        <v>0</v>
      </c>
      <c r="P12285">
        <v>48</v>
      </c>
      <c r="Q12285" t="s">
        <v>190</v>
      </c>
      <c r="R12285" t="b">
        <v>0</v>
      </c>
      <c r="S12285">
        <v>72</v>
      </c>
      <c r="T12285">
        <v>0</v>
      </c>
      <c r="V12285" t="s">
        <v>103</v>
      </c>
    </row>
    <row r="12286" spans="1:22" x14ac:dyDescent="0.2">
      <c r="A12286" s="1">
        <v>43415</v>
      </c>
      <c r="B12286">
        <v>2018</v>
      </c>
      <c r="C12286">
        <f>_xlfn.MAXIFS(Table1[ScheduleWeekWritten],Table1[ScheduleSeason],Table1[[#This Row],[ScheduleSeason]])</f>
        <v>17</v>
      </c>
      <c r="D12286">
        <v>10</v>
      </c>
      <c r="E12286" cm="1">
        <f t="array" ref="E12286">_xlfn.XLOOKUP(Table1[[#This Row],[ScheduleWeekWritten]],Table3[Game],100+Table3[Increase],Table1[[#This Row],[ScheduleWeekWritten]])</f>
        <v>10</v>
      </c>
      <c r="F12286" t="b">
        <v>0</v>
      </c>
      <c r="G12286" t="s">
        <v>42</v>
      </c>
      <c r="H12286">
        <v>26</v>
      </c>
      <c r="I12286">
        <v>14</v>
      </c>
      <c r="J12286" t="s">
        <v>149</v>
      </c>
      <c r="K12286" t="s">
        <v>75</v>
      </c>
      <c r="L12286" t="str">
        <f>_xlfn.XLOOKUP(Table1[[#This Row],[TeamFavoriteID]],Table2[team_id],Table2[team_name],_xlfn.XLOOKUP(Table1[[#This Row],[TeamFavoriteID]],Table2[team_id_pfr],Table2[team_name],"Even"))</f>
        <v>Kansas City Chiefs</v>
      </c>
      <c r="M12286">
        <v>-16.5</v>
      </c>
      <c r="N12286">
        <f>IF(Table1[[#This Row],[TeamFavorite]]=Table1[[#This Row],[TeamHome]],Table1[[#This Row],[ScoreAway]]-Table1[[#This Row],[ScoreHome]],Table1[[#This Row],[ScoreHome]]-Table1[[#This Row],[ScoreAway]])</f>
        <v>-12</v>
      </c>
      <c r="O12286">
        <f>IF(Table1[[#This Row],[SpreadActual]]&lt;Table1[[#This Row],[SpreadFavorite]],1,0)</f>
        <v>0</v>
      </c>
      <c r="P12286">
        <v>49.5</v>
      </c>
      <c r="Q12286" t="s">
        <v>117</v>
      </c>
      <c r="R12286" t="b">
        <v>0</v>
      </c>
      <c r="S12286">
        <v>43</v>
      </c>
      <c r="T12286">
        <v>5</v>
      </c>
    </row>
    <row r="12287" spans="1:22" x14ac:dyDescent="0.2">
      <c r="A12287" s="1">
        <v>43415</v>
      </c>
      <c r="B12287">
        <v>2018</v>
      </c>
      <c r="C12287">
        <f>_xlfn.MAXIFS(Table1[ScheduleWeekWritten],Table1[ScheduleSeason],Table1[[#This Row],[ScheduleSeason]])</f>
        <v>17</v>
      </c>
      <c r="D12287">
        <v>10</v>
      </c>
      <c r="E12287" cm="1">
        <f t="array" ref="E12287">_xlfn.XLOOKUP(Table1[[#This Row],[ScheduleWeekWritten]],Table3[Game],100+Table3[Increase],Table1[[#This Row],[ScheduleWeekWritten]])</f>
        <v>10</v>
      </c>
      <c r="F12287" t="b">
        <v>0</v>
      </c>
      <c r="G12287" t="s">
        <v>39</v>
      </c>
      <c r="H12287">
        <v>36</v>
      </c>
      <c r="I12287">
        <v>31</v>
      </c>
      <c r="J12287" t="s">
        <v>128</v>
      </c>
      <c r="K12287" t="s">
        <v>40</v>
      </c>
      <c r="L12287" t="str">
        <f>_xlfn.XLOOKUP(Table1[[#This Row],[TeamFavoriteID]],Table2[team_id],Table2[team_name],_xlfn.XLOOKUP(Table1[[#This Row],[TeamFavoriteID]],Table2[team_id_pfr],Table2[team_name],"Even"))</f>
        <v>Los Angeles Rams</v>
      </c>
      <c r="M12287">
        <v>-10</v>
      </c>
      <c r="N12287">
        <f>IF(Table1[[#This Row],[TeamFavorite]]=Table1[[#This Row],[TeamHome]],Table1[[#This Row],[ScoreAway]]-Table1[[#This Row],[ScoreHome]],Table1[[#This Row],[ScoreHome]]-Table1[[#This Row],[ScoreAway]])</f>
        <v>-5</v>
      </c>
      <c r="O12287">
        <f>IF(Table1[[#This Row],[SpreadActual]]&lt;Table1[[#This Row],[SpreadFavorite]],1,0)</f>
        <v>0</v>
      </c>
      <c r="P12287">
        <v>51</v>
      </c>
      <c r="Q12287" t="s">
        <v>65</v>
      </c>
      <c r="R12287" t="b">
        <v>0</v>
      </c>
      <c r="S12287">
        <v>75</v>
      </c>
      <c r="T12287">
        <v>1</v>
      </c>
    </row>
    <row r="12288" spans="1:22" x14ac:dyDescent="0.2">
      <c r="A12288" s="1">
        <v>43415</v>
      </c>
      <c r="B12288">
        <v>2018</v>
      </c>
      <c r="C12288">
        <f>_xlfn.MAXIFS(Table1[ScheduleWeekWritten],Table1[ScheduleSeason],Table1[[#This Row],[ScheduleSeason]])</f>
        <v>17</v>
      </c>
      <c r="D12288">
        <v>10</v>
      </c>
      <c r="E12288" cm="1">
        <f t="array" ref="E12288">_xlfn.XLOOKUP(Table1[[#This Row],[ScheduleWeekWritten]],Table3[Game],100+Table3[Increase],Table1[[#This Row],[ScheduleWeekWritten]])</f>
        <v>10</v>
      </c>
      <c r="F12288" t="b">
        <v>0</v>
      </c>
      <c r="G12288" t="s">
        <v>31</v>
      </c>
      <c r="H12288">
        <v>10</v>
      </c>
      <c r="I12288">
        <v>41</v>
      </c>
      <c r="J12288" t="s">
        <v>28</v>
      </c>
      <c r="K12288" t="s">
        <v>32</v>
      </c>
      <c r="L12288" t="str">
        <f>_xlfn.XLOOKUP(Table1[[#This Row],[TeamFavoriteID]],Table2[team_id],Table2[team_name],_xlfn.XLOOKUP(Table1[[#This Row],[TeamFavoriteID]],Table2[team_id_pfr],Table2[team_name],"Even"))</f>
        <v>New York Jets</v>
      </c>
      <c r="M12288">
        <v>-7</v>
      </c>
      <c r="N12288">
        <f>IF(Table1[[#This Row],[TeamFavorite]]=Table1[[#This Row],[TeamHome]],Table1[[#This Row],[ScoreAway]]-Table1[[#This Row],[ScoreHome]],Table1[[#This Row],[ScoreHome]]-Table1[[#This Row],[ScoreAway]])</f>
        <v>31</v>
      </c>
      <c r="O12288">
        <f>IF(Table1[[#This Row],[SpreadActual]]&lt;Table1[[#This Row],[SpreadFavorite]],1,0)</f>
        <v>0</v>
      </c>
      <c r="P12288">
        <v>38</v>
      </c>
      <c r="Q12288" t="s">
        <v>197</v>
      </c>
      <c r="R12288" t="b">
        <v>0</v>
      </c>
      <c r="S12288">
        <v>46</v>
      </c>
      <c r="T12288">
        <v>10</v>
      </c>
    </row>
    <row r="12289" spans="1:22" x14ac:dyDescent="0.2">
      <c r="A12289" s="1">
        <v>43415</v>
      </c>
      <c r="B12289">
        <v>2018</v>
      </c>
      <c r="C12289">
        <f>_xlfn.MAXIFS(Table1[ScheduleWeekWritten],Table1[ScheduleSeason],Table1[[#This Row],[ScheduleSeason]])</f>
        <v>17</v>
      </c>
      <c r="D12289">
        <v>10</v>
      </c>
      <c r="E12289" cm="1">
        <f t="array" ref="E12289">_xlfn.XLOOKUP(Table1[[#This Row],[ScheduleWeekWritten]],Table3[Game],100+Table3[Increase],Table1[[#This Row],[ScheduleWeekWritten]])</f>
        <v>10</v>
      </c>
      <c r="F12289" t="b">
        <v>0</v>
      </c>
      <c r="G12289" t="s">
        <v>20</v>
      </c>
      <c r="H12289">
        <v>6</v>
      </c>
      <c r="I12289">
        <v>20</v>
      </c>
      <c r="J12289" t="s">
        <v>210</v>
      </c>
      <c r="K12289" t="s">
        <v>29</v>
      </c>
      <c r="L12289" t="str">
        <f>_xlfn.XLOOKUP(Table1[[#This Row],[TeamFavoriteID]],Table2[team_id],Table2[team_name],_xlfn.XLOOKUP(Table1[[#This Row],[TeamFavoriteID]],Table2[team_id_pfr],Table2[team_name],"Even"))</f>
        <v>Los Angeles Chargers</v>
      </c>
      <c r="M12289">
        <v>-10.5</v>
      </c>
      <c r="N12289">
        <f>IF(Table1[[#This Row],[TeamFavorite]]=Table1[[#This Row],[TeamHome]],Table1[[#This Row],[ScoreAway]]-Table1[[#This Row],[ScoreHome]],Table1[[#This Row],[ScoreHome]]-Table1[[#This Row],[ScoreAway]])</f>
        <v>-14</v>
      </c>
      <c r="O12289">
        <f>IF(Table1[[#This Row],[SpreadActual]]&lt;Table1[[#This Row],[SpreadFavorite]],1,0)</f>
        <v>1</v>
      </c>
      <c r="P12289">
        <v>50</v>
      </c>
      <c r="Q12289" t="s">
        <v>76</v>
      </c>
      <c r="R12289" t="b">
        <v>0</v>
      </c>
      <c r="S12289">
        <v>69</v>
      </c>
      <c r="T12289">
        <v>16</v>
      </c>
    </row>
    <row r="12290" spans="1:22" x14ac:dyDescent="0.2">
      <c r="A12290" s="1">
        <v>43415</v>
      </c>
      <c r="B12290">
        <v>2018</v>
      </c>
      <c r="C12290">
        <f>_xlfn.MAXIFS(Table1[ScheduleWeekWritten],Table1[ScheduleSeason],Table1[[#This Row],[ScheduleSeason]])</f>
        <v>17</v>
      </c>
      <c r="D12290">
        <v>10</v>
      </c>
      <c r="E12290" cm="1">
        <f t="array" ref="E12290">_xlfn.XLOOKUP(Table1[[#This Row],[ScheduleWeekWritten]],Table3[Game],100+Table3[Increase],Table1[[#This Row],[ScheduleWeekWritten]])</f>
        <v>10</v>
      </c>
      <c r="F12290" t="b">
        <v>0</v>
      </c>
      <c r="G12290" t="s">
        <v>58</v>
      </c>
      <c r="H12290">
        <v>20</v>
      </c>
      <c r="I12290">
        <v>27</v>
      </c>
      <c r="J12290" t="s">
        <v>67</v>
      </c>
      <c r="K12290" t="s">
        <v>77</v>
      </c>
      <c r="L12290" t="str">
        <f>_xlfn.XLOOKUP(Table1[[#This Row],[TeamFavoriteID]],Table2[team_id],Table2[team_name],_xlfn.XLOOKUP(Table1[[#This Row],[TeamFavoriteID]],Table2[team_id_pfr],Table2[team_name],"Even"))</f>
        <v>Philadelphia Eagles</v>
      </c>
      <c r="M12290">
        <v>-7.5</v>
      </c>
      <c r="N12290">
        <f>IF(Table1[[#This Row],[TeamFavorite]]=Table1[[#This Row],[TeamHome]],Table1[[#This Row],[ScoreAway]]-Table1[[#This Row],[ScoreHome]],Table1[[#This Row],[ScoreHome]]-Table1[[#This Row],[ScoreAway]])</f>
        <v>7</v>
      </c>
      <c r="O12290">
        <f>IF(Table1[[#This Row],[SpreadActual]]&lt;Table1[[#This Row],[SpreadFavorite]],1,0)</f>
        <v>0</v>
      </c>
      <c r="P12290">
        <v>45.5</v>
      </c>
      <c r="Q12290" t="s">
        <v>183</v>
      </c>
      <c r="R12290" t="b">
        <v>0</v>
      </c>
      <c r="S12290">
        <v>38</v>
      </c>
      <c r="T12290">
        <v>5</v>
      </c>
    </row>
    <row r="12291" spans="1:22" x14ac:dyDescent="0.2">
      <c r="A12291" s="1">
        <v>43415</v>
      </c>
      <c r="B12291">
        <v>2018</v>
      </c>
      <c r="C12291">
        <f>_xlfn.MAXIFS(Table1[ScheduleWeekWritten],Table1[ScheduleSeason],Table1[[#This Row],[ScheduleSeason]])</f>
        <v>17</v>
      </c>
      <c r="D12291">
        <v>10</v>
      </c>
      <c r="E12291" cm="1">
        <f t="array" ref="E12291">_xlfn.XLOOKUP(Table1[[#This Row],[ScheduleWeekWritten]],Table3[Game],100+Table3[Increase],Table1[[#This Row],[ScheduleWeekWritten]])</f>
        <v>10</v>
      </c>
      <c r="F12291" t="b">
        <v>0</v>
      </c>
      <c r="G12291" t="s">
        <v>127</v>
      </c>
      <c r="H12291">
        <v>3</v>
      </c>
      <c r="I12291">
        <v>16</v>
      </c>
      <c r="J12291" t="s">
        <v>61</v>
      </c>
      <c r="K12291" t="s">
        <v>133</v>
      </c>
      <c r="L12291" t="str">
        <f>_xlfn.XLOOKUP(Table1[[#This Row],[TeamFavoriteID]],Table2[team_id],Table2[team_name],_xlfn.XLOOKUP(Table1[[#This Row],[TeamFavoriteID]],Table2[team_id_pfr],Table2[team_name],"Even"))</f>
        <v>Tampa Bay Buccaneers</v>
      </c>
      <c r="M12291">
        <v>-3.5</v>
      </c>
      <c r="N12291">
        <f>IF(Table1[[#This Row],[TeamFavorite]]=Table1[[#This Row],[TeamHome]],Table1[[#This Row],[ScoreAway]]-Table1[[#This Row],[ScoreHome]],Table1[[#This Row],[ScoreHome]]-Table1[[#This Row],[ScoreAway]])</f>
        <v>13</v>
      </c>
      <c r="O12291">
        <f>IF(Table1[[#This Row],[SpreadActual]]&lt;Table1[[#This Row],[SpreadFavorite]],1,0)</f>
        <v>0</v>
      </c>
      <c r="P12291">
        <v>51</v>
      </c>
      <c r="Q12291" t="s">
        <v>168</v>
      </c>
      <c r="R12291" t="b">
        <v>0</v>
      </c>
      <c r="S12291">
        <v>82</v>
      </c>
      <c r="T12291">
        <v>3</v>
      </c>
    </row>
    <row r="12292" spans="1:22" x14ac:dyDescent="0.2">
      <c r="A12292" s="1">
        <v>43415</v>
      </c>
      <c r="B12292">
        <v>2018</v>
      </c>
      <c r="C12292">
        <f>_xlfn.MAXIFS(Table1[ScheduleWeekWritten],Table1[ScheduleSeason],Table1[[#This Row],[ScheduleSeason]])</f>
        <v>17</v>
      </c>
      <c r="D12292">
        <v>10</v>
      </c>
      <c r="E12292" cm="1">
        <f t="array" ref="E12292">_xlfn.XLOOKUP(Table1[[#This Row],[ScheduleWeekWritten]],Table3[Game],100+Table3[Increase],Table1[[#This Row],[ScheduleWeekWritten]])</f>
        <v>10</v>
      </c>
      <c r="F12292" t="b">
        <v>0</v>
      </c>
      <c r="G12292" t="s">
        <v>171</v>
      </c>
      <c r="H12292">
        <v>34</v>
      </c>
      <c r="I12292">
        <v>10</v>
      </c>
      <c r="J12292" t="s">
        <v>115</v>
      </c>
      <c r="K12292" t="s">
        <v>70</v>
      </c>
      <c r="L12292" t="str">
        <f>_xlfn.XLOOKUP(Table1[[#This Row],[TeamFavoriteID]],Table2[team_id],Table2[team_name],_xlfn.XLOOKUP(Table1[[#This Row],[TeamFavoriteID]],Table2[team_id_pfr],Table2[team_name],"Even"))</f>
        <v>Boston Patriots</v>
      </c>
      <c r="M12292">
        <v>-6.5</v>
      </c>
      <c r="N12292">
        <f>IF(Table1[[#This Row],[TeamFavorite]]=Table1[[#This Row],[TeamHome]],Table1[[#This Row],[ScoreAway]]-Table1[[#This Row],[ScoreHome]],Table1[[#This Row],[ScoreHome]]-Table1[[#This Row],[ScoreAway]])</f>
        <v>24</v>
      </c>
      <c r="O12292">
        <f>IF(Table1[[#This Row],[SpreadActual]]&lt;Table1[[#This Row],[SpreadFavorite]],1,0)</f>
        <v>0</v>
      </c>
      <c r="P12292">
        <v>47</v>
      </c>
      <c r="Q12292" t="s">
        <v>172</v>
      </c>
      <c r="R12292" t="b">
        <v>0</v>
      </c>
      <c r="S12292">
        <v>46</v>
      </c>
      <c r="T12292">
        <v>4</v>
      </c>
    </row>
    <row r="12293" spans="1:22" x14ac:dyDescent="0.2">
      <c r="A12293" s="1">
        <v>43416</v>
      </c>
      <c r="B12293">
        <v>2018</v>
      </c>
      <c r="C12293">
        <f>_xlfn.MAXIFS(Table1[ScheduleWeekWritten],Table1[ScheduleSeason],Table1[[#This Row],[ScheduleSeason]])</f>
        <v>17</v>
      </c>
      <c r="D12293">
        <v>10</v>
      </c>
      <c r="E12293" cm="1">
        <f t="array" ref="E12293">_xlfn.XLOOKUP(Table1[[#This Row],[ScheduleWeekWritten]],Table3[Game],100+Table3[Increase],Table1[[#This Row],[ScheduleWeekWritten]])</f>
        <v>10</v>
      </c>
      <c r="F12293" t="b">
        <v>0</v>
      </c>
      <c r="G12293" t="s">
        <v>53</v>
      </c>
      <c r="H12293">
        <v>23</v>
      </c>
      <c r="I12293">
        <v>27</v>
      </c>
      <c r="J12293" t="s">
        <v>50</v>
      </c>
      <c r="K12293" t="s">
        <v>87</v>
      </c>
      <c r="L12293" t="str">
        <f>_xlfn.XLOOKUP(Table1[[#This Row],[TeamFavoriteID]],Table2[team_id],Table2[team_name],_xlfn.XLOOKUP(Table1[[#This Row],[TeamFavoriteID]],Table2[team_id_pfr],Table2[team_name],"Even"))</f>
        <v>San Francisco 49ers</v>
      </c>
      <c r="M12293">
        <v>-3</v>
      </c>
      <c r="N12293">
        <f>IF(Table1[[#This Row],[TeamFavorite]]=Table1[[#This Row],[TeamHome]],Table1[[#This Row],[ScoreAway]]-Table1[[#This Row],[ScoreHome]],Table1[[#This Row],[ScoreHome]]-Table1[[#This Row],[ScoreAway]])</f>
        <v>4</v>
      </c>
      <c r="O12293">
        <f>IF(Table1[[#This Row],[SpreadActual]]&lt;Table1[[#This Row],[SpreadFavorite]],1,0)</f>
        <v>0</v>
      </c>
      <c r="P12293">
        <v>45</v>
      </c>
      <c r="Q12293" t="s">
        <v>203</v>
      </c>
      <c r="R12293" t="b">
        <v>0</v>
      </c>
      <c r="S12293">
        <v>62</v>
      </c>
      <c r="T12293">
        <v>0</v>
      </c>
    </row>
    <row r="12294" spans="1:22" x14ac:dyDescent="0.2">
      <c r="A12294" s="1">
        <v>43419</v>
      </c>
      <c r="B12294">
        <v>2018</v>
      </c>
      <c r="C12294">
        <f>_xlfn.MAXIFS(Table1[ScheduleWeekWritten],Table1[ScheduleSeason],Table1[[#This Row],[ScheduleSeason]])</f>
        <v>17</v>
      </c>
      <c r="D12294">
        <v>11</v>
      </c>
      <c r="E12294" cm="1">
        <f t="array" ref="E12294">_xlfn.XLOOKUP(Table1[[#This Row],[ScheduleWeekWritten]],Table3[Game],100+Table3[Increase],Table1[[#This Row],[ScheduleWeekWritten]])</f>
        <v>11</v>
      </c>
      <c r="F12294" t="b">
        <v>0</v>
      </c>
      <c r="G12294" t="s">
        <v>128</v>
      </c>
      <c r="H12294">
        <v>27</v>
      </c>
      <c r="I12294">
        <v>24</v>
      </c>
      <c r="J12294" t="s">
        <v>33</v>
      </c>
      <c r="K12294" t="s">
        <v>132</v>
      </c>
      <c r="L12294" t="str">
        <f>_xlfn.XLOOKUP(Table1[[#This Row],[TeamFavoriteID]],Table2[team_id],Table2[team_name],_xlfn.XLOOKUP(Table1[[#This Row],[TeamFavoriteID]],Table2[team_id_pfr],Table2[team_name],"Even"))</f>
        <v>Seattle Seahawks</v>
      </c>
      <c r="M12294">
        <v>-3</v>
      </c>
      <c r="N12294">
        <f>IF(Table1[[#This Row],[TeamFavorite]]=Table1[[#This Row],[TeamHome]],Table1[[#This Row],[ScoreAway]]-Table1[[#This Row],[ScoreHome]],Table1[[#This Row],[ScoreHome]]-Table1[[#This Row],[ScoreAway]])</f>
        <v>-3</v>
      </c>
      <c r="O12294">
        <f>IF(Table1[[#This Row],[SpreadActual]]&lt;Table1[[#This Row],[SpreadFavorite]],1,0)</f>
        <v>0</v>
      </c>
      <c r="P12294">
        <v>49</v>
      </c>
      <c r="Q12294" t="s">
        <v>180</v>
      </c>
      <c r="R12294" t="b">
        <v>0</v>
      </c>
      <c r="S12294">
        <v>54</v>
      </c>
      <c r="T12294">
        <v>6</v>
      </c>
    </row>
    <row r="12295" spans="1:22" x14ac:dyDescent="0.2">
      <c r="A12295" s="1">
        <v>43422</v>
      </c>
      <c r="B12295">
        <v>2018</v>
      </c>
      <c r="C12295">
        <f>_xlfn.MAXIFS(Table1[ScheduleWeekWritten],Table1[ScheduleSeason],Table1[[#This Row],[ScheduleSeason]])</f>
        <v>17</v>
      </c>
      <c r="D12295">
        <v>11</v>
      </c>
      <c r="E12295" cm="1">
        <f t="array" ref="E12295">_xlfn.XLOOKUP(Table1[[#This Row],[ScheduleWeekWritten]],Table3[Game],100+Table3[Increase],Table1[[#This Row],[ScheduleWeekWritten]])</f>
        <v>11</v>
      </c>
      <c r="F12295" t="b">
        <v>0</v>
      </c>
      <c r="G12295" t="s">
        <v>149</v>
      </c>
      <c r="H12295">
        <v>21</v>
      </c>
      <c r="I12295">
        <v>23</v>
      </c>
      <c r="J12295" t="s">
        <v>20</v>
      </c>
      <c r="K12295" t="s">
        <v>59</v>
      </c>
      <c r="L12295" t="str">
        <f>_xlfn.XLOOKUP(Table1[[#This Row],[TeamFavoriteID]],Table2[team_id],Table2[team_name],_xlfn.XLOOKUP(Table1[[#This Row],[TeamFavoriteID]],Table2[team_id_pfr],Table2[team_name],"Even"))</f>
        <v>Arizona Cardinals</v>
      </c>
      <c r="M12295">
        <v>-4.5</v>
      </c>
      <c r="N12295">
        <f>IF(Table1[[#This Row],[TeamFavorite]]=Table1[[#This Row],[TeamHome]],Table1[[#This Row],[ScoreAway]]-Table1[[#This Row],[ScoreHome]],Table1[[#This Row],[ScoreHome]]-Table1[[#This Row],[ScoreAway]])</f>
        <v>2</v>
      </c>
      <c r="O12295">
        <f>IF(Table1[[#This Row],[SpreadActual]]&lt;Table1[[#This Row],[SpreadFavorite]],1,0)</f>
        <v>0</v>
      </c>
      <c r="P12295">
        <v>41</v>
      </c>
      <c r="Q12295" t="s">
        <v>150</v>
      </c>
      <c r="R12295" t="b">
        <v>0</v>
      </c>
      <c r="S12295">
        <v>72</v>
      </c>
      <c r="T12295">
        <v>0</v>
      </c>
      <c r="V12295" t="s">
        <v>103</v>
      </c>
    </row>
    <row r="12296" spans="1:22" x14ac:dyDescent="0.2">
      <c r="A12296" s="1">
        <v>43422</v>
      </c>
      <c r="B12296">
        <v>2018</v>
      </c>
      <c r="C12296">
        <f>_xlfn.MAXIFS(Table1[ScheduleWeekWritten],Table1[ScheduleSeason],Table1[[#This Row],[ScheduleSeason]])</f>
        <v>17</v>
      </c>
      <c r="D12296">
        <v>11</v>
      </c>
      <c r="E12296" cm="1">
        <f t="array" ref="E12296">_xlfn.XLOOKUP(Table1[[#This Row],[ScheduleWeekWritten]],Table3[Game],100+Table3[Increase],Table1[[#This Row],[ScheduleWeekWritten]])</f>
        <v>11</v>
      </c>
      <c r="F12296" t="b">
        <v>0</v>
      </c>
      <c r="G12296" t="s">
        <v>38</v>
      </c>
      <c r="H12296">
        <v>19</v>
      </c>
      <c r="I12296">
        <v>22</v>
      </c>
      <c r="J12296" t="s">
        <v>67</v>
      </c>
      <c r="K12296" t="s">
        <v>109</v>
      </c>
      <c r="L12296" t="str">
        <f>_xlfn.XLOOKUP(Table1[[#This Row],[TeamFavoriteID]],Table2[team_id],Table2[team_name],_xlfn.XLOOKUP(Table1[[#This Row],[TeamFavoriteID]],Table2[team_id_pfr],Table2[team_name],"Even"))</f>
        <v>Atlanta Falcons</v>
      </c>
      <c r="M12296">
        <v>-3.5</v>
      </c>
      <c r="N12296">
        <f>IF(Table1[[#This Row],[TeamFavorite]]=Table1[[#This Row],[TeamHome]],Table1[[#This Row],[ScoreAway]]-Table1[[#This Row],[ScoreHome]],Table1[[#This Row],[ScoreHome]]-Table1[[#This Row],[ScoreAway]])</f>
        <v>3</v>
      </c>
      <c r="O12296">
        <f>IF(Table1[[#This Row],[SpreadActual]]&lt;Table1[[#This Row],[SpreadFavorite]],1,0)</f>
        <v>0</v>
      </c>
      <c r="P12296">
        <v>50</v>
      </c>
      <c r="Q12296" t="s">
        <v>213</v>
      </c>
      <c r="R12296" t="b">
        <v>0</v>
      </c>
      <c r="S12296">
        <v>72</v>
      </c>
      <c r="T12296">
        <v>0</v>
      </c>
      <c r="V12296" t="s">
        <v>103</v>
      </c>
    </row>
    <row r="12297" spans="1:22" x14ac:dyDescent="0.2">
      <c r="A12297" s="1">
        <v>43422</v>
      </c>
      <c r="B12297">
        <v>2018</v>
      </c>
      <c r="C12297">
        <f>_xlfn.MAXIFS(Table1[ScheduleWeekWritten],Table1[ScheduleSeason],Table1[[#This Row],[ScheduleSeason]])</f>
        <v>17</v>
      </c>
      <c r="D12297">
        <v>11</v>
      </c>
      <c r="E12297" cm="1">
        <f t="array" ref="E12297">_xlfn.XLOOKUP(Table1[[#This Row],[ScheduleWeekWritten]],Table3[Game],100+Table3[Increase],Table1[[#This Row],[ScheduleWeekWritten]])</f>
        <v>11</v>
      </c>
      <c r="F12297" t="b">
        <v>0</v>
      </c>
      <c r="G12297" t="s">
        <v>158</v>
      </c>
      <c r="H12297">
        <v>24</v>
      </c>
      <c r="I12297">
        <v>21</v>
      </c>
      <c r="J12297" t="s">
        <v>101</v>
      </c>
      <c r="K12297" t="s">
        <v>159</v>
      </c>
      <c r="L12297" t="str">
        <f>_xlfn.XLOOKUP(Table1[[#This Row],[TeamFavoriteID]],Table2[team_id],Table2[team_name],_xlfn.XLOOKUP(Table1[[#This Row],[TeamFavoriteID]],Table2[team_id_pfr],Table2[team_name],"Even"))</f>
        <v>Baltimore Ravens</v>
      </c>
      <c r="M12297">
        <v>-6.5</v>
      </c>
      <c r="N12297">
        <f>IF(Table1[[#This Row],[TeamFavorite]]=Table1[[#This Row],[TeamHome]],Table1[[#This Row],[ScoreAway]]-Table1[[#This Row],[ScoreHome]],Table1[[#This Row],[ScoreHome]]-Table1[[#This Row],[ScoreAway]])</f>
        <v>-3</v>
      </c>
      <c r="O12297">
        <f>IF(Table1[[#This Row],[SpreadActual]]&lt;Table1[[#This Row],[SpreadFavorite]],1,0)</f>
        <v>0</v>
      </c>
      <c r="P12297">
        <v>44</v>
      </c>
      <c r="Q12297" t="s">
        <v>166</v>
      </c>
      <c r="R12297" t="b">
        <v>0</v>
      </c>
      <c r="S12297">
        <v>48</v>
      </c>
      <c r="T12297">
        <v>8</v>
      </c>
    </row>
    <row r="12298" spans="1:22" x14ac:dyDescent="0.2">
      <c r="A12298" s="1">
        <v>43422</v>
      </c>
      <c r="B12298">
        <v>2018</v>
      </c>
      <c r="C12298">
        <f>_xlfn.MAXIFS(Table1[ScheduleWeekWritten],Table1[ScheduleSeason],Table1[[#This Row],[ScheduleSeason]])</f>
        <v>17</v>
      </c>
      <c r="D12298">
        <v>11</v>
      </c>
      <c r="E12298" cm="1">
        <f t="array" ref="E12298">_xlfn.XLOOKUP(Table1[[#This Row],[ScheduleWeekWritten]],Table3[Game],100+Table3[Increase],Table1[[#This Row],[ScheduleWeekWritten]])</f>
        <v>11</v>
      </c>
      <c r="F12298" t="b">
        <v>0</v>
      </c>
      <c r="G12298" t="s">
        <v>46</v>
      </c>
      <c r="H12298">
        <v>25</v>
      </c>
      <c r="I12298">
        <v>20</v>
      </c>
      <c r="J12298" t="s">
        <v>54</v>
      </c>
      <c r="K12298" t="s">
        <v>47</v>
      </c>
      <c r="L12298" t="str">
        <f>_xlfn.XLOOKUP(Table1[[#This Row],[TeamFavoriteID]],Table2[team_id],Table2[team_name],_xlfn.XLOOKUP(Table1[[#This Row],[TeamFavoriteID]],Table2[team_id_pfr],Table2[team_name],"Even"))</f>
        <v>Chicago Bears</v>
      </c>
      <c r="M12298">
        <v>-2.5</v>
      </c>
      <c r="N12298">
        <f>IF(Table1[[#This Row],[TeamFavorite]]=Table1[[#This Row],[TeamHome]],Table1[[#This Row],[ScoreAway]]-Table1[[#This Row],[ScoreHome]],Table1[[#This Row],[ScoreHome]]-Table1[[#This Row],[ScoreAway]])</f>
        <v>-5</v>
      </c>
      <c r="O12298">
        <f>IF(Table1[[#This Row],[SpreadActual]]&lt;Table1[[#This Row],[SpreadFavorite]],1,0)</f>
        <v>1</v>
      </c>
      <c r="P12298">
        <v>44</v>
      </c>
      <c r="Q12298" t="s">
        <v>114</v>
      </c>
      <c r="R12298" t="b">
        <v>0</v>
      </c>
      <c r="S12298">
        <v>33</v>
      </c>
      <c r="T12298">
        <v>6</v>
      </c>
    </row>
    <row r="12299" spans="1:22" x14ac:dyDescent="0.2">
      <c r="A12299" s="1">
        <v>43422</v>
      </c>
      <c r="B12299">
        <v>2018</v>
      </c>
      <c r="C12299">
        <f>_xlfn.MAXIFS(Table1[ScheduleWeekWritten],Table1[ScheduleSeason],Table1[[#This Row],[ScheduleSeason]])</f>
        <v>17</v>
      </c>
      <c r="D12299">
        <v>11</v>
      </c>
      <c r="E12299" cm="1">
        <f t="array" ref="E12299">_xlfn.XLOOKUP(Table1[[#This Row],[ScheduleWeekWritten]],Table3[Game],100+Table3[Increase],Table1[[#This Row],[ScheduleWeekWritten]])</f>
        <v>11</v>
      </c>
      <c r="F12299" t="b">
        <v>0</v>
      </c>
      <c r="G12299" t="s">
        <v>45</v>
      </c>
      <c r="H12299">
        <v>20</v>
      </c>
      <c r="I12299">
        <v>19</v>
      </c>
      <c r="J12299" t="s">
        <v>152</v>
      </c>
      <c r="K12299" t="s">
        <v>162</v>
      </c>
      <c r="L12299" t="str">
        <f>_xlfn.XLOOKUP(Table1[[#This Row],[TeamFavoriteID]],Table2[team_id],Table2[team_name],_xlfn.XLOOKUP(Table1[[#This Row],[TeamFavoriteID]],Table2[team_id_pfr],Table2[team_name],"Even"))</f>
        <v>Carolina Panthers</v>
      </c>
      <c r="M12299">
        <v>-4</v>
      </c>
      <c r="N12299">
        <f>IF(Table1[[#This Row],[TeamFavorite]]=Table1[[#This Row],[TeamHome]],Table1[[#This Row],[ScoreAway]]-Table1[[#This Row],[ScoreHome]],Table1[[#This Row],[ScoreHome]]-Table1[[#This Row],[ScoreAway]])</f>
        <v>1</v>
      </c>
      <c r="O12299">
        <f>IF(Table1[[#This Row],[SpreadActual]]&lt;Table1[[#This Row],[SpreadFavorite]],1,0)</f>
        <v>0</v>
      </c>
      <c r="P12299">
        <v>48</v>
      </c>
      <c r="Q12299" t="s">
        <v>181</v>
      </c>
      <c r="R12299" t="b">
        <v>0</v>
      </c>
      <c r="S12299">
        <v>72</v>
      </c>
      <c r="T12299">
        <v>0</v>
      </c>
      <c r="V12299" t="s">
        <v>103</v>
      </c>
    </row>
    <row r="12300" spans="1:22" x14ac:dyDescent="0.2">
      <c r="A12300" s="1">
        <v>43422</v>
      </c>
      <c r="B12300">
        <v>2018</v>
      </c>
      <c r="C12300">
        <f>_xlfn.MAXIFS(Table1[ScheduleWeekWritten],Table1[ScheduleSeason],Table1[[#This Row],[ScheduleSeason]])</f>
        <v>17</v>
      </c>
      <c r="D12300">
        <v>11</v>
      </c>
      <c r="E12300" cm="1">
        <f t="array" ref="E12300">_xlfn.XLOOKUP(Table1[[#This Row],[ScheduleWeekWritten]],Table3[Game],100+Table3[Increase],Table1[[#This Row],[ScheduleWeekWritten]])</f>
        <v>11</v>
      </c>
      <c r="F12300" t="b">
        <v>0</v>
      </c>
      <c r="G12300" t="s">
        <v>140</v>
      </c>
      <c r="H12300">
        <v>38</v>
      </c>
      <c r="I12300">
        <v>10</v>
      </c>
      <c r="J12300" t="s">
        <v>171</v>
      </c>
      <c r="K12300" t="s">
        <v>72</v>
      </c>
      <c r="L12300" t="str">
        <f>_xlfn.XLOOKUP(Table1[[#This Row],[TeamFavoriteID]],Table2[team_id],Table2[team_name],_xlfn.XLOOKUP(Table1[[#This Row],[TeamFavoriteID]],Table2[team_id_pfr],Table2[team_name],"Even"))</f>
        <v>Baltimore Colts</v>
      </c>
      <c r="M12300">
        <v>-1</v>
      </c>
      <c r="N12300">
        <f>IF(Table1[[#This Row],[TeamFavorite]]=Table1[[#This Row],[TeamHome]],Table1[[#This Row],[ScoreAway]]-Table1[[#This Row],[ScoreHome]],Table1[[#This Row],[ScoreHome]]-Table1[[#This Row],[ScoreAway]])</f>
        <v>28</v>
      </c>
      <c r="O12300">
        <f>IF(Table1[[#This Row],[SpreadActual]]&lt;Table1[[#This Row],[SpreadFavorite]],1,0)</f>
        <v>0</v>
      </c>
      <c r="P12300">
        <v>50</v>
      </c>
      <c r="Q12300" t="s">
        <v>190</v>
      </c>
      <c r="R12300" t="b">
        <v>0</v>
      </c>
      <c r="S12300">
        <v>72</v>
      </c>
      <c r="T12300">
        <v>0</v>
      </c>
      <c r="V12300" t="s">
        <v>103</v>
      </c>
    </row>
    <row r="12301" spans="1:22" x14ac:dyDescent="0.2">
      <c r="A12301" s="1">
        <v>43422</v>
      </c>
      <c r="B12301">
        <v>2018</v>
      </c>
      <c r="C12301">
        <f>_xlfn.MAXIFS(Table1[ScheduleWeekWritten],Table1[ScheduleSeason],Table1[[#This Row],[ScheduleSeason]])</f>
        <v>17</v>
      </c>
      <c r="D12301">
        <v>11</v>
      </c>
      <c r="E12301" cm="1">
        <f t="array" ref="E12301">_xlfn.XLOOKUP(Table1[[#This Row],[ScheduleWeekWritten]],Table3[Game],100+Table3[Increase],Table1[[#This Row],[ScheduleWeekWritten]])</f>
        <v>11</v>
      </c>
      <c r="F12301" t="b">
        <v>0</v>
      </c>
      <c r="G12301" t="s">
        <v>154</v>
      </c>
      <c r="H12301">
        <v>16</v>
      </c>
      <c r="I12301">
        <v>20</v>
      </c>
      <c r="J12301" t="s">
        <v>49</v>
      </c>
      <c r="K12301" t="s">
        <v>51</v>
      </c>
      <c r="L12301" t="str">
        <f>_xlfn.XLOOKUP(Table1[[#This Row],[TeamFavoriteID]],Table2[team_id],Table2[team_name],_xlfn.XLOOKUP(Table1[[#This Row],[TeamFavoriteID]],Table2[team_id_pfr],Table2[team_name],"Even"))</f>
        <v>Pittsburgh Steelers</v>
      </c>
      <c r="M12301">
        <v>-4</v>
      </c>
      <c r="N12301">
        <f>IF(Table1[[#This Row],[TeamFavorite]]=Table1[[#This Row],[TeamHome]],Table1[[#This Row],[ScoreAway]]-Table1[[#This Row],[ScoreHome]],Table1[[#This Row],[ScoreHome]]-Table1[[#This Row],[ScoreAway]])</f>
        <v>-4</v>
      </c>
      <c r="O12301">
        <f>IF(Table1[[#This Row],[SpreadActual]]&lt;Table1[[#This Row],[SpreadFavorite]],1,0)</f>
        <v>0</v>
      </c>
      <c r="P12301">
        <v>47</v>
      </c>
      <c r="Q12301" t="s">
        <v>214</v>
      </c>
      <c r="R12301" t="b">
        <v>0</v>
      </c>
      <c r="S12301">
        <v>73</v>
      </c>
      <c r="T12301">
        <v>8</v>
      </c>
    </row>
    <row r="12302" spans="1:22" x14ac:dyDescent="0.2">
      <c r="A12302" s="1">
        <v>43422</v>
      </c>
      <c r="B12302">
        <v>2018</v>
      </c>
      <c r="C12302">
        <f>_xlfn.MAXIFS(Table1[ScheduleWeekWritten],Table1[ScheduleSeason],Table1[[#This Row],[ScheduleSeason]])</f>
        <v>17</v>
      </c>
      <c r="D12302">
        <v>11</v>
      </c>
      <c r="E12302" cm="1">
        <f t="array" ref="E12302">_xlfn.XLOOKUP(Table1[[#This Row],[ScheduleWeekWritten]],Table3[Game],100+Table3[Increase],Table1[[#This Row],[ScheduleWeekWritten]])</f>
        <v>11</v>
      </c>
      <c r="F12302" t="b">
        <v>0</v>
      </c>
      <c r="G12302" t="s">
        <v>210</v>
      </c>
      <c r="H12302">
        <v>22</v>
      </c>
      <c r="I12302">
        <v>23</v>
      </c>
      <c r="J12302" t="s">
        <v>24</v>
      </c>
      <c r="K12302" t="s">
        <v>29</v>
      </c>
      <c r="L12302" t="str">
        <f>_xlfn.XLOOKUP(Table1[[#This Row],[TeamFavoriteID]],Table2[team_id],Table2[team_name],_xlfn.XLOOKUP(Table1[[#This Row],[TeamFavoriteID]],Table2[team_id_pfr],Table2[team_name],"Even"))</f>
        <v>Los Angeles Chargers</v>
      </c>
      <c r="M12302">
        <v>-7.5</v>
      </c>
      <c r="N12302">
        <f>IF(Table1[[#This Row],[TeamFavorite]]=Table1[[#This Row],[TeamHome]],Table1[[#This Row],[ScoreAway]]-Table1[[#This Row],[ScoreHome]],Table1[[#This Row],[ScoreHome]]-Table1[[#This Row],[ScoreAway]])</f>
        <v>1</v>
      </c>
      <c r="O12302">
        <f>IF(Table1[[#This Row],[SpreadActual]]&lt;Table1[[#This Row],[SpreadFavorite]],1,0)</f>
        <v>0</v>
      </c>
      <c r="P12302">
        <v>46.5</v>
      </c>
      <c r="Q12302" t="s">
        <v>211</v>
      </c>
      <c r="R12302" t="b">
        <v>0</v>
      </c>
      <c r="S12302">
        <v>69</v>
      </c>
      <c r="T12302">
        <v>4</v>
      </c>
    </row>
    <row r="12303" spans="1:22" x14ac:dyDescent="0.2">
      <c r="A12303" s="1">
        <v>43422</v>
      </c>
      <c r="B12303">
        <v>2018</v>
      </c>
      <c r="C12303">
        <f>_xlfn.MAXIFS(Table1[ScheduleWeekWritten],Table1[ScheduleSeason],Table1[[#This Row],[ScheduleSeason]])</f>
        <v>17</v>
      </c>
      <c r="D12303">
        <v>11</v>
      </c>
      <c r="E12303" cm="1">
        <f t="array" ref="E12303">_xlfn.XLOOKUP(Table1[[#This Row],[ScheduleWeekWritten]],Table3[Game],100+Table3[Increase],Table1[[#This Row],[ScheduleWeekWritten]])</f>
        <v>11</v>
      </c>
      <c r="F12303" t="b">
        <v>0</v>
      </c>
      <c r="G12303" t="s">
        <v>95</v>
      </c>
      <c r="H12303">
        <v>48</v>
      </c>
      <c r="I12303">
        <v>7</v>
      </c>
      <c r="J12303" t="s">
        <v>58</v>
      </c>
      <c r="K12303" t="s">
        <v>98</v>
      </c>
      <c r="L12303" t="str">
        <f>_xlfn.XLOOKUP(Table1[[#This Row],[TeamFavoriteID]],Table2[team_id],Table2[team_name],_xlfn.XLOOKUP(Table1[[#This Row],[TeamFavoriteID]],Table2[team_id_pfr],Table2[team_name],"Even"))</f>
        <v>New Orleans Saints</v>
      </c>
      <c r="M12303">
        <v>-7</v>
      </c>
      <c r="N12303">
        <f>IF(Table1[[#This Row],[TeamFavorite]]=Table1[[#This Row],[TeamHome]],Table1[[#This Row],[ScoreAway]]-Table1[[#This Row],[ScoreHome]],Table1[[#This Row],[ScoreHome]]-Table1[[#This Row],[ScoreAway]])</f>
        <v>-41</v>
      </c>
      <c r="O12303">
        <f>IF(Table1[[#This Row],[SpreadActual]]&lt;Table1[[#This Row],[SpreadFavorite]],1,0)</f>
        <v>1</v>
      </c>
      <c r="P12303">
        <v>56.5</v>
      </c>
      <c r="Q12303" t="s">
        <v>201</v>
      </c>
      <c r="R12303" t="b">
        <v>0</v>
      </c>
      <c r="S12303">
        <v>72</v>
      </c>
      <c r="T12303">
        <v>0</v>
      </c>
      <c r="V12303" t="s">
        <v>103</v>
      </c>
    </row>
    <row r="12304" spans="1:22" x14ac:dyDescent="0.2">
      <c r="A12304" s="1">
        <v>43422</v>
      </c>
      <c r="B12304">
        <v>2018</v>
      </c>
      <c r="C12304">
        <f>_xlfn.MAXIFS(Table1[ScheduleWeekWritten],Table1[ScheduleSeason],Table1[[#This Row],[ScheduleSeason]])</f>
        <v>17</v>
      </c>
      <c r="D12304">
        <v>11</v>
      </c>
      <c r="E12304" cm="1">
        <f t="array" ref="E12304">_xlfn.XLOOKUP(Table1[[#This Row],[ScheduleWeekWritten]],Table3[Game],100+Table3[Increase],Table1[[#This Row],[ScheduleWeekWritten]])</f>
        <v>11</v>
      </c>
      <c r="F12304" t="b">
        <v>0</v>
      </c>
      <c r="G12304" t="s">
        <v>50</v>
      </c>
      <c r="H12304">
        <v>38</v>
      </c>
      <c r="I12304">
        <v>35</v>
      </c>
      <c r="J12304" t="s">
        <v>127</v>
      </c>
      <c r="K12304" t="s">
        <v>90</v>
      </c>
      <c r="L12304" t="str">
        <f>_xlfn.XLOOKUP(Table1[[#This Row],[TeamFavoriteID]],Table2[team_id],Table2[team_name],_xlfn.XLOOKUP(Table1[[#This Row],[TeamFavoriteID]],Table2[team_id_pfr],Table2[team_name],"Even"))</f>
        <v>New York Giants</v>
      </c>
      <c r="M12304">
        <v>-3</v>
      </c>
      <c r="N12304">
        <f>IF(Table1[[#This Row],[TeamFavorite]]=Table1[[#This Row],[TeamHome]],Table1[[#This Row],[ScoreAway]]-Table1[[#This Row],[ScoreHome]],Table1[[#This Row],[ScoreHome]]-Table1[[#This Row],[ScoreAway]])</f>
        <v>-3</v>
      </c>
      <c r="O12304">
        <f>IF(Table1[[#This Row],[SpreadActual]]&lt;Table1[[#This Row],[SpreadFavorite]],1,0)</f>
        <v>0</v>
      </c>
      <c r="P12304">
        <v>53.5</v>
      </c>
      <c r="Q12304" t="s">
        <v>197</v>
      </c>
      <c r="R12304" t="b">
        <v>0</v>
      </c>
      <c r="S12304">
        <v>42</v>
      </c>
      <c r="T12304">
        <v>1</v>
      </c>
    </row>
    <row r="12305" spans="1:22" x14ac:dyDescent="0.2">
      <c r="A12305" s="1">
        <v>43422</v>
      </c>
      <c r="B12305">
        <v>2018</v>
      </c>
      <c r="C12305">
        <f>_xlfn.MAXIFS(Table1[ScheduleWeekWritten],Table1[ScheduleSeason],Table1[[#This Row],[ScheduleSeason]])</f>
        <v>17</v>
      </c>
      <c r="D12305">
        <v>11</v>
      </c>
      <c r="E12305" cm="1">
        <f t="array" ref="E12305">_xlfn.XLOOKUP(Table1[[#This Row],[ScheduleWeekWritten]],Table3[Game],100+Table3[Increase],Table1[[#This Row],[ScheduleWeekWritten]])</f>
        <v>11</v>
      </c>
      <c r="F12305" t="b">
        <v>0</v>
      </c>
      <c r="G12305" t="s">
        <v>61</v>
      </c>
      <c r="H12305">
        <v>21</v>
      </c>
      <c r="I12305">
        <v>23</v>
      </c>
      <c r="J12305" t="s">
        <v>177</v>
      </c>
      <c r="K12305" t="s">
        <v>182</v>
      </c>
      <c r="L12305" t="str">
        <f>_xlfn.XLOOKUP(Table1[[#This Row],[TeamFavoriteID]],Table2[team_id],Table2[team_name],_xlfn.XLOOKUP(Table1[[#This Row],[TeamFavoriteID]],Table2[team_id_pfr],Table2[team_name],"Even"))</f>
        <v>Houston Texans</v>
      </c>
      <c r="M12305">
        <v>-3</v>
      </c>
      <c r="N12305">
        <f>IF(Table1[[#This Row],[TeamFavorite]]=Table1[[#This Row],[TeamHome]],Table1[[#This Row],[ScoreAway]]-Table1[[#This Row],[ScoreHome]],Table1[[#This Row],[ScoreHome]]-Table1[[#This Row],[ScoreAway]])</f>
        <v>-2</v>
      </c>
      <c r="O12305">
        <f>IF(Table1[[#This Row],[SpreadActual]]&lt;Table1[[#This Row],[SpreadFavorite]],1,0)</f>
        <v>0</v>
      </c>
      <c r="P12305">
        <v>40.5</v>
      </c>
      <c r="Q12305" t="s">
        <v>165</v>
      </c>
      <c r="R12305" t="b">
        <v>0</v>
      </c>
      <c r="S12305">
        <v>48</v>
      </c>
      <c r="T12305">
        <v>6</v>
      </c>
    </row>
    <row r="12306" spans="1:22" x14ac:dyDescent="0.2">
      <c r="A12306" s="1">
        <v>43423</v>
      </c>
      <c r="B12306">
        <v>2018</v>
      </c>
      <c r="C12306">
        <f>_xlfn.MAXIFS(Table1[ScheduleWeekWritten],Table1[ScheduleSeason],Table1[[#This Row],[ScheduleSeason]])</f>
        <v>17</v>
      </c>
      <c r="D12306">
        <v>11</v>
      </c>
      <c r="E12306" cm="1">
        <f t="array" ref="E12306">_xlfn.XLOOKUP(Table1[[#This Row],[ScheduleWeekWritten]],Table3[Game],100+Table3[Increase],Table1[[#This Row],[ScheduleWeekWritten]])</f>
        <v>11</v>
      </c>
      <c r="F12306" t="b">
        <v>0</v>
      </c>
      <c r="G12306" t="s">
        <v>39</v>
      </c>
      <c r="H12306">
        <v>54</v>
      </c>
      <c r="I12306">
        <v>51</v>
      </c>
      <c r="J12306" t="s">
        <v>42</v>
      </c>
      <c r="K12306" t="s">
        <v>40</v>
      </c>
      <c r="L12306" t="str">
        <f>_xlfn.XLOOKUP(Table1[[#This Row],[TeamFavoriteID]],Table2[team_id],Table2[team_name],_xlfn.XLOOKUP(Table1[[#This Row],[TeamFavoriteID]],Table2[team_id_pfr],Table2[team_name],"Even"))</f>
        <v>Los Angeles Rams</v>
      </c>
      <c r="M12306">
        <v>-3</v>
      </c>
      <c r="N12306">
        <f>IF(Table1[[#This Row],[TeamFavorite]]=Table1[[#This Row],[TeamHome]],Table1[[#This Row],[ScoreAway]]-Table1[[#This Row],[ScoreHome]],Table1[[#This Row],[ScoreHome]]-Table1[[#This Row],[ScoreAway]])</f>
        <v>-3</v>
      </c>
      <c r="O12306">
        <f>IF(Table1[[#This Row],[SpreadActual]]&lt;Table1[[#This Row],[SpreadFavorite]],1,0)</f>
        <v>0</v>
      </c>
      <c r="P12306">
        <v>63.5</v>
      </c>
      <c r="Q12306" t="s">
        <v>65</v>
      </c>
      <c r="R12306" t="b">
        <v>0</v>
      </c>
      <c r="S12306">
        <v>69</v>
      </c>
      <c r="T12306">
        <v>1</v>
      </c>
    </row>
    <row r="12307" spans="1:22" x14ac:dyDescent="0.2">
      <c r="A12307" s="1">
        <v>43426</v>
      </c>
      <c r="B12307">
        <v>2018</v>
      </c>
      <c r="C12307">
        <f>_xlfn.MAXIFS(Table1[ScheduleWeekWritten],Table1[ScheduleSeason],Table1[[#This Row],[ScheduleSeason]])</f>
        <v>17</v>
      </c>
      <c r="D12307">
        <v>12</v>
      </c>
      <c r="E12307" cm="1">
        <f t="array" ref="E12307">_xlfn.XLOOKUP(Table1[[#This Row],[ScheduleWeekWritten]],Table3[Game],100+Table3[Increase],Table1[[#This Row],[ScheduleWeekWritten]])</f>
        <v>12</v>
      </c>
      <c r="F12307" t="b">
        <v>0</v>
      </c>
      <c r="G12307" t="s">
        <v>67</v>
      </c>
      <c r="H12307">
        <v>31</v>
      </c>
      <c r="I12307">
        <v>23</v>
      </c>
      <c r="J12307" t="s">
        <v>61</v>
      </c>
      <c r="K12307" t="s">
        <v>68</v>
      </c>
      <c r="L12307" t="str">
        <f>_xlfn.XLOOKUP(Table1[[#This Row],[TeamFavoriteID]],Table2[team_id],Table2[team_name],_xlfn.XLOOKUP(Table1[[#This Row],[TeamFavoriteID]],Table2[team_id_pfr],Table2[team_name],"Even"))</f>
        <v>Dallas Cowboys</v>
      </c>
      <c r="M12307">
        <v>-7</v>
      </c>
      <c r="N12307">
        <f>IF(Table1[[#This Row],[TeamFavorite]]=Table1[[#This Row],[TeamHome]],Table1[[#This Row],[ScoreAway]]-Table1[[#This Row],[ScoreHome]],Table1[[#This Row],[ScoreHome]]-Table1[[#This Row],[ScoreAway]])</f>
        <v>-8</v>
      </c>
      <c r="O12307">
        <f>IF(Table1[[#This Row],[SpreadActual]]&lt;Table1[[#This Row],[SpreadFavorite]],1,0)</f>
        <v>1</v>
      </c>
      <c r="P12307">
        <v>40</v>
      </c>
      <c r="Q12307" t="s">
        <v>208</v>
      </c>
      <c r="R12307" t="b">
        <v>0</v>
      </c>
      <c r="S12307">
        <v>72</v>
      </c>
      <c r="T12307">
        <v>0</v>
      </c>
      <c r="V12307" t="s">
        <v>103</v>
      </c>
    </row>
    <row r="12308" spans="1:22" x14ac:dyDescent="0.2">
      <c r="A12308" s="1">
        <v>43426</v>
      </c>
      <c r="B12308">
        <v>2018</v>
      </c>
      <c r="C12308">
        <f>_xlfn.MAXIFS(Table1[ScheduleWeekWritten],Table1[ScheduleSeason],Table1[[#This Row],[ScheduleSeason]])</f>
        <v>17</v>
      </c>
      <c r="D12308">
        <v>12</v>
      </c>
      <c r="E12308" cm="1">
        <f t="array" ref="E12308">_xlfn.XLOOKUP(Table1[[#This Row],[ScheduleWeekWritten]],Table3[Game],100+Table3[Increase],Table1[[#This Row],[ScheduleWeekWritten]])</f>
        <v>12</v>
      </c>
      <c r="F12308" t="b">
        <v>0</v>
      </c>
      <c r="G12308" t="s">
        <v>45</v>
      </c>
      <c r="H12308">
        <v>16</v>
      </c>
      <c r="I12308">
        <v>23</v>
      </c>
      <c r="J12308" t="s">
        <v>46</v>
      </c>
      <c r="K12308" t="s">
        <v>47</v>
      </c>
      <c r="L12308" t="str">
        <f>_xlfn.XLOOKUP(Table1[[#This Row],[TeamFavoriteID]],Table2[team_id],Table2[team_name],_xlfn.XLOOKUP(Table1[[#This Row],[TeamFavoriteID]],Table2[team_id_pfr],Table2[team_name],"Even"))</f>
        <v>Chicago Bears</v>
      </c>
      <c r="M12308">
        <v>-3</v>
      </c>
      <c r="N12308">
        <f>IF(Table1[[#This Row],[TeamFavorite]]=Table1[[#This Row],[TeamHome]],Table1[[#This Row],[ScoreAway]]-Table1[[#This Row],[ScoreHome]],Table1[[#This Row],[ScoreHome]]-Table1[[#This Row],[ScoreAway]])</f>
        <v>-7</v>
      </c>
      <c r="O12308">
        <f>IF(Table1[[#This Row],[SpreadActual]]&lt;Table1[[#This Row],[SpreadFavorite]],1,0)</f>
        <v>1</v>
      </c>
      <c r="P12308">
        <v>43</v>
      </c>
      <c r="Q12308" t="s">
        <v>181</v>
      </c>
      <c r="R12308" t="b">
        <v>0</v>
      </c>
      <c r="S12308">
        <v>72</v>
      </c>
      <c r="T12308">
        <v>0</v>
      </c>
      <c r="V12308" t="s">
        <v>103</v>
      </c>
    </row>
    <row r="12309" spans="1:22" x14ac:dyDescent="0.2">
      <c r="A12309" s="1">
        <v>43426</v>
      </c>
      <c r="B12309">
        <v>2018</v>
      </c>
      <c r="C12309">
        <f>_xlfn.MAXIFS(Table1[ScheduleWeekWritten],Table1[ScheduleSeason],Table1[[#This Row],[ScheduleSeason]])</f>
        <v>17</v>
      </c>
      <c r="D12309">
        <v>12</v>
      </c>
      <c r="E12309" cm="1">
        <f t="array" ref="E12309">_xlfn.XLOOKUP(Table1[[#This Row],[ScheduleWeekWritten]],Table3[Game],100+Table3[Increase],Table1[[#This Row],[ScheduleWeekWritten]])</f>
        <v>12</v>
      </c>
      <c r="F12309" t="b">
        <v>0</v>
      </c>
      <c r="G12309" t="s">
        <v>95</v>
      </c>
      <c r="H12309">
        <v>31</v>
      </c>
      <c r="I12309">
        <v>17</v>
      </c>
      <c r="J12309" t="s">
        <v>38</v>
      </c>
      <c r="K12309" t="s">
        <v>98</v>
      </c>
      <c r="L12309" t="str">
        <f>_xlfn.XLOOKUP(Table1[[#This Row],[TeamFavoriteID]],Table2[team_id],Table2[team_name],_xlfn.XLOOKUP(Table1[[#This Row],[TeamFavoriteID]],Table2[team_id_pfr],Table2[team_name],"Even"))</f>
        <v>New Orleans Saints</v>
      </c>
      <c r="M12309">
        <v>-11.5</v>
      </c>
      <c r="N12309">
        <f>IF(Table1[[#This Row],[TeamFavorite]]=Table1[[#This Row],[TeamHome]],Table1[[#This Row],[ScoreAway]]-Table1[[#This Row],[ScoreHome]],Table1[[#This Row],[ScoreHome]]-Table1[[#This Row],[ScoreAway]])</f>
        <v>-14</v>
      </c>
      <c r="O12309">
        <f>IF(Table1[[#This Row],[SpreadActual]]&lt;Table1[[#This Row],[SpreadFavorite]],1,0)</f>
        <v>1</v>
      </c>
      <c r="P12309">
        <v>61.5</v>
      </c>
      <c r="Q12309" t="s">
        <v>201</v>
      </c>
      <c r="R12309" t="b">
        <v>0</v>
      </c>
      <c r="S12309">
        <v>72</v>
      </c>
      <c r="T12309">
        <v>0</v>
      </c>
      <c r="V12309" t="s">
        <v>103</v>
      </c>
    </row>
    <row r="12310" spans="1:22" x14ac:dyDescent="0.2">
      <c r="A12310" s="1">
        <v>43429</v>
      </c>
      <c r="B12310">
        <v>2018</v>
      </c>
      <c r="C12310">
        <f>_xlfn.MAXIFS(Table1[ScheduleWeekWritten],Table1[ScheduleSeason],Table1[[#This Row],[ScheduleSeason]])</f>
        <v>17</v>
      </c>
      <c r="D12310">
        <v>12</v>
      </c>
      <c r="E12310" cm="1">
        <f t="array" ref="E12310">_xlfn.XLOOKUP(Table1[[#This Row],[ScheduleWeekWritten]],Table3[Game],100+Table3[Increase],Table1[[#This Row],[ScheduleWeekWritten]])</f>
        <v>12</v>
      </c>
      <c r="F12310" t="b">
        <v>0</v>
      </c>
      <c r="G12310" t="s">
        <v>158</v>
      </c>
      <c r="H12310">
        <v>34</v>
      </c>
      <c r="I12310">
        <v>17</v>
      </c>
      <c r="J12310" t="s">
        <v>20</v>
      </c>
      <c r="K12310" t="s">
        <v>159</v>
      </c>
      <c r="L12310" t="str">
        <f>_xlfn.XLOOKUP(Table1[[#This Row],[TeamFavoriteID]],Table2[team_id],Table2[team_name],_xlfn.XLOOKUP(Table1[[#This Row],[TeamFavoriteID]],Table2[team_id_pfr],Table2[team_name],"Even"))</f>
        <v>Baltimore Ravens</v>
      </c>
      <c r="M12310">
        <v>-13</v>
      </c>
      <c r="N12310">
        <f>IF(Table1[[#This Row],[TeamFavorite]]=Table1[[#This Row],[TeamHome]],Table1[[#This Row],[ScoreAway]]-Table1[[#This Row],[ScoreHome]],Table1[[#This Row],[ScoreHome]]-Table1[[#This Row],[ScoreAway]])</f>
        <v>-17</v>
      </c>
      <c r="O12310">
        <f>IF(Table1[[#This Row],[SpreadActual]]&lt;Table1[[#This Row],[SpreadFavorite]],1,0)</f>
        <v>1</v>
      </c>
      <c r="P12310">
        <v>42</v>
      </c>
      <c r="Q12310" t="s">
        <v>166</v>
      </c>
      <c r="R12310" t="b">
        <v>0</v>
      </c>
      <c r="S12310">
        <v>60</v>
      </c>
      <c r="T12310">
        <v>7</v>
      </c>
    </row>
    <row r="12311" spans="1:22" x14ac:dyDescent="0.2">
      <c r="A12311" s="1">
        <v>43429</v>
      </c>
      <c r="B12311">
        <v>2018</v>
      </c>
      <c r="C12311">
        <f>_xlfn.MAXIFS(Table1[ScheduleWeekWritten],Table1[ScheduleSeason],Table1[[#This Row],[ScheduleSeason]])</f>
        <v>17</v>
      </c>
      <c r="D12311">
        <v>12</v>
      </c>
      <c r="E12311" cm="1">
        <f t="array" ref="E12311">_xlfn.XLOOKUP(Table1[[#This Row],[ScheduleWeekWritten]],Table3[Game],100+Table3[Increase],Table1[[#This Row],[ScheduleWeekWritten]])</f>
        <v>12</v>
      </c>
      <c r="F12311" t="b">
        <v>0</v>
      </c>
      <c r="G12311" t="s">
        <v>28</v>
      </c>
      <c r="H12311">
        <v>24</v>
      </c>
      <c r="I12311">
        <v>21</v>
      </c>
      <c r="J12311" t="s">
        <v>154</v>
      </c>
      <c r="K12311" t="s">
        <v>161</v>
      </c>
      <c r="L12311" t="str">
        <f>_xlfn.XLOOKUP(Table1[[#This Row],[TeamFavoriteID]],Table2[team_id],Table2[team_name],_xlfn.XLOOKUP(Table1[[#This Row],[TeamFavoriteID]],Table2[team_id_pfr],Table2[team_name],"Even"))</f>
        <v>Jacksonville Jaguars</v>
      </c>
      <c r="M12311">
        <v>-3</v>
      </c>
      <c r="N12311">
        <f>IF(Table1[[#This Row],[TeamFavorite]]=Table1[[#This Row],[TeamHome]],Table1[[#This Row],[ScoreAway]]-Table1[[#This Row],[ScoreHome]],Table1[[#This Row],[ScoreHome]]-Table1[[#This Row],[ScoreAway]])</f>
        <v>3</v>
      </c>
      <c r="O12311">
        <f>IF(Table1[[#This Row],[SpreadActual]]&lt;Table1[[#This Row],[SpreadFavorite]],1,0)</f>
        <v>0</v>
      </c>
      <c r="P12311">
        <v>36.5</v>
      </c>
      <c r="Q12311" t="s">
        <v>204</v>
      </c>
      <c r="R12311" t="b">
        <v>0</v>
      </c>
      <c r="S12311">
        <v>44</v>
      </c>
      <c r="T12311">
        <v>12</v>
      </c>
    </row>
    <row r="12312" spans="1:22" x14ac:dyDescent="0.2">
      <c r="A12312" s="1">
        <v>43429</v>
      </c>
      <c r="B12312">
        <v>2018</v>
      </c>
      <c r="C12312">
        <f>_xlfn.MAXIFS(Table1[ScheduleWeekWritten],Table1[ScheduleSeason],Table1[[#This Row],[ScheduleSeason]])</f>
        <v>17</v>
      </c>
      <c r="D12312">
        <v>12</v>
      </c>
      <c r="E12312" cm="1">
        <f t="array" ref="E12312">_xlfn.XLOOKUP(Table1[[#This Row],[ScheduleWeekWritten]],Table3[Game],100+Table3[Increase],Table1[[#This Row],[ScheduleWeekWritten]])</f>
        <v>12</v>
      </c>
      <c r="F12312" t="b">
        <v>0</v>
      </c>
      <c r="G12312" t="s">
        <v>152</v>
      </c>
      <c r="H12312">
        <v>27</v>
      </c>
      <c r="I12312">
        <v>30</v>
      </c>
      <c r="J12312" t="s">
        <v>128</v>
      </c>
      <c r="K12312" t="s">
        <v>162</v>
      </c>
      <c r="L12312" t="str">
        <f>_xlfn.XLOOKUP(Table1[[#This Row],[TeamFavoriteID]],Table2[team_id],Table2[team_name],_xlfn.XLOOKUP(Table1[[#This Row],[TeamFavoriteID]],Table2[team_id_pfr],Table2[team_name],"Even"))</f>
        <v>Carolina Panthers</v>
      </c>
      <c r="M12312">
        <v>-3</v>
      </c>
      <c r="N12312">
        <f>IF(Table1[[#This Row],[TeamFavorite]]=Table1[[#This Row],[TeamHome]],Table1[[#This Row],[ScoreAway]]-Table1[[#This Row],[ScoreHome]],Table1[[#This Row],[ScoreHome]]-Table1[[#This Row],[ScoreAway]])</f>
        <v>3</v>
      </c>
      <c r="O12312">
        <f>IF(Table1[[#This Row],[SpreadActual]]&lt;Table1[[#This Row],[SpreadFavorite]],1,0)</f>
        <v>0</v>
      </c>
      <c r="P12312">
        <v>46.5</v>
      </c>
      <c r="Q12312" t="s">
        <v>160</v>
      </c>
      <c r="R12312" t="b">
        <v>0</v>
      </c>
      <c r="S12312">
        <v>57</v>
      </c>
      <c r="T12312">
        <v>1</v>
      </c>
    </row>
    <row r="12313" spans="1:22" x14ac:dyDescent="0.2">
      <c r="A12313" s="1">
        <v>43429</v>
      </c>
      <c r="B12313">
        <v>2018</v>
      </c>
      <c r="C12313">
        <f>_xlfn.MAXIFS(Table1[ScheduleWeekWritten],Table1[ScheduleSeason],Table1[[#This Row],[ScheduleSeason]])</f>
        <v>17</v>
      </c>
      <c r="D12313">
        <v>12</v>
      </c>
      <c r="E12313" cm="1">
        <f t="array" ref="E12313">_xlfn.XLOOKUP(Table1[[#This Row],[ScheduleWeekWritten]],Table3[Game],100+Table3[Increase],Table1[[#This Row],[ScheduleWeekWritten]])</f>
        <v>12</v>
      </c>
      <c r="F12313" t="b">
        <v>0</v>
      </c>
      <c r="G12313" t="s">
        <v>101</v>
      </c>
      <c r="H12313">
        <v>20</v>
      </c>
      <c r="I12313">
        <v>35</v>
      </c>
      <c r="J12313" t="s">
        <v>62</v>
      </c>
      <c r="K12313" t="s">
        <v>63</v>
      </c>
      <c r="L12313" t="str">
        <f>_xlfn.XLOOKUP(Table1[[#This Row],[TeamFavoriteID]],Table2[team_id],Table2[team_name],_xlfn.XLOOKUP(Table1[[#This Row],[TeamFavoriteID]],Table2[team_id_pfr],Table2[team_name],"Even"))</f>
        <v>Cleveland Browns</v>
      </c>
      <c r="M12313">
        <v>-1</v>
      </c>
      <c r="N12313">
        <f>IF(Table1[[#This Row],[TeamFavorite]]=Table1[[#This Row],[TeamHome]],Table1[[#This Row],[ScoreAway]]-Table1[[#This Row],[ScoreHome]],Table1[[#This Row],[ScoreHome]]-Table1[[#This Row],[ScoreAway]])</f>
        <v>-15</v>
      </c>
      <c r="O12313">
        <f>IF(Table1[[#This Row],[SpreadActual]]&lt;Table1[[#This Row],[SpreadFavorite]],1,0)</f>
        <v>1</v>
      </c>
      <c r="P12313">
        <v>46.5</v>
      </c>
      <c r="Q12313" t="s">
        <v>173</v>
      </c>
      <c r="R12313" t="b">
        <v>0</v>
      </c>
      <c r="S12313">
        <v>44</v>
      </c>
      <c r="T12313">
        <v>4</v>
      </c>
    </row>
    <row r="12314" spans="1:22" x14ac:dyDescent="0.2">
      <c r="A12314" s="1">
        <v>43429</v>
      </c>
      <c r="B12314">
        <v>2018</v>
      </c>
      <c r="C12314">
        <f>_xlfn.MAXIFS(Table1[ScheduleWeekWritten],Table1[ScheduleSeason],Table1[[#This Row],[ScheduleSeason]])</f>
        <v>17</v>
      </c>
      <c r="D12314">
        <v>12</v>
      </c>
      <c r="E12314" cm="1">
        <f t="array" ref="E12314">_xlfn.XLOOKUP(Table1[[#This Row],[ScheduleWeekWritten]],Table3[Game],100+Table3[Increase],Table1[[#This Row],[ScheduleWeekWritten]])</f>
        <v>12</v>
      </c>
      <c r="F12314" t="b">
        <v>0</v>
      </c>
      <c r="G12314" t="s">
        <v>24</v>
      </c>
      <c r="H12314">
        <v>24</v>
      </c>
      <c r="I12314">
        <v>17</v>
      </c>
      <c r="J12314" t="s">
        <v>49</v>
      </c>
      <c r="K12314" t="s">
        <v>51</v>
      </c>
      <c r="L12314" t="str">
        <f>_xlfn.XLOOKUP(Table1[[#This Row],[TeamFavoriteID]],Table2[team_id],Table2[team_name],_xlfn.XLOOKUP(Table1[[#This Row],[TeamFavoriteID]],Table2[team_id_pfr],Table2[team_name],"Even"))</f>
        <v>Pittsburgh Steelers</v>
      </c>
      <c r="M12314">
        <v>-3</v>
      </c>
      <c r="N12314">
        <f>IF(Table1[[#This Row],[TeamFavorite]]=Table1[[#This Row],[TeamHome]],Table1[[#This Row],[ScoreAway]]-Table1[[#This Row],[ScoreHome]],Table1[[#This Row],[ScoreHome]]-Table1[[#This Row],[ScoreAway]])</f>
        <v>7</v>
      </c>
      <c r="O12314">
        <f>IF(Table1[[#This Row],[SpreadActual]]&lt;Table1[[#This Row],[SpreadFavorite]],1,0)</f>
        <v>0</v>
      </c>
      <c r="P12314">
        <v>47.5</v>
      </c>
      <c r="Q12314" t="s">
        <v>174</v>
      </c>
      <c r="R12314" t="b">
        <v>0</v>
      </c>
      <c r="S12314">
        <v>41</v>
      </c>
      <c r="T12314">
        <v>7</v>
      </c>
    </row>
    <row r="12315" spans="1:22" x14ac:dyDescent="0.2">
      <c r="A12315" s="1">
        <v>43429</v>
      </c>
      <c r="B12315">
        <v>2018</v>
      </c>
      <c r="C12315">
        <f>_xlfn.MAXIFS(Table1[ScheduleWeekWritten],Table1[ScheduleSeason],Table1[[#This Row],[ScheduleSeason]])</f>
        <v>17</v>
      </c>
      <c r="D12315">
        <v>12</v>
      </c>
      <c r="E12315" cm="1">
        <f t="array" ref="E12315">_xlfn.XLOOKUP(Table1[[#This Row],[ScheduleWeekWritten]],Table3[Game],100+Table3[Increase],Table1[[#This Row],[ScheduleWeekWritten]])</f>
        <v>12</v>
      </c>
      <c r="F12315" t="b">
        <v>0</v>
      </c>
      <c r="G12315" t="s">
        <v>140</v>
      </c>
      <c r="H12315">
        <v>27</v>
      </c>
      <c r="I12315">
        <v>24</v>
      </c>
      <c r="J12315" t="s">
        <v>19</v>
      </c>
      <c r="K12315" t="s">
        <v>72</v>
      </c>
      <c r="L12315" t="str">
        <f>_xlfn.XLOOKUP(Table1[[#This Row],[TeamFavoriteID]],Table2[team_id],Table2[team_name],_xlfn.XLOOKUP(Table1[[#This Row],[TeamFavoriteID]],Table2[team_id_pfr],Table2[team_name],"Even"))</f>
        <v>Baltimore Colts</v>
      </c>
      <c r="M12315">
        <v>-9</v>
      </c>
      <c r="N12315">
        <f>IF(Table1[[#This Row],[TeamFavorite]]=Table1[[#This Row],[TeamHome]],Table1[[#This Row],[ScoreAway]]-Table1[[#This Row],[ScoreHome]],Table1[[#This Row],[ScoreHome]]-Table1[[#This Row],[ScoreAway]])</f>
        <v>3</v>
      </c>
      <c r="O12315">
        <f>IF(Table1[[#This Row],[SpreadActual]]&lt;Table1[[#This Row],[SpreadFavorite]],1,0)</f>
        <v>0</v>
      </c>
      <c r="P12315">
        <v>52.5</v>
      </c>
      <c r="Q12315" t="s">
        <v>190</v>
      </c>
      <c r="R12315" t="b">
        <v>0</v>
      </c>
      <c r="S12315">
        <v>72</v>
      </c>
      <c r="T12315">
        <v>0</v>
      </c>
      <c r="V12315" t="s">
        <v>103</v>
      </c>
    </row>
    <row r="12316" spans="1:22" x14ac:dyDescent="0.2">
      <c r="A12316" s="1">
        <v>43429</v>
      </c>
      <c r="B12316">
        <v>2018</v>
      </c>
      <c r="C12316">
        <f>_xlfn.MAXIFS(Table1[ScheduleWeekWritten],Table1[ScheduleSeason],Table1[[#This Row],[ScheduleSeason]])</f>
        <v>17</v>
      </c>
      <c r="D12316">
        <v>12</v>
      </c>
      <c r="E12316" cm="1">
        <f t="array" ref="E12316">_xlfn.XLOOKUP(Table1[[#This Row],[ScheduleWeekWritten]],Table3[Game],100+Table3[Increase],Table1[[#This Row],[ScheduleWeekWritten]])</f>
        <v>12</v>
      </c>
      <c r="F12316" t="b">
        <v>0</v>
      </c>
      <c r="G12316" t="s">
        <v>210</v>
      </c>
      <c r="H12316">
        <v>45</v>
      </c>
      <c r="I12316">
        <v>10</v>
      </c>
      <c r="J12316" t="s">
        <v>149</v>
      </c>
      <c r="K12316" t="s">
        <v>29</v>
      </c>
      <c r="L12316" t="str">
        <f>_xlfn.XLOOKUP(Table1[[#This Row],[TeamFavoriteID]],Table2[team_id],Table2[team_name],_xlfn.XLOOKUP(Table1[[#This Row],[TeamFavoriteID]],Table2[team_id_pfr],Table2[team_name],"Even"))</f>
        <v>Los Angeles Chargers</v>
      </c>
      <c r="M12316">
        <v>-14</v>
      </c>
      <c r="N12316">
        <f>IF(Table1[[#This Row],[TeamFavorite]]=Table1[[#This Row],[TeamHome]],Table1[[#This Row],[ScoreAway]]-Table1[[#This Row],[ScoreHome]],Table1[[#This Row],[ScoreHome]]-Table1[[#This Row],[ScoreAway]])</f>
        <v>-35</v>
      </c>
      <c r="O12316">
        <f>IF(Table1[[#This Row],[SpreadActual]]&lt;Table1[[#This Row],[SpreadFavorite]],1,0)</f>
        <v>1</v>
      </c>
      <c r="P12316">
        <v>43</v>
      </c>
      <c r="Q12316" t="s">
        <v>211</v>
      </c>
      <c r="R12316" t="b">
        <v>0</v>
      </c>
      <c r="S12316">
        <v>74</v>
      </c>
      <c r="T12316">
        <v>3</v>
      </c>
    </row>
    <row r="12317" spans="1:22" x14ac:dyDescent="0.2">
      <c r="A12317" s="1">
        <v>43429</v>
      </c>
      <c r="B12317">
        <v>2018</v>
      </c>
      <c r="C12317">
        <f>_xlfn.MAXIFS(Table1[ScheduleWeekWritten],Table1[ScheduleSeason],Table1[[#This Row],[ScheduleSeason]])</f>
        <v>17</v>
      </c>
      <c r="D12317">
        <v>12</v>
      </c>
      <c r="E12317" cm="1">
        <f t="array" ref="E12317">_xlfn.XLOOKUP(Table1[[#This Row],[ScheduleWeekWritten]],Table3[Game],100+Table3[Increase],Table1[[#This Row],[ScheduleWeekWritten]])</f>
        <v>12</v>
      </c>
      <c r="F12317" t="b">
        <v>0</v>
      </c>
      <c r="G12317" t="s">
        <v>54</v>
      </c>
      <c r="H12317">
        <v>24</v>
      </c>
      <c r="I12317">
        <v>17</v>
      </c>
      <c r="J12317" t="s">
        <v>33</v>
      </c>
      <c r="K12317" t="s">
        <v>55</v>
      </c>
      <c r="L12317" t="str">
        <f>_xlfn.XLOOKUP(Table1[[#This Row],[TeamFavoriteID]],Table2[team_id],Table2[team_name],_xlfn.XLOOKUP(Table1[[#This Row],[TeamFavoriteID]],Table2[team_id_pfr],Table2[team_name],"Even"))</f>
        <v>Minnesota Vikings</v>
      </c>
      <c r="M12317">
        <v>-3.5</v>
      </c>
      <c r="N12317">
        <f>IF(Table1[[#This Row],[TeamFavorite]]=Table1[[#This Row],[TeamHome]],Table1[[#This Row],[ScoreAway]]-Table1[[#This Row],[ScoreHome]],Table1[[#This Row],[ScoreHome]]-Table1[[#This Row],[ScoreAway]])</f>
        <v>-7</v>
      </c>
      <c r="O12317">
        <f>IF(Table1[[#This Row],[SpreadActual]]&lt;Table1[[#This Row],[SpreadFavorite]],1,0)</f>
        <v>1</v>
      </c>
      <c r="P12317">
        <v>48</v>
      </c>
      <c r="Q12317" t="s">
        <v>205</v>
      </c>
      <c r="R12317" t="b">
        <v>0</v>
      </c>
      <c r="S12317">
        <v>72</v>
      </c>
      <c r="T12317">
        <v>0</v>
      </c>
      <c r="V12317" t="s">
        <v>103</v>
      </c>
    </row>
    <row r="12318" spans="1:22" x14ac:dyDescent="0.2">
      <c r="A12318" s="1">
        <v>43429</v>
      </c>
      <c r="B12318">
        <v>2018</v>
      </c>
      <c r="C12318">
        <f>_xlfn.MAXIFS(Table1[ScheduleWeekWritten],Table1[ScheduleSeason],Table1[[#This Row],[ScheduleSeason]])</f>
        <v>17</v>
      </c>
      <c r="D12318">
        <v>12</v>
      </c>
      <c r="E12318" cm="1">
        <f t="array" ref="E12318">_xlfn.XLOOKUP(Table1[[#This Row],[ScheduleWeekWritten]],Table3[Game],100+Table3[Increase],Table1[[#This Row],[ScheduleWeekWritten]])</f>
        <v>12</v>
      </c>
      <c r="F12318" t="b">
        <v>0</v>
      </c>
      <c r="G12318" t="s">
        <v>31</v>
      </c>
      <c r="H12318">
        <v>13</v>
      </c>
      <c r="I12318">
        <v>27</v>
      </c>
      <c r="J12318" t="s">
        <v>115</v>
      </c>
      <c r="K12318" t="s">
        <v>70</v>
      </c>
      <c r="L12318" t="str">
        <f>_xlfn.XLOOKUP(Table1[[#This Row],[TeamFavoriteID]],Table2[team_id],Table2[team_name],_xlfn.XLOOKUP(Table1[[#This Row],[TeamFavoriteID]],Table2[team_id_pfr],Table2[team_name],"Even"))</f>
        <v>Boston Patriots</v>
      </c>
      <c r="M12318">
        <v>-13</v>
      </c>
      <c r="N12318">
        <f>IF(Table1[[#This Row],[TeamFavorite]]=Table1[[#This Row],[TeamHome]],Table1[[#This Row],[ScoreAway]]-Table1[[#This Row],[ScoreHome]],Table1[[#This Row],[ScoreHome]]-Table1[[#This Row],[ScoreAway]])</f>
        <v>-14</v>
      </c>
      <c r="O12318">
        <f>IF(Table1[[#This Row],[SpreadActual]]&lt;Table1[[#This Row],[SpreadFavorite]],1,0)</f>
        <v>1</v>
      </c>
      <c r="P12318">
        <v>46.5</v>
      </c>
      <c r="Q12318" t="s">
        <v>197</v>
      </c>
      <c r="R12318" t="b">
        <v>0</v>
      </c>
      <c r="S12318">
        <v>54</v>
      </c>
      <c r="T12318">
        <v>8</v>
      </c>
    </row>
    <row r="12319" spans="1:22" x14ac:dyDescent="0.2">
      <c r="A12319" s="1">
        <v>43429</v>
      </c>
      <c r="B12319">
        <v>2018</v>
      </c>
      <c r="C12319">
        <f>_xlfn.MAXIFS(Table1[ScheduleWeekWritten],Table1[ScheduleSeason],Table1[[#This Row],[ScheduleSeason]])</f>
        <v>17</v>
      </c>
      <c r="D12319">
        <v>12</v>
      </c>
      <c r="E12319" cm="1">
        <f t="array" ref="E12319">_xlfn.XLOOKUP(Table1[[#This Row],[ScheduleWeekWritten]],Table3[Game],100+Table3[Increase],Table1[[#This Row],[ScheduleWeekWritten]])</f>
        <v>12</v>
      </c>
      <c r="F12319" t="b">
        <v>0</v>
      </c>
      <c r="G12319" t="s">
        <v>58</v>
      </c>
      <c r="H12319">
        <v>25</v>
      </c>
      <c r="I12319">
        <v>22</v>
      </c>
      <c r="J12319" t="s">
        <v>50</v>
      </c>
      <c r="K12319" t="s">
        <v>77</v>
      </c>
      <c r="L12319" t="str">
        <f>_xlfn.XLOOKUP(Table1[[#This Row],[TeamFavoriteID]],Table2[team_id],Table2[team_name],_xlfn.XLOOKUP(Table1[[#This Row],[TeamFavoriteID]],Table2[team_id_pfr],Table2[team_name],"Even"))</f>
        <v>Philadelphia Eagles</v>
      </c>
      <c r="M12319">
        <v>-4.5</v>
      </c>
      <c r="N12319">
        <f>IF(Table1[[#This Row],[TeamFavorite]]=Table1[[#This Row],[TeamHome]],Table1[[#This Row],[ScoreAway]]-Table1[[#This Row],[ScoreHome]],Table1[[#This Row],[ScoreHome]]-Table1[[#This Row],[ScoreAway]])</f>
        <v>-3</v>
      </c>
      <c r="O12319">
        <f>IF(Table1[[#This Row],[SpreadActual]]&lt;Table1[[#This Row],[SpreadFavorite]],1,0)</f>
        <v>0</v>
      </c>
      <c r="P12319">
        <v>49</v>
      </c>
      <c r="Q12319" t="s">
        <v>183</v>
      </c>
      <c r="R12319" t="b">
        <v>0</v>
      </c>
      <c r="S12319">
        <v>56</v>
      </c>
      <c r="T12319">
        <v>10</v>
      </c>
    </row>
    <row r="12320" spans="1:22" x14ac:dyDescent="0.2">
      <c r="A12320" s="1">
        <v>43429</v>
      </c>
      <c r="B12320">
        <v>2018</v>
      </c>
      <c r="C12320">
        <f>_xlfn.MAXIFS(Table1[ScheduleWeekWritten],Table1[ScheduleSeason],Table1[[#This Row],[ScheduleSeason]])</f>
        <v>17</v>
      </c>
      <c r="D12320">
        <v>12</v>
      </c>
      <c r="E12320" cm="1">
        <f t="array" ref="E12320">_xlfn.XLOOKUP(Table1[[#This Row],[ScheduleWeekWritten]],Table3[Game],100+Table3[Increase],Table1[[#This Row],[ScheduleWeekWritten]])</f>
        <v>12</v>
      </c>
      <c r="F12320" t="b">
        <v>0</v>
      </c>
      <c r="G12320" t="s">
        <v>127</v>
      </c>
      <c r="H12320">
        <v>27</v>
      </c>
      <c r="I12320">
        <v>9</v>
      </c>
      <c r="J12320" t="s">
        <v>53</v>
      </c>
      <c r="K12320" t="s">
        <v>133</v>
      </c>
      <c r="L12320" t="str">
        <f>_xlfn.XLOOKUP(Table1[[#This Row],[TeamFavoriteID]],Table2[team_id],Table2[team_name],_xlfn.XLOOKUP(Table1[[#This Row],[TeamFavoriteID]],Table2[team_id_pfr],Table2[team_name],"Even"))</f>
        <v>Tampa Bay Buccaneers</v>
      </c>
      <c r="M12320">
        <v>-1.5</v>
      </c>
      <c r="N12320">
        <f>IF(Table1[[#This Row],[TeamFavorite]]=Table1[[#This Row],[TeamHome]],Table1[[#This Row],[ScoreAway]]-Table1[[#This Row],[ScoreHome]],Table1[[#This Row],[ScoreHome]]-Table1[[#This Row],[ScoreAway]])</f>
        <v>-18</v>
      </c>
      <c r="O12320">
        <f>IF(Table1[[#This Row],[SpreadActual]]&lt;Table1[[#This Row],[SpreadFavorite]],1,0)</f>
        <v>1</v>
      </c>
      <c r="P12320">
        <v>54.5</v>
      </c>
      <c r="Q12320" t="s">
        <v>168</v>
      </c>
      <c r="R12320" t="b">
        <v>0</v>
      </c>
      <c r="S12320">
        <v>77</v>
      </c>
      <c r="T12320">
        <v>7</v>
      </c>
    </row>
    <row r="12321" spans="1:22" x14ac:dyDescent="0.2">
      <c r="A12321" s="1">
        <v>43430</v>
      </c>
      <c r="B12321">
        <v>2018</v>
      </c>
      <c r="C12321">
        <f>_xlfn.MAXIFS(Table1[ScheduleWeekWritten],Table1[ScheduleSeason],Table1[[#This Row],[ScheduleSeason]])</f>
        <v>17</v>
      </c>
      <c r="D12321">
        <v>12</v>
      </c>
      <c r="E12321" cm="1">
        <f t="array" ref="E12321">_xlfn.XLOOKUP(Table1[[#This Row],[ScheduleWeekWritten]],Table3[Game],100+Table3[Increase],Table1[[#This Row],[ScheduleWeekWritten]])</f>
        <v>12</v>
      </c>
      <c r="F12321" t="b">
        <v>0</v>
      </c>
      <c r="G12321" t="s">
        <v>177</v>
      </c>
      <c r="H12321">
        <v>34</v>
      </c>
      <c r="I12321">
        <v>17</v>
      </c>
      <c r="J12321" t="s">
        <v>171</v>
      </c>
      <c r="K12321" t="s">
        <v>182</v>
      </c>
      <c r="L12321" t="str">
        <f>_xlfn.XLOOKUP(Table1[[#This Row],[TeamFavoriteID]],Table2[team_id],Table2[team_name],_xlfn.XLOOKUP(Table1[[#This Row],[TeamFavoriteID]],Table2[team_id_pfr],Table2[team_name],"Even"))</f>
        <v>Houston Texans</v>
      </c>
      <c r="M12321">
        <v>-3.5</v>
      </c>
      <c r="N12321">
        <f>IF(Table1[[#This Row],[TeamFavorite]]=Table1[[#This Row],[TeamHome]],Table1[[#This Row],[ScoreAway]]-Table1[[#This Row],[ScoreHome]],Table1[[#This Row],[ScoreHome]]-Table1[[#This Row],[ScoreAway]])</f>
        <v>-17</v>
      </c>
      <c r="O12321">
        <f>IF(Table1[[#This Row],[SpreadActual]]&lt;Table1[[#This Row],[SpreadFavorite]],1,0)</f>
        <v>1</v>
      </c>
      <c r="P12321">
        <v>42.5</v>
      </c>
      <c r="Q12321" t="s">
        <v>207</v>
      </c>
      <c r="R12321" t="b">
        <v>0</v>
      </c>
      <c r="S12321">
        <v>72</v>
      </c>
      <c r="T12321">
        <v>0</v>
      </c>
      <c r="V12321" t="s">
        <v>103</v>
      </c>
    </row>
    <row r="12322" spans="1:22" x14ac:dyDescent="0.2">
      <c r="A12322" s="1">
        <v>43433</v>
      </c>
      <c r="B12322">
        <v>2018</v>
      </c>
      <c r="C12322">
        <f>_xlfn.MAXIFS(Table1[ScheduleWeekWritten],Table1[ScheduleSeason],Table1[[#This Row],[ScheduleSeason]])</f>
        <v>17</v>
      </c>
      <c r="D12322">
        <v>13</v>
      </c>
      <c r="E12322" cm="1">
        <f t="array" ref="E12322">_xlfn.XLOOKUP(Table1[[#This Row],[ScheduleWeekWritten]],Table3[Game],100+Table3[Increase],Table1[[#This Row],[ScheduleWeekWritten]])</f>
        <v>13</v>
      </c>
      <c r="F12322" t="b">
        <v>0</v>
      </c>
      <c r="G12322" t="s">
        <v>67</v>
      </c>
      <c r="H12322">
        <v>13</v>
      </c>
      <c r="I12322">
        <v>10</v>
      </c>
      <c r="J12322" t="s">
        <v>95</v>
      </c>
      <c r="K12322" t="s">
        <v>98</v>
      </c>
      <c r="L12322" t="str">
        <f>_xlfn.XLOOKUP(Table1[[#This Row],[TeamFavoriteID]],Table2[team_id],Table2[team_name],_xlfn.XLOOKUP(Table1[[#This Row],[TeamFavoriteID]],Table2[team_id_pfr],Table2[team_name],"Even"))</f>
        <v>New Orleans Saints</v>
      </c>
      <c r="M12322">
        <v>-7.5</v>
      </c>
      <c r="N12322">
        <f>IF(Table1[[#This Row],[TeamFavorite]]=Table1[[#This Row],[TeamHome]],Table1[[#This Row],[ScoreAway]]-Table1[[#This Row],[ScoreHome]],Table1[[#This Row],[ScoreHome]]-Table1[[#This Row],[ScoreAway]])</f>
        <v>3</v>
      </c>
      <c r="O12322">
        <f>IF(Table1[[#This Row],[SpreadActual]]&lt;Table1[[#This Row],[SpreadFavorite]],1,0)</f>
        <v>0</v>
      </c>
      <c r="P12322">
        <v>51.5</v>
      </c>
      <c r="Q12322" t="s">
        <v>208</v>
      </c>
      <c r="R12322" t="b">
        <v>0</v>
      </c>
      <c r="S12322">
        <v>72</v>
      </c>
      <c r="T12322">
        <v>0</v>
      </c>
      <c r="V12322" t="s">
        <v>103</v>
      </c>
    </row>
    <row r="12323" spans="1:22" x14ac:dyDescent="0.2">
      <c r="A12323" s="1">
        <v>43436</v>
      </c>
      <c r="B12323">
        <v>2018</v>
      </c>
      <c r="C12323">
        <f>_xlfn.MAXIFS(Table1[ScheduleWeekWritten],Table1[ScheduleSeason],Table1[[#This Row],[ScheduleSeason]])</f>
        <v>17</v>
      </c>
      <c r="D12323">
        <v>13</v>
      </c>
      <c r="E12323" cm="1">
        <f t="array" ref="E12323">_xlfn.XLOOKUP(Table1[[#This Row],[ScheduleWeekWritten]],Table3[Game],100+Table3[Increase],Table1[[#This Row],[ScheduleWeekWritten]])</f>
        <v>13</v>
      </c>
      <c r="F12323" t="b">
        <v>0</v>
      </c>
      <c r="G12323" t="s">
        <v>38</v>
      </c>
      <c r="H12323">
        <v>16</v>
      </c>
      <c r="I12323">
        <v>26</v>
      </c>
      <c r="J12323" t="s">
        <v>158</v>
      </c>
      <c r="K12323" t="s">
        <v>109</v>
      </c>
      <c r="L12323" t="str">
        <f>_xlfn.XLOOKUP(Table1[[#This Row],[TeamFavoriteID]],Table2[team_id],Table2[team_name],_xlfn.XLOOKUP(Table1[[#This Row],[TeamFavoriteID]],Table2[team_id_pfr],Table2[team_name],"Even"))</f>
        <v>Atlanta Falcons</v>
      </c>
      <c r="M12323">
        <v>-2.5</v>
      </c>
      <c r="N12323">
        <f>IF(Table1[[#This Row],[TeamFavorite]]=Table1[[#This Row],[TeamHome]],Table1[[#This Row],[ScoreAway]]-Table1[[#This Row],[ScoreHome]],Table1[[#This Row],[ScoreHome]]-Table1[[#This Row],[ScoreAway]])</f>
        <v>10</v>
      </c>
      <c r="O12323">
        <f>IF(Table1[[#This Row],[SpreadActual]]&lt;Table1[[#This Row],[SpreadFavorite]],1,0)</f>
        <v>0</v>
      </c>
      <c r="P12323">
        <v>46.5</v>
      </c>
      <c r="Q12323" t="s">
        <v>213</v>
      </c>
      <c r="R12323" t="b">
        <v>0</v>
      </c>
      <c r="S12323">
        <v>72</v>
      </c>
      <c r="T12323">
        <v>0</v>
      </c>
      <c r="V12323" t="s">
        <v>103</v>
      </c>
    </row>
    <row r="12324" spans="1:22" x14ac:dyDescent="0.2">
      <c r="A12324" s="1">
        <v>43436</v>
      </c>
      <c r="B12324">
        <v>2018</v>
      </c>
      <c r="C12324">
        <f>_xlfn.MAXIFS(Table1[ScheduleWeekWritten],Table1[ScheduleSeason],Table1[[#This Row],[ScheduleSeason]])</f>
        <v>17</v>
      </c>
      <c r="D12324">
        <v>13</v>
      </c>
      <c r="E12324" cm="1">
        <f t="array" ref="E12324">_xlfn.XLOOKUP(Table1[[#This Row],[ScheduleWeekWritten]],Table3[Game],100+Table3[Increase],Table1[[#This Row],[ScheduleWeekWritten]])</f>
        <v>13</v>
      </c>
      <c r="F12324" t="b">
        <v>0</v>
      </c>
      <c r="G12324" t="s">
        <v>101</v>
      </c>
      <c r="H12324">
        <v>10</v>
      </c>
      <c r="I12324">
        <v>24</v>
      </c>
      <c r="J12324" t="s">
        <v>24</v>
      </c>
      <c r="K12324" t="s">
        <v>88</v>
      </c>
      <c r="L12324" t="str">
        <f>_xlfn.XLOOKUP(Table1[[#This Row],[TeamFavoriteID]],Table2[team_id],Table2[team_name],_xlfn.XLOOKUP(Table1[[#This Row],[TeamFavoriteID]],Table2[team_id_pfr],Table2[team_name],"Even"))</f>
        <v>Denver Broncos</v>
      </c>
      <c r="M12324">
        <v>-4</v>
      </c>
      <c r="N12324">
        <f>IF(Table1[[#This Row],[TeamFavorite]]=Table1[[#This Row],[TeamHome]],Table1[[#This Row],[ScoreAway]]-Table1[[#This Row],[ScoreHome]],Table1[[#This Row],[ScoreHome]]-Table1[[#This Row],[ScoreAway]])</f>
        <v>-14</v>
      </c>
      <c r="O12324">
        <f>IF(Table1[[#This Row],[SpreadActual]]&lt;Table1[[#This Row],[SpreadFavorite]],1,0)</f>
        <v>1</v>
      </c>
      <c r="P12324">
        <v>45</v>
      </c>
      <c r="Q12324" t="s">
        <v>173</v>
      </c>
      <c r="R12324" t="b">
        <v>0</v>
      </c>
      <c r="S12324">
        <v>63</v>
      </c>
      <c r="T12324">
        <v>12</v>
      </c>
    </row>
    <row r="12325" spans="1:22" x14ac:dyDescent="0.2">
      <c r="A12325" s="1">
        <v>43436</v>
      </c>
      <c r="B12325">
        <v>2018</v>
      </c>
      <c r="C12325">
        <f>_xlfn.MAXIFS(Table1[ScheduleWeekWritten],Table1[ScheduleSeason],Table1[[#This Row],[ScheduleSeason]])</f>
        <v>17</v>
      </c>
      <c r="D12325">
        <v>13</v>
      </c>
      <c r="E12325" cm="1">
        <f t="array" ref="E12325">_xlfn.XLOOKUP(Table1[[#This Row],[ScheduleWeekWritten]],Table3[Game],100+Table3[Increase],Table1[[#This Row],[ScheduleWeekWritten]])</f>
        <v>13</v>
      </c>
      <c r="F12325" t="b">
        <v>0</v>
      </c>
      <c r="G12325" t="s">
        <v>45</v>
      </c>
      <c r="H12325">
        <v>16</v>
      </c>
      <c r="I12325">
        <v>30</v>
      </c>
      <c r="J12325" t="s">
        <v>39</v>
      </c>
      <c r="K12325" t="s">
        <v>40</v>
      </c>
      <c r="L12325" t="str">
        <f>_xlfn.XLOOKUP(Table1[[#This Row],[TeamFavoriteID]],Table2[team_id],Table2[team_name],_xlfn.XLOOKUP(Table1[[#This Row],[TeamFavoriteID]],Table2[team_id_pfr],Table2[team_name],"Even"))</f>
        <v>Los Angeles Rams</v>
      </c>
      <c r="M12325">
        <v>-10.5</v>
      </c>
      <c r="N12325">
        <f>IF(Table1[[#This Row],[TeamFavorite]]=Table1[[#This Row],[TeamHome]],Table1[[#This Row],[ScoreAway]]-Table1[[#This Row],[ScoreHome]],Table1[[#This Row],[ScoreHome]]-Table1[[#This Row],[ScoreAway]])</f>
        <v>-14</v>
      </c>
      <c r="O12325">
        <f>IF(Table1[[#This Row],[SpreadActual]]&lt;Table1[[#This Row],[SpreadFavorite]],1,0)</f>
        <v>1</v>
      </c>
      <c r="P12325">
        <v>54</v>
      </c>
      <c r="Q12325" t="s">
        <v>181</v>
      </c>
      <c r="R12325" t="b">
        <v>0</v>
      </c>
      <c r="S12325">
        <v>72</v>
      </c>
      <c r="T12325">
        <v>0</v>
      </c>
      <c r="V12325" t="s">
        <v>103</v>
      </c>
    </row>
    <row r="12326" spans="1:22" x14ac:dyDescent="0.2">
      <c r="A12326" s="1">
        <v>43436</v>
      </c>
      <c r="B12326">
        <v>2018</v>
      </c>
      <c r="C12326">
        <f>_xlfn.MAXIFS(Table1[ScheduleWeekWritten],Table1[ScheduleSeason],Table1[[#This Row],[ScheduleSeason]])</f>
        <v>17</v>
      </c>
      <c r="D12326">
        <v>13</v>
      </c>
      <c r="E12326" cm="1">
        <f t="array" ref="E12326">_xlfn.XLOOKUP(Table1[[#This Row],[ScheduleWeekWritten]],Table3[Game],100+Table3[Increase],Table1[[#This Row],[ScheduleWeekWritten]])</f>
        <v>13</v>
      </c>
      <c r="F12326" t="b">
        <v>0</v>
      </c>
      <c r="G12326" t="s">
        <v>33</v>
      </c>
      <c r="H12326">
        <v>17</v>
      </c>
      <c r="I12326">
        <v>20</v>
      </c>
      <c r="J12326" t="s">
        <v>149</v>
      </c>
      <c r="K12326" t="s">
        <v>35</v>
      </c>
      <c r="L12326" t="str">
        <f>_xlfn.XLOOKUP(Table1[[#This Row],[TeamFavoriteID]],Table2[team_id],Table2[team_name],_xlfn.XLOOKUP(Table1[[#This Row],[TeamFavoriteID]],Table2[team_id_pfr],Table2[team_name],"Even"))</f>
        <v>Green Bay Packers</v>
      </c>
      <c r="M12326">
        <v>-13.5</v>
      </c>
      <c r="N12326">
        <f>IF(Table1[[#This Row],[TeamFavorite]]=Table1[[#This Row],[TeamHome]],Table1[[#This Row],[ScoreAway]]-Table1[[#This Row],[ScoreHome]],Table1[[#This Row],[ScoreHome]]-Table1[[#This Row],[ScoreAway]])</f>
        <v>3</v>
      </c>
      <c r="O12326">
        <f>IF(Table1[[#This Row],[SpreadActual]]&lt;Table1[[#This Row],[SpreadFavorite]],1,0)</f>
        <v>0</v>
      </c>
      <c r="P12326">
        <v>41</v>
      </c>
      <c r="Q12326" t="s">
        <v>82</v>
      </c>
      <c r="R12326" t="b">
        <v>0</v>
      </c>
      <c r="S12326">
        <v>34</v>
      </c>
      <c r="T12326">
        <v>20</v>
      </c>
      <c r="V12326" t="s">
        <v>2</v>
      </c>
    </row>
    <row r="12327" spans="1:22" x14ac:dyDescent="0.2">
      <c r="A12327" s="1">
        <v>43436</v>
      </c>
      <c r="B12327">
        <v>2018</v>
      </c>
      <c r="C12327">
        <f>_xlfn.MAXIFS(Table1[ScheduleWeekWritten],Table1[ScheduleSeason],Table1[[#This Row],[ScheduleSeason]])</f>
        <v>17</v>
      </c>
      <c r="D12327">
        <v>13</v>
      </c>
      <c r="E12327" cm="1">
        <f t="array" ref="E12327">_xlfn.XLOOKUP(Table1[[#This Row],[ScheduleWeekWritten]],Table3[Game],100+Table3[Increase],Table1[[#This Row],[ScheduleWeekWritten]])</f>
        <v>13</v>
      </c>
      <c r="F12327" t="b">
        <v>0</v>
      </c>
      <c r="G12327" t="s">
        <v>177</v>
      </c>
      <c r="H12327">
        <v>29</v>
      </c>
      <c r="I12327">
        <v>13</v>
      </c>
      <c r="J12327" t="s">
        <v>62</v>
      </c>
      <c r="K12327" t="s">
        <v>182</v>
      </c>
      <c r="L12327" t="str">
        <f>_xlfn.XLOOKUP(Table1[[#This Row],[TeamFavoriteID]],Table2[team_id],Table2[team_name],_xlfn.XLOOKUP(Table1[[#This Row],[TeamFavoriteID]],Table2[team_id_pfr],Table2[team_name],"Even"))</f>
        <v>Houston Texans</v>
      </c>
      <c r="M12327">
        <v>-5</v>
      </c>
      <c r="N12327">
        <f>IF(Table1[[#This Row],[TeamFavorite]]=Table1[[#This Row],[TeamHome]],Table1[[#This Row],[ScoreAway]]-Table1[[#This Row],[ScoreHome]],Table1[[#This Row],[ScoreHome]]-Table1[[#This Row],[ScoreAway]])</f>
        <v>-16</v>
      </c>
      <c r="O12327">
        <f>IF(Table1[[#This Row],[SpreadActual]]&lt;Table1[[#This Row],[SpreadFavorite]],1,0)</f>
        <v>1</v>
      </c>
      <c r="P12327">
        <v>47.5</v>
      </c>
      <c r="Q12327" t="s">
        <v>207</v>
      </c>
      <c r="R12327" t="b">
        <v>0</v>
      </c>
      <c r="S12327">
        <v>72</v>
      </c>
      <c r="T12327">
        <v>0</v>
      </c>
      <c r="V12327" t="s">
        <v>103</v>
      </c>
    </row>
    <row r="12328" spans="1:22" x14ac:dyDescent="0.2">
      <c r="A12328" s="1">
        <v>43436</v>
      </c>
      <c r="B12328">
        <v>2018</v>
      </c>
      <c r="C12328">
        <f>_xlfn.MAXIFS(Table1[ScheduleWeekWritten],Table1[ScheduleSeason],Table1[[#This Row],[ScheduleSeason]])</f>
        <v>17</v>
      </c>
      <c r="D12328">
        <v>13</v>
      </c>
      <c r="E12328" cm="1">
        <f t="array" ref="E12328">_xlfn.XLOOKUP(Table1[[#This Row],[ScheduleWeekWritten]],Table3[Game],100+Table3[Increase],Table1[[#This Row],[ScheduleWeekWritten]])</f>
        <v>13</v>
      </c>
      <c r="F12328" t="b">
        <v>0</v>
      </c>
      <c r="G12328" t="s">
        <v>154</v>
      </c>
      <c r="H12328">
        <v>6</v>
      </c>
      <c r="I12328">
        <v>0</v>
      </c>
      <c r="J12328" t="s">
        <v>140</v>
      </c>
      <c r="K12328" t="s">
        <v>72</v>
      </c>
      <c r="L12328" t="str">
        <f>_xlfn.XLOOKUP(Table1[[#This Row],[TeamFavoriteID]],Table2[team_id],Table2[team_name],_xlfn.XLOOKUP(Table1[[#This Row],[TeamFavoriteID]],Table2[team_id_pfr],Table2[team_name],"Even"))</f>
        <v>Baltimore Colts</v>
      </c>
      <c r="M12328">
        <v>-4</v>
      </c>
      <c r="N12328">
        <f>IF(Table1[[#This Row],[TeamFavorite]]=Table1[[#This Row],[TeamHome]],Table1[[#This Row],[ScoreAway]]-Table1[[#This Row],[ScoreHome]],Table1[[#This Row],[ScoreHome]]-Table1[[#This Row],[ScoreAway]])</f>
        <v>6</v>
      </c>
      <c r="O12328">
        <f>IF(Table1[[#This Row],[SpreadActual]]&lt;Table1[[#This Row],[SpreadFavorite]],1,0)</f>
        <v>0</v>
      </c>
      <c r="P12328">
        <v>45.5</v>
      </c>
      <c r="Q12328" t="s">
        <v>214</v>
      </c>
      <c r="R12328" t="b">
        <v>0</v>
      </c>
      <c r="S12328">
        <v>78</v>
      </c>
      <c r="T12328">
        <v>13</v>
      </c>
      <c r="V12328" t="s">
        <v>2</v>
      </c>
    </row>
    <row r="12329" spans="1:22" x14ac:dyDescent="0.2">
      <c r="A12329" s="1">
        <v>43436</v>
      </c>
      <c r="B12329">
        <v>2018</v>
      </c>
      <c r="C12329">
        <f>_xlfn.MAXIFS(Table1[ScheduleWeekWritten],Table1[ScheduleSeason],Table1[[#This Row],[ScheduleSeason]])</f>
        <v>17</v>
      </c>
      <c r="D12329">
        <v>13</v>
      </c>
      <c r="E12329" cm="1">
        <f t="array" ref="E12329">_xlfn.XLOOKUP(Table1[[#This Row],[ScheduleWeekWritten]],Table3[Game],100+Table3[Increase],Table1[[#This Row],[ScheduleWeekWritten]])</f>
        <v>13</v>
      </c>
      <c r="F12329" t="b">
        <v>0</v>
      </c>
      <c r="G12329" t="s">
        <v>19</v>
      </c>
      <c r="H12329">
        <v>21</v>
      </c>
      <c r="I12329">
        <v>17</v>
      </c>
      <c r="J12329" t="s">
        <v>28</v>
      </c>
      <c r="K12329" t="s">
        <v>91</v>
      </c>
      <c r="L12329" t="str">
        <f>_xlfn.XLOOKUP(Table1[[#This Row],[TeamFavoriteID]],Table2[team_id],Table2[team_name],_xlfn.XLOOKUP(Table1[[#This Row],[TeamFavoriteID]],Table2[team_id_pfr],Table2[team_name],"Even"))</f>
        <v>Miami Dolphins</v>
      </c>
      <c r="M12329">
        <v>-3.5</v>
      </c>
      <c r="N12329">
        <f>IF(Table1[[#This Row],[TeamFavorite]]=Table1[[#This Row],[TeamHome]],Table1[[#This Row],[ScoreAway]]-Table1[[#This Row],[ScoreHome]],Table1[[#This Row],[ScoreHome]]-Table1[[#This Row],[ScoreAway]])</f>
        <v>-4</v>
      </c>
      <c r="O12329">
        <f>IF(Table1[[#This Row],[SpreadActual]]&lt;Table1[[#This Row],[SpreadFavorite]],1,0)</f>
        <v>1</v>
      </c>
      <c r="P12329">
        <v>40</v>
      </c>
      <c r="Q12329" t="s">
        <v>212</v>
      </c>
      <c r="R12329" t="b">
        <v>0</v>
      </c>
      <c r="S12329">
        <v>86</v>
      </c>
      <c r="T12329">
        <v>15</v>
      </c>
    </row>
    <row r="12330" spans="1:22" x14ac:dyDescent="0.2">
      <c r="A12330" s="1">
        <v>43436</v>
      </c>
      <c r="B12330">
        <v>2018</v>
      </c>
      <c r="C12330">
        <f>_xlfn.MAXIFS(Table1[ScheduleWeekWritten],Table1[ScheduleSeason],Table1[[#This Row],[ScheduleSeason]])</f>
        <v>17</v>
      </c>
      <c r="D12330">
        <v>13</v>
      </c>
      <c r="E12330" cm="1">
        <f t="array" ref="E12330">_xlfn.XLOOKUP(Table1[[#This Row],[ScheduleWeekWritten]],Table3[Game],100+Table3[Increase],Table1[[#This Row],[ScheduleWeekWritten]])</f>
        <v>13</v>
      </c>
      <c r="F12330" t="b">
        <v>0</v>
      </c>
      <c r="G12330" t="s">
        <v>115</v>
      </c>
      <c r="H12330">
        <v>24</v>
      </c>
      <c r="I12330">
        <v>10</v>
      </c>
      <c r="J12330" t="s">
        <v>54</v>
      </c>
      <c r="K12330" t="s">
        <v>70</v>
      </c>
      <c r="L12330" t="str">
        <f>_xlfn.XLOOKUP(Table1[[#This Row],[TeamFavoriteID]],Table2[team_id],Table2[team_name],_xlfn.XLOOKUP(Table1[[#This Row],[TeamFavoriteID]],Table2[team_id_pfr],Table2[team_name],"Even"))</f>
        <v>Boston Patriots</v>
      </c>
      <c r="M12330">
        <v>-6</v>
      </c>
      <c r="N12330">
        <f>IF(Table1[[#This Row],[TeamFavorite]]=Table1[[#This Row],[TeamHome]],Table1[[#This Row],[ScoreAway]]-Table1[[#This Row],[ScoreHome]],Table1[[#This Row],[ScoreHome]]-Table1[[#This Row],[ScoreAway]])</f>
        <v>14</v>
      </c>
      <c r="O12330">
        <f>IF(Table1[[#This Row],[SpreadActual]]&lt;Table1[[#This Row],[SpreadFavorite]],1,0)</f>
        <v>0</v>
      </c>
      <c r="P12330">
        <v>49.5</v>
      </c>
      <c r="Q12330" t="s">
        <v>179</v>
      </c>
      <c r="R12330" t="b">
        <v>0</v>
      </c>
      <c r="S12330">
        <v>53</v>
      </c>
      <c r="T12330">
        <v>6</v>
      </c>
    </row>
    <row r="12331" spans="1:22" x14ac:dyDescent="0.2">
      <c r="A12331" s="1">
        <v>43436</v>
      </c>
      <c r="B12331">
        <v>2018</v>
      </c>
      <c r="C12331">
        <f>_xlfn.MAXIFS(Table1[ScheduleWeekWritten],Table1[ScheduleSeason],Table1[[#This Row],[ScheduleSeason]])</f>
        <v>17</v>
      </c>
      <c r="D12331">
        <v>13</v>
      </c>
      <c r="E12331" cm="1">
        <f t="array" ref="E12331">_xlfn.XLOOKUP(Table1[[#This Row],[ScheduleWeekWritten]],Table3[Game],100+Table3[Increase],Table1[[#This Row],[ScheduleWeekWritten]])</f>
        <v>13</v>
      </c>
      <c r="F12331" t="b">
        <v>0</v>
      </c>
      <c r="G12331" t="s">
        <v>50</v>
      </c>
      <c r="H12331">
        <v>30</v>
      </c>
      <c r="I12331">
        <v>27</v>
      </c>
      <c r="J12331" t="s">
        <v>46</v>
      </c>
      <c r="K12331" t="s">
        <v>47</v>
      </c>
      <c r="L12331" t="str">
        <f>_xlfn.XLOOKUP(Table1[[#This Row],[TeamFavoriteID]],Table2[team_id],Table2[team_name],_xlfn.XLOOKUP(Table1[[#This Row],[TeamFavoriteID]],Table2[team_id_pfr],Table2[team_name],"Even"))</f>
        <v>Chicago Bears</v>
      </c>
      <c r="M12331">
        <v>-4</v>
      </c>
      <c r="N12331">
        <f>IF(Table1[[#This Row],[TeamFavorite]]=Table1[[#This Row],[TeamHome]],Table1[[#This Row],[ScoreAway]]-Table1[[#This Row],[ScoreHome]],Table1[[#This Row],[ScoreHome]]-Table1[[#This Row],[ScoreAway]])</f>
        <v>3</v>
      </c>
      <c r="O12331">
        <f>IF(Table1[[#This Row],[SpreadActual]]&lt;Table1[[#This Row],[SpreadFavorite]],1,0)</f>
        <v>0</v>
      </c>
      <c r="P12331">
        <v>44</v>
      </c>
      <c r="Q12331" t="s">
        <v>197</v>
      </c>
      <c r="R12331" t="b">
        <v>0</v>
      </c>
      <c r="S12331">
        <v>52</v>
      </c>
      <c r="T12331">
        <v>3</v>
      </c>
      <c r="V12331" t="s">
        <v>1</v>
      </c>
    </row>
    <row r="12332" spans="1:22" x14ac:dyDescent="0.2">
      <c r="A12332" s="1">
        <v>43436</v>
      </c>
      <c r="B12332">
        <v>2018</v>
      </c>
      <c r="C12332">
        <f>_xlfn.MAXIFS(Table1[ScheduleWeekWritten],Table1[ScheduleSeason],Table1[[#This Row],[ScheduleSeason]])</f>
        <v>17</v>
      </c>
      <c r="D12332">
        <v>13</v>
      </c>
      <c r="E12332" cm="1">
        <f t="array" ref="E12332">_xlfn.XLOOKUP(Table1[[#This Row],[ScheduleWeekWritten]],Table3[Game],100+Table3[Increase],Table1[[#This Row],[ScheduleWeekWritten]])</f>
        <v>13</v>
      </c>
      <c r="F12332" t="b">
        <v>0</v>
      </c>
      <c r="G12332" t="s">
        <v>20</v>
      </c>
      <c r="H12332">
        <v>33</v>
      </c>
      <c r="I12332">
        <v>40</v>
      </c>
      <c r="J12332" t="s">
        <v>42</v>
      </c>
      <c r="K12332" t="s">
        <v>75</v>
      </c>
      <c r="L12332" t="str">
        <f>_xlfn.XLOOKUP(Table1[[#This Row],[TeamFavoriteID]],Table2[team_id],Table2[team_name],_xlfn.XLOOKUP(Table1[[#This Row],[TeamFavoriteID]],Table2[team_id_pfr],Table2[team_name],"Even"))</f>
        <v>Kansas City Chiefs</v>
      </c>
      <c r="M12332">
        <v>-14</v>
      </c>
      <c r="N12332">
        <f>IF(Table1[[#This Row],[TeamFavorite]]=Table1[[#This Row],[TeamHome]],Table1[[#This Row],[ScoreAway]]-Table1[[#This Row],[ScoreHome]],Table1[[#This Row],[ScoreHome]]-Table1[[#This Row],[ScoreAway]])</f>
        <v>-7</v>
      </c>
      <c r="O12332">
        <f>IF(Table1[[#This Row],[SpreadActual]]&lt;Table1[[#This Row],[SpreadFavorite]],1,0)</f>
        <v>0</v>
      </c>
      <c r="P12332">
        <v>53.5</v>
      </c>
      <c r="Q12332" t="s">
        <v>76</v>
      </c>
      <c r="R12332" t="b">
        <v>0</v>
      </c>
      <c r="S12332">
        <v>57</v>
      </c>
      <c r="T12332">
        <v>6</v>
      </c>
    </row>
    <row r="12333" spans="1:22" x14ac:dyDescent="0.2">
      <c r="A12333" s="1">
        <v>43436</v>
      </c>
      <c r="B12333">
        <v>2018</v>
      </c>
      <c r="C12333">
        <f>_xlfn.MAXIFS(Table1[ScheduleWeekWritten],Table1[ScheduleSeason],Table1[[#This Row],[ScheduleSeason]])</f>
        <v>17</v>
      </c>
      <c r="D12333">
        <v>13</v>
      </c>
      <c r="E12333" cm="1">
        <f t="array" ref="E12333">_xlfn.XLOOKUP(Table1[[#This Row],[ScheduleWeekWritten]],Table3[Game],100+Table3[Increase],Table1[[#This Row],[ScheduleWeekWritten]])</f>
        <v>13</v>
      </c>
      <c r="F12333" t="b">
        <v>0</v>
      </c>
      <c r="G12333" t="s">
        <v>49</v>
      </c>
      <c r="H12333">
        <v>30</v>
      </c>
      <c r="I12333">
        <v>33</v>
      </c>
      <c r="J12333" t="s">
        <v>210</v>
      </c>
      <c r="K12333" t="s">
        <v>51</v>
      </c>
      <c r="L12333" t="str">
        <f>_xlfn.XLOOKUP(Table1[[#This Row],[TeamFavoriteID]],Table2[team_id],Table2[team_name],_xlfn.XLOOKUP(Table1[[#This Row],[TeamFavoriteID]],Table2[team_id_pfr],Table2[team_name],"Even"))</f>
        <v>Pittsburgh Steelers</v>
      </c>
      <c r="M12333">
        <v>-3</v>
      </c>
      <c r="N12333">
        <f>IF(Table1[[#This Row],[TeamFavorite]]=Table1[[#This Row],[TeamHome]],Table1[[#This Row],[ScoreAway]]-Table1[[#This Row],[ScoreHome]],Table1[[#This Row],[ScoreHome]]-Table1[[#This Row],[ScoreAway]])</f>
        <v>3</v>
      </c>
      <c r="O12333">
        <f>IF(Table1[[#This Row],[SpreadActual]]&lt;Table1[[#This Row],[SpreadFavorite]],1,0)</f>
        <v>0</v>
      </c>
      <c r="P12333">
        <v>52.5</v>
      </c>
      <c r="Q12333" t="s">
        <v>175</v>
      </c>
      <c r="R12333" t="b">
        <v>0</v>
      </c>
      <c r="S12333">
        <v>57</v>
      </c>
      <c r="T12333">
        <v>8</v>
      </c>
    </row>
    <row r="12334" spans="1:22" x14ac:dyDescent="0.2">
      <c r="A12334" s="1">
        <v>43436</v>
      </c>
      <c r="B12334">
        <v>2018</v>
      </c>
      <c r="C12334">
        <f>_xlfn.MAXIFS(Table1[ScheduleWeekWritten],Table1[ScheduleSeason],Table1[[#This Row],[ScheduleSeason]])</f>
        <v>17</v>
      </c>
      <c r="D12334">
        <v>13</v>
      </c>
      <c r="E12334" cm="1">
        <f t="array" ref="E12334">_xlfn.XLOOKUP(Table1[[#This Row],[ScheduleWeekWritten]],Table3[Game],100+Table3[Increase],Table1[[#This Row],[ScheduleWeekWritten]])</f>
        <v>13</v>
      </c>
      <c r="F12334" t="b">
        <v>0</v>
      </c>
      <c r="G12334" t="s">
        <v>128</v>
      </c>
      <c r="H12334">
        <v>43</v>
      </c>
      <c r="I12334">
        <v>16</v>
      </c>
      <c r="J12334" t="s">
        <v>53</v>
      </c>
      <c r="K12334" t="s">
        <v>132</v>
      </c>
      <c r="L12334" t="str">
        <f>_xlfn.XLOOKUP(Table1[[#This Row],[TeamFavoriteID]],Table2[team_id],Table2[team_name],_xlfn.XLOOKUP(Table1[[#This Row],[TeamFavoriteID]],Table2[team_id_pfr],Table2[team_name],"Even"))</f>
        <v>Seattle Seahawks</v>
      </c>
      <c r="M12334">
        <v>-10</v>
      </c>
      <c r="N12334">
        <f>IF(Table1[[#This Row],[TeamFavorite]]=Table1[[#This Row],[TeamHome]],Table1[[#This Row],[ScoreAway]]-Table1[[#This Row],[ScoreHome]],Table1[[#This Row],[ScoreHome]]-Table1[[#This Row],[ScoreAway]])</f>
        <v>-27</v>
      </c>
      <c r="O12334">
        <f>IF(Table1[[#This Row],[SpreadActual]]&lt;Table1[[#This Row],[SpreadFavorite]],1,0)</f>
        <v>1</v>
      </c>
      <c r="P12334">
        <v>45.5</v>
      </c>
      <c r="Q12334" t="s">
        <v>180</v>
      </c>
      <c r="R12334" t="b">
        <v>0</v>
      </c>
      <c r="S12334">
        <v>45</v>
      </c>
      <c r="T12334">
        <v>2</v>
      </c>
    </row>
    <row r="12335" spans="1:22" x14ac:dyDescent="0.2">
      <c r="A12335" s="1">
        <v>43436</v>
      </c>
      <c r="B12335">
        <v>2018</v>
      </c>
      <c r="C12335">
        <f>_xlfn.MAXIFS(Table1[ScheduleWeekWritten],Table1[ScheduleSeason],Table1[[#This Row],[ScheduleSeason]])</f>
        <v>17</v>
      </c>
      <c r="D12335">
        <v>13</v>
      </c>
      <c r="E12335" cm="1">
        <f t="array" ref="E12335">_xlfn.XLOOKUP(Table1[[#This Row],[ScheduleWeekWritten]],Table3[Game],100+Table3[Increase],Table1[[#This Row],[ScheduleWeekWritten]])</f>
        <v>13</v>
      </c>
      <c r="F12335" t="b">
        <v>0</v>
      </c>
      <c r="G12335" t="s">
        <v>127</v>
      </c>
      <c r="H12335">
        <v>24</v>
      </c>
      <c r="I12335">
        <v>17</v>
      </c>
      <c r="J12335" t="s">
        <v>152</v>
      </c>
      <c r="K12335" t="s">
        <v>162</v>
      </c>
      <c r="L12335" t="str">
        <f>_xlfn.XLOOKUP(Table1[[#This Row],[TeamFavoriteID]],Table2[team_id],Table2[team_name],_xlfn.XLOOKUP(Table1[[#This Row],[TeamFavoriteID]],Table2[team_id_pfr],Table2[team_name],"Even"))</f>
        <v>Carolina Panthers</v>
      </c>
      <c r="M12335">
        <v>-3.5</v>
      </c>
      <c r="N12335">
        <f>IF(Table1[[#This Row],[TeamFavorite]]=Table1[[#This Row],[TeamHome]],Table1[[#This Row],[ScoreAway]]-Table1[[#This Row],[ScoreHome]],Table1[[#This Row],[ScoreHome]]-Table1[[#This Row],[ScoreAway]])</f>
        <v>7</v>
      </c>
      <c r="O12335">
        <f>IF(Table1[[#This Row],[SpreadActual]]&lt;Table1[[#This Row],[SpreadFavorite]],1,0)</f>
        <v>0</v>
      </c>
      <c r="P12335">
        <v>52</v>
      </c>
      <c r="Q12335" t="s">
        <v>168</v>
      </c>
      <c r="R12335" t="b">
        <v>0</v>
      </c>
      <c r="S12335">
        <v>81</v>
      </c>
      <c r="T12335">
        <v>15</v>
      </c>
    </row>
    <row r="12336" spans="1:22" x14ac:dyDescent="0.2">
      <c r="A12336" s="1">
        <v>43436</v>
      </c>
      <c r="B12336">
        <v>2018</v>
      </c>
      <c r="C12336">
        <f>_xlfn.MAXIFS(Table1[ScheduleWeekWritten],Table1[ScheduleSeason],Table1[[#This Row],[ScheduleSeason]])</f>
        <v>17</v>
      </c>
      <c r="D12336">
        <v>13</v>
      </c>
      <c r="E12336" cm="1">
        <f t="array" ref="E12336">_xlfn.XLOOKUP(Table1[[#This Row],[ScheduleWeekWritten]],Table3[Game],100+Table3[Increase],Table1[[#This Row],[ScheduleWeekWritten]])</f>
        <v>13</v>
      </c>
      <c r="F12336" t="b">
        <v>0</v>
      </c>
      <c r="G12336" t="s">
        <v>171</v>
      </c>
      <c r="H12336">
        <v>26</v>
      </c>
      <c r="I12336">
        <v>22</v>
      </c>
      <c r="J12336" t="s">
        <v>31</v>
      </c>
      <c r="K12336" t="s">
        <v>25</v>
      </c>
      <c r="L12336" t="str">
        <f>_xlfn.XLOOKUP(Table1[[#This Row],[TeamFavoriteID]],Table2[team_id],Table2[team_name],_xlfn.XLOOKUP(Table1[[#This Row],[TeamFavoriteID]],Table2[team_id_pfr],Table2[team_name],"Even"))</f>
        <v>Houston Oilers</v>
      </c>
      <c r="M12336">
        <v>-10.5</v>
      </c>
      <c r="N12336">
        <f>IF(Table1[[#This Row],[TeamFavorite]]=Table1[[#This Row],[TeamHome]],Table1[[#This Row],[ScoreAway]]-Table1[[#This Row],[ScoreHome]],Table1[[#This Row],[ScoreHome]]-Table1[[#This Row],[ScoreAway]])</f>
        <v>4</v>
      </c>
      <c r="O12336">
        <f>IF(Table1[[#This Row],[SpreadActual]]&lt;Table1[[#This Row],[SpreadFavorite]],1,0)</f>
        <v>0</v>
      </c>
      <c r="P12336">
        <v>40.5</v>
      </c>
      <c r="Q12336" t="s">
        <v>172</v>
      </c>
      <c r="R12336" t="b">
        <v>0</v>
      </c>
      <c r="S12336">
        <v>70</v>
      </c>
      <c r="T12336">
        <v>13</v>
      </c>
    </row>
    <row r="12337" spans="1:22" x14ac:dyDescent="0.2">
      <c r="A12337" s="1">
        <v>43437</v>
      </c>
      <c r="B12337">
        <v>2018</v>
      </c>
      <c r="C12337">
        <f>_xlfn.MAXIFS(Table1[ScheduleWeekWritten],Table1[ScheduleSeason],Table1[[#This Row],[ScheduleSeason]])</f>
        <v>17</v>
      </c>
      <c r="D12337">
        <v>13</v>
      </c>
      <c r="E12337" cm="1">
        <f t="array" ref="E12337">_xlfn.XLOOKUP(Table1[[#This Row],[ScheduleWeekWritten]],Table3[Game],100+Table3[Increase],Table1[[#This Row],[ScheduleWeekWritten]])</f>
        <v>13</v>
      </c>
      <c r="F12337" t="b">
        <v>0</v>
      </c>
      <c r="G12337" t="s">
        <v>58</v>
      </c>
      <c r="H12337">
        <v>28</v>
      </c>
      <c r="I12337">
        <v>13</v>
      </c>
      <c r="J12337" t="s">
        <v>61</v>
      </c>
      <c r="K12337" t="s">
        <v>77</v>
      </c>
      <c r="L12337" t="str">
        <f>_xlfn.XLOOKUP(Table1[[#This Row],[TeamFavoriteID]],Table2[team_id],Table2[team_name],_xlfn.XLOOKUP(Table1[[#This Row],[TeamFavoriteID]],Table2[team_id_pfr],Table2[team_name],"Even"))</f>
        <v>Philadelphia Eagles</v>
      </c>
      <c r="M12337">
        <v>-5.5</v>
      </c>
      <c r="N12337">
        <f>IF(Table1[[#This Row],[TeamFavorite]]=Table1[[#This Row],[TeamHome]],Table1[[#This Row],[ScoreAway]]-Table1[[#This Row],[ScoreHome]],Table1[[#This Row],[ScoreHome]]-Table1[[#This Row],[ScoreAway]])</f>
        <v>-15</v>
      </c>
      <c r="O12337">
        <f>IF(Table1[[#This Row],[SpreadActual]]&lt;Table1[[#This Row],[SpreadFavorite]],1,0)</f>
        <v>1</v>
      </c>
      <c r="P12337">
        <v>45</v>
      </c>
      <c r="Q12337" t="s">
        <v>183</v>
      </c>
      <c r="R12337" t="b">
        <v>0</v>
      </c>
      <c r="S12337">
        <v>36</v>
      </c>
      <c r="T12337">
        <v>15</v>
      </c>
    </row>
    <row r="12338" spans="1:22" x14ac:dyDescent="0.2">
      <c r="A12338" s="1">
        <v>43440</v>
      </c>
      <c r="B12338">
        <v>2018</v>
      </c>
      <c r="C12338">
        <f>_xlfn.MAXIFS(Table1[ScheduleWeekWritten],Table1[ScheduleSeason],Table1[[#This Row],[ScheduleSeason]])</f>
        <v>17</v>
      </c>
      <c r="D12338">
        <v>14</v>
      </c>
      <c r="E12338" cm="1">
        <f t="array" ref="E12338">_xlfn.XLOOKUP(Table1[[#This Row],[ScheduleWeekWritten]],Table3[Game],100+Table3[Increase],Table1[[#This Row],[ScheduleWeekWritten]])</f>
        <v>14</v>
      </c>
      <c r="F12338" t="b">
        <v>0</v>
      </c>
      <c r="G12338" t="s">
        <v>171</v>
      </c>
      <c r="H12338">
        <v>30</v>
      </c>
      <c r="I12338">
        <v>9</v>
      </c>
      <c r="J12338" t="s">
        <v>154</v>
      </c>
      <c r="K12338" t="s">
        <v>25</v>
      </c>
      <c r="L12338" t="str">
        <f>_xlfn.XLOOKUP(Table1[[#This Row],[TeamFavoriteID]],Table2[team_id],Table2[team_name],_xlfn.XLOOKUP(Table1[[#This Row],[TeamFavoriteID]],Table2[team_id_pfr],Table2[team_name],"Even"))</f>
        <v>Houston Oilers</v>
      </c>
      <c r="M12338">
        <v>-5.5</v>
      </c>
      <c r="N12338">
        <f>IF(Table1[[#This Row],[TeamFavorite]]=Table1[[#This Row],[TeamHome]],Table1[[#This Row],[ScoreAway]]-Table1[[#This Row],[ScoreHome]],Table1[[#This Row],[ScoreHome]]-Table1[[#This Row],[ScoreAway]])</f>
        <v>21</v>
      </c>
      <c r="O12338">
        <f>IF(Table1[[#This Row],[SpreadActual]]&lt;Table1[[#This Row],[SpreadFavorite]],1,0)</f>
        <v>0</v>
      </c>
      <c r="P12338">
        <v>37.5</v>
      </c>
      <c r="Q12338" t="s">
        <v>172</v>
      </c>
      <c r="R12338" t="b">
        <v>0</v>
      </c>
      <c r="S12338">
        <v>44</v>
      </c>
      <c r="T12338">
        <v>5</v>
      </c>
    </row>
    <row r="12339" spans="1:22" x14ac:dyDescent="0.2">
      <c r="A12339" s="1">
        <v>43443</v>
      </c>
      <c r="B12339">
        <v>2018</v>
      </c>
      <c r="C12339">
        <f>_xlfn.MAXIFS(Table1[ScheduleWeekWritten],Table1[ScheduleSeason],Table1[[#This Row],[ScheduleSeason]])</f>
        <v>17</v>
      </c>
      <c r="D12339">
        <v>14</v>
      </c>
      <c r="E12339" cm="1">
        <f t="array" ref="E12339">_xlfn.XLOOKUP(Table1[[#This Row],[ScheduleWeekWritten]],Table3[Game],100+Table3[Increase],Table1[[#This Row],[ScheduleWeekWritten]])</f>
        <v>14</v>
      </c>
      <c r="F12339" t="b">
        <v>0</v>
      </c>
      <c r="G12339" t="s">
        <v>149</v>
      </c>
      <c r="H12339">
        <v>3</v>
      </c>
      <c r="I12339">
        <v>17</v>
      </c>
      <c r="J12339" t="s">
        <v>45</v>
      </c>
      <c r="K12339" t="s">
        <v>79</v>
      </c>
      <c r="L12339" t="str">
        <f>_xlfn.XLOOKUP(Table1[[#This Row],[TeamFavoriteID]],Table2[team_id],Table2[team_name],_xlfn.XLOOKUP(Table1[[#This Row],[TeamFavoriteID]],Table2[team_id_pfr],Table2[team_name],"Even"))</f>
        <v>Detroit Lions</v>
      </c>
      <c r="M12339">
        <v>-2.5</v>
      </c>
      <c r="N12339">
        <f>IF(Table1[[#This Row],[TeamFavorite]]=Table1[[#This Row],[TeamHome]],Table1[[#This Row],[ScoreAway]]-Table1[[#This Row],[ScoreHome]],Table1[[#This Row],[ScoreHome]]-Table1[[#This Row],[ScoreAway]])</f>
        <v>-14</v>
      </c>
      <c r="O12339">
        <f>IF(Table1[[#This Row],[SpreadActual]]&lt;Table1[[#This Row],[SpreadFavorite]],1,0)</f>
        <v>1</v>
      </c>
      <c r="P12339">
        <v>40.5</v>
      </c>
      <c r="Q12339" t="s">
        <v>150</v>
      </c>
      <c r="R12339" t="b">
        <v>0</v>
      </c>
      <c r="S12339">
        <v>72</v>
      </c>
      <c r="T12339">
        <v>0</v>
      </c>
      <c r="V12339" t="s">
        <v>103</v>
      </c>
    </row>
    <row r="12340" spans="1:22" x14ac:dyDescent="0.2">
      <c r="A12340" s="1">
        <v>43443</v>
      </c>
      <c r="B12340">
        <v>2018</v>
      </c>
      <c r="C12340">
        <f>_xlfn.MAXIFS(Table1[ScheduleWeekWritten],Table1[ScheduleSeason],Table1[[#This Row],[ScheduleSeason]])</f>
        <v>17</v>
      </c>
      <c r="D12340">
        <v>14</v>
      </c>
      <c r="E12340" cm="1">
        <f t="array" ref="E12340">_xlfn.XLOOKUP(Table1[[#This Row],[ScheduleWeekWritten]],Table3[Game],100+Table3[Increase],Table1[[#This Row],[ScheduleWeekWritten]])</f>
        <v>14</v>
      </c>
      <c r="F12340" t="b">
        <v>0</v>
      </c>
      <c r="G12340" t="s">
        <v>28</v>
      </c>
      <c r="H12340">
        <v>23</v>
      </c>
      <c r="I12340">
        <v>27</v>
      </c>
      <c r="J12340" t="s">
        <v>31</v>
      </c>
      <c r="K12340" t="s">
        <v>43</v>
      </c>
      <c r="L12340" t="str">
        <f>_xlfn.XLOOKUP(Table1[[#This Row],[TeamFavoriteID]],Table2[team_id],Table2[team_name],_xlfn.XLOOKUP(Table1[[#This Row],[TeamFavoriteID]],Table2[team_id_pfr],Table2[team_name],"Even"))</f>
        <v>Buffalo Bills</v>
      </c>
      <c r="M12340">
        <v>-4.5</v>
      </c>
      <c r="N12340">
        <f>IF(Table1[[#This Row],[TeamFavorite]]=Table1[[#This Row],[TeamHome]],Table1[[#This Row],[ScoreAway]]-Table1[[#This Row],[ScoreHome]],Table1[[#This Row],[ScoreHome]]-Table1[[#This Row],[ScoreAway]])</f>
        <v>4</v>
      </c>
      <c r="O12340">
        <f>IF(Table1[[#This Row],[SpreadActual]]&lt;Table1[[#This Row],[SpreadFavorite]],1,0)</f>
        <v>0</v>
      </c>
      <c r="P12340">
        <v>37</v>
      </c>
      <c r="Q12340" t="s">
        <v>204</v>
      </c>
      <c r="R12340" t="b">
        <v>0</v>
      </c>
      <c r="S12340">
        <v>31</v>
      </c>
      <c r="T12340">
        <v>12</v>
      </c>
    </row>
    <row r="12341" spans="1:22" x14ac:dyDescent="0.2">
      <c r="A12341" s="1">
        <v>43443</v>
      </c>
      <c r="B12341">
        <v>2018</v>
      </c>
      <c r="C12341">
        <f>_xlfn.MAXIFS(Table1[ScheduleWeekWritten],Table1[ScheduleSeason],Table1[[#This Row],[ScheduleSeason]])</f>
        <v>17</v>
      </c>
      <c r="D12341">
        <v>14</v>
      </c>
      <c r="E12341" cm="1">
        <f t="array" ref="E12341">_xlfn.XLOOKUP(Table1[[#This Row],[ScheduleWeekWritten]],Table3[Game],100+Table3[Increase],Table1[[#This Row],[ScheduleWeekWritten]])</f>
        <v>14</v>
      </c>
      <c r="F12341" t="b">
        <v>0</v>
      </c>
      <c r="G12341" t="s">
        <v>46</v>
      </c>
      <c r="H12341">
        <v>15</v>
      </c>
      <c r="I12341">
        <v>6</v>
      </c>
      <c r="J12341" t="s">
        <v>39</v>
      </c>
      <c r="K12341" t="s">
        <v>40</v>
      </c>
      <c r="L12341" t="str">
        <f>_xlfn.XLOOKUP(Table1[[#This Row],[TeamFavoriteID]],Table2[team_id],Table2[team_name],_xlfn.XLOOKUP(Table1[[#This Row],[TeamFavoriteID]],Table2[team_id_pfr],Table2[team_name],"Even"))</f>
        <v>Los Angeles Rams</v>
      </c>
      <c r="M12341">
        <v>-3</v>
      </c>
      <c r="N12341">
        <f>IF(Table1[[#This Row],[TeamFavorite]]=Table1[[#This Row],[TeamHome]],Table1[[#This Row],[ScoreAway]]-Table1[[#This Row],[ScoreHome]],Table1[[#This Row],[ScoreHome]]-Table1[[#This Row],[ScoreAway]])</f>
        <v>9</v>
      </c>
      <c r="O12341">
        <f>IF(Table1[[#This Row],[SpreadActual]]&lt;Table1[[#This Row],[SpreadFavorite]],1,0)</f>
        <v>0</v>
      </c>
      <c r="P12341">
        <v>51</v>
      </c>
      <c r="Q12341" t="s">
        <v>114</v>
      </c>
      <c r="R12341" t="b">
        <v>0</v>
      </c>
      <c r="S12341">
        <v>29</v>
      </c>
      <c r="T12341">
        <v>4</v>
      </c>
    </row>
    <row r="12342" spans="1:22" x14ac:dyDescent="0.2">
      <c r="A12342" s="1">
        <v>43443</v>
      </c>
      <c r="B12342">
        <v>2018</v>
      </c>
      <c r="C12342">
        <f>_xlfn.MAXIFS(Table1[ScheduleWeekWritten],Table1[ScheduleSeason],Table1[[#This Row],[ScheduleSeason]])</f>
        <v>17</v>
      </c>
      <c r="D12342">
        <v>14</v>
      </c>
      <c r="E12342" cm="1">
        <f t="array" ref="E12342">_xlfn.XLOOKUP(Table1[[#This Row],[ScheduleWeekWritten]],Table3[Game],100+Table3[Increase],Table1[[#This Row],[ScheduleWeekWritten]])</f>
        <v>14</v>
      </c>
      <c r="F12342" t="b">
        <v>0</v>
      </c>
      <c r="G12342" t="s">
        <v>62</v>
      </c>
      <c r="H12342">
        <v>26</v>
      </c>
      <c r="I12342">
        <v>20</v>
      </c>
      <c r="J12342" t="s">
        <v>152</v>
      </c>
      <c r="K12342" t="s">
        <v>162</v>
      </c>
      <c r="L12342" t="str">
        <f>_xlfn.XLOOKUP(Table1[[#This Row],[TeamFavoriteID]],Table2[team_id],Table2[team_name],_xlfn.XLOOKUP(Table1[[#This Row],[TeamFavoriteID]],Table2[team_id_pfr],Table2[team_name],"Even"))</f>
        <v>Carolina Panthers</v>
      </c>
      <c r="M12342">
        <v>-1</v>
      </c>
      <c r="N12342">
        <f>IF(Table1[[#This Row],[TeamFavorite]]=Table1[[#This Row],[TeamHome]],Table1[[#This Row],[ScoreAway]]-Table1[[#This Row],[ScoreHome]],Table1[[#This Row],[ScoreHome]]-Table1[[#This Row],[ScoreAway]])</f>
        <v>6</v>
      </c>
      <c r="O12342">
        <f>IF(Table1[[#This Row],[SpreadActual]]&lt;Table1[[#This Row],[SpreadFavorite]],1,0)</f>
        <v>0</v>
      </c>
      <c r="P12342">
        <v>47.5</v>
      </c>
      <c r="Q12342" t="s">
        <v>170</v>
      </c>
      <c r="R12342" t="b">
        <v>0</v>
      </c>
      <c r="S12342">
        <v>28</v>
      </c>
      <c r="T12342">
        <v>4</v>
      </c>
    </row>
    <row r="12343" spans="1:22" x14ac:dyDescent="0.2">
      <c r="A12343" s="1">
        <v>43443</v>
      </c>
      <c r="B12343">
        <v>2018</v>
      </c>
      <c r="C12343">
        <f>_xlfn.MAXIFS(Table1[ScheduleWeekWritten],Table1[ScheduleSeason],Table1[[#This Row],[ScheduleSeason]])</f>
        <v>17</v>
      </c>
      <c r="D12343">
        <v>14</v>
      </c>
      <c r="E12343" cm="1">
        <f t="array" ref="E12343">_xlfn.XLOOKUP(Table1[[#This Row],[ScheduleWeekWritten]],Table3[Game],100+Table3[Increase],Table1[[#This Row],[ScheduleWeekWritten]])</f>
        <v>14</v>
      </c>
      <c r="F12343" t="b">
        <v>0</v>
      </c>
      <c r="G12343" t="s">
        <v>67</v>
      </c>
      <c r="H12343">
        <v>29</v>
      </c>
      <c r="I12343">
        <v>23</v>
      </c>
      <c r="J12343" t="s">
        <v>58</v>
      </c>
      <c r="K12343" t="s">
        <v>68</v>
      </c>
      <c r="L12343" t="str">
        <f>_xlfn.XLOOKUP(Table1[[#This Row],[TeamFavoriteID]],Table2[team_id],Table2[team_name],_xlfn.XLOOKUP(Table1[[#This Row],[TeamFavoriteID]],Table2[team_id_pfr],Table2[team_name],"Even"))</f>
        <v>Dallas Cowboys</v>
      </c>
      <c r="M12343">
        <v>-3.5</v>
      </c>
      <c r="N12343">
        <f>IF(Table1[[#This Row],[TeamFavorite]]=Table1[[#This Row],[TeamHome]],Table1[[#This Row],[ScoreAway]]-Table1[[#This Row],[ScoreHome]],Table1[[#This Row],[ScoreHome]]-Table1[[#This Row],[ScoreAway]])</f>
        <v>-6</v>
      </c>
      <c r="O12343">
        <f>IF(Table1[[#This Row],[SpreadActual]]&lt;Table1[[#This Row],[SpreadFavorite]],1,0)</f>
        <v>1</v>
      </c>
      <c r="P12343">
        <v>45.5</v>
      </c>
      <c r="Q12343" t="s">
        <v>208</v>
      </c>
      <c r="R12343" t="b">
        <v>0</v>
      </c>
      <c r="S12343">
        <v>72</v>
      </c>
      <c r="T12343">
        <v>0</v>
      </c>
      <c r="V12343" t="s">
        <v>103</v>
      </c>
    </row>
    <row r="12344" spans="1:22" x14ac:dyDescent="0.2">
      <c r="A12344" s="1">
        <v>43443</v>
      </c>
      <c r="B12344">
        <v>2018</v>
      </c>
      <c r="C12344">
        <f>_xlfn.MAXIFS(Table1[ScheduleWeekWritten],Table1[ScheduleSeason],Table1[[#This Row],[ScheduleSeason]])</f>
        <v>17</v>
      </c>
      <c r="D12344">
        <v>14</v>
      </c>
      <c r="E12344" cm="1">
        <f t="array" ref="E12344">_xlfn.XLOOKUP(Table1[[#This Row],[ScheduleWeekWritten]],Table3[Game],100+Table3[Increase],Table1[[#This Row],[ScheduleWeekWritten]])</f>
        <v>14</v>
      </c>
      <c r="F12344" t="b">
        <v>0</v>
      </c>
      <c r="G12344" t="s">
        <v>33</v>
      </c>
      <c r="H12344">
        <v>34</v>
      </c>
      <c r="I12344">
        <v>20</v>
      </c>
      <c r="J12344" t="s">
        <v>38</v>
      </c>
      <c r="K12344" t="s">
        <v>35</v>
      </c>
      <c r="L12344" t="str">
        <f>_xlfn.XLOOKUP(Table1[[#This Row],[TeamFavoriteID]],Table2[team_id],Table2[team_name],_xlfn.XLOOKUP(Table1[[#This Row],[TeamFavoriteID]],Table2[team_id_pfr],Table2[team_name],"Even"))</f>
        <v>Green Bay Packers</v>
      </c>
      <c r="M12344">
        <v>-4</v>
      </c>
      <c r="N12344">
        <f>IF(Table1[[#This Row],[TeamFavorite]]=Table1[[#This Row],[TeamHome]],Table1[[#This Row],[ScoreAway]]-Table1[[#This Row],[ScoreHome]],Table1[[#This Row],[ScoreHome]]-Table1[[#This Row],[ScoreAway]])</f>
        <v>-14</v>
      </c>
      <c r="O12344">
        <f>IF(Table1[[#This Row],[SpreadActual]]&lt;Table1[[#This Row],[SpreadFavorite]],1,0)</f>
        <v>1</v>
      </c>
      <c r="P12344">
        <v>50.5</v>
      </c>
      <c r="Q12344" t="s">
        <v>82</v>
      </c>
      <c r="R12344" t="b">
        <v>0</v>
      </c>
      <c r="S12344">
        <v>25</v>
      </c>
      <c r="T12344">
        <v>10</v>
      </c>
    </row>
    <row r="12345" spans="1:22" x14ac:dyDescent="0.2">
      <c r="A12345" s="1">
        <v>43443</v>
      </c>
      <c r="B12345">
        <v>2018</v>
      </c>
      <c r="C12345">
        <f>_xlfn.MAXIFS(Table1[ScheduleWeekWritten],Table1[ScheduleSeason],Table1[[#This Row],[ScheduleSeason]])</f>
        <v>17</v>
      </c>
      <c r="D12345">
        <v>14</v>
      </c>
      <c r="E12345" cm="1">
        <f t="array" ref="E12345">_xlfn.XLOOKUP(Table1[[#This Row],[ScheduleWeekWritten]],Table3[Game],100+Table3[Increase],Table1[[#This Row],[ScheduleWeekWritten]])</f>
        <v>14</v>
      </c>
      <c r="F12345" t="b">
        <v>0</v>
      </c>
      <c r="G12345" t="s">
        <v>177</v>
      </c>
      <c r="H12345">
        <v>21</v>
      </c>
      <c r="I12345">
        <v>24</v>
      </c>
      <c r="J12345" t="s">
        <v>140</v>
      </c>
      <c r="K12345" t="s">
        <v>182</v>
      </c>
      <c r="L12345" t="str">
        <f>_xlfn.XLOOKUP(Table1[[#This Row],[TeamFavoriteID]],Table2[team_id],Table2[team_name],_xlfn.XLOOKUP(Table1[[#This Row],[TeamFavoriteID]],Table2[team_id_pfr],Table2[team_name],"Even"))</f>
        <v>Houston Texans</v>
      </c>
      <c r="M12345">
        <v>-4</v>
      </c>
      <c r="N12345">
        <f>IF(Table1[[#This Row],[TeamFavorite]]=Table1[[#This Row],[TeamHome]],Table1[[#This Row],[ScoreAway]]-Table1[[#This Row],[ScoreHome]],Table1[[#This Row],[ScoreHome]]-Table1[[#This Row],[ScoreAway]])</f>
        <v>3</v>
      </c>
      <c r="O12345">
        <f>IF(Table1[[#This Row],[SpreadActual]]&lt;Table1[[#This Row],[SpreadFavorite]],1,0)</f>
        <v>0</v>
      </c>
      <c r="P12345">
        <v>49</v>
      </c>
      <c r="Q12345" t="s">
        <v>207</v>
      </c>
      <c r="R12345" t="b">
        <v>0</v>
      </c>
      <c r="S12345">
        <v>72</v>
      </c>
      <c r="T12345">
        <v>0</v>
      </c>
      <c r="V12345" t="s">
        <v>103</v>
      </c>
    </row>
    <row r="12346" spans="1:22" x14ac:dyDescent="0.2">
      <c r="A12346" s="1">
        <v>43443</v>
      </c>
      <c r="B12346">
        <v>2018</v>
      </c>
      <c r="C12346">
        <f>_xlfn.MAXIFS(Table1[ScheduleWeekWritten],Table1[ScheduleSeason],Table1[[#This Row],[ScheduleSeason]])</f>
        <v>17</v>
      </c>
      <c r="D12346">
        <v>14</v>
      </c>
      <c r="E12346" cm="1">
        <f t="array" ref="E12346">_xlfn.XLOOKUP(Table1[[#This Row],[ScheduleWeekWritten]],Table3[Game],100+Table3[Increase],Table1[[#This Row],[ScheduleWeekWritten]])</f>
        <v>14</v>
      </c>
      <c r="F12346" t="b">
        <v>0</v>
      </c>
      <c r="G12346" t="s">
        <v>42</v>
      </c>
      <c r="H12346">
        <v>27</v>
      </c>
      <c r="I12346">
        <v>24</v>
      </c>
      <c r="J12346" t="s">
        <v>158</v>
      </c>
      <c r="K12346" t="s">
        <v>75</v>
      </c>
      <c r="L12346" t="str">
        <f>_xlfn.XLOOKUP(Table1[[#This Row],[TeamFavoriteID]],Table2[team_id],Table2[team_name],_xlfn.XLOOKUP(Table1[[#This Row],[TeamFavoriteID]],Table2[team_id_pfr],Table2[team_name],"Even"))</f>
        <v>Kansas City Chiefs</v>
      </c>
      <c r="M12346">
        <v>-6.5</v>
      </c>
      <c r="N12346">
        <f>IF(Table1[[#This Row],[TeamFavorite]]=Table1[[#This Row],[TeamHome]],Table1[[#This Row],[ScoreAway]]-Table1[[#This Row],[ScoreHome]],Table1[[#This Row],[ScoreHome]]-Table1[[#This Row],[ScoreAway]])</f>
        <v>-3</v>
      </c>
      <c r="O12346">
        <f>IF(Table1[[#This Row],[SpreadActual]]&lt;Table1[[#This Row],[SpreadFavorite]],1,0)</f>
        <v>0</v>
      </c>
      <c r="P12346">
        <v>48.5</v>
      </c>
      <c r="Q12346" t="s">
        <v>117</v>
      </c>
      <c r="R12346" t="b">
        <v>0</v>
      </c>
      <c r="S12346">
        <v>27</v>
      </c>
      <c r="T12346">
        <v>0</v>
      </c>
    </row>
    <row r="12347" spans="1:22" x14ac:dyDescent="0.2">
      <c r="A12347" s="1">
        <v>43443</v>
      </c>
      <c r="B12347">
        <v>2018</v>
      </c>
      <c r="C12347">
        <f>_xlfn.MAXIFS(Table1[ScheduleWeekWritten],Table1[ScheduleSeason],Table1[[#This Row],[ScheduleSeason]])</f>
        <v>17</v>
      </c>
      <c r="D12347">
        <v>14</v>
      </c>
      <c r="E12347" cm="1">
        <f t="array" ref="E12347">_xlfn.XLOOKUP(Table1[[#This Row],[ScheduleWeekWritten]],Table3[Game],100+Table3[Increase],Table1[[#This Row],[ScheduleWeekWritten]])</f>
        <v>14</v>
      </c>
      <c r="F12347" t="b">
        <v>0</v>
      </c>
      <c r="G12347" t="s">
        <v>210</v>
      </c>
      <c r="H12347">
        <v>26</v>
      </c>
      <c r="I12347">
        <v>21</v>
      </c>
      <c r="J12347" t="s">
        <v>101</v>
      </c>
      <c r="K12347" t="s">
        <v>29</v>
      </c>
      <c r="L12347" t="str">
        <f>_xlfn.XLOOKUP(Table1[[#This Row],[TeamFavoriteID]],Table2[team_id],Table2[team_name],_xlfn.XLOOKUP(Table1[[#This Row],[TeamFavoriteID]],Table2[team_id_pfr],Table2[team_name],"Even"))</f>
        <v>Los Angeles Chargers</v>
      </c>
      <c r="M12347">
        <v>-17</v>
      </c>
      <c r="N12347">
        <f>IF(Table1[[#This Row],[TeamFavorite]]=Table1[[#This Row],[TeamHome]],Table1[[#This Row],[ScoreAway]]-Table1[[#This Row],[ScoreHome]],Table1[[#This Row],[ScoreHome]]-Table1[[#This Row],[ScoreAway]])</f>
        <v>-5</v>
      </c>
      <c r="O12347">
        <f>IF(Table1[[#This Row],[SpreadActual]]&lt;Table1[[#This Row],[SpreadFavorite]],1,0)</f>
        <v>0</v>
      </c>
      <c r="P12347">
        <v>48.5</v>
      </c>
      <c r="Q12347" t="s">
        <v>211</v>
      </c>
      <c r="R12347" t="b">
        <v>0</v>
      </c>
      <c r="S12347">
        <v>70</v>
      </c>
      <c r="T12347">
        <v>1</v>
      </c>
    </row>
    <row r="12348" spans="1:22" x14ac:dyDescent="0.2">
      <c r="A12348" s="1">
        <v>43443</v>
      </c>
      <c r="B12348">
        <v>2018</v>
      </c>
      <c r="C12348">
        <f>_xlfn.MAXIFS(Table1[ScheduleWeekWritten],Table1[ScheduleSeason],Table1[[#This Row],[ScheduleSeason]])</f>
        <v>17</v>
      </c>
      <c r="D12348">
        <v>14</v>
      </c>
      <c r="E12348" cm="1">
        <f t="array" ref="E12348">_xlfn.XLOOKUP(Table1[[#This Row],[ScheduleWeekWritten]],Table3[Game],100+Table3[Increase],Table1[[#This Row],[ScheduleWeekWritten]])</f>
        <v>14</v>
      </c>
      <c r="F12348" t="b">
        <v>0</v>
      </c>
      <c r="G12348" t="s">
        <v>19</v>
      </c>
      <c r="H12348">
        <v>34</v>
      </c>
      <c r="I12348">
        <v>33</v>
      </c>
      <c r="J12348" t="s">
        <v>115</v>
      </c>
      <c r="K12348" t="s">
        <v>70</v>
      </c>
      <c r="L12348" t="str">
        <f>_xlfn.XLOOKUP(Table1[[#This Row],[TeamFavoriteID]],Table2[team_id],Table2[team_name],_xlfn.XLOOKUP(Table1[[#This Row],[TeamFavoriteID]],Table2[team_id_pfr],Table2[team_name],"Even"))</f>
        <v>Boston Patriots</v>
      </c>
      <c r="M12348">
        <v>-9.5</v>
      </c>
      <c r="N12348">
        <f>IF(Table1[[#This Row],[TeamFavorite]]=Table1[[#This Row],[TeamHome]],Table1[[#This Row],[ScoreAway]]-Table1[[#This Row],[ScoreHome]],Table1[[#This Row],[ScoreHome]]-Table1[[#This Row],[ScoreAway]])</f>
        <v>1</v>
      </c>
      <c r="O12348">
        <f>IF(Table1[[#This Row],[SpreadActual]]&lt;Table1[[#This Row],[SpreadFavorite]],1,0)</f>
        <v>0</v>
      </c>
      <c r="P12348">
        <v>49.5</v>
      </c>
      <c r="Q12348" t="s">
        <v>212</v>
      </c>
      <c r="R12348" t="b">
        <v>0</v>
      </c>
      <c r="S12348">
        <v>82</v>
      </c>
      <c r="T12348">
        <v>13</v>
      </c>
    </row>
    <row r="12349" spans="1:22" x14ac:dyDescent="0.2">
      <c r="A12349" s="1">
        <v>43443</v>
      </c>
      <c r="B12349">
        <v>2018</v>
      </c>
      <c r="C12349">
        <f>_xlfn.MAXIFS(Table1[ScheduleWeekWritten],Table1[ScheduleSeason],Table1[[#This Row],[ScheduleSeason]])</f>
        <v>17</v>
      </c>
      <c r="D12349">
        <v>14</v>
      </c>
      <c r="E12349" cm="1">
        <f t="array" ref="E12349">_xlfn.XLOOKUP(Table1[[#This Row],[ScheduleWeekWritten]],Table3[Game],100+Table3[Increase],Table1[[#This Row],[ScheduleWeekWritten]])</f>
        <v>14</v>
      </c>
      <c r="F12349" t="b">
        <v>0</v>
      </c>
      <c r="G12349" t="s">
        <v>20</v>
      </c>
      <c r="H12349">
        <v>24</v>
      </c>
      <c r="I12349">
        <v>21</v>
      </c>
      <c r="J12349" t="s">
        <v>49</v>
      </c>
      <c r="K12349" t="s">
        <v>51</v>
      </c>
      <c r="L12349" t="str">
        <f>_xlfn.XLOOKUP(Table1[[#This Row],[TeamFavoriteID]],Table2[team_id],Table2[team_name],_xlfn.XLOOKUP(Table1[[#This Row],[TeamFavoriteID]],Table2[team_id_pfr],Table2[team_name],"Even"))</f>
        <v>Pittsburgh Steelers</v>
      </c>
      <c r="M12349">
        <v>-10.5</v>
      </c>
      <c r="N12349">
        <f>IF(Table1[[#This Row],[TeamFavorite]]=Table1[[#This Row],[TeamHome]],Table1[[#This Row],[ScoreAway]]-Table1[[#This Row],[ScoreHome]],Table1[[#This Row],[ScoreHome]]-Table1[[#This Row],[ScoreAway]])</f>
        <v>3</v>
      </c>
      <c r="O12349">
        <f>IF(Table1[[#This Row],[SpreadActual]]&lt;Table1[[#This Row],[SpreadFavorite]],1,0)</f>
        <v>0</v>
      </c>
      <c r="P12349">
        <v>51</v>
      </c>
      <c r="Q12349" t="s">
        <v>76</v>
      </c>
      <c r="R12349" t="b">
        <v>0</v>
      </c>
      <c r="S12349">
        <v>55</v>
      </c>
      <c r="T12349">
        <v>8</v>
      </c>
    </row>
    <row r="12350" spans="1:22" x14ac:dyDescent="0.2">
      <c r="A12350" s="1">
        <v>43443</v>
      </c>
      <c r="B12350">
        <v>2018</v>
      </c>
      <c r="C12350">
        <f>_xlfn.MAXIFS(Table1[ScheduleWeekWritten],Table1[ScheduleSeason],Table1[[#This Row],[ScheduleSeason]])</f>
        <v>17</v>
      </c>
      <c r="D12350">
        <v>14</v>
      </c>
      <c r="E12350" cm="1">
        <f t="array" ref="E12350">_xlfn.XLOOKUP(Table1[[#This Row],[ScheduleWeekWritten]],Table3[Game],100+Table3[Increase],Table1[[#This Row],[ScheduleWeekWritten]])</f>
        <v>14</v>
      </c>
      <c r="F12350" t="b">
        <v>0</v>
      </c>
      <c r="G12350" t="s">
        <v>53</v>
      </c>
      <c r="H12350">
        <v>20</v>
      </c>
      <c r="I12350">
        <v>14</v>
      </c>
      <c r="J12350" t="s">
        <v>24</v>
      </c>
      <c r="K12350" t="s">
        <v>88</v>
      </c>
      <c r="L12350" t="str">
        <f>_xlfn.XLOOKUP(Table1[[#This Row],[TeamFavoriteID]],Table2[team_id],Table2[team_name],_xlfn.XLOOKUP(Table1[[#This Row],[TeamFavoriteID]],Table2[team_id_pfr],Table2[team_name],"Even"))</f>
        <v>Denver Broncos</v>
      </c>
      <c r="M12350">
        <v>-3</v>
      </c>
      <c r="N12350">
        <f>IF(Table1[[#This Row],[TeamFavorite]]=Table1[[#This Row],[TeamHome]],Table1[[#This Row],[ScoreAway]]-Table1[[#This Row],[ScoreHome]],Table1[[#This Row],[ScoreHome]]-Table1[[#This Row],[ScoreAway]])</f>
        <v>6</v>
      </c>
      <c r="O12350">
        <f>IF(Table1[[#This Row],[SpreadActual]]&lt;Table1[[#This Row],[SpreadFavorite]],1,0)</f>
        <v>0</v>
      </c>
      <c r="P12350">
        <v>45.5</v>
      </c>
      <c r="Q12350" t="s">
        <v>203</v>
      </c>
      <c r="R12350" t="b">
        <v>0</v>
      </c>
      <c r="S12350">
        <v>54</v>
      </c>
      <c r="T12350">
        <v>3</v>
      </c>
    </row>
    <row r="12351" spans="1:22" x14ac:dyDescent="0.2">
      <c r="A12351" s="1">
        <v>43443</v>
      </c>
      <c r="B12351">
        <v>2018</v>
      </c>
      <c r="C12351">
        <f>_xlfn.MAXIFS(Table1[ScheduleWeekWritten],Table1[ScheduleSeason],Table1[[#This Row],[ScheduleSeason]])</f>
        <v>17</v>
      </c>
      <c r="D12351">
        <v>14</v>
      </c>
      <c r="E12351" cm="1">
        <f t="array" ref="E12351">_xlfn.XLOOKUP(Table1[[#This Row],[ScheduleWeekWritten]],Table3[Game],100+Table3[Increase],Table1[[#This Row],[ScheduleWeekWritten]])</f>
        <v>14</v>
      </c>
      <c r="F12351" t="b">
        <v>0</v>
      </c>
      <c r="G12351" t="s">
        <v>127</v>
      </c>
      <c r="H12351">
        <v>14</v>
      </c>
      <c r="I12351">
        <v>28</v>
      </c>
      <c r="J12351" t="s">
        <v>95</v>
      </c>
      <c r="K12351" t="s">
        <v>98</v>
      </c>
      <c r="L12351" t="str">
        <f>_xlfn.XLOOKUP(Table1[[#This Row],[TeamFavoriteID]],Table2[team_id],Table2[team_name],_xlfn.XLOOKUP(Table1[[#This Row],[TeamFavoriteID]],Table2[team_id_pfr],Table2[team_name],"Even"))</f>
        <v>New Orleans Saints</v>
      </c>
      <c r="M12351">
        <v>-10</v>
      </c>
      <c r="N12351">
        <f>IF(Table1[[#This Row],[TeamFavorite]]=Table1[[#This Row],[TeamHome]],Table1[[#This Row],[ScoreAway]]-Table1[[#This Row],[ScoreHome]],Table1[[#This Row],[ScoreHome]]-Table1[[#This Row],[ScoreAway]])</f>
        <v>-14</v>
      </c>
      <c r="O12351">
        <f>IF(Table1[[#This Row],[SpreadActual]]&lt;Table1[[#This Row],[SpreadFavorite]],1,0)</f>
        <v>1</v>
      </c>
      <c r="P12351">
        <v>54</v>
      </c>
      <c r="Q12351" t="s">
        <v>168</v>
      </c>
      <c r="R12351" t="b">
        <v>0</v>
      </c>
      <c r="S12351">
        <v>71</v>
      </c>
      <c r="T12351">
        <v>7</v>
      </c>
      <c r="V12351" t="s">
        <v>2</v>
      </c>
    </row>
    <row r="12352" spans="1:22" x14ac:dyDescent="0.2">
      <c r="A12352" s="1">
        <v>43443</v>
      </c>
      <c r="B12352">
        <v>2018</v>
      </c>
      <c r="C12352">
        <f>_xlfn.MAXIFS(Table1[ScheduleWeekWritten],Table1[ScheduleSeason],Table1[[#This Row],[ScheduleSeason]])</f>
        <v>17</v>
      </c>
      <c r="D12352">
        <v>14</v>
      </c>
      <c r="E12352" cm="1">
        <f t="array" ref="E12352">_xlfn.XLOOKUP(Table1[[#This Row],[ScheduleWeekWritten]],Table3[Game],100+Table3[Increase],Table1[[#This Row],[ScheduleWeekWritten]])</f>
        <v>14</v>
      </c>
      <c r="F12352" t="b">
        <v>0</v>
      </c>
      <c r="G12352" t="s">
        <v>61</v>
      </c>
      <c r="H12352">
        <v>16</v>
      </c>
      <c r="I12352">
        <v>40</v>
      </c>
      <c r="J12352" t="s">
        <v>50</v>
      </c>
      <c r="K12352" t="s">
        <v>90</v>
      </c>
      <c r="L12352" t="str">
        <f>_xlfn.XLOOKUP(Table1[[#This Row],[TeamFavoriteID]],Table2[team_id],Table2[team_name],_xlfn.XLOOKUP(Table1[[#This Row],[TeamFavoriteID]],Table2[team_id_pfr],Table2[team_name],"Even"))</f>
        <v>New York Giants</v>
      </c>
      <c r="M12352">
        <v>-3</v>
      </c>
      <c r="N12352">
        <f>IF(Table1[[#This Row],[TeamFavorite]]=Table1[[#This Row],[TeamHome]],Table1[[#This Row],[ScoreAway]]-Table1[[#This Row],[ScoreHome]],Table1[[#This Row],[ScoreHome]]-Table1[[#This Row],[ScoreAway]])</f>
        <v>-24</v>
      </c>
      <c r="O12352">
        <f>IF(Table1[[#This Row],[SpreadActual]]&lt;Table1[[#This Row],[SpreadFavorite]],1,0)</f>
        <v>1</v>
      </c>
      <c r="P12352">
        <v>40.5</v>
      </c>
      <c r="Q12352" t="s">
        <v>165</v>
      </c>
      <c r="R12352" t="b">
        <v>0</v>
      </c>
      <c r="S12352">
        <v>33</v>
      </c>
      <c r="T12352">
        <v>6</v>
      </c>
    </row>
    <row r="12353" spans="1:22" x14ac:dyDescent="0.2">
      <c r="A12353" s="1">
        <v>43444</v>
      </c>
      <c r="B12353">
        <v>2018</v>
      </c>
      <c r="C12353">
        <f>_xlfn.MAXIFS(Table1[ScheduleWeekWritten],Table1[ScheduleSeason],Table1[[#This Row],[ScheduleSeason]])</f>
        <v>17</v>
      </c>
      <c r="D12353">
        <v>14</v>
      </c>
      <c r="E12353" cm="1">
        <f t="array" ref="E12353">_xlfn.XLOOKUP(Table1[[#This Row],[ScheduleWeekWritten]],Table3[Game],100+Table3[Increase],Table1[[#This Row],[ScheduleWeekWritten]])</f>
        <v>14</v>
      </c>
      <c r="F12353" t="b">
        <v>0</v>
      </c>
      <c r="G12353" t="s">
        <v>128</v>
      </c>
      <c r="H12353">
        <v>21</v>
      </c>
      <c r="I12353">
        <v>7</v>
      </c>
      <c r="J12353" t="s">
        <v>54</v>
      </c>
      <c r="K12353" t="s">
        <v>132</v>
      </c>
      <c r="L12353" t="str">
        <f>_xlfn.XLOOKUP(Table1[[#This Row],[TeamFavoriteID]],Table2[team_id],Table2[team_name],_xlfn.XLOOKUP(Table1[[#This Row],[TeamFavoriteID]],Table2[team_id_pfr],Table2[team_name],"Even"))</f>
        <v>Seattle Seahawks</v>
      </c>
      <c r="M12353">
        <v>-3</v>
      </c>
      <c r="N12353">
        <f>IF(Table1[[#This Row],[TeamFavorite]]=Table1[[#This Row],[TeamHome]],Table1[[#This Row],[ScoreAway]]-Table1[[#This Row],[ScoreHome]],Table1[[#This Row],[ScoreHome]]-Table1[[#This Row],[ScoreAway]])</f>
        <v>-14</v>
      </c>
      <c r="O12353">
        <f>IF(Table1[[#This Row],[SpreadActual]]&lt;Table1[[#This Row],[SpreadFavorite]],1,0)</f>
        <v>1</v>
      </c>
      <c r="P12353">
        <v>45.5</v>
      </c>
      <c r="Q12353" t="s">
        <v>180</v>
      </c>
      <c r="R12353" t="b">
        <v>0</v>
      </c>
      <c r="S12353">
        <v>48</v>
      </c>
      <c r="T12353">
        <v>9</v>
      </c>
    </row>
    <row r="12354" spans="1:22" x14ac:dyDescent="0.2">
      <c r="A12354" s="1">
        <v>43447</v>
      </c>
      <c r="B12354">
        <v>2018</v>
      </c>
      <c r="C12354">
        <f>_xlfn.MAXIFS(Table1[ScheduleWeekWritten],Table1[ScheduleSeason],Table1[[#This Row],[ScheduleSeason]])</f>
        <v>17</v>
      </c>
      <c r="D12354">
        <v>15</v>
      </c>
      <c r="E12354" cm="1">
        <f t="array" ref="E12354">_xlfn.XLOOKUP(Table1[[#This Row],[ScheduleWeekWritten]],Table3[Game],100+Table3[Increase],Table1[[#This Row],[ScheduleWeekWritten]])</f>
        <v>15</v>
      </c>
      <c r="F12354" t="b">
        <v>0</v>
      </c>
      <c r="G12354" t="s">
        <v>42</v>
      </c>
      <c r="H12354">
        <v>28</v>
      </c>
      <c r="I12354">
        <v>29</v>
      </c>
      <c r="J12354" t="s">
        <v>210</v>
      </c>
      <c r="K12354" t="s">
        <v>75</v>
      </c>
      <c r="L12354" t="str">
        <f>_xlfn.XLOOKUP(Table1[[#This Row],[TeamFavoriteID]],Table2[team_id],Table2[team_name],_xlfn.XLOOKUP(Table1[[#This Row],[TeamFavoriteID]],Table2[team_id_pfr],Table2[team_name],"Even"))</f>
        <v>Kansas City Chiefs</v>
      </c>
      <c r="M12354">
        <v>-3.5</v>
      </c>
      <c r="N12354">
        <f>IF(Table1[[#This Row],[TeamFavorite]]=Table1[[#This Row],[TeamHome]],Table1[[#This Row],[ScoreAway]]-Table1[[#This Row],[ScoreHome]],Table1[[#This Row],[ScoreHome]]-Table1[[#This Row],[ScoreAway]])</f>
        <v>1</v>
      </c>
      <c r="O12354">
        <f>IF(Table1[[#This Row],[SpreadActual]]&lt;Table1[[#This Row],[SpreadFavorite]],1,0)</f>
        <v>0</v>
      </c>
      <c r="P12354">
        <v>54</v>
      </c>
      <c r="Q12354" t="s">
        <v>117</v>
      </c>
      <c r="R12354" t="b">
        <v>0</v>
      </c>
      <c r="S12354">
        <v>39</v>
      </c>
      <c r="T12354">
        <v>5</v>
      </c>
      <c r="V12354" t="s">
        <v>2</v>
      </c>
    </row>
    <row r="12355" spans="1:22" x14ac:dyDescent="0.2">
      <c r="A12355" s="1">
        <v>43449</v>
      </c>
      <c r="B12355">
        <v>2018</v>
      </c>
      <c r="C12355">
        <f>_xlfn.MAXIFS(Table1[ScheduleWeekWritten],Table1[ScheduleSeason],Table1[[#This Row],[ScheduleSeason]])</f>
        <v>17</v>
      </c>
      <c r="D12355">
        <v>15</v>
      </c>
      <c r="E12355" cm="1">
        <f t="array" ref="E12355">_xlfn.XLOOKUP(Table1[[#This Row],[ScheduleWeekWritten]],Table3[Game],100+Table3[Increase],Table1[[#This Row],[ScheduleWeekWritten]])</f>
        <v>15</v>
      </c>
      <c r="F12355" t="b">
        <v>0</v>
      </c>
      <c r="G12355" t="s">
        <v>24</v>
      </c>
      <c r="H12355">
        <v>16</v>
      </c>
      <c r="I12355">
        <v>17</v>
      </c>
      <c r="J12355" t="s">
        <v>62</v>
      </c>
      <c r="K12355" t="s">
        <v>88</v>
      </c>
      <c r="L12355" t="str">
        <f>_xlfn.XLOOKUP(Table1[[#This Row],[TeamFavoriteID]],Table2[team_id],Table2[team_name],_xlfn.XLOOKUP(Table1[[#This Row],[TeamFavoriteID]],Table2[team_id_pfr],Table2[team_name],"Even"))</f>
        <v>Denver Broncos</v>
      </c>
      <c r="M12355">
        <v>-1</v>
      </c>
      <c r="N12355">
        <f>IF(Table1[[#This Row],[TeamFavorite]]=Table1[[#This Row],[TeamHome]],Table1[[#This Row],[ScoreAway]]-Table1[[#This Row],[ScoreHome]],Table1[[#This Row],[ScoreHome]]-Table1[[#This Row],[ScoreAway]])</f>
        <v>1</v>
      </c>
      <c r="O12355">
        <f>IF(Table1[[#This Row],[SpreadActual]]&lt;Table1[[#This Row],[SpreadFavorite]],1,0)</f>
        <v>0</v>
      </c>
      <c r="P12355">
        <v>47</v>
      </c>
      <c r="Q12355" t="s">
        <v>174</v>
      </c>
      <c r="R12355" t="b">
        <v>0</v>
      </c>
      <c r="S12355">
        <v>46</v>
      </c>
      <c r="T12355">
        <v>0</v>
      </c>
    </row>
    <row r="12356" spans="1:22" x14ac:dyDescent="0.2">
      <c r="A12356" s="1">
        <v>43449</v>
      </c>
      <c r="B12356">
        <v>2018</v>
      </c>
      <c r="C12356">
        <f>_xlfn.MAXIFS(Table1[ScheduleWeekWritten],Table1[ScheduleSeason],Table1[[#This Row],[ScheduleSeason]])</f>
        <v>17</v>
      </c>
      <c r="D12356">
        <v>15</v>
      </c>
      <c r="E12356" cm="1">
        <f t="array" ref="E12356">_xlfn.XLOOKUP(Table1[[#This Row],[ScheduleWeekWritten]],Table3[Game],100+Table3[Increase],Table1[[#This Row],[ScheduleWeekWritten]])</f>
        <v>15</v>
      </c>
      <c r="F12356" t="b">
        <v>0</v>
      </c>
      <c r="G12356" t="s">
        <v>31</v>
      </c>
      <c r="H12356">
        <v>22</v>
      </c>
      <c r="I12356">
        <v>29</v>
      </c>
      <c r="J12356" t="s">
        <v>177</v>
      </c>
      <c r="K12356" t="s">
        <v>182</v>
      </c>
      <c r="L12356" t="str">
        <f>_xlfn.XLOOKUP(Table1[[#This Row],[TeamFavoriteID]],Table2[team_id],Table2[team_name],_xlfn.XLOOKUP(Table1[[#This Row],[TeamFavoriteID]],Table2[team_id_pfr],Table2[team_name],"Even"))</f>
        <v>Houston Texans</v>
      </c>
      <c r="M12356">
        <v>-7</v>
      </c>
      <c r="N12356">
        <f>IF(Table1[[#This Row],[TeamFavorite]]=Table1[[#This Row],[TeamHome]],Table1[[#This Row],[ScoreAway]]-Table1[[#This Row],[ScoreHome]],Table1[[#This Row],[ScoreHome]]-Table1[[#This Row],[ScoreAway]])</f>
        <v>-7</v>
      </c>
      <c r="O12356">
        <f>IF(Table1[[#This Row],[SpreadActual]]&lt;Table1[[#This Row],[SpreadFavorite]],1,0)</f>
        <v>0</v>
      </c>
      <c r="P12356">
        <v>44</v>
      </c>
      <c r="Q12356" t="s">
        <v>197</v>
      </c>
      <c r="R12356" t="b">
        <v>0</v>
      </c>
      <c r="S12356">
        <v>51</v>
      </c>
      <c r="T12356">
        <v>8</v>
      </c>
      <c r="V12356" t="s">
        <v>2</v>
      </c>
    </row>
    <row r="12357" spans="1:22" x14ac:dyDescent="0.2">
      <c r="A12357" s="1">
        <v>43450</v>
      </c>
      <c r="B12357">
        <v>2018</v>
      </c>
      <c r="C12357">
        <f>_xlfn.MAXIFS(Table1[ScheduleWeekWritten],Table1[ScheduleSeason],Table1[[#This Row],[ScheduleSeason]])</f>
        <v>17</v>
      </c>
      <c r="D12357">
        <v>15</v>
      </c>
      <c r="E12357" cm="1">
        <f t="array" ref="E12357">_xlfn.XLOOKUP(Table1[[#This Row],[ScheduleWeekWritten]],Table3[Game],100+Table3[Increase],Table1[[#This Row],[ScheduleWeekWritten]])</f>
        <v>15</v>
      </c>
      <c r="F12357" t="b">
        <v>0</v>
      </c>
      <c r="G12357" t="s">
        <v>38</v>
      </c>
      <c r="H12357">
        <v>40</v>
      </c>
      <c r="I12357">
        <v>14</v>
      </c>
      <c r="J12357" t="s">
        <v>149</v>
      </c>
      <c r="K12357" t="s">
        <v>109</v>
      </c>
      <c r="L12357" t="str">
        <f>_xlfn.XLOOKUP(Table1[[#This Row],[TeamFavoriteID]],Table2[team_id],Table2[team_name],_xlfn.XLOOKUP(Table1[[#This Row],[TeamFavoriteID]],Table2[team_id_pfr],Table2[team_name],"Even"))</f>
        <v>Atlanta Falcons</v>
      </c>
      <c r="M12357">
        <v>-10</v>
      </c>
      <c r="N12357">
        <f>IF(Table1[[#This Row],[TeamFavorite]]=Table1[[#This Row],[TeamHome]],Table1[[#This Row],[ScoreAway]]-Table1[[#This Row],[ScoreHome]],Table1[[#This Row],[ScoreHome]]-Table1[[#This Row],[ScoreAway]])</f>
        <v>-26</v>
      </c>
      <c r="O12357">
        <f>IF(Table1[[#This Row],[SpreadActual]]&lt;Table1[[#This Row],[SpreadFavorite]],1,0)</f>
        <v>1</v>
      </c>
      <c r="P12357">
        <v>43.5</v>
      </c>
      <c r="Q12357" t="s">
        <v>213</v>
      </c>
      <c r="R12357" t="b">
        <v>0</v>
      </c>
      <c r="S12357">
        <v>72</v>
      </c>
      <c r="T12357">
        <v>0</v>
      </c>
      <c r="V12357" t="s">
        <v>103</v>
      </c>
    </row>
    <row r="12358" spans="1:22" x14ac:dyDescent="0.2">
      <c r="A12358" s="1">
        <v>43450</v>
      </c>
      <c r="B12358">
        <v>2018</v>
      </c>
      <c r="C12358">
        <f>_xlfn.MAXIFS(Table1[ScheduleWeekWritten],Table1[ScheduleSeason],Table1[[#This Row],[ScheduleSeason]])</f>
        <v>17</v>
      </c>
      <c r="D12358">
        <v>15</v>
      </c>
      <c r="E12358" cm="1">
        <f t="array" ref="E12358">_xlfn.XLOOKUP(Table1[[#This Row],[ScheduleWeekWritten]],Table3[Game],100+Table3[Increase],Table1[[#This Row],[ScheduleWeekWritten]])</f>
        <v>15</v>
      </c>
      <c r="F12358" t="b">
        <v>0</v>
      </c>
      <c r="G12358" t="s">
        <v>158</v>
      </c>
      <c r="H12358">
        <v>20</v>
      </c>
      <c r="I12358">
        <v>12</v>
      </c>
      <c r="J12358" t="s">
        <v>127</v>
      </c>
      <c r="K12358" t="s">
        <v>159</v>
      </c>
      <c r="L12358" t="str">
        <f>_xlfn.XLOOKUP(Table1[[#This Row],[TeamFavoriteID]],Table2[team_id],Table2[team_name],_xlfn.XLOOKUP(Table1[[#This Row],[TeamFavoriteID]],Table2[team_id_pfr],Table2[team_name],"Even"))</f>
        <v>Baltimore Ravens</v>
      </c>
      <c r="M12358">
        <v>-8.5</v>
      </c>
      <c r="N12358">
        <f>IF(Table1[[#This Row],[TeamFavorite]]=Table1[[#This Row],[TeamHome]],Table1[[#This Row],[ScoreAway]]-Table1[[#This Row],[ScoreHome]],Table1[[#This Row],[ScoreHome]]-Table1[[#This Row],[ScoreAway]])</f>
        <v>-8</v>
      </c>
      <c r="O12358">
        <f>IF(Table1[[#This Row],[SpreadActual]]&lt;Table1[[#This Row],[SpreadFavorite]],1,0)</f>
        <v>0</v>
      </c>
      <c r="P12358">
        <v>45</v>
      </c>
      <c r="Q12358" t="s">
        <v>166</v>
      </c>
      <c r="R12358" t="b">
        <v>0</v>
      </c>
      <c r="S12358">
        <v>43</v>
      </c>
      <c r="T12358">
        <v>10</v>
      </c>
      <c r="V12358" t="s">
        <v>2</v>
      </c>
    </row>
    <row r="12359" spans="1:22" x14ac:dyDescent="0.2">
      <c r="A12359" s="1">
        <v>43450</v>
      </c>
      <c r="B12359">
        <v>2018</v>
      </c>
      <c r="C12359">
        <f>_xlfn.MAXIFS(Table1[ScheduleWeekWritten],Table1[ScheduleSeason],Table1[[#This Row],[ScheduleSeason]])</f>
        <v>17</v>
      </c>
      <c r="D12359">
        <v>15</v>
      </c>
      <c r="E12359" cm="1">
        <f t="array" ref="E12359">_xlfn.XLOOKUP(Table1[[#This Row],[ScheduleWeekWritten]],Table3[Game],100+Table3[Increase],Table1[[#This Row],[ScheduleWeekWritten]])</f>
        <v>15</v>
      </c>
      <c r="F12359" t="b">
        <v>0</v>
      </c>
      <c r="G12359" t="s">
        <v>28</v>
      </c>
      <c r="H12359">
        <v>14</v>
      </c>
      <c r="I12359">
        <v>13</v>
      </c>
      <c r="J12359" t="s">
        <v>45</v>
      </c>
      <c r="K12359" t="s">
        <v>43</v>
      </c>
      <c r="L12359" t="str">
        <f>_xlfn.XLOOKUP(Table1[[#This Row],[TeamFavoriteID]],Table2[team_id],Table2[team_name],_xlfn.XLOOKUP(Table1[[#This Row],[TeamFavoriteID]],Table2[team_id_pfr],Table2[team_name],"Even"))</f>
        <v>Buffalo Bills</v>
      </c>
      <c r="M12359">
        <v>-2.5</v>
      </c>
      <c r="N12359">
        <f>IF(Table1[[#This Row],[TeamFavorite]]=Table1[[#This Row],[TeamHome]],Table1[[#This Row],[ScoreAway]]-Table1[[#This Row],[ScoreHome]],Table1[[#This Row],[ScoreHome]]-Table1[[#This Row],[ScoreAway]])</f>
        <v>-1</v>
      </c>
      <c r="O12359">
        <f>IF(Table1[[#This Row],[SpreadActual]]&lt;Table1[[#This Row],[SpreadFavorite]],1,0)</f>
        <v>0</v>
      </c>
      <c r="P12359">
        <v>40</v>
      </c>
      <c r="Q12359" t="s">
        <v>204</v>
      </c>
      <c r="R12359" t="b">
        <v>0</v>
      </c>
      <c r="S12359">
        <v>39</v>
      </c>
      <c r="T12359">
        <v>7</v>
      </c>
      <c r="V12359" t="s">
        <v>2</v>
      </c>
    </row>
    <row r="12360" spans="1:22" x14ac:dyDescent="0.2">
      <c r="A12360" s="1">
        <v>43450</v>
      </c>
      <c r="B12360">
        <v>2018</v>
      </c>
      <c r="C12360">
        <f>_xlfn.MAXIFS(Table1[ScheduleWeekWritten],Table1[ScheduleSeason],Table1[[#This Row],[ScheduleSeason]])</f>
        <v>17</v>
      </c>
      <c r="D12360">
        <v>15</v>
      </c>
      <c r="E12360" cm="1">
        <f t="array" ref="E12360">_xlfn.XLOOKUP(Table1[[#This Row],[ScheduleWeekWritten]],Table3[Game],100+Table3[Increase],Table1[[#This Row],[ScheduleWeekWritten]])</f>
        <v>15</v>
      </c>
      <c r="F12360" t="b">
        <v>0</v>
      </c>
      <c r="G12360" t="s">
        <v>46</v>
      </c>
      <c r="H12360">
        <v>24</v>
      </c>
      <c r="I12360">
        <v>17</v>
      </c>
      <c r="J12360" t="s">
        <v>33</v>
      </c>
      <c r="K12360" t="s">
        <v>47</v>
      </c>
      <c r="L12360" t="str">
        <f>_xlfn.XLOOKUP(Table1[[#This Row],[TeamFavoriteID]],Table2[team_id],Table2[team_name],_xlfn.XLOOKUP(Table1[[#This Row],[TeamFavoriteID]],Table2[team_id_pfr],Table2[team_name],"Even"))</f>
        <v>Chicago Bears</v>
      </c>
      <c r="M12360">
        <v>-5.5</v>
      </c>
      <c r="N12360">
        <f>IF(Table1[[#This Row],[TeamFavorite]]=Table1[[#This Row],[TeamHome]],Table1[[#This Row],[ScoreAway]]-Table1[[#This Row],[ScoreHome]],Table1[[#This Row],[ScoreHome]]-Table1[[#This Row],[ScoreAway]])</f>
        <v>-7</v>
      </c>
      <c r="O12360">
        <f>IF(Table1[[#This Row],[SpreadActual]]&lt;Table1[[#This Row],[SpreadFavorite]],1,0)</f>
        <v>1</v>
      </c>
      <c r="P12360">
        <v>46.5</v>
      </c>
      <c r="Q12360" t="s">
        <v>114</v>
      </c>
      <c r="R12360" t="b">
        <v>0</v>
      </c>
      <c r="S12360">
        <v>45</v>
      </c>
      <c r="T12360">
        <v>10</v>
      </c>
    </row>
    <row r="12361" spans="1:22" x14ac:dyDescent="0.2">
      <c r="A12361" s="1">
        <v>43450</v>
      </c>
      <c r="B12361">
        <v>2018</v>
      </c>
      <c r="C12361">
        <f>_xlfn.MAXIFS(Table1[ScheduleWeekWritten],Table1[ScheduleSeason],Table1[[#This Row],[ScheduleSeason]])</f>
        <v>17</v>
      </c>
      <c r="D12361">
        <v>15</v>
      </c>
      <c r="E12361" cm="1">
        <f t="array" ref="E12361">_xlfn.XLOOKUP(Table1[[#This Row],[ScheduleWeekWritten]],Table3[Game],100+Table3[Increase],Table1[[#This Row],[ScheduleWeekWritten]])</f>
        <v>15</v>
      </c>
      <c r="F12361" t="b">
        <v>0</v>
      </c>
      <c r="G12361" t="s">
        <v>101</v>
      </c>
      <c r="H12361">
        <v>30</v>
      </c>
      <c r="I12361">
        <v>16</v>
      </c>
      <c r="J12361" t="s">
        <v>20</v>
      </c>
      <c r="K12361" t="s">
        <v>104</v>
      </c>
      <c r="L12361" t="str">
        <f>_xlfn.XLOOKUP(Table1[[#This Row],[TeamFavoriteID]],Table2[team_id],Table2[team_name],_xlfn.XLOOKUP(Table1[[#This Row],[TeamFavoriteID]],Table2[team_id_pfr],Table2[team_name],"Even"))</f>
        <v>Cincinnati Bengals</v>
      </c>
      <c r="M12361">
        <v>-3</v>
      </c>
      <c r="N12361">
        <f>IF(Table1[[#This Row],[TeamFavorite]]=Table1[[#This Row],[TeamHome]],Table1[[#This Row],[ScoreAway]]-Table1[[#This Row],[ScoreHome]],Table1[[#This Row],[ScoreHome]]-Table1[[#This Row],[ScoreAway]])</f>
        <v>-14</v>
      </c>
      <c r="O12361">
        <f>IF(Table1[[#This Row],[SpreadActual]]&lt;Table1[[#This Row],[SpreadFavorite]],1,0)</f>
        <v>1</v>
      </c>
      <c r="P12361">
        <v>46</v>
      </c>
      <c r="Q12361" t="s">
        <v>173</v>
      </c>
      <c r="R12361" t="b">
        <v>0</v>
      </c>
      <c r="S12361">
        <v>43</v>
      </c>
      <c r="T12361">
        <v>2</v>
      </c>
    </row>
    <row r="12362" spans="1:22" x14ac:dyDescent="0.2">
      <c r="A12362" s="1">
        <v>43450</v>
      </c>
      <c r="B12362">
        <v>2018</v>
      </c>
      <c r="C12362">
        <f>_xlfn.MAXIFS(Table1[ScheduleWeekWritten],Table1[ScheduleSeason],Table1[[#This Row],[ScheduleSeason]])</f>
        <v>17</v>
      </c>
      <c r="D12362">
        <v>15</v>
      </c>
      <c r="E12362" cm="1">
        <f t="array" ref="E12362">_xlfn.XLOOKUP(Table1[[#This Row],[ScheduleWeekWritten]],Table3[Game],100+Table3[Increase],Table1[[#This Row],[ScheduleWeekWritten]])</f>
        <v>15</v>
      </c>
      <c r="F12362" t="b">
        <v>0</v>
      </c>
      <c r="G12362" t="s">
        <v>140</v>
      </c>
      <c r="H12362">
        <v>23</v>
      </c>
      <c r="I12362">
        <v>0</v>
      </c>
      <c r="J12362" t="s">
        <v>67</v>
      </c>
      <c r="K12362" t="s">
        <v>72</v>
      </c>
      <c r="L12362" t="str">
        <f>_xlfn.XLOOKUP(Table1[[#This Row],[TeamFavoriteID]],Table2[team_id],Table2[team_name],_xlfn.XLOOKUP(Table1[[#This Row],[TeamFavoriteID]],Table2[team_id_pfr],Table2[team_name],"Even"))</f>
        <v>Baltimore Colts</v>
      </c>
      <c r="M12362">
        <v>-3</v>
      </c>
      <c r="N12362">
        <f>IF(Table1[[#This Row],[TeamFavorite]]=Table1[[#This Row],[TeamHome]],Table1[[#This Row],[ScoreAway]]-Table1[[#This Row],[ScoreHome]],Table1[[#This Row],[ScoreHome]]-Table1[[#This Row],[ScoreAway]])</f>
        <v>23</v>
      </c>
      <c r="O12362">
        <f>IF(Table1[[#This Row],[SpreadActual]]&lt;Table1[[#This Row],[SpreadFavorite]],1,0)</f>
        <v>0</v>
      </c>
      <c r="P12362">
        <v>46.5</v>
      </c>
      <c r="Q12362" t="s">
        <v>190</v>
      </c>
      <c r="R12362" t="b">
        <v>0</v>
      </c>
      <c r="S12362">
        <v>72</v>
      </c>
      <c r="T12362">
        <v>0</v>
      </c>
      <c r="V12362" t="s">
        <v>103</v>
      </c>
    </row>
    <row r="12363" spans="1:22" x14ac:dyDescent="0.2">
      <c r="A12363" s="1">
        <v>43450</v>
      </c>
      <c r="B12363">
        <v>2018</v>
      </c>
      <c r="C12363">
        <f>_xlfn.MAXIFS(Table1[ScheduleWeekWritten],Table1[ScheduleSeason],Table1[[#This Row],[ScheduleSeason]])</f>
        <v>17</v>
      </c>
      <c r="D12363">
        <v>15</v>
      </c>
      <c r="E12363" cm="1">
        <f t="array" ref="E12363">_xlfn.XLOOKUP(Table1[[#This Row],[ScheduleWeekWritten]],Table3[Game],100+Table3[Increase],Table1[[#This Row],[ScheduleWeekWritten]])</f>
        <v>15</v>
      </c>
      <c r="F12363" t="b">
        <v>0</v>
      </c>
      <c r="G12363" t="s">
        <v>154</v>
      </c>
      <c r="H12363">
        <v>13</v>
      </c>
      <c r="I12363">
        <v>16</v>
      </c>
      <c r="J12363" t="s">
        <v>61</v>
      </c>
      <c r="K12363" t="s">
        <v>161</v>
      </c>
      <c r="L12363" t="str">
        <f>_xlfn.XLOOKUP(Table1[[#This Row],[TeamFavoriteID]],Table2[team_id],Table2[team_name],_xlfn.XLOOKUP(Table1[[#This Row],[TeamFavoriteID]],Table2[team_id_pfr],Table2[team_name],"Even"))</f>
        <v>Jacksonville Jaguars</v>
      </c>
      <c r="M12363">
        <v>-7.5</v>
      </c>
      <c r="N12363">
        <f>IF(Table1[[#This Row],[TeamFavorite]]=Table1[[#This Row],[TeamHome]],Table1[[#This Row],[ScoreAway]]-Table1[[#This Row],[ScoreHome]],Table1[[#This Row],[ScoreHome]]-Table1[[#This Row],[ScoreAway]])</f>
        <v>3</v>
      </c>
      <c r="O12363">
        <f>IF(Table1[[#This Row],[SpreadActual]]&lt;Table1[[#This Row],[SpreadFavorite]],1,0)</f>
        <v>0</v>
      </c>
      <c r="P12363">
        <v>36.5</v>
      </c>
      <c r="Q12363" t="s">
        <v>214</v>
      </c>
      <c r="R12363" t="b">
        <v>0</v>
      </c>
      <c r="S12363">
        <v>64</v>
      </c>
      <c r="T12363">
        <v>12</v>
      </c>
    </row>
    <row r="12364" spans="1:22" x14ac:dyDescent="0.2">
      <c r="A12364" s="1">
        <v>43450</v>
      </c>
      <c r="B12364">
        <v>2018</v>
      </c>
      <c r="C12364">
        <f>_xlfn.MAXIFS(Table1[ScheduleWeekWritten],Table1[ScheduleSeason],Table1[[#This Row],[ScheduleSeason]])</f>
        <v>17</v>
      </c>
      <c r="D12364">
        <v>15</v>
      </c>
      <c r="E12364" cm="1">
        <f t="array" ref="E12364">_xlfn.XLOOKUP(Table1[[#This Row],[ScheduleWeekWritten]],Table3[Game],100+Table3[Increase],Table1[[#This Row],[ScheduleWeekWritten]])</f>
        <v>15</v>
      </c>
      <c r="F12364" t="b">
        <v>0</v>
      </c>
      <c r="G12364" t="s">
        <v>39</v>
      </c>
      <c r="H12364">
        <v>23</v>
      </c>
      <c r="I12364">
        <v>30</v>
      </c>
      <c r="J12364" t="s">
        <v>58</v>
      </c>
      <c r="K12364" t="s">
        <v>40</v>
      </c>
      <c r="L12364" t="str">
        <f>_xlfn.XLOOKUP(Table1[[#This Row],[TeamFavoriteID]],Table2[team_id],Table2[team_name],_xlfn.XLOOKUP(Table1[[#This Row],[TeamFavoriteID]],Table2[team_id_pfr],Table2[team_name],"Even"))</f>
        <v>Los Angeles Rams</v>
      </c>
      <c r="M12364">
        <v>-13.5</v>
      </c>
      <c r="N12364">
        <f>IF(Table1[[#This Row],[TeamFavorite]]=Table1[[#This Row],[TeamHome]],Table1[[#This Row],[ScoreAway]]-Table1[[#This Row],[ScoreHome]],Table1[[#This Row],[ScoreHome]]-Table1[[#This Row],[ScoreAway]])</f>
        <v>7</v>
      </c>
      <c r="O12364">
        <f>IF(Table1[[#This Row],[SpreadActual]]&lt;Table1[[#This Row],[SpreadFavorite]],1,0)</f>
        <v>0</v>
      </c>
      <c r="P12364">
        <v>52.5</v>
      </c>
      <c r="Q12364" t="s">
        <v>65</v>
      </c>
      <c r="R12364" t="b">
        <v>0</v>
      </c>
      <c r="S12364">
        <v>60</v>
      </c>
      <c r="T12364">
        <v>5</v>
      </c>
    </row>
    <row r="12365" spans="1:22" x14ac:dyDescent="0.2">
      <c r="A12365" s="1">
        <v>43450</v>
      </c>
      <c r="B12365">
        <v>2018</v>
      </c>
      <c r="C12365">
        <f>_xlfn.MAXIFS(Table1[ScheduleWeekWritten],Table1[ScheduleSeason],Table1[[#This Row],[ScheduleSeason]])</f>
        <v>17</v>
      </c>
      <c r="D12365">
        <v>15</v>
      </c>
      <c r="E12365" cm="1">
        <f t="array" ref="E12365">_xlfn.XLOOKUP(Table1[[#This Row],[ScheduleWeekWritten]],Table3[Game],100+Table3[Increase],Table1[[#This Row],[ScheduleWeekWritten]])</f>
        <v>15</v>
      </c>
      <c r="F12365" t="b">
        <v>0</v>
      </c>
      <c r="G12365" t="s">
        <v>54</v>
      </c>
      <c r="H12365">
        <v>41</v>
      </c>
      <c r="I12365">
        <v>17</v>
      </c>
      <c r="J12365" t="s">
        <v>19</v>
      </c>
      <c r="K12365" t="s">
        <v>55</v>
      </c>
      <c r="L12365" t="str">
        <f>_xlfn.XLOOKUP(Table1[[#This Row],[TeamFavoriteID]],Table2[team_id],Table2[team_name],_xlfn.XLOOKUP(Table1[[#This Row],[TeamFavoriteID]],Table2[team_id_pfr],Table2[team_name],"Even"))</f>
        <v>Minnesota Vikings</v>
      </c>
      <c r="M12365">
        <v>-7.5</v>
      </c>
      <c r="N12365">
        <f>IF(Table1[[#This Row],[TeamFavorite]]=Table1[[#This Row],[TeamHome]],Table1[[#This Row],[ScoreAway]]-Table1[[#This Row],[ScoreHome]],Table1[[#This Row],[ScoreHome]]-Table1[[#This Row],[ScoreAway]])</f>
        <v>-24</v>
      </c>
      <c r="O12365">
        <f>IF(Table1[[#This Row],[SpreadActual]]&lt;Table1[[#This Row],[SpreadFavorite]],1,0)</f>
        <v>1</v>
      </c>
      <c r="P12365">
        <v>45</v>
      </c>
      <c r="Q12365" t="s">
        <v>205</v>
      </c>
      <c r="R12365" t="b">
        <v>0</v>
      </c>
      <c r="S12365">
        <v>72</v>
      </c>
      <c r="T12365">
        <v>0</v>
      </c>
      <c r="V12365" t="s">
        <v>103</v>
      </c>
    </row>
    <row r="12366" spans="1:22" x14ac:dyDescent="0.2">
      <c r="A12366" s="1">
        <v>43450</v>
      </c>
      <c r="B12366">
        <v>2018</v>
      </c>
      <c r="C12366">
        <f>_xlfn.MAXIFS(Table1[ScheduleWeekWritten],Table1[ScheduleSeason],Table1[[#This Row],[ScheduleSeason]])</f>
        <v>17</v>
      </c>
      <c r="D12366">
        <v>15</v>
      </c>
      <c r="E12366" cm="1">
        <f t="array" ref="E12366">_xlfn.XLOOKUP(Table1[[#This Row],[ScheduleWeekWritten]],Table3[Game],100+Table3[Increase],Table1[[#This Row],[ScheduleWeekWritten]])</f>
        <v>15</v>
      </c>
      <c r="F12366" t="b">
        <v>0</v>
      </c>
      <c r="G12366" t="s">
        <v>50</v>
      </c>
      <c r="H12366">
        <v>0</v>
      </c>
      <c r="I12366">
        <v>17</v>
      </c>
      <c r="J12366" t="s">
        <v>171</v>
      </c>
      <c r="K12366" t="s">
        <v>25</v>
      </c>
      <c r="L12366" t="str">
        <f>_xlfn.XLOOKUP(Table1[[#This Row],[TeamFavoriteID]],Table2[team_id],Table2[team_name],_xlfn.XLOOKUP(Table1[[#This Row],[TeamFavoriteID]],Table2[team_id_pfr],Table2[team_name],"Even"))</f>
        <v>Houston Oilers</v>
      </c>
      <c r="M12366">
        <v>-2.5</v>
      </c>
      <c r="N12366">
        <f>IF(Table1[[#This Row],[TeamFavorite]]=Table1[[#This Row],[TeamHome]],Table1[[#This Row],[ScoreAway]]-Table1[[#This Row],[ScoreHome]],Table1[[#This Row],[ScoreHome]]-Table1[[#This Row],[ScoreAway]])</f>
        <v>-17</v>
      </c>
      <c r="O12366">
        <f>IF(Table1[[#This Row],[SpreadActual]]&lt;Table1[[#This Row],[SpreadFavorite]],1,0)</f>
        <v>1</v>
      </c>
      <c r="P12366">
        <v>42</v>
      </c>
      <c r="Q12366" t="s">
        <v>197</v>
      </c>
      <c r="R12366" t="b">
        <v>0</v>
      </c>
      <c r="S12366">
        <v>40</v>
      </c>
      <c r="T12366">
        <v>6</v>
      </c>
      <c r="V12366" t="s">
        <v>2</v>
      </c>
    </row>
    <row r="12367" spans="1:22" x14ac:dyDescent="0.2">
      <c r="A12367" s="1">
        <v>43450</v>
      </c>
      <c r="B12367">
        <v>2018</v>
      </c>
      <c r="C12367">
        <f>_xlfn.MAXIFS(Table1[ScheduleWeekWritten],Table1[ScheduleSeason],Table1[[#This Row],[ScheduleSeason]])</f>
        <v>17</v>
      </c>
      <c r="D12367">
        <v>15</v>
      </c>
      <c r="E12367" cm="1">
        <f t="array" ref="E12367">_xlfn.XLOOKUP(Table1[[#This Row],[ScheduleWeekWritten]],Table3[Game],100+Table3[Increase],Table1[[#This Row],[ScheduleWeekWritten]])</f>
        <v>15</v>
      </c>
      <c r="F12367" t="b">
        <v>0</v>
      </c>
      <c r="G12367" t="s">
        <v>49</v>
      </c>
      <c r="H12367">
        <v>17</v>
      </c>
      <c r="I12367">
        <v>10</v>
      </c>
      <c r="J12367" t="s">
        <v>115</v>
      </c>
      <c r="K12367" t="s">
        <v>70</v>
      </c>
      <c r="L12367" t="str">
        <f>_xlfn.XLOOKUP(Table1[[#This Row],[TeamFavoriteID]],Table2[team_id],Table2[team_name],_xlfn.XLOOKUP(Table1[[#This Row],[TeamFavoriteID]],Table2[team_id_pfr],Table2[team_name],"Even"))</f>
        <v>Boston Patriots</v>
      </c>
      <c r="M12367">
        <v>-2.5</v>
      </c>
      <c r="N12367">
        <f>IF(Table1[[#This Row],[TeamFavorite]]=Table1[[#This Row],[TeamHome]],Table1[[#This Row],[ScoreAway]]-Table1[[#This Row],[ScoreHome]],Table1[[#This Row],[ScoreHome]]-Table1[[#This Row],[ScoreAway]])</f>
        <v>7</v>
      </c>
      <c r="O12367">
        <f>IF(Table1[[#This Row],[SpreadActual]]&lt;Table1[[#This Row],[SpreadFavorite]],1,0)</f>
        <v>0</v>
      </c>
      <c r="P12367">
        <v>56</v>
      </c>
      <c r="Q12367" t="s">
        <v>175</v>
      </c>
      <c r="R12367" t="b">
        <v>0</v>
      </c>
      <c r="S12367">
        <v>42</v>
      </c>
      <c r="T12367">
        <v>5</v>
      </c>
    </row>
    <row r="12368" spans="1:22" x14ac:dyDescent="0.2">
      <c r="A12368" s="1">
        <v>43450</v>
      </c>
      <c r="B12368">
        <v>2018</v>
      </c>
      <c r="C12368">
        <f>_xlfn.MAXIFS(Table1[ScheduleWeekWritten],Table1[ScheduleSeason],Table1[[#This Row],[ScheduleSeason]])</f>
        <v>17</v>
      </c>
      <c r="D12368">
        <v>15</v>
      </c>
      <c r="E12368" cm="1">
        <f t="array" ref="E12368">_xlfn.XLOOKUP(Table1[[#This Row],[ScheduleWeekWritten]],Table3[Game],100+Table3[Increase],Table1[[#This Row],[ScheduleWeekWritten]])</f>
        <v>15</v>
      </c>
      <c r="F12368" t="b">
        <v>0</v>
      </c>
      <c r="G12368" t="s">
        <v>53</v>
      </c>
      <c r="H12368">
        <v>26</v>
      </c>
      <c r="I12368">
        <v>23</v>
      </c>
      <c r="J12368" t="s">
        <v>128</v>
      </c>
      <c r="K12368" t="s">
        <v>132</v>
      </c>
      <c r="L12368" t="str">
        <f>_xlfn.XLOOKUP(Table1[[#This Row],[TeamFavoriteID]],Table2[team_id],Table2[team_name],_xlfn.XLOOKUP(Table1[[#This Row],[TeamFavoriteID]],Table2[team_id_pfr],Table2[team_name],"Even"))</f>
        <v>Seattle Seahawks</v>
      </c>
      <c r="M12368">
        <v>-3.5</v>
      </c>
      <c r="N12368">
        <f>IF(Table1[[#This Row],[TeamFavorite]]=Table1[[#This Row],[TeamHome]],Table1[[#This Row],[ScoreAway]]-Table1[[#This Row],[ScoreHome]],Table1[[#This Row],[ScoreHome]]-Table1[[#This Row],[ScoreAway]])</f>
        <v>3</v>
      </c>
      <c r="O12368">
        <f>IF(Table1[[#This Row],[SpreadActual]]&lt;Table1[[#This Row],[SpreadFavorite]],1,0)</f>
        <v>0</v>
      </c>
      <c r="P12368">
        <v>44</v>
      </c>
      <c r="Q12368" t="s">
        <v>203</v>
      </c>
      <c r="R12368" t="b">
        <v>0</v>
      </c>
      <c r="S12368">
        <v>61</v>
      </c>
      <c r="T12368">
        <v>11</v>
      </c>
    </row>
    <row r="12369" spans="1:22" x14ac:dyDescent="0.2">
      <c r="A12369" s="1">
        <v>43451</v>
      </c>
      <c r="B12369">
        <v>2018</v>
      </c>
      <c r="C12369">
        <f>_xlfn.MAXIFS(Table1[ScheduleWeekWritten],Table1[ScheduleSeason],Table1[[#This Row],[ScheduleSeason]])</f>
        <v>17</v>
      </c>
      <c r="D12369">
        <v>15</v>
      </c>
      <c r="E12369" cm="1">
        <f t="array" ref="E12369">_xlfn.XLOOKUP(Table1[[#This Row],[ScheduleWeekWritten]],Table3[Game],100+Table3[Increase],Table1[[#This Row],[ScheduleWeekWritten]])</f>
        <v>15</v>
      </c>
      <c r="F12369" t="b">
        <v>0</v>
      </c>
      <c r="G12369" t="s">
        <v>152</v>
      </c>
      <c r="H12369">
        <v>9</v>
      </c>
      <c r="I12369">
        <v>12</v>
      </c>
      <c r="J12369" t="s">
        <v>95</v>
      </c>
      <c r="K12369" t="s">
        <v>98</v>
      </c>
      <c r="L12369" t="str">
        <f>_xlfn.XLOOKUP(Table1[[#This Row],[TeamFavoriteID]],Table2[team_id],Table2[team_name],_xlfn.XLOOKUP(Table1[[#This Row],[TeamFavoriteID]],Table2[team_id_pfr],Table2[team_name],"Even"))</f>
        <v>New Orleans Saints</v>
      </c>
      <c r="M12369">
        <v>-6</v>
      </c>
      <c r="N12369">
        <f>IF(Table1[[#This Row],[TeamFavorite]]=Table1[[#This Row],[TeamHome]],Table1[[#This Row],[ScoreAway]]-Table1[[#This Row],[ScoreHome]],Table1[[#This Row],[ScoreHome]]-Table1[[#This Row],[ScoreAway]])</f>
        <v>-3</v>
      </c>
      <c r="O12369">
        <f>IF(Table1[[#This Row],[SpreadActual]]&lt;Table1[[#This Row],[SpreadFavorite]],1,0)</f>
        <v>0</v>
      </c>
      <c r="P12369">
        <v>50.5</v>
      </c>
      <c r="Q12369" t="s">
        <v>160</v>
      </c>
      <c r="R12369" t="b">
        <v>0</v>
      </c>
      <c r="S12369">
        <v>48</v>
      </c>
      <c r="T12369">
        <v>3</v>
      </c>
    </row>
    <row r="12370" spans="1:22" x14ac:dyDescent="0.2">
      <c r="A12370" s="1">
        <v>43456</v>
      </c>
      <c r="B12370">
        <v>2018</v>
      </c>
      <c r="C12370">
        <f>_xlfn.MAXIFS(Table1[ScheduleWeekWritten],Table1[ScheduleSeason],Table1[[#This Row],[ScheduleSeason]])</f>
        <v>17</v>
      </c>
      <c r="D12370">
        <v>16</v>
      </c>
      <c r="E12370" cm="1">
        <f t="array" ref="E12370">_xlfn.XLOOKUP(Table1[[#This Row],[ScheduleWeekWritten]],Table3[Game],100+Table3[Increase],Table1[[#This Row],[ScheduleWeekWritten]])</f>
        <v>16</v>
      </c>
      <c r="F12370" t="b">
        <v>0</v>
      </c>
      <c r="G12370" t="s">
        <v>210</v>
      </c>
      <c r="H12370">
        <v>10</v>
      </c>
      <c r="I12370">
        <v>22</v>
      </c>
      <c r="J12370" t="s">
        <v>158</v>
      </c>
      <c r="K12370" t="s">
        <v>29</v>
      </c>
      <c r="L12370" t="str">
        <f>_xlfn.XLOOKUP(Table1[[#This Row],[TeamFavoriteID]],Table2[team_id],Table2[team_name],_xlfn.XLOOKUP(Table1[[#This Row],[TeamFavoriteID]],Table2[team_id_pfr],Table2[team_name],"Even"))</f>
        <v>Los Angeles Chargers</v>
      </c>
      <c r="M12370">
        <v>-4</v>
      </c>
      <c r="N12370">
        <f>IF(Table1[[#This Row],[TeamFavorite]]=Table1[[#This Row],[TeamHome]],Table1[[#This Row],[ScoreAway]]-Table1[[#This Row],[ScoreHome]],Table1[[#This Row],[ScoreHome]]-Table1[[#This Row],[ScoreAway]])</f>
        <v>12</v>
      </c>
      <c r="O12370">
        <f>IF(Table1[[#This Row],[SpreadActual]]&lt;Table1[[#This Row],[SpreadFavorite]],1,0)</f>
        <v>0</v>
      </c>
      <c r="P12370">
        <v>42.5</v>
      </c>
      <c r="Q12370" t="s">
        <v>211</v>
      </c>
      <c r="R12370" t="b">
        <v>0</v>
      </c>
      <c r="S12370">
        <v>60</v>
      </c>
      <c r="T12370">
        <v>5</v>
      </c>
    </row>
    <row r="12371" spans="1:22" x14ac:dyDescent="0.2">
      <c r="A12371" s="1">
        <v>43456</v>
      </c>
      <c r="B12371">
        <v>2018</v>
      </c>
      <c r="C12371">
        <f>_xlfn.MAXIFS(Table1[ScheduleWeekWritten],Table1[ScheduleSeason],Table1[[#This Row],[ScheduleSeason]])</f>
        <v>17</v>
      </c>
      <c r="D12371">
        <v>16</v>
      </c>
      <c r="E12371" cm="1">
        <f t="array" ref="E12371">_xlfn.XLOOKUP(Table1[[#This Row],[ScheduleWeekWritten]],Table3[Game],100+Table3[Increase],Table1[[#This Row],[ScheduleWeekWritten]])</f>
        <v>16</v>
      </c>
      <c r="F12371" t="b">
        <v>0</v>
      </c>
      <c r="G12371" t="s">
        <v>171</v>
      </c>
      <c r="H12371">
        <v>25</v>
      </c>
      <c r="I12371">
        <v>16</v>
      </c>
      <c r="J12371" t="s">
        <v>61</v>
      </c>
      <c r="K12371" t="s">
        <v>25</v>
      </c>
      <c r="L12371" t="str">
        <f>_xlfn.XLOOKUP(Table1[[#This Row],[TeamFavoriteID]],Table2[team_id],Table2[team_name],_xlfn.XLOOKUP(Table1[[#This Row],[TeamFavoriteID]],Table2[team_id_pfr],Table2[team_name],"Even"))</f>
        <v>Houston Oilers</v>
      </c>
      <c r="M12371">
        <v>-11.5</v>
      </c>
      <c r="N12371">
        <f>IF(Table1[[#This Row],[TeamFavorite]]=Table1[[#This Row],[TeamHome]],Table1[[#This Row],[ScoreAway]]-Table1[[#This Row],[ScoreHome]],Table1[[#This Row],[ScoreHome]]-Table1[[#This Row],[ScoreAway]])</f>
        <v>9</v>
      </c>
      <c r="O12371">
        <f>IF(Table1[[#This Row],[SpreadActual]]&lt;Table1[[#This Row],[SpreadFavorite]],1,0)</f>
        <v>0</v>
      </c>
      <c r="P12371">
        <v>37.5</v>
      </c>
      <c r="Q12371" t="s">
        <v>172</v>
      </c>
      <c r="R12371" t="b">
        <v>0</v>
      </c>
      <c r="S12371">
        <v>51</v>
      </c>
      <c r="T12371">
        <v>9</v>
      </c>
    </row>
    <row r="12372" spans="1:22" x14ac:dyDescent="0.2">
      <c r="A12372" s="1">
        <v>43457</v>
      </c>
      <c r="B12372">
        <v>2018</v>
      </c>
      <c r="C12372">
        <f>_xlfn.MAXIFS(Table1[ScheduleWeekWritten],Table1[ScheduleSeason],Table1[[#This Row],[ScheduleSeason]])</f>
        <v>17</v>
      </c>
      <c r="D12372">
        <v>16</v>
      </c>
      <c r="E12372" cm="1">
        <f t="array" ref="E12372">_xlfn.XLOOKUP(Table1[[#This Row],[ScheduleWeekWritten]],Table3[Game],100+Table3[Increase],Table1[[#This Row],[ScheduleWeekWritten]])</f>
        <v>16</v>
      </c>
      <c r="F12372" t="b">
        <v>0</v>
      </c>
      <c r="G12372" t="s">
        <v>149</v>
      </c>
      <c r="H12372">
        <v>9</v>
      </c>
      <c r="I12372">
        <v>31</v>
      </c>
      <c r="J12372" t="s">
        <v>39</v>
      </c>
      <c r="K12372" t="s">
        <v>40</v>
      </c>
      <c r="L12372" t="str">
        <f>_xlfn.XLOOKUP(Table1[[#This Row],[TeamFavoriteID]],Table2[team_id],Table2[team_name],_xlfn.XLOOKUP(Table1[[#This Row],[TeamFavoriteID]],Table2[team_id_pfr],Table2[team_name],"Even"))</f>
        <v>Los Angeles Rams</v>
      </c>
      <c r="M12372">
        <v>-14.5</v>
      </c>
      <c r="N12372">
        <f>IF(Table1[[#This Row],[TeamFavorite]]=Table1[[#This Row],[TeamHome]],Table1[[#This Row],[ScoreAway]]-Table1[[#This Row],[ScoreHome]],Table1[[#This Row],[ScoreHome]]-Table1[[#This Row],[ScoreAway]])</f>
        <v>-22</v>
      </c>
      <c r="O12372">
        <f>IF(Table1[[#This Row],[SpreadActual]]&lt;Table1[[#This Row],[SpreadFavorite]],1,0)</f>
        <v>1</v>
      </c>
      <c r="P12372">
        <v>43</v>
      </c>
      <c r="Q12372" t="s">
        <v>150</v>
      </c>
      <c r="R12372" t="b">
        <v>0</v>
      </c>
      <c r="S12372">
        <v>72</v>
      </c>
      <c r="T12372">
        <v>0</v>
      </c>
      <c r="V12372" t="s">
        <v>103</v>
      </c>
    </row>
    <row r="12373" spans="1:22" x14ac:dyDescent="0.2">
      <c r="A12373" s="1">
        <v>43457</v>
      </c>
      <c r="B12373">
        <v>2018</v>
      </c>
      <c r="C12373">
        <f>_xlfn.MAXIFS(Table1[ScheduleWeekWritten],Table1[ScheduleSeason],Table1[[#This Row],[ScheduleSeason]])</f>
        <v>17</v>
      </c>
      <c r="D12373">
        <v>16</v>
      </c>
      <c r="E12373" cm="1">
        <f t="array" ref="E12373">_xlfn.XLOOKUP(Table1[[#This Row],[ScheduleWeekWritten]],Table3[Game],100+Table3[Increase],Table1[[#This Row],[ScheduleWeekWritten]])</f>
        <v>16</v>
      </c>
      <c r="F12373" t="b">
        <v>0</v>
      </c>
      <c r="G12373" t="s">
        <v>152</v>
      </c>
      <c r="H12373">
        <v>10</v>
      </c>
      <c r="I12373">
        <v>24</v>
      </c>
      <c r="J12373" t="s">
        <v>38</v>
      </c>
      <c r="K12373" t="s">
        <v>109</v>
      </c>
      <c r="L12373" t="str">
        <f>_xlfn.XLOOKUP(Table1[[#This Row],[TeamFavoriteID]],Table2[team_id],Table2[team_name],_xlfn.XLOOKUP(Table1[[#This Row],[TeamFavoriteID]],Table2[team_id_pfr],Table2[team_name],"Even"))</f>
        <v>Atlanta Falcons</v>
      </c>
      <c r="M12373">
        <v>-3</v>
      </c>
      <c r="N12373">
        <f>IF(Table1[[#This Row],[TeamFavorite]]=Table1[[#This Row],[TeamHome]],Table1[[#This Row],[ScoreAway]]-Table1[[#This Row],[ScoreHome]],Table1[[#This Row],[ScoreHome]]-Table1[[#This Row],[ScoreAway]])</f>
        <v>-14</v>
      </c>
      <c r="O12373">
        <f>IF(Table1[[#This Row],[SpreadActual]]&lt;Table1[[#This Row],[SpreadFavorite]],1,0)</f>
        <v>1</v>
      </c>
      <c r="P12373">
        <v>46</v>
      </c>
      <c r="Q12373" t="s">
        <v>160</v>
      </c>
      <c r="R12373" t="b">
        <v>0</v>
      </c>
      <c r="S12373">
        <v>52</v>
      </c>
      <c r="T12373">
        <v>7</v>
      </c>
    </row>
    <row r="12374" spans="1:22" x14ac:dyDescent="0.2">
      <c r="A12374" s="1">
        <v>43457</v>
      </c>
      <c r="B12374">
        <v>2018</v>
      </c>
      <c r="C12374">
        <f>_xlfn.MAXIFS(Table1[ScheduleWeekWritten],Table1[ScheduleSeason],Table1[[#This Row],[ScheduleSeason]])</f>
        <v>17</v>
      </c>
      <c r="D12374">
        <v>16</v>
      </c>
      <c r="E12374" cm="1">
        <f t="array" ref="E12374">_xlfn.XLOOKUP(Table1[[#This Row],[ScheduleWeekWritten]],Table3[Game],100+Table3[Increase],Table1[[#This Row],[ScheduleWeekWritten]])</f>
        <v>16</v>
      </c>
      <c r="F12374" t="b">
        <v>0</v>
      </c>
      <c r="G12374" t="s">
        <v>62</v>
      </c>
      <c r="H12374">
        <v>26</v>
      </c>
      <c r="I12374">
        <v>18</v>
      </c>
      <c r="J12374" t="s">
        <v>101</v>
      </c>
      <c r="K12374" t="s">
        <v>63</v>
      </c>
      <c r="L12374" t="str">
        <f>_xlfn.XLOOKUP(Table1[[#This Row],[TeamFavoriteID]],Table2[team_id],Table2[team_name],_xlfn.XLOOKUP(Table1[[#This Row],[TeamFavoriteID]],Table2[team_id_pfr],Table2[team_name],"Even"))</f>
        <v>Cleveland Browns</v>
      </c>
      <c r="M12374">
        <v>-10</v>
      </c>
      <c r="N12374">
        <f>IF(Table1[[#This Row],[TeamFavorite]]=Table1[[#This Row],[TeamHome]],Table1[[#This Row],[ScoreAway]]-Table1[[#This Row],[ScoreHome]],Table1[[#This Row],[ScoreHome]]-Table1[[#This Row],[ScoreAway]])</f>
        <v>-8</v>
      </c>
      <c r="O12374">
        <f>IF(Table1[[#This Row],[SpreadActual]]&lt;Table1[[#This Row],[SpreadFavorite]],1,0)</f>
        <v>0</v>
      </c>
      <c r="P12374">
        <v>44</v>
      </c>
      <c r="Q12374" t="s">
        <v>170</v>
      </c>
      <c r="R12374" t="b">
        <v>0</v>
      </c>
      <c r="S12374">
        <v>37</v>
      </c>
      <c r="T12374">
        <v>9</v>
      </c>
    </row>
    <row r="12375" spans="1:22" x14ac:dyDescent="0.2">
      <c r="A12375" s="1">
        <v>43457</v>
      </c>
      <c r="B12375">
        <v>2018</v>
      </c>
      <c r="C12375">
        <f>_xlfn.MAXIFS(Table1[ScheduleWeekWritten],Table1[ScheduleSeason],Table1[[#This Row],[ScheduleSeason]])</f>
        <v>17</v>
      </c>
      <c r="D12375">
        <v>16</v>
      </c>
      <c r="E12375" cm="1">
        <f t="array" ref="E12375">_xlfn.XLOOKUP(Table1[[#This Row],[ScheduleWeekWritten]],Table3[Game],100+Table3[Increase],Table1[[#This Row],[ScheduleWeekWritten]])</f>
        <v>16</v>
      </c>
      <c r="F12375" t="b">
        <v>0</v>
      </c>
      <c r="G12375" t="s">
        <v>67</v>
      </c>
      <c r="H12375">
        <v>27</v>
      </c>
      <c r="I12375">
        <v>20</v>
      </c>
      <c r="J12375" t="s">
        <v>127</v>
      </c>
      <c r="K12375" t="s">
        <v>68</v>
      </c>
      <c r="L12375" t="str">
        <f>_xlfn.XLOOKUP(Table1[[#This Row],[TeamFavoriteID]],Table2[team_id],Table2[team_name],_xlfn.XLOOKUP(Table1[[#This Row],[TeamFavoriteID]],Table2[team_id_pfr],Table2[team_name],"Even"))</f>
        <v>Dallas Cowboys</v>
      </c>
      <c r="M12375">
        <v>-7.5</v>
      </c>
      <c r="N12375">
        <f>IF(Table1[[#This Row],[TeamFavorite]]=Table1[[#This Row],[TeamHome]],Table1[[#This Row],[ScoreAway]]-Table1[[#This Row],[ScoreHome]],Table1[[#This Row],[ScoreHome]]-Table1[[#This Row],[ScoreAway]])</f>
        <v>-7</v>
      </c>
      <c r="O12375">
        <f>IF(Table1[[#This Row],[SpreadActual]]&lt;Table1[[#This Row],[SpreadFavorite]],1,0)</f>
        <v>0</v>
      </c>
      <c r="P12375">
        <v>48</v>
      </c>
      <c r="Q12375" t="s">
        <v>208</v>
      </c>
      <c r="R12375" t="b">
        <v>0</v>
      </c>
      <c r="S12375">
        <v>72</v>
      </c>
      <c r="T12375">
        <v>0</v>
      </c>
      <c r="V12375" t="s">
        <v>103</v>
      </c>
    </row>
    <row r="12376" spans="1:22" x14ac:dyDescent="0.2">
      <c r="A12376" s="1">
        <v>43457</v>
      </c>
      <c r="B12376">
        <v>2018</v>
      </c>
      <c r="C12376">
        <f>_xlfn.MAXIFS(Table1[ScheduleWeekWritten],Table1[ScheduleSeason],Table1[[#This Row],[ScheduleSeason]])</f>
        <v>17</v>
      </c>
      <c r="D12376">
        <v>16</v>
      </c>
      <c r="E12376" cm="1">
        <f t="array" ref="E12376">_xlfn.XLOOKUP(Table1[[#This Row],[ScheduleWeekWritten]],Table3[Game],100+Table3[Increase],Table1[[#This Row],[ScheduleWeekWritten]])</f>
        <v>16</v>
      </c>
      <c r="F12376" t="b">
        <v>0</v>
      </c>
      <c r="G12376" t="s">
        <v>45</v>
      </c>
      <c r="H12376">
        <v>9</v>
      </c>
      <c r="I12376">
        <v>27</v>
      </c>
      <c r="J12376" t="s">
        <v>54</v>
      </c>
      <c r="K12376" t="s">
        <v>55</v>
      </c>
      <c r="L12376" t="str">
        <f>_xlfn.XLOOKUP(Table1[[#This Row],[TeamFavoriteID]],Table2[team_id],Table2[team_name],_xlfn.XLOOKUP(Table1[[#This Row],[TeamFavoriteID]],Table2[team_id_pfr],Table2[team_name],"Even"))</f>
        <v>Minnesota Vikings</v>
      </c>
      <c r="M12376">
        <v>-6.5</v>
      </c>
      <c r="N12376">
        <f>IF(Table1[[#This Row],[TeamFavorite]]=Table1[[#This Row],[TeamHome]],Table1[[#This Row],[ScoreAway]]-Table1[[#This Row],[ScoreHome]],Table1[[#This Row],[ScoreHome]]-Table1[[#This Row],[ScoreAway]])</f>
        <v>-18</v>
      </c>
      <c r="O12376">
        <f>IF(Table1[[#This Row],[SpreadActual]]&lt;Table1[[#This Row],[SpreadFavorite]],1,0)</f>
        <v>1</v>
      </c>
      <c r="P12376">
        <v>42.5</v>
      </c>
      <c r="Q12376" t="s">
        <v>181</v>
      </c>
      <c r="R12376" t="b">
        <v>0</v>
      </c>
      <c r="S12376">
        <v>72</v>
      </c>
      <c r="T12376">
        <v>0</v>
      </c>
      <c r="V12376" t="s">
        <v>103</v>
      </c>
    </row>
    <row r="12377" spans="1:22" x14ac:dyDescent="0.2">
      <c r="A12377" s="1">
        <v>43457</v>
      </c>
      <c r="B12377">
        <v>2018</v>
      </c>
      <c r="C12377">
        <f>_xlfn.MAXIFS(Table1[ScheduleWeekWritten],Table1[ScheduleSeason],Table1[[#This Row],[ScheduleSeason]])</f>
        <v>17</v>
      </c>
      <c r="D12377">
        <v>16</v>
      </c>
      <c r="E12377" cm="1">
        <f t="array" ref="E12377">_xlfn.XLOOKUP(Table1[[#This Row],[ScheduleWeekWritten]],Table3[Game],100+Table3[Increase],Table1[[#This Row],[ScheduleWeekWritten]])</f>
        <v>16</v>
      </c>
      <c r="F12377" t="b">
        <v>0</v>
      </c>
      <c r="G12377" t="s">
        <v>140</v>
      </c>
      <c r="H12377">
        <v>28</v>
      </c>
      <c r="I12377">
        <v>27</v>
      </c>
      <c r="J12377" t="s">
        <v>50</v>
      </c>
      <c r="K12377" t="s">
        <v>72</v>
      </c>
      <c r="L12377" t="str">
        <f>_xlfn.XLOOKUP(Table1[[#This Row],[TeamFavoriteID]],Table2[team_id],Table2[team_name],_xlfn.XLOOKUP(Table1[[#This Row],[TeamFavoriteID]],Table2[team_id_pfr],Table2[team_name],"Even"))</f>
        <v>Baltimore Colts</v>
      </c>
      <c r="M12377">
        <v>-10</v>
      </c>
      <c r="N12377">
        <f>IF(Table1[[#This Row],[TeamFavorite]]=Table1[[#This Row],[TeamHome]],Table1[[#This Row],[ScoreAway]]-Table1[[#This Row],[ScoreHome]],Table1[[#This Row],[ScoreHome]]-Table1[[#This Row],[ScoreAway]])</f>
        <v>1</v>
      </c>
      <c r="O12377">
        <f>IF(Table1[[#This Row],[SpreadActual]]&lt;Table1[[#This Row],[SpreadFavorite]],1,0)</f>
        <v>0</v>
      </c>
      <c r="P12377">
        <v>48.5</v>
      </c>
      <c r="Q12377" t="s">
        <v>190</v>
      </c>
      <c r="R12377" t="b">
        <v>0</v>
      </c>
      <c r="S12377">
        <v>72</v>
      </c>
      <c r="T12377">
        <v>0</v>
      </c>
      <c r="V12377" t="s">
        <v>103</v>
      </c>
    </row>
    <row r="12378" spans="1:22" x14ac:dyDescent="0.2">
      <c r="A12378" s="1">
        <v>43457</v>
      </c>
      <c r="B12378">
        <v>2018</v>
      </c>
      <c r="C12378">
        <f>_xlfn.MAXIFS(Table1[ScheduleWeekWritten],Table1[ScheduleSeason],Table1[[#This Row],[ScheduleSeason]])</f>
        <v>17</v>
      </c>
      <c r="D12378">
        <v>16</v>
      </c>
      <c r="E12378" cm="1">
        <f t="array" ref="E12378">_xlfn.XLOOKUP(Table1[[#This Row],[ScheduleWeekWritten]],Table3[Game],100+Table3[Increase],Table1[[#This Row],[ScheduleWeekWritten]])</f>
        <v>16</v>
      </c>
      <c r="F12378" t="b">
        <v>0</v>
      </c>
      <c r="G12378" t="s">
        <v>19</v>
      </c>
      <c r="H12378">
        <v>7</v>
      </c>
      <c r="I12378">
        <v>17</v>
      </c>
      <c r="J12378" t="s">
        <v>154</v>
      </c>
      <c r="K12378" t="s">
        <v>91</v>
      </c>
      <c r="L12378" t="str">
        <f>_xlfn.XLOOKUP(Table1[[#This Row],[TeamFavoriteID]],Table2[team_id],Table2[team_name],_xlfn.XLOOKUP(Table1[[#This Row],[TeamFavoriteID]],Table2[team_id_pfr],Table2[team_name],"Even"))</f>
        <v>Miami Dolphins</v>
      </c>
      <c r="M12378">
        <v>-3</v>
      </c>
      <c r="N12378">
        <f>IF(Table1[[#This Row],[TeamFavorite]]=Table1[[#This Row],[TeamHome]],Table1[[#This Row],[ScoreAway]]-Table1[[#This Row],[ScoreHome]],Table1[[#This Row],[ScoreHome]]-Table1[[#This Row],[ScoreAway]])</f>
        <v>10</v>
      </c>
      <c r="O12378">
        <f>IF(Table1[[#This Row],[SpreadActual]]&lt;Table1[[#This Row],[SpreadFavorite]],1,0)</f>
        <v>0</v>
      </c>
      <c r="P12378">
        <v>39.5</v>
      </c>
      <c r="Q12378" t="s">
        <v>212</v>
      </c>
      <c r="R12378" t="b">
        <v>0</v>
      </c>
      <c r="S12378">
        <v>73</v>
      </c>
      <c r="T12378">
        <v>9</v>
      </c>
    </row>
    <row r="12379" spans="1:22" x14ac:dyDescent="0.2">
      <c r="A12379" s="1">
        <v>43457</v>
      </c>
      <c r="B12379">
        <v>2018</v>
      </c>
      <c r="C12379">
        <f>_xlfn.MAXIFS(Table1[ScheduleWeekWritten],Table1[ScheduleSeason],Table1[[#This Row],[ScheduleSeason]])</f>
        <v>17</v>
      </c>
      <c r="D12379">
        <v>16</v>
      </c>
      <c r="E12379" cm="1">
        <f t="array" ref="E12379">_xlfn.XLOOKUP(Table1[[#This Row],[ScheduleWeekWritten]],Table3[Game],100+Table3[Increase],Table1[[#This Row],[ScheduleWeekWritten]])</f>
        <v>16</v>
      </c>
      <c r="F12379" t="b">
        <v>0</v>
      </c>
      <c r="G12379" t="s">
        <v>115</v>
      </c>
      <c r="H12379">
        <v>24</v>
      </c>
      <c r="I12379">
        <v>12</v>
      </c>
      <c r="J12379" t="s">
        <v>28</v>
      </c>
      <c r="K12379" t="s">
        <v>70</v>
      </c>
      <c r="L12379" t="str">
        <f>_xlfn.XLOOKUP(Table1[[#This Row],[TeamFavoriteID]],Table2[team_id],Table2[team_name],_xlfn.XLOOKUP(Table1[[#This Row],[TeamFavoriteID]],Table2[team_id_pfr],Table2[team_name],"Even"))</f>
        <v>Boston Patriots</v>
      </c>
      <c r="M12379">
        <v>-13.5</v>
      </c>
      <c r="N12379">
        <f>IF(Table1[[#This Row],[TeamFavorite]]=Table1[[#This Row],[TeamHome]],Table1[[#This Row],[ScoreAway]]-Table1[[#This Row],[ScoreHome]],Table1[[#This Row],[ScoreHome]]-Table1[[#This Row],[ScoreAway]])</f>
        <v>12</v>
      </c>
      <c r="O12379">
        <f>IF(Table1[[#This Row],[SpreadActual]]&lt;Table1[[#This Row],[SpreadFavorite]],1,0)</f>
        <v>0</v>
      </c>
      <c r="P12379">
        <v>45</v>
      </c>
      <c r="Q12379" t="s">
        <v>179</v>
      </c>
      <c r="R12379" t="b">
        <v>0</v>
      </c>
      <c r="S12379">
        <v>40</v>
      </c>
      <c r="T12379">
        <v>12</v>
      </c>
    </row>
    <row r="12380" spans="1:22" x14ac:dyDescent="0.2">
      <c r="A12380" s="1">
        <v>43457</v>
      </c>
      <c r="B12380">
        <v>2018</v>
      </c>
      <c r="C12380">
        <f>_xlfn.MAXIFS(Table1[ScheduleWeekWritten],Table1[ScheduleSeason],Table1[[#This Row],[ScheduleSeason]])</f>
        <v>17</v>
      </c>
      <c r="D12380">
        <v>16</v>
      </c>
      <c r="E12380" cm="1">
        <f t="array" ref="E12380">_xlfn.XLOOKUP(Table1[[#This Row],[ScheduleWeekWritten]],Table3[Game],100+Table3[Increase],Table1[[#This Row],[ScheduleWeekWritten]])</f>
        <v>16</v>
      </c>
      <c r="F12380" t="b">
        <v>0</v>
      </c>
      <c r="G12380" t="s">
        <v>95</v>
      </c>
      <c r="H12380">
        <v>31</v>
      </c>
      <c r="I12380">
        <v>28</v>
      </c>
      <c r="J12380" t="s">
        <v>49</v>
      </c>
      <c r="K12380" t="s">
        <v>98</v>
      </c>
      <c r="L12380" t="str">
        <f>_xlfn.XLOOKUP(Table1[[#This Row],[TeamFavoriteID]],Table2[team_id],Table2[team_name],_xlfn.XLOOKUP(Table1[[#This Row],[TeamFavoriteID]],Table2[team_id_pfr],Table2[team_name],"Even"))</f>
        <v>New Orleans Saints</v>
      </c>
      <c r="M12380">
        <v>-6.5</v>
      </c>
      <c r="N12380">
        <f>IF(Table1[[#This Row],[TeamFavorite]]=Table1[[#This Row],[TeamHome]],Table1[[#This Row],[ScoreAway]]-Table1[[#This Row],[ScoreHome]],Table1[[#This Row],[ScoreHome]]-Table1[[#This Row],[ScoreAway]])</f>
        <v>-3</v>
      </c>
      <c r="O12380">
        <f>IF(Table1[[#This Row],[SpreadActual]]&lt;Table1[[#This Row],[SpreadFavorite]],1,0)</f>
        <v>0</v>
      </c>
      <c r="P12380">
        <v>53</v>
      </c>
      <c r="Q12380" t="s">
        <v>201</v>
      </c>
      <c r="R12380" t="b">
        <v>0</v>
      </c>
      <c r="S12380">
        <v>72</v>
      </c>
      <c r="T12380">
        <v>0</v>
      </c>
      <c r="V12380" t="s">
        <v>103</v>
      </c>
    </row>
    <row r="12381" spans="1:22" x14ac:dyDescent="0.2">
      <c r="A12381" s="1">
        <v>43457</v>
      </c>
      <c r="B12381">
        <v>2018</v>
      </c>
      <c r="C12381">
        <f>_xlfn.MAXIFS(Table1[ScheduleWeekWritten],Table1[ScheduleSeason],Table1[[#This Row],[ScheduleSeason]])</f>
        <v>17</v>
      </c>
      <c r="D12381">
        <v>16</v>
      </c>
      <c r="E12381" cm="1">
        <f t="array" ref="E12381">_xlfn.XLOOKUP(Table1[[#This Row],[ScheduleWeekWritten]],Table3[Game],100+Table3[Increase],Table1[[#This Row],[ScheduleWeekWritten]])</f>
        <v>16</v>
      </c>
      <c r="F12381" t="b">
        <v>0</v>
      </c>
      <c r="G12381" t="s">
        <v>31</v>
      </c>
      <c r="H12381">
        <v>38</v>
      </c>
      <c r="I12381">
        <v>44</v>
      </c>
      <c r="J12381" t="s">
        <v>33</v>
      </c>
      <c r="K12381" t="s">
        <v>35</v>
      </c>
      <c r="L12381" t="str">
        <f>_xlfn.XLOOKUP(Table1[[#This Row],[TeamFavoriteID]],Table2[team_id],Table2[team_name],_xlfn.XLOOKUP(Table1[[#This Row],[TeamFavoriteID]],Table2[team_id_pfr],Table2[team_name],"Even"))</f>
        <v>Green Bay Packers</v>
      </c>
      <c r="M12381">
        <v>-3</v>
      </c>
      <c r="N12381">
        <f>IF(Table1[[#This Row],[TeamFavorite]]=Table1[[#This Row],[TeamHome]],Table1[[#This Row],[ScoreAway]]-Table1[[#This Row],[ScoreHome]],Table1[[#This Row],[ScoreHome]]-Table1[[#This Row],[ScoreAway]])</f>
        <v>-6</v>
      </c>
      <c r="O12381">
        <f>IF(Table1[[#This Row],[SpreadActual]]&lt;Table1[[#This Row],[SpreadFavorite]],1,0)</f>
        <v>1</v>
      </c>
      <c r="P12381">
        <v>47.5</v>
      </c>
      <c r="Q12381" t="s">
        <v>197</v>
      </c>
      <c r="R12381" t="b">
        <v>0</v>
      </c>
      <c r="S12381">
        <v>43</v>
      </c>
      <c r="T12381">
        <v>8</v>
      </c>
    </row>
    <row r="12382" spans="1:22" x14ac:dyDescent="0.2">
      <c r="A12382" s="1">
        <v>43457</v>
      </c>
      <c r="B12382">
        <v>2018</v>
      </c>
      <c r="C12382">
        <f>_xlfn.MAXIFS(Table1[ScheduleWeekWritten],Table1[ScheduleSeason],Table1[[#This Row],[ScheduleSeason]])</f>
        <v>17</v>
      </c>
      <c r="D12382">
        <v>16</v>
      </c>
      <c r="E12382" cm="1">
        <f t="array" ref="E12382">_xlfn.XLOOKUP(Table1[[#This Row],[ScheduleWeekWritten]],Table3[Game],100+Table3[Increase],Table1[[#This Row],[ScheduleWeekWritten]])</f>
        <v>16</v>
      </c>
      <c r="F12382" t="b">
        <v>0</v>
      </c>
      <c r="G12382" t="s">
        <v>58</v>
      </c>
      <c r="H12382">
        <v>32</v>
      </c>
      <c r="I12382">
        <v>30</v>
      </c>
      <c r="J12382" t="s">
        <v>177</v>
      </c>
      <c r="K12382" t="s">
        <v>77</v>
      </c>
      <c r="L12382" t="str">
        <f>_xlfn.XLOOKUP(Table1[[#This Row],[TeamFavoriteID]],Table2[team_id],Table2[team_name],_xlfn.XLOOKUP(Table1[[#This Row],[TeamFavoriteID]],Table2[team_id_pfr],Table2[team_name],"Even"))</f>
        <v>Philadelphia Eagles</v>
      </c>
      <c r="M12382">
        <v>-1</v>
      </c>
      <c r="N12382">
        <f>IF(Table1[[#This Row],[TeamFavorite]]=Table1[[#This Row],[TeamHome]],Table1[[#This Row],[ScoreAway]]-Table1[[#This Row],[ScoreHome]],Table1[[#This Row],[ScoreHome]]-Table1[[#This Row],[ScoreAway]])</f>
        <v>-2</v>
      </c>
      <c r="O12382">
        <f>IF(Table1[[#This Row],[SpreadActual]]&lt;Table1[[#This Row],[SpreadFavorite]],1,0)</f>
        <v>1</v>
      </c>
      <c r="P12382">
        <v>46.5</v>
      </c>
      <c r="Q12382" t="s">
        <v>183</v>
      </c>
      <c r="R12382" t="b">
        <v>0</v>
      </c>
      <c r="S12382">
        <v>44</v>
      </c>
      <c r="T12382">
        <v>5</v>
      </c>
    </row>
    <row r="12383" spans="1:22" x14ac:dyDescent="0.2">
      <c r="A12383" s="1">
        <v>43457</v>
      </c>
      <c r="B12383">
        <v>2018</v>
      </c>
      <c r="C12383">
        <f>_xlfn.MAXIFS(Table1[ScheduleWeekWritten],Table1[ScheduleSeason],Table1[[#This Row],[ScheduleSeason]])</f>
        <v>17</v>
      </c>
      <c r="D12383">
        <v>16</v>
      </c>
      <c r="E12383" cm="1">
        <f t="array" ref="E12383">_xlfn.XLOOKUP(Table1[[#This Row],[ScheduleWeekWritten]],Table3[Game],100+Table3[Increase],Table1[[#This Row],[ScheduleWeekWritten]])</f>
        <v>16</v>
      </c>
      <c r="F12383" t="b">
        <v>0</v>
      </c>
      <c r="G12383" t="s">
        <v>53</v>
      </c>
      <c r="H12383">
        <v>9</v>
      </c>
      <c r="I12383">
        <v>14</v>
      </c>
      <c r="J12383" t="s">
        <v>46</v>
      </c>
      <c r="K12383" t="s">
        <v>47</v>
      </c>
      <c r="L12383" t="str">
        <f>_xlfn.XLOOKUP(Table1[[#This Row],[TeamFavoriteID]],Table2[team_id],Table2[team_name],_xlfn.XLOOKUP(Table1[[#This Row],[TeamFavoriteID]],Table2[team_id_pfr],Table2[team_name],"Even"))</f>
        <v>Chicago Bears</v>
      </c>
      <c r="M12383">
        <v>-4</v>
      </c>
      <c r="N12383">
        <f>IF(Table1[[#This Row],[TeamFavorite]]=Table1[[#This Row],[TeamHome]],Table1[[#This Row],[ScoreAway]]-Table1[[#This Row],[ScoreHome]],Table1[[#This Row],[ScoreHome]]-Table1[[#This Row],[ScoreAway]])</f>
        <v>-5</v>
      </c>
      <c r="O12383">
        <f>IF(Table1[[#This Row],[SpreadActual]]&lt;Table1[[#This Row],[SpreadFavorite]],1,0)</f>
        <v>1</v>
      </c>
      <c r="P12383">
        <v>44</v>
      </c>
      <c r="Q12383" t="s">
        <v>203</v>
      </c>
      <c r="R12383" t="b">
        <v>0</v>
      </c>
      <c r="S12383">
        <v>50</v>
      </c>
      <c r="T12383">
        <v>5</v>
      </c>
    </row>
    <row r="12384" spans="1:22" x14ac:dyDescent="0.2">
      <c r="A12384" s="1">
        <v>43457</v>
      </c>
      <c r="B12384">
        <v>2018</v>
      </c>
      <c r="C12384">
        <f>_xlfn.MAXIFS(Table1[ScheduleWeekWritten],Table1[ScheduleSeason],Table1[[#This Row],[ScheduleSeason]])</f>
        <v>17</v>
      </c>
      <c r="D12384">
        <v>16</v>
      </c>
      <c r="E12384" cm="1">
        <f t="array" ref="E12384">_xlfn.XLOOKUP(Table1[[#This Row],[ScheduleWeekWritten]],Table3[Game],100+Table3[Increase],Table1[[#This Row],[ScheduleWeekWritten]])</f>
        <v>16</v>
      </c>
      <c r="F12384" t="b">
        <v>0</v>
      </c>
      <c r="G12384" t="s">
        <v>128</v>
      </c>
      <c r="H12384">
        <v>38</v>
      </c>
      <c r="I12384">
        <v>31</v>
      </c>
      <c r="J12384" t="s">
        <v>42</v>
      </c>
      <c r="K12384" t="s">
        <v>75</v>
      </c>
      <c r="L12384" t="str">
        <f>_xlfn.XLOOKUP(Table1[[#This Row],[TeamFavoriteID]],Table2[team_id],Table2[team_name],_xlfn.XLOOKUP(Table1[[#This Row],[TeamFavoriteID]],Table2[team_id_pfr],Table2[team_name],"Even"))</f>
        <v>Kansas City Chiefs</v>
      </c>
      <c r="M12384">
        <v>-1</v>
      </c>
      <c r="N12384">
        <f>IF(Table1[[#This Row],[TeamFavorite]]=Table1[[#This Row],[TeamHome]],Table1[[#This Row],[ScoreAway]]-Table1[[#This Row],[ScoreHome]],Table1[[#This Row],[ScoreHome]]-Table1[[#This Row],[ScoreAway]])</f>
        <v>7</v>
      </c>
      <c r="O12384">
        <f>IF(Table1[[#This Row],[SpreadActual]]&lt;Table1[[#This Row],[SpreadFavorite]],1,0)</f>
        <v>0</v>
      </c>
      <c r="P12384">
        <v>54.5</v>
      </c>
      <c r="Q12384" t="s">
        <v>180</v>
      </c>
      <c r="R12384" t="b">
        <v>0</v>
      </c>
      <c r="S12384">
        <v>43</v>
      </c>
      <c r="T12384">
        <v>8</v>
      </c>
    </row>
    <row r="12385" spans="1:22" x14ac:dyDescent="0.2">
      <c r="A12385" s="1">
        <v>43458</v>
      </c>
      <c r="B12385">
        <v>2018</v>
      </c>
      <c r="C12385">
        <f>_xlfn.MAXIFS(Table1[ScheduleWeekWritten],Table1[ScheduleSeason],Table1[[#This Row],[ScheduleSeason]])</f>
        <v>17</v>
      </c>
      <c r="D12385">
        <v>16</v>
      </c>
      <c r="E12385" cm="1">
        <f t="array" ref="E12385">_xlfn.XLOOKUP(Table1[[#This Row],[ScheduleWeekWritten]],Table3[Game],100+Table3[Increase],Table1[[#This Row],[ScheduleWeekWritten]])</f>
        <v>16</v>
      </c>
      <c r="F12385" t="b">
        <v>0</v>
      </c>
      <c r="G12385" t="s">
        <v>20</v>
      </c>
      <c r="H12385">
        <v>27</v>
      </c>
      <c r="I12385">
        <v>14</v>
      </c>
      <c r="J12385" t="s">
        <v>24</v>
      </c>
      <c r="K12385" t="s">
        <v>88</v>
      </c>
      <c r="L12385" t="str">
        <f>_xlfn.XLOOKUP(Table1[[#This Row],[TeamFavoriteID]],Table2[team_id],Table2[team_name],_xlfn.XLOOKUP(Table1[[#This Row],[TeamFavoriteID]],Table2[team_id_pfr],Table2[team_name],"Even"))</f>
        <v>Denver Broncos</v>
      </c>
      <c r="M12385">
        <v>-2.5</v>
      </c>
      <c r="N12385">
        <f>IF(Table1[[#This Row],[TeamFavorite]]=Table1[[#This Row],[TeamHome]],Table1[[#This Row],[ScoreAway]]-Table1[[#This Row],[ScoreHome]],Table1[[#This Row],[ScoreHome]]-Table1[[#This Row],[ScoreAway]])</f>
        <v>13</v>
      </c>
      <c r="O12385">
        <f>IF(Table1[[#This Row],[SpreadActual]]&lt;Table1[[#This Row],[SpreadFavorite]],1,0)</f>
        <v>0</v>
      </c>
      <c r="P12385">
        <v>42.5</v>
      </c>
      <c r="Q12385" t="s">
        <v>76</v>
      </c>
      <c r="R12385" t="b">
        <v>0</v>
      </c>
      <c r="S12385">
        <v>58</v>
      </c>
      <c r="T12385">
        <v>14</v>
      </c>
      <c r="V12385" t="s">
        <v>2</v>
      </c>
    </row>
    <row r="12386" spans="1:22" x14ac:dyDescent="0.2">
      <c r="A12386" s="1">
        <v>43464</v>
      </c>
      <c r="B12386">
        <v>2018</v>
      </c>
      <c r="C12386">
        <f>_xlfn.MAXIFS(Table1[ScheduleWeekWritten],Table1[ScheduleSeason],Table1[[#This Row],[ScheduleSeason]])</f>
        <v>17</v>
      </c>
      <c r="D12386">
        <v>17</v>
      </c>
      <c r="E12386" cm="1">
        <f t="array" ref="E12386">_xlfn.XLOOKUP(Table1[[#This Row],[ScheduleWeekWritten]],Table3[Game],100+Table3[Increase],Table1[[#This Row],[ScheduleWeekWritten]])</f>
        <v>17</v>
      </c>
      <c r="F12386" t="b">
        <v>0</v>
      </c>
      <c r="G12386" t="s">
        <v>158</v>
      </c>
      <c r="H12386">
        <v>26</v>
      </c>
      <c r="I12386">
        <v>24</v>
      </c>
      <c r="J12386" t="s">
        <v>62</v>
      </c>
      <c r="K12386" t="s">
        <v>159</v>
      </c>
      <c r="L12386" t="str">
        <f>_xlfn.XLOOKUP(Table1[[#This Row],[TeamFavoriteID]],Table2[team_id],Table2[team_name],_xlfn.XLOOKUP(Table1[[#This Row],[TeamFavoriteID]],Table2[team_id_pfr],Table2[team_name],"Even"))</f>
        <v>Baltimore Ravens</v>
      </c>
      <c r="M12386">
        <v>-7</v>
      </c>
      <c r="N12386">
        <f>IF(Table1[[#This Row],[TeamFavorite]]=Table1[[#This Row],[TeamHome]],Table1[[#This Row],[ScoreAway]]-Table1[[#This Row],[ScoreHome]],Table1[[#This Row],[ScoreHome]]-Table1[[#This Row],[ScoreAway]])</f>
        <v>-2</v>
      </c>
      <c r="O12386">
        <f>IF(Table1[[#This Row],[SpreadActual]]&lt;Table1[[#This Row],[SpreadFavorite]],1,0)</f>
        <v>0</v>
      </c>
      <c r="P12386">
        <v>41</v>
      </c>
      <c r="Q12386" t="s">
        <v>166</v>
      </c>
      <c r="R12386" t="b">
        <v>0</v>
      </c>
      <c r="S12386">
        <v>48</v>
      </c>
      <c r="T12386">
        <v>2</v>
      </c>
    </row>
    <row r="12387" spans="1:22" x14ac:dyDescent="0.2">
      <c r="A12387" s="1">
        <v>43464</v>
      </c>
      <c r="B12387">
        <v>2018</v>
      </c>
      <c r="C12387">
        <f>_xlfn.MAXIFS(Table1[ScheduleWeekWritten],Table1[ScheduleSeason],Table1[[#This Row],[ScheduleSeason]])</f>
        <v>17</v>
      </c>
      <c r="D12387">
        <v>17</v>
      </c>
      <c r="E12387" cm="1">
        <f t="array" ref="E12387">_xlfn.XLOOKUP(Table1[[#This Row],[ScheduleWeekWritten]],Table3[Game],100+Table3[Increase],Table1[[#This Row],[ScheduleWeekWritten]])</f>
        <v>17</v>
      </c>
      <c r="F12387" t="b">
        <v>0</v>
      </c>
      <c r="G12387" t="s">
        <v>28</v>
      </c>
      <c r="H12387">
        <v>42</v>
      </c>
      <c r="I12387">
        <v>17</v>
      </c>
      <c r="J12387" t="s">
        <v>19</v>
      </c>
      <c r="K12387" t="s">
        <v>43</v>
      </c>
      <c r="L12387" t="str">
        <f>_xlfn.XLOOKUP(Table1[[#This Row],[TeamFavoriteID]],Table2[team_id],Table2[team_name],_xlfn.XLOOKUP(Table1[[#This Row],[TeamFavoriteID]],Table2[team_id_pfr],Table2[team_name],"Even"))</f>
        <v>Buffalo Bills</v>
      </c>
      <c r="M12387">
        <v>-5.5</v>
      </c>
      <c r="N12387">
        <f>IF(Table1[[#This Row],[TeamFavorite]]=Table1[[#This Row],[TeamHome]],Table1[[#This Row],[ScoreAway]]-Table1[[#This Row],[ScoreHome]],Table1[[#This Row],[ScoreHome]]-Table1[[#This Row],[ScoreAway]])</f>
        <v>-25</v>
      </c>
      <c r="O12387">
        <f>IF(Table1[[#This Row],[SpreadActual]]&lt;Table1[[#This Row],[SpreadFavorite]],1,0)</f>
        <v>1</v>
      </c>
      <c r="P12387">
        <v>39.5</v>
      </c>
      <c r="Q12387" t="s">
        <v>204</v>
      </c>
      <c r="R12387" t="b">
        <v>0</v>
      </c>
      <c r="S12387">
        <v>33</v>
      </c>
      <c r="T12387">
        <v>9</v>
      </c>
    </row>
    <row r="12388" spans="1:22" x14ac:dyDescent="0.2">
      <c r="A12388" s="1">
        <v>43464</v>
      </c>
      <c r="B12388">
        <v>2018</v>
      </c>
      <c r="C12388">
        <f>_xlfn.MAXIFS(Table1[ScheduleWeekWritten],Table1[ScheduleSeason],Table1[[#This Row],[ScheduleSeason]])</f>
        <v>17</v>
      </c>
      <c r="D12388">
        <v>17</v>
      </c>
      <c r="E12388" cm="1">
        <f t="array" ref="E12388">_xlfn.XLOOKUP(Table1[[#This Row],[ScheduleWeekWritten]],Table3[Game],100+Table3[Increase],Table1[[#This Row],[ScheduleWeekWritten]])</f>
        <v>17</v>
      </c>
      <c r="F12388" t="b">
        <v>0</v>
      </c>
      <c r="G12388" t="s">
        <v>24</v>
      </c>
      <c r="H12388">
        <v>9</v>
      </c>
      <c r="I12388">
        <v>23</v>
      </c>
      <c r="J12388" t="s">
        <v>210</v>
      </c>
      <c r="K12388" t="s">
        <v>29</v>
      </c>
      <c r="L12388" t="str">
        <f>_xlfn.XLOOKUP(Table1[[#This Row],[TeamFavoriteID]],Table2[team_id],Table2[team_name],_xlfn.XLOOKUP(Table1[[#This Row],[TeamFavoriteID]],Table2[team_id_pfr],Table2[team_name],"Even"))</f>
        <v>Los Angeles Chargers</v>
      </c>
      <c r="M12388">
        <v>-7</v>
      </c>
      <c r="N12388">
        <f>IF(Table1[[#This Row],[TeamFavorite]]=Table1[[#This Row],[TeamHome]],Table1[[#This Row],[ScoreAway]]-Table1[[#This Row],[ScoreHome]],Table1[[#This Row],[ScoreHome]]-Table1[[#This Row],[ScoreAway]])</f>
        <v>-14</v>
      </c>
      <c r="O12388">
        <f>IF(Table1[[#This Row],[SpreadActual]]&lt;Table1[[#This Row],[SpreadFavorite]],1,0)</f>
        <v>1</v>
      </c>
      <c r="P12388">
        <v>43.5</v>
      </c>
      <c r="Q12388" t="s">
        <v>174</v>
      </c>
      <c r="R12388" t="b">
        <v>0</v>
      </c>
      <c r="S12388">
        <v>51</v>
      </c>
      <c r="T12388">
        <v>6</v>
      </c>
    </row>
    <row r="12389" spans="1:22" x14ac:dyDescent="0.2">
      <c r="A12389" s="1">
        <v>43464</v>
      </c>
      <c r="B12389">
        <v>2018</v>
      </c>
      <c r="C12389">
        <f>_xlfn.MAXIFS(Table1[ScheduleWeekWritten],Table1[ScheduleSeason],Table1[[#This Row],[ScheduleSeason]])</f>
        <v>17</v>
      </c>
      <c r="D12389">
        <v>17</v>
      </c>
      <c r="E12389" cm="1">
        <f t="array" ref="E12389">_xlfn.XLOOKUP(Table1[[#This Row],[ScheduleWeekWritten]],Table3[Game],100+Table3[Increase],Table1[[#This Row],[ScheduleWeekWritten]])</f>
        <v>17</v>
      </c>
      <c r="F12389" t="b">
        <v>0</v>
      </c>
      <c r="G12389" t="s">
        <v>33</v>
      </c>
      <c r="H12389">
        <v>0</v>
      </c>
      <c r="I12389">
        <v>31</v>
      </c>
      <c r="J12389" t="s">
        <v>45</v>
      </c>
      <c r="K12389" t="s">
        <v>35</v>
      </c>
      <c r="L12389" t="str">
        <f>_xlfn.XLOOKUP(Table1[[#This Row],[TeamFavoriteID]],Table2[team_id],Table2[team_name],_xlfn.XLOOKUP(Table1[[#This Row],[TeamFavoriteID]],Table2[team_id_pfr],Table2[team_name],"Even"))</f>
        <v>Green Bay Packers</v>
      </c>
      <c r="M12389">
        <v>-7.5</v>
      </c>
      <c r="N12389">
        <f>IF(Table1[[#This Row],[TeamFavorite]]=Table1[[#This Row],[TeamHome]],Table1[[#This Row],[ScoreAway]]-Table1[[#This Row],[ScoreHome]],Table1[[#This Row],[ScoreHome]]-Table1[[#This Row],[ScoreAway]])</f>
        <v>31</v>
      </c>
      <c r="O12389">
        <f>IF(Table1[[#This Row],[SpreadActual]]&lt;Table1[[#This Row],[SpreadFavorite]],1,0)</f>
        <v>0</v>
      </c>
      <c r="P12389">
        <v>44.5</v>
      </c>
      <c r="Q12389" t="s">
        <v>82</v>
      </c>
      <c r="R12389" t="b">
        <v>0</v>
      </c>
      <c r="S12389">
        <v>26</v>
      </c>
      <c r="T12389">
        <v>15</v>
      </c>
    </row>
    <row r="12390" spans="1:22" x14ac:dyDescent="0.2">
      <c r="A12390" s="1">
        <v>43464</v>
      </c>
      <c r="B12390">
        <v>2018</v>
      </c>
      <c r="C12390">
        <f>_xlfn.MAXIFS(Table1[ScheduleWeekWritten],Table1[ScheduleSeason],Table1[[#This Row],[ScheduleSeason]])</f>
        <v>17</v>
      </c>
      <c r="D12390">
        <v>17</v>
      </c>
      <c r="E12390" cm="1">
        <f t="array" ref="E12390">_xlfn.XLOOKUP(Table1[[#This Row],[ScheduleWeekWritten]],Table3[Game],100+Table3[Increase],Table1[[#This Row],[ScheduleWeekWritten]])</f>
        <v>17</v>
      </c>
      <c r="F12390" t="b">
        <v>0</v>
      </c>
      <c r="G12390" t="s">
        <v>177</v>
      </c>
      <c r="H12390">
        <v>20</v>
      </c>
      <c r="I12390">
        <v>3</v>
      </c>
      <c r="J12390" t="s">
        <v>154</v>
      </c>
      <c r="K12390" t="s">
        <v>182</v>
      </c>
      <c r="L12390" t="str">
        <f>_xlfn.XLOOKUP(Table1[[#This Row],[TeamFavoriteID]],Table2[team_id],Table2[team_name],_xlfn.XLOOKUP(Table1[[#This Row],[TeamFavoriteID]],Table2[team_id_pfr],Table2[team_name],"Even"))</f>
        <v>Houston Texans</v>
      </c>
      <c r="M12390">
        <v>-7</v>
      </c>
      <c r="N12390">
        <f>IF(Table1[[#This Row],[TeamFavorite]]=Table1[[#This Row],[TeamHome]],Table1[[#This Row],[ScoreAway]]-Table1[[#This Row],[ScoreHome]],Table1[[#This Row],[ScoreHome]]-Table1[[#This Row],[ScoreAway]])</f>
        <v>-17</v>
      </c>
      <c r="O12390">
        <f>IF(Table1[[#This Row],[SpreadActual]]&lt;Table1[[#This Row],[SpreadFavorite]],1,0)</f>
        <v>1</v>
      </c>
      <c r="P12390">
        <v>39.5</v>
      </c>
      <c r="Q12390" t="s">
        <v>207</v>
      </c>
      <c r="R12390" t="b">
        <v>0</v>
      </c>
      <c r="S12390">
        <v>72</v>
      </c>
      <c r="T12390">
        <v>0</v>
      </c>
      <c r="V12390" t="s">
        <v>103</v>
      </c>
    </row>
    <row r="12391" spans="1:22" x14ac:dyDescent="0.2">
      <c r="A12391" s="1">
        <v>43464</v>
      </c>
      <c r="B12391">
        <v>2018</v>
      </c>
      <c r="C12391">
        <f>_xlfn.MAXIFS(Table1[ScheduleWeekWritten],Table1[ScheduleSeason],Table1[[#This Row],[ScheduleSeason]])</f>
        <v>17</v>
      </c>
      <c r="D12391">
        <v>17</v>
      </c>
      <c r="E12391" cm="1">
        <f t="array" ref="E12391">_xlfn.XLOOKUP(Table1[[#This Row],[ScheduleWeekWritten]],Table3[Game],100+Table3[Increase],Table1[[#This Row],[ScheduleWeekWritten]])</f>
        <v>17</v>
      </c>
      <c r="F12391" t="b">
        <v>0</v>
      </c>
      <c r="G12391" t="s">
        <v>42</v>
      </c>
      <c r="H12391">
        <v>35</v>
      </c>
      <c r="I12391">
        <v>3</v>
      </c>
      <c r="J12391" t="s">
        <v>20</v>
      </c>
      <c r="K12391" t="s">
        <v>75</v>
      </c>
      <c r="L12391" t="str">
        <f>_xlfn.XLOOKUP(Table1[[#This Row],[TeamFavoriteID]],Table2[team_id],Table2[team_name],_xlfn.XLOOKUP(Table1[[#This Row],[TeamFavoriteID]],Table2[team_id_pfr],Table2[team_name],"Even"))</f>
        <v>Kansas City Chiefs</v>
      </c>
      <c r="M12391">
        <v>-14.5</v>
      </c>
      <c r="N12391">
        <f>IF(Table1[[#This Row],[TeamFavorite]]=Table1[[#This Row],[TeamHome]],Table1[[#This Row],[ScoreAway]]-Table1[[#This Row],[ScoreHome]],Table1[[#This Row],[ScoreHome]]-Table1[[#This Row],[ScoreAway]])</f>
        <v>-32</v>
      </c>
      <c r="O12391">
        <f>IF(Table1[[#This Row],[SpreadActual]]&lt;Table1[[#This Row],[SpreadFavorite]],1,0)</f>
        <v>1</v>
      </c>
      <c r="P12391">
        <v>52.5</v>
      </c>
      <c r="Q12391" t="s">
        <v>117</v>
      </c>
      <c r="R12391" t="b">
        <v>0</v>
      </c>
      <c r="S12391">
        <v>45</v>
      </c>
      <c r="T12391">
        <v>15</v>
      </c>
    </row>
    <row r="12392" spans="1:22" x14ac:dyDescent="0.2">
      <c r="A12392" s="1">
        <v>43464</v>
      </c>
      <c r="B12392">
        <v>2018</v>
      </c>
      <c r="C12392">
        <f>_xlfn.MAXIFS(Table1[ScheduleWeekWritten],Table1[ScheduleSeason],Table1[[#This Row],[ScheduleSeason]])</f>
        <v>17</v>
      </c>
      <c r="D12392">
        <v>17</v>
      </c>
      <c r="E12392" cm="1">
        <f t="array" ref="E12392">_xlfn.XLOOKUP(Table1[[#This Row],[ScheduleWeekWritten]],Table3[Game],100+Table3[Increase],Table1[[#This Row],[ScheduleWeekWritten]])</f>
        <v>17</v>
      </c>
      <c r="F12392" t="b">
        <v>0</v>
      </c>
      <c r="G12392" t="s">
        <v>39</v>
      </c>
      <c r="H12392">
        <v>48</v>
      </c>
      <c r="I12392">
        <v>32</v>
      </c>
      <c r="J12392" t="s">
        <v>53</v>
      </c>
      <c r="K12392" t="s">
        <v>40</v>
      </c>
      <c r="L12392" t="str">
        <f>_xlfn.XLOOKUP(Table1[[#This Row],[TeamFavoriteID]],Table2[team_id],Table2[team_name],_xlfn.XLOOKUP(Table1[[#This Row],[TeamFavoriteID]],Table2[team_id_pfr],Table2[team_name],"Even"))</f>
        <v>Los Angeles Rams</v>
      </c>
      <c r="M12392">
        <v>-10.5</v>
      </c>
      <c r="N12392">
        <f>IF(Table1[[#This Row],[TeamFavorite]]=Table1[[#This Row],[TeamHome]],Table1[[#This Row],[ScoreAway]]-Table1[[#This Row],[ScoreHome]],Table1[[#This Row],[ScoreHome]]-Table1[[#This Row],[ScoreAway]])</f>
        <v>-16</v>
      </c>
      <c r="O12392">
        <f>IF(Table1[[#This Row],[SpreadActual]]&lt;Table1[[#This Row],[SpreadFavorite]],1,0)</f>
        <v>1</v>
      </c>
      <c r="P12392">
        <v>49.5</v>
      </c>
      <c r="Q12392" t="s">
        <v>65</v>
      </c>
      <c r="R12392" t="b">
        <v>0</v>
      </c>
      <c r="S12392">
        <v>65</v>
      </c>
      <c r="T12392">
        <v>3</v>
      </c>
    </row>
    <row r="12393" spans="1:22" x14ac:dyDescent="0.2">
      <c r="A12393" s="1">
        <v>43464</v>
      </c>
      <c r="B12393">
        <v>2018</v>
      </c>
      <c r="C12393">
        <f>_xlfn.MAXIFS(Table1[ScheduleWeekWritten],Table1[ScheduleSeason],Table1[[#This Row],[ScheduleSeason]])</f>
        <v>17</v>
      </c>
      <c r="D12393">
        <v>17</v>
      </c>
      <c r="E12393" cm="1">
        <f t="array" ref="E12393">_xlfn.XLOOKUP(Table1[[#This Row],[ScheduleWeekWritten]],Table3[Game],100+Table3[Increase],Table1[[#This Row],[ScheduleWeekWritten]])</f>
        <v>17</v>
      </c>
      <c r="F12393" t="b">
        <v>0</v>
      </c>
      <c r="G12393" t="s">
        <v>54</v>
      </c>
      <c r="H12393">
        <v>10</v>
      </c>
      <c r="I12393">
        <v>24</v>
      </c>
      <c r="J12393" t="s">
        <v>46</v>
      </c>
      <c r="K12393" t="s">
        <v>55</v>
      </c>
      <c r="L12393" t="str">
        <f>_xlfn.XLOOKUP(Table1[[#This Row],[TeamFavoriteID]],Table2[team_id],Table2[team_name],_xlfn.XLOOKUP(Table1[[#This Row],[TeamFavoriteID]],Table2[team_id_pfr],Table2[team_name],"Even"))</f>
        <v>Minnesota Vikings</v>
      </c>
      <c r="M12393">
        <v>-6</v>
      </c>
      <c r="N12393">
        <f>IF(Table1[[#This Row],[TeamFavorite]]=Table1[[#This Row],[TeamHome]],Table1[[#This Row],[ScoreAway]]-Table1[[#This Row],[ScoreHome]],Table1[[#This Row],[ScoreHome]]-Table1[[#This Row],[ScoreAway]])</f>
        <v>14</v>
      </c>
      <c r="O12393">
        <f>IF(Table1[[#This Row],[SpreadActual]]&lt;Table1[[#This Row],[SpreadFavorite]],1,0)</f>
        <v>0</v>
      </c>
      <c r="P12393">
        <v>40.5</v>
      </c>
      <c r="Q12393" t="s">
        <v>205</v>
      </c>
      <c r="R12393" t="b">
        <v>0</v>
      </c>
      <c r="S12393">
        <v>72</v>
      </c>
      <c r="T12393">
        <v>0</v>
      </c>
      <c r="V12393" t="s">
        <v>103</v>
      </c>
    </row>
    <row r="12394" spans="1:22" x14ac:dyDescent="0.2">
      <c r="A12394" s="1">
        <v>43464</v>
      </c>
      <c r="B12394">
        <v>2018</v>
      </c>
      <c r="C12394">
        <f>_xlfn.MAXIFS(Table1[ScheduleWeekWritten],Table1[ScheduleSeason],Table1[[#This Row],[ScheduleSeason]])</f>
        <v>17</v>
      </c>
      <c r="D12394">
        <v>17</v>
      </c>
      <c r="E12394" cm="1">
        <f t="array" ref="E12394">_xlfn.XLOOKUP(Table1[[#This Row],[ScheduleWeekWritten]],Table3[Game],100+Table3[Increase],Table1[[#This Row],[ScheduleWeekWritten]])</f>
        <v>17</v>
      </c>
      <c r="F12394" t="b">
        <v>0</v>
      </c>
      <c r="G12394" t="s">
        <v>115</v>
      </c>
      <c r="H12394">
        <v>38</v>
      </c>
      <c r="I12394">
        <v>3</v>
      </c>
      <c r="J12394" t="s">
        <v>31</v>
      </c>
      <c r="K12394" t="s">
        <v>70</v>
      </c>
      <c r="L12394" t="str">
        <f>_xlfn.XLOOKUP(Table1[[#This Row],[TeamFavoriteID]],Table2[team_id],Table2[team_name],_xlfn.XLOOKUP(Table1[[#This Row],[TeamFavoriteID]],Table2[team_id_pfr],Table2[team_name],"Even"))</f>
        <v>Boston Patriots</v>
      </c>
      <c r="M12394">
        <v>-14.5</v>
      </c>
      <c r="N12394">
        <f>IF(Table1[[#This Row],[TeamFavorite]]=Table1[[#This Row],[TeamHome]],Table1[[#This Row],[ScoreAway]]-Table1[[#This Row],[ScoreHome]],Table1[[#This Row],[ScoreHome]]-Table1[[#This Row],[ScoreAway]])</f>
        <v>35</v>
      </c>
      <c r="O12394">
        <f>IF(Table1[[#This Row],[SpreadActual]]&lt;Table1[[#This Row],[SpreadFavorite]],1,0)</f>
        <v>0</v>
      </c>
      <c r="P12394">
        <v>46.5</v>
      </c>
      <c r="Q12394" t="s">
        <v>179</v>
      </c>
      <c r="R12394" t="b">
        <v>0</v>
      </c>
      <c r="S12394">
        <v>33</v>
      </c>
      <c r="T12394">
        <v>2</v>
      </c>
    </row>
    <row r="12395" spans="1:22" x14ac:dyDescent="0.2">
      <c r="A12395" s="1">
        <v>43464</v>
      </c>
      <c r="B12395">
        <v>2018</v>
      </c>
      <c r="C12395">
        <f>_xlfn.MAXIFS(Table1[ScheduleWeekWritten],Table1[ScheduleSeason],Table1[[#This Row],[ScheduleSeason]])</f>
        <v>17</v>
      </c>
      <c r="D12395">
        <v>17</v>
      </c>
      <c r="E12395" cm="1">
        <f t="array" ref="E12395">_xlfn.XLOOKUP(Table1[[#This Row],[ScheduleWeekWritten]],Table3[Game],100+Table3[Increase],Table1[[#This Row],[ScheduleWeekWritten]])</f>
        <v>17</v>
      </c>
      <c r="F12395" t="b">
        <v>0</v>
      </c>
      <c r="G12395" t="s">
        <v>95</v>
      </c>
      <c r="H12395">
        <v>14</v>
      </c>
      <c r="I12395">
        <v>33</v>
      </c>
      <c r="J12395" t="s">
        <v>152</v>
      </c>
      <c r="K12395" t="s">
        <v>98</v>
      </c>
      <c r="L12395" t="str">
        <f>_xlfn.XLOOKUP(Table1[[#This Row],[TeamFavoriteID]],Table2[team_id],Table2[team_name],_xlfn.XLOOKUP(Table1[[#This Row],[TeamFavoriteID]],Table2[team_id_pfr],Table2[team_name],"Even"))</f>
        <v>New Orleans Saints</v>
      </c>
      <c r="M12395">
        <v>-8</v>
      </c>
      <c r="N12395">
        <f>IF(Table1[[#This Row],[TeamFavorite]]=Table1[[#This Row],[TeamHome]],Table1[[#This Row],[ScoreAway]]-Table1[[#This Row],[ScoreHome]],Table1[[#This Row],[ScoreHome]]-Table1[[#This Row],[ScoreAway]])</f>
        <v>19</v>
      </c>
      <c r="O12395">
        <f>IF(Table1[[#This Row],[SpreadActual]]&lt;Table1[[#This Row],[SpreadFavorite]],1,0)</f>
        <v>0</v>
      </c>
      <c r="P12395">
        <v>42</v>
      </c>
      <c r="Q12395" t="s">
        <v>201</v>
      </c>
      <c r="R12395" t="b">
        <v>0</v>
      </c>
      <c r="S12395">
        <v>72</v>
      </c>
      <c r="T12395">
        <v>0</v>
      </c>
      <c r="V12395" t="s">
        <v>103</v>
      </c>
    </row>
    <row r="12396" spans="1:22" x14ac:dyDescent="0.2">
      <c r="A12396" s="1">
        <v>43464</v>
      </c>
      <c r="B12396">
        <v>2018</v>
      </c>
      <c r="C12396">
        <f>_xlfn.MAXIFS(Table1[ScheduleWeekWritten],Table1[ScheduleSeason],Table1[[#This Row],[ScheduleSeason]])</f>
        <v>17</v>
      </c>
      <c r="D12396">
        <v>17</v>
      </c>
      <c r="E12396" cm="1">
        <f t="array" ref="E12396">_xlfn.XLOOKUP(Table1[[#This Row],[ScheduleWeekWritten]],Table3[Game],100+Table3[Increase],Table1[[#This Row],[ScheduleWeekWritten]])</f>
        <v>17</v>
      </c>
      <c r="F12396" t="b">
        <v>0</v>
      </c>
      <c r="G12396" t="s">
        <v>50</v>
      </c>
      <c r="H12396">
        <v>35</v>
      </c>
      <c r="I12396">
        <v>36</v>
      </c>
      <c r="J12396" t="s">
        <v>67</v>
      </c>
      <c r="K12396" t="s">
        <v>90</v>
      </c>
      <c r="L12396" t="str">
        <f>_xlfn.XLOOKUP(Table1[[#This Row],[TeamFavoriteID]],Table2[team_id],Table2[team_name],_xlfn.XLOOKUP(Table1[[#This Row],[TeamFavoriteID]],Table2[team_id_pfr],Table2[team_name],"Even"))</f>
        <v>New York Giants</v>
      </c>
      <c r="M12396">
        <v>-7.5</v>
      </c>
      <c r="N12396">
        <f>IF(Table1[[#This Row],[TeamFavorite]]=Table1[[#This Row],[TeamHome]],Table1[[#This Row],[ScoreAway]]-Table1[[#This Row],[ScoreHome]],Table1[[#This Row],[ScoreHome]]-Table1[[#This Row],[ScoreAway]])</f>
        <v>1</v>
      </c>
      <c r="O12396">
        <f>IF(Table1[[#This Row],[SpreadActual]]&lt;Table1[[#This Row],[SpreadFavorite]],1,0)</f>
        <v>0</v>
      </c>
      <c r="P12396">
        <v>38.5</v>
      </c>
      <c r="Q12396" t="s">
        <v>197</v>
      </c>
      <c r="R12396" t="b">
        <v>0</v>
      </c>
      <c r="S12396">
        <v>37</v>
      </c>
      <c r="T12396">
        <v>2</v>
      </c>
    </row>
    <row r="12397" spans="1:22" x14ac:dyDescent="0.2">
      <c r="A12397" s="1">
        <v>43464</v>
      </c>
      <c r="B12397">
        <v>2018</v>
      </c>
      <c r="C12397">
        <f>_xlfn.MAXIFS(Table1[ScheduleWeekWritten],Table1[ScheduleSeason],Table1[[#This Row],[ScheduleSeason]])</f>
        <v>17</v>
      </c>
      <c r="D12397">
        <v>17</v>
      </c>
      <c r="E12397" cm="1">
        <f t="array" ref="E12397">_xlfn.XLOOKUP(Table1[[#This Row],[ScheduleWeekWritten]],Table3[Game],100+Table3[Increase],Table1[[#This Row],[ScheduleWeekWritten]])</f>
        <v>17</v>
      </c>
      <c r="F12397" t="b">
        <v>0</v>
      </c>
      <c r="G12397" t="s">
        <v>49</v>
      </c>
      <c r="H12397">
        <v>16</v>
      </c>
      <c r="I12397">
        <v>13</v>
      </c>
      <c r="J12397" t="s">
        <v>101</v>
      </c>
      <c r="K12397" t="s">
        <v>51</v>
      </c>
      <c r="L12397" t="str">
        <f>_xlfn.XLOOKUP(Table1[[#This Row],[TeamFavoriteID]],Table2[team_id],Table2[team_name],_xlfn.XLOOKUP(Table1[[#This Row],[TeamFavoriteID]],Table2[team_id_pfr],Table2[team_name],"Even"))</f>
        <v>Pittsburgh Steelers</v>
      </c>
      <c r="M12397">
        <v>-14</v>
      </c>
      <c r="N12397">
        <f>IF(Table1[[#This Row],[TeamFavorite]]=Table1[[#This Row],[TeamHome]],Table1[[#This Row],[ScoreAway]]-Table1[[#This Row],[ScoreHome]],Table1[[#This Row],[ScoreHome]]-Table1[[#This Row],[ScoreAway]])</f>
        <v>-3</v>
      </c>
      <c r="O12397">
        <f>IF(Table1[[#This Row],[SpreadActual]]&lt;Table1[[#This Row],[SpreadFavorite]],1,0)</f>
        <v>0</v>
      </c>
      <c r="P12397">
        <v>45</v>
      </c>
      <c r="Q12397" t="s">
        <v>175</v>
      </c>
      <c r="R12397" t="b">
        <v>0</v>
      </c>
      <c r="S12397">
        <v>42</v>
      </c>
      <c r="T12397">
        <v>9</v>
      </c>
    </row>
    <row r="12398" spans="1:22" x14ac:dyDescent="0.2">
      <c r="A12398" s="1">
        <v>43464</v>
      </c>
      <c r="B12398">
        <v>2018</v>
      </c>
      <c r="C12398">
        <f>_xlfn.MAXIFS(Table1[ScheduleWeekWritten],Table1[ScheduleSeason],Table1[[#This Row],[ScheduleSeason]])</f>
        <v>17</v>
      </c>
      <c r="D12398">
        <v>17</v>
      </c>
      <c r="E12398" cm="1">
        <f t="array" ref="E12398">_xlfn.XLOOKUP(Table1[[#This Row],[ScheduleWeekWritten]],Table3[Game],100+Table3[Increase],Table1[[#This Row],[ScheduleWeekWritten]])</f>
        <v>17</v>
      </c>
      <c r="F12398" t="b">
        <v>0</v>
      </c>
      <c r="G12398" t="s">
        <v>128</v>
      </c>
      <c r="H12398">
        <v>27</v>
      </c>
      <c r="I12398">
        <v>24</v>
      </c>
      <c r="J12398" t="s">
        <v>149</v>
      </c>
      <c r="K12398" t="s">
        <v>132</v>
      </c>
      <c r="L12398" t="str">
        <f>_xlfn.XLOOKUP(Table1[[#This Row],[TeamFavoriteID]],Table2[team_id],Table2[team_name],_xlfn.XLOOKUP(Table1[[#This Row],[TeamFavoriteID]],Table2[team_id_pfr],Table2[team_name],"Even"))</f>
        <v>Seattle Seahawks</v>
      </c>
      <c r="M12398">
        <v>-14</v>
      </c>
      <c r="N12398">
        <f>IF(Table1[[#This Row],[TeamFavorite]]=Table1[[#This Row],[TeamHome]],Table1[[#This Row],[ScoreAway]]-Table1[[#This Row],[ScoreHome]],Table1[[#This Row],[ScoreHome]]-Table1[[#This Row],[ScoreAway]])</f>
        <v>-3</v>
      </c>
      <c r="O12398">
        <f>IF(Table1[[#This Row],[SpreadActual]]&lt;Table1[[#This Row],[SpreadFavorite]],1,0)</f>
        <v>0</v>
      </c>
      <c r="P12398">
        <v>39.5</v>
      </c>
      <c r="Q12398" t="s">
        <v>180</v>
      </c>
      <c r="R12398" t="b">
        <v>0</v>
      </c>
      <c r="S12398">
        <v>45</v>
      </c>
      <c r="T12398">
        <v>5</v>
      </c>
    </row>
    <row r="12399" spans="1:22" x14ac:dyDescent="0.2">
      <c r="A12399" s="1">
        <v>43464</v>
      </c>
      <c r="B12399">
        <v>2018</v>
      </c>
      <c r="C12399">
        <f>_xlfn.MAXIFS(Table1[ScheduleWeekWritten],Table1[ScheduleSeason],Table1[[#This Row],[ScheduleSeason]])</f>
        <v>17</v>
      </c>
      <c r="D12399">
        <v>17</v>
      </c>
      <c r="E12399" cm="1">
        <f t="array" ref="E12399">_xlfn.XLOOKUP(Table1[[#This Row],[ScheduleWeekWritten]],Table3[Game],100+Table3[Increase],Table1[[#This Row],[ScheduleWeekWritten]])</f>
        <v>17</v>
      </c>
      <c r="F12399" t="b">
        <v>0</v>
      </c>
      <c r="G12399" t="s">
        <v>127</v>
      </c>
      <c r="H12399">
        <v>32</v>
      </c>
      <c r="I12399">
        <v>34</v>
      </c>
      <c r="J12399" t="s">
        <v>38</v>
      </c>
      <c r="K12399" t="s">
        <v>109</v>
      </c>
      <c r="L12399" t="str">
        <f>_xlfn.XLOOKUP(Table1[[#This Row],[TeamFavoriteID]],Table2[team_id],Table2[team_name],_xlfn.XLOOKUP(Table1[[#This Row],[TeamFavoriteID]],Table2[team_id_pfr],Table2[team_name],"Even"))</f>
        <v>Atlanta Falcons</v>
      </c>
      <c r="M12399">
        <v>-2.5</v>
      </c>
      <c r="N12399">
        <f>IF(Table1[[#This Row],[TeamFavorite]]=Table1[[#This Row],[TeamHome]],Table1[[#This Row],[ScoreAway]]-Table1[[#This Row],[ScoreHome]],Table1[[#This Row],[ScoreHome]]-Table1[[#This Row],[ScoreAway]])</f>
        <v>-2</v>
      </c>
      <c r="O12399">
        <f>IF(Table1[[#This Row],[SpreadActual]]&lt;Table1[[#This Row],[SpreadFavorite]],1,0)</f>
        <v>0</v>
      </c>
      <c r="P12399">
        <v>51.5</v>
      </c>
      <c r="Q12399" t="s">
        <v>168</v>
      </c>
      <c r="R12399" t="b">
        <v>0</v>
      </c>
      <c r="S12399">
        <v>80</v>
      </c>
      <c r="T12399">
        <v>5</v>
      </c>
    </row>
    <row r="12400" spans="1:22" x14ac:dyDescent="0.2">
      <c r="A12400" s="1">
        <v>43464</v>
      </c>
      <c r="B12400">
        <v>2018</v>
      </c>
      <c r="C12400">
        <f>_xlfn.MAXIFS(Table1[ScheduleWeekWritten],Table1[ScheduleSeason],Table1[[#This Row],[ScheduleSeason]])</f>
        <v>17</v>
      </c>
      <c r="D12400">
        <v>17</v>
      </c>
      <c r="E12400" cm="1">
        <f t="array" ref="E12400">_xlfn.XLOOKUP(Table1[[#This Row],[ScheduleWeekWritten]],Table3[Game],100+Table3[Increase],Table1[[#This Row],[ScheduleWeekWritten]])</f>
        <v>17</v>
      </c>
      <c r="F12400" t="b">
        <v>0</v>
      </c>
      <c r="G12400" t="s">
        <v>171</v>
      </c>
      <c r="H12400">
        <v>17</v>
      </c>
      <c r="I12400">
        <v>33</v>
      </c>
      <c r="J12400" t="s">
        <v>140</v>
      </c>
      <c r="K12400" t="s">
        <v>72</v>
      </c>
      <c r="L12400" t="str">
        <f>_xlfn.XLOOKUP(Table1[[#This Row],[TeamFavoriteID]],Table2[team_id],Table2[team_name],_xlfn.XLOOKUP(Table1[[#This Row],[TeamFavoriteID]],Table2[team_id_pfr],Table2[team_name],"Even"))</f>
        <v>Baltimore Colts</v>
      </c>
      <c r="M12400">
        <v>-5.5</v>
      </c>
      <c r="N12400">
        <f>IF(Table1[[#This Row],[TeamFavorite]]=Table1[[#This Row],[TeamHome]],Table1[[#This Row],[ScoreAway]]-Table1[[#This Row],[ScoreHome]],Table1[[#This Row],[ScoreHome]]-Table1[[#This Row],[ScoreAway]])</f>
        <v>-16</v>
      </c>
      <c r="O12400">
        <f>IF(Table1[[#This Row],[SpreadActual]]&lt;Table1[[#This Row],[SpreadFavorite]],1,0)</f>
        <v>1</v>
      </c>
      <c r="P12400">
        <v>42.5</v>
      </c>
      <c r="Q12400" t="s">
        <v>172</v>
      </c>
      <c r="R12400" t="b">
        <v>0</v>
      </c>
      <c r="S12400">
        <v>53</v>
      </c>
      <c r="T12400">
        <v>4</v>
      </c>
    </row>
    <row r="12401" spans="1:22" x14ac:dyDescent="0.2">
      <c r="A12401" s="1">
        <v>43464</v>
      </c>
      <c r="B12401">
        <v>2018</v>
      </c>
      <c r="C12401">
        <f>_xlfn.MAXIFS(Table1[ScheduleWeekWritten],Table1[ScheduleSeason],Table1[[#This Row],[ScheduleSeason]])</f>
        <v>17</v>
      </c>
      <c r="D12401">
        <v>17</v>
      </c>
      <c r="E12401" cm="1">
        <f t="array" ref="E12401">_xlfn.XLOOKUP(Table1[[#This Row],[ScheduleWeekWritten]],Table3[Game],100+Table3[Increase],Table1[[#This Row],[ScheduleWeekWritten]])</f>
        <v>17</v>
      </c>
      <c r="F12401" t="b">
        <v>0</v>
      </c>
      <c r="G12401" t="s">
        <v>61</v>
      </c>
      <c r="H12401">
        <v>0</v>
      </c>
      <c r="I12401">
        <v>24</v>
      </c>
      <c r="J12401" t="s">
        <v>58</v>
      </c>
      <c r="K12401" t="s">
        <v>77</v>
      </c>
      <c r="L12401" t="str">
        <f>_xlfn.XLOOKUP(Table1[[#This Row],[TeamFavoriteID]],Table2[team_id],Table2[team_name],_xlfn.XLOOKUP(Table1[[#This Row],[TeamFavoriteID]],Table2[team_id_pfr],Table2[team_name],"Even"))</f>
        <v>Philadelphia Eagles</v>
      </c>
      <c r="M12401">
        <v>-6</v>
      </c>
      <c r="N12401">
        <f>IF(Table1[[#This Row],[TeamFavorite]]=Table1[[#This Row],[TeamHome]],Table1[[#This Row],[ScoreAway]]-Table1[[#This Row],[ScoreHome]],Table1[[#This Row],[ScoreHome]]-Table1[[#This Row],[ScoreAway]])</f>
        <v>-24</v>
      </c>
      <c r="O12401">
        <f>IF(Table1[[#This Row],[SpreadActual]]&lt;Table1[[#This Row],[SpreadFavorite]],1,0)</f>
        <v>1</v>
      </c>
      <c r="P12401">
        <v>42.5</v>
      </c>
      <c r="Q12401" t="s">
        <v>165</v>
      </c>
      <c r="R12401" t="b">
        <v>0</v>
      </c>
      <c r="S12401">
        <v>46</v>
      </c>
      <c r="T12401">
        <v>3</v>
      </c>
    </row>
    <row r="12402" spans="1:22" x14ac:dyDescent="0.2">
      <c r="A12402" s="1">
        <v>43470</v>
      </c>
      <c r="B12402">
        <v>2018</v>
      </c>
      <c r="C12402">
        <f>_xlfn.MAXIFS(Table1[ScheduleWeekWritten],Table1[ScheduleSeason],Table1[[#This Row],[ScheduleSeason]])</f>
        <v>17</v>
      </c>
      <c r="D12402" t="s">
        <v>134</v>
      </c>
      <c r="E12402" cm="1">
        <f t="array" ref="E12402">_xlfn.XLOOKUP(Table1[[#This Row],[ScheduleWeekWritten]],Table3[Game],100+Table3[Increase],Table1[[#This Row],[ScheduleWeekWritten]])</f>
        <v>101</v>
      </c>
      <c r="F12402" t="b">
        <v>1</v>
      </c>
      <c r="G12402" t="s">
        <v>67</v>
      </c>
      <c r="H12402">
        <v>24</v>
      </c>
      <c r="I12402">
        <v>22</v>
      </c>
      <c r="J12402" t="s">
        <v>128</v>
      </c>
      <c r="K12402" t="s">
        <v>68</v>
      </c>
      <c r="L12402" t="str">
        <f>_xlfn.XLOOKUP(Table1[[#This Row],[TeamFavoriteID]],Table2[team_id],Table2[team_name],_xlfn.XLOOKUP(Table1[[#This Row],[TeamFavoriteID]],Table2[team_id_pfr],Table2[team_name],"Even"))</f>
        <v>Dallas Cowboys</v>
      </c>
      <c r="M12402">
        <v>-2.5</v>
      </c>
      <c r="N12402">
        <f>IF(Table1[[#This Row],[TeamFavorite]]=Table1[[#This Row],[TeamHome]],Table1[[#This Row],[ScoreAway]]-Table1[[#This Row],[ScoreHome]],Table1[[#This Row],[ScoreHome]]-Table1[[#This Row],[ScoreAway]])</f>
        <v>-2</v>
      </c>
      <c r="O12402">
        <f>IF(Table1[[#This Row],[SpreadActual]]&lt;Table1[[#This Row],[SpreadFavorite]],1,0)</f>
        <v>0</v>
      </c>
      <c r="P12402">
        <v>43</v>
      </c>
      <c r="Q12402" t="s">
        <v>208</v>
      </c>
      <c r="R12402" t="b">
        <v>0</v>
      </c>
      <c r="S12402">
        <v>72</v>
      </c>
      <c r="T12402">
        <v>0</v>
      </c>
      <c r="V12402" t="s">
        <v>103</v>
      </c>
    </row>
    <row r="12403" spans="1:22" x14ac:dyDescent="0.2">
      <c r="A12403" s="1">
        <v>43470</v>
      </c>
      <c r="B12403">
        <v>2018</v>
      </c>
      <c r="C12403">
        <f>_xlfn.MAXIFS(Table1[ScheduleWeekWritten],Table1[ScheduleSeason],Table1[[#This Row],[ScheduleSeason]])</f>
        <v>17</v>
      </c>
      <c r="D12403" t="s">
        <v>134</v>
      </c>
      <c r="E12403" cm="1">
        <f t="array" ref="E12403">_xlfn.XLOOKUP(Table1[[#This Row],[ScheduleWeekWritten]],Table3[Game],100+Table3[Increase],Table1[[#This Row],[ScheduleWeekWritten]])</f>
        <v>101</v>
      </c>
      <c r="F12403" t="b">
        <v>1</v>
      </c>
      <c r="G12403" t="s">
        <v>177</v>
      </c>
      <c r="H12403">
        <v>7</v>
      </c>
      <c r="I12403">
        <v>21</v>
      </c>
      <c r="J12403" t="s">
        <v>140</v>
      </c>
      <c r="K12403" t="s">
        <v>182</v>
      </c>
      <c r="L12403" t="str">
        <f>_xlfn.XLOOKUP(Table1[[#This Row],[TeamFavoriteID]],Table2[team_id],Table2[team_name],_xlfn.XLOOKUP(Table1[[#This Row],[TeamFavoriteID]],Table2[team_id_pfr],Table2[team_name],"Even"))</f>
        <v>Houston Texans</v>
      </c>
      <c r="M12403">
        <v>-2</v>
      </c>
      <c r="N12403">
        <f>IF(Table1[[#This Row],[TeamFavorite]]=Table1[[#This Row],[TeamHome]],Table1[[#This Row],[ScoreAway]]-Table1[[#This Row],[ScoreHome]],Table1[[#This Row],[ScoreHome]]-Table1[[#This Row],[ScoreAway]])</f>
        <v>14</v>
      </c>
      <c r="O12403">
        <f>IF(Table1[[#This Row],[SpreadActual]]&lt;Table1[[#This Row],[SpreadFavorite]],1,0)</f>
        <v>0</v>
      </c>
      <c r="P12403">
        <v>48.5</v>
      </c>
      <c r="Q12403" t="s">
        <v>207</v>
      </c>
      <c r="R12403" t="b">
        <v>0</v>
      </c>
      <c r="S12403">
        <v>72</v>
      </c>
      <c r="T12403">
        <v>0</v>
      </c>
      <c r="V12403" t="s">
        <v>103</v>
      </c>
    </row>
    <row r="12404" spans="1:22" x14ac:dyDescent="0.2">
      <c r="A12404" s="1">
        <v>43471</v>
      </c>
      <c r="B12404">
        <v>2018</v>
      </c>
      <c r="C12404">
        <f>_xlfn.MAXIFS(Table1[ScheduleWeekWritten],Table1[ScheduleSeason],Table1[[#This Row],[ScheduleSeason]])</f>
        <v>17</v>
      </c>
      <c r="D12404" t="s">
        <v>134</v>
      </c>
      <c r="E12404" cm="1">
        <f t="array" ref="E12404">_xlfn.XLOOKUP(Table1[[#This Row],[ScheduleWeekWritten]],Table3[Game],100+Table3[Increase],Table1[[#This Row],[ScheduleWeekWritten]])</f>
        <v>101</v>
      </c>
      <c r="F12404" t="b">
        <v>1</v>
      </c>
      <c r="G12404" t="s">
        <v>158</v>
      </c>
      <c r="H12404">
        <v>17</v>
      </c>
      <c r="I12404">
        <v>23</v>
      </c>
      <c r="J12404" t="s">
        <v>210</v>
      </c>
      <c r="K12404" t="s">
        <v>159</v>
      </c>
      <c r="L12404" t="str">
        <f>_xlfn.XLOOKUP(Table1[[#This Row],[TeamFavoriteID]],Table2[team_id],Table2[team_name],_xlfn.XLOOKUP(Table1[[#This Row],[TeamFavoriteID]],Table2[team_id_pfr],Table2[team_name],"Even"))</f>
        <v>Baltimore Ravens</v>
      </c>
      <c r="M12404">
        <v>-3</v>
      </c>
      <c r="N12404">
        <f>IF(Table1[[#This Row],[TeamFavorite]]=Table1[[#This Row],[TeamHome]],Table1[[#This Row],[ScoreAway]]-Table1[[#This Row],[ScoreHome]],Table1[[#This Row],[ScoreHome]]-Table1[[#This Row],[ScoreAway]])</f>
        <v>6</v>
      </c>
      <c r="O12404">
        <f>IF(Table1[[#This Row],[SpreadActual]]&lt;Table1[[#This Row],[SpreadFavorite]],1,0)</f>
        <v>0</v>
      </c>
      <c r="P12404">
        <v>43</v>
      </c>
      <c r="Q12404" t="s">
        <v>166</v>
      </c>
      <c r="R12404" t="b">
        <v>0</v>
      </c>
      <c r="S12404">
        <v>52</v>
      </c>
      <c r="T12404">
        <v>12</v>
      </c>
    </row>
    <row r="12405" spans="1:22" x14ac:dyDescent="0.2">
      <c r="A12405" s="1">
        <v>43471</v>
      </c>
      <c r="B12405">
        <v>2018</v>
      </c>
      <c r="C12405">
        <f>_xlfn.MAXIFS(Table1[ScheduleWeekWritten],Table1[ScheduleSeason],Table1[[#This Row],[ScheduleSeason]])</f>
        <v>17</v>
      </c>
      <c r="D12405" t="s">
        <v>134</v>
      </c>
      <c r="E12405" cm="1">
        <f t="array" ref="E12405">_xlfn.XLOOKUP(Table1[[#This Row],[ScheduleWeekWritten]],Table3[Game],100+Table3[Increase],Table1[[#This Row],[ScheduleWeekWritten]])</f>
        <v>101</v>
      </c>
      <c r="F12405" t="b">
        <v>1</v>
      </c>
      <c r="G12405" t="s">
        <v>46</v>
      </c>
      <c r="H12405">
        <v>15</v>
      </c>
      <c r="I12405">
        <v>16</v>
      </c>
      <c r="J12405" t="s">
        <v>58</v>
      </c>
      <c r="K12405" t="s">
        <v>47</v>
      </c>
      <c r="L12405" t="str">
        <f>_xlfn.XLOOKUP(Table1[[#This Row],[TeamFavoriteID]],Table2[team_id],Table2[team_name],_xlfn.XLOOKUP(Table1[[#This Row],[TeamFavoriteID]],Table2[team_id_pfr],Table2[team_name],"Even"))</f>
        <v>Chicago Bears</v>
      </c>
      <c r="M12405">
        <v>-6.5</v>
      </c>
      <c r="N12405">
        <f>IF(Table1[[#This Row],[TeamFavorite]]=Table1[[#This Row],[TeamHome]],Table1[[#This Row],[ScoreAway]]-Table1[[#This Row],[ScoreHome]],Table1[[#This Row],[ScoreHome]]-Table1[[#This Row],[ScoreAway]])</f>
        <v>1</v>
      </c>
      <c r="O12405">
        <f>IF(Table1[[#This Row],[SpreadActual]]&lt;Table1[[#This Row],[SpreadFavorite]],1,0)</f>
        <v>0</v>
      </c>
      <c r="P12405">
        <v>41.5</v>
      </c>
      <c r="Q12405" t="s">
        <v>114</v>
      </c>
      <c r="R12405" t="b">
        <v>0</v>
      </c>
      <c r="S12405">
        <v>39</v>
      </c>
      <c r="T12405">
        <v>12</v>
      </c>
    </row>
    <row r="12406" spans="1:22" x14ac:dyDescent="0.2">
      <c r="A12406" s="1">
        <v>43477</v>
      </c>
      <c r="B12406">
        <v>2018</v>
      </c>
      <c r="C12406">
        <f>_xlfn.MAXIFS(Table1[ScheduleWeekWritten],Table1[ScheduleSeason],Table1[[#This Row],[ScheduleSeason]])</f>
        <v>17</v>
      </c>
      <c r="D12406" t="s">
        <v>99</v>
      </c>
      <c r="E12406" cm="1">
        <f t="array" ref="E12406">_xlfn.XLOOKUP(Table1[[#This Row],[ScheduleWeekWritten]],Table3[Game],100+Table3[Increase],Table1[[#This Row],[ScheduleWeekWritten]])</f>
        <v>102</v>
      </c>
      <c r="F12406" t="b">
        <v>1</v>
      </c>
      <c r="G12406" t="s">
        <v>42</v>
      </c>
      <c r="H12406">
        <v>31</v>
      </c>
      <c r="I12406">
        <v>13</v>
      </c>
      <c r="J12406" t="s">
        <v>140</v>
      </c>
      <c r="K12406" t="s">
        <v>75</v>
      </c>
      <c r="L12406" t="str">
        <f>_xlfn.XLOOKUP(Table1[[#This Row],[TeamFavoriteID]],Table2[team_id],Table2[team_name],_xlfn.XLOOKUP(Table1[[#This Row],[TeamFavoriteID]],Table2[team_id_pfr],Table2[team_name],"Even"))</f>
        <v>Kansas City Chiefs</v>
      </c>
      <c r="M12406">
        <v>-4</v>
      </c>
      <c r="N12406">
        <f>IF(Table1[[#This Row],[TeamFavorite]]=Table1[[#This Row],[TeamHome]],Table1[[#This Row],[ScoreAway]]-Table1[[#This Row],[ScoreHome]],Table1[[#This Row],[ScoreHome]]-Table1[[#This Row],[ScoreAway]])</f>
        <v>-18</v>
      </c>
      <c r="O12406">
        <f>IF(Table1[[#This Row],[SpreadActual]]&lt;Table1[[#This Row],[SpreadFavorite]],1,0)</f>
        <v>1</v>
      </c>
      <c r="P12406">
        <v>54</v>
      </c>
      <c r="Q12406" t="s">
        <v>117</v>
      </c>
      <c r="R12406" t="b">
        <v>0</v>
      </c>
      <c r="S12406">
        <v>32</v>
      </c>
      <c r="T12406">
        <v>13</v>
      </c>
      <c r="V12406" t="s">
        <v>120</v>
      </c>
    </row>
    <row r="12407" spans="1:22" x14ac:dyDescent="0.2">
      <c r="A12407" s="1">
        <v>43477</v>
      </c>
      <c r="B12407">
        <v>2018</v>
      </c>
      <c r="C12407">
        <f>_xlfn.MAXIFS(Table1[ScheduleWeekWritten],Table1[ScheduleSeason],Table1[[#This Row],[ScheduleSeason]])</f>
        <v>17</v>
      </c>
      <c r="D12407" t="s">
        <v>99</v>
      </c>
      <c r="E12407" cm="1">
        <f t="array" ref="E12407">_xlfn.XLOOKUP(Table1[[#This Row],[ScheduleWeekWritten]],Table3[Game],100+Table3[Increase],Table1[[#This Row],[ScheduleWeekWritten]])</f>
        <v>102</v>
      </c>
      <c r="F12407" t="b">
        <v>1</v>
      </c>
      <c r="G12407" t="s">
        <v>39</v>
      </c>
      <c r="H12407">
        <v>30</v>
      </c>
      <c r="I12407">
        <v>22</v>
      </c>
      <c r="J12407" t="s">
        <v>67</v>
      </c>
      <c r="K12407" t="s">
        <v>40</v>
      </c>
      <c r="L12407" t="str">
        <f>_xlfn.XLOOKUP(Table1[[#This Row],[TeamFavoriteID]],Table2[team_id],Table2[team_name],_xlfn.XLOOKUP(Table1[[#This Row],[TeamFavoriteID]],Table2[team_id_pfr],Table2[team_name],"Even"))</f>
        <v>Los Angeles Rams</v>
      </c>
      <c r="M12407">
        <v>-7.5</v>
      </c>
      <c r="N12407">
        <f>IF(Table1[[#This Row],[TeamFavorite]]=Table1[[#This Row],[TeamHome]],Table1[[#This Row],[ScoreAway]]-Table1[[#This Row],[ScoreHome]],Table1[[#This Row],[ScoreHome]]-Table1[[#This Row],[ScoreAway]])</f>
        <v>-8</v>
      </c>
      <c r="O12407">
        <f>IF(Table1[[#This Row],[SpreadActual]]&lt;Table1[[#This Row],[SpreadFavorite]],1,0)</f>
        <v>1</v>
      </c>
      <c r="P12407">
        <v>48</v>
      </c>
      <c r="Q12407" t="s">
        <v>65</v>
      </c>
      <c r="R12407" t="b">
        <v>0</v>
      </c>
      <c r="S12407">
        <v>57</v>
      </c>
      <c r="T12407">
        <v>1</v>
      </c>
    </row>
    <row r="12408" spans="1:22" x14ac:dyDescent="0.2">
      <c r="A12408" s="1">
        <v>43478</v>
      </c>
      <c r="B12408">
        <v>2018</v>
      </c>
      <c r="C12408">
        <f>_xlfn.MAXIFS(Table1[ScheduleWeekWritten],Table1[ScheduleSeason],Table1[[#This Row],[ScheduleSeason]])</f>
        <v>17</v>
      </c>
      <c r="D12408" t="s">
        <v>99</v>
      </c>
      <c r="E12408" cm="1">
        <f t="array" ref="E12408">_xlfn.XLOOKUP(Table1[[#This Row],[ScheduleWeekWritten]],Table3[Game],100+Table3[Increase],Table1[[#This Row],[ScheduleWeekWritten]])</f>
        <v>102</v>
      </c>
      <c r="F12408" t="b">
        <v>1</v>
      </c>
      <c r="G12408" t="s">
        <v>115</v>
      </c>
      <c r="H12408">
        <v>41</v>
      </c>
      <c r="I12408">
        <v>28</v>
      </c>
      <c r="J12408" t="s">
        <v>210</v>
      </c>
      <c r="K12408" t="s">
        <v>70</v>
      </c>
      <c r="L12408" t="str">
        <f>_xlfn.XLOOKUP(Table1[[#This Row],[TeamFavoriteID]],Table2[team_id],Table2[team_name],_xlfn.XLOOKUP(Table1[[#This Row],[TeamFavoriteID]],Table2[team_id_pfr],Table2[team_name],"Even"))</f>
        <v>Boston Patriots</v>
      </c>
      <c r="M12408">
        <v>-3.5</v>
      </c>
      <c r="N12408">
        <f>IF(Table1[[#This Row],[TeamFavorite]]=Table1[[#This Row],[TeamHome]],Table1[[#This Row],[ScoreAway]]-Table1[[#This Row],[ScoreHome]],Table1[[#This Row],[ScoreHome]]-Table1[[#This Row],[ScoreAway]])</f>
        <v>13</v>
      </c>
      <c r="O12408">
        <f>IF(Table1[[#This Row],[SpreadActual]]&lt;Table1[[#This Row],[SpreadFavorite]],1,0)</f>
        <v>0</v>
      </c>
      <c r="P12408">
        <v>47.5</v>
      </c>
      <c r="Q12408" t="s">
        <v>179</v>
      </c>
      <c r="R12408" t="b">
        <v>0</v>
      </c>
      <c r="S12408">
        <v>26</v>
      </c>
      <c r="T12408">
        <v>3</v>
      </c>
    </row>
    <row r="12409" spans="1:22" x14ac:dyDescent="0.2">
      <c r="A12409" s="1">
        <v>43478</v>
      </c>
      <c r="B12409">
        <v>2018</v>
      </c>
      <c r="C12409">
        <f>_xlfn.MAXIFS(Table1[ScheduleWeekWritten],Table1[ScheduleSeason],Table1[[#This Row],[ScheduleSeason]])</f>
        <v>17</v>
      </c>
      <c r="D12409" t="s">
        <v>99</v>
      </c>
      <c r="E12409" cm="1">
        <f t="array" ref="E12409">_xlfn.XLOOKUP(Table1[[#This Row],[ScheduleWeekWritten]],Table3[Game],100+Table3[Increase],Table1[[#This Row],[ScheduleWeekWritten]])</f>
        <v>102</v>
      </c>
      <c r="F12409" t="b">
        <v>1</v>
      </c>
      <c r="G12409" t="s">
        <v>95</v>
      </c>
      <c r="H12409">
        <v>20</v>
      </c>
      <c r="I12409">
        <v>14</v>
      </c>
      <c r="J12409" t="s">
        <v>58</v>
      </c>
      <c r="K12409" t="s">
        <v>98</v>
      </c>
      <c r="L12409" t="str">
        <f>_xlfn.XLOOKUP(Table1[[#This Row],[TeamFavoriteID]],Table2[team_id],Table2[team_name],_xlfn.XLOOKUP(Table1[[#This Row],[TeamFavoriteID]],Table2[team_id_pfr],Table2[team_name],"Even"))</f>
        <v>New Orleans Saints</v>
      </c>
      <c r="M12409">
        <v>-8.5</v>
      </c>
      <c r="N12409">
        <f>IF(Table1[[#This Row],[TeamFavorite]]=Table1[[#This Row],[TeamHome]],Table1[[#This Row],[ScoreAway]]-Table1[[#This Row],[ScoreHome]],Table1[[#This Row],[ScoreHome]]-Table1[[#This Row],[ScoreAway]])</f>
        <v>-6</v>
      </c>
      <c r="O12409">
        <f>IF(Table1[[#This Row],[SpreadActual]]&lt;Table1[[#This Row],[SpreadFavorite]],1,0)</f>
        <v>0</v>
      </c>
      <c r="P12409">
        <v>52</v>
      </c>
      <c r="Q12409" t="s">
        <v>201</v>
      </c>
      <c r="R12409" t="b">
        <v>0</v>
      </c>
      <c r="S12409">
        <v>72</v>
      </c>
      <c r="T12409">
        <v>0</v>
      </c>
      <c r="V12409" t="s">
        <v>103</v>
      </c>
    </row>
    <row r="12410" spans="1:22" x14ac:dyDescent="0.2">
      <c r="A12410" s="1">
        <v>43485</v>
      </c>
      <c r="B12410">
        <v>2018</v>
      </c>
      <c r="C12410">
        <f>_xlfn.MAXIFS(Table1[ScheduleWeekWritten],Table1[ScheduleSeason],Table1[[#This Row],[ScheduleSeason]])</f>
        <v>17</v>
      </c>
      <c r="D12410" t="s">
        <v>92</v>
      </c>
      <c r="E12410" cm="1">
        <f t="array" ref="E12410">_xlfn.XLOOKUP(Table1[[#This Row],[ScheduleWeekWritten]],Table3[Game],100+Table3[Increase],Table1[[#This Row],[ScheduleWeekWritten]])</f>
        <v>103</v>
      </c>
      <c r="F12410" t="b">
        <v>1</v>
      </c>
      <c r="G12410" t="s">
        <v>42</v>
      </c>
      <c r="H12410">
        <v>31</v>
      </c>
      <c r="I12410">
        <v>37</v>
      </c>
      <c r="J12410" t="s">
        <v>115</v>
      </c>
      <c r="K12410" t="s">
        <v>75</v>
      </c>
      <c r="L12410" t="str">
        <f>_xlfn.XLOOKUP(Table1[[#This Row],[TeamFavoriteID]],Table2[team_id],Table2[team_name],_xlfn.XLOOKUP(Table1[[#This Row],[TeamFavoriteID]],Table2[team_id_pfr],Table2[team_name],"Even"))</f>
        <v>Kansas City Chiefs</v>
      </c>
      <c r="M12410">
        <v>-3</v>
      </c>
      <c r="N12410">
        <f>IF(Table1[[#This Row],[TeamFavorite]]=Table1[[#This Row],[TeamHome]],Table1[[#This Row],[ScoreAway]]-Table1[[#This Row],[ScoreHome]],Table1[[#This Row],[ScoreHome]]-Table1[[#This Row],[ScoreAway]])</f>
        <v>6</v>
      </c>
      <c r="O12410">
        <f>IF(Table1[[#This Row],[SpreadActual]]&lt;Table1[[#This Row],[SpreadFavorite]],1,0)</f>
        <v>0</v>
      </c>
      <c r="P12410">
        <v>56</v>
      </c>
      <c r="Q12410" t="s">
        <v>117</v>
      </c>
      <c r="R12410" t="b">
        <v>0</v>
      </c>
      <c r="S12410">
        <v>19</v>
      </c>
      <c r="T12410">
        <v>14</v>
      </c>
    </row>
    <row r="12411" spans="1:22" x14ac:dyDescent="0.2">
      <c r="A12411" s="1">
        <v>43485</v>
      </c>
      <c r="B12411">
        <v>2018</v>
      </c>
      <c r="C12411">
        <f>_xlfn.MAXIFS(Table1[ScheduleWeekWritten],Table1[ScheduleSeason],Table1[[#This Row],[ScheduleSeason]])</f>
        <v>17</v>
      </c>
      <c r="D12411" t="s">
        <v>92</v>
      </c>
      <c r="E12411" cm="1">
        <f t="array" ref="E12411">_xlfn.XLOOKUP(Table1[[#This Row],[ScheduleWeekWritten]],Table3[Game],100+Table3[Increase],Table1[[#This Row],[ScheduleWeekWritten]])</f>
        <v>103</v>
      </c>
      <c r="F12411" t="b">
        <v>1</v>
      </c>
      <c r="G12411" t="s">
        <v>95</v>
      </c>
      <c r="H12411">
        <v>23</v>
      </c>
      <c r="I12411">
        <v>26</v>
      </c>
      <c r="J12411" t="s">
        <v>39</v>
      </c>
      <c r="K12411" t="s">
        <v>98</v>
      </c>
      <c r="L12411" t="str">
        <f>_xlfn.XLOOKUP(Table1[[#This Row],[TeamFavoriteID]],Table2[team_id],Table2[team_name],_xlfn.XLOOKUP(Table1[[#This Row],[TeamFavoriteID]],Table2[team_id_pfr],Table2[team_name],"Even"))</f>
        <v>New Orleans Saints</v>
      </c>
      <c r="M12411">
        <v>-3</v>
      </c>
      <c r="N12411">
        <f>IF(Table1[[#This Row],[TeamFavorite]]=Table1[[#This Row],[TeamHome]],Table1[[#This Row],[ScoreAway]]-Table1[[#This Row],[ScoreHome]],Table1[[#This Row],[ScoreHome]]-Table1[[#This Row],[ScoreAway]])</f>
        <v>3</v>
      </c>
      <c r="O12411">
        <f>IF(Table1[[#This Row],[SpreadActual]]&lt;Table1[[#This Row],[SpreadFavorite]],1,0)</f>
        <v>0</v>
      </c>
      <c r="P12411">
        <v>55.5</v>
      </c>
      <c r="Q12411" t="s">
        <v>201</v>
      </c>
      <c r="R12411" t="b">
        <v>0</v>
      </c>
      <c r="S12411">
        <v>72</v>
      </c>
      <c r="T12411">
        <v>0</v>
      </c>
      <c r="V12411" t="s">
        <v>103</v>
      </c>
    </row>
    <row r="12412" spans="1:22" x14ac:dyDescent="0.2">
      <c r="A12412" s="1">
        <v>43499</v>
      </c>
      <c r="B12412">
        <v>2018</v>
      </c>
      <c r="C12412">
        <f>_xlfn.MAXIFS(Table1[ScheduleWeekWritten],Table1[ScheduleSeason],Table1[[#This Row],[ScheduleSeason]])</f>
        <v>17</v>
      </c>
      <c r="D12412" t="s">
        <v>93</v>
      </c>
      <c r="E12412" cm="1">
        <f t="array" ref="E12412">_xlfn.XLOOKUP(Table1[[#This Row],[ScheduleWeekWritten]],Table3[Game],100+Table3[Increase],Table1[[#This Row],[ScheduleWeekWritten]])</f>
        <v>104</v>
      </c>
      <c r="F12412" t="b">
        <v>1</v>
      </c>
      <c r="G12412" t="s">
        <v>39</v>
      </c>
      <c r="H12412">
        <v>3</v>
      </c>
      <c r="I12412">
        <v>13</v>
      </c>
      <c r="J12412" t="s">
        <v>115</v>
      </c>
      <c r="K12412" t="s">
        <v>70</v>
      </c>
      <c r="L12412" t="str">
        <f>_xlfn.XLOOKUP(Table1[[#This Row],[TeamFavoriteID]],Table2[team_id],Table2[team_name],_xlfn.XLOOKUP(Table1[[#This Row],[TeamFavoriteID]],Table2[team_id_pfr],Table2[team_name],"Even"))</f>
        <v>Boston Patriots</v>
      </c>
      <c r="M12412">
        <v>-2</v>
      </c>
      <c r="N12412">
        <f>IF(Table1[[#This Row],[TeamFavorite]]=Table1[[#This Row],[TeamHome]],Table1[[#This Row],[ScoreAway]]-Table1[[#This Row],[ScoreHome]],Table1[[#This Row],[ScoreHome]]-Table1[[#This Row],[ScoreAway]])</f>
        <v>-10</v>
      </c>
      <c r="O12412">
        <f>IF(Table1[[#This Row],[SpreadActual]]&lt;Table1[[#This Row],[SpreadFavorite]],1,0)</f>
        <v>1</v>
      </c>
      <c r="P12412">
        <v>55.5</v>
      </c>
      <c r="Q12412" t="s">
        <v>213</v>
      </c>
      <c r="R12412" t="b">
        <v>1</v>
      </c>
      <c r="S12412">
        <v>72</v>
      </c>
      <c r="T12412">
        <v>0</v>
      </c>
      <c r="V12412" t="s">
        <v>103</v>
      </c>
    </row>
    <row r="12413" spans="1:22" x14ac:dyDescent="0.2">
      <c r="A12413" s="1">
        <v>43713</v>
      </c>
      <c r="B12413">
        <v>2019</v>
      </c>
      <c r="C12413">
        <f>_xlfn.MAXIFS(Table1[ScheduleWeekWritten],Table1[ScheduleSeason],Table1[[#This Row],[ScheduleSeason]])</f>
        <v>17</v>
      </c>
      <c r="D12413">
        <v>1</v>
      </c>
      <c r="E12413" cm="1">
        <f t="array" ref="E12413">_xlfn.XLOOKUP(Table1[[#This Row],[ScheduleWeekWritten]],Table3[Game],100+Table3[Increase],Table1[[#This Row],[ScheduleWeekWritten]])</f>
        <v>1</v>
      </c>
      <c r="F12413" t="b">
        <v>0</v>
      </c>
      <c r="G12413" t="s">
        <v>46</v>
      </c>
      <c r="H12413">
        <v>3</v>
      </c>
      <c r="I12413">
        <v>10</v>
      </c>
      <c r="J12413" t="s">
        <v>33</v>
      </c>
      <c r="K12413" t="s">
        <v>47</v>
      </c>
      <c r="L12413" t="str">
        <f>_xlfn.XLOOKUP(Table1[[#This Row],[TeamFavoriteID]],Table2[team_id],Table2[team_name],_xlfn.XLOOKUP(Table1[[#This Row],[TeamFavoriteID]],Table2[team_id_pfr],Table2[team_name],"Even"))</f>
        <v>Chicago Bears</v>
      </c>
      <c r="M12413">
        <v>-3</v>
      </c>
      <c r="N12413">
        <f>IF(Table1[[#This Row],[TeamFavorite]]=Table1[[#This Row],[TeamHome]],Table1[[#This Row],[ScoreAway]]-Table1[[#This Row],[ScoreHome]],Table1[[#This Row],[ScoreHome]]-Table1[[#This Row],[ScoreAway]])</f>
        <v>7</v>
      </c>
      <c r="O12413">
        <f>IF(Table1[[#This Row],[SpreadActual]]&lt;Table1[[#This Row],[SpreadFavorite]],1,0)</f>
        <v>0</v>
      </c>
      <c r="P12413">
        <v>46.5</v>
      </c>
      <c r="Q12413" t="s">
        <v>114</v>
      </c>
      <c r="R12413" t="b">
        <v>0</v>
      </c>
    </row>
    <row r="12414" spans="1:22" x14ac:dyDescent="0.2">
      <c r="A12414" s="1">
        <v>43716</v>
      </c>
      <c r="B12414">
        <v>2019</v>
      </c>
      <c r="C12414">
        <f>_xlfn.MAXIFS(Table1[ScheduleWeekWritten],Table1[ScheduleSeason],Table1[[#This Row],[ScheduleSeason]])</f>
        <v>17</v>
      </c>
      <c r="D12414">
        <v>1</v>
      </c>
      <c r="E12414" cm="1">
        <f t="array" ref="E12414">_xlfn.XLOOKUP(Table1[[#This Row],[ScheduleWeekWritten]],Table3[Game],100+Table3[Increase],Table1[[#This Row],[ScheduleWeekWritten]])</f>
        <v>1</v>
      </c>
      <c r="F12414" t="b">
        <v>0</v>
      </c>
      <c r="G12414" t="s">
        <v>149</v>
      </c>
      <c r="H12414">
        <v>27</v>
      </c>
      <c r="I12414">
        <v>27</v>
      </c>
      <c r="J12414" t="s">
        <v>45</v>
      </c>
      <c r="K12414" t="s">
        <v>79</v>
      </c>
      <c r="L12414" t="str">
        <f>_xlfn.XLOOKUP(Table1[[#This Row],[TeamFavoriteID]],Table2[team_id],Table2[team_name],_xlfn.XLOOKUP(Table1[[#This Row],[TeamFavoriteID]],Table2[team_id_pfr],Table2[team_name],"Even"))</f>
        <v>Detroit Lions</v>
      </c>
      <c r="M12414">
        <v>-3</v>
      </c>
      <c r="N12414">
        <f>IF(Table1[[#This Row],[TeamFavorite]]=Table1[[#This Row],[TeamHome]],Table1[[#This Row],[ScoreAway]]-Table1[[#This Row],[ScoreHome]],Table1[[#This Row],[ScoreHome]]-Table1[[#This Row],[ScoreAway]])</f>
        <v>0</v>
      </c>
      <c r="O12414">
        <f>IF(Table1[[#This Row],[SpreadActual]]&lt;Table1[[#This Row],[SpreadFavorite]],1,0)</f>
        <v>0</v>
      </c>
      <c r="P12414">
        <v>45.5</v>
      </c>
      <c r="Q12414" t="s">
        <v>150</v>
      </c>
      <c r="R12414" t="b">
        <v>0</v>
      </c>
      <c r="S12414">
        <v>72</v>
      </c>
      <c r="T12414">
        <v>0</v>
      </c>
      <c r="V12414" t="s">
        <v>103</v>
      </c>
    </row>
    <row r="12415" spans="1:22" x14ac:dyDescent="0.2">
      <c r="A12415" s="1">
        <v>43716</v>
      </c>
      <c r="B12415">
        <v>2019</v>
      </c>
      <c r="C12415">
        <f>_xlfn.MAXIFS(Table1[ScheduleWeekWritten],Table1[ScheduleSeason],Table1[[#This Row],[ScheduleSeason]])</f>
        <v>17</v>
      </c>
      <c r="D12415">
        <v>1</v>
      </c>
      <c r="E12415" cm="1">
        <f t="array" ref="E12415">_xlfn.XLOOKUP(Table1[[#This Row],[ScheduleWeekWritten]],Table3[Game],100+Table3[Increase],Table1[[#This Row],[ScheduleWeekWritten]])</f>
        <v>1</v>
      </c>
      <c r="F12415" t="b">
        <v>0</v>
      </c>
      <c r="G12415" t="s">
        <v>152</v>
      </c>
      <c r="H12415">
        <v>27</v>
      </c>
      <c r="I12415">
        <v>30</v>
      </c>
      <c r="J12415" t="s">
        <v>39</v>
      </c>
      <c r="K12415" t="s">
        <v>40</v>
      </c>
      <c r="L12415" t="str">
        <f>_xlfn.XLOOKUP(Table1[[#This Row],[TeamFavoriteID]],Table2[team_id],Table2[team_name],_xlfn.XLOOKUP(Table1[[#This Row],[TeamFavoriteID]],Table2[team_id_pfr],Table2[team_name],"Even"))</f>
        <v>Los Angeles Rams</v>
      </c>
      <c r="M12415">
        <v>-2</v>
      </c>
      <c r="N12415">
        <f>IF(Table1[[#This Row],[TeamFavorite]]=Table1[[#This Row],[TeamHome]],Table1[[#This Row],[ScoreAway]]-Table1[[#This Row],[ScoreHome]],Table1[[#This Row],[ScoreHome]]-Table1[[#This Row],[ScoreAway]])</f>
        <v>-3</v>
      </c>
      <c r="O12415">
        <f>IF(Table1[[#This Row],[SpreadActual]]&lt;Table1[[#This Row],[SpreadFavorite]],1,0)</f>
        <v>1</v>
      </c>
      <c r="P12415">
        <v>49.5</v>
      </c>
      <c r="Q12415" t="s">
        <v>160</v>
      </c>
      <c r="R12415" t="b">
        <v>0</v>
      </c>
    </row>
    <row r="12416" spans="1:22" x14ac:dyDescent="0.2">
      <c r="A12416" s="1">
        <v>43716</v>
      </c>
      <c r="B12416">
        <v>2019</v>
      </c>
      <c r="C12416">
        <f>_xlfn.MAXIFS(Table1[ScheduleWeekWritten],Table1[ScheduleSeason],Table1[[#This Row],[ScheduleSeason]])</f>
        <v>17</v>
      </c>
      <c r="D12416">
        <v>1</v>
      </c>
      <c r="E12416" cm="1">
        <f t="array" ref="E12416">_xlfn.XLOOKUP(Table1[[#This Row],[ScheduleWeekWritten]],Table3[Game],100+Table3[Increase],Table1[[#This Row],[ScheduleWeekWritten]])</f>
        <v>1</v>
      </c>
      <c r="F12416" t="b">
        <v>0</v>
      </c>
      <c r="G12416" t="s">
        <v>62</v>
      </c>
      <c r="H12416">
        <v>13</v>
      </c>
      <c r="I12416">
        <v>43</v>
      </c>
      <c r="J12416" t="s">
        <v>171</v>
      </c>
      <c r="K12416" t="s">
        <v>63</v>
      </c>
      <c r="L12416" t="str">
        <f>_xlfn.XLOOKUP(Table1[[#This Row],[TeamFavoriteID]],Table2[team_id],Table2[team_name],_xlfn.XLOOKUP(Table1[[#This Row],[TeamFavoriteID]],Table2[team_id_pfr],Table2[team_name],"Even"))</f>
        <v>Cleveland Browns</v>
      </c>
      <c r="M12416">
        <v>-5.5</v>
      </c>
      <c r="N12416">
        <f>IF(Table1[[#This Row],[TeamFavorite]]=Table1[[#This Row],[TeamHome]],Table1[[#This Row],[ScoreAway]]-Table1[[#This Row],[ScoreHome]],Table1[[#This Row],[ScoreHome]]-Table1[[#This Row],[ScoreAway]])</f>
        <v>30</v>
      </c>
      <c r="O12416">
        <f>IF(Table1[[#This Row],[SpreadActual]]&lt;Table1[[#This Row],[SpreadFavorite]],1,0)</f>
        <v>0</v>
      </c>
      <c r="P12416">
        <v>44</v>
      </c>
      <c r="Q12416" t="s">
        <v>170</v>
      </c>
      <c r="R12416" t="b">
        <v>0</v>
      </c>
    </row>
    <row r="12417" spans="1:22" x14ac:dyDescent="0.2">
      <c r="A12417" s="1">
        <v>43716</v>
      </c>
      <c r="B12417">
        <v>2019</v>
      </c>
      <c r="C12417">
        <f>_xlfn.MAXIFS(Table1[ScheduleWeekWritten],Table1[ScheduleSeason],Table1[[#This Row],[ScheduleSeason]])</f>
        <v>17</v>
      </c>
      <c r="D12417">
        <v>1</v>
      </c>
      <c r="E12417" cm="1">
        <f t="array" ref="E12417">_xlfn.XLOOKUP(Table1[[#This Row],[ScheduleWeekWritten]],Table3[Game],100+Table3[Increase],Table1[[#This Row],[ScheduleWeekWritten]])</f>
        <v>1</v>
      </c>
      <c r="F12417" t="b">
        <v>0</v>
      </c>
      <c r="G12417" t="s">
        <v>67</v>
      </c>
      <c r="H12417">
        <v>35</v>
      </c>
      <c r="I12417">
        <v>17</v>
      </c>
      <c r="J12417" t="s">
        <v>50</v>
      </c>
      <c r="K12417" t="s">
        <v>68</v>
      </c>
      <c r="L12417" t="str">
        <f>_xlfn.XLOOKUP(Table1[[#This Row],[TeamFavoriteID]],Table2[team_id],Table2[team_name],_xlfn.XLOOKUP(Table1[[#This Row],[TeamFavoriteID]],Table2[team_id_pfr],Table2[team_name],"Even"))</f>
        <v>Dallas Cowboys</v>
      </c>
      <c r="M12417">
        <v>-7</v>
      </c>
      <c r="N12417">
        <f>IF(Table1[[#This Row],[TeamFavorite]]=Table1[[#This Row],[TeamHome]],Table1[[#This Row],[ScoreAway]]-Table1[[#This Row],[ScoreHome]],Table1[[#This Row],[ScoreHome]]-Table1[[#This Row],[ScoreAway]])</f>
        <v>-18</v>
      </c>
      <c r="O12417">
        <f>IF(Table1[[#This Row],[SpreadActual]]&lt;Table1[[#This Row],[SpreadFavorite]],1,0)</f>
        <v>1</v>
      </c>
      <c r="P12417">
        <v>44</v>
      </c>
      <c r="Q12417" t="s">
        <v>208</v>
      </c>
      <c r="R12417" t="b">
        <v>0</v>
      </c>
      <c r="S12417">
        <v>72</v>
      </c>
      <c r="T12417">
        <v>0</v>
      </c>
      <c r="V12417" t="s">
        <v>103</v>
      </c>
    </row>
    <row r="12418" spans="1:22" x14ac:dyDescent="0.2">
      <c r="A12418" s="1">
        <v>43716</v>
      </c>
      <c r="B12418">
        <v>2019</v>
      </c>
      <c r="C12418">
        <f>_xlfn.MAXIFS(Table1[ScheduleWeekWritten],Table1[ScheduleSeason],Table1[[#This Row],[ScheduleSeason]])</f>
        <v>17</v>
      </c>
      <c r="D12418">
        <v>1</v>
      </c>
      <c r="E12418" cm="1">
        <f t="array" ref="E12418">_xlfn.XLOOKUP(Table1[[#This Row],[ScheduleWeekWritten]],Table3[Game],100+Table3[Increase],Table1[[#This Row],[ScheduleWeekWritten]])</f>
        <v>1</v>
      </c>
      <c r="F12418" t="b">
        <v>0</v>
      </c>
      <c r="G12418" t="s">
        <v>154</v>
      </c>
      <c r="H12418">
        <v>26</v>
      </c>
      <c r="I12418">
        <v>40</v>
      </c>
      <c r="J12418" t="s">
        <v>42</v>
      </c>
      <c r="K12418" t="s">
        <v>75</v>
      </c>
      <c r="L12418" t="str">
        <f>_xlfn.XLOOKUP(Table1[[#This Row],[TeamFavoriteID]],Table2[team_id],Table2[team_name],_xlfn.XLOOKUP(Table1[[#This Row],[TeamFavoriteID]],Table2[team_id_pfr],Table2[team_name],"Even"))</f>
        <v>Kansas City Chiefs</v>
      </c>
      <c r="M12418">
        <v>-3.5</v>
      </c>
      <c r="N12418">
        <f>IF(Table1[[#This Row],[TeamFavorite]]=Table1[[#This Row],[TeamHome]],Table1[[#This Row],[ScoreAway]]-Table1[[#This Row],[ScoreHome]],Table1[[#This Row],[ScoreHome]]-Table1[[#This Row],[ScoreAway]])</f>
        <v>-14</v>
      </c>
      <c r="O12418">
        <f>IF(Table1[[#This Row],[SpreadActual]]&lt;Table1[[#This Row],[SpreadFavorite]],1,0)</f>
        <v>1</v>
      </c>
      <c r="P12418">
        <v>49</v>
      </c>
      <c r="Q12418" t="s">
        <v>214</v>
      </c>
      <c r="R12418" t="b">
        <v>0</v>
      </c>
    </row>
    <row r="12419" spans="1:22" x14ac:dyDescent="0.2">
      <c r="A12419" s="1">
        <v>43716</v>
      </c>
      <c r="B12419">
        <v>2019</v>
      </c>
      <c r="C12419">
        <f>_xlfn.MAXIFS(Table1[ScheduleWeekWritten],Table1[ScheduleSeason],Table1[[#This Row],[ScheduleSeason]])</f>
        <v>17</v>
      </c>
      <c r="D12419">
        <v>1</v>
      </c>
      <c r="E12419" cm="1">
        <f t="array" ref="E12419">_xlfn.XLOOKUP(Table1[[#This Row],[ScheduleWeekWritten]],Table3[Game],100+Table3[Increase],Table1[[#This Row],[ScheduleWeekWritten]])</f>
        <v>1</v>
      </c>
      <c r="F12419" t="b">
        <v>0</v>
      </c>
      <c r="G12419" t="s">
        <v>210</v>
      </c>
      <c r="H12419">
        <v>30</v>
      </c>
      <c r="I12419">
        <v>24</v>
      </c>
      <c r="J12419" t="s">
        <v>140</v>
      </c>
      <c r="K12419" t="s">
        <v>29</v>
      </c>
      <c r="L12419" t="str">
        <f>_xlfn.XLOOKUP(Table1[[#This Row],[TeamFavoriteID]],Table2[team_id],Table2[team_name],_xlfn.XLOOKUP(Table1[[#This Row],[TeamFavoriteID]],Table2[team_id_pfr],Table2[team_name],"Even"))</f>
        <v>Los Angeles Chargers</v>
      </c>
      <c r="M12419">
        <v>-6</v>
      </c>
      <c r="N12419">
        <f>IF(Table1[[#This Row],[TeamFavorite]]=Table1[[#This Row],[TeamHome]],Table1[[#This Row],[ScoreAway]]-Table1[[#This Row],[ScoreHome]],Table1[[#This Row],[ScoreHome]]-Table1[[#This Row],[ScoreAway]])</f>
        <v>-6</v>
      </c>
      <c r="O12419">
        <f>IF(Table1[[#This Row],[SpreadActual]]&lt;Table1[[#This Row],[SpreadFavorite]],1,0)</f>
        <v>0</v>
      </c>
      <c r="P12419">
        <v>44.5</v>
      </c>
      <c r="Q12419" t="s">
        <v>216</v>
      </c>
      <c r="R12419" t="b">
        <v>0</v>
      </c>
    </row>
    <row r="12420" spans="1:22" x14ac:dyDescent="0.2">
      <c r="A12420" s="1">
        <v>43716</v>
      </c>
      <c r="B12420">
        <v>2019</v>
      </c>
      <c r="C12420">
        <f>_xlfn.MAXIFS(Table1[ScheduleWeekWritten],Table1[ScheduleSeason],Table1[[#This Row],[ScheduleSeason]])</f>
        <v>17</v>
      </c>
      <c r="D12420">
        <v>1</v>
      </c>
      <c r="E12420" cm="1">
        <f t="array" ref="E12420">_xlfn.XLOOKUP(Table1[[#This Row],[ScheduleWeekWritten]],Table3[Game],100+Table3[Increase],Table1[[#This Row],[ScheduleWeekWritten]])</f>
        <v>1</v>
      </c>
      <c r="F12420" t="b">
        <v>0</v>
      </c>
      <c r="G12420" t="s">
        <v>19</v>
      </c>
      <c r="H12420">
        <v>10</v>
      </c>
      <c r="I12420">
        <v>59</v>
      </c>
      <c r="J12420" t="s">
        <v>158</v>
      </c>
      <c r="K12420" t="s">
        <v>159</v>
      </c>
      <c r="L12420" t="str">
        <f>_xlfn.XLOOKUP(Table1[[#This Row],[TeamFavoriteID]],Table2[team_id],Table2[team_name],_xlfn.XLOOKUP(Table1[[#This Row],[TeamFavoriteID]],Table2[team_id_pfr],Table2[team_name],"Even"))</f>
        <v>Baltimore Ravens</v>
      </c>
      <c r="M12420">
        <v>-7</v>
      </c>
      <c r="N12420">
        <f>IF(Table1[[#This Row],[TeamFavorite]]=Table1[[#This Row],[TeamHome]],Table1[[#This Row],[ScoreAway]]-Table1[[#This Row],[ScoreHome]],Table1[[#This Row],[ScoreHome]]-Table1[[#This Row],[ScoreAway]])</f>
        <v>-49</v>
      </c>
      <c r="O12420">
        <f>IF(Table1[[#This Row],[SpreadActual]]&lt;Table1[[#This Row],[SpreadFavorite]],1,0)</f>
        <v>1</v>
      </c>
      <c r="P12420">
        <v>40.5</v>
      </c>
      <c r="Q12420" t="s">
        <v>212</v>
      </c>
      <c r="R12420" t="b">
        <v>0</v>
      </c>
    </row>
    <row r="12421" spans="1:22" x14ac:dyDescent="0.2">
      <c r="A12421" s="1">
        <v>43716</v>
      </c>
      <c r="B12421">
        <v>2019</v>
      </c>
      <c r="C12421">
        <f>_xlfn.MAXIFS(Table1[ScheduleWeekWritten],Table1[ScheduleSeason],Table1[[#This Row],[ScheduleSeason]])</f>
        <v>17</v>
      </c>
      <c r="D12421">
        <v>1</v>
      </c>
      <c r="E12421" cm="1">
        <f t="array" ref="E12421">_xlfn.XLOOKUP(Table1[[#This Row],[ScheduleWeekWritten]],Table3[Game],100+Table3[Increase],Table1[[#This Row],[ScheduleWeekWritten]])</f>
        <v>1</v>
      </c>
      <c r="F12421" t="b">
        <v>0</v>
      </c>
      <c r="G12421" t="s">
        <v>54</v>
      </c>
      <c r="H12421">
        <v>28</v>
      </c>
      <c r="I12421">
        <v>12</v>
      </c>
      <c r="J12421" t="s">
        <v>38</v>
      </c>
      <c r="K12421" t="s">
        <v>55</v>
      </c>
      <c r="L12421" t="str">
        <f>_xlfn.XLOOKUP(Table1[[#This Row],[TeamFavoriteID]],Table2[team_id],Table2[team_name],_xlfn.XLOOKUP(Table1[[#This Row],[TeamFavoriteID]],Table2[team_id_pfr],Table2[team_name],"Even"))</f>
        <v>Minnesota Vikings</v>
      </c>
      <c r="M12421">
        <v>-3.5</v>
      </c>
      <c r="N12421">
        <f>IF(Table1[[#This Row],[TeamFavorite]]=Table1[[#This Row],[TeamHome]],Table1[[#This Row],[ScoreAway]]-Table1[[#This Row],[ScoreHome]],Table1[[#This Row],[ScoreHome]]-Table1[[#This Row],[ScoreAway]])</f>
        <v>-16</v>
      </c>
      <c r="O12421">
        <f>IF(Table1[[#This Row],[SpreadActual]]&lt;Table1[[#This Row],[SpreadFavorite]],1,0)</f>
        <v>1</v>
      </c>
      <c r="P12421">
        <v>47</v>
      </c>
      <c r="Q12421" t="s">
        <v>205</v>
      </c>
      <c r="R12421" t="b">
        <v>0</v>
      </c>
      <c r="S12421">
        <v>72</v>
      </c>
      <c r="T12421">
        <v>0</v>
      </c>
      <c r="V12421" t="s">
        <v>103</v>
      </c>
    </row>
    <row r="12422" spans="1:22" x14ac:dyDescent="0.2">
      <c r="A12422" s="1">
        <v>43716</v>
      </c>
      <c r="B12422">
        <v>2019</v>
      </c>
      <c r="C12422">
        <f>_xlfn.MAXIFS(Table1[ScheduleWeekWritten],Table1[ScheduleSeason],Table1[[#This Row],[ScheduleSeason]])</f>
        <v>17</v>
      </c>
      <c r="D12422">
        <v>1</v>
      </c>
      <c r="E12422" cm="1">
        <f t="array" ref="E12422">_xlfn.XLOOKUP(Table1[[#This Row],[ScheduleWeekWritten]],Table3[Game],100+Table3[Increase],Table1[[#This Row],[ScheduleWeekWritten]])</f>
        <v>1</v>
      </c>
      <c r="F12422" t="b">
        <v>0</v>
      </c>
      <c r="G12422" t="s">
        <v>115</v>
      </c>
      <c r="H12422">
        <v>33</v>
      </c>
      <c r="I12422">
        <v>3</v>
      </c>
      <c r="J12422" t="s">
        <v>49</v>
      </c>
      <c r="K12422" t="s">
        <v>70</v>
      </c>
      <c r="L12422" t="str">
        <f>_xlfn.XLOOKUP(Table1[[#This Row],[TeamFavoriteID]],Table2[team_id],Table2[team_name],_xlfn.XLOOKUP(Table1[[#This Row],[TeamFavoriteID]],Table2[team_id_pfr],Table2[team_name],"Even"))</f>
        <v>Boston Patriots</v>
      </c>
      <c r="M12422">
        <v>-5.5</v>
      </c>
      <c r="N12422">
        <f>IF(Table1[[#This Row],[TeamFavorite]]=Table1[[#This Row],[TeamHome]],Table1[[#This Row],[ScoreAway]]-Table1[[#This Row],[ScoreHome]],Table1[[#This Row],[ScoreHome]]-Table1[[#This Row],[ScoreAway]])</f>
        <v>30</v>
      </c>
      <c r="O12422">
        <f>IF(Table1[[#This Row],[SpreadActual]]&lt;Table1[[#This Row],[SpreadFavorite]],1,0)</f>
        <v>0</v>
      </c>
      <c r="P12422">
        <v>49</v>
      </c>
      <c r="Q12422" t="s">
        <v>179</v>
      </c>
      <c r="R12422" t="b">
        <v>0</v>
      </c>
    </row>
    <row r="12423" spans="1:22" x14ac:dyDescent="0.2">
      <c r="A12423" s="1">
        <v>43716</v>
      </c>
      <c r="B12423">
        <v>2019</v>
      </c>
      <c r="C12423">
        <f>_xlfn.MAXIFS(Table1[ScheduleWeekWritten],Table1[ScheduleSeason],Table1[[#This Row],[ScheduleSeason]])</f>
        <v>17</v>
      </c>
      <c r="D12423">
        <v>1</v>
      </c>
      <c r="E12423" cm="1">
        <f t="array" ref="E12423">_xlfn.XLOOKUP(Table1[[#This Row],[ScheduleWeekWritten]],Table3[Game],100+Table3[Increase],Table1[[#This Row],[ScheduleWeekWritten]])</f>
        <v>1</v>
      </c>
      <c r="F12423" t="b">
        <v>0</v>
      </c>
      <c r="G12423" t="s">
        <v>31</v>
      </c>
      <c r="H12423">
        <v>16</v>
      </c>
      <c r="I12423">
        <v>17</v>
      </c>
      <c r="J12423" t="s">
        <v>28</v>
      </c>
      <c r="K12423" t="s">
        <v>32</v>
      </c>
      <c r="L12423" t="str">
        <f>_xlfn.XLOOKUP(Table1[[#This Row],[TeamFavoriteID]],Table2[team_id],Table2[team_name],_xlfn.XLOOKUP(Table1[[#This Row],[TeamFavoriteID]],Table2[team_id_pfr],Table2[team_name],"Even"))</f>
        <v>New York Jets</v>
      </c>
      <c r="M12423">
        <v>-2.5</v>
      </c>
      <c r="N12423">
        <f>IF(Table1[[#This Row],[TeamFavorite]]=Table1[[#This Row],[TeamHome]],Table1[[#This Row],[ScoreAway]]-Table1[[#This Row],[ScoreHome]],Table1[[#This Row],[ScoreHome]]-Table1[[#This Row],[ScoreAway]])</f>
        <v>1</v>
      </c>
      <c r="O12423">
        <f>IF(Table1[[#This Row],[SpreadActual]]&lt;Table1[[#This Row],[SpreadFavorite]],1,0)</f>
        <v>0</v>
      </c>
      <c r="P12423">
        <v>41</v>
      </c>
      <c r="Q12423" t="s">
        <v>197</v>
      </c>
      <c r="R12423" t="b">
        <v>0</v>
      </c>
    </row>
    <row r="12424" spans="1:22" x14ac:dyDescent="0.2">
      <c r="A12424" s="1">
        <v>43716</v>
      </c>
      <c r="B12424">
        <v>2019</v>
      </c>
      <c r="C12424">
        <f>_xlfn.MAXIFS(Table1[ScheduleWeekWritten],Table1[ScheduleSeason],Table1[[#This Row],[ScheduleSeason]])</f>
        <v>17</v>
      </c>
      <c r="D12424">
        <v>1</v>
      </c>
      <c r="E12424" cm="1">
        <f t="array" ref="E12424">_xlfn.XLOOKUP(Table1[[#This Row],[ScheduleWeekWritten]],Table3[Game],100+Table3[Increase],Table1[[#This Row],[ScheduleWeekWritten]])</f>
        <v>1</v>
      </c>
      <c r="F12424" t="b">
        <v>0</v>
      </c>
      <c r="G12424" t="s">
        <v>58</v>
      </c>
      <c r="H12424">
        <v>32</v>
      </c>
      <c r="I12424">
        <v>27</v>
      </c>
      <c r="J12424" t="s">
        <v>61</v>
      </c>
      <c r="K12424" t="s">
        <v>77</v>
      </c>
      <c r="L12424" t="str">
        <f>_xlfn.XLOOKUP(Table1[[#This Row],[TeamFavoriteID]],Table2[team_id],Table2[team_name],_xlfn.XLOOKUP(Table1[[#This Row],[TeamFavoriteID]],Table2[team_id_pfr],Table2[team_name],"Even"))</f>
        <v>Philadelphia Eagles</v>
      </c>
      <c r="M12424">
        <v>-10</v>
      </c>
      <c r="N12424">
        <f>IF(Table1[[#This Row],[TeamFavorite]]=Table1[[#This Row],[TeamHome]],Table1[[#This Row],[ScoreAway]]-Table1[[#This Row],[ScoreHome]],Table1[[#This Row],[ScoreHome]]-Table1[[#This Row],[ScoreAway]])</f>
        <v>-5</v>
      </c>
      <c r="O12424">
        <f>IF(Table1[[#This Row],[SpreadActual]]&lt;Table1[[#This Row],[SpreadFavorite]],1,0)</f>
        <v>0</v>
      </c>
      <c r="P12424">
        <v>44.5</v>
      </c>
      <c r="Q12424" t="s">
        <v>183</v>
      </c>
      <c r="R12424" t="b">
        <v>0</v>
      </c>
    </row>
    <row r="12425" spans="1:22" x14ac:dyDescent="0.2">
      <c r="A12425" s="1">
        <v>43716</v>
      </c>
      <c r="B12425">
        <v>2019</v>
      </c>
      <c r="C12425">
        <f>_xlfn.MAXIFS(Table1[ScheduleWeekWritten],Table1[ScheduleSeason],Table1[[#This Row],[ScheduleSeason]])</f>
        <v>17</v>
      </c>
      <c r="D12425">
        <v>1</v>
      </c>
      <c r="E12425" cm="1">
        <f t="array" ref="E12425">_xlfn.XLOOKUP(Table1[[#This Row],[ScheduleWeekWritten]],Table3[Game],100+Table3[Increase],Table1[[#This Row],[ScheduleWeekWritten]])</f>
        <v>1</v>
      </c>
      <c r="F12425" t="b">
        <v>0</v>
      </c>
      <c r="G12425" t="s">
        <v>128</v>
      </c>
      <c r="H12425">
        <v>21</v>
      </c>
      <c r="I12425">
        <v>20</v>
      </c>
      <c r="J12425" t="s">
        <v>101</v>
      </c>
      <c r="K12425" t="s">
        <v>132</v>
      </c>
      <c r="L12425" t="str">
        <f>_xlfn.XLOOKUP(Table1[[#This Row],[TeamFavoriteID]],Table2[team_id],Table2[team_name],_xlfn.XLOOKUP(Table1[[#This Row],[TeamFavoriteID]],Table2[team_id_pfr],Table2[team_name],"Even"))</f>
        <v>Seattle Seahawks</v>
      </c>
      <c r="M12425">
        <v>-9</v>
      </c>
      <c r="N12425">
        <f>IF(Table1[[#This Row],[TeamFavorite]]=Table1[[#This Row],[TeamHome]],Table1[[#This Row],[ScoreAway]]-Table1[[#This Row],[ScoreHome]],Table1[[#This Row],[ScoreHome]]-Table1[[#This Row],[ScoreAway]])</f>
        <v>-1</v>
      </c>
      <c r="O12425">
        <f>IF(Table1[[#This Row],[SpreadActual]]&lt;Table1[[#This Row],[SpreadFavorite]],1,0)</f>
        <v>0</v>
      </c>
      <c r="P12425">
        <v>44</v>
      </c>
      <c r="Q12425" t="s">
        <v>180</v>
      </c>
      <c r="R12425" t="b">
        <v>0</v>
      </c>
    </row>
    <row r="12426" spans="1:22" x14ac:dyDescent="0.2">
      <c r="A12426" s="1">
        <v>43716</v>
      </c>
      <c r="B12426">
        <v>2019</v>
      </c>
      <c r="C12426">
        <f>_xlfn.MAXIFS(Table1[ScheduleWeekWritten],Table1[ScheduleSeason],Table1[[#This Row],[ScheduleSeason]])</f>
        <v>17</v>
      </c>
      <c r="D12426">
        <v>1</v>
      </c>
      <c r="E12426" cm="1">
        <f t="array" ref="E12426">_xlfn.XLOOKUP(Table1[[#This Row],[ScheduleWeekWritten]],Table3[Game],100+Table3[Increase],Table1[[#This Row],[ScheduleWeekWritten]])</f>
        <v>1</v>
      </c>
      <c r="F12426" t="b">
        <v>0</v>
      </c>
      <c r="G12426" t="s">
        <v>127</v>
      </c>
      <c r="H12426">
        <v>17</v>
      </c>
      <c r="I12426">
        <v>31</v>
      </c>
      <c r="J12426" t="s">
        <v>53</v>
      </c>
      <c r="K12426" t="s">
        <v>133</v>
      </c>
      <c r="L12426" t="str">
        <f>_xlfn.XLOOKUP(Table1[[#This Row],[TeamFavoriteID]],Table2[team_id],Table2[team_name],_xlfn.XLOOKUP(Table1[[#This Row],[TeamFavoriteID]],Table2[team_id_pfr],Table2[team_name],"Even"))</f>
        <v>Tampa Bay Buccaneers</v>
      </c>
      <c r="M12426">
        <v>-1</v>
      </c>
      <c r="N12426">
        <f>IF(Table1[[#This Row],[TeamFavorite]]=Table1[[#This Row],[TeamHome]],Table1[[#This Row],[ScoreAway]]-Table1[[#This Row],[ScoreHome]],Table1[[#This Row],[ScoreHome]]-Table1[[#This Row],[ScoreAway]])</f>
        <v>14</v>
      </c>
      <c r="O12426">
        <f>IF(Table1[[#This Row],[SpreadActual]]&lt;Table1[[#This Row],[SpreadFavorite]],1,0)</f>
        <v>0</v>
      </c>
      <c r="P12426">
        <v>51</v>
      </c>
      <c r="Q12426" t="s">
        <v>168</v>
      </c>
      <c r="R12426" t="b">
        <v>0</v>
      </c>
    </row>
    <row r="12427" spans="1:22" x14ac:dyDescent="0.2">
      <c r="A12427" s="1">
        <v>43717</v>
      </c>
      <c r="B12427">
        <v>2019</v>
      </c>
      <c r="C12427">
        <f>_xlfn.MAXIFS(Table1[ScheduleWeekWritten],Table1[ScheduleSeason],Table1[[#This Row],[ScheduleSeason]])</f>
        <v>17</v>
      </c>
      <c r="D12427">
        <v>1</v>
      </c>
      <c r="E12427" cm="1">
        <f t="array" ref="E12427">_xlfn.XLOOKUP(Table1[[#This Row],[ScheduleWeekWritten]],Table3[Game],100+Table3[Increase],Table1[[#This Row],[ScheduleWeekWritten]])</f>
        <v>1</v>
      </c>
      <c r="F12427" t="b">
        <v>0</v>
      </c>
      <c r="G12427" t="s">
        <v>95</v>
      </c>
      <c r="H12427">
        <v>30</v>
      </c>
      <c r="I12427">
        <v>28</v>
      </c>
      <c r="J12427" t="s">
        <v>177</v>
      </c>
      <c r="K12427" t="s">
        <v>98</v>
      </c>
      <c r="L12427" t="str">
        <f>_xlfn.XLOOKUP(Table1[[#This Row],[TeamFavoriteID]],Table2[team_id],Table2[team_name],_xlfn.XLOOKUP(Table1[[#This Row],[TeamFavoriteID]],Table2[team_id_pfr],Table2[team_name],"Even"))</f>
        <v>New Orleans Saints</v>
      </c>
      <c r="M12427">
        <v>-6.5</v>
      </c>
      <c r="N12427">
        <f>IF(Table1[[#This Row],[TeamFavorite]]=Table1[[#This Row],[TeamHome]],Table1[[#This Row],[ScoreAway]]-Table1[[#This Row],[ScoreHome]],Table1[[#This Row],[ScoreHome]]-Table1[[#This Row],[ScoreAway]])</f>
        <v>-2</v>
      </c>
      <c r="O12427">
        <f>IF(Table1[[#This Row],[SpreadActual]]&lt;Table1[[#This Row],[SpreadFavorite]],1,0)</f>
        <v>0</v>
      </c>
      <c r="P12427">
        <v>51.5</v>
      </c>
      <c r="Q12427" t="s">
        <v>201</v>
      </c>
      <c r="R12427" t="b">
        <v>0</v>
      </c>
      <c r="S12427">
        <v>72</v>
      </c>
      <c r="T12427">
        <v>0</v>
      </c>
      <c r="V12427" t="s">
        <v>103</v>
      </c>
    </row>
    <row r="12428" spans="1:22" x14ac:dyDescent="0.2">
      <c r="A12428" s="1">
        <v>43717</v>
      </c>
      <c r="B12428">
        <v>2019</v>
      </c>
      <c r="C12428">
        <f>_xlfn.MAXIFS(Table1[ScheduleWeekWritten],Table1[ScheduleSeason],Table1[[#This Row],[ScheduleSeason]])</f>
        <v>17</v>
      </c>
      <c r="D12428">
        <v>1</v>
      </c>
      <c r="E12428" cm="1">
        <f t="array" ref="E12428">_xlfn.XLOOKUP(Table1[[#This Row],[ScheduleWeekWritten]],Table3[Game],100+Table3[Increase],Table1[[#This Row],[ScheduleWeekWritten]])</f>
        <v>1</v>
      </c>
      <c r="F12428" t="b">
        <v>0</v>
      </c>
      <c r="G12428" t="s">
        <v>20</v>
      </c>
      <c r="H12428">
        <v>24</v>
      </c>
      <c r="I12428">
        <v>16</v>
      </c>
      <c r="J12428" t="s">
        <v>24</v>
      </c>
      <c r="K12428" t="s">
        <v>88</v>
      </c>
      <c r="L12428" t="str">
        <f>_xlfn.XLOOKUP(Table1[[#This Row],[TeamFavoriteID]],Table2[team_id],Table2[team_name],_xlfn.XLOOKUP(Table1[[#This Row],[TeamFavoriteID]],Table2[team_id_pfr],Table2[team_name],"Even"))</f>
        <v>Denver Broncos</v>
      </c>
      <c r="M12428">
        <v>-3</v>
      </c>
      <c r="N12428">
        <f>IF(Table1[[#This Row],[TeamFavorite]]=Table1[[#This Row],[TeamHome]],Table1[[#This Row],[ScoreAway]]-Table1[[#This Row],[ScoreHome]],Table1[[#This Row],[ScoreHome]]-Table1[[#This Row],[ScoreAway]])</f>
        <v>8</v>
      </c>
      <c r="O12428">
        <f>IF(Table1[[#This Row],[SpreadActual]]&lt;Table1[[#This Row],[SpreadFavorite]],1,0)</f>
        <v>0</v>
      </c>
      <c r="P12428">
        <v>42.5</v>
      </c>
      <c r="Q12428" t="s">
        <v>76</v>
      </c>
      <c r="R12428" t="b">
        <v>0</v>
      </c>
    </row>
    <row r="12429" spans="1:22" x14ac:dyDescent="0.2">
      <c r="A12429" s="1">
        <v>43720</v>
      </c>
      <c r="B12429">
        <v>2019</v>
      </c>
      <c r="C12429">
        <f>_xlfn.MAXIFS(Table1[ScheduleWeekWritten],Table1[ScheduleSeason],Table1[[#This Row],[ScheduleSeason]])</f>
        <v>17</v>
      </c>
      <c r="D12429">
        <v>2</v>
      </c>
      <c r="E12429" cm="1">
        <f t="array" ref="E12429">_xlfn.XLOOKUP(Table1[[#This Row],[ScheduleWeekWritten]],Table3[Game],100+Table3[Increase],Table1[[#This Row],[ScheduleWeekWritten]])</f>
        <v>2</v>
      </c>
      <c r="F12429" t="b">
        <v>0</v>
      </c>
      <c r="G12429" t="s">
        <v>152</v>
      </c>
      <c r="H12429">
        <v>14</v>
      </c>
      <c r="I12429">
        <v>20</v>
      </c>
      <c r="J12429" t="s">
        <v>127</v>
      </c>
      <c r="K12429" t="s">
        <v>162</v>
      </c>
      <c r="L12429" t="str">
        <f>_xlfn.XLOOKUP(Table1[[#This Row],[TeamFavoriteID]],Table2[team_id],Table2[team_name],_xlfn.XLOOKUP(Table1[[#This Row],[TeamFavoriteID]],Table2[team_id_pfr],Table2[team_name],"Even"))</f>
        <v>Carolina Panthers</v>
      </c>
      <c r="M12429">
        <v>-6.5</v>
      </c>
      <c r="N12429">
        <f>IF(Table1[[#This Row],[TeamFavorite]]=Table1[[#This Row],[TeamHome]],Table1[[#This Row],[ScoreAway]]-Table1[[#This Row],[ScoreHome]],Table1[[#This Row],[ScoreHome]]-Table1[[#This Row],[ScoreAway]])</f>
        <v>6</v>
      </c>
      <c r="O12429">
        <f>IF(Table1[[#This Row],[SpreadActual]]&lt;Table1[[#This Row],[SpreadFavorite]],1,0)</f>
        <v>0</v>
      </c>
      <c r="P12429">
        <v>48</v>
      </c>
      <c r="Q12429" t="s">
        <v>160</v>
      </c>
      <c r="R12429" t="b">
        <v>0</v>
      </c>
    </row>
    <row r="12430" spans="1:22" x14ac:dyDescent="0.2">
      <c r="A12430" s="1">
        <v>43723</v>
      </c>
      <c r="B12430">
        <v>2019</v>
      </c>
      <c r="C12430">
        <f>_xlfn.MAXIFS(Table1[ScheduleWeekWritten],Table1[ScheduleSeason],Table1[[#This Row],[ScheduleSeason]])</f>
        <v>17</v>
      </c>
      <c r="D12430">
        <v>2</v>
      </c>
      <c r="E12430" cm="1">
        <f t="array" ref="E12430">_xlfn.XLOOKUP(Table1[[#This Row],[ScheduleWeekWritten]],Table3[Game],100+Table3[Increase],Table1[[#This Row],[ScheduleWeekWritten]])</f>
        <v>2</v>
      </c>
      <c r="F12430" t="b">
        <v>0</v>
      </c>
      <c r="G12430" t="s">
        <v>38</v>
      </c>
      <c r="H12430">
        <v>24</v>
      </c>
      <c r="I12430">
        <v>20</v>
      </c>
      <c r="J12430" t="s">
        <v>58</v>
      </c>
      <c r="K12430" t="s">
        <v>77</v>
      </c>
      <c r="L12430" t="str">
        <f>_xlfn.XLOOKUP(Table1[[#This Row],[TeamFavoriteID]],Table2[team_id],Table2[team_name],_xlfn.XLOOKUP(Table1[[#This Row],[TeamFavoriteID]],Table2[team_id_pfr],Table2[team_name],"Even"))</f>
        <v>Philadelphia Eagles</v>
      </c>
      <c r="M12430">
        <v>-1</v>
      </c>
      <c r="N12430">
        <f>IF(Table1[[#This Row],[TeamFavorite]]=Table1[[#This Row],[TeamHome]],Table1[[#This Row],[ScoreAway]]-Table1[[#This Row],[ScoreHome]],Table1[[#This Row],[ScoreHome]]-Table1[[#This Row],[ScoreAway]])</f>
        <v>4</v>
      </c>
      <c r="O12430">
        <f>IF(Table1[[#This Row],[SpreadActual]]&lt;Table1[[#This Row],[SpreadFavorite]],1,0)</f>
        <v>0</v>
      </c>
      <c r="P12430">
        <v>53</v>
      </c>
      <c r="Q12430" t="s">
        <v>213</v>
      </c>
      <c r="R12430" t="b">
        <v>0</v>
      </c>
      <c r="S12430">
        <v>72</v>
      </c>
      <c r="T12430">
        <v>0</v>
      </c>
      <c r="V12430" t="s">
        <v>103</v>
      </c>
    </row>
    <row r="12431" spans="1:22" x14ac:dyDescent="0.2">
      <c r="A12431" s="1">
        <v>43723</v>
      </c>
      <c r="B12431">
        <v>2019</v>
      </c>
      <c r="C12431">
        <f>_xlfn.MAXIFS(Table1[ScheduleWeekWritten],Table1[ScheduleSeason],Table1[[#This Row],[ScheduleSeason]])</f>
        <v>17</v>
      </c>
      <c r="D12431">
        <v>2</v>
      </c>
      <c r="E12431" cm="1">
        <f t="array" ref="E12431">_xlfn.XLOOKUP(Table1[[#This Row],[ScheduleWeekWritten]],Table3[Game],100+Table3[Increase],Table1[[#This Row],[ScheduleWeekWritten]])</f>
        <v>2</v>
      </c>
      <c r="F12431" t="b">
        <v>0</v>
      </c>
      <c r="G12431" t="s">
        <v>158</v>
      </c>
      <c r="H12431">
        <v>23</v>
      </c>
      <c r="I12431">
        <v>17</v>
      </c>
      <c r="J12431" t="s">
        <v>149</v>
      </c>
      <c r="K12431" t="s">
        <v>159</v>
      </c>
      <c r="L12431" t="str">
        <f>_xlfn.XLOOKUP(Table1[[#This Row],[TeamFavoriteID]],Table2[team_id],Table2[team_name],_xlfn.XLOOKUP(Table1[[#This Row],[TeamFavoriteID]],Table2[team_id_pfr],Table2[team_name],"Even"))</f>
        <v>Baltimore Ravens</v>
      </c>
      <c r="M12431">
        <v>-13</v>
      </c>
      <c r="N12431">
        <f>IF(Table1[[#This Row],[TeamFavorite]]=Table1[[#This Row],[TeamHome]],Table1[[#This Row],[ScoreAway]]-Table1[[#This Row],[ScoreHome]],Table1[[#This Row],[ScoreHome]]-Table1[[#This Row],[ScoreAway]])</f>
        <v>-6</v>
      </c>
      <c r="O12431">
        <f>IF(Table1[[#This Row],[SpreadActual]]&lt;Table1[[#This Row],[SpreadFavorite]],1,0)</f>
        <v>0</v>
      </c>
      <c r="P12431">
        <v>45.5</v>
      </c>
      <c r="Q12431" t="s">
        <v>166</v>
      </c>
      <c r="R12431" t="b">
        <v>0</v>
      </c>
    </row>
    <row r="12432" spans="1:22" x14ac:dyDescent="0.2">
      <c r="A12432" s="1">
        <v>43723</v>
      </c>
      <c r="B12432">
        <v>2019</v>
      </c>
      <c r="C12432">
        <f>_xlfn.MAXIFS(Table1[ScheduleWeekWritten],Table1[ScheduleSeason],Table1[[#This Row],[ScheduleSeason]])</f>
        <v>17</v>
      </c>
      <c r="D12432">
        <v>2</v>
      </c>
      <c r="E12432" cm="1">
        <f t="array" ref="E12432">_xlfn.XLOOKUP(Table1[[#This Row],[ScheduleWeekWritten]],Table3[Game],100+Table3[Increase],Table1[[#This Row],[ScheduleWeekWritten]])</f>
        <v>2</v>
      </c>
      <c r="F12432" t="b">
        <v>0</v>
      </c>
      <c r="G12432" t="s">
        <v>101</v>
      </c>
      <c r="H12432">
        <v>17</v>
      </c>
      <c r="I12432">
        <v>41</v>
      </c>
      <c r="J12432" t="s">
        <v>53</v>
      </c>
      <c r="K12432" t="s">
        <v>104</v>
      </c>
      <c r="L12432" t="str">
        <f>_xlfn.XLOOKUP(Table1[[#This Row],[TeamFavoriteID]],Table2[team_id],Table2[team_name],_xlfn.XLOOKUP(Table1[[#This Row],[TeamFavoriteID]],Table2[team_id_pfr],Table2[team_name],"Even"))</f>
        <v>Cincinnati Bengals</v>
      </c>
      <c r="M12432">
        <v>-1</v>
      </c>
      <c r="N12432">
        <f>IF(Table1[[#This Row],[TeamFavorite]]=Table1[[#This Row],[TeamHome]],Table1[[#This Row],[ScoreAway]]-Table1[[#This Row],[ScoreHome]],Table1[[#This Row],[ScoreHome]]-Table1[[#This Row],[ScoreAway]])</f>
        <v>24</v>
      </c>
      <c r="O12432">
        <f>IF(Table1[[#This Row],[SpreadActual]]&lt;Table1[[#This Row],[SpreadFavorite]],1,0)</f>
        <v>0</v>
      </c>
      <c r="P12432">
        <v>46</v>
      </c>
      <c r="Q12432" t="s">
        <v>173</v>
      </c>
      <c r="R12432" t="b">
        <v>0</v>
      </c>
    </row>
    <row r="12433" spans="1:22" x14ac:dyDescent="0.2">
      <c r="A12433" s="1">
        <v>43723</v>
      </c>
      <c r="B12433">
        <v>2019</v>
      </c>
      <c r="C12433">
        <f>_xlfn.MAXIFS(Table1[ScheduleWeekWritten],Table1[ScheduleSeason],Table1[[#This Row],[ScheduleSeason]])</f>
        <v>17</v>
      </c>
      <c r="D12433">
        <v>2</v>
      </c>
      <c r="E12433" cm="1">
        <f t="array" ref="E12433">_xlfn.XLOOKUP(Table1[[#This Row],[ScheduleWeekWritten]],Table3[Game],100+Table3[Increase],Table1[[#This Row],[ScheduleWeekWritten]])</f>
        <v>2</v>
      </c>
      <c r="F12433" t="b">
        <v>0</v>
      </c>
      <c r="G12433" t="s">
        <v>24</v>
      </c>
      <c r="H12433">
        <v>14</v>
      </c>
      <c r="I12433">
        <v>16</v>
      </c>
      <c r="J12433" t="s">
        <v>46</v>
      </c>
      <c r="K12433" t="s">
        <v>47</v>
      </c>
      <c r="L12433" t="str">
        <f>_xlfn.XLOOKUP(Table1[[#This Row],[TeamFavoriteID]],Table2[team_id],Table2[team_name],_xlfn.XLOOKUP(Table1[[#This Row],[TeamFavoriteID]],Table2[team_id_pfr],Table2[team_name],"Even"))</f>
        <v>Chicago Bears</v>
      </c>
      <c r="M12433">
        <v>-3</v>
      </c>
      <c r="N12433">
        <f>IF(Table1[[#This Row],[TeamFavorite]]=Table1[[#This Row],[TeamHome]],Table1[[#This Row],[ScoreAway]]-Table1[[#This Row],[ScoreHome]],Table1[[#This Row],[ScoreHome]]-Table1[[#This Row],[ScoreAway]])</f>
        <v>-2</v>
      </c>
      <c r="O12433">
        <f>IF(Table1[[#This Row],[SpreadActual]]&lt;Table1[[#This Row],[SpreadFavorite]],1,0)</f>
        <v>0</v>
      </c>
      <c r="P12433">
        <v>40.5</v>
      </c>
      <c r="Q12433" t="s">
        <v>174</v>
      </c>
      <c r="R12433" t="b">
        <v>0</v>
      </c>
    </row>
    <row r="12434" spans="1:22" x14ac:dyDescent="0.2">
      <c r="A12434" s="1">
        <v>43723</v>
      </c>
      <c r="B12434">
        <v>2019</v>
      </c>
      <c r="C12434">
        <f>_xlfn.MAXIFS(Table1[ScheduleWeekWritten],Table1[ScheduleSeason],Table1[[#This Row],[ScheduleSeason]])</f>
        <v>17</v>
      </c>
      <c r="D12434">
        <v>2</v>
      </c>
      <c r="E12434" cm="1">
        <f t="array" ref="E12434">_xlfn.XLOOKUP(Table1[[#This Row],[ScheduleWeekWritten]],Table3[Game],100+Table3[Increase],Table1[[#This Row],[ScheduleWeekWritten]])</f>
        <v>2</v>
      </c>
      <c r="F12434" t="b">
        <v>0</v>
      </c>
      <c r="G12434" t="s">
        <v>45</v>
      </c>
      <c r="H12434">
        <v>13</v>
      </c>
      <c r="I12434">
        <v>10</v>
      </c>
      <c r="J12434" t="s">
        <v>210</v>
      </c>
      <c r="K12434" t="s">
        <v>29</v>
      </c>
      <c r="L12434" t="str">
        <f>_xlfn.XLOOKUP(Table1[[#This Row],[TeamFavoriteID]],Table2[team_id],Table2[team_name],_xlfn.XLOOKUP(Table1[[#This Row],[TeamFavoriteID]],Table2[team_id_pfr],Table2[team_name],"Even"))</f>
        <v>Los Angeles Chargers</v>
      </c>
      <c r="M12434">
        <v>-1</v>
      </c>
      <c r="N12434">
        <f>IF(Table1[[#This Row],[TeamFavorite]]=Table1[[#This Row],[TeamHome]],Table1[[#This Row],[ScoreAway]]-Table1[[#This Row],[ScoreHome]],Table1[[#This Row],[ScoreHome]]-Table1[[#This Row],[ScoreAway]])</f>
        <v>3</v>
      </c>
      <c r="O12434">
        <f>IF(Table1[[#This Row],[SpreadActual]]&lt;Table1[[#This Row],[SpreadFavorite]],1,0)</f>
        <v>0</v>
      </c>
      <c r="P12434">
        <v>46.5</v>
      </c>
      <c r="Q12434" t="s">
        <v>181</v>
      </c>
      <c r="R12434" t="b">
        <v>0</v>
      </c>
      <c r="S12434">
        <v>72</v>
      </c>
      <c r="T12434">
        <v>0</v>
      </c>
      <c r="V12434" t="s">
        <v>103</v>
      </c>
    </row>
    <row r="12435" spans="1:22" x14ac:dyDescent="0.2">
      <c r="A12435" s="1">
        <v>43723</v>
      </c>
      <c r="B12435">
        <v>2019</v>
      </c>
      <c r="C12435">
        <f>_xlfn.MAXIFS(Table1[ScheduleWeekWritten],Table1[ScheduleSeason],Table1[[#This Row],[ScheduleSeason]])</f>
        <v>17</v>
      </c>
      <c r="D12435">
        <v>2</v>
      </c>
      <c r="E12435" cm="1">
        <f t="array" ref="E12435">_xlfn.XLOOKUP(Table1[[#This Row],[ScheduleWeekWritten]],Table3[Game],100+Table3[Increase],Table1[[#This Row],[ScheduleWeekWritten]])</f>
        <v>2</v>
      </c>
      <c r="F12435" t="b">
        <v>0</v>
      </c>
      <c r="G12435" t="s">
        <v>33</v>
      </c>
      <c r="H12435">
        <v>21</v>
      </c>
      <c r="I12435">
        <v>16</v>
      </c>
      <c r="J12435" t="s">
        <v>54</v>
      </c>
      <c r="K12435" t="s">
        <v>35</v>
      </c>
      <c r="L12435" t="str">
        <f>_xlfn.XLOOKUP(Table1[[#This Row],[TeamFavoriteID]],Table2[team_id],Table2[team_name],_xlfn.XLOOKUP(Table1[[#This Row],[TeamFavoriteID]],Table2[team_id_pfr],Table2[team_name],"Even"))</f>
        <v>Green Bay Packers</v>
      </c>
      <c r="M12435">
        <v>-3</v>
      </c>
      <c r="N12435">
        <f>IF(Table1[[#This Row],[TeamFavorite]]=Table1[[#This Row],[TeamHome]],Table1[[#This Row],[ScoreAway]]-Table1[[#This Row],[ScoreHome]],Table1[[#This Row],[ScoreHome]]-Table1[[#This Row],[ScoreAway]])</f>
        <v>-5</v>
      </c>
      <c r="O12435">
        <f>IF(Table1[[#This Row],[SpreadActual]]&lt;Table1[[#This Row],[SpreadFavorite]],1,0)</f>
        <v>1</v>
      </c>
      <c r="P12435">
        <v>43</v>
      </c>
      <c r="Q12435" t="s">
        <v>82</v>
      </c>
      <c r="R12435" t="b">
        <v>0</v>
      </c>
    </row>
    <row r="12436" spans="1:22" x14ac:dyDescent="0.2">
      <c r="A12436" s="1">
        <v>43723</v>
      </c>
      <c r="B12436">
        <v>2019</v>
      </c>
      <c r="C12436">
        <f>_xlfn.MAXIFS(Table1[ScheduleWeekWritten],Table1[ScheduleSeason],Table1[[#This Row],[ScheduleSeason]])</f>
        <v>17</v>
      </c>
      <c r="D12436">
        <v>2</v>
      </c>
      <c r="E12436" cm="1">
        <f t="array" ref="E12436">_xlfn.XLOOKUP(Table1[[#This Row],[ScheduleWeekWritten]],Table3[Game],100+Table3[Increase],Table1[[#This Row],[ScheduleWeekWritten]])</f>
        <v>2</v>
      </c>
      <c r="F12436" t="b">
        <v>0</v>
      </c>
      <c r="G12436" t="s">
        <v>177</v>
      </c>
      <c r="H12436">
        <v>13</v>
      </c>
      <c r="I12436">
        <v>12</v>
      </c>
      <c r="J12436" t="s">
        <v>154</v>
      </c>
      <c r="K12436" t="s">
        <v>182</v>
      </c>
      <c r="L12436" t="str">
        <f>_xlfn.XLOOKUP(Table1[[#This Row],[TeamFavoriteID]],Table2[team_id],Table2[team_name],_xlfn.XLOOKUP(Table1[[#This Row],[TeamFavoriteID]],Table2[team_id_pfr],Table2[team_name],"Even"))</f>
        <v>Houston Texans</v>
      </c>
      <c r="M12436">
        <v>-7</v>
      </c>
      <c r="N12436">
        <f>IF(Table1[[#This Row],[TeamFavorite]]=Table1[[#This Row],[TeamHome]],Table1[[#This Row],[ScoreAway]]-Table1[[#This Row],[ScoreHome]],Table1[[#This Row],[ScoreHome]]-Table1[[#This Row],[ScoreAway]])</f>
        <v>-1</v>
      </c>
      <c r="O12436">
        <f>IF(Table1[[#This Row],[SpreadActual]]&lt;Table1[[#This Row],[SpreadFavorite]],1,0)</f>
        <v>0</v>
      </c>
      <c r="P12436">
        <v>43</v>
      </c>
      <c r="Q12436" t="s">
        <v>207</v>
      </c>
      <c r="R12436" t="b">
        <v>0</v>
      </c>
      <c r="S12436">
        <v>72</v>
      </c>
      <c r="T12436">
        <v>0</v>
      </c>
      <c r="V12436" t="s">
        <v>103</v>
      </c>
    </row>
    <row r="12437" spans="1:22" x14ac:dyDescent="0.2">
      <c r="A12437" s="1">
        <v>43723</v>
      </c>
      <c r="B12437">
        <v>2019</v>
      </c>
      <c r="C12437">
        <f>_xlfn.MAXIFS(Table1[ScheduleWeekWritten],Table1[ScheduleSeason],Table1[[#This Row],[ScheduleSeason]])</f>
        <v>17</v>
      </c>
      <c r="D12437">
        <v>2</v>
      </c>
      <c r="E12437" cm="1">
        <f t="array" ref="E12437">_xlfn.XLOOKUP(Table1[[#This Row],[ScheduleWeekWritten]],Table3[Game],100+Table3[Increase],Table1[[#This Row],[ScheduleWeekWritten]])</f>
        <v>2</v>
      </c>
      <c r="F12437" t="b">
        <v>0</v>
      </c>
      <c r="G12437" t="s">
        <v>39</v>
      </c>
      <c r="H12437">
        <v>27</v>
      </c>
      <c r="I12437">
        <v>9</v>
      </c>
      <c r="J12437" t="s">
        <v>95</v>
      </c>
      <c r="K12437" t="s">
        <v>40</v>
      </c>
      <c r="L12437" t="str">
        <f>_xlfn.XLOOKUP(Table1[[#This Row],[TeamFavoriteID]],Table2[team_id],Table2[team_name],_xlfn.XLOOKUP(Table1[[#This Row],[TeamFavoriteID]],Table2[team_id_pfr],Table2[team_name],"Even"))</f>
        <v>Los Angeles Rams</v>
      </c>
      <c r="M12437">
        <v>-2</v>
      </c>
      <c r="N12437">
        <f>IF(Table1[[#This Row],[TeamFavorite]]=Table1[[#This Row],[TeamHome]],Table1[[#This Row],[ScoreAway]]-Table1[[#This Row],[ScoreHome]],Table1[[#This Row],[ScoreHome]]-Table1[[#This Row],[ScoreAway]])</f>
        <v>-18</v>
      </c>
      <c r="O12437">
        <f>IF(Table1[[#This Row],[SpreadActual]]&lt;Table1[[#This Row],[SpreadFavorite]],1,0)</f>
        <v>1</v>
      </c>
      <c r="P12437">
        <v>52</v>
      </c>
      <c r="Q12437" t="s">
        <v>65</v>
      </c>
      <c r="R12437" t="b">
        <v>0</v>
      </c>
    </row>
    <row r="12438" spans="1:22" x14ac:dyDescent="0.2">
      <c r="A12438" s="1">
        <v>43723</v>
      </c>
      <c r="B12438">
        <v>2019</v>
      </c>
      <c r="C12438">
        <f>_xlfn.MAXIFS(Table1[ScheduleWeekWritten],Table1[ScheduleSeason],Table1[[#This Row],[ScheduleSeason]])</f>
        <v>17</v>
      </c>
      <c r="D12438">
        <v>2</v>
      </c>
      <c r="E12438" cm="1">
        <f t="array" ref="E12438">_xlfn.XLOOKUP(Table1[[#This Row],[ScheduleWeekWritten]],Table3[Game],100+Table3[Increase],Table1[[#This Row],[ScheduleWeekWritten]])</f>
        <v>2</v>
      </c>
      <c r="F12438" t="b">
        <v>0</v>
      </c>
      <c r="G12438" t="s">
        <v>19</v>
      </c>
      <c r="H12438">
        <v>0</v>
      </c>
      <c r="I12438">
        <v>43</v>
      </c>
      <c r="J12438" t="s">
        <v>115</v>
      </c>
      <c r="K12438" t="s">
        <v>70</v>
      </c>
      <c r="L12438" t="str">
        <f>_xlfn.XLOOKUP(Table1[[#This Row],[TeamFavoriteID]],Table2[team_id],Table2[team_name],_xlfn.XLOOKUP(Table1[[#This Row],[TeamFavoriteID]],Table2[team_id_pfr],Table2[team_name],"Even"))</f>
        <v>Boston Patriots</v>
      </c>
      <c r="M12438">
        <v>-18</v>
      </c>
      <c r="N12438">
        <f>IF(Table1[[#This Row],[TeamFavorite]]=Table1[[#This Row],[TeamHome]],Table1[[#This Row],[ScoreAway]]-Table1[[#This Row],[ScoreHome]],Table1[[#This Row],[ScoreHome]]-Table1[[#This Row],[ScoreAway]])</f>
        <v>-43</v>
      </c>
      <c r="O12438">
        <f>IF(Table1[[#This Row],[SpreadActual]]&lt;Table1[[#This Row],[SpreadFavorite]],1,0)</f>
        <v>1</v>
      </c>
      <c r="P12438">
        <v>48.5</v>
      </c>
      <c r="Q12438" t="s">
        <v>212</v>
      </c>
      <c r="R12438" t="b">
        <v>0</v>
      </c>
    </row>
    <row r="12439" spans="1:22" x14ac:dyDescent="0.2">
      <c r="A12439" s="1">
        <v>43723</v>
      </c>
      <c r="B12439">
        <v>2019</v>
      </c>
      <c r="C12439">
        <f>_xlfn.MAXIFS(Table1[ScheduleWeekWritten],Table1[ScheduleSeason],Table1[[#This Row],[ScheduleSeason]])</f>
        <v>17</v>
      </c>
      <c r="D12439">
        <v>2</v>
      </c>
      <c r="E12439" cm="1">
        <f t="array" ref="E12439">_xlfn.XLOOKUP(Table1[[#This Row],[ScheduleWeekWritten]],Table3[Game],100+Table3[Increase],Table1[[#This Row],[ScheduleWeekWritten]])</f>
        <v>2</v>
      </c>
      <c r="F12439" t="b">
        <v>0</v>
      </c>
      <c r="G12439" t="s">
        <v>50</v>
      </c>
      <c r="H12439">
        <v>14</v>
      </c>
      <c r="I12439">
        <v>28</v>
      </c>
      <c r="J12439" t="s">
        <v>28</v>
      </c>
      <c r="K12439" t="s">
        <v>43</v>
      </c>
      <c r="L12439" t="str">
        <f>_xlfn.XLOOKUP(Table1[[#This Row],[TeamFavoriteID]],Table2[team_id],Table2[team_name],_xlfn.XLOOKUP(Table1[[#This Row],[TeamFavoriteID]],Table2[team_id_pfr],Table2[team_name],"Even"))</f>
        <v>Buffalo Bills</v>
      </c>
      <c r="M12439">
        <v>-1</v>
      </c>
      <c r="N12439">
        <f>IF(Table1[[#This Row],[TeamFavorite]]=Table1[[#This Row],[TeamHome]],Table1[[#This Row],[ScoreAway]]-Table1[[#This Row],[ScoreHome]],Table1[[#This Row],[ScoreHome]]-Table1[[#This Row],[ScoreAway]])</f>
        <v>-14</v>
      </c>
      <c r="O12439">
        <f>IF(Table1[[#This Row],[SpreadActual]]&lt;Table1[[#This Row],[SpreadFavorite]],1,0)</f>
        <v>1</v>
      </c>
      <c r="P12439">
        <v>44.5</v>
      </c>
      <c r="Q12439" t="s">
        <v>197</v>
      </c>
      <c r="R12439" t="b">
        <v>0</v>
      </c>
    </row>
    <row r="12440" spans="1:22" x14ac:dyDescent="0.2">
      <c r="A12440" s="1">
        <v>43723</v>
      </c>
      <c r="B12440">
        <v>2019</v>
      </c>
      <c r="C12440">
        <f>_xlfn.MAXIFS(Table1[ScheduleWeekWritten],Table1[ScheduleSeason],Table1[[#This Row],[ScheduleSeason]])</f>
        <v>17</v>
      </c>
      <c r="D12440">
        <v>2</v>
      </c>
      <c r="E12440" cm="1">
        <f t="array" ref="E12440">_xlfn.XLOOKUP(Table1[[#This Row],[ScheduleWeekWritten]],Table3[Game],100+Table3[Increase],Table1[[#This Row],[ScheduleWeekWritten]])</f>
        <v>2</v>
      </c>
      <c r="F12440" t="b">
        <v>0</v>
      </c>
      <c r="G12440" t="s">
        <v>20</v>
      </c>
      <c r="H12440">
        <v>10</v>
      </c>
      <c r="I12440">
        <v>28</v>
      </c>
      <c r="J12440" t="s">
        <v>42</v>
      </c>
      <c r="K12440" t="s">
        <v>75</v>
      </c>
      <c r="L12440" t="str">
        <f>_xlfn.XLOOKUP(Table1[[#This Row],[TeamFavoriteID]],Table2[team_id],Table2[team_name],_xlfn.XLOOKUP(Table1[[#This Row],[TeamFavoriteID]],Table2[team_id_pfr],Table2[team_name],"Even"))</f>
        <v>Kansas City Chiefs</v>
      </c>
      <c r="M12440">
        <v>-7</v>
      </c>
      <c r="N12440">
        <f>IF(Table1[[#This Row],[TeamFavorite]]=Table1[[#This Row],[TeamHome]],Table1[[#This Row],[ScoreAway]]-Table1[[#This Row],[ScoreHome]],Table1[[#This Row],[ScoreHome]]-Table1[[#This Row],[ScoreAway]])</f>
        <v>-18</v>
      </c>
      <c r="O12440">
        <f>IF(Table1[[#This Row],[SpreadActual]]&lt;Table1[[#This Row],[SpreadFavorite]],1,0)</f>
        <v>1</v>
      </c>
      <c r="P12440">
        <v>53</v>
      </c>
      <c r="Q12440" t="s">
        <v>76</v>
      </c>
      <c r="R12440" t="b">
        <v>0</v>
      </c>
    </row>
    <row r="12441" spans="1:22" x14ac:dyDescent="0.2">
      <c r="A12441" s="1">
        <v>43723</v>
      </c>
      <c r="B12441">
        <v>2019</v>
      </c>
      <c r="C12441">
        <f>_xlfn.MAXIFS(Table1[ScheduleWeekWritten],Table1[ScheduleSeason],Table1[[#This Row],[ScheduleSeason]])</f>
        <v>17</v>
      </c>
      <c r="D12441">
        <v>2</v>
      </c>
      <c r="E12441" cm="1">
        <f t="array" ref="E12441">_xlfn.XLOOKUP(Table1[[#This Row],[ScheduleWeekWritten]],Table3[Game],100+Table3[Increase],Table1[[#This Row],[ScheduleWeekWritten]])</f>
        <v>2</v>
      </c>
      <c r="F12441" t="b">
        <v>0</v>
      </c>
      <c r="G12441" t="s">
        <v>49</v>
      </c>
      <c r="H12441">
        <v>26</v>
      </c>
      <c r="I12441">
        <v>28</v>
      </c>
      <c r="J12441" t="s">
        <v>128</v>
      </c>
      <c r="K12441" t="s">
        <v>51</v>
      </c>
      <c r="L12441" t="str">
        <f>_xlfn.XLOOKUP(Table1[[#This Row],[TeamFavoriteID]],Table2[team_id],Table2[team_name],_xlfn.XLOOKUP(Table1[[#This Row],[TeamFavoriteID]],Table2[team_id_pfr],Table2[team_name],"Even"))</f>
        <v>Pittsburgh Steelers</v>
      </c>
      <c r="M12441">
        <v>-4</v>
      </c>
      <c r="N12441">
        <f>IF(Table1[[#This Row],[TeamFavorite]]=Table1[[#This Row],[TeamHome]],Table1[[#This Row],[ScoreAway]]-Table1[[#This Row],[ScoreHome]],Table1[[#This Row],[ScoreHome]]-Table1[[#This Row],[ScoreAway]])</f>
        <v>2</v>
      </c>
      <c r="O12441">
        <f>IF(Table1[[#This Row],[SpreadActual]]&lt;Table1[[#This Row],[SpreadFavorite]],1,0)</f>
        <v>0</v>
      </c>
      <c r="P12441">
        <v>47</v>
      </c>
      <c r="Q12441" t="s">
        <v>175</v>
      </c>
      <c r="R12441" t="b">
        <v>0</v>
      </c>
    </row>
    <row r="12442" spans="1:22" x14ac:dyDescent="0.2">
      <c r="A12442" s="1">
        <v>43723</v>
      </c>
      <c r="B12442">
        <v>2019</v>
      </c>
      <c r="C12442">
        <f>_xlfn.MAXIFS(Table1[ScheduleWeekWritten],Table1[ScheduleSeason],Table1[[#This Row],[ScheduleSeason]])</f>
        <v>17</v>
      </c>
      <c r="D12442">
        <v>2</v>
      </c>
      <c r="E12442" cm="1">
        <f t="array" ref="E12442">_xlfn.XLOOKUP(Table1[[#This Row],[ScheduleWeekWritten]],Table3[Game],100+Table3[Increase],Table1[[#This Row],[ScheduleWeekWritten]])</f>
        <v>2</v>
      </c>
      <c r="F12442" t="b">
        <v>0</v>
      </c>
      <c r="G12442" t="s">
        <v>171</v>
      </c>
      <c r="H12442">
        <v>17</v>
      </c>
      <c r="I12442">
        <v>19</v>
      </c>
      <c r="J12442" t="s">
        <v>140</v>
      </c>
      <c r="K12442" t="s">
        <v>25</v>
      </c>
      <c r="L12442" t="str">
        <f>_xlfn.XLOOKUP(Table1[[#This Row],[TeamFavoriteID]],Table2[team_id],Table2[team_name],_xlfn.XLOOKUP(Table1[[#This Row],[TeamFavoriteID]],Table2[team_id_pfr],Table2[team_name],"Even"))</f>
        <v>Houston Oilers</v>
      </c>
      <c r="M12442">
        <v>-3.5</v>
      </c>
      <c r="N12442">
        <f>IF(Table1[[#This Row],[TeamFavorite]]=Table1[[#This Row],[TeamHome]],Table1[[#This Row],[ScoreAway]]-Table1[[#This Row],[ScoreHome]],Table1[[#This Row],[ScoreHome]]-Table1[[#This Row],[ScoreAway]])</f>
        <v>-2</v>
      </c>
      <c r="O12442">
        <f>IF(Table1[[#This Row],[SpreadActual]]&lt;Table1[[#This Row],[SpreadFavorite]],1,0)</f>
        <v>0</v>
      </c>
      <c r="P12442">
        <v>43.5</v>
      </c>
      <c r="Q12442" t="s">
        <v>172</v>
      </c>
      <c r="R12442" t="b">
        <v>0</v>
      </c>
    </row>
    <row r="12443" spans="1:22" x14ac:dyDescent="0.2">
      <c r="A12443" s="1">
        <v>43723</v>
      </c>
      <c r="B12443">
        <v>2019</v>
      </c>
      <c r="C12443">
        <f>_xlfn.MAXIFS(Table1[ScheduleWeekWritten],Table1[ScheduleSeason],Table1[[#This Row],[ScheduleSeason]])</f>
        <v>17</v>
      </c>
      <c r="D12443">
        <v>2</v>
      </c>
      <c r="E12443" cm="1">
        <f t="array" ref="E12443">_xlfn.XLOOKUP(Table1[[#This Row],[ScheduleWeekWritten]],Table3[Game],100+Table3[Increase],Table1[[#This Row],[ScheduleWeekWritten]])</f>
        <v>2</v>
      </c>
      <c r="F12443" t="b">
        <v>0</v>
      </c>
      <c r="G12443" t="s">
        <v>61</v>
      </c>
      <c r="H12443">
        <v>21</v>
      </c>
      <c r="I12443">
        <v>31</v>
      </c>
      <c r="J12443" t="s">
        <v>67</v>
      </c>
      <c r="K12443" t="s">
        <v>68</v>
      </c>
      <c r="L12443" t="str">
        <f>_xlfn.XLOOKUP(Table1[[#This Row],[TeamFavoriteID]],Table2[team_id],Table2[team_name],_xlfn.XLOOKUP(Table1[[#This Row],[TeamFavoriteID]],Table2[team_id_pfr],Table2[team_name],"Even"))</f>
        <v>Dallas Cowboys</v>
      </c>
      <c r="M12443">
        <v>-6</v>
      </c>
      <c r="N12443">
        <f>IF(Table1[[#This Row],[TeamFavorite]]=Table1[[#This Row],[TeamHome]],Table1[[#This Row],[ScoreAway]]-Table1[[#This Row],[ScoreHome]],Table1[[#This Row],[ScoreHome]]-Table1[[#This Row],[ScoreAway]])</f>
        <v>-10</v>
      </c>
      <c r="O12443">
        <f>IF(Table1[[#This Row],[SpreadActual]]&lt;Table1[[#This Row],[SpreadFavorite]],1,0)</f>
        <v>1</v>
      </c>
      <c r="P12443">
        <v>46</v>
      </c>
      <c r="Q12443" t="s">
        <v>165</v>
      </c>
      <c r="R12443" t="b">
        <v>0</v>
      </c>
    </row>
    <row r="12444" spans="1:22" x14ac:dyDescent="0.2">
      <c r="A12444" s="1">
        <v>43724</v>
      </c>
      <c r="B12444">
        <v>2019</v>
      </c>
      <c r="C12444">
        <f>_xlfn.MAXIFS(Table1[ScheduleWeekWritten],Table1[ScheduleSeason],Table1[[#This Row],[ScheduleSeason]])</f>
        <v>17</v>
      </c>
      <c r="D12444">
        <v>2</v>
      </c>
      <c r="E12444" cm="1">
        <f t="array" ref="E12444">_xlfn.XLOOKUP(Table1[[#This Row],[ScheduleWeekWritten]],Table3[Game],100+Table3[Increase],Table1[[#This Row],[ScheduleWeekWritten]])</f>
        <v>2</v>
      </c>
      <c r="F12444" t="b">
        <v>0</v>
      </c>
      <c r="G12444" t="s">
        <v>31</v>
      </c>
      <c r="H12444">
        <v>3</v>
      </c>
      <c r="I12444">
        <v>23</v>
      </c>
      <c r="J12444" t="s">
        <v>62</v>
      </c>
      <c r="K12444" t="s">
        <v>63</v>
      </c>
      <c r="L12444" t="str">
        <f>_xlfn.XLOOKUP(Table1[[#This Row],[TeamFavoriteID]],Table2[team_id],Table2[team_name],_xlfn.XLOOKUP(Table1[[#This Row],[TeamFavoriteID]],Table2[team_id_pfr],Table2[team_name],"Even"))</f>
        <v>Cleveland Browns</v>
      </c>
      <c r="M12444">
        <v>-6.5</v>
      </c>
      <c r="N12444">
        <f>IF(Table1[[#This Row],[TeamFavorite]]=Table1[[#This Row],[TeamHome]],Table1[[#This Row],[ScoreAway]]-Table1[[#This Row],[ScoreHome]],Table1[[#This Row],[ScoreHome]]-Table1[[#This Row],[ScoreAway]])</f>
        <v>-20</v>
      </c>
      <c r="O12444">
        <f>IF(Table1[[#This Row],[SpreadActual]]&lt;Table1[[#This Row],[SpreadFavorite]],1,0)</f>
        <v>1</v>
      </c>
      <c r="P12444">
        <v>45</v>
      </c>
      <c r="Q12444" t="s">
        <v>197</v>
      </c>
      <c r="R12444" t="b">
        <v>0</v>
      </c>
    </row>
    <row r="12445" spans="1:22" x14ac:dyDescent="0.2">
      <c r="A12445" s="1">
        <v>43727</v>
      </c>
      <c r="B12445">
        <v>2019</v>
      </c>
      <c r="C12445">
        <f>_xlfn.MAXIFS(Table1[ScheduleWeekWritten],Table1[ScheduleSeason],Table1[[#This Row],[ScheduleSeason]])</f>
        <v>17</v>
      </c>
      <c r="D12445">
        <v>3</v>
      </c>
      <c r="E12445" cm="1">
        <f t="array" ref="E12445">_xlfn.XLOOKUP(Table1[[#This Row],[ScheduleWeekWritten]],Table3[Game],100+Table3[Increase],Table1[[#This Row],[ScheduleWeekWritten]])</f>
        <v>3</v>
      </c>
      <c r="F12445" t="b">
        <v>0</v>
      </c>
      <c r="G12445" t="s">
        <v>154</v>
      </c>
      <c r="H12445">
        <v>20</v>
      </c>
      <c r="I12445">
        <v>7</v>
      </c>
      <c r="J12445" t="s">
        <v>171</v>
      </c>
      <c r="K12445" t="s">
        <v>25</v>
      </c>
      <c r="L12445" t="str">
        <f>_xlfn.XLOOKUP(Table1[[#This Row],[TeamFavoriteID]],Table2[team_id],Table2[team_name],_xlfn.XLOOKUP(Table1[[#This Row],[TeamFavoriteID]],Table2[team_id_pfr],Table2[team_name],"Even"))</f>
        <v>Houston Oilers</v>
      </c>
      <c r="M12445">
        <v>-2</v>
      </c>
      <c r="N12445">
        <f>IF(Table1[[#This Row],[TeamFavorite]]=Table1[[#This Row],[TeamHome]],Table1[[#This Row],[ScoreAway]]-Table1[[#This Row],[ScoreHome]],Table1[[#This Row],[ScoreHome]]-Table1[[#This Row],[ScoreAway]])</f>
        <v>13</v>
      </c>
      <c r="O12445">
        <f>IF(Table1[[#This Row],[SpreadActual]]&lt;Table1[[#This Row],[SpreadFavorite]],1,0)</f>
        <v>0</v>
      </c>
      <c r="P12445">
        <v>38</v>
      </c>
      <c r="Q12445" t="s">
        <v>214</v>
      </c>
      <c r="R12445" t="b">
        <v>0</v>
      </c>
    </row>
    <row r="12446" spans="1:22" x14ac:dyDescent="0.2">
      <c r="A12446" s="1">
        <v>43730</v>
      </c>
      <c r="B12446">
        <v>2019</v>
      </c>
      <c r="C12446">
        <f>_xlfn.MAXIFS(Table1[ScheduleWeekWritten],Table1[ScheduleSeason],Table1[[#This Row],[ScheduleSeason]])</f>
        <v>17</v>
      </c>
      <c r="D12446">
        <v>3</v>
      </c>
      <c r="E12446" cm="1">
        <f t="array" ref="E12446">_xlfn.XLOOKUP(Table1[[#This Row],[ScheduleWeekWritten]],Table3[Game],100+Table3[Increase],Table1[[#This Row],[ScheduleWeekWritten]])</f>
        <v>3</v>
      </c>
      <c r="F12446" t="b">
        <v>0</v>
      </c>
      <c r="G12446" t="s">
        <v>149</v>
      </c>
      <c r="H12446">
        <v>20</v>
      </c>
      <c r="I12446">
        <v>38</v>
      </c>
      <c r="J12446" t="s">
        <v>152</v>
      </c>
      <c r="K12446" t="s">
        <v>59</v>
      </c>
      <c r="L12446" t="str">
        <f>_xlfn.XLOOKUP(Table1[[#This Row],[TeamFavoriteID]],Table2[team_id],Table2[team_name],_xlfn.XLOOKUP(Table1[[#This Row],[TeamFavoriteID]],Table2[team_id_pfr],Table2[team_name],"Even"))</f>
        <v>Arizona Cardinals</v>
      </c>
      <c r="M12446">
        <v>-2.5</v>
      </c>
      <c r="N12446">
        <f>IF(Table1[[#This Row],[TeamFavorite]]=Table1[[#This Row],[TeamHome]],Table1[[#This Row],[ScoreAway]]-Table1[[#This Row],[ScoreHome]],Table1[[#This Row],[ScoreHome]]-Table1[[#This Row],[ScoreAway]])</f>
        <v>18</v>
      </c>
      <c r="O12446">
        <f>IF(Table1[[#This Row],[SpreadActual]]&lt;Table1[[#This Row],[SpreadFavorite]],1,0)</f>
        <v>0</v>
      </c>
      <c r="P12446">
        <v>45.5</v>
      </c>
      <c r="Q12446" t="s">
        <v>150</v>
      </c>
      <c r="R12446" t="b">
        <v>0</v>
      </c>
      <c r="S12446">
        <v>72</v>
      </c>
      <c r="T12446">
        <v>0</v>
      </c>
      <c r="V12446" t="s">
        <v>103</v>
      </c>
    </row>
    <row r="12447" spans="1:22" x14ac:dyDescent="0.2">
      <c r="A12447" s="1">
        <v>43730</v>
      </c>
      <c r="B12447">
        <v>2019</v>
      </c>
      <c r="C12447">
        <f>_xlfn.MAXIFS(Table1[ScheduleWeekWritten],Table1[ScheduleSeason],Table1[[#This Row],[ScheduleSeason]])</f>
        <v>17</v>
      </c>
      <c r="D12447">
        <v>3</v>
      </c>
      <c r="E12447" cm="1">
        <f t="array" ref="E12447">_xlfn.XLOOKUP(Table1[[#This Row],[ScheduleWeekWritten]],Table3[Game],100+Table3[Increase],Table1[[#This Row],[ScheduleWeekWritten]])</f>
        <v>3</v>
      </c>
      <c r="F12447" t="b">
        <v>0</v>
      </c>
      <c r="G12447" t="s">
        <v>28</v>
      </c>
      <c r="H12447">
        <v>21</v>
      </c>
      <c r="I12447">
        <v>17</v>
      </c>
      <c r="J12447" t="s">
        <v>101</v>
      </c>
      <c r="K12447" t="s">
        <v>43</v>
      </c>
      <c r="L12447" t="str">
        <f>_xlfn.XLOOKUP(Table1[[#This Row],[TeamFavoriteID]],Table2[team_id],Table2[team_name],_xlfn.XLOOKUP(Table1[[#This Row],[TeamFavoriteID]],Table2[team_id_pfr],Table2[team_name],"Even"))</f>
        <v>Buffalo Bills</v>
      </c>
      <c r="M12447">
        <v>-6</v>
      </c>
      <c r="N12447">
        <f>IF(Table1[[#This Row],[TeamFavorite]]=Table1[[#This Row],[TeamHome]],Table1[[#This Row],[ScoreAway]]-Table1[[#This Row],[ScoreHome]],Table1[[#This Row],[ScoreHome]]-Table1[[#This Row],[ScoreAway]])</f>
        <v>-4</v>
      </c>
      <c r="O12447">
        <f>IF(Table1[[#This Row],[SpreadActual]]&lt;Table1[[#This Row],[SpreadFavorite]],1,0)</f>
        <v>0</v>
      </c>
      <c r="P12447">
        <v>43.5</v>
      </c>
      <c r="Q12447" t="s">
        <v>204</v>
      </c>
      <c r="R12447" t="b">
        <v>0</v>
      </c>
    </row>
    <row r="12448" spans="1:22" x14ac:dyDescent="0.2">
      <c r="A12448" s="1">
        <v>43730</v>
      </c>
      <c r="B12448">
        <v>2019</v>
      </c>
      <c r="C12448">
        <f>_xlfn.MAXIFS(Table1[ScheduleWeekWritten],Table1[ScheduleSeason],Table1[[#This Row],[ScheduleSeason]])</f>
        <v>17</v>
      </c>
      <c r="D12448">
        <v>3</v>
      </c>
      <c r="E12448" cm="1">
        <f t="array" ref="E12448">_xlfn.XLOOKUP(Table1[[#This Row],[ScheduleWeekWritten]],Table3[Game],100+Table3[Increase],Table1[[#This Row],[ScheduleWeekWritten]])</f>
        <v>3</v>
      </c>
      <c r="F12448" t="b">
        <v>0</v>
      </c>
      <c r="G12448" t="s">
        <v>62</v>
      </c>
      <c r="H12448">
        <v>13</v>
      </c>
      <c r="I12448">
        <v>20</v>
      </c>
      <c r="J12448" t="s">
        <v>39</v>
      </c>
      <c r="K12448" t="s">
        <v>40</v>
      </c>
      <c r="L12448" t="str">
        <f>_xlfn.XLOOKUP(Table1[[#This Row],[TeamFavoriteID]],Table2[team_id],Table2[team_name],_xlfn.XLOOKUP(Table1[[#This Row],[TeamFavoriteID]],Table2[team_id_pfr],Table2[team_name],"Even"))</f>
        <v>Los Angeles Rams</v>
      </c>
      <c r="M12448">
        <v>-4</v>
      </c>
      <c r="N12448">
        <f>IF(Table1[[#This Row],[TeamFavorite]]=Table1[[#This Row],[TeamHome]],Table1[[#This Row],[ScoreAway]]-Table1[[#This Row],[ScoreHome]],Table1[[#This Row],[ScoreHome]]-Table1[[#This Row],[ScoreAway]])</f>
        <v>-7</v>
      </c>
      <c r="O12448">
        <f>IF(Table1[[#This Row],[SpreadActual]]&lt;Table1[[#This Row],[SpreadFavorite]],1,0)</f>
        <v>1</v>
      </c>
      <c r="P12448">
        <v>48</v>
      </c>
      <c r="Q12448" t="s">
        <v>170</v>
      </c>
      <c r="R12448" t="b">
        <v>0</v>
      </c>
    </row>
    <row r="12449" spans="1:22" x14ac:dyDescent="0.2">
      <c r="A12449" s="1">
        <v>43730</v>
      </c>
      <c r="B12449">
        <v>2019</v>
      </c>
      <c r="C12449">
        <f>_xlfn.MAXIFS(Table1[ScheduleWeekWritten],Table1[ScheduleSeason],Table1[[#This Row],[ScheduleSeason]])</f>
        <v>17</v>
      </c>
      <c r="D12449">
        <v>3</v>
      </c>
      <c r="E12449" cm="1">
        <f t="array" ref="E12449">_xlfn.XLOOKUP(Table1[[#This Row],[ScheduleWeekWritten]],Table3[Game],100+Table3[Increase],Table1[[#This Row],[ScheduleWeekWritten]])</f>
        <v>3</v>
      </c>
      <c r="F12449" t="b">
        <v>0</v>
      </c>
      <c r="G12449" t="s">
        <v>67</v>
      </c>
      <c r="H12449">
        <v>31</v>
      </c>
      <c r="I12449">
        <v>6</v>
      </c>
      <c r="J12449" t="s">
        <v>19</v>
      </c>
      <c r="K12449" t="s">
        <v>68</v>
      </c>
      <c r="L12449" t="str">
        <f>_xlfn.XLOOKUP(Table1[[#This Row],[TeamFavoriteID]],Table2[team_id],Table2[team_name],_xlfn.XLOOKUP(Table1[[#This Row],[TeamFavoriteID]],Table2[team_id_pfr],Table2[team_name],"Even"))</f>
        <v>Dallas Cowboys</v>
      </c>
      <c r="M12449">
        <v>-21.5</v>
      </c>
      <c r="N12449">
        <f>IF(Table1[[#This Row],[TeamFavorite]]=Table1[[#This Row],[TeamHome]],Table1[[#This Row],[ScoreAway]]-Table1[[#This Row],[ScoreHome]],Table1[[#This Row],[ScoreHome]]-Table1[[#This Row],[ScoreAway]])</f>
        <v>-25</v>
      </c>
      <c r="O12449">
        <f>IF(Table1[[#This Row],[SpreadActual]]&lt;Table1[[#This Row],[SpreadFavorite]],1,0)</f>
        <v>1</v>
      </c>
      <c r="P12449">
        <v>46.5</v>
      </c>
      <c r="Q12449" t="s">
        <v>208</v>
      </c>
      <c r="R12449" t="b">
        <v>0</v>
      </c>
      <c r="S12449">
        <v>72</v>
      </c>
      <c r="T12449">
        <v>0</v>
      </c>
      <c r="V12449" t="s">
        <v>103</v>
      </c>
    </row>
    <row r="12450" spans="1:22" x14ac:dyDescent="0.2">
      <c r="A12450" s="1">
        <v>43730</v>
      </c>
      <c r="B12450">
        <v>2019</v>
      </c>
      <c r="C12450">
        <f>_xlfn.MAXIFS(Table1[ScheduleWeekWritten],Table1[ScheduleSeason],Table1[[#This Row],[ScheduleSeason]])</f>
        <v>17</v>
      </c>
      <c r="D12450">
        <v>3</v>
      </c>
      <c r="E12450" cm="1">
        <f t="array" ref="E12450">_xlfn.XLOOKUP(Table1[[#This Row],[ScheduleWeekWritten]],Table3[Game],100+Table3[Increase],Table1[[#This Row],[ScheduleWeekWritten]])</f>
        <v>3</v>
      </c>
      <c r="F12450" t="b">
        <v>0</v>
      </c>
      <c r="G12450" t="s">
        <v>33</v>
      </c>
      <c r="H12450">
        <v>27</v>
      </c>
      <c r="I12450">
        <v>16</v>
      </c>
      <c r="J12450" t="s">
        <v>24</v>
      </c>
      <c r="K12450" t="s">
        <v>35</v>
      </c>
      <c r="L12450" t="str">
        <f>_xlfn.XLOOKUP(Table1[[#This Row],[TeamFavoriteID]],Table2[team_id],Table2[team_name],_xlfn.XLOOKUP(Table1[[#This Row],[TeamFavoriteID]],Table2[team_id_pfr],Table2[team_name],"Even"))</f>
        <v>Green Bay Packers</v>
      </c>
      <c r="M12450">
        <v>-7</v>
      </c>
      <c r="N12450">
        <f>IF(Table1[[#This Row],[TeamFavorite]]=Table1[[#This Row],[TeamHome]],Table1[[#This Row],[ScoreAway]]-Table1[[#This Row],[ScoreHome]],Table1[[#This Row],[ScoreHome]]-Table1[[#This Row],[ScoreAway]])</f>
        <v>-11</v>
      </c>
      <c r="O12450">
        <f>IF(Table1[[#This Row],[SpreadActual]]&lt;Table1[[#This Row],[SpreadFavorite]],1,0)</f>
        <v>1</v>
      </c>
      <c r="P12450">
        <v>41.5</v>
      </c>
      <c r="Q12450" t="s">
        <v>82</v>
      </c>
      <c r="R12450" t="b">
        <v>0</v>
      </c>
    </row>
    <row r="12451" spans="1:22" x14ac:dyDescent="0.2">
      <c r="A12451" s="1">
        <v>43730</v>
      </c>
      <c r="B12451">
        <v>2019</v>
      </c>
      <c r="C12451">
        <f>_xlfn.MAXIFS(Table1[ScheduleWeekWritten],Table1[ScheduleSeason],Table1[[#This Row],[ScheduleSeason]])</f>
        <v>17</v>
      </c>
      <c r="D12451">
        <v>3</v>
      </c>
      <c r="E12451" cm="1">
        <f t="array" ref="E12451">_xlfn.XLOOKUP(Table1[[#This Row],[ScheduleWeekWritten]],Table3[Game],100+Table3[Increase],Table1[[#This Row],[ScheduleWeekWritten]])</f>
        <v>3</v>
      </c>
      <c r="F12451" t="b">
        <v>0</v>
      </c>
      <c r="G12451" t="s">
        <v>140</v>
      </c>
      <c r="H12451">
        <v>27</v>
      </c>
      <c r="I12451">
        <v>24</v>
      </c>
      <c r="J12451" t="s">
        <v>38</v>
      </c>
      <c r="K12451" t="s">
        <v>72</v>
      </c>
      <c r="L12451" t="str">
        <f>_xlfn.XLOOKUP(Table1[[#This Row],[TeamFavoriteID]],Table2[team_id],Table2[team_name],_xlfn.XLOOKUP(Table1[[#This Row],[TeamFavoriteID]],Table2[team_id_pfr],Table2[team_name],"Even"))</f>
        <v>Baltimore Colts</v>
      </c>
      <c r="M12451">
        <v>-1.5</v>
      </c>
      <c r="N12451">
        <f>IF(Table1[[#This Row],[TeamFavorite]]=Table1[[#This Row],[TeamHome]],Table1[[#This Row],[ScoreAway]]-Table1[[#This Row],[ScoreHome]],Table1[[#This Row],[ScoreHome]]-Table1[[#This Row],[ScoreAway]])</f>
        <v>3</v>
      </c>
      <c r="O12451">
        <f>IF(Table1[[#This Row],[SpreadActual]]&lt;Table1[[#This Row],[SpreadFavorite]],1,0)</f>
        <v>0</v>
      </c>
      <c r="P12451">
        <v>48</v>
      </c>
      <c r="Q12451" t="s">
        <v>190</v>
      </c>
      <c r="R12451" t="b">
        <v>0</v>
      </c>
      <c r="S12451">
        <v>72</v>
      </c>
      <c r="T12451">
        <v>0</v>
      </c>
      <c r="V12451" t="s">
        <v>103</v>
      </c>
    </row>
    <row r="12452" spans="1:22" x14ac:dyDescent="0.2">
      <c r="A12452" s="1">
        <v>43730</v>
      </c>
      <c r="B12452">
        <v>2019</v>
      </c>
      <c r="C12452">
        <f>_xlfn.MAXIFS(Table1[ScheduleWeekWritten],Table1[ScheduleSeason],Table1[[#This Row],[ScheduleSeason]])</f>
        <v>17</v>
      </c>
      <c r="D12452">
        <v>3</v>
      </c>
      <c r="E12452" cm="1">
        <f t="array" ref="E12452">_xlfn.XLOOKUP(Table1[[#This Row],[ScheduleWeekWritten]],Table3[Game],100+Table3[Increase],Table1[[#This Row],[ScheduleWeekWritten]])</f>
        <v>3</v>
      </c>
      <c r="F12452" t="b">
        <v>0</v>
      </c>
      <c r="G12452" t="s">
        <v>42</v>
      </c>
      <c r="H12452">
        <v>33</v>
      </c>
      <c r="I12452">
        <v>28</v>
      </c>
      <c r="J12452" t="s">
        <v>158</v>
      </c>
      <c r="K12452" t="s">
        <v>75</v>
      </c>
      <c r="L12452" t="str">
        <f>_xlfn.XLOOKUP(Table1[[#This Row],[TeamFavoriteID]],Table2[team_id],Table2[team_name],_xlfn.XLOOKUP(Table1[[#This Row],[TeamFavoriteID]],Table2[team_id_pfr],Table2[team_name],"Even"))</f>
        <v>Kansas City Chiefs</v>
      </c>
      <c r="M12452">
        <v>-5</v>
      </c>
      <c r="N12452">
        <f>IF(Table1[[#This Row],[TeamFavorite]]=Table1[[#This Row],[TeamHome]],Table1[[#This Row],[ScoreAway]]-Table1[[#This Row],[ScoreHome]],Table1[[#This Row],[ScoreHome]]-Table1[[#This Row],[ScoreAway]])</f>
        <v>-5</v>
      </c>
      <c r="O12452">
        <f>IF(Table1[[#This Row],[SpreadActual]]&lt;Table1[[#This Row],[SpreadFavorite]],1,0)</f>
        <v>0</v>
      </c>
      <c r="P12452">
        <v>52</v>
      </c>
      <c r="Q12452" t="s">
        <v>117</v>
      </c>
      <c r="R12452" t="b">
        <v>0</v>
      </c>
    </row>
    <row r="12453" spans="1:22" x14ac:dyDescent="0.2">
      <c r="A12453" s="1">
        <v>43730</v>
      </c>
      <c r="B12453">
        <v>2019</v>
      </c>
      <c r="C12453">
        <f>_xlfn.MAXIFS(Table1[ScheduleWeekWritten],Table1[ScheduleSeason],Table1[[#This Row],[ScheduleSeason]])</f>
        <v>17</v>
      </c>
      <c r="D12453">
        <v>3</v>
      </c>
      <c r="E12453" cm="1">
        <f t="array" ref="E12453">_xlfn.XLOOKUP(Table1[[#This Row],[ScheduleWeekWritten]],Table3[Game],100+Table3[Increase],Table1[[#This Row],[ScheduleWeekWritten]])</f>
        <v>3</v>
      </c>
      <c r="F12453" t="b">
        <v>0</v>
      </c>
      <c r="G12453" t="s">
        <v>210</v>
      </c>
      <c r="H12453">
        <v>20</v>
      </c>
      <c r="I12453">
        <v>27</v>
      </c>
      <c r="J12453" t="s">
        <v>177</v>
      </c>
      <c r="K12453" t="s">
        <v>29</v>
      </c>
      <c r="L12453" t="str">
        <f>_xlfn.XLOOKUP(Table1[[#This Row],[TeamFavoriteID]],Table2[team_id],Table2[team_name],_xlfn.XLOOKUP(Table1[[#This Row],[TeamFavoriteID]],Table2[team_id_pfr],Table2[team_name],"Even"))</f>
        <v>Los Angeles Chargers</v>
      </c>
      <c r="M12453">
        <v>-3</v>
      </c>
      <c r="N12453">
        <f>IF(Table1[[#This Row],[TeamFavorite]]=Table1[[#This Row],[TeamHome]],Table1[[#This Row],[ScoreAway]]-Table1[[#This Row],[ScoreHome]],Table1[[#This Row],[ScoreHome]]-Table1[[#This Row],[ScoreAway]])</f>
        <v>7</v>
      </c>
      <c r="O12453">
        <f>IF(Table1[[#This Row],[SpreadActual]]&lt;Table1[[#This Row],[SpreadFavorite]],1,0)</f>
        <v>0</v>
      </c>
      <c r="P12453">
        <v>49</v>
      </c>
      <c r="Q12453" t="s">
        <v>216</v>
      </c>
      <c r="R12453" t="b">
        <v>0</v>
      </c>
    </row>
    <row r="12454" spans="1:22" x14ac:dyDescent="0.2">
      <c r="A12454" s="1">
        <v>43730</v>
      </c>
      <c r="B12454">
        <v>2019</v>
      </c>
      <c r="C12454">
        <f>_xlfn.MAXIFS(Table1[ScheduleWeekWritten],Table1[ScheduleSeason],Table1[[#This Row],[ScheduleSeason]])</f>
        <v>17</v>
      </c>
      <c r="D12454">
        <v>3</v>
      </c>
      <c r="E12454" cm="1">
        <f t="array" ref="E12454">_xlfn.XLOOKUP(Table1[[#This Row],[ScheduleWeekWritten]],Table3[Game],100+Table3[Increase],Table1[[#This Row],[ScheduleWeekWritten]])</f>
        <v>3</v>
      </c>
      <c r="F12454" t="b">
        <v>0</v>
      </c>
      <c r="G12454" t="s">
        <v>54</v>
      </c>
      <c r="H12454">
        <v>34</v>
      </c>
      <c r="I12454">
        <v>14</v>
      </c>
      <c r="J12454" t="s">
        <v>20</v>
      </c>
      <c r="K12454" t="s">
        <v>55</v>
      </c>
      <c r="L12454" t="str">
        <f>_xlfn.XLOOKUP(Table1[[#This Row],[TeamFavoriteID]],Table2[team_id],Table2[team_name],_xlfn.XLOOKUP(Table1[[#This Row],[TeamFavoriteID]],Table2[team_id_pfr],Table2[team_name],"Even"))</f>
        <v>Minnesota Vikings</v>
      </c>
      <c r="M12454">
        <v>-9</v>
      </c>
      <c r="N12454">
        <f>IF(Table1[[#This Row],[TeamFavorite]]=Table1[[#This Row],[TeamHome]],Table1[[#This Row],[ScoreAway]]-Table1[[#This Row],[ScoreHome]],Table1[[#This Row],[ScoreHome]]-Table1[[#This Row],[ScoreAway]])</f>
        <v>-20</v>
      </c>
      <c r="O12454">
        <f>IF(Table1[[#This Row],[SpreadActual]]&lt;Table1[[#This Row],[SpreadFavorite]],1,0)</f>
        <v>1</v>
      </c>
      <c r="P12454">
        <v>43.5</v>
      </c>
      <c r="Q12454" t="s">
        <v>205</v>
      </c>
      <c r="R12454" t="b">
        <v>0</v>
      </c>
      <c r="S12454">
        <v>72</v>
      </c>
      <c r="T12454">
        <v>0</v>
      </c>
      <c r="V12454" t="s">
        <v>103</v>
      </c>
    </row>
    <row r="12455" spans="1:22" x14ac:dyDescent="0.2">
      <c r="A12455" s="1">
        <v>43730</v>
      </c>
      <c r="B12455">
        <v>2019</v>
      </c>
      <c r="C12455">
        <f>_xlfn.MAXIFS(Table1[ScheduleWeekWritten],Table1[ScheduleSeason],Table1[[#This Row],[ScheduleSeason]])</f>
        <v>17</v>
      </c>
      <c r="D12455">
        <v>3</v>
      </c>
      <c r="E12455" cm="1">
        <f t="array" ref="E12455">_xlfn.XLOOKUP(Table1[[#This Row],[ScheduleWeekWritten]],Table3[Game],100+Table3[Increase],Table1[[#This Row],[ScheduleWeekWritten]])</f>
        <v>3</v>
      </c>
      <c r="F12455" t="b">
        <v>0</v>
      </c>
      <c r="G12455" t="s">
        <v>115</v>
      </c>
      <c r="H12455">
        <v>30</v>
      </c>
      <c r="I12455">
        <v>14</v>
      </c>
      <c r="J12455" t="s">
        <v>31</v>
      </c>
      <c r="K12455" t="s">
        <v>70</v>
      </c>
      <c r="L12455" t="str">
        <f>_xlfn.XLOOKUP(Table1[[#This Row],[TeamFavoriteID]],Table2[team_id],Table2[team_name],_xlfn.XLOOKUP(Table1[[#This Row],[TeamFavoriteID]],Table2[team_id_pfr],Table2[team_name],"Even"))</f>
        <v>Boston Patriots</v>
      </c>
      <c r="M12455">
        <v>-21</v>
      </c>
      <c r="N12455">
        <f>IF(Table1[[#This Row],[TeamFavorite]]=Table1[[#This Row],[TeamHome]],Table1[[#This Row],[ScoreAway]]-Table1[[#This Row],[ScoreHome]],Table1[[#This Row],[ScoreHome]]-Table1[[#This Row],[ScoreAway]])</f>
        <v>16</v>
      </c>
      <c r="O12455">
        <f>IF(Table1[[#This Row],[SpreadActual]]&lt;Table1[[#This Row],[SpreadFavorite]],1,0)</f>
        <v>0</v>
      </c>
      <c r="P12455">
        <v>43</v>
      </c>
      <c r="Q12455" t="s">
        <v>179</v>
      </c>
      <c r="R12455" t="b">
        <v>0</v>
      </c>
    </row>
    <row r="12456" spans="1:22" x14ac:dyDescent="0.2">
      <c r="A12456" s="1">
        <v>43730</v>
      </c>
      <c r="B12456">
        <v>2019</v>
      </c>
      <c r="C12456">
        <f>_xlfn.MAXIFS(Table1[ScheduleWeekWritten],Table1[ScheduleSeason],Table1[[#This Row],[ScheduleSeason]])</f>
        <v>17</v>
      </c>
      <c r="D12456">
        <v>3</v>
      </c>
      <c r="E12456" cm="1">
        <f t="array" ref="E12456">_xlfn.XLOOKUP(Table1[[#This Row],[ScheduleWeekWritten]],Table3[Game],100+Table3[Increase],Table1[[#This Row],[ScheduleWeekWritten]])</f>
        <v>3</v>
      </c>
      <c r="F12456" t="b">
        <v>0</v>
      </c>
      <c r="G12456" t="s">
        <v>58</v>
      </c>
      <c r="H12456">
        <v>24</v>
      </c>
      <c r="I12456">
        <v>27</v>
      </c>
      <c r="J12456" t="s">
        <v>45</v>
      </c>
      <c r="K12456" t="s">
        <v>77</v>
      </c>
      <c r="L12456" t="str">
        <f>_xlfn.XLOOKUP(Table1[[#This Row],[TeamFavoriteID]],Table2[team_id],Table2[team_name],_xlfn.XLOOKUP(Table1[[#This Row],[TeamFavoriteID]],Table2[team_id_pfr],Table2[team_name],"Even"))</f>
        <v>Philadelphia Eagles</v>
      </c>
      <c r="M12456">
        <v>-4</v>
      </c>
      <c r="N12456">
        <f>IF(Table1[[#This Row],[TeamFavorite]]=Table1[[#This Row],[TeamHome]],Table1[[#This Row],[ScoreAway]]-Table1[[#This Row],[ScoreHome]],Table1[[#This Row],[ScoreHome]]-Table1[[#This Row],[ScoreAway]])</f>
        <v>3</v>
      </c>
      <c r="O12456">
        <f>IF(Table1[[#This Row],[SpreadActual]]&lt;Table1[[#This Row],[SpreadFavorite]],1,0)</f>
        <v>0</v>
      </c>
      <c r="P12456">
        <v>45</v>
      </c>
      <c r="Q12456" t="s">
        <v>183</v>
      </c>
      <c r="R12456" t="b">
        <v>0</v>
      </c>
    </row>
    <row r="12457" spans="1:22" x14ac:dyDescent="0.2">
      <c r="A12457" s="1">
        <v>43730</v>
      </c>
      <c r="B12457">
        <v>2019</v>
      </c>
      <c r="C12457">
        <f>_xlfn.MAXIFS(Table1[ScheduleWeekWritten],Table1[ScheduleSeason],Table1[[#This Row],[ScheduleSeason]])</f>
        <v>17</v>
      </c>
      <c r="D12457">
        <v>3</v>
      </c>
      <c r="E12457" cm="1">
        <f t="array" ref="E12457">_xlfn.XLOOKUP(Table1[[#This Row],[ScheduleWeekWritten]],Table3[Game],100+Table3[Increase],Table1[[#This Row],[ScheduleWeekWritten]])</f>
        <v>3</v>
      </c>
      <c r="F12457" t="b">
        <v>0</v>
      </c>
      <c r="G12457" t="s">
        <v>53</v>
      </c>
      <c r="H12457">
        <v>24</v>
      </c>
      <c r="I12457">
        <v>20</v>
      </c>
      <c r="J12457" t="s">
        <v>49</v>
      </c>
      <c r="K12457" t="s">
        <v>87</v>
      </c>
      <c r="L12457" t="str">
        <f>_xlfn.XLOOKUP(Table1[[#This Row],[TeamFavoriteID]],Table2[team_id],Table2[team_name],_xlfn.XLOOKUP(Table1[[#This Row],[TeamFavoriteID]],Table2[team_id_pfr],Table2[team_name],"Even"))</f>
        <v>San Francisco 49ers</v>
      </c>
      <c r="M12457">
        <v>-6</v>
      </c>
      <c r="N12457">
        <f>IF(Table1[[#This Row],[TeamFavorite]]=Table1[[#This Row],[TeamHome]],Table1[[#This Row],[ScoreAway]]-Table1[[#This Row],[ScoreHome]],Table1[[#This Row],[ScoreHome]]-Table1[[#This Row],[ScoreAway]])</f>
        <v>-4</v>
      </c>
      <c r="O12457">
        <f>IF(Table1[[#This Row],[SpreadActual]]&lt;Table1[[#This Row],[SpreadFavorite]],1,0)</f>
        <v>0</v>
      </c>
      <c r="P12457">
        <v>44.5</v>
      </c>
      <c r="Q12457" t="s">
        <v>203</v>
      </c>
      <c r="R12457" t="b">
        <v>0</v>
      </c>
    </row>
    <row r="12458" spans="1:22" x14ac:dyDescent="0.2">
      <c r="A12458" s="1">
        <v>43730</v>
      </c>
      <c r="B12458">
        <v>2019</v>
      </c>
      <c r="C12458">
        <f>_xlfn.MAXIFS(Table1[ScheduleWeekWritten],Table1[ScheduleSeason],Table1[[#This Row],[ScheduleSeason]])</f>
        <v>17</v>
      </c>
      <c r="D12458">
        <v>3</v>
      </c>
      <c r="E12458" cm="1">
        <f t="array" ref="E12458">_xlfn.XLOOKUP(Table1[[#This Row],[ScheduleWeekWritten]],Table3[Game],100+Table3[Increase],Table1[[#This Row],[ScheduleWeekWritten]])</f>
        <v>3</v>
      </c>
      <c r="F12458" t="b">
        <v>0</v>
      </c>
      <c r="G12458" t="s">
        <v>128</v>
      </c>
      <c r="H12458">
        <v>27</v>
      </c>
      <c r="I12458">
        <v>33</v>
      </c>
      <c r="J12458" t="s">
        <v>95</v>
      </c>
      <c r="K12458" t="s">
        <v>132</v>
      </c>
      <c r="L12458" t="str">
        <f>_xlfn.XLOOKUP(Table1[[#This Row],[TeamFavoriteID]],Table2[team_id],Table2[team_name],_xlfn.XLOOKUP(Table1[[#This Row],[TeamFavoriteID]],Table2[team_id_pfr],Table2[team_name],"Even"))</f>
        <v>Seattle Seahawks</v>
      </c>
      <c r="M12458">
        <v>-5</v>
      </c>
      <c r="N12458">
        <f>IF(Table1[[#This Row],[TeamFavorite]]=Table1[[#This Row],[TeamHome]],Table1[[#This Row],[ScoreAway]]-Table1[[#This Row],[ScoreHome]],Table1[[#This Row],[ScoreHome]]-Table1[[#This Row],[ScoreAway]])</f>
        <v>6</v>
      </c>
      <c r="O12458">
        <f>IF(Table1[[#This Row],[SpreadActual]]&lt;Table1[[#This Row],[SpreadFavorite]],1,0)</f>
        <v>0</v>
      </c>
      <c r="P12458">
        <v>44</v>
      </c>
      <c r="Q12458" t="s">
        <v>180</v>
      </c>
      <c r="R12458" t="b">
        <v>0</v>
      </c>
    </row>
    <row r="12459" spans="1:22" x14ac:dyDescent="0.2">
      <c r="A12459" s="1">
        <v>43730</v>
      </c>
      <c r="B12459">
        <v>2019</v>
      </c>
      <c r="C12459">
        <f>_xlfn.MAXIFS(Table1[ScheduleWeekWritten],Table1[ScheduleSeason],Table1[[#This Row],[ScheduleSeason]])</f>
        <v>17</v>
      </c>
      <c r="D12459">
        <v>3</v>
      </c>
      <c r="E12459" cm="1">
        <f t="array" ref="E12459">_xlfn.XLOOKUP(Table1[[#This Row],[ScheduleWeekWritten]],Table3[Game],100+Table3[Increase],Table1[[#This Row],[ScheduleWeekWritten]])</f>
        <v>3</v>
      </c>
      <c r="F12459" t="b">
        <v>0</v>
      </c>
      <c r="G12459" t="s">
        <v>127</v>
      </c>
      <c r="H12459">
        <v>31</v>
      </c>
      <c r="I12459">
        <v>32</v>
      </c>
      <c r="J12459" t="s">
        <v>50</v>
      </c>
      <c r="K12459" t="s">
        <v>133</v>
      </c>
      <c r="L12459" t="str">
        <f>_xlfn.XLOOKUP(Table1[[#This Row],[TeamFavoriteID]],Table2[team_id],Table2[team_name],_xlfn.XLOOKUP(Table1[[#This Row],[TeamFavoriteID]],Table2[team_id_pfr],Table2[team_name],"Even"))</f>
        <v>Tampa Bay Buccaneers</v>
      </c>
      <c r="M12459">
        <v>-5</v>
      </c>
      <c r="N12459">
        <f>IF(Table1[[#This Row],[TeamFavorite]]=Table1[[#This Row],[TeamHome]],Table1[[#This Row],[ScoreAway]]-Table1[[#This Row],[ScoreHome]],Table1[[#This Row],[ScoreHome]]-Table1[[#This Row],[ScoreAway]])</f>
        <v>1</v>
      </c>
      <c r="O12459">
        <f>IF(Table1[[#This Row],[SpreadActual]]&lt;Table1[[#This Row],[SpreadFavorite]],1,0)</f>
        <v>0</v>
      </c>
      <c r="P12459">
        <v>48</v>
      </c>
      <c r="Q12459" t="s">
        <v>168</v>
      </c>
      <c r="R12459" t="b">
        <v>0</v>
      </c>
    </row>
    <row r="12460" spans="1:22" x14ac:dyDescent="0.2">
      <c r="A12460" s="1">
        <v>43731</v>
      </c>
      <c r="B12460">
        <v>2019</v>
      </c>
      <c r="C12460">
        <f>_xlfn.MAXIFS(Table1[ScheduleWeekWritten],Table1[ScheduleSeason],Table1[[#This Row],[ScheduleSeason]])</f>
        <v>17</v>
      </c>
      <c r="D12460">
        <v>3</v>
      </c>
      <c r="E12460" cm="1">
        <f t="array" ref="E12460">_xlfn.XLOOKUP(Table1[[#This Row],[ScheduleWeekWritten]],Table3[Game],100+Table3[Increase],Table1[[#This Row],[ScheduleWeekWritten]])</f>
        <v>3</v>
      </c>
      <c r="F12460" t="b">
        <v>0</v>
      </c>
      <c r="G12460" t="s">
        <v>61</v>
      </c>
      <c r="H12460">
        <v>15</v>
      </c>
      <c r="I12460">
        <v>31</v>
      </c>
      <c r="J12460" t="s">
        <v>46</v>
      </c>
      <c r="K12460" t="s">
        <v>47</v>
      </c>
      <c r="L12460" t="str">
        <f>_xlfn.XLOOKUP(Table1[[#This Row],[TeamFavoriteID]],Table2[team_id],Table2[team_name],_xlfn.XLOOKUP(Table1[[#This Row],[TeamFavoriteID]],Table2[team_id_pfr],Table2[team_name],"Even"))</f>
        <v>Chicago Bears</v>
      </c>
      <c r="M12460">
        <v>-5</v>
      </c>
      <c r="N12460">
        <f>IF(Table1[[#This Row],[TeamFavorite]]=Table1[[#This Row],[TeamHome]],Table1[[#This Row],[ScoreAway]]-Table1[[#This Row],[ScoreHome]],Table1[[#This Row],[ScoreHome]]-Table1[[#This Row],[ScoreAway]])</f>
        <v>-16</v>
      </c>
      <c r="O12460">
        <f>IF(Table1[[#This Row],[SpreadActual]]&lt;Table1[[#This Row],[SpreadFavorite]],1,0)</f>
        <v>1</v>
      </c>
      <c r="P12460">
        <v>41</v>
      </c>
      <c r="Q12460" t="s">
        <v>165</v>
      </c>
      <c r="R12460" t="b">
        <v>0</v>
      </c>
    </row>
    <row r="12461" spans="1:22" x14ac:dyDescent="0.2">
      <c r="A12461" s="1">
        <v>43734</v>
      </c>
      <c r="B12461">
        <v>2019</v>
      </c>
      <c r="C12461">
        <f>_xlfn.MAXIFS(Table1[ScheduleWeekWritten],Table1[ScheduleSeason],Table1[[#This Row],[ScheduleSeason]])</f>
        <v>17</v>
      </c>
      <c r="D12461">
        <v>4</v>
      </c>
      <c r="E12461" cm="1">
        <f t="array" ref="E12461">_xlfn.XLOOKUP(Table1[[#This Row],[ScheduleWeekWritten]],Table3[Game],100+Table3[Increase],Table1[[#This Row],[ScheduleWeekWritten]])</f>
        <v>4</v>
      </c>
      <c r="F12461" t="b">
        <v>0</v>
      </c>
      <c r="G12461" t="s">
        <v>33</v>
      </c>
      <c r="H12461">
        <v>27</v>
      </c>
      <c r="I12461">
        <v>34</v>
      </c>
      <c r="J12461" t="s">
        <v>58</v>
      </c>
      <c r="K12461" t="s">
        <v>35</v>
      </c>
      <c r="L12461" t="str">
        <f>_xlfn.XLOOKUP(Table1[[#This Row],[TeamFavoriteID]],Table2[team_id],Table2[team_name],_xlfn.XLOOKUP(Table1[[#This Row],[TeamFavoriteID]],Table2[team_id_pfr],Table2[team_name],"Even"))</f>
        <v>Green Bay Packers</v>
      </c>
      <c r="M12461">
        <v>-3.5</v>
      </c>
      <c r="N12461">
        <f>IF(Table1[[#This Row],[TeamFavorite]]=Table1[[#This Row],[TeamHome]],Table1[[#This Row],[ScoreAway]]-Table1[[#This Row],[ScoreHome]],Table1[[#This Row],[ScoreHome]]-Table1[[#This Row],[ScoreAway]])</f>
        <v>7</v>
      </c>
      <c r="O12461">
        <f>IF(Table1[[#This Row],[SpreadActual]]&lt;Table1[[#This Row],[SpreadFavorite]],1,0)</f>
        <v>0</v>
      </c>
      <c r="P12461">
        <v>46.5</v>
      </c>
      <c r="Q12461" t="s">
        <v>82</v>
      </c>
      <c r="R12461" t="b">
        <v>0</v>
      </c>
    </row>
    <row r="12462" spans="1:22" x14ac:dyDescent="0.2">
      <c r="A12462" s="1">
        <v>43737</v>
      </c>
      <c r="B12462">
        <v>2019</v>
      </c>
      <c r="C12462">
        <f>_xlfn.MAXIFS(Table1[ScheduleWeekWritten],Table1[ScheduleSeason],Table1[[#This Row],[ScheduleSeason]])</f>
        <v>17</v>
      </c>
      <c r="D12462">
        <v>4</v>
      </c>
      <c r="E12462" cm="1">
        <f t="array" ref="E12462">_xlfn.XLOOKUP(Table1[[#This Row],[ScheduleWeekWritten]],Table3[Game],100+Table3[Increase],Table1[[#This Row],[ScheduleWeekWritten]])</f>
        <v>4</v>
      </c>
      <c r="F12462" t="b">
        <v>0</v>
      </c>
      <c r="G12462" t="s">
        <v>149</v>
      </c>
      <c r="H12462">
        <v>10</v>
      </c>
      <c r="I12462">
        <v>27</v>
      </c>
      <c r="J12462" t="s">
        <v>128</v>
      </c>
      <c r="K12462" t="s">
        <v>132</v>
      </c>
      <c r="L12462" t="str">
        <f>_xlfn.XLOOKUP(Table1[[#This Row],[TeamFavoriteID]],Table2[team_id],Table2[team_name],_xlfn.XLOOKUP(Table1[[#This Row],[TeamFavoriteID]],Table2[team_id_pfr],Table2[team_name],"Even"))</f>
        <v>Seattle Seahawks</v>
      </c>
      <c r="M12462">
        <v>-5.5</v>
      </c>
      <c r="N12462">
        <f>IF(Table1[[#This Row],[TeamFavorite]]=Table1[[#This Row],[TeamHome]],Table1[[#This Row],[ScoreAway]]-Table1[[#This Row],[ScoreHome]],Table1[[#This Row],[ScoreHome]]-Table1[[#This Row],[ScoreAway]])</f>
        <v>-17</v>
      </c>
      <c r="O12462">
        <f>IF(Table1[[#This Row],[SpreadActual]]&lt;Table1[[#This Row],[SpreadFavorite]],1,0)</f>
        <v>1</v>
      </c>
      <c r="P12462">
        <v>48.5</v>
      </c>
      <c r="Q12462" t="s">
        <v>150</v>
      </c>
      <c r="R12462" t="b">
        <v>0</v>
      </c>
      <c r="S12462">
        <v>72</v>
      </c>
      <c r="T12462">
        <v>0</v>
      </c>
      <c r="V12462" t="s">
        <v>103</v>
      </c>
    </row>
    <row r="12463" spans="1:22" x14ac:dyDescent="0.2">
      <c r="A12463" s="1">
        <v>43737</v>
      </c>
      <c r="B12463">
        <v>2019</v>
      </c>
      <c r="C12463">
        <f>_xlfn.MAXIFS(Table1[ScheduleWeekWritten],Table1[ScheduleSeason],Table1[[#This Row],[ScheduleSeason]])</f>
        <v>17</v>
      </c>
      <c r="D12463">
        <v>4</v>
      </c>
      <c r="E12463" cm="1">
        <f t="array" ref="E12463">_xlfn.XLOOKUP(Table1[[#This Row],[ScheduleWeekWritten]],Table3[Game],100+Table3[Increase],Table1[[#This Row],[ScheduleWeekWritten]])</f>
        <v>4</v>
      </c>
      <c r="F12463" t="b">
        <v>0</v>
      </c>
      <c r="G12463" t="s">
        <v>38</v>
      </c>
      <c r="H12463">
        <v>10</v>
      </c>
      <c r="I12463">
        <v>24</v>
      </c>
      <c r="J12463" t="s">
        <v>171</v>
      </c>
      <c r="K12463" t="s">
        <v>109</v>
      </c>
      <c r="L12463" t="str">
        <f>_xlfn.XLOOKUP(Table1[[#This Row],[TeamFavoriteID]],Table2[team_id],Table2[team_name],_xlfn.XLOOKUP(Table1[[#This Row],[TeamFavoriteID]],Table2[team_id_pfr],Table2[team_name],"Even"))</f>
        <v>Atlanta Falcons</v>
      </c>
      <c r="M12463">
        <v>-3.5</v>
      </c>
      <c r="N12463">
        <f>IF(Table1[[#This Row],[TeamFavorite]]=Table1[[#This Row],[TeamHome]],Table1[[#This Row],[ScoreAway]]-Table1[[#This Row],[ScoreHome]],Table1[[#This Row],[ScoreHome]]-Table1[[#This Row],[ScoreAway]])</f>
        <v>14</v>
      </c>
      <c r="O12463">
        <f>IF(Table1[[#This Row],[SpreadActual]]&lt;Table1[[#This Row],[SpreadFavorite]],1,0)</f>
        <v>0</v>
      </c>
      <c r="P12463">
        <v>46.5</v>
      </c>
      <c r="Q12463" t="s">
        <v>213</v>
      </c>
      <c r="R12463" t="b">
        <v>0</v>
      </c>
      <c r="S12463">
        <v>72</v>
      </c>
      <c r="T12463">
        <v>0</v>
      </c>
      <c r="V12463" t="s">
        <v>103</v>
      </c>
    </row>
    <row r="12464" spans="1:22" x14ac:dyDescent="0.2">
      <c r="A12464" s="1">
        <v>43737</v>
      </c>
      <c r="B12464">
        <v>2019</v>
      </c>
      <c r="C12464">
        <f>_xlfn.MAXIFS(Table1[ScheduleWeekWritten],Table1[ScheduleSeason],Table1[[#This Row],[ScheduleSeason]])</f>
        <v>17</v>
      </c>
      <c r="D12464">
        <v>4</v>
      </c>
      <c r="E12464" cm="1">
        <f t="array" ref="E12464">_xlfn.XLOOKUP(Table1[[#This Row],[ScheduleWeekWritten]],Table3[Game],100+Table3[Increase],Table1[[#This Row],[ScheduleWeekWritten]])</f>
        <v>4</v>
      </c>
      <c r="F12464" t="b">
        <v>0</v>
      </c>
      <c r="G12464" t="s">
        <v>158</v>
      </c>
      <c r="H12464">
        <v>25</v>
      </c>
      <c r="I12464">
        <v>40</v>
      </c>
      <c r="J12464" t="s">
        <v>62</v>
      </c>
      <c r="K12464" t="s">
        <v>159</v>
      </c>
      <c r="L12464" t="str">
        <f>_xlfn.XLOOKUP(Table1[[#This Row],[TeamFavoriteID]],Table2[team_id],Table2[team_name],_xlfn.XLOOKUP(Table1[[#This Row],[TeamFavoriteID]],Table2[team_id_pfr],Table2[team_name],"Even"))</f>
        <v>Baltimore Ravens</v>
      </c>
      <c r="M12464">
        <v>-7</v>
      </c>
      <c r="N12464">
        <f>IF(Table1[[#This Row],[TeamFavorite]]=Table1[[#This Row],[TeamHome]],Table1[[#This Row],[ScoreAway]]-Table1[[#This Row],[ScoreHome]],Table1[[#This Row],[ScoreHome]]-Table1[[#This Row],[ScoreAway]])</f>
        <v>15</v>
      </c>
      <c r="O12464">
        <f>IF(Table1[[#This Row],[SpreadActual]]&lt;Table1[[#This Row],[SpreadFavorite]],1,0)</f>
        <v>0</v>
      </c>
      <c r="P12464">
        <v>47.5</v>
      </c>
      <c r="Q12464" t="s">
        <v>166</v>
      </c>
      <c r="R12464" t="b">
        <v>0</v>
      </c>
    </row>
    <row r="12465" spans="1:22" x14ac:dyDescent="0.2">
      <c r="A12465" s="1">
        <v>43737</v>
      </c>
      <c r="B12465">
        <v>2019</v>
      </c>
      <c r="C12465">
        <f>_xlfn.MAXIFS(Table1[ScheduleWeekWritten],Table1[ScheduleSeason],Table1[[#This Row],[ScheduleSeason]])</f>
        <v>17</v>
      </c>
      <c r="D12465">
        <v>4</v>
      </c>
      <c r="E12465" cm="1">
        <f t="array" ref="E12465">_xlfn.XLOOKUP(Table1[[#This Row],[ScheduleWeekWritten]],Table3[Game],100+Table3[Increase],Table1[[#This Row],[ScheduleWeekWritten]])</f>
        <v>4</v>
      </c>
      <c r="F12465" t="b">
        <v>0</v>
      </c>
      <c r="G12465" t="s">
        <v>28</v>
      </c>
      <c r="H12465">
        <v>10</v>
      </c>
      <c r="I12465">
        <v>16</v>
      </c>
      <c r="J12465" t="s">
        <v>115</v>
      </c>
      <c r="K12465" t="s">
        <v>70</v>
      </c>
      <c r="L12465" t="str">
        <f>_xlfn.XLOOKUP(Table1[[#This Row],[TeamFavoriteID]],Table2[team_id],Table2[team_name],_xlfn.XLOOKUP(Table1[[#This Row],[TeamFavoriteID]],Table2[team_id_pfr],Table2[team_name],"Even"))</f>
        <v>Boston Patriots</v>
      </c>
      <c r="M12465">
        <v>-7</v>
      </c>
      <c r="N12465">
        <f>IF(Table1[[#This Row],[TeamFavorite]]=Table1[[#This Row],[TeamHome]],Table1[[#This Row],[ScoreAway]]-Table1[[#This Row],[ScoreHome]],Table1[[#This Row],[ScoreHome]]-Table1[[#This Row],[ScoreAway]])</f>
        <v>-6</v>
      </c>
      <c r="O12465">
        <f>IF(Table1[[#This Row],[SpreadActual]]&lt;Table1[[#This Row],[SpreadFavorite]],1,0)</f>
        <v>0</v>
      </c>
      <c r="P12465">
        <v>41.5</v>
      </c>
      <c r="Q12465" t="s">
        <v>204</v>
      </c>
      <c r="R12465" t="b">
        <v>0</v>
      </c>
    </row>
    <row r="12466" spans="1:22" x14ac:dyDescent="0.2">
      <c r="A12466" s="1">
        <v>43737</v>
      </c>
      <c r="B12466">
        <v>2019</v>
      </c>
      <c r="C12466">
        <f>_xlfn.MAXIFS(Table1[ScheduleWeekWritten],Table1[ScheduleSeason],Table1[[#This Row],[ScheduleSeason]])</f>
        <v>17</v>
      </c>
      <c r="D12466">
        <v>4</v>
      </c>
      <c r="E12466" cm="1">
        <f t="array" ref="E12466">_xlfn.XLOOKUP(Table1[[#This Row],[ScheduleWeekWritten]],Table3[Game],100+Table3[Increase],Table1[[#This Row],[ScheduleWeekWritten]])</f>
        <v>4</v>
      </c>
      <c r="F12466" t="b">
        <v>0</v>
      </c>
      <c r="G12466" t="s">
        <v>46</v>
      </c>
      <c r="H12466">
        <v>16</v>
      </c>
      <c r="I12466">
        <v>6</v>
      </c>
      <c r="J12466" t="s">
        <v>54</v>
      </c>
      <c r="K12466" t="s">
        <v>47</v>
      </c>
      <c r="L12466" t="str">
        <f>_xlfn.XLOOKUP(Table1[[#This Row],[TeamFavoriteID]],Table2[team_id],Table2[team_name],_xlfn.XLOOKUP(Table1[[#This Row],[TeamFavoriteID]],Table2[team_id_pfr],Table2[team_name],"Even"))</f>
        <v>Chicago Bears</v>
      </c>
      <c r="M12466">
        <v>-1</v>
      </c>
      <c r="N12466">
        <f>IF(Table1[[#This Row],[TeamFavorite]]=Table1[[#This Row],[TeamHome]],Table1[[#This Row],[ScoreAway]]-Table1[[#This Row],[ScoreHome]],Table1[[#This Row],[ScoreHome]]-Table1[[#This Row],[ScoreAway]])</f>
        <v>-10</v>
      </c>
      <c r="O12466">
        <f>IF(Table1[[#This Row],[SpreadActual]]&lt;Table1[[#This Row],[SpreadFavorite]],1,0)</f>
        <v>1</v>
      </c>
      <c r="P12466">
        <v>38.5</v>
      </c>
      <c r="Q12466" t="s">
        <v>114</v>
      </c>
      <c r="R12466" t="b">
        <v>0</v>
      </c>
    </row>
    <row r="12467" spans="1:22" x14ac:dyDescent="0.2">
      <c r="A12467" s="1">
        <v>43737</v>
      </c>
      <c r="B12467">
        <v>2019</v>
      </c>
      <c r="C12467">
        <f>_xlfn.MAXIFS(Table1[ScheduleWeekWritten],Table1[ScheduleSeason],Table1[[#This Row],[ScheduleSeason]])</f>
        <v>17</v>
      </c>
      <c r="D12467">
        <v>4</v>
      </c>
      <c r="E12467" cm="1">
        <f t="array" ref="E12467">_xlfn.XLOOKUP(Table1[[#This Row],[ScheduleWeekWritten]],Table3[Game],100+Table3[Increase],Table1[[#This Row],[ScheduleWeekWritten]])</f>
        <v>4</v>
      </c>
      <c r="F12467" t="b">
        <v>0</v>
      </c>
      <c r="G12467" t="s">
        <v>24</v>
      </c>
      <c r="H12467">
        <v>24</v>
      </c>
      <c r="I12467">
        <v>26</v>
      </c>
      <c r="J12467" t="s">
        <v>154</v>
      </c>
      <c r="K12467" t="s">
        <v>88</v>
      </c>
      <c r="L12467" t="str">
        <f>_xlfn.XLOOKUP(Table1[[#This Row],[TeamFavoriteID]],Table2[team_id],Table2[team_name],_xlfn.XLOOKUP(Table1[[#This Row],[TeamFavoriteID]],Table2[team_id_pfr],Table2[team_name],"Even"))</f>
        <v>Denver Broncos</v>
      </c>
      <c r="M12467">
        <v>-2.5</v>
      </c>
      <c r="N12467">
        <f>IF(Table1[[#This Row],[TeamFavorite]]=Table1[[#This Row],[TeamHome]],Table1[[#This Row],[ScoreAway]]-Table1[[#This Row],[ScoreHome]],Table1[[#This Row],[ScoreHome]]-Table1[[#This Row],[ScoreAway]])</f>
        <v>2</v>
      </c>
      <c r="O12467">
        <f>IF(Table1[[#This Row],[SpreadActual]]&lt;Table1[[#This Row],[SpreadFavorite]],1,0)</f>
        <v>0</v>
      </c>
      <c r="P12467">
        <v>37.5</v>
      </c>
      <c r="Q12467" t="s">
        <v>174</v>
      </c>
      <c r="R12467" t="b">
        <v>0</v>
      </c>
    </row>
    <row r="12468" spans="1:22" x14ac:dyDescent="0.2">
      <c r="A12468" s="1">
        <v>43737</v>
      </c>
      <c r="B12468">
        <v>2019</v>
      </c>
      <c r="C12468">
        <f>_xlfn.MAXIFS(Table1[ScheduleWeekWritten],Table1[ScheduleSeason],Table1[[#This Row],[ScheduleSeason]])</f>
        <v>17</v>
      </c>
      <c r="D12468">
        <v>4</v>
      </c>
      <c r="E12468" cm="1">
        <f t="array" ref="E12468">_xlfn.XLOOKUP(Table1[[#This Row],[ScheduleWeekWritten]],Table3[Game],100+Table3[Increase],Table1[[#This Row],[ScheduleWeekWritten]])</f>
        <v>4</v>
      </c>
      <c r="F12468" t="b">
        <v>0</v>
      </c>
      <c r="G12468" t="s">
        <v>45</v>
      </c>
      <c r="H12468">
        <v>30</v>
      </c>
      <c r="I12468">
        <v>34</v>
      </c>
      <c r="J12468" t="s">
        <v>42</v>
      </c>
      <c r="K12468" t="s">
        <v>75</v>
      </c>
      <c r="L12468" t="str">
        <f>_xlfn.XLOOKUP(Table1[[#This Row],[TeamFavoriteID]],Table2[team_id],Table2[team_name],_xlfn.XLOOKUP(Table1[[#This Row],[TeamFavoriteID]],Table2[team_id_pfr],Table2[team_name],"Even"))</f>
        <v>Kansas City Chiefs</v>
      </c>
      <c r="M12468">
        <v>-7</v>
      </c>
      <c r="N12468">
        <f>IF(Table1[[#This Row],[TeamFavorite]]=Table1[[#This Row],[TeamHome]],Table1[[#This Row],[ScoreAway]]-Table1[[#This Row],[ScoreHome]],Table1[[#This Row],[ScoreHome]]-Table1[[#This Row],[ScoreAway]])</f>
        <v>-4</v>
      </c>
      <c r="O12468">
        <f>IF(Table1[[#This Row],[SpreadActual]]&lt;Table1[[#This Row],[SpreadFavorite]],1,0)</f>
        <v>0</v>
      </c>
      <c r="P12468">
        <v>54.5</v>
      </c>
      <c r="Q12468" t="s">
        <v>181</v>
      </c>
      <c r="R12468" t="b">
        <v>0</v>
      </c>
      <c r="S12468">
        <v>72</v>
      </c>
      <c r="T12468">
        <v>0</v>
      </c>
      <c r="V12468" t="s">
        <v>103</v>
      </c>
    </row>
    <row r="12469" spans="1:22" x14ac:dyDescent="0.2">
      <c r="A12469" s="1">
        <v>43737</v>
      </c>
      <c r="B12469">
        <v>2019</v>
      </c>
      <c r="C12469">
        <f>_xlfn.MAXIFS(Table1[ScheduleWeekWritten],Table1[ScheduleSeason],Table1[[#This Row],[ScheduleSeason]])</f>
        <v>17</v>
      </c>
      <c r="D12469">
        <v>4</v>
      </c>
      <c r="E12469" cm="1">
        <f t="array" ref="E12469">_xlfn.XLOOKUP(Table1[[#This Row],[ScheduleWeekWritten]],Table3[Game],100+Table3[Increase],Table1[[#This Row],[ScheduleWeekWritten]])</f>
        <v>4</v>
      </c>
      <c r="F12469" t="b">
        <v>0</v>
      </c>
      <c r="G12469" t="s">
        <v>177</v>
      </c>
      <c r="H12469">
        <v>10</v>
      </c>
      <c r="I12469">
        <v>16</v>
      </c>
      <c r="J12469" t="s">
        <v>152</v>
      </c>
      <c r="K12469" t="s">
        <v>182</v>
      </c>
      <c r="L12469" t="str">
        <f>_xlfn.XLOOKUP(Table1[[#This Row],[TeamFavoriteID]],Table2[team_id],Table2[team_name],_xlfn.XLOOKUP(Table1[[#This Row],[TeamFavoriteID]],Table2[team_id_pfr],Table2[team_name],"Even"))</f>
        <v>Houston Texans</v>
      </c>
      <c r="M12469">
        <v>-5</v>
      </c>
      <c r="N12469">
        <f>IF(Table1[[#This Row],[TeamFavorite]]=Table1[[#This Row],[TeamHome]],Table1[[#This Row],[ScoreAway]]-Table1[[#This Row],[ScoreHome]],Table1[[#This Row],[ScoreHome]]-Table1[[#This Row],[ScoreAway]])</f>
        <v>6</v>
      </c>
      <c r="O12469">
        <f>IF(Table1[[#This Row],[SpreadActual]]&lt;Table1[[#This Row],[SpreadFavorite]],1,0)</f>
        <v>0</v>
      </c>
      <c r="P12469">
        <v>47.5</v>
      </c>
      <c r="Q12469" t="s">
        <v>207</v>
      </c>
      <c r="R12469" t="b">
        <v>0</v>
      </c>
      <c r="S12469">
        <v>72</v>
      </c>
      <c r="T12469">
        <v>0</v>
      </c>
      <c r="V12469" t="s">
        <v>103</v>
      </c>
    </row>
    <row r="12470" spans="1:22" x14ac:dyDescent="0.2">
      <c r="A12470" s="1">
        <v>43737</v>
      </c>
      <c r="B12470">
        <v>2019</v>
      </c>
      <c r="C12470">
        <f>_xlfn.MAXIFS(Table1[ScheduleWeekWritten],Table1[ScheduleSeason],Table1[[#This Row],[ScheduleSeason]])</f>
        <v>17</v>
      </c>
      <c r="D12470">
        <v>4</v>
      </c>
      <c r="E12470" cm="1">
        <f t="array" ref="E12470">_xlfn.XLOOKUP(Table1[[#This Row],[ScheduleWeekWritten]],Table3[Game],100+Table3[Increase],Table1[[#This Row],[ScheduleWeekWritten]])</f>
        <v>4</v>
      </c>
      <c r="F12470" t="b">
        <v>0</v>
      </c>
      <c r="G12470" t="s">
        <v>140</v>
      </c>
      <c r="H12470">
        <v>24</v>
      </c>
      <c r="I12470">
        <v>31</v>
      </c>
      <c r="J12470" t="s">
        <v>20</v>
      </c>
      <c r="K12470" t="s">
        <v>72</v>
      </c>
      <c r="L12470" t="str">
        <f>_xlfn.XLOOKUP(Table1[[#This Row],[TeamFavoriteID]],Table2[team_id],Table2[team_name],_xlfn.XLOOKUP(Table1[[#This Row],[TeamFavoriteID]],Table2[team_id_pfr],Table2[team_name],"Even"))</f>
        <v>Baltimore Colts</v>
      </c>
      <c r="M12470">
        <v>-6</v>
      </c>
      <c r="N12470">
        <f>IF(Table1[[#This Row],[TeamFavorite]]=Table1[[#This Row],[TeamHome]],Table1[[#This Row],[ScoreAway]]-Table1[[#This Row],[ScoreHome]],Table1[[#This Row],[ScoreHome]]-Table1[[#This Row],[ScoreAway]])</f>
        <v>-7</v>
      </c>
      <c r="O12470">
        <f>IF(Table1[[#This Row],[SpreadActual]]&lt;Table1[[#This Row],[SpreadFavorite]],1,0)</f>
        <v>1</v>
      </c>
      <c r="P12470">
        <v>46.5</v>
      </c>
      <c r="Q12470" t="s">
        <v>190</v>
      </c>
      <c r="R12470" t="b">
        <v>0</v>
      </c>
      <c r="S12470">
        <v>72</v>
      </c>
      <c r="T12470">
        <v>0</v>
      </c>
      <c r="V12470" t="s">
        <v>103</v>
      </c>
    </row>
    <row r="12471" spans="1:22" x14ac:dyDescent="0.2">
      <c r="A12471" s="1">
        <v>43737</v>
      </c>
      <c r="B12471">
        <v>2019</v>
      </c>
      <c r="C12471">
        <f>_xlfn.MAXIFS(Table1[ScheduleWeekWritten],Table1[ScheduleSeason],Table1[[#This Row],[ScheduleSeason]])</f>
        <v>17</v>
      </c>
      <c r="D12471">
        <v>4</v>
      </c>
      <c r="E12471" cm="1">
        <f t="array" ref="E12471">_xlfn.XLOOKUP(Table1[[#This Row],[ScheduleWeekWritten]],Table3[Game],100+Table3[Increase],Table1[[#This Row],[ScheduleWeekWritten]])</f>
        <v>4</v>
      </c>
      <c r="F12471" t="b">
        <v>0</v>
      </c>
      <c r="G12471" t="s">
        <v>39</v>
      </c>
      <c r="H12471">
        <v>40</v>
      </c>
      <c r="I12471">
        <v>55</v>
      </c>
      <c r="J12471" t="s">
        <v>127</v>
      </c>
      <c r="K12471" t="s">
        <v>40</v>
      </c>
      <c r="L12471" t="str">
        <f>_xlfn.XLOOKUP(Table1[[#This Row],[TeamFavoriteID]],Table2[team_id],Table2[team_name],_xlfn.XLOOKUP(Table1[[#This Row],[TeamFavoriteID]],Table2[team_id_pfr],Table2[team_name],"Even"))</f>
        <v>Los Angeles Rams</v>
      </c>
      <c r="M12471">
        <v>-9</v>
      </c>
      <c r="N12471">
        <f>IF(Table1[[#This Row],[TeamFavorite]]=Table1[[#This Row],[TeamHome]],Table1[[#This Row],[ScoreAway]]-Table1[[#This Row],[ScoreHome]],Table1[[#This Row],[ScoreHome]]-Table1[[#This Row],[ScoreAway]])</f>
        <v>15</v>
      </c>
      <c r="O12471">
        <f>IF(Table1[[#This Row],[SpreadActual]]&lt;Table1[[#This Row],[SpreadFavorite]],1,0)</f>
        <v>0</v>
      </c>
      <c r="P12471">
        <v>48.5</v>
      </c>
      <c r="Q12471" t="s">
        <v>65</v>
      </c>
      <c r="R12471" t="b">
        <v>0</v>
      </c>
    </row>
    <row r="12472" spans="1:22" x14ac:dyDescent="0.2">
      <c r="A12472" s="1">
        <v>43737</v>
      </c>
      <c r="B12472">
        <v>2019</v>
      </c>
      <c r="C12472">
        <f>_xlfn.MAXIFS(Table1[ScheduleWeekWritten],Table1[ScheduleSeason],Table1[[#This Row],[ScheduleSeason]])</f>
        <v>17</v>
      </c>
      <c r="D12472">
        <v>4</v>
      </c>
      <c r="E12472" cm="1">
        <f t="array" ref="E12472">_xlfn.XLOOKUP(Table1[[#This Row],[ScheduleWeekWritten]],Table3[Game],100+Table3[Increase],Table1[[#This Row],[ScheduleWeekWritten]])</f>
        <v>4</v>
      </c>
      <c r="F12472" t="b">
        <v>0</v>
      </c>
      <c r="G12472" t="s">
        <v>19</v>
      </c>
      <c r="H12472">
        <v>10</v>
      </c>
      <c r="I12472">
        <v>30</v>
      </c>
      <c r="J12472" t="s">
        <v>210</v>
      </c>
      <c r="K12472" t="s">
        <v>29</v>
      </c>
      <c r="L12472" t="str">
        <f>_xlfn.XLOOKUP(Table1[[#This Row],[TeamFavoriteID]],Table2[team_id],Table2[team_name],_xlfn.XLOOKUP(Table1[[#This Row],[TeamFavoriteID]],Table2[team_id_pfr],Table2[team_name],"Even"))</f>
        <v>Los Angeles Chargers</v>
      </c>
      <c r="M12472">
        <v>-15</v>
      </c>
      <c r="N12472">
        <f>IF(Table1[[#This Row],[TeamFavorite]]=Table1[[#This Row],[TeamHome]],Table1[[#This Row],[ScoreAway]]-Table1[[#This Row],[ScoreHome]],Table1[[#This Row],[ScoreHome]]-Table1[[#This Row],[ScoreAway]])</f>
        <v>-20</v>
      </c>
      <c r="O12472">
        <f>IF(Table1[[#This Row],[SpreadActual]]&lt;Table1[[#This Row],[SpreadFavorite]],1,0)</f>
        <v>1</v>
      </c>
      <c r="P12472">
        <v>43.5</v>
      </c>
      <c r="Q12472" t="s">
        <v>212</v>
      </c>
      <c r="R12472" t="b">
        <v>0</v>
      </c>
    </row>
    <row r="12473" spans="1:22" x14ac:dyDescent="0.2">
      <c r="A12473" s="1">
        <v>43737</v>
      </c>
      <c r="B12473">
        <v>2019</v>
      </c>
      <c r="C12473">
        <f>_xlfn.MAXIFS(Table1[ScheduleWeekWritten],Table1[ScheduleSeason],Table1[[#This Row],[ScheduleSeason]])</f>
        <v>17</v>
      </c>
      <c r="D12473">
        <v>4</v>
      </c>
      <c r="E12473" cm="1">
        <f t="array" ref="E12473">_xlfn.XLOOKUP(Table1[[#This Row],[ScheduleWeekWritten]],Table3[Game],100+Table3[Increase],Table1[[#This Row],[ScheduleWeekWritten]])</f>
        <v>4</v>
      </c>
      <c r="F12473" t="b">
        <v>0</v>
      </c>
      <c r="G12473" t="s">
        <v>95</v>
      </c>
      <c r="H12473">
        <v>12</v>
      </c>
      <c r="I12473">
        <v>10</v>
      </c>
      <c r="J12473" t="s">
        <v>67</v>
      </c>
      <c r="K12473" t="s">
        <v>68</v>
      </c>
      <c r="L12473" t="str">
        <f>_xlfn.XLOOKUP(Table1[[#This Row],[TeamFavoriteID]],Table2[team_id],Table2[team_name],_xlfn.XLOOKUP(Table1[[#This Row],[TeamFavoriteID]],Table2[team_id_pfr],Table2[team_name],"Even"))</f>
        <v>Dallas Cowboys</v>
      </c>
      <c r="M12473">
        <v>-2.5</v>
      </c>
      <c r="N12473">
        <f>IF(Table1[[#This Row],[TeamFavorite]]=Table1[[#This Row],[TeamHome]],Table1[[#This Row],[ScoreAway]]-Table1[[#This Row],[ScoreHome]],Table1[[#This Row],[ScoreHome]]-Table1[[#This Row],[ScoreAway]])</f>
        <v>2</v>
      </c>
      <c r="O12473">
        <f>IF(Table1[[#This Row],[SpreadActual]]&lt;Table1[[#This Row],[SpreadFavorite]],1,0)</f>
        <v>0</v>
      </c>
      <c r="P12473">
        <v>47</v>
      </c>
      <c r="Q12473" t="s">
        <v>201</v>
      </c>
      <c r="R12473" t="b">
        <v>0</v>
      </c>
      <c r="S12473">
        <v>72</v>
      </c>
      <c r="T12473">
        <v>0</v>
      </c>
      <c r="V12473" t="s">
        <v>103</v>
      </c>
    </row>
    <row r="12474" spans="1:22" x14ac:dyDescent="0.2">
      <c r="A12474" s="1">
        <v>43737</v>
      </c>
      <c r="B12474">
        <v>2019</v>
      </c>
      <c r="C12474">
        <f>_xlfn.MAXIFS(Table1[ScheduleWeekWritten],Table1[ScheduleSeason],Table1[[#This Row],[ScheduleSeason]])</f>
        <v>17</v>
      </c>
      <c r="D12474">
        <v>4</v>
      </c>
      <c r="E12474" cm="1">
        <f t="array" ref="E12474">_xlfn.XLOOKUP(Table1[[#This Row],[ScheduleWeekWritten]],Table3[Game],100+Table3[Increase],Table1[[#This Row],[ScheduleWeekWritten]])</f>
        <v>4</v>
      </c>
      <c r="F12474" t="b">
        <v>0</v>
      </c>
      <c r="G12474" t="s">
        <v>50</v>
      </c>
      <c r="H12474">
        <v>24</v>
      </c>
      <c r="I12474">
        <v>3</v>
      </c>
      <c r="J12474" t="s">
        <v>61</v>
      </c>
      <c r="K12474" t="s">
        <v>90</v>
      </c>
      <c r="L12474" t="str">
        <f>_xlfn.XLOOKUP(Table1[[#This Row],[TeamFavoriteID]],Table2[team_id],Table2[team_name],_xlfn.XLOOKUP(Table1[[#This Row],[TeamFavoriteID]],Table2[team_id_pfr],Table2[team_name],"Even"))</f>
        <v>New York Giants</v>
      </c>
      <c r="M12474">
        <v>-3</v>
      </c>
      <c r="N12474">
        <f>IF(Table1[[#This Row],[TeamFavorite]]=Table1[[#This Row],[TeamHome]],Table1[[#This Row],[ScoreAway]]-Table1[[#This Row],[ScoreHome]],Table1[[#This Row],[ScoreHome]]-Table1[[#This Row],[ScoreAway]])</f>
        <v>-21</v>
      </c>
      <c r="O12474">
        <f>IF(Table1[[#This Row],[SpreadActual]]&lt;Table1[[#This Row],[SpreadFavorite]],1,0)</f>
        <v>1</v>
      </c>
      <c r="P12474">
        <v>48</v>
      </c>
      <c r="Q12474" t="s">
        <v>197</v>
      </c>
      <c r="R12474" t="b">
        <v>0</v>
      </c>
    </row>
    <row r="12475" spans="1:22" x14ac:dyDescent="0.2">
      <c r="A12475" s="1">
        <v>43738</v>
      </c>
      <c r="B12475">
        <v>2019</v>
      </c>
      <c r="C12475">
        <f>_xlfn.MAXIFS(Table1[ScheduleWeekWritten],Table1[ScheduleSeason],Table1[[#This Row],[ScheduleSeason]])</f>
        <v>17</v>
      </c>
      <c r="D12475">
        <v>4</v>
      </c>
      <c r="E12475" cm="1">
        <f t="array" ref="E12475">_xlfn.XLOOKUP(Table1[[#This Row],[ScheduleWeekWritten]],Table3[Game],100+Table3[Increase],Table1[[#This Row],[ScheduleWeekWritten]])</f>
        <v>4</v>
      </c>
      <c r="F12475" t="b">
        <v>0</v>
      </c>
      <c r="G12475" t="s">
        <v>49</v>
      </c>
      <c r="H12475">
        <v>27</v>
      </c>
      <c r="I12475">
        <v>3</v>
      </c>
      <c r="J12475" t="s">
        <v>101</v>
      </c>
      <c r="K12475" t="s">
        <v>51</v>
      </c>
      <c r="L12475" t="str">
        <f>_xlfn.XLOOKUP(Table1[[#This Row],[TeamFavoriteID]],Table2[team_id],Table2[team_name],_xlfn.XLOOKUP(Table1[[#This Row],[TeamFavoriteID]],Table2[team_id_pfr],Table2[team_name],"Even"))</f>
        <v>Pittsburgh Steelers</v>
      </c>
      <c r="M12475">
        <v>-3.5</v>
      </c>
      <c r="N12475">
        <f>IF(Table1[[#This Row],[TeamFavorite]]=Table1[[#This Row],[TeamHome]],Table1[[#This Row],[ScoreAway]]-Table1[[#This Row],[ScoreHome]],Table1[[#This Row],[ScoreHome]]-Table1[[#This Row],[ScoreAway]])</f>
        <v>-24</v>
      </c>
      <c r="O12475">
        <f>IF(Table1[[#This Row],[SpreadActual]]&lt;Table1[[#This Row],[SpreadFavorite]],1,0)</f>
        <v>1</v>
      </c>
      <c r="P12475">
        <v>45</v>
      </c>
      <c r="Q12475" t="s">
        <v>175</v>
      </c>
      <c r="R12475" t="b">
        <v>0</v>
      </c>
    </row>
    <row r="12476" spans="1:22" x14ac:dyDescent="0.2">
      <c r="A12476" s="1">
        <v>43741</v>
      </c>
      <c r="B12476">
        <v>2019</v>
      </c>
      <c r="C12476">
        <f>_xlfn.MAXIFS(Table1[ScheduleWeekWritten],Table1[ScheduleSeason],Table1[[#This Row],[ScheduleSeason]])</f>
        <v>17</v>
      </c>
      <c r="D12476">
        <v>5</v>
      </c>
      <c r="E12476" cm="1">
        <f t="array" ref="E12476">_xlfn.XLOOKUP(Table1[[#This Row],[ScheduleWeekWritten]],Table3[Game],100+Table3[Increase],Table1[[#This Row],[ScheduleWeekWritten]])</f>
        <v>5</v>
      </c>
      <c r="F12476" t="b">
        <v>0</v>
      </c>
      <c r="G12476" t="s">
        <v>128</v>
      </c>
      <c r="H12476">
        <v>30</v>
      </c>
      <c r="I12476">
        <v>29</v>
      </c>
      <c r="J12476" t="s">
        <v>39</v>
      </c>
      <c r="K12476" t="s">
        <v>132</v>
      </c>
      <c r="L12476" t="str">
        <f>_xlfn.XLOOKUP(Table1[[#This Row],[TeamFavoriteID]],Table2[team_id],Table2[team_name],_xlfn.XLOOKUP(Table1[[#This Row],[TeamFavoriteID]],Table2[team_id_pfr],Table2[team_name],"Even"))</f>
        <v>Seattle Seahawks</v>
      </c>
      <c r="M12476">
        <v>-1.5</v>
      </c>
      <c r="N12476">
        <f>IF(Table1[[#This Row],[TeamFavorite]]=Table1[[#This Row],[TeamHome]],Table1[[#This Row],[ScoreAway]]-Table1[[#This Row],[ScoreHome]],Table1[[#This Row],[ScoreHome]]-Table1[[#This Row],[ScoreAway]])</f>
        <v>-1</v>
      </c>
      <c r="O12476">
        <f>IF(Table1[[#This Row],[SpreadActual]]&lt;Table1[[#This Row],[SpreadFavorite]],1,0)</f>
        <v>0</v>
      </c>
      <c r="P12476">
        <v>48.5</v>
      </c>
      <c r="Q12476" t="s">
        <v>180</v>
      </c>
      <c r="R12476" t="b">
        <v>0</v>
      </c>
    </row>
    <row r="12477" spans="1:22" x14ac:dyDescent="0.2">
      <c r="A12477" s="1">
        <v>43744</v>
      </c>
      <c r="B12477">
        <v>2019</v>
      </c>
      <c r="C12477">
        <f>_xlfn.MAXIFS(Table1[ScheduleWeekWritten],Table1[ScheduleSeason],Table1[[#This Row],[ScheduleSeason]])</f>
        <v>17</v>
      </c>
      <c r="D12477">
        <v>5</v>
      </c>
      <c r="E12477" cm="1">
        <f t="array" ref="E12477">_xlfn.XLOOKUP(Table1[[#This Row],[ScheduleWeekWritten]],Table3[Game],100+Table3[Increase],Table1[[#This Row],[ScheduleWeekWritten]])</f>
        <v>5</v>
      </c>
      <c r="F12477" t="b">
        <v>0</v>
      </c>
      <c r="G12477" t="s">
        <v>152</v>
      </c>
      <c r="H12477">
        <v>34</v>
      </c>
      <c r="I12477">
        <v>27</v>
      </c>
      <c r="J12477" t="s">
        <v>154</v>
      </c>
      <c r="K12477" t="s">
        <v>162</v>
      </c>
      <c r="L12477" t="str">
        <f>_xlfn.XLOOKUP(Table1[[#This Row],[TeamFavoriteID]],Table2[team_id],Table2[team_name],_xlfn.XLOOKUP(Table1[[#This Row],[TeamFavoriteID]],Table2[team_id_pfr],Table2[team_name],"Even"))</f>
        <v>Carolina Panthers</v>
      </c>
      <c r="M12477">
        <v>-3</v>
      </c>
      <c r="N12477">
        <f>IF(Table1[[#This Row],[TeamFavorite]]=Table1[[#This Row],[TeamHome]],Table1[[#This Row],[ScoreAway]]-Table1[[#This Row],[ScoreHome]],Table1[[#This Row],[ScoreHome]]-Table1[[#This Row],[ScoreAway]])</f>
        <v>-7</v>
      </c>
      <c r="O12477">
        <f>IF(Table1[[#This Row],[SpreadActual]]&lt;Table1[[#This Row],[SpreadFavorite]],1,0)</f>
        <v>1</v>
      </c>
      <c r="P12477">
        <v>40.5</v>
      </c>
      <c r="Q12477" t="s">
        <v>160</v>
      </c>
      <c r="R12477" t="b">
        <v>0</v>
      </c>
    </row>
    <row r="12478" spans="1:22" x14ac:dyDescent="0.2">
      <c r="A12478" s="1">
        <v>43744</v>
      </c>
      <c r="B12478">
        <v>2019</v>
      </c>
      <c r="C12478">
        <f>_xlfn.MAXIFS(Table1[ScheduleWeekWritten],Table1[ScheduleSeason],Table1[[#This Row],[ScheduleSeason]])</f>
        <v>17</v>
      </c>
      <c r="D12478">
        <v>5</v>
      </c>
      <c r="E12478" cm="1">
        <f t="array" ref="E12478">_xlfn.XLOOKUP(Table1[[#This Row],[ScheduleWeekWritten]],Table3[Game],100+Table3[Increase],Table1[[#This Row],[ScheduleWeekWritten]])</f>
        <v>5</v>
      </c>
      <c r="F12478" t="b">
        <v>0</v>
      </c>
      <c r="G12478" t="s">
        <v>101</v>
      </c>
      <c r="H12478">
        <v>23</v>
      </c>
      <c r="I12478">
        <v>26</v>
      </c>
      <c r="J12478" t="s">
        <v>149</v>
      </c>
      <c r="K12478" t="s">
        <v>104</v>
      </c>
      <c r="L12478" t="str">
        <f>_xlfn.XLOOKUP(Table1[[#This Row],[TeamFavoriteID]],Table2[team_id],Table2[team_name],_xlfn.XLOOKUP(Table1[[#This Row],[TeamFavoriteID]],Table2[team_id_pfr],Table2[team_name],"Even"))</f>
        <v>Cincinnati Bengals</v>
      </c>
      <c r="M12478">
        <v>-3</v>
      </c>
      <c r="N12478">
        <f>IF(Table1[[#This Row],[TeamFavorite]]=Table1[[#This Row],[TeamHome]],Table1[[#This Row],[ScoreAway]]-Table1[[#This Row],[ScoreHome]],Table1[[#This Row],[ScoreHome]]-Table1[[#This Row],[ScoreAway]])</f>
        <v>3</v>
      </c>
      <c r="O12478">
        <f>IF(Table1[[#This Row],[SpreadActual]]&lt;Table1[[#This Row],[SpreadFavorite]],1,0)</f>
        <v>0</v>
      </c>
      <c r="P12478">
        <v>46.5</v>
      </c>
      <c r="Q12478" t="s">
        <v>173</v>
      </c>
      <c r="R12478" t="b">
        <v>0</v>
      </c>
    </row>
    <row r="12479" spans="1:22" x14ac:dyDescent="0.2">
      <c r="A12479" s="1">
        <v>43744</v>
      </c>
      <c r="B12479">
        <v>2019</v>
      </c>
      <c r="C12479">
        <f>_xlfn.MAXIFS(Table1[ScheduleWeekWritten],Table1[ScheduleSeason],Table1[[#This Row],[ScheduleSeason]])</f>
        <v>17</v>
      </c>
      <c r="D12479">
        <v>5</v>
      </c>
      <c r="E12479" cm="1">
        <f t="array" ref="E12479">_xlfn.XLOOKUP(Table1[[#This Row],[ScheduleWeekWritten]],Table3[Game],100+Table3[Increase],Table1[[#This Row],[ScheduleWeekWritten]])</f>
        <v>5</v>
      </c>
      <c r="F12479" t="b">
        <v>0</v>
      </c>
      <c r="G12479" t="s">
        <v>67</v>
      </c>
      <c r="H12479">
        <v>24</v>
      </c>
      <c r="I12479">
        <v>34</v>
      </c>
      <c r="J12479" t="s">
        <v>33</v>
      </c>
      <c r="K12479" t="s">
        <v>68</v>
      </c>
      <c r="L12479" t="str">
        <f>_xlfn.XLOOKUP(Table1[[#This Row],[TeamFavoriteID]],Table2[team_id],Table2[team_name],_xlfn.XLOOKUP(Table1[[#This Row],[TeamFavoriteID]],Table2[team_id_pfr],Table2[team_name],"Even"))</f>
        <v>Dallas Cowboys</v>
      </c>
      <c r="M12479">
        <v>-3</v>
      </c>
      <c r="N12479">
        <f>IF(Table1[[#This Row],[TeamFavorite]]=Table1[[#This Row],[TeamHome]],Table1[[#This Row],[ScoreAway]]-Table1[[#This Row],[ScoreHome]],Table1[[#This Row],[ScoreHome]]-Table1[[#This Row],[ScoreAway]])</f>
        <v>10</v>
      </c>
      <c r="O12479">
        <f>IF(Table1[[#This Row],[SpreadActual]]&lt;Table1[[#This Row],[SpreadFavorite]],1,0)</f>
        <v>0</v>
      </c>
      <c r="P12479">
        <v>46.5</v>
      </c>
      <c r="Q12479" t="s">
        <v>208</v>
      </c>
      <c r="R12479" t="b">
        <v>0</v>
      </c>
      <c r="S12479">
        <v>72</v>
      </c>
      <c r="T12479">
        <v>0</v>
      </c>
      <c r="V12479" t="s">
        <v>103</v>
      </c>
    </row>
    <row r="12480" spans="1:22" x14ac:dyDescent="0.2">
      <c r="A12480" s="1">
        <v>43744</v>
      </c>
      <c r="B12480">
        <v>2019</v>
      </c>
      <c r="C12480">
        <f>_xlfn.MAXIFS(Table1[ScheduleWeekWritten],Table1[ScheduleSeason],Table1[[#This Row],[ScheduleSeason]])</f>
        <v>17</v>
      </c>
      <c r="D12480">
        <v>5</v>
      </c>
      <c r="E12480" cm="1">
        <f t="array" ref="E12480">_xlfn.XLOOKUP(Table1[[#This Row],[ScheduleWeekWritten]],Table3[Game],100+Table3[Increase],Table1[[#This Row],[ScheduleWeekWritten]])</f>
        <v>5</v>
      </c>
      <c r="F12480" t="b">
        <v>0</v>
      </c>
      <c r="G12480" t="s">
        <v>177</v>
      </c>
      <c r="H12480">
        <v>53</v>
      </c>
      <c r="I12480">
        <v>32</v>
      </c>
      <c r="J12480" t="s">
        <v>38</v>
      </c>
      <c r="K12480" t="s">
        <v>182</v>
      </c>
      <c r="L12480" t="str">
        <f>_xlfn.XLOOKUP(Table1[[#This Row],[TeamFavoriteID]],Table2[team_id],Table2[team_name],_xlfn.XLOOKUP(Table1[[#This Row],[TeamFavoriteID]],Table2[team_id_pfr],Table2[team_name],"Even"))</f>
        <v>Houston Texans</v>
      </c>
      <c r="M12480">
        <v>-4</v>
      </c>
      <c r="N12480">
        <f>IF(Table1[[#This Row],[TeamFavorite]]=Table1[[#This Row],[TeamHome]],Table1[[#This Row],[ScoreAway]]-Table1[[#This Row],[ScoreHome]],Table1[[#This Row],[ScoreHome]]-Table1[[#This Row],[ScoreAway]])</f>
        <v>-21</v>
      </c>
      <c r="O12480">
        <f>IF(Table1[[#This Row],[SpreadActual]]&lt;Table1[[#This Row],[SpreadFavorite]],1,0)</f>
        <v>1</v>
      </c>
      <c r="P12480">
        <v>49</v>
      </c>
      <c r="Q12480" t="s">
        <v>207</v>
      </c>
      <c r="R12480" t="b">
        <v>0</v>
      </c>
      <c r="S12480">
        <v>72</v>
      </c>
      <c r="T12480">
        <v>0</v>
      </c>
      <c r="V12480" t="s">
        <v>103</v>
      </c>
    </row>
    <row r="12481" spans="1:22" x14ac:dyDescent="0.2">
      <c r="A12481" s="1">
        <v>43744</v>
      </c>
      <c r="B12481">
        <v>2019</v>
      </c>
      <c r="C12481">
        <f>_xlfn.MAXIFS(Table1[ScheduleWeekWritten],Table1[ScheduleSeason],Table1[[#This Row],[ScheduleSeason]])</f>
        <v>17</v>
      </c>
      <c r="D12481">
        <v>5</v>
      </c>
      <c r="E12481" cm="1">
        <f t="array" ref="E12481">_xlfn.XLOOKUP(Table1[[#This Row],[ScheduleWeekWritten]],Table3[Game],100+Table3[Increase],Table1[[#This Row],[ScheduleWeekWritten]])</f>
        <v>5</v>
      </c>
      <c r="F12481" t="b">
        <v>0</v>
      </c>
      <c r="G12481" t="s">
        <v>42</v>
      </c>
      <c r="H12481">
        <v>13</v>
      </c>
      <c r="I12481">
        <v>19</v>
      </c>
      <c r="J12481" t="s">
        <v>140</v>
      </c>
      <c r="K12481" t="s">
        <v>75</v>
      </c>
      <c r="L12481" t="str">
        <f>_xlfn.XLOOKUP(Table1[[#This Row],[TeamFavoriteID]],Table2[team_id],Table2[team_name],_xlfn.XLOOKUP(Table1[[#This Row],[TeamFavoriteID]],Table2[team_id_pfr],Table2[team_name],"Even"))</f>
        <v>Kansas City Chiefs</v>
      </c>
      <c r="M12481">
        <v>-10.5</v>
      </c>
      <c r="N12481">
        <f>IF(Table1[[#This Row],[TeamFavorite]]=Table1[[#This Row],[TeamHome]],Table1[[#This Row],[ScoreAway]]-Table1[[#This Row],[ScoreHome]],Table1[[#This Row],[ScoreHome]]-Table1[[#This Row],[ScoreAway]])</f>
        <v>6</v>
      </c>
      <c r="O12481">
        <f>IF(Table1[[#This Row],[SpreadActual]]&lt;Table1[[#This Row],[SpreadFavorite]],1,0)</f>
        <v>0</v>
      </c>
      <c r="P12481">
        <v>55.5</v>
      </c>
      <c r="Q12481" t="s">
        <v>117</v>
      </c>
      <c r="R12481" t="b">
        <v>0</v>
      </c>
    </row>
    <row r="12482" spans="1:22" x14ac:dyDescent="0.2">
      <c r="A12482" s="1">
        <v>43744</v>
      </c>
      <c r="B12482">
        <v>2019</v>
      </c>
      <c r="C12482">
        <f>_xlfn.MAXIFS(Table1[ScheduleWeekWritten],Table1[ScheduleSeason],Table1[[#This Row],[ScheduleSeason]])</f>
        <v>17</v>
      </c>
      <c r="D12482">
        <v>5</v>
      </c>
      <c r="E12482" cm="1">
        <f t="array" ref="E12482">_xlfn.XLOOKUP(Table1[[#This Row],[ScheduleWeekWritten]],Table3[Game],100+Table3[Increase],Table1[[#This Row],[ScheduleWeekWritten]])</f>
        <v>5</v>
      </c>
      <c r="F12482" t="b">
        <v>0</v>
      </c>
      <c r="G12482" t="s">
        <v>210</v>
      </c>
      <c r="H12482">
        <v>13</v>
      </c>
      <c r="I12482">
        <v>20</v>
      </c>
      <c r="J12482" t="s">
        <v>24</v>
      </c>
      <c r="K12482" t="s">
        <v>29</v>
      </c>
      <c r="L12482" t="str">
        <f>_xlfn.XLOOKUP(Table1[[#This Row],[TeamFavoriteID]],Table2[team_id],Table2[team_name],_xlfn.XLOOKUP(Table1[[#This Row],[TeamFavoriteID]],Table2[team_id_pfr],Table2[team_name],"Even"))</f>
        <v>Los Angeles Chargers</v>
      </c>
      <c r="M12482">
        <v>-4.5</v>
      </c>
      <c r="N12482">
        <f>IF(Table1[[#This Row],[TeamFavorite]]=Table1[[#This Row],[TeamHome]],Table1[[#This Row],[ScoreAway]]-Table1[[#This Row],[ScoreHome]],Table1[[#This Row],[ScoreHome]]-Table1[[#This Row],[ScoreAway]])</f>
        <v>7</v>
      </c>
      <c r="O12482">
        <f>IF(Table1[[#This Row],[SpreadActual]]&lt;Table1[[#This Row],[SpreadFavorite]],1,0)</f>
        <v>0</v>
      </c>
      <c r="P12482">
        <v>45.5</v>
      </c>
      <c r="Q12482" t="s">
        <v>216</v>
      </c>
      <c r="R12482" t="b">
        <v>0</v>
      </c>
    </row>
    <row r="12483" spans="1:22" x14ac:dyDescent="0.2">
      <c r="A12483" s="1">
        <v>43744</v>
      </c>
      <c r="B12483">
        <v>2019</v>
      </c>
      <c r="C12483">
        <f>_xlfn.MAXIFS(Table1[ScheduleWeekWritten],Table1[ScheduleSeason],Table1[[#This Row],[ScheduleSeason]])</f>
        <v>17</v>
      </c>
      <c r="D12483">
        <v>5</v>
      </c>
      <c r="E12483" cm="1">
        <f t="array" ref="E12483">_xlfn.XLOOKUP(Table1[[#This Row],[ScheduleWeekWritten]],Table3[Game],100+Table3[Increase],Table1[[#This Row],[ScheduleWeekWritten]])</f>
        <v>5</v>
      </c>
      <c r="F12483" t="b">
        <v>0</v>
      </c>
      <c r="G12483" t="s">
        <v>95</v>
      </c>
      <c r="H12483">
        <v>31</v>
      </c>
      <c r="I12483">
        <v>24</v>
      </c>
      <c r="J12483" t="s">
        <v>127</v>
      </c>
      <c r="K12483" t="s">
        <v>98</v>
      </c>
      <c r="L12483" t="str">
        <f>_xlfn.XLOOKUP(Table1[[#This Row],[TeamFavoriteID]],Table2[team_id],Table2[team_name],_xlfn.XLOOKUP(Table1[[#This Row],[TeamFavoriteID]],Table2[team_id_pfr],Table2[team_name],"Even"))</f>
        <v>New Orleans Saints</v>
      </c>
      <c r="M12483">
        <v>-3</v>
      </c>
      <c r="N12483">
        <f>IF(Table1[[#This Row],[TeamFavorite]]=Table1[[#This Row],[TeamHome]],Table1[[#This Row],[ScoreAway]]-Table1[[#This Row],[ScoreHome]],Table1[[#This Row],[ScoreHome]]-Table1[[#This Row],[ScoreAway]])</f>
        <v>-7</v>
      </c>
      <c r="O12483">
        <f>IF(Table1[[#This Row],[SpreadActual]]&lt;Table1[[#This Row],[SpreadFavorite]],1,0)</f>
        <v>1</v>
      </c>
      <c r="P12483">
        <v>46.5</v>
      </c>
      <c r="Q12483" t="s">
        <v>201</v>
      </c>
      <c r="R12483" t="b">
        <v>0</v>
      </c>
      <c r="S12483">
        <v>72</v>
      </c>
      <c r="T12483">
        <v>0</v>
      </c>
      <c r="V12483" t="s">
        <v>103</v>
      </c>
    </row>
    <row r="12484" spans="1:22" x14ac:dyDescent="0.2">
      <c r="A12484" s="1">
        <v>43744</v>
      </c>
      <c r="B12484">
        <v>2019</v>
      </c>
      <c r="C12484">
        <f>_xlfn.MAXIFS(Table1[ScheduleWeekWritten],Table1[ScheduleSeason],Table1[[#This Row],[ScheduleSeason]])</f>
        <v>17</v>
      </c>
      <c r="D12484">
        <v>5</v>
      </c>
      <c r="E12484" cm="1">
        <f t="array" ref="E12484">_xlfn.XLOOKUP(Table1[[#This Row],[ScheduleWeekWritten]],Table3[Game],100+Table3[Increase],Table1[[#This Row],[ScheduleWeekWritten]])</f>
        <v>5</v>
      </c>
      <c r="F12484" t="b">
        <v>0</v>
      </c>
      <c r="G12484" t="s">
        <v>50</v>
      </c>
      <c r="H12484">
        <v>10</v>
      </c>
      <c r="I12484">
        <v>28</v>
      </c>
      <c r="J12484" t="s">
        <v>54</v>
      </c>
      <c r="K12484" t="s">
        <v>55</v>
      </c>
      <c r="L12484" t="str">
        <f>_xlfn.XLOOKUP(Table1[[#This Row],[TeamFavoriteID]],Table2[team_id],Table2[team_name],_xlfn.XLOOKUP(Table1[[#This Row],[TeamFavoriteID]],Table2[team_id_pfr],Table2[team_name],"Even"))</f>
        <v>Minnesota Vikings</v>
      </c>
      <c r="M12484">
        <v>-5.5</v>
      </c>
      <c r="N12484">
        <f>IF(Table1[[#This Row],[TeamFavorite]]=Table1[[#This Row],[TeamHome]],Table1[[#This Row],[ScoreAway]]-Table1[[#This Row],[ScoreHome]],Table1[[#This Row],[ScoreHome]]-Table1[[#This Row],[ScoreAway]])</f>
        <v>-18</v>
      </c>
      <c r="O12484">
        <f>IF(Table1[[#This Row],[SpreadActual]]&lt;Table1[[#This Row],[SpreadFavorite]],1,0)</f>
        <v>1</v>
      </c>
      <c r="P12484">
        <v>43.5</v>
      </c>
      <c r="Q12484" t="s">
        <v>197</v>
      </c>
      <c r="R12484" t="b">
        <v>0</v>
      </c>
    </row>
    <row r="12485" spans="1:22" x14ac:dyDescent="0.2">
      <c r="A12485" s="1">
        <v>43744</v>
      </c>
      <c r="B12485">
        <v>2019</v>
      </c>
      <c r="C12485">
        <f>_xlfn.MAXIFS(Table1[ScheduleWeekWritten],Table1[ScheduleSeason],Table1[[#This Row],[ScheduleSeason]])</f>
        <v>17</v>
      </c>
      <c r="D12485">
        <v>5</v>
      </c>
      <c r="E12485" cm="1">
        <f t="array" ref="E12485">_xlfn.XLOOKUP(Table1[[#This Row],[ScheduleWeekWritten]],Table3[Game],100+Table3[Increase],Table1[[#This Row],[ScheduleWeekWritten]])</f>
        <v>5</v>
      </c>
      <c r="F12485" t="b">
        <v>0</v>
      </c>
      <c r="G12485" t="s">
        <v>20</v>
      </c>
      <c r="H12485">
        <v>24</v>
      </c>
      <c r="I12485">
        <v>21</v>
      </c>
      <c r="J12485" t="s">
        <v>46</v>
      </c>
      <c r="K12485" t="s">
        <v>47</v>
      </c>
      <c r="L12485" t="str">
        <f>_xlfn.XLOOKUP(Table1[[#This Row],[TeamFavoriteID]],Table2[team_id],Table2[team_name],_xlfn.XLOOKUP(Table1[[#This Row],[TeamFavoriteID]],Table2[team_id_pfr],Table2[team_name],"Even"))</f>
        <v>Chicago Bears</v>
      </c>
      <c r="M12485">
        <v>-6.5</v>
      </c>
      <c r="N12485">
        <f>IF(Table1[[#This Row],[TeamFavorite]]=Table1[[#This Row],[TeamHome]],Table1[[#This Row],[ScoreAway]]-Table1[[#This Row],[ScoreHome]],Table1[[#This Row],[ScoreHome]]-Table1[[#This Row],[ScoreAway]])</f>
        <v>3</v>
      </c>
      <c r="O12485">
        <f>IF(Table1[[#This Row],[SpreadActual]]&lt;Table1[[#This Row],[SpreadFavorite]],1,0)</f>
        <v>0</v>
      </c>
      <c r="P12485">
        <v>39.5</v>
      </c>
      <c r="Q12485" t="s">
        <v>215</v>
      </c>
      <c r="R12485" t="b">
        <v>1</v>
      </c>
    </row>
    <row r="12486" spans="1:22" x14ac:dyDescent="0.2">
      <c r="A12486" s="1">
        <v>43744</v>
      </c>
      <c r="B12486">
        <v>2019</v>
      </c>
      <c r="C12486">
        <f>_xlfn.MAXIFS(Table1[ScheduleWeekWritten],Table1[ScheduleSeason],Table1[[#This Row],[ScheduleSeason]])</f>
        <v>17</v>
      </c>
      <c r="D12486">
        <v>5</v>
      </c>
      <c r="E12486" cm="1">
        <f t="array" ref="E12486">_xlfn.XLOOKUP(Table1[[#This Row],[ScheduleWeekWritten]],Table3[Game],100+Table3[Increase],Table1[[#This Row],[ScheduleWeekWritten]])</f>
        <v>5</v>
      </c>
      <c r="F12486" t="b">
        <v>0</v>
      </c>
      <c r="G12486" t="s">
        <v>58</v>
      </c>
      <c r="H12486">
        <v>31</v>
      </c>
      <c r="I12486">
        <v>6</v>
      </c>
      <c r="J12486" t="s">
        <v>31</v>
      </c>
      <c r="K12486" t="s">
        <v>77</v>
      </c>
      <c r="L12486" t="str">
        <f>_xlfn.XLOOKUP(Table1[[#This Row],[TeamFavoriteID]],Table2[team_id],Table2[team_name],_xlfn.XLOOKUP(Table1[[#This Row],[TeamFavoriteID]],Table2[team_id_pfr],Table2[team_name],"Even"))</f>
        <v>Philadelphia Eagles</v>
      </c>
      <c r="M12486">
        <v>-14</v>
      </c>
      <c r="N12486">
        <f>IF(Table1[[#This Row],[TeamFavorite]]=Table1[[#This Row],[TeamHome]],Table1[[#This Row],[ScoreAway]]-Table1[[#This Row],[ScoreHome]],Table1[[#This Row],[ScoreHome]]-Table1[[#This Row],[ScoreAway]])</f>
        <v>-25</v>
      </c>
      <c r="O12486">
        <f>IF(Table1[[#This Row],[SpreadActual]]&lt;Table1[[#This Row],[SpreadFavorite]],1,0)</f>
        <v>1</v>
      </c>
      <c r="P12486">
        <v>43</v>
      </c>
      <c r="Q12486" t="s">
        <v>183</v>
      </c>
      <c r="R12486" t="b">
        <v>0</v>
      </c>
    </row>
    <row r="12487" spans="1:22" x14ac:dyDescent="0.2">
      <c r="A12487" s="1">
        <v>43744</v>
      </c>
      <c r="B12487">
        <v>2019</v>
      </c>
      <c r="C12487">
        <f>_xlfn.MAXIFS(Table1[ScheduleWeekWritten],Table1[ScheduleSeason],Table1[[#This Row],[ScheduleSeason]])</f>
        <v>17</v>
      </c>
      <c r="D12487">
        <v>5</v>
      </c>
      <c r="E12487" cm="1">
        <f t="array" ref="E12487">_xlfn.XLOOKUP(Table1[[#This Row],[ScheduleWeekWritten]],Table3[Game],100+Table3[Increase],Table1[[#This Row],[ScheduleWeekWritten]])</f>
        <v>5</v>
      </c>
      <c r="F12487" t="b">
        <v>0</v>
      </c>
      <c r="G12487" t="s">
        <v>49</v>
      </c>
      <c r="H12487">
        <v>23</v>
      </c>
      <c r="I12487">
        <v>26</v>
      </c>
      <c r="J12487" t="s">
        <v>158</v>
      </c>
      <c r="K12487" t="s">
        <v>159</v>
      </c>
      <c r="L12487" t="str">
        <f>_xlfn.XLOOKUP(Table1[[#This Row],[TeamFavoriteID]],Table2[team_id],Table2[team_name],_xlfn.XLOOKUP(Table1[[#This Row],[TeamFavoriteID]],Table2[team_id_pfr],Table2[team_name],"Even"))</f>
        <v>Baltimore Ravens</v>
      </c>
      <c r="M12487">
        <v>-3</v>
      </c>
      <c r="N12487">
        <f>IF(Table1[[#This Row],[TeamFavorite]]=Table1[[#This Row],[TeamHome]],Table1[[#This Row],[ScoreAway]]-Table1[[#This Row],[ScoreHome]],Table1[[#This Row],[ScoreHome]]-Table1[[#This Row],[ScoreAway]])</f>
        <v>-3</v>
      </c>
      <c r="O12487">
        <f>IF(Table1[[#This Row],[SpreadActual]]&lt;Table1[[#This Row],[SpreadFavorite]],1,0)</f>
        <v>0</v>
      </c>
      <c r="P12487">
        <v>44</v>
      </c>
      <c r="Q12487" t="s">
        <v>175</v>
      </c>
      <c r="R12487" t="b">
        <v>0</v>
      </c>
    </row>
    <row r="12488" spans="1:22" x14ac:dyDescent="0.2">
      <c r="A12488" s="1">
        <v>43744</v>
      </c>
      <c r="B12488">
        <v>2019</v>
      </c>
      <c r="C12488">
        <f>_xlfn.MAXIFS(Table1[ScheduleWeekWritten],Table1[ScheduleSeason],Table1[[#This Row],[ScheduleSeason]])</f>
        <v>17</v>
      </c>
      <c r="D12488">
        <v>5</v>
      </c>
      <c r="E12488" cm="1">
        <f t="array" ref="E12488">_xlfn.XLOOKUP(Table1[[#This Row],[ScheduleWeekWritten]],Table3[Game],100+Table3[Increase],Table1[[#This Row],[ScheduleWeekWritten]])</f>
        <v>5</v>
      </c>
      <c r="F12488" t="b">
        <v>0</v>
      </c>
      <c r="G12488" t="s">
        <v>171</v>
      </c>
      <c r="H12488">
        <v>7</v>
      </c>
      <c r="I12488">
        <v>14</v>
      </c>
      <c r="J12488" t="s">
        <v>28</v>
      </c>
      <c r="K12488" t="s">
        <v>25</v>
      </c>
      <c r="L12488" t="str">
        <f>_xlfn.XLOOKUP(Table1[[#This Row],[TeamFavoriteID]],Table2[team_id],Table2[team_name],_xlfn.XLOOKUP(Table1[[#This Row],[TeamFavoriteID]],Table2[team_id_pfr],Table2[team_name],"Even"))</f>
        <v>Houston Oilers</v>
      </c>
      <c r="M12488">
        <v>-3</v>
      </c>
      <c r="N12488">
        <f>IF(Table1[[#This Row],[TeamFavorite]]=Table1[[#This Row],[TeamHome]],Table1[[#This Row],[ScoreAway]]-Table1[[#This Row],[ScoreHome]],Table1[[#This Row],[ScoreHome]]-Table1[[#This Row],[ScoreAway]])</f>
        <v>-7</v>
      </c>
      <c r="O12488">
        <f>IF(Table1[[#This Row],[SpreadActual]]&lt;Table1[[#This Row],[SpreadFavorite]],1,0)</f>
        <v>1</v>
      </c>
      <c r="P12488">
        <v>39.5</v>
      </c>
      <c r="Q12488" t="s">
        <v>172</v>
      </c>
      <c r="R12488" t="b">
        <v>0</v>
      </c>
    </row>
    <row r="12489" spans="1:22" x14ac:dyDescent="0.2">
      <c r="A12489" s="1">
        <v>43744</v>
      </c>
      <c r="B12489">
        <v>2019</v>
      </c>
      <c r="C12489">
        <f>_xlfn.MAXIFS(Table1[ScheduleWeekWritten],Table1[ScheduleSeason],Table1[[#This Row],[ScheduleSeason]])</f>
        <v>17</v>
      </c>
      <c r="D12489">
        <v>5</v>
      </c>
      <c r="E12489" cm="1">
        <f t="array" ref="E12489">_xlfn.XLOOKUP(Table1[[#This Row],[ScheduleWeekWritten]],Table3[Game],100+Table3[Increase],Table1[[#This Row],[ScheduleWeekWritten]])</f>
        <v>5</v>
      </c>
      <c r="F12489" t="b">
        <v>0</v>
      </c>
      <c r="G12489" t="s">
        <v>61</v>
      </c>
      <c r="H12489">
        <v>7</v>
      </c>
      <c r="I12489">
        <v>33</v>
      </c>
      <c r="J12489" t="s">
        <v>115</v>
      </c>
      <c r="K12489" t="s">
        <v>70</v>
      </c>
      <c r="L12489" t="str">
        <f>_xlfn.XLOOKUP(Table1[[#This Row],[TeamFavoriteID]],Table2[team_id],Table2[team_name],_xlfn.XLOOKUP(Table1[[#This Row],[TeamFavoriteID]],Table2[team_id_pfr],Table2[team_name],"Even"))</f>
        <v>Boston Patriots</v>
      </c>
      <c r="M12489">
        <v>-16.5</v>
      </c>
      <c r="N12489">
        <f>IF(Table1[[#This Row],[TeamFavorite]]=Table1[[#This Row],[TeamHome]],Table1[[#This Row],[ScoreAway]]-Table1[[#This Row],[ScoreHome]],Table1[[#This Row],[ScoreHome]]-Table1[[#This Row],[ScoreAway]])</f>
        <v>-26</v>
      </c>
      <c r="O12489">
        <f>IF(Table1[[#This Row],[SpreadActual]]&lt;Table1[[#This Row],[SpreadFavorite]],1,0)</f>
        <v>1</v>
      </c>
      <c r="P12489">
        <v>41.5</v>
      </c>
      <c r="Q12489" t="s">
        <v>165</v>
      </c>
      <c r="R12489" t="b">
        <v>0</v>
      </c>
    </row>
    <row r="12490" spans="1:22" x14ac:dyDescent="0.2">
      <c r="A12490" s="1">
        <v>43745</v>
      </c>
      <c r="B12490">
        <v>2019</v>
      </c>
      <c r="C12490">
        <f>_xlfn.MAXIFS(Table1[ScheduleWeekWritten],Table1[ScheduleSeason],Table1[[#This Row],[ScheduleSeason]])</f>
        <v>17</v>
      </c>
      <c r="D12490">
        <v>5</v>
      </c>
      <c r="E12490" cm="1">
        <f t="array" ref="E12490">_xlfn.XLOOKUP(Table1[[#This Row],[ScheduleWeekWritten]],Table3[Game],100+Table3[Increase],Table1[[#This Row],[ScheduleWeekWritten]])</f>
        <v>5</v>
      </c>
      <c r="F12490" t="b">
        <v>0</v>
      </c>
      <c r="G12490" t="s">
        <v>53</v>
      </c>
      <c r="H12490">
        <v>31</v>
      </c>
      <c r="I12490">
        <v>3</v>
      </c>
      <c r="J12490" t="s">
        <v>62</v>
      </c>
      <c r="K12490" t="s">
        <v>87</v>
      </c>
      <c r="L12490" t="str">
        <f>_xlfn.XLOOKUP(Table1[[#This Row],[TeamFavoriteID]],Table2[team_id],Table2[team_name],_xlfn.XLOOKUP(Table1[[#This Row],[TeamFavoriteID]],Table2[team_id_pfr],Table2[team_name],"Even"))</f>
        <v>San Francisco 49ers</v>
      </c>
      <c r="M12490">
        <v>-4.5</v>
      </c>
      <c r="N12490">
        <f>IF(Table1[[#This Row],[TeamFavorite]]=Table1[[#This Row],[TeamHome]],Table1[[#This Row],[ScoreAway]]-Table1[[#This Row],[ScoreHome]],Table1[[#This Row],[ScoreHome]]-Table1[[#This Row],[ScoreAway]])</f>
        <v>-28</v>
      </c>
      <c r="O12490">
        <f>IF(Table1[[#This Row],[SpreadActual]]&lt;Table1[[#This Row],[SpreadFavorite]],1,0)</f>
        <v>1</v>
      </c>
      <c r="P12490">
        <v>48</v>
      </c>
      <c r="Q12490" t="s">
        <v>203</v>
      </c>
      <c r="R12490" t="b">
        <v>0</v>
      </c>
    </row>
    <row r="12491" spans="1:22" x14ac:dyDescent="0.2">
      <c r="A12491" s="1">
        <v>43748</v>
      </c>
      <c r="B12491">
        <v>2019</v>
      </c>
      <c r="C12491">
        <f>_xlfn.MAXIFS(Table1[ScheduleWeekWritten],Table1[ScheduleSeason],Table1[[#This Row],[ScheduleSeason]])</f>
        <v>17</v>
      </c>
      <c r="D12491">
        <v>6</v>
      </c>
      <c r="E12491" cm="1">
        <f t="array" ref="E12491">_xlfn.XLOOKUP(Table1[[#This Row],[ScheduleWeekWritten]],Table3[Game],100+Table3[Increase],Table1[[#This Row],[ScheduleWeekWritten]])</f>
        <v>6</v>
      </c>
      <c r="F12491" t="b">
        <v>0</v>
      </c>
      <c r="G12491" t="s">
        <v>115</v>
      </c>
      <c r="H12491">
        <v>35</v>
      </c>
      <c r="I12491">
        <v>14</v>
      </c>
      <c r="J12491" t="s">
        <v>50</v>
      </c>
      <c r="K12491" t="s">
        <v>70</v>
      </c>
      <c r="L12491" t="str">
        <f>_xlfn.XLOOKUP(Table1[[#This Row],[TeamFavoriteID]],Table2[team_id],Table2[team_name],_xlfn.XLOOKUP(Table1[[#This Row],[TeamFavoriteID]],Table2[team_id_pfr],Table2[team_name],"Even"))</f>
        <v>Boston Patriots</v>
      </c>
      <c r="M12491">
        <v>-16.5</v>
      </c>
      <c r="N12491">
        <f>IF(Table1[[#This Row],[TeamFavorite]]=Table1[[#This Row],[TeamHome]],Table1[[#This Row],[ScoreAway]]-Table1[[#This Row],[ScoreHome]],Table1[[#This Row],[ScoreHome]]-Table1[[#This Row],[ScoreAway]])</f>
        <v>21</v>
      </c>
      <c r="O12491">
        <f>IF(Table1[[#This Row],[SpreadActual]]&lt;Table1[[#This Row],[SpreadFavorite]],1,0)</f>
        <v>0</v>
      </c>
      <c r="P12491">
        <v>43</v>
      </c>
      <c r="Q12491" t="s">
        <v>179</v>
      </c>
      <c r="R12491" t="b">
        <v>0</v>
      </c>
    </row>
    <row r="12492" spans="1:22" x14ac:dyDescent="0.2">
      <c r="A12492" s="1">
        <v>43751</v>
      </c>
      <c r="B12492">
        <v>2019</v>
      </c>
      <c r="C12492">
        <f>_xlfn.MAXIFS(Table1[ScheduleWeekWritten],Table1[ScheduleSeason],Table1[[#This Row],[ScheduleSeason]])</f>
        <v>17</v>
      </c>
      <c r="D12492">
        <v>6</v>
      </c>
      <c r="E12492" cm="1">
        <f t="array" ref="E12492">_xlfn.XLOOKUP(Table1[[#This Row],[ScheduleWeekWritten]],Table3[Game],100+Table3[Increase],Table1[[#This Row],[ScheduleWeekWritten]])</f>
        <v>6</v>
      </c>
      <c r="F12492" t="b">
        <v>0</v>
      </c>
      <c r="G12492" t="s">
        <v>149</v>
      </c>
      <c r="H12492">
        <v>34</v>
      </c>
      <c r="I12492">
        <v>33</v>
      </c>
      <c r="J12492" t="s">
        <v>38</v>
      </c>
      <c r="K12492" t="s">
        <v>109</v>
      </c>
      <c r="L12492" t="str">
        <f>_xlfn.XLOOKUP(Table1[[#This Row],[TeamFavoriteID]],Table2[team_id],Table2[team_name],_xlfn.XLOOKUP(Table1[[#This Row],[TeamFavoriteID]],Table2[team_id_pfr],Table2[team_name],"Even"))</f>
        <v>Atlanta Falcons</v>
      </c>
      <c r="M12492">
        <v>-3</v>
      </c>
      <c r="N12492">
        <f>IF(Table1[[#This Row],[TeamFavorite]]=Table1[[#This Row],[TeamHome]],Table1[[#This Row],[ScoreAway]]-Table1[[#This Row],[ScoreHome]],Table1[[#This Row],[ScoreHome]]-Table1[[#This Row],[ScoreAway]])</f>
        <v>1</v>
      </c>
      <c r="O12492">
        <f>IF(Table1[[#This Row],[SpreadActual]]&lt;Table1[[#This Row],[SpreadFavorite]],1,0)</f>
        <v>0</v>
      </c>
      <c r="P12492">
        <v>52</v>
      </c>
      <c r="Q12492" t="s">
        <v>150</v>
      </c>
      <c r="R12492" t="b">
        <v>0</v>
      </c>
      <c r="S12492">
        <v>72</v>
      </c>
      <c r="T12492">
        <v>0</v>
      </c>
      <c r="V12492" t="s">
        <v>103</v>
      </c>
    </row>
    <row r="12493" spans="1:22" x14ac:dyDescent="0.2">
      <c r="A12493" s="1">
        <v>43751</v>
      </c>
      <c r="B12493">
        <v>2019</v>
      </c>
      <c r="C12493">
        <f>_xlfn.MAXIFS(Table1[ScheduleWeekWritten],Table1[ScheduleSeason],Table1[[#This Row],[ScheduleSeason]])</f>
        <v>17</v>
      </c>
      <c r="D12493">
        <v>6</v>
      </c>
      <c r="E12493" cm="1">
        <f t="array" ref="E12493">_xlfn.XLOOKUP(Table1[[#This Row],[ScheduleWeekWritten]],Table3[Game],100+Table3[Increase],Table1[[#This Row],[ScheduleWeekWritten]])</f>
        <v>6</v>
      </c>
      <c r="F12493" t="b">
        <v>0</v>
      </c>
      <c r="G12493" t="s">
        <v>158</v>
      </c>
      <c r="H12493">
        <v>23</v>
      </c>
      <c r="I12493">
        <v>17</v>
      </c>
      <c r="J12493" t="s">
        <v>101</v>
      </c>
      <c r="K12493" t="s">
        <v>159</v>
      </c>
      <c r="L12493" t="str">
        <f>_xlfn.XLOOKUP(Table1[[#This Row],[TeamFavoriteID]],Table2[team_id],Table2[team_name],_xlfn.XLOOKUP(Table1[[#This Row],[TeamFavoriteID]],Table2[team_id_pfr],Table2[team_name],"Even"))</f>
        <v>Baltimore Ravens</v>
      </c>
      <c r="M12493">
        <v>-10.5</v>
      </c>
      <c r="N12493">
        <f>IF(Table1[[#This Row],[TeamFavorite]]=Table1[[#This Row],[TeamHome]],Table1[[#This Row],[ScoreAway]]-Table1[[#This Row],[ScoreHome]],Table1[[#This Row],[ScoreHome]]-Table1[[#This Row],[ScoreAway]])</f>
        <v>-6</v>
      </c>
      <c r="O12493">
        <f>IF(Table1[[#This Row],[SpreadActual]]&lt;Table1[[#This Row],[SpreadFavorite]],1,0)</f>
        <v>0</v>
      </c>
      <c r="P12493">
        <v>46.5</v>
      </c>
      <c r="Q12493" t="s">
        <v>166</v>
      </c>
      <c r="R12493" t="b">
        <v>0</v>
      </c>
    </row>
    <row r="12494" spans="1:22" x14ac:dyDescent="0.2">
      <c r="A12494" s="1">
        <v>43751</v>
      </c>
      <c r="B12494">
        <v>2019</v>
      </c>
      <c r="C12494">
        <f>_xlfn.MAXIFS(Table1[ScheduleWeekWritten],Table1[ScheduleSeason],Table1[[#This Row],[ScheduleSeason]])</f>
        <v>17</v>
      </c>
      <c r="D12494">
        <v>6</v>
      </c>
      <c r="E12494" cm="1">
        <f t="array" ref="E12494">_xlfn.XLOOKUP(Table1[[#This Row],[ScheduleWeekWritten]],Table3[Game],100+Table3[Increase],Table1[[#This Row],[ScheduleWeekWritten]])</f>
        <v>6</v>
      </c>
      <c r="F12494" t="b">
        <v>0</v>
      </c>
      <c r="G12494" t="s">
        <v>62</v>
      </c>
      <c r="H12494">
        <v>28</v>
      </c>
      <c r="I12494">
        <v>32</v>
      </c>
      <c r="J12494" t="s">
        <v>128</v>
      </c>
      <c r="K12494" t="s">
        <v>63</v>
      </c>
      <c r="L12494" t="str">
        <f>_xlfn.XLOOKUP(Table1[[#This Row],[TeamFavoriteID]],Table2[team_id],Table2[team_name],_xlfn.XLOOKUP(Table1[[#This Row],[TeamFavoriteID]],Table2[team_id_pfr],Table2[team_name],"Even"))</f>
        <v>Cleveland Browns</v>
      </c>
      <c r="M12494">
        <v>-1</v>
      </c>
      <c r="N12494">
        <f>IF(Table1[[#This Row],[TeamFavorite]]=Table1[[#This Row],[TeamHome]],Table1[[#This Row],[ScoreAway]]-Table1[[#This Row],[ScoreHome]],Table1[[#This Row],[ScoreHome]]-Table1[[#This Row],[ScoreAway]])</f>
        <v>4</v>
      </c>
      <c r="O12494">
        <f>IF(Table1[[#This Row],[SpreadActual]]&lt;Table1[[#This Row],[SpreadFavorite]],1,0)</f>
        <v>0</v>
      </c>
      <c r="P12494">
        <v>45.5</v>
      </c>
      <c r="Q12494" t="s">
        <v>170</v>
      </c>
      <c r="R12494" t="b">
        <v>0</v>
      </c>
    </row>
    <row r="12495" spans="1:22" x14ac:dyDescent="0.2">
      <c r="A12495" s="1">
        <v>43751</v>
      </c>
      <c r="B12495">
        <v>2019</v>
      </c>
      <c r="C12495">
        <f>_xlfn.MAXIFS(Table1[ScheduleWeekWritten],Table1[ScheduleSeason],Table1[[#This Row],[ScheduleSeason]])</f>
        <v>17</v>
      </c>
      <c r="D12495">
        <v>6</v>
      </c>
      <c r="E12495" cm="1">
        <f t="array" ref="E12495">_xlfn.XLOOKUP(Table1[[#This Row],[ScheduleWeekWritten]],Table3[Game],100+Table3[Increase],Table1[[#This Row],[ScheduleWeekWritten]])</f>
        <v>6</v>
      </c>
      <c r="F12495" t="b">
        <v>0</v>
      </c>
      <c r="G12495" t="s">
        <v>24</v>
      </c>
      <c r="H12495">
        <v>16</v>
      </c>
      <c r="I12495">
        <v>0</v>
      </c>
      <c r="J12495" t="s">
        <v>171</v>
      </c>
      <c r="K12495" t="s">
        <v>88</v>
      </c>
      <c r="L12495" t="str">
        <f>_xlfn.XLOOKUP(Table1[[#This Row],[TeamFavoriteID]],Table2[team_id],Table2[team_name],_xlfn.XLOOKUP(Table1[[#This Row],[TeamFavoriteID]],Table2[team_id_pfr],Table2[team_name],"Even"))</f>
        <v>Denver Broncos</v>
      </c>
      <c r="M12495">
        <v>-1.5</v>
      </c>
      <c r="N12495">
        <f>IF(Table1[[#This Row],[TeamFavorite]]=Table1[[#This Row],[TeamHome]],Table1[[#This Row],[ScoreAway]]-Table1[[#This Row],[ScoreHome]],Table1[[#This Row],[ScoreHome]]-Table1[[#This Row],[ScoreAway]])</f>
        <v>-16</v>
      </c>
      <c r="O12495">
        <f>IF(Table1[[#This Row],[SpreadActual]]&lt;Table1[[#This Row],[SpreadFavorite]],1,0)</f>
        <v>1</v>
      </c>
      <c r="P12495">
        <v>41</v>
      </c>
      <c r="Q12495" t="s">
        <v>174</v>
      </c>
      <c r="R12495" t="b">
        <v>0</v>
      </c>
    </row>
    <row r="12496" spans="1:22" x14ac:dyDescent="0.2">
      <c r="A12496" s="1">
        <v>43751</v>
      </c>
      <c r="B12496">
        <v>2019</v>
      </c>
      <c r="C12496">
        <f>_xlfn.MAXIFS(Table1[ScheduleWeekWritten],Table1[ScheduleSeason],Table1[[#This Row],[ScheduleSeason]])</f>
        <v>17</v>
      </c>
      <c r="D12496">
        <v>6</v>
      </c>
      <c r="E12496" cm="1">
        <f t="array" ref="E12496">_xlfn.XLOOKUP(Table1[[#This Row],[ScheduleWeekWritten]],Table3[Game],100+Table3[Increase],Table1[[#This Row],[ScheduleWeekWritten]])</f>
        <v>6</v>
      </c>
      <c r="F12496" t="b">
        <v>0</v>
      </c>
      <c r="G12496" t="s">
        <v>154</v>
      </c>
      <c r="H12496">
        <v>6</v>
      </c>
      <c r="I12496">
        <v>13</v>
      </c>
      <c r="J12496" t="s">
        <v>95</v>
      </c>
      <c r="K12496" t="s">
        <v>161</v>
      </c>
      <c r="L12496" t="str">
        <f>_xlfn.XLOOKUP(Table1[[#This Row],[TeamFavoriteID]],Table2[team_id],Table2[team_name],_xlfn.XLOOKUP(Table1[[#This Row],[TeamFavoriteID]],Table2[team_id_pfr],Table2[team_name],"Even"))</f>
        <v>Jacksonville Jaguars</v>
      </c>
      <c r="M12496">
        <v>-2.5</v>
      </c>
      <c r="N12496">
        <f>IF(Table1[[#This Row],[TeamFavorite]]=Table1[[#This Row],[TeamHome]],Table1[[#This Row],[ScoreAway]]-Table1[[#This Row],[ScoreHome]],Table1[[#This Row],[ScoreHome]]-Table1[[#This Row],[ScoreAway]])</f>
        <v>7</v>
      </c>
      <c r="O12496">
        <f>IF(Table1[[#This Row],[SpreadActual]]&lt;Table1[[#This Row],[SpreadFavorite]],1,0)</f>
        <v>0</v>
      </c>
      <c r="P12496">
        <v>42.5</v>
      </c>
      <c r="Q12496" t="s">
        <v>214</v>
      </c>
      <c r="R12496" t="b">
        <v>0</v>
      </c>
    </row>
    <row r="12497" spans="1:22" x14ac:dyDescent="0.2">
      <c r="A12497" s="1">
        <v>43751</v>
      </c>
      <c r="B12497">
        <v>2019</v>
      </c>
      <c r="C12497">
        <f>_xlfn.MAXIFS(Table1[ScheduleWeekWritten],Table1[ScheduleSeason],Table1[[#This Row],[ScheduleSeason]])</f>
        <v>17</v>
      </c>
      <c r="D12497">
        <v>6</v>
      </c>
      <c r="E12497" cm="1">
        <f t="array" ref="E12497">_xlfn.XLOOKUP(Table1[[#This Row],[ScheduleWeekWritten]],Table3[Game],100+Table3[Increase],Table1[[#This Row],[ScheduleWeekWritten]])</f>
        <v>6</v>
      </c>
      <c r="F12497" t="b">
        <v>0</v>
      </c>
      <c r="G12497" t="s">
        <v>42</v>
      </c>
      <c r="H12497">
        <v>24</v>
      </c>
      <c r="I12497">
        <v>31</v>
      </c>
      <c r="J12497" t="s">
        <v>177</v>
      </c>
      <c r="K12497" t="s">
        <v>75</v>
      </c>
      <c r="L12497" t="str">
        <f>_xlfn.XLOOKUP(Table1[[#This Row],[TeamFavoriteID]],Table2[team_id],Table2[team_name],_xlfn.XLOOKUP(Table1[[#This Row],[TeamFavoriteID]],Table2[team_id_pfr],Table2[team_name],"Even"))</f>
        <v>Kansas City Chiefs</v>
      </c>
      <c r="M12497">
        <v>-3.5</v>
      </c>
      <c r="N12497">
        <f>IF(Table1[[#This Row],[TeamFavorite]]=Table1[[#This Row],[TeamHome]],Table1[[#This Row],[ScoreAway]]-Table1[[#This Row],[ScoreHome]],Table1[[#This Row],[ScoreHome]]-Table1[[#This Row],[ScoreAway]])</f>
        <v>7</v>
      </c>
      <c r="O12497">
        <f>IF(Table1[[#This Row],[SpreadActual]]&lt;Table1[[#This Row],[SpreadFavorite]],1,0)</f>
        <v>0</v>
      </c>
      <c r="P12497">
        <v>54.5</v>
      </c>
      <c r="Q12497" t="s">
        <v>117</v>
      </c>
      <c r="R12497" t="b">
        <v>0</v>
      </c>
    </row>
    <row r="12498" spans="1:22" x14ac:dyDescent="0.2">
      <c r="A12498" s="1">
        <v>43751</v>
      </c>
      <c r="B12498">
        <v>2019</v>
      </c>
      <c r="C12498">
        <f>_xlfn.MAXIFS(Table1[ScheduleWeekWritten],Table1[ScheduleSeason],Table1[[#This Row],[ScheduleSeason]])</f>
        <v>17</v>
      </c>
      <c r="D12498">
        <v>6</v>
      </c>
      <c r="E12498" cm="1">
        <f t="array" ref="E12498">_xlfn.XLOOKUP(Table1[[#This Row],[ScheduleWeekWritten]],Table3[Game],100+Table3[Increase],Table1[[#This Row],[ScheduleWeekWritten]])</f>
        <v>6</v>
      </c>
      <c r="F12498" t="b">
        <v>0</v>
      </c>
      <c r="G12498" t="s">
        <v>210</v>
      </c>
      <c r="H12498">
        <v>17</v>
      </c>
      <c r="I12498">
        <v>24</v>
      </c>
      <c r="J12498" t="s">
        <v>49</v>
      </c>
      <c r="K12498" t="s">
        <v>29</v>
      </c>
      <c r="L12498" t="str">
        <f>_xlfn.XLOOKUP(Table1[[#This Row],[TeamFavoriteID]],Table2[team_id],Table2[team_name],_xlfn.XLOOKUP(Table1[[#This Row],[TeamFavoriteID]],Table2[team_id_pfr],Table2[team_name],"Even"))</f>
        <v>Los Angeles Chargers</v>
      </c>
      <c r="M12498">
        <v>-6</v>
      </c>
      <c r="N12498">
        <f>IF(Table1[[#This Row],[TeamFavorite]]=Table1[[#This Row],[TeamHome]],Table1[[#This Row],[ScoreAway]]-Table1[[#This Row],[ScoreHome]],Table1[[#This Row],[ScoreHome]]-Table1[[#This Row],[ScoreAway]])</f>
        <v>7</v>
      </c>
      <c r="O12498">
        <f>IF(Table1[[#This Row],[SpreadActual]]&lt;Table1[[#This Row],[SpreadFavorite]],1,0)</f>
        <v>0</v>
      </c>
      <c r="P12498">
        <v>42.5</v>
      </c>
      <c r="Q12498" t="s">
        <v>216</v>
      </c>
      <c r="R12498" t="b">
        <v>0</v>
      </c>
    </row>
    <row r="12499" spans="1:22" x14ac:dyDescent="0.2">
      <c r="A12499" s="1">
        <v>43751</v>
      </c>
      <c r="B12499">
        <v>2019</v>
      </c>
      <c r="C12499">
        <f>_xlfn.MAXIFS(Table1[ScheduleWeekWritten],Table1[ScheduleSeason],Table1[[#This Row],[ScheduleSeason]])</f>
        <v>17</v>
      </c>
      <c r="D12499">
        <v>6</v>
      </c>
      <c r="E12499" cm="1">
        <f t="array" ref="E12499">_xlfn.XLOOKUP(Table1[[#This Row],[ScheduleWeekWritten]],Table3[Game],100+Table3[Increase],Table1[[#This Row],[ScheduleWeekWritten]])</f>
        <v>6</v>
      </c>
      <c r="F12499" t="b">
        <v>0</v>
      </c>
      <c r="G12499" t="s">
        <v>39</v>
      </c>
      <c r="H12499">
        <v>7</v>
      </c>
      <c r="I12499">
        <v>20</v>
      </c>
      <c r="J12499" t="s">
        <v>53</v>
      </c>
      <c r="K12499" t="s">
        <v>40</v>
      </c>
      <c r="L12499" t="str">
        <f>_xlfn.XLOOKUP(Table1[[#This Row],[TeamFavoriteID]],Table2[team_id],Table2[team_name],_xlfn.XLOOKUP(Table1[[#This Row],[TeamFavoriteID]],Table2[team_id_pfr],Table2[team_name],"Even"))</f>
        <v>Los Angeles Rams</v>
      </c>
      <c r="M12499">
        <v>-3</v>
      </c>
      <c r="N12499">
        <f>IF(Table1[[#This Row],[TeamFavorite]]=Table1[[#This Row],[TeamHome]],Table1[[#This Row],[ScoreAway]]-Table1[[#This Row],[ScoreHome]],Table1[[#This Row],[ScoreHome]]-Table1[[#This Row],[ScoreAway]])</f>
        <v>13</v>
      </c>
      <c r="O12499">
        <f>IF(Table1[[#This Row],[SpreadActual]]&lt;Table1[[#This Row],[SpreadFavorite]],1,0)</f>
        <v>0</v>
      </c>
      <c r="P12499">
        <v>50</v>
      </c>
      <c r="Q12499" t="s">
        <v>65</v>
      </c>
      <c r="R12499" t="b">
        <v>0</v>
      </c>
    </row>
    <row r="12500" spans="1:22" x14ac:dyDescent="0.2">
      <c r="A12500" s="1">
        <v>43751</v>
      </c>
      <c r="B12500">
        <v>2019</v>
      </c>
      <c r="C12500">
        <f>_xlfn.MAXIFS(Table1[ScheduleWeekWritten],Table1[ScheduleSeason],Table1[[#This Row],[ScheduleSeason]])</f>
        <v>17</v>
      </c>
      <c r="D12500">
        <v>6</v>
      </c>
      <c r="E12500" cm="1">
        <f t="array" ref="E12500">_xlfn.XLOOKUP(Table1[[#This Row],[ScheduleWeekWritten]],Table3[Game],100+Table3[Increase],Table1[[#This Row],[ScheduleWeekWritten]])</f>
        <v>6</v>
      </c>
      <c r="F12500" t="b">
        <v>0</v>
      </c>
      <c r="G12500" t="s">
        <v>19</v>
      </c>
      <c r="H12500">
        <v>16</v>
      </c>
      <c r="I12500">
        <v>17</v>
      </c>
      <c r="J12500" t="s">
        <v>61</v>
      </c>
      <c r="K12500" t="s">
        <v>85</v>
      </c>
      <c r="L12500" t="str">
        <f>_xlfn.XLOOKUP(Table1[[#This Row],[TeamFavoriteID]],Table2[team_id],Table2[team_name],_xlfn.XLOOKUP(Table1[[#This Row],[TeamFavoriteID]],Table2[team_id_pfr],Table2[team_name],"Even"))</f>
        <v>Washington Commanders</v>
      </c>
      <c r="M12500">
        <v>-5.5</v>
      </c>
      <c r="N12500">
        <f>IF(Table1[[#This Row],[TeamFavorite]]=Table1[[#This Row],[TeamHome]],Table1[[#This Row],[ScoreAway]]-Table1[[#This Row],[ScoreHome]],Table1[[#This Row],[ScoreHome]]-Table1[[#This Row],[ScoreAway]])</f>
        <v>-1</v>
      </c>
      <c r="O12500">
        <f>IF(Table1[[#This Row],[SpreadActual]]&lt;Table1[[#This Row],[SpreadFavorite]],1,0)</f>
        <v>0</v>
      </c>
      <c r="P12500">
        <v>42.5</v>
      </c>
      <c r="Q12500" t="s">
        <v>212</v>
      </c>
      <c r="R12500" t="b">
        <v>0</v>
      </c>
    </row>
    <row r="12501" spans="1:22" x14ac:dyDescent="0.2">
      <c r="A12501" s="1">
        <v>43751</v>
      </c>
      <c r="B12501">
        <v>2019</v>
      </c>
      <c r="C12501">
        <f>_xlfn.MAXIFS(Table1[ScheduleWeekWritten],Table1[ScheduleSeason],Table1[[#This Row],[ScheduleSeason]])</f>
        <v>17</v>
      </c>
      <c r="D12501">
        <v>6</v>
      </c>
      <c r="E12501" cm="1">
        <f t="array" ref="E12501">_xlfn.XLOOKUP(Table1[[#This Row],[ScheduleWeekWritten]],Table3[Game],100+Table3[Increase],Table1[[#This Row],[ScheduleWeekWritten]])</f>
        <v>6</v>
      </c>
      <c r="F12501" t="b">
        <v>0</v>
      </c>
      <c r="G12501" t="s">
        <v>54</v>
      </c>
      <c r="H12501">
        <v>38</v>
      </c>
      <c r="I12501">
        <v>20</v>
      </c>
      <c r="J12501" t="s">
        <v>58</v>
      </c>
      <c r="K12501" t="s">
        <v>55</v>
      </c>
      <c r="L12501" t="str">
        <f>_xlfn.XLOOKUP(Table1[[#This Row],[TeamFavoriteID]],Table2[team_id],Table2[team_name],_xlfn.XLOOKUP(Table1[[#This Row],[TeamFavoriteID]],Table2[team_id_pfr],Table2[team_name],"Even"))</f>
        <v>Minnesota Vikings</v>
      </c>
      <c r="M12501">
        <v>-3.5</v>
      </c>
      <c r="N12501">
        <f>IF(Table1[[#This Row],[TeamFavorite]]=Table1[[#This Row],[TeamHome]],Table1[[#This Row],[ScoreAway]]-Table1[[#This Row],[ScoreHome]],Table1[[#This Row],[ScoreHome]]-Table1[[#This Row],[ScoreAway]])</f>
        <v>-18</v>
      </c>
      <c r="O12501">
        <f>IF(Table1[[#This Row],[SpreadActual]]&lt;Table1[[#This Row],[SpreadFavorite]],1,0)</f>
        <v>1</v>
      </c>
      <c r="P12501">
        <v>44.5</v>
      </c>
      <c r="Q12501" t="s">
        <v>205</v>
      </c>
      <c r="R12501" t="b">
        <v>0</v>
      </c>
      <c r="S12501">
        <v>72</v>
      </c>
      <c r="T12501">
        <v>0</v>
      </c>
      <c r="V12501" t="s">
        <v>103</v>
      </c>
    </row>
    <row r="12502" spans="1:22" x14ac:dyDescent="0.2">
      <c r="A12502" s="1">
        <v>43751</v>
      </c>
      <c r="B12502">
        <v>2019</v>
      </c>
      <c r="C12502">
        <f>_xlfn.MAXIFS(Table1[ScheduleWeekWritten],Table1[ScheduleSeason],Table1[[#This Row],[ScheduleSeason]])</f>
        <v>17</v>
      </c>
      <c r="D12502">
        <v>6</v>
      </c>
      <c r="E12502" cm="1">
        <f t="array" ref="E12502">_xlfn.XLOOKUP(Table1[[#This Row],[ScheduleWeekWritten]],Table3[Game],100+Table3[Increase],Table1[[#This Row],[ScheduleWeekWritten]])</f>
        <v>6</v>
      </c>
      <c r="F12502" t="b">
        <v>0</v>
      </c>
      <c r="G12502" t="s">
        <v>31</v>
      </c>
      <c r="H12502">
        <v>24</v>
      </c>
      <c r="I12502">
        <v>22</v>
      </c>
      <c r="J12502" t="s">
        <v>67</v>
      </c>
      <c r="K12502" t="s">
        <v>68</v>
      </c>
      <c r="L12502" t="str">
        <f>_xlfn.XLOOKUP(Table1[[#This Row],[TeamFavoriteID]],Table2[team_id],Table2[team_name],_xlfn.XLOOKUP(Table1[[#This Row],[TeamFavoriteID]],Table2[team_id_pfr],Table2[team_name],"Even"))</f>
        <v>Dallas Cowboys</v>
      </c>
      <c r="M12502">
        <v>-7</v>
      </c>
      <c r="N12502">
        <f>IF(Table1[[#This Row],[TeamFavorite]]=Table1[[#This Row],[TeamHome]],Table1[[#This Row],[ScoreAway]]-Table1[[#This Row],[ScoreHome]],Table1[[#This Row],[ScoreHome]]-Table1[[#This Row],[ScoreAway]])</f>
        <v>2</v>
      </c>
      <c r="O12502">
        <f>IF(Table1[[#This Row],[SpreadActual]]&lt;Table1[[#This Row],[SpreadFavorite]],1,0)</f>
        <v>0</v>
      </c>
      <c r="P12502">
        <v>43.5</v>
      </c>
      <c r="Q12502" t="s">
        <v>197</v>
      </c>
      <c r="R12502" t="b">
        <v>0</v>
      </c>
    </row>
    <row r="12503" spans="1:22" x14ac:dyDescent="0.2">
      <c r="A12503" s="1">
        <v>43751</v>
      </c>
      <c r="B12503">
        <v>2019</v>
      </c>
      <c r="C12503">
        <f>_xlfn.MAXIFS(Table1[ScheduleWeekWritten],Table1[ScheduleSeason],Table1[[#This Row],[ScheduleSeason]])</f>
        <v>17</v>
      </c>
      <c r="D12503">
        <v>6</v>
      </c>
      <c r="E12503" cm="1">
        <f t="array" ref="E12503">_xlfn.XLOOKUP(Table1[[#This Row],[ScheduleWeekWritten]],Table3[Game],100+Table3[Increase],Table1[[#This Row],[ScheduleWeekWritten]])</f>
        <v>6</v>
      </c>
      <c r="F12503" t="b">
        <v>0</v>
      </c>
      <c r="G12503" t="s">
        <v>127</v>
      </c>
      <c r="H12503">
        <v>26</v>
      </c>
      <c r="I12503">
        <v>37</v>
      </c>
      <c r="J12503" t="s">
        <v>152</v>
      </c>
      <c r="K12503" t="s">
        <v>162</v>
      </c>
      <c r="L12503" t="str">
        <f>_xlfn.XLOOKUP(Table1[[#This Row],[TeamFavoriteID]],Table2[team_id],Table2[team_name],_xlfn.XLOOKUP(Table1[[#This Row],[TeamFavoriteID]],Table2[team_id_pfr],Table2[team_name],"Even"))</f>
        <v>Carolina Panthers</v>
      </c>
      <c r="M12503">
        <v>-2</v>
      </c>
      <c r="N12503">
        <f>IF(Table1[[#This Row],[TeamFavorite]]=Table1[[#This Row],[TeamHome]],Table1[[#This Row],[ScoreAway]]-Table1[[#This Row],[ScoreHome]],Table1[[#This Row],[ScoreHome]]-Table1[[#This Row],[ScoreAway]])</f>
        <v>-11</v>
      </c>
      <c r="O12503">
        <f>IF(Table1[[#This Row],[SpreadActual]]&lt;Table1[[#This Row],[SpreadFavorite]],1,0)</f>
        <v>1</v>
      </c>
      <c r="P12503">
        <v>47.5</v>
      </c>
      <c r="Q12503" t="s">
        <v>215</v>
      </c>
      <c r="R12503" t="b">
        <v>1</v>
      </c>
    </row>
    <row r="12504" spans="1:22" x14ac:dyDescent="0.2">
      <c r="A12504" s="1">
        <v>43752</v>
      </c>
      <c r="B12504">
        <v>2019</v>
      </c>
      <c r="C12504">
        <f>_xlfn.MAXIFS(Table1[ScheduleWeekWritten],Table1[ScheduleSeason],Table1[[#This Row],[ScheduleSeason]])</f>
        <v>17</v>
      </c>
      <c r="D12504">
        <v>6</v>
      </c>
      <c r="E12504" cm="1">
        <f t="array" ref="E12504">_xlfn.XLOOKUP(Table1[[#This Row],[ScheduleWeekWritten]],Table3[Game],100+Table3[Increase],Table1[[#This Row],[ScheduleWeekWritten]])</f>
        <v>6</v>
      </c>
      <c r="F12504" t="b">
        <v>0</v>
      </c>
      <c r="G12504" t="s">
        <v>33</v>
      </c>
      <c r="H12504">
        <v>23</v>
      </c>
      <c r="I12504">
        <v>22</v>
      </c>
      <c r="J12504" t="s">
        <v>45</v>
      </c>
      <c r="K12504" t="s">
        <v>35</v>
      </c>
      <c r="L12504" t="str">
        <f>_xlfn.XLOOKUP(Table1[[#This Row],[TeamFavoriteID]],Table2[team_id],Table2[team_name],_xlfn.XLOOKUP(Table1[[#This Row],[TeamFavoriteID]],Table2[team_id_pfr],Table2[team_name],"Even"))</f>
        <v>Green Bay Packers</v>
      </c>
      <c r="M12504">
        <v>-3.5</v>
      </c>
      <c r="N12504">
        <f>IF(Table1[[#This Row],[TeamFavorite]]=Table1[[#This Row],[TeamHome]],Table1[[#This Row],[ScoreAway]]-Table1[[#This Row],[ScoreHome]],Table1[[#This Row],[ScoreHome]]-Table1[[#This Row],[ScoreAway]])</f>
        <v>-1</v>
      </c>
      <c r="O12504">
        <f>IF(Table1[[#This Row],[SpreadActual]]&lt;Table1[[#This Row],[SpreadFavorite]],1,0)</f>
        <v>0</v>
      </c>
      <c r="P12504">
        <v>47</v>
      </c>
      <c r="Q12504" t="s">
        <v>82</v>
      </c>
      <c r="R12504" t="b">
        <v>0</v>
      </c>
    </row>
    <row r="12505" spans="1:22" x14ac:dyDescent="0.2">
      <c r="A12505" s="1">
        <v>43755</v>
      </c>
      <c r="B12505">
        <v>2019</v>
      </c>
      <c r="C12505">
        <f>_xlfn.MAXIFS(Table1[ScheduleWeekWritten],Table1[ScheduleSeason],Table1[[#This Row],[ScheduleSeason]])</f>
        <v>17</v>
      </c>
      <c r="D12505">
        <v>7</v>
      </c>
      <c r="E12505" cm="1">
        <f t="array" ref="E12505">_xlfn.XLOOKUP(Table1[[#This Row],[ScheduleWeekWritten]],Table3[Game],100+Table3[Increase],Table1[[#This Row],[ScheduleWeekWritten]])</f>
        <v>7</v>
      </c>
      <c r="F12505" t="b">
        <v>0</v>
      </c>
      <c r="G12505" t="s">
        <v>24</v>
      </c>
      <c r="H12505">
        <v>6</v>
      </c>
      <c r="I12505">
        <v>30</v>
      </c>
      <c r="J12505" t="s">
        <v>42</v>
      </c>
      <c r="K12505" t="s">
        <v>75</v>
      </c>
      <c r="L12505" t="str">
        <f>_xlfn.XLOOKUP(Table1[[#This Row],[TeamFavoriteID]],Table2[team_id],Table2[team_name],_xlfn.XLOOKUP(Table1[[#This Row],[TeamFavoriteID]],Table2[team_id_pfr],Table2[team_name],"Even"))</f>
        <v>Kansas City Chiefs</v>
      </c>
      <c r="M12505">
        <v>-3</v>
      </c>
      <c r="N12505">
        <f>IF(Table1[[#This Row],[TeamFavorite]]=Table1[[#This Row],[TeamHome]],Table1[[#This Row],[ScoreAway]]-Table1[[#This Row],[ScoreHome]],Table1[[#This Row],[ScoreHome]]-Table1[[#This Row],[ScoreAway]])</f>
        <v>-24</v>
      </c>
      <c r="O12505">
        <f>IF(Table1[[#This Row],[SpreadActual]]&lt;Table1[[#This Row],[SpreadFavorite]],1,0)</f>
        <v>1</v>
      </c>
      <c r="P12505">
        <v>49.5</v>
      </c>
      <c r="Q12505" t="s">
        <v>174</v>
      </c>
      <c r="R12505" t="b">
        <v>0</v>
      </c>
    </row>
    <row r="12506" spans="1:22" x14ac:dyDescent="0.2">
      <c r="A12506" s="1">
        <v>43758</v>
      </c>
      <c r="B12506">
        <v>2019</v>
      </c>
      <c r="C12506">
        <f>_xlfn.MAXIFS(Table1[ScheduleWeekWritten],Table1[ScheduleSeason],Table1[[#This Row],[ScheduleSeason]])</f>
        <v>17</v>
      </c>
      <c r="D12506">
        <v>7</v>
      </c>
      <c r="E12506" cm="1">
        <f t="array" ref="E12506">_xlfn.XLOOKUP(Table1[[#This Row],[ScheduleWeekWritten]],Table3[Game],100+Table3[Increase],Table1[[#This Row],[ScheduleWeekWritten]])</f>
        <v>7</v>
      </c>
      <c r="F12506" t="b">
        <v>0</v>
      </c>
      <c r="G12506" t="s">
        <v>38</v>
      </c>
      <c r="H12506">
        <v>10</v>
      </c>
      <c r="I12506">
        <v>37</v>
      </c>
      <c r="J12506" t="s">
        <v>39</v>
      </c>
      <c r="K12506" t="s">
        <v>40</v>
      </c>
      <c r="L12506" t="str">
        <f>_xlfn.XLOOKUP(Table1[[#This Row],[TeamFavoriteID]],Table2[team_id],Table2[team_name],_xlfn.XLOOKUP(Table1[[#This Row],[TeamFavoriteID]],Table2[team_id_pfr],Table2[team_name],"Even"))</f>
        <v>Los Angeles Rams</v>
      </c>
      <c r="M12506">
        <v>-3</v>
      </c>
      <c r="N12506">
        <f>IF(Table1[[#This Row],[TeamFavorite]]=Table1[[#This Row],[TeamHome]],Table1[[#This Row],[ScoreAway]]-Table1[[#This Row],[ScoreHome]],Table1[[#This Row],[ScoreHome]]-Table1[[#This Row],[ScoreAway]])</f>
        <v>-27</v>
      </c>
      <c r="O12506">
        <f>IF(Table1[[#This Row],[SpreadActual]]&lt;Table1[[#This Row],[SpreadFavorite]],1,0)</f>
        <v>1</v>
      </c>
      <c r="P12506">
        <v>54.5</v>
      </c>
      <c r="Q12506" t="s">
        <v>213</v>
      </c>
      <c r="R12506" t="b">
        <v>0</v>
      </c>
      <c r="S12506">
        <v>72</v>
      </c>
      <c r="T12506">
        <v>0</v>
      </c>
      <c r="V12506" t="s">
        <v>103</v>
      </c>
    </row>
    <row r="12507" spans="1:22" x14ac:dyDescent="0.2">
      <c r="A12507" s="1">
        <v>43758</v>
      </c>
      <c r="B12507">
        <v>2019</v>
      </c>
      <c r="C12507">
        <f>_xlfn.MAXIFS(Table1[ScheduleWeekWritten],Table1[ScheduleSeason],Table1[[#This Row],[ScheduleSeason]])</f>
        <v>17</v>
      </c>
      <c r="D12507">
        <v>7</v>
      </c>
      <c r="E12507" cm="1">
        <f t="array" ref="E12507">_xlfn.XLOOKUP(Table1[[#This Row],[ScheduleWeekWritten]],Table3[Game],100+Table3[Increase],Table1[[#This Row],[ScheduleWeekWritten]])</f>
        <v>7</v>
      </c>
      <c r="F12507" t="b">
        <v>0</v>
      </c>
      <c r="G12507" t="s">
        <v>28</v>
      </c>
      <c r="H12507">
        <v>31</v>
      </c>
      <c r="I12507">
        <v>21</v>
      </c>
      <c r="J12507" t="s">
        <v>19</v>
      </c>
      <c r="K12507" t="s">
        <v>43</v>
      </c>
      <c r="L12507" t="str">
        <f>_xlfn.XLOOKUP(Table1[[#This Row],[TeamFavoriteID]],Table2[team_id],Table2[team_name],_xlfn.XLOOKUP(Table1[[#This Row],[TeamFavoriteID]],Table2[team_id_pfr],Table2[team_name],"Even"))</f>
        <v>Buffalo Bills</v>
      </c>
      <c r="M12507">
        <v>-17</v>
      </c>
      <c r="N12507">
        <f>IF(Table1[[#This Row],[TeamFavorite]]=Table1[[#This Row],[TeamHome]],Table1[[#This Row],[ScoreAway]]-Table1[[#This Row],[ScoreHome]],Table1[[#This Row],[ScoreHome]]-Table1[[#This Row],[ScoreAway]])</f>
        <v>-10</v>
      </c>
      <c r="O12507">
        <f>IF(Table1[[#This Row],[SpreadActual]]&lt;Table1[[#This Row],[SpreadFavorite]],1,0)</f>
        <v>0</v>
      </c>
      <c r="P12507">
        <v>42.5</v>
      </c>
      <c r="Q12507" t="s">
        <v>204</v>
      </c>
      <c r="R12507" t="b">
        <v>0</v>
      </c>
    </row>
    <row r="12508" spans="1:22" x14ac:dyDescent="0.2">
      <c r="A12508" s="1">
        <v>43758</v>
      </c>
      <c r="B12508">
        <v>2019</v>
      </c>
      <c r="C12508">
        <f>_xlfn.MAXIFS(Table1[ScheduleWeekWritten],Table1[ScheduleSeason],Table1[[#This Row],[ScheduleSeason]])</f>
        <v>17</v>
      </c>
      <c r="D12508">
        <v>7</v>
      </c>
      <c r="E12508" cm="1">
        <f t="array" ref="E12508">_xlfn.XLOOKUP(Table1[[#This Row],[ScheduleWeekWritten]],Table3[Game],100+Table3[Increase],Table1[[#This Row],[ScheduleWeekWritten]])</f>
        <v>7</v>
      </c>
      <c r="F12508" t="b">
        <v>0</v>
      </c>
      <c r="G12508" t="s">
        <v>46</v>
      </c>
      <c r="H12508">
        <v>25</v>
      </c>
      <c r="I12508">
        <v>36</v>
      </c>
      <c r="J12508" t="s">
        <v>95</v>
      </c>
      <c r="K12508" t="s">
        <v>47</v>
      </c>
      <c r="L12508" t="str">
        <f>_xlfn.XLOOKUP(Table1[[#This Row],[TeamFavoriteID]],Table2[team_id],Table2[team_name],_xlfn.XLOOKUP(Table1[[#This Row],[TeamFavoriteID]],Table2[team_id_pfr],Table2[team_name],"Even"))</f>
        <v>Chicago Bears</v>
      </c>
      <c r="M12508">
        <v>-4</v>
      </c>
      <c r="N12508">
        <f>IF(Table1[[#This Row],[TeamFavorite]]=Table1[[#This Row],[TeamHome]],Table1[[#This Row],[ScoreAway]]-Table1[[#This Row],[ScoreHome]],Table1[[#This Row],[ScoreHome]]-Table1[[#This Row],[ScoreAway]])</f>
        <v>11</v>
      </c>
      <c r="O12508">
        <f>IF(Table1[[#This Row],[SpreadActual]]&lt;Table1[[#This Row],[SpreadFavorite]],1,0)</f>
        <v>0</v>
      </c>
      <c r="P12508">
        <v>37</v>
      </c>
      <c r="Q12508" t="s">
        <v>114</v>
      </c>
      <c r="R12508" t="b">
        <v>0</v>
      </c>
    </row>
    <row r="12509" spans="1:22" x14ac:dyDescent="0.2">
      <c r="A12509" s="1">
        <v>43758</v>
      </c>
      <c r="B12509">
        <v>2019</v>
      </c>
      <c r="C12509">
        <f>_xlfn.MAXIFS(Table1[ScheduleWeekWritten],Table1[ScheduleSeason],Table1[[#This Row],[ScheduleSeason]])</f>
        <v>17</v>
      </c>
      <c r="D12509">
        <v>7</v>
      </c>
      <c r="E12509" cm="1">
        <f t="array" ref="E12509">_xlfn.XLOOKUP(Table1[[#This Row],[ScheduleWeekWritten]],Table3[Game],100+Table3[Increase],Table1[[#This Row],[ScheduleWeekWritten]])</f>
        <v>7</v>
      </c>
      <c r="F12509" t="b">
        <v>0</v>
      </c>
      <c r="G12509" t="s">
        <v>101</v>
      </c>
      <c r="H12509">
        <v>17</v>
      </c>
      <c r="I12509">
        <v>27</v>
      </c>
      <c r="J12509" t="s">
        <v>154</v>
      </c>
      <c r="K12509" t="s">
        <v>161</v>
      </c>
      <c r="L12509" t="str">
        <f>_xlfn.XLOOKUP(Table1[[#This Row],[TeamFavoriteID]],Table2[team_id],Table2[team_name],_xlfn.XLOOKUP(Table1[[#This Row],[TeamFavoriteID]],Table2[team_id_pfr],Table2[team_name],"Even"))</f>
        <v>Jacksonville Jaguars</v>
      </c>
      <c r="M12509">
        <v>-4</v>
      </c>
      <c r="N12509">
        <f>IF(Table1[[#This Row],[TeamFavorite]]=Table1[[#This Row],[TeamHome]],Table1[[#This Row],[ScoreAway]]-Table1[[#This Row],[ScoreHome]],Table1[[#This Row],[ScoreHome]]-Table1[[#This Row],[ScoreAway]])</f>
        <v>-10</v>
      </c>
      <c r="O12509">
        <f>IF(Table1[[#This Row],[SpreadActual]]&lt;Table1[[#This Row],[SpreadFavorite]],1,0)</f>
        <v>1</v>
      </c>
      <c r="P12509">
        <v>44</v>
      </c>
      <c r="Q12509" t="s">
        <v>173</v>
      </c>
      <c r="R12509" t="b">
        <v>0</v>
      </c>
    </row>
    <row r="12510" spans="1:22" x14ac:dyDescent="0.2">
      <c r="A12510" s="1">
        <v>43758</v>
      </c>
      <c r="B12510">
        <v>2019</v>
      </c>
      <c r="C12510">
        <f>_xlfn.MAXIFS(Table1[ScheduleWeekWritten],Table1[ScheduleSeason],Table1[[#This Row],[ScheduleSeason]])</f>
        <v>17</v>
      </c>
      <c r="D12510">
        <v>7</v>
      </c>
      <c r="E12510" cm="1">
        <f t="array" ref="E12510">_xlfn.XLOOKUP(Table1[[#This Row],[ScheduleWeekWritten]],Table3[Game],100+Table3[Increase],Table1[[#This Row],[ScheduleWeekWritten]])</f>
        <v>7</v>
      </c>
      <c r="F12510" t="b">
        <v>0</v>
      </c>
      <c r="G12510" t="s">
        <v>67</v>
      </c>
      <c r="H12510">
        <v>37</v>
      </c>
      <c r="I12510">
        <v>10</v>
      </c>
      <c r="J12510" t="s">
        <v>58</v>
      </c>
      <c r="K12510" t="s">
        <v>68</v>
      </c>
      <c r="L12510" t="str">
        <f>_xlfn.XLOOKUP(Table1[[#This Row],[TeamFavoriteID]],Table2[team_id],Table2[team_name],_xlfn.XLOOKUP(Table1[[#This Row],[TeamFavoriteID]],Table2[team_id_pfr],Table2[team_name],"Even"))</f>
        <v>Dallas Cowboys</v>
      </c>
      <c r="M12510">
        <v>-3</v>
      </c>
      <c r="N12510">
        <f>IF(Table1[[#This Row],[TeamFavorite]]=Table1[[#This Row],[TeamHome]],Table1[[#This Row],[ScoreAway]]-Table1[[#This Row],[ScoreHome]],Table1[[#This Row],[ScoreHome]]-Table1[[#This Row],[ScoreAway]])</f>
        <v>-27</v>
      </c>
      <c r="O12510">
        <f>IF(Table1[[#This Row],[SpreadActual]]&lt;Table1[[#This Row],[SpreadFavorite]],1,0)</f>
        <v>1</v>
      </c>
      <c r="P12510">
        <v>50</v>
      </c>
      <c r="Q12510" t="s">
        <v>208</v>
      </c>
      <c r="R12510" t="b">
        <v>0</v>
      </c>
      <c r="S12510">
        <v>72</v>
      </c>
      <c r="T12510">
        <v>0</v>
      </c>
      <c r="V12510" t="s">
        <v>103</v>
      </c>
    </row>
    <row r="12511" spans="1:22" x14ac:dyDescent="0.2">
      <c r="A12511" s="1">
        <v>43758</v>
      </c>
      <c r="B12511">
        <v>2019</v>
      </c>
      <c r="C12511">
        <f>_xlfn.MAXIFS(Table1[ScheduleWeekWritten],Table1[ScheduleSeason],Table1[[#This Row],[ScheduleSeason]])</f>
        <v>17</v>
      </c>
      <c r="D12511">
        <v>7</v>
      </c>
      <c r="E12511" cm="1">
        <f t="array" ref="E12511">_xlfn.XLOOKUP(Table1[[#This Row],[ScheduleWeekWritten]],Table3[Game],100+Table3[Increase],Table1[[#This Row],[ScheduleWeekWritten]])</f>
        <v>7</v>
      </c>
      <c r="F12511" t="b">
        <v>0</v>
      </c>
      <c r="G12511" t="s">
        <v>45</v>
      </c>
      <c r="H12511">
        <v>30</v>
      </c>
      <c r="I12511">
        <v>42</v>
      </c>
      <c r="J12511" t="s">
        <v>54</v>
      </c>
      <c r="K12511" t="s">
        <v>55</v>
      </c>
      <c r="L12511" t="str">
        <f>_xlfn.XLOOKUP(Table1[[#This Row],[TeamFavoriteID]],Table2[team_id],Table2[team_name],_xlfn.XLOOKUP(Table1[[#This Row],[TeamFavoriteID]],Table2[team_id_pfr],Table2[team_name],"Even"))</f>
        <v>Minnesota Vikings</v>
      </c>
      <c r="M12511">
        <v>-2.5</v>
      </c>
      <c r="N12511">
        <f>IF(Table1[[#This Row],[TeamFavorite]]=Table1[[#This Row],[TeamHome]],Table1[[#This Row],[ScoreAway]]-Table1[[#This Row],[ScoreHome]],Table1[[#This Row],[ScoreHome]]-Table1[[#This Row],[ScoreAway]])</f>
        <v>-12</v>
      </c>
      <c r="O12511">
        <f>IF(Table1[[#This Row],[SpreadActual]]&lt;Table1[[#This Row],[SpreadFavorite]],1,0)</f>
        <v>1</v>
      </c>
      <c r="P12511">
        <v>43.5</v>
      </c>
      <c r="Q12511" t="s">
        <v>181</v>
      </c>
      <c r="R12511" t="b">
        <v>0</v>
      </c>
      <c r="S12511">
        <v>72</v>
      </c>
      <c r="T12511">
        <v>0</v>
      </c>
      <c r="V12511" t="s">
        <v>103</v>
      </c>
    </row>
    <row r="12512" spans="1:22" x14ac:dyDescent="0.2">
      <c r="A12512" s="1">
        <v>43758</v>
      </c>
      <c r="B12512">
        <v>2019</v>
      </c>
      <c r="C12512">
        <f>_xlfn.MAXIFS(Table1[ScheduleWeekWritten],Table1[ScheduleSeason],Table1[[#This Row],[ScheduleSeason]])</f>
        <v>17</v>
      </c>
      <c r="D12512">
        <v>7</v>
      </c>
      <c r="E12512" cm="1">
        <f t="array" ref="E12512">_xlfn.XLOOKUP(Table1[[#This Row],[ScheduleWeekWritten]],Table3[Game],100+Table3[Increase],Table1[[#This Row],[ScheduleWeekWritten]])</f>
        <v>7</v>
      </c>
      <c r="F12512" t="b">
        <v>0</v>
      </c>
      <c r="G12512" t="s">
        <v>33</v>
      </c>
      <c r="H12512">
        <v>42</v>
      </c>
      <c r="I12512">
        <v>24</v>
      </c>
      <c r="J12512" t="s">
        <v>20</v>
      </c>
      <c r="K12512" t="s">
        <v>35</v>
      </c>
      <c r="L12512" t="str">
        <f>_xlfn.XLOOKUP(Table1[[#This Row],[TeamFavoriteID]],Table2[team_id],Table2[team_name],_xlfn.XLOOKUP(Table1[[#This Row],[TeamFavoriteID]],Table2[team_id_pfr],Table2[team_name],"Even"))</f>
        <v>Green Bay Packers</v>
      </c>
      <c r="M12512">
        <v>-5.5</v>
      </c>
      <c r="N12512">
        <f>IF(Table1[[#This Row],[TeamFavorite]]=Table1[[#This Row],[TeamHome]],Table1[[#This Row],[ScoreAway]]-Table1[[#This Row],[ScoreHome]],Table1[[#This Row],[ScoreHome]]-Table1[[#This Row],[ScoreAway]])</f>
        <v>-18</v>
      </c>
      <c r="O12512">
        <f>IF(Table1[[#This Row],[SpreadActual]]&lt;Table1[[#This Row],[SpreadFavorite]],1,0)</f>
        <v>1</v>
      </c>
      <c r="P12512">
        <v>47.5</v>
      </c>
      <c r="Q12512" t="s">
        <v>82</v>
      </c>
      <c r="R12512" t="b">
        <v>0</v>
      </c>
    </row>
    <row r="12513" spans="1:22" x14ac:dyDescent="0.2">
      <c r="A12513" s="1">
        <v>43758</v>
      </c>
      <c r="B12513">
        <v>2019</v>
      </c>
      <c r="C12513">
        <f>_xlfn.MAXIFS(Table1[ScheduleWeekWritten],Table1[ScheduleSeason],Table1[[#This Row],[ScheduleSeason]])</f>
        <v>17</v>
      </c>
      <c r="D12513">
        <v>7</v>
      </c>
      <c r="E12513" cm="1">
        <f t="array" ref="E12513">_xlfn.XLOOKUP(Table1[[#This Row],[ScheduleWeekWritten]],Table3[Game],100+Table3[Increase],Table1[[#This Row],[ScheduleWeekWritten]])</f>
        <v>7</v>
      </c>
      <c r="F12513" t="b">
        <v>0</v>
      </c>
      <c r="G12513" t="s">
        <v>140</v>
      </c>
      <c r="H12513">
        <v>30</v>
      </c>
      <c r="I12513">
        <v>23</v>
      </c>
      <c r="J12513" t="s">
        <v>177</v>
      </c>
      <c r="K12513" t="s">
        <v>72</v>
      </c>
      <c r="L12513" t="str">
        <f>_xlfn.XLOOKUP(Table1[[#This Row],[TeamFavoriteID]],Table2[team_id],Table2[team_name],_xlfn.XLOOKUP(Table1[[#This Row],[TeamFavoriteID]],Table2[team_id_pfr],Table2[team_name],"Even"))</f>
        <v>Baltimore Colts</v>
      </c>
      <c r="M12513">
        <v>-1</v>
      </c>
      <c r="N12513">
        <f>IF(Table1[[#This Row],[TeamFavorite]]=Table1[[#This Row],[TeamHome]],Table1[[#This Row],[ScoreAway]]-Table1[[#This Row],[ScoreHome]],Table1[[#This Row],[ScoreHome]]-Table1[[#This Row],[ScoreAway]])</f>
        <v>7</v>
      </c>
      <c r="O12513">
        <f>IF(Table1[[#This Row],[SpreadActual]]&lt;Table1[[#This Row],[SpreadFavorite]],1,0)</f>
        <v>0</v>
      </c>
      <c r="P12513">
        <v>46.5</v>
      </c>
      <c r="Q12513" t="s">
        <v>190</v>
      </c>
      <c r="R12513" t="b">
        <v>0</v>
      </c>
      <c r="S12513">
        <v>72</v>
      </c>
      <c r="T12513">
        <v>0</v>
      </c>
      <c r="V12513" t="s">
        <v>103</v>
      </c>
    </row>
    <row r="12514" spans="1:22" x14ac:dyDescent="0.2">
      <c r="A12514" s="1">
        <v>43758</v>
      </c>
      <c r="B12514">
        <v>2019</v>
      </c>
      <c r="C12514">
        <f>_xlfn.MAXIFS(Table1[ScheduleWeekWritten],Table1[ScheduleSeason],Table1[[#This Row],[ScheduleSeason]])</f>
        <v>17</v>
      </c>
      <c r="D12514">
        <v>7</v>
      </c>
      <c r="E12514" cm="1">
        <f t="array" ref="E12514">_xlfn.XLOOKUP(Table1[[#This Row],[ScheduleWeekWritten]],Table3[Game],100+Table3[Increase],Table1[[#This Row],[ScheduleWeekWritten]])</f>
        <v>7</v>
      </c>
      <c r="F12514" t="b">
        <v>0</v>
      </c>
      <c r="G12514" t="s">
        <v>50</v>
      </c>
      <c r="H12514">
        <v>21</v>
      </c>
      <c r="I12514">
        <v>27</v>
      </c>
      <c r="J12514" t="s">
        <v>149</v>
      </c>
      <c r="K12514" t="s">
        <v>90</v>
      </c>
      <c r="L12514" t="str">
        <f>_xlfn.XLOOKUP(Table1[[#This Row],[TeamFavoriteID]],Table2[team_id],Table2[team_name],_xlfn.XLOOKUP(Table1[[#This Row],[TeamFavoriteID]],Table2[team_id_pfr],Table2[team_name],"Even"))</f>
        <v>New York Giants</v>
      </c>
      <c r="M12514">
        <v>-3.5</v>
      </c>
      <c r="N12514">
        <f>IF(Table1[[#This Row],[TeamFavorite]]=Table1[[#This Row],[TeamHome]],Table1[[#This Row],[ScoreAway]]-Table1[[#This Row],[ScoreHome]],Table1[[#This Row],[ScoreHome]]-Table1[[#This Row],[ScoreAway]])</f>
        <v>6</v>
      </c>
      <c r="O12514">
        <f>IF(Table1[[#This Row],[SpreadActual]]&lt;Table1[[#This Row],[SpreadFavorite]],1,0)</f>
        <v>0</v>
      </c>
      <c r="P12514">
        <v>50</v>
      </c>
      <c r="Q12514" t="s">
        <v>197</v>
      </c>
      <c r="R12514" t="b">
        <v>0</v>
      </c>
    </row>
    <row r="12515" spans="1:22" x14ac:dyDescent="0.2">
      <c r="A12515" s="1">
        <v>43758</v>
      </c>
      <c r="B12515">
        <v>2019</v>
      </c>
      <c r="C12515">
        <f>_xlfn.MAXIFS(Table1[ScheduleWeekWritten],Table1[ScheduleSeason],Table1[[#This Row],[ScheduleSeason]])</f>
        <v>17</v>
      </c>
      <c r="D12515">
        <v>7</v>
      </c>
      <c r="E12515" cm="1">
        <f t="array" ref="E12515">_xlfn.XLOOKUP(Table1[[#This Row],[ScheduleWeekWritten]],Table3[Game],100+Table3[Increase],Table1[[#This Row],[ScheduleWeekWritten]])</f>
        <v>7</v>
      </c>
      <c r="F12515" t="b">
        <v>0</v>
      </c>
      <c r="G12515" t="s">
        <v>128</v>
      </c>
      <c r="H12515">
        <v>16</v>
      </c>
      <c r="I12515">
        <v>30</v>
      </c>
      <c r="J12515" t="s">
        <v>158</v>
      </c>
      <c r="K12515" t="s">
        <v>132</v>
      </c>
      <c r="L12515" t="str">
        <f>_xlfn.XLOOKUP(Table1[[#This Row],[TeamFavoriteID]],Table2[team_id],Table2[team_name],_xlfn.XLOOKUP(Table1[[#This Row],[TeamFavoriteID]],Table2[team_id_pfr],Table2[team_name],"Even"))</f>
        <v>Seattle Seahawks</v>
      </c>
      <c r="M12515">
        <v>-3</v>
      </c>
      <c r="N12515">
        <f>IF(Table1[[#This Row],[TeamFavorite]]=Table1[[#This Row],[TeamHome]],Table1[[#This Row],[ScoreAway]]-Table1[[#This Row],[ScoreHome]],Table1[[#This Row],[ScoreHome]]-Table1[[#This Row],[ScoreAway]])</f>
        <v>14</v>
      </c>
      <c r="O12515">
        <f>IF(Table1[[#This Row],[SpreadActual]]&lt;Table1[[#This Row],[SpreadFavorite]],1,0)</f>
        <v>0</v>
      </c>
      <c r="P12515">
        <v>48.5</v>
      </c>
      <c r="Q12515" t="s">
        <v>180</v>
      </c>
      <c r="R12515" t="b">
        <v>0</v>
      </c>
    </row>
    <row r="12516" spans="1:22" x14ac:dyDescent="0.2">
      <c r="A12516" s="1">
        <v>43758</v>
      </c>
      <c r="B12516">
        <v>2019</v>
      </c>
      <c r="C12516">
        <f>_xlfn.MAXIFS(Table1[ScheduleWeekWritten],Table1[ScheduleSeason],Table1[[#This Row],[ScheduleSeason]])</f>
        <v>17</v>
      </c>
      <c r="D12516">
        <v>7</v>
      </c>
      <c r="E12516" cm="1">
        <f t="array" ref="E12516">_xlfn.XLOOKUP(Table1[[#This Row],[ScheduleWeekWritten]],Table3[Game],100+Table3[Increase],Table1[[#This Row],[ScheduleWeekWritten]])</f>
        <v>7</v>
      </c>
      <c r="F12516" t="b">
        <v>0</v>
      </c>
      <c r="G12516" t="s">
        <v>171</v>
      </c>
      <c r="H12516">
        <v>23</v>
      </c>
      <c r="I12516">
        <v>20</v>
      </c>
      <c r="J12516" t="s">
        <v>210</v>
      </c>
      <c r="K12516" t="s">
        <v>25</v>
      </c>
      <c r="L12516" t="str">
        <f>_xlfn.XLOOKUP(Table1[[#This Row],[TeamFavoriteID]],Table2[team_id],Table2[team_name],_xlfn.XLOOKUP(Table1[[#This Row],[TeamFavoriteID]],Table2[team_id_pfr],Table2[team_name],"Even"))</f>
        <v>Houston Oilers</v>
      </c>
      <c r="M12516">
        <v>-2.5</v>
      </c>
      <c r="N12516">
        <f>IF(Table1[[#This Row],[TeamFavorite]]=Table1[[#This Row],[TeamHome]],Table1[[#This Row],[ScoreAway]]-Table1[[#This Row],[ScoreHome]],Table1[[#This Row],[ScoreHome]]-Table1[[#This Row],[ScoreAway]])</f>
        <v>3</v>
      </c>
      <c r="O12516">
        <f>IF(Table1[[#This Row],[SpreadActual]]&lt;Table1[[#This Row],[SpreadFavorite]],1,0)</f>
        <v>0</v>
      </c>
      <c r="P12516">
        <v>42.5</v>
      </c>
      <c r="Q12516" t="s">
        <v>172</v>
      </c>
      <c r="R12516" t="b">
        <v>0</v>
      </c>
    </row>
    <row r="12517" spans="1:22" x14ac:dyDescent="0.2">
      <c r="A12517" s="1">
        <v>43758</v>
      </c>
      <c r="B12517">
        <v>2019</v>
      </c>
      <c r="C12517">
        <f>_xlfn.MAXIFS(Table1[ScheduleWeekWritten],Table1[ScheduleSeason],Table1[[#This Row],[ScheduleSeason]])</f>
        <v>17</v>
      </c>
      <c r="D12517">
        <v>7</v>
      </c>
      <c r="E12517" cm="1">
        <f t="array" ref="E12517">_xlfn.XLOOKUP(Table1[[#This Row],[ScheduleWeekWritten]],Table3[Game],100+Table3[Increase],Table1[[#This Row],[ScheduleWeekWritten]])</f>
        <v>7</v>
      </c>
      <c r="F12517" t="b">
        <v>0</v>
      </c>
      <c r="G12517" t="s">
        <v>61</v>
      </c>
      <c r="H12517">
        <v>0</v>
      </c>
      <c r="I12517">
        <v>9</v>
      </c>
      <c r="J12517" t="s">
        <v>53</v>
      </c>
      <c r="K12517" t="s">
        <v>87</v>
      </c>
      <c r="L12517" t="str">
        <f>_xlfn.XLOOKUP(Table1[[#This Row],[TeamFavoriteID]],Table2[team_id],Table2[team_name],_xlfn.XLOOKUP(Table1[[#This Row],[TeamFavoriteID]],Table2[team_id_pfr],Table2[team_name],"Even"))</f>
        <v>San Francisco 49ers</v>
      </c>
      <c r="M12517">
        <v>-10</v>
      </c>
      <c r="N12517">
        <f>IF(Table1[[#This Row],[TeamFavorite]]=Table1[[#This Row],[TeamHome]],Table1[[#This Row],[ScoreAway]]-Table1[[#This Row],[ScoreHome]],Table1[[#This Row],[ScoreHome]]-Table1[[#This Row],[ScoreAway]])</f>
        <v>-9</v>
      </c>
      <c r="O12517">
        <f>IF(Table1[[#This Row],[SpreadActual]]&lt;Table1[[#This Row],[SpreadFavorite]],1,0)</f>
        <v>0</v>
      </c>
      <c r="P12517">
        <v>39</v>
      </c>
      <c r="Q12517" t="s">
        <v>165</v>
      </c>
      <c r="R12517" t="b">
        <v>0</v>
      </c>
      <c r="V12517" t="s">
        <v>2</v>
      </c>
    </row>
    <row r="12518" spans="1:22" x14ac:dyDescent="0.2">
      <c r="A12518" s="1">
        <v>43759</v>
      </c>
      <c r="B12518">
        <v>2019</v>
      </c>
      <c r="C12518">
        <f>_xlfn.MAXIFS(Table1[ScheduleWeekWritten],Table1[ScheduleSeason],Table1[[#This Row],[ScheduleSeason]])</f>
        <v>17</v>
      </c>
      <c r="D12518">
        <v>7</v>
      </c>
      <c r="E12518" cm="1">
        <f t="array" ref="E12518">_xlfn.XLOOKUP(Table1[[#This Row],[ScheduleWeekWritten]],Table3[Game],100+Table3[Increase],Table1[[#This Row],[ScheduleWeekWritten]])</f>
        <v>7</v>
      </c>
      <c r="F12518" t="b">
        <v>0</v>
      </c>
      <c r="G12518" t="s">
        <v>31</v>
      </c>
      <c r="H12518">
        <v>0</v>
      </c>
      <c r="I12518">
        <v>33</v>
      </c>
      <c r="J12518" t="s">
        <v>115</v>
      </c>
      <c r="K12518" t="s">
        <v>70</v>
      </c>
      <c r="L12518" t="str">
        <f>_xlfn.XLOOKUP(Table1[[#This Row],[TeamFavoriteID]],Table2[team_id],Table2[team_name],_xlfn.XLOOKUP(Table1[[#This Row],[TeamFavoriteID]],Table2[team_id_pfr],Table2[team_name],"Even"))</f>
        <v>Boston Patriots</v>
      </c>
      <c r="M12518">
        <v>-10</v>
      </c>
      <c r="N12518">
        <f>IF(Table1[[#This Row],[TeamFavorite]]=Table1[[#This Row],[TeamHome]],Table1[[#This Row],[ScoreAway]]-Table1[[#This Row],[ScoreHome]],Table1[[#This Row],[ScoreHome]]-Table1[[#This Row],[ScoreAway]])</f>
        <v>-33</v>
      </c>
      <c r="O12518">
        <f>IF(Table1[[#This Row],[SpreadActual]]&lt;Table1[[#This Row],[SpreadFavorite]],1,0)</f>
        <v>1</v>
      </c>
      <c r="P12518">
        <v>43</v>
      </c>
      <c r="Q12518" t="s">
        <v>197</v>
      </c>
      <c r="R12518" t="b">
        <v>0</v>
      </c>
    </row>
    <row r="12519" spans="1:22" x14ac:dyDescent="0.2">
      <c r="A12519" s="1">
        <v>43762</v>
      </c>
      <c r="B12519">
        <v>2019</v>
      </c>
      <c r="C12519">
        <f>_xlfn.MAXIFS(Table1[ScheduleWeekWritten],Table1[ScheduleSeason],Table1[[#This Row],[ScheduleSeason]])</f>
        <v>17</v>
      </c>
      <c r="D12519">
        <v>8</v>
      </c>
      <c r="E12519" cm="1">
        <f t="array" ref="E12519">_xlfn.XLOOKUP(Table1[[#This Row],[ScheduleWeekWritten]],Table3[Game],100+Table3[Increase],Table1[[#This Row],[ScheduleWeekWritten]])</f>
        <v>8</v>
      </c>
      <c r="F12519" t="b">
        <v>0</v>
      </c>
      <c r="G12519" t="s">
        <v>54</v>
      </c>
      <c r="H12519">
        <v>19</v>
      </c>
      <c r="I12519">
        <v>9</v>
      </c>
      <c r="J12519" t="s">
        <v>61</v>
      </c>
      <c r="K12519" t="s">
        <v>55</v>
      </c>
      <c r="L12519" t="str">
        <f>_xlfn.XLOOKUP(Table1[[#This Row],[TeamFavoriteID]],Table2[team_id],Table2[team_name],_xlfn.XLOOKUP(Table1[[#This Row],[TeamFavoriteID]],Table2[team_id_pfr],Table2[team_name],"Even"))</f>
        <v>Minnesota Vikings</v>
      </c>
      <c r="M12519">
        <v>-16.5</v>
      </c>
      <c r="N12519">
        <f>IF(Table1[[#This Row],[TeamFavorite]]=Table1[[#This Row],[TeamHome]],Table1[[#This Row],[ScoreAway]]-Table1[[#This Row],[ScoreHome]],Table1[[#This Row],[ScoreHome]]-Table1[[#This Row],[ScoreAway]])</f>
        <v>-10</v>
      </c>
      <c r="O12519">
        <f>IF(Table1[[#This Row],[SpreadActual]]&lt;Table1[[#This Row],[SpreadFavorite]],1,0)</f>
        <v>0</v>
      </c>
      <c r="P12519">
        <v>42</v>
      </c>
      <c r="Q12519" t="s">
        <v>205</v>
      </c>
      <c r="R12519" t="b">
        <v>0</v>
      </c>
      <c r="S12519">
        <v>72</v>
      </c>
      <c r="T12519">
        <v>0</v>
      </c>
      <c r="V12519" t="s">
        <v>103</v>
      </c>
    </row>
    <row r="12520" spans="1:22" x14ac:dyDescent="0.2">
      <c r="A12520" s="1">
        <v>43765</v>
      </c>
      <c r="B12520">
        <v>2019</v>
      </c>
      <c r="C12520">
        <f>_xlfn.MAXIFS(Table1[ScheduleWeekWritten],Table1[ScheduleSeason],Table1[[#This Row],[ScheduleSeason]])</f>
        <v>17</v>
      </c>
      <c r="D12520">
        <v>8</v>
      </c>
      <c r="E12520" cm="1">
        <f t="array" ref="E12520">_xlfn.XLOOKUP(Table1[[#This Row],[ScheduleWeekWritten]],Table3[Game],100+Table3[Increase],Table1[[#This Row],[ScheduleWeekWritten]])</f>
        <v>8</v>
      </c>
      <c r="F12520" t="b">
        <v>0</v>
      </c>
      <c r="G12520" t="s">
        <v>38</v>
      </c>
      <c r="H12520">
        <v>20</v>
      </c>
      <c r="I12520">
        <v>27</v>
      </c>
      <c r="J12520" t="s">
        <v>128</v>
      </c>
      <c r="K12520" t="s">
        <v>132</v>
      </c>
      <c r="L12520" t="str">
        <f>_xlfn.XLOOKUP(Table1[[#This Row],[TeamFavoriteID]],Table2[team_id],Table2[team_name],_xlfn.XLOOKUP(Table1[[#This Row],[TeamFavoriteID]],Table2[team_id_pfr],Table2[team_name],"Even"))</f>
        <v>Seattle Seahawks</v>
      </c>
      <c r="M12520">
        <v>-7.5</v>
      </c>
      <c r="N12520">
        <f>IF(Table1[[#This Row],[TeamFavorite]]=Table1[[#This Row],[TeamHome]],Table1[[#This Row],[ScoreAway]]-Table1[[#This Row],[ScoreHome]],Table1[[#This Row],[ScoreHome]]-Table1[[#This Row],[ScoreAway]])</f>
        <v>-7</v>
      </c>
      <c r="O12520">
        <f>IF(Table1[[#This Row],[SpreadActual]]&lt;Table1[[#This Row],[SpreadFavorite]],1,0)</f>
        <v>0</v>
      </c>
      <c r="P12520">
        <v>48.5</v>
      </c>
      <c r="Q12520" t="s">
        <v>213</v>
      </c>
      <c r="R12520" t="b">
        <v>0</v>
      </c>
      <c r="S12520">
        <v>72</v>
      </c>
      <c r="T12520">
        <v>0</v>
      </c>
      <c r="V12520" t="s">
        <v>103</v>
      </c>
    </row>
    <row r="12521" spans="1:22" x14ac:dyDescent="0.2">
      <c r="A12521" s="1">
        <v>43765</v>
      </c>
      <c r="B12521">
        <v>2019</v>
      </c>
      <c r="C12521">
        <f>_xlfn.MAXIFS(Table1[ScheduleWeekWritten],Table1[ScheduleSeason],Table1[[#This Row],[ScheduleSeason]])</f>
        <v>17</v>
      </c>
      <c r="D12521">
        <v>8</v>
      </c>
      <c r="E12521" cm="1">
        <f t="array" ref="E12521">_xlfn.XLOOKUP(Table1[[#This Row],[ScheduleWeekWritten]],Table3[Game],100+Table3[Increase],Table1[[#This Row],[ScheduleWeekWritten]])</f>
        <v>8</v>
      </c>
      <c r="F12521" t="b">
        <v>0</v>
      </c>
      <c r="G12521" t="s">
        <v>28</v>
      </c>
      <c r="H12521">
        <v>13</v>
      </c>
      <c r="I12521">
        <v>31</v>
      </c>
      <c r="J12521" t="s">
        <v>58</v>
      </c>
      <c r="K12521" t="s">
        <v>43</v>
      </c>
      <c r="L12521" t="str">
        <f>_xlfn.XLOOKUP(Table1[[#This Row],[TeamFavoriteID]],Table2[team_id],Table2[team_name],_xlfn.XLOOKUP(Table1[[#This Row],[TeamFavoriteID]],Table2[team_id_pfr],Table2[team_name],"Even"))</f>
        <v>Buffalo Bills</v>
      </c>
      <c r="M12521">
        <v>-1</v>
      </c>
      <c r="N12521">
        <f>IF(Table1[[#This Row],[TeamFavorite]]=Table1[[#This Row],[TeamHome]],Table1[[#This Row],[ScoreAway]]-Table1[[#This Row],[ScoreHome]],Table1[[#This Row],[ScoreHome]]-Table1[[#This Row],[ScoreAway]])</f>
        <v>18</v>
      </c>
      <c r="O12521">
        <f>IF(Table1[[#This Row],[SpreadActual]]&lt;Table1[[#This Row],[SpreadFavorite]],1,0)</f>
        <v>0</v>
      </c>
      <c r="P12521">
        <v>39.5</v>
      </c>
      <c r="Q12521" t="s">
        <v>204</v>
      </c>
      <c r="R12521" t="b">
        <v>0</v>
      </c>
    </row>
    <row r="12522" spans="1:22" x14ac:dyDescent="0.2">
      <c r="A12522" s="1">
        <v>43765</v>
      </c>
      <c r="B12522">
        <v>2019</v>
      </c>
      <c r="C12522">
        <f>_xlfn.MAXIFS(Table1[ScheduleWeekWritten],Table1[ScheduleSeason],Table1[[#This Row],[ScheduleSeason]])</f>
        <v>17</v>
      </c>
      <c r="D12522">
        <v>8</v>
      </c>
      <c r="E12522" cm="1">
        <f t="array" ref="E12522">_xlfn.XLOOKUP(Table1[[#This Row],[ScheduleWeekWritten]],Table3[Game],100+Table3[Increase],Table1[[#This Row],[ScheduleWeekWritten]])</f>
        <v>8</v>
      </c>
      <c r="F12522" t="b">
        <v>0</v>
      </c>
      <c r="G12522" t="s">
        <v>46</v>
      </c>
      <c r="H12522">
        <v>16</v>
      </c>
      <c r="I12522">
        <v>17</v>
      </c>
      <c r="J12522" t="s">
        <v>210</v>
      </c>
      <c r="K12522" t="s">
        <v>47</v>
      </c>
      <c r="L12522" t="str">
        <f>_xlfn.XLOOKUP(Table1[[#This Row],[TeamFavoriteID]],Table2[team_id],Table2[team_name],_xlfn.XLOOKUP(Table1[[#This Row],[TeamFavoriteID]],Table2[team_id_pfr],Table2[team_name],"Even"))</f>
        <v>Chicago Bears</v>
      </c>
      <c r="M12522">
        <v>-3.5</v>
      </c>
      <c r="N12522">
        <f>IF(Table1[[#This Row],[TeamFavorite]]=Table1[[#This Row],[TeamHome]],Table1[[#This Row],[ScoreAway]]-Table1[[#This Row],[ScoreHome]],Table1[[#This Row],[ScoreHome]]-Table1[[#This Row],[ScoreAway]])</f>
        <v>1</v>
      </c>
      <c r="O12522">
        <f>IF(Table1[[#This Row],[SpreadActual]]&lt;Table1[[#This Row],[SpreadFavorite]],1,0)</f>
        <v>0</v>
      </c>
      <c r="P12522">
        <v>41</v>
      </c>
      <c r="Q12522" t="s">
        <v>114</v>
      </c>
      <c r="R12522" t="b">
        <v>0</v>
      </c>
    </row>
    <row r="12523" spans="1:22" x14ac:dyDescent="0.2">
      <c r="A12523" s="1">
        <v>43765</v>
      </c>
      <c r="B12523">
        <v>2019</v>
      </c>
      <c r="C12523">
        <f>_xlfn.MAXIFS(Table1[ScheduleWeekWritten],Table1[ScheduleSeason],Table1[[#This Row],[ScheduleSeason]])</f>
        <v>17</v>
      </c>
      <c r="D12523">
        <v>8</v>
      </c>
      <c r="E12523" cm="1">
        <f t="array" ref="E12523">_xlfn.XLOOKUP(Table1[[#This Row],[ScheduleWeekWritten]],Table3[Game],100+Table3[Increase],Table1[[#This Row],[ScheduleWeekWritten]])</f>
        <v>8</v>
      </c>
      <c r="F12523" t="b">
        <v>0</v>
      </c>
      <c r="G12523" t="s">
        <v>45</v>
      </c>
      <c r="H12523">
        <v>31</v>
      </c>
      <c r="I12523">
        <v>26</v>
      </c>
      <c r="J12523" t="s">
        <v>50</v>
      </c>
      <c r="K12523" t="s">
        <v>79</v>
      </c>
      <c r="L12523" t="str">
        <f>_xlfn.XLOOKUP(Table1[[#This Row],[TeamFavoriteID]],Table2[team_id],Table2[team_name],_xlfn.XLOOKUP(Table1[[#This Row],[TeamFavoriteID]],Table2[team_id_pfr],Table2[team_name],"Even"))</f>
        <v>Detroit Lions</v>
      </c>
      <c r="M12523">
        <v>-6.5</v>
      </c>
      <c r="N12523">
        <f>IF(Table1[[#This Row],[TeamFavorite]]=Table1[[#This Row],[TeamHome]],Table1[[#This Row],[ScoreAway]]-Table1[[#This Row],[ScoreHome]],Table1[[#This Row],[ScoreHome]]-Table1[[#This Row],[ScoreAway]])</f>
        <v>-5</v>
      </c>
      <c r="O12523">
        <f>IF(Table1[[#This Row],[SpreadActual]]&lt;Table1[[#This Row],[SpreadFavorite]],1,0)</f>
        <v>0</v>
      </c>
      <c r="P12523">
        <v>49</v>
      </c>
      <c r="Q12523" t="s">
        <v>181</v>
      </c>
      <c r="R12523" t="b">
        <v>0</v>
      </c>
      <c r="S12523">
        <v>72</v>
      </c>
      <c r="T12523">
        <v>0</v>
      </c>
      <c r="V12523" t="s">
        <v>103</v>
      </c>
    </row>
    <row r="12524" spans="1:22" x14ac:dyDescent="0.2">
      <c r="A12524" s="1">
        <v>43765</v>
      </c>
      <c r="B12524">
        <v>2019</v>
      </c>
      <c r="C12524">
        <f>_xlfn.MAXIFS(Table1[ScheduleWeekWritten],Table1[ScheduleSeason],Table1[[#This Row],[ScheduleSeason]])</f>
        <v>17</v>
      </c>
      <c r="D12524">
        <v>8</v>
      </c>
      <c r="E12524" cm="1">
        <f t="array" ref="E12524">_xlfn.XLOOKUP(Table1[[#This Row],[ScheduleWeekWritten]],Table3[Game],100+Table3[Increase],Table1[[#This Row],[ScheduleWeekWritten]])</f>
        <v>8</v>
      </c>
      <c r="F12524" t="b">
        <v>0</v>
      </c>
      <c r="G12524" t="s">
        <v>177</v>
      </c>
      <c r="H12524">
        <v>27</v>
      </c>
      <c r="I12524">
        <v>24</v>
      </c>
      <c r="J12524" t="s">
        <v>20</v>
      </c>
      <c r="K12524" t="s">
        <v>182</v>
      </c>
      <c r="L12524" t="str">
        <f>_xlfn.XLOOKUP(Table1[[#This Row],[TeamFavoriteID]],Table2[team_id],Table2[team_name],_xlfn.XLOOKUP(Table1[[#This Row],[TeamFavoriteID]],Table2[team_id_pfr],Table2[team_name],"Even"))</f>
        <v>Houston Texans</v>
      </c>
      <c r="M12524">
        <v>-6</v>
      </c>
      <c r="N12524">
        <f>IF(Table1[[#This Row],[TeamFavorite]]=Table1[[#This Row],[TeamHome]],Table1[[#This Row],[ScoreAway]]-Table1[[#This Row],[ScoreHome]],Table1[[#This Row],[ScoreHome]]-Table1[[#This Row],[ScoreAway]])</f>
        <v>-3</v>
      </c>
      <c r="O12524">
        <f>IF(Table1[[#This Row],[SpreadActual]]&lt;Table1[[#This Row],[SpreadFavorite]],1,0)</f>
        <v>0</v>
      </c>
      <c r="P12524">
        <v>52</v>
      </c>
      <c r="Q12524" t="s">
        <v>207</v>
      </c>
      <c r="R12524" t="b">
        <v>0</v>
      </c>
      <c r="S12524">
        <v>72</v>
      </c>
      <c r="T12524">
        <v>0</v>
      </c>
      <c r="V12524" t="s">
        <v>103</v>
      </c>
    </row>
    <row r="12525" spans="1:22" x14ac:dyDescent="0.2">
      <c r="A12525" s="1">
        <v>43765</v>
      </c>
      <c r="B12525">
        <v>2019</v>
      </c>
      <c r="C12525">
        <f>_xlfn.MAXIFS(Table1[ScheduleWeekWritten],Table1[ScheduleSeason],Table1[[#This Row],[ScheduleSeason]])</f>
        <v>17</v>
      </c>
      <c r="D12525">
        <v>8</v>
      </c>
      <c r="E12525" cm="1">
        <f t="array" ref="E12525">_xlfn.XLOOKUP(Table1[[#This Row],[ScheduleWeekWritten]],Table3[Game],100+Table3[Increase],Table1[[#This Row],[ScheduleWeekWritten]])</f>
        <v>8</v>
      </c>
      <c r="F12525" t="b">
        <v>0</v>
      </c>
      <c r="G12525" t="s">
        <v>140</v>
      </c>
      <c r="H12525">
        <v>15</v>
      </c>
      <c r="I12525">
        <v>13</v>
      </c>
      <c r="J12525" t="s">
        <v>24</v>
      </c>
      <c r="K12525" t="s">
        <v>72</v>
      </c>
      <c r="L12525" t="str">
        <f>_xlfn.XLOOKUP(Table1[[#This Row],[TeamFavoriteID]],Table2[team_id],Table2[team_name],_xlfn.XLOOKUP(Table1[[#This Row],[TeamFavoriteID]],Table2[team_id_pfr],Table2[team_name],"Even"))</f>
        <v>Baltimore Colts</v>
      </c>
      <c r="M12525">
        <v>-6</v>
      </c>
      <c r="N12525">
        <f>IF(Table1[[#This Row],[TeamFavorite]]=Table1[[#This Row],[TeamHome]],Table1[[#This Row],[ScoreAway]]-Table1[[#This Row],[ScoreHome]],Table1[[#This Row],[ScoreHome]]-Table1[[#This Row],[ScoreAway]])</f>
        <v>2</v>
      </c>
      <c r="O12525">
        <f>IF(Table1[[#This Row],[SpreadActual]]&lt;Table1[[#This Row],[SpreadFavorite]],1,0)</f>
        <v>0</v>
      </c>
      <c r="P12525">
        <v>42</v>
      </c>
      <c r="Q12525" t="s">
        <v>190</v>
      </c>
      <c r="R12525" t="b">
        <v>0</v>
      </c>
      <c r="S12525">
        <v>72</v>
      </c>
      <c r="T12525">
        <v>0</v>
      </c>
      <c r="V12525" t="s">
        <v>103</v>
      </c>
    </row>
    <row r="12526" spans="1:22" x14ac:dyDescent="0.2">
      <c r="A12526" s="1">
        <v>43765</v>
      </c>
      <c r="B12526">
        <v>2019</v>
      </c>
      <c r="C12526">
        <f>_xlfn.MAXIFS(Table1[ScheduleWeekWritten],Table1[ScheduleSeason],Table1[[#This Row],[ScheduleSeason]])</f>
        <v>17</v>
      </c>
      <c r="D12526">
        <v>8</v>
      </c>
      <c r="E12526" cm="1">
        <f t="array" ref="E12526">_xlfn.XLOOKUP(Table1[[#This Row],[ScheduleWeekWritten]],Table3[Game],100+Table3[Increase],Table1[[#This Row],[ScheduleWeekWritten]])</f>
        <v>8</v>
      </c>
      <c r="F12526" t="b">
        <v>0</v>
      </c>
      <c r="G12526" t="s">
        <v>154</v>
      </c>
      <c r="H12526">
        <v>29</v>
      </c>
      <c r="I12526">
        <v>15</v>
      </c>
      <c r="J12526" t="s">
        <v>31</v>
      </c>
      <c r="K12526" t="s">
        <v>161</v>
      </c>
      <c r="L12526" t="str">
        <f>_xlfn.XLOOKUP(Table1[[#This Row],[TeamFavoriteID]],Table2[team_id],Table2[team_name],_xlfn.XLOOKUP(Table1[[#This Row],[TeamFavoriteID]],Table2[team_id_pfr],Table2[team_name],"Even"))</f>
        <v>Jacksonville Jaguars</v>
      </c>
      <c r="M12526">
        <v>-6.5</v>
      </c>
      <c r="N12526">
        <f>IF(Table1[[#This Row],[TeamFavorite]]=Table1[[#This Row],[TeamHome]],Table1[[#This Row],[ScoreAway]]-Table1[[#This Row],[ScoreHome]],Table1[[#This Row],[ScoreHome]]-Table1[[#This Row],[ScoreAway]])</f>
        <v>-14</v>
      </c>
      <c r="O12526">
        <f>IF(Table1[[#This Row],[SpreadActual]]&lt;Table1[[#This Row],[SpreadFavorite]],1,0)</f>
        <v>1</v>
      </c>
      <c r="P12526">
        <v>40</v>
      </c>
      <c r="Q12526" t="s">
        <v>214</v>
      </c>
      <c r="R12526" t="b">
        <v>0</v>
      </c>
    </row>
    <row r="12527" spans="1:22" x14ac:dyDescent="0.2">
      <c r="A12527" s="1">
        <v>43765</v>
      </c>
      <c r="B12527">
        <v>2019</v>
      </c>
      <c r="C12527">
        <f>_xlfn.MAXIFS(Table1[ScheduleWeekWritten],Table1[ScheduleSeason],Table1[[#This Row],[ScheduleSeason]])</f>
        <v>17</v>
      </c>
      <c r="D12527">
        <v>8</v>
      </c>
      <c r="E12527" cm="1">
        <f t="array" ref="E12527">_xlfn.XLOOKUP(Table1[[#This Row],[ScheduleWeekWritten]],Table3[Game],100+Table3[Increase],Table1[[#This Row],[ScheduleWeekWritten]])</f>
        <v>8</v>
      </c>
      <c r="F12527" t="b">
        <v>0</v>
      </c>
      <c r="G12527" t="s">
        <v>42</v>
      </c>
      <c r="H12527">
        <v>24</v>
      </c>
      <c r="I12527">
        <v>31</v>
      </c>
      <c r="J12527" t="s">
        <v>33</v>
      </c>
      <c r="K12527" t="s">
        <v>35</v>
      </c>
      <c r="L12527" t="str">
        <f>_xlfn.XLOOKUP(Table1[[#This Row],[TeamFavoriteID]],Table2[team_id],Table2[team_name],_xlfn.XLOOKUP(Table1[[#This Row],[TeamFavoriteID]],Table2[team_id_pfr],Table2[team_name],"Even"))</f>
        <v>Green Bay Packers</v>
      </c>
      <c r="M12527">
        <v>-5</v>
      </c>
      <c r="N12527">
        <f>IF(Table1[[#This Row],[TeamFavorite]]=Table1[[#This Row],[TeamHome]],Table1[[#This Row],[ScoreAway]]-Table1[[#This Row],[ScoreHome]],Table1[[#This Row],[ScoreHome]]-Table1[[#This Row],[ScoreAway]])</f>
        <v>-7</v>
      </c>
      <c r="O12527">
        <f>IF(Table1[[#This Row],[SpreadActual]]&lt;Table1[[#This Row],[SpreadFavorite]],1,0)</f>
        <v>1</v>
      </c>
      <c r="P12527">
        <v>47.5</v>
      </c>
      <c r="Q12527" t="s">
        <v>117</v>
      </c>
      <c r="R12527" t="b">
        <v>0</v>
      </c>
    </row>
    <row r="12528" spans="1:22" x14ac:dyDescent="0.2">
      <c r="A12528" s="1">
        <v>43765</v>
      </c>
      <c r="B12528">
        <v>2019</v>
      </c>
      <c r="C12528">
        <f>_xlfn.MAXIFS(Table1[ScheduleWeekWritten],Table1[ScheduleSeason],Table1[[#This Row],[ScheduleSeason]])</f>
        <v>17</v>
      </c>
      <c r="D12528">
        <v>8</v>
      </c>
      <c r="E12528" cm="1">
        <f t="array" ref="E12528">_xlfn.XLOOKUP(Table1[[#This Row],[ScheduleWeekWritten]],Table3[Game],100+Table3[Increase],Table1[[#This Row],[ScheduleWeekWritten]])</f>
        <v>8</v>
      </c>
      <c r="F12528" t="b">
        <v>0</v>
      </c>
      <c r="G12528" t="s">
        <v>39</v>
      </c>
      <c r="H12528">
        <v>24</v>
      </c>
      <c r="I12528">
        <v>10</v>
      </c>
      <c r="J12528" t="s">
        <v>101</v>
      </c>
      <c r="K12528" t="s">
        <v>40</v>
      </c>
      <c r="L12528" t="str">
        <f>_xlfn.XLOOKUP(Table1[[#This Row],[TeamFavoriteID]],Table2[team_id],Table2[team_name],_xlfn.XLOOKUP(Table1[[#This Row],[TeamFavoriteID]],Table2[team_id_pfr],Table2[team_name],"Even"))</f>
        <v>Los Angeles Rams</v>
      </c>
      <c r="M12528">
        <v>-12</v>
      </c>
      <c r="N12528">
        <f>IF(Table1[[#This Row],[TeamFavorite]]=Table1[[#This Row],[TeamHome]],Table1[[#This Row],[ScoreAway]]-Table1[[#This Row],[ScoreHome]],Table1[[#This Row],[ScoreHome]]-Table1[[#This Row],[ScoreAway]])</f>
        <v>-14</v>
      </c>
      <c r="O12528">
        <f>IF(Table1[[#This Row],[SpreadActual]]&lt;Table1[[#This Row],[SpreadFavorite]],1,0)</f>
        <v>1</v>
      </c>
      <c r="P12528">
        <v>48.5</v>
      </c>
      <c r="Q12528" t="s">
        <v>189</v>
      </c>
      <c r="R12528" t="b">
        <v>1</v>
      </c>
    </row>
    <row r="12529" spans="1:22" x14ac:dyDescent="0.2">
      <c r="A12529" s="1">
        <v>43765</v>
      </c>
      <c r="B12529">
        <v>2019</v>
      </c>
      <c r="C12529">
        <f>_xlfn.MAXIFS(Table1[ScheduleWeekWritten],Table1[ScheduleSeason],Table1[[#This Row],[ScheduleSeason]])</f>
        <v>17</v>
      </c>
      <c r="D12529">
        <v>8</v>
      </c>
      <c r="E12529" cm="1">
        <f t="array" ref="E12529">_xlfn.XLOOKUP(Table1[[#This Row],[ScheduleWeekWritten]],Table3[Game],100+Table3[Increase],Table1[[#This Row],[ScheduleWeekWritten]])</f>
        <v>8</v>
      </c>
      <c r="F12529" t="b">
        <v>0</v>
      </c>
      <c r="G12529" t="s">
        <v>115</v>
      </c>
      <c r="H12529">
        <v>27</v>
      </c>
      <c r="I12529">
        <v>13</v>
      </c>
      <c r="J12529" t="s">
        <v>62</v>
      </c>
      <c r="K12529" t="s">
        <v>70</v>
      </c>
      <c r="L12529" t="str">
        <f>_xlfn.XLOOKUP(Table1[[#This Row],[TeamFavoriteID]],Table2[team_id],Table2[team_name],_xlfn.XLOOKUP(Table1[[#This Row],[TeamFavoriteID]],Table2[team_id_pfr],Table2[team_name],"Even"))</f>
        <v>Boston Patriots</v>
      </c>
      <c r="M12529">
        <v>-10</v>
      </c>
      <c r="N12529">
        <f>IF(Table1[[#This Row],[TeamFavorite]]=Table1[[#This Row],[TeamHome]],Table1[[#This Row],[ScoreAway]]-Table1[[#This Row],[ScoreHome]],Table1[[#This Row],[ScoreHome]]-Table1[[#This Row],[ScoreAway]])</f>
        <v>14</v>
      </c>
      <c r="O12529">
        <f>IF(Table1[[#This Row],[SpreadActual]]&lt;Table1[[#This Row],[SpreadFavorite]],1,0)</f>
        <v>0</v>
      </c>
      <c r="P12529">
        <v>43</v>
      </c>
      <c r="Q12529" t="s">
        <v>179</v>
      </c>
      <c r="R12529" t="b">
        <v>0</v>
      </c>
    </row>
    <row r="12530" spans="1:22" x14ac:dyDescent="0.2">
      <c r="A12530" s="1">
        <v>43765</v>
      </c>
      <c r="B12530">
        <v>2019</v>
      </c>
      <c r="C12530">
        <f>_xlfn.MAXIFS(Table1[ScheduleWeekWritten],Table1[ScheduleSeason],Table1[[#This Row],[ScheduleSeason]])</f>
        <v>17</v>
      </c>
      <c r="D12530">
        <v>8</v>
      </c>
      <c r="E12530" cm="1">
        <f t="array" ref="E12530">_xlfn.XLOOKUP(Table1[[#This Row],[ScheduleWeekWritten]],Table3[Game],100+Table3[Increase],Table1[[#This Row],[ScheduleWeekWritten]])</f>
        <v>8</v>
      </c>
      <c r="F12530" t="b">
        <v>0</v>
      </c>
      <c r="G12530" t="s">
        <v>95</v>
      </c>
      <c r="H12530">
        <v>31</v>
      </c>
      <c r="I12530">
        <v>9</v>
      </c>
      <c r="J12530" t="s">
        <v>149</v>
      </c>
      <c r="K12530" t="s">
        <v>98</v>
      </c>
      <c r="L12530" t="str">
        <f>_xlfn.XLOOKUP(Table1[[#This Row],[TeamFavoriteID]],Table2[team_id],Table2[team_name],_xlfn.XLOOKUP(Table1[[#This Row],[TeamFavoriteID]],Table2[team_id_pfr],Table2[team_name],"Even"))</f>
        <v>New Orleans Saints</v>
      </c>
      <c r="M12530">
        <v>-12.5</v>
      </c>
      <c r="N12530">
        <f>IF(Table1[[#This Row],[TeamFavorite]]=Table1[[#This Row],[TeamHome]],Table1[[#This Row],[ScoreAway]]-Table1[[#This Row],[ScoreHome]],Table1[[#This Row],[ScoreHome]]-Table1[[#This Row],[ScoreAway]])</f>
        <v>-22</v>
      </c>
      <c r="O12530">
        <f>IF(Table1[[#This Row],[SpreadActual]]&lt;Table1[[#This Row],[SpreadFavorite]],1,0)</f>
        <v>1</v>
      </c>
      <c r="P12530">
        <v>48</v>
      </c>
      <c r="Q12530" t="s">
        <v>201</v>
      </c>
      <c r="R12530" t="b">
        <v>0</v>
      </c>
      <c r="S12530">
        <v>72</v>
      </c>
      <c r="T12530">
        <v>0</v>
      </c>
      <c r="V12530" t="s">
        <v>103</v>
      </c>
    </row>
    <row r="12531" spans="1:22" x14ac:dyDescent="0.2">
      <c r="A12531" s="1">
        <v>43765</v>
      </c>
      <c r="B12531">
        <v>2019</v>
      </c>
      <c r="C12531">
        <f>_xlfn.MAXIFS(Table1[ScheduleWeekWritten],Table1[ScheduleSeason],Table1[[#This Row],[ScheduleSeason]])</f>
        <v>17</v>
      </c>
      <c r="D12531">
        <v>8</v>
      </c>
      <c r="E12531" cm="1">
        <f t="array" ref="E12531">_xlfn.XLOOKUP(Table1[[#This Row],[ScheduleWeekWritten]],Table3[Game],100+Table3[Increase],Table1[[#This Row],[ScheduleWeekWritten]])</f>
        <v>8</v>
      </c>
      <c r="F12531" t="b">
        <v>0</v>
      </c>
      <c r="G12531" t="s">
        <v>53</v>
      </c>
      <c r="H12531">
        <v>51</v>
      </c>
      <c r="I12531">
        <v>13</v>
      </c>
      <c r="J12531" t="s">
        <v>152</v>
      </c>
      <c r="K12531" t="s">
        <v>87</v>
      </c>
      <c r="L12531" t="str">
        <f>_xlfn.XLOOKUP(Table1[[#This Row],[TeamFavoriteID]],Table2[team_id],Table2[team_name],_xlfn.XLOOKUP(Table1[[#This Row],[TeamFavoriteID]],Table2[team_id_pfr],Table2[team_name],"Even"))</f>
        <v>San Francisco 49ers</v>
      </c>
      <c r="M12531">
        <v>-4</v>
      </c>
      <c r="N12531">
        <f>IF(Table1[[#This Row],[TeamFavorite]]=Table1[[#This Row],[TeamHome]],Table1[[#This Row],[ScoreAway]]-Table1[[#This Row],[ScoreHome]],Table1[[#This Row],[ScoreHome]]-Table1[[#This Row],[ScoreAway]])</f>
        <v>-38</v>
      </c>
      <c r="O12531">
        <f>IF(Table1[[#This Row],[SpreadActual]]&lt;Table1[[#This Row],[SpreadFavorite]],1,0)</f>
        <v>1</v>
      </c>
      <c r="P12531">
        <v>40.5</v>
      </c>
      <c r="Q12531" t="s">
        <v>203</v>
      </c>
      <c r="R12531" t="b">
        <v>0</v>
      </c>
    </row>
    <row r="12532" spans="1:22" x14ac:dyDescent="0.2">
      <c r="A12532" s="1">
        <v>43765</v>
      </c>
      <c r="B12532">
        <v>2019</v>
      </c>
      <c r="C12532">
        <f>_xlfn.MAXIFS(Table1[ScheduleWeekWritten],Table1[ScheduleSeason],Table1[[#This Row],[ScheduleSeason]])</f>
        <v>17</v>
      </c>
      <c r="D12532">
        <v>8</v>
      </c>
      <c r="E12532" cm="1">
        <f t="array" ref="E12532">_xlfn.XLOOKUP(Table1[[#This Row],[ScheduleWeekWritten]],Table3[Game],100+Table3[Increase],Table1[[#This Row],[ScheduleWeekWritten]])</f>
        <v>8</v>
      </c>
      <c r="F12532" t="b">
        <v>0</v>
      </c>
      <c r="G12532" t="s">
        <v>171</v>
      </c>
      <c r="H12532">
        <v>27</v>
      </c>
      <c r="I12532">
        <v>23</v>
      </c>
      <c r="J12532" t="s">
        <v>127</v>
      </c>
      <c r="K12532" t="s">
        <v>25</v>
      </c>
      <c r="L12532" t="str">
        <f>_xlfn.XLOOKUP(Table1[[#This Row],[TeamFavoriteID]],Table2[team_id],Table2[team_name],_xlfn.XLOOKUP(Table1[[#This Row],[TeamFavoriteID]],Table2[team_id_pfr],Table2[team_name],"Even"))</f>
        <v>Houston Oilers</v>
      </c>
      <c r="M12532">
        <v>-2</v>
      </c>
      <c r="N12532">
        <f>IF(Table1[[#This Row],[TeamFavorite]]=Table1[[#This Row],[TeamHome]],Table1[[#This Row],[ScoreAway]]-Table1[[#This Row],[ScoreHome]],Table1[[#This Row],[ScoreHome]]-Table1[[#This Row],[ScoreAway]])</f>
        <v>4</v>
      </c>
      <c r="O12532">
        <f>IF(Table1[[#This Row],[SpreadActual]]&lt;Table1[[#This Row],[SpreadFavorite]],1,0)</f>
        <v>0</v>
      </c>
      <c r="P12532">
        <v>45.5</v>
      </c>
      <c r="Q12532" t="s">
        <v>172</v>
      </c>
      <c r="R12532" t="b">
        <v>0</v>
      </c>
    </row>
    <row r="12533" spans="1:22" x14ac:dyDescent="0.2">
      <c r="A12533" s="1">
        <v>43766</v>
      </c>
      <c r="B12533">
        <v>2019</v>
      </c>
      <c r="C12533">
        <f>_xlfn.MAXIFS(Table1[ScheduleWeekWritten],Table1[ScheduleSeason],Table1[[#This Row],[ScheduleSeason]])</f>
        <v>17</v>
      </c>
      <c r="D12533">
        <v>8</v>
      </c>
      <c r="E12533" cm="1">
        <f t="array" ref="E12533">_xlfn.XLOOKUP(Table1[[#This Row],[ScheduleWeekWritten]],Table3[Game],100+Table3[Increase],Table1[[#This Row],[ScheduleWeekWritten]])</f>
        <v>8</v>
      </c>
      <c r="F12533" t="b">
        <v>0</v>
      </c>
      <c r="G12533" t="s">
        <v>49</v>
      </c>
      <c r="H12533">
        <v>27</v>
      </c>
      <c r="I12533">
        <v>14</v>
      </c>
      <c r="J12533" t="s">
        <v>19</v>
      </c>
      <c r="K12533" t="s">
        <v>51</v>
      </c>
      <c r="L12533" t="str">
        <f>_xlfn.XLOOKUP(Table1[[#This Row],[TeamFavoriteID]],Table2[team_id],Table2[team_name],_xlfn.XLOOKUP(Table1[[#This Row],[TeamFavoriteID]],Table2[team_id_pfr],Table2[team_name],"Even"))</f>
        <v>Pittsburgh Steelers</v>
      </c>
      <c r="M12533">
        <v>-14</v>
      </c>
      <c r="N12533">
        <f>IF(Table1[[#This Row],[TeamFavorite]]=Table1[[#This Row],[TeamHome]],Table1[[#This Row],[ScoreAway]]-Table1[[#This Row],[ScoreHome]],Table1[[#This Row],[ScoreHome]]-Table1[[#This Row],[ScoreAway]])</f>
        <v>-13</v>
      </c>
      <c r="O12533">
        <f>IF(Table1[[#This Row],[SpreadActual]]&lt;Table1[[#This Row],[SpreadFavorite]],1,0)</f>
        <v>0</v>
      </c>
      <c r="P12533">
        <v>44</v>
      </c>
      <c r="Q12533" t="s">
        <v>175</v>
      </c>
      <c r="R12533" t="b">
        <v>0</v>
      </c>
    </row>
    <row r="12534" spans="1:22" x14ac:dyDescent="0.2">
      <c r="A12534" s="1">
        <v>43769</v>
      </c>
      <c r="B12534">
        <v>2019</v>
      </c>
      <c r="C12534">
        <f>_xlfn.MAXIFS(Table1[ScheduleWeekWritten],Table1[ScheduleSeason],Table1[[#This Row],[ScheduleSeason]])</f>
        <v>17</v>
      </c>
      <c r="D12534">
        <v>9</v>
      </c>
      <c r="E12534" cm="1">
        <f t="array" ref="E12534">_xlfn.XLOOKUP(Table1[[#This Row],[ScheduleWeekWritten]],Table3[Game],100+Table3[Increase],Table1[[#This Row],[ScheduleWeekWritten]])</f>
        <v>9</v>
      </c>
      <c r="F12534" t="b">
        <v>0</v>
      </c>
      <c r="G12534" t="s">
        <v>149</v>
      </c>
      <c r="H12534">
        <v>25</v>
      </c>
      <c r="I12534">
        <v>28</v>
      </c>
      <c r="J12534" t="s">
        <v>53</v>
      </c>
      <c r="K12534" t="s">
        <v>87</v>
      </c>
      <c r="L12534" t="str">
        <f>_xlfn.XLOOKUP(Table1[[#This Row],[TeamFavoriteID]],Table2[team_id],Table2[team_name],_xlfn.XLOOKUP(Table1[[#This Row],[TeamFavoriteID]],Table2[team_id_pfr],Table2[team_name],"Even"))</f>
        <v>San Francisco 49ers</v>
      </c>
      <c r="M12534">
        <v>-10</v>
      </c>
      <c r="N12534">
        <f>IF(Table1[[#This Row],[TeamFavorite]]=Table1[[#This Row],[TeamHome]],Table1[[#This Row],[ScoreAway]]-Table1[[#This Row],[ScoreHome]],Table1[[#This Row],[ScoreHome]]-Table1[[#This Row],[ScoreAway]])</f>
        <v>-3</v>
      </c>
      <c r="O12534">
        <f>IF(Table1[[#This Row],[SpreadActual]]&lt;Table1[[#This Row],[SpreadFavorite]],1,0)</f>
        <v>0</v>
      </c>
      <c r="P12534">
        <v>43</v>
      </c>
      <c r="Q12534" t="s">
        <v>150</v>
      </c>
      <c r="R12534" t="b">
        <v>0</v>
      </c>
      <c r="S12534">
        <v>72</v>
      </c>
      <c r="T12534">
        <v>0</v>
      </c>
      <c r="V12534" t="s">
        <v>103</v>
      </c>
    </row>
    <row r="12535" spans="1:22" x14ac:dyDescent="0.2">
      <c r="A12535" s="1">
        <v>43772</v>
      </c>
      <c r="B12535">
        <v>2019</v>
      </c>
      <c r="C12535">
        <f>_xlfn.MAXIFS(Table1[ScheduleWeekWritten],Table1[ScheduleSeason],Table1[[#This Row],[ScheduleSeason]])</f>
        <v>17</v>
      </c>
      <c r="D12535">
        <v>9</v>
      </c>
      <c r="E12535" cm="1">
        <f t="array" ref="E12535">_xlfn.XLOOKUP(Table1[[#This Row],[ScheduleWeekWritten]],Table3[Game],100+Table3[Increase],Table1[[#This Row],[ScheduleWeekWritten]])</f>
        <v>9</v>
      </c>
      <c r="F12535" t="b">
        <v>0</v>
      </c>
      <c r="G12535" t="s">
        <v>158</v>
      </c>
      <c r="H12535">
        <v>37</v>
      </c>
      <c r="I12535">
        <v>20</v>
      </c>
      <c r="J12535" t="s">
        <v>115</v>
      </c>
      <c r="K12535" t="s">
        <v>70</v>
      </c>
      <c r="L12535" t="str">
        <f>_xlfn.XLOOKUP(Table1[[#This Row],[TeamFavoriteID]],Table2[team_id],Table2[team_name],_xlfn.XLOOKUP(Table1[[#This Row],[TeamFavoriteID]],Table2[team_id_pfr],Table2[team_name],"Even"))</f>
        <v>Boston Patriots</v>
      </c>
      <c r="M12535">
        <v>-3</v>
      </c>
      <c r="N12535">
        <f>IF(Table1[[#This Row],[TeamFavorite]]=Table1[[#This Row],[TeamHome]],Table1[[#This Row],[ScoreAway]]-Table1[[#This Row],[ScoreHome]],Table1[[#This Row],[ScoreHome]]-Table1[[#This Row],[ScoreAway]])</f>
        <v>17</v>
      </c>
      <c r="O12535">
        <f>IF(Table1[[#This Row],[SpreadActual]]&lt;Table1[[#This Row],[SpreadFavorite]],1,0)</f>
        <v>0</v>
      </c>
      <c r="P12535">
        <v>44.5</v>
      </c>
      <c r="Q12535" t="s">
        <v>166</v>
      </c>
      <c r="R12535" t="b">
        <v>0</v>
      </c>
    </row>
    <row r="12536" spans="1:22" x14ac:dyDescent="0.2">
      <c r="A12536" s="1">
        <v>43772</v>
      </c>
      <c r="B12536">
        <v>2019</v>
      </c>
      <c r="C12536">
        <f>_xlfn.MAXIFS(Table1[ScheduleWeekWritten],Table1[ScheduleSeason],Table1[[#This Row],[ScheduleSeason]])</f>
        <v>17</v>
      </c>
      <c r="D12536">
        <v>9</v>
      </c>
      <c r="E12536" cm="1">
        <f t="array" ref="E12536">_xlfn.XLOOKUP(Table1[[#This Row],[ScheduleWeekWritten]],Table3[Game],100+Table3[Increase],Table1[[#This Row],[ScheduleWeekWritten]])</f>
        <v>9</v>
      </c>
      <c r="F12536" t="b">
        <v>0</v>
      </c>
      <c r="G12536" t="s">
        <v>28</v>
      </c>
      <c r="H12536">
        <v>24</v>
      </c>
      <c r="I12536">
        <v>9</v>
      </c>
      <c r="J12536" t="s">
        <v>61</v>
      </c>
      <c r="K12536" t="s">
        <v>43</v>
      </c>
      <c r="L12536" t="str">
        <f>_xlfn.XLOOKUP(Table1[[#This Row],[TeamFavoriteID]],Table2[team_id],Table2[team_name],_xlfn.XLOOKUP(Table1[[#This Row],[TeamFavoriteID]],Table2[team_id_pfr],Table2[team_name],"Even"))</f>
        <v>Buffalo Bills</v>
      </c>
      <c r="M12536">
        <v>-10.5</v>
      </c>
      <c r="N12536">
        <f>IF(Table1[[#This Row],[TeamFavorite]]=Table1[[#This Row],[TeamHome]],Table1[[#This Row],[ScoreAway]]-Table1[[#This Row],[ScoreHome]],Table1[[#This Row],[ScoreHome]]-Table1[[#This Row],[ScoreAway]])</f>
        <v>-15</v>
      </c>
      <c r="O12536">
        <f>IF(Table1[[#This Row],[SpreadActual]]&lt;Table1[[#This Row],[SpreadFavorite]],1,0)</f>
        <v>1</v>
      </c>
      <c r="P12536">
        <v>37</v>
      </c>
      <c r="Q12536" t="s">
        <v>204</v>
      </c>
      <c r="R12536" t="b">
        <v>0</v>
      </c>
    </row>
    <row r="12537" spans="1:22" x14ac:dyDescent="0.2">
      <c r="A12537" s="1">
        <v>43772</v>
      </c>
      <c r="B12537">
        <v>2019</v>
      </c>
      <c r="C12537">
        <f>_xlfn.MAXIFS(Table1[ScheduleWeekWritten],Table1[ScheduleSeason],Table1[[#This Row],[ScheduleSeason]])</f>
        <v>17</v>
      </c>
      <c r="D12537">
        <v>9</v>
      </c>
      <c r="E12537" cm="1">
        <f t="array" ref="E12537">_xlfn.XLOOKUP(Table1[[#This Row],[ScheduleWeekWritten]],Table3[Game],100+Table3[Increase],Table1[[#This Row],[ScheduleWeekWritten]])</f>
        <v>9</v>
      </c>
      <c r="F12537" t="b">
        <v>0</v>
      </c>
      <c r="G12537" t="s">
        <v>152</v>
      </c>
      <c r="H12537">
        <v>30</v>
      </c>
      <c r="I12537">
        <v>20</v>
      </c>
      <c r="J12537" t="s">
        <v>171</v>
      </c>
      <c r="K12537" t="s">
        <v>162</v>
      </c>
      <c r="L12537" t="str">
        <f>_xlfn.XLOOKUP(Table1[[#This Row],[TeamFavoriteID]],Table2[team_id],Table2[team_name],_xlfn.XLOOKUP(Table1[[#This Row],[TeamFavoriteID]],Table2[team_id_pfr],Table2[team_name],"Even"))</f>
        <v>Carolina Panthers</v>
      </c>
      <c r="M12537">
        <v>-3.5</v>
      </c>
      <c r="N12537">
        <f>IF(Table1[[#This Row],[TeamFavorite]]=Table1[[#This Row],[TeamHome]],Table1[[#This Row],[ScoreAway]]-Table1[[#This Row],[ScoreHome]],Table1[[#This Row],[ScoreHome]]-Table1[[#This Row],[ScoreAway]])</f>
        <v>-10</v>
      </c>
      <c r="O12537">
        <f>IF(Table1[[#This Row],[SpreadActual]]&lt;Table1[[#This Row],[SpreadFavorite]],1,0)</f>
        <v>1</v>
      </c>
      <c r="P12537">
        <v>43</v>
      </c>
      <c r="Q12537" t="s">
        <v>160</v>
      </c>
      <c r="R12537" t="b">
        <v>0</v>
      </c>
    </row>
    <row r="12538" spans="1:22" x14ac:dyDescent="0.2">
      <c r="A12538" s="1">
        <v>43772</v>
      </c>
      <c r="B12538">
        <v>2019</v>
      </c>
      <c r="C12538">
        <f>_xlfn.MAXIFS(Table1[ScheduleWeekWritten],Table1[ScheduleSeason],Table1[[#This Row],[ScheduleSeason]])</f>
        <v>17</v>
      </c>
      <c r="D12538">
        <v>9</v>
      </c>
      <c r="E12538" cm="1">
        <f t="array" ref="E12538">_xlfn.XLOOKUP(Table1[[#This Row],[ScheduleWeekWritten]],Table3[Game],100+Table3[Increase],Table1[[#This Row],[ScheduleWeekWritten]])</f>
        <v>9</v>
      </c>
      <c r="F12538" t="b">
        <v>0</v>
      </c>
      <c r="G12538" t="s">
        <v>24</v>
      </c>
      <c r="H12538">
        <v>24</v>
      </c>
      <c r="I12538">
        <v>19</v>
      </c>
      <c r="J12538" t="s">
        <v>62</v>
      </c>
      <c r="K12538" t="s">
        <v>63</v>
      </c>
      <c r="L12538" t="str">
        <f>_xlfn.XLOOKUP(Table1[[#This Row],[TeamFavoriteID]],Table2[team_id],Table2[team_name],_xlfn.XLOOKUP(Table1[[#This Row],[TeamFavoriteID]],Table2[team_id_pfr],Table2[team_name],"Even"))</f>
        <v>Cleveland Browns</v>
      </c>
      <c r="M12538">
        <v>-4</v>
      </c>
      <c r="N12538">
        <f>IF(Table1[[#This Row],[TeamFavorite]]=Table1[[#This Row],[TeamHome]],Table1[[#This Row],[ScoreAway]]-Table1[[#This Row],[ScoreHome]],Table1[[#This Row],[ScoreHome]]-Table1[[#This Row],[ScoreAway]])</f>
        <v>5</v>
      </c>
      <c r="O12538">
        <f>IF(Table1[[#This Row],[SpreadActual]]&lt;Table1[[#This Row],[SpreadFavorite]],1,0)</f>
        <v>0</v>
      </c>
      <c r="P12538">
        <v>39</v>
      </c>
      <c r="Q12538" t="s">
        <v>174</v>
      </c>
      <c r="R12538" t="b">
        <v>0</v>
      </c>
    </row>
    <row r="12539" spans="1:22" x14ac:dyDescent="0.2">
      <c r="A12539" s="1">
        <v>43772</v>
      </c>
      <c r="B12539">
        <v>2019</v>
      </c>
      <c r="C12539">
        <f>_xlfn.MAXIFS(Table1[ScheduleWeekWritten],Table1[ScheduleSeason],Table1[[#This Row],[ScheduleSeason]])</f>
        <v>17</v>
      </c>
      <c r="D12539">
        <v>9</v>
      </c>
      <c r="E12539" cm="1">
        <f t="array" ref="E12539">_xlfn.XLOOKUP(Table1[[#This Row],[ScheduleWeekWritten]],Table3[Game],100+Table3[Increase],Table1[[#This Row],[ScheduleWeekWritten]])</f>
        <v>9</v>
      </c>
      <c r="F12539" t="b">
        <v>0</v>
      </c>
      <c r="G12539" t="s">
        <v>154</v>
      </c>
      <c r="H12539">
        <v>3</v>
      </c>
      <c r="I12539">
        <v>26</v>
      </c>
      <c r="J12539" t="s">
        <v>177</v>
      </c>
      <c r="K12539" t="s">
        <v>161</v>
      </c>
      <c r="L12539" t="str">
        <f>_xlfn.XLOOKUP(Table1[[#This Row],[TeamFavoriteID]],Table2[team_id],Table2[team_name],_xlfn.XLOOKUP(Table1[[#This Row],[TeamFavoriteID]],Table2[team_id_pfr],Table2[team_name],"Even"))</f>
        <v>Jacksonville Jaguars</v>
      </c>
      <c r="M12539">
        <v>-1</v>
      </c>
      <c r="N12539">
        <f>IF(Table1[[#This Row],[TeamFavorite]]=Table1[[#This Row],[TeamHome]],Table1[[#This Row],[ScoreAway]]-Table1[[#This Row],[ScoreHome]],Table1[[#This Row],[ScoreHome]]-Table1[[#This Row],[ScoreAway]])</f>
        <v>23</v>
      </c>
      <c r="O12539">
        <f>IF(Table1[[#This Row],[SpreadActual]]&lt;Table1[[#This Row],[SpreadFavorite]],1,0)</f>
        <v>0</v>
      </c>
      <c r="P12539">
        <v>46</v>
      </c>
      <c r="Q12539" t="s">
        <v>189</v>
      </c>
      <c r="R12539" t="b">
        <v>1</v>
      </c>
    </row>
    <row r="12540" spans="1:22" x14ac:dyDescent="0.2">
      <c r="A12540" s="1">
        <v>43772</v>
      </c>
      <c r="B12540">
        <v>2019</v>
      </c>
      <c r="C12540">
        <f>_xlfn.MAXIFS(Table1[ScheduleWeekWritten],Table1[ScheduleSeason],Table1[[#This Row],[ScheduleSeason]])</f>
        <v>17</v>
      </c>
      <c r="D12540">
        <v>9</v>
      </c>
      <c r="E12540" cm="1">
        <f t="array" ref="E12540">_xlfn.XLOOKUP(Table1[[#This Row],[ScheduleWeekWritten]],Table3[Game],100+Table3[Increase],Table1[[#This Row],[ScheduleWeekWritten]])</f>
        <v>9</v>
      </c>
      <c r="F12540" t="b">
        <v>0</v>
      </c>
      <c r="G12540" t="s">
        <v>42</v>
      </c>
      <c r="H12540">
        <v>26</v>
      </c>
      <c r="I12540">
        <v>23</v>
      </c>
      <c r="J12540" t="s">
        <v>54</v>
      </c>
      <c r="K12540" t="s">
        <v>55</v>
      </c>
      <c r="L12540" t="str">
        <f>_xlfn.XLOOKUP(Table1[[#This Row],[TeamFavoriteID]],Table2[team_id],Table2[team_name],_xlfn.XLOOKUP(Table1[[#This Row],[TeamFavoriteID]],Table2[team_id_pfr],Table2[team_name],"Even"))</f>
        <v>Minnesota Vikings</v>
      </c>
      <c r="M12540">
        <v>-5.5</v>
      </c>
      <c r="N12540">
        <f>IF(Table1[[#This Row],[TeamFavorite]]=Table1[[#This Row],[TeamHome]],Table1[[#This Row],[ScoreAway]]-Table1[[#This Row],[ScoreHome]],Table1[[#This Row],[ScoreHome]]-Table1[[#This Row],[ScoreAway]])</f>
        <v>3</v>
      </c>
      <c r="O12540">
        <f>IF(Table1[[#This Row],[SpreadActual]]&lt;Table1[[#This Row],[SpreadFavorite]],1,0)</f>
        <v>0</v>
      </c>
      <c r="P12540">
        <v>45.5</v>
      </c>
      <c r="Q12540" t="s">
        <v>117</v>
      </c>
      <c r="R12540" t="b">
        <v>0</v>
      </c>
    </row>
    <row r="12541" spans="1:22" x14ac:dyDescent="0.2">
      <c r="A12541" s="1">
        <v>43772</v>
      </c>
      <c r="B12541">
        <v>2019</v>
      </c>
      <c r="C12541">
        <f>_xlfn.MAXIFS(Table1[ScheduleWeekWritten],Table1[ScheduleSeason],Table1[[#This Row],[ScheduleSeason]])</f>
        <v>17</v>
      </c>
      <c r="D12541">
        <v>9</v>
      </c>
      <c r="E12541" cm="1">
        <f t="array" ref="E12541">_xlfn.XLOOKUP(Table1[[#This Row],[ScheduleWeekWritten]],Table3[Game],100+Table3[Increase],Table1[[#This Row],[ScheduleWeekWritten]])</f>
        <v>9</v>
      </c>
      <c r="F12541" t="b">
        <v>0</v>
      </c>
      <c r="G12541" t="s">
        <v>210</v>
      </c>
      <c r="H12541">
        <v>26</v>
      </c>
      <c r="I12541">
        <v>11</v>
      </c>
      <c r="J12541" t="s">
        <v>33</v>
      </c>
      <c r="K12541" t="s">
        <v>35</v>
      </c>
      <c r="L12541" t="str">
        <f>_xlfn.XLOOKUP(Table1[[#This Row],[TeamFavoriteID]],Table2[team_id],Table2[team_name],_xlfn.XLOOKUP(Table1[[#This Row],[TeamFavoriteID]],Table2[team_id_pfr],Table2[team_name],"Even"))</f>
        <v>Green Bay Packers</v>
      </c>
      <c r="M12541">
        <v>-4</v>
      </c>
      <c r="N12541">
        <f>IF(Table1[[#This Row],[TeamFavorite]]=Table1[[#This Row],[TeamHome]],Table1[[#This Row],[ScoreAway]]-Table1[[#This Row],[ScoreHome]],Table1[[#This Row],[ScoreHome]]-Table1[[#This Row],[ScoreAway]])</f>
        <v>15</v>
      </c>
      <c r="O12541">
        <f>IF(Table1[[#This Row],[SpreadActual]]&lt;Table1[[#This Row],[SpreadFavorite]],1,0)</f>
        <v>0</v>
      </c>
      <c r="P12541">
        <v>50</v>
      </c>
      <c r="Q12541" t="s">
        <v>216</v>
      </c>
      <c r="R12541" t="b">
        <v>0</v>
      </c>
    </row>
    <row r="12542" spans="1:22" x14ac:dyDescent="0.2">
      <c r="A12542" s="1">
        <v>43772</v>
      </c>
      <c r="B12542">
        <v>2019</v>
      </c>
      <c r="C12542">
        <f>_xlfn.MAXIFS(Table1[ScheduleWeekWritten],Table1[ScheduleSeason],Table1[[#This Row],[ScheduleSeason]])</f>
        <v>17</v>
      </c>
      <c r="D12542">
        <v>9</v>
      </c>
      <c r="E12542" cm="1">
        <f t="array" ref="E12542">_xlfn.XLOOKUP(Table1[[#This Row],[ScheduleWeekWritten]],Table3[Game],100+Table3[Increase],Table1[[#This Row],[ScheduleWeekWritten]])</f>
        <v>9</v>
      </c>
      <c r="F12542" t="b">
        <v>0</v>
      </c>
      <c r="G12542" t="s">
        <v>19</v>
      </c>
      <c r="H12542">
        <v>26</v>
      </c>
      <c r="I12542">
        <v>18</v>
      </c>
      <c r="J12542" t="s">
        <v>31</v>
      </c>
      <c r="K12542" t="s">
        <v>32</v>
      </c>
      <c r="L12542" t="str">
        <f>_xlfn.XLOOKUP(Table1[[#This Row],[TeamFavoriteID]],Table2[team_id],Table2[team_name],_xlfn.XLOOKUP(Table1[[#This Row],[TeamFavoriteID]],Table2[team_id_pfr],Table2[team_name],"Even"))</f>
        <v>New York Jets</v>
      </c>
      <c r="M12542">
        <v>-3</v>
      </c>
      <c r="N12542">
        <f>IF(Table1[[#This Row],[TeamFavorite]]=Table1[[#This Row],[TeamHome]],Table1[[#This Row],[ScoreAway]]-Table1[[#This Row],[ScoreHome]],Table1[[#This Row],[ScoreHome]]-Table1[[#This Row],[ScoreAway]])</f>
        <v>8</v>
      </c>
      <c r="O12542">
        <f>IF(Table1[[#This Row],[SpreadActual]]&lt;Table1[[#This Row],[SpreadFavorite]],1,0)</f>
        <v>0</v>
      </c>
      <c r="P12542">
        <v>42.5</v>
      </c>
      <c r="Q12542" t="s">
        <v>212</v>
      </c>
      <c r="R12542" t="b">
        <v>0</v>
      </c>
    </row>
    <row r="12543" spans="1:22" x14ac:dyDescent="0.2">
      <c r="A12543" s="1">
        <v>43772</v>
      </c>
      <c r="B12543">
        <v>2019</v>
      </c>
      <c r="C12543">
        <f>_xlfn.MAXIFS(Table1[ScheduleWeekWritten],Table1[ScheduleSeason],Table1[[#This Row],[ScheduleSeason]])</f>
        <v>17</v>
      </c>
      <c r="D12543">
        <v>9</v>
      </c>
      <c r="E12543" cm="1">
        <f t="array" ref="E12543">_xlfn.XLOOKUP(Table1[[#This Row],[ScheduleWeekWritten]],Table3[Game],100+Table3[Increase],Table1[[#This Row],[ScheduleWeekWritten]])</f>
        <v>9</v>
      </c>
      <c r="F12543" t="b">
        <v>0</v>
      </c>
      <c r="G12543" t="s">
        <v>20</v>
      </c>
      <c r="H12543">
        <v>31</v>
      </c>
      <c r="I12543">
        <v>24</v>
      </c>
      <c r="J12543" t="s">
        <v>45</v>
      </c>
      <c r="K12543" t="s">
        <v>21</v>
      </c>
      <c r="L12543" t="str">
        <f>_xlfn.XLOOKUP(Table1[[#This Row],[TeamFavoriteID]],Table2[team_id],Table2[team_name],_xlfn.XLOOKUP(Table1[[#This Row],[TeamFavoriteID]],Table2[team_id_pfr],Table2[team_name],"Even"))</f>
        <v>Las Vegas Raiders</v>
      </c>
      <c r="M12543">
        <v>-2.5</v>
      </c>
      <c r="N12543">
        <f>IF(Table1[[#This Row],[TeamFavorite]]=Table1[[#This Row],[TeamHome]],Table1[[#This Row],[ScoreAway]]-Table1[[#This Row],[ScoreHome]],Table1[[#This Row],[ScoreHome]]-Table1[[#This Row],[ScoreAway]])</f>
        <v>7</v>
      </c>
      <c r="O12543">
        <f>IF(Table1[[#This Row],[SpreadActual]]&lt;Table1[[#This Row],[SpreadFavorite]],1,0)</f>
        <v>0</v>
      </c>
      <c r="P12543">
        <v>51</v>
      </c>
      <c r="Q12543" t="s">
        <v>76</v>
      </c>
      <c r="R12543" t="b">
        <v>0</v>
      </c>
    </row>
    <row r="12544" spans="1:22" x14ac:dyDescent="0.2">
      <c r="A12544" s="1">
        <v>43772</v>
      </c>
      <c r="B12544">
        <v>2019</v>
      </c>
      <c r="C12544">
        <f>_xlfn.MAXIFS(Table1[ScheduleWeekWritten],Table1[ScheduleSeason],Table1[[#This Row],[ScheduleSeason]])</f>
        <v>17</v>
      </c>
      <c r="D12544">
        <v>9</v>
      </c>
      <c r="E12544" cm="1">
        <f t="array" ref="E12544">_xlfn.XLOOKUP(Table1[[#This Row],[ScheduleWeekWritten]],Table3[Game],100+Table3[Increase],Table1[[#This Row],[ScheduleWeekWritten]])</f>
        <v>9</v>
      </c>
      <c r="F12544" t="b">
        <v>0</v>
      </c>
      <c r="G12544" t="s">
        <v>58</v>
      </c>
      <c r="H12544">
        <v>22</v>
      </c>
      <c r="I12544">
        <v>14</v>
      </c>
      <c r="J12544" t="s">
        <v>46</v>
      </c>
      <c r="K12544" t="s">
        <v>77</v>
      </c>
      <c r="L12544" t="str">
        <f>_xlfn.XLOOKUP(Table1[[#This Row],[TeamFavoriteID]],Table2[team_id],Table2[team_name],_xlfn.XLOOKUP(Table1[[#This Row],[TeamFavoriteID]],Table2[team_id_pfr],Table2[team_name],"Even"))</f>
        <v>Philadelphia Eagles</v>
      </c>
      <c r="M12544">
        <v>-5</v>
      </c>
      <c r="N12544">
        <f>IF(Table1[[#This Row],[TeamFavorite]]=Table1[[#This Row],[TeamHome]],Table1[[#This Row],[ScoreAway]]-Table1[[#This Row],[ScoreHome]],Table1[[#This Row],[ScoreHome]]-Table1[[#This Row],[ScoreAway]])</f>
        <v>-8</v>
      </c>
      <c r="O12544">
        <f>IF(Table1[[#This Row],[SpreadActual]]&lt;Table1[[#This Row],[SpreadFavorite]],1,0)</f>
        <v>1</v>
      </c>
      <c r="P12544">
        <v>41</v>
      </c>
      <c r="Q12544" t="s">
        <v>183</v>
      </c>
      <c r="R12544" t="b">
        <v>0</v>
      </c>
    </row>
    <row r="12545" spans="1:22" x14ac:dyDescent="0.2">
      <c r="A12545" s="1">
        <v>43772</v>
      </c>
      <c r="B12545">
        <v>2019</v>
      </c>
      <c r="C12545">
        <f>_xlfn.MAXIFS(Table1[ScheduleWeekWritten],Table1[ScheduleSeason],Table1[[#This Row],[ScheduleSeason]])</f>
        <v>17</v>
      </c>
      <c r="D12545">
        <v>9</v>
      </c>
      <c r="E12545" cm="1">
        <f t="array" ref="E12545">_xlfn.XLOOKUP(Table1[[#This Row],[ScheduleWeekWritten]],Table3[Game],100+Table3[Increase],Table1[[#This Row],[ScheduleWeekWritten]])</f>
        <v>9</v>
      </c>
      <c r="F12545" t="b">
        <v>0</v>
      </c>
      <c r="G12545" t="s">
        <v>49</v>
      </c>
      <c r="H12545">
        <v>26</v>
      </c>
      <c r="I12545">
        <v>24</v>
      </c>
      <c r="J12545" t="s">
        <v>140</v>
      </c>
      <c r="K12545" t="s">
        <v>51</v>
      </c>
      <c r="L12545" t="str">
        <f>_xlfn.XLOOKUP(Table1[[#This Row],[TeamFavoriteID]],Table2[team_id],Table2[team_name],_xlfn.XLOOKUP(Table1[[#This Row],[TeamFavoriteID]],Table2[team_id_pfr],Table2[team_name],"Even"))</f>
        <v>Pittsburgh Steelers</v>
      </c>
      <c r="M12545">
        <v>-1</v>
      </c>
      <c r="N12545">
        <f>IF(Table1[[#This Row],[TeamFavorite]]=Table1[[#This Row],[TeamHome]],Table1[[#This Row],[ScoreAway]]-Table1[[#This Row],[ScoreHome]],Table1[[#This Row],[ScoreHome]]-Table1[[#This Row],[ScoreAway]])</f>
        <v>-2</v>
      </c>
      <c r="O12545">
        <f>IF(Table1[[#This Row],[SpreadActual]]&lt;Table1[[#This Row],[SpreadFavorite]],1,0)</f>
        <v>1</v>
      </c>
      <c r="P12545">
        <v>40</v>
      </c>
      <c r="Q12545" t="s">
        <v>175</v>
      </c>
      <c r="R12545" t="b">
        <v>0</v>
      </c>
    </row>
    <row r="12546" spans="1:22" x14ac:dyDescent="0.2">
      <c r="A12546" s="1">
        <v>43772</v>
      </c>
      <c r="B12546">
        <v>2019</v>
      </c>
      <c r="C12546">
        <f>_xlfn.MAXIFS(Table1[ScheduleWeekWritten],Table1[ScheduleSeason],Table1[[#This Row],[ScheduleSeason]])</f>
        <v>17</v>
      </c>
      <c r="D12546">
        <v>9</v>
      </c>
      <c r="E12546" cm="1">
        <f t="array" ref="E12546">_xlfn.XLOOKUP(Table1[[#This Row],[ScheduleWeekWritten]],Table3[Game],100+Table3[Increase],Table1[[#This Row],[ScheduleWeekWritten]])</f>
        <v>9</v>
      </c>
      <c r="F12546" t="b">
        <v>0</v>
      </c>
      <c r="G12546" t="s">
        <v>128</v>
      </c>
      <c r="H12546">
        <v>40</v>
      </c>
      <c r="I12546">
        <v>34</v>
      </c>
      <c r="J12546" t="s">
        <v>127</v>
      </c>
      <c r="K12546" t="s">
        <v>132</v>
      </c>
      <c r="L12546" t="str">
        <f>_xlfn.XLOOKUP(Table1[[#This Row],[TeamFavoriteID]],Table2[team_id],Table2[team_name],_xlfn.XLOOKUP(Table1[[#This Row],[TeamFavoriteID]],Table2[team_id_pfr],Table2[team_name],"Even"))</f>
        <v>Seattle Seahawks</v>
      </c>
      <c r="M12546">
        <v>-4</v>
      </c>
      <c r="N12546">
        <f>IF(Table1[[#This Row],[TeamFavorite]]=Table1[[#This Row],[TeamHome]],Table1[[#This Row],[ScoreAway]]-Table1[[#This Row],[ScoreHome]],Table1[[#This Row],[ScoreHome]]-Table1[[#This Row],[ScoreAway]])</f>
        <v>-6</v>
      </c>
      <c r="O12546">
        <f>IF(Table1[[#This Row],[SpreadActual]]&lt;Table1[[#This Row],[SpreadFavorite]],1,0)</f>
        <v>1</v>
      </c>
      <c r="P12546">
        <v>51</v>
      </c>
      <c r="Q12546" t="s">
        <v>180</v>
      </c>
      <c r="R12546" t="b">
        <v>0</v>
      </c>
    </row>
    <row r="12547" spans="1:22" x14ac:dyDescent="0.2">
      <c r="A12547" s="1">
        <v>43773</v>
      </c>
      <c r="B12547">
        <v>2019</v>
      </c>
      <c r="C12547">
        <f>_xlfn.MAXIFS(Table1[ScheduleWeekWritten],Table1[ScheduleSeason],Table1[[#This Row],[ScheduleSeason]])</f>
        <v>17</v>
      </c>
      <c r="D12547">
        <v>9</v>
      </c>
      <c r="E12547" cm="1">
        <f t="array" ref="E12547">_xlfn.XLOOKUP(Table1[[#This Row],[ScheduleWeekWritten]],Table3[Game],100+Table3[Increase],Table1[[#This Row],[ScheduleWeekWritten]])</f>
        <v>9</v>
      </c>
      <c r="F12547" t="b">
        <v>0</v>
      </c>
      <c r="G12547" t="s">
        <v>50</v>
      </c>
      <c r="H12547">
        <v>18</v>
      </c>
      <c r="I12547">
        <v>37</v>
      </c>
      <c r="J12547" t="s">
        <v>67</v>
      </c>
      <c r="K12547" t="s">
        <v>68</v>
      </c>
      <c r="L12547" t="str">
        <f>_xlfn.XLOOKUP(Table1[[#This Row],[TeamFavoriteID]],Table2[team_id],Table2[team_name],_xlfn.XLOOKUP(Table1[[#This Row],[TeamFavoriteID]],Table2[team_id_pfr],Table2[team_name],"Even"))</f>
        <v>Dallas Cowboys</v>
      </c>
      <c r="M12547">
        <v>-6.5</v>
      </c>
      <c r="N12547">
        <f>IF(Table1[[#This Row],[TeamFavorite]]=Table1[[#This Row],[TeamHome]],Table1[[#This Row],[ScoreAway]]-Table1[[#This Row],[ScoreHome]],Table1[[#This Row],[ScoreHome]]-Table1[[#This Row],[ScoreAway]])</f>
        <v>-19</v>
      </c>
      <c r="O12547">
        <f>IF(Table1[[#This Row],[SpreadActual]]&lt;Table1[[#This Row],[SpreadFavorite]],1,0)</f>
        <v>1</v>
      </c>
      <c r="P12547">
        <v>48.5</v>
      </c>
      <c r="Q12547" t="s">
        <v>197</v>
      </c>
      <c r="R12547" t="b">
        <v>0</v>
      </c>
    </row>
    <row r="12548" spans="1:22" x14ac:dyDescent="0.2">
      <c r="A12548" s="1">
        <v>43776</v>
      </c>
      <c r="B12548">
        <v>2019</v>
      </c>
      <c r="C12548">
        <f>_xlfn.MAXIFS(Table1[ScheduleWeekWritten],Table1[ScheduleSeason],Table1[[#This Row],[ScheduleSeason]])</f>
        <v>17</v>
      </c>
      <c r="D12548">
        <v>10</v>
      </c>
      <c r="E12548" cm="1">
        <f t="array" ref="E12548">_xlfn.XLOOKUP(Table1[[#This Row],[ScheduleWeekWritten]],Table3[Game],100+Table3[Increase],Table1[[#This Row],[ScheduleWeekWritten]])</f>
        <v>10</v>
      </c>
      <c r="F12548" t="b">
        <v>0</v>
      </c>
      <c r="G12548" t="s">
        <v>20</v>
      </c>
      <c r="H12548">
        <v>26</v>
      </c>
      <c r="I12548">
        <v>24</v>
      </c>
      <c r="J12548" t="s">
        <v>210</v>
      </c>
      <c r="K12548" t="s">
        <v>29</v>
      </c>
      <c r="L12548" t="str">
        <f>_xlfn.XLOOKUP(Table1[[#This Row],[TeamFavoriteID]],Table2[team_id],Table2[team_name],_xlfn.XLOOKUP(Table1[[#This Row],[TeamFavoriteID]],Table2[team_id_pfr],Table2[team_name],"Even"))</f>
        <v>Los Angeles Chargers</v>
      </c>
      <c r="M12548">
        <v>-1</v>
      </c>
      <c r="N12548">
        <f>IF(Table1[[#This Row],[TeamFavorite]]=Table1[[#This Row],[TeamHome]],Table1[[#This Row],[ScoreAway]]-Table1[[#This Row],[ScoreHome]],Table1[[#This Row],[ScoreHome]]-Table1[[#This Row],[ScoreAway]])</f>
        <v>2</v>
      </c>
      <c r="O12548">
        <f>IF(Table1[[#This Row],[SpreadActual]]&lt;Table1[[#This Row],[SpreadFavorite]],1,0)</f>
        <v>0</v>
      </c>
      <c r="P12548">
        <v>49</v>
      </c>
      <c r="Q12548" t="s">
        <v>76</v>
      </c>
      <c r="R12548" t="b">
        <v>0</v>
      </c>
    </row>
    <row r="12549" spans="1:22" x14ac:dyDescent="0.2">
      <c r="A12549" s="1">
        <v>43779</v>
      </c>
      <c r="B12549">
        <v>2019</v>
      </c>
      <c r="C12549">
        <f>_xlfn.MAXIFS(Table1[ScheduleWeekWritten],Table1[ScheduleSeason],Table1[[#This Row],[ScheduleSeason]])</f>
        <v>17</v>
      </c>
      <c r="D12549">
        <v>10</v>
      </c>
      <c r="E12549" cm="1">
        <f t="array" ref="E12549">_xlfn.XLOOKUP(Table1[[#This Row],[ScheduleWeekWritten]],Table3[Game],100+Table3[Increase],Table1[[#This Row],[ScheduleWeekWritten]])</f>
        <v>10</v>
      </c>
      <c r="F12549" t="b">
        <v>0</v>
      </c>
      <c r="G12549" t="s">
        <v>46</v>
      </c>
      <c r="H12549">
        <v>20</v>
      </c>
      <c r="I12549">
        <v>13</v>
      </c>
      <c r="J12549" t="s">
        <v>45</v>
      </c>
      <c r="K12549" t="s">
        <v>47</v>
      </c>
      <c r="L12549" t="str">
        <f>_xlfn.XLOOKUP(Table1[[#This Row],[TeamFavoriteID]],Table2[team_id],Table2[team_name],_xlfn.XLOOKUP(Table1[[#This Row],[TeamFavoriteID]],Table2[team_id_pfr],Table2[team_name],"Even"))</f>
        <v>Chicago Bears</v>
      </c>
      <c r="M12549">
        <v>-6</v>
      </c>
      <c r="N12549">
        <f>IF(Table1[[#This Row],[TeamFavorite]]=Table1[[#This Row],[TeamHome]],Table1[[#This Row],[ScoreAway]]-Table1[[#This Row],[ScoreHome]],Table1[[#This Row],[ScoreHome]]-Table1[[#This Row],[ScoreAway]])</f>
        <v>-7</v>
      </c>
      <c r="O12549">
        <f>IF(Table1[[#This Row],[SpreadActual]]&lt;Table1[[#This Row],[SpreadFavorite]],1,0)</f>
        <v>1</v>
      </c>
      <c r="P12549">
        <v>38</v>
      </c>
      <c r="Q12549" t="s">
        <v>114</v>
      </c>
      <c r="R12549" t="b">
        <v>0</v>
      </c>
    </row>
    <row r="12550" spans="1:22" x14ac:dyDescent="0.2">
      <c r="A12550" s="1">
        <v>43779</v>
      </c>
      <c r="B12550">
        <v>2019</v>
      </c>
      <c r="C12550">
        <f>_xlfn.MAXIFS(Table1[ScheduleWeekWritten],Table1[ScheduleSeason],Table1[[#This Row],[ScheduleSeason]])</f>
        <v>17</v>
      </c>
      <c r="D12550">
        <v>10</v>
      </c>
      <c r="E12550" cm="1">
        <f t="array" ref="E12550">_xlfn.XLOOKUP(Table1[[#This Row],[ScheduleWeekWritten]],Table3[Game],100+Table3[Increase],Table1[[#This Row],[ScheduleWeekWritten]])</f>
        <v>10</v>
      </c>
      <c r="F12550" t="b">
        <v>0</v>
      </c>
      <c r="G12550" t="s">
        <v>101</v>
      </c>
      <c r="H12550">
        <v>13</v>
      </c>
      <c r="I12550">
        <v>49</v>
      </c>
      <c r="J12550" t="s">
        <v>158</v>
      </c>
      <c r="K12550" t="s">
        <v>159</v>
      </c>
      <c r="L12550" t="str">
        <f>_xlfn.XLOOKUP(Table1[[#This Row],[TeamFavoriteID]],Table2[team_id],Table2[team_name],_xlfn.XLOOKUP(Table1[[#This Row],[TeamFavoriteID]],Table2[team_id_pfr],Table2[team_name],"Even"))</f>
        <v>Baltimore Ravens</v>
      </c>
      <c r="M12550">
        <v>-10.5</v>
      </c>
      <c r="N12550">
        <f>IF(Table1[[#This Row],[TeamFavorite]]=Table1[[#This Row],[TeamHome]],Table1[[#This Row],[ScoreAway]]-Table1[[#This Row],[ScoreHome]],Table1[[#This Row],[ScoreHome]]-Table1[[#This Row],[ScoreAway]])</f>
        <v>-36</v>
      </c>
      <c r="O12550">
        <f>IF(Table1[[#This Row],[SpreadActual]]&lt;Table1[[#This Row],[SpreadFavorite]],1,0)</f>
        <v>1</v>
      </c>
      <c r="P12550">
        <v>44</v>
      </c>
      <c r="Q12550" t="s">
        <v>173</v>
      </c>
      <c r="R12550" t="b">
        <v>0</v>
      </c>
    </row>
    <row r="12551" spans="1:22" x14ac:dyDescent="0.2">
      <c r="A12551" s="1">
        <v>43779</v>
      </c>
      <c r="B12551">
        <v>2019</v>
      </c>
      <c r="C12551">
        <f>_xlfn.MAXIFS(Table1[ScheduleWeekWritten],Table1[ScheduleSeason],Table1[[#This Row],[ScheduleSeason]])</f>
        <v>17</v>
      </c>
      <c r="D12551">
        <v>10</v>
      </c>
      <c r="E12551" cm="1">
        <f t="array" ref="E12551">_xlfn.XLOOKUP(Table1[[#This Row],[ScheduleWeekWritten]],Table3[Game],100+Table3[Increase],Table1[[#This Row],[ScheduleWeekWritten]])</f>
        <v>10</v>
      </c>
      <c r="F12551" t="b">
        <v>0</v>
      </c>
      <c r="G12551" t="s">
        <v>62</v>
      </c>
      <c r="H12551">
        <v>19</v>
      </c>
      <c r="I12551">
        <v>16</v>
      </c>
      <c r="J12551" t="s">
        <v>28</v>
      </c>
      <c r="K12551" t="s">
        <v>63</v>
      </c>
      <c r="L12551" t="str">
        <f>_xlfn.XLOOKUP(Table1[[#This Row],[TeamFavoriteID]],Table2[team_id],Table2[team_name],_xlfn.XLOOKUP(Table1[[#This Row],[TeamFavoriteID]],Table2[team_id_pfr],Table2[team_name],"Even"))</f>
        <v>Cleveland Browns</v>
      </c>
      <c r="M12551">
        <v>-3</v>
      </c>
      <c r="N12551">
        <f>IF(Table1[[#This Row],[TeamFavorite]]=Table1[[#This Row],[TeamHome]],Table1[[#This Row],[ScoreAway]]-Table1[[#This Row],[ScoreHome]],Table1[[#This Row],[ScoreHome]]-Table1[[#This Row],[ScoreAway]])</f>
        <v>-3</v>
      </c>
      <c r="O12551">
        <f>IF(Table1[[#This Row],[SpreadActual]]&lt;Table1[[#This Row],[SpreadFavorite]],1,0)</f>
        <v>0</v>
      </c>
      <c r="P12551">
        <v>42</v>
      </c>
      <c r="Q12551" t="s">
        <v>170</v>
      </c>
      <c r="R12551" t="b">
        <v>0</v>
      </c>
    </row>
    <row r="12552" spans="1:22" x14ac:dyDescent="0.2">
      <c r="A12552" s="1">
        <v>43779</v>
      </c>
      <c r="B12552">
        <v>2019</v>
      </c>
      <c r="C12552">
        <f>_xlfn.MAXIFS(Table1[ScheduleWeekWritten],Table1[ScheduleSeason],Table1[[#This Row],[ScheduleSeason]])</f>
        <v>17</v>
      </c>
      <c r="D12552">
        <v>10</v>
      </c>
      <c r="E12552" cm="1">
        <f t="array" ref="E12552">_xlfn.XLOOKUP(Table1[[#This Row],[ScheduleWeekWritten]],Table3[Game],100+Table3[Increase],Table1[[#This Row],[ScheduleWeekWritten]])</f>
        <v>10</v>
      </c>
      <c r="F12552" t="b">
        <v>0</v>
      </c>
      <c r="G12552" t="s">
        <v>67</v>
      </c>
      <c r="H12552">
        <v>24</v>
      </c>
      <c r="I12552">
        <v>28</v>
      </c>
      <c r="J12552" t="s">
        <v>54</v>
      </c>
      <c r="K12552" t="s">
        <v>68</v>
      </c>
      <c r="L12552" t="str">
        <f>_xlfn.XLOOKUP(Table1[[#This Row],[TeamFavoriteID]],Table2[team_id],Table2[team_name],_xlfn.XLOOKUP(Table1[[#This Row],[TeamFavoriteID]],Table2[team_id_pfr],Table2[team_name],"Even"))</f>
        <v>Dallas Cowboys</v>
      </c>
      <c r="M12552">
        <v>-3</v>
      </c>
      <c r="N12552">
        <f>IF(Table1[[#This Row],[TeamFavorite]]=Table1[[#This Row],[TeamHome]],Table1[[#This Row],[ScoreAway]]-Table1[[#This Row],[ScoreHome]],Table1[[#This Row],[ScoreHome]]-Table1[[#This Row],[ScoreAway]])</f>
        <v>4</v>
      </c>
      <c r="O12552">
        <f>IF(Table1[[#This Row],[SpreadActual]]&lt;Table1[[#This Row],[SpreadFavorite]],1,0)</f>
        <v>0</v>
      </c>
      <c r="P12552">
        <v>48</v>
      </c>
      <c r="Q12552" t="s">
        <v>208</v>
      </c>
      <c r="R12552" t="b">
        <v>0</v>
      </c>
      <c r="S12552">
        <v>72</v>
      </c>
      <c r="T12552">
        <v>0</v>
      </c>
      <c r="V12552" t="s">
        <v>103</v>
      </c>
    </row>
    <row r="12553" spans="1:22" x14ac:dyDescent="0.2">
      <c r="A12553" s="1">
        <v>43779</v>
      </c>
      <c r="B12553">
        <v>2019</v>
      </c>
      <c r="C12553">
        <f>_xlfn.MAXIFS(Table1[ScheduleWeekWritten],Table1[ScheduleSeason],Table1[[#This Row],[ScheduleSeason]])</f>
        <v>17</v>
      </c>
      <c r="D12553">
        <v>10</v>
      </c>
      <c r="E12553" cm="1">
        <f t="array" ref="E12553">_xlfn.XLOOKUP(Table1[[#This Row],[ScheduleWeekWritten]],Table3[Game],100+Table3[Increase],Table1[[#This Row],[ScheduleWeekWritten]])</f>
        <v>10</v>
      </c>
      <c r="F12553" t="b">
        <v>0</v>
      </c>
      <c r="G12553" t="s">
        <v>33</v>
      </c>
      <c r="H12553">
        <v>24</v>
      </c>
      <c r="I12553">
        <v>16</v>
      </c>
      <c r="J12553" t="s">
        <v>152</v>
      </c>
      <c r="K12553" t="s">
        <v>35</v>
      </c>
      <c r="L12553" t="str">
        <f>_xlfn.XLOOKUP(Table1[[#This Row],[TeamFavoriteID]],Table2[team_id],Table2[team_name],_xlfn.XLOOKUP(Table1[[#This Row],[TeamFavoriteID]],Table2[team_id_pfr],Table2[team_name],"Even"))</f>
        <v>Green Bay Packers</v>
      </c>
      <c r="M12553">
        <v>-5</v>
      </c>
      <c r="N12553">
        <f>IF(Table1[[#This Row],[TeamFavorite]]=Table1[[#This Row],[TeamHome]],Table1[[#This Row],[ScoreAway]]-Table1[[#This Row],[ScoreHome]],Table1[[#This Row],[ScoreHome]]-Table1[[#This Row],[ScoreAway]])</f>
        <v>-8</v>
      </c>
      <c r="O12553">
        <f>IF(Table1[[#This Row],[SpreadActual]]&lt;Table1[[#This Row],[SpreadFavorite]],1,0)</f>
        <v>1</v>
      </c>
      <c r="P12553">
        <v>49</v>
      </c>
      <c r="Q12553" t="s">
        <v>82</v>
      </c>
      <c r="R12553" t="b">
        <v>0</v>
      </c>
      <c r="V12553" t="s">
        <v>120</v>
      </c>
    </row>
    <row r="12554" spans="1:22" x14ac:dyDescent="0.2">
      <c r="A12554" s="1">
        <v>43779</v>
      </c>
      <c r="B12554">
        <v>2019</v>
      </c>
      <c r="C12554">
        <f>_xlfn.MAXIFS(Table1[ScheduleWeekWritten],Table1[ScheduleSeason],Table1[[#This Row],[ScheduleSeason]])</f>
        <v>17</v>
      </c>
      <c r="D12554">
        <v>10</v>
      </c>
      <c r="E12554" cm="1">
        <f t="array" ref="E12554">_xlfn.XLOOKUP(Table1[[#This Row],[ScheduleWeekWritten]],Table3[Game],100+Table3[Increase],Table1[[#This Row],[ScheduleWeekWritten]])</f>
        <v>10</v>
      </c>
      <c r="F12554" t="b">
        <v>0</v>
      </c>
      <c r="G12554" t="s">
        <v>140</v>
      </c>
      <c r="H12554">
        <v>12</v>
      </c>
      <c r="I12554">
        <v>16</v>
      </c>
      <c r="J12554" t="s">
        <v>19</v>
      </c>
      <c r="K12554" t="s">
        <v>72</v>
      </c>
      <c r="L12554" t="str">
        <f>_xlfn.XLOOKUP(Table1[[#This Row],[TeamFavoriteID]],Table2[team_id],Table2[team_name],_xlfn.XLOOKUP(Table1[[#This Row],[TeamFavoriteID]],Table2[team_id_pfr],Table2[team_name],"Even"))</f>
        <v>Baltimore Colts</v>
      </c>
      <c r="M12554">
        <v>-11</v>
      </c>
      <c r="N12554">
        <f>IF(Table1[[#This Row],[TeamFavorite]]=Table1[[#This Row],[TeamHome]],Table1[[#This Row],[ScoreAway]]-Table1[[#This Row],[ScoreHome]],Table1[[#This Row],[ScoreHome]]-Table1[[#This Row],[ScoreAway]])</f>
        <v>-4</v>
      </c>
      <c r="O12554">
        <f>IF(Table1[[#This Row],[SpreadActual]]&lt;Table1[[#This Row],[SpreadFavorite]],1,0)</f>
        <v>0</v>
      </c>
      <c r="P12554">
        <v>44</v>
      </c>
      <c r="Q12554" t="s">
        <v>190</v>
      </c>
      <c r="R12554" t="b">
        <v>0</v>
      </c>
      <c r="S12554">
        <v>72</v>
      </c>
      <c r="T12554">
        <v>0</v>
      </c>
      <c r="V12554" t="s">
        <v>103</v>
      </c>
    </row>
    <row r="12555" spans="1:22" x14ac:dyDescent="0.2">
      <c r="A12555" s="1">
        <v>43779</v>
      </c>
      <c r="B12555">
        <v>2019</v>
      </c>
      <c r="C12555">
        <f>_xlfn.MAXIFS(Table1[ScheduleWeekWritten],Table1[ScheduleSeason],Table1[[#This Row],[ScheduleSeason]])</f>
        <v>17</v>
      </c>
      <c r="D12555">
        <v>10</v>
      </c>
      <c r="E12555" cm="1">
        <f t="array" ref="E12555">_xlfn.XLOOKUP(Table1[[#This Row],[ScheduleWeekWritten]],Table3[Game],100+Table3[Increase],Table1[[#This Row],[ScheduleWeekWritten]])</f>
        <v>10</v>
      </c>
      <c r="F12555" t="b">
        <v>0</v>
      </c>
      <c r="G12555" t="s">
        <v>95</v>
      </c>
      <c r="H12555">
        <v>9</v>
      </c>
      <c r="I12555">
        <v>26</v>
      </c>
      <c r="J12555" t="s">
        <v>38</v>
      </c>
      <c r="K12555" t="s">
        <v>98</v>
      </c>
      <c r="L12555" t="str">
        <f>_xlfn.XLOOKUP(Table1[[#This Row],[TeamFavoriteID]],Table2[team_id],Table2[team_name],_xlfn.XLOOKUP(Table1[[#This Row],[TeamFavoriteID]],Table2[team_id_pfr],Table2[team_name],"Even"))</f>
        <v>New Orleans Saints</v>
      </c>
      <c r="M12555">
        <v>-13.5</v>
      </c>
      <c r="N12555">
        <f>IF(Table1[[#This Row],[TeamFavorite]]=Table1[[#This Row],[TeamHome]],Table1[[#This Row],[ScoreAway]]-Table1[[#This Row],[ScoreHome]],Table1[[#This Row],[ScoreHome]]-Table1[[#This Row],[ScoreAway]])</f>
        <v>17</v>
      </c>
      <c r="O12555">
        <f>IF(Table1[[#This Row],[SpreadActual]]&lt;Table1[[#This Row],[SpreadFavorite]],1,0)</f>
        <v>0</v>
      </c>
      <c r="P12555">
        <v>51.5</v>
      </c>
      <c r="Q12555" t="s">
        <v>201</v>
      </c>
      <c r="R12555" t="b">
        <v>0</v>
      </c>
      <c r="S12555">
        <v>72</v>
      </c>
      <c r="T12555">
        <v>0</v>
      </c>
      <c r="V12555" t="s">
        <v>103</v>
      </c>
    </row>
    <row r="12556" spans="1:22" x14ac:dyDescent="0.2">
      <c r="A12556" s="1">
        <v>43779</v>
      </c>
      <c r="B12556">
        <v>2019</v>
      </c>
      <c r="C12556">
        <f>_xlfn.MAXIFS(Table1[ScheduleWeekWritten],Table1[ScheduleSeason],Table1[[#This Row],[ScheduleSeason]])</f>
        <v>17</v>
      </c>
      <c r="D12556">
        <v>10</v>
      </c>
      <c r="E12556" cm="1">
        <f t="array" ref="E12556">_xlfn.XLOOKUP(Table1[[#This Row],[ScheduleWeekWritten]],Table3[Game],100+Table3[Increase],Table1[[#This Row],[ScheduleWeekWritten]])</f>
        <v>10</v>
      </c>
      <c r="F12556" t="b">
        <v>0</v>
      </c>
      <c r="G12556" t="s">
        <v>31</v>
      </c>
      <c r="H12556">
        <v>34</v>
      </c>
      <c r="I12556">
        <v>27</v>
      </c>
      <c r="J12556" t="s">
        <v>50</v>
      </c>
      <c r="K12556" t="s">
        <v>90</v>
      </c>
      <c r="L12556" t="str">
        <f>_xlfn.XLOOKUP(Table1[[#This Row],[TeamFavoriteID]],Table2[team_id],Table2[team_name],_xlfn.XLOOKUP(Table1[[#This Row],[TeamFavoriteID]],Table2[team_id_pfr],Table2[team_name],"Even"))</f>
        <v>New York Giants</v>
      </c>
      <c r="M12556">
        <v>-3</v>
      </c>
      <c r="N12556">
        <f>IF(Table1[[#This Row],[TeamFavorite]]=Table1[[#This Row],[TeamHome]],Table1[[#This Row],[ScoreAway]]-Table1[[#This Row],[ScoreHome]],Table1[[#This Row],[ScoreHome]]-Table1[[#This Row],[ScoreAway]])</f>
        <v>7</v>
      </c>
      <c r="O12556">
        <f>IF(Table1[[#This Row],[SpreadActual]]&lt;Table1[[#This Row],[SpreadFavorite]],1,0)</f>
        <v>0</v>
      </c>
      <c r="P12556">
        <v>43</v>
      </c>
      <c r="Q12556" t="s">
        <v>197</v>
      </c>
      <c r="R12556" t="b">
        <v>0</v>
      </c>
    </row>
    <row r="12557" spans="1:22" x14ac:dyDescent="0.2">
      <c r="A12557" s="1">
        <v>43779</v>
      </c>
      <c r="B12557">
        <v>2019</v>
      </c>
      <c r="C12557">
        <f>_xlfn.MAXIFS(Table1[ScheduleWeekWritten],Table1[ScheduleSeason],Table1[[#This Row],[ScheduleSeason]])</f>
        <v>17</v>
      </c>
      <c r="D12557">
        <v>10</v>
      </c>
      <c r="E12557" cm="1">
        <f t="array" ref="E12557">_xlfn.XLOOKUP(Table1[[#This Row],[ScheduleWeekWritten]],Table3[Game],100+Table3[Increase],Table1[[#This Row],[ScheduleWeekWritten]])</f>
        <v>10</v>
      </c>
      <c r="F12557" t="b">
        <v>0</v>
      </c>
      <c r="G12557" t="s">
        <v>49</v>
      </c>
      <c r="H12557">
        <v>17</v>
      </c>
      <c r="I12557">
        <v>12</v>
      </c>
      <c r="J12557" t="s">
        <v>39</v>
      </c>
      <c r="K12557" t="s">
        <v>40</v>
      </c>
      <c r="L12557" t="str">
        <f>_xlfn.XLOOKUP(Table1[[#This Row],[TeamFavoriteID]],Table2[team_id],Table2[team_name],_xlfn.XLOOKUP(Table1[[#This Row],[TeamFavoriteID]],Table2[team_id_pfr],Table2[team_name],"Even"))</f>
        <v>Los Angeles Rams</v>
      </c>
      <c r="M12557">
        <v>-4.5</v>
      </c>
      <c r="N12557">
        <f>IF(Table1[[#This Row],[TeamFavorite]]=Table1[[#This Row],[TeamHome]],Table1[[#This Row],[ScoreAway]]-Table1[[#This Row],[ScoreHome]],Table1[[#This Row],[ScoreHome]]-Table1[[#This Row],[ScoreAway]])</f>
        <v>5</v>
      </c>
      <c r="O12557">
        <f>IF(Table1[[#This Row],[SpreadActual]]&lt;Table1[[#This Row],[SpreadFavorite]],1,0)</f>
        <v>0</v>
      </c>
      <c r="P12557">
        <v>43.5</v>
      </c>
      <c r="Q12557" t="s">
        <v>175</v>
      </c>
      <c r="R12557" t="b">
        <v>0</v>
      </c>
    </row>
    <row r="12558" spans="1:22" x14ac:dyDescent="0.2">
      <c r="A12558" s="1">
        <v>43779</v>
      </c>
      <c r="B12558">
        <v>2019</v>
      </c>
      <c r="C12558">
        <f>_xlfn.MAXIFS(Table1[ScheduleWeekWritten],Table1[ScheduleSeason],Table1[[#This Row],[ScheduleSeason]])</f>
        <v>17</v>
      </c>
      <c r="D12558">
        <v>10</v>
      </c>
      <c r="E12558" cm="1">
        <f t="array" ref="E12558">_xlfn.XLOOKUP(Table1[[#This Row],[ScheduleWeekWritten]],Table3[Game],100+Table3[Increase],Table1[[#This Row],[ScheduleWeekWritten]])</f>
        <v>10</v>
      </c>
      <c r="F12558" t="b">
        <v>0</v>
      </c>
      <c r="G12558" t="s">
        <v>127</v>
      </c>
      <c r="H12558">
        <v>30</v>
      </c>
      <c r="I12558">
        <v>27</v>
      </c>
      <c r="J12558" t="s">
        <v>149</v>
      </c>
      <c r="K12558" t="s">
        <v>133</v>
      </c>
      <c r="L12558" t="str">
        <f>_xlfn.XLOOKUP(Table1[[#This Row],[TeamFavoriteID]],Table2[team_id],Table2[team_name],_xlfn.XLOOKUP(Table1[[#This Row],[TeamFavoriteID]],Table2[team_id_pfr],Table2[team_name],"Even"))</f>
        <v>Tampa Bay Buccaneers</v>
      </c>
      <c r="M12558">
        <v>-5.5</v>
      </c>
      <c r="N12558">
        <f>IF(Table1[[#This Row],[TeamFavorite]]=Table1[[#This Row],[TeamHome]],Table1[[#This Row],[ScoreAway]]-Table1[[#This Row],[ScoreHome]],Table1[[#This Row],[ScoreHome]]-Table1[[#This Row],[ScoreAway]])</f>
        <v>-3</v>
      </c>
      <c r="O12558">
        <f>IF(Table1[[#This Row],[SpreadActual]]&lt;Table1[[#This Row],[SpreadFavorite]],1,0)</f>
        <v>0</v>
      </c>
      <c r="P12558">
        <v>51.5</v>
      </c>
      <c r="Q12558" t="s">
        <v>168</v>
      </c>
      <c r="R12558" t="b">
        <v>0</v>
      </c>
    </row>
    <row r="12559" spans="1:22" x14ac:dyDescent="0.2">
      <c r="A12559" s="1">
        <v>43779</v>
      </c>
      <c r="B12559">
        <v>2019</v>
      </c>
      <c r="C12559">
        <f>_xlfn.MAXIFS(Table1[ScheduleWeekWritten],Table1[ScheduleSeason],Table1[[#This Row],[ScheduleSeason]])</f>
        <v>17</v>
      </c>
      <c r="D12559">
        <v>10</v>
      </c>
      <c r="E12559" cm="1">
        <f t="array" ref="E12559">_xlfn.XLOOKUP(Table1[[#This Row],[ScheduleWeekWritten]],Table3[Game],100+Table3[Increase],Table1[[#This Row],[ScheduleWeekWritten]])</f>
        <v>10</v>
      </c>
      <c r="F12559" t="b">
        <v>0</v>
      </c>
      <c r="G12559" t="s">
        <v>171</v>
      </c>
      <c r="H12559">
        <v>35</v>
      </c>
      <c r="I12559">
        <v>32</v>
      </c>
      <c r="J12559" t="s">
        <v>42</v>
      </c>
      <c r="K12559" t="s">
        <v>75</v>
      </c>
      <c r="L12559" t="str">
        <f>_xlfn.XLOOKUP(Table1[[#This Row],[TeamFavoriteID]],Table2[team_id],Table2[team_name],_xlfn.XLOOKUP(Table1[[#This Row],[TeamFavoriteID]],Table2[team_id_pfr],Table2[team_name],"Even"))</f>
        <v>Kansas City Chiefs</v>
      </c>
      <c r="M12559">
        <v>-6</v>
      </c>
      <c r="N12559">
        <f>IF(Table1[[#This Row],[TeamFavorite]]=Table1[[#This Row],[TeamHome]],Table1[[#This Row],[ScoreAway]]-Table1[[#This Row],[ScoreHome]],Table1[[#This Row],[ScoreHome]]-Table1[[#This Row],[ScoreAway]])</f>
        <v>3</v>
      </c>
      <c r="O12559">
        <f>IF(Table1[[#This Row],[SpreadActual]]&lt;Table1[[#This Row],[SpreadFavorite]],1,0)</f>
        <v>0</v>
      </c>
      <c r="P12559">
        <v>49</v>
      </c>
      <c r="Q12559" t="s">
        <v>172</v>
      </c>
      <c r="R12559" t="b">
        <v>0</v>
      </c>
    </row>
    <row r="12560" spans="1:22" x14ac:dyDescent="0.2">
      <c r="A12560" s="1">
        <v>43780</v>
      </c>
      <c r="B12560">
        <v>2019</v>
      </c>
      <c r="C12560">
        <f>_xlfn.MAXIFS(Table1[ScheduleWeekWritten],Table1[ScheduleSeason],Table1[[#This Row],[ScheduleSeason]])</f>
        <v>17</v>
      </c>
      <c r="D12560">
        <v>10</v>
      </c>
      <c r="E12560" cm="1">
        <f t="array" ref="E12560">_xlfn.XLOOKUP(Table1[[#This Row],[ScheduleWeekWritten]],Table3[Game],100+Table3[Increase],Table1[[#This Row],[ScheduleWeekWritten]])</f>
        <v>10</v>
      </c>
      <c r="F12560" t="b">
        <v>0</v>
      </c>
      <c r="G12560" t="s">
        <v>53</v>
      </c>
      <c r="H12560">
        <v>24</v>
      </c>
      <c r="I12560">
        <v>27</v>
      </c>
      <c r="J12560" t="s">
        <v>128</v>
      </c>
      <c r="K12560" t="s">
        <v>87</v>
      </c>
      <c r="L12560" t="str">
        <f>_xlfn.XLOOKUP(Table1[[#This Row],[TeamFavoriteID]],Table2[team_id],Table2[team_name],_xlfn.XLOOKUP(Table1[[#This Row],[TeamFavoriteID]],Table2[team_id_pfr],Table2[team_name],"Even"))</f>
        <v>San Francisco 49ers</v>
      </c>
      <c r="M12560">
        <v>-6.5</v>
      </c>
      <c r="N12560">
        <f>IF(Table1[[#This Row],[TeamFavorite]]=Table1[[#This Row],[TeamHome]],Table1[[#This Row],[ScoreAway]]-Table1[[#This Row],[ScoreHome]],Table1[[#This Row],[ScoreHome]]-Table1[[#This Row],[ScoreAway]])</f>
        <v>3</v>
      </c>
      <c r="O12560">
        <f>IF(Table1[[#This Row],[SpreadActual]]&lt;Table1[[#This Row],[SpreadFavorite]],1,0)</f>
        <v>0</v>
      </c>
      <c r="P12560">
        <v>46.5</v>
      </c>
      <c r="Q12560" t="s">
        <v>203</v>
      </c>
      <c r="R12560" t="b">
        <v>0</v>
      </c>
    </row>
    <row r="12561" spans="1:22" x14ac:dyDescent="0.2">
      <c r="A12561" s="1">
        <v>43783</v>
      </c>
      <c r="B12561">
        <v>2019</v>
      </c>
      <c r="C12561">
        <f>_xlfn.MAXIFS(Table1[ScheduleWeekWritten],Table1[ScheduleSeason],Table1[[#This Row],[ScheduleSeason]])</f>
        <v>17</v>
      </c>
      <c r="D12561">
        <v>11</v>
      </c>
      <c r="E12561" cm="1">
        <f t="array" ref="E12561">_xlfn.XLOOKUP(Table1[[#This Row],[ScheduleWeekWritten]],Table3[Game],100+Table3[Increase],Table1[[#This Row],[ScheduleWeekWritten]])</f>
        <v>11</v>
      </c>
      <c r="F12561" t="b">
        <v>0</v>
      </c>
      <c r="G12561" t="s">
        <v>62</v>
      </c>
      <c r="H12561">
        <v>21</v>
      </c>
      <c r="I12561">
        <v>7</v>
      </c>
      <c r="J12561" t="s">
        <v>49</v>
      </c>
      <c r="K12561" t="s">
        <v>63</v>
      </c>
      <c r="L12561" t="str">
        <f>_xlfn.XLOOKUP(Table1[[#This Row],[TeamFavoriteID]],Table2[team_id],Table2[team_name],_xlfn.XLOOKUP(Table1[[#This Row],[TeamFavoriteID]],Table2[team_id_pfr],Table2[team_name],"Even"))</f>
        <v>Cleveland Browns</v>
      </c>
      <c r="M12561">
        <v>-3</v>
      </c>
      <c r="N12561">
        <f>IF(Table1[[#This Row],[TeamFavorite]]=Table1[[#This Row],[TeamHome]],Table1[[#This Row],[ScoreAway]]-Table1[[#This Row],[ScoreHome]],Table1[[#This Row],[ScoreHome]]-Table1[[#This Row],[ScoreAway]])</f>
        <v>-14</v>
      </c>
      <c r="O12561">
        <f>IF(Table1[[#This Row],[SpreadActual]]&lt;Table1[[#This Row],[SpreadFavorite]],1,0)</f>
        <v>1</v>
      </c>
      <c r="P12561">
        <v>41.5</v>
      </c>
      <c r="Q12561" t="s">
        <v>170</v>
      </c>
      <c r="R12561" t="b">
        <v>0</v>
      </c>
    </row>
    <row r="12562" spans="1:22" x14ac:dyDescent="0.2">
      <c r="A12562" s="1">
        <v>43786</v>
      </c>
      <c r="B12562">
        <v>2019</v>
      </c>
      <c r="C12562">
        <f>_xlfn.MAXIFS(Table1[ScheduleWeekWritten],Table1[ScheduleSeason],Table1[[#This Row],[ScheduleSeason]])</f>
        <v>17</v>
      </c>
      <c r="D12562">
        <v>11</v>
      </c>
      <c r="E12562" cm="1">
        <f t="array" ref="E12562">_xlfn.XLOOKUP(Table1[[#This Row],[ScheduleWeekWritten]],Table3[Game],100+Table3[Increase],Table1[[#This Row],[ScheduleWeekWritten]])</f>
        <v>11</v>
      </c>
      <c r="F12562" t="b">
        <v>0</v>
      </c>
      <c r="G12562" t="s">
        <v>158</v>
      </c>
      <c r="H12562">
        <v>41</v>
      </c>
      <c r="I12562">
        <v>7</v>
      </c>
      <c r="J12562" t="s">
        <v>177</v>
      </c>
      <c r="K12562" t="s">
        <v>159</v>
      </c>
      <c r="L12562" t="str">
        <f>_xlfn.XLOOKUP(Table1[[#This Row],[TeamFavoriteID]],Table2[team_id],Table2[team_name],_xlfn.XLOOKUP(Table1[[#This Row],[TeamFavoriteID]],Table2[team_id_pfr],Table2[team_name],"Even"))</f>
        <v>Baltimore Ravens</v>
      </c>
      <c r="M12562">
        <v>-4.5</v>
      </c>
      <c r="N12562">
        <f>IF(Table1[[#This Row],[TeamFavorite]]=Table1[[#This Row],[TeamHome]],Table1[[#This Row],[ScoreAway]]-Table1[[#This Row],[ScoreHome]],Table1[[#This Row],[ScoreHome]]-Table1[[#This Row],[ScoreAway]])</f>
        <v>-34</v>
      </c>
      <c r="O12562">
        <f>IF(Table1[[#This Row],[SpreadActual]]&lt;Table1[[#This Row],[SpreadFavorite]],1,0)</f>
        <v>1</v>
      </c>
      <c r="P12562">
        <v>51</v>
      </c>
      <c r="Q12562" t="s">
        <v>166</v>
      </c>
      <c r="R12562" t="b">
        <v>0</v>
      </c>
    </row>
    <row r="12563" spans="1:22" x14ac:dyDescent="0.2">
      <c r="A12563" s="1">
        <v>43786</v>
      </c>
      <c r="B12563">
        <v>2019</v>
      </c>
      <c r="C12563">
        <f>_xlfn.MAXIFS(Table1[ScheduleWeekWritten],Table1[ScheduleSeason],Table1[[#This Row],[ScheduleSeason]])</f>
        <v>17</v>
      </c>
      <c r="D12563">
        <v>11</v>
      </c>
      <c r="E12563" cm="1">
        <f t="array" ref="E12563">_xlfn.XLOOKUP(Table1[[#This Row],[ScheduleWeekWritten]],Table3[Game],100+Table3[Increase],Table1[[#This Row],[ScheduleWeekWritten]])</f>
        <v>11</v>
      </c>
      <c r="F12563" t="b">
        <v>0</v>
      </c>
      <c r="G12563" t="s">
        <v>152</v>
      </c>
      <c r="H12563">
        <v>3</v>
      </c>
      <c r="I12563">
        <v>29</v>
      </c>
      <c r="J12563" t="s">
        <v>38</v>
      </c>
      <c r="K12563" t="s">
        <v>162</v>
      </c>
      <c r="L12563" t="str">
        <f>_xlfn.XLOOKUP(Table1[[#This Row],[TeamFavoriteID]],Table2[team_id],Table2[team_name],_xlfn.XLOOKUP(Table1[[#This Row],[TeamFavoriteID]],Table2[team_id_pfr],Table2[team_name],"Even"))</f>
        <v>Carolina Panthers</v>
      </c>
      <c r="M12563">
        <v>-4</v>
      </c>
      <c r="N12563">
        <f>IF(Table1[[#This Row],[TeamFavorite]]=Table1[[#This Row],[TeamHome]],Table1[[#This Row],[ScoreAway]]-Table1[[#This Row],[ScoreHome]],Table1[[#This Row],[ScoreHome]]-Table1[[#This Row],[ScoreAway]])</f>
        <v>26</v>
      </c>
      <c r="O12563">
        <f>IF(Table1[[#This Row],[SpreadActual]]&lt;Table1[[#This Row],[SpreadFavorite]],1,0)</f>
        <v>0</v>
      </c>
      <c r="P12563">
        <v>49</v>
      </c>
      <c r="Q12563" t="s">
        <v>160</v>
      </c>
      <c r="R12563" t="b">
        <v>0</v>
      </c>
    </row>
    <row r="12564" spans="1:22" x14ac:dyDescent="0.2">
      <c r="A12564" s="1">
        <v>43786</v>
      </c>
      <c r="B12564">
        <v>2019</v>
      </c>
      <c r="C12564">
        <f>_xlfn.MAXIFS(Table1[ScheduleWeekWritten],Table1[ScheduleSeason],Table1[[#This Row],[ScheduleSeason]])</f>
        <v>17</v>
      </c>
      <c r="D12564">
        <v>11</v>
      </c>
      <c r="E12564" cm="1">
        <f t="array" ref="E12564">_xlfn.XLOOKUP(Table1[[#This Row],[ScheduleWeekWritten]],Table3[Game],100+Table3[Increase],Table1[[#This Row],[ScheduleWeekWritten]])</f>
        <v>11</v>
      </c>
      <c r="F12564" t="b">
        <v>0</v>
      </c>
      <c r="G12564" t="s">
        <v>45</v>
      </c>
      <c r="H12564">
        <v>27</v>
      </c>
      <c r="I12564">
        <v>35</v>
      </c>
      <c r="J12564" t="s">
        <v>67</v>
      </c>
      <c r="K12564" t="s">
        <v>68</v>
      </c>
      <c r="L12564" t="str">
        <f>_xlfn.XLOOKUP(Table1[[#This Row],[TeamFavoriteID]],Table2[team_id],Table2[team_name],_xlfn.XLOOKUP(Table1[[#This Row],[TeamFavoriteID]],Table2[team_id_pfr],Table2[team_name],"Even"))</f>
        <v>Dallas Cowboys</v>
      </c>
      <c r="M12564">
        <v>-7</v>
      </c>
      <c r="N12564">
        <f>IF(Table1[[#This Row],[TeamFavorite]]=Table1[[#This Row],[TeamHome]],Table1[[#This Row],[ScoreAway]]-Table1[[#This Row],[ScoreHome]],Table1[[#This Row],[ScoreHome]]-Table1[[#This Row],[ScoreAway]])</f>
        <v>-8</v>
      </c>
      <c r="O12564">
        <f>IF(Table1[[#This Row],[SpreadActual]]&lt;Table1[[#This Row],[SpreadFavorite]],1,0)</f>
        <v>1</v>
      </c>
      <c r="P12564">
        <v>46.5</v>
      </c>
      <c r="Q12564" t="s">
        <v>181</v>
      </c>
      <c r="R12564" t="b">
        <v>0</v>
      </c>
      <c r="S12564">
        <v>72</v>
      </c>
      <c r="T12564">
        <v>0</v>
      </c>
      <c r="V12564" t="s">
        <v>103</v>
      </c>
    </row>
    <row r="12565" spans="1:22" x14ac:dyDescent="0.2">
      <c r="A12565" s="1">
        <v>43786</v>
      </c>
      <c r="B12565">
        <v>2019</v>
      </c>
      <c r="C12565">
        <f>_xlfn.MAXIFS(Table1[ScheduleWeekWritten],Table1[ScheduleSeason],Table1[[#This Row],[ScheduleSeason]])</f>
        <v>17</v>
      </c>
      <c r="D12565">
        <v>11</v>
      </c>
      <c r="E12565" cm="1">
        <f t="array" ref="E12565">_xlfn.XLOOKUP(Table1[[#This Row],[ScheduleWeekWritten]],Table3[Game],100+Table3[Increase],Table1[[#This Row],[ScheduleWeekWritten]])</f>
        <v>11</v>
      </c>
      <c r="F12565" t="b">
        <v>0</v>
      </c>
      <c r="G12565" t="s">
        <v>140</v>
      </c>
      <c r="H12565">
        <v>33</v>
      </c>
      <c r="I12565">
        <v>13</v>
      </c>
      <c r="J12565" t="s">
        <v>154</v>
      </c>
      <c r="K12565" t="s">
        <v>72</v>
      </c>
      <c r="L12565" t="str">
        <f>_xlfn.XLOOKUP(Table1[[#This Row],[TeamFavoriteID]],Table2[team_id],Table2[team_name],_xlfn.XLOOKUP(Table1[[#This Row],[TeamFavoriteID]],Table2[team_id_pfr],Table2[team_name],"Even"))</f>
        <v>Baltimore Colts</v>
      </c>
      <c r="M12565">
        <v>-2.5</v>
      </c>
      <c r="N12565">
        <f>IF(Table1[[#This Row],[TeamFavorite]]=Table1[[#This Row],[TeamHome]],Table1[[#This Row],[ScoreAway]]-Table1[[#This Row],[ScoreHome]],Table1[[#This Row],[ScoreHome]]-Table1[[#This Row],[ScoreAway]])</f>
        <v>20</v>
      </c>
      <c r="O12565">
        <f>IF(Table1[[#This Row],[SpreadActual]]&lt;Table1[[#This Row],[SpreadFavorite]],1,0)</f>
        <v>0</v>
      </c>
      <c r="P12565">
        <v>41.5</v>
      </c>
      <c r="Q12565" t="s">
        <v>190</v>
      </c>
      <c r="R12565" t="b">
        <v>0</v>
      </c>
      <c r="S12565">
        <v>72</v>
      </c>
      <c r="T12565">
        <v>0</v>
      </c>
      <c r="V12565" t="s">
        <v>103</v>
      </c>
    </row>
    <row r="12566" spans="1:22" x14ac:dyDescent="0.2">
      <c r="A12566" s="1">
        <v>43786</v>
      </c>
      <c r="B12566">
        <v>2019</v>
      </c>
      <c r="C12566">
        <f>_xlfn.MAXIFS(Table1[ScheduleWeekWritten],Table1[ScheduleSeason],Table1[[#This Row],[ScheduleSeason]])</f>
        <v>17</v>
      </c>
      <c r="D12566">
        <v>11</v>
      </c>
      <c r="E12566" cm="1">
        <f t="array" ref="E12566">_xlfn.XLOOKUP(Table1[[#This Row],[ScheduleWeekWritten]],Table3[Game],100+Table3[Increase],Table1[[#This Row],[ScheduleWeekWritten]])</f>
        <v>11</v>
      </c>
      <c r="F12566" t="b">
        <v>0</v>
      </c>
      <c r="G12566" t="s">
        <v>39</v>
      </c>
      <c r="H12566">
        <v>17</v>
      </c>
      <c r="I12566">
        <v>7</v>
      </c>
      <c r="J12566" t="s">
        <v>46</v>
      </c>
      <c r="K12566" t="s">
        <v>40</v>
      </c>
      <c r="L12566" t="str">
        <f>_xlfn.XLOOKUP(Table1[[#This Row],[TeamFavoriteID]],Table2[team_id],Table2[team_name],_xlfn.XLOOKUP(Table1[[#This Row],[TeamFavoriteID]],Table2[team_id_pfr],Table2[team_name],"Even"))</f>
        <v>Los Angeles Rams</v>
      </c>
      <c r="M12566">
        <v>-5.5</v>
      </c>
      <c r="N12566">
        <f>IF(Table1[[#This Row],[TeamFavorite]]=Table1[[#This Row],[TeamHome]],Table1[[#This Row],[ScoreAway]]-Table1[[#This Row],[ScoreHome]],Table1[[#This Row],[ScoreHome]]-Table1[[#This Row],[ScoreAway]])</f>
        <v>-10</v>
      </c>
      <c r="O12566">
        <f>IF(Table1[[#This Row],[SpreadActual]]&lt;Table1[[#This Row],[SpreadFavorite]],1,0)</f>
        <v>1</v>
      </c>
      <c r="P12566">
        <v>40</v>
      </c>
      <c r="Q12566" t="s">
        <v>65</v>
      </c>
      <c r="R12566" t="b">
        <v>0</v>
      </c>
    </row>
    <row r="12567" spans="1:22" x14ac:dyDescent="0.2">
      <c r="A12567" s="1">
        <v>43786</v>
      </c>
      <c r="B12567">
        <v>2019</v>
      </c>
      <c r="C12567">
        <f>_xlfn.MAXIFS(Table1[ScheduleWeekWritten],Table1[ScheduleSeason],Table1[[#This Row],[ScheduleSeason]])</f>
        <v>17</v>
      </c>
      <c r="D12567">
        <v>11</v>
      </c>
      <c r="E12567" cm="1">
        <f t="array" ref="E12567">_xlfn.XLOOKUP(Table1[[#This Row],[ScheduleWeekWritten]],Table3[Game],100+Table3[Increase],Table1[[#This Row],[ScheduleWeekWritten]])</f>
        <v>11</v>
      </c>
      <c r="F12567" t="b">
        <v>0</v>
      </c>
      <c r="G12567" t="s">
        <v>19</v>
      </c>
      <c r="H12567">
        <v>20</v>
      </c>
      <c r="I12567">
        <v>37</v>
      </c>
      <c r="J12567" t="s">
        <v>28</v>
      </c>
      <c r="K12567" t="s">
        <v>43</v>
      </c>
      <c r="L12567" t="str">
        <f>_xlfn.XLOOKUP(Table1[[#This Row],[TeamFavoriteID]],Table2[team_id],Table2[team_name],_xlfn.XLOOKUP(Table1[[#This Row],[TeamFavoriteID]],Table2[team_id_pfr],Table2[team_name],"Even"))</f>
        <v>Buffalo Bills</v>
      </c>
      <c r="M12567">
        <v>-7</v>
      </c>
      <c r="N12567">
        <f>IF(Table1[[#This Row],[TeamFavorite]]=Table1[[#This Row],[TeamHome]],Table1[[#This Row],[ScoreAway]]-Table1[[#This Row],[ScoreHome]],Table1[[#This Row],[ScoreHome]]-Table1[[#This Row],[ScoreAway]])</f>
        <v>-17</v>
      </c>
      <c r="O12567">
        <f>IF(Table1[[#This Row],[SpreadActual]]&lt;Table1[[#This Row],[SpreadFavorite]],1,0)</f>
        <v>1</v>
      </c>
      <c r="P12567">
        <v>41</v>
      </c>
      <c r="Q12567" t="s">
        <v>212</v>
      </c>
      <c r="R12567" t="b">
        <v>0</v>
      </c>
    </row>
    <row r="12568" spans="1:22" x14ac:dyDescent="0.2">
      <c r="A12568" s="1">
        <v>43786</v>
      </c>
      <c r="B12568">
        <v>2019</v>
      </c>
      <c r="C12568">
        <f>_xlfn.MAXIFS(Table1[ScheduleWeekWritten],Table1[ScheduleSeason],Table1[[#This Row],[ScheduleSeason]])</f>
        <v>17</v>
      </c>
      <c r="D12568">
        <v>11</v>
      </c>
      <c r="E12568" cm="1">
        <f t="array" ref="E12568">_xlfn.XLOOKUP(Table1[[#This Row],[ScheduleWeekWritten]],Table3[Game],100+Table3[Increase],Table1[[#This Row],[ScheduleWeekWritten]])</f>
        <v>11</v>
      </c>
      <c r="F12568" t="b">
        <v>0</v>
      </c>
      <c r="G12568" t="s">
        <v>54</v>
      </c>
      <c r="H12568">
        <v>27</v>
      </c>
      <c r="I12568">
        <v>23</v>
      </c>
      <c r="J12568" t="s">
        <v>24</v>
      </c>
      <c r="K12568" t="s">
        <v>55</v>
      </c>
      <c r="L12568" t="str">
        <f>_xlfn.XLOOKUP(Table1[[#This Row],[TeamFavoriteID]],Table2[team_id],Table2[team_name],_xlfn.XLOOKUP(Table1[[#This Row],[TeamFavoriteID]],Table2[team_id_pfr],Table2[team_name],"Even"))</f>
        <v>Minnesota Vikings</v>
      </c>
      <c r="M12568">
        <v>-10</v>
      </c>
      <c r="N12568">
        <f>IF(Table1[[#This Row],[TeamFavorite]]=Table1[[#This Row],[TeamHome]],Table1[[#This Row],[ScoreAway]]-Table1[[#This Row],[ScoreHome]],Table1[[#This Row],[ScoreHome]]-Table1[[#This Row],[ScoreAway]])</f>
        <v>-4</v>
      </c>
      <c r="O12568">
        <f>IF(Table1[[#This Row],[SpreadActual]]&lt;Table1[[#This Row],[SpreadFavorite]],1,0)</f>
        <v>0</v>
      </c>
      <c r="P12568">
        <v>40</v>
      </c>
      <c r="Q12568" t="s">
        <v>205</v>
      </c>
      <c r="R12568" t="b">
        <v>0</v>
      </c>
      <c r="S12568">
        <v>72</v>
      </c>
      <c r="T12568">
        <v>0</v>
      </c>
      <c r="V12568" t="s">
        <v>103</v>
      </c>
    </row>
    <row r="12569" spans="1:22" x14ac:dyDescent="0.2">
      <c r="A12569" s="1">
        <v>43786</v>
      </c>
      <c r="B12569">
        <v>2019</v>
      </c>
      <c r="C12569">
        <f>_xlfn.MAXIFS(Table1[ScheduleWeekWritten],Table1[ScheduleSeason],Table1[[#This Row],[ScheduleSeason]])</f>
        <v>17</v>
      </c>
      <c r="D12569">
        <v>11</v>
      </c>
      <c r="E12569" cm="1">
        <f t="array" ref="E12569">_xlfn.XLOOKUP(Table1[[#This Row],[ScheduleWeekWritten]],Table3[Game],100+Table3[Increase],Table1[[#This Row],[ScheduleWeekWritten]])</f>
        <v>11</v>
      </c>
      <c r="F12569" t="b">
        <v>0</v>
      </c>
      <c r="G12569" t="s">
        <v>20</v>
      </c>
      <c r="H12569">
        <v>17</v>
      </c>
      <c r="I12569">
        <v>10</v>
      </c>
      <c r="J12569" t="s">
        <v>101</v>
      </c>
      <c r="K12569" t="s">
        <v>21</v>
      </c>
      <c r="L12569" t="str">
        <f>_xlfn.XLOOKUP(Table1[[#This Row],[TeamFavoriteID]],Table2[team_id],Table2[team_name],_xlfn.XLOOKUP(Table1[[#This Row],[TeamFavoriteID]],Table2[team_id_pfr],Table2[team_name],"Even"))</f>
        <v>Las Vegas Raiders</v>
      </c>
      <c r="M12569">
        <v>-13</v>
      </c>
      <c r="N12569">
        <f>IF(Table1[[#This Row],[TeamFavorite]]=Table1[[#This Row],[TeamHome]],Table1[[#This Row],[ScoreAway]]-Table1[[#This Row],[ScoreHome]],Table1[[#This Row],[ScoreHome]]-Table1[[#This Row],[ScoreAway]])</f>
        <v>7</v>
      </c>
      <c r="O12569">
        <f>IF(Table1[[#This Row],[SpreadActual]]&lt;Table1[[#This Row],[SpreadFavorite]],1,0)</f>
        <v>0</v>
      </c>
      <c r="P12569">
        <v>48</v>
      </c>
      <c r="Q12569" t="s">
        <v>76</v>
      </c>
      <c r="R12569" t="b">
        <v>0</v>
      </c>
    </row>
    <row r="12570" spans="1:22" x14ac:dyDescent="0.2">
      <c r="A12570" s="1">
        <v>43786</v>
      </c>
      <c r="B12570">
        <v>2019</v>
      </c>
      <c r="C12570">
        <f>_xlfn.MAXIFS(Table1[ScheduleWeekWritten],Table1[ScheduleSeason],Table1[[#This Row],[ScheduleSeason]])</f>
        <v>17</v>
      </c>
      <c r="D12570">
        <v>11</v>
      </c>
      <c r="E12570" cm="1">
        <f t="array" ref="E12570">_xlfn.XLOOKUP(Table1[[#This Row],[ScheduleWeekWritten]],Table3[Game],100+Table3[Increase],Table1[[#This Row],[ScheduleWeekWritten]])</f>
        <v>11</v>
      </c>
      <c r="F12570" t="b">
        <v>0</v>
      </c>
      <c r="G12570" t="s">
        <v>58</v>
      </c>
      <c r="H12570">
        <v>10</v>
      </c>
      <c r="I12570">
        <v>17</v>
      </c>
      <c r="J12570" t="s">
        <v>115</v>
      </c>
      <c r="K12570" t="s">
        <v>70</v>
      </c>
      <c r="L12570" t="str">
        <f>_xlfn.XLOOKUP(Table1[[#This Row],[TeamFavoriteID]],Table2[team_id],Table2[team_name],_xlfn.XLOOKUP(Table1[[#This Row],[TeamFavoriteID]],Table2[team_id_pfr],Table2[team_name],"Even"))</f>
        <v>Boston Patriots</v>
      </c>
      <c r="M12570">
        <v>-4.5</v>
      </c>
      <c r="N12570">
        <f>IF(Table1[[#This Row],[TeamFavorite]]=Table1[[#This Row],[TeamHome]],Table1[[#This Row],[ScoreAway]]-Table1[[#This Row],[ScoreHome]],Table1[[#This Row],[ScoreHome]]-Table1[[#This Row],[ScoreAway]])</f>
        <v>-7</v>
      </c>
      <c r="O12570">
        <f>IF(Table1[[#This Row],[SpreadActual]]&lt;Table1[[#This Row],[SpreadFavorite]],1,0)</f>
        <v>1</v>
      </c>
      <c r="P12570">
        <v>45</v>
      </c>
      <c r="Q12570" t="s">
        <v>183</v>
      </c>
      <c r="R12570" t="b">
        <v>0</v>
      </c>
    </row>
    <row r="12571" spans="1:22" x14ac:dyDescent="0.2">
      <c r="A12571" s="1">
        <v>43786</v>
      </c>
      <c r="B12571">
        <v>2019</v>
      </c>
      <c r="C12571">
        <f>_xlfn.MAXIFS(Table1[ScheduleWeekWritten],Table1[ScheduleSeason],Table1[[#This Row],[ScheduleSeason]])</f>
        <v>17</v>
      </c>
      <c r="D12571">
        <v>11</v>
      </c>
      <c r="E12571" cm="1">
        <f t="array" ref="E12571">_xlfn.XLOOKUP(Table1[[#This Row],[ScheduleWeekWritten]],Table3[Game],100+Table3[Increase],Table1[[#This Row],[ScheduleWeekWritten]])</f>
        <v>11</v>
      </c>
      <c r="F12571" t="b">
        <v>0</v>
      </c>
      <c r="G12571" t="s">
        <v>53</v>
      </c>
      <c r="H12571">
        <v>36</v>
      </c>
      <c r="I12571">
        <v>26</v>
      </c>
      <c r="J12571" t="s">
        <v>149</v>
      </c>
      <c r="K12571" t="s">
        <v>87</v>
      </c>
      <c r="L12571" t="str">
        <f>_xlfn.XLOOKUP(Table1[[#This Row],[TeamFavoriteID]],Table2[team_id],Table2[team_name],_xlfn.XLOOKUP(Table1[[#This Row],[TeamFavoriteID]],Table2[team_id_pfr],Table2[team_name],"Even"))</f>
        <v>San Francisco 49ers</v>
      </c>
      <c r="M12571">
        <v>-10</v>
      </c>
      <c r="N12571">
        <f>IF(Table1[[#This Row],[TeamFavorite]]=Table1[[#This Row],[TeamHome]],Table1[[#This Row],[ScoreAway]]-Table1[[#This Row],[ScoreHome]],Table1[[#This Row],[ScoreHome]]-Table1[[#This Row],[ScoreAway]])</f>
        <v>-10</v>
      </c>
      <c r="O12571">
        <f>IF(Table1[[#This Row],[SpreadActual]]&lt;Table1[[#This Row],[SpreadFavorite]],1,0)</f>
        <v>0</v>
      </c>
      <c r="P12571">
        <v>44</v>
      </c>
      <c r="Q12571" t="s">
        <v>203</v>
      </c>
      <c r="R12571" t="b">
        <v>0</v>
      </c>
    </row>
    <row r="12572" spans="1:22" x14ac:dyDescent="0.2">
      <c r="A12572" s="1">
        <v>43786</v>
      </c>
      <c r="B12572">
        <v>2019</v>
      </c>
      <c r="C12572">
        <f>_xlfn.MAXIFS(Table1[ScheduleWeekWritten],Table1[ScheduleSeason],Table1[[#This Row],[ScheduleSeason]])</f>
        <v>17</v>
      </c>
      <c r="D12572">
        <v>11</v>
      </c>
      <c r="E12572" cm="1">
        <f t="array" ref="E12572">_xlfn.XLOOKUP(Table1[[#This Row],[ScheduleWeekWritten]],Table3[Game],100+Table3[Increase],Table1[[#This Row],[ScheduleWeekWritten]])</f>
        <v>11</v>
      </c>
      <c r="F12572" t="b">
        <v>0</v>
      </c>
      <c r="G12572" t="s">
        <v>127</v>
      </c>
      <c r="H12572">
        <v>17</v>
      </c>
      <c r="I12572">
        <v>34</v>
      </c>
      <c r="J12572" t="s">
        <v>95</v>
      </c>
      <c r="K12572" t="s">
        <v>98</v>
      </c>
      <c r="L12572" t="str">
        <f>_xlfn.XLOOKUP(Table1[[#This Row],[TeamFavoriteID]],Table2[team_id],Table2[team_name],_xlfn.XLOOKUP(Table1[[#This Row],[TeamFavoriteID]],Table2[team_id_pfr],Table2[team_name],"Even"))</f>
        <v>New Orleans Saints</v>
      </c>
      <c r="M12572">
        <v>-5</v>
      </c>
      <c r="N12572">
        <f>IF(Table1[[#This Row],[TeamFavorite]]=Table1[[#This Row],[TeamHome]],Table1[[#This Row],[ScoreAway]]-Table1[[#This Row],[ScoreHome]],Table1[[#This Row],[ScoreHome]]-Table1[[#This Row],[ScoreAway]])</f>
        <v>-17</v>
      </c>
      <c r="O12572">
        <f>IF(Table1[[#This Row],[SpreadActual]]&lt;Table1[[#This Row],[SpreadFavorite]],1,0)</f>
        <v>1</v>
      </c>
      <c r="P12572">
        <v>50.5</v>
      </c>
      <c r="Q12572" t="s">
        <v>168</v>
      </c>
      <c r="R12572" t="b">
        <v>0</v>
      </c>
    </row>
    <row r="12573" spans="1:22" x14ac:dyDescent="0.2">
      <c r="A12573" s="1">
        <v>43786</v>
      </c>
      <c r="B12573">
        <v>2019</v>
      </c>
      <c r="C12573">
        <f>_xlfn.MAXIFS(Table1[ScheduleWeekWritten],Table1[ScheduleSeason],Table1[[#This Row],[ScheduleSeason]])</f>
        <v>17</v>
      </c>
      <c r="D12573">
        <v>11</v>
      </c>
      <c r="E12573" cm="1">
        <f t="array" ref="E12573">_xlfn.XLOOKUP(Table1[[#This Row],[ScheduleWeekWritten]],Table3[Game],100+Table3[Increase],Table1[[#This Row],[ScheduleWeekWritten]])</f>
        <v>11</v>
      </c>
      <c r="F12573" t="b">
        <v>0</v>
      </c>
      <c r="G12573" t="s">
        <v>61</v>
      </c>
      <c r="H12573">
        <v>17</v>
      </c>
      <c r="I12573">
        <v>34</v>
      </c>
      <c r="J12573" t="s">
        <v>31</v>
      </c>
      <c r="K12573" t="s">
        <v>85</v>
      </c>
      <c r="L12573" t="str">
        <f>_xlfn.XLOOKUP(Table1[[#This Row],[TeamFavoriteID]],Table2[team_id],Table2[team_name],_xlfn.XLOOKUP(Table1[[#This Row],[TeamFavoriteID]],Table2[team_id_pfr],Table2[team_name],"Even"))</f>
        <v>Washington Commanders</v>
      </c>
      <c r="M12573">
        <v>-2</v>
      </c>
      <c r="N12573">
        <f>IF(Table1[[#This Row],[TeamFavorite]]=Table1[[#This Row],[TeamHome]],Table1[[#This Row],[ScoreAway]]-Table1[[#This Row],[ScoreHome]],Table1[[#This Row],[ScoreHome]]-Table1[[#This Row],[ScoreAway]])</f>
        <v>-17</v>
      </c>
      <c r="O12573">
        <f>IF(Table1[[#This Row],[SpreadActual]]&lt;Table1[[#This Row],[SpreadFavorite]],1,0)</f>
        <v>1</v>
      </c>
      <c r="P12573">
        <v>37.5</v>
      </c>
      <c r="Q12573" t="s">
        <v>165</v>
      </c>
      <c r="R12573" t="b">
        <v>0</v>
      </c>
    </row>
    <row r="12574" spans="1:22" x14ac:dyDescent="0.2">
      <c r="A12574" s="1">
        <v>43787</v>
      </c>
      <c r="B12574">
        <v>2019</v>
      </c>
      <c r="C12574">
        <f>_xlfn.MAXIFS(Table1[ScheduleWeekWritten],Table1[ScheduleSeason],Table1[[#This Row],[ScheduleSeason]])</f>
        <v>17</v>
      </c>
      <c r="D12574">
        <v>11</v>
      </c>
      <c r="E12574" cm="1">
        <f t="array" ref="E12574">_xlfn.XLOOKUP(Table1[[#This Row],[ScheduleWeekWritten]],Table3[Game],100+Table3[Increase],Table1[[#This Row],[ScheduleWeekWritten]])</f>
        <v>11</v>
      </c>
      <c r="F12574" t="b">
        <v>0</v>
      </c>
      <c r="G12574" t="s">
        <v>210</v>
      </c>
      <c r="H12574">
        <v>17</v>
      </c>
      <c r="I12574">
        <v>24</v>
      </c>
      <c r="J12574" t="s">
        <v>42</v>
      </c>
      <c r="K12574" t="s">
        <v>75</v>
      </c>
      <c r="L12574" t="str">
        <f>_xlfn.XLOOKUP(Table1[[#This Row],[TeamFavoriteID]],Table2[team_id],Table2[team_name],_xlfn.XLOOKUP(Table1[[#This Row],[TeamFavoriteID]],Table2[team_id_pfr],Table2[team_name],"Even"))</f>
        <v>Kansas City Chiefs</v>
      </c>
      <c r="M12574">
        <v>-5.5</v>
      </c>
      <c r="N12574">
        <f>IF(Table1[[#This Row],[TeamFavorite]]=Table1[[#This Row],[TeamHome]],Table1[[#This Row],[ScoreAway]]-Table1[[#This Row],[ScoreHome]],Table1[[#This Row],[ScoreHome]]-Table1[[#This Row],[ScoreAway]])</f>
        <v>-7</v>
      </c>
      <c r="O12574">
        <f>IF(Table1[[#This Row],[SpreadActual]]&lt;Table1[[#This Row],[SpreadFavorite]],1,0)</f>
        <v>1</v>
      </c>
      <c r="P12574">
        <v>52.5</v>
      </c>
      <c r="Q12574" t="s">
        <v>185</v>
      </c>
      <c r="R12574" t="b">
        <v>1</v>
      </c>
    </row>
    <row r="12575" spans="1:22" x14ac:dyDescent="0.2">
      <c r="A12575" s="1">
        <v>43790</v>
      </c>
      <c r="B12575">
        <v>2019</v>
      </c>
      <c r="C12575">
        <f>_xlfn.MAXIFS(Table1[ScheduleWeekWritten],Table1[ScheduleSeason],Table1[[#This Row],[ScheduleSeason]])</f>
        <v>17</v>
      </c>
      <c r="D12575">
        <v>12</v>
      </c>
      <c r="E12575" cm="1">
        <f t="array" ref="E12575">_xlfn.XLOOKUP(Table1[[#This Row],[ScheduleWeekWritten]],Table3[Game],100+Table3[Increase],Table1[[#This Row],[ScheduleWeekWritten]])</f>
        <v>12</v>
      </c>
      <c r="F12575" t="b">
        <v>0</v>
      </c>
      <c r="G12575" t="s">
        <v>177</v>
      </c>
      <c r="H12575">
        <v>20</v>
      </c>
      <c r="I12575">
        <v>17</v>
      </c>
      <c r="J12575" t="s">
        <v>140</v>
      </c>
      <c r="K12575" t="s">
        <v>182</v>
      </c>
      <c r="L12575" t="str">
        <f>_xlfn.XLOOKUP(Table1[[#This Row],[TeamFavoriteID]],Table2[team_id],Table2[team_name],_xlfn.XLOOKUP(Table1[[#This Row],[TeamFavoriteID]],Table2[team_id_pfr],Table2[team_name],"Even"))</f>
        <v>Houston Texans</v>
      </c>
      <c r="M12575">
        <v>-3.5</v>
      </c>
      <c r="N12575">
        <f>IF(Table1[[#This Row],[TeamFavorite]]=Table1[[#This Row],[TeamHome]],Table1[[#This Row],[ScoreAway]]-Table1[[#This Row],[ScoreHome]],Table1[[#This Row],[ScoreHome]]-Table1[[#This Row],[ScoreAway]])</f>
        <v>-3</v>
      </c>
      <c r="O12575">
        <f>IF(Table1[[#This Row],[SpreadActual]]&lt;Table1[[#This Row],[SpreadFavorite]],1,0)</f>
        <v>0</v>
      </c>
      <c r="P12575">
        <v>46</v>
      </c>
      <c r="Q12575" t="s">
        <v>207</v>
      </c>
      <c r="R12575" t="b">
        <v>0</v>
      </c>
      <c r="S12575">
        <v>72</v>
      </c>
      <c r="T12575">
        <v>0</v>
      </c>
      <c r="V12575" t="s">
        <v>103</v>
      </c>
    </row>
    <row r="12576" spans="1:22" x14ac:dyDescent="0.2">
      <c r="A12576" s="1">
        <v>43793</v>
      </c>
      <c r="B12576">
        <v>2019</v>
      </c>
      <c r="C12576">
        <f>_xlfn.MAXIFS(Table1[ScheduleWeekWritten],Table1[ScheduleSeason],Table1[[#This Row],[ScheduleSeason]])</f>
        <v>17</v>
      </c>
      <c r="D12576">
        <v>12</v>
      </c>
      <c r="E12576" cm="1">
        <f t="array" ref="E12576">_xlfn.XLOOKUP(Table1[[#This Row],[ScheduleWeekWritten]],Table3[Game],100+Table3[Increase],Table1[[#This Row],[ScheduleWeekWritten]])</f>
        <v>12</v>
      </c>
      <c r="F12576" t="b">
        <v>0</v>
      </c>
      <c r="G12576" t="s">
        <v>38</v>
      </c>
      <c r="H12576">
        <v>22</v>
      </c>
      <c r="I12576">
        <v>35</v>
      </c>
      <c r="J12576" t="s">
        <v>127</v>
      </c>
      <c r="K12576" t="s">
        <v>109</v>
      </c>
      <c r="L12576" t="str">
        <f>_xlfn.XLOOKUP(Table1[[#This Row],[TeamFavoriteID]],Table2[team_id],Table2[team_name],_xlfn.XLOOKUP(Table1[[#This Row],[TeamFavoriteID]],Table2[team_id_pfr],Table2[team_name],"Even"))</f>
        <v>Atlanta Falcons</v>
      </c>
      <c r="M12576">
        <v>-3.5</v>
      </c>
      <c r="N12576">
        <f>IF(Table1[[#This Row],[TeamFavorite]]=Table1[[#This Row],[TeamHome]],Table1[[#This Row],[ScoreAway]]-Table1[[#This Row],[ScoreHome]],Table1[[#This Row],[ScoreHome]]-Table1[[#This Row],[ScoreAway]])</f>
        <v>13</v>
      </c>
      <c r="O12576">
        <f>IF(Table1[[#This Row],[SpreadActual]]&lt;Table1[[#This Row],[SpreadFavorite]],1,0)</f>
        <v>0</v>
      </c>
      <c r="P12576">
        <v>51.5</v>
      </c>
      <c r="Q12576" t="s">
        <v>213</v>
      </c>
      <c r="R12576" t="b">
        <v>0</v>
      </c>
      <c r="S12576">
        <v>72</v>
      </c>
      <c r="T12576">
        <v>0</v>
      </c>
      <c r="V12576" t="s">
        <v>103</v>
      </c>
    </row>
    <row r="12577" spans="1:22" x14ac:dyDescent="0.2">
      <c r="A12577" s="1">
        <v>43793</v>
      </c>
      <c r="B12577">
        <v>2019</v>
      </c>
      <c r="C12577">
        <f>_xlfn.MAXIFS(Table1[ScheduleWeekWritten],Table1[ScheduleSeason],Table1[[#This Row],[ScheduleSeason]])</f>
        <v>17</v>
      </c>
      <c r="D12577">
        <v>12</v>
      </c>
      <c r="E12577" cm="1">
        <f t="array" ref="E12577">_xlfn.XLOOKUP(Table1[[#This Row],[ScheduleWeekWritten]],Table3[Game],100+Table3[Increase],Table1[[#This Row],[ScheduleWeekWritten]])</f>
        <v>12</v>
      </c>
      <c r="F12577" t="b">
        <v>0</v>
      </c>
      <c r="G12577" t="s">
        <v>28</v>
      </c>
      <c r="H12577">
        <v>20</v>
      </c>
      <c r="I12577">
        <v>3</v>
      </c>
      <c r="J12577" t="s">
        <v>24</v>
      </c>
      <c r="K12577" t="s">
        <v>43</v>
      </c>
      <c r="L12577" t="str">
        <f>_xlfn.XLOOKUP(Table1[[#This Row],[TeamFavoriteID]],Table2[team_id],Table2[team_name],_xlfn.XLOOKUP(Table1[[#This Row],[TeamFavoriteID]],Table2[team_id_pfr],Table2[team_name],"Even"))</f>
        <v>Buffalo Bills</v>
      </c>
      <c r="M12577">
        <v>-3.5</v>
      </c>
      <c r="N12577">
        <f>IF(Table1[[#This Row],[TeamFavorite]]=Table1[[#This Row],[TeamHome]],Table1[[#This Row],[ScoreAway]]-Table1[[#This Row],[ScoreHome]],Table1[[#This Row],[ScoreHome]]-Table1[[#This Row],[ScoreAway]])</f>
        <v>-17</v>
      </c>
      <c r="O12577">
        <f>IF(Table1[[#This Row],[SpreadActual]]&lt;Table1[[#This Row],[SpreadFavorite]],1,0)</f>
        <v>1</v>
      </c>
      <c r="P12577">
        <v>37</v>
      </c>
      <c r="Q12577" t="s">
        <v>204</v>
      </c>
      <c r="R12577" t="b">
        <v>0</v>
      </c>
    </row>
    <row r="12578" spans="1:22" x14ac:dyDescent="0.2">
      <c r="A12578" s="1">
        <v>43793</v>
      </c>
      <c r="B12578">
        <v>2019</v>
      </c>
      <c r="C12578">
        <f>_xlfn.MAXIFS(Table1[ScheduleWeekWritten],Table1[ScheduleSeason],Table1[[#This Row],[ScheduleSeason]])</f>
        <v>17</v>
      </c>
      <c r="D12578">
        <v>12</v>
      </c>
      <c r="E12578" cm="1">
        <f t="array" ref="E12578">_xlfn.XLOOKUP(Table1[[#This Row],[ScheduleWeekWritten]],Table3[Game],100+Table3[Increase],Table1[[#This Row],[ScheduleWeekWritten]])</f>
        <v>12</v>
      </c>
      <c r="F12578" t="b">
        <v>0</v>
      </c>
      <c r="G12578" t="s">
        <v>46</v>
      </c>
      <c r="H12578">
        <v>19</v>
      </c>
      <c r="I12578">
        <v>14</v>
      </c>
      <c r="J12578" t="s">
        <v>50</v>
      </c>
      <c r="K12578" t="s">
        <v>47</v>
      </c>
      <c r="L12578" t="str">
        <f>_xlfn.XLOOKUP(Table1[[#This Row],[TeamFavoriteID]],Table2[team_id],Table2[team_name],_xlfn.XLOOKUP(Table1[[#This Row],[TeamFavoriteID]],Table2[team_id_pfr],Table2[team_name],"Even"))</f>
        <v>Chicago Bears</v>
      </c>
      <c r="M12578">
        <v>-6</v>
      </c>
      <c r="N12578">
        <f>IF(Table1[[#This Row],[TeamFavorite]]=Table1[[#This Row],[TeamHome]],Table1[[#This Row],[ScoreAway]]-Table1[[#This Row],[ScoreHome]],Table1[[#This Row],[ScoreHome]]-Table1[[#This Row],[ScoreAway]])</f>
        <v>-5</v>
      </c>
      <c r="O12578">
        <f>IF(Table1[[#This Row],[SpreadActual]]&lt;Table1[[#This Row],[SpreadFavorite]],1,0)</f>
        <v>0</v>
      </c>
      <c r="P12578">
        <v>41</v>
      </c>
      <c r="Q12578" t="s">
        <v>114</v>
      </c>
      <c r="R12578" t="b">
        <v>0</v>
      </c>
    </row>
    <row r="12579" spans="1:22" x14ac:dyDescent="0.2">
      <c r="A12579" s="1">
        <v>43793</v>
      </c>
      <c r="B12579">
        <v>2019</v>
      </c>
      <c r="C12579">
        <f>_xlfn.MAXIFS(Table1[ScheduleWeekWritten],Table1[ScheduleSeason],Table1[[#This Row],[ScheduleSeason]])</f>
        <v>17</v>
      </c>
      <c r="D12579">
        <v>12</v>
      </c>
      <c r="E12579" cm="1">
        <f t="array" ref="E12579">_xlfn.XLOOKUP(Table1[[#This Row],[ScheduleWeekWritten]],Table3[Game],100+Table3[Increase],Table1[[#This Row],[ScheduleWeekWritten]])</f>
        <v>12</v>
      </c>
      <c r="F12579" t="b">
        <v>0</v>
      </c>
      <c r="G12579" t="s">
        <v>101</v>
      </c>
      <c r="H12579">
        <v>10</v>
      </c>
      <c r="I12579">
        <v>16</v>
      </c>
      <c r="J12579" t="s">
        <v>49</v>
      </c>
      <c r="K12579" t="s">
        <v>51</v>
      </c>
      <c r="L12579" t="str">
        <f>_xlfn.XLOOKUP(Table1[[#This Row],[TeamFavoriteID]],Table2[team_id],Table2[team_name],_xlfn.XLOOKUP(Table1[[#This Row],[TeamFavoriteID]],Table2[team_id_pfr],Table2[team_name],"Even"))</f>
        <v>Pittsburgh Steelers</v>
      </c>
      <c r="M12579">
        <v>-6.5</v>
      </c>
      <c r="N12579">
        <f>IF(Table1[[#This Row],[TeamFavorite]]=Table1[[#This Row],[TeamHome]],Table1[[#This Row],[ScoreAway]]-Table1[[#This Row],[ScoreHome]],Table1[[#This Row],[ScoreHome]]-Table1[[#This Row],[ScoreAway]])</f>
        <v>-6</v>
      </c>
      <c r="O12579">
        <f>IF(Table1[[#This Row],[SpreadActual]]&lt;Table1[[#This Row],[SpreadFavorite]],1,0)</f>
        <v>0</v>
      </c>
      <c r="P12579">
        <v>37</v>
      </c>
      <c r="Q12579" t="s">
        <v>173</v>
      </c>
      <c r="R12579" t="b">
        <v>0</v>
      </c>
    </row>
    <row r="12580" spans="1:22" x14ac:dyDescent="0.2">
      <c r="A12580" s="1">
        <v>43793</v>
      </c>
      <c r="B12580">
        <v>2019</v>
      </c>
      <c r="C12580">
        <f>_xlfn.MAXIFS(Table1[ScheduleWeekWritten],Table1[ScheduleSeason],Table1[[#This Row],[ScheduleSeason]])</f>
        <v>17</v>
      </c>
      <c r="D12580">
        <v>12</v>
      </c>
      <c r="E12580" cm="1">
        <f t="array" ref="E12580">_xlfn.XLOOKUP(Table1[[#This Row],[ScheduleWeekWritten]],Table3[Game],100+Table3[Increase],Table1[[#This Row],[ScheduleWeekWritten]])</f>
        <v>12</v>
      </c>
      <c r="F12580" t="b">
        <v>0</v>
      </c>
      <c r="G12580" t="s">
        <v>62</v>
      </c>
      <c r="H12580">
        <v>41</v>
      </c>
      <c r="I12580">
        <v>24</v>
      </c>
      <c r="J12580" t="s">
        <v>19</v>
      </c>
      <c r="K12580" t="s">
        <v>63</v>
      </c>
      <c r="L12580" t="str">
        <f>_xlfn.XLOOKUP(Table1[[#This Row],[TeamFavoriteID]],Table2[team_id],Table2[team_name],_xlfn.XLOOKUP(Table1[[#This Row],[TeamFavoriteID]],Table2[team_id_pfr],Table2[team_name],"Even"))</f>
        <v>Cleveland Browns</v>
      </c>
      <c r="M12580">
        <v>-11</v>
      </c>
      <c r="N12580">
        <f>IF(Table1[[#This Row],[TeamFavorite]]=Table1[[#This Row],[TeamHome]],Table1[[#This Row],[ScoreAway]]-Table1[[#This Row],[ScoreHome]],Table1[[#This Row],[ScoreHome]]-Table1[[#This Row],[ScoreAway]])</f>
        <v>-17</v>
      </c>
      <c r="O12580">
        <f>IF(Table1[[#This Row],[SpreadActual]]&lt;Table1[[#This Row],[SpreadFavorite]],1,0)</f>
        <v>1</v>
      </c>
      <c r="P12580">
        <v>46</v>
      </c>
      <c r="Q12580" t="s">
        <v>170</v>
      </c>
      <c r="R12580" t="b">
        <v>0</v>
      </c>
    </row>
    <row r="12581" spans="1:22" x14ac:dyDescent="0.2">
      <c r="A12581" s="1">
        <v>43793</v>
      </c>
      <c r="B12581">
        <v>2019</v>
      </c>
      <c r="C12581">
        <f>_xlfn.MAXIFS(Table1[ScheduleWeekWritten],Table1[ScheduleSeason],Table1[[#This Row],[ScheduleSeason]])</f>
        <v>17</v>
      </c>
      <c r="D12581">
        <v>12</v>
      </c>
      <c r="E12581" cm="1">
        <f t="array" ref="E12581">_xlfn.XLOOKUP(Table1[[#This Row],[ScheduleWeekWritten]],Table3[Game],100+Table3[Increase],Table1[[#This Row],[ScheduleWeekWritten]])</f>
        <v>12</v>
      </c>
      <c r="F12581" t="b">
        <v>0</v>
      </c>
      <c r="G12581" t="s">
        <v>115</v>
      </c>
      <c r="H12581">
        <v>13</v>
      </c>
      <c r="I12581">
        <v>9</v>
      </c>
      <c r="J12581" t="s">
        <v>67</v>
      </c>
      <c r="K12581" t="s">
        <v>70</v>
      </c>
      <c r="L12581" t="str">
        <f>_xlfn.XLOOKUP(Table1[[#This Row],[TeamFavoriteID]],Table2[team_id],Table2[team_name],_xlfn.XLOOKUP(Table1[[#This Row],[TeamFavoriteID]],Table2[team_id_pfr],Table2[team_name],"Even"))</f>
        <v>Boston Patriots</v>
      </c>
      <c r="M12581">
        <v>-5.5</v>
      </c>
      <c r="N12581">
        <f>IF(Table1[[#This Row],[TeamFavorite]]=Table1[[#This Row],[TeamHome]],Table1[[#This Row],[ScoreAway]]-Table1[[#This Row],[ScoreHome]],Table1[[#This Row],[ScoreHome]]-Table1[[#This Row],[ScoreAway]])</f>
        <v>4</v>
      </c>
      <c r="O12581">
        <f>IF(Table1[[#This Row],[SpreadActual]]&lt;Table1[[#This Row],[SpreadFavorite]],1,0)</f>
        <v>0</v>
      </c>
      <c r="P12581">
        <v>44.5</v>
      </c>
      <c r="Q12581" t="s">
        <v>179</v>
      </c>
      <c r="R12581" t="b">
        <v>0</v>
      </c>
    </row>
    <row r="12582" spans="1:22" x14ac:dyDescent="0.2">
      <c r="A12582" s="1">
        <v>43793</v>
      </c>
      <c r="B12582">
        <v>2019</v>
      </c>
      <c r="C12582">
        <f>_xlfn.MAXIFS(Table1[ScheduleWeekWritten],Table1[ScheduleSeason],Table1[[#This Row],[ScheduleSeason]])</f>
        <v>17</v>
      </c>
      <c r="D12582">
        <v>12</v>
      </c>
      <c r="E12582" cm="1">
        <f t="array" ref="E12582">_xlfn.XLOOKUP(Table1[[#This Row],[ScheduleWeekWritten]],Table3[Game],100+Table3[Increase],Table1[[#This Row],[ScheduleWeekWritten]])</f>
        <v>12</v>
      </c>
      <c r="F12582" t="b">
        <v>0</v>
      </c>
      <c r="G12582" t="s">
        <v>95</v>
      </c>
      <c r="H12582">
        <v>34</v>
      </c>
      <c r="I12582">
        <v>31</v>
      </c>
      <c r="J12582" t="s">
        <v>152</v>
      </c>
      <c r="K12582" t="s">
        <v>98</v>
      </c>
      <c r="L12582" t="str">
        <f>_xlfn.XLOOKUP(Table1[[#This Row],[TeamFavoriteID]],Table2[team_id],Table2[team_name],_xlfn.XLOOKUP(Table1[[#This Row],[TeamFavoriteID]],Table2[team_id_pfr],Table2[team_name],"Even"))</f>
        <v>New Orleans Saints</v>
      </c>
      <c r="M12582">
        <v>-10</v>
      </c>
      <c r="N12582">
        <f>IF(Table1[[#This Row],[TeamFavorite]]=Table1[[#This Row],[TeamHome]],Table1[[#This Row],[ScoreAway]]-Table1[[#This Row],[ScoreHome]],Table1[[#This Row],[ScoreHome]]-Table1[[#This Row],[ScoreAway]])</f>
        <v>-3</v>
      </c>
      <c r="O12582">
        <f>IF(Table1[[#This Row],[SpreadActual]]&lt;Table1[[#This Row],[SpreadFavorite]],1,0)</f>
        <v>0</v>
      </c>
      <c r="P12582">
        <v>46.5</v>
      </c>
      <c r="Q12582" t="s">
        <v>201</v>
      </c>
      <c r="R12582" t="b">
        <v>0</v>
      </c>
      <c r="S12582">
        <v>72</v>
      </c>
      <c r="T12582">
        <v>0</v>
      </c>
      <c r="V12582" t="s">
        <v>103</v>
      </c>
    </row>
    <row r="12583" spans="1:22" x14ac:dyDescent="0.2">
      <c r="A12583" s="1">
        <v>43793</v>
      </c>
      <c r="B12583">
        <v>2019</v>
      </c>
      <c r="C12583">
        <f>_xlfn.MAXIFS(Table1[ScheduleWeekWritten],Table1[ScheduleSeason],Table1[[#This Row],[ScheduleSeason]])</f>
        <v>17</v>
      </c>
      <c r="D12583">
        <v>12</v>
      </c>
      <c r="E12583" cm="1">
        <f t="array" ref="E12583">_xlfn.XLOOKUP(Table1[[#This Row],[ScheduleWeekWritten]],Table3[Game],100+Table3[Increase],Table1[[#This Row],[ScheduleWeekWritten]])</f>
        <v>12</v>
      </c>
      <c r="F12583" t="b">
        <v>0</v>
      </c>
      <c r="G12583" t="s">
        <v>31</v>
      </c>
      <c r="H12583">
        <v>34</v>
      </c>
      <c r="I12583">
        <v>3</v>
      </c>
      <c r="J12583" t="s">
        <v>20</v>
      </c>
      <c r="K12583" t="s">
        <v>21</v>
      </c>
      <c r="L12583" t="str">
        <f>_xlfn.XLOOKUP(Table1[[#This Row],[TeamFavoriteID]],Table2[team_id],Table2[team_name],_xlfn.XLOOKUP(Table1[[#This Row],[TeamFavoriteID]],Table2[team_id_pfr],Table2[team_name],"Even"))</f>
        <v>Las Vegas Raiders</v>
      </c>
      <c r="M12583">
        <v>-3</v>
      </c>
      <c r="N12583">
        <f>IF(Table1[[#This Row],[TeamFavorite]]=Table1[[#This Row],[TeamHome]],Table1[[#This Row],[ScoreAway]]-Table1[[#This Row],[ScoreHome]],Table1[[#This Row],[ScoreHome]]-Table1[[#This Row],[ScoreAway]])</f>
        <v>31</v>
      </c>
      <c r="O12583">
        <f>IF(Table1[[#This Row],[SpreadActual]]&lt;Table1[[#This Row],[SpreadFavorite]],1,0)</f>
        <v>0</v>
      </c>
      <c r="P12583">
        <v>44.5</v>
      </c>
      <c r="Q12583" t="s">
        <v>197</v>
      </c>
      <c r="R12583" t="b">
        <v>0</v>
      </c>
    </row>
    <row r="12584" spans="1:22" x14ac:dyDescent="0.2">
      <c r="A12584" s="1">
        <v>43793</v>
      </c>
      <c r="B12584">
        <v>2019</v>
      </c>
      <c r="C12584">
        <f>_xlfn.MAXIFS(Table1[ScheduleWeekWritten],Table1[ScheduleSeason],Table1[[#This Row],[ScheduleSeason]])</f>
        <v>17</v>
      </c>
      <c r="D12584">
        <v>12</v>
      </c>
      <c r="E12584" cm="1">
        <f t="array" ref="E12584">_xlfn.XLOOKUP(Table1[[#This Row],[ScheduleWeekWritten]],Table3[Game],100+Table3[Increase],Table1[[#This Row],[ScheduleWeekWritten]])</f>
        <v>12</v>
      </c>
      <c r="F12584" t="b">
        <v>0</v>
      </c>
      <c r="G12584" t="s">
        <v>58</v>
      </c>
      <c r="H12584">
        <v>9</v>
      </c>
      <c r="I12584">
        <v>17</v>
      </c>
      <c r="J12584" t="s">
        <v>128</v>
      </c>
      <c r="K12584" t="s">
        <v>132</v>
      </c>
      <c r="L12584" t="str">
        <f>_xlfn.XLOOKUP(Table1[[#This Row],[TeamFavoriteID]],Table2[team_id],Table2[team_name],_xlfn.XLOOKUP(Table1[[#This Row],[TeamFavoriteID]],Table2[team_id_pfr],Table2[team_name],"Even"))</f>
        <v>Seattle Seahawks</v>
      </c>
      <c r="M12584">
        <v>-2</v>
      </c>
      <c r="N12584">
        <f>IF(Table1[[#This Row],[TeamFavorite]]=Table1[[#This Row],[TeamHome]],Table1[[#This Row],[ScoreAway]]-Table1[[#This Row],[ScoreHome]],Table1[[#This Row],[ScoreHome]]-Table1[[#This Row],[ScoreAway]])</f>
        <v>-8</v>
      </c>
      <c r="O12584">
        <f>IF(Table1[[#This Row],[SpreadActual]]&lt;Table1[[#This Row],[SpreadFavorite]],1,0)</f>
        <v>1</v>
      </c>
      <c r="P12584">
        <v>45.5</v>
      </c>
      <c r="Q12584" t="s">
        <v>183</v>
      </c>
      <c r="R12584" t="b">
        <v>0</v>
      </c>
    </row>
    <row r="12585" spans="1:22" x14ac:dyDescent="0.2">
      <c r="A12585" s="1">
        <v>43793</v>
      </c>
      <c r="B12585">
        <v>2019</v>
      </c>
      <c r="C12585">
        <f>_xlfn.MAXIFS(Table1[ScheduleWeekWritten],Table1[ScheduleSeason],Table1[[#This Row],[ScheduleSeason]])</f>
        <v>17</v>
      </c>
      <c r="D12585">
        <v>12</v>
      </c>
      <c r="E12585" cm="1">
        <f t="array" ref="E12585">_xlfn.XLOOKUP(Table1[[#This Row],[ScheduleWeekWritten]],Table3[Game],100+Table3[Increase],Table1[[#This Row],[ScheduleWeekWritten]])</f>
        <v>12</v>
      </c>
      <c r="F12585" t="b">
        <v>0</v>
      </c>
      <c r="G12585" t="s">
        <v>53</v>
      </c>
      <c r="H12585">
        <v>37</v>
      </c>
      <c r="I12585">
        <v>8</v>
      </c>
      <c r="J12585" t="s">
        <v>33</v>
      </c>
      <c r="K12585" t="s">
        <v>87</v>
      </c>
      <c r="L12585" t="str">
        <f>_xlfn.XLOOKUP(Table1[[#This Row],[TeamFavoriteID]],Table2[team_id],Table2[team_name],_xlfn.XLOOKUP(Table1[[#This Row],[TeamFavoriteID]],Table2[team_id_pfr],Table2[team_name],"Even"))</f>
        <v>San Francisco 49ers</v>
      </c>
      <c r="M12585">
        <v>-3</v>
      </c>
      <c r="N12585">
        <f>IF(Table1[[#This Row],[TeamFavorite]]=Table1[[#This Row],[TeamHome]],Table1[[#This Row],[ScoreAway]]-Table1[[#This Row],[ScoreHome]],Table1[[#This Row],[ScoreHome]]-Table1[[#This Row],[ScoreAway]])</f>
        <v>-29</v>
      </c>
      <c r="O12585">
        <f>IF(Table1[[#This Row],[SpreadActual]]&lt;Table1[[#This Row],[SpreadFavorite]],1,0)</f>
        <v>1</v>
      </c>
      <c r="P12585">
        <v>48</v>
      </c>
      <c r="Q12585" t="s">
        <v>203</v>
      </c>
      <c r="R12585" t="b">
        <v>0</v>
      </c>
    </row>
    <row r="12586" spans="1:22" x14ac:dyDescent="0.2">
      <c r="A12586" s="1">
        <v>43793</v>
      </c>
      <c r="B12586">
        <v>2019</v>
      </c>
      <c r="C12586">
        <f>_xlfn.MAXIFS(Table1[ScheduleWeekWritten],Table1[ScheduleSeason],Table1[[#This Row],[ScheduleSeason]])</f>
        <v>17</v>
      </c>
      <c r="D12586">
        <v>12</v>
      </c>
      <c r="E12586" cm="1">
        <f t="array" ref="E12586">_xlfn.XLOOKUP(Table1[[#This Row],[ScheduleWeekWritten]],Table3[Game],100+Table3[Increase],Table1[[#This Row],[ScheduleWeekWritten]])</f>
        <v>12</v>
      </c>
      <c r="F12586" t="b">
        <v>0</v>
      </c>
      <c r="G12586" t="s">
        <v>171</v>
      </c>
      <c r="H12586">
        <v>42</v>
      </c>
      <c r="I12586">
        <v>20</v>
      </c>
      <c r="J12586" t="s">
        <v>154</v>
      </c>
      <c r="K12586" t="s">
        <v>25</v>
      </c>
      <c r="L12586" t="str">
        <f>_xlfn.XLOOKUP(Table1[[#This Row],[TeamFavoriteID]],Table2[team_id],Table2[team_name],_xlfn.XLOOKUP(Table1[[#This Row],[TeamFavoriteID]],Table2[team_id_pfr],Table2[team_name],"Even"))</f>
        <v>Houston Oilers</v>
      </c>
      <c r="M12586">
        <v>-4</v>
      </c>
      <c r="N12586">
        <f>IF(Table1[[#This Row],[TeamFavorite]]=Table1[[#This Row],[TeamHome]],Table1[[#This Row],[ScoreAway]]-Table1[[#This Row],[ScoreHome]],Table1[[#This Row],[ScoreHome]]-Table1[[#This Row],[ScoreAway]])</f>
        <v>22</v>
      </c>
      <c r="O12586">
        <f>IF(Table1[[#This Row],[SpreadActual]]&lt;Table1[[#This Row],[SpreadFavorite]],1,0)</f>
        <v>0</v>
      </c>
      <c r="P12586">
        <v>42.5</v>
      </c>
      <c r="Q12586" t="s">
        <v>172</v>
      </c>
      <c r="R12586" t="b">
        <v>0</v>
      </c>
    </row>
    <row r="12587" spans="1:22" x14ac:dyDescent="0.2">
      <c r="A12587" s="1">
        <v>43793</v>
      </c>
      <c r="B12587">
        <v>2019</v>
      </c>
      <c r="C12587">
        <f>_xlfn.MAXIFS(Table1[ScheduleWeekWritten],Table1[ScheduleSeason],Table1[[#This Row],[ScheduleSeason]])</f>
        <v>17</v>
      </c>
      <c r="D12587">
        <v>12</v>
      </c>
      <c r="E12587" cm="1">
        <f t="array" ref="E12587">_xlfn.XLOOKUP(Table1[[#This Row],[ScheduleWeekWritten]],Table3[Game],100+Table3[Increase],Table1[[#This Row],[ScheduleWeekWritten]])</f>
        <v>12</v>
      </c>
      <c r="F12587" t="b">
        <v>0</v>
      </c>
      <c r="G12587" t="s">
        <v>61</v>
      </c>
      <c r="H12587">
        <v>19</v>
      </c>
      <c r="I12587">
        <v>16</v>
      </c>
      <c r="J12587" t="s">
        <v>45</v>
      </c>
      <c r="K12587" t="s">
        <v>79</v>
      </c>
      <c r="L12587" t="str">
        <f>_xlfn.XLOOKUP(Table1[[#This Row],[TeamFavoriteID]],Table2[team_id],Table2[team_name],_xlfn.XLOOKUP(Table1[[#This Row],[TeamFavoriteID]],Table2[team_id_pfr],Table2[team_name],"Even"))</f>
        <v>Detroit Lions</v>
      </c>
      <c r="M12587">
        <v>-4</v>
      </c>
      <c r="N12587">
        <f>IF(Table1[[#This Row],[TeamFavorite]]=Table1[[#This Row],[TeamHome]],Table1[[#This Row],[ScoreAway]]-Table1[[#This Row],[ScoreHome]],Table1[[#This Row],[ScoreHome]]-Table1[[#This Row],[ScoreAway]])</f>
        <v>3</v>
      </c>
      <c r="O12587">
        <f>IF(Table1[[#This Row],[SpreadActual]]&lt;Table1[[#This Row],[SpreadFavorite]],1,0)</f>
        <v>0</v>
      </c>
      <c r="P12587">
        <v>40</v>
      </c>
      <c r="Q12587" t="s">
        <v>165</v>
      </c>
      <c r="R12587" t="b">
        <v>0</v>
      </c>
    </row>
    <row r="12588" spans="1:22" x14ac:dyDescent="0.2">
      <c r="A12588" s="1">
        <v>43794</v>
      </c>
      <c r="B12588">
        <v>2019</v>
      </c>
      <c r="C12588">
        <f>_xlfn.MAXIFS(Table1[ScheduleWeekWritten],Table1[ScheduleSeason],Table1[[#This Row],[ScheduleSeason]])</f>
        <v>17</v>
      </c>
      <c r="D12588">
        <v>12</v>
      </c>
      <c r="E12588" cm="1">
        <f t="array" ref="E12588">_xlfn.XLOOKUP(Table1[[#This Row],[ScheduleWeekWritten]],Table3[Game],100+Table3[Increase],Table1[[#This Row],[ScheduleWeekWritten]])</f>
        <v>12</v>
      </c>
      <c r="F12588" t="b">
        <v>0</v>
      </c>
      <c r="G12588" t="s">
        <v>39</v>
      </c>
      <c r="H12588">
        <v>6</v>
      </c>
      <c r="I12588">
        <v>45</v>
      </c>
      <c r="J12588" t="s">
        <v>158</v>
      </c>
      <c r="K12588" t="s">
        <v>159</v>
      </c>
      <c r="L12588" t="str">
        <f>_xlfn.XLOOKUP(Table1[[#This Row],[TeamFavoriteID]],Table2[team_id],Table2[team_name],_xlfn.XLOOKUP(Table1[[#This Row],[TeamFavoriteID]],Table2[team_id_pfr],Table2[team_name],"Even"))</f>
        <v>Baltimore Ravens</v>
      </c>
      <c r="M12588">
        <v>-3.5</v>
      </c>
      <c r="N12588">
        <f>IF(Table1[[#This Row],[TeamFavorite]]=Table1[[#This Row],[TeamHome]],Table1[[#This Row],[ScoreAway]]-Table1[[#This Row],[ScoreHome]],Table1[[#This Row],[ScoreHome]]-Table1[[#This Row],[ScoreAway]])</f>
        <v>-39</v>
      </c>
      <c r="O12588">
        <f>IF(Table1[[#This Row],[SpreadActual]]&lt;Table1[[#This Row],[SpreadFavorite]],1,0)</f>
        <v>1</v>
      </c>
      <c r="P12588">
        <v>47</v>
      </c>
      <c r="Q12588" t="s">
        <v>65</v>
      </c>
      <c r="R12588" t="b">
        <v>0</v>
      </c>
    </row>
    <row r="12589" spans="1:22" x14ac:dyDescent="0.2">
      <c r="A12589" s="1">
        <v>43797</v>
      </c>
      <c r="B12589">
        <v>2019</v>
      </c>
      <c r="C12589">
        <f>_xlfn.MAXIFS(Table1[ScheduleWeekWritten],Table1[ScheduleSeason],Table1[[#This Row],[ScheduleSeason]])</f>
        <v>17</v>
      </c>
      <c r="D12589">
        <v>13</v>
      </c>
      <c r="E12589" cm="1">
        <f t="array" ref="E12589">_xlfn.XLOOKUP(Table1[[#This Row],[ScheduleWeekWritten]],Table3[Game],100+Table3[Increase],Table1[[#This Row],[ScheduleWeekWritten]])</f>
        <v>13</v>
      </c>
      <c r="F12589" t="b">
        <v>0</v>
      </c>
      <c r="G12589" t="s">
        <v>38</v>
      </c>
      <c r="H12589">
        <v>18</v>
      </c>
      <c r="I12589">
        <v>26</v>
      </c>
      <c r="J12589" t="s">
        <v>95</v>
      </c>
      <c r="K12589" t="s">
        <v>98</v>
      </c>
      <c r="L12589" t="str">
        <f>_xlfn.XLOOKUP(Table1[[#This Row],[TeamFavoriteID]],Table2[team_id],Table2[team_name],_xlfn.XLOOKUP(Table1[[#This Row],[TeamFavoriteID]],Table2[team_id_pfr],Table2[team_name],"Even"))</f>
        <v>New Orleans Saints</v>
      </c>
      <c r="M12589">
        <v>-7</v>
      </c>
      <c r="N12589">
        <f>IF(Table1[[#This Row],[TeamFavorite]]=Table1[[#This Row],[TeamHome]],Table1[[#This Row],[ScoreAway]]-Table1[[#This Row],[ScoreHome]],Table1[[#This Row],[ScoreHome]]-Table1[[#This Row],[ScoreAway]])</f>
        <v>-8</v>
      </c>
      <c r="O12589">
        <f>IF(Table1[[#This Row],[SpreadActual]]&lt;Table1[[#This Row],[SpreadFavorite]],1,0)</f>
        <v>1</v>
      </c>
      <c r="P12589">
        <v>48</v>
      </c>
      <c r="Q12589" t="s">
        <v>213</v>
      </c>
      <c r="R12589" t="b">
        <v>0</v>
      </c>
      <c r="S12589">
        <v>72</v>
      </c>
      <c r="T12589">
        <v>0</v>
      </c>
      <c r="V12589" t="s">
        <v>103</v>
      </c>
    </row>
    <row r="12590" spans="1:22" x14ac:dyDescent="0.2">
      <c r="A12590" s="1">
        <v>43797</v>
      </c>
      <c r="B12590">
        <v>2019</v>
      </c>
      <c r="C12590">
        <f>_xlfn.MAXIFS(Table1[ScheduleWeekWritten],Table1[ScheduleSeason],Table1[[#This Row],[ScheduleSeason]])</f>
        <v>17</v>
      </c>
      <c r="D12590">
        <v>13</v>
      </c>
      <c r="E12590" cm="1">
        <f t="array" ref="E12590">_xlfn.XLOOKUP(Table1[[#This Row],[ScheduleWeekWritten]],Table3[Game],100+Table3[Increase],Table1[[#This Row],[ScheduleWeekWritten]])</f>
        <v>13</v>
      </c>
      <c r="F12590" t="b">
        <v>0</v>
      </c>
      <c r="G12590" t="s">
        <v>67</v>
      </c>
      <c r="H12590">
        <v>15</v>
      </c>
      <c r="I12590">
        <v>26</v>
      </c>
      <c r="J12590" t="s">
        <v>28</v>
      </c>
      <c r="K12590" t="s">
        <v>68</v>
      </c>
      <c r="L12590" t="str">
        <f>_xlfn.XLOOKUP(Table1[[#This Row],[TeamFavoriteID]],Table2[team_id],Table2[team_name],_xlfn.XLOOKUP(Table1[[#This Row],[TeamFavoriteID]],Table2[team_id_pfr],Table2[team_name],"Even"))</f>
        <v>Dallas Cowboys</v>
      </c>
      <c r="M12590">
        <v>-6.5</v>
      </c>
      <c r="N12590">
        <f>IF(Table1[[#This Row],[TeamFavorite]]=Table1[[#This Row],[TeamHome]],Table1[[#This Row],[ScoreAway]]-Table1[[#This Row],[ScoreHome]],Table1[[#This Row],[ScoreHome]]-Table1[[#This Row],[ScoreAway]])</f>
        <v>11</v>
      </c>
      <c r="O12590">
        <f>IF(Table1[[#This Row],[SpreadActual]]&lt;Table1[[#This Row],[SpreadFavorite]],1,0)</f>
        <v>0</v>
      </c>
      <c r="P12590">
        <v>46.5</v>
      </c>
      <c r="Q12590" t="s">
        <v>208</v>
      </c>
      <c r="R12590" t="b">
        <v>0</v>
      </c>
      <c r="S12590">
        <v>72</v>
      </c>
      <c r="T12590">
        <v>0</v>
      </c>
      <c r="V12590" t="s">
        <v>103</v>
      </c>
    </row>
    <row r="12591" spans="1:22" x14ac:dyDescent="0.2">
      <c r="A12591" s="1">
        <v>43797</v>
      </c>
      <c r="B12591">
        <v>2019</v>
      </c>
      <c r="C12591">
        <f>_xlfn.MAXIFS(Table1[ScheduleWeekWritten],Table1[ScheduleSeason],Table1[[#This Row],[ScheduleSeason]])</f>
        <v>17</v>
      </c>
      <c r="D12591">
        <v>13</v>
      </c>
      <c r="E12591" cm="1">
        <f t="array" ref="E12591">_xlfn.XLOOKUP(Table1[[#This Row],[ScheduleWeekWritten]],Table3[Game],100+Table3[Increase],Table1[[#This Row],[ScheduleWeekWritten]])</f>
        <v>13</v>
      </c>
      <c r="F12591" t="b">
        <v>0</v>
      </c>
      <c r="G12591" t="s">
        <v>45</v>
      </c>
      <c r="H12591">
        <v>20</v>
      </c>
      <c r="I12591">
        <v>24</v>
      </c>
      <c r="J12591" t="s">
        <v>46</v>
      </c>
      <c r="K12591" t="s">
        <v>47</v>
      </c>
      <c r="L12591" t="str">
        <f>_xlfn.XLOOKUP(Table1[[#This Row],[TeamFavoriteID]],Table2[team_id],Table2[team_name],_xlfn.XLOOKUP(Table1[[#This Row],[TeamFavoriteID]],Table2[team_id_pfr],Table2[team_name],"Even"))</f>
        <v>Chicago Bears</v>
      </c>
      <c r="M12591">
        <v>-5.5</v>
      </c>
      <c r="N12591">
        <f>IF(Table1[[#This Row],[TeamFavorite]]=Table1[[#This Row],[TeamHome]],Table1[[#This Row],[ScoreAway]]-Table1[[#This Row],[ScoreHome]],Table1[[#This Row],[ScoreHome]]-Table1[[#This Row],[ScoreAway]])</f>
        <v>-4</v>
      </c>
      <c r="O12591">
        <f>IF(Table1[[#This Row],[SpreadActual]]&lt;Table1[[#This Row],[SpreadFavorite]],1,0)</f>
        <v>0</v>
      </c>
      <c r="P12591">
        <v>37</v>
      </c>
      <c r="Q12591" t="s">
        <v>181</v>
      </c>
      <c r="R12591" t="b">
        <v>0</v>
      </c>
      <c r="S12591">
        <v>72</v>
      </c>
      <c r="T12591">
        <v>0</v>
      </c>
      <c r="V12591" t="s">
        <v>103</v>
      </c>
    </row>
    <row r="12592" spans="1:22" x14ac:dyDescent="0.2">
      <c r="A12592" s="1">
        <v>43800</v>
      </c>
      <c r="B12592">
        <v>2019</v>
      </c>
      <c r="C12592">
        <f>_xlfn.MAXIFS(Table1[ScheduleWeekWritten],Table1[ScheduleSeason],Table1[[#This Row],[ScheduleSeason]])</f>
        <v>17</v>
      </c>
      <c r="D12592">
        <v>13</v>
      </c>
      <c r="E12592" cm="1">
        <f t="array" ref="E12592">_xlfn.XLOOKUP(Table1[[#This Row],[ScheduleWeekWritten]],Table3[Game],100+Table3[Increase],Table1[[#This Row],[ScheduleWeekWritten]])</f>
        <v>13</v>
      </c>
      <c r="F12592" t="b">
        <v>0</v>
      </c>
      <c r="G12592" t="s">
        <v>149</v>
      </c>
      <c r="H12592">
        <v>7</v>
      </c>
      <c r="I12592">
        <v>34</v>
      </c>
      <c r="J12592" t="s">
        <v>39</v>
      </c>
      <c r="K12592" t="s">
        <v>40</v>
      </c>
      <c r="L12592" t="str">
        <f>_xlfn.XLOOKUP(Table1[[#This Row],[TeamFavoriteID]],Table2[team_id],Table2[team_name],_xlfn.XLOOKUP(Table1[[#This Row],[TeamFavoriteID]],Table2[team_id_pfr],Table2[team_name],"Even"))</f>
        <v>Los Angeles Rams</v>
      </c>
      <c r="M12592">
        <v>-2.5</v>
      </c>
      <c r="N12592">
        <f>IF(Table1[[#This Row],[TeamFavorite]]=Table1[[#This Row],[TeamHome]],Table1[[#This Row],[ScoreAway]]-Table1[[#This Row],[ScoreHome]],Table1[[#This Row],[ScoreHome]]-Table1[[#This Row],[ScoreAway]])</f>
        <v>-27</v>
      </c>
      <c r="O12592">
        <f>IF(Table1[[#This Row],[SpreadActual]]&lt;Table1[[#This Row],[SpreadFavorite]],1,0)</f>
        <v>1</v>
      </c>
      <c r="P12592">
        <v>47</v>
      </c>
      <c r="Q12592" t="s">
        <v>150</v>
      </c>
      <c r="R12592" t="b">
        <v>0</v>
      </c>
      <c r="S12592">
        <v>72</v>
      </c>
      <c r="T12592">
        <v>0</v>
      </c>
      <c r="V12592" t="s">
        <v>103</v>
      </c>
    </row>
    <row r="12593" spans="1:22" x14ac:dyDescent="0.2">
      <c r="A12593" s="1">
        <v>43800</v>
      </c>
      <c r="B12593">
        <v>2019</v>
      </c>
      <c r="C12593">
        <f>_xlfn.MAXIFS(Table1[ScheduleWeekWritten],Table1[ScheduleSeason],Table1[[#This Row],[ScheduleSeason]])</f>
        <v>17</v>
      </c>
      <c r="D12593">
        <v>13</v>
      </c>
      <c r="E12593" cm="1">
        <f t="array" ref="E12593">_xlfn.XLOOKUP(Table1[[#This Row],[ScheduleWeekWritten]],Table3[Game],100+Table3[Increase],Table1[[#This Row],[ScheduleWeekWritten]])</f>
        <v>13</v>
      </c>
      <c r="F12593" t="b">
        <v>0</v>
      </c>
      <c r="G12593" t="s">
        <v>158</v>
      </c>
      <c r="H12593">
        <v>20</v>
      </c>
      <c r="I12593">
        <v>17</v>
      </c>
      <c r="J12593" t="s">
        <v>53</v>
      </c>
      <c r="K12593" t="s">
        <v>159</v>
      </c>
      <c r="L12593" t="str">
        <f>_xlfn.XLOOKUP(Table1[[#This Row],[TeamFavoriteID]],Table2[team_id],Table2[team_name],_xlfn.XLOOKUP(Table1[[#This Row],[TeamFavoriteID]],Table2[team_id_pfr],Table2[team_name],"Even"))</f>
        <v>Baltimore Ravens</v>
      </c>
      <c r="M12593">
        <v>-5.5</v>
      </c>
      <c r="N12593">
        <f>IF(Table1[[#This Row],[TeamFavorite]]=Table1[[#This Row],[TeamHome]],Table1[[#This Row],[ScoreAway]]-Table1[[#This Row],[ScoreHome]],Table1[[#This Row],[ScoreHome]]-Table1[[#This Row],[ScoreAway]])</f>
        <v>-3</v>
      </c>
      <c r="O12593">
        <f>IF(Table1[[#This Row],[SpreadActual]]&lt;Table1[[#This Row],[SpreadFavorite]],1,0)</f>
        <v>0</v>
      </c>
      <c r="P12593">
        <v>45</v>
      </c>
      <c r="Q12593" t="s">
        <v>166</v>
      </c>
      <c r="R12593" t="b">
        <v>0</v>
      </c>
      <c r="V12593" t="s">
        <v>120</v>
      </c>
    </row>
    <row r="12594" spans="1:22" x14ac:dyDescent="0.2">
      <c r="A12594" s="1">
        <v>43800</v>
      </c>
      <c r="B12594">
        <v>2019</v>
      </c>
      <c r="C12594">
        <f>_xlfn.MAXIFS(Table1[ScheduleWeekWritten],Table1[ScheduleSeason],Table1[[#This Row],[ScheduleSeason]])</f>
        <v>17</v>
      </c>
      <c r="D12594">
        <v>13</v>
      </c>
      <c r="E12594" cm="1">
        <f t="array" ref="E12594">_xlfn.XLOOKUP(Table1[[#This Row],[ScheduleWeekWritten]],Table3[Game],100+Table3[Increase],Table1[[#This Row],[ScheduleWeekWritten]])</f>
        <v>13</v>
      </c>
      <c r="F12594" t="b">
        <v>0</v>
      </c>
      <c r="G12594" t="s">
        <v>152</v>
      </c>
      <c r="H12594">
        <v>21</v>
      </c>
      <c r="I12594">
        <v>29</v>
      </c>
      <c r="J12594" t="s">
        <v>61</v>
      </c>
      <c r="K12594" t="s">
        <v>162</v>
      </c>
      <c r="L12594" t="str">
        <f>_xlfn.XLOOKUP(Table1[[#This Row],[TeamFavoriteID]],Table2[team_id],Table2[team_name],_xlfn.XLOOKUP(Table1[[#This Row],[TeamFavoriteID]],Table2[team_id_pfr],Table2[team_name],"Even"))</f>
        <v>Carolina Panthers</v>
      </c>
      <c r="M12594">
        <v>-10.5</v>
      </c>
      <c r="N12594">
        <f>IF(Table1[[#This Row],[TeamFavorite]]=Table1[[#This Row],[TeamHome]],Table1[[#This Row],[ScoreAway]]-Table1[[#This Row],[ScoreHome]],Table1[[#This Row],[ScoreHome]]-Table1[[#This Row],[ScoreAway]])</f>
        <v>8</v>
      </c>
      <c r="O12594">
        <f>IF(Table1[[#This Row],[SpreadActual]]&lt;Table1[[#This Row],[SpreadFavorite]],1,0)</f>
        <v>0</v>
      </c>
      <c r="P12594">
        <v>38.5</v>
      </c>
      <c r="Q12594" t="s">
        <v>160</v>
      </c>
      <c r="R12594" t="b">
        <v>0</v>
      </c>
    </row>
    <row r="12595" spans="1:22" x14ac:dyDescent="0.2">
      <c r="A12595" s="1">
        <v>43800</v>
      </c>
      <c r="B12595">
        <v>2019</v>
      </c>
      <c r="C12595">
        <f>_xlfn.MAXIFS(Table1[ScheduleWeekWritten],Table1[ScheduleSeason],Table1[[#This Row],[ScheduleSeason]])</f>
        <v>17</v>
      </c>
      <c r="D12595">
        <v>13</v>
      </c>
      <c r="E12595" cm="1">
        <f t="array" ref="E12595">_xlfn.XLOOKUP(Table1[[#This Row],[ScheduleWeekWritten]],Table3[Game],100+Table3[Increase],Table1[[#This Row],[ScheduleWeekWritten]])</f>
        <v>13</v>
      </c>
      <c r="F12595" t="b">
        <v>0</v>
      </c>
      <c r="G12595" t="s">
        <v>101</v>
      </c>
      <c r="H12595">
        <v>22</v>
      </c>
      <c r="I12595">
        <v>6</v>
      </c>
      <c r="J12595" t="s">
        <v>31</v>
      </c>
      <c r="K12595" t="s">
        <v>32</v>
      </c>
      <c r="L12595" t="str">
        <f>_xlfn.XLOOKUP(Table1[[#This Row],[TeamFavoriteID]],Table2[team_id],Table2[team_name],_xlfn.XLOOKUP(Table1[[#This Row],[TeamFavoriteID]],Table2[team_id_pfr],Table2[team_name],"Even"))</f>
        <v>New York Jets</v>
      </c>
      <c r="M12595">
        <v>-3</v>
      </c>
      <c r="N12595">
        <f>IF(Table1[[#This Row],[TeamFavorite]]=Table1[[#This Row],[TeamHome]],Table1[[#This Row],[ScoreAway]]-Table1[[#This Row],[ScoreHome]],Table1[[#This Row],[ScoreHome]]-Table1[[#This Row],[ScoreAway]])</f>
        <v>16</v>
      </c>
      <c r="O12595">
        <f>IF(Table1[[#This Row],[SpreadActual]]&lt;Table1[[#This Row],[SpreadFavorite]],1,0)</f>
        <v>0</v>
      </c>
      <c r="P12595">
        <v>43</v>
      </c>
      <c r="Q12595" t="s">
        <v>173</v>
      </c>
      <c r="R12595" t="b">
        <v>0</v>
      </c>
    </row>
    <row r="12596" spans="1:22" x14ac:dyDescent="0.2">
      <c r="A12596" s="1">
        <v>43800</v>
      </c>
      <c r="B12596">
        <v>2019</v>
      </c>
      <c r="C12596">
        <f>_xlfn.MAXIFS(Table1[ScheduleWeekWritten],Table1[ScheduleSeason],Table1[[#This Row],[ScheduleSeason]])</f>
        <v>17</v>
      </c>
      <c r="D12596">
        <v>13</v>
      </c>
      <c r="E12596" cm="1">
        <f t="array" ref="E12596">_xlfn.XLOOKUP(Table1[[#This Row],[ScheduleWeekWritten]],Table3[Game],100+Table3[Increase],Table1[[#This Row],[ScheduleWeekWritten]])</f>
        <v>13</v>
      </c>
      <c r="F12596" t="b">
        <v>0</v>
      </c>
      <c r="G12596" t="s">
        <v>24</v>
      </c>
      <c r="H12596">
        <v>23</v>
      </c>
      <c r="I12596">
        <v>20</v>
      </c>
      <c r="J12596" t="s">
        <v>210</v>
      </c>
      <c r="K12596" t="s">
        <v>29</v>
      </c>
      <c r="L12596" t="str">
        <f>_xlfn.XLOOKUP(Table1[[#This Row],[TeamFavoriteID]],Table2[team_id],Table2[team_name],_xlfn.XLOOKUP(Table1[[#This Row],[TeamFavoriteID]],Table2[team_id_pfr],Table2[team_name],"Even"))</f>
        <v>Los Angeles Chargers</v>
      </c>
      <c r="M12596">
        <v>-4.5</v>
      </c>
      <c r="N12596">
        <f>IF(Table1[[#This Row],[TeamFavorite]]=Table1[[#This Row],[TeamHome]],Table1[[#This Row],[ScoreAway]]-Table1[[#This Row],[ScoreHome]],Table1[[#This Row],[ScoreHome]]-Table1[[#This Row],[ScoreAway]])</f>
        <v>3</v>
      </c>
      <c r="O12596">
        <f>IF(Table1[[#This Row],[SpreadActual]]&lt;Table1[[#This Row],[SpreadFavorite]],1,0)</f>
        <v>0</v>
      </c>
      <c r="P12596">
        <v>38.5</v>
      </c>
      <c r="Q12596" t="s">
        <v>174</v>
      </c>
      <c r="R12596" t="b">
        <v>0</v>
      </c>
    </row>
    <row r="12597" spans="1:22" x14ac:dyDescent="0.2">
      <c r="A12597" s="1">
        <v>43800</v>
      </c>
      <c r="B12597">
        <v>2019</v>
      </c>
      <c r="C12597">
        <f>_xlfn.MAXIFS(Table1[ScheduleWeekWritten],Table1[ScheduleSeason],Table1[[#This Row],[ScheduleSeason]])</f>
        <v>17</v>
      </c>
      <c r="D12597">
        <v>13</v>
      </c>
      <c r="E12597" cm="1">
        <f t="array" ref="E12597">_xlfn.XLOOKUP(Table1[[#This Row],[ScheduleWeekWritten]],Table3[Game],100+Table3[Increase],Table1[[#This Row],[ScheduleWeekWritten]])</f>
        <v>13</v>
      </c>
      <c r="F12597" t="b">
        <v>0</v>
      </c>
      <c r="G12597" t="s">
        <v>177</v>
      </c>
      <c r="H12597">
        <v>28</v>
      </c>
      <c r="I12597">
        <v>22</v>
      </c>
      <c r="J12597" t="s">
        <v>115</v>
      </c>
      <c r="K12597" t="s">
        <v>70</v>
      </c>
      <c r="L12597" t="str">
        <f>_xlfn.XLOOKUP(Table1[[#This Row],[TeamFavoriteID]],Table2[team_id],Table2[team_name],_xlfn.XLOOKUP(Table1[[#This Row],[TeamFavoriteID]],Table2[team_id_pfr],Table2[team_name],"Even"))</f>
        <v>Boston Patriots</v>
      </c>
      <c r="M12597">
        <v>-3</v>
      </c>
      <c r="N12597">
        <f>IF(Table1[[#This Row],[TeamFavorite]]=Table1[[#This Row],[TeamHome]],Table1[[#This Row],[ScoreAway]]-Table1[[#This Row],[ScoreHome]],Table1[[#This Row],[ScoreHome]]-Table1[[#This Row],[ScoreAway]])</f>
        <v>6</v>
      </c>
      <c r="O12597">
        <f>IF(Table1[[#This Row],[SpreadActual]]&lt;Table1[[#This Row],[SpreadFavorite]],1,0)</f>
        <v>0</v>
      </c>
      <c r="P12597">
        <v>47</v>
      </c>
      <c r="Q12597" t="s">
        <v>207</v>
      </c>
      <c r="R12597" t="b">
        <v>0</v>
      </c>
      <c r="S12597">
        <v>72</v>
      </c>
      <c r="T12597">
        <v>0</v>
      </c>
      <c r="V12597" t="s">
        <v>103</v>
      </c>
    </row>
    <row r="12598" spans="1:22" x14ac:dyDescent="0.2">
      <c r="A12598" s="1">
        <v>43800</v>
      </c>
      <c r="B12598">
        <v>2019</v>
      </c>
      <c r="C12598">
        <f>_xlfn.MAXIFS(Table1[ScheduleWeekWritten],Table1[ScheduleSeason],Table1[[#This Row],[ScheduleSeason]])</f>
        <v>17</v>
      </c>
      <c r="D12598">
        <v>13</v>
      </c>
      <c r="E12598" cm="1">
        <f t="array" ref="E12598">_xlfn.XLOOKUP(Table1[[#This Row],[ScheduleWeekWritten]],Table3[Game],100+Table3[Increase],Table1[[#This Row],[ScheduleWeekWritten]])</f>
        <v>13</v>
      </c>
      <c r="F12598" t="b">
        <v>0</v>
      </c>
      <c r="G12598" t="s">
        <v>140</v>
      </c>
      <c r="H12598">
        <v>17</v>
      </c>
      <c r="I12598">
        <v>31</v>
      </c>
      <c r="J12598" t="s">
        <v>171</v>
      </c>
      <c r="K12598" t="s">
        <v>25</v>
      </c>
      <c r="L12598" t="str">
        <f>_xlfn.XLOOKUP(Table1[[#This Row],[TeamFavoriteID]],Table2[team_id],Table2[team_name],_xlfn.XLOOKUP(Table1[[#This Row],[TeamFavoriteID]],Table2[team_id_pfr],Table2[team_name],"Even"))</f>
        <v>Houston Oilers</v>
      </c>
      <c r="M12598">
        <v>-1</v>
      </c>
      <c r="N12598">
        <f>IF(Table1[[#This Row],[TeamFavorite]]=Table1[[#This Row],[TeamHome]],Table1[[#This Row],[ScoreAway]]-Table1[[#This Row],[ScoreHome]],Table1[[#This Row],[ScoreHome]]-Table1[[#This Row],[ScoreAway]])</f>
        <v>-14</v>
      </c>
      <c r="O12598">
        <f>IF(Table1[[#This Row],[SpreadActual]]&lt;Table1[[#This Row],[SpreadFavorite]],1,0)</f>
        <v>1</v>
      </c>
      <c r="P12598">
        <v>41.5</v>
      </c>
      <c r="Q12598" t="s">
        <v>190</v>
      </c>
      <c r="R12598" t="b">
        <v>0</v>
      </c>
      <c r="S12598">
        <v>72</v>
      </c>
      <c r="T12598">
        <v>0</v>
      </c>
      <c r="V12598" t="s">
        <v>103</v>
      </c>
    </row>
    <row r="12599" spans="1:22" x14ac:dyDescent="0.2">
      <c r="A12599" s="1">
        <v>43800</v>
      </c>
      <c r="B12599">
        <v>2019</v>
      </c>
      <c r="C12599">
        <f>_xlfn.MAXIFS(Table1[ScheduleWeekWritten],Table1[ScheduleSeason],Table1[[#This Row],[ScheduleSeason]])</f>
        <v>17</v>
      </c>
      <c r="D12599">
        <v>13</v>
      </c>
      <c r="E12599" cm="1">
        <f t="array" ref="E12599">_xlfn.XLOOKUP(Table1[[#This Row],[ScheduleWeekWritten]],Table3[Game],100+Table3[Increase],Table1[[#This Row],[ScheduleWeekWritten]])</f>
        <v>13</v>
      </c>
      <c r="F12599" t="b">
        <v>0</v>
      </c>
      <c r="G12599" t="s">
        <v>154</v>
      </c>
      <c r="H12599">
        <v>11</v>
      </c>
      <c r="I12599">
        <v>28</v>
      </c>
      <c r="J12599" t="s">
        <v>127</v>
      </c>
      <c r="K12599" t="s">
        <v>133</v>
      </c>
      <c r="L12599" t="str">
        <f>_xlfn.XLOOKUP(Table1[[#This Row],[TeamFavoriteID]],Table2[team_id],Table2[team_name],_xlfn.XLOOKUP(Table1[[#This Row],[TeamFavoriteID]],Table2[team_id_pfr],Table2[team_name],"Even"))</f>
        <v>Tampa Bay Buccaneers</v>
      </c>
      <c r="M12599">
        <v>-3</v>
      </c>
      <c r="N12599">
        <f>IF(Table1[[#This Row],[TeamFavorite]]=Table1[[#This Row],[TeamHome]],Table1[[#This Row],[ScoreAway]]-Table1[[#This Row],[ScoreHome]],Table1[[#This Row],[ScoreHome]]-Table1[[#This Row],[ScoreAway]])</f>
        <v>-17</v>
      </c>
      <c r="O12599">
        <f>IF(Table1[[#This Row],[SpreadActual]]&lt;Table1[[#This Row],[SpreadFavorite]],1,0)</f>
        <v>1</v>
      </c>
      <c r="P12599">
        <v>46.5</v>
      </c>
      <c r="Q12599" t="s">
        <v>214</v>
      </c>
      <c r="R12599" t="b">
        <v>0</v>
      </c>
    </row>
    <row r="12600" spans="1:22" x14ac:dyDescent="0.2">
      <c r="A12600" s="1">
        <v>43800</v>
      </c>
      <c r="B12600">
        <v>2019</v>
      </c>
      <c r="C12600">
        <f>_xlfn.MAXIFS(Table1[ScheduleWeekWritten],Table1[ScheduleSeason],Table1[[#This Row],[ScheduleSeason]])</f>
        <v>17</v>
      </c>
      <c r="D12600">
        <v>13</v>
      </c>
      <c r="E12600" cm="1">
        <f t="array" ref="E12600">_xlfn.XLOOKUP(Table1[[#This Row],[ScheduleWeekWritten]],Table3[Game],100+Table3[Increase],Table1[[#This Row],[ScheduleWeekWritten]])</f>
        <v>13</v>
      </c>
      <c r="F12600" t="b">
        <v>0</v>
      </c>
      <c r="G12600" t="s">
        <v>42</v>
      </c>
      <c r="H12600">
        <v>40</v>
      </c>
      <c r="I12600">
        <v>9</v>
      </c>
      <c r="J12600" t="s">
        <v>20</v>
      </c>
      <c r="K12600" t="s">
        <v>75</v>
      </c>
      <c r="L12600" t="str">
        <f>_xlfn.XLOOKUP(Table1[[#This Row],[TeamFavoriteID]],Table2[team_id],Table2[team_name],_xlfn.XLOOKUP(Table1[[#This Row],[TeamFavoriteID]],Table2[team_id_pfr],Table2[team_name],"Even"))</f>
        <v>Kansas City Chiefs</v>
      </c>
      <c r="M12600">
        <v>-10.5</v>
      </c>
      <c r="N12600">
        <f>IF(Table1[[#This Row],[TeamFavorite]]=Table1[[#This Row],[TeamHome]],Table1[[#This Row],[ScoreAway]]-Table1[[#This Row],[ScoreHome]],Table1[[#This Row],[ScoreHome]]-Table1[[#This Row],[ScoreAway]])</f>
        <v>-31</v>
      </c>
      <c r="O12600">
        <f>IF(Table1[[#This Row],[SpreadActual]]&lt;Table1[[#This Row],[SpreadFavorite]],1,0)</f>
        <v>1</v>
      </c>
      <c r="P12600">
        <v>49.5</v>
      </c>
      <c r="Q12600" t="s">
        <v>117</v>
      </c>
      <c r="R12600" t="b">
        <v>0</v>
      </c>
    </row>
    <row r="12601" spans="1:22" x14ac:dyDescent="0.2">
      <c r="A12601" s="1">
        <v>43800</v>
      </c>
      <c r="B12601">
        <v>2019</v>
      </c>
      <c r="C12601">
        <f>_xlfn.MAXIFS(Table1[ScheduleWeekWritten],Table1[ScheduleSeason],Table1[[#This Row],[ScheduleSeason]])</f>
        <v>17</v>
      </c>
      <c r="D12601">
        <v>13</v>
      </c>
      <c r="E12601" cm="1">
        <f t="array" ref="E12601">_xlfn.XLOOKUP(Table1[[#This Row],[ScheduleWeekWritten]],Table3[Game],100+Table3[Increase],Table1[[#This Row],[ScheduleWeekWritten]])</f>
        <v>13</v>
      </c>
      <c r="F12601" t="b">
        <v>0</v>
      </c>
      <c r="G12601" t="s">
        <v>19</v>
      </c>
      <c r="H12601">
        <v>37</v>
      </c>
      <c r="I12601">
        <v>31</v>
      </c>
      <c r="J12601" t="s">
        <v>58</v>
      </c>
      <c r="K12601" t="s">
        <v>77</v>
      </c>
      <c r="L12601" t="str">
        <f>_xlfn.XLOOKUP(Table1[[#This Row],[TeamFavoriteID]],Table2[team_id],Table2[team_name],_xlfn.XLOOKUP(Table1[[#This Row],[TeamFavoriteID]],Table2[team_id_pfr],Table2[team_name],"Even"))</f>
        <v>Philadelphia Eagles</v>
      </c>
      <c r="M12601">
        <v>-10</v>
      </c>
      <c r="N12601">
        <f>IF(Table1[[#This Row],[TeamFavorite]]=Table1[[#This Row],[TeamHome]],Table1[[#This Row],[ScoreAway]]-Table1[[#This Row],[ScoreHome]],Table1[[#This Row],[ScoreHome]]-Table1[[#This Row],[ScoreAway]])</f>
        <v>6</v>
      </c>
      <c r="O12601">
        <f>IF(Table1[[#This Row],[SpreadActual]]&lt;Table1[[#This Row],[SpreadFavorite]],1,0)</f>
        <v>0</v>
      </c>
      <c r="P12601">
        <v>44.5</v>
      </c>
      <c r="Q12601" t="s">
        <v>212</v>
      </c>
      <c r="R12601" t="b">
        <v>0</v>
      </c>
    </row>
    <row r="12602" spans="1:22" x14ac:dyDescent="0.2">
      <c r="A12602" s="1">
        <v>43800</v>
      </c>
      <c r="B12602">
        <v>2019</v>
      </c>
      <c r="C12602">
        <f>_xlfn.MAXIFS(Table1[ScheduleWeekWritten],Table1[ScheduleSeason],Table1[[#This Row],[ScheduleSeason]])</f>
        <v>17</v>
      </c>
      <c r="D12602">
        <v>13</v>
      </c>
      <c r="E12602" cm="1">
        <f t="array" ref="E12602">_xlfn.XLOOKUP(Table1[[#This Row],[ScheduleWeekWritten]],Table3[Game],100+Table3[Increase],Table1[[#This Row],[ScheduleWeekWritten]])</f>
        <v>13</v>
      </c>
      <c r="F12602" t="b">
        <v>0</v>
      </c>
      <c r="G12602" t="s">
        <v>50</v>
      </c>
      <c r="H12602">
        <v>13</v>
      </c>
      <c r="I12602">
        <v>31</v>
      </c>
      <c r="J12602" t="s">
        <v>33</v>
      </c>
      <c r="K12602" t="s">
        <v>35</v>
      </c>
      <c r="L12602" t="str">
        <f>_xlfn.XLOOKUP(Table1[[#This Row],[TeamFavoriteID]],Table2[team_id],Table2[team_name],_xlfn.XLOOKUP(Table1[[#This Row],[TeamFavoriteID]],Table2[team_id_pfr],Table2[team_name],"Even"))</f>
        <v>Green Bay Packers</v>
      </c>
      <c r="M12602">
        <v>-6.5</v>
      </c>
      <c r="N12602">
        <f>IF(Table1[[#This Row],[TeamFavorite]]=Table1[[#This Row],[TeamHome]],Table1[[#This Row],[ScoreAway]]-Table1[[#This Row],[ScoreHome]],Table1[[#This Row],[ScoreHome]]-Table1[[#This Row],[ScoreAway]])</f>
        <v>-18</v>
      </c>
      <c r="O12602">
        <f>IF(Table1[[#This Row],[SpreadActual]]&lt;Table1[[#This Row],[SpreadFavorite]],1,0)</f>
        <v>1</v>
      </c>
      <c r="P12602">
        <v>43.5</v>
      </c>
      <c r="Q12602" t="s">
        <v>197</v>
      </c>
      <c r="R12602" t="b">
        <v>0</v>
      </c>
      <c r="V12602" t="s">
        <v>120</v>
      </c>
    </row>
    <row r="12603" spans="1:22" x14ac:dyDescent="0.2">
      <c r="A12603" s="1">
        <v>43800</v>
      </c>
      <c r="B12603">
        <v>2019</v>
      </c>
      <c r="C12603">
        <f>_xlfn.MAXIFS(Table1[ScheduleWeekWritten],Table1[ScheduleSeason],Table1[[#This Row],[ScheduleSeason]])</f>
        <v>17</v>
      </c>
      <c r="D12603">
        <v>13</v>
      </c>
      <c r="E12603" cm="1">
        <f t="array" ref="E12603">_xlfn.XLOOKUP(Table1[[#This Row],[ScheduleWeekWritten]],Table3[Game],100+Table3[Increase],Table1[[#This Row],[ScheduleWeekWritten]])</f>
        <v>13</v>
      </c>
      <c r="F12603" t="b">
        <v>0</v>
      </c>
      <c r="G12603" t="s">
        <v>49</v>
      </c>
      <c r="H12603">
        <v>20</v>
      </c>
      <c r="I12603">
        <v>13</v>
      </c>
      <c r="J12603" t="s">
        <v>62</v>
      </c>
      <c r="K12603" t="s">
        <v>63</v>
      </c>
      <c r="L12603" t="str">
        <f>_xlfn.XLOOKUP(Table1[[#This Row],[TeamFavoriteID]],Table2[team_id],Table2[team_name],_xlfn.XLOOKUP(Table1[[#This Row],[TeamFavoriteID]],Table2[team_id_pfr],Table2[team_name],"Even"))</f>
        <v>Cleveland Browns</v>
      </c>
      <c r="M12603">
        <v>-1</v>
      </c>
      <c r="N12603">
        <f>IF(Table1[[#This Row],[TeamFavorite]]=Table1[[#This Row],[TeamHome]],Table1[[#This Row],[ScoreAway]]-Table1[[#This Row],[ScoreHome]],Table1[[#This Row],[ScoreHome]]-Table1[[#This Row],[ScoreAway]])</f>
        <v>7</v>
      </c>
      <c r="O12603">
        <f>IF(Table1[[#This Row],[SpreadActual]]&lt;Table1[[#This Row],[SpreadFavorite]],1,0)</f>
        <v>0</v>
      </c>
      <c r="P12603">
        <v>40</v>
      </c>
      <c r="Q12603" t="s">
        <v>175</v>
      </c>
      <c r="R12603" t="b">
        <v>0</v>
      </c>
    </row>
    <row r="12604" spans="1:22" x14ac:dyDescent="0.2">
      <c r="A12604" s="1">
        <v>43801</v>
      </c>
      <c r="B12604">
        <v>2019</v>
      </c>
      <c r="C12604">
        <f>_xlfn.MAXIFS(Table1[ScheduleWeekWritten],Table1[ScheduleSeason],Table1[[#This Row],[ScheduleSeason]])</f>
        <v>17</v>
      </c>
      <c r="D12604">
        <v>13</v>
      </c>
      <c r="E12604" cm="1">
        <f t="array" ref="E12604">_xlfn.XLOOKUP(Table1[[#This Row],[ScheduleWeekWritten]],Table3[Game],100+Table3[Increase],Table1[[#This Row],[ScheduleWeekWritten]])</f>
        <v>13</v>
      </c>
      <c r="F12604" t="b">
        <v>0</v>
      </c>
      <c r="G12604" t="s">
        <v>128</v>
      </c>
      <c r="H12604">
        <v>37</v>
      </c>
      <c r="I12604">
        <v>30</v>
      </c>
      <c r="J12604" t="s">
        <v>54</v>
      </c>
      <c r="K12604" t="s">
        <v>132</v>
      </c>
      <c r="L12604" t="str">
        <f>_xlfn.XLOOKUP(Table1[[#This Row],[TeamFavoriteID]],Table2[team_id],Table2[team_name],_xlfn.XLOOKUP(Table1[[#This Row],[TeamFavoriteID]],Table2[team_id_pfr],Table2[team_name],"Even"))</f>
        <v>Seattle Seahawks</v>
      </c>
      <c r="M12604">
        <v>-2.5</v>
      </c>
      <c r="N12604">
        <f>IF(Table1[[#This Row],[TeamFavorite]]=Table1[[#This Row],[TeamHome]],Table1[[#This Row],[ScoreAway]]-Table1[[#This Row],[ScoreHome]],Table1[[#This Row],[ScoreHome]]-Table1[[#This Row],[ScoreAway]])</f>
        <v>-7</v>
      </c>
      <c r="O12604">
        <f>IF(Table1[[#This Row],[SpreadActual]]&lt;Table1[[#This Row],[SpreadFavorite]],1,0)</f>
        <v>1</v>
      </c>
      <c r="P12604">
        <v>48.5</v>
      </c>
      <c r="Q12604" t="s">
        <v>180</v>
      </c>
      <c r="R12604" t="b">
        <v>0</v>
      </c>
    </row>
    <row r="12605" spans="1:22" x14ac:dyDescent="0.2">
      <c r="A12605" s="1">
        <v>43804</v>
      </c>
      <c r="B12605">
        <v>2019</v>
      </c>
      <c r="C12605">
        <f>_xlfn.MAXIFS(Table1[ScheduleWeekWritten],Table1[ScheduleSeason],Table1[[#This Row],[ScheduleSeason]])</f>
        <v>17</v>
      </c>
      <c r="D12605">
        <v>14</v>
      </c>
      <c r="E12605" cm="1">
        <f t="array" ref="E12605">_xlfn.XLOOKUP(Table1[[#This Row],[ScheduleWeekWritten]],Table3[Game],100+Table3[Increase],Table1[[#This Row],[ScheduleWeekWritten]])</f>
        <v>14</v>
      </c>
      <c r="F12605" t="b">
        <v>0</v>
      </c>
      <c r="G12605" t="s">
        <v>46</v>
      </c>
      <c r="H12605">
        <v>31</v>
      </c>
      <c r="I12605">
        <v>24</v>
      </c>
      <c r="J12605" t="s">
        <v>67</v>
      </c>
      <c r="K12605" t="s">
        <v>68</v>
      </c>
      <c r="L12605" t="str">
        <f>_xlfn.XLOOKUP(Table1[[#This Row],[TeamFavoriteID]],Table2[team_id],Table2[team_name],_xlfn.XLOOKUP(Table1[[#This Row],[TeamFavoriteID]],Table2[team_id_pfr],Table2[team_name],"Even"))</f>
        <v>Dallas Cowboys</v>
      </c>
      <c r="M12605">
        <v>-3</v>
      </c>
      <c r="N12605">
        <f>IF(Table1[[#This Row],[TeamFavorite]]=Table1[[#This Row],[TeamHome]],Table1[[#This Row],[ScoreAway]]-Table1[[#This Row],[ScoreHome]],Table1[[#This Row],[ScoreHome]]-Table1[[#This Row],[ScoreAway]])</f>
        <v>7</v>
      </c>
      <c r="O12605">
        <f>IF(Table1[[#This Row],[SpreadActual]]&lt;Table1[[#This Row],[SpreadFavorite]],1,0)</f>
        <v>0</v>
      </c>
      <c r="P12605">
        <v>43</v>
      </c>
      <c r="Q12605" t="s">
        <v>114</v>
      </c>
      <c r="R12605" t="b">
        <v>0</v>
      </c>
    </row>
    <row r="12606" spans="1:22" x14ac:dyDescent="0.2">
      <c r="A12606" s="1">
        <v>43807</v>
      </c>
      <c r="B12606">
        <v>2019</v>
      </c>
      <c r="C12606">
        <f>_xlfn.MAXIFS(Table1[ScheduleWeekWritten],Table1[ScheduleSeason],Table1[[#This Row],[ScheduleSeason]])</f>
        <v>17</v>
      </c>
      <c r="D12606">
        <v>14</v>
      </c>
      <c r="E12606" cm="1">
        <f t="array" ref="E12606">_xlfn.XLOOKUP(Table1[[#This Row],[ScheduleWeekWritten]],Table3[Game],100+Table3[Increase],Table1[[#This Row],[ScheduleWeekWritten]])</f>
        <v>14</v>
      </c>
      <c r="F12606" t="b">
        <v>0</v>
      </c>
      <c r="G12606" t="s">
        <v>149</v>
      </c>
      <c r="H12606">
        <v>17</v>
      </c>
      <c r="I12606">
        <v>23</v>
      </c>
      <c r="J12606" t="s">
        <v>49</v>
      </c>
      <c r="K12606" t="s">
        <v>51</v>
      </c>
      <c r="L12606" t="str">
        <f>_xlfn.XLOOKUP(Table1[[#This Row],[TeamFavoriteID]],Table2[team_id],Table2[team_name],_xlfn.XLOOKUP(Table1[[#This Row],[TeamFavoriteID]],Table2[team_id_pfr],Table2[team_name],"Even"))</f>
        <v>Pittsburgh Steelers</v>
      </c>
      <c r="M12606">
        <v>-2.5</v>
      </c>
      <c r="N12606">
        <f>IF(Table1[[#This Row],[TeamFavorite]]=Table1[[#This Row],[TeamHome]],Table1[[#This Row],[ScoreAway]]-Table1[[#This Row],[ScoreHome]],Table1[[#This Row],[ScoreHome]]-Table1[[#This Row],[ScoreAway]])</f>
        <v>-6</v>
      </c>
      <c r="O12606">
        <f>IF(Table1[[#This Row],[SpreadActual]]&lt;Table1[[#This Row],[SpreadFavorite]],1,0)</f>
        <v>1</v>
      </c>
      <c r="P12606">
        <v>43.5</v>
      </c>
      <c r="Q12606" t="s">
        <v>150</v>
      </c>
      <c r="R12606" t="b">
        <v>0</v>
      </c>
      <c r="S12606">
        <v>72</v>
      </c>
      <c r="T12606">
        <v>0</v>
      </c>
      <c r="V12606" t="s">
        <v>103</v>
      </c>
    </row>
    <row r="12607" spans="1:22" x14ac:dyDescent="0.2">
      <c r="A12607" s="1">
        <v>43807</v>
      </c>
      <c r="B12607">
        <v>2019</v>
      </c>
      <c r="C12607">
        <f>_xlfn.MAXIFS(Table1[ScheduleWeekWritten],Table1[ScheduleSeason],Table1[[#This Row],[ScheduleSeason]])</f>
        <v>17</v>
      </c>
      <c r="D12607">
        <v>14</v>
      </c>
      <c r="E12607" cm="1">
        <f t="array" ref="E12607">_xlfn.XLOOKUP(Table1[[#This Row],[ScheduleWeekWritten]],Table3[Game],100+Table3[Increase],Table1[[#This Row],[ScheduleWeekWritten]])</f>
        <v>14</v>
      </c>
      <c r="F12607" t="b">
        <v>0</v>
      </c>
      <c r="G12607" t="s">
        <v>38</v>
      </c>
      <c r="H12607">
        <v>40</v>
      </c>
      <c r="I12607">
        <v>20</v>
      </c>
      <c r="J12607" t="s">
        <v>152</v>
      </c>
      <c r="K12607" t="s">
        <v>109</v>
      </c>
      <c r="L12607" t="str">
        <f>_xlfn.XLOOKUP(Table1[[#This Row],[TeamFavoriteID]],Table2[team_id],Table2[team_name],_xlfn.XLOOKUP(Table1[[#This Row],[TeamFavoriteID]],Table2[team_id_pfr],Table2[team_name],"Even"))</f>
        <v>Atlanta Falcons</v>
      </c>
      <c r="M12607">
        <v>-3.5</v>
      </c>
      <c r="N12607">
        <f>IF(Table1[[#This Row],[TeamFavorite]]=Table1[[#This Row],[TeamHome]],Table1[[#This Row],[ScoreAway]]-Table1[[#This Row],[ScoreHome]],Table1[[#This Row],[ScoreHome]]-Table1[[#This Row],[ScoreAway]])</f>
        <v>-20</v>
      </c>
      <c r="O12607">
        <f>IF(Table1[[#This Row],[SpreadActual]]&lt;Table1[[#This Row],[SpreadFavorite]],1,0)</f>
        <v>1</v>
      </c>
      <c r="P12607">
        <v>48</v>
      </c>
      <c r="Q12607" t="s">
        <v>213</v>
      </c>
      <c r="R12607" t="b">
        <v>0</v>
      </c>
      <c r="S12607">
        <v>72</v>
      </c>
      <c r="T12607">
        <v>0</v>
      </c>
      <c r="V12607" t="s">
        <v>103</v>
      </c>
    </row>
    <row r="12608" spans="1:22" x14ac:dyDescent="0.2">
      <c r="A12608" s="1">
        <v>43807</v>
      </c>
      <c r="B12608">
        <v>2019</v>
      </c>
      <c r="C12608">
        <f>_xlfn.MAXIFS(Table1[ScheduleWeekWritten],Table1[ScheduleSeason],Table1[[#This Row],[ScheduleSeason]])</f>
        <v>17</v>
      </c>
      <c r="D12608">
        <v>14</v>
      </c>
      <c r="E12608" cm="1">
        <f t="array" ref="E12608">_xlfn.XLOOKUP(Table1[[#This Row],[ScheduleWeekWritten]],Table3[Game],100+Table3[Increase],Table1[[#This Row],[ScheduleWeekWritten]])</f>
        <v>14</v>
      </c>
      <c r="F12608" t="b">
        <v>0</v>
      </c>
      <c r="G12608" t="s">
        <v>28</v>
      </c>
      <c r="H12608">
        <v>17</v>
      </c>
      <c r="I12608">
        <v>24</v>
      </c>
      <c r="J12608" t="s">
        <v>158</v>
      </c>
      <c r="K12608" t="s">
        <v>159</v>
      </c>
      <c r="L12608" t="str">
        <f>_xlfn.XLOOKUP(Table1[[#This Row],[TeamFavoriteID]],Table2[team_id],Table2[team_name],_xlfn.XLOOKUP(Table1[[#This Row],[TeamFavoriteID]],Table2[team_id_pfr],Table2[team_name],"Even"))</f>
        <v>Baltimore Ravens</v>
      </c>
      <c r="M12608">
        <v>-6</v>
      </c>
      <c r="N12608">
        <f>IF(Table1[[#This Row],[TeamFavorite]]=Table1[[#This Row],[TeamHome]],Table1[[#This Row],[ScoreAway]]-Table1[[#This Row],[ScoreHome]],Table1[[#This Row],[ScoreHome]]-Table1[[#This Row],[ScoreAway]])</f>
        <v>-7</v>
      </c>
      <c r="O12608">
        <f>IF(Table1[[#This Row],[SpreadActual]]&lt;Table1[[#This Row],[SpreadFavorite]],1,0)</f>
        <v>1</v>
      </c>
      <c r="P12608">
        <v>44</v>
      </c>
      <c r="Q12608" t="s">
        <v>204</v>
      </c>
      <c r="R12608" t="b">
        <v>0</v>
      </c>
    </row>
    <row r="12609" spans="1:22" x14ac:dyDescent="0.2">
      <c r="A12609" s="1">
        <v>43807</v>
      </c>
      <c r="B12609">
        <v>2019</v>
      </c>
      <c r="C12609">
        <f>_xlfn.MAXIFS(Table1[ScheduleWeekWritten],Table1[ScheduleSeason],Table1[[#This Row],[ScheduleSeason]])</f>
        <v>17</v>
      </c>
      <c r="D12609">
        <v>14</v>
      </c>
      <c r="E12609" cm="1">
        <f t="array" ref="E12609">_xlfn.XLOOKUP(Table1[[#This Row],[ScheduleWeekWritten]],Table3[Game],100+Table3[Increase],Table1[[#This Row],[ScheduleWeekWritten]])</f>
        <v>14</v>
      </c>
      <c r="F12609" t="b">
        <v>0</v>
      </c>
      <c r="G12609" t="s">
        <v>62</v>
      </c>
      <c r="H12609">
        <v>27</v>
      </c>
      <c r="I12609">
        <v>19</v>
      </c>
      <c r="J12609" t="s">
        <v>101</v>
      </c>
      <c r="K12609" t="s">
        <v>63</v>
      </c>
      <c r="L12609" t="str">
        <f>_xlfn.XLOOKUP(Table1[[#This Row],[TeamFavoriteID]],Table2[team_id],Table2[team_name],_xlfn.XLOOKUP(Table1[[#This Row],[TeamFavoriteID]],Table2[team_id_pfr],Table2[team_name],"Even"))</f>
        <v>Cleveland Browns</v>
      </c>
      <c r="M12609">
        <v>-6.5</v>
      </c>
      <c r="N12609">
        <f>IF(Table1[[#This Row],[TeamFavorite]]=Table1[[#This Row],[TeamHome]],Table1[[#This Row],[ScoreAway]]-Table1[[#This Row],[ScoreHome]],Table1[[#This Row],[ScoreHome]]-Table1[[#This Row],[ScoreAway]])</f>
        <v>-8</v>
      </c>
      <c r="O12609">
        <f>IF(Table1[[#This Row],[SpreadActual]]&lt;Table1[[#This Row],[SpreadFavorite]],1,0)</f>
        <v>1</v>
      </c>
      <c r="P12609">
        <v>43.5</v>
      </c>
      <c r="Q12609" t="s">
        <v>170</v>
      </c>
      <c r="R12609" t="b">
        <v>0</v>
      </c>
    </row>
    <row r="12610" spans="1:22" x14ac:dyDescent="0.2">
      <c r="A12610" s="1">
        <v>43807</v>
      </c>
      <c r="B12610">
        <v>2019</v>
      </c>
      <c r="C12610">
        <f>_xlfn.MAXIFS(Table1[ScheduleWeekWritten],Table1[ScheduleSeason],Table1[[#This Row],[ScheduleSeason]])</f>
        <v>17</v>
      </c>
      <c r="D12610">
        <v>14</v>
      </c>
      <c r="E12610" cm="1">
        <f t="array" ref="E12610">_xlfn.XLOOKUP(Table1[[#This Row],[ScheduleWeekWritten]],Table3[Game],100+Table3[Increase],Table1[[#This Row],[ScheduleWeekWritten]])</f>
        <v>14</v>
      </c>
      <c r="F12610" t="b">
        <v>0</v>
      </c>
      <c r="G12610" t="s">
        <v>33</v>
      </c>
      <c r="H12610">
        <v>20</v>
      </c>
      <c r="I12610">
        <v>15</v>
      </c>
      <c r="J12610" t="s">
        <v>61</v>
      </c>
      <c r="K12610" t="s">
        <v>35</v>
      </c>
      <c r="L12610" t="str">
        <f>_xlfn.XLOOKUP(Table1[[#This Row],[TeamFavoriteID]],Table2[team_id],Table2[team_name],_xlfn.XLOOKUP(Table1[[#This Row],[TeamFavoriteID]],Table2[team_id_pfr],Table2[team_name],"Even"))</f>
        <v>Green Bay Packers</v>
      </c>
      <c r="M12610">
        <v>-13</v>
      </c>
      <c r="N12610">
        <f>IF(Table1[[#This Row],[TeamFavorite]]=Table1[[#This Row],[TeamHome]],Table1[[#This Row],[ScoreAway]]-Table1[[#This Row],[ScoreHome]],Table1[[#This Row],[ScoreHome]]-Table1[[#This Row],[ScoreAway]])</f>
        <v>-5</v>
      </c>
      <c r="O12610">
        <f>IF(Table1[[#This Row],[SpreadActual]]&lt;Table1[[#This Row],[SpreadFavorite]],1,0)</f>
        <v>0</v>
      </c>
      <c r="P12610">
        <v>42</v>
      </c>
      <c r="Q12610" t="s">
        <v>82</v>
      </c>
      <c r="R12610" t="b">
        <v>0</v>
      </c>
    </row>
    <row r="12611" spans="1:22" x14ac:dyDescent="0.2">
      <c r="A12611" s="1">
        <v>43807</v>
      </c>
      <c r="B12611">
        <v>2019</v>
      </c>
      <c r="C12611">
        <f>_xlfn.MAXIFS(Table1[ScheduleWeekWritten],Table1[ScheduleSeason],Table1[[#This Row],[ScheduleSeason]])</f>
        <v>17</v>
      </c>
      <c r="D12611">
        <v>14</v>
      </c>
      <c r="E12611" cm="1">
        <f t="array" ref="E12611">_xlfn.XLOOKUP(Table1[[#This Row],[ScheduleWeekWritten]],Table3[Game],100+Table3[Increase],Table1[[#This Row],[ScheduleWeekWritten]])</f>
        <v>14</v>
      </c>
      <c r="F12611" t="b">
        <v>0</v>
      </c>
      <c r="G12611" t="s">
        <v>177</v>
      </c>
      <c r="H12611">
        <v>24</v>
      </c>
      <c r="I12611">
        <v>38</v>
      </c>
      <c r="J12611" t="s">
        <v>24</v>
      </c>
      <c r="K12611" t="s">
        <v>182</v>
      </c>
      <c r="L12611" t="str">
        <f>_xlfn.XLOOKUP(Table1[[#This Row],[TeamFavoriteID]],Table2[team_id],Table2[team_name],_xlfn.XLOOKUP(Table1[[#This Row],[TeamFavoriteID]],Table2[team_id_pfr],Table2[team_name],"Even"))</f>
        <v>Houston Texans</v>
      </c>
      <c r="M12611">
        <v>-8</v>
      </c>
      <c r="N12611">
        <f>IF(Table1[[#This Row],[TeamFavorite]]=Table1[[#This Row],[TeamHome]],Table1[[#This Row],[ScoreAway]]-Table1[[#This Row],[ScoreHome]],Table1[[#This Row],[ScoreHome]]-Table1[[#This Row],[ScoreAway]])</f>
        <v>14</v>
      </c>
      <c r="O12611">
        <f>IF(Table1[[#This Row],[SpreadActual]]&lt;Table1[[#This Row],[SpreadFavorite]],1,0)</f>
        <v>0</v>
      </c>
      <c r="P12611">
        <v>42.5</v>
      </c>
      <c r="Q12611" t="s">
        <v>207</v>
      </c>
      <c r="R12611" t="b">
        <v>0</v>
      </c>
      <c r="S12611">
        <v>72</v>
      </c>
      <c r="T12611">
        <v>0</v>
      </c>
      <c r="V12611" t="s">
        <v>103</v>
      </c>
    </row>
    <row r="12612" spans="1:22" x14ac:dyDescent="0.2">
      <c r="A12612" s="1">
        <v>43807</v>
      </c>
      <c r="B12612">
        <v>2019</v>
      </c>
      <c r="C12612">
        <f>_xlfn.MAXIFS(Table1[ScheduleWeekWritten],Table1[ScheduleSeason],Table1[[#This Row],[ScheduleSeason]])</f>
        <v>17</v>
      </c>
      <c r="D12612">
        <v>14</v>
      </c>
      <c r="E12612" cm="1">
        <f t="array" ref="E12612">_xlfn.XLOOKUP(Table1[[#This Row],[ScheduleWeekWritten]],Table3[Game],100+Table3[Increase],Table1[[#This Row],[ScheduleWeekWritten]])</f>
        <v>14</v>
      </c>
      <c r="F12612" t="b">
        <v>0</v>
      </c>
      <c r="G12612" t="s">
        <v>154</v>
      </c>
      <c r="H12612">
        <v>10</v>
      </c>
      <c r="I12612">
        <v>45</v>
      </c>
      <c r="J12612" t="s">
        <v>210</v>
      </c>
      <c r="K12612" t="s">
        <v>29</v>
      </c>
      <c r="L12612" t="str">
        <f>_xlfn.XLOOKUP(Table1[[#This Row],[TeamFavoriteID]],Table2[team_id],Table2[team_name],_xlfn.XLOOKUP(Table1[[#This Row],[TeamFavoriteID]],Table2[team_id_pfr],Table2[team_name],"Even"))</f>
        <v>Los Angeles Chargers</v>
      </c>
      <c r="M12612">
        <v>-3</v>
      </c>
      <c r="N12612">
        <f>IF(Table1[[#This Row],[TeamFavorite]]=Table1[[#This Row],[TeamHome]],Table1[[#This Row],[ScoreAway]]-Table1[[#This Row],[ScoreHome]],Table1[[#This Row],[ScoreHome]]-Table1[[#This Row],[ScoreAway]])</f>
        <v>-35</v>
      </c>
      <c r="O12612">
        <f>IF(Table1[[#This Row],[SpreadActual]]&lt;Table1[[#This Row],[SpreadFavorite]],1,0)</f>
        <v>1</v>
      </c>
      <c r="P12612">
        <v>42</v>
      </c>
      <c r="Q12612" t="s">
        <v>214</v>
      </c>
      <c r="R12612" t="b">
        <v>0</v>
      </c>
    </row>
    <row r="12613" spans="1:22" x14ac:dyDescent="0.2">
      <c r="A12613" s="1">
        <v>43807</v>
      </c>
      <c r="B12613">
        <v>2019</v>
      </c>
      <c r="C12613">
        <f>_xlfn.MAXIFS(Table1[ScheduleWeekWritten],Table1[ScheduleSeason],Table1[[#This Row],[ScheduleSeason]])</f>
        <v>17</v>
      </c>
      <c r="D12613">
        <v>14</v>
      </c>
      <c r="E12613" cm="1">
        <f t="array" ref="E12613">_xlfn.XLOOKUP(Table1[[#This Row],[ScheduleWeekWritten]],Table3[Game],100+Table3[Increase],Table1[[#This Row],[ScheduleWeekWritten]])</f>
        <v>14</v>
      </c>
      <c r="F12613" t="b">
        <v>0</v>
      </c>
      <c r="G12613" t="s">
        <v>39</v>
      </c>
      <c r="H12613">
        <v>28</v>
      </c>
      <c r="I12613">
        <v>12</v>
      </c>
      <c r="J12613" t="s">
        <v>128</v>
      </c>
      <c r="K12613" t="s">
        <v>40</v>
      </c>
      <c r="L12613" t="str">
        <f>_xlfn.XLOOKUP(Table1[[#This Row],[TeamFavoriteID]],Table2[team_id],Table2[team_name],_xlfn.XLOOKUP(Table1[[#This Row],[TeamFavoriteID]],Table2[team_id_pfr],Table2[team_name],"Even"))</f>
        <v>Los Angeles Rams</v>
      </c>
      <c r="M12613">
        <v>-1</v>
      </c>
      <c r="N12613">
        <f>IF(Table1[[#This Row],[TeamFavorite]]=Table1[[#This Row],[TeamHome]],Table1[[#This Row],[ScoreAway]]-Table1[[#This Row],[ScoreHome]],Table1[[#This Row],[ScoreHome]]-Table1[[#This Row],[ScoreAway]])</f>
        <v>-16</v>
      </c>
      <c r="O12613">
        <f>IF(Table1[[#This Row],[SpreadActual]]&lt;Table1[[#This Row],[SpreadFavorite]],1,0)</f>
        <v>1</v>
      </c>
      <c r="P12613">
        <v>47.5</v>
      </c>
      <c r="Q12613" t="s">
        <v>65</v>
      </c>
      <c r="R12613" t="b">
        <v>0</v>
      </c>
    </row>
    <row r="12614" spans="1:22" x14ac:dyDescent="0.2">
      <c r="A12614" s="1">
        <v>43807</v>
      </c>
      <c r="B12614">
        <v>2019</v>
      </c>
      <c r="C12614">
        <f>_xlfn.MAXIFS(Table1[ScheduleWeekWritten],Table1[ScheduleSeason],Table1[[#This Row],[ScheduleSeason]])</f>
        <v>17</v>
      </c>
      <c r="D12614">
        <v>14</v>
      </c>
      <c r="E12614" cm="1">
        <f t="array" ref="E12614">_xlfn.XLOOKUP(Table1[[#This Row],[ScheduleWeekWritten]],Table3[Game],100+Table3[Increase],Table1[[#This Row],[ScheduleWeekWritten]])</f>
        <v>14</v>
      </c>
      <c r="F12614" t="b">
        <v>0</v>
      </c>
      <c r="G12614" t="s">
        <v>54</v>
      </c>
      <c r="H12614">
        <v>20</v>
      </c>
      <c r="I12614">
        <v>7</v>
      </c>
      <c r="J12614" t="s">
        <v>45</v>
      </c>
      <c r="K12614" t="s">
        <v>55</v>
      </c>
      <c r="L12614" t="str">
        <f>_xlfn.XLOOKUP(Table1[[#This Row],[TeamFavoriteID]],Table2[team_id],Table2[team_name],_xlfn.XLOOKUP(Table1[[#This Row],[TeamFavoriteID]],Table2[team_id_pfr],Table2[team_name],"Even"))</f>
        <v>Minnesota Vikings</v>
      </c>
      <c r="M12614">
        <v>-11.5</v>
      </c>
      <c r="N12614">
        <f>IF(Table1[[#This Row],[TeamFavorite]]=Table1[[#This Row],[TeamHome]],Table1[[#This Row],[ScoreAway]]-Table1[[#This Row],[ScoreHome]],Table1[[#This Row],[ScoreHome]]-Table1[[#This Row],[ScoreAway]])</f>
        <v>-13</v>
      </c>
      <c r="O12614">
        <f>IF(Table1[[#This Row],[SpreadActual]]&lt;Table1[[#This Row],[SpreadFavorite]],1,0)</f>
        <v>1</v>
      </c>
      <c r="P12614">
        <v>44</v>
      </c>
      <c r="Q12614" t="s">
        <v>205</v>
      </c>
      <c r="R12614" t="b">
        <v>0</v>
      </c>
      <c r="S12614">
        <v>72</v>
      </c>
      <c r="T12614">
        <v>0</v>
      </c>
      <c r="V12614" t="s">
        <v>103</v>
      </c>
    </row>
    <row r="12615" spans="1:22" x14ac:dyDescent="0.2">
      <c r="A12615" s="1">
        <v>43807</v>
      </c>
      <c r="B12615">
        <v>2019</v>
      </c>
      <c r="C12615">
        <f>_xlfn.MAXIFS(Table1[ScheduleWeekWritten],Table1[ScheduleSeason],Table1[[#This Row],[ScheduleSeason]])</f>
        <v>17</v>
      </c>
      <c r="D12615">
        <v>14</v>
      </c>
      <c r="E12615" cm="1">
        <f t="array" ref="E12615">_xlfn.XLOOKUP(Table1[[#This Row],[ScheduleWeekWritten]],Table3[Game],100+Table3[Increase],Table1[[#This Row],[ScheduleWeekWritten]])</f>
        <v>14</v>
      </c>
      <c r="F12615" t="b">
        <v>0</v>
      </c>
      <c r="G12615" t="s">
        <v>115</v>
      </c>
      <c r="H12615">
        <v>16</v>
      </c>
      <c r="I12615">
        <v>23</v>
      </c>
      <c r="J12615" t="s">
        <v>42</v>
      </c>
      <c r="K12615" t="s">
        <v>70</v>
      </c>
      <c r="L12615" t="str">
        <f>_xlfn.XLOOKUP(Table1[[#This Row],[TeamFavoriteID]],Table2[team_id],Table2[team_name],_xlfn.XLOOKUP(Table1[[#This Row],[TeamFavoriteID]],Table2[team_id_pfr],Table2[team_name],"Even"))</f>
        <v>Boston Patriots</v>
      </c>
      <c r="M12615">
        <v>-3</v>
      </c>
      <c r="N12615">
        <f>IF(Table1[[#This Row],[TeamFavorite]]=Table1[[#This Row],[TeamHome]],Table1[[#This Row],[ScoreAway]]-Table1[[#This Row],[ScoreHome]],Table1[[#This Row],[ScoreHome]]-Table1[[#This Row],[ScoreAway]])</f>
        <v>-7</v>
      </c>
      <c r="O12615">
        <f>IF(Table1[[#This Row],[SpreadActual]]&lt;Table1[[#This Row],[SpreadFavorite]],1,0)</f>
        <v>1</v>
      </c>
      <c r="P12615">
        <v>48.5</v>
      </c>
      <c r="Q12615" t="s">
        <v>179</v>
      </c>
      <c r="R12615" t="b">
        <v>0</v>
      </c>
    </row>
    <row r="12616" spans="1:22" x14ac:dyDescent="0.2">
      <c r="A12616" s="1">
        <v>43807</v>
      </c>
      <c r="B12616">
        <v>2019</v>
      </c>
      <c r="C12616">
        <f>_xlfn.MAXIFS(Table1[ScheduleWeekWritten],Table1[ScheduleSeason],Table1[[#This Row],[ScheduleSeason]])</f>
        <v>17</v>
      </c>
      <c r="D12616">
        <v>14</v>
      </c>
      <c r="E12616" cm="1">
        <f t="array" ref="E12616">_xlfn.XLOOKUP(Table1[[#This Row],[ScheduleWeekWritten]],Table3[Game],100+Table3[Increase],Table1[[#This Row],[ScheduleWeekWritten]])</f>
        <v>14</v>
      </c>
      <c r="F12616" t="b">
        <v>0</v>
      </c>
      <c r="G12616" t="s">
        <v>95</v>
      </c>
      <c r="H12616">
        <v>46</v>
      </c>
      <c r="I12616">
        <v>48</v>
      </c>
      <c r="J12616" t="s">
        <v>53</v>
      </c>
      <c r="K12616" t="s">
        <v>98</v>
      </c>
      <c r="L12616" t="str">
        <f>_xlfn.XLOOKUP(Table1[[#This Row],[TeamFavoriteID]],Table2[team_id],Table2[team_name],_xlfn.XLOOKUP(Table1[[#This Row],[TeamFavoriteID]],Table2[team_id_pfr],Table2[team_name],"Even"))</f>
        <v>New Orleans Saints</v>
      </c>
      <c r="M12616">
        <v>-1.5</v>
      </c>
      <c r="N12616">
        <f>IF(Table1[[#This Row],[TeamFavorite]]=Table1[[#This Row],[TeamHome]],Table1[[#This Row],[ScoreAway]]-Table1[[#This Row],[ScoreHome]],Table1[[#This Row],[ScoreHome]]-Table1[[#This Row],[ScoreAway]])</f>
        <v>2</v>
      </c>
      <c r="O12616">
        <f>IF(Table1[[#This Row],[SpreadActual]]&lt;Table1[[#This Row],[SpreadFavorite]],1,0)</f>
        <v>0</v>
      </c>
      <c r="P12616">
        <v>45</v>
      </c>
      <c r="Q12616" t="s">
        <v>201</v>
      </c>
      <c r="R12616" t="b">
        <v>0</v>
      </c>
      <c r="S12616">
        <v>72</v>
      </c>
      <c r="T12616">
        <v>0</v>
      </c>
      <c r="V12616" t="s">
        <v>103</v>
      </c>
    </row>
    <row r="12617" spans="1:22" x14ac:dyDescent="0.2">
      <c r="A12617" s="1">
        <v>43807</v>
      </c>
      <c r="B12617">
        <v>2019</v>
      </c>
      <c r="C12617">
        <f>_xlfn.MAXIFS(Table1[ScheduleWeekWritten],Table1[ScheduleSeason],Table1[[#This Row],[ScheduleSeason]])</f>
        <v>17</v>
      </c>
      <c r="D12617">
        <v>14</v>
      </c>
      <c r="E12617" cm="1">
        <f t="array" ref="E12617">_xlfn.XLOOKUP(Table1[[#This Row],[ScheduleWeekWritten]],Table3[Game],100+Table3[Increase],Table1[[#This Row],[ScheduleWeekWritten]])</f>
        <v>14</v>
      </c>
      <c r="F12617" t="b">
        <v>0</v>
      </c>
      <c r="G12617" t="s">
        <v>31</v>
      </c>
      <c r="H12617">
        <v>22</v>
      </c>
      <c r="I12617">
        <v>21</v>
      </c>
      <c r="J12617" t="s">
        <v>19</v>
      </c>
      <c r="K12617" t="s">
        <v>32</v>
      </c>
      <c r="L12617" t="str">
        <f>_xlfn.XLOOKUP(Table1[[#This Row],[TeamFavoriteID]],Table2[team_id],Table2[team_name],_xlfn.XLOOKUP(Table1[[#This Row],[TeamFavoriteID]],Table2[team_id_pfr],Table2[team_name],"Even"))</f>
        <v>New York Jets</v>
      </c>
      <c r="M12617">
        <v>-5</v>
      </c>
      <c r="N12617">
        <f>IF(Table1[[#This Row],[TeamFavorite]]=Table1[[#This Row],[TeamHome]],Table1[[#This Row],[ScoreAway]]-Table1[[#This Row],[ScoreHome]],Table1[[#This Row],[ScoreHome]]-Table1[[#This Row],[ScoreAway]])</f>
        <v>-1</v>
      </c>
      <c r="O12617">
        <f>IF(Table1[[#This Row],[SpreadActual]]&lt;Table1[[#This Row],[SpreadFavorite]],1,0)</f>
        <v>0</v>
      </c>
      <c r="P12617">
        <v>47</v>
      </c>
      <c r="Q12617" t="s">
        <v>197</v>
      </c>
      <c r="R12617" t="b">
        <v>0</v>
      </c>
    </row>
    <row r="12618" spans="1:22" x14ac:dyDescent="0.2">
      <c r="A12618" s="1">
        <v>43807</v>
      </c>
      <c r="B12618">
        <v>2019</v>
      </c>
      <c r="C12618">
        <f>_xlfn.MAXIFS(Table1[ScheduleWeekWritten],Table1[ScheduleSeason],Table1[[#This Row],[ScheduleSeason]])</f>
        <v>17</v>
      </c>
      <c r="D12618">
        <v>14</v>
      </c>
      <c r="E12618" cm="1">
        <f t="array" ref="E12618">_xlfn.XLOOKUP(Table1[[#This Row],[ScheduleWeekWritten]],Table3[Game],100+Table3[Increase],Table1[[#This Row],[ScheduleWeekWritten]])</f>
        <v>14</v>
      </c>
      <c r="F12618" t="b">
        <v>0</v>
      </c>
      <c r="G12618" t="s">
        <v>20</v>
      </c>
      <c r="H12618">
        <v>21</v>
      </c>
      <c r="I12618">
        <v>42</v>
      </c>
      <c r="J12618" t="s">
        <v>171</v>
      </c>
      <c r="K12618" t="s">
        <v>25</v>
      </c>
      <c r="L12618" t="str">
        <f>_xlfn.XLOOKUP(Table1[[#This Row],[TeamFavoriteID]],Table2[team_id],Table2[team_name],_xlfn.XLOOKUP(Table1[[#This Row],[TeamFavoriteID]],Table2[team_id_pfr],Table2[team_name],"Even"))</f>
        <v>Houston Oilers</v>
      </c>
      <c r="M12618">
        <v>-2.5</v>
      </c>
      <c r="N12618">
        <f>IF(Table1[[#This Row],[TeamFavorite]]=Table1[[#This Row],[TeamHome]],Table1[[#This Row],[ScoreAway]]-Table1[[#This Row],[ScoreHome]],Table1[[#This Row],[ScoreHome]]-Table1[[#This Row],[ScoreAway]])</f>
        <v>-21</v>
      </c>
      <c r="O12618">
        <f>IF(Table1[[#This Row],[SpreadActual]]&lt;Table1[[#This Row],[SpreadFavorite]],1,0)</f>
        <v>1</v>
      </c>
      <c r="P12618">
        <v>47</v>
      </c>
      <c r="Q12618" t="s">
        <v>76</v>
      </c>
      <c r="R12618" t="b">
        <v>0</v>
      </c>
    </row>
    <row r="12619" spans="1:22" x14ac:dyDescent="0.2">
      <c r="A12619" s="1">
        <v>43807</v>
      </c>
      <c r="B12619">
        <v>2019</v>
      </c>
      <c r="C12619">
        <f>_xlfn.MAXIFS(Table1[ScheduleWeekWritten],Table1[ScheduleSeason],Table1[[#This Row],[ScheduleSeason]])</f>
        <v>17</v>
      </c>
      <c r="D12619">
        <v>14</v>
      </c>
      <c r="E12619" cm="1">
        <f t="array" ref="E12619">_xlfn.XLOOKUP(Table1[[#This Row],[ScheduleWeekWritten]],Table3[Game],100+Table3[Increase],Table1[[#This Row],[ScheduleWeekWritten]])</f>
        <v>14</v>
      </c>
      <c r="F12619" t="b">
        <v>0</v>
      </c>
      <c r="G12619" t="s">
        <v>127</v>
      </c>
      <c r="H12619">
        <v>38</v>
      </c>
      <c r="I12619">
        <v>35</v>
      </c>
      <c r="J12619" t="s">
        <v>140</v>
      </c>
      <c r="K12619" t="s">
        <v>133</v>
      </c>
      <c r="L12619" t="str">
        <f>_xlfn.XLOOKUP(Table1[[#This Row],[TeamFavoriteID]],Table2[team_id],Table2[team_name],_xlfn.XLOOKUP(Table1[[#This Row],[TeamFavoriteID]],Table2[team_id_pfr],Table2[team_name],"Even"))</f>
        <v>Tampa Bay Buccaneers</v>
      </c>
      <c r="M12619">
        <v>-3</v>
      </c>
      <c r="N12619">
        <f>IF(Table1[[#This Row],[TeamFavorite]]=Table1[[#This Row],[TeamHome]],Table1[[#This Row],[ScoreAway]]-Table1[[#This Row],[ScoreHome]],Table1[[#This Row],[ScoreHome]]-Table1[[#This Row],[ScoreAway]])</f>
        <v>-3</v>
      </c>
      <c r="O12619">
        <f>IF(Table1[[#This Row],[SpreadActual]]&lt;Table1[[#This Row],[SpreadFavorite]],1,0)</f>
        <v>0</v>
      </c>
      <c r="P12619">
        <v>46.5</v>
      </c>
      <c r="Q12619" t="s">
        <v>168</v>
      </c>
      <c r="R12619" t="b">
        <v>0</v>
      </c>
    </row>
    <row r="12620" spans="1:22" x14ac:dyDescent="0.2">
      <c r="A12620" s="1">
        <v>43808</v>
      </c>
      <c r="B12620">
        <v>2019</v>
      </c>
      <c r="C12620">
        <f>_xlfn.MAXIFS(Table1[ScheduleWeekWritten],Table1[ScheduleSeason],Table1[[#This Row],[ScheduleSeason]])</f>
        <v>17</v>
      </c>
      <c r="D12620">
        <v>14</v>
      </c>
      <c r="E12620" cm="1">
        <f t="array" ref="E12620">_xlfn.XLOOKUP(Table1[[#This Row],[ScheduleWeekWritten]],Table3[Game],100+Table3[Increase],Table1[[#This Row],[ScheduleWeekWritten]])</f>
        <v>14</v>
      </c>
      <c r="F12620" t="b">
        <v>0</v>
      </c>
      <c r="G12620" t="s">
        <v>58</v>
      </c>
      <c r="H12620">
        <v>23</v>
      </c>
      <c r="I12620">
        <v>17</v>
      </c>
      <c r="J12620" t="s">
        <v>50</v>
      </c>
      <c r="K12620" t="s">
        <v>77</v>
      </c>
      <c r="L12620" t="str">
        <f>_xlfn.XLOOKUP(Table1[[#This Row],[TeamFavoriteID]],Table2[team_id],Table2[team_name],_xlfn.XLOOKUP(Table1[[#This Row],[TeamFavoriteID]],Table2[team_id_pfr],Table2[team_name],"Even"))</f>
        <v>Philadelphia Eagles</v>
      </c>
      <c r="M12620">
        <v>-9.5</v>
      </c>
      <c r="N12620">
        <f>IF(Table1[[#This Row],[TeamFavorite]]=Table1[[#This Row],[TeamHome]],Table1[[#This Row],[ScoreAway]]-Table1[[#This Row],[ScoreHome]],Table1[[#This Row],[ScoreHome]]-Table1[[#This Row],[ScoreAway]])</f>
        <v>-6</v>
      </c>
      <c r="O12620">
        <f>IF(Table1[[#This Row],[SpreadActual]]&lt;Table1[[#This Row],[SpreadFavorite]],1,0)</f>
        <v>0</v>
      </c>
      <c r="P12620">
        <v>45</v>
      </c>
      <c r="Q12620" t="s">
        <v>183</v>
      </c>
      <c r="R12620" t="b">
        <v>0</v>
      </c>
    </row>
    <row r="12621" spans="1:22" x14ac:dyDescent="0.2">
      <c r="A12621" s="1">
        <v>43811</v>
      </c>
      <c r="B12621">
        <v>2019</v>
      </c>
      <c r="C12621">
        <f>_xlfn.MAXIFS(Table1[ScheduleWeekWritten],Table1[ScheduleSeason],Table1[[#This Row],[ScheduleSeason]])</f>
        <v>17</v>
      </c>
      <c r="D12621">
        <v>15</v>
      </c>
      <c r="E12621" cm="1">
        <f t="array" ref="E12621">_xlfn.XLOOKUP(Table1[[#This Row],[ScheduleWeekWritten]],Table3[Game],100+Table3[Increase],Table1[[#This Row],[ScheduleWeekWritten]])</f>
        <v>15</v>
      </c>
      <c r="F12621" t="b">
        <v>0</v>
      </c>
      <c r="G12621" t="s">
        <v>158</v>
      </c>
      <c r="H12621">
        <v>42</v>
      </c>
      <c r="I12621">
        <v>21</v>
      </c>
      <c r="J12621" t="s">
        <v>31</v>
      </c>
      <c r="K12621" t="s">
        <v>159</v>
      </c>
      <c r="L12621" t="str">
        <f>_xlfn.XLOOKUP(Table1[[#This Row],[TeamFavoriteID]],Table2[team_id],Table2[team_name],_xlfn.XLOOKUP(Table1[[#This Row],[TeamFavoriteID]],Table2[team_id_pfr],Table2[team_name],"Even"))</f>
        <v>Baltimore Ravens</v>
      </c>
      <c r="M12621">
        <v>-17</v>
      </c>
      <c r="N12621">
        <f>IF(Table1[[#This Row],[TeamFavorite]]=Table1[[#This Row],[TeamHome]],Table1[[#This Row],[ScoreAway]]-Table1[[#This Row],[ScoreHome]],Table1[[#This Row],[ScoreHome]]-Table1[[#This Row],[ScoreAway]])</f>
        <v>-21</v>
      </c>
      <c r="O12621">
        <f>IF(Table1[[#This Row],[SpreadActual]]&lt;Table1[[#This Row],[SpreadFavorite]],1,0)</f>
        <v>1</v>
      </c>
      <c r="P12621">
        <v>44</v>
      </c>
      <c r="Q12621" t="s">
        <v>166</v>
      </c>
      <c r="R12621" t="b">
        <v>0</v>
      </c>
    </row>
    <row r="12622" spans="1:22" x14ac:dyDescent="0.2">
      <c r="A12622" s="1">
        <v>43814</v>
      </c>
      <c r="B12622">
        <v>2019</v>
      </c>
      <c r="C12622">
        <f>_xlfn.MAXIFS(Table1[ScheduleWeekWritten],Table1[ScheduleSeason],Table1[[#This Row],[ScheduleSeason]])</f>
        <v>17</v>
      </c>
      <c r="D12622">
        <v>15</v>
      </c>
      <c r="E12622" cm="1">
        <f t="array" ref="E12622">_xlfn.XLOOKUP(Table1[[#This Row],[ScheduleWeekWritten]],Table3[Game],100+Table3[Increase],Table1[[#This Row],[ScheduleWeekWritten]])</f>
        <v>15</v>
      </c>
      <c r="F12622" t="b">
        <v>0</v>
      </c>
      <c r="G12622" t="s">
        <v>149</v>
      </c>
      <c r="H12622">
        <v>38</v>
      </c>
      <c r="I12622">
        <v>24</v>
      </c>
      <c r="J12622" t="s">
        <v>62</v>
      </c>
      <c r="K12622" t="s">
        <v>63</v>
      </c>
      <c r="L12622" t="str">
        <f>_xlfn.XLOOKUP(Table1[[#This Row],[TeamFavoriteID]],Table2[team_id],Table2[team_name],_xlfn.XLOOKUP(Table1[[#This Row],[TeamFavoriteID]],Table2[team_id_pfr],Table2[team_name],"Even"))</f>
        <v>Cleveland Browns</v>
      </c>
      <c r="M12622">
        <v>-3</v>
      </c>
      <c r="N12622">
        <f>IF(Table1[[#This Row],[TeamFavorite]]=Table1[[#This Row],[TeamHome]],Table1[[#This Row],[ScoreAway]]-Table1[[#This Row],[ScoreHome]],Table1[[#This Row],[ScoreHome]]-Table1[[#This Row],[ScoreAway]])</f>
        <v>14</v>
      </c>
      <c r="O12622">
        <f>IF(Table1[[#This Row],[SpreadActual]]&lt;Table1[[#This Row],[SpreadFavorite]],1,0)</f>
        <v>0</v>
      </c>
      <c r="P12622">
        <v>49</v>
      </c>
      <c r="Q12622" t="s">
        <v>150</v>
      </c>
      <c r="R12622" t="b">
        <v>0</v>
      </c>
      <c r="S12622">
        <v>72</v>
      </c>
      <c r="T12622">
        <v>0</v>
      </c>
      <c r="V12622" t="s">
        <v>103</v>
      </c>
    </row>
    <row r="12623" spans="1:22" x14ac:dyDescent="0.2">
      <c r="A12623" s="1">
        <v>43814</v>
      </c>
      <c r="B12623">
        <v>2019</v>
      </c>
      <c r="C12623">
        <f>_xlfn.MAXIFS(Table1[ScheduleWeekWritten],Table1[ScheduleSeason],Table1[[#This Row],[ScheduleSeason]])</f>
        <v>17</v>
      </c>
      <c r="D12623">
        <v>15</v>
      </c>
      <c r="E12623" cm="1">
        <f t="array" ref="E12623">_xlfn.XLOOKUP(Table1[[#This Row],[ScheduleWeekWritten]],Table3[Game],100+Table3[Increase],Table1[[#This Row],[ScheduleWeekWritten]])</f>
        <v>15</v>
      </c>
      <c r="F12623" t="b">
        <v>0</v>
      </c>
      <c r="G12623" t="s">
        <v>152</v>
      </c>
      <c r="H12623">
        <v>24</v>
      </c>
      <c r="I12623">
        <v>30</v>
      </c>
      <c r="J12623" t="s">
        <v>128</v>
      </c>
      <c r="K12623" t="s">
        <v>132</v>
      </c>
      <c r="L12623" t="str">
        <f>_xlfn.XLOOKUP(Table1[[#This Row],[TeamFavoriteID]],Table2[team_id],Table2[team_name],_xlfn.XLOOKUP(Table1[[#This Row],[TeamFavoriteID]],Table2[team_id_pfr],Table2[team_name],"Even"))</f>
        <v>Seattle Seahawks</v>
      </c>
      <c r="M12623">
        <v>-6</v>
      </c>
      <c r="N12623">
        <f>IF(Table1[[#This Row],[TeamFavorite]]=Table1[[#This Row],[TeamHome]],Table1[[#This Row],[ScoreAway]]-Table1[[#This Row],[ScoreHome]],Table1[[#This Row],[ScoreHome]]-Table1[[#This Row],[ScoreAway]])</f>
        <v>-6</v>
      </c>
      <c r="O12623">
        <f>IF(Table1[[#This Row],[SpreadActual]]&lt;Table1[[#This Row],[SpreadFavorite]],1,0)</f>
        <v>0</v>
      </c>
      <c r="P12623">
        <v>48.5</v>
      </c>
      <c r="Q12623" t="s">
        <v>160</v>
      </c>
      <c r="R12623" t="b">
        <v>0</v>
      </c>
    </row>
    <row r="12624" spans="1:22" x14ac:dyDescent="0.2">
      <c r="A12624" s="1">
        <v>43814</v>
      </c>
      <c r="B12624">
        <v>2019</v>
      </c>
      <c r="C12624">
        <f>_xlfn.MAXIFS(Table1[ScheduleWeekWritten],Table1[ScheduleSeason],Table1[[#This Row],[ScheduleSeason]])</f>
        <v>17</v>
      </c>
      <c r="D12624">
        <v>15</v>
      </c>
      <c r="E12624" cm="1">
        <f t="array" ref="E12624">_xlfn.XLOOKUP(Table1[[#This Row],[ScheduleWeekWritten]],Table3[Game],100+Table3[Increase],Table1[[#This Row],[ScheduleWeekWritten]])</f>
        <v>15</v>
      </c>
      <c r="F12624" t="b">
        <v>0</v>
      </c>
      <c r="G12624" t="s">
        <v>101</v>
      </c>
      <c r="H12624">
        <v>13</v>
      </c>
      <c r="I12624">
        <v>34</v>
      </c>
      <c r="J12624" t="s">
        <v>115</v>
      </c>
      <c r="K12624" t="s">
        <v>70</v>
      </c>
      <c r="L12624" t="str">
        <f>_xlfn.XLOOKUP(Table1[[#This Row],[TeamFavoriteID]],Table2[team_id],Table2[team_name],_xlfn.XLOOKUP(Table1[[#This Row],[TeamFavoriteID]],Table2[team_id_pfr],Table2[team_name],"Even"))</f>
        <v>Boston Patriots</v>
      </c>
      <c r="M12624">
        <v>-10.5</v>
      </c>
      <c r="N12624">
        <f>IF(Table1[[#This Row],[TeamFavorite]]=Table1[[#This Row],[TeamHome]],Table1[[#This Row],[ScoreAway]]-Table1[[#This Row],[ScoreHome]],Table1[[#This Row],[ScoreHome]]-Table1[[#This Row],[ScoreAway]])</f>
        <v>-21</v>
      </c>
      <c r="O12624">
        <f>IF(Table1[[#This Row],[SpreadActual]]&lt;Table1[[#This Row],[SpreadFavorite]],1,0)</f>
        <v>1</v>
      </c>
      <c r="P12624">
        <v>41.5</v>
      </c>
      <c r="Q12624" t="s">
        <v>173</v>
      </c>
      <c r="R12624" t="b">
        <v>0</v>
      </c>
    </row>
    <row r="12625" spans="1:22" x14ac:dyDescent="0.2">
      <c r="A12625" s="1">
        <v>43814</v>
      </c>
      <c r="B12625">
        <v>2019</v>
      </c>
      <c r="C12625">
        <f>_xlfn.MAXIFS(Table1[ScheduleWeekWritten],Table1[ScheduleSeason],Table1[[#This Row],[ScheduleSeason]])</f>
        <v>17</v>
      </c>
      <c r="D12625">
        <v>15</v>
      </c>
      <c r="E12625" cm="1">
        <f t="array" ref="E12625">_xlfn.XLOOKUP(Table1[[#This Row],[ScheduleWeekWritten]],Table3[Game],100+Table3[Increase],Table1[[#This Row],[ScheduleWeekWritten]])</f>
        <v>15</v>
      </c>
      <c r="F12625" t="b">
        <v>0</v>
      </c>
      <c r="G12625" t="s">
        <v>67</v>
      </c>
      <c r="H12625">
        <v>44</v>
      </c>
      <c r="I12625">
        <v>21</v>
      </c>
      <c r="J12625" t="s">
        <v>39</v>
      </c>
      <c r="K12625" t="s">
        <v>40</v>
      </c>
      <c r="L12625" t="str">
        <f>_xlfn.XLOOKUP(Table1[[#This Row],[TeamFavoriteID]],Table2[team_id],Table2[team_name],_xlfn.XLOOKUP(Table1[[#This Row],[TeamFavoriteID]],Table2[team_id_pfr],Table2[team_name],"Even"))</f>
        <v>Los Angeles Rams</v>
      </c>
      <c r="M12625">
        <v>-1</v>
      </c>
      <c r="N12625">
        <f>IF(Table1[[#This Row],[TeamFavorite]]=Table1[[#This Row],[TeamHome]],Table1[[#This Row],[ScoreAway]]-Table1[[#This Row],[ScoreHome]],Table1[[#This Row],[ScoreHome]]-Table1[[#This Row],[ScoreAway]])</f>
        <v>23</v>
      </c>
      <c r="O12625">
        <f>IF(Table1[[#This Row],[SpreadActual]]&lt;Table1[[#This Row],[SpreadFavorite]],1,0)</f>
        <v>0</v>
      </c>
      <c r="P12625">
        <v>48.5</v>
      </c>
      <c r="Q12625" t="s">
        <v>208</v>
      </c>
      <c r="R12625" t="b">
        <v>0</v>
      </c>
      <c r="S12625">
        <v>72</v>
      </c>
      <c r="T12625">
        <v>0</v>
      </c>
      <c r="V12625" t="s">
        <v>103</v>
      </c>
    </row>
    <row r="12626" spans="1:22" x14ac:dyDescent="0.2">
      <c r="A12626" s="1">
        <v>43814</v>
      </c>
      <c r="B12626">
        <v>2019</v>
      </c>
      <c r="C12626">
        <f>_xlfn.MAXIFS(Table1[ScheduleWeekWritten],Table1[ScheduleSeason],Table1[[#This Row],[ScheduleSeason]])</f>
        <v>17</v>
      </c>
      <c r="D12626">
        <v>15</v>
      </c>
      <c r="E12626" cm="1">
        <f t="array" ref="E12626">_xlfn.XLOOKUP(Table1[[#This Row],[ScheduleWeekWritten]],Table3[Game],100+Table3[Increase],Table1[[#This Row],[ScheduleWeekWritten]])</f>
        <v>15</v>
      </c>
      <c r="F12626" t="b">
        <v>0</v>
      </c>
      <c r="G12626" t="s">
        <v>45</v>
      </c>
      <c r="H12626">
        <v>17</v>
      </c>
      <c r="I12626">
        <v>38</v>
      </c>
      <c r="J12626" t="s">
        <v>127</v>
      </c>
      <c r="K12626" t="s">
        <v>133</v>
      </c>
      <c r="L12626" t="str">
        <f>_xlfn.XLOOKUP(Table1[[#This Row],[TeamFavoriteID]],Table2[team_id],Table2[team_name],_xlfn.XLOOKUP(Table1[[#This Row],[TeamFavoriteID]],Table2[team_id_pfr],Table2[team_name],"Even"))</f>
        <v>Tampa Bay Buccaneers</v>
      </c>
      <c r="M12626">
        <v>-6</v>
      </c>
      <c r="N12626">
        <f>IF(Table1[[#This Row],[TeamFavorite]]=Table1[[#This Row],[TeamHome]],Table1[[#This Row],[ScoreAway]]-Table1[[#This Row],[ScoreHome]],Table1[[#This Row],[ScoreHome]]-Table1[[#This Row],[ScoreAway]])</f>
        <v>-21</v>
      </c>
      <c r="O12626">
        <f>IF(Table1[[#This Row],[SpreadActual]]&lt;Table1[[#This Row],[SpreadFavorite]],1,0)</f>
        <v>1</v>
      </c>
      <c r="P12626">
        <v>46</v>
      </c>
      <c r="Q12626" t="s">
        <v>181</v>
      </c>
      <c r="R12626" t="b">
        <v>0</v>
      </c>
      <c r="S12626">
        <v>72</v>
      </c>
      <c r="T12626">
        <v>0</v>
      </c>
      <c r="V12626" t="s">
        <v>103</v>
      </c>
    </row>
    <row r="12627" spans="1:22" x14ac:dyDescent="0.2">
      <c r="A12627" s="1">
        <v>43814</v>
      </c>
      <c r="B12627">
        <v>2019</v>
      </c>
      <c r="C12627">
        <f>_xlfn.MAXIFS(Table1[ScheduleWeekWritten],Table1[ScheduleSeason],Table1[[#This Row],[ScheduleSeason]])</f>
        <v>17</v>
      </c>
      <c r="D12627">
        <v>15</v>
      </c>
      <c r="E12627" cm="1">
        <f t="array" ref="E12627">_xlfn.XLOOKUP(Table1[[#This Row],[ScheduleWeekWritten]],Table3[Game],100+Table3[Increase],Table1[[#This Row],[ScheduleWeekWritten]])</f>
        <v>15</v>
      </c>
      <c r="F12627" t="b">
        <v>0</v>
      </c>
      <c r="G12627" t="s">
        <v>33</v>
      </c>
      <c r="H12627">
        <v>21</v>
      </c>
      <c r="I12627">
        <v>13</v>
      </c>
      <c r="J12627" t="s">
        <v>46</v>
      </c>
      <c r="K12627" t="s">
        <v>35</v>
      </c>
      <c r="L12627" t="str">
        <f>_xlfn.XLOOKUP(Table1[[#This Row],[TeamFavoriteID]],Table2[team_id],Table2[team_name],_xlfn.XLOOKUP(Table1[[#This Row],[TeamFavoriteID]],Table2[team_id_pfr],Table2[team_name],"Even"))</f>
        <v>Green Bay Packers</v>
      </c>
      <c r="M12627">
        <v>-4.5</v>
      </c>
      <c r="N12627">
        <f>IF(Table1[[#This Row],[TeamFavorite]]=Table1[[#This Row],[TeamHome]],Table1[[#This Row],[ScoreAway]]-Table1[[#This Row],[ScoreHome]],Table1[[#This Row],[ScoreHome]]-Table1[[#This Row],[ScoreAway]])</f>
        <v>-8</v>
      </c>
      <c r="O12627">
        <f>IF(Table1[[#This Row],[SpreadActual]]&lt;Table1[[#This Row],[SpreadFavorite]],1,0)</f>
        <v>1</v>
      </c>
      <c r="P12627">
        <v>41</v>
      </c>
      <c r="Q12627" t="s">
        <v>82</v>
      </c>
      <c r="R12627" t="b">
        <v>0</v>
      </c>
    </row>
    <row r="12628" spans="1:22" x14ac:dyDescent="0.2">
      <c r="A12628" s="1">
        <v>43814</v>
      </c>
      <c r="B12628">
        <v>2019</v>
      </c>
      <c r="C12628">
        <f>_xlfn.MAXIFS(Table1[ScheduleWeekWritten],Table1[ScheduleSeason],Table1[[#This Row],[ScheduleSeason]])</f>
        <v>17</v>
      </c>
      <c r="D12628">
        <v>15</v>
      </c>
      <c r="E12628" cm="1">
        <f t="array" ref="E12628">_xlfn.XLOOKUP(Table1[[#This Row],[ScheduleWeekWritten]],Table3[Game],100+Table3[Increase],Table1[[#This Row],[ScheduleWeekWritten]])</f>
        <v>15</v>
      </c>
      <c r="F12628" t="b">
        <v>0</v>
      </c>
      <c r="G12628" t="s">
        <v>42</v>
      </c>
      <c r="H12628">
        <v>23</v>
      </c>
      <c r="I12628">
        <v>3</v>
      </c>
      <c r="J12628" t="s">
        <v>24</v>
      </c>
      <c r="K12628" t="s">
        <v>75</v>
      </c>
      <c r="L12628" t="str">
        <f>_xlfn.XLOOKUP(Table1[[#This Row],[TeamFavoriteID]],Table2[team_id],Table2[team_name],_xlfn.XLOOKUP(Table1[[#This Row],[TeamFavoriteID]],Table2[team_id_pfr],Table2[team_name],"Even"))</f>
        <v>Kansas City Chiefs</v>
      </c>
      <c r="M12628">
        <v>-9</v>
      </c>
      <c r="N12628">
        <f>IF(Table1[[#This Row],[TeamFavorite]]=Table1[[#This Row],[TeamHome]],Table1[[#This Row],[ScoreAway]]-Table1[[#This Row],[ScoreHome]],Table1[[#This Row],[ScoreHome]]-Table1[[#This Row],[ScoreAway]])</f>
        <v>-20</v>
      </c>
      <c r="O12628">
        <f>IF(Table1[[#This Row],[SpreadActual]]&lt;Table1[[#This Row],[SpreadFavorite]],1,0)</f>
        <v>1</v>
      </c>
      <c r="P12628">
        <v>43</v>
      </c>
      <c r="Q12628" t="s">
        <v>117</v>
      </c>
      <c r="R12628" t="b">
        <v>0</v>
      </c>
      <c r="V12628" t="s">
        <v>120</v>
      </c>
    </row>
    <row r="12629" spans="1:22" x14ac:dyDescent="0.2">
      <c r="A12629" s="1">
        <v>43814</v>
      </c>
      <c r="B12629">
        <v>2019</v>
      </c>
      <c r="C12629">
        <f>_xlfn.MAXIFS(Table1[ScheduleWeekWritten],Table1[ScheduleSeason],Table1[[#This Row],[ScheduleSeason]])</f>
        <v>17</v>
      </c>
      <c r="D12629">
        <v>15</v>
      </c>
      <c r="E12629" cm="1">
        <f t="array" ref="E12629">_xlfn.XLOOKUP(Table1[[#This Row],[ScheduleWeekWritten]],Table3[Game],100+Table3[Increase],Table1[[#This Row],[ScheduleWeekWritten]])</f>
        <v>15</v>
      </c>
      <c r="F12629" t="b">
        <v>0</v>
      </c>
      <c r="G12629" t="s">
        <v>210</v>
      </c>
      <c r="H12629">
        <v>10</v>
      </c>
      <c r="I12629">
        <v>39</v>
      </c>
      <c r="J12629" t="s">
        <v>54</v>
      </c>
      <c r="K12629" t="s">
        <v>55</v>
      </c>
      <c r="L12629" t="str">
        <f>_xlfn.XLOOKUP(Table1[[#This Row],[TeamFavoriteID]],Table2[team_id],Table2[team_name],_xlfn.XLOOKUP(Table1[[#This Row],[TeamFavoriteID]],Table2[team_id_pfr],Table2[team_name],"Even"))</f>
        <v>Minnesota Vikings</v>
      </c>
      <c r="M12629">
        <v>-1</v>
      </c>
      <c r="N12629">
        <f>IF(Table1[[#This Row],[TeamFavorite]]=Table1[[#This Row],[TeamHome]],Table1[[#This Row],[ScoreAway]]-Table1[[#This Row],[ScoreHome]],Table1[[#This Row],[ScoreHome]]-Table1[[#This Row],[ScoreAway]])</f>
        <v>-29</v>
      </c>
      <c r="O12629">
        <f>IF(Table1[[#This Row],[SpreadActual]]&lt;Table1[[#This Row],[SpreadFavorite]],1,0)</f>
        <v>1</v>
      </c>
      <c r="P12629">
        <v>45</v>
      </c>
      <c r="Q12629" t="s">
        <v>216</v>
      </c>
      <c r="R12629" t="b">
        <v>0</v>
      </c>
    </row>
    <row r="12630" spans="1:22" x14ac:dyDescent="0.2">
      <c r="A12630" s="1">
        <v>43814</v>
      </c>
      <c r="B12630">
        <v>2019</v>
      </c>
      <c r="C12630">
        <f>_xlfn.MAXIFS(Table1[ScheduleWeekWritten],Table1[ScheduleSeason],Table1[[#This Row],[ScheduleSeason]])</f>
        <v>17</v>
      </c>
      <c r="D12630">
        <v>15</v>
      </c>
      <c r="E12630" cm="1">
        <f t="array" ref="E12630">_xlfn.XLOOKUP(Table1[[#This Row],[ScheduleWeekWritten]],Table3[Game],100+Table3[Increase],Table1[[#This Row],[ScheduleWeekWritten]])</f>
        <v>15</v>
      </c>
      <c r="F12630" t="b">
        <v>0</v>
      </c>
      <c r="G12630" t="s">
        <v>50</v>
      </c>
      <c r="H12630">
        <v>36</v>
      </c>
      <c r="I12630">
        <v>20</v>
      </c>
      <c r="J12630" t="s">
        <v>19</v>
      </c>
      <c r="K12630" t="s">
        <v>90</v>
      </c>
      <c r="L12630" t="str">
        <f>_xlfn.XLOOKUP(Table1[[#This Row],[TeamFavoriteID]],Table2[team_id],Table2[team_name],_xlfn.XLOOKUP(Table1[[#This Row],[TeamFavoriteID]],Table2[team_id_pfr],Table2[team_name],"Even"))</f>
        <v>New York Giants</v>
      </c>
      <c r="M12630">
        <v>-3.5</v>
      </c>
      <c r="N12630">
        <f>IF(Table1[[#This Row],[TeamFavorite]]=Table1[[#This Row],[TeamHome]],Table1[[#This Row],[ScoreAway]]-Table1[[#This Row],[ScoreHome]],Table1[[#This Row],[ScoreHome]]-Table1[[#This Row],[ScoreAway]])</f>
        <v>-16</v>
      </c>
      <c r="O12630">
        <f>IF(Table1[[#This Row],[SpreadActual]]&lt;Table1[[#This Row],[SpreadFavorite]],1,0)</f>
        <v>1</v>
      </c>
      <c r="P12630">
        <v>46.5</v>
      </c>
      <c r="Q12630" t="s">
        <v>197</v>
      </c>
      <c r="R12630" t="b">
        <v>0</v>
      </c>
    </row>
    <row r="12631" spans="1:22" x14ac:dyDescent="0.2">
      <c r="A12631" s="1">
        <v>43814</v>
      </c>
      <c r="B12631">
        <v>2019</v>
      </c>
      <c r="C12631">
        <f>_xlfn.MAXIFS(Table1[ScheduleWeekWritten],Table1[ScheduleSeason],Table1[[#This Row],[ScheduleSeason]])</f>
        <v>17</v>
      </c>
      <c r="D12631">
        <v>15</v>
      </c>
      <c r="E12631" cm="1">
        <f t="array" ref="E12631">_xlfn.XLOOKUP(Table1[[#This Row],[ScheduleWeekWritten]],Table3[Game],100+Table3[Increase],Table1[[#This Row],[ScheduleWeekWritten]])</f>
        <v>15</v>
      </c>
      <c r="F12631" t="b">
        <v>0</v>
      </c>
      <c r="G12631" t="s">
        <v>20</v>
      </c>
      <c r="H12631">
        <v>16</v>
      </c>
      <c r="I12631">
        <v>20</v>
      </c>
      <c r="J12631" t="s">
        <v>154</v>
      </c>
      <c r="K12631" t="s">
        <v>21</v>
      </c>
      <c r="L12631" t="str">
        <f>_xlfn.XLOOKUP(Table1[[#This Row],[TeamFavoriteID]],Table2[team_id],Table2[team_name],_xlfn.XLOOKUP(Table1[[#This Row],[TeamFavoriteID]],Table2[team_id_pfr],Table2[team_name],"Even"))</f>
        <v>Las Vegas Raiders</v>
      </c>
      <c r="M12631">
        <v>-6.5</v>
      </c>
      <c r="N12631">
        <f>IF(Table1[[#This Row],[TeamFavorite]]=Table1[[#This Row],[TeamHome]],Table1[[#This Row],[ScoreAway]]-Table1[[#This Row],[ScoreHome]],Table1[[#This Row],[ScoreHome]]-Table1[[#This Row],[ScoreAway]])</f>
        <v>-4</v>
      </c>
      <c r="O12631">
        <f>IF(Table1[[#This Row],[SpreadActual]]&lt;Table1[[#This Row],[SpreadFavorite]],1,0)</f>
        <v>0</v>
      </c>
      <c r="P12631">
        <v>46</v>
      </c>
      <c r="Q12631" t="s">
        <v>76</v>
      </c>
      <c r="R12631" t="b">
        <v>0</v>
      </c>
    </row>
    <row r="12632" spans="1:22" x14ac:dyDescent="0.2">
      <c r="A12632" s="1">
        <v>43814</v>
      </c>
      <c r="B12632">
        <v>2019</v>
      </c>
      <c r="C12632">
        <f>_xlfn.MAXIFS(Table1[ScheduleWeekWritten],Table1[ScheduleSeason],Table1[[#This Row],[ScheduleSeason]])</f>
        <v>17</v>
      </c>
      <c r="D12632">
        <v>15</v>
      </c>
      <c r="E12632" cm="1">
        <f t="array" ref="E12632">_xlfn.XLOOKUP(Table1[[#This Row],[ScheduleWeekWritten]],Table3[Game],100+Table3[Increase],Table1[[#This Row],[ScheduleWeekWritten]])</f>
        <v>15</v>
      </c>
      <c r="F12632" t="b">
        <v>0</v>
      </c>
      <c r="G12632" t="s">
        <v>49</v>
      </c>
      <c r="H12632">
        <v>10</v>
      </c>
      <c r="I12632">
        <v>17</v>
      </c>
      <c r="J12632" t="s">
        <v>28</v>
      </c>
      <c r="K12632" t="s">
        <v>51</v>
      </c>
      <c r="L12632" t="str">
        <f>_xlfn.XLOOKUP(Table1[[#This Row],[TeamFavoriteID]],Table2[team_id],Table2[team_name],_xlfn.XLOOKUP(Table1[[#This Row],[TeamFavoriteID]],Table2[team_id_pfr],Table2[team_name],"Even"))</f>
        <v>Pittsburgh Steelers</v>
      </c>
      <c r="M12632">
        <v>-1</v>
      </c>
      <c r="N12632">
        <f>IF(Table1[[#This Row],[TeamFavorite]]=Table1[[#This Row],[TeamHome]],Table1[[#This Row],[ScoreAway]]-Table1[[#This Row],[ScoreHome]],Table1[[#This Row],[ScoreHome]]-Table1[[#This Row],[ScoreAway]])</f>
        <v>7</v>
      </c>
      <c r="O12632">
        <f>IF(Table1[[#This Row],[SpreadActual]]&lt;Table1[[#This Row],[SpreadFavorite]],1,0)</f>
        <v>0</v>
      </c>
      <c r="P12632">
        <v>37</v>
      </c>
      <c r="Q12632" t="s">
        <v>175</v>
      </c>
      <c r="R12632" t="b">
        <v>0</v>
      </c>
    </row>
    <row r="12633" spans="1:22" x14ac:dyDescent="0.2">
      <c r="A12633" s="1">
        <v>43814</v>
      </c>
      <c r="B12633">
        <v>2019</v>
      </c>
      <c r="C12633">
        <f>_xlfn.MAXIFS(Table1[ScheduleWeekWritten],Table1[ScheduleSeason],Table1[[#This Row],[ScheduleSeason]])</f>
        <v>17</v>
      </c>
      <c r="D12633">
        <v>15</v>
      </c>
      <c r="E12633" cm="1">
        <f t="array" ref="E12633">_xlfn.XLOOKUP(Table1[[#This Row],[ScheduleWeekWritten]],Table3[Game],100+Table3[Increase],Table1[[#This Row],[ScheduleWeekWritten]])</f>
        <v>15</v>
      </c>
      <c r="F12633" t="b">
        <v>0</v>
      </c>
      <c r="G12633" t="s">
        <v>53</v>
      </c>
      <c r="H12633">
        <v>22</v>
      </c>
      <c r="I12633">
        <v>29</v>
      </c>
      <c r="J12633" t="s">
        <v>38</v>
      </c>
      <c r="K12633" t="s">
        <v>87</v>
      </c>
      <c r="L12633" t="str">
        <f>_xlfn.XLOOKUP(Table1[[#This Row],[TeamFavoriteID]],Table2[team_id],Table2[team_name],_xlfn.XLOOKUP(Table1[[#This Row],[TeamFavoriteID]],Table2[team_id_pfr],Table2[team_name],"Even"))</f>
        <v>San Francisco 49ers</v>
      </c>
      <c r="M12633">
        <v>-10</v>
      </c>
      <c r="N12633">
        <f>IF(Table1[[#This Row],[TeamFavorite]]=Table1[[#This Row],[TeamHome]],Table1[[#This Row],[ScoreAway]]-Table1[[#This Row],[ScoreHome]],Table1[[#This Row],[ScoreHome]]-Table1[[#This Row],[ScoreAway]])</f>
        <v>7</v>
      </c>
      <c r="O12633">
        <f>IF(Table1[[#This Row],[SpreadActual]]&lt;Table1[[#This Row],[SpreadFavorite]],1,0)</f>
        <v>0</v>
      </c>
      <c r="P12633">
        <v>49.5</v>
      </c>
      <c r="Q12633" t="s">
        <v>203</v>
      </c>
      <c r="R12633" t="b">
        <v>0</v>
      </c>
    </row>
    <row r="12634" spans="1:22" x14ac:dyDescent="0.2">
      <c r="A12634" s="1">
        <v>43814</v>
      </c>
      <c r="B12634">
        <v>2019</v>
      </c>
      <c r="C12634">
        <f>_xlfn.MAXIFS(Table1[ScheduleWeekWritten],Table1[ScheduleSeason],Table1[[#This Row],[ScheduleSeason]])</f>
        <v>17</v>
      </c>
      <c r="D12634">
        <v>15</v>
      </c>
      <c r="E12634" cm="1">
        <f t="array" ref="E12634">_xlfn.XLOOKUP(Table1[[#This Row],[ScheduleWeekWritten]],Table3[Game],100+Table3[Increase],Table1[[#This Row],[ScheduleWeekWritten]])</f>
        <v>15</v>
      </c>
      <c r="F12634" t="b">
        <v>0</v>
      </c>
      <c r="G12634" t="s">
        <v>171</v>
      </c>
      <c r="H12634">
        <v>21</v>
      </c>
      <c r="I12634">
        <v>24</v>
      </c>
      <c r="J12634" t="s">
        <v>177</v>
      </c>
      <c r="K12634" t="s">
        <v>25</v>
      </c>
      <c r="L12634" t="str">
        <f>_xlfn.XLOOKUP(Table1[[#This Row],[TeamFavoriteID]],Table2[team_id],Table2[team_name],_xlfn.XLOOKUP(Table1[[#This Row],[TeamFavoriteID]],Table2[team_id_pfr],Table2[team_name],"Even"))</f>
        <v>Houston Oilers</v>
      </c>
      <c r="M12634">
        <v>-3</v>
      </c>
      <c r="N12634">
        <f>IF(Table1[[#This Row],[TeamFavorite]]=Table1[[#This Row],[TeamHome]],Table1[[#This Row],[ScoreAway]]-Table1[[#This Row],[ScoreHome]],Table1[[#This Row],[ScoreHome]]-Table1[[#This Row],[ScoreAway]])</f>
        <v>-3</v>
      </c>
      <c r="O12634">
        <f>IF(Table1[[#This Row],[SpreadActual]]&lt;Table1[[#This Row],[SpreadFavorite]],1,0)</f>
        <v>0</v>
      </c>
      <c r="P12634">
        <v>50</v>
      </c>
      <c r="Q12634" t="s">
        <v>172</v>
      </c>
      <c r="R12634" t="b">
        <v>0</v>
      </c>
    </row>
    <row r="12635" spans="1:22" x14ac:dyDescent="0.2">
      <c r="A12635" s="1">
        <v>43814</v>
      </c>
      <c r="B12635">
        <v>2019</v>
      </c>
      <c r="C12635">
        <f>_xlfn.MAXIFS(Table1[ScheduleWeekWritten],Table1[ScheduleSeason],Table1[[#This Row],[ScheduleSeason]])</f>
        <v>17</v>
      </c>
      <c r="D12635">
        <v>15</v>
      </c>
      <c r="E12635" cm="1">
        <f t="array" ref="E12635">_xlfn.XLOOKUP(Table1[[#This Row],[ScheduleWeekWritten]],Table3[Game],100+Table3[Increase],Table1[[#This Row],[ScheduleWeekWritten]])</f>
        <v>15</v>
      </c>
      <c r="F12635" t="b">
        <v>0</v>
      </c>
      <c r="G12635" t="s">
        <v>61</v>
      </c>
      <c r="H12635">
        <v>27</v>
      </c>
      <c r="I12635">
        <v>37</v>
      </c>
      <c r="J12635" t="s">
        <v>58</v>
      </c>
      <c r="K12635" t="s">
        <v>77</v>
      </c>
      <c r="L12635" t="str">
        <f>_xlfn.XLOOKUP(Table1[[#This Row],[TeamFavoriteID]],Table2[team_id],Table2[team_name],_xlfn.XLOOKUP(Table1[[#This Row],[TeamFavoriteID]],Table2[team_id_pfr],Table2[team_name],"Even"))</f>
        <v>Philadelphia Eagles</v>
      </c>
      <c r="M12635">
        <v>-6.5</v>
      </c>
      <c r="N12635">
        <f>IF(Table1[[#This Row],[TeamFavorite]]=Table1[[#This Row],[TeamHome]],Table1[[#This Row],[ScoreAway]]-Table1[[#This Row],[ScoreHome]],Table1[[#This Row],[ScoreHome]]-Table1[[#This Row],[ScoreAway]])</f>
        <v>-10</v>
      </c>
      <c r="O12635">
        <f>IF(Table1[[#This Row],[SpreadActual]]&lt;Table1[[#This Row],[SpreadFavorite]],1,0)</f>
        <v>1</v>
      </c>
      <c r="P12635">
        <v>38.5</v>
      </c>
      <c r="Q12635" t="s">
        <v>165</v>
      </c>
      <c r="R12635" t="b">
        <v>0</v>
      </c>
    </row>
    <row r="12636" spans="1:22" x14ac:dyDescent="0.2">
      <c r="A12636" s="1">
        <v>43815</v>
      </c>
      <c r="B12636">
        <v>2019</v>
      </c>
      <c r="C12636">
        <f>_xlfn.MAXIFS(Table1[ScheduleWeekWritten],Table1[ScheduleSeason],Table1[[#This Row],[ScheduleSeason]])</f>
        <v>17</v>
      </c>
      <c r="D12636">
        <v>15</v>
      </c>
      <c r="E12636" cm="1">
        <f t="array" ref="E12636">_xlfn.XLOOKUP(Table1[[#This Row],[ScheduleWeekWritten]],Table3[Game],100+Table3[Increase],Table1[[#This Row],[ScheduleWeekWritten]])</f>
        <v>15</v>
      </c>
      <c r="F12636" t="b">
        <v>0</v>
      </c>
      <c r="G12636" t="s">
        <v>95</v>
      </c>
      <c r="H12636">
        <v>34</v>
      </c>
      <c r="I12636">
        <v>7</v>
      </c>
      <c r="J12636" t="s">
        <v>140</v>
      </c>
      <c r="K12636" t="s">
        <v>98</v>
      </c>
      <c r="L12636" t="str">
        <f>_xlfn.XLOOKUP(Table1[[#This Row],[TeamFavoriteID]],Table2[team_id],Table2[team_name],_xlfn.XLOOKUP(Table1[[#This Row],[TeamFavoriteID]],Table2[team_id_pfr],Table2[team_name],"Even"))</f>
        <v>New Orleans Saints</v>
      </c>
      <c r="M12636">
        <v>-8.5</v>
      </c>
      <c r="N12636">
        <f>IF(Table1[[#This Row],[TeamFavorite]]=Table1[[#This Row],[TeamHome]],Table1[[#This Row],[ScoreAway]]-Table1[[#This Row],[ScoreHome]],Table1[[#This Row],[ScoreHome]]-Table1[[#This Row],[ScoreAway]])</f>
        <v>-27</v>
      </c>
      <c r="O12636">
        <f>IF(Table1[[#This Row],[SpreadActual]]&lt;Table1[[#This Row],[SpreadFavorite]],1,0)</f>
        <v>1</v>
      </c>
      <c r="P12636">
        <v>49</v>
      </c>
      <c r="Q12636" t="s">
        <v>201</v>
      </c>
      <c r="R12636" t="b">
        <v>0</v>
      </c>
      <c r="S12636">
        <v>72</v>
      </c>
      <c r="T12636">
        <v>0</v>
      </c>
      <c r="V12636" t="s">
        <v>103</v>
      </c>
    </row>
    <row r="12637" spans="1:22" x14ac:dyDescent="0.2">
      <c r="A12637" s="1">
        <v>43820</v>
      </c>
      <c r="B12637">
        <v>2019</v>
      </c>
      <c r="C12637">
        <f>_xlfn.MAXIFS(Table1[ScheduleWeekWritten],Table1[ScheduleSeason],Table1[[#This Row],[ScheduleSeason]])</f>
        <v>17</v>
      </c>
      <c r="D12637">
        <v>16</v>
      </c>
      <c r="E12637" cm="1">
        <f t="array" ref="E12637">_xlfn.XLOOKUP(Table1[[#This Row],[ScheduleWeekWritten]],Table3[Game],100+Table3[Increase],Table1[[#This Row],[ScheduleWeekWritten]])</f>
        <v>16</v>
      </c>
      <c r="F12637" t="b">
        <v>0</v>
      </c>
      <c r="G12637" t="s">
        <v>115</v>
      </c>
      <c r="H12637">
        <v>24</v>
      </c>
      <c r="I12637">
        <v>17</v>
      </c>
      <c r="J12637" t="s">
        <v>28</v>
      </c>
      <c r="K12637" t="s">
        <v>70</v>
      </c>
      <c r="L12637" t="str">
        <f>_xlfn.XLOOKUP(Table1[[#This Row],[TeamFavoriteID]],Table2[team_id],Table2[team_name],_xlfn.XLOOKUP(Table1[[#This Row],[TeamFavoriteID]],Table2[team_id_pfr],Table2[team_name],"Even"))</f>
        <v>Boston Patriots</v>
      </c>
      <c r="M12637">
        <v>-6.5</v>
      </c>
      <c r="N12637">
        <f>IF(Table1[[#This Row],[TeamFavorite]]=Table1[[#This Row],[TeamHome]],Table1[[#This Row],[ScoreAway]]-Table1[[#This Row],[ScoreHome]],Table1[[#This Row],[ScoreHome]]-Table1[[#This Row],[ScoreAway]])</f>
        <v>7</v>
      </c>
      <c r="O12637">
        <f>IF(Table1[[#This Row],[SpreadActual]]&lt;Table1[[#This Row],[SpreadFavorite]],1,0)</f>
        <v>0</v>
      </c>
      <c r="P12637">
        <v>38.5</v>
      </c>
      <c r="Q12637" t="s">
        <v>179</v>
      </c>
      <c r="R12637" t="b">
        <v>0</v>
      </c>
    </row>
    <row r="12638" spans="1:22" x14ac:dyDescent="0.2">
      <c r="A12638" s="1">
        <v>43820</v>
      </c>
      <c r="B12638">
        <v>2019</v>
      </c>
      <c r="C12638">
        <f>_xlfn.MAXIFS(Table1[ScheduleWeekWritten],Table1[ScheduleSeason],Table1[[#This Row],[ScheduleSeason]])</f>
        <v>17</v>
      </c>
      <c r="D12638">
        <v>16</v>
      </c>
      <c r="E12638" cm="1">
        <f t="array" ref="E12638">_xlfn.XLOOKUP(Table1[[#This Row],[ScheduleWeekWritten]],Table3[Game],100+Table3[Increase],Table1[[#This Row],[ScheduleWeekWritten]])</f>
        <v>16</v>
      </c>
      <c r="F12638" t="b">
        <v>0</v>
      </c>
      <c r="G12638" t="s">
        <v>53</v>
      </c>
      <c r="H12638">
        <v>34</v>
      </c>
      <c r="I12638">
        <v>31</v>
      </c>
      <c r="J12638" t="s">
        <v>39</v>
      </c>
      <c r="K12638" t="s">
        <v>87</v>
      </c>
      <c r="L12638" t="str">
        <f>_xlfn.XLOOKUP(Table1[[#This Row],[TeamFavoriteID]],Table2[team_id],Table2[team_name],_xlfn.XLOOKUP(Table1[[#This Row],[TeamFavoriteID]],Table2[team_id_pfr],Table2[team_name],"Even"))</f>
        <v>San Francisco 49ers</v>
      </c>
      <c r="M12638">
        <v>-7</v>
      </c>
      <c r="N12638">
        <f>IF(Table1[[#This Row],[TeamFavorite]]=Table1[[#This Row],[TeamHome]],Table1[[#This Row],[ScoreAway]]-Table1[[#This Row],[ScoreHome]],Table1[[#This Row],[ScoreHome]]-Table1[[#This Row],[ScoreAway]])</f>
        <v>-3</v>
      </c>
      <c r="O12638">
        <f>IF(Table1[[#This Row],[SpreadActual]]&lt;Table1[[#This Row],[SpreadFavorite]],1,0)</f>
        <v>0</v>
      </c>
      <c r="P12638">
        <v>45.5</v>
      </c>
      <c r="Q12638" t="s">
        <v>203</v>
      </c>
      <c r="R12638" t="b">
        <v>0</v>
      </c>
    </row>
    <row r="12639" spans="1:22" x14ac:dyDescent="0.2">
      <c r="A12639" s="1">
        <v>43820</v>
      </c>
      <c r="B12639">
        <v>2019</v>
      </c>
      <c r="C12639">
        <f>_xlfn.MAXIFS(Table1[ScheduleWeekWritten],Table1[ScheduleSeason],Table1[[#This Row],[ScheduleSeason]])</f>
        <v>17</v>
      </c>
      <c r="D12639">
        <v>16</v>
      </c>
      <c r="E12639" cm="1">
        <f t="array" ref="E12639">_xlfn.XLOOKUP(Table1[[#This Row],[ScheduleWeekWritten]],Table3[Game],100+Table3[Increase],Table1[[#This Row],[ScheduleWeekWritten]])</f>
        <v>16</v>
      </c>
      <c r="F12639" t="b">
        <v>0</v>
      </c>
      <c r="G12639" t="s">
        <v>127</v>
      </c>
      <c r="H12639">
        <v>20</v>
      </c>
      <c r="I12639">
        <v>23</v>
      </c>
      <c r="J12639" t="s">
        <v>177</v>
      </c>
      <c r="K12639" t="s">
        <v>182</v>
      </c>
      <c r="L12639" t="str">
        <f>_xlfn.XLOOKUP(Table1[[#This Row],[TeamFavoriteID]],Table2[team_id],Table2[team_name],_xlfn.XLOOKUP(Table1[[#This Row],[TeamFavoriteID]],Table2[team_id_pfr],Table2[team_name],"Even"))</f>
        <v>Houston Texans</v>
      </c>
      <c r="M12639">
        <v>-3</v>
      </c>
      <c r="N12639">
        <f>IF(Table1[[#This Row],[TeamFavorite]]=Table1[[#This Row],[TeamHome]],Table1[[#This Row],[ScoreAway]]-Table1[[#This Row],[ScoreHome]],Table1[[#This Row],[ScoreHome]]-Table1[[#This Row],[ScoreAway]])</f>
        <v>-3</v>
      </c>
      <c r="O12639">
        <f>IF(Table1[[#This Row],[SpreadActual]]&lt;Table1[[#This Row],[SpreadFavorite]],1,0)</f>
        <v>0</v>
      </c>
      <c r="P12639">
        <v>50.5</v>
      </c>
      <c r="Q12639" t="s">
        <v>168</v>
      </c>
      <c r="R12639" t="b">
        <v>0</v>
      </c>
    </row>
    <row r="12640" spans="1:22" x14ac:dyDescent="0.2">
      <c r="A12640" s="1">
        <v>43821</v>
      </c>
      <c r="B12640">
        <v>2019</v>
      </c>
      <c r="C12640">
        <f>_xlfn.MAXIFS(Table1[ScheduleWeekWritten],Table1[ScheduleSeason],Table1[[#This Row],[ScheduleSeason]])</f>
        <v>17</v>
      </c>
      <c r="D12640">
        <v>16</v>
      </c>
      <c r="E12640" cm="1">
        <f t="array" ref="E12640">_xlfn.XLOOKUP(Table1[[#This Row],[ScheduleWeekWritten]],Table3[Game],100+Table3[Increase],Table1[[#This Row],[ScheduleWeekWritten]])</f>
        <v>16</v>
      </c>
      <c r="F12640" t="b">
        <v>0</v>
      </c>
      <c r="G12640" t="s">
        <v>38</v>
      </c>
      <c r="H12640">
        <v>24</v>
      </c>
      <c r="I12640">
        <v>12</v>
      </c>
      <c r="J12640" t="s">
        <v>154</v>
      </c>
      <c r="K12640" t="s">
        <v>109</v>
      </c>
      <c r="L12640" t="str">
        <f>_xlfn.XLOOKUP(Table1[[#This Row],[TeamFavoriteID]],Table2[team_id],Table2[team_name],_xlfn.XLOOKUP(Table1[[#This Row],[TeamFavoriteID]],Table2[team_id_pfr],Table2[team_name],"Even"))</f>
        <v>Atlanta Falcons</v>
      </c>
      <c r="M12640">
        <v>-7</v>
      </c>
      <c r="N12640">
        <f>IF(Table1[[#This Row],[TeamFavorite]]=Table1[[#This Row],[TeamHome]],Table1[[#This Row],[ScoreAway]]-Table1[[#This Row],[ScoreHome]],Table1[[#This Row],[ScoreHome]]-Table1[[#This Row],[ScoreAway]])</f>
        <v>-12</v>
      </c>
      <c r="O12640">
        <f>IF(Table1[[#This Row],[SpreadActual]]&lt;Table1[[#This Row],[SpreadFavorite]],1,0)</f>
        <v>1</v>
      </c>
      <c r="P12640">
        <v>48</v>
      </c>
      <c r="Q12640" t="s">
        <v>213</v>
      </c>
      <c r="R12640" t="b">
        <v>0</v>
      </c>
      <c r="S12640">
        <v>72</v>
      </c>
      <c r="T12640">
        <v>0</v>
      </c>
      <c r="V12640" t="s">
        <v>103</v>
      </c>
    </row>
    <row r="12641" spans="1:22" x14ac:dyDescent="0.2">
      <c r="A12641" s="1">
        <v>43821</v>
      </c>
      <c r="B12641">
        <v>2019</v>
      </c>
      <c r="C12641">
        <f>_xlfn.MAXIFS(Table1[ScheduleWeekWritten],Table1[ScheduleSeason],Table1[[#This Row],[ScheduleSeason]])</f>
        <v>17</v>
      </c>
      <c r="D12641">
        <v>16</v>
      </c>
      <c r="E12641" cm="1">
        <f t="array" ref="E12641">_xlfn.XLOOKUP(Table1[[#This Row],[ScheduleWeekWritten]],Table3[Game],100+Table3[Increase],Table1[[#This Row],[ScheduleWeekWritten]])</f>
        <v>16</v>
      </c>
      <c r="F12641" t="b">
        <v>0</v>
      </c>
      <c r="G12641" t="s">
        <v>46</v>
      </c>
      <c r="H12641">
        <v>3</v>
      </c>
      <c r="I12641">
        <v>26</v>
      </c>
      <c r="J12641" t="s">
        <v>42</v>
      </c>
      <c r="K12641" t="s">
        <v>75</v>
      </c>
      <c r="L12641" t="str">
        <f>_xlfn.XLOOKUP(Table1[[#This Row],[TeamFavoriteID]],Table2[team_id],Table2[team_name],_xlfn.XLOOKUP(Table1[[#This Row],[TeamFavoriteID]],Table2[team_id_pfr],Table2[team_name],"Even"))</f>
        <v>Kansas City Chiefs</v>
      </c>
      <c r="M12641">
        <v>-7</v>
      </c>
      <c r="N12641">
        <f>IF(Table1[[#This Row],[TeamFavorite]]=Table1[[#This Row],[TeamHome]],Table1[[#This Row],[ScoreAway]]-Table1[[#This Row],[ScoreHome]],Table1[[#This Row],[ScoreHome]]-Table1[[#This Row],[ScoreAway]])</f>
        <v>-23</v>
      </c>
      <c r="O12641">
        <f>IF(Table1[[#This Row],[SpreadActual]]&lt;Table1[[#This Row],[SpreadFavorite]],1,0)</f>
        <v>1</v>
      </c>
      <c r="P12641">
        <v>45.5</v>
      </c>
      <c r="Q12641" t="s">
        <v>114</v>
      </c>
      <c r="R12641" t="b">
        <v>0</v>
      </c>
    </row>
    <row r="12642" spans="1:22" x14ac:dyDescent="0.2">
      <c r="A12642" s="1">
        <v>43821</v>
      </c>
      <c r="B12642">
        <v>2019</v>
      </c>
      <c r="C12642">
        <f>_xlfn.MAXIFS(Table1[ScheduleWeekWritten],Table1[ScheduleSeason],Table1[[#This Row],[ScheduleSeason]])</f>
        <v>17</v>
      </c>
      <c r="D12642">
        <v>16</v>
      </c>
      <c r="E12642" cm="1">
        <f t="array" ref="E12642">_xlfn.XLOOKUP(Table1[[#This Row],[ScheduleWeekWritten]],Table3[Game],100+Table3[Increase],Table1[[#This Row],[ScheduleWeekWritten]])</f>
        <v>16</v>
      </c>
      <c r="F12642" t="b">
        <v>0</v>
      </c>
      <c r="G12642" t="s">
        <v>62</v>
      </c>
      <c r="H12642">
        <v>15</v>
      </c>
      <c r="I12642">
        <v>31</v>
      </c>
      <c r="J12642" t="s">
        <v>158</v>
      </c>
      <c r="K12642" t="s">
        <v>159</v>
      </c>
      <c r="L12642" t="str">
        <f>_xlfn.XLOOKUP(Table1[[#This Row],[TeamFavoriteID]],Table2[team_id],Table2[team_name],_xlfn.XLOOKUP(Table1[[#This Row],[TeamFavoriteID]],Table2[team_id_pfr],Table2[team_name],"Even"))</f>
        <v>Baltimore Ravens</v>
      </c>
      <c r="M12642">
        <v>-10</v>
      </c>
      <c r="N12642">
        <f>IF(Table1[[#This Row],[TeamFavorite]]=Table1[[#This Row],[TeamHome]],Table1[[#This Row],[ScoreAway]]-Table1[[#This Row],[ScoreHome]],Table1[[#This Row],[ScoreHome]]-Table1[[#This Row],[ScoreAway]])</f>
        <v>-16</v>
      </c>
      <c r="O12642">
        <f>IF(Table1[[#This Row],[SpreadActual]]&lt;Table1[[#This Row],[SpreadFavorite]],1,0)</f>
        <v>1</v>
      </c>
      <c r="P12642">
        <v>49</v>
      </c>
      <c r="Q12642" t="s">
        <v>170</v>
      </c>
      <c r="R12642" t="b">
        <v>0</v>
      </c>
    </row>
    <row r="12643" spans="1:22" x14ac:dyDescent="0.2">
      <c r="A12643" s="1">
        <v>43821</v>
      </c>
      <c r="B12643">
        <v>2019</v>
      </c>
      <c r="C12643">
        <f>_xlfn.MAXIFS(Table1[ScheduleWeekWritten],Table1[ScheduleSeason],Table1[[#This Row],[ScheduleSeason]])</f>
        <v>17</v>
      </c>
      <c r="D12643">
        <v>16</v>
      </c>
      <c r="E12643" cm="1">
        <f t="array" ref="E12643">_xlfn.XLOOKUP(Table1[[#This Row],[ScheduleWeekWritten]],Table3[Game],100+Table3[Increase],Table1[[#This Row],[ScheduleWeekWritten]])</f>
        <v>16</v>
      </c>
      <c r="F12643" t="b">
        <v>0</v>
      </c>
      <c r="G12643" t="s">
        <v>24</v>
      </c>
      <c r="H12643">
        <v>27</v>
      </c>
      <c r="I12643">
        <v>17</v>
      </c>
      <c r="J12643" t="s">
        <v>45</v>
      </c>
      <c r="K12643" t="s">
        <v>88</v>
      </c>
      <c r="L12643" t="str">
        <f>_xlfn.XLOOKUP(Table1[[#This Row],[TeamFavoriteID]],Table2[team_id],Table2[team_name],_xlfn.XLOOKUP(Table1[[#This Row],[TeamFavoriteID]],Table2[team_id_pfr],Table2[team_name],"Even"))</f>
        <v>Denver Broncos</v>
      </c>
      <c r="M12643">
        <v>-7.5</v>
      </c>
      <c r="N12643">
        <f>IF(Table1[[#This Row],[TeamFavorite]]=Table1[[#This Row],[TeamHome]],Table1[[#This Row],[ScoreAway]]-Table1[[#This Row],[ScoreHome]],Table1[[#This Row],[ScoreHome]]-Table1[[#This Row],[ScoreAway]])</f>
        <v>-10</v>
      </c>
      <c r="O12643">
        <f>IF(Table1[[#This Row],[SpreadActual]]&lt;Table1[[#This Row],[SpreadFavorite]],1,0)</f>
        <v>1</v>
      </c>
      <c r="P12643">
        <v>40</v>
      </c>
      <c r="Q12643" t="s">
        <v>174</v>
      </c>
      <c r="R12643" t="b">
        <v>0</v>
      </c>
    </row>
    <row r="12644" spans="1:22" x14ac:dyDescent="0.2">
      <c r="A12644" s="1">
        <v>43821</v>
      </c>
      <c r="B12644">
        <v>2019</v>
      </c>
      <c r="C12644">
        <f>_xlfn.MAXIFS(Table1[ScheduleWeekWritten],Table1[ScheduleSeason],Table1[[#This Row],[ScheduleSeason]])</f>
        <v>17</v>
      </c>
      <c r="D12644">
        <v>16</v>
      </c>
      <c r="E12644" cm="1">
        <f t="array" ref="E12644">_xlfn.XLOOKUP(Table1[[#This Row],[ScheduleWeekWritten]],Table3[Game],100+Table3[Increase],Table1[[#This Row],[ScheduleWeekWritten]])</f>
        <v>16</v>
      </c>
      <c r="F12644" t="b">
        <v>0</v>
      </c>
      <c r="G12644" t="s">
        <v>140</v>
      </c>
      <c r="H12644">
        <v>38</v>
      </c>
      <c r="I12644">
        <v>6</v>
      </c>
      <c r="J12644" t="s">
        <v>152</v>
      </c>
      <c r="K12644" t="s">
        <v>72</v>
      </c>
      <c r="L12644" t="str">
        <f>_xlfn.XLOOKUP(Table1[[#This Row],[TeamFavoriteID]],Table2[team_id],Table2[team_name],_xlfn.XLOOKUP(Table1[[#This Row],[TeamFavoriteID]],Table2[team_id_pfr],Table2[team_name],"Even"))</f>
        <v>Baltimore Colts</v>
      </c>
      <c r="M12644">
        <v>-7</v>
      </c>
      <c r="N12644">
        <f>IF(Table1[[#This Row],[TeamFavorite]]=Table1[[#This Row],[TeamHome]],Table1[[#This Row],[ScoreAway]]-Table1[[#This Row],[ScoreHome]],Table1[[#This Row],[ScoreHome]]-Table1[[#This Row],[ScoreAway]])</f>
        <v>32</v>
      </c>
      <c r="O12644">
        <f>IF(Table1[[#This Row],[SpreadActual]]&lt;Table1[[#This Row],[SpreadFavorite]],1,0)</f>
        <v>0</v>
      </c>
      <c r="P12644">
        <v>46.5</v>
      </c>
      <c r="Q12644" t="s">
        <v>190</v>
      </c>
      <c r="R12644" t="b">
        <v>0</v>
      </c>
      <c r="S12644">
        <v>72</v>
      </c>
      <c r="T12644">
        <v>0</v>
      </c>
      <c r="V12644" t="s">
        <v>103</v>
      </c>
    </row>
    <row r="12645" spans="1:22" x14ac:dyDescent="0.2">
      <c r="A12645" s="1">
        <v>43821</v>
      </c>
      <c r="B12645">
        <v>2019</v>
      </c>
      <c r="C12645">
        <f>_xlfn.MAXIFS(Table1[ScheduleWeekWritten],Table1[ScheduleSeason],Table1[[#This Row],[ScheduleSeason]])</f>
        <v>17</v>
      </c>
      <c r="D12645">
        <v>16</v>
      </c>
      <c r="E12645" cm="1">
        <f t="array" ref="E12645">_xlfn.XLOOKUP(Table1[[#This Row],[ScheduleWeekWritten]],Table3[Game],100+Table3[Increase],Table1[[#This Row],[ScheduleWeekWritten]])</f>
        <v>16</v>
      </c>
      <c r="F12645" t="b">
        <v>0</v>
      </c>
      <c r="G12645" t="s">
        <v>210</v>
      </c>
      <c r="H12645">
        <v>17</v>
      </c>
      <c r="I12645">
        <v>24</v>
      </c>
      <c r="J12645" t="s">
        <v>20</v>
      </c>
      <c r="K12645" t="s">
        <v>29</v>
      </c>
      <c r="L12645" t="str">
        <f>_xlfn.XLOOKUP(Table1[[#This Row],[TeamFavoriteID]],Table2[team_id],Table2[team_name],_xlfn.XLOOKUP(Table1[[#This Row],[TeamFavoriteID]],Table2[team_id_pfr],Table2[team_name],"Even"))</f>
        <v>Los Angeles Chargers</v>
      </c>
      <c r="M12645">
        <v>-7.5</v>
      </c>
      <c r="N12645">
        <f>IF(Table1[[#This Row],[TeamFavorite]]=Table1[[#This Row],[TeamHome]],Table1[[#This Row],[ScoreAway]]-Table1[[#This Row],[ScoreHome]],Table1[[#This Row],[ScoreHome]]-Table1[[#This Row],[ScoreAway]])</f>
        <v>7</v>
      </c>
      <c r="O12645">
        <f>IF(Table1[[#This Row],[SpreadActual]]&lt;Table1[[#This Row],[SpreadFavorite]],1,0)</f>
        <v>0</v>
      </c>
      <c r="P12645">
        <v>45</v>
      </c>
      <c r="Q12645" t="s">
        <v>216</v>
      </c>
      <c r="R12645" t="b">
        <v>0</v>
      </c>
    </row>
    <row r="12646" spans="1:22" x14ac:dyDescent="0.2">
      <c r="A12646" s="1">
        <v>43821</v>
      </c>
      <c r="B12646">
        <v>2019</v>
      </c>
      <c r="C12646">
        <f>_xlfn.MAXIFS(Table1[ScheduleWeekWritten],Table1[ScheduleSeason],Table1[[#This Row],[ScheduleSeason]])</f>
        <v>17</v>
      </c>
      <c r="D12646">
        <v>16</v>
      </c>
      <c r="E12646" cm="1">
        <f t="array" ref="E12646">_xlfn.XLOOKUP(Table1[[#This Row],[ScheduleWeekWritten]],Table3[Game],100+Table3[Increase],Table1[[#This Row],[ScheduleWeekWritten]])</f>
        <v>16</v>
      </c>
      <c r="F12646" t="b">
        <v>0</v>
      </c>
      <c r="G12646" t="s">
        <v>19</v>
      </c>
      <c r="H12646">
        <v>38</v>
      </c>
      <c r="I12646">
        <v>35</v>
      </c>
      <c r="J12646" t="s">
        <v>101</v>
      </c>
      <c r="K12646" t="s">
        <v>104</v>
      </c>
      <c r="L12646" t="str">
        <f>_xlfn.XLOOKUP(Table1[[#This Row],[TeamFavoriteID]],Table2[team_id],Table2[team_name],_xlfn.XLOOKUP(Table1[[#This Row],[TeamFavoriteID]],Table2[team_id_pfr],Table2[team_name],"Even"))</f>
        <v>Cincinnati Bengals</v>
      </c>
      <c r="M12646">
        <v>-1.5</v>
      </c>
      <c r="N12646">
        <f>IF(Table1[[#This Row],[TeamFavorite]]=Table1[[#This Row],[TeamHome]],Table1[[#This Row],[ScoreAway]]-Table1[[#This Row],[ScoreHome]],Table1[[#This Row],[ScoreHome]]-Table1[[#This Row],[ScoreAway]])</f>
        <v>3</v>
      </c>
      <c r="O12646">
        <f>IF(Table1[[#This Row],[SpreadActual]]&lt;Table1[[#This Row],[SpreadFavorite]],1,0)</f>
        <v>0</v>
      </c>
      <c r="P12646">
        <v>45</v>
      </c>
      <c r="Q12646" t="s">
        <v>212</v>
      </c>
      <c r="R12646" t="b">
        <v>0</v>
      </c>
    </row>
    <row r="12647" spans="1:22" x14ac:dyDescent="0.2">
      <c r="A12647" s="1">
        <v>43821</v>
      </c>
      <c r="B12647">
        <v>2019</v>
      </c>
      <c r="C12647">
        <f>_xlfn.MAXIFS(Table1[ScheduleWeekWritten],Table1[ScheduleSeason],Table1[[#This Row],[ScheduleSeason]])</f>
        <v>17</v>
      </c>
      <c r="D12647">
        <v>16</v>
      </c>
      <c r="E12647" cm="1">
        <f t="array" ref="E12647">_xlfn.XLOOKUP(Table1[[#This Row],[ScheduleWeekWritten]],Table3[Game],100+Table3[Increase],Table1[[#This Row],[ScheduleWeekWritten]])</f>
        <v>16</v>
      </c>
      <c r="F12647" t="b">
        <v>0</v>
      </c>
      <c r="G12647" t="s">
        <v>31</v>
      </c>
      <c r="H12647">
        <v>16</v>
      </c>
      <c r="I12647">
        <v>10</v>
      </c>
      <c r="J12647" t="s">
        <v>49</v>
      </c>
      <c r="K12647" t="s">
        <v>51</v>
      </c>
      <c r="L12647" t="str">
        <f>_xlfn.XLOOKUP(Table1[[#This Row],[TeamFavoriteID]],Table2[team_id],Table2[team_name],_xlfn.XLOOKUP(Table1[[#This Row],[TeamFavoriteID]],Table2[team_id_pfr],Table2[team_name],"Even"))</f>
        <v>Pittsburgh Steelers</v>
      </c>
      <c r="M12647">
        <v>-3</v>
      </c>
      <c r="N12647">
        <f>IF(Table1[[#This Row],[TeamFavorite]]=Table1[[#This Row],[TeamHome]],Table1[[#This Row],[ScoreAway]]-Table1[[#This Row],[ScoreHome]],Table1[[#This Row],[ScoreHome]]-Table1[[#This Row],[ScoreAway]])</f>
        <v>6</v>
      </c>
      <c r="O12647">
        <f>IF(Table1[[#This Row],[SpreadActual]]&lt;Table1[[#This Row],[SpreadFavorite]],1,0)</f>
        <v>0</v>
      </c>
      <c r="P12647">
        <v>36.5</v>
      </c>
      <c r="Q12647" t="s">
        <v>197</v>
      </c>
      <c r="R12647" t="b">
        <v>0</v>
      </c>
    </row>
    <row r="12648" spans="1:22" x14ac:dyDescent="0.2">
      <c r="A12648" s="1">
        <v>43821</v>
      </c>
      <c r="B12648">
        <v>2019</v>
      </c>
      <c r="C12648">
        <f>_xlfn.MAXIFS(Table1[ScheduleWeekWritten],Table1[ScheduleSeason],Table1[[#This Row],[ScheduleSeason]])</f>
        <v>17</v>
      </c>
      <c r="D12648">
        <v>16</v>
      </c>
      <c r="E12648" cm="1">
        <f t="array" ref="E12648">_xlfn.XLOOKUP(Table1[[#This Row],[ScheduleWeekWritten]],Table3[Game],100+Table3[Increase],Table1[[#This Row],[ScheduleWeekWritten]])</f>
        <v>16</v>
      </c>
      <c r="F12648" t="b">
        <v>0</v>
      </c>
      <c r="G12648" t="s">
        <v>58</v>
      </c>
      <c r="H12648">
        <v>17</v>
      </c>
      <c r="I12648">
        <v>9</v>
      </c>
      <c r="J12648" t="s">
        <v>67</v>
      </c>
      <c r="K12648" t="s">
        <v>68</v>
      </c>
      <c r="L12648" t="str">
        <f>_xlfn.XLOOKUP(Table1[[#This Row],[TeamFavoriteID]],Table2[team_id],Table2[team_name],_xlfn.XLOOKUP(Table1[[#This Row],[TeamFavoriteID]],Table2[team_id_pfr],Table2[team_name],"Even"))</f>
        <v>Dallas Cowboys</v>
      </c>
      <c r="M12648">
        <v>-2</v>
      </c>
      <c r="N12648">
        <f>IF(Table1[[#This Row],[TeamFavorite]]=Table1[[#This Row],[TeamHome]],Table1[[#This Row],[ScoreAway]]-Table1[[#This Row],[ScoreHome]],Table1[[#This Row],[ScoreHome]]-Table1[[#This Row],[ScoreAway]])</f>
        <v>8</v>
      </c>
      <c r="O12648">
        <f>IF(Table1[[#This Row],[SpreadActual]]&lt;Table1[[#This Row],[SpreadFavorite]],1,0)</f>
        <v>0</v>
      </c>
      <c r="P12648">
        <v>46.5</v>
      </c>
      <c r="Q12648" t="s">
        <v>183</v>
      </c>
      <c r="R12648" t="b">
        <v>0</v>
      </c>
    </row>
    <row r="12649" spans="1:22" x14ac:dyDescent="0.2">
      <c r="A12649" s="1">
        <v>43821</v>
      </c>
      <c r="B12649">
        <v>2019</v>
      </c>
      <c r="C12649">
        <f>_xlfn.MAXIFS(Table1[ScheduleWeekWritten],Table1[ScheduleSeason],Table1[[#This Row],[ScheduleSeason]])</f>
        <v>17</v>
      </c>
      <c r="D12649">
        <v>16</v>
      </c>
      <c r="E12649" cm="1">
        <f t="array" ref="E12649">_xlfn.XLOOKUP(Table1[[#This Row],[ScheduleWeekWritten]],Table3[Game],100+Table3[Increase],Table1[[#This Row],[ScheduleWeekWritten]])</f>
        <v>16</v>
      </c>
      <c r="F12649" t="b">
        <v>0</v>
      </c>
      <c r="G12649" t="s">
        <v>128</v>
      </c>
      <c r="H12649">
        <v>13</v>
      </c>
      <c r="I12649">
        <v>27</v>
      </c>
      <c r="J12649" t="s">
        <v>149</v>
      </c>
      <c r="K12649" t="s">
        <v>132</v>
      </c>
      <c r="L12649" t="str">
        <f>_xlfn.XLOOKUP(Table1[[#This Row],[TeamFavoriteID]],Table2[team_id],Table2[team_name],_xlfn.XLOOKUP(Table1[[#This Row],[TeamFavoriteID]],Table2[team_id_pfr],Table2[team_name],"Even"))</f>
        <v>Seattle Seahawks</v>
      </c>
      <c r="M12649">
        <v>-8</v>
      </c>
      <c r="N12649">
        <f>IF(Table1[[#This Row],[TeamFavorite]]=Table1[[#This Row],[TeamHome]],Table1[[#This Row],[ScoreAway]]-Table1[[#This Row],[ScoreHome]],Table1[[#This Row],[ScoreHome]]-Table1[[#This Row],[ScoreAway]])</f>
        <v>14</v>
      </c>
      <c r="O12649">
        <f>IF(Table1[[#This Row],[SpreadActual]]&lt;Table1[[#This Row],[SpreadFavorite]],1,0)</f>
        <v>0</v>
      </c>
      <c r="P12649">
        <v>51</v>
      </c>
      <c r="Q12649" t="s">
        <v>180</v>
      </c>
      <c r="R12649" t="b">
        <v>0</v>
      </c>
    </row>
    <row r="12650" spans="1:22" x14ac:dyDescent="0.2">
      <c r="A12650" s="1">
        <v>43821</v>
      </c>
      <c r="B12650">
        <v>2019</v>
      </c>
      <c r="C12650">
        <f>_xlfn.MAXIFS(Table1[ScheduleWeekWritten],Table1[ScheduleSeason],Table1[[#This Row],[ScheduleSeason]])</f>
        <v>17</v>
      </c>
      <c r="D12650">
        <v>16</v>
      </c>
      <c r="E12650" cm="1">
        <f t="array" ref="E12650">_xlfn.XLOOKUP(Table1[[#This Row],[ScheduleWeekWritten]],Table3[Game],100+Table3[Increase],Table1[[#This Row],[ScheduleWeekWritten]])</f>
        <v>16</v>
      </c>
      <c r="F12650" t="b">
        <v>0</v>
      </c>
      <c r="G12650" t="s">
        <v>171</v>
      </c>
      <c r="H12650">
        <v>28</v>
      </c>
      <c r="I12650">
        <v>38</v>
      </c>
      <c r="J12650" t="s">
        <v>95</v>
      </c>
      <c r="K12650" t="s">
        <v>98</v>
      </c>
      <c r="L12650" t="str">
        <f>_xlfn.XLOOKUP(Table1[[#This Row],[TeamFavoriteID]],Table2[team_id],Table2[team_name],_xlfn.XLOOKUP(Table1[[#This Row],[TeamFavoriteID]],Table2[team_id_pfr],Table2[team_name],"Even"))</f>
        <v>New Orleans Saints</v>
      </c>
      <c r="M12650">
        <v>-3</v>
      </c>
      <c r="N12650">
        <f>IF(Table1[[#This Row],[TeamFavorite]]=Table1[[#This Row],[TeamHome]],Table1[[#This Row],[ScoreAway]]-Table1[[#This Row],[ScoreHome]],Table1[[#This Row],[ScoreHome]]-Table1[[#This Row],[ScoreAway]])</f>
        <v>-10</v>
      </c>
      <c r="O12650">
        <f>IF(Table1[[#This Row],[SpreadActual]]&lt;Table1[[#This Row],[SpreadFavorite]],1,0)</f>
        <v>1</v>
      </c>
      <c r="P12650">
        <v>49</v>
      </c>
      <c r="Q12650" t="s">
        <v>172</v>
      </c>
      <c r="R12650" t="b">
        <v>0</v>
      </c>
    </row>
    <row r="12651" spans="1:22" x14ac:dyDescent="0.2">
      <c r="A12651" s="1">
        <v>43821</v>
      </c>
      <c r="B12651">
        <v>2019</v>
      </c>
      <c r="C12651">
        <f>_xlfn.MAXIFS(Table1[ScheduleWeekWritten],Table1[ScheduleSeason],Table1[[#This Row],[ScheduleSeason]])</f>
        <v>17</v>
      </c>
      <c r="D12651">
        <v>16</v>
      </c>
      <c r="E12651" cm="1">
        <f t="array" ref="E12651">_xlfn.XLOOKUP(Table1[[#This Row],[ScheduleWeekWritten]],Table3[Game],100+Table3[Increase],Table1[[#This Row],[ScheduleWeekWritten]])</f>
        <v>16</v>
      </c>
      <c r="F12651" t="b">
        <v>0</v>
      </c>
      <c r="G12651" t="s">
        <v>61</v>
      </c>
      <c r="H12651">
        <v>35</v>
      </c>
      <c r="I12651">
        <v>41</v>
      </c>
      <c r="J12651" t="s">
        <v>50</v>
      </c>
      <c r="K12651" t="s">
        <v>90</v>
      </c>
      <c r="L12651" t="str">
        <f>_xlfn.XLOOKUP(Table1[[#This Row],[TeamFavoriteID]],Table2[team_id],Table2[team_name],_xlfn.XLOOKUP(Table1[[#This Row],[TeamFavoriteID]],Table2[team_id_pfr],Table2[team_name],"Even"))</f>
        <v>New York Giants</v>
      </c>
      <c r="M12651">
        <v>-1</v>
      </c>
      <c r="N12651">
        <f>IF(Table1[[#This Row],[TeamFavorite]]=Table1[[#This Row],[TeamHome]],Table1[[#This Row],[ScoreAway]]-Table1[[#This Row],[ScoreHome]],Table1[[#This Row],[ScoreHome]]-Table1[[#This Row],[ScoreAway]])</f>
        <v>-6</v>
      </c>
      <c r="O12651">
        <f>IF(Table1[[#This Row],[SpreadActual]]&lt;Table1[[#This Row],[SpreadFavorite]],1,0)</f>
        <v>1</v>
      </c>
      <c r="P12651">
        <v>42</v>
      </c>
      <c r="Q12651" t="s">
        <v>165</v>
      </c>
      <c r="R12651" t="b">
        <v>0</v>
      </c>
    </row>
    <row r="12652" spans="1:22" x14ac:dyDescent="0.2">
      <c r="A12652" s="1">
        <v>43822</v>
      </c>
      <c r="B12652">
        <v>2019</v>
      </c>
      <c r="C12652">
        <f>_xlfn.MAXIFS(Table1[ScheduleWeekWritten],Table1[ScheduleSeason],Table1[[#This Row],[ScheduleSeason]])</f>
        <v>17</v>
      </c>
      <c r="D12652">
        <v>16</v>
      </c>
      <c r="E12652" cm="1">
        <f t="array" ref="E12652">_xlfn.XLOOKUP(Table1[[#This Row],[ScheduleWeekWritten]],Table3[Game],100+Table3[Increase],Table1[[#This Row],[ScheduleWeekWritten]])</f>
        <v>16</v>
      </c>
      <c r="F12652" t="b">
        <v>0</v>
      </c>
      <c r="G12652" t="s">
        <v>54</v>
      </c>
      <c r="H12652">
        <v>10</v>
      </c>
      <c r="I12652">
        <v>23</v>
      </c>
      <c r="J12652" t="s">
        <v>33</v>
      </c>
      <c r="K12652" t="s">
        <v>55</v>
      </c>
      <c r="L12652" t="str">
        <f>_xlfn.XLOOKUP(Table1[[#This Row],[TeamFavoriteID]],Table2[team_id],Table2[team_name],_xlfn.XLOOKUP(Table1[[#This Row],[TeamFavoriteID]],Table2[team_id_pfr],Table2[team_name],"Even"))</f>
        <v>Minnesota Vikings</v>
      </c>
      <c r="M12652">
        <v>-4</v>
      </c>
      <c r="N12652">
        <f>IF(Table1[[#This Row],[TeamFavorite]]=Table1[[#This Row],[TeamHome]],Table1[[#This Row],[ScoreAway]]-Table1[[#This Row],[ScoreHome]],Table1[[#This Row],[ScoreHome]]-Table1[[#This Row],[ScoreAway]])</f>
        <v>13</v>
      </c>
      <c r="O12652">
        <f>IF(Table1[[#This Row],[SpreadActual]]&lt;Table1[[#This Row],[SpreadFavorite]],1,0)</f>
        <v>0</v>
      </c>
      <c r="P12652">
        <v>46.5</v>
      </c>
      <c r="Q12652" t="s">
        <v>205</v>
      </c>
      <c r="R12652" t="b">
        <v>0</v>
      </c>
      <c r="S12652">
        <v>72</v>
      </c>
      <c r="T12652">
        <v>0</v>
      </c>
      <c r="V12652" t="s">
        <v>103</v>
      </c>
    </row>
    <row r="12653" spans="1:22" x14ac:dyDescent="0.2">
      <c r="A12653" s="1">
        <v>43828</v>
      </c>
      <c r="B12653">
        <v>2019</v>
      </c>
      <c r="C12653">
        <f>_xlfn.MAXIFS(Table1[ScheduleWeekWritten],Table1[ScheduleSeason],Table1[[#This Row],[ScheduleSeason]])</f>
        <v>17</v>
      </c>
      <c r="D12653">
        <v>17</v>
      </c>
      <c r="E12653" cm="1">
        <f t="array" ref="E12653">_xlfn.XLOOKUP(Table1[[#This Row],[ScheduleWeekWritten]],Table3[Game],100+Table3[Increase],Table1[[#This Row],[ScheduleWeekWritten]])</f>
        <v>17</v>
      </c>
      <c r="F12653" t="b">
        <v>0</v>
      </c>
      <c r="G12653" t="s">
        <v>158</v>
      </c>
      <c r="H12653">
        <v>28</v>
      </c>
      <c r="I12653">
        <v>10</v>
      </c>
      <c r="J12653" t="s">
        <v>49</v>
      </c>
      <c r="K12653" t="s">
        <v>51</v>
      </c>
      <c r="L12653" t="str">
        <f>_xlfn.XLOOKUP(Table1[[#This Row],[TeamFavoriteID]],Table2[team_id],Table2[team_name],_xlfn.XLOOKUP(Table1[[#This Row],[TeamFavoriteID]],Table2[team_id_pfr],Table2[team_name],"Even"))</f>
        <v>Pittsburgh Steelers</v>
      </c>
      <c r="M12653">
        <v>-1</v>
      </c>
      <c r="N12653">
        <f>IF(Table1[[#This Row],[TeamFavorite]]=Table1[[#This Row],[TeamHome]],Table1[[#This Row],[ScoreAway]]-Table1[[#This Row],[ScoreHome]],Table1[[#This Row],[ScoreHome]]-Table1[[#This Row],[ScoreAway]])</f>
        <v>18</v>
      </c>
      <c r="O12653">
        <f>IF(Table1[[#This Row],[SpreadActual]]&lt;Table1[[#This Row],[SpreadFavorite]],1,0)</f>
        <v>0</v>
      </c>
      <c r="P12653">
        <v>35</v>
      </c>
      <c r="Q12653" t="s">
        <v>166</v>
      </c>
      <c r="R12653" t="b">
        <v>0</v>
      </c>
    </row>
    <row r="12654" spans="1:22" x14ac:dyDescent="0.2">
      <c r="A12654" s="1">
        <v>43828</v>
      </c>
      <c r="B12654">
        <v>2019</v>
      </c>
      <c r="C12654">
        <f>_xlfn.MAXIFS(Table1[ScheduleWeekWritten],Table1[ScheduleSeason],Table1[[#This Row],[ScheduleSeason]])</f>
        <v>17</v>
      </c>
      <c r="D12654">
        <v>17</v>
      </c>
      <c r="E12654" cm="1">
        <f t="array" ref="E12654">_xlfn.XLOOKUP(Table1[[#This Row],[ScheduleWeekWritten]],Table3[Game],100+Table3[Increase],Table1[[#This Row],[ScheduleWeekWritten]])</f>
        <v>17</v>
      </c>
      <c r="F12654" t="b">
        <v>0</v>
      </c>
      <c r="G12654" t="s">
        <v>28</v>
      </c>
      <c r="H12654">
        <v>6</v>
      </c>
      <c r="I12654">
        <v>13</v>
      </c>
      <c r="J12654" t="s">
        <v>31</v>
      </c>
      <c r="K12654" t="s">
        <v>32</v>
      </c>
      <c r="L12654" t="str">
        <f>_xlfn.XLOOKUP(Table1[[#This Row],[TeamFavoriteID]],Table2[team_id],Table2[team_name],_xlfn.XLOOKUP(Table1[[#This Row],[TeamFavoriteID]],Table2[team_id_pfr],Table2[team_name],"Even"))</f>
        <v>New York Jets</v>
      </c>
      <c r="M12654">
        <v>-1</v>
      </c>
      <c r="N12654">
        <f>IF(Table1[[#This Row],[TeamFavorite]]=Table1[[#This Row],[TeamHome]],Table1[[#This Row],[ScoreAway]]-Table1[[#This Row],[ScoreHome]],Table1[[#This Row],[ScoreHome]]-Table1[[#This Row],[ScoreAway]])</f>
        <v>-7</v>
      </c>
      <c r="O12654">
        <f>IF(Table1[[#This Row],[SpreadActual]]&lt;Table1[[#This Row],[SpreadFavorite]],1,0)</f>
        <v>1</v>
      </c>
      <c r="P12654">
        <v>37</v>
      </c>
      <c r="Q12654" t="s">
        <v>204</v>
      </c>
      <c r="R12654" t="b">
        <v>0</v>
      </c>
    </row>
    <row r="12655" spans="1:22" x14ac:dyDescent="0.2">
      <c r="A12655" s="1">
        <v>43828</v>
      </c>
      <c r="B12655">
        <v>2019</v>
      </c>
      <c r="C12655">
        <f>_xlfn.MAXIFS(Table1[ScheduleWeekWritten],Table1[ScheduleSeason],Table1[[#This Row],[ScheduleSeason]])</f>
        <v>17</v>
      </c>
      <c r="D12655">
        <v>17</v>
      </c>
      <c r="E12655" cm="1">
        <f t="array" ref="E12655">_xlfn.XLOOKUP(Table1[[#This Row],[ScheduleWeekWritten]],Table3[Game],100+Table3[Increase],Table1[[#This Row],[ScheduleWeekWritten]])</f>
        <v>17</v>
      </c>
      <c r="F12655" t="b">
        <v>0</v>
      </c>
      <c r="G12655" t="s">
        <v>152</v>
      </c>
      <c r="H12655">
        <v>10</v>
      </c>
      <c r="I12655">
        <v>42</v>
      </c>
      <c r="J12655" t="s">
        <v>95</v>
      </c>
      <c r="K12655" t="s">
        <v>98</v>
      </c>
      <c r="L12655" t="str">
        <f>_xlfn.XLOOKUP(Table1[[#This Row],[TeamFavoriteID]],Table2[team_id],Table2[team_name],_xlfn.XLOOKUP(Table1[[#This Row],[TeamFavoriteID]],Table2[team_id_pfr],Table2[team_name],"Even"))</f>
        <v>New Orleans Saints</v>
      </c>
      <c r="M12655">
        <v>-14</v>
      </c>
      <c r="N12655">
        <f>IF(Table1[[#This Row],[TeamFavorite]]=Table1[[#This Row],[TeamHome]],Table1[[#This Row],[ScoreAway]]-Table1[[#This Row],[ScoreHome]],Table1[[#This Row],[ScoreHome]]-Table1[[#This Row],[ScoreAway]])</f>
        <v>-32</v>
      </c>
      <c r="O12655">
        <f>IF(Table1[[#This Row],[SpreadActual]]&lt;Table1[[#This Row],[SpreadFavorite]],1,0)</f>
        <v>1</v>
      </c>
      <c r="P12655">
        <v>44.5</v>
      </c>
      <c r="Q12655" t="s">
        <v>160</v>
      </c>
      <c r="R12655" t="b">
        <v>0</v>
      </c>
    </row>
    <row r="12656" spans="1:22" x14ac:dyDescent="0.2">
      <c r="A12656" s="1">
        <v>43828</v>
      </c>
      <c r="B12656">
        <v>2019</v>
      </c>
      <c r="C12656">
        <f>_xlfn.MAXIFS(Table1[ScheduleWeekWritten],Table1[ScheduleSeason],Table1[[#This Row],[ScheduleSeason]])</f>
        <v>17</v>
      </c>
      <c r="D12656">
        <v>17</v>
      </c>
      <c r="E12656" cm="1">
        <f t="array" ref="E12656">_xlfn.XLOOKUP(Table1[[#This Row],[ScheduleWeekWritten]],Table3[Game],100+Table3[Increase],Table1[[#This Row],[ScheduleWeekWritten]])</f>
        <v>17</v>
      </c>
      <c r="F12656" t="b">
        <v>0</v>
      </c>
      <c r="G12656" t="s">
        <v>101</v>
      </c>
      <c r="H12656">
        <v>33</v>
      </c>
      <c r="I12656">
        <v>23</v>
      </c>
      <c r="J12656" t="s">
        <v>62</v>
      </c>
      <c r="K12656" t="s">
        <v>63</v>
      </c>
      <c r="L12656" t="str">
        <f>_xlfn.XLOOKUP(Table1[[#This Row],[TeamFavoriteID]],Table2[team_id],Table2[team_name],_xlfn.XLOOKUP(Table1[[#This Row],[TeamFavoriteID]],Table2[team_id_pfr],Table2[team_name],"Even"))</f>
        <v>Cleveland Browns</v>
      </c>
      <c r="M12656">
        <v>-2.5</v>
      </c>
      <c r="N12656">
        <f>IF(Table1[[#This Row],[TeamFavorite]]=Table1[[#This Row],[TeamHome]],Table1[[#This Row],[ScoreAway]]-Table1[[#This Row],[ScoreHome]],Table1[[#This Row],[ScoreHome]]-Table1[[#This Row],[ScoreAway]])</f>
        <v>10</v>
      </c>
      <c r="O12656">
        <f>IF(Table1[[#This Row],[SpreadActual]]&lt;Table1[[#This Row],[SpreadFavorite]],1,0)</f>
        <v>0</v>
      </c>
      <c r="P12656">
        <v>43.5</v>
      </c>
      <c r="Q12656" t="s">
        <v>173</v>
      </c>
      <c r="R12656" t="b">
        <v>0</v>
      </c>
    </row>
    <row r="12657" spans="1:22" x14ac:dyDescent="0.2">
      <c r="A12657" s="1">
        <v>43828</v>
      </c>
      <c r="B12657">
        <v>2019</v>
      </c>
      <c r="C12657">
        <f>_xlfn.MAXIFS(Table1[ScheduleWeekWritten],Table1[ScheduleSeason],Table1[[#This Row],[ScheduleSeason]])</f>
        <v>17</v>
      </c>
      <c r="D12657">
        <v>17</v>
      </c>
      <c r="E12657" cm="1">
        <f t="array" ref="E12657">_xlfn.XLOOKUP(Table1[[#This Row],[ScheduleWeekWritten]],Table3[Game],100+Table3[Increase],Table1[[#This Row],[ScheduleWeekWritten]])</f>
        <v>17</v>
      </c>
      <c r="F12657" t="b">
        <v>0</v>
      </c>
      <c r="G12657" t="s">
        <v>67</v>
      </c>
      <c r="H12657">
        <v>47</v>
      </c>
      <c r="I12657">
        <v>16</v>
      </c>
      <c r="J12657" t="s">
        <v>61</v>
      </c>
      <c r="K12657" t="s">
        <v>68</v>
      </c>
      <c r="L12657" t="str">
        <f>_xlfn.XLOOKUP(Table1[[#This Row],[TeamFavoriteID]],Table2[team_id],Table2[team_name],_xlfn.XLOOKUP(Table1[[#This Row],[TeamFavoriteID]],Table2[team_id_pfr],Table2[team_name],"Even"))</f>
        <v>Dallas Cowboys</v>
      </c>
      <c r="M12657">
        <v>-12.5</v>
      </c>
      <c r="N12657">
        <f>IF(Table1[[#This Row],[TeamFavorite]]=Table1[[#This Row],[TeamHome]],Table1[[#This Row],[ScoreAway]]-Table1[[#This Row],[ScoreHome]],Table1[[#This Row],[ScoreHome]]-Table1[[#This Row],[ScoreAway]])</f>
        <v>-31</v>
      </c>
      <c r="O12657">
        <f>IF(Table1[[#This Row],[SpreadActual]]&lt;Table1[[#This Row],[SpreadFavorite]],1,0)</f>
        <v>1</v>
      </c>
      <c r="P12657">
        <v>47.5</v>
      </c>
      <c r="Q12657" t="s">
        <v>208</v>
      </c>
      <c r="R12657" t="b">
        <v>0</v>
      </c>
      <c r="S12657">
        <v>72</v>
      </c>
      <c r="T12657">
        <v>0</v>
      </c>
      <c r="V12657" t="s">
        <v>103</v>
      </c>
    </row>
    <row r="12658" spans="1:22" x14ac:dyDescent="0.2">
      <c r="A12658" s="1">
        <v>43828</v>
      </c>
      <c r="B12658">
        <v>2019</v>
      </c>
      <c r="C12658">
        <f>_xlfn.MAXIFS(Table1[ScheduleWeekWritten],Table1[ScheduleSeason],Table1[[#This Row],[ScheduleSeason]])</f>
        <v>17</v>
      </c>
      <c r="D12658">
        <v>17</v>
      </c>
      <c r="E12658" cm="1">
        <f t="array" ref="E12658">_xlfn.XLOOKUP(Table1[[#This Row],[ScheduleWeekWritten]],Table3[Game],100+Table3[Increase],Table1[[#This Row],[ScheduleWeekWritten]])</f>
        <v>17</v>
      </c>
      <c r="F12658" t="b">
        <v>0</v>
      </c>
      <c r="G12658" t="s">
        <v>24</v>
      </c>
      <c r="H12658">
        <v>16</v>
      </c>
      <c r="I12658">
        <v>15</v>
      </c>
      <c r="J12658" t="s">
        <v>20</v>
      </c>
      <c r="K12658" t="s">
        <v>88</v>
      </c>
      <c r="L12658" t="str">
        <f>_xlfn.XLOOKUP(Table1[[#This Row],[TeamFavoriteID]],Table2[team_id],Table2[team_name],_xlfn.XLOOKUP(Table1[[#This Row],[TeamFavoriteID]],Table2[team_id_pfr],Table2[team_name],"Even"))</f>
        <v>Denver Broncos</v>
      </c>
      <c r="M12658">
        <v>-4.5</v>
      </c>
      <c r="N12658">
        <f>IF(Table1[[#This Row],[TeamFavorite]]=Table1[[#This Row],[TeamHome]],Table1[[#This Row],[ScoreAway]]-Table1[[#This Row],[ScoreHome]],Table1[[#This Row],[ScoreHome]]-Table1[[#This Row],[ScoreAway]])</f>
        <v>-1</v>
      </c>
      <c r="O12658">
        <f>IF(Table1[[#This Row],[SpreadActual]]&lt;Table1[[#This Row],[SpreadFavorite]],1,0)</f>
        <v>0</v>
      </c>
      <c r="P12658">
        <v>41</v>
      </c>
      <c r="Q12658" t="s">
        <v>174</v>
      </c>
      <c r="R12658" t="b">
        <v>0</v>
      </c>
    </row>
    <row r="12659" spans="1:22" x14ac:dyDescent="0.2">
      <c r="A12659" s="1">
        <v>43828</v>
      </c>
      <c r="B12659">
        <v>2019</v>
      </c>
      <c r="C12659">
        <f>_xlfn.MAXIFS(Table1[ScheduleWeekWritten],Table1[ScheduleSeason],Table1[[#This Row],[ScheduleSeason]])</f>
        <v>17</v>
      </c>
      <c r="D12659">
        <v>17</v>
      </c>
      <c r="E12659" cm="1">
        <f t="array" ref="E12659">_xlfn.XLOOKUP(Table1[[#This Row],[ScheduleWeekWritten]],Table3[Game],100+Table3[Increase],Table1[[#This Row],[ScheduleWeekWritten]])</f>
        <v>17</v>
      </c>
      <c r="F12659" t="b">
        <v>0</v>
      </c>
      <c r="G12659" t="s">
        <v>45</v>
      </c>
      <c r="H12659">
        <v>20</v>
      </c>
      <c r="I12659">
        <v>23</v>
      </c>
      <c r="J12659" t="s">
        <v>33</v>
      </c>
      <c r="K12659" t="s">
        <v>35</v>
      </c>
      <c r="L12659" t="str">
        <f>_xlfn.XLOOKUP(Table1[[#This Row],[TeamFavoriteID]],Table2[team_id],Table2[team_name],_xlfn.XLOOKUP(Table1[[#This Row],[TeamFavoriteID]],Table2[team_id_pfr],Table2[team_name],"Even"))</f>
        <v>Green Bay Packers</v>
      </c>
      <c r="M12659">
        <v>-13</v>
      </c>
      <c r="N12659">
        <f>IF(Table1[[#This Row],[TeamFavorite]]=Table1[[#This Row],[TeamHome]],Table1[[#This Row],[ScoreAway]]-Table1[[#This Row],[ScoreHome]],Table1[[#This Row],[ScoreHome]]-Table1[[#This Row],[ScoreAway]])</f>
        <v>-3</v>
      </c>
      <c r="O12659">
        <f>IF(Table1[[#This Row],[SpreadActual]]&lt;Table1[[#This Row],[SpreadFavorite]],1,0)</f>
        <v>0</v>
      </c>
      <c r="P12659">
        <v>44</v>
      </c>
      <c r="Q12659" t="s">
        <v>181</v>
      </c>
      <c r="R12659" t="b">
        <v>0</v>
      </c>
      <c r="S12659">
        <v>72</v>
      </c>
      <c r="T12659">
        <v>0</v>
      </c>
      <c r="V12659" t="s">
        <v>103</v>
      </c>
    </row>
    <row r="12660" spans="1:22" x14ac:dyDescent="0.2">
      <c r="A12660" s="1">
        <v>43828</v>
      </c>
      <c r="B12660">
        <v>2019</v>
      </c>
      <c r="C12660">
        <f>_xlfn.MAXIFS(Table1[ScheduleWeekWritten],Table1[ScheduleSeason],Table1[[#This Row],[ScheduleSeason]])</f>
        <v>17</v>
      </c>
      <c r="D12660">
        <v>17</v>
      </c>
      <c r="E12660" cm="1">
        <f t="array" ref="E12660">_xlfn.XLOOKUP(Table1[[#This Row],[ScheduleWeekWritten]],Table3[Game],100+Table3[Increase],Table1[[#This Row],[ScheduleWeekWritten]])</f>
        <v>17</v>
      </c>
      <c r="F12660" t="b">
        <v>0</v>
      </c>
      <c r="G12660" t="s">
        <v>177</v>
      </c>
      <c r="H12660">
        <v>14</v>
      </c>
      <c r="I12660">
        <v>35</v>
      </c>
      <c r="J12660" t="s">
        <v>171</v>
      </c>
      <c r="K12660" t="s">
        <v>25</v>
      </c>
      <c r="L12660" t="str">
        <f>_xlfn.XLOOKUP(Table1[[#This Row],[TeamFavoriteID]],Table2[team_id],Table2[team_name],_xlfn.XLOOKUP(Table1[[#This Row],[TeamFavoriteID]],Table2[team_id_pfr],Table2[team_name],"Even"))</f>
        <v>Houston Oilers</v>
      </c>
      <c r="M12660">
        <v>-10</v>
      </c>
      <c r="N12660">
        <f>IF(Table1[[#This Row],[TeamFavorite]]=Table1[[#This Row],[TeamHome]],Table1[[#This Row],[ScoreAway]]-Table1[[#This Row],[ScoreHome]],Table1[[#This Row],[ScoreHome]]-Table1[[#This Row],[ScoreAway]])</f>
        <v>-21</v>
      </c>
      <c r="O12660">
        <f>IF(Table1[[#This Row],[SpreadActual]]&lt;Table1[[#This Row],[SpreadFavorite]],1,0)</f>
        <v>1</v>
      </c>
      <c r="P12660">
        <v>43</v>
      </c>
      <c r="Q12660" t="s">
        <v>207</v>
      </c>
      <c r="R12660" t="b">
        <v>0</v>
      </c>
      <c r="S12660">
        <v>72</v>
      </c>
      <c r="T12660">
        <v>0</v>
      </c>
      <c r="V12660" t="s">
        <v>103</v>
      </c>
    </row>
    <row r="12661" spans="1:22" x14ac:dyDescent="0.2">
      <c r="A12661" s="1">
        <v>43828</v>
      </c>
      <c r="B12661">
        <v>2019</v>
      </c>
      <c r="C12661">
        <f>_xlfn.MAXIFS(Table1[ScheduleWeekWritten],Table1[ScheduleSeason],Table1[[#This Row],[ScheduleSeason]])</f>
        <v>17</v>
      </c>
      <c r="D12661">
        <v>17</v>
      </c>
      <c r="E12661" cm="1">
        <f t="array" ref="E12661">_xlfn.XLOOKUP(Table1[[#This Row],[ScheduleWeekWritten]],Table3[Game],100+Table3[Increase],Table1[[#This Row],[ScheduleWeekWritten]])</f>
        <v>17</v>
      </c>
      <c r="F12661" t="b">
        <v>0</v>
      </c>
      <c r="G12661" t="s">
        <v>154</v>
      </c>
      <c r="H12661">
        <v>38</v>
      </c>
      <c r="I12661">
        <v>20</v>
      </c>
      <c r="J12661" t="s">
        <v>140</v>
      </c>
      <c r="K12661" t="s">
        <v>72</v>
      </c>
      <c r="L12661" t="str">
        <f>_xlfn.XLOOKUP(Table1[[#This Row],[TeamFavoriteID]],Table2[team_id],Table2[team_name],_xlfn.XLOOKUP(Table1[[#This Row],[TeamFavoriteID]],Table2[team_id_pfr],Table2[team_name],"Even"))</f>
        <v>Baltimore Colts</v>
      </c>
      <c r="M12661">
        <v>-5.5</v>
      </c>
      <c r="N12661">
        <f>IF(Table1[[#This Row],[TeamFavorite]]=Table1[[#This Row],[TeamHome]],Table1[[#This Row],[ScoreAway]]-Table1[[#This Row],[ScoreHome]],Table1[[#This Row],[ScoreHome]]-Table1[[#This Row],[ScoreAway]])</f>
        <v>18</v>
      </c>
      <c r="O12661">
        <f>IF(Table1[[#This Row],[SpreadActual]]&lt;Table1[[#This Row],[SpreadFavorite]],1,0)</f>
        <v>0</v>
      </c>
      <c r="P12661">
        <v>41.5</v>
      </c>
      <c r="Q12661" t="s">
        <v>214</v>
      </c>
      <c r="R12661" t="b">
        <v>0</v>
      </c>
    </row>
    <row r="12662" spans="1:22" x14ac:dyDescent="0.2">
      <c r="A12662" s="1">
        <v>43828</v>
      </c>
      <c r="B12662">
        <v>2019</v>
      </c>
      <c r="C12662">
        <f>_xlfn.MAXIFS(Table1[ScheduleWeekWritten],Table1[ScheduleSeason],Table1[[#This Row],[ScheduleSeason]])</f>
        <v>17</v>
      </c>
      <c r="D12662">
        <v>17</v>
      </c>
      <c r="E12662" cm="1">
        <f t="array" ref="E12662">_xlfn.XLOOKUP(Table1[[#This Row],[ScheduleWeekWritten]],Table3[Game],100+Table3[Increase],Table1[[#This Row],[ScheduleWeekWritten]])</f>
        <v>17</v>
      </c>
      <c r="F12662" t="b">
        <v>0</v>
      </c>
      <c r="G12662" t="s">
        <v>42</v>
      </c>
      <c r="H12662">
        <v>31</v>
      </c>
      <c r="I12662">
        <v>21</v>
      </c>
      <c r="J12662" t="s">
        <v>210</v>
      </c>
      <c r="K12662" t="s">
        <v>75</v>
      </c>
      <c r="L12662" t="str">
        <f>_xlfn.XLOOKUP(Table1[[#This Row],[TeamFavoriteID]],Table2[team_id],Table2[team_name],_xlfn.XLOOKUP(Table1[[#This Row],[TeamFavoriteID]],Table2[team_id_pfr],Table2[team_name],"Even"))</f>
        <v>Kansas City Chiefs</v>
      </c>
      <c r="M12662">
        <v>-9.5</v>
      </c>
      <c r="N12662">
        <f>IF(Table1[[#This Row],[TeamFavorite]]=Table1[[#This Row],[TeamHome]],Table1[[#This Row],[ScoreAway]]-Table1[[#This Row],[ScoreHome]],Table1[[#This Row],[ScoreHome]]-Table1[[#This Row],[ScoreAway]])</f>
        <v>-10</v>
      </c>
      <c r="O12662">
        <f>IF(Table1[[#This Row],[SpreadActual]]&lt;Table1[[#This Row],[SpreadFavorite]],1,0)</f>
        <v>1</v>
      </c>
      <c r="P12662">
        <v>46</v>
      </c>
      <c r="Q12662" t="s">
        <v>117</v>
      </c>
      <c r="R12662" t="b">
        <v>0</v>
      </c>
    </row>
    <row r="12663" spans="1:22" x14ac:dyDescent="0.2">
      <c r="A12663" s="1">
        <v>43828</v>
      </c>
      <c r="B12663">
        <v>2019</v>
      </c>
      <c r="C12663">
        <f>_xlfn.MAXIFS(Table1[ScheduleWeekWritten],Table1[ScheduleSeason],Table1[[#This Row],[ScheduleSeason]])</f>
        <v>17</v>
      </c>
      <c r="D12663">
        <v>17</v>
      </c>
      <c r="E12663" cm="1">
        <f t="array" ref="E12663">_xlfn.XLOOKUP(Table1[[#This Row],[ScheduleWeekWritten]],Table3[Game],100+Table3[Increase],Table1[[#This Row],[ScheduleWeekWritten]])</f>
        <v>17</v>
      </c>
      <c r="F12663" t="b">
        <v>0</v>
      </c>
      <c r="G12663" t="s">
        <v>39</v>
      </c>
      <c r="H12663">
        <v>31</v>
      </c>
      <c r="I12663">
        <v>24</v>
      </c>
      <c r="J12663" t="s">
        <v>149</v>
      </c>
      <c r="K12663" t="s">
        <v>40</v>
      </c>
      <c r="L12663" t="str">
        <f>_xlfn.XLOOKUP(Table1[[#This Row],[TeamFavoriteID]],Table2[team_id],Table2[team_name],_xlfn.XLOOKUP(Table1[[#This Row],[TeamFavoriteID]],Table2[team_id_pfr],Table2[team_name],"Even"))</f>
        <v>Los Angeles Rams</v>
      </c>
      <c r="M12663">
        <v>-7</v>
      </c>
      <c r="N12663">
        <f>IF(Table1[[#This Row],[TeamFavorite]]=Table1[[#This Row],[TeamHome]],Table1[[#This Row],[ScoreAway]]-Table1[[#This Row],[ScoreHome]],Table1[[#This Row],[ScoreHome]]-Table1[[#This Row],[ScoreAway]])</f>
        <v>-7</v>
      </c>
      <c r="O12663">
        <f>IF(Table1[[#This Row],[SpreadActual]]&lt;Table1[[#This Row],[SpreadFavorite]],1,0)</f>
        <v>0</v>
      </c>
      <c r="P12663">
        <v>45.5</v>
      </c>
      <c r="Q12663" t="s">
        <v>65</v>
      </c>
      <c r="R12663" t="b">
        <v>0</v>
      </c>
    </row>
    <row r="12664" spans="1:22" x14ac:dyDescent="0.2">
      <c r="A12664" s="1">
        <v>43828</v>
      </c>
      <c r="B12664">
        <v>2019</v>
      </c>
      <c r="C12664">
        <f>_xlfn.MAXIFS(Table1[ScheduleWeekWritten],Table1[ScheduleSeason],Table1[[#This Row],[ScheduleSeason]])</f>
        <v>17</v>
      </c>
      <c r="D12664">
        <v>17</v>
      </c>
      <c r="E12664" cm="1">
        <f t="array" ref="E12664">_xlfn.XLOOKUP(Table1[[#This Row],[ScheduleWeekWritten]],Table3[Game],100+Table3[Increase],Table1[[#This Row],[ScheduleWeekWritten]])</f>
        <v>17</v>
      </c>
      <c r="F12664" t="b">
        <v>0</v>
      </c>
      <c r="G12664" t="s">
        <v>54</v>
      </c>
      <c r="H12664">
        <v>19</v>
      </c>
      <c r="I12664">
        <v>21</v>
      </c>
      <c r="J12664" t="s">
        <v>46</v>
      </c>
      <c r="K12664" t="s">
        <v>47</v>
      </c>
      <c r="L12664" t="str">
        <f>_xlfn.XLOOKUP(Table1[[#This Row],[TeamFavoriteID]],Table2[team_id],Table2[team_name],_xlfn.XLOOKUP(Table1[[#This Row],[TeamFavoriteID]],Table2[team_id_pfr],Table2[team_name],"Even"))</f>
        <v>Chicago Bears</v>
      </c>
      <c r="M12664">
        <v>-4.5</v>
      </c>
      <c r="N12664">
        <f>IF(Table1[[#This Row],[TeamFavorite]]=Table1[[#This Row],[TeamHome]],Table1[[#This Row],[ScoreAway]]-Table1[[#This Row],[ScoreHome]],Table1[[#This Row],[ScoreHome]]-Table1[[#This Row],[ScoreAway]])</f>
        <v>-2</v>
      </c>
      <c r="O12664">
        <f>IF(Table1[[#This Row],[SpreadActual]]&lt;Table1[[#This Row],[SpreadFavorite]],1,0)</f>
        <v>0</v>
      </c>
      <c r="P12664">
        <v>36</v>
      </c>
      <c r="Q12664" t="s">
        <v>205</v>
      </c>
      <c r="R12664" t="b">
        <v>0</v>
      </c>
      <c r="S12664">
        <v>72</v>
      </c>
      <c r="T12664">
        <v>0</v>
      </c>
      <c r="V12664" t="s">
        <v>103</v>
      </c>
    </row>
    <row r="12665" spans="1:22" x14ac:dyDescent="0.2">
      <c r="A12665" s="1">
        <v>43828</v>
      </c>
      <c r="B12665">
        <v>2019</v>
      </c>
      <c r="C12665">
        <f>_xlfn.MAXIFS(Table1[ScheduleWeekWritten],Table1[ScheduleSeason],Table1[[#This Row],[ScheduleSeason]])</f>
        <v>17</v>
      </c>
      <c r="D12665">
        <v>17</v>
      </c>
      <c r="E12665" cm="1">
        <f t="array" ref="E12665">_xlfn.XLOOKUP(Table1[[#This Row],[ScheduleWeekWritten]],Table3[Game],100+Table3[Increase],Table1[[#This Row],[ScheduleWeekWritten]])</f>
        <v>17</v>
      </c>
      <c r="F12665" t="b">
        <v>0</v>
      </c>
      <c r="G12665" t="s">
        <v>115</v>
      </c>
      <c r="H12665">
        <v>24</v>
      </c>
      <c r="I12665">
        <v>27</v>
      </c>
      <c r="J12665" t="s">
        <v>19</v>
      </c>
      <c r="K12665" t="s">
        <v>70</v>
      </c>
      <c r="L12665" t="str">
        <f>_xlfn.XLOOKUP(Table1[[#This Row],[TeamFavoriteID]],Table2[team_id],Table2[team_name],_xlfn.XLOOKUP(Table1[[#This Row],[TeamFavoriteID]],Table2[team_id_pfr],Table2[team_name],"Even"))</f>
        <v>Boston Patriots</v>
      </c>
      <c r="M12665">
        <v>-17</v>
      </c>
      <c r="N12665">
        <f>IF(Table1[[#This Row],[TeamFavorite]]=Table1[[#This Row],[TeamHome]],Table1[[#This Row],[ScoreAway]]-Table1[[#This Row],[ScoreHome]],Table1[[#This Row],[ScoreHome]]-Table1[[#This Row],[ScoreAway]])</f>
        <v>-3</v>
      </c>
      <c r="O12665">
        <f>IF(Table1[[#This Row],[SpreadActual]]&lt;Table1[[#This Row],[SpreadFavorite]],1,0)</f>
        <v>0</v>
      </c>
      <c r="P12665">
        <v>45.5</v>
      </c>
      <c r="Q12665" t="s">
        <v>179</v>
      </c>
      <c r="R12665" t="b">
        <v>0</v>
      </c>
    </row>
    <row r="12666" spans="1:22" x14ac:dyDescent="0.2">
      <c r="A12666" s="1">
        <v>43828</v>
      </c>
      <c r="B12666">
        <v>2019</v>
      </c>
      <c r="C12666">
        <f>_xlfn.MAXIFS(Table1[ScheduleWeekWritten],Table1[ScheduleSeason],Table1[[#This Row],[ScheduleSeason]])</f>
        <v>17</v>
      </c>
      <c r="D12666">
        <v>17</v>
      </c>
      <c r="E12666" cm="1">
        <f t="array" ref="E12666">_xlfn.XLOOKUP(Table1[[#This Row],[ScheduleWeekWritten]],Table3[Game],100+Table3[Increase],Table1[[#This Row],[ScheduleWeekWritten]])</f>
        <v>17</v>
      </c>
      <c r="F12666" t="b">
        <v>0</v>
      </c>
      <c r="G12666" t="s">
        <v>50</v>
      </c>
      <c r="H12666">
        <v>17</v>
      </c>
      <c r="I12666">
        <v>34</v>
      </c>
      <c r="J12666" t="s">
        <v>58</v>
      </c>
      <c r="K12666" t="s">
        <v>77</v>
      </c>
      <c r="L12666" t="str">
        <f>_xlfn.XLOOKUP(Table1[[#This Row],[TeamFavoriteID]],Table2[team_id],Table2[team_name],_xlfn.XLOOKUP(Table1[[#This Row],[TeamFavoriteID]],Table2[team_id_pfr],Table2[team_name],"Even"))</f>
        <v>Philadelphia Eagles</v>
      </c>
      <c r="M12666">
        <v>-3.5</v>
      </c>
      <c r="N12666">
        <f>IF(Table1[[#This Row],[TeamFavorite]]=Table1[[#This Row],[TeamHome]],Table1[[#This Row],[ScoreAway]]-Table1[[#This Row],[ScoreHome]],Table1[[#This Row],[ScoreHome]]-Table1[[#This Row],[ScoreAway]])</f>
        <v>-17</v>
      </c>
      <c r="O12666">
        <f>IF(Table1[[#This Row],[SpreadActual]]&lt;Table1[[#This Row],[SpreadFavorite]],1,0)</f>
        <v>1</v>
      </c>
      <c r="P12666">
        <v>44.5</v>
      </c>
      <c r="Q12666" t="s">
        <v>197</v>
      </c>
      <c r="R12666" t="b">
        <v>0</v>
      </c>
    </row>
    <row r="12667" spans="1:22" x14ac:dyDescent="0.2">
      <c r="A12667" s="1">
        <v>43828</v>
      </c>
      <c r="B12667">
        <v>2019</v>
      </c>
      <c r="C12667">
        <f>_xlfn.MAXIFS(Table1[ScheduleWeekWritten],Table1[ScheduleSeason],Table1[[#This Row],[ScheduleSeason]])</f>
        <v>17</v>
      </c>
      <c r="D12667">
        <v>17</v>
      </c>
      <c r="E12667" cm="1">
        <f t="array" ref="E12667">_xlfn.XLOOKUP(Table1[[#This Row],[ScheduleWeekWritten]],Table3[Game],100+Table3[Increase],Table1[[#This Row],[ScheduleWeekWritten]])</f>
        <v>17</v>
      </c>
      <c r="F12667" t="b">
        <v>0</v>
      </c>
      <c r="G12667" t="s">
        <v>128</v>
      </c>
      <c r="H12667">
        <v>21</v>
      </c>
      <c r="I12667">
        <v>26</v>
      </c>
      <c r="J12667" t="s">
        <v>53</v>
      </c>
      <c r="K12667" t="s">
        <v>87</v>
      </c>
      <c r="L12667" t="str">
        <f>_xlfn.XLOOKUP(Table1[[#This Row],[TeamFavoriteID]],Table2[team_id],Table2[team_name],_xlfn.XLOOKUP(Table1[[#This Row],[TeamFavoriteID]],Table2[team_id_pfr],Table2[team_name],"Even"))</f>
        <v>San Francisco 49ers</v>
      </c>
      <c r="M12667">
        <v>-3.5</v>
      </c>
      <c r="N12667">
        <f>IF(Table1[[#This Row],[TeamFavorite]]=Table1[[#This Row],[TeamHome]],Table1[[#This Row],[ScoreAway]]-Table1[[#This Row],[ScoreHome]],Table1[[#This Row],[ScoreHome]]-Table1[[#This Row],[ScoreAway]])</f>
        <v>-5</v>
      </c>
      <c r="O12667">
        <f>IF(Table1[[#This Row],[SpreadActual]]&lt;Table1[[#This Row],[SpreadFavorite]],1,0)</f>
        <v>1</v>
      </c>
      <c r="P12667">
        <v>47</v>
      </c>
      <c r="Q12667" t="s">
        <v>180</v>
      </c>
      <c r="R12667" t="b">
        <v>0</v>
      </c>
    </row>
    <row r="12668" spans="1:22" x14ac:dyDescent="0.2">
      <c r="A12668" s="1">
        <v>43828</v>
      </c>
      <c r="B12668">
        <v>2019</v>
      </c>
      <c r="C12668">
        <f>_xlfn.MAXIFS(Table1[ScheduleWeekWritten],Table1[ScheduleSeason],Table1[[#This Row],[ScheduleSeason]])</f>
        <v>17</v>
      </c>
      <c r="D12668">
        <v>17</v>
      </c>
      <c r="E12668" cm="1">
        <f t="array" ref="E12668">_xlfn.XLOOKUP(Table1[[#This Row],[ScheduleWeekWritten]],Table3[Game],100+Table3[Increase],Table1[[#This Row],[ScheduleWeekWritten]])</f>
        <v>17</v>
      </c>
      <c r="F12668" t="b">
        <v>0</v>
      </c>
      <c r="G12668" t="s">
        <v>127</v>
      </c>
      <c r="H12668">
        <v>22</v>
      </c>
      <c r="I12668">
        <v>28</v>
      </c>
      <c r="J12668" t="s">
        <v>38</v>
      </c>
      <c r="K12668" t="s">
        <v>133</v>
      </c>
      <c r="L12668" t="str">
        <f>_xlfn.XLOOKUP(Table1[[#This Row],[TeamFavoriteID]],Table2[team_id],Table2[team_name],_xlfn.XLOOKUP(Table1[[#This Row],[TeamFavoriteID]],Table2[team_id_pfr],Table2[team_name],"Even"))</f>
        <v>Tampa Bay Buccaneers</v>
      </c>
      <c r="M12668">
        <v>-1</v>
      </c>
      <c r="N12668">
        <f>IF(Table1[[#This Row],[TeamFavorite]]=Table1[[#This Row],[TeamHome]],Table1[[#This Row],[ScoreAway]]-Table1[[#This Row],[ScoreHome]],Table1[[#This Row],[ScoreHome]]-Table1[[#This Row],[ScoreAway]])</f>
        <v>6</v>
      </c>
      <c r="O12668">
        <f>IF(Table1[[#This Row],[SpreadActual]]&lt;Table1[[#This Row],[SpreadFavorite]],1,0)</f>
        <v>0</v>
      </c>
      <c r="P12668">
        <v>48.5</v>
      </c>
      <c r="Q12668" t="s">
        <v>168</v>
      </c>
      <c r="R12668" t="b">
        <v>0</v>
      </c>
    </row>
    <row r="12669" spans="1:22" x14ac:dyDescent="0.2">
      <c r="A12669" s="1">
        <v>43834</v>
      </c>
      <c r="B12669">
        <v>2019</v>
      </c>
      <c r="C12669">
        <f>_xlfn.MAXIFS(Table1[ScheduleWeekWritten],Table1[ScheduleSeason],Table1[[#This Row],[ScheduleSeason]])</f>
        <v>17</v>
      </c>
      <c r="D12669" t="s">
        <v>134</v>
      </c>
      <c r="E12669" cm="1">
        <f t="array" ref="E12669">_xlfn.XLOOKUP(Table1[[#This Row],[ScheduleWeekWritten]],Table3[Game],100+Table3[Increase],Table1[[#This Row],[ScheduleWeekWritten]])</f>
        <v>101</v>
      </c>
      <c r="F12669" t="b">
        <v>1</v>
      </c>
      <c r="G12669" t="s">
        <v>177</v>
      </c>
      <c r="H12669">
        <v>22</v>
      </c>
      <c r="I12669">
        <v>19</v>
      </c>
      <c r="J12669" t="s">
        <v>28</v>
      </c>
      <c r="K12669" t="s">
        <v>182</v>
      </c>
      <c r="L12669" t="str">
        <f>_xlfn.XLOOKUP(Table1[[#This Row],[TeamFavoriteID]],Table2[team_id],Table2[team_name],_xlfn.XLOOKUP(Table1[[#This Row],[TeamFavoriteID]],Table2[team_id_pfr],Table2[team_name],"Even"))</f>
        <v>Houston Texans</v>
      </c>
      <c r="M12669">
        <v>-2.5</v>
      </c>
      <c r="N12669">
        <f>IF(Table1[[#This Row],[TeamFavorite]]=Table1[[#This Row],[TeamHome]],Table1[[#This Row],[ScoreAway]]-Table1[[#This Row],[ScoreHome]],Table1[[#This Row],[ScoreHome]]-Table1[[#This Row],[ScoreAway]])</f>
        <v>-3</v>
      </c>
      <c r="O12669">
        <f>IF(Table1[[#This Row],[SpreadActual]]&lt;Table1[[#This Row],[SpreadFavorite]],1,0)</f>
        <v>1</v>
      </c>
      <c r="P12669">
        <v>43</v>
      </c>
      <c r="Q12669" t="s">
        <v>207</v>
      </c>
      <c r="R12669" t="b">
        <v>0</v>
      </c>
      <c r="S12669">
        <v>72</v>
      </c>
      <c r="T12669">
        <v>0</v>
      </c>
      <c r="V12669" t="s">
        <v>103</v>
      </c>
    </row>
    <row r="12670" spans="1:22" x14ac:dyDescent="0.2">
      <c r="A12670" s="1">
        <v>43834</v>
      </c>
      <c r="B12670">
        <v>2019</v>
      </c>
      <c r="C12670">
        <f>_xlfn.MAXIFS(Table1[ScheduleWeekWritten],Table1[ScheduleSeason],Table1[[#This Row],[ScheduleSeason]])</f>
        <v>17</v>
      </c>
      <c r="D12670" t="s">
        <v>134</v>
      </c>
      <c r="E12670" cm="1">
        <f t="array" ref="E12670">_xlfn.XLOOKUP(Table1[[#This Row],[ScheduleWeekWritten]],Table3[Game],100+Table3[Increase],Table1[[#This Row],[ScheduleWeekWritten]])</f>
        <v>101</v>
      </c>
      <c r="F12670" t="b">
        <v>1</v>
      </c>
      <c r="G12670" t="s">
        <v>115</v>
      </c>
      <c r="H12670">
        <v>13</v>
      </c>
      <c r="I12670">
        <v>20</v>
      </c>
      <c r="J12670" t="s">
        <v>171</v>
      </c>
      <c r="K12670" t="s">
        <v>70</v>
      </c>
      <c r="L12670" t="str">
        <f>_xlfn.XLOOKUP(Table1[[#This Row],[TeamFavoriteID]],Table2[team_id],Table2[team_name],_xlfn.XLOOKUP(Table1[[#This Row],[TeamFavoriteID]],Table2[team_id_pfr],Table2[team_name],"Even"))</f>
        <v>Boston Patriots</v>
      </c>
      <c r="M12670">
        <v>-4.5</v>
      </c>
      <c r="N12670">
        <f>IF(Table1[[#This Row],[TeamFavorite]]=Table1[[#This Row],[TeamHome]],Table1[[#This Row],[ScoreAway]]-Table1[[#This Row],[ScoreHome]],Table1[[#This Row],[ScoreHome]]-Table1[[#This Row],[ScoreAway]])</f>
        <v>-7</v>
      </c>
      <c r="O12670">
        <f>IF(Table1[[#This Row],[SpreadActual]]&lt;Table1[[#This Row],[SpreadFavorite]],1,0)</f>
        <v>1</v>
      </c>
      <c r="P12670">
        <v>45</v>
      </c>
      <c r="Q12670" t="s">
        <v>179</v>
      </c>
      <c r="R12670" t="b">
        <v>0</v>
      </c>
      <c r="S12670">
        <v>44</v>
      </c>
      <c r="T12670">
        <v>4</v>
      </c>
      <c r="U12670">
        <v>88</v>
      </c>
    </row>
    <row r="12671" spans="1:22" x14ac:dyDescent="0.2">
      <c r="A12671" s="1">
        <v>43835</v>
      </c>
      <c r="B12671">
        <v>2019</v>
      </c>
      <c r="C12671">
        <f>_xlfn.MAXIFS(Table1[ScheduleWeekWritten],Table1[ScheduleSeason],Table1[[#This Row],[ScheduleSeason]])</f>
        <v>17</v>
      </c>
      <c r="D12671" t="s">
        <v>134</v>
      </c>
      <c r="E12671" cm="1">
        <f t="array" ref="E12671">_xlfn.XLOOKUP(Table1[[#This Row],[ScheduleWeekWritten]],Table3[Game],100+Table3[Increase],Table1[[#This Row],[ScheduleWeekWritten]])</f>
        <v>101</v>
      </c>
      <c r="F12671" t="b">
        <v>1</v>
      </c>
      <c r="G12671" t="s">
        <v>95</v>
      </c>
      <c r="H12671">
        <v>20</v>
      </c>
      <c r="I12671">
        <v>26</v>
      </c>
      <c r="J12671" t="s">
        <v>54</v>
      </c>
      <c r="K12671" t="s">
        <v>98</v>
      </c>
      <c r="L12671" t="str">
        <f>_xlfn.XLOOKUP(Table1[[#This Row],[TeamFavoriteID]],Table2[team_id],Table2[team_name],_xlfn.XLOOKUP(Table1[[#This Row],[TeamFavoriteID]],Table2[team_id_pfr],Table2[team_name],"Even"))</f>
        <v>New Orleans Saints</v>
      </c>
      <c r="M12671">
        <v>-7.5</v>
      </c>
      <c r="N12671">
        <f>IF(Table1[[#This Row],[TeamFavorite]]=Table1[[#This Row],[TeamHome]],Table1[[#This Row],[ScoreAway]]-Table1[[#This Row],[ScoreHome]],Table1[[#This Row],[ScoreHome]]-Table1[[#This Row],[ScoreAway]])</f>
        <v>6</v>
      </c>
      <c r="O12671">
        <f>IF(Table1[[#This Row],[SpreadActual]]&lt;Table1[[#This Row],[SpreadFavorite]],1,0)</f>
        <v>0</v>
      </c>
      <c r="P12671">
        <v>49.5</v>
      </c>
      <c r="Q12671" t="s">
        <v>201</v>
      </c>
      <c r="R12671" t="b">
        <v>0</v>
      </c>
      <c r="S12671">
        <v>72</v>
      </c>
      <c r="T12671">
        <v>0</v>
      </c>
      <c r="V12671" t="s">
        <v>103</v>
      </c>
    </row>
    <row r="12672" spans="1:22" x14ac:dyDescent="0.2">
      <c r="A12672" s="1">
        <v>43835</v>
      </c>
      <c r="B12672">
        <v>2019</v>
      </c>
      <c r="C12672">
        <f>_xlfn.MAXIFS(Table1[ScheduleWeekWritten],Table1[ScheduleSeason],Table1[[#This Row],[ScheduleSeason]])</f>
        <v>17</v>
      </c>
      <c r="D12672" t="s">
        <v>134</v>
      </c>
      <c r="E12672" cm="1">
        <f t="array" ref="E12672">_xlfn.XLOOKUP(Table1[[#This Row],[ScheduleWeekWritten]],Table3[Game],100+Table3[Increase],Table1[[#This Row],[ScheduleWeekWritten]])</f>
        <v>101</v>
      </c>
      <c r="F12672" t="b">
        <v>1</v>
      </c>
      <c r="G12672" t="s">
        <v>58</v>
      </c>
      <c r="H12672">
        <v>9</v>
      </c>
      <c r="I12672">
        <v>17</v>
      </c>
      <c r="J12672" t="s">
        <v>128</v>
      </c>
      <c r="K12672" t="s">
        <v>77</v>
      </c>
      <c r="L12672" t="str">
        <f>_xlfn.XLOOKUP(Table1[[#This Row],[TeamFavoriteID]],Table2[team_id],Table2[team_name],_xlfn.XLOOKUP(Table1[[#This Row],[TeamFavoriteID]],Table2[team_id_pfr],Table2[team_name],"Even"))</f>
        <v>Philadelphia Eagles</v>
      </c>
      <c r="M12672">
        <v>-1</v>
      </c>
      <c r="N12672">
        <f>IF(Table1[[#This Row],[TeamFavorite]]=Table1[[#This Row],[TeamHome]],Table1[[#This Row],[ScoreAway]]-Table1[[#This Row],[ScoreHome]],Table1[[#This Row],[ScoreHome]]-Table1[[#This Row],[ScoreAway]])</f>
        <v>8</v>
      </c>
      <c r="O12672">
        <f>IF(Table1[[#This Row],[SpreadActual]]&lt;Table1[[#This Row],[SpreadFavorite]],1,0)</f>
        <v>0</v>
      </c>
      <c r="P12672">
        <v>44.5</v>
      </c>
      <c r="Q12672" t="s">
        <v>183</v>
      </c>
      <c r="R12672" t="b">
        <v>0</v>
      </c>
      <c r="S12672">
        <v>41</v>
      </c>
      <c r="T12672">
        <v>17</v>
      </c>
      <c r="U12672">
        <v>40</v>
      </c>
    </row>
    <row r="12673" spans="1:22" x14ac:dyDescent="0.2">
      <c r="A12673" s="1">
        <v>43841</v>
      </c>
      <c r="B12673">
        <v>2019</v>
      </c>
      <c r="C12673">
        <f>_xlfn.MAXIFS(Table1[ScheduleWeekWritten],Table1[ScheduleSeason],Table1[[#This Row],[ScheduleSeason]])</f>
        <v>17</v>
      </c>
      <c r="D12673" t="s">
        <v>99</v>
      </c>
      <c r="E12673" cm="1">
        <f t="array" ref="E12673">_xlfn.XLOOKUP(Table1[[#This Row],[ScheduleWeekWritten]],Table3[Game],100+Table3[Increase],Table1[[#This Row],[ScheduleWeekWritten]])</f>
        <v>102</v>
      </c>
      <c r="F12673" t="b">
        <v>1</v>
      </c>
      <c r="G12673" t="s">
        <v>158</v>
      </c>
      <c r="H12673">
        <v>12</v>
      </c>
      <c r="I12673">
        <v>28</v>
      </c>
      <c r="J12673" t="s">
        <v>171</v>
      </c>
      <c r="K12673" t="s">
        <v>159</v>
      </c>
      <c r="L12673" t="str">
        <f>_xlfn.XLOOKUP(Table1[[#This Row],[TeamFavoriteID]],Table2[team_id],Table2[team_name],_xlfn.XLOOKUP(Table1[[#This Row],[TeamFavoriteID]],Table2[team_id_pfr],Table2[team_name],"Even"))</f>
        <v>Baltimore Ravens</v>
      </c>
      <c r="M12673">
        <v>-10</v>
      </c>
      <c r="N12673">
        <f>IF(Table1[[#This Row],[TeamFavorite]]=Table1[[#This Row],[TeamHome]],Table1[[#This Row],[ScoreAway]]-Table1[[#This Row],[ScoreHome]],Table1[[#This Row],[ScoreHome]]-Table1[[#This Row],[ScoreAway]])</f>
        <v>16</v>
      </c>
      <c r="O12673">
        <f>IF(Table1[[#This Row],[SpreadActual]]&lt;Table1[[#This Row],[SpreadFavorite]],1,0)</f>
        <v>0</v>
      </c>
      <c r="P12673">
        <v>47.5</v>
      </c>
      <c r="Q12673" t="s">
        <v>166</v>
      </c>
      <c r="R12673" t="b">
        <v>0</v>
      </c>
      <c r="S12673">
        <v>69</v>
      </c>
      <c r="T12673">
        <v>12</v>
      </c>
      <c r="U12673">
        <v>70</v>
      </c>
    </row>
    <row r="12674" spans="1:22" x14ac:dyDescent="0.2">
      <c r="A12674" s="1">
        <v>43841</v>
      </c>
      <c r="B12674">
        <v>2019</v>
      </c>
      <c r="C12674">
        <f>_xlfn.MAXIFS(Table1[ScheduleWeekWritten],Table1[ScheduleSeason],Table1[[#This Row],[ScheduleSeason]])</f>
        <v>17</v>
      </c>
      <c r="D12674" t="s">
        <v>99</v>
      </c>
      <c r="E12674" cm="1">
        <f t="array" ref="E12674">_xlfn.XLOOKUP(Table1[[#This Row],[ScheduleWeekWritten]],Table3[Game],100+Table3[Increase],Table1[[#This Row],[ScheduleWeekWritten]])</f>
        <v>102</v>
      </c>
      <c r="F12674" t="b">
        <v>1</v>
      </c>
      <c r="G12674" t="s">
        <v>53</v>
      </c>
      <c r="H12674">
        <v>27</v>
      </c>
      <c r="I12674">
        <v>10</v>
      </c>
      <c r="J12674" t="s">
        <v>54</v>
      </c>
      <c r="K12674" t="s">
        <v>87</v>
      </c>
      <c r="L12674" t="str">
        <f>_xlfn.XLOOKUP(Table1[[#This Row],[TeamFavoriteID]],Table2[team_id],Table2[team_name],_xlfn.XLOOKUP(Table1[[#This Row],[TeamFavoriteID]],Table2[team_id_pfr],Table2[team_name],"Even"))</f>
        <v>San Francisco 49ers</v>
      </c>
      <c r="M12674">
        <v>-7</v>
      </c>
      <c r="N12674">
        <f>IF(Table1[[#This Row],[TeamFavorite]]=Table1[[#This Row],[TeamHome]],Table1[[#This Row],[ScoreAway]]-Table1[[#This Row],[ScoreHome]],Table1[[#This Row],[ScoreHome]]-Table1[[#This Row],[ScoreAway]])</f>
        <v>-17</v>
      </c>
      <c r="O12674">
        <f>IF(Table1[[#This Row],[SpreadActual]]&lt;Table1[[#This Row],[SpreadFavorite]],1,0)</f>
        <v>1</v>
      </c>
      <c r="P12674">
        <v>44.5</v>
      </c>
      <c r="Q12674" t="s">
        <v>203</v>
      </c>
      <c r="R12674" t="b">
        <v>0</v>
      </c>
      <c r="S12674">
        <v>56</v>
      </c>
      <c r="T12674">
        <v>11</v>
      </c>
      <c r="U12674">
        <v>67</v>
      </c>
    </row>
    <row r="12675" spans="1:22" x14ac:dyDescent="0.2">
      <c r="A12675" s="1">
        <v>43842</v>
      </c>
      <c r="B12675">
        <v>2019</v>
      </c>
      <c r="C12675">
        <f>_xlfn.MAXIFS(Table1[ScheduleWeekWritten],Table1[ScheduleSeason],Table1[[#This Row],[ScheduleSeason]])</f>
        <v>17</v>
      </c>
      <c r="D12675" t="s">
        <v>99</v>
      </c>
      <c r="E12675" cm="1">
        <f t="array" ref="E12675">_xlfn.XLOOKUP(Table1[[#This Row],[ScheduleWeekWritten]],Table3[Game],100+Table3[Increase],Table1[[#This Row],[ScheduleWeekWritten]])</f>
        <v>102</v>
      </c>
      <c r="F12675" t="b">
        <v>1</v>
      </c>
      <c r="G12675" t="s">
        <v>33</v>
      </c>
      <c r="H12675">
        <v>28</v>
      </c>
      <c r="I12675">
        <v>23</v>
      </c>
      <c r="J12675" t="s">
        <v>128</v>
      </c>
      <c r="K12675" t="s">
        <v>35</v>
      </c>
      <c r="L12675" t="str">
        <f>_xlfn.XLOOKUP(Table1[[#This Row],[TeamFavoriteID]],Table2[team_id],Table2[team_name],_xlfn.XLOOKUP(Table1[[#This Row],[TeamFavoriteID]],Table2[team_id_pfr],Table2[team_name],"Even"))</f>
        <v>Green Bay Packers</v>
      </c>
      <c r="M12675">
        <v>-4.5</v>
      </c>
      <c r="N12675">
        <f>IF(Table1[[#This Row],[TeamFavorite]]=Table1[[#This Row],[TeamHome]],Table1[[#This Row],[ScoreAway]]-Table1[[#This Row],[ScoreHome]],Table1[[#This Row],[ScoreHome]]-Table1[[#This Row],[ScoreAway]])</f>
        <v>-5</v>
      </c>
      <c r="O12675">
        <f>IF(Table1[[#This Row],[SpreadActual]]&lt;Table1[[#This Row],[SpreadFavorite]],1,0)</f>
        <v>1</v>
      </c>
      <c r="P12675">
        <v>45.5</v>
      </c>
      <c r="Q12675" t="s">
        <v>82</v>
      </c>
      <c r="R12675" t="b">
        <v>0</v>
      </c>
      <c r="S12675">
        <v>23</v>
      </c>
      <c r="T12675">
        <v>8</v>
      </c>
      <c r="U12675">
        <v>74</v>
      </c>
    </row>
    <row r="12676" spans="1:22" x14ac:dyDescent="0.2">
      <c r="A12676" s="1">
        <v>43842</v>
      </c>
      <c r="B12676">
        <v>2019</v>
      </c>
      <c r="C12676">
        <f>_xlfn.MAXIFS(Table1[ScheduleWeekWritten],Table1[ScheduleSeason],Table1[[#This Row],[ScheduleSeason]])</f>
        <v>17</v>
      </c>
      <c r="D12676" t="s">
        <v>99</v>
      </c>
      <c r="E12676" cm="1">
        <f t="array" ref="E12676">_xlfn.XLOOKUP(Table1[[#This Row],[ScheduleWeekWritten]],Table3[Game],100+Table3[Increase],Table1[[#This Row],[ScheduleWeekWritten]])</f>
        <v>102</v>
      </c>
      <c r="F12676" t="b">
        <v>1</v>
      </c>
      <c r="G12676" t="s">
        <v>42</v>
      </c>
      <c r="H12676">
        <v>51</v>
      </c>
      <c r="I12676">
        <v>31</v>
      </c>
      <c r="J12676" t="s">
        <v>177</v>
      </c>
      <c r="K12676" t="s">
        <v>75</v>
      </c>
      <c r="L12676" t="str">
        <f>_xlfn.XLOOKUP(Table1[[#This Row],[TeamFavoriteID]],Table2[team_id],Table2[team_name],_xlfn.XLOOKUP(Table1[[#This Row],[TeamFavoriteID]],Table2[team_id_pfr],Table2[team_name],"Even"))</f>
        <v>Kansas City Chiefs</v>
      </c>
      <c r="M12676">
        <v>-10</v>
      </c>
      <c r="N12676">
        <f>IF(Table1[[#This Row],[TeamFavorite]]=Table1[[#This Row],[TeamHome]],Table1[[#This Row],[ScoreAway]]-Table1[[#This Row],[ScoreHome]],Table1[[#This Row],[ScoreHome]]-Table1[[#This Row],[ScoreAway]])</f>
        <v>-20</v>
      </c>
      <c r="O12676">
        <f>IF(Table1[[#This Row],[SpreadActual]]&lt;Table1[[#This Row],[SpreadFavorite]],1,0)</f>
        <v>1</v>
      </c>
      <c r="P12676">
        <v>50.5</v>
      </c>
      <c r="Q12676" t="s">
        <v>117</v>
      </c>
      <c r="R12676" t="b">
        <v>0</v>
      </c>
      <c r="S12676">
        <v>34</v>
      </c>
      <c r="T12676">
        <v>16</v>
      </c>
      <c r="U12676">
        <v>90</v>
      </c>
      <c r="V12676" t="s">
        <v>2</v>
      </c>
    </row>
    <row r="12677" spans="1:22" x14ac:dyDescent="0.2">
      <c r="A12677" s="1">
        <v>43849</v>
      </c>
      <c r="B12677">
        <v>2019</v>
      </c>
      <c r="C12677">
        <f>_xlfn.MAXIFS(Table1[ScheduleWeekWritten],Table1[ScheduleSeason],Table1[[#This Row],[ScheduleSeason]])</f>
        <v>17</v>
      </c>
      <c r="D12677" t="s">
        <v>92</v>
      </c>
      <c r="E12677" cm="1">
        <f t="array" ref="E12677">_xlfn.XLOOKUP(Table1[[#This Row],[ScheduleWeekWritten]],Table3[Game],100+Table3[Increase],Table1[[#This Row],[ScheduleWeekWritten]])</f>
        <v>103</v>
      </c>
      <c r="F12677" t="b">
        <v>1</v>
      </c>
      <c r="G12677" t="s">
        <v>42</v>
      </c>
      <c r="H12677">
        <v>35</v>
      </c>
      <c r="I12677">
        <v>24</v>
      </c>
      <c r="J12677" t="s">
        <v>171</v>
      </c>
      <c r="K12677" t="s">
        <v>75</v>
      </c>
      <c r="L12677" t="str">
        <f>_xlfn.XLOOKUP(Table1[[#This Row],[TeamFavoriteID]],Table2[team_id],Table2[team_name],_xlfn.XLOOKUP(Table1[[#This Row],[TeamFavoriteID]],Table2[team_id_pfr],Table2[team_name],"Even"))</f>
        <v>Kansas City Chiefs</v>
      </c>
      <c r="M12677">
        <v>-7</v>
      </c>
      <c r="N12677">
        <f>IF(Table1[[#This Row],[TeamFavorite]]=Table1[[#This Row],[TeamHome]],Table1[[#This Row],[ScoreAway]]-Table1[[#This Row],[ScoreHome]],Table1[[#This Row],[ScoreHome]]-Table1[[#This Row],[ScoreAway]])</f>
        <v>-11</v>
      </c>
      <c r="O12677">
        <f>IF(Table1[[#This Row],[SpreadActual]]&lt;Table1[[#This Row],[SpreadFavorite]],1,0)</f>
        <v>1</v>
      </c>
      <c r="P12677">
        <v>51</v>
      </c>
      <c r="Q12677" t="s">
        <v>117</v>
      </c>
      <c r="R12677" t="b">
        <v>0</v>
      </c>
      <c r="S12677">
        <v>23</v>
      </c>
      <c r="T12677">
        <v>15</v>
      </c>
    </row>
    <row r="12678" spans="1:22" x14ac:dyDescent="0.2">
      <c r="A12678" s="1">
        <v>43849</v>
      </c>
      <c r="B12678">
        <v>2019</v>
      </c>
      <c r="C12678">
        <f>_xlfn.MAXIFS(Table1[ScheduleWeekWritten],Table1[ScheduleSeason],Table1[[#This Row],[ScheduleSeason]])</f>
        <v>17</v>
      </c>
      <c r="D12678" t="s">
        <v>92</v>
      </c>
      <c r="E12678" cm="1">
        <f t="array" ref="E12678">_xlfn.XLOOKUP(Table1[[#This Row],[ScheduleWeekWritten]],Table3[Game],100+Table3[Increase],Table1[[#This Row],[ScheduleWeekWritten]])</f>
        <v>103</v>
      </c>
      <c r="F12678" t="b">
        <v>1</v>
      </c>
      <c r="G12678" t="s">
        <v>53</v>
      </c>
      <c r="H12678">
        <v>37</v>
      </c>
      <c r="I12678">
        <v>20</v>
      </c>
      <c r="J12678" t="s">
        <v>33</v>
      </c>
      <c r="K12678" t="s">
        <v>87</v>
      </c>
      <c r="L12678" t="str">
        <f>_xlfn.XLOOKUP(Table1[[#This Row],[TeamFavoriteID]],Table2[team_id],Table2[team_name],_xlfn.XLOOKUP(Table1[[#This Row],[TeamFavoriteID]],Table2[team_id_pfr],Table2[team_name],"Even"))</f>
        <v>San Francisco 49ers</v>
      </c>
      <c r="M12678">
        <v>-8</v>
      </c>
      <c r="N12678">
        <f>IF(Table1[[#This Row],[TeamFavorite]]=Table1[[#This Row],[TeamHome]],Table1[[#This Row],[ScoreAway]]-Table1[[#This Row],[ScoreHome]],Table1[[#This Row],[ScoreHome]]-Table1[[#This Row],[ScoreAway]])</f>
        <v>-17</v>
      </c>
      <c r="O12678">
        <f>IF(Table1[[#This Row],[SpreadActual]]&lt;Table1[[#This Row],[SpreadFavorite]],1,0)</f>
        <v>1</v>
      </c>
      <c r="P12678">
        <v>46.5</v>
      </c>
      <c r="Q12678" t="s">
        <v>203</v>
      </c>
      <c r="R12678" t="b">
        <v>0</v>
      </c>
      <c r="S12678">
        <v>58</v>
      </c>
      <c r="T12678">
        <v>5</v>
      </c>
      <c r="U12678">
        <v>56</v>
      </c>
    </row>
    <row r="12679" spans="1:22" x14ac:dyDescent="0.2">
      <c r="A12679" s="1">
        <v>43863</v>
      </c>
      <c r="B12679">
        <v>2019</v>
      </c>
      <c r="C12679">
        <f>_xlfn.MAXIFS(Table1[ScheduleWeekWritten],Table1[ScheduleSeason],Table1[[#This Row],[ScheduleSeason]])</f>
        <v>17</v>
      </c>
      <c r="D12679" t="s">
        <v>93</v>
      </c>
      <c r="E12679" cm="1">
        <f t="array" ref="E12679">_xlfn.XLOOKUP(Table1[[#This Row],[ScheduleWeekWritten]],Table3[Game],100+Table3[Increase],Table1[[#This Row],[ScheduleWeekWritten]])</f>
        <v>104</v>
      </c>
      <c r="F12679" t="b">
        <v>1</v>
      </c>
      <c r="G12679" t="s">
        <v>42</v>
      </c>
      <c r="H12679">
        <v>31</v>
      </c>
      <c r="I12679">
        <v>20</v>
      </c>
      <c r="J12679" t="s">
        <v>53</v>
      </c>
      <c r="K12679" t="s">
        <v>75</v>
      </c>
      <c r="L12679" t="str">
        <f>_xlfn.XLOOKUP(Table1[[#This Row],[TeamFavoriteID]],Table2[team_id],Table2[team_name],_xlfn.XLOOKUP(Table1[[#This Row],[TeamFavoriteID]],Table2[team_id_pfr],Table2[team_name],"Even"))</f>
        <v>Kansas City Chiefs</v>
      </c>
      <c r="M12679">
        <v>-1.5</v>
      </c>
      <c r="N12679">
        <f>IF(Table1[[#This Row],[TeamFavorite]]=Table1[[#This Row],[TeamHome]],Table1[[#This Row],[ScoreAway]]-Table1[[#This Row],[ScoreHome]],Table1[[#This Row],[ScoreHome]]-Table1[[#This Row],[ScoreAway]])</f>
        <v>-11</v>
      </c>
      <c r="O12679">
        <f>IF(Table1[[#This Row],[SpreadActual]]&lt;Table1[[#This Row],[SpreadFavorite]],1,0)</f>
        <v>1</v>
      </c>
      <c r="P12679">
        <v>53</v>
      </c>
      <c r="Q12679" t="s">
        <v>212</v>
      </c>
      <c r="R12679" t="b">
        <v>1</v>
      </c>
      <c r="S12679">
        <v>64</v>
      </c>
    </row>
    <row r="12680" spans="1:22" x14ac:dyDescent="0.2">
      <c r="A12680" s="1">
        <v>44084</v>
      </c>
      <c r="B12680">
        <v>2020</v>
      </c>
      <c r="C12680">
        <f>_xlfn.MAXIFS(Table1[ScheduleWeekWritten],Table1[ScheduleSeason],Table1[[#This Row],[ScheduleSeason]])</f>
        <v>17</v>
      </c>
      <c r="D12680">
        <v>1</v>
      </c>
      <c r="E12680" cm="1">
        <f t="array" ref="E12680">_xlfn.XLOOKUP(Table1[[#This Row],[ScheduleWeekWritten]],Table3[Game],100+Table3[Increase],Table1[[#This Row],[ScheduleWeekWritten]])</f>
        <v>1</v>
      </c>
      <c r="F12680" t="b">
        <v>0</v>
      </c>
      <c r="G12680" t="s">
        <v>42</v>
      </c>
      <c r="H12680">
        <v>34</v>
      </c>
      <c r="I12680">
        <v>20</v>
      </c>
      <c r="J12680" t="s">
        <v>177</v>
      </c>
      <c r="K12680" t="s">
        <v>75</v>
      </c>
      <c r="L12680" t="str">
        <f>_xlfn.XLOOKUP(Table1[[#This Row],[TeamFavoriteID]],Table2[team_id],Table2[team_name],_xlfn.XLOOKUP(Table1[[#This Row],[TeamFavoriteID]],Table2[team_id_pfr],Table2[team_name],"Even"))</f>
        <v>Kansas City Chiefs</v>
      </c>
      <c r="M12680">
        <v>-9</v>
      </c>
      <c r="N12680">
        <f>IF(Table1[[#This Row],[TeamFavorite]]=Table1[[#This Row],[TeamHome]],Table1[[#This Row],[ScoreAway]]-Table1[[#This Row],[ScoreHome]],Table1[[#This Row],[ScoreHome]]-Table1[[#This Row],[ScoreAway]])</f>
        <v>-14</v>
      </c>
      <c r="O12680">
        <f>IF(Table1[[#This Row],[SpreadActual]]&lt;Table1[[#This Row],[SpreadFavorite]],1,0)</f>
        <v>1</v>
      </c>
      <c r="P12680">
        <v>54</v>
      </c>
      <c r="Q12680" t="s">
        <v>117</v>
      </c>
      <c r="R12680" t="b">
        <v>0</v>
      </c>
    </row>
    <row r="12681" spans="1:22" x14ac:dyDescent="0.2">
      <c r="A12681" s="1">
        <v>44087</v>
      </c>
      <c r="B12681">
        <v>2020</v>
      </c>
      <c r="C12681">
        <f>_xlfn.MAXIFS(Table1[ScheduleWeekWritten],Table1[ScheduleSeason],Table1[[#This Row],[ScheduleSeason]])</f>
        <v>17</v>
      </c>
      <c r="D12681">
        <v>1</v>
      </c>
      <c r="E12681" cm="1">
        <f t="array" ref="E12681">_xlfn.XLOOKUP(Table1[[#This Row],[ScheduleWeekWritten]],Table3[Game],100+Table3[Increase],Table1[[#This Row],[ScheduleWeekWritten]])</f>
        <v>1</v>
      </c>
      <c r="F12681" t="b">
        <v>0</v>
      </c>
      <c r="G12681" t="s">
        <v>38</v>
      </c>
      <c r="H12681">
        <v>25</v>
      </c>
      <c r="I12681">
        <v>38</v>
      </c>
      <c r="J12681" t="s">
        <v>128</v>
      </c>
      <c r="K12681" t="s">
        <v>132</v>
      </c>
      <c r="L12681" t="str">
        <f>_xlfn.XLOOKUP(Table1[[#This Row],[TeamFavoriteID]],Table2[team_id],Table2[team_name],_xlfn.XLOOKUP(Table1[[#This Row],[TeamFavoriteID]],Table2[team_id_pfr],Table2[team_name],"Even"))</f>
        <v>Seattle Seahawks</v>
      </c>
      <c r="M12681">
        <v>-1</v>
      </c>
      <c r="N12681">
        <f>IF(Table1[[#This Row],[TeamFavorite]]=Table1[[#This Row],[TeamHome]],Table1[[#This Row],[ScoreAway]]-Table1[[#This Row],[ScoreHome]],Table1[[#This Row],[ScoreHome]]-Table1[[#This Row],[ScoreAway]])</f>
        <v>-13</v>
      </c>
      <c r="O12681">
        <f>IF(Table1[[#This Row],[SpreadActual]]&lt;Table1[[#This Row],[SpreadFavorite]],1,0)</f>
        <v>1</v>
      </c>
      <c r="P12681">
        <v>49</v>
      </c>
      <c r="Q12681" t="s">
        <v>213</v>
      </c>
      <c r="R12681" t="b">
        <v>0</v>
      </c>
      <c r="S12681">
        <v>72</v>
      </c>
      <c r="T12681">
        <v>0</v>
      </c>
      <c r="V12681" t="s">
        <v>103</v>
      </c>
    </row>
    <row r="12682" spans="1:22" x14ac:dyDescent="0.2">
      <c r="A12682" s="1">
        <v>44087</v>
      </c>
      <c r="B12682">
        <v>2020</v>
      </c>
      <c r="C12682">
        <f>_xlfn.MAXIFS(Table1[ScheduleWeekWritten],Table1[ScheduleSeason],Table1[[#This Row],[ScheduleSeason]])</f>
        <v>17</v>
      </c>
      <c r="D12682">
        <v>1</v>
      </c>
      <c r="E12682" cm="1">
        <f t="array" ref="E12682">_xlfn.XLOOKUP(Table1[[#This Row],[ScheduleWeekWritten]],Table3[Game],100+Table3[Increase],Table1[[#This Row],[ScheduleWeekWritten]])</f>
        <v>1</v>
      </c>
      <c r="F12682" t="b">
        <v>0</v>
      </c>
      <c r="G12682" t="s">
        <v>158</v>
      </c>
      <c r="H12682">
        <v>38</v>
      </c>
      <c r="I12682">
        <v>6</v>
      </c>
      <c r="J12682" t="s">
        <v>62</v>
      </c>
      <c r="K12682" t="s">
        <v>159</v>
      </c>
      <c r="L12682" t="str">
        <f>_xlfn.XLOOKUP(Table1[[#This Row],[TeamFavoriteID]],Table2[team_id],Table2[team_name],_xlfn.XLOOKUP(Table1[[#This Row],[TeamFavoriteID]],Table2[team_id_pfr],Table2[team_name],"Even"))</f>
        <v>Baltimore Ravens</v>
      </c>
      <c r="M12682">
        <v>-7</v>
      </c>
      <c r="N12682">
        <f>IF(Table1[[#This Row],[TeamFavorite]]=Table1[[#This Row],[TeamHome]],Table1[[#This Row],[ScoreAway]]-Table1[[#This Row],[ScoreHome]],Table1[[#This Row],[ScoreHome]]-Table1[[#This Row],[ScoreAway]])</f>
        <v>-32</v>
      </c>
      <c r="O12682">
        <f>IF(Table1[[#This Row],[SpreadActual]]&lt;Table1[[#This Row],[SpreadFavorite]],1,0)</f>
        <v>1</v>
      </c>
      <c r="P12682">
        <v>47.5</v>
      </c>
      <c r="Q12682" t="s">
        <v>166</v>
      </c>
      <c r="R12682" t="b">
        <v>0</v>
      </c>
    </row>
    <row r="12683" spans="1:22" x14ac:dyDescent="0.2">
      <c r="A12683" s="1">
        <v>44087</v>
      </c>
      <c r="B12683">
        <v>2020</v>
      </c>
      <c r="C12683">
        <f>_xlfn.MAXIFS(Table1[ScheduleWeekWritten],Table1[ScheduleSeason],Table1[[#This Row],[ScheduleSeason]])</f>
        <v>17</v>
      </c>
      <c r="D12683">
        <v>1</v>
      </c>
      <c r="E12683" cm="1">
        <f t="array" ref="E12683">_xlfn.XLOOKUP(Table1[[#This Row],[ScheduleWeekWritten]],Table3[Game],100+Table3[Increase],Table1[[#This Row],[ScheduleWeekWritten]])</f>
        <v>1</v>
      </c>
      <c r="F12683" t="b">
        <v>0</v>
      </c>
      <c r="G12683" t="s">
        <v>28</v>
      </c>
      <c r="H12683">
        <v>27</v>
      </c>
      <c r="I12683">
        <v>17</v>
      </c>
      <c r="J12683" t="s">
        <v>31</v>
      </c>
      <c r="K12683" t="s">
        <v>43</v>
      </c>
      <c r="L12683" t="str">
        <f>_xlfn.XLOOKUP(Table1[[#This Row],[TeamFavoriteID]],Table2[team_id],Table2[team_name],_xlfn.XLOOKUP(Table1[[#This Row],[TeamFavoriteID]],Table2[team_id_pfr],Table2[team_name],"Even"))</f>
        <v>Buffalo Bills</v>
      </c>
      <c r="M12683">
        <v>-6.5</v>
      </c>
      <c r="N12683">
        <f>IF(Table1[[#This Row],[TeamFavorite]]=Table1[[#This Row],[TeamHome]],Table1[[#This Row],[ScoreAway]]-Table1[[#This Row],[ScoreHome]],Table1[[#This Row],[ScoreHome]]-Table1[[#This Row],[ScoreAway]])</f>
        <v>-10</v>
      </c>
      <c r="O12683">
        <f>IF(Table1[[#This Row],[SpreadActual]]&lt;Table1[[#This Row],[SpreadFavorite]],1,0)</f>
        <v>1</v>
      </c>
      <c r="P12683">
        <v>39.5</v>
      </c>
      <c r="Q12683" t="s">
        <v>204</v>
      </c>
      <c r="R12683" t="b">
        <v>0</v>
      </c>
    </row>
    <row r="12684" spans="1:22" x14ac:dyDescent="0.2">
      <c r="A12684" s="1">
        <v>44087</v>
      </c>
      <c r="B12684">
        <v>2020</v>
      </c>
      <c r="C12684">
        <f>_xlfn.MAXIFS(Table1[ScheduleWeekWritten],Table1[ScheduleSeason],Table1[[#This Row],[ScheduleSeason]])</f>
        <v>17</v>
      </c>
      <c r="D12684">
        <v>1</v>
      </c>
      <c r="E12684" cm="1">
        <f t="array" ref="E12684">_xlfn.XLOOKUP(Table1[[#This Row],[ScheduleWeekWritten]],Table3[Game],100+Table3[Increase],Table1[[#This Row],[ScheduleWeekWritten]])</f>
        <v>1</v>
      </c>
      <c r="F12684" t="b">
        <v>0</v>
      </c>
      <c r="G12684" t="s">
        <v>152</v>
      </c>
      <c r="H12684">
        <v>30</v>
      </c>
      <c r="I12684">
        <v>34</v>
      </c>
      <c r="J12684" t="s">
        <v>217</v>
      </c>
      <c r="K12684" t="s">
        <v>21</v>
      </c>
      <c r="L12684" t="str">
        <f>_xlfn.XLOOKUP(Table1[[#This Row],[TeamFavoriteID]],Table2[team_id],Table2[team_name],_xlfn.XLOOKUP(Table1[[#This Row],[TeamFavoriteID]],Table2[team_id_pfr],Table2[team_name],"Even"))</f>
        <v>Las Vegas Raiders</v>
      </c>
      <c r="M12684">
        <v>-3</v>
      </c>
      <c r="N12684">
        <f>IF(Table1[[#This Row],[TeamFavorite]]=Table1[[#This Row],[TeamHome]],Table1[[#This Row],[ScoreAway]]-Table1[[#This Row],[ScoreHome]],Table1[[#This Row],[ScoreHome]]-Table1[[#This Row],[ScoreAway]])</f>
        <v>-4</v>
      </c>
      <c r="O12684">
        <f>IF(Table1[[#This Row],[SpreadActual]]&lt;Table1[[#This Row],[SpreadFavorite]],1,0)</f>
        <v>1</v>
      </c>
      <c r="P12684">
        <v>48</v>
      </c>
      <c r="Q12684" t="s">
        <v>160</v>
      </c>
      <c r="R12684" t="b">
        <v>0</v>
      </c>
    </row>
    <row r="12685" spans="1:22" x14ac:dyDescent="0.2">
      <c r="A12685" s="1">
        <v>44087</v>
      </c>
      <c r="B12685">
        <v>2020</v>
      </c>
      <c r="C12685">
        <f>_xlfn.MAXIFS(Table1[ScheduleWeekWritten],Table1[ScheduleSeason],Table1[[#This Row],[ScheduleSeason]])</f>
        <v>17</v>
      </c>
      <c r="D12685">
        <v>1</v>
      </c>
      <c r="E12685" cm="1">
        <f t="array" ref="E12685">_xlfn.XLOOKUP(Table1[[#This Row],[ScheduleWeekWritten]],Table3[Game],100+Table3[Increase],Table1[[#This Row],[ScheduleWeekWritten]])</f>
        <v>1</v>
      </c>
      <c r="F12685" t="b">
        <v>0</v>
      </c>
      <c r="G12685" t="s">
        <v>101</v>
      </c>
      <c r="H12685">
        <v>13</v>
      </c>
      <c r="I12685">
        <v>16</v>
      </c>
      <c r="J12685" t="s">
        <v>210</v>
      </c>
      <c r="K12685" t="s">
        <v>29</v>
      </c>
      <c r="L12685" t="str">
        <f>_xlfn.XLOOKUP(Table1[[#This Row],[TeamFavoriteID]],Table2[team_id],Table2[team_name],_xlfn.XLOOKUP(Table1[[#This Row],[TeamFavoriteID]],Table2[team_id_pfr],Table2[team_name],"Even"))</f>
        <v>Los Angeles Chargers</v>
      </c>
      <c r="M12685">
        <v>-3</v>
      </c>
      <c r="N12685">
        <f>IF(Table1[[#This Row],[TeamFavorite]]=Table1[[#This Row],[TeamHome]],Table1[[#This Row],[ScoreAway]]-Table1[[#This Row],[ScoreHome]],Table1[[#This Row],[ScoreHome]]-Table1[[#This Row],[ScoreAway]])</f>
        <v>-3</v>
      </c>
      <c r="O12685">
        <f>IF(Table1[[#This Row],[SpreadActual]]&lt;Table1[[#This Row],[SpreadFavorite]],1,0)</f>
        <v>0</v>
      </c>
      <c r="P12685">
        <v>41.5</v>
      </c>
      <c r="Q12685" t="s">
        <v>173</v>
      </c>
      <c r="R12685" t="b">
        <v>0</v>
      </c>
    </row>
    <row r="12686" spans="1:22" x14ac:dyDescent="0.2">
      <c r="A12686" s="1">
        <v>44087</v>
      </c>
      <c r="B12686">
        <v>2020</v>
      </c>
      <c r="C12686">
        <f>_xlfn.MAXIFS(Table1[ScheduleWeekWritten],Table1[ScheduleSeason],Table1[[#This Row],[ScheduleSeason]])</f>
        <v>17</v>
      </c>
      <c r="D12686">
        <v>1</v>
      </c>
      <c r="E12686" cm="1">
        <f t="array" ref="E12686">_xlfn.XLOOKUP(Table1[[#This Row],[ScheduleWeekWritten]],Table3[Game],100+Table3[Increase],Table1[[#This Row],[ScheduleWeekWritten]])</f>
        <v>1</v>
      </c>
      <c r="F12686" t="b">
        <v>0</v>
      </c>
      <c r="G12686" t="s">
        <v>45</v>
      </c>
      <c r="H12686">
        <v>23</v>
      </c>
      <c r="I12686">
        <v>27</v>
      </c>
      <c r="J12686" t="s">
        <v>46</v>
      </c>
      <c r="K12686" t="s">
        <v>79</v>
      </c>
      <c r="L12686" t="str">
        <f>_xlfn.XLOOKUP(Table1[[#This Row],[TeamFavoriteID]],Table2[team_id],Table2[team_name],_xlfn.XLOOKUP(Table1[[#This Row],[TeamFavoriteID]],Table2[team_id_pfr],Table2[team_name],"Even"))</f>
        <v>Detroit Lions</v>
      </c>
      <c r="M12686">
        <v>-2.5</v>
      </c>
      <c r="N12686">
        <f>IF(Table1[[#This Row],[TeamFavorite]]=Table1[[#This Row],[TeamHome]],Table1[[#This Row],[ScoreAway]]-Table1[[#This Row],[ScoreHome]],Table1[[#This Row],[ScoreHome]]-Table1[[#This Row],[ScoreAway]])</f>
        <v>4</v>
      </c>
      <c r="O12686">
        <f>IF(Table1[[#This Row],[SpreadActual]]&lt;Table1[[#This Row],[SpreadFavorite]],1,0)</f>
        <v>0</v>
      </c>
      <c r="P12686">
        <v>42.5</v>
      </c>
      <c r="Q12686" t="s">
        <v>181</v>
      </c>
      <c r="R12686" t="b">
        <v>0</v>
      </c>
      <c r="S12686">
        <v>72</v>
      </c>
      <c r="T12686">
        <v>0</v>
      </c>
      <c r="V12686" t="s">
        <v>103</v>
      </c>
    </row>
    <row r="12687" spans="1:22" x14ac:dyDescent="0.2">
      <c r="A12687" s="1">
        <v>44087</v>
      </c>
      <c r="B12687">
        <v>2020</v>
      </c>
      <c r="C12687">
        <f>_xlfn.MAXIFS(Table1[ScheduleWeekWritten],Table1[ScheduleSeason],Table1[[#This Row],[ScheduleSeason]])</f>
        <v>17</v>
      </c>
      <c r="D12687">
        <v>1</v>
      </c>
      <c r="E12687" cm="1">
        <f t="array" ref="E12687">_xlfn.XLOOKUP(Table1[[#This Row],[ScheduleWeekWritten]],Table3[Game],100+Table3[Increase],Table1[[#This Row],[ScheduleWeekWritten]])</f>
        <v>1</v>
      </c>
      <c r="F12687" t="b">
        <v>0</v>
      </c>
      <c r="G12687" t="s">
        <v>154</v>
      </c>
      <c r="H12687">
        <v>27</v>
      </c>
      <c r="I12687">
        <v>20</v>
      </c>
      <c r="J12687" t="s">
        <v>140</v>
      </c>
      <c r="K12687" t="s">
        <v>72</v>
      </c>
      <c r="L12687" t="str">
        <f>_xlfn.XLOOKUP(Table1[[#This Row],[TeamFavoriteID]],Table2[team_id],Table2[team_name],_xlfn.XLOOKUP(Table1[[#This Row],[TeamFavoriteID]],Table2[team_id_pfr],Table2[team_name],"Even"))</f>
        <v>Baltimore Colts</v>
      </c>
      <c r="M12687">
        <v>-8</v>
      </c>
      <c r="N12687">
        <f>IF(Table1[[#This Row],[TeamFavorite]]=Table1[[#This Row],[TeamHome]],Table1[[#This Row],[ScoreAway]]-Table1[[#This Row],[ScoreHome]],Table1[[#This Row],[ScoreHome]]-Table1[[#This Row],[ScoreAway]])</f>
        <v>7</v>
      </c>
      <c r="O12687">
        <f>IF(Table1[[#This Row],[SpreadActual]]&lt;Table1[[#This Row],[SpreadFavorite]],1,0)</f>
        <v>0</v>
      </c>
      <c r="P12687">
        <v>45</v>
      </c>
      <c r="Q12687" t="s">
        <v>214</v>
      </c>
      <c r="R12687" t="b">
        <v>0</v>
      </c>
    </row>
    <row r="12688" spans="1:22" x14ac:dyDescent="0.2">
      <c r="A12688" s="1">
        <v>44087</v>
      </c>
      <c r="B12688">
        <v>2020</v>
      </c>
      <c r="C12688">
        <f>_xlfn.MAXIFS(Table1[ScheduleWeekWritten],Table1[ScheduleSeason],Table1[[#This Row],[ScheduleSeason]])</f>
        <v>17</v>
      </c>
      <c r="D12688">
        <v>1</v>
      </c>
      <c r="E12688" cm="1">
        <f t="array" ref="E12688">_xlfn.XLOOKUP(Table1[[#This Row],[ScheduleWeekWritten]],Table3[Game],100+Table3[Increase],Table1[[#This Row],[ScheduleWeekWritten]])</f>
        <v>1</v>
      </c>
      <c r="F12688" t="b">
        <v>0</v>
      </c>
      <c r="G12688" t="s">
        <v>39</v>
      </c>
      <c r="H12688">
        <v>20</v>
      </c>
      <c r="I12688">
        <v>17</v>
      </c>
      <c r="J12688" t="s">
        <v>67</v>
      </c>
      <c r="K12688" t="s">
        <v>68</v>
      </c>
      <c r="L12688" t="str">
        <f>_xlfn.XLOOKUP(Table1[[#This Row],[TeamFavoriteID]],Table2[team_id],Table2[team_name],_xlfn.XLOOKUP(Table1[[#This Row],[TeamFavoriteID]],Table2[team_id_pfr],Table2[team_name],"Even"))</f>
        <v>Dallas Cowboys</v>
      </c>
      <c r="M12688">
        <v>-2</v>
      </c>
      <c r="N12688">
        <f>IF(Table1[[#This Row],[TeamFavorite]]=Table1[[#This Row],[TeamHome]],Table1[[#This Row],[ScoreAway]]-Table1[[#This Row],[ScoreHome]],Table1[[#This Row],[ScoreHome]]-Table1[[#This Row],[ScoreAway]])</f>
        <v>3</v>
      </c>
      <c r="O12688">
        <f>IF(Table1[[#This Row],[SpreadActual]]&lt;Table1[[#This Row],[SpreadFavorite]],1,0)</f>
        <v>0</v>
      </c>
      <c r="P12688">
        <v>51.5</v>
      </c>
      <c r="Q12688" t="s">
        <v>218</v>
      </c>
      <c r="R12688" t="b">
        <v>0</v>
      </c>
      <c r="S12688">
        <v>72</v>
      </c>
      <c r="T12688">
        <v>0</v>
      </c>
      <c r="V12688" t="s">
        <v>103</v>
      </c>
    </row>
    <row r="12689" spans="1:22" x14ac:dyDescent="0.2">
      <c r="A12689" s="1">
        <v>44087</v>
      </c>
      <c r="B12689">
        <v>2020</v>
      </c>
      <c r="C12689">
        <f>_xlfn.MAXIFS(Table1[ScheduleWeekWritten],Table1[ScheduleSeason],Table1[[#This Row],[ScheduleSeason]])</f>
        <v>17</v>
      </c>
      <c r="D12689">
        <v>1</v>
      </c>
      <c r="E12689" cm="1">
        <f t="array" ref="E12689">_xlfn.XLOOKUP(Table1[[#This Row],[ScheduleWeekWritten]],Table3[Game],100+Table3[Increase],Table1[[#This Row],[ScheduleWeekWritten]])</f>
        <v>1</v>
      </c>
      <c r="F12689" t="b">
        <v>0</v>
      </c>
      <c r="G12689" t="s">
        <v>54</v>
      </c>
      <c r="H12689">
        <v>34</v>
      </c>
      <c r="I12689">
        <v>43</v>
      </c>
      <c r="J12689" t="s">
        <v>33</v>
      </c>
      <c r="K12689" t="s">
        <v>55</v>
      </c>
      <c r="L12689" t="str">
        <f>_xlfn.XLOOKUP(Table1[[#This Row],[TeamFavoriteID]],Table2[team_id],Table2[team_name],_xlfn.XLOOKUP(Table1[[#This Row],[TeamFavoriteID]],Table2[team_id_pfr],Table2[team_name],"Even"))</f>
        <v>Minnesota Vikings</v>
      </c>
      <c r="M12689">
        <v>-2.5</v>
      </c>
      <c r="N12689">
        <f>IF(Table1[[#This Row],[TeamFavorite]]=Table1[[#This Row],[TeamHome]],Table1[[#This Row],[ScoreAway]]-Table1[[#This Row],[ScoreHome]],Table1[[#This Row],[ScoreHome]]-Table1[[#This Row],[ScoreAway]])</f>
        <v>9</v>
      </c>
      <c r="O12689">
        <f>IF(Table1[[#This Row],[SpreadActual]]&lt;Table1[[#This Row],[SpreadFavorite]],1,0)</f>
        <v>0</v>
      </c>
      <c r="P12689">
        <v>44.5</v>
      </c>
      <c r="Q12689" t="s">
        <v>205</v>
      </c>
      <c r="R12689" t="b">
        <v>0</v>
      </c>
      <c r="S12689">
        <v>72</v>
      </c>
      <c r="T12689">
        <v>0</v>
      </c>
      <c r="V12689" t="s">
        <v>103</v>
      </c>
    </row>
    <row r="12690" spans="1:22" x14ac:dyDescent="0.2">
      <c r="A12690" s="1">
        <v>44087</v>
      </c>
      <c r="B12690">
        <v>2020</v>
      </c>
      <c r="C12690">
        <f>_xlfn.MAXIFS(Table1[ScheduleWeekWritten],Table1[ScheduleSeason],Table1[[#This Row],[ScheduleSeason]])</f>
        <v>17</v>
      </c>
      <c r="D12690">
        <v>1</v>
      </c>
      <c r="E12690" cm="1">
        <f t="array" ref="E12690">_xlfn.XLOOKUP(Table1[[#This Row],[ScheduleWeekWritten]],Table3[Game],100+Table3[Increase],Table1[[#This Row],[ScheduleWeekWritten]])</f>
        <v>1</v>
      </c>
      <c r="F12690" t="b">
        <v>0</v>
      </c>
      <c r="G12690" t="s">
        <v>115</v>
      </c>
      <c r="H12690">
        <v>21</v>
      </c>
      <c r="I12690">
        <v>11</v>
      </c>
      <c r="J12690" t="s">
        <v>19</v>
      </c>
      <c r="K12690" t="s">
        <v>70</v>
      </c>
      <c r="L12690" t="str">
        <f>_xlfn.XLOOKUP(Table1[[#This Row],[TeamFavoriteID]],Table2[team_id],Table2[team_name],_xlfn.XLOOKUP(Table1[[#This Row],[TeamFavoriteID]],Table2[team_id_pfr],Table2[team_name],"Even"))</f>
        <v>Boston Patriots</v>
      </c>
      <c r="M12690">
        <v>-7</v>
      </c>
      <c r="N12690">
        <f>IF(Table1[[#This Row],[TeamFavorite]]=Table1[[#This Row],[TeamHome]],Table1[[#This Row],[ScoreAway]]-Table1[[#This Row],[ScoreHome]],Table1[[#This Row],[ScoreHome]]-Table1[[#This Row],[ScoreAway]])</f>
        <v>10</v>
      </c>
      <c r="O12690">
        <f>IF(Table1[[#This Row],[SpreadActual]]&lt;Table1[[#This Row],[SpreadFavorite]],1,0)</f>
        <v>0</v>
      </c>
      <c r="P12690">
        <v>41.5</v>
      </c>
      <c r="Q12690" t="s">
        <v>179</v>
      </c>
      <c r="R12690" t="b">
        <v>0</v>
      </c>
    </row>
    <row r="12691" spans="1:22" x14ac:dyDescent="0.2">
      <c r="A12691" s="1">
        <v>44087</v>
      </c>
      <c r="B12691">
        <v>2020</v>
      </c>
      <c r="C12691">
        <f>_xlfn.MAXIFS(Table1[ScheduleWeekWritten],Table1[ScheduleSeason],Table1[[#This Row],[ScheduleSeason]])</f>
        <v>17</v>
      </c>
      <c r="D12691">
        <v>1</v>
      </c>
      <c r="E12691" cm="1">
        <f t="array" ref="E12691">_xlfn.XLOOKUP(Table1[[#This Row],[ScheduleWeekWritten]],Table3[Game],100+Table3[Increase],Table1[[#This Row],[ScheduleWeekWritten]])</f>
        <v>1</v>
      </c>
      <c r="F12691" t="b">
        <v>0</v>
      </c>
      <c r="G12691" t="s">
        <v>95</v>
      </c>
      <c r="H12691">
        <v>34</v>
      </c>
      <c r="I12691">
        <v>23</v>
      </c>
      <c r="J12691" t="s">
        <v>127</v>
      </c>
      <c r="K12691" t="s">
        <v>98</v>
      </c>
      <c r="L12691" t="str">
        <f>_xlfn.XLOOKUP(Table1[[#This Row],[TeamFavoriteID]],Table2[team_id],Table2[team_name],_xlfn.XLOOKUP(Table1[[#This Row],[TeamFavoriteID]],Table2[team_id_pfr],Table2[team_name],"Even"))</f>
        <v>New Orleans Saints</v>
      </c>
      <c r="M12691">
        <v>-3.5</v>
      </c>
      <c r="N12691">
        <f>IF(Table1[[#This Row],[TeamFavorite]]=Table1[[#This Row],[TeamHome]],Table1[[#This Row],[ScoreAway]]-Table1[[#This Row],[ScoreHome]],Table1[[#This Row],[ScoreHome]]-Table1[[#This Row],[ScoreAway]])</f>
        <v>-11</v>
      </c>
      <c r="O12691">
        <f>IF(Table1[[#This Row],[SpreadActual]]&lt;Table1[[#This Row],[SpreadFavorite]],1,0)</f>
        <v>1</v>
      </c>
      <c r="P12691">
        <v>47.5</v>
      </c>
      <c r="Q12691" t="s">
        <v>201</v>
      </c>
      <c r="R12691" t="b">
        <v>0</v>
      </c>
      <c r="S12691">
        <v>72</v>
      </c>
      <c r="T12691">
        <v>0</v>
      </c>
      <c r="V12691" t="s">
        <v>103</v>
      </c>
    </row>
    <row r="12692" spans="1:22" x14ac:dyDescent="0.2">
      <c r="A12692" s="1">
        <v>44087</v>
      </c>
      <c r="B12692">
        <v>2020</v>
      </c>
      <c r="C12692">
        <f>_xlfn.MAXIFS(Table1[ScheduleWeekWritten],Table1[ScheduleSeason],Table1[[#This Row],[ScheduleSeason]])</f>
        <v>17</v>
      </c>
      <c r="D12692">
        <v>1</v>
      </c>
      <c r="E12692" cm="1">
        <f t="array" ref="E12692">_xlfn.XLOOKUP(Table1[[#This Row],[ScheduleWeekWritten]],Table3[Game],100+Table3[Increase],Table1[[#This Row],[ScheduleWeekWritten]])</f>
        <v>1</v>
      </c>
      <c r="F12692" t="b">
        <v>0</v>
      </c>
      <c r="G12692" t="s">
        <v>53</v>
      </c>
      <c r="H12692">
        <v>20</v>
      </c>
      <c r="I12692">
        <v>24</v>
      </c>
      <c r="J12692" t="s">
        <v>149</v>
      </c>
      <c r="K12692" t="s">
        <v>87</v>
      </c>
      <c r="L12692" t="str">
        <f>_xlfn.XLOOKUP(Table1[[#This Row],[TeamFavoriteID]],Table2[team_id],Table2[team_name],_xlfn.XLOOKUP(Table1[[#This Row],[TeamFavoriteID]],Table2[team_id_pfr],Table2[team_name],"Even"))</f>
        <v>San Francisco 49ers</v>
      </c>
      <c r="M12692">
        <v>-6.5</v>
      </c>
      <c r="N12692">
        <f>IF(Table1[[#This Row],[TeamFavorite]]=Table1[[#This Row],[TeamHome]],Table1[[#This Row],[ScoreAway]]-Table1[[#This Row],[ScoreHome]],Table1[[#This Row],[ScoreHome]]-Table1[[#This Row],[ScoreAway]])</f>
        <v>4</v>
      </c>
      <c r="O12692">
        <f>IF(Table1[[#This Row],[SpreadActual]]&lt;Table1[[#This Row],[SpreadFavorite]],1,0)</f>
        <v>0</v>
      </c>
      <c r="P12692">
        <v>48</v>
      </c>
      <c r="Q12692" t="s">
        <v>203</v>
      </c>
      <c r="R12692" t="b">
        <v>0</v>
      </c>
    </row>
    <row r="12693" spans="1:22" x14ac:dyDescent="0.2">
      <c r="A12693" s="1">
        <v>44087</v>
      </c>
      <c r="B12693">
        <v>2020</v>
      </c>
      <c r="C12693">
        <f>_xlfn.MAXIFS(Table1[ScheduleWeekWritten],Table1[ScheduleSeason],Table1[[#This Row],[ScheduleSeason]])</f>
        <v>17</v>
      </c>
      <c r="D12693">
        <v>1</v>
      </c>
      <c r="E12693" cm="1">
        <f t="array" ref="E12693">_xlfn.XLOOKUP(Table1[[#This Row],[ScheduleWeekWritten]],Table3[Game],100+Table3[Increase],Table1[[#This Row],[ScheduleWeekWritten]])</f>
        <v>1</v>
      </c>
      <c r="F12693" t="b">
        <v>0</v>
      </c>
      <c r="G12693" t="s">
        <v>219</v>
      </c>
      <c r="H12693">
        <v>27</v>
      </c>
      <c r="I12693">
        <v>17</v>
      </c>
      <c r="J12693" t="s">
        <v>58</v>
      </c>
      <c r="K12693" t="s">
        <v>77</v>
      </c>
      <c r="L12693" t="str">
        <f>_xlfn.XLOOKUP(Table1[[#This Row],[TeamFavoriteID]],Table2[team_id],Table2[team_name],_xlfn.XLOOKUP(Table1[[#This Row],[TeamFavoriteID]],Table2[team_id_pfr],Table2[team_name],"Even"))</f>
        <v>Philadelphia Eagles</v>
      </c>
      <c r="M12693">
        <v>-5</v>
      </c>
      <c r="N12693">
        <f>IF(Table1[[#This Row],[TeamFavorite]]=Table1[[#This Row],[TeamHome]],Table1[[#This Row],[ScoreAway]]-Table1[[#This Row],[ScoreHome]],Table1[[#This Row],[ScoreHome]]-Table1[[#This Row],[ScoreAway]])</f>
        <v>10</v>
      </c>
      <c r="O12693">
        <f>IF(Table1[[#This Row],[SpreadActual]]&lt;Table1[[#This Row],[SpreadFavorite]],1,0)</f>
        <v>0</v>
      </c>
      <c r="P12693">
        <v>42</v>
      </c>
      <c r="Q12693" t="s">
        <v>165</v>
      </c>
      <c r="R12693" t="b">
        <v>0</v>
      </c>
    </row>
    <row r="12694" spans="1:22" x14ac:dyDescent="0.2">
      <c r="A12694" s="1">
        <v>44088</v>
      </c>
      <c r="B12694">
        <v>2020</v>
      </c>
      <c r="C12694">
        <f>_xlfn.MAXIFS(Table1[ScheduleWeekWritten],Table1[ScheduleSeason],Table1[[#This Row],[ScheduleSeason]])</f>
        <v>17</v>
      </c>
      <c r="D12694">
        <v>1</v>
      </c>
      <c r="E12694" cm="1">
        <f t="array" ref="E12694">_xlfn.XLOOKUP(Table1[[#This Row],[ScheduleWeekWritten]],Table3[Game],100+Table3[Increase],Table1[[#This Row],[ScheduleWeekWritten]])</f>
        <v>1</v>
      </c>
      <c r="F12694" t="b">
        <v>0</v>
      </c>
      <c r="G12694" t="s">
        <v>24</v>
      </c>
      <c r="H12694">
        <v>14</v>
      </c>
      <c r="I12694">
        <v>16</v>
      </c>
      <c r="J12694" t="s">
        <v>171</v>
      </c>
      <c r="K12694" t="s">
        <v>25</v>
      </c>
      <c r="L12694" t="str">
        <f>_xlfn.XLOOKUP(Table1[[#This Row],[TeamFavoriteID]],Table2[team_id],Table2[team_name],_xlfn.XLOOKUP(Table1[[#This Row],[TeamFavoriteID]],Table2[team_id_pfr],Table2[team_name],"Even"))</f>
        <v>Houston Oilers</v>
      </c>
      <c r="M12694">
        <v>-3</v>
      </c>
      <c r="N12694">
        <f>IF(Table1[[#This Row],[TeamFavorite]]=Table1[[#This Row],[TeamHome]],Table1[[#This Row],[ScoreAway]]-Table1[[#This Row],[ScoreHome]],Table1[[#This Row],[ScoreHome]]-Table1[[#This Row],[ScoreAway]])</f>
        <v>-2</v>
      </c>
      <c r="O12694">
        <f>IF(Table1[[#This Row],[SpreadActual]]&lt;Table1[[#This Row],[SpreadFavorite]],1,0)</f>
        <v>0</v>
      </c>
      <c r="P12694">
        <v>41</v>
      </c>
      <c r="Q12694" t="s">
        <v>174</v>
      </c>
      <c r="R12694" t="b">
        <v>0</v>
      </c>
    </row>
    <row r="12695" spans="1:22" x14ac:dyDescent="0.2">
      <c r="A12695" s="1">
        <v>44088</v>
      </c>
      <c r="B12695">
        <v>2020</v>
      </c>
      <c r="C12695">
        <f>_xlfn.MAXIFS(Table1[ScheduleWeekWritten],Table1[ScheduleSeason],Table1[[#This Row],[ScheduleSeason]])</f>
        <v>17</v>
      </c>
      <c r="D12695">
        <v>1</v>
      </c>
      <c r="E12695" cm="1">
        <f t="array" ref="E12695">_xlfn.XLOOKUP(Table1[[#This Row],[ScheduleWeekWritten]],Table3[Game],100+Table3[Increase],Table1[[#This Row],[ScheduleWeekWritten]])</f>
        <v>1</v>
      </c>
      <c r="F12695" t="b">
        <v>0</v>
      </c>
      <c r="G12695" t="s">
        <v>50</v>
      </c>
      <c r="H12695">
        <v>16</v>
      </c>
      <c r="I12695">
        <v>26</v>
      </c>
      <c r="J12695" t="s">
        <v>49</v>
      </c>
      <c r="K12695" t="s">
        <v>51</v>
      </c>
      <c r="L12695" t="str">
        <f>_xlfn.XLOOKUP(Table1[[#This Row],[TeamFavoriteID]],Table2[team_id],Table2[team_name],_xlfn.XLOOKUP(Table1[[#This Row],[TeamFavoriteID]],Table2[team_id_pfr],Table2[team_name],"Even"))</f>
        <v>Pittsburgh Steelers</v>
      </c>
      <c r="M12695">
        <v>-5.5</v>
      </c>
      <c r="N12695">
        <f>IF(Table1[[#This Row],[TeamFavorite]]=Table1[[#This Row],[TeamHome]],Table1[[#This Row],[ScoreAway]]-Table1[[#This Row],[ScoreHome]],Table1[[#This Row],[ScoreHome]]-Table1[[#This Row],[ScoreAway]])</f>
        <v>-10</v>
      </c>
      <c r="O12695">
        <f>IF(Table1[[#This Row],[SpreadActual]]&lt;Table1[[#This Row],[SpreadFavorite]],1,0)</f>
        <v>1</v>
      </c>
      <c r="P12695">
        <v>45</v>
      </c>
      <c r="Q12695" t="s">
        <v>197</v>
      </c>
      <c r="R12695" t="b">
        <v>0</v>
      </c>
    </row>
    <row r="12696" spans="1:22" x14ac:dyDescent="0.2">
      <c r="A12696" s="1">
        <v>44091</v>
      </c>
      <c r="B12696">
        <v>2020</v>
      </c>
      <c r="C12696">
        <f>_xlfn.MAXIFS(Table1[ScheduleWeekWritten],Table1[ScheduleSeason],Table1[[#This Row],[ScheduleSeason]])</f>
        <v>17</v>
      </c>
      <c r="D12696">
        <v>2</v>
      </c>
      <c r="E12696" cm="1">
        <f t="array" ref="E12696">_xlfn.XLOOKUP(Table1[[#This Row],[ScheduleWeekWritten]],Table3[Game],100+Table3[Increase],Table1[[#This Row],[ScheduleWeekWritten]])</f>
        <v>2</v>
      </c>
      <c r="F12696" t="b">
        <v>0</v>
      </c>
      <c r="G12696" t="s">
        <v>62</v>
      </c>
      <c r="H12696">
        <v>35</v>
      </c>
      <c r="I12696">
        <v>30</v>
      </c>
      <c r="J12696" t="s">
        <v>101</v>
      </c>
      <c r="K12696" t="s">
        <v>63</v>
      </c>
      <c r="L12696" t="str">
        <f>_xlfn.XLOOKUP(Table1[[#This Row],[TeamFavoriteID]],Table2[team_id],Table2[team_name],_xlfn.XLOOKUP(Table1[[#This Row],[TeamFavoriteID]],Table2[team_id_pfr],Table2[team_name],"Even"))</f>
        <v>Cleveland Browns</v>
      </c>
      <c r="M12696">
        <v>-6</v>
      </c>
      <c r="N12696">
        <f>IF(Table1[[#This Row],[TeamFavorite]]=Table1[[#This Row],[TeamHome]],Table1[[#This Row],[ScoreAway]]-Table1[[#This Row],[ScoreHome]],Table1[[#This Row],[ScoreHome]]-Table1[[#This Row],[ScoreAway]])</f>
        <v>-5</v>
      </c>
      <c r="O12696">
        <f>IF(Table1[[#This Row],[SpreadActual]]&lt;Table1[[#This Row],[SpreadFavorite]],1,0)</f>
        <v>0</v>
      </c>
      <c r="P12696">
        <v>43</v>
      </c>
      <c r="Q12696" t="s">
        <v>170</v>
      </c>
      <c r="R12696" t="b">
        <v>0</v>
      </c>
    </row>
    <row r="12697" spans="1:22" x14ac:dyDescent="0.2">
      <c r="A12697" s="1">
        <v>44094</v>
      </c>
      <c r="B12697">
        <v>2020</v>
      </c>
      <c r="C12697">
        <f>_xlfn.MAXIFS(Table1[ScheduleWeekWritten],Table1[ScheduleSeason],Table1[[#This Row],[ScheduleSeason]])</f>
        <v>17</v>
      </c>
      <c r="D12697">
        <v>2</v>
      </c>
      <c r="E12697" cm="1">
        <f t="array" ref="E12697">_xlfn.XLOOKUP(Table1[[#This Row],[ScheduleWeekWritten]],Table3[Game],100+Table3[Increase],Table1[[#This Row],[ScheduleWeekWritten]])</f>
        <v>2</v>
      </c>
      <c r="F12697" t="b">
        <v>0</v>
      </c>
      <c r="G12697" t="s">
        <v>149</v>
      </c>
      <c r="H12697">
        <v>30</v>
      </c>
      <c r="I12697">
        <v>15</v>
      </c>
      <c r="J12697" t="s">
        <v>219</v>
      </c>
      <c r="K12697" t="s">
        <v>59</v>
      </c>
      <c r="L12697" t="str">
        <f>_xlfn.XLOOKUP(Table1[[#This Row],[TeamFavoriteID]],Table2[team_id],Table2[team_name],_xlfn.XLOOKUP(Table1[[#This Row],[TeamFavoriteID]],Table2[team_id_pfr],Table2[team_name],"Even"))</f>
        <v>Arizona Cardinals</v>
      </c>
      <c r="M12697">
        <v>-7</v>
      </c>
      <c r="N12697">
        <f>IF(Table1[[#This Row],[TeamFavorite]]=Table1[[#This Row],[TeamHome]],Table1[[#This Row],[ScoreAway]]-Table1[[#This Row],[ScoreHome]],Table1[[#This Row],[ScoreHome]]-Table1[[#This Row],[ScoreAway]])</f>
        <v>-15</v>
      </c>
      <c r="O12697">
        <f>IF(Table1[[#This Row],[SpreadActual]]&lt;Table1[[#This Row],[SpreadFavorite]],1,0)</f>
        <v>1</v>
      </c>
      <c r="P12697">
        <v>46.5</v>
      </c>
      <c r="Q12697" t="s">
        <v>150</v>
      </c>
      <c r="R12697" t="b">
        <v>0</v>
      </c>
      <c r="S12697">
        <v>72</v>
      </c>
      <c r="T12697">
        <v>0</v>
      </c>
      <c r="V12697" t="s">
        <v>103</v>
      </c>
    </row>
    <row r="12698" spans="1:22" x14ac:dyDescent="0.2">
      <c r="A12698" s="1">
        <v>44094</v>
      </c>
      <c r="B12698">
        <v>2020</v>
      </c>
      <c r="C12698">
        <f>_xlfn.MAXIFS(Table1[ScheduleWeekWritten],Table1[ScheduleSeason],Table1[[#This Row],[ScheduleSeason]])</f>
        <v>17</v>
      </c>
      <c r="D12698">
        <v>2</v>
      </c>
      <c r="E12698" cm="1">
        <f t="array" ref="E12698">_xlfn.XLOOKUP(Table1[[#This Row],[ScheduleWeekWritten]],Table3[Game],100+Table3[Increase],Table1[[#This Row],[ScheduleWeekWritten]])</f>
        <v>2</v>
      </c>
      <c r="F12698" t="b">
        <v>0</v>
      </c>
      <c r="G12698" t="s">
        <v>46</v>
      </c>
      <c r="H12698">
        <v>17</v>
      </c>
      <c r="I12698">
        <v>13</v>
      </c>
      <c r="J12698" t="s">
        <v>50</v>
      </c>
      <c r="K12698" t="s">
        <v>47</v>
      </c>
      <c r="L12698" t="str">
        <f>_xlfn.XLOOKUP(Table1[[#This Row],[TeamFavoriteID]],Table2[team_id],Table2[team_name],_xlfn.XLOOKUP(Table1[[#This Row],[TeamFavoriteID]],Table2[team_id_pfr],Table2[team_name],"Even"))</f>
        <v>Chicago Bears</v>
      </c>
      <c r="M12698">
        <v>-5.5</v>
      </c>
      <c r="N12698">
        <f>IF(Table1[[#This Row],[TeamFavorite]]=Table1[[#This Row],[TeamHome]],Table1[[#This Row],[ScoreAway]]-Table1[[#This Row],[ScoreHome]],Table1[[#This Row],[ScoreHome]]-Table1[[#This Row],[ScoreAway]])</f>
        <v>-4</v>
      </c>
      <c r="O12698">
        <f>IF(Table1[[#This Row],[SpreadActual]]&lt;Table1[[#This Row],[SpreadFavorite]],1,0)</f>
        <v>0</v>
      </c>
      <c r="P12698">
        <v>42</v>
      </c>
      <c r="Q12698" t="s">
        <v>114</v>
      </c>
      <c r="R12698" t="b">
        <v>0</v>
      </c>
    </row>
    <row r="12699" spans="1:22" x14ac:dyDescent="0.2">
      <c r="A12699" s="1">
        <v>44094</v>
      </c>
      <c r="B12699">
        <v>2020</v>
      </c>
      <c r="C12699">
        <f>_xlfn.MAXIFS(Table1[ScheduleWeekWritten],Table1[ScheduleSeason],Table1[[#This Row],[ScheduleSeason]])</f>
        <v>17</v>
      </c>
      <c r="D12699">
        <v>2</v>
      </c>
      <c r="E12699" cm="1">
        <f t="array" ref="E12699">_xlfn.XLOOKUP(Table1[[#This Row],[ScheduleWeekWritten]],Table3[Game],100+Table3[Increase],Table1[[#This Row],[ScheduleWeekWritten]])</f>
        <v>2</v>
      </c>
      <c r="F12699" t="b">
        <v>0</v>
      </c>
      <c r="G12699" t="s">
        <v>67</v>
      </c>
      <c r="H12699">
        <v>40</v>
      </c>
      <c r="I12699">
        <v>39</v>
      </c>
      <c r="J12699" t="s">
        <v>38</v>
      </c>
      <c r="K12699" t="s">
        <v>68</v>
      </c>
      <c r="L12699" t="str">
        <f>_xlfn.XLOOKUP(Table1[[#This Row],[TeamFavoriteID]],Table2[team_id],Table2[team_name],_xlfn.XLOOKUP(Table1[[#This Row],[TeamFavoriteID]],Table2[team_id_pfr],Table2[team_name],"Even"))</f>
        <v>Dallas Cowboys</v>
      </c>
      <c r="M12699">
        <v>-3.5</v>
      </c>
      <c r="N12699">
        <f>IF(Table1[[#This Row],[TeamFavorite]]=Table1[[#This Row],[TeamHome]],Table1[[#This Row],[ScoreAway]]-Table1[[#This Row],[ScoreHome]],Table1[[#This Row],[ScoreHome]]-Table1[[#This Row],[ScoreAway]])</f>
        <v>-1</v>
      </c>
      <c r="O12699">
        <f>IF(Table1[[#This Row],[SpreadActual]]&lt;Table1[[#This Row],[SpreadFavorite]],1,0)</f>
        <v>0</v>
      </c>
      <c r="P12699">
        <v>53.5</v>
      </c>
      <c r="Q12699" t="s">
        <v>208</v>
      </c>
      <c r="R12699" t="b">
        <v>0</v>
      </c>
      <c r="S12699">
        <v>72</v>
      </c>
      <c r="T12699">
        <v>0</v>
      </c>
      <c r="V12699" t="s">
        <v>103</v>
      </c>
    </row>
    <row r="12700" spans="1:22" x14ac:dyDescent="0.2">
      <c r="A12700" s="1">
        <v>44094</v>
      </c>
      <c r="B12700">
        <v>2020</v>
      </c>
      <c r="C12700">
        <f>_xlfn.MAXIFS(Table1[ScheduleWeekWritten],Table1[ScheduleSeason],Table1[[#This Row],[ScheduleSeason]])</f>
        <v>17</v>
      </c>
      <c r="D12700">
        <v>2</v>
      </c>
      <c r="E12700" cm="1">
        <f t="array" ref="E12700">_xlfn.XLOOKUP(Table1[[#This Row],[ScheduleWeekWritten]],Table3[Game],100+Table3[Increase],Table1[[#This Row],[ScheduleWeekWritten]])</f>
        <v>2</v>
      </c>
      <c r="F12700" t="b">
        <v>0</v>
      </c>
      <c r="G12700" t="s">
        <v>33</v>
      </c>
      <c r="H12700">
        <v>42</v>
      </c>
      <c r="I12700">
        <v>21</v>
      </c>
      <c r="J12700" t="s">
        <v>45</v>
      </c>
      <c r="K12700" t="s">
        <v>35</v>
      </c>
      <c r="L12700" t="str">
        <f>_xlfn.XLOOKUP(Table1[[#This Row],[TeamFavoriteID]],Table2[team_id],Table2[team_name],_xlfn.XLOOKUP(Table1[[#This Row],[TeamFavoriteID]],Table2[team_id_pfr],Table2[team_name],"Even"))</f>
        <v>Green Bay Packers</v>
      </c>
      <c r="M12700">
        <v>-6</v>
      </c>
      <c r="N12700">
        <f>IF(Table1[[#This Row],[TeamFavorite]]=Table1[[#This Row],[TeamHome]],Table1[[#This Row],[ScoreAway]]-Table1[[#This Row],[ScoreHome]],Table1[[#This Row],[ScoreHome]]-Table1[[#This Row],[ScoreAway]])</f>
        <v>-21</v>
      </c>
      <c r="O12700">
        <f>IF(Table1[[#This Row],[SpreadActual]]&lt;Table1[[#This Row],[SpreadFavorite]],1,0)</f>
        <v>1</v>
      </c>
      <c r="P12700">
        <v>50</v>
      </c>
      <c r="Q12700" t="s">
        <v>82</v>
      </c>
      <c r="R12700" t="b">
        <v>0</v>
      </c>
    </row>
    <row r="12701" spans="1:22" x14ac:dyDescent="0.2">
      <c r="A12701" s="1">
        <v>44094</v>
      </c>
      <c r="B12701">
        <v>2020</v>
      </c>
      <c r="C12701">
        <f>_xlfn.MAXIFS(Table1[ScheduleWeekWritten],Table1[ScheduleSeason],Table1[[#This Row],[ScheduleSeason]])</f>
        <v>17</v>
      </c>
      <c r="D12701">
        <v>2</v>
      </c>
      <c r="E12701" cm="1">
        <f t="array" ref="E12701">_xlfn.XLOOKUP(Table1[[#This Row],[ScheduleWeekWritten]],Table3[Game],100+Table3[Increase],Table1[[#This Row],[ScheduleWeekWritten]])</f>
        <v>2</v>
      </c>
      <c r="F12701" t="b">
        <v>0</v>
      </c>
      <c r="G12701" t="s">
        <v>177</v>
      </c>
      <c r="H12701">
        <v>16</v>
      </c>
      <c r="I12701">
        <v>33</v>
      </c>
      <c r="J12701" t="s">
        <v>158</v>
      </c>
      <c r="K12701" t="s">
        <v>159</v>
      </c>
      <c r="L12701" t="str">
        <f>_xlfn.XLOOKUP(Table1[[#This Row],[TeamFavoriteID]],Table2[team_id],Table2[team_name],_xlfn.XLOOKUP(Table1[[#This Row],[TeamFavoriteID]],Table2[team_id_pfr],Table2[team_name],"Even"))</f>
        <v>Baltimore Ravens</v>
      </c>
      <c r="M12701">
        <v>-7</v>
      </c>
      <c r="N12701">
        <f>IF(Table1[[#This Row],[TeamFavorite]]=Table1[[#This Row],[TeamHome]],Table1[[#This Row],[ScoreAway]]-Table1[[#This Row],[ScoreHome]],Table1[[#This Row],[ScoreHome]]-Table1[[#This Row],[ScoreAway]])</f>
        <v>-17</v>
      </c>
      <c r="O12701">
        <f>IF(Table1[[#This Row],[SpreadActual]]&lt;Table1[[#This Row],[SpreadFavorite]],1,0)</f>
        <v>1</v>
      </c>
      <c r="P12701">
        <v>49</v>
      </c>
      <c r="Q12701" t="s">
        <v>207</v>
      </c>
      <c r="R12701" t="b">
        <v>0</v>
      </c>
      <c r="S12701">
        <v>72</v>
      </c>
      <c r="T12701">
        <v>0</v>
      </c>
      <c r="V12701" t="s">
        <v>103</v>
      </c>
    </row>
    <row r="12702" spans="1:22" x14ac:dyDescent="0.2">
      <c r="A12702" s="1">
        <v>44094</v>
      </c>
      <c r="B12702">
        <v>2020</v>
      </c>
      <c r="C12702">
        <f>_xlfn.MAXIFS(Table1[ScheduleWeekWritten],Table1[ScheduleSeason],Table1[[#This Row],[ScheduleSeason]])</f>
        <v>17</v>
      </c>
      <c r="D12702">
        <v>2</v>
      </c>
      <c r="E12702" cm="1">
        <f t="array" ref="E12702">_xlfn.XLOOKUP(Table1[[#This Row],[ScheduleWeekWritten]],Table3[Game],100+Table3[Increase],Table1[[#This Row],[ScheduleWeekWritten]])</f>
        <v>2</v>
      </c>
      <c r="F12702" t="b">
        <v>0</v>
      </c>
      <c r="G12702" t="s">
        <v>140</v>
      </c>
      <c r="H12702">
        <v>28</v>
      </c>
      <c r="I12702">
        <v>11</v>
      </c>
      <c r="J12702" t="s">
        <v>54</v>
      </c>
      <c r="K12702" t="s">
        <v>72</v>
      </c>
      <c r="L12702" t="str">
        <f>_xlfn.XLOOKUP(Table1[[#This Row],[TeamFavoriteID]],Table2[team_id],Table2[team_name],_xlfn.XLOOKUP(Table1[[#This Row],[TeamFavoriteID]],Table2[team_id_pfr],Table2[team_name],"Even"))</f>
        <v>Baltimore Colts</v>
      </c>
      <c r="M12702">
        <v>-3</v>
      </c>
      <c r="N12702">
        <f>IF(Table1[[#This Row],[TeamFavorite]]=Table1[[#This Row],[TeamHome]],Table1[[#This Row],[ScoreAway]]-Table1[[#This Row],[ScoreHome]],Table1[[#This Row],[ScoreHome]]-Table1[[#This Row],[ScoreAway]])</f>
        <v>17</v>
      </c>
      <c r="O12702">
        <f>IF(Table1[[#This Row],[SpreadActual]]&lt;Table1[[#This Row],[SpreadFavorite]],1,0)</f>
        <v>0</v>
      </c>
      <c r="P12702">
        <v>49</v>
      </c>
      <c r="Q12702" t="s">
        <v>190</v>
      </c>
      <c r="R12702" t="b">
        <v>0</v>
      </c>
      <c r="S12702">
        <v>72</v>
      </c>
      <c r="T12702">
        <v>0</v>
      </c>
      <c r="V12702" t="s">
        <v>103</v>
      </c>
    </row>
    <row r="12703" spans="1:22" x14ac:dyDescent="0.2">
      <c r="A12703" s="1">
        <v>44094</v>
      </c>
      <c r="B12703">
        <v>2020</v>
      </c>
      <c r="C12703">
        <f>_xlfn.MAXIFS(Table1[ScheduleWeekWritten],Table1[ScheduleSeason],Table1[[#This Row],[ScheduleSeason]])</f>
        <v>17</v>
      </c>
      <c r="D12703">
        <v>2</v>
      </c>
      <c r="E12703" cm="1">
        <f t="array" ref="E12703">_xlfn.XLOOKUP(Table1[[#This Row],[ScheduleWeekWritten]],Table3[Game],100+Table3[Increase],Table1[[#This Row],[ScheduleWeekWritten]])</f>
        <v>2</v>
      </c>
      <c r="F12703" t="b">
        <v>0</v>
      </c>
      <c r="G12703" t="s">
        <v>210</v>
      </c>
      <c r="H12703">
        <v>20</v>
      </c>
      <c r="I12703">
        <v>23</v>
      </c>
      <c r="J12703" t="s">
        <v>42</v>
      </c>
      <c r="K12703" t="s">
        <v>75</v>
      </c>
      <c r="L12703" t="str">
        <f>_xlfn.XLOOKUP(Table1[[#This Row],[TeamFavoriteID]],Table2[team_id],Table2[team_name],_xlfn.XLOOKUP(Table1[[#This Row],[TeamFavoriteID]],Table2[team_id_pfr],Table2[team_name],"Even"))</f>
        <v>Kansas City Chiefs</v>
      </c>
      <c r="M12703">
        <v>-8.5</v>
      </c>
      <c r="N12703">
        <f>IF(Table1[[#This Row],[TeamFavorite]]=Table1[[#This Row],[TeamHome]],Table1[[#This Row],[ScoreAway]]-Table1[[#This Row],[ScoreHome]],Table1[[#This Row],[ScoreHome]]-Table1[[#This Row],[ScoreAway]])</f>
        <v>-3</v>
      </c>
      <c r="O12703">
        <f>IF(Table1[[#This Row],[SpreadActual]]&lt;Table1[[#This Row],[SpreadFavorite]],1,0)</f>
        <v>0</v>
      </c>
      <c r="P12703">
        <v>47.5</v>
      </c>
      <c r="Q12703" t="s">
        <v>218</v>
      </c>
      <c r="R12703" t="b">
        <v>0</v>
      </c>
      <c r="S12703">
        <v>72</v>
      </c>
      <c r="T12703">
        <v>0</v>
      </c>
      <c r="V12703" t="s">
        <v>103</v>
      </c>
    </row>
    <row r="12704" spans="1:22" x14ac:dyDescent="0.2">
      <c r="A12704" s="1">
        <v>44094</v>
      </c>
      <c r="B12704">
        <v>2020</v>
      </c>
      <c r="C12704">
        <f>_xlfn.MAXIFS(Table1[ScheduleWeekWritten],Table1[ScheduleSeason],Table1[[#This Row],[ScheduleSeason]])</f>
        <v>17</v>
      </c>
      <c r="D12704">
        <v>2</v>
      </c>
      <c r="E12704" cm="1">
        <f t="array" ref="E12704">_xlfn.XLOOKUP(Table1[[#This Row],[ScheduleWeekWritten]],Table3[Game],100+Table3[Increase],Table1[[#This Row],[ScheduleWeekWritten]])</f>
        <v>2</v>
      </c>
      <c r="F12704" t="b">
        <v>0</v>
      </c>
      <c r="G12704" t="s">
        <v>19</v>
      </c>
      <c r="H12704">
        <v>28</v>
      </c>
      <c r="I12704">
        <v>31</v>
      </c>
      <c r="J12704" t="s">
        <v>28</v>
      </c>
      <c r="K12704" t="s">
        <v>43</v>
      </c>
      <c r="L12704" t="str">
        <f>_xlfn.XLOOKUP(Table1[[#This Row],[TeamFavoriteID]],Table2[team_id],Table2[team_name],_xlfn.XLOOKUP(Table1[[#This Row],[TeamFavoriteID]],Table2[team_id_pfr],Table2[team_name],"Even"))</f>
        <v>Buffalo Bills</v>
      </c>
      <c r="M12704">
        <v>-5.5</v>
      </c>
      <c r="N12704">
        <f>IF(Table1[[#This Row],[TeamFavorite]]=Table1[[#This Row],[TeamHome]],Table1[[#This Row],[ScoreAway]]-Table1[[#This Row],[ScoreHome]],Table1[[#This Row],[ScoreHome]]-Table1[[#This Row],[ScoreAway]])</f>
        <v>-3</v>
      </c>
      <c r="O12704">
        <f>IF(Table1[[#This Row],[SpreadActual]]&lt;Table1[[#This Row],[SpreadFavorite]],1,0)</f>
        <v>0</v>
      </c>
      <c r="P12704">
        <v>42</v>
      </c>
      <c r="Q12704" t="s">
        <v>212</v>
      </c>
      <c r="R12704" t="b">
        <v>0</v>
      </c>
    </row>
    <row r="12705" spans="1:22" x14ac:dyDescent="0.2">
      <c r="A12705" s="1">
        <v>44094</v>
      </c>
      <c r="B12705">
        <v>2020</v>
      </c>
      <c r="C12705">
        <f>_xlfn.MAXIFS(Table1[ScheduleWeekWritten],Table1[ScheduleSeason],Table1[[#This Row],[ScheduleSeason]])</f>
        <v>17</v>
      </c>
      <c r="D12705">
        <v>2</v>
      </c>
      <c r="E12705" cm="1">
        <f t="array" ref="E12705">_xlfn.XLOOKUP(Table1[[#This Row],[ScheduleWeekWritten]],Table3[Game],100+Table3[Increase],Table1[[#This Row],[ScheduleWeekWritten]])</f>
        <v>2</v>
      </c>
      <c r="F12705" t="b">
        <v>0</v>
      </c>
      <c r="G12705" t="s">
        <v>31</v>
      </c>
      <c r="H12705">
        <v>13</v>
      </c>
      <c r="I12705">
        <v>31</v>
      </c>
      <c r="J12705" t="s">
        <v>53</v>
      </c>
      <c r="K12705" t="s">
        <v>87</v>
      </c>
      <c r="L12705" t="str">
        <f>_xlfn.XLOOKUP(Table1[[#This Row],[TeamFavoriteID]],Table2[team_id],Table2[team_name],_xlfn.XLOOKUP(Table1[[#This Row],[TeamFavoriteID]],Table2[team_id_pfr],Table2[team_name],"Even"))</f>
        <v>San Francisco 49ers</v>
      </c>
      <c r="M12705">
        <v>-7</v>
      </c>
      <c r="N12705">
        <f>IF(Table1[[#This Row],[TeamFavorite]]=Table1[[#This Row],[TeamHome]],Table1[[#This Row],[ScoreAway]]-Table1[[#This Row],[ScoreHome]],Table1[[#This Row],[ScoreHome]]-Table1[[#This Row],[ScoreAway]])</f>
        <v>-18</v>
      </c>
      <c r="O12705">
        <f>IF(Table1[[#This Row],[SpreadActual]]&lt;Table1[[#This Row],[SpreadFavorite]],1,0)</f>
        <v>1</v>
      </c>
      <c r="P12705">
        <v>41.5</v>
      </c>
      <c r="Q12705" t="s">
        <v>197</v>
      </c>
      <c r="R12705" t="b">
        <v>0</v>
      </c>
    </row>
    <row r="12706" spans="1:22" x14ac:dyDescent="0.2">
      <c r="A12706" s="1">
        <v>44094</v>
      </c>
      <c r="B12706">
        <v>2020</v>
      </c>
      <c r="C12706">
        <f>_xlfn.MAXIFS(Table1[ScheduleWeekWritten],Table1[ScheduleSeason],Table1[[#This Row],[ScheduleSeason]])</f>
        <v>17</v>
      </c>
      <c r="D12706">
        <v>2</v>
      </c>
      <c r="E12706" cm="1">
        <f t="array" ref="E12706">_xlfn.XLOOKUP(Table1[[#This Row],[ScheduleWeekWritten]],Table3[Game],100+Table3[Increase],Table1[[#This Row],[ScheduleWeekWritten]])</f>
        <v>2</v>
      </c>
      <c r="F12706" t="b">
        <v>0</v>
      </c>
      <c r="G12706" t="s">
        <v>58</v>
      </c>
      <c r="H12706">
        <v>19</v>
      </c>
      <c r="I12706">
        <v>37</v>
      </c>
      <c r="J12706" t="s">
        <v>39</v>
      </c>
      <c r="K12706" t="s">
        <v>77</v>
      </c>
      <c r="L12706" t="str">
        <f>_xlfn.XLOOKUP(Table1[[#This Row],[TeamFavoriteID]],Table2[team_id],Table2[team_name],_xlfn.XLOOKUP(Table1[[#This Row],[TeamFavoriteID]],Table2[team_id_pfr],Table2[team_name],"Even"))</f>
        <v>Philadelphia Eagles</v>
      </c>
      <c r="M12706">
        <v>-1.5</v>
      </c>
      <c r="N12706">
        <f>IF(Table1[[#This Row],[TeamFavorite]]=Table1[[#This Row],[TeamHome]],Table1[[#This Row],[ScoreAway]]-Table1[[#This Row],[ScoreHome]],Table1[[#This Row],[ScoreHome]]-Table1[[#This Row],[ScoreAway]])</f>
        <v>18</v>
      </c>
      <c r="O12706">
        <f>IF(Table1[[#This Row],[SpreadActual]]&lt;Table1[[#This Row],[SpreadFavorite]],1,0)</f>
        <v>0</v>
      </c>
      <c r="P12706">
        <v>45.5</v>
      </c>
      <c r="Q12706" t="s">
        <v>183</v>
      </c>
      <c r="R12706" t="b">
        <v>0</v>
      </c>
    </row>
    <row r="12707" spans="1:22" x14ac:dyDescent="0.2">
      <c r="A12707" s="1">
        <v>44094</v>
      </c>
      <c r="B12707">
        <v>2020</v>
      </c>
      <c r="C12707">
        <f>_xlfn.MAXIFS(Table1[ScheduleWeekWritten],Table1[ScheduleSeason],Table1[[#This Row],[ScheduleSeason]])</f>
        <v>17</v>
      </c>
      <c r="D12707">
        <v>2</v>
      </c>
      <c r="E12707" cm="1">
        <f t="array" ref="E12707">_xlfn.XLOOKUP(Table1[[#This Row],[ScheduleWeekWritten]],Table3[Game],100+Table3[Increase],Table1[[#This Row],[ScheduleWeekWritten]])</f>
        <v>2</v>
      </c>
      <c r="F12707" t="b">
        <v>0</v>
      </c>
      <c r="G12707" t="s">
        <v>49</v>
      </c>
      <c r="H12707">
        <v>26</v>
      </c>
      <c r="I12707">
        <v>21</v>
      </c>
      <c r="J12707" t="s">
        <v>24</v>
      </c>
      <c r="K12707" t="s">
        <v>51</v>
      </c>
      <c r="L12707" t="str">
        <f>_xlfn.XLOOKUP(Table1[[#This Row],[TeamFavoriteID]],Table2[team_id],Table2[team_name],_xlfn.XLOOKUP(Table1[[#This Row],[TeamFavoriteID]],Table2[team_id_pfr],Table2[team_name],"Even"))</f>
        <v>Pittsburgh Steelers</v>
      </c>
      <c r="M12707">
        <v>-6.5</v>
      </c>
      <c r="N12707">
        <f>IF(Table1[[#This Row],[TeamFavorite]]=Table1[[#This Row],[TeamHome]],Table1[[#This Row],[ScoreAway]]-Table1[[#This Row],[ScoreHome]],Table1[[#This Row],[ScoreHome]]-Table1[[#This Row],[ScoreAway]])</f>
        <v>-5</v>
      </c>
      <c r="O12707">
        <f>IF(Table1[[#This Row],[SpreadActual]]&lt;Table1[[#This Row],[SpreadFavorite]],1,0)</f>
        <v>0</v>
      </c>
      <c r="P12707">
        <v>40.5</v>
      </c>
      <c r="Q12707" t="s">
        <v>175</v>
      </c>
      <c r="R12707" t="b">
        <v>0</v>
      </c>
    </row>
    <row r="12708" spans="1:22" x14ac:dyDescent="0.2">
      <c r="A12708" s="1">
        <v>44094</v>
      </c>
      <c r="B12708">
        <v>2020</v>
      </c>
      <c r="C12708">
        <f>_xlfn.MAXIFS(Table1[ScheduleWeekWritten],Table1[ScheduleSeason],Table1[[#This Row],[ScheduleSeason]])</f>
        <v>17</v>
      </c>
      <c r="D12708">
        <v>2</v>
      </c>
      <c r="E12708" cm="1">
        <f t="array" ref="E12708">_xlfn.XLOOKUP(Table1[[#This Row],[ScheduleWeekWritten]],Table3[Game],100+Table3[Increase],Table1[[#This Row],[ScheduleWeekWritten]])</f>
        <v>2</v>
      </c>
      <c r="F12708" t="b">
        <v>0</v>
      </c>
      <c r="G12708" t="s">
        <v>128</v>
      </c>
      <c r="H12708">
        <v>35</v>
      </c>
      <c r="I12708">
        <v>30</v>
      </c>
      <c r="J12708" t="s">
        <v>115</v>
      </c>
      <c r="K12708" t="s">
        <v>132</v>
      </c>
      <c r="L12708" t="str">
        <f>_xlfn.XLOOKUP(Table1[[#This Row],[TeamFavoriteID]],Table2[team_id],Table2[team_name],_xlfn.XLOOKUP(Table1[[#This Row],[TeamFavoriteID]],Table2[team_id_pfr],Table2[team_name],"Even"))</f>
        <v>Seattle Seahawks</v>
      </c>
      <c r="M12708">
        <v>-4</v>
      </c>
      <c r="N12708">
        <f>IF(Table1[[#This Row],[TeamFavorite]]=Table1[[#This Row],[TeamHome]],Table1[[#This Row],[ScoreAway]]-Table1[[#This Row],[ScoreHome]],Table1[[#This Row],[ScoreHome]]-Table1[[#This Row],[ScoreAway]])</f>
        <v>-5</v>
      </c>
      <c r="O12708">
        <f>IF(Table1[[#This Row],[SpreadActual]]&lt;Table1[[#This Row],[SpreadFavorite]],1,0)</f>
        <v>1</v>
      </c>
      <c r="P12708">
        <v>44.5</v>
      </c>
      <c r="Q12708" t="s">
        <v>180</v>
      </c>
      <c r="R12708" t="b">
        <v>0</v>
      </c>
    </row>
    <row r="12709" spans="1:22" x14ac:dyDescent="0.2">
      <c r="A12709" s="1">
        <v>44094</v>
      </c>
      <c r="B12709">
        <v>2020</v>
      </c>
      <c r="C12709">
        <f>_xlfn.MAXIFS(Table1[ScheduleWeekWritten],Table1[ScheduleSeason],Table1[[#This Row],[ScheduleSeason]])</f>
        <v>17</v>
      </c>
      <c r="D12709">
        <v>2</v>
      </c>
      <c r="E12709" cm="1">
        <f t="array" ref="E12709">_xlfn.XLOOKUP(Table1[[#This Row],[ScheduleWeekWritten]],Table3[Game],100+Table3[Increase],Table1[[#This Row],[ScheduleWeekWritten]])</f>
        <v>2</v>
      </c>
      <c r="F12709" t="b">
        <v>0</v>
      </c>
      <c r="G12709" t="s">
        <v>127</v>
      </c>
      <c r="H12709">
        <v>31</v>
      </c>
      <c r="I12709">
        <v>17</v>
      </c>
      <c r="J12709" t="s">
        <v>152</v>
      </c>
      <c r="K12709" t="s">
        <v>133</v>
      </c>
      <c r="L12709" t="str">
        <f>_xlfn.XLOOKUP(Table1[[#This Row],[TeamFavoriteID]],Table2[team_id],Table2[team_name],_xlfn.XLOOKUP(Table1[[#This Row],[TeamFavoriteID]],Table2[team_id_pfr],Table2[team_name],"Even"))</f>
        <v>Tampa Bay Buccaneers</v>
      </c>
      <c r="M12709">
        <v>-8</v>
      </c>
      <c r="N12709">
        <f>IF(Table1[[#This Row],[TeamFavorite]]=Table1[[#This Row],[TeamHome]],Table1[[#This Row],[ScoreAway]]-Table1[[#This Row],[ScoreHome]],Table1[[#This Row],[ScoreHome]]-Table1[[#This Row],[ScoreAway]])</f>
        <v>-14</v>
      </c>
      <c r="O12709">
        <f>IF(Table1[[#This Row],[SpreadActual]]&lt;Table1[[#This Row],[SpreadFavorite]],1,0)</f>
        <v>1</v>
      </c>
      <c r="P12709">
        <v>47</v>
      </c>
      <c r="Q12709" t="s">
        <v>168</v>
      </c>
      <c r="R12709" t="b">
        <v>0</v>
      </c>
    </row>
    <row r="12710" spans="1:22" x14ac:dyDescent="0.2">
      <c r="A12710" s="1">
        <v>44094</v>
      </c>
      <c r="B12710">
        <v>2020</v>
      </c>
      <c r="C12710">
        <f>_xlfn.MAXIFS(Table1[ScheduleWeekWritten],Table1[ScheduleSeason],Table1[[#This Row],[ScheduleSeason]])</f>
        <v>17</v>
      </c>
      <c r="D12710">
        <v>2</v>
      </c>
      <c r="E12710" cm="1">
        <f t="array" ref="E12710">_xlfn.XLOOKUP(Table1[[#This Row],[ScheduleWeekWritten]],Table3[Game],100+Table3[Increase],Table1[[#This Row],[ScheduleWeekWritten]])</f>
        <v>2</v>
      </c>
      <c r="F12710" t="b">
        <v>0</v>
      </c>
      <c r="G12710" t="s">
        <v>171</v>
      </c>
      <c r="H12710">
        <v>33</v>
      </c>
      <c r="I12710">
        <v>30</v>
      </c>
      <c r="J12710" t="s">
        <v>154</v>
      </c>
      <c r="K12710" t="s">
        <v>25</v>
      </c>
      <c r="L12710" t="str">
        <f>_xlfn.XLOOKUP(Table1[[#This Row],[TeamFavoriteID]],Table2[team_id],Table2[team_name],_xlfn.XLOOKUP(Table1[[#This Row],[TeamFavoriteID]],Table2[team_id_pfr],Table2[team_name],"Even"))</f>
        <v>Houston Oilers</v>
      </c>
      <c r="M12710">
        <v>-7.5</v>
      </c>
      <c r="N12710">
        <f>IF(Table1[[#This Row],[TeamFavorite]]=Table1[[#This Row],[TeamHome]],Table1[[#This Row],[ScoreAway]]-Table1[[#This Row],[ScoreHome]],Table1[[#This Row],[ScoreHome]]-Table1[[#This Row],[ScoreAway]])</f>
        <v>3</v>
      </c>
      <c r="O12710">
        <f>IF(Table1[[#This Row],[SpreadActual]]&lt;Table1[[#This Row],[SpreadFavorite]],1,0)</f>
        <v>0</v>
      </c>
      <c r="P12710">
        <v>44</v>
      </c>
      <c r="Q12710" t="s">
        <v>172</v>
      </c>
      <c r="R12710" t="b">
        <v>0</v>
      </c>
    </row>
    <row r="12711" spans="1:22" x14ac:dyDescent="0.2">
      <c r="A12711" s="1">
        <v>44095</v>
      </c>
      <c r="B12711">
        <v>2020</v>
      </c>
      <c r="C12711">
        <f>_xlfn.MAXIFS(Table1[ScheduleWeekWritten],Table1[ScheduleSeason],Table1[[#This Row],[ScheduleSeason]])</f>
        <v>17</v>
      </c>
      <c r="D12711">
        <v>2</v>
      </c>
      <c r="E12711" cm="1">
        <f t="array" ref="E12711">_xlfn.XLOOKUP(Table1[[#This Row],[ScheduleWeekWritten]],Table3[Game],100+Table3[Increase],Table1[[#This Row],[ScheduleWeekWritten]])</f>
        <v>2</v>
      </c>
      <c r="F12711" t="b">
        <v>0</v>
      </c>
      <c r="G12711" t="s">
        <v>217</v>
      </c>
      <c r="H12711">
        <v>34</v>
      </c>
      <c r="I12711">
        <v>24</v>
      </c>
      <c r="J12711" t="s">
        <v>95</v>
      </c>
      <c r="K12711" t="s">
        <v>98</v>
      </c>
      <c r="L12711" t="str">
        <f>_xlfn.XLOOKUP(Table1[[#This Row],[TeamFavoriteID]],Table2[team_id],Table2[team_name],_xlfn.XLOOKUP(Table1[[#This Row],[TeamFavoriteID]],Table2[team_id_pfr],Table2[team_name],"Even"))</f>
        <v>New Orleans Saints</v>
      </c>
      <c r="M12711">
        <v>-5.5</v>
      </c>
      <c r="N12711">
        <f>IF(Table1[[#This Row],[TeamFavorite]]=Table1[[#This Row],[TeamHome]],Table1[[#This Row],[ScoreAway]]-Table1[[#This Row],[ScoreHome]],Table1[[#This Row],[ScoreHome]]-Table1[[#This Row],[ScoreAway]])</f>
        <v>10</v>
      </c>
      <c r="O12711">
        <f>IF(Table1[[#This Row],[SpreadActual]]&lt;Table1[[#This Row],[SpreadFavorite]],1,0)</f>
        <v>0</v>
      </c>
      <c r="P12711">
        <v>48.5</v>
      </c>
      <c r="Q12711" t="s">
        <v>220</v>
      </c>
      <c r="R12711" t="b">
        <v>0</v>
      </c>
      <c r="S12711">
        <v>72</v>
      </c>
      <c r="T12711">
        <v>0</v>
      </c>
      <c r="V12711" t="s">
        <v>103</v>
      </c>
    </row>
    <row r="12712" spans="1:22" x14ac:dyDescent="0.2">
      <c r="A12712" s="1">
        <v>44098</v>
      </c>
      <c r="B12712">
        <v>2020</v>
      </c>
      <c r="C12712">
        <f>_xlfn.MAXIFS(Table1[ScheduleWeekWritten],Table1[ScheduleSeason],Table1[[#This Row],[ScheduleSeason]])</f>
        <v>17</v>
      </c>
      <c r="D12712">
        <v>3</v>
      </c>
      <c r="E12712" cm="1">
        <f t="array" ref="E12712">_xlfn.XLOOKUP(Table1[[#This Row],[ScheduleWeekWritten]],Table3[Game],100+Table3[Increase],Table1[[#This Row],[ScheduleWeekWritten]])</f>
        <v>3</v>
      </c>
      <c r="F12712" t="b">
        <v>0</v>
      </c>
      <c r="G12712" t="s">
        <v>154</v>
      </c>
      <c r="H12712">
        <v>13</v>
      </c>
      <c r="I12712">
        <v>31</v>
      </c>
      <c r="J12712" t="s">
        <v>19</v>
      </c>
      <c r="K12712" t="s">
        <v>161</v>
      </c>
      <c r="L12712" t="str">
        <f>_xlfn.XLOOKUP(Table1[[#This Row],[TeamFavoriteID]],Table2[team_id],Table2[team_name],_xlfn.XLOOKUP(Table1[[#This Row],[TeamFavoriteID]],Table2[team_id_pfr],Table2[team_name],"Even"))</f>
        <v>Jacksonville Jaguars</v>
      </c>
      <c r="M12712">
        <v>-3</v>
      </c>
      <c r="N12712">
        <f>IF(Table1[[#This Row],[TeamFavorite]]=Table1[[#This Row],[TeamHome]],Table1[[#This Row],[ScoreAway]]-Table1[[#This Row],[ScoreHome]],Table1[[#This Row],[ScoreHome]]-Table1[[#This Row],[ScoreAway]])</f>
        <v>18</v>
      </c>
      <c r="O12712">
        <f>IF(Table1[[#This Row],[SpreadActual]]&lt;Table1[[#This Row],[SpreadFavorite]],1,0)</f>
        <v>0</v>
      </c>
      <c r="P12712">
        <v>48</v>
      </c>
      <c r="Q12712" t="s">
        <v>214</v>
      </c>
      <c r="R12712" t="b">
        <v>0</v>
      </c>
    </row>
    <row r="12713" spans="1:22" x14ac:dyDescent="0.2">
      <c r="A12713" s="1">
        <v>44101</v>
      </c>
      <c r="B12713">
        <v>2020</v>
      </c>
      <c r="C12713">
        <f>_xlfn.MAXIFS(Table1[ScheduleWeekWritten],Table1[ScheduleSeason],Table1[[#This Row],[ScheduleSeason]])</f>
        <v>17</v>
      </c>
      <c r="D12713">
        <v>3</v>
      </c>
      <c r="E12713" cm="1">
        <f t="array" ref="E12713">_xlfn.XLOOKUP(Table1[[#This Row],[ScheduleWeekWritten]],Table3[Game],100+Table3[Increase],Table1[[#This Row],[ScheduleWeekWritten]])</f>
        <v>3</v>
      </c>
      <c r="F12713" t="b">
        <v>0</v>
      </c>
      <c r="G12713" t="s">
        <v>149</v>
      </c>
      <c r="H12713">
        <v>23</v>
      </c>
      <c r="I12713">
        <v>26</v>
      </c>
      <c r="J12713" t="s">
        <v>45</v>
      </c>
      <c r="K12713" t="s">
        <v>59</v>
      </c>
      <c r="L12713" t="str">
        <f>_xlfn.XLOOKUP(Table1[[#This Row],[TeamFavoriteID]],Table2[team_id],Table2[team_name],_xlfn.XLOOKUP(Table1[[#This Row],[TeamFavoriteID]],Table2[team_id_pfr],Table2[team_name],"Even"))</f>
        <v>Arizona Cardinals</v>
      </c>
      <c r="M12713">
        <v>-5.5</v>
      </c>
      <c r="N12713">
        <f>IF(Table1[[#This Row],[TeamFavorite]]=Table1[[#This Row],[TeamHome]],Table1[[#This Row],[ScoreAway]]-Table1[[#This Row],[ScoreHome]],Table1[[#This Row],[ScoreHome]]-Table1[[#This Row],[ScoreAway]])</f>
        <v>3</v>
      </c>
      <c r="O12713">
        <f>IF(Table1[[#This Row],[SpreadActual]]&lt;Table1[[#This Row],[SpreadFavorite]],1,0)</f>
        <v>0</v>
      </c>
      <c r="P12713">
        <v>55.5</v>
      </c>
      <c r="Q12713" t="s">
        <v>150</v>
      </c>
      <c r="R12713" t="b">
        <v>0</v>
      </c>
      <c r="S12713">
        <v>72</v>
      </c>
      <c r="T12713">
        <v>0</v>
      </c>
      <c r="V12713" t="s">
        <v>103</v>
      </c>
    </row>
    <row r="12714" spans="1:22" x14ac:dyDescent="0.2">
      <c r="A12714" s="1">
        <v>44101</v>
      </c>
      <c r="B12714">
        <v>2020</v>
      </c>
      <c r="C12714">
        <f>_xlfn.MAXIFS(Table1[ScheduleWeekWritten],Table1[ScheduleSeason],Table1[[#This Row],[ScheduleSeason]])</f>
        <v>17</v>
      </c>
      <c r="D12714">
        <v>3</v>
      </c>
      <c r="E12714" cm="1">
        <f t="array" ref="E12714">_xlfn.XLOOKUP(Table1[[#This Row],[ScheduleWeekWritten]],Table3[Game],100+Table3[Increase],Table1[[#This Row],[ScheduleWeekWritten]])</f>
        <v>3</v>
      </c>
      <c r="F12714" t="b">
        <v>0</v>
      </c>
      <c r="G12714" t="s">
        <v>38</v>
      </c>
      <c r="H12714">
        <v>26</v>
      </c>
      <c r="I12714">
        <v>30</v>
      </c>
      <c r="J12714" t="s">
        <v>46</v>
      </c>
      <c r="K12714" t="s">
        <v>109</v>
      </c>
      <c r="L12714" t="str">
        <f>_xlfn.XLOOKUP(Table1[[#This Row],[TeamFavoriteID]],Table2[team_id],Table2[team_name],_xlfn.XLOOKUP(Table1[[#This Row],[TeamFavoriteID]],Table2[team_id_pfr],Table2[team_name],"Even"))</f>
        <v>Atlanta Falcons</v>
      </c>
      <c r="M12714">
        <v>-3</v>
      </c>
      <c r="N12714">
        <f>IF(Table1[[#This Row],[TeamFavorite]]=Table1[[#This Row],[TeamHome]],Table1[[#This Row],[ScoreAway]]-Table1[[#This Row],[ScoreHome]],Table1[[#This Row],[ScoreHome]]-Table1[[#This Row],[ScoreAway]])</f>
        <v>4</v>
      </c>
      <c r="O12714">
        <f>IF(Table1[[#This Row],[SpreadActual]]&lt;Table1[[#This Row],[SpreadFavorite]],1,0)</f>
        <v>0</v>
      </c>
      <c r="P12714">
        <v>47</v>
      </c>
      <c r="Q12714" t="s">
        <v>213</v>
      </c>
      <c r="R12714" t="b">
        <v>0</v>
      </c>
      <c r="S12714">
        <v>72</v>
      </c>
      <c r="T12714">
        <v>0</v>
      </c>
      <c r="V12714" t="s">
        <v>103</v>
      </c>
    </row>
    <row r="12715" spans="1:22" x14ac:dyDescent="0.2">
      <c r="A12715" s="1">
        <v>44101</v>
      </c>
      <c r="B12715">
        <v>2020</v>
      </c>
      <c r="C12715">
        <f>_xlfn.MAXIFS(Table1[ScheduleWeekWritten],Table1[ScheduleSeason],Table1[[#This Row],[ScheduleSeason]])</f>
        <v>17</v>
      </c>
      <c r="D12715">
        <v>3</v>
      </c>
      <c r="E12715" cm="1">
        <f t="array" ref="E12715">_xlfn.XLOOKUP(Table1[[#This Row],[ScheduleWeekWritten]],Table3[Game],100+Table3[Increase],Table1[[#This Row],[ScheduleWeekWritten]])</f>
        <v>3</v>
      </c>
      <c r="F12715" t="b">
        <v>0</v>
      </c>
      <c r="G12715" t="s">
        <v>28</v>
      </c>
      <c r="H12715">
        <v>35</v>
      </c>
      <c r="I12715">
        <v>32</v>
      </c>
      <c r="J12715" t="s">
        <v>39</v>
      </c>
      <c r="K12715" t="s">
        <v>43</v>
      </c>
      <c r="L12715" t="str">
        <f>_xlfn.XLOOKUP(Table1[[#This Row],[TeamFavoriteID]],Table2[team_id],Table2[team_name],_xlfn.XLOOKUP(Table1[[#This Row],[TeamFavoriteID]],Table2[team_id_pfr],Table2[team_name],"Even"))</f>
        <v>Buffalo Bills</v>
      </c>
      <c r="M12715">
        <v>-2</v>
      </c>
      <c r="N12715">
        <f>IF(Table1[[#This Row],[TeamFavorite]]=Table1[[#This Row],[TeamHome]],Table1[[#This Row],[ScoreAway]]-Table1[[#This Row],[ScoreHome]],Table1[[#This Row],[ScoreHome]]-Table1[[#This Row],[ScoreAway]])</f>
        <v>-3</v>
      </c>
      <c r="O12715">
        <f>IF(Table1[[#This Row],[SpreadActual]]&lt;Table1[[#This Row],[SpreadFavorite]],1,0)</f>
        <v>1</v>
      </c>
      <c r="P12715">
        <v>47</v>
      </c>
      <c r="Q12715" t="s">
        <v>204</v>
      </c>
      <c r="R12715" t="b">
        <v>0</v>
      </c>
    </row>
    <row r="12716" spans="1:22" x14ac:dyDescent="0.2">
      <c r="A12716" s="1">
        <v>44101</v>
      </c>
      <c r="B12716">
        <v>2020</v>
      </c>
      <c r="C12716">
        <f>_xlfn.MAXIFS(Table1[ScheduleWeekWritten],Table1[ScheduleSeason],Table1[[#This Row],[ScheduleSeason]])</f>
        <v>17</v>
      </c>
      <c r="D12716">
        <v>3</v>
      </c>
      <c r="E12716" cm="1">
        <f t="array" ref="E12716">_xlfn.XLOOKUP(Table1[[#This Row],[ScheduleWeekWritten]],Table3[Game],100+Table3[Increase],Table1[[#This Row],[ScheduleWeekWritten]])</f>
        <v>3</v>
      </c>
      <c r="F12716" t="b">
        <v>0</v>
      </c>
      <c r="G12716" t="s">
        <v>62</v>
      </c>
      <c r="H12716">
        <v>34</v>
      </c>
      <c r="I12716">
        <v>20</v>
      </c>
      <c r="J12716" t="s">
        <v>219</v>
      </c>
      <c r="K12716" t="s">
        <v>63</v>
      </c>
      <c r="L12716" t="str">
        <f>_xlfn.XLOOKUP(Table1[[#This Row],[TeamFavoriteID]],Table2[team_id],Table2[team_name],_xlfn.XLOOKUP(Table1[[#This Row],[TeamFavoriteID]],Table2[team_id_pfr],Table2[team_name],"Even"))</f>
        <v>Cleveland Browns</v>
      </c>
      <c r="M12716">
        <v>-7</v>
      </c>
      <c r="N12716">
        <f>IF(Table1[[#This Row],[TeamFavorite]]=Table1[[#This Row],[TeamHome]],Table1[[#This Row],[ScoreAway]]-Table1[[#This Row],[ScoreHome]],Table1[[#This Row],[ScoreHome]]-Table1[[#This Row],[ScoreAway]])</f>
        <v>-14</v>
      </c>
      <c r="O12716">
        <f>IF(Table1[[#This Row],[SpreadActual]]&lt;Table1[[#This Row],[SpreadFavorite]],1,0)</f>
        <v>1</v>
      </c>
      <c r="P12716">
        <v>44.5</v>
      </c>
      <c r="Q12716" t="s">
        <v>170</v>
      </c>
      <c r="R12716" t="b">
        <v>0</v>
      </c>
    </row>
    <row r="12717" spans="1:22" x14ac:dyDescent="0.2">
      <c r="A12717" s="1">
        <v>44101</v>
      </c>
      <c r="B12717">
        <v>2020</v>
      </c>
      <c r="C12717">
        <f>_xlfn.MAXIFS(Table1[ScheduleWeekWritten],Table1[ScheduleSeason],Table1[[#This Row],[ScheduleSeason]])</f>
        <v>17</v>
      </c>
      <c r="D12717">
        <v>3</v>
      </c>
      <c r="E12717" cm="1">
        <f t="array" ref="E12717">_xlfn.XLOOKUP(Table1[[#This Row],[ScheduleWeekWritten]],Table3[Game],100+Table3[Increase],Table1[[#This Row],[ScheduleWeekWritten]])</f>
        <v>3</v>
      </c>
      <c r="F12717" t="b">
        <v>0</v>
      </c>
      <c r="G12717" t="s">
        <v>24</v>
      </c>
      <c r="H12717">
        <v>10</v>
      </c>
      <c r="I12717">
        <v>28</v>
      </c>
      <c r="J12717" t="s">
        <v>127</v>
      </c>
      <c r="K12717" t="s">
        <v>133</v>
      </c>
      <c r="L12717" t="str">
        <f>_xlfn.XLOOKUP(Table1[[#This Row],[TeamFavoriteID]],Table2[team_id],Table2[team_name],_xlfn.XLOOKUP(Table1[[#This Row],[TeamFavoriteID]],Table2[team_id_pfr],Table2[team_name],"Even"))</f>
        <v>Tampa Bay Buccaneers</v>
      </c>
      <c r="M12717">
        <v>-6</v>
      </c>
      <c r="N12717">
        <f>IF(Table1[[#This Row],[TeamFavorite]]=Table1[[#This Row],[TeamHome]],Table1[[#This Row],[ScoreAway]]-Table1[[#This Row],[ScoreHome]],Table1[[#This Row],[ScoreHome]]-Table1[[#This Row],[ScoreAway]])</f>
        <v>-18</v>
      </c>
      <c r="O12717">
        <f>IF(Table1[[#This Row],[SpreadActual]]&lt;Table1[[#This Row],[SpreadFavorite]],1,0)</f>
        <v>1</v>
      </c>
      <c r="P12717">
        <v>42.5</v>
      </c>
      <c r="Q12717" t="s">
        <v>174</v>
      </c>
      <c r="R12717" t="b">
        <v>0</v>
      </c>
    </row>
    <row r="12718" spans="1:22" x14ac:dyDescent="0.2">
      <c r="A12718" s="1">
        <v>44101</v>
      </c>
      <c r="B12718">
        <v>2020</v>
      </c>
      <c r="C12718">
        <f>_xlfn.MAXIFS(Table1[ScheduleWeekWritten],Table1[ScheduleSeason],Table1[[#This Row],[ScheduleSeason]])</f>
        <v>17</v>
      </c>
      <c r="D12718">
        <v>3</v>
      </c>
      <c r="E12718" cm="1">
        <f t="array" ref="E12718">_xlfn.XLOOKUP(Table1[[#This Row],[ScheduleWeekWritten]],Table3[Game],100+Table3[Increase],Table1[[#This Row],[ScheduleWeekWritten]])</f>
        <v>3</v>
      </c>
      <c r="F12718" t="b">
        <v>0</v>
      </c>
      <c r="G12718" t="s">
        <v>140</v>
      </c>
      <c r="H12718">
        <v>36</v>
      </c>
      <c r="I12718">
        <v>7</v>
      </c>
      <c r="J12718" t="s">
        <v>31</v>
      </c>
      <c r="K12718" t="s">
        <v>72</v>
      </c>
      <c r="L12718" t="str">
        <f>_xlfn.XLOOKUP(Table1[[#This Row],[TeamFavoriteID]],Table2[team_id],Table2[team_name],_xlfn.XLOOKUP(Table1[[#This Row],[TeamFavoriteID]],Table2[team_id_pfr],Table2[team_name],"Even"))</f>
        <v>Baltimore Colts</v>
      </c>
      <c r="M12718">
        <v>-11.5</v>
      </c>
      <c r="N12718">
        <f>IF(Table1[[#This Row],[TeamFavorite]]=Table1[[#This Row],[TeamHome]],Table1[[#This Row],[ScoreAway]]-Table1[[#This Row],[ScoreHome]],Table1[[#This Row],[ScoreHome]]-Table1[[#This Row],[ScoreAway]])</f>
        <v>29</v>
      </c>
      <c r="O12718">
        <f>IF(Table1[[#This Row],[SpreadActual]]&lt;Table1[[#This Row],[SpreadFavorite]],1,0)</f>
        <v>0</v>
      </c>
      <c r="P12718">
        <v>44</v>
      </c>
      <c r="Q12718" t="s">
        <v>190</v>
      </c>
      <c r="R12718" t="b">
        <v>0</v>
      </c>
      <c r="S12718">
        <v>72</v>
      </c>
      <c r="T12718">
        <v>0</v>
      </c>
      <c r="V12718" t="s">
        <v>103</v>
      </c>
    </row>
    <row r="12719" spans="1:22" x14ac:dyDescent="0.2">
      <c r="A12719" s="1">
        <v>44101</v>
      </c>
      <c r="B12719">
        <v>2020</v>
      </c>
      <c r="C12719">
        <f>_xlfn.MAXIFS(Table1[ScheduleWeekWritten],Table1[ScheduleSeason],Table1[[#This Row],[ScheduleSeason]])</f>
        <v>17</v>
      </c>
      <c r="D12719">
        <v>3</v>
      </c>
      <c r="E12719" cm="1">
        <f t="array" ref="E12719">_xlfn.XLOOKUP(Table1[[#This Row],[ScheduleWeekWritten]],Table3[Game],100+Table3[Increase],Table1[[#This Row],[ScheduleWeekWritten]])</f>
        <v>3</v>
      </c>
      <c r="F12719" t="b">
        <v>0</v>
      </c>
      <c r="G12719" t="s">
        <v>210</v>
      </c>
      <c r="H12719">
        <v>16</v>
      </c>
      <c r="I12719">
        <v>21</v>
      </c>
      <c r="J12719" t="s">
        <v>152</v>
      </c>
      <c r="K12719" t="s">
        <v>29</v>
      </c>
      <c r="L12719" t="str">
        <f>_xlfn.XLOOKUP(Table1[[#This Row],[TeamFavoriteID]],Table2[team_id],Table2[team_name],_xlfn.XLOOKUP(Table1[[#This Row],[TeamFavoriteID]],Table2[team_id_pfr],Table2[team_name],"Even"))</f>
        <v>Los Angeles Chargers</v>
      </c>
      <c r="M12719">
        <v>-6.5</v>
      </c>
      <c r="N12719">
        <f>IF(Table1[[#This Row],[TeamFavorite]]=Table1[[#This Row],[TeamHome]],Table1[[#This Row],[ScoreAway]]-Table1[[#This Row],[ScoreHome]],Table1[[#This Row],[ScoreHome]]-Table1[[#This Row],[ScoreAway]])</f>
        <v>5</v>
      </c>
      <c r="O12719">
        <f>IF(Table1[[#This Row],[SpreadActual]]&lt;Table1[[#This Row],[SpreadFavorite]],1,0)</f>
        <v>0</v>
      </c>
      <c r="P12719">
        <v>43.5</v>
      </c>
      <c r="Q12719" t="s">
        <v>218</v>
      </c>
      <c r="R12719" t="b">
        <v>0</v>
      </c>
      <c r="S12719">
        <v>72</v>
      </c>
      <c r="T12719">
        <v>0</v>
      </c>
      <c r="V12719" t="s">
        <v>103</v>
      </c>
    </row>
    <row r="12720" spans="1:22" x14ac:dyDescent="0.2">
      <c r="A12720" s="1">
        <v>44101</v>
      </c>
      <c r="B12720">
        <v>2020</v>
      </c>
      <c r="C12720">
        <f>_xlfn.MAXIFS(Table1[ScheduleWeekWritten],Table1[ScheduleSeason],Table1[[#This Row],[ScheduleSeason]])</f>
        <v>17</v>
      </c>
      <c r="D12720">
        <v>3</v>
      </c>
      <c r="E12720" cm="1">
        <f t="array" ref="E12720">_xlfn.XLOOKUP(Table1[[#This Row],[ScheduleWeekWritten]],Table3[Game],100+Table3[Increase],Table1[[#This Row],[ScheduleWeekWritten]])</f>
        <v>3</v>
      </c>
      <c r="F12720" t="b">
        <v>0</v>
      </c>
      <c r="G12720" t="s">
        <v>54</v>
      </c>
      <c r="H12720">
        <v>30</v>
      </c>
      <c r="I12720">
        <v>31</v>
      </c>
      <c r="J12720" t="s">
        <v>171</v>
      </c>
      <c r="K12720" t="s">
        <v>25</v>
      </c>
      <c r="L12720" t="str">
        <f>_xlfn.XLOOKUP(Table1[[#This Row],[TeamFavoriteID]],Table2[team_id],Table2[team_name],_xlfn.XLOOKUP(Table1[[#This Row],[TeamFavoriteID]],Table2[team_id_pfr],Table2[team_name],"Even"))</f>
        <v>Houston Oilers</v>
      </c>
      <c r="M12720">
        <v>-2.5</v>
      </c>
      <c r="N12720">
        <f>IF(Table1[[#This Row],[TeamFavorite]]=Table1[[#This Row],[TeamHome]],Table1[[#This Row],[ScoreAway]]-Table1[[#This Row],[ScoreHome]],Table1[[#This Row],[ScoreHome]]-Table1[[#This Row],[ScoreAway]])</f>
        <v>-1</v>
      </c>
      <c r="O12720">
        <f>IF(Table1[[#This Row],[SpreadActual]]&lt;Table1[[#This Row],[SpreadFavorite]],1,0)</f>
        <v>0</v>
      </c>
      <c r="P12720">
        <v>50</v>
      </c>
      <c r="Q12720" t="s">
        <v>205</v>
      </c>
      <c r="R12720" t="b">
        <v>0</v>
      </c>
      <c r="S12720">
        <v>72</v>
      </c>
      <c r="T12720">
        <v>0</v>
      </c>
      <c r="V12720" t="s">
        <v>103</v>
      </c>
    </row>
    <row r="12721" spans="1:22" x14ac:dyDescent="0.2">
      <c r="A12721" s="1">
        <v>44101</v>
      </c>
      <c r="B12721">
        <v>2020</v>
      </c>
      <c r="C12721">
        <f>_xlfn.MAXIFS(Table1[ScheduleWeekWritten],Table1[ScheduleSeason],Table1[[#This Row],[ScheduleSeason]])</f>
        <v>17</v>
      </c>
      <c r="D12721">
        <v>3</v>
      </c>
      <c r="E12721" cm="1">
        <f t="array" ref="E12721">_xlfn.XLOOKUP(Table1[[#This Row],[ScheduleWeekWritten]],Table3[Game],100+Table3[Increase],Table1[[#This Row],[ScheduleWeekWritten]])</f>
        <v>3</v>
      </c>
      <c r="F12721" t="b">
        <v>0</v>
      </c>
      <c r="G12721" t="s">
        <v>115</v>
      </c>
      <c r="H12721">
        <v>36</v>
      </c>
      <c r="I12721">
        <v>20</v>
      </c>
      <c r="J12721" t="s">
        <v>217</v>
      </c>
      <c r="K12721" t="s">
        <v>70</v>
      </c>
      <c r="L12721" t="str">
        <f>_xlfn.XLOOKUP(Table1[[#This Row],[TeamFavoriteID]],Table2[team_id],Table2[team_name],_xlfn.XLOOKUP(Table1[[#This Row],[TeamFavoriteID]],Table2[team_id_pfr],Table2[team_name],"Even"))</f>
        <v>Boston Patriots</v>
      </c>
      <c r="M12721">
        <v>-6.5</v>
      </c>
      <c r="N12721">
        <f>IF(Table1[[#This Row],[TeamFavorite]]=Table1[[#This Row],[TeamHome]],Table1[[#This Row],[ScoreAway]]-Table1[[#This Row],[ScoreHome]],Table1[[#This Row],[ScoreHome]]-Table1[[#This Row],[ScoreAway]])</f>
        <v>16</v>
      </c>
      <c r="O12721">
        <f>IF(Table1[[#This Row],[SpreadActual]]&lt;Table1[[#This Row],[SpreadFavorite]],1,0)</f>
        <v>0</v>
      </c>
      <c r="P12721">
        <v>47</v>
      </c>
      <c r="Q12721" t="s">
        <v>179</v>
      </c>
      <c r="R12721" t="b">
        <v>0</v>
      </c>
    </row>
    <row r="12722" spans="1:22" x14ac:dyDescent="0.2">
      <c r="A12722" s="1">
        <v>44101</v>
      </c>
      <c r="B12722">
        <v>2020</v>
      </c>
      <c r="C12722">
        <f>_xlfn.MAXIFS(Table1[ScheduleWeekWritten],Table1[ScheduleSeason],Table1[[#This Row],[ScheduleSeason]])</f>
        <v>17</v>
      </c>
      <c r="D12722">
        <v>3</v>
      </c>
      <c r="E12722" cm="1">
        <f t="array" ref="E12722">_xlfn.XLOOKUP(Table1[[#This Row],[ScheduleWeekWritten]],Table3[Game],100+Table3[Increase],Table1[[#This Row],[ScheduleWeekWritten]])</f>
        <v>3</v>
      </c>
      <c r="F12722" t="b">
        <v>0</v>
      </c>
      <c r="G12722" t="s">
        <v>95</v>
      </c>
      <c r="H12722">
        <v>30</v>
      </c>
      <c r="I12722">
        <v>37</v>
      </c>
      <c r="J12722" t="s">
        <v>33</v>
      </c>
      <c r="K12722" t="s">
        <v>98</v>
      </c>
      <c r="L12722" t="str">
        <f>_xlfn.XLOOKUP(Table1[[#This Row],[TeamFavoriteID]],Table2[team_id],Table2[team_name],_xlfn.XLOOKUP(Table1[[#This Row],[TeamFavoriteID]],Table2[team_id_pfr],Table2[team_name],"Even"))</f>
        <v>New Orleans Saints</v>
      </c>
      <c r="M12722">
        <v>-3</v>
      </c>
      <c r="N12722">
        <f>IF(Table1[[#This Row],[TeamFavorite]]=Table1[[#This Row],[TeamHome]],Table1[[#This Row],[ScoreAway]]-Table1[[#This Row],[ScoreHome]],Table1[[#This Row],[ScoreHome]]-Table1[[#This Row],[ScoreAway]])</f>
        <v>7</v>
      </c>
      <c r="O12722">
        <f>IF(Table1[[#This Row],[SpreadActual]]&lt;Table1[[#This Row],[SpreadFavorite]],1,0)</f>
        <v>0</v>
      </c>
      <c r="P12722">
        <v>53</v>
      </c>
      <c r="Q12722" t="s">
        <v>201</v>
      </c>
      <c r="R12722" t="b">
        <v>0</v>
      </c>
      <c r="S12722">
        <v>72</v>
      </c>
      <c r="T12722">
        <v>0</v>
      </c>
      <c r="V12722" t="s">
        <v>103</v>
      </c>
    </row>
    <row r="12723" spans="1:22" x14ac:dyDescent="0.2">
      <c r="A12723" s="1">
        <v>44101</v>
      </c>
      <c r="B12723">
        <v>2020</v>
      </c>
      <c r="C12723">
        <f>_xlfn.MAXIFS(Table1[ScheduleWeekWritten],Table1[ScheduleSeason],Table1[[#This Row],[ScheduleSeason]])</f>
        <v>17</v>
      </c>
      <c r="D12723">
        <v>3</v>
      </c>
      <c r="E12723" cm="1">
        <f t="array" ref="E12723">_xlfn.XLOOKUP(Table1[[#This Row],[ScheduleWeekWritten]],Table3[Game],100+Table3[Increase],Table1[[#This Row],[ScheduleWeekWritten]])</f>
        <v>3</v>
      </c>
      <c r="F12723" t="b">
        <v>0</v>
      </c>
      <c r="G12723" t="s">
        <v>50</v>
      </c>
      <c r="H12723">
        <v>9</v>
      </c>
      <c r="I12723">
        <v>36</v>
      </c>
      <c r="J12723" t="s">
        <v>53</v>
      </c>
      <c r="K12723" t="s">
        <v>87</v>
      </c>
      <c r="L12723" t="str">
        <f>_xlfn.XLOOKUP(Table1[[#This Row],[TeamFavoriteID]],Table2[team_id],Table2[team_name],_xlfn.XLOOKUP(Table1[[#This Row],[TeamFavoriteID]],Table2[team_id_pfr],Table2[team_name],"Even"))</f>
        <v>San Francisco 49ers</v>
      </c>
      <c r="M12723">
        <v>-3</v>
      </c>
      <c r="N12723">
        <f>IF(Table1[[#This Row],[TeamFavorite]]=Table1[[#This Row],[TeamHome]],Table1[[#This Row],[ScoreAway]]-Table1[[#This Row],[ScoreHome]],Table1[[#This Row],[ScoreHome]]-Table1[[#This Row],[ScoreAway]])</f>
        <v>-27</v>
      </c>
      <c r="O12723">
        <f>IF(Table1[[#This Row],[SpreadActual]]&lt;Table1[[#This Row],[SpreadFavorite]],1,0)</f>
        <v>1</v>
      </c>
      <c r="P12723">
        <v>43</v>
      </c>
      <c r="Q12723" t="s">
        <v>197</v>
      </c>
      <c r="R12723" t="b">
        <v>0</v>
      </c>
    </row>
    <row r="12724" spans="1:22" x14ac:dyDescent="0.2">
      <c r="A12724" s="1">
        <v>44101</v>
      </c>
      <c r="B12724">
        <v>2020</v>
      </c>
      <c r="C12724">
        <f>_xlfn.MAXIFS(Table1[ScheduleWeekWritten],Table1[ScheduleSeason],Table1[[#This Row],[ScheduleSeason]])</f>
        <v>17</v>
      </c>
      <c r="D12724">
        <v>3</v>
      </c>
      <c r="E12724" cm="1">
        <f t="array" ref="E12724">_xlfn.XLOOKUP(Table1[[#This Row],[ScheduleWeekWritten]],Table3[Game],100+Table3[Increase],Table1[[#This Row],[ScheduleWeekWritten]])</f>
        <v>3</v>
      </c>
      <c r="F12724" t="b">
        <v>0</v>
      </c>
      <c r="G12724" t="s">
        <v>58</v>
      </c>
      <c r="H12724">
        <v>23</v>
      </c>
      <c r="I12724">
        <v>23</v>
      </c>
      <c r="J12724" t="s">
        <v>101</v>
      </c>
      <c r="K12724" t="s">
        <v>77</v>
      </c>
      <c r="L12724" t="str">
        <f>_xlfn.XLOOKUP(Table1[[#This Row],[TeamFavoriteID]],Table2[team_id],Table2[team_name],_xlfn.XLOOKUP(Table1[[#This Row],[TeamFavoriteID]],Table2[team_id_pfr],Table2[team_name],"Even"))</f>
        <v>Philadelphia Eagles</v>
      </c>
      <c r="M12724">
        <v>-4.5</v>
      </c>
      <c r="N12724">
        <f>IF(Table1[[#This Row],[TeamFavorite]]=Table1[[#This Row],[TeamHome]],Table1[[#This Row],[ScoreAway]]-Table1[[#This Row],[ScoreHome]],Table1[[#This Row],[ScoreHome]]-Table1[[#This Row],[ScoreAway]])</f>
        <v>0</v>
      </c>
      <c r="O12724">
        <f>IF(Table1[[#This Row],[SpreadActual]]&lt;Table1[[#This Row],[SpreadFavorite]],1,0)</f>
        <v>0</v>
      </c>
      <c r="P12724">
        <v>47.5</v>
      </c>
      <c r="Q12724" t="s">
        <v>183</v>
      </c>
      <c r="R12724" t="b">
        <v>0</v>
      </c>
    </row>
    <row r="12725" spans="1:22" x14ac:dyDescent="0.2">
      <c r="A12725" s="1">
        <v>44101</v>
      </c>
      <c r="B12725">
        <v>2020</v>
      </c>
      <c r="C12725">
        <f>_xlfn.MAXIFS(Table1[ScheduleWeekWritten],Table1[ScheduleSeason],Table1[[#This Row],[ScheduleSeason]])</f>
        <v>17</v>
      </c>
      <c r="D12725">
        <v>3</v>
      </c>
      <c r="E12725" cm="1">
        <f t="array" ref="E12725">_xlfn.XLOOKUP(Table1[[#This Row],[ScheduleWeekWritten]],Table3[Game],100+Table3[Increase],Table1[[#This Row],[ScheduleWeekWritten]])</f>
        <v>3</v>
      </c>
      <c r="F12725" t="b">
        <v>0</v>
      </c>
      <c r="G12725" t="s">
        <v>49</v>
      </c>
      <c r="H12725">
        <v>28</v>
      </c>
      <c r="I12725">
        <v>21</v>
      </c>
      <c r="J12725" t="s">
        <v>177</v>
      </c>
      <c r="K12725" t="s">
        <v>51</v>
      </c>
      <c r="L12725" t="str">
        <f>_xlfn.XLOOKUP(Table1[[#This Row],[TeamFavoriteID]],Table2[team_id],Table2[team_name],_xlfn.XLOOKUP(Table1[[#This Row],[TeamFavoriteID]],Table2[team_id_pfr],Table2[team_name],"Even"))</f>
        <v>Pittsburgh Steelers</v>
      </c>
      <c r="M12725">
        <v>-4</v>
      </c>
      <c r="N12725">
        <f>IF(Table1[[#This Row],[TeamFavorite]]=Table1[[#This Row],[TeamHome]],Table1[[#This Row],[ScoreAway]]-Table1[[#This Row],[ScoreHome]],Table1[[#This Row],[ScoreHome]]-Table1[[#This Row],[ScoreAway]])</f>
        <v>-7</v>
      </c>
      <c r="O12725">
        <f>IF(Table1[[#This Row],[SpreadActual]]&lt;Table1[[#This Row],[SpreadFavorite]],1,0)</f>
        <v>1</v>
      </c>
      <c r="P12725">
        <v>46</v>
      </c>
      <c r="Q12725" t="s">
        <v>175</v>
      </c>
      <c r="R12725" t="b">
        <v>0</v>
      </c>
    </row>
    <row r="12726" spans="1:22" x14ac:dyDescent="0.2">
      <c r="A12726" s="1">
        <v>44101</v>
      </c>
      <c r="B12726">
        <v>2020</v>
      </c>
      <c r="C12726">
        <f>_xlfn.MAXIFS(Table1[ScheduleWeekWritten],Table1[ScheduleSeason],Table1[[#This Row],[ScheduleSeason]])</f>
        <v>17</v>
      </c>
      <c r="D12726">
        <v>3</v>
      </c>
      <c r="E12726" cm="1">
        <f t="array" ref="E12726">_xlfn.XLOOKUP(Table1[[#This Row],[ScheduleWeekWritten]],Table3[Game],100+Table3[Increase],Table1[[#This Row],[ScheduleWeekWritten]])</f>
        <v>3</v>
      </c>
      <c r="F12726" t="b">
        <v>0</v>
      </c>
      <c r="G12726" t="s">
        <v>128</v>
      </c>
      <c r="H12726">
        <v>38</v>
      </c>
      <c r="I12726">
        <v>31</v>
      </c>
      <c r="J12726" t="s">
        <v>67</v>
      </c>
      <c r="K12726" t="s">
        <v>132</v>
      </c>
      <c r="L12726" t="str">
        <f>_xlfn.XLOOKUP(Table1[[#This Row],[TeamFavoriteID]],Table2[team_id],Table2[team_name],_xlfn.XLOOKUP(Table1[[#This Row],[TeamFavoriteID]],Table2[team_id_pfr],Table2[team_name],"Even"))</f>
        <v>Seattle Seahawks</v>
      </c>
      <c r="M12726">
        <v>-5</v>
      </c>
      <c r="N12726">
        <f>IF(Table1[[#This Row],[TeamFavorite]]=Table1[[#This Row],[TeamHome]],Table1[[#This Row],[ScoreAway]]-Table1[[#This Row],[ScoreHome]],Table1[[#This Row],[ScoreHome]]-Table1[[#This Row],[ScoreAway]])</f>
        <v>-7</v>
      </c>
      <c r="O12726">
        <f>IF(Table1[[#This Row],[SpreadActual]]&lt;Table1[[#This Row],[SpreadFavorite]],1,0)</f>
        <v>1</v>
      </c>
      <c r="P12726">
        <v>56.5</v>
      </c>
      <c r="Q12726" t="s">
        <v>180</v>
      </c>
      <c r="R12726" t="b">
        <v>0</v>
      </c>
    </row>
    <row r="12727" spans="1:22" x14ac:dyDescent="0.2">
      <c r="A12727" s="1">
        <v>44102</v>
      </c>
      <c r="B12727">
        <v>2020</v>
      </c>
      <c r="C12727">
        <f>_xlfn.MAXIFS(Table1[ScheduleWeekWritten],Table1[ScheduleSeason],Table1[[#This Row],[ScheduleSeason]])</f>
        <v>17</v>
      </c>
      <c r="D12727">
        <v>3</v>
      </c>
      <c r="E12727" cm="1">
        <f t="array" ref="E12727">_xlfn.XLOOKUP(Table1[[#This Row],[ScheduleWeekWritten]],Table3[Game],100+Table3[Increase],Table1[[#This Row],[ScheduleWeekWritten]])</f>
        <v>3</v>
      </c>
      <c r="F12727" t="b">
        <v>0</v>
      </c>
      <c r="G12727" t="s">
        <v>158</v>
      </c>
      <c r="H12727">
        <v>20</v>
      </c>
      <c r="I12727">
        <v>34</v>
      </c>
      <c r="J12727" t="s">
        <v>42</v>
      </c>
      <c r="K12727" t="s">
        <v>159</v>
      </c>
      <c r="L12727" t="str">
        <f>_xlfn.XLOOKUP(Table1[[#This Row],[TeamFavoriteID]],Table2[team_id],Table2[team_name],_xlfn.XLOOKUP(Table1[[#This Row],[TeamFavoriteID]],Table2[team_id_pfr],Table2[team_name],"Even"))</f>
        <v>Baltimore Ravens</v>
      </c>
      <c r="M12727">
        <v>-3</v>
      </c>
      <c r="N12727">
        <f>IF(Table1[[#This Row],[TeamFavorite]]=Table1[[#This Row],[TeamHome]],Table1[[#This Row],[ScoreAway]]-Table1[[#This Row],[ScoreHome]],Table1[[#This Row],[ScoreHome]]-Table1[[#This Row],[ScoreAway]])</f>
        <v>14</v>
      </c>
      <c r="O12727">
        <f>IF(Table1[[#This Row],[SpreadActual]]&lt;Table1[[#This Row],[SpreadFavorite]],1,0)</f>
        <v>0</v>
      </c>
      <c r="P12727">
        <v>54</v>
      </c>
      <c r="Q12727" t="s">
        <v>166</v>
      </c>
      <c r="R12727" t="b">
        <v>0</v>
      </c>
    </row>
    <row r="12728" spans="1:22" x14ac:dyDescent="0.2">
      <c r="A12728" s="1">
        <v>44105</v>
      </c>
      <c r="B12728">
        <v>2020</v>
      </c>
      <c r="C12728">
        <f>_xlfn.MAXIFS(Table1[ScheduleWeekWritten],Table1[ScheduleSeason],Table1[[#This Row],[ScheduleSeason]])</f>
        <v>17</v>
      </c>
      <c r="D12728">
        <v>4</v>
      </c>
      <c r="E12728" cm="1">
        <f t="array" ref="E12728">_xlfn.XLOOKUP(Table1[[#This Row],[ScheduleWeekWritten]],Table3[Game],100+Table3[Increase],Table1[[#This Row],[ScheduleWeekWritten]])</f>
        <v>4</v>
      </c>
      <c r="F12728" t="b">
        <v>0</v>
      </c>
      <c r="G12728" t="s">
        <v>31</v>
      </c>
      <c r="H12728">
        <v>28</v>
      </c>
      <c r="I12728">
        <v>37</v>
      </c>
      <c r="J12728" t="s">
        <v>24</v>
      </c>
      <c r="K12728" t="s">
        <v>32</v>
      </c>
      <c r="L12728" t="str">
        <f>_xlfn.XLOOKUP(Table1[[#This Row],[TeamFavoriteID]],Table2[team_id],Table2[team_name],_xlfn.XLOOKUP(Table1[[#This Row],[TeamFavoriteID]],Table2[team_id_pfr],Table2[team_name],"Even"))</f>
        <v>New York Jets</v>
      </c>
      <c r="M12728">
        <v>-1.5</v>
      </c>
      <c r="N12728">
        <f>IF(Table1[[#This Row],[TeamFavorite]]=Table1[[#This Row],[TeamHome]],Table1[[#This Row],[ScoreAway]]-Table1[[#This Row],[ScoreHome]],Table1[[#This Row],[ScoreHome]]-Table1[[#This Row],[ScoreAway]])</f>
        <v>9</v>
      </c>
      <c r="O12728">
        <f>IF(Table1[[#This Row],[SpreadActual]]&lt;Table1[[#This Row],[SpreadFavorite]],1,0)</f>
        <v>0</v>
      </c>
      <c r="P12728">
        <v>41</v>
      </c>
      <c r="Q12728" t="s">
        <v>197</v>
      </c>
      <c r="R12728" t="b">
        <v>0</v>
      </c>
    </row>
    <row r="12729" spans="1:22" x14ac:dyDescent="0.2">
      <c r="A12729" s="1">
        <v>44108</v>
      </c>
      <c r="B12729">
        <v>2020</v>
      </c>
      <c r="C12729">
        <f>_xlfn.MAXIFS(Table1[ScheduleWeekWritten],Table1[ScheduleSeason],Table1[[#This Row],[ScheduleSeason]])</f>
        <v>17</v>
      </c>
      <c r="D12729">
        <v>4</v>
      </c>
      <c r="E12729" cm="1">
        <f t="array" ref="E12729">_xlfn.XLOOKUP(Table1[[#This Row],[ScheduleWeekWritten]],Table3[Game],100+Table3[Increase],Table1[[#This Row],[ScheduleWeekWritten]])</f>
        <v>4</v>
      </c>
      <c r="F12729" t="b">
        <v>0</v>
      </c>
      <c r="G12729" t="s">
        <v>152</v>
      </c>
      <c r="H12729">
        <v>31</v>
      </c>
      <c r="I12729">
        <v>21</v>
      </c>
      <c r="J12729" t="s">
        <v>149</v>
      </c>
      <c r="K12729" t="s">
        <v>59</v>
      </c>
      <c r="L12729" t="str">
        <f>_xlfn.XLOOKUP(Table1[[#This Row],[TeamFavoriteID]],Table2[team_id],Table2[team_name],_xlfn.XLOOKUP(Table1[[#This Row],[TeamFavoriteID]],Table2[team_id_pfr],Table2[team_name],"Even"))</f>
        <v>Arizona Cardinals</v>
      </c>
      <c r="M12729">
        <v>-3</v>
      </c>
      <c r="N12729">
        <f>IF(Table1[[#This Row],[TeamFavorite]]=Table1[[#This Row],[TeamHome]],Table1[[#This Row],[ScoreAway]]-Table1[[#This Row],[ScoreHome]],Table1[[#This Row],[ScoreHome]]-Table1[[#This Row],[ScoreAway]])</f>
        <v>10</v>
      </c>
      <c r="O12729">
        <f>IF(Table1[[#This Row],[SpreadActual]]&lt;Table1[[#This Row],[SpreadFavorite]],1,0)</f>
        <v>0</v>
      </c>
      <c r="P12729">
        <v>51.5</v>
      </c>
      <c r="Q12729" t="s">
        <v>160</v>
      </c>
      <c r="R12729" t="b">
        <v>0</v>
      </c>
    </row>
    <row r="12730" spans="1:22" x14ac:dyDescent="0.2">
      <c r="A12730" s="1">
        <v>44108</v>
      </c>
      <c r="B12730">
        <v>2020</v>
      </c>
      <c r="C12730">
        <f>_xlfn.MAXIFS(Table1[ScheduleWeekWritten],Table1[ScheduleSeason],Table1[[#This Row],[ScheduleSeason]])</f>
        <v>17</v>
      </c>
      <c r="D12730">
        <v>4</v>
      </c>
      <c r="E12730" cm="1">
        <f t="array" ref="E12730">_xlfn.XLOOKUP(Table1[[#This Row],[ScheduleWeekWritten]],Table3[Game],100+Table3[Increase],Table1[[#This Row],[ScheduleWeekWritten]])</f>
        <v>4</v>
      </c>
      <c r="F12730" t="b">
        <v>0</v>
      </c>
      <c r="G12730" t="s">
        <v>46</v>
      </c>
      <c r="H12730">
        <v>11</v>
      </c>
      <c r="I12730">
        <v>19</v>
      </c>
      <c r="J12730" t="s">
        <v>140</v>
      </c>
      <c r="K12730" t="s">
        <v>72</v>
      </c>
      <c r="L12730" t="str">
        <f>_xlfn.XLOOKUP(Table1[[#This Row],[TeamFavoriteID]],Table2[team_id],Table2[team_name],_xlfn.XLOOKUP(Table1[[#This Row],[TeamFavoriteID]],Table2[team_id_pfr],Table2[team_name],"Even"))</f>
        <v>Baltimore Colts</v>
      </c>
      <c r="M12730">
        <v>-3</v>
      </c>
      <c r="N12730">
        <f>IF(Table1[[#This Row],[TeamFavorite]]=Table1[[#This Row],[TeamHome]],Table1[[#This Row],[ScoreAway]]-Table1[[#This Row],[ScoreHome]],Table1[[#This Row],[ScoreHome]]-Table1[[#This Row],[ScoreAway]])</f>
        <v>-8</v>
      </c>
      <c r="O12730">
        <f>IF(Table1[[#This Row],[SpreadActual]]&lt;Table1[[#This Row],[SpreadFavorite]],1,0)</f>
        <v>1</v>
      </c>
      <c r="P12730">
        <v>43</v>
      </c>
      <c r="Q12730" t="s">
        <v>114</v>
      </c>
      <c r="R12730" t="b">
        <v>0</v>
      </c>
    </row>
    <row r="12731" spans="1:22" x14ac:dyDescent="0.2">
      <c r="A12731" s="1">
        <v>44108</v>
      </c>
      <c r="B12731">
        <v>2020</v>
      </c>
      <c r="C12731">
        <f>_xlfn.MAXIFS(Table1[ScheduleWeekWritten],Table1[ScheduleSeason],Table1[[#This Row],[ScheduleSeason]])</f>
        <v>17</v>
      </c>
      <c r="D12731">
        <v>4</v>
      </c>
      <c r="E12731" cm="1">
        <f t="array" ref="E12731">_xlfn.XLOOKUP(Table1[[#This Row],[ScheduleWeekWritten]],Table3[Game],100+Table3[Increase],Table1[[#This Row],[ScheduleWeekWritten]])</f>
        <v>4</v>
      </c>
      <c r="F12731" t="b">
        <v>0</v>
      </c>
      <c r="G12731" t="s">
        <v>101</v>
      </c>
      <c r="H12731">
        <v>33</v>
      </c>
      <c r="I12731">
        <v>25</v>
      </c>
      <c r="J12731" t="s">
        <v>154</v>
      </c>
      <c r="K12731" t="s">
        <v>104</v>
      </c>
      <c r="L12731" t="str">
        <f>_xlfn.XLOOKUP(Table1[[#This Row],[TeamFavoriteID]],Table2[team_id],Table2[team_name],_xlfn.XLOOKUP(Table1[[#This Row],[TeamFavoriteID]],Table2[team_id_pfr],Table2[team_name],"Even"))</f>
        <v>Cincinnati Bengals</v>
      </c>
      <c r="M12731">
        <v>-2.5</v>
      </c>
      <c r="N12731">
        <f>IF(Table1[[#This Row],[TeamFavorite]]=Table1[[#This Row],[TeamHome]],Table1[[#This Row],[ScoreAway]]-Table1[[#This Row],[ScoreHome]],Table1[[#This Row],[ScoreHome]]-Table1[[#This Row],[ScoreAway]])</f>
        <v>-8</v>
      </c>
      <c r="O12731">
        <f>IF(Table1[[#This Row],[SpreadActual]]&lt;Table1[[#This Row],[SpreadFavorite]],1,0)</f>
        <v>1</v>
      </c>
      <c r="P12731">
        <v>49</v>
      </c>
      <c r="Q12731" t="s">
        <v>173</v>
      </c>
      <c r="R12731" t="b">
        <v>0</v>
      </c>
    </row>
    <row r="12732" spans="1:22" x14ac:dyDescent="0.2">
      <c r="A12732" s="1">
        <v>44108</v>
      </c>
      <c r="B12732">
        <v>2020</v>
      </c>
      <c r="C12732">
        <f>_xlfn.MAXIFS(Table1[ScheduleWeekWritten],Table1[ScheduleSeason],Table1[[#This Row],[ScheduleSeason]])</f>
        <v>17</v>
      </c>
      <c r="D12732">
        <v>4</v>
      </c>
      <c r="E12732" cm="1">
        <f t="array" ref="E12732">_xlfn.XLOOKUP(Table1[[#This Row],[ScheduleWeekWritten]],Table3[Game],100+Table3[Increase],Table1[[#This Row],[ScheduleWeekWritten]])</f>
        <v>4</v>
      </c>
      <c r="F12732" t="b">
        <v>0</v>
      </c>
      <c r="G12732" t="s">
        <v>67</v>
      </c>
      <c r="H12732">
        <v>38</v>
      </c>
      <c r="I12732">
        <v>49</v>
      </c>
      <c r="J12732" t="s">
        <v>62</v>
      </c>
      <c r="K12732" t="s">
        <v>68</v>
      </c>
      <c r="L12732" t="str">
        <f>_xlfn.XLOOKUP(Table1[[#This Row],[TeamFavoriteID]],Table2[team_id],Table2[team_name],_xlfn.XLOOKUP(Table1[[#This Row],[TeamFavoriteID]],Table2[team_id_pfr],Table2[team_name],"Even"))</f>
        <v>Dallas Cowboys</v>
      </c>
      <c r="M12732">
        <v>-3.5</v>
      </c>
      <c r="N12732">
        <f>IF(Table1[[#This Row],[TeamFavorite]]=Table1[[#This Row],[TeamHome]],Table1[[#This Row],[ScoreAway]]-Table1[[#This Row],[ScoreHome]],Table1[[#This Row],[ScoreHome]]-Table1[[#This Row],[ScoreAway]])</f>
        <v>11</v>
      </c>
      <c r="O12732">
        <f>IF(Table1[[#This Row],[SpreadActual]]&lt;Table1[[#This Row],[SpreadFavorite]],1,0)</f>
        <v>0</v>
      </c>
      <c r="P12732">
        <v>56</v>
      </c>
      <c r="Q12732" t="s">
        <v>208</v>
      </c>
      <c r="R12732" t="b">
        <v>0</v>
      </c>
      <c r="S12732">
        <v>72</v>
      </c>
      <c r="T12732">
        <v>0</v>
      </c>
      <c r="V12732" t="s">
        <v>103</v>
      </c>
    </row>
    <row r="12733" spans="1:22" x14ac:dyDescent="0.2">
      <c r="A12733" s="1">
        <v>44108</v>
      </c>
      <c r="B12733">
        <v>2020</v>
      </c>
      <c r="C12733">
        <f>_xlfn.MAXIFS(Table1[ScheduleWeekWritten],Table1[ScheduleSeason],Table1[[#This Row],[ScheduleSeason]])</f>
        <v>17</v>
      </c>
      <c r="D12733">
        <v>4</v>
      </c>
      <c r="E12733" cm="1">
        <f t="array" ref="E12733">_xlfn.XLOOKUP(Table1[[#This Row],[ScheduleWeekWritten]],Table3[Game],100+Table3[Increase],Table1[[#This Row],[ScheduleWeekWritten]])</f>
        <v>4</v>
      </c>
      <c r="F12733" t="b">
        <v>0</v>
      </c>
      <c r="G12733" t="s">
        <v>45</v>
      </c>
      <c r="H12733">
        <v>29</v>
      </c>
      <c r="I12733">
        <v>35</v>
      </c>
      <c r="J12733" t="s">
        <v>95</v>
      </c>
      <c r="K12733" t="s">
        <v>98</v>
      </c>
      <c r="L12733" t="str">
        <f>_xlfn.XLOOKUP(Table1[[#This Row],[TeamFavoriteID]],Table2[team_id],Table2[team_name],_xlfn.XLOOKUP(Table1[[#This Row],[TeamFavoriteID]],Table2[team_id_pfr],Table2[team_name],"Even"))</f>
        <v>New Orleans Saints</v>
      </c>
      <c r="M12733">
        <v>-3</v>
      </c>
      <c r="N12733">
        <f>IF(Table1[[#This Row],[TeamFavorite]]=Table1[[#This Row],[TeamHome]],Table1[[#This Row],[ScoreAway]]-Table1[[#This Row],[ScoreHome]],Table1[[#This Row],[ScoreHome]]-Table1[[#This Row],[ScoreAway]])</f>
        <v>-6</v>
      </c>
      <c r="O12733">
        <f>IF(Table1[[#This Row],[SpreadActual]]&lt;Table1[[#This Row],[SpreadFavorite]],1,0)</f>
        <v>1</v>
      </c>
      <c r="P12733">
        <v>54.5</v>
      </c>
      <c r="Q12733" t="s">
        <v>181</v>
      </c>
      <c r="R12733" t="b">
        <v>0</v>
      </c>
      <c r="S12733">
        <v>72</v>
      </c>
      <c r="T12733">
        <v>0</v>
      </c>
      <c r="V12733" t="s">
        <v>103</v>
      </c>
    </row>
    <row r="12734" spans="1:22" x14ac:dyDescent="0.2">
      <c r="A12734" s="1">
        <v>44108</v>
      </c>
      <c r="B12734">
        <v>2020</v>
      </c>
      <c r="C12734">
        <f>_xlfn.MAXIFS(Table1[ScheduleWeekWritten],Table1[ScheduleSeason],Table1[[#This Row],[ScheduleSeason]])</f>
        <v>17</v>
      </c>
      <c r="D12734">
        <v>4</v>
      </c>
      <c r="E12734" cm="1">
        <f t="array" ref="E12734">_xlfn.XLOOKUP(Table1[[#This Row],[ScheduleWeekWritten]],Table3[Game],100+Table3[Increase],Table1[[#This Row],[ScheduleWeekWritten]])</f>
        <v>4</v>
      </c>
      <c r="F12734" t="b">
        <v>0</v>
      </c>
      <c r="G12734" t="s">
        <v>177</v>
      </c>
      <c r="H12734">
        <v>23</v>
      </c>
      <c r="I12734">
        <v>31</v>
      </c>
      <c r="J12734" t="s">
        <v>54</v>
      </c>
      <c r="K12734" t="s">
        <v>182</v>
      </c>
      <c r="L12734" t="str">
        <f>_xlfn.XLOOKUP(Table1[[#This Row],[TeamFavoriteID]],Table2[team_id],Table2[team_name],_xlfn.XLOOKUP(Table1[[#This Row],[TeamFavoriteID]],Table2[team_id_pfr],Table2[team_name],"Even"))</f>
        <v>Houston Texans</v>
      </c>
      <c r="M12734">
        <v>-3.5</v>
      </c>
      <c r="N12734">
        <f>IF(Table1[[#This Row],[TeamFavorite]]=Table1[[#This Row],[TeamHome]],Table1[[#This Row],[ScoreAway]]-Table1[[#This Row],[ScoreHome]],Table1[[#This Row],[ScoreHome]]-Table1[[#This Row],[ScoreAway]])</f>
        <v>8</v>
      </c>
      <c r="O12734">
        <f>IF(Table1[[#This Row],[SpreadActual]]&lt;Table1[[#This Row],[SpreadFavorite]],1,0)</f>
        <v>0</v>
      </c>
      <c r="P12734">
        <v>53.5</v>
      </c>
      <c r="Q12734" t="s">
        <v>207</v>
      </c>
      <c r="R12734" t="b">
        <v>0</v>
      </c>
      <c r="S12734">
        <v>72</v>
      </c>
      <c r="T12734">
        <v>0</v>
      </c>
      <c r="V12734" t="s">
        <v>103</v>
      </c>
    </row>
    <row r="12735" spans="1:22" x14ac:dyDescent="0.2">
      <c r="A12735" s="1">
        <v>44108</v>
      </c>
      <c r="B12735">
        <v>2020</v>
      </c>
      <c r="C12735">
        <f>_xlfn.MAXIFS(Table1[ScheduleWeekWritten],Table1[ScheduleSeason],Table1[[#This Row],[ScheduleSeason]])</f>
        <v>17</v>
      </c>
      <c r="D12735">
        <v>4</v>
      </c>
      <c r="E12735" cm="1">
        <f t="array" ref="E12735">_xlfn.XLOOKUP(Table1[[#This Row],[ScheduleWeekWritten]],Table3[Game],100+Table3[Increase],Table1[[#This Row],[ScheduleWeekWritten]])</f>
        <v>4</v>
      </c>
      <c r="F12735" t="b">
        <v>0</v>
      </c>
      <c r="G12735" t="s">
        <v>217</v>
      </c>
      <c r="H12735">
        <v>23</v>
      </c>
      <c r="I12735">
        <v>30</v>
      </c>
      <c r="J12735" t="s">
        <v>28</v>
      </c>
      <c r="K12735" t="s">
        <v>43</v>
      </c>
      <c r="L12735" t="str">
        <f>_xlfn.XLOOKUP(Table1[[#This Row],[TeamFavoriteID]],Table2[team_id],Table2[team_name],_xlfn.XLOOKUP(Table1[[#This Row],[TeamFavoriteID]],Table2[team_id_pfr],Table2[team_name],"Even"))</f>
        <v>Buffalo Bills</v>
      </c>
      <c r="M12735">
        <v>-3</v>
      </c>
      <c r="N12735">
        <f>IF(Table1[[#This Row],[TeamFavorite]]=Table1[[#This Row],[TeamHome]],Table1[[#This Row],[ScoreAway]]-Table1[[#This Row],[ScoreHome]],Table1[[#This Row],[ScoreHome]]-Table1[[#This Row],[ScoreAway]])</f>
        <v>-7</v>
      </c>
      <c r="O12735">
        <f>IF(Table1[[#This Row],[SpreadActual]]&lt;Table1[[#This Row],[SpreadFavorite]],1,0)</f>
        <v>1</v>
      </c>
      <c r="P12735">
        <v>53</v>
      </c>
      <c r="Q12735" t="s">
        <v>220</v>
      </c>
      <c r="R12735" t="b">
        <v>0</v>
      </c>
      <c r="S12735">
        <v>72</v>
      </c>
      <c r="T12735">
        <v>0</v>
      </c>
      <c r="V12735" t="s">
        <v>103</v>
      </c>
    </row>
    <row r="12736" spans="1:22" x14ac:dyDescent="0.2">
      <c r="A12736" s="1">
        <v>44108</v>
      </c>
      <c r="B12736">
        <v>2020</v>
      </c>
      <c r="C12736">
        <f>_xlfn.MAXIFS(Table1[ScheduleWeekWritten],Table1[ScheduleSeason],Table1[[#This Row],[ScheduleSeason]])</f>
        <v>17</v>
      </c>
      <c r="D12736">
        <v>4</v>
      </c>
      <c r="E12736" cm="1">
        <f t="array" ref="E12736">_xlfn.XLOOKUP(Table1[[#This Row],[ScheduleWeekWritten]],Table3[Game],100+Table3[Increase],Table1[[#This Row],[ScheduleWeekWritten]])</f>
        <v>4</v>
      </c>
      <c r="F12736" t="b">
        <v>0</v>
      </c>
      <c r="G12736" t="s">
        <v>39</v>
      </c>
      <c r="H12736">
        <v>17</v>
      </c>
      <c r="I12736">
        <v>9</v>
      </c>
      <c r="J12736" t="s">
        <v>50</v>
      </c>
      <c r="K12736" t="s">
        <v>40</v>
      </c>
      <c r="L12736" t="str">
        <f>_xlfn.XLOOKUP(Table1[[#This Row],[TeamFavoriteID]],Table2[team_id],Table2[team_name],_xlfn.XLOOKUP(Table1[[#This Row],[TeamFavoriteID]],Table2[team_id_pfr],Table2[team_name],"Even"))</f>
        <v>Los Angeles Rams</v>
      </c>
      <c r="M12736">
        <v>-13</v>
      </c>
      <c r="N12736">
        <f>IF(Table1[[#This Row],[TeamFavorite]]=Table1[[#This Row],[TeamHome]],Table1[[#This Row],[ScoreAway]]-Table1[[#This Row],[ScoreHome]],Table1[[#This Row],[ScoreHome]]-Table1[[#This Row],[ScoreAway]])</f>
        <v>-8</v>
      </c>
      <c r="O12736">
        <f>IF(Table1[[#This Row],[SpreadActual]]&lt;Table1[[#This Row],[SpreadFavorite]],1,0)</f>
        <v>0</v>
      </c>
      <c r="P12736">
        <v>48.5</v>
      </c>
      <c r="Q12736" t="s">
        <v>218</v>
      </c>
      <c r="R12736" t="b">
        <v>0</v>
      </c>
      <c r="S12736">
        <v>72</v>
      </c>
      <c r="T12736">
        <v>0</v>
      </c>
      <c r="V12736" t="s">
        <v>103</v>
      </c>
    </row>
    <row r="12737" spans="1:22" x14ac:dyDescent="0.2">
      <c r="A12737" s="1">
        <v>44108</v>
      </c>
      <c r="B12737">
        <v>2020</v>
      </c>
      <c r="C12737">
        <f>_xlfn.MAXIFS(Table1[ScheduleWeekWritten],Table1[ScheduleSeason],Table1[[#This Row],[ScheduleSeason]])</f>
        <v>17</v>
      </c>
      <c r="D12737">
        <v>4</v>
      </c>
      <c r="E12737" cm="1">
        <f t="array" ref="E12737">_xlfn.XLOOKUP(Table1[[#This Row],[ScheduleWeekWritten]],Table3[Game],100+Table3[Increase],Table1[[#This Row],[ScheduleWeekWritten]])</f>
        <v>4</v>
      </c>
      <c r="F12737" t="b">
        <v>0</v>
      </c>
      <c r="G12737" t="s">
        <v>19</v>
      </c>
      <c r="H12737">
        <v>23</v>
      </c>
      <c r="I12737">
        <v>31</v>
      </c>
      <c r="J12737" t="s">
        <v>128</v>
      </c>
      <c r="K12737" t="s">
        <v>132</v>
      </c>
      <c r="L12737" t="str">
        <f>_xlfn.XLOOKUP(Table1[[#This Row],[TeamFavoriteID]],Table2[team_id],Table2[team_name],_xlfn.XLOOKUP(Table1[[#This Row],[TeamFavoriteID]],Table2[team_id_pfr],Table2[team_name],"Even"))</f>
        <v>Seattle Seahawks</v>
      </c>
      <c r="M12737">
        <v>-5.5</v>
      </c>
      <c r="N12737">
        <f>IF(Table1[[#This Row],[TeamFavorite]]=Table1[[#This Row],[TeamHome]],Table1[[#This Row],[ScoreAway]]-Table1[[#This Row],[ScoreHome]],Table1[[#This Row],[ScoreHome]]-Table1[[#This Row],[ScoreAway]])</f>
        <v>-8</v>
      </c>
      <c r="O12737">
        <f>IF(Table1[[#This Row],[SpreadActual]]&lt;Table1[[#This Row],[SpreadFavorite]],1,0)</f>
        <v>1</v>
      </c>
      <c r="P12737">
        <v>54.5</v>
      </c>
      <c r="Q12737" t="s">
        <v>212</v>
      </c>
      <c r="R12737" t="b">
        <v>0</v>
      </c>
    </row>
    <row r="12738" spans="1:22" x14ac:dyDescent="0.2">
      <c r="A12738" s="1">
        <v>44108</v>
      </c>
      <c r="B12738">
        <v>2020</v>
      </c>
      <c r="C12738">
        <f>_xlfn.MAXIFS(Table1[ScheduleWeekWritten],Table1[ScheduleSeason],Table1[[#This Row],[ScheduleSeason]])</f>
        <v>17</v>
      </c>
      <c r="D12738">
        <v>4</v>
      </c>
      <c r="E12738" cm="1">
        <f t="array" ref="E12738">_xlfn.XLOOKUP(Table1[[#This Row],[ScheduleWeekWritten]],Table3[Game],100+Table3[Increase],Table1[[#This Row],[ScheduleWeekWritten]])</f>
        <v>4</v>
      </c>
      <c r="F12738" t="b">
        <v>0</v>
      </c>
      <c r="G12738" t="s">
        <v>53</v>
      </c>
      <c r="H12738">
        <v>20</v>
      </c>
      <c r="I12738">
        <v>25</v>
      </c>
      <c r="J12738" t="s">
        <v>58</v>
      </c>
      <c r="K12738" t="s">
        <v>87</v>
      </c>
      <c r="L12738" t="str">
        <f>_xlfn.XLOOKUP(Table1[[#This Row],[TeamFavoriteID]],Table2[team_id],Table2[team_name],_xlfn.XLOOKUP(Table1[[#This Row],[TeamFavoriteID]],Table2[team_id_pfr],Table2[team_name],"Even"))</f>
        <v>San Francisco 49ers</v>
      </c>
      <c r="M12738">
        <v>-7.5</v>
      </c>
      <c r="N12738">
        <f>IF(Table1[[#This Row],[TeamFavorite]]=Table1[[#This Row],[TeamHome]],Table1[[#This Row],[ScoreAway]]-Table1[[#This Row],[ScoreHome]],Table1[[#This Row],[ScoreHome]]-Table1[[#This Row],[ScoreAway]])</f>
        <v>5</v>
      </c>
      <c r="O12738">
        <f>IF(Table1[[#This Row],[SpreadActual]]&lt;Table1[[#This Row],[SpreadFavorite]],1,0)</f>
        <v>0</v>
      </c>
      <c r="P12738">
        <v>45</v>
      </c>
      <c r="Q12738" t="s">
        <v>203</v>
      </c>
      <c r="R12738" t="b">
        <v>0</v>
      </c>
    </row>
    <row r="12739" spans="1:22" x14ac:dyDescent="0.2">
      <c r="A12739" s="1">
        <v>44108</v>
      </c>
      <c r="B12739">
        <v>2020</v>
      </c>
      <c r="C12739">
        <f>_xlfn.MAXIFS(Table1[ScheduleWeekWritten],Table1[ScheduleSeason],Table1[[#This Row],[ScheduleSeason]])</f>
        <v>17</v>
      </c>
      <c r="D12739">
        <v>4</v>
      </c>
      <c r="E12739" cm="1">
        <f t="array" ref="E12739">_xlfn.XLOOKUP(Table1[[#This Row],[ScheduleWeekWritten]],Table3[Game],100+Table3[Increase],Table1[[#This Row],[ScheduleWeekWritten]])</f>
        <v>4</v>
      </c>
      <c r="F12739" t="b">
        <v>0</v>
      </c>
      <c r="G12739" t="s">
        <v>127</v>
      </c>
      <c r="H12739">
        <v>38</v>
      </c>
      <c r="I12739">
        <v>31</v>
      </c>
      <c r="J12739" t="s">
        <v>210</v>
      </c>
      <c r="K12739" t="s">
        <v>133</v>
      </c>
      <c r="L12739" t="str">
        <f>_xlfn.XLOOKUP(Table1[[#This Row],[TeamFavoriteID]],Table2[team_id],Table2[team_name],_xlfn.XLOOKUP(Table1[[#This Row],[TeamFavoriteID]],Table2[team_id_pfr],Table2[team_name],"Even"))</f>
        <v>Tampa Bay Buccaneers</v>
      </c>
      <c r="M12739">
        <v>-7</v>
      </c>
      <c r="N12739">
        <f>IF(Table1[[#This Row],[TeamFavorite]]=Table1[[#This Row],[TeamHome]],Table1[[#This Row],[ScoreAway]]-Table1[[#This Row],[ScoreHome]],Table1[[#This Row],[ScoreHome]]-Table1[[#This Row],[ScoreAway]])</f>
        <v>-7</v>
      </c>
      <c r="O12739">
        <f>IF(Table1[[#This Row],[SpreadActual]]&lt;Table1[[#This Row],[SpreadFavorite]],1,0)</f>
        <v>0</v>
      </c>
      <c r="P12739">
        <v>42.5</v>
      </c>
      <c r="Q12739" t="s">
        <v>168</v>
      </c>
      <c r="R12739" t="b">
        <v>0</v>
      </c>
    </row>
    <row r="12740" spans="1:22" x14ac:dyDescent="0.2">
      <c r="A12740" s="1">
        <v>44108</v>
      </c>
      <c r="B12740">
        <v>2020</v>
      </c>
      <c r="C12740">
        <f>_xlfn.MAXIFS(Table1[ScheduleWeekWritten],Table1[ScheduleSeason],Table1[[#This Row],[ScheduleSeason]])</f>
        <v>17</v>
      </c>
      <c r="D12740">
        <v>4</v>
      </c>
      <c r="E12740" cm="1">
        <f t="array" ref="E12740">_xlfn.XLOOKUP(Table1[[#This Row],[ScheduleWeekWritten]],Table3[Game],100+Table3[Increase],Table1[[#This Row],[ScheduleWeekWritten]])</f>
        <v>4</v>
      </c>
      <c r="F12740" t="b">
        <v>0</v>
      </c>
      <c r="G12740" t="s">
        <v>219</v>
      </c>
      <c r="H12740">
        <v>17</v>
      </c>
      <c r="I12740">
        <v>31</v>
      </c>
      <c r="J12740" t="s">
        <v>158</v>
      </c>
      <c r="K12740" t="s">
        <v>159</v>
      </c>
      <c r="L12740" t="str">
        <f>_xlfn.XLOOKUP(Table1[[#This Row],[TeamFavoriteID]],Table2[team_id],Table2[team_name],_xlfn.XLOOKUP(Table1[[#This Row],[TeamFavoriteID]],Table2[team_id_pfr],Table2[team_name],"Even"))</f>
        <v>Baltimore Ravens</v>
      </c>
      <c r="M12740">
        <v>-14</v>
      </c>
      <c r="N12740">
        <f>IF(Table1[[#This Row],[TeamFavorite]]=Table1[[#This Row],[TeamHome]],Table1[[#This Row],[ScoreAway]]-Table1[[#This Row],[ScoreHome]],Table1[[#This Row],[ScoreHome]]-Table1[[#This Row],[ScoreAway]])</f>
        <v>-14</v>
      </c>
      <c r="O12740">
        <f>IF(Table1[[#This Row],[SpreadActual]]&lt;Table1[[#This Row],[SpreadFavorite]],1,0)</f>
        <v>0</v>
      </c>
      <c r="P12740">
        <v>45</v>
      </c>
      <c r="Q12740" t="s">
        <v>165</v>
      </c>
      <c r="R12740" t="b">
        <v>0</v>
      </c>
    </row>
    <row r="12741" spans="1:22" x14ac:dyDescent="0.2">
      <c r="A12741" s="1">
        <v>44109</v>
      </c>
      <c r="B12741">
        <v>2020</v>
      </c>
      <c r="C12741">
        <f>_xlfn.MAXIFS(Table1[ScheduleWeekWritten],Table1[ScheduleSeason],Table1[[#This Row],[ScheduleSeason]])</f>
        <v>17</v>
      </c>
      <c r="D12741">
        <v>4</v>
      </c>
      <c r="E12741" cm="1">
        <f t="array" ref="E12741">_xlfn.XLOOKUP(Table1[[#This Row],[ScheduleWeekWritten]],Table3[Game],100+Table3[Increase],Table1[[#This Row],[ScheduleWeekWritten]])</f>
        <v>4</v>
      </c>
      <c r="F12741" t="b">
        <v>0</v>
      </c>
      <c r="G12741" t="s">
        <v>33</v>
      </c>
      <c r="H12741">
        <v>30</v>
      </c>
      <c r="I12741">
        <v>16</v>
      </c>
      <c r="J12741" t="s">
        <v>38</v>
      </c>
      <c r="K12741" t="s">
        <v>35</v>
      </c>
      <c r="L12741" t="str">
        <f>_xlfn.XLOOKUP(Table1[[#This Row],[TeamFavoriteID]],Table2[team_id],Table2[team_name],_xlfn.XLOOKUP(Table1[[#This Row],[TeamFavoriteID]],Table2[team_id_pfr],Table2[team_name],"Even"))</f>
        <v>Green Bay Packers</v>
      </c>
      <c r="M12741">
        <v>-7</v>
      </c>
      <c r="N12741">
        <f>IF(Table1[[#This Row],[TeamFavorite]]=Table1[[#This Row],[TeamHome]],Table1[[#This Row],[ScoreAway]]-Table1[[#This Row],[ScoreHome]],Table1[[#This Row],[ScoreHome]]-Table1[[#This Row],[ScoreAway]])</f>
        <v>-14</v>
      </c>
      <c r="O12741">
        <f>IF(Table1[[#This Row],[SpreadActual]]&lt;Table1[[#This Row],[SpreadFavorite]],1,0)</f>
        <v>1</v>
      </c>
      <c r="P12741">
        <v>56.5</v>
      </c>
      <c r="Q12741" t="s">
        <v>82</v>
      </c>
      <c r="R12741" t="b">
        <v>0</v>
      </c>
    </row>
    <row r="12742" spans="1:22" x14ac:dyDescent="0.2">
      <c r="A12742" s="1">
        <v>44109</v>
      </c>
      <c r="B12742">
        <v>2020</v>
      </c>
      <c r="C12742">
        <f>_xlfn.MAXIFS(Table1[ScheduleWeekWritten],Table1[ScheduleSeason],Table1[[#This Row],[ScheduleSeason]])</f>
        <v>17</v>
      </c>
      <c r="D12742">
        <v>4</v>
      </c>
      <c r="E12742" cm="1">
        <f t="array" ref="E12742">_xlfn.XLOOKUP(Table1[[#This Row],[ScheduleWeekWritten]],Table3[Game],100+Table3[Increase],Table1[[#This Row],[ScheduleWeekWritten]])</f>
        <v>4</v>
      </c>
      <c r="F12742" t="b">
        <v>0</v>
      </c>
      <c r="G12742" t="s">
        <v>42</v>
      </c>
      <c r="H12742">
        <v>26</v>
      </c>
      <c r="I12742">
        <v>10</v>
      </c>
      <c r="J12742" t="s">
        <v>115</v>
      </c>
      <c r="K12742" t="s">
        <v>75</v>
      </c>
      <c r="L12742" t="str">
        <f>_xlfn.XLOOKUP(Table1[[#This Row],[TeamFavoriteID]],Table2[team_id],Table2[team_name],_xlfn.XLOOKUP(Table1[[#This Row],[TeamFavoriteID]],Table2[team_id_pfr],Table2[team_name],"Even"))</f>
        <v>Kansas City Chiefs</v>
      </c>
      <c r="M12742">
        <v>-7</v>
      </c>
      <c r="N12742">
        <f>IF(Table1[[#This Row],[TeamFavorite]]=Table1[[#This Row],[TeamHome]],Table1[[#This Row],[ScoreAway]]-Table1[[#This Row],[ScoreHome]],Table1[[#This Row],[ScoreHome]]-Table1[[#This Row],[ScoreAway]])</f>
        <v>-16</v>
      </c>
      <c r="O12742">
        <f>IF(Table1[[#This Row],[SpreadActual]]&lt;Table1[[#This Row],[SpreadFavorite]],1,0)</f>
        <v>1</v>
      </c>
      <c r="P12742">
        <v>53</v>
      </c>
      <c r="Q12742" t="s">
        <v>117</v>
      </c>
      <c r="R12742" t="b">
        <v>0</v>
      </c>
    </row>
    <row r="12743" spans="1:22" x14ac:dyDescent="0.2">
      <c r="A12743" s="1">
        <v>44112</v>
      </c>
      <c r="B12743">
        <v>2020</v>
      </c>
      <c r="C12743">
        <f>_xlfn.MAXIFS(Table1[ScheduleWeekWritten],Table1[ScheduleSeason],Table1[[#This Row],[ScheduleSeason]])</f>
        <v>17</v>
      </c>
      <c r="D12743">
        <v>5</v>
      </c>
      <c r="E12743" cm="1">
        <f t="array" ref="E12743">_xlfn.XLOOKUP(Table1[[#This Row],[ScheduleWeekWritten]],Table3[Game],100+Table3[Increase],Table1[[#This Row],[ScheduleWeekWritten]])</f>
        <v>5</v>
      </c>
      <c r="F12743" t="b">
        <v>0</v>
      </c>
      <c r="G12743" t="s">
        <v>46</v>
      </c>
      <c r="H12743">
        <v>20</v>
      </c>
      <c r="I12743">
        <v>19</v>
      </c>
      <c r="J12743" t="s">
        <v>127</v>
      </c>
      <c r="K12743" t="s">
        <v>133</v>
      </c>
      <c r="L12743" t="str">
        <f>_xlfn.XLOOKUP(Table1[[#This Row],[TeamFavoriteID]],Table2[team_id],Table2[team_name],_xlfn.XLOOKUP(Table1[[#This Row],[TeamFavoriteID]],Table2[team_id_pfr],Table2[team_name],"Even"))</f>
        <v>Tampa Bay Buccaneers</v>
      </c>
      <c r="M12743">
        <v>-3.5</v>
      </c>
      <c r="N12743">
        <f>IF(Table1[[#This Row],[TeamFavorite]]=Table1[[#This Row],[TeamHome]],Table1[[#This Row],[ScoreAway]]-Table1[[#This Row],[ScoreHome]],Table1[[#This Row],[ScoreHome]]-Table1[[#This Row],[ScoreAway]])</f>
        <v>1</v>
      </c>
      <c r="O12743">
        <f>IF(Table1[[#This Row],[SpreadActual]]&lt;Table1[[#This Row],[SpreadFavorite]],1,0)</f>
        <v>0</v>
      </c>
      <c r="P12743">
        <v>44.5</v>
      </c>
      <c r="Q12743" t="s">
        <v>114</v>
      </c>
      <c r="R12743" t="b">
        <v>0</v>
      </c>
    </row>
    <row r="12744" spans="1:22" x14ac:dyDescent="0.2">
      <c r="A12744" s="1">
        <v>44115</v>
      </c>
      <c r="B12744">
        <v>2020</v>
      </c>
      <c r="C12744">
        <f>_xlfn.MAXIFS(Table1[ScheduleWeekWritten],Table1[ScheduleSeason],Table1[[#This Row],[ScheduleSeason]])</f>
        <v>17</v>
      </c>
      <c r="D12744">
        <v>5</v>
      </c>
      <c r="E12744" cm="1">
        <f t="array" ref="E12744">_xlfn.XLOOKUP(Table1[[#This Row],[ScheduleWeekWritten]],Table3[Game],100+Table3[Increase],Table1[[#This Row],[ScheduleWeekWritten]])</f>
        <v>5</v>
      </c>
      <c r="F12744" t="b">
        <v>0</v>
      </c>
      <c r="G12744" t="s">
        <v>38</v>
      </c>
      <c r="H12744">
        <v>16</v>
      </c>
      <c r="I12744">
        <v>23</v>
      </c>
      <c r="J12744" t="s">
        <v>152</v>
      </c>
      <c r="K12744" t="s">
        <v>109</v>
      </c>
      <c r="L12744" t="str">
        <f>_xlfn.XLOOKUP(Table1[[#This Row],[TeamFavoriteID]],Table2[team_id],Table2[team_name],_xlfn.XLOOKUP(Table1[[#This Row],[TeamFavoriteID]],Table2[team_id_pfr],Table2[team_name],"Even"))</f>
        <v>Atlanta Falcons</v>
      </c>
      <c r="M12744">
        <v>-2.5</v>
      </c>
      <c r="N12744">
        <f>IF(Table1[[#This Row],[TeamFavorite]]=Table1[[#This Row],[TeamHome]],Table1[[#This Row],[ScoreAway]]-Table1[[#This Row],[ScoreHome]],Table1[[#This Row],[ScoreHome]]-Table1[[#This Row],[ScoreAway]])</f>
        <v>7</v>
      </c>
      <c r="O12744">
        <f>IF(Table1[[#This Row],[SpreadActual]]&lt;Table1[[#This Row],[SpreadFavorite]],1,0)</f>
        <v>0</v>
      </c>
      <c r="P12744">
        <v>54</v>
      </c>
      <c r="Q12744" t="s">
        <v>213</v>
      </c>
      <c r="R12744" t="b">
        <v>0</v>
      </c>
      <c r="S12744">
        <v>72</v>
      </c>
      <c r="T12744">
        <v>0</v>
      </c>
      <c r="V12744" t="s">
        <v>103</v>
      </c>
    </row>
    <row r="12745" spans="1:22" x14ac:dyDescent="0.2">
      <c r="A12745" s="1">
        <v>44115</v>
      </c>
      <c r="B12745">
        <v>2020</v>
      </c>
      <c r="C12745">
        <f>_xlfn.MAXIFS(Table1[ScheduleWeekWritten],Table1[ScheduleSeason],Table1[[#This Row],[ScheduleSeason]])</f>
        <v>17</v>
      </c>
      <c r="D12745">
        <v>5</v>
      </c>
      <c r="E12745" cm="1">
        <f t="array" ref="E12745">_xlfn.XLOOKUP(Table1[[#This Row],[ScheduleWeekWritten]],Table3[Game],100+Table3[Increase],Table1[[#This Row],[ScheduleWeekWritten]])</f>
        <v>5</v>
      </c>
      <c r="F12745" t="b">
        <v>0</v>
      </c>
      <c r="G12745" t="s">
        <v>158</v>
      </c>
      <c r="H12745">
        <v>27</v>
      </c>
      <c r="I12745">
        <v>3</v>
      </c>
      <c r="J12745" t="s">
        <v>101</v>
      </c>
      <c r="K12745" t="s">
        <v>159</v>
      </c>
      <c r="L12745" t="str">
        <f>_xlfn.XLOOKUP(Table1[[#This Row],[TeamFavoriteID]],Table2[team_id],Table2[team_name],_xlfn.XLOOKUP(Table1[[#This Row],[TeamFavoriteID]],Table2[team_id_pfr],Table2[team_name],"Even"))</f>
        <v>Baltimore Ravens</v>
      </c>
      <c r="M12745">
        <v>-11</v>
      </c>
      <c r="N12745">
        <f>IF(Table1[[#This Row],[TeamFavorite]]=Table1[[#This Row],[TeamHome]],Table1[[#This Row],[ScoreAway]]-Table1[[#This Row],[ScoreHome]],Table1[[#This Row],[ScoreHome]]-Table1[[#This Row],[ScoreAway]])</f>
        <v>-24</v>
      </c>
      <c r="O12745">
        <f>IF(Table1[[#This Row],[SpreadActual]]&lt;Table1[[#This Row],[SpreadFavorite]],1,0)</f>
        <v>1</v>
      </c>
      <c r="P12745">
        <v>50.5</v>
      </c>
      <c r="Q12745" t="s">
        <v>166</v>
      </c>
      <c r="R12745" t="b">
        <v>0</v>
      </c>
    </row>
    <row r="12746" spans="1:22" x14ac:dyDescent="0.2">
      <c r="A12746" s="1">
        <v>44115</v>
      </c>
      <c r="B12746">
        <v>2020</v>
      </c>
      <c r="C12746">
        <f>_xlfn.MAXIFS(Table1[ScheduleWeekWritten],Table1[ScheduleSeason],Table1[[#This Row],[ScheduleSeason]])</f>
        <v>17</v>
      </c>
      <c r="D12746">
        <v>5</v>
      </c>
      <c r="E12746" cm="1">
        <f t="array" ref="E12746">_xlfn.XLOOKUP(Table1[[#This Row],[ScheduleWeekWritten]],Table3[Game],100+Table3[Increase],Table1[[#This Row],[ScheduleWeekWritten]])</f>
        <v>5</v>
      </c>
      <c r="F12746" t="b">
        <v>0</v>
      </c>
      <c r="G12746" t="s">
        <v>62</v>
      </c>
      <c r="H12746">
        <v>32</v>
      </c>
      <c r="I12746">
        <v>23</v>
      </c>
      <c r="J12746" t="s">
        <v>140</v>
      </c>
      <c r="K12746" t="s">
        <v>63</v>
      </c>
      <c r="L12746" t="str">
        <f>_xlfn.XLOOKUP(Table1[[#This Row],[TeamFavoriteID]],Table2[team_id],Table2[team_name],_xlfn.XLOOKUP(Table1[[#This Row],[TeamFavoriteID]],Table2[team_id_pfr],Table2[team_name],"Even"))</f>
        <v>Cleveland Browns</v>
      </c>
      <c r="M12746">
        <v>-1</v>
      </c>
      <c r="N12746">
        <f>IF(Table1[[#This Row],[TeamFavorite]]=Table1[[#This Row],[TeamHome]],Table1[[#This Row],[ScoreAway]]-Table1[[#This Row],[ScoreHome]],Table1[[#This Row],[ScoreHome]]-Table1[[#This Row],[ScoreAway]])</f>
        <v>-9</v>
      </c>
      <c r="O12746">
        <f>IF(Table1[[#This Row],[SpreadActual]]&lt;Table1[[#This Row],[SpreadFavorite]],1,0)</f>
        <v>1</v>
      </c>
      <c r="P12746">
        <v>48</v>
      </c>
      <c r="Q12746" t="s">
        <v>170</v>
      </c>
      <c r="R12746" t="b">
        <v>0</v>
      </c>
    </row>
    <row r="12747" spans="1:22" x14ac:dyDescent="0.2">
      <c r="A12747" s="1">
        <v>44115</v>
      </c>
      <c r="B12747">
        <v>2020</v>
      </c>
      <c r="C12747">
        <f>_xlfn.MAXIFS(Table1[ScheduleWeekWritten],Table1[ScheduleSeason],Table1[[#This Row],[ScheduleSeason]])</f>
        <v>17</v>
      </c>
      <c r="D12747">
        <v>5</v>
      </c>
      <c r="E12747" cm="1">
        <f t="array" ref="E12747">_xlfn.XLOOKUP(Table1[[#This Row],[ScheduleWeekWritten]],Table3[Game],100+Table3[Increase],Table1[[#This Row],[ScheduleWeekWritten]])</f>
        <v>5</v>
      </c>
      <c r="F12747" t="b">
        <v>0</v>
      </c>
      <c r="G12747" t="s">
        <v>67</v>
      </c>
      <c r="H12747">
        <v>37</v>
      </c>
      <c r="I12747">
        <v>34</v>
      </c>
      <c r="J12747" t="s">
        <v>50</v>
      </c>
      <c r="K12747" t="s">
        <v>68</v>
      </c>
      <c r="L12747" t="str">
        <f>_xlfn.XLOOKUP(Table1[[#This Row],[TeamFavoriteID]],Table2[team_id],Table2[team_name],_xlfn.XLOOKUP(Table1[[#This Row],[TeamFavoriteID]],Table2[team_id_pfr],Table2[team_name],"Even"))</f>
        <v>Dallas Cowboys</v>
      </c>
      <c r="M12747">
        <v>-8</v>
      </c>
      <c r="N12747">
        <f>IF(Table1[[#This Row],[TeamFavorite]]=Table1[[#This Row],[TeamHome]],Table1[[#This Row],[ScoreAway]]-Table1[[#This Row],[ScoreHome]],Table1[[#This Row],[ScoreHome]]-Table1[[#This Row],[ScoreAway]])</f>
        <v>-3</v>
      </c>
      <c r="O12747">
        <f>IF(Table1[[#This Row],[SpreadActual]]&lt;Table1[[#This Row],[SpreadFavorite]],1,0)</f>
        <v>0</v>
      </c>
      <c r="P12747">
        <v>53</v>
      </c>
      <c r="Q12747" t="s">
        <v>208</v>
      </c>
      <c r="R12747" t="b">
        <v>0</v>
      </c>
      <c r="S12747">
        <v>72</v>
      </c>
      <c r="T12747">
        <v>0</v>
      </c>
      <c r="V12747" t="s">
        <v>103</v>
      </c>
    </row>
    <row r="12748" spans="1:22" x14ac:dyDescent="0.2">
      <c r="A12748" s="1">
        <v>44115</v>
      </c>
      <c r="B12748">
        <v>2020</v>
      </c>
      <c r="C12748">
        <f>_xlfn.MAXIFS(Table1[ScheduleWeekWritten],Table1[ScheduleSeason],Table1[[#This Row],[ScheduleSeason]])</f>
        <v>17</v>
      </c>
      <c r="D12748">
        <v>5</v>
      </c>
      <c r="E12748" cm="1">
        <f t="array" ref="E12748">_xlfn.XLOOKUP(Table1[[#This Row],[ScheduleWeekWritten]],Table3[Game],100+Table3[Increase],Table1[[#This Row],[ScheduleWeekWritten]])</f>
        <v>5</v>
      </c>
      <c r="F12748" t="b">
        <v>0</v>
      </c>
      <c r="G12748" t="s">
        <v>177</v>
      </c>
      <c r="H12748">
        <v>30</v>
      </c>
      <c r="I12748">
        <v>14</v>
      </c>
      <c r="J12748" t="s">
        <v>154</v>
      </c>
      <c r="K12748" t="s">
        <v>182</v>
      </c>
      <c r="L12748" t="str">
        <f>_xlfn.XLOOKUP(Table1[[#This Row],[TeamFavoriteID]],Table2[team_id],Table2[team_name],_xlfn.XLOOKUP(Table1[[#This Row],[TeamFavoriteID]],Table2[team_id_pfr],Table2[team_name],"Even"))</f>
        <v>Houston Texans</v>
      </c>
      <c r="M12748">
        <v>-5.5</v>
      </c>
      <c r="N12748">
        <f>IF(Table1[[#This Row],[TeamFavorite]]=Table1[[#This Row],[TeamHome]],Table1[[#This Row],[ScoreAway]]-Table1[[#This Row],[ScoreHome]],Table1[[#This Row],[ScoreHome]]-Table1[[#This Row],[ScoreAway]])</f>
        <v>-16</v>
      </c>
      <c r="O12748">
        <f>IF(Table1[[#This Row],[SpreadActual]]&lt;Table1[[#This Row],[SpreadFavorite]],1,0)</f>
        <v>1</v>
      </c>
      <c r="P12748">
        <v>54.5</v>
      </c>
      <c r="Q12748" t="s">
        <v>207</v>
      </c>
      <c r="R12748" t="b">
        <v>0</v>
      </c>
      <c r="S12748">
        <v>72</v>
      </c>
      <c r="T12748">
        <v>0</v>
      </c>
      <c r="V12748" t="s">
        <v>103</v>
      </c>
    </row>
    <row r="12749" spans="1:22" x14ac:dyDescent="0.2">
      <c r="A12749" s="1">
        <v>44115</v>
      </c>
      <c r="B12749">
        <v>2020</v>
      </c>
      <c r="C12749">
        <f>_xlfn.MAXIFS(Table1[ScheduleWeekWritten],Table1[ScheduleSeason],Table1[[#This Row],[ScheduleSeason]])</f>
        <v>17</v>
      </c>
      <c r="D12749">
        <v>5</v>
      </c>
      <c r="E12749" cm="1">
        <f t="array" ref="E12749">_xlfn.XLOOKUP(Table1[[#This Row],[ScheduleWeekWritten]],Table3[Game],100+Table3[Increase],Table1[[#This Row],[ScheduleWeekWritten]])</f>
        <v>5</v>
      </c>
      <c r="F12749" t="b">
        <v>0</v>
      </c>
      <c r="G12749" t="s">
        <v>42</v>
      </c>
      <c r="H12749">
        <v>32</v>
      </c>
      <c r="I12749">
        <v>40</v>
      </c>
      <c r="J12749" t="s">
        <v>217</v>
      </c>
      <c r="K12749" t="s">
        <v>75</v>
      </c>
      <c r="L12749" t="str">
        <f>_xlfn.XLOOKUP(Table1[[#This Row],[TeamFavoriteID]],Table2[team_id],Table2[team_name],_xlfn.XLOOKUP(Table1[[#This Row],[TeamFavoriteID]],Table2[team_id_pfr],Table2[team_name],"Even"))</f>
        <v>Kansas City Chiefs</v>
      </c>
      <c r="M12749">
        <v>-10.5</v>
      </c>
      <c r="N12749">
        <f>IF(Table1[[#This Row],[TeamFavorite]]=Table1[[#This Row],[TeamHome]],Table1[[#This Row],[ScoreAway]]-Table1[[#This Row],[ScoreHome]],Table1[[#This Row],[ScoreHome]]-Table1[[#This Row],[ScoreAway]])</f>
        <v>8</v>
      </c>
      <c r="O12749">
        <f>IF(Table1[[#This Row],[SpreadActual]]&lt;Table1[[#This Row],[SpreadFavorite]],1,0)</f>
        <v>0</v>
      </c>
      <c r="P12749">
        <v>54.5</v>
      </c>
      <c r="Q12749" t="s">
        <v>117</v>
      </c>
      <c r="R12749" t="b">
        <v>0</v>
      </c>
    </row>
    <row r="12750" spans="1:22" x14ac:dyDescent="0.2">
      <c r="A12750" s="1">
        <v>44115</v>
      </c>
      <c r="B12750">
        <v>2020</v>
      </c>
      <c r="C12750">
        <f>_xlfn.MAXIFS(Table1[ScheduleWeekWritten],Table1[ScheduleSeason],Table1[[#This Row],[ScheduleSeason]])</f>
        <v>17</v>
      </c>
      <c r="D12750">
        <v>5</v>
      </c>
      <c r="E12750" cm="1">
        <f t="array" ref="E12750">_xlfn.XLOOKUP(Table1[[#This Row],[ScheduleWeekWritten]],Table3[Game],100+Table3[Increase],Table1[[#This Row],[ScheduleWeekWritten]])</f>
        <v>5</v>
      </c>
      <c r="F12750" t="b">
        <v>0</v>
      </c>
      <c r="G12750" t="s">
        <v>31</v>
      </c>
      <c r="H12750">
        <v>10</v>
      </c>
      <c r="I12750">
        <v>30</v>
      </c>
      <c r="J12750" t="s">
        <v>149</v>
      </c>
      <c r="K12750" t="s">
        <v>59</v>
      </c>
      <c r="L12750" t="str">
        <f>_xlfn.XLOOKUP(Table1[[#This Row],[TeamFavoriteID]],Table2[team_id],Table2[team_name],_xlfn.XLOOKUP(Table1[[#This Row],[TeamFavoriteID]],Table2[team_id_pfr],Table2[team_name],"Even"))</f>
        <v>Arizona Cardinals</v>
      </c>
      <c r="M12750">
        <v>-7</v>
      </c>
      <c r="N12750">
        <f>IF(Table1[[#This Row],[TeamFavorite]]=Table1[[#This Row],[TeamHome]],Table1[[#This Row],[ScoreAway]]-Table1[[#This Row],[ScoreHome]],Table1[[#This Row],[ScoreHome]]-Table1[[#This Row],[ScoreAway]])</f>
        <v>-20</v>
      </c>
      <c r="O12750">
        <f>IF(Table1[[#This Row],[SpreadActual]]&lt;Table1[[#This Row],[SpreadFavorite]],1,0)</f>
        <v>1</v>
      </c>
      <c r="P12750">
        <v>47.5</v>
      </c>
      <c r="Q12750" t="s">
        <v>197</v>
      </c>
      <c r="R12750" t="b">
        <v>0</v>
      </c>
    </row>
    <row r="12751" spans="1:22" x14ac:dyDescent="0.2">
      <c r="A12751" s="1">
        <v>44115</v>
      </c>
      <c r="B12751">
        <v>2020</v>
      </c>
      <c r="C12751">
        <f>_xlfn.MAXIFS(Table1[ScheduleWeekWritten],Table1[ScheduleSeason],Table1[[#This Row],[ScheduleSeason]])</f>
        <v>17</v>
      </c>
      <c r="D12751">
        <v>5</v>
      </c>
      <c r="E12751" cm="1">
        <f t="array" ref="E12751">_xlfn.XLOOKUP(Table1[[#This Row],[ScheduleWeekWritten]],Table3[Game],100+Table3[Increase],Table1[[#This Row],[ScheduleWeekWritten]])</f>
        <v>5</v>
      </c>
      <c r="F12751" t="b">
        <v>0</v>
      </c>
      <c r="G12751" t="s">
        <v>49</v>
      </c>
      <c r="H12751">
        <v>38</v>
      </c>
      <c r="I12751">
        <v>29</v>
      </c>
      <c r="J12751" t="s">
        <v>58</v>
      </c>
      <c r="K12751" t="s">
        <v>51</v>
      </c>
      <c r="L12751" t="str">
        <f>_xlfn.XLOOKUP(Table1[[#This Row],[TeamFavoriteID]],Table2[team_id],Table2[team_name],_xlfn.XLOOKUP(Table1[[#This Row],[TeamFavoriteID]],Table2[team_id_pfr],Table2[team_name],"Even"))</f>
        <v>Pittsburgh Steelers</v>
      </c>
      <c r="M12751">
        <v>-7</v>
      </c>
      <c r="N12751">
        <f>IF(Table1[[#This Row],[TeamFavorite]]=Table1[[#This Row],[TeamHome]],Table1[[#This Row],[ScoreAway]]-Table1[[#This Row],[ScoreHome]],Table1[[#This Row],[ScoreHome]]-Table1[[#This Row],[ScoreAway]])</f>
        <v>-9</v>
      </c>
      <c r="O12751">
        <f>IF(Table1[[#This Row],[SpreadActual]]&lt;Table1[[#This Row],[SpreadFavorite]],1,0)</f>
        <v>1</v>
      </c>
      <c r="P12751">
        <v>43.5</v>
      </c>
      <c r="Q12751" t="s">
        <v>175</v>
      </c>
      <c r="R12751" t="b">
        <v>0</v>
      </c>
    </row>
    <row r="12752" spans="1:22" x14ac:dyDescent="0.2">
      <c r="A12752" s="1">
        <v>44115</v>
      </c>
      <c r="B12752">
        <v>2020</v>
      </c>
      <c r="C12752">
        <f>_xlfn.MAXIFS(Table1[ScheduleWeekWritten],Table1[ScheduleSeason],Table1[[#This Row],[ScheduleSeason]])</f>
        <v>17</v>
      </c>
      <c r="D12752">
        <v>5</v>
      </c>
      <c r="E12752" cm="1">
        <f t="array" ref="E12752">_xlfn.XLOOKUP(Table1[[#This Row],[ScheduleWeekWritten]],Table3[Game],100+Table3[Increase],Table1[[#This Row],[ScheduleWeekWritten]])</f>
        <v>5</v>
      </c>
      <c r="F12752" t="b">
        <v>0</v>
      </c>
      <c r="G12752" t="s">
        <v>53</v>
      </c>
      <c r="H12752">
        <v>17</v>
      </c>
      <c r="I12752">
        <v>43</v>
      </c>
      <c r="J12752" t="s">
        <v>19</v>
      </c>
      <c r="K12752" t="s">
        <v>87</v>
      </c>
      <c r="L12752" t="str">
        <f>_xlfn.XLOOKUP(Table1[[#This Row],[TeamFavoriteID]],Table2[team_id],Table2[team_name],_xlfn.XLOOKUP(Table1[[#This Row],[TeamFavoriteID]],Table2[team_id_pfr],Table2[team_name],"Even"))</f>
        <v>San Francisco 49ers</v>
      </c>
      <c r="M12752">
        <v>-7.5</v>
      </c>
      <c r="N12752">
        <f>IF(Table1[[#This Row],[TeamFavorite]]=Table1[[#This Row],[TeamHome]],Table1[[#This Row],[ScoreAway]]-Table1[[#This Row],[ScoreHome]],Table1[[#This Row],[ScoreHome]]-Table1[[#This Row],[ScoreAway]])</f>
        <v>26</v>
      </c>
      <c r="O12752">
        <f>IF(Table1[[#This Row],[SpreadActual]]&lt;Table1[[#This Row],[SpreadFavorite]],1,0)</f>
        <v>0</v>
      </c>
      <c r="P12752">
        <v>51</v>
      </c>
      <c r="Q12752" t="s">
        <v>203</v>
      </c>
      <c r="R12752" t="b">
        <v>0</v>
      </c>
    </row>
    <row r="12753" spans="1:22" x14ac:dyDescent="0.2">
      <c r="A12753" s="1">
        <v>44115</v>
      </c>
      <c r="B12753">
        <v>2020</v>
      </c>
      <c r="C12753">
        <f>_xlfn.MAXIFS(Table1[ScheduleWeekWritten],Table1[ScheduleSeason],Table1[[#This Row],[ScheduleSeason]])</f>
        <v>17</v>
      </c>
      <c r="D12753">
        <v>5</v>
      </c>
      <c r="E12753" cm="1">
        <f t="array" ref="E12753">_xlfn.XLOOKUP(Table1[[#This Row],[ScheduleWeekWritten]],Table3[Game],100+Table3[Increase],Table1[[#This Row],[ScheduleWeekWritten]])</f>
        <v>5</v>
      </c>
      <c r="F12753" t="b">
        <v>0</v>
      </c>
      <c r="G12753" t="s">
        <v>128</v>
      </c>
      <c r="H12753">
        <v>27</v>
      </c>
      <c r="I12753">
        <v>26</v>
      </c>
      <c r="J12753" t="s">
        <v>54</v>
      </c>
      <c r="K12753" t="s">
        <v>132</v>
      </c>
      <c r="L12753" t="str">
        <f>_xlfn.XLOOKUP(Table1[[#This Row],[TeamFavoriteID]],Table2[team_id],Table2[team_name],_xlfn.XLOOKUP(Table1[[#This Row],[TeamFavoriteID]],Table2[team_id_pfr],Table2[team_name],"Even"))</f>
        <v>Seattle Seahawks</v>
      </c>
      <c r="M12753">
        <v>-6.5</v>
      </c>
      <c r="N12753">
        <f>IF(Table1[[#This Row],[TeamFavorite]]=Table1[[#This Row],[TeamHome]],Table1[[#This Row],[ScoreAway]]-Table1[[#This Row],[ScoreHome]],Table1[[#This Row],[ScoreHome]]-Table1[[#This Row],[ScoreAway]])</f>
        <v>-1</v>
      </c>
      <c r="O12753">
        <f>IF(Table1[[#This Row],[SpreadActual]]&lt;Table1[[#This Row],[SpreadFavorite]],1,0)</f>
        <v>0</v>
      </c>
      <c r="P12753">
        <v>56.5</v>
      </c>
      <c r="Q12753" t="s">
        <v>180</v>
      </c>
      <c r="R12753" t="b">
        <v>0</v>
      </c>
    </row>
    <row r="12754" spans="1:22" x14ac:dyDescent="0.2">
      <c r="A12754" s="1">
        <v>44115</v>
      </c>
      <c r="B12754">
        <v>2020</v>
      </c>
      <c r="C12754">
        <f>_xlfn.MAXIFS(Table1[ScheduleWeekWritten],Table1[ScheduleSeason],Table1[[#This Row],[ScheduleSeason]])</f>
        <v>17</v>
      </c>
      <c r="D12754">
        <v>5</v>
      </c>
      <c r="E12754" cm="1">
        <f t="array" ref="E12754">_xlfn.XLOOKUP(Table1[[#This Row],[ScheduleWeekWritten]],Table3[Game],100+Table3[Increase],Table1[[#This Row],[ScheduleWeekWritten]])</f>
        <v>5</v>
      </c>
      <c r="F12754" t="b">
        <v>0</v>
      </c>
      <c r="G12754" t="s">
        <v>219</v>
      </c>
      <c r="H12754">
        <v>10</v>
      </c>
      <c r="I12754">
        <v>30</v>
      </c>
      <c r="J12754" t="s">
        <v>39</v>
      </c>
      <c r="K12754" t="s">
        <v>40</v>
      </c>
      <c r="L12754" t="str">
        <f>_xlfn.XLOOKUP(Table1[[#This Row],[TeamFavoriteID]],Table2[team_id],Table2[team_name],_xlfn.XLOOKUP(Table1[[#This Row],[TeamFavoriteID]],Table2[team_id_pfr],Table2[team_name],"Even"))</f>
        <v>Los Angeles Rams</v>
      </c>
      <c r="M12754">
        <v>-7</v>
      </c>
      <c r="N12754">
        <f>IF(Table1[[#This Row],[TeamFavorite]]=Table1[[#This Row],[TeamHome]],Table1[[#This Row],[ScoreAway]]-Table1[[#This Row],[ScoreHome]],Table1[[#This Row],[ScoreHome]]-Table1[[#This Row],[ScoreAway]])</f>
        <v>-20</v>
      </c>
      <c r="O12754">
        <f>IF(Table1[[#This Row],[SpreadActual]]&lt;Table1[[#This Row],[SpreadFavorite]],1,0)</f>
        <v>1</v>
      </c>
      <c r="P12754">
        <v>46</v>
      </c>
      <c r="Q12754" t="s">
        <v>165</v>
      </c>
      <c r="R12754" t="b">
        <v>0</v>
      </c>
    </row>
    <row r="12755" spans="1:22" x14ac:dyDescent="0.2">
      <c r="A12755" s="1">
        <v>44116</v>
      </c>
      <c r="B12755">
        <v>2020</v>
      </c>
      <c r="C12755">
        <f>_xlfn.MAXIFS(Table1[ScheduleWeekWritten],Table1[ScheduleSeason],Table1[[#This Row],[ScheduleSeason]])</f>
        <v>17</v>
      </c>
      <c r="D12755">
        <v>5</v>
      </c>
      <c r="E12755" cm="1">
        <f t="array" ref="E12755">_xlfn.XLOOKUP(Table1[[#This Row],[ScheduleWeekWritten]],Table3[Game],100+Table3[Increase],Table1[[#This Row],[ScheduleWeekWritten]])</f>
        <v>5</v>
      </c>
      <c r="F12755" t="b">
        <v>0</v>
      </c>
      <c r="G12755" t="s">
        <v>95</v>
      </c>
      <c r="H12755">
        <v>30</v>
      </c>
      <c r="I12755">
        <v>27</v>
      </c>
      <c r="J12755" t="s">
        <v>210</v>
      </c>
      <c r="K12755" t="s">
        <v>98</v>
      </c>
      <c r="L12755" t="str">
        <f>_xlfn.XLOOKUP(Table1[[#This Row],[TeamFavoriteID]],Table2[team_id],Table2[team_name],_xlfn.XLOOKUP(Table1[[#This Row],[TeamFavoriteID]],Table2[team_id_pfr],Table2[team_name],"Even"))</f>
        <v>New Orleans Saints</v>
      </c>
      <c r="M12755">
        <v>-7</v>
      </c>
      <c r="N12755">
        <f>IF(Table1[[#This Row],[TeamFavorite]]=Table1[[#This Row],[TeamHome]],Table1[[#This Row],[ScoreAway]]-Table1[[#This Row],[ScoreHome]],Table1[[#This Row],[ScoreHome]]-Table1[[#This Row],[ScoreAway]])</f>
        <v>-3</v>
      </c>
      <c r="O12755">
        <f>IF(Table1[[#This Row],[SpreadActual]]&lt;Table1[[#This Row],[SpreadFavorite]],1,0)</f>
        <v>0</v>
      </c>
      <c r="P12755">
        <v>49.5</v>
      </c>
      <c r="Q12755" t="s">
        <v>201</v>
      </c>
      <c r="R12755" t="b">
        <v>0</v>
      </c>
      <c r="S12755">
        <v>72</v>
      </c>
      <c r="T12755">
        <v>0</v>
      </c>
      <c r="V12755" t="s">
        <v>103</v>
      </c>
    </row>
    <row r="12756" spans="1:22" x14ac:dyDescent="0.2">
      <c r="A12756" s="1">
        <v>44117</v>
      </c>
      <c r="B12756">
        <v>2020</v>
      </c>
      <c r="C12756">
        <f>_xlfn.MAXIFS(Table1[ScheduleWeekWritten],Table1[ScheduleSeason],Table1[[#This Row],[ScheduleSeason]])</f>
        <v>17</v>
      </c>
      <c r="D12756">
        <v>5</v>
      </c>
      <c r="E12756" cm="1">
        <f t="array" ref="E12756">_xlfn.XLOOKUP(Table1[[#This Row],[ScheduleWeekWritten]],Table3[Game],100+Table3[Increase],Table1[[#This Row],[ScheduleWeekWritten]])</f>
        <v>5</v>
      </c>
      <c r="F12756" t="b">
        <v>0</v>
      </c>
      <c r="G12756" t="s">
        <v>171</v>
      </c>
      <c r="H12756">
        <v>42</v>
      </c>
      <c r="I12756">
        <v>16</v>
      </c>
      <c r="J12756" t="s">
        <v>28</v>
      </c>
      <c r="K12756" t="s">
        <v>43</v>
      </c>
      <c r="L12756" t="str">
        <f>_xlfn.XLOOKUP(Table1[[#This Row],[TeamFavoriteID]],Table2[team_id],Table2[team_name],_xlfn.XLOOKUP(Table1[[#This Row],[TeamFavoriteID]],Table2[team_id_pfr],Table2[team_name],"Even"))</f>
        <v>Buffalo Bills</v>
      </c>
      <c r="M12756">
        <v>-3.5</v>
      </c>
      <c r="N12756">
        <f>IF(Table1[[#This Row],[TeamFavorite]]=Table1[[#This Row],[TeamHome]],Table1[[#This Row],[ScoreAway]]-Table1[[#This Row],[ScoreHome]],Table1[[#This Row],[ScoreHome]]-Table1[[#This Row],[ScoreAway]])</f>
        <v>26</v>
      </c>
      <c r="O12756">
        <f>IF(Table1[[#This Row],[SpreadActual]]&lt;Table1[[#This Row],[SpreadFavorite]],1,0)</f>
        <v>0</v>
      </c>
      <c r="P12756">
        <v>53</v>
      </c>
      <c r="Q12756" t="s">
        <v>172</v>
      </c>
      <c r="R12756" t="b">
        <v>0</v>
      </c>
    </row>
    <row r="12757" spans="1:22" x14ac:dyDescent="0.2">
      <c r="A12757" s="1">
        <v>44122</v>
      </c>
      <c r="B12757">
        <v>2020</v>
      </c>
      <c r="C12757">
        <f>_xlfn.MAXIFS(Table1[ScheduleWeekWritten],Table1[ScheduleSeason],Table1[[#This Row],[ScheduleSeason]])</f>
        <v>17</v>
      </c>
      <c r="D12757">
        <v>6</v>
      </c>
      <c r="E12757" cm="1">
        <f t="array" ref="E12757">_xlfn.XLOOKUP(Table1[[#This Row],[ScheduleWeekWritten]],Table3[Game],100+Table3[Increase],Table1[[#This Row],[ScheduleWeekWritten]])</f>
        <v>6</v>
      </c>
      <c r="F12757" t="b">
        <v>0</v>
      </c>
      <c r="G12757" t="s">
        <v>152</v>
      </c>
      <c r="H12757">
        <v>16</v>
      </c>
      <c r="I12757">
        <v>23</v>
      </c>
      <c r="J12757" t="s">
        <v>46</v>
      </c>
      <c r="K12757" t="s">
        <v>162</v>
      </c>
      <c r="L12757" t="str">
        <f>_xlfn.XLOOKUP(Table1[[#This Row],[TeamFavoriteID]],Table2[team_id],Table2[team_name],_xlfn.XLOOKUP(Table1[[#This Row],[TeamFavoriteID]],Table2[team_id_pfr],Table2[team_name],"Even"))</f>
        <v>Carolina Panthers</v>
      </c>
      <c r="M12757">
        <v>-1.5</v>
      </c>
      <c r="N12757">
        <f>IF(Table1[[#This Row],[TeamFavorite]]=Table1[[#This Row],[TeamHome]],Table1[[#This Row],[ScoreAway]]-Table1[[#This Row],[ScoreHome]],Table1[[#This Row],[ScoreHome]]-Table1[[#This Row],[ScoreAway]])</f>
        <v>7</v>
      </c>
      <c r="O12757">
        <f>IF(Table1[[#This Row],[SpreadActual]]&lt;Table1[[#This Row],[SpreadFavorite]],1,0)</f>
        <v>0</v>
      </c>
      <c r="P12757">
        <v>44.5</v>
      </c>
      <c r="Q12757" t="s">
        <v>160</v>
      </c>
      <c r="R12757" t="b">
        <v>0</v>
      </c>
    </row>
    <row r="12758" spans="1:22" x14ac:dyDescent="0.2">
      <c r="A12758" s="1">
        <v>44122</v>
      </c>
      <c r="B12758">
        <v>2020</v>
      </c>
      <c r="C12758">
        <f>_xlfn.MAXIFS(Table1[ScheduleWeekWritten],Table1[ScheduleSeason],Table1[[#This Row],[ScheduleSeason]])</f>
        <v>17</v>
      </c>
      <c r="D12758">
        <v>6</v>
      </c>
      <c r="E12758" cm="1">
        <f t="array" ref="E12758">_xlfn.XLOOKUP(Table1[[#This Row],[ScheduleWeekWritten]],Table3[Game],100+Table3[Increase],Table1[[#This Row],[ScheduleWeekWritten]])</f>
        <v>6</v>
      </c>
      <c r="F12758" t="b">
        <v>0</v>
      </c>
      <c r="G12758" t="s">
        <v>140</v>
      </c>
      <c r="H12758">
        <v>31</v>
      </c>
      <c r="I12758">
        <v>27</v>
      </c>
      <c r="J12758" t="s">
        <v>101</v>
      </c>
      <c r="K12758" t="s">
        <v>72</v>
      </c>
      <c r="L12758" t="str">
        <f>_xlfn.XLOOKUP(Table1[[#This Row],[TeamFavoriteID]],Table2[team_id],Table2[team_name],_xlfn.XLOOKUP(Table1[[#This Row],[TeamFavoriteID]],Table2[team_id_pfr],Table2[team_name],"Even"))</f>
        <v>Baltimore Colts</v>
      </c>
      <c r="M12758">
        <v>-7.5</v>
      </c>
      <c r="N12758">
        <f>IF(Table1[[#This Row],[TeamFavorite]]=Table1[[#This Row],[TeamHome]],Table1[[#This Row],[ScoreAway]]-Table1[[#This Row],[ScoreHome]],Table1[[#This Row],[ScoreHome]]-Table1[[#This Row],[ScoreAway]])</f>
        <v>4</v>
      </c>
      <c r="O12758">
        <f>IF(Table1[[#This Row],[SpreadActual]]&lt;Table1[[#This Row],[SpreadFavorite]],1,0)</f>
        <v>0</v>
      </c>
      <c r="P12758">
        <v>45.5</v>
      </c>
      <c r="Q12758" t="s">
        <v>190</v>
      </c>
      <c r="R12758" t="b">
        <v>0</v>
      </c>
      <c r="S12758">
        <v>72</v>
      </c>
      <c r="T12758">
        <v>0</v>
      </c>
      <c r="V12758" t="s">
        <v>103</v>
      </c>
    </row>
    <row r="12759" spans="1:22" x14ac:dyDescent="0.2">
      <c r="A12759" s="1">
        <v>44122</v>
      </c>
      <c r="B12759">
        <v>2020</v>
      </c>
      <c r="C12759">
        <f>_xlfn.MAXIFS(Table1[ScheduleWeekWritten],Table1[ScheduleSeason],Table1[[#This Row],[ScheduleSeason]])</f>
        <v>17</v>
      </c>
      <c r="D12759">
        <v>6</v>
      </c>
      <c r="E12759" cm="1">
        <f t="array" ref="E12759">_xlfn.XLOOKUP(Table1[[#This Row],[ScheduleWeekWritten]],Table3[Game],100+Table3[Increase],Table1[[#This Row],[ScheduleWeekWritten]])</f>
        <v>6</v>
      </c>
      <c r="F12759" t="b">
        <v>0</v>
      </c>
      <c r="G12759" t="s">
        <v>154</v>
      </c>
      <c r="H12759">
        <v>16</v>
      </c>
      <c r="I12759">
        <v>34</v>
      </c>
      <c r="J12759" t="s">
        <v>45</v>
      </c>
      <c r="K12759" t="s">
        <v>79</v>
      </c>
      <c r="L12759" t="str">
        <f>_xlfn.XLOOKUP(Table1[[#This Row],[TeamFavoriteID]],Table2[team_id],Table2[team_name],_xlfn.XLOOKUP(Table1[[#This Row],[TeamFavoriteID]],Table2[team_id_pfr],Table2[team_name],"Even"))</f>
        <v>Detroit Lions</v>
      </c>
      <c r="M12759">
        <v>-3</v>
      </c>
      <c r="N12759">
        <f>IF(Table1[[#This Row],[TeamFavorite]]=Table1[[#This Row],[TeamHome]],Table1[[#This Row],[ScoreAway]]-Table1[[#This Row],[ScoreHome]],Table1[[#This Row],[ScoreHome]]-Table1[[#This Row],[ScoreAway]])</f>
        <v>-18</v>
      </c>
      <c r="O12759">
        <f>IF(Table1[[#This Row],[SpreadActual]]&lt;Table1[[#This Row],[SpreadFavorite]],1,0)</f>
        <v>1</v>
      </c>
      <c r="P12759">
        <v>54.5</v>
      </c>
      <c r="Q12759" t="s">
        <v>214</v>
      </c>
      <c r="R12759" t="b">
        <v>0</v>
      </c>
    </row>
    <row r="12760" spans="1:22" x14ac:dyDescent="0.2">
      <c r="A12760" s="1">
        <v>44122</v>
      </c>
      <c r="B12760">
        <v>2020</v>
      </c>
      <c r="C12760">
        <f>_xlfn.MAXIFS(Table1[ScheduleWeekWritten],Table1[ScheduleSeason],Table1[[#This Row],[ScheduleSeason]])</f>
        <v>17</v>
      </c>
      <c r="D12760">
        <v>6</v>
      </c>
      <c r="E12760" cm="1">
        <f t="array" ref="E12760">_xlfn.XLOOKUP(Table1[[#This Row],[ScheduleWeekWritten]],Table3[Game],100+Table3[Increase],Table1[[#This Row],[ScheduleWeekWritten]])</f>
        <v>6</v>
      </c>
      <c r="F12760" t="b">
        <v>0</v>
      </c>
      <c r="G12760" t="s">
        <v>19</v>
      </c>
      <c r="H12760">
        <v>24</v>
      </c>
      <c r="I12760">
        <v>0</v>
      </c>
      <c r="J12760" t="s">
        <v>31</v>
      </c>
      <c r="K12760" t="s">
        <v>91</v>
      </c>
      <c r="L12760" t="str">
        <f>_xlfn.XLOOKUP(Table1[[#This Row],[TeamFavoriteID]],Table2[team_id],Table2[team_name],_xlfn.XLOOKUP(Table1[[#This Row],[TeamFavoriteID]],Table2[team_id_pfr],Table2[team_name],"Even"))</f>
        <v>Miami Dolphins</v>
      </c>
      <c r="M12760">
        <v>-9</v>
      </c>
      <c r="N12760">
        <f>IF(Table1[[#This Row],[TeamFavorite]]=Table1[[#This Row],[TeamHome]],Table1[[#This Row],[ScoreAway]]-Table1[[#This Row],[ScoreHome]],Table1[[#This Row],[ScoreHome]]-Table1[[#This Row],[ScoreAway]])</f>
        <v>-24</v>
      </c>
      <c r="O12760">
        <f>IF(Table1[[#This Row],[SpreadActual]]&lt;Table1[[#This Row],[SpreadFavorite]],1,0)</f>
        <v>1</v>
      </c>
      <c r="P12760">
        <v>47</v>
      </c>
      <c r="Q12760" t="s">
        <v>212</v>
      </c>
      <c r="R12760" t="b">
        <v>0</v>
      </c>
    </row>
    <row r="12761" spans="1:22" x14ac:dyDescent="0.2">
      <c r="A12761" s="1">
        <v>44122</v>
      </c>
      <c r="B12761">
        <v>2020</v>
      </c>
      <c r="C12761">
        <f>_xlfn.MAXIFS(Table1[ScheduleWeekWritten],Table1[ScheduleSeason],Table1[[#This Row],[ScheduleSeason]])</f>
        <v>17</v>
      </c>
      <c r="D12761">
        <v>6</v>
      </c>
      <c r="E12761" cm="1">
        <f t="array" ref="E12761">_xlfn.XLOOKUP(Table1[[#This Row],[ScheduleWeekWritten]],Table3[Game],100+Table3[Increase],Table1[[#This Row],[ScheduleWeekWritten]])</f>
        <v>6</v>
      </c>
      <c r="F12761" t="b">
        <v>0</v>
      </c>
      <c r="G12761" t="s">
        <v>54</v>
      </c>
      <c r="H12761">
        <v>23</v>
      </c>
      <c r="I12761">
        <v>40</v>
      </c>
      <c r="J12761" t="s">
        <v>38</v>
      </c>
      <c r="K12761" t="s">
        <v>55</v>
      </c>
      <c r="L12761" t="str">
        <f>_xlfn.XLOOKUP(Table1[[#This Row],[TeamFavoriteID]],Table2[team_id],Table2[team_name],_xlfn.XLOOKUP(Table1[[#This Row],[TeamFavoriteID]],Table2[team_id_pfr],Table2[team_name],"Even"))</f>
        <v>Minnesota Vikings</v>
      </c>
      <c r="M12761">
        <v>-4</v>
      </c>
      <c r="N12761">
        <f>IF(Table1[[#This Row],[TeamFavorite]]=Table1[[#This Row],[TeamHome]],Table1[[#This Row],[ScoreAway]]-Table1[[#This Row],[ScoreHome]],Table1[[#This Row],[ScoreHome]]-Table1[[#This Row],[ScoreAway]])</f>
        <v>17</v>
      </c>
      <c r="O12761">
        <f>IF(Table1[[#This Row],[SpreadActual]]&lt;Table1[[#This Row],[SpreadFavorite]],1,0)</f>
        <v>0</v>
      </c>
      <c r="P12761">
        <v>54</v>
      </c>
      <c r="Q12761" t="s">
        <v>205</v>
      </c>
      <c r="R12761" t="b">
        <v>0</v>
      </c>
      <c r="S12761">
        <v>72</v>
      </c>
      <c r="T12761">
        <v>0</v>
      </c>
      <c r="V12761" t="s">
        <v>103</v>
      </c>
    </row>
    <row r="12762" spans="1:22" x14ac:dyDescent="0.2">
      <c r="A12762" s="1">
        <v>44122</v>
      </c>
      <c r="B12762">
        <v>2020</v>
      </c>
      <c r="C12762">
        <f>_xlfn.MAXIFS(Table1[ScheduleWeekWritten],Table1[ScheduleSeason],Table1[[#This Row],[ScheduleSeason]])</f>
        <v>17</v>
      </c>
      <c r="D12762">
        <v>6</v>
      </c>
      <c r="E12762" cm="1">
        <f t="array" ref="E12762">_xlfn.XLOOKUP(Table1[[#This Row],[ScheduleWeekWritten]],Table3[Game],100+Table3[Increase],Table1[[#This Row],[ScheduleWeekWritten]])</f>
        <v>6</v>
      </c>
      <c r="F12762" t="b">
        <v>0</v>
      </c>
      <c r="G12762" t="s">
        <v>115</v>
      </c>
      <c r="H12762">
        <v>12</v>
      </c>
      <c r="I12762">
        <v>18</v>
      </c>
      <c r="J12762" t="s">
        <v>24</v>
      </c>
      <c r="K12762" t="s">
        <v>70</v>
      </c>
      <c r="L12762" t="str">
        <f>_xlfn.XLOOKUP(Table1[[#This Row],[TeamFavoriteID]],Table2[team_id],Table2[team_name],_xlfn.XLOOKUP(Table1[[#This Row],[TeamFavoriteID]],Table2[team_id_pfr],Table2[team_name],"Even"))</f>
        <v>Boston Patriots</v>
      </c>
      <c r="M12762">
        <v>-8</v>
      </c>
      <c r="N12762">
        <f>IF(Table1[[#This Row],[TeamFavorite]]=Table1[[#This Row],[TeamHome]],Table1[[#This Row],[ScoreAway]]-Table1[[#This Row],[ScoreHome]],Table1[[#This Row],[ScoreHome]]-Table1[[#This Row],[ScoreAway]])</f>
        <v>-6</v>
      </c>
      <c r="O12762">
        <f>IF(Table1[[#This Row],[SpreadActual]]&lt;Table1[[#This Row],[SpreadFavorite]],1,0)</f>
        <v>0</v>
      </c>
      <c r="P12762">
        <v>45</v>
      </c>
      <c r="Q12762" t="s">
        <v>179</v>
      </c>
      <c r="R12762" t="b">
        <v>0</v>
      </c>
    </row>
    <row r="12763" spans="1:22" x14ac:dyDescent="0.2">
      <c r="A12763" s="1">
        <v>44122</v>
      </c>
      <c r="B12763">
        <v>2020</v>
      </c>
      <c r="C12763">
        <f>_xlfn.MAXIFS(Table1[ScheduleWeekWritten],Table1[ScheduleSeason],Table1[[#This Row],[ScheduleSeason]])</f>
        <v>17</v>
      </c>
      <c r="D12763">
        <v>6</v>
      </c>
      <c r="E12763" cm="1">
        <f t="array" ref="E12763">_xlfn.XLOOKUP(Table1[[#This Row],[ScheduleWeekWritten]],Table3[Game],100+Table3[Increase],Table1[[#This Row],[ScheduleWeekWritten]])</f>
        <v>6</v>
      </c>
      <c r="F12763" t="b">
        <v>0</v>
      </c>
      <c r="G12763" t="s">
        <v>50</v>
      </c>
      <c r="H12763">
        <v>20</v>
      </c>
      <c r="I12763">
        <v>19</v>
      </c>
      <c r="J12763" t="s">
        <v>219</v>
      </c>
      <c r="K12763" t="s">
        <v>90</v>
      </c>
      <c r="L12763" t="str">
        <f>_xlfn.XLOOKUP(Table1[[#This Row],[TeamFavoriteID]],Table2[team_id],Table2[team_name],_xlfn.XLOOKUP(Table1[[#This Row],[TeamFavoriteID]],Table2[team_id_pfr],Table2[team_name],"Even"))</f>
        <v>New York Giants</v>
      </c>
      <c r="M12763">
        <v>-2.5</v>
      </c>
      <c r="N12763">
        <f>IF(Table1[[#This Row],[TeamFavorite]]=Table1[[#This Row],[TeamHome]],Table1[[#This Row],[ScoreAway]]-Table1[[#This Row],[ScoreHome]],Table1[[#This Row],[ScoreHome]]-Table1[[#This Row],[ScoreAway]])</f>
        <v>-1</v>
      </c>
      <c r="O12763">
        <f>IF(Table1[[#This Row],[SpreadActual]]&lt;Table1[[#This Row],[SpreadFavorite]],1,0)</f>
        <v>0</v>
      </c>
      <c r="P12763">
        <v>43</v>
      </c>
      <c r="Q12763" t="s">
        <v>197</v>
      </c>
      <c r="R12763" t="b">
        <v>0</v>
      </c>
    </row>
    <row r="12764" spans="1:22" x14ac:dyDescent="0.2">
      <c r="A12764" s="1">
        <v>44122</v>
      </c>
      <c r="B12764">
        <v>2020</v>
      </c>
      <c r="C12764">
        <f>_xlfn.MAXIFS(Table1[ScheduleWeekWritten],Table1[ScheduleSeason],Table1[[#This Row],[ScheduleSeason]])</f>
        <v>17</v>
      </c>
      <c r="D12764">
        <v>6</v>
      </c>
      <c r="E12764" cm="1">
        <f t="array" ref="E12764">_xlfn.XLOOKUP(Table1[[#This Row],[ScheduleWeekWritten]],Table3[Game],100+Table3[Increase],Table1[[#This Row],[ScheduleWeekWritten]])</f>
        <v>6</v>
      </c>
      <c r="F12764" t="b">
        <v>0</v>
      </c>
      <c r="G12764" t="s">
        <v>58</v>
      </c>
      <c r="H12764">
        <v>28</v>
      </c>
      <c r="I12764">
        <v>30</v>
      </c>
      <c r="J12764" t="s">
        <v>158</v>
      </c>
      <c r="K12764" t="s">
        <v>159</v>
      </c>
      <c r="L12764" t="str">
        <f>_xlfn.XLOOKUP(Table1[[#This Row],[TeamFavoriteID]],Table2[team_id],Table2[team_name],_xlfn.XLOOKUP(Table1[[#This Row],[TeamFavoriteID]],Table2[team_id_pfr],Table2[team_name],"Even"))</f>
        <v>Baltimore Ravens</v>
      </c>
      <c r="M12764">
        <v>-10</v>
      </c>
      <c r="N12764">
        <f>IF(Table1[[#This Row],[TeamFavorite]]=Table1[[#This Row],[TeamHome]],Table1[[#This Row],[ScoreAway]]-Table1[[#This Row],[ScoreHome]],Table1[[#This Row],[ScoreHome]]-Table1[[#This Row],[ScoreAway]])</f>
        <v>-2</v>
      </c>
      <c r="O12764">
        <f>IF(Table1[[#This Row],[SpreadActual]]&lt;Table1[[#This Row],[SpreadFavorite]],1,0)</f>
        <v>0</v>
      </c>
      <c r="P12764">
        <v>46.5</v>
      </c>
      <c r="Q12764" t="s">
        <v>183</v>
      </c>
      <c r="R12764" t="b">
        <v>0</v>
      </c>
    </row>
    <row r="12765" spans="1:22" x14ac:dyDescent="0.2">
      <c r="A12765" s="1">
        <v>44122</v>
      </c>
      <c r="B12765">
        <v>2020</v>
      </c>
      <c r="C12765">
        <f>_xlfn.MAXIFS(Table1[ScheduleWeekWritten],Table1[ScheduleSeason],Table1[[#This Row],[ScheduleSeason]])</f>
        <v>17</v>
      </c>
      <c r="D12765">
        <v>6</v>
      </c>
      <c r="E12765" cm="1">
        <f t="array" ref="E12765">_xlfn.XLOOKUP(Table1[[#This Row],[ScheduleWeekWritten]],Table3[Game],100+Table3[Increase],Table1[[#This Row],[ScheduleWeekWritten]])</f>
        <v>6</v>
      </c>
      <c r="F12765" t="b">
        <v>0</v>
      </c>
      <c r="G12765" t="s">
        <v>49</v>
      </c>
      <c r="H12765">
        <v>38</v>
      </c>
      <c r="I12765">
        <v>7</v>
      </c>
      <c r="J12765" t="s">
        <v>62</v>
      </c>
      <c r="K12765" t="s">
        <v>51</v>
      </c>
      <c r="L12765" t="str">
        <f>_xlfn.XLOOKUP(Table1[[#This Row],[TeamFavoriteID]],Table2[team_id],Table2[team_name],_xlfn.XLOOKUP(Table1[[#This Row],[TeamFavoriteID]],Table2[team_id_pfr],Table2[team_name],"Even"))</f>
        <v>Pittsburgh Steelers</v>
      </c>
      <c r="M12765">
        <v>-3</v>
      </c>
      <c r="N12765">
        <f>IF(Table1[[#This Row],[TeamFavorite]]=Table1[[#This Row],[TeamHome]],Table1[[#This Row],[ScoreAway]]-Table1[[#This Row],[ScoreHome]],Table1[[#This Row],[ScoreHome]]-Table1[[#This Row],[ScoreAway]])</f>
        <v>-31</v>
      </c>
      <c r="O12765">
        <f>IF(Table1[[#This Row],[SpreadActual]]&lt;Table1[[#This Row],[SpreadFavorite]],1,0)</f>
        <v>1</v>
      </c>
      <c r="P12765">
        <v>51</v>
      </c>
      <c r="Q12765" t="s">
        <v>175</v>
      </c>
      <c r="R12765" t="b">
        <v>0</v>
      </c>
    </row>
    <row r="12766" spans="1:22" x14ac:dyDescent="0.2">
      <c r="A12766" s="1">
        <v>44122</v>
      </c>
      <c r="B12766">
        <v>2020</v>
      </c>
      <c r="C12766">
        <f>_xlfn.MAXIFS(Table1[ScheduleWeekWritten],Table1[ScheduleSeason],Table1[[#This Row],[ScheduleSeason]])</f>
        <v>17</v>
      </c>
      <c r="D12766">
        <v>6</v>
      </c>
      <c r="E12766" cm="1">
        <f t="array" ref="E12766">_xlfn.XLOOKUP(Table1[[#This Row],[ScheduleWeekWritten]],Table3[Game],100+Table3[Increase],Table1[[#This Row],[ScheduleWeekWritten]])</f>
        <v>6</v>
      </c>
      <c r="F12766" t="b">
        <v>0</v>
      </c>
      <c r="G12766" t="s">
        <v>53</v>
      </c>
      <c r="H12766">
        <v>24</v>
      </c>
      <c r="I12766">
        <v>16</v>
      </c>
      <c r="J12766" t="s">
        <v>39</v>
      </c>
      <c r="K12766" t="s">
        <v>40</v>
      </c>
      <c r="L12766" t="str">
        <f>_xlfn.XLOOKUP(Table1[[#This Row],[TeamFavoriteID]],Table2[team_id],Table2[team_name],_xlfn.XLOOKUP(Table1[[#This Row],[TeamFavoriteID]],Table2[team_id_pfr],Table2[team_name],"Even"))</f>
        <v>Los Angeles Rams</v>
      </c>
      <c r="M12766">
        <v>-2.5</v>
      </c>
      <c r="N12766">
        <f>IF(Table1[[#This Row],[TeamFavorite]]=Table1[[#This Row],[TeamHome]],Table1[[#This Row],[ScoreAway]]-Table1[[#This Row],[ScoreHome]],Table1[[#This Row],[ScoreHome]]-Table1[[#This Row],[ScoreAway]])</f>
        <v>8</v>
      </c>
      <c r="O12766">
        <f>IF(Table1[[#This Row],[SpreadActual]]&lt;Table1[[#This Row],[SpreadFavorite]],1,0)</f>
        <v>0</v>
      </c>
      <c r="P12766">
        <v>51.5</v>
      </c>
      <c r="Q12766" t="s">
        <v>203</v>
      </c>
      <c r="R12766" t="b">
        <v>0</v>
      </c>
    </row>
    <row r="12767" spans="1:22" x14ac:dyDescent="0.2">
      <c r="A12767" s="1">
        <v>44122</v>
      </c>
      <c r="B12767">
        <v>2020</v>
      </c>
      <c r="C12767">
        <f>_xlfn.MAXIFS(Table1[ScheduleWeekWritten],Table1[ScheduleSeason],Table1[[#This Row],[ScheduleSeason]])</f>
        <v>17</v>
      </c>
      <c r="D12767">
        <v>6</v>
      </c>
      <c r="E12767" cm="1">
        <f t="array" ref="E12767">_xlfn.XLOOKUP(Table1[[#This Row],[ScheduleWeekWritten]],Table3[Game],100+Table3[Increase],Table1[[#This Row],[ScheduleWeekWritten]])</f>
        <v>6</v>
      </c>
      <c r="F12767" t="b">
        <v>0</v>
      </c>
      <c r="G12767" t="s">
        <v>127</v>
      </c>
      <c r="H12767">
        <v>38</v>
      </c>
      <c r="I12767">
        <v>10</v>
      </c>
      <c r="J12767" t="s">
        <v>33</v>
      </c>
      <c r="K12767" t="s">
        <v>35</v>
      </c>
      <c r="L12767" t="str">
        <f>_xlfn.XLOOKUP(Table1[[#This Row],[TeamFavoriteID]],Table2[team_id],Table2[team_name],_xlfn.XLOOKUP(Table1[[#This Row],[TeamFavoriteID]],Table2[team_id_pfr],Table2[team_name],"Even"))</f>
        <v>Green Bay Packers</v>
      </c>
      <c r="M12767">
        <v>-1</v>
      </c>
      <c r="N12767">
        <f>IF(Table1[[#This Row],[TeamFavorite]]=Table1[[#This Row],[TeamHome]],Table1[[#This Row],[ScoreAway]]-Table1[[#This Row],[ScoreHome]],Table1[[#This Row],[ScoreHome]]-Table1[[#This Row],[ScoreAway]])</f>
        <v>28</v>
      </c>
      <c r="O12767">
        <f>IF(Table1[[#This Row],[SpreadActual]]&lt;Table1[[#This Row],[SpreadFavorite]],1,0)</f>
        <v>0</v>
      </c>
      <c r="P12767">
        <v>55</v>
      </c>
      <c r="Q12767" t="s">
        <v>168</v>
      </c>
      <c r="R12767" t="b">
        <v>0</v>
      </c>
    </row>
    <row r="12768" spans="1:22" x14ac:dyDescent="0.2">
      <c r="A12768" s="1">
        <v>44122</v>
      </c>
      <c r="B12768">
        <v>2020</v>
      </c>
      <c r="C12768">
        <f>_xlfn.MAXIFS(Table1[ScheduleWeekWritten],Table1[ScheduleSeason],Table1[[#This Row],[ScheduleSeason]])</f>
        <v>17</v>
      </c>
      <c r="D12768">
        <v>6</v>
      </c>
      <c r="E12768" cm="1">
        <f t="array" ref="E12768">_xlfn.XLOOKUP(Table1[[#This Row],[ScheduleWeekWritten]],Table3[Game],100+Table3[Increase],Table1[[#This Row],[ScheduleWeekWritten]])</f>
        <v>6</v>
      </c>
      <c r="F12768" t="b">
        <v>0</v>
      </c>
      <c r="G12768" t="s">
        <v>171</v>
      </c>
      <c r="H12768">
        <v>42</v>
      </c>
      <c r="I12768">
        <v>36</v>
      </c>
      <c r="J12768" t="s">
        <v>177</v>
      </c>
      <c r="K12768" t="s">
        <v>25</v>
      </c>
      <c r="L12768" t="str">
        <f>_xlfn.XLOOKUP(Table1[[#This Row],[TeamFavoriteID]],Table2[team_id],Table2[team_name],_xlfn.XLOOKUP(Table1[[#This Row],[TeamFavoriteID]],Table2[team_id_pfr],Table2[team_name],"Even"))</f>
        <v>Houston Oilers</v>
      </c>
      <c r="M12768">
        <v>-3.5</v>
      </c>
      <c r="N12768">
        <f>IF(Table1[[#This Row],[TeamFavorite]]=Table1[[#This Row],[TeamHome]],Table1[[#This Row],[ScoreAway]]-Table1[[#This Row],[ScoreHome]],Table1[[#This Row],[ScoreHome]]-Table1[[#This Row],[ScoreAway]])</f>
        <v>6</v>
      </c>
      <c r="O12768">
        <f>IF(Table1[[#This Row],[SpreadActual]]&lt;Table1[[#This Row],[SpreadFavorite]],1,0)</f>
        <v>0</v>
      </c>
      <c r="P12768">
        <v>53.5</v>
      </c>
      <c r="Q12768" t="s">
        <v>172</v>
      </c>
      <c r="R12768" t="b">
        <v>0</v>
      </c>
    </row>
    <row r="12769" spans="1:22" x14ac:dyDescent="0.2">
      <c r="A12769" s="1">
        <v>44123</v>
      </c>
      <c r="B12769">
        <v>2020</v>
      </c>
      <c r="C12769">
        <f>_xlfn.MAXIFS(Table1[ScheduleWeekWritten],Table1[ScheduleSeason],Table1[[#This Row],[ScheduleSeason]])</f>
        <v>17</v>
      </c>
      <c r="D12769">
        <v>6</v>
      </c>
      <c r="E12769" cm="1">
        <f t="array" ref="E12769">_xlfn.XLOOKUP(Table1[[#This Row],[ScheduleWeekWritten]],Table3[Game],100+Table3[Increase],Table1[[#This Row],[ScheduleWeekWritten]])</f>
        <v>6</v>
      </c>
      <c r="F12769" t="b">
        <v>0</v>
      </c>
      <c r="G12769" t="s">
        <v>28</v>
      </c>
      <c r="H12769">
        <v>17</v>
      </c>
      <c r="I12769">
        <v>26</v>
      </c>
      <c r="J12769" t="s">
        <v>42</v>
      </c>
      <c r="K12769" t="s">
        <v>75</v>
      </c>
      <c r="L12769" t="str">
        <f>_xlfn.XLOOKUP(Table1[[#This Row],[TeamFavoriteID]],Table2[team_id],Table2[team_name],_xlfn.XLOOKUP(Table1[[#This Row],[TeamFavoriteID]],Table2[team_id_pfr],Table2[team_name],"Even"))</f>
        <v>Kansas City Chiefs</v>
      </c>
      <c r="M12769">
        <v>-5</v>
      </c>
      <c r="N12769">
        <f>IF(Table1[[#This Row],[TeamFavorite]]=Table1[[#This Row],[TeamHome]],Table1[[#This Row],[ScoreAway]]-Table1[[#This Row],[ScoreHome]],Table1[[#This Row],[ScoreHome]]-Table1[[#This Row],[ScoreAway]])</f>
        <v>-9</v>
      </c>
      <c r="O12769">
        <f>IF(Table1[[#This Row],[SpreadActual]]&lt;Table1[[#This Row],[SpreadFavorite]],1,0)</f>
        <v>1</v>
      </c>
      <c r="P12769">
        <v>57.5</v>
      </c>
      <c r="Q12769" t="s">
        <v>204</v>
      </c>
      <c r="R12769" t="b">
        <v>0</v>
      </c>
    </row>
    <row r="12770" spans="1:22" x14ac:dyDescent="0.2">
      <c r="A12770" s="1">
        <v>44123</v>
      </c>
      <c r="B12770">
        <v>2020</v>
      </c>
      <c r="C12770">
        <f>_xlfn.MAXIFS(Table1[ScheduleWeekWritten],Table1[ScheduleSeason],Table1[[#This Row],[ScheduleSeason]])</f>
        <v>17</v>
      </c>
      <c r="D12770">
        <v>6</v>
      </c>
      <c r="E12770" cm="1">
        <f t="array" ref="E12770">_xlfn.XLOOKUP(Table1[[#This Row],[ScheduleWeekWritten]],Table3[Game],100+Table3[Increase],Table1[[#This Row],[ScheduleWeekWritten]])</f>
        <v>6</v>
      </c>
      <c r="F12770" t="b">
        <v>0</v>
      </c>
      <c r="G12770" t="s">
        <v>67</v>
      </c>
      <c r="H12770">
        <v>10</v>
      </c>
      <c r="I12770">
        <v>38</v>
      </c>
      <c r="J12770" t="s">
        <v>149</v>
      </c>
      <c r="K12770" t="s">
        <v>59</v>
      </c>
      <c r="L12770" t="str">
        <f>_xlfn.XLOOKUP(Table1[[#This Row],[TeamFavoriteID]],Table2[team_id],Table2[team_name],_xlfn.XLOOKUP(Table1[[#This Row],[TeamFavoriteID]],Table2[team_id_pfr],Table2[team_name],"Even"))</f>
        <v>Arizona Cardinals</v>
      </c>
      <c r="M12770">
        <v>-1</v>
      </c>
      <c r="N12770">
        <f>IF(Table1[[#This Row],[TeamFavorite]]=Table1[[#This Row],[TeamHome]],Table1[[#This Row],[ScoreAway]]-Table1[[#This Row],[ScoreHome]],Table1[[#This Row],[ScoreHome]]-Table1[[#This Row],[ScoreAway]])</f>
        <v>-28</v>
      </c>
      <c r="O12770">
        <f>IF(Table1[[#This Row],[SpreadActual]]&lt;Table1[[#This Row],[SpreadFavorite]],1,0)</f>
        <v>1</v>
      </c>
      <c r="P12770">
        <v>55</v>
      </c>
      <c r="Q12770" t="s">
        <v>208</v>
      </c>
      <c r="R12770" t="b">
        <v>0</v>
      </c>
      <c r="S12770">
        <v>72</v>
      </c>
      <c r="T12770">
        <v>0</v>
      </c>
      <c r="V12770" t="s">
        <v>103</v>
      </c>
    </row>
    <row r="12771" spans="1:22" x14ac:dyDescent="0.2">
      <c r="A12771" s="1">
        <v>44126</v>
      </c>
      <c r="B12771">
        <v>2020</v>
      </c>
      <c r="C12771">
        <f>_xlfn.MAXIFS(Table1[ScheduleWeekWritten],Table1[ScheduleSeason],Table1[[#This Row],[ScheduleSeason]])</f>
        <v>17</v>
      </c>
      <c r="D12771">
        <v>7</v>
      </c>
      <c r="E12771" cm="1">
        <f t="array" ref="E12771">_xlfn.XLOOKUP(Table1[[#This Row],[ScheduleWeekWritten]],Table3[Game],100+Table3[Increase],Table1[[#This Row],[ScheduleWeekWritten]])</f>
        <v>7</v>
      </c>
      <c r="F12771" t="b">
        <v>0</v>
      </c>
      <c r="G12771" t="s">
        <v>58</v>
      </c>
      <c r="H12771">
        <v>22</v>
      </c>
      <c r="I12771">
        <v>21</v>
      </c>
      <c r="J12771" t="s">
        <v>50</v>
      </c>
      <c r="K12771" t="s">
        <v>77</v>
      </c>
      <c r="L12771" t="str">
        <f>_xlfn.XLOOKUP(Table1[[#This Row],[TeamFavoriteID]],Table2[team_id],Table2[team_name],_xlfn.XLOOKUP(Table1[[#This Row],[TeamFavoriteID]],Table2[team_id_pfr],Table2[team_name],"Even"))</f>
        <v>Philadelphia Eagles</v>
      </c>
      <c r="M12771">
        <v>-4.5</v>
      </c>
      <c r="N12771">
        <f>IF(Table1[[#This Row],[TeamFavorite]]=Table1[[#This Row],[TeamHome]],Table1[[#This Row],[ScoreAway]]-Table1[[#This Row],[ScoreHome]],Table1[[#This Row],[ScoreHome]]-Table1[[#This Row],[ScoreAway]])</f>
        <v>-1</v>
      </c>
      <c r="O12771">
        <f>IF(Table1[[#This Row],[SpreadActual]]&lt;Table1[[#This Row],[SpreadFavorite]],1,0)</f>
        <v>0</v>
      </c>
      <c r="P12771">
        <v>45</v>
      </c>
      <c r="Q12771" t="s">
        <v>183</v>
      </c>
      <c r="R12771" t="b">
        <v>0</v>
      </c>
    </row>
    <row r="12772" spans="1:22" x14ac:dyDescent="0.2">
      <c r="A12772" s="1">
        <v>44129</v>
      </c>
      <c r="B12772">
        <v>2020</v>
      </c>
      <c r="C12772">
        <f>_xlfn.MAXIFS(Table1[ScheduleWeekWritten],Table1[ScheduleSeason],Table1[[#This Row],[ScheduleSeason]])</f>
        <v>17</v>
      </c>
      <c r="D12772">
        <v>7</v>
      </c>
      <c r="E12772" cm="1">
        <f t="array" ref="E12772">_xlfn.XLOOKUP(Table1[[#This Row],[ScheduleWeekWritten]],Table3[Game],100+Table3[Increase],Table1[[#This Row],[ScheduleWeekWritten]])</f>
        <v>7</v>
      </c>
      <c r="F12772" t="b">
        <v>0</v>
      </c>
      <c r="G12772" t="s">
        <v>149</v>
      </c>
      <c r="H12772">
        <v>37</v>
      </c>
      <c r="I12772">
        <v>34</v>
      </c>
      <c r="J12772" t="s">
        <v>128</v>
      </c>
      <c r="K12772" t="s">
        <v>132</v>
      </c>
      <c r="L12772" t="str">
        <f>_xlfn.XLOOKUP(Table1[[#This Row],[TeamFavoriteID]],Table2[team_id],Table2[team_name],_xlfn.XLOOKUP(Table1[[#This Row],[TeamFavoriteID]],Table2[team_id_pfr],Table2[team_name],"Even"))</f>
        <v>Seattle Seahawks</v>
      </c>
      <c r="M12772">
        <v>-3.5</v>
      </c>
      <c r="N12772">
        <f>IF(Table1[[#This Row],[TeamFavorite]]=Table1[[#This Row],[TeamHome]],Table1[[#This Row],[ScoreAway]]-Table1[[#This Row],[ScoreHome]],Table1[[#This Row],[ScoreHome]]-Table1[[#This Row],[ScoreAway]])</f>
        <v>3</v>
      </c>
      <c r="O12772">
        <f>IF(Table1[[#This Row],[SpreadActual]]&lt;Table1[[#This Row],[SpreadFavorite]],1,0)</f>
        <v>0</v>
      </c>
      <c r="P12772">
        <v>56</v>
      </c>
      <c r="Q12772" t="s">
        <v>150</v>
      </c>
      <c r="R12772" t="b">
        <v>0</v>
      </c>
      <c r="S12772">
        <v>72</v>
      </c>
      <c r="T12772">
        <v>0</v>
      </c>
      <c r="V12772" t="s">
        <v>103</v>
      </c>
    </row>
    <row r="12773" spans="1:22" x14ac:dyDescent="0.2">
      <c r="A12773" s="1">
        <v>44129</v>
      </c>
      <c r="B12773">
        <v>2020</v>
      </c>
      <c r="C12773">
        <f>_xlfn.MAXIFS(Table1[ScheduleWeekWritten],Table1[ScheduleSeason],Table1[[#This Row],[ScheduleSeason]])</f>
        <v>17</v>
      </c>
      <c r="D12773">
        <v>7</v>
      </c>
      <c r="E12773" cm="1">
        <f t="array" ref="E12773">_xlfn.XLOOKUP(Table1[[#This Row],[ScheduleWeekWritten]],Table3[Game],100+Table3[Increase],Table1[[#This Row],[ScheduleWeekWritten]])</f>
        <v>7</v>
      </c>
      <c r="F12773" t="b">
        <v>0</v>
      </c>
      <c r="G12773" t="s">
        <v>38</v>
      </c>
      <c r="H12773">
        <v>22</v>
      </c>
      <c r="I12773">
        <v>23</v>
      </c>
      <c r="J12773" t="s">
        <v>45</v>
      </c>
      <c r="K12773" t="s">
        <v>109</v>
      </c>
      <c r="L12773" t="str">
        <f>_xlfn.XLOOKUP(Table1[[#This Row],[TeamFavoriteID]],Table2[team_id],Table2[team_name],_xlfn.XLOOKUP(Table1[[#This Row],[TeamFavoriteID]],Table2[team_id_pfr],Table2[team_name],"Even"))</f>
        <v>Atlanta Falcons</v>
      </c>
      <c r="M12773">
        <v>-2</v>
      </c>
      <c r="N12773">
        <f>IF(Table1[[#This Row],[TeamFavorite]]=Table1[[#This Row],[TeamHome]],Table1[[#This Row],[ScoreAway]]-Table1[[#This Row],[ScoreHome]],Table1[[#This Row],[ScoreHome]]-Table1[[#This Row],[ScoreAway]])</f>
        <v>1</v>
      </c>
      <c r="O12773">
        <f>IF(Table1[[#This Row],[SpreadActual]]&lt;Table1[[#This Row],[SpreadFavorite]],1,0)</f>
        <v>0</v>
      </c>
      <c r="P12773">
        <v>55</v>
      </c>
      <c r="Q12773" t="s">
        <v>213</v>
      </c>
      <c r="R12773" t="b">
        <v>0</v>
      </c>
      <c r="S12773">
        <v>72</v>
      </c>
      <c r="T12773">
        <v>0</v>
      </c>
      <c r="V12773" t="s">
        <v>103</v>
      </c>
    </row>
    <row r="12774" spans="1:22" x14ac:dyDescent="0.2">
      <c r="A12774" s="1">
        <v>44129</v>
      </c>
      <c r="B12774">
        <v>2020</v>
      </c>
      <c r="C12774">
        <f>_xlfn.MAXIFS(Table1[ScheduleWeekWritten],Table1[ScheduleSeason],Table1[[#This Row],[ScheduleSeason]])</f>
        <v>17</v>
      </c>
      <c r="D12774">
        <v>7</v>
      </c>
      <c r="E12774" cm="1">
        <f t="array" ref="E12774">_xlfn.XLOOKUP(Table1[[#This Row],[ScheduleWeekWritten]],Table3[Game],100+Table3[Increase],Table1[[#This Row],[ScheduleWeekWritten]])</f>
        <v>7</v>
      </c>
      <c r="F12774" t="b">
        <v>0</v>
      </c>
      <c r="G12774" t="s">
        <v>101</v>
      </c>
      <c r="H12774">
        <v>34</v>
      </c>
      <c r="I12774">
        <v>37</v>
      </c>
      <c r="J12774" t="s">
        <v>62</v>
      </c>
      <c r="K12774" t="s">
        <v>63</v>
      </c>
      <c r="L12774" t="str">
        <f>_xlfn.XLOOKUP(Table1[[#This Row],[TeamFavoriteID]],Table2[team_id],Table2[team_name],_xlfn.XLOOKUP(Table1[[#This Row],[TeamFavoriteID]],Table2[team_id_pfr],Table2[team_name],"Even"))</f>
        <v>Cleveland Browns</v>
      </c>
      <c r="M12774">
        <v>-3</v>
      </c>
      <c r="N12774">
        <f>IF(Table1[[#This Row],[TeamFavorite]]=Table1[[#This Row],[TeamHome]],Table1[[#This Row],[ScoreAway]]-Table1[[#This Row],[ScoreHome]],Table1[[#This Row],[ScoreHome]]-Table1[[#This Row],[ScoreAway]])</f>
        <v>-3</v>
      </c>
      <c r="O12774">
        <f>IF(Table1[[#This Row],[SpreadActual]]&lt;Table1[[#This Row],[SpreadFavorite]],1,0)</f>
        <v>0</v>
      </c>
      <c r="P12774">
        <v>51</v>
      </c>
      <c r="Q12774" t="s">
        <v>173</v>
      </c>
      <c r="R12774" t="b">
        <v>0</v>
      </c>
    </row>
    <row r="12775" spans="1:22" x14ac:dyDescent="0.2">
      <c r="A12775" s="1">
        <v>44129</v>
      </c>
      <c r="B12775">
        <v>2020</v>
      </c>
      <c r="C12775">
        <f>_xlfn.MAXIFS(Table1[ScheduleWeekWritten],Table1[ScheduleSeason],Table1[[#This Row],[ScheduleSeason]])</f>
        <v>17</v>
      </c>
      <c r="D12775">
        <v>7</v>
      </c>
      <c r="E12775" cm="1">
        <f t="array" ref="E12775">_xlfn.XLOOKUP(Table1[[#This Row],[ScheduleWeekWritten]],Table3[Game],100+Table3[Increase],Table1[[#This Row],[ScheduleWeekWritten]])</f>
        <v>7</v>
      </c>
      <c r="F12775" t="b">
        <v>0</v>
      </c>
      <c r="G12775" t="s">
        <v>24</v>
      </c>
      <c r="H12775">
        <v>16</v>
      </c>
      <c r="I12775">
        <v>43</v>
      </c>
      <c r="J12775" t="s">
        <v>42</v>
      </c>
      <c r="K12775" t="s">
        <v>75</v>
      </c>
      <c r="L12775" t="str">
        <f>_xlfn.XLOOKUP(Table1[[#This Row],[TeamFavoriteID]],Table2[team_id],Table2[team_name],_xlfn.XLOOKUP(Table1[[#This Row],[TeamFavoriteID]],Table2[team_id_pfr],Table2[team_name],"Even"))</f>
        <v>Kansas City Chiefs</v>
      </c>
      <c r="M12775">
        <v>-7</v>
      </c>
      <c r="N12775">
        <f>IF(Table1[[#This Row],[TeamFavorite]]=Table1[[#This Row],[TeamHome]],Table1[[#This Row],[ScoreAway]]-Table1[[#This Row],[ScoreHome]],Table1[[#This Row],[ScoreHome]]-Table1[[#This Row],[ScoreAway]])</f>
        <v>-27</v>
      </c>
      <c r="O12775">
        <f>IF(Table1[[#This Row],[SpreadActual]]&lt;Table1[[#This Row],[SpreadFavorite]],1,0)</f>
        <v>1</v>
      </c>
      <c r="P12775">
        <v>46</v>
      </c>
      <c r="Q12775" t="s">
        <v>174</v>
      </c>
      <c r="R12775" t="b">
        <v>0</v>
      </c>
      <c r="S12775">
        <v>14</v>
      </c>
      <c r="T12775">
        <v>11</v>
      </c>
      <c r="U12775">
        <v>78</v>
      </c>
      <c r="V12775" t="s">
        <v>120</v>
      </c>
    </row>
    <row r="12776" spans="1:22" x14ac:dyDescent="0.2">
      <c r="A12776" s="1">
        <v>44129</v>
      </c>
      <c r="B12776">
        <v>2020</v>
      </c>
      <c r="C12776">
        <f>_xlfn.MAXIFS(Table1[ScheduleWeekWritten],Table1[ScheduleSeason],Table1[[#This Row],[ScheduleSeason]])</f>
        <v>17</v>
      </c>
      <c r="D12776">
        <v>7</v>
      </c>
      <c r="E12776" cm="1">
        <f t="array" ref="E12776">_xlfn.XLOOKUP(Table1[[#This Row],[ScheduleWeekWritten]],Table3[Game],100+Table3[Increase],Table1[[#This Row],[ScheduleWeekWritten]])</f>
        <v>7</v>
      </c>
      <c r="F12776" t="b">
        <v>0</v>
      </c>
      <c r="G12776" t="s">
        <v>177</v>
      </c>
      <c r="H12776">
        <v>20</v>
      </c>
      <c r="I12776">
        <v>35</v>
      </c>
      <c r="J12776" t="s">
        <v>33</v>
      </c>
      <c r="K12776" t="s">
        <v>35</v>
      </c>
      <c r="L12776" t="str">
        <f>_xlfn.XLOOKUP(Table1[[#This Row],[TeamFavoriteID]],Table2[team_id],Table2[team_name],_xlfn.XLOOKUP(Table1[[#This Row],[TeamFavoriteID]],Table2[team_id_pfr],Table2[team_name],"Even"))</f>
        <v>Green Bay Packers</v>
      </c>
      <c r="M12776">
        <v>-3</v>
      </c>
      <c r="N12776">
        <f>IF(Table1[[#This Row],[TeamFavorite]]=Table1[[#This Row],[TeamHome]],Table1[[#This Row],[ScoreAway]]-Table1[[#This Row],[ScoreHome]],Table1[[#This Row],[ScoreHome]]-Table1[[#This Row],[ScoreAway]])</f>
        <v>-15</v>
      </c>
      <c r="O12776">
        <f>IF(Table1[[#This Row],[SpreadActual]]&lt;Table1[[#This Row],[SpreadFavorite]],1,0)</f>
        <v>1</v>
      </c>
      <c r="P12776">
        <v>57</v>
      </c>
      <c r="Q12776" t="s">
        <v>207</v>
      </c>
      <c r="R12776" t="b">
        <v>0</v>
      </c>
      <c r="S12776">
        <v>72</v>
      </c>
      <c r="T12776">
        <v>0</v>
      </c>
      <c r="V12776" t="s">
        <v>103</v>
      </c>
    </row>
    <row r="12777" spans="1:22" x14ac:dyDescent="0.2">
      <c r="A12777" s="1">
        <v>44129</v>
      </c>
      <c r="B12777">
        <v>2020</v>
      </c>
      <c r="C12777">
        <f>_xlfn.MAXIFS(Table1[ScheduleWeekWritten],Table1[ScheduleSeason],Table1[[#This Row],[ScheduleSeason]])</f>
        <v>17</v>
      </c>
      <c r="D12777">
        <v>7</v>
      </c>
      <c r="E12777" cm="1">
        <f t="array" ref="E12777">_xlfn.XLOOKUP(Table1[[#This Row],[ScheduleWeekWritten]],Table3[Game],100+Table3[Increase],Table1[[#This Row],[ScheduleWeekWritten]])</f>
        <v>7</v>
      </c>
      <c r="F12777" t="b">
        <v>0</v>
      </c>
      <c r="G12777" t="s">
        <v>217</v>
      </c>
      <c r="H12777">
        <v>20</v>
      </c>
      <c r="I12777">
        <v>45</v>
      </c>
      <c r="J12777" t="s">
        <v>127</v>
      </c>
      <c r="K12777" t="s">
        <v>133</v>
      </c>
      <c r="L12777" t="str">
        <f>_xlfn.XLOOKUP(Table1[[#This Row],[TeamFavoriteID]],Table2[team_id],Table2[team_name],_xlfn.XLOOKUP(Table1[[#This Row],[TeamFavoriteID]],Table2[team_id_pfr],Table2[team_name],"Even"))</f>
        <v>Tampa Bay Buccaneers</v>
      </c>
      <c r="M12777">
        <v>-3.5</v>
      </c>
      <c r="N12777">
        <f>IF(Table1[[#This Row],[TeamFavorite]]=Table1[[#This Row],[TeamHome]],Table1[[#This Row],[ScoreAway]]-Table1[[#This Row],[ScoreHome]],Table1[[#This Row],[ScoreHome]]-Table1[[#This Row],[ScoreAway]])</f>
        <v>-25</v>
      </c>
      <c r="O12777">
        <f>IF(Table1[[#This Row],[SpreadActual]]&lt;Table1[[#This Row],[SpreadFavorite]],1,0)</f>
        <v>1</v>
      </c>
      <c r="P12777">
        <v>52</v>
      </c>
      <c r="Q12777" t="s">
        <v>220</v>
      </c>
      <c r="R12777" t="b">
        <v>0</v>
      </c>
      <c r="S12777">
        <v>72</v>
      </c>
      <c r="T12777">
        <v>0</v>
      </c>
      <c r="V12777" t="s">
        <v>103</v>
      </c>
    </row>
    <row r="12778" spans="1:22" x14ac:dyDescent="0.2">
      <c r="A12778" s="1">
        <v>44129</v>
      </c>
      <c r="B12778">
        <v>2020</v>
      </c>
      <c r="C12778">
        <f>_xlfn.MAXIFS(Table1[ScheduleWeekWritten],Table1[ScheduleSeason],Table1[[#This Row],[ScheduleSeason]])</f>
        <v>17</v>
      </c>
      <c r="D12778">
        <v>7</v>
      </c>
      <c r="E12778" cm="1">
        <f t="array" ref="E12778">_xlfn.XLOOKUP(Table1[[#This Row],[ScheduleWeekWritten]],Table3[Game],100+Table3[Increase],Table1[[#This Row],[ScheduleWeekWritten]])</f>
        <v>7</v>
      </c>
      <c r="F12778" t="b">
        <v>0</v>
      </c>
      <c r="G12778" t="s">
        <v>210</v>
      </c>
      <c r="H12778">
        <v>39</v>
      </c>
      <c r="I12778">
        <v>29</v>
      </c>
      <c r="J12778" t="s">
        <v>154</v>
      </c>
      <c r="K12778" t="s">
        <v>29</v>
      </c>
      <c r="L12778" t="str">
        <f>_xlfn.XLOOKUP(Table1[[#This Row],[TeamFavoriteID]],Table2[team_id],Table2[team_name],_xlfn.XLOOKUP(Table1[[#This Row],[TeamFavoriteID]],Table2[team_id_pfr],Table2[team_name],"Even"))</f>
        <v>Los Angeles Chargers</v>
      </c>
      <c r="M12778">
        <v>-7.5</v>
      </c>
      <c r="N12778">
        <f>IF(Table1[[#This Row],[TeamFavorite]]=Table1[[#This Row],[TeamHome]],Table1[[#This Row],[ScoreAway]]-Table1[[#This Row],[ScoreHome]],Table1[[#This Row],[ScoreHome]]-Table1[[#This Row],[ScoreAway]])</f>
        <v>-10</v>
      </c>
      <c r="O12778">
        <f>IF(Table1[[#This Row],[SpreadActual]]&lt;Table1[[#This Row],[SpreadFavorite]],1,0)</f>
        <v>1</v>
      </c>
      <c r="P12778">
        <v>48.5</v>
      </c>
      <c r="Q12778" t="s">
        <v>218</v>
      </c>
      <c r="R12778" t="b">
        <v>0</v>
      </c>
      <c r="S12778">
        <v>72</v>
      </c>
      <c r="T12778">
        <v>0</v>
      </c>
      <c r="V12778" t="s">
        <v>103</v>
      </c>
    </row>
    <row r="12779" spans="1:22" x14ac:dyDescent="0.2">
      <c r="A12779" s="1">
        <v>44129</v>
      </c>
      <c r="B12779">
        <v>2020</v>
      </c>
      <c r="C12779">
        <f>_xlfn.MAXIFS(Table1[ScheduleWeekWritten],Table1[ScheduleSeason],Table1[[#This Row],[ScheduleSeason]])</f>
        <v>17</v>
      </c>
      <c r="D12779">
        <v>7</v>
      </c>
      <c r="E12779" cm="1">
        <f t="array" ref="E12779">_xlfn.XLOOKUP(Table1[[#This Row],[ScheduleWeekWritten]],Table3[Game],100+Table3[Increase],Table1[[#This Row],[ScheduleWeekWritten]])</f>
        <v>7</v>
      </c>
      <c r="F12779" t="b">
        <v>0</v>
      </c>
      <c r="G12779" t="s">
        <v>115</v>
      </c>
      <c r="H12779">
        <v>6</v>
      </c>
      <c r="I12779">
        <v>33</v>
      </c>
      <c r="J12779" t="s">
        <v>53</v>
      </c>
      <c r="K12779" t="s">
        <v>70</v>
      </c>
      <c r="L12779" t="str">
        <f>_xlfn.XLOOKUP(Table1[[#This Row],[TeamFavoriteID]],Table2[team_id],Table2[team_name],_xlfn.XLOOKUP(Table1[[#This Row],[TeamFavoriteID]],Table2[team_id_pfr],Table2[team_name],"Even"))</f>
        <v>Boston Patriots</v>
      </c>
      <c r="M12779">
        <v>-3</v>
      </c>
      <c r="N12779">
        <f>IF(Table1[[#This Row],[TeamFavorite]]=Table1[[#This Row],[TeamHome]],Table1[[#This Row],[ScoreAway]]-Table1[[#This Row],[ScoreHome]],Table1[[#This Row],[ScoreHome]]-Table1[[#This Row],[ScoreAway]])</f>
        <v>-27</v>
      </c>
      <c r="O12779">
        <f>IF(Table1[[#This Row],[SpreadActual]]&lt;Table1[[#This Row],[SpreadFavorite]],1,0)</f>
        <v>1</v>
      </c>
      <c r="P12779">
        <v>44.5</v>
      </c>
      <c r="Q12779" t="s">
        <v>179</v>
      </c>
      <c r="R12779" t="b">
        <v>0</v>
      </c>
    </row>
    <row r="12780" spans="1:22" x14ac:dyDescent="0.2">
      <c r="A12780" s="1">
        <v>44129</v>
      </c>
      <c r="B12780">
        <v>2020</v>
      </c>
      <c r="C12780">
        <f>_xlfn.MAXIFS(Table1[ScheduleWeekWritten],Table1[ScheduleSeason],Table1[[#This Row],[ScheduleSeason]])</f>
        <v>17</v>
      </c>
      <c r="D12780">
        <v>7</v>
      </c>
      <c r="E12780" cm="1">
        <f t="array" ref="E12780">_xlfn.XLOOKUP(Table1[[#This Row],[ScheduleWeekWritten]],Table3[Game],100+Table3[Increase],Table1[[#This Row],[ScheduleWeekWritten]])</f>
        <v>7</v>
      </c>
      <c r="F12780" t="b">
        <v>0</v>
      </c>
      <c r="G12780" t="s">
        <v>95</v>
      </c>
      <c r="H12780">
        <v>27</v>
      </c>
      <c r="I12780">
        <v>24</v>
      </c>
      <c r="J12780" t="s">
        <v>152</v>
      </c>
      <c r="K12780" t="s">
        <v>98</v>
      </c>
      <c r="L12780" t="str">
        <f>_xlfn.XLOOKUP(Table1[[#This Row],[TeamFavoriteID]],Table2[team_id],Table2[team_name],_xlfn.XLOOKUP(Table1[[#This Row],[TeamFavoriteID]],Table2[team_id_pfr],Table2[team_name],"Even"))</f>
        <v>New Orleans Saints</v>
      </c>
      <c r="M12780">
        <v>-6.5</v>
      </c>
      <c r="N12780">
        <f>IF(Table1[[#This Row],[TeamFavorite]]=Table1[[#This Row],[TeamHome]],Table1[[#This Row],[ScoreAway]]-Table1[[#This Row],[ScoreHome]],Table1[[#This Row],[ScoreHome]]-Table1[[#This Row],[ScoreAway]])</f>
        <v>-3</v>
      </c>
      <c r="O12780">
        <f>IF(Table1[[#This Row],[SpreadActual]]&lt;Table1[[#This Row],[SpreadFavorite]],1,0)</f>
        <v>0</v>
      </c>
      <c r="P12780">
        <v>50</v>
      </c>
      <c r="Q12780" t="s">
        <v>201</v>
      </c>
      <c r="R12780" t="b">
        <v>0</v>
      </c>
      <c r="S12780">
        <v>72</v>
      </c>
      <c r="T12780">
        <v>0</v>
      </c>
      <c r="V12780" t="s">
        <v>103</v>
      </c>
    </row>
    <row r="12781" spans="1:22" x14ac:dyDescent="0.2">
      <c r="A12781" s="1">
        <v>44129</v>
      </c>
      <c r="B12781">
        <v>2020</v>
      </c>
      <c r="C12781">
        <f>_xlfn.MAXIFS(Table1[ScheduleWeekWritten],Table1[ScheduleSeason],Table1[[#This Row],[ScheduleSeason]])</f>
        <v>17</v>
      </c>
      <c r="D12781">
        <v>7</v>
      </c>
      <c r="E12781" cm="1">
        <f t="array" ref="E12781">_xlfn.XLOOKUP(Table1[[#This Row],[ScheduleWeekWritten]],Table3[Game],100+Table3[Increase],Table1[[#This Row],[ScheduleWeekWritten]])</f>
        <v>7</v>
      </c>
      <c r="F12781" t="b">
        <v>0</v>
      </c>
      <c r="G12781" t="s">
        <v>31</v>
      </c>
      <c r="H12781">
        <v>10</v>
      </c>
      <c r="I12781">
        <v>18</v>
      </c>
      <c r="J12781" t="s">
        <v>28</v>
      </c>
      <c r="K12781" t="s">
        <v>43</v>
      </c>
      <c r="L12781" t="str">
        <f>_xlfn.XLOOKUP(Table1[[#This Row],[TeamFavoriteID]],Table2[team_id],Table2[team_name],_xlfn.XLOOKUP(Table1[[#This Row],[TeamFavoriteID]],Table2[team_id_pfr],Table2[team_name],"Even"))</f>
        <v>Buffalo Bills</v>
      </c>
      <c r="M12781">
        <v>-10</v>
      </c>
      <c r="N12781">
        <f>IF(Table1[[#This Row],[TeamFavorite]]=Table1[[#This Row],[TeamHome]],Table1[[#This Row],[ScoreAway]]-Table1[[#This Row],[ScoreHome]],Table1[[#This Row],[ScoreHome]]-Table1[[#This Row],[ScoreAway]])</f>
        <v>-8</v>
      </c>
      <c r="O12781">
        <f>IF(Table1[[#This Row],[SpreadActual]]&lt;Table1[[#This Row],[SpreadFavorite]],1,0)</f>
        <v>0</v>
      </c>
      <c r="P12781">
        <v>46</v>
      </c>
      <c r="Q12781" t="s">
        <v>197</v>
      </c>
      <c r="R12781" t="b">
        <v>0</v>
      </c>
    </row>
    <row r="12782" spans="1:22" x14ac:dyDescent="0.2">
      <c r="A12782" s="1">
        <v>44129</v>
      </c>
      <c r="B12782">
        <v>2020</v>
      </c>
      <c r="C12782">
        <f>_xlfn.MAXIFS(Table1[ScheduleWeekWritten],Table1[ScheduleSeason],Table1[[#This Row],[ScheduleSeason]])</f>
        <v>17</v>
      </c>
      <c r="D12782">
        <v>7</v>
      </c>
      <c r="E12782" cm="1">
        <f t="array" ref="E12782">_xlfn.XLOOKUP(Table1[[#This Row],[ScheduleWeekWritten]],Table3[Game],100+Table3[Increase],Table1[[#This Row],[ScheduleWeekWritten]])</f>
        <v>7</v>
      </c>
      <c r="F12782" t="b">
        <v>0</v>
      </c>
      <c r="G12782" t="s">
        <v>171</v>
      </c>
      <c r="H12782">
        <v>24</v>
      </c>
      <c r="I12782">
        <v>27</v>
      </c>
      <c r="J12782" t="s">
        <v>49</v>
      </c>
      <c r="K12782" t="s">
        <v>25</v>
      </c>
      <c r="L12782" t="str">
        <f>_xlfn.XLOOKUP(Table1[[#This Row],[TeamFavoriteID]],Table2[team_id],Table2[team_name],_xlfn.XLOOKUP(Table1[[#This Row],[TeamFavoriteID]],Table2[team_id_pfr],Table2[team_name],"Even"))</f>
        <v>Houston Oilers</v>
      </c>
      <c r="M12782">
        <v>-1</v>
      </c>
      <c r="N12782">
        <f>IF(Table1[[#This Row],[TeamFavorite]]=Table1[[#This Row],[TeamHome]],Table1[[#This Row],[ScoreAway]]-Table1[[#This Row],[ScoreHome]],Table1[[#This Row],[ScoreHome]]-Table1[[#This Row],[ScoreAway]])</f>
        <v>-3</v>
      </c>
      <c r="O12782">
        <f>IF(Table1[[#This Row],[SpreadActual]]&lt;Table1[[#This Row],[SpreadFavorite]],1,0)</f>
        <v>1</v>
      </c>
      <c r="P12782">
        <v>51</v>
      </c>
      <c r="Q12782" t="s">
        <v>172</v>
      </c>
      <c r="R12782" t="b">
        <v>0</v>
      </c>
    </row>
    <row r="12783" spans="1:22" x14ac:dyDescent="0.2">
      <c r="A12783" s="1">
        <v>44129</v>
      </c>
      <c r="B12783">
        <v>2020</v>
      </c>
      <c r="C12783">
        <f>_xlfn.MAXIFS(Table1[ScheduleWeekWritten],Table1[ScheduleSeason],Table1[[#This Row],[ScheduleSeason]])</f>
        <v>17</v>
      </c>
      <c r="D12783">
        <v>7</v>
      </c>
      <c r="E12783" cm="1">
        <f t="array" ref="E12783">_xlfn.XLOOKUP(Table1[[#This Row],[ScheduleWeekWritten]],Table3[Game],100+Table3[Increase],Table1[[#This Row],[ScheduleWeekWritten]])</f>
        <v>7</v>
      </c>
      <c r="F12783" t="b">
        <v>0</v>
      </c>
      <c r="G12783" t="s">
        <v>219</v>
      </c>
      <c r="H12783">
        <v>25</v>
      </c>
      <c r="I12783">
        <v>3</v>
      </c>
      <c r="J12783" t="s">
        <v>67</v>
      </c>
      <c r="K12783" t="s">
        <v>85</v>
      </c>
      <c r="L12783" t="str">
        <f>_xlfn.XLOOKUP(Table1[[#This Row],[TeamFavoriteID]],Table2[team_id],Table2[team_name],_xlfn.XLOOKUP(Table1[[#This Row],[TeamFavoriteID]],Table2[team_id_pfr],Table2[team_name],"Even"))</f>
        <v>Washington Commanders</v>
      </c>
      <c r="M12783">
        <v>-1</v>
      </c>
      <c r="N12783">
        <f>IF(Table1[[#This Row],[TeamFavorite]]=Table1[[#This Row],[TeamHome]],Table1[[#This Row],[ScoreAway]]-Table1[[#This Row],[ScoreHome]],Table1[[#This Row],[ScoreHome]]-Table1[[#This Row],[ScoreAway]])</f>
        <v>22</v>
      </c>
      <c r="O12783">
        <f>IF(Table1[[#This Row],[SpreadActual]]&lt;Table1[[#This Row],[SpreadFavorite]],1,0)</f>
        <v>0</v>
      </c>
      <c r="P12783">
        <v>45</v>
      </c>
      <c r="Q12783" t="s">
        <v>165</v>
      </c>
      <c r="R12783" t="b">
        <v>0</v>
      </c>
    </row>
    <row r="12784" spans="1:22" x14ac:dyDescent="0.2">
      <c r="A12784" s="1">
        <v>44130</v>
      </c>
      <c r="B12784">
        <v>2020</v>
      </c>
      <c r="C12784">
        <f>_xlfn.MAXIFS(Table1[ScheduleWeekWritten],Table1[ScheduleSeason],Table1[[#This Row],[ScheduleSeason]])</f>
        <v>17</v>
      </c>
      <c r="D12784">
        <v>7</v>
      </c>
      <c r="E12784" cm="1">
        <f t="array" ref="E12784">_xlfn.XLOOKUP(Table1[[#This Row],[ScheduleWeekWritten]],Table3[Game],100+Table3[Increase],Table1[[#This Row],[ScheduleWeekWritten]])</f>
        <v>7</v>
      </c>
      <c r="F12784" t="b">
        <v>0</v>
      </c>
      <c r="G12784" t="s">
        <v>39</v>
      </c>
      <c r="H12784">
        <v>24</v>
      </c>
      <c r="I12784">
        <v>10</v>
      </c>
      <c r="J12784" t="s">
        <v>46</v>
      </c>
      <c r="K12784" t="s">
        <v>40</v>
      </c>
      <c r="L12784" t="str">
        <f>_xlfn.XLOOKUP(Table1[[#This Row],[TeamFavoriteID]],Table2[team_id],Table2[team_name],_xlfn.XLOOKUP(Table1[[#This Row],[TeamFavoriteID]],Table2[team_id_pfr],Table2[team_name],"Even"))</f>
        <v>Los Angeles Rams</v>
      </c>
      <c r="M12784">
        <v>-6</v>
      </c>
      <c r="N12784">
        <f>IF(Table1[[#This Row],[TeamFavorite]]=Table1[[#This Row],[TeamHome]],Table1[[#This Row],[ScoreAway]]-Table1[[#This Row],[ScoreHome]],Table1[[#This Row],[ScoreHome]]-Table1[[#This Row],[ScoreAway]])</f>
        <v>-14</v>
      </c>
      <c r="O12784">
        <f>IF(Table1[[#This Row],[SpreadActual]]&lt;Table1[[#This Row],[SpreadFavorite]],1,0)</f>
        <v>1</v>
      </c>
      <c r="P12784">
        <v>45</v>
      </c>
      <c r="Q12784" t="s">
        <v>218</v>
      </c>
      <c r="R12784" t="b">
        <v>0</v>
      </c>
      <c r="S12784">
        <v>72</v>
      </c>
      <c r="T12784">
        <v>0</v>
      </c>
      <c r="V12784" t="s">
        <v>103</v>
      </c>
    </row>
    <row r="12785" spans="1:22" x14ac:dyDescent="0.2">
      <c r="A12785" s="1">
        <v>44133</v>
      </c>
      <c r="B12785">
        <v>2020</v>
      </c>
      <c r="C12785">
        <f>_xlfn.MAXIFS(Table1[ScheduleWeekWritten],Table1[ScheduleSeason],Table1[[#This Row],[ScheduleSeason]])</f>
        <v>17</v>
      </c>
      <c r="D12785">
        <v>8</v>
      </c>
      <c r="E12785" cm="1">
        <f t="array" ref="E12785">_xlfn.XLOOKUP(Table1[[#This Row],[ScheduleWeekWritten]],Table3[Game],100+Table3[Increase],Table1[[#This Row],[ScheduleWeekWritten]])</f>
        <v>8</v>
      </c>
      <c r="F12785" t="b">
        <v>0</v>
      </c>
      <c r="G12785" t="s">
        <v>152</v>
      </c>
      <c r="H12785">
        <v>17</v>
      </c>
      <c r="I12785">
        <v>25</v>
      </c>
      <c r="J12785" t="s">
        <v>38</v>
      </c>
      <c r="K12785" t="s">
        <v>162</v>
      </c>
      <c r="L12785" t="str">
        <f>_xlfn.XLOOKUP(Table1[[#This Row],[TeamFavoriteID]],Table2[team_id],Table2[team_name],_xlfn.XLOOKUP(Table1[[#This Row],[TeamFavoriteID]],Table2[team_id_pfr],Table2[team_name],"Even"))</f>
        <v>Carolina Panthers</v>
      </c>
      <c r="M12785">
        <v>-2</v>
      </c>
      <c r="N12785">
        <f>IF(Table1[[#This Row],[TeamFavorite]]=Table1[[#This Row],[TeamHome]],Table1[[#This Row],[ScoreAway]]-Table1[[#This Row],[ScoreHome]],Table1[[#This Row],[ScoreHome]]-Table1[[#This Row],[ScoreAway]])</f>
        <v>8</v>
      </c>
      <c r="O12785">
        <f>IF(Table1[[#This Row],[SpreadActual]]&lt;Table1[[#This Row],[SpreadFavorite]],1,0)</f>
        <v>0</v>
      </c>
      <c r="P12785">
        <v>51</v>
      </c>
      <c r="Q12785" t="s">
        <v>160</v>
      </c>
      <c r="R12785" t="b">
        <v>0</v>
      </c>
    </row>
    <row r="12786" spans="1:22" x14ac:dyDescent="0.2">
      <c r="A12786" s="1">
        <v>44136</v>
      </c>
      <c r="B12786">
        <v>2020</v>
      </c>
      <c r="C12786">
        <f>_xlfn.MAXIFS(Table1[ScheduleWeekWritten],Table1[ScheduleSeason],Table1[[#This Row],[ScheduleSeason]])</f>
        <v>17</v>
      </c>
      <c r="D12786">
        <v>8</v>
      </c>
      <c r="E12786" cm="1">
        <f t="array" ref="E12786">_xlfn.XLOOKUP(Table1[[#This Row],[ScheduleWeekWritten]],Table3[Game],100+Table3[Increase],Table1[[#This Row],[ScheduleWeekWritten]])</f>
        <v>8</v>
      </c>
      <c r="F12786" t="b">
        <v>0</v>
      </c>
      <c r="G12786" t="s">
        <v>158</v>
      </c>
      <c r="H12786">
        <v>24</v>
      </c>
      <c r="I12786">
        <v>28</v>
      </c>
      <c r="J12786" t="s">
        <v>49</v>
      </c>
      <c r="K12786" t="s">
        <v>159</v>
      </c>
      <c r="L12786" t="str">
        <f>_xlfn.XLOOKUP(Table1[[#This Row],[TeamFavoriteID]],Table2[team_id],Table2[team_name],_xlfn.XLOOKUP(Table1[[#This Row],[TeamFavoriteID]],Table2[team_id_pfr],Table2[team_name],"Even"))</f>
        <v>Baltimore Ravens</v>
      </c>
      <c r="M12786">
        <v>-4</v>
      </c>
      <c r="N12786">
        <f>IF(Table1[[#This Row],[TeamFavorite]]=Table1[[#This Row],[TeamHome]],Table1[[#This Row],[ScoreAway]]-Table1[[#This Row],[ScoreHome]],Table1[[#This Row],[ScoreHome]]-Table1[[#This Row],[ScoreAway]])</f>
        <v>4</v>
      </c>
      <c r="O12786">
        <f>IF(Table1[[#This Row],[SpreadActual]]&lt;Table1[[#This Row],[SpreadFavorite]],1,0)</f>
        <v>0</v>
      </c>
      <c r="P12786">
        <v>46</v>
      </c>
      <c r="Q12786" t="s">
        <v>166</v>
      </c>
      <c r="R12786" t="b">
        <v>0</v>
      </c>
    </row>
    <row r="12787" spans="1:22" x14ac:dyDescent="0.2">
      <c r="A12787" s="1">
        <v>44136</v>
      </c>
      <c r="B12787">
        <v>2020</v>
      </c>
      <c r="C12787">
        <f>_xlfn.MAXIFS(Table1[ScheduleWeekWritten],Table1[ScheduleSeason],Table1[[#This Row],[ScheduleSeason]])</f>
        <v>17</v>
      </c>
      <c r="D12787">
        <v>8</v>
      </c>
      <c r="E12787" cm="1">
        <f t="array" ref="E12787">_xlfn.XLOOKUP(Table1[[#This Row],[ScheduleWeekWritten]],Table3[Game],100+Table3[Increase],Table1[[#This Row],[ScheduleWeekWritten]])</f>
        <v>8</v>
      </c>
      <c r="F12787" t="b">
        <v>0</v>
      </c>
      <c r="G12787" t="s">
        <v>28</v>
      </c>
      <c r="H12787">
        <v>24</v>
      </c>
      <c r="I12787">
        <v>21</v>
      </c>
      <c r="J12787" t="s">
        <v>115</v>
      </c>
      <c r="K12787" t="s">
        <v>43</v>
      </c>
      <c r="L12787" t="str">
        <f>_xlfn.XLOOKUP(Table1[[#This Row],[TeamFavoriteID]],Table2[team_id],Table2[team_name],_xlfn.XLOOKUP(Table1[[#This Row],[TeamFavoriteID]],Table2[team_id_pfr],Table2[team_name],"Even"))</f>
        <v>Buffalo Bills</v>
      </c>
      <c r="M12787">
        <v>-4.5</v>
      </c>
      <c r="N12787">
        <f>IF(Table1[[#This Row],[TeamFavorite]]=Table1[[#This Row],[TeamHome]],Table1[[#This Row],[ScoreAway]]-Table1[[#This Row],[ScoreHome]],Table1[[#This Row],[ScoreHome]]-Table1[[#This Row],[ScoreAway]])</f>
        <v>-3</v>
      </c>
      <c r="O12787">
        <f>IF(Table1[[#This Row],[SpreadActual]]&lt;Table1[[#This Row],[SpreadFavorite]],1,0)</f>
        <v>0</v>
      </c>
      <c r="P12787">
        <v>40.5</v>
      </c>
      <c r="Q12787" t="s">
        <v>204</v>
      </c>
      <c r="R12787" t="b">
        <v>0</v>
      </c>
    </row>
    <row r="12788" spans="1:22" x14ac:dyDescent="0.2">
      <c r="A12788" s="1">
        <v>44136</v>
      </c>
      <c r="B12788">
        <v>2020</v>
      </c>
      <c r="C12788">
        <f>_xlfn.MAXIFS(Table1[ScheduleWeekWritten],Table1[ScheduleSeason],Table1[[#This Row],[ScheduleSeason]])</f>
        <v>17</v>
      </c>
      <c r="D12788">
        <v>8</v>
      </c>
      <c r="E12788" cm="1">
        <f t="array" ref="E12788">_xlfn.XLOOKUP(Table1[[#This Row],[ScheduleWeekWritten]],Table3[Game],100+Table3[Increase],Table1[[#This Row],[ScheduleWeekWritten]])</f>
        <v>8</v>
      </c>
      <c r="F12788" t="b">
        <v>0</v>
      </c>
      <c r="G12788" t="s">
        <v>46</v>
      </c>
      <c r="H12788">
        <v>23</v>
      </c>
      <c r="I12788">
        <v>26</v>
      </c>
      <c r="J12788" t="s">
        <v>95</v>
      </c>
      <c r="K12788" t="s">
        <v>98</v>
      </c>
      <c r="L12788" t="str">
        <f>_xlfn.XLOOKUP(Table1[[#This Row],[TeamFavoriteID]],Table2[team_id],Table2[team_name],_xlfn.XLOOKUP(Table1[[#This Row],[TeamFavoriteID]],Table2[team_id_pfr],Table2[team_name],"Even"))</f>
        <v>New Orleans Saints</v>
      </c>
      <c r="M12788">
        <v>-4</v>
      </c>
      <c r="N12788">
        <f>IF(Table1[[#This Row],[TeamFavorite]]=Table1[[#This Row],[TeamHome]],Table1[[#This Row],[ScoreAway]]-Table1[[#This Row],[ScoreHome]],Table1[[#This Row],[ScoreHome]]-Table1[[#This Row],[ScoreAway]])</f>
        <v>-3</v>
      </c>
      <c r="O12788">
        <f>IF(Table1[[#This Row],[SpreadActual]]&lt;Table1[[#This Row],[SpreadFavorite]],1,0)</f>
        <v>0</v>
      </c>
      <c r="P12788">
        <v>43</v>
      </c>
      <c r="Q12788" t="s">
        <v>114</v>
      </c>
      <c r="R12788" t="b">
        <v>0</v>
      </c>
    </row>
    <row r="12789" spans="1:22" x14ac:dyDescent="0.2">
      <c r="A12789" s="1">
        <v>44136</v>
      </c>
      <c r="B12789">
        <v>2020</v>
      </c>
      <c r="C12789">
        <f>_xlfn.MAXIFS(Table1[ScheduleWeekWritten],Table1[ScheduleSeason],Table1[[#This Row],[ScheduleSeason]])</f>
        <v>17</v>
      </c>
      <c r="D12789">
        <v>8</v>
      </c>
      <c r="E12789" cm="1">
        <f t="array" ref="E12789">_xlfn.XLOOKUP(Table1[[#This Row],[ScheduleWeekWritten]],Table3[Game],100+Table3[Increase],Table1[[#This Row],[ScheduleWeekWritten]])</f>
        <v>8</v>
      </c>
      <c r="F12789" t="b">
        <v>0</v>
      </c>
      <c r="G12789" t="s">
        <v>101</v>
      </c>
      <c r="H12789">
        <v>31</v>
      </c>
      <c r="I12789">
        <v>20</v>
      </c>
      <c r="J12789" t="s">
        <v>171</v>
      </c>
      <c r="K12789" t="s">
        <v>25</v>
      </c>
      <c r="L12789" t="str">
        <f>_xlfn.XLOOKUP(Table1[[#This Row],[TeamFavoriteID]],Table2[team_id],Table2[team_name],_xlfn.XLOOKUP(Table1[[#This Row],[TeamFavoriteID]],Table2[team_id_pfr],Table2[team_name],"Even"))</f>
        <v>Houston Oilers</v>
      </c>
      <c r="M12789">
        <v>-7</v>
      </c>
      <c r="N12789">
        <f>IF(Table1[[#This Row],[TeamFavorite]]=Table1[[#This Row],[TeamHome]],Table1[[#This Row],[ScoreAway]]-Table1[[#This Row],[ScoreHome]],Table1[[#This Row],[ScoreHome]]-Table1[[#This Row],[ScoreAway]])</f>
        <v>11</v>
      </c>
      <c r="O12789">
        <f>IF(Table1[[#This Row],[SpreadActual]]&lt;Table1[[#This Row],[SpreadFavorite]],1,0)</f>
        <v>0</v>
      </c>
      <c r="P12789">
        <v>50.5</v>
      </c>
      <c r="Q12789" t="s">
        <v>173</v>
      </c>
      <c r="R12789" t="b">
        <v>0</v>
      </c>
    </row>
    <row r="12790" spans="1:22" x14ac:dyDescent="0.2">
      <c r="A12790" s="1">
        <v>44136</v>
      </c>
      <c r="B12790">
        <v>2020</v>
      </c>
      <c r="C12790">
        <f>_xlfn.MAXIFS(Table1[ScheduleWeekWritten],Table1[ScheduleSeason],Table1[[#This Row],[ScheduleSeason]])</f>
        <v>17</v>
      </c>
      <c r="D12790">
        <v>8</v>
      </c>
      <c r="E12790" cm="1">
        <f t="array" ref="E12790">_xlfn.XLOOKUP(Table1[[#This Row],[ScheduleWeekWritten]],Table3[Game],100+Table3[Increase],Table1[[#This Row],[ScheduleWeekWritten]])</f>
        <v>8</v>
      </c>
      <c r="F12790" t="b">
        <v>0</v>
      </c>
      <c r="G12790" t="s">
        <v>62</v>
      </c>
      <c r="H12790">
        <v>6</v>
      </c>
      <c r="I12790">
        <v>16</v>
      </c>
      <c r="J12790" t="s">
        <v>217</v>
      </c>
      <c r="K12790" t="s">
        <v>63</v>
      </c>
      <c r="L12790" t="str">
        <f>_xlfn.XLOOKUP(Table1[[#This Row],[TeamFavoriteID]],Table2[team_id],Table2[team_name],_xlfn.XLOOKUP(Table1[[#This Row],[TeamFavoriteID]],Table2[team_id_pfr],Table2[team_name],"Even"))</f>
        <v>Cleveland Browns</v>
      </c>
      <c r="M12790">
        <v>-1.5</v>
      </c>
      <c r="N12790">
        <f>IF(Table1[[#This Row],[TeamFavorite]]=Table1[[#This Row],[TeamHome]],Table1[[#This Row],[ScoreAway]]-Table1[[#This Row],[ScoreHome]],Table1[[#This Row],[ScoreHome]]-Table1[[#This Row],[ScoreAway]])</f>
        <v>10</v>
      </c>
      <c r="O12790">
        <f>IF(Table1[[#This Row],[SpreadActual]]&lt;Table1[[#This Row],[SpreadFavorite]],1,0)</f>
        <v>0</v>
      </c>
      <c r="P12790">
        <v>48</v>
      </c>
      <c r="Q12790" t="s">
        <v>170</v>
      </c>
      <c r="R12790" t="b">
        <v>0</v>
      </c>
    </row>
    <row r="12791" spans="1:22" x14ac:dyDescent="0.2">
      <c r="A12791" s="1">
        <v>44136</v>
      </c>
      <c r="B12791">
        <v>2020</v>
      </c>
      <c r="C12791">
        <f>_xlfn.MAXIFS(Table1[ScheduleWeekWritten],Table1[ScheduleSeason],Table1[[#This Row],[ScheduleSeason]])</f>
        <v>17</v>
      </c>
      <c r="D12791">
        <v>8</v>
      </c>
      <c r="E12791" cm="1">
        <f t="array" ref="E12791">_xlfn.XLOOKUP(Table1[[#This Row],[ScheduleWeekWritten]],Table3[Game],100+Table3[Increase],Table1[[#This Row],[ScheduleWeekWritten]])</f>
        <v>8</v>
      </c>
      <c r="F12791" t="b">
        <v>0</v>
      </c>
      <c r="G12791" t="s">
        <v>24</v>
      </c>
      <c r="H12791">
        <v>31</v>
      </c>
      <c r="I12791">
        <v>30</v>
      </c>
      <c r="J12791" t="s">
        <v>210</v>
      </c>
      <c r="K12791" t="s">
        <v>29</v>
      </c>
      <c r="L12791" t="str">
        <f>_xlfn.XLOOKUP(Table1[[#This Row],[TeamFavoriteID]],Table2[team_id],Table2[team_name],_xlfn.XLOOKUP(Table1[[#This Row],[TeamFavoriteID]],Table2[team_id_pfr],Table2[team_name],"Even"))</f>
        <v>Los Angeles Chargers</v>
      </c>
      <c r="M12791">
        <v>-3.5</v>
      </c>
      <c r="N12791">
        <f>IF(Table1[[#This Row],[TeamFavorite]]=Table1[[#This Row],[TeamHome]],Table1[[#This Row],[ScoreAway]]-Table1[[#This Row],[ScoreHome]],Table1[[#This Row],[ScoreHome]]-Table1[[#This Row],[ScoreAway]])</f>
        <v>1</v>
      </c>
      <c r="O12791">
        <f>IF(Table1[[#This Row],[SpreadActual]]&lt;Table1[[#This Row],[SpreadFavorite]],1,0)</f>
        <v>0</v>
      </c>
      <c r="P12791">
        <v>44.5</v>
      </c>
      <c r="Q12791" t="s">
        <v>174</v>
      </c>
      <c r="R12791" t="b">
        <v>0</v>
      </c>
    </row>
    <row r="12792" spans="1:22" x14ac:dyDescent="0.2">
      <c r="A12792" s="1">
        <v>44136</v>
      </c>
      <c r="B12792">
        <v>2020</v>
      </c>
      <c r="C12792">
        <f>_xlfn.MAXIFS(Table1[ScheduleWeekWritten],Table1[ScheduleSeason],Table1[[#This Row],[ScheduleSeason]])</f>
        <v>17</v>
      </c>
      <c r="D12792">
        <v>8</v>
      </c>
      <c r="E12792" cm="1">
        <f t="array" ref="E12792">_xlfn.XLOOKUP(Table1[[#This Row],[ScheduleWeekWritten]],Table3[Game],100+Table3[Increase],Table1[[#This Row],[ScheduleWeekWritten]])</f>
        <v>8</v>
      </c>
      <c r="F12792" t="b">
        <v>0</v>
      </c>
      <c r="G12792" t="s">
        <v>45</v>
      </c>
      <c r="H12792">
        <v>21</v>
      </c>
      <c r="I12792">
        <v>41</v>
      </c>
      <c r="J12792" t="s">
        <v>140</v>
      </c>
      <c r="K12792" t="s">
        <v>72</v>
      </c>
      <c r="L12792" t="str">
        <f>_xlfn.XLOOKUP(Table1[[#This Row],[TeamFavoriteID]],Table2[team_id],Table2[team_name],_xlfn.XLOOKUP(Table1[[#This Row],[TeamFavoriteID]],Table2[team_id_pfr],Table2[team_name],"Even"))</f>
        <v>Baltimore Colts</v>
      </c>
      <c r="M12792">
        <v>-3</v>
      </c>
      <c r="N12792">
        <f>IF(Table1[[#This Row],[TeamFavorite]]=Table1[[#This Row],[TeamHome]],Table1[[#This Row],[ScoreAway]]-Table1[[#This Row],[ScoreHome]],Table1[[#This Row],[ScoreHome]]-Table1[[#This Row],[ScoreAway]])</f>
        <v>-20</v>
      </c>
      <c r="O12792">
        <f>IF(Table1[[#This Row],[SpreadActual]]&lt;Table1[[#This Row],[SpreadFavorite]],1,0)</f>
        <v>1</v>
      </c>
      <c r="P12792">
        <v>49.5</v>
      </c>
      <c r="Q12792" t="s">
        <v>181</v>
      </c>
      <c r="R12792" t="b">
        <v>0</v>
      </c>
      <c r="S12792">
        <v>72</v>
      </c>
      <c r="T12792">
        <v>0</v>
      </c>
      <c r="V12792" t="s">
        <v>103</v>
      </c>
    </row>
    <row r="12793" spans="1:22" x14ac:dyDescent="0.2">
      <c r="A12793" s="1">
        <v>44136</v>
      </c>
      <c r="B12793">
        <v>2020</v>
      </c>
      <c r="C12793">
        <f>_xlfn.MAXIFS(Table1[ScheduleWeekWritten],Table1[ScheduleSeason],Table1[[#This Row],[ScheduleSeason]])</f>
        <v>17</v>
      </c>
      <c r="D12793">
        <v>8</v>
      </c>
      <c r="E12793" cm="1">
        <f t="array" ref="E12793">_xlfn.XLOOKUP(Table1[[#This Row],[ScheduleWeekWritten]],Table3[Game],100+Table3[Increase],Table1[[#This Row],[ScheduleWeekWritten]])</f>
        <v>8</v>
      </c>
      <c r="F12793" t="b">
        <v>0</v>
      </c>
      <c r="G12793" t="s">
        <v>33</v>
      </c>
      <c r="H12793">
        <v>22</v>
      </c>
      <c r="I12793">
        <v>28</v>
      </c>
      <c r="J12793" t="s">
        <v>54</v>
      </c>
      <c r="K12793" t="s">
        <v>35</v>
      </c>
      <c r="L12793" t="str">
        <f>_xlfn.XLOOKUP(Table1[[#This Row],[TeamFavoriteID]],Table2[team_id],Table2[team_name],_xlfn.XLOOKUP(Table1[[#This Row],[TeamFavoriteID]],Table2[team_id_pfr],Table2[team_name],"Even"))</f>
        <v>Green Bay Packers</v>
      </c>
      <c r="M12793">
        <v>-6.5</v>
      </c>
      <c r="N12793">
        <f>IF(Table1[[#This Row],[TeamFavorite]]=Table1[[#This Row],[TeamHome]],Table1[[#This Row],[ScoreAway]]-Table1[[#This Row],[ScoreHome]],Table1[[#This Row],[ScoreHome]]-Table1[[#This Row],[ScoreAway]])</f>
        <v>6</v>
      </c>
      <c r="O12793">
        <f>IF(Table1[[#This Row],[SpreadActual]]&lt;Table1[[#This Row],[SpreadFavorite]],1,0)</f>
        <v>0</v>
      </c>
      <c r="P12793">
        <v>50</v>
      </c>
      <c r="Q12793" t="s">
        <v>82</v>
      </c>
      <c r="R12793" t="b">
        <v>0</v>
      </c>
    </row>
    <row r="12794" spans="1:22" x14ac:dyDescent="0.2">
      <c r="A12794" s="1">
        <v>44136</v>
      </c>
      <c r="B12794">
        <v>2020</v>
      </c>
      <c r="C12794">
        <f>_xlfn.MAXIFS(Table1[ScheduleWeekWritten],Table1[ScheduleSeason],Table1[[#This Row],[ScheduleSeason]])</f>
        <v>17</v>
      </c>
      <c r="D12794">
        <v>8</v>
      </c>
      <c r="E12794" cm="1">
        <f t="array" ref="E12794">_xlfn.XLOOKUP(Table1[[#This Row],[ScheduleWeekWritten]],Table3[Game],100+Table3[Increase],Table1[[#This Row],[ScheduleWeekWritten]])</f>
        <v>8</v>
      </c>
      <c r="F12794" t="b">
        <v>0</v>
      </c>
      <c r="G12794" t="s">
        <v>42</v>
      </c>
      <c r="H12794">
        <v>35</v>
      </c>
      <c r="I12794">
        <v>9</v>
      </c>
      <c r="J12794" t="s">
        <v>31</v>
      </c>
      <c r="K12794" t="s">
        <v>75</v>
      </c>
      <c r="L12794" t="str">
        <f>_xlfn.XLOOKUP(Table1[[#This Row],[TeamFavoriteID]],Table2[team_id],Table2[team_name],_xlfn.XLOOKUP(Table1[[#This Row],[TeamFavoriteID]],Table2[team_id_pfr],Table2[team_name],"Even"))</f>
        <v>Kansas City Chiefs</v>
      </c>
      <c r="M12794">
        <v>-19.5</v>
      </c>
      <c r="N12794">
        <f>IF(Table1[[#This Row],[TeamFavorite]]=Table1[[#This Row],[TeamHome]],Table1[[#This Row],[ScoreAway]]-Table1[[#This Row],[ScoreHome]],Table1[[#This Row],[ScoreHome]]-Table1[[#This Row],[ScoreAway]])</f>
        <v>-26</v>
      </c>
      <c r="O12794">
        <f>IF(Table1[[#This Row],[SpreadActual]]&lt;Table1[[#This Row],[SpreadFavorite]],1,0)</f>
        <v>1</v>
      </c>
      <c r="P12794">
        <v>49</v>
      </c>
      <c r="Q12794" t="s">
        <v>117</v>
      </c>
      <c r="R12794" t="b">
        <v>0</v>
      </c>
    </row>
    <row r="12795" spans="1:22" x14ac:dyDescent="0.2">
      <c r="A12795" s="1">
        <v>44136</v>
      </c>
      <c r="B12795">
        <v>2020</v>
      </c>
      <c r="C12795">
        <f>_xlfn.MAXIFS(Table1[ScheduleWeekWritten],Table1[ScheduleSeason],Table1[[#This Row],[ScheduleSeason]])</f>
        <v>17</v>
      </c>
      <c r="D12795">
        <v>8</v>
      </c>
      <c r="E12795" cm="1">
        <f t="array" ref="E12795">_xlfn.XLOOKUP(Table1[[#This Row],[ScheduleWeekWritten]],Table3[Game],100+Table3[Increase],Table1[[#This Row],[ScheduleWeekWritten]])</f>
        <v>8</v>
      </c>
      <c r="F12795" t="b">
        <v>0</v>
      </c>
      <c r="G12795" t="s">
        <v>19</v>
      </c>
      <c r="H12795">
        <v>28</v>
      </c>
      <c r="I12795">
        <v>17</v>
      </c>
      <c r="J12795" t="s">
        <v>39</v>
      </c>
      <c r="K12795" t="s">
        <v>40</v>
      </c>
      <c r="L12795" t="str">
        <f>_xlfn.XLOOKUP(Table1[[#This Row],[TeamFavoriteID]],Table2[team_id],Table2[team_name],_xlfn.XLOOKUP(Table1[[#This Row],[TeamFavoriteID]],Table2[team_id_pfr],Table2[team_name],"Even"))</f>
        <v>Los Angeles Rams</v>
      </c>
      <c r="M12795">
        <v>-3.5</v>
      </c>
      <c r="N12795">
        <f>IF(Table1[[#This Row],[TeamFavorite]]=Table1[[#This Row],[TeamHome]],Table1[[#This Row],[ScoreAway]]-Table1[[#This Row],[ScoreHome]],Table1[[#This Row],[ScoreHome]]-Table1[[#This Row],[ScoreAway]])</f>
        <v>11</v>
      </c>
      <c r="O12795">
        <f>IF(Table1[[#This Row],[SpreadActual]]&lt;Table1[[#This Row],[SpreadFavorite]],1,0)</f>
        <v>0</v>
      </c>
      <c r="P12795">
        <v>45.5</v>
      </c>
      <c r="Q12795" t="s">
        <v>212</v>
      </c>
      <c r="R12795" t="b">
        <v>0</v>
      </c>
    </row>
    <row r="12796" spans="1:22" x14ac:dyDescent="0.2">
      <c r="A12796" s="1">
        <v>44136</v>
      </c>
      <c r="B12796">
        <v>2020</v>
      </c>
      <c r="C12796">
        <f>_xlfn.MAXIFS(Table1[ScheduleWeekWritten],Table1[ScheduleSeason],Table1[[#This Row],[ScheduleSeason]])</f>
        <v>17</v>
      </c>
      <c r="D12796">
        <v>8</v>
      </c>
      <c r="E12796" cm="1">
        <f t="array" ref="E12796">_xlfn.XLOOKUP(Table1[[#This Row],[ScheduleWeekWritten]],Table3[Game],100+Table3[Increase],Table1[[#This Row],[ScheduleWeekWritten]])</f>
        <v>8</v>
      </c>
      <c r="F12796" t="b">
        <v>0</v>
      </c>
      <c r="G12796" t="s">
        <v>58</v>
      </c>
      <c r="H12796">
        <v>23</v>
      </c>
      <c r="I12796">
        <v>9</v>
      </c>
      <c r="J12796" t="s">
        <v>67</v>
      </c>
      <c r="K12796" t="s">
        <v>77</v>
      </c>
      <c r="L12796" t="str">
        <f>_xlfn.XLOOKUP(Table1[[#This Row],[TeamFavoriteID]],Table2[team_id],Table2[team_name],_xlfn.XLOOKUP(Table1[[#This Row],[TeamFavoriteID]],Table2[team_id_pfr],Table2[team_name],"Even"))</f>
        <v>Philadelphia Eagles</v>
      </c>
      <c r="M12796">
        <v>-11.5</v>
      </c>
      <c r="N12796">
        <f>IF(Table1[[#This Row],[TeamFavorite]]=Table1[[#This Row],[TeamHome]],Table1[[#This Row],[ScoreAway]]-Table1[[#This Row],[ScoreHome]],Table1[[#This Row],[ScoreHome]]-Table1[[#This Row],[ScoreAway]])</f>
        <v>-14</v>
      </c>
      <c r="O12796">
        <f>IF(Table1[[#This Row],[SpreadActual]]&lt;Table1[[#This Row],[SpreadFavorite]],1,0)</f>
        <v>1</v>
      </c>
      <c r="P12796">
        <v>42.5</v>
      </c>
      <c r="Q12796" t="s">
        <v>183</v>
      </c>
      <c r="R12796" t="b">
        <v>0</v>
      </c>
    </row>
    <row r="12797" spans="1:22" x14ac:dyDescent="0.2">
      <c r="A12797" s="1">
        <v>44136</v>
      </c>
      <c r="B12797">
        <v>2020</v>
      </c>
      <c r="C12797">
        <f>_xlfn.MAXIFS(Table1[ScheduleWeekWritten],Table1[ScheduleSeason],Table1[[#This Row],[ScheduleSeason]])</f>
        <v>17</v>
      </c>
      <c r="D12797">
        <v>8</v>
      </c>
      <c r="E12797" cm="1">
        <f t="array" ref="E12797">_xlfn.XLOOKUP(Table1[[#This Row],[ScheduleWeekWritten]],Table3[Game],100+Table3[Increase],Table1[[#This Row],[ScheduleWeekWritten]])</f>
        <v>8</v>
      </c>
      <c r="F12797" t="b">
        <v>0</v>
      </c>
      <c r="G12797" t="s">
        <v>128</v>
      </c>
      <c r="H12797">
        <v>37</v>
      </c>
      <c r="I12797">
        <v>27</v>
      </c>
      <c r="J12797" t="s">
        <v>53</v>
      </c>
      <c r="K12797" t="s">
        <v>132</v>
      </c>
      <c r="L12797" t="str">
        <f>_xlfn.XLOOKUP(Table1[[#This Row],[TeamFavoriteID]],Table2[team_id],Table2[team_name],_xlfn.XLOOKUP(Table1[[#This Row],[TeamFavoriteID]],Table2[team_id_pfr],Table2[team_name],"Even"))</f>
        <v>Seattle Seahawks</v>
      </c>
      <c r="M12797">
        <v>-3</v>
      </c>
      <c r="N12797">
        <f>IF(Table1[[#This Row],[TeamFavorite]]=Table1[[#This Row],[TeamHome]],Table1[[#This Row],[ScoreAway]]-Table1[[#This Row],[ScoreHome]],Table1[[#This Row],[ScoreHome]]-Table1[[#This Row],[ScoreAway]])</f>
        <v>-10</v>
      </c>
      <c r="O12797">
        <f>IF(Table1[[#This Row],[SpreadActual]]&lt;Table1[[#This Row],[SpreadFavorite]],1,0)</f>
        <v>1</v>
      </c>
      <c r="P12797">
        <v>53.5</v>
      </c>
      <c r="Q12797" t="s">
        <v>180</v>
      </c>
      <c r="R12797" t="b">
        <v>0</v>
      </c>
    </row>
    <row r="12798" spans="1:22" x14ac:dyDescent="0.2">
      <c r="A12798" s="1">
        <v>44137</v>
      </c>
      <c r="B12798">
        <v>2020</v>
      </c>
      <c r="C12798">
        <f>_xlfn.MAXIFS(Table1[ScheduleWeekWritten],Table1[ScheduleSeason],Table1[[#This Row],[ScheduleSeason]])</f>
        <v>17</v>
      </c>
      <c r="D12798">
        <v>8</v>
      </c>
      <c r="E12798" cm="1">
        <f t="array" ref="E12798">_xlfn.XLOOKUP(Table1[[#This Row],[ScheduleWeekWritten]],Table3[Game],100+Table3[Increase],Table1[[#This Row],[ScheduleWeekWritten]])</f>
        <v>8</v>
      </c>
      <c r="F12798" t="b">
        <v>0</v>
      </c>
      <c r="G12798" t="s">
        <v>50</v>
      </c>
      <c r="H12798">
        <v>23</v>
      </c>
      <c r="I12798">
        <v>25</v>
      </c>
      <c r="J12798" t="s">
        <v>127</v>
      </c>
      <c r="K12798" t="s">
        <v>133</v>
      </c>
      <c r="L12798" t="str">
        <f>_xlfn.XLOOKUP(Table1[[#This Row],[TeamFavoriteID]],Table2[team_id],Table2[team_name],_xlfn.XLOOKUP(Table1[[#This Row],[TeamFavoriteID]],Table2[team_id_pfr],Table2[team_name],"Even"))</f>
        <v>Tampa Bay Buccaneers</v>
      </c>
      <c r="M12798">
        <v>-12.5</v>
      </c>
      <c r="N12798">
        <f>IF(Table1[[#This Row],[TeamFavorite]]=Table1[[#This Row],[TeamHome]],Table1[[#This Row],[ScoreAway]]-Table1[[#This Row],[ScoreHome]],Table1[[#This Row],[ScoreHome]]-Table1[[#This Row],[ScoreAway]])</f>
        <v>-2</v>
      </c>
      <c r="O12798">
        <f>IF(Table1[[#This Row],[SpreadActual]]&lt;Table1[[#This Row],[SpreadFavorite]],1,0)</f>
        <v>0</v>
      </c>
      <c r="P12798">
        <v>45</v>
      </c>
      <c r="Q12798" t="s">
        <v>197</v>
      </c>
      <c r="R12798" t="b">
        <v>0</v>
      </c>
    </row>
    <row r="12799" spans="1:22" x14ac:dyDescent="0.2">
      <c r="A12799" s="1">
        <v>44140</v>
      </c>
      <c r="B12799">
        <v>2020</v>
      </c>
      <c r="C12799">
        <f>_xlfn.MAXIFS(Table1[ScheduleWeekWritten],Table1[ScheduleSeason],Table1[[#This Row],[ScheduleSeason]])</f>
        <v>17</v>
      </c>
      <c r="D12799">
        <v>9</v>
      </c>
      <c r="E12799" cm="1">
        <f t="array" ref="E12799">_xlfn.XLOOKUP(Table1[[#This Row],[ScheduleWeekWritten]],Table3[Game],100+Table3[Increase],Table1[[#This Row],[ScheduleWeekWritten]])</f>
        <v>9</v>
      </c>
      <c r="F12799" t="b">
        <v>0</v>
      </c>
      <c r="G12799" t="s">
        <v>53</v>
      </c>
      <c r="H12799">
        <v>17</v>
      </c>
      <c r="I12799">
        <v>34</v>
      </c>
      <c r="J12799" t="s">
        <v>33</v>
      </c>
      <c r="K12799" t="s">
        <v>35</v>
      </c>
      <c r="L12799" t="str">
        <f>_xlfn.XLOOKUP(Table1[[#This Row],[TeamFavoriteID]],Table2[team_id],Table2[team_name],_xlfn.XLOOKUP(Table1[[#This Row],[TeamFavoriteID]],Table2[team_id_pfr],Table2[team_name],"Even"))</f>
        <v>Green Bay Packers</v>
      </c>
      <c r="M12799">
        <v>-7.5</v>
      </c>
      <c r="N12799">
        <f>IF(Table1[[#This Row],[TeamFavorite]]=Table1[[#This Row],[TeamHome]],Table1[[#This Row],[ScoreAway]]-Table1[[#This Row],[ScoreHome]],Table1[[#This Row],[ScoreHome]]-Table1[[#This Row],[ScoreAway]])</f>
        <v>-17</v>
      </c>
      <c r="O12799">
        <f>IF(Table1[[#This Row],[SpreadActual]]&lt;Table1[[#This Row],[SpreadFavorite]],1,0)</f>
        <v>1</v>
      </c>
      <c r="P12799">
        <v>48.5</v>
      </c>
      <c r="Q12799" t="s">
        <v>203</v>
      </c>
      <c r="R12799" t="b">
        <v>0</v>
      </c>
    </row>
    <row r="12800" spans="1:22" x14ac:dyDescent="0.2">
      <c r="A12800" s="1">
        <v>44143</v>
      </c>
      <c r="B12800">
        <v>2020</v>
      </c>
      <c r="C12800">
        <f>_xlfn.MAXIFS(Table1[ScheduleWeekWritten],Table1[ScheduleSeason],Table1[[#This Row],[ScheduleSeason]])</f>
        <v>17</v>
      </c>
      <c r="D12800">
        <v>9</v>
      </c>
      <c r="E12800" cm="1">
        <f t="array" ref="E12800">_xlfn.XLOOKUP(Table1[[#This Row],[ScheduleWeekWritten]],Table3[Game],100+Table3[Increase],Table1[[#This Row],[ScheduleWeekWritten]])</f>
        <v>9</v>
      </c>
      <c r="F12800" t="b">
        <v>0</v>
      </c>
      <c r="G12800" t="s">
        <v>149</v>
      </c>
      <c r="H12800">
        <v>31</v>
      </c>
      <c r="I12800">
        <v>34</v>
      </c>
      <c r="J12800" t="s">
        <v>19</v>
      </c>
      <c r="K12800" t="s">
        <v>59</v>
      </c>
      <c r="L12800" t="str">
        <f>_xlfn.XLOOKUP(Table1[[#This Row],[TeamFavoriteID]],Table2[team_id],Table2[team_name],_xlfn.XLOOKUP(Table1[[#This Row],[TeamFavoriteID]],Table2[team_id_pfr],Table2[team_name],"Even"))</f>
        <v>Arizona Cardinals</v>
      </c>
      <c r="M12800">
        <v>-5.5</v>
      </c>
      <c r="N12800">
        <f>IF(Table1[[#This Row],[TeamFavorite]]=Table1[[#This Row],[TeamHome]],Table1[[#This Row],[ScoreAway]]-Table1[[#This Row],[ScoreHome]],Table1[[#This Row],[ScoreHome]]-Table1[[#This Row],[ScoreAway]])</f>
        <v>3</v>
      </c>
      <c r="O12800">
        <f>IF(Table1[[#This Row],[SpreadActual]]&lt;Table1[[#This Row],[SpreadFavorite]],1,0)</f>
        <v>0</v>
      </c>
      <c r="P12800">
        <v>49</v>
      </c>
      <c r="Q12800" t="s">
        <v>150</v>
      </c>
      <c r="R12800" t="b">
        <v>0</v>
      </c>
      <c r="S12800">
        <v>72</v>
      </c>
      <c r="T12800">
        <v>0</v>
      </c>
      <c r="V12800" t="s">
        <v>103</v>
      </c>
    </row>
    <row r="12801" spans="1:22" x14ac:dyDescent="0.2">
      <c r="A12801" s="1">
        <v>44143</v>
      </c>
      <c r="B12801">
        <v>2020</v>
      </c>
      <c r="C12801">
        <f>_xlfn.MAXIFS(Table1[ScheduleWeekWritten],Table1[ScheduleSeason],Table1[[#This Row],[ScheduleSeason]])</f>
        <v>17</v>
      </c>
      <c r="D12801">
        <v>9</v>
      </c>
      <c r="E12801" cm="1">
        <f t="array" ref="E12801">_xlfn.XLOOKUP(Table1[[#This Row],[ScheduleWeekWritten]],Table3[Game],100+Table3[Increase],Table1[[#This Row],[ScheduleWeekWritten]])</f>
        <v>9</v>
      </c>
      <c r="F12801" t="b">
        <v>0</v>
      </c>
      <c r="G12801" t="s">
        <v>38</v>
      </c>
      <c r="H12801">
        <v>34</v>
      </c>
      <c r="I12801">
        <v>27</v>
      </c>
      <c r="J12801" t="s">
        <v>24</v>
      </c>
      <c r="K12801" t="s">
        <v>109</v>
      </c>
      <c r="L12801" t="str">
        <f>_xlfn.XLOOKUP(Table1[[#This Row],[TeamFavoriteID]],Table2[team_id],Table2[team_name],_xlfn.XLOOKUP(Table1[[#This Row],[TeamFavoriteID]],Table2[team_id_pfr],Table2[team_name],"Even"))</f>
        <v>Atlanta Falcons</v>
      </c>
      <c r="M12801">
        <v>-4</v>
      </c>
      <c r="N12801">
        <f>IF(Table1[[#This Row],[TeamFavorite]]=Table1[[#This Row],[TeamHome]],Table1[[#This Row],[ScoreAway]]-Table1[[#This Row],[ScoreHome]],Table1[[#This Row],[ScoreHome]]-Table1[[#This Row],[ScoreAway]])</f>
        <v>-7</v>
      </c>
      <c r="O12801">
        <f>IF(Table1[[#This Row],[SpreadActual]]&lt;Table1[[#This Row],[SpreadFavorite]],1,0)</f>
        <v>1</v>
      </c>
      <c r="P12801">
        <v>49</v>
      </c>
      <c r="Q12801" t="s">
        <v>213</v>
      </c>
      <c r="R12801" t="b">
        <v>0</v>
      </c>
      <c r="S12801">
        <v>72</v>
      </c>
      <c r="T12801">
        <v>0</v>
      </c>
      <c r="V12801" t="s">
        <v>103</v>
      </c>
    </row>
    <row r="12802" spans="1:22" x14ac:dyDescent="0.2">
      <c r="A12802" s="1">
        <v>44143</v>
      </c>
      <c r="B12802">
        <v>2020</v>
      </c>
      <c r="C12802">
        <f>_xlfn.MAXIFS(Table1[ScheduleWeekWritten],Table1[ScheduleSeason],Table1[[#This Row],[ScheduleSeason]])</f>
        <v>17</v>
      </c>
      <c r="D12802">
        <v>9</v>
      </c>
      <c r="E12802" cm="1">
        <f t="array" ref="E12802">_xlfn.XLOOKUP(Table1[[#This Row],[ScheduleWeekWritten]],Table3[Game],100+Table3[Increase],Table1[[#This Row],[ScheduleWeekWritten]])</f>
        <v>9</v>
      </c>
      <c r="F12802" t="b">
        <v>0</v>
      </c>
      <c r="G12802" t="s">
        <v>28</v>
      </c>
      <c r="H12802">
        <v>44</v>
      </c>
      <c r="I12802">
        <v>34</v>
      </c>
      <c r="J12802" t="s">
        <v>128</v>
      </c>
      <c r="K12802" t="s">
        <v>132</v>
      </c>
      <c r="L12802" t="str">
        <f>_xlfn.XLOOKUP(Table1[[#This Row],[TeamFavoriteID]],Table2[team_id],Table2[team_name],_xlfn.XLOOKUP(Table1[[#This Row],[TeamFavoriteID]],Table2[team_id_pfr],Table2[team_name],"Even"))</f>
        <v>Seattle Seahawks</v>
      </c>
      <c r="M12802">
        <v>-3</v>
      </c>
      <c r="N12802">
        <f>IF(Table1[[#This Row],[TeamFavorite]]=Table1[[#This Row],[TeamHome]],Table1[[#This Row],[ScoreAway]]-Table1[[#This Row],[ScoreHome]],Table1[[#This Row],[ScoreHome]]-Table1[[#This Row],[ScoreAway]])</f>
        <v>10</v>
      </c>
      <c r="O12802">
        <f>IF(Table1[[#This Row],[SpreadActual]]&lt;Table1[[#This Row],[SpreadFavorite]],1,0)</f>
        <v>0</v>
      </c>
      <c r="P12802">
        <v>55</v>
      </c>
      <c r="Q12802" t="s">
        <v>204</v>
      </c>
      <c r="R12802" t="b">
        <v>0</v>
      </c>
    </row>
    <row r="12803" spans="1:22" x14ac:dyDescent="0.2">
      <c r="A12803" s="1">
        <v>44143</v>
      </c>
      <c r="B12803">
        <v>2020</v>
      </c>
      <c r="C12803">
        <f>_xlfn.MAXIFS(Table1[ScheduleWeekWritten],Table1[ScheduleSeason],Table1[[#This Row],[ScheduleSeason]])</f>
        <v>17</v>
      </c>
      <c r="D12803">
        <v>9</v>
      </c>
      <c r="E12803" cm="1">
        <f t="array" ref="E12803">_xlfn.XLOOKUP(Table1[[#This Row],[ScheduleWeekWritten]],Table3[Game],100+Table3[Increase],Table1[[#This Row],[ScheduleWeekWritten]])</f>
        <v>9</v>
      </c>
      <c r="F12803" t="b">
        <v>0</v>
      </c>
      <c r="G12803" t="s">
        <v>67</v>
      </c>
      <c r="H12803">
        <v>19</v>
      </c>
      <c r="I12803">
        <v>24</v>
      </c>
      <c r="J12803" t="s">
        <v>49</v>
      </c>
      <c r="K12803" t="s">
        <v>51</v>
      </c>
      <c r="L12803" t="str">
        <f>_xlfn.XLOOKUP(Table1[[#This Row],[TeamFavoriteID]],Table2[team_id],Table2[team_name],_xlfn.XLOOKUP(Table1[[#This Row],[TeamFavoriteID]],Table2[team_id_pfr],Table2[team_name],"Even"))</f>
        <v>Pittsburgh Steelers</v>
      </c>
      <c r="M12803">
        <v>-14</v>
      </c>
      <c r="N12803">
        <f>IF(Table1[[#This Row],[TeamFavorite]]=Table1[[#This Row],[TeamHome]],Table1[[#This Row],[ScoreAway]]-Table1[[#This Row],[ScoreHome]],Table1[[#This Row],[ScoreHome]]-Table1[[#This Row],[ScoreAway]])</f>
        <v>-5</v>
      </c>
      <c r="O12803">
        <f>IF(Table1[[#This Row],[SpreadActual]]&lt;Table1[[#This Row],[SpreadFavorite]],1,0)</f>
        <v>0</v>
      </c>
      <c r="P12803">
        <v>44</v>
      </c>
      <c r="Q12803" t="s">
        <v>208</v>
      </c>
      <c r="R12803" t="b">
        <v>0</v>
      </c>
      <c r="S12803">
        <v>72</v>
      </c>
      <c r="T12803">
        <v>0</v>
      </c>
      <c r="V12803" t="s">
        <v>103</v>
      </c>
    </row>
    <row r="12804" spans="1:22" x14ac:dyDescent="0.2">
      <c r="A12804" s="1">
        <v>44143</v>
      </c>
      <c r="B12804">
        <v>2020</v>
      </c>
      <c r="C12804">
        <f>_xlfn.MAXIFS(Table1[ScheduleWeekWritten],Table1[ScheduleSeason],Table1[[#This Row],[ScheduleSeason]])</f>
        <v>17</v>
      </c>
      <c r="D12804">
        <v>9</v>
      </c>
      <c r="E12804" cm="1">
        <f t="array" ref="E12804">_xlfn.XLOOKUP(Table1[[#This Row],[ScheduleWeekWritten]],Table3[Game],100+Table3[Increase],Table1[[#This Row],[ScheduleWeekWritten]])</f>
        <v>9</v>
      </c>
      <c r="F12804" t="b">
        <v>0</v>
      </c>
      <c r="G12804" t="s">
        <v>140</v>
      </c>
      <c r="H12804">
        <v>10</v>
      </c>
      <c r="I12804">
        <v>24</v>
      </c>
      <c r="J12804" t="s">
        <v>158</v>
      </c>
      <c r="K12804" t="s">
        <v>159</v>
      </c>
      <c r="L12804" t="str">
        <f>_xlfn.XLOOKUP(Table1[[#This Row],[TeamFavoriteID]],Table2[team_id],Table2[team_name],_xlfn.XLOOKUP(Table1[[#This Row],[TeamFavoriteID]],Table2[team_id_pfr],Table2[team_name],"Even"))</f>
        <v>Baltimore Ravens</v>
      </c>
      <c r="M12804">
        <v>-1</v>
      </c>
      <c r="N12804">
        <f>IF(Table1[[#This Row],[TeamFavorite]]=Table1[[#This Row],[TeamHome]],Table1[[#This Row],[ScoreAway]]-Table1[[#This Row],[ScoreHome]],Table1[[#This Row],[ScoreHome]]-Table1[[#This Row],[ScoreAway]])</f>
        <v>-14</v>
      </c>
      <c r="O12804">
        <f>IF(Table1[[#This Row],[SpreadActual]]&lt;Table1[[#This Row],[SpreadFavorite]],1,0)</f>
        <v>1</v>
      </c>
      <c r="P12804">
        <v>48</v>
      </c>
      <c r="Q12804" t="s">
        <v>190</v>
      </c>
      <c r="R12804" t="b">
        <v>0</v>
      </c>
      <c r="S12804">
        <v>72</v>
      </c>
      <c r="T12804">
        <v>0</v>
      </c>
      <c r="V12804" t="s">
        <v>103</v>
      </c>
    </row>
    <row r="12805" spans="1:22" x14ac:dyDescent="0.2">
      <c r="A12805" s="1">
        <v>44143</v>
      </c>
      <c r="B12805">
        <v>2020</v>
      </c>
      <c r="C12805">
        <f>_xlfn.MAXIFS(Table1[ScheduleWeekWritten],Table1[ScheduleSeason],Table1[[#This Row],[ScheduleSeason]])</f>
        <v>17</v>
      </c>
      <c r="D12805">
        <v>9</v>
      </c>
      <c r="E12805" cm="1">
        <f t="array" ref="E12805">_xlfn.XLOOKUP(Table1[[#This Row],[ScheduleWeekWritten]],Table3[Game],100+Table3[Increase],Table1[[#This Row],[ScheduleWeekWritten]])</f>
        <v>9</v>
      </c>
      <c r="F12805" t="b">
        <v>0</v>
      </c>
      <c r="G12805" t="s">
        <v>154</v>
      </c>
      <c r="H12805">
        <v>25</v>
      </c>
      <c r="I12805">
        <v>27</v>
      </c>
      <c r="J12805" t="s">
        <v>177</v>
      </c>
      <c r="K12805" t="s">
        <v>182</v>
      </c>
      <c r="L12805" t="str">
        <f>_xlfn.XLOOKUP(Table1[[#This Row],[TeamFavoriteID]],Table2[team_id],Table2[team_name],_xlfn.XLOOKUP(Table1[[#This Row],[TeamFavoriteID]],Table2[team_id_pfr],Table2[team_name],"Even"))</f>
        <v>Houston Texans</v>
      </c>
      <c r="M12805">
        <v>-6.5</v>
      </c>
      <c r="N12805">
        <f>IF(Table1[[#This Row],[TeamFavorite]]=Table1[[#This Row],[TeamHome]],Table1[[#This Row],[ScoreAway]]-Table1[[#This Row],[ScoreHome]],Table1[[#This Row],[ScoreHome]]-Table1[[#This Row],[ScoreAway]])</f>
        <v>-2</v>
      </c>
      <c r="O12805">
        <f>IF(Table1[[#This Row],[SpreadActual]]&lt;Table1[[#This Row],[SpreadFavorite]],1,0)</f>
        <v>0</v>
      </c>
      <c r="P12805">
        <v>49.5</v>
      </c>
      <c r="Q12805" t="s">
        <v>214</v>
      </c>
      <c r="R12805" t="b">
        <v>0</v>
      </c>
    </row>
    <row r="12806" spans="1:22" x14ac:dyDescent="0.2">
      <c r="A12806" s="1">
        <v>44143</v>
      </c>
      <c r="B12806">
        <v>2020</v>
      </c>
      <c r="C12806">
        <f>_xlfn.MAXIFS(Table1[ScheduleWeekWritten],Table1[ScheduleSeason],Table1[[#This Row],[ScheduleSeason]])</f>
        <v>17</v>
      </c>
      <c r="D12806">
        <v>9</v>
      </c>
      <c r="E12806" cm="1">
        <f t="array" ref="E12806">_xlfn.XLOOKUP(Table1[[#This Row],[ScheduleWeekWritten]],Table3[Game],100+Table3[Increase],Table1[[#This Row],[ScheduleWeekWritten]])</f>
        <v>9</v>
      </c>
      <c r="F12806" t="b">
        <v>0</v>
      </c>
      <c r="G12806" t="s">
        <v>42</v>
      </c>
      <c r="H12806">
        <v>33</v>
      </c>
      <c r="I12806">
        <v>31</v>
      </c>
      <c r="J12806" t="s">
        <v>152</v>
      </c>
      <c r="K12806" t="s">
        <v>75</v>
      </c>
      <c r="L12806" t="str">
        <f>_xlfn.XLOOKUP(Table1[[#This Row],[TeamFavoriteID]],Table2[team_id],Table2[team_name],_xlfn.XLOOKUP(Table1[[#This Row],[TeamFavoriteID]],Table2[team_id_pfr],Table2[team_name],"Even"))</f>
        <v>Kansas City Chiefs</v>
      </c>
      <c r="M12806">
        <v>-10</v>
      </c>
      <c r="N12806">
        <f>IF(Table1[[#This Row],[TeamFavorite]]=Table1[[#This Row],[TeamHome]],Table1[[#This Row],[ScoreAway]]-Table1[[#This Row],[ScoreHome]],Table1[[#This Row],[ScoreHome]]-Table1[[#This Row],[ScoreAway]])</f>
        <v>-2</v>
      </c>
      <c r="O12806">
        <f>IF(Table1[[#This Row],[SpreadActual]]&lt;Table1[[#This Row],[SpreadFavorite]],1,0)</f>
        <v>0</v>
      </c>
      <c r="P12806">
        <v>51.5</v>
      </c>
      <c r="Q12806" t="s">
        <v>117</v>
      </c>
      <c r="R12806" t="b">
        <v>0</v>
      </c>
    </row>
    <row r="12807" spans="1:22" x14ac:dyDescent="0.2">
      <c r="A12807" s="1">
        <v>44143</v>
      </c>
      <c r="B12807">
        <v>2020</v>
      </c>
      <c r="C12807">
        <f>_xlfn.MAXIFS(Table1[ScheduleWeekWritten],Table1[ScheduleSeason],Table1[[#This Row],[ScheduleSeason]])</f>
        <v>17</v>
      </c>
      <c r="D12807">
        <v>9</v>
      </c>
      <c r="E12807" cm="1">
        <f t="array" ref="E12807">_xlfn.XLOOKUP(Table1[[#This Row],[ScheduleWeekWritten]],Table3[Game],100+Table3[Increase],Table1[[#This Row],[ScheduleWeekWritten]])</f>
        <v>9</v>
      </c>
      <c r="F12807" t="b">
        <v>0</v>
      </c>
      <c r="G12807" t="s">
        <v>210</v>
      </c>
      <c r="H12807">
        <v>26</v>
      </c>
      <c r="I12807">
        <v>31</v>
      </c>
      <c r="J12807" t="s">
        <v>217</v>
      </c>
      <c r="K12807" t="s">
        <v>21</v>
      </c>
      <c r="L12807" t="str">
        <f>_xlfn.XLOOKUP(Table1[[#This Row],[TeamFavoriteID]],Table2[team_id],Table2[team_name],_xlfn.XLOOKUP(Table1[[#This Row],[TeamFavoriteID]],Table2[team_id_pfr],Table2[team_name],"Even"))</f>
        <v>Las Vegas Raiders</v>
      </c>
      <c r="M12807">
        <v>-1</v>
      </c>
      <c r="N12807">
        <f>IF(Table1[[#This Row],[TeamFavorite]]=Table1[[#This Row],[TeamHome]],Table1[[#This Row],[ScoreAway]]-Table1[[#This Row],[ScoreHome]],Table1[[#This Row],[ScoreHome]]-Table1[[#This Row],[ScoreAway]])</f>
        <v>-5</v>
      </c>
      <c r="O12807">
        <f>IF(Table1[[#This Row],[SpreadActual]]&lt;Table1[[#This Row],[SpreadFavorite]],1,0)</f>
        <v>1</v>
      </c>
      <c r="P12807">
        <v>52.5</v>
      </c>
      <c r="Q12807" t="s">
        <v>218</v>
      </c>
      <c r="R12807" t="b">
        <v>0</v>
      </c>
      <c r="S12807">
        <v>72</v>
      </c>
      <c r="T12807">
        <v>0</v>
      </c>
      <c r="V12807" t="s">
        <v>103</v>
      </c>
    </row>
    <row r="12808" spans="1:22" x14ac:dyDescent="0.2">
      <c r="A12808" s="1">
        <v>44143</v>
      </c>
      <c r="B12808">
        <v>2020</v>
      </c>
      <c r="C12808">
        <f>_xlfn.MAXIFS(Table1[ScheduleWeekWritten],Table1[ScheduleSeason],Table1[[#This Row],[ScheduleSeason]])</f>
        <v>17</v>
      </c>
      <c r="D12808">
        <v>9</v>
      </c>
      <c r="E12808" cm="1">
        <f t="array" ref="E12808">_xlfn.XLOOKUP(Table1[[#This Row],[ScheduleWeekWritten]],Table3[Game],100+Table3[Increase],Table1[[#This Row],[ScheduleWeekWritten]])</f>
        <v>9</v>
      </c>
      <c r="F12808" t="b">
        <v>0</v>
      </c>
      <c r="G12808" t="s">
        <v>54</v>
      </c>
      <c r="H12808">
        <v>34</v>
      </c>
      <c r="I12808">
        <v>20</v>
      </c>
      <c r="J12808" t="s">
        <v>45</v>
      </c>
      <c r="K12808" t="s">
        <v>55</v>
      </c>
      <c r="L12808" t="str">
        <f>_xlfn.XLOOKUP(Table1[[#This Row],[TeamFavoriteID]],Table2[team_id],Table2[team_name],_xlfn.XLOOKUP(Table1[[#This Row],[TeamFavoriteID]],Table2[team_id_pfr],Table2[team_name],"Even"))</f>
        <v>Minnesota Vikings</v>
      </c>
      <c r="M12808">
        <v>-4</v>
      </c>
      <c r="N12808">
        <f>IF(Table1[[#This Row],[TeamFavorite]]=Table1[[#This Row],[TeamHome]],Table1[[#This Row],[ScoreAway]]-Table1[[#This Row],[ScoreHome]],Table1[[#This Row],[ScoreHome]]-Table1[[#This Row],[ScoreAway]])</f>
        <v>-14</v>
      </c>
      <c r="O12808">
        <f>IF(Table1[[#This Row],[SpreadActual]]&lt;Table1[[#This Row],[SpreadFavorite]],1,0)</f>
        <v>1</v>
      </c>
      <c r="P12808">
        <v>52</v>
      </c>
      <c r="Q12808" t="s">
        <v>205</v>
      </c>
      <c r="R12808" t="b">
        <v>0</v>
      </c>
      <c r="S12808">
        <v>72</v>
      </c>
      <c r="T12808">
        <v>0</v>
      </c>
      <c r="V12808" t="s">
        <v>103</v>
      </c>
    </row>
    <row r="12809" spans="1:22" x14ac:dyDescent="0.2">
      <c r="A12809" s="1">
        <v>44143</v>
      </c>
      <c r="B12809">
        <v>2020</v>
      </c>
      <c r="C12809">
        <f>_xlfn.MAXIFS(Table1[ScheduleWeekWritten],Table1[ScheduleSeason],Table1[[#This Row],[ScheduleSeason]])</f>
        <v>17</v>
      </c>
      <c r="D12809">
        <v>9</v>
      </c>
      <c r="E12809" cm="1">
        <f t="array" ref="E12809">_xlfn.XLOOKUP(Table1[[#This Row],[ScheduleWeekWritten]],Table3[Game],100+Table3[Increase],Table1[[#This Row],[ScheduleWeekWritten]])</f>
        <v>9</v>
      </c>
      <c r="F12809" t="b">
        <v>0</v>
      </c>
      <c r="G12809" t="s">
        <v>127</v>
      </c>
      <c r="H12809">
        <v>3</v>
      </c>
      <c r="I12809">
        <v>38</v>
      </c>
      <c r="J12809" t="s">
        <v>95</v>
      </c>
      <c r="K12809" t="s">
        <v>133</v>
      </c>
      <c r="L12809" t="str">
        <f>_xlfn.XLOOKUP(Table1[[#This Row],[TeamFavoriteID]],Table2[team_id],Table2[team_name],_xlfn.XLOOKUP(Table1[[#This Row],[TeamFavoriteID]],Table2[team_id_pfr],Table2[team_name],"Even"))</f>
        <v>Tampa Bay Buccaneers</v>
      </c>
      <c r="M12809">
        <v>-4</v>
      </c>
      <c r="N12809">
        <f>IF(Table1[[#This Row],[TeamFavorite]]=Table1[[#This Row],[TeamHome]],Table1[[#This Row],[ScoreAway]]-Table1[[#This Row],[ScoreHome]],Table1[[#This Row],[ScoreHome]]-Table1[[#This Row],[ScoreAway]])</f>
        <v>35</v>
      </c>
      <c r="O12809">
        <f>IF(Table1[[#This Row],[SpreadActual]]&lt;Table1[[#This Row],[SpreadFavorite]],1,0)</f>
        <v>0</v>
      </c>
      <c r="P12809">
        <v>50.5</v>
      </c>
      <c r="Q12809" t="s">
        <v>168</v>
      </c>
      <c r="R12809" t="b">
        <v>0</v>
      </c>
    </row>
    <row r="12810" spans="1:22" x14ac:dyDescent="0.2">
      <c r="A12810" s="1">
        <v>44143</v>
      </c>
      <c r="B12810">
        <v>2020</v>
      </c>
      <c r="C12810">
        <f>_xlfn.MAXIFS(Table1[ScheduleWeekWritten],Table1[ScheduleSeason],Table1[[#This Row],[ScheduleSeason]])</f>
        <v>17</v>
      </c>
      <c r="D12810">
        <v>9</v>
      </c>
      <c r="E12810" cm="1">
        <f t="array" ref="E12810">_xlfn.XLOOKUP(Table1[[#This Row],[ScheduleWeekWritten]],Table3[Game],100+Table3[Increase],Table1[[#This Row],[ScheduleWeekWritten]])</f>
        <v>9</v>
      </c>
      <c r="F12810" t="b">
        <v>0</v>
      </c>
      <c r="G12810" t="s">
        <v>171</v>
      </c>
      <c r="H12810">
        <v>24</v>
      </c>
      <c r="I12810">
        <v>17</v>
      </c>
      <c r="J12810" t="s">
        <v>46</v>
      </c>
      <c r="K12810" t="s">
        <v>25</v>
      </c>
      <c r="L12810" t="str">
        <f>_xlfn.XLOOKUP(Table1[[#This Row],[TeamFavoriteID]],Table2[team_id],Table2[team_name],_xlfn.XLOOKUP(Table1[[#This Row],[TeamFavoriteID]],Table2[team_id_pfr],Table2[team_name],"Even"))</f>
        <v>Houston Oilers</v>
      </c>
      <c r="M12810">
        <v>-6.5</v>
      </c>
      <c r="N12810">
        <f>IF(Table1[[#This Row],[TeamFavorite]]=Table1[[#This Row],[TeamHome]],Table1[[#This Row],[ScoreAway]]-Table1[[#This Row],[ScoreHome]],Table1[[#This Row],[ScoreHome]]-Table1[[#This Row],[ScoreAway]])</f>
        <v>7</v>
      </c>
      <c r="O12810">
        <f>IF(Table1[[#This Row],[SpreadActual]]&lt;Table1[[#This Row],[SpreadFavorite]],1,0)</f>
        <v>0</v>
      </c>
      <c r="P12810">
        <v>47</v>
      </c>
      <c r="Q12810" t="s">
        <v>172</v>
      </c>
      <c r="R12810" t="b">
        <v>0</v>
      </c>
    </row>
    <row r="12811" spans="1:22" x14ac:dyDescent="0.2">
      <c r="A12811" s="1">
        <v>44143</v>
      </c>
      <c r="B12811">
        <v>2020</v>
      </c>
      <c r="C12811">
        <f>_xlfn.MAXIFS(Table1[ScheduleWeekWritten],Table1[ScheduleSeason],Table1[[#This Row],[ScheduleSeason]])</f>
        <v>17</v>
      </c>
      <c r="D12811">
        <v>9</v>
      </c>
      <c r="E12811" cm="1">
        <f t="array" ref="E12811">_xlfn.XLOOKUP(Table1[[#This Row],[ScheduleWeekWritten]],Table3[Game],100+Table3[Increase],Table1[[#This Row],[ScheduleWeekWritten]])</f>
        <v>9</v>
      </c>
      <c r="F12811" t="b">
        <v>0</v>
      </c>
      <c r="G12811" t="s">
        <v>219</v>
      </c>
      <c r="H12811">
        <v>20</v>
      </c>
      <c r="I12811">
        <v>23</v>
      </c>
      <c r="J12811" t="s">
        <v>50</v>
      </c>
      <c r="K12811" t="s">
        <v>85</v>
      </c>
      <c r="L12811" t="str">
        <f>_xlfn.XLOOKUP(Table1[[#This Row],[TeamFavoriteID]],Table2[team_id],Table2[team_name],_xlfn.XLOOKUP(Table1[[#This Row],[TeamFavoriteID]],Table2[team_id_pfr],Table2[team_name],"Even"))</f>
        <v>Washington Commanders</v>
      </c>
      <c r="M12811">
        <v>-2.5</v>
      </c>
      <c r="N12811">
        <f>IF(Table1[[#This Row],[TeamFavorite]]=Table1[[#This Row],[TeamHome]],Table1[[#This Row],[ScoreAway]]-Table1[[#This Row],[ScoreHome]],Table1[[#This Row],[ScoreHome]]-Table1[[#This Row],[ScoreAway]])</f>
        <v>-3</v>
      </c>
      <c r="O12811">
        <f>IF(Table1[[#This Row],[SpreadActual]]&lt;Table1[[#This Row],[SpreadFavorite]],1,0)</f>
        <v>1</v>
      </c>
      <c r="P12811">
        <v>43</v>
      </c>
      <c r="Q12811" t="s">
        <v>165</v>
      </c>
      <c r="R12811" t="b">
        <v>0</v>
      </c>
    </row>
    <row r="12812" spans="1:22" x14ac:dyDescent="0.2">
      <c r="A12812" s="1">
        <v>44144</v>
      </c>
      <c r="B12812">
        <v>2020</v>
      </c>
      <c r="C12812">
        <f>_xlfn.MAXIFS(Table1[ScheduleWeekWritten],Table1[ScheduleSeason],Table1[[#This Row],[ScheduleSeason]])</f>
        <v>17</v>
      </c>
      <c r="D12812">
        <v>9</v>
      </c>
      <c r="E12812" cm="1">
        <f t="array" ref="E12812">_xlfn.XLOOKUP(Table1[[#This Row],[ScheduleWeekWritten]],Table3[Game],100+Table3[Increase],Table1[[#This Row],[ScheduleWeekWritten]])</f>
        <v>9</v>
      </c>
      <c r="F12812" t="b">
        <v>0</v>
      </c>
      <c r="G12812" t="s">
        <v>31</v>
      </c>
      <c r="H12812">
        <v>27</v>
      </c>
      <c r="I12812">
        <v>30</v>
      </c>
      <c r="J12812" t="s">
        <v>115</v>
      </c>
      <c r="K12812" t="s">
        <v>70</v>
      </c>
      <c r="L12812" t="str">
        <f>_xlfn.XLOOKUP(Table1[[#This Row],[TeamFavoriteID]],Table2[team_id],Table2[team_name],_xlfn.XLOOKUP(Table1[[#This Row],[TeamFavoriteID]],Table2[team_id_pfr],Table2[team_name],"Even"))</f>
        <v>Boston Patriots</v>
      </c>
      <c r="M12812">
        <v>-9.5</v>
      </c>
      <c r="N12812">
        <f>IF(Table1[[#This Row],[TeamFavorite]]=Table1[[#This Row],[TeamHome]],Table1[[#This Row],[ScoreAway]]-Table1[[#This Row],[ScoreHome]],Table1[[#This Row],[ScoreHome]]-Table1[[#This Row],[ScoreAway]])</f>
        <v>-3</v>
      </c>
      <c r="O12812">
        <f>IF(Table1[[#This Row],[SpreadActual]]&lt;Table1[[#This Row],[SpreadFavorite]],1,0)</f>
        <v>0</v>
      </c>
      <c r="P12812">
        <v>41.5</v>
      </c>
      <c r="Q12812" t="s">
        <v>197</v>
      </c>
      <c r="R12812" t="b">
        <v>0</v>
      </c>
    </row>
    <row r="12813" spans="1:22" x14ac:dyDescent="0.2">
      <c r="A12813" s="1">
        <v>44147</v>
      </c>
      <c r="B12813">
        <v>2020</v>
      </c>
      <c r="C12813">
        <f>_xlfn.MAXIFS(Table1[ScheduleWeekWritten],Table1[ScheduleSeason],Table1[[#This Row],[ScheduleSeason]])</f>
        <v>17</v>
      </c>
      <c r="D12813">
        <v>10</v>
      </c>
      <c r="E12813" cm="1">
        <f t="array" ref="E12813">_xlfn.XLOOKUP(Table1[[#This Row],[ScheduleWeekWritten]],Table3[Game],100+Table3[Increase],Table1[[#This Row],[ScheduleWeekWritten]])</f>
        <v>10</v>
      </c>
      <c r="F12813" t="b">
        <v>0</v>
      </c>
      <c r="G12813" t="s">
        <v>171</v>
      </c>
      <c r="H12813">
        <v>17</v>
      </c>
      <c r="I12813">
        <v>34</v>
      </c>
      <c r="J12813" t="s">
        <v>140</v>
      </c>
      <c r="K12813" t="s">
        <v>25</v>
      </c>
      <c r="L12813" t="str">
        <f>_xlfn.XLOOKUP(Table1[[#This Row],[TeamFavoriteID]],Table2[team_id],Table2[team_name],_xlfn.XLOOKUP(Table1[[#This Row],[TeamFavoriteID]],Table2[team_id_pfr],Table2[team_name],"Even"))</f>
        <v>Houston Oilers</v>
      </c>
      <c r="M12813">
        <v>-1</v>
      </c>
      <c r="N12813">
        <f>IF(Table1[[#This Row],[TeamFavorite]]=Table1[[#This Row],[TeamHome]],Table1[[#This Row],[ScoreAway]]-Table1[[#This Row],[ScoreHome]],Table1[[#This Row],[ScoreHome]]-Table1[[#This Row],[ScoreAway]])</f>
        <v>-17</v>
      </c>
      <c r="O12813">
        <f>IF(Table1[[#This Row],[SpreadActual]]&lt;Table1[[#This Row],[SpreadFavorite]],1,0)</f>
        <v>1</v>
      </c>
      <c r="P12813">
        <v>48.5</v>
      </c>
      <c r="Q12813" t="s">
        <v>172</v>
      </c>
      <c r="R12813" t="b">
        <v>0</v>
      </c>
    </row>
    <row r="12814" spans="1:22" x14ac:dyDescent="0.2">
      <c r="A12814" s="1">
        <v>44150</v>
      </c>
      <c r="B12814">
        <v>2020</v>
      </c>
      <c r="C12814">
        <f>_xlfn.MAXIFS(Table1[ScheduleWeekWritten],Table1[ScheduleSeason],Table1[[#This Row],[ScheduleSeason]])</f>
        <v>17</v>
      </c>
      <c r="D12814">
        <v>10</v>
      </c>
      <c r="E12814" cm="1">
        <f t="array" ref="E12814">_xlfn.XLOOKUP(Table1[[#This Row],[ScheduleWeekWritten]],Table3[Game],100+Table3[Increase],Table1[[#This Row],[ScheduleWeekWritten]])</f>
        <v>10</v>
      </c>
      <c r="F12814" t="b">
        <v>0</v>
      </c>
      <c r="G12814" t="s">
        <v>149</v>
      </c>
      <c r="H12814">
        <v>32</v>
      </c>
      <c r="I12814">
        <v>30</v>
      </c>
      <c r="J12814" t="s">
        <v>28</v>
      </c>
      <c r="K12814" t="s">
        <v>59</v>
      </c>
      <c r="L12814" t="str">
        <f>_xlfn.XLOOKUP(Table1[[#This Row],[TeamFavoriteID]],Table2[team_id],Table2[team_name],_xlfn.XLOOKUP(Table1[[#This Row],[TeamFavoriteID]],Table2[team_id_pfr],Table2[team_name],"Even"))</f>
        <v>Arizona Cardinals</v>
      </c>
      <c r="M12814">
        <v>-2.5</v>
      </c>
      <c r="N12814">
        <f>IF(Table1[[#This Row],[TeamFavorite]]=Table1[[#This Row],[TeamHome]],Table1[[#This Row],[ScoreAway]]-Table1[[#This Row],[ScoreHome]],Table1[[#This Row],[ScoreHome]]-Table1[[#This Row],[ScoreAway]])</f>
        <v>-2</v>
      </c>
      <c r="O12814">
        <f>IF(Table1[[#This Row],[SpreadActual]]&lt;Table1[[#This Row],[SpreadFavorite]],1,0)</f>
        <v>0</v>
      </c>
      <c r="P12814">
        <v>56</v>
      </c>
      <c r="Q12814" t="s">
        <v>150</v>
      </c>
      <c r="R12814" t="b">
        <v>0</v>
      </c>
      <c r="S12814">
        <v>72</v>
      </c>
      <c r="T12814">
        <v>0</v>
      </c>
      <c r="V12814" t="s">
        <v>103</v>
      </c>
    </row>
    <row r="12815" spans="1:22" x14ac:dyDescent="0.2">
      <c r="A12815" s="1">
        <v>44150</v>
      </c>
      <c r="B12815">
        <v>2020</v>
      </c>
      <c r="C12815">
        <f>_xlfn.MAXIFS(Table1[ScheduleWeekWritten],Table1[ScheduleSeason],Table1[[#This Row],[ScheduleSeason]])</f>
        <v>17</v>
      </c>
      <c r="D12815">
        <v>10</v>
      </c>
      <c r="E12815" cm="1">
        <f t="array" ref="E12815">_xlfn.XLOOKUP(Table1[[#This Row],[ScheduleWeekWritten]],Table3[Game],100+Table3[Increase],Table1[[#This Row],[ScheduleWeekWritten]])</f>
        <v>10</v>
      </c>
      <c r="F12815" t="b">
        <v>0</v>
      </c>
      <c r="G12815" t="s">
        <v>152</v>
      </c>
      <c r="H12815">
        <v>23</v>
      </c>
      <c r="I12815">
        <v>46</v>
      </c>
      <c r="J12815" t="s">
        <v>127</v>
      </c>
      <c r="K12815" t="s">
        <v>133</v>
      </c>
      <c r="L12815" t="str">
        <f>_xlfn.XLOOKUP(Table1[[#This Row],[TeamFavoriteID]],Table2[team_id],Table2[team_name],_xlfn.XLOOKUP(Table1[[#This Row],[TeamFavoriteID]],Table2[team_id_pfr],Table2[team_name],"Even"))</f>
        <v>Tampa Bay Buccaneers</v>
      </c>
      <c r="M12815">
        <v>-6</v>
      </c>
      <c r="N12815">
        <f>IF(Table1[[#This Row],[TeamFavorite]]=Table1[[#This Row],[TeamHome]],Table1[[#This Row],[ScoreAway]]-Table1[[#This Row],[ScoreHome]],Table1[[#This Row],[ScoreHome]]-Table1[[#This Row],[ScoreAway]])</f>
        <v>-23</v>
      </c>
      <c r="O12815">
        <f>IF(Table1[[#This Row],[SpreadActual]]&lt;Table1[[#This Row],[SpreadFavorite]],1,0)</f>
        <v>1</v>
      </c>
      <c r="P12815">
        <v>51</v>
      </c>
      <c r="Q12815" t="s">
        <v>160</v>
      </c>
      <c r="R12815" t="b">
        <v>0</v>
      </c>
    </row>
    <row r="12816" spans="1:22" x14ac:dyDescent="0.2">
      <c r="A12816" s="1">
        <v>44150</v>
      </c>
      <c r="B12816">
        <v>2020</v>
      </c>
      <c r="C12816">
        <f>_xlfn.MAXIFS(Table1[ScheduleWeekWritten],Table1[ScheduleSeason],Table1[[#This Row],[ScheduleSeason]])</f>
        <v>17</v>
      </c>
      <c r="D12816">
        <v>10</v>
      </c>
      <c r="E12816" cm="1">
        <f t="array" ref="E12816">_xlfn.XLOOKUP(Table1[[#This Row],[ScheduleWeekWritten]],Table3[Game],100+Table3[Increase],Table1[[#This Row],[ScheduleWeekWritten]])</f>
        <v>10</v>
      </c>
      <c r="F12816" t="b">
        <v>0</v>
      </c>
      <c r="G12816" t="s">
        <v>62</v>
      </c>
      <c r="H12816">
        <v>10</v>
      </c>
      <c r="I12816">
        <v>7</v>
      </c>
      <c r="J12816" t="s">
        <v>177</v>
      </c>
      <c r="K12816" t="s">
        <v>63</v>
      </c>
      <c r="L12816" t="str">
        <f>_xlfn.XLOOKUP(Table1[[#This Row],[TeamFavoriteID]],Table2[team_id],Table2[team_name],_xlfn.XLOOKUP(Table1[[#This Row],[TeamFavoriteID]],Table2[team_id_pfr],Table2[team_name],"Even"))</f>
        <v>Cleveland Browns</v>
      </c>
      <c r="M12816">
        <v>-4</v>
      </c>
      <c r="N12816">
        <f>IF(Table1[[#This Row],[TeamFavorite]]=Table1[[#This Row],[TeamHome]],Table1[[#This Row],[ScoreAway]]-Table1[[#This Row],[ScoreHome]],Table1[[#This Row],[ScoreHome]]-Table1[[#This Row],[ScoreAway]])</f>
        <v>-3</v>
      </c>
      <c r="O12816">
        <f>IF(Table1[[#This Row],[SpreadActual]]&lt;Table1[[#This Row],[SpreadFavorite]],1,0)</f>
        <v>0</v>
      </c>
      <c r="P12816">
        <v>45.5</v>
      </c>
      <c r="Q12816" t="s">
        <v>170</v>
      </c>
      <c r="R12816" t="b">
        <v>0</v>
      </c>
    </row>
    <row r="12817" spans="1:22" x14ac:dyDescent="0.2">
      <c r="A12817" s="1">
        <v>44150</v>
      </c>
      <c r="B12817">
        <v>2020</v>
      </c>
      <c r="C12817">
        <f>_xlfn.MAXIFS(Table1[ScheduleWeekWritten],Table1[ScheduleSeason],Table1[[#This Row],[ScheduleSeason]])</f>
        <v>17</v>
      </c>
      <c r="D12817">
        <v>10</v>
      </c>
      <c r="E12817" cm="1">
        <f t="array" ref="E12817">_xlfn.XLOOKUP(Table1[[#This Row],[ScheduleWeekWritten]],Table3[Game],100+Table3[Increase],Table1[[#This Row],[ScheduleWeekWritten]])</f>
        <v>10</v>
      </c>
      <c r="F12817" t="b">
        <v>0</v>
      </c>
      <c r="G12817" t="s">
        <v>45</v>
      </c>
      <c r="H12817">
        <v>30</v>
      </c>
      <c r="I12817">
        <v>27</v>
      </c>
      <c r="J12817" t="s">
        <v>219</v>
      </c>
      <c r="K12817" t="s">
        <v>79</v>
      </c>
      <c r="L12817" t="str">
        <f>_xlfn.XLOOKUP(Table1[[#This Row],[TeamFavoriteID]],Table2[team_id],Table2[team_name],_xlfn.XLOOKUP(Table1[[#This Row],[TeamFavoriteID]],Table2[team_id_pfr],Table2[team_name],"Even"))</f>
        <v>Detroit Lions</v>
      </c>
      <c r="M12817">
        <v>-3</v>
      </c>
      <c r="N12817">
        <f>IF(Table1[[#This Row],[TeamFavorite]]=Table1[[#This Row],[TeamHome]],Table1[[#This Row],[ScoreAway]]-Table1[[#This Row],[ScoreHome]],Table1[[#This Row],[ScoreHome]]-Table1[[#This Row],[ScoreAway]])</f>
        <v>-3</v>
      </c>
      <c r="O12817">
        <f>IF(Table1[[#This Row],[SpreadActual]]&lt;Table1[[#This Row],[SpreadFavorite]],1,0)</f>
        <v>0</v>
      </c>
      <c r="P12817">
        <v>46</v>
      </c>
      <c r="Q12817" t="s">
        <v>181</v>
      </c>
      <c r="R12817" t="b">
        <v>0</v>
      </c>
      <c r="S12817">
        <v>72</v>
      </c>
      <c r="T12817">
        <v>0</v>
      </c>
      <c r="V12817" t="s">
        <v>103</v>
      </c>
    </row>
    <row r="12818" spans="1:22" x14ac:dyDescent="0.2">
      <c r="A12818" s="1">
        <v>44150</v>
      </c>
      <c r="B12818">
        <v>2020</v>
      </c>
      <c r="C12818">
        <f>_xlfn.MAXIFS(Table1[ScheduleWeekWritten],Table1[ScheduleSeason],Table1[[#This Row],[ScheduleSeason]])</f>
        <v>17</v>
      </c>
      <c r="D12818">
        <v>10</v>
      </c>
      <c r="E12818" cm="1">
        <f t="array" ref="E12818">_xlfn.XLOOKUP(Table1[[#This Row],[ScheduleWeekWritten]],Table3[Game],100+Table3[Increase],Table1[[#This Row],[ScheduleWeekWritten]])</f>
        <v>10</v>
      </c>
      <c r="F12818" t="b">
        <v>0</v>
      </c>
      <c r="G12818" t="s">
        <v>33</v>
      </c>
      <c r="H12818">
        <v>24</v>
      </c>
      <c r="I12818">
        <v>20</v>
      </c>
      <c r="J12818" t="s">
        <v>154</v>
      </c>
      <c r="K12818" t="s">
        <v>35</v>
      </c>
      <c r="L12818" t="str">
        <f>_xlfn.XLOOKUP(Table1[[#This Row],[TeamFavoriteID]],Table2[team_id],Table2[team_name],_xlfn.XLOOKUP(Table1[[#This Row],[TeamFavoriteID]],Table2[team_id_pfr],Table2[team_name],"Even"))</f>
        <v>Green Bay Packers</v>
      </c>
      <c r="M12818">
        <v>-14</v>
      </c>
      <c r="N12818">
        <f>IF(Table1[[#This Row],[TeamFavorite]]=Table1[[#This Row],[TeamHome]],Table1[[#This Row],[ScoreAway]]-Table1[[#This Row],[ScoreHome]],Table1[[#This Row],[ScoreHome]]-Table1[[#This Row],[ScoreAway]])</f>
        <v>-4</v>
      </c>
      <c r="O12818">
        <f>IF(Table1[[#This Row],[SpreadActual]]&lt;Table1[[#This Row],[SpreadFavorite]],1,0)</f>
        <v>0</v>
      </c>
      <c r="P12818">
        <v>47.5</v>
      </c>
      <c r="Q12818" t="s">
        <v>82</v>
      </c>
      <c r="R12818" t="b">
        <v>0</v>
      </c>
    </row>
    <row r="12819" spans="1:22" x14ac:dyDescent="0.2">
      <c r="A12819" s="1">
        <v>44150</v>
      </c>
      <c r="B12819">
        <v>2020</v>
      </c>
      <c r="C12819">
        <f>_xlfn.MAXIFS(Table1[ScheduleWeekWritten],Table1[ScheduleSeason],Table1[[#This Row],[ScheduleSeason]])</f>
        <v>17</v>
      </c>
      <c r="D12819">
        <v>10</v>
      </c>
      <c r="E12819" cm="1">
        <f t="array" ref="E12819">_xlfn.XLOOKUP(Table1[[#This Row],[ScheduleWeekWritten]],Table3[Game],100+Table3[Increase],Table1[[#This Row],[ScheduleWeekWritten]])</f>
        <v>10</v>
      </c>
      <c r="F12819" t="b">
        <v>0</v>
      </c>
      <c r="G12819" t="s">
        <v>217</v>
      </c>
      <c r="H12819">
        <v>37</v>
      </c>
      <c r="I12819">
        <v>12</v>
      </c>
      <c r="J12819" t="s">
        <v>24</v>
      </c>
      <c r="K12819" t="s">
        <v>21</v>
      </c>
      <c r="L12819" t="str">
        <f>_xlfn.XLOOKUP(Table1[[#This Row],[TeamFavoriteID]],Table2[team_id],Table2[team_name],_xlfn.XLOOKUP(Table1[[#This Row],[TeamFavoriteID]],Table2[team_id_pfr],Table2[team_name],"Even"))</f>
        <v>Las Vegas Raiders</v>
      </c>
      <c r="M12819">
        <v>-3.5</v>
      </c>
      <c r="N12819">
        <f>IF(Table1[[#This Row],[TeamFavorite]]=Table1[[#This Row],[TeamHome]],Table1[[#This Row],[ScoreAway]]-Table1[[#This Row],[ScoreHome]],Table1[[#This Row],[ScoreHome]]-Table1[[#This Row],[ScoreAway]])</f>
        <v>-25</v>
      </c>
      <c r="O12819">
        <f>IF(Table1[[#This Row],[SpreadActual]]&lt;Table1[[#This Row],[SpreadFavorite]],1,0)</f>
        <v>1</v>
      </c>
      <c r="P12819">
        <v>50.5</v>
      </c>
      <c r="Q12819" t="s">
        <v>220</v>
      </c>
      <c r="R12819" t="b">
        <v>0</v>
      </c>
      <c r="S12819">
        <v>72</v>
      </c>
      <c r="T12819">
        <v>0</v>
      </c>
      <c r="V12819" t="s">
        <v>103</v>
      </c>
    </row>
    <row r="12820" spans="1:22" x14ac:dyDescent="0.2">
      <c r="A12820" s="1">
        <v>44150</v>
      </c>
      <c r="B12820">
        <v>2020</v>
      </c>
      <c r="C12820">
        <f>_xlfn.MAXIFS(Table1[ScheduleWeekWritten],Table1[ScheduleSeason],Table1[[#This Row],[ScheduleSeason]])</f>
        <v>17</v>
      </c>
      <c r="D12820">
        <v>10</v>
      </c>
      <c r="E12820" cm="1">
        <f t="array" ref="E12820">_xlfn.XLOOKUP(Table1[[#This Row],[ScheduleWeekWritten]],Table3[Game],100+Table3[Increase],Table1[[#This Row],[ScheduleWeekWritten]])</f>
        <v>10</v>
      </c>
      <c r="F12820" t="b">
        <v>0</v>
      </c>
      <c r="G12820" t="s">
        <v>39</v>
      </c>
      <c r="H12820">
        <v>23</v>
      </c>
      <c r="I12820">
        <v>16</v>
      </c>
      <c r="J12820" t="s">
        <v>128</v>
      </c>
      <c r="K12820" t="s">
        <v>40</v>
      </c>
      <c r="L12820" t="str">
        <f>_xlfn.XLOOKUP(Table1[[#This Row],[TeamFavoriteID]],Table2[team_id],Table2[team_name],_xlfn.XLOOKUP(Table1[[#This Row],[TeamFavoriteID]],Table2[team_id_pfr],Table2[team_name],"Even"))</f>
        <v>Los Angeles Rams</v>
      </c>
      <c r="M12820">
        <v>-3</v>
      </c>
      <c r="N12820">
        <f>IF(Table1[[#This Row],[TeamFavorite]]=Table1[[#This Row],[TeamHome]],Table1[[#This Row],[ScoreAway]]-Table1[[#This Row],[ScoreHome]],Table1[[#This Row],[ScoreHome]]-Table1[[#This Row],[ScoreAway]])</f>
        <v>-7</v>
      </c>
      <c r="O12820">
        <f>IF(Table1[[#This Row],[SpreadActual]]&lt;Table1[[#This Row],[SpreadFavorite]],1,0)</f>
        <v>1</v>
      </c>
      <c r="P12820">
        <v>54.5</v>
      </c>
      <c r="Q12820" t="s">
        <v>218</v>
      </c>
      <c r="R12820" t="b">
        <v>0</v>
      </c>
      <c r="S12820">
        <v>72</v>
      </c>
      <c r="T12820">
        <v>0</v>
      </c>
      <c r="V12820" t="s">
        <v>103</v>
      </c>
    </row>
    <row r="12821" spans="1:22" x14ac:dyDescent="0.2">
      <c r="A12821" s="1">
        <v>44150</v>
      </c>
      <c r="B12821">
        <v>2020</v>
      </c>
      <c r="C12821">
        <f>_xlfn.MAXIFS(Table1[ScheduleWeekWritten],Table1[ScheduleSeason],Table1[[#This Row],[ScheduleSeason]])</f>
        <v>17</v>
      </c>
      <c r="D12821">
        <v>10</v>
      </c>
      <c r="E12821" cm="1">
        <f t="array" ref="E12821">_xlfn.XLOOKUP(Table1[[#This Row],[ScheduleWeekWritten]],Table3[Game],100+Table3[Increase],Table1[[#This Row],[ScheduleWeekWritten]])</f>
        <v>10</v>
      </c>
      <c r="F12821" t="b">
        <v>0</v>
      </c>
      <c r="G12821" t="s">
        <v>19</v>
      </c>
      <c r="H12821">
        <v>29</v>
      </c>
      <c r="I12821">
        <v>21</v>
      </c>
      <c r="J12821" t="s">
        <v>210</v>
      </c>
      <c r="K12821" t="s">
        <v>91</v>
      </c>
      <c r="L12821" t="str">
        <f>_xlfn.XLOOKUP(Table1[[#This Row],[TeamFavoriteID]],Table2[team_id],Table2[team_name],_xlfn.XLOOKUP(Table1[[#This Row],[TeamFavoriteID]],Table2[team_id_pfr],Table2[team_name],"Even"))</f>
        <v>Miami Dolphins</v>
      </c>
      <c r="M12821">
        <v>-2</v>
      </c>
      <c r="N12821">
        <f>IF(Table1[[#This Row],[TeamFavorite]]=Table1[[#This Row],[TeamHome]],Table1[[#This Row],[ScoreAway]]-Table1[[#This Row],[ScoreHome]],Table1[[#This Row],[ScoreHome]]-Table1[[#This Row],[ScoreAway]])</f>
        <v>-8</v>
      </c>
      <c r="O12821">
        <f>IF(Table1[[#This Row],[SpreadActual]]&lt;Table1[[#This Row],[SpreadFavorite]],1,0)</f>
        <v>1</v>
      </c>
      <c r="P12821">
        <v>48.5</v>
      </c>
      <c r="Q12821" t="s">
        <v>212</v>
      </c>
      <c r="R12821" t="b">
        <v>0</v>
      </c>
    </row>
    <row r="12822" spans="1:22" x14ac:dyDescent="0.2">
      <c r="A12822" s="1">
        <v>44150</v>
      </c>
      <c r="B12822">
        <v>2020</v>
      </c>
      <c r="C12822">
        <f>_xlfn.MAXIFS(Table1[ScheduleWeekWritten],Table1[ScheduleSeason],Table1[[#This Row],[ScheduleSeason]])</f>
        <v>17</v>
      </c>
      <c r="D12822">
        <v>10</v>
      </c>
      <c r="E12822" cm="1">
        <f t="array" ref="E12822">_xlfn.XLOOKUP(Table1[[#This Row],[ScheduleWeekWritten]],Table3[Game],100+Table3[Increase],Table1[[#This Row],[ScheduleWeekWritten]])</f>
        <v>10</v>
      </c>
      <c r="F12822" t="b">
        <v>0</v>
      </c>
      <c r="G12822" t="s">
        <v>115</v>
      </c>
      <c r="H12822">
        <v>23</v>
      </c>
      <c r="I12822">
        <v>17</v>
      </c>
      <c r="J12822" t="s">
        <v>158</v>
      </c>
      <c r="K12822" t="s">
        <v>159</v>
      </c>
      <c r="L12822" t="str">
        <f>_xlfn.XLOOKUP(Table1[[#This Row],[TeamFavoriteID]],Table2[team_id],Table2[team_name],_xlfn.XLOOKUP(Table1[[#This Row],[TeamFavoriteID]],Table2[team_id_pfr],Table2[team_name],"Even"))</f>
        <v>Baltimore Ravens</v>
      </c>
      <c r="M12822">
        <v>-7</v>
      </c>
      <c r="N12822">
        <f>IF(Table1[[#This Row],[TeamFavorite]]=Table1[[#This Row],[TeamHome]],Table1[[#This Row],[ScoreAway]]-Table1[[#This Row],[ScoreHome]],Table1[[#This Row],[ScoreHome]]-Table1[[#This Row],[ScoreAway]])</f>
        <v>6</v>
      </c>
      <c r="O12822">
        <f>IF(Table1[[#This Row],[SpreadActual]]&lt;Table1[[#This Row],[SpreadFavorite]],1,0)</f>
        <v>0</v>
      </c>
      <c r="P12822">
        <v>43.5</v>
      </c>
      <c r="Q12822" t="s">
        <v>179</v>
      </c>
      <c r="R12822" t="b">
        <v>0</v>
      </c>
      <c r="V12822" t="s">
        <v>2</v>
      </c>
    </row>
    <row r="12823" spans="1:22" x14ac:dyDescent="0.2">
      <c r="A12823" s="1">
        <v>44150</v>
      </c>
      <c r="B12823">
        <v>2020</v>
      </c>
      <c r="C12823">
        <f>_xlfn.MAXIFS(Table1[ScheduleWeekWritten],Table1[ScheduleSeason],Table1[[#This Row],[ScheduleSeason]])</f>
        <v>17</v>
      </c>
      <c r="D12823">
        <v>10</v>
      </c>
      <c r="E12823" cm="1">
        <f t="array" ref="E12823">_xlfn.XLOOKUP(Table1[[#This Row],[ScheduleWeekWritten]],Table3[Game],100+Table3[Increase],Table1[[#This Row],[ScheduleWeekWritten]])</f>
        <v>10</v>
      </c>
      <c r="F12823" t="b">
        <v>0</v>
      </c>
      <c r="G12823" t="s">
        <v>95</v>
      </c>
      <c r="H12823">
        <v>27</v>
      </c>
      <c r="I12823">
        <v>13</v>
      </c>
      <c r="J12823" t="s">
        <v>53</v>
      </c>
      <c r="K12823" t="s">
        <v>98</v>
      </c>
      <c r="L12823" t="str">
        <f>_xlfn.XLOOKUP(Table1[[#This Row],[TeamFavoriteID]],Table2[team_id],Table2[team_name],_xlfn.XLOOKUP(Table1[[#This Row],[TeamFavoriteID]],Table2[team_id_pfr],Table2[team_name],"Even"))</f>
        <v>New Orleans Saints</v>
      </c>
      <c r="M12823">
        <v>-9.5</v>
      </c>
      <c r="N12823">
        <f>IF(Table1[[#This Row],[TeamFavorite]]=Table1[[#This Row],[TeamHome]],Table1[[#This Row],[ScoreAway]]-Table1[[#This Row],[ScoreHome]],Table1[[#This Row],[ScoreHome]]-Table1[[#This Row],[ScoreAway]])</f>
        <v>-14</v>
      </c>
      <c r="O12823">
        <f>IF(Table1[[#This Row],[SpreadActual]]&lt;Table1[[#This Row],[SpreadFavorite]],1,0)</f>
        <v>1</v>
      </c>
      <c r="P12823">
        <v>49.5</v>
      </c>
      <c r="Q12823" t="s">
        <v>201</v>
      </c>
      <c r="R12823" t="b">
        <v>0</v>
      </c>
      <c r="S12823">
        <v>72</v>
      </c>
      <c r="T12823">
        <v>0</v>
      </c>
      <c r="V12823" t="s">
        <v>103</v>
      </c>
    </row>
    <row r="12824" spans="1:22" x14ac:dyDescent="0.2">
      <c r="A12824" s="1">
        <v>44150</v>
      </c>
      <c r="B12824">
        <v>2020</v>
      </c>
      <c r="C12824">
        <f>_xlfn.MAXIFS(Table1[ScheduleWeekWritten],Table1[ScheduleSeason],Table1[[#This Row],[ScheduleSeason]])</f>
        <v>17</v>
      </c>
      <c r="D12824">
        <v>10</v>
      </c>
      <c r="E12824" cm="1">
        <f t="array" ref="E12824">_xlfn.XLOOKUP(Table1[[#This Row],[ScheduleWeekWritten]],Table3[Game],100+Table3[Increase],Table1[[#This Row],[ScheduleWeekWritten]])</f>
        <v>10</v>
      </c>
      <c r="F12824" t="b">
        <v>0</v>
      </c>
      <c r="G12824" t="s">
        <v>50</v>
      </c>
      <c r="H12824">
        <v>27</v>
      </c>
      <c r="I12824">
        <v>17</v>
      </c>
      <c r="J12824" t="s">
        <v>58</v>
      </c>
      <c r="K12824" t="s">
        <v>77</v>
      </c>
      <c r="L12824" t="str">
        <f>_xlfn.XLOOKUP(Table1[[#This Row],[TeamFavoriteID]],Table2[team_id],Table2[team_name],_xlfn.XLOOKUP(Table1[[#This Row],[TeamFavoriteID]],Table2[team_id_pfr],Table2[team_name],"Even"))</f>
        <v>Philadelphia Eagles</v>
      </c>
      <c r="M12824">
        <v>-4</v>
      </c>
      <c r="N12824">
        <f>IF(Table1[[#This Row],[TeamFavorite]]=Table1[[#This Row],[TeamHome]],Table1[[#This Row],[ScoreAway]]-Table1[[#This Row],[ScoreHome]],Table1[[#This Row],[ScoreHome]]-Table1[[#This Row],[ScoreAway]])</f>
        <v>10</v>
      </c>
      <c r="O12824">
        <f>IF(Table1[[#This Row],[SpreadActual]]&lt;Table1[[#This Row],[SpreadFavorite]],1,0)</f>
        <v>0</v>
      </c>
      <c r="P12824">
        <v>44.5</v>
      </c>
      <c r="Q12824" t="s">
        <v>197</v>
      </c>
      <c r="R12824" t="b">
        <v>0</v>
      </c>
    </row>
    <row r="12825" spans="1:22" x14ac:dyDescent="0.2">
      <c r="A12825" s="1">
        <v>44150</v>
      </c>
      <c r="B12825">
        <v>2020</v>
      </c>
      <c r="C12825">
        <f>_xlfn.MAXIFS(Table1[ScheduleWeekWritten],Table1[ScheduleSeason],Table1[[#This Row],[ScheduleSeason]])</f>
        <v>17</v>
      </c>
      <c r="D12825">
        <v>10</v>
      </c>
      <c r="E12825" cm="1">
        <f t="array" ref="E12825">_xlfn.XLOOKUP(Table1[[#This Row],[ScheduleWeekWritten]],Table3[Game],100+Table3[Increase],Table1[[#This Row],[ScheduleWeekWritten]])</f>
        <v>10</v>
      </c>
      <c r="F12825" t="b">
        <v>0</v>
      </c>
      <c r="G12825" t="s">
        <v>49</v>
      </c>
      <c r="H12825">
        <v>36</v>
      </c>
      <c r="I12825">
        <v>10</v>
      </c>
      <c r="J12825" t="s">
        <v>101</v>
      </c>
      <c r="K12825" t="s">
        <v>51</v>
      </c>
      <c r="L12825" t="str">
        <f>_xlfn.XLOOKUP(Table1[[#This Row],[TeamFavoriteID]],Table2[team_id],Table2[team_name],_xlfn.XLOOKUP(Table1[[#This Row],[TeamFavoriteID]],Table2[team_id_pfr],Table2[team_name],"Even"))</f>
        <v>Pittsburgh Steelers</v>
      </c>
      <c r="M12825">
        <v>-7</v>
      </c>
      <c r="N12825">
        <f>IF(Table1[[#This Row],[TeamFavorite]]=Table1[[#This Row],[TeamHome]],Table1[[#This Row],[ScoreAway]]-Table1[[#This Row],[ScoreHome]],Table1[[#This Row],[ScoreHome]]-Table1[[#This Row],[ScoreAway]])</f>
        <v>-26</v>
      </c>
      <c r="O12825">
        <f>IF(Table1[[#This Row],[SpreadActual]]&lt;Table1[[#This Row],[SpreadFavorite]],1,0)</f>
        <v>1</v>
      </c>
      <c r="P12825">
        <v>46.5</v>
      </c>
      <c r="Q12825" t="s">
        <v>175</v>
      </c>
      <c r="R12825" t="b">
        <v>0</v>
      </c>
    </row>
    <row r="12826" spans="1:22" x14ac:dyDescent="0.2">
      <c r="A12826" s="1">
        <v>44151</v>
      </c>
      <c r="B12826">
        <v>2020</v>
      </c>
      <c r="C12826">
        <f>_xlfn.MAXIFS(Table1[ScheduleWeekWritten],Table1[ScheduleSeason],Table1[[#This Row],[ScheduleSeason]])</f>
        <v>17</v>
      </c>
      <c r="D12826">
        <v>10</v>
      </c>
      <c r="E12826" cm="1">
        <f t="array" ref="E12826">_xlfn.XLOOKUP(Table1[[#This Row],[ScheduleWeekWritten]],Table3[Game],100+Table3[Increase],Table1[[#This Row],[ScheduleWeekWritten]])</f>
        <v>10</v>
      </c>
      <c r="F12826" t="b">
        <v>0</v>
      </c>
      <c r="G12826" t="s">
        <v>46</v>
      </c>
      <c r="H12826">
        <v>13</v>
      </c>
      <c r="I12826">
        <v>19</v>
      </c>
      <c r="J12826" t="s">
        <v>54</v>
      </c>
      <c r="K12826" t="s">
        <v>55</v>
      </c>
      <c r="L12826" t="str">
        <f>_xlfn.XLOOKUP(Table1[[#This Row],[TeamFavoriteID]],Table2[team_id],Table2[team_name],_xlfn.XLOOKUP(Table1[[#This Row],[TeamFavoriteID]],Table2[team_id_pfr],Table2[team_name],"Even"))</f>
        <v>Minnesota Vikings</v>
      </c>
      <c r="M12826">
        <v>-3</v>
      </c>
      <c r="N12826">
        <f>IF(Table1[[#This Row],[TeamFavorite]]=Table1[[#This Row],[TeamHome]],Table1[[#This Row],[ScoreAway]]-Table1[[#This Row],[ScoreHome]],Table1[[#This Row],[ScoreHome]]-Table1[[#This Row],[ScoreAway]])</f>
        <v>-6</v>
      </c>
      <c r="O12826">
        <f>IF(Table1[[#This Row],[SpreadActual]]&lt;Table1[[#This Row],[SpreadFavorite]],1,0)</f>
        <v>1</v>
      </c>
      <c r="P12826">
        <v>43.5</v>
      </c>
      <c r="Q12826" t="s">
        <v>114</v>
      </c>
      <c r="R12826" t="b">
        <v>0</v>
      </c>
    </row>
    <row r="12827" spans="1:22" x14ac:dyDescent="0.2">
      <c r="A12827" s="1">
        <v>44154</v>
      </c>
      <c r="B12827">
        <v>2020</v>
      </c>
      <c r="C12827">
        <f>_xlfn.MAXIFS(Table1[ScheduleWeekWritten],Table1[ScheduleSeason],Table1[[#This Row],[ScheduleSeason]])</f>
        <v>17</v>
      </c>
      <c r="D12827">
        <v>11</v>
      </c>
      <c r="E12827" cm="1">
        <f t="array" ref="E12827">_xlfn.XLOOKUP(Table1[[#This Row],[ScheduleWeekWritten]],Table3[Game],100+Table3[Increase],Table1[[#This Row],[ScheduleWeekWritten]])</f>
        <v>11</v>
      </c>
      <c r="F12827" t="b">
        <v>0</v>
      </c>
      <c r="G12827" t="s">
        <v>128</v>
      </c>
      <c r="H12827">
        <v>28</v>
      </c>
      <c r="I12827">
        <v>21</v>
      </c>
      <c r="J12827" t="s">
        <v>149</v>
      </c>
      <c r="K12827" t="s">
        <v>132</v>
      </c>
      <c r="L12827" t="str">
        <f>_xlfn.XLOOKUP(Table1[[#This Row],[TeamFavoriteID]],Table2[team_id],Table2[team_name],_xlfn.XLOOKUP(Table1[[#This Row],[TeamFavoriteID]],Table2[team_id_pfr],Table2[team_name],"Even"))</f>
        <v>Seattle Seahawks</v>
      </c>
      <c r="M12827">
        <v>-3</v>
      </c>
      <c r="N12827">
        <f>IF(Table1[[#This Row],[TeamFavorite]]=Table1[[#This Row],[TeamHome]],Table1[[#This Row],[ScoreAway]]-Table1[[#This Row],[ScoreHome]],Table1[[#This Row],[ScoreHome]]-Table1[[#This Row],[ScoreAway]])</f>
        <v>-7</v>
      </c>
      <c r="O12827">
        <f>IF(Table1[[#This Row],[SpreadActual]]&lt;Table1[[#This Row],[SpreadFavorite]],1,0)</f>
        <v>1</v>
      </c>
      <c r="P12827">
        <v>57.5</v>
      </c>
      <c r="Q12827" t="s">
        <v>180</v>
      </c>
      <c r="R12827" t="b">
        <v>0</v>
      </c>
    </row>
    <row r="12828" spans="1:22" x14ac:dyDescent="0.2">
      <c r="A12828" s="1">
        <v>44157</v>
      </c>
      <c r="B12828">
        <v>2020</v>
      </c>
      <c r="C12828">
        <f>_xlfn.MAXIFS(Table1[ScheduleWeekWritten],Table1[ScheduleSeason],Table1[[#This Row],[ScheduleSeason]])</f>
        <v>17</v>
      </c>
      <c r="D12828">
        <v>11</v>
      </c>
      <c r="E12828" cm="1">
        <f t="array" ref="E12828">_xlfn.XLOOKUP(Table1[[#This Row],[ScheduleWeekWritten]],Table3[Game],100+Table3[Increase],Table1[[#This Row],[ScheduleWeekWritten]])</f>
        <v>11</v>
      </c>
      <c r="F12828" t="b">
        <v>0</v>
      </c>
      <c r="G12828" t="s">
        <v>158</v>
      </c>
      <c r="H12828">
        <v>24</v>
      </c>
      <c r="I12828">
        <v>30</v>
      </c>
      <c r="J12828" t="s">
        <v>171</v>
      </c>
      <c r="K12828" t="s">
        <v>159</v>
      </c>
      <c r="L12828" t="str">
        <f>_xlfn.XLOOKUP(Table1[[#This Row],[TeamFavoriteID]],Table2[team_id],Table2[team_name],_xlfn.XLOOKUP(Table1[[#This Row],[TeamFavoriteID]],Table2[team_id_pfr],Table2[team_name],"Even"))</f>
        <v>Baltimore Ravens</v>
      </c>
      <c r="M12828">
        <v>-6</v>
      </c>
      <c r="N12828">
        <f>IF(Table1[[#This Row],[TeamFavorite]]=Table1[[#This Row],[TeamHome]],Table1[[#This Row],[ScoreAway]]-Table1[[#This Row],[ScoreHome]],Table1[[#This Row],[ScoreHome]]-Table1[[#This Row],[ScoreAway]])</f>
        <v>6</v>
      </c>
      <c r="O12828">
        <f>IF(Table1[[#This Row],[SpreadActual]]&lt;Table1[[#This Row],[SpreadFavorite]],1,0)</f>
        <v>0</v>
      </c>
      <c r="P12828">
        <v>50</v>
      </c>
      <c r="Q12828" t="s">
        <v>166</v>
      </c>
      <c r="R12828" t="b">
        <v>0</v>
      </c>
    </row>
    <row r="12829" spans="1:22" x14ac:dyDescent="0.2">
      <c r="A12829" s="1">
        <v>44157</v>
      </c>
      <c r="B12829">
        <v>2020</v>
      </c>
      <c r="C12829">
        <f>_xlfn.MAXIFS(Table1[ScheduleWeekWritten],Table1[ScheduleSeason],Table1[[#This Row],[ScheduleSeason]])</f>
        <v>17</v>
      </c>
      <c r="D12829">
        <v>11</v>
      </c>
      <c r="E12829" cm="1">
        <f t="array" ref="E12829">_xlfn.XLOOKUP(Table1[[#This Row],[ScheduleWeekWritten]],Table3[Game],100+Table3[Increase],Table1[[#This Row],[ScheduleWeekWritten]])</f>
        <v>11</v>
      </c>
      <c r="F12829" t="b">
        <v>0</v>
      </c>
      <c r="G12829" t="s">
        <v>152</v>
      </c>
      <c r="H12829">
        <v>20</v>
      </c>
      <c r="I12829">
        <v>0</v>
      </c>
      <c r="J12829" t="s">
        <v>45</v>
      </c>
      <c r="K12829" t="s">
        <v>79</v>
      </c>
      <c r="L12829" t="str">
        <f>_xlfn.XLOOKUP(Table1[[#This Row],[TeamFavoriteID]],Table2[team_id],Table2[team_name],_xlfn.XLOOKUP(Table1[[#This Row],[TeamFavoriteID]],Table2[team_id_pfr],Table2[team_name],"Even"))</f>
        <v>Detroit Lions</v>
      </c>
      <c r="M12829">
        <v>-1.5</v>
      </c>
      <c r="N12829">
        <f>IF(Table1[[#This Row],[TeamFavorite]]=Table1[[#This Row],[TeamHome]],Table1[[#This Row],[ScoreAway]]-Table1[[#This Row],[ScoreHome]],Table1[[#This Row],[ScoreHome]]-Table1[[#This Row],[ScoreAway]])</f>
        <v>20</v>
      </c>
      <c r="O12829">
        <f>IF(Table1[[#This Row],[SpreadActual]]&lt;Table1[[#This Row],[SpreadFavorite]],1,0)</f>
        <v>0</v>
      </c>
      <c r="P12829">
        <v>46.5</v>
      </c>
      <c r="Q12829" t="s">
        <v>160</v>
      </c>
      <c r="R12829" t="b">
        <v>0</v>
      </c>
    </row>
    <row r="12830" spans="1:22" x14ac:dyDescent="0.2">
      <c r="A12830" s="1">
        <v>44157</v>
      </c>
      <c r="B12830">
        <v>2020</v>
      </c>
      <c r="C12830">
        <f>_xlfn.MAXIFS(Table1[ScheduleWeekWritten],Table1[ScheduleSeason],Table1[[#This Row],[ScheduleSeason]])</f>
        <v>17</v>
      </c>
      <c r="D12830">
        <v>11</v>
      </c>
      <c r="E12830" cm="1">
        <f t="array" ref="E12830">_xlfn.XLOOKUP(Table1[[#This Row],[ScheduleWeekWritten]],Table3[Game],100+Table3[Increase],Table1[[#This Row],[ScheduleWeekWritten]])</f>
        <v>11</v>
      </c>
      <c r="F12830" t="b">
        <v>0</v>
      </c>
      <c r="G12830" t="s">
        <v>62</v>
      </c>
      <c r="H12830">
        <v>22</v>
      </c>
      <c r="I12830">
        <v>17</v>
      </c>
      <c r="J12830" t="s">
        <v>58</v>
      </c>
      <c r="K12830" t="s">
        <v>63</v>
      </c>
      <c r="L12830" t="str">
        <f>_xlfn.XLOOKUP(Table1[[#This Row],[TeamFavoriteID]],Table2[team_id],Table2[team_name],_xlfn.XLOOKUP(Table1[[#This Row],[TeamFavoriteID]],Table2[team_id_pfr],Table2[team_name],"Even"))</f>
        <v>Cleveland Browns</v>
      </c>
      <c r="M12830">
        <v>-3</v>
      </c>
      <c r="N12830">
        <f>IF(Table1[[#This Row],[TeamFavorite]]=Table1[[#This Row],[TeamHome]],Table1[[#This Row],[ScoreAway]]-Table1[[#This Row],[ScoreHome]],Table1[[#This Row],[ScoreHome]]-Table1[[#This Row],[ScoreAway]])</f>
        <v>-5</v>
      </c>
      <c r="O12830">
        <f>IF(Table1[[#This Row],[SpreadActual]]&lt;Table1[[#This Row],[SpreadFavorite]],1,0)</f>
        <v>1</v>
      </c>
      <c r="P12830">
        <v>47</v>
      </c>
      <c r="Q12830" t="s">
        <v>170</v>
      </c>
      <c r="R12830" t="b">
        <v>0</v>
      </c>
    </row>
    <row r="12831" spans="1:22" x14ac:dyDescent="0.2">
      <c r="A12831" s="1">
        <v>44157</v>
      </c>
      <c r="B12831">
        <v>2020</v>
      </c>
      <c r="C12831">
        <f>_xlfn.MAXIFS(Table1[ScheduleWeekWritten],Table1[ScheduleSeason],Table1[[#This Row],[ScheduleSeason]])</f>
        <v>17</v>
      </c>
      <c r="D12831">
        <v>11</v>
      </c>
      <c r="E12831" cm="1">
        <f t="array" ref="E12831">_xlfn.XLOOKUP(Table1[[#This Row],[ScheduleWeekWritten]],Table3[Game],100+Table3[Increase],Table1[[#This Row],[ScheduleWeekWritten]])</f>
        <v>11</v>
      </c>
      <c r="F12831" t="b">
        <v>0</v>
      </c>
      <c r="G12831" t="s">
        <v>24</v>
      </c>
      <c r="H12831">
        <v>20</v>
      </c>
      <c r="I12831">
        <v>13</v>
      </c>
      <c r="J12831" t="s">
        <v>19</v>
      </c>
      <c r="K12831" t="s">
        <v>91</v>
      </c>
      <c r="L12831" t="str">
        <f>_xlfn.XLOOKUP(Table1[[#This Row],[TeamFavoriteID]],Table2[team_id],Table2[team_name],_xlfn.XLOOKUP(Table1[[#This Row],[TeamFavoriteID]],Table2[team_id_pfr],Table2[team_name],"Even"))</f>
        <v>Miami Dolphins</v>
      </c>
      <c r="M12831">
        <v>-3.5</v>
      </c>
      <c r="N12831">
        <f>IF(Table1[[#This Row],[TeamFavorite]]=Table1[[#This Row],[TeamHome]],Table1[[#This Row],[ScoreAway]]-Table1[[#This Row],[ScoreHome]],Table1[[#This Row],[ScoreHome]]-Table1[[#This Row],[ScoreAway]])</f>
        <v>7</v>
      </c>
      <c r="O12831">
        <f>IF(Table1[[#This Row],[SpreadActual]]&lt;Table1[[#This Row],[SpreadFavorite]],1,0)</f>
        <v>0</v>
      </c>
      <c r="P12831">
        <v>46</v>
      </c>
      <c r="Q12831" t="s">
        <v>174</v>
      </c>
      <c r="R12831" t="b">
        <v>0</v>
      </c>
    </row>
    <row r="12832" spans="1:22" x14ac:dyDescent="0.2">
      <c r="A12832" s="1">
        <v>44157</v>
      </c>
      <c r="B12832">
        <v>2020</v>
      </c>
      <c r="C12832">
        <f>_xlfn.MAXIFS(Table1[ScheduleWeekWritten],Table1[ScheduleSeason],Table1[[#This Row],[ScheduleSeason]])</f>
        <v>17</v>
      </c>
      <c r="D12832">
        <v>11</v>
      </c>
      <c r="E12832" cm="1">
        <f t="array" ref="E12832">_xlfn.XLOOKUP(Table1[[#This Row],[ScheduleWeekWritten]],Table3[Game],100+Table3[Increase],Table1[[#This Row],[ScheduleWeekWritten]])</f>
        <v>11</v>
      </c>
      <c r="F12832" t="b">
        <v>0</v>
      </c>
      <c r="G12832" t="s">
        <v>177</v>
      </c>
      <c r="H12832">
        <v>27</v>
      </c>
      <c r="I12832">
        <v>20</v>
      </c>
      <c r="J12832" t="s">
        <v>115</v>
      </c>
      <c r="K12832" t="s">
        <v>70</v>
      </c>
      <c r="L12832" t="str">
        <f>_xlfn.XLOOKUP(Table1[[#This Row],[TeamFavoriteID]],Table2[team_id],Table2[team_name],_xlfn.XLOOKUP(Table1[[#This Row],[TeamFavoriteID]],Table2[team_id_pfr],Table2[team_name],"Even"))</f>
        <v>Boston Patriots</v>
      </c>
      <c r="M12832">
        <v>-2.5</v>
      </c>
      <c r="N12832">
        <f>IF(Table1[[#This Row],[TeamFavorite]]=Table1[[#This Row],[TeamHome]],Table1[[#This Row],[ScoreAway]]-Table1[[#This Row],[ScoreHome]],Table1[[#This Row],[ScoreHome]]-Table1[[#This Row],[ScoreAway]])</f>
        <v>7</v>
      </c>
      <c r="O12832">
        <f>IF(Table1[[#This Row],[SpreadActual]]&lt;Table1[[#This Row],[SpreadFavorite]],1,0)</f>
        <v>0</v>
      </c>
      <c r="P12832">
        <v>49</v>
      </c>
      <c r="Q12832" t="s">
        <v>207</v>
      </c>
      <c r="R12832" t="b">
        <v>0</v>
      </c>
      <c r="S12832">
        <v>72</v>
      </c>
      <c r="T12832">
        <v>0</v>
      </c>
      <c r="V12832" t="s">
        <v>103</v>
      </c>
    </row>
    <row r="12833" spans="1:22" x14ac:dyDescent="0.2">
      <c r="A12833" s="1">
        <v>44157</v>
      </c>
      <c r="B12833">
        <v>2020</v>
      </c>
      <c r="C12833">
        <f>_xlfn.MAXIFS(Table1[ScheduleWeekWritten],Table1[ScheduleSeason],Table1[[#This Row],[ScheduleSeason]])</f>
        <v>17</v>
      </c>
      <c r="D12833">
        <v>11</v>
      </c>
      <c r="E12833" cm="1">
        <f t="array" ref="E12833">_xlfn.XLOOKUP(Table1[[#This Row],[ScheduleWeekWritten]],Table3[Game],100+Table3[Increase],Table1[[#This Row],[ScheduleWeekWritten]])</f>
        <v>11</v>
      </c>
      <c r="F12833" t="b">
        <v>0</v>
      </c>
      <c r="G12833" t="s">
        <v>140</v>
      </c>
      <c r="H12833">
        <v>34</v>
      </c>
      <c r="I12833">
        <v>31</v>
      </c>
      <c r="J12833" t="s">
        <v>33</v>
      </c>
      <c r="K12833" t="s">
        <v>72</v>
      </c>
      <c r="L12833" t="str">
        <f>_xlfn.XLOOKUP(Table1[[#This Row],[TeamFavoriteID]],Table2[team_id],Table2[team_name],_xlfn.XLOOKUP(Table1[[#This Row],[TeamFavoriteID]],Table2[team_id_pfr],Table2[team_name],"Even"))</f>
        <v>Baltimore Colts</v>
      </c>
      <c r="M12833">
        <v>-1.5</v>
      </c>
      <c r="N12833">
        <f>IF(Table1[[#This Row],[TeamFavorite]]=Table1[[#This Row],[TeamHome]],Table1[[#This Row],[ScoreAway]]-Table1[[#This Row],[ScoreHome]],Table1[[#This Row],[ScoreHome]]-Table1[[#This Row],[ScoreAway]])</f>
        <v>3</v>
      </c>
      <c r="O12833">
        <f>IF(Table1[[#This Row],[SpreadActual]]&lt;Table1[[#This Row],[SpreadFavorite]],1,0)</f>
        <v>0</v>
      </c>
      <c r="P12833">
        <v>51.5</v>
      </c>
      <c r="Q12833" t="s">
        <v>190</v>
      </c>
      <c r="R12833" t="b">
        <v>0</v>
      </c>
      <c r="S12833">
        <v>72</v>
      </c>
      <c r="T12833">
        <v>0</v>
      </c>
      <c r="V12833" t="s">
        <v>103</v>
      </c>
    </row>
    <row r="12834" spans="1:22" x14ac:dyDescent="0.2">
      <c r="A12834" s="1">
        <v>44157</v>
      </c>
      <c r="B12834">
        <v>2020</v>
      </c>
      <c r="C12834">
        <f>_xlfn.MAXIFS(Table1[ScheduleWeekWritten],Table1[ScheduleSeason],Table1[[#This Row],[ScheduleSeason]])</f>
        <v>17</v>
      </c>
      <c r="D12834">
        <v>11</v>
      </c>
      <c r="E12834" cm="1">
        <f t="array" ref="E12834">_xlfn.XLOOKUP(Table1[[#This Row],[ScheduleWeekWritten]],Table3[Game],100+Table3[Increase],Table1[[#This Row],[ScheduleWeekWritten]])</f>
        <v>11</v>
      </c>
      <c r="F12834" t="b">
        <v>0</v>
      </c>
      <c r="G12834" t="s">
        <v>154</v>
      </c>
      <c r="H12834">
        <v>3</v>
      </c>
      <c r="I12834">
        <v>27</v>
      </c>
      <c r="J12834" t="s">
        <v>49</v>
      </c>
      <c r="K12834" t="s">
        <v>51</v>
      </c>
      <c r="L12834" t="str">
        <f>_xlfn.XLOOKUP(Table1[[#This Row],[TeamFavoriteID]],Table2[team_id],Table2[team_name],_xlfn.XLOOKUP(Table1[[#This Row],[TeamFavoriteID]],Table2[team_id_pfr],Table2[team_name],"Even"))</f>
        <v>Pittsburgh Steelers</v>
      </c>
      <c r="M12834">
        <v>-10.5</v>
      </c>
      <c r="N12834">
        <f>IF(Table1[[#This Row],[TeamFavorite]]=Table1[[#This Row],[TeamHome]],Table1[[#This Row],[ScoreAway]]-Table1[[#This Row],[ScoreHome]],Table1[[#This Row],[ScoreHome]]-Table1[[#This Row],[ScoreAway]])</f>
        <v>-24</v>
      </c>
      <c r="O12834">
        <f>IF(Table1[[#This Row],[SpreadActual]]&lt;Table1[[#This Row],[SpreadFavorite]],1,0)</f>
        <v>1</v>
      </c>
      <c r="P12834">
        <v>46</v>
      </c>
      <c r="Q12834" t="s">
        <v>214</v>
      </c>
      <c r="R12834" t="b">
        <v>0</v>
      </c>
    </row>
    <row r="12835" spans="1:22" x14ac:dyDescent="0.2">
      <c r="A12835" s="1">
        <v>44157</v>
      </c>
      <c r="B12835">
        <v>2020</v>
      </c>
      <c r="C12835">
        <f>_xlfn.MAXIFS(Table1[ScheduleWeekWritten],Table1[ScheduleSeason],Table1[[#This Row],[ScheduleSeason]])</f>
        <v>17</v>
      </c>
      <c r="D12835">
        <v>11</v>
      </c>
      <c r="E12835" cm="1">
        <f t="array" ref="E12835">_xlfn.XLOOKUP(Table1[[#This Row],[ScheduleWeekWritten]],Table3[Game],100+Table3[Increase],Table1[[#This Row],[ScheduleWeekWritten]])</f>
        <v>11</v>
      </c>
      <c r="F12835" t="b">
        <v>0</v>
      </c>
      <c r="G12835" t="s">
        <v>217</v>
      </c>
      <c r="H12835">
        <v>31</v>
      </c>
      <c r="I12835">
        <v>35</v>
      </c>
      <c r="J12835" t="s">
        <v>42</v>
      </c>
      <c r="K12835" t="s">
        <v>75</v>
      </c>
      <c r="L12835" t="str">
        <f>_xlfn.XLOOKUP(Table1[[#This Row],[TeamFavoriteID]],Table2[team_id],Table2[team_name],_xlfn.XLOOKUP(Table1[[#This Row],[TeamFavoriteID]],Table2[team_id_pfr],Table2[team_name],"Even"))</f>
        <v>Kansas City Chiefs</v>
      </c>
      <c r="M12835">
        <v>-7.5</v>
      </c>
      <c r="N12835">
        <f>IF(Table1[[#This Row],[TeamFavorite]]=Table1[[#This Row],[TeamHome]],Table1[[#This Row],[ScoreAway]]-Table1[[#This Row],[ScoreHome]],Table1[[#This Row],[ScoreHome]]-Table1[[#This Row],[ScoreAway]])</f>
        <v>-4</v>
      </c>
      <c r="O12835">
        <f>IF(Table1[[#This Row],[SpreadActual]]&lt;Table1[[#This Row],[SpreadFavorite]],1,0)</f>
        <v>0</v>
      </c>
      <c r="P12835">
        <v>57</v>
      </c>
      <c r="Q12835" t="s">
        <v>220</v>
      </c>
      <c r="R12835" t="b">
        <v>0</v>
      </c>
      <c r="S12835">
        <v>72</v>
      </c>
      <c r="T12835">
        <v>0</v>
      </c>
      <c r="V12835" t="s">
        <v>103</v>
      </c>
    </row>
    <row r="12836" spans="1:22" x14ac:dyDescent="0.2">
      <c r="A12836" s="1">
        <v>44157</v>
      </c>
      <c r="B12836">
        <v>2020</v>
      </c>
      <c r="C12836">
        <f>_xlfn.MAXIFS(Table1[ScheduleWeekWritten],Table1[ScheduleSeason],Table1[[#This Row],[ScheduleSeason]])</f>
        <v>17</v>
      </c>
      <c r="D12836">
        <v>11</v>
      </c>
      <c r="E12836" cm="1">
        <f t="array" ref="E12836">_xlfn.XLOOKUP(Table1[[#This Row],[ScheduleWeekWritten]],Table3[Game],100+Table3[Increase],Table1[[#This Row],[ScheduleWeekWritten]])</f>
        <v>11</v>
      </c>
      <c r="F12836" t="b">
        <v>0</v>
      </c>
      <c r="G12836" t="s">
        <v>210</v>
      </c>
      <c r="H12836">
        <v>34</v>
      </c>
      <c r="I12836">
        <v>28</v>
      </c>
      <c r="J12836" t="s">
        <v>31</v>
      </c>
      <c r="K12836" t="s">
        <v>29</v>
      </c>
      <c r="L12836" t="str">
        <f>_xlfn.XLOOKUP(Table1[[#This Row],[TeamFavoriteID]],Table2[team_id],Table2[team_name],_xlfn.XLOOKUP(Table1[[#This Row],[TeamFavoriteID]],Table2[team_id_pfr],Table2[team_name],"Even"))</f>
        <v>Los Angeles Chargers</v>
      </c>
      <c r="M12836">
        <v>-9.5</v>
      </c>
      <c r="N12836">
        <f>IF(Table1[[#This Row],[TeamFavorite]]=Table1[[#This Row],[TeamHome]],Table1[[#This Row],[ScoreAway]]-Table1[[#This Row],[ScoreHome]],Table1[[#This Row],[ScoreHome]]-Table1[[#This Row],[ScoreAway]])</f>
        <v>-6</v>
      </c>
      <c r="O12836">
        <f>IF(Table1[[#This Row],[SpreadActual]]&lt;Table1[[#This Row],[SpreadFavorite]],1,0)</f>
        <v>0</v>
      </c>
      <c r="P12836">
        <v>46.5</v>
      </c>
      <c r="Q12836" t="s">
        <v>218</v>
      </c>
      <c r="R12836" t="b">
        <v>0</v>
      </c>
      <c r="S12836">
        <v>72</v>
      </c>
      <c r="T12836">
        <v>0</v>
      </c>
      <c r="V12836" t="s">
        <v>103</v>
      </c>
    </row>
    <row r="12837" spans="1:22" x14ac:dyDescent="0.2">
      <c r="A12837" s="1">
        <v>44157</v>
      </c>
      <c r="B12837">
        <v>2020</v>
      </c>
      <c r="C12837">
        <f>_xlfn.MAXIFS(Table1[ScheduleWeekWritten],Table1[ScheduleSeason],Table1[[#This Row],[ScheduleSeason]])</f>
        <v>17</v>
      </c>
      <c r="D12837">
        <v>11</v>
      </c>
      <c r="E12837" cm="1">
        <f t="array" ref="E12837">_xlfn.XLOOKUP(Table1[[#This Row],[ScheduleWeekWritten]],Table3[Game],100+Table3[Increase],Table1[[#This Row],[ScheduleWeekWritten]])</f>
        <v>11</v>
      </c>
      <c r="F12837" t="b">
        <v>0</v>
      </c>
      <c r="G12837" t="s">
        <v>54</v>
      </c>
      <c r="H12837">
        <v>28</v>
      </c>
      <c r="I12837">
        <v>31</v>
      </c>
      <c r="J12837" t="s">
        <v>67</v>
      </c>
      <c r="K12837" t="s">
        <v>55</v>
      </c>
      <c r="L12837" t="str">
        <f>_xlfn.XLOOKUP(Table1[[#This Row],[TeamFavoriteID]],Table2[team_id],Table2[team_name],_xlfn.XLOOKUP(Table1[[#This Row],[TeamFavoriteID]],Table2[team_id_pfr],Table2[team_name],"Even"))</f>
        <v>Minnesota Vikings</v>
      </c>
      <c r="M12837">
        <v>-7</v>
      </c>
      <c r="N12837">
        <f>IF(Table1[[#This Row],[TeamFavorite]]=Table1[[#This Row],[TeamHome]],Table1[[#This Row],[ScoreAway]]-Table1[[#This Row],[ScoreHome]],Table1[[#This Row],[ScoreHome]]-Table1[[#This Row],[ScoreAway]])</f>
        <v>3</v>
      </c>
      <c r="O12837">
        <f>IF(Table1[[#This Row],[SpreadActual]]&lt;Table1[[#This Row],[SpreadFavorite]],1,0)</f>
        <v>0</v>
      </c>
      <c r="P12837">
        <v>48.5</v>
      </c>
      <c r="Q12837" t="s">
        <v>205</v>
      </c>
      <c r="R12837" t="b">
        <v>0</v>
      </c>
      <c r="S12837">
        <v>72</v>
      </c>
      <c r="T12837">
        <v>0</v>
      </c>
      <c r="V12837" t="s">
        <v>103</v>
      </c>
    </row>
    <row r="12838" spans="1:22" x14ac:dyDescent="0.2">
      <c r="A12838" s="1">
        <v>44157</v>
      </c>
      <c r="B12838">
        <v>2020</v>
      </c>
      <c r="C12838">
        <f>_xlfn.MAXIFS(Table1[ScheduleWeekWritten],Table1[ScheduleSeason],Table1[[#This Row],[ScheduleSeason]])</f>
        <v>17</v>
      </c>
      <c r="D12838">
        <v>11</v>
      </c>
      <c r="E12838" cm="1">
        <f t="array" ref="E12838">_xlfn.XLOOKUP(Table1[[#This Row],[ScheduleWeekWritten]],Table3[Game],100+Table3[Increase],Table1[[#This Row],[ScheduleWeekWritten]])</f>
        <v>11</v>
      </c>
      <c r="F12838" t="b">
        <v>0</v>
      </c>
      <c r="G12838" t="s">
        <v>95</v>
      </c>
      <c r="H12838">
        <v>24</v>
      </c>
      <c r="I12838">
        <v>9</v>
      </c>
      <c r="J12838" t="s">
        <v>38</v>
      </c>
      <c r="K12838" t="s">
        <v>98</v>
      </c>
      <c r="L12838" t="str">
        <f>_xlfn.XLOOKUP(Table1[[#This Row],[TeamFavoriteID]],Table2[team_id],Table2[team_name],_xlfn.XLOOKUP(Table1[[#This Row],[TeamFavoriteID]],Table2[team_id_pfr],Table2[team_name],"Even"))</f>
        <v>New Orleans Saints</v>
      </c>
      <c r="M12838">
        <v>-3.5</v>
      </c>
      <c r="N12838">
        <f>IF(Table1[[#This Row],[TeamFavorite]]=Table1[[#This Row],[TeamHome]],Table1[[#This Row],[ScoreAway]]-Table1[[#This Row],[ScoreHome]],Table1[[#This Row],[ScoreHome]]-Table1[[#This Row],[ScoreAway]])</f>
        <v>-15</v>
      </c>
      <c r="O12838">
        <f>IF(Table1[[#This Row],[SpreadActual]]&lt;Table1[[#This Row],[SpreadFavorite]],1,0)</f>
        <v>1</v>
      </c>
      <c r="P12838">
        <v>49</v>
      </c>
      <c r="Q12838" t="s">
        <v>201</v>
      </c>
      <c r="R12838" t="b">
        <v>0</v>
      </c>
      <c r="S12838">
        <v>72</v>
      </c>
      <c r="T12838">
        <v>0</v>
      </c>
      <c r="V12838" t="s">
        <v>103</v>
      </c>
    </row>
    <row r="12839" spans="1:22" x14ac:dyDescent="0.2">
      <c r="A12839" s="1">
        <v>44157</v>
      </c>
      <c r="B12839">
        <v>2020</v>
      </c>
      <c r="C12839">
        <f>_xlfn.MAXIFS(Table1[ScheduleWeekWritten],Table1[ScheduleSeason],Table1[[#This Row],[ScheduleSeason]])</f>
        <v>17</v>
      </c>
      <c r="D12839">
        <v>11</v>
      </c>
      <c r="E12839" cm="1">
        <f t="array" ref="E12839">_xlfn.XLOOKUP(Table1[[#This Row],[ScheduleWeekWritten]],Table3[Game],100+Table3[Increase],Table1[[#This Row],[ScheduleWeekWritten]])</f>
        <v>11</v>
      </c>
      <c r="F12839" t="b">
        <v>0</v>
      </c>
      <c r="G12839" t="s">
        <v>219</v>
      </c>
      <c r="H12839">
        <v>20</v>
      </c>
      <c r="I12839">
        <v>9</v>
      </c>
      <c r="J12839" t="s">
        <v>101</v>
      </c>
      <c r="K12839" t="s">
        <v>85</v>
      </c>
      <c r="L12839" t="str">
        <f>_xlfn.XLOOKUP(Table1[[#This Row],[TeamFavoriteID]],Table2[team_id],Table2[team_name],_xlfn.XLOOKUP(Table1[[#This Row],[TeamFavoriteID]],Table2[team_id_pfr],Table2[team_name],"Even"))</f>
        <v>Washington Commanders</v>
      </c>
      <c r="M12839">
        <v>-1.5</v>
      </c>
      <c r="N12839">
        <f>IF(Table1[[#This Row],[TeamFavorite]]=Table1[[#This Row],[TeamHome]],Table1[[#This Row],[ScoreAway]]-Table1[[#This Row],[ScoreHome]],Table1[[#This Row],[ScoreHome]]-Table1[[#This Row],[ScoreAway]])</f>
        <v>11</v>
      </c>
      <c r="O12839">
        <f>IF(Table1[[#This Row],[SpreadActual]]&lt;Table1[[#This Row],[SpreadFavorite]],1,0)</f>
        <v>0</v>
      </c>
      <c r="P12839">
        <v>47</v>
      </c>
      <c r="Q12839" t="s">
        <v>165</v>
      </c>
      <c r="R12839" t="b">
        <v>0</v>
      </c>
    </row>
    <row r="12840" spans="1:22" x14ac:dyDescent="0.2">
      <c r="A12840" s="1">
        <v>44158</v>
      </c>
      <c r="B12840">
        <v>2020</v>
      </c>
      <c r="C12840">
        <f>_xlfn.MAXIFS(Table1[ScheduleWeekWritten],Table1[ScheduleSeason],Table1[[#This Row],[ScheduleSeason]])</f>
        <v>17</v>
      </c>
      <c r="D12840">
        <v>11</v>
      </c>
      <c r="E12840" cm="1">
        <f t="array" ref="E12840">_xlfn.XLOOKUP(Table1[[#This Row],[ScheduleWeekWritten]],Table3[Game],100+Table3[Increase],Table1[[#This Row],[ScheduleWeekWritten]])</f>
        <v>11</v>
      </c>
      <c r="F12840" t="b">
        <v>0</v>
      </c>
      <c r="G12840" t="s">
        <v>127</v>
      </c>
      <c r="H12840">
        <v>24</v>
      </c>
      <c r="I12840">
        <v>27</v>
      </c>
      <c r="J12840" t="s">
        <v>39</v>
      </c>
      <c r="K12840" t="s">
        <v>133</v>
      </c>
      <c r="L12840" t="str">
        <f>_xlfn.XLOOKUP(Table1[[#This Row],[TeamFavoriteID]],Table2[team_id],Table2[team_name],_xlfn.XLOOKUP(Table1[[#This Row],[TeamFavoriteID]],Table2[team_id_pfr],Table2[team_name],"Even"))</f>
        <v>Tampa Bay Buccaneers</v>
      </c>
      <c r="M12840">
        <v>-4.5</v>
      </c>
      <c r="N12840">
        <f>IF(Table1[[#This Row],[TeamFavorite]]=Table1[[#This Row],[TeamHome]],Table1[[#This Row],[ScoreAway]]-Table1[[#This Row],[ScoreHome]],Table1[[#This Row],[ScoreHome]]-Table1[[#This Row],[ScoreAway]])</f>
        <v>3</v>
      </c>
      <c r="O12840">
        <f>IF(Table1[[#This Row],[SpreadActual]]&lt;Table1[[#This Row],[SpreadFavorite]],1,0)</f>
        <v>0</v>
      </c>
      <c r="P12840">
        <v>48</v>
      </c>
      <c r="Q12840" t="s">
        <v>168</v>
      </c>
      <c r="R12840" t="b">
        <v>0</v>
      </c>
    </row>
    <row r="12841" spans="1:22" x14ac:dyDescent="0.2">
      <c r="A12841" s="1">
        <v>44161</v>
      </c>
      <c r="B12841">
        <v>2020</v>
      </c>
      <c r="C12841">
        <f>_xlfn.MAXIFS(Table1[ScheduleWeekWritten],Table1[ScheduleSeason],Table1[[#This Row],[ScheduleSeason]])</f>
        <v>17</v>
      </c>
      <c r="D12841">
        <v>12</v>
      </c>
      <c r="E12841" cm="1">
        <f t="array" ref="E12841">_xlfn.XLOOKUP(Table1[[#This Row],[ScheduleWeekWritten]],Table3[Game],100+Table3[Increase],Table1[[#This Row],[ScheduleWeekWritten]])</f>
        <v>12</v>
      </c>
      <c r="F12841" t="b">
        <v>0</v>
      </c>
      <c r="G12841" t="s">
        <v>67</v>
      </c>
      <c r="H12841">
        <v>16</v>
      </c>
      <c r="I12841">
        <v>41</v>
      </c>
      <c r="J12841" t="s">
        <v>219</v>
      </c>
      <c r="K12841" t="s">
        <v>68</v>
      </c>
      <c r="L12841" t="str">
        <f>_xlfn.XLOOKUP(Table1[[#This Row],[TeamFavoriteID]],Table2[team_id],Table2[team_name],_xlfn.XLOOKUP(Table1[[#This Row],[TeamFavoriteID]],Table2[team_id_pfr],Table2[team_name],"Even"))</f>
        <v>Dallas Cowboys</v>
      </c>
      <c r="M12841">
        <v>-3</v>
      </c>
      <c r="N12841">
        <f>IF(Table1[[#This Row],[TeamFavorite]]=Table1[[#This Row],[TeamHome]],Table1[[#This Row],[ScoreAway]]-Table1[[#This Row],[ScoreHome]],Table1[[#This Row],[ScoreHome]]-Table1[[#This Row],[ScoreAway]])</f>
        <v>25</v>
      </c>
      <c r="O12841">
        <f>IF(Table1[[#This Row],[SpreadActual]]&lt;Table1[[#This Row],[SpreadFavorite]],1,0)</f>
        <v>0</v>
      </c>
      <c r="P12841">
        <v>46</v>
      </c>
      <c r="Q12841" t="s">
        <v>208</v>
      </c>
      <c r="R12841" t="b">
        <v>0</v>
      </c>
      <c r="S12841">
        <v>72</v>
      </c>
      <c r="T12841">
        <v>0</v>
      </c>
      <c r="V12841" t="s">
        <v>103</v>
      </c>
    </row>
    <row r="12842" spans="1:22" x14ac:dyDescent="0.2">
      <c r="A12842" s="1">
        <v>44161</v>
      </c>
      <c r="B12842">
        <v>2020</v>
      </c>
      <c r="C12842">
        <f>_xlfn.MAXIFS(Table1[ScheduleWeekWritten],Table1[ScheduleSeason],Table1[[#This Row],[ScheduleSeason]])</f>
        <v>17</v>
      </c>
      <c r="D12842">
        <v>12</v>
      </c>
      <c r="E12842" cm="1">
        <f t="array" ref="E12842">_xlfn.XLOOKUP(Table1[[#This Row],[ScheduleWeekWritten]],Table3[Game],100+Table3[Increase],Table1[[#This Row],[ScheduleWeekWritten]])</f>
        <v>12</v>
      </c>
      <c r="F12842" t="b">
        <v>0</v>
      </c>
      <c r="G12842" t="s">
        <v>45</v>
      </c>
      <c r="H12842">
        <v>25</v>
      </c>
      <c r="I12842">
        <v>41</v>
      </c>
      <c r="J12842" t="s">
        <v>177</v>
      </c>
      <c r="K12842" t="s">
        <v>182</v>
      </c>
      <c r="L12842" t="str">
        <f>_xlfn.XLOOKUP(Table1[[#This Row],[TeamFavoriteID]],Table2[team_id],Table2[team_name],_xlfn.XLOOKUP(Table1[[#This Row],[TeamFavoriteID]],Table2[team_id_pfr],Table2[team_name],"Even"))</f>
        <v>Houston Texans</v>
      </c>
      <c r="M12842">
        <v>-3</v>
      </c>
      <c r="N12842">
        <f>IF(Table1[[#This Row],[TeamFavorite]]=Table1[[#This Row],[TeamHome]],Table1[[#This Row],[ScoreAway]]-Table1[[#This Row],[ScoreHome]],Table1[[#This Row],[ScoreHome]]-Table1[[#This Row],[ScoreAway]])</f>
        <v>-16</v>
      </c>
      <c r="O12842">
        <f>IF(Table1[[#This Row],[SpreadActual]]&lt;Table1[[#This Row],[SpreadFavorite]],1,0)</f>
        <v>1</v>
      </c>
      <c r="P12842">
        <v>51</v>
      </c>
      <c r="Q12842" t="s">
        <v>181</v>
      </c>
      <c r="R12842" t="b">
        <v>0</v>
      </c>
      <c r="S12842">
        <v>72</v>
      </c>
      <c r="T12842">
        <v>0</v>
      </c>
      <c r="V12842" t="s">
        <v>103</v>
      </c>
    </row>
    <row r="12843" spans="1:22" x14ac:dyDescent="0.2">
      <c r="A12843" s="1">
        <v>44164</v>
      </c>
      <c r="B12843">
        <v>2020</v>
      </c>
      <c r="C12843">
        <f>_xlfn.MAXIFS(Table1[ScheduleWeekWritten],Table1[ScheduleSeason],Table1[[#This Row],[ScheduleSeason]])</f>
        <v>17</v>
      </c>
      <c r="D12843">
        <v>12</v>
      </c>
      <c r="E12843" cm="1">
        <f t="array" ref="E12843">_xlfn.XLOOKUP(Table1[[#This Row],[ScheduleWeekWritten]],Table3[Game],100+Table3[Increase],Table1[[#This Row],[ScheduleWeekWritten]])</f>
        <v>12</v>
      </c>
      <c r="F12843" t="b">
        <v>0</v>
      </c>
      <c r="G12843" t="s">
        <v>38</v>
      </c>
      <c r="H12843">
        <v>43</v>
      </c>
      <c r="I12843">
        <v>6</v>
      </c>
      <c r="J12843" t="s">
        <v>217</v>
      </c>
      <c r="K12843" t="s">
        <v>21</v>
      </c>
      <c r="L12843" t="str">
        <f>_xlfn.XLOOKUP(Table1[[#This Row],[TeamFavoriteID]],Table2[team_id],Table2[team_name],_xlfn.XLOOKUP(Table1[[#This Row],[TeamFavoriteID]],Table2[team_id_pfr],Table2[team_name],"Even"))</f>
        <v>Las Vegas Raiders</v>
      </c>
      <c r="M12843">
        <v>-3</v>
      </c>
      <c r="N12843">
        <f>IF(Table1[[#This Row],[TeamFavorite]]=Table1[[#This Row],[TeamHome]],Table1[[#This Row],[ScoreAway]]-Table1[[#This Row],[ScoreHome]],Table1[[#This Row],[ScoreHome]]-Table1[[#This Row],[ScoreAway]])</f>
        <v>37</v>
      </c>
      <c r="O12843">
        <f>IF(Table1[[#This Row],[SpreadActual]]&lt;Table1[[#This Row],[SpreadFavorite]],1,0)</f>
        <v>0</v>
      </c>
      <c r="P12843">
        <v>53.5</v>
      </c>
      <c r="Q12843" t="s">
        <v>213</v>
      </c>
      <c r="R12843" t="b">
        <v>0</v>
      </c>
      <c r="S12843">
        <v>72</v>
      </c>
      <c r="T12843">
        <v>0</v>
      </c>
      <c r="V12843" t="s">
        <v>103</v>
      </c>
    </row>
    <row r="12844" spans="1:22" x14ac:dyDescent="0.2">
      <c r="A12844" s="1">
        <v>44164</v>
      </c>
      <c r="B12844">
        <v>2020</v>
      </c>
      <c r="C12844">
        <f>_xlfn.MAXIFS(Table1[ScheduleWeekWritten],Table1[ScheduleSeason],Table1[[#This Row],[ScheduleSeason]])</f>
        <v>17</v>
      </c>
      <c r="D12844">
        <v>12</v>
      </c>
      <c r="E12844" cm="1">
        <f t="array" ref="E12844">_xlfn.XLOOKUP(Table1[[#This Row],[ScheduleWeekWritten]],Table3[Game],100+Table3[Increase],Table1[[#This Row],[ScheduleWeekWritten]])</f>
        <v>12</v>
      </c>
      <c r="F12844" t="b">
        <v>0</v>
      </c>
      <c r="G12844" t="s">
        <v>28</v>
      </c>
      <c r="H12844">
        <v>27</v>
      </c>
      <c r="I12844">
        <v>17</v>
      </c>
      <c r="J12844" t="s">
        <v>210</v>
      </c>
      <c r="K12844" t="s">
        <v>43</v>
      </c>
      <c r="L12844" t="str">
        <f>_xlfn.XLOOKUP(Table1[[#This Row],[TeamFavoriteID]],Table2[team_id],Table2[team_name],_xlfn.XLOOKUP(Table1[[#This Row],[TeamFavoriteID]],Table2[team_id_pfr],Table2[team_name],"Even"))</f>
        <v>Buffalo Bills</v>
      </c>
      <c r="M12844">
        <v>-4.5</v>
      </c>
      <c r="N12844">
        <f>IF(Table1[[#This Row],[TeamFavorite]]=Table1[[#This Row],[TeamHome]],Table1[[#This Row],[ScoreAway]]-Table1[[#This Row],[ScoreHome]],Table1[[#This Row],[ScoreHome]]-Table1[[#This Row],[ScoreAway]])</f>
        <v>-10</v>
      </c>
      <c r="O12844">
        <f>IF(Table1[[#This Row],[SpreadActual]]&lt;Table1[[#This Row],[SpreadFavorite]],1,0)</f>
        <v>1</v>
      </c>
      <c r="P12844">
        <v>52</v>
      </c>
      <c r="Q12844" t="s">
        <v>204</v>
      </c>
      <c r="R12844" t="b">
        <v>0</v>
      </c>
    </row>
    <row r="12845" spans="1:22" x14ac:dyDescent="0.2">
      <c r="A12845" s="1">
        <v>44164</v>
      </c>
      <c r="B12845">
        <v>2020</v>
      </c>
      <c r="C12845">
        <f>_xlfn.MAXIFS(Table1[ScheduleWeekWritten],Table1[ScheduleSeason],Table1[[#This Row],[ScheduleSeason]])</f>
        <v>17</v>
      </c>
      <c r="D12845">
        <v>12</v>
      </c>
      <c r="E12845" cm="1">
        <f t="array" ref="E12845">_xlfn.XLOOKUP(Table1[[#This Row],[ScheduleWeekWritten]],Table3[Game],100+Table3[Increase],Table1[[#This Row],[ScheduleWeekWritten]])</f>
        <v>12</v>
      </c>
      <c r="F12845" t="b">
        <v>0</v>
      </c>
      <c r="G12845" t="s">
        <v>101</v>
      </c>
      <c r="H12845">
        <v>17</v>
      </c>
      <c r="I12845">
        <v>19</v>
      </c>
      <c r="J12845" t="s">
        <v>50</v>
      </c>
      <c r="K12845" t="s">
        <v>90</v>
      </c>
      <c r="L12845" t="str">
        <f>_xlfn.XLOOKUP(Table1[[#This Row],[TeamFavoriteID]],Table2[team_id],Table2[team_name],_xlfn.XLOOKUP(Table1[[#This Row],[TeamFavoriteID]],Table2[team_id_pfr],Table2[team_name],"Even"))</f>
        <v>New York Giants</v>
      </c>
      <c r="M12845">
        <v>-6</v>
      </c>
      <c r="N12845">
        <f>IF(Table1[[#This Row],[TeamFavorite]]=Table1[[#This Row],[TeamHome]],Table1[[#This Row],[ScoreAway]]-Table1[[#This Row],[ScoreHome]],Table1[[#This Row],[ScoreHome]]-Table1[[#This Row],[ScoreAway]])</f>
        <v>-2</v>
      </c>
      <c r="O12845">
        <f>IF(Table1[[#This Row],[SpreadActual]]&lt;Table1[[#This Row],[SpreadFavorite]],1,0)</f>
        <v>0</v>
      </c>
      <c r="P12845">
        <v>44.5</v>
      </c>
      <c r="Q12845" t="s">
        <v>173</v>
      </c>
      <c r="R12845" t="b">
        <v>0</v>
      </c>
    </row>
    <row r="12846" spans="1:22" x14ac:dyDescent="0.2">
      <c r="A12846" s="1">
        <v>44164</v>
      </c>
      <c r="B12846">
        <v>2020</v>
      </c>
      <c r="C12846">
        <f>_xlfn.MAXIFS(Table1[ScheduleWeekWritten],Table1[ScheduleSeason],Table1[[#This Row],[ScheduleSeason]])</f>
        <v>17</v>
      </c>
      <c r="D12846">
        <v>12</v>
      </c>
      <c r="E12846" cm="1">
        <f t="array" ref="E12846">_xlfn.XLOOKUP(Table1[[#This Row],[ScheduleWeekWritten]],Table3[Game],100+Table3[Increase],Table1[[#This Row],[ScheduleWeekWritten]])</f>
        <v>12</v>
      </c>
      <c r="F12846" t="b">
        <v>0</v>
      </c>
      <c r="G12846" t="s">
        <v>24</v>
      </c>
      <c r="H12846">
        <v>3</v>
      </c>
      <c r="I12846">
        <v>31</v>
      </c>
      <c r="J12846" t="s">
        <v>95</v>
      </c>
      <c r="K12846" t="s">
        <v>98</v>
      </c>
      <c r="L12846" t="str">
        <f>_xlfn.XLOOKUP(Table1[[#This Row],[TeamFavoriteID]],Table2[team_id],Table2[team_name],_xlfn.XLOOKUP(Table1[[#This Row],[TeamFavoriteID]],Table2[team_id_pfr],Table2[team_name],"Even"))</f>
        <v>New Orleans Saints</v>
      </c>
      <c r="M12846">
        <v>-14.5</v>
      </c>
      <c r="N12846">
        <f>IF(Table1[[#This Row],[TeamFavorite]]=Table1[[#This Row],[TeamHome]],Table1[[#This Row],[ScoreAway]]-Table1[[#This Row],[ScoreHome]],Table1[[#This Row],[ScoreHome]]-Table1[[#This Row],[ScoreAway]])</f>
        <v>-28</v>
      </c>
      <c r="O12846">
        <f>IF(Table1[[#This Row],[SpreadActual]]&lt;Table1[[#This Row],[SpreadFavorite]],1,0)</f>
        <v>1</v>
      </c>
      <c r="P12846">
        <v>36.5</v>
      </c>
      <c r="Q12846" t="s">
        <v>174</v>
      </c>
      <c r="R12846" t="b">
        <v>0</v>
      </c>
    </row>
    <row r="12847" spans="1:22" x14ac:dyDescent="0.2">
      <c r="A12847" s="1">
        <v>44164</v>
      </c>
      <c r="B12847">
        <v>2020</v>
      </c>
      <c r="C12847">
        <f>_xlfn.MAXIFS(Table1[ScheduleWeekWritten],Table1[ScheduleSeason],Table1[[#This Row],[ScheduleSeason]])</f>
        <v>17</v>
      </c>
      <c r="D12847">
        <v>12</v>
      </c>
      <c r="E12847" cm="1">
        <f t="array" ref="E12847">_xlfn.XLOOKUP(Table1[[#This Row],[ScheduleWeekWritten]],Table3[Game],100+Table3[Increase],Table1[[#This Row],[ScheduleWeekWritten]])</f>
        <v>12</v>
      </c>
      <c r="F12847" t="b">
        <v>0</v>
      </c>
      <c r="G12847" t="s">
        <v>33</v>
      </c>
      <c r="H12847">
        <v>41</v>
      </c>
      <c r="I12847">
        <v>25</v>
      </c>
      <c r="J12847" t="s">
        <v>46</v>
      </c>
      <c r="K12847" t="s">
        <v>35</v>
      </c>
      <c r="L12847" t="str">
        <f>_xlfn.XLOOKUP(Table1[[#This Row],[TeamFavoriteID]],Table2[team_id],Table2[team_name],_xlfn.XLOOKUP(Table1[[#This Row],[TeamFavoriteID]],Table2[team_id_pfr],Table2[team_name],"Even"))</f>
        <v>Green Bay Packers</v>
      </c>
      <c r="M12847">
        <v>-9.5</v>
      </c>
      <c r="N12847">
        <f>IF(Table1[[#This Row],[TeamFavorite]]=Table1[[#This Row],[TeamHome]],Table1[[#This Row],[ScoreAway]]-Table1[[#This Row],[ScoreHome]],Table1[[#This Row],[ScoreHome]]-Table1[[#This Row],[ScoreAway]])</f>
        <v>-16</v>
      </c>
      <c r="O12847">
        <f>IF(Table1[[#This Row],[SpreadActual]]&lt;Table1[[#This Row],[SpreadFavorite]],1,0)</f>
        <v>1</v>
      </c>
      <c r="P12847">
        <v>44</v>
      </c>
      <c r="Q12847" t="s">
        <v>82</v>
      </c>
      <c r="R12847" t="b">
        <v>0</v>
      </c>
    </row>
    <row r="12848" spans="1:22" x14ac:dyDescent="0.2">
      <c r="A12848" s="1">
        <v>44164</v>
      </c>
      <c r="B12848">
        <v>2020</v>
      </c>
      <c r="C12848">
        <f>_xlfn.MAXIFS(Table1[ScheduleWeekWritten],Table1[ScheduleSeason],Table1[[#This Row],[ScheduleSeason]])</f>
        <v>17</v>
      </c>
      <c r="D12848">
        <v>12</v>
      </c>
      <c r="E12848" cm="1">
        <f t="array" ref="E12848">_xlfn.XLOOKUP(Table1[[#This Row],[ScheduleWeekWritten]],Table3[Game],100+Table3[Increase],Table1[[#This Row],[ScheduleWeekWritten]])</f>
        <v>12</v>
      </c>
      <c r="F12848" t="b">
        <v>0</v>
      </c>
      <c r="G12848" t="s">
        <v>140</v>
      </c>
      <c r="H12848">
        <v>26</v>
      </c>
      <c r="I12848">
        <v>45</v>
      </c>
      <c r="J12848" t="s">
        <v>171</v>
      </c>
      <c r="K12848" t="s">
        <v>72</v>
      </c>
      <c r="L12848" t="str">
        <f>_xlfn.XLOOKUP(Table1[[#This Row],[TeamFavoriteID]],Table2[team_id],Table2[team_name],_xlfn.XLOOKUP(Table1[[#This Row],[TeamFavoriteID]],Table2[team_id_pfr],Table2[team_name],"Even"))</f>
        <v>Baltimore Colts</v>
      </c>
      <c r="M12848">
        <v>-3</v>
      </c>
      <c r="N12848">
        <f>IF(Table1[[#This Row],[TeamFavorite]]=Table1[[#This Row],[TeamHome]],Table1[[#This Row],[ScoreAway]]-Table1[[#This Row],[ScoreHome]],Table1[[#This Row],[ScoreHome]]-Table1[[#This Row],[ScoreAway]])</f>
        <v>-19</v>
      </c>
      <c r="O12848">
        <f>IF(Table1[[#This Row],[SpreadActual]]&lt;Table1[[#This Row],[SpreadFavorite]],1,0)</f>
        <v>1</v>
      </c>
      <c r="P12848">
        <v>51.5</v>
      </c>
      <c r="Q12848" t="s">
        <v>190</v>
      </c>
      <c r="R12848" t="b">
        <v>0</v>
      </c>
      <c r="S12848">
        <v>72</v>
      </c>
      <c r="T12848">
        <v>0</v>
      </c>
      <c r="V12848" t="s">
        <v>103</v>
      </c>
    </row>
    <row r="12849" spans="1:22" x14ac:dyDescent="0.2">
      <c r="A12849" s="1">
        <v>44164</v>
      </c>
      <c r="B12849">
        <v>2020</v>
      </c>
      <c r="C12849">
        <f>_xlfn.MAXIFS(Table1[ScheduleWeekWritten],Table1[ScheduleSeason],Table1[[#This Row],[ScheduleSeason]])</f>
        <v>17</v>
      </c>
      <c r="D12849">
        <v>12</v>
      </c>
      <c r="E12849" cm="1">
        <f t="array" ref="E12849">_xlfn.XLOOKUP(Table1[[#This Row],[ScheduleWeekWritten]],Table3[Game],100+Table3[Increase],Table1[[#This Row],[ScheduleWeekWritten]])</f>
        <v>12</v>
      </c>
      <c r="F12849" t="b">
        <v>0</v>
      </c>
      <c r="G12849" t="s">
        <v>154</v>
      </c>
      <c r="H12849">
        <v>25</v>
      </c>
      <c r="I12849">
        <v>27</v>
      </c>
      <c r="J12849" t="s">
        <v>62</v>
      </c>
      <c r="K12849" t="s">
        <v>63</v>
      </c>
      <c r="L12849" t="str">
        <f>_xlfn.XLOOKUP(Table1[[#This Row],[TeamFavoriteID]],Table2[team_id],Table2[team_name],_xlfn.XLOOKUP(Table1[[#This Row],[TeamFavoriteID]],Table2[team_id_pfr],Table2[team_name],"Even"))</f>
        <v>Cleveland Browns</v>
      </c>
      <c r="M12849">
        <v>-7</v>
      </c>
      <c r="N12849">
        <f>IF(Table1[[#This Row],[TeamFavorite]]=Table1[[#This Row],[TeamHome]],Table1[[#This Row],[ScoreAway]]-Table1[[#This Row],[ScoreHome]],Table1[[#This Row],[ScoreHome]]-Table1[[#This Row],[ScoreAway]])</f>
        <v>-2</v>
      </c>
      <c r="O12849">
        <f>IF(Table1[[#This Row],[SpreadActual]]&lt;Table1[[#This Row],[SpreadFavorite]],1,0)</f>
        <v>0</v>
      </c>
      <c r="P12849">
        <v>48.5</v>
      </c>
      <c r="Q12849" t="s">
        <v>214</v>
      </c>
      <c r="R12849" t="b">
        <v>0</v>
      </c>
    </row>
    <row r="12850" spans="1:22" x14ac:dyDescent="0.2">
      <c r="A12850" s="1">
        <v>44164</v>
      </c>
      <c r="B12850">
        <v>2020</v>
      </c>
      <c r="C12850">
        <f>_xlfn.MAXIFS(Table1[ScheduleWeekWritten],Table1[ScheduleSeason],Table1[[#This Row],[ScheduleSeason]])</f>
        <v>17</v>
      </c>
      <c r="D12850">
        <v>12</v>
      </c>
      <c r="E12850" cm="1">
        <f t="array" ref="E12850">_xlfn.XLOOKUP(Table1[[#This Row],[ScheduleWeekWritten]],Table3[Game],100+Table3[Increase],Table1[[#This Row],[ScheduleWeekWritten]])</f>
        <v>12</v>
      </c>
      <c r="F12850" t="b">
        <v>0</v>
      </c>
      <c r="G12850" t="s">
        <v>39</v>
      </c>
      <c r="H12850">
        <v>20</v>
      </c>
      <c r="I12850">
        <v>23</v>
      </c>
      <c r="J12850" t="s">
        <v>53</v>
      </c>
      <c r="K12850" t="s">
        <v>40</v>
      </c>
      <c r="L12850" t="str">
        <f>_xlfn.XLOOKUP(Table1[[#This Row],[TeamFavoriteID]],Table2[team_id],Table2[team_name],_xlfn.XLOOKUP(Table1[[#This Row],[TeamFavoriteID]],Table2[team_id_pfr],Table2[team_name],"Even"))</f>
        <v>Los Angeles Rams</v>
      </c>
      <c r="M12850">
        <v>-6.5</v>
      </c>
      <c r="N12850">
        <f>IF(Table1[[#This Row],[TeamFavorite]]=Table1[[#This Row],[TeamHome]],Table1[[#This Row],[ScoreAway]]-Table1[[#This Row],[ScoreHome]],Table1[[#This Row],[ScoreHome]]-Table1[[#This Row],[ScoreAway]])</f>
        <v>3</v>
      </c>
      <c r="O12850">
        <f>IF(Table1[[#This Row],[SpreadActual]]&lt;Table1[[#This Row],[SpreadFavorite]],1,0)</f>
        <v>0</v>
      </c>
      <c r="P12850">
        <v>44.5</v>
      </c>
      <c r="Q12850" t="s">
        <v>218</v>
      </c>
      <c r="R12850" t="b">
        <v>0</v>
      </c>
      <c r="S12850">
        <v>72</v>
      </c>
      <c r="T12850">
        <v>0</v>
      </c>
      <c r="V12850" t="s">
        <v>103</v>
      </c>
    </row>
    <row r="12851" spans="1:22" x14ac:dyDescent="0.2">
      <c r="A12851" s="1">
        <v>44164</v>
      </c>
      <c r="B12851">
        <v>2020</v>
      </c>
      <c r="C12851">
        <f>_xlfn.MAXIFS(Table1[ScheduleWeekWritten],Table1[ScheduleSeason],Table1[[#This Row],[ScheduleSeason]])</f>
        <v>17</v>
      </c>
      <c r="D12851">
        <v>12</v>
      </c>
      <c r="E12851" cm="1">
        <f t="array" ref="E12851">_xlfn.XLOOKUP(Table1[[#This Row],[ScheduleWeekWritten]],Table3[Game],100+Table3[Increase],Table1[[#This Row],[ScheduleWeekWritten]])</f>
        <v>12</v>
      </c>
      <c r="F12851" t="b">
        <v>0</v>
      </c>
      <c r="G12851" t="s">
        <v>54</v>
      </c>
      <c r="H12851">
        <v>28</v>
      </c>
      <c r="I12851">
        <v>27</v>
      </c>
      <c r="J12851" t="s">
        <v>152</v>
      </c>
      <c r="K12851" t="s">
        <v>55</v>
      </c>
      <c r="L12851" t="str">
        <f>_xlfn.XLOOKUP(Table1[[#This Row],[TeamFavoriteID]],Table2[team_id],Table2[team_name],_xlfn.XLOOKUP(Table1[[#This Row],[TeamFavoriteID]],Table2[team_id_pfr],Table2[team_name],"Even"))</f>
        <v>Minnesota Vikings</v>
      </c>
      <c r="M12851">
        <v>-3</v>
      </c>
      <c r="N12851">
        <f>IF(Table1[[#This Row],[TeamFavorite]]=Table1[[#This Row],[TeamHome]],Table1[[#This Row],[ScoreAway]]-Table1[[#This Row],[ScoreHome]],Table1[[#This Row],[ScoreHome]]-Table1[[#This Row],[ScoreAway]])</f>
        <v>-1</v>
      </c>
      <c r="O12851">
        <f>IF(Table1[[#This Row],[SpreadActual]]&lt;Table1[[#This Row],[SpreadFavorite]],1,0)</f>
        <v>0</v>
      </c>
      <c r="P12851">
        <v>50</v>
      </c>
      <c r="Q12851" t="s">
        <v>205</v>
      </c>
      <c r="R12851" t="b">
        <v>0</v>
      </c>
      <c r="S12851">
        <v>72</v>
      </c>
      <c r="T12851">
        <v>0</v>
      </c>
      <c r="V12851" t="s">
        <v>103</v>
      </c>
    </row>
    <row r="12852" spans="1:22" x14ac:dyDescent="0.2">
      <c r="A12852" s="1">
        <v>44164</v>
      </c>
      <c r="B12852">
        <v>2020</v>
      </c>
      <c r="C12852">
        <f>_xlfn.MAXIFS(Table1[ScheduleWeekWritten],Table1[ScheduleSeason],Table1[[#This Row],[ScheduleSeason]])</f>
        <v>17</v>
      </c>
      <c r="D12852">
        <v>12</v>
      </c>
      <c r="E12852" cm="1">
        <f t="array" ref="E12852">_xlfn.XLOOKUP(Table1[[#This Row],[ScheduleWeekWritten]],Table3[Game],100+Table3[Increase],Table1[[#This Row],[ScheduleWeekWritten]])</f>
        <v>12</v>
      </c>
      <c r="F12852" t="b">
        <v>0</v>
      </c>
      <c r="G12852" t="s">
        <v>115</v>
      </c>
      <c r="H12852">
        <v>20</v>
      </c>
      <c r="I12852">
        <v>17</v>
      </c>
      <c r="J12852" t="s">
        <v>149</v>
      </c>
      <c r="K12852" t="s">
        <v>59</v>
      </c>
      <c r="L12852" t="str">
        <f>_xlfn.XLOOKUP(Table1[[#This Row],[TeamFavoriteID]],Table2[team_id],Table2[team_name],_xlfn.XLOOKUP(Table1[[#This Row],[TeamFavoriteID]],Table2[team_id_pfr],Table2[team_name],"Even"))</f>
        <v>Arizona Cardinals</v>
      </c>
      <c r="M12852">
        <v>-2</v>
      </c>
      <c r="N12852">
        <f>IF(Table1[[#This Row],[TeamFavorite]]=Table1[[#This Row],[TeamHome]],Table1[[#This Row],[ScoreAway]]-Table1[[#This Row],[ScoreHome]],Table1[[#This Row],[ScoreHome]]-Table1[[#This Row],[ScoreAway]])</f>
        <v>3</v>
      </c>
      <c r="O12852">
        <f>IF(Table1[[#This Row],[SpreadActual]]&lt;Table1[[#This Row],[SpreadFavorite]],1,0)</f>
        <v>0</v>
      </c>
      <c r="P12852">
        <v>49</v>
      </c>
      <c r="Q12852" t="s">
        <v>179</v>
      </c>
      <c r="R12852" t="b">
        <v>0</v>
      </c>
    </row>
    <row r="12853" spans="1:22" x14ac:dyDescent="0.2">
      <c r="A12853" s="1">
        <v>44164</v>
      </c>
      <c r="B12853">
        <v>2020</v>
      </c>
      <c r="C12853">
        <f>_xlfn.MAXIFS(Table1[ScheduleWeekWritten],Table1[ScheduleSeason],Table1[[#This Row],[ScheduleSeason]])</f>
        <v>17</v>
      </c>
      <c r="D12853">
        <v>12</v>
      </c>
      <c r="E12853" cm="1">
        <f t="array" ref="E12853">_xlfn.XLOOKUP(Table1[[#This Row],[ScheduleWeekWritten]],Table3[Game],100+Table3[Increase],Table1[[#This Row],[ScheduleWeekWritten]])</f>
        <v>12</v>
      </c>
      <c r="F12853" t="b">
        <v>0</v>
      </c>
      <c r="G12853" t="s">
        <v>31</v>
      </c>
      <c r="H12853">
        <v>3</v>
      </c>
      <c r="I12853">
        <v>20</v>
      </c>
      <c r="J12853" t="s">
        <v>19</v>
      </c>
      <c r="K12853" t="s">
        <v>91</v>
      </c>
      <c r="L12853" t="str">
        <f>_xlfn.XLOOKUP(Table1[[#This Row],[TeamFavoriteID]],Table2[team_id],Table2[team_name],_xlfn.XLOOKUP(Table1[[#This Row],[TeamFavoriteID]],Table2[team_id_pfr],Table2[team_name],"Even"))</f>
        <v>Miami Dolphins</v>
      </c>
      <c r="M12853">
        <v>-7</v>
      </c>
      <c r="N12853">
        <f>IF(Table1[[#This Row],[TeamFavorite]]=Table1[[#This Row],[TeamHome]],Table1[[#This Row],[ScoreAway]]-Table1[[#This Row],[ScoreHome]],Table1[[#This Row],[ScoreHome]]-Table1[[#This Row],[ScoreAway]])</f>
        <v>-17</v>
      </c>
      <c r="O12853">
        <f>IF(Table1[[#This Row],[SpreadActual]]&lt;Table1[[#This Row],[SpreadFavorite]],1,0)</f>
        <v>1</v>
      </c>
      <c r="P12853">
        <v>44.5</v>
      </c>
      <c r="Q12853" t="s">
        <v>197</v>
      </c>
      <c r="R12853" t="b">
        <v>0</v>
      </c>
    </row>
    <row r="12854" spans="1:22" x14ac:dyDescent="0.2">
      <c r="A12854" s="1">
        <v>44164</v>
      </c>
      <c r="B12854">
        <v>2020</v>
      </c>
      <c r="C12854">
        <f>_xlfn.MAXIFS(Table1[ScheduleWeekWritten],Table1[ScheduleSeason],Table1[[#This Row],[ScheduleSeason]])</f>
        <v>17</v>
      </c>
      <c r="D12854">
        <v>12</v>
      </c>
      <c r="E12854" cm="1">
        <f t="array" ref="E12854">_xlfn.XLOOKUP(Table1[[#This Row],[ScheduleWeekWritten]],Table3[Game],100+Table3[Increase],Table1[[#This Row],[ScheduleWeekWritten]])</f>
        <v>12</v>
      </c>
      <c r="F12854" t="b">
        <v>0</v>
      </c>
      <c r="G12854" t="s">
        <v>127</v>
      </c>
      <c r="H12854">
        <v>24</v>
      </c>
      <c r="I12854">
        <v>27</v>
      </c>
      <c r="J12854" t="s">
        <v>42</v>
      </c>
      <c r="K12854" t="s">
        <v>75</v>
      </c>
      <c r="L12854" t="str">
        <f>_xlfn.XLOOKUP(Table1[[#This Row],[TeamFavoriteID]],Table2[team_id],Table2[team_name],_xlfn.XLOOKUP(Table1[[#This Row],[TeamFavoriteID]],Table2[team_id_pfr],Table2[team_name],"Even"))</f>
        <v>Kansas City Chiefs</v>
      </c>
      <c r="M12854">
        <v>-3.5</v>
      </c>
      <c r="N12854">
        <f>IF(Table1[[#This Row],[TeamFavorite]]=Table1[[#This Row],[TeamHome]],Table1[[#This Row],[ScoreAway]]-Table1[[#This Row],[ScoreHome]],Table1[[#This Row],[ScoreHome]]-Table1[[#This Row],[ScoreAway]])</f>
        <v>-3</v>
      </c>
      <c r="O12854">
        <f>IF(Table1[[#This Row],[SpreadActual]]&lt;Table1[[#This Row],[SpreadFavorite]],1,0)</f>
        <v>0</v>
      </c>
      <c r="P12854">
        <v>56</v>
      </c>
      <c r="Q12854" t="s">
        <v>168</v>
      </c>
      <c r="R12854" t="b">
        <v>0</v>
      </c>
    </row>
    <row r="12855" spans="1:22" x14ac:dyDescent="0.2">
      <c r="A12855" s="1">
        <v>44165</v>
      </c>
      <c r="B12855">
        <v>2020</v>
      </c>
      <c r="C12855">
        <f>_xlfn.MAXIFS(Table1[ScheduleWeekWritten],Table1[ScheduleSeason],Table1[[#This Row],[ScheduleSeason]])</f>
        <v>17</v>
      </c>
      <c r="D12855">
        <v>12</v>
      </c>
      <c r="E12855" cm="1">
        <f t="array" ref="E12855">_xlfn.XLOOKUP(Table1[[#This Row],[ScheduleWeekWritten]],Table3[Game],100+Table3[Increase],Table1[[#This Row],[ScheduleWeekWritten]])</f>
        <v>12</v>
      </c>
      <c r="F12855" t="b">
        <v>0</v>
      </c>
      <c r="G12855" t="s">
        <v>58</v>
      </c>
      <c r="H12855">
        <v>17</v>
      </c>
      <c r="I12855">
        <v>23</v>
      </c>
      <c r="J12855" t="s">
        <v>128</v>
      </c>
      <c r="K12855" t="s">
        <v>132</v>
      </c>
      <c r="L12855" t="str">
        <f>_xlfn.XLOOKUP(Table1[[#This Row],[TeamFavoriteID]],Table2[team_id],Table2[team_name],_xlfn.XLOOKUP(Table1[[#This Row],[TeamFavoriteID]],Table2[team_id_pfr],Table2[team_name],"Even"))</f>
        <v>Seattle Seahawks</v>
      </c>
      <c r="M12855">
        <v>-6.5</v>
      </c>
      <c r="N12855">
        <f>IF(Table1[[#This Row],[TeamFavorite]]=Table1[[#This Row],[TeamHome]],Table1[[#This Row],[ScoreAway]]-Table1[[#This Row],[ScoreHome]],Table1[[#This Row],[ScoreHome]]-Table1[[#This Row],[ScoreAway]])</f>
        <v>-6</v>
      </c>
      <c r="O12855">
        <f>IF(Table1[[#This Row],[SpreadActual]]&lt;Table1[[#This Row],[SpreadFavorite]],1,0)</f>
        <v>0</v>
      </c>
      <c r="P12855">
        <v>49</v>
      </c>
      <c r="Q12855" t="s">
        <v>183</v>
      </c>
      <c r="R12855" t="b">
        <v>0</v>
      </c>
    </row>
    <row r="12856" spans="1:22" x14ac:dyDescent="0.2">
      <c r="A12856" s="1">
        <v>44167</v>
      </c>
      <c r="B12856">
        <v>2020</v>
      </c>
      <c r="C12856">
        <f>_xlfn.MAXIFS(Table1[ScheduleWeekWritten],Table1[ScheduleSeason],Table1[[#This Row],[ScheduleSeason]])</f>
        <v>17</v>
      </c>
      <c r="D12856">
        <v>12</v>
      </c>
      <c r="E12856" cm="1">
        <f t="array" ref="E12856">_xlfn.XLOOKUP(Table1[[#This Row],[ScheduleWeekWritten]],Table3[Game],100+Table3[Increase],Table1[[#This Row],[ScheduleWeekWritten]])</f>
        <v>12</v>
      </c>
      <c r="F12856" t="b">
        <v>0</v>
      </c>
      <c r="G12856" t="s">
        <v>49</v>
      </c>
      <c r="H12856">
        <v>19</v>
      </c>
      <c r="I12856">
        <v>14</v>
      </c>
      <c r="J12856" t="s">
        <v>158</v>
      </c>
      <c r="K12856" t="s">
        <v>51</v>
      </c>
      <c r="L12856" t="str">
        <f>_xlfn.XLOOKUP(Table1[[#This Row],[TeamFavoriteID]],Table2[team_id],Table2[team_name],_xlfn.XLOOKUP(Table1[[#This Row],[TeamFavoriteID]],Table2[team_id_pfr],Table2[team_name],"Even"))</f>
        <v>Pittsburgh Steelers</v>
      </c>
      <c r="M12856">
        <v>-5</v>
      </c>
      <c r="N12856">
        <f>IF(Table1[[#This Row],[TeamFavorite]]=Table1[[#This Row],[TeamHome]],Table1[[#This Row],[ScoreAway]]-Table1[[#This Row],[ScoreHome]],Table1[[#This Row],[ScoreHome]]-Table1[[#This Row],[ScoreAway]])</f>
        <v>-5</v>
      </c>
      <c r="O12856">
        <f>IF(Table1[[#This Row],[SpreadActual]]&lt;Table1[[#This Row],[SpreadFavorite]],1,0)</f>
        <v>0</v>
      </c>
      <c r="P12856">
        <v>44.5</v>
      </c>
      <c r="Q12856" t="s">
        <v>175</v>
      </c>
      <c r="R12856" t="b">
        <v>0</v>
      </c>
    </row>
    <row r="12857" spans="1:22" x14ac:dyDescent="0.2">
      <c r="A12857" s="1">
        <v>44171</v>
      </c>
      <c r="B12857">
        <v>2020</v>
      </c>
      <c r="C12857">
        <f>_xlfn.MAXIFS(Table1[ScheduleWeekWritten],Table1[ScheduleSeason],Table1[[#This Row],[ScheduleSeason]])</f>
        <v>17</v>
      </c>
      <c r="D12857">
        <v>13</v>
      </c>
      <c r="E12857" cm="1">
        <f t="array" ref="E12857">_xlfn.XLOOKUP(Table1[[#This Row],[ScheduleWeekWritten]],Table3[Game],100+Table3[Increase],Table1[[#This Row],[ScheduleWeekWritten]])</f>
        <v>13</v>
      </c>
      <c r="F12857" t="b">
        <v>0</v>
      </c>
      <c r="G12857" t="s">
        <v>149</v>
      </c>
      <c r="H12857">
        <v>28</v>
      </c>
      <c r="I12857">
        <v>38</v>
      </c>
      <c r="J12857" t="s">
        <v>39</v>
      </c>
      <c r="K12857" t="s">
        <v>40</v>
      </c>
      <c r="L12857" t="str">
        <f>_xlfn.XLOOKUP(Table1[[#This Row],[TeamFavoriteID]],Table2[team_id],Table2[team_name],_xlfn.XLOOKUP(Table1[[#This Row],[TeamFavoriteID]],Table2[team_id_pfr],Table2[team_name],"Even"))</f>
        <v>Los Angeles Rams</v>
      </c>
      <c r="M12857">
        <v>-2.5</v>
      </c>
      <c r="N12857">
        <f>IF(Table1[[#This Row],[TeamFavorite]]=Table1[[#This Row],[TeamHome]],Table1[[#This Row],[ScoreAway]]-Table1[[#This Row],[ScoreHome]],Table1[[#This Row],[ScoreHome]]-Table1[[#This Row],[ScoreAway]])</f>
        <v>-10</v>
      </c>
      <c r="O12857">
        <f>IF(Table1[[#This Row],[SpreadActual]]&lt;Table1[[#This Row],[SpreadFavorite]],1,0)</f>
        <v>1</v>
      </c>
      <c r="P12857">
        <v>48.5</v>
      </c>
      <c r="Q12857" t="s">
        <v>150</v>
      </c>
      <c r="R12857" t="b">
        <v>0</v>
      </c>
      <c r="S12857">
        <v>72</v>
      </c>
      <c r="T12857">
        <v>0</v>
      </c>
      <c r="V12857" t="s">
        <v>103</v>
      </c>
    </row>
    <row r="12858" spans="1:22" x14ac:dyDescent="0.2">
      <c r="A12858" s="1">
        <v>44171</v>
      </c>
      <c r="B12858">
        <v>2020</v>
      </c>
      <c r="C12858">
        <f>_xlfn.MAXIFS(Table1[ScheduleWeekWritten],Table1[ScheduleSeason],Table1[[#This Row],[ScheduleSeason]])</f>
        <v>17</v>
      </c>
      <c r="D12858">
        <v>13</v>
      </c>
      <c r="E12858" cm="1">
        <f t="array" ref="E12858">_xlfn.XLOOKUP(Table1[[#This Row],[ScheduleWeekWritten]],Table3[Game],100+Table3[Increase],Table1[[#This Row],[ScheduleWeekWritten]])</f>
        <v>13</v>
      </c>
      <c r="F12858" t="b">
        <v>0</v>
      </c>
      <c r="G12858" t="s">
        <v>38</v>
      </c>
      <c r="H12858">
        <v>16</v>
      </c>
      <c r="I12858">
        <v>21</v>
      </c>
      <c r="J12858" t="s">
        <v>95</v>
      </c>
      <c r="K12858" t="s">
        <v>98</v>
      </c>
      <c r="L12858" t="str">
        <f>_xlfn.XLOOKUP(Table1[[#This Row],[TeamFavoriteID]],Table2[team_id],Table2[team_name],_xlfn.XLOOKUP(Table1[[#This Row],[TeamFavoriteID]],Table2[team_id_pfr],Table2[team_name],"Even"))</f>
        <v>New Orleans Saints</v>
      </c>
      <c r="M12858">
        <v>-2.5</v>
      </c>
      <c r="N12858">
        <f>IF(Table1[[#This Row],[TeamFavorite]]=Table1[[#This Row],[TeamHome]],Table1[[#This Row],[ScoreAway]]-Table1[[#This Row],[ScoreHome]],Table1[[#This Row],[ScoreHome]]-Table1[[#This Row],[ScoreAway]])</f>
        <v>-5</v>
      </c>
      <c r="O12858">
        <f>IF(Table1[[#This Row],[SpreadActual]]&lt;Table1[[#This Row],[SpreadFavorite]],1,0)</f>
        <v>1</v>
      </c>
      <c r="P12858">
        <v>46</v>
      </c>
      <c r="Q12858" t="s">
        <v>213</v>
      </c>
      <c r="R12858" t="b">
        <v>0</v>
      </c>
      <c r="S12858">
        <v>72</v>
      </c>
      <c r="T12858">
        <v>0</v>
      </c>
      <c r="V12858" t="s">
        <v>103</v>
      </c>
    </row>
    <row r="12859" spans="1:22" x14ac:dyDescent="0.2">
      <c r="A12859" s="1">
        <v>44171</v>
      </c>
      <c r="B12859">
        <v>2020</v>
      </c>
      <c r="C12859">
        <f>_xlfn.MAXIFS(Table1[ScheduleWeekWritten],Table1[ScheduleSeason],Table1[[#This Row],[ScheduleSeason]])</f>
        <v>17</v>
      </c>
      <c r="D12859">
        <v>13</v>
      </c>
      <c r="E12859" cm="1">
        <f t="array" ref="E12859">_xlfn.XLOOKUP(Table1[[#This Row],[ScheduleWeekWritten]],Table3[Game],100+Table3[Increase],Table1[[#This Row],[ScheduleWeekWritten]])</f>
        <v>13</v>
      </c>
      <c r="F12859" t="b">
        <v>0</v>
      </c>
      <c r="G12859" t="s">
        <v>46</v>
      </c>
      <c r="H12859">
        <v>30</v>
      </c>
      <c r="I12859">
        <v>34</v>
      </c>
      <c r="J12859" t="s">
        <v>45</v>
      </c>
      <c r="K12859" t="s">
        <v>47</v>
      </c>
      <c r="L12859" t="str">
        <f>_xlfn.XLOOKUP(Table1[[#This Row],[TeamFavoriteID]],Table2[team_id],Table2[team_name],_xlfn.XLOOKUP(Table1[[#This Row],[TeamFavoriteID]],Table2[team_id_pfr],Table2[team_name],"Even"))</f>
        <v>Chicago Bears</v>
      </c>
      <c r="M12859">
        <v>-3</v>
      </c>
      <c r="N12859">
        <f>IF(Table1[[#This Row],[TeamFavorite]]=Table1[[#This Row],[TeamHome]],Table1[[#This Row],[ScoreAway]]-Table1[[#This Row],[ScoreHome]],Table1[[#This Row],[ScoreHome]]-Table1[[#This Row],[ScoreAway]])</f>
        <v>4</v>
      </c>
      <c r="O12859">
        <f>IF(Table1[[#This Row],[SpreadActual]]&lt;Table1[[#This Row],[SpreadFavorite]],1,0)</f>
        <v>0</v>
      </c>
      <c r="P12859">
        <v>44</v>
      </c>
      <c r="Q12859" t="s">
        <v>114</v>
      </c>
      <c r="R12859" t="b">
        <v>0</v>
      </c>
    </row>
    <row r="12860" spans="1:22" x14ac:dyDescent="0.2">
      <c r="A12860" s="1">
        <v>44171</v>
      </c>
      <c r="B12860">
        <v>2020</v>
      </c>
      <c r="C12860">
        <f>_xlfn.MAXIFS(Table1[ScheduleWeekWritten],Table1[ScheduleSeason],Table1[[#This Row],[ScheduleSeason]])</f>
        <v>17</v>
      </c>
      <c r="D12860">
        <v>13</v>
      </c>
      <c r="E12860" cm="1">
        <f t="array" ref="E12860">_xlfn.XLOOKUP(Table1[[#This Row],[ScheduleWeekWritten]],Table3[Game],100+Table3[Increase],Table1[[#This Row],[ScheduleWeekWritten]])</f>
        <v>13</v>
      </c>
      <c r="F12860" t="b">
        <v>0</v>
      </c>
      <c r="G12860" t="s">
        <v>33</v>
      </c>
      <c r="H12860">
        <v>30</v>
      </c>
      <c r="I12860">
        <v>16</v>
      </c>
      <c r="J12860" t="s">
        <v>58</v>
      </c>
      <c r="K12860" t="s">
        <v>35</v>
      </c>
      <c r="L12860" t="str">
        <f>_xlfn.XLOOKUP(Table1[[#This Row],[TeamFavoriteID]],Table2[team_id],Table2[team_name],_xlfn.XLOOKUP(Table1[[#This Row],[TeamFavoriteID]],Table2[team_id_pfr],Table2[team_name],"Even"))</f>
        <v>Green Bay Packers</v>
      </c>
      <c r="M12860">
        <v>-8.5</v>
      </c>
      <c r="N12860">
        <f>IF(Table1[[#This Row],[TeamFavorite]]=Table1[[#This Row],[TeamHome]],Table1[[#This Row],[ScoreAway]]-Table1[[#This Row],[ScoreHome]],Table1[[#This Row],[ScoreHome]]-Table1[[#This Row],[ScoreAway]])</f>
        <v>-14</v>
      </c>
      <c r="O12860">
        <f>IF(Table1[[#This Row],[SpreadActual]]&lt;Table1[[#This Row],[SpreadFavorite]],1,0)</f>
        <v>1</v>
      </c>
      <c r="P12860">
        <v>49.5</v>
      </c>
      <c r="Q12860" t="s">
        <v>82</v>
      </c>
      <c r="R12860" t="b">
        <v>0</v>
      </c>
    </row>
    <row r="12861" spans="1:22" x14ac:dyDescent="0.2">
      <c r="A12861" s="1">
        <v>44171</v>
      </c>
      <c r="B12861">
        <v>2020</v>
      </c>
      <c r="C12861">
        <f>_xlfn.MAXIFS(Table1[ScheduleWeekWritten],Table1[ScheduleSeason],Table1[[#This Row],[ScheduleSeason]])</f>
        <v>17</v>
      </c>
      <c r="D12861">
        <v>13</v>
      </c>
      <c r="E12861" cm="1">
        <f t="array" ref="E12861">_xlfn.XLOOKUP(Table1[[#This Row],[ScheduleWeekWritten]],Table3[Game],100+Table3[Increase],Table1[[#This Row],[ScheduleWeekWritten]])</f>
        <v>13</v>
      </c>
      <c r="F12861" t="b">
        <v>0</v>
      </c>
      <c r="G12861" t="s">
        <v>177</v>
      </c>
      <c r="H12861">
        <v>20</v>
      </c>
      <c r="I12861">
        <v>26</v>
      </c>
      <c r="J12861" t="s">
        <v>140</v>
      </c>
      <c r="K12861" t="s">
        <v>72</v>
      </c>
      <c r="L12861" t="str">
        <f>_xlfn.XLOOKUP(Table1[[#This Row],[TeamFavoriteID]],Table2[team_id],Table2[team_name],_xlfn.XLOOKUP(Table1[[#This Row],[TeamFavoriteID]],Table2[team_id_pfr],Table2[team_name],"Even"))</f>
        <v>Baltimore Colts</v>
      </c>
      <c r="M12861">
        <v>-3.5</v>
      </c>
      <c r="N12861">
        <f>IF(Table1[[#This Row],[TeamFavorite]]=Table1[[#This Row],[TeamHome]],Table1[[#This Row],[ScoreAway]]-Table1[[#This Row],[ScoreHome]],Table1[[#This Row],[ScoreHome]]-Table1[[#This Row],[ScoreAway]])</f>
        <v>-6</v>
      </c>
      <c r="O12861">
        <f>IF(Table1[[#This Row],[SpreadActual]]&lt;Table1[[#This Row],[SpreadFavorite]],1,0)</f>
        <v>1</v>
      </c>
      <c r="P12861">
        <v>50</v>
      </c>
      <c r="Q12861" t="s">
        <v>207</v>
      </c>
      <c r="R12861" t="b">
        <v>0</v>
      </c>
      <c r="S12861">
        <v>72</v>
      </c>
      <c r="T12861">
        <v>0</v>
      </c>
      <c r="V12861" t="s">
        <v>103</v>
      </c>
    </row>
    <row r="12862" spans="1:22" x14ac:dyDescent="0.2">
      <c r="A12862" s="1">
        <v>44171</v>
      </c>
      <c r="B12862">
        <v>2020</v>
      </c>
      <c r="C12862">
        <f>_xlfn.MAXIFS(Table1[ScheduleWeekWritten],Table1[ScheduleSeason],Table1[[#This Row],[ScheduleSeason]])</f>
        <v>17</v>
      </c>
      <c r="D12862">
        <v>13</v>
      </c>
      <c r="E12862" cm="1">
        <f t="array" ref="E12862">_xlfn.XLOOKUP(Table1[[#This Row],[ScheduleWeekWritten]],Table3[Game],100+Table3[Increase],Table1[[#This Row],[ScheduleWeekWritten]])</f>
        <v>13</v>
      </c>
      <c r="F12862" t="b">
        <v>0</v>
      </c>
      <c r="G12862" t="s">
        <v>42</v>
      </c>
      <c r="H12862">
        <v>22</v>
      </c>
      <c r="I12862">
        <v>16</v>
      </c>
      <c r="J12862" t="s">
        <v>24</v>
      </c>
      <c r="K12862" t="s">
        <v>75</v>
      </c>
      <c r="L12862" t="str">
        <f>_xlfn.XLOOKUP(Table1[[#This Row],[TeamFavoriteID]],Table2[team_id],Table2[team_name],_xlfn.XLOOKUP(Table1[[#This Row],[TeamFavoriteID]],Table2[team_id_pfr],Table2[team_name],"Even"))</f>
        <v>Kansas City Chiefs</v>
      </c>
      <c r="M12862">
        <v>-13</v>
      </c>
      <c r="N12862">
        <f>IF(Table1[[#This Row],[TeamFavorite]]=Table1[[#This Row],[TeamHome]],Table1[[#This Row],[ScoreAway]]-Table1[[#This Row],[ScoreHome]],Table1[[#This Row],[ScoreHome]]-Table1[[#This Row],[ScoreAway]])</f>
        <v>-6</v>
      </c>
      <c r="O12862">
        <f>IF(Table1[[#This Row],[SpreadActual]]&lt;Table1[[#This Row],[SpreadFavorite]],1,0)</f>
        <v>0</v>
      </c>
      <c r="P12862">
        <v>51.5</v>
      </c>
      <c r="Q12862" t="s">
        <v>117</v>
      </c>
      <c r="R12862" t="b">
        <v>0</v>
      </c>
    </row>
    <row r="12863" spans="1:22" x14ac:dyDescent="0.2">
      <c r="A12863" s="1">
        <v>44171</v>
      </c>
      <c r="B12863">
        <v>2020</v>
      </c>
      <c r="C12863">
        <f>_xlfn.MAXIFS(Table1[ScheduleWeekWritten],Table1[ScheduleSeason],Table1[[#This Row],[ScheduleSeason]])</f>
        <v>17</v>
      </c>
      <c r="D12863">
        <v>13</v>
      </c>
      <c r="E12863" cm="1">
        <f t="array" ref="E12863">_xlfn.XLOOKUP(Table1[[#This Row],[ScheduleWeekWritten]],Table3[Game],100+Table3[Increase],Table1[[#This Row],[ScheduleWeekWritten]])</f>
        <v>13</v>
      </c>
      <c r="F12863" t="b">
        <v>0</v>
      </c>
      <c r="G12863" t="s">
        <v>210</v>
      </c>
      <c r="H12863">
        <v>0</v>
      </c>
      <c r="I12863">
        <v>45</v>
      </c>
      <c r="J12863" t="s">
        <v>115</v>
      </c>
      <c r="K12863" t="s">
        <v>29</v>
      </c>
      <c r="L12863" t="str">
        <f>_xlfn.XLOOKUP(Table1[[#This Row],[TeamFavoriteID]],Table2[team_id],Table2[team_name],_xlfn.XLOOKUP(Table1[[#This Row],[TeamFavoriteID]],Table2[team_id_pfr],Table2[team_name],"Even"))</f>
        <v>Los Angeles Chargers</v>
      </c>
      <c r="M12863">
        <v>-2</v>
      </c>
      <c r="N12863">
        <f>IF(Table1[[#This Row],[TeamFavorite]]=Table1[[#This Row],[TeamHome]],Table1[[#This Row],[ScoreAway]]-Table1[[#This Row],[ScoreHome]],Table1[[#This Row],[ScoreHome]]-Table1[[#This Row],[ScoreAway]])</f>
        <v>45</v>
      </c>
      <c r="O12863">
        <f>IF(Table1[[#This Row],[SpreadActual]]&lt;Table1[[#This Row],[SpreadFavorite]],1,0)</f>
        <v>0</v>
      </c>
      <c r="P12863">
        <v>47</v>
      </c>
      <c r="Q12863" t="s">
        <v>218</v>
      </c>
      <c r="R12863" t="b">
        <v>0</v>
      </c>
      <c r="S12863">
        <v>72</v>
      </c>
      <c r="T12863">
        <v>0</v>
      </c>
      <c r="V12863" t="s">
        <v>103</v>
      </c>
    </row>
    <row r="12864" spans="1:22" x14ac:dyDescent="0.2">
      <c r="A12864" s="1">
        <v>44171</v>
      </c>
      <c r="B12864">
        <v>2020</v>
      </c>
      <c r="C12864">
        <f>_xlfn.MAXIFS(Table1[ScheduleWeekWritten],Table1[ScheduleSeason],Table1[[#This Row],[ScheduleSeason]])</f>
        <v>17</v>
      </c>
      <c r="D12864">
        <v>13</v>
      </c>
      <c r="E12864" cm="1">
        <f t="array" ref="E12864">_xlfn.XLOOKUP(Table1[[#This Row],[ScheduleWeekWritten]],Table3[Game],100+Table3[Increase],Table1[[#This Row],[ScheduleWeekWritten]])</f>
        <v>13</v>
      </c>
      <c r="F12864" t="b">
        <v>0</v>
      </c>
      <c r="G12864" t="s">
        <v>19</v>
      </c>
      <c r="H12864">
        <v>19</v>
      </c>
      <c r="I12864">
        <v>7</v>
      </c>
      <c r="J12864" t="s">
        <v>101</v>
      </c>
      <c r="K12864" t="s">
        <v>91</v>
      </c>
      <c r="L12864" t="str">
        <f>_xlfn.XLOOKUP(Table1[[#This Row],[TeamFavoriteID]],Table2[team_id],Table2[team_name],_xlfn.XLOOKUP(Table1[[#This Row],[TeamFavoriteID]],Table2[team_id_pfr],Table2[team_name],"Even"))</f>
        <v>Miami Dolphins</v>
      </c>
      <c r="M12864">
        <v>-10</v>
      </c>
      <c r="N12864">
        <f>IF(Table1[[#This Row],[TeamFavorite]]=Table1[[#This Row],[TeamHome]],Table1[[#This Row],[ScoreAway]]-Table1[[#This Row],[ScoreHome]],Table1[[#This Row],[ScoreHome]]-Table1[[#This Row],[ScoreAway]])</f>
        <v>-12</v>
      </c>
      <c r="O12864">
        <f>IF(Table1[[#This Row],[SpreadActual]]&lt;Table1[[#This Row],[SpreadFavorite]],1,0)</f>
        <v>1</v>
      </c>
      <c r="P12864">
        <v>43</v>
      </c>
      <c r="Q12864" t="s">
        <v>212</v>
      </c>
      <c r="R12864" t="b">
        <v>0</v>
      </c>
    </row>
    <row r="12865" spans="1:22" x14ac:dyDescent="0.2">
      <c r="A12865" s="1">
        <v>44171</v>
      </c>
      <c r="B12865">
        <v>2020</v>
      </c>
      <c r="C12865">
        <f>_xlfn.MAXIFS(Table1[ScheduleWeekWritten],Table1[ScheduleSeason],Table1[[#This Row],[ScheduleSeason]])</f>
        <v>17</v>
      </c>
      <c r="D12865">
        <v>13</v>
      </c>
      <c r="E12865" cm="1">
        <f t="array" ref="E12865">_xlfn.XLOOKUP(Table1[[#This Row],[ScheduleWeekWritten]],Table3[Game],100+Table3[Increase],Table1[[#This Row],[ScheduleWeekWritten]])</f>
        <v>13</v>
      </c>
      <c r="F12865" t="b">
        <v>0</v>
      </c>
      <c r="G12865" t="s">
        <v>54</v>
      </c>
      <c r="H12865">
        <v>27</v>
      </c>
      <c r="I12865">
        <v>24</v>
      </c>
      <c r="J12865" t="s">
        <v>154</v>
      </c>
      <c r="K12865" t="s">
        <v>55</v>
      </c>
      <c r="L12865" t="str">
        <f>_xlfn.XLOOKUP(Table1[[#This Row],[TeamFavoriteID]],Table2[team_id],Table2[team_name],_xlfn.XLOOKUP(Table1[[#This Row],[TeamFavoriteID]],Table2[team_id_pfr],Table2[team_name],"Even"))</f>
        <v>Minnesota Vikings</v>
      </c>
      <c r="M12865">
        <v>-10</v>
      </c>
      <c r="N12865">
        <f>IF(Table1[[#This Row],[TeamFavorite]]=Table1[[#This Row],[TeamHome]],Table1[[#This Row],[ScoreAway]]-Table1[[#This Row],[ScoreHome]],Table1[[#This Row],[ScoreHome]]-Table1[[#This Row],[ScoreAway]])</f>
        <v>-3</v>
      </c>
      <c r="O12865">
        <f>IF(Table1[[#This Row],[SpreadActual]]&lt;Table1[[#This Row],[SpreadFavorite]],1,0)</f>
        <v>0</v>
      </c>
      <c r="P12865">
        <v>51.5</v>
      </c>
      <c r="Q12865" t="s">
        <v>205</v>
      </c>
      <c r="R12865" t="b">
        <v>0</v>
      </c>
      <c r="S12865">
        <v>72</v>
      </c>
      <c r="T12865">
        <v>0</v>
      </c>
      <c r="V12865" t="s">
        <v>103</v>
      </c>
    </row>
    <row r="12866" spans="1:22" x14ac:dyDescent="0.2">
      <c r="A12866" s="1">
        <v>44171</v>
      </c>
      <c r="B12866">
        <v>2020</v>
      </c>
      <c r="C12866">
        <f>_xlfn.MAXIFS(Table1[ScheduleWeekWritten],Table1[ScheduleSeason],Table1[[#This Row],[ScheduleSeason]])</f>
        <v>17</v>
      </c>
      <c r="D12866">
        <v>13</v>
      </c>
      <c r="E12866" cm="1">
        <f t="array" ref="E12866">_xlfn.XLOOKUP(Table1[[#This Row],[ScheduleWeekWritten]],Table3[Game],100+Table3[Increase],Table1[[#This Row],[ScheduleWeekWritten]])</f>
        <v>13</v>
      </c>
      <c r="F12866" t="b">
        <v>0</v>
      </c>
      <c r="G12866" t="s">
        <v>31</v>
      </c>
      <c r="H12866">
        <v>28</v>
      </c>
      <c r="I12866">
        <v>31</v>
      </c>
      <c r="J12866" t="s">
        <v>217</v>
      </c>
      <c r="K12866" t="s">
        <v>21</v>
      </c>
      <c r="L12866" t="str">
        <f>_xlfn.XLOOKUP(Table1[[#This Row],[TeamFavoriteID]],Table2[team_id],Table2[team_name],_xlfn.XLOOKUP(Table1[[#This Row],[TeamFavoriteID]],Table2[team_id_pfr],Table2[team_name],"Even"))</f>
        <v>Las Vegas Raiders</v>
      </c>
      <c r="M12866">
        <v>-7.5</v>
      </c>
      <c r="N12866">
        <f>IF(Table1[[#This Row],[TeamFavorite]]=Table1[[#This Row],[TeamHome]],Table1[[#This Row],[ScoreAway]]-Table1[[#This Row],[ScoreHome]],Table1[[#This Row],[ScoreHome]]-Table1[[#This Row],[ScoreAway]])</f>
        <v>-3</v>
      </c>
      <c r="O12866">
        <f>IF(Table1[[#This Row],[SpreadActual]]&lt;Table1[[#This Row],[SpreadFavorite]],1,0)</f>
        <v>0</v>
      </c>
      <c r="P12866">
        <v>48.5</v>
      </c>
      <c r="Q12866" t="s">
        <v>197</v>
      </c>
      <c r="R12866" t="b">
        <v>0</v>
      </c>
    </row>
    <row r="12867" spans="1:22" x14ac:dyDescent="0.2">
      <c r="A12867" s="1">
        <v>44171</v>
      </c>
      <c r="B12867">
        <v>2020</v>
      </c>
      <c r="C12867">
        <f>_xlfn.MAXIFS(Table1[ScheduleWeekWritten],Table1[ScheduleSeason],Table1[[#This Row],[ScheduleSeason]])</f>
        <v>17</v>
      </c>
      <c r="D12867">
        <v>13</v>
      </c>
      <c r="E12867" cm="1">
        <f t="array" ref="E12867">_xlfn.XLOOKUP(Table1[[#This Row],[ScheduleWeekWritten]],Table3[Game],100+Table3[Increase],Table1[[#This Row],[ScheduleWeekWritten]])</f>
        <v>13</v>
      </c>
      <c r="F12867" t="b">
        <v>0</v>
      </c>
      <c r="G12867" t="s">
        <v>128</v>
      </c>
      <c r="H12867">
        <v>12</v>
      </c>
      <c r="I12867">
        <v>17</v>
      </c>
      <c r="J12867" t="s">
        <v>50</v>
      </c>
      <c r="K12867" t="s">
        <v>132</v>
      </c>
      <c r="L12867" t="str">
        <f>_xlfn.XLOOKUP(Table1[[#This Row],[TeamFavoriteID]],Table2[team_id],Table2[team_name],_xlfn.XLOOKUP(Table1[[#This Row],[TeamFavoriteID]],Table2[team_id_pfr],Table2[team_name],"Even"))</f>
        <v>Seattle Seahawks</v>
      </c>
      <c r="M12867">
        <v>-11</v>
      </c>
      <c r="N12867">
        <f>IF(Table1[[#This Row],[TeamFavorite]]=Table1[[#This Row],[TeamHome]],Table1[[#This Row],[ScoreAway]]-Table1[[#This Row],[ScoreHome]],Table1[[#This Row],[ScoreHome]]-Table1[[#This Row],[ScoreAway]])</f>
        <v>5</v>
      </c>
      <c r="O12867">
        <f>IF(Table1[[#This Row],[SpreadActual]]&lt;Table1[[#This Row],[SpreadFavorite]],1,0)</f>
        <v>0</v>
      </c>
      <c r="P12867">
        <v>48</v>
      </c>
      <c r="Q12867" t="s">
        <v>180</v>
      </c>
      <c r="R12867" t="b">
        <v>0</v>
      </c>
    </row>
    <row r="12868" spans="1:22" x14ac:dyDescent="0.2">
      <c r="A12868" s="1">
        <v>44171</v>
      </c>
      <c r="B12868">
        <v>2020</v>
      </c>
      <c r="C12868">
        <f>_xlfn.MAXIFS(Table1[ScheduleWeekWritten],Table1[ScheduleSeason],Table1[[#This Row],[ScheduleSeason]])</f>
        <v>17</v>
      </c>
      <c r="D12868">
        <v>13</v>
      </c>
      <c r="E12868" cm="1">
        <f t="array" ref="E12868">_xlfn.XLOOKUP(Table1[[#This Row],[ScheduleWeekWritten]],Table3[Game],100+Table3[Increase],Table1[[#This Row],[ScheduleWeekWritten]])</f>
        <v>13</v>
      </c>
      <c r="F12868" t="b">
        <v>0</v>
      </c>
      <c r="G12868" t="s">
        <v>171</v>
      </c>
      <c r="H12868">
        <v>35</v>
      </c>
      <c r="I12868">
        <v>41</v>
      </c>
      <c r="J12868" t="s">
        <v>62</v>
      </c>
      <c r="K12868" t="s">
        <v>25</v>
      </c>
      <c r="L12868" t="str">
        <f>_xlfn.XLOOKUP(Table1[[#This Row],[TeamFavoriteID]],Table2[team_id],Table2[team_name],_xlfn.XLOOKUP(Table1[[#This Row],[TeamFavoriteID]],Table2[team_id_pfr],Table2[team_name],"Even"))</f>
        <v>Houston Oilers</v>
      </c>
      <c r="M12868">
        <v>-3.5</v>
      </c>
      <c r="N12868">
        <f>IF(Table1[[#This Row],[TeamFavorite]]=Table1[[#This Row],[TeamHome]],Table1[[#This Row],[ScoreAway]]-Table1[[#This Row],[ScoreHome]],Table1[[#This Row],[ScoreHome]]-Table1[[#This Row],[ScoreAway]])</f>
        <v>-6</v>
      </c>
      <c r="O12868">
        <f>IF(Table1[[#This Row],[SpreadActual]]&lt;Table1[[#This Row],[SpreadFavorite]],1,0)</f>
        <v>1</v>
      </c>
      <c r="P12868">
        <v>53.5</v>
      </c>
      <c r="Q12868" t="s">
        <v>172</v>
      </c>
      <c r="R12868" t="b">
        <v>0</v>
      </c>
    </row>
    <row r="12869" spans="1:22" x14ac:dyDescent="0.2">
      <c r="A12869" s="1">
        <v>44172</v>
      </c>
      <c r="B12869">
        <v>2020</v>
      </c>
      <c r="C12869">
        <f>_xlfn.MAXIFS(Table1[ScheduleWeekWritten],Table1[ScheduleSeason],Table1[[#This Row],[ScheduleSeason]])</f>
        <v>17</v>
      </c>
      <c r="D12869">
        <v>13</v>
      </c>
      <c r="E12869" cm="1">
        <f t="array" ref="E12869">_xlfn.XLOOKUP(Table1[[#This Row],[ScheduleWeekWritten]],Table3[Game],100+Table3[Increase],Table1[[#This Row],[ScheduleWeekWritten]])</f>
        <v>13</v>
      </c>
      <c r="F12869" t="b">
        <v>0</v>
      </c>
      <c r="G12869" t="s">
        <v>49</v>
      </c>
      <c r="H12869">
        <v>17</v>
      </c>
      <c r="I12869">
        <v>23</v>
      </c>
      <c r="J12869" t="s">
        <v>219</v>
      </c>
      <c r="K12869" t="s">
        <v>51</v>
      </c>
      <c r="L12869" t="str">
        <f>_xlfn.XLOOKUP(Table1[[#This Row],[TeamFavoriteID]],Table2[team_id],Table2[team_name],_xlfn.XLOOKUP(Table1[[#This Row],[TeamFavoriteID]],Table2[team_id_pfr],Table2[team_name],"Even"))</f>
        <v>Pittsburgh Steelers</v>
      </c>
      <c r="M12869">
        <v>-6</v>
      </c>
      <c r="N12869">
        <f>IF(Table1[[#This Row],[TeamFavorite]]=Table1[[#This Row],[TeamHome]],Table1[[#This Row],[ScoreAway]]-Table1[[#This Row],[ScoreHome]],Table1[[#This Row],[ScoreHome]]-Table1[[#This Row],[ScoreAway]])</f>
        <v>6</v>
      </c>
      <c r="O12869">
        <f>IF(Table1[[#This Row],[SpreadActual]]&lt;Table1[[#This Row],[SpreadFavorite]],1,0)</f>
        <v>0</v>
      </c>
      <c r="P12869">
        <v>43.5</v>
      </c>
      <c r="Q12869" t="s">
        <v>175</v>
      </c>
      <c r="R12869" t="b">
        <v>0</v>
      </c>
    </row>
    <row r="12870" spans="1:22" x14ac:dyDescent="0.2">
      <c r="A12870" s="1">
        <v>44172</v>
      </c>
      <c r="B12870">
        <v>2020</v>
      </c>
      <c r="C12870">
        <f>_xlfn.MAXIFS(Table1[ScheduleWeekWritten],Table1[ScheduleSeason],Table1[[#This Row],[ScheduleSeason]])</f>
        <v>17</v>
      </c>
      <c r="D12870">
        <v>13</v>
      </c>
      <c r="E12870" cm="1">
        <f t="array" ref="E12870">_xlfn.XLOOKUP(Table1[[#This Row],[ScheduleWeekWritten]],Table3[Game],100+Table3[Increase],Table1[[#This Row],[ScheduleWeekWritten]])</f>
        <v>13</v>
      </c>
      <c r="F12870" t="b">
        <v>0</v>
      </c>
      <c r="G12870" t="s">
        <v>53</v>
      </c>
      <c r="H12870">
        <v>24</v>
      </c>
      <c r="I12870">
        <v>34</v>
      </c>
      <c r="J12870" t="s">
        <v>28</v>
      </c>
      <c r="K12870" t="s">
        <v>87</v>
      </c>
      <c r="L12870" t="str">
        <f>_xlfn.XLOOKUP(Table1[[#This Row],[TeamFavoriteID]],Table2[team_id],Table2[team_name],_xlfn.XLOOKUP(Table1[[#This Row],[TeamFavoriteID]],Table2[team_id_pfr],Table2[team_name],"Even"))</f>
        <v>San Francisco 49ers</v>
      </c>
      <c r="M12870">
        <v>-1.5</v>
      </c>
      <c r="N12870">
        <f>IF(Table1[[#This Row],[TeamFavorite]]=Table1[[#This Row],[TeamHome]],Table1[[#This Row],[ScoreAway]]-Table1[[#This Row],[ScoreHome]],Table1[[#This Row],[ScoreHome]]-Table1[[#This Row],[ScoreAway]])</f>
        <v>10</v>
      </c>
      <c r="O12870">
        <f>IF(Table1[[#This Row],[SpreadActual]]&lt;Table1[[#This Row],[SpreadFavorite]],1,0)</f>
        <v>0</v>
      </c>
      <c r="P12870">
        <v>48</v>
      </c>
      <c r="Q12870" t="s">
        <v>221</v>
      </c>
      <c r="R12870" t="b">
        <v>1</v>
      </c>
      <c r="S12870">
        <v>72</v>
      </c>
      <c r="T12870">
        <v>0</v>
      </c>
      <c r="V12870" t="s">
        <v>103</v>
      </c>
    </row>
    <row r="12871" spans="1:22" x14ac:dyDescent="0.2">
      <c r="A12871" s="1">
        <v>44173</v>
      </c>
      <c r="B12871">
        <v>2020</v>
      </c>
      <c r="C12871">
        <f>_xlfn.MAXIFS(Table1[ScheduleWeekWritten],Table1[ScheduleSeason],Table1[[#This Row],[ScheduleSeason]])</f>
        <v>17</v>
      </c>
      <c r="D12871">
        <v>13</v>
      </c>
      <c r="E12871" cm="1">
        <f t="array" ref="E12871">_xlfn.XLOOKUP(Table1[[#This Row],[ScheduleWeekWritten]],Table3[Game],100+Table3[Increase],Table1[[#This Row],[ScheduleWeekWritten]])</f>
        <v>13</v>
      </c>
      <c r="F12871" t="b">
        <v>0</v>
      </c>
      <c r="G12871" t="s">
        <v>158</v>
      </c>
      <c r="H12871">
        <v>34</v>
      </c>
      <c r="I12871">
        <v>17</v>
      </c>
      <c r="J12871" t="s">
        <v>67</v>
      </c>
      <c r="K12871" t="s">
        <v>159</v>
      </c>
      <c r="L12871" t="str">
        <f>_xlfn.XLOOKUP(Table1[[#This Row],[TeamFavoriteID]],Table2[team_id],Table2[team_name],_xlfn.XLOOKUP(Table1[[#This Row],[TeamFavoriteID]],Table2[team_id_pfr],Table2[team_name],"Even"))</f>
        <v>Baltimore Ravens</v>
      </c>
      <c r="M12871">
        <v>-8.5</v>
      </c>
      <c r="N12871">
        <f>IF(Table1[[#This Row],[TeamFavorite]]=Table1[[#This Row],[TeamHome]],Table1[[#This Row],[ScoreAway]]-Table1[[#This Row],[ScoreHome]],Table1[[#This Row],[ScoreHome]]-Table1[[#This Row],[ScoreAway]])</f>
        <v>-17</v>
      </c>
      <c r="O12871">
        <f>IF(Table1[[#This Row],[SpreadActual]]&lt;Table1[[#This Row],[SpreadFavorite]],1,0)</f>
        <v>1</v>
      </c>
      <c r="P12871">
        <v>45.5</v>
      </c>
      <c r="Q12871" t="s">
        <v>166</v>
      </c>
      <c r="R12871" t="b">
        <v>0</v>
      </c>
    </row>
    <row r="12872" spans="1:22" x14ac:dyDescent="0.2">
      <c r="A12872" s="1">
        <v>44175</v>
      </c>
      <c r="B12872">
        <v>2020</v>
      </c>
      <c r="C12872">
        <f>_xlfn.MAXIFS(Table1[ScheduleWeekWritten],Table1[ScheduleSeason],Table1[[#This Row],[ScheduleSeason]])</f>
        <v>17</v>
      </c>
      <c r="D12872">
        <v>14</v>
      </c>
      <c r="E12872" cm="1">
        <f t="array" ref="E12872">_xlfn.XLOOKUP(Table1[[#This Row],[ScheduleWeekWritten]],Table3[Game],100+Table3[Increase],Table1[[#This Row],[ScheduleWeekWritten]])</f>
        <v>14</v>
      </c>
      <c r="F12872" t="b">
        <v>0</v>
      </c>
      <c r="G12872" t="s">
        <v>39</v>
      </c>
      <c r="H12872">
        <v>24</v>
      </c>
      <c r="I12872">
        <v>3</v>
      </c>
      <c r="J12872" t="s">
        <v>115</v>
      </c>
      <c r="K12872" t="s">
        <v>40</v>
      </c>
      <c r="L12872" t="str">
        <f>_xlfn.XLOOKUP(Table1[[#This Row],[TeamFavoriteID]],Table2[team_id],Table2[team_name],_xlfn.XLOOKUP(Table1[[#This Row],[TeamFavoriteID]],Table2[team_id_pfr],Table2[team_name],"Even"))</f>
        <v>Los Angeles Rams</v>
      </c>
      <c r="M12872">
        <v>-5</v>
      </c>
      <c r="N12872">
        <f>IF(Table1[[#This Row],[TeamFavorite]]=Table1[[#This Row],[TeamHome]],Table1[[#This Row],[ScoreAway]]-Table1[[#This Row],[ScoreHome]],Table1[[#This Row],[ScoreHome]]-Table1[[#This Row],[ScoreAway]])</f>
        <v>-21</v>
      </c>
      <c r="O12872">
        <f>IF(Table1[[#This Row],[SpreadActual]]&lt;Table1[[#This Row],[SpreadFavorite]],1,0)</f>
        <v>1</v>
      </c>
      <c r="P12872">
        <v>43.5</v>
      </c>
      <c r="Q12872" t="s">
        <v>218</v>
      </c>
      <c r="R12872" t="b">
        <v>0</v>
      </c>
      <c r="S12872">
        <v>72</v>
      </c>
      <c r="T12872">
        <v>0</v>
      </c>
      <c r="V12872" t="s">
        <v>103</v>
      </c>
    </row>
    <row r="12873" spans="1:22" x14ac:dyDescent="0.2">
      <c r="A12873" s="1">
        <v>44178</v>
      </c>
      <c r="B12873">
        <v>2020</v>
      </c>
      <c r="C12873">
        <f>_xlfn.MAXIFS(Table1[ScheduleWeekWritten],Table1[ScheduleSeason],Table1[[#This Row],[ScheduleSeason]])</f>
        <v>17</v>
      </c>
      <c r="D12873">
        <v>14</v>
      </c>
      <c r="E12873" cm="1">
        <f t="array" ref="E12873">_xlfn.XLOOKUP(Table1[[#This Row],[ScheduleWeekWritten]],Table3[Game],100+Table3[Increase],Table1[[#This Row],[ScheduleWeekWritten]])</f>
        <v>14</v>
      </c>
      <c r="F12873" t="b">
        <v>0</v>
      </c>
      <c r="G12873" t="s">
        <v>28</v>
      </c>
      <c r="H12873">
        <v>26</v>
      </c>
      <c r="I12873">
        <v>15</v>
      </c>
      <c r="J12873" t="s">
        <v>49</v>
      </c>
      <c r="K12873" t="s">
        <v>43</v>
      </c>
      <c r="L12873" t="str">
        <f>_xlfn.XLOOKUP(Table1[[#This Row],[TeamFavoriteID]],Table2[team_id],Table2[team_name],_xlfn.XLOOKUP(Table1[[#This Row],[TeamFavoriteID]],Table2[team_id_pfr],Table2[team_name],"Even"))</f>
        <v>Buffalo Bills</v>
      </c>
      <c r="M12873">
        <v>-2</v>
      </c>
      <c r="N12873">
        <f>IF(Table1[[#This Row],[TeamFavorite]]=Table1[[#This Row],[TeamHome]],Table1[[#This Row],[ScoreAway]]-Table1[[#This Row],[ScoreHome]],Table1[[#This Row],[ScoreHome]]-Table1[[#This Row],[ScoreAway]])</f>
        <v>-11</v>
      </c>
      <c r="O12873">
        <f>IF(Table1[[#This Row],[SpreadActual]]&lt;Table1[[#This Row],[SpreadFavorite]],1,0)</f>
        <v>1</v>
      </c>
      <c r="P12873">
        <v>48.5</v>
      </c>
      <c r="Q12873" t="s">
        <v>204</v>
      </c>
      <c r="R12873" t="b">
        <v>0</v>
      </c>
    </row>
    <row r="12874" spans="1:22" x14ac:dyDescent="0.2">
      <c r="A12874" s="1">
        <v>44178</v>
      </c>
      <c r="B12874">
        <v>2020</v>
      </c>
      <c r="C12874">
        <f>_xlfn.MAXIFS(Table1[ScheduleWeekWritten],Table1[ScheduleSeason],Table1[[#This Row],[ScheduleSeason]])</f>
        <v>17</v>
      </c>
      <c r="D12874">
        <v>14</v>
      </c>
      <c r="E12874" cm="1">
        <f t="array" ref="E12874">_xlfn.XLOOKUP(Table1[[#This Row],[ScheduleWeekWritten]],Table3[Game],100+Table3[Increase],Table1[[#This Row],[ScheduleWeekWritten]])</f>
        <v>14</v>
      </c>
      <c r="F12874" t="b">
        <v>0</v>
      </c>
      <c r="G12874" t="s">
        <v>152</v>
      </c>
      <c r="H12874">
        <v>27</v>
      </c>
      <c r="I12874">
        <v>32</v>
      </c>
      <c r="J12874" t="s">
        <v>24</v>
      </c>
      <c r="K12874" t="s">
        <v>162</v>
      </c>
      <c r="L12874" t="str">
        <f>_xlfn.XLOOKUP(Table1[[#This Row],[TeamFavoriteID]],Table2[team_id],Table2[team_name],_xlfn.XLOOKUP(Table1[[#This Row],[TeamFavoriteID]],Table2[team_id_pfr],Table2[team_name],"Even"))</f>
        <v>Carolina Panthers</v>
      </c>
      <c r="M12874">
        <v>-4</v>
      </c>
      <c r="N12874">
        <f>IF(Table1[[#This Row],[TeamFavorite]]=Table1[[#This Row],[TeamHome]],Table1[[#This Row],[ScoreAway]]-Table1[[#This Row],[ScoreHome]],Table1[[#This Row],[ScoreHome]]-Table1[[#This Row],[ScoreAway]])</f>
        <v>5</v>
      </c>
      <c r="O12874">
        <f>IF(Table1[[#This Row],[SpreadActual]]&lt;Table1[[#This Row],[SpreadFavorite]],1,0)</f>
        <v>0</v>
      </c>
      <c r="P12874">
        <v>45.5</v>
      </c>
      <c r="Q12874" t="s">
        <v>160</v>
      </c>
      <c r="R12874" t="b">
        <v>0</v>
      </c>
    </row>
    <row r="12875" spans="1:22" x14ac:dyDescent="0.2">
      <c r="A12875" s="1">
        <v>44178</v>
      </c>
      <c r="B12875">
        <v>2020</v>
      </c>
      <c r="C12875">
        <f>_xlfn.MAXIFS(Table1[ScheduleWeekWritten],Table1[ScheduleSeason],Table1[[#This Row],[ScheduleSeason]])</f>
        <v>17</v>
      </c>
      <c r="D12875">
        <v>14</v>
      </c>
      <c r="E12875" cm="1">
        <f t="array" ref="E12875">_xlfn.XLOOKUP(Table1[[#This Row],[ScheduleWeekWritten]],Table3[Game],100+Table3[Increase],Table1[[#This Row],[ScheduleWeekWritten]])</f>
        <v>14</v>
      </c>
      <c r="F12875" t="b">
        <v>0</v>
      </c>
      <c r="G12875" t="s">
        <v>46</v>
      </c>
      <c r="H12875">
        <v>36</v>
      </c>
      <c r="I12875">
        <v>7</v>
      </c>
      <c r="J12875" t="s">
        <v>177</v>
      </c>
      <c r="K12875" t="s">
        <v>182</v>
      </c>
      <c r="L12875" t="str">
        <f>_xlfn.XLOOKUP(Table1[[#This Row],[TeamFavoriteID]],Table2[team_id],Table2[team_name],_xlfn.XLOOKUP(Table1[[#This Row],[TeamFavoriteID]],Table2[team_id_pfr],Table2[team_name],"Even"))</f>
        <v>Houston Texans</v>
      </c>
      <c r="M12875">
        <v>-1</v>
      </c>
      <c r="N12875">
        <f>IF(Table1[[#This Row],[TeamFavorite]]=Table1[[#This Row],[TeamHome]],Table1[[#This Row],[ScoreAway]]-Table1[[#This Row],[ScoreHome]],Table1[[#This Row],[ScoreHome]]-Table1[[#This Row],[ScoreAway]])</f>
        <v>29</v>
      </c>
      <c r="O12875">
        <f>IF(Table1[[#This Row],[SpreadActual]]&lt;Table1[[#This Row],[SpreadFavorite]],1,0)</f>
        <v>0</v>
      </c>
      <c r="P12875">
        <v>46.5</v>
      </c>
      <c r="Q12875" t="s">
        <v>114</v>
      </c>
      <c r="R12875" t="b">
        <v>0</v>
      </c>
    </row>
    <row r="12876" spans="1:22" x14ac:dyDescent="0.2">
      <c r="A12876" s="1">
        <v>44178</v>
      </c>
      <c r="B12876">
        <v>2020</v>
      </c>
      <c r="C12876">
        <f>_xlfn.MAXIFS(Table1[ScheduleWeekWritten],Table1[ScheduleSeason],Table1[[#This Row],[ScheduleSeason]])</f>
        <v>17</v>
      </c>
      <c r="D12876">
        <v>14</v>
      </c>
      <c r="E12876" cm="1">
        <f t="array" ref="E12876">_xlfn.XLOOKUP(Table1[[#This Row],[ScheduleWeekWritten]],Table3[Game],100+Table3[Increase],Table1[[#This Row],[ScheduleWeekWritten]])</f>
        <v>14</v>
      </c>
      <c r="F12876" t="b">
        <v>0</v>
      </c>
      <c r="G12876" t="s">
        <v>101</v>
      </c>
      <c r="H12876">
        <v>7</v>
      </c>
      <c r="I12876">
        <v>30</v>
      </c>
      <c r="J12876" t="s">
        <v>67</v>
      </c>
      <c r="K12876" t="s">
        <v>68</v>
      </c>
      <c r="L12876" t="str">
        <f>_xlfn.XLOOKUP(Table1[[#This Row],[TeamFavoriteID]],Table2[team_id],Table2[team_name],_xlfn.XLOOKUP(Table1[[#This Row],[TeamFavoriteID]],Table2[team_id_pfr],Table2[team_name],"Even"))</f>
        <v>Dallas Cowboys</v>
      </c>
      <c r="M12876">
        <v>-3</v>
      </c>
      <c r="N12876">
        <f>IF(Table1[[#This Row],[TeamFavorite]]=Table1[[#This Row],[TeamHome]],Table1[[#This Row],[ScoreAway]]-Table1[[#This Row],[ScoreHome]],Table1[[#This Row],[ScoreHome]]-Table1[[#This Row],[ScoreAway]])</f>
        <v>-23</v>
      </c>
      <c r="O12876">
        <f>IF(Table1[[#This Row],[SpreadActual]]&lt;Table1[[#This Row],[SpreadFavorite]],1,0)</f>
        <v>1</v>
      </c>
      <c r="P12876">
        <v>44</v>
      </c>
      <c r="Q12876" t="s">
        <v>173</v>
      </c>
      <c r="R12876" t="b">
        <v>0</v>
      </c>
    </row>
    <row r="12877" spans="1:22" x14ac:dyDescent="0.2">
      <c r="A12877" s="1">
        <v>44178</v>
      </c>
      <c r="B12877">
        <v>2020</v>
      </c>
      <c r="C12877">
        <f>_xlfn.MAXIFS(Table1[ScheduleWeekWritten],Table1[ScheduleSeason],Table1[[#This Row],[ScheduleSeason]])</f>
        <v>17</v>
      </c>
      <c r="D12877">
        <v>14</v>
      </c>
      <c r="E12877" cm="1">
        <f t="array" ref="E12877">_xlfn.XLOOKUP(Table1[[#This Row],[ScheduleWeekWritten]],Table3[Game],100+Table3[Increase],Table1[[#This Row],[ScheduleWeekWritten]])</f>
        <v>14</v>
      </c>
      <c r="F12877" t="b">
        <v>0</v>
      </c>
      <c r="G12877" t="s">
        <v>45</v>
      </c>
      <c r="H12877">
        <v>24</v>
      </c>
      <c r="I12877">
        <v>31</v>
      </c>
      <c r="J12877" t="s">
        <v>33</v>
      </c>
      <c r="K12877" t="s">
        <v>35</v>
      </c>
      <c r="L12877" t="str">
        <f>_xlfn.XLOOKUP(Table1[[#This Row],[TeamFavoriteID]],Table2[team_id],Table2[team_name],_xlfn.XLOOKUP(Table1[[#This Row],[TeamFavoriteID]],Table2[team_id_pfr],Table2[team_name],"Even"))</f>
        <v>Green Bay Packers</v>
      </c>
      <c r="M12877">
        <v>-9</v>
      </c>
      <c r="N12877">
        <f>IF(Table1[[#This Row],[TeamFavorite]]=Table1[[#This Row],[TeamHome]],Table1[[#This Row],[ScoreAway]]-Table1[[#This Row],[ScoreHome]],Table1[[#This Row],[ScoreHome]]-Table1[[#This Row],[ScoreAway]])</f>
        <v>-7</v>
      </c>
      <c r="O12877">
        <f>IF(Table1[[#This Row],[SpreadActual]]&lt;Table1[[#This Row],[SpreadFavorite]],1,0)</f>
        <v>0</v>
      </c>
      <c r="P12877">
        <v>55.5</v>
      </c>
      <c r="Q12877" t="s">
        <v>181</v>
      </c>
      <c r="R12877" t="b">
        <v>0</v>
      </c>
      <c r="S12877">
        <v>72</v>
      </c>
      <c r="T12877">
        <v>0</v>
      </c>
      <c r="V12877" t="s">
        <v>103</v>
      </c>
    </row>
    <row r="12878" spans="1:22" x14ac:dyDescent="0.2">
      <c r="A12878" s="1">
        <v>44178</v>
      </c>
      <c r="B12878">
        <v>2020</v>
      </c>
      <c r="C12878">
        <f>_xlfn.MAXIFS(Table1[ScheduleWeekWritten],Table1[ScheduleSeason],Table1[[#This Row],[ScheduleSeason]])</f>
        <v>17</v>
      </c>
      <c r="D12878">
        <v>14</v>
      </c>
      <c r="E12878" cm="1">
        <f t="array" ref="E12878">_xlfn.XLOOKUP(Table1[[#This Row],[ScheduleWeekWritten]],Table3[Game],100+Table3[Increase],Table1[[#This Row],[ScheduleWeekWritten]])</f>
        <v>14</v>
      </c>
      <c r="F12878" t="b">
        <v>0</v>
      </c>
      <c r="G12878" t="s">
        <v>154</v>
      </c>
      <c r="H12878">
        <v>10</v>
      </c>
      <c r="I12878">
        <v>31</v>
      </c>
      <c r="J12878" t="s">
        <v>171</v>
      </c>
      <c r="K12878" t="s">
        <v>25</v>
      </c>
      <c r="L12878" t="str">
        <f>_xlfn.XLOOKUP(Table1[[#This Row],[TeamFavoriteID]],Table2[team_id],Table2[team_name],_xlfn.XLOOKUP(Table1[[#This Row],[TeamFavoriteID]],Table2[team_id_pfr],Table2[team_name],"Even"))</f>
        <v>Houston Oilers</v>
      </c>
      <c r="M12878">
        <v>-7.5</v>
      </c>
      <c r="N12878">
        <f>IF(Table1[[#This Row],[TeamFavorite]]=Table1[[#This Row],[TeamHome]],Table1[[#This Row],[ScoreAway]]-Table1[[#This Row],[ScoreHome]],Table1[[#This Row],[ScoreHome]]-Table1[[#This Row],[ScoreAway]])</f>
        <v>-21</v>
      </c>
      <c r="O12878">
        <f>IF(Table1[[#This Row],[SpreadActual]]&lt;Table1[[#This Row],[SpreadFavorite]],1,0)</f>
        <v>1</v>
      </c>
      <c r="P12878">
        <v>53</v>
      </c>
      <c r="Q12878" t="s">
        <v>214</v>
      </c>
      <c r="R12878" t="b">
        <v>0</v>
      </c>
    </row>
    <row r="12879" spans="1:22" x14ac:dyDescent="0.2">
      <c r="A12879" s="1">
        <v>44178</v>
      </c>
      <c r="B12879">
        <v>2020</v>
      </c>
      <c r="C12879">
        <f>_xlfn.MAXIFS(Table1[ScheduleWeekWritten],Table1[ScheduleSeason],Table1[[#This Row],[ScheduleSeason]])</f>
        <v>17</v>
      </c>
      <c r="D12879">
        <v>14</v>
      </c>
      <c r="E12879" cm="1">
        <f t="array" ref="E12879">_xlfn.XLOOKUP(Table1[[#This Row],[ScheduleWeekWritten]],Table3[Game],100+Table3[Increase],Table1[[#This Row],[ScheduleWeekWritten]])</f>
        <v>14</v>
      </c>
      <c r="F12879" t="b">
        <v>0</v>
      </c>
      <c r="G12879" t="s">
        <v>217</v>
      </c>
      <c r="H12879">
        <v>27</v>
      </c>
      <c r="I12879">
        <v>44</v>
      </c>
      <c r="J12879" t="s">
        <v>140</v>
      </c>
      <c r="K12879" t="s">
        <v>72</v>
      </c>
      <c r="L12879" t="str">
        <f>_xlfn.XLOOKUP(Table1[[#This Row],[TeamFavoriteID]],Table2[team_id],Table2[team_name],_xlfn.XLOOKUP(Table1[[#This Row],[TeamFavoriteID]],Table2[team_id_pfr],Table2[team_name],"Even"))</f>
        <v>Baltimore Colts</v>
      </c>
      <c r="M12879">
        <v>-2.5</v>
      </c>
      <c r="N12879">
        <f>IF(Table1[[#This Row],[TeamFavorite]]=Table1[[#This Row],[TeamHome]],Table1[[#This Row],[ScoreAway]]-Table1[[#This Row],[ScoreHome]],Table1[[#This Row],[ScoreHome]]-Table1[[#This Row],[ScoreAway]])</f>
        <v>-17</v>
      </c>
      <c r="O12879">
        <f>IF(Table1[[#This Row],[SpreadActual]]&lt;Table1[[#This Row],[SpreadFavorite]],1,0)</f>
        <v>1</v>
      </c>
      <c r="P12879">
        <v>52</v>
      </c>
      <c r="Q12879" t="s">
        <v>220</v>
      </c>
      <c r="R12879" t="b">
        <v>0</v>
      </c>
      <c r="S12879">
        <v>72</v>
      </c>
      <c r="T12879">
        <v>0</v>
      </c>
      <c r="V12879" t="s">
        <v>103</v>
      </c>
    </row>
    <row r="12880" spans="1:22" x14ac:dyDescent="0.2">
      <c r="A12880" s="1">
        <v>44178</v>
      </c>
      <c r="B12880">
        <v>2020</v>
      </c>
      <c r="C12880">
        <f>_xlfn.MAXIFS(Table1[ScheduleWeekWritten],Table1[ScheduleSeason],Table1[[#This Row],[ScheduleSeason]])</f>
        <v>17</v>
      </c>
      <c r="D12880">
        <v>14</v>
      </c>
      <c r="E12880" cm="1">
        <f t="array" ref="E12880">_xlfn.XLOOKUP(Table1[[#This Row],[ScheduleWeekWritten]],Table3[Game],100+Table3[Increase],Table1[[#This Row],[ScheduleWeekWritten]])</f>
        <v>14</v>
      </c>
      <c r="F12880" t="b">
        <v>0</v>
      </c>
      <c r="G12880" t="s">
        <v>210</v>
      </c>
      <c r="H12880">
        <v>20</v>
      </c>
      <c r="I12880">
        <v>17</v>
      </c>
      <c r="J12880" t="s">
        <v>38</v>
      </c>
      <c r="K12880" t="s">
        <v>29</v>
      </c>
      <c r="L12880" t="str">
        <f>_xlfn.XLOOKUP(Table1[[#This Row],[TeamFavoriteID]],Table2[team_id],Table2[team_name],_xlfn.XLOOKUP(Table1[[#This Row],[TeamFavoriteID]],Table2[team_id_pfr],Table2[team_name],"Even"))</f>
        <v>Los Angeles Chargers</v>
      </c>
      <c r="M12880">
        <v>-1</v>
      </c>
      <c r="N12880">
        <f>IF(Table1[[#This Row],[TeamFavorite]]=Table1[[#This Row],[TeamHome]],Table1[[#This Row],[ScoreAway]]-Table1[[#This Row],[ScoreHome]],Table1[[#This Row],[ScoreHome]]-Table1[[#This Row],[ScoreAway]])</f>
        <v>-3</v>
      </c>
      <c r="O12880">
        <f>IF(Table1[[#This Row],[SpreadActual]]&lt;Table1[[#This Row],[SpreadFavorite]],1,0)</f>
        <v>1</v>
      </c>
      <c r="P12880">
        <v>49</v>
      </c>
      <c r="Q12880" t="s">
        <v>218</v>
      </c>
      <c r="R12880" t="b">
        <v>0</v>
      </c>
      <c r="S12880">
        <v>72</v>
      </c>
      <c r="T12880">
        <v>0</v>
      </c>
      <c r="V12880" t="s">
        <v>103</v>
      </c>
    </row>
    <row r="12881" spans="1:22" x14ac:dyDescent="0.2">
      <c r="A12881" s="1">
        <v>44178</v>
      </c>
      <c r="B12881">
        <v>2020</v>
      </c>
      <c r="C12881">
        <f>_xlfn.MAXIFS(Table1[ScheduleWeekWritten],Table1[ScheduleSeason],Table1[[#This Row],[ScheduleSeason]])</f>
        <v>17</v>
      </c>
      <c r="D12881">
        <v>14</v>
      </c>
      <c r="E12881" cm="1">
        <f t="array" ref="E12881">_xlfn.XLOOKUP(Table1[[#This Row],[ScheduleWeekWritten]],Table3[Game],100+Table3[Increase],Table1[[#This Row],[ScheduleWeekWritten]])</f>
        <v>14</v>
      </c>
      <c r="F12881" t="b">
        <v>0</v>
      </c>
      <c r="G12881" t="s">
        <v>19</v>
      </c>
      <c r="H12881">
        <v>27</v>
      </c>
      <c r="I12881">
        <v>33</v>
      </c>
      <c r="J12881" t="s">
        <v>42</v>
      </c>
      <c r="K12881" t="s">
        <v>75</v>
      </c>
      <c r="L12881" t="str">
        <f>_xlfn.XLOOKUP(Table1[[#This Row],[TeamFavoriteID]],Table2[team_id],Table2[team_name],_xlfn.XLOOKUP(Table1[[#This Row],[TeamFavoriteID]],Table2[team_id_pfr],Table2[team_name],"Even"))</f>
        <v>Kansas City Chiefs</v>
      </c>
      <c r="M12881">
        <v>-7</v>
      </c>
      <c r="N12881">
        <f>IF(Table1[[#This Row],[TeamFavorite]]=Table1[[#This Row],[TeamHome]],Table1[[#This Row],[ScoreAway]]-Table1[[#This Row],[ScoreHome]],Table1[[#This Row],[ScoreHome]]-Table1[[#This Row],[ScoreAway]])</f>
        <v>-6</v>
      </c>
      <c r="O12881">
        <f>IF(Table1[[#This Row],[SpreadActual]]&lt;Table1[[#This Row],[SpreadFavorite]],1,0)</f>
        <v>0</v>
      </c>
      <c r="P12881">
        <v>51.5</v>
      </c>
      <c r="Q12881" t="s">
        <v>212</v>
      </c>
      <c r="R12881" t="b">
        <v>0</v>
      </c>
    </row>
    <row r="12882" spans="1:22" x14ac:dyDescent="0.2">
      <c r="A12882" s="1">
        <v>44178</v>
      </c>
      <c r="B12882">
        <v>2020</v>
      </c>
      <c r="C12882">
        <f>_xlfn.MAXIFS(Table1[ScheduleWeekWritten],Table1[ScheduleSeason],Table1[[#This Row],[ScheduleSeason]])</f>
        <v>17</v>
      </c>
      <c r="D12882">
        <v>14</v>
      </c>
      <c r="E12882" cm="1">
        <f t="array" ref="E12882">_xlfn.XLOOKUP(Table1[[#This Row],[ScheduleWeekWritten]],Table3[Game],100+Table3[Increase],Table1[[#This Row],[ScheduleWeekWritten]])</f>
        <v>14</v>
      </c>
      <c r="F12882" t="b">
        <v>0</v>
      </c>
      <c r="G12882" t="s">
        <v>50</v>
      </c>
      <c r="H12882">
        <v>7</v>
      </c>
      <c r="I12882">
        <v>26</v>
      </c>
      <c r="J12882" t="s">
        <v>149</v>
      </c>
      <c r="K12882" t="s">
        <v>59</v>
      </c>
      <c r="L12882" t="str">
        <f>_xlfn.XLOOKUP(Table1[[#This Row],[TeamFavoriteID]],Table2[team_id],Table2[team_name],_xlfn.XLOOKUP(Table1[[#This Row],[TeamFavoriteID]],Table2[team_id_pfr],Table2[team_name],"Even"))</f>
        <v>Arizona Cardinals</v>
      </c>
      <c r="M12882">
        <v>-3</v>
      </c>
      <c r="N12882">
        <f>IF(Table1[[#This Row],[TeamFavorite]]=Table1[[#This Row],[TeamHome]],Table1[[#This Row],[ScoreAway]]-Table1[[#This Row],[ScoreHome]],Table1[[#This Row],[ScoreHome]]-Table1[[#This Row],[ScoreAway]])</f>
        <v>-19</v>
      </c>
      <c r="O12882">
        <f>IF(Table1[[#This Row],[SpreadActual]]&lt;Table1[[#This Row],[SpreadFavorite]],1,0)</f>
        <v>1</v>
      </c>
      <c r="P12882">
        <v>47.5</v>
      </c>
      <c r="Q12882" t="s">
        <v>197</v>
      </c>
      <c r="R12882" t="b">
        <v>0</v>
      </c>
    </row>
    <row r="12883" spans="1:22" x14ac:dyDescent="0.2">
      <c r="A12883" s="1">
        <v>44178</v>
      </c>
      <c r="B12883">
        <v>2020</v>
      </c>
      <c r="C12883">
        <f>_xlfn.MAXIFS(Table1[ScheduleWeekWritten],Table1[ScheduleSeason],Table1[[#This Row],[ScheduleSeason]])</f>
        <v>17</v>
      </c>
      <c r="D12883">
        <v>14</v>
      </c>
      <c r="E12883" cm="1">
        <f t="array" ref="E12883">_xlfn.XLOOKUP(Table1[[#This Row],[ScheduleWeekWritten]],Table3[Game],100+Table3[Increase],Table1[[#This Row],[ScheduleWeekWritten]])</f>
        <v>14</v>
      </c>
      <c r="F12883" t="b">
        <v>0</v>
      </c>
      <c r="G12883" t="s">
        <v>58</v>
      </c>
      <c r="H12883">
        <v>24</v>
      </c>
      <c r="I12883">
        <v>21</v>
      </c>
      <c r="J12883" t="s">
        <v>95</v>
      </c>
      <c r="K12883" t="s">
        <v>98</v>
      </c>
      <c r="L12883" t="str">
        <f>_xlfn.XLOOKUP(Table1[[#This Row],[TeamFavoriteID]],Table2[team_id],Table2[team_name],_xlfn.XLOOKUP(Table1[[#This Row],[TeamFavoriteID]],Table2[team_id_pfr],Table2[team_name],"Even"))</f>
        <v>New Orleans Saints</v>
      </c>
      <c r="M12883">
        <v>-7.5</v>
      </c>
      <c r="N12883">
        <f>IF(Table1[[#This Row],[TeamFavorite]]=Table1[[#This Row],[TeamHome]],Table1[[#This Row],[ScoreAway]]-Table1[[#This Row],[ScoreHome]],Table1[[#This Row],[ScoreHome]]-Table1[[#This Row],[ScoreAway]])</f>
        <v>3</v>
      </c>
      <c r="O12883">
        <f>IF(Table1[[#This Row],[SpreadActual]]&lt;Table1[[#This Row],[SpreadFavorite]],1,0)</f>
        <v>0</v>
      </c>
      <c r="P12883">
        <v>42.5</v>
      </c>
      <c r="Q12883" t="s">
        <v>183</v>
      </c>
      <c r="R12883" t="b">
        <v>0</v>
      </c>
    </row>
    <row r="12884" spans="1:22" x14ac:dyDescent="0.2">
      <c r="A12884" s="1">
        <v>44178</v>
      </c>
      <c r="B12884">
        <v>2020</v>
      </c>
      <c r="C12884">
        <f>_xlfn.MAXIFS(Table1[ScheduleWeekWritten],Table1[ScheduleSeason],Table1[[#This Row],[ScheduleSeason]])</f>
        <v>17</v>
      </c>
      <c r="D12884">
        <v>14</v>
      </c>
      <c r="E12884" cm="1">
        <f t="array" ref="E12884">_xlfn.XLOOKUP(Table1[[#This Row],[ScheduleWeekWritten]],Table3[Game],100+Table3[Increase],Table1[[#This Row],[ScheduleWeekWritten]])</f>
        <v>14</v>
      </c>
      <c r="F12884" t="b">
        <v>0</v>
      </c>
      <c r="G12884" t="s">
        <v>53</v>
      </c>
      <c r="H12884">
        <v>15</v>
      </c>
      <c r="I12884">
        <v>23</v>
      </c>
      <c r="J12884" t="s">
        <v>219</v>
      </c>
      <c r="K12884" t="s">
        <v>87</v>
      </c>
      <c r="L12884" t="str">
        <f>_xlfn.XLOOKUP(Table1[[#This Row],[TeamFavoriteID]],Table2[team_id],Table2[team_name],_xlfn.XLOOKUP(Table1[[#This Row],[TeamFavoriteID]],Table2[team_id_pfr],Table2[team_name],"Even"))</f>
        <v>San Francisco 49ers</v>
      </c>
      <c r="M12884">
        <v>-3</v>
      </c>
      <c r="N12884">
        <f>IF(Table1[[#This Row],[TeamFavorite]]=Table1[[#This Row],[TeamHome]],Table1[[#This Row],[ScoreAway]]-Table1[[#This Row],[ScoreHome]],Table1[[#This Row],[ScoreHome]]-Table1[[#This Row],[ScoreAway]])</f>
        <v>8</v>
      </c>
      <c r="O12884">
        <f>IF(Table1[[#This Row],[SpreadActual]]&lt;Table1[[#This Row],[SpreadFavorite]],1,0)</f>
        <v>0</v>
      </c>
      <c r="P12884">
        <v>43.5</v>
      </c>
      <c r="Q12884" t="s">
        <v>203</v>
      </c>
      <c r="R12884" t="b">
        <v>0</v>
      </c>
    </row>
    <row r="12885" spans="1:22" x14ac:dyDescent="0.2">
      <c r="A12885" s="1">
        <v>44178</v>
      </c>
      <c r="B12885">
        <v>2020</v>
      </c>
      <c r="C12885">
        <f>_xlfn.MAXIFS(Table1[ScheduleWeekWritten],Table1[ScheduleSeason],Table1[[#This Row],[ScheduleSeason]])</f>
        <v>17</v>
      </c>
      <c r="D12885">
        <v>14</v>
      </c>
      <c r="E12885" cm="1">
        <f t="array" ref="E12885">_xlfn.XLOOKUP(Table1[[#This Row],[ScheduleWeekWritten]],Table3[Game],100+Table3[Increase],Table1[[#This Row],[ScheduleWeekWritten]])</f>
        <v>14</v>
      </c>
      <c r="F12885" t="b">
        <v>0</v>
      </c>
      <c r="G12885" t="s">
        <v>128</v>
      </c>
      <c r="H12885">
        <v>40</v>
      </c>
      <c r="I12885">
        <v>3</v>
      </c>
      <c r="J12885" t="s">
        <v>31</v>
      </c>
      <c r="K12885" t="s">
        <v>132</v>
      </c>
      <c r="L12885" t="str">
        <f>_xlfn.XLOOKUP(Table1[[#This Row],[TeamFavoriteID]],Table2[team_id],Table2[team_name],_xlfn.XLOOKUP(Table1[[#This Row],[TeamFavoriteID]],Table2[team_id_pfr],Table2[team_name],"Even"))</f>
        <v>Seattle Seahawks</v>
      </c>
      <c r="M12885">
        <v>-16.5</v>
      </c>
      <c r="N12885">
        <f>IF(Table1[[#This Row],[TeamFavorite]]=Table1[[#This Row],[TeamHome]],Table1[[#This Row],[ScoreAway]]-Table1[[#This Row],[ScoreHome]],Table1[[#This Row],[ScoreHome]]-Table1[[#This Row],[ScoreAway]])</f>
        <v>-37</v>
      </c>
      <c r="O12885">
        <f>IF(Table1[[#This Row],[SpreadActual]]&lt;Table1[[#This Row],[SpreadFavorite]],1,0)</f>
        <v>1</v>
      </c>
      <c r="P12885">
        <v>49</v>
      </c>
      <c r="Q12885" t="s">
        <v>180</v>
      </c>
      <c r="R12885" t="b">
        <v>0</v>
      </c>
    </row>
    <row r="12886" spans="1:22" x14ac:dyDescent="0.2">
      <c r="A12886" s="1">
        <v>44178</v>
      </c>
      <c r="B12886">
        <v>2020</v>
      </c>
      <c r="C12886">
        <f>_xlfn.MAXIFS(Table1[ScheduleWeekWritten],Table1[ScheduleSeason],Table1[[#This Row],[ScheduleSeason]])</f>
        <v>17</v>
      </c>
      <c r="D12886">
        <v>14</v>
      </c>
      <c r="E12886" cm="1">
        <f t="array" ref="E12886">_xlfn.XLOOKUP(Table1[[#This Row],[ScheduleWeekWritten]],Table3[Game],100+Table3[Increase],Table1[[#This Row],[ScheduleWeekWritten]])</f>
        <v>14</v>
      </c>
      <c r="F12886" t="b">
        <v>0</v>
      </c>
      <c r="G12886" t="s">
        <v>127</v>
      </c>
      <c r="H12886">
        <v>26</v>
      </c>
      <c r="I12886">
        <v>14</v>
      </c>
      <c r="J12886" t="s">
        <v>54</v>
      </c>
      <c r="K12886" t="s">
        <v>133</v>
      </c>
      <c r="L12886" t="str">
        <f>_xlfn.XLOOKUP(Table1[[#This Row],[TeamFavoriteID]],Table2[team_id],Table2[team_name],_xlfn.XLOOKUP(Table1[[#This Row],[TeamFavoriteID]],Table2[team_id_pfr],Table2[team_name],"Even"))</f>
        <v>Tampa Bay Buccaneers</v>
      </c>
      <c r="M12886">
        <v>-7</v>
      </c>
      <c r="N12886">
        <f>IF(Table1[[#This Row],[TeamFavorite]]=Table1[[#This Row],[TeamHome]],Table1[[#This Row],[ScoreAway]]-Table1[[#This Row],[ScoreHome]],Table1[[#This Row],[ScoreHome]]-Table1[[#This Row],[ScoreAway]])</f>
        <v>-12</v>
      </c>
      <c r="O12886">
        <f>IF(Table1[[#This Row],[SpreadActual]]&lt;Table1[[#This Row],[SpreadFavorite]],1,0)</f>
        <v>1</v>
      </c>
      <c r="P12886">
        <v>52.5</v>
      </c>
      <c r="Q12886" t="s">
        <v>168</v>
      </c>
      <c r="R12886" t="b">
        <v>0</v>
      </c>
    </row>
    <row r="12887" spans="1:22" x14ac:dyDescent="0.2">
      <c r="A12887" s="1">
        <v>44179</v>
      </c>
      <c r="B12887">
        <v>2020</v>
      </c>
      <c r="C12887">
        <f>_xlfn.MAXIFS(Table1[ScheduleWeekWritten],Table1[ScheduleSeason],Table1[[#This Row],[ScheduleSeason]])</f>
        <v>17</v>
      </c>
      <c r="D12887">
        <v>14</v>
      </c>
      <c r="E12887" cm="1">
        <f t="array" ref="E12887">_xlfn.XLOOKUP(Table1[[#This Row],[ScheduleWeekWritten]],Table3[Game],100+Table3[Increase],Table1[[#This Row],[ScheduleWeekWritten]])</f>
        <v>14</v>
      </c>
      <c r="F12887" t="b">
        <v>0</v>
      </c>
      <c r="G12887" t="s">
        <v>62</v>
      </c>
      <c r="H12887">
        <v>42</v>
      </c>
      <c r="I12887">
        <v>47</v>
      </c>
      <c r="J12887" t="s">
        <v>158</v>
      </c>
      <c r="K12887" t="s">
        <v>159</v>
      </c>
      <c r="L12887" t="str">
        <f>_xlfn.XLOOKUP(Table1[[#This Row],[TeamFavoriteID]],Table2[team_id],Table2[team_name],_xlfn.XLOOKUP(Table1[[#This Row],[TeamFavoriteID]],Table2[team_id_pfr],Table2[team_name],"Even"))</f>
        <v>Baltimore Ravens</v>
      </c>
      <c r="M12887">
        <v>-3</v>
      </c>
      <c r="N12887">
        <f>IF(Table1[[#This Row],[TeamFavorite]]=Table1[[#This Row],[TeamHome]],Table1[[#This Row],[ScoreAway]]-Table1[[#This Row],[ScoreHome]],Table1[[#This Row],[ScoreHome]]-Table1[[#This Row],[ScoreAway]])</f>
        <v>-5</v>
      </c>
      <c r="O12887">
        <f>IF(Table1[[#This Row],[SpreadActual]]&lt;Table1[[#This Row],[SpreadFavorite]],1,0)</f>
        <v>1</v>
      </c>
      <c r="P12887">
        <v>45.5</v>
      </c>
      <c r="Q12887" t="s">
        <v>170</v>
      </c>
      <c r="R12887" t="b">
        <v>0</v>
      </c>
    </row>
    <row r="12888" spans="1:22" x14ac:dyDescent="0.2">
      <c r="A12888" s="1">
        <v>44182</v>
      </c>
      <c r="B12888">
        <v>2020</v>
      </c>
      <c r="C12888">
        <f>_xlfn.MAXIFS(Table1[ScheduleWeekWritten],Table1[ScheduleSeason],Table1[[#This Row],[ScheduleSeason]])</f>
        <v>17</v>
      </c>
      <c r="D12888">
        <v>15</v>
      </c>
      <c r="E12888" cm="1">
        <f t="array" ref="E12888">_xlfn.XLOOKUP(Table1[[#This Row],[ScheduleWeekWritten]],Table3[Game],100+Table3[Increase],Table1[[#This Row],[ScheduleWeekWritten]])</f>
        <v>15</v>
      </c>
      <c r="F12888" t="b">
        <v>0</v>
      </c>
      <c r="G12888" t="s">
        <v>217</v>
      </c>
      <c r="H12888">
        <v>27</v>
      </c>
      <c r="I12888">
        <v>30</v>
      </c>
      <c r="J12888" t="s">
        <v>210</v>
      </c>
      <c r="K12888" t="s">
        <v>21</v>
      </c>
      <c r="L12888" t="str">
        <f>_xlfn.XLOOKUP(Table1[[#This Row],[TeamFavoriteID]],Table2[team_id],Table2[team_name],_xlfn.XLOOKUP(Table1[[#This Row],[TeamFavoriteID]],Table2[team_id_pfr],Table2[team_name],"Even"))</f>
        <v>Las Vegas Raiders</v>
      </c>
      <c r="M12888">
        <v>-3.5</v>
      </c>
      <c r="N12888">
        <f>IF(Table1[[#This Row],[TeamFavorite]]=Table1[[#This Row],[TeamHome]],Table1[[#This Row],[ScoreAway]]-Table1[[#This Row],[ScoreHome]],Table1[[#This Row],[ScoreHome]]-Table1[[#This Row],[ScoreAway]])</f>
        <v>3</v>
      </c>
      <c r="O12888">
        <f>IF(Table1[[#This Row],[SpreadActual]]&lt;Table1[[#This Row],[SpreadFavorite]],1,0)</f>
        <v>0</v>
      </c>
      <c r="P12888">
        <v>52.5</v>
      </c>
      <c r="Q12888" t="s">
        <v>220</v>
      </c>
      <c r="R12888" t="b">
        <v>0</v>
      </c>
      <c r="S12888">
        <v>72</v>
      </c>
      <c r="T12888">
        <v>0</v>
      </c>
      <c r="V12888" t="s">
        <v>103</v>
      </c>
    </row>
    <row r="12889" spans="1:22" x14ac:dyDescent="0.2">
      <c r="A12889" s="1">
        <v>44184</v>
      </c>
      <c r="B12889">
        <v>2020</v>
      </c>
      <c r="C12889">
        <f>_xlfn.MAXIFS(Table1[ScheduleWeekWritten],Table1[ScheduleSeason],Table1[[#This Row],[ScheduleSeason]])</f>
        <v>17</v>
      </c>
      <c r="D12889">
        <v>15</v>
      </c>
      <c r="E12889" cm="1">
        <f t="array" ref="E12889">_xlfn.XLOOKUP(Table1[[#This Row],[ScheduleWeekWritten]],Table3[Game],100+Table3[Increase],Table1[[#This Row],[ScheduleWeekWritten]])</f>
        <v>15</v>
      </c>
      <c r="F12889" t="b">
        <v>0</v>
      </c>
      <c r="G12889" t="s">
        <v>24</v>
      </c>
      <c r="H12889">
        <v>19</v>
      </c>
      <c r="I12889">
        <v>48</v>
      </c>
      <c r="J12889" t="s">
        <v>28</v>
      </c>
      <c r="K12889" t="s">
        <v>43</v>
      </c>
      <c r="L12889" t="str">
        <f>_xlfn.XLOOKUP(Table1[[#This Row],[TeamFavoriteID]],Table2[team_id],Table2[team_name],_xlfn.XLOOKUP(Table1[[#This Row],[TeamFavoriteID]],Table2[team_id_pfr],Table2[team_name],"Even"))</f>
        <v>Buffalo Bills</v>
      </c>
      <c r="M12889">
        <v>-6</v>
      </c>
      <c r="N12889">
        <f>IF(Table1[[#This Row],[TeamFavorite]]=Table1[[#This Row],[TeamHome]],Table1[[#This Row],[ScoreAway]]-Table1[[#This Row],[ScoreHome]],Table1[[#This Row],[ScoreHome]]-Table1[[#This Row],[ScoreAway]])</f>
        <v>-29</v>
      </c>
      <c r="O12889">
        <f>IF(Table1[[#This Row],[SpreadActual]]&lt;Table1[[#This Row],[SpreadFavorite]],1,0)</f>
        <v>1</v>
      </c>
      <c r="P12889">
        <v>48</v>
      </c>
      <c r="Q12889" t="s">
        <v>174</v>
      </c>
      <c r="R12889" t="b">
        <v>0</v>
      </c>
    </row>
    <row r="12890" spans="1:22" x14ac:dyDescent="0.2">
      <c r="A12890" s="1">
        <v>44184</v>
      </c>
      <c r="B12890">
        <v>2020</v>
      </c>
      <c r="C12890">
        <f>_xlfn.MAXIFS(Table1[ScheduleWeekWritten],Table1[ScheduleSeason],Table1[[#This Row],[ScheduleSeason]])</f>
        <v>17</v>
      </c>
      <c r="D12890">
        <v>15</v>
      </c>
      <c r="E12890" cm="1">
        <f t="array" ref="E12890">_xlfn.XLOOKUP(Table1[[#This Row],[ScheduleWeekWritten]],Table3[Game],100+Table3[Increase],Table1[[#This Row],[ScheduleWeekWritten]])</f>
        <v>15</v>
      </c>
      <c r="F12890" t="b">
        <v>0</v>
      </c>
      <c r="G12890" t="s">
        <v>33</v>
      </c>
      <c r="H12890">
        <v>24</v>
      </c>
      <c r="I12890">
        <v>16</v>
      </c>
      <c r="J12890" t="s">
        <v>152</v>
      </c>
      <c r="K12890" t="s">
        <v>35</v>
      </c>
      <c r="L12890" t="str">
        <f>_xlfn.XLOOKUP(Table1[[#This Row],[TeamFavoriteID]],Table2[team_id],Table2[team_name],_xlfn.XLOOKUP(Table1[[#This Row],[TeamFavoriteID]],Table2[team_id_pfr],Table2[team_name],"Even"))</f>
        <v>Green Bay Packers</v>
      </c>
      <c r="M12890">
        <v>-9</v>
      </c>
      <c r="N12890">
        <f>IF(Table1[[#This Row],[TeamFavorite]]=Table1[[#This Row],[TeamHome]],Table1[[#This Row],[ScoreAway]]-Table1[[#This Row],[ScoreHome]],Table1[[#This Row],[ScoreHome]]-Table1[[#This Row],[ScoreAway]])</f>
        <v>-8</v>
      </c>
      <c r="O12890">
        <f>IF(Table1[[#This Row],[SpreadActual]]&lt;Table1[[#This Row],[SpreadFavorite]],1,0)</f>
        <v>0</v>
      </c>
      <c r="P12890">
        <v>53</v>
      </c>
      <c r="Q12890" t="s">
        <v>82</v>
      </c>
      <c r="R12890" t="b">
        <v>0</v>
      </c>
    </row>
    <row r="12891" spans="1:22" x14ac:dyDescent="0.2">
      <c r="A12891" s="1">
        <v>44185</v>
      </c>
      <c r="B12891">
        <v>2020</v>
      </c>
      <c r="C12891">
        <f>_xlfn.MAXIFS(Table1[ScheduleWeekWritten],Table1[ScheduleSeason],Table1[[#This Row],[ScheduleSeason]])</f>
        <v>17</v>
      </c>
      <c r="D12891">
        <v>15</v>
      </c>
      <c r="E12891" cm="1">
        <f t="array" ref="E12891">_xlfn.XLOOKUP(Table1[[#This Row],[ScheduleWeekWritten]],Table3[Game],100+Table3[Increase],Table1[[#This Row],[ScheduleWeekWritten]])</f>
        <v>15</v>
      </c>
      <c r="F12891" t="b">
        <v>0</v>
      </c>
      <c r="G12891" t="s">
        <v>149</v>
      </c>
      <c r="H12891">
        <v>33</v>
      </c>
      <c r="I12891">
        <v>26</v>
      </c>
      <c r="J12891" t="s">
        <v>58</v>
      </c>
      <c r="K12891" t="s">
        <v>59</v>
      </c>
      <c r="L12891" t="str">
        <f>_xlfn.XLOOKUP(Table1[[#This Row],[TeamFavoriteID]],Table2[team_id],Table2[team_name],_xlfn.XLOOKUP(Table1[[#This Row],[TeamFavoriteID]],Table2[team_id_pfr],Table2[team_name],"Even"))</f>
        <v>Arizona Cardinals</v>
      </c>
      <c r="M12891">
        <v>-6</v>
      </c>
      <c r="N12891">
        <f>IF(Table1[[#This Row],[TeamFavorite]]=Table1[[#This Row],[TeamHome]],Table1[[#This Row],[ScoreAway]]-Table1[[#This Row],[ScoreHome]],Table1[[#This Row],[ScoreHome]]-Table1[[#This Row],[ScoreAway]])</f>
        <v>-7</v>
      </c>
      <c r="O12891">
        <f>IF(Table1[[#This Row],[SpreadActual]]&lt;Table1[[#This Row],[SpreadFavorite]],1,0)</f>
        <v>1</v>
      </c>
      <c r="P12891">
        <v>49.5</v>
      </c>
      <c r="Q12891" t="s">
        <v>150</v>
      </c>
      <c r="R12891" t="b">
        <v>0</v>
      </c>
      <c r="S12891">
        <v>72</v>
      </c>
      <c r="T12891">
        <v>0</v>
      </c>
      <c r="V12891" t="s">
        <v>103</v>
      </c>
    </row>
    <row r="12892" spans="1:22" x14ac:dyDescent="0.2">
      <c r="A12892" s="1">
        <v>44185</v>
      </c>
      <c r="B12892">
        <v>2020</v>
      </c>
      <c r="C12892">
        <f>_xlfn.MAXIFS(Table1[ScheduleWeekWritten],Table1[ScheduleSeason],Table1[[#This Row],[ScheduleSeason]])</f>
        <v>17</v>
      </c>
      <c r="D12892">
        <v>15</v>
      </c>
      <c r="E12892" cm="1">
        <f t="array" ref="E12892">_xlfn.XLOOKUP(Table1[[#This Row],[ScheduleWeekWritten]],Table3[Game],100+Table3[Increase],Table1[[#This Row],[ScheduleWeekWritten]])</f>
        <v>15</v>
      </c>
      <c r="F12892" t="b">
        <v>0</v>
      </c>
      <c r="G12892" t="s">
        <v>38</v>
      </c>
      <c r="H12892">
        <v>27</v>
      </c>
      <c r="I12892">
        <v>31</v>
      </c>
      <c r="J12892" t="s">
        <v>127</v>
      </c>
      <c r="K12892" t="s">
        <v>133</v>
      </c>
      <c r="L12892" t="str">
        <f>_xlfn.XLOOKUP(Table1[[#This Row],[TeamFavoriteID]],Table2[team_id],Table2[team_name],_xlfn.XLOOKUP(Table1[[#This Row],[TeamFavoriteID]],Table2[team_id_pfr],Table2[team_name],"Even"))</f>
        <v>Tampa Bay Buccaneers</v>
      </c>
      <c r="M12892">
        <v>-6</v>
      </c>
      <c r="N12892">
        <f>IF(Table1[[#This Row],[TeamFavorite]]=Table1[[#This Row],[TeamHome]],Table1[[#This Row],[ScoreAway]]-Table1[[#This Row],[ScoreHome]],Table1[[#This Row],[ScoreHome]]-Table1[[#This Row],[ScoreAway]])</f>
        <v>-4</v>
      </c>
      <c r="O12892">
        <f>IF(Table1[[#This Row],[SpreadActual]]&lt;Table1[[#This Row],[SpreadFavorite]],1,0)</f>
        <v>0</v>
      </c>
      <c r="P12892">
        <v>49.5</v>
      </c>
      <c r="Q12892" t="s">
        <v>213</v>
      </c>
      <c r="R12892" t="b">
        <v>0</v>
      </c>
      <c r="S12892">
        <v>72</v>
      </c>
      <c r="T12892">
        <v>0</v>
      </c>
      <c r="V12892" t="s">
        <v>103</v>
      </c>
    </row>
    <row r="12893" spans="1:22" x14ac:dyDescent="0.2">
      <c r="A12893" s="1">
        <v>44185</v>
      </c>
      <c r="B12893">
        <v>2020</v>
      </c>
      <c r="C12893">
        <f>_xlfn.MAXIFS(Table1[ScheduleWeekWritten],Table1[ScheduleSeason],Table1[[#This Row],[ScheduleSeason]])</f>
        <v>17</v>
      </c>
      <c r="D12893">
        <v>15</v>
      </c>
      <c r="E12893" cm="1">
        <f t="array" ref="E12893">_xlfn.XLOOKUP(Table1[[#This Row],[ScheduleWeekWritten]],Table3[Game],100+Table3[Increase],Table1[[#This Row],[ScheduleWeekWritten]])</f>
        <v>15</v>
      </c>
      <c r="F12893" t="b">
        <v>0</v>
      </c>
      <c r="G12893" t="s">
        <v>158</v>
      </c>
      <c r="H12893">
        <v>40</v>
      </c>
      <c r="I12893">
        <v>14</v>
      </c>
      <c r="J12893" t="s">
        <v>154</v>
      </c>
      <c r="K12893" t="s">
        <v>159</v>
      </c>
      <c r="L12893" t="str">
        <f>_xlfn.XLOOKUP(Table1[[#This Row],[TeamFavoriteID]],Table2[team_id],Table2[team_name],_xlfn.XLOOKUP(Table1[[#This Row],[TeamFavoriteID]],Table2[team_id_pfr],Table2[team_name],"Even"))</f>
        <v>Baltimore Ravens</v>
      </c>
      <c r="M12893">
        <v>-12.5</v>
      </c>
      <c r="N12893">
        <f>IF(Table1[[#This Row],[TeamFavorite]]=Table1[[#This Row],[TeamHome]],Table1[[#This Row],[ScoreAway]]-Table1[[#This Row],[ScoreHome]],Table1[[#This Row],[ScoreHome]]-Table1[[#This Row],[ScoreAway]])</f>
        <v>-26</v>
      </c>
      <c r="O12893">
        <f>IF(Table1[[#This Row],[SpreadActual]]&lt;Table1[[#This Row],[SpreadFavorite]],1,0)</f>
        <v>1</v>
      </c>
      <c r="P12893">
        <v>49</v>
      </c>
      <c r="Q12893" t="s">
        <v>166</v>
      </c>
      <c r="R12893" t="b">
        <v>0</v>
      </c>
    </row>
    <row r="12894" spans="1:22" x14ac:dyDescent="0.2">
      <c r="A12894" s="1">
        <v>44185</v>
      </c>
      <c r="B12894">
        <v>2020</v>
      </c>
      <c r="C12894">
        <f>_xlfn.MAXIFS(Table1[ScheduleWeekWritten],Table1[ScheduleSeason],Table1[[#This Row],[ScheduleSeason]])</f>
        <v>17</v>
      </c>
      <c r="D12894">
        <v>15</v>
      </c>
      <c r="E12894" cm="1">
        <f t="array" ref="E12894">_xlfn.XLOOKUP(Table1[[#This Row],[ScheduleWeekWritten]],Table3[Game],100+Table3[Increase],Table1[[#This Row],[ScheduleWeekWritten]])</f>
        <v>15</v>
      </c>
      <c r="F12894" t="b">
        <v>0</v>
      </c>
      <c r="G12894" t="s">
        <v>67</v>
      </c>
      <c r="H12894">
        <v>41</v>
      </c>
      <c r="I12894">
        <v>33</v>
      </c>
      <c r="J12894" t="s">
        <v>53</v>
      </c>
      <c r="K12894" t="s">
        <v>87</v>
      </c>
      <c r="L12894" t="str">
        <f>_xlfn.XLOOKUP(Table1[[#This Row],[TeamFavoriteID]],Table2[team_id],Table2[team_name],_xlfn.XLOOKUP(Table1[[#This Row],[TeamFavoriteID]],Table2[team_id_pfr],Table2[team_name],"Even"))</f>
        <v>San Francisco 49ers</v>
      </c>
      <c r="M12894">
        <v>-4</v>
      </c>
      <c r="N12894">
        <f>IF(Table1[[#This Row],[TeamFavorite]]=Table1[[#This Row],[TeamHome]],Table1[[#This Row],[ScoreAway]]-Table1[[#This Row],[ScoreHome]],Table1[[#This Row],[ScoreHome]]-Table1[[#This Row],[ScoreAway]])</f>
        <v>8</v>
      </c>
      <c r="O12894">
        <f>IF(Table1[[#This Row],[SpreadActual]]&lt;Table1[[#This Row],[SpreadFavorite]],1,0)</f>
        <v>0</v>
      </c>
      <c r="P12894">
        <v>45.5</v>
      </c>
      <c r="Q12894" t="s">
        <v>208</v>
      </c>
      <c r="R12894" t="b">
        <v>0</v>
      </c>
      <c r="S12894">
        <v>72</v>
      </c>
      <c r="T12894">
        <v>0</v>
      </c>
      <c r="V12894" t="s">
        <v>103</v>
      </c>
    </row>
    <row r="12895" spans="1:22" x14ac:dyDescent="0.2">
      <c r="A12895" s="1">
        <v>44185</v>
      </c>
      <c r="B12895">
        <v>2020</v>
      </c>
      <c r="C12895">
        <f>_xlfn.MAXIFS(Table1[ScheduleWeekWritten],Table1[ScheduleSeason],Table1[[#This Row],[ScheduleSeason]])</f>
        <v>17</v>
      </c>
      <c r="D12895">
        <v>15</v>
      </c>
      <c r="E12895" cm="1">
        <f t="array" ref="E12895">_xlfn.XLOOKUP(Table1[[#This Row],[ScheduleWeekWritten]],Table3[Game],100+Table3[Increase],Table1[[#This Row],[ScheduleWeekWritten]])</f>
        <v>15</v>
      </c>
      <c r="F12895" t="b">
        <v>0</v>
      </c>
      <c r="G12895" t="s">
        <v>140</v>
      </c>
      <c r="H12895">
        <v>27</v>
      </c>
      <c r="I12895">
        <v>20</v>
      </c>
      <c r="J12895" t="s">
        <v>177</v>
      </c>
      <c r="K12895" t="s">
        <v>72</v>
      </c>
      <c r="L12895" t="str">
        <f>_xlfn.XLOOKUP(Table1[[#This Row],[TeamFavoriteID]],Table2[team_id],Table2[team_name],_xlfn.XLOOKUP(Table1[[#This Row],[TeamFavoriteID]],Table2[team_id_pfr],Table2[team_name],"Even"))</f>
        <v>Baltimore Colts</v>
      </c>
      <c r="M12895">
        <v>-7.5</v>
      </c>
      <c r="N12895">
        <f>IF(Table1[[#This Row],[TeamFavorite]]=Table1[[#This Row],[TeamHome]],Table1[[#This Row],[ScoreAway]]-Table1[[#This Row],[ScoreHome]],Table1[[#This Row],[ScoreHome]]-Table1[[#This Row],[ScoreAway]])</f>
        <v>7</v>
      </c>
      <c r="O12895">
        <f>IF(Table1[[#This Row],[SpreadActual]]&lt;Table1[[#This Row],[SpreadFavorite]],1,0)</f>
        <v>0</v>
      </c>
      <c r="P12895">
        <v>52.5</v>
      </c>
      <c r="Q12895" t="s">
        <v>190</v>
      </c>
      <c r="R12895" t="b">
        <v>0</v>
      </c>
      <c r="S12895">
        <v>72</v>
      </c>
      <c r="T12895">
        <v>0</v>
      </c>
      <c r="V12895" t="s">
        <v>103</v>
      </c>
    </row>
    <row r="12896" spans="1:22" x14ac:dyDescent="0.2">
      <c r="A12896" s="1">
        <v>44185</v>
      </c>
      <c r="B12896">
        <v>2020</v>
      </c>
      <c r="C12896">
        <f>_xlfn.MAXIFS(Table1[ScheduleWeekWritten],Table1[ScheduleSeason],Table1[[#This Row],[ScheduleSeason]])</f>
        <v>17</v>
      </c>
      <c r="D12896">
        <v>15</v>
      </c>
      <c r="E12896" cm="1">
        <f t="array" ref="E12896">_xlfn.XLOOKUP(Table1[[#This Row],[ScheduleWeekWritten]],Table3[Game],100+Table3[Increase],Table1[[#This Row],[ScheduleWeekWritten]])</f>
        <v>15</v>
      </c>
      <c r="F12896" t="b">
        <v>0</v>
      </c>
      <c r="G12896" t="s">
        <v>39</v>
      </c>
      <c r="H12896">
        <v>20</v>
      </c>
      <c r="I12896">
        <v>23</v>
      </c>
      <c r="J12896" t="s">
        <v>31</v>
      </c>
      <c r="K12896" t="s">
        <v>40</v>
      </c>
      <c r="L12896" t="str">
        <f>_xlfn.XLOOKUP(Table1[[#This Row],[TeamFavoriteID]],Table2[team_id],Table2[team_name],_xlfn.XLOOKUP(Table1[[#This Row],[TeamFavoriteID]],Table2[team_id_pfr],Table2[team_name],"Even"))</f>
        <v>Los Angeles Rams</v>
      </c>
      <c r="M12896">
        <v>-17</v>
      </c>
      <c r="N12896">
        <f>IF(Table1[[#This Row],[TeamFavorite]]=Table1[[#This Row],[TeamHome]],Table1[[#This Row],[ScoreAway]]-Table1[[#This Row],[ScoreHome]],Table1[[#This Row],[ScoreHome]]-Table1[[#This Row],[ScoreAway]])</f>
        <v>3</v>
      </c>
      <c r="O12896">
        <f>IF(Table1[[#This Row],[SpreadActual]]&lt;Table1[[#This Row],[SpreadFavorite]],1,0)</f>
        <v>0</v>
      </c>
      <c r="P12896">
        <v>44.5</v>
      </c>
      <c r="Q12896" t="s">
        <v>218</v>
      </c>
      <c r="R12896" t="b">
        <v>0</v>
      </c>
      <c r="S12896">
        <v>72</v>
      </c>
      <c r="T12896">
        <v>0</v>
      </c>
      <c r="V12896" t="s">
        <v>103</v>
      </c>
    </row>
    <row r="12897" spans="1:22" x14ac:dyDescent="0.2">
      <c r="A12897" s="1">
        <v>44185</v>
      </c>
      <c r="B12897">
        <v>2020</v>
      </c>
      <c r="C12897">
        <f>_xlfn.MAXIFS(Table1[ScheduleWeekWritten],Table1[ScheduleSeason],Table1[[#This Row],[ScheduleSeason]])</f>
        <v>17</v>
      </c>
      <c r="D12897">
        <v>15</v>
      </c>
      <c r="E12897" cm="1">
        <f t="array" ref="E12897">_xlfn.XLOOKUP(Table1[[#This Row],[ScheduleWeekWritten]],Table3[Game],100+Table3[Increase],Table1[[#This Row],[ScheduleWeekWritten]])</f>
        <v>15</v>
      </c>
      <c r="F12897" t="b">
        <v>0</v>
      </c>
      <c r="G12897" t="s">
        <v>19</v>
      </c>
      <c r="H12897">
        <v>22</v>
      </c>
      <c r="I12897">
        <v>12</v>
      </c>
      <c r="J12897" t="s">
        <v>115</v>
      </c>
      <c r="K12897" t="s">
        <v>70</v>
      </c>
      <c r="L12897" t="str">
        <f>_xlfn.XLOOKUP(Table1[[#This Row],[TeamFavoriteID]],Table2[team_id],Table2[team_name],_xlfn.XLOOKUP(Table1[[#This Row],[TeamFavoriteID]],Table2[team_id_pfr],Table2[team_name],"Even"))</f>
        <v>Boston Patriots</v>
      </c>
      <c r="M12897">
        <v>-1</v>
      </c>
      <c r="N12897">
        <f>IF(Table1[[#This Row],[TeamFavorite]]=Table1[[#This Row],[TeamHome]],Table1[[#This Row],[ScoreAway]]-Table1[[#This Row],[ScoreHome]],Table1[[#This Row],[ScoreHome]]-Table1[[#This Row],[ScoreAway]])</f>
        <v>10</v>
      </c>
      <c r="O12897">
        <f>IF(Table1[[#This Row],[SpreadActual]]&lt;Table1[[#This Row],[SpreadFavorite]],1,0)</f>
        <v>0</v>
      </c>
      <c r="P12897">
        <v>40</v>
      </c>
      <c r="Q12897" t="s">
        <v>212</v>
      </c>
      <c r="R12897" t="b">
        <v>0</v>
      </c>
    </row>
    <row r="12898" spans="1:22" x14ac:dyDescent="0.2">
      <c r="A12898" s="1">
        <v>44185</v>
      </c>
      <c r="B12898">
        <v>2020</v>
      </c>
      <c r="C12898">
        <f>_xlfn.MAXIFS(Table1[ScheduleWeekWritten],Table1[ScheduleSeason],Table1[[#This Row],[ScheduleSeason]])</f>
        <v>17</v>
      </c>
      <c r="D12898">
        <v>15</v>
      </c>
      <c r="E12898" cm="1">
        <f t="array" ref="E12898">_xlfn.XLOOKUP(Table1[[#This Row],[ScheduleWeekWritten]],Table3[Game],100+Table3[Increase],Table1[[#This Row],[ScheduleWeekWritten]])</f>
        <v>15</v>
      </c>
      <c r="F12898" t="b">
        <v>0</v>
      </c>
      <c r="G12898" t="s">
        <v>54</v>
      </c>
      <c r="H12898">
        <v>27</v>
      </c>
      <c r="I12898">
        <v>33</v>
      </c>
      <c r="J12898" t="s">
        <v>46</v>
      </c>
      <c r="K12898" t="s">
        <v>55</v>
      </c>
      <c r="L12898" t="str">
        <f>_xlfn.XLOOKUP(Table1[[#This Row],[TeamFavoriteID]],Table2[team_id],Table2[team_name],_xlfn.XLOOKUP(Table1[[#This Row],[TeamFavoriteID]],Table2[team_id_pfr],Table2[team_name],"Even"))</f>
        <v>Minnesota Vikings</v>
      </c>
      <c r="M12898">
        <v>-3</v>
      </c>
      <c r="N12898">
        <f>IF(Table1[[#This Row],[TeamFavorite]]=Table1[[#This Row],[TeamHome]],Table1[[#This Row],[ScoreAway]]-Table1[[#This Row],[ScoreHome]],Table1[[#This Row],[ScoreHome]]-Table1[[#This Row],[ScoreAway]])</f>
        <v>6</v>
      </c>
      <c r="O12898">
        <f>IF(Table1[[#This Row],[SpreadActual]]&lt;Table1[[#This Row],[SpreadFavorite]],1,0)</f>
        <v>0</v>
      </c>
      <c r="P12898">
        <v>47</v>
      </c>
      <c r="Q12898" t="s">
        <v>205</v>
      </c>
      <c r="R12898" t="b">
        <v>0</v>
      </c>
      <c r="S12898">
        <v>72</v>
      </c>
      <c r="T12898">
        <v>0</v>
      </c>
      <c r="V12898" t="s">
        <v>103</v>
      </c>
    </row>
    <row r="12899" spans="1:22" x14ac:dyDescent="0.2">
      <c r="A12899" s="1">
        <v>44185</v>
      </c>
      <c r="B12899">
        <v>2020</v>
      </c>
      <c r="C12899">
        <f>_xlfn.MAXIFS(Table1[ScheduleWeekWritten],Table1[ScheduleSeason],Table1[[#This Row],[ScheduleSeason]])</f>
        <v>17</v>
      </c>
      <c r="D12899">
        <v>15</v>
      </c>
      <c r="E12899" cm="1">
        <f t="array" ref="E12899">_xlfn.XLOOKUP(Table1[[#This Row],[ScheduleWeekWritten]],Table3[Game],100+Table3[Increase],Table1[[#This Row],[ScheduleWeekWritten]])</f>
        <v>15</v>
      </c>
      <c r="F12899" t="b">
        <v>0</v>
      </c>
      <c r="G12899" t="s">
        <v>95</v>
      </c>
      <c r="H12899">
        <v>29</v>
      </c>
      <c r="I12899">
        <v>32</v>
      </c>
      <c r="J12899" t="s">
        <v>42</v>
      </c>
      <c r="K12899" t="s">
        <v>75</v>
      </c>
      <c r="L12899" t="str">
        <f>_xlfn.XLOOKUP(Table1[[#This Row],[TeamFavoriteID]],Table2[team_id],Table2[team_name],_xlfn.XLOOKUP(Table1[[#This Row],[TeamFavoriteID]],Table2[team_id_pfr],Table2[team_name],"Even"))</f>
        <v>Kansas City Chiefs</v>
      </c>
      <c r="M12899">
        <v>-2.5</v>
      </c>
      <c r="N12899">
        <f>IF(Table1[[#This Row],[TeamFavorite]]=Table1[[#This Row],[TeamHome]],Table1[[#This Row],[ScoreAway]]-Table1[[#This Row],[ScoreHome]],Table1[[#This Row],[ScoreHome]]-Table1[[#This Row],[ScoreAway]])</f>
        <v>-3</v>
      </c>
      <c r="O12899">
        <f>IF(Table1[[#This Row],[SpreadActual]]&lt;Table1[[#This Row],[SpreadFavorite]],1,0)</f>
        <v>1</v>
      </c>
      <c r="P12899">
        <v>54</v>
      </c>
      <c r="Q12899" t="s">
        <v>201</v>
      </c>
      <c r="R12899" t="b">
        <v>0</v>
      </c>
      <c r="S12899">
        <v>72</v>
      </c>
      <c r="T12899">
        <v>0</v>
      </c>
      <c r="V12899" t="s">
        <v>103</v>
      </c>
    </row>
    <row r="12900" spans="1:22" x14ac:dyDescent="0.2">
      <c r="A12900" s="1">
        <v>44185</v>
      </c>
      <c r="B12900">
        <v>2020</v>
      </c>
      <c r="C12900">
        <f>_xlfn.MAXIFS(Table1[ScheduleWeekWritten],Table1[ScheduleSeason],Table1[[#This Row],[ScheduleSeason]])</f>
        <v>17</v>
      </c>
      <c r="D12900">
        <v>15</v>
      </c>
      <c r="E12900" cm="1">
        <f t="array" ref="E12900">_xlfn.XLOOKUP(Table1[[#This Row],[ScheduleWeekWritten]],Table3[Game],100+Table3[Increase],Table1[[#This Row],[ScheduleWeekWritten]])</f>
        <v>15</v>
      </c>
      <c r="F12900" t="b">
        <v>0</v>
      </c>
      <c r="G12900" t="s">
        <v>50</v>
      </c>
      <c r="H12900">
        <v>6</v>
      </c>
      <c r="I12900">
        <v>20</v>
      </c>
      <c r="J12900" t="s">
        <v>62</v>
      </c>
      <c r="K12900" t="s">
        <v>63</v>
      </c>
      <c r="L12900" t="str">
        <f>_xlfn.XLOOKUP(Table1[[#This Row],[TeamFavoriteID]],Table2[team_id],Table2[team_name],_xlfn.XLOOKUP(Table1[[#This Row],[TeamFavoriteID]],Table2[team_id_pfr],Table2[team_name],"Even"))</f>
        <v>Cleveland Browns</v>
      </c>
      <c r="M12900">
        <v>-6.5</v>
      </c>
      <c r="N12900">
        <f>IF(Table1[[#This Row],[TeamFavorite]]=Table1[[#This Row],[TeamHome]],Table1[[#This Row],[ScoreAway]]-Table1[[#This Row],[ScoreHome]],Table1[[#This Row],[ScoreHome]]-Table1[[#This Row],[ScoreAway]])</f>
        <v>-14</v>
      </c>
      <c r="O12900">
        <f>IF(Table1[[#This Row],[SpreadActual]]&lt;Table1[[#This Row],[SpreadFavorite]],1,0)</f>
        <v>1</v>
      </c>
      <c r="P12900">
        <v>44.5</v>
      </c>
      <c r="Q12900" t="s">
        <v>197</v>
      </c>
      <c r="R12900" t="b">
        <v>0</v>
      </c>
    </row>
    <row r="12901" spans="1:22" x14ac:dyDescent="0.2">
      <c r="A12901" s="1">
        <v>44185</v>
      </c>
      <c r="B12901">
        <v>2020</v>
      </c>
      <c r="C12901">
        <f>_xlfn.MAXIFS(Table1[ScheduleWeekWritten],Table1[ScheduleSeason],Table1[[#This Row],[ScheduleSeason]])</f>
        <v>17</v>
      </c>
      <c r="D12901">
        <v>15</v>
      </c>
      <c r="E12901" cm="1">
        <f t="array" ref="E12901">_xlfn.XLOOKUP(Table1[[#This Row],[ScheduleWeekWritten]],Table3[Game],100+Table3[Increase],Table1[[#This Row],[ScheduleWeekWritten]])</f>
        <v>15</v>
      </c>
      <c r="F12901" t="b">
        <v>0</v>
      </c>
      <c r="G12901" t="s">
        <v>171</v>
      </c>
      <c r="H12901">
        <v>46</v>
      </c>
      <c r="I12901">
        <v>25</v>
      </c>
      <c r="J12901" t="s">
        <v>45</v>
      </c>
      <c r="K12901" t="s">
        <v>25</v>
      </c>
      <c r="L12901" t="str">
        <f>_xlfn.XLOOKUP(Table1[[#This Row],[TeamFavoriteID]],Table2[team_id],Table2[team_name],_xlfn.XLOOKUP(Table1[[#This Row],[TeamFavoriteID]],Table2[team_id_pfr],Table2[team_name],"Even"))</f>
        <v>Houston Oilers</v>
      </c>
      <c r="M12901">
        <v>-8.5</v>
      </c>
      <c r="N12901">
        <f>IF(Table1[[#This Row],[TeamFavorite]]=Table1[[#This Row],[TeamHome]],Table1[[#This Row],[ScoreAway]]-Table1[[#This Row],[ScoreHome]],Table1[[#This Row],[ScoreHome]]-Table1[[#This Row],[ScoreAway]])</f>
        <v>21</v>
      </c>
      <c r="O12901">
        <f>IF(Table1[[#This Row],[SpreadActual]]&lt;Table1[[#This Row],[SpreadFavorite]],1,0)</f>
        <v>0</v>
      </c>
      <c r="P12901">
        <v>54</v>
      </c>
      <c r="Q12901" t="s">
        <v>172</v>
      </c>
      <c r="R12901" t="b">
        <v>0</v>
      </c>
    </row>
    <row r="12902" spans="1:22" x14ac:dyDescent="0.2">
      <c r="A12902" s="1">
        <v>44185</v>
      </c>
      <c r="B12902">
        <v>2020</v>
      </c>
      <c r="C12902">
        <f>_xlfn.MAXIFS(Table1[ScheduleWeekWritten],Table1[ScheduleSeason],Table1[[#This Row],[ScheduleSeason]])</f>
        <v>17</v>
      </c>
      <c r="D12902">
        <v>15</v>
      </c>
      <c r="E12902" cm="1">
        <f t="array" ref="E12902">_xlfn.XLOOKUP(Table1[[#This Row],[ScheduleWeekWritten]],Table3[Game],100+Table3[Increase],Table1[[#This Row],[ScheduleWeekWritten]])</f>
        <v>15</v>
      </c>
      <c r="F12902" t="b">
        <v>0</v>
      </c>
      <c r="G12902" t="s">
        <v>219</v>
      </c>
      <c r="H12902">
        <v>15</v>
      </c>
      <c r="I12902">
        <v>20</v>
      </c>
      <c r="J12902" t="s">
        <v>128</v>
      </c>
      <c r="K12902" t="s">
        <v>132</v>
      </c>
      <c r="L12902" t="str">
        <f>_xlfn.XLOOKUP(Table1[[#This Row],[TeamFavoriteID]],Table2[team_id],Table2[team_name],_xlfn.XLOOKUP(Table1[[#This Row],[TeamFavoriteID]],Table2[team_id_pfr],Table2[team_name],"Even"))</f>
        <v>Seattle Seahawks</v>
      </c>
      <c r="M12902">
        <v>-6</v>
      </c>
      <c r="N12902">
        <f>IF(Table1[[#This Row],[TeamFavorite]]=Table1[[#This Row],[TeamHome]],Table1[[#This Row],[ScoreAway]]-Table1[[#This Row],[ScoreHome]],Table1[[#This Row],[ScoreHome]]-Table1[[#This Row],[ScoreAway]])</f>
        <v>-5</v>
      </c>
      <c r="O12902">
        <f>IF(Table1[[#This Row],[SpreadActual]]&lt;Table1[[#This Row],[SpreadFavorite]],1,0)</f>
        <v>0</v>
      </c>
      <c r="P12902">
        <v>44</v>
      </c>
      <c r="Q12902" t="s">
        <v>165</v>
      </c>
      <c r="R12902" t="b">
        <v>0</v>
      </c>
    </row>
    <row r="12903" spans="1:22" x14ac:dyDescent="0.2">
      <c r="A12903" s="1">
        <v>44186</v>
      </c>
      <c r="B12903">
        <v>2020</v>
      </c>
      <c r="C12903">
        <f>_xlfn.MAXIFS(Table1[ScheduleWeekWritten],Table1[ScheduleSeason],Table1[[#This Row],[ScheduleSeason]])</f>
        <v>17</v>
      </c>
      <c r="D12903">
        <v>15</v>
      </c>
      <c r="E12903" cm="1">
        <f t="array" ref="E12903">_xlfn.XLOOKUP(Table1[[#This Row],[ScheduleWeekWritten]],Table3[Game],100+Table3[Increase],Table1[[#This Row],[ScheduleWeekWritten]])</f>
        <v>15</v>
      </c>
      <c r="F12903" t="b">
        <v>0</v>
      </c>
      <c r="G12903" t="s">
        <v>101</v>
      </c>
      <c r="H12903">
        <v>27</v>
      </c>
      <c r="I12903">
        <v>17</v>
      </c>
      <c r="J12903" t="s">
        <v>49</v>
      </c>
      <c r="K12903" t="s">
        <v>51</v>
      </c>
      <c r="L12903" t="str">
        <f>_xlfn.XLOOKUP(Table1[[#This Row],[TeamFavoriteID]],Table2[team_id],Table2[team_name],_xlfn.XLOOKUP(Table1[[#This Row],[TeamFavoriteID]],Table2[team_id_pfr],Table2[team_name],"Even"))</f>
        <v>Pittsburgh Steelers</v>
      </c>
      <c r="M12903">
        <v>-14.5</v>
      </c>
      <c r="N12903">
        <f>IF(Table1[[#This Row],[TeamFavorite]]=Table1[[#This Row],[TeamHome]],Table1[[#This Row],[ScoreAway]]-Table1[[#This Row],[ScoreHome]],Table1[[#This Row],[ScoreHome]]-Table1[[#This Row],[ScoreAway]])</f>
        <v>10</v>
      </c>
      <c r="O12903">
        <f>IF(Table1[[#This Row],[SpreadActual]]&lt;Table1[[#This Row],[SpreadFavorite]],1,0)</f>
        <v>0</v>
      </c>
      <c r="P12903">
        <v>40.5</v>
      </c>
      <c r="Q12903" t="s">
        <v>173</v>
      </c>
      <c r="R12903" t="b">
        <v>0</v>
      </c>
    </row>
    <row r="12904" spans="1:22" x14ac:dyDescent="0.2">
      <c r="A12904" s="1">
        <v>44190</v>
      </c>
      <c r="B12904">
        <v>2020</v>
      </c>
      <c r="C12904">
        <f>_xlfn.MAXIFS(Table1[ScheduleWeekWritten],Table1[ScheduleSeason],Table1[[#This Row],[ScheduleSeason]])</f>
        <v>17</v>
      </c>
      <c r="D12904">
        <v>16</v>
      </c>
      <c r="E12904" cm="1">
        <f t="array" ref="E12904">_xlfn.XLOOKUP(Table1[[#This Row],[ScheduleWeekWritten]],Table3[Game],100+Table3[Increase],Table1[[#This Row],[ScheduleWeekWritten]])</f>
        <v>16</v>
      </c>
      <c r="F12904" t="b">
        <v>0</v>
      </c>
      <c r="G12904" t="s">
        <v>95</v>
      </c>
      <c r="H12904">
        <v>52</v>
      </c>
      <c r="I12904">
        <v>33</v>
      </c>
      <c r="J12904" t="s">
        <v>54</v>
      </c>
      <c r="K12904" t="s">
        <v>98</v>
      </c>
      <c r="L12904" t="str">
        <f>_xlfn.XLOOKUP(Table1[[#This Row],[TeamFavoriteID]],Table2[team_id],Table2[team_name],_xlfn.XLOOKUP(Table1[[#This Row],[TeamFavoriteID]],Table2[team_id_pfr],Table2[team_name],"Even"))</f>
        <v>New Orleans Saints</v>
      </c>
      <c r="M12904">
        <v>-6.5</v>
      </c>
      <c r="N12904">
        <f>IF(Table1[[#This Row],[TeamFavorite]]=Table1[[#This Row],[TeamHome]],Table1[[#This Row],[ScoreAway]]-Table1[[#This Row],[ScoreHome]],Table1[[#This Row],[ScoreHome]]-Table1[[#This Row],[ScoreAway]])</f>
        <v>-19</v>
      </c>
      <c r="O12904">
        <f>IF(Table1[[#This Row],[SpreadActual]]&lt;Table1[[#This Row],[SpreadFavorite]],1,0)</f>
        <v>1</v>
      </c>
      <c r="P12904">
        <v>49.5</v>
      </c>
      <c r="Q12904" t="s">
        <v>201</v>
      </c>
      <c r="R12904" t="b">
        <v>0</v>
      </c>
      <c r="S12904">
        <v>72</v>
      </c>
      <c r="T12904">
        <v>0</v>
      </c>
      <c r="V12904" t="s">
        <v>103</v>
      </c>
    </row>
    <row r="12905" spans="1:22" x14ac:dyDescent="0.2">
      <c r="A12905" s="1">
        <v>44191</v>
      </c>
      <c r="B12905">
        <v>2020</v>
      </c>
      <c r="C12905">
        <f>_xlfn.MAXIFS(Table1[ScheduleWeekWritten],Table1[ScheduleSeason],Table1[[#This Row],[ScheduleSeason]])</f>
        <v>17</v>
      </c>
      <c r="D12905">
        <v>16</v>
      </c>
      <c r="E12905" cm="1">
        <f t="array" ref="E12905">_xlfn.XLOOKUP(Table1[[#This Row],[ScheduleWeekWritten]],Table3[Game],100+Table3[Increase],Table1[[#This Row],[ScheduleWeekWritten]])</f>
        <v>16</v>
      </c>
      <c r="F12905" t="b">
        <v>0</v>
      </c>
      <c r="G12905" t="s">
        <v>149</v>
      </c>
      <c r="H12905">
        <v>12</v>
      </c>
      <c r="I12905">
        <v>20</v>
      </c>
      <c r="J12905" t="s">
        <v>53</v>
      </c>
      <c r="K12905" t="s">
        <v>59</v>
      </c>
      <c r="L12905" t="str">
        <f>_xlfn.XLOOKUP(Table1[[#This Row],[TeamFavoriteID]],Table2[team_id],Table2[team_name],_xlfn.XLOOKUP(Table1[[#This Row],[TeamFavoriteID]],Table2[team_id_pfr],Table2[team_name],"Even"))</f>
        <v>Arizona Cardinals</v>
      </c>
      <c r="M12905">
        <v>-6</v>
      </c>
      <c r="N12905">
        <f>IF(Table1[[#This Row],[TeamFavorite]]=Table1[[#This Row],[TeamHome]],Table1[[#This Row],[ScoreAway]]-Table1[[#This Row],[ScoreHome]],Table1[[#This Row],[ScoreHome]]-Table1[[#This Row],[ScoreAway]])</f>
        <v>8</v>
      </c>
      <c r="O12905">
        <f>IF(Table1[[#This Row],[SpreadActual]]&lt;Table1[[#This Row],[SpreadFavorite]],1,0)</f>
        <v>0</v>
      </c>
      <c r="P12905">
        <v>49</v>
      </c>
      <c r="Q12905" t="s">
        <v>150</v>
      </c>
      <c r="R12905" t="b">
        <v>0</v>
      </c>
      <c r="S12905">
        <v>72</v>
      </c>
      <c r="T12905">
        <v>0</v>
      </c>
      <c r="V12905" t="s">
        <v>103</v>
      </c>
    </row>
    <row r="12906" spans="1:22" x14ac:dyDescent="0.2">
      <c r="A12906" s="1">
        <v>44191</v>
      </c>
      <c r="B12906">
        <v>2020</v>
      </c>
      <c r="C12906">
        <f>_xlfn.MAXIFS(Table1[ScheduleWeekWritten],Table1[ScheduleSeason],Table1[[#This Row],[ScheduleSeason]])</f>
        <v>17</v>
      </c>
      <c r="D12906">
        <v>16</v>
      </c>
      <c r="E12906" cm="1">
        <f t="array" ref="E12906">_xlfn.XLOOKUP(Table1[[#This Row],[ScheduleWeekWritten]],Table3[Game],100+Table3[Increase],Table1[[#This Row],[ScheduleWeekWritten]])</f>
        <v>16</v>
      </c>
      <c r="F12906" t="b">
        <v>0</v>
      </c>
      <c r="G12906" t="s">
        <v>45</v>
      </c>
      <c r="H12906">
        <v>7</v>
      </c>
      <c r="I12906">
        <v>47</v>
      </c>
      <c r="J12906" t="s">
        <v>127</v>
      </c>
      <c r="K12906" t="s">
        <v>133</v>
      </c>
      <c r="L12906" t="str">
        <f>_xlfn.XLOOKUP(Table1[[#This Row],[TeamFavoriteID]],Table2[team_id],Table2[team_name],_xlfn.XLOOKUP(Table1[[#This Row],[TeamFavoriteID]],Table2[team_id_pfr],Table2[team_name],"Even"))</f>
        <v>Tampa Bay Buccaneers</v>
      </c>
      <c r="M12906">
        <v>-12</v>
      </c>
      <c r="N12906">
        <f>IF(Table1[[#This Row],[TeamFavorite]]=Table1[[#This Row],[TeamHome]],Table1[[#This Row],[ScoreAway]]-Table1[[#This Row],[ScoreHome]],Table1[[#This Row],[ScoreHome]]-Table1[[#This Row],[ScoreAway]])</f>
        <v>-40</v>
      </c>
      <c r="O12906">
        <f>IF(Table1[[#This Row],[SpreadActual]]&lt;Table1[[#This Row],[SpreadFavorite]],1,0)</f>
        <v>1</v>
      </c>
      <c r="P12906">
        <v>55</v>
      </c>
      <c r="Q12906" t="s">
        <v>181</v>
      </c>
      <c r="R12906" t="b">
        <v>0</v>
      </c>
      <c r="S12906">
        <v>72</v>
      </c>
      <c r="T12906">
        <v>0</v>
      </c>
      <c r="V12906" t="s">
        <v>103</v>
      </c>
    </row>
    <row r="12907" spans="1:22" x14ac:dyDescent="0.2">
      <c r="A12907" s="1">
        <v>44191</v>
      </c>
      <c r="B12907">
        <v>2020</v>
      </c>
      <c r="C12907">
        <f>_xlfn.MAXIFS(Table1[ScheduleWeekWritten],Table1[ScheduleSeason],Table1[[#This Row],[ScheduleSeason]])</f>
        <v>17</v>
      </c>
      <c r="D12907">
        <v>16</v>
      </c>
      <c r="E12907" cm="1">
        <f t="array" ref="E12907">_xlfn.XLOOKUP(Table1[[#This Row],[ScheduleWeekWritten]],Table3[Game],100+Table3[Increase],Table1[[#This Row],[ScheduleWeekWritten]])</f>
        <v>16</v>
      </c>
      <c r="F12907" t="b">
        <v>0</v>
      </c>
      <c r="G12907" t="s">
        <v>217</v>
      </c>
      <c r="H12907">
        <v>25</v>
      </c>
      <c r="I12907">
        <v>26</v>
      </c>
      <c r="J12907" t="s">
        <v>19</v>
      </c>
      <c r="K12907" t="s">
        <v>91</v>
      </c>
      <c r="L12907" t="str">
        <f>_xlfn.XLOOKUP(Table1[[#This Row],[TeamFavoriteID]],Table2[team_id],Table2[team_name],_xlfn.XLOOKUP(Table1[[#This Row],[TeamFavoriteID]],Table2[team_id_pfr],Table2[team_name],"Even"))</f>
        <v>Miami Dolphins</v>
      </c>
      <c r="M12907">
        <v>-2.5</v>
      </c>
      <c r="N12907">
        <f>IF(Table1[[#This Row],[TeamFavorite]]=Table1[[#This Row],[TeamHome]],Table1[[#This Row],[ScoreAway]]-Table1[[#This Row],[ScoreHome]],Table1[[#This Row],[ScoreHome]]-Table1[[#This Row],[ScoreAway]])</f>
        <v>-1</v>
      </c>
      <c r="O12907">
        <f>IF(Table1[[#This Row],[SpreadActual]]&lt;Table1[[#This Row],[SpreadFavorite]],1,0)</f>
        <v>0</v>
      </c>
      <c r="P12907">
        <v>50</v>
      </c>
      <c r="Q12907" t="s">
        <v>220</v>
      </c>
      <c r="R12907" t="b">
        <v>0</v>
      </c>
      <c r="S12907">
        <v>72</v>
      </c>
      <c r="T12907">
        <v>0</v>
      </c>
      <c r="V12907" t="s">
        <v>103</v>
      </c>
    </row>
    <row r="12908" spans="1:22" x14ac:dyDescent="0.2">
      <c r="A12908" s="1">
        <v>44192</v>
      </c>
      <c r="B12908">
        <v>2020</v>
      </c>
      <c r="C12908">
        <f>_xlfn.MAXIFS(Table1[ScheduleWeekWritten],Table1[ScheduleSeason],Table1[[#This Row],[ScheduleSeason]])</f>
        <v>17</v>
      </c>
      <c r="D12908">
        <v>16</v>
      </c>
      <c r="E12908" cm="1">
        <f t="array" ref="E12908">_xlfn.XLOOKUP(Table1[[#This Row],[ScheduleWeekWritten]],Table3[Game],100+Table3[Increase],Table1[[#This Row],[ScheduleWeekWritten]])</f>
        <v>16</v>
      </c>
      <c r="F12908" t="b">
        <v>0</v>
      </c>
      <c r="G12908" t="s">
        <v>158</v>
      </c>
      <c r="H12908">
        <v>27</v>
      </c>
      <c r="I12908">
        <v>13</v>
      </c>
      <c r="J12908" t="s">
        <v>50</v>
      </c>
      <c r="K12908" t="s">
        <v>159</v>
      </c>
      <c r="L12908" t="str">
        <f>_xlfn.XLOOKUP(Table1[[#This Row],[TeamFavoriteID]],Table2[team_id],Table2[team_name],_xlfn.XLOOKUP(Table1[[#This Row],[TeamFavoriteID]],Table2[team_id_pfr],Table2[team_name],"Even"))</f>
        <v>Baltimore Ravens</v>
      </c>
      <c r="M12908">
        <v>-9.5</v>
      </c>
      <c r="N12908">
        <f>IF(Table1[[#This Row],[TeamFavorite]]=Table1[[#This Row],[TeamHome]],Table1[[#This Row],[ScoreAway]]-Table1[[#This Row],[ScoreHome]],Table1[[#This Row],[ScoreHome]]-Table1[[#This Row],[ScoreAway]])</f>
        <v>-14</v>
      </c>
      <c r="O12908">
        <f>IF(Table1[[#This Row],[SpreadActual]]&lt;Table1[[#This Row],[SpreadFavorite]],1,0)</f>
        <v>1</v>
      </c>
      <c r="P12908">
        <v>43.5</v>
      </c>
      <c r="Q12908" t="s">
        <v>166</v>
      </c>
      <c r="R12908" t="b">
        <v>0</v>
      </c>
    </row>
    <row r="12909" spans="1:22" x14ac:dyDescent="0.2">
      <c r="A12909" s="1">
        <v>44192</v>
      </c>
      <c r="B12909">
        <v>2020</v>
      </c>
      <c r="C12909">
        <f>_xlfn.MAXIFS(Table1[ScheduleWeekWritten],Table1[ScheduleSeason],Table1[[#This Row],[ScheduleSeason]])</f>
        <v>17</v>
      </c>
      <c r="D12909">
        <v>16</v>
      </c>
      <c r="E12909" cm="1">
        <f t="array" ref="E12909">_xlfn.XLOOKUP(Table1[[#This Row],[ScheduleWeekWritten]],Table3[Game],100+Table3[Increase],Table1[[#This Row],[ScheduleWeekWritten]])</f>
        <v>16</v>
      </c>
      <c r="F12909" t="b">
        <v>0</v>
      </c>
      <c r="G12909" t="s">
        <v>67</v>
      </c>
      <c r="H12909">
        <v>37</v>
      </c>
      <c r="I12909">
        <v>17</v>
      </c>
      <c r="J12909" t="s">
        <v>58</v>
      </c>
      <c r="K12909" t="s">
        <v>77</v>
      </c>
      <c r="L12909" t="str">
        <f>_xlfn.XLOOKUP(Table1[[#This Row],[TeamFavoriteID]],Table2[team_id],Table2[team_name],_xlfn.XLOOKUP(Table1[[#This Row],[TeamFavoriteID]],Table2[team_id_pfr],Table2[team_name],"Even"))</f>
        <v>Philadelphia Eagles</v>
      </c>
      <c r="M12909">
        <v>-3</v>
      </c>
      <c r="N12909">
        <f>IF(Table1[[#This Row],[TeamFavorite]]=Table1[[#This Row],[TeamHome]],Table1[[#This Row],[ScoreAway]]-Table1[[#This Row],[ScoreHome]],Table1[[#This Row],[ScoreHome]]-Table1[[#This Row],[ScoreAway]])</f>
        <v>20</v>
      </c>
      <c r="O12909">
        <f>IF(Table1[[#This Row],[SpreadActual]]&lt;Table1[[#This Row],[SpreadFavorite]],1,0)</f>
        <v>0</v>
      </c>
      <c r="P12909">
        <v>50.5</v>
      </c>
      <c r="Q12909" t="s">
        <v>208</v>
      </c>
      <c r="R12909" t="b">
        <v>0</v>
      </c>
      <c r="S12909">
        <v>72</v>
      </c>
      <c r="T12909">
        <v>0</v>
      </c>
      <c r="V12909" t="s">
        <v>103</v>
      </c>
    </row>
    <row r="12910" spans="1:22" x14ac:dyDescent="0.2">
      <c r="A12910" s="1">
        <v>44192</v>
      </c>
      <c r="B12910">
        <v>2020</v>
      </c>
      <c r="C12910">
        <f>_xlfn.MAXIFS(Table1[ScheduleWeekWritten],Table1[ScheduleSeason],Table1[[#This Row],[ScheduleSeason]])</f>
        <v>17</v>
      </c>
      <c r="D12910">
        <v>16</v>
      </c>
      <c r="E12910" cm="1">
        <f t="array" ref="E12910">_xlfn.XLOOKUP(Table1[[#This Row],[ScheduleWeekWritten]],Table3[Game],100+Table3[Increase],Table1[[#This Row],[ScheduleWeekWritten]])</f>
        <v>16</v>
      </c>
      <c r="F12910" t="b">
        <v>0</v>
      </c>
      <c r="G12910" t="s">
        <v>33</v>
      </c>
      <c r="H12910">
        <v>40</v>
      </c>
      <c r="I12910">
        <v>14</v>
      </c>
      <c r="J12910" t="s">
        <v>171</v>
      </c>
      <c r="K12910" t="s">
        <v>35</v>
      </c>
      <c r="L12910" t="str">
        <f>_xlfn.XLOOKUP(Table1[[#This Row],[TeamFavoriteID]],Table2[team_id],Table2[team_name],_xlfn.XLOOKUP(Table1[[#This Row],[TeamFavoriteID]],Table2[team_id_pfr],Table2[team_name],"Even"))</f>
        <v>Green Bay Packers</v>
      </c>
      <c r="M12910">
        <v>-3</v>
      </c>
      <c r="N12910">
        <f>IF(Table1[[#This Row],[TeamFavorite]]=Table1[[#This Row],[TeamHome]],Table1[[#This Row],[ScoreAway]]-Table1[[#This Row],[ScoreHome]],Table1[[#This Row],[ScoreHome]]-Table1[[#This Row],[ScoreAway]])</f>
        <v>-26</v>
      </c>
      <c r="O12910">
        <f>IF(Table1[[#This Row],[SpreadActual]]&lt;Table1[[#This Row],[SpreadFavorite]],1,0)</f>
        <v>1</v>
      </c>
      <c r="P12910">
        <v>52.5</v>
      </c>
      <c r="Q12910" t="s">
        <v>82</v>
      </c>
      <c r="R12910" t="b">
        <v>0</v>
      </c>
      <c r="V12910" t="s">
        <v>120</v>
      </c>
    </row>
    <row r="12911" spans="1:22" x14ac:dyDescent="0.2">
      <c r="A12911" s="1">
        <v>44192</v>
      </c>
      <c r="B12911">
        <v>2020</v>
      </c>
      <c r="C12911">
        <f>_xlfn.MAXIFS(Table1[ScheduleWeekWritten],Table1[ScheduleSeason],Table1[[#This Row],[ScheduleSeason]])</f>
        <v>17</v>
      </c>
      <c r="D12911">
        <v>16</v>
      </c>
      <c r="E12911" cm="1">
        <f t="array" ref="E12911">_xlfn.XLOOKUP(Table1[[#This Row],[ScheduleWeekWritten]],Table3[Game],100+Table3[Increase],Table1[[#This Row],[ScheduleWeekWritten]])</f>
        <v>16</v>
      </c>
      <c r="F12911" t="b">
        <v>0</v>
      </c>
      <c r="G12911" t="s">
        <v>177</v>
      </c>
      <c r="H12911">
        <v>31</v>
      </c>
      <c r="I12911">
        <v>37</v>
      </c>
      <c r="J12911" t="s">
        <v>101</v>
      </c>
      <c r="K12911" t="s">
        <v>182</v>
      </c>
      <c r="L12911" t="str">
        <f>_xlfn.XLOOKUP(Table1[[#This Row],[TeamFavoriteID]],Table2[team_id],Table2[team_name],_xlfn.XLOOKUP(Table1[[#This Row],[TeamFavoriteID]],Table2[team_id_pfr],Table2[team_name],"Even"))</f>
        <v>Houston Texans</v>
      </c>
      <c r="M12911">
        <v>-7.5</v>
      </c>
      <c r="N12911">
        <f>IF(Table1[[#This Row],[TeamFavorite]]=Table1[[#This Row],[TeamHome]],Table1[[#This Row],[ScoreAway]]-Table1[[#This Row],[ScoreHome]],Table1[[#This Row],[ScoreHome]]-Table1[[#This Row],[ScoreAway]])</f>
        <v>6</v>
      </c>
      <c r="O12911">
        <f>IF(Table1[[#This Row],[SpreadActual]]&lt;Table1[[#This Row],[SpreadFavorite]],1,0)</f>
        <v>0</v>
      </c>
      <c r="P12911">
        <v>46</v>
      </c>
      <c r="Q12911" t="s">
        <v>207</v>
      </c>
      <c r="R12911" t="b">
        <v>0</v>
      </c>
      <c r="S12911">
        <v>72</v>
      </c>
      <c r="T12911">
        <v>0</v>
      </c>
      <c r="V12911" t="s">
        <v>103</v>
      </c>
    </row>
    <row r="12912" spans="1:22" x14ac:dyDescent="0.2">
      <c r="A12912" s="1">
        <v>44192</v>
      </c>
      <c r="B12912">
        <v>2020</v>
      </c>
      <c r="C12912">
        <f>_xlfn.MAXIFS(Table1[ScheduleWeekWritten],Table1[ScheduleSeason],Table1[[#This Row],[ScheduleSeason]])</f>
        <v>17</v>
      </c>
      <c r="D12912">
        <v>16</v>
      </c>
      <c r="E12912" cm="1">
        <f t="array" ref="E12912">_xlfn.XLOOKUP(Table1[[#This Row],[ScheduleWeekWritten]],Table3[Game],100+Table3[Increase],Table1[[#This Row],[ScheduleWeekWritten]])</f>
        <v>16</v>
      </c>
      <c r="F12912" t="b">
        <v>0</v>
      </c>
      <c r="G12912" t="s">
        <v>154</v>
      </c>
      <c r="H12912">
        <v>17</v>
      </c>
      <c r="I12912">
        <v>41</v>
      </c>
      <c r="J12912" t="s">
        <v>46</v>
      </c>
      <c r="K12912" t="s">
        <v>47</v>
      </c>
      <c r="L12912" t="str">
        <f>_xlfn.XLOOKUP(Table1[[#This Row],[TeamFavoriteID]],Table2[team_id],Table2[team_name],_xlfn.XLOOKUP(Table1[[#This Row],[TeamFavoriteID]],Table2[team_id_pfr],Table2[team_name],"Even"))</f>
        <v>Chicago Bears</v>
      </c>
      <c r="M12912">
        <v>-9.5</v>
      </c>
      <c r="N12912">
        <f>IF(Table1[[#This Row],[TeamFavorite]]=Table1[[#This Row],[TeamHome]],Table1[[#This Row],[ScoreAway]]-Table1[[#This Row],[ScoreHome]],Table1[[#This Row],[ScoreHome]]-Table1[[#This Row],[ScoreAway]])</f>
        <v>-24</v>
      </c>
      <c r="O12912">
        <f>IF(Table1[[#This Row],[SpreadActual]]&lt;Table1[[#This Row],[SpreadFavorite]],1,0)</f>
        <v>1</v>
      </c>
      <c r="P12912">
        <v>47</v>
      </c>
      <c r="Q12912" t="s">
        <v>214</v>
      </c>
      <c r="R12912" t="b">
        <v>0</v>
      </c>
    </row>
    <row r="12913" spans="1:22" x14ac:dyDescent="0.2">
      <c r="A12913" s="1">
        <v>44192</v>
      </c>
      <c r="B12913">
        <v>2020</v>
      </c>
      <c r="C12913">
        <f>_xlfn.MAXIFS(Table1[ScheduleWeekWritten],Table1[ScheduleSeason],Table1[[#This Row],[ScheduleSeason]])</f>
        <v>17</v>
      </c>
      <c r="D12913">
        <v>16</v>
      </c>
      <c r="E12913" cm="1">
        <f t="array" ref="E12913">_xlfn.XLOOKUP(Table1[[#This Row],[ScheduleWeekWritten]],Table3[Game],100+Table3[Increase],Table1[[#This Row],[ScheduleWeekWritten]])</f>
        <v>16</v>
      </c>
      <c r="F12913" t="b">
        <v>0</v>
      </c>
      <c r="G12913" t="s">
        <v>42</v>
      </c>
      <c r="H12913">
        <v>17</v>
      </c>
      <c r="I12913">
        <v>14</v>
      </c>
      <c r="J12913" t="s">
        <v>38</v>
      </c>
      <c r="K12913" t="s">
        <v>75</v>
      </c>
      <c r="L12913" t="str">
        <f>_xlfn.XLOOKUP(Table1[[#This Row],[TeamFavoriteID]],Table2[team_id],Table2[team_name],_xlfn.XLOOKUP(Table1[[#This Row],[TeamFavoriteID]],Table2[team_id_pfr],Table2[team_name],"Even"))</f>
        <v>Kansas City Chiefs</v>
      </c>
      <c r="M12913">
        <v>-11</v>
      </c>
      <c r="N12913">
        <f>IF(Table1[[#This Row],[TeamFavorite]]=Table1[[#This Row],[TeamHome]],Table1[[#This Row],[ScoreAway]]-Table1[[#This Row],[ScoreHome]],Table1[[#This Row],[ScoreHome]]-Table1[[#This Row],[ScoreAway]])</f>
        <v>-3</v>
      </c>
      <c r="O12913">
        <f>IF(Table1[[#This Row],[SpreadActual]]&lt;Table1[[#This Row],[SpreadFavorite]],1,0)</f>
        <v>0</v>
      </c>
      <c r="P12913">
        <v>54</v>
      </c>
      <c r="Q12913" t="s">
        <v>117</v>
      </c>
      <c r="R12913" t="b">
        <v>0</v>
      </c>
    </row>
    <row r="12914" spans="1:22" x14ac:dyDescent="0.2">
      <c r="A12914" s="1">
        <v>44192</v>
      </c>
      <c r="B12914">
        <v>2020</v>
      </c>
      <c r="C12914">
        <f>_xlfn.MAXIFS(Table1[ScheduleWeekWritten],Table1[ScheduleSeason],Table1[[#This Row],[ScheduleSeason]])</f>
        <v>17</v>
      </c>
      <c r="D12914">
        <v>16</v>
      </c>
      <c r="E12914" cm="1">
        <f t="array" ref="E12914">_xlfn.XLOOKUP(Table1[[#This Row],[ScheduleWeekWritten]],Table3[Game],100+Table3[Increase],Table1[[#This Row],[ScheduleWeekWritten]])</f>
        <v>16</v>
      </c>
      <c r="F12914" t="b">
        <v>0</v>
      </c>
      <c r="G12914" t="s">
        <v>210</v>
      </c>
      <c r="H12914">
        <v>19</v>
      </c>
      <c r="I12914">
        <v>16</v>
      </c>
      <c r="J12914" t="s">
        <v>24</v>
      </c>
      <c r="K12914" t="s">
        <v>29</v>
      </c>
      <c r="L12914" t="str">
        <f>_xlfn.XLOOKUP(Table1[[#This Row],[TeamFavoriteID]],Table2[team_id],Table2[team_name],_xlfn.XLOOKUP(Table1[[#This Row],[TeamFavoriteID]],Table2[team_id_pfr],Table2[team_name],"Even"))</f>
        <v>Los Angeles Chargers</v>
      </c>
      <c r="M12914">
        <v>-2</v>
      </c>
      <c r="N12914">
        <f>IF(Table1[[#This Row],[TeamFavorite]]=Table1[[#This Row],[TeamHome]],Table1[[#This Row],[ScoreAway]]-Table1[[#This Row],[ScoreHome]],Table1[[#This Row],[ScoreHome]]-Table1[[#This Row],[ScoreAway]])</f>
        <v>-3</v>
      </c>
      <c r="O12914">
        <f>IF(Table1[[#This Row],[SpreadActual]]&lt;Table1[[#This Row],[SpreadFavorite]],1,0)</f>
        <v>1</v>
      </c>
      <c r="P12914">
        <v>47.5</v>
      </c>
      <c r="Q12914" t="s">
        <v>218</v>
      </c>
      <c r="R12914" t="b">
        <v>0</v>
      </c>
      <c r="S12914">
        <v>72</v>
      </c>
      <c r="T12914">
        <v>0</v>
      </c>
      <c r="V12914" t="s">
        <v>103</v>
      </c>
    </row>
    <row r="12915" spans="1:22" x14ac:dyDescent="0.2">
      <c r="A12915" s="1">
        <v>44192</v>
      </c>
      <c r="B12915">
        <v>2020</v>
      </c>
      <c r="C12915">
        <f>_xlfn.MAXIFS(Table1[ScheduleWeekWritten],Table1[ScheduleSeason],Table1[[#This Row],[ScheduleSeason]])</f>
        <v>17</v>
      </c>
      <c r="D12915">
        <v>16</v>
      </c>
      <c r="E12915" cm="1">
        <f t="array" ref="E12915">_xlfn.XLOOKUP(Table1[[#This Row],[ScheduleWeekWritten]],Table3[Game],100+Table3[Increase],Table1[[#This Row],[ScheduleWeekWritten]])</f>
        <v>16</v>
      </c>
      <c r="F12915" t="b">
        <v>0</v>
      </c>
      <c r="G12915" t="s">
        <v>31</v>
      </c>
      <c r="H12915">
        <v>23</v>
      </c>
      <c r="I12915">
        <v>16</v>
      </c>
      <c r="J12915" t="s">
        <v>62</v>
      </c>
      <c r="K12915" t="s">
        <v>63</v>
      </c>
      <c r="L12915" t="str">
        <f>_xlfn.XLOOKUP(Table1[[#This Row],[TeamFavoriteID]],Table2[team_id],Table2[team_name],_xlfn.XLOOKUP(Table1[[#This Row],[TeamFavoriteID]],Table2[team_id_pfr],Table2[team_name],"Even"))</f>
        <v>Cleveland Browns</v>
      </c>
      <c r="M12915">
        <v>-6.5</v>
      </c>
      <c r="N12915">
        <f>IF(Table1[[#This Row],[TeamFavorite]]=Table1[[#This Row],[TeamHome]],Table1[[#This Row],[ScoreAway]]-Table1[[#This Row],[ScoreHome]],Table1[[#This Row],[ScoreHome]]-Table1[[#This Row],[ScoreAway]])</f>
        <v>7</v>
      </c>
      <c r="O12915">
        <f>IF(Table1[[#This Row],[SpreadActual]]&lt;Table1[[#This Row],[SpreadFavorite]],1,0)</f>
        <v>0</v>
      </c>
      <c r="P12915">
        <v>45</v>
      </c>
      <c r="Q12915" t="s">
        <v>197</v>
      </c>
      <c r="R12915" t="b">
        <v>0</v>
      </c>
    </row>
    <row r="12916" spans="1:22" x14ac:dyDescent="0.2">
      <c r="A12916" s="1">
        <v>44192</v>
      </c>
      <c r="B12916">
        <v>2020</v>
      </c>
      <c r="C12916">
        <f>_xlfn.MAXIFS(Table1[ScheduleWeekWritten],Table1[ScheduleSeason],Table1[[#This Row],[ScheduleSeason]])</f>
        <v>17</v>
      </c>
      <c r="D12916">
        <v>16</v>
      </c>
      <c r="E12916" cm="1">
        <f t="array" ref="E12916">_xlfn.XLOOKUP(Table1[[#This Row],[ScheduleWeekWritten]],Table3[Game],100+Table3[Increase],Table1[[#This Row],[ScheduleWeekWritten]])</f>
        <v>16</v>
      </c>
      <c r="F12916" t="b">
        <v>0</v>
      </c>
      <c r="G12916" t="s">
        <v>49</v>
      </c>
      <c r="H12916">
        <v>28</v>
      </c>
      <c r="I12916">
        <v>24</v>
      </c>
      <c r="J12916" t="s">
        <v>140</v>
      </c>
      <c r="K12916" t="s">
        <v>72</v>
      </c>
      <c r="L12916" t="str">
        <f>_xlfn.XLOOKUP(Table1[[#This Row],[TeamFavoriteID]],Table2[team_id],Table2[team_name],_xlfn.XLOOKUP(Table1[[#This Row],[TeamFavoriteID]],Table2[team_id_pfr],Table2[team_name],"Even"))</f>
        <v>Baltimore Colts</v>
      </c>
      <c r="M12916">
        <v>-1</v>
      </c>
      <c r="N12916">
        <f>IF(Table1[[#This Row],[TeamFavorite]]=Table1[[#This Row],[TeamHome]],Table1[[#This Row],[ScoreAway]]-Table1[[#This Row],[ScoreHome]],Table1[[#This Row],[ScoreHome]]-Table1[[#This Row],[ScoreAway]])</f>
        <v>4</v>
      </c>
      <c r="O12916">
        <f>IF(Table1[[#This Row],[SpreadActual]]&lt;Table1[[#This Row],[SpreadFavorite]],1,0)</f>
        <v>0</v>
      </c>
      <c r="P12916">
        <v>42.5</v>
      </c>
      <c r="Q12916" t="s">
        <v>175</v>
      </c>
      <c r="R12916" t="b">
        <v>0</v>
      </c>
    </row>
    <row r="12917" spans="1:22" x14ac:dyDescent="0.2">
      <c r="A12917" s="1">
        <v>44192</v>
      </c>
      <c r="B12917">
        <v>2020</v>
      </c>
      <c r="C12917">
        <f>_xlfn.MAXIFS(Table1[ScheduleWeekWritten],Table1[ScheduleSeason],Table1[[#This Row],[ScheduleSeason]])</f>
        <v>17</v>
      </c>
      <c r="D12917">
        <v>16</v>
      </c>
      <c r="E12917" cm="1">
        <f t="array" ref="E12917">_xlfn.XLOOKUP(Table1[[#This Row],[ScheduleWeekWritten]],Table3[Game],100+Table3[Increase],Table1[[#This Row],[ScheduleWeekWritten]])</f>
        <v>16</v>
      </c>
      <c r="F12917" t="b">
        <v>0</v>
      </c>
      <c r="G12917" t="s">
        <v>128</v>
      </c>
      <c r="H12917">
        <v>20</v>
      </c>
      <c r="I12917">
        <v>9</v>
      </c>
      <c r="J12917" t="s">
        <v>39</v>
      </c>
      <c r="K12917" t="s">
        <v>132</v>
      </c>
      <c r="L12917" t="str">
        <f>_xlfn.XLOOKUP(Table1[[#This Row],[TeamFavoriteID]],Table2[team_id],Table2[team_name],_xlfn.XLOOKUP(Table1[[#This Row],[TeamFavoriteID]],Table2[team_id_pfr],Table2[team_name],"Even"))</f>
        <v>Seattle Seahawks</v>
      </c>
      <c r="M12917">
        <v>-1.5</v>
      </c>
      <c r="N12917">
        <f>IF(Table1[[#This Row],[TeamFavorite]]=Table1[[#This Row],[TeamHome]],Table1[[#This Row],[ScoreAway]]-Table1[[#This Row],[ScoreHome]],Table1[[#This Row],[ScoreHome]]-Table1[[#This Row],[ScoreAway]])</f>
        <v>-11</v>
      </c>
      <c r="O12917">
        <f>IF(Table1[[#This Row],[SpreadActual]]&lt;Table1[[#This Row],[SpreadFavorite]],1,0)</f>
        <v>1</v>
      </c>
      <c r="P12917">
        <v>48</v>
      </c>
      <c r="Q12917" t="s">
        <v>180</v>
      </c>
      <c r="R12917" t="b">
        <v>0</v>
      </c>
    </row>
    <row r="12918" spans="1:22" x14ac:dyDescent="0.2">
      <c r="A12918" s="1">
        <v>44192</v>
      </c>
      <c r="B12918">
        <v>2020</v>
      </c>
      <c r="C12918">
        <f>_xlfn.MAXIFS(Table1[ScheduleWeekWritten],Table1[ScheduleSeason],Table1[[#This Row],[ScheduleSeason]])</f>
        <v>17</v>
      </c>
      <c r="D12918">
        <v>16</v>
      </c>
      <c r="E12918" cm="1">
        <f t="array" ref="E12918">_xlfn.XLOOKUP(Table1[[#This Row],[ScheduleWeekWritten]],Table3[Game],100+Table3[Increase],Table1[[#This Row],[ScheduleWeekWritten]])</f>
        <v>16</v>
      </c>
      <c r="F12918" t="b">
        <v>0</v>
      </c>
      <c r="G12918" t="s">
        <v>219</v>
      </c>
      <c r="H12918">
        <v>13</v>
      </c>
      <c r="I12918">
        <v>20</v>
      </c>
      <c r="J12918" t="s">
        <v>152</v>
      </c>
      <c r="K12918" t="s">
        <v>162</v>
      </c>
      <c r="L12918" t="str">
        <f>_xlfn.XLOOKUP(Table1[[#This Row],[TeamFavoriteID]],Table2[team_id],Table2[team_name],_xlfn.XLOOKUP(Table1[[#This Row],[TeamFavoriteID]],Table2[team_id_pfr],Table2[team_name],"Even"))</f>
        <v>Carolina Panthers</v>
      </c>
      <c r="M12918">
        <v>-1</v>
      </c>
      <c r="N12918">
        <f>IF(Table1[[#This Row],[TeamFavorite]]=Table1[[#This Row],[TeamHome]],Table1[[#This Row],[ScoreAway]]-Table1[[#This Row],[ScoreHome]],Table1[[#This Row],[ScoreHome]]-Table1[[#This Row],[ScoreAway]])</f>
        <v>-7</v>
      </c>
      <c r="O12918">
        <f>IF(Table1[[#This Row],[SpreadActual]]&lt;Table1[[#This Row],[SpreadFavorite]],1,0)</f>
        <v>1</v>
      </c>
      <c r="P12918">
        <v>42</v>
      </c>
      <c r="Q12918" t="s">
        <v>165</v>
      </c>
      <c r="R12918" t="b">
        <v>0</v>
      </c>
    </row>
    <row r="12919" spans="1:22" x14ac:dyDescent="0.2">
      <c r="A12919" s="1">
        <v>44193</v>
      </c>
      <c r="B12919">
        <v>2020</v>
      </c>
      <c r="C12919">
        <f>_xlfn.MAXIFS(Table1[ScheduleWeekWritten],Table1[ScheduleSeason],Table1[[#This Row],[ScheduleSeason]])</f>
        <v>17</v>
      </c>
      <c r="D12919">
        <v>16</v>
      </c>
      <c r="E12919" cm="1">
        <f t="array" ref="E12919">_xlfn.XLOOKUP(Table1[[#This Row],[ScheduleWeekWritten]],Table3[Game],100+Table3[Increase],Table1[[#This Row],[ScheduleWeekWritten]])</f>
        <v>16</v>
      </c>
      <c r="F12919" t="b">
        <v>0</v>
      </c>
      <c r="G12919" t="s">
        <v>115</v>
      </c>
      <c r="H12919">
        <v>9</v>
      </c>
      <c r="I12919">
        <v>38</v>
      </c>
      <c r="J12919" t="s">
        <v>28</v>
      </c>
      <c r="K12919" t="s">
        <v>43</v>
      </c>
      <c r="L12919" t="str">
        <f>_xlfn.XLOOKUP(Table1[[#This Row],[TeamFavoriteID]],Table2[team_id],Table2[team_name],_xlfn.XLOOKUP(Table1[[#This Row],[TeamFavoriteID]],Table2[team_id_pfr],Table2[team_name],"Even"))</f>
        <v>Buffalo Bills</v>
      </c>
      <c r="M12919">
        <v>-7</v>
      </c>
      <c r="N12919">
        <f>IF(Table1[[#This Row],[TeamFavorite]]=Table1[[#This Row],[TeamHome]],Table1[[#This Row],[ScoreAway]]-Table1[[#This Row],[ScoreHome]],Table1[[#This Row],[ScoreHome]]-Table1[[#This Row],[ScoreAway]])</f>
        <v>-29</v>
      </c>
      <c r="O12919">
        <f>IF(Table1[[#This Row],[SpreadActual]]&lt;Table1[[#This Row],[SpreadFavorite]],1,0)</f>
        <v>1</v>
      </c>
      <c r="P12919">
        <v>47</v>
      </c>
      <c r="Q12919" t="s">
        <v>179</v>
      </c>
      <c r="R12919" t="b">
        <v>0</v>
      </c>
    </row>
    <row r="12920" spans="1:22" x14ac:dyDescent="0.2">
      <c r="A12920" s="1">
        <v>44199</v>
      </c>
      <c r="B12920">
        <v>2020</v>
      </c>
      <c r="C12920">
        <f>_xlfn.MAXIFS(Table1[ScheduleWeekWritten],Table1[ScheduleSeason],Table1[[#This Row],[ScheduleSeason]])</f>
        <v>17</v>
      </c>
      <c r="D12920">
        <v>17</v>
      </c>
      <c r="E12920" cm="1">
        <f t="array" ref="E12920">_xlfn.XLOOKUP(Table1[[#This Row],[ScheduleWeekWritten]],Table3[Game],100+Table3[Increase],Table1[[#This Row],[ScheduleWeekWritten]])</f>
        <v>17</v>
      </c>
      <c r="F12920" t="b">
        <v>0</v>
      </c>
      <c r="G12920" t="s">
        <v>28</v>
      </c>
      <c r="H12920">
        <v>56</v>
      </c>
      <c r="I12920">
        <v>26</v>
      </c>
      <c r="J12920" t="s">
        <v>19</v>
      </c>
      <c r="K12920" t="s">
        <v>91</v>
      </c>
      <c r="L12920" t="str">
        <f>_xlfn.XLOOKUP(Table1[[#This Row],[TeamFavoriteID]],Table2[team_id],Table2[team_name],_xlfn.XLOOKUP(Table1[[#This Row],[TeamFavoriteID]],Table2[team_id_pfr],Table2[team_name],"Even"))</f>
        <v>Miami Dolphins</v>
      </c>
      <c r="M12920">
        <v>-3</v>
      </c>
      <c r="N12920">
        <f>IF(Table1[[#This Row],[TeamFavorite]]=Table1[[#This Row],[TeamHome]],Table1[[#This Row],[ScoreAway]]-Table1[[#This Row],[ScoreHome]],Table1[[#This Row],[ScoreHome]]-Table1[[#This Row],[ScoreAway]])</f>
        <v>30</v>
      </c>
      <c r="O12920">
        <f>IF(Table1[[#This Row],[SpreadActual]]&lt;Table1[[#This Row],[SpreadFavorite]],1,0)</f>
        <v>0</v>
      </c>
      <c r="P12920">
        <v>42.5</v>
      </c>
      <c r="Q12920" t="s">
        <v>204</v>
      </c>
      <c r="R12920" t="b">
        <v>0</v>
      </c>
    </row>
    <row r="12921" spans="1:22" x14ac:dyDescent="0.2">
      <c r="A12921" s="1">
        <v>44199</v>
      </c>
      <c r="B12921">
        <v>2020</v>
      </c>
      <c r="C12921">
        <f>_xlfn.MAXIFS(Table1[ScheduleWeekWritten],Table1[ScheduleSeason],Table1[[#This Row],[ScheduleSeason]])</f>
        <v>17</v>
      </c>
      <c r="D12921">
        <v>17</v>
      </c>
      <c r="E12921" cm="1">
        <f t="array" ref="E12921">_xlfn.XLOOKUP(Table1[[#This Row],[ScheduleWeekWritten]],Table3[Game],100+Table3[Increase],Table1[[#This Row],[ScheduleWeekWritten]])</f>
        <v>17</v>
      </c>
      <c r="F12921" t="b">
        <v>0</v>
      </c>
      <c r="G12921" t="s">
        <v>152</v>
      </c>
      <c r="H12921">
        <v>7</v>
      </c>
      <c r="I12921">
        <v>33</v>
      </c>
      <c r="J12921" t="s">
        <v>95</v>
      </c>
      <c r="K12921" t="s">
        <v>98</v>
      </c>
      <c r="L12921" t="str">
        <f>_xlfn.XLOOKUP(Table1[[#This Row],[TeamFavoriteID]],Table2[team_id],Table2[team_name],_xlfn.XLOOKUP(Table1[[#This Row],[TeamFavoriteID]],Table2[team_id_pfr],Table2[team_name],"Even"))</f>
        <v>New Orleans Saints</v>
      </c>
      <c r="M12921">
        <v>-6</v>
      </c>
      <c r="N12921">
        <f>IF(Table1[[#This Row],[TeamFavorite]]=Table1[[#This Row],[TeamHome]],Table1[[#This Row],[ScoreAway]]-Table1[[#This Row],[ScoreHome]],Table1[[#This Row],[ScoreHome]]-Table1[[#This Row],[ScoreAway]])</f>
        <v>-26</v>
      </c>
      <c r="O12921">
        <f>IF(Table1[[#This Row],[SpreadActual]]&lt;Table1[[#This Row],[SpreadFavorite]],1,0)</f>
        <v>1</v>
      </c>
      <c r="P12921">
        <v>46.5</v>
      </c>
      <c r="Q12921" t="s">
        <v>160</v>
      </c>
      <c r="R12921" t="b">
        <v>0</v>
      </c>
    </row>
    <row r="12922" spans="1:22" x14ac:dyDescent="0.2">
      <c r="A12922" s="1">
        <v>44199</v>
      </c>
      <c r="B12922">
        <v>2020</v>
      </c>
      <c r="C12922">
        <f>_xlfn.MAXIFS(Table1[ScheduleWeekWritten],Table1[ScheduleSeason],Table1[[#This Row],[ScheduleSeason]])</f>
        <v>17</v>
      </c>
      <c r="D12922">
        <v>17</v>
      </c>
      <c r="E12922" cm="1">
        <f t="array" ref="E12922">_xlfn.XLOOKUP(Table1[[#This Row],[ScheduleWeekWritten]],Table3[Game],100+Table3[Increase],Table1[[#This Row],[ScheduleWeekWritten]])</f>
        <v>17</v>
      </c>
      <c r="F12922" t="b">
        <v>0</v>
      </c>
      <c r="G12922" t="s">
        <v>46</v>
      </c>
      <c r="H12922">
        <v>16</v>
      </c>
      <c r="I12922">
        <v>35</v>
      </c>
      <c r="J12922" t="s">
        <v>33</v>
      </c>
      <c r="K12922" t="s">
        <v>35</v>
      </c>
      <c r="L12922" t="str">
        <f>_xlfn.XLOOKUP(Table1[[#This Row],[TeamFavoriteID]],Table2[team_id],Table2[team_name],_xlfn.XLOOKUP(Table1[[#This Row],[TeamFavoriteID]],Table2[team_id_pfr],Table2[team_name],"Even"))</f>
        <v>Green Bay Packers</v>
      </c>
      <c r="M12922">
        <v>-4.5</v>
      </c>
      <c r="N12922">
        <f>IF(Table1[[#This Row],[TeamFavorite]]=Table1[[#This Row],[TeamHome]],Table1[[#This Row],[ScoreAway]]-Table1[[#This Row],[ScoreHome]],Table1[[#This Row],[ScoreHome]]-Table1[[#This Row],[ScoreAway]])</f>
        <v>-19</v>
      </c>
      <c r="O12922">
        <f>IF(Table1[[#This Row],[SpreadActual]]&lt;Table1[[#This Row],[SpreadFavorite]],1,0)</f>
        <v>1</v>
      </c>
      <c r="P12922">
        <v>48.5</v>
      </c>
      <c r="Q12922" t="s">
        <v>114</v>
      </c>
      <c r="R12922" t="b">
        <v>0</v>
      </c>
    </row>
    <row r="12923" spans="1:22" x14ac:dyDescent="0.2">
      <c r="A12923" s="1">
        <v>44199</v>
      </c>
      <c r="B12923">
        <v>2020</v>
      </c>
      <c r="C12923">
        <f>_xlfn.MAXIFS(Table1[ScheduleWeekWritten],Table1[ScheduleSeason],Table1[[#This Row],[ScheduleSeason]])</f>
        <v>17</v>
      </c>
      <c r="D12923">
        <v>17</v>
      </c>
      <c r="E12923" cm="1">
        <f t="array" ref="E12923">_xlfn.XLOOKUP(Table1[[#This Row],[ScheduleWeekWritten]],Table3[Game],100+Table3[Increase],Table1[[#This Row],[ScheduleWeekWritten]])</f>
        <v>17</v>
      </c>
      <c r="F12923" t="b">
        <v>0</v>
      </c>
      <c r="G12923" t="s">
        <v>101</v>
      </c>
      <c r="H12923">
        <v>3</v>
      </c>
      <c r="I12923">
        <v>38</v>
      </c>
      <c r="J12923" t="s">
        <v>158</v>
      </c>
      <c r="K12923" t="s">
        <v>159</v>
      </c>
      <c r="L12923" t="str">
        <f>_xlfn.XLOOKUP(Table1[[#This Row],[TeamFavoriteID]],Table2[team_id],Table2[team_name],_xlfn.XLOOKUP(Table1[[#This Row],[TeamFavoriteID]],Table2[team_id_pfr],Table2[team_name],"Even"))</f>
        <v>Baltimore Ravens</v>
      </c>
      <c r="M12923">
        <v>-13.5</v>
      </c>
      <c r="N12923">
        <f>IF(Table1[[#This Row],[TeamFavorite]]=Table1[[#This Row],[TeamHome]],Table1[[#This Row],[ScoreAway]]-Table1[[#This Row],[ScoreHome]],Table1[[#This Row],[ScoreHome]]-Table1[[#This Row],[ScoreAway]])</f>
        <v>-35</v>
      </c>
      <c r="O12923">
        <f>IF(Table1[[#This Row],[SpreadActual]]&lt;Table1[[#This Row],[SpreadFavorite]],1,0)</f>
        <v>1</v>
      </c>
      <c r="P12923">
        <v>45</v>
      </c>
      <c r="Q12923" t="s">
        <v>173</v>
      </c>
      <c r="R12923" t="b">
        <v>0</v>
      </c>
    </row>
    <row r="12924" spans="1:22" x14ac:dyDescent="0.2">
      <c r="A12924" s="1">
        <v>44199</v>
      </c>
      <c r="B12924">
        <v>2020</v>
      </c>
      <c r="C12924">
        <f>_xlfn.MAXIFS(Table1[ScheduleWeekWritten],Table1[ScheduleSeason],Table1[[#This Row],[ScheduleSeason]])</f>
        <v>17</v>
      </c>
      <c r="D12924">
        <v>17</v>
      </c>
      <c r="E12924" cm="1">
        <f t="array" ref="E12924">_xlfn.XLOOKUP(Table1[[#This Row],[ScheduleWeekWritten]],Table3[Game],100+Table3[Increase],Table1[[#This Row],[ScheduleWeekWritten]])</f>
        <v>17</v>
      </c>
      <c r="F12924" t="b">
        <v>0</v>
      </c>
      <c r="G12924" t="s">
        <v>62</v>
      </c>
      <c r="H12924">
        <v>24</v>
      </c>
      <c r="I12924">
        <v>22</v>
      </c>
      <c r="J12924" t="s">
        <v>49</v>
      </c>
      <c r="K12924" t="s">
        <v>63</v>
      </c>
      <c r="L12924" t="str">
        <f>_xlfn.XLOOKUP(Table1[[#This Row],[TeamFavoriteID]],Table2[team_id],Table2[team_name],_xlfn.XLOOKUP(Table1[[#This Row],[TeamFavoriteID]],Table2[team_id_pfr],Table2[team_name],"Even"))</f>
        <v>Cleveland Browns</v>
      </c>
      <c r="M12924">
        <v>-10.5</v>
      </c>
      <c r="N12924">
        <f>IF(Table1[[#This Row],[TeamFavorite]]=Table1[[#This Row],[TeamHome]],Table1[[#This Row],[ScoreAway]]-Table1[[#This Row],[ScoreHome]],Table1[[#This Row],[ScoreHome]]-Table1[[#This Row],[ScoreAway]])</f>
        <v>-2</v>
      </c>
      <c r="O12924">
        <f>IF(Table1[[#This Row],[SpreadActual]]&lt;Table1[[#This Row],[SpreadFavorite]],1,0)</f>
        <v>0</v>
      </c>
      <c r="P12924">
        <v>44.5</v>
      </c>
      <c r="Q12924" t="s">
        <v>170</v>
      </c>
      <c r="R12924" t="b">
        <v>0</v>
      </c>
    </row>
    <row r="12925" spans="1:22" x14ac:dyDescent="0.2">
      <c r="A12925" s="1">
        <v>44199</v>
      </c>
      <c r="B12925">
        <v>2020</v>
      </c>
      <c r="C12925">
        <f>_xlfn.MAXIFS(Table1[ScheduleWeekWritten],Table1[ScheduleSeason],Table1[[#This Row],[ScheduleSeason]])</f>
        <v>17</v>
      </c>
      <c r="D12925">
        <v>17</v>
      </c>
      <c r="E12925" cm="1">
        <f t="array" ref="E12925">_xlfn.XLOOKUP(Table1[[#This Row],[ScheduleWeekWritten]],Table3[Game],100+Table3[Increase],Table1[[#This Row],[ScheduleWeekWritten]])</f>
        <v>17</v>
      </c>
      <c r="F12925" t="b">
        <v>0</v>
      </c>
      <c r="G12925" t="s">
        <v>24</v>
      </c>
      <c r="H12925">
        <v>31</v>
      </c>
      <c r="I12925">
        <v>32</v>
      </c>
      <c r="J12925" t="s">
        <v>217</v>
      </c>
      <c r="K12925" t="s">
        <v>21</v>
      </c>
      <c r="L12925" t="str">
        <f>_xlfn.XLOOKUP(Table1[[#This Row],[TeamFavoriteID]],Table2[team_id],Table2[team_name],_xlfn.XLOOKUP(Table1[[#This Row],[TeamFavoriteID]],Table2[team_id_pfr],Table2[team_name],"Even"))</f>
        <v>Las Vegas Raiders</v>
      </c>
      <c r="M12925">
        <v>-2.5</v>
      </c>
      <c r="N12925">
        <f>IF(Table1[[#This Row],[TeamFavorite]]=Table1[[#This Row],[TeamHome]],Table1[[#This Row],[ScoreAway]]-Table1[[#This Row],[ScoreHome]],Table1[[#This Row],[ScoreHome]]-Table1[[#This Row],[ScoreAway]])</f>
        <v>-1</v>
      </c>
      <c r="O12925">
        <f>IF(Table1[[#This Row],[SpreadActual]]&lt;Table1[[#This Row],[SpreadFavorite]],1,0)</f>
        <v>0</v>
      </c>
      <c r="P12925">
        <v>50.5</v>
      </c>
      <c r="Q12925" t="s">
        <v>174</v>
      </c>
      <c r="R12925" t="b">
        <v>0</v>
      </c>
    </row>
    <row r="12926" spans="1:22" x14ac:dyDescent="0.2">
      <c r="A12926" s="1">
        <v>44199</v>
      </c>
      <c r="B12926">
        <v>2020</v>
      </c>
      <c r="C12926">
        <f>_xlfn.MAXIFS(Table1[ScheduleWeekWritten],Table1[ScheduleSeason],Table1[[#This Row],[ScheduleSeason]])</f>
        <v>17</v>
      </c>
      <c r="D12926">
        <v>17</v>
      </c>
      <c r="E12926" cm="1">
        <f t="array" ref="E12926">_xlfn.XLOOKUP(Table1[[#This Row],[ScheduleWeekWritten]],Table3[Game],100+Table3[Increase],Table1[[#This Row],[ScheduleWeekWritten]])</f>
        <v>17</v>
      </c>
      <c r="F12926" t="b">
        <v>0</v>
      </c>
      <c r="G12926" t="s">
        <v>45</v>
      </c>
      <c r="H12926">
        <v>35</v>
      </c>
      <c r="I12926">
        <v>37</v>
      </c>
      <c r="J12926" t="s">
        <v>54</v>
      </c>
      <c r="K12926" t="s">
        <v>55</v>
      </c>
      <c r="L12926" t="str">
        <f>_xlfn.XLOOKUP(Table1[[#This Row],[TeamFavoriteID]],Table2[team_id],Table2[team_name],_xlfn.XLOOKUP(Table1[[#This Row],[TeamFavoriteID]],Table2[team_id_pfr],Table2[team_name],"Even"))</f>
        <v>Minnesota Vikings</v>
      </c>
      <c r="M12926">
        <v>-3</v>
      </c>
      <c r="N12926">
        <f>IF(Table1[[#This Row],[TeamFavorite]]=Table1[[#This Row],[TeamHome]],Table1[[#This Row],[ScoreAway]]-Table1[[#This Row],[ScoreHome]],Table1[[#This Row],[ScoreHome]]-Table1[[#This Row],[ScoreAway]])</f>
        <v>-2</v>
      </c>
      <c r="O12926">
        <f>IF(Table1[[#This Row],[SpreadActual]]&lt;Table1[[#This Row],[SpreadFavorite]],1,0)</f>
        <v>0</v>
      </c>
      <c r="P12926">
        <v>53.5</v>
      </c>
      <c r="Q12926" t="s">
        <v>181</v>
      </c>
      <c r="R12926" t="b">
        <v>0</v>
      </c>
      <c r="S12926">
        <v>72</v>
      </c>
      <c r="T12926">
        <v>0</v>
      </c>
      <c r="V12926" t="s">
        <v>103</v>
      </c>
    </row>
    <row r="12927" spans="1:22" x14ac:dyDescent="0.2">
      <c r="A12927" s="1">
        <v>44199</v>
      </c>
      <c r="B12927">
        <v>2020</v>
      </c>
      <c r="C12927">
        <f>_xlfn.MAXIFS(Table1[ScheduleWeekWritten],Table1[ScheduleSeason],Table1[[#This Row],[ScheduleSeason]])</f>
        <v>17</v>
      </c>
      <c r="D12927">
        <v>17</v>
      </c>
      <c r="E12927" cm="1">
        <f t="array" ref="E12927">_xlfn.XLOOKUP(Table1[[#This Row],[ScheduleWeekWritten]],Table3[Game],100+Table3[Increase],Table1[[#This Row],[ScheduleWeekWritten]])</f>
        <v>17</v>
      </c>
      <c r="F12927" t="b">
        <v>0</v>
      </c>
      <c r="G12927" t="s">
        <v>177</v>
      </c>
      <c r="H12927">
        <v>38</v>
      </c>
      <c r="I12927">
        <v>41</v>
      </c>
      <c r="J12927" t="s">
        <v>171</v>
      </c>
      <c r="K12927" t="s">
        <v>25</v>
      </c>
      <c r="L12927" t="str">
        <f>_xlfn.XLOOKUP(Table1[[#This Row],[TeamFavoriteID]],Table2[team_id],Table2[team_name],_xlfn.XLOOKUP(Table1[[#This Row],[TeamFavoriteID]],Table2[team_id_pfr],Table2[team_name],"Even"))</f>
        <v>Houston Oilers</v>
      </c>
      <c r="M12927">
        <v>-7</v>
      </c>
      <c r="N12927">
        <f>IF(Table1[[#This Row],[TeamFavorite]]=Table1[[#This Row],[TeamHome]],Table1[[#This Row],[ScoreAway]]-Table1[[#This Row],[ScoreHome]],Table1[[#This Row],[ScoreHome]]-Table1[[#This Row],[ScoreAway]])</f>
        <v>-3</v>
      </c>
      <c r="O12927">
        <f>IF(Table1[[#This Row],[SpreadActual]]&lt;Table1[[#This Row],[SpreadFavorite]],1,0)</f>
        <v>0</v>
      </c>
      <c r="P12927">
        <v>55.5</v>
      </c>
      <c r="Q12927" t="s">
        <v>207</v>
      </c>
      <c r="R12927" t="b">
        <v>0</v>
      </c>
      <c r="S12927">
        <v>72</v>
      </c>
      <c r="T12927">
        <v>0</v>
      </c>
      <c r="V12927" t="s">
        <v>103</v>
      </c>
    </row>
    <row r="12928" spans="1:22" x14ac:dyDescent="0.2">
      <c r="A12928" s="1">
        <v>44199</v>
      </c>
      <c r="B12928">
        <v>2020</v>
      </c>
      <c r="C12928">
        <f>_xlfn.MAXIFS(Table1[ScheduleWeekWritten],Table1[ScheduleSeason],Table1[[#This Row],[ScheduleSeason]])</f>
        <v>17</v>
      </c>
      <c r="D12928">
        <v>17</v>
      </c>
      <c r="E12928" cm="1">
        <f t="array" ref="E12928">_xlfn.XLOOKUP(Table1[[#This Row],[ScheduleWeekWritten]],Table3[Game],100+Table3[Increase],Table1[[#This Row],[ScheduleWeekWritten]])</f>
        <v>17</v>
      </c>
      <c r="F12928" t="b">
        <v>0</v>
      </c>
      <c r="G12928" t="s">
        <v>140</v>
      </c>
      <c r="H12928">
        <v>28</v>
      </c>
      <c r="I12928">
        <v>14</v>
      </c>
      <c r="J12928" t="s">
        <v>154</v>
      </c>
      <c r="K12928" t="s">
        <v>72</v>
      </c>
      <c r="L12928" t="str">
        <f>_xlfn.XLOOKUP(Table1[[#This Row],[TeamFavoriteID]],Table2[team_id],Table2[team_name],_xlfn.XLOOKUP(Table1[[#This Row],[TeamFavoriteID]],Table2[team_id_pfr],Table2[team_name],"Even"))</f>
        <v>Baltimore Colts</v>
      </c>
      <c r="M12928">
        <v>-15.5</v>
      </c>
      <c r="N12928">
        <f>IF(Table1[[#This Row],[TeamFavorite]]=Table1[[#This Row],[TeamHome]],Table1[[#This Row],[ScoreAway]]-Table1[[#This Row],[ScoreHome]],Table1[[#This Row],[ScoreHome]]-Table1[[#This Row],[ScoreAway]])</f>
        <v>14</v>
      </c>
      <c r="O12928">
        <f>IF(Table1[[#This Row],[SpreadActual]]&lt;Table1[[#This Row],[SpreadFavorite]],1,0)</f>
        <v>0</v>
      </c>
      <c r="P12928">
        <v>48</v>
      </c>
      <c r="Q12928" t="s">
        <v>190</v>
      </c>
      <c r="R12928" t="b">
        <v>0</v>
      </c>
      <c r="S12928">
        <v>72</v>
      </c>
      <c r="T12928">
        <v>0</v>
      </c>
      <c r="V12928" t="s">
        <v>103</v>
      </c>
    </row>
    <row r="12929" spans="1:22" x14ac:dyDescent="0.2">
      <c r="A12929" s="1">
        <v>44199</v>
      </c>
      <c r="B12929">
        <v>2020</v>
      </c>
      <c r="C12929">
        <f>_xlfn.MAXIFS(Table1[ScheduleWeekWritten],Table1[ScheduleSeason],Table1[[#This Row],[ScheduleSeason]])</f>
        <v>17</v>
      </c>
      <c r="D12929">
        <v>17</v>
      </c>
      <c r="E12929" cm="1">
        <f t="array" ref="E12929">_xlfn.XLOOKUP(Table1[[#This Row],[ScheduleWeekWritten]],Table3[Game],100+Table3[Increase],Table1[[#This Row],[ScheduleWeekWritten]])</f>
        <v>17</v>
      </c>
      <c r="F12929" t="b">
        <v>0</v>
      </c>
      <c r="G12929" t="s">
        <v>42</v>
      </c>
      <c r="H12929">
        <v>21</v>
      </c>
      <c r="I12929">
        <v>38</v>
      </c>
      <c r="J12929" t="s">
        <v>210</v>
      </c>
      <c r="K12929" t="s">
        <v>29</v>
      </c>
      <c r="L12929" t="str">
        <f>_xlfn.XLOOKUP(Table1[[#This Row],[TeamFavoriteID]],Table2[team_id],Table2[team_name],_xlfn.XLOOKUP(Table1[[#This Row],[TeamFavoriteID]],Table2[team_id_pfr],Table2[team_name],"Even"))</f>
        <v>Los Angeles Chargers</v>
      </c>
      <c r="M12929">
        <v>-6.5</v>
      </c>
      <c r="N12929">
        <f>IF(Table1[[#This Row],[TeamFavorite]]=Table1[[#This Row],[TeamHome]],Table1[[#This Row],[ScoreAway]]-Table1[[#This Row],[ScoreHome]],Table1[[#This Row],[ScoreHome]]-Table1[[#This Row],[ScoreAway]])</f>
        <v>-17</v>
      </c>
      <c r="O12929">
        <f>IF(Table1[[#This Row],[SpreadActual]]&lt;Table1[[#This Row],[SpreadFavorite]],1,0)</f>
        <v>1</v>
      </c>
      <c r="P12929">
        <v>43</v>
      </c>
      <c r="Q12929" t="s">
        <v>117</v>
      </c>
      <c r="R12929" t="b">
        <v>0</v>
      </c>
    </row>
    <row r="12930" spans="1:22" x14ac:dyDescent="0.2">
      <c r="A12930" s="1">
        <v>44199</v>
      </c>
      <c r="B12930">
        <v>2020</v>
      </c>
      <c r="C12930">
        <f>_xlfn.MAXIFS(Table1[ScheduleWeekWritten],Table1[ScheduleSeason],Table1[[#This Row],[ScheduleSeason]])</f>
        <v>17</v>
      </c>
      <c r="D12930">
        <v>17</v>
      </c>
      <c r="E12930" cm="1">
        <f t="array" ref="E12930">_xlfn.XLOOKUP(Table1[[#This Row],[ScheduleWeekWritten]],Table3[Game],100+Table3[Increase],Table1[[#This Row],[ScheduleWeekWritten]])</f>
        <v>17</v>
      </c>
      <c r="F12930" t="b">
        <v>0</v>
      </c>
      <c r="G12930" t="s">
        <v>39</v>
      </c>
      <c r="H12930">
        <v>18</v>
      </c>
      <c r="I12930">
        <v>7</v>
      </c>
      <c r="J12930" t="s">
        <v>149</v>
      </c>
      <c r="K12930" t="s">
        <v>40</v>
      </c>
      <c r="L12930" t="str">
        <f>_xlfn.XLOOKUP(Table1[[#This Row],[TeamFavoriteID]],Table2[team_id],Table2[team_name],_xlfn.XLOOKUP(Table1[[#This Row],[TeamFavoriteID]],Table2[team_id_pfr],Table2[team_name],"Even"))</f>
        <v>Los Angeles Rams</v>
      </c>
      <c r="M12930">
        <v>-1</v>
      </c>
      <c r="N12930">
        <f>IF(Table1[[#This Row],[TeamFavorite]]=Table1[[#This Row],[TeamHome]],Table1[[#This Row],[ScoreAway]]-Table1[[#This Row],[ScoreHome]],Table1[[#This Row],[ScoreHome]]-Table1[[#This Row],[ScoreAway]])</f>
        <v>-11</v>
      </c>
      <c r="O12930">
        <f>IF(Table1[[#This Row],[SpreadActual]]&lt;Table1[[#This Row],[SpreadFavorite]],1,0)</f>
        <v>1</v>
      </c>
      <c r="P12930">
        <v>42</v>
      </c>
      <c r="Q12930" t="s">
        <v>218</v>
      </c>
      <c r="R12930" t="b">
        <v>0</v>
      </c>
      <c r="S12930">
        <v>72</v>
      </c>
      <c r="T12930">
        <v>0</v>
      </c>
      <c r="V12930" t="s">
        <v>103</v>
      </c>
    </row>
    <row r="12931" spans="1:22" x14ac:dyDescent="0.2">
      <c r="A12931" s="1">
        <v>44199</v>
      </c>
      <c r="B12931">
        <v>2020</v>
      </c>
      <c r="C12931">
        <f>_xlfn.MAXIFS(Table1[ScheduleWeekWritten],Table1[ScheduleSeason],Table1[[#This Row],[ScheduleSeason]])</f>
        <v>17</v>
      </c>
      <c r="D12931">
        <v>17</v>
      </c>
      <c r="E12931" cm="1">
        <f t="array" ref="E12931">_xlfn.XLOOKUP(Table1[[#This Row],[ScheduleWeekWritten]],Table3[Game],100+Table3[Increase],Table1[[#This Row],[ScheduleWeekWritten]])</f>
        <v>17</v>
      </c>
      <c r="F12931" t="b">
        <v>0</v>
      </c>
      <c r="G12931" t="s">
        <v>115</v>
      </c>
      <c r="H12931">
        <v>28</v>
      </c>
      <c r="I12931">
        <v>14</v>
      </c>
      <c r="J12931" t="s">
        <v>31</v>
      </c>
      <c r="K12931" t="s">
        <v>70</v>
      </c>
      <c r="L12931" t="str">
        <f>_xlfn.XLOOKUP(Table1[[#This Row],[TeamFavoriteID]],Table2[team_id],Table2[team_name],_xlfn.XLOOKUP(Table1[[#This Row],[TeamFavoriteID]],Table2[team_id_pfr],Table2[team_name],"Even"))</f>
        <v>Boston Patriots</v>
      </c>
      <c r="M12931">
        <v>-3</v>
      </c>
      <c r="N12931">
        <f>IF(Table1[[#This Row],[TeamFavorite]]=Table1[[#This Row],[TeamHome]],Table1[[#This Row],[ScoreAway]]-Table1[[#This Row],[ScoreHome]],Table1[[#This Row],[ScoreHome]]-Table1[[#This Row],[ScoreAway]])</f>
        <v>14</v>
      </c>
      <c r="O12931">
        <f>IF(Table1[[#This Row],[SpreadActual]]&lt;Table1[[#This Row],[SpreadFavorite]],1,0)</f>
        <v>0</v>
      </c>
      <c r="P12931">
        <v>41</v>
      </c>
      <c r="Q12931" t="s">
        <v>179</v>
      </c>
      <c r="R12931" t="b">
        <v>0</v>
      </c>
    </row>
    <row r="12932" spans="1:22" x14ac:dyDescent="0.2">
      <c r="A12932" s="1">
        <v>44199</v>
      </c>
      <c r="B12932">
        <v>2020</v>
      </c>
      <c r="C12932">
        <f>_xlfn.MAXIFS(Table1[ScheduleWeekWritten],Table1[ScheduleSeason],Table1[[#This Row],[ScheduleSeason]])</f>
        <v>17</v>
      </c>
      <c r="D12932">
        <v>17</v>
      </c>
      <c r="E12932" cm="1">
        <f t="array" ref="E12932">_xlfn.XLOOKUP(Table1[[#This Row],[ScheduleWeekWritten]],Table3[Game],100+Table3[Increase],Table1[[#This Row],[ScheduleWeekWritten]])</f>
        <v>17</v>
      </c>
      <c r="F12932" t="b">
        <v>0</v>
      </c>
      <c r="G12932" t="s">
        <v>50</v>
      </c>
      <c r="H12932">
        <v>23</v>
      </c>
      <c r="I12932">
        <v>19</v>
      </c>
      <c r="J12932" t="s">
        <v>67</v>
      </c>
      <c r="K12932" t="s">
        <v>68</v>
      </c>
      <c r="L12932" t="str">
        <f>_xlfn.XLOOKUP(Table1[[#This Row],[TeamFavoriteID]],Table2[team_id],Table2[team_name],_xlfn.XLOOKUP(Table1[[#This Row],[TeamFavoriteID]],Table2[team_id_pfr],Table2[team_name],"Even"))</f>
        <v>Dallas Cowboys</v>
      </c>
      <c r="M12932">
        <v>-1.5</v>
      </c>
      <c r="N12932">
        <f>IF(Table1[[#This Row],[TeamFavorite]]=Table1[[#This Row],[TeamHome]],Table1[[#This Row],[ScoreAway]]-Table1[[#This Row],[ScoreHome]],Table1[[#This Row],[ScoreHome]]-Table1[[#This Row],[ScoreAway]])</f>
        <v>4</v>
      </c>
      <c r="O12932">
        <f>IF(Table1[[#This Row],[SpreadActual]]&lt;Table1[[#This Row],[SpreadFavorite]],1,0)</f>
        <v>0</v>
      </c>
      <c r="P12932">
        <v>43.5</v>
      </c>
      <c r="Q12932" t="s">
        <v>197</v>
      </c>
      <c r="R12932" t="b">
        <v>0</v>
      </c>
    </row>
    <row r="12933" spans="1:22" x14ac:dyDescent="0.2">
      <c r="A12933" s="1">
        <v>44199</v>
      </c>
      <c r="B12933">
        <v>2020</v>
      </c>
      <c r="C12933">
        <f>_xlfn.MAXIFS(Table1[ScheduleWeekWritten],Table1[ScheduleSeason],Table1[[#This Row],[ScheduleSeason]])</f>
        <v>17</v>
      </c>
      <c r="D12933">
        <v>17</v>
      </c>
      <c r="E12933" cm="1">
        <f t="array" ref="E12933">_xlfn.XLOOKUP(Table1[[#This Row],[ScheduleWeekWritten]],Table3[Game],100+Table3[Increase],Table1[[#This Row],[ScheduleWeekWritten]])</f>
        <v>17</v>
      </c>
      <c r="F12933" t="b">
        <v>0</v>
      </c>
      <c r="G12933" t="s">
        <v>58</v>
      </c>
      <c r="H12933">
        <v>14</v>
      </c>
      <c r="I12933">
        <v>20</v>
      </c>
      <c r="J12933" t="s">
        <v>219</v>
      </c>
      <c r="K12933" t="s">
        <v>85</v>
      </c>
      <c r="L12933" t="str">
        <f>_xlfn.XLOOKUP(Table1[[#This Row],[TeamFavoriteID]],Table2[team_id],Table2[team_name],_xlfn.XLOOKUP(Table1[[#This Row],[TeamFavoriteID]],Table2[team_id_pfr],Table2[team_name],"Even"))</f>
        <v>Washington Commanders</v>
      </c>
      <c r="M12933">
        <v>-6.5</v>
      </c>
      <c r="N12933">
        <f>IF(Table1[[#This Row],[TeamFavorite]]=Table1[[#This Row],[TeamHome]],Table1[[#This Row],[ScoreAway]]-Table1[[#This Row],[ScoreHome]],Table1[[#This Row],[ScoreHome]]-Table1[[#This Row],[ScoreAway]])</f>
        <v>-6</v>
      </c>
      <c r="O12933">
        <f>IF(Table1[[#This Row],[SpreadActual]]&lt;Table1[[#This Row],[SpreadFavorite]],1,0)</f>
        <v>0</v>
      </c>
      <c r="P12933">
        <v>43.5</v>
      </c>
      <c r="Q12933" t="s">
        <v>183</v>
      </c>
      <c r="R12933" t="b">
        <v>0</v>
      </c>
    </row>
    <row r="12934" spans="1:22" x14ac:dyDescent="0.2">
      <c r="A12934" s="1">
        <v>44199</v>
      </c>
      <c r="B12934">
        <v>2020</v>
      </c>
      <c r="C12934">
        <f>_xlfn.MAXIFS(Table1[ScheduleWeekWritten],Table1[ScheduleSeason],Table1[[#This Row],[ScheduleSeason]])</f>
        <v>17</v>
      </c>
      <c r="D12934">
        <v>17</v>
      </c>
      <c r="E12934" cm="1">
        <f t="array" ref="E12934">_xlfn.XLOOKUP(Table1[[#This Row],[ScheduleWeekWritten]],Table3[Game],100+Table3[Increase],Table1[[#This Row],[ScheduleWeekWritten]])</f>
        <v>17</v>
      </c>
      <c r="F12934" t="b">
        <v>0</v>
      </c>
      <c r="G12934" t="s">
        <v>53</v>
      </c>
      <c r="H12934">
        <v>23</v>
      </c>
      <c r="I12934">
        <v>26</v>
      </c>
      <c r="J12934" t="s">
        <v>128</v>
      </c>
      <c r="K12934" t="s">
        <v>132</v>
      </c>
      <c r="L12934" t="str">
        <f>_xlfn.XLOOKUP(Table1[[#This Row],[TeamFavoriteID]],Table2[team_id],Table2[team_name],_xlfn.XLOOKUP(Table1[[#This Row],[TeamFavoriteID]],Table2[team_id_pfr],Table2[team_name],"Even"))</f>
        <v>Seattle Seahawks</v>
      </c>
      <c r="M12934">
        <v>-7</v>
      </c>
      <c r="N12934">
        <f>IF(Table1[[#This Row],[TeamFavorite]]=Table1[[#This Row],[TeamHome]],Table1[[#This Row],[ScoreAway]]-Table1[[#This Row],[ScoreHome]],Table1[[#This Row],[ScoreHome]]-Table1[[#This Row],[ScoreAway]])</f>
        <v>-3</v>
      </c>
      <c r="O12934">
        <f>IF(Table1[[#This Row],[SpreadActual]]&lt;Table1[[#This Row],[SpreadFavorite]],1,0)</f>
        <v>0</v>
      </c>
      <c r="P12934">
        <v>45</v>
      </c>
      <c r="Q12934" t="s">
        <v>203</v>
      </c>
      <c r="R12934" t="b">
        <v>0</v>
      </c>
    </row>
    <row r="12935" spans="1:22" x14ac:dyDescent="0.2">
      <c r="A12935" s="1">
        <v>44199</v>
      </c>
      <c r="B12935">
        <v>2020</v>
      </c>
      <c r="C12935">
        <f>_xlfn.MAXIFS(Table1[ScheduleWeekWritten],Table1[ScheduleSeason],Table1[[#This Row],[ScheduleSeason]])</f>
        <v>17</v>
      </c>
      <c r="D12935">
        <v>17</v>
      </c>
      <c r="E12935" cm="1">
        <f t="array" ref="E12935">_xlfn.XLOOKUP(Table1[[#This Row],[ScheduleWeekWritten]],Table3[Game],100+Table3[Increase],Table1[[#This Row],[ScheduleWeekWritten]])</f>
        <v>17</v>
      </c>
      <c r="F12935" t="b">
        <v>0</v>
      </c>
      <c r="G12935" t="s">
        <v>127</v>
      </c>
      <c r="H12935">
        <v>44</v>
      </c>
      <c r="I12935">
        <v>27</v>
      </c>
      <c r="J12935" t="s">
        <v>38</v>
      </c>
      <c r="K12935" t="s">
        <v>133</v>
      </c>
      <c r="L12935" t="str">
        <f>_xlfn.XLOOKUP(Table1[[#This Row],[TeamFavoriteID]],Table2[team_id],Table2[team_name],_xlfn.XLOOKUP(Table1[[#This Row],[TeamFavoriteID]],Table2[team_id_pfr],Table2[team_name],"Even"))</f>
        <v>Tampa Bay Buccaneers</v>
      </c>
      <c r="M12935">
        <v>-7</v>
      </c>
      <c r="N12935">
        <f>IF(Table1[[#This Row],[TeamFavorite]]=Table1[[#This Row],[TeamHome]],Table1[[#This Row],[ScoreAway]]-Table1[[#This Row],[ScoreHome]],Table1[[#This Row],[ScoreHome]]-Table1[[#This Row],[ScoreAway]])</f>
        <v>-17</v>
      </c>
      <c r="O12935">
        <f>IF(Table1[[#This Row],[SpreadActual]]&lt;Table1[[#This Row],[SpreadFavorite]],1,0)</f>
        <v>1</v>
      </c>
      <c r="P12935">
        <v>51</v>
      </c>
      <c r="Q12935" t="s">
        <v>168</v>
      </c>
      <c r="R12935" t="b">
        <v>0</v>
      </c>
    </row>
    <row r="12936" spans="1:22" x14ac:dyDescent="0.2">
      <c r="A12936" s="1">
        <v>44205</v>
      </c>
      <c r="B12936">
        <v>2020</v>
      </c>
      <c r="C12936">
        <f>_xlfn.MAXIFS(Table1[ScheduleWeekWritten],Table1[ScheduleSeason],Table1[[#This Row],[ScheduleSeason]])</f>
        <v>17</v>
      </c>
      <c r="D12936" t="s">
        <v>134</v>
      </c>
      <c r="E12936" cm="1">
        <f t="array" ref="E12936">_xlfn.XLOOKUP(Table1[[#This Row],[ScheduleWeekWritten]],Table3[Game],100+Table3[Increase],Table1[[#This Row],[ScheduleWeekWritten]])</f>
        <v>101</v>
      </c>
      <c r="F12936" t="b">
        <v>1</v>
      </c>
      <c r="G12936" t="s">
        <v>28</v>
      </c>
      <c r="H12936">
        <v>27</v>
      </c>
      <c r="I12936">
        <v>24</v>
      </c>
      <c r="J12936" t="s">
        <v>140</v>
      </c>
      <c r="K12936" t="s">
        <v>43</v>
      </c>
      <c r="L12936" t="str">
        <f>_xlfn.XLOOKUP(Table1[[#This Row],[TeamFavoriteID]],Table2[team_id],Table2[team_name],_xlfn.XLOOKUP(Table1[[#This Row],[TeamFavoriteID]],Table2[team_id_pfr],Table2[team_name],"Even"))</f>
        <v>Buffalo Bills</v>
      </c>
      <c r="M12936">
        <v>-7</v>
      </c>
      <c r="N12936">
        <f>IF(Table1[[#This Row],[TeamFavorite]]=Table1[[#This Row],[TeamHome]],Table1[[#This Row],[ScoreAway]]-Table1[[#This Row],[ScoreHome]],Table1[[#This Row],[ScoreHome]]-Table1[[#This Row],[ScoreAway]])</f>
        <v>-3</v>
      </c>
      <c r="O12936">
        <f>IF(Table1[[#This Row],[SpreadActual]]&lt;Table1[[#This Row],[SpreadFavorite]],1,0)</f>
        <v>0</v>
      </c>
      <c r="P12936">
        <v>50.5</v>
      </c>
      <c r="Q12936" t="s">
        <v>204</v>
      </c>
      <c r="R12936" t="b">
        <v>0</v>
      </c>
      <c r="S12936">
        <v>34</v>
      </c>
      <c r="T12936">
        <v>6</v>
      </c>
      <c r="U12936">
        <v>59</v>
      </c>
    </row>
    <row r="12937" spans="1:22" x14ac:dyDescent="0.2">
      <c r="A12937" s="1">
        <v>44205</v>
      </c>
      <c r="B12937">
        <v>2020</v>
      </c>
      <c r="C12937">
        <f>_xlfn.MAXIFS(Table1[ScheduleWeekWritten],Table1[ScheduleSeason],Table1[[#This Row],[ScheduleSeason]])</f>
        <v>17</v>
      </c>
      <c r="D12937" t="s">
        <v>134</v>
      </c>
      <c r="E12937" cm="1">
        <f t="array" ref="E12937">_xlfn.XLOOKUP(Table1[[#This Row],[ScheduleWeekWritten]],Table3[Game],100+Table3[Increase],Table1[[#This Row],[ScheduleWeekWritten]])</f>
        <v>101</v>
      </c>
      <c r="F12937" t="b">
        <v>1</v>
      </c>
      <c r="G12937" t="s">
        <v>128</v>
      </c>
      <c r="H12937">
        <v>20</v>
      </c>
      <c r="I12937">
        <v>30</v>
      </c>
      <c r="J12937" t="s">
        <v>39</v>
      </c>
      <c r="K12937" t="s">
        <v>132</v>
      </c>
      <c r="L12937" t="str">
        <f>_xlfn.XLOOKUP(Table1[[#This Row],[TeamFavoriteID]],Table2[team_id],Table2[team_name],_xlfn.XLOOKUP(Table1[[#This Row],[TeamFavoriteID]],Table2[team_id_pfr],Table2[team_name],"Even"))</f>
        <v>Seattle Seahawks</v>
      </c>
      <c r="M12937">
        <v>-3</v>
      </c>
      <c r="N12937">
        <f>IF(Table1[[#This Row],[TeamFavorite]]=Table1[[#This Row],[TeamHome]],Table1[[#This Row],[ScoreAway]]-Table1[[#This Row],[ScoreHome]],Table1[[#This Row],[ScoreHome]]-Table1[[#This Row],[ScoreAway]])</f>
        <v>10</v>
      </c>
      <c r="O12937">
        <f>IF(Table1[[#This Row],[SpreadActual]]&lt;Table1[[#This Row],[SpreadFavorite]],1,0)</f>
        <v>0</v>
      </c>
      <c r="P12937">
        <v>42.5</v>
      </c>
      <c r="Q12937" t="s">
        <v>180</v>
      </c>
      <c r="R12937" t="b">
        <v>0</v>
      </c>
      <c r="S12937">
        <v>39</v>
      </c>
      <c r="T12937">
        <v>1</v>
      </c>
      <c r="U12937">
        <v>91</v>
      </c>
    </row>
    <row r="12938" spans="1:22" x14ac:dyDescent="0.2">
      <c r="A12938" s="1">
        <v>44205</v>
      </c>
      <c r="B12938">
        <v>2020</v>
      </c>
      <c r="C12938">
        <f>_xlfn.MAXIFS(Table1[ScheduleWeekWritten],Table1[ScheduleSeason],Table1[[#This Row],[ScheduleSeason]])</f>
        <v>17</v>
      </c>
      <c r="D12938" t="s">
        <v>134</v>
      </c>
      <c r="E12938" cm="1">
        <f t="array" ref="E12938">_xlfn.XLOOKUP(Table1[[#This Row],[ScheduleWeekWritten]],Table3[Game],100+Table3[Increase],Table1[[#This Row],[ScheduleWeekWritten]])</f>
        <v>101</v>
      </c>
      <c r="F12938" t="b">
        <v>1</v>
      </c>
      <c r="G12938" t="s">
        <v>219</v>
      </c>
      <c r="H12938">
        <v>23</v>
      </c>
      <c r="I12938">
        <v>31</v>
      </c>
      <c r="J12938" t="s">
        <v>127</v>
      </c>
      <c r="K12938" t="s">
        <v>133</v>
      </c>
      <c r="L12938" t="str">
        <f>_xlfn.XLOOKUP(Table1[[#This Row],[TeamFavoriteID]],Table2[team_id],Table2[team_name],_xlfn.XLOOKUP(Table1[[#This Row],[TeamFavoriteID]],Table2[team_id_pfr],Table2[team_name],"Even"))</f>
        <v>Tampa Bay Buccaneers</v>
      </c>
      <c r="M12938">
        <v>-10</v>
      </c>
      <c r="N12938">
        <f>IF(Table1[[#This Row],[TeamFavorite]]=Table1[[#This Row],[TeamHome]],Table1[[#This Row],[ScoreAway]]-Table1[[#This Row],[ScoreHome]],Table1[[#This Row],[ScoreHome]]-Table1[[#This Row],[ScoreAway]])</f>
        <v>-8</v>
      </c>
      <c r="O12938">
        <f>IF(Table1[[#This Row],[SpreadActual]]&lt;Table1[[#This Row],[SpreadFavorite]],1,0)</f>
        <v>0</v>
      </c>
      <c r="P12938">
        <v>45</v>
      </c>
      <c r="Q12938" t="s">
        <v>165</v>
      </c>
      <c r="R12938" t="b">
        <v>0</v>
      </c>
      <c r="S12938">
        <v>40</v>
      </c>
      <c r="T12938">
        <v>10</v>
      </c>
      <c r="U12938">
        <v>47</v>
      </c>
    </row>
    <row r="12939" spans="1:22" x14ac:dyDescent="0.2">
      <c r="A12939" s="1">
        <v>44206</v>
      </c>
      <c r="B12939">
        <v>2020</v>
      </c>
      <c r="C12939">
        <f>_xlfn.MAXIFS(Table1[ScheduleWeekWritten],Table1[ScheduleSeason],Table1[[#This Row],[ScheduleSeason]])</f>
        <v>17</v>
      </c>
      <c r="D12939" t="s">
        <v>134</v>
      </c>
      <c r="E12939" cm="1">
        <f t="array" ref="E12939">_xlfn.XLOOKUP(Table1[[#This Row],[ScheduleWeekWritten]],Table3[Game],100+Table3[Increase],Table1[[#This Row],[ScheduleWeekWritten]])</f>
        <v>101</v>
      </c>
      <c r="F12939" t="b">
        <v>1</v>
      </c>
      <c r="G12939" t="s">
        <v>95</v>
      </c>
      <c r="H12939">
        <v>21</v>
      </c>
      <c r="I12939">
        <v>9</v>
      </c>
      <c r="J12939" t="s">
        <v>46</v>
      </c>
      <c r="K12939" t="s">
        <v>98</v>
      </c>
      <c r="L12939" t="str">
        <f>_xlfn.XLOOKUP(Table1[[#This Row],[TeamFavoriteID]],Table2[team_id],Table2[team_name],_xlfn.XLOOKUP(Table1[[#This Row],[TeamFavoriteID]],Table2[team_id_pfr],Table2[team_name],"Even"))</f>
        <v>New Orleans Saints</v>
      </c>
      <c r="M12939">
        <v>-11</v>
      </c>
      <c r="N12939">
        <f>IF(Table1[[#This Row],[TeamFavorite]]=Table1[[#This Row],[TeamHome]],Table1[[#This Row],[ScoreAway]]-Table1[[#This Row],[ScoreHome]],Table1[[#This Row],[ScoreHome]]-Table1[[#This Row],[ScoreAway]])</f>
        <v>-12</v>
      </c>
      <c r="O12939">
        <f>IF(Table1[[#This Row],[SpreadActual]]&lt;Table1[[#This Row],[SpreadFavorite]],1,0)</f>
        <v>1</v>
      </c>
      <c r="P12939">
        <v>48</v>
      </c>
      <c r="Q12939" t="s">
        <v>201</v>
      </c>
      <c r="R12939" t="b">
        <v>0</v>
      </c>
      <c r="S12939">
        <v>72</v>
      </c>
      <c r="T12939">
        <v>0</v>
      </c>
      <c r="V12939" t="s">
        <v>103</v>
      </c>
    </row>
    <row r="12940" spans="1:22" x14ac:dyDescent="0.2">
      <c r="A12940" s="1">
        <v>44206</v>
      </c>
      <c r="B12940">
        <v>2020</v>
      </c>
      <c r="C12940">
        <f>_xlfn.MAXIFS(Table1[ScheduleWeekWritten],Table1[ScheduleSeason],Table1[[#This Row],[ScheduleSeason]])</f>
        <v>17</v>
      </c>
      <c r="D12940" t="s">
        <v>134</v>
      </c>
      <c r="E12940" cm="1">
        <f t="array" ref="E12940">_xlfn.XLOOKUP(Table1[[#This Row],[ScheduleWeekWritten]],Table3[Game],100+Table3[Increase],Table1[[#This Row],[ScheduleWeekWritten]])</f>
        <v>101</v>
      </c>
      <c r="F12940" t="b">
        <v>1</v>
      </c>
      <c r="G12940" t="s">
        <v>49</v>
      </c>
      <c r="H12940">
        <v>37</v>
      </c>
      <c r="I12940">
        <v>48</v>
      </c>
      <c r="J12940" t="s">
        <v>62</v>
      </c>
      <c r="K12940" t="s">
        <v>51</v>
      </c>
      <c r="L12940" t="str">
        <f>_xlfn.XLOOKUP(Table1[[#This Row],[TeamFavoriteID]],Table2[team_id],Table2[team_name],_xlfn.XLOOKUP(Table1[[#This Row],[TeamFavoriteID]],Table2[team_id_pfr],Table2[team_name],"Even"))</f>
        <v>Pittsburgh Steelers</v>
      </c>
      <c r="M12940">
        <v>-5.5</v>
      </c>
      <c r="N12940">
        <f>IF(Table1[[#This Row],[TeamFavorite]]=Table1[[#This Row],[TeamHome]],Table1[[#This Row],[ScoreAway]]-Table1[[#This Row],[ScoreHome]],Table1[[#This Row],[ScoreHome]]-Table1[[#This Row],[ScoreAway]])</f>
        <v>11</v>
      </c>
      <c r="O12940">
        <f>IF(Table1[[#This Row],[SpreadActual]]&lt;Table1[[#This Row],[SpreadFavorite]],1,0)</f>
        <v>0</v>
      </c>
      <c r="P12940">
        <v>47.5</v>
      </c>
      <c r="Q12940" t="s">
        <v>175</v>
      </c>
      <c r="R12940" t="b">
        <v>0</v>
      </c>
      <c r="S12940">
        <v>34</v>
      </c>
      <c r="T12940">
        <v>1</v>
      </c>
      <c r="U12940">
        <v>72</v>
      </c>
    </row>
    <row r="12941" spans="1:22" x14ac:dyDescent="0.2">
      <c r="A12941" s="1">
        <v>44206</v>
      </c>
      <c r="B12941">
        <v>2020</v>
      </c>
      <c r="C12941">
        <f>_xlfn.MAXIFS(Table1[ScheduleWeekWritten],Table1[ScheduleSeason],Table1[[#This Row],[ScheduleSeason]])</f>
        <v>17</v>
      </c>
      <c r="D12941" t="s">
        <v>134</v>
      </c>
      <c r="E12941" cm="1">
        <f t="array" ref="E12941">_xlfn.XLOOKUP(Table1[[#This Row],[ScheduleWeekWritten]],Table3[Game],100+Table3[Increase],Table1[[#This Row],[ScheduleWeekWritten]])</f>
        <v>101</v>
      </c>
      <c r="F12941" t="b">
        <v>1</v>
      </c>
      <c r="G12941" t="s">
        <v>171</v>
      </c>
      <c r="H12941">
        <v>13</v>
      </c>
      <c r="I12941">
        <v>20</v>
      </c>
      <c r="J12941" t="s">
        <v>158</v>
      </c>
      <c r="K12941" t="s">
        <v>159</v>
      </c>
      <c r="L12941" t="str">
        <f>_xlfn.XLOOKUP(Table1[[#This Row],[TeamFavoriteID]],Table2[team_id],Table2[team_name],_xlfn.XLOOKUP(Table1[[#This Row],[TeamFavoriteID]],Table2[team_id_pfr],Table2[team_name],"Even"))</f>
        <v>Baltimore Ravens</v>
      </c>
      <c r="M12941">
        <v>-3.5</v>
      </c>
      <c r="N12941">
        <f>IF(Table1[[#This Row],[TeamFavorite]]=Table1[[#This Row],[TeamHome]],Table1[[#This Row],[ScoreAway]]-Table1[[#This Row],[ScoreHome]],Table1[[#This Row],[ScoreHome]]-Table1[[#This Row],[ScoreAway]])</f>
        <v>-7</v>
      </c>
      <c r="O12941">
        <f>IF(Table1[[#This Row],[SpreadActual]]&lt;Table1[[#This Row],[SpreadFavorite]],1,0)</f>
        <v>1</v>
      </c>
      <c r="P12941">
        <v>53.5</v>
      </c>
      <c r="Q12941" t="s">
        <v>172</v>
      </c>
      <c r="R12941" t="b">
        <v>0</v>
      </c>
      <c r="S12941">
        <v>33</v>
      </c>
      <c r="T12941">
        <v>1</v>
      </c>
      <c r="U12941">
        <v>63</v>
      </c>
    </row>
    <row r="12942" spans="1:22" x14ac:dyDescent="0.2">
      <c r="A12942" s="1">
        <v>44212</v>
      </c>
      <c r="B12942">
        <v>2020</v>
      </c>
      <c r="C12942">
        <f>_xlfn.MAXIFS(Table1[ScheduleWeekWritten],Table1[ScheduleSeason],Table1[[#This Row],[ScheduleSeason]])</f>
        <v>17</v>
      </c>
      <c r="D12942" t="s">
        <v>99</v>
      </c>
      <c r="E12942" cm="1">
        <f t="array" ref="E12942">_xlfn.XLOOKUP(Table1[[#This Row],[ScheduleWeekWritten]],Table3[Game],100+Table3[Increase],Table1[[#This Row],[ScheduleWeekWritten]])</f>
        <v>102</v>
      </c>
      <c r="F12942" t="b">
        <v>1</v>
      </c>
      <c r="G12942" t="s">
        <v>28</v>
      </c>
      <c r="H12942">
        <v>17</v>
      </c>
      <c r="I12942">
        <v>3</v>
      </c>
      <c r="J12942" t="s">
        <v>158</v>
      </c>
      <c r="K12942" t="s">
        <v>43</v>
      </c>
      <c r="L12942" t="str">
        <f>_xlfn.XLOOKUP(Table1[[#This Row],[TeamFavoriteID]],Table2[team_id],Table2[team_name],_xlfn.XLOOKUP(Table1[[#This Row],[TeamFavoriteID]],Table2[team_id_pfr],Table2[team_name],"Even"))</f>
        <v>Buffalo Bills</v>
      </c>
      <c r="M12942">
        <v>-2.5</v>
      </c>
      <c r="N12942">
        <f>IF(Table1[[#This Row],[TeamFavorite]]=Table1[[#This Row],[TeamHome]],Table1[[#This Row],[ScoreAway]]-Table1[[#This Row],[ScoreHome]],Table1[[#This Row],[ScoreHome]]-Table1[[#This Row],[ScoreAway]])</f>
        <v>-14</v>
      </c>
      <c r="O12942">
        <f>IF(Table1[[#This Row],[SpreadActual]]&lt;Table1[[#This Row],[SpreadFavorite]],1,0)</f>
        <v>1</v>
      </c>
      <c r="P12942">
        <v>49.5</v>
      </c>
      <c r="Q12942" t="s">
        <v>204</v>
      </c>
      <c r="R12942" t="b">
        <v>0</v>
      </c>
      <c r="S12942">
        <v>34</v>
      </c>
      <c r="T12942">
        <v>13</v>
      </c>
      <c r="U12942">
        <v>81</v>
      </c>
    </row>
    <row r="12943" spans="1:22" x14ac:dyDescent="0.2">
      <c r="A12943" s="1">
        <v>44212</v>
      </c>
      <c r="B12943">
        <v>2020</v>
      </c>
      <c r="C12943">
        <f>_xlfn.MAXIFS(Table1[ScheduleWeekWritten],Table1[ScheduleSeason],Table1[[#This Row],[ScheduleSeason]])</f>
        <v>17</v>
      </c>
      <c r="D12943" t="s">
        <v>99</v>
      </c>
      <c r="E12943" cm="1">
        <f t="array" ref="E12943">_xlfn.XLOOKUP(Table1[[#This Row],[ScheduleWeekWritten]],Table3[Game],100+Table3[Increase],Table1[[#This Row],[ScheduleWeekWritten]])</f>
        <v>102</v>
      </c>
      <c r="F12943" t="b">
        <v>1</v>
      </c>
      <c r="G12943" t="s">
        <v>33</v>
      </c>
      <c r="H12943">
        <v>32</v>
      </c>
      <c r="I12943">
        <v>18</v>
      </c>
      <c r="J12943" t="s">
        <v>39</v>
      </c>
      <c r="K12943" t="s">
        <v>35</v>
      </c>
      <c r="L12943" t="str">
        <f>_xlfn.XLOOKUP(Table1[[#This Row],[TeamFavoriteID]],Table2[team_id],Table2[team_name],_xlfn.XLOOKUP(Table1[[#This Row],[TeamFavoriteID]],Table2[team_id_pfr],Table2[team_name],"Even"))</f>
        <v>Green Bay Packers</v>
      </c>
      <c r="M12943">
        <v>-7</v>
      </c>
      <c r="N12943">
        <f>IF(Table1[[#This Row],[TeamFavorite]]=Table1[[#This Row],[TeamHome]],Table1[[#This Row],[ScoreAway]]-Table1[[#This Row],[ScoreHome]],Table1[[#This Row],[ScoreHome]]-Table1[[#This Row],[ScoreAway]])</f>
        <v>-14</v>
      </c>
      <c r="O12943">
        <f>IF(Table1[[#This Row],[SpreadActual]]&lt;Table1[[#This Row],[SpreadFavorite]],1,0)</f>
        <v>1</v>
      </c>
      <c r="P12943">
        <v>45</v>
      </c>
      <c r="Q12943" t="s">
        <v>82</v>
      </c>
      <c r="R12943" t="b">
        <v>0</v>
      </c>
      <c r="S12943">
        <v>35</v>
      </c>
      <c r="T12943">
        <v>13</v>
      </c>
      <c r="U12943">
        <v>69</v>
      </c>
    </row>
    <row r="12944" spans="1:22" x14ac:dyDescent="0.2">
      <c r="A12944" s="1">
        <v>44213</v>
      </c>
      <c r="B12944">
        <v>2020</v>
      </c>
      <c r="C12944">
        <f>_xlfn.MAXIFS(Table1[ScheduleWeekWritten],Table1[ScheduleSeason],Table1[[#This Row],[ScheduleSeason]])</f>
        <v>17</v>
      </c>
      <c r="D12944" t="s">
        <v>99</v>
      </c>
      <c r="E12944" cm="1">
        <f t="array" ref="E12944">_xlfn.XLOOKUP(Table1[[#This Row],[ScheduleWeekWritten]],Table3[Game],100+Table3[Increase],Table1[[#This Row],[ScheduleWeekWritten]])</f>
        <v>102</v>
      </c>
      <c r="F12944" t="b">
        <v>1</v>
      </c>
      <c r="G12944" t="s">
        <v>42</v>
      </c>
      <c r="H12944">
        <v>22</v>
      </c>
      <c r="I12944">
        <v>17</v>
      </c>
      <c r="J12944" t="s">
        <v>62</v>
      </c>
      <c r="K12944" t="s">
        <v>75</v>
      </c>
      <c r="L12944" t="str">
        <f>_xlfn.XLOOKUP(Table1[[#This Row],[TeamFavoriteID]],Table2[team_id],Table2[team_name],_xlfn.XLOOKUP(Table1[[#This Row],[TeamFavoriteID]],Table2[team_id_pfr],Table2[team_name],"Even"))</f>
        <v>Kansas City Chiefs</v>
      </c>
      <c r="M12944">
        <v>-8</v>
      </c>
      <c r="N12944">
        <f>IF(Table1[[#This Row],[TeamFavorite]]=Table1[[#This Row],[TeamHome]],Table1[[#This Row],[ScoreAway]]-Table1[[#This Row],[ScoreHome]],Table1[[#This Row],[ScoreHome]]-Table1[[#This Row],[ScoreAway]])</f>
        <v>-5</v>
      </c>
      <c r="O12944">
        <f>IF(Table1[[#This Row],[SpreadActual]]&lt;Table1[[#This Row],[SpreadFavorite]],1,0)</f>
        <v>0</v>
      </c>
      <c r="P12944">
        <v>56</v>
      </c>
      <c r="Q12944" t="s">
        <v>117</v>
      </c>
      <c r="R12944" t="b">
        <v>0</v>
      </c>
      <c r="S12944">
        <v>40</v>
      </c>
      <c r="T12944">
        <v>13</v>
      </c>
      <c r="U12944">
        <v>62</v>
      </c>
    </row>
    <row r="12945" spans="1:22" x14ac:dyDescent="0.2">
      <c r="A12945" s="1">
        <v>44213</v>
      </c>
      <c r="B12945">
        <v>2020</v>
      </c>
      <c r="C12945">
        <f>_xlfn.MAXIFS(Table1[ScheduleWeekWritten],Table1[ScheduleSeason],Table1[[#This Row],[ScheduleSeason]])</f>
        <v>17</v>
      </c>
      <c r="D12945" t="s">
        <v>99</v>
      </c>
      <c r="E12945" cm="1">
        <f t="array" ref="E12945">_xlfn.XLOOKUP(Table1[[#This Row],[ScheduleWeekWritten]],Table3[Game],100+Table3[Increase],Table1[[#This Row],[ScheduleWeekWritten]])</f>
        <v>102</v>
      </c>
      <c r="F12945" t="b">
        <v>1</v>
      </c>
      <c r="G12945" t="s">
        <v>95</v>
      </c>
      <c r="H12945">
        <v>20</v>
      </c>
      <c r="I12945">
        <v>30</v>
      </c>
      <c r="J12945" t="s">
        <v>127</v>
      </c>
      <c r="K12945" t="s">
        <v>98</v>
      </c>
      <c r="L12945" t="str">
        <f>_xlfn.XLOOKUP(Table1[[#This Row],[TeamFavoriteID]],Table2[team_id],Table2[team_name],_xlfn.XLOOKUP(Table1[[#This Row],[TeamFavoriteID]],Table2[team_id_pfr],Table2[team_name],"Even"))</f>
        <v>New Orleans Saints</v>
      </c>
      <c r="M12945">
        <v>-2.5</v>
      </c>
      <c r="N12945">
        <f>IF(Table1[[#This Row],[TeamFavorite]]=Table1[[#This Row],[TeamHome]],Table1[[#This Row],[ScoreAway]]-Table1[[#This Row],[ScoreHome]],Table1[[#This Row],[ScoreHome]]-Table1[[#This Row],[ScoreAway]])</f>
        <v>10</v>
      </c>
      <c r="O12945">
        <f>IF(Table1[[#This Row],[SpreadActual]]&lt;Table1[[#This Row],[SpreadFavorite]],1,0)</f>
        <v>0</v>
      </c>
      <c r="P12945">
        <v>53</v>
      </c>
      <c r="Q12945" t="s">
        <v>201</v>
      </c>
      <c r="R12945" t="b">
        <v>0</v>
      </c>
      <c r="S12945">
        <v>72</v>
      </c>
      <c r="T12945">
        <v>0</v>
      </c>
      <c r="V12945" t="s">
        <v>103</v>
      </c>
    </row>
    <row r="12946" spans="1:22" x14ac:dyDescent="0.2">
      <c r="A12946" s="1">
        <v>44220</v>
      </c>
      <c r="B12946">
        <v>2020</v>
      </c>
      <c r="C12946">
        <f>_xlfn.MAXIFS(Table1[ScheduleWeekWritten],Table1[ScheduleSeason],Table1[[#This Row],[ScheduleSeason]])</f>
        <v>17</v>
      </c>
      <c r="D12946" t="s">
        <v>92</v>
      </c>
      <c r="E12946" cm="1">
        <f t="array" ref="E12946">_xlfn.XLOOKUP(Table1[[#This Row],[ScheduleWeekWritten]],Table3[Game],100+Table3[Increase],Table1[[#This Row],[ScheduleWeekWritten]])</f>
        <v>103</v>
      </c>
      <c r="F12946" t="b">
        <v>1</v>
      </c>
      <c r="G12946" t="s">
        <v>33</v>
      </c>
      <c r="H12946">
        <v>26</v>
      </c>
      <c r="I12946">
        <v>31</v>
      </c>
      <c r="J12946" t="s">
        <v>127</v>
      </c>
      <c r="K12946" t="s">
        <v>35</v>
      </c>
      <c r="L12946" t="str">
        <f>_xlfn.XLOOKUP(Table1[[#This Row],[TeamFavoriteID]],Table2[team_id],Table2[team_name],_xlfn.XLOOKUP(Table1[[#This Row],[TeamFavoriteID]],Table2[team_id_pfr],Table2[team_name],"Even"))</f>
        <v>Green Bay Packers</v>
      </c>
      <c r="M12946">
        <v>-3</v>
      </c>
      <c r="N12946">
        <f>IF(Table1[[#This Row],[TeamFavorite]]=Table1[[#This Row],[TeamHome]],Table1[[#This Row],[ScoreAway]]-Table1[[#This Row],[ScoreHome]],Table1[[#This Row],[ScoreHome]]-Table1[[#This Row],[ScoreAway]])</f>
        <v>5</v>
      </c>
      <c r="O12946">
        <f>IF(Table1[[#This Row],[SpreadActual]]&lt;Table1[[#This Row],[SpreadFavorite]],1,0)</f>
        <v>0</v>
      </c>
      <c r="P12946">
        <v>53</v>
      </c>
      <c r="Q12946" t="s">
        <v>82</v>
      </c>
      <c r="R12946" t="b">
        <v>0</v>
      </c>
      <c r="S12946">
        <v>29</v>
      </c>
      <c r="T12946">
        <v>10</v>
      </c>
      <c r="U12946">
        <v>75</v>
      </c>
    </row>
    <row r="12947" spans="1:22" x14ac:dyDescent="0.2">
      <c r="A12947" s="1">
        <v>44220</v>
      </c>
      <c r="B12947">
        <v>2020</v>
      </c>
      <c r="C12947">
        <f>_xlfn.MAXIFS(Table1[ScheduleWeekWritten],Table1[ScheduleSeason],Table1[[#This Row],[ScheduleSeason]])</f>
        <v>17</v>
      </c>
      <c r="D12947" t="s">
        <v>92</v>
      </c>
      <c r="E12947" cm="1">
        <f t="array" ref="E12947">_xlfn.XLOOKUP(Table1[[#This Row],[ScheduleWeekWritten]],Table3[Game],100+Table3[Increase],Table1[[#This Row],[ScheduleWeekWritten]])</f>
        <v>103</v>
      </c>
      <c r="F12947" t="b">
        <v>1</v>
      </c>
      <c r="G12947" t="s">
        <v>42</v>
      </c>
      <c r="H12947">
        <v>38</v>
      </c>
      <c r="I12947">
        <v>24</v>
      </c>
      <c r="J12947" t="s">
        <v>28</v>
      </c>
      <c r="K12947" t="s">
        <v>75</v>
      </c>
      <c r="L12947" t="str">
        <f>_xlfn.XLOOKUP(Table1[[#This Row],[TeamFavoriteID]],Table2[team_id],Table2[team_name],_xlfn.XLOOKUP(Table1[[#This Row],[TeamFavoriteID]],Table2[team_id_pfr],Table2[team_name],"Even"))</f>
        <v>Kansas City Chiefs</v>
      </c>
      <c r="M12947">
        <v>-3</v>
      </c>
      <c r="N12947">
        <f>IF(Table1[[#This Row],[TeamFavorite]]=Table1[[#This Row],[TeamHome]],Table1[[#This Row],[ScoreAway]]-Table1[[#This Row],[ScoreHome]],Table1[[#This Row],[ScoreHome]]-Table1[[#This Row],[ScoreAway]])</f>
        <v>-14</v>
      </c>
      <c r="O12947">
        <f>IF(Table1[[#This Row],[SpreadActual]]&lt;Table1[[#This Row],[SpreadFavorite]],1,0)</f>
        <v>1</v>
      </c>
      <c r="P12947">
        <v>55</v>
      </c>
      <c r="Q12947" t="s">
        <v>117</v>
      </c>
      <c r="R12947" t="b">
        <v>0</v>
      </c>
      <c r="S12947">
        <v>40</v>
      </c>
      <c r="T12947">
        <v>7</v>
      </c>
      <c r="U12947">
        <v>70</v>
      </c>
    </row>
    <row r="12948" spans="1:22" x14ac:dyDescent="0.2">
      <c r="A12948" s="1">
        <v>44234</v>
      </c>
      <c r="B12948">
        <v>2020</v>
      </c>
      <c r="C12948">
        <f>_xlfn.MAXIFS(Table1[ScheduleWeekWritten],Table1[ScheduleSeason],Table1[[#This Row],[ScheduleSeason]])</f>
        <v>17</v>
      </c>
      <c r="D12948" t="s">
        <v>93</v>
      </c>
      <c r="E12948" cm="1">
        <f t="array" ref="E12948">_xlfn.XLOOKUP(Table1[[#This Row],[ScheduleWeekWritten]],Table3[Game],100+Table3[Increase],Table1[[#This Row],[ScheduleWeekWritten]])</f>
        <v>104</v>
      </c>
      <c r="F12948" t="b">
        <v>1</v>
      </c>
      <c r="G12948" t="s">
        <v>127</v>
      </c>
      <c r="H12948">
        <v>31</v>
      </c>
      <c r="I12948">
        <v>9</v>
      </c>
      <c r="J12948" t="s">
        <v>42</v>
      </c>
      <c r="K12948" t="s">
        <v>75</v>
      </c>
      <c r="L12948" t="str">
        <f>_xlfn.XLOOKUP(Table1[[#This Row],[TeamFavoriteID]],Table2[team_id],Table2[team_name],_xlfn.XLOOKUP(Table1[[#This Row],[TeamFavoriteID]],Table2[team_id_pfr],Table2[team_name],"Even"))</f>
        <v>Kansas City Chiefs</v>
      </c>
      <c r="M12948">
        <v>-3</v>
      </c>
      <c r="N12948">
        <f>IF(Table1[[#This Row],[TeamFavorite]]=Table1[[#This Row],[TeamHome]],Table1[[#This Row],[ScoreAway]]-Table1[[#This Row],[ScoreHome]],Table1[[#This Row],[ScoreHome]]-Table1[[#This Row],[ScoreAway]])</f>
        <v>22</v>
      </c>
      <c r="O12948">
        <f>IF(Table1[[#This Row],[SpreadActual]]&lt;Table1[[#This Row],[SpreadFavorite]],1,0)</f>
        <v>0</v>
      </c>
      <c r="P12948">
        <v>54.5</v>
      </c>
      <c r="Q12948" t="s">
        <v>168</v>
      </c>
      <c r="R12948" t="b">
        <v>0</v>
      </c>
      <c r="S12948">
        <v>63</v>
      </c>
      <c r="T12948">
        <v>9</v>
      </c>
      <c r="U12948">
        <v>78</v>
      </c>
    </row>
    <row r="12949" spans="1:22" x14ac:dyDescent="0.2">
      <c r="A12949" s="1">
        <v>44448</v>
      </c>
      <c r="B12949">
        <v>2021</v>
      </c>
      <c r="C12949">
        <f>_xlfn.MAXIFS(Table1[ScheduleWeekWritten],Table1[ScheduleSeason],Table1[[#This Row],[ScheduleSeason]])</f>
        <v>18</v>
      </c>
      <c r="D12949">
        <v>1</v>
      </c>
      <c r="E12949" cm="1">
        <f t="array" ref="E12949">_xlfn.XLOOKUP(Table1[[#This Row],[ScheduleWeekWritten]],Table3[Game],100+Table3[Increase],Table1[[#This Row],[ScheduleWeekWritten]])</f>
        <v>1</v>
      </c>
      <c r="F12949" t="b">
        <v>0</v>
      </c>
      <c r="G12949" t="s">
        <v>127</v>
      </c>
      <c r="H12949">
        <v>31</v>
      </c>
      <c r="I12949">
        <v>29</v>
      </c>
      <c r="J12949" t="s">
        <v>67</v>
      </c>
      <c r="K12949" t="s">
        <v>133</v>
      </c>
      <c r="L12949" t="str">
        <f>_xlfn.XLOOKUP(Table1[[#This Row],[TeamFavoriteID]],Table2[team_id],Table2[team_name],_xlfn.XLOOKUP(Table1[[#This Row],[TeamFavoriteID]],Table2[team_id_pfr],Table2[team_name],"Even"))</f>
        <v>Tampa Bay Buccaneers</v>
      </c>
      <c r="M12949">
        <v>-7.5</v>
      </c>
      <c r="N12949">
        <f>IF(Table1[[#This Row],[TeamFavorite]]=Table1[[#This Row],[TeamHome]],Table1[[#This Row],[ScoreAway]]-Table1[[#This Row],[ScoreHome]],Table1[[#This Row],[ScoreHome]]-Table1[[#This Row],[ScoreAway]])</f>
        <v>-2</v>
      </c>
      <c r="O12949">
        <f>IF(Table1[[#This Row],[SpreadActual]]&lt;Table1[[#This Row],[SpreadFavorite]],1,0)</f>
        <v>0</v>
      </c>
      <c r="P12949">
        <v>51.5</v>
      </c>
      <c r="Q12949" t="s">
        <v>168</v>
      </c>
      <c r="R12949" t="b">
        <v>0</v>
      </c>
    </row>
    <row r="12950" spans="1:22" x14ac:dyDescent="0.2">
      <c r="A12950" s="1">
        <v>44451</v>
      </c>
      <c r="B12950">
        <v>2021</v>
      </c>
      <c r="C12950">
        <f>_xlfn.MAXIFS(Table1[ScheduleWeekWritten],Table1[ScheduleSeason],Table1[[#This Row],[ScheduleSeason]])</f>
        <v>18</v>
      </c>
      <c r="D12950">
        <v>1</v>
      </c>
      <c r="E12950" cm="1">
        <f t="array" ref="E12950">_xlfn.XLOOKUP(Table1[[#This Row],[ScheduleWeekWritten]],Table3[Game],100+Table3[Increase],Table1[[#This Row],[ScheduleWeekWritten]])</f>
        <v>1</v>
      </c>
      <c r="F12950" t="b">
        <v>0</v>
      </c>
      <c r="G12950" t="s">
        <v>38</v>
      </c>
      <c r="H12950">
        <v>6</v>
      </c>
      <c r="I12950">
        <v>32</v>
      </c>
      <c r="J12950" t="s">
        <v>58</v>
      </c>
      <c r="K12950" t="s">
        <v>109</v>
      </c>
      <c r="L12950" t="str">
        <f>_xlfn.XLOOKUP(Table1[[#This Row],[TeamFavoriteID]],Table2[team_id],Table2[team_name],_xlfn.XLOOKUP(Table1[[#This Row],[TeamFavoriteID]],Table2[team_id_pfr],Table2[team_name],"Even"))</f>
        <v>Atlanta Falcons</v>
      </c>
      <c r="M12950">
        <v>-3.5</v>
      </c>
      <c r="N12950">
        <f>IF(Table1[[#This Row],[TeamFavorite]]=Table1[[#This Row],[TeamHome]],Table1[[#This Row],[ScoreAway]]-Table1[[#This Row],[ScoreHome]],Table1[[#This Row],[ScoreHome]]-Table1[[#This Row],[ScoreAway]])</f>
        <v>26</v>
      </c>
      <c r="O12950">
        <f>IF(Table1[[#This Row],[SpreadActual]]&lt;Table1[[#This Row],[SpreadFavorite]],1,0)</f>
        <v>0</v>
      </c>
      <c r="P12950">
        <v>48</v>
      </c>
      <c r="Q12950" t="s">
        <v>213</v>
      </c>
      <c r="R12950" t="b">
        <v>0</v>
      </c>
      <c r="S12950">
        <v>72</v>
      </c>
      <c r="T12950">
        <v>0</v>
      </c>
      <c r="V12950" t="s">
        <v>103</v>
      </c>
    </row>
    <row r="12951" spans="1:22" x14ac:dyDescent="0.2">
      <c r="A12951" s="1">
        <v>44451</v>
      </c>
      <c r="B12951">
        <v>2021</v>
      </c>
      <c r="C12951">
        <f>_xlfn.MAXIFS(Table1[ScheduleWeekWritten],Table1[ScheduleSeason],Table1[[#This Row],[ScheduleSeason]])</f>
        <v>18</v>
      </c>
      <c r="D12951">
        <v>1</v>
      </c>
      <c r="E12951" cm="1">
        <f t="array" ref="E12951">_xlfn.XLOOKUP(Table1[[#This Row],[ScheduleWeekWritten]],Table3[Game],100+Table3[Increase],Table1[[#This Row],[ScheduleWeekWritten]])</f>
        <v>1</v>
      </c>
      <c r="F12951" t="b">
        <v>0</v>
      </c>
      <c r="G12951" t="s">
        <v>28</v>
      </c>
      <c r="H12951">
        <v>16</v>
      </c>
      <c r="I12951">
        <v>23</v>
      </c>
      <c r="J12951" t="s">
        <v>49</v>
      </c>
      <c r="K12951" t="s">
        <v>43</v>
      </c>
      <c r="L12951" t="str">
        <f>_xlfn.XLOOKUP(Table1[[#This Row],[TeamFavoriteID]],Table2[team_id],Table2[team_name],_xlfn.XLOOKUP(Table1[[#This Row],[TeamFavoriteID]],Table2[team_id_pfr],Table2[team_name],"Even"))</f>
        <v>Buffalo Bills</v>
      </c>
      <c r="M12951">
        <v>-6.5</v>
      </c>
      <c r="N12951">
        <f>IF(Table1[[#This Row],[TeamFavorite]]=Table1[[#This Row],[TeamHome]],Table1[[#This Row],[ScoreAway]]-Table1[[#This Row],[ScoreHome]],Table1[[#This Row],[ScoreHome]]-Table1[[#This Row],[ScoreAway]])</f>
        <v>7</v>
      </c>
      <c r="O12951">
        <f>IF(Table1[[#This Row],[SpreadActual]]&lt;Table1[[#This Row],[SpreadFavorite]],1,0)</f>
        <v>0</v>
      </c>
      <c r="P12951">
        <v>48.5</v>
      </c>
      <c r="Q12951" t="s">
        <v>222</v>
      </c>
      <c r="R12951" t="b">
        <v>0</v>
      </c>
    </row>
    <row r="12952" spans="1:22" x14ac:dyDescent="0.2">
      <c r="A12952" s="1">
        <v>44451</v>
      </c>
      <c r="B12952">
        <v>2021</v>
      </c>
      <c r="C12952">
        <f>_xlfn.MAXIFS(Table1[ScheduleWeekWritten],Table1[ScheduleSeason],Table1[[#This Row],[ScheduleSeason]])</f>
        <v>18</v>
      </c>
      <c r="D12952">
        <v>1</v>
      </c>
      <c r="E12952" cm="1">
        <f t="array" ref="E12952">_xlfn.XLOOKUP(Table1[[#This Row],[ScheduleWeekWritten]],Table3[Game],100+Table3[Increase],Table1[[#This Row],[ScheduleWeekWritten]])</f>
        <v>1</v>
      </c>
      <c r="F12952" t="b">
        <v>0</v>
      </c>
      <c r="G12952" t="s">
        <v>152</v>
      </c>
      <c r="H12952">
        <v>19</v>
      </c>
      <c r="I12952">
        <v>14</v>
      </c>
      <c r="J12952" t="s">
        <v>31</v>
      </c>
      <c r="K12952" t="s">
        <v>162</v>
      </c>
      <c r="L12952" t="str">
        <f>_xlfn.XLOOKUP(Table1[[#This Row],[TeamFavoriteID]],Table2[team_id],Table2[team_name],_xlfn.XLOOKUP(Table1[[#This Row],[TeamFavoriteID]],Table2[team_id_pfr],Table2[team_name],"Even"))</f>
        <v>Carolina Panthers</v>
      </c>
      <c r="M12952">
        <v>-5</v>
      </c>
      <c r="N12952">
        <f>IF(Table1[[#This Row],[TeamFavorite]]=Table1[[#This Row],[TeamHome]],Table1[[#This Row],[ScoreAway]]-Table1[[#This Row],[ScoreHome]],Table1[[#This Row],[ScoreHome]]-Table1[[#This Row],[ScoreAway]])</f>
        <v>-5</v>
      </c>
      <c r="O12952">
        <f>IF(Table1[[#This Row],[SpreadActual]]&lt;Table1[[#This Row],[SpreadFavorite]],1,0)</f>
        <v>0</v>
      </c>
      <c r="P12952">
        <v>44.5</v>
      </c>
      <c r="Q12952" t="s">
        <v>160</v>
      </c>
      <c r="R12952" t="b">
        <v>0</v>
      </c>
    </row>
    <row r="12953" spans="1:22" x14ac:dyDescent="0.2">
      <c r="A12953" s="1">
        <v>44451</v>
      </c>
      <c r="B12953">
        <v>2021</v>
      </c>
      <c r="C12953">
        <f>_xlfn.MAXIFS(Table1[ScheduleWeekWritten],Table1[ScheduleSeason],Table1[[#This Row],[ScheduleSeason]])</f>
        <v>18</v>
      </c>
      <c r="D12953">
        <v>1</v>
      </c>
      <c r="E12953" cm="1">
        <f t="array" ref="E12953">_xlfn.XLOOKUP(Table1[[#This Row],[ScheduleWeekWritten]],Table3[Game],100+Table3[Increase],Table1[[#This Row],[ScheduleWeekWritten]])</f>
        <v>1</v>
      </c>
      <c r="F12953" t="b">
        <v>0</v>
      </c>
      <c r="G12953" t="s">
        <v>101</v>
      </c>
      <c r="H12953">
        <v>27</v>
      </c>
      <c r="I12953">
        <v>24</v>
      </c>
      <c r="J12953" t="s">
        <v>54</v>
      </c>
      <c r="K12953" t="s">
        <v>55</v>
      </c>
      <c r="L12953" t="str">
        <f>_xlfn.XLOOKUP(Table1[[#This Row],[TeamFavoriteID]],Table2[team_id],Table2[team_name],_xlfn.XLOOKUP(Table1[[#This Row],[TeamFavoriteID]],Table2[team_id_pfr],Table2[team_name],"Even"))</f>
        <v>Minnesota Vikings</v>
      </c>
      <c r="M12953">
        <v>-3</v>
      </c>
      <c r="N12953">
        <f>IF(Table1[[#This Row],[TeamFavorite]]=Table1[[#This Row],[TeamHome]],Table1[[#This Row],[ScoreAway]]-Table1[[#This Row],[ScoreHome]],Table1[[#This Row],[ScoreHome]]-Table1[[#This Row],[ScoreAway]])</f>
        <v>3</v>
      </c>
      <c r="O12953">
        <f>IF(Table1[[#This Row],[SpreadActual]]&lt;Table1[[#This Row],[SpreadFavorite]],1,0)</f>
        <v>0</v>
      </c>
      <c r="P12953">
        <v>48</v>
      </c>
      <c r="Q12953" t="s">
        <v>173</v>
      </c>
      <c r="R12953" t="b">
        <v>0</v>
      </c>
    </row>
    <row r="12954" spans="1:22" x14ac:dyDescent="0.2">
      <c r="A12954" s="1">
        <v>44451</v>
      </c>
      <c r="B12954">
        <v>2021</v>
      </c>
      <c r="C12954">
        <f>_xlfn.MAXIFS(Table1[ScheduleWeekWritten],Table1[ScheduleSeason],Table1[[#This Row],[ScheduleSeason]])</f>
        <v>18</v>
      </c>
      <c r="D12954">
        <v>1</v>
      </c>
      <c r="E12954" cm="1">
        <f t="array" ref="E12954">_xlfn.XLOOKUP(Table1[[#This Row],[ScheduleWeekWritten]],Table3[Game],100+Table3[Increase],Table1[[#This Row],[ScheduleWeekWritten]])</f>
        <v>1</v>
      </c>
      <c r="F12954" t="b">
        <v>0</v>
      </c>
      <c r="G12954" t="s">
        <v>45</v>
      </c>
      <c r="H12954">
        <v>33</v>
      </c>
      <c r="I12954">
        <v>41</v>
      </c>
      <c r="J12954" t="s">
        <v>53</v>
      </c>
      <c r="K12954" t="s">
        <v>87</v>
      </c>
      <c r="L12954" t="str">
        <f>_xlfn.XLOOKUP(Table1[[#This Row],[TeamFavoriteID]],Table2[team_id],Table2[team_name],_xlfn.XLOOKUP(Table1[[#This Row],[TeamFavoriteID]],Table2[team_id_pfr],Table2[team_name],"Even"))</f>
        <v>San Francisco 49ers</v>
      </c>
      <c r="M12954">
        <v>-7.5</v>
      </c>
      <c r="N12954">
        <f>IF(Table1[[#This Row],[TeamFavorite]]=Table1[[#This Row],[TeamHome]],Table1[[#This Row],[ScoreAway]]-Table1[[#This Row],[ScoreHome]],Table1[[#This Row],[ScoreHome]]-Table1[[#This Row],[ScoreAway]])</f>
        <v>-8</v>
      </c>
      <c r="O12954">
        <f>IF(Table1[[#This Row],[SpreadActual]]&lt;Table1[[#This Row],[SpreadFavorite]],1,0)</f>
        <v>1</v>
      </c>
      <c r="P12954">
        <v>46</v>
      </c>
      <c r="Q12954" t="s">
        <v>181</v>
      </c>
      <c r="R12954" t="b">
        <v>0</v>
      </c>
      <c r="S12954">
        <v>72</v>
      </c>
      <c r="T12954">
        <v>0</v>
      </c>
      <c r="V12954" t="s">
        <v>103</v>
      </c>
    </row>
    <row r="12955" spans="1:22" x14ac:dyDescent="0.2">
      <c r="A12955" s="1">
        <v>44451</v>
      </c>
      <c r="B12955">
        <v>2021</v>
      </c>
      <c r="C12955">
        <f>_xlfn.MAXIFS(Table1[ScheduleWeekWritten],Table1[ScheduleSeason],Table1[[#This Row],[ScheduleSeason]])</f>
        <v>18</v>
      </c>
      <c r="D12955">
        <v>1</v>
      </c>
      <c r="E12955" cm="1">
        <f t="array" ref="E12955">_xlfn.XLOOKUP(Table1[[#This Row],[ScheduleWeekWritten]],Table3[Game],100+Table3[Increase],Table1[[#This Row],[ScheduleWeekWritten]])</f>
        <v>1</v>
      </c>
      <c r="F12955" t="b">
        <v>0</v>
      </c>
      <c r="G12955" t="s">
        <v>177</v>
      </c>
      <c r="H12955">
        <v>37</v>
      </c>
      <c r="I12955">
        <v>21</v>
      </c>
      <c r="J12955" t="s">
        <v>154</v>
      </c>
      <c r="K12955" t="s">
        <v>161</v>
      </c>
      <c r="L12955" t="str">
        <f>_xlfn.XLOOKUP(Table1[[#This Row],[TeamFavoriteID]],Table2[team_id],Table2[team_name],_xlfn.XLOOKUP(Table1[[#This Row],[TeamFavoriteID]],Table2[team_id_pfr],Table2[team_name],"Even"))</f>
        <v>Jacksonville Jaguars</v>
      </c>
      <c r="M12955">
        <v>-3</v>
      </c>
      <c r="N12955">
        <f>IF(Table1[[#This Row],[TeamFavorite]]=Table1[[#This Row],[TeamHome]],Table1[[#This Row],[ScoreAway]]-Table1[[#This Row],[ScoreHome]],Table1[[#This Row],[ScoreHome]]-Table1[[#This Row],[ScoreAway]])</f>
        <v>16</v>
      </c>
      <c r="O12955">
        <f>IF(Table1[[#This Row],[SpreadActual]]&lt;Table1[[#This Row],[SpreadFavorite]],1,0)</f>
        <v>0</v>
      </c>
      <c r="P12955">
        <v>44.5</v>
      </c>
      <c r="Q12955" t="s">
        <v>207</v>
      </c>
      <c r="R12955" t="b">
        <v>0</v>
      </c>
      <c r="S12955">
        <v>72</v>
      </c>
      <c r="T12955">
        <v>0</v>
      </c>
      <c r="V12955" t="s">
        <v>103</v>
      </c>
    </row>
    <row r="12956" spans="1:22" x14ac:dyDescent="0.2">
      <c r="A12956" s="1">
        <v>44451</v>
      </c>
      <c r="B12956">
        <v>2021</v>
      </c>
      <c r="C12956">
        <f>_xlfn.MAXIFS(Table1[ScheduleWeekWritten],Table1[ScheduleSeason],Table1[[#This Row],[ScheduleSeason]])</f>
        <v>18</v>
      </c>
      <c r="D12956">
        <v>1</v>
      </c>
      <c r="E12956" cm="1">
        <f t="array" ref="E12956">_xlfn.XLOOKUP(Table1[[#This Row],[ScheduleWeekWritten]],Table3[Game],100+Table3[Increase],Table1[[#This Row],[ScheduleWeekWritten]])</f>
        <v>1</v>
      </c>
      <c r="F12956" t="b">
        <v>0</v>
      </c>
      <c r="G12956" t="s">
        <v>140</v>
      </c>
      <c r="H12956">
        <v>16</v>
      </c>
      <c r="I12956">
        <v>28</v>
      </c>
      <c r="J12956" t="s">
        <v>128</v>
      </c>
      <c r="K12956" t="s">
        <v>132</v>
      </c>
      <c r="L12956" t="str">
        <f>_xlfn.XLOOKUP(Table1[[#This Row],[TeamFavoriteID]],Table2[team_id],Table2[team_name],_xlfn.XLOOKUP(Table1[[#This Row],[TeamFavoriteID]],Table2[team_id_pfr],Table2[team_name],"Even"))</f>
        <v>Seattle Seahawks</v>
      </c>
      <c r="M12956">
        <v>-2.5</v>
      </c>
      <c r="N12956">
        <f>IF(Table1[[#This Row],[TeamFavorite]]=Table1[[#This Row],[TeamHome]],Table1[[#This Row],[ScoreAway]]-Table1[[#This Row],[ScoreHome]],Table1[[#This Row],[ScoreHome]]-Table1[[#This Row],[ScoreAway]])</f>
        <v>-12</v>
      </c>
      <c r="O12956">
        <f>IF(Table1[[#This Row],[SpreadActual]]&lt;Table1[[#This Row],[SpreadFavorite]],1,0)</f>
        <v>1</v>
      </c>
      <c r="P12956">
        <v>48.5</v>
      </c>
      <c r="Q12956" t="s">
        <v>190</v>
      </c>
      <c r="R12956" t="b">
        <v>0</v>
      </c>
      <c r="S12956">
        <v>72</v>
      </c>
      <c r="T12956">
        <v>0</v>
      </c>
      <c r="V12956" t="s">
        <v>103</v>
      </c>
    </row>
    <row r="12957" spans="1:22" x14ac:dyDescent="0.2">
      <c r="A12957" s="1">
        <v>44451</v>
      </c>
      <c r="B12957">
        <v>2021</v>
      </c>
      <c r="C12957">
        <f>_xlfn.MAXIFS(Table1[ScheduleWeekWritten],Table1[ScheduleSeason],Table1[[#This Row],[ScheduleSeason]])</f>
        <v>18</v>
      </c>
      <c r="D12957">
        <v>1</v>
      </c>
      <c r="E12957" cm="1">
        <f t="array" ref="E12957">_xlfn.XLOOKUP(Table1[[#This Row],[ScheduleWeekWritten]],Table3[Game],100+Table3[Increase],Table1[[#This Row],[ScheduleWeekWritten]])</f>
        <v>1</v>
      </c>
      <c r="F12957" t="b">
        <v>0</v>
      </c>
      <c r="G12957" t="s">
        <v>42</v>
      </c>
      <c r="H12957">
        <v>33</v>
      </c>
      <c r="I12957">
        <v>29</v>
      </c>
      <c r="J12957" t="s">
        <v>62</v>
      </c>
      <c r="K12957" t="s">
        <v>75</v>
      </c>
      <c r="L12957" t="str">
        <f>_xlfn.XLOOKUP(Table1[[#This Row],[TeamFavoriteID]],Table2[team_id],Table2[team_name],_xlfn.XLOOKUP(Table1[[#This Row],[TeamFavoriteID]],Table2[team_id_pfr],Table2[team_name],"Even"))</f>
        <v>Kansas City Chiefs</v>
      </c>
      <c r="M12957">
        <v>-6</v>
      </c>
      <c r="N12957">
        <f>IF(Table1[[#This Row],[TeamFavorite]]=Table1[[#This Row],[TeamHome]],Table1[[#This Row],[ScoreAway]]-Table1[[#This Row],[ScoreHome]],Table1[[#This Row],[ScoreHome]]-Table1[[#This Row],[ScoreAway]])</f>
        <v>-4</v>
      </c>
      <c r="O12957">
        <f>IF(Table1[[#This Row],[SpreadActual]]&lt;Table1[[#This Row],[SpreadFavorite]],1,0)</f>
        <v>0</v>
      </c>
      <c r="P12957">
        <v>53</v>
      </c>
      <c r="Q12957" t="s">
        <v>117</v>
      </c>
      <c r="R12957" t="b">
        <v>0</v>
      </c>
    </row>
    <row r="12958" spans="1:22" x14ac:dyDescent="0.2">
      <c r="A12958" s="1">
        <v>44451</v>
      </c>
      <c r="B12958">
        <v>2021</v>
      </c>
      <c r="C12958">
        <f>_xlfn.MAXIFS(Table1[ScheduleWeekWritten],Table1[ScheduleSeason],Table1[[#This Row],[ScheduleSeason]])</f>
        <v>18</v>
      </c>
      <c r="D12958">
        <v>1</v>
      </c>
      <c r="E12958" cm="1">
        <f t="array" ref="E12958">_xlfn.XLOOKUP(Table1[[#This Row],[ScheduleWeekWritten]],Table3[Game],100+Table3[Increase],Table1[[#This Row],[ScheduleWeekWritten]])</f>
        <v>1</v>
      </c>
      <c r="F12958" t="b">
        <v>0</v>
      </c>
      <c r="G12958" t="s">
        <v>39</v>
      </c>
      <c r="H12958">
        <v>34</v>
      </c>
      <c r="I12958">
        <v>14</v>
      </c>
      <c r="J12958" t="s">
        <v>46</v>
      </c>
      <c r="K12958" t="s">
        <v>40</v>
      </c>
      <c r="L12958" t="str">
        <f>_xlfn.XLOOKUP(Table1[[#This Row],[TeamFavoriteID]],Table2[team_id],Table2[team_name],_xlfn.XLOOKUP(Table1[[#This Row],[TeamFavoriteID]],Table2[team_id_pfr],Table2[team_name],"Even"))</f>
        <v>Los Angeles Rams</v>
      </c>
      <c r="M12958">
        <v>-7.5</v>
      </c>
      <c r="N12958">
        <f>IF(Table1[[#This Row],[TeamFavorite]]=Table1[[#This Row],[TeamHome]],Table1[[#This Row],[ScoreAway]]-Table1[[#This Row],[ScoreHome]],Table1[[#This Row],[ScoreHome]]-Table1[[#This Row],[ScoreAway]])</f>
        <v>-20</v>
      </c>
      <c r="O12958">
        <f>IF(Table1[[#This Row],[SpreadActual]]&lt;Table1[[#This Row],[SpreadFavorite]],1,0)</f>
        <v>1</v>
      </c>
      <c r="P12958">
        <v>44.5</v>
      </c>
      <c r="Q12958" t="s">
        <v>218</v>
      </c>
      <c r="R12958" t="b">
        <v>0</v>
      </c>
      <c r="S12958">
        <v>72</v>
      </c>
      <c r="T12958">
        <v>0</v>
      </c>
      <c r="V12958" t="s">
        <v>103</v>
      </c>
    </row>
    <row r="12959" spans="1:22" x14ac:dyDescent="0.2">
      <c r="A12959" s="1">
        <v>44451</v>
      </c>
      <c r="B12959">
        <v>2021</v>
      </c>
      <c r="C12959">
        <f>_xlfn.MAXIFS(Table1[ScheduleWeekWritten],Table1[ScheduleSeason],Table1[[#This Row],[ScheduleSeason]])</f>
        <v>18</v>
      </c>
      <c r="D12959">
        <v>1</v>
      </c>
      <c r="E12959" cm="1">
        <f t="array" ref="E12959">_xlfn.XLOOKUP(Table1[[#This Row],[ScheduleWeekWritten]],Table3[Game],100+Table3[Increase],Table1[[#This Row],[ScheduleWeekWritten]])</f>
        <v>1</v>
      </c>
      <c r="F12959" t="b">
        <v>0</v>
      </c>
      <c r="G12959" t="s">
        <v>115</v>
      </c>
      <c r="H12959">
        <v>16</v>
      </c>
      <c r="I12959">
        <v>17</v>
      </c>
      <c r="J12959" t="s">
        <v>19</v>
      </c>
      <c r="K12959" t="s">
        <v>70</v>
      </c>
      <c r="L12959" t="str">
        <f>_xlfn.XLOOKUP(Table1[[#This Row],[TeamFavoriteID]],Table2[team_id],Table2[team_name],_xlfn.XLOOKUP(Table1[[#This Row],[TeamFavoriteID]],Table2[team_id_pfr],Table2[team_name],"Even"))</f>
        <v>Boston Patriots</v>
      </c>
      <c r="M12959">
        <v>-2.5</v>
      </c>
      <c r="N12959">
        <f>IF(Table1[[#This Row],[TeamFavorite]]=Table1[[#This Row],[TeamHome]],Table1[[#This Row],[ScoreAway]]-Table1[[#This Row],[ScoreHome]],Table1[[#This Row],[ScoreHome]]-Table1[[#This Row],[ScoreAway]])</f>
        <v>-1</v>
      </c>
      <c r="O12959">
        <f>IF(Table1[[#This Row],[SpreadActual]]&lt;Table1[[#This Row],[SpreadFavorite]],1,0)</f>
        <v>0</v>
      </c>
      <c r="P12959">
        <v>44.5</v>
      </c>
      <c r="Q12959" t="s">
        <v>179</v>
      </c>
      <c r="R12959" t="b">
        <v>0</v>
      </c>
    </row>
    <row r="12960" spans="1:22" x14ac:dyDescent="0.2">
      <c r="A12960" s="1">
        <v>44451</v>
      </c>
      <c r="B12960">
        <v>2021</v>
      </c>
      <c r="C12960">
        <f>_xlfn.MAXIFS(Table1[ScheduleWeekWritten],Table1[ScheduleSeason],Table1[[#This Row],[ScheduleSeason]])</f>
        <v>18</v>
      </c>
      <c r="D12960">
        <v>1</v>
      </c>
      <c r="E12960" cm="1">
        <f t="array" ref="E12960">_xlfn.XLOOKUP(Table1[[#This Row],[ScheduleWeekWritten]],Table3[Game],100+Table3[Increase],Table1[[#This Row],[ScheduleWeekWritten]])</f>
        <v>1</v>
      </c>
      <c r="F12960" t="b">
        <v>0</v>
      </c>
      <c r="G12960" t="s">
        <v>95</v>
      </c>
      <c r="H12960">
        <v>38</v>
      </c>
      <c r="I12960">
        <v>3</v>
      </c>
      <c r="J12960" t="s">
        <v>33</v>
      </c>
      <c r="K12960" t="s">
        <v>35</v>
      </c>
      <c r="L12960" t="str">
        <f>_xlfn.XLOOKUP(Table1[[#This Row],[TeamFavoriteID]],Table2[team_id],Table2[team_name],_xlfn.XLOOKUP(Table1[[#This Row],[TeamFavoriteID]],Table2[team_id_pfr],Table2[team_name],"Even"))</f>
        <v>Green Bay Packers</v>
      </c>
      <c r="M12960">
        <v>-4</v>
      </c>
      <c r="N12960">
        <f>IF(Table1[[#This Row],[TeamFavorite]]=Table1[[#This Row],[TeamHome]],Table1[[#This Row],[ScoreAway]]-Table1[[#This Row],[ScoreHome]],Table1[[#This Row],[ScoreHome]]-Table1[[#This Row],[ScoreAway]])</f>
        <v>35</v>
      </c>
      <c r="O12960">
        <f>IF(Table1[[#This Row],[SpreadActual]]&lt;Table1[[#This Row],[SpreadFavorite]],1,0)</f>
        <v>0</v>
      </c>
      <c r="P12960">
        <v>49.5</v>
      </c>
      <c r="Q12960" t="s">
        <v>214</v>
      </c>
      <c r="R12960" t="b">
        <v>1</v>
      </c>
    </row>
    <row r="12961" spans="1:22" x14ac:dyDescent="0.2">
      <c r="A12961" s="1">
        <v>44451</v>
      </c>
      <c r="B12961">
        <v>2021</v>
      </c>
      <c r="C12961">
        <f>_xlfn.MAXIFS(Table1[ScheduleWeekWritten],Table1[ScheduleSeason],Table1[[#This Row],[ScheduleSeason]])</f>
        <v>18</v>
      </c>
      <c r="D12961">
        <v>1</v>
      </c>
      <c r="E12961" cm="1">
        <f t="array" ref="E12961">_xlfn.XLOOKUP(Table1[[#This Row],[ScheduleWeekWritten]],Table3[Game],100+Table3[Increase],Table1[[#This Row],[ScheduleWeekWritten]])</f>
        <v>1</v>
      </c>
      <c r="F12961" t="b">
        <v>0</v>
      </c>
      <c r="G12961" t="s">
        <v>50</v>
      </c>
      <c r="H12961">
        <v>13</v>
      </c>
      <c r="I12961">
        <v>27</v>
      </c>
      <c r="J12961" t="s">
        <v>24</v>
      </c>
      <c r="K12961" t="s">
        <v>88</v>
      </c>
      <c r="L12961" t="str">
        <f>_xlfn.XLOOKUP(Table1[[#This Row],[TeamFavoriteID]],Table2[team_id],Table2[team_name],_xlfn.XLOOKUP(Table1[[#This Row],[TeamFavoriteID]],Table2[team_id_pfr],Table2[team_name],"Even"))</f>
        <v>Denver Broncos</v>
      </c>
      <c r="M12961">
        <v>-2.5</v>
      </c>
      <c r="N12961">
        <f>IF(Table1[[#This Row],[TeamFavorite]]=Table1[[#This Row],[TeamHome]],Table1[[#This Row],[ScoreAway]]-Table1[[#This Row],[ScoreHome]],Table1[[#This Row],[ScoreHome]]-Table1[[#This Row],[ScoreAway]])</f>
        <v>-14</v>
      </c>
      <c r="O12961">
        <f>IF(Table1[[#This Row],[SpreadActual]]&lt;Table1[[#This Row],[SpreadFavorite]],1,0)</f>
        <v>1</v>
      </c>
      <c r="P12961">
        <v>42.5</v>
      </c>
      <c r="Q12961" t="s">
        <v>197</v>
      </c>
      <c r="R12961" t="b">
        <v>0</v>
      </c>
    </row>
    <row r="12962" spans="1:22" x14ac:dyDescent="0.2">
      <c r="A12962" s="1">
        <v>44451</v>
      </c>
      <c r="B12962">
        <v>2021</v>
      </c>
      <c r="C12962">
        <f>_xlfn.MAXIFS(Table1[ScheduleWeekWritten],Table1[ScheduleSeason],Table1[[#This Row],[ScheduleSeason]])</f>
        <v>18</v>
      </c>
      <c r="D12962">
        <v>1</v>
      </c>
      <c r="E12962" cm="1">
        <f t="array" ref="E12962">_xlfn.XLOOKUP(Table1[[#This Row],[ScheduleWeekWritten]],Table3[Game],100+Table3[Increase],Table1[[#This Row],[ScheduleWeekWritten]])</f>
        <v>1</v>
      </c>
      <c r="F12962" t="b">
        <v>0</v>
      </c>
      <c r="G12962" t="s">
        <v>171</v>
      </c>
      <c r="H12962">
        <v>13</v>
      </c>
      <c r="I12962">
        <v>38</v>
      </c>
      <c r="J12962" t="s">
        <v>149</v>
      </c>
      <c r="K12962" t="s">
        <v>25</v>
      </c>
      <c r="L12962" t="str">
        <f>_xlfn.XLOOKUP(Table1[[#This Row],[TeamFavoriteID]],Table2[team_id],Table2[team_name],_xlfn.XLOOKUP(Table1[[#This Row],[TeamFavoriteID]],Table2[team_id_pfr],Table2[team_name],"Even"))</f>
        <v>Houston Oilers</v>
      </c>
      <c r="M12962">
        <v>-3</v>
      </c>
      <c r="N12962">
        <f>IF(Table1[[#This Row],[TeamFavorite]]=Table1[[#This Row],[TeamHome]],Table1[[#This Row],[ScoreAway]]-Table1[[#This Row],[ScoreHome]],Table1[[#This Row],[ScoreHome]]-Table1[[#This Row],[ScoreAway]])</f>
        <v>-25</v>
      </c>
      <c r="O12962">
        <f>IF(Table1[[#This Row],[SpreadActual]]&lt;Table1[[#This Row],[SpreadFavorite]],1,0)</f>
        <v>1</v>
      </c>
      <c r="P12962">
        <v>51.5</v>
      </c>
      <c r="Q12962" t="s">
        <v>172</v>
      </c>
      <c r="R12962" t="b">
        <v>0</v>
      </c>
    </row>
    <row r="12963" spans="1:22" x14ac:dyDescent="0.2">
      <c r="A12963" s="1">
        <v>44451</v>
      </c>
      <c r="B12963">
        <v>2021</v>
      </c>
      <c r="C12963">
        <f>_xlfn.MAXIFS(Table1[ScheduleWeekWritten],Table1[ScheduleSeason],Table1[[#This Row],[ScheduleSeason]])</f>
        <v>18</v>
      </c>
      <c r="D12963">
        <v>1</v>
      </c>
      <c r="E12963" cm="1">
        <f t="array" ref="E12963">_xlfn.XLOOKUP(Table1[[#This Row],[ScheduleWeekWritten]],Table3[Game],100+Table3[Increase],Table1[[#This Row],[ScheduleWeekWritten]])</f>
        <v>1</v>
      </c>
      <c r="F12963" t="b">
        <v>0</v>
      </c>
      <c r="G12963" t="s">
        <v>219</v>
      </c>
      <c r="H12963">
        <v>16</v>
      </c>
      <c r="I12963">
        <v>20</v>
      </c>
      <c r="J12963" t="s">
        <v>210</v>
      </c>
      <c r="K12963" t="s">
        <v>29</v>
      </c>
      <c r="L12963" t="str">
        <f>_xlfn.XLOOKUP(Table1[[#This Row],[TeamFavoriteID]],Table2[team_id],Table2[team_name],_xlfn.XLOOKUP(Table1[[#This Row],[TeamFavoriteID]],Table2[team_id_pfr],Table2[team_name],"Even"))</f>
        <v>Los Angeles Chargers</v>
      </c>
      <c r="M12963">
        <v>-1</v>
      </c>
      <c r="N12963">
        <f>IF(Table1[[#This Row],[TeamFavorite]]=Table1[[#This Row],[TeamHome]],Table1[[#This Row],[ScoreAway]]-Table1[[#This Row],[ScoreHome]],Table1[[#This Row],[ScoreHome]]-Table1[[#This Row],[ScoreAway]])</f>
        <v>-4</v>
      </c>
      <c r="O12963">
        <f>IF(Table1[[#This Row],[SpreadActual]]&lt;Table1[[#This Row],[SpreadFavorite]],1,0)</f>
        <v>1</v>
      </c>
      <c r="P12963">
        <v>44.5</v>
      </c>
      <c r="Q12963" t="s">
        <v>165</v>
      </c>
      <c r="R12963" t="b">
        <v>0</v>
      </c>
    </row>
    <row r="12964" spans="1:22" x14ac:dyDescent="0.2">
      <c r="A12964" s="1">
        <v>44452</v>
      </c>
      <c r="B12964">
        <v>2021</v>
      </c>
      <c r="C12964">
        <f>_xlfn.MAXIFS(Table1[ScheduleWeekWritten],Table1[ScheduleSeason],Table1[[#This Row],[ScheduleSeason]])</f>
        <v>18</v>
      </c>
      <c r="D12964">
        <v>1</v>
      </c>
      <c r="E12964" cm="1">
        <f t="array" ref="E12964">_xlfn.XLOOKUP(Table1[[#This Row],[ScheduleWeekWritten]],Table3[Game],100+Table3[Increase],Table1[[#This Row],[ScheduleWeekWritten]])</f>
        <v>1</v>
      </c>
      <c r="F12964" t="b">
        <v>0</v>
      </c>
      <c r="G12964" t="s">
        <v>217</v>
      </c>
      <c r="H12964">
        <v>33</v>
      </c>
      <c r="I12964">
        <v>27</v>
      </c>
      <c r="J12964" t="s">
        <v>158</v>
      </c>
      <c r="K12964" t="s">
        <v>159</v>
      </c>
      <c r="L12964" t="str">
        <f>_xlfn.XLOOKUP(Table1[[#This Row],[TeamFavoriteID]],Table2[team_id],Table2[team_name],_xlfn.XLOOKUP(Table1[[#This Row],[TeamFavoriteID]],Table2[team_id_pfr],Table2[team_name],"Even"))</f>
        <v>Baltimore Ravens</v>
      </c>
      <c r="M12964">
        <v>-4.5</v>
      </c>
      <c r="N12964">
        <f>IF(Table1[[#This Row],[TeamFavorite]]=Table1[[#This Row],[TeamHome]],Table1[[#This Row],[ScoreAway]]-Table1[[#This Row],[ScoreHome]],Table1[[#This Row],[ScoreHome]]-Table1[[#This Row],[ScoreAway]])</f>
        <v>6</v>
      </c>
      <c r="O12964">
        <f>IF(Table1[[#This Row],[SpreadActual]]&lt;Table1[[#This Row],[SpreadFavorite]],1,0)</f>
        <v>0</v>
      </c>
      <c r="P12964">
        <v>51</v>
      </c>
      <c r="Q12964" t="s">
        <v>220</v>
      </c>
      <c r="R12964" t="b">
        <v>0</v>
      </c>
      <c r="S12964">
        <v>72</v>
      </c>
      <c r="T12964">
        <v>0</v>
      </c>
      <c r="V12964" t="s">
        <v>103</v>
      </c>
    </row>
    <row r="12965" spans="1:22" x14ac:dyDescent="0.2">
      <c r="A12965" s="1">
        <v>44455</v>
      </c>
      <c r="B12965">
        <v>2021</v>
      </c>
      <c r="C12965">
        <f>_xlfn.MAXIFS(Table1[ScheduleWeekWritten],Table1[ScheduleSeason],Table1[[#This Row],[ScheduleSeason]])</f>
        <v>18</v>
      </c>
      <c r="D12965">
        <v>2</v>
      </c>
      <c r="E12965" cm="1">
        <f t="array" ref="E12965">_xlfn.XLOOKUP(Table1[[#This Row],[ScheduleWeekWritten]],Table3[Game],100+Table3[Increase],Table1[[#This Row],[ScheduleWeekWritten]])</f>
        <v>2</v>
      </c>
      <c r="F12965" t="b">
        <v>0</v>
      </c>
      <c r="G12965" t="s">
        <v>219</v>
      </c>
      <c r="H12965">
        <v>30</v>
      </c>
      <c r="I12965">
        <v>29</v>
      </c>
      <c r="J12965" t="s">
        <v>50</v>
      </c>
      <c r="K12965" t="s">
        <v>85</v>
      </c>
      <c r="L12965" t="str">
        <f>_xlfn.XLOOKUP(Table1[[#This Row],[TeamFavoriteID]],Table2[team_id],Table2[team_name],_xlfn.XLOOKUP(Table1[[#This Row],[TeamFavoriteID]],Table2[team_id_pfr],Table2[team_name],"Even"))</f>
        <v>Washington Commanders</v>
      </c>
      <c r="M12965">
        <v>-3</v>
      </c>
      <c r="N12965">
        <f>IF(Table1[[#This Row],[TeamFavorite]]=Table1[[#This Row],[TeamHome]],Table1[[#This Row],[ScoreAway]]-Table1[[#This Row],[ScoreHome]],Table1[[#This Row],[ScoreHome]]-Table1[[#This Row],[ScoreAway]])</f>
        <v>1</v>
      </c>
      <c r="O12965">
        <f>IF(Table1[[#This Row],[SpreadActual]]&lt;Table1[[#This Row],[SpreadFavorite]],1,0)</f>
        <v>0</v>
      </c>
      <c r="P12965">
        <v>41</v>
      </c>
      <c r="Q12965" t="s">
        <v>165</v>
      </c>
      <c r="R12965" t="b">
        <v>0</v>
      </c>
    </row>
    <row r="12966" spans="1:22" x14ac:dyDescent="0.2">
      <c r="A12966" s="1">
        <v>44458</v>
      </c>
      <c r="B12966">
        <v>2021</v>
      </c>
      <c r="C12966">
        <f>_xlfn.MAXIFS(Table1[ScheduleWeekWritten],Table1[ScheduleSeason],Table1[[#This Row],[ScheduleSeason]])</f>
        <v>18</v>
      </c>
      <c r="D12966">
        <v>2</v>
      </c>
      <c r="E12966" cm="1">
        <f t="array" ref="E12966">_xlfn.XLOOKUP(Table1[[#This Row],[ScheduleWeekWritten]],Table3[Game],100+Table3[Increase],Table1[[#This Row],[ScheduleWeekWritten]])</f>
        <v>2</v>
      </c>
      <c r="F12966" t="b">
        <v>0</v>
      </c>
      <c r="G12966" t="s">
        <v>149</v>
      </c>
      <c r="H12966">
        <v>34</v>
      </c>
      <c r="I12966">
        <v>33</v>
      </c>
      <c r="J12966" t="s">
        <v>54</v>
      </c>
      <c r="K12966" t="s">
        <v>59</v>
      </c>
      <c r="L12966" t="str">
        <f>_xlfn.XLOOKUP(Table1[[#This Row],[TeamFavoriteID]],Table2[team_id],Table2[team_name],_xlfn.XLOOKUP(Table1[[#This Row],[TeamFavoriteID]],Table2[team_id_pfr],Table2[team_name],"Even"))</f>
        <v>Arizona Cardinals</v>
      </c>
      <c r="M12966">
        <v>-4</v>
      </c>
      <c r="N12966">
        <f>IF(Table1[[#This Row],[TeamFavorite]]=Table1[[#This Row],[TeamHome]],Table1[[#This Row],[ScoreAway]]-Table1[[#This Row],[ScoreHome]],Table1[[#This Row],[ScoreHome]]-Table1[[#This Row],[ScoreAway]])</f>
        <v>-1</v>
      </c>
      <c r="O12966">
        <f>IF(Table1[[#This Row],[SpreadActual]]&lt;Table1[[#This Row],[SpreadFavorite]],1,0)</f>
        <v>0</v>
      </c>
      <c r="P12966">
        <v>51</v>
      </c>
      <c r="Q12966" t="s">
        <v>150</v>
      </c>
      <c r="R12966" t="b">
        <v>0</v>
      </c>
      <c r="S12966">
        <v>72</v>
      </c>
      <c r="T12966">
        <v>0</v>
      </c>
      <c r="V12966" t="s">
        <v>103</v>
      </c>
    </row>
    <row r="12967" spans="1:22" x14ac:dyDescent="0.2">
      <c r="A12967" s="1">
        <v>44458</v>
      </c>
      <c r="B12967">
        <v>2021</v>
      </c>
      <c r="C12967">
        <f>_xlfn.MAXIFS(Table1[ScheduleWeekWritten],Table1[ScheduleSeason],Table1[[#This Row],[ScheduleSeason]])</f>
        <v>18</v>
      </c>
      <c r="D12967">
        <v>2</v>
      </c>
      <c r="E12967" cm="1">
        <f t="array" ref="E12967">_xlfn.XLOOKUP(Table1[[#This Row],[ScheduleWeekWritten]],Table3[Game],100+Table3[Increase],Table1[[#This Row],[ScheduleWeekWritten]])</f>
        <v>2</v>
      </c>
      <c r="F12967" t="b">
        <v>0</v>
      </c>
      <c r="G12967" t="s">
        <v>158</v>
      </c>
      <c r="H12967">
        <v>36</v>
      </c>
      <c r="I12967">
        <v>35</v>
      </c>
      <c r="J12967" t="s">
        <v>42</v>
      </c>
      <c r="K12967" t="s">
        <v>75</v>
      </c>
      <c r="L12967" t="str">
        <f>_xlfn.XLOOKUP(Table1[[#This Row],[TeamFavoriteID]],Table2[team_id],Table2[team_name],_xlfn.XLOOKUP(Table1[[#This Row],[TeamFavoriteID]],Table2[team_id_pfr],Table2[team_name],"Even"))</f>
        <v>Kansas City Chiefs</v>
      </c>
      <c r="M12967">
        <v>-4</v>
      </c>
      <c r="N12967">
        <f>IF(Table1[[#This Row],[TeamFavorite]]=Table1[[#This Row],[TeamHome]],Table1[[#This Row],[ScoreAway]]-Table1[[#This Row],[ScoreHome]],Table1[[#This Row],[ScoreHome]]-Table1[[#This Row],[ScoreAway]])</f>
        <v>1</v>
      </c>
      <c r="O12967">
        <f>IF(Table1[[#This Row],[SpreadActual]]&lt;Table1[[#This Row],[SpreadFavorite]],1,0)</f>
        <v>0</v>
      </c>
      <c r="P12967">
        <v>55.5</v>
      </c>
      <c r="Q12967" t="s">
        <v>166</v>
      </c>
      <c r="R12967" t="b">
        <v>0</v>
      </c>
    </row>
    <row r="12968" spans="1:22" x14ac:dyDescent="0.2">
      <c r="A12968" s="1">
        <v>44458</v>
      </c>
      <c r="B12968">
        <v>2021</v>
      </c>
      <c r="C12968">
        <f>_xlfn.MAXIFS(Table1[ScheduleWeekWritten],Table1[ScheduleSeason],Table1[[#This Row],[ScheduleSeason]])</f>
        <v>18</v>
      </c>
      <c r="D12968">
        <v>2</v>
      </c>
      <c r="E12968" cm="1">
        <f t="array" ref="E12968">_xlfn.XLOOKUP(Table1[[#This Row],[ScheduleWeekWritten]],Table3[Game],100+Table3[Increase],Table1[[#This Row],[ScheduleWeekWritten]])</f>
        <v>2</v>
      </c>
      <c r="F12968" t="b">
        <v>0</v>
      </c>
      <c r="G12968" t="s">
        <v>152</v>
      </c>
      <c r="H12968">
        <v>26</v>
      </c>
      <c r="I12968">
        <v>7</v>
      </c>
      <c r="J12968" t="s">
        <v>95</v>
      </c>
      <c r="K12968" t="s">
        <v>98</v>
      </c>
      <c r="L12968" t="str">
        <f>_xlfn.XLOOKUP(Table1[[#This Row],[TeamFavoriteID]],Table2[team_id],Table2[team_name],_xlfn.XLOOKUP(Table1[[#This Row],[TeamFavoriteID]],Table2[team_id_pfr],Table2[team_name],"Even"))</f>
        <v>New Orleans Saints</v>
      </c>
      <c r="M12968">
        <v>-3.5</v>
      </c>
      <c r="N12968">
        <f>IF(Table1[[#This Row],[TeamFavorite]]=Table1[[#This Row],[TeamHome]],Table1[[#This Row],[ScoreAway]]-Table1[[#This Row],[ScoreHome]],Table1[[#This Row],[ScoreHome]]-Table1[[#This Row],[ScoreAway]])</f>
        <v>19</v>
      </c>
      <c r="O12968">
        <f>IF(Table1[[#This Row],[SpreadActual]]&lt;Table1[[#This Row],[SpreadFavorite]],1,0)</f>
        <v>0</v>
      </c>
      <c r="P12968">
        <v>44</v>
      </c>
      <c r="Q12968" t="s">
        <v>160</v>
      </c>
      <c r="R12968" t="b">
        <v>0</v>
      </c>
    </row>
    <row r="12969" spans="1:22" x14ac:dyDescent="0.2">
      <c r="A12969" s="1">
        <v>44458</v>
      </c>
      <c r="B12969">
        <v>2021</v>
      </c>
      <c r="C12969">
        <f>_xlfn.MAXIFS(Table1[ScheduleWeekWritten],Table1[ScheduleSeason],Table1[[#This Row],[ScheduleSeason]])</f>
        <v>18</v>
      </c>
      <c r="D12969">
        <v>2</v>
      </c>
      <c r="E12969" cm="1">
        <f t="array" ref="E12969">_xlfn.XLOOKUP(Table1[[#This Row],[ScheduleWeekWritten]],Table3[Game],100+Table3[Increase],Table1[[#This Row],[ScheduleWeekWritten]])</f>
        <v>2</v>
      </c>
      <c r="F12969" t="b">
        <v>0</v>
      </c>
      <c r="G12969" t="s">
        <v>46</v>
      </c>
      <c r="H12969">
        <v>20</v>
      </c>
      <c r="I12969">
        <v>17</v>
      </c>
      <c r="J12969" t="s">
        <v>101</v>
      </c>
      <c r="K12969" t="s">
        <v>47</v>
      </c>
      <c r="L12969" t="str">
        <f>_xlfn.XLOOKUP(Table1[[#This Row],[TeamFavoriteID]],Table2[team_id],Table2[team_name],_xlfn.XLOOKUP(Table1[[#This Row],[TeamFavoriteID]],Table2[team_id_pfr],Table2[team_name],"Even"))</f>
        <v>Chicago Bears</v>
      </c>
      <c r="M12969">
        <v>-3</v>
      </c>
      <c r="N12969">
        <f>IF(Table1[[#This Row],[TeamFavorite]]=Table1[[#This Row],[TeamHome]],Table1[[#This Row],[ScoreAway]]-Table1[[#This Row],[ScoreHome]],Table1[[#This Row],[ScoreHome]]-Table1[[#This Row],[ScoreAway]])</f>
        <v>-3</v>
      </c>
      <c r="O12969">
        <f>IF(Table1[[#This Row],[SpreadActual]]&lt;Table1[[#This Row],[SpreadFavorite]],1,0)</f>
        <v>0</v>
      </c>
      <c r="P12969">
        <v>45</v>
      </c>
      <c r="Q12969" t="s">
        <v>114</v>
      </c>
      <c r="R12969" t="b">
        <v>0</v>
      </c>
    </row>
    <row r="12970" spans="1:22" x14ac:dyDescent="0.2">
      <c r="A12970" s="1">
        <v>44458</v>
      </c>
      <c r="B12970">
        <v>2021</v>
      </c>
      <c r="C12970">
        <f>_xlfn.MAXIFS(Table1[ScheduleWeekWritten],Table1[ScheduleSeason],Table1[[#This Row],[ScheduleSeason]])</f>
        <v>18</v>
      </c>
      <c r="D12970">
        <v>2</v>
      </c>
      <c r="E12970" cm="1">
        <f t="array" ref="E12970">_xlfn.XLOOKUP(Table1[[#This Row],[ScheduleWeekWritten]],Table3[Game],100+Table3[Increase],Table1[[#This Row],[ScheduleWeekWritten]])</f>
        <v>2</v>
      </c>
      <c r="F12970" t="b">
        <v>0</v>
      </c>
      <c r="G12970" t="s">
        <v>62</v>
      </c>
      <c r="H12970">
        <v>31</v>
      </c>
      <c r="I12970">
        <v>21</v>
      </c>
      <c r="J12970" t="s">
        <v>177</v>
      </c>
      <c r="K12970" t="s">
        <v>63</v>
      </c>
      <c r="L12970" t="str">
        <f>_xlfn.XLOOKUP(Table1[[#This Row],[TeamFavoriteID]],Table2[team_id],Table2[team_name],_xlfn.XLOOKUP(Table1[[#This Row],[TeamFavoriteID]],Table2[team_id_pfr],Table2[team_name],"Even"))</f>
        <v>Cleveland Browns</v>
      </c>
      <c r="M12970">
        <v>-12.5</v>
      </c>
      <c r="N12970">
        <f>IF(Table1[[#This Row],[TeamFavorite]]=Table1[[#This Row],[TeamHome]],Table1[[#This Row],[ScoreAway]]-Table1[[#This Row],[ScoreHome]],Table1[[#This Row],[ScoreHome]]-Table1[[#This Row],[ScoreAway]])</f>
        <v>-10</v>
      </c>
      <c r="O12970">
        <f>IF(Table1[[#This Row],[SpreadActual]]&lt;Table1[[#This Row],[SpreadFavorite]],1,0)</f>
        <v>0</v>
      </c>
      <c r="P12970">
        <v>48</v>
      </c>
      <c r="Q12970" t="s">
        <v>170</v>
      </c>
      <c r="R12970" t="b">
        <v>0</v>
      </c>
    </row>
    <row r="12971" spans="1:22" x14ac:dyDescent="0.2">
      <c r="A12971" s="1">
        <v>44458</v>
      </c>
      <c r="B12971">
        <v>2021</v>
      </c>
      <c r="C12971">
        <f>_xlfn.MAXIFS(Table1[ScheduleWeekWritten],Table1[ScheduleSeason],Table1[[#This Row],[ScheduleSeason]])</f>
        <v>18</v>
      </c>
      <c r="D12971">
        <v>2</v>
      </c>
      <c r="E12971" cm="1">
        <f t="array" ref="E12971">_xlfn.XLOOKUP(Table1[[#This Row],[ScheduleWeekWritten]],Table3[Game],100+Table3[Increase],Table1[[#This Row],[ScheduleWeekWritten]])</f>
        <v>2</v>
      </c>
      <c r="F12971" t="b">
        <v>0</v>
      </c>
      <c r="G12971" t="s">
        <v>140</v>
      </c>
      <c r="H12971">
        <v>24</v>
      </c>
      <c r="I12971">
        <v>27</v>
      </c>
      <c r="J12971" t="s">
        <v>39</v>
      </c>
      <c r="K12971" t="s">
        <v>40</v>
      </c>
      <c r="L12971" t="str">
        <f>_xlfn.XLOOKUP(Table1[[#This Row],[TeamFavoriteID]],Table2[team_id],Table2[team_name],_xlfn.XLOOKUP(Table1[[#This Row],[TeamFavoriteID]],Table2[team_id_pfr],Table2[team_name],"Even"))</f>
        <v>Los Angeles Rams</v>
      </c>
      <c r="M12971">
        <v>-4</v>
      </c>
      <c r="N12971">
        <f>IF(Table1[[#This Row],[TeamFavorite]]=Table1[[#This Row],[TeamHome]],Table1[[#This Row],[ScoreAway]]-Table1[[#This Row],[ScoreHome]],Table1[[#This Row],[ScoreHome]]-Table1[[#This Row],[ScoreAway]])</f>
        <v>-3</v>
      </c>
      <c r="O12971">
        <f>IF(Table1[[#This Row],[SpreadActual]]&lt;Table1[[#This Row],[SpreadFavorite]],1,0)</f>
        <v>0</v>
      </c>
      <c r="P12971">
        <v>47.5</v>
      </c>
      <c r="Q12971" t="s">
        <v>190</v>
      </c>
      <c r="R12971" t="b">
        <v>0</v>
      </c>
      <c r="S12971">
        <v>72</v>
      </c>
      <c r="T12971">
        <v>0</v>
      </c>
      <c r="V12971" t="s">
        <v>103</v>
      </c>
    </row>
    <row r="12972" spans="1:22" x14ac:dyDescent="0.2">
      <c r="A12972" s="1">
        <v>44458</v>
      </c>
      <c r="B12972">
        <v>2021</v>
      </c>
      <c r="C12972">
        <f>_xlfn.MAXIFS(Table1[ScheduleWeekWritten],Table1[ScheduleSeason],Table1[[#This Row],[ScheduleSeason]])</f>
        <v>18</v>
      </c>
      <c r="D12972">
        <v>2</v>
      </c>
      <c r="E12972" cm="1">
        <f t="array" ref="E12972">_xlfn.XLOOKUP(Table1[[#This Row],[ScheduleWeekWritten]],Table3[Game],100+Table3[Increase],Table1[[#This Row],[ScheduleWeekWritten]])</f>
        <v>2</v>
      </c>
      <c r="F12972" t="b">
        <v>0</v>
      </c>
      <c r="G12972" t="s">
        <v>154</v>
      </c>
      <c r="H12972">
        <v>13</v>
      </c>
      <c r="I12972">
        <v>23</v>
      </c>
      <c r="J12972" t="s">
        <v>24</v>
      </c>
      <c r="K12972" t="s">
        <v>88</v>
      </c>
      <c r="L12972" t="str">
        <f>_xlfn.XLOOKUP(Table1[[#This Row],[TeamFavoriteID]],Table2[team_id],Table2[team_name],_xlfn.XLOOKUP(Table1[[#This Row],[TeamFavoriteID]],Table2[team_id_pfr],Table2[team_name],"Even"))</f>
        <v>Denver Broncos</v>
      </c>
      <c r="M12972">
        <v>-6</v>
      </c>
      <c r="N12972">
        <f>IF(Table1[[#This Row],[TeamFavorite]]=Table1[[#This Row],[TeamHome]],Table1[[#This Row],[ScoreAway]]-Table1[[#This Row],[ScoreHome]],Table1[[#This Row],[ScoreHome]]-Table1[[#This Row],[ScoreAway]])</f>
        <v>-10</v>
      </c>
      <c r="O12972">
        <f>IF(Table1[[#This Row],[SpreadActual]]&lt;Table1[[#This Row],[SpreadFavorite]],1,0)</f>
        <v>1</v>
      </c>
      <c r="P12972">
        <v>45.5</v>
      </c>
      <c r="Q12972" t="s">
        <v>214</v>
      </c>
      <c r="R12972" t="b">
        <v>0</v>
      </c>
    </row>
    <row r="12973" spans="1:22" x14ac:dyDescent="0.2">
      <c r="A12973" s="1">
        <v>44458</v>
      </c>
      <c r="B12973">
        <v>2021</v>
      </c>
      <c r="C12973">
        <f>_xlfn.MAXIFS(Table1[ScheduleWeekWritten],Table1[ScheduleSeason],Table1[[#This Row],[ScheduleSeason]])</f>
        <v>18</v>
      </c>
      <c r="D12973">
        <v>2</v>
      </c>
      <c r="E12973" cm="1">
        <f t="array" ref="E12973">_xlfn.XLOOKUP(Table1[[#This Row],[ScheduleWeekWritten]],Table3[Game],100+Table3[Increase],Table1[[#This Row],[ScheduleWeekWritten]])</f>
        <v>2</v>
      </c>
      <c r="F12973" t="b">
        <v>0</v>
      </c>
      <c r="G12973" t="s">
        <v>210</v>
      </c>
      <c r="H12973">
        <v>17</v>
      </c>
      <c r="I12973">
        <v>20</v>
      </c>
      <c r="J12973" t="s">
        <v>67</v>
      </c>
      <c r="K12973" t="s">
        <v>29</v>
      </c>
      <c r="L12973" t="str">
        <f>_xlfn.XLOOKUP(Table1[[#This Row],[TeamFavoriteID]],Table2[team_id],Table2[team_name],_xlfn.XLOOKUP(Table1[[#This Row],[TeamFavoriteID]],Table2[team_id_pfr],Table2[team_name],"Even"))</f>
        <v>Los Angeles Chargers</v>
      </c>
      <c r="M12973">
        <v>-3</v>
      </c>
      <c r="N12973">
        <f>IF(Table1[[#This Row],[TeamFavorite]]=Table1[[#This Row],[TeamHome]],Table1[[#This Row],[ScoreAway]]-Table1[[#This Row],[ScoreHome]],Table1[[#This Row],[ScoreHome]]-Table1[[#This Row],[ScoreAway]])</f>
        <v>3</v>
      </c>
      <c r="O12973">
        <f>IF(Table1[[#This Row],[SpreadActual]]&lt;Table1[[#This Row],[SpreadFavorite]],1,0)</f>
        <v>0</v>
      </c>
      <c r="P12973">
        <v>55</v>
      </c>
      <c r="Q12973" t="s">
        <v>218</v>
      </c>
      <c r="R12973" t="b">
        <v>0</v>
      </c>
      <c r="S12973">
        <v>72</v>
      </c>
      <c r="T12973">
        <v>0</v>
      </c>
      <c r="V12973" t="s">
        <v>103</v>
      </c>
    </row>
    <row r="12974" spans="1:22" x14ac:dyDescent="0.2">
      <c r="A12974" s="1">
        <v>44458</v>
      </c>
      <c r="B12974">
        <v>2021</v>
      </c>
      <c r="C12974">
        <f>_xlfn.MAXIFS(Table1[ScheduleWeekWritten],Table1[ScheduleSeason],Table1[[#This Row],[ScheduleSeason]])</f>
        <v>18</v>
      </c>
      <c r="D12974">
        <v>2</v>
      </c>
      <c r="E12974" cm="1">
        <f t="array" ref="E12974">_xlfn.XLOOKUP(Table1[[#This Row],[ScheduleWeekWritten]],Table3[Game],100+Table3[Increase],Table1[[#This Row],[ScheduleWeekWritten]])</f>
        <v>2</v>
      </c>
      <c r="F12974" t="b">
        <v>0</v>
      </c>
      <c r="G12974" t="s">
        <v>19</v>
      </c>
      <c r="H12974">
        <v>0</v>
      </c>
      <c r="I12974">
        <v>35</v>
      </c>
      <c r="J12974" t="s">
        <v>28</v>
      </c>
      <c r="K12974" t="s">
        <v>43</v>
      </c>
      <c r="L12974" t="str">
        <f>_xlfn.XLOOKUP(Table1[[#This Row],[TeamFavoriteID]],Table2[team_id],Table2[team_name],_xlfn.XLOOKUP(Table1[[#This Row],[TeamFavoriteID]],Table2[team_id_pfr],Table2[team_name],"Even"))</f>
        <v>Buffalo Bills</v>
      </c>
      <c r="M12974">
        <v>-3</v>
      </c>
      <c r="N12974">
        <f>IF(Table1[[#This Row],[TeamFavorite]]=Table1[[#This Row],[TeamHome]],Table1[[#This Row],[ScoreAway]]-Table1[[#This Row],[ScoreHome]],Table1[[#This Row],[ScoreHome]]-Table1[[#This Row],[ScoreAway]])</f>
        <v>-35</v>
      </c>
      <c r="O12974">
        <f>IF(Table1[[#This Row],[SpreadActual]]&lt;Table1[[#This Row],[SpreadFavorite]],1,0)</f>
        <v>1</v>
      </c>
      <c r="P12974">
        <v>48</v>
      </c>
      <c r="Q12974" t="s">
        <v>212</v>
      </c>
      <c r="R12974" t="b">
        <v>0</v>
      </c>
    </row>
    <row r="12975" spans="1:22" x14ac:dyDescent="0.2">
      <c r="A12975" s="1">
        <v>44458</v>
      </c>
      <c r="B12975">
        <v>2021</v>
      </c>
      <c r="C12975">
        <f>_xlfn.MAXIFS(Table1[ScheduleWeekWritten],Table1[ScheduleSeason],Table1[[#This Row],[ScheduleSeason]])</f>
        <v>18</v>
      </c>
      <c r="D12975">
        <v>2</v>
      </c>
      <c r="E12975" cm="1">
        <f t="array" ref="E12975">_xlfn.XLOOKUP(Table1[[#This Row],[ScheduleWeekWritten]],Table3[Game],100+Table3[Increase],Table1[[#This Row],[ScheduleWeekWritten]])</f>
        <v>2</v>
      </c>
      <c r="F12975" t="b">
        <v>0</v>
      </c>
      <c r="G12975" t="s">
        <v>31</v>
      </c>
      <c r="H12975">
        <v>6</v>
      </c>
      <c r="I12975">
        <v>25</v>
      </c>
      <c r="J12975" t="s">
        <v>115</v>
      </c>
      <c r="K12975" t="s">
        <v>70</v>
      </c>
      <c r="L12975" t="str">
        <f>_xlfn.XLOOKUP(Table1[[#This Row],[TeamFavoriteID]],Table2[team_id],Table2[team_name],_xlfn.XLOOKUP(Table1[[#This Row],[TeamFavoriteID]],Table2[team_id_pfr],Table2[team_name],"Even"))</f>
        <v>Boston Patriots</v>
      </c>
      <c r="M12975">
        <v>-5.5</v>
      </c>
      <c r="N12975">
        <f>IF(Table1[[#This Row],[TeamFavorite]]=Table1[[#This Row],[TeamHome]],Table1[[#This Row],[ScoreAway]]-Table1[[#This Row],[ScoreHome]],Table1[[#This Row],[ScoreHome]]-Table1[[#This Row],[ScoreAway]])</f>
        <v>-19</v>
      </c>
      <c r="O12975">
        <f>IF(Table1[[#This Row],[SpreadActual]]&lt;Table1[[#This Row],[SpreadFavorite]],1,0)</f>
        <v>1</v>
      </c>
      <c r="P12975">
        <v>42.5</v>
      </c>
      <c r="Q12975" t="s">
        <v>197</v>
      </c>
      <c r="R12975" t="b">
        <v>0</v>
      </c>
    </row>
    <row r="12976" spans="1:22" x14ac:dyDescent="0.2">
      <c r="A12976" s="1">
        <v>44458</v>
      </c>
      <c r="B12976">
        <v>2021</v>
      </c>
      <c r="C12976">
        <f>_xlfn.MAXIFS(Table1[ScheduleWeekWritten],Table1[ScheduleSeason],Table1[[#This Row],[ScheduleSeason]])</f>
        <v>18</v>
      </c>
      <c r="D12976">
        <v>2</v>
      </c>
      <c r="E12976" cm="1">
        <f t="array" ref="E12976">_xlfn.XLOOKUP(Table1[[#This Row],[ScheduleWeekWritten]],Table3[Game],100+Table3[Increase],Table1[[#This Row],[ScheduleWeekWritten]])</f>
        <v>2</v>
      </c>
      <c r="F12976" t="b">
        <v>0</v>
      </c>
      <c r="G12976" t="s">
        <v>58</v>
      </c>
      <c r="H12976">
        <v>11</v>
      </c>
      <c r="I12976">
        <v>17</v>
      </c>
      <c r="J12976" t="s">
        <v>53</v>
      </c>
      <c r="K12976" t="s">
        <v>87</v>
      </c>
      <c r="L12976" t="str">
        <f>_xlfn.XLOOKUP(Table1[[#This Row],[TeamFavoriteID]],Table2[team_id],Table2[team_name],_xlfn.XLOOKUP(Table1[[#This Row],[TeamFavoriteID]],Table2[team_id_pfr],Table2[team_name],"Even"))</f>
        <v>San Francisco 49ers</v>
      </c>
      <c r="M12976">
        <v>-3.5</v>
      </c>
      <c r="N12976">
        <f>IF(Table1[[#This Row],[TeamFavorite]]=Table1[[#This Row],[TeamHome]],Table1[[#This Row],[ScoreAway]]-Table1[[#This Row],[ScoreHome]],Table1[[#This Row],[ScoreHome]]-Table1[[#This Row],[ScoreAway]])</f>
        <v>-6</v>
      </c>
      <c r="O12976">
        <f>IF(Table1[[#This Row],[SpreadActual]]&lt;Table1[[#This Row],[SpreadFavorite]],1,0)</f>
        <v>1</v>
      </c>
      <c r="P12976">
        <v>50</v>
      </c>
      <c r="Q12976" t="s">
        <v>183</v>
      </c>
      <c r="R12976" t="b">
        <v>0</v>
      </c>
    </row>
    <row r="12977" spans="1:22" x14ac:dyDescent="0.2">
      <c r="A12977" s="1">
        <v>44458</v>
      </c>
      <c r="B12977">
        <v>2021</v>
      </c>
      <c r="C12977">
        <f>_xlfn.MAXIFS(Table1[ScheduleWeekWritten],Table1[ScheduleSeason],Table1[[#This Row],[ScheduleSeason]])</f>
        <v>18</v>
      </c>
      <c r="D12977">
        <v>2</v>
      </c>
      <c r="E12977" cm="1">
        <f t="array" ref="E12977">_xlfn.XLOOKUP(Table1[[#This Row],[ScheduleWeekWritten]],Table3[Game],100+Table3[Increase],Table1[[#This Row],[ScheduleWeekWritten]])</f>
        <v>2</v>
      </c>
      <c r="F12977" t="b">
        <v>0</v>
      </c>
      <c r="G12977" t="s">
        <v>49</v>
      </c>
      <c r="H12977">
        <v>17</v>
      </c>
      <c r="I12977">
        <v>26</v>
      </c>
      <c r="J12977" t="s">
        <v>217</v>
      </c>
      <c r="K12977" t="s">
        <v>51</v>
      </c>
      <c r="L12977" t="str">
        <f>_xlfn.XLOOKUP(Table1[[#This Row],[TeamFavoriteID]],Table2[team_id],Table2[team_name],_xlfn.XLOOKUP(Table1[[#This Row],[TeamFavoriteID]],Table2[team_id_pfr],Table2[team_name],"Even"))</f>
        <v>Pittsburgh Steelers</v>
      </c>
      <c r="M12977">
        <v>-6</v>
      </c>
      <c r="N12977">
        <f>IF(Table1[[#This Row],[TeamFavorite]]=Table1[[#This Row],[TeamHome]],Table1[[#This Row],[ScoreAway]]-Table1[[#This Row],[ScoreHome]],Table1[[#This Row],[ScoreHome]]-Table1[[#This Row],[ScoreAway]])</f>
        <v>9</v>
      </c>
      <c r="O12977">
        <f>IF(Table1[[#This Row],[SpreadActual]]&lt;Table1[[#This Row],[SpreadFavorite]],1,0)</f>
        <v>0</v>
      </c>
      <c r="P12977">
        <v>47.5</v>
      </c>
      <c r="Q12977" t="s">
        <v>175</v>
      </c>
      <c r="R12977" t="b">
        <v>0</v>
      </c>
    </row>
    <row r="12978" spans="1:22" x14ac:dyDescent="0.2">
      <c r="A12978" s="1">
        <v>44458</v>
      </c>
      <c r="B12978">
        <v>2021</v>
      </c>
      <c r="C12978">
        <f>_xlfn.MAXIFS(Table1[ScheduleWeekWritten],Table1[ScheduleSeason],Table1[[#This Row],[ScheduleSeason]])</f>
        <v>18</v>
      </c>
      <c r="D12978">
        <v>2</v>
      </c>
      <c r="E12978" cm="1">
        <f t="array" ref="E12978">_xlfn.XLOOKUP(Table1[[#This Row],[ScheduleWeekWritten]],Table3[Game],100+Table3[Increase],Table1[[#This Row],[ScheduleWeekWritten]])</f>
        <v>2</v>
      </c>
      <c r="F12978" t="b">
        <v>0</v>
      </c>
      <c r="G12978" t="s">
        <v>128</v>
      </c>
      <c r="H12978">
        <v>30</v>
      </c>
      <c r="I12978">
        <v>33</v>
      </c>
      <c r="J12978" t="s">
        <v>171</v>
      </c>
      <c r="K12978" t="s">
        <v>132</v>
      </c>
      <c r="L12978" t="str">
        <f>_xlfn.XLOOKUP(Table1[[#This Row],[TeamFavoriteID]],Table2[team_id],Table2[team_name],_xlfn.XLOOKUP(Table1[[#This Row],[TeamFavoriteID]],Table2[team_id_pfr],Table2[team_name],"Even"))</f>
        <v>Seattle Seahawks</v>
      </c>
      <c r="M12978">
        <v>-5.5</v>
      </c>
      <c r="N12978">
        <f>IF(Table1[[#This Row],[TeamFavorite]]=Table1[[#This Row],[TeamHome]],Table1[[#This Row],[ScoreAway]]-Table1[[#This Row],[ScoreHome]],Table1[[#This Row],[ScoreHome]]-Table1[[#This Row],[ScoreAway]])</f>
        <v>3</v>
      </c>
      <c r="O12978">
        <f>IF(Table1[[#This Row],[SpreadActual]]&lt;Table1[[#This Row],[SpreadFavorite]],1,0)</f>
        <v>0</v>
      </c>
      <c r="P12978">
        <v>54</v>
      </c>
      <c r="Q12978" t="s">
        <v>223</v>
      </c>
      <c r="R12978" t="b">
        <v>0</v>
      </c>
    </row>
    <row r="12979" spans="1:22" x14ac:dyDescent="0.2">
      <c r="A12979" s="1">
        <v>44458</v>
      </c>
      <c r="B12979">
        <v>2021</v>
      </c>
      <c r="C12979">
        <f>_xlfn.MAXIFS(Table1[ScheduleWeekWritten],Table1[ScheduleSeason],Table1[[#This Row],[ScheduleSeason]])</f>
        <v>18</v>
      </c>
      <c r="D12979">
        <v>2</v>
      </c>
      <c r="E12979" cm="1">
        <f t="array" ref="E12979">_xlfn.XLOOKUP(Table1[[#This Row],[ScheduleWeekWritten]],Table3[Game],100+Table3[Increase],Table1[[#This Row],[ScheduleWeekWritten]])</f>
        <v>2</v>
      </c>
      <c r="F12979" t="b">
        <v>0</v>
      </c>
      <c r="G12979" t="s">
        <v>127</v>
      </c>
      <c r="H12979">
        <v>48</v>
      </c>
      <c r="I12979">
        <v>25</v>
      </c>
      <c r="J12979" t="s">
        <v>38</v>
      </c>
      <c r="K12979" t="s">
        <v>133</v>
      </c>
      <c r="L12979" t="str">
        <f>_xlfn.XLOOKUP(Table1[[#This Row],[TeamFavoriteID]],Table2[team_id],Table2[team_name],_xlfn.XLOOKUP(Table1[[#This Row],[TeamFavoriteID]],Table2[team_id_pfr],Table2[team_name],"Even"))</f>
        <v>Tampa Bay Buccaneers</v>
      </c>
      <c r="M12979">
        <v>-12.5</v>
      </c>
      <c r="N12979">
        <f>IF(Table1[[#This Row],[TeamFavorite]]=Table1[[#This Row],[TeamHome]],Table1[[#This Row],[ScoreAway]]-Table1[[#This Row],[ScoreHome]],Table1[[#This Row],[ScoreHome]]-Table1[[#This Row],[ScoreAway]])</f>
        <v>-23</v>
      </c>
      <c r="O12979">
        <f>IF(Table1[[#This Row],[SpreadActual]]&lt;Table1[[#This Row],[SpreadFavorite]],1,0)</f>
        <v>1</v>
      </c>
      <c r="P12979">
        <v>52</v>
      </c>
      <c r="Q12979" t="s">
        <v>168</v>
      </c>
      <c r="R12979" t="b">
        <v>0</v>
      </c>
    </row>
    <row r="12980" spans="1:22" x14ac:dyDescent="0.2">
      <c r="A12980" s="1">
        <v>44459</v>
      </c>
      <c r="B12980">
        <v>2021</v>
      </c>
      <c r="C12980">
        <f>_xlfn.MAXIFS(Table1[ScheduleWeekWritten],Table1[ScheduleSeason],Table1[[#This Row],[ScheduleSeason]])</f>
        <v>18</v>
      </c>
      <c r="D12980">
        <v>2</v>
      </c>
      <c r="E12980" cm="1">
        <f t="array" ref="E12980">_xlfn.XLOOKUP(Table1[[#This Row],[ScheduleWeekWritten]],Table3[Game],100+Table3[Increase],Table1[[#This Row],[ScheduleWeekWritten]])</f>
        <v>2</v>
      </c>
      <c r="F12980" t="b">
        <v>0</v>
      </c>
      <c r="G12980" t="s">
        <v>33</v>
      </c>
      <c r="H12980">
        <v>35</v>
      </c>
      <c r="I12980">
        <v>17</v>
      </c>
      <c r="J12980" t="s">
        <v>45</v>
      </c>
      <c r="K12980" t="s">
        <v>35</v>
      </c>
      <c r="L12980" t="str">
        <f>_xlfn.XLOOKUP(Table1[[#This Row],[TeamFavoriteID]],Table2[team_id],Table2[team_name],_xlfn.XLOOKUP(Table1[[#This Row],[TeamFavoriteID]],Table2[team_id_pfr],Table2[team_name],"Even"))</f>
        <v>Green Bay Packers</v>
      </c>
      <c r="M12980">
        <v>-10.5</v>
      </c>
      <c r="N12980">
        <f>IF(Table1[[#This Row],[TeamFavorite]]=Table1[[#This Row],[TeamHome]],Table1[[#This Row],[ScoreAway]]-Table1[[#This Row],[ScoreHome]],Table1[[#This Row],[ScoreHome]]-Table1[[#This Row],[ScoreAway]])</f>
        <v>-18</v>
      </c>
      <c r="O12980">
        <f>IF(Table1[[#This Row],[SpreadActual]]&lt;Table1[[#This Row],[SpreadFavorite]],1,0)</f>
        <v>1</v>
      </c>
      <c r="P12980">
        <v>48</v>
      </c>
      <c r="Q12980" t="s">
        <v>82</v>
      </c>
      <c r="R12980" t="b">
        <v>0</v>
      </c>
    </row>
    <row r="12981" spans="1:22" x14ac:dyDescent="0.2">
      <c r="A12981" s="1">
        <v>44462</v>
      </c>
      <c r="B12981">
        <v>2021</v>
      </c>
      <c r="C12981">
        <f>_xlfn.MAXIFS(Table1[ScheduleWeekWritten],Table1[ScheduleSeason],Table1[[#This Row],[ScheduleSeason]])</f>
        <v>18</v>
      </c>
      <c r="D12981">
        <v>3</v>
      </c>
      <c r="E12981" cm="1">
        <f t="array" ref="E12981">_xlfn.XLOOKUP(Table1[[#This Row],[ScheduleWeekWritten]],Table3[Game],100+Table3[Increase],Table1[[#This Row],[ScheduleWeekWritten]])</f>
        <v>3</v>
      </c>
      <c r="F12981" t="b">
        <v>0</v>
      </c>
      <c r="G12981" t="s">
        <v>177</v>
      </c>
      <c r="H12981">
        <v>9</v>
      </c>
      <c r="I12981">
        <v>24</v>
      </c>
      <c r="J12981" t="s">
        <v>152</v>
      </c>
      <c r="K12981" t="s">
        <v>162</v>
      </c>
      <c r="L12981" t="str">
        <f>_xlfn.XLOOKUP(Table1[[#This Row],[TeamFavoriteID]],Table2[team_id],Table2[team_name],_xlfn.XLOOKUP(Table1[[#This Row],[TeamFavoriteID]],Table2[team_id_pfr],Table2[team_name],"Even"))</f>
        <v>Carolina Panthers</v>
      </c>
      <c r="M12981">
        <v>-8</v>
      </c>
      <c r="N12981">
        <f>IF(Table1[[#This Row],[TeamFavorite]]=Table1[[#This Row],[TeamHome]],Table1[[#This Row],[ScoreAway]]-Table1[[#This Row],[ScoreHome]],Table1[[#This Row],[ScoreHome]]-Table1[[#This Row],[ScoreAway]])</f>
        <v>-15</v>
      </c>
      <c r="O12981">
        <f>IF(Table1[[#This Row],[SpreadActual]]&lt;Table1[[#This Row],[SpreadFavorite]],1,0)</f>
        <v>1</v>
      </c>
      <c r="P12981">
        <v>43</v>
      </c>
      <c r="Q12981" t="s">
        <v>207</v>
      </c>
      <c r="R12981" t="b">
        <v>0</v>
      </c>
      <c r="S12981">
        <v>72</v>
      </c>
      <c r="T12981">
        <v>0</v>
      </c>
      <c r="V12981" t="s">
        <v>103</v>
      </c>
    </row>
    <row r="12982" spans="1:22" x14ac:dyDescent="0.2">
      <c r="A12982" s="1">
        <v>44465</v>
      </c>
      <c r="B12982">
        <v>2021</v>
      </c>
      <c r="C12982">
        <f>_xlfn.MAXIFS(Table1[ScheduleWeekWritten],Table1[ScheduleSeason],Table1[[#This Row],[ScheduleSeason]])</f>
        <v>18</v>
      </c>
      <c r="D12982">
        <v>3</v>
      </c>
      <c r="E12982" cm="1">
        <f t="array" ref="E12982">_xlfn.XLOOKUP(Table1[[#This Row],[ScheduleWeekWritten]],Table3[Game],100+Table3[Increase],Table1[[#This Row],[ScheduleWeekWritten]])</f>
        <v>3</v>
      </c>
      <c r="F12982" t="b">
        <v>0</v>
      </c>
      <c r="G12982" t="s">
        <v>28</v>
      </c>
      <c r="H12982">
        <v>43</v>
      </c>
      <c r="I12982">
        <v>21</v>
      </c>
      <c r="J12982" t="s">
        <v>219</v>
      </c>
      <c r="K12982" t="s">
        <v>43</v>
      </c>
      <c r="L12982" t="str">
        <f>_xlfn.XLOOKUP(Table1[[#This Row],[TeamFavoriteID]],Table2[team_id],Table2[team_name],_xlfn.XLOOKUP(Table1[[#This Row],[TeamFavoriteID]],Table2[team_id_pfr],Table2[team_name],"Even"))</f>
        <v>Buffalo Bills</v>
      </c>
      <c r="M12982">
        <v>-7</v>
      </c>
      <c r="N12982">
        <f>IF(Table1[[#This Row],[TeamFavorite]]=Table1[[#This Row],[TeamHome]],Table1[[#This Row],[ScoreAway]]-Table1[[#This Row],[ScoreHome]],Table1[[#This Row],[ScoreHome]]-Table1[[#This Row],[ScoreAway]])</f>
        <v>-22</v>
      </c>
      <c r="O12982">
        <f>IF(Table1[[#This Row],[SpreadActual]]&lt;Table1[[#This Row],[SpreadFavorite]],1,0)</f>
        <v>1</v>
      </c>
      <c r="P12982">
        <v>45.5</v>
      </c>
      <c r="Q12982" t="s">
        <v>222</v>
      </c>
      <c r="R12982" t="b">
        <v>0</v>
      </c>
    </row>
    <row r="12983" spans="1:22" x14ac:dyDescent="0.2">
      <c r="A12983" s="1">
        <v>44465</v>
      </c>
      <c r="B12983">
        <v>2021</v>
      </c>
      <c r="C12983">
        <f>_xlfn.MAXIFS(Table1[ScheduleWeekWritten],Table1[ScheduleSeason],Table1[[#This Row],[ScheduleSeason]])</f>
        <v>18</v>
      </c>
      <c r="D12983">
        <v>3</v>
      </c>
      <c r="E12983" cm="1">
        <f t="array" ref="E12983">_xlfn.XLOOKUP(Table1[[#This Row],[ScheduleWeekWritten]],Table3[Game],100+Table3[Increase],Table1[[#This Row],[ScheduleWeekWritten]])</f>
        <v>3</v>
      </c>
      <c r="F12983" t="b">
        <v>0</v>
      </c>
      <c r="G12983" t="s">
        <v>62</v>
      </c>
      <c r="H12983">
        <v>26</v>
      </c>
      <c r="I12983">
        <v>6</v>
      </c>
      <c r="J12983" t="s">
        <v>46</v>
      </c>
      <c r="K12983" t="s">
        <v>63</v>
      </c>
      <c r="L12983" t="str">
        <f>_xlfn.XLOOKUP(Table1[[#This Row],[TeamFavoriteID]],Table2[team_id],Table2[team_name],_xlfn.XLOOKUP(Table1[[#This Row],[TeamFavoriteID]],Table2[team_id_pfr],Table2[team_name],"Even"))</f>
        <v>Cleveland Browns</v>
      </c>
      <c r="M12983">
        <v>-7.5</v>
      </c>
      <c r="N12983">
        <f>IF(Table1[[#This Row],[TeamFavorite]]=Table1[[#This Row],[TeamHome]],Table1[[#This Row],[ScoreAway]]-Table1[[#This Row],[ScoreHome]],Table1[[#This Row],[ScoreHome]]-Table1[[#This Row],[ScoreAway]])</f>
        <v>-20</v>
      </c>
      <c r="O12983">
        <f>IF(Table1[[#This Row],[SpreadActual]]&lt;Table1[[#This Row],[SpreadFavorite]],1,0)</f>
        <v>1</v>
      </c>
      <c r="P12983">
        <v>45</v>
      </c>
      <c r="Q12983" t="s">
        <v>170</v>
      </c>
      <c r="R12983" t="b">
        <v>0</v>
      </c>
    </row>
    <row r="12984" spans="1:22" x14ac:dyDescent="0.2">
      <c r="A12984" s="1">
        <v>44465</v>
      </c>
      <c r="B12984">
        <v>2021</v>
      </c>
      <c r="C12984">
        <f>_xlfn.MAXIFS(Table1[ScheduleWeekWritten],Table1[ScheduleSeason],Table1[[#This Row],[ScheduleSeason]])</f>
        <v>18</v>
      </c>
      <c r="D12984">
        <v>3</v>
      </c>
      <c r="E12984" cm="1">
        <f t="array" ref="E12984">_xlfn.XLOOKUP(Table1[[#This Row],[ScheduleWeekWritten]],Table3[Game],100+Table3[Increase],Table1[[#This Row],[ScheduleWeekWritten]])</f>
        <v>3</v>
      </c>
      <c r="F12984" t="b">
        <v>0</v>
      </c>
      <c r="G12984" t="s">
        <v>24</v>
      </c>
      <c r="H12984">
        <v>26</v>
      </c>
      <c r="I12984">
        <v>0</v>
      </c>
      <c r="J12984" t="s">
        <v>31</v>
      </c>
      <c r="K12984" t="s">
        <v>88</v>
      </c>
      <c r="L12984" t="str">
        <f>_xlfn.XLOOKUP(Table1[[#This Row],[TeamFavoriteID]],Table2[team_id],Table2[team_name],_xlfn.XLOOKUP(Table1[[#This Row],[TeamFavoriteID]],Table2[team_id_pfr],Table2[team_name],"Even"))</f>
        <v>Denver Broncos</v>
      </c>
      <c r="M12984">
        <v>-10</v>
      </c>
      <c r="N12984">
        <f>IF(Table1[[#This Row],[TeamFavorite]]=Table1[[#This Row],[TeamHome]],Table1[[#This Row],[ScoreAway]]-Table1[[#This Row],[ScoreHome]],Table1[[#This Row],[ScoreHome]]-Table1[[#This Row],[ScoreAway]])</f>
        <v>-26</v>
      </c>
      <c r="O12984">
        <f>IF(Table1[[#This Row],[SpreadActual]]&lt;Table1[[#This Row],[SpreadFavorite]],1,0)</f>
        <v>1</v>
      </c>
      <c r="P12984">
        <v>41.5</v>
      </c>
      <c r="Q12984" t="s">
        <v>224</v>
      </c>
      <c r="R12984" t="b">
        <v>0</v>
      </c>
    </row>
    <row r="12985" spans="1:22" x14ac:dyDescent="0.2">
      <c r="A12985" s="1">
        <v>44465</v>
      </c>
      <c r="B12985">
        <v>2021</v>
      </c>
      <c r="C12985">
        <f>_xlfn.MAXIFS(Table1[ScheduleWeekWritten],Table1[ScheduleSeason],Table1[[#This Row],[ScheduleSeason]])</f>
        <v>18</v>
      </c>
      <c r="D12985">
        <v>3</v>
      </c>
      <c r="E12985" cm="1">
        <f t="array" ref="E12985">_xlfn.XLOOKUP(Table1[[#This Row],[ScheduleWeekWritten]],Table3[Game],100+Table3[Increase],Table1[[#This Row],[ScheduleWeekWritten]])</f>
        <v>3</v>
      </c>
      <c r="F12985" t="b">
        <v>0</v>
      </c>
      <c r="G12985" t="s">
        <v>45</v>
      </c>
      <c r="H12985">
        <v>17</v>
      </c>
      <c r="I12985">
        <v>19</v>
      </c>
      <c r="J12985" t="s">
        <v>158</v>
      </c>
      <c r="K12985" t="s">
        <v>159</v>
      </c>
      <c r="L12985" t="str">
        <f>_xlfn.XLOOKUP(Table1[[#This Row],[TeamFavoriteID]],Table2[team_id],Table2[team_name],_xlfn.XLOOKUP(Table1[[#This Row],[TeamFavoriteID]],Table2[team_id_pfr],Table2[team_name],"Even"))</f>
        <v>Baltimore Ravens</v>
      </c>
      <c r="M12985">
        <v>-7.5</v>
      </c>
      <c r="N12985">
        <f>IF(Table1[[#This Row],[TeamFavorite]]=Table1[[#This Row],[TeamHome]],Table1[[#This Row],[ScoreAway]]-Table1[[#This Row],[ScoreHome]],Table1[[#This Row],[ScoreHome]]-Table1[[#This Row],[ScoreAway]])</f>
        <v>-2</v>
      </c>
      <c r="O12985">
        <f>IF(Table1[[#This Row],[SpreadActual]]&lt;Table1[[#This Row],[SpreadFavorite]],1,0)</f>
        <v>0</v>
      </c>
      <c r="P12985">
        <v>51</v>
      </c>
      <c r="Q12985" t="s">
        <v>181</v>
      </c>
      <c r="R12985" t="b">
        <v>0</v>
      </c>
      <c r="S12985">
        <v>72</v>
      </c>
      <c r="T12985">
        <v>0</v>
      </c>
      <c r="V12985" t="s">
        <v>103</v>
      </c>
    </row>
    <row r="12986" spans="1:22" x14ac:dyDescent="0.2">
      <c r="A12986" s="1">
        <v>44465</v>
      </c>
      <c r="B12986">
        <v>2021</v>
      </c>
      <c r="C12986">
        <f>_xlfn.MAXIFS(Table1[ScheduleWeekWritten],Table1[ScheduleSeason],Table1[[#This Row],[ScheduleSeason]])</f>
        <v>18</v>
      </c>
      <c r="D12986">
        <v>3</v>
      </c>
      <c r="E12986" cm="1">
        <f t="array" ref="E12986">_xlfn.XLOOKUP(Table1[[#This Row],[ScheduleWeekWritten]],Table3[Game],100+Table3[Increase],Table1[[#This Row],[ScheduleWeekWritten]])</f>
        <v>3</v>
      </c>
      <c r="F12986" t="b">
        <v>0</v>
      </c>
      <c r="G12986" t="s">
        <v>154</v>
      </c>
      <c r="H12986">
        <v>19</v>
      </c>
      <c r="I12986">
        <v>31</v>
      </c>
      <c r="J12986" t="s">
        <v>149</v>
      </c>
      <c r="K12986" t="s">
        <v>59</v>
      </c>
      <c r="L12986" t="str">
        <f>_xlfn.XLOOKUP(Table1[[#This Row],[TeamFavoriteID]],Table2[team_id],Table2[team_name],_xlfn.XLOOKUP(Table1[[#This Row],[TeamFavoriteID]],Table2[team_id_pfr],Table2[team_name],"Even"))</f>
        <v>Arizona Cardinals</v>
      </c>
      <c r="M12986">
        <v>-8</v>
      </c>
      <c r="N12986">
        <f>IF(Table1[[#This Row],[TeamFavorite]]=Table1[[#This Row],[TeamHome]],Table1[[#This Row],[ScoreAway]]-Table1[[#This Row],[ScoreHome]],Table1[[#This Row],[ScoreHome]]-Table1[[#This Row],[ScoreAway]])</f>
        <v>-12</v>
      </c>
      <c r="O12986">
        <f>IF(Table1[[#This Row],[SpreadActual]]&lt;Table1[[#This Row],[SpreadFavorite]],1,0)</f>
        <v>1</v>
      </c>
      <c r="P12986">
        <v>51.5</v>
      </c>
      <c r="Q12986" t="s">
        <v>214</v>
      </c>
      <c r="R12986" t="b">
        <v>0</v>
      </c>
    </row>
    <row r="12987" spans="1:22" x14ac:dyDescent="0.2">
      <c r="A12987" s="1">
        <v>44465</v>
      </c>
      <c r="B12987">
        <v>2021</v>
      </c>
      <c r="C12987">
        <f>_xlfn.MAXIFS(Table1[ScheduleWeekWritten],Table1[ScheduleSeason],Table1[[#This Row],[ScheduleSeason]])</f>
        <v>18</v>
      </c>
      <c r="D12987">
        <v>3</v>
      </c>
      <c r="E12987" cm="1">
        <f t="array" ref="E12987">_xlfn.XLOOKUP(Table1[[#This Row],[ScheduleWeekWritten]],Table3[Game],100+Table3[Increase],Table1[[#This Row],[ScheduleWeekWritten]])</f>
        <v>3</v>
      </c>
      <c r="F12987" t="b">
        <v>0</v>
      </c>
      <c r="G12987" t="s">
        <v>42</v>
      </c>
      <c r="H12987">
        <v>24</v>
      </c>
      <c r="I12987">
        <v>30</v>
      </c>
      <c r="J12987" t="s">
        <v>210</v>
      </c>
      <c r="K12987" t="s">
        <v>75</v>
      </c>
      <c r="L12987" t="str">
        <f>_xlfn.XLOOKUP(Table1[[#This Row],[TeamFavoriteID]],Table2[team_id],Table2[team_name],_xlfn.XLOOKUP(Table1[[#This Row],[TeamFavoriteID]],Table2[team_id_pfr],Table2[team_name],"Even"))</f>
        <v>Kansas City Chiefs</v>
      </c>
      <c r="M12987">
        <v>-7</v>
      </c>
      <c r="N12987">
        <f>IF(Table1[[#This Row],[TeamFavorite]]=Table1[[#This Row],[TeamHome]],Table1[[#This Row],[ScoreAway]]-Table1[[#This Row],[ScoreHome]],Table1[[#This Row],[ScoreHome]]-Table1[[#This Row],[ScoreAway]])</f>
        <v>6</v>
      </c>
      <c r="O12987">
        <f>IF(Table1[[#This Row],[SpreadActual]]&lt;Table1[[#This Row],[SpreadFavorite]],1,0)</f>
        <v>0</v>
      </c>
      <c r="P12987">
        <v>55</v>
      </c>
      <c r="Q12987" t="s">
        <v>117</v>
      </c>
      <c r="R12987" t="b">
        <v>0</v>
      </c>
    </row>
    <row r="12988" spans="1:22" x14ac:dyDescent="0.2">
      <c r="A12988" s="1">
        <v>44465</v>
      </c>
      <c r="B12988">
        <v>2021</v>
      </c>
      <c r="C12988">
        <f>_xlfn.MAXIFS(Table1[ScheduleWeekWritten],Table1[ScheduleSeason],Table1[[#This Row],[ScheduleSeason]])</f>
        <v>18</v>
      </c>
      <c r="D12988">
        <v>3</v>
      </c>
      <c r="E12988" cm="1">
        <f t="array" ref="E12988">_xlfn.XLOOKUP(Table1[[#This Row],[ScheduleWeekWritten]],Table3[Game],100+Table3[Increase],Table1[[#This Row],[ScheduleWeekWritten]])</f>
        <v>3</v>
      </c>
      <c r="F12988" t="b">
        <v>0</v>
      </c>
      <c r="G12988" t="s">
        <v>217</v>
      </c>
      <c r="H12988">
        <v>31</v>
      </c>
      <c r="I12988">
        <v>28</v>
      </c>
      <c r="J12988" t="s">
        <v>19</v>
      </c>
      <c r="K12988" t="s">
        <v>21</v>
      </c>
      <c r="L12988" t="str">
        <f>_xlfn.XLOOKUP(Table1[[#This Row],[TeamFavoriteID]],Table2[team_id],Table2[team_name],_xlfn.XLOOKUP(Table1[[#This Row],[TeamFavoriteID]],Table2[team_id_pfr],Table2[team_name],"Even"))</f>
        <v>Las Vegas Raiders</v>
      </c>
      <c r="M12988">
        <v>-3.5</v>
      </c>
      <c r="N12988">
        <f>IF(Table1[[#This Row],[TeamFavorite]]=Table1[[#This Row],[TeamHome]],Table1[[#This Row],[ScoreAway]]-Table1[[#This Row],[ScoreHome]],Table1[[#This Row],[ScoreHome]]-Table1[[#This Row],[ScoreAway]])</f>
        <v>-3</v>
      </c>
      <c r="O12988">
        <f>IF(Table1[[#This Row],[SpreadActual]]&lt;Table1[[#This Row],[SpreadFavorite]],1,0)</f>
        <v>0</v>
      </c>
      <c r="P12988">
        <v>45</v>
      </c>
      <c r="Q12988" t="s">
        <v>220</v>
      </c>
      <c r="R12988" t="b">
        <v>0</v>
      </c>
      <c r="S12988">
        <v>72</v>
      </c>
      <c r="T12988">
        <v>0</v>
      </c>
      <c r="V12988" t="s">
        <v>103</v>
      </c>
    </row>
    <row r="12989" spans="1:22" x14ac:dyDescent="0.2">
      <c r="A12989" s="1">
        <v>44465</v>
      </c>
      <c r="B12989">
        <v>2021</v>
      </c>
      <c r="C12989">
        <f>_xlfn.MAXIFS(Table1[ScheduleWeekWritten],Table1[ScheduleSeason],Table1[[#This Row],[ScheduleSeason]])</f>
        <v>18</v>
      </c>
      <c r="D12989">
        <v>3</v>
      </c>
      <c r="E12989" cm="1">
        <f t="array" ref="E12989">_xlfn.XLOOKUP(Table1[[#This Row],[ScheduleWeekWritten]],Table3[Game],100+Table3[Increase],Table1[[#This Row],[ScheduleWeekWritten]])</f>
        <v>3</v>
      </c>
      <c r="F12989" t="b">
        <v>0</v>
      </c>
      <c r="G12989" t="s">
        <v>39</v>
      </c>
      <c r="H12989">
        <v>34</v>
      </c>
      <c r="I12989">
        <v>24</v>
      </c>
      <c r="J12989" t="s">
        <v>127</v>
      </c>
      <c r="K12989" t="s">
        <v>133</v>
      </c>
      <c r="L12989" t="str">
        <f>_xlfn.XLOOKUP(Table1[[#This Row],[TeamFavoriteID]],Table2[team_id],Table2[team_name],_xlfn.XLOOKUP(Table1[[#This Row],[TeamFavoriteID]],Table2[team_id_pfr],Table2[team_name],"Even"))</f>
        <v>Tampa Bay Buccaneers</v>
      </c>
      <c r="M12989">
        <v>-1</v>
      </c>
      <c r="N12989">
        <f>IF(Table1[[#This Row],[TeamFavorite]]=Table1[[#This Row],[TeamHome]],Table1[[#This Row],[ScoreAway]]-Table1[[#This Row],[ScoreHome]],Table1[[#This Row],[ScoreHome]]-Table1[[#This Row],[ScoreAway]])</f>
        <v>10</v>
      </c>
      <c r="O12989">
        <f>IF(Table1[[#This Row],[SpreadActual]]&lt;Table1[[#This Row],[SpreadFavorite]],1,0)</f>
        <v>0</v>
      </c>
      <c r="P12989">
        <v>55</v>
      </c>
      <c r="Q12989" t="s">
        <v>218</v>
      </c>
      <c r="R12989" t="b">
        <v>0</v>
      </c>
      <c r="S12989">
        <v>72</v>
      </c>
      <c r="T12989">
        <v>0</v>
      </c>
      <c r="V12989" t="s">
        <v>103</v>
      </c>
    </row>
    <row r="12990" spans="1:22" x14ac:dyDescent="0.2">
      <c r="A12990" s="1">
        <v>44465</v>
      </c>
      <c r="B12990">
        <v>2021</v>
      </c>
      <c r="C12990">
        <f>_xlfn.MAXIFS(Table1[ScheduleWeekWritten],Table1[ScheduleSeason],Table1[[#This Row],[ScheduleSeason]])</f>
        <v>18</v>
      </c>
      <c r="D12990">
        <v>3</v>
      </c>
      <c r="E12990" cm="1">
        <f t="array" ref="E12990">_xlfn.XLOOKUP(Table1[[#This Row],[ScheduleWeekWritten]],Table3[Game],100+Table3[Increase],Table1[[#This Row],[ScheduleWeekWritten]])</f>
        <v>3</v>
      </c>
      <c r="F12990" t="b">
        <v>0</v>
      </c>
      <c r="G12990" t="s">
        <v>54</v>
      </c>
      <c r="H12990">
        <v>30</v>
      </c>
      <c r="I12990">
        <v>17</v>
      </c>
      <c r="J12990" t="s">
        <v>128</v>
      </c>
      <c r="K12990" t="s">
        <v>132</v>
      </c>
      <c r="L12990" t="str">
        <f>_xlfn.XLOOKUP(Table1[[#This Row],[TeamFavoriteID]],Table2[team_id],Table2[team_name],_xlfn.XLOOKUP(Table1[[#This Row],[TeamFavoriteID]],Table2[team_id_pfr],Table2[team_name],"Even"))</f>
        <v>Seattle Seahawks</v>
      </c>
      <c r="M12990">
        <v>-2</v>
      </c>
      <c r="N12990">
        <f>IF(Table1[[#This Row],[TeamFavorite]]=Table1[[#This Row],[TeamHome]],Table1[[#This Row],[ScoreAway]]-Table1[[#This Row],[ScoreHome]],Table1[[#This Row],[ScoreHome]]-Table1[[#This Row],[ScoreAway]])</f>
        <v>13</v>
      </c>
      <c r="O12990">
        <f>IF(Table1[[#This Row],[SpreadActual]]&lt;Table1[[#This Row],[SpreadFavorite]],1,0)</f>
        <v>0</v>
      </c>
      <c r="P12990">
        <v>54</v>
      </c>
      <c r="Q12990" t="s">
        <v>205</v>
      </c>
      <c r="R12990" t="b">
        <v>0</v>
      </c>
      <c r="S12990">
        <v>72</v>
      </c>
      <c r="T12990">
        <v>0</v>
      </c>
      <c r="V12990" t="s">
        <v>103</v>
      </c>
    </row>
    <row r="12991" spans="1:22" x14ac:dyDescent="0.2">
      <c r="A12991" s="1">
        <v>44465</v>
      </c>
      <c r="B12991">
        <v>2021</v>
      </c>
      <c r="C12991">
        <f>_xlfn.MAXIFS(Table1[ScheduleWeekWritten],Table1[ScheduleSeason],Table1[[#This Row],[ScheduleSeason]])</f>
        <v>18</v>
      </c>
      <c r="D12991">
        <v>3</v>
      </c>
      <c r="E12991" cm="1">
        <f t="array" ref="E12991">_xlfn.XLOOKUP(Table1[[#This Row],[ScheduleWeekWritten]],Table3[Game],100+Table3[Increase],Table1[[#This Row],[ScheduleWeekWritten]])</f>
        <v>3</v>
      </c>
      <c r="F12991" t="b">
        <v>0</v>
      </c>
      <c r="G12991" t="s">
        <v>115</v>
      </c>
      <c r="H12991">
        <v>13</v>
      </c>
      <c r="I12991">
        <v>28</v>
      </c>
      <c r="J12991" t="s">
        <v>95</v>
      </c>
      <c r="K12991" t="s">
        <v>70</v>
      </c>
      <c r="L12991" t="str">
        <f>_xlfn.XLOOKUP(Table1[[#This Row],[TeamFavoriteID]],Table2[team_id],Table2[team_name],_xlfn.XLOOKUP(Table1[[#This Row],[TeamFavoriteID]],Table2[team_id_pfr],Table2[team_name],"Even"))</f>
        <v>Boston Patriots</v>
      </c>
      <c r="M12991">
        <v>-3</v>
      </c>
      <c r="N12991">
        <f>IF(Table1[[#This Row],[TeamFavorite]]=Table1[[#This Row],[TeamHome]],Table1[[#This Row],[ScoreAway]]-Table1[[#This Row],[ScoreHome]],Table1[[#This Row],[ScoreHome]]-Table1[[#This Row],[ScoreAway]])</f>
        <v>-15</v>
      </c>
      <c r="O12991">
        <f>IF(Table1[[#This Row],[SpreadActual]]&lt;Table1[[#This Row],[SpreadFavorite]],1,0)</f>
        <v>1</v>
      </c>
      <c r="P12991">
        <v>43.5</v>
      </c>
      <c r="Q12991" t="s">
        <v>179</v>
      </c>
      <c r="R12991" t="b">
        <v>0</v>
      </c>
    </row>
    <row r="12992" spans="1:22" x14ac:dyDescent="0.2">
      <c r="A12992" s="1">
        <v>44465</v>
      </c>
      <c r="B12992">
        <v>2021</v>
      </c>
      <c r="C12992">
        <f>_xlfn.MAXIFS(Table1[ScheduleWeekWritten],Table1[ScheduleSeason],Table1[[#This Row],[ScheduleSeason]])</f>
        <v>18</v>
      </c>
      <c r="D12992">
        <v>3</v>
      </c>
      <c r="E12992" cm="1">
        <f t="array" ref="E12992">_xlfn.XLOOKUP(Table1[[#This Row],[ScheduleWeekWritten]],Table3[Game],100+Table3[Increase],Table1[[#This Row],[ScheduleWeekWritten]])</f>
        <v>3</v>
      </c>
      <c r="F12992" t="b">
        <v>0</v>
      </c>
      <c r="G12992" t="s">
        <v>50</v>
      </c>
      <c r="H12992">
        <v>14</v>
      </c>
      <c r="I12992">
        <v>17</v>
      </c>
      <c r="J12992" t="s">
        <v>38</v>
      </c>
      <c r="K12992" t="s">
        <v>90</v>
      </c>
      <c r="L12992" t="str">
        <f>_xlfn.XLOOKUP(Table1[[#This Row],[TeamFavoriteID]],Table2[team_id],Table2[team_name],_xlfn.XLOOKUP(Table1[[#This Row],[TeamFavoriteID]],Table2[team_id_pfr],Table2[team_name],"Even"))</f>
        <v>New York Giants</v>
      </c>
      <c r="M12992">
        <v>-2.5</v>
      </c>
      <c r="N12992">
        <f>IF(Table1[[#This Row],[TeamFavorite]]=Table1[[#This Row],[TeamHome]],Table1[[#This Row],[ScoreAway]]-Table1[[#This Row],[ScoreHome]],Table1[[#This Row],[ScoreHome]]-Table1[[#This Row],[ScoreAway]])</f>
        <v>3</v>
      </c>
      <c r="O12992">
        <f>IF(Table1[[#This Row],[SpreadActual]]&lt;Table1[[#This Row],[SpreadFavorite]],1,0)</f>
        <v>0</v>
      </c>
      <c r="P12992">
        <v>48</v>
      </c>
      <c r="Q12992" t="s">
        <v>197</v>
      </c>
      <c r="R12992" t="b">
        <v>0</v>
      </c>
    </row>
    <row r="12993" spans="1:22" x14ac:dyDescent="0.2">
      <c r="A12993" s="1">
        <v>44465</v>
      </c>
      <c r="B12993">
        <v>2021</v>
      </c>
      <c r="C12993">
        <f>_xlfn.MAXIFS(Table1[ScheduleWeekWritten],Table1[ScheduleSeason],Table1[[#This Row],[ScheduleSeason]])</f>
        <v>18</v>
      </c>
      <c r="D12993">
        <v>3</v>
      </c>
      <c r="E12993" cm="1">
        <f t="array" ref="E12993">_xlfn.XLOOKUP(Table1[[#This Row],[ScheduleWeekWritten]],Table3[Game],100+Table3[Increase],Table1[[#This Row],[ScheduleWeekWritten]])</f>
        <v>3</v>
      </c>
      <c r="F12993" t="b">
        <v>0</v>
      </c>
      <c r="G12993" t="s">
        <v>49</v>
      </c>
      <c r="H12993">
        <v>10</v>
      </c>
      <c r="I12993">
        <v>24</v>
      </c>
      <c r="J12993" t="s">
        <v>101</v>
      </c>
      <c r="K12993" t="s">
        <v>51</v>
      </c>
      <c r="L12993" t="str">
        <f>_xlfn.XLOOKUP(Table1[[#This Row],[TeamFavoriteID]],Table2[team_id],Table2[team_name],_xlfn.XLOOKUP(Table1[[#This Row],[TeamFavoriteID]],Table2[team_id_pfr],Table2[team_name],"Even"))</f>
        <v>Pittsburgh Steelers</v>
      </c>
      <c r="M12993">
        <v>-2.5</v>
      </c>
      <c r="N12993">
        <f>IF(Table1[[#This Row],[TeamFavorite]]=Table1[[#This Row],[TeamHome]],Table1[[#This Row],[ScoreAway]]-Table1[[#This Row],[ScoreHome]],Table1[[#This Row],[ScoreHome]]-Table1[[#This Row],[ScoreAway]])</f>
        <v>14</v>
      </c>
      <c r="O12993">
        <f>IF(Table1[[#This Row],[SpreadActual]]&lt;Table1[[#This Row],[SpreadFavorite]],1,0)</f>
        <v>0</v>
      </c>
      <c r="P12993">
        <v>42.5</v>
      </c>
      <c r="Q12993" t="s">
        <v>175</v>
      </c>
      <c r="R12993" t="b">
        <v>0</v>
      </c>
    </row>
    <row r="12994" spans="1:22" x14ac:dyDescent="0.2">
      <c r="A12994" s="1">
        <v>44465</v>
      </c>
      <c r="B12994">
        <v>2021</v>
      </c>
      <c r="C12994">
        <f>_xlfn.MAXIFS(Table1[ScheduleWeekWritten],Table1[ScheduleSeason],Table1[[#This Row],[ScheduleSeason]])</f>
        <v>18</v>
      </c>
      <c r="D12994">
        <v>3</v>
      </c>
      <c r="E12994" cm="1">
        <f t="array" ref="E12994">_xlfn.XLOOKUP(Table1[[#This Row],[ScheduleWeekWritten]],Table3[Game],100+Table3[Increase],Table1[[#This Row],[ScheduleWeekWritten]])</f>
        <v>3</v>
      </c>
      <c r="F12994" t="b">
        <v>0</v>
      </c>
      <c r="G12994" t="s">
        <v>53</v>
      </c>
      <c r="H12994">
        <v>28</v>
      </c>
      <c r="I12994">
        <v>30</v>
      </c>
      <c r="J12994" t="s">
        <v>33</v>
      </c>
      <c r="K12994" t="s">
        <v>87</v>
      </c>
      <c r="L12994" t="str">
        <f>_xlfn.XLOOKUP(Table1[[#This Row],[TeamFavoriteID]],Table2[team_id],Table2[team_name],_xlfn.XLOOKUP(Table1[[#This Row],[TeamFavoriteID]],Table2[team_id_pfr],Table2[team_name],"Even"))</f>
        <v>San Francisco 49ers</v>
      </c>
      <c r="M12994">
        <v>-3</v>
      </c>
      <c r="N12994">
        <f>IF(Table1[[#This Row],[TeamFavorite]]=Table1[[#This Row],[TeamHome]],Table1[[#This Row],[ScoreAway]]-Table1[[#This Row],[ScoreHome]],Table1[[#This Row],[ScoreHome]]-Table1[[#This Row],[ScoreAway]])</f>
        <v>2</v>
      </c>
      <c r="O12994">
        <f>IF(Table1[[#This Row],[SpreadActual]]&lt;Table1[[#This Row],[SpreadFavorite]],1,0)</f>
        <v>0</v>
      </c>
      <c r="P12994">
        <v>50.5</v>
      </c>
      <c r="Q12994" t="s">
        <v>203</v>
      </c>
      <c r="R12994" t="b">
        <v>0</v>
      </c>
    </row>
    <row r="12995" spans="1:22" x14ac:dyDescent="0.2">
      <c r="A12995" s="1">
        <v>44465</v>
      </c>
      <c r="B12995">
        <v>2021</v>
      </c>
      <c r="C12995">
        <f>_xlfn.MAXIFS(Table1[ScheduleWeekWritten],Table1[ScheduleSeason],Table1[[#This Row],[ScheduleSeason]])</f>
        <v>18</v>
      </c>
      <c r="D12995">
        <v>3</v>
      </c>
      <c r="E12995" cm="1">
        <f t="array" ref="E12995">_xlfn.XLOOKUP(Table1[[#This Row],[ScheduleWeekWritten]],Table3[Game],100+Table3[Increase],Table1[[#This Row],[ScheduleWeekWritten]])</f>
        <v>3</v>
      </c>
      <c r="F12995" t="b">
        <v>0</v>
      </c>
      <c r="G12995" t="s">
        <v>171</v>
      </c>
      <c r="H12995">
        <v>25</v>
      </c>
      <c r="I12995">
        <v>16</v>
      </c>
      <c r="J12995" t="s">
        <v>140</v>
      </c>
      <c r="K12995" t="s">
        <v>25</v>
      </c>
      <c r="L12995" t="str">
        <f>_xlfn.XLOOKUP(Table1[[#This Row],[TeamFavoriteID]],Table2[team_id],Table2[team_name],_xlfn.XLOOKUP(Table1[[#This Row],[TeamFavoriteID]],Table2[team_id_pfr],Table2[team_name],"Even"))</f>
        <v>Houston Oilers</v>
      </c>
      <c r="M12995">
        <v>-5</v>
      </c>
      <c r="N12995">
        <f>IF(Table1[[#This Row],[TeamFavorite]]=Table1[[#This Row],[TeamHome]],Table1[[#This Row],[ScoreAway]]-Table1[[#This Row],[ScoreHome]],Table1[[#This Row],[ScoreHome]]-Table1[[#This Row],[ScoreAway]])</f>
        <v>9</v>
      </c>
      <c r="O12995">
        <f>IF(Table1[[#This Row],[SpreadActual]]&lt;Table1[[#This Row],[SpreadFavorite]],1,0)</f>
        <v>0</v>
      </c>
      <c r="P12995">
        <v>47</v>
      </c>
      <c r="Q12995" t="s">
        <v>172</v>
      </c>
      <c r="R12995" t="b">
        <v>0</v>
      </c>
    </row>
    <row r="12996" spans="1:22" x14ac:dyDescent="0.2">
      <c r="A12996" s="1">
        <v>44466</v>
      </c>
      <c r="B12996">
        <v>2021</v>
      </c>
      <c r="C12996">
        <f>_xlfn.MAXIFS(Table1[ScheduleWeekWritten],Table1[ScheduleSeason],Table1[[#This Row],[ScheduleSeason]])</f>
        <v>18</v>
      </c>
      <c r="D12996">
        <v>3</v>
      </c>
      <c r="E12996" cm="1">
        <f t="array" ref="E12996">_xlfn.XLOOKUP(Table1[[#This Row],[ScheduleWeekWritten]],Table3[Game],100+Table3[Increase],Table1[[#This Row],[ScheduleWeekWritten]])</f>
        <v>3</v>
      </c>
      <c r="F12996" t="b">
        <v>0</v>
      </c>
      <c r="G12996" t="s">
        <v>67</v>
      </c>
      <c r="H12996">
        <v>41</v>
      </c>
      <c r="I12996">
        <v>21</v>
      </c>
      <c r="J12996" t="s">
        <v>58</v>
      </c>
      <c r="K12996" t="s">
        <v>68</v>
      </c>
      <c r="L12996" t="str">
        <f>_xlfn.XLOOKUP(Table1[[#This Row],[TeamFavoriteID]],Table2[team_id],Table2[team_name],_xlfn.XLOOKUP(Table1[[#This Row],[TeamFavoriteID]],Table2[team_id_pfr],Table2[team_name],"Even"))</f>
        <v>Dallas Cowboys</v>
      </c>
      <c r="M12996">
        <v>-3.5</v>
      </c>
      <c r="N12996">
        <f>IF(Table1[[#This Row],[TeamFavorite]]=Table1[[#This Row],[TeamHome]],Table1[[#This Row],[ScoreAway]]-Table1[[#This Row],[ScoreHome]],Table1[[#This Row],[ScoreHome]]-Table1[[#This Row],[ScoreAway]])</f>
        <v>-20</v>
      </c>
      <c r="O12996">
        <f>IF(Table1[[#This Row],[SpreadActual]]&lt;Table1[[#This Row],[SpreadFavorite]],1,0)</f>
        <v>1</v>
      </c>
      <c r="P12996">
        <v>51.5</v>
      </c>
      <c r="Q12996" t="s">
        <v>208</v>
      </c>
      <c r="R12996" t="b">
        <v>0</v>
      </c>
      <c r="S12996">
        <v>72</v>
      </c>
      <c r="T12996">
        <v>0</v>
      </c>
      <c r="V12996" t="s">
        <v>103</v>
      </c>
    </row>
    <row r="12997" spans="1:22" x14ac:dyDescent="0.2">
      <c r="A12997" s="1">
        <v>44469</v>
      </c>
      <c r="B12997">
        <v>2021</v>
      </c>
      <c r="C12997">
        <f>_xlfn.MAXIFS(Table1[ScheduleWeekWritten],Table1[ScheduleSeason],Table1[[#This Row],[ScheduleSeason]])</f>
        <v>18</v>
      </c>
      <c r="D12997">
        <v>4</v>
      </c>
      <c r="E12997" cm="1">
        <f t="array" ref="E12997">_xlfn.XLOOKUP(Table1[[#This Row],[ScheduleWeekWritten]],Table3[Game],100+Table3[Increase],Table1[[#This Row],[ScheduleWeekWritten]])</f>
        <v>4</v>
      </c>
      <c r="F12997" t="b">
        <v>0</v>
      </c>
      <c r="G12997" t="s">
        <v>101</v>
      </c>
      <c r="H12997">
        <v>24</v>
      </c>
      <c r="I12997">
        <v>21</v>
      </c>
      <c r="J12997" t="s">
        <v>154</v>
      </c>
      <c r="K12997" t="s">
        <v>104</v>
      </c>
      <c r="L12997" t="str">
        <f>_xlfn.XLOOKUP(Table1[[#This Row],[TeamFavoriteID]],Table2[team_id],Table2[team_name],_xlfn.XLOOKUP(Table1[[#This Row],[TeamFavoriteID]],Table2[team_id_pfr],Table2[team_name],"Even"))</f>
        <v>Cincinnati Bengals</v>
      </c>
      <c r="M12997">
        <v>-7.5</v>
      </c>
      <c r="N12997">
        <f>IF(Table1[[#This Row],[TeamFavorite]]=Table1[[#This Row],[TeamHome]],Table1[[#This Row],[ScoreAway]]-Table1[[#This Row],[ScoreHome]],Table1[[#This Row],[ScoreHome]]-Table1[[#This Row],[ScoreAway]])</f>
        <v>-3</v>
      </c>
      <c r="O12997">
        <f>IF(Table1[[#This Row],[SpreadActual]]&lt;Table1[[#This Row],[SpreadFavorite]],1,0)</f>
        <v>0</v>
      </c>
      <c r="P12997">
        <v>46</v>
      </c>
      <c r="Q12997" t="s">
        <v>173</v>
      </c>
      <c r="R12997" t="b">
        <v>0</v>
      </c>
    </row>
    <row r="12998" spans="1:22" x14ac:dyDescent="0.2">
      <c r="A12998" s="1">
        <v>44472</v>
      </c>
      <c r="B12998">
        <v>2021</v>
      </c>
      <c r="C12998">
        <f>_xlfn.MAXIFS(Table1[ScheduleWeekWritten],Table1[ScheduleSeason],Table1[[#This Row],[ScheduleSeason]])</f>
        <v>18</v>
      </c>
      <c r="D12998">
        <v>4</v>
      </c>
      <c r="E12998" cm="1">
        <f t="array" ref="E12998">_xlfn.XLOOKUP(Table1[[#This Row],[ScheduleWeekWritten]],Table3[Game],100+Table3[Increase],Table1[[#This Row],[ScheduleWeekWritten]])</f>
        <v>4</v>
      </c>
      <c r="F12998" t="b">
        <v>0</v>
      </c>
      <c r="G12998" t="s">
        <v>38</v>
      </c>
      <c r="H12998">
        <v>30</v>
      </c>
      <c r="I12998">
        <v>34</v>
      </c>
      <c r="J12998" t="s">
        <v>219</v>
      </c>
      <c r="K12998" t="s">
        <v>85</v>
      </c>
      <c r="L12998" t="str">
        <f>_xlfn.XLOOKUP(Table1[[#This Row],[TeamFavoriteID]],Table2[team_id],Table2[team_name],_xlfn.XLOOKUP(Table1[[#This Row],[TeamFavoriteID]],Table2[team_id_pfr],Table2[team_name],"Even"))</f>
        <v>Washington Commanders</v>
      </c>
      <c r="M12998">
        <v>-2</v>
      </c>
      <c r="N12998">
        <f>IF(Table1[[#This Row],[TeamFavorite]]=Table1[[#This Row],[TeamHome]],Table1[[#This Row],[ScoreAway]]-Table1[[#This Row],[ScoreHome]],Table1[[#This Row],[ScoreHome]]-Table1[[#This Row],[ScoreAway]])</f>
        <v>-4</v>
      </c>
      <c r="O12998">
        <f>IF(Table1[[#This Row],[SpreadActual]]&lt;Table1[[#This Row],[SpreadFavorite]],1,0)</f>
        <v>1</v>
      </c>
      <c r="P12998">
        <v>47.5</v>
      </c>
      <c r="Q12998" t="s">
        <v>213</v>
      </c>
      <c r="R12998" t="b">
        <v>0</v>
      </c>
      <c r="S12998">
        <v>72</v>
      </c>
      <c r="T12998">
        <v>0</v>
      </c>
      <c r="V12998" t="s">
        <v>103</v>
      </c>
    </row>
    <row r="12999" spans="1:22" x14ac:dyDescent="0.2">
      <c r="A12999" s="1">
        <v>44472</v>
      </c>
      <c r="B12999">
        <v>2021</v>
      </c>
      <c r="C12999">
        <f>_xlfn.MAXIFS(Table1[ScheduleWeekWritten],Table1[ScheduleSeason],Table1[[#This Row],[ScheduleSeason]])</f>
        <v>18</v>
      </c>
      <c r="D12999">
        <v>4</v>
      </c>
      <c r="E12999" cm="1">
        <f t="array" ref="E12999">_xlfn.XLOOKUP(Table1[[#This Row],[ScheduleWeekWritten]],Table3[Game],100+Table3[Increase],Table1[[#This Row],[ScheduleWeekWritten]])</f>
        <v>4</v>
      </c>
      <c r="F12999" t="b">
        <v>0</v>
      </c>
      <c r="G12999" t="s">
        <v>28</v>
      </c>
      <c r="H12999">
        <v>40</v>
      </c>
      <c r="I12999">
        <v>0</v>
      </c>
      <c r="J12999" t="s">
        <v>177</v>
      </c>
      <c r="K12999" t="s">
        <v>43</v>
      </c>
      <c r="L12999" t="str">
        <f>_xlfn.XLOOKUP(Table1[[#This Row],[TeamFavoriteID]],Table2[team_id],Table2[team_name],_xlfn.XLOOKUP(Table1[[#This Row],[TeamFavoriteID]],Table2[team_id_pfr],Table2[team_name],"Even"))</f>
        <v>Buffalo Bills</v>
      </c>
      <c r="M12999">
        <v>-19</v>
      </c>
      <c r="N12999">
        <f>IF(Table1[[#This Row],[TeamFavorite]]=Table1[[#This Row],[TeamHome]],Table1[[#This Row],[ScoreAway]]-Table1[[#This Row],[ScoreHome]],Table1[[#This Row],[ScoreHome]]-Table1[[#This Row],[ScoreAway]])</f>
        <v>-40</v>
      </c>
      <c r="O12999">
        <f>IF(Table1[[#This Row],[SpreadActual]]&lt;Table1[[#This Row],[SpreadFavorite]],1,0)</f>
        <v>1</v>
      </c>
      <c r="P12999">
        <v>47.5</v>
      </c>
      <c r="Q12999" t="s">
        <v>222</v>
      </c>
      <c r="R12999" t="b">
        <v>0</v>
      </c>
    </row>
    <row r="13000" spans="1:22" x14ac:dyDescent="0.2">
      <c r="A13000" s="1">
        <v>44472</v>
      </c>
      <c r="B13000">
        <v>2021</v>
      </c>
      <c r="C13000">
        <f>_xlfn.MAXIFS(Table1[ScheduleWeekWritten],Table1[ScheduleSeason],Table1[[#This Row],[ScheduleSeason]])</f>
        <v>18</v>
      </c>
      <c r="D13000">
        <v>4</v>
      </c>
      <c r="E13000" cm="1">
        <f t="array" ref="E13000">_xlfn.XLOOKUP(Table1[[#This Row],[ScheduleWeekWritten]],Table3[Game],100+Table3[Increase],Table1[[#This Row],[ScheduleWeekWritten]])</f>
        <v>4</v>
      </c>
      <c r="F13000" t="b">
        <v>0</v>
      </c>
      <c r="G13000" t="s">
        <v>46</v>
      </c>
      <c r="H13000">
        <v>24</v>
      </c>
      <c r="I13000">
        <v>14</v>
      </c>
      <c r="J13000" t="s">
        <v>45</v>
      </c>
      <c r="K13000" t="s">
        <v>47</v>
      </c>
      <c r="L13000" t="str">
        <f>_xlfn.XLOOKUP(Table1[[#This Row],[TeamFavoriteID]],Table2[team_id],Table2[team_name],_xlfn.XLOOKUP(Table1[[#This Row],[TeamFavoriteID]],Table2[team_id_pfr],Table2[team_name],"Even"))</f>
        <v>Chicago Bears</v>
      </c>
      <c r="M13000">
        <v>-3</v>
      </c>
      <c r="N13000">
        <f>IF(Table1[[#This Row],[TeamFavorite]]=Table1[[#This Row],[TeamHome]],Table1[[#This Row],[ScoreAway]]-Table1[[#This Row],[ScoreHome]],Table1[[#This Row],[ScoreHome]]-Table1[[#This Row],[ScoreAway]])</f>
        <v>-10</v>
      </c>
      <c r="O13000">
        <f>IF(Table1[[#This Row],[SpreadActual]]&lt;Table1[[#This Row],[SpreadFavorite]],1,0)</f>
        <v>1</v>
      </c>
      <c r="P13000">
        <v>41.5</v>
      </c>
      <c r="Q13000" t="s">
        <v>114</v>
      </c>
      <c r="R13000" t="b">
        <v>0</v>
      </c>
    </row>
    <row r="13001" spans="1:22" x14ac:dyDescent="0.2">
      <c r="A13001" s="1">
        <v>44472</v>
      </c>
      <c r="B13001">
        <v>2021</v>
      </c>
      <c r="C13001">
        <f>_xlfn.MAXIFS(Table1[ScheduleWeekWritten],Table1[ScheduleSeason],Table1[[#This Row],[ScheduleSeason]])</f>
        <v>18</v>
      </c>
      <c r="D13001">
        <v>4</v>
      </c>
      <c r="E13001" cm="1">
        <f t="array" ref="E13001">_xlfn.XLOOKUP(Table1[[#This Row],[ScheduleWeekWritten]],Table3[Game],100+Table3[Increase],Table1[[#This Row],[ScheduleWeekWritten]])</f>
        <v>4</v>
      </c>
      <c r="F13001" t="b">
        <v>0</v>
      </c>
      <c r="G13001" t="s">
        <v>67</v>
      </c>
      <c r="H13001">
        <v>36</v>
      </c>
      <c r="I13001">
        <v>28</v>
      </c>
      <c r="J13001" t="s">
        <v>152</v>
      </c>
      <c r="K13001" t="s">
        <v>68</v>
      </c>
      <c r="L13001" t="str">
        <f>_xlfn.XLOOKUP(Table1[[#This Row],[TeamFavoriteID]],Table2[team_id],Table2[team_name],_xlfn.XLOOKUP(Table1[[#This Row],[TeamFavoriteID]],Table2[team_id_pfr],Table2[team_name],"Even"))</f>
        <v>Dallas Cowboys</v>
      </c>
      <c r="M13001">
        <v>-4.5</v>
      </c>
      <c r="N13001">
        <f>IF(Table1[[#This Row],[TeamFavorite]]=Table1[[#This Row],[TeamHome]],Table1[[#This Row],[ScoreAway]]-Table1[[#This Row],[ScoreHome]],Table1[[#This Row],[ScoreHome]]-Table1[[#This Row],[ScoreAway]])</f>
        <v>-8</v>
      </c>
      <c r="O13001">
        <f>IF(Table1[[#This Row],[SpreadActual]]&lt;Table1[[#This Row],[SpreadFavorite]],1,0)</f>
        <v>1</v>
      </c>
      <c r="P13001">
        <v>51.5</v>
      </c>
      <c r="Q13001" t="s">
        <v>208</v>
      </c>
      <c r="R13001" t="b">
        <v>0</v>
      </c>
      <c r="S13001">
        <v>72</v>
      </c>
      <c r="T13001">
        <v>0</v>
      </c>
      <c r="V13001" t="s">
        <v>103</v>
      </c>
    </row>
    <row r="13002" spans="1:22" x14ac:dyDescent="0.2">
      <c r="A13002" s="1">
        <v>44472</v>
      </c>
      <c r="B13002">
        <v>2021</v>
      </c>
      <c r="C13002">
        <f>_xlfn.MAXIFS(Table1[ScheduleWeekWritten],Table1[ScheduleSeason],Table1[[#This Row],[ScheduleSeason]])</f>
        <v>18</v>
      </c>
      <c r="D13002">
        <v>4</v>
      </c>
      <c r="E13002" cm="1">
        <f t="array" ref="E13002">_xlfn.XLOOKUP(Table1[[#This Row],[ScheduleWeekWritten]],Table3[Game],100+Table3[Increase],Table1[[#This Row],[ScheduleWeekWritten]])</f>
        <v>4</v>
      </c>
      <c r="F13002" t="b">
        <v>0</v>
      </c>
      <c r="G13002" t="s">
        <v>24</v>
      </c>
      <c r="H13002">
        <v>7</v>
      </c>
      <c r="I13002">
        <v>23</v>
      </c>
      <c r="J13002" t="s">
        <v>158</v>
      </c>
      <c r="K13002" t="s">
        <v>88</v>
      </c>
      <c r="L13002" t="str">
        <f>_xlfn.XLOOKUP(Table1[[#This Row],[TeamFavoriteID]],Table2[team_id],Table2[team_name],_xlfn.XLOOKUP(Table1[[#This Row],[TeamFavoriteID]],Table2[team_id_pfr],Table2[team_name],"Even"))</f>
        <v>Denver Broncos</v>
      </c>
      <c r="M13002">
        <v>-1</v>
      </c>
      <c r="N13002">
        <f>IF(Table1[[#This Row],[TeamFavorite]]=Table1[[#This Row],[TeamHome]],Table1[[#This Row],[ScoreAway]]-Table1[[#This Row],[ScoreHome]],Table1[[#This Row],[ScoreHome]]-Table1[[#This Row],[ScoreAway]])</f>
        <v>16</v>
      </c>
      <c r="O13002">
        <f>IF(Table1[[#This Row],[SpreadActual]]&lt;Table1[[#This Row],[SpreadFavorite]],1,0)</f>
        <v>0</v>
      </c>
      <c r="P13002">
        <v>44</v>
      </c>
      <c r="Q13002" t="s">
        <v>224</v>
      </c>
      <c r="R13002" t="b">
        <v>0</v>
      </c>
    </row>
    <row r="13003" spans="1:22" x14ac:dyDescent="0.2">
      <c r="A13003" s="1">
        <v>44472</v>
      </c>
      <c r="B13003">
        <v>2021</v>
      </c>
      <c r="C13003">
        <f>_xlfn.MAXIFS(Table1[ScheduleWeekWritten],Table1[ScheduleSeason],Table1[[#This Row],[ScheduleSeason]])</f>
        <v>18</v>
      </c>
      <c r="D13003">
        <v>4</v>
      </c>
      <c r="E13003" cm="1">
        <f t="array" ref="E13003">_xlfn.XLOOKUP(Table1[[#This Row],[ScheduleWeekWritten]],Table3[Game],100+Table3[Increase],Table1[[#This Row],[ScheduleWeekWritten]])</f>
        <v>4</v>
      </c>
      <c r="F13003" t="b">
        <v>0</v>
      </c>
      <c r="G13003" t="s">
        <v>33</v>
      </c>
      <c r="H13003">
        <v>27</v>
      </c>
      <c r="I13003">
        <v>17</v>
      </c>
      <c r="J13003" t="s">
        <v>49</v>
      </c>
      <c r="K13003" t="s">
        <v>35</v>
      </c>
      <c r="L13003" t="str">
        <f>_xlfn.XLOOKUP(Table1[[#This Row],[TeamFavoriteID]],Table2[team_id],Table2[team_name],_xlfn.XLOOKUP(Table1[[#This Row],[TeamFavoriteID]],Table2[team_id_pfr],Table2[team_name],"Even"))</f>
        <v>Green Bay Packers</v>
      </c>
      <c r="M13003">
        <v>-6</v>
      </c>
      <c r="N13003">
        <f>IF(Table1[[#This Row],[TeamFavorite]]=Table1[[#This Row],[TeamHome]],Table1[[#This Row],[ScoreAway]]-Table1[[#This Row],[ScoreHome]],Table1[[#This Row],[ScoreHome]]-Table1[[#This Row],[ScoreAway]])</f>
        <v>-10</v>
      </c>
      <c r="O13003">
        <f>IF(Table1[[#This Row],[SpreadActual]]&lt;Table1[[#This Row],[SpreadFavorite]],1,0)</f>
        <v>1</v>
      </c>
      <c r="P13003">
        <v>45</v>
      </c>
      <c r="Q13003" t="s">
        <v>82</v>
      </c>
      <c r="R13003" t="b">
        <v>0</v>
      </c>
    </row>
    <row r="13004" spans="1:22" x14ac:dyDescent="0.2">
      <c r="A13004" s="1">
        <v>44472</v>
      </c>
      <c r="B13004">
        <v>2021</v>
      </c>
      <c r="C13004">
        <f>_xlfn.MAXIFS(Table1[ScheduleWeekWritten],Table1[ScheduleSeason],Table1[[#This Row],[ScheduleSeason]])</f>
        <v>18</v>
      </c>
      <c r="D13004">
        <v>4</v>
      </c>
      <c r="E13004" cm="1">
        <f t="array" ref="E13004">_xlfn.XLOOKUP(Table1[[#This Row],[ScheduleWeekWritten]],Table3[Game],100+Table3[Increase],Table1[[#This Row],[ScheduleWeekWritten]])</f>
        <v>4</v>
      </c>
      <c r="F13004" t="b">
        <v>0</v>
      </c>
      <c r="G13004" t="s">
        <v>39</v>
      </c>
      <c r="H13004">
        <v>20</v>
      </c>
      <c r="I13004">
        <v>37</v>
      </c>
      <c r="J13004" t="s">
        <v>149</v>
      </c>
      <c r="K13004" t="s">
        <v>40</v>
      </c>
      <c r="L13004" t="str">
        <f>_xlfn.XLOOKUP(Table1[[#This Row],[TeamFavoriteID]],Table2[team_id],Table2[team_name],_xlfn.XLOOKUP(Table1[[#This Row],[TeamFavoriteID]],Table2[team_id_pfr],Table2[team_name],"Even"))</f>
        <v>Los Angeles Rams</v>
      </c>
      <c r="M13004">
        <v>-4</v>
      </c>
      <c r="N13004">
        <f>IF(Table1[[#This Row],[TeamFavorite]]=Table1[[#This Row],[TeamHome]],Table1[[#This Row],[ScoreAway]]-Table1[[#This Row],[ScoreHome]],Table1[[#This Row],[ScoreHome]]-Table1[[#This Row],[ScoreAway]])</f>
        <v>17</v>
      </c>
      <c r="O13004">
        <f>IF(Table1[[#This Row],[SpreadActual]]&lt;Table1[[#This Row],[SpreadFavorite]],1,0)</f>
        <v>0</v>
      </c>
      <c r="P13004">
        <v>54</v>
      </c>
      <c r="Q13004" t="s">
        <v>218</v>
      </c>
      <c r="R13004" t="b">
        <v>0</v>
      </c>
      <c r="S13004">
        <v>72</v>
      </c>
      <c r="T13004">
        <v>0</v>
      </c>
      <c r="V13004" t="s">
        <v>103</v>
      </c>
    </row>
    <row r="13005" spans="1:22" x14ac:dyDescent="0.2">
      <c r="A13005" s="1">
        <v>44472</v>
      </c>
      <c r="B13005">
        <v>2021</v>
      </c>
      <c r="C13005">
        <f>_xlfn.MAXIFS(Table1[ScheduleWeekWritten],Table1[ScheduleSeason],Table1[[#This Row],[ScheduleSeason]])</f>
        <v>18</v>
      </c>
      <c r="D13005">
        <v>4</v>
      </c>
      <c r="E13005" cm="1">
        <f t="array" ref="E13005">_xlfn.XLOOKUP(Table1[[#This Row],[ScheduleWeekWritten]],Table3[Game],100+Table3[Increase],Table1[[#This Row],[ScheduleWeekWritten]])</f>
        <v>4</v>
      </c>
      <c r="F13005" t="b">
        <v>0</v>
      </c>
      <c r="G13005" t="s">
        <v>19</v>
      </c>
      <c r="H13005">
        <v>17</v>
      </c>
      <c r="I13005">
        <v>27</v>
      </c>
      <c r="J13005" t="s">
        <v>140</v>
      </c>
      <c r="K13005" t="s">
        <v>91</v>
      </c>
      <c r="L13005" t="str">
        <f>_xlfn.XLOOKUP(Table1[[#This Row],[TeamFavoriteID]],Table2[team_id],Table2[team_name],_xlfn.XLOOKUP(Table1[[#This Row],[TeamFavoriteID]],Table2[team_id_pfr],Table2[team_name],"Even"))</f>
        <v>Miami Dolphins</v>
      </c>
      <c r="M13005">
        <v>-2.5</v>
      </c>
      <c r="N13005">
        <f>IF(Table1[[#This Row],[TeamFavorite]]=Table1[[#This Row],[TeamHome]],Table1[[#This Row],[ScoreAway]]-Table1[[#This Row],[ScoreHome]],Table1[[#This Row],[ScoreHome]]-Table1[[#This Row],[ScoreAway]])</f>
        <v>10</v>
      </c>
      <c r="O13005">
        <f>IF(Table1[[#This Row],[SpreadActual]]&lt;Table1[[#This Row],[SpreadFavorite]],1,0)</f>
        <v>0</v>
      </c>
      <c r="P13005">
        <v>41.5</v>
      </c>
      <c r="Q13005" t="s">
        <v>212</v>
      </c>
      <c r="R13005" t="b">
        <v>0</v>
      </c>
    </row>
    <row r="13006" spans="1:22" x14ac:dyDescent="0.2">
      <c r="A13006" s="1">
        <v>44472</v>
      </c>
      <c r="B13006">
        <v>2021</v>
      </c>
      <c r="C13006">
        <f>_xlfn.MAXIFS(Table1[ScheduleWeekWritten],Table1[ScheduleSeason],Table1[[#This Row],[ScheduleSeason]])</f>
        <v>18</v>
      </c>
      <c r="D13006">
        <v>4</v>
      </c>
      <c r="E13006" cm="1">
        <f t="array" ref="E13006">_xlfn.XLOOKUP(Table1[[#This Row],[ScheduleWeekWritten]],Table3[Game],100+Table3[Increase],Table1[[#This Row],[ScheduleWeekWritten]])</f>
        <v>4</v>
      </c>
      <c r="F13006" t="b">
        <v>0</v>
      </c>
      <c r="G13006" t="s">
        <v>54</v>
      </c>
      <c r="H13006">
        <v>7</v>
      </c>
      <c r="I13006">
        <v>14</v>
      </c>
      <c r="J13006" t="s">
        <v>62</v>
      </c>
      <c r="K13006" t="s">
        <v>63</v>
      </c>
      <c r="L13006" t="str">
        <f>_xlfn.XLOOKUP(Table1[[#This Row],[TeamFavoriteID]],Table2[team_id],Table2[team_name],_xlfn.XLOOKUP(Table1[[#This Row],[TeamFavoriteID]],Table2[team_id_pfr],Table2[team_name],"Even"))</f>
        <v>Cleveland Browns</v>
      </c>
      <c r="M13006">
        <v>-1</v>
      </c>
      <c r="N13006">
        <f>IF(Table1[[#This Row],[TeamFavorite]]=Table1[[#This Row],[TeamHome]],Table1[[#This Row],[ScoreAway]]-Table1[[#This Row],[ScoreHome]],Table1[[#This Row],[ScoreHome]]-Table1[[#This Row],[ScoreAway]])</f>
        <v>-7</v>
      </c>
      <c r="O13006">
        <f>IF(Table1[[#This Row],[SpreadActual]]&lt;Table1[[#This Row],[SpreadFavorite]],1,0)</f>
        <v>1</v>
      </c>
      <c r="P13006">
        <v>52</v>
      </c>
      <c r="Q13006" t="s">
        <v>205</v>
      </c>
      <c r="R13006" t="b">
        <v>0</v>
      </c>
      <c r="S13006">
        <v>72</v>
      </c>
      <c r="T13006">
        <v>0</v>
      </c>
      <c r="V13006" t="s">
        <v>103</v>
      </c>
    </row>
    <row r="13007" spans="1:22" x14ac:dyDescent="0.2">
      <c r="A13007" s="1">
        <v>44472</v>
      </c>
      <c r="B13007">
        <v>2021</v>
      </c>
      <c r="C13007">
        <f>_xlfn.MAXIFS(Table1[ScheduleWeekWritten],Table1[ScheduleSeason],Table1[[#This Row],[ScheduleSeason]])</f>
        <v>18</v>
      </c>
      <c r="D13007">
        <v>4</v>
      </c>
      <c r="E13007" cm="1">
        <f t="array" ref="E13007">_xlfn.XLOOKUP(Table1[[#This Row],[ScheduleWeekWritten]],Table3[Game],100+Table3[Increase],Table1[[#This Row],[ScheduleWeekWritten]])</f>
        <v>4</v>
      </c>
      <c r="F13007" t="b">
        <v>0</v>
      </c>
      <c r="G13007" t="s">
        <v>115</v>
      </c>
      <c r="H13007">
        <v>17</v>
      </c>
      <c r="I13007">
        <v>19</v>
      </c>
      <c r="J13007" t="s">
        <v>127</v>
      </c>
      <c r="K13007" t="s">
        <v>133</v>
      </c>
      <c r="L13007" t="str">
        <f>_xlfn.XLOOKUP(Table1[[#This Row],[TeamFavoriteID]],Table2[team_id],Table2[team_name],_xlfn.XLOOKUP(Table1[[#This Row],[TeamFavoriteID]],Table2[team_id_pfr],Table2[team_name],"Even"))</f>
        <v>Tampa Bay Buccaneers</v>
      </c>
      <c r="M13007">
        <v>-6.5</v>
      </c>
      <c r="N13007">
        <f>IF(Table1[[#This Row],[TeamFavorite]]=Table1[[#This Row],[TeamHome]],Table1[[#This Row],[ScoreAway]]-Table1[[#This Row],[ScoreHome]],Table1[[#This Row],[ScoreHome]]-Table1[[#This Row],[ScoreAway]])</f>
        <v>-2</v>
      </c>
      <c r="O13007">
        <f>IF(Table1[[#This Row],[SpreadActual]]&lt;Table1[[#This Row],[SpreadFavorite]],1,0)</f>
        <v>0</v>
      </c>
      <c r="P13007">
        <v>49</v>
      </c>
      <c r="Q13007" t="s">
        <v>179</v>
      </c>
      <c r="R13007" t="b">
        <v>0</v>
      </c>
    </row>
    <row r="13008" spans="1:22" x14ac:dyDescent="0.2">
      <c r="A13008" s="1">
        <v>44472</v>
      </c>
      <c r="B13008">
        <v>2021</v>
      </c>
      <c r="C13008">
        <f>_xlfn.MAXIFS(Table1[ScheduleWeekWritten],Table1[ScheduleSeason],Table1[[#This Row],[ScheduleSeason]])</f>
        <v>18</v>
      </c>
      <c r="D13008">
        <v>4</v>
      </c>
      <c r="E13008" cm="1">
        <f t="array" ref="E13008">_xlfn.XLOOKUP(Table1[[#This Row],[ScheduleWeekWritten]],Table3[Game],100+Table3[Increase],Table1[[#This Row],[ScheduleWeekWritten]])</f>
        <v>4</v>
      </c>
      <c r="F13008" t="b">
        <v>0</v>
      </c>
      <c r="G13008" t="s">
        <v>95</v>
      </c>
      <c r="H13008">
        <v>21</v>
      </c>
      <c r="I13008">
        <v>27</v>
      </c>
      <c r="J13008" t="s">
        <v>50</v>
      </c>
      <c r="K13008" t="s">
        <v>98</v>
      </c>
      <c r="L13008" t="str">
        <f>_xlfn.XLOOKUP(Table1[[#This Row],[TeamFavoriteID]],Table2[team_id],Table2[team_name],_xlfn.XLOOKUP(Table1[[#This Row],[TeamFavoriteID]],Table2[team_id_pfr],Table2[team_name],"Even"))</f>
        <v>New Orleans Saints</v>
      </c>
      <c r="M13008">
        <v>-7</v>
      </c>
      <c r="N13008">
        <f>IF(Table1[[#This Row],[TeamFavorite]]=Table1[[#This Row],[TeamHome]],Table1[[#This Row],[ScoreAway]]-Table1[[#This Row],[ScoreHome]],Table1[[#This Row],[ScoreHome]]-Table1[[#This Row],[ScoreAway]])</f>
        <v>6</v>
      </c>
      <c r="O13008">
        <f>IF(Table1[[#This Row],[SpreadActual]]&lt;Table1[[#This Row],[SpreadFavorite]],1,0)</f>
        <v>0</v>
      </c>
      <c r="P13008">
        <v>42.5</v>
      </c>
      <c r="Q13008" t="s">
        <v>225</v>
      </c>
      <c r="R13008" t="b">
        <v>0</v>
      </c>
      <c r="S13008">
        <v>72</v>
      </c>
      <c r="T13008">
        <v>0</v>
      </c>
      <c r="V13008" t="s">
        <v>103</v>
      </c>
    </row>
    <row r="13009" spans="1:22" x14ac:dyDescent="0.2">
      <c r="A13009" s="1">
        <v>44472</v>
      </c>
      <c r="B13009">
        <v>2021</v>
      </c>
      <c r="C13009">
        <f>_xlfn.MAXIFS(Table1[ScheduleWeekWritten],Table1[ScheduleSeason],Table1[[#This Row],[ScheduleSeason]])</f>
        <v>18</v>
      </c>
      <c r="D13009">
        <v>4</v>
      </c>
      <c r="E13009" cm="1">
        <f t="array" ref="E13009">_xlfn.XLOOKUP(Table1[[#This Row],[ScheduleWeekWritten]],Table3[Game],100+Table3[Increase],Table1[[#This Row],[ScheduleWeekWritten]])</f>
        <v>4</v>
      </c>
      <c r="F13009" t="b">
        <v>0</v>
      </c>
      <c r="G13009" t="s">
        <v>31</v>
      </c>
      <c r="H13009">
        <v>27</v>
      </c>
      <c r="I13009">
        <v>24</v>
      </c>
      <c r="J13009" t="s">
        <v>171</v>
      </c>
      <c r="K13009" t="s">
        <v>25</v>
      </c>
      <c r="L13009" t="str">
        <f>_xlfn.XLOOKUP(Table1[[#This Row],[TeamFavoriteID]],Table2[team_id],Table2[team_name],_xlfn.XLOOKUP(Table1[[#This Row],[TeamFavoriteID]],Table2[team_id_pfr],Table2[team_name],"Even"))</f>
        <v>Houston Oilers</v>
      </c>
      <c r="M13009">
        <v>-6</v>
      </c>
      <c r="N13009">
        <f>IF(Table1[[#This Row],[TeamFavorite]]=Table1[[#This Row],[TeamHome]],Table1[[#This Row],[ScoreAway]]-Table1[[#This Row],[ScoreHome]],Table1[[#This Row],[ScoreHome]]-Table1[[#This Row],[ScoreAway]])</f>
        <v>3</v>
      </c>
      <c r="O13009">
        <f>IF(Table1[[#This Row],[SpreadActual]]&lt;Table1[[#This Row],[SpreadFavorite]],1,0)</f>
        <v>0</v>
      </c>
      <c r="P13009">
        <v>44.5</v>
      </c>
      <c r="Q13009" t="s">
        <v>197</v>
      </c>
      <c r="R13009" t="b">
        <v>0</v>
      </c>
    </row>
    <row r="13010" spans="1:22" x14ac:dyDescent="0.2">
      <c r="A13010" s="1">
        <v>44472</v>
      </c>
      <c r="B13010">
        <v>2021</v>
      </c>
      <c r="C13010">
        <f>_xlfn.MAXIFS(Table1[ScheduleWeekWritten],Table1[ScheduleSeason],Table1[[#This Row],[ScheduleSeason]])</f>
        <v>18</v>
      </c>
      <c r="D13010">
        <v>4</v>
      </c>
      <c r="E13010" cm="1">
        <f t="array" ref="E13010">_xlfn.XLOOKUP(Table1[[#This Row],[ScheduleWeekWritten]],Table3[Game],100+Table3[Increase],Table1[[#This Row],[ScheduleWeekWritten]])</f>
        <v>4</v>
      </c>
      <c r="F13010" t="b">
        <v>0</v>
      </c>
      <c r="G13010" t="s">
        <v>58</v>
      </c>
      <c r="H13010">
        <v>30</v>
      </c>
      <c r="I13010">
        <v>42</v>
      </c>
      <c r="J13010" t="s">
        <v>42</v>
      </c>
      <c r="K13010" t="s">
        <v>75</v>
      </c>
      <c r="L13010" t="str">
        <f>_xlfn.XLOOKUP(Table1[[#This Row],[TeamFavoriteID]],Table2[team_id],Table2[team_name],_xlfn.XLOOKUP(Table1[[#This Row],[TeamFavoriteID]],Table2[team_id_pfr],Table2[team_name],"Even"))</f>
        <v>Kansas City Chiefs</v>
      </c>
      <c r="M13010">
        <v>-7</v>
      </c>
      <c r="N13010">
        <f>IF(Table1[[#This Row],[TeamFavorite]]=Table1[[#This Row],[TeamHome]],Table1[[#This Row],[ScoreAway]]-Table1[[#This Row],[ScoreHome]],Table1[[#This Row],[ScoreHome]]-Table1[[#This Row],[ScoreAway]])</f>
        <v>-12</v>
      </c>
      <c r="O13010">
        <f>IF(Table1[[#This Row],[SpreadActual]]&lt;Table1[[#This Row],[SpreadFavorite]],1,0)</f>
        <v>1</v>
      </c>
      <c r="P13010">
        <v>54</v>
      </c>
      <c r="Q13010" t="s">
        <v>183</v>
      </c>
      <c r="R13010" t="b">
        <v>0</v>
      </c>
    </row>
    <row r="13011" spans="1:22" x14ac:dyDescent="0.2">
      <c r="A13011" s="1">
        <v>44472</v>
      </c>
      <c r="B13011">
        <v>2021</v>
      </c>
      <c r="C13011">
        <f>_xlfn.MAXIFS(Table1[ScheduleWeekWritten],Table1[ScheduleSeason],Table1[[#This Row],[ScheduleSeason]])</f>
        <v>18</v>
      </c>
      <c r="D13011">
        <v>4</v>
      </c>
      <c r="E13011" cm="1">
        <f t="array" ref="E13011">_xlfn.XLOOKUP(Table1[[#This Row],[ScheduleWeekWritten]],Table3[Game],100+Table3[Increase],Table1[[#This Row],[ScheduleWeekWritten]])</f>
        <v>4</v>
      </c>
      <c r="F13011" t="b">
        <v>0</v>
      </c>
      <c r="G13011" t="s">
        <v>53</v>
      </c>
      <c r="H13011">
        <v>21</v>
      </c>
      <c r="I13011">
        <v>28</v>
      </c>
      <c r="J13011" t="s">
        <v>128</v>
      </c>
      <c r="K13011" t="s">
        <v>87</v>
      </c>
      <c r="L13011" t="str">
        <f>_xlfn.XLOOKUP(Table1[[#This Row],[TeamFavoriteID]],Table2[team_id],Table2[team_name],_xlfn.XLOOKUP(Table1[[#This Row],[TeamFavoriteID]],Table2[team_id_pfr],Table2[team_name],"Even"))</f>
        <v>San Francisco 49ers</v>
      </c>
      <c r="M13011">
        <v>-2.5</v>
      </c>
      <c r="N13011">
        <f>IF(Table1[[#This Row],[TeamFavorite]]=Table1[[#This Row],[TeamHome]],Table1[[#This Row],[ScoreAway]]-Table1[[#This Row],[ScoreHome]],Table1[[#This Row],[ScoreHome]]-Table1[[#This Row],[ScoreAway]])</f>
        <v>7</v>
      </c>
      <c r="O13011">
        <f>IF(Table1[[#This Row],[SpreadActual]]&lt;Table1[[#This Row],[SpreadFavorite]],1,0)</f>
        <v>0</v>
      </c>
      <c r="P13011">
        <v>52</v>
      </c>
      <c r="Q13011" t="s">
        <v>203</v>
      </c>
      <c r="R13011" t="b">
        <v>0</v>
      </c>
    </row>
    <row r="13012" spans="1:22" x14ac:dyDescent="0.2">
      <c r="A13012" s="1">
        <v>44473</v>
      </c>
      <c r="B13012">
        <v>2021</v>
      </c>
      <c r="C13012">
        <f>_xlfn.MAXIFS(Table1[ScheduleWeekWritten],Table1[ScheduleSeason],Table1[[#This Row],[ScheduleSeason]])</f>
        <v>18</v>
      </c>
      <c r="D13012">
        <v>4</v>
      </c>
      <c r="E13012" cm="1">
        <f t="array" ref="E13012">_xlfn.XLOOKUP(Table1[[#This Row],[ScheduleWeekWritten]],Table3[Game],100+Table3[Increase],Table1[[#This Row],[ScheduleWeekWritten]])</f>
        <v>4</v>
      </c>
      <c r="F13012" t="b">
        <v>0</v>
      </c>
      <c r="G13012" t="s">
        <v>210</v>
      </c>
      <c r="H13012">
        <v>28</v>
      </c>
      <c r="I13012">
        <v>14</v>
      </c>
      <c r="J13012" t="s">
        <v>217</v>
      </c>
      <c r="K13012" t="s">
        <v>29</v>
      </c>
      <c r="L13012" t="str">
        <f>_xlfn.XLOOKUP(Table1[[#This Row],[TeamFavoriteID]],Table2[team_id],Table2[team_name],_xlfn.XLOOKUP(Table1[[#This Row],[TeamFavoriteID]],Table2[team_id_pfr],Table2[team_name],"Even"))</f>
        <v>Los Angeles Chargers</v>
      </c>
      <c r="M13012">
        <v>-3</v>
      </c>
      <c r="N13012">
        <f>IF(Table1[[#This Row],[TeamFavorite]]=Table1[[#This Row],[TeamHome]],Table1[[#This Row],[ScoreAway]]-Table1[[#This Row],[ScoreHome]],Table1[[#This Row],[ScoreHome]]-Table1[[#This Row],[ScoreAway]])</f>
        <v>-14</v>
      </c>
      <c r="O13012">
        <f>IF(Table1[[#This Row],[SpreadActual]]&lt;Table1[[#This Row],[SpreadFavorite]],1,0)</f>
        <v>1</v>
      </c>
      <c r="P13012">
        <v>51.5</v>
      </c>
      <c r="Q13012" t="s">
        <v>218</v>
      </c>
      <c r="R13012" t="b">
        <v>0</v>
      </c>
      <c r="S13012">
        <v>72</v>
      </c>
      <c r="T13012">
        <v>0</v>
      </c>
      <c r="V13012" t="s">
        <v>103</v>
      </c>
    </row>
    <row r="13013" spans="1:22" x14ac:dyDescent="0.2">
      <c r="A13013" s="1">
        <v>44476</v>
      </c>
      <c r="B13013">
        <v>2021</v>
      </c>
      <c r="C13013">
        <f>_xlfn.MAXIFS(Table1[ScheduleWeekWritten],Table1[ScheduleSeason],Table1[[#This Row],[ScheduleSeason]])</f>
        <v>18</v>
      </c>
      <c r="D13013">
        <v>5</v>
      </c>
      <c r="E13013" cm="1">
        <f t="array" ref="E13013">_xlfn.XLOOKUP(Table1[[#This Row],[ScheduleWeekWritten]],Table3[Game],100+Table3[Increase],Table1[[#This Row],[ScheduleWeekWritten]])</f>
        <v>5</v>
      </c>
      <c r="F13013" t="b">
        <v>0</v>
      </c>
      <c r="G13013" t="s">
        <v>128</v>
      </c>
      <c r="H13013">
        <v>17</v>
      </c>
      <c r="I13013">
        <v>26</v>
      </c>
      <c r="J13013" t="s">
        <v>39</v>
      </c>
      <c r="K13013" t="s">
        <v>40</v>
      </c>
      <c r="L13013" t="str">
        <f>_xlfn.XLOOKUP(Table1[[#This Row],[TeamFavoriteID]],Table2[team_id],Table2[team_name],_xlfn.XLOOKUP(Table1[[#This Row],[TeamFavoriteID]],Table2[team_id_pfr],Table2[team_name],"Even"))</f>
        <v>Los Angeles Rams</v>
      </c>
      <c r="M13013">
        <v>-2.5</v>
      </c>
      <c r="N13013">
        <f>IF(Table1[[#This Row],[TeamFavorite]]=Table1[[#This Row],[TeamHome]],Table1[[#This Row],[ScoreAway]]-Table1[[#This Row],[ScoreHome]],Table1[[#This Row],[ScoreHome]]-Table1[[#This Row],[ScoreAway]])</f>
        <v>-9</v>
      </c>
      <c r="O13013">
        <f>IF(Table1[[#This Row],[SpreadActual]]&lt;Table1[[#This Row],[SpreadFavorite]],1,0)</f>
        <v>1</v>
      </c>
      <c r="P13013">
        <v>53.5</v>
      </c>
      <c r="Q13013" t="s">
        <v>223</v>
      </c>
      <c r="R13013" t="b">
        <v>0</v>
      </c>
    </row>
    <row r="13014" spans="1:22" x14ac:dyDescent="0.2">
      <c r="A13014" s="1">
        <v>44479</v>
      </c>
      <c r="B13014">
        <v>2021</v>
      </c>
      <c r="C13014">
        <f>_xlfn.MAXIFS(Table1[ScheduleWeekWritten],Table1[ScheduleSeason],Table1[[#This Row],[ScheduleSeason]])</f>
        <v>18</v>
      </c>
      <c r="D13014">
        <v>5</v>
      </c>
      <c r="E13014" cm="1">
        <f t="array" ref="E13014">_xlfn.XLOOKUP(Table1[[#This Row],[ScheduleWeekWritten]],Table3[Game],100+Table3[Increase],Table1[[#This Row],[ScheduleWeekWritten]])</f>
        <v>5</v>
      </c>
      <c r="F13014" t="b">
        <v>0</v>
      </c>
      <c r="G13014" t="s">
        <v>149</v>
      </c>
      <c r="H13014">
        <v>17</v>
      </c>
      <c r="I13014">
        <v>10</v>
      </c>
      <c r="J13014" t="s">
        <v>53</v>
      </c>
      <c r="K13014" t="s">
        <v>59</v>
      </c>
      <c r="L13014" t="str">
        <f>_xlfn.XLOOKUP(Table1[[#This Row],[TeamFavoriteID]],Table2[team_id],Table2[team_name],_xlfn.XLOOKUP(Table1[[#This Row],[TeamFavoriteID]],Table2[team_id_pfr],Table2[team_name],"Even"))</f>
        <v>Arizona Cardinals</v>
      </c>
      <c r="M13014">
        <v>-6</v>
      </c>
      <c r="N13014">
        <f>IF(Table1[[#This Row],[TeamFavorite]]=Table1[[#This Row],[TeamHome]],Table1[[#This Row],[ScoreAway]]-Table1[[#This Row],[ScoreHome]],Table1[[#This Row],[ScoreHome]]-Table1[[#This Row],[ScoreAway]])</f>
        <v>-7</v>
      </c>
      <c r="O13014">
        <f>IF(Table1[[#This Row],[SpreadActual]]&lt;Table1[[#This Row],[SpreadFavorite]],1,0)</f>
        <v>1</v>
      </c>
      <c r="P13014">
        <v>48.5</v>
      </c>
      <c r="Q13014" t="s">
        <v>221</v>
      </c>
      <c r="R13014" t="b">
        <v>0</v>
      </c>
      <c r="S13014">
        <v>72</v>
      </c>
      <c r="T13014">
        <v>0</v>
      </c>
      <c r="V13014" t="s">
        <v>103</v>
      </c>
    </row>
    <row r="13015" spans="1:22" x14ac:dyDescent="0.2">
      <c r="A13015" s="1">
        <v>44479</v>
      </c>
      <c r="B13015">
        <v>2021</v>
      </c>
      <c r="C13015">
        <f>_xlfn.MAXIFS(Table1[ScheduleWeekWritten],Table1[ScheduleSeason],Table1[[#This Row],[ScheduleSeason]])</f>
        <v>18</v>
      </c>
      <c r="D13015">
        <v>5</v>
      </c>
      <c r="E13015" cm="1">
        <f t="array" ref="E13015">_xlfn.XLOOKUP(Table1[[#This Row],[ScheduleWeekWritten]],Table3[Game],100+Table3[Increase],Table1[[#This Row],[ScheduleWeekWritten]])</f>
        <v>5</v>
      </c>
      <c r="F13015" t="b">
        <v>0</v>
      </c>
      <c r="G13015" t="s">
        <v>38</v>
      </c>
      <c r="H13015">
        <v>27</v>
      </c>
      <c r="I13015">
        <v>20</v>
      </c>
      <c r="J13015" t="s">
        <v>31</v>
      </c>
      <c r="K13015" t="s">
        <v>109</v>
      </c>
      <c r="L13015" t="str">
        <f>_xlfn.XLOOKUP(Table1[[#This Row],[TeamFavoriteID]],Table2[team_id],Table2[team_name],_xlfn.XLOOKUP(Table1[[#This Row],[TeamFavoriteID]],Table2[team_id_pfr],Table2[team_name],"Even"))</f>
        <v>Atlanta Falcons</v>
      </c>
      <c r="M13015">
        <v>-3</v>
      </c>
      <c r="N13015">
        <f>IF(Table1[[#This Row],[TeamFavorite]]=Table1[[#This Row],[TeamHome]],Table1[[#This Row],[ScoreAway]]-Table1[[#This Row],[ScoreHome]],Table1[[#This Row],[ScoreHome]]-Table1[[#This Row],[ScoreAway]])</f>
        <v>-7</v>
      </c>
      <c r="O13015">
        <f>IF(Table1[[#This Row],[SpreadActual]]&lt;Table1[[#This Row],[SpreadFavorite]],1,0)</f>
        <v>1</v>
      </c>
      <c r="P13015">
        <v>45.5</v>
      </c>
      <c r="Q13015" t="s">
        <v>215</v>
      </c>
      <c r="R13015" t="b">
        <v>1</v>
      </c>
    </row>
    <row r="13016" spans="1:22" x14ac:dyDescent="0.2">
      <c r="A13016" s="1">
        <v>44479</v>
      </c>
      <c r="B13016">
        <v>2021</v>
      </c>
      <c r="C13016">
        <f>_xlfn.MAXIFS(Table1[ScheduleWeekWritten],Table1[ScheduleSeason],Table1[[#This Row],[ScheduleSeason]])</f>
        <v>18</v>
      </c>
      <c r="D13016">
        <v>5</v>
      </c>
      <c r="E13016" cm="1">
        <f t="array" ref="E13016">_xlfn.XLOOKUP(Table1[[#This Row],[ScheduleWeekWritten]],Table3[Game],100+Table3[Increase],Table1[[#This Row],[ScheduleWeekWritten]])</f>
        <v>5</v>
      </c>
      <c r="F13016" t="b">
        <v>0</v>
      </c>
      <c r="G13016" t="s">
        <v>152</v>
      </c>
      <c r="H13016">
        <v>18</v>
      </c>
      <c r="I13016">
        <v>21</v>
      </c>
      <c r="J13016" t="s">
        <v>58</v>
      </c>
      <c r="K13016" t="s">
        <v>162</v>
      </c>
      <c r="L13016" t="str">
        <f>_xlfn.XLOOKUP(Table1[[#This Row],[TeamFavoriteID]],Table2[team_id],Table2[team_name],_xlfn.XLOOKUP(Table1[[#This Row],[TeamFavoriteID]],Table2[team_id_pfr],Table2[team_name],"Even"))</f>
        <v>Carolina Panthers</v>
      </c>
      <c r="M13016">
        <v>-2.5</v>
      </c>
      <c r="N13016">
        <f>IF(Table1[[#This Row],[TeamFavorite]]=Table1[[#This Row],[TeamHome]],Table1[[#This Row],[ScoreAway]]-Table1[[#This Row],[ScoreHome]],Table1[[#This Row],[ScoreHome]]-Table1[[#This Row],[ScoreAway]])</f>
        <v>3</v>
      </c>
      <c r="O13016">
        <f>IF(Table1[[#This Row],[SpreadActual]]&lt;Table1[[#This Row],[SpreadFavorite]],1,0)</f>
        <v>0</v>
      </c>
      <c r="P13016">
        <v>46</v>
      </c>
      <c r="Q13016" t="s">
        <v>160</v>
      </c>
      <c r="R13016" t="b">
        <v>0</v>
      </c>
    </row>
    <row r="13017" spans="1:22" x14ac:dyDescent="0.2">
      <c r="A13017" s="1">
        <v>44479</v>
      </c>
      <c r="B13017">
        <v>2021</v>
      </c>
      <c r="C13017">
        <f>_xlfn.MAXIFS(Table1[ScheduleWeekWritten],Table1[ScheduleSeason],Table1[[#This Row],[ScheduleSeason]])</f>
        <v>18</v>
      </c>
      <c r="D13017">
        <v>5</v>
      </c>
      <c r="E13017" cm="1">
        <f t="array" ref="E13017">_xlfn.XLOOKUP(Table1[[#This Row],[ScheduleWeekWritten]],Table3[Game],100+Table3[Increase],Table1[[#This Row],[ScheduleWeekWritten]])</f>
        <v>5</v>
      </c>
      <c r="F13017" t="b">
        <v>0</v>
      </c>
      <c r="G13017" t="s">
        <v>101</v>
      </c>
      <c r="H13017">
        <v>22</v>
      </c>
      <c r="I13017">
        <v>25</v>
      </c>
      <c r="J13017" t="s">
        <v>33</v>
      </c>
      <c r="K13017" t="s">
        <v>35</v>
      </c>
      <c r="L13017" t="str">
        <f>_xlfn.XLOOKUP(Table1[[#This Row],[TeamFavoriteID]],Table2[team_id],Table2[team_name],_xlfn.XLOOKUP(Table1[[#This Row],[TeamFavoriteID]],Table2[team_id_pfr],Table2[team_name],"Even"))</f>
        <v>Green Bay Packers</v>
      </c>
      <c r="M13017">
        <v>-2</v>
      </c>
      <c r="N13017">
        <f>IF(Table1[[#This Row],[TeamFavorite]]=Table1[[#This Row],[TeamHome]],Table1[[#This Row],[ScoreAway]]-Table1[[#This Row],[ScoreHome]],Table1[[#This Row],[ScoreHome]]-Table1[[#This Row],[ScoreAway]])</f>
        <v>-3</v>
      </c>
      <c r="O13017">
        <f>IF(Table1[[#This Row],[SpreadActual]]&lt;Table1[[#This Row],[SpreadFavorite]],1,0)</f>
        <v>1</v>
      </c>
      <c r="P13017">
        <v>50</v>
      </c>
      <c r="Q13017" t="s">
        <v>173</v>
      </c>
      <c r="R13017" t="b">
        <v>0</v>
      </c>
    </row>
    <row r="13018" spans="1:22" x14ac:dyDescent="0.2">
      <c r="A13018" s="1">
        <v>44479</v>
      </c>
      <c r="B13018">
        <v>2021</v>
      </c>
      <c r="C13018">
        <f>_xlfn.MAXIFS(Table1[ScheduleWeekWritten],Table1[ScheduleSeason],Table1[[#This Row],[ScheduleSeason]])</f>
        <v>18</v>
      </c>
      <c r="D13018">
        <v>5</v>
      </c>
      <c r="E13018" cm="1">
        <f t="array" ref="E13018">_xlfn.XLOOKUP(Table1[[#This Row],[ScheduleWeekWritten]],Table3[Game],100+Table3[Increase],Table1[[#This Row],[ScheduleWeekWritten]])</f>
        <v>5</v>
      </c>
      <c r="F13018" t="b">
        <v>0</v>
      </c>
      <c r="G13018" t="s">
        <v>67</v>
      </c>
      <c r="H13018">
        <v>44</v>
      </c>
      <c r="I13018">
        <v>20</v>
      </c>
      <c r="J13018" t="s">
        <v>50</v>
      </c>
      <c r="K13018" t="s">
        <v>68</v>
      </c>
      <c r="L13018" t="str">
        <f>_xlfn.XLOOKUP(Table1[[#This Row],[TeamFavoriteID]],Table2[team_id],Table2[team_name],_xlfn.XLOOKUP(Table1[[#This Row],[TeamFavoriteID]],Table2[team_id_pfr],Table2[team_name],"Even"))</f>
        <v>Dallas Cowboys</v>
      </c>
      <c r="M13018">
        <v>-7</v>
      </c>
      <c r="N13018">
        <f>IF(Table1[[#This Row],[TeamFavorite]]=Table1[[#This Row],[TeamHome]],Table1[[#This Row],[ScoreAway]]-Table1[[#This Row],[ScoreHome]],Table1[[#This Row],[ScoreHome]]-Table1[[#This Row],[ScoreAway]])</f>
        <v>-24</v>
      </c>
      <c r="O13018">
        <f>IF(Table1[[#This Row],[SpreadActual]]&lt;Table1[[#This Row],[SpreadFavorite]],1,0)</f>
        <v>1</v>
      </c>
      <c r="P13018">
        <v>52.5</v>
      </c>
      <c r="Q13018" t="s">
        <v>208</v>
      </c>
      <c r="R13018" t="b">
        <v>0</v>
      </c>
      <c r="S13018">
        <v>72</v>
      </c>
      <c r="T13018">
        <v>0</v>
      </c>
      <c r="V13018" t="s">
        <v>103</v>
      </c>
    </row>
    <row r="13019" spans="1:22" x14ac:dyDescent="0.2">
      <c r="A13019" s="1">
        <v>44479</v>
      </c>
      <c r="B13019">
        <v>2021</v>
      </c>
      <c r="C13019">
        <f>_xlfn.MAXIFS(Table1[ScheduleWeekWritten],Table1[ScheduleSeason],Table1[[#This Row],[ScheduleSeason]])</f>
        <v>18</v>
      </c>
      <c r="D13019">
        <v>5</v>
      </c>
      <c r="E13019" cm="1">
        <f t="array" ref="E13019">_xlfn.XLOOKUP(Table1[[#This Row],[ScheduleWeekWritten]],Table3[Game],100+Table3[Increase],Table1[[#This Row],[ScheduleWeekWritten]])</f>
        <v>5</v>
      </c>
      <c r="F13019" t="b">
        <v>0</v>
      </c>
      <c r="G13019" t="s">
        <v>177</v>
      </c>
      <c r="H13019">
        <v>22</v>
      </c>
      <c r="I13019">
        <v>25</v>
      </c>
      <c r="J13019" t="s">
        <v>115</v>
      </c>
      <c r="K13019" t="s">
        <v>70</v>
      </c>
      <c r="L13019" t="str">
        <f>_xlfn.XLOOKUP(Table1[[#This Row],[TeamFavoriteID]],Table2[team_id],Table2[team_name],_xlfn.XLOOKUP(Table1[[#This Row],[TeamFavoriteID]],Table2[team_id_pfr],Table2[team_name],"Even"))</f>
        <v>Boston Patriots</v>
      </c>
      <c r="M13019">
        <v>-8</v>
      </c>
      <c r="N13019">
        <f>IF(Table1[[#This Row],[TeamFavorite]]=Table1[[#This Row],[TeamHome]],Table1[[#This Row],[ScoreAway]]-Table1[[#This Row],[ScoreHome]],Table1[[#This Row],[ScoreHome]]-Table1[[#This Row],[ScoreAway]])</f>
        <v>-3</v>
      </c>
      <c r="O13019">
        <f>IF(Table1[[#This Row],[SpreadActual]]&lt;Table1[[#This Row],[SpreadFavorite]],1,0)</f>
        <v>0</v>
      </c>
      <c r="P13019">
        <v>39</v>
      </c>
      <c r="Q13019" t="s">
        <v>207</v>
      </c>
      <c r="R13019" t="b">
        <v>0</v>
      </c>
      <c r="S13019">
        <v>72</v>
      </c>
      <c r="T13019">
        <v>0</v>
      </c>
      <c r="V13019" t="s">
        <v>103</v>
      </c>
    </row>
    <row r="13020" spans="1:22" x14ac:dyDescent="0.2">
      <c r="A13020" s="1">
        <v>44479</v>
      </c>
      <c r="B13020">
        <v>2021</v>
      </c>
      <c r="C13020">
        <f>_xlfn.MAXIFS(Table1[ScheduleWeekWritten],Table1[ScheduleSeason],Table1[[#This Row],[ScheduleSeason]])</f>
        <v>18</v>
      </c>
      <c r="D13020">
        <v>5</v>
      </c>
      <c r="E13020" cm="1">
        <f t="array" ref="E13020">_xlfn.XLOOKUP(Table1[[#This Row],[ScheduleWeekWritten]],Table3[Game],100+Table3[Increase],Table1[[#This Row],[ScheduleWeekWritten]])</f>
        <v>5</v>
      </c>
      <c r="F13020" t="b">
        <v>0</v>
      </c>
      <c r="G13020" t="s">
        <v>154</v>
      </c>
      <c r="H13020">
        <v>19</v>
      </c>
      <c r="I13020">
        <v>37</v>
      </c>
      <c r="J13020" t="s">
        <v>171</v>
      </c>
      <c r="K13020" t="s">
        <v>25</v>
      </c>
      <c r="L13020" t="str">
        <f>_xlfn.XLOOKUP(Table1[[#This Row],[TeamFavoriteID]],Table2[team_id],Table2[team_name],_xlfn.XLOOKUP(Table1[[#This Row],[TeamFavoriteID]],Table2[team_id_pfr],Table2[team_name],"Even"))</f>
        <v>Houston Oilers</v>
      </c>
      <c r="M13020">
        <v>-4.5</v>
      </c>
      <c r="N13020">
        <f>IF(Table1[[#This Row],[TeamFavorite]]=Table1[[#This Row],[TeamHome]],Table1[[#This Row],[ScoreAway]]-Table1[[#This Row],[ScoreHome]],Table1[[#This Row],[ScoreHome]]-Table1[[#This Row],[ScoreAway]])</f>
        <v>-18</v>
      </c>
      <c r="O13020">
        <f>IF(Table1[[#This Row],[SpreadActual]]&lt;Table1[[#This Row],[SpreadFavorite]],1,0)</f>
        <v>1</v>
      </c>
      <c r="P13020">
        <v>49</v>
      </c>
      <c r="Q13020" t="s">
        <v>214</v>
      </c>
      <c r="R13020" t="b">
        <v>0</v>
      </c>
    </row>
    <row r="13021" spans="1:22" x14ac:dyDescent="0.2">
      <c r="A13021" s="1">
        <v>44479</v>
      </c>
      <c r="B13021">
        <v>2021</v>
      </c>
      <c r="C13021">
        <f>_xlfn.MAXIFS(Table1[ScheduleWeekWritten],Table1[ScheduleSeason],Table1[[#This Row],[ScheduleSeason]])</f>
        <v>18</v>
      </c>
      <c r="D13021">
        <v>5</v>
      </c>
      <c r="E13021" cm="1">
        <f t="array" ref="E13021">_xlfn.XLOOKUP(Table1[[#This Row],[ScheduleWeekWritten]],Table3[Game],100+Table3[Increase],Table1[[#This Row],[ScheduleWeekWritten]])</f>
        <v>5</v>
      </c>
      <c r="F13021" t="b">
        <v>0</v>
      </c>
      <c r="G13021" t="s">
        <v>42</v>
      </c>
      <c r="H13021">
        <v>20</v>
      </c>
      <c r="I13021">
        <v>38</v>
      </c>
      <c r="J13021" t="s">
        <v>28</v>
      </c>
      <c r="K13021" t="s">
        <v>75</v>
      </c>
      <c r="L13021" t="str">
        <f>_xlfn.XLOOKUP(Table1[[#This Row],[TeamFavoriteID]],Table2[team_id],Table2[team_name],_xlfn.XLOOKUP(Table1[[#This Row],[TeamFavoriteID]],Table2[team_id_pfr],Table2[team_name],"Even"))</f>
        <v>Kansas City Chiefs</v>
      </c>
      <c r="M13021">
        <v>-3</v>
      </c>
      <c r="N13021">
        <f>IF(Table1[[#This Row],[TeamFavorite]]=Table1[[#This Row],[TeamHome]],Table1[[#This Row],[ScoreAway]]-Table1[[#This Row],[ScoreHome]],Table1[[#This Row],[ScoreHome]]-Table1[[#This Row],[ScoreAway]])</f>
        <v>18</v>
      </c>
      <c r="O13021">
        <f>IF(Table1[[#This Row],[SpreadActual]]&lt;Table1[[#This Row],[SpreadFavorite]],1,0)</f>
        <v>0</v>
      </c>
      <c r="P13021">
        <v>57</v>
      </c>
      <c r="Q13021" t="s">
        <v>117</v>
      </c>
      <c r="R13021" t="b">
        <v>0</v>
      </c>
    </row>
    <row r="13022" spans="1:22" x14ac:dyDescent="0.2">
      <c r="A13022" s="1">
        <v>44479</v>
      </c>
      <c r="B13022">
        <v>2021</v>
      </c>
      <c r="C13022">
        <f>_xlfn.MAXIFS(Table1[ScheduleWeekWritten],Table1[ScheduleSeason],Table1[[#This Row],[ScheduleSeason]])</f>
        <v>18</v>
      </c>
      <c r="D13022">
        <v>5</v>
      </c>
      <c r="E13022" cm="1">
        <f t="array" ref="E13022">_xlfn.XLOOKUP(Table1[[#This Row],[ScheduleWeekWritten]],Table3[Game],100+Table3[Increase],Table1[[#This Row],[ScheduleWeekWritten]])</f>
        <v>5</v>
      </c>
      <c r="F13022" t="b">
        <v>0</v>
      </c>
      <c r="G13022" t="s">
        <v>217</v>
      </c>
      <c r="H13022">
        <v>9</v>
      </c>
      <c r="I13022">
        <v>20</v>
      </c>
      <c r="J13022" t="s">
        <v>46</v>
      </c>
      <c r="K13022" t="s">
        <v>21</v>
      </c>
      <c r="L13022" t="str">
        <f>_xlfn.XLOOKUP(Table1[[#This Row],[TeamFavoriteID]],Table2[team_id],Table2[team_name],_xlfn.XLOOKUP(Table1[[#This Row],[TeamFavoriteID]],Table2[team_id_pfr],Table2[team_name],"Even"))</f>
        <v>Las Vegas Raiders</v>
      </c>
      <c r="M13022">
        <v>-5.5</v>
      </c>
      <c r="N13022">
        <f>IF(Table1[[#This Row],[TeamFavorite]]=Table1[[#This Row],[TeamHome]],Table1[[#This Row],[ScoreAway]]-Table1[[#This Row],[ScoreHome]],Table1[[#This Row],[ScoreHome]]-Table1[[#This Row],[ScoreAway]])</f>
        <v>11</v>
      </c>
      <c r="O13022">
        <f>IF(Table1[[#This Row],[SpreadActual]]&lt;Table1[[#This Row],[SpreadFavorite]],1,0)</f>
        <v>0</v>
      </c>
      <c r="P13022">
        <v>46</v>
      </c>
      <c r="Q13022" t="s">
        <v>220</v>
      </c>
      <c r="R13022" t="b">
        <v>0</v>
      </c>
      <c r="S13022">
        <v>72</v>
      </c>
      <c r="T13022">
        <v>0</v>
      </c>
      <c r="V13022" t="s">
        <v>103</v>
      </c>
    </row>
    <row r="13023" spans="1:22" x14ac:dyDescent="0.2">
      <c r="A13023" s="1">
        <v>44479</v>
      </c>
      <c r="B13023">
        <v>2021</v>
      </c>
      <c r="C13023">
        <f>_xlfn.MAXIFS(Table1[ScheduleWeekWritten],Table1[ScheduleSeason],Table1[[#This Row],[ScheduleSeason]])</f>
        <v>18</v>
      </c>
      <c r="D13023">
        <v>5</v>
      </c>
      <c r="E13023" cm="1">
        <f t="array" ref="E13023">_xlfn.XLOOKUP(Table1[[#This Row],[ScheduleWeekWritten]],Table3[Game],100+Table3[Increase],Table1[[#This Row],[ScheduleWeekWritten]])</f>
        <v>5</v>
      </c>
      <c r="F13023" t="b">
        <v>0</v>
      </c>
      <c r="G13023" t="s">
        <v>210</v>
      </c>
      <c r="H13023">
        <v>47</v>
      </c>
      <c r="I13023">
        <v>42</v>
      </c>
      <c r="J13023" t="s">
        <v>62</v>
      </c>
      <c r="K13023" t="s">
        <v>29</v>
      </c>
      <c r="L13023" t="str">
        <f>_xlfn.XLOOKUP(Table1[[#This Row],[TeamFavoriteID]],Table2[team_id],Table2[team_name],_xlfn.XLOOKUP(Table1[[#This Row],[TeamFavoriteID]],Table2[team_id_pfr],Table2[team_name],"Even"))</f>
        <v>Los Angeles Chargers</v>
      </c>
      <c r="M13023">
        <v>-2.5</v>
      </c>
      <c r="N13023">
        <f>IF(Table1[[#This Row],[TeamFavorite]]=Table1[[#This Row],[TeamHome]],Table1[[#This Row],[ScoreAway]]-Table1[[#This Row],[ScoreHome]],Table1[[#This Row],[ScoreHome]]-Table1[[#This Row],[ScoreAway]])</f>
        <v>-5</v>
      </c>
      <c r="O13023">
        <f>IF(Table1[[#This Row],[SpreadActual]]&lt;Table1[[#This Row],[SpreadFavorite]],1,0)</f>
        <v>1</v>
      </c>
      <c r="P13023">
        <v>47</v>
      </c>
      <c r="Q13023" t="s">
        <v>218</v>
      </c>
      <c r="R13023" t="b">
        <v>0</v>
      </c>
      <c r="S13023">
        <v>72</v>
      </c>
      <c r="T13023">
        <v>0</v>
      </c>
      <c r="V13023" t="s">
        <v>103</v>
      </c>
    </row>
    <row r="13024" spans="1:22" x14ac:dyDescent="0.2">
      <c r="A13024" s="1">
        <v>44479</v>
      </c>
      <c r="B13024">
        <v>2021</v>
      </c>
      <c r="C13024">
        <f>_xlfn.MAXIFS(Table1[ScheduleWeekWritten],Table1[ScheduleSeason],Table1[[#This Row],[ScheduleSeason]])</f>
        <v>18</v>
      </c>
      <c r="D13024">
        <v>5</v>
      </c>
      <c r="E13024" cm="1">
        <f t="array" ref="E13024">_xlfn.XLOOKUP(Table1[[#This Row],[ScheduleWeekWritten]],Table3[Game],100+Table3[Increase],Table1[[#This Row],[ScheduleWeekWritten]])</f>
        <v>5</v>
      </c>
      <c r="F13024" t="b">
        <v>0</v>
      </c>
      <c r="G13024" t="s">
        <v>54</v>
      </c>
      <c r="H13024">
        <v>19</v>
      </c>
      <c r="I13024">
        <v>17</v>
      </c>
      <c r="J13024" t="s">
        <v>45</v>
      </c>
      <c r="K13024" t="s">
        <v>55</v>
      </c>
      <c r="L13024" t="str">
        <f>_xlfn.XLOOKUP(Table1[[#This Row],[TeamFavoriteID]],Table2[team_id],Table2[team_name],_xlfn.XLOOKUP(Table1[[#This Row],[TeamFavoriteID]],Table2[team_id_pfr],Table2[team_name],"Even"))</f>
        <v>Minnesota Vikings</v>
      </c>
      <c r="M13024">
        <v>-10</v>
      </c>
      <c r="N13024">
        <f>IF(Table1[[#This Row],[TeamFavorite]]=Table1[[#This Row],[TeamHome]],Table1[[#This Row],[ScoreAway]]-Table1[[#This Row],[ScoreHome]],Table1[[#This Row],[ScoreHome]]-Table1[[#This Row],[ScoreAway]])</f>
        <v>-2</v>
      </c>
      <c r="O13024">
        <f>IF(Table1[[#This Row],[SpreadActual]]&lt;Table1[[#This Row],[SpreadFavorite]],1,0)</f>
        <v>0</v>
      </c>
      <c r="P13024">
        <v>49.5</v>
      </c>
      <c r="Q13024" t="s">
        <v>205</v>
      </c>
      <c r="R13024" t="b">
        <v>0</v>
      </c>
      <c r="S13024">
        <v>72</v>
      </c>
      <c r="T13024">
        <v>0</v>
      </c>
      <c r="V13024" t="s">
        <v>103</v>
      </c>
    </row>
    <row r="13025" spans="1:22" x14ac:dyDescent="0.2">
      <c r="A13025" s="1">
        <v>44479</v>
      </c>
      <c r="B13025">
        <v>2021</v>
      </c>
      <c r="C13025">
        <f>_xlfn.MAXIFS(Table1[ScheduleWeekWritten],Table1[ScheduleSeason],Table1[[#This Row],[ScheduleSeason]])</f>
        <v>18</v>
      </c>
      <c r="D13025">
        <v>5</v>
      </c>
      <c r="E13025" cm="1">
        <f t="array" ref="E13025">_xlfn.XLOOKUP(Table1[[#This Row],[ScheduleWeekWritten]],Table3[Game],100+Table3[Increase],Table1[[#This Row],[ScheduleWeekWritten]])</f>
        <v>5</v>
      </c>
      <c r="F13025" t="b">
        <v>0</v>
      </c>
      <c r="G13025" t="s">
        <v>49</v>
      </c>
      <c r="H13025">
        <v>27</v>
      </c>
      <c r="I13025">
        <v>19</v>
      </c>
      <c r="J13025" t="s">
        <v>24</v>
      </c>
      <c r="K13025" t="s">
        <v>88</v>
      </c>
      <c r="L13025" t="str">
        <f>_xlfn.XLOOKUP(Table1[[#This Row],[TeamFavoriteID]],Table2[team_id],Table2[team_name],_xlfn.XLOOKUP(Table1[[#This Row],[TeamFavoriteID]],Table2[team_id_pfr],Table2[team_name],"Even"))</f>
        <v>Denver Broncos</v>
      </c>
      <c r="M13025">
        <v>-1.5</v>
      </c>
      <c r="N13025">
        <f>IF(Table1[[#This Row],[TeamFavorite]]=Table1[[#This Row],[TeamHome]],Table1[[#This Row],[ScoreAway]]-Table1[[#This Row],[ScoreHome]],Table1[[#This Row],[ScoreHome]]-Table1[[#This Row],[ScoreAway]])</f>
        <v>8</v>
      </c>
      <c r="O13025">
        <f>IF(Table1[[#This Row],[SpreadActual]]&lt;Table1[[#This Row],[SpreadFavorite]],1,0)</f>
        <v>0</v>
      </c>
      <c r="P13025">
        <v>40</v>
      </c>
      <c r="Q13025" t="s">
        <v>175</v>
      </c>
      <c r="R13025" t="b">
        <v>0</v>
      </c>
    </row>
    <row r="13026" spans="1:22" x14ac:dyDescent="0.2">
      <c r="A13026" s="1">
        <v>44479</v>
      </c>
      <c r="B13026">
        <v>2021</v>
      </c>
      <c r="C13026">
        <f>_xlfn.MAXIFS(Table1[ScheduleWeekWritten],Table1[ScheduleSeason],Table1[[#This Row],[ScheduleSeason]])</f>
        <v>18</v>
      </c>
      <c r="D13026">
        <v>5</v>
      </c>
      <c r="E13026" cm="1">
        <f t="array" ref="E13026">_xlfn.XLOOKUP(Table1[[#This Row],[ScheduleWeekWritten]],Table3[Game],100+Table3[Increase],Table1[[#This Row],[ScheduleWeekWritten]])</f>
        <v>5</v>
      </c>
      <c r="F13026" t="b">
        <v>0</v>
      </c>
      <c r="G13026" t="s">
        <v>127</v>
      </c>
      <c r="H13026">
        <v>45</v>
      </c>
      <c r="I13026">
        <v>17</v>
      </c>
      <c r="J13026" t="s">
        <v>19</v>
      </c>
      <c r="K13026" t="s">
        <v>133</v>
      </c>
      <c r="L13026" t="str">
        <f>_xlfn.XLOOKUP(Table1[[#This Row],[TeamFavoriteID]],Table2[team_id],Table2[team_name],_xlfn.XLOOKUP(Table1[[#This Row],[TeamFavoriteID]],Table2[team_id_pfr],Table2[team_name],"Even"))</f>
        <v>Tampa Bay Buccaneers</v>
      </c>
      <c r="M13026">
        <v>-11</v>
      </c>
      <c r="N13026">
        <f>IF(Table1[[#This Row],[TeamFavorite]]=Table1[[#This Row],[TeamHome]],Table1[[#This Row],[ScoreAway]]-Table1[[#This Row],[ScoreHome]],Table1[[#This Row],[ScoreHome]]-Table1[[#This Row],[ScoreAway]])</f>
        <v>-28</v>
      </c>
      <c r="O13026">
        <f>IF(Table1[[#This Row],[SpreadActual]]&lt;Table1[[#This Row],[SpreadFavorite]],1,0)</f>
        <v>1</v>
      </c>
      <c r="P13026">
        <v>48</v>
      </c>
      <c r="Q13026" t="s">
        <v>168</v>
      </c>
      <c r="R13026" t="b">
        <v>0</v>
      </c>
    </row>
    <row r="13027" spans="1:22" x14ac:dyDescent="0.2">
      <c r="A13027" s="1">
        <v>44479</v>
      </c>
      <c r="B13027">
        <v>2021</v>
      </c>
      <c r="C13027">
        <f>_xlfn.MAXIFS(Table1[ScheduleWeekWritten],Table1[ScheduleSeason],Table1[[#This Row],[ScheduleSeason]])</f>
        <v>18</v>
      </c>
      <c r="D13027">
        <v>5</v>
      </c>
      <c r="E13027" cm="1">
        <f t="array" ref="E13027">_xlfn.XLOOKUP(Table1[[#This Row],[ScheduleWeekWritten]],Table3[Game],100+Table3[Increase],Table1[[#This Row],[ScheduleWeekWritten]])</f>
        <v>5</v>
      </c>
      <c r="F13027" t="b">
        <v>0</v>
      </c>
      <c r="G13027" t="s">
        <v>219</v>
      </c>
      <c r="H13027">
        <v>22</v>
      </c>
      <c r="I13027">
        <v>33</v>
      </c>
      <c r="J13027" t="s">
        <v>95</v>
      </c>
      <c r="K13027" t="s">
        <v>98</v>
      </c>
      <c r="L13027" t="str">
        <f>_xlfn.XLOOKUP(Table1[[#This Row],[TeamFavoriteID]],Table2[team_id],Table2[team_name],_xlfn.XLOOKUP(Table1[[#This Row],[TeamFavoriteID]],Table2[team_id_pfr],Table2[team_name],"Even"))</f>
        <v>New Orleans Saints</v>
      </c>
      <c r="M13027">
        <v>-2.5</v>
      </c>
      <c r="N13027">
        <f>IF(Table1[[#This Row],[TeamFavorite]]=Table1[[#This Row],[TeamHome]],Table1[[#This Row],[ScoreAway]]-Table1[[#This Row],[ScoreHome]],Table1[[#This Row],[ScoreHome]]-Table1[[#This Row],[ScoreAway]])</f>
        <v>-11</v>
      </c>
      <c r="O13027">
        <f>IF(Table1[[#This Row],[SpreadActual]]&lt;Table1[[#This Row],[SpreadFavorite]],1,0)</f>
        <v>1</v>
      </c>
      <c r="P13027">
        <v>43.5</v>
      </c>
      <c r="Q13027" t="s">
        <v>165</v>
      </c>
      <c r="R13027" t="b">
        <v>0</v>
      </c>
    </row>
    <row r="13028" spans="1:22" x14ac:dyDescent="0.2">
      <c r="A13028" s="1">
        <v>44480</v>
      </c>
      <c r="B13028">
        <v>2021</v>
      </c>
      <c r="C13028">
        <f>_xlfn.MAXIFS(Table1[ScheduleWeekWritten],Table1[ScheduleSeason],Table1[[#This Row],[ScheduleSeason]])</f>
        <v>18</v>
      </c>
      <c r="D13028">
        <v>5</v>
      </c>
      <c r="E13028" cm="1">
        <f t="array" ref="E13028">_xlfn.XLOOKUP(Table1[[#This Row],[ScheduleWeekWritten]],Table3[Game],100+Table3[Increase],Table1[[#This Row],[ScheduleWeekWritten]])</f>
        <v>5</v>
      </c>
      <c r="F13028" t="b">
        <v>0</v>
      </c>
      <c r="G13028" t="s">
        <v>158</v>
      </c>
      <c r="H13028">
        <v>31</v>
      </c>
      <c r="I13028">
        <v>25</v>
      </c>
      <c r="J13028" t="s">
        <v>140</v>
      </c>
      <c r="K13028" t="s">
        <v>159</v>
      </c>
      <c r="L13028" t="str">
        <f>_xlfn.XLOOKUP(Table1[[#This Row],[TeamFavoriteID]],Table2[team_id],Table2[team_name],_xlfn.XLOOKUP(Table1[[#This Row],[TeamFavoriteID]],Table2[team_id_pfr],Table2[team_name],"Even"))</f>
        <v>Baltimore Ravens</v>
      </c>
      <c r="M13028">
        <v>-7.5</v>
      </c>
      <c r="N13028">
        <f>IF(Table1[[#This Row],[TeamFavorite]]=Table1[[#This Row],[TeamHome]],Table1[[#This Row],[ScoreAway]]-Table1[[#This Row],[ScoreHome]],Table1[[#This Row],[ScoreHome]]-Table1[[#This Row],[ScoreAway]])</f>
        <v>-6</v>
      </c>
      <c r="O13028">
        <f>IF(Table1[[#This Row],[SpreadActual]]&lt;Table1[[#This Row],[SpreadFavorite]],1,0)</f>
        <v>0</v>
      </c>
      <c r="P13028">
        <v>46.5</v>
      </c>
      <c r="Q13028" t="s">
        <v>166</v>
      </c>
      <c r="R13028" t="b">
        <v>0</v>
      </c>
    </row>
    <row r="13029" spans="1:22" x14ac:dyDescent="0.2">
      <c r="A13029" s="1">
        <v>44483</v>
      </c>
      <c r="B13029">
        <v>2021</v>
      </c>
      <c r="C13029">
        <f>_xlfn.MAXIFS(Table1[ScheduleWeekWritten],Table1[ScheduleSeason],Table1[[#This Row],[ScheduleSeason]])</f>
        <v>18</v>
      </c>
      <c r="D13029">
        <v>6</v>
      </c>
      <c r="E13029" cm="1">
        <f t="array" ref="E13029">_xlfn.XLOOKUP(Table1[[#This Row],[ScheduleWeekWritten]],Table3[Game],100+Table3[Increase],Table1[[#This Row],[ScheduleWeekWritten]])</f>
        <v>6</v>
      </c>
      <c r="F13029" t="b">
        <v>0</v>
      </c>
      <c r="G13029" t="s">
        <v>58</v>
      </c>
      <c r="H13029">
        <v>22</v>
      </c>
      <c r="I13029">
        <v>28</v>
      </c>
      <c r="J13029" t="s">
        <v>127</v>
      </c>
      <c r="K13029" t="s">
        <v>133</v>
      </c>
      <c r="L13029" t="str">
        <f>_xlfn.XLOOKUP(Table1[[#This Row],[TeamFavoriteID]],Table2[team_id],Table2[team_name],_xlfn.XLOOKUP(Table1[[#This Row],[TeamFavoriteID]],Table2[team_id_pfr],Table2[team_name],"Even"))</f>
        <v>Tampa Bay Buccaneers</v>
      </c>
      <c r="M13029">
        <v>-7</v>
      </c>
      <c r="N13029">
        <f>IF(Table1[[#This Row],[TeamFavorite]]=Table1[[#This Row],[TeamHome]],Table1[[#This Row],[ScoreAway]]-Table1[[#This Row],[ScoreHome]],Table1[[#This Row],[ScoreHome]]-Table1[[#This Row],[ScoreAway]])</f>
        <v>-6</v>
      </c>
      <c r="O13029">
        <f>IF(Table1[[#This Row],[SpreadActual]]&lt;Table1[[#This Row],[SpreadFavorite]],1,0)</f>
        <v>0</v>
      </c>
      <c r="P13029">
        <v>53</v>
      </c>
      <c r="Q13029" t="s">
        <v>183</v>
      </c>
      <c r="R13029" t="b">
        <v>0</v>
      </c>
    </row>
    <row r="13030" spans="1:22" x14ac:dyDescent="0.2">
      <c r="A13030" s="1">
        <v>44486</v>
      </c>
      <c r="B13030">
        <v>2021</v>
      </c>
      <c r="C13030">
        <f>_xlfn.MAXIFS(Table1[ScheduleWeekWritten],Table1[ScheduleSeason],Table1[[#This Row],[ScheduleSeason]])</f>
        <v>18</v>
      </c>
      <c r="D13030">
        <v>6</v>
      </c>
      <c r="E13030" cm="1">
        <f t="array" ref="E13030">_xlfn.XLOOKUP(Table1[[#This Row],[ScheduleWeekWritten]],Table3[Game],100+Table3[Increase],Table1[[#This Row],[ScheduleWeekWritten]])</f>
        <v>6</v>
      </c>
      <c r="F13030" t="b">
        <v>0</v>
      </c>
      <c r="G13030" t="s">
        <v>158</v>
      </c>
      <c r="H13030">
        <v>34</v>
      </c>
      <c r="I13030">
        <v>6</v>
      </c>
      <c r="J13030" t="s">
        <v>210</v>
      </c>
      <c r="K13030" t="s">
        <v>159</v>
      </c>
      <c r="L13030" t="str">
        <f>_xlfn.XLOOKUP(Table1[[#This Row],[TeamFavoriteID]],Table2[team_id],Table2[team_name],_xlfn.XLOOKUP(Table1[[#This Row],[TeamFavoriteID]],Table2[team_id_pfr],Table2[team_name],"Even"))</f>
        <v>Baltimore Ravens</v>
      </c>
      <c r="M13030">
        <v>-3</v>
      </c>
      <c r="N13030">
        <f>IF(Table1[[#This Row],[TeamFavorite]]=Table1[[#This Row],[TeamHome]],Table1[[#This Row],[ScoreAway]]-Table1[[#This Row],[ScoreHome]],Table1[[#This Row],[ScoreHome]]-Table1[[#This Row],[ScoreAway]])</f>
        <v>-28</v>
      </c>
      <c r="O13030">
        <f>IF(Table1[[#This Row],[SpreadActual]]&lt;Table1[[#This Row],[SpreadFavorite]],1,0)</f>
        <v>1</v>
      </c>
      <c r="P13030">
        <v>51</v>
      </c>
      <c r="Q13030" t="s">
        <v>166</v>
      </c>
      <c r="R13030" t="b">
        <v>0</v>
      </c>
    </row>
    <row r="13031" spans="1:22" x14ac:dyDescent="0.2">
      <c r="A13031" s="1">
        <v>44486</v>
      </c>
      <c r="B13031">
        <v>2021</v>
      </c>
      <c r="C13031">
        <f>_xlfn.MAXIFS(Table1[ScheduleWeekWritten],Table1[ScheduleSeason],Table1[[#This Row],[ScheduleSeason]])</f>
        <v>18</v>
      </c>
      <c r="D13031">
        <v>6</v>
      </c>
      <c r="E13031" cm="1">
        <f t="array" ref="E13031">_xlfn.XLOOKUP(Table1[[#This Row],[ScheduleWeekWritten]],Table3[Game],100+Table3[Increase],Table1[[#This Row],[ScheduleWeekWritten]])</f>
        <v>6</v>
      </c>
      <c r="F13031" t="b">
        <v>0</v>
      </c>
      <c r="G13031" t="s">
        <v>152</v>
      </c>
      <c r="H13031">
        <v>28</v>
      </c>
      <c r="I13031">
        <v>34</v>
      </c>
      <c r="J13031" t="s">
        <v>54</v>
      </c>
      <c r="K13031" t="s">
        <v>55</v>
      </c>
      <c r="L13031" t="str">
        <f>_xlfn.XLOOKUP(Table1[[#This Row],[TeamFavoriteID]],Table2[team_id],Table2[team_name],_xlfn.XLOOKUP(Table1[[#This Row],[TeamFavoriteID]],Table2[team_id_pfr],Table2[team_name],"Even"))</f>
        <v>Minnesota Vikings</v>
      </c>
      <c r="M13031">
        <v>-2.5</v>
      </c>
      <c r="N13031">
        <f>IF(Table1[[#This Row],[TeamFavorite]]=Table1[[#This Row],[TeamHome]],Table1[[#This Row],[ScoreAway]]-Table1[[#This Row],[ScoreHome]],Table1[[#This Row],[ScoreHome]]-Table1[[#This Row],[ScoreAway]])</f>
        <v>-6</v>
      </c>
      <c r="O13031">
        <f>IF(Table1[[#This Row],[SpreadActual]]&lt;Table1[[#This Row],[SpreadFavorite]],1,0)</f>
        <v>1</v>
      </c>
      <c r="P13031">
        <v>45.5</v>
      </c>
      <c r="Q13031" t="s">
        <v>160</v>
      </c>
      <c r="R13031" t="b">
        <v>0</v>
      </c>
    </row>
    <row r="13032" spans="1:22" x14ac:dyDescent="0.2">
      <c r="A13032" s="1">
        <v>44486</v>
      </c>
      <c r="B13032">
        <v>2021</v>
      </c>
      <c r="C13032">
        <f>_xlfn.MAXIFS(Table1[ScheduleWeekWritten],Table1[ScheduleSeason],Table1[[#This Row],[ScheduleSeason]])</f>
        <v>18</v>
      </c>
      <c r="D13032">
        <v>6</v>
      </c>
      <c r="E13032" cm="1">
        <f t="array" ref="E13032">_xlfn.XLOOKUP(Table1[[#This Row],[ScheduleWeekWritten]],Table3[Game],100+Table3[Increase],Table1[[#This Row],[ScheduleWeekWritten]])</f>
        <v>6</v>
      </c>
      <c r="F13032" t="b">
        <v>0</v>
      </c>
      <c r="G13032" t="s">
        <v>46</v>
      </c>
      <c r="H13032">
        <v>14</v>
      </c>
      <c r="I13032">
        <v>24</v>
      </c>
      <c r="J13032" t="s">
        <v>33</v>
      </c>
      <c r="K13032" t="s">
        <v>35</v>
      </c>
      <c r="L13032" t="str">
        <f>_xlfn.XLOOKUP(Table1[[#This Row],[TeamFavoriteID]],Table2[team_id],Table2[team_name],_xlfn.XLOOKUP(Table1[[#This Row],[TeamFavoriteID]],Table2[team_id_pfr],Table2[team_name],"Even"))</f>
        <v>Green Bay Packers</v>
      </c>
      <c r="M13032">
        <v>-5.5</v>
      </c>
      <c r="N13032">
        <f>IF(Table1[[#This Row],[TeamFavorite]]=Table1[[#This Row],[TeamHome]],Table1[[#This Row],[ScoreAway]]-Table1[[#This Row],[ScoreHome]],Table1[[#This Row],[ScoreHome]]-Table1[[#This Row],[ScoreAway]])</f>
        <v>-10</v>
      </c>
      <c r="O13032">
        <f>IF(Table1[[#This Row],[SpreadActual]]&lt;Table1[[#This Row],[SpreadFavorite]],1,0)</f>
        <v>1</v>
      </c>
      <c r="P13032">
        <v>44</v>
      </c>
      <c r="Q13032" t="s">
        <v>114</v>
      </c>
      <c r="R13032" t="b">
        <v>0</v>
      </c>
    </row>
    <row r="13033" spans="1:22" x14ac:dyDescent="0.2">
      <c r="A13033" s="1">
        <v>44486</v>
      </c>
      <c r="B13033">
        <v>2021</v>
      </c>
      <c r="C13033">
        <f>_xlfn.MAXIFS(Table1[ScheduleWeekWritten],Table1[ScheduleSeason],Table1[[#This Row],[ScheduleSeason]])</f>
        <v>18</v>
      </c>
      <c r="D13033">
        <v>6</v>
      </c>
      <c r="E13033" cm="1">
        <f t="array" ref="E13033">_xlfn.XLOOKUP(Table1[[#This Row],[ScheduleWeekWritten]],Table3[Game],100+Table3[Increase],Table1[[#This Row],[ScheduleWeekWritten]])</f>
        <v>6</v>
      </c>
      <c r="F13033" t="b">
        <v>0</v>
      </c>
      <c r="G13033" t="s">
        <v>62</v>
      </c>
      <c r="H13033">
        <v>14</v>
      </c>
      <c r="I13033">
        <v>37</v>
      </c>
      <c r="J13033" t="s">
        <v>149</v>
      </c>
      <c r="K13033" t="s">
        <v>63</v>
      </c>
      <c r="L13033" t="str">
        <f>_xlfn.XLOOKUP(Table1[[#This Row],[TeamFavoriteID]],Table2[team_id],Table2[team_name],_xlfn.XLOOKUP(Table1[[#This Row],[TeamFavoriteID]],Table2[team_id_pfr],Table2[team_name],"Even"))</f>
        <v>Cleveland Browns</v>
      </c>
      <c r="M13033">
        <v>-3</v>
      </c>
      <c r="N13033">
        <f>IF(Table1[[#This Row],[TeamFavorite]]=Table1[[#This Row],[TeamHome]],Table1[[#This Row],[ScoreAway]]-Table1[[#This Row],[ScoreHome]],Table1[[#This Row],[ScoreHome]]-Table1[[#This Row],[ScoreAway]])</f>
        <v>23</v>
      </c>
      <c r="O13033">
        <f>IF(Table1[[#This Row],[SpreadActual]]&lt;Table1[[#This Row],[SpreadFavorite]],1,0)</f>
        <v>0</v>
      </c>
      <c r="P13033">
        <v>48</v>
      </c>
      <c r="Q13033" t="s">
        <v>170</v>
      </c>
      <c r="R13033" t="b">
        <v>0</v>
      </c>
    </row>
    <row r="13034" spans="1:22" x14ac:dyDescent="0.2">
      <c r="A13034" s="1">
        <v>44486</v>
      </c>
      <c r="B13034">
        <v>2021</v>
      </c>
      <c r="C13034">
        <f>_xlfn.MAXIFS(Table1[ScheduleWeekWritten],Table1[ScheduleSeason],Table1[[#This Row],[ScheduleSeason]])</f>
        <v>18</v>
      </c>
      <c r="D13034">
        <v>6</v>
      </c>
      <c r="E13034" cm="1">
        <f t="array" ref="E13034">_xlfn.XLOOKUP(Table1[[#This Row],[ScheduleWeekWritten]],Table3[Game],100+Table3[Increase],Table1[[#This Row],[ScheduleWeekWritten]])</f>
        <v>6</v>
      </c>
      <c r="F13034" t="b">
        <v>0</v>
      </c>
      <c r="G13034" t="s">
        <v>24</v>
      </c>
      <c r="H13034">
        <v>24</v>
      </c>
      <c r="I13034">
        <v>34</v>
      </c>
      <c r="J13034" t="s">
        <v>217</v>
      </c>
      <c r="K13034" t="s">
        <v>88</v>
      </c>
      <c r="L13034" t="str">
        <f>_xlfn.XLOOKUP(Table1[[#This Row],[TeamFavoriteID]],Table2[team_id],Table2[team_name],_xlfn.XLOOKUP(Table1[[#This Row],[TeamFavoriteID]],Table2[team_id_pfr],Table2[team_name],"Even"))</f>
        <v>Denver Broncos</v>
      </c>
      <c r="M13034">
        <v>-5</v>
      </c>
      <c r="N13034">
        <f>IF(Table1[[#This Row],[TeamFavorite]]=Table1[[#This Row],[TeamHome]],Table1[[#This Row],[ScoreAway]]-Table1[[#This Row],[ScoreHome]],Table1[[#This Row],[ScoreHome]]-Table1[[#This Row],[ScoreAway]])</f>
        <v>10</v>
      </c>
      <c r="O13034">
        <f>IF(Table1[[#This Row],[SpreadActual]]&lt;Table1[[#This Row],[SpreadFavorite]],1,0)</f>
        <v>0</v>
      </c>
      <c r="P13034">
        <v>45</v>
      </c>
      <c r="Q13034" t="s">
        <v>224</v>
      </c>
      <c r="R13034" t="b">
        <v>0</v>
      </c>
    </row>
    <row r="13035" spans="1:22" x14ac:dyDescent="0.2">
      <c r="A13035" s="1">
        <v>44486</v>
      </c>
      <c r="B13035">
        <v>2021</v>
      </c>
      <c r="C13035">
        <f>_xlfn.MAXIFS(Table1[ScheduleWeekWritten],Table1[ScheduleSeason],Table1[[#This Row],[ScheduleSeason]])</f>
        <v>18</v>
      </c>
      <c r="D13035">
        <v>6</v>
      </c>
      <c r="E13035" cm="1">
        <f t="array" ref="E13035">_xlfn.XLOOKUP(Table1[[#This Row],[ScheduleWeekWritten]],Table3[Game],100+Table3[Increase],Table1[[#This Row],[ScheduleWeekWritten]])</f>
        <v>6</v>
      </c>
      <c r="F13035" t="b">
        <v>0</v>
      </c>
      <c r="G13035" t="s">
        <v>45</v>
      </c>
      <c r="H13035">
        <v>11</v>
      </c>
      <c r="I13035">
        <v>34</v>
      </c>
      <c r="J13035" t="s">
        <v>101</v>
      </c>
      <c r="K13035" t="s">
        <v>104</v>
      </c>
      <c r="L13035" t="str">
        <f>_xlfn.XLOOKUP(Table1[[#This Row],[TeamFavoriteID]],Table2[team_id],Table2[team_name],_xlfn.XLOOKUP(Table1[[#This Row],[TeamFavoriteID]],Table2[team_id_pfr],Table2[team_name],"Even"))</f>
        <v>Cincinnati Bengals</v>
      </c>
      <c r="M13035">
        <v>-3.5</v>
      </c>
      <c r="N13035">
        <f>IF(Table1[[#This Row],[TeamFavorite]]=Table1[[#This Row],[TeamHome]],Table1[[#This Row],[ScoreAway]]-Table1[[#This Row],[ScoreHome]],Table1[[#This Row],[ScoreHome]]-Table1[[#This Row],[ScoreAway]])</f>
        <v>-23</v>
      </c>
      <c r="O13035">
        <f>IF(Table1[[#This Row],[SpreadActual]]&lt;Table1[[#This Row],[SpreadFavorite]],1,0)</f>
        <v>1</v>
      </c>
      <c r="P13035">
        <v>46.5</v>
      </c>
      <c r="Q13035" t="s">
        <v>181</v>
      </c>
      <c r="R13035" t="b">
        <v>0</v>
      </c>
      <c r="S13035">
        <v>72</v>
      </c>
      <c r="T13035">
        <v>0</v>
      </c>
      <c r="V13035" t="s">
        <v>103</v>
      </c>
    </row>
    <row r="13036" spans="1:22" x14ac:dyDescent="0.2">
      <c r="A13036" s="1">
        <v>44486</v>
      </c>
      <c r="B13036">
        <v>2021</v>
      </c>
      <c r="C13036">
        <f>_xlfn.MAXIFS(Table1[ScheduleWeekWritten],Table1[ScheduleSeason],Table1[[#This Row],[ScheduleSeason]])</f>
        <v>18</v>
      </c>
      <c r="D13036">
        <v>6</v>
      </c>
      <c r="E13036" cm="1">
        <f t="array" ref="E13036">_xlfn.XLOOKUP(Table1[[#This Row],[ScheduleWeekWritten]],Table3[Game],100+Table3[Increase],Table1[[#This Row],[ScheduleWeekWritten]])</f>
        <v>6</v>
      </c>
      <c r="F13036" t="b">
        <v>0</v>
      </c>
      <c r="G13036" t="s">
        <v>140</v>
      </c>
      <c r="H13036">
        <v>31</v>
      </c>
      <c r="I13036">
        <v>3</v>
      </c>
      <c r="J13036" t="s">
        <v>177</v>
      </c>
      <c r="K13036" t="s">
        <v>72</v>
      </c>
      <c r="L13036" t="str">
        <f>_xlfn.XLOOKUP(Table1[[#This Row],[TeamFavoriteID]],Table2[team_id],Table2[team_name],_xlfn.XLOOKUP(Table1[[#This Row],[TeamFavoriteID]],Table2[team_id_pfr],Table2[team_name],"Even"))</f>
        <v>Baltimore Colts</v>
      </c>
      <c r="M13036">
        <v>-11.5</v>
      </c>
      <c r="N13036">
        <f>IF(Table1[[#This Row],[TeamFavorite]]=Table1[[#This Row],[TeamHome]],Table1[[#This Row],[ScoreAway]]-Table1[[#This Row],[ScoreHome]],Table1[[#This Row],[ScoreHome]]-Table1[[#This Row],[ScoreAway]])</f>
        <v>28</v>
      </c>
      <c r="O13036">
        <f>IF(Table1[[#This Row],[SpreadActual]]&lt;Table1[[#This Row],[SpreadFavorite]],1,0)</f>
        <v>0</v>
      </c>
      <c r="P13036">
        <v>45</v>
      </c>
      <c r="Q13036" t="s">
        <v>190</v>
      </c>
      <c r="R13036" t="b">
        <v>0</v>
      </c>
      <c r="S13036">
        <v>72</v>
      </c>
      <c r="T13036">
        <v>0</v>
      </c>
      <c r="V13036" t="s">
        <v>103</v>
      </c>
    </row>
    <row r="13037" spans="1:22" x14ac:dyDescent="0.2">
      <c r="A13037" s="1">
        <v>44486</v>
      </c>
      <c r="B13037">
        <v>2021</v>
      </c>
      <c r="C13037">
        <f>_xlfn.MAXIFS(Table1[ScheduleWeekWritten],Table1[ScheduleSeason],Table1[[#This Row],[ScheduleSeason]])</f>
        <v>18</v>
      </c>
      <c r="D13037">
        <v>6</v>
      </c>
      <c r="E13037" cm="1">
        <f t="array" ref="E13037">_xlfn.XLOOKUP(Table1[[#This Row],[ScheduleWeekWritten]],Table3[Game],100+Table3[Increase],Table1[[#This Row],[ScheduleWeekWritten]])</f>
        <v>6</v>
      </c>
      <c r="F13037" t="b">
        <v>0</v>
      </c>
      <c r="G13037" t="s">
        <v>154</v>
      </c>
      <c r="H13037">
        <v>23</v>
      </c>
      <c r="I13037">
        <v>20</v>
      </c>
      <c r="J13037" t="s">
        <v>19</v>
      </c>
      <c r="K13037" t="s">
        <v>91</v>
      </c>
      <c r="L13037" t="str">
        <f>_xlfn.XLOOKUP(Table1[[#This Row],[TeamFavoriteID]],Table2[team_id],Table2[team_name],_xlfn.XLOOKUP(Table1[[#This Row],[TeamFavoriteID]],Table2[team_id_pfr],Table2[team_name],"Even"))</f>
        <v>Miami Dolphins</v>
      </c>
      <c r="M13037">
        <v>-1.5</v>
      </c>
      <c r="N13037">
        <f>IF(Table1[[#This Row],[TeamFavorite]]=Table1[[#This Row],[TeamHome]],Table1[[#This Row],[ScoreAway]]-Table1[[#This Row],[ScoreHome]],Table1[[#This Row],[ScoreHome]]-Table1[[#This Row],[ScoreAway]])</f>
        <v>3</v>
      </c>
      <c r="O13037">
        <f>IF(Table1[[#This Row],[SpreadActual]]&lt;Table1[[#This Row],[SpreadFavorite]],1,0)</f>
        <v>0</v>
      </c>
      <c r="P13037">
        <v>47.5</v>
      </c>
      <c r="Q13037" t="s">
        <v>215</v>
      </c>
      <c r="R13037" t="b">
        <v>1</v>
      </c>
    </row>
    <row r="13038" spans="1:22" x14ac:dyDescent="0.2">
      <c r="A13038" s="1">
        <v>44486</v>
      </c>
      <c r="B13038">
        <v>2021</v>
      </c>
      <c r="C13038">
        <f>_xlfn.MAXIFS(Table1[ScheduleWeekWritten],Table1[ScheduleSeason],Table1[[#This Row],[ScheduleSeason]])</f>
        <v>18</v>
      </c>
      <c r="D13038">
        <v>6</v>
      </c>
      <c r="E13038" cm="1">
        <f t="array" ref="E13038">_xlfn.XLOOKUP(Table1[[#This Row],[ScheduleWeekWritten]],Table3[Game],100+Table3[Increase],Table1[[#This Row],[ScheduleWeekWritten]])</f>
        <v>6</v>
      </c>
      <c r="F13038" t="b">
        <v>0</v>
      </c>
      <c r="G13038" t="s">
        <v>115</v>
      </c>
      <c r="H13038">
        <v>29</v>
      </c>
      <c r="I13038">
        <v>35</v>
      </c>
      <c r="J13038" t="s">
        <v>67</v>
      </c>
      <c r="K13038" t="s">
        <v>68</v>
      </c>
      <c r="L13038" t="str">
        <f>_xlfn.XLOOKUP(Table1[[#This Row],[TeamFavoriteID]],Table2[team_id],Table2[team_name],_xlfn.XLOOKUP(Table1[[#This Row],[TeamFavoriteID]],Table2[team_id_pfr],Table2[team_name],"Even"))</f>
        <v>Dallas Cowboys</v>
      </c>
      <c r="M13038">
        <v>-3.5</v>
      </c>
      <c r="N13038">
        <f>IF(Table1[[#This Row],[TeamFavorite]]=Table1[[#This Row],[TeamHome]],Table1[[#This Row],[ScoreAway]]-Table1[[#This Row],[ScoreHome]],Table1[[#This Row],[ScoreHome]]-Table1[[#This Row],[ScoreAway]])</f>
        <v>-6</v>
      </c>
      <c r="O13038">
        <f>IF(Table1[[#This Row],[SpreadActual]]&lt;Table1[[#This Row],[SpreadFavorite]],1,0)</f>
        <v>1</v>
      </c>
      <c r="P13038">
        <v>50.5</v>
      </c>
      <c r="Q13038" t="s">
        <v>179</v>
      </c>
      <c r="R13038" t="b">
        <v>0</v>
      </c>
    </row>
    <row r="13039" spans="1:22" x14ac:dyDescent="0.2">
      <c r="A13039" s="1">
        <v>44486</v>
      </c>
      <c r="B13039">
        <v>2021</v>
      </c>
      <c r="C13039">
        <f>_xlfn.MAXIFS(Table1[ScheduleWeekWritten],Table1[ScheduleSeason],Table1[[#This Row],[ScheduleSeason]])</f>
        <v>18</v>
      </c>
      <c r="D13039">
        <v>6</v>
      </c>
      <c r="E13039" cm="1">
        <f t="array" ref="E13039">_xlfn.XLOOKUP(Table1[[#This Row],[ScheduleWeekWritten]],Table3[Game],100+Table3[Increase],Table1[[#This Row],[ScheduleWeekWritten]])</f>
        <v>6</v>
      </c>
      <c r="F13039" t="b">
        <v>0</v>
      </c>
      <c r="G13039" t="s">
        <v>50</v>
      </c>
      <c r="H13039">
        <v>11</v>
      </c>
      <c r="I13039">
        <v>38</v>
      </c>
      <c r="J13039" t="s">
        <v>39</v>
      </c>
      <c r="K13039" t="s">
        <v>40</v>
      </c>
      <c r="L13039" t="str">
        <f>_xlfn.XLOOKUP(Table1[[#This Row],[TeamFavoriteID]],Table2[team_id],Table2[team_name],_xlfn.XLOOKUP(Table1[[#This Row],[TeamFavoriteID]],Table2[team_id_pfr],Table2[team_name],"Even"))</f>
        <v>Los Angeles Rams</v>
      </c>
      <c r="M13039">
        <v>-7.5</v>
      </c>
      <c r="N13039">
        <f>IF(Table1[[#This Row],[TeamFavorite]]=Table1[[#This Row],[TeamHome]],Table1[[#This Row],[ScoreAway]]-Table1[[#This Row],[ScoreHome]],Table1[[#This Row],[ScoreHome]]-Table1[[#This Row],[ScoreAway]])</f>
        <v>-27</v>
      </c>
      <c r="O13039">
        <f>IF(Table1[[#This Row],[SpreadActual]]&lt;Table1[[#This Row],[SpreadFavorite]],1,0)</f>
        <v>1</v>
      </c>
      <c r="P13039">
        <v>49</v>
      </c>
      <c r="Q13039" t="s">
        <v>197</v>
      </c>
      <c r="R13039" t="b">
        <v>0</v>
      </c>
    </row>
    <row r="13040" spans="1:22" x14ac:dyDescent="0.2">
      <c r="A13040" s="1">
        <v>44486</v>
      </c>
      <c r="B13040">
        <v>2021</v>
      </c>
      <c r="C13040">
        <f>_xlfn.MAXIFS(Table1[ScheduleWeekWritten],Table1[ScheduleSeason],Table1[[#This Row],[ScheduleSeason]])</f>
        <v>18</v>
      </c>
      <c r="D13040">
        <v>6</v>
      </c>
      <c r="E13040" cm="1">
        <f t="array" ref="E13040">_xlfn.XLOOKUP(Table1[[#This Row],[ScheduleWeekWritten]],Table3[Game],100+Table3[Increase],Table1[[#This Row],[ScheduleWeekWritten]])</f>
        <v>6</v>
      </c>
      <c r="F13040" t="b">
        <v>0</v>
      </c>
      <c r="G13040" t="s">
        <v>49</v>
      </c>
      <c r="H13040">
        <v>23</v>
      </c>
      <c r="I13040">
        <v>20</v>
      </c>
      <c r="J13040" t="s">
        <v>128</v>
      </c>
      <c r="K13040" t="s">
        <v>51</v>
      </c>
      <c r="L13040" t="str">
        <f>_xlfn.XLOOKUP(Table1[[#This Row],[TeamFavoriteID]],Table2[team_id],Table2[team_name],_xlfn.XLOOKUP(Table1[[#This Row],[TeamFavoriteID]],Table2[team_id_pfr],Table2[team_name],"Even"))</f>
        <v>Pittsburgh Steelers</v>
      </c>
      <c r="M13040">
        <v>-5.5</v>
      </c>
      <c r="N13040">
        <f>IF(Table1[[#This Row],[TeamFavorite]]=Table1[[#This Row],[TeamHome]],Table1[[#This Row],[ScoreAway]]-Table1[[#This Row],[ScoreHome]],Table1[[#This Row],[ScoreHome]]-Table1[[#This Row],[ScoreAway]])</f>
        <v>-3</v>
      </c>
      <c r="O13040">
        <f>IF(Table1[[#This Row],[SpreadActual]]&lt;Table1[[#This Row],[SpreadFavorite]],1,0)</f>
        <v>0</v>
      </c>
      <c r="P13040">
        <v>43</v>
      </c>
      <c r="Q13040" t="s">
        <v>175</v>
      </c>
      <c r="R13040" t="b">
        <v>0</v>
      </c>
    </row>
    <row r="13041" spans="1:22" x14ac:dyDescent="0.2">
      <c r="A13041" s="1">
        <v>44486</v>
      </c>
      <c r="B13041">
        <v>2021</v>
      </c>
      <c r="C13041">
        <f>_xlfn.MAXIFS(Table1[ScheduleWeekWritten],Table1[ScheduleSeason],Table1[[#This Row],[ScheduleSeason]])</f>
        <v>18</v>
      </c>
      <c r="D13041">
        <v>6</v>
      </c>
      <c r="E13041" cm="1">
        <f t="array" ref="E13041">_xlfn.XLOOKUP(Table1[[#This Row],[ScheduleWeekWritten]],Table3[Game],100+Table3[Increase],Table1[[#This Row],[ScheduleWeekWritten]])</f>
        <v>6</v>
      </c>
      <c r="F13041" t="b">
        <v>0</v>
      </c>
      <c r="G13041" t="s">
        <v>219</v>
      </c>
      <c r="H13041">
        <v>13</v>
      </c>
      <c r="I13041">
        <v>31</v>
      </c>
      <c r="J13041" t="s">
        <v>42</v>
      </c>
      <c r="K13041" t="s">
        <v>75</v>
      </c>
      <c r="L13041" t="str">
        <f>_xlfn.XLOOKUP(Table1[[#This Row],[TeamFavoriteID]],Table2[team_id],Table2[team_name],_xlfn.XLOOKUP(Table1[[#This Row],[TeamFavoriteID]],Table2[team_id_pfr],Table2[team_name],"Even"))</f>
        <v>Kansas City Chiefs</v>
      </c>
      <c r="M13041">
        <v>-6.5</v>
      </c>
      <c r="N13041">
        <f>IF(Table1[[#This Row],[TeamFavorite]]=Table1[[#This Row],[TeamHome]],Table1[[#This Row],[ScoreAway]]-Table1[[#This Row],[ScoreHome]],Table1[[#This Row],[ScoreHome]]-Table1[[#This Row],[ScoreAway]])</f>
        <v>-18</v>
      </c>
      <c r="O13041">
        <f>IF(Table1[[#This Row],[SpreadActual]]&lt;Table1[[#This Row],[SpreadFavorite]],1,0)</f>
        <v>1</v>
      </c>
      <c r="P13041">
        <v>54</v>
      </c>
      <c r="Q13041" t="s">
        <v>165</v>
      </c>
      <c r="R13041" t="b">
        <v>0</v>
      </c>
    </row>
    <row r="13042" spans="1:22" x14ac:dyDescent="0.2">
      <c r="A13042" s="1">
        <v>44487</v>
      </c>
      <c r="B13042">
        <v>2021</v>
      </c>
      <c r="C13042">
        <f>_xlfn.MAXIFS(Table1[ScheduleWeekWritten],Table1[ScheduleSeason],Table1[[#This Row],[ScheduleSeason]])</f>
        <v>18</v>
      </c>
      <c r="D13042">
        <v>6</v>
      </c>
      <c r="E13042" cm="1">
        <f t="array" ref="E13042">_xlfn.XLOOKUP(Table1[[#This Row],[ScheduleWeekWritten]],Table3[Game],100+Table3[Increase],Table1[[#This Row],[ScheduleWeekWritten]])</f>
        <v>6</v>
      </c>
      <c r="F13042" t="b">
        <v>0</v>
      </c>
      <c r="G13042" t="s">
        <v>171</v>
      </c>
      <c r="H13042">
        <v>34</v>
      </c>
      <c r="I13042">
        <v>31</v>
      </c>
      <c r="J13042" t="s">
        <v>28</v>
      </c>
      <c r="K13042" t="s">
        <v>43</v>
      </c>
      <c r="L13042" t="str">
        <f>_xlfn.XLOOKUP(Table1[[#This Row],[TeamFavoriteID]],Table2[team_id],Table2[team_name],_xlfn.XLOOKUP(Table1[[#This Row],[TeamFavoriteID]],Table2[team_id_pfr],Table2[team_name],"Even"))</f>
        <v>Buffalo Bills</v>
      </c>
      <c r="M13042">
        <v>-6</v>
      </c>
      <c r="N13042">
        <f>IF(Table1[[#This Row],[TeamFavorite]]=Table1[[#This Row],[TeamHome]],Table1[[#This Row],[ScoreAway]]-Table1[[#This Row],[ScoreHome]],Table1[[#This Row],[ScoreHome]]-Table1[[#This Row],[ScoreAway]])</f>
        <v>3</v>
      </c>
      <c r="O13042">
        <f>IF(Table1[[#This Row],[SpreadActual]]&lt;Table1[[#This Row],[SpreadFavorite]],1,0)</f>
        <v>0</v>
      </c>
      <c r="P13042">
        <v>53.5</v>
      </c>
      <c r="Q13042" t="s">
        <v>172</v>
      </c>
      <c r="R13042" t="b">
        <v>0</v>
      </c>
    </row>
    <row r="13043" spans="1:22" x14ac:dyDescent="0.2">
      <c r="A13043" s="1">
        <v>44490</v>
      </c>
      <c r="B13043">
        <v>2021</v>
      </c>
      <c r="C13043">
        <f>_xlfn.MAXIFS(Table1[ScheduleWeekWritten],Table1[ScheduleSeason],Table1[[#This Row],[ScheduleSeason]])</f>
        <v>18</v>
      </c>
      <c r="D13043">
        <v>7</v>
      </c>
      <c r="E13043" cm="1">
        <f t="array" ref="E13043">_xlfn.XLOOKUP(Table1[[#This Row],[ScheduleWeekWritten]],Table3[Game],100+Table3[Increase],Table1[[#This Row],[ScheduleWeekWritten]])</f>
        <v>7</v>
      </c>
      <c r="F13043" t="b">
        <v>0</v>
      </c>
      <c r="G13043" t="s">
        <v>62</v>
      </c>
      <c r="H13043">
        <v>17</v>
      </c>
      <c r="I13043">
        <v>14</v>
      </c>
      <c r="J13043" t="s">
        <v>24</v>
      </c>
      <c r="K13043" t="s">
        <v>63</v>
      </c>
      <c r="L13043" t="str">
        <f>_xlfn.XLOOKUP(Table1[[#This Row],[TeamFavoriteID]],Table2[team_id],Table2[team_name],_xlfn.XLOOKUP(Table1[[#This Row],[TeamFavoriteID]],Table2[team_id_pfr],Table2[team_name],"Even"))</f>
        <v>Cleveland Browns</v>
      </c>
      <c r="M13043">
        <v>-2</v>
      </c>
      <c r="N13043">
        <f>IF(Table1[[#This Row],[TeamFavorite]]=Table1[[#This Row],[TeamHome]],Table1[[#This Row],[ScoreAway]]-Table1[[#This Row],[ScoreHome]],Table1[[#This Row],[ScoreHome]]-Table1[[#This Row],[ScoreAway]])</f>
        <v>-3</v>
      </c>
      <c r="O13043">
        <f>IF(Table1[[#This Row],[SpreadActual]]&lt;Table1[[#This Row],[SpreadFavorite]],1,0)</f>
        <v>1</v>
      </c>
      <c r="P13043">
        <v>40</v>
      </c>
      <c r="Q13043" t="s">
        <v>170</v>
      </c>
      <c r="R13043" t="b">
        <v>0</v>
      </c>
    </row>
    <row r="13044" spans="1:22" x14ac:dyDescent="0.2">
      <c r="A13044" s="1">
        <v>44493</v>
      </c>
      <c r="B13044">
        <v>2021</v>
      </c>
      <c r="C13044">
        <f>_xlfn.MAXIFS(Table1[ScheduleWeekWritten],Table1[ScheduleSeason],Table1[[#This Row],[ScheduleSeason]])</f>
        <v>18</v>
      </c>
      <c r="D13044">
        <v>7</v>
      </c>
      <c r="E13044" cm="1">
        <f t="array" ref="E13044">_xlfn.XLOOKUP(Table1[[#This Row],[ScheduleWeekWritten]],Table3[Game],100+Table3[Increase],Table1[[#This Row],[ScheduleWeekWritten]])</f>
        <v>7</v>
      </c>
      <c r="F13044" t="b">
        <v>0</v>
      </c>
      <c r="G13044" t="s">
        <v>149</v>
      </c>
      <c r="H13044">
        <v>31</v>
      </c>
      <c r="I13044">
        <v>5</v>
      </c>
      <c r="J13044" t="s">
        <v>177</v>
      </c>
      <c r="K13044" t="s">
        <v>59</v>
      </c>
      <c r="L13044" t="str">
        <f>_xlfn.XLOOKUP(Table1[[#This Row],[TeamFavoriteID]],Table2[team_id],Table2[team_name],_xlfn.XLOOKUP(Table1[[#This Row],[TeamFavoriteID]],Table2[team_id_pfr],Table2[team_name],"Even"))</f>
        <v>Arizona Cardinals</v>
      </c>
      <c r="M13044">
        <v>-20</v>
      </c>
      <c r="N13044">
        <f>IF(Table1[[#This Row],[TeamFavorite]]=Table1[[#This Row],[TeamHome]],Table1[[#This Row],[ScoreAway]]-Table1[[#This Row],[ScoreHome]],Table1[[#This Row],[ScoreHome]]-Table1[[#This Row],[ScoreAway]])</f>
        <v>-26</v>
      </c>
      <c r="O13044">
        <f>IF(Table1[[#This Row],[SpreadActual]]&lt;Table1[[#This Row],[SpreadFavorite]],1,0)</f>
        <v>1</v>
      </c>
      <c r="P13044">
        <v>47.5</v>
      </c>
      <c r="Q13044" t="s">
        <v>221</v>
      </c>
      <c r="R13044" t="b">
        <v>0</v>
      </c>
      <c r="S13044">
        <v>72</v>
      </c>
      <c r="T13044">
        <v>0</v>
      </c>
      <c r="V13044" t="s">
        <v>103</v>
      </c>
    </row>
    <row r="13045" spans="1:22" x14ac:dyDescent="0.2">
      <c r="A13045" s="1">
        <v>44493</v>
      </c>
      <c r="B13045">
        <v>2021</v>
      </c>
      <c r="C13045">
        <f>_xlfn.MAXIFS(Table1[ScheduleWeekWritten],Table1[ScheduleSeason],Table1[[#This Row],[ScheduleSeason]])</f>
        <v>18</v>
      </c>
      <c r="D13045">
        <v>7</v>
      </c>
      <c r="E13045" cm="1">
        <f t="array" ref="E13045">_xlfn.XLOOKUP(Table1[[#This Row],[ScheduleWeekWritten]],Table3[Game],100+Table3[Increase],Table1[[#This Row],[ScheduleWeekWritten]])</f>
        <v>7</v>
      </c>
      <c r="F13045" t="b">
        <v>0</v>
      </c>
      <c r="G13045" t="s">
        <v>158</v>
      </c>
      <c r="H13045">
        <v>17</v>
      </c>
      <c r="I13045">
        <v>41</v>
      </c>
      <c r="J13045" t="s">
        <v>101</v>
      </c>
      <c r="K13045" t="s">
        <v>159</v>
      </c>
      <c r="L13045" t="str">
        <f>_xlfn.XLOOKUP(Table1[[#This Row],[TeamFavoriteID]],Table2[team_id],Table2[team_name],_xlfn.XLOOKUP(Table1[[#This Row],[TeamFavoriteID]],Table2[team_id_pfr],Table2[team_name],"Even"))</f>
        <v>Baltimore Ravens</v>
      </c>
      <c r="M13045">
        <v>-6.5</v>
      </c>
      <c r="N13045">
        <f>IF(Table1[[#This Row],[TeamFavorite]]=Table1[[#This Row],[TeamHome]],Table1[[#This Row],[ScoreAway]]-Table1[[#This Row],[ScoreHome]],Table1[[#This Row],[ScoreHome]]-Table1[[#This Row],[ScoreAway]])</f>
        <v>24</v>
      </c>
      <c r="O13045">
        <f>IF(Table1[[#This Row],[SpreadActual]]&lt;Table1[[#This Row],[SpreadFavorite]],1,0)</f>
        <v>0</v>
      </c>
      <c r="P13045">
        <v>46</v>
      </c>
      <c r="Q13045" t="s">
        <v>166</v>
      </c>
      <c r="R13045" t="b">
        <v>0</v>
      </c>
    </row>
    <row r="13046" spans="1:22" x14ac:dyDescent="0.2">
      <c r="A13046" s="1">
        <v>44493</v>
      </c>
      <c r="B13046">
        <v>2021</v>
      </c>
      <c r="C13046">
        <f>_xlfn.MAXIFS(Table1[ScheduleWeekWritten],Table1[ScheduleSeason],Table1[[#This Row],[ScheduleSeason]])</f>
        <v>18</v>
      </c>
      <c r="D13046">
        <v>7</v>
      </c>
      <c r="E13046" cm="1">
        <f t="array" ref="E13046">_xlfn.XLOOKUP(Table1[[#This Row],[ScheduleWeekWritten]],Table3[Game],100+Table3[Increase],Table1[[#This Row],[ScheduleWeekWritten]])</f>
        <v>7</v>
      </c>
      <c r="F13046" t="b">
        <v>0</v>
      </c>
      <c r="G13046" t="s">
        <v>33</v>
      </c>
      <c r="H13046">
        <v>24</v>
      </c>
      <c r="I13046">
        <v>10</v>
      </c>
      <c r="J13046" t="s">
        <v>219</v>
      </c>
      <c r="K13046" t="s">
        <v>35</v>
      </c>
      <c r="L13046" t="str">
        <f>_xlfn.XLOOKUP(Table1[[#This Row],[TeamFavoriteID]],Table2[team_id],Table2[team_name],_xlfn.XLOOKUP(Table1[[#This Row],[TeamFavoriteID]],Table2[team_id_pfr],Table2[team_name],"Even"))</f>
        <v>Green Bay Packers</v>
      </c>
      <c r="M13046">
        <v>-8.5</v>
      </c>
      <c r="N13046">
        <f>IF(Table1[[#This Row],[TeamFavorite]]=Table1[[#This Row],[TeamHome]],Table1[[#This Row],[ScoreAway]]-Table1[[#This Row],[ScoreHome]],Table1[[#This Row],[ScoreHome]]-Table1[[#This Row],[ScoreAway]])</f>
        <v>-14</v>
      </c>
      <c r="O13046">
        <f>IF(Table1[[#This Row],[SpreadActual]]&lt;Table1[[#This Row],[SpreadFavorite]],1,0)</f>
        <v>1</v>
      </c>
      <c r="P13046">
        <v>48</v>
      </c>
      <c r="Q13046" t="s">
        <v>82</v>
      </c>
      <c r="R13046" t="b">
        <v>0</v>
      </c>
    </row>
    <row r="13047" spans="1:22" x14ac:dyDescent="0.2">
      <c r="A13047" s="1">
        <v>44493</v>
      </c>
      <c r="B13047">
        <v>2021</v>
      </c>
      <c r="C13047">
        <f>_xlfn.MAXIFS(Table1[ScheduleWeekWritten],Table1[ScheduleSeason],Table1[[#This Row],[ScheduleSeason]])</f>
        <v>18</v>
      </c>
      <c r="D13047">
        <v>7</v>
      </c>
      <c r="E13047" cm="1">
        <f t="array" ref="E13047">_xlfn.XLOOKUP(Table1[[#This Row],[ScheduleWeekWritten]],Table3[Game],100+Table3[Increase],Table1[[#This Row],[ScheduleWeekWritten]])</f>
        <v>7</v>
      </c>
      <c r="F13047" t="b">
        <v>0</v>
      </c>
      <c r="G13047" t="s">
        <v>217</v>
      </c>
      <c r="H13047">
        <v>33</v>
      </c>
      <c r="I13047">
        <v>22</v>
      </c>
      <c r="J13047" t="s">
        <v>58</v>
      </c>
      <c r="K13047" t="s">
        <v>21</v>
      </c>
      <c r="L13047" t="str">
        <f>_xlfn.XLOOKUP(Table1[[#This Row],[TeamFavoriteID]],Table2[team_id],Table2[team_name],_xlfn.XLOOKUP(Table1[[#This Row],[TeamFavoriteID]],Table2[team_id_pfr],Table2[team_name],"Even"))</f>
        <v>Las Vegas Raiders</v>
      </c>
      <c r="M13047">
        <v>-1</v>
      </c>
      <c r="N13047">
        <f>IF(Table1[[#This Row],[TeamFavorite]]=Table1[[#This Row],[TeamHome]],Table1[[#This Row],[ScoreAway]]-Table1[[#This Row],[ScoreHome]],Table1[[#This Row],[ScoreHome]]-Table1[[#This Row],[ScoreAway]])</f>
        <v>-11</v>
      </c>
      <c r="O13047">
        <f>IF(Table1[[#This Row],[SpreadActual]]&lt;Table1[[#This Row],[SpreadFavorite]],1,0)</f>
        <v>1</v>
      </c>
      <c r="P13047">
        <v>48</v>
      </c>
      <c r="Q13047" t="s">
        <v>220</v>
      </c>
      <c r="R13047" t="b">
        <v>0</v>
      </c>
      <c r="S13047">
        <v>72</v>
      </c>
      <c r="T13047">
        <v>0</v>
      </c>
      <c r="V13047" t="s">
        <v>103</v>
      </c>
    </row>
    <row r="13048" spans="1:22" x14ac:dyDescent="0.2">
      <c r="A13048" s="1">
        <v>44493</v>
      </c>
      <c r="B13048">
        <v>2021</v>
      </c>
      <c r="C13048">
        <f>_xlfn.MAXIFS(Table1[ScheduleWeekWritten],Table1[ScheduleSeason],Table1[[#This Row],[ScheduleSeason]])</f>
        <v>18</v>
      </c>
      <c r="D13048">
        <v>7</v>
      </c>
      <c r="E13048" cm="1">
        <f t="array" ref="E13048">_xlfn.XLOOKUP(Table1[[#This Row],[ScheduleWeekWritten]],Table3[Game],100+Table3[Increase],Table1[[#This Row],[ScheduleWeekWritten]])</f>
        <v>7</v>
      </c>
      <c r="F13048" t="b">
        <v>0</v>
      </c>
      <c r="G13048" t="s">
        <v>39</v>
      </c>
      <c r="H13048">
        <v>28</v>
      </c>
      <c r="I13048">
        <v>19</v>
      </c>
      <c r="J13048" t="s">
        <v>45</v>
      </c>
      <c r="K13048" t="s">
        <v>40</v>
      </c>
      <c r="L13048" t="str">
        <f>_xlfn.XLOOKUP(Table1[[#This Row],[TeamFavoriteID]],Table2[team_id],Table2[team_name],_xlfn.XLOOKUP(Table1[[#This Row],[TeamFavoriteID]],Table2[team_id_pfr],Table2[team_name],"Even"))</f>
        <v>Los Angeles Rams</v>
      </c>
      <c r="M13048">
        <v>-16</v>
      </c>
      <c r="N13048">
        <f>IF(Table1[[#This Row],[TeamFavorite]]=Table1[[#This Row],[TeamHome]],Table1[[#This Row],[ScoreAway]]-Table1[[#This Row],[ScoreHome]],Table1[[#This Row],[ScoreHome]]-Table1[[#This Row],[ScoreAway]])</f>
        <v>-9</v>
      </c>
      <c r="O13048">
        <f>IF(Table1[[#This Row],[SpreadActual]]&lt;Table1[[#This Row],[SpreadFavorite]],1,0)</f>
        <v>0</v>
      </c>
      <c r="P13048">
        <v>51</v>
      </c>
      <c r="Q13048" t="s">
        <v>218</v>
      </c>
      <c r="R13048" t="b">
        <v>0</v>
      </c>
      <c r="S13048">
        <v>72</v>
      </c>
      <c r="T13048">
        <v>0</v>
      </c>
      <c r="V13048" t="s">
        <v>103</v>
      </c>
    </row>
    <row r="13049" spans="1:22" x14ac:dyDescent="0.2">
      <c r="A13049" s="1">
        <v>44493</v>
      </c>
      <c r="B13049">
        <v>2021</v>
      </c>
      <c r="C13049">
        <f>_xlfn.MAXIFS(Table1[ScheduleWeekWritten],Table1[ScheduleSeason],Table1[[#This Row],[ScheduleSeason]])</f>
        <v>18</v>
      </c>
      <c r="D13049">
        <v>7</v>
      </c>
      <c r="E13049" cm="1">
        <f t="array" ref="E13049">_xlfn.XLOOKUP(Table1[[#This Row],[ScheduleWeekWritten]],Table3[Game],100+Table3[Increase],Table1[[#This Row],[ScheduleWeekWritten]])</f>
        <v>7</v>
      </c>
      <c r="F13049" t="b">
        <v>0</v>
      </c>
      <c r="G13049" t="s">
        <v>19</v>
      </c>
      <c r="H13049">
        <v>28</v>
      </c>
      <c r="I13049">
        <v>30</v>
      </c>
      <c r="J13049" t="s">
        <v>38</v>
      </c>
      <c r="K13049" t="s">
        <v>109</v>
      </c>
      <c r="L13049" t="str">
        <f>_xlfn.XLOOKUP(Table1[[#This Row],[TeamFavoriteID]],Table2[team_id],Table2[team_name],_xlfn.XLOOKUP(Table1[[#This Row],[TeamFavoriteID]],Table2[team_id_pfr],Table2[team_name],"Even"))</f>
        <v>Atlanta Falcons</v>
      </c>
      <c r="M13049">
        <v>-1.5</v>
      </c>
      <c r="N13049">
        <f>IF(Table1[[#This Row],[TeamFavorite]]=Table1[[#This Row],[TeamHome]],Table1[[#This Row],[ScoreAway]]-Table1[[#This Row],[ScoreHome]],Table1[[#This Row],[ScoreHome]]-Table1[[#This Row],[ScoreAway]])</f>
        <v>-2</v>
      </c>
      <c r="O13049">
        <f>IF(Table1[[#This Row],[SpreadActual]]&lt;Table1[[#This Row],[SpreadFavorite]],1,0)</f>
        <v>1</v>
      </c>
      <c r="P13049">
        <v>47.5</v>
      </c>
      <c r="Q13049" t="s">
        <v>212</v>
      </c>
      <c r="R13049" t="b">
        <v>0</v>
      </c>
    </row>
    <row r="13050" spans="1:22" x14ac:dyDescent="0.2">
      <c r="A13050" s="1">
        <v>44493</v>
      </c>
      <c r="B13050">
        <v>2021</v>
      </c>
      <c r="C13050">
        <f>_xlfn.MAXIFS(Table1[ScheduleWeekWritten],Table1[ScheduleSeason],Table1[[#This Row],[ScheduleSeason]])</f>
        <v>18</v>
      </c>
      <c r="D13050">
        <v>7</v>
      </c>
      <c r="E13050" cm="1">
        <f t="array" ref="E13050">_xlfn.XLOOKUP(Table1[[#This Row],[ScheduleWeekWritten]],Table3[Game],100+Table3[Increase],Table1[[#This Row],[ScheduleWeekWritten]])</f>
        <v>7</v>
      </c>
      <c r="F13050" t="b">
        <v>0</v>
      </c>
      <c r="G13050" t="s">
        <v>115</v>
      </c>
      <c r="H13050">
        <v>54</v>
      </c>
      <c r="I13050">
        <v>13</v>
      </c>
      <c r="J13050" t="s">
        <v>31</v>
      </c>
      <c r="K13050" t="s">
        <v>70</v>
      </c>
      <c r="L13050" t="str">
        <f>_xlfn.XLOOKUP(Table1[[#This Row],[TeamFavoriteID]],Table2[team_id],Table2[team_name],_xlfn.XLOOKUP(Table1[[#This Row],[TeamFavoriteID]],Table2[team_id_pfr],Table2[team_name],"Even"))</f>
        <v>Boston Patriots</v>
      </c>
      <c r="M13050">
        <v>-7</v>
      </c>
      <c r="N13050">
        <f>IF(Table1[[#This Row],[TeamFavorite]]=Table1[[#This Row],[TeamHome]],Table1[[#This Row],[ScoreAway]]-Table1[[#This Row],[ScoreHome]],Table1[[#This Row],[ScoreHome]]-Table1[[#This Row],[ScoreAway]])</f>
        <v>41</v>
      </c>
      <c r="O13050">
        <f>IF(Table1[[#This Row],[SpreadActual]]&lt;Table1[[#This Row],[SpreadFavorite]],1,0)</f>
        <v>0</v>
      </c>
      <c r="P13050">
        <v>42.5</v>
      </c>
      <c r="Q13050" t="s">
        <v>179</v>
      </c>
      <c r="R13050" t="b">
        <v>0</v>
      </c>
    </row>
    <row r="13051" spans="1:22" x14ac:dyDescent="0.2">
      <c r="A13051" s="1">
        <v>44493</v>
      </c>
      <c r="B13051">
        <v>2021</v>
      </c>
      <c r="C13051">
        <f>_xlfn.MAXIFS(Table1[ScheduleWeekWritten],Table1[ScheduleSeason],Table1[[#This Row],[ScheduleSeason]])</f>
        <v>18</v>
      </c>
      <c r="D13051">
        <v>7</v>
      </c>
      <c r="E13051" cm="1">
        <f t="array" ref="E13051">_xlfn.XLOOKUP(Table1[[#This Row],[ScheduleWeekWritten]],Table3[Game],100+Table3[Increase],Table1[[#This Row],[ScheduleWeekWritten]])</f>
        <v>7</v>
      </c>
      <c r="F13051" t="b">
        <v>0</v>
      </c>
      <c r="G13051" t="s">
        <v>50</v>
      </c>
      <c r="H13051">
        <v>25</v>
      </c>
      <c r="I13051">
        <v>3</v>
      </c>
      <c r="J13051" t="s">
        <v>152</v>
      </c>
      <c r="K13051" t="s">
        <v>162</v>
      </c>
      <c r="L13051" t="str">
        <f>_xlfn.XLOOKUP(Table1[[#This Row],[TeamFavoriteID]],Table2[team_id],Table2[team_name],_xlfn.XLOOKUP(Table1[[#This Row],[TeamFavoriteID]],Table2[team_id_pfr],Table2[team_name],"Even"))</f>
        <v>Carolina Panthers</v>
      </c>
      <c r="M13051">
        <v>-3</v>
      </c>
      <c r="N13051">
        <f>IF(Table1[[#This Row],[TeamFavorite]]=Table1[[#This Row],[TeamHome]],Table1[[#This Row],[ScoreAway]]-Table1[[#This Row],[ScoreHome]],Table1[[#This Row],[ScoreHome]]-Table1[[#This Row],[ScoreAway]])</f>
        <v>22</v>
      </c>
      <c r="O13051">
        <f>IF(Table1[[#This Row],[SpreadActual]]&lt;Table1[[#This Row],[SpreadFavorite]],1,0)</f>
        <v>0</v>
      </c>
      <c r="P13051">
        <v>43</v>
      </c>
      <c r="Q13051" t="s">
        <v>197</v>
      </c>
      <c r="R13051" t="b">
        <v>0</v>
      </c>
    </row>
    <row r="13052" spans="1:22" x14ac:dyDescent="0.2">
      <c r="A13052" s="1">
        <v>44493</v>
      </c>
      <c r="B13052">
        <v>2021</v>
      </c>
      <c r="C13052">
        <f>_xlfn.MAXIFS(Table1[ScheduleWeekWritten],Table1[ScheduleSeason],Table1[[#This Row],[ScheduleSeason]])</f>
        <v>18</v>
      </c>
      <c r="D13052">
        <v>7</v>
      </c>
      <c r="E13052" cm="1">
        <f t="array" ref="E13052">_xlfn.XLOOKUP(Table1[[#This Row],[ScheduleWeekWritten]],Table3[Game],100+Table3[Increase],Table1[[#This Row],[ScheduleWeekWritten]])</f>
        <v>7</v>
      </c>
      <c r="F13052" t="b">
        <v>0</v>
      </c>
      <c r="G13052" t="s">
        <v>53</v>
      </c>
      <c r="H13052">
        <v>18</v>
      </c>
      <c r="I13052">
        <v>30</v>
      </c>
      <c r="J13052" t="s">
        <v>140</v>
      </c>
      <c r="K13052" t="s">
        <v>87</v>
      </c>
      <c r="L13052" t="str">
        <f>_xlfn.XLOOKUP(Table1[[#This Row],[TeamFavoriteID]],Table2[team_id],Table2[team_name],_xlfn.XLOOKUP(Table1[[#This Row],[TeamFavoriteID]],Table2[team_id_pfr],Table2[team_name],"Even"))</f>
        <v>San Francisco 49ers</v>
      </c>
      <c r="M13052">
        <v>-3.5</v>
      </c>
      <c r="N13052">
        <f>IF(Table1[[#This Row],[TeamFavorite]]=Table1[[#This Row],[TeamHome]],Table1[[#This Row],[ScoreAway]]-Table1[[#This Row],[ScoreHome]],Table1[[#This Row],[ScoreHome]]-Table1[[#This Row],[ScoreAway]])</f>
        <v>12</v>
      </c>
      <c r="O13052">
        <f>IF(Table1[[#This Row],[SpreadActual]]&lt;Table1[[#This Row],[SpreadFavorite]],1,0)</f>
        <v>0</v>
      </c>
      <c r="P13052">
        <v>41.5</v>
      </c>
      <c r="Q13052" t="s">
        <v>203</v>
      </c>
      <c r="R13052" t="b">
        <v>0</v>
      </c>
      <c r="V13052" t="s">
        <v>2</v>
      </c>
    </row>
    <row r="13053" spans="1:22" x14ac:dyDescent="0.2">
      <c r="A13053" s="1">
        <v>44493</v>
      </c>
      <c r="B13053">
        <v>2021</v>
      </c>
      <c r="C13053">
        <f>_xlfn.MAXIFS(Table1[ScheduleWeekWritten],Table1[ScheduleSeason],Table1[[#This Row],[ScheduleSeason]])</f>
        <v>18</v>
      </c>
      <c r="D13053">
        <v>7</v>
      </c>
      <c r="E13053" cm="1">
        <f t="array" ref="E13053">_xlfn.XLOOKUP(Table1[[#This Row],[ScheduleWeekWritten]],Table3[Game],100+Table3[Increase],Table1[[#This Row],[ScheduleWeekWritten]])</f>
        <v>7</v>
      </c>
      <c r="F13053" t="b">
        <v>0</v>
      </c>
      <c r="G13053" t="s">
        <v>127</v>
      </c>
      <c r="H13053">
        <v>38</v>
      </c>
      <c r="I13053">
        <v>3</v>
      </c>
      <c r="J13053" t="s">
        <v>46</v>
      </c>
      <c r="K13053" t="s">
        <v>133</v>
      </c>
      <c r="L13053" t="str">
        <f>_xlfn.XLOOKUP(Table1[[#This Row],[TeamFavoriteID]],Table2[team_id],Table2[team_name],_xlfn.XLOOKUP(Table1[[#This Row],[TeamFavoriteID]],Table2[team_id_pfr],Table2[team_name],"Even"))</f>
        <v>Tampa Bay Buccaneers</v>
      </c>
      <c r="M13053">
        <v>-12</v>
      </c>
      <c r="N13053">
        <f>IF(Table1[[#This Row],[TeamFavorite]]=Table1[[#This Row],[TeamHome]],Table1[[#This Row],[ScoreAway]]-Table1[[#This Row],[ScoreHome]],Table1[[#This Row],[ScoreHome]]-Table1[[#This Row],[ScoreAway]])</f>
        <v>-35</v>
      </c>
      <c r="O13053">
        <f>IF(Table1[[#This Row],[SpreadActual]]&lt;Table1[[#This Row],[SpreadFavorite]],1,0)</f>
        <v>1</v>
      </c>
      <c r="P13053">
        <v>47</v>
      </c>
      <c r="Q13053" t="s">
        <v>168</v>
      </c>
      <c r="R13053" t="b">
        <v>0</v>
      </c>
    </row>
    <row r="13054" spans="1:22" x14ac:dyDescent="0.2">
      <c r="A13054" s="1">
        <v>44493</v>
      </c>
      <c r="B13054">
        <v>2021</v>
      </c>
      <c r="C13054">
        <f>_xlfn.MAXIFS(Table1[ScheduleWeekWritten],Table1[ScheduleSeason],Table1[[#This Row],[ScheduleSeason]])</f>
        <v>18</v>
      </c>
      <c r="D13054">
        <v>7</v>
      </c>
      <c r="E13054" cm="1">
        <f t="array" ref="E13054">_xlfn.XLOOKUP(Table1[[#This Row],[ScheduleWeekWritten]],Table3[Game],100+Table3[Increase],Table1[[#This Row],[ScheduleWeekWritten]])</f>
        <v>7</v>
      </c>
      <c r="F13054" t="b">
        <v>0</v>
      </c>
      <c r="G13054" t="s">
        <v>171</v>
      </c>
      <c r="H13054">
        <v>27</v>
      </c>
      <c r="I13054">
        <v>3</v>
      </c>
      <c r="J13054" t="s">
        <v>42</v>
      </c>
      <c r="K13054" t="s">
        <v>75</v>
      </c>
      <c r="L13054" t="str">
        <f>_xlfn.XLOOKUP(Table1[[#This Row],[TeamFavoriteID]],Table2[team_id],Table2[team_name],_xlfn.XLOOKUP(Table1[[#This Row],[TeamFavoriteID]],Table2[team_id_pfr],Table2[team_name],"Even"))</f>
        <v>Kansas City Chiefs</v>
      </c>
      <c r="M13054">
        <v>-4</v>
      </c>
      <c r="N13054">
        <f>IF(Table1[[#This Row],[TeamFavorite]]=Table1[[#This Row],[TeamHome]],Table1[[#This Row],[ScoreAway]]-Table1[[#This Row],[ScoreHome]],Table1[[#This Row],[ScoreHome]]-Table1[[#This Row],[ScoreAway]])</f>
        <v>24</v>
      </c>
      <c r="O13054">
        <f>IF(Table1[[#This Row],[SpreadActual]]&lt;Table1[[#This Row],[SpreadFavorite]],1,0)</f>
        <v>0</v>
      </c>
      <c r="P13054">
        <v>58.5</v>
      </c>
      <c r="Q13054" t="s">
        <v>172</v>
      </c>
      <c r="R13054" t="b">
        <v>0</v>
      </c>
    </row>
    <row r="13055" spans="1:22" x14ac:dyDescent="0.2">
      <c r="A13055" s="1">
        <v>44494</v>
      </c>
      <c r="B13055">
        <v>2021</v>
      </c>
      <c r="C13055">
        <f>_xlfn.MAXIFS(Table1[ScheduleWeekWritten],Table1[ScheduleSeason],Table1[[#This Row],[ScheduleSeason]])</f>
        <v>18</v>
      </c>
      <c r="D13055">
        <v>7</v>
      </c>
      <c r="E13055" cm="1">
        <f t="array" ref="E13055">_xlfn.XLOOKUP(Table1[[#This Row],[ScheduleWeekWritten]],Table3[Game],100+Table3[Increase],Table1[[#This Row],[ScheduleWeekWritten]])</f>
        <v>7</v>
      </c>
      <c r="F13055" t="b">
        <v>0</v>
      </c>
      <c r="G13055" t="s">
        <v>128</v>
      </c>
      <c r="H13055">
        <v>10</v>
      </c>
      <c r="I13055">
        <v>13</v>
      </c>
      <c r="J13055" t="s">
        <v>95</v>
      </c>
      <c r="K13055" t="s">
        <v>98</v>
      </c>
      <c r="L13055" t="str">
        <f>_xlfn.XLOOKUP(Table1[[#This Row],[TeamFavoriteID]],Table2[team_id],Table2[team_name],_xlfn.XLOOKUP(Table1[[#This Row],[TeamFavoriteID]],Table2[team_id_pfr],Table2[team_name],"Even"))</f>
        <v>New Orleans Saints</v>
      </c>
      <c r="M13055">
        <v>-6</v>
      </c>
      <c r="N13055">
        <f>IF(Table1[[#This Row],[TeamFavorite]]=Table1[[#This Row],[TeamHome]],Table1[[#This Row],[ScoreAway]]-Table1[[#This Row],[ScoreHome]],Table1[[#This Row],[ScoreHome]]-Table1[[#This Row],[ScoreAway]])</f>
        <v>-3</v>
      </c>
      <c r="O13055">
        <f>IF(Table1[[#This Row],[SpreadActual]]&lt;Table1[[#This Row],[SpreadFavorite]],1,0)</f>
        <v>0</v>
      </c>
      <c r="P13055">
        <v>42</v>
      </c>
      <c r="Q13055" t="s">
        <v>223</v>
      </c>
      <c r="R13055" t="b">
        <v>0</v>
      </c>
    </row>
    <row r="13056" spans="1:22" x14ac:dyDescent="0.2">
      <c r="A13056" s="1">
        <v>44497</v>
      </c>
      <c r="B13056">
        <v>2021</v>
      </c>
      <c r="C13056">
        <f>_xlfn.MAXIFS(Table1[ScheduleWeekWritten],Table1[ScheduleSeason],Table1[[#This Row],[ScheduleSeason]])</f>
        <v>18</v>
      </c>
      <c r="D13056">
        <v>8</v>
      </c>
      <c r="E13056" cm="1">
        <f t="array" ref="E13056">_xlfn.XLOOKUP(Table1[[#This Row],[ScheduleWeekWritten]],Table3[Game],100+Table3[Increase],Table1[[#This Row],[ScheduleWeekWritten]])</f>
        <v>8</v>
      </c>
      <c r="F13056" t="b">
        <v>0</v>
      </c>
      <c r="G13056" t="s">
        <v>149</v>
      </c>
      <c r="H13056">
        <v>21</v>
      </c>
      <c r="I13056">
        <v>24</v>
      </c>
      <c r="J13056" t="s">
        <v>33</v>
      </c>
      <c r="K13056" t="s">
        <v>59</v>
      </c>
      <c r="L13056" t="str">
        <f>_xlfn.XLOOKUP(Table1[[#This Row],[TeamFavoriteID]],Table2[team_id],Table2[team_name],_xlfn.XLOOKUP(Table1[[#This Row],[TeamFavoriteID]],Table2[team_id_pfr],Table2[team_name],"Even"))</f>
        <v>Arizona Cardinals</v>
      </c>
      <c r="M13056">
        <v>-6.5</v>
      </c>
      <c r="N13056">
        <f>IF(Table1[[#This Row],[TeamFavorite]]=Table1[[#This Row],[TeamHome]],Table1[[#This Row],[ScoreAway]]-Table1[[#This Row],[ScoreHome]],Table1[[#This Row],[ScoreHome]]-Table1[[#This Row],[ScoreAway]])</f>
        <v>3</v>
      </c>
      <c r="O13056">
        <f>IF(Table1[[#This Row],[SpreadActual]]&lt;Table1[[#This Row],[SpreadFavorite]],1,0)</f>
        <v>0</v>
      </c>
      <c r="P13056">
        <v>51</v>
      </c>
      <c r="Q13056" t="s">
        <v>221</v>
      </c>
      <c r="R13056" t="b">
        <v>0</v>
      </c>
      <c r="S13056">
        <v>72</v>
      </c>
      <c r="T13056">
        <v>0</v>
      </c>
      <c r="V13056" t="s">
        <v>103</v>
      </c>
    </row>
    <row r="13057" spans="1:22" x14ac:dyDescent="0.2">
      <c r="A13057" s="1">
        <v>44500</v>
      </c>
      <c r="B13057">
        <v>2021</v>
      </c>
      <c r="C13057">
        <f>_xlfn.MAXIFS(Table1[ScheduleWeekWritten],Table1[ScheduleSeason],Table1[[#This Row],[ScheduleSeason]])</f>
        <v>18</v>
      </c>
      <c r="D13057">
        <v>8</v>
      </c>
      <c r="E13057" cm="1">
        <f t="array" ref="E13057">_xlfn.XLOOKUP(Table1[[#This Row],[ScheduleWeekWritten]],Table3[Game],100+Table3[Increase],Table1[[#This Row],[ScheduleWeekWritten]])</f>
        <v>8</v>
      </c>
      <c r="F13057" t="b">
        <v>0</v>
      </c>
      <c r="G13057" t="s">
        <v>38</v>
      </c>
      <c r="H13057">
        <v>13</v>
      </c>
      <c r="I13057">
        <v>19</v>
      </c>
      <c r="J13057" t="s">
        <v>152</v>
      </c>
      <c r="K13057" t="s">
        <v>109</v>
      </c>
      <c r="L13057" t="str">
        <f>_xlfn.XLOOKUP(Table1[[#This Row],[TeamFavoriteID]],Table2[team_id],Table2[team_name],_xlfn.XLOOKUP(Table1[[#This Row],[TeamFavoriteID]],Table2[team_id_pfr],Table2[team_name],"Even"))</f>
        <v>Atlanta Falcons</v>
      </c>
      <c r="M13057">
        <v>-2.5</v>
      </c>
      <c r="N13057">
        <f>IF(Table1[[#This Row],[TeamFavorite]]=Table1[[#This Row],[TeamHome]],Table1[[#This Row],[ScoreAway]]-Table1[[#This Row],[ScoreHome]],Table1[[#This Row],[ScoreHome]]-Table1[[#This Row],[ScoreAway]])</f>
        <v>6</v>
      </c>
      <c r="O13057">
        <f>IF(Table1[[#This Row],[SpreadActual]]&lt;Table1[[#This Row],[SpreadFavorite]],1,0)</f>
        <v>0</v>
      </c>
      <c r="P13057">
        <v>47</v>
      </c>
      <c r="Q13057" t="s">
        <v>213</v>
      </c>
      <c r="R13057" t="b">
        <v>0</v>
      </c>
      <c r="S13057">
        <v>72</v>
      </c>
      <c r="T13057">
        <v>0</v>
      </c>
      <c r="V13057" t="s">
        <v>103</v>
      </c>
    </row>
    <row r="13058" spans="1:22" x14ac:dyDescent="0.2">
      <c r="A13058" s="1">
        <v>44500</v>
      </c>
      <c r="B13058">
        <v>2021</v>
      </c>
      <c r="C13058">
        <f>_xlfn.MAXIFS(Table1[ScheduleWeekWritten],Table1[ScheduleSeason],Table1[[#This Row],[ScheduleSeason]])</f>
        <v>18</v>
      </c>
      <c r="D13058">
        <v>8</v>
      </c>
      <c r="E13058" cm="1">
        <f t="array" ref="E13058">_xlfn.XLOOKUP(Table1[[#This Row],[ScheduleWeekWritten]],Table3[Game],100+Table3[Increase],Table1[[#This Row],[ScheduleWeekWritten]])</f>
        <v>8</v>
      </c>
      <c r="F13058" t="b">
        <v>0</v>
      </c>
      <c r="G13058" t="s">
        <v>28</v>
      </c>
      <c r="H13058">
        <v>26</v>
      </c>
      <c r="I13058">
        <v>11</v>
      </c>
      <c r="J13058" t="s">
        <v>19</v>
      </c>
      <c r="K13058" t="s">
        <v>43</v>
      </c>
      <c r="L13058" t="str">
        <f>_xlfn.XLOOKUP(Table1[[#This Row],[TeamFavoriteID]],Table2[team_id],Table2[team_name],_xlfn.XLOOKUP(Table1[[#This Row],[TeamFavoriteID]],Table2[team_id_pfr],Table2[team_name],"Even"))</f>
        <v>Buffalo Bills</v>
      </c>
      <c r="M13058">
        <v>-15</v>
      </c>
      <c r="N13058">
        <f>IF(Table1[[#This Row],[TeamFavorite]]=Table1[[#This Row],[TeamHome]],Table1[[#This Row],[ScoreAway]]-Table1[[#This Row],[ScoreHome]],Table1[[#This Row],[ScoreHome]]-Table1[[#This Row],[ScoreAway]])</f>
        <v>-15</v>
      </c>
      <c r="O13058">
        <f>IF(Table1[[#This Row],[SpreadActual]]&lt;Table1[[#This Row],[SpreadFavorite]],1,0)</f>
        <v>0</v>
      </c>
      <c r="P13058">
        <v>48.5</v>
      </c>
      <c r="Q13058" t="s">
        <v>222</v>
      </c>
      <c r="R13058" t="b">
        <v>0</v>
      </c>
    </row>
    <row r="13059" spans="1:22" x14ac:dyDescent="0.2">
      <c r="A13059" s="1">
        <v>44500</v>
      </c>
      <c r="B13059">
        <v>2021</v>
      </c>
      <c r="C13059">
        <f>_xlfn.MAXIFS(Table1[ScheduleWeekWritten],Table1[ScheduleSeason],Table1[[#This Row],[ScheduleSeason]])</f>
        <v>18</v>
      </c>
      <c r="D13059">
        <v>8</v>
      </c>
      <c r="E13059" cm="1">
        <f t="array" ref="E13059">_xlfn.XLOOKUP(Table1[[#This Row],[ScheduleWeekWritten]],Table3[Game],100+Table3[Increase],Table1[[#This Row],[ScheduleWeekWritten]])</f>
        <v>8</v>
      </c>
      <c r="F13059" t="b">
        <v>0</v>
      </c>
      <c r="G13059" t="s">
        <v>46</v>
      </c>
      <c r="H13059">
        <v>22</v>
      </c>
      <c r="I13059">
        <v>33</v>
      </c>
      <c r="J13059" t="s">
        <v>53</v>
      </c>
      <c r="K13059" t="s">
        <v>87</v>
      </c>
      <c r="L13059" t="str">
        <f>_xlfn.XLOOKUP(Table1[[#This Row],[TeamFavoriteID]],Table2[team_id],Table2[team_name],_xlfn.XLOOKUP(Table1[[#This Row],[TeamFavoriteID]],Table2[team_id_pfr],Table2[team_name],"Even"))</f>
        <v>San Francisco 49ers</v>
      </c>
      <c r="M13059">
        <v>-4.5</v>
      </c>
      <c r="N13059">
        <f>IF(Table1[[#This Row],[TeamFavorite]]=Table1[[#This Row],[TeamHome]],Table1[[#This Row],[ScoreAway]]-Table1[[#This Row],[ScoreHome]],Table1[[#This Row],[ScoreHome]]-Table1[[#This Row],[ScoreAway]])</f>
        <v>-11</v>
      </c>
      <c r="O13059">
        <f>IF(Table1[[#This Row],[SpreadActual]]&lt;Table1[[#This Row],[SpreadFavorite]],1,0)</f>
        <v>1</v>
      </c>
      <c r="P13059">
        <v>40</v>
      </c>
      <c r="Q13059" t="s">
        <v>114</v>
      </c>
      <c r="R13059" t="b">
        <v>0</v>
      </c>
    </row>
    <row r="13060" spans="1:22" x14ac:dyDescent="0.2">
      <c r="A13060" s="1">
        <v>44500</v>
      </c>
      <c r="B13060">
        <v>2021</v>
      </c>
      <c r="C13060">
        <f>_xlfn.MAXIFS(Table1[ScheduleWeekWritten],Table1[ScheduleSeason],Table1[[#This Row],[ScheduleSeason]])</f>
        <v>18</v>
      </c>
      <c r="D13060">
        <v>8</v>
      </c>
      <c r="E13060" cm="1">
        <f t="array" ref="E13060">_xlfn.XLOOKUP(Table1[[#This Row],[ScheduleWeekWritten]],Table3[Game],100+Table3[Increase],Table1[[#This Row],[ScheduleWeekWritten]])</f>
        <v>8</v>
      </c>
      <c r="F13060" t="b">
        <v>0</v>
      </c>
      <c r="G13060" t="s">
        <v>62</v>
      </c>
      <c r="H13060">
        <v>10</v>
      </c>
      <c r="I13060">
        <v>15</v>
      </c>
      <c r="J13060" t="s">
        <v>49</v>
      </c>
      <c r="K13060" t="s">
        <v>63</v>
      </c>
      <c r="L13060" t="str">
        <f>_xlfn.XLOOKUP(Table1[[#This Row],[TeamFavoriteID]],Table2[team_id],Table2[team_name],_xlfn.XLOOKUP(Table1[[#This Row],[TeamFavoriteID]],Table2[team_id_pfr],Table2[team_name],"Even"))</f>
        <v>Cleveland Browns</v>
      </c>
      <c r="M13060">
        <v>-5.5</v>
      </c>
      <c r="N13060">
        <f>IF(Table1[[#This Row],[TeamFavorite]]=Table1[[#This Row],[TeamHome]],Table1[[#This Row],[ScoreAway]]-Table1[[#This Row],[ScoreHome]],Table1[[#This Row],[ScoreHome]]-Table1[[#This Row],[ScoreAway]])</f>
        <v>5</v>
      </c>
      <c r="O13060">
        <f>IF(Table1[[#This Row],[SpreadActual]]&lt;Table1[[#This Row],[SpreadFavorite]],1,0)</f>
        <v>0</v>
      </c>
      <c r="P13060">
        <v>43</v>
      </c>
      <c r="Q13060" t="s">
        <v>170</v>
      </c>
      <c r="R13060" t="b">
        <v>0</v>
      </c>
    </row>
    <row r="13061" spans="1:22" x14ac:dyDescent="0.2">
      <c r="A13061" s="1">
        <v>44500</v>
      </c>
      <c r="B13061">
        <v>2021</v>
      </c>
      <c r="C13061">
        <f>_xlfn.MAXIFS(Table1[ScheduleWeekWritten],Table1[ScheduleSeason],Table1[[#This Row],[ScheduleSeason]])</f>
        <v>18</v>
      </c>
      <c r="D13061">
        <v>8</v>
      </c>
      <c r="E13061" cm="1">
        <f t="array" ref="E13061">_xlfn.XLOOKUP(Table1[[#This Row],[ScheduleWeekWritten]],Table3[Game],100+Table3[Increase],Table1[[#This Row],[ScheduleWeekWritten]])</f>
        <v>8</v>
      </c>
      <c r="F13061" t="b">
        <v>0</v>
      </c>
      <c r="G13061" t="s">
        <v>24</v>
      </c>
      <c r="H13061">
        <v>17</v>
      </c>
      <c r="I13061">
        <v>10</v>
      </c>
      <c r="J13061" t="s">
        <v>219</v>
      </c>
      <c r="K13061" t="s">
        <v>88</v>
      </c>
      <c r="L13061" t="str">
        <f>_xlfn.XLOOKUP(Table1[[#This Row],[TeamFavoriteID]],Table2[team_id],Table2[team_name],_xlfn.XLOOKUP(Table1[[#This Row],[TeamFavoriteID]],Table2[team_id_pfr],Table2[team_name],"Even"))</f>
        <v>Denver Broncos</v>
      </c>
      <c r="M13061">
        <v>-4</v>
      </c>
      <c r="N13061">
        <f>IF(Table1[[#This Row],[TeamFavorite]]=Table1[[#This Row],[TeamHome]],Table1[[#This Row],[ScoreAway]]-Table1[[#This Row],[ScoreHome]],Table1[[#This Row],[ScoreHome]]-Table1[[#This Row],[ScoreAway]])</f>
        <v>-7</v>
      </c>
      <c r="O13061">
        <f>IF(Table1[[#This Row],[SpreadActual]]&lt;Table1[[#This Row],[SpreadFavorite]],1,0)</f>
        <v>1</v>
      </c>
      <c r="P13061">
        <v>45</v>
      </c>
      <c r="Q13061" t="s">
        <v>224</v>
      </c>
      <c r="R13061" t="b">
        <v>0</v>
      </c>
    </row>
    <row r="13062" spans="1:22" x14ac:dyDescent="0.2">
      <c r="A13062" s="1">
        <v>44500</v>
      </c>
      <c r="B13062">
        <v>2021</v>
      </c>
      <c r="C13062">
        <f>_xlfn.MAXIFS(Table1[ScheduleWeekWritten],Table1[ScheduleSeason],Table1[[#This Row],[ScheduleSeason]])</f>
        <v>18</v>
      </c>
      <c r="D13062">
        <v>8</v>
      </c>
      <c r="E13062" cm="1">
        <f t="array" ref="E13062">_xlfn.XLOOKUP(Table1[[#This Row],[ScheduleWeekWritten]],Table3[Game],100+Table3[Increase],Table1[[#This Row],[ScheduleWeekWritten]])</f>
        <v>8</v>
      </c>
      <c r="F13062" t="b">
        <v>0</v>
      </c>
      <c r="G13062" t="s">
        <v>45</v>
      </c>
      <c r="H13062">
        <v>6</v>
      </c>
      <c r="I13062">
        <v>44</v>
      </c>
      <c r="J13062" t="s">
        <v>58</v>
      </c>
      <c r="K13062" t="s">
        <v>77</v>
      </c>
      <c r="L13062" t="str">
        <f>_xlfn.XLOOKUP(Table1[[#This Row],[TeamFavoriteID]],Table2[team_id],Table2[team_name],_xlfn.XLOOKUP(Table1[[#This Row],[TeamFavoriteID]],Table2[team_id_pfr],Table2[team_name],"Even"))</f>
        <v>Philadelphia Eagles</v>
      </c>
      <c r="M13062">
        <v>-3</v>
      </c>
      <c r="N13062">
        <f>IF(Table1[[#This Row],[TeamFavorite]]=Table1[[#This Row],[TeamHome]],Table1[[#This Row],[ScoreAway]]-Table1[[#This Row],[ScoreHome]],Table1[[#This Row],[ScoreHome]]-Table1[[#This Row],[ScoreAway]])</f>
        <v>-38</v>
      </c>
      <c r="O13062">
        <f>IF(Table1[[#This Row],[SpreadActual]]&lt;Table1[[#This Row],[SpreadFavorite]],1,0)</f>
        <v>1</v>
      </c>
      <c r="P13062">
        <v>48</v>
      </c>
      <c r="Q13062" t="s">
        <v>181</v>
      </c>
      <c r="R13062" t="b">
        <v>0</v>
      </c>
      <c r="S13062">
        <v>72</v>
      </c>
      <c r="T13062">
        <v>0</v>
      </c>
      <c r="V13062" t="s">
        <v>103</v>
      </c>
    </row>
    <row r="13063" spans="1:22" x14ac:dyDescent="0.2">
      <c r="A13063" s="1">
        <v>44500</v>
      </c>
      <c r="B13063">
        <v>2021</v>
      </c>
      <c r="C13063">
        <f>_xlfn.MAXIFS(Table1[ScheduleWeekWritten],Table1[ScheduleSeason],Table1[[#This Row],[ScheduleSeason]])</f>
        <v>18</v>
      </c>
      <c r="D13063">
        <v>8</v>
      </c>
      <c r="E13063" cm="1">
        <f t="array" ref="E13063">_xlfn.XLOOKUP(Table1[[#This Row],[ScheduleWeekWritten]],Table3[Game],100+Table3[Increase],Table1[[#This Row],[ScheduleWeekWritten]])</f>
        <v>8</v>
      </c>
      <c r="F13063" t="b">
        <v>0</v>
      </c>
      <c r="G13063" t="s">
        <v>177</v>
      </c>
      <c r="H13063">
        <v>22</v>
      </c>
      <c r="I13063">
        <v>38</v>
      </c>
      <c r="J13063" t="s">
        <v>39</v>
      </c>
      <c r="K13063" t="s">
        <v>40</v>
      </c>
      <c r="L13063" t="str">
        <f>_xlfn.XLOOKUP(Table1[[#This Row],[TeamFavoriteID]],Table2[team_id],Table2[team_name],_xlfn.XLOOKUP(Table1[[#This Row],[TeamFavoriteID]],Table2[team_id_pfr],Table2[team_name],"Even"))</f>
        <v>Los Angeles Rams</v>
      </c>
      <c r="M13063">
        <v>-16.5</v>
      </c>
      <c r="N13063">
        <f>IF(Table1[[#This Row],[TeamFavorite]]=Table1[[#This Row],[TeamHome]],Table1[[#This Row],[ScoreAway]]-Table1[[#This Row],[ScoreHome]],Table1[[#This Row],[ScoreHome]]-Table1[[#This Row],[ScoreAway]])</f>
        <v>-16</v>
      </c>
      <c r="O13063">
        <f>IF(Table1[[#This Row],[SpreadActual]]&lt;Table1[[#This Row],[SpreadFavorite]],1,0)</f>
        <v>0</v>
      </c>
      <c r="P13063">
        <v>47</v>
      </c>
      <c r="Q13063" t="s">
        <v>207</v>
      </c>
      <c r="R13063" t="b">
        <v>0</v>
      </c>
      <c r="S13063">
        <v>72</v>
      </c>
      <c r="T13063">
        <v>0</v>
      </c>
      <c r="V13063" t="s">
        <v>103</v>
      </c>
    </row>
    <row r="13064" spans="1:22" x14ac:dyDescent="0.2">
      <c r="A13064" s="1">
        <v>44500</v>
      </c>
      <c r="B13064">
        <v>2021</v>
      </c>
      <c r="C13064">
        <f>_xlfn.MAXIFS(Table1[ScheduleWeekWritten],Table1[ScheduleSeason],Table1[[#This Row],[ScheduleSeason]])</f>
        <v>18</v>
      </c>
      <c r="D13064">
        <v>8</v>
      </c>
      <c r="E13064" cm="1">
        <f t="array" ref="E13064">_xlfn.XLOOKUP(Table1[[#This Row],[ScheduleWeekWritten]],Table3[Game],100+Table3[Increase],Table1[[#This Row],[ScheduleWeekWritten]])</f>
        <v>8</v>
      </c>
      <c r="F13064" t="b">
        <v>0</v>
      </c>
      <c r="G13064" t="s">
        <v>140</v>
      </c>
      <c r="H13064">
        <v>31</v>
      </c>
      <c r="I13064">
        <v>34</v>
      </c>
      <c r="J13064" t="s">
        <v>171</v>
      </c>
      <c r="K13064" t="s">
        <v>72</v>
      </c>
      <c r="L13064" t="str">
        <f>_xlfn.XLOOKUP(Table1[[#This Row],[TeamFavoriteID]],Table2[team_id],Table2[team_name],_xlfn.XLOOKUP(Table1[[#This Row],[TeamFavoriteID]],Table2[team_id_pfr],Table2[team_name],"Even"))</f>
        <v>Baltimore Colts</v>
      </c>
      <c r="M13064">
        <v>-3</v>
      </c>
      <c r="N13064">
        <f>IF(Table1[[#This Row],[TeamFavorite]]=Table1[[#This Row],[TeamHome]],Table1[[#This Row],[ScoreAway]]-Table1[[#This Row],[ScoreHome]],Table1[[#This Row],[ScoreHome]]-Table1[[#This Row],[ScoreAway]])</f>
        <v>-3</v>
      </c>
      <c r="O13064">
        <f>IF(Table1[[#This Row],[SpreadActual]]&lt;Table1[[#This Row],[SpreadFavorite]],1,0)</f>
        <v>0</v>
      </c>
      <c r="P13064">
        <v>51</v>
      </c>
      <c r="Q13064" t="s">
        <v>190</v>
      </c>
      <c r="R13064" t="b">
        <v>0</v>
      </c>
      <c r="S13064">
        <v>72</v>
      </c>
      <c r="T13064">
        <v>0</v>
      </c>
      <c r="V13064" t="s">
        <v>103</v>
      </c>
    </row>
    <row r="13065" spans="1:22" x14ac:dyDescent="0.2">
      <c r="A13065" s="1">
        <v>44500</v>
      </c>
      <c r="B13065">
        <v>2021</v>
      </c>
      <c r="C13065">
        <f>_xlfn.MAXIFS(Table1[ScheduleWeekWritten],Table1[ScheduleSeason],Table1[[#This Row],[ScheduleSeason]])</f>
        <v>18</v>
      </c>
      <c r="D13065">
        <v>8</v>
      </c>
      <c r="E13065" cm="1">
        <f t="array" ref="E13065">_xlfn.XLOOKUP(Table1[[#This Row],[ScheduleWeekWritten]],Table3[Game],100+Table3[Increase],Table1[[#This Row],[ScheduleWeekWritten]])</f>
        <v>8</v>
      </c>
      <c r="F13065" t="b">
        <v>0</v>
      </c>
      <c r="G13065" t="s">
        <v>210</v>
      </c>
      <c r="H13065">
        <v>24</v>
      </c>
      <c r="I13065">
        <v>27</v>
      </c>
      <c r="J13065" t="s">
        <v>115</v>
      </c>
      <c r="K13065" t="s">
        <v>29</v>
      </c>
      <c r="L13065" t="str">
        <f>_xlfn.XLOOKUP(Table1[[#This Row],[TeamFavoriteID]],Table2[team_id],Table2[team_name],_xlfn.XLOOKUP(Table1[[#This Row],[TeamFavoriteID]],Table2[team_id_pfr],Table2[team_name],"Even"))</f>
        <v>Los Angeles Chargers</v>
      </c>
      <c r="M13065">
        <v>-3.5</v>
      </c>
      <c r="N13065">
        <f>IF(Table1[[#This Row],[TeamFavorite]]=Table1[[#This Row],[TeamHome]],Table1[[#This Row],[ScoreAway]]-Table1[[#This Row],[ScoreHome]],Table1[[#This Row],[ScoreHome]]-Table1[[#This Row],[ScoreAway]])</f>
        <v>3</v>
      </c>
      <c r="O13065">
        <f>IF(Table1[[#This Row],[SpreadActual]]&lt;Table1[[#This Row],[SpreadFavorite]],1,0)</f>
        <v>0</v>
      </c>
      <c r="P13065">
        <v>50.5</v>
      </c>
      <c r="Q13065" t="s">
        <v>218</v>
      </c>
      <c r="R13065" t="b">
        <v>0</v>
      </c>
      <c r="S13065">
        <v>72</v>
      </c>
      <c r="T13065">
        <v>0</v>
      </c>
      <c r="V13065" t="s">
        <v>103</v>
      </c>
    </row>
    <row r="13066" spans="1:22" x14ac:dyDescent="0.2">
      <c r="A13066" s="1">
        <v>44500</v>
      </c>
      <c r="B13066">
        <v>2021</v>
      </c>
      <c r="C13066">
        <f>_xlfn.MAXIFS(Table1[ScheduleWeekWritten],Table1[ScheduleSeason],Table1[[#This Row],[ScheduleSeason]])</f>
        <v>18</v>
      </c>
      <c r="D13066">
        <v>8</v>
      </c>
      <c r="E13066" cm="1">
        <f t="array" ref="E13066">_xlfn.XLOOKUP(Table1[[#This Row],[ScheduleWeekWritten]],Table3[Game],100+Table3[Increase],Table1[[#This Row],[ScheduleWeekWritten]])</f>
        <v>8</v>
      </c>
      <c r="F13066" t="b">
        <v>0</v>
      </c>
      <c r="G13066" t="s">
        <v>54</v>
      </c>
      <c r="H13066">
        <v>16</v>
      </c>
      <c r="I13066">
        <v>20</v>
      </c>
      <c r="J13066" t="s">
        <v>67</v>
      </c>
      <c r="K13066" t="s">
        <v>55</v>
      </c>
      <c r="L13066" t="str">
        <f>_xlfn.XLOOKUP(Table1[[#This Row],[TeamFavoriteID]],Table2[team_id],Table2[team_name],_xlfn.XLOOKUP(Table1[[#This Row],[TeamFavoriteID]],Table2[team_id_pfr],Table2[team_name],"Even"))</f>
        <v>Minnesota Vikings</v>
      </c>
      <c r="M13066">
        <v>-4</v>
      </c>
      <c r="N13066">
        <f>IF(Table1[[#This Row],[TeamFavorite]]=Table1[[#This Row],[TeamHome]],Table1[[#This Row],[ScoreAway]]-Table1[[#This Row],[ScoreHome]],Table1[[#This Row],[ScoreHome]]-Table1[[#This Row],[ScoreAway]])</f>
        <v>4</v>
      </c>
      <c r="O13066">
        <f>IF(Table1[[#This Row],[SpreadActual]]&lt;Table1[[#This Row],[SpreadFavorite]],1,0)</f>
        <v>0</v>
      </c>
      <c r="P13066">
        <v>49</v>
      </c>
      <c r="Q13066" t="s">
        <v>205</v>
      </c>
      <c r="R13066" t="b">
        <v>0</v>
      </c>
      <c r="S13066">
        <v>72</v>
      </c>
      <c r="T13066">
        <v>0</v>
      </c>
      <c r="V13066" t="s">
        <v>103</v>
      </c>
    </row>
    <row r="13067" spans="1:22" x14ac:dyDescent="0.2">
      <c r="A13067" s="1">
        <v>44500</v>
      </c>
      <c r="B13067">
        <v>2021</v>
      </c>
      <c r="C13067">
        <f>_xlfn.MAXIFS(Table1[ScheduleWeekWritten],Table1[ScheduleSeason],Table1[[#This Row],[ScheduleSeason]])</f>
        <v>18</v>
      </c>
      <c r="D13067">
        <v>8</v>
      </c>
      <c r="E13067" cm="1">
        <f t="array" ref="E13067">_xlfn.XLOOKUP(Table1[[#This Row],[ScheduleWeekWritten]],Table3[Game],100+Table3[Increase],Table1[[#This Row],[ScheduleWeekWritten]])</f>
        <v>8</v>
      </c>
      <c r="F13067" t="b">
        <v>0</v>
      </c>
      <c r="G13067" t="s">
        <v>95</v>
      </c>
      <c r="H13067">
        <v>36</v>
      </c>
      <c r="I13067">
        <v>27</v>
      </c>
      <c r="J13067" t="s">
        <v>127</v>
      </c>
      <c r="K13067" t="s">
        <v>133</v>
      </c>
      <c r="L13067" t="str">
        <f>_xlfn.XLOOKUP(Table1[[#This Row],[TeamFavoriteID]],Table2[team_id],Table2[team_name],_xlfn.XLOOKUP(Table1[[#This Row],[TeamFavoriteID]],Table2[team_id_pfr],Table2[team_name],"Even"))</f>
        <v>Tampa Bay Buccaneers</v>
      </c>
      <c r="M13067">
        <v>-4</v>
      </c>
      <c r="N13067">
        <f>IF(Table1[[#This Row],[TeamFavorite]]=Table1[[#This Row],[TeamHome]],Table1[[#This Row],[ScoreAway]]-Table1[[#This Row],[ScoreHome]],Table1[[#This Row],[ScoreHome]]-Table1[[#This Row],[ScoreAway]])</f>
        <v>9</v>
      </c>
      <c r="O13067">
        <f>IF(Table1[[#This Row],[SpreadActual]]&lt;Table1[[#This Row],[SpreadFavorite]],1,0)</f>
        <v>0</v>
      </c>
      <c r="P13067">
        <v>48</v>
      </c>
      <c r="Q13067" t="s">
        <v>225</v>
      </c>
      <c r="R13067" t="b">
        <v>0</v>
      </c>
      <c r="S13067">
        <v>72</v>
      </c>
      <c r="T13067">
        <v>0</v>
      </c>
      <c r="V13067" t="s">
        <v>103</v>
      </c>
    </row>
    <row r="13068" spans="1:22" x14ac:dyDescent="0.2">
      <c r="A13068" s="1">
        <v>44500</v>
      </c>
      <c r="B13068">
        <v>2021</v>
      </c>
      <c r="C13068">
        <f>_xlfn.MAXIFS(Table1[ScheduleWeekWritten],Table1[ScheduleSeason],Table1[[#This Row],[ScheduleSeason]])</f>
        <v>18</v>
      </c>
      <c r="D13068">
        <v>8</v>
      </c>
      <c r="E13068" cm="1">
        <f t="array" ref="E13068">_xlfn.XLOOKUP(Table1[[#This Row],[ScheduleWeekWritten]],Table3[Game],100+Table3[Increase],Table1[[#This Row],[ScheduleWeekWritten]])</f>
        <v>8</v>
      </c>
      <c r="F13068" t="b">
        <v>0</v>
      </c>
      <c r="G13068" t="s">
        <v>31</v>
      </c>
      <c r="H13068">
        <v>34</v>
      </c>
      <c r="I13068">
        <v>31</v>
      </c>
      <c r="J13068" t="s">
        <v>101</v>
      </c>
      <c r="K13068" t="s">
        <v>104</v>
      </c>
      <c r="L13068" t="str">
        <f>_xlfn.XLOOKUP(Table1[[#This Row],[TeamFavoriteID]],Table2[team_id],Table2[team_name],_xlfn.XLOOKUP(Table1[[#This Row],[TeamFavoriteID]],Table2[team_id_pfr],Table2[team_name],"Even"))</f>
        <v>Cincinnati Bengals</v>
      </c>
      <c r="M13068">
        <v>-11.5</v>
      </c>
      <c r="N13068">
        <f>IF(Table1[[#This Row],[TeamFavorite]]=Table1[[#This Row],[TeamHome]],Table1[[#This Row],[ScoreAway]]-Table1[[#This Row],[ScoreHome]],Table1[[#This Row],[ScoreHome]]-Table1[[#This Row],[ScoreAway]])</f>
        <v>3</v>
      </c>
      <c r="O13068">
        <f>IF(Table1[[#This Row],[SpreadActual]]&lt;Table1[[#This Row],[SpreadFavorite]],1,0)</f>
        <v>0</v>
      </c>
      <c r="P13068">
        <v>43</v>
      </c>
      <c r="Q13068" t="s">
        <v>197</v>
      </c>
      <c r="R13068" t="b">
        <v>0</v>
      </c>
    </row>
    <row r="13069" spans="1:22" x14ac:dyDescent="0.2">
      <c r="A13069" s="1">
        <v>44500</v>
      </c>
      <c r="B13069">
        <v>2021</v>
      </c>
      <c r="C13069">
        <f>_xlfn.MAXIFS(Table1[ScheduleWeekWritten],Table1[ScheduleSeason],Table1[[#This Row],[ScheduleSeason]])</f>
        <v>18</v>
      </c>
      <c r="D13069">
        <v>8</v>
      </c>
      <c r="E13069" cm="1">
        <f t="array" ref="E13069">_xlfn.XLOOKUP(Table1[[#This Row],[ScheduleWeekWritten]],Table3[Game],100+Table3[Increase],Table1[[#This Row],[ScheduleWeekWritten]])</f>
        <v>8</v>
      </c>
      <c r="F13069" t="b">
        <v>0</v>
      </c>
      <c r="G13069" t="s">
        <v>128</v>
      </c>
      <c r="H13069">
        <v>31</v>
      </c>
      <c r="I13069">
        <v>7</v>
      </c>
      <c r="J13069" t="s">
        <v>154</v>
      </c>
      <c r="K13069" t="s">
        <v>132</v>
      </c>
      <c r="L13069" t="str">
        <f>_xlfn.XLOOKUP(Table1[[#This Row],[TeamFavoriteID]],Table2[team_id],Table2[team_name],_xlfn.XLOOKUP(Table1[[#This Row],[TeamFavoriteID]],Table2[team_id_pfr],Table2[team_name],"Even"))</f>
        <v>Seattle Seahawks</v>
      </c>
      <c r="M13069">
        <v>-4</v>
      </c>
      <c r="N13069">
        <f>IF(Table1[[#This Row],[TeamFavorite]]=Table1[[#This Row],[TeamHome]],Table1[[#This Row],[ScoreAway]]-Table1[[#This Row],[ScoreHome]],Table1[[#This Row],[ScoreHome]]-Table1[[#This Row],[ScoreAway]])</f>
        <v>-24</v>
      </c>
      <c r="O13069">
        <f>IF(Table1[[#This Row],[SpreadActual]]&lt;Table1[[#This Row],[SpreadFavorite]],1,0)</f>
        <v>1</v>
      </c>
      <c r="P13069">
        <v>44.5</v>
      </c>
      <c r="Q13069" t="s">
        <v>223</v>
      </c>
      <c r="R13069" t="b">
        <v>0</v>
      </c>
    </row>
    <row r="13070" spans="1:22" x14ac:dyDescent="0.2">
      <c r="A13070" s="1">
        <v>44501</v>
      </c>
      <c r="B13070">
        <v>2021</v>
      </c>
      <c r="C13070">
        <f>_xlfn.MAXIFS(Table1[ScheduleWeekWritten],Table1[ScheduleSeason],Table1[[#This Row],[ScheduleSeason]])</f>
        <v>18</v>
      </c>
      <c r="D13070">
        <v>8</v>
      </c>
      <c r="E13070" cm="1">
        <f t="array" ref="E13070">_xlfn.XLOOKUP(Table1[[#This Row],[ScheduleWeekWritten]],Table3[Game],100+Table3[Increase],Table1[[#This Row],[ScheduleWeekWritten]])</f>
        <v>8</v>
      </c>
      <c r="F13070" t="b">
        <v>0</v>
      </c>
      <c r="G13070" t="s">
        <v>42</v>
      </c>
      <c r="H13070">
        <v>20</v>
      </c>
      <c r="I13070">
        <v>17</v>
      </c>
      <c r="J13070" t="s">
        <v>50</v>
      </c>
      <c r="K13070" t="s">
        <v>75</v>
      </c>
      <c r="L13070" t="str">
        <f>_xlfn.XLOOKUP(Table1[[#This Row],[TeamFavoriteID]],Table2[team_id],Table2[team_name],_xlfn.XLOOKUP(Table1[[#This Row],[TeamFavoriteID]],Table2[team_id_pfr],Table2[team_name],"Even"))</f>
        <v>Kansas City Chiefs</v>
      </c>
      <c r="M13070">
        <v>-10.5</v>
      </c>
      <c r="N13070">
        <f>IF(Table1[[#This Row],[TeamFavorite]]=Table1[[#This Row],[TeamHome]],Table1[[#This Row],[ScoreAway]]-Table1[[#This Row],[ScoreHome]],Table1[[#This Row],[ScoreHome]]-Table1[[#This Row],[ScoreAway]])</f>
        <v>-3</v>
      </c>
      <c r="O13070">
        <f>IF(Table1[[#This Row],[SpreadActual]]&lt;Table1[[#This Row],[SpreadFavorite]],1,0)</f>
        <v>0</v>
      </c>
      <c r="P13070">
        <v>53</v>
      </c>
      <c r="Q13070" t="s">
        <v>117</v>
      </c>
      <c r="R13070" t="b">
        <v>0</v>
      </c>
    </row>
    <row r="13071" spans="1:22" x14ac:dyDescent="0.2">
      <c r="A13071" s="1">
        <v>44504</v>
      </c>
      <c r="B13071">
        <v>2021</v>
      </c>
      <c r="C13071">
        <f>_xlfn.MAXIFS(Table1[ScheduleWeekWritten],Table1[ScheduleSeason],Table1[[#This Row],[ScheduleSeason]])</f>
        <v>18</v>
      </c>
      <c r="D13071">
        <v>9</v>
      </c>
      <c r="E13071" cm="1">
        <f t="array" ref="E13071">_xlfn.XLOOKUP(Table1[[#This Row],[ScheduleWeekWritten]],Table3[Game],100+Table3[Increase],Table1[[#This Row],[ScheduleWeekWritten]])</f>
        <v>9</v>
      </c>
      <c r="F13071" t="b">
        <v>0</v>
      </c>
      <c r="G13071" t="s">
        <v>140</v>
      </c>
      <c r="H13071">
        <v>45</v>
      </c>
      <c r="I13071">
        <v>30</v>
      </c>
      <c r="J13071" t="s">
        <v>31</v>
      </c>
      <c r="K13071" t="s">
        <v>72</v>
      </c>
      <c r="L13071" t="str">
        <f>_xlfn.XLOOKUP(Table1[[#This Row],[TeamFavoriteID]],Table2[team_id],Table2[team_name],_xlfn.XLOOKUP(Table1[[#This Row],[TeamFavoriteID]],Table2[team_id_pfr],Table2[team_name],"Even"))</f>
        <v>Baltimore Colts</v>
      </c>
      <c r="M13071">
        <v>-10</v>
      </c>
      <c r="N13071">
        <f>IF(Table1[[#This Row],[TeamFavorite]]=Table1[[#This Row],[TeamHome]],Table1[[#This Row],[ScoreAway]]-Table1[[#This Row],[ScoreHome]],Table1[[#This Row],[ScoreHome]]-Table1[[#This Row],[ScoreAway]])</f>
        <v>15</v>
      </c>
      <c r="O13071">
        <f>IF(Table1[[#This Row],[SpreadActual]]&lt;Table1[[#This Row],[SpreadFavorite]],1,0)</f>
        <v>0</v>
      </c>
      <c r="P13071">
        <v>45.5</v>
      </c>
      <c r="Q13071" t="s">
        <v>190</v>
      </c>
      <c r="R13071" t="b">
        <v>0</v>
      </c>
      <c r="S13071">
        <v>72</v>
      </c>
      <c r="T13071">
        <v>0</v>
      </c>
      <c r="V13071" t="s">
        <v>103</v>
      </c>
    </row>
    <row r="13072" spans="1:22" x14ac:dyDescent="0.2">
      <c r="A13072" s="1">
        <v>44507</v>
      </c>
      <c r="B13072">
        <v>2021</v>
      </c>
      <c r="C13072">
        <f>_xlfn.MAXIFS(Table1[ScheduleWeekWritten],Table1[ScheduleSeason],Table1[[#This Row],[ScheduleSeason]])</f>
        <v>18</v>
      </c>
      <c r="D13072">
        <v>9</v>
      </c>
      <c r="E13072" cm="1">
        <f t="array" ref="E13072">_xlfn.XLOOKUP(Table1[[#This Row],[ScheduleWeekWritten]],Table3[Game],100+Table3[Increase],Table1[[#This Row],[ScheduleWeekWritten]])</f>
        <v>9</v>
      </c>
      <c r="F13072" t="b">
        <v>0</v>
      </c>
      <c r="G13072" t="s">
        <v>158</v>
      </c>
      <c r="H13072">
        <v>34</v>
      </c>
      <c r="I13072">
        <v>31</v>
      </c>
      <c r="J13072" t="s">
        <v>54</v>
      </c>
      <c r="K13072" t="s">
        <v>159</v>
      </c>
      <c r="L13072" t="str">
        <f>_xlfn.XLOOKUP(Table1[[#This Row],[TeamFavoriteID]],Table2[team_id],Table2[team_name],_xlfn.XLOOKUP(Table1[[#This Row],[TeamFavoriteID]],Table2[team_id_pfr],Table2[team_name],"Even"))</f>
        <v>Baltimore Ravens</v>
      </c>
      <c r="M13072">
        <v>-7</v>
      </c>
      <c r="N13072">
        <f>IF(Table1[[#This Row],[TeamFavorite]]=Table1[[#This Row],[TeamHome]],Table1[[#This Row],[ScoreAway]]-Table1[[#This Row],[ScoreHome]],Table1[[#This Row],[ScoreHome]]-Table1[[#This Row],[ScoreAway]])</f>
        <v>-3</v>
      </c>
      <c r="O13072">
        <f>IF(Table1[[#This Row],[SpreadActual]]&lt;Table1[[#This Row],[SpreadFavorite]],1,0)</f>
        <v>0</v>
      </c>
      <c r="P13072">
        <v>51</v>
      </c>
      <c r="Q13072" t="s">
        <v>166</v>
      </c>
      <c r="R13072" t="b">
        <v>0</v>
      </c>
    </row>
    <row r="13073" spans="1:22" x14ac:dyDescent="0.2">
      <c r="A13073" s="1">
        <v>44507</v>
      </c>
      <c r="B13073">
        <v>2021</v>
      </c>
      <c r="C13073">
        <f>_xlfn.MAXIFS(Table1[ScheduleWeekWritten],Table1[ScheduleSeason],Table1[[#This Row],[ScheduleSeason]])</f>
        <v>18</v>
      </c>
      <c r="D13073">
        <v>9</v>
      </c>
      <c r="E13073" cm="1">
        <f t="array" ref="E13073">_xlfn.XLOOKUP(Table1[[#This Row],[ScheduleWeekWritten]],Table3[Game],100+Table3[Increase],Table1[[#This Row],[ScheduleWeekWritten]])</f>
        <v>9</v>
      </c>
      <c r="F13073" t="b">
        <v>0</v>
      </c>
      <c r="G13073" t="s">
        <v>152</v>
      </c>
      <c r="H13073">
        <v>6</v>
      </c>
      <c r="I13073">
        <v>24</v>
      </c>
      <c r="J13073" t="s">
        <v>115</v>
      </c>
      <c r="K13073" t="s">
        <v>70</v>
      </c>
      <c r="L13073" t="str">
        <f>_xlfn.XLOOKUP(Table1[[#This Row],[TeamFavoriteID]],Table2[team_id],Table2[team_name],_xlfn.XLOOKUP(Table1[[#This Row],[TeamFavoriteID]],Table2[team_id_pfr],Table2[team_name],"Even"))</f>
        <v>Boston Patriots</v>
      </c>
      <c r="M13073">
        <v>-3.5</v>
      </c>
      <c r="N13073">
        <f>IF(Table1[[#This Row],[TeamFavorite]]=Table1[[#This Row],[TeamHome]],Table1[[#This Row],[ScoreAway]]-Table1[[#This Row],[ScoreHome]],Table1[[#This Row],[ScoreHome]]-Table1[[#This Row],[ScoreAway]])</f>
        <v>-18</v>
      </c>
      <c r="O13073">
        <f>IF(Table1[[#This Row],[SpreadActual]]&lt;Table1[[#This Row],[SpreadFavorite]],1,0)</f>
        <v>1</v>
      </c>
      <c r="P13073">
        <v>41.5</v>
      </c>
      <c r="Q13073" t="s">
        <v>160</v>
      </c>
      <c r="R13073" t="b">
        <v>0</v>
      </c>
    </row>
    <row r="13074" spans="1:22" x14ac:dyDescent="0.2">
      <c r="A13074" s="1">
        <v>44507</v>
      </c>
      <c r="B13074">
        <v>2021</v>
      </c>
      <c r="C13074">
        <f>_xlfn.MAXIFS(Table1[ScheduleWeekWritten],Table1[ScheduleSeason],Table1[[#This Row],[ScheduleSeason]])</f>
        <v>18</v>
      </c>
      <c r="D13074">
        <v>9</v>
      </c>
      <c r="E13074" cm="1">
        <f t="array" ref="E13074">_xlfn.XLOOKUP(Table1[[#This Row],[ScheduleWeekWritten]],Table3[Game],100+Table3[Increase],Table1[[#This Row],[ScheduleWeekWritten]])</f>
        <v>9</v>
      </c>
      <c r="F13074" t="b">
        <v>0</v>
      </c>
      <c r="G13074" t="s">
        <v>101</v>
      </c>
      <c r="H13074">
        <v>16</v>
      </c>
      <c r="I13074">
        <v>41</v>
      </c>
      <c r="J13074" t="s">
        <v>62</v>
      </c>
      <c r="K13074" t="s">
        <v>104</v>
      </c>
      <c r="L13074" t="str">
        <f>_xlfn.XLOOKUP(Table1[[#This Row],[TeamFavoriteID]],Table2[team_id],Table2[team_name],_xlfn.XLOOKUP(Table1[[#This Row],[TeamFavoriteID]],Table2[team_id_pfr],Table2[team_name],"Even"))</f>
        <v>Cincinnati Bengals</v>
      </c>
      <c r="M13074">
        <v>-2</v>
      </c>
      <c r="N13074">
        <f>IF(Table1[[#This Row],[TeamFavorite]]=Table1[[#This Row],[TeamHome]],Table1[[#This Row],[ScoreAway]]-Table1[[#This Row],[ScoreHome]],Table1[[#This Row],[ScoreHome]]-Table1[[#This Row],[ScoreAway]])</f>
        <v>25</v>
      </c>
      <c r="O13074">
        <f>IF(Table1[[#This Row],[SpreadActual]]&lt;Table1[[#This Row],[SpreadFavorite]],1,0)</f>
        <v>0</v>
      </c>
      <c r="P13074">
        <v>47.5</v>
      </c>
      <c r="Q13074" t="s">
        <v>173</v>
      </c>
      <c r="R13074" t="b">
        <v>0</v>
      </c>
    </row>
    <row r="13075" spans="1:22" x14ac:dyDescent="0.2">
      <c r="A13075" s="1">
        <v>44507</v>
      </c>
      <c r="B13075">
        <v>2021</v>
      </c>
      <c r="C13075">
        <f>_xlfn.MAXIFS(Table1[ScheduleWeekWritten],Table1[ScheduleSeason],Table1[[#This Row],[ScheduleSeason]])</f>
        <v>18</v>
      </c>
      <c r="D13075">
        <v>9</v>
      </c>
      <c r="E13075" cm="1">
        <f t="array" ref="E13075">_xlfn.XLOOKUP(Table1[[#This Row],[ScheduleWeekWritten]],Table3[Game],100+Table3[Increase],Table1[[#This Row],[ScheduleWeekWritten]])</f>
        <v>9</v>
      </c>
      <c r="F13075" t="b">
        <v>0</v>
      </c>
      <c r="G13075" t="s">
        <v>67</v>
      </c>
      <c r="H13075">
        <v>16</v>
      </c>
      <c r="I13075">
        <v>30</v>
      </c>
      <c r="J13075" t="s">
        <v>24</v>
      </c>
      <c r="K13075" t="s">
        <v>68</v>
      </c>
      <c r="L13075" t="str">
        <f>_xlfn.XLOOKUP(Table1[[#This Row],[TeamFavoriteID]],Table2[team_id],Table2[team_name],_xlfn.XLOOKUP(Table1[[#This Row],[TeamFavoriteID]],Table2[team_id_pfr],Table2[team_name],"Even"))</f>
        <v>Dallas Cowboys</v>
      </c>
      <c r="M13075">
        <v>-10</v>
      </c>
      <c r="N13075">
        <f>IF(Table1[[#This Row],[TeamFavorite]]=Table1[[#This Row],[TeamHome]],Table1[[#This Row],[ScoreAway]]-Table1[[#This Row],[ScoreHome]],Table1[[#This Row],[ScoreHome]]-Table1[[#This Row],[ScoreAway]])</f>
        <v>14</v>
      </c>
      <c r="O13075">
        <f>IF(Table1[[#This Row],[SpreadActual]]&lt;Table1[[#This Row],[SpreadFavorite]],1,0)</f>
        <v>0</v>
      </c>
      <c r="P13075">
        <v>50</v>
      </c>
      <c r="Q13075" t="s">
        <v>208</v>
      </c>
      <c r="R13075" t="b">
        <v>0</v>
      </c>
      <c r="S13075">
        <v>72</v>
      </c>
      <c r="T13075">
        <v>0</v>
      </c>
      <c r="V13075" t="s">
        <v>103</v>
      </c>
    </row>
    <row r="13076" spans="1:22" x14ac:dyDescent="0.2">
      <c r="A13076" s="1">
        <v>44507</v>
      </c>
      <c r="B13076">
        <v>2021</v>
      </c>
      <c r="C13076">
        <f>_xlfn.MAXIFS(Table1[ScheduleWeekWritten],Table1[ScheduleSeason],Table1[[#This Row],[ScheduleSeason]])</f>
        <v>18</v>
      </c>
      <c r="D13076">
        <v>9</v>
      </c>
      <c r="E13076" cm="1">
        <f t="array" ref="E13076">_xlfn.XLOOKUP(Table1[[#This Row],[ScheduleWeekWritten]],Table3[Game],100+Table3[Increase],Table1[[#This Row],[ScheduleWeekWritten]])</f>
        <v>9</v>
      </c>
      <c r="F13076" t="b">
        <v>0</v>
      </c>
      <c r="G13076" t="s">
        <v>154</v>
      </c>
      <c r="H13076">
        <v>9</v>
      </c>
      <c r="I13076">
        <v>6</v>
      </c>
      <c r="J13076" t="s">
        <v>28</v>
      </c>
      <c r="K13076" t="s">
        <v>43</v>
      </c>
      <c r="L13076" t="str">
        <f>_xlfn.XLOOKUP(Table1[[#This Row],[TeamFavoriteID]],Table2[team_id],Table2[team_name],_xlfn.XLOOKUP(Table1[[#This Row],[TeamFavoriteID]],Table2[team_id_pfr],Table2[team_name],"Even"))</f>
        <v>Buffalo Bills</v>
      </c>
      <c r="M13076">
        <v>-14.5</v>
      </c>
      <c r="N13076">
        <f>IF(Table1[[#This Row],[TeamFavorite]]=Table1[[#This Row],[TeamHome]],Table1[[#This Row],[ScoreAway]]-Table1[[#This Row],[ScoreHome]],Table1[[#This Row],[ScoreHome]]-Table1[[#This Row],[ScoreAway]])</f>
        <v>3</v>
      </c>
      <c r="O13076">
        <f>IF(Table1[[#This Row],[SpreadActual]]&lt;Table1[[#This Row],[SpreadFavorite]],1,0)</f>
        <v>0</v>
      </c>
      <c r="P13076">
        <v>48.5</v>
      </c>
      <c r="Q13076" t="s">
        <v>214</v>
      </c>
      <c r="R13076" t="b">
        <v>0</v>
      </c>
    </row>
    <row r="13077" spans="1:22" x14ac:dyDescent="0.2">
      <c r="A13077" s="1">
        <v>44507</v>
      </c>
      <c r="B13077">
        <v>2021</v>
      </c>
      <c r="C13077">
        <f>_xlfn.MAXIFS(Table1[ScheduleWeekWritten],Table1[ScheduleSeason],Table1[[#This Row],[ScheduleSeason]])</f>
        <v>18</v>
      </c>
      <c r="D13077">
        <v>9</v>
      </c>
      <c r="E13077" cm="1">
        <f t="array" ref="E13077">_xlfn.XLOOKUP(Table1[[#This Row],[ScheduleWeekWritten]],Table3[Game],100+Table3[Increase],Table1[[#This Row],[ScheduleWeekWritten]])</f>
        <v>9</v>
      </c>
      <c r="F13077" t="b">
        <v>0</v>
      </c>
      <c r="G13077" t="s">
        <v>42</v>
      </c>
      <c r="H13077">
        <v>13</v>
      </c>
      <c r="I13077">
        <v>7</v>
      </c>
      <c r="J13077" t="s">
        <v>33</v>
      </c>
      <c r="K13077" t="s">
        <v>75</v>
      </c>
      <c r="L13077" t="str">
        <f>_xlfn.XLOOKUP(Table1[[#This Row],[TeamFavoriteID]],Table2[team_id],Table2[team_name],_xlfn.XLOOKUP(Table1[[#This Row],[TeamFavoriteID]],Table2[team_id_pfr],Table2[team_name],"Even"))</f>
        <v>Kansas City Chiefs</v>
      </c>
      <c r="M13077">
        <v>-7</v>
      </c>
      <c r="N13077">
        <f>IF(Table1[[#This Row],[TeamFavorite]]=Table1[[#This Row],[TeamHome]],Table1[[#This Row],[ScoreAway]]-Table1[[#This Row],[ScoreHome]],Table1[[#This Row],[ScoreHome]]-Table1[[#This Row],[ScoreAway]])</f>
        <v>-6</v>
      </c>
      <c r="O13077">
        <f>IF(Table1[[#This Row],[SpreadActual]]&lt;Table1[[#This Row],[SpreadFavorite]],1,0)</f>
        <v>0</v>
      </c>
      <c r="P13077">
        <v>48</v>
      </c>
      <c r="Q13077" t="s">
        <v>117</v>
      </c>
      <c r="R13077" t="b">
        <v>0</v>
      </c>
    </row>
    <row r="13078" spans="1:22" x14ac:dyDescent="0.2">
      <c r="A13078" s="1">
        <v>44507</v>
      </c>
      <c r="B13078">
        <v>2021</v>
      </c>
      <c r="C13078">
        <f>_xlfn.MAXIFS(Table1[ScheduleWeekWritten],Table1[ScheduleSeason],Table1[[#This Row],[ScheduleSeason]])</f>
        <v>18</v>
      </c>
      <c r="D13078">
        <v>9</v>
      </c>
      <c r="E13078" cm="1">
        <f t="array" ref="E13078">_xlfn.XLOOKUP(Table1[[#This Row],[ScheduleWeekWritten]],Table3[Game],100+Table3[Increase],Table1[[#This Row],[ScheduleWeekWritten]])</f>
        <v>9</v>
      </c>
      <c r="F13078" t="b">
        <v>0</v>
      </c>
      <c r="G13078" t="s">
        <v>39</v>
      </c>
      <c r="H13078">
        <v>16</v>
      </c>
      <c r="I13078">
        <v>28</v>
      </c>
      <c r="J13078" t="s">
        <v>171</v>
      </c>
      <c r="K13078" t="s">
        <v>40</v>
      </c>
      <c r="L13078" t="str">
        <f>_xlfn.XLOOKUP(Table1[[#This Row],[TeamFavoriteID]],Table2[team_id],Table2[team_name],_xlfn.XLOOKUP(Table1[[#This Row],[TeamFavoriteID]],Table2[team_id_pfr],Table2[team_name],"Even"))</f>
        <v>Los Angeles Rams</v>
      </c>
      <c r="M13078">
        <v>-7</v>
      </c>
      <c r="N13078">
        <f>IF(Table1[[#This Row],[TeamFavorite]]=Table1[[#This Row],[TeamHome]],Table1[[#This Row],[ScoreAway]]-Table1[[#This Row],[ScoreHome]],Table1[[#This Row],[ScoreHome]]-Table1[[#This Row],[ScoreAway]])</f>
        <v>12</v>
      </c>
      <c r="O13078">
        <f>IF(Table1[[#This Row],[SpreadActual]]&lt;Table1[[#This Row],[SpreadFavorite]],1,0)</f>
        <v>0</v>
      </c>
      <c r="P13078">
        <v>53</v>
      </c>
      <c r="Q13078" t="s">
        <v>218</v>
      </c>
      <c r="R13078" t="b">
        <v>0</v>
      </c>
      <c r="S13078">
        <v>72</v>
      </c>
      <c r="T13078">
        <v>0</v>
      </c>
      <c r="V13078" t="s">
        <v>103</v>
      </c>
    </row>
    <row r="13079" spans="1:22" x14ac:dyDescent="0.2">
      <c r="A13079" s="1">
        <v>44507</v>
      </c>
      <c r="B13079">
        <v>2021</v>
      </c>
      <c r="C13079">
        <f>_xlfn.MAXIFS(Table1[ScheduleWeekWritten],Table1[ScheduleSeason],Table1[[#This Row],[ScheduleSeason]])</f>
        <v>18</v>
      </c>
      <c r="D13079">
        <v>9</v>
      </c>
      <c r="E13079" cm="1">
        <f t="array" ref="E13079">_xlfn.XLOOKUP(Table1[[#This Row],[ScheduleWeekWritten]],Table3[Game],100+Table3[Increase],Table1[[#This Row],[ScheduleWeekWritten]])</f>
        <v>9</v>
      </c>
      <c r="F13079" t="b">
        <v>0</v>
      </c>
      <c r="G13079" t="s">
        <v>19</v>
      </c>
      <c r="H13079">
        <v>17</v>
      </c>
      <c r="I13079">
        <v>9</v>
      </c>
      <c r="J13079" t="s">
        <v>177</v>
      </c>
      <c r="K13079" t="s">
        <v>91</v>
      </c>
      <c r="L13079" t="str">
        <f>_xlfn.XLOOKUP(Table1[[#This Row],[TeamFavoriteID]],Table2[team_id],Table2[team_name],_xlfn.XLOOKUP(Table1[[#This Row],[TeamFavoriteID]],Table2[team_id_pfr],Table2[team_name],"Even"))</f>
        <v>Miami Dolphins</v>
      </c>
      <c r="M13079">
        <v>-4</v>
      </c>
      <c r="N13079">
        <f>IF(Table1[[#This Row],[TeamFavorite]]=Table1[[#This Row],[TeamHome]],Table1[[#This Row],[ScoreAway]]-Table1[[#This Row],[ScoreHome]],Table1[[#This Row],[ScoreHome]]-Table1[[#This Row],[ScoreAway]])</f>
        <v>-8</v>
      </c>
      <c r="O13079">
        <f>IF(Table1[[#This Row],[SpreadActual]]&lt;Table1[[#This Row],[SpreadFavorite]],1,0)</f>
        <v>1</v>
      </c>
      <c r="P13079">
        <v>45</v>
      </c>
      <c r="Q13079" t="s">
        <v>212</v>
      </c>
      <c r="R13079" t="b">
        <v>0</v>
      </c>
    </row>
    <row r="13080" spans="1:22" x14ac:dyDescent="0.2">
      <c r="A13080" s="1">
        <v>44507</v>
      </c>
      <c r="B13080">
        <v>2021</v>
      </c>
      <c r="C13080">
        <f>_xlfn.MAXIFS(Table1[ScheduleWeekWritten],Table1[ScheduleSeason],Table1[[#This Row],[ScheduleSeason]])</f>
        <v>18</v>
      </c>
      <c r="D13080">
        <v>9</v>
      </c>
      <c r="E13080" cm="1">
        <f t="array" ref="E13080">_xlfn.XLOOKUP(Table1[[#This Row],[ScheduleWeekWritten]],Table3[Game],100+Table3[Increase],Table1[[#This Row],[ScheduleWeekWritten]])</f>
        <v>9</v>
      </c>
      <c r="F13080" t="b">
        <v>0</v>
      </c>
      <c r="G13080" t="s">
        <v>95</v>
      </c>
      <c r="H13080">
        <v>25</v>
      </c>
      <c r="I13080">
        <v>27</v>
      </c>
      <c r="J13080" t="s">
        <v>38</v>
      </c>
      <c r="K13080" t="s">
        <v>98</v>
      </c>
      <c r="L13080" t="str">
        <f>_xlfn.XLOOKUP(Table1[[#This Row],[TeamFavoriteID]],Table2[team_id],Table2[team_name],_xlfn.XLOOKUP(Table1[[#This Row],[TeamFavoriteID]],Table2[team_id_pfr],Table2[team_name],"Even"))</f>
        <v>New Orleans Saints</v>
      </c>
      <c r="M13080">
        <v>-6.5</v>
      </c>
      <c r="N13080">
        <f>IF(Table1[[#This Row],[TeamFavorite]]=Table1[[#This Row],[TeamHome]],Table1[[#This Row],[ScoreAway]]-Table1[[#This Row],[ScoreHome]],Table1[[#This Row],[ScoreHome]]-Table1[[#This Row],[ScoreAway]])</f>
        <v>2</v>
      </c>
      <c r="O13080">
        <f>IF(Table1[[#This Row],[SpreadActual]]&lt;Table1[[#This Row],[SpreadFavorite]],1,0)</f>
        <v>0</v>
      </c>
      <c r="P13080">
        <v>43</v>
      </c>
      <c r="Q13080" t="s">
        <v>225</v>
      </c>
      <c r="R13080" t="b">
        <v>0</v>
      </c>
      <c r="S13080">
        <v>72</v>
      </c>
      <c r="T13080">
        <v>0</v>
      </c>
      <c r="V13080" t="s">
        <v>103</v>
      </c>
    </row>
    <row r="13081" spans="1:22" x14ac:dyDescent="0.2">
      <c r="A13081" s="1">
        <v>44507</v>
      </c>
      <c r="B13081">
        <v>2021</v>
      </c>
      <c r="C13081">
        <f>_xlfn.MAXIFS(Table1[ScheduleWeekWritten],Table1[ScheduleSeason],Table1[[#This Row],[ScheduleSeason]])</f>
        <v>18</v>
      </c>
      <c r="D13081">
        <v>9</v>
      </c>
      <c r="E13081" cm="1">
        <f t="array" ref="E13081">_xlfn.XLOOKUP(Table1[[#This Row],[ScheduleWeekWritten]],Table3[Game],100+Table3[Increase],Table1[[#This Row],[ScheduleWeekWritten]])</f>
        <v>9</v>
      </c>
      <c r="F13081" t="b">
        <v>0</v>
      </c>
      <c r="G13081" t="s">
        <v>50</v>
      </c>
      <c r="H13081">
        <v>23</v>
      </c>
      <c r="I13081">
        <v>16</v>
      </c>
      <c r="J13081" t="s">
        <v>217</v>
      </c>
      <c r="K13081" t="s">
        <v>21</v>
      </c>
      <c r="L13081" t="str">
        <f>_xlfn.XLOOKUP(Table1[[#This Row],[TeamFavoriteID]],Table2[team_id],Table2[team_name],_xlfn.XLOOKUP(Table1[[#This Row],[TeamFavoriteID]],Table2[team_id_pfr],Table2[team_name],"Even"))</f>
        <v>Las Vegas Raiders</v>
      </c>
      <c r="M13081">
        <v>-3</v>
      </c>
      <c r="N13081">
        <f>IF(Table1[[#This Row],[TeamFavorite]]=Table1[[#This Row],[TeamHome]],Table1[[#This Row],[ScoreAway]]-Table1[[#This Row],[ScoreHome]],Table1[[#This Row],[ScoreHome]]-Table1[[#This Row],[ScoreAway]])</f>
        <v>7</v>
      </c>
      <c r="O13081">
        <f>IF(Table1[[#This Row],[SpreadActual]]&lt;Table1[[#This Row],[SpreadFavorite]],1,0)</f>
        <v>0</v>
      </c>
      <c r="P13081">
        <v>47</v>
      </c>
      <c r="Q13081" t="s">
        <v>197</v>
      </c>
      <c r="R13081" t="b">
        <v>0</v>
      </c>
    </row>
    <row r="13082" spans="1:22" x14ac:dyDescent="0.2">
      <c r="A13082" s="1">
        <v>44507</v>
      </c>
      <c r="B13082">
        <v>2021</v>
      </c>
      <c r="C13082">
        <f>_xlfn.MAXIFS(Table1[ScheduleWeekWritten],Table1[ScheduleSeason],Table1[[#This Row],[ScheduleSeason]])</f>
        <v>18</v>
      </c>
      <c r="D13082">
        <v>9</v>
      </c>
      <c r="E13082" cm="1">
        <f t="array" ref="E13082">_xlfn.XLOOKUP(Table1[[#This Row],[ScheduleWeekWritten]],Table3[Game],100+Table3[Increase],Table1[[#This Row],[ScheduleWeekWritten]])</f>
        <v>9</v>
      </c>
      <c r="F13082" t="b">
        <v>0</v>
      </c>
      <c r="G13082" t="s">
        <v>58</v>
      </c>
      <c r="H13082">
        <v>24</v>
      </c>
      <c r="I13082">
        <v>27</v>
      </c>
      <c r="J13082" t="s">
        <v>210</v>
      </c>
      <c r="K13082" t="s">
        <v>29</v>
      </c>
      <c r="L13082" t="str">
        <f>_xlfn.XLOOKUP(Table1[[#This Row],[TeamFavoriteID]],Table2[team_id],Table2[team_name],_xlfn.XLOOKUP(Table1[[#This Row],[TeamFavoriteID]],Table2[team_id_pfr],Table2[team_name],"Even"))</f>
        <v>Los Angeles Chargers</v>
      </c>
      <c r="M13082">
        <v>-1</v>
      </c>
      <c r="N13082">
        <f>IF(Table1[[#This Row],[TeamFavorite]]=Table1[[#This Row],[TeamHome]],Table1[[#This Row],[ScoreAway]]-Table1[[#This Row],[ScoreHome]],Table1[[#This Row],[ScoreHome]]-Table1[[#This Row],[ScoreAway]])</f>
        <v>-3</v>
      </c>
      <c r="O13082">
        <f>IF(Table1[[#This Row],[SpreadActual]]&lt;Table1[[#This Row],[SpreadFavorite]],1,0)</f>
        <v>1</v>
      </c>
      <c r="P13082">
        <v>49.5</v>
      </c>
      <c r="Q13082" t="s">
        <v>183</v>
      </c>
      <c r="R13082" t="b">
        <v>0</v>
      </c>
    </row>
    <row r="13083" spans="1:22" x14ac:dyDescent="0.2">
      <c r="A13083" s="1">
        <v>44507</v>
      </c>
      <c r="B13083">
        <v>2021</v>
      </c>
      <c r="C13083">
        <f>_xlfn.MAXIFS(Table1[ScheduleWeekWritten],Table1[ScheduleSeason],Table1[[#This Row],[ScheduleSeason]])</f>
        <v>18</v>
      </c>
      <c r="D13083">
        <v>9</v>
      </c>
      <c r="E13083" cm="1">
        <f t="array" ref="E13083">_xlfn.XLOOKUP(Table1[[#This Row],[ScheduleWeekWritten]],Table3[Game],100+Table3[Increase],Table1[[#This Row],[ScheduleWeekWritten]])</f>
        <v>9</v>
      </c>
      <c r="F13083" t="b">
        <v>0</v>
      </c>
      <c r="G13083" t="s">
        <v>53</v>
      </c>
      <c r="H13083">
        <v>17</v>
      </c>
      <c r="I13083">
        <v>31</v>
      </c>
      <c r="J13083" t="s">
        <v>149</v>
      </c>
      <c r="K13083" t="s">
        <v>87</v>
      </c>
      <c r="L13083" t="str">
        <f>_xlfn.XLOOKUP(Table1[[#This Row],[TeamFavoriteID]],Table2[team_id],Table2[team_name],_xlfn.XLOOKUP(Table1[[#This Row],[TeamFavoriteID]],Table2[team_id_pfr],Table2[team_name],"Even"))</f>
        <v>San Francisco 49ers</v>
      </c>
      <c r="M13083">
        <v>-5.5</v>
      </c>
      <c r="N13083">
        <f>IF(Table1[[#This Row],[TeamFavorite]]=Table1[[#This Row],[TeamHome]],Table1[[#This Row],[ScoreAway]]-Table1[[#This Row],[ScoreHome]],Table1[[#This Row],[ScoreHome]]-Table1[[#This Row],[ScoreAway]])</f>
        <v>14</v>
      </c>
      <c r="O13083">
        <f>IF(Table1[[#This Row],[SpreadActual]]&lt;Table1[[#This Row],[SpreadFavorite]],1,0)</f>
        <v>0</v>
      </c>
      <c r="P13083">
        <v>44.5</v>
      </c>
      <c r="Q13083" t="s">
        <v>203</v>
      </c>
      <c r="R13083" t="b">
        <v>0</v>
      </c>
    </row>
    <row r="13084" spans="1:22" x14ac:dyDescent="0.2">
      <c r="A13084" s="1">
        <v>44508</v>
      </c>
      <c r="B13084">
        <v>2021</v>
      </c>
      <c r="C13084">
        <f>_xlfn.MAXIFS(Table1[ScheduleWeekWritten],Table1[ScheduleSeason],Table1[[#This Row],[ScheduleSeason]])</f>
        <v>18</v>
      </c>
      <c r="D13084">
        <v>9</v>
      </c>
      <c r="E13084" cm="1">
        <f t="array" ref="E13084">_xlfn.XLOOKUP(Table1[[#This Row],[ScheduleWeekWritten]],Table3[Game],100+Table3[Increase],Table1[[#This Row],[ScheduleWeekWritten]])</f>
        <v>9</v>
      </c>
      <c r="F13084" t="b">
        <v>0</v>
      </c>
      <c r="G13084" t="s">
        <v>49</v>
      </c>
      <c r="H13084">
        <v>29</v>
      </c>
      <c r="I13084">
        <v>27</v>
      </c>
      <c r="J13084" t="s">
        <v>46</v>
      </c>
      <c r="K13084" t="s">
        <v>51</v>
      </c>
      <c r="L13084" t="str">
        <f>_xlfn.XLOOKUP(Table1[[#This Row],[TeamFavoriteID]],Table2[team_id],Table2[team_name],_xlfn.XLOOKUP(Table1[[#This Row],[TeamFavoriteID]],Table2[team_id_pfr],Table2[team_name],"Even"))</f>
        <v>Pittsburgh Steelers</v>
      </c>
      <c r="M13084">
        <v>-7</v>
      </c>
      <c r="N13084">
        <f>IF(Table1[[#This Row],[TeamFavorite]]=Table1[[#This Row],[TeamHome]],Table1[[#This Row],[ScoreAway]]-Table1[[#This Row],[ScoreHome]],Table1[[#This Row],[ScoreHome]]-Table1[[#This Row],[ScoreAway]])</f>
        <v>-2</v>
      </c>
      <c r="O13084">
        <f>IF(Table1[[#This Row],[SpreadActual]]&lt;Table1[[#This Row],[SpreadFavorite]],1,0)</f>
        <v>0</v>
      </c>
      <c r="P13084">
        <v>40</v>
      </c>
      <c r="Q13084" t="s">
        <v>175</v>
      </c>
      <c r="R13084" t="b">
        <v>0</v>
      </c>
    </row>
    <row r="13085" spans="1:22" x14ac:dyDescent="0.2">
      <c r="A13085" s="1">
        <v>44511</v>
      </c>
      <c r="B13085">
        <v>2021</v>
      </c>
      <c r="C13085">
        <f>_xlfn.MAXIFS(Table1[ScheduleWeekWritten],Table1[ScheduleSeason],Table1[[#This Row],[ScheduleSeason]])</f>
        <v>18</v>
      </c>
      <c r="D13085">
        <v>10</v>
      </c>
      <c r="E13085" cm="1">
        <f t="array" ref="E13085">_xlfn.XLOOKUP(Table1[[#This Row],[ScheduleWeekWritten]],Table3[Game],100+Table3[Increase],Table1[[#This Row],[ScheduleWeekWritten]])</f>
        <v>10</v>
      </c>
      <c r="F13085" t="b">
        <v>0</v>
      </c>
      <c r="G13085" t="s">
        <v>19</v>
      </c>
      <c r="H13085">
        <v>22</v>
      </c>
      <c r="I13085">
        <v>10</v>
      </c>
      <c r="J13085" t="s">
        <v>158</v>
      </c>
      <c r="K13085" t="s">
        <v>159</v>
      </c>
      <c r="L13085" t="str">
        <f>_xlfn.XLOOKUP(Table1[[#This Row],[TeamFavoriteID]],Table2[team_id],Table2[team_name],_xlfn.XLOOKUP(Table1[[#This Row],[TeamFavoriteID]],Table2[team_id_pfr],Table2[team_name],"Even"))</f>
        <v>Baltimore Ravens</v>
      </c>
      <c r="M13085">
        <v>-8.5</v>
      </c>
      <c r="N13085">
        <f>IF(Table1[[#This Row],[TeamFavorite]]=Table1[[#This Row],[TeamHome]],Table1[[#This Row],[ScoreAway]]-Table1[[#This Row],[ScoreHome]],Table1[[#This Row],[ScoreHome]]-Table1[[#This Row],[ScoreAway]])</f>
        <v>12</v>
      </c>
      <c r="O13085">
        <f>IF(Table1[[#This Row],[SpreadActual]]&lt;Table1[[#This Row],[SpreadFavorite]],1,0)</f>
        <v>0</v>
      </c>
      <c r="P13085">
        <v>47</v>
      </c>
      <c r="Q13085" t="s">
        <v>212</v>
      </c>
      <c r="R13085" t="b">
        <v>0</v>
      </c>
    </row>
    <row r="13086" spans="1:22" x14ac:dyDescent="0.2">
      <c r="A13086" s="1">
        <v>44514</v>
      </c>
      <c r="B13086">
        <v>2021</v>
      </c>
      <c r="C13086">
        <f>_xlfn.MAXIFS(Table1[ScheduleWeekWritten],Table1[ScheduleSeason],Table1[[#This Row],[ScheduleSeason]])</f>
        <v>18</v>
      </c>
      <c r="D13086">
        <v>10</v>
      </c>
      <c r="E13086" cm="1">
        <f t="array" ref="E13086">_xlfn.XLOOKUP(Table1[[#This Row],[ScheduleWeekWritten]],Table3[Game],100+Table3[Increase],Table1[[#This Row],[ScheduleWeekWritten]])</f>
        <v>10</v>
      </c>
      <c r="F13086" t="b">
        <v>0</v>
      </c>
      <c r="G13086" t="s">
        <v>149</v>
      </c>
      <c r="H13086">
        <v>10</v>
      </c>
      <c r="I13086">
        <v>34</v>
      </c>
      <c r="J13086" t="s">
        <v>152</v>
      </c>
      <c r="K13086" t="s">
        <v>59</v>
      </c>
      <c r="L13086" t="str">
        <f>_xlfn.XLOOKUP(Table1[[#This Row],[TeamFavoriteID]],Table2[team_id],Table2[team_name],_xlfn.XLOOKUP(Table1[[#This Row],[TeamFavoriteID]],Table2[team_id_pfr],Table2[team_name],"Even"))</f>
        <v>Arizona Cardinals</v>
      </c>
      <c r="M13086">
        <v>-7</v>
      </c>
      <c r="N13086">
        <f>IF(Table1[[#This Row],[TeamFavorite]]=Table1[[#This Row],[TeamHome]],Table1[[#This Row],[ScoreAway]]-Table1[[#This Row],[ScoreHome]],Table1[[#This Row],[ScoreHome]]-Table1[[#This Row],[ScoreAway]])</f>
        <v>24</v>
      </c>
      <c r="O13086">
        <f>IF(Table1[[#This Row],[SpreadActual]]&lt;Table1[[#This Row],[SpreadFavorite]],1,0)</f>
        <v>0</v>
      </c>
      <c r="P13086">
        <v>41.5</v>
      </c>
      <c r="Q13086" t="s">
        <v>221</v>
      </c>
      <c r="R13086" t="b">
        <v>0</v>
      </c>
      <c r="S13086">
        <v>72</v>
      </c>
      <c r="T13086">
        <v>0</v>
      </c>
      <c r="V13086" t="s">
        <v>103</v>
      </c>
    </row>
    <row r="13087" spans="1:22" x14ac:dyDescent="0.2">
      <c r="A13087" s="1">
        <v>44514</v>
      </c>
      <c r="B13087">
        <v>2021</v>
      </c>
      <c r="C13087">
        <f>_xlfn.MAXIFS(Table1[ScheduleWeekWritten],Table1[ScheduleSeason],Table1[[#This Row],[ScheduleSeason]])</f>
        <v>18</v>
      </c>
      <c r="D13087">
        <v>10</v>
      </c>
      <c r="E13087" cm="1">
        <f t="array" ref="E13087">_xlfn.XLOOKUP(Table1[[#This Row],[ScheduleWeekWritten]],Table3[Game],100+Table3[Increase],Table1[[#This Row],[ScheduleWeekWritten]])</f>
        <v>10</v>
      </c>
      <c r="F13087" t="b">
        <v>0</v>
      </c>
      <c r="G13087" t="s">
        <v>67</v>
      </c>
      <c r="H13087">
        <v>43</v>
      </c>
      <c r="I13087">
        <v>3</v>
      </c>
      <c r="J13087" t="s">
        <v>38</v>
      </c>
      <c r="K13087" t="s">
        <v>68</v>
      </c>
      <c r="L13087" t="str">
        <f>_xlfn.XLOOKUP(Table1[[#This Row],[TeamFavoriteID]],Table2[team_id],Table2[team_name],_xlfn.XLOOKUP(Table1[[#This Row],[TeamFavoriteID]],Table2[team_id_pfr],Table2[team_name],"Even"))</f>
        <v>Dallas Cowboys</v>
      </c>
      <c r="M13087">
        <v>-7.5</v>
      </c>
      <c r="N13087">
        <f>IF(Table1[[#This Row],[TeamFavorite]]=Table1[[#This Row],[TeamHome]],Table1[[#This Row],[ScoreAway]]-Table1[[#This Row],[ScoreHome]],Table1[[#This Row],[ScoreHome]]-Table1[[#This Row],[ScoreAway]])</f>
        <v>-40</v>
      </c>
      <c r="O13087">
        <f>IF(Table1[[#This Row],[SpreadActual]]&lt;Table1[[#This Row],[SpreadFavorite]],1,0)</f>
        <v>1</v>
      </c>
      <c r="P13087">
        <v>55</v>
      </c>
      <c r="Q13087" t="s">
        <v>208</v>
      </c>
      <c r="R13087" t="b">
        <v>0</v>
      </c>
      <c r="S13087">
        <v>72</v>
      </c>
      <c r="T13087">
        <v>0</v>
      </c>
      <c r="V13087" t="s">
        <v>103</v>
      </c>
    </row>
    <row r="13088" spans="1:22" x14ac:dyDescent="0.2">
      <c r="A13088" s="1">
        <v>44514</v>
      </c>
      <c r="B13088">
        <v>2021</v>
      </c>
      <c r="C13088">
        <f>_xlfn.MAXIFS(Table1[ScheduleWeekWritten],Table1[ScheduleSeason],Table1[[#This Row],[ScheduleSeason]])</f>
        <v>18</v>
      </c>
      <c r="D13088">
        <v>10</v>
      </c>
      <c r="E13088" cm="1">
        <f t="array" ref="E13088">_xlfn.XLOOKUP(Table1[[#This Row],[ScheduleWeekWritten]],Table3[Game],100+Table3[Increase],Table1[[#This Row],[ScheduleWeekWritten]])</f>
        <v>10</v>
      </c>
      <c r="F13088" t="b">
        <v>0</v>
      </c>
      <c r="G13088" t="s">
        <v>24</v>
      </c>
      <c r="H13088">
        <v>13</v>
      </c>
      <c r="I13088">
        <v>30</v>
      </c>
      <c r="J13088" t="s">
        <v>58</v>
      </c>
      <c r="K13088" t="s">
        <v>88</v>
      </c>
      <c r="L13088" t="str">
        <f>_xlfn.XLOOKUP(Table1[[#This Row],[TeamFavoriteID]],Table2[team_id],Table2[team_name],_xlfn.XLOOKUP(Table1[[#This Row],[TeamFavoriteID]],Table2[team_id_pfr],Table2[team_name],"Even"))</f>
        <v>Denver Broncos</v>
      </c>
      <c r="M13088">
        <v>-1</v>
      </c>
      <c r="N13088">
        <f>IF(Table1[[#This Row],[TeamFavorite]]=Table1[[#This Row],[TeamHome]],Table1[[#This Row],[ScoreAway]]-Table1[[#This Row],[ScoreHome]],Table1[[#This Row],[ScoreHome]]-Table1[[#This Row],[ScoreAway]])</f>
        <v>17</v>
      </c>
      <c r="O13088">
        <f>IF(Table1[[#This Row],[SpreadActual]]&lt;Table1[[#This Row],[SpreadFavorite]],1,0)</f>
        <v>0</v>
      </c>
      <c r="P13088">
        <v>44.5</v>
      </c>
      <c r="Q13088" t="s">
        <v>224</v>
      </c>
      <c r="R13088" t="b">
        <v>0</v>
      </c>
    </row>
    <row r="13089" spans="1:22" x14ac:dyDescent="0.2">
      <c r="A13089" s="1">
        <v>44514</v>
      </c>
      <c r="B13089">
        <v>2021</v>
      </c>
      <c r="C13089">
        <f>_xlfn.MAXIFS(Table1[ScheduleWeekWritten],Table1[ScheduleSeason],Table1[[#This Row],[ScheduleSeason]])</f>
        <v>18</v>
      </c>
      <c r="D13089">
        <v>10</v>
      </c>
      <c r="E13089" cm="1">
        <f t="array" ref="E13089">_xlfn.XLOOKUP(Table1[[#This Row],[ScheduleWeekWritten]],Table3[Game],100+Table3[Increase],Table1[[#This Row],[ScheduleWeekWritten]])</f>
        <v>10</v>
      </c>
      <c r="F13089" t="b">
        <v>0</v>
      </c>
      <c r="G13089" t="s">
        <v>33</v>
      </c>
      <c r="H13089">
        <v>17</v>
      </c>
      <c r="I13089">
        <v>0</v>
      </c>
      <c r="J13089" t="s">
        <v>128</v>
      </c>
      <c r="K13089" t="s">
        <v>35</v>
      </c>
      <c r="L13089" t="str">
        <f>_xlfn.XLOOKUP(Table1[[#This Row],[TeamFavoriteID]],Table2[team_id],Table2[team_name],_xlfn.XLOOKUP(Table1[[#This Row],[TeamFavoriteID]],Table2[team_id_pfr],Table2[team_name],"Even"))</f>
        <v>Green Bay Packers</v>
      </c>
      <c r="M13089">
        <v>-3</v>
      </c>
      <c r="N13089">
        <f>IF(Table1[[#This Row],[TeamFavorite]]=Table1[[#This Row],[TeamHome]],Table1[[#This Row],[ScoreAway]]-Table1[[#This Row],[ScoreHome]],Table1[[#This Row],[ScoreHome]]-Table1[[#This Row],[ScoreAway]])</f>
        <v>-17</v>
      </c>
      <c r="O13089">
        <f>IF(Table1[[#This Row],[SpreadActual]]&lt;Table1[[#This Row],[SpreadFavorite]],1,0)</f>
        <v>1</v>
      </c>
      <c r="P13089">
        <v>49</v>
      </c>
      <c r="Q13089" t="s">
        <v>82</v>
      </c>
      <c r="R13089" t="b">
        <v>0</v>
      </c>
      <c r="V13089" t="s">
        <v>120</v>
      </c>
    </row>
    <row r="13090" spans="1:22" x14ac:dyDescent="0.2">
      <c r="A13090" s="1">
        <v>44514</v>
      </c>
      <c r="B13090">
        <v>2021</v>
      </c>
      <c r="C13090">
        <f>_xlfn.MAXIFS(Table1[ScheduleWeekWritten],Table1[ScheduleSeason],Table1[[#This Row],[ScheduleSeason]])</f>
        <v>18</v>
      </c>
      <c r="D13090">
        <v>10</v>
      </c>
      <c r="E13090" cm="1">
        <f t="array" ref="E13090">_xlfn.XLOOKUP(Table1[[#This Row],[ScheduleWeekWritten]],Table3[Game],100+Table3[Increase],Table1[[#This Row],[ScheduleWeekWritten]])</f>
        <v>10</v>
      </c>
      <c r="F13090" t="b">
        <v>0</v>
      </c>
      <c r="G13090" t="s">
        <v>140</v>
      </c>
      <c r="H13090">
        <v>23</v>
      </c>
      <c r="I13090">
        <v>17</v>
      </c>
      <c r="J13090" t="s">
        <v>154</v>
      </c>
      <c r="K13090" t="s">
        <v>72</v>
      </c>
      <c r="L13090" t="str">
        <f>_xlfn.XLOOKUP(Table1[[#This Row],[TeamFavoriteID]],Table2[team_id],Table2[team_name],_xlfn.XLOOKUP(Table1[[#This Row],[TeamFavoriteID]],Table2[team_id_pfr],Table2[team_name],"Even"))</f>
        <v>Baltimore Colts</v>
      </c>
      <c r="M13090">
        <v>-10.5</v>
      </c>
      <c r="N13090">
        <f>IF(Table1[[#This Row],[TeamFavorite]]=Table1[[#This Row],[TeamHome]],Table1[[#This Row],[ScoreAway]]-Table1[[#This Row],[ScoreHome]],Table1[[#This Row],[ScoreHome]]-Table1[[#This Row],[ScoreAway]])</f>
        <v>6</v>
      </c>
      <c r="O13090">
        <f>IF(Table1[[#This Row],[SpreadActual]]&lt;Table1[[#This Row],[SpreadFavorite]],1,0)</f>
        <v>0</v>
      </c>
      <c r="P13090">
        <v>48</v>
      </c>
      <c r="Q13090" t="s">
        <v>190</v>
      </c>
      <c r="R13090" t="b">
        <v>0</v>
      </c>
      <c r="S13090">
        <v>72</v>
      </c>
      <c r="T13090">
        <v>0</v>
      </c>
      <c r="V13090" t="s">
        <v>103</v>
      </c>
    </row>
    <row r="13091" spans="1:22" x14ac:dyDescent="0.2">
      <c r="A13091" s="1">
        <v>44514</v>
      </c>
      <c r="B13091">
        <v>2021</v>
      </c>
      <c r="C13091">
        <f>_xlfn.MAXIFS(Table1[ScheduleWeekWritten],Table1[ScheduleSeason],Table1[[#This Row],[ScheduleSeason]])</f>
        <v>18</v>
      </c>
      <c r="D13091">
        <v>10</v>
      </c>
      <c r="E13091" cm="1">
        <f t="array" ref="E13091">_xlfn.XLOOKUP(Table1[[#This Row],[ScheduleWeekWritten]],Table3[Game],100+Table3[Increase],Table1[[#This Row],[ScheduleWeekWritten]])</f>
        <v>10</v>
      </c>
      <c r="F13091" t="b">
        <v>0</v>
      </c>
      <c r="G13091" t="s">
        <v>217</v>
      </c>
      <c r="H13091">
        <v>14</v>
      </c>
      <c r="I13091">
        <v>41</v>
      </c>
      <c r="J13091" t="s">
        <v>42</v>
      </c>
      <c r="K13091" t="s">
        <v>75</v>
      </c>
      <c r="L13091" t="str">
        <f>_xlfn.XLOOKUP(Table1[[#This Row],[TeamFavoriteID]],Table2[team_id],Table2[team_name],_xlfn.XLOOKUP(Table1[[#This Row],[TeamFavoriteID]],Table2[team_id_pfr],Table2[team_name],"Even"))</f>
        <v>Kansas City Chiefs</v>
      </c>
      <c r="M13091">
        <v>-2.5</v>
      </c>
      <c r="N13091">
        <f>IF(Table1[[#This Row],[TeamFavorite]]=Table1[[#This Row],[TeamHome]],Table1[[#This Row],[ScoreAway]]-Table1[[#This Row],[ScoreHome]],Table1[[#This Row],[ScoreHome]]-Table1[[#This Row],[ScoreAway]])</f>
        <v>-27</v>
      </c>
      <c r="O13091">
        <f>IF(Table1[[#This Row],[SpreadActual]]&lt;Table1[[#This Row],[SpreadFavorite]],1,0)</f>
        <v>1</v>
      </c>
      <c r="P13091">
        <v>54</v>
      </c>
      <c r="Q13091" t="s">
        <v>220</v>
      </c>
      <c r="R13091" t="b">
        <v>0</v>
      </c>
      <c r="S13091">
        <v>72</v>
      </c>
      <c r="T13091">
        <v>0</v>
      </c>
      <c r="V13091" t="s">
        <v>103</v>
      </c>
    </row>
    <row r="13092" spans="1:22" x14ac:dyDescent="0.2">
      <c r="A13092" s="1">
        <v>44514</v>
      </c>
      <c r="B13092">
        <v>2021</v>
      </c>
      <c r="C13092">
        <f>_xlfn.MAXIFS(Table1[ScheduleWeekWritten],Table1[ScheduleSeason],Table1[[#This Row],[ScheduleSeason]])</f>
        <v>18</v>
      </c>
      <c r="D13092">
        <v>10</v>
      </c>
      <c r="E13092" cm="1">
        <f t="array" ref="E13092">_xlfn.XLOOKUP(Table1[[#This Row],[ScheduleWeekWritten]],Table3[Game],100+Table3[Increase],Table1[[#This Row],[ScheduleWeekWritten]])</f>
        <v>10</v>
      </c>
      <c r="F13092" t="b">
        <v>0</v>
      </c>
      <c r="G13092" t="s">
        <v>210</v>
      </c>
      <c r="H13092">
        <v>20</v>
      </c>
      <c r="I13092">
        <v>27</v>
      </c>
      <c r="J13092" t="s">
        <v>54</v>
      </c>
      <c r="K13092" t="s">
        <v>29</v>
      </c>
      <c r="L13092" t="str">
        <f>_xlfn.XLOOKUP(Table1[[#This Row],[TeamFavoriteID]],Table2[team_id],Table2[team_name],_xlfn.XLOOKUP(Table1[[#This Row],[TeamFavoriteID]],Table2[team_id_pfr],Table2[team_name],"Even"))</f>
        <v>Los Angeles Chargers</v>
      </c>
      <c r="M13092">
        <v>-3</v>
      </c>
      <c r="N13092">
        <f>IF(Table1[[#This Row],[TeamFavorite]]=Table1[[#This Row],[TeamHome]],Table1[[#This Row],[ScoreAway]]-Table1[[#This Row],[ScoreHome]],Table1[[#This Row],[ScoreHome]]-Table1[[#This Row],[ScoreAway]])</f>
        <v>7</v>
      </c>
      <c r="O13092">
        <f>IF(Table1[[#This Row],[SpreadActual]]&lt;Table1[[#This Row],[SpreadFavorite]],1,0)</f>
        <v>0</v>
      </c>
      <c r="P13092">
        <v>53.5</v>
      </c>
      <c r="Q13092" t="s">
        <v>218</v>
      </c>
      <c r="R13092" t="b">
        <v>0</v>
      </c>
      <c r="S13092">
        <v>72</v>
      </c>
      <c r="T13092">
        <v>0</v>
      </c>
      <c r="V13092" t="s">
        <v>103</v>
      </c>
    </row>
    <row r="13093" spans="1:22" x14ac:dyDescent="0.2">
      <c r="A13093" s="1">
        <v>44514</v>
      </c>
      <c r="B13093">
        <v>2021</v>
      </c>
      <c r="C13093">
        <f>_xlfn.MAXIFS(Table1[ScheduleWeekWritten],Table1[ScheduleSeason],Table1[[#This Row],[ScheduleSeason]])</f>
        <v>18</v>
      </c>
      <c r="D13093">
        <v>10</v>
      </c>
      <c r="E13093" cm="1">
        <f t="array" ref="E13093">_xlfn.XLOOKUP(Table1[[#This Row],[ScheduleWeekWritten]],Table3[Game],100+Table3[Increase],Table1[[#This Row],[ScheduleWeekWritten]])</f>
        <v>10</v>
      </c>
      <c r="F13093" t="b">
        <v>0</v>
      </c>
      <c r="G13093" t="s">
        <v>115</v>
      </c>
      <c r="H13093">
        <v>45</v>
      </c>
      <c r="I13093">
        <v>7</v>
      </c>
      <c r="J13093" t="s">
        <v>62</v>
      </c>
      <c r="K13093" t="s">
        <v>70</v>
      </c>
      <c r="L13093" t="str">
        <f>_xlfn.XLOOKUP(Table1[[#This Row],[TeamFavoriteID]],Table2[team_id],Table2[team_name],_xlfn.XLOOKUP(Table1[[#This Row],[TeamFavoriteID]],Table2[team_id_pfr],Table2[team_name],"Even"))</f>
        <v>Boston Patriots</v>
      </c>
      <c r="M13093">
        <v>-2.5</v>
      </c>
      <c r="N13093">
        <f>IF(Table1[[#This Row],[TeamFavorite]]=Table1[[#This Row],[TeamHome]],Table1[[#This Row],[ScoreAway]]-Table1[[#This Row],[ScoreHome]],Table1[[#This Row],[ScoreHome]]-Table1[[#This Row],[ScoreAway]])</f>
        <v>38</v>
      </c>
      <c r="O13093">
        <f>IF(Table1[[#This Row],[SpreadActual]]&lt;Table1[[#This Row],[SpreadFavorite]],1,0)</f>
        <v>0</v>
      </c>
      <c r="P13093">
        <v>45</v>
      </c>
      <c r="Q13093" t="s">
        <v>179</v>
      </c>
      <c r="R13093" t="b">
        <v>0</v>
      </c>
    </row>
    <row r="13094" spans="1:22" x14ac:dyDescent="0.2">
      <c r="A13094" s="1">
        <v>44514</v>
      </c>
      <c r="B13094">
        <v>2021</v>
      </c>
      <c r="C13094">
        <f>_xlfn.MAXIFS(Table1[ScheduleWeekWritten],Table1[ScheduleSeason],Table1[[#This Row],[ScheduleSeason]])</f>
        <v>18</v>
      </c>
      <c r="D13094">
        <v>10</v>
      </c>
      <c r="E13094" cm="1">
        <f t="array" ref="E13094">_xlfn.XLOOKUP(Table1[[#This Row],[ScheduleWeekWritten]],Table3[Game],100+Table3[Increase],Table1[[#This Row],[ScheduleWeekWritten]])</f>
        <v>10</v>
      </c>
      <c r="F13094" t="b">
        <v>0</v>
      </c>
      <c r="G13094" t="s">
        <v>31</v>
      </c>
      <c r="H13094">
        <v>17</v>
      </c>
      <c r="I13094">
        <v>45</v>
      </c>
      <c r="J13094" t="s">
        <v>28</v>
      </c>
      <c r="K13094" t="s">
        <v>43</v>
      </c>
      <c r="L13094" t="str">
        <f>_xlfn.XLOOKUP(Table1[[#This Row],[TeamFavoriteID]],Table2[team_id],Table2[team_name],_xlfn.XLOOKUP(Table1[[#This Row],[TeamFavoriteID]],Table2[team_id_pfr],Table2[team_name],"Even"))</f>
        <v>Buffalo Bills</v>
      </c>
      <c r="M13094">
        <v>-13.5</v>
      </c>
      <c r="N13094">
        <f>IF(Table1[[#This Row],[TeamFavorite]]=Table1[[#This Row],[TeamHome]],Table1[[#This Row],[ScoreAway]]-Table1[[#This Row],[ScoreHome]],Table1[[#This Row],[ScoreHome]]-Table1[[#This Row],[ScoreAway]])</f>
        <v>-28</v>
      </c>
      <c r="O13094">
        <f>IF(Table1[[#This Row],[SpreadActual]]&lt;Table1[[#This Row],[SpreadFavorite]],1,0)</f>
        <v>1</v>
      </c>
      <c r="P13094">
        <v>48.5</v>
      </c>
      <c r="Q13094" t="s">
        <v>197</v>
      </c>
      <c r="R13094" t="b">
        <v>0</v>
      </c>
    </row>
    <row r="13095" spans="1:22" x14ac:dyDescent="0.2">
      <c r="A13095" s="1">
        <v>44514</v>
      </c>
      <c r="B13095">
        <v>2021</v>
      </c>
      <c r="C13095">
        <f>_xlfn.MAXIFS(Table1[ScheduleWeekWritten],Table1[ScheduleSeason],Table1[[#This Row],[ScheduleSeason]])</f>
        <v>18</v>
      </c>
      <c r="D13095">
        <v>10</v>
      </c>
      <c r="E13095" cm="1">
        <f t="array" ref="E13095">_xlfn.XLOOKUP(Table1[[#This Row],[ScheduleWeekWritten]],Table3[Game],100+Table3[Increase],Table1[[#This Row],[ScheduleWeekWritten]])</f>
        <v>10</v>
      </c>
      <c r="F13095" t="b">
        <v>0</v>
      </c>
      <c r="G13095" t="s">
        <v>49</v>
      </c>
      <c r="H13095">
        <v>16</v>
      </c>
      <c r="I13095">
        <v>16</v>
      </c>
      <c r="J13095" t="s">
        <v>45</v>
      </c>
      <c r="K13095" t="s">
        <v>51</v>
      </c>
      <c r="L13095" t="str">
        <f>_xlfn.XLOOKUP(Table1[[#This Row],[TeamFavoriteID]],Table2[team_id],Table2[team_name],_xlfn.XLOOKUP(Table1[[#This Row],[TeamFavoriteID]],Table2[team_id_pfr],Table2[team_name],"Even"))</f>
        <v>Pittsburgh Steelers</v>
      </c>
      <c r="M13095">
        <v>-6</v>
      </c>
      <c r="N13095">
        <f>IF(Table1[[#This Row],[TeamFavorite]]=Table1[[#This Row],[TeamHome]],Table1[[#This Row],[ScoreAway]]-Table1[[#This Row],[ScoreHome]],Table1[[#This Row],[ScoreHome]]-Table1[[#This Row],[ScoreAway]])</f>
        <v>0</v>
      </c>
      <c r="O13095">
        <f>IF(Table1[[#This Row],[SpreadActual]]&lt;Table1[[#This Row],[SpreadFavorite]],1,0)</f>
        <v>0</v>
      </c>
      <c r="P13095">
        <v>40.5</v>
      </c>
      <c r="Q13095" t="s">
        <v>175</v>
      </c>
      <c r="R13095" t="b">
        <v>0</v>
      </c>
    </row>
    <row r="13096" spans="1:22" x14ac:dyDescent="0.2">
      <c r="A13096" s="1">
        <v>44514</v>
      </c>
      <c r="B13096">
        <v>2021</v>
      </c>
      <c r="C13096">
        <f>_xlfn.MAXIFS(Table1[ScheduleWeekWritten],Table1[ScheduleSeason],Table1[[#This Row],[ScheduleSeason]])</f>
        <v>18</v>
      </c>
      <c r="D13096">
        <v>10</v>
      </c>
      <c r="E13096" cm="1">
        <f t="array" ref="E13096">_xlfn.XLOOKUP(Table1[[#This Row],[ScheduleWeekWritten]],Table3[Game],100+Table3[Increase],Table1[[#This Row],[ScheduleWeekWritten]])</f>
        <v>10</v>
      </c>
      <c r="F13096" t="b">
        <v>0</v>
      </c>
      <c r="G13096" t="s">
        <v>171</v>
      </c>
      <c r="H13096">
        <v>23</v>
      </c>
      <c r="I13096">
        <v>21</v>
      </c>
      <c r="J13096" t="s">
        <v>95</v>
      </c>
      <c r="K13096" t="s">
        <v>25</v>
      </c>
      <c r="L13096" t="str">
        <f>_xlfn.XLOOKUP(Table1[[#This Row],[TeamFavoriteID]],Table2[team_id],Table2[team_name],_xlfn.XLOOKUP(Table1[[#This Row],[TeamFavoriteID]],Table2[team_id_pfr],Table2[team_name],"Even"))</f>
        <v>Houston Oilers</v>
      </c>
      <c r="M13096">
        <v>-3</v>
      </c>
      <c r="N13096">
        <f>IF(Table1[[#This Row],[TeamFavorite]]=Table1[[#This Row],[TeamHome]],Table1[[#This Row],[ScoreAway]]-Table1[[#This Row],[ScoreHome]],Table1[[#This Row],[ScoreHome]]-Table1[[#This Row],[ScoreAway]])</f>
        <v>2</v>
      </c>
      <c r="O13096">
        <f>IF(Table1[[#This Row],[SpreadActual]]&lt;Table1[[#This Row],[SpreadFavorite]],1,0)</f>
        <v>0</v>
      </c>
      <c r="P13096">
        <v>42.5</v>
      </c>
      <c r="Q13096" t="s">
        <v>172</v>
      </c>
      <c r="R13096" t="b">
        <v>0</v>
      </c>
    </row>
    <row r="13097" spans="1:22" x14ac:dyDescent="0.2">
      <c r="A13097" s="1">
        <v>44514</v>
      </c>
      <c r="B13097">
        <v>2021</v>
      </c>
      <c r="C13097">
        <f>_xlfn.MAXIFS(Table1[ScheduleWeekWritten],Table1[ScheduleSeason],Table1[[#This Row],[ScheduleSeason]])</f>
        <v>18</v>
      </c>
      <c r="D13097">
        <v>10</v>
      </c>
      <c r="E13097" cm="1">
        <f t="array" ref="E13097">_xlfn.XLOOKUP(Table1[[#This Row],[ScheduleWeekWritten]],Table3[Game],100+Table3[Increase],Table1[[#This Row],[ScheduleWeekWritten]])</f>
        <v>10</v>
      </c>
      <c r="F13097" t="b">
        <v>0</v>
      </c>
      <c r="G13097" t="s">
        <v>219</v>
      </c>
      <c r="H13097">
        <v>29</v>
      </c>
      <c r="I13097">
        <v>19</v>
      </c>
      <c r="J13097" t="s">
        <v>127</v>
      </c>
      <c r="K13097" t="s">
        <v>133</v>
      </c>
      <c r="L13097" t="str">
        <f>_xlfn.XLOOKUP(Table1[[#This Row],[TeamFavoriteID]],Table2[team_id],Table2[team_name],_xlfn.XLOOKUP(Table1[[#This Row],[TeamFavoriteID]],Table2[team_id_pfr],Table2[team_name],"Even"))</f>
        <v>Tampa Bay Buccaneers</v>
      </c>
      <c r="M13097">
        <v>-10</v>
      </c>
      <c r="N13097">
        <f>IF(Table1[[#This Row],[TeamFavorite]]=Table1[[#This Row],[TeamHome]],Table1[[#This Row],[ScoreAway]]-Table1[[#This Row],[ScoreHome]],Table1[[#This Row],[ScoreHome]]-Table1[[#This Row],[ScoreAway]])</f>
        <v>10</v>
      </c>
      <c r="O13097">
        <f>IF(Table1[[#This Row],[SpreadActual]]&lt;Table1[[#This Row],[SpreadFavorite]],1,0)</f>
        <v>0</v>
      </c>
      <c r="P13097">
        <v>50.5</v>
      </c>
      <c r="Q13097" t="s">
        <v>165</v>
      </c>
      <c r="R13097" t="b">
        <v>0</v>
      </c>
    </row>
    <row r="13098" spans="1:22" x14ac:dyDescent="0.2">
      <c r="A13098" s="1">
        <v>44515</v>
      </c>
      <c r="B13098">
        <v>2021</v>
      </c>
      <c r="C13098">
        <f>_xlfn.MAXIFS(Table1[ScheduleWeekWritten],Table1[ScheduleSeason],Table1[[#This Row],[ScheduleSeason]])</f>
        <v>18</v>
      </c>
      <c r="D13098">
        <v>10</v>
      </c>
      <c r="E13098" cm="1">
        <f t="array" ref="E13098">_xlfn.XLOOKUP(Table1[[#This Row],[ScheduleWeekWritten]],Table3[Game],100+Table3[Increase],Table1[[#This Row],[ScheduleWeekWritten]])</f>
        <v>10</v>
      </c>
      <c r="F13098" t="b">
        <v>0</v>
      </c>
      <c r="G13098" t="s">
        <v>53</v>
      </c>
      <c r="H13098">
        <v>31</v>
      </c>
      <c r="I13098">
        <v>10</v>
      </c>
      <c r="J13098" t="s">
        <v>39</v>
      </c>
      <c r="K13098" t="s">
        <v>40</v>
      </c>
      <c r="L13098" t="str">
        <f>_xlfn.XLOOKUP(Table1[[#This Row],[TeamFavoriteID]],Table2[team_id],Table2[team_name],_xlfn.XLOOKUP(Table1[[#This Row],[TeamFavoriteID]],Table2[team_id_pfr],Table2[team_name],"Even"))</f>
        <v>Los Angeles Rams</v>
      </c>
      <c r="M13098">
        <v>-3.5</v>
      </c>
      <c r="N13098">
        <f>IF(Table1[[#This Row],[TeamFavorite]]=Table1[[#This Row],[TeamHome]],Table1[[#This Row],[ScoreAway]]-Table1[[#This Row],[ScoreHome]],Table1[[#This Row],[ScoreHome]]-Table1[[#This Row],[ScoreAway]])</f>
        <v>21</v>
      </c>
      <c r="O13098">
        <f>IF(Table1[[#This Row],[SpreadActual]]&lt;Table1[[#This Row],[SpreadFavorite]],1,0)</f>
        <v>0</v>
      </c>
      <c r="P13098">
        <v>50</v>
      </c>
      <c r="Q13098" t="s">
        <v>203</v>
      </c>
      <c r="R13098" t="b">
        <v>0</v>
      </c>
    </row>
    <row r="13099" spans="1:22" x14ac:dyDescent="0.2">
      <c r="A13099" s="1">
        <v>44518</v>
      </c>
      <c r="B13099">
        <v>2021</v>
      </c>
      <c r="C13099">
        <f>_xlfn.MAXIFS(Table1[ScheduleWeekWritten],Table1[ScheduleSeason],Table1[[#This Row],[ScheduleSeason]])</f>
        <v>18</v>
      </c>
      <c r="D13099">
        <v>11</v>
      </c>
      <c r="E13099" cm="1">
        <f t="array" ref="E13099">_xlfn.XLOOKUP(Table1[[#This Row],[ScheduleWeekWritten]],Table3[Game],100+Table3[Increase],Table1[[#This Row],[ScheduleWeekWritten]])</f>
        <v>11</v>
      </c>
      <c r="F13099" t="b">
        <v>0</v>
      </c>
      <c r="G13099" t="s">
        <v>38</v>
      </c>
      <c r="H13099">
        <v>0</v>
      </c>
      <c r="I13099">
        <v>25</v>
      </c>
      <c r="J13099" t="s">
        <v>115</v>
      </c>
      <c r="K13099" t="s">
        <v>70</v>
      </c>
      <c r="L13099" t="str">
        <f>_xlfn.XLOOKUP(Table1[[#This Row],[TeamFavoriteID]],Table2[team_id],Table2[team_name],_xlfn.XLOOKUP(Table1[[#This Row],[TeamFavoriteID]],Table2[team_id_pfr],Table2[team_name],"Even"))</f>
        <v>Boston Patriots</v>
      </c>
      <c r="M13099">
        <v>-7</v>
      </c>
      <c r="N13099">
        <f>IF(Table1[[#This Row],[TeamFavorite]]=Table1[[#This Row],[TeamHome]],Table1[[#This Row],[ScoreAway]]-Table1[[#This Row],[ScoreHome]],Table1[[#This Row],[ScoreHome]]-Table1[[#This Row],[ScoreAway]])</f>
        <v>-25</v>
      </c>
      <c r="O13099">
        <f>IF(Table1[[#This Row],[SpreadActual]]&lt;Table1[[#This Row],[SpreadFavorite]],1,0)</f>
        <v>1</v>
      </c>
      <c r="P13099">
        <v>47</v>
      </c>
      <c r="Q13099" t="s">
        <v>213</v>
      </c>
      <c r="R13099" t="b">
        <v>0</v>
      </c>
      <c r="S13099">
        <v>72</v>
      </c>
      <c r="T13099">
        <v>0</v>
      </c>
      <c r="V13099" t="s">
        <v>103</v>
      </c>
    </row>
    <row r="13100" spans="1:22" x14ac:dyDescent="0.2">
      <c r="A13100" s="1">
        <v>44521</v>
      </c>
      <c r="B13100">
        <v>2021</v>
      </c>
      <c r="C13100">
        <f>_xlfn.MAXIFS(Table1[ScheduleWeekWritten],Table1[ScheduleSeason],Table1[[#This Row],[ScheduleSeason]])</f>
        <v>18</v>
      </c>
      <c r="D13100">
        <v>11</v>
      </c>
      <c r="E13100" cm="1">
        <f t="array" ref="E13100">_xlfn.XLOOKUP(Table1[[#This Row],[ScheduleWeekWritten]],Table3[Game],100+Table3[Increase],Table1[[#This Row],[ScheduleWeekWritten]])</f>
        <v>11</v>
      </c>
      <c r="F13100" t="b">
        <v>0</v>
      </c>
      <c r="G13100" t="s">
        <v>28</v>
      </c>
      <c r="H13100">
        <v>15</v>
      </c>
      <c r="I13100">
        <v>41</v>
      </c>
      <c r="J13100" t="s">
        <v>140</v>
      </c>
      <c r="K13100" t="s">
        <v>43</v>
      </c>
      <c r="L13100" t="str">
        <f>_xlfn.XLOOKUP(Table1[[#This Row],[TeamFavoriteID]],Table2[team_id],Table2[team_name],_xlfn.XLOOKUP(Table1[[#This Row],[TeamFavoriteID]],Table2[team_id_pfr],Table2[team_name],"Even"))</f>
        <v>Buffalo Bills</v>
      </c>
      <c r="M13100">
        <v>-7</v>
      </c>
      <c r="N13100">
        <f>IF(Table1[[#This Row],[TeamFavorite]]=Table1[[#This Row],[TeamHome]],Table1[[#This Row],[ScoreAway]]-Table1[[#This Row],[ScoreHome]],Table1[[#This Row],[ScoreHome]]-Table1[[#This Row],[ScoreAway]])</f>
        <v>26</v>
      </c>
      <c r="O13100">
        <f>IF(Table1[[#This Row],[SpreadActual]]&lt;Table1[[#This Row],[SpreadFavorite]],1,0)</f>
        <v>0</v>
      </c>
      <c r="P13100">
        <v>49.5</v>
      </c>
      <c r="Q13100" t="s">
        <v>222</v>
      </c>
      <c r="R13100" t="b">
        <v>0</v>
      </c>
    </row>
    <row r="13101" spans="1:22" x14ac:dyDescent="0.2">
      <c r="A13101" s="1">
        <v>44521</v>
      </c>
      <c r="B13101">
        <v>2021</v>
      </c>
      <c r="C13101">
        <f>_xlfn.MAXIFS(Table1[ScheduleWeekWritten],Table1[ScheduleSeason],Table1[[#This Row],[ScheduleSeason]])</f>
        <v>18</v>
      </c>
      <c r="D13101">
        <v>11</v>
      </c>
      <c r="E13101" cm="1">
        <f t="array" ref="E13101">_xlfn.XLOOKUP(Table1[[#This Row],[ScheduleWeekWritten]],Table3[Game],100+Table3[Increase],Table1[[#This Row],[ScheduleWeekWritten]])</f>
        <v>11</v>
      </c>
      <c r="F13101" t="b">
        <v>0</v>
      </c>
      <c r="G13101" t="s">
        <v>152</v>
      </c>
      <c r="H13101">
        <v>21</v>
      </c>
      <c r="I13101">
        <v>27</v>
      </c>
      <c r="J13101" t="s">
        <v>219</v>
      </c>
      <c r="K13101" t="s">
        <v>162</v>
      </c>
      <c r="L13101" t="str">
        <f>_xlfn.XLOOKUP(Table1[[#This Row],[TeamFavoriteID]],Table2[team_id],Table2[team_name],_xlfn.XLOOKUP(Table1[[#This Row],[TeamFavoriteID]],Table2[team_id_pfr],Table2[team_name],"Even"))</f>
        <v>Carolina Panthers</v>
      </c>
      <c r="M13101">
        <v>-3</v>
      </c>
      <c r="N13101">
        <f>IF(Table1[[#This Row],[TeamFavorite]]=Table1[[#This Row],[TeamHome]],Table1[[#This Row],[ScoreAway]]-Table1[[#This Row],[ScoreHome]],Table1[[#This Row],[ScoreHome]]-Table1[[#This Row],[ScoreAway]])</f>
        <v>6</v>
      </c>
      <c r="O13101">
        <f>IF(Table1[[#This Row],[SpreadActual]]&lt;Table1[[#This Row],[SpreadFavorite]],1,0)</f>
        <v>0</v>
      </c>
      <c r="P13101">
        <v>43</v>
      </c>
      <c r="Q13101" t="s">
        <v>160</v>
      </c>
      <c r="R13101" t="b">
        <v>0</v>
      </c>
    </row>
    <row r="13102" spans="1:22" x14ac:dyDescent="0.2">
      <c r="A13102" s="1">
        <v>44521</v>
      </c>
      <c r="B13102">
        <v>2021</v>
      </c>
      <c r="C13102">
        <f>_xlfn.MAXIFS(Table1[ScheduleWeekWritten],Table1[ScheduleSeason],Table1[[#This Row],[ScheduleSeason]])</f>
        <v>18</v>
      </c>
      <c r="D13102">
        <v>11</v>
      </c>
      <c r="E13102" cm="1">
        <f t="array" ref="E13102">_xlfn.XLOOKUP(Table1[[#This Row],[ScheduleWeekWritten]],Table3[Game],100+Table3[Increase],Table1[[#This Row],[ScheduleWeekWritten]])</f>
        <v>11</v>
      </c>
      <c r="F13102" t="b">
        <v>0</v>
      </c>
      <c r="G13102" t="s">
        <v>46</v>
      </c>
      <c r="H13102">
        <v>13</v>
      </c>
      <c r="I13102">
        <v>16</v>
      </c>
      <c r="J13102" t="s">
        <v>158</v>
      </c>
      <c r="K13102" t="s">
        <v>159</v>
      </c>
      <c r="L13102" t="str">
        <f>_xlfn.XLOOKUP(Table1[[#This Row],[TeamFavoriteID]],Table2[team_id],Table2[team_name],_xlfn.XLOOKUP(Table1[[#This Row],[TeamFavoriteID]],Table2[team_id_pfr],Table2[team_name],"Even"))</f>
        <v>Baltimore Ravens</v>
      </c>
      <c r="M13102">
        <v>-1</v>
      </c>
      <c r="N13102">
        <f>IF(Table1[[#This Row],[TeamFavorite]]=Table1[[#This Row],[TeamHome]],Table1[[#This Row],[ScoreAway]]-Table1[[#This Row],[ScoreHome]],Table1[[#This Row],[ScoreHome]]-Table1[[#This Row],[ScoreAway]])</f>
        <v>-3</v>
      </c>
      <c r="O13102">
        <f>IF(Table1[[#This Row],[SpreadActual]]&lt;Table1[[#This Row],[SpreadFavorite]],1,0)</f>
        <v>1</v>
      </c>
      <c r="P13102">
        <v>40.5</v>
      </c>
      <c r="Q13102" t="s">
        <v>114</v>
      </c>
      <c r="R13102" t="b">
        <v>0</v>
      </c>
    </row>
    <row r="13103" spans="1:22" x14ac:dyDescent="0.2">
      <c r="A13103" s="1">
        <v>44521</v>
      </c>
      <c r="B13103">
        <v>2021</v>
      </c>
      <c r="C13103">
        <f>_xlfn.MAXIFS(Table1[ScheduleWeekWritten],Table1[ScheduleSeason],Table1[[#This Row],[ScheduleSeason]])</f>
        <v>18</v>
      </c>
      <c r="D13103">
        <v>11</v>
      </c>
      <c r="E13103" cm="1">
        <f t="array" ref="E13103">_xlfn.XLOOKUP(Table1[[#This Row],[ScheduleWeekWritten]],Table3[Game],100+Table3[Increase],Table1[[#This Row],[ScheduleWeekWritten]])</f>
        <v>11</v>
      </c>
      <c r="F13103" t="b">
        <v>0</v>
      </c>
      <c r="G13103" t="s">
        <v>62</v>
      </c>
      <c r="H13103">
        <v>13</v>
      </c>
      <c r="I13103">
        <v>10</v>
      </c>
      <c r="J13103" t="s">
        <v>45</v>
      </c>
      <c r="K13103" t="s">
        <v>63</v>
      </c>
      <c r="L13103" t="str">
        <f>_xlfn.XLOOKUP(Table1[[#This Row],[TeamFavoriteID]],Table2[team_id],Table2[team_name],_xlfn.XLOOKUP(Table1[[#This Row],[TeamFavoriteID]],Table2[team_id_pfr],Table2[team_name],"Even"))</f>
        <v>Cleveland Browns</v>
      </c>
      <c r="M13103">
        <v>-13.5</v>
      </c>
      <c r="N13103">
        <f>IF(Table1[[#This Row],[TeamFavorite]]=Table1[[#This Row],[TeamHome]],Table1[[#This Row],[ScoreAway]]-Table1[[#This Row],[ScoreHome]],Table1[[#This Row],[ScoreHome]]-Table1[[#This Row],[ScoreAway]])</f>
        <v>-3</v>
      </c>
      <c r="O13103">
        <f>IF(Table1[[#This Row],[SpreadActual]]&lt;Table1[[#This Row],[SpreadFavorite]],1,0)</f>
        <v>0</v>
      </c>
      <c r="P13103">
        <v>42.5</v>
      </c>
      <c r="Q13103" t="s">
        <v>170</v>
      </c>
      <c r="R13103" t="b">
        <v>0</v>
      </c>
    </row>
    <row r="13104" spans="1:22" x14ac:dyDescent="0.2">
      <c r="A13104" s="1">
        <v>44521</v>
      </c>
      <c r="B13104">
        <v>2021</v>
      </c>
      <c r="C13104">
        <f>_xlfn.MAXIFS(Table1[ScheduleWeekWritten],Table1[ScheduleSeason],Table1[[#This Row],[ScheduleSeason]])</f>
        <v>18</v>
      </c>
      <c r="D13104">
        <v>11</v>
      </c>
      <c r="E13104" cm="1">
        <f t="array" ref="E13104">_xlfn.XLOOKUP(Table1[[#This Row],[ScheduleWeekWritten]],Table3[Game],100+Table3[Increase],Table1[[#This Row],[ScheduleWeekWritten]])</f>
        <v>11</v>
      </c>
      <c r="F13104" t="b">
        <v>0</v>
      </c>
      <c r="G13104" t="s">
        <v>154</v>
      </c>
      <c r="H13104">
        <v>10</v>
      </c>
      <c r="I13104">
        <v>30</v>
      </c>
      <c r="J13104" t="s">
        <v>53</v>
      </c>
      <c r="K13104" t="s">
        <v>87</v>
      </c>
      <c r="L13104" t="str">
        <f>_xlfn.XLOOKUP(Table1[[#This Row],[TeamFavoriteID]],Table2[team_id],Table2[team_name],_xlfn.XLOOKUP(Table1[[#This Row],[TeamFavoriteID]],Table2[team_id_pfr],Table2[team_name],"Even"))</f>
        <v>San Francisco 49ers</v>
      </c>
      <c r="M13104">
        <v>-6.5</v>
      </c>
      <c r="N13104">
        <f>IF(Table1[[#This Row],[TeamFavorite]]=Table1[[#This Row],[TeamHome]],Table1[[#This Row],[ScoreAway]]-Table1[[#This Row],[ScoreHome]],Table1[[#This Row],[ScoreHome]]-Table1[[#This Row],[ScoreAway]])</f>
        <v>-20</v>
      </c>
      <c r="O13104">
        <f>IF(Table1[[#This Row],[SpreadActual]]&lt;Table1[[#This Row],[SpreadFavorite]],1,0)</f>
        <v>1</v>
      </c>
      <c r="P13104">
        <v>45.5</v>
      </c>
      <c r="Q13104" t="s">
        <v>214</v>
      </c>
      <c r="R13104" t="b">
        <v>0</v>
      </c>
    </row>
    <row r="13105" spans="1:22" x14ac:dyDescent="0.2">
      <c r="A13105" s="1">
        <v>44521</v>
      </c>
      <c r="B13105">
        <v>2021</v>
      </c>
      <c r="C13105">
        <f>_xlfn.MAXIFS(Table1[ScheduleWeekWritten],Table1[ScheduleSeason],Table1[[#This Row],[ScheduleSeason]])</f>
        <v>18</v>
      </c>
      <c r="D13105">
        <v>11</v>
      </c>
      <c r="E13105" cm="1">
        <f t="array" ref="E13105">_xlfn.XLOOKUP(Table1[[#This Row],[ScheduleWeekWritten]],Table3[Game],100+Table3[Increase],Table1[[#This Row],[ScheduleWeekWritten]])</f>
        <v>11</v>
      </c>
      <c r="F13105" t="b">
        <v>0</v>
      </c>
      <c r="G13105" t="s">
        <v>42</v>
      </c>
      <c r="H13105">
        <v>19</v>
      </c>
      <c r="I13105">
        <v>9</v>
      </c>
      <c r="J13105" t="s">
        <v>67</v>
      </c>
      <c r="K13105" t="s">
        <v>75</v>
      </c>
      <c r="L13105" t="str">
        <f>_xlfn.XLOOKUP(Table1[[#This Row],[TeamFavoriteID]],Table2[team_id],Table2[team_name],_xlfn.XLOOKUP(Table1[[#This Row],[TeamFavoriteID]],Table2[team_id_pfr],Table2[team_name],"Even"))</f>
        <v>Kansas City Chiefs</v>
      </c>
      <c r="M13105">
        <v>-2.5</v>
      </c>
      <c r="N13105">
        <f>IF(Table1[[#This Row],[TeamFavorite]]=Table1[[#This Row],[TeamHome]],Table1[[#This Row],[ScoreAway]]-Table1[[#This Row],[ScoreHome]],Table1[[#This Row],[ScoreHome]]-Table1[[#This Row],[ScoreAway]])</f>
        <v>-10</v>
      </c>
      <c r="O13105">
        <f>IF(Table1[[#This Row],[SpreadActual]]&lt;Table1[[#This Row],[SpreadFavorite]],1,0)</f>
        <v>1</v>
      </c>
      <c r="P13105">
        <v>56</v>
      </c>
      <c r="Q13105" t="s">
        <v>117</v>
      </c>
      <c r="R13105" t="b">
        <v>0</v>
      </c>
    </row>
    <row r="13106" spans="1:22" x14ac:dyDescent="0.2">
      <c r="A13106" s="1">
        <v>44521</v>
      </c>
      <c r="B13106">
        <v>2021</v>
      </c>
      <c r="C13106">
        <f>_xlfn.MAXIFS(Table1[ScheduleWeekWritten],Table1[ScheduleSeason],Table1[[#This Row],[ScheduleSeason]])</f>
        <v>18</v>
      </c>
      <c r="D13106">
        <v>11</v>
      </c>
      <c r="E13106" cm="1">
        <f t="array" ref="E13106">_xlfn.XLOOKUP(Table1[[#This Row],[ScheduleWeekWritten]],Table3[Game],100+Table3[Increase],Table1[[#This Row],[ScheduleWeekWritten]])</f>
        <v>11</v>
      </c>
      <c r="F13106" t="b">
        <v>0</v>
      </c>
      <c r="G13106" t="s">
        <v>217</v>
      </c>
      <c r="H13106">
        <v>13</v>
      </c>
      <c r="I13106">
        <v>32</v>
      </c>
      <c r="J13106" t="s">
        <v>101</v>
      </c>
      <c r="K13106" t="s">
        <v>104</v>
      </c>
      <c r="L13106" t="str">
        <f>_xlfn.XLOOKUP(Table1[[#This Row],[TeamFavoriteID]],Table2[team_id],Table2[team_name],_xlfn.XLOOKUP(Table1[[#This Row],[TeamFavoriteID]],Table2[team_id_pfr],Table2[team_name],"Even"))</f>
        <v>Cincinnati Bengals</v>
      </c>
      <c r="M13106">
        <v>-2</v>
      </c>
      <c r="N13106">
        <f>IF(Table1[[#This Row],[TeamFavorite]]=Table1[[#This Row],[TeamHome]],Table1[[#This Row],[ScoreAway]]-Table1[[#This Row],[ScoreHome]],Table1[[#This Row],[ScoreHome]]-Table1[[#This Row],[ScoreAway]])</f>
        <v>-19</v>
      </c>
      <c r="O13106">
        <f>IF(Table1[[#This Row],[SpreadActual]]&lt;Table1[[#This Row],[SpreadFavorite]],1,0)</f>
        <v>1</v>
      </c>
      <c r="P13106">
        <v>50.5</v>
      </c>
      <c r="Q13106" t="s">
        <v>220</v>
      </c>
      <c r="R13106" t="b">
        <v>0</v>
      </c>
      <c r="S13106">
        <v>72</v>
      </c>
      <c r="T13106">
        <v>0</v>
      </c>
      <c r="V13106" t="s">
        <v>103</v>
      </c>
    </row>
    <row r="13107" spans="1:22" x14ac:dyDescent="0.2">
      <c r="A13107" s="1">
        <v>44521</v>
      </c>
      <c r="B13107">
        <v>2021</v>
      </c>
      <c r="C13107">
        <f>_xlfn.MAXIFS(Table1[ScheduleWeekWritten],Table1[ScheduleSeason],Table1[[#This Row],[ScheduleSeason]])</f>
        <v>18</v>
      </c>
      <c r="D13107">
        <v>11</v>
      </c>
      <c r="E13107" cm="1">
        <f t="array" ref="E13107">_xlfn.XLOOKUP(Table1[[#This Row],[ScheduleWeekWritten]],Table3[Game],100+Table3[Increase],Table1[[#This Row],[ScheduleWeekWritten]])</f>
        <v>11</v>
      </c>
      <c r="F13107" t="b">
        <v>0</v>
      </c>
      <c r="G13107" t="s">
        <v>210</v>
      </c>
      <c r="H13107">
        <v>41</v>
      </c>
      <c r="I13107">
        <v>37</v>
      </c>
      <c r="J13107" t="s">
        <v>49</v>
      </c>
      <c r="K13107" t="s">
        <v>29</v>
      </c>
      <c r="L13107" t="str">
        <f>_xlfn.XLOOKUP(Table1[[#This Row],[TeamFavoriteID]],Table2[team_id],Table2[team_name],_xlfn.XLOOKUP(Table1[[#This Row],[TeamFavoriteID]],Table2[team_id_pfr],Table2[team_name],"Even"))</f>
        <v>Los Angeles Chargers</v>
      </c>
      <c r="M13107">
        <v>-6</v>
      </c>
      <c r="N13107">
        <f>IF(Table1[[#This Row],[TeamFavorite]]=Table1[[#This Row],[TeamHome]],Table1[[#This Row],[ScoreAway]]-Table1[[#This Row],[ScoreHome]],Table1[[#This Row],[ScoreHome]]-Table1[[#This Row],[ScoreAway]])</f>
        <v>-4</v>
      </c>
      <c r="O13107">
        <f>IF(Table1[[#This Row],[SpreadActual]]&lt;Table1[[#This Row],[SpreadFavorite]],1,0)</f>
        <v>0</v>
      </c>
      <c r="P13107">
        <v>47.5</v>
      </c>
      <c r="Q13107" t="s">
        <v>218</v>
      </c>
      <c r="R13107" t="b">
        <v>0</v>
      </c>
      <c r="S13107">
        <v>72</v>
      </c>
      <c r="T13107">
        <v>0</v>
      </c>
      <c r="V13107" t="s">
        <v>103</v>
      </c>
    </row>
    <row r="13108" spans="1:22" x14ac:dyDescent="0.2">
      <c r="A13108" s="1">
        <v>44521</v>
      </c>
      <c r="B13108">
        <v>2021</v>
      </c>
      <c r="C13108">
        <f>_xlfn.MAXIFS(Table1[ScheduleWeekWritten],Table1[ScheduleSeason],Table1[[#This Row],[ScheduleSeason]])</f>
        <v>18</v>
      </c>
      <c r="D13108">
        <v>11</v>
      </c>
      <c r="E13108" cm="1">
        <f t="array" ref="E13108">_xlfn.XLOOKUP(Table1[[#This Row],[ScheduleWeekWritten]],Table3[Game],100+Table3[Increase],Table1[[#This Row],[ScheduleWeekWritten]])</f>
        <v>11</v>
      </c>
      <c r="F13108" t="b">
        <v>0</v>
      </c>
      <c r="G13108" t="s">
        <v>54</v>
      </c>
      <c r="H13108">
        <v>34</v>
      </c>
      <c r="I13108">
        <v>31</v>
      </c>
      <c r="J13108" t="s">
        <v>33</v>
      </c>
      <c r="K13108" t="s">
        <v>35</v>
      </c>
      <c r="L13108" t="str">
        <f>_xlfn.XLOOKUP(Table1[[#This Row],[TeamFavoriteID]],Table2[team_id],Table2[team_name],_xlfn.XLOOKUP(Table1[[#This Row],[TeamFavoriteID]],Table2[team_id_pfr],Table2[team_name],"Even"))</f>
        <v>Green Bay Packers</v>
      </c>
      <c r="M13108">
        <v>-1</v>
      </c>
      <c r="N13108">
        <f>IF(Table1[[#This Row],[TeamFavorite]]=Table1[[#This Row],[TeamHome]],Table1[[#This Row],[ScoreAway]]-Table1[[#This Row],[ScoreHome]],Table1[[#This Row],[ScoreHome]]-Table1[[#This Row],[ScoreAway]])</f>
        <v>3</v>
      </c>
      <c r="O13108">
        <f>IF(Table1[[#This Row],[SpreadActual]]&lt;Table1[[#This Row],[SpreadFavorite]],1,0)</f>
        <v>0</v>
      </c>
      <c r="P13108">
        <v>47</v>
      </c>
      <c r="Q13108" t="s">
        <v>205</v>
      </c>
      <c r="R13108" t="b">
        <v>0</v>
      </c>
      <c r="S13108">
        <v>72</v>
      </c>
      <c r="T13108">
        <v>0</v>
      </c>
      <c r="V13108" t="s">
        <v>103</v>
      </c>
    </row>
    <row r="13109" spans="1:22" x14ac:dyDescent="0.2">
      <c r="A13109" s="1">
        <v>44521</v>
      </c>
      <c r="B13109">
        <v>2021</v>
      </c>
      <c r="C13109">
        <f>_xlfn.MAXIFS(Table1[ScheduleWeekWritten],Table1[ScheduleSeason],Table1[[#This Row],[ScheduleSeason]])</f>
        <v>18</v>
      </c>
      <c r="D13109">
        <v>11</v>
      </c>
      <c r="E13109" cm="1">
        <f t="array" ref="E13109">_xlfn.XLOOKUP(Table1[[#This Row],[ScheduleWeekWritten]],Table3[Game],100+Table3[Increase],Table1[[#This Row],[ScheduleWeekWritten]])</f>
        <v>11</v>
      </c>
      <c r="F13109" t="b">
        <v>0</v>
      </c>
      <c r="G13109" t="s">
        <v>31</v>
      </c>
      <c r="H13109">
        <v>17</v>
      </c>
      <c r="I13109">
        <v>24</v>
      </c>
      <c r="J13109" t="s">
        <v>19</v>
      </c>
      <c r="K13109" t="s">
        <v>91</v>
      </c>
      <c r="L13109" t="str">
        <f>_xlfn.XLOOKUP(Table1[[#This Row],[TeamFavoriteID]],Table2[team_id],Table2[team_name],_xlfn.XLOOKUP(Table1[[#This Row],[TeamFavoriteID]],Table2[team_id_pfr],Table2[team_name],"Even"))</f>
        <v>Miami Dolphins</v>
      </c>
      <c r="M13109">
        <v>-3.5</v>
      </c>
      <c r="N13109">
        <f>IF(Table1[[#This Row],[TeamFavorite]]=Table1[[#This Row],[TeamHome]],Table1[[#This Row],[ScoreAway]]-Table1[[#This Row],[ScoreHome]],Table1[[#This Row],[ScoreHome]]-Table1[[#This Row],[ScoreAway]])</f>
        <v>-7</v>
      </c>
      <c r="O13109">
        <f>IF(Table1[[#This Row],[SpreadActual]]&lt;Table1[[#This Row],[SpreadFavorite]],1,0)</f>
        <v>1</v>
      </c>
      <c r="P13109">
        <v>44.5</v>
      </c>
      <c r="Q13109" t="s">
        <v>197</v>
      </c>
      <c r="R13109" t="b">
        <v>0</v>
      </c>
    </row>
    <row r="13110" spans="1:22" x14ac:dyDescent="0.2">
      <c r="A13110" s="1">
        <v>44521</v>
      </c>
      <c r="B13110">
        <v>2021</v>
      </c>
      <c r="C13110">
        <f>_xlfn.MAXIFS(Table1[ScheduleWeekWritten],Table1[ScheduleSeason],Table1[[#This Row],[ScheduleSeason]])</f>
        <v>18</v>
      </c>
      <c r="D13110">
        <v>11</v>
      </c>
      <c r="E13110" cm="1">
        <f t="array" ref="E13110">_xlfn.XLOOKUP(Table1[[#This Row],[ScheduleWeekWritten]],Table3[Game],100+Table3[Increase],Table1[[#This Row],[ScheduleWeekWritten]])</f>
        <v>11</v>
      </c>
      <c r="F13110" t="b">
        <v>0</v>
      </c>
      <c r="G13110" t="s">
        <v>58</v>
      </c>
      <c r="H13110">
        <v>40</v>
      </c>
      <c r="I13110">
        <v>29</v>
      </c>
      <c r="J13110" t="s">
        <v>95</v>
      </c>
      <c r="K13110" t="s">
        <v>77</v>
      </c>
      <c r="L13110" t="str">
        <f>_xlfn.XLOOKUP(Table1[[#This Row],[TeamFavoriteID]],Table2[team_id],Table2[team_name],_xlfn.XLOOKUP(Table1[[#This Row],[TeamFavoriteID]],Table2[team_id_pfr],Table2[team_name],"Even"))</f>
        <v>Philadelphia Eagles</v>
      </c>
      <c r="M13110">
        <v>-3</v>
      </c>
      <c r="N13110">
        <f>IF(Table1[[#This Row],[TeamFavorite]]=Table1[[#This Row],[TeamHome]],Table1[[#This Row],[ScoreAway]]-Table1[[#This Row],[ScoreHome]],Table1[[#This Row],[ScoreHome]]-Table1[[#This Row],[ScoreAway]])</f>
        <v>-11</v>
      </c>
      <c r="O13110">
        <f>IF(Table1[[#This Row],[SpreadActual]]&lt;Table1[[#This Row],[SpreadFavorite]],1,0)</f>
        <v>1</v>
      </c>
      <c r="P13110">
        <v>42</v>
      </c>
      <c r="Q13110" t="s">
        <v>183</v>
      </c>
      <c r="R13110" t="b">
        <v>0</v>
      </c>
    </row>
    <row r="13111" spans="1:22" x14ac:dyDescent="0.2">
      <c r="A13111" s="1">
        <v>44521</v>
      </c>
      <c r="B13111">
        <v>2021</v>
      </c>
      <c r="C13111">
        <f>_xlfn.MAXIFS(Table1[ScheduleWeekWritten],Table1[ScheduleSeason],Table1[[#This Row],[ScheduleSeason]])</f>
        <v>18</v>
      </c>
      <c r="D13111">
        <v>11</v>
      </c>
      <c r="E13111" cm="1">
        <f t="array" ref="E13111">_xlfn.XLOOKUP(Table1[[#This Row],[ScheduleWeekWritten]],Table3[Game],100+Table3[Increase],Table1[[#This Row],[ScheduleWeekWritten]])</f>
        <v>11</v>
      </c>
      <c r="F13111" t="b">
        <v>0</v>
      </c>
      <c r="G13111" t="s">
        <v>128</v>
      </c>
      <c r="H13111">
        <v>13</v>
      </c>
      <c r="I13111">
        <v>23</v>
      </c>
      <c r="J13111" t="s">
        <v>149</v>
      </c>
      <c r="K13111" t="s">
        <v>132</v>
      </c>
      <c r="L13111" t="str">
        <f>_xlfn.XLOOKUP(Table1[[#This Row],[TeamFavoriteID]],Table2[team_id],Table2[team_name],_xlfn.XLOOKUP(Table1[[#This Row],[TeamFavoriteID]],Table2[team_id_pfr],Table2[team_name],"Even"))</f>
        <v>Seattle Seahawks</v>
      </c>
      <c r="M13111">
        <v>-4.5</v>
      </c>
      <c r="N13111">
        <f>IF(Table1[[#This Row],[TeamFavorite]]=Table1[[#This Row],[TeamHome]],Table1[[#This Row],[ScoreAway]]-Table1[[#This Row],[ScoreHome]],Table1[[#This Row],[ScoreHome]]-Table1[[#This Row],[ScoreAway]])</f>
        <v>10</v>
      </c>
      <c r="O13111">
        <f>IF(Table1[[#This Row],[SpreadActual]]&lt;Table1[[#This Row],[SpreadFavorite]],1,0)</f>
        <v>0</v>
      </c>
      <c r="P13111">
        <v>45</v>
      </c>
      <c r="Q13111" t="s">
        <v>223</v>
      </c>
      <c r="R13111" t="b">
        <v>0</v>
      </c>
    </row>
    <row r="13112" spans="1:22" x14ac:dyDescent="0.2">
      <c r="A13112" s="1">
        <v>44521</v>
      </c>
      <c r="B13112">
        <v>2021</v>
      </c>
      <c r="C13112">
        <f>_xlfn.MAXIFS(Table1[ScheduleWeekWritten],Table1[ScheduleSeason],Table1[[#This Row],[ScheduleSeason]])</f>
        <v>18</v>
      </c>
      <c r="D13112">
        <v>11</v>
      </c>
      <c r="E13112" cm="1">
        <f t="array" ref="E13112">_xlfn.XLOOKUP(Table1[[#This Row],[ScheduleWeekWritten]],Table3[Game],100+Table3[Increase],Table1[[#This Row],[ScheduleWeekWritten]])</f>
        <v>11</v>
      </c>
      <c r="F13112" t="b">
        <v>0</v>
      </c>
      <c r="G13112" t="s">
        <v>171</v>
      </c>
      <c r="H13112">
        <v>13</v>
      </c>
      <c r="I13112">
        <v>22</v>
      </c>
      <c r="J13112" t="s">
        <v>177</v>
      </c>
      <c r="K13112" t="s">
        <v>25</v>
      </c>
      <c r="L13112" t="str">
        <f>_xlfn.XLOOKUP(Table1[[#This Row],[TeamFavoriteID]],Table2[team_id],Table2[team_name],_xlfn.XLOOKUP(Table1[[#This Row],[TeamFavoriteID]],Table2[team_id_pfr],Table2[team_name],"Even"))</f>
        <v>Houston Oilers</v>
      </c>
      <c r="M13112">
        <v>-10</v>
      </c>
      <c r="N13112">
        <f>IF(Table1[[#This Row],[TeamFavorite]]=Table1[[#This Row],[TeamHome]],Table1[[#This Row],[ScoreAway]]-Table1[[#This Row],[ScoreHome]],Table1[[#This Row],[ScoreHome]]-Table1[[#This Row],[ScoreAway]])</f>
        <v>-9</v>
      </c>
      <c r="O13112">
        <f>IF(Table1[[#This Row],[SpreadActual]]&lt;Table1[[#This Row],[SpreadFavorite]],1,0)</f>
        <v>0</v>
      </c>
      <c r="P13112">
        <v>44.5</v>
      </c>
      <c r="Q13112" t="s">
        <v>172</v>
      </c>
      <c r="R13112" t="b">
        <v>0</v>
      </c>
    </row>
    <row r="13113" spans="1:22" x14ac:dyDescent="0.2">
      <c r="A13113" s="1">
        <v>44522</v>
      </c>
      <c r="B13113">
        <v>2021</v>
      </c>
      <c r="C13113">
        <f>_xlfn.MAXIFS(Table1[ScheduleWeekWritten],Table1[ScheduleSeason],Table1[[#This Row],[ScheduleSeason]])</f>
        <v>18</v>
      </c>
      <c r="D13113">
        <v>11</v>
      </c>
      <c r="E13113" cm="1">
        <f t="array" ref="E13113">_xlfn.XLOOKUP(Table1[[#This Row],[ScheduleWeekWritten]],Table3[Game],100+Table3[Increase],Table1[[#This Row],[ScheduleWeekWritten]])</f>
        <v>11</v>
      </c>
      <c r="F13113" t="b">
        <v>0</v>
      </c>
      <c r="G13113" t="s">
        <v>127</v>
      </c>
      <c r="H13113">
        <v>30</v>
      </c>
      <c r="I13113">
        <v>10</v>
      </c>
      <c r="J13113" t="s">
        <v>50</v>
      </c>
      <c r="K13113" t="s">
        <v>133</v>
      </c>
      <c r="L13113" t="str">
        <f>_xlfn.XLOOKUP(Table1[[#This Row],[TeamFavoriteID]],Table2[team_id],Table2[team_name],_xlfn.XLOOKUP(Table1[[#This Row],[TeamFavoriteID]],Table2[team_id_pfr],Table2[team_name],"Even"))</f>
        <v>Tampa Bay Buccaneers</v>
      </c>
      <c r="M13113">
        <v>-11.5</v>
      </c>
      <c r="N13113">
        <f>IF(Table1[[#This Row],[TeamFavorite]]=Table1[[#This Row],[TeamHome]],Table1[[#This Row],[ScoreAway]]-Table1[[#This Row],[ScoreHome]],Table1[[#This Row],[ScoreHome]]-Table1[[#This Row],[ScoreAway]])</f>
        <v>-20</v>
      </c>
      <c r="O13113">
        <f>IF(Table1[[#This Row],[SpreadActual]]&lt;Table1[[#This Row],[SpreadFavorite]],1,0)</f>
        <v>1</v>
      </c>
      <c r="P13113">
        <v>50</v>
      </c>
      <c r="Q13113" t="s">
        <v>168</v>
      </c>
      <c r="R13113" t="b">
        <v>0</v>
      </c>
    </row>
    <row r="13114" spans="1:22" x14ac:dyDescent="0.2">
      <c r="A13114" s="1">
        <v>44525</v>
      </c>
      <c r="B13114">
        <v>2021</v>
      </c>
      <c r="C13114">
        <f>_xlfn.MAXIFS(Table1[ScheduleWeekWritten],Table1[ScheduleSeason],Table1[[#This Row],[ScheduleSeason]])</f>
        <v>18</v>
      </c>
      <c r="D13114">
        <v>12</v>
      </c>
      <c r="E13114" cm="1">
        <f t="array" ref="E13114">_xlfn.XLOOKUP(Table1[[#This Row],[ScheduleWeekWritten]],Table3[Game],100+Table3[Increase],Table1[[#This Row],[ScheduleWeekWritten]])</f>
        <v>12</v>
      </c>
      <c r="F13114" t="b">
        <v>0</v>
      </c>
      <c r="G13114" t="s">
        <v>67</v>
      </c>
      <c r="H13114">
        <v>33</v>
      </c>
      <c r="I13114">
        <v>36</v>
      </c>
      <c r="J13114" t="s">
        <v>217</v>
      </c>
      <c r="K13114" t="s">
        <v>68</v>
      </c>
      <c r="L13114" t="str">
        <f>_xlfn.XLOOKUP(Table1[[#This Row],[TeamFavoriteID]],Table2[team_id],Table2[team_name],_xlfn.XLOOKUP(Table1[[#This Row],[TeamFavoriteID]],Table2[team_id_pfr],Table2[team_name],"Even"))</f>
        <v>Dallas Cowboys</v>
      </c>
      <c r="M13114">
        <v>-7</v>
      </c>
      <c r="N13114">
        <f>IF(Table1[[#This Row],[TeamFavorite]]=Table1[[#This Row],[TeamHome]],Table1[[#This Row],[ScoreAway]]-Table1[[#This Row],[ScoreHome]],Table1[[#This Row],[ScoreHome]]-Table1[[#This Row],[ScoreAway]])</f>
        <v>3</v>
      </c>
      <c r="O13114">
        <f>IF(Table1[[#This Row],[SpreadActual]]&lt;Table1[[#This Row],[SpreadFavorite]],1,0)</f>
        <v>0</v>
      </c>
      <c r="P13114">
        <v>51</v>
      </c>
      <c r="Q13114" t="s">
        <v>208</v>
      </c>
      <c r="R13114" t="b">
        <v>0</v>
      </c>
      <c r="S13114">
        <v>72</v>
      </c>
      <c r="T13114">
        <v>0</v>
      </c>
      <c r="V13114" t="s">
        <v>103</v>
      </c>
    </row>
    <row r="13115" spans="1:22" x14ac:dyDescent="0.2">
      <c r="A13115" s="1">
        <v>44525</v>
      </c>
      <c r="B13115">
        <v>2021</v>
      </c>
      <c r="C13115">
        <f>_xlfn.MAXIFS(Table1[ScheduleWeekWritten],Table1[ScheduleSeason],Table1[[#This Row],[ScheduleSeason]])</f>
        <v>18</v>
      </c>
      <c r="D13115">
        <v>12</v>
      </c>
      <c r="E13115" cm="1">
        <f t="array" ref="E13115">_xlfn.XLOOKUP(Table1[[#This Row],[ScheduleWeekWritten]],Table3[Game],100+Table3[Increase],Table1[[#This Row],[ScheduleWeekWritten]])</f>
        <v>12</v>
      </c>
      <c r="F13115" t="b">
        <v>0</v>
      </c>
      <c r="G13115" t="s">
        <v>45</v>
      </c>
      <c r="H13115">
        <v>14</v>
      </c>
      <c r="I13115">
        <v>16</v>
      </c>
      <c r="J13115" t="s">
        <v>46</v>
      </c>
      <c r="K13115" t="s">
        <v>47</v>
      </c>
      <c r="L13115" t="str">
        <f>_xlfn.XLOOKUP(Table1[[#This Row],[TeamFavoriteID]],Table2[team_id],Table2[team_name],_xlfn.XLOOKUP(Table1[[#This Row],[TeamFavoriteID]],Table2[team_id_pfr],Table2[team_name],"Even"))</f>
        <v>Chicago Bears</v>
      </c>
      <c r="M13115">
        <v>-2</v>
      </c>
      <c r="N13115">
        <f>IF(Table1[[#This Row],[TeamFavorite]]=Table1[[#This Row],[TeamHome]],Table1[[#This Row],[ScoreAway]]-Table1[[#This Row],[ScoreHome]],Table1[[#This Row],[ScoreHome]]-Table1[[#This Row],[ScoreAway]])</f>
        <v>-2</v>
      </c>
      <c r="O13115">
        <f>IF(Table1[[#This Row],[SpreadActual]]&lt;Table1[[#This Row],[SpreadFavorite]],1,0)</f>
        <v>0</v>
      </c>
      <c r="P13115">
        <v>41.5</v>
      </c>
      <c r="Q13115" t="s">
        <v>181</v>
      </c>
      <c r="R13115" t="b">
        <v>0</v>
      </c>
      <c r="S13115">
        <v>72</v>
      </c>
      <c r="T13115">
        <v>0</v>
      </c>
      <c r="V13115" t="s">
        <v>103</v>
      </c>
    </row>
    <row r="13116" spans="1:22" x14ac:dyDescent="0.2">
      <c r="A13116" s="1">
        <v>44525</v>
      </c>
      <c r="B13116">
        <v>2021</v>
      </c>
      <c r="C13116">
        <f>_xlfn.MAXIFS(Table1[ScheduleWeekWritten],Table1[ScheduleSeason],Table1[[#This Row],[ScheduleSeason]])</f>
        <v>18</v>
      </c>
      <c r="D13116">
        <v>12</v>
      </c>
      <c r="E13116" cm="1">
        <f t="array" ref="E13116">_xlfn.XLOOKUP(Table1[[#This Row],[ScheduleWeekWritten]],Table3[Game],100+Table3[Increase],Table1[[#This Row],[ScheduleWeekWritten]])</f>
        <v>12</v>
      </c>
      <c r="F13116" t="b">
        <v>0</v>
      </c>
      <c r="G13116" t="s">
        <v>95</v>
      </c>
      <c r="H13116">
        <v>6</v>
      </c>
      <c r="I13116">
        <v>31</v>
      </c>
      <c r="J13116" t="s">
        <v>28</v>
      </c>
      <c r="K13116" t="s">
        <v>43</v>
      </c>
      <c r="L13116" t="str">
        <f>_xlfn.XLOOKUP(Table1[[#This Row],[TeamFavoriteID]],Table2[team_id],Table2[team_name],_xlfn.XLOOKUP(Table1[[#This Row],[TeamFavoriteID]],Table2[team_id_pfr],Table2[team_name],"Even"))</f>
        <v>Buffalo Bills</v>
      </c>
      <c r="M13116">
        <v>-7</v>
      </c>
      <c r="N13116">
        <f>IF(Table1[[#This Row],[TeamFavorite]]=Table1[[#This Row],[TeamHome]],Table1[[#This Row],[ScoreAway]]-Table1[[#This Row],[ScoreHome]],Table1[[#This Row],[ScoreHome]]-Table1[[#This Row],[ScoreAway]])</f>
        <v>-25</v>
      </c>
      <c r="O13116">
        <f>IF(Table1[[#This Row],[SpreadActual]]&lt;Table1[[#This Row],[SpreadFavorite]],1,0)</f>
        <v>1</v>
      </c>
      <c r="P13116">
        <v>45</v>
      </c>
      <c r="Q13116" t="s">
        <v>225</v>
      </c>
      <c r="R13116" t="b">
        <v>0</v>
      </c>
      <c r="S13116">
        <v>72</v>
      </c>
      <c r="T13116">
        <v>0</v>
      </c>
      <c r="V13116" t="s">
        <v>103</v>
      </c>
    </row>
    <row r="13117" spans="1:22" x14ac:dyDescent="0.2">
      <c r="A13117" s="1">
        <v>44528</v>
      </c>
      <c r="B13117">
        <v>2021</v>
      </c>
      <c r="C13117">
        <f>_xlfn.MAXIFS(Table1[ScheduleWeekWritten],Table1[ScheduleSeason],Table1[[#This Row],[ScheduleSeason]])</f>
        <v>18</v>
      </c>
      <c r="D13117">
        <v>12</v>
      </c>
      <c r="E13117" cm="1">
        <f t="array" ref="E13117">_xlfn.XLOOKUP(Table1[[#This Row],[ScheduleWeekWritten]],Table3[Game],100+Table3[Increase],Table1[[#This Row],[ScheduleWeekWritten]])</f>
        <v>12</v>
      </c>
      <c r="F13117" t="b">
        <v>0</v>
      </c>
      <c r="G13117" t="s">
        <v>158</v>
      </c>
      <c r="H13117">
        <v>16</v>
      </c>
      <c r="I13117">
        <v>10</v>
      </c>
      <c r="J13117" t="s">
        <v>62</v>
      </c>
      <c r="K13117" t="s">
        <v>159</v>
      </c>
      <c r="L13117" t="str">
        <f>_xlfn.XLOOKUP(Table1[[#This Row],[TeamFavoriteID]],Table2[team_id],Table2[team_name],_xlfn.XLOOKUP(Table1[[#This Row],[TeamFavoriteID]],Table2[team_id_pfr],Table2[team_name],"Even"))</f>
        <v>Baltimore Ravens</v>
      </c>
      <c r="M13117">
        <v>-3</v>
      </c>
      <c r="N13117">
        <f>IF(Table1[[#This Row],[TeamFavorite]]=Table1[[#This Row],[TeamHome]],Table1[[#This Row],[ScoreAway]]-Table1[[#This Row],[ScoreHome]],Table1[[#This Row],[ScoreHome]]-Table1[[#This Row],[ScoreAway]])</f>
        <v>-6</v>
      </c>
      <c r="O13117">
        <f>IF(Table1[[#This Row],[SpreadActual]]&lt;Table1[[#This Row],[SpreadFavorite]],1,0)</f>
        <v>1</v>
      </c>
      <c r="P13117">
        <v>47.5</v>
      </c>
      <c r="Q13117" t="s">
        <v>166</v>
      </c>
      <c r="R13117" t="b">
        <v>0</v>
      </c>
    </row>
    <row r="13118" spans="1:22" x14ac:dyDescent="0.2">
      <c r="A13118" s="1">
        <v>44528</v>
      </c>
      <c r="B13118">
        <v>2021</v>
      </c>
      <c r="C13118">
        <f>_xlfn.MAXIFS(Table1[ScheduleWeekWritten],Table1[ScheduleSeason],Table1[[#This Row],[ScheduleSeason]])</f>
        <v>18</v>
      </c>
      <c r="D13118">
        <v>12</v>
      </c>
      <c r="E13118" cm="1">
        <f t="array" ref="E13118">_xlfn.XLOOKUP(Table1[[#This Row],[ScheduleWeekWritten]],Table3[Game],100+Table3[Increase],Table1[[#This Row],[ScheduleWeekWritten]])</f>
        <v>12</v>
      </c>
      <c r="F13118" t="b">
        <v>0</v>
      </c>
      <c r="G13118" t="s">
        <v>101</v>
      </c>
      <c r="H13118">
        <v>41</v>
      </c>
      <c r="I13118">
        <v>10</v>
      </c>
      <c r="J13118" t="s">
        <v>49</v>
      </c>
      <c r="K13118" t="s">
        <v>104</v>
      </c>
      <c r="L13118" t="str">
        <f>_xlfn.XLOOKUP(Table1[[#This Row],[TeamFavoriteID]],Table2[team_id],Table2[team_name],_xlfn.XLOOKUP(Table1[[#This Row],[TeamFavoriteID]],Table2[team_id_pfr],Table2[team_name],"Even"))</f>
        <v>Cincinnati Bengals</v>
      </c>
      <c r="M13118">
        <v>-3.5</v>
      </c>
      <c r="N13118">
        <f>IF(Table1[[#This Row],[TeamFavorite]]=Table1[[#This Row],[TeamHome]],Table1[[#This Row],[ScoreAway]]-Table1[[#This Row],[ScoreHome]],Table1[[#This Row],[ScoreHome]]-Table1[[#This Row],[ScoreAway]])</f>
        <v>-31</v>
      </c>
      <c r="O13118">
        <f>IF(Table1[[#This Row],[SpreadActual]]&lt;Table1[[#This Row],[SpreadFavorite]],1,0)</f>
        <v>1</v>
      </c>
      <c r="P13118">
        <v>43.5</v>
      </c>
      <c r="Q13118" t="s">
        <v>173</v>
      </c>
      <c r="R13118" t="b">
        <v>0</v>
      </c>
    </row>
    <row r="13119" spans="1:22" x14ac:dyDescent="0.2">
      <c r="A13119" s="1">
        <v>44528</v>
      </c>
      <c r="B13119">
        <v>2021</v>
      </c>
      <c r="C13119">
        <f>_xlfn.MAXIFS(Table1[ScheduleWeekWritten],Table1[ScheduleSeason],Table1[[#This Row],[ScheduleSeason]])</f>
        <v>18</v>
      </c>
      <c r="D13119">
        <v>12</v>
      </c>
      <c r="E13119" cm="1">
        <f t="array" ref="E13119">_xlfn.XLOOKUP(Table1[[#This Row],[ScheduleWeekWritten]],Table3[Game],100+Table3[Increase],Table1[[#This Row],[ScheduleWeekWritten]])</f>
        <v>12</v>
      </c>
      <c r="F13119" t="b">
        <v>0</v>
      </c>
      <c r="G13119" t="s">
        <v>24</v>
      </c>
      <c r="H13119">
        <v>28</v>
      </c>
      <c r="I13119">
        <v>13</v>
      </c>
      <c r="J13119" t="s">
        <v>210</v>
      </c>
      <c r="K13119" t="s">
        <v>29</v>
      </c>
      <c r="L13119" t="str">
        <f>_xlfn.XLOOKUP(Table1[[#This Row],[TeamFavoriteID]],Table2[team_id],Table2[team_name],_xlfn.XLOOKUP(Table1[[#This Row],[TeamFavoriteID]],Table2[team_id_pfr],Table2[team_name],"Even"))</f>
        <v>Los Angeles Chargers</v>
      </c>
      <c r="M13119">
        <v>-3</v>
      </c>
      <c r="N13119">
        <f>IF(Table1[[#This Row],[TeamFavorite]]=Table1[[#This Row],[TeamHome]],Table1[[#This Row],[ScoreAway]]-Table1[[#This Row],[ScoreHome]],Table1[[#This Row],[ScoreHome]]-Table1[[#This Row],[ScoreAway]])</f>
        <v>15</v>
      </c>
      <c r="O13119">
        <f>IF(Table1[[#This Row],[SpreadActual]]&lt;Table1[[#This Row],[SpreadFavorite]],1,0)</f>
        <v>0</v>
      </c>
      <c r="P13119">
        <v>47</v>
      </c>
      <c r="Q13119" t="s">
        <v>224</v>
      </c>
      <c r="R13119" t="b">
        <v>0</v>
      </c>
    </row>
    <row r="13120" spans="1:22" x14ac:dyDescent="0.2">
      <c r="A13120" s="1">
        <v>44528</v>
      </c>
      <c r="B13120">
        <v>2021</v>
      </c>
      <c r="C13120">
        <f>_xlfn.MAXIFS(Table1[ScheduleWeekWritten],Table1[ScheduleSeason],Table1[[#This Row],[ScheduleSeason]])</f>
        <v>18</v>
      </c>
      <c r="D13120">
        <v>12</v>
      </c>
      <c r="E13120" cm="1">
        <f t="array" ref="E13120">_xlfn.XLOOKUP(Table1[[#This Row],[ScheduleWeekWritten]],Table3[Game],100+Table3[Increase],Table1[[#This Row],[ScheduleWeekWritten]])</f>
        <v>12</v>
      </c>
      <c r="F13120" t="b">
        <v>0</v>
      </c>
      <c r="G13120" t="s">
        <v>33</v>
      </c>
      <c r="H13120">
        <v>36</v>
      </c>
      <c r="I13120">
        <v>28</v>
      </c>
      <c r="J13120" t="s">
        <v>39</v>
      </c>
      <c r="K13120" t="s">
        <v>40</v>
      </c>
      <c r="L13120" t="str">
        <f>_xlfn.XLOOKUP(Table1[[#This Row],[TeamFavoriteID]],Table2[team_id],Table2[team_name],_xlfn.XLOOKUP(Table1[[#This Row],[TeamFavoriteID]],Table2[team_id_pfr],Table2[team_name],"Even"))</f>
        <v>Los Angeles Rams</v>
      </c>
      <c r="M13120">
        <v>-2</v>
      </c>
      <c r="N13120">
        <f>IF(Table1[[#This Row],[TeamFavorite]]=Table1[[#This Row],[TeamHome]],Table1[[#This Row],[ScoreAway]]-Table1[[#This Row],[ScoreHome]],Table1[[#This Row],[ScoreHome]]-Table1[[#This Row],[ScoreAway]])</f>
        <v>8</v>
      </c>
      <c r="O13120">
        <f>IF(Table1[[#This Row],[SpreadActual]]&lt;Table1[[#This Row],[SpreadFavorite]],1,0)</f>
        <v>0</v>
      </c>
      <c r="P13120">
        <v>46.5</v>
      </c>
      <c r="Q13120" t="s">
        <v>82</v>
      </c>
      <c r="R13120" t="b">
        <v>0</v>
      </c>
    </row>
    <row r="13121" spans="1:22" x14ac:dyDescent="0.2">
      <c r="A13121" s="1">
        <v>44528</v>
      </c>
      <c r="B13121">
        <v>2021</v>
      </c>
      <c r="C13121">
        <f>_xlfn.MAXIFS(Table1[ScheduleWeekWritten],Table1[ScheduleSeason],Table1[[#This Row],[ScheduleSeason]])</f>
        <v>18</v>
      </c>
      <c r="D13121">
        <v>12</v>
      </c>
      <c r="E13121" cm="1">
        <f t="array" ref="E13121">_xlfn.XLOOKUP(Table1[[#This Row],[ScheduleWeekWritten]],Table3[Game],100+Table3[Increase],Table1[[#This Row],[ScheduleWeekWritten]])</f>
        <v>12</v>
      </c>
      <c r="F13121" t="b">
        <v>0</v>
      </c>
      <c r="G13121" t="s">
        <v>177</v>
      </c>
      <c r="H13121">
        <v>14</v>
      </c>
      <c r="I13121">
        <v>21</v>
      </c>
      <c r="J13121" t="s">
        <v>31</v>
      </c>
      <c r="K13121" t="s">
        <v>182</v>
      </c>
      <c r="L13121" t="str">
        <f>_xlfn.XLOOKUP(Table1[[#This Row],[TeamFavoriteID]],Table2[team_id],Table2[team_name],_xlfn.XLOOKUP(Table1[[#This Row],[TeamFavoriteID]],Table2[team_id_pfr],Table2[team_name],"Even"))</f>
        <v>Houston Texans</v>
      </c>
      <c r="M13121">
        <v>-3</v>
      </c>
      <c r="N13121">
        <f>IF(Table1[[#This Row],[TeamFavorite]]=Table1[[#This Row],[TeamHome]],Table1[[#This Row],[ScoreAway]]-Table1[[#This Row],[ScoreHome]],Table1[[#This Row],[ScoreHome]]-Table1[[#This Row],[ScoreAway]])</f>
        <v>7</v>
      </c>
      <c r="O13121">
        <f>IF(Table1[[#This Row],[SpreadActual]]&lt;Table1[[#This Row],[SpreadFavorite]],1,0)</f>
        <v>0</v>
      </c>
      <c r="P13121">
        <v>44.5</v>
      </c>
      <c r="Q13121" t="s">
        <v>207</v>
      </c>
      <c r="R13121" t="b">
        <v>0</v>
      </c>
      <c r="S13121">
        <v>72</v>
      </c>
      <c r="T13121">
        <v>0</v>
      </c>
      <c r="V13121" t="s">
        <v>103</v>
      </c>
    </row>
    <row r="13122" spans="1:22" x14ac:dyDescent="0.2">
      <c r="A13122" s="1">
        <v>44528</v>
      </c>
      <c r="B13122">
        <v>2021</v>
      </c>
      <c r="C13122">
        <f>_xlfn.MAXIFS(Table1[ScheduleWeekWritten],Table1[ScheduleSeason],Table1[[#This Row],[ScheduleSeason]])</f>
        <v>18</v>
      </c>
      <c r="D13122">
        <v>12</v>
      </c>
      <c r="E13122" cm="1">
        <f t="array" ref="E13122">_xlfn.XLOOKUP(Table1[[#This Row],[ScheduleWeekWritten]],Table3[Game],100+Table3[Increase],Table1[[#This Row],[ScheduleWeekWritten]])</f>
        <v>12</v>
      </c>
      <c r="F13122" t="b">
        <v>0</v>
      </c>
      <c r="G13122" t="s">
        <v>140</v>
      </c>
      <c r="H13122">
        <v>31</v>
      </c>
      <c r="I13122">
        <v>38</v>
      </c>
      <c r="J13122" t="s">
        <v>127</v>
      </c>
      <c r="K13122" t="s">
        <v>133</v>
      </c>
      <c r="L13122" t="str">
        <f>_xlfn.XLOOKUP(Table1[[#This Row],[TeamFavoriteID]],Table2[team_id],Table2[team_name],_xlfn.XLOOKUP(Table1[[#This Row],[TeamFavoriteID]],Table2[team_id_pfr],Table2[team_name],"Even"))</f>
        <v>Tampa Bay Buccaneers</v>
      </c>
      <c r="M13122">
        <v>-3</v>
      </c>
      <c r="N13122">
        <f>IF(Table1[[#This Row],[TeamFavorite]]=Table1[[#This Row],[TeamHome]],Table1[[#This Row],[ScoreAway]]-Table1[[#This Row],[ScoreHome]],Table1[[#This Row],[ScoreHome]]-Table1[[#This Row],[ScoreAway]])</f>
        <v>-7</v>
      </c>
      <c r="O13122">
        <f>IF(Table1[[#This Row],[SpreadActual]]&lt;Table1[[#This Row],[SpreadFavorite]],1,0)</f>
        <v>1</v>
      </c>
      <c r="P13122">
        <v>53</v>
      </c>
      <c r="Q13122" t="s">
        <v>190</v>
      </c>
      <c r="R13122" t="b">
        <v>0</v>
      </c>
      <c r="S13122">
        <v>72</v>
      </c>
      <c r="T13122">
        <v>0</v>
      </c>
      <c r="V13122" t="s">
        <v>103</v>
      </c>
    </row>
    <row r="13123" spans="1:22" x14ac:dyDescent="0.2">
      <c r="A13123" s="1">
        <v>44528</v>
      </c>
      <c r="B13123">
        <v>2021</v>
      </c>
      <c r="C13123">
        <f>_xlfn.MAXIFS(Table1[ScheduleWeekWritten],Table1[ScheduleSeason],Table1[[#This Row],[ScheduleSeason]])</f>
        <v>18</v>
      </c>
      <c r="D13123">
        <v>12</v>
      </c>
      <c r="E13123" cm="1">
        <f t="array" ref="E13123">_xlfn.XLOOKUP(Table1[[#This Row],[ScheduleWeekWritten]],Table3[Game],100+Table3[Increase],Table1[[#This Row],[ScheduleWeekWritten]])</f>
        <v>12</v>
      </c>
      <c r="F13123" t="b">
        <v>0</v>
      </c>
      <c r="G13123" t="s">
        <v>154</v>
      </c>
      <c r="H13123">
        <v>14</v>
      </c>
      <c r="I13123">
        <v>21</v>
      </c>
      <c r="J13123" t="s">
        <v>38</v>
      </c>
      <c r="K13123" t="s">
        <v>109</v>
      </c>
      <c r="L13123" t="str">
        <f>_xlfn.XLOOKUP(Table1[[#This Row],[TeamFavoriteID]],Table2[team_id],Table2[team_name],_xlfn.XLOOKUP(Table1[[#This Row],[TeamFavoriteID]],Table2[team_id_pfr],Table2[team_name],"Even"))</f>
        <v>Atlanta Falcons</v>
      </c>
      <c r="M13123">
        <v>-1.5</v>
      </c>
      <c r="N13123">
        <f>IF(Table1[[#This Row],[TeamFavorite]]=Table1[[#This Row],[TeamHome]],Table1[[#This Row],[ScoreAway]]-Table1[[#This Row],[ScoreHome]],Table1[[#This Row],[ScoreHome]]-Table1[[#This Row],[ScoreAway]])</f>
        <v>-7</v>
      </c>
      <c r="O13123">
        <f>IF(Table1[[#This Row],[SpreadActual]]&lt;Table1[[#This Row],[SpreadFavorite]],1,0)</f>
        <v>1</v>
      </c>
      <c r="P13123">
        <v>46</v>
      </c>
      <c r="Q13123" t="s">
        <v>214</v>
      </c>
      <c r="R13123" t="b">
        <v>0</v>
      </c>
    </row>
    <row r="13124" spans="1:22" x14ac:dyDescent="0.2">
      <c r="A13124" s="1">
        <v>44528</v>
      </c>
      <c r="B13124">
        <v>2021</v>
      </c>
      <c r="C13124">
        <f>_xlfn.MAXIFS(Table1[ScheduleWeekWritten],Table1[ScheduleSeason],Table1[[#This Row],[ScheduleSeason]])</f>
        <v>18</v>
      </c>
      <c r="D13124">
        <v>12</v>
      </c>
      <c r="E13124" cm="1">
        <f t="array" ref="E13124">_xlfn.XLOOKUP(Table1[[#This Row],[ScheduleWeekWritten]],Table3[Game],100+Table3[Increase],Table1[[#This Row],[ScheduleWeekWritten]])</f>
        <v>12</v>
      </c>
      <c r="F13124" t="b">
        <v>0</v>
      </c>
      <c r="G13124" t="s">
        <v>19</v>
      </c>
      <c r="H13124">
        <v>33</v>
      </c>
      <c r="I13124">
        <v>10</v>
      </c>
      <c r="J13124" t="s">
        <v>152</v>
      </c>
      <c r="K13124" t="s">
        <v>162</v>
      </c>
      <c r="L13124" t="str">
        <f>_xlfn.XLOOKUP(Table1[[#This Row],[TeamFavoriteID]],Table2[team_id],Table2[team_name],_xlfn.XLOOKUP(Table1[[#This Row],[TeamFavoriteID]],Table2[team_id_pfr],Table2[team_name],"Even"))</f>
        <v>Carolina Panthers</v>
      </c>
      <c r="M13124">
        <v>-1</v>
      </c>
      <c r="N13124">
        <f>IF(Table1[[#This Row],[TeamFavorite]]=Table1[[#This Row],[TeamHome]],Table1[[#This Row],[ScoreAway]]-Table1[[#This Row],[ScoreHome]],Table1[[#This Row],[ScoreHome]]-Table1[[#This Row],[ScoreAway]])</f>
        <v>23</v>
      </c>
      <c r="O13124">
        <f>IF(Table1[[#This Row],[SpreadActual]]&lt;Table1[[#This Row],[SpreadFavorite]],1,0)</f>
        <v>0</v>
      </c>
      <c r="P13124">
        <v>41</v>
      </c>
      <c r="Q13124" t="s">
        <v>212</v>
      </c>
      <c r="R13124" t="b">
        <v>0</v>
      </c>
    </row>
    <row r="13125" spans="1:22" x14ac:dyDescent="0.2">
      <c r="A13125" s="1">
        <v>44528</v>
      </c>
      <c r="B13125">
        <v>2021</v>
      </c>
      <c r="C13125">
        <f>_xlfn.MAXIFS(Table1[ScheduleWeekWritten],Table1[ScheduleSeason],Table1[[#This Row],[ScheduleSeason]])</f>
        <v>18</v>
      </c>
      <c r="D13125">
        <v>12</v>
      </c>
      <c r="E13125" cm="1">
        <f t="array" ref="E13125">_xlfn.XLOOKUP(Table1[[#This Row],[ScheduleWeekWritten]],Table3[Game],100+Table3[Increase],Table1[[#This Row],[ScheduleWeekWritten]])</f>
        <v>12</v>
      </c>
      <c r="F13125" t="b">
        <v>0</v>
      </c>
      <c r="G13125" t="s">
        <v>115</v>
      </c>
      <c r="H13125">
        <v>36</v>
      </c>
      <c r="I13125">
        <v>13</v>
      </c>
      <c r="J13125" t="s">
        <v>171</v>
      </c>
      <c r="K13125" t="s">
        <v>70</v>
      </c>
      <c r="L13125" t="str">
        <f>_xlfn.XLOOKUP(Table1[[#This Row],[TeamFavoriteID]],Table2[team_id],Table2[team_name],_xlfn.XLOOKUP(Table1[[#This Row],[TeamFavoriteID]],Table2[team_id_pfr],Table2[team_name],"Even"))</f>
        <v>Boston Patriots</v>
      </c>
      <c r="M13125">
        <v>-7</v>
      </c>
      <c r="N13125">
        <f>IF(Table1[[#This Row],[TeamFavorite]]=Table1[[#This Row],[TeamHome]],Table1[[#This Row],[ScoreAway]]-Table1[[#This Row],[ScoreHome]],Table1[[#This Row],[ScoreHome]]-Table1[[#This Row],[ScoreAway]])</f>
        <v>23</v>
      </c>
      <c r="O13125">
        <f>IF(Table1[[#This Row],[SpreadActual]]&lt;Table1[[#This Row],[SpreadFavorite]],1,0)</f>
        <v>0</v>
      </c>
      <c r="P13125">
        <v>43</v>
      </c>
      <c r="Q13125" t="s">
        <v>179</v>
      </c>
      <c r="R13125" t="b">
        <v>0</v>
      </c>
    </row>
    <row r="13126" spans="1:22" x14ac:dyDescent="0.2">
      <c r="A13126" s="1">
        <v>44528</v>
      </c>
      <c r="B13126">
        <v>2021</v>
      </c>
      <c r="C13126">
        <f>_xlfn.MAXIFS(Table1[ScheduleWeekWritten],Table1[ScheduleSeason],Table1[[#This Row],[ScheduleSeason]])</f>
        <v>18</v>
      </c>
      <c r="D13126">
        <v>12</v>
      </c>
      <c r="E13126" cm="1">
        <f t="array" ref="E13126">_xlfn.XLOOKUP(Table1[[#This Row],[ScheduleWeekWritten]],Table3[Game],100+Table3[Increase],Table1[[#This Row],[ScheduleWeekWritten]])</f>
        <v>12</v>
      </c>
      <c r="F13126" t="b">
        <v>0</v>
      </c>
      <c r="G13126" t="s">
        <v>50</v>
      </c>
      <c r="H13126">
        <v>13</v>
      </c>
      <c r="I13126">
        <v>7</v>
      </c>
      <c r="J13126" t="s">
        <v>58</v>
      </c>
      <c r="K13126" t="s">
        <v>77</v>
      </c>
      <c r="L13126" t="str">
        <f>_xlfn.XLOOKUP(Table1[[#This Row],[TeamFavoriteID]],Table2[team_id],Table2[team_name],_xlfn.XLOOKUP(Table1[[#This Row],[TeamFavoriteID]],Table2[team_id_pfr],Table2[team_name],"Even"))</f>
        <v>Philadelphia Eagles</v>
      </c>
      <c r="M13126">
        <v>-4</v>
      </c>
      <c r="N13126">
        <f>IF(Table1[[#This Row],[TeamFavorite]]=Table1[[#This Row],[TeamHome]],Table1[[#This Row],[ScoreAway]]-Table1[[#This Row],[ScoreHome]],Table1[[#This Row],[ScoreHome]]-Table1[[#This Row],[ScoreAway]])</f>
        <v>6</v>
      </c>
      <c r="O13126">
        <f>IF(Table1[[#This Row],[SpreadActual]]&lt;Table1[[#This Row],[SpreadFavorite]],1,0)</f>
        <v>0</v>
      </c>
      <c r="P13126">
        <v>45</v>
      </c>
      <c r="Q13126" t="s">
        <v>197</v>
      </c>
      <c r="R13126" t="b">
        <v>0</v>
      </c>
    </row>
    <row r="13127" spans="1:22" x14ac:dyDescent="0.2">
      <c r="A13127" s="1">
        <v>44528</v>
      </c>
      <c r="B13127">
        <v>2021</v>
      </c>
      <c r="C13127">
        <f>_xlfn.MAXIFS(Table1[ScheduleWeekWritten],Table1[ScheduleSeason],Table1[[#This Row],[ScheduleSeason]])</f>
        <v>18</v>
      </c>
      <c r="D13127">
        <v>12</v>
      </c>
      <c r="E13127" cm="1">
        <f t="array" ref="E13127">_xlfn.XLOOKUP(Table1[[#This Row],[ScheduleWeekWritten]],Table3[Game],100+Table3[Increase],Table1[[#This Row],[ScheduleWeekWritten]])</f>
        <v>12</v>
      </c>
      <c r="F13127" t="b">
        <v>0</v>
      </c>
      <c r="G13127" t="s">
        <v>53</v>
      </c>
      <c r="H13127">
        <v>34</v>
      </c>
      <c r="I13127">
        <v>26</v>
      </c>
      <c r="J13127" t="s">
        <v>54</v>
      </c>
      <c r="K13127" t="s">
        <v>87</v>
      </c>
      <c r="L13127" t="str">
        <f>_xlfn.XLOOKUP(Table1[[#This Row],[TeamFavoriteID]],Table2[team_id],Table2[team_name],_xlfn.XLOOKUP(Table1[[#This Row],[TeamFavoriteID]],Table2[team_id_pfr],Table2[team_name],"Even"))</f>
        <v>San Francisco 49ers</v>
      </c>
      <c r="M13127">
        <v>-4</v>
      </c>
      <c r="N13127">
        <f>IF(Table1[[#This Row],[TeamFavorite]]=Table1[[#This Row],[TeamHome]],Table1[[#This Row],[ScoreAway]]-Table1[[#This Row],[ScoreHome]],Table1[[#This Row],[ScoreHome]]-Table1[[#This Row],[ScoreAway]])</f>
        <v>-8</v>
      </c>
      <c r="O13127">
        <f>IF(Table1[[#This Row],[SpreadActual]]&lt;Table1[[#This Row],[SpreadFavorite]],1,0)</f>
        <v>1</v>
      </c>
      <c r="P13127">
        <v>49</v>
      </c>
      <c r="Q13127" t="s">
        <v>203</v>
      </c>
      <c r="R13127" t="b">
        <v>0</v>
      </c>
    </row>
    <row r="13128" spans="1:22" x14ac:dyDescent="0.2">
      <c r="A13128" s="1">
        <v>44529</v>
      </c>
      <c r="B13128">
        <v>2021</v>
      </c>
      <c r="C13128">
        <f>_xlfn.MAXIFS(Table1[ScheduleWeekWritten],Table1[ScheduleSeason],Table1[[#This Row],[ScheduleSeason]])</f>
        <v>18</v>
      </c>
      <c r="D13128">
        <v>12</v>
      </c>
      <c r="E13128" cm="1">
        <f t="array" ref="E13128">_xlfn.XLOOKUP(Table1[[#This Row],[ScheduleWeekWritten]],Table3[Game],100+Table3[Increase],Table1[[#This Row],[ScheduleWeekWritten]])</f>
        <v>12</v>
      </c>
      <c r="F13128" t="b">
        <v>0</v>
      </c>
      <c r="G13128" t="s">
        <v>219</v>
      </c>
      <c r="H13128">
        <v>17</v>
      </c>
      <c r="I13128">
        <v>15</v>
      </c>
      <c r="J13128" t="s">
        <v>128</v>
      </c>
      <c r="K13128" t="s">
        <v>132</v>
      </c>
      <c r="L13128" t="str">
        <f>_xlfn.XLOOKUP(Table1[[#This Row],[TeamFavoriteID]],Table2[team_id],Table2[team_name],_xlfn.XLOOKUP(Table1[[#This Row],[TeamFavoriteID]],Table2[team_id_pfr],Table2[team_name],"Even"))</f>
        <v>Seattle Seahawks</v>
      </c>
      <c r="M13128">
        <v>-1.5</v>
      </c>
      <c r="N13128">
        <f>IF(Table1[[#This Row],[TeamFavorite]]=Table1[[#This Row],[TeamHome]],Table1[[#This Row],[ScoreAway]]-Table1[[#This Row],[ScoreHome]],Table1[[#This Row],[ScoreHome]]-Table1[[#This Row],[ScoreAway]])</f>
        <v>2</v>
      </c>
      <c r="O13128">
        <f>IF(Table1[[#This Row],[SpreadActual]]&lt;Table1[[#This Row],[SpreadFavorite]],1,0)</f>
        <v>0</v>
      </c>
      <c r="P13128">
        <v>46.5</v>
      </c>
      <c r="Q13128" t="s">
        <v>165</v>
      </c>
      <c r="R13128" t="b">
        <v>0</v>
      </c>
    </row>
    <row r="13129" spans="1:22" x14ac:dyDescent="0.2">
      <c r="A13129" s="1">
        <v>44532</v>
      </c>
      <c r="B13129">
        <v>2021</v>
      </c>
      <c r="C13129">
        <f>_xlfn.MAXIFS(Table1[ScheduleWeekWritten],Table1[ScheduleSeason],Table1[[#This Row],[ScheduleSeason]])</f>
        <v>18</v>
      </c>
      <c r="D13129">
        <v>13</v>
      </c>
      <c r="E13129" cm="1">
        <f t="array" ref="E13129">_xlfn.XLOOKUP(Table1[[#This Row],[ScheduleWeekWritten]],Table3[Game],100+Table3[Increase],Table1[[#This Row],[ScheduleWeekWritten]])</f>
        <v>13</v>
      </c>
      <c r="F13129" t="b">
        <v>0</v>
      </c>
      <c r="G13129" t="s">
        <v>95</v>
      </c>
      <c r="H13129">
        <v>17</v>
      </c>
      <c r="I13129">
        <v>27</v>
      </c>
      <c r="J13129" t="s">
        <v>67</v>
      </c>
      <c r="K13129" t="s">
        <v>68</v>
      </c>
      <c r="L13129" t="str">
        <f>_xlfn.XLOOKUP(Table1[[#This Row],[TeamFavoriteID]],Table2[team_id],Table2[team_name],_xlfn.XLOOKUP(Table1[[#This Row],[TeamFavoriteID]],Table2[team_id_pfr],Table2[team_name],"Even"))</f>
        <v>Dallas Cowboys</v>
      </c>
      <c r="M13129">
        <v>-6.5</v>
      </c>
      <c r="N13129">
        <f>IF(Table1[[#This Row],[TeamFavorite]]=Table1[[#This Row],[TeamHome]],Table1[[#This Row],[ScoreAway]]-Table1[[#This Row],[ScoreHome]],Table1[[#This Row],[ScoreHome]]-Table1[[#This Row],[ScoreAway]])</f>
        <v>-10</v>
      </c>
      <c r="O13129">
        <f>IF(Table1[[#This Row],[SpreadActual]]&lt;Table1[[#This Row],[SpreadFavorite]],1,0)</f>
        <v>1</v>
      </c>
      <c r="P13129">
        <v>45.5</v>
      </c>
      <c r="Q13129" t="s">
        <v>225</v>
      </c>
      <c r="R13129" t="b">
        <v>0</v>
      </c>
      <c r="S13129">
        <v>72</v>
      </c>
      <c r="T13129">
        <v>0</v>
      </c>
      <c r="V13129" t="s">
        <v>103</v>
      </c>
    </row>
    <row r="13130" spans="1:22" x14ac:dyDescent="0.2">
      <c r="A13130" s="1">
        <v>44535</v>
      </c>
      <c r="B13130">
        <v>2021</v>
      </c>
      <c r="C13130">
        <f>_xlfn.MAXIFS(Table1[ScheduleWeekWritten],Table1[ScheduleSeason],Table1[[#This Row],[ScheduleSeason]])</f>
        <v>18</v>
      </c>
      <c r="D13130">
        <v>13</v>
      </c>
      <c r="E13130" cm="1">
        <f t="array" ref="E13130">_xlfn.XLOOKUP(Table1[[#This Row],[ScheduleWeekWritten]],Table3[Game],100+Table3[Increase],Table1[[#This Row],[ScheduleWeekWritten]])</f>
        <v>13</v>
      </c>
      <c r="F13130" t="b">
        <v>0</v>
      </c>
      <c r="G13130" t="s">
        <v>38</v>
      </c>
      <c r="H13130">
        <v>17</v>
      </c>
      <c r="I13130">
        <v>30</v>
      </c>
      <c r="J13130" t="s">
        <v>127</v>
      </c>
      <c r="K13130" t="s">
        <v>133</v>
      </c>
      <c r="L13130" t="str">
        <f>_xlfn.XLOOKUP(Table1[[#This Row],[TeamFavoriteID]],Table2[team_id],Table2[team_name],_xlfn.XLOOKUP(Table1[[#This Row],[TeamFavoriteID]],Table2[team_id_pfr],Table2[team_name],"Even"))</f>
        <v>Tampa Bay Buccaneers</v>
      </c>
      <c r="M13130">
        <v>-10.5</v>
      </c>
      <c r="N13130">
        <f>IF(Table1[[#This Row],[TeamFavorite]]=Table1[[#This Row],[TeamHome]],Table1[[#This Row],[ScoreAway]]-Table1[[#This Row],[ScoreHome]],Table1[[#This Row],[ScoreHome]]-Table1[[#This Row],[ScoreAway]])</f>
        <v>-13</v>
      </c>
      <c r="O13130">
        <f>IF(Table1[[#This Row],[SpreadActual]]&lt;Table1[[#This Row],[SpreadFavorite]],1,0)</f>
        <v>1</v>
      </c>
      <c r="P13130">
        <v>51</v>
      </c>
      <c r="Q13130" t="s">
        <v>213</v>
      </c>
      <c r="R13130" t="b">
        <v>0</v>
      </c>
      <c r="S13130">
        <v>72</v>
      </c>
      <c r="T13130">
        <v>0</v>
      </c>
      <c r="V13130" t="s">
        <v>103</v>
      </c>
    </row>
    <row r="13131" spans="1:22" x14ac:dyDescent="0.2">
      <c r="A13131" s="1">
        <v>44535</v>
      </c>
      <c r="B13131">
        <v>2021</v>
      </c>
      <c r="C13131">
        <f>_xlfn.MAXIFS(Table1[ScheduleWeekWritten],Table1[ScheduleSeason],Table1[[#This Row],[ScheduleSeason]])</f>
        <v>18</v>
      </c>
      <c r="D13131">
        <v>13</v>
      </c>
      <c r="E13131" cm="1">
        <f t="array" ref="E13131">_xlfn.XLOOKUP(Table1[[#This Row],[ScheduleWeekWritten]],Table3[Game],100+Table3[Increase],Table1[[#This Row],[ScheduleWeekWritten]])</f>
        <v>13</v>
      </c>
      <c r="F13131" t="b">
        <v>0</v>
      </c>
      <c r="G13131" t="s">
        <v>46</v>
      </c>
      <c r="H13131">
        <v>22</v>
      </c>
      <c r="I13131">
        <v>33</v>
      </c>
      <c r="J13131" t="s">
        <v>149</v>
      </c>
      <c r="K13131" t="s">
        <v>59</v>
      </c>
      <c r="L13131" t="str">
        <f>_xlfn.XLOOKUP(Table1[[#This Row],[TeamFavoriteID]],Table2[team_id],Table2[team_name],_xlfn.XLOOKUP(Table1[[#This Row],[TeamFavoriteID]],Table2[team_id_pfr],Table2[team_name],"Even"))</f>
        <v>Arizona Cardinals</v>
      </c>
      <c r="M13131">
        <v>-7.5</v>
      </c>
      <c r="N13131">
        <f>IF(Table1[[#This Row],[TeamFavorite]]=Table1[[#This Row],[TeamHome]],Table1[[#This Row],[ScoreAway]]-Table1[[#This Row],[ScoreHome]],Table1[[#This Row],[ScoreHome]]-Table1[[#This Row],[ScoreAway]])</f>
        <v>-11</v>
      </c>
      <c r="O13131">
        <f>IF(Table1[[#This Row],[SpreadActual]]&lt;Table1[[#This Row],[SpreadFavorite]],1,0)</f>
        <v>1</v>
      </c>
      <c r="P13131">
        <v>43</v>
      </c>
      <c r="Q13131" t="s">
        <v>114</v>
      </c>
      <c r="R13131" t="b">
        <v>0</v>
      </c>
    </row>
    <row r="13132" spans="1:22" x14ac:dyDescent="0.2">
      <c r="A13132" s="1">
        <v>44535</v>
      </c>
      <c r="B13132">
        <v>2021</v>
      </c>
      <c r="C13132">
        <f>_xlfn.MAXIFS(Table1[ScheduleWeekWritten],Table1[ScheduleSeason],Table1[[#This Row],[ScheduleSeason]])</f>
        <v>18</v>
      </c>
      <c r="D13132">
        <v>13</v>
      </c>
      <c r="E13132" cm="1">
        <f t="array" ref="E13132">_xlfn.XLOOKUP(Table1[[#This Row],[ScheduleWeekWritten]],Table3[Game],100+Table3[Increase],Table1[[#This Row],[ScheduleWeekWritten]])</f>
        <v>13</v>
      </c>
      <c r="F13132" t="b">
        <v>0</v>
      </c>
      <c r="G13132" t="s">
        <v>101</v>
      </c>
      <c r="H13132">
        <v>22</v>
      </c>
      <c r="I13132">
        <v>41</v>
      </c>
      <c r="J13132" t="s">
        <v>210</v>
      </c>
      <c r="K13132" t="s">
        <v>104</v>
      </c>
      <c r="L13132" t="str">
        <f>_xlfn.XLOOKUP(Table1[[#This Row],[TeamFavoriteID]],Table2[team_id],Table2[team_name],_xlfn.XLOOKUP(Table1[[#This Row],[TeamFavoriteID]],Table2[team_id_pfr],Table2[team_name],"Even"))</f>
        <v>Cincinnati Bengals</v>
      </c>
      <c r="M13132">
        <v>-2.5</v>
      </c>
      <c r="N13132">
        <f>IF(Table1[[#This Row],[TeamFavorite]]=Table1[[#This Row],[TeamHome]],Table1[[#This Row],[ScoreAway]]-Table1[[#This Row],[ScoreHome]],Table1[[#This Row],[ScoreHome]]-Table1[[#This Row],[ScoreAway]])</f>
        <v>19</v>
      </c>
      <c r="O13132">
        <f>IF(Table1[[#This Row],[SpreadActual]]&lt;Table1[[#This Row],[SpreadFavorite]],1,0)</f>
        <v>0</v>
      </c>
      <c r="P13132">
        <v>49.5</v>
      </c>
      <c r="Q13132" t="s">
        <v>173</v>
      </c>
      <c r="R13132" t="b">
        <v>0</v>
      </c>
    </row>
    <row r="13133" spans="1:22" x14ac:dyDescent="0.2">
      <c r="A13133" s="1">
        <v>44535</v>
      </c>
      <c r="B13133">
        <v>2021</v>
      </c>
      <c r="C13133">
        <f>_xlfn.MAXIFS(Table1[ScheduleWeekWritten],Table1[ScheduleSeason],Table1[[#This Row],[ScheduleSeason]])</f>
        <v>18</v>
      </c>
      <c r="D13133">
        <v>13</v>
      </c>
      <c r="E13133" cm="1">
        <f t="array" ref="E13133">_xlfn.XLOOKUP(Table1[[#This Row],[ScheduleWeekWritten]],Table3[Game],100+Table3[Increase],Table1[[#This Row],[ScheduleWeekWritten]])</f>
        <v>13</v>
      </c>
      <c r="F13133" t="b">
        <v>0</v>
      </c>
      <c r="G13133" t="s">
        <v>45</v>
      </c>
      <c r="H13133">
        <v>29</v>
      </c>
      <c r="I13133">
        <v>27</v>
      </c>
      <c r="J13133" t="s">
        <v>54</v>
      </c>
      <c r="K13133" t="s">
        <v>55</v>
      </c>
      <c r="L13133" t="str">
        <f>_xlfn.XLOOKUP(Table1[[#This Row],[TeamFavoriteID]],Table2[team_id],Table2[team_name],_xlfn.XLOOKUP(Table1[[#This Row],[TeamFavoriteID]],Table2[team_id_pfr],Table2[team_name],"Even"))</f>
        <v>Minnesota Vikings</v>
      </c>
      <c r="M13133">
        <v>-7</v>
      </c>
      <c r="N13133">
        <f>IF(Table1[[#This Row],[TeamFavorite]]=Table1[[#This Row],[TeamHome]],Table1[[#This Row],[ScoreAway]]-Table1[[#This Row],[ScoreHome]],Table1[[#This Row],[ScoreHome]]-Table1[[#This Row],[ScoreAway]])</f>
        <v>2</v>
      </c>
      <c r="O13133">
        <f>IF(Table1[[#This Row],[SpreadActual]]&lt;Table1[[#This Row],[SpreadFavorite]],1,0)</f>
        <v>0</v>
      </c>
      <c r="P13133">
        <v>47</v>
      </c>
      <c r="Q13133" t="s">
        <v>181</v>
      </c>
      <c r="R13133" t="b">
        <v>0</v>
      </c>
      <c r="S13133">
        <v>72</v>
      </c>
      <c r="T13133">
        <v>0</v>
      </c>
      <c r="V13133" t="s">
        <v>103</v>
      </c>
    </row>
    <row r="13134" spans="1:22" x14ac:dyDescent="0.2">
      <c r="A13134" s="1">
        <v>44535</v>
      </c>
      <c r="B13134">
        <v>2021</v>
      </c>
      <c r="C13134">
        <f>_xlfn.MAXIFS(Table1[ScheduleWeekWritten],Table1[ScheduleSeason],Table1[[#This Row],[ScheduleSeason]])</f>
        <v>18</v>
      </c>
      <c r="D13134">
        <v>13</v>
      </c>
      <c r="E13134" cm="1">
        <f t="array" ref="E13134">_xlfn.XLOOKUP(Table1[[#This Row],[ScheduleWeekWritten]],Table3[Game],100+Table3[Increase],Table1[[#This Row],[ScheduleWeekWritten]])</f>
        <v>13</v>
      </c>
      <c r="F13134" t="b">
        <v>0</v>
      </c>
      <c r="G13134" t="s">
        <v>177</v>
      </c>
      <c r="H13134">
        <v>0</v>
      </c>
      <c r="I13134">
        <v>31</v>
      </c>
      <c r="J13134" t="s">
        <v>140</v>
      </c>
      <c r="K13134" t="s">
        <v>72</v>
      </c>
      <c r="L13134" t="str">
        <f>_xlfn.XLOOKUP(Table1[[#This Row],[TeamFavoriteID]],Table2[team_id],Table2[team_name],_xlfn.XLOOKUP(Table1[[#This Row],[TeamFavoriteID]],Table2[team_id_pfr],Table2[team_name],"Even"))</f>
        <v>Baltimore Colts</v>
      </c>
      <c r="M13134">
        <v>-10</v>
      </c>
      <c r="N13134">
        <f>IF(Table1[[#This Row],[TeamFavorite]]=Table1[[#This Row],[TeamHome]],Table1[[#This Row],[ScoreAway]]-Table1[[#This Row],[ScoreHome]],Table1[[#This Row],[ScoreHome]]-Table1[[#This Row],[ScoreAway]])</f>
        <v>-31</v>
      </c>
      <c r="O13134">
        <f>IF(Table1[[#This Row],[SpreadActual]]&lt;Table1[[#This Row],[SpreadFavorite]],1,0)</f>
        <v>1</v>
      </c>
      <c r="P13134">
        <v>45.5</v>
      </c>
      <c r="Q13134" t="s">
        <v>207</v>
      </c>
      <c r="R13134" t="b">
        <v>0</v>
      </c>
      <c r="S13134">
        <v>72</v>
      </c>
      <c r="T13134">
        <v>0</v>
      </c>
      <c r="V13134" t="s">
        <v>103</v>
      </c>
    </row>
    <row r="13135" spans="1:22" x14ac:dyDescent="0.2">
      <c r="A13135" s="1">
        <v>44535</v>
      </c>
      <c r="B13135">
        <v>2021</v>
      </c>
      <c r="C13135">
        <f>_xlfn.MAXIFS(Table1[ScheduleWeekWritten],Table1[ScheduleSeason],Table1[[#This Row],[ScheduleSeason]])</f>
        <v>18</v>
      </c>
      <c r="D13135">
        <v>13</v>
      </c>
      <c r="E13135" cm="1">
        <f t="array" ref="E13135">_xlfn.XLOOKUP(Table1[[#This Row],[ScheduleWeekWritten]],Table3[Game],100+Table3[Increase],Table1[[#This Row],[ScheduleWeekWritten]])</f>
        <v>13</v>
      </c>
      <c r="F13135" t="b">
        <v>0</v>
      </c>
      <c r="G13135" t="s">
        <v>42</v>
      </c>
      <c r="H13135">
        <v>22</v>
      </c>
      <c r="I13135">
        <v>9</v>
      </c>
      <c r="J13135" t="s">
        <v>24</v>
      </c>
      <c r="K13135" t="s">
        <v>75</v>
      </c>
      <c r="L13135" t="str">
        <f>_xlfn.XLOOKUP(Table1[[#This Row],[TeamFavoriteID]],Table2[team_id],Table2[team_name],_xlfn.XLOOKUP(Table1[[#This Row],[TeamFavoriteID]],Table2[team_id_pfr],Table2[team_name],"Even"))</f>
        <v>Kansas City Chiefs</v>
      </c>
      <c r="M13135">
        <v>-8.5</v>
      </c>
      <c r="N13135">
        <f>IF(Table1[[#This Row],[TeamFavorite]]=Table1[[#This Row],[TeamHome]],Table1[[#This Row],[ScoreAway]]-Table1[[#This Row],[ScoreHome]],Table1[[#This Row],[ScoreHome]]-Table1[[#This Row],[ScoreAway]])</f>
        <v>-13</v>
      </c>
      <c r="O13135">
        <f>IF(Table1[[#This Row],[SpreadActual]]&lt;Table1[[#This Row],[SpreadFavorite]],1,0)</f>
        <v>1</v>
      </c>
      <c r="P13135">
        <v>46.5</v>
      </c>
      <c r="Q13135" t="s">
        <v>117</v>
      </c>
      <c r="R13135" t="b">
        <v>0</v>
      </c>
    </row>
    <row r="13136" spans="1:22" x14ac:dyDescent="0.2">
      <c r="A13136" s="1">
        <v>44535</v>
      </c>
      <c r="B13136">
        <v>2021</v>
      </c>
      <c r="C13136">
        <f>_xlfn.MAXIFS(Table1[ScheduleWeekWritten],Table1[ScheduleSeason],Table1[[#This Row],[ScheduleSeason]])</f>
        <v>18</v>
      </c>
      <c r="D13136">
        <v>13</v>
      </c>
      <c r="E13136" cm="1">
        <f t="array" ref="E13136">_xlfn.XLOOKUP(Table1[[#This Row],[ScheduleWeekWritten]],Table3[Game],100+Table3[Increase],Table1[[#This Row],[ScheduleWeekWritten]])</f>
        <v>13</v>
      </c>
      <c r="F13136" t="b">
        <v>0</v>
      </c>
      <c r="G13136" t="s">
        <v>217</v>
      </c>
      <c r="H13136">
        <v>15</v>
      </c>
      <c r="I13136">
        <v>17</v>
      </c>
      <c r="J13136" t="s">
        <v>219</v>
      </c>
      <c r="K13136" t="s">
        <v>21</v>
      </c>
      <c r="L13136" t="str">
        <f>_xlfn.XLOOKUP(Table1[[#This Row],[TeamFavoriteID]],Table2[team_id],Table2[team_name],_xlfn.XLOOKUP(Table1[[#This Row],[TeamFavoriteID]],Table2[team_id_pfr],Table2[team_name],"Even"))</f>
        <v>Las Vegas Raiders</v>
      </c>
      <c r="M13136">
        <v>-1.5</v>
      </c>
      <c r="N13136">
        <f>IF(Table1[[#This Row],[TeamFavorite]]=Table1[[#This Row],[TeamHome]],Table1[[#This Row],[ScoreAway]]-Table1[[#This Row],[ScoreHome]],Table1[[#This Row],[ScoreHome]]-Table1[[#This Row],[ScoreAway]])</f>
        <v>2</v>
      </c>
      <c r="O13136">
        <f>IF(Table1[[#This Row],[SpreadActual]]&lt;Table1[[#This Row],[SpreadFavorite]],1,0)</f>
        <v>0</v>
      </c>
      <c r="P13136">
        <v>47.5</v>
      </c>
      <c r="Q13136" t="s">
        <v>220</v>
      </c>
      <c r="R13136" t="b">
        <v>0</v>
      </c>
      <c r="S13136">
        <v>72</v>
      </c>
      <c r="T13136">
        <v>0</v>
      </c>
      <c r="V13136" t="s">
        <v>103</v>
      </c>
    </row>
    <row r="13137" spans="1:22" x14ac:dyDescent="0.2">
      <c r="A13137" s="1">
        <v>44535</v>
      </c>
      <c r="B13137">
        <v>2021</v>
      </c>
      <c r="C13137">
        <f>_xlfn.MAXIFS(Table1[ScheduleWeekWritten],Table1[ScheduleSeason],Table1[[#This Row],[ScheduleSeason]])</f>
        <v>18</v>
      </c>
      <c r="D13137">
        <v>13</v>
      </c>
      <c r="E13137" cm="1">
        <f t="array" ref="E13137">_xlfn.XLOOKUP(Table1[[#This Row],[ScheduleWeekWritten]],Table3[Game],100+Table3[Increase],Table1[[#This Row],[ScheduleWeekWritten]])</f>
        <v>13</v>
      </c>
      <c r="F13137" t="b">
        <v>0</v>
      </c>
      <c r="G13137" t="s">
        <v>39</v>
      </c>
      <c r="H13137">
        <v>37</v>
      </c>
      <c r="I13137">
        <v>7</v>
      </c>
      <c r="J13137" t="s">
        <v>154</v>
      </c>
      <c r="K13137" t="s">
        <v>40</v>
      </c>
      <c r="L13137" t="str">
        <f>_xlfn.XLOOKUP(Table1[[#This Row],[TeamFavoriteID]],Table2[team_id],Table2[team_name],_xlfn.XLOOKUP(Table1[[#This Row],[TeamFavoriteID]],Table2[team_id_pfr],Table2[team_name],"Even"))</f>
        <v>Los Angeles Rams</v>
      </c>
      <c r="M13137">
        <v>-14</v>
      </c>
      <c r="N13137">
        <f>IF(Table1[[#This Row],[TeamFavorite]]=Table1[[#This Row],[TeamHome]],Table1[[#This Row],[ScoreAway]]-Table1[[#This Row],[ScoreHome]],Table1[[#This Row],[ScoreHome]]-Table1[[#This Row],[ScoreAway]])</f>
        <v>-30</v>
      </c>
      <c r="O13137">
        <f>IF(Table1[[#This Row],[SpreadActual]]&lt;Table1[[#This Row],[SpreadFavorite]],1,0)</f>
        <v>1</v>
      </c>
      <c r="P13137">
        <v>48</v>
      </c>
      <c r="Q13137" t="s">
        <v>218</v>
      </c>
      <c r="R13137" t="b">
        <v>0</v>
      </c>
      <c r="S13137">
        <v>72</v>
      </c>
      <c r="T13137">
        <v>0</v>
      </c>
      <c r="V13137" t="s">
        <v>103</v>
      </c>
    </row>
    <row r="13138" spans="1:22" x14ac:dyDescent="0.2">
      <c r="A13138" s="1">
        <v>44535</v>
      </c>
      <c r="B13138">
        <v>2021</v>
      </c>
      <c r="C13138">
        <f>_xlfn.MAXIFS(Table1[ScheduleWeekWritten],Table1[ScheduleSeason],Table1[[#This Row],[ScheduleSeason]])</f>
        <v>18</v>
      </c>
      <c r="D13138">
        <v>13</v>
      </c>
      <c r="E13138" cm="1">
        <f t="array" ref="E13138">_xlfn.XLOOKUP(Table1[[#This Row],[ScheduleWeekWritten]],Table3[Game],100+Table3[Increase],Table1[[#This Row],[ScheduleWeekWritten]])</f>
        <v>13</v>
      </c>
      <c r="F13138" t="b">
        <v>0</v>
      </c>
      <c r="G13138" t="s">
        <v>19</v>
      </c>
      <c r="H13138">
        <v>20</v>
      </c>
      <c r="I13138">
        <v>9</v>
      </c>
      <c r="J13138" t="s">
        <v>50</v>
      </c>
      <c r="K13138" t="s">
        <v>91</v>
      </c>
      <c r="L13138" t="str">
        <f>_xlfn.XLOOKUP(Table1[[#This Row],[TeamFavoriteID]],Table2[team_id],Table2[team_name],_xlfn.XLOOKUP(Table1[[#This Row],[TeamFavoriteID]],Table2[team_id_pfr],Table2[team_name],"Even"))</f>
        <v>Miami Dolphins</v>
      </c>
      <c r="M13138">
        <v>-7</v>
      </c>
      <c r="N13138">
        <f>IF(Table1[[#This Row],[TeamFavorite]]=Table1[[#This Row],[TeamHome]],Table1[[#This Row],[ScoreAway]]-Table1[[#This Row],[ScoreHome]],Table1[[#This Row],[ScoreHome]]-Table1[[#This Row],[ScoreAway]])</f>
        <v>-11</v>
      </c>
      <c r="O13138">
        <f>IF(Table1[[#This Row],[SpreadActual]]&lt;Table1[[#This Row],[SpreadFavorite]],1,0)</f>
        <v>1</v>
      </c>
      <c r="P13138">
        <v>40</v>
      </c>
      <c r="Q13138" t="s">
        <v>212</v>
      </c>
      <c r="R13138" t="b">
        <v>0</v>
      </c>
    </row>
    <row r="13139" spans="1:22" x14ac:dyDescent="0.2">
      <c r="A13139" s="1">
        <v>44535</v>
      </c>
      <c r="B13139">
        <v>2021</v>
      </c>
      <c r="C13139">
        <f>_xlfn.MAXIFS(Table1[ScheduleWeekWritten],Table1[ScheduleSeason],Table1[[#This Row],[ScheduleSeason]])</f>
        <v>18</v>
      </c>
      <c r="D13139">
        <v>13</v>
      </c>
      <c r="E13139" cm="1">
        <f t="array" ref="E13139">_xlfn.XLOOKUP(Table1[[#This Row],[ScheduleWeekWritten]],Table3[Game],100+Table3[Increase],Table1[[#This Row],[ScheduleWeekWritten]])</f>
        <v>13</v>
      </c>
      <c r="F13139" t="b">
        <v>0</v>
      </c>
      <c r="G13139" t="s">
        <v>31</v>
      </c>
      <c r="H13139">
        <v>18</v>
      </c>
      <c r="I13139">
        <v>33</v>
      </c>
      <c r="J13139" t="s">
        <v>58</v>
      </c>
      <c r="K13139" t="s">
        <v>77</v>
      </c>
      <c r="L13139" t="str">
        <f>_xlfn.XLOOKUP(Table1[[#This Row],[TeamFavoriteID]],Table2[team_id],Table2[team_name],_xlfn.XLOOKUP(Table1[[#This Row],[TeamFavoriteID]],Table2[team_id_pfr],Table2[team_name],"Even"))</f>
        <v>Philadelphia Eagles</v>
      </c>
      <c r="M13139">
        <v>-5</v>
      </c>
      <c r="N13139">
        <f>IF(Table1[[#This Row],[TeamFavorite]]=Table1[[#This Row],[TeamHome]],Table1[[#This Row],[ScoreAway]]-Table1[[#This Row],[ScoreHome]],Table1[[#This Row],[ScoreHome]]-Table1[[#This Row],[ScoreAway]])</f>
        <v>-15</v>
      </c>
      <c r="O13139">
        <f>IF(Table1[[#This Row],[SpreadActual]]&lt;Table1[[#This Row],[SpreadFavorite]],1,0)</f>
        <v>1</v>
      </c>
      <c r="P13139">
        <v>44</v>
      </c>
      <c r="Q13139" t="s">
        <v>197</v>
      </c>
      <c r="R13139" t="b">
        <v>0</v>
      </c>
    </row>
    <row r="13140" spans="1:22" x14ac:dyDescent="0.2">
      <c r="A13140" s="1">
        <v>44535</v>
      </c>
      <c r="B13140">
        <v>2021</v>
      </c>
      <c r="C13140">
        <f>_xlfn.MAXIFS(Table1[ScheduleWeekWritten],Table1[ScheduleSeason],Table1[[#This Row],[ScheduleSeason]])</f>
        <v>18</v>
      </c>
      <c r="D13140">
        <v>13</v>
      </c>
      <c r="E13140" cm="1">
        <f t="array" ref="E13140">_xlfn.XLOOKUP(Table1[[#This Row],[ScheduleWeekWritten]],Table3[Game],100+Table3[Increase],Table1[[#This Row],[ScheduleWeekWritten]])</f>
        <v>13</v>
      </c>
      <c r="F13140" t="b">
        <v>0</v>
      </c>
      <c r="G13140" t="s">
        <v>49</v>
      </c>
      <c r="H13140">
        <v>20</v>
      </c>
      <c r="I13140">
        <v>19</v>
      </c>
      <c r="J13140" t="s">
        <v>158</v>
      </c>
      <c r="K13140" t="s">
        <v>159</v>
      </c>
      <c r="L13140" t="str">
        <f>_xlfn.XLOOKUP(Table1[[#This Row],[TeamFavoriteID]],Table2[team_id],Table2[team_name],_xlfn.XLOOKUP(Table1[[#This Row],[TeamFavoriteID]],Table2[team_id_pfr],Table2[team_name],"Even"))</f>
        <v>Baltimore Ravens</v>
      </c>
      <c r="M13140">
        <v>-4</v>
      </c>
      <c r="N13140">
        <f>IF(Table1[[#This Row],[TeamFavorite]]=Table1[[#This Row],[TeamHome]],Table1[[#This Row],[ScoreAway]]-Table1[[#This Row],[ScoreHome]],Table1[[#This Row],[ScoreHome]]-Table1[[#This Row],[ScoreAway]])</f>
        <v>1</v>
      </c>
      <c r="O13140">
        <f>IF(Table1[[#This Row],[SpreadActual]]&lt;Table1[[#This Row],[SpreadFavorite]],1,0)</f>
        <v>0</v>
      </c>
      <c r="P13140">
        <v>44</v>
      </c>
      <c r="Q13140" t="s">
        <v>175</v>
      </c>
      <c r="R13140" t="b">
        <v>0</v>
      </c>
    </row>
    <row r="13141" spans="1:22" x14ac:dyDescent="0.2">
      <c r="A13141" s="1">
        <v>44535</v>
      </c>
      <c r="B13141">
        <v>2021</v>
      </c>
      <c r="C13141">
        <f>_xlfn.MAXIFS(Table1[ScheduleWeekWritten],Table1[ScheduleSeason],Table1[[#This Row],[ScheduleSeason]])</f>
        <v>18</v>
      </c>
      <c r="D13141">
        <v>13</v>
      </c>
      <c r="E13141" cm="1">
        <f t="array" ref="E13141">_xlfn.XLOOKUP(Table1[[#This Row],[ScheduleWeekWritten]],Table3[Game],100+Table3[Increase],Table1[[#This Row],[ScheduleWeekWritten]])</f>
        <v>13</v>
      </c>
      <c r="F13141" t="b">
        <v>0</v>
      </c>
      <c r="G13141" t="s">
        <v>128</v>
      </c>
      <c r="H13141">
        <v>30</v>
      </c>
      <c r="I13141">
        <v>23</v>
      </c>
      <c r="J13141" t="s">
        <v>53</v>
      </c>
      <c r="K13141" t="s">
        <v>87</v>
      </c>
      <c r="L13141" t="str">
        <f>_xlfn.XLOOKUP(Table1[[#This Row],[TeamFavoriteID]],Table2[team_id],Table2[team_name],_xlfn.XLOOKUP(Table1[[#This Row],[TeamFavoriteID]],Table2[team_id_pfr],Table2[team_name],"Even"))</f>
        <v>San Francisco 49ers</v>
      </c>
      <c r="M13141">
        <v>-3</v>
      </c>
      <c r="N13141">
        <f>IF(Table1[[#This Row],[TeamFavorite]]=Table1[[#This Row],[TeamHome]],Table1[[#This Row],[ScoreAway]]-Table1[[#This Row],[ScoreHome]],Table1[[#This Row],[ScoreHome]]-Table1[[#This Row],[ScoreAway]])</f>
        <v>7</v>
      </c>
      <c r="O13141">
        <f>IF(Table1[[#This Row],[SpreadActual]]&lt;Table1[[#This Row],[SpreadFavorite]],1,0)</f>
        <v>0</v>
      </c>
      <c r="P13141">
        <v>45</v>
      </c>
      <c r="Q13141" t="s">
        <v>223</v>
      </c>
      <c r="R13141" t="b">
        <v>0</v>
      </c>
    </row>
    <row r="13142" spans="1:22" x14ac:dyDescent="0.2">
      <c r="A13142" s="1">
        <v>44536</v>
      </c>
      <c r="B13142">
        <v>2021</v>
      </c>
      <c r="C13142">
        <f>_xlfn.MAXIFS(Table1[ScheduleWeekWritten],Table1[ScheduleSeason],Table1[[#This Row],[ScheduleSeason]])</f>
        <v>18</v>
      </c>
      <c r="D13142">
        <v>13</v>
      </c>
      <c r="E13142" cm="1">
        <f t="array" ref="E13142">_xlfn.XLOOKUP(Table1[[#This Row],[ScheduleWeekWritten]],Table3[Game],100+Table3[Increase],Table1[[#This Row],[ScheduleWeekWritten]])</f>
        <v>13</v>
      </c>
      <c r="F13142" t="b">
        <v>0</v>
      </c>
      <c r="G13142" t="s">
        <v>28</v>
      </c>
      <c r="H13142">
        <v>10</v>
      </c>
      <c r="I13142">
        <v>14</v>
      </c>
      <c r="J13142" t="s">
        <v>115</v>
      </c>
      <c r="K13142" t="s">
        <v>43</v>
      </c>
      <c r="L13142" t="str">
        <f>_xlfn.XLOOKUP(Table1[[#This Row],[TeamFavoriteID]],Table2[team_id],Table2[team_name],_xlfn.XLOOKUP(Table1[[#This Row],[TeamFavoriteID]],Table2[team_id_pfr],Table2[team_name],"Even"))</f>
        <v>Buffalo Bills</v>
      </c>
      <c r="M13142">
        <v>-3</v>
      </c>
      <c r="N13142">
        <f>IF(Table1[[#This Row],[TeamFavorite]]=Table1[[#This Row],[TeamHome]],Table1[[#This Row],[ScoreAway]]-Table1[[#This Row],[ScoreHome]],Table1[[#This Row],[ScoreHome]]-Table1[[#This Row],[ScoreAway]])</f>
        <v>4</v>
      </c>
      <c r="O13142">
        <f>IF(Table1[[#This Row],[SpreadActual]]&lt;Table1[[#This Row],[SpreadFavorite]],1,0)</f>
        <v>0</v>
      </c>
      <c r="P13142">
        <v>39.5</v>
      </c>
      <c r="Q13142" t="s">
        <v>222</v>
      </c>
      <c r="R13142" t="b">
        <v>0</v>
      </c>
      <c r="S13142">
        <v>36</v>
      </c>
      <c r="T13142">
        <v>19</v>
      </c>
      <c r="U13142">
        <v>59</v>
      </c>
    </row>
    <row r="13143" spans="1:22" x14ac:dyDescent="0.2">
      <c r="A13143" s="1">
        <v>44539</v>
      </c>
      <c r="B13143">
        <v>2021</v>
      </c>
      <c r="C13143">
        <f>_xlfn.MAXIFS(Table1[ScheduleWeekWritten],Table1[ScheduleSeason],Table1[[#This Row],[ScheduleSeason]])</f>
        <v>18</v>
      </c>
      <c r="D13143">
        <v>14</v>
      </c>
      <c r="E13143" cm="1">
        <f t="array" ref="E13143">_xlfn.XLOOKUP(Table1[[#This Row],[ScheduleWeekWritten]],Table3[Game],100+Table3[Increase],Table1[[#This Row],[ScheduleWeekWritten]])</f>
        <v>14</v>
      </c>
      <c r="F13143" t="b">
        <v>0</v>
      </c>
      <c r="G13143" t="s">
        <v>54</v>
      </c>
      <c r="H13143">
        <v>36</v>
      </c>
      <c r="I13143">
        <v>28</v>
      </c>
      <c r="J13143" t="s">
        <v>49</v>
      </c>
      <c r="K13143" t="s">
        <v>55</v>
      </c>
      <c r="L13143" t="str">
        <f>_xlfn.XLOOKUP(Table1[[#This Row],[TeamFavoriteID]],Table2[team_id],Table2[team_name],_xlfn.XLOOKUP(Table1[[#This Row],[TeamFavoriteID]],Table2[team_id_pfr],Table2[team_name],"Even"))</f>
        <v>Minnesota Vikings</v>
      </c>
      <c r="M13143">
        <v>-3.5</v>
      </c>
      <c r="N13143">
        <f>IF(Table1[[#This Row],[TeamFavorite]]=Table1[[#This Row],[TeamHome]],Table1[[#This Row],[ScoreAway]]-Table1[[#This Row],[ScoreHome]],Table1[[#This Row],[ScoreHome]]-Table1[[#This Row],[ScoreAway]])</f>
        <v>-8</v>
      </c>
      <c r="O13143">
        <f>IF(Table1[[#This Row],[SpreadActual]]&lt;Table1[[#This Row],[SpreadFavorite]],1,0)</f>
        <v>1</v>
      </c>
      <c r="P13143">
        <v>45</v>
      </c>
      <c r="Q13143" t="s">
        <v>205</v>
      </c>
      <c r="R13143" t="b">
        <v>0</v>
      </c>
      <c r="S13143">
        <v>72</v>
      </c>
      <c r="T13143">
        <v>0</v>
      </c>
      <c r="V13143" t="s">
        <v>103</v>
      </c>
    </row>
    <row r="13144" spans="1:22" x14ac:dyDescent="0.2">
      <c r="A13144" s="1">
        <v>44542</v>
      </c>
      <c r="B13144">
        <v>2021</v>
      </c>
      <c r="C13144">
        <f>_xlfn.MAXIFS(Table1[ScheduleWeekWritten],Table1[ScheduleSeason],Table1[[#This Row],[ScheduleSeason]])</f>
        <v>18</v>
      </c>
      <c r="D13144">
        <v>14</v>
      </c>
      <c r="E13144" cm="1">
        <f t="array" ref="E13144">_xlfn.XLOOKUP(Table1[[#This Row],[ScheduleWeekWritten]],Table3[Game],100+Table3[Increase],Table1[[#This Row],[ScheduleWeekWritten]])</f>
        <v>14</v>
      </c>
      <c r="F13144" t="b">
        <v>0</v>
      </c>
      <c r="G13144" t="s">
        <v>152</v>
      </c>
      <c r="H13144">
        <v>21</v>
      </c>
      <c r="I13144">
        <v>29</v>
      </c>
      <c r="J13144" t="s">
        <v>38</v>
      </c>
      <c r="K13144" t="s">
        <v>162</v>
      </c>
      <c r="L13144" t="str">
        <f>_xlfn.XLOOKUP(Table1[[#This Row],[TeamFavoriteID]],Table2[team_id],Table2[team_name],_xlfn.XLOOKUP(Table1[[#This Row],[TeamFavoriteID]],Table2[team_id_pfr],Table2[team_name],"Even"))</f>
        <v>Carolina Panthers</v>
      </c>
      <c r="M13144">
        <v>-2.5</v>
      </c>
      <c r="N13144">
        <f>IF(Table1[[#This Row],[TeamFavorite]]=Table1[[#This Row],[TeamHome]],Table1[[#This Row],[ScoreAway]]-Table1[[#This Row],[ScoreHome]],Table1[[#This Row],[ScoreHome]]-Table1[[#This Row],[ScoreAway]])</f>
        <v>8</v>
      </c>
      <c r="O13144">
        <f>IF(Table1[[#This Row],[SpreadActual]]&lt;Table1[[#This Row],[SpreadFavorite]],1,0)</f>
        <v>0</v>
      </c>
      <c r="P13144">
        <v>41.5</v>
      </c>
      <c r="Q13144" t="s">
        <v>160</v>
      </c>
      <c r="R13144" t="b">
        <v>0</v>
      </c>
    </row>
    <row r="13145" spans="1:22" x14ac:dyDescent="0.2">
      <c r="A13145" s="1">
        <v>44542</v>
      </c>
      <c r="B13145">
        <v>2021</v>
      </c>
      <c r="C13145">
        <f>_xlfn.MAXIFS(Table1[ScheduleWeekWritten],Table1[ScheduleSeason],Table1[[#This Row],[ScheduleSeason]])</f>
        <v>18</v>
      </c>
      <c r="D13145">
        <v>14</v>
      </c>
      <c r="E13145" cm="1">
        <f t="array" ref="E13145">_xlfn.XLOOKUP(Table1[[#This Row],[ScheduleWeekWritten]],Table3[Game],100+Table3[Increase],Table1[[#This Row],[ScheduleWeekWritten]])</f>
        <v>14</v>
      </c>
      <c r="F13145" t="b">
        <v>0</v>
      </c>
      <c r="G13145" t="s">
        <v>101</v>
      </c>
      <c r="H13145">
        <v>23</v>
      </c>
      <c r="I13145">
        <v>26</v>
      </c>
      <c r="J13145" t="s">
        <v>53</v>
      </c>
      <c r="K13145" t="s">
        <v>87</v>
      </c>
      <c r="L13145" t="str">
        <f>_xlfn.XLOOKUP(Table1[[#This Row],[TeamFavoriteID]],Table2[team_id],Table2[team_name],_xlfn.XLOOKUP(Table1[[#This Row],[TeamFavoriteID]],Table2[team_id_pfr],Table2[team_name],"Even"))</f>
        <v>San Francisco 49ers</v>
      </c>
      <c r="M13145">
        <v>-1.5</v>
      </c>
      <c r="N13145">
        <f>IF(Table1[[#This Row],[TeamFavorite]]=Table1[[#This Row],[TeamHome]],Table1[[#This Row],[ScoreAway]]-Table1[[#This Row],[ScoreHome]],Table1[[#This Row],[ScoreHome]]-Table1[[#This Row],[ScoreAway]])</f>
        <v>-3</v>
      </c>
      <c r="O13145">
        <f>IF(Table1[[#This Row],[SpreadActual]]&lt;Table1[[#This Row],[SpreadFavorite]],1,0)</f>
        <v>1</v>
      </c>
      <c r="P13145">
        <v>49</v>
      </c>
      <c r="Q13145" t="s">
        <v>173</v>
      </c>
      <c r="R13145" t="b">
        <v>0</v>
      </c>
    </row>
    <row r="13146" spans="1:22" x14ac:dyDescent="0.2">
      <c r="A13146" s="1">
        <v>44542</v>
      </c>
      <c r="B13146">
        <v>2021</v>
      </c>
      <c r="C13146">
        <f>_xlfn.MAXIFS(Table1[ScheduleWeekWritten],Table1[ScheduleSeason],Table1[[#This Row],[ScheduleSeason]])</f>
        <v>18</v>
      </c>
      <c r="D13146">
        <v>14</v>
      </c>
      <c r="E13146" cm="1">
        <f t="array" ref="E13146">_xlfn.XLOOKUP(Table1[[#This Row],[ScheduleWeekWritten]],Table3[Game],100+Table3[Increase],Table1[[#This Row],[ScheduleWeekWritten]])</f>
        <v>14</v>
      </c>
      <c r="F13146" t="b">
        <v>0</v>
      </c>
      <c r="G13146" t="s">
        <v>62</v>
      </c>
      <c r="H13146">
        <v>24</v>
      </c>
      <c r="I13146">
        <v>22</v>
      </c>
      <c r="J13146" t="s">
        <v>158</v>
      </c>
      <c r="K13146" t="s">
        <v>63</v>
      </c>
      <c r="L13146" t="str">
        <f>_xlfn.XLOOKUP(Table1[[#This Row],[TeamFavoriteID]],Table2[team_id],Table2[team_name],_xlfn.XLOOKUP(Table1[[#This Row],[TeamFavoriteID]],Table2[team_id_pfr],Table2[team_name],"Even"))</f>
        <v>Cleveland Browns</v>
      </c>
      <c r="M13146">
        <v>-3</v>
      </c>
      <c r="N13146">
        <f>IF(Table1[[#This Row],[TeamFavorite]]=Table1[[#This Row],[TeamHome]],Table1[[#This Row],[ScoreAway]]-Table1[[#This Row],[ScoreHome]],Table1[[#This Row],[ScoreHome]]-Table1[[#This Row],[ScoreAway]])</f>
        <v>-2</v>
      </c>
      <c r="O13146">
        <f>IF(Table1[[#This Row],[SpreadActual]]&lt;Table1[[#This Row],[SpreadFavorite]],1,0)</f>
        <v>0</v>
      </c>
      <c r="P13146">
        <v>44</v>
      </c>
      <c r="Q13146" t="s">
        <v>170</v>
      </c>
      <c r="R13146" t="b">
        <v>0</v>
      </c>
    </row>
    <row r="13147" spans="1:22" x14ac:dyDescent="0.2">
      <c r="A13147" s="1">
        <v>44542</v>
      </c>
      <c r="B13147">
        <v>2021</v>
      </c>
      <c r="C13147">
        <f>_xlfn.MAXIFS(Table1[ScheduleWeekWritten],Table1[ScheduleSeason],Table1[[#This Row],[ScheduleSeason]])</f>
        <v>18</v>
      </c>
      <c r="D13147">
        <v>14</v>
      </c>
      <c r="E13147" cm="1">
        <f t="array" ref="E13147">_xlfn.XLOOKUP(Table1[[#This Row],[ScheduleWeekWritten]],Table3[Game],100+Table3[Increase],Table1[[#This Row],[ScheduleWeekWritten]])</f>
        <v>14</v>
      </c>
      <c r="F13147" t="b">
        <v>0</v>
      </c>
      <c r="G13147" t="s">
        <v>24</v>
      </c>
      <c r="H13147">
        <v>38</v>
      </c>
      <c r="I13147">
        <v>10</v>
      </c>
      <c r="J13147" t="s">
        <v>45</v>
      </c>
      <c r="K13147" t="s">
        <v>88</v>
      </c>
      <c r="L13147" t="str">
        <f>_xlfn.XLOOKUP(Table1[[#This Row],[TeamFavoriteID]],Table2[team_id],Table2[team_name],_xlfn.XLOOKUP(Table1[[#This Row],[TeamFavoriteID]],Table2[team_id_pfr],Table2[team_name],"Even"))</f>
        <v>Denver Broncos</v>
      </c>
      <c r="M13147">
        <v>-12.5</v>
      </c>
      <c r="N13147">
        <f>IF(Table1[[#This Row],[TeamFavorite]]=Table1[[#This Row],[TeamHome]],Table1[[#This Row],[ScoreAway]]-Table1[[#This Row],[ScoreHome]],Table1[[#This Row],[ScoreHome]]-Table1[[#This Row],[ScoreAway]])</f>
        <v>-28</v>
      </c>
      <c r="O13147">
        <f>IF(Table1[[#This Row],[SpreadActual]]&lt;Table1[[#This Row],[SpreadFavorite]],1,0)</f>
        <v>1</v>
      </c>
      <c r="P13147">
        <v>42</v>
      </c>
      <c r="Q13147" t="s">
        <v>224</v>
      </c>
      <c r="R13147" t="b">
        <v>0</v>
      </c>
    </row>
    <row r="13148" spans="1:22" x14ac:dyDescent="0.2">
      <c r="A13148" s="1">
        <v>44542</v>
      </c>
      <c r="B13148">
        <v>2021</v>
      </c>
      <c r="C13148">
        <f>_xlfn.MAXIFS(Table1[ScheduleWeekWritten],Table1[ScheduleSeason],Table1[[#This Row],[ScheduleSeason]])</f>
        <v>18</v>
      </c>
      <c r="D13148">
        <v>14</v>
      </c>
      <c r="E13148" cm="1">
        <f t="array" ref="E13148">_xlfn.XLOOKUP(Table1[[#This Row],[ScheduleWeekWritten]],Table3[Game],100+Table3[Increase],Table1[[#This Row],[ScheduleWeekWritten]])</f>
        <v>14</v>
      </c>
      <c r="F13148" t="b">
        <v>0</v>
      </c>
      <c r="G13148" t="s">
        <v>33</v>
      </c>
      <c r="H13148">
        <v>45</v>
      </c>
      <c r="I13148">
        <v>30</v>
      </c>
      <c r="J13148" t="s">
        <v>46</v>
      </c>
      <c r="K13148" t="s">
        <v>35</v>
      </c>
      <c r="L13148" t="str">
        <f>_xlfn.XLOOKUP(Table1[[#This Row],[TeamFavoriteID]],Table2[team_id],Table2[team_name],_xlfn.XLOOKUP(Table1[[#This Row],[TeamFavoriteID]],Table2[team_id_pfr],Table2[team_name],"Even"))</f>
        <v>Green Bay Packers</v>
      </c>
      <c r="M13148">
        <v>-12</v>
      </c>
      <c r="N13148">
        <f>IF(Table1[[#This Row],[TeamFavorite]]=Table1[[#This Row],[TeamHome]],Table1[[#This Row],[ScoreAway]]-Table1[[#This Row],[ScoreHome]],Table1[[#This Row],[ScoreHome]]-Table1[[#This Row],[ScoreAway]])</f>
        <v>-15</v>
      </c>
      <c r="O13148">
        <f>IF(Table1[[#This Row],[SpreadActual]]&lt;Table1[[#This Row],[SpreadFavorite]],1,0)</f>
        <v>1</v>
      </c>
      <c r="P13148">
        <v>43</v>
      </c>
      <c r="Q13148" t="s">
        <v>82</v>
      </c>
      <c r="R13148" t="b">
        <v>0</v>
      </c>
    </row>
    <row r="13149" spans="1:22" x14ac:dyDescent="0.2">
      <c r="A13149" s="1">
        <v>44542</v>
      </c>
      <c r="B13149">
        <v>2021</v>
      </c>
      <c r="C13149">
        <f>_xlfn.MAXIFS(Table1[ScheduleWeekWritten],Table1[ScheduleSeason],Table1[[#This Row],[ScheduleSeason]])</f>
        <v>18</v>
      </c>
      <c r="D13149">
        <v>14</v>
      </c>
      <c r="E13149" cm="1">
        <f t="array" ref="E13149">_xlfn.XLOOKUP(Table1[[#This Row],[ScheduleWeekWritten]],Table3[Game],100+Table3[Increase],Table1[[#This Row],[ScheduleWeekWritten]])</f>
        <v>14</v>
      </c>
      <c r="F13149" t="b">
        <v>0</v>
      </c>
      <c r="G13149" t="s">
        <v>177</v>
      </c>
      <c r="H13149">
        <v>13</v>
      </c>
      <c r="I13149">
        <v>33</v>
      </c>
      <c r="J13149" t="s">
        <v>128</v>
      </c>
      <c r="K13149" t="s">
        <v>132</v>
      </c>
      <c r="L13149" t="str">
        <f>_xlfn.XLOOKUP(Table1[[#This Row],[TeamFavoriteID]],Table2[team_id],Table2[team_name],_xlfn.XLOOKUP(Table1[[#This Row],[TeamFavoriteID]],Table2[team_id_pfr],Table2[team_name],"Even"))</f>
        <v>Seattle Seahawks</v>
      </c>
      <c r="M13149">
        <v>-9.5</v>
      </c>
      <c r="N13149">
        <f>IF(Table1[[#This Row],[TeamFavorite]]=Table1[[#This Row],[TeamHome]],Table1[[#This Row],[ScoreAway]]-Table1[[#This Row],[ScoreHome]],Table1[[#This Row],[ScoreHome]]-Table1[[#This Row],[ScoreAway]])</f>
        <v>-20</v>
      </c>
      <c r="O13149">
        <f>IF(Table1[[#This Row],[SpreadActual]]&lt;Table1[[#This Row],[SpreadFavorite]],1,0)</f>
        <v>1</v>
      </c>
      <c r="P13149">
        <v>41</v>
      </c>
      <c r="Q13149" t="s">
        <v>207</v>
      </c>
      <c r="R13149" t="b">
        <v>0</v>
      </c>
      <c r="S13149">
        <v>72</v>
      </c>
      <c r="T13149">
        <v>0</v>
      </c>
      <c r="V13149" t="s">
        <v>103</v>
      </c>
    </row>
    <row r="13150" spans="1:22" x14ac:dyDescent="0.2">
      <c r="A13150" s="1">
        <v>44542</v>
      </c>
      <c r="B13150">
        <v>2021</v>
      </c>
      <c r="C13150">
        <f>_xlfn.MAXIFS(Table1[ScheduleWeekWritten],Table1[ScheduleSeason],Table1[[#This Row],[ScheduleSeason]])</f>
        <v>18</v>
      </c>
      <c r="D13150">
        <v>14</v>
      </c>
      <c r="E13150" cm="1">
        <f t="array" ref="E13150">_xlfn.XLOOKUP(Table1[[#This Row],[ScheduleWeekWritten]],Table3[Game],100+Table3[Increase],Table1[[#This Row],[ScheduleWeekWritten]])</f>
        <v>14</v>
      </c>
      <c r="F13150" t="b">
        <v>0</v>
      </c>
      <c r="G13150" t="s">
        <v>42</v>
      </c>
      <c r="H13150">
        <v>48</v>
      </c>
      <c r="I13150">
        <v>9</v>
      </c>
      <c r="J13150" t="s">
        <v>217</v>
      </c>
      <c r="K13150" t="s">
        <v>75</v>
      </c>
      <c r="L13150" t="str">
        <f>_xlfn.XLOOKUP(Table1[[#This Row],[TeamFavoriteID]],Table2[team_id],Table2[team_name],_xlfn.XLOOKUP(Table1[[#This Row],[TeamFavoriteID]],Table2[team_id_pfr],Table2[team_name],"Even"))</f>
        <v>Kansas City Chiefs</v>
      </c>
      <c r="M13150">
        <v>-9.5</v>
      </c>
      <c r="N13150">
        <f>IF(Table1[[#This Row],[TeamFavorite]]=Table1[[#This Row],[TeamHome]],Table1[[#This Row],[ScoreAway]]-Table1[[#This Row],[ScoreHome]],Table1[[#This Row],[ScoreHome]]-Table1[[#This Row],[ScoreAway]])</f>
        <v>-39</v>
      </c>
      <c r="O13150">
        <f>IF(Table1[[#This Row],[SpreadActual]]&lt;Table1[[#This Row],[SpreadFavorite]],1,0)</f>
        <v>1</v>
      </c>
      <c r="P13150">
        <v>48</v>
      </c>
      <c r="Q13150" t="s">
        <v>117</v>
      </c>
      <c r="R13150" t="b">
        <v>0</v>
      </c>
    </row>
    <row r="13151" spans="1:22" x14ac:dyDescent="0.2">
      <c r="A13151" s="1">
        <v>44542</v>
      </c>
      <c r="B13151">
        <v>2021</v>
      </c>
      <c r="C13151">
        <f>_xlfn.MAXIFS(Table1[ScheduleWeekWritten],Table1[ScheduleSeason],Table1[[#This Row],[ScheduleSeason]])</f>
        <v>18</v>
      </c>
      <c r="D13151">
        <v>14</v>
      </c>
      <c r="E13151" cm="1">
        <f t="array" ref="E13151">_xlfn.XLOOKUP(Table1[[#This Row],[ScheduleWeekWritten]],Table3[Game],100+Table3[Increase],Table1[[#This Row],[ScheduleWeekWritten]])</f>
        <v>14</v>
      </c>
      <c r="F13151" t="b">
        <v>0</v>
      </c>
      <c r="G13151" t="s">
        <v>210</v>
      </c>
      <c r="H13151">
        <v>37</v>
      </c>
      <c r="I13151">
        <v>21</v>
      </c>
      <c r="J13151" t="s">
        <v>50</v>
      </c>
      <c r="K13151" t="s">
        <v>29</v>
      </c>
      <c r="L13151" t="str">
        <f>_xlfn.XLOOKUP(Table1[[#This Row],[TeamFavoriteID]],Table2[team_id],Table2[team_name],_xlfn.XLOOKUP(Table1[[#This Row],[TeamFavoriteID]],Table2[team_id_pfr],Table2[team_name],"Even"))</f>
        <v>Los Angeles Chargers</v>
      </c>
      <c r="M13151">
        <v>-9</v>
      </c>
      <c r="N13151">
        <f>IF(Table1[[#This Row],[TeamFavorite]]=Table1[[#This Row],[TeamHome]],Table1[[#This Row],[ScoreAway]]-Table1[[#This Row],[ScoreHome]],Table1[[#This Row],[ScoreHome]]-Table1[[#This Row],[ScoreAway]])</f>
        <v>-16</v>
      </c>
      <c r="O13151">
        <f>IF(Table1[[#This Row],[SpreadActual]]&lt;Table1[[#This Row],[SpreadFavorite]],1,0)</f>
        <v>1</v>
      </c>
      <c r="P13151">
        <v>43.5</v>
      </c>
      <c r="Q13151" t="s">
        <v>218</v>
      </c>
      <c r="R13151" t="b">
        <v>0</v>
      </c>
      <c r="S13151">
        <v>72</v>
      </c>
      <c r="T13151">
        <v>0</v>
      </c>
      <c r="V13151" t="s">
        <v>103</v>
      </c>
    </row>
    <row r="13152" spans="1:22" x14ac:dyDescent="0.2">
      <c r="A13152" s="1">
        <v>44542</v>
      </c>
      <c r="B13152">
        <v>2021</v>
      </c>
      <c r="C13152">
        <f>_xlfn.MAXIFS(Table1[ScheduleWeekWritten],Table1[ScheduleSeason],Table1[[#This Row],[ScheduleSeason]])</f>
        <v>18</v>
      </c>
      <c r="D13152">
        <v>14</v>
      </c>
      <c r="E13152" cm="1">
        <f t="array" ref="E13152">_xlfn.XLOOKUP(Table1[[#This Row],[ScheduleWeekWritten]],Table3[Game],100+Table3[Increase],Table1[[#This Row],[ScheduleWeekWritten]])</f>
        <v>14</v>
      </c>
      <c r="F13152" t="b">
        <v>0</v>
      </c>
      <c r="G13152" t="s">
        <v>31</v>
      </c>
      <c r="H13152">
        <v>9</v>
      </c>
      <c r="I13152">
        <v>30</v>
      </c>
      <c r="J13152" t="s">
        <v>95</v>
      </c>
      <c r="K13152" t="s">
        <v>98</v>
      </c>
      <c r="L13152" t="str">
        <f>_xlfn.XLOOKUP(Table1[[#This Row],[TeamFavoriteID]],Table2[team_id],Table2[team_name],_xlfn.XLOOKUP(Table1[[#This Row],[TeamFavoriteID]],Table2[team_id_pfr],Table2[team_name],"Even"))</f>
        <v>New Orleans Saints</v>
      </c>
      <c r="M13152">
        <v>-4.5</v>
      </c>
      <c r="N13152">
        <f>IF(Table1[[#This Row],[TeamFavorite]]=Table1[[#This Row],[TeamHome]],Table1[[#This Row],[ScoreAway]]-Table1[[#This Row],[ScoreHome]],Table1[[#This Row],[ScoreHome]]-Table1[[#This Row],[ScoreAway]])</f>
        <v>-21</v>
      </c>
      <c r="O13152">
        <f>IF(Table1[[#This Row],[SpreadActual]]&lt;Table1[[#This Row],[SpreadFavorite]],1,0)</f>
        <v>1</v>
      </c>
      <c r="P13152">
        <v>42</v>
      </c>
      <c r="Q13152" t="s">
        <v>197</v>
      </c>
      <c r="R13152" t="b">
        <v>0</v>
      </c>
    </row>
    <row r="13153" spans="1:22" x14ac:dyDescent="0.2">
      <c r="A13153" s="1">
        <v>44542</v>
      </c>
      <c r="B13153">
        <v>2021</v>
      </c>
      <c r="C13153">
        <f>_xlfn.MAXIFS(Table1[ScheduleWeekWritten],Table1[ScheduleSeason],Table1[[#This Row],[ScheduleSeason]])</f>
        <v>18</v>
      </c>
      <c r="D13153">
        <v>14</v>
      </c>
      <c r="E13153" cm="1">
        <f t="array" ref="E13153">_xlfn.XLOOKUP(Table1[[#This Row],[ScheduleWeekWritten]],Table3[Game],100+Table3[Increase],Table1[[#This Row],[ScheduleWeekWritten]])</f>
        <v>14</v>
      </c>
      <c r="F13153" t="b">
        <v>0</v>
      </c>
      <c r="G13153" t="s">
        <v>127</v>
      </c>
      <c r="H13153">
        <v>33</v>
      </c>
      <c r="I13153">
        <v>27</v>
      </c>
      <c r="J13153" t="s">
        <v>28</v>
      </c>
      <c r="K13153" t="s">
        <v>133</v>
      </c>
      <c r="L13153" t="str">
        <f>_xlfn.XLOOKUP(Table1[[#This Row],[TeamFavoriteID]],Table2[team_id],Table2[team_name],_xlfn.XLOOKUP(Table1[[#This Row],[TeamFavoriteID]],Table2[team_id_pfr],Table2[team_name],"Even"))</f>
        <v>Tampa Bay Buccaneers</v>
      </c>
      <c r="M13153">
        <v>-3.5</v>
      </c>
      <c r="N13153">
        <f>IF(Table1[[#This Row],[TeamFavorite]]=Table1[[#This Row],[TeamHome]],Table1[[#This Row],[ScoreAway]]-Table1[[#This Row],[ScoreHome]],Table1[[#This Row],[ScoreHome]]-Table1[[#This Row],[ScoreAway]])</f>
        <v>-6</v>
      </c>
      <c r="O13153">
        <f>IF(Table1[[#This Row],[SpreadActual]]&lt;Table1[[#This Row],[SpreadFavorite]],1,0)</f>
        <v>1</v>
      </c>
      <c r="P13153">
        <v>52.5</v>
      </c>
      <c r="Q13153" t="s">
        <v>168</v>
      </c>
      <c r="R13153" t="b">
        <v>0</v>
      </c>
    </row>
    <row r="13154" spans="1:22" x14ac:dyDescent="0.2">
      <c r="A13154" s="1">
        <v>44542</v>
      </c>
      <c r="B13154">
        <v>2021</v>
      </c>
      <c r="C13154">
        <f>_xlfn.MAXIFS(Table1[ScheduleWeekWritten],Table1[ScheduleSeason],Table1[[#This Row],[ScheduleSeason]])</f>
        <v>18</v>
      </c>
      <c r="D13154">
        <v>14</v>
      </c>
      <c r="E13154" cm="1">
        <f t="array" ref="E13154">_xlfn.XLOOKUP(Table1[[#This Row],[ScheduleWeekWritten]],Table3[Game],100+Table3[Increase],Table1[[#This Row],[ScheduleWeekWritten]])</f>
        <v>14</v>
      </c>
      <c r="F13154" t="b">
        <v>0</v>
      </c>
      <c r="G13154" t="s">
        <v>171</v>
      </c>
      <c r="H13154">
        <v>20</v>
      </c>
      <c r="I13154">
        <v>0</v>
      </c>
      <c r="J13154" t="s">
        <v>154</v>
      </c>
      <c r="K13154" t="s">
        <v>25</v>
      </c>
      <c r="L13154" t="str">
        <f>_xlfn.XLOOKUP(Table1[[#This Row],[TeamFavoriteID]],Table2[team_id],Table2[team_name],_xlfn.XLOOKUP(Table1[[#This Row],[TeamFavoriteID]],Table2[team_id_pfr],Table2[team_name],"Even"))</f>
        <v>Houston Oilers</v>
      </c>
      <c r="M13154">
        <v>-8.5</v>
      </c>
      <c r="N13154">
        <f>IF(Table1[[#This Row],[TeamFavorite]]=Table1[[#This Row],[TeamHome]],Table1[[#This Row],[ScoreAway]]-Table1[[#This Row],[ScoreHome]],Table1[[#This Row],[ScoreHome]]-Table1[[#This Row],[ScoreAway]])</f>
        <v>20</v>
      </c>
      <c r="O13154">
        <f>IF(Table1[[#This Row],[SpreadActual]]&lt;Table1[[#This Row],[SpreadFavorite]],1,0)</f>
        <v>0</v>
      </c>
      <c r="P13154">
        <v>44.5</v>
      </c>
      <c r="Q13154" t="s">
        <v>172</v>
      </c>
      <c r="R13154" t="b">
        <v>0</v>
      </c>
    </row>
    <row r="13155" spans="1:22" x14ac:dyDescent="0.2">
      <c r="A13155" s="1">
        <v>44542</v>
      </c>
      <c r="B13155">
        <v>2021</v>
      </c>
      <c r="C13155">
        <f>_xlfn.MAXIFS(Table1[ScheduleWeekWritten],Table1[ScheduleSeason],Table1[[#This Row],[ScheduleSeason]])</f>
        <v>18</v>
      </c>
      <c r="D13155">
        <v>14</v>
      </c>
      <c r="E13155" cm="1">
        <f t="array" ref="E13155">_xlfn.XLOOKUP(Table1[[#This Row],[ScheduleWeekWritten]],Table3[Game],100+Table3[Increase],Table1[[#This Row],[ScheduleWeekWritten]])</f>
        <v>14</v>
      </c>
      <c r="F13155" t="b">
        <v>0</v>
      </c>
      <c r="G13155" t="s">
        <v>219</v>
      </c>
      <c r="H13155">
        <v>20</v>
      </c>
      <c r="I13155">
        <v>27</v>
      </c>
      <c r="J13155" t="s">
        <v>67</v>
      </c>
      <c r="K13155" t="s">
        <v>68</v>
      </c>
      <c r="L13155" t="str">
        <f>_xlfn.XLOOKUP(Table1[[#This Row],[TeamFavoriteID]],Table2[team_id],Table2[team_name],_xlfn.XLOOKUP(Table1[[#This Row],[TeamFavoriteID]],Table2[team_id_pfr],Table2[team_name],"Even"))</f>
        <v>Dallas Cowboys</v>
      </c>
      <c r="M13155">
        <v>-6.5</v>
      </c>
      <c r="N13155">
        <f>IF(Table1[[#This Row],[TeamFavorite]]=Table1[[#This Row],[TeamHome]],Table1[[#This Row],[ScoreAway]]-Table1[[#This Row],[ScoreHome]],Table1[[#This Row],[ScoreHome]]-Table1[[#This Row],[ScoreAway]])</f>
        <v>-7</v>
      </c>
      <c r="O13155">
        <f>IF(Table1[[#This Row],[SpreadActual]]&lt;Table1[[#This Row],[SpreadFavorite]],1,0)</f>
        <v>1</v>
      </c>
      <c r="P13155">
        <v>48</v>
      </c>
      <c r="Q13155" t="s">
        <v>165</v>
      </c>
      <c r="R13155" t="b">
        <v>0</v>
      </c>
    </row>
    <row r="13156" spans="1:22" x14ac:dyDescent="0.2">
      <c r="A13156" s="1">
        <v>44543</v>
      </c>
      <c r="B13156">
        <v>2021</v>
      </c>
      <c r="C13156">
        <f>_xlfn.MAXIFS(Table1[ScheduleWeekWritten],Table1[ScheduleSeason],Table1[[#This Row],[ScheduleSeason]])</f>
        <v>18</v>
      </c>
      <c r="D13156">
        <v>14</v>
      </c>
      <c r="E13156" cm="1">
        <f t="array" ref="E13156">_xlfn.XLOOKUP(Table1[[#This Row],[ScheduleWeekWritten]],Table3[Game],100+Table3[Increase],Table1[[#This Row],[ScheduleWeekWritten]])</f>
        <v>14</v>
      </c>
      <c r="F13156" t="b">
        <v>0</v>
      </c>
      <c r="G13156" t="s">
        <v>149</v>
      </c>
      <c r="H13156">
        <v>23</v>
      </c>
      <c r="I13156">
        <v>30</v>
      </c>
      <c r="J13156" t="s">
        <v>39</v>
      </c>
      <c r="K13156" t="s">
        <v>59</v>
      </c>
      <c r="L13156" t="str">
        <f>_xlfn.XLOOKUP(Table1[[#This Row],[TeamFavoriteID]],Table2[team_id],Table2[team_name],_xlfn.XLOOKUP(Table1[[#This Row],[TeamFavoriteID]],Table2[team_id_pfr],Table2[team_name],"Even"))</f>
        <v>Arizona Cardinals</v>
      </c>
      <c r="M13156">
        <v>-3</v>
      </c>
      <c r="N13156">
        <f>IF(Table1[[#This Row],[TeamFavorite]]=Table1[[#This Row],[TeamHome]],Table1[[#This Row],[ScoreAway]]-Table1[[#This Row],[ScoreHome]],Table1[[#This Row],[ScoreHome]]-Table1[[#This Row],[ScoreAway]])</f>
        <v>7</v>
      </c>
      <c r="O13156">
        <f>IF(Table1[[#This Row],[SpreadActual]]&lt;Table1[[#This Row],[SpreadFavorite]],1,0)</f>
        <v>0</v>
      </c>
      <c r="P13156">
        <v>51</v>
      </c>
      <c r="Q13156" t="s">
        <v>221</v>
      </c>
      <c r="R13156" t="b">
        <v>0</v>
      </c>
      <c r="S13156">
        <v>72</v>
      </c>
      <c r="T13156">
        <v>0</v>
      </c>
      <c r="V13156" t="s">
        <v>103</v>
      </c>
    </row>
    <row r="13157" spans="1:22" x14ac:dyDescent="0.2">
      <c r="A13157" s="1">
        <v>44546</v>
      </c>
      <c r="B13157">
        <v>2021</v>
      </c>
      <c r="C13157">
        <f>_xlfn.MAXIFS(Table1[ScheduleWeekWritten],Table1[ScheduleSeason],Table1[[#This Row],[ScheduleSeason]])</f>
        <v>18</v>
      </c>
      <c r="D13157">
        <v>15</v>
      </c>
      <c r="E13157" cm="1">
        <f t="array" ref="E13157">_xlfn.XLOOKUP(Table1[[#This Row],[ScheduleWeekWritten]],Table3[Game],100+Table3[Increase],Table1[[#This Row],[ScheduleWeekWritten]])</f>
        <v>15</v>
      </c>
      <c r="F13157" t="b">
        <v>0</v>
      </c>
      <c r="G13157" t="s">
        <v>210</v>
      </c>
      <c r="H13157">
        <v>28</v>
      </c>
      <c r="I13157">
        <v>34</v>
      </c>
      <c r="J13157" t="s">
        <v>42</v>
      </c>
      <c r="K13157" t="s">
        <v>75</v>
      </c>
      <c r="L13157" t="str">
        <f>_xlfn.XLOOKUP(Table1[[#This Row],[TeamFavoriteID]],Table2[team_id],Table2[team_name],_xlfn.XLOOKUP(Table1[[#This Row],[TeamFavoriteID]],Table2[team_id_pfr],Table2[team_name],"Even"))</f>
        <v>Kansas City Chiefs</v>
      </c>
      <c r="M13157">
        <v>-3</v>
      </c>
      <c r="N13157">
        <f>IF(Table1[[#This Row],[TeamFavorite]]=Table1[[#This Row],[TeamHome]],Table1[[#This Row],[ScoreAway]]-Table1[[#This Row],[ScoreHome]],Table1[[#This Row],[ScoreHome]]-Table1[[#This Row],[ScoreAway]])</f>
        <v>-6</v>
      </c>
      <c r="O13157">
        <f>IF(Table1[[#This Row],[SpreadActual]]&lt;Table1[[#This Row],[SpreadFavorite]],1,0)</f>
        <v>1</v>
      </c>
      <c r="P13157">
        <v>54</v>
      </c>
      <c r="Q13157" t="s">
        <v>218</v>
      </c>
      <c r="R13157" t="b">
        <v>0</v>
      </c>
      <c r="S13157">
        <v>72</v>
      </c>
      <c r="T13157">
        <v>0</v>
      </c>
      <c r="V13157" t="s">
        <v>103</v>
      </c>
    </row>
    <row r="13158" spans="1:22" x14ac:dyDescent="0.2">
      <c r="A13158" s="1">
        <v>44548</v>
      </c>
      <c r="B13158">
        <v>2021</v>
      </c>
      <c r="C13158">
        <f>_xlfn.MAXIFS(Table1[ScheduleWeekWritten],Table1[ScheduleSeason],Table1[[#This Row],[ScheduleSeason]])</f>
        <v>18</v>
      </c>
      <c r="D13158">
        <v>15</v>
      </c>
      <c r="E13158" cm="1">
        <f t="array" ref="E13158">_xlfn.XLOOKUP(Table1[[#This Row],[ScheduleWeekWritten]],Table3[Game],100+Table3[Increase],Table1[[#This Row],[ScheduleWeekWritten]])</f>
        <v>15</v>
      </c>
      <c r="F13158" t="b">
        <v>0</v>
      </c>
      <c r="G13158" t="s">
        <v>140</v>
      </c>
      <c r="H13158">
        <v>27</v>
      </c>
      <c r="I13158">
        <v>17</v>
      </c>
      <c r="J13158" t="s">
        <v>115</v>
      </c>
      <c r="K13158" t="s">
        <v>72</v>
      </c>
      <c r="L13158" t="str">
        <f>_xlfn.XLOOKUP(Table1[[#This Row],[TeamFavoriteID]],Table2[team_id],Table2[team_name],_xlfn.XLOOKUP(Table1[[#This Row],[TeamFavoriteID]],Table2[team_id_pfr],Table2[team_name],"Even"))</f>
        <v>Baltimore Colts</v>
      </c>
      <c r="M13158">
        <v>-1.5</v>
      </c>
      <c r="N13158">
        <f>IF(Table1[[#This Row],[TeamFavorite]]=Table1[[#This Row],[TeamHome]],Table1[[#This Row],[ScoreAway]]-Table1[[#This Row],[ScoreHome]],Table1[[#This Row],[ScoreHome]]-Table1[[#This Row],[ScoreAway]])</f>
        <v>10</v>
      </c>
      <c r="O13158">
        <f>IF(Table1[[#This Row],[SpreadActual]]&lt;Table1[[#This Row],[SpreadFavorite]],1,0)</f>
        <v>0</v>
      </c>
      <c r="P13158">
        <v>46</v>
      </c>
      <c r="Q13158" t="s">
        <v>190</v>
      </c>
      <c r="R13158" t="b">
        <v>0</v>
      </c>
      <c r="S13158">
        <v>72</v>
      </c>
      <c r="T13158">
        <v>0</v>
      </c>
      <c r="V13158" t="s">
        <v>103</v>
      </c>
    </row>
    <row r="13159" spans="1:22" x14ac:dyDescent="0.2">
      <c r="A13159" s="1">
        <v>44549</v>
      </c>
      <c r="B13159">
        <v>2021</v>
      </c>
      <c r="C13159">
        <f>_xlfn.MAXIFS(Table1[ScheduleWeekWritten],Table1[ScheduleSeason],Table1[[#This Row],[ScheduleSeason]])</f>
        <v>18</v>
      </c>
      <c r="D13159">
        <v>15</v>
      </c>
      <c r="E13159" cm="1">
        <f t="array" ref="E13159">_xlfn.XLOOKUP(Table1[[#This Row],[ScheduleWeekWritten]],Table3[Game],100+Table3[Increase],Table1[[#This Row],[ScheduleWeekWritten]])</f>
        <v>15</v>
      </c>
      <c r="F13159" t="b">
        <v>0</v>
      </c>
      <c r="G13159" t="s">
        <v>158</v>
      </c>
      <c r="H13159">
        <v>30</v>
      </c>
      <c r="I13159">
        <v>31</v>
      </c>
      <c r="J13159" t="s">
        <v>33</v>
      </c>
      <c r="K13159" t="s">
        <v>35</v>
      </c>
      <c r="L13159" t="str">
        <f>_xlfn.XLOOKUP(Table1[[#This Row],[TeamFavoriteID]],Table2[team_id],Table2[team_name],_xlfn.XLOOKUP(Table1[[#This Row],[TeamFavoriteID]],Table2[team_id_pfr],Table2[team_name],"Even"))</f>
        <v>Green Bay Packers</v>
      </c>
      <c r="M13159">
        <v>-9</v>
      </c>
      <c r="N13159">
        <f>IF(Table1[[#This Row],[TeamFavorite]]=Table1[[#This Row],[TeamHome]],Table1[[#This Row],[ScoreAway]]-Table1[[#This Row],[ScoreHome]],Table1[[#This Row],[ScoreHome]]-Table1[[#This Row],[ScoreAway]])</f>
        <v>-1</v>
      </c>
      <c r="O13159">
        <f>IF(Table1[[#This Row],[SpreadActual]]&lt;Table1[[#This Row],[SpreadFavorite]],1,0)</f>
        <v>0</v>
      </c>
      <c r="P13159">
        <v>45.5</v>
      </c>
      <c r="Q13159" t="s">
        <v>166</v>
      </c>
      <c r="R13159" t="b">
        <v>0</v>
      </c>
      <c r="S13159">
        <v>43</v>
      </c>
      <c r="T13159">
        <v>11</v>
      </c>
      <c r="U13159">
        <v>52</v>
      </c>
    </row>
    <row r="13160" spans="1:22" x14ac:dyDescent="0.2">
      <c r="A13160" s="1">
        <v>44549</v>
      </c>
      <c r="B13160">
        <v>2021</v>
      </c>
      <c r="C13160">
        <f>_xlfn.MAXIFS(Table1[ScheduleWeekWritten],Table1[ScheduleSeason],Table1[[#This Row],[ScheduleSeason]])</f>
        <v>18</v>
      </c>
      <c r="D13160">
        <v>15</v>
      </c>
      <c r="E13160" cm="1">
        <f t="array" ref="E13160">_xlfn.XLOOKUP(Table1[[#This Row],[ScheduleWeekWritten]],Table3[Game],100+Table3[Increase],Table1[[#This Row],[ScheduleWeekWritten]])</f>
        <v>15</v>
      </c>
      <c r="F13160" t="b">
        <v>0</v>
      </c>
      <c r="G13160" t="s">
        <v>28</v>
      </c>
      <c r="H13160">
        <v>31</v>
      </c>
      <c r="I13160">
        <v>14</v>
      </c>
      <c r="J13160" t="s">
        <v>152</v>
      </c>
      <c r="K13160" t="s">
        <v>43</v>
      </c>
      <c r="L13160" t="str">
        <f>_xlfn.XLOOKUP(Table1[[#This Row],[TeamFavoriteID]],Table2[team_id],Table2[team_name],_xlfn.XLOOKUP(Table1[[#This Row],[TeamFavoriteID]],Table2[team_id_pfr],Table2[team_name],"Even"))</f>
        <v>Buffalo Bills</v>
      </c>
      <c r="M13160">
        <v>-14.5</v>
      </c>
      <c r="N13160">
        <f>IF(Table1[[#This Row],[TeamFavorite]]=Table1[[#This Row],[TeamHome]],Table1[[#This Row],[ScoreAway]]-Table1[[#This Row],[ScoreHome]],Table1[[#This Row],[ScoreHome]]-Table1[[#This Row],[ScoreAway]])</f>
        <v>-17</v>
      </c>
      <c r="O13160">
        <f>IF(Table1[[#This Row],[SpreadActual]]&lt;Table1[[#This Row],[SpreadFavorite]],1,0)</f>
        <v>1</v>
      </c>
      <c r="P13160">
        <v>43</v>
      </c>
      <c r="Q13160" t="s">
        <v>222</v>
      </c>
      <c r="R13160" t="b">
        <v>0</v>
      </c>
      <c r="S13160">
        <v>30</v>
      </c>
      <c r="T13160">
        <v>8</v>
      </c>
      <c r="U13160">
        <v>69</v>
      </c>
    </row>
    <row r="13161" spans="1:22" x14ac:dyDescent="0.2">
      <c r="A13161" s="1">
        <v>44549</v>
      </c>
      <c r="B13161">
        <v>2021</v>
      </c>
      <c r="C13161">
        <f>_xlfn.MAXIFS(Table1[ScheduleWeekWritten],Table1[ScheduleSeason],Table1[[#This Row],[ScheduleSeason]])</f>
        <v>18</v>
      </c>
      <c r="D13161">
        <v>15</v>
      </c>
      <c r="E13161" cm="1">
        <f t="array" ref="E13161">_xlfn.XLOOKUP(Table1[[#This Row],[ScheduleWeekWritten]],Table3[Game],100+Table3[Increase],Table1[[#This Row],[ScheduleWeekWritten]])</f>
        <v>15</v>
      </c>
      <c r="F13161" t="b">
        <v>0</v>
      </c>
      <c r="G13161" t="s">
        <v>24</v>
      </c>
      <c r="H13161">
        <v>10</v>
      </c>
      <c r="I13161">
        <v>15</v>
      </c>
      <c r="J13161" t="s">
        <v>101</v>
      </c>
      <c r="K13161" t="s">
        <v>88</v>
      </c>
      <c r="L13161" t="str">
        <f>_xlfn.XLOOKUP(Table1[[#This Row],[TeamFavoriteID]],Table2[team_id],Table2[team_name],_xlfn.XLOOKUP(Table1[[#This Row],[TeamFavoriteID]],Table2[team_id_pfr],Table2[team_name],"Even"))</f>
        <v>Denver Broncos</v>
      </c>
      <c r="M13161">
        <v>-3</v>
      </c>
      <c r="N13161">
        <f>IF(Table1[[#This Row],[TeamFavorite]]=Table1[[#This Row],[TeamHome]],Table1[[#This Row],[ScoreAway]]-Table1[[#This Row],[ScoreHome]],Table1[[#This Row],[ScoreHome]]-Table1[[#This Row],[ScoreAway]])</f>
        <v>5</v>
      </c>
      <c r="O13161">
        <f>IF(Table1[[#This Row],[SpreadActual]]&lt;Table1[[#This Row],[SpreadFavorite]],1,0)</f>
        <v>0</v>
      </c>
      <c r="P13161">
        <v>44</v>
      </c>
      <c r="Q13161" t="s">
        <v>224</v>
      </c>
      <c r="R13161" t="b">
        <v>0</v>
      </c>
      <c r="S13161">
        <v>61</v>
      </c>
      <c r="T13161">
        <v>19</v>
      </c>
      <c r="U13161">
        <v>9</v>
      </c>
    </row>
    <row r="13162" spans="1:22" x14ac:dyDescent="0.2">
      <c r="A13162" s="1">
        <v>44549</v>
      </c>
      <c r="B13162">
        <v>2021</v>
      </c>
      <c r="C13162">
        <f>_xlfn.MAXIFS(Table1[ScheduleWeekWritten],Table1[ScheduleSeason],Table1[[#This Row],[ScheduleSeason]])</f>
        <v>18</v>
      </c>
      <c r="D13162">
        <v>15</v>
      </c>
      <c r="E13162" cm="1">
        <f t="array" ref="E13162">_xlfn.XLOOKUP(Table1[[#This Row],[ScheduleWeekWritten]],Table3[Game],100+Table3[Increase],Table1[[#This Row],[ScheduleWeekWritten]])</f>
        <v>15</v>
      </c>
      <c r="F13162" t="b">
        <v>0</v>
      </c>
      <c r="G13162" t="s">
        <v>45</v>
      </c>
      <c r="H13162">
        <v>30</v>
      </c>
      <c r="I13162">
        <v>12</v>
      </c>
      <c r="J13162" t="s">
        <v>149</v>
      </c>
      <c r="K13162" t="s">
        <v>59</v>
      </c>
      <c r="L13162" t="str">
        <f>_xlfn.XLOOKUP(Table1[[#This Row],[TeamFavoriteID]],Table2[team_id],Table2[team_name],_xlfn.XLOOKUP(Table1[[#This Row],[TeamFavoriteID]],Table2[team_id_pfr],Table2[team_name],"Even"))</f>
        <v>Arizona Cardinals</v>
      </c>
      <c r="M13162">
        <v>-13</v>
      </c>
      <c r="N13162">
        <f>IF(Table1[[#This Row],[TeamFavorite]]=Table1[[#This Row],[TeamHome]],Table1[[#This Row],[ScoreAway]]-Table1[[#This Row],[ScoreHome]],Table1[[#This Row],[ScoreHome]]-Table1[[#This Row],[ScoreAway]])</f>
        <v>18</v>
      </c>
      <c r="O13162">
        <f>IF(Table1[[#This Row],[SpreadActual]]&lt;Table1[[#This Row],[SpreadFavorite]],1,0)</f>
        <v>0</v>
      </c>
      <c r="P13162">
        <v>48.5</v>
      </c>
      <c r="Q13162" t="s">
        <v>181</v>
      </c>
      <c r="R13162" t="b">
        <v>0</v>
      </c>
      <c r="S13162">
        <v>72</v>
      </c>
      <c r="T13162">
        <v>0</v>
      </c>
      <c r="V13162" t="s">
        <v>103</v>
      </c>
    </row>
    <row r="13163" spans="1:22" x14ac:dyDescent="0.2">
      <c r="A13163" s="1">
        <v>44549</v>
      </c>
      <c r="B13163">
        <v>2021</v>
      </c>
      <c r="C13163">
        <f>_xlfn.MAXIFS(Table1[ScheduleWeekWritten],Table1[ScheduleSeason],Table1[[#This Row],[ScheduleSeason]])</f>
        <v>18</v>
      </c>
      <c r="D13163">
        <v>15</v>
      </c>
      <c r="E13163" cm="1">
        <f t="array" ref="E13163">_xlfn.XLOOKUP(Table1[[#This Row],[ScheduleWeekWritten]],Table3[Game],100+Table3[Increase],Table1[[#This Row],[ScheduleWeekWritten]])</f>
        <v>15</v>
      </c>
      <c r="F13163" t="b">
        <v>0</v>
      </c>
      <c r="G13163" t="s">
        <v>154</v>
      </c>
      <c r="H13163">
        <v>16</v>
      </c>
      <c r="I13163">
        <v>30</v>
      </c>
      <c r="J13163" t="s">
        <v>177</v>
      </c>
      <c r="K13163" t="s">
        <v>161</v>
      </c>
      <c r="L13163" t="str">
        <f>_xlfn.XLOOKUP(Table1[[#This Row],[TeamFavoriteID]],Table2[team_id],Table2[team_name],_xlfn.XLOOKUP(Table1[[#This Row],[TeamFavoriteID]],Table2[team_id_pfr],Table2[team_name],"Even"))</f>
        <v>Jacksonville Jaguars</v>
      </c>
      <c r="M13163">
        <v>-6</v>
      </c>
      <c r="N13163">
        <f>IF(Table1[[#This Row],[TeamFavorite]]=Table1[[#This Row],[TeamHome]],Table1[[#This Row],[ScoreAway]]-Table1[[#This Row],[ScoreHome]],Table1[[#This Row],[ScoreHome]]-Table1[[#This Row],[ScoreAway]])</f>
        <v>14</v>
      </c>
      <c r="O13163">
        <f>IF(Table1[[#This Row],[SpreadActual]]&lt;Table1[[#This Row],[SpreadFavorite]],1,0)</f>
        <v>0</v>
      </c>
      <c r="P13163">
        <v>40</v>
      </c>
      <c r="Q13163" t="s">
        <v>214</v>
      </c>
      <c r="R13163" t="b">
        <v>0</v>
      </c>
      <c r="S13163">
        <v>80</v>
      </c>
      <c r="T13163">
        <v>12</v>
      </c>
      <c r="U13163">
        <v>71</v>
      </c>
    </row>
    <row r="13164" spans="1:22" x14ac:dyDescent="0.2">
      <c r="A13164" s="1">
        <v>44549</v>
      </c>
      <c r="B13164">
        <v>2021</v>
      </c>
      <c r="C13164">
        <f>_xlfn.MAXIFS(Table1[ScheduleWeekWritten],Table1[ScheduleSeason],Table1[[#This Row],[ScheduleSeason]])</f>
        <v>18</v>
      </c>
      <c r="D13164">
        <v>15</v>
      </c>
      <c r="E13164" cm="1">
        <f t="array" ref="E13164">_xlfn.XLOOKUP(Table1[[#This Row],[ScheduleWeekWritten]],Table3[Game],100+Table3[Increase],Table1[[#This Row],[ScheduleWeekWritten]])</f>
        <v>15</v>
      </c>
      <c r="F13164" t="b">
        <v>0</v>
      </c>
      <c r="G13164" t="s">
        <v>19</v>
      </c>
      <c r="H13164">
        <v>31</v>
      </c>
      <c r="I13164">
        <v>24</v>
      </c>
      <c r="J13164" t="s">
        <v>31</v>
      </c>
      <c r="K13164" t="s">
        <v>91</v>
      </c>
      <c r="L13164" t="str">
        <f>_xlfn.XLOOKUP(Table1[[#This Row],[TeamFavoriteID]],Table2[team_id],Table2[team_name],_xlfn.XLOOKUP(Table1[[#This Row],[TeamFavoriteID]],Table2[team_id_pfr],Table2[team_name],"Even"))</f>
        <v>Miami Dolphins</v>
      </c>
      <c r="M13164">
        <v>-10</v>
      </c>
      <c r="N13164">
        <f>IF(Table1[[#This Row],[TeamFavorite]]=Table1[[#This Row],[TeamHome]],Table1[[#This Row],[ScoreAway]]-Table1[[#This Row],[ScoreHome]],Table1[[#This Row],[ScoreHome]]-Table1[[#This Row],[ScoreAway]])</f>
        <v>-7</v>
      </c>
      <c r="O13164">
        <f>IF(Table1[[#This Row],[SpreadActual]]&lt;Table1[[#This Row],[SpreadFavorite]],1,0)</f>
        <v>0</v>
      </c>
      <c r="P13164">
        <v>42</v>
      </c>
      <c r="Q13164" t="s">
        <v>212</v>
      </c>
      <c r="R13164" t="b">
        <v>0</v>
      </c>
      <c r="S13164">
        <v>82</v>
      </c>
      <c r="T13164">
        <v>9</v>
      </c>
      <c r="U13164">
        <v>70</v>
      </c>
    </row>
    <row r="13165" spans="1:22" x14ac:dyDescent="0.2">
      <c r="A13165" s="1">
        <v>44549</v>
      </c>
      <c r="B13165">
        <v>2021</v>
      </c>
      <c r="C13165">
        <f>_xlfn.MAXIFS(Table1[ScheduleWeekWritten],Table1[ScheduleSeason],Table1[[#This Row],[ScheduleSeason]])</f>
        <v>18</v>
      </c>
      <c r="D13165">
        <v>15</v>
      </c>
      <c r="E13165" cm="1">
        <f t="array" ref="E13165">_xlfn.XLOOKUP(Table1[[#This Row],[ScheduleWeekWritten]],Table3[Game],100+Table3[Increase],Table1[[#This Row],[ScheduleWeekWritten]])</f>
        <v>15</v>
      </c>
      <c r="F13165" t="b">
        <v>0</v>
      </c>
      <c r="G13165" t="s">
        <v>50</v>
      </c>
      <c r="H13165">
        <v>6</v>
      </c>
      <c r="I13165">
        <v>21</v>
      </c>
      <c r="J13165" t="s">
        <v>67</v>
      </c>
      <c r="K13165" t="s">
        <v>68</v>
      </c>
      <c r="L13165" t="str">
        <f>_xlfn.XLOOKUP(Table1[[#This Row],[TeamFavoriteID]],Table2[team_id],Table2[team_name],_xlfn.XLOOKUP(Table1[[#This Row],[TeamFavoriteID]],Table2[team_id_pfr],Table2[team_name],"Even"))</f>
        <v>Dallas Cowboys</v>
      </c>
      <c r="M13165">
        <v>-12</v>
      </c>
      <c r="N13165">
        <f>IF(Table1[[#This Row],[TeamFavorite]]=Table1[[#This Row],[TeamHome]],Table1[[#This Row],[ScoreAway]]-Table1[[#This Row],[ScoreHome]],Table1[[#This Row],[ScoreHome]]-Table1[[#This Row],[ScoreAway]])</f>
        <v>-15</v>
      </c>
      <c r="O13165">
        <f>IF(Table1[[#This Row],[SpreadActual]]&lt;Table1[[#This Row],[SpreadFavorite]],1,0)</f>
        <v>1</v>
      </c>
      <c r="P13165">
        <v>43.5</v>
      </c>
      <c r="Q13165" t="s">
        <v>197</v>
      </c>
      <c r="R13165" t="b">
        <v>0</v>
      </c>
      <c r="S13165">
        <v>37</v>
      </c>
      <c r="T13165">
        <v>8</v>
      </c>
      <c r="U13165">
        <v>54</v>
      </c>
    </row>
    <row r="13166" spans="1:22" x14ac:dyDescent="0.2">
      <c r="A13166" s="1">
        <v>44549</v>
      </c>
      <c r="B13166">
        <v>2021</v>
      </c>
      <c r="C13166">
        <f>_xlfn.MAXIFS(Table1[ScheduleWeekWritten],Table1[ScheduleSeason],Table1[[#This Row],[ScheduleSeason]])</f>
        <v>18</v>
      </c>
      <c r="D13166">
        <v>15</v>
      </c>
      <c r="E13166" cm="1">
        <f t="array" ref="E13166">_xlfn.XLOOKUP(Table1[[#This Row],[ScheduleWeekWritten]],Table3[Game],100+Table3[Increase],Table1[[#This Row],[ScheduleWeekWritten]])</f>
        <v>15</v>
      </c>
      <c r="F13166" t="b">
        <v>0</v>
      </c>
      <c r="G13166" t="s">
        <v>49</v>
      </c>
      <c r="H13166">
        <v>19</v>
      </c>
      <c r="I13166">
        <v>13</v>
      </c>
      <c r="J13166" t="s">
        <v>171</v>
      </c>
      <c r="K13166" t="s">
        <v>51</v>
      </c>
      <c r="L13166" t="str">
        <f>_xlfn.XLOOKUP(Table1[[#This Row],[TeamFavoriteID]],Table2[team_id],Table2[team_name],_xlfn.XLOOKUP(Table1[[#This Row],[TeamFavoriteID]],Table2[team_id_pfr],Table2[team_name],"Even"))</f>
        <v>Pittsburgh Steelers</v>
      </c>
      <c r="M13166">
        <v>-1</v>
      </c>
      <c r="N13166">
        <f>IF(Table1[[#This Row],[TeamFavorite]]=Table1[[#This Row],[TeamHome]],Table1[[#This Row],[ScoreAway]]-Table1[[#This Row],[ScoreHome]],Table1[[#This Row],[ScoreHome]]-Table1[[#This Row],[ScoreAway]])</f>
        <v>-6</v>
      </c>
      <c r="O13166">
        <f>IF(Table1[[#This Row],[SpreadActual]]&lt;Table1[[#This Row],[SpreadFavorite]],1,0)</f>
        <v>1</v>
      </c>
      <c r="P13166">
        <v>44</v>
      </c>
      <c r="Q13166" t="s">
        <v>175</v>
      </c>
      <c r="R13166" t="b">
        <v>0</v>
      </c>
      <c r="S13166">
        <v>32</v>
      </c>
      <c r="T13166">
        <v>11</v>
      </c>
      <c r="U13166">
        <v>74</v>
      </c>
    </row>
    <row r="13167" spans="1:22" x14ac:dyDescent="0.2">
      <c r="A13167" s="1">
        <v>44549</v>
      </c>
      <c r="B13167">
        <v>2021</v>
      </c>
      <c r="C13167">
        <f>_xlfn.MAXIFS(Table1[ScheduleWeekWritten],Table1[ScheduleSeason],Table1[[#This Row],[ScheduleSeason]])</f>
        <v>18</v>
      </c>
      <c r="D13167">
        <v>15</v>
      </c>
      <c r="E13167" cm="1">
        <f t="array" ref="E13167">_xlfn.XLOOKUP(Table1[[#This Row],[ScheduleWeekWritten]],Table3[Game],100+Table3[Increase],Table1[[#This Row],[ScheduleWeekWritten]])</f>
        <v>15</v>
      </c>
      <c r="F13167" t="b">
        <v>0</v>
      </c>
      <c r="G13167" t="s">
        <v>53</v>
      </c>
      <c r="H13167">
        <v>31</v>
      </c>
      <c r="I13167">
        <v>13</v>
      </c>
      <c r="J13167" t="s">
        <v>38</v>
      </c>
      <c r="K13167" t="s">
        <v>87</v>
      </c>
      <c r="L13167" t="str">
        <f>_xlfn.XLOOKUP(Table1[[#This Row],[TeamFavoriteID]],Table2[team_id],Table2[team_name],_xlfn.XLOOKUP(Table1[[#This Row],[TeamFavoriteID]],Table2[team_id_pfr],Table2[team_name],"Even"))</f>
        <v>San Francisco 49ers</v>
      </c>
      <c r="M13167">
        <v>-9</v>
      </c>
      <c r="N13167">
        <f>IF(Table1[[#This Row],[TeamFavorite]]=Table1[[#This Row],[TeamHome]],Table1[[#This Row],[ScoreAway]]-Table1[[#This Row],[ScoreHome]],Table1[[#This Row],[ScoreHome]]-Table1[[#This Row],[ScoreAway]])</f>
        <v>-18</v>
      </c>
      <c r="O13167">
        <f>IF(Table1[[#This Row],[SpreadActual]]&lt;Table1[[#This Row],[SpreadFavorite]],1,0)</f>
        <v>1</v>
      </c>
      <c r="P13167">
        <v>47.5</v>
      </c>
      <c r="Q13167" t="s">
        <v>203</v>
      </c>
      <c r="R13167" t="b">
        <v>0</v>
      </c>
      <c r="S13167">
        <v>46</v>
      </c>
      <c r="T13167">
        <v>0</v>
      </c>
      <c r="U13167">
        <v>81</v>
      </c>
    </row>
    <row r="13168" spans="1:22" x14ac:dyDescent="0.2">
      <c r="A13168" s="1">
        <v>44549</v>
      </c>
      <c r="B13168">
        <v>2021</v>
      </c>
      <c r="C13168">
        <f>_xlfn.MAXIFS(Table1[ScheduleWeekWritten],Table1[ScheduleSeason],Table1[[#This Row],[ScheduleSeason]])</f>
        <v>18</v>
      </c>
      <c r="D13168">
        <v>15</v>
      </c>
      <c r="E13168" cm="1">
        <f t="array" ref="E13168">_xlfn.XLOOKUP(Table1[[#This Row],[ScheduleWeekWritten]],Table3[Game],100+Table3[Increase],Table1[[#This Row],[ScheduleWeekWritten]])</f>
        <v>15</v>
      </c>
      <c r="F13168" t="b">
        <v>0</v>
      </c>
      <c r="G13168" t="s">
        <v>127</v>
      </c>
      <c r="H13168">
        <v>0</v>
      </c>
      <c r="I13168">
        <v>9</v>
      </c>
      <c r="J13168" t="s">
        <v>95</v>
      </c>
      <c r="K13168" t="s">
        <v>133</v>
      </c>
      <c r="L13168" t="str">
        <f>_xlfn.XLOOKUP(Table1[[#This Row],[TeamFavoriteID]],Table2[team_id],Table2[team_name],_xlfn.XLOOKUP(Table1[[#This Row],[TeamFavoriteID]],Table2[team_id_pfr],Table2[team_name],"Even"))</f>
        <v>Tampa Bay Buccaneers</v>
      </c>
      <c r="M13168">
        <v>-11.5</v>
      </c>
      <c r="N13168">
        <f>IF(Table1[[#This Row],[TeamFavorite]]=Table1[[#This Row],[TeamHome]],Table1[[#This Row],[ScoreAway]]-Table1[[#This Row],[ScoreHome]],Table1[[#This Row],[ScoreHome]]-Table1[[#This Row],[ScoreAway]])</f>
        <v>9</v>
      </c>
      <c r="O13168">
        <f>IF(Table1[[#This Row],[SpreadActual]]&lt;Table1[[#This Row],[SpreadFavorite]],1,0)</f>
        <v>0</v>
      </c>
      <c r="P13168">
        <v>45.5</v>
      </c>
      <c r="Q13168" t="s">
        <v>168</v>
      </c>
      <c r="R13168" t="b">
        <v>0</v>
      </c>
      <c r="S13168">
        <v>75</v>
      </c>
      <c r="T13168">
        <v>0</v>
      </c>
      <c r="U13168">
        <v>99</v>
      </c>
    </row>
    <row r="13169" spans="1:22" x14ac:dyDescent="0.2">
      <c r="A13169" s="1">
        <v>44550</v>
      </c>
      <c r="B13169">
        <v>2021</v>
      </c>
      <c r="C13169">
        <f>_xlfn.MAXIFS(Table1[ScheduleWeekWritten],Table1[ScheduleSeason],Table1[[#This Row],[ScheduleSeason]])</f>
        <v>18</v>
      </c>
      <c r="D13169">
        <v>15</v>
      </c>
      <c r="E13169" cm="1">
        <f t="array" ref="E13169">_xlfn.XLOOKUP(Table1[[#This Row],[ScheduleWeekWritten]],Table3[Game],100+Table3[Increase],Table1[[#This Row],[ScheduleWeekWritten]])</f>
        <v>15</v>
      </c>
      <c r="F13169" t="b">
        <v>0</v>
      </c>
      <c r="G13169" t="s">
        <v>46</v>
      </c>
      <c r="H13169">
        <v>9</v>
      </c>
      <c r="I13169">
        <v>17</v>
      </c>
      <c r="J13169" t="s">
        <v>54</v>
      </c>
      <c r="K13169" t="s">
        <v>55</v>
      </c>
      <c r="L13169" t="str">
        <f>_xlfn.XLOOKUP(Table1[[#This Row],[TeamFavoriteID]],Table2[team_id],Table2[team_name],_xlfn.XLOOKUP(Table1[[#This Row],[TeamFavoriteID]],Table2[team_id_pfr],Table2[team_name],"Even"))</f>
        <v>Minnesota Vikings</v>
      </c>
      <c r="M13169">
        <v>-7</v>
      </c>
      <c r="N13169">
        <f>IF(Table1[[#This Row],[TeamFavorite]]=Table1[[#This Row],[TeamHome]],Table1[[#This Row],[ScoreAway]]-Table1[[#This Row],[ScoreHome]],Table1[[#This Row],[ScoreHome]]-Table1[[#This Row],[ScoreAway]])</f>
        <v>-8</v>
      </c>
      <c r="O13169">
        <f>IF(Table1[[#This Row],[SpreadActual]]&lt;Table1[[#This Row],[SpreadFavorite]],1,0)</f>
        <v>1</v>
      </c>
      <c r="P13169">
        <v>47</v>
      </c>
      <c r="Q13169" t="s">
        <v>114</v>
      </c>
      <c r="R13169" t="b">
        <v>0</v>
      </c>
      <c r="S13169">
        <v>37</v>
      </c>
      <c r="T13169">
        <v>8</v>
      </c>
      <c r="U13169">
        <v>75</v>
      </c>
    </row>
    <row r="13170" spans="1:22" x14ac:dyDescent="0.2">
      <c r="A13170" s="1">
        <v>44550</v>
      </c>
      <c r="B13170">
        <v>2021</v>
      </c>
      <c r="C13170">
        <f>_xlfn.MAXIFS(Table1[ScheduleWeekWritten],Table1[ScheduleSeason],Table1[[#This Row],[ScheduleSeason]])</f>
        <v>18</v>
      </c>
      <c r="D13170">
        <v>15</v>
      </c>
      <c r="E13170" cm="1">
        <f t="array" ref="E13170">_xlfn.XLOOKUP(Table1[[#This Row],[ScheduleWeekWritten]],Table3[Game],100+Table3[Increase],Table1[[#This Row],[ScheduleWeekWritten]])</f>
        <v>15</v>
      </c>
      <c r="F13170" t="b">
        <v>0</v>
      </c>
      <c r="G13170" t="s">
        <v>62</v>
      </c>
      <c r="H13170">
        <v>14</v>
      </c>
      <c r="I13170">
        <v>16</v>
      </c>
      <c r="J13170" t="s">
        <v>217</v>
      </c>
      <c r="K13170" t="s">
        <v>21</v>
      </c>
      <c r="L13170" t="str">
        <f>_xlfn.XLOOKUP(Table1[[#This Row],[TeamFavoriteID]],Table2[team_id],Table2[team_name],_xlfn.XLOOKUP(Table1[[#This Row],[TeamFavoriteID]],Table2[team_id_pfr],Table2[team_name],"Even"))</f>
        <v>Las Vegas Raiders</v>
      </c>
      <c r="M13170">
        <v>-1</v>
      </c>
      <c r="N13170">
        <f>IF(Table1[[#This Row],[TeamFavorite]]=Table1[[#This Row],[TeamHome]],Table1[[#This Row],[ScoreAway]]-Table1[[#This Row],[ScoreHome]],Table1[[#This Row],[ScoreHome]]-Table1[[#This Row],[ScoreAway]])</f>
        <v>-2</v>
      </c>
      <c r="O13170">
        <f>IF(Table1[[#This Row],[SpreadActual]]&lt;Table1[[#This Row],[SpreadFavorite]],1,0)</f>
        <v>1</v>
      </c>
      <c r="P13170">
        <v>40.5</v>
      </c>
      <c r="Q13170" t="s">
        <v>170</v>
      </c>
      <c r="R13170" t="b">
        <v>0</v>
      </c>
      <c r="S13170">
        <v>40</v>
      </c>
      <c r="T13170">
        <v>8</v>
      </c>
      <c r="U13170">
        <v>47</v>
      </c>
    </row>
    <row r="13171" spans="1:22" x14ac:dyDescent="0.2">
      <c r="A13171" s="1">
        <v>44551</v>
      </c>
      <c r="B13171">
        <v>2021</v>
      </c>
      <c r="C13171">
        <f>_xlfn.MAXIFS(Table1[ScheduleWeekWritten],Table1[ScheduleSeason],Table1[[#This Row],[ScheduleSeason]])</f>
        <v>18</v>
      </c>
      <c r="D13171">
        <v>15</v>
      </c>
      <c r="E13171" cm="1">
        <f t="array" ref="E13171">_xlfn.XLOOKUP(Table1[[#This Row],[ScheduleWeekWritten]],Table3[Game],100+Table3[Increase],Table1[[#This Row],[ScheduleWeekWritten]])</f>
        <v>15</v>
      </c>
      <c r="F13171" t="b">
        <v>0</v>
      </c>
      <c r="G13171" t="s">
        <v>39</v>
      </c>
      <c r="H13171">
        <v>20</v>
      </c>
      <c r="I13171">
        <v>10</v>
      </c>
      <c r="J13171" t="s">
        <v>128</v>
      </c>
      <c r="K13171" t="s">
        <v>40</v>
      </c>
      <c r="L13171" t="str">
        <f>_xlfn.XLOOKUP(Table1[[#This Row],[TeamFavoriteID]],Table2[team_id],Table2[team_name],_xlfn.XLOOKUP(Table1[[#This Row],[TeamFavoriteID]],Table2[team_id_pfr],Table2[team_name],"Even"))</f>
        <v>Los Angeles Rams</v>
      </c>
      <c r="M13171">
        <v>-7</v>
      </c>
      <c r="N13171">
        <f>IF(Table1[[#This Row],[TeamFavorite]]=Table1[[#This Row],[TeamHome]],Table1[[#This Row],[ScoreAway]]-Table1[[#This Row],[ScoreHome]],Table1[[#This Row],[ScoreHome]]-Table1[[#This Row],[ScoreAway]])</f>
        <v>-10</v>
      </c>
      <c r="O13171">
        <f>IF(Table1[[#This Row],[SpreadActual]]&lt;Table1[[#This Row],[SpreadFavorite]],1,0)</f>
        <v>1</v>
      </c>
      <c r="P13171">
        <v>47</v>
      </c>
      <c r="Q13171" t="s">
        <v>218</v>
      </c>
      <c r="R13171" t="b">
        <v>0</v>
      </c>
      <c r="S13171">
        <v>72</v>
      </c>
      <c r="T13171">
        <v>0</v>
      </c>
      <c r="V13171" t="s">
        <v>103</v>
      </c>
    </row>
    <row r="13172" spans="1:22" x14ac:dyDescent="0.2">
      <c r="A13172" s="1">
        <v>44551</v>
      </c>
      <c r="B13172">
        <v>2021</v>
      </c>
      <c r="C13172">
        <f>_xlfn.MAXIFS(Table1[ScheduleWeekWritten],Table1[ScheduleSeason],Table1[[#This Row],[ScheduleSeason]])</f>
        <v>18</v>
      </c>
      <c r="D13172">
        <v>15</v>
      </c>
      <c r="E13172" cm="1">
        <f t="array" ref="E13172">_xlfn.XLOOKUP(Table1[[#This Row],[ScheduleWeekWritten]],Table3[Game],100+Table3[Increase],Table1[[#This Row],[ScheduleWeekWritten]])</f>
        <v>15</v>
      </c>
      <c r="F13172" t="b">
        <v>0</v>
      </c>
      <c r="G13172" t="s">
        <v>58</v>
      </c>
      <c r="H13172">
        <v>27</v>
      </c>
      <c r="I13172">
        <v>17</v>
      </c>
      <c r="J13172" t="s">
        <v>219</v>
      </c>
      <c r="K13172" t="s">
        <v>77</v>
      </c>
      <c r="L13172" t="str">
        <f>_xlfn.XLOOKUP(Table1[[#This Row],[TeamFavoriteID]],Table2[team_id],Table2[team_name],_xlfn.XLOOKUP(Table1[[#This Row],[TeamFavoriteID]],Table2[team_id_pfr],Table2[team_name],"Even"))</f>
        <v>Philadelphia Eagles</v>
      </c>
      <c r="M13172">
        <v>-10</v>
      </c>
      <c r="N13172">
        <f>IF(Table1[[#This Row],[TeamFavorite]]=Table1[[#This Row],[TeamHome]],Table1[[#This Row],[ScoreAway]]-Table1[[#This Row],[ScoreHome]],Table1[[#This Row],[ScoreHome]]-Table1[[#This Row],[ScoreAway]])</f>
        <v>-10</v>
      </c>
      <c r="O13172">
        <f>IF(Table1[[#This Row],[SpreadActual]]&lt;Table1[[#This Row],[SpreadFavorite]],1,0)</f>
        <v>0</v>
      </c>
      <c r="P13172">
        <v>39.5</v>
      </c>
      <c r="Q13172" t="s">
        <v>183</v>
      </c>
      <c r="R13172" t="b">
        <v>0</v>
      </c>
      <c r="S13172">
        <v>42</v>
      </c>
      <c r="T13172">
        <v>7</v>
      </c>
      <c r="U13172">
        <v>57</v>
      </c>
    </row>
    <row r="13173" spans="1:22" x14ac:dyDescent="0.2">
      <c r="A13173" s="1">
        <v>44553</v>
      </c>
      <c r="B13173">
        <v>2021</v>
      </c>
      <c r="C13173">
        <f>_xlfn.MAXIFS(Table1[ScheduleWeekWritten],Table1[ScheduleSeason],Table1[[#This Row],[ScheduleSeason]])</f>
        <v>18</v>
      </c>
      <c r="D13173">
        <v>16</v>
      </c>
      <c r="E13173" cm="1">
        <f t="array" ref="E13173">_xlfn.XLOOKUP(Table1[[#This Row],[ScheduleWeekWritten]],Table3[Game],100+Table3[Increase],Table1[[#This Row],[ScheduleWeekWritten]])</f>
        <v>16</v>
      </c>
      <c r="F13173" t="b">
        <v>0</v>
      </c>
      <c r="G13173" t="s">
        <v>171</v>
      </c>
      <c r="H13173">
        <v>20</v>
      </c>
      <c r="I13173">
        <v>17</v>
      </c>
      <c r="J13173" t="s">
        <v>53</v>
      </c>
      <c r="K13173" t="s">
        <v>87</v>
      </c>
      <c r="L13173" t="str">
        <f>_xlfn.XLOOKUP(Table1[[#This Row],[TeamFavoriteID]],Table2[team_id],Table2[team_name],_xlfn.XLOOKUP(Table1[[#This Row],[TeamFavoriteID]],Table2[team_id_pfr],Table2[team_name],"Even"))</f>
        <v>San Francisco 49ers</v>
      </c>
      <c r="M13173">
        <v>-3.5</v>
      </c>
      <c r="N13173">
        <f>IF(Table1[[#This Row],[TeamFavorite]]=Table1[[#This Row],[TeamHome]],Table1[[#This Row],[ScoreAway]]-Table1[[#This Row],[ScoreHome]],Table1[[#This Row],[ScoreHome]]-Table1[[#This Row],[ScoreAway]])</f>
        <v>3</v>
      </c>
      <c r="O13173">
        <f>IF(Table1[[#This Row],[SpreadActual]]&lt;Table1[[#This Row],[SpreadFavorite]],1,0)</f>
        <v>0</v>
      </c>
      <c r="P13173">
        <v>45.5</v>
      </c>
      <c r="Q13173" t="s">
        <v>172</v>
      </c>
      <c r="R13173" t="b">
        <v>0</v>
      </c>
      <c r="S13173">
        <v>48</v>
      </c>
      <c r="T13173">
        <v>7</v>
      </c>
      <c r="U13173">
        <v>46</v>
      </c>
    </row>
    <row r="13174" spans="1:22" x14ac:dyDescent="0.2">
      <c r="A13174" s="1">
        <v>44555</v>
      </c>
      <c r="B13174">
        <v>2021</v>
      </c>
      <c r="C13174">
        <f>_xlfn.MAXIFS(Table1[ScheduleWeekWritten],Table1[ScheduleSeason],Table1[[#This Row],[ScheduleSeason]])</f>
        <v>18</v>
      </c>
      <c r="D13174">
        <v>16</v>
      </c>
      <c r="E13174" cm="1">
        <f t="array" ref="E13174">_xlfn.XLOOKUP(Table1[[#This Row],[ScheduleWeekWritten]],Table3[Game],100+Table3[Increase],Table1[[#This Row],[ScheduleWeekWritten]])</f>
        <v>16</v>
      </c>
      <c r="F13174" t="b">
        <v>0</v>
      </c>
      <c r="G13174" t="s">
        <v>149</v>
      </c>
      <c r="H13174">
        <v>16</v>
      </c>
      <c r="I13174">
        <v>22</v>
      </c>
      <c r="J13174" t="s">
        <v>140</v>
      </c>
      <c r="K13174" t="s">
        <v>59</v>
      </c>
      <c r="L13174" t="str">
        <f>_xlfn.XLOOKUP(Table1[[#This Row],[TeamFavoriteID]],Table2[team_id],Table2[team_name],_xlfn.XLOOKUP(Table1[[#This Row],[TeamFavoriteID]],Table2[team_id_pfr],Table2[team_name],"Even"))</f>
        <v>Arizona Cardinals</v>
      </c>
      <c r="M13174">
        <v>-3</v>
      </c>
      <c r="N13174">
        <f>IF(Table1[[#This Row],[TeamFavorite]]=Table1[[#This Row],[TeamHome]],Table1[[#This Row],[ScoreAway]]-Table1[[#This Row],[ScoreHome]],Table1[[#This Row],[ScoreHome]]-Table1[[#This Row],[ScoreAway]])</f>
        <v>6</v>
      </c>
      <c r="O13174">
        <f>IF(Table1[[#This Row],[SpreadActual]]&lt;Table1[[#This Row],[SpreadFavorite]],1,0)</f>
        <v>0</v>
      </c>
      <c r="P13174">
        <v>48</v>
      </c>
      <c r="Q13174" t="s">
        <v>221</v>
      </c>
      <c r="R13174" t="b">
        <v>0</v>
      </c>
      <c r="S13174">
        <v>72</v>
      </c>
      <c r="T13174">
        <v>0</v>
      </c>
      <c r="V13174" t="s">
        <v>103</v>
      </c>
    </row>
    <row r="13175" spans="1:22" x14ac:dyDescent="0.2">
      <c r="A13175" s="1">
        <v>44555</v>
      </c>
      <c r="B13175">
        <v>2021</v>
      </c>
      <c r="C13175">
        <f>_xlfn.MAXIFS(Table1[ScheduleWeekWritten],Table1[ScheduleSeason],Table1[[#This Row],[ScheduleSeason]])</f>
        <v>18</v>
      </c>
      <c r="D13175">
        <v>16</v>
      </c>
      <c r="E13175" cm="1">
        <f t="array" ref="E13175">_xlfn.XLOOKUP(Table1[[#This Row],[ScheduleWeekWritten]],Table3[Game],100+Table3[Increase],Table1[[#This Row],[ScheduleWeekWritten]])</f>
        <v>16</v>
      </c>
      <c r="F13175" t="b">
        <v>0</v>
      </c>
      <c r="G13175" t="s">
        <v>33</v>
      </c>
      <c r="H13175">
        <v>24</v>
      </c>
      <c r="I13175">
        <v>22</v>
      </c>
      <c r="J13175" t="s">
        <v>62</v>
      </c>
      <c r="K13175" t="s">
        <v>35</v>
      </c>
      <c r="L13175" t="str">
        <f>_xlfn.XLOOKUP(Table1[[#This Row],[TeamFavoriteID]],Table2[team_id],Table2[team_name],_xlfn.XLOOKUP(Table1[[#This Row],[TeamFavoriteID]],Table2[team_id_pfr],Table2[team_name],"Even"))</f>
        <v>Green Bay Packers</v>
      </c>
      <c r="M13175">
        <v>-7.5</v>
      </c>
      <c r="N13175">
        <f>IF(Table1[[#This Row],[TeamFavorite]]=Table1[[#This Row],[TeamHome]],Table1[[#This Row],[ScoreAway]]-Table1[[#This Row],[ScoreHome]],Table1[[#This Row],[ScoreHome]]-Table1[[#This Row],[ScoreAway]])</f>
        <v>-2</v>
      </c>
      <c r="O13175">
        <f>IF(Table1[[#This Row],[SpreadActual]]&lt;Table1[[#This Row],[SpreadFavorite]],1,0)</f>
        <v>0</v>
      </c>
      <c r="P13175">
        <v>46.5</v>
      </c>
      <c r="Q13175" t="s">
        <v>82</v>
      </c>
      <c r="R13175" t="b">
        <v>0</v>
      </c>
      <c r="S13175">
        <v>35</v>
      </c>
      <c r="T13175">
        <v>11</v>
      </c>
      <c r="U13175">
        <v>49</v>
      </c>
    </row>
    <row r="13176" spans="1:22" x14ac:dyDescent="0.2">
      <c r="A13176" s="1">
        <v>44556</v>
      </c>
      <c r="B13176">
        <v>2021</v>
      </c>
      <c r="C13176">
        <f>_xlfn.MAXIFS(Table1[ScheduleWeekWritten],Table1[ScheduleSeason],Table1[[#This Row],[ScheduleSeason]])</f>
        <v>18</v>
      </c>
      <c r="D13176">
        <v>16</v>
      </c>
      <c r="E13176" cm="1">
        <f t="array" ref="E13176">_xlfn.XLOOKUP(Table1[[#This Row],[ScheduleWeekWritten]],Table3[Game],100+Table3[Increase],Table1[[#This Row],[ScheduleWeekWritten]])</f>
        <v>16</v>
      </c>
      <c r="F13176" t="b">
        <v>0</v>
      </c>
      <c r="G13176" t="s">
        <v>38</v>
      </c>
      <c r="H13176">
        <v>20</v>
      </c>
      <c r="I13176">
        <v>16</v>
      </c>
      <c r="J13176" t="s">
        <v>45</v>
      </c>
      <c r="K13176" t="s">
        <v>109</v>
      </c>
      <c r="L13176" t="str">
        <f>_xlfn.XLOOKUP(Table1[[#This Row],[TeamFavoriteID]],Table2[team_id],Table2[team_name],_xlfn.XLOOKUP(Table1[[#This Row],[TeamFavoriteID]],Table2[team_id_pfr],Table2[team_name],"Even"))</f>
        <v>Atlanta Falcons</v>
      </c>
      <c r="M13176">
        <v>-7.5</v>
      </c>
      <c r="N13176">
        <f>IF(Table1[[#This Row],[TeamFavorite]]=Table1[[#This Row],[TeamHome]],Table1[[#This Row],[ScoreAway]]-Table1[[#This Row],[ScoreHome]],Table1[[#This Row],[ScoreHome]]-Table1[[#This Row],[ScoreAway]])</f>
        <v>-4</v>
      </c>
      <c r="O13176">
        <f>IF(Table1[[#This Row],[SpreadActual]]&lt;Table1[[#This Row],[SpreadFavorite]],1,0)</f>
        <v>0</v>
      </c>
      <c r="P13176">
        <v>42.5</v>
      </c>
      <c r="Q13176" t="s">
        <v>213</v>
      </c>
      <c r="R13176" t="b">
        <v>0</v>
      </c>
      <c r="S13176">
        <v>72</v>
      </c>
      <c r="T13176">
        <v>0</v>
      </c>
      <c r="V13176" t="s">
        <v>103</v>
      </c>
    </row>
    <row r="13177" spans="1:22" x14ac:dyDescent="0.2">
      <c r="A13177" s="1">
        <v>44556</v>
      </c>
      <c r="B13177">
        <v>2021</v>
      </c>
      <c r="C13177">
        <f>_xlfn.MAXIFS(Table1[ScheduleWeekWritten],Table1[ScheduleSeason],Table1[[#This Row],[ScheduleSeason]])</f>
        <v>18</v>
      </c>
      <c r="D13177">
        <v>16</v>
      </c>
      <c r="E13177" cm="1">
        <f t="array" ref="E13177">_xlfn.XLOOKUP(Table1[[#This Row],[ScheduleWeekWritten]],Table3[Game],100+Table3[Increase],Table1[[#This Row],[ScheduleWeekWritten]])</f>
        <v>16</v>
      </c>
      <c r="F13177" t="b">
        <v>0</v>
      </c>
      <c r="G13177" t="s">
        <v>152</v>
      </c>
      <c r="H13177">
        <v>6</v>
      </c>
      <c r="I13177">
        <v>32</v>
      </c>
      <c r="J13177" t="s">
        <v>127</v>
      </c>
      <c r="K13177" t="s">
        <v>133</v>
      </c>
      <c r="L13177" t="str">
        <f>_xlfn.XLOOKUP(Table1[[#This Row],[TeamFavoriteID]],Table2[team_id],Table2[team_name],_xlfn.XLOOKUP(Table1[[#This Row],[TeamFavoriteID]],Table2[team_id_pfr],Table2[team_name],"Even"))</f>
        <v>Tampa Bay Buccaneers</v>
      </c>
      <c r="M13177">
        <v>-11</v>
      </c>
      <c r="N13177">
        <f>IF(Table1[[#This Row],[TeamFavorite]]=Table1[[#This Row],[TeamHome]],Table1[[#This Row],[ScoreAway]]-Table1[[#This Row],[ScoreHome]],Table1[[#This Row],[ScoreHome]]-Table1[[#This Row],[ScoreAway]])</f>
        <v>-26</v>
      </c>
      <c r="O13177">
        <f>IF(Table1[[#This Row],[SpreadActual]]&lt;Table1[[#This Row],[SpreadFavorite]],1,0)</f>
        <v>1</v>
      </c>
      <c r="P13177">
        <v>44.5</v>
      </c>
      <c r="Q13177" t="s">
        <v>160</v>
      </c>
      <c r="R13177" t="b">
        <v>0</v>
      </c>
      <c r="S13177">
        <v>73</v>
      </c>
      <c r="T13177">
        <v>8</v>
      </c>
      <c r="U13177">
        <v>41</v>
      </c>
    </row>
    <row r="13178" spans="1:22" x14ac:dyDescent="0.2">
      <c r="A13178" s="1">
        <v>44556</v>
      </c>
      <c r="B13178">
        <v>2021</v>
      </c>
      <c r="C13178">
        <f>_xlfn.MAXIFS(Table1[ScheduleWeekWritten],Table1[ScheduleSeason],Table1[[#This Row],[ScheduleSeason]])</f>
        <v>18</v>
      </c>
      <c r="D13178">
        <v>16</v>
      </c>
      <c r="E13178" cm="1">
        <f t="array" ref="E13178">_xlfn.XLOOKUP(Table1[[#This Row],[ScheduleWeekWritten]],Table3[Game],100+Table3[Increase],Table1[[#This Row],[ScheduleWeekWritten]])</f>
        <v>16</v>
      </c>
      <c r="F13178" t="b">
        <v>0</v>
      </c>
      <c r="G13178" t="s">
        <v>101</v>
      </c>
      <c r="H13178">
        <v>41</v>
      </c>
      <c r="I13178">
        <v>21</v>
      </c>
      <c r="J13178" t="s">
        <v>158</v>
      </c>
      <c r="K13178" t="s">
        <v>104</v>
      </c>
      <c r="L13178" t="str">
        <f>_xlfn.XLOOKUP(Table1[[#This Row],[TeamFavoriteID]],Table2[team_id],Table2[team_name],_xlfn.XLOOKUP(Table1[[#This Row],[TeamFavoriteID]],Table2[team_id_pfr],Table2[team_name],"Even"))</f>
        <v>Cincinnati Bengals</v>
      </c>
      <c r="M13178">
        <v>-7.5</v>
      </c>
      <c r="N13178">
        <f>IF(Table1[[#This Row],[TeamFavorite]]=Table1[[#This Row],[TeamHome]],Table1[[#This Row],[ScoreAway]]-Table1[[#This Row],[ScoreHome]],Table1[[#This Row],[ScoreHome]]-Table1[[#This Row],[ScoreAway]])</f>
        <v>-20</v>
      </c>
      <c r="O13178">
        <f>IF(Table1[[#This Row],[SpreadActual]]&lt;Table1[[#This Row],[SpreadFavorite]],1,0)</f>
        <v>1</v>
      </c>
      <c r="P13178">
        <v>43.5</v>
      </c>
      <c r="Q13178" t="s">
        <v>173</v>
      </c>
      <c r="R13178" t="b">
        <v>0</v>
      </c>
      <c r="S13178">
        <v>52</v>
      </c>
      <c r="T13178">
        <v>0</v>
      </c>
      <c r="U13178">
        <v>63</v>
      </c>
    </row>
    <row r="13179" spans="1:22" x14ac:dyDescent="0.2">
      <c r="A13179" s="1">
        <v>44556</v>
      </c>
      <c r="B13179">
        <v>2021</v>
      </c>
      <c r="C13179">
        <f>_xlfn.MAXIFS(Table1[ScheduleWeekWritten],Table1[ScheduleSeason],Table1[[#This Row],[ScheduleSeason]])</f>
        <v>18</v>
      </c>
      <c r="D13179">
        <v>16</v>
      </c>
      <c r="E13179" cm="1">
        <f t="array" ref="E13179">_xlfn.XLOOKUP(Table1[[#This Row],[ScheduleWeekWritten]],Table3[Game],100+Table3[Increase],Table1[[#This Row],[ScheduleWeekWritten]])</f>
        <v>16</v>
      </c>
      <c r="F13179" t="b">
        <v>0</v>
      </c>
      <c r="G13179" t="s">
        <v>67</v>
      </c>
      <c r="H13179">
        <v>56</v>
      </c>
      <c r="I13179">
        <v>14</v>
      </c>
      <c r="J13179" t="s">
        <v>219</v>
      </c>
      <c r="K13179" t="s">
        <v>68</v>
      </c>
      <c r="L13179" t="str">
        <f>_xlfn.XLOOKUP(Table1[[#This Row],[TeamFavoriteID]],Table2[team_id],Table2[team_name],_xlfn.XLOOKUP(Table1[[#This Row],[TeamFavoriteID]],Table2[team_id_pfr],Table2[team_name],"Even"))</f>
        <v>Dallas Cowboys</v>
      </c>
      <c r="M13179">
        <v>-10</v>
      </c>
      <c r="N13179">
        <f>IF(Table1[[#This Row],[TeamFavorite]]=Table1[[#This Row],[TeamHome]],Table1[[#This Row],[ScoreAway]]-Table1[[#This Row],[ScoreHome]],Table1[[#This Row],[ScoreHome]]-Table1[[#This Row],[ScoreAway]])</f>
        <v>-42</v>
      </c>
      <c r="O13179">
        <f>IF(Table1[[#This Row],[SpreadActual]]&lt;Table1[[#This Row],[SpreadFavorite]],1,0)</f>
        <v>1</v>
      </c>
      <c r="P13179">
        <v>46</v>
      </c>
      <c r="Q13179" t="s">
        <v>208</v>
      </c>
      <c r="R13179" t="b">
        <v>0</v>
      </c>
      <c r="S13179">
        <v>72</v>
      </c>
      <c r="T13179">
        <v>0</v>
      </c>
      <c r="V13179" t="s">
        <v>103</v>
      </c>
    </row>
    <row r="13180" spans="1:22" x14ac:dyDescent="0.2">
      <c r="A13180" s="1">
        <v>44556</v>
      </c>
      <c r="B13180">
        <v>2021</v>
      </c>
      <c r="C13180">
        <f>_xlfn.MAXIFS(Table1[ScheduleWeekWritten],Table1[ScheduleSeason],Table1[[#This Row],[ScheduleSeason]])</f>
        <v>18</v>
      </c>
      <c r="D13180">
        <v>16</v>
      </c>
      <c r="E13180" cm="1">
        <f t="array" ref="E13180">_xlfn.XLOOKUP(Table1[[#This Row],[ScheduleWeekWritten]],Table3[Game],100+Table3[Increase],Table1[[#This Row],[ScheduleWeekWritten]])</f>
        <v>16</v>
      </c>
      <c r="F13180" t="b">
        <v>0</v>
      </c>
      <c r="G13180" t="s">
        <v>177</v>
      </c>
      <c r="H13180">
        <v>41</v>
      </c>
      <c r="I13180">
        <v>29</v>
      </c>
      <c r="J13180" t="s">
        <v>210</v>
      </c>
      <c r="K13180" t="s">
        <v>29</v>
      </c>
      <c r="L13180" t="str">
        <f>_xlfn.XLOOKUP(Table1[[#This Row],[TeamFavoriteID]],Table2[team_id],Table2[team_name],_xlfn.XLOOKUP(Table1[[#This Row],[TeamFavoriteID]],Table2[team_id_pfr],Table2[team_name],"Even"))</f>
        <v>Los Angeles Chargers</v>
      </c>
      <c r="M13180">
        <v>-13</v>
      </c>
      <c r="N13180">
        <f>IF(Table1[[#This Row],[TeamFavorite]]=Table1[[#This Row],[TeamHome]],Table1[[#This Row],[ScoreAway]]-Table1[[#This Row],[ScoreHome]],Table1[[#This Row],[ScoreHome]]-Table1[[#This Row],[ScoreAway]])</f>
        <v>12</v>
      </c>
      <c r="O13180">
        <f>IF(Table1[[#This Row],[SpreadActual]]&lt;Table1[[#This Row],[SpreadFavorite]],1,0)</f>
        <v>0</v>
      </c>
      <c r="P13180">
        <v>45.5</v>
      </c>
      <c r="Q13180" t="s">
        <v>207</v>
      </c>
      <c r="R13180" t="b">
        <v>0</v>
      </c>
      <c r="S13180">
        <v>72</v>
      </c>
      <c r="T13180">
        <v>0</v>
      </c>
      <c r="V13180" t="s">
        <v>103</v>
      </c>
    </row>
    <row r="13181" spans="1:22" x14ac:dyDescent="0.2">
      <c r="A13181" s="1">
        <v>44556</v>
      </c>
      <c r="B13181">
        <v>2021</v>
      </c>
      <c r="C13181">
        <f>_xlfn.MAXIFS(Table1[ScheduleWeekWritten],Table1[ScheduleSeason],Table1[[#This Row],[ScheduleSeason]])</f>
        <v>18</v>
      </c>
      <c r="D13181">
        <v>16</v>
      </c>
      <c r="E13181" cm="1">
        <f t="array" ref="E13181">_xlfn.XLOOKUP(Table1[[#This Row],[ScheduleWeekWritten]],Table3[Game],100+Table3[Increase],Table1[[#This Row],[ScheduleWeekWritten]])</f>
        <v>16</v>
      </c>
      <c r="F13181" t="b">
        <v>0</v>
      </c>
      <c r="G13181" t="s">
        <v>42</v>
      </c>
      <c r="H13181">
        <v>36</v>
      </c>
      <c r="I13181">
        <v>10</v>
      </c>
      <c r="J13181" t="s">
        <v>49</v>
      </c>
      <c r="K13181" t="s">
        <v>75</v>
      </c>
      <c r="L13181" t="str">
        <f>_xlfn.XLOOKUP(Table1[[#This Row],[TeamFavoriteID]],Table2[team_id],Table2[team_name],_xlfn.XLOOKUP(Table1[[#This Row],[TeamFavoriteID]],Table2[team_id_pfr],Table2[team_name],"Even"))</f>
        <v>Kansas City Chiefs</v>
      </c>
      <c r="M13181">
        <v>-10</v>
      </c>
      <c r="N13181">
        <f>IF(Table1[[#This Row],[TeamFavorite]]=Table1[[#This Row],[TeamHome]],Table1[[#This Row],[ScoreAway]]-Table1[[#This Row],[ScoreHome]],Table1[[#This Row],[ScoreHome]]-Table1[[#This Row],[ScoreAway]])</f>
        <v>-26</v>
      </c>
      <c r="O13181">
        <f>IF(Table1[[#This Row],[SpreadActual]]&lt;Table1[[#This Row],[SpreadFavorite]],1,0)</f>
        <v>1</v>
      </c>
      <c r="P13181">
        <v>44.5</v>
      </c>
      <c r="Q13181" t="s">
        <v>117</v>
      </c>
      <c r="R13181" t="b">
        <v>0</v>
      </c>
      <c r="S13181">
        <v>60</v>
      </c>
      <c r="T13181">
        <v>22</v>
      </c>
      <c r="U13181">
        <v>64</v>
      </c>
    </row>
    <row r="13182" spans="1:22" x14ac:dyDescent="0.2">
      <c r="A13182" s="1">
        <v>44556</v>
      </c>
      <c r="B13182">
        <v>2021</v>
      </c>
      <c r="C13182">
        <f>_xlfn.MAXIFS(Table1[ScheduleWeekWritten],Table1[ScheduleSeason],Table1[[#This Row],[ScheduleSeason]])</f>
        <v>18</v>
      </c>
      <c r="D13182">
        <v>16</v>
      </c>
      <c r="E13182" cm="1">
        <f t="array" ref="E13182">_xlfn.XLOOKUP(Table1[[#This Row],[ScheduleWeekWritten]],Table3[Game],100+Table3[Increase],Table1[[#This Row],[ScheduleWeekWritten]])</f>
        <v>16</v>
      </c>
      <c r="F13182" t="b">
        <v>0</v>
      </c>
      <c r="G13182" t="s">
        <v>217</v>
      </c>
      <c r="H13182">
        <v>17</v>
      </c>
      <c r="I13182">
        <v>13</v>
      </c>
      <c r="J13182" t="s">
        <v>24</v>
      </c>
      <c r="K13182" t="s">
        <v>88</v>
      </c>
      <c r="L13182" t="str">
        <f>_xlfn.XLOOKUP(Table1[[#This Row],[TeamFavoriteID]],Table2[team_id],Table2[team_name],_xlfn.XLOOKUP(Table1[[#This Row],[TeamFavoriteID]],Table2[team_id_pfr],Table2[team_name],"Even"))</f>
        <v>Denver Broncos</v>
      </c>
      <c r="M13182">
        <v>-1</v>
      </c>
      <c r="N13182">
        <f>IF(Table1[[#This Row],[TeamFavorite]]=Table1[[#This Row],[TeamHome]],Table1[[#This Row],[ScoreAway]]-Table1[[#This Row],[ScoreHome]],Table1[[#This Row],[ScoreHome]]-Table1[[#This Row],[ScoreAway]])</f>
        <v>4</v>
      </c>
      <c r="O13182">
        <f>IF(Table1[[#This Row],[SpreadActual]]&lt;Table1[[#This Row],[SpreadFavorite]],1,0)</f>
        <v>0</v>
      </c>
      <c r="P13182">
        <v>41.5</v>
      </c>
      <c r="Q13182" t="s">
        <v>220</v>
      </c>
      <c r="R13182" t="b">
        <v>0</v>
      </c>
      <c r="S13182">
        <v>72</v>
      </c>
      <c r="T13182">
        <v>0</v>
      </c>
      <c r="V13182" t="s">
        <v>103</v>
      </c>
    </row>
    <row r="13183" spans="1:22" x14ac:dyDescent="0.2">
      <c r="A13183" s="1">
        <v>44556</v>
      </c>
      <c r="B13183">
        <v>2021</v>
      </c>
      <c r="C13183">
        <f>_xlfn.MAXIFS(Table1[ScheduleWeekWritten],Table1[ScheduleSeason],Table1[[#This Row],[ScheduleSeason]])</f>
        <v>18</v>
      </c>
      <c r="D13183">
        <v>16</v>
      </c>
      <c r="E13183" cm="1">
        <f t="array" ref="E13183">_xlfn.XLOOKUP(Table1[[#This Row],[ScheduleWeekWritten]],Table3[Game],100+Table3[Increase],Table1[[#This Row],[ScheduleWeekWritten]])</f>
        <v>16</v>
      </c>
      <c r="F13183" t="b">
        <v>0</v>
      </c>
      <c r="G13183" t="s">
        <v>54</v>
      </c>
      <c r="H13183">
        <v>23</v>
      </c>
      <c r="I13183">
        <v>30</v>
      </c>
      <c r="J13183" t="s">
        <v>39</v>
      </c>
      <c r="K13183" t="s">
        <v>40</v>
      </c>
      <c r="L13183" t="str">
        <f>_xlfn.XLOOKUP(Table1[[#This Row],[TeamFavoriteID]],Table2[team_id],Table2[team_name],_xlfn.XLOOKUP(Table1[[#This Row],[TeamFavoriteID]],Table2[team_id_pfr],Table2[team_name],"Even"))</f>
        <v>Los Angeles Rams</v>
      </c>
      <c r="M13183">
        <v>-3</v>
      </c>
      <c r="N13183">
        <f>IF(Table1[[#This Row],[TeamFavorite]]=Table1[[#This Row],[TeamHome]],Table1[[#This Row],[ScoreAway]]-Table1[[#This Row],[ScoreHome]],Table1[[#This Row],[ScoreHome]]-Table1[[#This Row],[ScoreAway]])</f>
        <v>-7</v>
      </c>
      <c r="O13183">
        <f>IF(Table1[[#This Row],[SpreadActual]]&lt;Table1[[#This Row],[SpreadFavorite]],1,0)</f>
        <v>1</v>
      </c>
      <c r="P13183">
        <v>48.5</v>
      </c>
      <c r="Q13183" t="s">
        <v>205</v>
      </c>
      <c r="R13183" t="b">
        <v>0</v>
      </c>
      <c r="S13183">
        <v>72</v>
      </c>
      <c r="T13183">
        <v>0</v>
      </c>
      <c r="V13183" t="s">
        <v>103</v>
      </c>
    </row>
    <row r="13184" spans="1:22" x14ac:dyDescent="0.2">
      <c r="A13184" s="1">
        <v>44556</v>
      </c>
      <c r="B13184">
        <v>2021</v>
      </c>
      <c r="C13184">
        <f>_xlfn.MAXIFS(Table1[ScheduleWeekWritten],Table1[ScheduleSeason],Table1[[#This Row],[ScheduleSeason]])</f>
        <v>18</v>
      </c>
      <c r="D13184">
        <v>16</v>
      </c>
      <c r="E13184" cm="1">
        <f t="array" ref="E13184">_xlfn.XLOOKUP(Table1[[#This Row],[ScheduleWeekWritten]],Table3[Game],100+Table3[Increase],Table1[[#This Row],[ScheduleWeekWritten]])</f>
        <v>16</v>
      </c>
      <c r="F13184" t="b">
        <v>0</v>
      </c>
      <c r="G13184" t="s">
        <v>115</v>
      </c>
      <c r="H13184">
        <v>21</v>
      </c>
      <c r="I13184">
        <v>33</v>
      </c>
      <c r="J13184" t="s">
        <v>28</v>
      </c>
      <c r="K13184" t="s">
        <v>70</v>
      </c>
      <c r="L13184" t="str">
        <f>_xlfn.XLOOKUP(Table1[[#This Row],[TeamFavoriteID]],Table2[team_id],Table2[team_name],_xlfn.XLOOKUP(Table1[[#This Row],[TeamFavoriteID]],Table2[team_id_pfr],Table2[team_name],"Even"))</f>
        <v>Boston Patriots</v>
      </c>
      <c r="M13184">
        <v>-1</v>
      </c>
      <c r="N13184">
        <f>IF(Table1[[#This Row],[TeamFavorite]]=Table1[[#This Row],[TeamHome]],Table1[[#This Row],[ScoreAway]]-Table1[[#This Row],[ScoreHome]],Table1[[#This Row],[ScoreHome]]-Table1[[#This Row],[ScoreAway]])</f>
        <v>-12</v>
      </c>
      <c r="O13184">
        <f>IF(Table1[[#This Row],[SpreadActual]]&lt;Table1[[#This Row],[SpreadFavorite]],1,0)</f>
        <v>1</v>
      </c>
      <c r="P13184">
        <v>43.5</v>
      </c>
      <c r="Q13184" t="s">
        <v>179</v>
      </c>
      <c r="R13184" t="b">
        <v>0</v>
      </c>
      <c r="S13184">
        <v>38</v>
      </c>
      <c r="T13184">
        <v>13</v>
      </c>
      <c r="U13184">
        <v>79</v>
      </c>
    </row>
    <row r="13185" spans="1:22" x14ac:dyDescent="0.2">
      <c r="A13185" s="1">
        <v>44556</v>
      </c>
      <c r="B13185">
        <v>2021</v>
      </c>
      <c r="C13185">
        <f>_xlfn.MAXIFS(Table1[ScheduleWeekWritten],Table1[ScheduleSeason],Table1[[#This Row],[ScheduleSeason]])</f>
        <v>18</v>
      </c>
      <c r="D13185">
        <v>16</v>
      </c>
      <c r="E13185" cm="1">
        <f t="array" ref="E13185">_xlfn.XLOOKUP(Table1[[#This Row],[ScheduleWeekWritten]],Table3[Game],100+Table3[Increase],Table1[[#This Row],[ScheduleWeekWritten]])</f>
        <v>16</v>
      </c>
      <c r="F13185" t="b">
        <v>0</v>
      </c>
      <c r="G13185" t="s">
        <v>31</v>
      </c>
      <c r="H13185">
        <v>26</v>
      </c>
      <c r="I13185">
        <v>21</v>
      </c>
      <c r="J13185" t="s">
        <v>154</v>
      </c>
      <c r="K13185" t="s">
        <v>32</v>
      </c>
      <c r="L13185" t="str">
        <f>_xlfn.XLOOKUP(Table1[[#This Row],[TeamFavoriteID]],Table2[team_id],Table2[team_name],_xlfn.XLOOKUP(Table1[[#This Row],[TeamFavoriteID]],Table2[team_id_pfr],Table2[team_name],"Even"))</f>
        <v>New York Jets</v>
      </c>
      <c r="M13185">
        <v>-2.5</v>
      </c>
      <c r="N13185">
        <f>IF(Table1[[#This Row],[TeamFavorite]]=Table1[[#This Row],[TeamHome]],Table1[[#This Row],[ScoreAway]]-Table1[[#This Row],[ScoreHome]],Table1[[#This Row],[ScoreHome]]-Table1[[#This Row],[ScoreAway]])</f>
        <v>-5</v>
      </c>
      <c r="O13185">
        <f>IF(Table1[[#This Row],[SpreadActual]]&lt;Table1[[#This Row],[SpreadFavorite]],1,0)</f>
        <v>1</v>
      </c>
      <c r="P13185">
        <v>43</v>
      </c>
      <c r="Q13185" t="s">
        <v>197</v>
      </c>
      <c r="R13185" t="b">
        <v>0</v>
      </c>
      <c r="S13185">
        <v>47</v>
      </c>
      <c r="T13185">
        <v>0</v>
      </c>
      <c r="U13185">
        <v>49</v>
      </c>
    </row>
    <row r="13186" spans="1:22" x14ac:dyDescent="0.2">
      <c r="A13186" s="1">
        <v>44556</v>
      </c>
      <c r="B13186">
        <v>2021</v>
      </c>
      <c r="C13186">
        <f>_xlfn.MAXIFS(Table1[ScheduleWeekWritten],Table1[ScheduleSeason],Table1[[#This Row],[ScheduleSeason]])</f>
        <v>18</v>
      </c>
      <c r="D13186">
        <v>16</v>
      </c>
      <c r="E13186" cm="1">
        <f t="array" ref="E13186">_xlfn.XLOOKUP(Table1[[#This Row],[ScheduleWeekWritten]],Table3[Game],100+Table3[Increase],Table1[[#This Row],[ScheduleWeekWritten]])</f>
        <v>16</v>
      </c>
      <c r="F13186" t="b">
        <v>0</v>
      </c>
      <c r="G13186" t="s">
        <v>58</v>
      </c>
      <c r="H13186">
        <v>34</v>
      </c>
      <c r="I13186">
        <v>10</v>
      </c>
      <c r="J13186" t="s">
        <v>50</v>
      </c>
      <c r="K13186" t="s">
        <v>77</v>
      </c>
      <c r="L13186" t="str">
        <f>_xlfn.XLOOKUP(Table1[[#This Row],[TeamFavoriteID]],Table2[team_id],Table2[team_name],_xlfn.XLOOKUP(Table1[[#This Row],[TeamFavoriteID]],Table2[team_id_pfr],Table2[team_name],"Even"))</f>
        <v>Philadelphia Eagles</v>
      </c>
      <c r="M13186">
        <v>-11</v>
      </c>
      <c r="N13186">
        <f>IF(Table1[[#This Row],[TeamFavorite]]=Table1[[#This Row],[TeamHome]],Table1[[#This Row],[ScoreAway]]-Table1[[#This Row],[ScoreHome]],Table1[[#This Row],[ScoreHome]]-Table1[[#This Row],[ScoreAway]])</f>
        <v>-24</v>
      </c>
      <c r="O13186">
        <f>IF(Table1[[#This Row],[SpreadActual]]&lt;Table1[[#This Row],[SpreadFavorite]],1,0)</f>
        <v>1</v>
      </c>
      <c r="P13186">
        <v>41</v>
      </c>
      <c r="Q13186" t="s">
        <v>183</v>
      </c>
      <c r="R13186" t="b">
        <v>0</v>
      </c>
      <c r="S13186">
        <v>53</v>
      </c>
      <c r="T13186">
        <v>9</v>
      </c>
      <c r="U13186">
        <v>46</v>
      </c>
    </row>
    <row r="13187" spans="1:22" x14ac:dyDescent="0.2">
      <c r="A13187" s="1">
        <v>44556</v>
      </c>
      <c r="B13187">
        <v>2021</v>
      </c>
      <c r="C13187">
        <f>_xlfn.MAXIFS(Table1[ScheduleWeekWritten],Table1[ScheduleSeason],Table1[[#This Row],[ScheduleSeason]])</f>
        <v>18</v>
      </c>
      <c r="D13187">
        <v>16</v>
      </c>
      <c r="E13187" cm="1">
        <f t="array" ref="E13187">_xlfn.XLOOKUP(Table1[[#This Row],[ScheduleWeekWritten]],Table3[Game],100+Table3[Increase],Table1[[#This Row],[ScheduleWeekWritten]])</f>
        <v>16</v>
      </c>
      <c r="F13187" t="b">
        <v>0</v>
      </c>
      <c r="G13187" t="s">
        <v>128</v>
      </c>
      <c r="H13187">
        <v>24</v>
      </c>
      <c r="I13187">
        <v>25</v>
      </c>
      <c r="J13187" t="s">
        <v>46</v>
      </c>
      <c r="K13187" t="s">
        <v>132</v>
      </c>
      <c r="L13187" t="str">
        <f>_xlfn.XLOOKUP(Table1[[#This Row],[TeamFavoriteID]],Table2[team_id],Table2[team_name],_xlfn.XLOOKUP(Table1[[#This Row],[TeamFavoriteID]],Table2[team_id_pfr],Table2[team_name],"Even"))</f>
        <v>Seattle Seahawks</v>
      </c>
      <c r="M13187">
        <v>-7</v>
      </c>
      <c r="N13187">
        <f>IF(Table1[[#This Row],[TeamFavorite]]=Table1[[#This Row],[TeamHome]],Table1[[#This Row],[ScoreAway]]-Table1[[#This Row],[ScoreHome]],Table1[[#This Row],[ScoreHome]]-Table1[[#This Row],[ScoreAway]])</f>
        <v>1</v>
      </c>
      <c r="O13187">
        <f>IF(Table1[[#This Row],[SpreadActual]]&lt;Table1[[#This Row],[SpreadFavorite]],1,0)</f>
        <v>0</v>
      </c>
      <c r="P13187">
        <v>41</v>
      </c>
      <c r="Q13187" t="s">
        <v>223</v>
      </c>
      <c r="R13187" t="b">
        <v>0</v>
      </c>
      <c r="S13187">
        <v>25</v>
      </c>
      <c r="T13187">
        <v>11</v>
      </c>
      <c r="U13187">
        <v>85</v>
      </c>
      <c r="V13187" t="s">
        <v>120</v>
      </c>
    </row>
    <row r="13188" spans="1:22" x14ac:dyDescent="0.2">
      <c r="A13188" s="1">
        <v>44557</v>
      </c>
      <c r="B13188">
        <v>2021</v>
      </c>
      <c r="C13188">
        <f>_xlfn.MAXIFS(Table1[ScheduleWeekWritten],Table1[ScheduleSeason],Table1[[#This Row],[ScheduleSeason]])</f>
        <v>18</v>
      </c>
      <c r="D13188">
        <v>16</v>
      </c>
      <c r="E13188" cm="1">
        <f t="array" ref="E13188">_xlfn.XLOOKUP(Table1[[#This Row],[ScheduleWeekWritten]],Table3[Game],100+Table3[Increase],Table1[[#This Row],[ScheduleWeekWritten]])</f>
        <v>16</v>
      </c>
      <c r="F13188" t="b">
        <v>0</v>
      </c>
      <c r="G13188" t="s">
        <v>95</v>
      </c>
      <c r="H13188">
        <v>3</v>
      </c>
      <c r="I13188">
        <v>20</v>
      </c>
      <c r="J13188" t="s">
        <v>19</v>
      </c>
      <c r="K13188" t="s">
        <v>91</v>
      </c>
      <c r="L13188" t="str">
        <f>_xlfn.XLOOKUP(Table1[[#This Row],[TeamFavoriteID]],Table2[team_id],Table2[team_name],_xlfn.XLOOKUP(Table1[[#This Row],[TeamFavoriteID]],Table2[team_id_pfr],Table2[team_name],"Even"))</f>
        <v>Miami Dolphins</v>
      </c>
      <c r="M13188">
        <v>-3</v>
      </c>
      <c r="N13188">
        <f>IF(Table1[[#This Row],[TeamFavorite]]=Table1[[#This Row],[TeamHome]],Table1[[#This Row],[ScoreAway]]-Table1[[#This Row],[ScoreHome]],Table1[[#This Row],[ScoreHome]]-Table1[[#This Row],[ScoreAway]])</f>
        <v>-17</v>
      </c>
      <c r="O13188">
        <f>IF(Table1[[#This Row],[SpreadActual]]&lt;Table1[[#This Row],[SpreadFavorite]],1,0)</f>
        <v>1</v>
      </c>
      <c r="P13188">
        <v>37.5</v>
      </c>
      <c r="Q13188" t="s">
        <v>225</v>
      </c>
      <c r="R13188" t="b">
        <v>0</v>
      </c>
      <c r="S13188">
        <v>72</v>
      </c>
      <c r="T13188">
        <v>0</v>
      </c>
      <c r="V13188" t="s">
        <v>103</v>
      </c>
    </row>
    <row r="13189" spans="1:22" x14ac:dyDescent="0.2">
      <c r="A13189" s="1">
        <v>44563</v>
      </c>
      <c r="B13189">
        <v>2021</v>
      </c>
      <c r="C13189">
        <f>_xlfn.MAXIFS(Table1[ScheduleWeekWritten],Table1[ScheduleSeason],Table1[[#This Row],[ScheduleSeason]])</f>
        <v>18</v>
      </c>
      <c r="D13189">
        <v>17</v>
      </c>
      <c r="E13189" cm="1">
        <f t="array" ref="E13189">_xlfn.XLOOKUP(Table1[[#This Row],[ScheduleWeekWritten]],Table3[Game],100+Table3[Increase],Table1[[#This Row],[ScheduleWeekWritten]])</f>
        <v>17</v>
      </c>
      <c r="F13189" t="b">
        <v>0</v>
      </c>
      <c r="G13189" t="s">
        <v>158</v>
      </c>
      <c r="H13189">
        <v>19</v>
      </c>
      <c r="I13189">
        <v>20</v>
      </c>
      <c r="J13189" t="s">
        <v>39</v>
      </c>
      <c r="K13189" t="s">
        <v>40</v>
      </c>
      <c r="L13189" t="str">
        <f>_xlfn.XLOOKUP(Table1[[#This Row],[TeamFavoriteID]],Table2[team_id],Table2[team_name],_xlfn.XLOOKUP(Table1[[#This Row],[TeamFavoriteID]],Table2[team_id_pfr],Table2[team_name],"Even"))</f>
        <v>Los Angeles Rams</v>
      </c>
      <c r="M13189">
        <v>-7</v>
      </c>
      <c r="N13189">
        <f>IF(Table1[[#This Row],[TeamFavorite]]=Table1[[#This Row],[TeamHome]],Table1[[#This Row],[ScoreAway]]-Table1[[#This Row],[ScoreHome]],Table1[[#This Row],[ScoreHome]]-Table1[[#This Row],[ScoreAway]])</f>
        <v>-1</v>
      </c>
      <c r="O13189">
        <f>IF(Table1[[#This Row],[SpreadActual]]&lt;Table1[[#This Row],[SpreadFavorite]],1,0)</f>
        <v>0</v>
      </c>
      <c r="P13189">
        <v>46.5</v>
      </c>
      <c r="Q13189" t="s">
        <v>166</v>
      </c>
      <c r="R13189" t="b">
        <v>0</v>
      </c>
      <c r="S13189">
        <v>59</v>
      </c>
      <c r="T13189">
        <v>6</v>
      </c>
      <c r="U13189">
        <v>92</v>
      </c>
    </row>
    <row r="13190" spans="1:22" x14ac:dyDescent="0.2">
      <c r="A13190" s="1">
        <v>44563</v>
      </c>
      <c r="B13190">
        <v>2021</v>
      </c>
      <c r="C13190">
        <f>_xlfn.MAXIFS(Table1[ScheduleWeekWritten],Table1[ScheduleSeason],Table1[[#This Row],[ScheduleSeason]])</f>
        <v>18</v>
      </c>
      <c r="D13190">
        <v>17</v>
      </c>
      <c r="E13190" cm="1">
        <f t="array" ref="E13190">_xlfn.XLOOKUP(Table1[[#This Row],[ScheduleWeekWritten]],Table3[Game],100+Table3[Increase],Table1[[#This Row],[ScheduleWeekWritten]])</f>
        <v>17</v>
      </c>
      <c r="F13190" t="b">
        <v>0</v>
      </c>
      <c r="G13190" t="s">
        <v>28</v>
      </c>
      <c r="H13190">
        <v>29</v>
      </c>
      <c r="I13190">
        <v>15</v>
      </c>
      <c r="J13190" t="s">
        <v>38</v>
      </c>
      <c r="K13190" t="s">
        <v>43</v>
      </c>
      <c r="L13190" t="str">
        <f>_xlfn.XLOOKUP(Table1[[#This Row],[TeamFavoriteID]],Table2[team_id],Table2[team_name],_xlfn.XLOOKUP(Table1[[#This Row],[TeamFavoriteID]],Table2[team_id_pfr],Table2[team_name],"Even"))</f>
        <v>Buffalo Bills</v>
      </c>
      <c r="M13190">
        <v>-14</v>
      </c>
      <c r="N13190">
        <f>IF(Table1[[#This Row],[TeamFavorite]]=Table1[[#This Row],[TeamHome]],Table1[[#This Row],[ScoreAway]]-Table1[[#This Row],[ScoreHome]],Table1[[#This Row],[ScoreHome]]-Table1[[#This Row],[ScoreAway]])</f>
        <v>-14</v>
      </c>
      <c r="O13190">
        <f>IF(Table1[[#This Row],[SpreadActual]]&lt;Table1[[#This Row],[SpreadFavorite]],1,0)</f>
        <v>0</v>
      </c>
      <c r="P13190">
        <v>46</v>
      </c>
      <c r="Q13190" t="s">
        <v>222</v>
      </c>
      <c r="R13190" t="b">
        <v>0</v>
      </c>
      <c r="S13190">
        <v>26</v>
      </c>
      <c r="T13190">
        <v>11</v>
      </c>
      <c r="U13190">
        <v>81</v>
      </c>
      <c r="V13190" t="s">
        <v>120</v>
      </c>
    </row>
    <row r="13191" spans="1:22" x14ac:dyDescent="0.2">
      <c r="A13191" s="1">
        <v>44563</v>
      </c>
      <c r="B13191">
        <v>2021</v>
      </c>
      <c r="C13191">
        <f>_xlfn.MAXIFS(Table1[ScheduleWeekWritten],Table1[ScheduleSeason],Table1[[#This Row],[ScheduleSeason]])</f>
        <v>18</v>
      </c>
      <c r="D13191">
        <v>17</v>
      </c>
      <c r="E13191" cm="1">
        <f t="array" ref="E13191">_xlfn.XLOOKUP(Table1[[#This Row],[ScheduleWeekWritten]],Table3[Game],100+Table3[Increase],Table1[[#This Row],[ScheduleWeekWritten]])</f>
        <v>17</v>
      </c>
      <c r="F13191" t="b">
        <v>0</v>
      </c>
      <c r="G13191" t="s">
        <v>46</v>
      </c>
      <c r="H13191">
        <v>29</v>
      </c>
      <c r="I13191">
        <v>3</v>
      </c>
      <c r="J13191" t="s">
        <v>50</v>
      </c>
      <c r="K13191" t="s">
        <v>47</v>
      </c>
      <c r="L13191" t="str">
        <f>_xlfn.XLOOKUP(Table1[[#This Row],[TeamFavoriteID]],Table2[team_id],Table2[team_name],_xlfn.XLOOKUP(Table1[[#This Row],[TeamFavoriteID]],Table2[team_id_pfr],Table2[team_name],"Even"))</f>
        <v>Chicago Bears</v>
      </c>
      <c r="M13191">
        <v>-6.5</v>
      </c>
      <c r="N13191">
        <f>IF(Table1[[#This Row],[TeamFavorite]]=Table1[[#This Row],[TeamHome]],Table1[[#This Row],[ScoreAway]]-Table1[[#This Row],[ScoreHome]],Table1[[#This Row],[ScoreHome]]-Table1[[#This Row],[ScoreAway]])</f>
        <v>-26</v>
      </c>
      <c r="O13191">
        <f>IF(Table1[[#This Row],[SpreadActual]]&lt;Table1[[#This Row],[SpreadFavorite]],1,0)</f>
        <v>1</v>
      </c>
      <c r="P13191">
        <v>36.5</v>
      </c>
      <c r="Q13191" t="s">
        <v>114</v>
      </c>
      <c r="R13191" t="b">
        <v>0</v>
      </c>
      <c r="S13191">
        <v>25</v>
      </c>
      <c r="T13191">
        <v>13</v>
      </c>
      <c r="U13191">
        <v>74</v>
      </c>
    </row>
    <row r="13192" spans="1:22" x14ac:dyDescent="0.2">
      <c r="A13192" s="1">
        <v>44563</v>
      </c>
      <c r="B13192">
        <v>2021</v>
      </c>
      <c r="C13192">
        <f>_xlfn.MAXIFS(Table1[ScheduleWeekWritten],Table1[ScheduleSeason],Table1[[#This Row],[ScheduleSeason]])</f>
        <v>18</v>
      </c>
      <c r="D13192">
        <v>17</v>
      </c>
      <c r="E13192" cm="1">
        <f t="array" ref="E13192">_xlfn.XLOOKUP(Table1[[#This Row],[ScheduleWeekWritten]],Table3[Game],100+Table3[Increase],Table1[[#This Row],[ScheduleWeekWritten]])</f>
        <v>17</v>
      </c>
      <c r="F13192" t="b">
        <v>0</v>
      </c>
      <c r="G13192" t="s">
        <v>101</v>
      </c>
      <c r="H13192">
        <v>34</v>
      </c>
      <c r="I13192">
        <v>31</v>
      </c>
      <c r="J13192" t="s">
        <v>42</v>
      </c>
      <c r="K13192" t="s">
        <v>75</v>
      </c>
      <c r="L13192" t="str">
        <f>_xlfn.XLOOKUP(Table1[[#This Row],[TeamFavoriteID]],Table2[team_id],Table2[team_name],_xlfn.XLOOKUP(Table1[[#This Row],[TeamFavoriteID]],Table2[team_id_pfr],Table2[team_name],"Even"))</f>
        <v>Kansas City Chiefs</v>
      </c>
      <c r="M13192">
        <v>-3.5</v>
      </c>
      <c r="N13192">
        <f>IF(Table1[[#This Row],[TeamFavorite]]=Table1[[#This Row],[TeamHome]],Table1[[#This Row],[ScoreAway]]-Table1[[#This Row],[ScoreHome]],Table1[[#This Row],[ScoreHome]]-Table1[[#This Row],[ScoreAway]])</f>
        <v>3</v>
      </c>
      <c r="O13192">
        <f>IF(Table1[[#This Row],[SpreadActual]]&lt;Table1[[#This Row],[SpreadFavorite]],1,0)</f>
        <v>0</v>
      </c>
      <c r="P13192">
        <v>51</v>
      </c>
      <c r="Q13192" t="s">
        <v>173</v>
      </c>
      <c r="R13192" t="b">
        <v>0</v>
      </c>
      <c r="S13192">
        <v>33</v>
      </c>
      <c r="T13192">
        <v>13</v>
      </c>
      <c r="U13192">
        <v>81</v>
      </c>
    </row>
    <row r="13193" spans="1:22" x14ac:dyDescent="0.2">
      <c r="A13193" s="1">
        <v>44563</v>
      </c>
      <c r="B13193">
        <v>2021</v>
      </c>
      <c r="C13193">
        <f>_xlfn.MAXIFS(Table1[ScheduleWeekWritten],Table1[ScheduleSeason],Table1[[#This Row],[ScheduleSeason]])</f>
        <v>18</v>
      </c>
      <c r="D13193">
        <v>17</v>
      </c>
      <c r="E13193" cm="1">
        <f t="array" ref="E13193">_xlfn.XLOOKUP(Table1[[#This Row],[ScheduleWeekWritten]],Table3[Game],100+Table3[Increase],Table1[[#This Row],[ScheduleWeekWritten]])</f>
        <v>17</v>
      </c>
      <c r="F13193" t="b">
        <v>0</v>
      </c>
      <c r="G13193" t="s">
        <v>67</v>
      </c>
      <c r="H13193">
        <v>22</v>
      </c>
      <c r="I13193">
        <v>25</v>
      </c>
      <c r="J13193" t="s">
        <v>149</v>
      </c>
      <c r="K13193" t="s">
        <v>68</v>
      </c>
      <c r="L13193" t="str">
        <f>_xlfn.XLOOKUP(Table1[[#This Row],[TeamFavoriteID]],Table2[team_id],Table2[team_name],_xlfn.XLOOKUP(Table1[[#This Row],[TeamFavoriteID]],Table2[team_id_pfr],Table2[team_name],"Even"))</f>
        <v>Dallas Cowboys</v>
      </c>
      <c r="M13193">
        <v>-6.5</v>
      </c>
      <c r="N13193">
        <f>IF(Table1[[#This Row],[TeamFavorite]]=Table1[[#This Row],[TeamHome]],Table1[[#This Row],[ScoreAway]]-Table1[[#This Row],[ScoreHome]],Table1[[#This Row],[ScoreHome]]-Table1[[#This Row],[ScoreAway]])</f>
        <v>3</v>
      </c>
      <c r="O13193">
        <f>IF(Table1[[#This Row],[SpreadActual]]&lt;Table1[[#This Row],[SpreadFavorite]],1,0)</f>
        <v>0</v>
      </c>
      <c r="P13193">
        <v>52.5</v>
      </c>
      <c r="Q13193" t="s">
        <v>208</v>
      </c>
      <c r="R13193" t="b">
        <v>0</v>
      </c>
      <c r="S13193">
        <v>72</v>
      </c>
      <c r="T13193">
        <v>0</v>
      </c>
      <c r="V13193" t="s">
        <v>103</v>
      </c>
    </row>
    <row r="13194" spans="1:22" x14ac:dyDescent="0.2">
      <c r="A13194" s="1">
        <v>44563</v>
      </c>
      <c r="B13194">
        <v>2021</v>
      </c>
      <c r="C13194">
        <f>_xlfn.MAXIFS(Table1[ScheduleWeekWritten],Table1[ScheduleSeason],Table1[[#This Row],[ScheduleSeason]])</f>
        <v>18</v>
      </c>
      <c r="D13194">
        <v>17</v>
      </c>
      <c r="E13194" cm="1">
        <f t="array" ref="E13194">_xlfn.XLOOKUP(Table1[[#This Row],[ScheduleWeekWritten]],Table3[Game],100+Table3[Increase],Table1[[#This Row],[ScheduleWeekWritten]])</f>
        <v>17</v>
      </c>
      <c r="F13194" t="b">
        <v>0</v>
      </c>
      <c r="G13194" t="s">
        <v>33</v>
      </c>
      <c r="H13194">
        <v>37</v>
      </c>
      <c r="I13194">
        <v>10</v>
      </c>
      <c r="J13194" t="s">
        <v>54</v>
      </c>
      <c r="K13194" t="s">
        <v>35</v>
      </c>
      <c r="L13194" t="str">
        <f>_xlfn.XLOOKUP(Table1[[#This Row],[TeamFavoriteID]],Table2[team_id],Table2[team_name],_xlfn.XLOOKUP(Table1[[#This Row],[TeamFavoriteID]],Table2[team_id_pfr],Table2[team_name],"Even"))</f>
        <v>Green Bay Packers</v>
      </c>
      <c r="M13194">
        <v>-13</v>
      </c>
      <c r="N13194">
        <f>IF(Table1[[#This Row],[TeamFavorite]]=Table1[[#This Row],[TeamHome]],Table1[[#This Row],[ScoreAway]]-Table1[[#This Row],[ScoreHome]],Table1[[#This Row],[ScoreHome]]-Table1[[#This Row],[ScoreAway]])</f>
        <v>-27</v>
      </c>
      <c r="O13194">
        <f>IF(Table1[[#This Row],[SpreadActual]]&lt;Table1[[#This Row],[SpreadFavorite]],1,0)</f>
        <v>1</v>
      </c>
      <c r="P13194">
        <v>42.5</v>
      </c>
      <c r="Q13194" t="s">
        <v>82</v>
      </c>
      <c r="R13194" t="b">
        <v>0</v>
      </c>
      <c r="S13194">
        <v>11</v>
      </c>
      <c r="T13194">
        <v>9</v>
      </c>
      <c r="U13194">
        <v>60</v>
      </c>
    </row>
    <row r="13195" spans="1:22" x14ac:dyDescent="0.2">
      <c r="A13195" s="1">
        <v>44563</v>
      </c>
      <c r="B13195">
        <v>2021</v>
      </c>
      <c r="C13195">
        <f>_xlfn.MAXIFS(Table1[ScheduleWeekWritten],Table1[ScheduleSeason],Table1[[#This Row],[ScheduleSeason]])</f>
        <v>18</v>
      </c>
      <c r="D13195">
        <v>17</v>
      </c>
      <c r="E13195" cm="1">
        <f t="array" ref="E13195">_xlfn.XLOOKUP(Table1[[#This Row],[ScheduleWeekWritten]],Table3[Game],100+Table3[Increase],Table1[[#This Row],[ScheduleWeekWritten]])</f>
        <v>17</v>
      </c>
      <c r="F13195" t="b">
        <v>0</v>
      </c>
      <c r="G13195" t="s">
        <v>140</v>
      </c>
      <c r="H13195">
        <v>20</v>
      </c>
      <c r="I13195">
        <v>23</v>
      </c>
      <c r="J13195" t="s">
        <v>217</v>
      </c>
      <c r="K13195" t="s">
        <v>72</v>
      </c>
      <c r="L13195" t="str">
        <f>_xlfn.XLOOKUP(Table1[[#This Row],[TeamFavoriteID]],Table2[team_id],Table2[team_name],_xlfn.XLOOKUP(Table1[[#This Row],[TeamFavoriteID]],Table2[team_id_pfr],Table2[team_name],"Even"))</f>
        <v>Baltimore Colts</v>
      </c>
      <c r="M13195">
        <v>-8.5</v>
      </c>
      <c r="N13195">
        <f>IF(Table1[[#This Row],[TeamFavorite]]=Table1[[#This Row],[TeamHome]],Table1[[#This Row],[ScoreAway]]-Table1[[#This Row],[ScoreHome]],Table1[[#This Row],[ScoreHome]]-Table1[[#This Row],[ScoreAway]])</f>
        <v>-3</v>
      </c>
      <c r="O13195">
        <f>IF(Table1[[#This Row],[SpreadActual]]&lt;Table1[[#This Row],[SpreadFavorite]],1,0)</f>
        <v>0</v>
      </c>
      <c r="P13195">
        <v>46.5</v>
      </c>
      <c r="Q13195" t="s">
        <v>190</v>
      </c>
      <c r="R13195" t="b">
        <v>0</v>
      </c>
      <c r="S13195">
        <v>72</v>
      </c>
      <c r="T13195">
        <v>0</v>
      </c>
      <c r="V13195" t="s">
        <v>103</v>
      </c>
    </row>
    <row r="13196" spans="1:22" x14ac:dyDescent="0.2">
      <c r="A13196" s="1">
        <v>44563</v>
      </c>
      <c r="B13196">
        <v>2021</v>
      </c>
      <c r="C13196">
        <f>_xlfn.MAXIFS(Table1[ScheduleWeekWritten],Table1[ScheduleSeason],Table1[[#This Row],[ScheduleSeason]])</f>
        <v>18</v>
      </c>
      <c r="D13196">
        <v>17</v>
      </c>
      <c r="E13196" cm="1">
        <f t="array" ref="E13196">_xlfn.XLOOKUP(Table1[[#This Row],[ScheduleWeekWritten]],Table3[Game],100+Table3[Increase],Table1[[#This Row],[ScheduleWeekWritten]])</f>
        <v>17</v>
      </c>
      <c r="F13196" t="b">
        <v>0</v>
      </c>
      <c r="G13196" t="s">
        <v>210</v>
      </c>
      <c r="H13196">
        <v>34</v>
      </c>
      <c r="I13196">
        <v>13</v>
      </c>
      <c r="J13196" t="s">
        <v>24</v>
      </c>
      <c r="K13196" t="s">
        <v>29</v>
      </c>
      <c r="L13196" t="str">
        <f>_xlfn.XLOOKUP(Table1[[#This Row],[TeamFavoriteID]],Table2[team_id],Table2[team_name],_xlfn.XLOOKUP(Table1[[#This Row],[TeamFavoriteID]],Table2[team_id_pfr],Table2[team_name],"Even"))</f>
        <v>Los Angeles Chargers</v>
      </c>
      <c r="M13196">
        <v>-7.5</v>
      </c>
      <c r="N13196">
        <f>IF(Table1[[#This Row],[TeamFavorite]]=Table1[[#This Row],[TeamHome]],Table1[[#This Row],[ScoreAway]]-Table1[[#This Row],[ScoreHome]],Table1[[#This Row],[ScoreHome]]-Table1[[#This Row],[ScoreAway]])</f>
        <v>-21</v>
      </c>
      <c r="O13196">
        <f>IF(Table1[[#This Row],[SpreadActual]]&lt;Table1[[#This Row],[SpreadFavorite]],1,0)</f>
        <v>1</v>
      </c>
      <c r="P13196">
        <v>46</v>
      </c>
      <c r="Q13196" t="s">
        <v>218</v>
      </c>
      <c r="R13196" t="b">
        <v>0</v>
      </c>
      <c r="S13196">
        <v>72</v>
      </c>
      <c r="T13196">
        <v>0</v>
      </c>
      <c r="V13196" t="s">
        <v>103</v>
      </c>
    </row>
    <row r="13197" spans="1:22" x14ac:dyDescent="0.2">
      <c r="A13197" s="1">
        <v>44563</v>
      </c>
      <c r="B13197">
        <v>2021</v>
      </c>
      <c r="C13197">
        <f>_xlfn.MAXIFS(Table1[ScheduleWeekWritten],Table1[ScheduleSeason],Table1[[#This Row],[ScheduleSeason]])</f>
        <v>18</v>
      </c>
      <c r="D13197">
        <v>17</v>
      </c>
      <c r="E13197" cm="1">
        <f t="array" ref="E13197">_xlfn.XLOOKUP(Table1[[#This Row],[ScheduleWeekWritten]],Table3[Game],100+Table3[Increase],Table1[[#This Row],[ScheduleWeekWritten]])</f>
        <v>17</v>
      </c>
      <c r="F13197" t="b">
        <v>0</v>
      </c>
      <c r="G13197" t="s">
        <v>115</v>
      </c>
      <c r="H13197">
        <v>50</v>
      </c>
      <c r="I13197">
        <v>10</v>
      </c>
      <c r="J13197" t="s">
        <v>154</v>
      </c>
      <c r="K13197" t="s">
        <v>70</v>
      </c>
      <c r="L13197" t="str">
        <f>_xlfn.XLOOKUP(Table1[[#This Row],[TeamFavoriteID]],Table2[team_id],Table2[team_name],_xlfn.XLOOKUP(Table1[[#This Row],[TeamFavoriteID]],Table2[team_id_pfr],Table2[team_name],"Even"))</f>
        <v>Boston Patriots</v>
      </c>
      <c r="M13197">
        <v>-17.5</v>
      </c>
      <c r="N13197">
        <f>IF(Table1[[#This Row],[TeamFavorite]]=Table1[[#This Row],[TeamHome]],Table1[[#This Row],[ScoreAway]]-Table1[[#This Row],[ScoreHome]],Table1[[#This Row],[ScoreHome]]-Table1[[#This Row],[ScoreAway]])</f>
        <v>40</v>
      </c>
      <c r="O13197">
        <f>IF(Table1[[#This Row],[SpreadActual]]&lt;Table1[[#This Row],[SpreadFavorite]],1,0)</f>
        <v>0</v>
      </c>
      <c r="P13197">
        <v>41.5</v>
      </c>
      <c r="Q13197" t="s">
        <v>179</v>
      </c>
      <c r="R13197" t="b">
        <v>0</v>
      </c>
      <c r="S13197">
        <v>46</v>
      </c>
      <c r="T13197">
        <v>4</v>
      </c>
      <c r="U13197">
        <v>100</v>
      </c>
      <c r="V13197" t="s">
        <v>2</v>
      </c>
    </row>
    <row r="13198" spans="1:22" x14ac:dyDescent="0.2">
      <c r="A13198" s="1">
        <v>44563</v>
      </c>
      <c r="B13198">
        <v>2021</v>
      </c>
      <c r="C13198">
        <f>_xlfn.MAXIFS(Table1[ScheduleWeekWritten],Table1[ScheduleSeason],Table1[[#This Row],[ScheduleSeason]])</f>
        <v>18</v>
      </c>
      <c r="D13198">
        <v>17</v>
      </c>
      <c r="E13198" cm="1">
        <f t="array" ref="E13198">_xlfn.XLOOKUP(Table1[[#This Row],[ScheduleWeekWritten]],Table3[Game],100+Table3[Increase],Table1[[#This Row],[ScheduleWeekWritten]])</f>
        <v>17</v>
      </c>
      <c r="F13198" t="b">
        <v>0</v>
      </c>
      <c r="G13198" t="s">
        <v>95</v>
      </c>
      <c r="H13198">
        <v>18</v>
      </c>
      <c r="I13198">
        <v>10</v>
      </c>
      <c r="J13198" t="s">
        <v>152</v>
      </c>
      <c r="K13198" t="s">
        <v>98</v>
      </c>
      <c r="L13198" t="str">
        <f>_xlfn.XLOOKUP(Table1[[#This Row],[TeamFavoriteID]],Table2[team_id],Table2[team_name],_xlfn.XLOOKUP(Table1[[#This Row],[TeamFavoriteID]],Table2[team_id_pfr],Table2[team_name],"Even"))</f>
        <v>New Orleans Saints</v>
      </c>
      <c r="M13198">
        <v>-7</v>
      </c>
      <c r="N13198">
        <f>IF(Table1[[#This Row],[TeamFavorite]]=Table1[[#This Row],[TeamHome]],Table1[[#This Row],[ScoreAway]]-Table1[[#This Row],[ScoreHome]],Table1[[#This Row],[ScoreHome]]-Table1[[#This Row],[ScoreAway]])</f>
        <v>-8</v>
      </c>
      <c r="O13198">
        <f>IF(Table1[[#This Row],[SpreadActual]]&lt;Table1[[#This Row],[SpreadFavorite]],1,0)</f>
        <v>1</v>
      </c>
      <c r="P13198">
        <v>37</v>
      </c>
      <c r="Q13198" t="s">
        <v>225</v>
      </c>
      <c r="R13198" t="b">
        <v>0</v>
      </c>
      <c r="S13198">
        <v>72</v>
      </c>
      <c r="T13198">
        <v>0</v>
      </c>
      <c r="V13198" t="s">
        <v>103</v>
      </c>
    </row>
    <row r="13199" spans="1:22" x14ac:dyDescent="0.2">
      <c r="A13199" s="1">
        <v>44563</v>
      </c>
      <c r="B13199">
        <v>2021</v>
      </c>
      <c r="C13199">
        <f>_xlfn.MAXIFS(Table1[ScheduleWeekWritten],Table1[ScheduleSeason],Table1[[#This Row],[ScheduleSeason]])</f>
        <v>18</v>
      </c>
      <c r="D13199">
        <v>17</v>
      </c>
      <c r="E13199" cm="1">
        <f t="array" ref="E13199">_xlfn.XLOOKUP(Table1[[#This Row],[ScheduleWeekWritten]],Table3[Game],100+Table3[Increase],Table1[[#This Row],[ScheduleWeekWritten]])</f>
        <v>17</v>
      </c>
      <c r="F13199" t="b">
        <v>0</v>
      </c>
      <c r="G13199" t="s">
        <v>31</v>
      </c>
      <c r="H13199">
        <v>24</v>
      </c>
      <c r="I13199">
        <v>28</v>
      </c>
      <c r="J13199" t="s">
        <v>127</v>
      </c>
      <c r="K13199" t="s">
        <v>133</v>
      </c>
      <c r="L13199" t="str">
        <f>_xlfn.XLOOKUP(Table1[[#This Row],[TeamFavoriteID]],Table2[team_id],Table2[team_name],_xlfn.XLOOKUP(Table1[[#This Row],[TeamFavoriteID]],Table2[team_id_pfr],Table2[team_name],"Even"))</f>
        <v>Tampa Bay Buccaneers</v>
      </c>
      <c r="M13199">
        <v>-14</v>
      </c>
      <c r="N13199">
        <f>IF(Table1[[#This Row],[TeamFavorite]]=Table1[[#This Row],[TeamHome]],Table1[[#This Row],[ScoreAway]]-Table1[[#This Row],[ScoreHome]],Table1[[#This Row],[ScoreHome]]-Table1[[#This Row],[ScoreAway]])</f>
        <v>-4</v>
      </c>
      <c r="O13199">
        <f>IF(Table1[[#This Row],[SpreadActual]]&lt;Table1[[#This Row],[SpreadFavorite]],1,0)</f>
        <v>0</v>
      </c>
      <c r="P13199">
        <v>47.5</v>
      </c>
      <c r="Q13199" t="s">
        <v>197</v>
      </c>
      <c r="R13199" t="b">
        <v>0</v>
      </c>
      <c r="S13199">
        <v>57</v>
      </c>
      <c r="T13199">
        <v>9</v>
      </c>
      <c r="U13199">
        <v>82</v>
      </c>
    </row>
    <row r="13200" spans="1:22" x14ac:dyDescent="0.2">
      <c r="A13200" s="1">
        <v>44563</v>
      </c>
      <c r="B13200">
        <v>2021</v>
      </c>
      <c r="C13200">
        <f>_xlfn.MAXIFS(Table1[ScheduleWeekWritten],Table1[ScheduleSeason],Table1[[#This Row],[ScheduleSeason]])</f>
        <v>18</v>
      </c>
      <c r="D13200">
        <v>17</v>
      </c>
      <c r="E13200" cm="1">
        <f t="array" ref="E13200">_xlfn.XLOOKUP(Table1[[#This Row],[ScheduleWeekWritten]],Table3[Game],100+Table3[Increase],Table1[[#This Row],[ScheduleWeekWritten]])</f>
        <v>17</v>
      </c>
      <c r="F13200" t="b">
        <v>0</v>
      </c>
      <c r="G13200" t="s">
        <v>53</v>
      </c>
      <c r="H13200">
        <v>23</v>
      </c>
      <c r="I13200">
        <v>7</v>
      </c>
      <c r="J13200" t="s">
        <v>177</v>
      </c>
      <c r="K13200" t="s">
        <v>87</v>
      </c>
      <c r="L13200" t="str">
        <f>_xlfn.XLOOKUP(Table1[[#This Row],[TeamFavoriteID]],Table2[team_id],Table2[team_name],_xlfn.XLOOKUP(Table1[[#This Row],[TeamFavoriteID]],Table2[team_id_pfr],Table2[team_name],"Even"))</f>
        <v>San Francisco 49ers</v>
      </c>
      <c r="M13200">
        <v>-13.5</v>
      </c>
      <c r="N13200">
        <f>IF(Table1[[#This Row],[TeamFavorite]]=Table1[[#This Row],[TeamHome]],Table1[[#This Row],[ScoreAway]]-Table1[[#This Row],[ScoreHome]],Table1[[#This Row],[ScoreHome]]-Table1[[#This Row],[ScoreAway]])</f>
        <v>-16</v>
      </c>
      <c r="O13200">
        <f>IF(Table1[[#This Row],[SpreadActual]]&lt;Table1[[#This Row],[SpreadFavorite]],1,0)</f>
        <v>1</v>
      </c>
      <c r="P13200">
        <v>44.5</v>
      </c>
      <c r="Q13200" t="s">
        <v>203</v>
      </c>
      <c r="R13200" t="b">
        <v>0</v>
      </c>
      <c r="S13200">
        <v>50</v>
      </c>
      <c r="T13200">
        <v>6</v>
      </c>
      <c r="U13200">
        <v>58</v>
      </c>
    </row>
    <row r="13201" spans="1:22" x14ac:dyDescent="0.2">
      <c r="A13201" s="1">
        <v>44563</v>
      </c>
      <c r="B13201">
        <v>2021</v>
      </c>
      <c r="C13201">
        <f>_xlfn.MAXIFS(Table1[ScheduleWeekWritten],Table1[ScheduleSeason],Table1[[#This Row],[ScheduleSeason]])</f>
        <v>18</v>
      </c>
      <c r="D13201">
        <v>17</v>
      </c>
      <c r="E13201" cm="1">
        <f t="array" ref="E13201">_xlfn.XLOOKUP(Table1[[#This Row],[ScheduleWeekWritten]],Table3[Game],100+Table3[Increase],Table1[[#This Row],[ScheduleWeekWritten]])</f>
        <v>17</v>
      </c>
      <c r="F13201" t="b">
        <v>0</v>
      </c>
      <c r="G13201" t="s">
        <v>128</v>
      </c>
      <c r="H13201">
        <v>51</v>
      </c>
      <c r="I13201">
        <v>29</v>
      </c>
      <c r="J13201" t="s">
        <v>45</v>
      </c>
      <c r="K13201" t="s">
        <v>132</v>
      </c>
      <c r="L13201" t="str">
        <f>_xlfn.XLOOKUP(Table1[[#This Row],[TeamFavoriteID]],Table2[team_id],Table2[team_name],_xlfn.XLOOKUP(Table1[[#This Row],[TeamFavoriteID]],Table2[team_id_pfr],Table2[team_name],"Even"))</f>
        <v>Seattle Seahawks</v>
      </c>
      <c r="M13201">
        <v>-8.5</v>
      </c>
      <c r="N13201">
        <f>IF(Table1[[#This Row],[TeamFavorite]]=Table1[[#This Row],[TeamHome]],Table1[[#This Row],[ScoreAway]]-Table1[[#This Row],[ScoreHome]],Table1[[#This Row],[ScoreHome]]-Table1[[#This Row],[ScoreAway]])</f>
        <v>-22</v>
      </c>
      <c r="O13201">
        <f>IF(Table1[[#This Row],[SpreadActual]]&lt;Table1[[#This Row],[SpreadFavorite]],1,0)</f>
        <v>1</v>
      </c>
      <c r="P13201">
        <v>41.5</v>
      </c>
      <c r="Q13201" t="s">
        <v>223</v>
      </c>
      <c r="R13201" t="b">
        <v>0</v>
      </c>
      <c r="S13201">
        <v>37</v>
      </c>
      <c r="T13201">
        <v>0</v>
      </c>
      <c r="U13201">
        <v>97</v>
      </c>
    </row>
    <row r="13202" spans="1:22" x14ac:dyDescent="0.2">
      <c r="A13202" s="1">
        <v>44563</v>
      </c>
      <c r="B13202">
        <v>2021</v>
      </c>
      <c r="C13202">
        <f>_xlfn.MAXIFS(Table1[ScheduleWeekWritten],Table1[ScheduleSeason],Table1[[#This Row],[ScheduleSeason]])</f>
        <v>18</v>
      </c>
      <c r="D13202">
        <v>17</v>
      </c>
      <c r="E13202" cm="1">
        <f t="array" ref="E13202">_xlfn.XLOOKUP(Table1[[#This Row],[ScheduleWeekWritten]],Table3[Game],100+Table3[Increase],Table1[[#This Row],[ScheduleWeekWritten]])</f>
        <v>17</v>
      </c>
      <c r="F13202" t="b">
        <v>0</v>
      </c>
      <c r="G13202" t="s">
        <v>171</v>
      </c>
      <c r="H13202">
        <v>34</v>
      </c>
      <c r="I13202">
        <v>3</v>
      </c>
      <c r="J13202" t="s">
        <v>19</v>
      </c>
      <c r="K13202" t="s">
        <v>25</v>
      </c>
      <c r="L13202" t="str">
        <f>_xlfn.XLOOKUP(Table1[[#This Row],[TeamFavoriteID]],Table2[team_id],Table2[team_name],_xlfn.XLOOKUP(Table1[[#This Row],[TeamFavoriteID]],Table2[team_id_pfr],Table2[team_name],"Even"))</f>
        <v>Houston Oilers</v>
      </c>
      <c r="M13202">
        <v>-3</v>
      </c>
      <c r="N13202">
        <f>IF(Table1[[#This Row],[TeamFavorite]]=Table1[[#This Row],[TeamHome]],Table1[[#This Row],[ScoreAway]]-Table1[[#This Row],[ScoreHome]],Table1[[#This Row],[ScoreHome]]-Table1[[#This Row],[ScoreAway]])</f>
        <v>31</v>
      </c>
      <c r="O13202">
        <f>IF(Table1[[#This Row],[SpreadActual]]&lt;Table1[[#This Row],[SpreadFavorite]],1,0)</f>
        <v>0</v>
      </c>
      <c r="P13202">
        <v>41</v>
      </c>
      <c r="Q13202" t="s">
        <v>172</v>
      </c>
      <c r="R13202" t="b">
        <v>0</v>
      </c>
      <c r="S13202">
        <v>43</v>
      </c>
      <c r="T13202">
        <v>13</v>
      </c>
      <c r="U13202">
        <v>93</v>
      </c>
    </row>
    <row r="13203" spans="1:22" x14ac:dyDescent="0.2">
      <c r="A13203" s="1">
        <v>44563</v>
      </c>
      <c r="B13203">
        <v>2021</v>
      </c>
      <c r="C13203">
        <f>_xlfn.MAXIFS(Table1[ScheduleWeekWritten],Table1[ScheduleSeason],Table1[[#This Row],[ScheduleSeason]])</f>
        <v>18</v>
      </c>
      <c r="D13203">
        <v>17</v>
      </c>
      <c r="E13203" cm="1">
        <f t="array" ref="E13203">_xlfn.XLOOKUP(Table1[[#This Row],[ScheduleWeekWritten]],Table3[Game],100+Table3[Increase],Table1[[#This Row],[ScheduleWeekWritten]])</f>
        <v>17</v>
      </c>
      <c r="F13203" t="b">
        <v>0</v>
      </c>
      <c r="G13203" t="s">
        <v>219</v>
      </c>
      <c r="H13203">
        <v>16</v>
      </c>
      <c r="I13203">
        <v>20</v>
      </c>
      <c r="J13203" t="s">
        <v>58</v>
      </c>
      <c r="K13203" t="s">
        <v>77</v>
      </c>
      <c r="L13203" t="str">
        <f>_xlfn.XLOOKUP(Table1[[#This Row],[TeamFavoriteID]],Table2[team_id],Table2[team_name],_xlfn.XLOOKUP(Table1[[#This Row],[TeamFavoriteID]],Table2[team_id_pfr],Table2[team_name],"Even"))</f>
        <v>Philadelphia Eagles</v>
      </c>
      <c r="M13203">
        <v>-4.5</v>
      </c>
      <c r="N13203">
        <f>IF(Table1[[#This Row],[TeamFavorite]]=Table1[[#This Row],[TeamHome]],Table1[[#This Row],[ScoreAway]]-Table1[[#This Row],[ScoreHome]],Table1[[#This Row],[ScoreHome]]-Table1[[#This Row],[ScoreAway]])</f>
        <v>-4</v>
      </c>
      <c r="O13203">
        <f>IF(Table1[[#This Row],[SpreadActual]]&lt;Table1[[#This Row],[SpreadFavorite]],1,0)</f>
        <v>0</v>
      </c>
      <c r="P13203">
        <v>44.5</v>
      </c>
      <c r="Q13203" t="s">
        <v>165</v>
      </c>
      <c r="R13203" t="b">
        <v>0</v>
      </c>
      <c r="S13203">
        <v>62</v>
      </c>
      <c r="T13203">
        <v>4</v>
      </c>
      <c r="U13203">
        <v>91</v>
      </c>
    </row>
    <row r="13204" spans="1:22" x14ac:dyDescent="0.2">
      <c r="A13204" s="1">
        <v>44564</v>
      </c>
      <c r="B13204">
        <v>2021</v>
      </c>
      <c r="C13204">
        <f>_xlfn.MAXIFS(Table1[ScheduleWeekWritten],Table1[ScheduleSeason],Table1[[#This Row],[ScheduleSeason]])</f>
        <v>18</v>
      </c>
      <c r="D13204">
        <v>17</v>
      </c>
      <c r="E13204" cm="1">
        <f t="array" ref="E13204">_xlfn.XLOOKUP(Table1[[#This Row],[ScheduleWeekWritten]],Table3[Game],100+Table3[Increase],Table1[[#This Row],[ScheduleWeekWritten]])</f>
        <v>17</v>
      </c>
      <c r="F13204" t="b">
        <v>0</v>
      </c>
      <c r="G13204" t="s">
        <v>49</v>
      </c>
      <c r="H13204">
        <v>26</v>
      </c>
      <c r="I13204">
        <v>14</v>
      </c>
      <c r="J13204" t="s">
        <v>62</v>
      </c>
      <c r="K13204" t="s">
        <v>51</v>
      </c>
      <c r="L13204" t="str">
        <f>_xlfn.XLOOKUP(Table1[[#This Row],[TeamFavoriteID]],Table2[team_id],Table2[team_name],_xlfn.XLOOKUP(Table1[[#This Row],[TeamFavoriteID]],Table2[team_id_pfr],Table2[team_name],"Even"))</f>
        <v>Pittsburgh Steelers</v>
      </c>
      <c r="M13204">
        <v>-2</v>
      </c>
      <c r="N13204">
        <f>IF(Table1[[#This Row],[TeamFavorite]]=Table1[[#This Row],[TeamHome]],Table1[[#This Row],[ScoreAway]]-Table1[[#This Row],[ScoreHome]],Table1[[#This Row],[ScoreHome]]-Table1[[#This Row],[ScoreAway]])</f>
        <v>-12</v>
      </c>
      <c r="O13204">
        <f>IF(Table1[[#This Row],[SpreadActual]]&lt;Table1[[#This Row],[SpreadFavorite]],1,0)</f>
        <v>1</v>
      </c>
      <c r="P13204">
        <v>42</v>
      </c>
      <c r="Q13204" t="s">
        <v>175</v>
      </c>
      <c r="R13204" t="b">
        <v>0</v>
      </c>
      <c r="S13204">
        <v>25</v>
      </c>
      <c r="T13204">
        <v>12</v>
      </c>
      <c r="U13204">
        <v>60</v>
      </c>
    </row>
    <row r="13205" spans="1:22" x14ac:dyDescent="0.2">
      <c r="A13205" s="1">
        <v>44569</v>
      </c>
      <c r="B13205">
        <v>2021</v>
      </c>
      <c r="C13205">
        <f>_xlfn.MAXIFS(Table1[ScheduleWeekWritten],Table1[ScheduleSeason],Table1[[#This Row],[ScheduleSeason]])</f>
        <v>18</v>
      </c>
      <c r="D13205">
        <v>18</v>
      </c>
      <c r="E13205" cm="1">
        <f t="array" ref="E13205">_xlfn.XLOOKUP(Table1[[#This Row],[ScheduleWeekWritten]],Table3[Game],100+Table3[Increase],Table1[[#This Row],[ScheduleWeekWritten]])</f>
        <v>18</v>
      </c>
      <c r="F13205" t="b">
        <v>0</v>
      </c>
      <c r="G13205" t="s">
        <v>24</v>
      </c>
      <c r="H13205">
        <v>24</v>
      </c>
      <c r="I13205">
        <v>28</v>
      </c>
      <c r="J13205" t="s">
        <v>42</v>
      </c>
      <c r="K13205" t="s">
        <v>75</v>
      </c>
      <c r="L13205" t="str">
        <f>_xlfn.XLOOKUP(Table1[[#This Row],[TeamFavoriteID]],Table2[team_id],Table2[team_name],_xlfn.XLOOKUP(Table1[[#This Row],[TeamFavoriteID]],Table2[team_id_pfr],Table2[team_name],"Even"))</f>
        <v>Kansas City Chiefs</v>
      </c>
      <c r="M13205">
        <v>-11.5</v>
      </c>
      <c r="N13205">
        <f>IF(Table1[[#This Row],[TeamFavorite]]=Table1[[#This Row],[TeamHome]],Table1[[#This Row],[ScoreAway]]-Table1[[#This Row],[ScoreHome]],Table1[[#This Row],[ScoreHome]]-Table1[[#This Row],[ScoreAway]])</f>
        <v>-4</v>
      </c>
      <c r="O13205">
        <f>IF(Table1[[#This Row],[SpreadActual]]&lt;Table1[[#This Row],[SpreadFavorite]],1,0)</f>
        <v>0</v>
      </c>
      <c r="P13205">
        <v>44.5</v>
      </c>
      <c r="Q13205" t="s">
        <v>224</v>
      </c>
      <c r="R13205" t="b">
        <v>0</v>
      </c>
      <c r="S13205">
        <v>41</v>
      </c>
      <c r="T13205">
        <v>4</v>
      </c>
      <c r="U13205">
        <v>57</v>
      </c>
    </row>
    <row r="13206" spans="1:22" x14ac:dyDescent="0.2">
      <c r="A13206" s="1">
        <v>44569</v>
      </c>
      <c r="B13206">
        <v>2021</v>
      </c>
      <c r="C13206">
        <f>_xlfn.MAXIFS(Table1[ScheduleWeekWritten],Table1[ScheduleSeason],Table1[[#This Row],[ScheduleSeason]])</f>
        <v>18</v>
      </c>
      <c r="D13206">
        <v>18</v>
      </c>
      <c r="E13206" cm="1">
        <f t="array" ref="E13206">_xlfn.XLOOKUP(Table1[[#This Row],[ScheduleWeekWritten]],Table3[Game],100+Table3[Increase],Table1[[#This Row],[ScheduleWeekWritten]])</f>
        <v>18</v>
      </c>
      <c r="F13206" t="b">
        <v>0</v>
      </c>
      <c r="G13206" t="s">
        <v>58</v>
      </c>
      <c r="H13206">
        <v>26</v>
      </c>
      <c r="I13206">
        <v>51</v>
      </c>
      <c r="J13206" t="s">
        <v>67</v>
      </c>
      <c r="K13206" t="s">
        <v>68</v>
      </c>
      <c r="L13206" t="str">
        <f>_xlfn.XLOOKUP(Table1[[#This Row],[TeamFavoriteID]],Table2[team_id],Table2[team_name],_xlfn.XLOOKUP(Table1[[#This Row],[TeamFavoriteID]],Table2[team_id_pfr],Table2[team_name],"Even"))</f>
        <v>Dallas Cowboys</v>
      </c>
      <c r="M13206">
        <v>-6</v>
      </c>
      <c r="N13206">
        <f>IF(Table1[[#This Row],[TeamFavorite]]=Table1[[#This Row],[TeamHome]],Table1[[#This Row],[ScoreAway]]-Table1[[#This Row],[ScoreHome]],Table1[[#This Row],[ScoreHome]]-Table1[[#This Row],[ScoreAway]])</f>
        <v>-25</v>
      </c>
      <c r="O13206">
        <f>IF(Table1[[#This Row],[SpreadActual]]&lt;Table1[[#This Row],[SpreadFavorite]],1,0)</f>
        <v>1</v>
      </c>
      <c r="P13206">
        <v>46.5</v>
      </c>
      <c r="Q13206" t="s">
        <v>183</v>
      </c>
      <c r="R13206" t="b">
        <v>0</v>
      </c>
      <c r="S13206">
        <v>31</v>
      </c>
      <c r="T13206">
        <v>8</v>
      </c>
      <c r="U13206">
        <v>43</v>
      </c>
    </row>
    <row r="13207" spans="1:22" x14ac:dyDescent="0.2">
      <c r="A13207" s="1">
        <v>44570</v>
      </c>
      <c r="B13207">
        <v>2021</v>
      </c>
      <c r="C13207">
        <f>_xlfn.MAXIFS(Table1[ScheduleWeekWritten],Table1[ScheduleSeason],Table1[[#This Row],[ScheduleSeason]])</f>
        <v>18</v>
      </c>
      <c r="D13207">
        <v>18</v>
      </c>
      <c r="E13207" cm="1">
        <f t="array" ref="E13207">_xlfn.XLOOKUP(Table1[[#This Row],[ScheduleWeekWritten]],Table3[Game],100+Table3[Increase],Table1[[#This Row],[ScheduleWeekWritten]])</f>
        <v>18</v>
      </c>
      <c r="F13207" t="b">
        <v>0</v>
      </c>
      <c r="G13207" t="s">
        <v>149</v>
      </c>
      <c r="H13207">
        <v>30</v>
      </c>
      <c r="I13207">
        <v>38</v>
      </c>
      <c r="J13207" t="s">
        <v>128</v>
      </c>
      <c r="K13207" t="s">
        <v>59</v>
      </c>
      <c r="L13207" t="str">
        <f>_xlfn.XLOOKUP(Table1[[#This Row],[TeamFavoriteID]],Table2[team_id],Table2[team_name],_xlfn.XLOOKUP(Table1[[#This Row],[TeamFavoriteID]],Table2[team_id_pfr],Table2[team_name],"Even"))</f>
        <v>Arizona Cardinals</v>
      </c>
      <c r="M13207">
        <v>-5</v>
      </c>
      <c r="N13207">
        <f>IF(Table1[[#This Row],[TeamFavorite]]=Table1[[#This Row],[TeamHome]],Table1[[#This Row],[ScoreAway]]-Table1[[#This Row],[ScoreHome]],Table1[[#This Row],[ScoreHome]]-Table1[[#This Row],[ScoreAway]])</f>
        <v>8</v>
      </c>
      <c r="O13207">
        <f>IF(Table1[[#This Row],[SpreadActual]]&lt;Table1[[#This Row],[SpreadFavorite]],1,0)</f>
        <v>0</v>
      </c>
      <c r="P13207">
        <v>48.5</v>
      </c>
      <c r="Q13207" t="s">
        <v>221</v>
      </c>
      <c r="R13207" t="b">
        <v>0</v>
      </c>
      <c r="S13207">
        <v>72</v>
      </c>
      <c r="T13207">
        <v>0</v>
      </c>
      <c r="V13207" t="s">
        <v>103</v>
      </c>
    </row>
    <row r="13208" spans="1:22" x14ac:dyDescent="0.2">
      <c r="A13208" s="1">
        <v>44570</v>
      </c>
      <c r="B13208">
        <v>2021</v>
      </c>
      <c r="C13208">
        <f>_xlfn.MAXIFS(Table1[ScheduleWeekWritten],Table1[ScheduleSeason],Table1[[#This Row],[ScheduleSeason]])</f>
        <v>18</v>
      </c>
      <c r="D13208">
        <v>18</v>
      </c>
      <c r="E13208" cm="1">
        <f t="array" ref="E13208">_xlfn.XLOOKUP(Table1[[#This Row],[ScheduleWeekWritten]],Table3[Game],100+Table3[Increase],Table1[[#This Row],[ScheduleWeekWritten]])</f>
        <v>18</v>
      </c>
      <c r="F13208" t="b">
        <v>0</v>
      </c>
      <c r="G13208" t="s">
        <v>38</v>
      </c>
      <c r="H13208">
        <v>20</v>
      </c>
      <c r="I13208">
        <v>30</v>
      </c>
      <c r="J13208" t="s">
        <v>95</v>
      </c>
      <c r="K13208" t="s">
        <v>98</v>
      </c>
      <c r="L13208" t="str">
        <f>_xlfn.XLOOKUP(Table1[[#This Row],[TeamFavoriteID]],Table2[team_id],Table2[team_name],_xlfn.XLOOKUP(Table1[[#This Row],[TeamFavoriteID]],Table2[team_id_pfr],Table2[team_name],"Even"))</f>
        <v>New Orleans Saints</v>
      </c>
      <c r="M13208">
        <v>-4.5</v>
      </c>
      <c r="N13208">
        <f>IF(Table1[[#This Row],[TeamFavorite]]=Table1[[#This Row],[TeamHome]],Table1[[#This Row],[ScoreAway]]-Table1[[#This Row],[ScoreHome]],Table1[[#This Row],[ScoreHome]]-Table1[[#This Row],[ScoreAway]])</f>
        <v>-10</v>
      </c>
      <c r="O13208">
        <f>IF(Table1[[#This Row],[SpreadActual]]&lt;Table1[[#This Row],[SpreadFavorite]],1,0)</f>
        <v>1</v>
      </c>
      <c r="P13208">
        <v>40</v>
      </c>
      <c r="Q13208" t="s">
        <v>213</v>
      </c>
      <c r="R13208" t="b">
        <v>0</v>
      </c>
      <c r="S13208">
        <v>72</v>
      </c>
      <c r="T13208">
        <v>0</v>
      </c>
      <c r="V13208" t="s">
        <v>103</v>
      </c>
    </row>
    <row r="13209" spans="1:22" x14ac:dyDescent="0.2">
      <c r="A13209" s="1">
        <v>44570</v>
      </c>
      <c r="B13209">
        <v>2021</v>
      </c>
      <c r="C13209">
        <f>_xlfn.MAXIFS(Table1[ScheduleWeekWritten],Table1[ScheduleSeason],Table1[[#This Row],[ScheduleSeason]])</f>
        <v>18</v>
      </c>
      <c r="D13209">
        <v>18</v>
      </c>
      <c r="E13209" cm="1">
        <f t="array" ref="E13209">_xlfn.XLOOKUP(Table1[[#This Row],[ScheduleWeekWritten]],Table3[Game],100+Table3[Increase],Table1[[#This Row],[ScheduleWeekWritten]])</f>
        <v>18</v>
      </c>
      <c r="F13209" t="b">
        <v>0</v>
      </c>
      <c r="G13209" t="s">
        <v>158</v>
      </c>
      <c r="H13209">
        <v>13</v>
      </c>
      <c r="I13209">
        <v>16</v>
      </c>
      <c r="J13209" t="s">
        <v>49</v>
      </c>
      <c r="K13209" t="s">
        <v>159</v>
      </c>
      <c r="L13209" t="str">
        <f>_xlfn.XLOOKUP(Table1[[#This Row],[TeamFavoriteID]],Table2[team_id],Table2[team_name],_xlfn.XLOOKUP(Table1[[#This Row],[TeamFavoriteID]],Table2[team_id_pfr],Table2[team_name],"Even"))</f>
        <v>Baltimore Ravens</v>
      </c>
      <c r="M13209">
        <v>-3</v>
      </c>
      <c r="N13209">
        <f>IF(Table1[[#This Row],[TeamFavorite]]=Table1[[#This Row],[TeamHome]],Table1[[#This Row],[ScoreAway]]-Table1[[#This Row],[ScoreHome]],Table1[[#This Row],[ScoreHome]]-Table1[[#This Row],[ScoreAway]])</f>
        <v>3</v>
      </c>
      <c r="O13209">
        <f>IF(Table1[[#This Row],[SpreadActual]]&lt;Table1[[#This Row],[SpreadFavorite]],1,0)</f>
        <v>0</v>
      </c>
      <c r="P13209">
        <v>41</v>
      </c>
      <c r="Q13209" t="s">
        <v>166</v>
      </c>
      <c r="R13209" t="b">
        <v>0</v>
      </c>
      <c r="S13209">
        <v>36</v>
      </c>
      <c r="T13209">
        <v>0</v>
      </c>
      <c r="U13209">
        <v>100</v>
      </c>
      <c r="V13209" t="s">
        <v>2</v>
      </c>
    </row>
    <row r="13210" spans="1:22" x14ac:dyDescent="0.2">
      <c r="A13210" s="1">
        <v>44570</v>
      </c>
      <c r="B13210">
        <v>2021</v>
      </c>
      <c r="C13210">
        <f>_xlfn.MAXIFS(Table1[ScheduleWeekWritten],Table1[ScheduleSeason],Table1[[#This Row],[ScheduleSeason]])</f>
        <v>18</v>
      </c>
      <c r="D13210">
        <v>18</v>
      </c>
      <c r="E13210" cm="1">
        <f t="array" ref="E13210">_xlfn.XLOOKUP(Table1[[#This Row],[ScheduleWeekWritten]],Table3[Game],100+Table3[Increase],Table1[[#This Row],[ScheduleWeekWritten]])</f>
        <v>18</v>
      </c>
      <c r="F13210" t="b">
        <v>0</v>
      </c>
      <c r="G13210" t="s">
        <v>28</v>
      </c>
      <c r="H13210">
        <v>27</v>
      </c>
      <c r="I13210">
        <v>10</v>
      </c>
      <c r="J13210" t="s">
        <v>31</v>
      </c>
      <c r="K13210" t="s">
        <v>43</v>
      </c>
      <c r="L13210" t="str">
        <f>_xlfn.XLOOKUP(Table1[[#This Row],[TeamFavoriteID]],Table2[team_id],Table2[team_name],_xlfn.XLOOKUP(Table1[[#This Row],[TeamFavoriteID]],Table2[team_id_pfr],Table2[team_name],"Even"))</f>
        <v>Buffalo Bills</v>
      </c>
      <c r="M13210">
        <v>-16</v>
      </c>
      <c r="N13210">
        <f>IF(Table1[[#This Row],[TeamFavorite]]=Table1[[#This Row],[TeamHome]],Table1[[#This Row],[ScoreAway]]-Table1[[#This Row],[ScoreHome]],Table1[[#This Row],[ScoreHome]]-Table1[[#This Row],[ScoreAway]])</f>
        <v>-17</v>
      </c>
      <c r="O13210">
        <f>IF(Table1[[#This Row],[SpreadActual]]&lt;Table1[[#This Row],[SpreadFavorite]],1,0)</f>
        <v>1</v>
      </c>
      <c r="P13210">
        <v>42</v>
      </c>
      <c r="Q13210" t="s">
        <v>222</v>
      </c>
      <c r="R13210" t="b">
        <v>0</v>
      </c>
      <c r="S13210">
        <v>36</v>
      </c>
      <c r="T13210">
        <v>19</v>
      </c>
      <c r="U13210">
        <v>67</v>
      </c>
    </row>
    <row r="13211" spans="1:22" x14ac:dyDescent="0.2">
      <c r="A13211" s="1">
        <v>44570</v>
      </c>
      <c r="B13211">
        <v>2021</v>
      </c>
      <c r="C13211">
        <f>_xlfn.MAXIFS(Table1[ScheduleWeekWritten],Table1[ScheduleSeason],Table1[[#This Row],[ScheduleSeason]])</f>
        <v>18</v>
      </c>
      <c r="D13211">
        <v>18</v>
      </c>
      <c r="E13211" cm="1">
        <f t="array" ref="E13211">_xlfn.XLOOKUP(Table1[[#This Row],[ScheduleWeekWritten]],Table3[Game],100+Table3[Increase],Table1[[#This Row],[ScheduleWeekWritten]])</f>
        <v>18</v>
      </c>
      <c r="F13211" t="b">
        <v>0</v>
      </c>
      <c r="G13211" t="s">
        <v>62</v>
      </c>
      <c r="H13211">
        <v>21</v>
      </c>
      <c r="I13211">
        <v>16</v>
      </c>
      <c r="J13211" t="s">
        <v>101</v>
      </c>
      <c r="K13211" t="s">
        <v>63</v>
      </c>
      <c r="L13211" t="str">
        <f>_xlfn.XLOOKUP(Table1[[#This Row],[TeamFavoriteID]],Table2[team_id],Table2[team_name],_xlfn.XLOOKUP(Table1[[#This Row],[TeamFavoriteID]],Table2[team_id_pfr],Table2[team_name],"Even"))</f>
        <v>Cleveland Browns</v>
      </c>
      <c r="M13211">
        <v>-6.5</v>
      </c>
      <c r="N13211">
        <f>IF(Table1[[#This Row],[TeamFavorite]]=Table1[[#This Row],[TeamHome]],Table1[[#This Row],[ScoreAway]]-Table1[[#This Row],[ScoreHome]],Table1[[#This Row],[ScoreHome]]-Table1[[#This Row],[ScoreAway]])</f>
        <v>-5</v>
      </c>
      <c r="O13211">
        <f>IF(Table1[[#This Row],[SpreadActual]]&lt;Table1[[#This Row],[SpreadFavorite]],1,0)</f>
        <v>0</v>
      </c>
      <c r="P13211">
        <v>38</v>
      </c>
      <c r="Q13211" t="s">
        <v>170</v>
      </c>
      <c r="R13211" t="b">
        <v>0</v>
      </c>
      <c r="S13211">
        <v>36</v>
      </c>
      <c r="T13211">
        <v>33</v>
      </c>
      <c r="U13211">
        <v>89</v>
      </c>
    </row>
    <row r="13212" spans="1:22" x14ac:dyDescent="0.2">
      <c r="A13212" s="1">
        <v>44570</v>
      </c>
      <c r="B13212">
        <v>2021</v>
      </c>
      <c r="C13212">
        <f>_xlfn.MAXIFS(Table1[ScheduleWeekWritten],Table1[ScheduleSeason],Table1[[#This Row],[ScheduleSeason]])</f>
        <v>18</v>
      </c>
      <c r="D13212">
        <v>18</v>
      </c>
      <c r="E13212" cm="1">
        <f t="array" ref="E13212">_xlfn.XLOOKUP(Table1[[#This Row],[ScheduleWeekWritten]],Table3[Game],100+Table3[Increase],Table1[[#This Row],[ScheduleWeekWritten]])</f>
        <v>18</v>
      </c>
      <c r="F13212" t="b">
        <v>0</v>
      </c>
      <c r="G13212" t="s">
        <v>45</v>
      </c>
      <c r="H13212">
        <v>37</v>
      </c>
      <c r="I13212">
        <v>30</v>
      </c>
      <c r="J13212" t="s">
        <v>33</v>
      </c>
      <c r="K13212" t="s">
        <v>35</v>
      </c>
      <c r="L13212" t="str">
        <f>_xlfn.XLOOKUP(Table1[[#This Row],[TeamFavoriteID]],Table2[team_id],Table2[team_name],_xlfn.XLOOKUP(Table1[[#This Row],[TeamFavoriteID]],Table2[team_id_pfr],Table2[team_name],"Even"))</f>
        <v>Green Bay Packers</v>
      </c>
      <c r="M13212">
        <v>-4</v>
      </c>
      <c r="N13212">
        <f>IF(Table1[[#This Row],[TeamFavorite]]=Table1[[#This Row],[TeamHome]],Table1[[#This Row],[ScoreAway]]-Table1[[#This Row],[ScoreHome]],Table1[[#This Row],[ScoreHome]]-Table1[[#This Row],[ScoreAway]])</f>
        <v>7</v>
      </c>
      <c r="O13212">
        <f>IF(Table1[[#This Row],[SpreadActual]]&lt;Table1[[#This Row],[SpreadFavorite]],1,0)</f>
        <v>0</v>
      </c>
      <c r="P13212">
        <v>45</v>
      </c>
      <c r="Q13212" t="s">
        <v>181</v>
      </c>
      <c r="R13212" t="b">
        <v>0</v>
      </c>
      <c r="S13212">
        <v>72</v>
      </c>
      <c r="T13212">
        <v>0</v>
      </c>
      <c r="V13212" t="s">
        <v>103</v>
      </c>
    </row>
    <row r="13213" spans="1:22" x14ac:dyDescent="0.2">
      <c r="A13213" s="1">
        <v>44570</v>
      </c>
      <c r="B13213">
        <v>2021</v>
      </c>
      <c r="C13213">
        <f>_xlfn.MAXIFS(Table1[ScheduleWeekWritten],Table1[ScheduleSeason],Table1[[#This Row],[ScheduleSeason]])</f>
        <v>18</v>
      </c>
      <c r="D13213">
        <v>18</v>
      </c>
      <c r="E13213" cm="1">
        <f t="array" ref="E13213">_xlfn.XLOOKUP(Table1[[#This Row],[ScheduleWeekWritten]],Table3[Game],100+Table3[Increase],Table1[[#This Row],[ScheduleWeekWritten]])</f>
        <v>18</v>
      </c>
      <c r="F13213" t="b">
        <v>0</v>
      </c>
      <c r="G13213" t="s">
        <v>177</v>
      </c>
      <c r="H13213">
        <v>25</v>
      </c>
      <c r="I13213">
        <v>28</v>
      </c>
      <c r="J13213" t="s">
        <v>171</v>
      </c>
      <c r="K13213" t="s">
        <v>25</v>
      </c>
      <c r="L13213" t="str">
        <f>_xlfn.XLOOKUP(Table1[[#This Row],[TeamFavoriteID]],Table2[team_id],Table2[team_name],_xlfn.XLOOKUP(Table1[[#This Row],[TeamFavoriteID]],Table2[team_id_pfr],Table2[team_name],"Even"))</f>
        <v>Houston Oilers</v>
      </c>
      <c r="M13213">
        <v>-10.5</v>
      </c>
      <c r="N13213">
        <f>IF(Table1[[#This Row],[TeamFavorite]]=Table1[[#This Row],[TeamHome]],Table1[[#This Row],[ScoreAway]]-Table1[[#This Row],[ScoreHome]],Table1[[#This Row],[ScoreHome]]-Table1[[#This Row],[ScoreAway]])</f>
        <v>-3</v>
      </c>
      <c r="O13213">
        <f>IF(Table1[[#This Row],[SpreadActual]]&lt;Table1[[#This Row],[SpreadFavorite]],1,0)</f>
        <v>0</v>
      </c>
      <c r="P13213">
        <v>43</v>
      </c>
      <c r="Q13213" t="s">
        <v>207</v>
      </c>
      <c r="R13213" t="b">
        <v>0</v>
      </c>
      <c r="S13213">
        <v>72</v>
      </c>
      <c r="T13213">
        <v>0</v>
      </c>
      <c r="V13213" t="s">
        <v>103</v>
      </c>
    </row>
    <row r="13214" spans="1:22" x14ac:dyDescent="0.2">
      <c r="A13214" s="1">
        <v>44570</v>
      </c>
      <c r="B13214">
        <v>2021</v>
      </c>
      <c r="C13214">
        <f>_xlfn.MAXIFS(Table1[ScheduleWeekWritten],Table1[ScheduleSeason],Table1[[#This Row],[ScheduleSeason]])</f>
        <v>18</v>
      </c>
      <c r="D13214">
        <v>18</v>
      </c>
      <c r="E13214" cm="1">
        <f t="array" ref="E13214">_xlfn.XLOOKUP(Table1[[#This Row],[ScheduleWeekWritten]],Table3[Game],100+Table3[Increase],Table1[[#This Row],[ScheduleWeekWritten]])</f>
        <v>18</v>
      </c>
      <c r="F13214" t="b">
        <v>0</v>
      </c>
      <c r="G13214" t="s">
        <v>154</v>
      </c>
      <c r="H13214">
        <v>26</v>
      </c>
      <c r="I13214">
        <v>11</v>
      </c>
      <c r="J13214" t="s">
        <v>140</v>
      </c>
      <c r="K13214" t="s">
        <v>72</v>
      </c>
      <c r="L13214" t="str">
        <f>_xlfn.XLOOKUP(Table1[[#This Row],[TeamFavoriteID]],Table2[team_id],Table2[team_name],_xlfn.XLOOKUP(Table1[[#This Row],[TeamFavoriteID]],Table2[team_id_pfr],Table2[team_name],"Even"))</f>
        <v>Baltimore Colts</v>
      </c>
      <c r="M13214">
        <v>-14</v>
      </c>
      <c r="N13214">
        <f>IF(Table1[[#This Row],[TeamFavorite]]=Table1[[#This Row],[TeamHome]],Table1[[#This Row],[ScoreAway]]-Table1[[#This Row],[ScoreHome]],Table1[[#This Row],[ScoreHome]]-Table1[[#This Row],[ScoreAway]])</f>
        <v>15</v>
      </c>
      <c r="O13214">
        <f>IF(Table1[[#This Row],[SpreadActual]]&lt;Table1[[#This Row],[SpreadFavorite]],1,0)</f>
        <v>0</v>
      </c>
      <c r="P13214">
        <v>43</v>
      </c>
      <c r="Q13214" t="s">
        <v>214</v>
      </c>
      <c r="R13214" t="b">
        <v>0</v>
      </c>
      <c r="S13214">
        <v>76</v>
      </c>
      <c r="T13214">
        <v>19</v>
      </c>
      <c r="U13214">
        <v>60</v>
      </c>
    </row>
    <row r="13215" spans="1:22" x14ac:dyDescent="0.2">
      <c r="A13215" s="1">
        <v>44570</v>
      </c>
      <c r="B13215">
        <v>2021</v>
      </c>
      <c r="C13215">
        <f>_xlfn.MAXIFS(Table1[ScheduleWeekWritten],Table1[ScheduleSeason],Table1[[#This Row],[ScheduleSeason]])</f>
        <v>18</v>
      </c>
      <c r="D13215">
        <v>18</v>
      </c>
      <c r="E13215" cm="1">
        <f t="array" ref="E13215">_xlfn.XLOOKUP(Table1[[#This Row],[ScheduleWeekWritten]],Table3[Game],100+Table3[Increase],Table1[[#This Row],[ScheduleWeekWritten]])</f>
        <v>18</v>
      </c>
      <c r="F13215" t="b">
        <v>0</v>
      </c>
      <c r="G13215" t="s">
        <v>217</v>
      </c>
      <c r="H13215">
        <v>35</v>
      </c>
      <c r="I13215">
        <v>32</v>
      </c>
      <c r="J13215" t="s">
        <v>210</v>
      </c>
      <c r="K13215" t="s">
        <v>29</v>
      </c>
      <c r="L13215" t="str">
        <f>_xlfn.XLOOKUP(Table1[[#This Row],[TeamFavoriteID]],Table2[team_id],Table2[team_name],_xlfn.XLOOKUP(Table1[[#This Row],[TeamFavoriteID]],Table2[team_id_pfr],Table2[team_name],"Even"))</f>
        <v>Los Angeles Chargers</v>
      </c>
      <c r="M13215">
        <v>-3</v>
      </c>
      <c r="N13215">
        <f>IF(Table1[[#This Row],[TeamFavorite]]=Table1[[#This Row],[TeamHome]],Table1[[#This Row],[ScoreAway]]-Table1[[#This Row],[ScoreHome]],Table1[[#This Row],[ScoreHome]]-Table1[[#This Row],[ScoreAway]])</f>
        <v>3</v>
      </c>
      <c r="O13215">
        <f>IF(Table1[[#This Row],[SpreadActual]]&lt;Table1[[#This Row],[SpreadFavorite]],1,0)</f>
        <v>0</v>
      </c>
      <c r="P13215">
        <v>49.5</v>
      </c>
      <c r="Q13215" t="s">
        <v>220</v>
      </c>
      <c r="R13215" t="b">
        <v>0</v>
      </c>
      <c r="S13215">
        <v>72</v>
      </c>
      <c r="T13215">
        <v>0</v>
      </c>
      <c r="V13215" t="s">
        <v>103</v>
      </c>
    </row>
    <row r="13216" spans="1:22" x14ac:dyDescent="0.2">
      <c r="A13216" s="1">
        <v>44570</v>
      </c>
      <c r="B13216">
        <v>2021</v>
      </c>
      <c r="C13216">
        <f>_xlfn.MAXIFS(Table1[ScheduleWeekWritten],Table1[ScheduleSeason],Table1[[#This Row],[ScheduleSeason]])</f>
        <v>18</v>
      </c>
      <c r="D13216">
        <v>18</v>
      </c>
      <c r="E13216" cm="1">
        <f t="array" ref="E13216">_xlfn.XLOOKUP(Table1[[#This Row],[ScheduleWeekWritten]],Table3[Game],100+Table3[Increase],Table1[[#This Row],[ScheduleWeekWritten]])</f>
        <v>18</v>
      </c>
      <c r="F13216" t="b">
        <v>0</v>
      </c>
      <c r="G13216" t="s">
        <v>39</v>
      </c>
      <c r="H13216">
        <v>24</v>
      </c>
      <c r="I13216">
        <v>27</v>
      </c>
      <c r="J13216" t="s">
        <v>53</v>
      </c>
      <c r="K13216" t="s">
        <v>87</v>
      </c>
      <c r="L13216" t="str">
        <f>_xlfn.XLOOKUP(Table1[[#This Row],[TeamFavoriteID]],Table2[team_id],Table2[team_name],_xlfn.XLOOKUP(Table1[[#This Row],[TeamFavoriteID]],Table2[team_id_pfr],Table2[team_name],"Even"))</f>
        <v>San Francisco 49ers</v>
      </c>
      <c r="M13216">
        <v>-3.5</v>
      </c>
      <c r="N13216">
        <f>IF(Table1[[#This Row],[TeamFavorite]]=Table1[[#This Row],[TeamHome]],Table1[[#This Row],[ScoreAway]]-Table1[[#This Row],[ScoreHome]],Table1[[#This Row],[ScoreHome]]-Table1[[#This Row],[ScoreAway]])</f>
        <v>-3</v>
      </c>
      <c r="O13216">
        <f>IF(Table1[[#This Row],[SpreadActual]]&lt;Table1[[#This Row],[SpreadFavorite]],1,0)</f>
        <v>0</v>
      </c>
      <c r="P13216">
        <v>46.5</v>
      </c>
      <c r="Q13216" t="s">
        <v>218</v>
      </c>
      <c r="R13216" t="b">
        <v>0</v>
      </c>
      <c r="S13216">
        <v>72</v>
      </c>
      <c r="T13216">
        <v>0</v>
      </c>
      <c r="V13216" t="s">
        <v>103</v>
      </c>
    </row>
    <row r="13217" spans="1:22" x14ac:dyDescent="0.2">
      <c r="A13217" s="1">
        <v>44570</v>
      </c>
      <c r="B13217">
        <v>2021</v>
      </c>
      <c r="C13217">
        <f>_xlfn.MAXIFS(Table1[ScheduleWeekWritten],Table1[ScheduleSeason],Table1[[#This Row],[ScheduleSeason]])</f>
        <v>18</v>
      </c>
      <c r="D13217">
        <v>18</v>
      </c>
      <c r="E13217" cm="1">
        <f t="array" ref="E13217">_xlfn.XLOOKUP(Table1[[#This Row],[ScheduleWeekWritten]],Table3[Game],100+Table3[Increase],Table1[[#This Row],[ScheduleWeekWritten]])</f>
        <v>18</v>
      </c>
      <c r="F13217" t="b">
        <v>0</v>
      </c>
      <c r="G13217" t="s">
        <v>19</v>
      </c>
      <c r="H13217">
        <v>33</v>
      </c>
      <c r="I13217">
        <v>24</v>
      </c>
      <c r="J13217" t="s">
        <v>115</v>
      </c>
      <c r="K13217" t="s">
        <v>70</v>
      </c>
      <c r="L13217" t="str">
        <f>_xlfn.XLOOKUP(Table1[[#This Row],[TeamFavoriteID]],Table2[team_id],Table2[team_name],_xlfn.XLOOKUP(Table1[[#This Row],[TeamFavoriteID]],Table2[team_id_pfr],Table2[team_name],"Even"))</f>
        <v>Boston Patriots</v>
      </c>
      <c r="M13217">
        <v>-6</v>
      </c>
      <c r="N13217">
        <f>IF(Table1[[#This Row],[TeamFavorite]]=Table1[[#This Row],[TeamHome]],Table1[[#This Row],[ScoreAway]]-Table1[[#This Row],[ScoreHome]],Table1[[#This Row],[ScoreHome]]-Table1[[#This Row],[ScoreAway]])</f>
        <v>9</v>
      </c>
      <c r="O13217">
        <f>IF(Table1[[#This Row],[SpreadActual]]&lt;Table1[[#This Row],[SpreadFavorite]],1,0)</f>
        <v>0</v>
      </c>
      <c r="P13217">
        <v>41</v>
      </c>
      <c r="Q13217" t="s">
        <v>212</v>
      </c>
      <c r="R13217" t="b">
        <v>0</v>
      </c>
      <c r="S13217">
        <v>75</v>
      </c>
      <c r="T13217">
        <v>8</v>
      </c>
      <c r="U13217">
        <v>79</v>
      </c>
    </row>
    <row r="13218" spans="1:22" x14ac:dyDescent="0.2">
      <c r="A13218" s="1">
        <v>44570</v>
      </c>
      <c r="B13218">
        <v>2021</v>
      </c>
      <c r="C13218">
        <f>_xlfn.MAXIFS(Table1[ScheduleWeekWritten],Table1[ScheduleSeason],Table1[[#This Row],[ScheduleSeason]])</f>
        <v>18</v>
      </c>
      <c r="D13218">
        <v>18</v>
      </c>
      <c r="E13218" cm="1">
        <f t="array" ref="E13218">_xlfn.XLOOKUP(Table1[[#This Row],[ScheduleWeekWritten]],Table3[Game],100+Table3[Increase],Table1[[#This Row],[ScheduleWeekWritten]])</f>
        <v>18</v>
      </c>
      <c r="F13218" t="b">
        <v>0</v>
      </c>
      <c r="G13218" t="s">
        <v>54</v>
      </c>
      <c r="H13218">
        <v>31</v>
      </c>
      <c r="I13218">
        <v>17</v>
      </c>
      <c r="J13218" t="s">
        <v>46</v>
      </c>
      <c r="K13218" t="s">
        <v>55</v>
      </c>
      <c r="L13218" t="str">
        <f>_xlfn.XLOOKUP(Table1[[#This Row],[TeamFavoriteID]],Table2[team_id],Table2[team_name],_xlfn.XLOOKUP(Table1[[#This Row],[TeamFavoriteID]],Table2[team_id_pfr],Table2[team_name],"Even"))</f>
        <v>Minnesota Vikings</v>
      </c>
      <c r="M13218">
        <v>-3.5</v>
      </c>
      <c r="N13218">
        <f>IF(Table1[[#This Row],[TeamFavorite]]=Table1[[#This Row],[TeamHome]],Table1[[#This Row],[ScoreAway]]-Table1[[#This Row],[ScoreHome]],Table1[[#This Row],[ScoreHome]]-Table1[[#This Row],[ScoreAway]])</f>
        <v>-14</v>
      </c>
      <c r="O13218">
        <f>IF(Table1[[#This Row],[SpreadActual]]&lt;Table1[[#This Row],[SpreadFavorite]],1,0)</f>
        <v>1</v>
      </c>
      <c r="P13218">
        <v>44.5</v>
      </c>
      <c r="Q13218" t="s">
        <v>205</v>
      </c>
      <c r="R13218" t="b">
        <v>0</v>
      </c>
      <c r="S13218">
        <v>72</v>
      </c>
      <c r="T13218">
        <v>0</v>
      </c>
      <c r="V13218" t="s">
        <v>103</v>
      </c>
    </row>
    <row r="13219" spans="1:22" x14ac:dyDescent="0.2">
      <c r="A13219" s="1">
        <v>44570</v>
      </c>
      <c r="B13219">
        <v>2021</v>
      </c>
      <c r="C13219">
        <f>_xlfn.MAXIFS(Table1[ScheduleWeekWritten],Table1[ScheduleSeason],Table1[[#This Row],[ScheduleSeason]])</f>
        <v>18</v>
      </c>
      <c r="D13219">
        <v>18</v>
      </c>
      <c r="E13219" cm="1">
        <f t="array" ref="E13219">_xlfn.XLOOKUP(Table1[[#This Row],[ScheduleWeekWritten]],Table3[Game],100+Table3[Increase],Table1[[#This Row],[ScheduleWeekWritten]])</f>
        <v>18</v>
      </c>
      <c r="F13219" t="b">
        <v>0</v>
      </c>
      <c r="G13219" t="s">
        <v>50</v>
      </c>
      <c r="H13219">
        <v>7</v>
      </c>
      <c r="I13219">
        <v>22</v>
      </c>
      <c r="J13219" t="s">
        <v>219</v>
      </c>
      <c r="K13219" t="s">
        <v>85</v>
      </c>
      <c r="L13219" t="str">
        <f>_xlfn.XLOOKUP(Table1[[#This Row],[TeamFavoriteID]],Table2[team_id],Table2[team_name],_xlfn.XLOOKUP(Table1[[#This Row],[TeamFavoriteID]],Table2[team_id_pfr],Table2[team_name],"Even"))</f>
        <v>Washington Commanders</v>
      </c>
      <c r="M13219">
        <v>-6</v>
      </c>
      <c r="N13219">
        <f>IF(Table1[[#This Row],[TeamFavorite]]=Table1[[#This Row],[TeamHome]],Table1[[#This Row],[ScoreAway]]-Table1[[#This Row],[ScoreHome]],Table1[[#This Row],[ScoreHome]]-Table1[[#This Row],[ScoreAway]])</f>
        <v>-15</v>
      </c>
      <c r="O13219">
        <f>IF(Table1[[#This Row],[SpreadActual]]&lt;Table1[[#This Row],[SpreadFavorite]],1,0)</f>
        <v>1</v>
      </c>
      <c r="P13219">
        <v>36</v>
      </c>
      <c r="Q13219" t="s">
        <v>197</v>
      </c>
      <c r="R13219" t="b">
        <v>0</v>
      </c>
      <c r="S13219">
        <v>38</v>
      </c>
      <c r="T13219">
        <v>0</v>
      </c>
      <c r="U13219">
        <v>64</v>
      </c>
    </row>
    <row r="13220" spans="1:22" x14ac:dyDescent="0.2">
      <c r="A13220" s="1">
        <v>44570</v>
      </c>
      <c r="B13220">
        <v>2021</v>
      </c>
      <c r="C13220">
        <f>_xlfn.MAXIFS(Table1[ScheduleWeekWritten],Table1[ScheduleSeason],Table1[[#This Row],[ScheduleSeason]])</f>
        <v>18</v>
      </c>
      <c r="D13220">
        <v>18</v>
      </c>
      <c r="E13220" cm="1">
        <f t="array" ref="E13220">_xlfn.XLOOKUP(Table1[[#This Row],[ScheduleWeekWritten]],Table3[Game],100+Table3[Increase],Table1[[#This Row],[ScheduleWeekWritten]])</f>
        <v>18</v>
      </c>
      <c r="F13220" t="b">
        <v>0</v>
      </c>
      <c r="G13220" t="s">
        <v>127</v>
      </c>
      <c r="H13220">
        <v>41</v>
      </c>
      <c r="I13220">
        <v>17</v>
      </c>
      <c r="J13220" t="s">
        <v>152</v>
      </c>
      <c r="K13220" t="s">
        <v>133</v>
      </c>
      <c r="L13220" t="str">
        <f>_xlfn.XLOOKUP(Table1[[#This Row],[TeamFavoriteID]],Table2[team_id],Table2[team_name],_xlfn.XLOOKUP(Table1[[#This Row],[TeamFavoriteID]],Table2[team_id_pfr],Table2[team_name],"Even"))</f>
        <v>Tampa Bay Buccaneers</v>
      </c>
      <c r="M13220">
        <v>-10.5</v>
      </c>
      <c r="N13220">
        <f>IF(Table1[[#This Row],[TeamFavorite]]=Table1[[#This Row],[TeamHome]],Table1[[#This Row],[ScoreAway]]-Table1[[#This Row],[ScoreHome]],Table1[[#This Row],[ScoreHome]]-Table1[[#This Row],[ScoreAway]])</f>
        <v>-24</v>
      </c>
      <c r="O13220">
        <f>IF(Table1[[#This Row],[SpreadActual]]&lt;Table1[[#This Row],[SpreadFavorite]],1,0)</f>
        <v>1</v>
      </c>
      <c r="P13220">
        <v>43.5</v>
      </c>
      <c r="Q13220" t="s">
        <v>168</v>
      </c>
      <c r="R13220" t="b">
        <v>0</v>
      </c>
      <c r="S13220">
        <v>80</v>
      </c>
      <c r="T13220">
        <v>4</v>
      </c>
      <c r="U13220">
        <v>99</v>
      </c>
    </row>
    <row r="13221" spans="1:22" x14ac:dyDescent="0.2">
      <c r="A13221" s="1">
        <v>44576</v>
      </c>
      <c r="B13221">
        <v>2021</v>
      </c>
      <c r="C13221">
        <f>_xlfn.MAXIFS(Table1[ScheduleWeekWritten],Table1[ScheduleSeason],Table1[[#This Row],[ScheduleSeason]])</f>
        <v>18</v>
      </c>
      <c r="D13221" t="s">
        <v>134</v>
      </c>
      <c r="E13221" cm="1">
        <f t="array" ref="E13221">_xlfn.XLOOKUP(Table1[[#This Row],[ScheduleWeekWritten]],Table3[Game],100+Table3[Increase],Table1[[#This Row],[ScheduleWeekWritten]])</f>
        <v>101</v>
      </c>
      <c r="F13221" t="b">
        <v>1</v>
      </c>
      <c r="G13221" t="s">
        <v>28</v>
      </c>
      <c r="H13221">
        <v>47</v>
      </c>
      <c r="I13221">
        <v>17</v>
      </c>
      <c r="J13221" t="s">
        <v>115</v>
      </c>
      <c r="K13221" t="s">
        <v>43</v>
      </c>
      <c r="L13221" t="str">
        <f>_xlfn.XLOOKUP(Table1[[#This Row],[TeamFavoriteID]],Table2[team_id],Table2[team_name],_xlfn.XLOOKUP(Table1[[#This Row],[TeamFavoriteID]],Table2[team_id_pfr],Table2[team_name],"Even"))</f>
        <v>Buffalo Bills</v>
      </c>
      <c r="M13221">
        <v>-4.5</v>
      </c>
      <c r="N13221">
        <f>IF(Table1[[#This Row],[TeamFavorite]]=Table1[[#This Row],[TeamHome]],Table1[[#This Row],[ScoreAway]]-Table1[[#This Row],[ScoreHome]],Table1[[#This Row],[ScoreHome]]-Table1[[#This Row],[ScoreAway]])</f>
        <v>-30</v>
      </c>
      <c r="O13221">
        <f>IF(Table1[[#This Row],[SpreadActual]]&lt;Table1[[#This Row],[SpreadFavorite]],1,0)</f>
        <v>1</v>
      </c>
      <c r="P13221">
        <v>43</v>
      </c>
      <c r="Q13221" t="s">
        <v>222</v>
      </c>
      <c r="R13221" t="b">
        <v>0</v>
      </c>
      <c r="S13221">
        <v>7</v>
      </c>
      <c r="T13221">
        <v>8</v>
      </c>
      <c r="U13221">
        <v>66</v>
      </c>
    </row>
    <row r="13222" spans="1:22" x14ac:dyDescent="0.2">
      <c r="A13222" s="1">
        <v>44576</v>
      </c>
      <c r="B13222">
        <v>2021</v>
      </c>
      <c r="C13222">
        <f>_xlfn.MAXIFS(Table1[ScheduleWeekWritten],Table1[ScheduleSeason],Table1[[#This Row],[ScheduleSeason]])</f>
        <v>18</v>
      </c>
      <c r="D13222" t="s">
        <v>134</v>
      </c>
      <c r="E13222" cm="1">
        <f t="array" ref="E13222">_xlfn.XLOOKUP(Table1[[#This Row],[ScheduleWeekWritten]],Table3[Game],100+Table3[Increase],Table1[[#This Row],[ScheduleWeekWritten]])</f>
        <v>101</v>
      </c>
      <c r="F13222" t="b">
        <v>1</v>
      </c>
      <c r="G13222" t="s">
        <v>101</v>
      </c>
      <c r="H13222">
        <v>26</v>
      </c>
      <c r="I13222">
        <v>19</v>
      </c>
      <c r="J13222" t="s">
        <v>217</v>
      </c>
      <c r="K13222" t="s">
        <v>104</v>
      </c>
      <c r="L13222" t="str">
        <f>_xlfn.XLOOKUP(Table1[[#This Row],[TeamFavoriteID]],Table2[team_id],Table2[team_name],_xlfn.XLOOKUP(Table1[[#This Row],[TeamFavoriteID]],Table2[team_id_pfr],Table2[team_name],"Even"))</f>
        <v>Cincinnati Bengals</v>
      </c>
      <c r="M13222">
        <v>-6</v>
      </c>
      <c r="N13222">
        <f>IF(Table1[[#This Row],[TeamFavorite]]=Table1[[#This Row],[TeamHome]],Table1[[#This Row],[ScoreAway]]-Table1[[#This Row],[ScoreHome]],Table1[[#This Row],[ScoreHome]]-Table1[[#This Row],[ScoreAway]])</f>
        <v>-7</v>
      </c>
      <c r="O13222">
        <f>IF(Table1[[#This Row],[SpreadActual]]&lt;Table1[[#This Row],[SpreadFavorite]],1,0)</f>
        <v>1</v>
      </c>
      <c r="P13222">
        <v>48.5</v>
      </c>
      <c r="Q13222" t="s">
        <v>173</v>
      </c>
      <c r="R13222" t="b">
        <v>0</v>
      </c>
      <c r="S13222">
        <v>31</v>
      </c>
      <c r="T13222">
        <v>12</v>
      </c>
      <c r="U13222">
        <v>63</v>
      </c>
    </row>
    <row r="13223" spans="1:22" x14ac:dyDescent="0.2">
      <c r="A13223" s="1">
        <v>44577</v>
      </c>
      <c r="B13223">
        <v>2021</v>
      </c>
      <c r="C13223">
        <f>_xlfn.MAXIFS(Table1[ScheduleWeekWritten],Table1[ScheduleSeason],Table1[[#This Row],[ScheduleSeason]])</f>
        <v>18</v>
      </c>
      <c r="D13223" t="s">
        <v>134</v>
      </c>
      <c r="E13223" cm="1">
        <f t="array" ref="E13223">_xlfn.XLOOKUP(Table1[[#This Row],[ScheduleWeekWritten]],Table3[Game],100+Table3[Increase],Table1[[#This Row],[ScheduleWeekWritten]])</f>
        <v>101</v>
      </c>
      <c r="F13223" t="b">
        <v>1</v>
      </c>
      <c r="G13223" t="s">
        <v>67</v>
      </c>
      <c r="H13223">
        <v>17</v>
      </c>
      <c r="I13223">
        <v>23</v>
      </c>
      <c r="J13223" t="s">
        <v>53</v>
      </c>
      <c r="K13223" t="s">
        <v>68</v>
      </c>
      <c r="L13223" t="str">
        <f>_xlfn.XLOOKUP(Table1[[#This Row],[TeamFavoriteID]],Table2[team_id],Table2[team_name],_xlfn.XLOOKUP(Table1[[#This Row],[TeamFavoriteID]],Table2[team_id_pfr],Table2[team_name],"Even"))</f>
        <v>Dallas Cowboys</v>
      </c>
      <c r="M13223">
        <v>-3.5</v>
      </c>
      <c r="N13223">
        <f>IF(Table1[[#This Row],[TeamFavorite]]=Table1[[#This Row],[TeamHome]],Table1[[#This Row],[ScoreAway]]-Table1[[#This Row],[ScoreHome]],Table1[[#This Row],[ScoreHome]]-Table1[[#This Row],[ScoreAway]])</f>
        <v>6</v>
      </c>
      <c r="O13223">
        <f>IF(Table1[[#This Row],[SpreadActual]]&lt;Table1[[#This Row],[SpreadFavorite]],1,0)</f>
        <v>0</v>
      </c>
      <c r="P13223">
        <v>51</v>
      </c>
      <c r="Q13223" t="s">
        <v>208</v>
      </c>
      <c r="R13223" t="b">
        <v>0</v>
      </c>
      <c r="S13223">
        <v>72</v>
      </c>
      <c r="T13223">
        <v>0</v>
      </c>
      <c r="V13223" t="s">
        <v>103</v>
      </c>
    </row>
    <row r="13224" spans="1:22" x14ac:dyDescent="0.2">
      <c r="A13224" s="1">
        <v>44577</v>
      </c>
      <c r="B13224">
        <v>2021</v>
      </c>
      <c r="C13224">
        <f>_xlfn.MAXIFS(Table1[ScheduleWeekWritten],Table1[ScheduleSeason],Table1[[#This Row],[ScheduleSeason]])</f>
        <v>18</v>
      </c>
      <c r="D13224" t="s">
        <v>134</v>
      </c>
      <c r="E13224" cm="1">
        <f t="array" ref="E13224">_xlfn.XLOOKUP(Table1[[#This Row],[ScheduleWeekWritten]],Table3[Game],100+Table3[Increase],Table1[[#This Row],[ScheduleWeekWritten]])</f>
        <v>101</v>
      </c>
      <c r="F13224" t="b">
        <v>1</v>
      </c>
      <c r="G13224" t="s">
        <v>42</v>
      </c>
      <c r="H13224">
        <v>42</v>
      </c>
      <c r="I13224">
        <v>21</v>
      </c>
      <c r="J13224" t="s">
        <v>49</v>
      </c>
      <c r="K13224" t="s">
        <v>75</v>
      </c>
      <c r="L13224" t="str">
        <f>_xlfn.XLOOKUP(Table1[[#This Row],[TeamFavoriteID]],Table2[team_id],Table2[team_name],_xlfn.XLOOKUP(Table1[[#This Row],[TeamFavoriteID]],Table2[team_id_pfr],Table2[team_name],"Even"))</f>
        <v>Kansas City Chiefs</v>
      </c>
      <c r="M13224">
        <v>-12.5</v>
      </c>
      <c r="N13224">
        <f>IF(Table1[[#This Row],[TeamFavorite]]=Table1[[#This Row],[TeamHome]],Table1[[#This Row],[ScoreAway]]-Table1[[#This Row],[ScoreHome]],Table1[[#This Row],[ScoreHome]]-Table1[[#This Row],[ScoreAway]])</f>
        <v>-21</v>
      </c>
      <c r="O13224">
        <f>IF(Table1[[#This Row],[SpreadActual]]&lt;Table1[[#This Row],[SpreadFavorite]],1,0)</f>
        <v>1</v>
      </c>
      <c r="P13224">
        <v>47</v>
      </c>
      <c r="Q13224" t="s">
        <v>117</v>
      </c>
      <c r="R13224" t="b">
        <v>0</v>
      </c>
      <c r="S13224">
        <v>30</v>
      </c>
      <c r="T13224">
        <v>8</v>
      </c>
      <c r="U13224">
        <v>78</v>
      </c>
    </row>
    <row r="13225" spans="1:22" x14ac:dyDescent="0.2">
      <c r="A13225" s="1">
        <v>44577</v>
      </c>
      <c r="B13225">
        <v>2021</v>
      </c>
      <c r="C13225">
        <f>_xlfn.MAXIFS(Table1[ScheduleWeekWritten],Table1[ScheduleSeason],Table1[[#This Row],[ScheduleSeason]])</f>
        <v>18</v>
      </c>
      <c r="D13225" t="s">
        <v>134</v>
      </c>
      <c r="E13225" cm="1">
        <f t="array" ref="E13225">_xlfn.XLOOKUP(Table1[[#This Row],[ScheduleWeekWritten]],Table3[Game],100+Table3[Increase],Table1[[#This Row],[ScheduleWeekWritten]])</f>
        <v>101</v>
      </c>
      <c r="F13225" t="b">
        <v>1</v>
      </c>
      <c r="G13225" t="s">
        <v>127</v>
      </c>
      <c r="H13225">
        <v>31</v>
      </c>
      <c r="I13225">
        <v>15</v>
      </c>
      <c r="J13225" t="s">
        <v>58</v>
      </c>
      <c r="K13225" t="s">
        <v>133</v>
      </c>
      <c r="L13225" t="str">
        <f>_xlfn.XLOOKUP(Table1[[#This Row],[TeamFavoriteID]],Table2[team_id],Table2[team_name],_xlfn.XLOOKUP(Table1[[#This Row],[TeamFavoriteID]],Table2[team_id_pfr],Table2[team_name],"Even"))</f>
        <v>Tampa Bay Buccaneers</v>
      </c>
      <c r="M13225">
        <v>-7</v>
      </c>
      <c r="N13225">
        <f>IF(Table1[[#This Row],[TeamFavorite]]=Table1[[#This Row],[TeamHome]],Table1[[#This Row],[ScoreAway]]-Table1[[#This Row],[ScoreHome]],Table1[[#This Row],[ScoreHome]]-Table1[[#This Row],[ScoreAway]])</f>
        <v>-16</v>
      </c>
      <c r="O13225">
        <f>IF(Table1[[#This Row],[SpreadActual]]&lt;Table1[[#This Row],[SpreadFavorite]],1,0)</f>
        <v>1</v>
      </c>
      <c r="P13225">
        <v>47</v>
      </c>
      <c r="Q13225" t="s">
        <v>168</v>
      </c>
      <c r="R13225" t="b">
        <v>0</v>
      </c>
      <c r="S13225">
        <v>66</v>
      </c>
      <c r="T13225">
        <v>21</v>
      </c>
      <c r="U13225">
        <v>52</v>
      </c>
    </row>
    <row r="13226" spans="1:22" x14ac:dyDescent="0.2">
      <c r="A13226" s="1">
        <v>44578</v>
      </c>
      <c r="B13226">
        <v>2021</v>
      </c>
      <c r="C13226">
        <f>_xlfn.MAXIFS(Table1[ScheduleWeekWritten],Table1[ScheduleSeason],Table1[[#This Row],[ScheduleSeason]])</f>
        <v>18</v>
      </c>
      <c r="D13226" t="s">
        <v>134</v>
      </c>
      <c r="E13226" cm="1">
        <f t="array" ref="E13226">_xlfn.XLOOKUP(Table1[[#This Row],[ScheduleWeekWritten]],Table3[Game],100+Table3[Increase],Table1[[#This Row],[ScheduleWeekWritten]])</f>
        <v>101</v>
      </c>
      <c r="F13226" t="b">
        <v>1</v>
      </c>
      <c r="G13226" t="s">
        <v>39</v>
      </c>
      <c r="H13226">
        <v>34</v>
      </c>
      <c r="I13226">
        <v>11</v>
      </c>
      <c r="J13226" t="s">
        <v>149</v>
      </c>
      <c r="K13226" t="s">
        <v>40</v>
      </c>
      <c r="L13226" t="str">
        <f>_xlfn.XLOOKUP(Table1[[#This Row],[TeamFavoriteID]],Table2[team_id],Table2[team_name],_xlfn.XLOOKUP(Table1[[#This Row],[TeamFavoriteID]],Table2[team_id_pfr],Table2[team_name],"Even"))</f>
        <v>Los Angeles Rams</v>
      </c>
      <c r="M13226">
        <v>-3.5</v>
      </c>
      <c r="N13226">
        <f>IF(Table1[[#This Row],[TeamFavorite]]=Table1[[#This Row],[TeamHome]],Table1[[#This Row],[ScoreAway]]-Table1[[#This Row],[ScoreHome]],Table1[[#This Row],[ScoreHome]]-Table1[[#This Row],[ScoreAway]])</f>
        <v>-23</v>
      </c>
      <c r="O13226">
        <f>IF(Table1[[#This Row],[SpreadActual]]&lt;Table1[[#This Row],[SpreadFavorite]],1,0)</f>
        <v>1</v>
      </c>
      <c r="P13226">
        <v>49</v>
      </c>
      <c r="Q13226" t="s">
        <v>218</v>
      </c>
      <c r="R13226" t="b">
        <v>0</v>
      </c>
      <c r="S13226">
        <v>72</v>
      </c>
      <c r="T13226">
        <v>0</v>
      </c>
      <c r="V13226" t="s">
        <v>103</v>
      </c>
    </row>
    <row r="13227" spans="1:22" x14ac:dyDescent="0.2">
      <c r="A13227" s="1">
        <v>44583</v>
      </c>
      <c r="B13227">
        <v>2021</v>
      </c>
      <c r="C13227">
        <f>_xlfn.MAXIFS(Table1[ScheduleWeekWritten],Table1[ScheduleSeason],Table1[[#This Row],[ScheduleSeason]])</f>
        <v>18</v>
      </c>
      <c r="D13227" t="s">
        <v>99</v>
      </c>
      <c r="E13227" cm="1">
        <f t="array" ref="E13227">_xlfn.XLOOKUP(Table1[[#This Row],[ScheduleWeekWritten]],Table3[Game],100+Table3[Increase],Table1[[#This Row],[ScheduleWeekWritten]])</f>
        <v>102</v>
      </c>
      <c r="F13227" t="b">
        <v>1</v>
      </c>
      <c r="G13227" t="s">
        <v>33</v>
      </c>
      <c r="H13227">
        <v>10</v>
      </c>
      <c r="I13227">
        <v>13</v>
      </c>
      <c r="J13227" t="s">
        <v>53</v>
      </c>
      <c r="K13227" t="s">
        <v>35</v>
      </c>
      <c r="L13227" t="str">
        <f>_xlfn.XLOOKUP(Table1[[#This Row],[TeamFavoriteID]],Table2[team_id],Table2[team_name],_xlfn.XLOOKUP(Table1[[#This Row],[TeamFavoriteID]],Table2[team_id_pfr],Table2[team_name],"Even"))</f>
        <v>Green Bay Packers</v>
      </c>
      <c r="M13227">
        <v>-5.5</v>
      </c>
      <c r="N13227">
        <f>IF(Table1[[#This Row],[TeamFavorite]]=Table1[[#This Row],[TeamHome]],Table1[[#This Row],[ScoreAway]]-Table1[[#This Row],[ScoreHome]],Table1[[#This Row],[ScoreHome]]-Table1[[#This Row],[ScoreAway]])</f>
        <v>3</v>
      </c>
      <c r="O13227">
        <f>IF(Table1[[#This Row],[SpreadActual]]&lt;Table1[[#This Row],[SpreadFavorite]],1,0)</f>
        <v>0</v>
      </c>
      <c r="P13227">
        <v>47</v>
      </c>
      <c r="Q13227" t="s">
        <v>82</v>
      </c>
      <c r="R13227" t="b">
        <v>0</v>
      </c>
      <c r="S13227">
        <v>15</v>
      </c>
      <c r="T13227">
        <v>12</v>
      </c>
      <c r="U13227">
        <v>53</v>
      </c>
      <c r="V13227" t="s">
        <v>120</v>
      </c>
    </row>
    <row r="13228" spans="1:22" x14ac:dyDescent="0.2">
      <c r="A13228" s="1">
        <v>44583</v>
      </c>
      <c r="B13228">
        <v>2021</v>
      </c>
      <c r="C13228">
        <f>_xlfn.MAXIFS(Table1[ScheduleWeekWritten],Table1[ScheduleSeason],Table1[[#This Row],[ScheduleSeason]])</f>
        <v>18</v>
      </c>
      <c r="D13228" t="s">
        <v>99</v>
      </c>
      <c r="E13228" cm="1">
        <f t="array" ref="E13228">_xlfn.XLOOKUP(Table1[[#This Row],[ScheduleWeekWritten]],Table3[Game],100+Table3[Increase],Table1[[#This Row],[ScheduleWeekWritten]])</f>
        <v>102</v>
      </c>
      <c r="F13228" t="b">
        <v>1</v>
      </c>
      <c r="G13228" t="s">
        <v>171</v>
      </c>
      <c r="H13228">
        <v>16</v>
      </c>
      <c r="I13228">
        <v>19</v>
      </c>
      <c r="J13228" t="s">
        <v>101</v>
      </c>
      <c r="K13228" t="s">
        <v>25</v>
      </c>
      <c r="L13228" t="str">
        <f>_xlfn.XLOOKUP(Table1[[#This Row],[TeamFavoriteID]],Table2[team_id],Table2[team_name],_xlfn.XLOOKUP(Table1[[#This Row],[TeamFavoriteID]],Table2[team_id_pfr],Table2[team_name],"Even"))</f>
        <v>Houston Oilers</v>
      </c>
      <c r="M13228">
        <v>-4</v>
      </c>
      <c r="N13228">
        <f>IF(Table1[[#This Row],[TeamFavorite]]=Table1[[#This Row],[TeamHome]],Table1[[#This Row],[ScoreAway]]-Table1[[#This Row],[ScoreHome]],Table1[[#This Row],[ScoreHome]]-Table1[[#This Row],[ScoreAway]])</f>
        <v>-3</v>
      </c>
      <c r="O13228">
        <f>IF(Table1[[#This Row],[SpreadActual]]&lt;Table1[[#This Row],[SpreadFavorite]],1,0)</f>
        <v>0</v>
      </c>
      <c r="P13228">
        <v>48.5</v>
      </c>
      <c r="Q13228" t="s">
        <v>172</v>
      </c>
      <c r="R13228" t="b">
        <v>0</v>
      </c>
      <c r="S13228">
        <v>35</v>
      </c>
      <c r="T13228">
        <v>0</v>
      </c>
      <c r="U13228">
        <v>43</v>
      </c>
    </row>
    <row r="13229" spans="1:22" x14ac:dyDescent="0.2">
      <c r="A13229" s="1">
        <v>44584</v>
      </c>
      <c r="B13229">
        <v>2021</v>
      </c>
      <c r="C13229">
        <f>_xlfn.MAXIFS(Table1[ScheduleWeekWritten],Table1[ScheduleSeason],Table1[[#This Row],[ScheduleSeason]])</f>
        <v>18</v>
      </c>
      <c r="D13229" t="s">
        <v>99</v>
      </c>
      <c r="E13229" cm="1">
        <f t="array" ref="E13229">_xlfn.XLOOKUP(Table1[[#This Row],[ScheduleWeekWritten]],Table3[Game],100+Table3[Increase],Table1[[#This Row],[ScheduleWeekWritten]])</f>
        <v>102</v>
      </c>
      <c r="F13229" t="b">
        <v>1</v>
      </c>
      <c r="G13229" t="s">
        <v>42</v>
      </c>
      <c r="H13229">
        <v>42</v>
      </c>
      <c r="I13229">
        <v>36</v>
      </c>
      <c r="J13229" t="s">
        <v>28</v>
      </c>
      <c r="K13229" t="s">
        <v>75</v>
      </c>
      <c r="L13229" t="str">
        <f>_xlfn.XLOOKUP(Table1[[#This Row],[TeamFavoriteID]],Table2[team_id],Table2[team_name],_xlfn.XLOOKUP(Table1[[#This Row],[TeamFavoriteID]],Table2[team_id_pfr],Table2[team_name],"Even"))</f>
        <v>Kansas City Chiefs</v>
      </c>
      <c r="M13229">
        <v>-2.5</v>
      </c>
      <c r="N13229">
        <f>IF(Table1[[#This Row],[TeamFavorite]]=Table1[[#This Row],[TeamHome]],Table1[[#This Row],[ScoreAway]]-Table1[[#This Row],[ScoreHome]],Table1[[#This Row],[ScoreHome]]-Table1[[#This Row],[ScoreAway]])</f>
        <v>-6</v>
      </c>
      <c r="O13229">
        <f>IF(Table1[[#This Row],[SpreadActual]]&lt;Table1[[#This Row],[SpreadFavorite]],1,0)</f>
        <v>1</v>
      </c>
      <c r="P13229">
        <v>54</v>
      </c>
      <c r="Q13229" t="s">
        <v>117</v>
      </c>
      <c r="R13229" t="b">
        <v>0</v>
      </c>
      <c r="S13229">
        <v>35</v>
      </c>
      <c r="T13229">
        <v>6</v>
      </c>
      <c r="U13229">
        <v>54</v>
      </c>
    </row>
    <row r="13230" spans="1:22" x14ac:dyDescent="0.2">
      <c r="A13230" s="1">
        <v>44584</v>
      </c>
      <c r="B13230">
        <v>2021</v>
      </c>
      <c r="C13230">
        <f>_xlfn.MAXIFS(Table1[ScheduleWeekWritten],Table1[ScheduleSeason],Table1[[#This Row],[ScheduleSeason]])</f>
        <v>18</v>
      </c>
      <c r="D13230" t="s">
        <v>99</v>
      </c>
      <c r="E13230" cm="1">
        <f t="array" ref="E13230">_xlfn.XLOOKUP(Table1[[#This Row],[ScheduleWeekWritten]],Table3[Game],100+Table3[Increase],Table1[[#This Row],[ScheduleWeekWritten]])</f>
        <v>102</v>
      </c>
      <c r="F13230" t="b">
        <v>1</v>
      </c>
      <c r="G13230" t="s">
        <v>127</v>
      </c>
      <c r="H13230">
        <v>27</v>
      </c>
      <c r="I13230">
        <v>30</v>
      </c>
      <c r="J13230" t="s">
        <v>39</v>
      </c>
      <c r="K13230" t="s">
        <v>133</v>
      </c>
      <c r="L13230" t="str">
        <f>_xlfn.XLOOKUP(Table1[[#This Row],[TeamFavoriteID]],Table2[team_id],Table2[team_name],_xlfn.XLOOKUP(Table1[[#This Row],[TeamFavoriteID]],Table2[team_id_pfr],Table2[team_name],"Even"))</f>
        <v>Tampa Bay Buccaneers</v>
      </c>
      <c r="M13230">
        <v>-3</v>
      </c>
      <c r="N13230">
        <f>IF(Table1[[#This Row],[TeamFavorite]]=Table1[[#This Row],[TeamHome]],Table1[[#This Row],[ScoreAway]]-Table1[[#This Row],[ScoreHome]],Table1[[#This Row],[ScoreHome]]-Table1[[#This Row],[ScoreAway]])</f>
        <v>3</v>
      </c>
      <c r="O13230">
        <f>IF(Table1[[#This Row],[SpreadActual]]&lt;Table1[[#This Row],[SpreadFavorite]],1,0)</f>
        <v>0</v>
      </c>
      <c r="P13230">
        <v>48</v>
      </c>
      <c r="Q13230" t="s">
        <v>168</v>
      </c>
      <c r="R13230" t="b">
        <v>0</v>
      </c>
      <c r="S13230">
        <v>50</v>
      </c>
      <c r="T13230">
        <v>11</v>
      </c>
      <c r="U13230">
        <v>69</v>
      </c>
    </row>
    <row r="13231" spans="1:22" x14ac:dyDescent="0.2">
      <c r="A13231" s="1">
        <v>44591</v>
      </c>
      <c r="B13231">
        <v>2021</v>
      </c>
      <c r="C13231">
        <f>_xlfn.MAXIFS(Table1[ScheduleWeekWritten],Table1[ScheduleSeason],Table1[[#This Row],[ScheduleSeason]])</f>
        <v>18</v>
      </c>
      <c r="D13231" t="s">
        <v>92</v>
      </c>
      <c r="E13231" cm="1">
        <f t="array" ref="E13231">_xlfn.XLOOKUP(Table1[[#This Row],[ScheduleWeekWritten]],Table3[Game],100+Table3[Increase],Table1[[#This Row],[ScheduleWeekWritten]])</f>
        <v>103</v>
      </c>
      <c r="F13231" t="b">
        <v>1</v>
      </c>
      <c r="G13231" t="s">
        <v>42</v>
      </c>
      <c r="H13231">
        <v>24</v>
      </c>
      <c r="I13231">
        <v>27</v>
      </c>
      <c r="J13231" t="s">
        <v>101</v>
      </c>
      <c r="K13231" t="s">
        <v>75</v>
      </c>
      <c r="L13231" t="str">
        <f>_xlfn.XLOOKUP(Table1[[#This Row],[TeamFavoriteID]],Table2[team_id],Table2[team_name],_xlfn.XLOOKUP(Table1[[#This Row],[TeamFavoriteID]],Table2[team_id_pfr],Table2[team_name],"Even"))</f>
        <v>Kansas City Chiefs</v>
      </c>
      <c r="M13231">
        <v>-7</v>
      </c>
      <c r="N13231">
        <f>IF(Table1[[#This Row],[TeamFavorite]]=Table1[[#This Row],[TeamHome]],Table1[[#This Row],[ScoreAway]]-Table1[[#This Row],[ScoreHome]],Table1[[#This Row],[ScoreHome]]-Table1[[#This Row],[ScoreAway]])</f>
        <v>3</v>
      </c>
      <c r="O13231">
        <f>IF(Table1[[#This Row],[SpreadActual]]&lt;Table1[[#This Row],[SpreadFavorite]],1,0)</f>
        <v>0</v>
      </c>
      <c r="P13231">
        <v>54.5</v>
      </c>
      <c r="Q13231" t="s">
        <v>117</v>
      </c>
      <c r="R13231" t="b">
        <v>0</v>
      </c>
      <c r="S13231">
        <v>41</v>
      </c>
      <c r="T13231">
        <v>4</v>
      </c>
      <c r="U13231">
        <v>41</v>
      </c>
    </row>
    <row r="13232" spans="1:22" x14ac:dyDescent="0.2">
      <c r="A13232" s="1">
        <v>44591</v>
      </c>
      <c r="B13232">
        <v>2021</v>
      </c>
      <c r="C13232">
        <f>_xlfn.MAXIFS(Table1[ScheduleWeekWritten],Table1[ScheduleSeason],Table1[[#This Row],[ScheduleSeason]])</f>
        <v>18</v>
      </c>
      <c r="D13232" t="s">
        <v>92</v>
      </c>
      <c r="E13232" cm="1">
        <f t="array" ref="E13232">_xlfn.XLOOKUP(Table1[[#This Row],[ScheduleWeekWritten]],Table3[Game],100+Table3[Increase],Table1[[#This Row],[ScheduleWeekWritten]])</f>
        <v>103</v>
      </c>
      <c r="F13232" t="b">
        <v>1</v>
      </c>
      <c r="G13232" t="s">
        <v>39</v>
      </c>
      <c r="H13232">
        <v>20</v>
      </c>
      <c r="I13232">
        <v>17</v>
      </c>
      <c r="J13232" t="s">
        <v>53</v>
      </c>
      <c r="K13232" t="s">
        <v>40</v>
      </c>
      <c r="L13232" t="str">
        <f>_xlfn.XLOOKUP(Table1[[#This Row],[TeamFavoriteID]],Table2[team_id],Table2[team_name],_xlfn.XLOOKUP(Table1[[#This Row],[TeamFavoriteID]],Table2[team_id_pfr],Table2[team_name],"Even"))</f>
        <v>Los Angeles Rams</v>
      </c>
      <c r="M13232">
        <v>-3.5</v>
      </c>
      <c r="N13232">
        <f>IF(Table1[[#This Row],[TeamFavorite]]=Table1[[#This Row],[TeamHome]],Table1[[#This Row],[ScoreAway]]-Table1[[#This Row],[ScoreHome]],Table1[[#This Row],[ScoreHome]]-Table1[[#This Row],[ScoreAway]])</f>
        <v>-3</v>
      </c>
      <c r="O13232">
        <f>IF(Table1[[#This Row],[SpreadActual]]&lt;Table1[[#This Row],[SpreadFavorite]],1,0)</f>
        <v>0</v>
      </c>
      <c r="P13232">
        <v>46</v>
      </c>
      <c r="Q13232" t="s">
        <v>218</v>
      </c>
      <c r="R13232" t="b">
        <v>0</v>
      </c>
      <c r="S13232">
        <v>72</v>
      </c>
      <c r="T13232">
        <v>0</v>
      </c>
      <c r="V13232" t="s">
        <v>103</v>
      </c>
    </row>
    <row r="13233" spans="1:22" x14ac:dyDescent="0.2">
      <c r="A13233" s="1">
        <v>44605</v>
      </c>
      <c r="B13233">
        <v>2021</v>
      </c>
      <c r="C13233">
        <f>_xlfn.MAXIFS(Table1[ScheduleWeekWritten],Table1[ScheduleSeason],Table1[[#This Row],[ScheduleSeason]])</f>
        <v>18</v>
      </c>
      <c r="D13233" t="s">
        <v>93</v>
      </c>
      <c r="E13233" cm="1">
        <f t="array" ref="E13233">_xlfn.XLOOKUP(Table1[[#This Row],[ScheduleWeekWritten]],Table3[Game],100+Table3[Increase],Table1[[#This Row],[ScheduleWeekWritten]])</f>
        <v>104</v>
      </c>
      <c r="F13233" t="b">
        <v>1</v>
      </c>
      <c r="G13233" t="s">
        <v>101</v>
      </c>
      <c r="H13233">
        <v>20</v>
      </c>
      <c r="I13233">
        <v>23</v>
      </c>
      <c r="J13233" t="s">
        <v>39</v>
      </c>
      <c r="K13233" t="s">
        <v>40</v>
      </c>
      <c r="L13233" t="str">
        <f>_xlfn.XLOOKUP(Table1[[#This Row],[TeamFavoriteID]],Table2[team_id],Table2[team_name],_xlfn.XLOOKUP(Table1[[#This Row],[TeamFavoriteID]],Table2[team_id_pfr],Table2[team_name],"Even"))</f>
        <v>Los Angeles Rams</v>
      </c>
      <c r="M13233">
        <v>-4.5</v>
      </c>
      <c r="N13233">
        <f>IF(Table1[[#This Row],[TeamFavorite]]=Table1[[#This Row],[TeamHome]],Table1[[#This Row],[ScoreAway]]-Table1[[#This Row],[ScoreHome]],Table1[[#This Row],[ScoreHome]]-Table1[[#This Row],[ScoreAway]])</f>
        <v>-3</v>
      </c>
      <c r="O13233">
        <f>IF(Table1[[#This Row],[SpreadActual]]&lt;Table1[[#This Row],[SpreadFavorite]],1,0)</f>
        <v>0</v>
      </c>
      <c r="P13233">
        <v>48.5</v>
      </c>
      <c r="Q13233" t="s">
        <v>218</v>
      </c>
      <c r="R13233" t="b">
        <v>1</v>
      </c>
      <c r="S13233">
        <v>72</v>
      </c>
      <c r="T13233">
        <v>0</v>
      </c>
      <c r="V13233" t="s">
        <v>103</v>
      </c>
    </row>
    <row r="13234" spans="1:22" x14ac:dyDescent="0.2">
      <c r="A13234" s="1">
        <v>44812</v>
      </c>
      <c r="B13234">
        <v>2022</v>
      </c>
      <c r="C13234">
        <f>_xlfn.MAXIFS(Table1[ScheduleWeekWritten],Table1[ScheduleSeason],Table1[[#This Row],[ScheduleSeason]])</f>
        <v>18</v>
      </c>
      <c r="D13234">
        <v>1</v>
      </c>
      <c r="E13234" cm="1">
        <f t="array" ref="E13234">_xlfn.XLOOKUP(Table1[[#This Row],[ScheduleWeekWritten]],Table3[Game],100+Table3[Increase],Table1[[#This Row],[ScheduleWeekWritten]])</f>
        <v>1</v>
      </c>
      <c r="F13234" t="b">
        <v>0</v>
      </c>
      <c r="G13234" t="s">
        <v>39</v>
      </c>
      <c r="H13234">
        <v>10</v>
      </c>
      <c r="I13234">
        <v>31</v>
      </c>
      <c r="J13234" t="s">
        <v>28</v>
      </c>
      <c r="K13234" t="s">
        <v>43</v>
      </c>
      <c r="L13234" t="str">
        <f>_xlfn.XLOOKUP(Table1[[#This Row],[TeamFavoriteID]],Table2[team_id],Table2[team_name],_xlfn.XLOOKUP(Table1[[#This Row],[TeamFavoriteID]],Table2[team_id_pfr],Table2[team_name],"Even"))</f>
        <v>Buffalo Bills</v>
      </c>
      <c r="M13234">
        <v>-2</v>
      </c>
      <c r="N13234">
        <f>IF(Table1[[#This Row],[TeamFavorite]]=Table1[[#This Row],[TeamHome]],Table1[[#This Row],[ScoreAway]]-Table1[[#This Row],[ScoreHome]],Table1[[#This Row],[ScoreHome]]-Table1[[#This Row],[ScoreAway]])</f>
        <v>-21</v>
      </c>
      <c r="O13234">
        <f>IF(Table1[[#This Row],[SpreadActual]]&lt;Table1[[#This Row],[SpreadFavorite]],1,0)</f>
        <v>1</v>
      </c>
      <c r="P13234">
        <v>52</v>
      </c>
      <c r="Q13234" t="s">
        <v>218</v>
      </c>
      <c r="R13234" t="b">
        <v>0</v>
      </c>
      <c r="S13234">
        <v>72</v>
      </c>
      <c r="T13234">
        <v>0</v>
      </c>
      <c r="V13234" t="s">
        <v>103</v>
      </c>
    </row>
    <row r="13235" spans="1:22" x14ac:dyDescent="0.2">
      <c r="A13235" s="1">
        <v>44815</v>
      </c>
      <c r="B13235">
        <v>2022</v>
      </c>
      <c r="C13235">
        <f>_xlfn.MAXIFS(Table1[ScheduleWeekWritten],Table1[ScheduleSeason],Table1[[#This Row],[ScheduleSeason]])</f>
        <v>18</v>
      </c>
      <c r="D13235">
        <v>1</v>
      </c>
      <c r="E13235" cm="1">
        <f t="array" ref="E13235">_xlfn.XLOOKUP(Table1[[#This Row],[ScheduleWeekWritten]],Table3[Game],100+Table3[Increase],Table1[[#This Row],[ScheduleWeekWritten]])</f>
        <v>1</v>
      </c>
      <c r="F13235" t="b">
        <v>0</v>
      </c>
      <c r="G13235" t="s">
        <v>149</v>
      </c>
      <c r="H13235">
        <v>21</v>
      </c>
      <c r="I13235">
        <v>44</v>
      </c>
      <c r="J13235" t="s">
        <v>42</v>
      </c>
      <c r="K13235" t="s">
        <v>75</v>
      </c>
      <c r="L13235" t="str">
        <f>_xlfn.XLOOKUP(Table1[[#This Row],[TeamFavoriteID]],Table2[team_id],Table2[team_name],_xlfn.XLOOKUP(Table1[[#This Row],[TeamFavoriteID]],Table2[team_id_pfr],Table2[team_name],"Even"))</f>
        <v>Kansas City Chiefs</v>
      </c>
      <c r="M13235">
        <v>-6</v>
      </c>
      <c r="N13235">
        <f>IF(Table1[[#This Row],[TeamFavorite]]=Table1[[#This Row],[TeamHome]],Table1[[#This Row],[ScoreAway]]-Table1[[#This Row],[ScoreHome]],Table1[[#This Row],[ScoreHome]]-Table1[[#This Row],[ScoreAway]])</f>
        <v>-23</v>
      </c>
      <c r="O13235">
        <f>IF(Table1[[#This Row],[SpreadActual]]&lt;Table1[[#This Row],[SpreadFavorite]],1,0)</f>
        <v>1</v>
      </c>
      <c r="P13235">
        <v>54</v>
      </c>
      <c r="Q13235" t="s">
        <v>221</v>
      </c>
      <c r="R13235" t="b">
        <v>0</v>
      </c>
      <c r="S13235">
        <v>72</v>
      </c>
      <c r="T13235">
        <v>0</v>
      </c>
      <c r="V13235" t="s">
        <v>103</v>
      </c>
    </row>
    <row r="13236" spans="1:22" x14ac:dyDescent="0.2">
      <c r="A13236" s="1">
        <v>44815</v>
      </c>
      <c r="B13236">
        <v>2022</v>
      </c>
      <c r="C13236">
        <f>_xlfn.MAXIFS(Table1[ScheduleWeekWritten],Table1[ScheduleSeason],Table1[[#This Row],[ScheduleSeason]])</f>
        <v>18</v>
      </c>
      <c r="D13236">
        <v>1</v>
      </c>
      <c r="E13236" cm="1">
        <f t="array" ref="E13236">_xlfn.XLOOKUP(Table1[[#This Row],[ScheduleWeekWritten]],Table3[Game],100+Table3[Increase],Table1[[#This Row],[ScheduleWeekWritten]])</f>
        <v>1</v>
      </c>
      <c r="F13236" t="b">
        <v>0</v>
      </c>
      <c r="G13236" t="s">
        <v>38</v>
      </c>
      <c r="H13236">
        <v>26</v>
      </c>
      <c r="I13236">
        <v>27</v>
      </c>
      <c r="J13236" t="s">
        <v>95</v>
      </c>
      <c r="K13236" t="s">
        <v>98</v>
      </c>
      <c r="L13236" t="str">
        <f>_xlfn.XLOOKUP(Table1[[#This Row],[TeamFavoriteID]],Table2[team_id],Table2[team_name],_xlfn.XLOOKUP(Table1[[#This Row],[TeamFavoriteID]],Table2[team_id_pfr],Table2[team_name],"Even"))</f>
        <v>New Orleans Saints</v>
      </c>
      <c r="M13236">
        <v>-5.5</v>
      </c>
      <c r="N13236">
        <f>IF(Table1[[#This Row],[TeamFavorite]]=Table1[[#This Row],[TeamHome]],Table1[[#This Row],[ScoreAway]]-Table1[[#This Row],[ScoreHome]],Table1[[#This Row],[ScoreHome]]-Table1[[#This Row],[ScoreAway]])</f>
        <v>-1</v>
      </c>
      <c r="O13236">
        <f>IF(Table1[[#This Row],[SpreadActual]]&lt;Table1[[#This Row],[SpreadFavorite]],1,0)</f>
        <v>0</v>
      </c>
      <c r="P13236">
        <v>44</v>
      </c>
      <c r="Q13236" t="s">
        <v>213</v>
      </c>
      <c r="R13236" t="b">
        <v>0</v>
      </c>
      <c r="S13236">
        <v>72</v>
      </c>
      <c r="T13236">
        <v>0</v>
      </c>
      <c r="V13236" t="s">
        <v>103</v>
      </c>
    </row>
    <row r="13237" spans="1:22" x14ac:dyDescent="0.2">
      <c r="A13237" s="1">
        <v>44815</v>
      </c>
      <c r="B13237">
        <v>2022</v>
      </c>
      <c r="C13237">
        <f>_xlfn.MAXIFS(Table1[ScheduleWeekWritten],Table1[ScheduleSeason],Table1[[#This Row],[ScheduleSeason]])</f>
        <v>18</v>
      </c>
      <c r="D13237">
        <v>1</v>
      </c>
      <c r="E13237" cm="1">
        <f t="array" ref="E13237">_xlfn.XLOOKUP(Table1[[#This Row],[ScheduleWeekWritten]],Table3[Game],100+Table3[Increase],Table1[[#This Row],[ScheduleWeekWritten]])</f>
        <v>1</v>
      </c>
      <c r="F13237" t="b">
        <v>0</v>
      </c>
      <c r="G13237" t="s">
        <v>152</v>
      </c>
      <c r="H13237">
        <v>24</v>
      </c>
      <c r="I13237">
        <v>26</v>
      </c>
      <c r="J13237" t="s">
        <v>62</v>
      </c>
      <c r="K13237" t="s">
        <v>162</v>
      </c>
      <c r="L13237" t="str">
        <f>_xlfn.XLOOKUP(Table1[[#This Row],[TeamFavoriteID]],Table2[team_id],Table2[team_name],_xlfn.XLOOKUP(Table1[[#This Row],[TeamFavoriteID]],Table2[team_id_pfr],Table2[team_name],"Even"))</f>
        <v>Carolina Panthers</v>
      </c>
      <c r="M13237">
        <v>-1</v>
      </c>
      <c r="N13237">
        <f>IF(Table1[[#This Row],[TeamFavorite]]=Table1[[#This Row],[TeamHome]],Table1[[#This Row],[ScoreAway]]-Table1[[#This Row],[ScoreHome]],Table1[[#This Row],[ScoreHome]]-Table1[[#This Row],[ScoreAway]])</f>
        <v>2</v>
      </c>
      <c r="O13237">
        <f>IF(Table1[[#This Row],[SpreadActual]]&lt;Table1[[#This Row],[SpreadFavorite]],1,0)</f>
        <v>0</v>
      </c>
      <c r="P13237">
        <v>42</v>
      </c>
      <c r="Q13237" t="s">
        <v>160</v>
      </c>
      <c r="R13237" t="b">
        <v>0</v>
      </c>
    </row>
    <row r="13238" spans="1:22" x14ac:dyDescent="0.2">
      <c r="A13238" s="1">
        <v>44815</v>
      </c>
      <c r="B13238">
        <v>2022</v>
      </c>
      <c r="C13238">
        <f>_xlfn.MAXIFS(Table1[ScheduleWeekWritten],Table1[ScheduleSeason],Table1[[#This Row],[ScheduleSeason]])</f>
        <v>18</v>
      </c>
      <c r="D13238">
        <v>1</v>
      </c>
      <c r="E13238" cm="1">
        <f t="array" ref="E13238">_xlfn.XLOOKUP(Table1[[#This Row],[ScheduleWeekWritten]],Table3[Game],100+Table3[Increase],Table1[[#This Row],[ScheduleWeekWritten]])</f>
        <v>1</v>
      </c>
      <c r="F13238" t="b">
        <v>0</v>
      </c>
      <c r="G13238" t="s">
        <v>46</v>
      </c>
      <c r="H13238">
        <v>19</v>
      </c>
      <c r="I13238">
        <v>10</v>
      </c>
      <c r="J13238" t="s">
        <v>53</v>
      </c>
      <c r="K13238" t="s">
        <v>87</v>
      </c>
      <c r="L13238" t="str">
        <f>_xlfn.XLOOKUP(Table1[[#This Row],[TeamFavoriteID]],Table2[team_id],Table2[team_name],_xlfn.XLOOKUP(Table1[[#This Row],[TeamFavoriteID]],Table2[team_id_pfr],Table2[team_name],"Even"))</f>
        <v>San Francisco 49ers</v>
      </c>
      <c r="M13238">
        <v>-6.5</v>
      </c>
      <c r="N13238">
        <f>IF(Table1[[#This Row],[TeamFavorite]]=Table1[[#This Row],[TeamHome]],Table1[[#This Row],[ScoreAway]]-Table1[[#This Row],[ScoreHome]],Table1[[#This Row],[ScoreHome]]-Table1[[#This Row],[ScoreAway]])</f>
        <v>9</v>
      </c>
      <c r="O13238">
        <f>IF(Table1[[#This Row],[SpreadActual]]&lt;Table1[[#This Row],[SpreadFavorite]],1,0)</f>
        <v>0</v>
      </c>
      <c r="P13238">
        <v>38</v>
      </c>
      <c r="Q13238" t="s">
        <v>114</v>
      </c>
      <c r="R13238" t="b">
        <v>0</v>
      </c>
    </row>
    <row r="13239" spans="1:22" x14ac:dyDescent="0.2">
      <c r="A13239" s="1">
        <v>44815</v>
      </c>
      <c r="B13239">
        <v>2022</v>
      </c>
      <c r="C13239">
        <f>_xlfn.MAXIFS(Table1[ScheduleWeekWritten],Table1[ScheduleSeason],Table1[[#This Row],[ScheduleSeason]])</f>
        <v>18</v>
      </c>
      <c r="D13239">
        <v>1</v>
      </c>
      <c r="E13239" cm="1">
        <f t="array" ref="E13239">_xlfn.XLOOKUP(Table1[[#This Row],[ScheduleWeekWritten]],Table3[Game],100+Table3[Increase],Table1[[#This Row],[ScheduleWeekWritten]])</f>
        <v>1</v>
      </c>
      <c r="F13239" t="b">
        <v>0</v>
      </c>
      <c r="G13239" t="s">
        <v>101</v>
      </c>
      <c r="H13239">
        <v>20</v>
      </c>
      <c r="I13239">
        <v>23</v>
      </c>
      <c r="J13239" t="s">
        <v>49</v>
      </c>
      <c r="K13239" t="s">
        <v>104</v>
      </c>
      <c r="L13239" t="str">
        <f>_xlfn.XLOOKUP(Table1[[#This Row],[TeamFavoriteID]],Table2[team_id],Table2[team_name],_xlfn.XLOOKUP(Table1[[#This Row],[TeamFavoriteID]],Table2[team_id_pfr],Table2[team_name],"Even"))</f>
        <v>Cincinnati Bengals</v>
      </c>
      <c r="M13239">
        <v>-7</v>
      </c>
      <c r="N13239">
        <f>IF(Table1[[#This Row],[TeamFavorite]]=Table1[[#This Row],[TeamHome]],Table1[[#This Row],[ScoreAway]]-Table1[[#This Row],[ScoreHome]],Table1[[#This Row],[ScoreHome]]-Table1[[#This Row],[ScoreAway]])</f>
        <v>3</v>
      </c>
      <c r="O13239">
        <f>IF(Table1[[#This Row],[SpreadActual]]&lt;Table1[[#This Row],[SpreadFavorite]],1,0)</f>
        <v>0</v>
      </c>
      <c r="P13239">
        <v>44.5</v>
      </c>
      <c r="Q13239" t="s">
        <v>226</v>
      </c>
      <c r="R13239" t="b">
        <v>0</v>
      </c>
    </row>
    <row r="13240" spans="1:22" x14ac:dyDescent="0.2">
      <c r="A13240" s="1">
        <v>44815</v>
      </c>
      <c r="B13240">
        <v>2022</v>
      </c>
      <c r="C13240">
        <f>_xlfn.MAXIFS(Table1[ScheduleWeekWritten],Table1[ScheduleSeason],Table1[[#This Row],[ScheduleSeason]])</f>
        <v>18</v>
      </c>
      <c r="D13240">
        <v>1</v>
      </c>
      <c r="E13240" cm="1">
        <f t="array" ref="E13240">_xlfn.XLOOKUP(Table1[[#This Row],[ScheduleWeekWritten]],Table3[Game],100+Table3[Increase],Table1[[#This Row],[ScheduleWeekWritten]])</f>
        <v>1</v>
      </c>
      <c r="F13240" t="b">
        <v>0</v>
      </c>
      <c r="G13240" t="s">
        <v>67</v>
      </c>
      <c r="H13240">
        <v>3</v>
      </c>
      <c r="I13240">
        <v>19</v>
      </c>
      <c r="J13240" t="s">
        <v>127</v>
      </c>
      <c r="K13240" t="s">
        <v>133</v>
      </c>
      <c r="L13240" t="str">
        <f>_xlfn.XLOOKUP(Table1[[#This Row],[TeamFavoriteID]],Table2[team_id],Table2[team_name],_xlfn.XLOOKUP(Table1[[#This Row],[TeamFavoriteID]],Table2[team_id_pfr],Table2[team_name],"Even"))</f>
        <v>Tampa Bay Buccaneers</v>
      </c>
      <c r="M13240">
        <v>-2.5</v>
      </c>
      <c r="N13240">
        <f>IF(Table1[[#This Row],[TeamFavorite]]=Table1[[#This Row],[TeamHome]],Table1[[#This Row],[ScoreAway]]-Table1[[#This Row],[ScoreHome]],Table1[[#This Row],[ScoreHome]]-Table1[[#This Row],[ScoreAway]])</f>
        <v>-16</v>
      </c>
      <c r="O13240">
        <f>IF(Table1[[#This Row],[SpreadActual]]&lt;Table1[[#This Row],[SpreadFavorite]],1,0)</f>
        <v>1</v>
      </c>
      <c r="P13240">
        <v>49.5</v>
      </c>
      <c r="Q13240" t="s">
        <v>208</v>
      </c>
      <c r="R13240" t="b">
        <v>0</v>
      </c>
      <c r="S13240">
        <v>72</v>
      </c>
      <c r="T13240">
        <v>0</v>
      </c>
      <c r="V13240" t="s">
        <v>103</v>
      </c>
    </row>
    <row r="13241" spans="1:22" x14ac:dyDescent="0.2">
      <c r="A13241" s="1">
        <v>44815</v>
      </c>
      <c r="B13241">
        <v>2022</v>
      </c>
      <c r="C13241">
        <f>_xlfn.MAXIFS(Table1[ScheduleWeekWritten],Table1[ScheduleSeason],Table1[[#This Row],[ScheduleSeason]])</f>
        <v>18</v>
      </c>
      <c r="D13241">
        <v>1</v>
      </c>
      <c r="E13241" cm="1">
        <f t="array" ref="E13241">_xlfn.XLOOKUP(Table1[[#This Row],[ScheduleWeekWritten]],Table3[Game],100+Table3[Increase],Table1[[#This Row],[ScheduleWeekWritten]])</f>
        <v>1</v>
      </c>
      <c r="F13241" t="b">
        <v>0</v>
      </c>
      <c r="G13241" t="s">
        <v>45</v>
      </c>
      <c r="H13241">
        <v>35</v>
      </c>
      <c r="I13241">
        <v>38</v>
      </c>
      <c r="J13241" t="s">
        <v>58</v>
      </c>
      <c r="K13241" t="s">
        <v>77</v>
      </c>
      <c r="L13241" t="str">
        <f>_xlfn.XLOOKUP(Table1[[#This Row],[TeamFavoriteID]],Table2[team_id],Table2[team_name],_xlfn.XLOOKUP(Table1[[#This Row],[TeamFavoriteID]],Table2[team_id_pfr],Table2[team_name],"Even"))</f>
        <v>Philadelphia Eagles</v>
      </c>
      <c r="M13241">
        <v>-5.5</v>
      </c>
      <c r="N13241">
        <f>IF(Table1[[#This Row],[TeamFavorite]]=Table1[[#This Row],[TeamHome]],Table1[[#This Row],[ScoreAway]]-Table1[[#This Row],[ScoreHome]],Table1[[#This Row],[ScoreHome]]-Table1[[#This Row],[ScoreAway]])</f>
        <v>-3</v>
      </c>
      <c r="O13241">
        <f>IF(Table1[[#This Row],[SpreadActual]]&lt;Table1[[#This Row],[SpreadFavorite]],1,0)</f>
        <v>0</v>
      </c>
      <c r="P13241">
        <v>48.5</v>
      </c>
      <c r="Q13241" t="s">
        <v>181</v>
      </c>
      <c r="R13241" t="b">
        <v>0</v>
      </c>
      <c r="S13241">
        <v>72</v>
      </c>
      <c r="T13241">
        <v>0</v>
      </c>
      <c r="V13241" t="s">
        <v>103</v>
      </c>
    </row>
    <row r="13242" spans="1:22" x14ac:dyDescent="0.2">
      <c r="A13242" s="1">
        <v>44815</v>
      </c>
      <c r="B13242">
        <v>2022</v>
      </c>
      <c r="C13242">
        <f>_xlfn.MAXIFS(Table1[ScheduleWeekWritten],Table1[ScheduleSeason],Table1[[#This Row],[ScheduleSeason]])</f>
        <v>18</v>
      </c>
      <c r="D13242">
        <v>1</v>
      </c>
      <c r="E13242" cm="1">
        <f t="array" ref="E13242">_xlfn.XLOOKUP(Table1[[#This Row],[ScheduleWeekWritten]],Table3[Game],100+Table3[Increase],Table1[[#This Row],[ScheduleWeekWritten]])</f>
        <v>1</v>
      </c>
      <c r="F13242" t="b">
        <v>0</v>
      </c>
      <c r="G13242" t="s">
        <v>177</v>
      </c>
      <c r="H13242">
        <v>20</v>
      </c>
      <c r="I13242">
        <v>20</v>
      </c>
      <c r="J13242" t="s">
        <v>140</v>
      </c>
      <c r="K13242" t="s">
        <v>72</v>
      </c>
      <c r="L13242" t="str">
        <f>_xlfn.XLOOKUP(Table1[[#This Row],[TeamFavoriteID]],Table2[team_id],Table2[team_name],_xlfn.XLOOKUP(Table1[[#This Row],[TeamFavoriteID]],Table2[team_id_pfr],Table2[team_name],"Even"))</f>
        <v>Baltimore Colts</v>
      </c>
      <c r="M13242">
        <v>-7</v>
      </c>
      <c r="N13242">
        <f>IF(Table1[[#This Row],[TeamFavorite]]=Table1[[#This Row],[TeamHome]],Table1[[#This Row],[ScoreAway]]-Table1[[#This Row],[ScoreHome]],Table1[[#This Row],[ScoreHome]]-Table1[[#This Row],[ScoreAway]])</f>
        <v>0</v>
      </c>
      <c r="O13242">
        <f>IF(Table1[[#This Row],[SpreadActual]]&lt;Table1[[#This Row],[SpreadFavorite]],1,0)</f>
        <v>0</v>
      </c>
      <c r="P13242">
        <v>45.5</v>
      </c>
      <c r="Q13242" t="s">
        <v>207</v>
      </c>
      <c r="R13242" t="b">
        <v>0</v>
      </c>
      <c r="S13242">
        <v>72</v>
      </c>
      <c r="T13242">
        <v>0</v>
      </c>
      <c r="V13242" t="s">
        <v>103</v>
      </c>
    </row>
    <row r="13243" spans="1:22" x14ac:dyDescent="0.2">
      <c r="A13243" s="1">
        <v>44815</v>
      </c>
      <c r="B13243">
        <v>2022</v>
      </c>
      <c r="C13243">
        <f>_xlfn.MAXIFS(Table1[ScheduleWeekWritten],Table1[ScheduleSeason],Table1[[#This Row],[ScheduleSeason]])</f>
        <v>18</v>
      </c>
      <c r="D13243">
        <v>1</v>
      </c>
      <c r="E13243" cm="1">
        <f t="array" ref="E13243">_xlfn.XLOOKUP(Table1[[#This Row],[ScheduleWeekWritten]],Table3[Game],100+Table3[Increase],Table1[[#This Row],[ScheduleWeekWritten]])</f>
        <v>1</v>
      </c>
      <c r="F13243" t="b">
        <v>0</v>
      </c>
      <c r="G13243" t="s">
        <v>210</v>
      </c>
      <c r="H13243">
        <v>24</v>
      </c>
      <c r="I13243">
        <v>19</v>
      </c>
      <c r="J13243" t="s">
        <v>217</v>
      </c>
      <c r="K13243" t="s">
        <v>29</v>
      </c>
      <c r="L13243" t="str">
        <f>_xlfn.XLOOKUP(Table1[[#This Row],[TeamFavoriteID]],Table2[team_id],Table2[team_name],_xlfn.XLOOKUP(Table1[[#This Row],[TeamFavoriteID]],Table2[team_id_pfr],Table2[team_name],"Even"))</f>
        <v>Los Angeles Chargers</v>
      </c>
      <c r="M13243">
        <v>-3.5</v>
      </c>
      <c r="N13243">
        <f>IF(Table1[[#This Row],[TeamFavorite]]=Table1[[#This Row],[TeamHome]],Table1[[#This Row],[ScoreAway]]-Table1[[#This Row],[ScoreHome]],Table1[[#This Row],[ScoreHome]]-Table1[[#This Row],[ScoreAway]])</f>
        <v>-5</v>
      </c>
      <c r="O13243">
        <f>IF(Table1[[#This Row],[SpreadActual]]&lt;Table1[[#This Row],[SpreadFavorite]],1,0)</f>
        <v>1</v>
      </c>
      <c r="P13243">
        <v>52.5</v>
      </c>
      <c r="Q13243" t="s">
        <v>218</v>
      </c>
      <c r="R13243" t="b">
        <v>0</v>
      </c>
      <c r="S13243">
        <v>72</v>
      </c>
      <c r="T13243">
        <v>0</v>
      </c>
      <c r="V13243" t="s">
        <v>103</v>
      </c>
    </row>
    <row r="13244" spans="1:22" x14ac:dyDescent="0.2">
      <c r="A13244" s="1">
        <v>44815</v>
      </c>
      <c r="B13244">
        <v>2022</v>
      </c>
      <c r="C13244">
        <f>_xlfn.MAXIFS(Table1[ScheduleWeekWritten],Table1[ScheduleSeason],Table1[[#This Row],[ScheduleSeason]])</f>
        <v>18</v>
      </c>
      <c r="D13244">
        <v>1</v>
      </c>
      <c r="E13244" cm="1">
        <f t="array" ref="E13244">_xlfn.XLOOKUP(Table1[[#This Row],[ScheduleWeekWritten]],Table3[Game],100+Table3[Increase],Table1[[#This Row],[ScheduleWeekWritten]])</f>
        <v>1</v>
      </c>
      <c r="F13244" t="b">
        <v>0</v>
      </c>
      <c r="G13244" t="s">
        <v>19</v>
      </c>
      <c r="H13244">
        <v>20</v>
      </c>
      <c r="I13244">
        <v>7</v>
      </c>
      <c r="J13244" t="s">
        <v>115</v>
      </c>
      <c r="K13244" t="s">
        <v>91</v>
      </c>
      <c r="L13244" t="str">
        <f>_xlfn.XLOOKUP(Table1[[#This Row],[TeamFavoriteID]],Table2[team_id],Table2[team_name],_xlfn.XLOOKUP(Table1[[#This Row],[TeamFavoriteID]],Table2[team_id_pfr],Table2[team_name],"Even"))</f>
        <v>Miami Dolphins</v>
      </c>
      <c r="M13244">
        <v>-3</v>
      </c>
      <c r="N13244">
        <f>IF(Table1[[#This Row],[TeamFavorite]]=Table1[[#This Row],[TeamHome]],Table1[[#This Row],[ScoreAway]]-Table1[[#This Row],[ScoreHome]],Table1[[#This Row],[ScoreHome]]-Table1[[#This Row],[ScoreAway]])</f>
        <v>-13</v>
      </c>
      <c r="O13244">
        <f>IF(Table1[[#This Row],[SpreadActual]]&lt;Table1[[#This Row],[SpreadFavorite]],1,0)</f>
        <v>1</v>
      </c>
      <c r="P13244">
        <v>46.5</v>
      </c>
      <c r="Q13244" t="s">
        <v>212</v>
      </c>
      <c r="R13244" t="b">
        <v>0</v>
      </c>
    </row>
    <row r="13245" spans="1:22" x14ac:dyDescent="0.2">
      <c r="A13245" s="1">
        <v>44815</v>
      </c>
      <c r="B13245">
        <v>2022</v>
      </c>
      <c r="C13245">
        <f>_xlfn.MAXIFS(Table1[ScheduleWeekWritten],Table1[ScheduleSeason],Table1[[#This Row],[ScheduleSeason]])</f>
        <v>18</v>
      </c>
      <c r="D13245">
        <v>1</v>
      </c>
      <c r="E13245" cm="1">
        <f t="array" ref="E13245">_xlfn.XLOOKUP(Table1[[#This Row],[ScheduleWeekWritten]],Table3[Game],100+Table3[Increase],Table1[[#This Row],[ScheduleWeekWritten]])</f>
        <v>1</v>
      </c>
      <c r="F13245" t="b">
        <v>0</v>
      </c>
      <c r="G13245" t="s">
        <v>54</v>
      </c>
      <c r="H13245">
        <v>23</v>
      </c>
      <c r="I13245">
        <v>7</v>
      </c>
      <c r="J13245" t="s">
        <v>33</v>
      </c>
      <c r="K13245" t="s">
        <v>55</v>
      </c>
      <c r="L13245" t="str">
        <f>_xlfn.XLOOKUP(Table1[[#This Row],[TeamFavoriteID]],Table2[team_id],Table2[team_name],_xlfn.XLOOKUP(Table1[[#This Row],[TeamFavoriteID]],Table2[team_id_pfr],Table2[team_name],"Even"))</f>
        <v>Minnesota Vikings</v>
      </c>
      <c r="M13245">
        <v>-2</v>
      </c>
      <c r="N13245">
        <f>IF(Table1[[#This Row],[TeamFavorite]]=Table1[[#This Row],[TeamHome]],Table1[[#This Row],[ScoreAway]]-Table1[[#This Row],[ScoreHome]],Table1[[#This Row],[ScoreHome]]-Table1[[#This Row],[ScoreAway]])</f>
        <v>-16</v>
      </c>
      <c r="O13245">
        <f>IF(Table1[[#This Row],[SpreadActual]]&lt;Table1[[#This Row],[SpreadFavorite]],1,0)</f>
        <v>1</v>
      </c>
      <c r="P13245">
        <v>46.5</v>
      </c>
      <c r="Q13245" t="s">
        <v>205</v>
      </c>
      <c r="R13245" t="b">
        <v>0</v>
      </c>
      <c r="S13245">
        <v>72</v>
      </c>
      <c r="T13245">
        <v>0</v>
      </c>
      <c r="V13245" t="s">
        <v>103</v>
      </c>
    </row>
    <row r="13246" spans="1:22" x14ac:dyDescent="0.2">
      <c r="A13246" s="1">
        <v>44815</v>
      </c>
      <c r="B13246">
        <v>2022</v>
      </c>
      <c r="C13246">
        <f>_xlfn.MAXIFS(Table1[ScheduleWeekWritten],Table1[ScheduleSeason],Table1[[#This Row],[ScheduleSeason]])</f>
        <v>18</v>
      </c>
      <c r="D13246">
        <v>1</v>
      </c>
      <c r="E13246" cm="1">
        <f t="array" ref="E13246">_xlfn.XLOOKUP(Table1[[#This Row],[ScheduleWeekWritten]],Table3[Game],100+Table3[Increase],Table1[[#This Row],[ScheduleWeekWritten]])</f>
        <v>1</v>
      </c>
      <c r="F13246" t="b">
        <v>0</v>
      </c>
      <c r="G13246" t="s">
        <v>31</v>
      </c>
      <c r="H13246">
        <v>9</v>
      </c>
      <c r="I13246">
        <v>24</v>
      </c>
      <c r="J13246" t="s">
        <v>158</v>
      </c>
      <c r="K13246" t="s">
        <v>159</v>
      </c>
      <c r="L13246" t="str">
        <f>_xlfn.XLOOKUP(Table1[[#This Row],[TeamFavoriteID]],Table2[team_id],Table2[team_name],_xlfn.XLOOKUP(Table1[[#This Row],[TeamFavoriteID]],Table2[team_id_pfr],Table2[team_name],"Even"))</f>
        <v>Baltimore Ravens</v>
      </c>
      <c r="M13246">
        <v>-6.5</v>
      </c>
      <c r="N13246">
        <f>IF(Table1[[#This Row],[TeamFavorite]]=Table1[[#This Row],[TeamHome]],Table1[[#This Row],[ScoreAway]]-Table1[[#This Row],[ScoreHome]],Table1[[#This Row],[ScoreHome]]-Table1[[#This Row],[ScoreAway]])</f>
        <v>-15</v>
      </c>
      <c r="O13246">
        <f>IF(Table1[[#This Row],[SpreadActual]]&lt;Table1[[#This Row],[SpreadFavorite]],1,0)</f>
        <v>1</v>
      </c>
      <c r="P13246">
        <v>44</v>
      </c>
      <c r="Q13246" t="s">
        <v>197</v>
      </c>
      <c r="R13246" t="b">
        <v>0</v>
      </c>
    </row>
    <row r="13247" spans="1:22" x14ac:dyDescent="0.2">
      <c r="A13247" s="1">
        <v>44815</v>
      </c>
      <c r="B13247">
        <v>2022</v>
      </c>
      <c r="C13247">
        <f>_xlfn.MAXIFS(Table1[ScheduleWeekWritten],Table1[ScheduleSeason],Table1[[#This Row],[ScheduleSeason]])</f>
        <v>18</v>
      </c>
      <c r="D13247">
        <v>1</v>
      </c>
      <c r="E13247" cm="1">
        <f t="array" ref="E13247">_xlfn.XLOOKUP(Table1[[#This Row],[ScheduleWeekWritten]],Table3[Game],100+Table3[Increase],Table1[[#This Row],[ScheduleWeekWritten]])</f>
        <v>1</v>
      </c>
      <c r="F13247" t="b">
        <v>0</v>
      </c>
      <c r="G13247" t="s">
        <v>171</v>
      </c>
      <c r="H13247">
        <v>20</v>
      </c>
      <c r="I13247">
        <v>21</v>
      </c>
      <c r="J13247" t="s">
        <v>50</v>
      </c>
      <c r="K13247" t="s">
        <v>25</v>
      </c>
      <c r="L13247" t="str">
        <f>_xlfn.XLOOKUP(Table1[[#This Row],[TeamFavoriteID]],Table2[team_id],Table2[team_name],_xlfn.XLOOKUP(Table1[[#This Row],[TeamFavoriteID]],Table2[team_id_pfr],Table2[team_name],"Even"))</f>
        <v>Houston Oilers</v>
      </c>
      <c r="M13247">
        <v>-5.5</v>
      </c>
      <c r="N13247">
        <f>IF(Table1[[#This Row],[TeamFavorite]]=Table1[[#This Row],[TeamHome]],Table1[[#This Row],[ScoreAway]]-Table1[[#This Row],[ScoreHome]],Table1[[#This Row],[ScoreHome]]-Table1[[#This Row],[ScoreAway]])</f>
        <v>-1</v>
      </c>
      <c r="O13247">
        <f>IF(Table1[[#This Row],[SpreadActual]]&lt;Table1[[#This Row],[SpreadFavorite]],1,0)</f>
        <v>0</v>
      </c>
      <c r="P13247">
        <v>44</v>
      </c>
      <c r="Q13247" t="s">
        <v>172</v>
      </c>
      <c r="R13247" t="b">
        <v>0</v>
      </c>
    </row>
    <row r="13248" spans="1:22" x14ac:dyDescent="0.2">
      <c r="A13248" s="1">
        <v>44815</v>
      </c>
      <c r="B13248">
        <v>2022</v>
      </c>
      <c r="C13248">
        <f>_xlfn.MAXIFS(Table1[ScheduleWeekWritten],Table1[ScheduleSeason],Table1[[#This Row],[ScheduleSeason]])</f>
        <v>18</v>
      </c>
      <c r="D13248">
        <v>1</v>
      </c>
      <c r="E13248" cm="1">
        <f t="array" ref="E13248">_xlfn.XLOOKUP(Table1[[#This Row],[ScheduleWeekWritten]],Table3[Game],100+Table3[Increase],Table1[[#This Row],[ScheduleWeekWritten]])</f>
        <v>1</v>
      </c>
      <c r="F13248" t="b">
        <v>0</v>
      </c>
      <c r="G13248" t="s">
        <v>227</v>
      </c>
      <c r="H13248">
        <v>28</v>
      </c>
      <c r="I13248">
        <v>22</v>
      </c>
      <c r="J13248" t="s">
        <v>154</v>
      </c>
      <c r="K13248" t="s">
        <v>85</v>
      </c>
      <c r="L13248" t="str">
        <f>_xlfn.XLOOKUP(Table1[[#This Row],[TeamFavoriteID]],Table2[team_id],Table2[team_name],_xlfn.XLOOKUP(Table1[[#This Row],[TeamFavoriteID]],Table2[team_id_pfr],Table2[team_name],"Even"))</f>
        <v>Washington Commanders</v>
      </c>
      <c r="M13248">
        <v>-3</v>
      </c>
      <c r="N13248">
        <f>IF(Table1[[#This Row],[TeamFavorite]]=Table1[[#This Row],[TeamHome]],Table1[[#This Row],[ScoreAway]]-Table1[[#This Row],[ScoreHome]],Table1[[#This Row],[ScoreHome]]-Table1[[#This Row],[ScoreAway]])</f>
        <v>-6</v>
      </c>
      <c r="O13248">
        <f>IF(Table1[[#This Row],[SpreadActual]]&lt;Table1[[#This Row],[SpreadFavorite]],1,0)</f>
        <v>1</v>
      </c>
      <c r="P13248">
        <v>43</v>
      </c>
      <c r="Q13248" t="s">
        <v>165</v>
      </c>
      <c r="R13248" t="b">
        <v>0</v>
      </c>
    </row>
    <row r="13249" spans="1:22" x14ac:dyDescent="0.2">
      <c r="A13249" s="1">
        <v>44816</v>
      </c>
      <c r="B13249">
        <v>2022</v>
      </c>
      <c r="C13249">
        <f>_xlfn.MAXIFS(Table1[ScheduleWeekWritten],Table1[ScheduleSeason],Table1[[#This Row],[ScheduleSeason]])</f>
        <v>18</v>
      </c>
      <c r="D13249">
        <v>1</v>
      </c>
      <c r="E13249" cm="1">
        <f t="array" ref="E13249">_xlfn.XLOOKUP(Table1[[#This Row],[ScheduleWeekWritten]],Table3[Game],100+Table3[Increase],Table1[[#This Row],[ScheduleWeekWritten]])</f>
        <v>1</v>
      </c>
      <c r="F13249" t="b">
        <v>0</v>
      </c>
      <c r="G13249" t="s">
        <v>128</v>
      </c>
      <c r="H13249">
        <v>17</v>
      </c>
      <c r="I13249">
        <v>16</v>
      </c>
      <c r="J13249" t="s">
        <v>24</v>
      </c>
      <c r="K13249" t="s">
        <v>88</v>
      </c>
      <c r="L13249" t="str">
        <f>_xlfn.XLOOKUP(Table1[[#This Row],[TeamFavoriteID]],Table2[team_id],Table2[team_name],_xlfn.XLOOKUP(Table1[[#This Row],[TeamFavoriteID]],Table2[team_id_pfr],Table2[team_name],"Even"))</f>
        <v>Denver Broncos</v>
      </c>
      <c r="M13249">
        <v>-6</v>
      </c>
      <c r="N13249">
        <f>IF(Table1[[#This Row],[TeamFavorite]]=Table1[[#This Row],[TeamHome]],Table1[[#This Row],[ScoreAway]]-Table1[[#This Row],[ScoreHome]],Table1[[#This Row],[ScoreHome]]-Table1[[#This Row],[ScoreAway]])</f>
        <v>1</v>
      </c>
      <c r="O13249">
        <f>IF(Table1[[#This Row],[SpreadActual]]&lt;Table1[[#This Row],[SpreadFavorite]],1,0)</f>
        <v>0</v>
      </c>
      <c r="P13249">
        <v>44</v>
      </c>
      <c r="Q13249" t="s">
        <v>223</v>
      </c>
      <c r="R13249" t="b">
        <v>0</v>
      </c>
    </row>
    <row r="13250" spans="1:22" x14ac:dyDescent="0.2">
      <c r="A13250" s="1">
        <v>44819</v>
      </c>
      <c r="B13250">
        <v>2022</v>
      </c>
      <c r="C13250">
        <f>_xlfn.MAXIFS(Table1[ScheduleWeekWritten],Table1[ScheduleSeason],Table1[[#This Row],[ScheduleSeason]])</f>
        <v>18</v>
      </c>
      <c r="D13250">
        <v>2</v>
      </c>
      <c r="E13250" cm="1">
        <f t="array" ref="E13250">_xlfn.XLOOKUP(Table1[[#This Row],[ScheduleWeekWritten]],Table3[Game],100+Table3[Increase],Table1[[#This Row],[ScheduleWeekWritten]])</f>
        <v>2</v>
      </c>
      <c r="F13250" t="b">
        <v>0</v>
      </c>
      <c r="G13250" t="s">
        <v>42</v>
      </c>
      <c r="H13250">
        <v>27</v>
      </c>
      <c r="I13250">
        <v>24</v>
      </c>
      <c r="J13250" t="s">
        <v>210</v>
      </c>
      <c r="K13250" t="s">
        <v>75</v>
      </c>
      <c r="L13250" t="str">
        <f>_xlfn.XLOOKUP(Table1[[#This Row],[TeamFavoriteID]],Table2[team_id],Table2[team_name],_xlfn.XLOOKUP(Table1[[#This Row],[TeamFavoriteID]],Table2[team_id_pfr],Table2[team_name],"Even"))</f>
        <v>Kansas City Chiefs</v>
      </c>
      <c r="M13250">
        <v>-4</v>
      </c>
      <c r="N13250">
        <f>IF(Table1[[#This Row],[TeamFavorite]]=Table1[[#This Row],[TeamHome]],Table1[[#This Row],[ScoreAway]]-Table1[[#This Row],[ScoreHome]],Table1[[#This Row],[ScoreHome]]-Table1[[#This Row],[ScoreAway]])</f>
        <v>-3</v>
      </c>
      <c r="O13250">
        <f>IF(Table1[[#This Row],[SpreadActual]]&lt;Table1[[#This Row],[SpreadFavorite]],1,0)</f>
        <v>0</v>
      </c>
      <c r="P13250">
        <v>52.5</v>
      </c>
      <c r="Q13250" t="s">
        <v>228</v>
      </c>
      <c r="R13250" t="b">
        <v>0</v>
      </c>
    </row>
    <row r="13251" spans="1:22" x14ac:dyDescent="0.2">
      <c r="A13251" s="1">
        <v>44822</v>
      </c>
      <c r="B13251">
        <v>2022</v>
      </c>
      <c r="C13251">
        <f>_xlfn.MAXIFS(Table1[ScheduleWeekWritten],Table1[ScheduleSeason],Table1[[#This Row],[ScheduleSeason]])</f>
        <v>18</v>
      </c>
      <c r="D13251">
        <v>2</v>
      </c>
      <c r="E13251" cm="1">
        <f t="array" ref="E13251">_xlfn.XLOOKUP(Table1[[#This Row],[ScheduleWeekWritten]],Table3[Game],100+Table3[Increase],Table1[[#This Row],[ScheduleWeekWritten]])</f>
        <v>2</v>
      </c>
      <c r="F13251" t="b">
        <v>0</v>
      </c>
      <c r="G13251" t="s">
        <v>158</v>
      </c>
      <c r="H13251">
        <v>38</v>
      </c>
      <c r="I13251">
        <v>42</v>
      </c>
      <c r="J13251" t="s">
        <v>19</v>
      </c>
      <c r="K13251" t="s">
        <v>159</v>
      </c>
      <c r="L13251" t="str">
        <f>_xlfn.XLOOKUP(Table1[[#This Row],[TeamFavoriteID]],Table2[team_id],Table2[team_name],_xlfn.XLOOKUP(Table1[[#This Row],[TeamFavoriteID]],Table2[team_id_pfr],Table2[team_name],"Even"))</f>
        <v>Baltimore Ravens</v>
      </c>
      <c r="M13251">
        <v>-3.5</v>
      </c>
      <c r="N13251">
        <f>IF(Table1[[#This Row],[TeamFavorite]]=Table1[[#This Row],[TeamHome]],Table1[[#This Row],[ScoreAway]]-Table1[[#This Row],[ScoreHome]],Table1[[#This Row],[ScoreHome]]-Table1[[#This Row],[ScoreAway]])</f>
        <v>4</v>
      </c>
      <c r="O13251">
        <f>IF(Table1[[#This Row],[SpreadActual]]&lt;Table1[[#This Row],[SpreadFavorite]],1,0)</f>
        <v>0</v>
      </c>
      <c r="P13251">
        <v>44</v>
      </c>
      <c r="Q13251" t="s">
        <v>166</v>
      </c>
      <c r="R13251" t="b">
        <v>0</v>
      </c>
    </row>
    <row r="13252" spans="1:22" x14ac:dyDescent="0.2">
      <c r="A13252" s="1">
        <v>44822</v>
      </c>
      <c r="B13252">
        <v>2022</v>
      </c>
      <c r="C13252">
        <f>_xlfn.MAXIFS(Table1[ScheduleWeekWritten],Table1[ScheduleSeason],Table1[[#This Row],[ScheduleSeason]])</f>
        <v>18</v>
      </c>
      <c r="D13252">
        <v>2</v>
      </c>
      <c r="E13252" cm="1">
        <f t="array" ref="E13252">_xlfn.XLOOKUP(Table1[[#This Row],[ScheduleWeekWritten]],Table3[Game],100+Table3[Increase],Table1[[#This Row],[ScheduleWeekWritten]])</f>
        <v>2</v>
      </c>
      <c r="F13252" t="b">
        <v>0</v>
      </c>
      <c r="G13252" t="s">
        <v>62</v>
      </c>
      <c r="H13252">
        <v>30</v>
      </c>
      <c r="I13252">
        <v>31</v>
      </c>
      <c r="J13252" t="s">
        <v>31</v>
      </c>
      <c r="K13252" t="s">
        <v>63</v>
      </c>
      <c r="L13252" t="str">
        <f>_xlfn.XLOOKUP(Table1[[#This Row],[TeamFavoriteID]],Table2[team_id],Table2[team_name],_xlfn.XLOOKUP(Table1[[#This Row],[TeamFavoriteID]],Table2[team_id_pfr],Table2[team_name],"Even"))</f>
        <v>Cleveland Browns</v>
      </c>
      <c r="M13252">
        <v>-6.5</v>
      </c>
      <c r="N13252">
        <f>IF(Table1[[#This Row],[TeamFavorite]]=Table1[[#This Row],[TeamHome]],Table1[[#This Row],[ScoreAway]]-Table1[[#This Row],[ScoreHome]],Table1[[#This Row],[ScoreHome]]-Table1[[#This Row],[ScoreAway]])</f>
        <v>1</v>
      </c>
      <c r="O13252">
        <f>IF(Table1[[#This Row],[SpreadActual]]&lt;Table1[[#This Row],[SpreadFavorite]],1,0)</f>
        <v>0</v>
      </c>
      <c r="P13252">
        <v>38.5</v>
      </c>
      <c r="Q13252" t="s">
        <v>170</v>
      </c>
      <c r="R13252" t="b">
        <v>0</v>
      </c>
    </row>
    <row r="13253" spans="1:22" x14ac:dyDescent="0.2">
      <c r="A13253" s="1">
        <v>44822</v>
      </c>
      <c r="B13253">
        <v>2022</v>
      </c>
      <c r="C13253">
        <f>_xlfn.MAXIFS(Table1[ScheduleWeekWritten],Table1[ScheduleSeason],Table1[[#This Row],[ScheduleSeason]])</f>
        <v>18</v>
      </c>
      <c r="D13253">
        <v>2</v>
      </c>
      <c r="E13253" cm="1">
        <f t="array" ref="E13253">_xlfn.XLOOKUP(Table1[[#This Row],[ScheduleWeekWritten]],Table3[Game],100+Table3[Increase],Table1[[#This Row],[ScheduleWeekWritten]])</f>
        <v>2</v>
      </c>
      <c r="F13253" t="b">
        <v>0</v>
      </c>
      <c r="G13253" t="s">
        <v>67</v>
      </c>
      <c r="H13253">
        <v>20</v>
      </c>
      <c r="I13253">
        <v>17</v>
      </c>
      <c r="J13253" t="s">
        <v>101</v>
      </c>
      <c r="K13253" t="s">
        <v>104</v>
      </c>
      <c r="L13253" t="str">
        <f>_xlfn.XLOOKUP(Table1[[#This Row],[TeamFavoriteID]],Table2[team_id],Table2[team_name],_xlfn.XLOOKUP(Table1[[#This Row],[TeamFavoriteID]],Table2[team_id_pfr],Table2[team_name],"Even"))</f>
        <v>Cincinnati Bengals</v>
      </c>
      <c r="M13253">
        <v>-7</v>
      </c>
      <c r="N13253">
        <f>IF(Table1[[#This Row],[TeamFavorite]]=Table1[[#This Row],[TeamHome]],Table1[[#This Row],[ScoreAway]]-Table1[[#This Row],[ScoreHome]],Table1[[#This Row],[ScoreHome]]-Table1[[#This Row],[ScoreAway]])</f>
        <v>3</v>
      </c>
      <c r="O13253">
        <f>IF(Table1[[#This Row],[SpreadActual]]&lt;Table1[[#This Row],[SpreadFavorite]],1,0)</f>
        <v>0</v>
      </c>
      <c r="P13253">
        <v>42</v>
      </c>
      <c r="Q13253" t="s">
        <v>208</v>
      </c>
      <c r="R13253" t="b">
        <v>0</v>
      </c>
      <c r="S13253">
        <v>72</v>
      </c>
      <c r="T13253">
        <v>0</v>
      </c>
      <c r="V13253" t="s">
        <v>103</v>
      </c>
    </row>
    <row r="13254" spans="1:22" x14ac:dyDescent="0.2">
      <c r="A13254" s="1">
        <v>44822</v>
      </c>
      <c r="B13254">
        <v>2022</v>
      </c>
      <c r="C13254">
        <f>_xlfn.MAXIFS(Table1[ScheduleWeekWritten],Table1[ScheduleSeason],Table1[[#This Row],[ScheduleSeason]])</f>
        <v>18</v>
      </c>
      <c r="D13254">
        <v>2</v>
      </c>
      <c r="E13254" cm="1">
        <f t="array" ref="E13254">_xlfn.XLOOKUP(Table1[[#This Row],[ScheduleWeekWritten]],Table3[Game],100+Table3[Increase],Table1[[#This Row],[ScheduleWeekWritten]])</f>
        <v>2</v>
      </c>
      <c r="F13254" t="b">
        <v>0</v>
      </c>
      <c r="G13254" t="s">
        <v>24</v>
      </c>
      <c r="H13254">
        <v>16</v>
      </c>
      <c r="I13254">
        <v>9</v>
      </c>
      <c r="J13254" t="s">
        <v>177</v>
      </c>
      <c r="K13254" t="s">
        <v>88</v>
      </c>
      <c r="L13254" t="str">
        <f>_xlfn.XLOOKUP(Table1[[#This Row],[TeamFavoriteID]],Table2[team_id],Table2[team_name],_xlfn.XLOOKUP(Table1[[#This Row],[TeamFavoriteID]],Table2[team_id_pfr],Table2[team_name],"Even"))</f>
        <v>Denver Broncos</v>
      </c>
      <c r="M13254">
        <v>-10</v>
      </c>
      <c r="N13254">
        <f>IF(Table1[[#This Row],[TeamFavorite]]=Table1[[#This Row],[TeamHome]],Table1[[#This Row],[ScoreAway]]-Table1[[#This Row],[ScoreHome]],Table1[[#This Row],[ScoreHome]]-Table1[[#This Row],[ScoreAway]])</f>
        <v>-7</v>
      </c>
      <c r="O13254">
        <f>IF(Table1[[#This Row],[SpreadActual]]&lt;Table1[[#This Row],[SpreadFavorite]],1,0)</f>
        <v>0</v>
      </c>
      <c r="P13254">
        <v>45.5</v>
      </c>
      <c r="Q13254" t="s">
        <v>224</v>
      </c>
      <c r="R13254" t="b">
        <v>0</v>
      </c>
    </row>
    <row r="13255" spans="1:22" x14ac:dyDescent="0.2">
      <c r="A13255" s="1">
        <v>44822</v>
      </c>
      <c r="B13255">
        <v>2022</v>
      </c>
      <c r="C13255">
        <f>_xlfn.MAXIFS(Table1[ScheduleWeekWritten],Table1[ScheduleSeason],Table1[[#This Row],[ScheduleSeason]])</f>
        <v>18</v>
      </c>
      <c r="D13255">
        <v>2</v>
      </c>
      <c r="E13255" cm="1">
        <f t="array" ref="E13255">_xlfn.XLOOKUP(Table1[[#This Row],[ScheduleWeekWritten]],Table3[Game],100+Table3[Increase],Table1[[#This Row],[ScheduleWeekWritten]])</f>
        <v>2</v>
      </c>
      <c r="F13255" t="b">
        <v>0</v>
      </c>
      <c r="G13255" t="s">
        <v>45</v>
      </c>
      <c r="H13255">
        <v>36</v>
      </c>
      <c r="I13255">
        <v>27</v>
      </c>
      <c r="J13255" t="s">
        <v>227</v>
      </c>
      <c r="K13255" t="s">
        <v>79</v>
      </c>
      <c r="L13255" t="str">
        <f>_xlfn.XLOOKUP(Table1[[#This Row],[TeamFavoriteID]],Table2[team_id],Table2[team_name],_xlfn.XLOOKUP(Table1[[#This Row],[TeamFavoriteID]],Table2[team_id_pfr],Table2[team_name],"Even"))</f>
        <v>Detroit Lions</v>
      </c>
      <c r="M13255">
        <v>-1</v>
      </c>
      <c r="N13255">
        <f>IF(Table1[[#This Row],[TeamFavorite]]=Table1[[#This Row],[TeamHome]],Table1[[#This Row],[ScoreAway]]-Table1[[#This Row],[ScoreHome]],Table1[[#This Row],[ScoreHome]]-Table1[[#This Row],[ScoreAway]])</f>
        <v>-9</v>
      </c>
      <c r="O13255">
        <f>IF(Table1[[#This Row],[SpreadActual]]&lt;Table1[[#This Row],[SpreadFavorite]],1,0)</f>
        <v>1</v>
      </c>
      <c r="P13255">
        <v>48</v>
      </c>
      <c r="Q13255" t="s">
        <v>181</v>
      </c>
      <c r="R13255" t="b">
        <v>0</v>
      </c>
      <c r="S13255">
        <v>72</v>
      </c>
      <c r="T13255">
        <v>0</v>
      </c>
      <c r="V13255" t="s">
        <v>103</v>
      </c>
    </row>
    <row r="13256" spans="1:22" x14ac:dyDescent="0.2">
      <c r="A13256" s="1">
        <v>44822</v>
      </c>
      <c r="B13256">
        <v>2022</v>
      </c>
      <c r="C13256">
        <f>_xlfn.MAXIFS(Table1[ScheduleWeekWritten],Table1[ScheduleSeason],Table1[[#This Row],[ScheduleSeason]])</f>
        <v>18</v>
      </c>
      <c r="D13256">
        <v>2</v>
      </c>
      <c r="E13256" cm="1">
        <f t="array" ref="E13256">_xlfn.XLOOKUP(Table1[[#This Row],[ScheduleWeekWritten]],Table3[Game],100+Table3[Increase],Table1[[#This Row],[ScheduleWeekWritten]])</f>
        <v>2</v>
      </c>
      <c r="F13256" t="b">
        <v>0</v>
      </c>
      <c r="G13256" t="s">
        <v>33</v>
      </c>
      <c r="H13256">
        <v>27</v>
      </c>
      <c r="I13256">
        <v>10</v>
      </c>
      <c r="J13256" t="s">
        <v>46</v>
      </c>
      <c r="K13256" t="s">
        <v>35</v>
      </c>
      <c r="L13256" t="str">
        <f>_xlfn.XLOOKUP(Table1[[#This Row],[TeamFavoriteID]],Table2[team_id],Table2[team_name],_xlfn.XLOOKUP(Table1[[#This Row],[TeamFavoriteID]],Table2[team_id_pfr],Table2[team_name],"Even"))</f>
        <v>Green Bay Packers</v>
      </c>
      <c r="M13256">
        <v>-10</v>
      </c>
      <c r="N13256">
        <f>IF(Table1[[#This Row],[TeamFavorite]]=Table1[[#This Row],[TeamHome]],Table1[[#This Row],[ScoreAway]]-Table1[[#This Row],[ScoreHome]],Table1[[#This Row],[ScoreHome]]-Table1[[#This Row],[ScoreAway]])</f>
        <v>-17</v>
      </c>
      <c r="O13256">
        <f>IF(Table1[[#This Row],[SpreadActual]]&lt;Table1[[#This Row],[SpreadFavorite]],1,0)</f>
        <v>1</v>
      </c>
      <c r="P13256">
        <v>42</v>
      </c>
      <c r="Q13256" t="s">
        <v>82</v>
      </c>
      <c r="R13256" t="b">
        <v>0</v>
      </c>
    </row>
    <row r="13257" spans="1:22" x14ac:dyDescent="0.2">
      <c r="A13257" s="1">
        <v>44822</v>
      </c>
      <c r="B13257">
        <v>2022</v>
      </c>
      <c r="C13257">
        <f>_xlfn.MAXIFS(Table1[ScheduleWeekWritten],Table1[ScheduleSeason],Table1[[#This Row],[ScheduleSeason]])</f>
        <v>18</v>
      </c>
      <c r="D13257">
        <v>2</v>
      </c>
      <c r="E13257" cm="1">
        <f t="array" ref="E13257">_xlfn.XLOOKUP(Table1[[#This Row],[ScheduleWeekWritten]],Table3[Game],100+Table3[Increase],Table1[[#This Row],[ScheduleWeekWritten]])</f>
        <v>2</v>
      </c>
      <c r="F13257" t="b">
        <v>0</v>
      </c>
      <c r="G13257" t="s">
        <v>154</v>
      </c>
      <c r="H13257">
        <v>24</v>
      </c>
      <c r="I13257">
        <v>0</v>
      </c>
      <c r="J13257" t="s">
        <v>140</v>
      </c>
      <c r="K13257" t="s">
        <v>72</v>
      </c>
      <c r="L13257" t="str">
        <f>_xlfn.XLOOKUP(Table1[[#This Row],[TeamFavoriteID]],Table2[team_id],Table2[team_name],_xlfn.XLOOKUP(Table1[[#This Row],[TeamFavoriteID]],Table2[team_id_pfr],Table2[team_name],"Even"))</f>
        <v>Baltimore Colts</v>
      </c>
      <c r="M13257">
        <v>-3</v>
      </c>
      <c r="N13257">
        <f>IF(Table1[[#This Row],[TeamFavorite]]=Table1[[#This Row],[TeamHome]],Table1[[#This Row],[ScoreAway]]-Table1[[#This Row],[ScoreHome]],Table1[[#This Row],[ScoreHome]]-Table1[[#This Row],[ScoreAway]])</f>
        <v>24</v>
      </c>
      <c r="O13257">
        <f>IF(Table1[[#This Row],[SpreadActual]]&lt;Table1[[#This Row],[SpreadFavorite]],1,0)</f>
        <v>0</v>
      </c>
      <c r="P13257">
        <v>43.5</v>
      </c>
      <c r="Q13257" t="s">
        <v>214</v>
      </c>
      <c r="R13257" t="b">
        <v>0</v>
      </c>
    </row>
    <row r="13258" spans="1:22" x14ac:dyDescent="0.2">
      <c r="A13258" s="1">
        <v>44822</v>
      </c>
      <c r="B13258">
        <v>2022</v>
      </c>
      <c r="C13258">
        <f>_xlfn.MAXIFS(Table1[ScheduleWeekWritten],Table1[ScheduleSeason],Table1[[#This Row],[ScheduleSeason]])</f>
        <v>18</v>
      </c>
      <c r="D13258">
        <v>2</v>
      </c>
      <c r="E13258" cm="1">
        <f t="array" ref="E13258">_xlfn.XLOOKUP(Table1[[#This Row],[ScheduleWeekWritten]],Table3[Game],100+Table3[Increase],Table1[[#This Row],[ScheduleWeekWritten]])</f>
        <v>2</v>
      </c>
      <c r="F13258" t="b">
        <v>0</v>
      </c>
      <c r="G13258" t="s">
        <v>217</v>
      </c>
      <c r="H13258">
        <v>23</v>
      </c>
      <c r="I13258">
        <v>29</v>
      </c>
      <c r="J13258" t="s">
        <v>149</v>
      </c>
      <c r="K13258" t="s">
        <v>21</v>
      </c>
      <c r="L13258" t="str">
        <f>_xlfn.XLOOKUP(Table1[[#This Row],[TeamFavoriteID]],Table2[team_id],Table2[team_name],_xlfn.XLOOKUP(Table1[[#This Row],[TeamFavoriteID]],Table2[team_id_pfr],Table2[team_name],"Even"))</f>
        <v>Las Vegas Raiders</v>
      </c>
      <c r="M13258">
        <v>-5.5</v>
      </c>
      <c r="N13258">
        <f>IF(Table1[[#This Row],[TeamFavorite]]=Table1[[#This Row],[TeamHome]],Table1[[#This Row],[ScoreAway]]-Table1[[#This Row],[ScoreHome]],Table1[[#This Row],[ScoreHome]]-Table1[[#This Row],[ScoreAway]])</f>
        <v>6</v>
      </c>
      <c r="O13258">
        <f>IF(Table1[[#This Row],[SpreadActual]]&lt;Table1[[#This Row],[SpreadFavorite]],1,0)</f>
        <v>0</v>
      </c>
      <c r="P13258">
        <v>52</v>
      </c>
      <c r="Q13258" t="s">
        <v>220</v>
      </c>
      <c r="R13258" t="b">
        <v>0</v>
      </c>
      <c r="S13258">
        <v>72</v>
      </c>
      <c r="T13258">
        <v>0</v>
      </c>
      <c r="V13258" t="s">
        <v>103</v>
      </c>
    </row>
    <row r="13259" spans="1:22" x14ac:dyDescent="0.2">
      <c r="A13259" s="1">
        <v>44822</v>
      </c>
      <c r="B13259">
        <v>2022</v>
      </c>
      <c r="C13259">
        <f>_xlfn.MAXIFS(Table1[ScheduleWeekWritten],Table1[ScheduleSeason],Table1[[#This Row],[ScheduleSeason]])</f>
        <v>18</v>
      </c>
      <c r="D13259">
        <v>2</v>
      </c>
      <c r="E13259" cm="1">
        <f t="array" ref="E13259">_xlfn.XLOOKUP(Table1[[#This Row],[ScheduleWeekWritten]],Table3[Game],100+Table3[Increase],Table1[[#This Row],[ScheduleWeekWritten]])</f>
        <v>2</v>
      </c>
      <c r="F13259" t="b">
        <v>0</v>
      </c>
      <c r="G13259" t="s">
        <v>39</v>
      </c>
      <c r="H13259">
        <v>31</v>
      </c>
      <c r="I13259">
        <v>27</v>
      </c>
      <c r="J13259" t="s">
        <v>38</v>
      </c>
      <c r="K13259" t="s">
        <v>40</v>
      </c>
      <c r="L13259" t="str">
        <f>_xlfn.XLOOKUP(Table1[[#This Row],[TeamFavoriteID]],Table2[team_id],Table2[team_name],_xlfn.XLOOKUP(Table1[[#This Row],[TeamFavoriteID]],Table2[team_id_pfr],Table2[team_name],"Even"))</f>
        <v>Los Angeles Rams</v>
      </c>
      <c r="M13259">
        <v>-10</v>
      </c>
      <c r="N13259">
        <f>IF(Table1[[#This Row],[TeamFavorite]]=Table1[[#This Row],[TeamHome]],Table1[[#This Row],[ScoreAway]]-Table1[[#This Row],[ScoreHome]],Table1[[#This Row],[ScoreHome]]-Table1[[#This Row],[ScoreAway]])</f>
        <v>-4</v>
      </c>
      <c r="O13259">
        <f>IF(Table1[[#This Row],[SpreadActual]]&lt;Table1[[#This Row],[SpreadFavorite]],1,0)</f>
        <v>0</v>
      </c>
      <c r="P13259">
        <v>46</v>
      </c>
      <c r="Q13259" t="s">
        <v>218</v>
      </c>
      <c r="R13259" t="b">
        <v>0</v>
      </c>
      <c r="S13259">
        <v>72</v>
      </c>
      <c r="T13259">
        <v>0</v>
      </c>
      <c r="V13259" t="s">
        <v>103</v>
      </c>
    </row>
    <row r="13260" spans="1:22" x14ac:dyDescent="0.2">
      <c r="A13260" s="1">
        <v>44822</v>
      </c>
      <c r="B13260">
        <v>2022</v>
      </c>
      <c r="C13260">
        <f>_xlfn.MAXIFS(Table1[ScheduleWeekWritten],Table1[ScheduleSeason],Table1[[#This Row],[ScheduleSeason]])</f>
        <v>18</v>
      </c>
      <c r="D13260">
        <v>2</v>
      </c>
      <c r="E13260" cm="1">
        <f t="array" ref="E13260">_xlfn.XLOOKUP(Table1[[#This Row],[ScheduleWeekWritten]],Table3[Game],100+Table3[Increase],Table1[[#This Row],[ScheduleWeekWritten]])</f>
        <v>2</v>
      </c>
      <c r="F13260" t="b">
        <v>0</v>
      </c>
      <c r="G13260" t="s">
        <v>95</v>
      </c>
      <c r="H13260">
        <v>10</v>
      </c>
      <c r="I13260">
        <v>20</v>
      </c>
      <c r="J13260" t="s">
        <v>127</v>
      </c>
      <c r="K13260" t="s">
        <v>133</v>
      </c>
      <c r="L13260" t="str">
        <f>_xlfn.XLOOKUP(Table1[[#This Row],[TeamFavoriteID]],Table2[team_id],Table2[team_name],_xlfn.XLOOKUP(Table1[[#This Row],[TeamFavoriteID]],Table2[team_id_pfr],Table2[team_name],"Even"))</f>
        <v>Tampa Bay Buccaneers</v>
      </c>
      <c r="M13260">
        <v>-2.5</v>
      </c>
      <c r="N13260">
        <f>IF(Table1[[#This Row],[TeamFavorite]]=Table1[[#This Row],[TeamHome]],Table1[[#This Row],[ScoreAway]]-Table1[[#This Row],[ScoreHome]],Table1[[#This Row],[ScoreHome]]-Table1[[#This Row],[ScoreAway]])</f>
        <v>-10</v>
      </c>
      <c r="O13260">
        <f>IF(Table1[[#This Row],[SpreadActual]]&lt;Table1[[#This Row],[SpreadFavorite]],1,0)</f>
        <v>1</v>
      </c>
      <c r="P13260">
        <v>43.5</v>
      </c>
      <c r="Q13260" t="s">
        <v>225</v>
      </c>
      <c r="R13260" t="b">
        <v>0</v>
      </c>
      <c r="S13260">
        <v>72</v>
      </c>
      <c r="T13260">
        <v>0</v>
      </c>
      <c r="V13260" t="s">
        <v>103</v>
      </c>
    </row>
    <row r="13261" spans="1:22" x14ac:dyDescent="0.2">
      <c r="A13261" s="1">
        <v>44822</v>
      </c>
      <c r="B13261">
        <v>2022</v>
      </c>
      <c r="C13261">
        <f>_xlfn.MAXIFS(Table1[ScheduleWeekWritten],Table1[ScheduleSeason],Table1[[#This Row],[ScheduleSeason]])</f>
        <v>18</v>
      </c>
      <c r="D13261">
        <v>2</v>
      </c>
      <c r="E13261" cm="1">
        <f t="array" ref="E13261">_xlfn.XLOOKUP(Table1[[#This Row],[ScheduleWeekWritten]],Table3[Game],100+Table3[Increase],Table1[[#This Row],[ScheduleWeekWritten]])</f>
        <v>2</v>
      </c>
      <c r="F13261" t="b">
        <v>0</v>
      </c>
      <c r="G13261" t="s">
        <v>50</v>
      </c>
      <c r="H13261">
        <v>19</v>
      </c>
      <c r="I13261">
        <v>16</v>
      </c>
      <c r="J13261" t="s">
        <v>152</v>
      </c>
      <c r="K13261" t="s">
        <v>162</v>
      </c>
      <c r="L13261" t="str">
        <f>_xlfn.XLOOKUP(Table1[[#This Row],[TeamFavoriteID]],Table2[team_id],Table2[team_name],_xlfn.XLOOKUP(Table1[[#This Row],[TeamFavoriteID]],Table2[team_id_pfr],Table2[team_name],"Even"))</f>
        <v>Carolina Panthers</v>
      </c>
      <c r="M13261">
        <v>-1</v>
      </c>
      <c r="N13261">
        <f>IF(Table1[[#This Row],[TeamFavorite]]=Table1[[#This Row],[TeamHome]],Table1[[#This Row],[ScoreAway]]-Table1[[#This Row],[ScoreHome]],Table1[[#This Row],[ScoreHome]]-Table1[[#This Row],[ScoreAway]])</f>
        <v>3</v>
      </c>
      <c r="O13261">
        <f>IF(Table1[[#This Row],[SpreadActual]]&lt;Table1[[#This Row],[SpreadFavorite]],1,0)</f>
        <v>0</v>
      </c>
      <c r="P13261">
        <v>43.5</v>
      </c>
      <c r="Q13261" t="s">
        <v>197</v>
      </c>
      <c r="R13261" t="b">
        <v>0</v>
      </c>
    </row>
    <row r="13262" spans="1:22" x14ac:dyDescent="0.2">
      <c r="A13262" s="1">
        <v>44822</v>
      </c>
      <c r="B13262">
        <v>2022</v>
      </c>
      <c r="C13262">
        <f>_xlfn.MAXIFS(Table1[ScheduleWeekWritten],Table1[ScheduleSeason],Table1[[#This Row],[ScheduleSeason]])</f>
        <v>18</v>
      </c>
      <c r="D13262">
        <v>2</v>
      </c>
      <c r="E13262" cm="1">
        <f t="array" ref="E13262">_xlfn.XLOOKUP(Table1[[#This Row],[ScheduleWeekWritten]],Table3[Game],100+Table3[Increase],Table1[[#This Row],[ScheduleWeekWritten]])</f>
        <v>2</v>
      </c>
      <c r="F13262" t="b">
        <v>0</v>
      </c>
      <c r="G13262" t="s">
        <v>49</v>
      </c>
      <c r="H13262">
        <v>14</v>
      </c>
      <c r="I13262">
        <v>17</v>
      </c>
      <c r="J13262" t="s">
        <v>115</v>
      </c>
      <c r="K13262" t="s">
        <v>70</v>
      </c>
      <c r="L13262" t="str">
        <f>_xlfn.XLOOKUP(Table1[[#This Row],[TeamFavoriteID]],Table2[team_id],Table2[team_name],_xlfn.XLOOKUP(Table1[[#This Row],[TeamFavoriteID]],Table2[team_id_pfr],Table2[team_name],"Even"))</f>
        <v>Boston Patriots</v>
      </c>
      <c r="M13262">
        <v>-3</v>
      </c>
      <c r="N13262">
        <f>IF(Table1[[#This Row],[TeamFavorite]]=Table1[[#This Row],[TeamHome]],Table1[[#This Row],[ScoreAway]]-Table1[[#This Row],[ScoreHome]],Table1[[#This Row],[ScoreHome]]-Table1[[#This Row],[ScoreAway]])</f>
        <v>-3</v>
      </c>
      <c r="O13262">
        <f>IF(Table1[[#This Row],[SpreadActual]]&lt;Table1[[#This Row],[SpreadFavorite]],1,0)</f>
        <v>0</v>
      </c>
      <c r="P13262">
        <v>40</v>
      </c>
      <c r="Q13262" t="s">
        <v>229</v>
      </c>
      <c r="R13262" t="b">
        <v>0</v>
      </c>
    </row>
    <row r="13263" spans="1:22" x14ac:dyDescent="0.2">
      <c r="A13263" s="1">
        <v>44822</v>
      </c>
      <c r="B13263">
        <v>2022</v>
      </c>
      <c r="C13263">
        <f>_xlfn.MAXIFS(Table1[ScheduleWeekWritten],Table1[ScheduleSeason],Table1[[#This Row],[ScheduleSeason]])</f>
        <v>18</v>
      </c>
      <c r="D13263">
        <v>2</v>
      </c>
      <c r="E13263" cm="1">
        <f t="array" ref="E13263">_xlfn.XLOOKUP(Table1[[#This Row],[ScheduleWeekWritten]],Table3[Game],100+Table3[Increase],Table1[[#This Row],[ScheduleWeekWritten]])</f>
        <v>2</v>
      </c>
      <c r="F13263" t="b">
        <v>0</v>
      </c>
      <c r="G13263" t="s">
        <v>53</v>
      </c>
      <c r="H13263">
        <v>27</v>
      </c>
      <c r="I13263">
        <v>7</v>
      </c>
      <c r="J13263" t="s">
        <v>128</v>
      </c>
      <c r="K13263" t="s">
        <v>87</v>
      </c>
      <c r="L13263" t="str">
        <f>_xlfn.XLOOKUP(Table1[[#This Row],[TeamFavoriteID]],Table2[team_id],Table2[team_name],_xlfn.XLOOKUP(Table1[[#This Row],[TeamFavoriteID]],Table2[team_id_pfr],Table2[team_name],"Even"))</f>
        <v>San Francisco 49ers</v>
      </c>
      <c r="M13263">
        <v>-8.5</v>
      </c>
      <c r="N13263">
        <f>IF(Table1[[#This Row],[TeamFavorite]]=Table1[[#This Row],[TeamHome]],Table1[[#This Row],[ScoreAway]]-Table1[[#This Row],[ScoreHome]],Table1[[#This Row],[ScoreHome]]-Table1[[#This Row],[ScoreAway]])</f>
        <v>-20</v>
      </c>
      <c r="O13263">
        <f>IF(Table1[[#This Row],[SpreadActual]]&lt;Table1[[#This Row],[SpreadFavorite]],1,0)</f>
        <v>1</v>
      </c>
      <c r="P13263">
        <v>39.5</v>
      </c>
      <c r="Q13263" t="s">
        <v>203</v>
      </c>
      <c r="R13263" t="b">
        <v>0</v>
      </c>
    </row>
    <row r="13264" spans="1:22" x14ac:dyDescent="0.2">
      <c r="A13264" s="1">
        <v>44823</v>
      </c>
      <c r="B13264">
        <v>2022</v>
      </c>
      <c r="C13264">
        <f>_xlfn.MAXIFS(Table1[ScheduleWeekWritten],Table1[ScheduleSeason],Table1[[#This Row],[ScheduleSeason]])</f>
        <v>18</v>
      </c>
      <c r="D13264">
        <v>2</v>
      </c>
      <c r="E13264" cm="1">
        <f t="array" ref="E13264">_xlfn.XLOOKUP(Table1[[#This Row],[ScheduleWeekWritten]],Table3[Game],100+Table3[Increase],Table1[[#This Row],[ScheduleWeekWritten]])</f>
        <v>2</v>
      </c>
      <c r="F13264" t="b">
        <v>0</v>
      </c>
      <c r="G13264" t="s">
        <v>28</v>
      </c>
      <c r="H13264">
        <v>41</v>
      </c>
      <c r="I13264">
        <v>7</v>
      </c>
      <c r="J13264" t="s">
        <v>171</v>
      </c>
      <c r="K13264" t="s">
        <v>43</v>
      </c>
      <c r="L13264" t="str">
        <f>_xlfn.XLOOKUP(Table1[[#This Row],[TeamFavoriteID]],Table2[team_id],Table2[team_name],_xlfn.XLOOKUP(Table1[[#This Row],[TeamFavoriteID]],Table2[team_id_pfr],Table2[team_name],"Even"))</f>
        <v>Buffalo Bills</v>
      </c>
      <c r="M13264">
        <v>-10</v>
      </c>
      <c r="N13264">
        <f>IF(Table1[[#This Row],[TeamFavorite]]=Table1[[#This Row],[TeamHome]],Table1[[#This Row],[ScoreAway]]-Table1[[#This Row],[ScoreHome]],Table1[[#This Row],[ScoreHome]]-Table1[[#This Row],[ScoreAway]])</f>
        <v>-34</v>
      </c>
      <c r="O13264">
        <f>IF(Table1[[#This Row],[SpreadActual]]&lt;Table1[[#This Row],[SpreadFavorite]],1,0)</f>
        <v>1</v>
      </c>
      <c r="P13264">
        <v>47.5</v>
      </c>
      <c r="Q13264" t="s">
        <v>222</v>
      </c>
      <c r="R13264" t="b">
        <v>0</v>
      </c>
    </row>
    <row r="13265" spans="1:22" x14ac:dyDescent="0.2">
      <c r="A13265" s="1">
        <v>44823</v>
      </c>
      <c r="B13265">
        <v>2022</v>
      </c>
      <c r="C13265">
        <f>_xlfn.MAXIFS(Table1[ScheduleWeekWritten],Table1[ScheduleSeason],Table1[[#This Row],[ScheduleSeason]])</f>
        <v>18</v>
      </c>
      <c r="D13265">
        <v>2</v>
      </c>
      <c r="E13265" cm="1">
        <f t="array" ref="E13265">_xlfn.XLOOKUP(Table1[[#This Row],[ScheduleWeekWritten]],Table3[Game],100+Table3[Increase],Table1[[#This Row],[ScheduleWeekWritten]])</f>
        <v>2</v>
      </c>
      <c r="F13265" t="b">
        <v>0</v>
      </c>
      <c r="G13265" t="s">
        <v>58</v>
      </c>
      <c r="H13265">
        <v>24</v>
      </c>
      <c r="I13265">
        <v>7</v>
      </c>
      <c r="J13265" t="s">
        <v>54</v>
      </c>
      <c r="K13265" t="s">
        <v>77</v>
      </c>
      <c r="L13265" t="str">
        <f>_xlfn.XLOOKUP(Table1[[#This Row],[TeamFavoriteID]],Table2[team_id],Table2[team_name],_xlfn.XLOOKUP(Table1[[#This Row],[TeamFavoriteID]],Table2[team_id_pfr],Table2[team_name],"Even"))</f>
        <v>Philadelphia Eagles</v>
      </c>
      <c r="M13265">
        <v>-2.5</v>
      </c>
      <c r="N13265">
        <f>IF(Table1[[#This Row],[TeamFavorite]]=Table1[[#This Row],[TeamHome]],Table1[[#This Row],[ScoreAway]]-Table1[[#This Row],[ScoreHome]],Table1[[#This Row],[ScoreHome]]-Table1[[#This Row],[ScoreAway]])</f>
        <v>-17</v>
      </c>
      <c r="O13265">
        <f>IF(Table1[[#This Row],[SpreadActual]]&lt;Table1[[#This Row],[SpreadFavorite]],1,0)</f>
        <v>1</v>
      </c>
      <c r="P13265">
        <v>49.5</v>
      </c>
      <c r="Q13265" t="s">
        <v>183</v>
      </c>
      <c r="R13265" t="b">
        <v>0</v>
      </c>
    </row>
    <row r="13266" spans="1:22" x14ac:dyDescent="0.2">
      <c r="A13266" s="1">
        <v>44826</v>
      </c>
      <c r="B13266">
        <v>2022</v>
      </c>
      <c r="C13266">
        <f>_xlfn.MAXIFS(Table1[ScheduleWeekWritten],Table1[ScheduleSeason],Table1[[#This Row],[ScheduleSeason]])</f>
        <v>18</v>
      </c>
      <c r="D13266">
        <v>3</v>
      </c>
      <c r="E13266" cm="1">
        <f t="array" ref="E13266">_xlfn.XLOOKUP(Table1[[#This Row],[ScheduleWeekWritten]],Table3[Game],100+Table3[Increase],Table1[[#This Row],[ScheduleWeekWritten]])</f>
        <v>3</v>
      </c>
      <c r="F13266" t="b">
        <v>0</v>
      </c>
      <c r="G13266" t="s">
        <v>62</v>
      </c>
      <c r="H13266">
        <v>29</v>
      </c>
      <c r="I13266">
        <v>17</v>
      </c>
      <c r="J13266" t="s">
        <v>49</v>
      </c>
      <c r="K13266" t="s">
        <v>63</v>
      </c>
      <c r="L13266" t="str">
        <f>_xlfn.XLOOKUP(Table1[[#This Row],[TeamFavoriteID]],Table2[team_id],Table2[team_name],_xlfn.XLOOKUP(Table1[[#This Row],[TeamFavoriteID]],Table2[team_id_pfr],Table2[team_name],"Even"))</f>
        <v>Cleveland Browns</v>
      </c>
      <c r="M13266">
        <v>-4.5</v>
      </c>
      <c r="N13266">
        <f>IF(Table1[[#This Row],[TeamFavorite]]=Table1[[#This Row],[TeamHome]],Table1[[#This Row],[ScoreAway]]-Table1[[#This Row],[ScoreHome]],Table1[[#This Row],[ScoreHome]]-Table1[[#This Row],[ScoreAway]])</f>
        <v>-12</v>
      </c>
      <c r="O13266">
        <f>IF(Table1[[#This Row],[SpreadActual]]&lt;Table1[[#This Row],[SpreadFavorite]],1,0)</f>
        <v>1</v>
      </c>
      <c r="P13266">
        <v>38</v>
      </c>
      <c r="Q13266" t="s">
        <v>170</v>
      </c>
      <c r="R13266" t="b">
        <v>0</v>
      </c>
    </row>
    <row r="13267" spans="1:22" x14ac:dyDescent="0.2">
      <c r="A13267" s="1">
        <v>44829</v>
      </c>
      <c r="B13267">
        <v>2022</v>
      </c>
      <c r="C13267">
        <f>_xlfn.MAXIFS(Table1[ScheduleWeekWritten],Table1[ScheduleSeason],Table1[[#This Row],[ScheduleSeason]])</f>
        <v>18</v>
      </c>
      <c r="D13267">
        <v>3</v>
      </c>
      <c r="E13267" cm="1">
        <f t="array" ref="E13267">_xlfn.XLOOKUP(Table1[[#This Row],[ScheduleWeekWritten]],Table3[Game],100+Table3[Increase],Table1[[#This Row],[ScheduleWeekWritten]])</f>
        <v>3</v>
      </c>
      <c r="F13267" t="b">
        <v>0</v>
      </c>
      <c r="G13267" t="s">
        <v>149</v>
      </c>
      <c r="H13267">
        <v>12</v>
      </c>
      <c r="I13267">
        <v>20</v>
      </c>
      <c r="J13267" t="s">
        <v>39</v>
      </c>
      <c r="K13267" t="s">
        <v>40</v>
      </c>
      <c r="L13267" t="str">
        <f>_xlfn.XLOOKUP(Table1[[#This Row],[TeamFavoriteID]],Table2[team_id],Table2[team_name],_xlfn.XLOOKUP(Table1[[#This Row],[TeamFavoriteID]],Table2[team_id_pfr],Table2[team_name],"Even"))</f>
        <v>Los Angeles Rams</v>
      </c>
      <c r="M13267">
        <v>-3.5</v>
      </c>
      <c r="N13267">
        <f>IF(Table1[[#This Row],[TeamFavorite]]=Table1[[#This Row],[TeamHome]],Table1[[#This Row],[ScoreAway]]-Table1[[#This Row],[ScoreHome]],Table1[[#This Row],[ScoreHome]]-Table1[[#This Row],[ScoreAway]])</f>
        <v>-8</v>
      </c>
      <c r="O13267">
        <f>IF(Table1[[#This Row],[SpreadActual]]&lt;Table1[[#This Row],[SpreadFavorite]],1,0)</f>
        <v>1</v>
      </c>
      <c r="P13267">
        <v>48.5</v>
      </c>
      <c r="Q13267" t="s">
        <v>221</v>
      </c>
      <c r="R13267" t="b">
        <v>0</v>
      </c>
      <c r="S13267">
        <v>72</v>
      </c>
      <c r="T13267">
        <v>0</v>
      </c>
      <c r="V13267" t="s">
        <v>103</v>
      </c>
    </row>
    <row r="13268" spans="1:22" x14ac:dyDescent="0.2">
      <c r="A13268" s="1">
        <v>44829</v>
      </c>
      <c r="B13268">
        <v>2022</v>
      </c>
      <c r="C13268">
        <f>_xlfn.MAXIFS(Table1[ScheduleWeekWritten],Table1[ScheduleSeason],Table1[[#This Row],[ScheduleSeason]])</f>
        <v>18</v>
      </c>
      <c r="D13268">
        <v>3</v>
      </c>
      <c r="E13268" cm="1">
        <f t="array" ref="E13268">_xlfn.XLOOKUP(Table1[[#This Row],[ScheduleWeekWritten]],Table3[Game],100+Table3[Increase],Table1[[#This Row],[ScheduleWeekWritten]])</f>
        <v>3</v>
      </c>
      <c r="F13268" t="b">
        <v>0</v>
      </c>
      <c r="G13268" t="s">
        <v>152</v>
      </c>
      <c r="H13268">
        <v>22</v>
      </c>
      <c r="I13268">
        <v>14</v>
      </c>
      <c r="J13268" t="s">
        <v>95</v>
      </c>
      <c r="K13268" t="s">
        <v>98</v>
      </c>
      <c r="L13268" t="str">
        <f>_xlfn.XLOOKUP(Table1[[#This Row],[TeamFavoriteID]],Table2[team_id],Table2[team_name],_xlfn.XLOOKUP(Table1[[#This Row],[TeamFavoriteID]],Table2[team_id_pfr],Table2[team_name],"Even"))</f>
        <v>New Orleans Saints</v>
      </c>
      <c r="M13268">
        <v>-2</v>
      </c>
      <c r="N13268">
        <f>IF(Table1[[#This Row],[TeamFavorite]]=Table1[[#This Row],[TeamHome]],Table1[[#This Row],[ScoreAway]]-Table1[[#This Row],[ScoreHome]],Table1[[#This Row],[ScoreHome]]-Table1[[#This Row],[ScoreAway]])</f>
        <v>8</v>
      </c>
      <c r="O13268">
        <f>IF(Table1[[#This Row],[SpreadActual]]&lt;Table1[[#This Row],[SpreadFavorite]],1,0)</f>
        <v>0</v>
      </c>
      <c r="P13268">
        <v>41</v>
      </c>
      <c r="Q13268" t="s">
        <v>160</v>
      </c>
      <c r="R13268" t="b">
        <v>0</v>
      </c>
    </row>
    <row r="13269" spans="1:22" x14ac:dyDescent="0.2">
      <c r="A13269" s="1">
        <v>44829</v>
      </c>
      <c r="B13269">
        <v>2022</v>
      </c>
      <c r="C13269">
        <f>_xlfn.MAXIFS(Table1[ScheduleWeekWritten],Table1[ScheduleSeason],Table1[[#This Row],[ScheduleSeason]])</f>
        <v>18</v>
      </c>
      <c r="D13269">
        <v>3</v>
      </c>
      <c r="E13269" cm="1">
        <f t="array" ref="E13269">_xlfn.XLOOKUP(Table1[[#This Row],[ScheduleWeekWritten]],Table3[Game],100+Table3[Increase],Table1[[#This Row],[ScheduleWeekWritten]])</f>
        <v>3</v>
      </c>
      <c r="F13269" t="b">
        <v>0</v>
      </c>
      <c r="G13269" t="s">
        <v>46</v>
      </c>
      <c r="H13269">
        <v>23</v>
      </c>
      <c r="I13269">
        <v>20</v>
      </c>
      <c r="J13269" t="s">
        <v>177</v>
      </c>
      <c r="K13269" t="s">
        <v>47</v>
      </c>
      <c r="L13269" t="str">
        <f>_xlfn.XLOOKUP(Table1[[#This Row],[TeamFavoriteID]],Table2[team_id],Table2[team_name],_xlfn.XLOOKUP(Table1[[#This Row],[TeamFavoriteID]],Table2[team_id_pfr],Table2[team_name],"Even"))</f>
        <v>Chicago Bears</v>
      </c>
      <c r="M13269">
        <v>-3</v>
      </c>
      <c r="N13269">
        <f>IF(Table1[[#This Row],[TeamFavorite]]=Table1[[#This Row],[TeamHome]],Table1[[#This Row],[ScoreAway]]-Table1[[#This Row],[ScoreHome]],Table1[[#This Row],[ScoreHome]]-Table1[[#This Row],[ScoreAway]])</f>
        <v>-3</v>
      </c>
      <c r="O13269">
        <f>IF(Table1[[#This Row],[SpreadActual]]&lt;Table1[[#This Row],[SpreadFavorite]],1,0)</f>
        <v>0</v>
      </c>
      <c r="P13269">
        <v>39</v>
      </c>
      <c r="Q13269" t="s">
        <v>114</v>
      </c>
      <c r="R13269" t="b">
        <v>0</v>
      </c>
    </row>
    <row r="13270" spans="1:22" x14ac:dyDescent="0.2">
      <c r="A13270" s="1">
        <v>44829</v>
      </c>
      <c r="B13270">
        <v>2022</v>
      </c>
      <c r="C13270">
        <f>_xlfn.MAXIFS(Table1[ScheduleWeekWritten],Table1[ScheduleSeason],Table1[[#This Row],[ScheduleSeason]])</f>
        <v>18</v>
      </c>
      <c r="D13270">
        <v>3</v>
      </c>
      <c r="E13270" cm="1">
        <f t="array" ref="E13270">_xlfn.XLOOKUP(Table1[[#This Row],[ScheduleWeekWritten]],Table3[Game],100+Table3[Increase],Table1[[#This Row],[ScheduleWeekWritten]])</f>
        <v>3</v>
      </c>
      <c r="F13270" t="b">
        <v>0</v>
      </c>
      <c r="G13270" t="s">
        <v>24</v>
      </c>
      <c r="H13270">
        <v>11</v>
      </c>
      <c r="I13270">
        <v>10</v>
      </c>
      <c r="J13270" t="s">
        <v>53</v>
      </c>
      <c r="K13270" t="s">
        <v>87</v>
      </c>
      <c r="L13270" t="str">
        <f>_xlfn.XLOOKUP(Table1[[#This Row],[TeamFavoriteID]],Table2[team_id],Table2[team_name],_xlfn.XLOOKUP(Table1[[#This Row],[TeamFavoriteID]],Table2[team_id_pfr],Table2[team_name],"Even"))</f>
        <v>San Francisco 49ers</v>
      </c>
      <c r="M13270">
        <v>-1.5</v>
      </c>
      <c r="N13270">
        <f>IF(Table1[[#This Row],[TeamFavorite]]=Table1[[#This Row],[TeamHome]],Table1[[#This Row],[ScoreAway]]-Table1[[#This Row],[ScoreHome]],Table1[[#This Row],[ScoreHome]]-Table1[[#This Row],[ScoreAway]])</f>
        <v>1</v>
      </c>
      <c r="O13270">
        <f>IF(Table1[[#This Row],[SpreadActual]]&lt;Table1[[#This Row],[SpreadFavorite]],1,0)</f>
        <v>0</v>
      </c>
      <c r="P13270">
        <v>45</v>
      </c>
      <c r="Q13270" t="s">
        <v>224</v>
      </c>
      <c r="R13270" t="b">
        <v>0</v>
      </c>
    </row>
    <row r="13271" spans="1:22" x14ac:dyDescent="0.2">
      <c r="A13271" s="1">
        <v>44829</v>
      </c>
      <c r="B13271">
        <v>2022</v>
      </c>
      <c r="C13271">
        <f>_xlfn.MAXIFS(Table1[ScheduleWeekWritten],Table1[ScheduleSeason],Table1[[#This Row],[ScheduleSeason]])</f>
        <v>18</v>
      </c>
      <c r="D13271">
        <v>3</v>
      </c>
      <c r="E13271" cm="1">
        <f t="array" ref="E13271">_xlfn.XLOOKUP(Table1[[#This Row],[ScheduleWeekWritten]],Table3[Game],100+Table3[Increase],Table1[[#This Row],[ScheduleWeekWritten]])</f>
        <v>3</v>
      </c>
      <c r="F13271" t="b">
        <v>0</v>
      </c>
      <c r="G13271" t="s">
        <v>140</v>
      </c>
      <c r="H13271">
        <v>20</v>
      </c>
      <c r="I13271">
        <v>17</v>
      </c>
      <c r="J13271" t="s">
        <v>42</v>
      </c>
      <c r="K13271" t="s">
        <v>75</v>
      </c>
      <c r="L13271" t="str">
        <f>_xlfn.XLOOKUP(Table1[[#This Row],[TeamFavoriteID]],Table2[team_id],Table2[team_name],_xlfn.XLOOKUP(Table1[[#This Row],[TeamFavoriteID]],Table2[team_id_pfr],Table2[team_name],"Even"))</f>
        <v>Kansas City Chiefs</v>
      </c>
      <c r="M13271">
        <v>-5</v>
      </c>
      <c r="N13271">
        <f>IF(Table1[[#This Row],[TeamFavorite]]=Table1[[#This Row],[TeamHome]],Table1[[#This Row],[ScoreAway]]-Table1[[#This Row],[ScoreHome]],Table1[[#This Row],[ScoreHome]]-Table1[[#This Row],[ScoreAway]])</f>
        <v>3</v>
      </c>
      <c r="O13271">
        <f>IF(Table1[[#This Row],[SpreadActual]]&lt;Table1[[#This Row],[SpreadFavorite]],1,0)</f>
        <v>0</v>
      </c>
      <c r="P13271">
        <v>51</v>
      </c>
      <c r="Q13271" t="s">
        <v>190</v>
      </c>
      <c r="R13271" t="b">
        <v>0</v>
      </c>
      <c r="S13271">
        <v>72</v>
      </c>
      <c r="T13271">
        <v>0</v>
      </c>
      <c r="V13271" t="s">
        <v>103</v>
      </c>
    </row>
    <row r="13272" spans="1:22" x14ac:dyDescent="0.2">
      <c r="A13272" s="1">
        <v>44829</v>
      </c>
      <c r="B13272">
        <v>2022</v>
      </c>
      <c r="C13272">
        <f>_xlfn.MAXIFS(Table1[ScheduleWeekWritten],Table1[ScheduleSeason],Table1[[#This Row],[ScheduleSeason]])</f>
        <v>18</v>
      </c>
      <c r="D13272">
        <v>3</v>
      </c>
      <c r="E13272" cm="1">
        <f t="array" ref="E13272">_xlfn.XLOOKUP(Table1[[#This Row],[ScheduleWeekWritten]],Table3[Game],100+Table3[Increase],Table1[[#This Row],[ScheduleWeekWritten]])</f>
        <v>3</v>
      </c>
      <c r="F13272" t="b">
        <v>0</v>
      </c>
      <c r="G13272" t="s">
        <v>210</v>
      </c>
      <c r="H13272">
        <v>10</v>
      </c>
      <c r="I13272">
        <v>38</v>
      </c>
      <c r="J13272" t="s">
        <v>154</v>
      </c>
      <c r="K13272" t="s">
        <v>29</v>
      </c>
      <c r="L13272" t="str">
        <f>_xlfn.XLOOKUP(Table1[[#This Row],[TeamFavoriteID]],Table2[team_id],Table2[team_name],_xlfn.XLOOKUP(Table1[[#This Row],[TeamFavoriteID]],Table2[team_id_pfr],Table2[team_name],"Even"))</f>
        <v>Los Angeles Chargers</v>
      </c>
      <c r="M13272">
        <v>-6.5</v>
      </c>
      <c r="N13272">
        <f>IF(Table1[[#This Row],[TeamFavorite]]=Table1[[#This Row],[TeamHome]],Table1[[#This Row],[ScoreAway]]-Table1[[#This Row],[ScoreHome]],Table1[[#This Row],[ScoreHome]]-Table1[[#This Row],[ScoreAway]])</f>
        <v>28</v>
      </c>
      <c r="O13272">
        <f>IF(Table1[[#This Row],[SpreadActual]]&lt;Table1[[#This Row],[SpreadFavorite]],1,0)</f>
        <v>0</v>
      </c>
      <c r="P13272">
        <v>46.5</v>
      </c>
      <c r="Q13272" t="s">
        <v>218</v>
      </c>
      <c r="R13272" t="b">
        <v>0</v>
      </c>
      <c r="S13272">
        <v>72</v>
      </c>
      <c r="T13272">
        <v>0</v>
      </c>
      <c r="V13272" t="s">
        <v>103</v>
      </c>
    </row>
    <row r="13273" spans="1:22" x14ac:dyDescent="0.2">
      <c r="A13273" s="1">
        <v>44829</v>
      </c>
      <c r="B13273">
        <v>2022</v>
      </c>
      <c r="C13273">
        <f>_xlfn.MAXIFS(Table1[ScheduleWeekWritten],Table1[ScheduleSeason],Table1[[#This Row],[ScheduleSeason]])</f>
        <v>18</v>
      </c>
      <c r="D13273">
        <v>3</v>
      </c>
      <c r="E13273" cm="1">
        <f t="array" ref="E13273">_xlfn.XLOOKUP(Table1[[#This Row],[ScheduleWeekWritten]],Table3[Game],100+Table3[Increase],Table1[[#This Row],[ScheduleWeekWritten]])</f>
        <v>3</v>
      </c>
      <c r="F13273" t="b">
        <v>0</v>
      </c>
      <c r="G13273" t="s">
        <v>19</v>
      </c>
      <c r="H13273">
        <v>21</v>
      </c>
      <c r="I13273">
        <v>19</v>
      </c>
      <c r="J13273" t="s">
        <v>28</v>
      </c>
      <c r="K13273" t="s">
        <v>43</v>
      </c>
      <c r="L13273" t="str">
        <f>_xlfn.XLOOKUP(Table1[[#This Row],[TeamFavoriteID]],Table2[team_id],Table2[team_name],_xlfn.XLOOKUP(Table1[[#This Row],[TeamFavoriteID]],Table2[team_id_pfr],Table2[team_name],"Even"))</f>
        <v>Buffalo Bills</v>
      </c>
      <c r="M13273">
        <v>-4</v>
      </c>
      <c r="N13273">
        <f>IF(Table1[[#This Row],[TeamFavorite]]=Table1[[#This Row],[TeamHome]],Table1[[#This Row],[ScoreAway]]-Table1[[#This Row],[ScoreHome]],Table1[[#This Row],[ScoreHome]]-Table1[[#This Row],[ScoreAway]])</f>
        <v>2</v>
      </c>
      <c r="O13273">
        <f>IF(Table1[[#This Row],[SpreadActual]]&lt;Table1[[#This Row],[SpreadFavorite]],1,0)</f>
        <v>0</v>
      </c>
      <c r="P13273">
        <v>54.5</v>
      </c>
      <c r="Q13273" t="s">
        <v>212</v>
      </c>
      <c r="R13273" t="b">
        <v>0</v>
      </c>
    </row>
    <row r="13274" spans="1:22" x14ac:dyDescent="0.2">
      <c r="A13274" s="1">
        <v>44829</v>
      </c>
      <c r="B13274">
        <v>2022</v>
      </c>
      <c r="C13274">
        <f>_xlfn.MAXIFS(Table1[ScheduleWeekWritten],Table1[ScheduleSeason],Table1[[#This Row],[ScheduleSeason]])</f>
        <v>18</v>
      </c>
      <c r="D13274">
        <v>3</v>
      </c>
      <c r="E13274" cm="1">
        <f t="array" ref="E13274">_xlfn.XLOOKUP(Table1[[#This Row],[ScheduleWeekWritten]],Table3[Game],100+Table3[Increase],Table1[[#This Row],[ScheduleWeekWritten]])</f>
        <v>3</v>
      </c>
      <c r="F13274" t="b">
        <v>0</v>
      </c>
      <c r="G13274" t="s">
        <v>54</v>
      </c>
      <c r="H13274">
        <v>28</v>
      </c>
      <c r="I13274">
        <v>24</v>
      </c>
      <c r="J13274" t="s">
        <v>45</v>
      </c>
      <c r="K13274" t="s">
        <v>55</v>
      </c>
      <c r="L13274" t="str">
        <f>_xlfn.XLOOKUP(Table1[[#This Row],[TeamFavoriteID]],Table2[team_id],Table2[team_name],_xlfn.XLOOKUP(Table1[[#This Row],[TeamFavoriteID]],Table2[team_id_pfr],Table2[team_name],"Even"))</f>
        <v>Minnesota Vikings</v>
      </c>
      <c r="M13274">
        <v>-6.5</v>
      </c>
      <c r="N13274">
        <f>IF(Table1[[#This Row],[TeamFavorite]]=Table1[[#This Row],[TeamHome]],Table1[[#This Row],[ScoreAway]]-Table1[[#This Row],[ScoreHome]],Table1[[#This Row],[ScoreHome]]-Table1[[#This Row],[ScoreAway]])</f>
        <v>-4</v>
      </c>
      <c r="O13274">
        <f>IF(Table1[[#This Row],[SpreadActual]]&lt;Table1[[#This Row],[SpreadFavorite]],1,0)</f>
        <v>0</v>
      </c>
      <c r="P13274">
        <v>51.5</v>
      </c>
      <c r="Q13274" t="s">
        <v>205</v>
      </c>
      <c r="R13274" t="b">
        <v>0</v>
      </c>
      <c r="S13274">
        <v>72</v>
      </c>
      <c r="T13274">
        <v>0</v>
      </c>
      <c r="V13274" t="s">
        <v>103</v>
      </c>
    </row>
    <row r="13275" spans="1:22" x14ac:dyDescent="0.2">
      <c r="A13275" s="1">
        <v>44829</v>
      </c>
      <c r="B13275">
        <v>2022</v>
      </c>
      <c r="C13275">
        <f>_xlfn.MAXIFS(Table1[ScheduleWeekWritten],Table1[ScheduleSeason],Table1[[#This Row],[ScheduleSeason]])</f>
        <v>18</v>
      </c>
      <c r="D13275">
        <v>3</v>
      </c>
      <c r="E13275" cm="1">
        <f t="array" ref="E13275">_xlfn.XLOOKUP(Table1[[#This Row],[ScheduleWeekWritten]],Table3[Game],100+Table3[Increase],Table1[[#This Row],[ScheduleWeekWritten]])</f>
        <v>3</v>
      </c>
      <c r="F13275" t="b">
        <v>0</v>
      </c>
      <c r="G13275" t="s">
        <v>115</v>
      </c>
      <c r="H13275">
        <v>26</v>
      </c>
      <c r="I13275">
        <v>37</v>
      </c>
      <c r="J13275" t="s">
        <v>158</v>
      </c>
      <c r="K13275" t="s">
        <v>159</v>
      </c>
      <c r="L13275" t="str">
        <f>_xlfn.XLOOKUP(Table1[[#This Row],[TeamFavoriteID]],Table2[team_id],Table2[team_name],_xlfn.XLOOKUP(Table1[[#This Row],[TeamFavoriteID]],Table2[team_id_pfr],Table2[team_name],"Even"))</f>
        <v>Baltimore Ravens</v>
      </c>
      <c r="M13275">
        <v>-2.5</v>
      </c>
      <c r="N13275">
        <f>IF(Table1[[#This Row],[TeamFavorite]]=Table1[[#This Row],[TeamHome]],Table1[[#This Row],[ScoreAway]]-Table1[[#This Row],[ScoreHome]],Table1[[#This Row],[ScoreHome]]-Table1[[#This Row],[ScoreAway]])</f>
        <v>-11</v>
      </c>
      <c r="O13275">
        <f>IF(Table1[[#This Row],[SpreadActual]]&lt;Table1[[#This Row],[SpreadFavorite]],1,0)</f>
        <v>1</v>
      </c>
      <c r="P13275">
        <v>44.5</v>
      </c>
      <c r="Q13275" t="s">
        <v>179</v>
      </c>
      <c r="R13275" t="b">
        <v>0</v>
      </c>
    </row>
    <row r="13276" spans="1:22" x14ac:dyDescent="0.2">
      <c r="A13276" s="1">
        <v>44829</v>
      </c>
      <c r="B13276">
        <v>2022</v>
      </c>
      <c r="C13276">
        <f>_xlfn.MAXIFS(Table1[ScheduleWeekWritten],Table1[ScheduleSeason],Table1[[#This Row],[ScheduleSeason]])</f>
        <v>18</v>
      </c>
      <c r="D13276">
        <v>3</v>
      </c>
      <c r="E13276" cm="1">
        <f t="array" ref="E13276">_xlfn.XLOOKUP(Table1[[#This Row],[ScheduleWeekWritten]],Table3[Game],100+Table3[Increase],Table1[[#This Row],[ScheduleWeekWritten]])</f>
        <v>3</v>
      </c>
      <c r="F13276" t="b">
        <v>0</v>
      </c>
      <c r="G13276" t="s">
        <v>31</v>
      </c>
      <c r="H13276">
        <v>12</v>
      </c>
      <c r="I13276">
        <v>27</v>
      </c>
      <c r="J13276" t="s">
        <v>101</v>
      </c>
      <c r="K13276" t="s">
        <v>104</v>
      </c>
      <c r="L13276" t="str">
        <f>_xlfn.XLOOKUP(Table1[[#This Row],[TeamFavoriteID]],Table2[team_id],Table2[team_name],_xlfn.XLOOKUP(Table1[[#This Row],[TeamFavoriteID]],Table2[team_id_pfr],Table2[team_name],"Even"))</f>
        <v>Cincinnati Bengals</v>
      </c>
      <c r="M13276">
        <v>-6.5</v>
      </c>
      <c r="N13276">
        <f>IF(Table1[[#This Row],[TeamFavorite]]=Table1[[#This Row],[TeamHome]],Table1[[#This Row],[ScoreAway]]-Table1[[#This Row],[ScoreHome]],Table1[[#This Row],[ScoreHome]]-Table1[[#This Row],[ScoreAway]])</f>
        <v>-15</v>
      </c>
      <c r="O13276">
        <f>IF(Table1[[#This Row],[SpreadActual]]&lt;Table1[[#This Row],[SpreadFavorite]],1,0)</f>
        <v>1</v>
      </c>
      <c r="P13276">
        <v>46</v>
      </c>
      <c r="Q13276" t="s">
        <v>197</v>
      </c>
      <c r="R13276" t="b">
        <v>0</v>
      </c>
    </row>
    <row r="13277" spans="1:22" x14ac:dyDescent="0.2">
      <c r="A13277" s="1">
        <v>44829</v>
      </c>
      <c r="B13277">
        <v>2022</v>
      </c>
      <c r="C13277">
        <f>_xlfn.MAXIFS(Table1[ScheduleWeekWritten],Table1[ScheduleSeason],Table1[[#This Row],[ScheduleSeason]])</f>
        <v>18</v>
      </c>
      <c r="D13277">
        <v>3</v>
      </c>
      <c r="E13277" cm="1">
        <f t="array" ref="E13277">_xlfn.XLOOKUP(Table1[[#This Row],[ScheduleWeekWritten]],Table3[Game],100+Table3[Increase],Table1[[#This Row],[ScheduleWeekWritten]])</f>
        <v>3</v>
      </c>
      <c r="F13277" t="b">
        <v>0</v>
      </c>
      <c r="G13277" t="s">
        <v>128</v>
      </c>
      <c r="H13277">
        <v>23</v>
      </c>
      <c r="I13277">
        <v>27</v>
      </c>
      <c r="J13277" t="s">
        <v>38</v>
      </c>
      <c r="K13277" t="s">
        <v>132</v>
      </c>
      <c r="L13277" t="str">
        <f>_xlfn.XLOOKUP(Table1[[#This Row],[TeamFavoriteID]],Table2[team_id],Table2[team_name],_xlfn.XLOOKUP(Table1[[#This Row],[TeamFavoriteID]],Table2[team_id_pfr],Table2[team_name],"Even"))</f>
        <v>Seattle Seahawks</v>
      </c>
      <c r="M13277">
        <v>-1</v>
      </c>
      <c r="N13277">
        <f>IF(Table1[[#This Row],[TeamFavorite]]=Table1[[#This Row],[TeamHome]],Table1[[#This Row],[ScoreAway]]-Table1[[#This Row],[ScoreHome]],Table1[[#This Row],[ScoreHome]]-Table1[[#This Row],[ScoreAway]])</f>
        <v>4</v>
      </c>
      <c r="O13277">
        <f>IF(Table1[[#This Row],[SpreadActual]]&lt;Table1[[#This Row],[SpreadFavorite]],1,0)</f>
        <v>0</v>
      </c>
      <c r="P13277">
        <v>43.5</v>
      </c>
      <c r="Q13277" t="s">
        <v>223</v>
      </c>
      <c r="R13277" t="b">
        <v>0</v>
      </c>
    </row>
    <row r="13278" spans="1:22" x14ac:dyDescent="0.2">
      <c r="A13278" s="1">
        <v>44829</v>
      </c>
      <c r="B13278">
        <v>2022</v>
      </c>
      <c r="C13278">
        <f>_xlfn.MAXIFS(Table1[ScheduleWeekWritten],Table1[ScheduleSeason],Table1[[#This Row],[ScheduleSeason]])</f>
        <v>18</v>
      </c>
      <c r="D13278">
        <v>3</v>
      </c>
      <c r="E13278" cm="1">
        <f t="array" ref="E13278">_xlfn.XLOOKUP(Table1[[#This Row],[ScheduleWeekWritten]],Table3[Game],100+Table3[Increase],Table1[[#This Row],[ScheduleWeekWritten]])</f>
        <v>3</v>
      </c>
      <c r="F13278" t="b">
        <v>0</v>
      </c>
      <c r="G13278" t="s">
        <v>127</v>
      </c>
      <c r="H13278">
        <v>12</v>
      </c>
      <c r="I13278">
        <v>14</v>
      </c>
      <c r="J13278" t="s">
        <v>33</v>
      </c>
      <c r="K13278" t="s">
        <v>133</v>
      </c>
      <c r="L13278" t="str">
        <f>_xlfn.XLOOKUP(Table1[[#This Row],[TeamFavoriteID]],Table2[team_id],Table2[team_name],_xlfn.XLOOKUP(Table1[[#This Row],[TeamFavoriteID]],Table2[team_id_pfr],Table2[team_name],"Even"))</f>
        <v>Tampa Bay Buccaneers</v>
      </c>
      <c r="M13278">
        <v>-1.5</v>
      </c>
      <c r="N13278">
        <f>IF(Table1[[#This Row],[TeamFavorite]]=Table1[[#This Row],[TeamHome]],Table1[[#This Row],[ScoreAway]]-Table1[[#This Row],[ScoreHome]],Table1[[#This Row],[ScoreHome]]-Table1[[#This Row],[ScoreAway]])</f>
        <v>2</v>
      </c>
      <c r="O13278">
        <f>IF(Table1[[#This Row],[SpreadActual]]&lt;Table1[[#This Row],[SpreadFavorite]],1,0)</f>
        <v>0</v>
      </c>
      <c r="P13278">
        <v>42</v>
      </c>
      <c r="Q13278" t="s">
        <v>168</v>
      </c>
      <c r="R13278" t="b">
        <v>0</v>
      </c>
    </row>
    <row r="13279" spans="1:22" x14ac:dyDescent="0.2">
      <c r="A13279" s="1">
        <v>44829</v>
      </c>
      <c r="B13279">
        <v>2022</v>
      </c>
      <c r="C13279">
        <f>_xlfn.MAXIFS(Table1[ScheduleWeekWritten],Table1[ScheduleSeason],Table1[[#This Row],[ScheduleSeason]])</f>
        <v>18</v>
      </c>
      <c r="D13279">
        <v>3</v>
      </c>
      <c r="E13279" cm="1">
        <f t="array" ref="E13279">_xlfn.XLOOKUP(Table1[[#This Row],[ScheduleWeekWritten]],Table3[Game],100+Table3[Increase],Table1[[#This Row],[ScheduleWeekWritten]])</f>
        <v>3</v>
      </c>
      <c r="F13279" t="b">
        <v>0</v>
      </c>
      <c r="G13279" t="s">
        <v>171</v>
      </c>
      <c r="H13279">
        <v>24</v>
      </c>
      <c r="I13279">
        <v>22</v>
      </c>
      <c r="J13279" t="s">
        <v>217</v>
      </c>
      <c r="K13279" t="s">
        <v>21</v>
      </c>
      <c r="L13279" t="str">
        <f>_xlfn.XLOOKUP(Table1[[#This Row],[TeamFavoriteID]],Table2[team_id],Table2[team_name],_xlfn.XLOOKUP(Table1[[#This Row],[TeamFavoriteID]],Table2[team_id_pfr],Table2[team_name],"Even"))</f>
        <v>Las Vegas Raiders</v>
      </c>
      <c r="M13279">
        <v>-2</v>
      </c>
      <c r="N13279">
        <f>IF(Table1[[#This Row],[TeamFavorite]]=Table1[[#This Row],[TeamHome]],Table1[[#This Row],[ScoreAway]]-Table1[[#This Row],[ScoreHome]],Table1[[#This Row],[ScoreHome]]-Table1[[#This Row],[ScoreAway]])</f>
        <v>2</v>
      </c>
      <c r="O13279">
        <f>IF(Table1[[#This Row],[SpreadActual]]&lt;Table1[[#This Row],[SpreadFavorite]],1,0)</f>
        <v>0</v>
      </c>
      <c r="P13279">
        <v>45.5</v>
      </c>
      <c r="Q13279" t="s">
        <v>172</v>
      </c>
      <c r="R13279" t="b">
        <v>0</v>
      </c>
    </row>
    <row r="13280" spans="1:22" x14ac:dyDescent="0.2">
      <c r="A13280" s="1">
        <v>44829</v>
      </c>
      <c r="B13280">
        <v>2022</v>
      </c>
      <c r="C13280">
        <f>_xlfn.MAXIFS(Table1[ScheduleWeekWritten],Table1[ScheduleSeason],Table1[[#This Row],[ScheduleSeason]])</f>
        <v>18</v>
      </c>
      <c r="D13280">
        <v>3</v>
      </c>
      <c r="E13280" cm="1">
        <f t="array" ref="E13280">_xlfn.XLOOKUP(Table1[[#This Row],[ScheduleWeekWritten]],Table3[Game],100+Table3[Increase],Table1[[#This Row],[ScheduleWeekWritten]])</f>
        <v>3</v>
      </c>
      <c r="F13280" t="b">
        <v>0</v>
      </c>
      <c r="G13280" t="s">
        <v>227</v>
      </c>
      <c r="H13280">
        <v>8</v>
      </c>
      <c r="I13280">
        <v>24</v>
      </c>
      <c r="J13280" t="s">
        <v>58</v>
      </c>
      <c r="K13280" t="s">
        <v>77</v>
      </c>
      <c r="L13280" t="str">
        <f>_xlfn.XLOOKUP(Table1[[#This Row],[TeamFavoriteID]],Table2[team_id],Table2[team_name],_xlfn.XLOOKUP(Table1[[#This Row],[TeamFavoriteID]],Table2[team_id_pfr],Table2[team_name],"Even"))</f>
        <v>Philadelphia Eagles</v>
      </c>
      <c r="M13280">
        <v>-6</v>
      </c>
      <c r="N13280">
        <f>IF(Table1[[#This Row],[TeamFavorite]]=Table1[[#This Row],[TeamHome]],Table1[[#This Row],[ScoreAway]]-Table1[[#This Row],[ScoreHome]],Table1[[#This Row],[ScoreHome]]-Table1[[#This Row],[ScoreAway]])</f>
        <v>-16</v>
      </c>
      <c r="O13280">
        <f>IF(Table1[[#This Row],[SpreadActual]]&lt;Table1[[#This Row],[SpreadFavorite]],1,0)</f>
        <v>1</v>
      </c>
      <c r="P13280">
        <v>47.5</v>
      </c>
      <c r="Q13280" t="s">
        <v>165</v>
      </c>
      <c r="R13280" t="b">
        <v>0</v>
      </c>
    </row>
    <row r="13281" spans="1:22" x14ac:dyDescent="0.2">
      <c r="A13281" s="1">
        <v>44830</v>
      </c>
      <c r="B13281">
        <v>2022</v>
      </c>
      <c r="C13281">
        <f>_xlfn.MAXIFS(Table1[ScheduleWeekWritten],Table1[ScheduleSeason],Table1[[#This Row],[ScheduleSeason]])</f>
        <v>18</v>
      </c>
      <c r="D13281">
        <v>3</v>
      </c>
      <c r="E13281" cm="1">
        <f t="array" ref="E13281">_xlfn.XLOOKUP(Table1[[#This Row],[ScheduleWeekWritten]],Table3[Game],100+Table3[Increase],Table1[[#This Row],[ScheduleWeekWritten]])</f>
        <v>3</v>
      </c>
      <c r="F13281" t="b">
        <v>0</v>
      </c>
      <c r="G13281" t="s">
        <v>50</v>
      </c>
      <c r="H13281">
        <v>16</v>
      </c>
      <c r="I13281">
        <v>23</v>
      </c>
      <c r="J13281" t="s">
        <v>67</v>
      </c>
      <c r="K13281" t="s">
        <v>90</v>
      </c>
      <c r="L13281" t="str">
        <f>_xlfn.XLOOKUP(Table1[[#This Row],[TeamFavoriteID]],Table2[team_id],Table2[team_name],_xlfn.XLOOKUP(Table1[[#This Row],[TeamFavoriteID]],Table2[team_id_pfr],Table2[team_name],"Even"))</f>
        <v>New York Giants</v>
      </c>
      <c r="M13281">
        <v>-1</v>
      </c>
      <c r="N13281">
        <f>IF(Table1[[#This Row],[TeamFavorite]]=Table1[[#This Row],[TeamHome]],Table1[[#This Row],[ScoreAway]]-Table1[[#This Row],[ScoreHome]],Table1[[#This Row],[ScoreHome]]-Table1[[#This Row],[ScoreAway]])</f>
        <v>7</v>
      </c>
      <c r="O13281">
        <f>IF(Table1[[#This Row],[SpreadActual]]&lt;Table1[[#This Row],[SpreadFavorite]],1,0)</f>
        <v>0</v>
      </c>
      <c r="P13281">
        <v>38.5</v>
      </c>
      <c r="Q13281" t="s">
        <v>197</v>
      </c>
      <c r="R13281" t="b">
        <v>0</v>
      </c>
    </row>
    <row r="13282" spans="1:22" x14ac:dyDescent="0.2">
      <c r="A13282" s="1">
        <v>44833</v>
      </c>
      <c r="B13282">
        <v>2022</v>
      </c>
      <c r="C13282">
        <f>_xlfn.MAXIFS(Table1[ScheduleWeekWritten],Table1[ScheduleSeason],Table1[[#This Row],[ScheduleSeason]])</f>
        <v>18</v>
      </c>
      <c r="D13282">
        <v>4</v>
      </c>
      <c r="E13282" cm="1">
        <f t="array" ref="E13282">_xlfn.XLOOKUP(Table1[[#This Row],[ScheduleWeekWritten]],Table3[Game],100+Table3[Increase],Table1[[#This Row],[ScheduleWeekWritten]])</f>
        <v>4</v>
      </c>
      <c r="F13282" t="b">
        <v>0</v>
      </c>
      <c r="G13282" t="s">
        <v>101</v>
      </c>
      <c r="H13282">
        <v>27</v>
      </c>
      <c r="I13282">
        <v>15</v>
      </c>
      <c r="J13282" t="s">
        <v>19</v>
      </c>
      <c r="K13282" t="s">
        <v>104</v>
      </c>
      <c r="L13282" t="str">
        <f>_xlfn.XLOOKUP(Table1[[#This Row],[TeamFavoriteID]],Table2[team_id],Table2[team_name],_xlfn.XLOOKUP(Table1[[#This Row],[TeamFavoriteID]],Table2[team_id_pfr],Table2[team_name],"Even"))</f>
        <v>Cincinnati Bengals</v>
      </c>
      <c r="M13282">
        <v>-4</v>
      </c>
      <c r="N13282">
        <f>IF(Table1[[#This Row],[TeamFavorite]]=Table1[[#This Row],[TeamHome]],Table1[[#This Row],[ScoreAway]]-Table1[[#This Row],[ScoreHome]],Table1[[#This Row],[ScoreHome]]-Table1[[#This Row],[ScoreAway]])</f>
        <v>-12</v>
      </c>
      <c r="O13282">
        <f>IF(Table1[[#This Row],[SpreadActual]]&lt;Table1[[#This Row],[SpreadFavorite]],1,0)</f>
        <v>1</v>
      </c>
      <c r="P13282">
        <v>49</v>
      </c>
      <c r="Q13282" t="s">
        <v>226</v>
      </c>
      <c r="R13282" t="b">
        <v>0</v>
      </c>
    </row>
    <row r="13283" spans="1:22" x14ac:dyDescent="0.2">
      <c r="A13283" s="1">
        <v>44836</v>
      </c>
      <c r="B13283">
        <v>2022</v>
      </c>
      <c r="C13283">
        <f>_xlfn.MAXIFS(Table1[ScheduleWeekWritten],Table1[ScheduleSeason],Table1[[#This Row],[ScheduleSeason]])</f>
        <v>18</v>
      </c>
      <c r="D13283">
        <v>4</v>
      </c>
      <c r="E13283" cm="1">
        <f t="array" ref="E13283">_xlfn.XLOOKUP(Table1[[#This Row],[ScheduleWeekWritten]],Table3[Game],100+Table3[Increase],Table1[[#This Row],[ScheduleWeekWritten]])</f>
        <v>4</v>
      </c>
      <c r="F13283" t="b">
        <v>0</v>
      </c>
      <c r="G13283" t="s">
        <v>38</v>
      </c>
      <c r="H13283">
        <v>23</v>
      </c>
      <c r="I13283">
        <v>20</v>
      </c>
      <c r="J13283" t="s">
        <v>62</v>
      </c>
      <c r="K13283" t="s">
        <v>63</v>
      </c>
      <c r="L13283" t="str">
        <f>_xlfn.XLOOKUP(Table1[[#This Row],[TeamFavoriteID]],Table2[team_id],Table2[team_name],_xlfn.XLOOKUP(Table1[[#This Row],[TeamFavoriteID]],Table2[team_id_pfr],Table2[team_name],"Even"))</f>
        <v>Cleveland Browns</v>
      </c>
      <c r="M13283">
        <v>-1</v>
      </c>
      <c r="N13283">
        <f>IF(Table1[[#This Row],[TeamFavorite]]=Table1[[#This Row],[TeamHome]],Table1[[#This Row],[ScoreAway]]-Table1[[#This Row],[ScoreHome]],Table1[[#This Row],[ScoreHome]]-Table1[[#This Row],[ScoreAway]])</f>
        <v>3</v>
      </c>
      <c r="O13283">
        <f>IF(Table1[[#This Row],[SpreadActual]]&lt;Table1[[#This Row],[SpreadFavorite]],1,0)</f>
        <v>0</v>
      </c>
      <c r="P13283">
        <v>48.5</v>
      </c>
      <c r="Q13283" t="s">
        <v>213</v>
      </c>
      <c r="R13283" t="b">
        <v>0</v>
      </c>
      <c r="S13283">
        <v>72</v>
      </c>
      <c r="T13283">
        <v>0</v>
      </c>
      <c r="V13283" t="s">
        <v>103</v>
      </c>
    </row>
    <row r="13284" spans="1:22" x14ac:dyDescent="0.2">
      <c r="A13284" s="1">
        <v>44836</v>
      </c>
      <c r="B13284">
        <v>2022</v>
      </c>
      <c r="C13284">
        <f>_xlfn.MAXIFS(Table1[ScheduleWeekWritten],Table1[ScheduleSeason],Table1[[#This Row],[ScheduleSeason]])</f>
        <v>18</v>
      </c>
      <c r="D13284">
        <v>4</v>
      </c>
      <c r="E13284" cm="1">
        <f t="array" ref="E13284">_xlfn.XLOOKUP(Table1[[#This Row],[ScheduleWeekWritten]],Table3[Game],100+Table3[Increase],Table1[[#This Row],[ScheduleWeekWritten]])</f>
        <v>4</v>
      </c>
      <c r="F13284" t="b">
        <v>0</v>
      </c>
      <c r="G13284" t="s">
        <v>158</v>
      </c>
      <c r="H13284">
        <v>20</v>
      </c>
      <c r="I13284">
        <v>23</v>
      </c>
      <c r="J13284" t="s">
        <v>28</v>
      </c>
      <c r="K13284" t="s">
        <v>43</v>
      </c>
      <c r="L13284" t="str">
        <f>_xlfn.XLOOKUP(Table1[[#This Row],[TeamFavoriteID]],Table2[team_id],Table2[team_name],_xlfn.XLOOKUP(Table1[[#This Row],[TeamFavoriteID]],Table2[team_id_pfr],Table2[team_name],"Even"))</f>
        <v>Buffalo Bills</v>
      </c>
      <c r="M13284">
        <v>-3</v>
      </c>
      <c r="N13284">
        <f>IF(Table1[[#This Row],[TeamFavorite]]=Table1[[#This Row],[TeamHome]],Table1[[#This Row],[ScoreAway]]-Table1[[#This Row],[ScoreHome]],Table1[[#This Row],[ScoreHome]]-Table1[[#This Row],[ScoreAway]])</f>
        <v>-3</v>
      </c>
      <c r="O13284">
        <f>IF(Table1[[#This Row],[SpreadActual]]&lt;Table1[[#This Row],[SpreadFavorite]],1,0)</f>
        <v>0</v>
      </c>
      <c r="P13284">
        <v>50</v>
      </c>
      <c r="Q13284" t="s">
        <v>166</v>
      </c>
      <c r="R13284" t="b">
        <v>0</v>
      </c>
    </row>
    <row r="13285" spans="1:22" x14ac:dyDescent="0.2">
      <c r="A13285" s="1">
        <v>44836</v>
      </c>
      <c r="B13285">
        <v>2022</v>
      </c>
      <c r="C13285">
        <f>_xlfn.MAXIFS(Table1[ScheduleWeekWritten],Table1[ScheduleSeason],Table1[[#This Row],[ScheduleSeason]])</f>
        <v>18</v>
      </c>
      <c r="D13285">
        <v>4</v>
      </c>
      <c r="E13285" cm="1">
        <f t="array" ref="E13285">_xlfn.XLOOKUP(Table1[[#This Row],[ScheduleWeekWritten]],Table3[Game],100+Table3[Increase],Table1[[#This Row],[ScheduleWeekWritten]])</f>
        <v>4</v>
      </c>
      <c r="F13285" t="b">
        <v>0</v>
      </c>
      <c r="G13285" t="s">
        <v>152</v>
      </c>
      <c r="H13285">
        <v>16</v>
      </c>
      <c r="I13285">
        <v>26</v>
      </c>
      <c r="J13285" t="s">
        <v>149</v>
      </c>
      <c r="K13285" t="s">
        <v>162</v>
      </c>
      <c r="L13285" t="str">
        <f>_xlfn.XLOOKUP(Table1[[#This Row],[TeamFavoriteID]],Table2[team_id],Table2[team_name],_xlfn.XLOOKUP(Table1[[#This Row],[TeamFavoriteID]],Table2[team_id_pfr],Table2[team_name],"Even"))</f>
        <v>Carolina Panthers</v>
      </c>
      <c r="M13285">
        <v>-1</v>
      </c>
      <c r="N13285">
        <f>IF(Table1[[#This Row],[TeamFavorite]]=Table1[[#This Row],[TeamHome]],Table1[[#This Row],[ScoreAway]]-Table1[[#This Row],[ScoreHome]],Table1[[#This Row],[ScoreHome]]-Table1[[#This Row],[ScoreAway]])</f>
        <v>10</v>
      </c>
      <c r="O13285">
        <f>IF(Table1[[#This Row],[SpreadActual]]&lt;Table1[[#This Row],[SpreadFavorite]],1,0)</f>
        <v>0</v>
      </c>
      <c r="P13285">
        <v>43.5</v>
      </c>
      <c r="Q13285" t="s">
        <v>160</v>
      </c>
      <c r="R13285" t="b">
        <v>0</v>
      </c>
    </row>
    <row r="13286" spans="1:22" x14ac:dyDescent="0.2">
      <c r="A13286" s="1">
        <v>44836</v>
      </c>
      <c r="B13286">
        <v>2022</v>
      </c>
      <c r="C13286">
        <f>_xlfn.MAXIFS(Table1[ScheduleWeekWritten],Table1[ScheduleSeason],Table1[[#This Row],[ScheduleSeason]])</f>
        <v>18</v>
      </c>
      <c r="D13286">
        <v>4</v>
      </c>
      <c r="E13286" cm="1">
        <f t="array" ref="E13286">_xlfn.XLOOKUP(Table1[[#This Row],[ScheduleWeekWritten]],Table3[Game],100+Table3[Increase],Table1[[#This Row],[ScheduleWeekWritten]])</f>
        <v>4</v>
      </c>
      <c r="F13286" t="b">
        <v>0</v>
      </c>
      <c r="G13286" t="s">
        <v>67</v>
      </c>
      <c r="H13286">
        <v>25</v>
      </c>
      <c r="I13286">
        <v>10</v>
      </c>
      <c r="J13286" t="s">
        <v>227</v>
      </c>
      <c r="K13286" t="s">
        <v>68</v>
      </c>
      <c r="L13286" t="str">
        <f>_xlfn.XLOOKUP(Table1[[#This Row],[TeamFavoriteID]],Table2[team_id],Table2[team_name],_xlfn.XLOOKUP(Table1[[#This Row],[TeamFavoriteID]],Table2[team_id_pfr],Table2[team_name],"Even"))</f>
        <v>Dallas Cowboys</v>
      </c>
      <c r="M13286">
        <v>-3</v>
      </c>
      <c r="N13286">
        <f>IF(Table1[[#This Row],[TeamFavorite]]=Table1[[#This Row],[TeamHome]],Table1[[#This Row],[ScoreAway]]-Table1[[#This Row],[ScoreHome]],Table1[[#This Row],[ScoreHome]]-Table1[[#This Row],[ScoreAway]])</f>
        <v>-15</v>
      </c>
      <c r="O13286">
        <f>IF(Table1[[#This Row],[SpreadActual]]&lt;Table1[[#This Row],[SpreadFavorite]],1,0)</f>
        <v>1</v>
      </c>
      <c r="P13286">
        <v>41</v>
      </c>
      <c r="Q13286" t="s">
        <v>208</v>
      </c>
      <c r="R13286" t="b">
        <v>0</v>
      </c>
      <c r="S13286">
        <v>72</v>
      </c>
      <c r="T13286">
        <v>0</v>
      </c>
      <c r="V13286" t="s">
        <v>103</v>
      </c>
    </row>
    <row r="13287" spans="1:22" x14ac:dyDescent="0.2">
      <c r="A13287" s="1">
        <v>44836</v>
      </c>
      <c r="B13287">
        <v>2022</v>
      </c>
      <c r="C13287">
        <f>_xlfn.MAXIFS(Table1[ScheduleWeekWritten],Table1[ScheduleSeason],Table1[[#This Row],[ScheduleSeason]])</f>
        <v>18</v>
      </c>
      <c r="D13287">
        <v>4</v>
      </c>
      <c r="E13287" cm="1">
        <f t="array" ref="E13287">_xlfn.XLOOKUP(Table1[[#This Row],[ScheduleWeekWritten]],Table3[Game],100+Table3[Increase],Table1[[#This Row],[ScheduleWeekWritten]])</f>
        <v>4</v>
      </c>
      <c r="F13287" t="b">
        <v>0</v>
      </c>
      <c r="G13287" t="s">
        <v>45</v>
      </c>
      <c r="H13287">
        <v>45</v>
      </c>
      <c r="I13287">
        <v>48</v>
      </c>
      <c r="J13287" t="s">
        <v>128</v>
      </c>
      <c r="K13287" t="s">
        <v>79</v>
      </c>
      <c r="L13287" t="str">
        <f>_xlfn.XLOOKUP(Table1[[#This Row],[TeamFavoriteID]],Table2[team_id],Table2[team_name],_xlfn.XLOOKUP(Table1[[#This Row],[TeamFavoriteID]],Table2[team_id_pfr],Table2[team_name],"Even"))</f>
        <v>Detroit Lions</v>
      </c>
      <c r="M13287">
        <v>-3.5</v>
      </c>
      <c r="N13287">
        <f>IF(Table1[[#This Row],[TeamFavorite]]=Table1[[#This Row],[TeamHome]],Table1[[#This Row],[ScoreAway]]-Table1[[#This Row],[ScoreHome]],Table1[[#This Row],[ScoreHome]]-Table1[[#This Row],[ScoreAway]])</f>
        <v>3</v>
      </c>
      <c r="O13287">
        <f>IF(Table1[[#This Row],[SpreadActual]]&lt;Table1[[#This Row],[SpreadFavorite]],1,0)</f>
        <v>0</v>
      </c>
      <c r="P13287">
        <v>48.5</v>
      </c>
      <c r="Q13287" t="s">
        <v>181</v>
      </c>
      <c r="R13287" t="b">
        <v>0</v>
      </c>
      <c r="S13287">
        <v>72</v>
      </c>
      <c r="T13287">
        <v>0</v>
      </c>
      <c r="V13287" t="s">
        <v>103</v>
      </c>
    </row>
    <row r="13288" spans="1:22" x14ac:dyDescent="0.2">
      <c r="A13288" s="1">
        <v>44836</v>
      </c>
      <c r="B13288">
        <v>2022</v>
      </c>
      <c r="C13288">
        <f>_xlfn.MAXIFS(Table1[ScheduleWeekWritten],Table1[ScheduleSeason],Table1[[#This Row],[ScheduleSeason]])</f>
        <v>18</v>
      </c>
      <c r="D13288">
        <v>4</v>
      </c>
      <c r="E13288" cm="1">
        <f t="array" ref="E13288">_xlfn.XLOOKUP(Table1[[#This Row],[ScheduleWeekWritten]],Table3[Game],100+Table3[Increase],Table1[[#This Row],[ScheduleWeekWritten]])</f>
        <v>4</v>
      </c>
      <c r="F13288" t="b">
        <v>0</v>
      </c>
      <c r="G13288" t="s">
        <v>33</v>
      </c>
      <c r="H13288">
        <v>27</v>
      </c>
      <c r="I13288">
        <v>24</v>
      </c>
      <c r="J13288" t="s">
        <v>115</v>
      </c>
      <c r="K13288" t="s">
        <v>35</v>
      </c>
      <c r="L13288" t="str">
        <f>_xlfn.XLOOKUP(Table1[[#This Row],[TeamFavoriteID]],Table2[team_id],Table2[team_name],_xlfn.XLOOKUP(Table1[[#This Row],[TeamFavoriteID]],Table2[team_id_pfr],Table2[team_name],"Even"))</f>
        <v>Green Bay Packers</v>
      </c>
      <c r="M13288">
        <v>-9.5</v>
      </c>
      <c r="N13288">
        <f>IF(Table1[[#This Row],[TeamFavorite]]=Table1[[#This Row],[TeamHome]],Table1[[#This Row],[ScoreAway]]-Table1[[#This Row],[ScoreHome]],Table1[[#This Row],[ScoreHome]]-Table1[[#This Row],[ScoreAway]])</f>
        <v>-3</v>
      </c>
      <c r="O13288">
        <f>IF(Table1[[#This Row],[SpreadActual]]&lt;Table1[[#This Row],[SpreadFavorite]],1,0)</f>
        <v>0</v>
      </c>
      <c r="P13288">
        <v>40</v>
      </c>
      <c r="Q13288" t="s">
        <v>82</v>
      </c>
      <c r="R13288" t="b">
        <v>0</v>
      </c>
    </row>
    <row r="13289" spans="1:22" x14ac:dyDescent="0.2">
      <c r="A13289" s="1">
        <v>44836</v>
      </c>
      <c r="B13289">
        <v>2022</v>
      </c>
      <c r="C13289">
        <f>_xlfn.MAXIFS(Table1[ScheduleWeekWritten],Table1[ScheduleSeason],Table1[[#This Row],[ScheduleSeason]])</f>
        <v>18</v>
      </c>
      <c r="D13289">
        <v>4</v>
      </c>
      <c r="E13289" cm="1">
        <f t="array" ref="E13289">_xlfn.XLOOKUP(Table1[[#This Row],[ScheduleWeekWritten]],Table3[Game],100+Table3[Increase],Table1[[#This Row],[ScheduleWeekWritten]])</f>
        <v>4</v>
      </c>
      <c r="F13289" t="b">
        <v>0</v>
      </c>
      <c r="G13289" t="s">
        <v>177</v>
      </c>
      <c r="H13289">
        <v>24</v>
      </c>
      <c r="I13289">
        <v>34</v>
      </c>
      <c r="J13289" t="s">
        <v>210</v>
      </c>
      <c r="K13289" t="s">
        <v>29</v>
      </c>
      <c r="L13289" t="str">
        <f>_xlfn.XLOOKUP(Table1[[#This Row],[TeamFavoriteID]],Table2[team_id],Table2[team_name],_xlfn.XLOOKUP(Table1[[#This Row],[TeamFavoriteID]],Table2[team_id_pfr],Table2[team_name],"Even"))</f>
        <v>Los Angeles Chargers</v>
      </c>
      <c r="M13289">
        <v>-5.5</v>
      </c>
      <c r="N13289">
        <f>IF(Table1[[#This Row],[TeamFavorite]]=Table1[[#This Row],[TeamHome]],Table1[[#This Row],[ScoreAway]]-Table1[[#This Row],[ScoreHome]],Table1[[#This Row],[ScoreHome]]-Table1[[#This Row],[ScoreAway]])</f>
        <v>-10</v>
      </c>
      <c r="O13289">
        <f>IF(Table1[[#This Row],[SpreadActual]]&lt;Table1[[#This Row],[SpreadFavorite]],1,0)</f>
        <v>1</v>
      </c>
      <c r="P13289">
        <v>45</v>
      </c>
      <c r="Q13289" t="s">
        <v>207</v>
      </c>
      <c r="R13289" t="b">
        <v>0</v>
      </c>
      <c r="S13289">
        <v>72</v>
      </c>
      <c r="T13289">
        <v>0</v>
      </c>
      <c r="V13289" t="s">
        <v>103</v>
      </c>
    </row>
    <row r="13290" spans="1:22" x14ac:dyDescent="0.2">
      <c r="A13290" s="1">
        <v>44836</v>
      </c>
      <c r="B13290">
        <v>2022</v>
      </c>
      <c r="C13290">
        <f>_xlfn.MAXIFS(Table1[ScheduleWeekWritten],Table1[ScheduleSeason],Table1[[#This Row],[ScheduleSeason]])</f>
        <v>18</v>
      </c>
      <c r="D13290">
        <v>4</v>
      </c>
      <c r="E13290" cm="1">
        <f t="array" ref="E13290">_xlfn.XLOOKUP(Table1[[#This Row],[ScheduleWeekWritten]],Table3[Game],100+Table3[Increase],Table1[[#This Row],[ScheduleWeekWritten]])</f>
        <v>4</v>
      </c>
      <c r="F13290" t="b">
        <v>0</v>
      </c>
      <c r="G13290" t="s">
        <v>140</v>
      </c>
      <c r="H13290">
        <v>17</v>
      </c>
      <c r="I13290">
        <v>24</v>
      </c>
      <c r="J13290" t="s">
        <v>171</v>
      </c>
      <c r="K13290" t="s">
        <v>72</v>
      </c>
      <c r="L13290" t="str">
        <f>_xlfn.XLOOKUP(Table1[[#This Row],[TeamFavoriteID]],Table2[team_id],Table2[team_name],_xlfn.XLOOKUP(Table1[[#This Row],[TeamFavoriteID]],Table2[team_id_pfr],Table2[team_name],"Even"))</f>
        <v>Baltimore Colts</v>
      </c>
      <c r="M13290">
        <v>-3.5</v>
      </c>
      <c r="N13290">
        <f>IF(Table1[[#This Row],[TeamFavorite]]=Table1[[#This Row],[TeamHome]],Table1[[#This Row],[ScoreAway]]-Table1[[#This Row],[ScoreHome]],Table1[[#This Row],[ScoreHome]]-Table1[[#This Row],[ScoreAway]])</f>
        <v>-7</v>
      </c>
      <c r="O13290">
        <f>IF(Table1[[#This Row],[SpreadActual]]&lt;Table1[[#This Row],[SpreadFavorite]],1,0)</f>
        <v>1</v>
      </c>
      <c r="P13290">
        <v>43</v>
      </c>
      <c r="Q13290" t="s">
        <v>190</v>
      </c>
      <c r="R13290" t="b">
        <v>0</v>
      </c>
      <c r="S13290">
        <v>72</v>
      </c>
      <c r="T13290">
        <v>0</v>
      </c>
      <c r="V13290" t="s">
        <v>103</v>
      </c>
    </row>
    <row r="13291" spans="1:22" x14ac:dyDescent="0.2">
      <c r="A13291" s="1">
        <v>44836</v>
      </c>
      <c r="B13291">
        <v>2022</v>
      </c>
      <c r="C13291">
        <f>_xlfn.MAXIFS(Table1[ScheduleWeekWritten],Table1[ScheduleSeason],Table1[[#This Row],[ScheduleSeason]])</f>
        <v>18</v>
      </c>
      <c r="D13291">
        <v>4</v>
      </c>
      <c r="E13291" cm="1">
        <f t="array" ref="E13291">_xlfn.XLOOKUP(Table1[[#This Row],[ScheduleWeekWritten]],Table3[Game],100+Table3[Increase],Table1[[#This Row],[ScheduleWeekWritten]])</f>
        <v>4</v>
      </c>
      <c r="F13291" t="b">
        <v>0</v>
      </c>
      <c r="G13291" t="s">
        <v>217</v>
      </c>
      <c r="H13291">
        <v>32</v>
      </c>
      <c r="I13291">
        <v>23</v>
      </c>
      <c r="J13291" t="s">
        <v>24</v>
      </c>
      <c r="K13291" t="s">
        <v>21</v>
      </c>
      <c r="L13291" t="str">
        <f>_xlfn.XLOOKUP(Table1[[#This Row],[TeamFavoriteID]],Table2[team_id],Table2[team_name],_xlfn.XLOOKUP(Table1[[#This Row],[TeamFavoriteID]],Table2[team_id_pfr],Table2[team_name],"Even"))</f>
        <v>Las Vegas Raiders</v>
      </c>
      <c r="M13291">
        <v>-2.5</v>
      </c>
      <c r="N13291">
        <f>IF(Table1[[#This Row],[TeamFavorite]]=Table1[[#This Row],[TeamHome]],Table1[[#This Row],[ScoreAway]]-Table1[[#This Row],[ScoreHome]],Table1[[#This Row],[ScoreHome]]-Table1[[#This Row],[ScoreAway]])</f>
        <v>-9</v>
      </c>
      <c r="O13291">
        <f>IF(Table1[[#This Row],[SpreadActual]]&lt;Table1[[#This Row],[SpreadFavorite]],1,0)</f>
        <v>1</v>
      </c>
      <c r="P13291">
        <v>45.5</v>
      </c>
      <c r="Q13291" t="s">
        <v>220</v>
      </c>
      <c r="R13291" t="b">
        <v>0</v>
      </c>
      <c r="S13291">
        <v>72</v>
      </c>
      <c r="T13291">
        <v>0</v>
      </c>
      <c r="V13291" t="s">
        <v>103</v>
      </c>
    </row>
    <row r="13292" spans="1:22" x14ac:dyDescent="0.2">
      <c r="A13292" s="1">
        <v>44836</v>
      </c>
      <c r="B13292">
        <v>2022</v>
      </c>
      <c r="C13292">
        <f>_xlfn.MAXIFS(Table1[ScheduleWeekWritten],Table1[ScheduleSeason],Table1[[#This Row],[ScheduleSeason]])</f>
        <v>18</v>
      </c>
      <c r="D13292">
        <v>4</v>
      </c>
      <c r="E13292" cm="1">
        <f t="array" ref="E13292">_xlfn.XLOOKUP(Table1[[#This Row],[ScheduleWeekWritten]],Table3[Game],100+Table3[Increase],Table1[[#This Row],[ScheduleWeekWritten]])</f>
        <v>4</v>
      </c>
      <c r="F13292" t="b">
        <v>0</v>
      </c>
      <c r="G13292" t="s">
        <v>95</v>
      </c>
      <c r="H13292">
        <v>25</v>
      </c>
      <c r="I13292">
        <v>28</v>
      </c>
      <c r="J13292" t="s">
        <v>54</v>
      </c>
      <c r="K13292" t="s">
        <v>55</v>
      </c>
      <c r="L13292" t="str">
        <f>_xlfn.XLOOKUP(Table1[[#This Row],[TeamFavoriteID]],Table2[team_id],Table2[team_name],_xlfn.XLOOKUP(Table1[[#This Row],[TeamFavoriteID]],Table2[team_id_pfr],Table2[team_name],"Even"))</f>
        <v>Minnesota Vikings</v>
      </c>
      <c r="M13292">
        <v>-4</v>
      </c>
      <c r="N13292">
        <f>IF(Table1[[#This Row],[TeamFavorite]]=Table1[[#This Row],[TeamHome]],Table1[[#This Row],[ScoreAway]]-Table1[[#This Row],[ScoreHome]],Table1[[#This Row],[ScoreHome]]-Table1[[#This Row],[ScoreAway]])</f>
        <v>-3</v>
      </c>
      <c r="O13292">
        <f>IF(Table1[[#This Row],[SpreadActual]]&lt;Table1[[#This Row],[SpreadFavorite]],1,0)</f>
        <v>0</v>
      </c>
      <c r="P13292">
        <v>42</v>
      </c>
      <c r="Q13292" t="s">
        <v>215</v>
      </c>
      <c r="R13292" t="b">
        <v>1</v>
      </c>
    </row>
    <row r="13293" spans="1:22" x14ac:dyDescent="0.2">
      <c r="A13293" s="1">
        <v>44836</v>
      </c>
      <c r="B13293">
        <v>2022</v>
      </c>
      <c r="C13293">
        <f>_xlfn.MAXIFS(Table1[ScheduleWeekWritten],Table1[ScheduleSeason],Table1[[#This Row],[ScheduleSeason]])</f>
        <v>18</v>
      </c>
      <c r="D13293">
        <v>4</v>
      </c>
      <c r="E13293" cm="1">
        <f t="array" ref="E13293">_xlfn.XLOOKUP(Table1[[#This Row],[ScheduleWeekWritten]],Table3[Game],100+Table3[Increase],Table1[[#This Row],[ScheduleWeekWritten]])</f>
        <v>4</v>
      </c>
      <c r="F13293" t="b">
        <v>0</v>
      </c>
      <c r="G13293" t="s">
        <v>50</v>
      </c>
      <c r="H13293">
        <v>20</v>
      </c>
      <c r="I13293">
        <v>12</v>
      </c>
      <c r="J13293" t="s">
        <v>46</v>
      </c>
      <c r="K13293" t="s">
        <v>90</v>
      </c>
      <c r="L13293" t="str">
        <f>_xlfn.XLOOKUP(Table1[[#This Row],[TeamFavoriteID]],Table2[team_id],Table2[team_name],_xlfn.XLOOKUP(Table1[[#This Row],[TeamFavoriteID]],Table2[team_id_pfr],Table2[team_name],"Even"))</f>
        <v>New York Giants</v>
      </c>
      <c r="M13293">
        <v>-3</v>
      </c>
      <c r="N13293">
        <f>IF(Table1[[#This Row],[TeamFavorite]]=Table1[[#This Row],[TeamHome]],Table1[[#This Row],[ScoreAway]]-Table1[[#This Row],[ScoreHome]],Table1[[#This Row],[ScoreHome]]-Table1[[#This Row],[ScoreAway]])</f>
        <v>-8</v>
      </c>
      <c r="O13293">
        <f>IF(Table1[[#This Row],[SpreadActual]]&lt;Table1[[#This Row],[SpreadFavorite]],1,0)</f>
        <v>1</v>
      </c>
      <c r="P13293">
        <v>39.5</v>
      </c>
      <c r="Q13293" t="s">
        <v>197</v>
      </c>
      <c r="R13293" t="b">
        <v>0</v>
      </c>
    </row>
    <row r="13294" spans="1:22" x14ac:dyDescent="0.2">
      <c r="A13294" s="1">
        <v>44836</v>
      </c>
      <c r="B13294">
        <v>2022</v>
      </c>
      <c r="C13294">
        <f>_xlfn.MAXIFS(Table1[ScheduleWeekWritten],Table1[ScheduleSeason],Table1[[#This Row],[ScheduleSeason]])</f>
        <v>18</v>
      </c>
      <c r="D13294">
        <v>4</v>
      </c>
      <c r="E13294" cm="1">
        <f t="array" ref="E13294">_xlfn.XLOOKUP(Table1[[#This Row],[ScheduleWeekWritten]],Table3[Game],100+Table3[Increase],Table1[[#This Row],[ScheduleWeekWritten]])</f>
        <v>4</v>
      </c>
      <c r="F13294" t="b">
        <v>0</v>
      </c>
      <c r="G13294" t="s">
        <v>58</v>
      </c>
      <c r="H13294">
        <v>29</v>
      </c>
      <c r="I13294">
        <v>21</v>
      </c>
      <c r="J13294" t="s">
        <v>154</v>
      </c>
      <c r="K13294" t="s">
        <v>77</v>
      </c>
      <c r="L13294" t="str">
        <f>_xlfn.XLOOKUP(Table1[[#This Row],[TeamFavoriteID]],Table2[team_id],Table2[team_name],_xlfn.XLOOKUP(Table1[[#This Row],[TeamFavoriteID]],Table2[team_id_pfr],Table2[team_name],"Even"))</f>
        <v>Philadelphia Eagles</v>
      </c>
      <c r="M13294">
        <v>-6.5</v>
      </c>
      <c r="N13294">
        <f>IF(Table1[[#This Row],[TeamFavorite]]=Table1[[#This Row],[TeamHome]],Table1[[#This Row],[ScoreAway]]-Table1[[#This Row],[ScoreHome]],Table1[[#This Row],[ScoreHome]]-Table1[[#This Row],[ScoreAway]])</f>
        <v>-8</v>
      </c>
      <c r="O13294">
        <f>IF(Table1[[#This Row],[SpreadActual]]&lt;Table1[[#This Row],[SpreadFavorite]],1,0)</f>
        <v>1</v>
      </c>
      <c r="P13294">
        <v>44</v>
      </c>
      <c r="Q13294" t="s">
        <v>183</v>
      </c>
      <c r="R13294" t="b">
        <v>0</v>
      </c>
    </row>
    <row r="13295" spans="1:22" x14ac:dyDescent="0.2">
      <c r="A13295" s="1">
        <v>44836</v>
      </c>
      <c r="B13295">
        <v>2022</v>
      </c>
      <c r="C13295">
        <f>_xlfn.MAXIFS(Table1[ScheduleWeekWritten],Table1[ScheduleSeason],Table1[[#This Row],[ScheduleSeason]])</f>
        <v>18</v>
      </c>
      <c r="D13295">
        <v>4</v>
      </c>
      <c r="E13295" cm="1">
        <f t="array" ref="E13295">_xlfn.XLOOKUP(Table1[[#This Row],[ScheduleWeekWritten]],Table3[Game],100+Table3[Increase],Table1[[#This Row],[ScheduleWeekWritten]])</f>
        <v>4</v>
      </c>
      <c r="F13295" t="b">
        <v>0</v>
      </c>
      <c r="G13295" t="s">
        <v>49</v>
      </c>
      <c r="H13295">
        <v>20</v>
      </c>
      <c r="I13295">
        <v>24</v>
      </c>
      <c r="J13295" t="s">
        <v>31</v>
      </c>
      <c r="K13295" t="s">
        <v>51</v>
      </c>
      <c r="L13295" t="str">
        <f>_xlfn.XLOOKUP(Table1[[#This Row],[TeamFavoriteID]],Table2[team_id],Table2[team_name],_xlfn.XLOOKUP(Table1[[#This Row],[TeamFavoriteID]],Table2[team_id_pfr],Table2[team_name],"Even"))</f>
        <v>Pittsburgh Steelers</v>
      </c>
      <c r="M13295">
        <v>-3</v>
      </c>
      <c r="N13295">
        <f>IF(Table1[[#This Row],[TeamFavorite]]=Table1[[#This Row],[TeamHome]],Table1[[#This Row],[ScoreAway]]-Table1[[#This Row],[ScoreHome]],Table1[[#This Row],[ScoreHome]]-Table1[[#This Row],[ScoreAway]])</f>
        <v>4</v>
      </c>
      <c r="O13295">
        <f>IF(Table1[[#This Row],[SpreadActual]]&lt;Table1[[#This Row],[SpreadFavorite]],1,0)</f>
        <v>0</v>
      </c>
      <c r="P13295">
        <v>41</v>
      </c>
      <c r="Q13295" t="s">
        <v>229</v>
      </c>
      <c r="R13295" t="b">
        <v>0</v>
      </c>
    </row>
    <row r="13296" spans="1:22" x14ac:dyDescent="0.2">
      <c r="A13296" s="1">
        <v>44836</v>
      </c>
      <c r="B13296">
        <v>2022</v>
      </c>
      <c r="C13296">
        <f>_xlfn.MAXIFS(Table1[ScheduleWeekWritten],Table1[ScheduleSeason],Table1[[#This Row],[ScheduleSeason]])</f>
        <v>18</v>
      </c>
      <c r="D13296">
        <v>4</v>
      </c>
      <c r="E13296" cm="1">
        <f t="array" ref="E13296">_xlfn.XLOOKUP(Table1[[#This Row],[ScheduleWeekWritten]],Table3[Game],100+Table3[Increase],Table1[[#This Row],[ScheduleWeekWritten]])</f>
        <v>4</v>
      </c>
      <c r="F13296" t="b">
        <v>0</v>
      </c>
      <c r="G13296" t="s">
        <v>127</v>
      </c>
      <c r="H13296">
        <v>31</v>
      </c>
      <c r="I13296">
        <v>41</v>
      </c>
      <c r="J13296" t="s">
        <v>42</v>
      </c>
      <c r="K13296" t="s">
        <v>133</v>
      </c>
      <c r="L13296" t="str">
        <f>_xlfn.XLOOKUP(Table1[[#This Row],[TeamFavoriteID]],Table2[team_id],Table2[team_name],_xlfn.XLOOKUP(Table1[[#This Row],[TeamFavoriteID]],Table2[team_id_pfr],Table2[team_name],"Even"))</f>
        <v>Tampa Bay Buccaneers</v>
      </c>
      <c r="M13296">
        <v>-1.5</v>
      </c>
      <c r="N13296">
        <f>IF(Table1[[#This Row],[TeamFavorite]]=Table1[[#This Row],[TeamHome]],Table1[[#This Row],[ScoreAway]]-Table1[[#This Row],[ScoreHome]],Table1[[#This Row],[ScoreHome]]-Table1[[#This Row],[ScoreAway]])</f>
        <v>10</v>
      </c>
      <c r="O13296">
        <f>IF(Table1[[#This Row],[SpreadActual]]&lt;Table1[[#This Row],[SpreadFavorite]],1,0)</f>
        <v>0</v>
      </c>
      <c r="P13296">
        <v>47.5</v>
      </c>
      <c r="Q13296" t="s">
        <v>168</v>
      </c>
      <c r="R13296" t="b">
        <v>0</v>
      </c>
    </row>
    <row r="13297" spans="1:22" x14ac:dyDescent="0.2">
      <c r="A13297" s="1">
        <v>44837</v>
      </c>
      <c r="B13297">
        <v>2022</v>
      </c>
      <c r="C13297">
        <f>_xlfn.MAXIFS(Table1[ScheduleWeekWritten],Table1[ScheduleSeason],Table1[[#This Row],[ScheduleSeason]])</f>
        <v>18</v>
      </c>
      <c r="D13297">
        <v>4</v>
      </c>
      <c r="E13297" cm="1">
        <f t="array" ref="E13297">_xlfn.XLOOKUP(Table1[[#This Row],[ScheduleWeekWritten]],Table3[Game],100+Table3[Increase],Table1[[#This Row],[ScheduleWeekWritten]])</f>
        <v>4</v>
      </c>
      <c r="F13297" t="b">
        <v>0</v>
      </c>
      <c r="G13297" t="s">
        <v>53</v>
      </c>
      <c r="H13297">
        <v>24</v>
      </c>
      <c r="I13297">
        <v>9</v>
      </c>
      <c r="J13297" t="s">
        <v>39</v>
      </c>
      <c r="K13297" t="s">
        <v>87</v>
      </c>
      <c r="L13297" t="str">
        <f>_xlfn.XLOOKUP(Table1[[#This Row],[TeamFavoriteID]],Table2[team_id],Table2[team_name],_xlfn.XLOOKUP(Table1[[#This Row],[TeamFavoriteID]],Table2[team_id_pfr],Table2[team_name],"Even"))</f>
        <v>San Francisco 49ers</v>
      </c>
      <c r="M13297">
        <v>-1.5</v>
      </c>
      <c r="N13297">
        <f>IF(Table1[[#This Row],[TeamFavorite]]=Table1[[#This Row],[TeamHome]],Table1[[#This Row],[ScoreAway]]-Table1[[#This Row],[ScoreHome]],Table1[[#This Row],[ScoreHome]]-Table1[[#This Row],[ScoreAway]])</f>
        <v>-15</v>
      </c>
      <c r="O13297">
        <f>IF(Table1[[#This Row],[SpreadActual]]&lt;Table1[[#This Row],[SpreadFavorite]],1,0)</f>
        <v>1</v>
      </c>
      <c r="P13297">
        <v>42.5</v>
      </c>
      <c r="Q13297" t="s">
        <v>203</v>
      </c>
      <c r="R13297" t="b">
        <v>0</v>
      </c>
    </row>
    <row r="13298" spans="1:22" x14ac:dyDescent="0.2">
      <c r="A13298" s="1">
        <v>44840</v>
      </c>
      <c r="B13298">
        <v>2022</v>
      </c>
      <c r="C13298">
        <f>_xlfn.MAXIFS(Table1[ScheduleWeekWritten],Table1[ScheduleSeason],Table1[[#This Row],[ScheduleSeason]])</f>
        <v>18</v>
      </c>
      <c r="D13298">
        <v>5</v>
      </c>
      <c r="E13298" cm="1">
        <f t="array" ref="E13298">_xlfn.XLOOKUP(Table1[[#This Row],[ScheduleWeekWritten]],Table3[Game],100+Table3[Increase],Table1[[#This Row],[ScheduleWeekWritten]])</f>
        <v>5</v>
      </c>
      <c r="F13298" t="b">
        <v>0</v>
      </c>
      <c r="G13298" t="s">
        <v>24</v>
      </c>
      <c r="H13298">
        <v>9</v>
      </c>
      <c r="I13298">
        <v>12</v>
      </c>
      <c r="J13298" t="s">
        <v>140</v>
      </c>
      <c r="K13298" t="s">
        <v>88</v>
      </c>
      <c r="L13298" t="str">
        <f>_xlfn.XLOOKUP(Table1[[#This Row],[TeamFavoriteID]],Table2[team_id],Table2[team_name],_xlfn.XLOOKUP(Table1[[#This Row],[TeamFavoriteID]],Table2[team_id_pfr],Table2[team_name],"Even"))</f>
        <v>Denver Broncos</v>
      </c>
      <c r="M13298">
        <v>-3</v>
      </c>
      <c r="N13298">
        <f>IF(Table1[[#This Row],[TeamFavorite]]=Table1[[#This Row],[TeamHome]],Table1[[#This Row],[ScoreAway]]-Table1[[#This Row],[ScoreHome]],Table1[[#This Row],[ScoreHome]]-Table1[[#This Row],[ScoreAway]])</f>
        <v>3</v>
      </c>
      <c r="O13298">
        <f>IF(Table1[[#This Row],[SpreadActual]]&lt;Table1[[#This Row],[SpreadFavorite]],1,0)</f>
        <v>0</v>
      </c>
      <c r="P13298">
        <v>42</v>
      </c>
      <c r="Q13298" t="s">
        <v>224</v>
      </c>
      <c r="R13298" t="b">
        <v>0</v>
      </c>
    </row>
    <row r="13299" spans="1:22" x14ac:dyDescent="0.2">
      <c r="A13299" s="1">
        <v>44843</v>
      </c>
      <c r="B13299">
        <v>2022</v>
      </c>
      <c r="C13299">
        <f>_xlfn.MAXIFS(Table1[ScheduleWeekWritten],Table1[ScheduleSeason],Table1[[#This Row],[ScheduleSeason]])</f>
        <v>18</v>
      </c>
      <c r="D13299">
        <v>5</v>
      </c>
      <c r="E13299" cm="1">
        <f t="array" ref="E13299">_xlfn.XLOOKUP(Table1[[#This Row],[ScheduleWeekWritten]],Table3[Game],100+Table3[Increase],Table1[[#This Row],[ScheduleWeekWritten]])</f>
        <v>5</v>
      </c>
      <c r="F13299" t="b">
        <v>0</v>
      </c>
      <c r="G13299" t="s">
        <v>149</v>
      </c>
      <c r="H13299">
        <v>17</v>
      </c>
      <c r="I13299">
        <v>20</v>
      </c>
      <c r="J13299" t="s">
        <v>58</v>
      </c>
      <c r="K13299" t="s">
        <v>77</v>
      </c>
      <c r="L13299" t="str">
        <f>_xlfn.XLOOKUP(Table1[[#This Row],[TeamFavoriteID]],Table2[team_id],Table2[team_name],_xlfn.XLOOKUP(Table1[[#This Row],[TeamFavoriteID]],Table2[team_id_pfr],Table2[team_name],"Even"))</f>
        <v>Philadelphia Eagles</v>
      </c>
      <c r="M13299">
        <v>-5.5</v>
      </c>
      <c r="N13299">
        <f>IF(Table1[[#This Row],[TeamFavorite]]=Table1[[#This Row],[TeamHome]],Table1[[#This Row],[ScoreAway]]-Table1[[#This Row],[ScoreHome]],Table1[[#This Row],[ScoreHome]]-Table1[[#This Row],[ScoreAway]])</f>
        <v>-3</v>
      </c>
      <c r="O13299">
        <f>IF(Table1[[#This Row],[SpreadActual]]&lt;Table1[[#This Row],[SpreadFavorite]],1,0)</f>
        <v>0</v>
      </c>
      <c r="P13299">
        <v>49</v>
      </c>
      <c r="Q13299" t="s">
        <v>221</v>
      </c>
      <c r="R13299" t="b">
        <v>0</v>
      </c>
      <c r="S13299">
        <v>72</v>
      </c>
      <c r="T13299">
        <v>0</v>
      </c>
      <c r="V13299" t="s">
        <v>103</v>
      </c>
    </row>
    <row r="13300" spans="1:22" x14ac:dyDescent="0.2">
      <c r="A13300" s="1">
        <v>44843</v>
      </c>
      <c r="B13300">
        <v>2022</v>
      </c>
      <c r="C13300">
        <f>_xlfn.MAXIFS(Table1[ScheduleWeekWritten],Table1[ScheduleSeason],Table1[[#This Row],[ScheduleSeason]])</f>
        <v>18</v>
      </c>
      <c r="D13300">
        <v>5</v>
      </c>
      <c r="E13300" cm="1">
        <f t="array" ref="E13300">_xlfn.XLOOKUP(Table1[[#This Row],[ScheduleWeekWritten]],Table3[Game],100+Table3[Increase],Table1[[#This Row],[ScheduleWeekWritten]])</f>
        <v>5</v>
      </c>
      <c r="F13300" t="b">
        <v>0</v>
      </c>
      <c r="G13300" t="s">
        <v>158</v>
      </c>
      <c r="H13300">
        <v>19</v>
      </c>
      <c r="I13300">
        <v>17</v>
      </c>
      <c r="J13300" t="s">
        <v>101</v>
      </c>
      <c r="K13300" t="s">
        <v>159</v>
      </c>
      <c r="L13300" t="str">
        <f>_xlfn.XLOOKUP(Table1[[#This Row],[TeamFavoriteID]],Table2[team_id],Table2[team_name],_xlfn.XLOOKUP(Table1[[#This Row],[TeamFavoriteID]],Table2[team_id_pfr],Table2[team_name],"Even"))</f>
        <v>Baltimore Ravens</v>
      </c>
      <c r="M13300">
        <v>-3</v>
      </c>
      <c r="N13300">
        <f>IF(Table1[[#This Row],[TeamFavorite]]=Table1[[#This Row],[TeamHome]],Table1[[#This Row],[ScoreAway]]-Table1[[#This Row],[ScoreHome]],Table1[[#This Row],[ScoreHome]]-Table1[[#This Row],[ScoreAway]])</f>
        <v>-2</v>
      </c>
      <c r="O13300">
        <f>IF(Table1[[#This Row],[SpreadActual]]&lt;Table1[[#This Row],[SpreadFavorite]],1,0)</f>
        <v>0</v>
      </c>
      <c r="P13300">
        <v>48</v>
      </c>
      <c r="Q13300" t="s">
        <v>166</v>
      </c>
      <c r="R13300" t="b">
        <v>0</v>
      </c>
    </row>
    <row r="13301" spans="1:22" x14ac:dyDescent="0.2">
      <c r="A13301" s="1">
        <v>44843</v>
      </c>
      <c r="B13301">
        <v>2022</v>
      </c>
      <c r="C13301">
        <f>_xlfn.MAXIFS(Table1[ScheduleWeekWritten],Table1[ScheduleSeason],Table1[[#This Row],[ScheduleSeason]])</f>
        <v>18</v>
      </c>
      <c r="D13301">
        <v>5</v>
      </c>
      <c r="E13301" cm="1">
        <f t="array" ref="E13301">_xlfn.XLOOKUP(Table1[[#This Row],[ScheduleWeekWritten]],Table3[Game],100+Table3[Increase],Table1[[#This Row],[ScheduleWeekWritten]])</f>
        <v>5</v>
      </c>
      <c r="F13301" t="b">
        <v>0</v>
      </c>
      <c r="G13301" t="s">
        <v>28</v>
      </c>
      <c r="H13301">
        <v>38</v>
      </c>
      <c r="I13301">
        <v>3</v>
      </c>
      <c r="J13301" t="s">
        <v>49</v>
      </c>
      <c r="K13301" t="s">
        <v>43</v>
      </c>
      <c r="L13301" t="str">
        <f>_xlfn.XLOOKUP(Table1[[#This Row],[TeamFavoriteID]],Table2[team_id],Table2[team_name],_xlfn.XLOOKUP(Table1[[#This Row],[TeamFavoriteID]],Table2[team_id_pfr],Table2[team_name],"Even"))</f>
        <v>Buffalo Bills</v>
      </c>
      <c r="M13301">
        <v>-14</v>
      </c>
      <c r="N13301">
        <f>IF(Table1[[#This Row],[TeamFavorite]]=Table1[[#This Row],[TeamHome]],Table1[[#This Row],[ScoreAway]]-Table1[[#This Row],[ScoreHome]],Table1[[#This Row],[ScoreHome]]-Table1[[#This Row],[ScoreAway]])</f>
        <v>-35</v>
      </c>
      <c r="O13301">
        <f>IF(Table1[[#This Row],[SpreadActual]]&lt;Table1[[#This Row],[SpreadFavorite]],1,0)</f>
        <v>1</v>
      </c>
      <c r="P13301">
        <v>44.5</v>
      </c>
      <c r="Q13301" t="s">
        <v>222</v>
      </c>
      <c r="R13301" t="b">
        <v>0</v>
      </c>
    </row>
    <row r="13302" spans="1:22" x14ac:dyDescent="0.2">
      <c r="A13302" s="1">
        <v>44843</v>
      </c>
      <c r="B13302">
        <v>2022</v>
      </c>
      <c r="C13302">
        <f>_xlfn.MAXIFS(Table1[ScheduleWeekWritten],Table1[ScheduleSeason],Table1[[#This Row],[ScheduleSeason]])</f>
        <v>18</v>
      </c>
      <c r="D13302">
        <v>5</v>
      </c>
      <c r="E13302" cm="1">
        <f t="array" ref="E13302">_xlfn.XLOOKUP(Table1[[#This Row],[ScheduleWeekWritten]],Table3[Game],100+Table3[Increase],Table1[[#This Row],[ScheduleWeekWritten]])</f>
        <v>5</v>
      </c>
      <c r="F13302" t="b">
        <v>0</v>
      </c>
      <c r="G13302" t="s">
        <v>152</v>
      </c>
      <c r="H13302">
        <v>15</v>
      </c>
      <c r="I13302">
        <v>37</v>
      </c>
      <c r="J13302" t="s">
        <v>53</v>
      </c>
      <c r="K13302" t="s">
        <v>87</v>
      </c>
      <c r="L13302" t="str">
        <f>_xlfn.XLOOKUP(Table1[[#This Row],[TeamFavoriteID]],Table2[team_id],Table2[team_name],_xlfn.XLOOKUP(Table1[[#This Row],[TeamFavoriteID]],Table2[team_id_pfr],Table2[team_name],"Even"))</f>
        <v>San Francisco 49ers</v>
      </c>
      <c r="M13302">
        <v>-6</v>
      </c>
      <c r="N13302">
        <f>IF(Table1[[#This Row],[TeamFavorite]]=Table1[[#This Row],[TeamHome]],Table1[[#This Row],[ScoreAway]]-Table1[[#This Row],[ScoreHome]],Table1[[#This Row],[ScoreHome]]-Table1[[#This Row],[ScoreAway]])</f>
        <v>-22</v>
      </c>
      <c r="O13302">
        <f>IF(Table1[[#This Row],[SpreadActual]]&lt;Table1[[#This Row],[SpreadFavorite]],1,0)</f>
        <v>1</v>
      </c>
      <c r="P13302">
        <v>40</v>
      </c>
      <c r="Q13302" t="s">
        <v>160</v>
      </c>
      <c r="R13302" t="b">
        <v>0</v>
      </c>
    </row>
    <row r="13303" spans="1:22" x14ac:dyDescent="0.2">
      <c r="A13303" s="1">
        <v>44843</v>
      </c>
      <c r="B13303">
        <v>2022</v>
      </c>
      <c r="C13303">
        <f>_xlfn.MAXIFS(Table1[ScheduleWeekWritten],Table1[ScheduleSeason],Table1[[#This Row],[ScheduleSeason]])</f>
        <v>18</v>
      </c>
      <c r="D13303">
        <v>5</v>
      </c>
      <c r="E13303" cm="1">
        <f t="array" ref="E13303">_xlfn.XLOOKUP(Table1[[#This Row],[ScheduleWeekWritten]],Table3[Game],100+Table3[Increase],Table1[[#This Row],[ScheduleWeekWritten]])</f>
        <v>5</v>
      </c>
      <c r="F13303" t="b">
        <v>0</v>
      </c>
      <c r="G13303" t="s">
        <v>62</v>
      </c>
      <c r="H13303">
        <v>28</v>
      </c>
      <c r="I13303">
        <v>30</v>
      </c>
      <c r="J13303" t="s">
        <v>210</v>
      </c>
      <c r="K13303" t="s">
        <v>29</v>
      </c>
      <c r="L13303" t="str">
        <f>_xlfn.XLOOKUP(Table1[[#This Row],[TeamFavoriteID]],Table2[team_id],Table2[team_name],_xlfn.XLOOKUP(Table1[[#This Row],[TeamFavoriteID]],Table2[team_id_pfr],Table2[team_name],"Even"))</f>
        <v>Los Angeles Chargers</v>
      </c>
      <c r="M13303">
        <v>-1.5</v>
      </c>
      <c r="N13303">
        <f>IF(Table1[[#This Row],[TeamFavorite]]=Table1[[#This Row],[TeamHome]],Table1[[#This Row],[ScoreAway]]-Table1[[#This Row],[ScoreHome]],Table1[[#This Row],[ScoreHome]]-Table1[[#This Row],[ScoreAway]])</f>
        <v>-2</v>
      </c>
      <c r="O13303">
        <f>IF(Table1[[#This Row],[SpreadActual]]&lt;Table1[[#This Row],[SpreadFavorite]],1,0)</f>
        <v>1</v>
      </c>
      <c r="P13303">
        <v>46.5</v>
      </c>
      <c r="Q13303" t="s">
        <v>170</v>
      </c>
      <c r="R13303" t="b">
        <v>0</v>
      </c>
    </row>
    <row r="13304" spans="1:22" x14ac:dyDescent="0.2">
      <c r="A13304" s="1">
        <v>44843</v>
      </c>
      <c r="B13304">
        <v>2022</v>
      </c>
      <c r="C13304">
        <f>_xlfn.MAXIFS(Table1[ScheduleWeekWritten],Table1[ScheduleSeason],Table1[[#This Row],[ScheduleSeason]])</f>
        <v>18</v>
      </c>
      <c r="D13304">
        <v>5</v>
      </c>
      <c r="E13304" cm="1">
        <f t="array" ref="E13304">_xlfn.XLOOKUP(Table1[[#This Row],[ScheduleWeekWritten]],Table3[Game],100+Table3[Increase],Table1[[#This Row],[ScheduleWeekWritten]])</f>
        <v>5</v>
      </c>
      <c r="F13304" t="b">
        <v>0</v>
      </c>
      <c r="G13304" t="s">
        <v>33</v>
      </c>
      <c r="H13304">
        <v>22</v>
      </c>
      <c r="I13304">
        <v>27</v>
      </c>
      <c r="J13304" t="s">
        <v>50</v>
      </c>
      <c r="K13304" t="s">
        <v>35</v>
      </c>
      <c r="L13304" t="str">
        <f>_xlfn.XLOOKUP(Table1[[#This Row],[TeamFavoriteID]],Table2[team_id],Table2[team_name],_xlfn.XLOOKUP(Table1[[#This Row],[TeamFavoriteID]],Table2[team_id_pfr],Table2[team_name],"Even"))</f>
        <v>Green Bay Packers</v>
      </c>
      <c r="M13304">
        <v>-9</v>
      </c>
      <c r="N13304">
        <f>IF(Table1[[#This Row],[TeamFavorite]]=Table1[[#This Row],[TeamHome]],Table1[[#This Row],[ScoreAway]]-Table1[[#This Row],[ScoreHome]],Table1[[#This Row],[ScoreHome]]-Table1[[#This Row],[ScoreAway]])</f>
        <v>5</v>
      </c>
      <c r="O13304">
        <f>IF(Table1[[#This Row],[SpreadActual]]&lt;Table1[[#This Row],[SpreadFavorite]],1,0)</f>
        <v>0</v>
      </c>
      <c r="P13304">
        <v>42</v>
      </c>
      <c r="Q13304" t="s">
        <v>215</v>
      </c>
      <c r="R13304" t="b">
        <v>1</v>
      </c>
    </row>
    <row r="13305" spans="1:22" x14ac:dyDescent="0.2">
      <c r="A13305" s="1">
        <v>44843</v>
      </c>
      <c r="B13305">
        <v>2022</v>
      </c>
      <c r="C13305">
        <f>_xlfn.MAXIFS(Table1[ScheduleWeekWritten],Table1[ScheduleSeason],Table1[[#This Row],[ScheduleSeason]])</f>
        <v>18</v>
      </c>
      <c r="D13305">
        <v>5</v>
      </c>
      <c r="E13305" cm="1">
        <f t="array" ref="E13305">_xlfn.XLOOKUP(Table1[[#This Row],[ScheduleWeekWritten]],Table3[Game],100+Table3[Increase],Table1[[#This Row],[ScheduleWeekWritten]])</f>
        <v>5</v>
      </c>
      <c r="F13305" t="b">
        <v>0</v>
      </c>
      <c r="G13305" t="s">
        <v>154</v>
      </c>
      <c r="H13305">
        <v>6</v>
      </c>
      <c r="I13305">
        <v>13</v>
      </c>
      <c r="J13305" t="s">
        <v>177</v>
      </c>
      <c r="K13305" t="s">
        <v>161</v>
      </c>
      <c r="L13305" t="str">
        <f>_xlfn.XLOOKUP(Table1[[#This Row],[TeamFavoriteID]],Table2[team_id],Table2[team_name],_xlfn.XLOOKUP(Table1[[#This Row],[TeamFavoriteID]],Table2[team_id_pfr],Table2[team_name],"Even"))</f>
        <v>Jacksonville Jaguars</v>
      </c>
      <c r="M13305">
        <v>-7</v>
      </c>
      <c r="N13305">
        <f>IF(Table1[[#This Row],[TeamFavorite]]=Table1[[#This Row],[TeamHome]],Table1[[#This Row],[ScoreAway]]-Table1[[#This Row],[ScoreHome]],Table1[[#This Row],[ScoreHome]]-Table1[[#This Row],[ScoreAway]])</f>
        <v>7</v>
      </c>
      <c r="O13305">
        <f>IF(Table1[[#This Row],[SpreadActual]]&lt;Table1[[#This Row],[SpreadFavorite]],1,0)</f>
        <v>0</v>
      </c>
      <c r="P13305">
        <v>43.5</v>
      </c>
      <c r="Q13305" t="s">
        <v>214</v>
      </c>
      <c r="R13305" t="b">
        <v>0</v>
      </c>
    </row>
    <row r="13306" spans="1:22" x14ac:dyDescent="0.2">
      <c r="A13306" s="1">
        <v>44843</v>
      </c>
      <c r="B13306">
        <v>2022</v>
      </c>
      <c r="C13306">
        <f>_xlfn.MAXIFS(Table1[ScheduleWeekWritten],Table1[ScheduleSeason],Table1[[#This Row],[ScheduleSeason]])</f>
        <v>18</v>
      </c>
      <c r="D13306">
        <v>5</v>
      </c>
      <c r="E13306" cm="1">
        <f t="array" ref="E13306">_xlfn.XLOOKUP(Table1[[#This Row],[ScheduleWeekWritten]],Table3[Game],100+Table3[Increase],Table1[[#This Row],[ScheduleWeekWritten]])</f>
        <v>5</v>
      </c>
      <c r="F13306" t="b">
        <v>0</v>
      </c>
      <c r="G13306" t="s">
        <v>39</v>
      </c>
      <c r="H13306">
        <v>10</v>
      </c>
      <c r="I13306">
        <v>22</v>
      </c>
      <c r="J13306" t="s">
        <v>67</v>
      </c>
      <c r="K13306" t="s">
        <v>40</v>
      </c>
      <c r="L13306" t="str">
        <f>_xlfn.XLOOKUP(Table1[[#This Row],[TeamFavoriteID]],Table2[team_id],Table2[team_name],_xlfn.XLOOKUP(Table1[[#This Row],[TeamFavoriteID]],Table2[team_id_pfr],Table2[team_name],"Even"))</f>
        <v>Los Angeles Rams</v>
      </c>
      <c r="M13306">
        <v>-5</v>
      </c>
      <c r="N13306">
        <f>IF(Table1[[#This Row],[TeamFavorite]]=Table1[[#This Row],[TeamHome]],Table1[[#This Row],[ScoreAway]]-Table1[[#This Row],[ScoreHome]],Table1[[#This Row],[ScoreHome]]-Table1[[#This Row],[ScoreAway]])</f>
        <v>12</v>
      </c>
      <c r="O13306">
        <f>IF(Table1[[#This Row],[SpreadActual]]&lt;Table1[[#This Row],[SpreadFavorite]],1,0)</f>
        <v>0</v>
      </c>
      <c r="P13306">
        <v>41.5</v>
      </c>
      <c r="Q13306" t="s">
        <v>218</v>
      </c>
      <c r="R13306" t="b">
        <v>0</v>
      </c>
      <c r="S13306">
        <v>72</v>
      </c>
      <c r="T13306">
        <v>0</v>
      </c>
      <c r="V13306" t="s">
        <v>103</v>
      </c>
    </row>
    <row r="13307" spans="1:22" x14ac:dyDescent="0.2">
      <c r="A13307" s="1">
        <v>44843</v>
      </c>
      <c r="B13307">
        <v>2022</v>
      </c>
      <c r="C13307">
        <f>_xlfn.MAXIFS(Table1[ScheduleWeekWritten],Table1[ScheduleSeason],Table1[[#This Row],[ScheduleSeason]])</f>
        <v>18</v>
      </c>
      <c r="D13307">
        <v>5</v>
      </c>
      <c r="E13307" cm="1">
        <f t="array" ref="E13307">_xlfn.XLOOKUP(Table1[[#This Row],[ScheduleWeekWritten]],Table3[Game],100+Table3[Increase],Table1[[#This Row],[ScheduleWeekWritten]])</f>
        <v>5</v>
      </c>
      <c r="F13307" t="b">
        <v>0</v>
      </c>
      <c r="G13307" t="s">
        <v>54</v>
      </c>
      <c r="H13307">
        <v>29</v>
      </c>
      <c r="I13307">
        <v>22</v>
      </c>
      <c r="J13307" t="s">
        <v>46</v>
      </c>
      <c r="K13307" t="s">
        <v>55</v>
      </c>
      <c r="L13307" t="str">
        <f>_xlfn.XLOOKUP(Table1[[#This Row],[TeamFavoriteID]],Table2[team_id],Table2[team_name],_xlfn.XLOOKUP(Table1[[#This Row],[TeamFavoriteID]],Table2[team_id_pfr],Table2[team_name],"Even"))</f>
        <v>Minnesota Vikings</v>
      </c>
      <c r="M13307">
        <v>-8.5</v>
      </c>
      <c r="N13307">
        <f>IF(Table1[[#This Row],[TeamFavorite]]=Table1[[#This Row],[TeamHome]],Table1[[#This Row],[ScoreAway]]-Table1[[#This Row],[ScoreHome]],Table1[[#This Row],[ScoreHome]]-Table1[[#This Row],[ScoreAway]])</f>
        <v>-7</v>
      </c>
      <c r="O13307">
        <f>IF(Table1[[#This Row],[SpreadActual]]&lt;Table1[[#This Row],[SpreadFavorite]],1,0)</f>
        <v>0</v>
      </c>
      <c r="P13307">
        <v>44</v>
      </c>
      <c r="Q13307" t="s">
        <v>205</v>
      </c>
      <c r="R13307" t="b">
        <v>0</v>
      </c>
      <c r="S13307">
        <v>72</v>
      </c>
      <c r="T13307">
        <v>0</v>
      </c>
      <c r="V13307" t="s">
        <v>103</v>
      </c>
    </row>
    <row r="13308" spans="1:22" x14ac:dyDescent="0.2">
      <c r="A13308" s="1">
        <v>44843</v>
      </c>
      <c r="B13308">
        <v>2022</v>
      </c>
      <c r="C13308">
        <f>_xlfn.MAXIFS(Table1[ScheduleWeekWritten],Table1[ScheduleSeason],Table1[[#This Row],[ScheduleSeason]])</f>
        <v>18</v>
      </c>
      <c r="D13308">
        <v>5</v>
      </c>
      <c r="E13308" cm="1">
        <f t="array" ref="E13308">_xlfn.XLOOKUP(Table1[[#This Row],[ScheduleWeekWritten]],Table3[Game],100+Table3[Increase],Table1[[#This Row],[ScheduleWeekWritten]])</f>
        <v>5</v>
      </c>
      <c r="F13308" t="b">
        <v>0</v>
      </c>
      <c r="G13308" t="s">
        <v>115</v>
      </c>
      <c r="H13308">
        <v>29</v>
      </c>
      <c r="I13308">
        <v>0</v>
      </c>
      <c r="J13308" t="s">
        <v>45</v>
      </c>
      <c r="K13308" t="s">
        <v>70</v>
      </c>
      <c r="L13308" t="str">
        <f>_xlfn.XLOOKUP(Table1[[#This Row],[TeamFavoriteID]],Table2[team_id],Table2[team_name],_xlfn.XLOOKUP(Table1[[#This Row],[TeamFavoriteID]],Table2[team_id_pfr],Table2[team_name],"Even"))</f>
        <v>Boston Patriots</v>
      </c>
      <c r="M13308">
        <v>-3</v>
      </c>
      <c r="N13308">
        <f>IF(Table1[[#This Row],[TeamFavorite]]=Table1[[#This Row],[TeamHome]],Table1[[#This Row],[ScoreAway]]-Table1[[#This Row],[ScoreHome]],Table1[[#This Row],[ScoreHome]]-Table1[[#This Row],[ScoreAway]])</f>
        <v>29</v>
      </c>
      <c r="O13308">
        <f>IF(Table1[[#This Row],[SpreadActual]]&lt;Table1[[#This Row],[SpreadFavorite]],1,0)</f>
        <v>0</v>
      </c>
      <c r="P13308">
        <v>47</v>
      </c>
      <c r="Q13308" t="s">
        <v>179</v>
      </c>
      <c r="R13308" t="b">
        <v>0</v>
      </c>
    </row>
    <row r="13309" spans="1:22" x14ac:dyDescent="0.2">
      <c r="A13309" s="1">
        <v>44843</v>
      </c>
      <c r="B13309">
        <v>2022</v>
      </c>
      <c r="C13309">
        <f>_xlfn.MAXIFS(Table1[ScheduleWeekWritten],Table1[ScheduleSeason],Table1[[#This Row],[ScheduleSeason]])</f>
        <v>18</v>
      </c>
      <c r="D13309">
        <v>5</v>
      </c>
      <c r="E13309" cm="1">
        <f t="array" ref="E13309">_xlfn.XLOOKUP(Table1[[#This Row],[ScheduleWeekWritten]],Table3[Game],100+Table3[Increase],Table1[[#This Row],[ScheduleWeekWritten]])</f>
        <v>5</v>
      </c>
      <c r="F13309" t="b">
        <v>0</v>
      </c>
      <c r="G13309" t="s">
        <v>95</v>
      </c>
      <c r="H13309">
        <v>39</v>
      </c>
      <c r="I13309">
        <v>32</v>
      </c>
      <c r="J13309" t="s">
        <v>128</v>
      </c>
      <c r="K13309" t="s">
        <v>98</v>
      </c>
      <c r="L13309" t="str">
        <f>_xlfn.XLOOKUP(Table1[[#This Row],[TeamFavoriteID]],Table2[team_id],Table2[team_name],_xlfn.XLOOKUP(Table1[[#This Row],[TeamFavoriteID]],Table2[team_id_pfr],Table2[team_name],"Even"))</f>
        <v>New Orleans Saints</v>
      </c>
      <c r="M13309">
        <v>-5.5</v>
      </c>
      <c r="N13309">
        <f>IF(Table1[[#This Row],[TeamFavorite]]=Table1[[#This Row],[TeamHome]],Table1[[#This Row],[ScoreAway]]-Table1[[#This Row],[ScoreHome]],Table1[[#This Row],[ScoreHome]]-Table1[[#This Row],[ScoreAway]])</f>
        <v>-7</v>
      </c>
      <c r="O13309">
        <f>IF(Table1[[#This Row],[SpreadActual]]&lt;Table1[[#This Row],[SpreadFavorite]],1,0)</f>
        <v>1</v>
      </c>
      <c r="P13309">
        <v>45</v>
      </c>
      <c r="Q13309" t="s">
        <v>225</v>
      </c>
      <c r="R13309" t="b">
        <v>0</v>
      </c>
      <c r="S13309">
        <v>72</v>
      </c>
      <c r="T13309">
        <v>0</v>
      </c>
      <c r="V13309" t="s">
        <v>103</v>
      </c>
    </row>
    <row r="13310" spans="1:22" x14ac:dyDescent="0.2">
      <c r="A13310" s="1">
        <v>44843</v>
      </c>
      <c r="B13310">
        <v>2022</v>
      </c>
      <c r="C13310">
        <f>_xlfn.MAXIFS(Table1[ScheduleWeekWritten],Table1[ScheduleSeason],Table1[[#This Row],[ScheduleSeason]])</f>
        <v>18</v>
      </c>
      <c r="D13310">
        <v>5</v>
      </c>
      <c r="E13310" cm="1">
        <f t="array" ref="E13310">_xlfn.XLOOKUP(Table1[[#This Row],[ScheduleWeekWritten]],Table3[Game],100+Table3[Increase],Table1[[#This Row],[ScheduleWeekWritten]])</f>
        <v>5</v>
      </c>
      <c r="F13310" t="b">
        <v>0</v>
      </c>
      <c r="G13310" t="s">
        <v>31</v>
      </c>
      <c r="H13310">
        <v>40</v>
      </c>
      <c r="I13310">
        <v>17</v>
      </c>
      <c r="J13310" t="s">
        <v>19</v>
      </c>
      <c r="K13310" t="s">
        <v>91</v>
      </c>
      <c r="L13310" t="str">
        <f>_xlfn.XLOOKUP(Table1[[#This Row],[TeamFavoriteID]],Table2[team_id],Table2[team_name],_xlfn.XLOOKUP(Table1[[#This Row],[TeamFavoriteID]],Table2[team_id_pfr],Table2[team_name],"Even"))</f>
        <v>Miami Dolphins</v>
      </c>
      <c r="M13310">
        <v>-3</v>
      </c>
      <c r="N13310">
        <f>IF(Table1[[#This Row],[TeamFavorite]]=Table1[[#This Row],[TeamHome]],Table1[[#This Row],[ScoreAway]]-Table1[[#This Row],[ScoreHome]],Table1[[#This Row],[ScoreHome]]-Table1[[#This Row],[ScoreAway]])</f>
        <v>23</v>
      </c>
      <c r="O13310">
        <f>IF(Table1[[#This Row],[SpreadActual]]&lt;Table1[[#This Row],[SpreadFavorite]],1,0)</f>
        <v>0</v>
      </c>
      <c r="P13310">
        <v>46</v>
      </c>
      <c r="Q13310" t="s">
        <v>197</v>
      </c>
      <c r="R13310" t="b">
        <v>0</v>
      </c>
    </row>
    <row r="13311" spans="1:22" x14ac:dyDescent="0.2">
      <c r="A13311" s="1">
        <v>44843</v>
      </c>
      <c r="B13311">
        <v>2022</v>
      </c>
      <c r="C13311">
        <f>_xlfn.MAXIFS(Table1[ScheduleWeekWritten],Table1[ScheduleSeason],Table1[[#This Row],[ScheduleSeason]])</f>
        <v>18</v>
      </c>
      <c r="D13311">
        <v>5</v>
      </c>
      <c r="E13311" cm="1">
        <f t="array" ref="E13311">_xlfn.XLOOKUP(Table1[[#This Row],[ScheduleWeekWritten]],Table3[Game],100+Table3[Increase],Table1[[#This Row],[ScheduleWeekWritten]])</f>
        <v>5</v>
      </c>
      <c r="F13311" t="b">
        <v>0</v>
      </c>
      <c r="G13311" t="s">
        <v>127</v>
      </c>
      <c r="H13311">
        <v>21</v>
      </c>
      <c r="I13311">
        <v>15</v>
      </c>
      <c r="J13311" t="s">
        <v>38</v>
      </c>
      <c r="K13311" t="s">
        <v>133</v>
      </c>
      <c r="L13311" t="str">
        <f>_xlfn.XLOOKUP(Table1[[#This Row],[TeamFavoriteID]],Table2[team_id],Table2[team_name],_xlfn.XLOOKUP(Table1[[#This Row],[TeamFavoriteID]],Table2[team_id_pfr],Table2[team_name],"Even"))</f>
        <v>Tampa Bay Buccaneers</v>
      </c>
      <c r="M13311">
        <v>-10.5</v>
      </c>
      <c r="N13311">
        <f>IF(Table1[[#This Row],[TeamFavorite]]=Table1[[#This Row],[TeamHome]],Table1[[#This Row],[ScoreAway]]-Table1[[#This Row],[ScoreHome]],Table1[[#This Row],[ScoreHome]]-Table1[[#This Row],[ScoreAway]])</f>
        <v>-6</v>
      </c>
      <c r="O13311">
        <f>IF(Table1[[#This Row],[SpreadActual]]&lt;Table1[[#This Row],[SpreadFavorite]],1,0)</f>
        <v>0</v>
      </c>
      <c r="P13311">
        <v>46</v>
      </c>
      <c r="Q13311" t="s">
        <v>168</v>
      </c>
      <c r="R13311" t="b">
        <v>0</v>
      </c>
    </row>
    <row r="13312" spans="1:22" x14ac:dyDescent="0.2">
      <c r="A13312" s="1">
        <v>44843</v>
      </c>
      <c r="B13312">
        <v>2022</v>
      </c>
      <c r="C13312">
        <f>_xlfn.MAXIFS(Table1[ScheduleWeekWritten],Table1[ScheduleSeason],Table1[[#This Row],[ScheduleSeason]])</f>
        <v>18</v>
      </c>
      <c r="D13312">
        <v>5</v>
      </c>
      <c r="E13312" cm="1">
        <f t="array" ref="E13312">_xlfn.XLOOKUP(Table1[[#This Row],[ScheduleWeekWritten]],Table3[Game],100+Table3[Increase],Table1[[#This Row],[ScheduleWeekWritten]])</f>
        <v>5</v>
      </c>
      <c r="F13312" t="b">
        <v>0</v>
      </c>
      <c r="G13312" t="s">
        <v>227</v>
      </c>
      <c r="H13312">
        <v>17</v>
      </c>
      <c r="I13312">
        <v>21</v>
      </c>
      <c r="J13312" t="s">
        <v>171</v>
      </c>
      <c r="K13312" t="s">
        <v>25</v>
      </c>
      <c r="L13312" t="str">
        <f>_xlfn.XLOOKUP(Table1[[#This Row],[TeamFavoriteID]],Table2[team_id],Table2[team_name],_xlfn.XLOOKUP(Table1[[#This Row],[TeamFavoriteID]],Table2[team_id_pfr],Table2[team_name],"Even"))</f>
        <v>Houston Oilers</v>
      </c>
      <c r="M13312">
        <v>-1</v>
      </c>
      <c r="N13312">
        <f>IF(Table1[[#This Row],[TeamFavorite]]=Table1[[#This Row],[TeamHome]],Table1[[#This Row],[ScoreAway]]-Table1[[#This Row],[ScoreHome]],Table1[[#This Row],[ScoreHome]]-Table1[[#This Row],[ScoreAway]])</f>
        <v>-4</v>
      </c>
      <c r="O13312">
        <f>IF(Table1[[#This Row],[SpreadActual]]&lt;Table1[[#This Row],[SpreadFavorite]],1,0)</f>
        <v>1</v>
      </c>
      <c r="P13312">
        <v>43</v>
      </c>
      <c r="Q13312" t="s">
        <v>165</v>
      </c>
      <c r="R13312" t="b">
        <v>0</v>
      </c>
    </row>
    <row r="13313" spans="1:22" x14ac:dyDescent="0.2">
      <c r="A13313" s="1">
        <v>44844</v>
      </c>
      <c r="B13313">
        <v>2022</v>
      </c>
      <c r="C13313">
        <f>_xlfn.MAXIFS(Table1[ScheduleWeekWritten],Table1[ScheduleSeason],Table1[[#This Row],[ScheduleSeason]])</f>
        <v>18</v>
      </c>
      <c r="D13313">
        <v>5</v>
      </c>
      <c r="E13313" cm="1">
        <f t="array" ref="E13313">_xlfn.XLOOKUP(Table1[[#This Row],[ScheduleWeekWritten]],Table3[Game],100+Table3[Increase],Table1[[#This Row],[ScheduleWeekWritten]])</f>
        <v>5</v>
      </c>
      <c r="F13313" t="b">
        <v>0</v>
      </c>
      <c r="G13313" t="s">
        <v>42</v>
      </c>
      <c r="H13313">
        <v>30</v>
      </c>
      <c r="I13313">
        <v>29</v>
      </c>
      <c r="J13313" t="s">
        <v>217</v>
      </c>
      <c r="K13313" t="s">
        <v>75</v>
      </c>
      <c r="L13313" t="str">
        <f>_xlfn.XLOOKUP(Table1[[#This Row],[TeamFavoriteID]],Table2[team_id],Table2[team_name],_xlfn.XLOOKUP(Table1[[#This Row],[TeamFavoriteID]],Table2[team_id_pfr],Table2[team_name],"Even"))</f>
        <v>Kansas City Chiefs</v>
      </c>
      <c r="M13313">
        <v>-7</v>
      </c>
      <c r="N13313">
        <f>IF(Table1[[#This Row],[TeamFavorite]]=Table1[[#This Row],[TeamHome]],Table1[[#This Row],[ScoreAway]]-Table1[[#This Row],[ScoreHome]],Table1[[#This Row],[ScoreHome]]-Table1[[#This Row],[ScoreAway]])</f>
        <v>-1</v>
      </c>
      <c r="O13313">
        <f>IF(Table1[[#This Row],[SpreadActual]]&lt;Table1[[#This Row],[SpreadFavorite]],1,0)</f>
        <v>0</v>
      </c>
      <c r="P13313">
        <v>51.5</v>
      </c>
      <c r="Q13313" t="s">
        <v>228</v>
      </c>
      <c r="R13313" t="b">
        <v>0</v>
      </c>
    </row>
    <row r="13314" spans="1:22" x14ac:dyDescent="0.2">
      <c r="A13314" s="1">
        <v>44847</v>
      </c>
      <c r="B13314">
        <v>2022</v>
      </c>
      <c r="C13314">
        <f>_xlfn.MAXIFS(Table1[ScheduleWeekWritten],Table1[ScheduleSeason],Table1[[#This Row],[ScheduleSeason]])</f>
        <v>18</v>
      </c>
      <c r="D13314">
        <v>6</v>
      </c>
      <c r="E13314" cm="1">
        <f t="array" ref="E13314">_xlfn.XLOOKUP(Table1[[#This Row],[ScheduleWeekWritten]],Table3[Game],100+Table3[Increase],Table1[[#This Row],[ScheduleWeekWritten]])</f>
        <v>6</v>
      </c>
      <c r="F13314" t="b">
        <v>0</v>
      </c>
      <c r="G13314" t="s">
        <v>46</v>
      </c>
      <c r="H13314">
        <v>7</v>
      </c>
      <c r="I13314">
        <v>12</v>
      </c>
      <c r="J13314" t="s">
        <v>227</v>
      </c>
      <c r="K13314" t="s">
        <v>85</v>
      </c>
      <c r="L13314" t="str">
        <f>_xlfn.XLOOKUP(Table1[[#This Row],[TeamFavoriteID]],Table2[team_id],Table2[team_name],_xlfn.XLOOKUP(Table1[[#This Row],[TeamFavoriteID]],Table2[team_id_pfr],Table2[team_name],"Even"))</f>
        <v>Washington Commanders</v>
      </c>
      <c r="M13314">
        <v>-1</v>
      </c>
      <c r="N13314">
        <f>IF(Table1[[#This Row],[TeamFavorite]]=Table1[[#This Row],[TeamHome]],Table1[[#This Row],[ScoreAway]]-Table1[[#This Row],[ScoreHome]],Table1[[#This Row],[ScoreHome]]-Table1[[#This Row],[ScoreAway]])</f>
        <v>-5</v>
      </c>
      <c r="O13314">
        <f>IF(Table1[[#This Row],[SpreadActual]]&lt;Table1[[#This Row],[SpreadFavorite]],1,0)</f>
        <v>1</v>
      </c>
      <c r="P13314">
        <v>38</v>
      </c>
      <c r="Q13314" t="s">
        <v>114</v>
      </c>
      <c r="R13314" t="b">
        <v>0</v>
      </c>
    </row>
    <row r="13315" spans="1:22" x14ac:dyDescent="0.2">
      <c r="A13315" s="1">
        <v>44850</v>
      </c>
      <c r="B13315">
        <v>2022</v>
      </c>
      <c r="C13315">
        <f>_xlfn.MAXIFS(Table1[ScheduleWeekWritten],Table1[ScheduleSeason],Table1[[#This Row],[ScheduleSeason]])</f>
        <v>18</v>
      </c>
      <c r="D13315">
        <v>6</v>
      </c>
      <c r="E13315" cm="1">
        <f t="array" ref="E13315">_xlfn.XLOOKUP(Table1[[#This Row],[ScheduleWeekWritten]],Table3[Game],100+Table3[Increase],Table1[[#This Row],[ScheduleWeekWritten]])</f>
        <v>6</v>
      </c>
      <c r="F13315" t="b">
        <v>0</v>
      </c>
      <c r="G13315" t="s">
        <v>38</v>
      </c>
      <c r="H13315">
        <v>28</v>
      </c>
      <c r="I13315">
        <v>14</v>
      </c>
      <c r="J13315" t="s">
        <v>53</v>
      </c>
      <c r="K13315" t="s">
        <v>87</v>
      </c>
      <c r="L13315" t="str">
        <f>_xlfn.XLOOKUP(Table1[[#This Row],[TeamFavoriteID]],Table2[team_id],Table2[team_name],_xlfn.XLOOKUP(Table1[[#This Row],[TeamFavoriteID]],Table2[team_id_pfr],Table2[team_name],"Even"))</f>
        <v>San Francisco 49ers</v>
      </c>
      <c r="M13315">
        <v>-4</v>
      </c>
      <c r="N13315">
        <f>IF(Table1[[#This Row],[TeamFavorite]]=Table1[[#This Row],[TeamHome]],Table1[[#This Row],[ScoreAway]]-Table1[[#This Row],[ScoreHome]],Table1[[#This Row],[ScoreHome]]-Table1[[#This Row],[ScoreAway]])</f>
        <v>14</v>
      </c>
      <c r="O13315">
        <f>IF(Table1[[#This Row],[SpreadActual]]&lt;Table1[[#This Row],[SpreadFavorite]],1,0)</f>
        <v>0</v>
      </c>
      <c r="P13315">
        <v>45.5</v>
      </c>
      <c r="Q13315" t="s">
        <v>213</v>
      </c>
      <c r="R13315" t="b">
        <v>0</v>
      </c>
      <c r="S13315">
        <v>72</v>
      </c>
      <c r="T13315">
        <v>0</v>
      </c>
      <c r="V13315" t="s">
        <v>103</v>
      </c>
    </row>
    <row r="13316" spans="1:22" x14ac:dyDescent="0.2">
      <c r="A13316" s="1">
        <v>44850</v>
      </c>
      <c r="B13316">
        <v>2022</v>
      </c>
      <c r="C13316">
        <f>_xlfn.MAXIFS(Table1[ScheduleWeekWritten],Table1[ScheduleSeason],Table1[[#This Row],[ScheduleSeason]])</f>
        <v>18</v>
      </c>
      <c r="D13316">
        <v>6</v>
      </c>
      <c r="E13316" cm="1">
        <f t="array" ref="E13316">_xlfn.XLOOKUP(Table1[[#This Row],[ScheduleWeekWritten]],Table3[Game],100+Table3[Increase],Table1[[#This Row],[ScheduleWeekWritten]])</f>
        <v>6</v>
      </c>
      <c r="F13316" t="b">
        <v>0</v>
      </c>
      <c r="G13316" t="s">
        <v>62</v>
      </c>
      <c r="H13316">
        <v>15</v>
      </c>
      <c r="I13316">
        <v>38</v>
      </c>
      <c r="J13316" t="s">
        <v>115</v>
      </c>
      <c r="K13316" t="s">
        <v>63</v>
      </c>
      <c r="L13316" t="str">
        <f>_xlfn.XLOOKUP(Table1[[#This Row],[TeamFavoriteID]],Table2[team_id],Table2[team_name],_xlfn.XLOOKUP(Table1[[#This Row],[TeamFavoriteID]],Table2[team_id_pfr],Table2[team_name],"Even"))</f>
        <v>Cleveland Browns</v>
      </c>
      <c r="M13316">
        <v>-2.5</v>
      </c>
      <c r="N13316">
        <f>IF(Table1[[#This Row],[TeamFavorite]]=Table1[[#This Row],[TeamHome]],Table1[[#This Row],[ScoreAway]]-Table1[[#This Row],[ScoreHome]],Table1[[#This Row],[ScoreHome]]-Table1[[#This Row],[ScoreAway]])</f>
        <v>23</v>
      </c>
      <c r="O13316">
        <f>IF(Table1[[#This Row],[SpreadActual]]&lt;Table1[[#This Row],[SpreadFavorite]],1,0)</f>
        <v>0</v>
      </c>
      <c r="P13316">
        <v>43</v>
      </c>
      <c r="Q13316" t="s">
        <v>170</v>
      </c>
      <c r="R13316" t="b">
        <v>0</v>
      </c>
    </row>
    <row r="13317" spans="1:22" x14ac:dyDescent="0.2">
      <c r="A13317" s="1">
        <v>44850</v>
      </c>
      <c r="B13317">
        <v>2022</v>
      </c>
      <c r="C13317">
        <f>_xlfn.MAXIFS(Table1[ScheduleWeekWritten],Table1[ScheduleSeason],Table1[[#This Row],[ScheduleSeason]])</f>
        <v>18</v>
      </c>
      <c r="D13317">
        <v>6</v>
      </c>
      <c r="E13317" cm="1">
        <f t="array" ref="E13317">_xlfn.XLOOKUP(Table1[[#This Row],[ScheduleWeekWritten]],Table3[Game],100+Table3[Increase],Table1[[#This Row],[ScheduleWeekWritten]])</f>
        <v>6</v>
      </c>
      <c r="F13317" t="b">
        <v>0</v>
      </c>
      <c r="G13317" t="s">
        <v>33</v>
      </c>
      <c r="H13317">
        <v>10</v>
      </c>
      <c r="I13317">
        <v>27</v>
      </c>
      <c r="J13317" t="s">
        <v>31</v>
      </c>
      <c r="K13317" t="s">
        <v>35</v>
      </c>
      <c r="L13317" t="str">
        <f>_xlfn.XLOOKUP(Table1[[#This Row],[TeamFavoriteID]],Table2[team_id],Table2[team_name],_xlfn.XLOOKUP(Table1[[#This Row],[TeamFavoriteID]],Table2[team_id_pfr],Table2[team_name],"Even"))</f>
        <v>Green Bay Packers</v>
      </c>
      <c r="M13317">
        <v>-7.5</v>
      </c>
      <c r="N13317">
        <f>IF(Table1[[#This Row],[TeamFavorite]]=Table1[[#This Row],[TeamHome]],Table1[[#This Row],[ScoreAway]]-Table1[[#This Row],[ScoreHome]],Table1[[#This Row],[ScoreHome]]-Table1[[#This Row],[ScoreAway]])</f>
        <v>17</v>
      </c>
      <c r="O13317">
        <f>IF(Table1[[#This Row],[SpreadActual]]&lt;Table1[[#This Row],[SpreadFavorite]],1,0)</f>
        <v>0</v>
      </c>
      <c r="P13317">
        <v>45</v>
      </c>
      <c r="Q13317" t="s">
        <v>82</v>
      </c>
      <c r="R13317" t="b">
        <v>0</v>
      </c>
    </row>
    <row r="13318" spans="1:22" x14ac:dyDescent="0.2">
      <c r="A13318" s="1">
        <v>44850</v>
      </c>
      <c r="B13318">
        <v>2022</v>
      </c>
      <c r="C13318">
        <f>_xlfn.MAXIFS(Table1[ScheduleWeekWritten],Table1[ScheduleSeason],Table1[[#This Row],[ScheduleSeason]])</f>
        <v>18</v>
      </c>
      <c r="D13318">
        <v>6</v>
      </c>
      <c r="E13318" cm="1">
        <f t="array" ref="E13318">_xlfn.XLOOKUP(Table1[[#This Row],[ScheduleWeekWritten]],Table3[Game],100+Table3[Increase],Table1[[#This Row],[ScheduleWeekWritten]])</f>
        <v>6</v>
      </c>
      <c r="F13318" t="b">
        <v>0</v>
      </c>
      <c r="G13318" t="s">
        <v>140</v>
      </c>
      <c r="H13318">
        <v>34</v>
      </c>
      <c r="I13318">
        <v>27</v>
      </c>
      <c r="J13318" t="s">
        <v>154</v>
      </c>
      <c r="K13318" t="s">
        <v>72</v>
      </c>
      <c r="L13318" t="str">
        <f>_xlfn.XLOOKUP(Table1[[#This Row],[TeamFavoriteID]],Table2[team_id],Table2[team_name],_xlfn.XLOOKUP(Table1[[#This Row],[TeamFavoriteID]],Table2[team_id_pfr],Table2[team_name],"Even"))</f>
        <v>Baltimore Colts</v>
      </c>
      <c r="M13318">
        <v>-1</v>
      </c>
      <c r="N13318">
        <f>IF(Table1[[#This Row],[TeamFavorite]]=Table1[[#This Row],[TeamHome]],Table1[[#This Row],[ScoreAway]]-Table1[[#This Row],[ScoreHome]],Table1[[#This Row],[ScoreHome]]-Table1[[#This Row],[ScoreAway]])</f>
        <v>7</v>
      </c>
      <c r="O13318">
        <f>IF(Table1[[#This Row],[SpreadActual]]&lt;Table1[[#This Row],[SpreadFavorite]],1,0)</f>
        <v>0</v>
      </c>
      <c r="P13318">
        <v>41</v>
      </c>
      <c r="Q13318" t="s">
        <v>190</v>
      </c>
      <c r="R13318" t="b">
        <v>0</v>
      </c>
      <c r="S13318">
        <v>72</v>
      </c>
      <c r="T13318">
        <v>0</v>
      </c>
      <c r="V13318" t="s">
        <v>103</v>
      </c>
    </row>
    <row r="13319" spans="1:22" x14ac:dyDescent="0.2">
      <c r="A13319" s="1">
        <v>44850</v>
      </c>
      <c r="B13319">
        <v>2022</v>
      </c>
      <c r="C13319">
        <f>_xlfn.MAXIFS(Table1[ScheduleWeekWritten],Table1[ScheduleSeason],Table1[[#This Row],[ScheduleSeason]])</f>
        <v>18</v>
      </c>
      <c r="D13319">
        <v>6</v>
      </c>
      <c r="E13319" cm="1">
        <f t="array" ref="E13319">_xlfn.XLOOKUP(Table1[[#This Row],[ScheduleWeekWritten]],Table3[Game],100+Table3[Increase],Table1[[#This Row],[ScheduleWeekWritten]])</f>
        <v>6</v>
      </c>
      <c r="F13319" t="b">
        <v>0</v>
      </c>
      <c r="G13319" t="s">
        <v>42</v>
      </c>
      <c r="H13319">
        <v>20</v>
      </c>
      <c r="I13319">
        <v>24</v>
      </c>
      <c r="J13319" t="s">
        <v>28</v>
      </c>
      <c r="K13319" t="s">
        <v>43</v>
      </c>
      <c r="L13319" t="str">
        <f>_xlfn.XLOOKUP(Table1[[#This Row],[TeamFavoriteID]],Table2[team_id],Table2[team_name],_xlfn.XLOOKUP(Table1[[#This Row],[TeamFavoriteID]],Table2[team_id_pfr],Table2[team_name],"Even"))</f>
        <v>Buffalo Bills</v>
      </c>
      <c r="M13319">
        <v>-2.5</v>
      </c>
      <c r="N13319">
        <f>IF(Table1[[#This Row],[TeamFavorite]]=Table1[[#This Row],[TeamHome]],Table1[[#This Row],[ScoreAway]]-Table1[[#This Row],[ScoreHome]],Table1[[#This Row],[ScoreHome]]-Table1[[#This Row],[ScoreAway]])</f>
        <v>-4</v>
      </c>
      <c r="O13319">
        <f>IF(Table1[[#This Row],[SpreadActual]]&lt;Table1[[#This Row],[SpreadFavorite]],1,0)</f>
        <v>1</v>
      </c>
      <c r="P13319">
        <v>54</v>
      </c>
      <c r="Q13319" t="s">
        <v>228</v>
      </c>
      <c r="R13319" t="b">
        <v>0</v>
      </c>
    </row>
    <row r="13320" spans="1:22" x14ac:dyDescent="0.2">
      <c r="A13320" s="1">
        <v>44850</v>
      </c>
      <c r="B13320">
        <v>2022</v>
      </c>
      <c r="C13320">
        <f>_xlfn.MAXIFS(Table1[ScheduleWeekWritten],Table1[ScheduleSeason],Table1[[#This Row],[ScheduleSeason]])</f>
        <v>18</v>
      </c>
      <c r="D13320">
        <v>6</v>
      </c>
      <c r="E13320" cm="1">
        <f t="array" ref="E13320">_xlfn.XLOOKUP(Table1[[#This Row],[ScheduleWeekWritten]],Table3[Game],100+Table3[Increase],Table1[[#This Row],[ScheduleWeekWritten]])</f>
        <v>6</v>
      </c>
      <c r="F13320" t="b">
        <v>0</v>
      </c>
      <c r="G13320" t="s">
        <v>39</v>
      </c>
      <c r="H13320">
        <v>24</v>
      </c>
      <c r="I13320">
        <v>10</v>
      </c>
      <c r="J13320" t="s">
        <v>152</v>
      </c>
      <c r="K13320" t="s">
        <v>40</v>
      </c>
      <c r="L13320" t="str">
        <f>_xlfn.XLOOKUP(Table1[[#This Row],[TeamFavoriteID]],Table2[team_id],Table2[team_name],_xlfn.XLOOKUP(Table1[[#This Row],[TeamFavoriteID]],Table2[team_id_pfr],Table2[team_name],"Even"))</f>
        <v>Los Angeles Rams</v>
      </c>
      <c r="M13320">
        <v>-10</v>
      </c>
      <c r="N13320">
        <f>IF(Table1[[#This Row],[TeamFavorite]]=Table1[[#This Row],[TeamHome]],Table1[[#This Row],[ScoreAway]]-Table1[[#This Row],[ScoreHome]],Table1[[#This Row],[ScoreHome]]-Table1[[#This Row],[ScoreAway]])</f>
        <v>-14</v>
      </c>
      <c r="O13320">
        <f>IF(Table1[[#This Row],[SpreadActual]]&lt;Table1[[#This Row],[SpreadFavorite]],1,0)</f>
        <v>1</v>
      </c>
      <c r="P13320">
        <v>41</v>
      </c>
      <c r="Q13320" t="s">
        <v>218</v>
      </c>
      <c r="R13320" t="b">
        <v>0</v>
      </c>
      <c r="S13320">
        <v>72</v>
      </c>
      <c r="T13320">
        <v>0</v>
      </c>
      <c r="V13320" t="s">
        <v>103</v>
      </c>
    </row>
    <row r="13321" spans="1:22" x14ac:dyDescent="0.2">
      <c r="A13321" s="1">
        <v>44850</v>
      </c>
      <c r="B13321">
        <v>2022</v>
      </c>
      <c r="C13321">
        <f>_xlfn.MAXIFS(Table1[ScheduleWeekWritten],Table1[ScheduleSeason],Table1[[#This Row],[ScheduleSeason]])</f>
        <v>18</v>
      </c>
      <c r="D13321">
        <v>6</v>
      </c>
      <c r="E13321" cm="1">
        <f t="array" ref="E13321">_xlfn.XLOOKUP(Table1[[#This Row],[ScheduleWeekWritten]],Table3[Game],100+Table3[Increase],Table1[[#This Row],[ScheduleWeekWritten]])</f>
        <v>6</v>
      </c>
      <c r="F13321" t="b">
        <v>0</v>
      </c>
      <c r="G13321" t="s">
        <v>19</v>
      </c>
      <c r="H13321">
        <v>16</v>
      </c>
      <c r="I13321">
        <v>24</v>
      </c>
      <c r="J13321" t="s">
        <v>54</v>
      </c>
      <c r="K13321" t="s">
        <v>55</v>
      </c>
      <c r="L13321" t="str">
        <f>_xlfn.XLOOKUP(Table1[[#This Row],[TeamFavoriteID]],Table2[team_id],Table2[team_name],_xlfn.XLOOKUP(Table1[[#This Row],[TeamFavoriteID]],Table2[team_id_pfr],Table2[team_name],"Even"))</f>
        <v>Minnesota Vikings</v>
      </c>
      <c r="M13321">
        <v>-3</v>
      </c>
      <c r="N13321">
        <f>IF(Table1[[#This Row],[TeamFavorite]]=Table1[[#This Row],[TeamHome]],Table1[[#This Row],[ScoreAway]]-Table1[[#This Row],[ScoreHome]],Table1[[#This Row],[ScoreHome]]-Table1[[#This Row],[ScoreAway]])</f>
        <v>-8</v>
      </c>
      <c r="O13321">
        <f>IF(Table1[[#This Row],[SpreadActual]]&lt;Table1[[#This Row],[SpreadFavorite]],1,0)</f>
        <v>1</v>
      </c>
      <c r="P13321">
        <v>45</v>
      </c>
      <c r="Q13321" t="s">
        <v>212</v>
      </c>
      <c r="R13321" t="b">
        <v>0</v>
      </c>
    </row>
    <row r="13322" spans="1:22" x14ac:dyDescent="0.2">
      <c r="A13322" s="1">
        <v>44850</v>
      </c>
      <c r="B13322">
        <v>2022</v>
      </c>
      <c r="C13322">
        <f>_xlfn.MAXIFS(Table1[ScheduleWeekWritten],Table1[ScheduleSeason],Table1[[#This Row],[ScheduleSeason]])</f>
        <v>18</v>
      </c>
      <c r="D13322">
        <v>6</v>
      </c>
      <c r="E13322" cm="1">
        <f t="array" ref="E13322">_xlfn.XLOOKUP(Table1[[#This Row],[ScheduleWeekWritten]],Table3[Game],100+Table3[Increase],Table1[[#This Row],[ScheduleWeekWritten]])</f>
        <v>6</v>
      </c>
      <c r="F13322" t="b">
        <v>0</v>
      </c>
      <c r="G13322" t="s">
        <v>95</v>
      </c>
      <c r="H13322">
        <v>26</v>
      </c>
      <c r="I13322">
        <v>30</v>
      </c>
      <c r="J13322" t="s">
        <v>101</v>
      </c>
      <c r="K13322" t="s">
        <v>104</v>
      </c>
      <c r="L13322" t="str">
        <f>_xlfn.XLOOKUP(Table1[[#This Row],[TeamFavoriteID]],Table2[team_id],Table2[team_name],_xlfn.XLOOKUP(Table1[[#This Row],[TeamFavoriteID]],Table2[team_id_pfr],Table2[team_name],"Even"))</f>
        <v>Cincinnati Bengals</v>
      </c>
      <c r="M13322">
        <v>-3</v>
      </c>
      <c r="N13322">
        <f>IF(Table1[[#This Row],[TeamFavorite]]=Table1[[#This Row],[TeamHome]],Table1[[#This Row],[ScoreAway]]-Table1[[#This Row],[ScoreHome]],Table1[[#This Row],[ScoreHome]]-Table1[[#This Row],[ScoreAway]])</f>
        <v>-4</v>
      </c>
      <c r="O13322">
        <f>IF(Table1[[#This Row],[SpreadActual]]&lt;Table1[[#This Row],[SpreadFavorite]],1,0)</f>
        <v>1</v>
      </c>
      <c r="P13322">
        <v>42.5</v>
      </c>
      <c r="Q13322" t="s">
        <v>225</v>
      </c>
      <c r="R13322" t="b">
        <v>0</v>
      </c>
      <c r="S13322">
        <v>72</v>
      </c>
      <c r="T13322">
        <v>0</v>
      </c>
      <c r="V13322" t="s">
        <v>103</v>
      </c>
    </row>
    <row r="13323" spans="1:22" x14ac:dyDescent="0.2">
      <c r="A13323" s="1">
        <v>44850</v>
      </c>
      <c r="B13323">
        <v>2022</v>
      </c>
      <c r="C13323">
        <f>_xlfn.MAXIFS(Table1[ScheduleWeekWritten],Table1[ScheduleSeason],Table1[[#This Row],[ScheduleSeason]])</f>
        <v>18</v>
      </c>
      <c r="D13323">
        <v>6</v>
      </c>
      <c r="E13323" cm="1">
        <f t="array" ref="E13323">_xlfn.XLOOKUP(Table1[[#This Row],[ScheduleWeekWritten]],Table3[Game],100+Table3[Increase],Table1[[#This Row],[ScheduleWeekWritten]])</f>
        <v>6</v>
      </c>
      <c r="F13323" t="b">
        <v>0</v>
      </c>
      <c r="G13323" t="s">
        <v>50</v>
      </c>
      <c r="H13323">
        <v>24</v>
      </c>
      <c r="I13323">
        <v>20</v>
      </c>
      <c r="J13323" t="s">
        <v>158</v>
      </c>
      <c r="K13323" t="s">
        <v>159</v>
      </c>
      <c r="L13323" t="str">
        <f>_xlfn.XLOOKUP(Table1[[#This Row],[TeamFavoriteID]],Table2[team_id],Table2[team_name],_xlfn.XLOOKUP(Table1[[#This Row],[TeamFavoriteID]],Table2[team_id_pfr],Table2[team_name],"Even"))</f>
        <v>Baltimore Ravens</v>
      </c>
      <c r="M13323">
        <v>-5.5</v>
      </c>
      <c r="N13323">
        <f>IF(Table1[[#This Row],[TeamFavorite]]=Table1[[#This Row],[TeamHome]],Table1[[#This Row],[ScoreAway]]-Table1[[#This Row],[ScoreHome]],Table1[[#This Row],[ScoreHome]]-Table1[[#This Row],[ScoreAway]])</f>
        <v>4</v>
      </c>
      <c r="O13323">
        <f>IF(Table1[[#This Row],[SpreadActual]]&lt;Table1[[#This Row],[SpreadFavorite]],1,0)</f>
        <v>0</v>
      </c>
      <c r="P13323">
        <v>45.5</v>
      </c>
      <c r="Q13323" t="s">
        <v>197</v>
      </c>
      <c r="R13323" t="b">
        <v>0</v>
      </c>
    </row>
    <row r="13324" spans="1:22" x14ac:dyDescent="0.2">
      <c r="A13324" s="1">
        <v>44850</v>
      </c>
      <c r="B13324">
        <v>2022</v>
      </c>
      <c r="C13324">
        <f>_xlfn.MAXIFS(Table1[ScheduleWeekWritten],Table1[ScheduleSeason],Table1[[#This Row],[ScheduleSeason]])</f>
        <v>18</v>
      </c>
      <c r="D13324">
        <v>6</v>
      </c>
      <c r="E13324" cm="1">
        <f t="array" ref="E13324">_xlfn.XLOOKUP(Table1[[#This Row],[ScheduleWeekWritten]],Table3[Game],100+Table3[Increase],Table1[[#This Row],[ScheduleWeekWritten]])</f>
        <v>6</v>
      </c>
      <c r="F13324" t="b">
        <v>0</v>
      </c>
      <c r="G13324" t="s">
        <v>58</v>
      </c>
      <c r="H13324">
        <v>26</v>
      </c>
      <c r="I13324">
        <v>17</v>
      </c>
      <c r="J13324" t="s">
        <v>67</v>
      </c>
      <c r="K13324" t="s">
        <v>77</v>
      </c>
      <c r="L13324" t="str">
        <f>_xlfn.XLOOKUP(Table1[[#This Row],[TeamFavoriteID]],Table2[team_id],Table2[team_name],_xlfn.XLOOKUP(Table1[[#This Row],[TeamFavoriteID]],Table2[team_id_pfr],Table2[team_name],"Even"))</f>
        <v>Philadelphia Eagles</v>
      </c>
      <c r="M13324">
        <v>-6.5</v>
      </c>
      <c r="N13324">
        <f>IF(Table1[[#This Row],[TeamFavorite]]=Table1[[#This Row],[TeamHome]],Table1[[#This Row],[ScoreAway]]-Table1[[#This Row],[ScoreHome]],Table1[[#This Row],[ScoreHome]]-Table1[[#This Row],[ScoreAway]])</f>
        <v>-9</v>
      </c>
      <c r="O13324">
        <f>IF(Table1[[#This Row],[SpreadActual]]&lt;Table1[[#This Row],[SpreadFavorite]],1,0)</f>
        <v>1</v>
      </c>
      <c r="P13324">
        <v>42.5</v>
      </c>
      <c r="Q13324" t="s">
        <v>183</v>
      </c>
      <c r="R13324" t="b">
        <v>0</v>
      </c>
    </row>
    <row r="13325" spans="1:22" x14ac:dyDescent="0.2">
      <c r="A13325" s="1">
        <v>44850</v>
      </c>
      <c r="B13325">
        <v>2022</v>
      </c>
      <c r="C13325">
        <f>_xlfn.MAXIFS(Table1[ScheduleWeekWritten],Table1[ScheduleSeason],Table1[[#This Row],[ScheduleSeason]])</f>
        <v>18</v>
      </c>
      <c r="D13325">
        <v>6</v>
      </c>
      <c r="E13325" cm="1">
        <f t="array" ref="E13325">_xlfn.XLOOKUP(Table1[[#This Row],[ScheduleWeekWritten]],Table3[Game],100+Table3[Increase],Table1[[#This Row],[ScheduleWeekWritten]])</f>
        <v>6</v>
      </c>
      <c r="F13325" t="b">
        <v>0</v>
      </c>
      <c r="G13325" t="s">
        <v>49</v>
      </c>
      <c r="H13325">
        <v>20</v>
      </c>
      <c r="I13325">
        <v>18</v>
      </c>
      <c r="J13325" t="s">
        <v>127</v>
      </c>
      <c r="K13325" t="s">
        <v>133</v>
      </c>
      <c r="L13325" t="str">
        <f>_xlfn.XLOOKUP(Table1[[#This Row],[TeamFavoriteID]],Table2[team_id],Table2[team_name],_xlfn.XLOOKUP(Table1[[#This Row],[TeamFavoriteID]],Table2[team_id_pfr],Table2[team_name],"Even"))</f>
        <v>Tampa Bay Buccaneers</v>
      </c>
      <c r="M13325">
        <v>-10</v>
      </c>
      <c r="N13325">
        <f>IF(Table1[[#This Row],[TeamFavorite]]=Table1[[#This Row],[TeamHome]],Table1[[#This Row],[ScoreAway]]-Table1[[#This Row],[ScoreHome]],Table1[[#This Row],[ScoreHome]]-Table1[[#This Row],[ScoreAway]])</f>
        <v>2</v>
      </c>
      <c r="O13325">
        <f>IF(Table1[[#This Row],[SpreadActual]]&lt;Table1[[#This Row],[SpreadFavorite]],1,0)</f>
        <v>0</v>
      </c>
      <c r="P13325">
        <v>46.5</v>
      </c>
      <c r="Q13325" t="s">
        <v>229</v>
      </c>
      <c r="R13325" t="b">
        <v>0</v>
      </c>
    </row>
    <row r="13326" spans="1:22" x14ac:dyDescent="0.2">
      <c r="A13326" s="1">
        <v>44850</v>
      </c>
      <c r="B13326">
        <v>2022</v>
      </c>
      <c r="C13326">
        <f>_xlfn.MAXIFS(Table1[ScheduleWeekWritten],Table1[ScheduleSeason],Table1[[#This Row],[ScheduleSeason]])</f>
        <v>18</v>
      </c>
      <c r="D13326">
        <v>6</v>
      </c>
      <c r="E13326" cm="1">
        <f t="array" ref="E13326">_xlfn.XLOOKUP(Table1[[#This Row],[ScheduleWeekWritten]],Table3[Game],100+Table3[Increase],Table1[[#This Row],[ScheduleWeekWritten]])</f>
        <v>6</v>
      </c>
      <c r="F13326" t="b">
        <v>0</v>
      </c>
      <c r="G13326" t="s">
        <v>128</v>
      </c>
      <c r="H13326">
        <v>19</v>
      </c>
      <c r="I13326">
        <v>9</v>
      </c>
      <c r="J13326" t="s">
        <v>149</v>
      </c>
      <c r="K13326" t="s">
        <v>59</v>
      </c>
      <c r="L13326" t="str">
        <f>_xlfn.XLOOKUP(Table1[[#This Row],[TeamFavoriteID]],Table2[team_id],Table2[team_name],_xlfn.XLOOKUP(Table1[[#This Row],[TeamFavoriteID]],Table2[team_id_pfr],Table2[team_name],"Even"))</f>
        <v>Arizona Cardinals</v>
      </c>
      <c r="M13326">
        <v>-2.5</v>
      </c>
      <c r="N13326">
        <f>IF(Table1[[#This Row],[TeamFavorite]]=Table1[[#This Row],[TeamHome]],Table1[[#This Row],[ScoreAway]]-Table1[[#This Row],[ScoreHome]],Table1[[#This Row],[ScoreHome]]-Table1[[#This Row],[ScoreAway]])</f>
        <v>10</v>
      </c>
      <c r="O13326">
        <f>IF(Table1[[#This Row],[SpreadActual]]&lt;Table1[[#This Row],[SpreadFavorite]],1,0)</f>
        <v>0</v>
      </c>
      <c r="P13326">
        <v>50.5</v>
      </c>
      <c r="Q13326" t="s">
        <v>223</v>
      </c>
      <c r="R13326" t="b">
        <v>0</v>
      </c>
    </row>
    <row r="13327" spans="1:22" x14ac:dyDescent="0.2">
      <c r="A13327" s="1">
        <v>44851</v>
      </c>
      <c r="B13327">
        <v>2022</v>
      </c>
      <c r="C13327">
        <f>_xlfn.MAXIFS(Table1[ScheduleWeekWritten],Table1[ScheduleSeason],Table1[[#This Row],[ScheduleSeason]])</f>
        <v>18</v>
      </c>
      <c r="D13327">
        <v>6</v>
      </c>
      <c r="E13327" cm="1">
        <f t="array" ref="E13327">_xlfn.XLOOKUP(Table1[[#This Row],[ScheduleWeekWritten]],Table3[Game],100+Table3[Increase],Table1[[#This Row],[ScheduleWeekWritten]])</f>
        <v>6</v>
      </c>
      <c r="F13327" t="b">
        <v>0</v>
      </c>
      <c r="G13327" t="s">
        <v>210</v>
      </c>
      <c r="H13327">
        <v>19</v>
      </c>
      <c r="I13327">
        <v>16</v>
      </c>
      <c r="J13327" t="s">
        <v>24</v>
      </c>
      <c r="K13327" t="s">
        <v>29</v>
      </c>
      <c r="L13327" t="str">
        <f>_xlfn.XLOOKUP(Table1[[#This Row],[TeamFavoriteID]],Table2[team_id],Table2[team_name],_xlfn.XLOOKUP(Table1[[#This Row],[TeamFavoriteID]],Table2[team_id_pfr],Table2[team_name],"Even"))</f>
        <v>Los Angeles Chargers</v>
      </c>
      <c r="M13327">
        <v>-4</v>
      </c>
      <c r="N13327">
        <f>IF(Table1[[#This Row],[TeamFavorite]]=Table1[[#This Row],[TeamHome]],Table1[[#This Row],[ScoreAway]]-Table1[[#This Row],[ScoreHome]],Table1[[#This Row],[ScoreHome]]-Table1[[#This Row],[ScoreAway]])</f>
        <v>-3</v>
      </c>
      <c r="O13327">
        <f>IF(Table1[[#This Row],[SpreadActual]]&lt;Table1[[#This Row],[SpreadFavorite]],1,0)</f>
        <v>0</v>
      </c>
      <c r="P13327">
        <v>45.5</v>
      </c>
      <c r="Q13327" t="s">
        <v>218</v>
      </c>
      <c r="R13327" t="b">
        <v>0</v>
      </c>
      <c r="S13327">
        <v>72</v>
      </c>
      <c r="T13327">
        <v>0</v>
      </c>
      <c r="V13327" t="s">
        <v>103</v>
      </c>
    </row>
    <row r="13328" spans="1:22" x14ac:dyDescent="0.2">
      <c r="A13328" s="1">
        <v>44854</v>
      </c>
      <c r="B13328">
        <v>2022</v>
      </c>
      <c r="C13328">
        <f>_xlfn.MAXIFS(Table1[ScheduleWeekWritten],Table1[ScheduleSeason],Table1[[#This Row],[ScheduleSeason]])</f>
        <v>18</v>
      </c>
      <c r="D13328">
        <v>7</v>
      </c>
      <c r="E13328" cm="1">
        <f t="array" ref="E13328">_xlfn.XLOOKUP(Table1[[#This Row],[ScheduleWeekWritten]],Table3[Game],100+Table3[Increase],Table1[[#This Row],[ScheduleWeekWritten]])</f>
        <v>7</v>
      </c>
      <c r="F13328" t="b">
        <v>0</v>
      </c>
      <c r="G13328" t="s">
        <v>149</v>
      </c>
      <c r="H13328">
        <v>42</v>
      </c>
      <c r="I13328">
        <v>34</v>
      </c>
      <c r="J13328" t="s">
        <v>95</v>
      </c>
      <c r="K13328" t="s">
        <v>59</v>
      </c>
      <c r="L13328" t="str">
        <f>_xlfn.XLOOKUP(Table1[[#This Row],[TeamFavoriteID]],Table2[team_id],Table2[team_name],_xlfn.XLOOKUP(Table1[[#This Row],[TeamFavoriteID]],Table2[team_id_pfr],Table2[team_name],"Even"))</f>
        <v>Arizona Cardinals</v>
      </c>
      <c r="M13328">
        <v>-2.5</v>
      </c>
      <c r="N13328">
        <f>IF(Table1[[#This Row],[TeamFavorite]]=Table1[[#This Row],[TeamHome]],Table1[[#This Row],[ScoreAway]]-Table1[[#This Row],[ScoreHome]],Table1[[#This Row],[ScoreHome]]-Table1[[#This Row],[ScoreAway]])</f>
        <v>-8</v>
      </c>
      <c r="O13328">
        <f>IF(Table1[[#This Row],[SpreadActual]]&lt;Table1[[#This Row],[SpreadFavorite]],1,0)</f>
        <v>1</v>
      </c>
      <c r="P13328">
        <v>43.5</v>
      </c>
      <c r="Q13328" t="s">
        <v>221</v>
      </c>
      <c r="R13328" t="b">
        <v>0</v>
      </c>
      <c r="S13328">
        <v>72</v>
      </c>
      <c r="T13328">
        <v>0</v>
      </c>
      <c r="V13328" t="s">
        <v>103</v>
      </c>
    </row>
    <row r="13329" spans="1:22" x14ac:dyDescent="0.2">
      <c r="A13329" s="1">
        <v>44857</v>
      </c>
      <c r="B13329">
        <v>2022</v>
      </c>
      <c r="C13329">
        <f>_xlfn.MAXIFS(Table1[ScheduleWeekWritten],Table1[ScheduleSeason],Table1[[#This Row],[ScheduleSeason]])</f>
        <v>18</v>
      </c>
      <c r="D13329">
        <v>7</v>
      </c>
      <c r="E13329" cm="1">
        <f t="array" ref="E13329">_xlfn.XLOOKUP(Table1[[#This Row],[ScheduleWeekWritten]],Table3[Game],100+Table3[Increase],Table1[[#This Row],[ScheduleWeekWritten]])</f>
        <v>7</v>
      </c>
      <c r="F13329" t="b">
        <v>0</v>
      </c>
      <c r="G13329" t="s">
        <v>158</v>
      </c>
      <c r="H13329">
        <v>23</v>
      </c>
      <c r="I13329">
        <v>20</v>
      </c>
      <c r="J13329" t="s">
        <v>62</v>
      </c>
      <c r="K13329" t="s">
        <v>159</v>
      </c>
      <c r="L13329" t="str">
        <f>_xlfn.XLOOKUP(Table1[[#This Row],[TeamFavoriteID]],Table2[team_id],Table2[team_name],_xlfn.XLOOKUP(Table1[[#This Row],[TeamFavoriteID]],Table2[team_id_pfr],Table2[team_name],"Even"))</f>
        <v>Baltimore Ravens</v>
      </c>
      <c r="M13329">
        <v>-6.5</v>
      </c>
      <c r="N13329">
        <f>IF(Table1[[#This Row],[TeamFavorite]]=Table1[[#This Row],[TeamHome]],Table1[[#This Row],[ScoreAway]]-Table1[[#This Row],[ScoreHome]],Table1[[#This Row],[ScoreHome]]-Table1[[#This Row],[ScoreAway]])</f>
        <v>-3</v>
      </c>
      <c r="O13329">
        <f>IF(Table1[[#This Row],[SpreadActual]]&lt;Table1[[#This Row],[SpreadFavorite]],1,0)</f>
        <v>0</v>
      </c>
      <c r="P13329">
        <v>46.5</v>
      </c>
      <c r="Q13329" t="s">
        <v>166</v>
      </c>
      <c r="R13329" t="b">
        <v>0</v>
      </c>
    </row>
    <row r="13330" spans="1:22" x14ac:dyDescent="0.2">
      <c r="A13330" s="1">
        <v>44857</v>
      </c>
      <c r="B13330">
        <v>2022</v>
      </c>
      <c r="C13330">
        <f>_xlfn.MAXIFS(Table1[ScheduleWeekWritten],Table1[ScheduleSeason],Table1[[#This Row],[ScheduleSeason]])</f>
        <v>18</v>
      </c>
      <c r="D13330">
        <v>7</v>
      </c>
      <c r="E13330" cm="1">
        <f t="array" ref="E13330">_xlfn.XLOOKUP(Table1[[#This Row],[ScheduleWeekWritten]],Table3[Game],100+Table3[Increase],Table1[[#This Row],[ScheduleWeekWritten]])</f>
        <v>7</v>
      </c>
      <c r="F13330" t="b">
        <v>0</v>
      </c>
      <c r="G13330" t="s">
        <v>152</v>
      </c>
      <c r="H13330">
        <v>21</v>
      </c>
      <c r="I13330">
        <v>3</v>
      </c>
      <c r="J13330" t="s">
        <v>127</v>
      </c>
      <c r="K13330" t="s">
        <v>133</v>
      </c>
      <c r="L13330" t="str">
        <f>_xlfn.XLOOKUP(Table1[[#This Row],[TeamFavoriteID]],Table2[team_id],Table2[team_name],_xlfn.XLOOKUP(Table1[[#This Row],[TeamFavoriteID]],Table2[team_id_pfr],Table2[team_name],"Even"))</f>
        <v>Tampa Bay Buccaneers</v>
      </c>
      <c r="M13330">
        <v>-13</v>
      </c>
      <c r="N13330">
        <f>IF(Table1[[#This Row],[TeamFavorite]]=Table1[[#This Row],[TeamHome]],Table1[[#This Row],[ScoreAway]]-Table1[[#This Row],[ScoreHome]],Table1[[#This Row],[ScoreHome]]-Table1[[#This Row],[ScoreAway]])</f>
        <v>18</v>
      </c>
      <c r="O13330">
        <f>IF(Table1[[#This Row],[SpreadActual]]&lt;Table1[[#This Row],[SpreadFavorite]],1,0)</f>
        <v>0</v>
      </c>
      <c r="P13330">
        <v>39.5</v>
      </c>
      <c r="Q13330" t="s">
        <v>160</v>
      </c>
      <c r="R13330" t="b">
        <v>0</v>
      </c>
    </row>
    <row r="13331" spans="1:22" x14ac:dyDescent="0.2">
      <c r="A13331" s="1">
        <v>44857</v>
      </c>
      <c r="B13331">
        <v>2022</v>
      </c>
      <c r="C13331">
        <f>_xlfn.MAXIFS(Table1[ScheduleWeekWritten],Table1[ScheduleSeason],Table1[[#This Row],[ScheduleSeason]])</f>
        <v>18</v>
      </c>
      <c r="D13331">
        <v>7</v>
      </c>
      <c r="E13331" cm="1">
        <f t="array" ref="E13331">_xlfn.XLOOKUP(Table1[[#This Row],[ScheduleWeekWritten]],Table3[Game],100+Table3[Increase],Table1[[#This Row],[ScheduleWeekWritten]])</f>
        <v>7</v>
      </c>
      <c r="F13331" t="b">
        <v>0</v>
      </c>
      <c r="G13331" t="s">
        <v>101</v>
      </c>
      <c r="H13331">
        <v>35</v>
      </c>
      <c r="I13331">
        <v>17</v>
      </c>
      <c r="J13331" t="s">
        <v>38</v>
      </c>
      <c r="K13331" t="s">
        <v>104</v>
      </c>
      <c r="L13331" t="str">
        <f>_xlfn.XLOOKUP(Table1[[#This Row],[TeamFavoriteID]],Table2[team_id],Table2[team_name],_xlfn.XLOOKUP(Table1[[#This Row],[TeamFavoriteID]],Table2[team_id_pfr],Table2[team_name],"Even"))</f>
        <v>Cincinnati Bengals</v>
      </c>
      <c r="M13331">
        <v>-6.5</v>
      </c>
      <c r="N13331">
        <f>IF(Table1[[#This Row],[TeamFavorite]]=Table1[[#This Row],[TeamHome]],Table1[[#This Row],[ScoreAway]]-Table1[[#This Row],[ScoreHome]],Table1[[#This Row],[ScoreHome]]-Table1[[#This Row],[ScoreAway]])</f>
        <v>-18</v>
      </c>
      <c r="O13331">
        <f>IF(Table1[[#This Row],[SpreadActual]]&lt;Table1[[#This Row],[SpreadFavorite]],1,0)</f>
        <v>1</v>
      </c>
      <c r="P13331">
        <v>47.5</v>
      </c>
      <c r="Q13331" t="s">
        <v>226</v>
      </c>
      <c r="R13331" t="b">
        <v>0</v>
      </c>
    </row>
    <row r="13332" spans="1:22" x14ac:dyDescent="0.2">
      <c r="A13332" s="1">
        <v>44857</v>
      </c>
      <c r="B13332">
        <v>2022</v>
      </c>
      <c r="C13332">
        <f>_xlfn.MAXIFS(Table1[ScheduleWeekWritten],Table1[ScheduleSeason],Table1[[#This Row],[ScheduleSeason]])</f>
        <v>18</v>
      </c>
      <c r="D13332">
        <v>7</v>
      </c>
      <c r="E13332" cm="1">
        <f t="array" ref="E13332">_xlfn.XLOOKUP(Table1[[#This Row],[ScheduleWeekWritten]],Table3[Game],100+Table3[Increase],Table1[[#This Row],[ScheduleWeekWritten]])</f>
        <v>7</v>
      </c>
      <c r="F13332" t="b">
        <v>0</v>
      </c>
      <c r="G13332" t="s">
        <v>67</v>
      </c>
      <c r="H13332">
        <v>24</v>
      </c>
      <c r="I13332">
        <v>6</v>
      </c>
      <c r="J13332" t="s">
        <v>45</v>
      </c>
      <c r="K13332" t="s">
        <v>68</v>
      </c>
      <c r="L13332" t="str">
        <f>_xlfn.XLOOKUP(Table1[[#This Row],[TeamFavoriteID]],Table2[team_id],Table2[team_name],_xlfn.XLOOKUP(Table1[[#This Row],[TeamFavoriteID]],Table2[team_id_pfr],Table2[team_name],"Even"))</f>
        <v>Dallas Cowboys</v>
      </c>
      <c r="M13332">
        <v>-7</v>
      </c>
      <c r="N13332">
        <f>IF(Table1[[#This Row],[TeamFavorite]]=Table1[[#This Row],[TeamHome]],Table1[[#This Row],[ScoreAway]]-Table1[[#This Row],[ScoreHome]],Table1[[#This Row],[ScoreHome]]-Table1[[#This Row],[ScoreAway]])</f>
        <v>-18</v>
      </c>
      <c r="O13332">
        <f>IF(Table1[[#This Row],[SpreadActual]]&lt;Table1[[#This Row],[SpreadFavorite]],1,0)</f>
        <v>1</v>
      </c>
      <c r="P13332">
        <v>49.5</v>
      </c>
      <c r="Q13332" t="s">
        <v>208</v>
      </c>
      <c r="R13332" t="b">
        <v>0</v>
      </c>
      <c r="S13332">
        <v>72</v>
      </c>
      <c r="T13332">
        <v>0</v>
      </c>
      <c r="V13332" t="s">
        <v>103</v>
      </c>
    </row>
    <row r="13333" spans="1:22" x14ac:dyDescent="0.2">
      <c r="A13333" s="1">
        <v>44857</v>
      </c>
      <c r="B13333">
        <v>2022</v>
      </c>
      <c r="C13333">
        <f>_xlfn.MAXIFS(Table1[ScheduleWeekWritten],Table1[ScheduleSeason],Table1[[#This Row],[ScheduleSeason]])</f>
        <v>18</v>
      </c>
      <c r="D13333">
        <v>7</v>
      </c>
      <c r="E13333" cm="1">
        <f t="array" ref="E13333">_xlfn.XLOOKUP(Table1[[#This Row],[ScheduleWeekWritten]],Table3[Game],100+Table3[Increase],Table1[[#This Row],[ScheduleWeekWritten]])</f>
        <v>7</v>
      </c>
      <c r="F13333" t="b">
        <v>0</v>
      </c>
      <c r="G13333" t="s">
        <v>24</v>
      </c>
      <c r="H13333">
        <v>9</v>
      </c>
      <c r="I13333">
        <v>16</v>
      </c>
      <c r="J13333" t="s">
        <v>31</v>
      </c>
      <c r="K13333" t="s">
        <v>32</v>
      </c>
      <c r="L13333" t="str">
        <f>_xlfn.XLOOKUP(Table1[[#This Row],[TeamFavoriteID]],Table2[team_id],Table2[team_name],_xlfn.XLOOKUP(Table1[[#This Row],[TeamFavoriteID]],Table2[team_id_pfr],Table2[team_name],"Even"))</f>
        <v>New York Jets</v>
      </c>
      <c r="M13333">
        <v>-2</v>
      </c>
      <c r="N13333">
        <f>IF(Table1[[#This Row],[TeamFavorite]]=Table1[[#This Row],[TeamHome]],Table1[[#This Row],[ScoreAway]]-Table1[[#This Row],[ScoreHome]],Table1[[#This Row],[ScoreHome]]-Table1[[#This Row],[ScoreAway]])</f>
        <v>-7</v>
      </c>
      <c r="O13333">
        <f>IF(Table1[[#This Row],[SpreadActual]]&lt;Table1[[#This Row],[SpreadFavorite]],1,0)</f>
        <v>1</v>
      </c>
      <c r="P13333">
        <v>37</v>
      </c>
      <c r="Q13333" t="s">
        <v>224</v>
      </c>
      <c r="R13333" t="b">
        <v>0</v>
      </c>
    </row>
    <row r="13334" spans="1:22" x14ac:dyDescent="0.2">
      <c r="A13334" s="1">
        <v>44857</v>
      </c>
      <c r="B13334">
        <v>2022</v>
      </c>
      <c r="C13334">
        <f>_xlfn.MAXIFS(Table1[ScheduleWeekWritten],Table1[ScheduleSeason],Table1[[#This Row],[ScheduleSeason]])</f>
        <v>18</v>
      </c>
      <c r="D13334">
        <v>7</v>
      </c>
      <c r="E13334" cm="1">
        <f t="array" ref="E13334">_xlfn.XLOOKUP(Table1[[#This Row],[ScheduleWeekWritten]],Table3[Game],100+Table3[Increase],Table1[[#This Row],[ScheduleWeekWritten]])</f>
        <v>7</v>
      </c>
      <c r="F13334" t="b">
        <v>0</v>
      </c>
      <c r="G13334" t="s">
        <v>154</v>
      </c>
      <c r="H13334">
        <v>17</v>
      </c>
      <c r="I13334">
        <v>23</v>
      </c>
      <c r="J13334" t="s">
        <v>50</v>
      </c>
      <c r="K13334" t="s">
        <v>161</v>
      </c>
      <c r="L13334" t="str">
        <f>_xlfn.XLOOKUP(Table1[[#This Row],[TeamFavoriteID]],Table2[team_id],Table2[team_name],_xlfn.XLOOKUP(Table1[[#This Row],[TeamFavoriteID]],Table2[team_id_pfr],Table2[team_name],"Even"))</f>
        <v>Jacksonville Jaguars</v>
      </c>
      <c r="M13334">
        <v>-3</v>
      </c>
      <c r="N13334">
        <f>IF(Table1[[#This Row],[TeamFavorite]]=Table1[[#This Row],[TeamHome]],Table1[[#This Row],[ScoreAway]]-Table1[[#This Row],[ScoreHome]],Table1[[#This Row],[ScoreHome]]-Table1[[#This Row],[ScoreAway]])</f>
        <v>6</v>
      </c>
      <c r="O13334">
        <f>IF(Table1[[#This Row],[SpreadActual]]&lt;Table1[[#This Row],[SpreadFavorite]],1,0)</f>
        <v>0</v>
      </c>
      <c r="P13334">
        <v>43.5</v>
      </c>
      <c r="Q13334" t="s">
        <v>214</v>
      </c>
      <c r="R13334" t="b">
        <v>0</v>
      </c>
    </row>
    <row r="13335" spans="1:22" x14ac:dyDescent="0.2">
      <c r="A13335" s="1">
        <v>44857</v>
      </c>
      <c r="B13335">
        <v>2022</v>
      </c>
      <c r="C13335">
        <f>_xlfn.MAXIFS(Table1[ScheduleWeekWritten],Table1[ScheduleSeason],Table1[[#This Row],[ScheduleSeason]])</f>
        <v>18</v>
      </c>
      <c r="D13335">
        <v>7</v>
      </c>
      <c r="E13335" cm="1">
        <f t="array" ref="E13335">_xlfn.XLOOKUP(Table1[[#This Row],[ScheduleWeekWritten]],Table3[Game],100+Table3[Increase],Table1[[#This Row],[ScheduleWeekWritten]])</f>
        <v>7</v>
      </c>
      <c r="F13335" t="b">
        <v>0</v>
      </c>
      <c r="G13335" t="s">
        <v>217</v>
      </c>
      <c r="H13335">
        <v>38</v>
      </c>
      <c r="I13335">
        <v>20</v>
      </c>
      <c r="J13335" t="s">
        <v>177</v>
      </c>
      <c r="K13335" t="s">
        <v>21</v>
      </c>
      <c r="L13335" t="str">
        <f>_xlfn.XLOOKUP(Table1[[#This Row],[TeamFavoriteID]],Table2[team_id],Table2[team_name],_xlfn.XLOOKUP(Table1[[#This Row],[TeamFavoriteID]],Table2[team_id_pfr],Table2[team_name],"Even"))</f>
        <v>Las Vegas Raiders</v>
      </c>
      <c r="M13335">
        <v>-7</v>
      </c>
      <c r="N13335">
        <f>IF(Table1[[#This Row],[TeamFavorite]]=Table1[[#This Row],[TeamHome]],Table1[[#This Row],[ScoreAway]]-Table1[[#This Row],[ScoreHome]],Table1[[#This Row],[ScoreHome]]-Table1[[#This Row],[ScoreAway]])</f>
        <v>-18</v>
      </c>
      <c r="O13335">
        <f>IF(Table1[[#This Row],[SpreadActual]]&lt;Table1[[#This Row],[SpreadFavorite]],1,0)</f>
        <v>1</v>
      </c>
      <c r="P13335">
        <v>46</v>
      </c>
      <c r="Q13335" t="s">
        <v>220</v>
      </c>
      <c r="R13335" t="b">
        <v>0</v>
      </c>
      <c r="S13335">
        <v>72</v>
      </c>
      <c r="T13335">
        <v>0</v>
      </c>
      <c r="V13335" t="s">
        <v>103</v>
      </c>
    </row>
    <row r="13336" spans="1:22" x14ac:dyDescent="0.2">
      <c r="A13336" s="1">
        <v>44857</v>
      </c>
      <c r="B13336">
        <v>2022</v>
      </c>
      <c r="C13336">
        <f>_xlfn.MAXIFS(Table1[ScheduleWeekWritten],Table1[ScheduleSeason],Table1[[#This Row],[ScheduleSeason]])</f>
        <v>18</v>
      </c>
      <c r="D13336">
        <v>7</v>
      </c>
      <c r="E13336" cm="1">
        <f t="array" ref="E13336">_xlfn.XLOOKUP(Table1[[#This Row],[ScheduleWeekWritten]],Table3[Game],100+Table3[Increase],Table1[[#This Row],[ScheduleWeekWritten]])</f>
        <v>7</v>
      </c>
      <c r="F13336" t="b">
        <v>0</v>
      </c>
      <c r="G13336" t="s">
        <v>210</v>
      </c>
      <c r="H13336">
        <v>23</v>
      </c>
      <c r="I13336">
        <v>37</v>
      </c>
      <c r="J13336" t="s">
        <v>128</v>
      </c>
      <c r="K13336" t="s">
        <v>29</v>
      </c>
      <c r="L13336" t="str">
        <f>_xlfn.XLOOKUP(Table1[[#This Row],[TeamFavoriteID]],Table2[team_id],Table2[team_name],_xlfn.XLOOKUP(Table1[[#This Row],[TeamFavoriteID]],Table2[team_id_pfr],Table2[team_name],"Even"))</f>
        <v>Los Angeles Chargers</v>
      </c>
      <c r="M13336">
        <v>-4.5</v>
      </c>
      <c r="N13336">
        <f>IF(Table1[[#This Row],[TeamFavorite]]=Table1[[#This Row],[TeamHome]],Table1[[#This Row],[ScoreAway]]-Table1[[#This Row],[ScoreHome]],Table1[[#This Row],[ScoreHome]]-Table1[[#This Row],[ScoreAway]])</f>
        <v>14</v>
      </c>
      <c r="O13336">
        <f>IF(Table1[[#This Row],[SpreadActual]]&lt;Table1[[#This Row],[SpreadFavorite]],1,0)</f>
        <v>0</v>
      </c>
      <c r="P13336">
        <v>51</v>
      </c>
      <c r="Q13336" t="s">
        <v>218</v>
      </c>
      <c r="R13336" t="b">
        <v>0</v>
      </c>
      <c r="S13336">
        <v>72</v>
      </c>
      <c r="T13336">
        <v>0</v>
      </c>
      <c r="V13336" t="s">
        <v>103</v>
      </c>
    </row>
    <row r="13337" spans="1:22" x14ac:dyDescent="0.2">
      <c r="A13337" s="1">
        <v>44857</v>
      </c>
      <c r="B13337">
        <v>2022</v>
      </c>
      <c r="C13337">
        <f>_xlfn.MAXIFS(Table1[ScheduleWeekWritten],Table1[ScheduleSeason],Table1[[#This Row],[ScheduleSeason]])</f>
        <v>18</v>
      </c>
      <c r="D13337">
        <v>7</v>
      </c>
      <c r="E13337" cm="1">
        <f t="array" ref="E13337">_xlfn.XLOOKUP(Table1[[#This Row],[ScheduleWeekWritten]],Table3[Game],100+Table3[Increase],Table1[[#This Row],[ScheduleWeekWritten]])</f>
        <v>7</v>
      </c>
      <c r="F13337" t="b">
        <v>0</v>
      </c>
      <c r="G13337" t="s">
        <v>19</v>
      </c>
      <c r="H13337">
        <v>16</v>
      </c>
      <c r="I13337">
        <v>10</v>
      </c>
      <c r="J13337" t="s">
        <v>49</v>
      </c>
      <c r="K13337" t="s">
        <v>91</v>
      </c>
      <c r="L13337" t="str">
        <f>_xlfn.XLOOKUP(Table1[[#This Row],[TeamFavoriteID]],Table2[team_id],Table2[team_name],_xlfn.XLOOKUP(Table1[[#This Row],[TeamFavoriteID]],Table2[team_id_pfr],Table2[team_name],"Even"))</f>
        <v>Miami Dolphins</v>
      </c>
      <c r="M13337">
        <v>-7</v>
      </c>
      <c r="N13337">
        <f>IF(Table1[[#This Row],[TeamFavorite]]=Table1[[#This Row],[TeamHome]],Table1[[#This Row],[ScoreAway]]-Table1[[#This Row],[ScoreHome]],Table1[[#This Row],[ScoreHome]]-Table1[[#This Row],[ScoreAway]])</f>
        <v>-6</v>
      </c>
      <c r="O13337">
        <f>IF(Table1[[#This Row],[SpreadActual]]&lt;Table1[[#This Row],[SpreadFavorite]],1,0)</f>
        <v>0</v>
      </c>
      <c r="P13337">
        <v>44</v>
      </c>
      <c r="Q13337" t="s">
        <v>212</v>
      </c>
      <c r="R13337" t="b">
        <v>0</v>
      </c>
    </row>
    <row r="13338" spans="1:22" x14ac:dyDescent="0.2">
      <c r="A13338" s="1">
        <v>44857</v>
      </c>
      <c r="B13338">
        <v>2022</v>
      </c>
      <c r="C13338">
        <f>_xlfn.MAXIFS(Table1[ScheduleWeekWritten],Table1[ScheduleSeason],Table1[[#This Row],[ScheduleSeason]])</f>
        <v>18</v>
      </c>
      <c r="D13338">
        <v>7</v>
      </c>
      <c r="E13338" cm="1">
        <f t="array" ref="E13338">_xlfn.XLOOKUP(Table1[[#This Row],[ScheduleWeekWritten]],Table3[Game],100+Table3[Increase],Table1[[#This Row],[ScheduleWeekWritten]])</f>
        <v>7</v>
      </c>
      <c r="F13338" t="b">
        <v>0</v>
      </c>
      <c r="G13338" t="s">
        <v>53</v>
      </c>
      <c r="H13338">
        <v>23</v>
      </c>
      <c r="I13338">
        <v>44</v>
      </c>
      <c r="J13338" t="s">
        <v>42</v>
      </c>
      <c r="K13338" t="s">
        <v>75</v>
      </c>
      <c r="L13338" t="str">
        <f>_xlfn.XLOOKUP(Table1[[#This Row],[TeamFavoriteID]],Table2[team_id],Table2[team_name],_xlfn.XLOOKUP(Table1[[#This Row],[TeamFavoriteID]],Table2[team_id_pfr],Table2[team_name],"Even"))</f>
        <v>Kansas City Chiefs</v>
      </c>
      <c r="M13338">
        <v>-1</v>
      </c>
      <c r="N13338">
        <f>IF(Table1[[#This Row],[TeamFavorite]]=Table1[[#This Row],[TeamHome]],Table1[[#This Row],[ScoreAway]]-Table1[[#This Row],[ScoreHome]],Table1[[#This Row],[ScoreHome]]-Table1[[#This Row],[ScoreAway]])</f>
        <v>-21</v>
      </c>
      <c r="O13338">
        <f>IF(Table1[[#This Row],[SpreadActual]]&lt;Table1[[#This Row],[SpreadFavorite]],1,0)</f>
        <v>1</v>
      </c>
      <c r="P13338">
        <v>49</v>
      </c>
      <c r="Q13338" t="s">
        <v>203</v>
      </c>
      <c r="R13338" t="b">
        <v>0</v>
      </c>
    </row>
    <row r="13339" spans="1:22" x14ac:dyDescent="0.2">
      <c r="A13339" s="1">
        <v>44857</v>
      </c>
      <c r="B13339">
        <v>2022</v>
      </c>
      <c r="C13339">
        <f>_xlfn.MAXIFS(Table1[ScheduleWeekWritten],Table1[ScheduleSeason],Table1[[#This Row],[ScheduleSeason]])</f>
        <v>18</v>
      </c>
      <c r="D13339">
        <v>7</v>
      </c>
      <c r="E13339" cm="1">
        <f t="array" ref="E13339">_xlfn.XLOOKUP(Table1[[#This Row],[ScheduleWeekWritten]],Table3[Game],100+Table3[Increase],Table1[[#This Row],[ScheduleWeekWritten]])</f>
        <v>7</v>
      </c>
      <c r="F13339" t="b">
        <v>0</v>
      </c>
      <c r="G13339" t="s">
        <v>171</v>
      </c>
      <c r="H13339">
        <v>19</v>
      </c>
      <c r="I13339">
        <v>10</v>
      </c>
      <c r="J13339" t="s">
        <v>140</v>
      </c>
      <c r="K13339" t="s">
        <v>25</v>
      </c>
      <c r="L13339" t="str">
        <f>_xlfn.XLOOKUP(Table1[[#This Row],[TeamFavoriteID]],Table2[team_id],Table2[team_name],_xlfn.XLOOKUP(Table1[[#This Row],[TeamFavoriteID]],Table2[team_id_pfr],Table2[team_name],"Even"))</f>
        <v>Houston Oilers</v>
      </c>
      <c r="M13339">
        <v>-2.5</v>
      </c>
      <c r="N13339">
        <f>IF(Table1[[#This Row],[TeamFavorite]]=Table1[[#This Row],[TeamHome]],Table1[[#This Row],[ScoreAway]]-Table1[[#This Row],[ScoreHome]],Table1[[#This Row],[ScoreHome]]-Table1[[#This Row],[ScoreAway]])</f>
        <v>9</v>
      </c>
      <c r="O13339">
        <f>IF(Table1[[#This Row],[SpreadActual]]&lt;Table1[[#This Row],[SpreadFavorite]],1,0)</f>
        <v>0</v>
      </c>
      <c r="P13339">
        <v>42.5</v>
      </c>
      <c r="Q13339" t="s">
        <v>172</v>
      </c>
      <c r="R13339" t="b">
        <v>0</v>
      </c>
    </row>
    <row r="13340" spans="1:22" x14ac:dyDescent="0.2">
      <c r="A13340" s="1">
        <v>44857</v>
      </c>
      <c r="B13340">
        <v>2022</v>
      </c>
      <c r="C13340">
        <f>_xlfn.MAXIFS(Table1[ScheduleWeekWritten],Table1[ScheduleSeason],Table1[[#This Row],[ScheduleSeason]])</f>
        <v>18</v>
      </c>
      <c r="D13340">
        <v>7</v>
      </c>
      <c r="E13340" cm="1">
        <f t="array" ref="E13340">_xlfn.XLOOKUP(Table1[[#This Row],[ScheduleWeekWritten]],Table3[Game],100+Table3[Increase],Table1[[#This Row],[ScheduleWeekWritten]])</f>
        <v>7</v>
      </c>
      <c r="F13340" t="b">
        <v>0</v>
      </c>
      <c r="G13340" t="s">
        <v>227</v>
      </c>
      <c r="H13340">
        <v>23</v>
      </c>
      <c r="I13340">
        <v>21</v>
      </c>
      <c r="J13340" t="s">
        <v>33</v>
      </c>
      <c r="K13340" t="s">
        <v>35</v>
      </c>
      <c r="L13340" t="str">
        <f>_xlfn.XLOOKUP(Table1[[#This Row],[TeamFavoriteID]],Table2[team_id],Table2[team_name],_xlfn.XLOOKUP(Table1[[#This Row],[TeamFavoriteID]],Table2[team_id_pfr],Table2[team_name],"Even"))</f>
        <v>Green Bay Packers</v>
      </c>
      <c r="M13340">
        <v>-4</v>
      </c>
      <c r="N13340">
        <f>IF(Table1[[#This Row],[TeamFavorite]]=Table1[[#This Row],[TeamHome]],Table1[[#This Row],[ScoreAway]]-Table1[[#This Row],[ScoreHome]],Table1[[#This Row],[ScoreHome]]-Table1[[#This Row],[ScoreAway]])</f>
        <v>2</v>
      </c>
      <c r="O13340">
        <f>IF(Table1[[#This Row],[SpreadActual]]&lt;Table1[[#This Row],[SpreadFavorite]],1,0)</f>
        <v>0</v>
      </c>
      <c r="P13340">
        <v>41.5</v>
      </c>
      <c r="Q13340" t="s">
        <v>165</v>
      </c>
      <c r="R13340" t="b">
        <v>0</v>
      </c>
    </row>
    <row r="13341" spans="1:22" x14ac:dyDescent="0.2">
      <c r="A13341" s="1">
        <v>44858</v>
      </c>
      <c r="B13341">
        <v>2022</v>
      </c>
      <c r="C13341">
        <f>_xlfn.MAXIFS(Table1[ScheduleWeekWritten],Table1[ScheduleSeason],Table1[[#This Row],[ScheduleSeason]])</f>
        <v>18</v>
      </c>
      <c r="D13341">
        <v>7</v>
      </c>
      <c r="E13341" cm="1">
        <f t="array" ref="E13341">_xlfn.XLOOKUP(Table1[[#This Row],[ScheduleWeekWritten]],Table3[Game],100+Table3[Increase],Table1[[#This Row],[ScheduleWeekWritten]])</f>
        <v>7</v>
      </c>
      <c r="F13341" t="b">
        <v>0</v>
      </c>
      <c r="G13341" t="s">
        <v>115</v>
      </c>
      <c r="H13341">
        <v>14</v>
      </c>
      <c r="I13341">
        <v>33</v>
      </c>
      <c r="J13341" t="s">
        <v>46</v>
      </c>
      <c r="K13341" t="s">
        <v>70</v>
      </c>
      <c r="L13341" t="str">
        <f>_xlfn.XLOOKUP(Table1[[#This Row],[TeamFavoriteID]],Table2[team_id],Table2[team_name],_xlfn.XLOOKUP(Table1[[#This Row],[TeamFavoriteID]],Table2[team_id_pfr],Table2[team_name],"Even"))</f>
        <v>Boston Patriots</v>
      </c>
      <c r="M13341">
        <v>-8.5</v>
      </c>
      <c r="N13341">
        <f>IF(Table1[[#This Row],[TeamFavorite]]=Table1[[#This Row],[TeamHome]],Table1[[#This Row],[ScoreAway]]-Table1[[#This Row],[ScoreHome]],Table1[[#This Row],[ScoreHome]]-Table1[[#This Row],[ScoreAway]])</f>
        <v>-19</v>
      </c>
      <c r="O13341">
        <f>IF(Table1[[#This Row],[SpreadActual]]&lt;Table1[[#This Row],[SpreadFavorite]],1,0)</f>
        <v>1</v>
      </c>
      <c r="P13341">
        <v>40</v>
      </c>
      <c r="Q13341" t="s">
        <v>179</v>
      </c>
      <c r="R13341" t="b">
        <v>0</v>
      </c>
    </row>
    <row r="13342" spans="1:22" x14ac:dyDescent="0.2">
      <c r="A13342" s="1">
        <v>44861</v>
      </c>
      <c r="B13342">
        <v>2022</v>
      </c>
      <c r="C13342">
        <f>_xlfn.MAXIFS(Table1[ScheduleWeekWritten],Table1[ScheduleSeason],Table1[[#This Row],[ScheduleSeason]])</f>
        <v>18</v>
      </c>
      <c r="D13342">
        <v>8</v>
      </c>
      <c r="E13342" cm="1">
        <f t="array" ref="E13342">_xlfn.XLOOKUP(Table1[[#This Row],[ScheduleWeekWritten]],Table3[Game],100+Table3[Increase],Table1[[#This Row],[ScheduleWeekWritten]])</f>
        <v>8</v>
      </c>
      <c r="F13342" t="b">
        <v>0</v>
      </c>
      <c r="G13342" t="s">
        <v>127</v>
      </c>
      <c r="H13342">
        <v>22</v>
      </c>
      <c r="I13342">
        <v>27</v>
      </c>
      <c r="J13342" t="s">
        <v>158</v>
      </c>
      <c r="K13342" t="s">
        <v>133</v>
      </c>
      <c r="L13342" t="str">
        <f>_xlfn.XLOOKUP(Table1[[#This Row],[TeamFavoriteID]],Table2[team_id],Table2[team_name],_xlfn.XLOOKUP(Table1[[#This Row],[TeamFavoriteID]],Table2[team_id_pfr],Table2[team_name],"Even"))</f>
        <v>Tampa Bay Buccaneers</v>
      </c>
      <c r="M13342">
        <v>-2</v>
      </c>
      <c r="N13342">
        <f>IF(Table1[[#This Row],[TeamFavorite]]=Table1[[#This Row],[TeamHome]],Table1[[#This Row],[ScoreAway]]-Table1[[#This Row],[ScoreHome]],Table1[[#This Row],[ScoreHome]]-Table1[[#This Row],[ScoreAway]])</f>
        <v>5</v>
      </c>
      <c r="O13342">
        <f>IF(Table1[[#This Row],[SpreadActual]]&lt;Table1[[#This Row],[SpreadFavorite]],1,0)</f>
        <v>0</v>
      </c>
      <c r="P13342">
        <v>46</v>
      </c>
      <c r="Q13342" t="s">
        <v>168</v>
      </c>
      <c r="R13342" t="b">
        <v>0</v>
      </c>
    </row>
    <row r="13343" spans="1:22" x14ac:dyDescent="0.2">
      <c r="A13343" s="1">
        <v>44864</v>
      </c>
      <c r="B13343">
        <v>2022</v>
      </c>
      <c r="C13343">
        <f>_xlfn.MAXIFS(Table1[ScheduleWeekWritten],Table1[ScheduleSeason],Table1[[#This Row],[ScheduleSeason]])</f>
        <v>18</v>
      </c>
      <c r="D13343">
        <v>8</v>
      </c>
      <c r="E13343" cm="1">
        <f t="array" ref="E13343">_xlfn.XLOOKUP(Table1[[#This Row],[ScheduleWeekWritten]],Table3[Game],100+Table3[Increase],Table1[[#This Row],[ScheduleWeekWritten]])</f>
        <v>8</v>
      </c>
      <c r="F13343" t="b">
        <v>0</v>
      </c>
      <c r="G13343" t="s">
        <v>38</v>
      </c>
      <c r="H13343">
        <v>37</v>
      </c>
      <c r="I13343">
        <v>34</v>
      </c>
      <c r="J13343" t="s">
        <v>152</v>
      </c>
      <c r="K13343" t="s">
        <v>109</v>
      </c>
      <c r="L13343" t="str">
        <f>_xlfn.XLOOKUP(Table1[[#This Row],[TeamFavoriteID]],Table2[team_id],Table2[team_name],_xlfn.XLOOKUP(Table1[[#This Row],[TeamFavoriteID]],Table2[team_id_pfr],Table2[team_name],"Even"))</f>
        <v>Atlanta Falcons</v>
      </c>
      <c r="M13343">
        <v>-4</v>
      </c>
      <c r="N13343">
        <f>IF(Table1[[#This Row],[TeamFavorite]]=Table1[[#This Row],[TeamHome]],Table1[[#This Row],[ScoreAway]]-Table1[[#This Row],[ScoreHome]],Table1[[#This Row],[ScoreHome]]-Table1[[#This Row],[ScoreAway]])</f>
        <v>-3</v>
      </c>
      <c r="O13343">
        <f>IF(Table1[[#This Row],[SpreadActual]]&lt;Table1[[#This Row],[SpreadFavorite]],1,0)</f>
        <v>0</v>
      </c>
      <c r="P13343">
        <v>41</v>
      </c>
      <c r="Q13343" t="s">
        <v>213</v>
      </c>
      <c r="R13343" t="b">
        <v>0</v>
      </c>
      <c r="S13343">
        <v>72</v>
      </c>
      <c r="T13343">
        <v>0</v>
      </c>
      <c r="V13343" t="s">
        <v>103</v>
      </c>
    </row>
    <row r="13344" spans="1:22" x14ac:dyDescent="0.2">
      <c r="A13344" s="1">
        <v>44864</v>
      </c>
      <c r="B13344">
        <v>2022</v>
      </c>
      <c r="C13344">
        <f>_xlfn.MAXIFS(Table1[ScheduleWeekWritten],Table1[ScheduleSeason],Table1[[#This Row],[ScheduleSeason]])</f>
        <v>18</v>
      </c>
      <c r="D13344">
        <v>8</v>
      </c>
      <c r="E13344" cm="1">
        <f t="array" ref="E13344">_xlfn.XLOOKUP(Table1[[#This Row],[ScheduleWeekWritten]],Table3[Game],100+Table3[Increase],Table1[[#This Row],[ScheduleWeekWritten]])</f>
        <v>8</v>
      </c>
      <c r="F13344" t="b">
        <v>0</v>
      </c>
      <c r="G13344" t="s">
        <v>28</v>
      </c>
      <c r="H13344">
        <v>27</v>
      </c>
      <c r="I13344">
        <v>17</v>
      </c>
      <c r="J13344" t="s">
        <v>33</v>
      </c>
      <c r="K13344" t="s">
        <v>43</v>
      </c>
      <c r="L13344" t="str">
        <f>_xlfn.XLOOKUP(Table1[[#This Row],[TeamFavoriteID]],Table2[team_id],Table2[team_name],_xlfn.XLOOKUP(Table1[[#This Row],[TeamFavoriteID]],Table2[team_id_pfr],Table2[team_name],"Even"))</f>
        <v>Buffalo Bills</v>
      </c>
      <c r="M13344">
        <v>-10.5</v>
      </c>
      <c r="N13344">
        <f>IF(Table1[[#This Row],[TeamFavorite]]=Table1[[#This Row],[TeamHome]],Table1[[#This Row],[ScoreAway]]-Table1[[#This Row],[ScoreHome]],Table1[[#This Row],[ScoreHome]]-Table1[[#This Row],[ScoreAway]])</f>
        <v>-10</v>
      </c>
      <c r="O13344">
        <f>IF(Table1[[#This Row],[SpreadActual]]&lt;Table1[[#This Row],[SpreadFavorite]],1,0)</f>
        <v>0</v>
      </c>
      <c r="P13344">
        <v>47</v>
      </c>
      <c r="Q13344" t="s">
        <v>222</v>
      </c>
      <c r="R13344" t="b">
        <v>0</v>
      </c>
    </row>
    <row r="13345" spans="1:22" x14ac:dyDescent="0.2">
      <c r="A13345" s="1">
        <v>44864</v>
      </c>
      <c r="B13345">
        <v>2022</v>
      </c>
      <c r="C13345">
        <f>_xlfn.MAXIFS(Table1[ScheduleWeekWritten],Table1[ScheduleSeason],Table1[[#This Row],[ScheduleSeason]])</f>
        <v>18</v>
      </c>
      <c r="D13345">
        <v>8</v>
      </c>
      <c r="E13345" cm="1">
        <f t="array" ref="E13345">_xlfn.XLOOKUP(Table1[[#This Row],[ScheduleWeekWritten]],Table3[Game],100+Table3[Increase],Table1[[#This Row],[ScheduleWeekWritten]])</f>
        <v>8</v>
      </c>
      <c r="F13345" t="b">
        <v>0</v>
      </c>
      <c r="G13345" t="s">
        <v>67</v>
      </c>
      <c r="H13345">
        <v>49</v>
      </c>
      <c r="I13345">
        <v>29</v>
      </c>
      <c r="J13345" t="s">
        <v>46</v>
      </c>
      <c r="K13345" t="s">
        <v>68</v>
      </c>
      <c r="L13345" t="str">
        <f>_xlfn.XLOOKUP(Table1[[#This Row],[TeamFavoriteID]],Table2[team_id],Table2[team_name],_xlfn.XLOOKUP(Table1[[#This Row],[TeamFavoriteID]],Table2[team_id_pfr],Table2[team_name],"Even"))</f>
        <v>Dallas Cowboys</v>
      </c>
      <c r="M13345">
        <v>-10</v>
      </c>
      <c r="N13345">
        <f>IF(Table1[[#This Row],[TeamFavorite]]=Table1[[#This Row],[TeamHome]],Table1[[#This Row],[ScoreAway]]-Table1[[#This Row],[ScoreHome]],Table1[[#This Row],[ScoreHome]]-Table1[[#This Row],[ScoreAway]])</f>
        <v>-20</v>
      </c>
      <c r="O13345">
        <f>IF(Table1[[#This Row],[SpreadActual]]&lt;Table1[[#This Row],[SpreadFavorite]],1,0)</f>
        <v>1</v>
      </c>
      <c r="P13345">
        <v>42.5</v>
      </c>
      <c r="Q13345" t="s">
        <v>208</v>
      </c>
      <c r="R13345" t="b">
        <v>0</v>
      </c>
      <c r="S13345">
        <v>72</v>
      </c>
      <c r="T13345">
        <v>0</v>
      </c>
      <c r="V13345" t="s">
        <v>103</v>
      </c>
    </row>
    <row r="13346" spans="1:22" x14ac:dyDescent="0.2">
      <c r="A13346" s="1">
        <v>44864</v>
      </c>
      <c r="B13346">
        <v>2022</v>
      </c>
      <c r="C13346">
        <f>_xlfn.MAXIFS(Table1[ScheduleWeekWritten],Table1[ScheduleSeason],Table1[[#This Row],[ScheduleSeason]])</f>
        <v>18</v>
      </c>
      <c r="D13346">
        <v>8</v>
      </c>
      <c r="E13346" cm="1">
        <f t="array" ref="E13346">_xlfn.XLOOKUP(Table1[[#This Row],[ScheduleWeekWritten]],Table3[Game],100+Table3[Increase],Table1[[#This Row],[ScheduleWeekWritten]])</f>
        <v>8</v>
      </c>
      <c r="F13346" t="b">
        <v>0</v>
      </c>
      <c r="G13346" t="s">
        <v>45</v>
      </c>
      <c r="H13346">
        <v>27</v>
      </c>
      <c r="I13346">
        <v>31</v>
      </c>
      <c r="J13346" t="s">
        <v>19</v>
      </c>
      <c r="K13346" t="s">
        <v>91</v>
      </c>
      <c r="L13346" t="str">
        <f>_xlfn.XLOOKUP(Table1[[#This Row],[TeamFavoriteID]],Table2[team_id],Table2[team_name],_xlfn.XLOOKUP(Table1[[#This Row],[TeamFavoriteID]],Table2[team_id_pfr],Table2[team_name],"Even"))</f>
        <v>Miami Dolphins</v>
      </c>
      <c r="M13346">
        <v>-3.5</v>
      </c>
      <c r="N13346">
        <f>IF(Table1[[#This Row],[TeamFavorite]]=Table1[[#This Row],[TeamHome]],Table1[[#This Row],[ScoreAway]]-Table1[[#This Row],[ScoreHome]],Table1[[#This Row],[ScoreHome]]-Table1[[#This Row],[ScoreAway]])</f>
        <v>-4</v>
      </c>
      <c r="O13346">
        <f>IF(Table1[[#This Row],[SpreadActual]]&lt;Table1[[#This Row],[SpreadFavorite]],1,0)</f>
        <v>1</v>
      </c>
      <c r="P13346">
        <v>52</v>
      </c>
      <c r="Q13346" t="s">
        <v>181</v>
      </c>
      <c r="R13346" t="b">
        <v>0</v>
      </c>
      <c r="S13346">
        <v>72</v>
      </c>
      <c r="T13346">
        <v>0</v>
      </c>
      <c r="V13346" t="s">
        <v>103</v>
      </c>
    </row>
    <row r="13347" spans="1:22" x14ac:dyDescent="0.2">
      <c r="A13347" s="1">
        <v>44864</v>
      </c>
      <c r="B13347">
        <v>2022</v>
      </c>
      <c r="C13347">
        <f>_xlfn.MAXIFS(Table1[ScheduleWeekWritten],Table1[ScheduleSeason],Table1[[#This Row],[ScheduleSeason]])</f>
        <v>18</v>
      </c>
      <c r="D13347">
        <v>8</v>
      </c>
      <c r="E13347" cm="1">
        <f t="array" ref="E13347">_xlfn.XLOOKUP(Table1[[#This Row],[ScheduleWeekWritten]],Table3[Game],100+Table3[Increase],Table1[[#This Row],[ScheduleWeekWritten]])</f>
        <v>8</v>
      </c>
      <c r="F13347" t="b">
        <v>0</v>
      </c>
      <c r="G13347" t="s">
        <v>177</v>
      </c>
      <c r="H13347">
        <v>10</v>
      </c>
      <c r="I13347">
        <v>17</v>
      </c>
      <c r="J13347" t="s">
        <v>171</v>
      </c>
      <c r="K13347" t="s">
        <v>25</v>
      </c>
      <c r="L13347" t="str">
        <f>_xlfn.XLOOKUP(Table1[[#This Row],[TeamFavoriteID]],Table2[team_id],Table2[team_name],_xlfn.XLOOKUP(Table1[[#This Row],[TeamFavoriteID]],Table2[team_id_pfr],Table2[team_name],"Even"))</f>
        <v>Houston Oilers</v>
      </c>
      <c r="M13347">
        <v>-1</v>
      </c>
      <c r="N13347">
        <f>IF(Table1[[#This Row],[TeamFavorite]]=Table1[[#This Row],[TeamHome]],Table1[[#This Row],[ScoreAway]]-Table1[[#This Row],[ScoreHome]],Table1[[#This Row],[ScoreHome]]-Table1[[#This Row],[ScoreAway]])</f>
        <v>-7</v>
      </c>
      <c r="O13347">
        <f>IF(Table1[[#This Row],[SpreadActual]]&lt;Table1[[#This Row],[SpreadFavorite]],1,0)</f>
        <v>1</v>
      </c>
      <c r="P13347">
        <v>39.5</v>
      </c>
      <c r="Q13347" t="s">
        <v>207</v>
      </c>
      <c r="R13347" t="b">
        <v>0</v>
      </c>
      <c r="S13347">
        <v>72</v>
      </c>
      <c r="T13347">
        <v>0</v>
      </c>
      <c r="V13347" t="s">
        <v>103</v>
      </c>
    </row>
    <row r="13348" spans="1:22" x14ac:dyDescent="0.2">
      <c r="A13348" s="1">
        <v>44864</v>
      </c>
      <c r="B13348">
        <v>2022</v>
      </c>
      <c r="C13348">
        <f>_xlfn.MAXIFS(Table1[ScheduleWeekWritten],Table1[ScheduleSeason],Table1[[#This Row],[ScheduleSeason]])</f>
        <v>18</v>
      </c>
      <c r="D13348">
        <v>8</v>
      </c>
      <c r="E13348" cm="1">
        <f t="array" ref="E13348">_xlfn.XLOOKUP(Table1[[#This Row],[ScheduleWeekWritten]],Table3[Game],100+Table3[Increase],Table1[[#This Row],[ScheduleWeekWritten]])</f>
        <v>8</v>
      </c>
      <c r="F13348" t="b">
        <v>0</v>
      </c>
      <c r="G13348" t="s">
        <v>140</v>
      </c>
      <c r="H13348">
        <v>16</v>
      </c>
      <c r="I13348">
        <v>17</v>
      </c>
      <c r="J13348" t="s">
        <v>227</v>
      </c>
      <c r="K13348" t="s">
        <v>72</v>
      </c>
      <c r="L13348" t="str">
        <f>_xlfn.XLOOKUP(Table1[[#This Row],[TeamFavoriteID]],Table2[team_id],Table2[team_name],_xlfn.XLOOKUP(Table1[[#This Row],[TeamFavoriteID]],Table2[team_id_pfr],Table2[team_name],"Even"))</f>
        <v>Baltimore Colts</v>
      </c>
      <c r="M13348">
        <v>-3</v>
      </c>
      <c r="N13348">
        <f>IF(Table1[[#This Row],[TeamFavorite]]=Table1[[#This Row],[TeamHome]],Table1[[#This Row],[ScoreAway]]-Table1[[#This Row],[ScoreHome]],Table1[[#This Row],[ScoreHome]]-Table1[[#This Row],[ScoreAway]])</f>
        <v>-1</v>
      </c>
      <c r="O13348">
        <f>IF(Table1[[#This Row],[SpreadActual]]&lt;Table1[[#This Row],[SpreadFavorite]],1,0)</f>
        <v>0</v>
      </c>
      <c r="P13348">
        <v>40</v>
      </c>
      <c r="Q13348" t="s">
        <v>190</v>
      </c>
      <c r="R13348" t="b">
        <v>0</v>
      </c>
      <c r="S13348">
        <v>72</v>
      </c>
      <c r="T13348">
        <v>0</v>
      </c>
      <c r="V13348" t="s">
        <v>103</v>
      </c>
    </row>
    <row r="13349" spans="1:22" x14ac:dyDescent="0.2">
      <c r="A13349" s="1">
        <v>44864</v>
      </c>
      <c r="B13349">
        <v>2022</v>
      </c>
      <c r="C13349">
        <f>_xlfn.MAXIFS(Table1[ScheduleWeekWritten],Table1[ScheduleSeason],Table1[[#This Row],[ScheduleSeason]])</f>
        <v>18</v>
      </c>
      <c r="D13349">
        <v>8</v>
      </c>
      <c r="E13349" cm="1">
        <f t="array" ref="E13349">_xlfn.XLOOKUP(Table1[[#This Row],[ScheduleWeekWritten]],Table3[Game],100+Table3[Increase],Table1[[#This Row],[ScheduleWeekWritten]])</f>
        <v>8</v>
      </c>
      <c r="F13349" t="b">
        <v>0</v>
      </c>
      <c r="G13349" t="s">
        <v>154</v>
      </c>
      <c r="H13349">
        <v>17</v>
      </c>
      <c r="I13349">
        <v>21</v>
      </c>
      <c r="J13349" t="s">
        <v>24</v>
      </c>
      <c r="K13349" t="s">
        <v>161</v>
      </c>
      <c r="L13349" t="str">
        <f>_xlfn.XLOOKUP(Table1[[#This Row],[TeamFavoriteID]],Table2[team_id],Table2[team_name],_xlfn.XLOOKUP(Table1[[#This Row],[TeamFavoriteID]],Table2[team_id_pfr],Table2[team_name],"Even"))</f>
        <v>Jacksonville Jaguars</v>
      </c>
      <c r="M13349">
        <v>-1</v>
      </c>
      <c r="N13349">
        <f>IF(Table1[[#This Row],[TeamFavorite]]=Table1[[#This Row],[TeamHome]],Table1[[#This Row],[ScoreAway]]-Table1[[#This Row],[ScoreHome]],Table1[[#This Row],[ScoreHome]]-Table1[[#This Row],[ScoreAway]])</f>
        <v>4</v>
      </c>
      <c r="O13349">
        <f>IF(Table1[[#This Row],[SpreadActual]]&lt;Table1[[#This Row],[SpreadFavorite]],1,0)</f>
        <v>0</v>
      </c>
      <c r="P13349">
        <v>40.5</v>
      </c>
      <c r="Q13349" t="s">
        <v>189</v>
      </c>
      <c r="R13349" t="b">
        <v>1</v>
      </c>
    </row>
    <row r="13350" spans="1:22" x14ac:dyDescent="0.2">
      <c r="A13350" s="1">
        <v>44864</v>
      </c>
      <c r="B13350">
        <v>2022</v>
      </c>
      <c r="C13350">
        <f>_xlfn.MAXIFS(Table1[ScheduleWeekWritten],Table1[ScheduleSeason],Table1[[#This Row],[ScheduleSeason]])</f>
        <v>18</v>
      </c>
      <c r="D13350">
        <v>8</v>
      </c>
      <c r="E13350" cm="1">
        <f t="array" ref="E13350">_xlfn.XLOOKUP(Table1[[#This Row],[ScheduleWeekWritten]],Table3[Game],100+Table3[Increase],Table1[[#This Row],[ScheduleWeekWritten]])</f>
        <v>8</v>
      </c>
      <c r="F13350" t="b">
        <v>0</v>
      </c>
      <c r="G13350" t="s">
        <v>39</v>
      </c>
      <c r="H13350">
        <v>14</v>
      </c>
      <c r="I13350">
        <v>31</v>
      </c>
      <c r="J13350" t="s">
        <v>53</v>
      </c>
      <c r="K13350" t="s">
        <v>40</v>
      </c>
      <c r="L13350" t="str">
        <f>_xlfn.XLOOKUP(Table1[[#This Row],[TeamFavoriteID]],Table2[team_id],Table2[team_name],_xlfn.XLOOKUP(Table1[[#This Row],[TeamFavoriteID]],Table2[team_id_pfr],Table2[team_name],"Even"))</f>
        <v>Los Angeles Rams</v>
      </c>
      <c r="M13350">
        <v>-1</v>
      </c>
      <c r="N13350">
        <f>IF(Table1[[#This Row],[TeamFavorite]]=Table1[[#This Row],[TeamHome]],Table1[[#This Row],[ScoreAway]]-Table1[[#This Row],[ScoreHome]],Table1[[#This Row],[ScoreHome]]-Table1[[#This Row],[ScoreAway]])</f>
        <v>17</v>
      </c>
      <c r="O13350">
        <f>IF(Table1[[#This Row],[SpreadActual]]&lt;Table1[[#This Row],[SpreadFavorite]],1,0)</f>
        <v>0</v>
      </c>
      <c r="P13350">
        <v>42</v>
      </c>
      <c r="Q13350" t="s">
        <v>218</v>
      </c>
      <c r="R13350" t="b">
        <v>0</v>
      </c>
      <c r="S13350">
        <v>72</v>
      </c>
      <c r="T13350">
        <v>0</v>
      </c>
      <c r="V13350" t="s">
        <v>103</v>
      </c>
    </row>
    <row r="13351" spans="1:22" x14ac:dyDescent="0.2">
      <c r="A13351" s="1">
        <v>44864</v>
      </c>
      <c r="B13351">
        <v>2022</v>
      </c>
      <c r="C13351">
        <f>_xlfn.MAXIFS(Table1[ScheduleWeekWritten],Table1[ScheduleSeason],Table1[[#This Row],[ScheduleSeason]])</f>
        <v>18</v>
      </c>
      <c r="D13351">
        <v>8</v>
      </c>
      <c r="E13351" cm="1">
        <f t="array" ref="E13351">_xlfn.XLOOKUP(Table1[[#This Row],[ScheduleWeekWritten]],Table3[Game],100+Table3[Increase],Table1[[#This Row],[ScheduleWeekWritten]])</f>
        <v>8</v>
      </c>
      <c r="F13351" t="b">
        <v>0</v>
      </c>
      <c r="G13351" t="s">
        <v>54</v>
      </c>
      <c r="H13351">
        <v>34</v>
      </c>
      <c r="I13351">
        <v>26</v>
      </c>
      <c r="J13351" t="s">
        <v>149</v>
      </c>
      <c r="K13351" t="s">
        <v>55</v>
      </c>
      <c r="L13351" t="str">
        <f>_xlfn.XLOOKUP(Table1[[#This Row],[TeamFavoriteID]],Table2[team_id],Table2[team_name],_xlfn.XLOOKUP(Table1[[#This Row],[TeamFavoriteID]],Table2[team_id_pfr],Table2[team_name],"Even"))</f>
        <v>Minnesota Vikings</v>
      </c>
      <c r="M13351">
        <v>-4</v>
      </c>
      <c r="N13351">
        <f>IF(Table1[[#This Row],[TeamFavorite]]=Table1[[#This Row],[TeamHome]],Table1[[#This Row],[ScoreAway]]-Table1[[#This Row],[ScoreHome]],Table1[[#This Row],[ScoreHome]]-Table1[[#This Row],[ScoreAway]])</f>
        <v>-8</v>
      </c>
      <c r="O13351">
        <f>IF(Table1[[#This Row],[SpreadActual]]&lt;Table1[[#This Row],[SpreadFavorite]],1,0)</f>
        <v>1</v>
      </c>
      <c r="P13351">
        <v>48.5</v>
      </c>
      <c r="Q13351" t="s">
        <v>205</v>
      </c>
      <c r="R13351" t="b">
        <v>0</v>
      </c>
      <c r="S13351">
        <v>72</v>
      </c>
      <c r="T13351">
        <v>0</v>
      </c>
      <c r="V13351" t="s">
        <v>103</v>
      </c>
    </row>
    <row r="13352" spans="1:22" x14ac:dyDescent="0.2">
      <c r="A13352" s="1">
        <v>44864</v>
      </c>
      <c r="B13352">
        <v>2022</v>
      </c>
      <c r="C13352">
        <f>_xlfn.MAXIFS(Table1[ScheduleWeekWritten],Table1[ScheduleSeason],Table1[[#This Row],[ScheduleSeason]])</f>
        <v>18</v>
      </c>
      <c r="D13352">
        <v>8</v>
      </c>
      <c r="E13352" cm="1">
        <f t="array" ref="E13352">_xlfn.XLOOKUP(Table1[[#This Row],[ScheduleWeekWritten]],Table3[Game],100+Table3[Increase],Table1[[#This Row],[ScheduleWeekWritten]])</f>
        <v>8</v>
      </c>
      <c r="F13352" t="b">
        <v>0</v>
      </c>
      <c r="G13352" t="s">
        <v>95</v>
      </c>
      <c r="H13352">
        <v>24</v>
      </c>
      <c r="I13352">
        <v>0</v>
      </c>
      <c r="J13352" t="s">
        <v>217</v>
      </c>
      <c r="K13352" t="s">
        <v>21</v>
      </c>
      <c r="L13352" t="str">
        <f>_xlfn.XLOOKUP(Table1[[#This Row],[TeamFavoriteID]],Table2[team_id],Table2[team_name],_xlfn.XLOOKUP(Table1[[#This Row],[TeamFavoriteID]],Table2[team_id_pfr],Table2[team_name],"Even"))</f>
        <v>Las Vegas Raiders</v>
      </c>
      <c r="M13352">
        <v>-1</v>
      </c>
      <c r="N13352">
        <f>IF(Table1[[#This Row],[TeamFavorite]]=Table1[[#This Row],[TeamHome]],Table1[[#This Row],[ScoreAway]]-Table1[[#This Row],[ScoreHome]],Table1[[#This Row],[ScoreHome]]-Table1[[#This Row],[ScoreAway]])</f>
        <v>24</v>
      </c>
      <c r="O13352">
        <f>IF(Table1[[#This Row],[SpreadActual]]&lt;Table1[[#This Row],[SpreadFavorite]],1,0)</f>
        <v>0</v>
      </c>
      <c r="P13352">
        <v>48.5</v>
      </c>
      <c r="Q13352" t="s">
        <v>225</v>
      </c>
      <c r="R13352" t="b">
        <v>0</v>
      </c>
      <c r="S13352">
        <v>72</v>
      </c>
      <c r="T13352">
        <v>0</v>
      </c>
      <c r="V13352" t="s">
        <v>103</v>
      </c>
    </row>
    <row r="13353" spans="1:22" x14ac:dyDescent="0.2">
      <c r="A13353" s="1">
        <v>44864</v>
      </c>
      <c r="B13353">
        <v>2022</v>
      </c>
      <c r="C13353">
        <f>_xlfn.MAXIFS(Table1[ScheduleWeekWritten],Table1[ScheduleSeason],Table1[[#This Row],[ScheduleSeason]])</f>
        <v>18</v>
      </c>
      <c r="D13353">
        <v>8</v>
      </c>
      <c r="E13353" cm="1">
        <f t="array" ref="E13353">_xlfn.XLOOKUP(Table1[[#This Row],[ScheduleWeekWritten]],Table3[Game],100+Table3[Increase],Table1[[#This Row],[ScheduleWeekWritten]])</f>
        <v>8</v>
      </c>
      <c r="F13353" t="b">
        <v>0</v>
      </c>
      <c r="G13353" t="s">
        <v>31</v>
      </c>
      <c r="H13353">
        <v>17</v>
      </c>
      <c r="I13353">
        <v>22</v>
      </c>
      <c r="J13353" t="s">
        <v>115</v>
      </c>
      <c r="K13353" t="s">
        <v>70</v>
      </c>
      <c r="L13353" t="str">
        <f>_xlfn.XLOOKUP(Table1[[#This Row],[TeamFavoriteID]],Table2[team_id],Table2[team_name],_xlfn.XLOOKUP(Table1[[#This Row],[TeamFavoriteID]],Table2[team_id_pfr],Table2[team_name],"Even"))</f>
        <v>Boston Patriots</v>
      </c>
      <c r="M13353">
        <v>-3</v>
      </c>
      <c r="N13353">
        <f>IF(Table1[[#This Row],[TeamFavorite]]=Table1[[#This Row],[TeamHome]],Table1[[#This Row],[ScoreAway]]-Table1[[#This Row],[ScoreHome]],Table1[[#This Row],[ScoreHome]]-Table1[[#This Row],[ScoreAway]])</f>
        <v>-5</v>
      </c>
      <c r="O13353">
        <f>IF(Table1[[#This Row],[SpreadActual]]&lt;Table1[[#This Row],[SpreadFavorite]],1,0)</f>
        <v>1</v>
      </c>
      <c r="P13353">
        <v>40</v>
      </c>
      <c r="Q13353" t="s">
        <v>197</v>
      </c>
      <c r="R13353" t="b">
        <v>0</v>
      </c>
    </row>
    <row r="13354" spans="1:22" x14ac:dyDescent="0.2">
      <c r="A13354" s="1">
        <v>44864</v>
      </c>
      <c r="B13354">
        <v>2022</v>
      </c>
      <c r="C13354">
        <f>_xlfn.MAXIFS(Table1[ScheduleWeekWritten],Table1[ScheduleSeason],Table1[[#This Row],[ScheduleSeason]])</f>
        <v>18</v>
      </c>
      <c r="D13354">
        <v>8</v>
      </c>
      <c r="E13354" cm="1">
        <f t="array" ref="E13354">_xlfn.XLOOKUP(Table1[[#This Row],[ScheduleWeekWritten]],Table3[Game],100+Table3[Increase],Table1[[#This Row],[ScheduleWeekWritten]])</f>
        <v>8</v>
      </c>
      <c r="F13354" t="b">
        <v>0</v>
      </c>
      <c r="G13354" t="s">
        <v>58</v>
      </c>
      <c r="H13354">
        <v>35</v>
      </c>
      <c r="I13354">
        <v>13</v>
      </c>
      <c r="J13354" t="s">
        <v>49</v>
      </c>
      <c r="K13354" t="s">
        <v>77</v>
      </c>
      <c r="L13354" t="str">
        <f>_xlfn.XLOOKUP(Table1[[#This Row],[TeamFavoriteID]],Table2[team_id],Table2[team_name],_xlfn.XLOOKUP(Table1[[#This Row],[TeamFavoriteID]],Table2[team_id_pfr],Table2[team_name],"Even"))</f>
        <v>Philadelphia Eagles</v>
      </c>
      <c r="M13354">
        <v>-11.5</v>
      </c>
      <c r="N13354">
        <f>IF(Table1[[#This Row],[TeamFavorite]]=Table1[[#This Row],[TeamHome]],Table1[[#This Row],[ScoreAway]]-Table1[[#This Row],[ScoreHome]],Table1[[#This Row],[ScoreHome]]-Table1[[#This Row],[ScoreAway]])</f>
        <v>-22</v>
      </c>
      <c r="O13354">
        <f>IF(Table1[[#This Row],[SpreadActual]]&lt;Table1[[#This Row],[SpreadFavorite]],1,0)</f>
        <v>1</v>
      </c>
      <c r="P13354">
        <v>43</v>
      </c>
      <c r="Q13354" t="s">
        <v>183</v>
      </c>
      <c r="R13354" t="b">
        <v>0</v>
      </c>
    </row>
    <row r="13355" spans="1:22" x14ac:dyDescent="0.2">
      <c r="A13355" s="1">
        <v>44864</v>
      </c>
      <c r="B13355">
        <v>2022</v>
      </c>
      <c r="C13355">
        <f>_xlfn.MAXIFS(Table1[ScheduleWeekWritten],Table1[ScheduleSeason],Table1[[#This Row],[ScheduleSeason]])</f>
        <v>18</v>
      </c>
      <c r="D13355">
        <v>8</v>
      </c>
      <c r="E13355" cm="1">
        <f t="array" ref="E13355">_xlfn.XLOOKUP(Table1[[#This Row],[ScheduleWeekWritten]],Table3[Game],100+Table3[Increase],Table1[[#This Row],[ScheduleWeekWritten]])</f>
        <v>8</v>
      </c>
      <c r="F13355" t="b">
        <v>0</v>
      </c>
      <c r="G13355" t="s">
        <v>128</v>
      </c>
      <c r="H13355">
        <v>27</v>
      </c>
      <c r="I13355">
        <v>13</v>
      </c>
      <c r="J13355" t="s">
        <v>50</v>
      </c>
      <c r="K13355" t="s">
        <v>132</v>
      </c>
      <c r="L13355" t="str">
        <f>_xlfn.XLOOKUP(Table1[[#This Row],[TeamFavoriteID]],Table2[team_id],Table2[team_name],_xlfn.XLOOKUP(Table1[[#This Row],[TeamFavoriteID]],Table2[team_id_pfr],Table2[team_name],"Even"))</f>
        <v>Seattle Seahawks</v>
      </c>
      <c r="M13355">
        <v>-3</v>
      </c>
      <c r="N13355">
        <f>IF(Table1[[#This Row],[TeamFavorite]]=Table1[[#This Row],[TeamHome]],Table1[[#This Row],[ScoreAway]]-Table1[[#This Row],[ScoreHome]],Table1[[#This Row],[ScoreHome]]-Table1[[#This Row],[ScoreAway]])</f>
        <v>-14</v>
      </c>
      <c r="O13355">
        <f>IF(Table1[[#This Row],[SpreadActual]]&lt;Table1[[#This Row],[SpreadFavorite]],1,0)</f>
        <v>1</v>
      </c>
      <c r="P13355">
        <v>44.5</v>
      </c>
      <c r="Q13355" t="s">
        <v>223</v>
      </c>
      <c r="R13355" t="b">
        <v>0</v>
      </c>
    </row>
    <row r="13356" spans="1:22" x14ac:dyDescent="0.2">
      <c r="A13356" s="1">
        <v>44865</v>
      </c>
      <c r="B13356">
        <v>2022</v>
      </c>
      <c r="C13356">
        <f>_xlfn.MAXIFS(Table1[ScheduleWeekWritten],Table1[ScheduleSeason],Table1[[#This Row],[ScheduleSeason]])</f>
        <v>18</v>
      </c>
      <c r="D13356">
        <v>8</v>
      </c>
      <c r="E13356" cm="1">
        <f t="array" ref="E13356">_xlfn.XLOOKUP(Table1[[#This Row],[ScheduleWeekWritten]],Table3[Game],100+Table3[Increase],Table1[[#This Row],[ScheduleWeekWritten]])</f>
        <v>8</v>
      </c>
      <c r="F13356" t="b">
        <v>0</v>
      </c>
      <c r="G13356" t="s">
        <v>62</v>
      </c>
      <c r="H13356">
        <v>32</v>
      </c>
      <c r="I13356">
        <v>13</v>
      </c>
      <c r="J13356" t="s">
        <v>101</v>
      </c>
      <c r="K13356" t="s">
        <v>104</v>
      </c>
      <c r="L13356" t="str">
        <f>_xlfn.XLOOKUP(Table1[[#This Row],[TeamFavoriteID]],Table2[team_id],Table2[team_name],_xlfn.XLOOKUP(Table1[[#This Row],[TeamFavoriteID]],Table2[team_id_pfr],Table2[team_name],"Even"))</f>
        <v>Cincinnati Bengals</v>
      </c>
      <c r="M13356">
        <v>-3</v>
      </c>
      <c r="N13356">
        <f>IF(Table1[[#This Row],[TeamFavorite]]=Table1[[#This Row],[TeamHome]],Table1[[#This Row],[ScoreAway]]-Table1[[#This Row],[ScoreHome]],Table1[[#This Row],[ScoreHome]]-Table1[[#This Row],[ScoreAway]])</f>
        <v>19</v>
      </c>
      <c r="O13356">
        <f>IF(Table1[[#This Row],[SpreadActual]]&lt;Table1[[#This Row],[SpreadFavorite]],1,0)</f>
        <v>0</v>
      </c>
      <c r="P13356">
        <v>45</v>
      </c>
      <c r="Q13356" t="s">
        <v>170</v>
      </c>
      <c r="R13356" t="b">
        <v>0</v>
      </c>
    </row>
    <row r="13357" spans="1:22" x14ac:dyDescent="0.2">
      <c r="A13357" s="1">
        <v>44868</v>
      </c>
      <c r="B13357">
        <v>2022</v>
      </c>
      <c r="C13357">
        <f>_xlfn.MAXIFS(Table1[ScheduleWeekWritten],Table1[ScheduleSeason],Table1[[#This Row],[ScheduleSeason]])</f>
        <v>18</v>
      </c>
      <c r="D13357">
        <v>9</v>
      </c>
      <c r="E13357" cm="1">
        <f t="array" ref="E13357">_xlfn.XLOOKUP(Table1[[#This Row],[ScheduleWeekWritten]],Table3[Game],100+Table3[Increase],Table1[[#This Row],[ScheduleWeekWritten]])</f>
        <v>9</v>
      </c>
      <c r="F13357" t="b">
        <v>0</v>
      </c>
      <c r="G13357" t="s">
        <v>177</v>
      </c>
      <c r="H13357">
        <v>17</v>
      </c>
      <c r="I13357">
        <v>29</v>
      </c>
      <c r="J13357" t="s">
        <v>58</v>
      </c>
      <c r="K13357" t="s">
        <v>77</v>
      </c>
      <c r="L13357" t="str">
        <f>_xlfn.XLOOKUP(Table1[[#This Row],[TeamFavoriteID]],Table2[team_id],Table2[team_name],_xlfn.XLOOKUP(Table1[[#This Row],[TeamFavoriteID]],Table2[team_id_pfr],Table2[team_name],"Even"))</f>
        <v>Philadelphia Eagles</v>
      </c>
      <c r="M13357">
        <v>-14</v>
      </c>
      <c r="N13357">
        <f>IF(Table1[[#This Row],[TeamFavorite]]=Table1[[#This Row],[TeamHome]],Table1[[#This Row],[ScoreAway]]-Table1[[#This Row],[ScoreHome]],Table1[[#This Row],[ScoreHome]]-Table1[[#This Row],[ScoreAway]])</f>
        <v>-12</v>
      </c>
      <c r="O13357">
        <f>IF(Table1[[#This Row],[SpreadActual]]&lt;Table1[[#This Row],[SpreadFavorite]],1,0)</f>
        <v>0</v>
      </c>
      <c r="P13357">
        <v>45.5</v>
      </c>
      <c r="Q13357" t="s">
        <v>207</v>
      </c>
      <c r="R13357" t="b">
        <v>0</v>
      </c>
      <c r="S13357">
        <v>72</v>
      </c>
      <c r="T13357">
        <v>0</v>
      </c>
      <c r="V13357" t="s">
        <v>103</v>
      </c>
    </row>
    <row r="13358" spans="1:22" x14ac:dyDescent="0.2">
      <c r="A13358" s="1">
        <v>44871</v>
      </c>
      <c r="B13358">
        <v>2022</v>
      </c>
      <c r="C13358">
        <f>_xlfn.MAXIFS(Table1[ScheduleWeekWritten],Table1[ScheduleSeason],Table1[[#This Row],[ScheduleSeason]])</f>
        <v>18</v>
      </c>
      <c r="D13358">
        <v>9</v>
      </c>
      <c r="E13358" cm="1">
        <f t="array" ref="E13358">_xlfn.XLOOKUP(Table1[[#This Row],[ScheduleWeekWritten]],Table3[Game],100+Table3[Increase],Table1[[#This Row],[ScheduleWeekWritten]])</f>
        <v>9</v>
      </c>
      <c r="F13358" t="b">
        <v>0</v>
      </c>
      <c r="G13358" t="s">
        <v>149</v>
      </c>
      <c r="H13358">
        <v>21</v>
      </c>
      <c r="I13358">
        <v>31</v>
      </c>
      <c r="J13358" t="s">
        <v>128</v>
      </c>
      <c r="K13358" t="s">
        <v>59</v>
      </c>
      <c r="L13358" t="str">
        <f>_xlfn.XLOOKUP(Table1[[#This Row],[TeamFavoriteID]],Table2[team_id],Table2[team_name],_xlfn.XLOOKUP(Table1[[#This Row],[TeamFavoriteID]],Table2[team_id_pfr],Table2[team_name],"Even"))</f>
        <v>Arizona Cardinals</v>
      </c>
      <c r="M13358">
        <v>-2</v>
      </c>
      <c r="N13358">
        <f>IF(Table1[[#This Row],[TeamFavorite]]=Table1[[#This Row],[TeamHome]],Table1[[#This Row],[ScoreAway]]-Table1[[#This Row],[ScoreHome]],Table1[[#This Row],[ScoreHome]]-Table1[[#This Row],[ScoreAway]])</f>
        <v>10</v>
      </c>
      <c r="O13358">
        <f>IF(Table1[[#This Row],[SpreadActual]]&lt;Table1[[#This Row],[SpreadFavorite]],1,0)</f>
        <v>0</v>
      </c>
      <c r="P13358">
        <v>49</v>
      </c>
      <c r="Q13358" t="s">
        <v>221</v>
      </c>
      <c r="R13358" t="b">
        <v>0</v>
      </c>
      <c r="S13358">
        <v>72</v>
      </c>
      <c r="T13358">
        <v>0</v>
      </c>
      <c r="V13358" t="s">
        <v>103</v>
      </c>
    </row>
    <row r="13359" spans="1:22" x14ac:dyDescent="0.2">
      <c r="A13359" s="1">
        <v>44871</v>
      </c>
      <c r="B13359">
        <v>2022</v>
      </c>
      <c r="C13359">
        <f>_xlfn.MAXIFS(Table1[ScheduleWeekWritten],Table1[ScheduleSeason],Table1[[#This Row],[ScheduleSeason]])</f>
        <v>18</v>
      </c>
      <c r="D13359">
        <v>9</v>
      </c>
      <c r="E13359" cm="1">
        <f t="array" ref="E13359">_xlfn.XLOOKUP(Table1[[#This Row],[ScheduleWeekWritten]],Table3[Game],100+Table3[Increase],Table1[[#This Row],[ScheduleWeekWritten]])</f>
        <v>9</v>
      </c>
      <c r="F13359" t="b">
        <v>0</v>
      </c>
      <c r="G13359" t="s">
        <v>38</v>
      </c>
      <c r="H13359">
        <v>17</v>
      </c>
      <c r="I13359">
        <v>20</v>
      </c>
      <c r="J13359" t="s">
        <v>210</v>
      </c>
      <c r="K13359" t="s">
        <v>29</v>
      </c>
      <c r="L13359" t="str">
        <f>_xlfn.XLOOKUP(Table1[[#This Row],[TeamFavoriteID]],Table2[team_id],Table2[team_name],_xlfn.XLOOKUP(Table1[[#This Row],[TeamFavoriteID]],Table2[team_id_pfr],Table2[team_name],"Even"))</f>
        <v>Los Angeles Chargers</v>
      </c>
      <c r="M13359">
        <v>-2.5</v>
      </c>
      <c r="N13359">
        <f>IF(Table1[[#This Row],[TeamFavorite]]=Table1[[#This Row],[TeamHome]],Table1[[#This Row],[ScoreAway]]-Table1[[#This Row],[ScoreHome]],Table1[[#This Row],[ScoreHome]]-Table1[[#This Row],[ScoreAway]])</f>
        <v>-3</v>
      </c>
      <c r="O13359">
        <f>IF(Table1[[#This Row],[SpreadActual]]&lt;Table1[[#This Row],[SpreadFavorite]],1,0)</f>
        <v>1</v>
      </c>
      <c r="P13359">
        <v>49.5</v>
      </c>
      <c r="Q13359" t="s">
        <v>213</v>
      </c>
      <c r="R13359" t="b">
        <v>0</v>
      </c>
      <c r="S13359">
        <v>72</v>
      </c>
      <c r="T13359">
        <v>0</v>
      </c>
      <c r="V13359" t="s">
        <v>103</v>
      </c>
    </row>
    <row r="13360" spans="1:22" x14ac:dyDescent="0.2">
      <c r="A13360" s="1">
        <v>44871</v>
      </c>
      <c r="B13360">
        <v>2022</v>
      </c>
      <c r="C13360">
        <f>_xlfn.MAXIFS(Table1[ScheduleWeekWritten],Table1[ScheduleSeason],Table1[[#This Row],[ScheduleSeason]])</f>
        <v>18</v>
      </c>
      <c r="D13360">
        <v>9</v>
      </c>
      <c r="E13360" cm="1">
        <f t="array" ref="E13360">_xlfn.XLOOKUP(Table1[[#This Row],[ScheduleWeekWritten]],Table3[Game],100+Table3[Increase],Table1[[#This Row],[ScheduleWeekWritten]])</f>
        <v>9</v>
      </c>
      <c r="F13360" t="b">
        <v>0</v>
      </c>
      <c r="G13360" t="s">
        <v>46</v>
      </c>
      <c r="H13360">
        <v>32</v>
      </c>
      <c r="I13360">
        <v>35</v>
      </c>
      <c r="J13360" t="s">
        <v>19</v>
      </c>
      <c r="K13360" t="s">
        <v>91</v>
      </c>
      <c r="L13360" t="str">
        <f>_xlfn.XLOOKUP(Table1[[#This Row],[TeamFavoriteID]],Table2[team_id],Table2[team_name],_xlfn.XLOOKUP(Table1[[#This Row],[TeamFavoriteID]],Table2[team_id_pfr],Table2[team_name],"Even"))</f>
        <v>Miami Dolphins</v>
      </c>
      <c r="M13360">
        <v>-4</v>
      </c>
      <c r="N13360">
        <f>IF(Table1[[#This Row],[TeamFavorite]]=Table1[[#This Row],[TeamHome]],Table1[[#This Row],[ScoreAway]]-Table1[[#This Row],[ScoreHome]],Table1[[#This Row],[ScoreHome]]-Table1[[#This Row],[ScoreAway]])</f>
        <v>-3</v>
      </c>
      <c r="O13360">
        <f>IF(Table1[[#This Row],[SpreadActual]]&lt;Table1[[#This Row],[SpreadFavorite]],1,0)</f>
        <v>0</v>
      </c>
      <c r="P13360">
        <v>46</v>
      </c>
      <c r="Q13360" t="s">
        <v>114</v>
      </c>
      <c r="R13360" t="b">
        <v>0</v>
      </c>
    </row>
    <row r="13361" spans="1:22" x14ac:dyDescent="0.2">
      <c r="A13361" s="1">
        <v>44871</v>
      </c>
      <c r="B13361">
        <v>2022</v>
      </c>
      <c r="C13361">
        <f>_xlfn.MAXIFS(Table1[ScheduleWeekWritten],Table1[ScheduleSeason],Table1[[#This Row],[ScheduleSeason]])</f>
        <v>18</v>
      </c>
      <c r="D13361">
        <v>9</v>
      </c>
      <c r="E13361" cm="1">
        <f t="array" ref="E13361">_xlfn.XLOOKUP(Table1[[#This Row],[ScheduleWeekWritten]],Table3[Game],100+Table3[Increase],Table1[[#This Row],[ScheduleWeekWritten]])</f>
        <v>9</v>
      </c>
      <c r="F13361" t="b">
        <v>0</v>
      </c>
      <c r="G13361" t="s">
        <v>101</v>
      </c>
      <c r="H13361">
        <v>42</v>
      </c>
      <c r="I13361">
        <v>21</v>
      </c>
      <c r="J13361" t="s">
        <v>152</v>
      </c>
      <c r="K13361" t="s">
        <v>104</v>
      </c>
      <c r="L13361" t="str">
        <f>_xlfn.XLOOKUP(Table1[[#This Row],[TeamFavoriteID]],Table2[team_id],Table2[team_name],_xlfn.XLOOKUP(Table1[[#This Row],[TeamFavoriteID]],Table2[team_id_pfr],Table2[team_name],"Even"))</f>
        <v>Cincinnati Bengals</v>
      </c>
      <c r="M13361">
        <v>-7</v>
      </c>
      <c r="N13361">
        <f>IF(Table1[[#This Row],[TeamFavorite]]=Table1[[#This Row],[TeamHome]],Table1[[#This Row],[ScoreAway]]-Table1[[#This Row],[ScoreHome]],Table1[[#This Row],[ScoreHome]]-Table1[[#This Row],[ScoreAway]])</f>
        <v>-21</v>
      </c>
      <c r="O13361">
        <f>IF(Table1[[#This Row],[SpreadActual]]&lt;Table1[[#This Row],[SpreadFavorite]],1,0)</f>
        <v>1</v>
      </c>
      <c r="P13361">
        <v>42.5</v>
      </c>
      <c r="Q13361" t="s">
        <v>226</v>
      </c>
      <c r="R13361" t="b">
        <v>0</v>
      </c>
    </row>
    <row r="13362" spans="1:22" x14ac:dyDescent="0.2">
      <c r="A13362" s="1">
        <v>44871</v>
      </c>
      <c r="B13362">
        <v>2022</v>
      </c>
      <c r="C13362">
        <f>_xlfn.MAXIFS(Table1[ScheduleWeekWritten],Table1[ScheduleSeason],Table1[[#This Row],[ScheduleSeason]])</f>
        <v>18</v>
      </c>
      <c r="D13362">
        <v>9</v>
      </c>
      <c r="E13362" cm="1">
        <f t="array" ref="E13362">_xlfn.XLOOKUP(Table1[[#This Row],[ScheduleWeekWritten]],Table3[Game],100+Table3[Increase],Table1[[#This Row],[ScheduleWeekWritten]])</f>
        <v>9</v>
      </c>
      <c r="F13362" t="b">
        <v>0</v>
      </c>
      <c r="G13362" t="s">
        <v>45</v>
      </c>
      <c r="H13362">
        <v>15</v>
      </c>
      <c r="I13362">
        <v>9</v>
      </c>
      <c r="J13362" t="s">
        <v>33</v>
      </c>
      <c r="K13362" t="s">
        <v>35</v>
      </c>
      <c r="L13362" t="str">
        <f>_xlfn.XLOOKUP(Table1[[#This Row],[TeamFavoriteID]],Table2[team_id],Table2[team_name],_xlfn.XLOOKUP(Table1[[#This Row],[TeamFavoriteID]],Table2[team_id_pfr],Table2[team_name],"Even"))</f>
        <v>Green Bay Packers</v>
      </c>
      <c r="M13362">
        <v>-4</v>
      </c>
      <c r="N13362">
        <f>IF(Table1[[#This Row],[TeamFavorite]]=Table1[[#This Row],[TeamHome]],Table1[[#This Row],[ScoreAway]]-Table1[[#This Row],[ScoreHome]],Table1[[#This Row],[ScoreHome]]-Table1[[#This Row],[ScoreAway]])</f>
        <v>6</v>
      </c>
      <c r="O13362">
        <f>IF(Table1[[#This Row],[SpreadActual]]&lt;Table1[[#This Row],[SpreadFavorite]],1,0)</f>
        <v>0</v>
      </c>
      <c r="P13362">
        <v>49.5</v>
      </c>
      <c r="Q13362" t="s">
        <v>181</v>
      </c>
      <c r="R13362" t="b">
        <v>0</v>
      </c>
      <c r="S13362">
        <v>72</v>
      </c>
      <c r="T13362">
        <v>0</v>
      </c>
      <c r="V13362" t="s">
        <v>103</v>
      </c>
    </row>
    <row r="13363" spans="1:22" x14ac:dyDescent="0.2">
      <c r="A13363" s="1">
        <v>44871</v>
      </c>
      <c r="B13363">
        <v>2022</v>
      </c>
      <c r="C13363">
        <f>_xlfn.MAXIFS(Table1[ScheduleWeekWritten],Table1[ScheduleSeason],Table1[[#This Row],[ScheduleSeason]])</f>
        <v>18</v>
      </c>
      <c r="D13363">
        <v>9</v>
      </c>
      <c r="E13363" cm="1">
        <f t="array" ref="E13363">_xlfn.XLOOKUP(Table1[[#This Row],[ScheduleWeekWritten]],Table3[Game],100+Table3[Increase],Table1[[#This Row],[ScheduleWeekWritten]])</f>
        <v>9</v>
      </c>
      <c r="F13363" t="b">
        <v>0</v>
      </c>
      <c r="G13363" t="s">
        <v>154</v>
      </c>
      <c r="H13363">
        <v>27</v>
      </c>
      <c r="I13363">
        <v>20</v>
      </c>
      <c r="J13363" t="s">
        <v>217</v>
      </c>
      <c r="K13363" t="s">
        <v>21</v>
      </c>
      <c r="L13363" t="str">
        <f>_xlfn.XLOOKUP(Table1[[#This Row],[TeamFavoriteID]],Table2[team_id],Table2[team_name],_xlfn.XLOOKUP(Table1[[#This Row],[TeamFavoriteID]],Table2[team_id_pfr],Table2[team_name],"Even"))</f>
        <v>Las Vegas Raiders</v>
      </c>
      <c r="M13363">
        <v>-2.5</v>
      </c>
      <c r="N13363">
        <f>IF(Table1[[#This Row],[TeamFavorite]]=Table1[[#This Row],[TeamHome]],Table1[[#This Row],[ScoreAway]]-Table1[[#This Row],[ScoreHome]],Table1[[#This Row],[ScoreHome]]-Table1[[#This Row],[ScoreAway]])</f>
        <v>7</v>
      </c>
      <c r="O13363">
        <f>IF(Table1[[#This Row],[SpreadActual]]&lt;Table1[[#This Row],[SpreadFavorite]],1,0)</f>
        <v>0</v>
      </c>
      <c r="P13363">
        <v>48</v>
      </c>
      <c r="Q13363" t="s">
        <v>214</v>
      </c>
      <c r="R13363" t="b">
        <v>0</v>
      </c>
    </row>
    <row r="13364" spans="1:22" x14ac:dyDescent="0.2">
      <c r="A13364" s="1">
        <v>44871</v>
      </c>
      <c r="B13364">
        <v>2022</v>
      </c>
      <c r="C13364">
        <f>_xlfn.MAXIFS(Table1[ScheduleWeekWritten],Table1[ScheduleSeason],Table1[[#This Row],[ScheduleSeason]])</f>
        <v>18</v>
      </c>
      <c r="D13364">
        <v>9</v>
      </c>
      <c r="E13364" cm="1">
        <f t="array" ref="E13364">_xlfn.XLOOKUP(Table1[[#This Row],[ScheduleWeekWritten]],Table3[Game],100+Table3[Increase],Table1[[#This Row],[ScheduleWeekWritten]])</f>
        <v>9</v>
      </c>
      <c r="F13364" t="b">
        <v>0</v>
      </c>
      <c r="G13364" t="s">
        <v>42</v>
      </c>
      <c r="H13364">
        <v>20</v>
      </c>
      <c r="I13364">
        <v>17</v>
      </c>
      <c r="J13364" t="s">
        <v>171</v>
      </c>
      <c r="K13364" t="s">
        <v>75</v>
      </c>
      <c r="L13364" t="str">
        <f>_xlfn.XLOOKUP(Table1[[#This Row],[TeamFavoriteID]],Table2[team_id],Table2[team_name],_xlfn.XLOOKUP(Table1[[#This Row],[TeamFavoriteID]],Table2[team_id_pfr],Table2[team_name],"Even"))</f>
        <v>Kansas City Chiefs</v>
      </c>
      <c r="M13364">
        <v>-14</v>
      </c>
      <c r="N13364">
        <f>IF(Table1[[#This Row],[TeamFavorite]]=Table1[[#This Row],[TeamHome]],Table1[[#This Row],[ScoreAway]]-Table1[[#This Row],[ScoreHome]],Table1[[#This Row],[ScoreHome]]-Table1[[#This Row],[ScoreAway]])</f>
        <v>-3</v>
      </c>
      <c r="O13364">
        <f>IF(Table1[[#This Row],[SpreadActual]]&lt;Table1[[#This Row],[SpreadFavorite]],1,0)</f>
        <v>0</v>
      </c>
      <c r="P13364">
        <v>45</v>
      </c>
      <c r="Q13364" t="s">
        <v>228</v>
      </c>
      <c r="R13364" t="b">
        <v>0</v>
      </c>
    </row>
    <row r="13365" spans="1:22" x14ac:dyDescent="0.2">
      <c r="A13365" s="1">
        <v>44871</v>
      </c>
      <c r="B13365">
        <v>2022</v>
      </c>
      <c r="C13365">
        <f>_xlfn.MAXIFS(Table1[ScheduleWeekWritten],Table1[ScheduleSeason],Table1[[#This Row],[ScheduleSeason]])</f>
        <v>18</v>
      </c>
      <c r="D13365">
        <v>9</v>
      </c>
      <c r="E13365" cm="1">
        <f t="array" ref="E13365">_xlfn.XLOOKUP(Table1[[#This Row],[ScheduleWeekWritten]],Table3[Game],100+Table3[Increase],Table1[[#This Row],[ScheduleWeekWritten]])</f>
        <v>9</v>
      </c>
      <c r="F13365" t="b">
        <v>0</v>
      </c>
      <c r="G13365" t="s">
        <v>115</v>
      </c>
      <c r="H13365">
        <v>26</v>
      </c>
      <c r="I13365">
        <v>3</v>
      </c>
      <c r="J13365" t="s">
        <v>140</v>
      </c>
      <c r="K13365" t="s">
        <v>70</v>
      </c>
      <c r="L13365" t="str">
        <f>_xlfn.XLOOKUP(Table1[[#This Row],[TeamFavoriteID]],Table2[team_id],Table2[team_name],_xlfn.XLOOKUP(Table1[[#This Row],[TeamFavoriteID]],Table2[team_id_pfr],Table2[team_name],"Even"))</f>
        <v>Boston Patriots</v>
      </c>
      <c r="M13365">
        <v>-5</v>
      </c>
      <c r="N13365">
        <f>IF(Table1[[#This Row],[TeamFavorite]]=Table1[[#This Row],[TeamHome]],Table1[[#This Row],[ScoreAway]]-Table1[[#This Row],[ScoreHome]],Table1[[#This Row],[ScoreHome]]-Table1[[#This Row],[ScoreAway]])</f>
        <v>23</v>
      </c>
      <c r="O13365">
        <f>IF(Table1[[#This Row],[SpreadActual]]&lt;Table1[[#This Row],[SpreadFavorite]],1,0)</f>
        <v>0</v>
      </c>
      <c r="P13365">
        <v>40</v>
      </c>
      <c r="Q13365" t="s">
        <v>179</v>
      </c>
      <c r="R13365" t="b">
        <v>0</v>
      </c>
    </row>
    <row r="13366" spans="1:22" x14ac:dyDescent="0.2">
      <c r="A13366" s="1">
        <v>44871</v>
      </c>
      <c r="B13366">
        <v>2022</v>
      </c>
      <c r="C13366">
        <f>_xlfn.MAXIFS(Table1[ScheduleWeekWritten],Table1[ScheduleSeason],Table1[[#This Row],[ScheduleSeason]])</f>
        <v>18</v>
      </c>
      <c r="D13366">
        <v>9</v>
      </c>
      <c r="E13366" cm="1">
        <f t="array" ref="E13366">_xlfn.XLOOKUP(Table1[[#This Row],[ScheduleWeekWritten]],Table3[Game],100+Table3[Increase],Table1[[#This Row],[ScheduleWeekWritten]])</f>
        <v>9</v>
      </c>
      <c r="F13366" t="b">
        <v>0</v>
      </c>
      <c r="G13366" t="s">
        <v>31</v>
      </c>
      <c r="H13366">
        <v>20</v>
      </c>
      <c r="I13366">
        <v>17</v>
      </c>
      <c r="J13366" t="s">
        <v>28</v>
      </c>
      <c r="K13366" t="s">
        <v>43</v>
      </c>
      <c r="L13366" t="str">
        <f>_xlfn.XLOOKUP(Table1[[#This Row],[TeamFavoriteID]],Table2[team_id],Table2[team_name],_xlfn.XLOOKUP(Table1[[#This Row],[TeamFavoriteID]],Table2[team_id_pfr],Table2[team_name],"Even"))</f>
        <v>Buffalo Bills</v>
      </c>
      <c r="M13366">
        <v>-10.5</v>
      </c>
      <c r="N13366">
        <f>IF(Table1[[#This Row],[TeamFavorite]]=Table1[[#This Row],[TeamHome]],Table1[[#This Row],[ScoreAway]]-Table1[[#This Row],[ScoreHome]],Table1[[#This Row],[ScoreHome]]-Table1[[#This Row],[ScoreAway]])</f>
        <v>3</v>
      </c>
      <c r="O13366">
        <f>IF(Table1[[#This Row],[SpreadActual]]&lt;Table1[[#This Row],[SpreadFavorite]],1,0)</f>
        <v>0</v>
      </c>
      <c r="P13366">
        <v>46</v>
      </c>
      <c r="Q13366" t="s">
        <v>197</v>
      </c>
      <c r="R13366" t="b">
        <v>0</v>
      </c>
    </row>
    <row r="13367" spans="1:22" x14ac:dyDescent="0.2">
      <c r="A13367" s="1">
        <v>44871</v>
      </c>
      <c r="B13367">
        <v>2022</v>
      </c>
      <c r="C13367">
        <f>_xlfn.MAXIFS(Table1[ScheduleWeekWritten],Table1[ScheduleSeason],Table1[[#This Row],[ScheduleSeason]])</f>
        <v>18</v>
      </c>
      <c r="D13367">
        <v>9</v>
      </c>
      <c r="E13367" cm="1">
        <f t="array" ref="E13367">_xlfn.XLOOKUP(Table1[[#This Row],[ScheduleWeekWritten]],Table3[Game],100+Table3[Increase],Table1[[#This Row],[ScheduleWeekWritten]])</f>
        <v>9</v>
      </c>
      <c r="F13367" t="b">
        <v>0</v>
      </c>
      <c r="G13367" t="s">
        <v>127</v>
      </c>
      <c r="H13367">
        <v>16</v>
      </c>
      <c r="I13367">
        <v>13</v>
      </c>
      <c r="J13367" t="s">
        <v>39</v>
      </c>
      <c r="K13367" t="s">
        <v>133</v>
      </c>
      <c r="L13367" t="str">
        <f>_xlfn.XLOOKUP(Table1[[#This Row],[TeamFavoriteID]],Table2[team_id],Table2[team_name],_xlfn.XLOOKUP(Table1[[#This Row],[TeamFavoriteID]],Table2[team_id_pfr],Table2[team_name],"Even"))</f>
        <v>Tampa Bay Buccaneers</v>
      </c>
      <c r="M13367">
        <v>-3</v>
      </c>
      <c r="N13367">
        <f>IF(Table1[[#This Row],[TeamFavorite]]=Table1[[#This Row],[TeamHome]],Table1[[#This Row],[ScoreAway]]-Table1[[#This Row],[ScoreHome]],Table1[[#This Row],[ScoreHome]]-Table1[[#This Row],[ScoreAway]])</f>
        <v>-3</v>
      </c>
      <c r="O13367">
        <f>IF(Table1[[#This Row],[SpreadActual]]&lt;Table1[[#This Row],[SpreadFavorite]],1,0)</f>
        <v>0</v>
      </c>
      <c r="P13367">
        <v>42.5</v>
      </c>
      <c r="Q13367" t="s">
        <v>168</v>
      </c>
      <c r="R13367" t="b">
        <v>0</v>
      </c>
    </row>
    <row r="13368" spans="1:22" x14ac:dyDescent="0.2">
      <c r="A13368" s="1">
        <v>44871</v>
      </c>
      <c r="B13368">
        <v>2022</v>
      </c>
      <c r="C13368">
        <f>_xlfn.MAXIFS(Table1[ScheduleWeekWritten],Table1[ScheduleSeason],Table1[[#This Row],[ScheduleSeason]])</f>
        <v>18</v>
      </c>
      <c r="D13368">
        <v>9</v>
      </c>
      <c r="E13368" cm="1">
        <f t="array" ref="E13368">_xlfn.XLOOKUP(Table1[[#This Row],[ScheduleWeekWritten]],Table3[Game],100+Table3[Increase],Table1[[#This Row],[ScheduleWeekWritten]])</f>
        <v>9</v>
      </c>
      <c r="F13368" t="b">
        <v>0</v>
      </c>
      <c r="G13368" t="s">
        <v>227</v>
      </c>
      <c r="H13368">
        <v>17</v>
      </c>
      <c r="I13368">
        <v>20</v>
      </c>
      <c r="J13368" t="s">
        <v>54</v>
      </c>
      <c r="K13368" t="s">
        <v>55</v>
      </c>
      <c r="L13368" t="str">
        <f>_xlfn.XLOOKUP(Table1[[#This Row],[TeamFavoriteID]],Table2[team_id],Table2[team_name],_xlfn.XLOOKUP(Table1[[#This Row],[TeamFavoriteID]],Table2[team_id_pfr],Table2[team_name],"Even"))</f>
        <v>Minnesota Vikings</v>
      </c>
      <c r="M13368">
        <v>-3</v>
      </c>
      <c r="N13368">
        <f>IF(Table1[[#This Row],[TeamFavorite]]=Table1[[#This Row],[TeamHome]],Table1[[#This Row],[ScoreAway]]-Table1[[#This Row],[ScoreHome]],Table1[[#This Row],[ScoreHome]]-Table1[[#This Row],[ScoreAway]])</f>
        <v>-3</v>
      </c>
      <c r="O13368">
        <f>IF(Table1[[#This Row],[SpreadActual]]&lt;Table1[[#This Row],[SpreadFavorite]],1,0)</f>
        <v>0</v>
      </c>
      <c r="P13368">
        <v>43.5</v>
      </c>
      <c r="Q13368" t="s">
        <v>165</v>
      </c>
      <c r="R13368" t="b">
        <v>0</v>
      </c>
    </row>
    <row r="13369" spans="1:22" x14ac:dyDescent="0.2">
      <c r="A13369" s="1">
        <v>44872</v>
      </c>
      <c r="B13369">
        <v>2022</v>
      </c>
      <c r="C13369">
        <f>_xlfn.MAXIFS(Table1[ScheduleWeekWritten],Table1[ScheduleSeason],Table1[[#This Row],[ScheduleSeason]])</f>
        <v>18</v>
      </c>
      <c r="D13369">
        <v>9</v>
      </c>
      <c r="E13369" cm="1">
        <f t="array" ref="E13369">_xlfn.XLOOKUP(Table1[[#This Row],[ScheduleWeekWritten]],Table3[Game],100+Table3[Increase],Table1[[#This Row],[ScheduleWeekWritten]])</f>
        <v>9</v>
      </c>
      <c r="F13369" t="b">
        <v>0</v>
      </c>
      <c r="G13369" t="s">
        <v>95</v>
      </c>
      <c r="H13369">
        <v>13</v>
      </c>
      <c r="I13369">
        <v>27</v>
      </c>
      <c r="J13369" t="s">
        <v>158</v>
      </c>
      <c r="K13369" t="s">
        <v>159</v>
      </c>
      <c r="L13369" t="str">
        <f>_xlfn.XLOOKUP(Table1[[#This Row],[TeamFavoriteID]],Table2[team_id],Table2[team_name],_xlfn.XLOOKUP(Table1[[#This Row],[TeamFavoriteID]],Table2[team_id_pfr],Table2[team_name],"Even"))</f>
        <v>Baltimore Ravens</v>
      </c>
      <c r="M13369">
        <v>-1.5</v>
      </c>
      <c r="N13369">
        <f>IF(Table1[[#This Row],[TeamFavorite]]=Table1[[#This Row],[TeamHome]],Table1[[#This Row],[ScoreAway]]-Table1[[#This Row],[ScoreHome]],Table1[[#This Row],[ScoreHome]]-Table1[[#This Row],[ScoreAway]])</f>
        <v>-14</v>
      </c>
      <c r="O13369">
        <f>IF(Table1[[#This Row],[SpreadActual]]&lt;Table1[[#This Row],[SpreadFavorite]],1,0)</f>
        <v>1</v>
      </c>
      <c r="P13369">
        <v>46</v>
      </c>
      <c r="Q13369" t="s">
        <v>225</v>
      </c>
      <c r="R13369" t="b">
        <v>0</v>
      </c>
      <c r="S13369">
        <v>72</v>
      </c>
      <c r="T13369">
        <v>0</v>
      </c>
      <c r="V13369" t="s">
        <v>103</v>
      </c>
    </row>
    <row r="13370" spans="1:22" x14ac:dyDescent="0.2">
      <c r="A13370" s="1">
        <v>44875</v>
      </c>
      <c r="B13370">
        <v>2022</v>
      </c>
      <c r="C13370">
        <f>_xlfn.MAXIFS(Table1[ScheduleWeekWritten],Table1[ScheduleSeason],Table1[[#This Row],[ScheduleSeason]])</f>
        <v>18</v>
      </c>
      <c r="D13370">
        <v>10</v>
      </c>
      <c r="E13370" cm="1">
        <f t="array" ref="E13370">_xlfn.XLOOKUP(Table1[[#This Row],[ScheduleWeekWritten]],Table3[Game],100+Table3[Increase],Table1[[#This Row],[ScheduleWeekWritten]])</f>
        <v>10</v>
      </c>
      <c r="F13370" t="b">
        <v>0</v>
      </c>
      <c r="G13370" t="s">
        <v>152</v>
      </c>
      <c r="H13370">
        <v>25</v>
      </c>
      <c r="I13370">
        <v>15</v>
      </c>
      <c r="J13370" t="s">
        <v>38</v>
      </c>
      <c r="K13370" t="s">
        <v>109</v>
      </c>
      <c r="L13370" t="str">
        <f>_xlfn.XLOOKUP(Table1[[#This Row],[TeamFavoriteID]],Table2[team_id],Table2[team_name],_xlfn.XLOOKUP(Table1[[#This Row],[TeamFavoriteID]],Table2[team_id_pfr],Table2[team_name],"Even"))</f>
        <v>Atlanta Falcons</v>
      </c>
      <c r="M13370">
        <v>-2.5</v>
      </c>
      <c r="N13370">
        <f>IF(Table1[[#This Row],[TeamFavorite]]=Table1[[#This Row],[TeamHome]],Table1[[#This Row],[ScoreAway]]-Table1[[#This Row],[ScoreHome]],Table1[[#This Row],[ScoreHome]]-Table1[[#This Row],[ScoreAway]])</f>
        <v>10</v>
      </c>
      <c r="O13370">
        <f>IF(Table1[[#This Row],[SpreadActual]]&lt;Table1[[#This Row],[SpreadFavorite]],1,0)</f>
        <v>0</v>
      </c>
      <c r="P13370">
        <v>41.5</v>
      </c>
      <c r="Q13370" t="s">
        <v>160</v>
      </c>
      <c r="R13370" t="b">
        <v>0</v>
      </c>
    </row>
    <row r="13371" spans="1:22" x14ac:dyDescent="0.2">
      <c r="A13371" s="1">
        <v>44878</v>
      </c>
      <c r="B13371">
        <v>2022</v>
      </c>
      <c r="C13371">
        <f>_xlfn.MAXIFS(Table1[ScheduleWeekWritten],Table1[ScheduleSeason],Table1[[#This Row],[ScheduleSeason]])</f>
        <v>18</v>
      </c>
      <c r="D13371">
        <v>10</v>
      </c>
      <c r="E13371" cm="1">
        <f t="array" ref="E13371">_xlfn.XLOOKUP(Table1[[#This Row],[ScheduleWeekWritten]],Table3[Game],100+Table3[Increase],Table1[[#This Row],[ScheduleWeekWritten]])</f>
        <v>10</v>
      </c>
      <c r="F13371" t="b">
        <v>0</v>
      </c>
      <c r="G13371" t="s">
        <v>28</v>
      </c>
      <c r="H13371">
        <v>30</v>
      </c>
      <c r="I13371">
        <v>33</v>
      </c>
      <c r="J13371" t="s">
        <v>54</v>
      </c>
      <c r="K13371" t="s">
        <v>43</v>
      </c>
      <c r="L13371" t="str">
        <f>_xlfn.XLOOKUP(Table1[[#This Row],[TeamFavoriteID]],Table2[team_id],Table2[team_name],_xlfn.XLOOKUP(Table1[[#This Row],[TeamFavoriteID]],Table2[team_id_pfr],Table2[team_name],"Even"))</f>
        <v>Buffalo Bills</v>
      </c>
      <c r="M13371">
        <v>-6</v>
      </c>
      <c r="N13371">
        <f>IF(Table1[[#This Row],[TeamFavorite]]=Table1[[#This Row],[TeamHome]],Table1[[#This Row],[ScoreAway]]-Table1[[#This Row],[ScoreHome]],Table1[[#This Row],[ScoreHome]]-Table1[[#This Row],[ScoreAway]])</f>
        <v>3</v>
      </c>
      <c r="O13371">
        <f>IF(Table1[[#This Row],[SpreadActual]]&lt;Table1[[#This Row],[SpreadFavorite]],1,0)</f>
        <v>0</v>
      </c>
      <c r="P13371">
        <v>46</v>
      </c>
      <c r="Q13371" t="s">
        <v>222</v>
      </c>
      <c r="R13371" t="b">
        <v>0</v>
      </c>
    </row>
    <row r="13372" spans="1:22" x14ac:dyDescent="0.2">
      <c r="A13372" s="1">
        <v>44878</v>
      </c>
      <c r="B13372">
        <v>2022</v>
      </c>
      <c r="C13372">
        <f>_xlfn.MAXIFS(Table1[ScheduleWeekWritten],Table1[ScheduleSeason],Table1[[#This Row],[ScheduleSeason]])</f>
        <v>18</v>
      </c>
      <c r="D13372">
        <v>10</v>
      </c>
      <c r="E13372" cm="1">
        <f t="array" ref="E13372">_xlfn.XLOOKUP(Table1[[#This Row],[ScheduleWeekWritten]],Table3[Game],100+Table3[Increase],Table1[[#This Row],[ScheduleWeekWritten]])</f>
        <v>10</v>
      </c>
      <c r="F13372" t="b">
        <v>0</v>
      </c>
      <c r="G13372" t="s">
        <v>46</v>
      </c>
      <c r="H13372">
        <v>30</v>
      </c>
      <c r="I13372">
        <v>31</v>
      </c>
      <c r="J13372" t="s">
        <v>45</v>
      </c>
      <c r="K13372" t="s">
        <v>47</v>
      </c>
      <c r="L13372" t="str">
        <f>_xlfn.XLOOKUP(Table1[[#This Row],[TeamFavoriteID]],Table2[team_id],Table2[team_name],_xlfn.XLOOKUP(Table1[[#This Row],[TeamFavoriteID]],Table2[team_id_pfr],Table2[team_name],"Even"))</f>
        <v>Chicago Bears</v>
      </c>
      <c r="M13372">
        <v>-3</v>
      </c>
      <c r="N13372">
        <f>IF(Table1[[#This Row],[TeamFavorite]]=Table1[[#This Row],[TeamHome]],Table1[[#This Row],[ScoreAway]]-Table1[[#This Row],[ScoreHome]],Table1[[#This Row],[ScoreHome]]-Table1[[#This Row],[ScoreAway]])</f>
        <v>1</v>
      </c>
      <c r="O13372">
        <f>IF(Table1[[#This Row],[SpreadActual]]&lt;Table1[[#This Row],[SpreadFavorite]],1,0)</f>
        <v>0</v>
      </c>
      <c r="P13372">
        <v>48.5</v>
      </c>
      <c r="Q13372" t="s">
        <v>114</v>
      </c>
      <c r="R13372" t="b">
        <v>0</v>
      </c>
    </row>
    <row r="13373" spans="1:22" x14ac:dyDescent="0.2">
      <c r="A13373" s="1">
        <v>44878</v>
      </c>
      <c r="B13373">
        <v>2022</v>
      </c>
      <c r="C13373">
        <f>_xlfn.MAXIFS(Table1[ScheduleWeekWritten],Table1[ScheduleSeason],Table1[[#This Row],[ScheduleSeason]])</f>
        <v>18</v>
      </c>
      <c r="D13373">
        <v>10</v>
      </c>
      <c r="E13373" cm="1">
        <f t="array" ref="E13373">_xlfn.XLOOKUP(Table1[[#This Row],[ScheduleWeekWritten]],Table3[Game],100+Table3[Increase],Table1[[#This Row],[ScheduleWeekWritten]])</f>
        <v>10</v>
      </c>
      <c r="F13373" t="b">
        <v>0</v>
      </c>
      <c r="G13373" t="s">
        <v>33</v>
      </c>
      <c r="H13373">
        <v>31</v>
      </c>
      <c r="I13373">
        <v>28</v>
      </c>
      <c r="J13373" t="s">
        <v>67</v>
      </c>
      <c r="K13373" t="s">
        <v>68</v>
      </c>
      <c r="L13373" t="str">
        <f>_xlfn.XLOOKUP(Table1[[#This Row],[TeamFavoriteID]],Table2[team_id],Table2[team_name],_xlfn.XLOOKUP(Table1[[#This Row],[TeamFavoriteID]],Table2[team_id_pfr],Table2[team_name],"Even"))</f>
        <v>Dallas Cowboys</v>
      </c>
      <c r="M13373">
        <v>-3.5</v>
      </c>
      <c r="N13373">
        <f>IF(Table1[[#This Row],[TeamFavorite]]=Table1[[#This Row],[TeamHome]],Table1[[#This Row],[ScoreAway]]-Table1[[#This Row],[ScoreHome]],Table1[[#This Row],[ScoreHome]]-Table1[[#This Row],[ScoreAway]])</f>
        <v>3</v>
      </c>
      <c r="O13373">
        <f>IF(Table1[[#This Row],[SpreadActual]]&lt;Table1[[#This Row],[SpreadFavorite]],1,0)</f>
        <v>0</v>
      </c>
      <c r="P13373">
        <v>44.5</v>
      </c>
      <c r="Q13373" t="s">
        <v>82</v>
      </c>
      <c r="R13373" t="b">
        <v>0</v>
      </c>
    </row>
    <row r="13374" spans="1:22" x14ac:dyDescent="0.2">
      <c r="A13374" s="1">
        <v>44878</v>
      </c>
      <c r="B13374">
        <v>2022</v>
      </c>
      <c r="C13374">
        <f>_xlfn.MAXIFS(Table1[ScheduleWeekWritten],Table1[ScheduleSeason],Table1[[#This Row],[ScheduleSeason]])</f>
        <v>18</v>
      </c>
      <c r="D13374">
        <v>10</v>
      </c>
      <c r="E13374" cm="1">
        <f t="array" ref="E13374">_xlfn.XLOOKUP(Table1[[#This Row],[ScheduleWeekWritten]],Table3[Game],100+Table3[Increase],Table1[[#This Row],[ScheduleWeekWritten]])</f>
        <v>10</v>
      </c>
      <c r="F13374" t="b">
        <v>0</v>
      </c>
      <c r="G13374" t="s">
        <v>42</v>
      </c>
      <c r="H13374">
        <v>27</v>
      </c>
      <c r="I13374">
        <v>17</v>
      </c>
      <c r="J13374" t="s">
        <v>154</v>
      </c>
      <c r="K13374" t="s">
        <v>75</v>
      </c>
      <c r="L13374" t="str">
        <f>_xlfn.XLOOKUP(Table1[[#This Row],[TeamFavoriteID]],Table2[team_id],Table2[team_name],_xlfn.XLOOKUP(Table1[[#This Row],[TeamFavoriteID]],Table2[team_id_pfr],Table2[team_name],"Even"))</f>
        <v>Kansas City Chiefs</v>
      </c>
      <c r="M13374">
        <v>-9.5</v>
      </c>
      <c r="N13374">
        <f>IF(Table1[[#This Row],[TeamFavorite]]=Table1[[#This Row],[TeamHome]],Table1[[#This Row],[ScoreAway]]-Table1[[#This Row],[ScoreHome]],Table1[[#This Row],[ScoreHome]]-Table1[[#This Row],[ScoreAway]])</f>
        <v>-10</v>
      </c>
      <c r="O13374">
        <f>IF(Table1[[#This Row],[SpreadActual]]&lt;Table1[[#This Row],[SpreadFavorite]],1,0)</f>
        <v>1</v>
      </c>
      <c r="P13374">
        <v>51.5</v>
      </c>
      <c r="Q13374" t="s">
        <v>228</v>
      </c>
      <c r="R13374" t="b">
        <v>0</v>
      </c>
    </row>
    <row r="13375" spans="1:22" x14ac:dyDescent="0.2">
      <c r="A13375" s="1">
        <v>44878</v>
      </c>
      <c r="B13375">
        <v>2022</v>
      </c>
      <c r="C13375">
        <f>_xlfn.MAXIFS(Table1[ScheduleWeekWritten],Table1[ScheduleSeason],Table1[[#This Row],[ScheduleSeason]])</f>
        <v>18</v>
      </c>
      <c r="D13375">
        <v>10</v>
      </c>
      <c r="E13375" cm="1">
        <f t="array" ref="E13375">_xlfn.XLOOKUP(Table1[[#This Row],[ScheduleWeekWritten]],Table3[Game],100+Table3[Increase],Table1[[#This Row],[ScheduleWeekWritten]])</f>
        <v>10</v>
      </c>
      <c r="F13375" t="b">
        <v>0</v>
      </c>
      <c r="G13375" t="s">
        <v>217</v>
      </c>
      <c r="H13375">
        <v>20</v>
      </c>
      <c r="I13375">
        <v>25</v>
      </c>
      <c r="J13375" t="s">
        <v>140</v>
      </c>
      <c r="K13375" t="s">
        <v>21</v>
      </c>
      <c r="L13375" t="str">
        <f>_xlfn.XLOOKUP(Table1[[#This Row],[TeamFavoriteID]],Table2[team_id],Table2[team_name],_xlfn.XLOOKUP(Table1[[#This Row],[TeamFavoriteID]],Table2[team_id_pfr],Table2[team_name],"Even"))</f>
        <v>Las Vegas Raiders</v>
      </c>
      <c r="M13375">
        <v>-4</v>
      </c>
      <c r="N13375">
        <f>IF(Table1[[#This Row],[TeamFavorite]]=Table1[[#This Row],[TeamHome]],Table1[[#This Row],[ScoreAway]]-Table1[[#This Row],[ScoreHome]],Table1[[#This Row],[ScoreHome]]-Table1[[#This Row],[ScoreAway]])</f>
        <v>5</v>
      </c>
      <c r="O13375">
        <f>IF(Table1[[#This Row],[SpreadActual]]&lt;Table1[[#This Row],[SpreadFavorite]],1,0)</f>
        <v>0</v>
      </c>
      <c r="P13375">
        <v>41</v>
      </c>
      <c r="Q13375" t="s">
        <v>220</v>
      </c>
      <c r="R13375" t="b">
        <v>0</v>
      </c>
      <c r="S13375">
        <v>72</v>
      </c>
      <c r="T13375">
        <v>0</v>
      </c>
      <c r="V13375" t="s">
        <v>103</v>
      </c>
    </row>
    <row r="13376" spans="1:22" x14ac:dyDescent="0.2">
      <c r="A13376" s="1">
        <v>44878</v>
      </c>
      <c r="B13376">
        <v>2022</v>
      </c>
      <c r="C13376">
        <f>_xlfn.MAXIFS(Table1[ScheduleWeekWritten],Table1[ScheduleSeason],Table1[[#This Row],[ScheduleSeason]])</f>
        <v>18</v>
      </c>
      <c r="D13376">
        <v>10</v>
      </c>
      <c r="E13376" cm="1">
        <f t="array" ref="E13376">_xlfn.XLOOKUP(Table1[[#This Row],[ScheduleWeekWritten]],Table3[Game],100+Table3[Increase],Table1[[#This Row],[ScheduleWeekWritten]])</f>
        <v>10</v>
      </c>
      <c r="F13376" t="b">
        <v>0</v>
      </c>
      <c r="G13376" t="s">
        <v>39</v>
      </c>
      <c r="H13376">
        <v>17</v>
      </c>
      <c r="I13376">
        <v>27</v>
      </c>
      <c r="J13376" t="s">
        <v>149</v>
      </c>
      <c r="K13376" t="s">
        <v>40</v>
      </c>
      <c r="L13376" t="str">
        <f>_xlfn.XLOOKUP(Table1[[#This Row],[TeamFavoriteID]],Table2[team_id],Table2[team_name],_xlfn.XLOOKUP(Table1[[#This Row],[TeamFavoriteID]],Table2[team_id_pfr],Table2[team_name],"Even"))</f>
        <v>Los Angeles Rams</v>
      </c>
      <c r="M13376">
        <v>-3.5</v>
      </c>
      <c r="N13376">
        <f>IF(Table1[[#This Row],[TeamFavorite]]=Table1[[#This Row],[TeamHome]],Table1[[#This Row],[ScoreAway]]-Table1[[#This Row],[ScoreHome]],Table1[[#This Row],[ScoreHome]]-Table1[[#This Row],[ScoreAway]])</f>
        <v>10</v>
      </c>
      <c r="O13376">
        <f>IF(Table1[[#This Row],[SpreadActual]]&lt;Table1[[#This Row],[SpreadFavorite]],1,0)</f>
        <v>0</v>
      </c>
      <c r="P13376">
        <v>38</v>
      </c>
      <c r="Q13376" t="s">
        <v>218</v>
      </c>
      <c r="R13376" t="b">
        <v>0</v>
      </c>
      <c r="S13376">
        <v>72</v>
      </c>
      <c r="T13376">
        <v>0</v>
      </c>
      <c r="V13376" t="s">
        <v>103</v>
      </c>
    </row>
    <row r="13377" spans="1:22" x14ac:dyDescent="0.2">
      <c r="A13377" s="1">
        <v>44878</v>
      </c>
      <c r="B13377">
        <v>2022</v>
      </c>
      <c r="C13377">
        <f>_xlfn.MAXIFS(Table1[ScheduleWeekWritten],Table1[ScheduleSeason],Table1[[#This Row],[ScheduleSeason]])</f>
        <v>18</v>
      </c>
      <c r="D13377">
        <v>10</v>
      </c>
      <c r="E13377" cm="1">
        <f t="array" ref="E13377">_xlfn.XLOOKUP(Table1[[#This Row],[ScheduleWeekWritten]],Table3[Game],100+Table3[Increase],Table1[[#This Row],[ScheduleWeekWritten]])</f>
        <v>10</v>
      </c>
      <c r="F13377" t="b">
        <v>0</v>
      </c>
      <c r="G13377" t="s">
        <v>19</v>
      </c>
      <c r="H13377">
        <v>39</v>
      </c>
      <c r="I13377">
        <v>17</v>
      </c>
      <c r="J13377" t="s">
        <v>62</v>
      </c>
      <c r="K13377" t="s">
        <v>91</v>
      </c>
      <c r="L13377" t="str">
        <f>_xlfn.XLOOKUP(Table1[[#This Row],[TeamFavoriteID]],Table2[team_id],Table2[team_name],_xlfn.XLOOKUP(Table1[[#This Row],[TeamFavoriteID]],Table2[team_id_pfr],Table2[team_name],"Even"))</f>
        <v>Miami Dolphins</v>
      </c>
      <c r="M13377">
        <v>-3</v>
      </c>
      <c r="N13377">
        <f>IF(Table1[[#This Row],[TeamFavorite]]=Table1[[#This Row],[TeamHome]],Table1[[#This Row],[ScoreAway]]-Table1[[#This Row],[ScoreHome]],Table1[[#This Row],[ScoreHome]]-Table1[[#This Row],[ScoreAway]])</f>
        <v>-22</v>
      </c>
      <c r="O13377">
        <f>IF(Table1[[#This Row],[SpreadActual]]&lt;Table1[[#This Row],[SpreadFavorite]],1,0)</f>
        <v>1</v>
      </c>
      <c r="P13377">
        <v>49.5</v>
      </c>
      <c r="Q13377" t="s">
        <v>212</v>
      </c>
      <c r="R13377" t="b">
        <v>0</v>
      </c>
    </row>
    <row r="13378" spans="1:22" x14ac:dyDescent="0.2">
      <c r="A13378" s="1">
        <v>44878</v>
      </c>
      <c r="B13378">
        <v>2022</v>
      </c>
      <c r="C13378">
        <f>_xlfn.MAXIFS(Table1[ScheduleWeekWritten],Table1[ScheduleSeason],Table1[[#This Row],[ScheduleSeason]])</f>
        <v>18</v>
      </c>
      <c r="D13378">
        <v>10</v>
      </c>
      <c r="E13378" cm="1">
        <f t="array" ref="E13378">_xlfn.XLOOKUP(Table1[[#This Row],[ScheduleWeekWritten]],Table3[Game],100+Table3[Increase],Table1[[#This Row],[ScheduleWeekWritten]])</f>
        <v>10</v>
      </c>
      <c r="F13378" t="b">
        <v>0</v>
      </c>
      <c r="G13378" t="s">
        <v>50</v>
      </c>
      <c r="H13378">
        <v>24</v>
      </c>
      <c r="I13378">
        <v>16</v>
      </c>
      <c r="J13378" t="s">
        <v>177</v>
      </c>
      <c r="K13378" t="s">
        <v>90</v>
      </c>
      <c r="L13378" t="str">
        <f>_xlfn.XLOOKUP(Table1[[#This Row],[TeamFavoriteID]],Table2[team_id],Table2[team_name],_xlfn.XLOOKUP(Table1[[#This Row],[TeamFavoriteID]],Table2[team_id_pfr],Table2[team_name],"Even"))</f>
        <v>New York Giants</v>
      </c>
      <c r="M13378">
        <v>-4.5</v>
      </c>
      <c r="N13378">
        <f>IF(Table1[[#This Row],[TeamFavorite]]=Table1[[#This Row],[TeamHome]],Table1[[#This Row],[ScoreAway]]-Table1[[#This Row],[ScoreHome]],Table1[[#This Row],[ScoreHome]]-Table1[[#This Row],[ScoreAway]])</f>
        <v>-8</v>
      </c>
      <c r="O13378">
        <f>IF(Table1[[#This Row],[SpreadActual]]&lt;Table1[[#This Row],[SpreadFavorite]],1,0)</f>
        <v>1</v>
      </c>
      <c r="P13378">
        <v>41</v>
      </c>
      <c r="Q13378" t="s">
        <v>197</v>
      </c>
      <c r="R13378" t="b">
        <v>0</v>
      </c>
    </row>
    <row r="13379" spans="1:22" x14ac:dyDescent="0.2">
      <c r="A13379" s="1">
        <v>44878</v>
      </c>
      <c r="B13379">
        <v>2022</v>
      </c>
      <c r="C13379">
        <f>_xlfn.MAXIFS(Table1[ScheduleWeekWritten],Table1[ScheduleSeason],Table1[[#This Row],[ScheduleSeason]])</f>
        <v>18</v>
      </c>
      <c r="D13379">
        <v>10</v>
      </c>
      <c r="E13379" cm="1">
        <f t="array" ref="E13379">_xlfn.XLOOKUP(Table1[[#This Row],[ScheduleWeekWritten]],Table3[Game],100+Table3[Increase],Table1[[#This Row],[ScheduleWeekWritten]])</f>
        <v>10</v>
      </c>
      <c r="F13379" t="b">
        <v>0</v>
      </c>
      <c r="G13379" t="s">
        <v>49</v>
      </c>
      <c r="H13379">
        <v>20</v>
      </c>
      <c r="I13379">
        <v>10</v>
      </c>
      <c r="J13379" t="s">
        <v>95</v>
      </c>
      <c r="K13379" t="s">
        <v>51</v>
      </c>
      <c r="L13379" t="str">
        <f>_xlfn.XLOOKUP(Table1[[#This Row],[TeamFavoriteID]],Table2[team_id],Table2[team_name],_xlfn.XLOOKUP(Table1[[#This Row],[TeamFavoriteID]],Table2[team_id_pfr],Table2[team_name],"Even"))</f>
        <v>Pittsburgh Steelers</v>
      </c>
      <c r="M13379">
        <v>-1</v>
      </c>
      <c r="N13379">
        <f>IF(Table1[[#This Row],[TeamFavorite]]=Table1[[#This Row],[TeamHome]],Table1[[#This Row],[ScoreAway]]-Table1[[#This Row],[ScoreHome]],Table1[[#This Row],[ScoreHome]]-Table1[[#This Row],[ScoreAway]])</f>
        <v>-10</v>
      </c>
      <c r="O13379">
        <f>IF(Table1[[#This Row],[SpreadActual]]&lt;Table1[[#This Row],[SpreadFavorite]],1,0)</f>
        <v>1</v>
      </c>
      <c r="P13379">
        <v>39.5</v>
      </c>
      <c r="Q13379" t="s">
        <v>229</v>
      </c>
      <c r="R13379" t="b">
        <v>0</v>
      </c>
    </row>
    <row r="13380" spans="1:22" x14ac:dyDescent="0.2">
      <c r="A13380" s="1">
        <v>44878</v>
      </c>
      <c r="B13380">
        <v>2022</v>
      </c>
      <c r="C13380">
        <f>_xlfn.MAXIFS(Table1[ScheduleWeekWritten],Table1[ScheduleSeason],Table1[[#This Row],[ScheduleSeason]])</f>
        <v>18</v>
      </c>
      <c r="D13380">
        <v>10</v>
      </c>
      <c r="E13380" cm="1">
        <f t="array" ref="E13380">_xlfn.XLOOKUP(Table1[[#This Row],[ScheduleWeekWritten]],Table3[Game],100+Table3[Increase],Table1[[#This Row],[ScheduleWeekWritten]])</f>
        <v>10</v>
      </c>
      <c r="F13380" t="b">
        <v>0</v>
      </c>
      <c r="G13380" t="s">
        <v>53</v>
      </c>
      <c r="H13380">
        <v>22</v>
      </c>
      <c r="I13380">
        <v>16</v>
      </c>
      <c r="J13380" t="s">
        <v>210</v>
      </c>
      <c r="K13380" t="s">
        <v>87</v>
      </c>
      <c r="L13380" t="str">
        <f>_xlfn.XLOOKUP(Table1[[#This Row],[TeamFavoriteID]],Table2[team_id],Table2[team_name],_xlfn.XLOOKUP(Table1[[#This Row],[TeamFavoriteID]],Table2[team_id_pfr],Table2[team_name],"Even"))</f>
        <v>San Francisco 49ers</v>
      </c>
      <c r="M13380">
        <v>-8</v>
      </c>
      <c r="N13380">
        <f>IF(Table1[[#This Row],[TeamFavorite]]=Table1[[#This Row],[TeamHome]],Table1[[#This Row],[ScoreAway]]-Table1[[#This Row],[ScoreHome]],Table1[[#This Row],[ScoreHome]]-Table1[[#This Row],[ScoreAway]])</f>
        <v>-6</v>
      </c>
      <c r="O13380">
        <f>IF(Table1[[#This Row],[SpreadActual]]&lt;Table1[[#This Row],[SpreadFavorite]],1,0)</f>
        <v>0</v>
      </c>
      <c r="P13380">
        <v>45.5</v>
      </c>
      <c r="Q13380" t="s">
        <v>203</v>
      </c>
      <c r="R13380" t="b">
        <v>0</v>
      </c>
    </row>
    <row r="13381" spans="1:22" x14ac:dyDescent="0.2">
      <c r="A13381" s="1">
        <v>44878</v>
      </c>
      <c r="B13381">
        <v>2022</v>
      </c>
      <c r="C13381">
        <f>_xlfn.MAXIFS(Table1[ScheduleWeekWritten],Table1[ScheduleSeason],Table1[[#This Row],[ScheduleSeason]])</f>
        <v>18</v>
      </c>
      <c r="D13381">
        <v>10</v>
      </c>
      <c r="E13381" cm="1">
        <f t="array" ref="E13381">_xlfn.XLOOKUP(Table1[[#This Row],[ScheduleWeekWritten]],Table3[Game],100+Table3[Increase],Table1[[#This Row],[ScheduleWeekWritten]])</f>
        <v>10</v>
      </c>
      <c r="F13381" t="b">
        <v>0</v>
      </c>
      <c r="G13381" t="s">
        <v>127</v>
      </c>
      <c r="H13381">
        <v>21</v>
      </c>
      <c r="I13381">
        <v>16</v>
      </c>
      <c r="J13381" t="s">
        <v>128</v>
      </c>
      <c r="K13381" t="s">
        <v>133</v>
      </c>
      <c r="L13381" t="str">
        <f>_xlfn.XLOOKUP(Table1[[#This Row],[TeamFavoriteID]],Table2[team_id],Table2[team_name],_xlfn.XLOOKUP(Table1[[#This Row],[TeamFavoriteID]],Table2[team_id_pfr],Table2[team_name],"Even"))</f>
        <v>Tampa Bay Buccaneers</v>
      </c>
      <c r="M13381">
        <v>-2.5</v>
      </c>
      <c r="N13381">
        <f>IF(Table1[[#This Row],[TeamFavorite]]=Table1[[#This Row],[TeamHome]],Table1[[#This Row],[ScoreAway]]-Table1[[#This Row],[ScoreHome]],Table1[[#This Row],[ScoreHome]]-Table1[[#This Row],[ScoreAway]])</f>
        <v>-5</v>
      </c>
      <c r="O13381">
        <f>IF(Table1[[#This Row],[SpreadActual]]&lt;Table1[[#This Row],[SpreadFavorite]],1,0)</f>
        <v>1</v>
      </c>
      <c r="P13381">
        <v>45</v>
      </c>
      <c r="Q13381" t="s">
        <v>230</v>
      </c>
      <c r="R13381" t="b">
        <v>1</v>
      </c>
    </row>
    <row r="13382" spans="1:22" x14ac:dyDescent="0.2">
      <c r="A13382" s="1">
        <v>44878</v>
      </c>
      <c r="B13382">
        <v>2022</v>
      </c>
      <c r="C13382">
        <f>_xlfn.MAXIFS(Table1[ScheduleWeekWritten],Table1[ScheduleSeason],Table1[[#This Row],[ScheduleSeason]])</f>
        <v>18</v>
      </c>
      <c r="D13382">
        <v>10</v>
      </c>
      <c r="E13382" cm="1">
        <f t="array" ref="E13382">_xlfn.XLOOKUP(Table1[[#This Row],[ScheduleWeekWritten]],Table3[Game],100+Table3[Increase],Table1[[#This Row],[ScheduleWeekWritten]])</f>
        <v>10</v>
      </c>
      <c r="F13382" t="b">
        <v>0</v>
      </c>
      <c r="G13382" t="s">
        <v>171</v>
      </c>
      <c r="H13382">
        <v>17</v>
      </c>
      <c r="I13382">
        <v>10</v>
      </c>
      <c r="J13382" t="s">
        <v>24</v>
      </c>
      <c r="K13382" t="s">
        <v>25</v>
      </c>
      <c r="L13382" t="str">
        <f>_xlfn.XLOOKUP(Table1[[#This Row],[TeamFavoriteID]],Table2[team_id],Table2[team_name],_xlfn.XLOOKUP(Table1[[#This Row],[TeamFavoriteID]],Table2[team_id_pfr],Table2[team_name],"Even"))</f>
        <v>Houston Oilers</v>
      </c>
      <c r="M13382">
        <v>-2.5</v>
      </c>
      <c r="N13382">
        <f>IF(Table1[[#This Row],[TeamFavorite]]=Table1[[#This Row],[TeamHome]],Table1[[#This Row],[ScoreAway]]-Table1[[#This Row],[ScoreHome]],Table1[[#This Row],[ScoreHome]]-Table1[[#This Row],[ScoreAway]])</f>
        <v>7</v>
      </c>
      <c r="O13382">
        <f>IF(Table1[[#This Row],[SpreadActual]]&lt;Table1[[#This Row],[SpreadFavorite]],1,0)</f>
        <v>0</v>
      </c>
      <c r="P13382">
        <v>39.5</v>
      </c>
      <c r="Q13382" t="s">
        <v>172</v>
      </c>
      <c r="R13382" t="b">
        <v>0</v>
      </c>
    </row>
    <row r="13383" spans="1:22" x14ac:dyDescent="0.2">
      <c r="A13383" s="1">
        <v>44879</v>
      </c>
      <c r="B13383">
        <v>2022</v>
      </c>
      <c r="C13383">
        <f>_xlfn.MAXIFS(Table1[ScheduleWeekWritten],Table1[ScheduleSeason],Table1[[#This Row],[ScheduleSeason]])</f>
        <v>18</v>
      </c>
      <c r="D13383">
        <v>10</v>
      </c>
      <c r="E13383" cm="1">
        <f t="array" ref="E13383">_xlfn.XLOOKUP(Table1[[#This Row],[ScheduleWeekWritten]],Table3[Game],100+Table3[Increase],Table1[[#This Row],[ScheduleWeekWritten]])</f>
        <v>10</v>
      </c>
      <c r="F13383" t="b">
        <v>0</v>
      </c>
      <c r="G13383" t="s">
        <v>58</v>
      </c>
      <c r="H13383">
        <v>21</v>
      </c>
      <c r="I13383">
        <v>32</v>
      </c>
      <c r="J13383" t="s">
        <v>227</v>
      </c>
      <c r="K13383" t="s">
        <v>77</v>
      </c>
      <c r="L13383" t="str">
        <f>_xlfn.XLOOKUP(Table1[[#This Row],[TeamFavoriteID]],Table2[team_id],Table2[team_name],_xlfn.XLOOKUP(Table1[[#This Row],[TeamFavoriteID]],Table2[team_id_pfr],Table2[team_name],"Even"))</f>
        <v>Philadelphia Eagles</v>
      </c>
      <c r="M13383">
        <v>-11</v>
      </c>
      <c r="N13383">
        <f>IF(Table1[[#This Row],[TeamFavorite]]=Table1[[#This Row],[TeamHome]],Table1[[#This Row],[ScoreAway]]-Table1[[#This Row],[ScoreHome]],Table1[[#This Row],[ScoreHome]]-Table1[[#This Row],[ScoreAway]])</f>
        <v>11</v>
      </c>
      <c r="O13383">
        <f>IF(Table1[[#This Row],[SpreadActual]]&lt;Table1[[#This Row],[SpreadFavorite]],1,0)</f>
        <v>0</v>
      </c>
      <c r="P13383">
        <v>43</v>
      </c>
      <c r="Q13383" t="s">
        <v>183</v>
      </c>
      <c r="R13383" t="b">
        <v>0</v>
      </c>
    </row>
    <row r="13384" spans="1:22" x14ac:dyDescent="0.2">
      <c r="A13384" s="1">
        <v>44882</v>
      </c>
      <c r="B13384">
        <v>2022</v>
      </c>
      <c r="C13384">
        <f>_xlfn.MAXIFS(Table1[ScheduleWeekWritten],Table1[ScheduleSeason],Table1[[#This Row],[ScheduleSeason]])</f>
        <v>18</v>
      </c>
      <c r="D13384">
        <v>11</v>
      </c>
      <c r="E13384" cm="1">
        <f t="array" ref="E13384">_xlfn.XLOOKUP(Table1[[#This Row],[ScheduleWeekWritten]],Table3[Game],100+Table3[Increase],Table1[[#This Row],[ScheduleWeekWritten]])</f>
        <v>11</v>
      </c>
      <c r="F13384" t="b">
        <v>0</v>
      </c>
      <c r="G13384" t="s">
        <v>33</v>
      </c>
      <c r="H13384">
        <v>17</v>
      </c>
      <c r="I13384">
        <v>27</v>
      </c>
      <c r="J13384" t="s">
        <v>171</v>
      </c>
      <c r="K13384" t="s">
        <v>35</v>
      </c>
      <c r="L13384" t="str">
        <f>_xlfn.XLOOKUP(Table1[[#This Row],[TeamFavoriteID]],Table2[team_id],Table2[team_name],_xlfn.XLOOKUP(Table1[[#This Row],[TeamFavoriteID]],Table2[team_id_pfr],Table2[team_name],"Even"))</f>
        <v>Green Bay Packers</v>
      </c>
      <c r="M13384">
        <v>-3</v>
      </c>
      <c r="N13384">
        <f>IF(Table1[[#This Row],[TeamFavorite]]=Table1[[#This Row],[TeamHome]],Table1[[#This Row],[ScoreAway]]-Table1[[#This Row],[ScoreHome]],Table1[[#This Row],[ScoreHome]]-Table1[[#This Row],[ScoreAway]])</f>
        <v>10</v>
      </c>
      <c r="O13384">
        <f>IF(Table1[[#This Row],[SpreadActual]]&lt;Table1[[#This Row],[SpreadFavorite]],1,0)</f>
        <v>0</v>
      </c>
      <c r="P13384">
        <v>40.5</v>
      </c>
      <c r="Q13384" t="s">
        <v>82</v>
      </c>
      <c r="R13384" t="b">
        <v>0</v>
      </c>
    </row>
    <row r="13385" spans="1:22" x14ac:dyDescent="0.2">
      <c r="A13385" s="1">
        <v>44885</v>
      </c>
      <c r="B13385">
        <v>2022</v>
      </c>
      <c r="C13385">
        <f>_xlfn.MAXIFS(Table1[ScheduleWeekWritten],Table1[ScheduleSeason],Table1[[#This Row],[ScheduleSeason]])</f>
        <v>18</v>
      </c>
      <c r="D13385">
        <v>11</v>
      </c>
      <c r="E13385" cm="1">
        <f t="array" ref="E13385">_xlfn.XLOOKUP(Table1[[#This Row],[ScheduleWeekWritten]],Table3[Game],100+Table3[Increase],Table1[[#This Row],[ScheduleWeekWritten]])</f>
        <v>11</v>
      </c>
      <c r="F13385" t="b">
        <v>0</v>
      </c>
      <c r="G13385" t="s">
        <v>38</v>
      </c>
      <c r="H13385">
        <v>27</v>
      </c>
      <c r="I13385">
        <v>24</v>
      </c>
      <c r="J13385" t="s">
        <v>46</v>
      </c>
      <c r="K13385" t="s">
        <v>109</v>
      </c>
      <c r="L13385" t="str">
        <f>_xlfn.XLOOKUP(Table1[[#This Row],[TeamFavoriteID]],Table2[team_id],Table2[team_name],_xlfn.XLOOKUP(Table1[[#This Row],[TeamFavoriteID]],Table2[team_id_pfr],Table2[team_name],"Even"))</f>
        <v>Atlanta Falcons</v>
      </c>
      <c r="M13385">
        <v>-2.5</v>
      </c>
      <c r="N13385">
        <f>IF(Table1[[#This Row],[TeamFavorite]]=Table1[[#This Row],[TeamHome]],Table1[[#This Row],[ScoreAway]]-Table1[[#This Row],[ScoreHome]],Table1[[#This Row],[ScoreHome]]-Table1[[#This Row],[ScoreAway]])</f>
        <v>-3</v>
      </c>
      <c r="O13385">
        <f>IF(Table1[[#This Row],[SpreadActual]]&lt;Table1[[#This Row],[SpreadFavorite]],1,0)</f>
        <v>1</v>
      </c>
      <c r="P13385">
        <v>48.5</v>
      </c>
      <c r="Q13385" t="s">
        <v>213</v>
      </c>
      <c r="R13385" t="b">
        <v>0</v>
      </c>
      <c r="S13385">
        <v>72</v>
      </c>
      <c r="T13385">
        <v>0</v>
      </c>
      <c r="V13385" t="s">
        <v>103</v>
      </c>
    </row>
    <row r="13386" spans="1:22" x14ac:dyDescent="0.2">
      <c r="A13386" s="1">
        <v>44885</v>
      </c>
      <c r="B13386">
        <v>2022</v>
      </c>
      <c r="C13386">
        <f>_xlfn.MAXIFS(Table1[ScheduleWeekWritten],Table1[ScheduleSeason],Table1[[#This Row],[ScheduleSeason]])</f>
        <v>18</v>
      </c>
      <c r="D13386">
        <v>11</v>
      </c>
      <c r="E13386" cm="1">
        <f t="array" ref="E13386">_xlfn.XLOOKUP(Table1[[#This Row],[ScheduleWeekWritten]],Table3[Game],100+Table3[Increase],Table1[[#This Row],[ScheduleWeekWritten]])</f>
        <v>11</v>
      </c>
      <c r="F13386" t="b">
        <v>0</v>
      </c>
      <c r="G13386" t="s">
        <v>158</v>
      </c>
      <c r="H13386">
        <v>13</v>
      </c>
      <c r="I13386">
        <v>3</v>
      </c>
      <c r="J13386" t="s">
        <v>152</v>
      </c>
      <c r="K13386" t="s">
        <v>159</v>
      </c>
      <c r="L13386" t="str">
        <f>_xlfn.XLOOKUP(Table1[[#This Row],[TeamFavoriteID]],Table2[team_id],Table2[team_name],_xlfn.XLOOKUP(Table1[[#This Row],[TeamFavoriteID]],Table2[team_id_pfr],Table2[team_name],"Even"))</f>
        <v>Baltimore Ravens</v>
      </c>
      <c r="M13386">
        <v>-12.5</v>
      </c>
      <c r="N13386">
        <f>IF(Table1[[#This Row],[TeamFavorite]]=Table1[[#This Row],[TeamHome]],Table1[[#This Row],[ScoreAway]]-Table1[[#This Row],[ScoreHome]],Table1[[#This Row],[ScoreHome]]-Table1[[#This Row],[ScoreAway]])</f>
        <v>-10</v>
      </c>
      <c r="O13386">
        <f>IF(Table1[[#This Row],[SpreadActual]]&lt;Table1[[#This Row],[SpreadFavorite]],1,0)</f>
        <v>0</v>
      </c>
      <c r="P13386">
        <v>41.5</v>
      </c>
      <c r="Q13386" t="s">
        <v>166</v>
      </c>
      <c r="R13386" t="b">
        <v>0</v>
      </c>
    </row>
    <row r="13387" spans="1:22" x14ac:dyDescent="0.2">
      <c r="A13387" s="1">
        <v>44885</v>
      </c>
      <c r="B13387">
        <v>2022</v>
      </c>
      <c r="C13387">
        <f>_xlfn.MAXIFS(Table1[ScheduleWeekWritten],Table1[ScheduleSeason],Table1[[#This Row],[ScheduleSeason]])</f>
        <v>18</v>
      </c>
      <c r="D13387">
        <v>11</v>
      </c>
      <c r="E13387" cm="1">
        <f t="array" ref="E13387">_xlfn.XLOOKUP(Table1[[#This Row],[ScheduleWeekWritten]],Table3[Game],100+Table3[Increase],Table1[[#This Row],[ScheduleWeekWritten]])</f>
        <v>11</v>
      </c>
      <c r="F13387" t="b">
        <v>0</v>
      </c>
      <c r="G13387" t="s">
        <v>28</v>
      </c>
      <c r="H13387">
        <v>31</v>
      </c>
      <c r="I13387">
        <v>23</v>
      </c>
      <c r="J13387" t="s">
        <v>62</v>
      </c>
      <c r="K13387" t="s">
        <v>43</v>
      </c>
      <c r="L13387" t="str">
        <f>_xlfn.XLOOKUP(Table1[[#This Row],[TeamFavoriteID]],Table2[team_id],Table2[team_name],_xlfn.XLOOKUP(Table1[[#This Row],[TeamFavoriteID]],Table2[team_id_pfr],Table2[team_name],"Even"))</f>
        <v>Buffalo Bills</v>
      </c>
      <c r="M13387">
        <v>-7.5</v>
      </c>
      <c r="N13387">
        <f>IF(Table1[[#This Row],[TeamFavorite]]=Table1[[#This Row],[TeamHome]],Table1[[#This Row],[ScoreAway]]-Table1[[#This Row],[ScoreHome]],Table1[[#This Row],[ScoreHome]]-Table1[[#This Row],[ScoreAway]])</f>
        <v>-8</v>
      </c>
      <c r="O13387">
        <f>IF(Table1[[#This Row],[SpreadActual]]&lt;Table1[[#This Row],[SpreadFavorite]],1,0)</f>
        <v>1</v>
      </c>
      <c r="P13387">
        <v>50.5</v>
      </c>
      <c r="Q13387" t="s">
        <v>181</v>
      </c>
      <c r="R13387" t="b">
        <v>1</v>
      </c>
      <c r="S13387">
        <v>72</v>
      </c>
      <c r="T13387">
        <v>0</v>
      </c>
      <c r="V13387" t="s">
        <v>103</v>
      </c>
    </row>
    <row r="13388" spans="1:22" x14ac:dyDescent="0.2">
      <c r="A13388" s="1">
        <v>44885</v>
      </c>
      <c r="B13388">
        <v>2022</v>
      </c>
      <c r="C13388">
        <f>_xlfn.MAXIFS(Table1[ScheduleWeekWritten],Table1[ScheduleSeason],Table1[[#This Row],[ScheduleSeason]])</f>
        <v>18</v>
      </c>
      <c r="D13388">
        <v>11</v>
      </c>
      <c r="E13388" cm="1">
        <f t="array" ref="E13388">_xlfn.XLOOKUP(Table1[[#This Row],[ScheduleWeekWritten]],Table3[Game],100+Table3[Increase],Table1[[#This Row],[ScheduleWeekWritten]])</f>
        <v>11</v>
      </c>
      <c r="F13388" t="b">
        <v>0</v>
      </c>
      <c r="G13388" t="s">
        <v>24</v>
      </c>
      <c r="H13388">
        <v>16</v>
      </c>
      <c r="I13388">
        <v>22</v>
      </c>
      <c r="J13388" t="s">
        <v>217</v>
      </c>
      <c r="K13388" t="s">
        <v>88</v>
      </c>
      <c r="L13388" t="str">
        <f>_xlfn.XLOOKUP(Table1[[#This Row],[TeamFavoriteID]],Table2[team_id],Table2[team_name],_xlfn.XLOOKUP(Table1[[#This Row],[TeamFavoriteID]],Table2[team_id_pfr],Table2[team_name],"Even"))</f>
        <v>Denver Broncos</v>
      </c>
      <c r="M13388">
        <v>-2.5</v>
      </c>
      <c r="N13388">
        <f>IF(Table1[[#This Row],[TeamFavorite]]=Table1[[#This Row],[TeamHome]],Table1[[#This Row],[ScoreAway]]-Table1[[#This Row],[ScoreHome]],Table1[[#This Row],[ScoreHome]]-Table1[[#This Row],[ScoreAway]])</f>
        <v>6</v>
      </c>
      <c r="O13388">
        <f>IF(Table1[[#This Row],[SpreadActual]]&lt;Table1[[#This Row],[SpreadFavorite]],1,0)</f>
        <v>0</v>
      </c>
      <c r="P13388">
        <v>41.5</v>
      </c>
      <c r="Q13388" t="s">
        <v>224</v>
      </c>
      <c r="R13388" t="b">
        <v>0</v>
      </c>
    </row>
    <row r="13389" spans="1:22" x14ac:dyDescent="0.2">
      <c r="A13389" s="1">
        <v>44885</v>
      </c>
      <c r="B13389">
        <v>2022</v>
      </c>
      <c r="C13389">
        <f>_xlfn.MAXIFS(Table1[ScheduleWeekWritten],Table1[ScheduleSeason],Table1[[#This Row],[ScheduleSeason]])</f>
        <v>18</v>
      </c>
      <c r="D13389">
        <v>11</v>
      </c>
      <c r="E13389" cm="1">
        <f t="array" ref="E13389">_xlfn.XLOOKUP(Table1[[#This Row],[ScheduleWeekWritten]],Table3[Game],100+Table3[Increase],Table1[[#This Row],[ScheduleWeekWritten]])</f>
        <v>11</v>
      </c>
      <c r="F13389" t="b">
        <v>0</v>
      </c>
      <c r="G13389" t="s">
        <v>177</v>
      </c>
      <c r="H13389">
        <v>10</v>
      </c>
      <c r="I13389">
        <v>23</v>
      </c>
      <c r="J13389" t="s">
        <v>227</v>
      </c>
      <c r="K13389" t="s">
        <v>85</v>
      </c>
      <c r="L13389" t="str">
        <f>_xlfn.XLOOKUP(Table1[[#This Row],[TeamFavoriteID]],Table2[team_id],Table2[team_name],_xlfn.XLOOKUP(Table1[[#This Row],[TeamFavoriteID]],Table2[team_id_pfr],Table2[team_name],"Even"))</f>
        <v>Washington Commanders</v>
      </c>
      <c r="M13389">
        <v>-3</v>
      </c>
      <c r="N13389">
        <f>IF(Table1[[#This Row],[TeamFavorite]]=Table1[[#This Row],[TeamHome]],Table1[[#This Row],[ScoreAway]]-Table1[[#This Row],[ScoreHome]],Table1[[#This Row],[ScoreHome]]-Table1[[#This Row],[ScoreAway]])</f>
        <v>-13</v>
      </c>
      <c r="O13389">
        <f>IF(Table1[[#This Row],[SpreadActual]]&lt;Table1[[#This Row],[SpreadFavorite]],1,0)</f>
        <v>1</v>
      </c>
      <c r="P13389">
        <v>41</v>
      </c>
      <c r="Q13389" t="s">
        <v>207</v>
      </c>
      <c r="R13389" t="b">
        <v>0</v>
      </c>
      <c r="S13389">
        <v>72</v>
      </c>
      <c r="T13389">
        <v>0</v>
      </c>
      <c r="V13389" t="s">
        <v>103</v>
      </c>
    </row>
    <row r="13390" spans="1:22" x14ac:dyDescent="0.2">
      <c r="A13390" s="1">
        <v>44885</v>
      </c>
      <c r="B13390">
        <v>2022</v>
      </c>
      <c r="C13390">
        <f>_xlfn.MAXIFS(Table1[ScheduleWeekWritten],Table1[ScheduleSeason],Table1[[#This Row],[ScheduleSeason]])</f>
        <v>18</v>
      </c>
      <c r="D13390">
        <v>11</v>
      </c>
      <c r="E13390" cm="1">
        <f t="array" ref="E13390">_xlfn.XLOOKUP(Table1[[#This Row],[ScheduleWeekWritten]],Table3[Game],100+Table3[Increase],Table1[[#This Row],[ScheduleWeekWritten]])</f>
        <v>11</v>
      </c>
      <c r="F13390" t="b">
        <v>0</v>
      </c>
      <c r="G13390" t="s">
        <v>140</v>
      </c>
      <c r="H13390">
        <v>16</v>
      </c>
      <c r="I13390">
        <v>17</v>
      </c>
      <c r="J13390" t="s">
        <v>58</v>
      </c>
      <c r="K13390" t="s">
        <v>77</v>
      </c>
      <c r="L13390" t="str">
        <f>_xlfn.XLOOKUP(Table1[[#This Row],[TeamFavoriteID]],Table2[team_id],Table2[team_name],_xlfn.XLOOKUP(Table1[[#This Row],[TeamFavoriteID]],Table2[team_id_pfr],Table2[team_name],"Even"))</f>
        <v>Philadelphia Eagles</v>
      </c>
      <c r="M13390">
        <v>-6</v>
      </c>
      <c r="N13390">
        <f>IF(Table1[[#This Row],[TeamFavorite]]=Table1[[#This Row],[TeamHome]],Table1[[#This Row],[ScoreAway]]-Table1[[#This Row],[ScoreHome]],Table1[[#This Row],[ScoreHome]]-Table1[[#This Row],[ScoreAway]])</f>
        <v>-1</v>
      </c>
      <c r="O13390">
        <f>IF(Table1[[#This Row],[SpreadActual]]&lt;Table1[[#This Row],[SpreadFavorite]],1,0)</f>
        <v>0</v>
      </c>
      <c r="P13390">
        <v>45</v>
      </c>
      <c r="Q13390" t="s">
        <v>190</v>
      </c>
      <c r="R13390" t="b">
        <v>0</v>
      </c>
      <c r="S13390">
        <v>72</v>
      </c>
      <c r="T13390">
        <v>0</v>
      </c>
      <c r="V13390" t="s">
        <v>103</v>
      </c>
    </row>
    <row r="13391" spans="1:22" x14ac:dyDescent="0.2">
      <c r="A13391" s="1">
        <v>44885</v>
      </c>
      <c r="B13391">
        <v>2022</v>
      </c>
      <c r="C13391">
        <f>_xlfn.MAXIFS(Table1[ScheduleWeekWritten],Table1[ScheduleSeason],Table1[[#This Row],[ScheduleSeason]])</f>
        <v>18</v>
      </c>
      <c r="D13391">
        <v>11</v>
      </c>
      <c r="E13391" cm="1">
        <f t="array" ref="E13391">_xlfn.XLOOKUP(Table1[[#This Row],[ScheduleWeekWritten]],Table3[Game],100+Table3[Increase],Table1[[#This Row],[ScheduleWeekWritten]])</f>
        <v>11</v>
      </c>
      <c r="F13391" t="b">
        <v>0</v>
      </c>
      <c r="G13391" t="s">
        <v>210</v>
      </c>
      <c r="H13391">
        <v>27</v>
      </c>
      <c r="I13391">
        <v>30</v>
      </c>
      <c r="J13391" t="s">
        <v>42</v>
      </c>
      <c r="K13391" t="s">
        <v>75</v>
      </c>
      <c r="L13391" t="str">
        <f>_xlfn.XLOOKUP(Table1[[#This Row],[TeamFavoriteID]],Table2[team_id],Table2[team_name],_xlfn.XLOOKUP(Table1[[#This Row],[TeamFavoriteID]],Table2[team_id_pfr],Table2[team_name],"Even"))</f>
        <v>Kansas City Chiefs</v>
      </c>
      <c r="M13391">
        <v>-5.5</v>
      </c>
      <c r="N13391">
        <f>IF(Table1[[#This Row],[TeamFavorite]]=Table1[[#This Row],[TeamHome]],Table1[[#This Row],[ScoreAway]]-Table1[[#This Row],[ScoreHome]],Table1[[#This Row],[ScoreHome]]-Table1[[#This Row],[ScoreAway]])</f>
        <v>-3</v>
      </c>
      <c r="O13391">
        <f>IF(Table1[[#This Row],[SpreadActual]]&lt;Table1[[#This Row],[SpreadFavorite]],1,0)</f>
        <v>0</v>
      </c>
      <c r="P13391">
        <v>53</v>
      </c>
      <c r="Q13391" t="s">
        <v>218</v>
      </c>
      <c r="R13391" t="b">
        <v>0</v>
      </c>
      <c r="S13391">
        <v>72</v>
      </c>
      <c r="T13391">
        <v>0</v>
      </c>
      <c r="V13391" t="s">
        <v>103</v>
      </c>
    </row>
    <row r="13392" spans="1:22" x14ac:dyDescent="0.2">
      <c r="A13392" s="1">
        <v>44885</v>
      </c>
      <c r="B13392">
        <v>2022</v>
      </c>
      <c r="C13392">
        <f>_xlfn.MAXIFS(Table1[ScheduleWeekWritten],Table1[ScheduleSeason],Table1[[#This Row],[ScheduleSeason]])</f>
        <v>18</v>
      </c>
      <c r="D13392">
        <v>11</v>
      </c>
      <c r="E13392" cm="1">
        <f t="array" ref="E13392">_xlfn.XLOOKUP(Table1[[#This Row],[ScheduleWeekWritten]],Table3[Game],100+Table3[Increase],Table1[[#This Row],[ScheduleWeekWritten]])</f>
        <v>11</v>
      </c>
      <c r="F13392" t="b">
        <v>0</v>
      </c>
      <c r="G13392" t="s">
        <v>54</v>
      </c>
      <c r="H13392">
        <v>3</v>
      </c>
      <c r="I13392">
        <v>40</v>
      </c>
      <c r="J13392" t="s">
        <v>67</v>
      </c>
      <c r="K13392" t="s">
        <v>68</v>
      </c>
      <c r="L13392" t="str">
        <f>_xlfn.XLOOKUP(Table1[[#This Row],[TeamFavoriteID]],Table2[team_id],Table2[team_name],_xlfn.XLOOKUP(Table1[[#This Row],[TeamFavoriteID]],Table2[team_id_pfr],Table2[team_name],"Even"))</f>
        <v>Dallas Cowboys</v>
      </c>
      <c r="M13392">
        <v>-2</v>
      </c>
      <c r="N13392">
        <f>IF(Table1[[#This Row],[TeamFavorite]]=Table1[[#This Row],[TeamHome]],Table1[[#This Row],[ScoreAway]]-Table1[[#This Row],[ScoreHome]],Table1[[#This Row],[ScoreHome]]-Table1[[#This Row],[ScoreAway]])</f>
        <v>-37</v>
      </c>
      <c r="O13392">
        <f>IF(Table1[[#This Row],[SpreadActual]]&lt;Table1[[#This Row],[SpreadFavorite]],1,0)</f>
        <v>1</v>
      </c>
      <c r="P13392">
        <v>48.5</v>
      </c>
      <c r="Q13392" t="s">
        <v>205</v>
      </c>
      <c r="R13392" t="b">
        <v>0</v>
      </c>
      <c r="S13392">
        <v>72</v>
      </c>
      <c r="T13392">
        <v>0</v>
      </c>
      <c r="V13392" t="s">
        <v>103</v>
      </c>
    </row>
    <row r="13393" spans="1:22" x14ac:dyDescent="0.2">
      <c r="A13393" s="1">
        <v>44885</v>
      </c>
      <c r="B13393">
        <v>2022</v>
      </c>
      <c r="C13393">
        <f>_xlfn.MAXIFS(Table1[ScheduleWeekWritten],Table1[ScheduleSeason],Table1[[#This Row],[ScheduleSeason]])</f>
        <v>18</v>
      </c>
      <c r="D13393">
        <v>11</v>
      </c>
      <c r="E13393" cm="1">
        <f t="array" ref="E13393">_xlfn.XLOOKUP(Table1[[#This Row],[ScheduleWeekWritten]],Table3[Game],100+Table3[Increase],Table1[[#This Row],[ScheduleWeekWritten]])</f>
        <v>11</v>
      </c>
      <c r="F13393" t="b">
        <v>0</v>
      </c>
      <c r="G13393" t="s">
        <v>115</v>
      </c>
      <c r="H13393">
        <v>10</v>
      </c>
      <c r="I13393">
        <v>3</v>
      </c>
      <c r="J13393" t="s">
        <v>31</v>
      </c>
      <c r="K13393" t="s">
        <v>70</v>
      </c>
      <c r="L13393" t="str">
        <f>_xlfn.XLOOKUP(Table1[[#This Row],[TeamFavoriteID]],Table2[team_id],Table2[team_name],_xlfn.XLOOKUP(Table1[[#This Row],[TeamFavoriteID]],Table2[team_id_pfr],Table2[team_name],"Even"))</f>
        <v>Boston Patriots</v>
      </c>
      <c r="M13393">
        <v>-3.5</v>
      </c>
      <c r="N13393">
        <f>IF(Table1[[#This Row],[TeamFavorite]]=Table1[[#This Row],[TeamHome]],Table1[[#This Row],[ScoreAway]]-Table1[[#This Row],[ScoreHome]],Table1[[#This Row],[ScoreHome]]-Table1[[#This Row],[ScoreAway]])</f>
        <v>7</v>
      </c>
      <c r="O13393">
        <f>IF(Table1[[#This Row],[SpreadActual]]&lt;Table1[[#This Row],[SpreadFavorite]],1,0)</f>
        <v>0</v>
      </c>
      <c r="P13393">
        <v>38</v>
      </c>
      <c r="Q13393" t="s">
        <v>179</v>
      </c>
      <c r="R13393" t="b">
        <v>0</v>
      </c>
    </row>
    <row r="13394" spans="1:22" x14ac:dyDescent="0.2">
      <c r="A13394" s="1">
        <v>44885</v>
      </c>
      <c r="B13394">
        <v>2022</v>
      </c>
      <c r="C13394">
        <f>_xlfn.MAXIFS(Table1[ScheduleWeekWritten],Table1[ScheduleSeason],Table1[[#This Row],[ScheduleSeason]])</f>
        <v>18</v>
      </c>
      <c r="D13394">
        <v>11</v>
      </c>
      <c r="E13394" cm="1">
        <f t="array" ref="E13394">_xlfn.XLOOKUP(Table1[[#This Row],[ScheduleWeekWritten]],Table3[Game],100+Table3[Increase],Table1[[#This Row],[ScheduleWeekWritten]])</f>
        <v>11</v>
      </c>
      <c r="F13394" t="b">
        <v>0</v>
      </c>
      <c r="G13394" t="s">
        <v>95</v>
      </c>
      <c r="H13394">
        <v>27</v>
      </c>
      <c r="I13394">
        <v>20</v>
      </c>
      <c r="J13394" t="s">
        <v>39</v>
      </c>
      <c r="K13394" t="s">
        <v>98</v>
      </c>
      <c r="L13394" t="str">
        <f>_xlfn.XLOOKUP(Table1[[#This Row],[TeamFavoriteID]],Table2[team_id],Table2[team_name],_xlfn.XLOOKUP(Table1[[#This Row],[TeamFavoriteID]],Table2[team_id_pfr],Table2[team_name],"Even"))</f>
        <v>New Orleans Saints</v>
      </c>
      <c r="M13394">
        <v>-2.5</v>
      </c>
      <c r="N13394">
        <f>IF(Table1[[#This Row],[TeamFavorite]]=Table1[[#This Row],[TeamHome]],Table1[[#This Row],[ScoreAway]]-Table1[[#This Row],[ScoreHome]],Table1[[#This Row],[ScoreHome]]-Table1[[#This Row],[ScoreAway]])</f>
        <v>-7</v>
      </c>
      <c r="O13394">
        <f>IF(Table1[[#This Row],[SpreadActual]]&lt;Table1[[#This Row],[SpreadFavorite]],1,0)</f>
        <v>1</v>
      </c>
      <c r="P13394">
        <v>39.5</v>
      </c>
      <c r="Q13394" t="s">
        <v>225</v>
      </c>
      <c r="R13394" t="b">
        <v>0</v>
      </c>
      <c r="S13394">
        <v>72</v>
      </c>
      <c r="T13394">
        <v>0</v>
      </c>
      <c r="V13394" t="s">
        <v>103</v>
      </c>
    </row>
    <row r="13395" spans="1:22" x14ac:dyDescent="0.2">
      <c r="A13395" s="1">
        <v>44885</v>
      </c>
      <c r="B13395">
        <v>2022</v>
      </c>
      <c r="C13395">
        <f>_xlfn.MAXIFS(Table1[ScheduleWeekWritten],Table1[ScheduleSeason],Table1[[#This Row],[ScheduleSeason]])</f>
        <v>18</v>
      </c>
      <c r="D13395">
        <v>11</v>
      </c>
      <c r="E13395" cm="1">
        <f t="array" ref="E13395">_xlfn.XLOOKUP(Table1[[#This Row],[ScheduleWeekWritten]],Table3[Game],100+Table3[Increase],Table1[[#This Row],[ScheduleWeekWritten]])</f>
        <v>11</v>
      </c>
      <c r="F13395" t="b">
        <v>0</v>
      </c>
      <c r="G13395" t="s">
        <v>50</v>
      </c>
      <c r="H13395">
        <v>18</v>
      </c>
      <c r="I13395">
        <v>31</v>
      </c>
      <c r="J13395" t="s">
        <v>45</v>
      </c>
      <c r="K13395" t="s">
        <v>90</v>
      </c>
      <c r="L13395" t="str">
        <f>_xlfn.XLOOKUP(Table1[[#This Row],[TeamFavoriteID]],Table2[team_id],Table2[team_name],_xlfn.XLOOKUP(Table1[[#This Row],[TeamFavoriteID]],Table2[team_id_pfr],Table2[team_name],"Even"))</f>
        <v>New York Giants</v>
      </c>
      <c r="M13395">
        <v>-3</v>
      </c>
      <c r="N13395">
        <f>IF(Table1[[#This Row],[TeamFavorite]]=Table1[[#This Row],[TeamHome]],Table1[[#This Row],[ScoreAway]]-Table1[[#This Row],[ScoreHome]],Table1[[#This Row],[ScoreHome]]-Table1[[#This Row],[ScoreAway]])</f>
        <v>13</v>
      </c>
      <c r="O13395">
        <f>IF(Table1[[#This Row],[SpreadActual]]&lt;Table1[[#This Row],[SpreadFavorite]],1,0)</f>
        <v>0</v>
      </c>
      <c r="P13395">
        <v>44.5</v>
      </c>
      <c r="Q13395" t="s">
        <v>197</v>
      </c>
      <c r="R13395" t="b">
        <v>0</v>
      </c>
    </row>
    <row r="13396" spans="1:22" x14ac:dyDescent="0.2">
      <c r="A13396" s="1">
        <v>44885</v>
      </c>
      <c r="B13396">
        <v>2022</v>
      </c>
      <c r="C13396">
        <f>_xlfn.MAXIFS(Table1[ScheduleWeekWritten],Table1[ScheduleSeason],Table1[[#This Row],[ScheduleSeason]])</f>
        <v>18</v>
      </c>
      <c r="D13396">
        <v>11</v>
      </c>
      <c r="E13396" cm="1">
        <f t="array" ref="E13396">_xlfn.XLOOKUP(Table1[[#This Row],[ScheduleWeekWritten]],Table3[Game],100+Table3[Increase],Table1[[#This Row],[ScheduleWeekWritten]])</f>
        <v>11</v>
      </c>
      <c r="F13396" t="b">
        <v>0</v>
      </c>
      <c r="G13396" t="s">
        <v>49</v>
      </c>
      <c r="H13396">
        <v>30</v>
      </c>
      <c r="I13396">
        <v>37</v>
      </c>
      <c r="J13396" t="s">
        <v>101</v>
      </c>
      <c r="K13396" t="s">
        <v>104</v>
      </c>
      <c r="L13396" t="str">
        <f>_xlfn.XLOOKUP(Table1[[#This Row],[TeamFavoriteID]],Table2[team_id],Table2[team_name],_xlfn.XLOOKUP(Table1[[#This Row],[TeamFavoriteID]],Table2[team_id_pfr],Table2[team_name],"Even"))</f>
        <v>Cincinnati Bengals</v>
      </c>
      <c r="M13396">
        <v>-3.5</v>
      </c>
      <c r="N13396">
        <f>IF(Table1[[#This Row],[TeamFavorite]]=Table1[[#This Row],[TeamHome]],Table1[[#This Row],[ScoreAway]]-Table1[[#This Row],[ScoreHome]],Table1[[#This Row],[ScoreHome]]-Table1[[#This Row],[ScoreAway]])</f>
        <v>-7</v>
      </c>
      <c r="O13396">
        <f>IF(Table1[[#This Row],[SpreadActual]]&lt;Table1[[#This Row],[SpreadFavorite]],1,0)</f>
        <v>1</v>
      </c>
      <c r="P13396">
        <v>39.5</v>
      </c>
      <c r="Q13396" t="s">
        <v>229</v>
      </c>
      <c r="R13396" t="b">
        <v>0</v>
      </c>
    </row>
    <row r="13397" spans="1:22" x14ac:dyDescent="0.2">
      <c r="A13397" s="1">
        <v>44886</v>
      </c>
      <c r="B13397">
        <v>2022</v>
      </c>
      <c r="C13397">
        <f>_xlfn.MAXIFS(Table1[ScheduleWeekWritten],Table1[ScheduleSeason],Table1[[#This Row],[ScheduleSeason]])</f>
        <v>18</v>
      </c>
      <c r="D13397">
        <v>11</v>
      </c>
      <c r="E13397" cm="1">
        <f t="array" ref="E13397">_xlfn.XLOOKUP(Table1[[#This Row],[ScheduleWeekWritten]],Table3[Game],100+Table3[Increase],Table1[[#This Row],[ScheduleWeekWritten]])</f>
        <v>11</v>
      </c>
      <c r="F13397" t="b">
        <v>0</v>
      </c>
      <c r="G13397" t="s">
        <v>149</v>
      </c>
      <c r="H13397">
        <v>10</v>
      </c>
      <c r="I13397">
        <v>38</v>
      </c>
      <c r="J13397" t="s">
        <v>53</v>
      </c>
      <c r="K13397" t="s">
        <v>87</v>
      </c>
      <c r="L13397" t="str">
        <f>_xlfn.XLOOKUP(Table1[[#This Row],[TeamFavoriteID]],Table2[team_id],Table2[team_name],_xlfn.XLOOKUP(Table1[[#This Row],[TeamFavoriteID]],Table2[team_id_pfr],Table2[team_name],"Even"))</f>
        <v>San Francisco 49ers</v>
      </c>
      <c r="M13397">
        <v>-10</v>
      </c>
      <c r="N13397">
        <f>IF(Table1[[#This Row],[TeamFavorite]]=Table1[[#This Row],[TeamHome]],Table1[[#This Row],[ScoreAway]]-Table1[[#This Row],[ScoreHome]],Table1[[#This Row],[ScoreHome]]-Table1[[#This Row],[ScoreAway]])</f>
        <v>-28</v>
      </c>
      <c r="O13397">
        <f>IF(Table1[[#This Row],[SpreadActual]]&lt;Table1[[#This Row],[SpreadFavorite]],1,0)</f>
        <v>1</v>
      </c>
      <c r="P13397">
        <v>43</v>
      </c>
      <c r="Q13397" t="s">
        <v>185</v>
      </c>
      <c r="R13397" t="b">
        <v>1</v>
      </c>
    </row>
    <row r="13398" spans="1:22" x14ac:dyDescent="0.2">
      <c r="A13398" s="1">
        <v>44889</v>
      </c>
      <c r="B13398">
        <v>2022</v>
      </c>
      <c r="C13398">
        <f>_xlfn.MAXIFS(Table1[ScheduleWeekWritten],Table1[ScheduleSeason],Table1[[#This Row],[ScheduleSeason]])</f>
        <v>18</v>
      </c>
      <c r="D13398">
        <v>12</v>
      </c>
      <c r="E13398" cm="1">
        <f t="array" ref="E13398">_xlfn.XLOOKUP(Table1[[#This Row],[ScheduleWeekWritten]],Table3[Game],100+Table3[Increase],Table1[[#This Row],[ScheduleWeekWritten]])</f>
        <v>12</v>
      </c>
      <c r="F13398" t="b">
        <v>0</v>
      </c>
      <c r="G13398" t="s">
        <v>67</v>
      </c>
      <c r="H13398">
        <v>28</v>
      </c>
      <c r="I13398">
        <v>20</v>
      </c>
      <c r="J13398" t="s">
        <v>50</v>
      </c>
      <c r="K13398" t="s">
        <v>68</v>
      </c>
      <c r="L13398" t="str">
        <f>_xlfn.XLOOKUP(Table1[[#This Row],[TeamFavoriteID]],Table2[team_id],Table2[team_name],_xlfn.XLOOKUP(Table1[[#This Row],[TeamFavoriteID]],Table2[team_id_pfr],Table2[team_name],"Even"))</f>
        <v>Dallas Cowboys</v>
      </c>
      <c r="M13398">
        <v>-10</v>
      </c>
      <c r="N13398">
        <f>IF(Table1[[#This Row],[TeamFavorite]]=Table1[[#This Row],[TeamHome]],Table1[[#This Row],[ScoreAway]]-Table1[[#This Row],[ScoreHome]],Table1[[#This Row],[ScoreHome]]-Table1[[#This Row],[ScoreAway]])</f>
        <v>-8</v>
      </c>
      <c r="O13398">
        <f>IF(Table1[[#This Row],[SpreadActual]]&lt;Table1[[#This Row],[SpreadFavorite]],1,0)</f>
        <v>0</v>
      </c>
      <c r="P13398">
        <v>45.5</v>
      </c>
      <c r="Q13398" t="s">
        <v>208</v>
      </c>
      <c r="R13398" t="b">
        <v>0</v>
      </c>
      <c r="S13398">
        <v>72</v>
      </c>
      <c r="T13398">
        <v>0</v>
      </c>
      <c r="V13398" t="s">
        <v>103</v>
      </c>
    </row>
    <row r="13399" spans="1:22" x14ac:dyDescent="0.2">
      <c r="A13399" s="1">
        <v>44889</v>
      </c>
      <c r="B13399">
        <v>2022</v>
      </c>
      <c r="C13399">
        <f>_xlfn.MAXIFS(Table1[ScheduleWeekWritten],Table1[ScheduleSeason],Table1[[#This Row],[ScheduleSeason]])</f>
        <v>18</v>
      </c>
      <c r="D13399">
        <v>12</v>
      </c>
      <c r="E13399" cm="1">
        <f t="array" ref="E13399">_xlfn.XLOOKUP(Table1[[#This Row],[ScheduleWeekWritten]],Table3[Game],100+Table3[Increase],Table1[[#This Row],[ScheduleWeekWritten]])</f>
        <v>12</v>
      </c>
      <c r="F13399" t="b">
        <v>0</v>
      </c>
      <c r="G13399" t="s">
        <v>45</v>
      </c>
      <c r="H13399">
        <v>25</v>
      </c>
      <c r="I13399">
        <v>28</v>
      </c>
      <c r="J13399" t="s">
        <v>28</v>
      </c>
      <c r="K13399" t="s">
        <v>43</v>
      </c>
      <c r="L13399" t="str">
        <f>_xlfn.XLOOKUP(Table1[[#This Row],[TeamFavoriteID]],Table2[team_id],Table2[team_name],_xlfn.XLOOKUP(Table1[[#This Row],[TeamFavoriteID]],Table2[team_id_pfr],Table2[team_name],"Even"))</f>
        <v>Buffalo Bills</v>
      </c>
      <c r="M13399">
        <v>-9.5</v>
      </c>
      <c r="N13399">
        <f>IF(Table1[[#This Row],[TeamFavorite]]=Table1[[#This Row],[TeamHome]],Table1[[#This Row],[ScoreAway]]-Table1[[#This Row],[ScoreHome]],Table1[[#This Row],[ScoreHome]]-Table1[[#This Row],[ScoreAway]])</f>
        <v>-3</v>
      </c>
      <c r="O13399">
        <f>IF(Table1[[#This Row],[SpreadActual]]&lt;Table1[[#This Row],[SpreadFavorite]],1,0)</f>
        <v>0</v>
      </c>
      <c r="P13399">
        <v>55</v>
      </c>
      <c r="Q13399" t="s">
        <v>181</v>
      </c>
      <c r="R13399" t="b">
        <v>0</v>
      </c>
      <c r="S13399">
        <v>72</v>
      </c>
      <c r="T13399">
        <v>0</v>
      </c>
      <c r="V13399" t="s">
        <v>103</v>
      </c>
    </row>
    <row r="13400" spans="1:22" x14ac:dyDescent="0.2">
      <c r="A13400" s="1">
        <v>44889</v>
      </c>
      <c r="B13400">
        <v>2022</v>
      </c>
      <c r="C13400">
        <f>_xlfn.MAXIFS(Table1[ScheduleWeekWritten],Table1[ScheduleSeason],Table1[[#This Row],[ScheduleSeason]])</f>
        <v>18</v>
      </c>
      <c r="D13400">
        <v>12</v>
      </c>
      <c r="E13400" cm="1">
        <f t="array" ref="E13400">_xlfn.XLOOKUP(Table1[[#This Row],[ScheduleWeekWritten]],Table3[Game],100+Table3[Increase],Table1[[#This Row],[ScheduleWeekWritten]])</f>
        <v>12</v>
      </c>
      <c r="F13400" t="b">
        <v>0</v>
      </c>
      <c r="G13400" t="s">
        <v>54</v>
      </c>
      <c r="H13400">
        <v>33</v>
      </c>
      <c r="I13400">
        <v>26</v>
      </c>
      <c r="J13400" t="s">
        <v>115</v>
      </c>
      <c r="K13400" t="s">
        <v>55</v>
      </c>
      <c r="L13400" t="str">
        <f>_xlfn.XLOOKUP(Table1[[#This Row],[TeamFavoriteID]],Table2[team_id],Table2[team_name],_xlfn.XLOOKUP(Table1[[#This Row],[TeamFavoriteID]],Table2[team_id_pfr],Table2[team_name],"Even"))</f>
        <v>Minnesota Vikings</v>
      </c>
      <c r="M13400">
        <v>-2.5</v>
      </c>
      <c r="N13400">
        <f>IF(Table1[[#This Row],[TeamFavorite]]=Table1[[#This Row],[TeamHome]],Table1[[#This Row],[ScoreAway]]-Table1[[#This Row],[ScoreHome]],Table1[[#This Row],[ScoreHome]]-Table1[[#This Row],[ScoreAway]])</f>
        <v>-7</v>
      </c>
      <c r="O13400">
        <f>IF(Table1[[#This Row],[SpreadActual]]&lt;Table1[[#This Row],[SpreadFavorite]],1,0)</f>
        <v>1</v>
      </c>
      <c r="P13400">
        <v>41.5</v>
      </c>
      <c r="Q13400" t="s">
        <v>205</v>
      </c>
      <c r="R13400" t="b">
        <v>0</v>
      </c>
      <c r="S13400">
        <v>72</v>
      </c>
      <c r="T13400">
        <v>0</v>
      </c>
      <c r="V13400" t="s">
        <v>103</v>
      </c>
    </row>
    <row r="13401" spans="1:22" x14ac:dyDescent="0.2">
      <c r="A13401" s="1">
        <v>44892</v>
      </c>
      <c r="B13401">
        <v>2022</v>
      </c>
      <c r="C13401">
        <f>_xlfn.MAXIFS(Table1[ScheduleWeekWritten],Table1[ScheduleSeason],Table1[[#This Row],[ScheduleSeason]])</f>
        <v>18</v>
      </c>
      <c r="D13401">
        <v>12</v>
      </c>
      <c r="E13401" cm="1">
        <f t="array" ref="E13401">_xlfn.XLOOKUP(Table1[[#This Row],[ScheduleWeekWritten]],Table3[Game],100+Table3[Increase],Table1[[#This Row],[ScheduleWeekWritten]])</f>
        <v>12</v>
      </c>
      <c r="F13401" t="b">
        <v>0</v>
      </c>
      <c r="G13401" t="s">
        <v>149</v>
      </c>
      <c r="H13401">
        <v>24</v>
      </c>
      <c r="I13401">
        <v>25</v>
      </c>
      <c r="J13401" t="s">
        <v>210</v>
      </c>
      <c r="K13401" t="s">
        <v>29</v>
      </c>
      <c r="L13401" t="str">
        <f>_xlfn.XLOOKUP(Table1[[#This Row],[TeamFavoriteID]],Table2[team_id],Table2[team_name],_xlfn.XLOOKUP(Table1[[#This Row],[TeamFavoriteID]],Table2[team_id_pfr],Table2[team_name],"Even"))</f>
        <v>Los Angeles Chargers</v>
      </c>
      <c r="M13401">
        <v>-2.5</v>
      </c>
      <c r="N13401">
        <f>IF(Table1[[#This Row],[TeamFavorite]]=Table1[[#This Row],[TeamHome]],Table1[[#This Row],[ScoreAway]]-Table1[[#This Row],[ScoreHome]],Table1[[#This Row],[ScoreHome]]-Table1[[#This Row],[ScoreAway]])</f>
        <v>-1</v>
      </c>
      <c r="O13401">
        <f>IF(Table1[[#This Row],[SpreadActual]]&lt;Table1[[#This Row],[SpreadFavorite]],1,0)</f>
        <v>0</v>
      </c>
      <c r="P13401">
        <v>48.5</v>
      </c>
      <c r="Q13401" t="s">
        <v>221</v>
      </c>
      <c r="R13401" t="b">
        <v>0</v>
      </c>
      <c r="S13401">
        <v>72</v>
      </c>
      <c r="T13401">
        <v>0</v>
      </c>
      <c r="V13401" t="s">
        <v>103</v>
      </c>
    </row>
    <row r="13402" spans="1:22" x14ac:dyDescent="0.2">
      <c r="A13402" s="1">
        <v>44892</v>
      </c>
      <c r="B13402">
        <v>2022</v>
      </c>
      <c r="C13402">
        <f>_xlfn.MAXIFS(Table1[ScheduleWeekWritten],Table1[ScheduleSeason],Table1[[#This Row],[ScheduleSeason]])</f>
        <v>18</v>
      </c>
      <c r="D13402">
        <v>12</v>
      </c>
      <c r="E13402" cm="1">
        <f t="array" ref="E13402">_xlfn.XLOOKUP(Table1[[#This Row],[ScheduleWeekWritten]],Table3[Game],100+Table3[Increase],Table1[[#This Row],[ScheduleWeekWritten]])</f>
        <v>12</v>
      </c>
      <c r="F13402" t="b">
        <v>0</v>
      </c>
      <c r="G13402" t="s">
        <v>152</v>
      </c>
      <c r="H13402">
        <v>23</v>
      </c>
      <c r="I13402">
        <v>10</v>
      </c>
      <c r="J13402" t="s">
        <v>24</v>
      </c>
      <c r="K13402" t="s">
        <v>88</v>
      </c>
      <c r="L13402" t="str">
        <f>_xlfn.XLOOKUP(Table1[[#This Row],[TeamFavoriteID]],Table2[team_id],Table2[team_name],_xlfn.XLOOKUP(Table1[[#This Row],[TeamFavoriteID]],Table2[team_id_pfr],Table2[team_name],"Even"))</f>
        <v>Denver Broncos</v>
      </c>
      <c r="M13402">
        <v>-1</v>
      </c>
      <c r="N13402">
        <f>IF(Table1[[#This Row],[TeamFavorite]]=Table1[[#This Row],[TeamHome]],Table1[[#This Row],[ScoreAway]]-Table1[[#This Row],[ScoreHome]],Table1[[#This Row],[ScoreHome]]-Table1[[#This Row],[ScoreAway]])</f>
        <v>13</v>
      </c>
      <c r="O13402">
        <f>IF(Table1[[#This Row],[SpreadActual]]&lt;Table1[[#This Row],[SpreadFavorite]],1,0)</f>
        <v>0</v>
      </c>
      <c r="P13402">
        <v>36</v>
      </c>
      <c r="Q13402" t="s">
        <v>160</v>
      </c>
      <c r="R13402" t="b">
        <v>0</v>
      </c>
    </row>
    <row r="13403" spans="1:22" x14ac:dyDescent="0.2">
      <c r="A13403" s="1">
        <v>44892</v>
      </c>
      <c r="B13403">
        <v>2022</v>
      </c>
      <c r="C13403">
        <f>_xlfn.MAXIFS(Table1[ScheduleWeekWritten],Table1[ScheduleSeason],Table1[[#This Row],[ScheduleSeason]])</f>
        <v>18</v>
      </c>
      <c r="D13403">
        <v>12</v>
      </c>
      <c r="E13403" cm="1">
        <f t="array" ref="E13403">_xlfn.XLOOKUP(Table1[[#This Row],[ScheduleWeekWritten]],Table3[Game],100+Table3[Increase],Table1[[#This Row],[ScheduleWeekWritten]])</f>
        <v>12</v>
      </c>
      <c r="F13403" t="b">
        <v>0</v>
      </c>
      <c r="G13403" t="s">
        <v>62</v>
      </c>
      <c r="H13403">
        <v>23</v>
      </c>
      <c r="I13403">
        <v>17</v>
      </c>
      <c r="J13403" t="s">
        <v>127</v>
      </c>
      <c r="K13403" t="s">
        <v>133</v>
      </c>
      <c r="L13403" t="str">
        <f>_xlfn.XLOOKUP(Table1[[#This Row],[TeamFavoriteID]],Table2[team_id],Table2[team_name],_xlfn.XLOOKUP(Table1[[#This Row],[TeamFavoriteID]],Table2[team_id_pfr],Table2[team_name],"Even"))</f>
        <v>Tampa Bay Buccaneers</v>
      </c>
      <c r="M13403">
        <v>-3</v>
      </c>
      <c r="N13403">
        <f>IF(Table1[[#This Row],[TeamFavorite]]=Table1[[#This Row],[TeamHome]],Table1[[#This Row],[ScoreAway]]-Table1[[#This Row],[ScoreHome]],Table1[[#This Row],[ScoreHome]]-Table1[[#This Row],[ScoreAway]])</f>
        <v>6</v>
      </c>
      <c r="O13403">
        <f>IF(Table1[[#This Row],[SpreadActual]]&lt;Table1[[#This Row],[SpreadFavorite]],1,0)</f>
        <v>0</v>
      </c>
      <c r="P13403">
        <v>42</v>
      </c>
      <c r="Q13403" t="s">
        <v>170</v>
      </c>
      <c r="R13403" t="b">
        <v>0</v>
      </c>
    </row>
    <row r="13404" spans="1:22" x14ac:dyDescent="0.2">
      <c r="A13404" s="1">
        <v>44892</v>
      </c>
      <c r="B13404">
        <v>2022</v>
      </c>
      <c r="C13404">
        <f>_xlfn.MAXIFS(Table1[ScheduleWeekWritten],Table1[ScheduleSeason],Table1[[#This Row],[ScheduleSeason]])</f>
        <v>18</v>
      </c>
      <c r="D13404">
        <v>12</v>
      </c>
      <c r="E13404" cm="1">
        <f t="array" ref="E13404">_xlfn.XLOOKUP(Table1[[#This Row],[ScheduleWeekWritten]],Table3[Game],100+Table3[Increase],Table1[[#This Row],[ScheduleWeekWritten]])</f>
        <v>12</v>
      </c>
      <c r="F13404" t="b">
        <v>0</v>
      </c>
      <c r="G13404" t="s">
        <v>154</v>
      </c>
      <c r="H13404">
        <v>28</v>
      </c>
      <c r="I13404">
        <v>27</v>
      </c>
      <c r="J13404" t="s">
        <v>158</v>
      </c>
      <c r="K13404" t="s">
        <v>159</v>
      </c>
      <c r="L13404" t="str">
        <f>_xlfn.XLOOKUP(Table1[[#This Row],[TeamFavoriteID]],Table2[team_id],Table2[team_name],_xlfn.XLOOKUP(Table1[[#This Row],[TeamFavoriteID]],Table2[team_id_pfr],Table2[team_name],"Even"))</f>
        <v>Baltimore Ravens</v>
      </c>
      <c r="M13404">
        <v>-3.5</v>
      </c>
      <c r="N13404">
        <f>IF(Table1[[#This Row],[TeamFavorite]]=Table1[[#This Row],[TeamHome]],Table1[[#This Row],[ScoreAway]]-Table1[[#This Row],[ScoreHome]],Table1[[#This Row],[ScoreHome]]-Table1[[#This Row],[ScoreAway]])</f>
        <v>1</v>
      </c>
      <c r="O13404">
        <f>IF(Table1[[#This Row],[SpreadActual]]&lt;Table1[[#This Row],[SpreadFavorite]],1,0)</f>
        <v>0</v>
      </c>
      <c r="P13404">
        <v>43</v>
      </c>
      <c r="Q13404" t="s">
        <v>214</v>
      </c>
      <c r="R13404" t="b">
        <v>0</v>
      </c>
    </row>
    <row r="13405" spans="1:22" x14ac:dyDescent="0.2">
      <c r="A13405" s="1">
        <v>44892</v>
      </c>
      <c r="B13405">
        <v>2022</v>
      </c>
      <c r="C13405">
        <f>_xlfn.MAXIFS(Table1[ScheduleWeekWritten],Table1[ScheduleSeason],Table1[[#This Row],[ScheduleSeason]])</f>
        <v>18</v>
      </c>
      <c r="D13405">
        <v>12</v>
      </c>
      <c r="E13405" cm="1">
        <f t="array" ref="E13405">_xlfn.XLOOKUP(Table1[[#This Row],[ScheduleWeekWritten]],Table3[Game],100+Table3[Increase],Table1[[#This Row],[ScheduleWeekWritten]])</f>
        <v>12</v>
      </c>
      <c r="F13405" t="b">
        <v>0</v>
      </c>
      <c r="G13405" t="s">
        <v>42</v>
      </c>
      <c r="H13405">
        <v>26</v>
      </c>
      <c r="I13405">
        <v>10</v>
      </c>
      <c r="J13405" t="s">
        <v>39</v>
      </c>
      <c r="K13405" t="s">
        <v>75</v>
      </c>
      <c r="L13405" t="str">
        <f>_xlfn.XLOOKUP(Table1[[#This Row],[TeamFavoriteID]],Table2[team_id],Table2[team_name],_xlfn.XLOOKUP(Table1[[#This Row],[TeamFavoriteID]],Table2[team_id_pfr],Table2[team_name],"Even"))</f>
        <v>Kansas City Chiefs</v>
      </c>
      <c r="M13405">
        <v>-15.5</v>
      </c>
      <c r="N13405">
        <f>IF(Table1[[#This Row],[TeamFavorite]]=Table1[[#This Row],[TeamHome]],Table1[[#This Row],[ScoreAway]]-Table1[[#This Row],[ScoreHome]],Table1[[#This Row],[ScoreHome]]-Table1[[#This Row],[ScoreAway]])</f>
        <v>-16</v>
      </c>
      <c r="O13405">
        <f>IF(Table1[[#This Row],[SpreadActual]]&lt;Table1[[#This Row],[SpreadFavorite]],1,0)</f>
        <v>1</v>
      </c>
      <c r="P13405">
        <v>42</v>
      </c>
      <c r="Q13405" t="s">
        <v>228</v>
      </c>
      <c r="R13405" t="b">
        <v>0</v>
      </c>
    </row>
    <row r="13406" spans="1:22" x14ac:dyDescent="0.2">
      <c r="A13406" s="1">
        <v>44892</v>
      </c>
      <c r="B13406">
        <v>2022</v>
      </c>
      <c r="C13406">
        <f>_xlfn.MAXIFS(Table1[ScheduleWeekWritten],Table1[ScheduleSeason],Table1[[#This Row],[ScheduleSeason]])</f>
        <v>18</v>
      </c>
      <c r="D13406">
        <v>12</v>
      </c>
      <c r="E13406" cm="1">
        <f t="array" ref="E13406">_xlfn.XLOOKUP(Table1[[#This Row],[ScheduleWeekWritten]],Table3[Game],100+Table3[Increase],Table1[[#This Row],[ScheduleWeekWritten]])</f>
        <v>12</v>
      </c>
      <c r="F13406" t="b">
        <v>0</v>
      </c>
      <c r="G13406" t="s">
        <v>19</v>
      </c>
      <c r="H13406">
        <v>30</v>
      </c>
      <c r="I13406">
        <v>15</v>
      </c>
      <c r="J13406" t="s">
        <v>177</v>
      </c>
      <c r="K13406" t="s">
        <v>91</v>
      </c>
      <c r="L13406" t="str">
        <f>_xlfn.XLOOKUP(Table1[[#This Row],[TeamFavoriteID]],Table2[team_id],Table2[team_name],_xlfn.XLOOKUP(Table1[[#This Row],[TeamFavoriteID]],Table2[team_id_pfr],Table2[team_name],"Even"))</f>
        <v>Miami Dolphins</v>
      </c>
      <c r="M13406">
        <v>-14</v>
      </c>
      <c r="N13406">
        <f>IF(Table1[[#This Row],[TeamFavorite]]=Table1[[#This Row],[TeamHome]],Table1[[#This Row],[ScoreAway]]-Table1[[#This Row],[ScoreHome]],Table1[[#This Row],[ScoreHome]]-Table1[[#This Row],[ScoreAway]])</f>
        <v>-15</v>
      </c>
      <c r="O13406">
        <f>IF(Table1[[#This Row],[SpreadActual]]&lt;Table1[[#This Row],[SpreadFavorite]],1,0)</f>
        <v>1</v>
      </c>
      <c r="P13406">
        <v>47.5</v>
      </c>
      <c r="Q13406" t="s">
        <v>212</v>
      </c>
      <c r="R13406" t="b">
        <v>0</v>
      </c>
    </row>
    <row r="13407" spans="1:22" x14ac:dyDescent="0.2">
      <c r="A13407" s="1">
        <v>44892</v>
      </c>
      <c r="B13407">
        <v>2022</v>
      </c>
      <c r="C13407">
        <f>_xlfn.MAXIFS(Table1[ScheduleWeekWritten],Table1[ScheduleSeason],Table1[[#This Row],[ScheduleSeason]])</f>
        <v>18</v>
      </c>
      <c r="D13407">
        <v>12</v>
      </c>
      <c r="E13407" cm="1">
        <f t="array" ref="E13407">_xlfn.XLOOKUP(Table1[[#This Row],[ScheduleWeekWritten]],Table3[Game],100+Table3[Increase],Table1[[#This Row],[ScheduleWeekWritten]])</f>
        <v>12</v>
      </c>
      <c r="F13407" t="b">
        <v>0</v>
      </c>
      <c r="G13407" t="s">
        <v>31</v>
      </c>
      <c r="H13407">
        <v>31</v>
      </c>
      <c r="I13407">
        <v>10</v>
      </c>
      <c r="J13407" t="s">
        <v>46</v>
      </c>
      <c r="K13407" t="s">
        <v>32</v>
      </c>
      <c r="L13407" t="str">
        <f>_xlfn.XLOOKUP(Table1[[#This Row],[TeamFavoriteID]],Table2[team_id],Table2[team_name],_xlfn.XLOOKUP(Table1[[#This Row],[TeamFavoriteID]],Table2[team_id_pfr],Table2[team_name],"Even"))</f>
        <v>New York Jets</v>
      </c>
      <c r="M13407">
        <v>-7.5</v>
      </c>
      <c r="N13407">
        <f>IF(Table1[[#This Row],[TeamFavorite]]=Table1[[#This Row],[TeamHome]],Table1[[#This Row],[ScoreAway]]-Table1[[#This Row],[ScoreHome]],Table1[[#This Row],[ScoreHome]]-Table1[[#This Row],[ScoreAway]])</f>
        <v>-21</v>
      </c>
      <c r="O13407">
        <f>IF(Table1[[#This Row],[SpreadActual]]&lt;Table1[[#This Row],[SpreadFavorite]],1,0)</f>
        <v>1</v>
      </c>
      <c r="P13407">
        <v>37.5</v>
      </c>
      <c r="Q13407" t="s">
        <v>197</v>
      </c>
      <c r="R13407" t="b">
        <v>0</v>
      </c>
    </row>
    <row r="13408" spans="1:22" x14ac:dyDescent="0.2">
      <c r="A13408" s="1">
        <v>44892</v>
      </c>
      <c r="B13408">
        <v>2022</v>
      </c>
      <c r="C13408">
        <f>_xlfn.MAXIFS(Table1[ScheduleWeekWritten],Table1[ScheduleSeason],Table1[[#This Row],[ScheduleSeason]])</f>
        <v>18</v>
      </c>
      <c r="D13408">
        <v>12</v>
      </c>
      <c r="E13408" cm="1">
        <f t="array" ref="E13408">_xlfn.XLOOKUP(Table1[[#This Row],[ScheduleWeekWritten]],Table3[Game],100+Table3[Increase],Table1[[#This Row],[ScheduleWeekWritten]])</f>
        <v>12</v>
      </c>
      <c r="F13408" t="b">
        <v>0</v>
      </c>
      <c r="G13408" t="s">
        <v>58</v>
      </c>
      <c r="H13408">
        <v>40</v>
      </c>
      <c r="I13408">
        <v>33</v>
      </c>
      <c r="J13408" t="s">
        <v>33</v>
      </c>
      <c r="K13408" t="s">
        <v>77</v>
      </c>
      <c r="L13408" t="str">
        <f>_xlfn.XLOOKUP(Table1[[#This Row],[TeamFavoriteID]],Table2[team_id],Table2[team_name],_xlfn.XLOOKUP(Table1[[#This Row],[TeamFavoriteID]],Table2[team_id_pfr],Table2[team_name],"Even"))</f>
        <v>Philadelphia Eagles</v>
      </c>
      <c r="M13408">
        <v>-6.5</v>
      </c>
      <c r="N13408">
        <f>IF(Table1[[#This Row],[TeamFavorite]]=Table1[[#This Row],[TeamHome]],Table1[[#This Row],[ScoreAway]]-Table1[[#This Row],[ScoreHome]],Table1[[#This Row],[ScoreHome]]-Table1[[#This Row],[ScoreAway]])</f>
        <v>-7</v>
      </c>
      <c r="O13408">
        <f>IF(Table1[[#This Row],[SpreadActual]]&lt;Table1[[#This Row],[SpreadFavorite]],1,0)</f>
        <v>1</v>
      </c>
      <c r="P13408">
        <v>46.5</v>
      </c>
      <c r="Q13408" t="s">
        <v>183</v>
      </c>
      <c r="R13408" t="b">
        <v>0</v>
      </c>
    </row>
    <row r="13409" spans="1:22" x14ac:dyDescent="0.2">
      <c r="A13409" s="1">
        <v>44892</v>
      </c>
      <c r="B13409">
        <v>2022</v>
      </c>
      <c r="C13409">
        <f>_xlfn.MAXIFS(Table1[ScheduleWeekWritten],Table1[ScheduleSeason],Table1[[#This Row],[ScheduleSeason]])</f>
        <v>18</v>
      </c>
      <c r="D13409">
        <v>12</v>
      </c>
      <c r="E13409" cm="1">
        <f t="array" ref="E13409">_xlfn.XLOOKUP(Table1[[#This Row],[ScheduleWeekWritten]],Table3[Game],100+Table3[Increase],Table1[[#This Row],[ScheduleWeekWritten]])</f>
        <v>12</v>
      </c>
      <c r="F13409" t="b">
        <v>0</v>
      </c>
      <c r="G13409" t="s">
        <v>53</v>
      </c>
      <c r="H13409">
        <v>13</v>
      </c>
      <c r="I13409">
        <v>0</v>
      </c>
      <c r="J13409" t="s">
        <v>95</v>
      </c>
      <c r="K13409" t="s">
        <v>87</v>
      </c>
      <c r="L13409" t="str">
        <f>_xlfn.XLOOKUP(Table1[[#This Row],[TeamFavoriteID]],Table2[team_id],Table2[team_name],_xlfn.XLOOKUP(Table1[[#This Row],[TeamFavoriteID]],Table2[team_id_pfr],Table2[team_name],"Even"))</f>
        <v>San Francisco 49ers</v>
      </c>
      <c r="M13409">
        <v>-8.5</v>
      </c>
      <c r="N13409">
        <f>IF(Table1[[#This Row],[TeamFavorite]]=Table1[[#This Row],[TeamHome]],Table1[[#This Row],[ScoreAway]]-Table1[[#This Row],[ScoreHome]],Table1[[#This Row],[ScoreHome]]-Table1[[#This Row],[ScoreAway]])</f>
        <v>-13</v>
      </c>
      <c r="O13409">
        <f>IF(Table1[[#This Row],[SpreadActual]]&lt;Table1[[#This Row],[SpreadFavorite]],1,0)</f>
        <v>1</v>
      </c>
      <c r="P13409">
        <v>43.5</v>
      </c>
      <c r="Q13409" t="s">
        <v>203</v>
      </c>
      <c r="R13409" t="b">
        <v>0</v>
      </c>
    </row>
    <row r="13410" spans="1:22" x14ac:dyDescent="0.2">
      <c r="A13410" s="1">
        <v>44892</v>
      </c>
      <c r="B13410">
        <v>2022</v>
      </c>
      <c r="C13410">
        <f>_xlfn.MAXIFS(Table1[ScheduleWeekWritten],Table1[ScheduleSeason],Table1[[#This Row],[ScheduleSeason]])</f>
        <v>18</v>
      </c>
      <c r="D13410">
        <v>12</v>
      </c>
      <c r="E13410" cm="1">
        <f t="array" ref="E13410">_xlfn.XLOOKUP(Table1[[#This Row],[ScheduleWeekWritten]],Table3[Game],100+Table3[Increase],Table1[[#This Row],[ScheduleWeekWritten]])</f>
        <v>12</v>
      </c>
      <c r="F13410" t="b">
        <v>0</v>
      </c>
      <c r="G13410" t="s">
        <v>128</v>
      </c>
      <c r="H13410">
        <v>34</v>
      </c>
      <c r="I13410">
        <v>40</v>
      </c>
      <c r="J13410" t="s">
        <v>217</v>
      </c>
      <c r="K13410" t="s">
        <v>132</v>
      </c>
      <c r="L13410" t="str">
        <f>_xlfn.XLOOKUP(Table1[[#This Row],[TeamFavoriteID]],Table2[team_id],Table2[team_name],_xlfn.XLOOKUP(Table1[[#This Row],[TeamFavoriteID]],Table2[team_id_pfr],Table2[team_name],"Even"))</f>
        <v>Seattle Seahawks</v>
      </c>
      <c r="M13410">
        <v>-4</v>
      </c>
      <c r="N13410">
        <f>IF(Table1[[#This Row],[TeamFavorite]]=Table1[[#This Row],[TeamHome]],Table1[[#This Row],[ScoreAway]]-Table1[[#This Row],[ScoreHome]],Table1[[#This Row],[ScoreHome]]-Table1[[#This Row],[ScoreAway]])</f>
        <v>6</v>
      </c>
      <c r="O13410">
        <f>IF(Table1[[#This Row],[SpreadActual]]&lt;Table1[[#This Row],[SpreadFavorite]],1,0)</f>
        <v>0</v>
      </c>
      <c r="P13410">
        <v>47.5</v>
      </c>
      <c r="Q13410" t="s">
        <v>223</v>
      </c>
      <c r="R13410" t="b">
        <v>0</v>
      </c>
    </row>
    <row r="13411" spans="1:22" x14ac:dyDescent="0.2">
      <c r="A13411" s="1">
        <v>44892</v>
      </c>
      <c r="B13411">
        <v>2022</v>
      </c>
      <c r="C13411">
        <f>_xlfn.MAXIFS(Table1[ScheduleWeekWritten],Table1[ScheduleSeason],Table1[[#This Row],[ScheduleSeason]])</f>
        <v>18</v>
      </c>
      <c r="D13411">
        <v>12</v>
      </c>
      <c r="E13411" cm="1">
        <f t="array" ref="E13411">_xlfn.XLOOKUP(Table1[[#This Row],[ScheduleWeekWritten]],Table3[Game],100+Table3[Increase],Table1[[#This Row],[ScheduleWeekWritten]])</f>
        <v>12</v>
      </c>
      <c r="F13411" t="b">
        <v>0</v>
      </c>
      <c r="G13411" t="s">
        <v>171</v>
      </c>
      <c r="H13411">
        <v>16</v>
      </c>
      <c r="I13411">
        <v>20</v>
      </c>
      <c r="J13411" t="s">
        <v>101</v>
      </c>
      <c r="K13411" t="s">
        <v>104</v>
      </c>
      <c r="L13411" t="str">
        <f>_xlfn.XLOOKUP(Table1[[#This Row],[TeamFavoriteID]],Table2[team_id],Table2[team_name],_xlfn.XLOOKUP(Table1[[#This Row],[TeamFavoriteID]],Table2[team_id_pfr],Table2[team_name],"Even"))</f>
        <v>Cincinnati Bengals</v>
      </c>
      <c r="M13411">
        <v>-1</v>
      </c>
      <c r="N13411">
        <f>IF(Table1[[#This Row],[TeamFavorite]]=Table1[[#This Row],[TeamHome]],Table1[[#This Row],[ScoreAway]]-Table1[[#This Row],[ScoreHome]],Table1[[#This Row],[ScoreHome]]-Table1[[#This Row],[ScoreAway]])</f>
        <v>-4</v>
      </c>
      <c r="O13411">
        <f>IF(Table1[[#This Row],[SpreadActual]]&lt;Table1[[#This Row],[SpreadFavorite]],1,0)</f>
        <v>1</v>
      </c>
      <c r="P13411">
        <v>42</v>
      </c>
      <c r="Q13411" t="s">
        <v>172</v>
      </c>
      <c r="R13411" t="b">
        <v>0</v>
      </c>
    </row>
    <row r="13412" spans="1:22" x14ac:dyDescent="0.2">
      <c r="A13412" s="1">
        <v>44892</v>
      </c>
      <c r="B13412">
        <v>2022</v>
      </c>
      <c r="C13412">
        <f>_xlfn.MAXIFS(Table1[ScheduleWeekWritten],Table1[ScheduleSeason],Table1[[#This Row],[ScheduleSeason]])</f>
        <v>18</v>
      </c>
      <c r="D13412">
        <v>12</v>
      </c>
      <c r="E13412" cm="1">
        <f t="array" ref="E13412">_xlfn.XLOOKUP(Table1[[#This Row],[ScheduleWeekWritten]],Table3[Game],100+Table3[Increase],Table1[[#This Row],[ScheduleWeekWritten]])</f>
        <v>12</v>
      </c>
      <c r="F13412" t="b">
        <v>0</v>
      </c>
      <c r="G13412" t="s">
        <v>227</v>
      </c>
      <c r="H13412">
        <v>19</v>
      </c>
      <c r="I13412">
        <v>13</v>
      </c>
      <c r="J13412" t="s">
        <v>38</v>
      </c>
      <c r="K13412" t="s">
        <v>85</v>
      </c>
      <c r="L13412" t="str">
        <f>_xlfn.XLOOKUP(Table1[[#This Row],[TeamFavoriteID]],Table2[team_id],Table2[team_name],_xlfn.XLOOKUP(Table1[[#This Row],[TeamFavoriteID]],Table2[team_id_pfr],Table2[team_name],"Even"))</f>
        <v>Washington Commanders</v>
      </c>
      <c r="M13412">
        <v>-3.5</v>
      </c>
      <c r="N13412">
        <f>IF(Table1[[#This Row],[TeamFavorite]]=Table1[[#This Row],[TeamHome]],Table1[[#This Row],[ScoreAway]]-Table1[[#This Row],[ScoreHome]],Table1[[#This Row],[ScoreHome]]-Table1[[#This Row],[ScoreAway]])</f>
        <v>-6</v>
      </c>
      <c r="O13412">
        <f>IF(Table1[[#This Row],[SpreadActual]]&lt;Table1[[#This Row],[SpreadFavorite]],1,0)</f>
        <v>1</v>
      </c>
      <c r="P13412">
        <v>40</v>
      </c>
      <c r="Q13412" t="s">
        <v>165</v>
      </c>
      <c r="R13412" t="b">
        <v>0</v>
      </c>
    </row>
    <row r="13413" spans="1:22" x14ac:dyDescent="0.2">
      <c r="A13413" s="1">
        <v>44893</v>
      </c>
      <c r="B13413">
        <v>2022</v>
      </c>
      <c r="C13413">
        <f>_xlfn.MAXIFS(Table1[ScheduleWeekWritten],Table1[ScheduleSeason],Table1[[#This Row],[ScheduleSeason]])</f>
        <v>18</v>
      </c>
      <c r="D13413">
        <v>12</v>
      </c>
      <c r="E13413" cm="1">
        <f t="array" ref="E13413">_xlfn.XLOOKUP(Table1[[#This Row],[ScheduleWeekWritten]],Table3[Game],100+Table3[Increase],Table1[[#This Row],[ScheduleWeekWritten]])</f>
        <v>12</v>
      </c>
      <c r="F13413" t="b">
        <v>0</v>
      </c>
      <c r="G13413" t="s">
        <v>140</v>
      </c>
      <c r="H13413">
        <v>17</v>
      </c>
      <c r="I13413">
        <v>24</v>
      </c>
      <c r="J13413" t="s">
        <v>49</v>
      </c>
      <c r="K13413" t="s">
        <v>72</v>
      </c>
      <c r="L13413" t="str">
        <f>_xlfn.XLOOKUP(Table1[[#This Row],[TeamFavoriteID]],Table2[team_id],Table2[team_name],_xlfn.XLOOKUP(Table1[[#This Row],[TeamFavoriteID]],Table2[team_id_pfr],Table2[team_name],"Even"))</f>
        <v>Baltimore Colts</v>
      </c>
      <c r="M13413">
        <v>-2.5</v>
      </c>
      <c r="N13413">
        <f>IF(Table1[[#This Row],[TeamFavorite]]=Table1[[#This Row],[TeamHome]],Table1[[#This Row],[ScoreAway]]-Table1[[#This Row],[ScoreHome]],Table1[[#This Row],[ScoreHome]]-Table1[[#This Row],[ScoreAway]])</f>
        <v>-7</v>
      </c>
      <c r="O13413">
        <f>IF(Table1[[#This Row],[SpreadActual]]&lt;Table1[[#This Row],[SpreadFavorite]],1,0)</f>
        <v>1</v>
      </c>
      <c r="P13413">
        <v>39.5</v>
      </c>
      <c r="Q13413" t="s">
        <v>190</v>
      </c>
      <c r="R13413" t="b">
        <v>0</v>
      </c>
      <c r="S13413">
        <v>72</v>
      </c>
      <c r="T13413">
        <v>0</v>
      </c>
      <c r="V13413" t="s">
        <v>103</v>
      </c>
    </row>
    <row r="13414" spans="1:22" x14ac:dyDescent="0.2">
      <c r="A13414" s="1">
        <v>44896</v>
      </c>
      <c r="B13414">
        <v>2022</v>
      </c>
      <c r="C13414">
        <f>_xlfn.MAXIFS(Table1[ScheduleWeekWritten],Table1[ScheduleSeason],Table1[[#This Row],[ScheduleSeason]])</f>
        <v>18</v>
      </c>
      <c r="D13414">
        <v>13</v>
      </c>
      <c r="E13414" cm="1">
        <f t="array" ref="E13414">_xlfn.XLOOKUP(Table1[[#This Row],[ScheduleWeekWritten]],Table3[Game],100+Table3[Increase],Table1[[#This Row],[ScheduleWeekWritten]])</f>
        <v>13</v>
      </c>
      <c r="F13414" t="b">
        <v>0</v>
      </c>
      <c r="G13414" t="s">
        <v>115</v>
      </c>
      <c r="H13414">
        <v>10</v>
      </c>
      <c r="I13414">
        <v>24</v>
      </c>
      <c r="J13414" t="s">
        <v>28</v>
      </c>
      <c r="K13414" t="s">
        <v>43</v>
      </c>
      <c r="L13414" t="str">
        <f>_xlfn.XLOOKUP(Table1[[#This Row],[TeamFavoriteID]],Table2[team_id],Table2[team_name],_xlfn.XLOOKUP(Table1[[#This Row],[TeamFavoriteID]],Table2[team_id_pfr],Table2[team_name],"Even"))</f>
        <v>Buffalo Bills</v>
      </c>
      <c r="M13414">
        <v>-4</v>
      </c>
      <c r="N13414">
        <f>IF(Table1[[#This Row],[TeamFavorite]]=Table1[[#This Row],[TeamHome]],Table1[[#This Row],[ScoreAway]]-Table1[[#This Row],[ScoreHome]],Table1[[#This Row],[ScoreHome]]-Table1[[#This Row],[ScoreAway]])</f>
        <v>-14</v>
      </c>
      <c r="O13414">
        <f>IF(Table1[[#This Row],[SpreadActual]]&lt;Table1[[#This Row],[SpreadFavorite]],1,0)</f>
        <v>1</v>
      </c>
      <c r="P13414">
        <v>44</v>
      </c>
      <c r="Q13414" t="s">
        <v>179</v>
      </c>
      <c r="R13414" t="b">
        <v>0</v>
      </c>
    </row>
    <row r="13415" spans="1:22" x14ac:dyDescent="0.2">
      <c r="A13415" s="1">
        <v>44899</v>
      </c>
      <c r="B13415">
        <v>2022</v>
      </c>
      <c r="C13415">
        <f>_xlfn.MAXIFS(Table1[ScheduleWeekWritten],Table1[ScheduleSeason],Table1[[#This Row],[ScheduleSeason]])</f>
        <v>18</v>
      </c>
      <c r="D13415">
        <v>13</v>
      </c>
      <c r="E13415" cm="1">
        <f t="array" ref="E13415">_xlfn.XLOOKUP(Table1[[#This Row],[ScheduleWeekWritten]],Table3[Game],100+Table3[Increase],Table1[[#This Row],[ScheduleWeekWritten]])</f>
        <v>13</v>
      </c>
      <c r="F13415" t="b">
        <v>0</v>
      </c>
      <c r="G13415" t="s">
        <v>38</v>
      </c>
      <c r="H13415">
        <v>16</v>
      </c>
      <c r="I13415">
        <v>19</v>
      </c>
      <c r="J13415" t="s">
        <v>49</v>
      </c>
      <c r="K13415" t="s">
        <v>51</v>
      </c>
      <c r="L13415" t="str">
        <f>_xlfn.XLOOKUP(Table1[[#This Row],[TeamFavoriteID]],Table2[team_id],Table2[team_name],_xlfn.XLOOKUP(Table1[[#This Row],[TeamFavoriteID]],Table2[team_id_pfr],Table2[team_name],"Even"))</f>
        <v>Pittsburgh Steelers</v>
      </c>
      <c r="M13415">
        <v>-1.5</v>
      </c>
      <c r="N13415">
        <f>IF(Table1[[#This Row],[TeamFavorite]]=Table1[[#This Row],[TeamHome]],Table1[[#This Row],[ScoreAway]]-Table1[[#This Row],[ScoreHome]],Table1[[#This Row],[ScoreHome]]-Table1[[#This Row],[ScoreAway]])</f>
        <v>-3</v>
      </c>
      <c r="O13415">
        <f>IF(Table1[[#This Row],[SpreadActual]]&lt;Table1[[#This Row],[SpreadFavorite]],1,0)</f>
        <v>1</v>
      </c>
      <c r="P13415">
        <v>43</v>
      </c>
      <c r="Q13415" t="s">
        <v>213</v>
      </c>
      <c r="R13415" t="b">
        <v>0</v>
      </c>
      <c r="S13415">
        <v>72</v>
      </c>
      <c r="T13415">
        <v>0</v>
      </c>
      <c r="V13415" t="s">
        <v>103</v>
      </c>
    </row>
    <row r="13416" spans="1:22" x14ac:dyDescent="0.2">
      <c r="A13416" s="1">
        <v>44899</v>
      </c>
      <c r="B13416">
        <v>2022</v>
      </c>
      <c r="C13416">
        <f>_xlfn.MAXIFS(Table1[ScheduleWeekWritten],Table1[ScheduleSeason],Table1[[#This Row],[ScheduleSeason]])</f>
        <v>18</v>
      </c>
      <c r="D13416">
        <v>13</v>
      </c>
      <c r="E13416" cm="1">
        <f t="array" ref="E13416">_xlfn.XLOOKUP(Table1[[#This Row],[ScheduleWeekWritten]],Table3[Game],100+Table3[Increase],Table1[[#This Row],[ScheduleWeekWritten]])</f>
        <v>13</v>
      </c>
      <c r="F13416" t="b">
        <v>0</v>
      </c>
      <c r="G13416" t="s">
        <v>158</v>
      </c>
      <c r="H13416">
        <v>10</v>
      </c>
      <c r="I13416">
        <v>9</v>
      </c>
      <c r="J13416" t="s">
        <v>24</v>
      </c>
      <c r="K13416" t="s">
        <v>159</v>
      </c>
      <c r="L13416" t="str">
        <f>_xlfn.XLOOKUP(Table1[[#This Row],[TeamFavoriteID]],Table2[team_id],Table2[team_name],_xlfn.XLOOKUP(Table1[[#This Row],[TeamFavoriteID]],Table2[team_id_pfr],Table2[team_name],"Even"))</f>
        <v>Baltimore Ravens</v>
      </c>
      <c r="M13416">
        <v>-9</v>
      </c>
      <c r="N13416">
        <f>IF(Table1[[#This Row],[TeamFavorite]]=Table1[[#This Row],[TeamHome]],Table1[[#This Row],[ScoreAway]]-Table1[[#This Row],[ScoreHome]],Table1[[#This Row],[ScoreHome]]-Table1[[#This Row],[ScoreAway]])</f>
        <v>-1</v>
      </c>
      <c r="O13416">
        <f>IF(Table1[[#This Row],[SpreadActual]]&lt;Table1[[#This Row],[SpreadFavorite]],1,0)</f>
        <v>0</v>
      </c>
      <c r="P13416">
        <v>40</v>
      </c>
      <c r="Q13416" t="s">
        <v>166</v>
      </c>
      <c r="R13416" t="b">
        <v>0</v>
      </c>
    </row>
    <row r="13417" spans="1:22" x14ac:dyDescent="0.2">
      <c r="A13417" s="1">
        <v>44899</v>
      </c>
      <c r="B13417">
        <v>2022</v>
      </c>
      <c r="C13417">
        <f>_xlfn.MAXIFS(Table1[ScheduleWeekWritten],Table1[ScheduleSeason],Table1[[#This Row],[ScheduleSeason]])</f>
        <v>18</v>
      </c>
      <c r="D13417">
        <v>13</v>
      </c>
      <c r="E13417" cm="1">
        <f t="array" ref="E13417">_xlfn.XLOOKUP(Table1[[#This Row],[ScheduleWeekWritten]],Table3[Game],100+Table3[Increase],Table1[[#This Row],[ScheduleWeekWritten]])</f>
        <v>13</v>
      </c>
      <c r="F13417" t="b">
        <v>0</v>
      </c>
      <c r="G13417" t="s">
        <v>46</v>
      </c>
      <c r="H13417">
        <v>19</v>
      </c>
      <c r="I13417">
        <v>28</v>
      </c>
      <c r="J13417" t="s">
        <v>33</v>
      </c>
      <c r="K13417" t="s">
        <v>35</v>
      </c>
      <c r="L13417" t="str">
        <f>_xlfn.XLOOKUP(Table1[[#This Row],[TeamFavoriteID]],Table2[team_id],Table2[team_name],_xlfn.XLOOKUP(Table1[[#This Row],[TeamFavoriteID]],Table2[team_id_pfr],Table2[team_name],"Even"))</f>
        <v>Green Bay Packers</v>
      </c>
      <c r="M13417">
        <v>-3.5</v>
      </c>
      <c r="N13417">
        <f>IF(Table1[[#This Row],[TeamFavorite]]=Table1[[#This Row],[TeamHome]],Table1[[#This Row],[ScoreAway]]-Table1[[#This Row],[ScoreHome]],Table1[[#This Row],[ScoreHome]]-Table1[[#This Row],[ScoreAway]])</f>
        <v>-9</v>
      </c>
      <c r="O13417">
        <f>IF(Table1[[#This Row],[SpreadActual]]&lt;Table1[[#This Row],[SpreadFavorite]],1,0)</f>
        <v>1</v>
      </c>
      <c r="P13417">
        <v>45</v>
      </c>
      <c r="Q13417" t="s">
        <v>114</v>
      </c>
      <c r="R13417" t="b">
        <v>0</v>
      </c>
    </row>
    <row r="13418" spans="1:22" x14ac:dyDescent="0.2">
      <c r="A13418" s="1">
        <v>44899</v>
      </c>
      <c r="B13418">
        <v>2022</v>
      </c>
      <c r="C13418">
        <f>_xlfn.MAXIFS(Table1[ScheduleWeekWritten],Table1[ScheduleSeason],Table1[[#This Row],[ScheduleSeason]])</f>
        <v>18</v>
      </c>
      <c r="D13418">
        <v>13</v>
      </c>
      <c r="E13418" cm="1">
        <f t="array" ref="E13418">_xlfn.XLOOKUP(Table1[[#This Row],[ScheduleWeekWritten]],Table3[Game],100+Table3[Increase],Table1[[#This Row],[ScheduleWeekWritten]])</f>
        <v>13</v>
      </c>
      <c r="F13418" t="b">
        <v>0</v>
      </c>
      <c r="G13418" t="s">
        <v>101</v>
      </c>
      <c r="H13418">
        <v>27</v>
      </c>
      <c r="I13418">
        <v>24</v>
      </c>
      <c r="J13418" t="s">
        <v>42</v>
      </c>
      <c r="K13418" t="s">
        <v>75</v>
      </c>
      <c r="L13418" t="str">
        <f>_xlfn.XLOOKUP(Table1[[#This Row],[TeamFavoriteID]],Table2[team_id],Table2[team_name],_xlfn.XLOOKUP(Table1[[#This Row],[TeamFavoriteID]],Table2[team_id_pfr],Table2[team_name],"Even"))</f>
        <v>Kansas City Chiefs</v>
      </c>
      <c r="M13418">
        <v>-2.5</v>
      </c>
      <c r="N13418">
        <f>IF(Table1[[#This Row],[TeamFavorite]]=Table1[[#This Row],[TeamHome]],Table1[[#This Row],[ScoreAway]]-Table1[[#This Row],[ScoreHome]],Table1[[#This Row],[ScoreHome]]-Table1[[#This Row],[ScoreAway]])</f>
        <v>3</v>
      </c>
      <c r="O13418">
        <f>IF(Table1[[#This Row],[SpreadActual]]&lt;Table1[[#This Row],[SpreadFavorite]],1,0)</f>
        <v>0</v>
      </c>
      <c r="P13418">
        <v>53.5</v>
      </c>
      <c r="Q13418" t="s">
        <v>226</v>
      </c>
      <c r="R13418" t="b">
        <v>0</v>
      </c>
    </row>
    <row r="13419" spans="1:22" x14ac:dyDescent="0.2">
      <c r="A13419" s="1">
        <v>44899</v>
      </c>
      <c r="B13419">
        <v>2022</v>
      </c>
      <c r="C13419">
        <f>_xlfn.MAXIFS(Table1[ScheduleWeekWritten],Table1[ScheduleSeason],Table1[[#This Row],[ScheduleSeason]])</f>
        <v>18</v>
      </c>
      <c r="D13419">
        <v>13</v>
      </c>
      <c r="E13419" cm="1">
        <f t="array" ref="E13419">_xlfn.XLOOKUP(Table1[[#This Row],[ScheduleWeekWritten]],Table3[Game],100+Table3[Increase],Table1[[#This Row],[ScheduleWeekWritten]])</f>
        <v>13</v>
      </c>
      <c r="F13419" t="b">
        <v>0</v>
      </c>
      <c r="G13419" t="s">
        <v>67</v>
      </c>
      <c r="H13419">
        <v>54</v>
      </c>
      <c r="I13419">
        <v>19</v>
      </c>
      <c r="J13419" t="s">
        <v>140</v>
      </c>
      <c r="K13419" t="s">
        <v>68</v>
      </c>
      <c r="L13419" t="str">
        <f>_xlfn.XLOOKUP(Table1[[#This Row],[TeamFavoriteID]],Table2[team_id],Table2[team_name],_xlfn.XLOOKUP(Table1[[#This Row],[TeamFavoriteID]],Table2[team_id_pfr],Table2[team_name],"Even"))</f>
        <v>Dallas Cowboys</v>
      </c>
      <c r="M13419">
        <v>-11</v>
      </c>
      <c r="N13419">
        <f>IF(Table1[[#This Row],[TeamFavorite]]=Table1[[#This Row],[TeamHome]],Table1[[#This Row],[ScoreAway]]-Table1[[#This Row],[ScoreHome]],Table1[[#This Row],[ScoreHome]]-Table1[[#This Row],[ScoreAway]])</f>
        <v>-35</v>
      </c>
      <c r="O13419">
        <f>IF(Table1[[#This Row],[SpreadActual]]&lt;Table1[[#This Row],[SpreadFavorite]],1,0)</f>
        <v>1</v>
      </c>
      <c r="P13419">
        <v>44.5</v>
      </c>
      <c r="Q13419" t="s">
        <v>208</v>
      </c>
      <c r="R13419" t="b">
        <v>0</v>
      </c>
      <c r="S13419">
        <v>72</v>
      </c>
      <c r="T13419">
        <v>0</v>
      </c>
      <c r="V13419" t="s">
        <v>103</v>
      </c>
    </row>
    <row r="13420" spans="1:22" x14ac:dyDescent="0.2">
      <c r="A13420" s="1">
        <v>44899</v>
      </c>
      <c r="B13420">
        <v>2022</v>
      </c>
      <c r="C13420">
        <f>_xlfn.MAXIFS(Table1[ScheduleWeekWritten],Table1[ScheduleSeason],Table1[[#This Row],[ScheduleSeason]])</f>
        <v>18</v>
      </c>
      <c r="D13420">
        <v>13</v>
      </c>
      <c r="E13420" cm="1">
        <f t="array" ref="E13420">_xlfn.XLOOKUP(Table1[[#This Row],[ScheduleWeekWritten]],Table3[Game],100+Table3[Increase],Table1[[#This Row],[ScheduleWeekWritten]])</f>
        <v>13</v>
      </c>
      <c r="F13420" t="b">
        <v>0</v>
      </c>
      <c r="G13420" t="s">
        <v>45</v>
      </c>
      <c r="H13420">
        <v>40</v>
      </c>
      <c r="I13420">
        <v>14</v>
      </c>
      <c r="J13420" t="s">
        <v>154</v>
      </c>
      <c r="K13420" t="s">
        <v>79</v>
      </c>
      <c r="L13420" t="str">
        <f>_xlfn.XLOOKUP(Table1[[#This Row],[TeamFavoriteID]],Table2[team_id],Table2[team_name],_xlfn.XLOOKUP(Table1[[#This Row],[TeamFavoriteID]],Table2[team_id_pfr],Table2[team_name],"Even"))</f>
        <v>Detroit Lions</v>
      </c>
      <c r="M13420">
        <v>-1</v>
      </c>
      <c r="N13420">
        <f>IF(Table1[[#This Row],[TeamFavorite]]=Table1[[#This Row],[TeamHome]],Table1[[#This Row],[ScoreAway]]-Table1[[#This Row],[ScoreHome]],Table1[[#This Row],[ScoreHome]]-Table1[[#This Row],[ScoreAway]])</f>
        <v>-26</v>
      </c>
      <c r="O13420">
        <f>IF(Table1[[#This Row],[SpreadActual]]&lt;Table1[[#This Row],[SpreadFavorite]],1,0)</f>
        <v>1</v>
      </c>
      <c r="P13420">
        <v>51</v>
      </c>
      <c r="Q13420" t="s">
        <v>181</v>
      </c>
      <c r="R13420" t="b">
        <v>0</v>
      </c>
      <c r="S13420">
        <v>72</v>
      </c>
      <c r="T13420">
        <v>0</v>
      </c>
      <c r="V13420" t="s">
        <v>103</v>
      </c>
    </row>
    <row r="13421" spans="1:22" x14ac:dyDescent="0.2">
      <c r="A13421" s="1">
        <v>44899</v>
      </c>
      <c r="B13421">
        <v>2022</v>
      </c>
      <c r="C13421">
        <f>_xlfn.MAXIFS(Table1[ScheduleWeekWritten],Table1[ScheduleSeason],Table1[[#This Row],[ScheduleSeason]])</f>
        <v>18</v>
      </c>
      <c r="D13421">
        <v>13</v>
      </c>
      <c r="E13421" cm="1">
        <f t="array" ref="E13421">_xlfn.XLOOKUP(Table1[[#This Row],[ScheduleWeekWritten]],Table3[Game],100+Table3[Increase],Table1[[#This Row],[ScheduleWeekWritten]])</f>
        <v>13</v>
      </c>
      <c r="F13421" t="b">
        <v>0</v>
      </c>
      <c r="G13421" t="s">
        <v>177</v>
      </c>
      <c r="H13421">
        <v>14</v>
      </c>
      <c r="I13421">
        <v>27</v>
      </c>
      <c r="J13421" t="s">
        <v>62</v>
      </c>
      <c r="K13421" t="s">
        <v>63</v>
      </c>
      <c r="L13421" t="str">
        <f>_xlfn.XLOOKUP(Table1[[#This Row],[TeamFavoriteID]],Table2[team_id],Table2[team_name],_xlfn.XLOOKUP(Table1[[#This Row],[TeamFavoriteID]],Table2[team_id_pfr],Table2[team_name],"Even"))</f>
        <v>Cleveland Browns</v>
      </c>
      <c r="M13421">
        <v>-7.5</v>
      </c>
      <c r="N13421">
        <f>IF(Table1[[#This Row],[TeamFavorite]]=Table1[[#This Row],[TeamHome]],Table1[[#This Row],[ScoreAway]]-Table1[[#This Row],[ScoreHome]],Table1[[#This Row],[ScoreHome]]-Table1[[#This Row],[ScoreAway]])</f>
        <v>-13</v>
      </c>
      <c r="O13421">
        <f>IF(Table1[[#This Row],[SpreadActual]]&lt;Table1[[#This Row],[SpreadFavorite]],1,0)</f>
        <v>1</v>
      </c>
      <c r="P13421">
        <v>46.5</v>
      </c>
      <c r="Q13421" t="s">
        <v>207</v>
      </c>
      <c r="R13421" t="b">
        <v>0</v>
      </c>
      <c r="S13421">
        <v>72</v>
      </c>
      <c r="T13421">
        <v>0</v>
      </c>
      <c r="V13421" t="s">
        <v>103</v>
      </c>
    </row>
    <row r="13422" spans="1:22" x14ac:dyDescent="0.2">
      <c r="A13422" s="1">
        <v>44899</v>
      </c>
      <c r="B13422">
        <v>2022</v>
      </c>
      <c r="C13422">
        <f>_xlfn.MAXIFS(Table1[ScheduleWeekWritten],Table1[ScheduleSeason],Table1[[#This Row],[ScheduleSeason]])</f>
        <v>18</v>
      </c>
      <c r="D13422">
        <v>13</v>
      </c>
      <c r="E13422" cm="1">
        <f t="array" ref="E13422">_xlfn.XLOOKUP(Table1[[#This Row],[ScheduleWeekWritten]],Table3[Game],100+Table3[Increase],Table1[[#This Row],[ScheduleWeekWritten]])</f>
        <v>13</v>
      </c>
      <c r="F13422" t="b">
        <v>0</v>
      </c>
      <c r="G13422" t="s">
        <v>217</v>
      </c>
      <c r="H13422">
        <v>27</v>
      </c>
      <c r="I13422">
        <v>20</v>
      </c>
      <c r="J13422" t="s">
        <v>210</v>
      </c>
      <c r="K13422" t="s">
        <v>21</v>
      </c>
      <c r="L13422" t="str">
        <f>_xlfn.XLOOKUP(Table1[[#This Row],[TeamFavoriteID]],Table2[team_id],Table2[team_name],_xlfn.XLOOKUP(Table1[[#This Row],[TeamFavoriteID]],Table2[team_id_pfr],Table2[team_name],"Even"))</f>
        <v>Las Vegas Raiders</v>
      </c>
      <c r="M13422">
        <v>-2.5</v>
      </c>
      <c r="N13422">
        <f>IF(Table1[[#This Row],[TeamFavorite]]=Table1[[#This Row],[TeamHome]],Table1[[#This Row],[ScoreAway]]-Table1[[#This Row],[ScoreHome]],Table1[[#This Row],[ScoreHome]]-Table1[[#This Row],[ScoreAway]])</f>
        <v>-7</v>
      </c>
      <c r="O13422">
        <f>IF(Table1[[#This Row],[SpreadActual]]&lt;Table1[[#This Row],[SpreadFavorite]],1,0)</f>
        <v>1</v>
      </c>
      <c r="P13422">
        <v>49.5</v>
      </c>
      <c r="Q13422" t="s">
        <v>220</v>
      </c>
      <c r="R13422" t="b">
        <v>0</v>
      </c>
      <c r="S13422">
        <v>72</v>
      </c>
      <c r="T13422">
        <v>0</v>
      </c>
      <c r="V13422" t="s">
        <v>103</v>
      </c>
    </row>
    <row r="13423" spans="1:22" x14ac:dyDescent="0.2">
      <c r="A13423" s="1">
        <v>44899</v>
      </c>
      <c r="B13423">
        <v>2022</v>
      </c>
      <c r="C13423">
        <f>_xlfn.MAXIFS(Table1[ScheduleWeekWritten],Table1[ScheduleSeason],Table1[[#This Row],[ScheduleSeason]])</f>
        <v>18</v>
      </c>
      <c r="D13423">
        <v>13</v>
      </c>
      <c r="E13423" cm="1">
        <f t="array" ref="E13423">_xlfn.XLOOKUP(Table1[[#This Row],[ScheduleWeekWritten]],Table3[Game],100+Table3[Increase],Table1[[#This Row],[ScheduleWeekWritten]])</f>
        <v>13</v>
      </c>
      <c r="F13423" t="b">
        <v>0</v>
      </c>
      <c r="G13423" t="s">
        <v>39</v>
      </c>
      <c r="H13423">
        <v>23</v>
      </c>
      <c r="I13423">
        <v>27</v>
      </c>
      <c r="J13423" t="s">
        <v>128</v>
      </c>
      <c r="K13423" t="s">
        <v>132</v>
      </c>
      <c r="L13423" t="str">
        <f>_xlfn.XLOOKUP(Table1[[#This Row],[TeamFavoriteID]],Table2[team_id],Table2[team_name],_xlfn.XLOOKUP(Table1[[#This Row],[TeamFavoriteID]],Table2[team_id_pfr],Table2[team_name],"Even"))</f>
        <v>Seattle Seahawks</v>
      </c>
      <c r="M13423">
        <v>-6.5</v>
      </c>
      <c r="N13423">
        <f>IF(Table1[[#This Row],[TeamFavorite]]=Table1[[#This Row],[TeamHome]],Table1[[#This Row],[ScoreAway]]-Table1[[#This Row],[ScoreHome]],Table1[[#This Row],[ScoreHome]]-Table1[[#This Row],[ScoreAway]])</f>
        <v>-4</v>
      </c>
      <c r="O13423">
        <f>IF(Table1[[#This Row],[SpreadActual]]&lt;Table1[[#This Row],[SpreadFavorite]],1,0)</f>
        <v>0</v>
      </c>
      <c r="P13423">
        <v>41</v>
      </c>
      <c r="Q13423" t="s">
        <v>218</v>
      </c>
      <c r="R13423" t="b">
        <v>0</v>
      </c>
      <c r="S13423">
        <v>72</v>
      </c>
      <c r="T13423">
        <v>0</v>
      </c>
      <c r="V13423" t="s">
        <v>103</v>
      </c>
    </row>
    <row r="13424" spans="1:22" x14ac:dyDescent="0.2">
      <c r="A13424" s="1">
        <v>44899</v>
      </c>
      <c r="B13424">
        <v>2022</v>
      </c>
      <c r="C13424">
        <f>_xlfn.MAXIFS(Table1[ScheduleWeekWritten],Table1[ScheduleSeason],Table1[[#This Row],[ScheduleSeason]])</f>
        <v>18</v>
      </c>
      <c r="D13424">
        <v>13</v>
      </c>
      <c r="E13424" cm="1">
        <f t="array" ref="E13424">_xlfn.XLOOKUP(Table1[[#This Row],[ScheduleWeekWritten]],Table3[Game],100+Table3[Increase],Table1[[#This Row],[ScheduleWeekWritten]])</f>
        <v>13</v>
      </c>
      <c r="F13424" t="b">
        <v>0</v>
      </c>
      <c r="G13424" t="s">
        <v>54</v>
      </c>
      <c r="H13424">
        <v>27</v>
      </c>
      <c r="I13424">
        <v>22</v>
      </c>
      <c r="J13424" t="s">
        <v>31</v>
      </c>
      <c r="K13424" t="s">
        <v>55</v>
      </c>
      <c r="L13424" t="str">
        <f>_xlfn.XLOOKUP(Table1[[#This Row],[TeamFavoriteID]],Table2[team_id],Table2[team_name],_xlfn.XLOOKUP(Table1[[#This Row],[TeamFavoriteID]],Table2[team_id_pfr],Table2[team_name],"Even"))</f>
        <v>Minnesota Vikings</v>
      </c>
      <c r="M13424">
        <v>-3</v>
      </c>
      <c r="N13424">
        <f>IF(Table1[[#This Row],[TeamFavorite]]=Table1[[#This Row],[TeamHome]],Table1[[#This Row],[ScoreAway]]-Table1[[#This Row],[ScoreHome]],Table1[[#This Row],[ScoreHome]]-Table1[[#This Row],[ScoreAway]])</f>
        <v>-5</v>
      </c>
      <c r="O13424">
        <f>IF(Table1[[#This Row],[SpreadActual]]&lt;Table1[[#This Row],[SpreadFavorite]],1,0)</f>
        <v>1</v>
      </c>
      <c r="P13424">
        <v>44</v>
      </c>
      <c r="Q13424" t="s">
        <v>205</v>
      </c>
      <c r="R13424" t="b">
        <v>0</v>
      </c>
      <c r="S13424">
        <v>72</v>
      </c>
      <c r="T13424">
        <v>0</v>
      </c>
      <c r="V13424" t="s">
        <v>103</v>
      </c>
    </row>
    <row r="13425" spans="1:22" x14ac:dyDescent="0.2">
      <c r="A13425" s="1">
        <v>44899</v>
      </c>
      <c r="B13425">
        <v>2022</v>
      </c>
      <c r="C13425">
        <f>_xlfn.MAXIFS(Table1[ScheduleWeekWritten],Table1[ScheduleSeason],Table1[[#This Row],[ScheduleSeason]])</f>
        <v>18</v>
      </c>
      <c r="D13425">
        <v>13</v>
      </c>
      <c r="E13425" cm="1">
        <f t="array" ref="E13425">_xlfn.XLOOKUP(Table1[[#This Row],[ScheduleWeekWritten]],Table3[Game],100+Table3[Increase],Table1[[#This Row],[ScheduleWeekWritten]])</f>
        <v>13</v>
      </c>
      <c r="F13425" t="b">
        <v>0</v>
      </c>
      <c r="G13425" t="s">
        <v>50</v>
      </c>
      <c r="H13425">
        <v>20</v>
      </c>
      <c r="I13425">
        <v>20</v>
      </c>
      <c r="J13425" t="s">
        <v>227</v>
      </c>
      <c r="K13425" t="s">
        <v>85</v>
      </c>
      <c r="L13425" t="str">
        <f>_xlfn.XLOOKUP(Table1[[#This Row],[TeamFavoriteID]],Table2[team_id],Table2[team_name],_xlfn.XLOOKUP(Table1[[#This Row],[TeamFavoriteID]],Table2[team_id_pfr],Table2[team_name],"Even"))</f>
        <v>Washington Commanders</v>
      </c>
      <c r="M13425">
        <v>-2.5</v>
      </c>
      <c r="N13425">
        <f>IF(Table1[[#This Row],[TeamFavorite]]=Table1[[#This Row],[TeamHome]],Table1[[#This Row],[ScoreAway]]-Table1[[#This Row],[ScoreHome]],Table1[[#This Row],[ScoreHome]]-Table1[[#This Row],[ScoreAway]])</f>
        <v>0</v>
      </c>
      <c r="O13425">
        <f>IF(Table1[[#This Row],[SpreadActual]]&lt;Table1[[#This Row],[SpreadFavorite]],1,0)</f>
        <v>0</v>
      </c>
      <c r="P13425">
        <v>40.5</v>
      </c>
      <c r="Q13425" t="s">
        <v>197</v>
      </c>
      <c r="R13425" t="b">
        <v>0</v>
      </c>
    </row>
    <row r="13426" spans="1:22" x14ac:dyDescent="0.2">
      <c r="A13426" s="1">
        <v>44899</v>
      </c>
      <c r="B13426">
        <v>2022</v>
      </c>
      <c r="C13426">
        <f>_xlfn.MAXIFS(Table1[ScheduleWeekWritten],Table1[ScheduleSeason],Table1[[#This Row],[ScheduleSeason]])</f>
        <v>18</v>
      </c>
      <c r="D13426">
        <v>13</v>
      </c>
      <c r="E13426" cm="1">
        <f t="array" ref="E13426">_xlfn.XLOOKUP(Table1[[#This Row],[ScheduleWeekWritten]],Table3[Game],100+Table3[Increase],Table1[[#This Row],[ScheduleWeekWritten]])</f>
        <v>13</v>
      </c>
      <c r="F13426" t="b">
        <v>0</v>
      </c>
      <c r="G13426" t="s">
        <v>58</v>
      </c>
      <c r="H13426">
        <v>35</v>
      </c>
      <c r="I13426">
        <v>10</v>
      </c>
      <c r="J13426" t="s">
        <v>171</v>
      </c>
      <c r="K13426" t="s">
        <v>77</v>
      </c>
      <c r="L13426" t="str">
        <f>_xlfn.XLOOKUP(Table1[[#This Row],[TeamFavoriteID]],Table2[team_id],Table2[team_name],_xlfn.XLOOKUP(Table1[[#This Row],[TeamFavoriteID]],Table2[team_id_pfr],Table2[team_name],"Even"))</f>
        <v>Philadelphia Eagles</v>
      </c>
      <c r="M13426">
        <v>-4.5</v>
      </c>
      <c r="N13426">
        <f>IF(Table1[[#This Row],[TeamFavorite]]=Table1[[#This Row],[TeamHome]],Table1[[#This Row],[ScoreAway]]-Table1[[#This Row],[ScoreHome]],Table1[[#This Row],[ScoreHome]]-Table1[[#This Row],[ScoreAway]])</f>
        <v>-25</v>
      </c>
      <c r="O13426">
        <f>IF(Table1[[#This Row],[SpreadActual]]&lt;Table1[[#This Row],[SpreadFavorite]],1,0)</f>
        <v>1</v>
      </c>
      <c r="P13426">
        <v>44.5</v>
      </c>
      <c r="Q13426" t="s">
        <v>183</v>
      </c>
      <c r="R13426" t="b">
        <v>0</v>
      </c>
    </row>
    <row r="13427" spans="1:22" x14ac:dyDescent="0.2">
      <c r="A13427" s="1">
        <v>44899</v>
      </c>
      <c r="B13427">
        <v>2022</v>
      </c>
      <c r="C13427">
        <f>_xlfn.MAXIFS(Table1[ScheduleWeekWritten],Table1[ScheduleSeason],Table1[[#This Row],[ScheduleSeason]])</f>
        <v>18</v>
      </c>
      <c r="D13427">
        <v>13</v>
      </c>
      <c r="E13427" cm="1">
        <f t="array" ref="E13427">_xlfn.XLOOKUP(Table1[[#This Row],[ScheduleWeekWritten]],Table3[Game],100+Table3[Increase],Table1[[#This Row],[ScheduleWeekWritten]])</f>
        <v>13</v>
      </c>
      <c r="F13427" t="b">
        <v>0</v>
      </c>
      <c r="G13427" t="s">
        <v>53</v>
      </c>
      <c r="H13427">
        <v>33</v>
      </c>
      <c r="I13427">
        <v>17</v>
      </c>
      <c r="J13427" t="s">
        <v>19</v>
      </c>
      <c r="K13427" t="s">
        <v>87</v>
      </c>
      <c r="L13427" t="str">
        <f>_xlfn.XLOOKUP(Table1[[#This Row],[TeamFavoriteID]],Table2[team_id],Table2[team_name],_xlfn.XLOOKUP(Table1[[#This Row],[TeamFavoriteID]],Table2[team_id_pfr],Table2[team_name],"Even"))</f>
        <v>San Francisco 49ers</v>
      </c>
      <c r="M13427">
        <v>-5</v>
      </c>
      <c r="N13427">
        <f>IF(Table1[[#This Row],[TeamFavorite]]=Table1[[#This Row],[TeamHome]],Table1[[#This Row],[ScoreAway]]-Table1[[#This Row],[ScoreHome]],Table1[[#This Row],[ScoreHome]]-Table1[[#This Row],[ScoreAway]])</f>
        <v>-16</v>
      </c>
      <c r="O13427">
        <f>IF(Table1[[#This Row],[SpreadActual]]&lt;Table1[[#This Row],[SpreadFavorite]],1,0)</f>
        <v>1</v>
      </c>
      <c r="P13427">
        <v>45.5</v>
      </c>
      <c r="Q13427" t="s">
        <v>203</v>
      </c>
      <c r="R13427" t="b">
        <v>0</v>
      </c>
    </row>
    <row r="13428" spans="1:22" x14ac:dyDescent="0.2">
      <c r="A13428" s="1">
        <v>44900</v>
      </c>
      <c r="B13428">
        <v>2022</v>
      </c>
      <c r="C13428">
        <f>_xlfn.MAXIFS(Table1[ScheduleWeekWritten],Table1[ScheduleSeason],Table1[[#This Row],[ScheduleSeason]])</f>
        <v>18</v>
      </c>
      <c r="D13428">
        <v>13</v>
      </c>
      <c r="E13428" cm="1">
        <f t="array" ref="E13428">_xlfn.XLOOKUP(Table1[[#This Row],[ScheduleWeekWritten]],Table3[Game],100+Table3[Increase],Table1[[#This Row],[ScheduleWeekWritten]])</f>
        <v>13</v>
      </c>
      <c r="F13428" t="b">
        <v>0</v>
      </c>
      <c r="G13428" t="s">
        <v>127</v>
      </c>
      <c r="H13428">
        <v>17</v>
      </c>
      <c r="I13428">
        <v>16</v>
      </c>
      <c r="J13428" t="s">
        <v>95</v>
      </c>
      <c r="K13428" t="s">
        <v>133</v>
      </c>
      <c r="L13428" t="str">
        <f>_xlfn.XLOOKUP(Table1[[#This Row],[TeamFavoriteID]],Table2[team_id],Table2[team_name],_xlfn.XLOOKUP(Table1[[#This Row],[TeamFavoriteID]],Table2[team_id_pfr],Table2[team_name],"Even"))</f>
        <v>Tampa Bay Buccaneers</v>
      </c>
      <c r="M13428">
        <v>-3</v>
      </c>
      <c r="N13428">
        <f>IF(Table1[[#This Row],[TeamFavorite]]=Table1[[#This Row],[TeamHome]],Table1[[#This Row],[ScoreAway]]-Table1[[#This Row],[ScoreHome]],Table1[[#This Row],[ScoreHome]]-Table1[[#This Row],[ScoreAway]])</f>
        <v>-1</v>
      </c>
      <c r="O13428">
        <f>IF(Table1[[#This Row],[SpreadActual]]&lt;Table1[[#This Row],[SpreadFavorite]],1,0)</f>
        <v>0</v>
      </c>
      <c r="P13428">
        <v>40.5</v>
      </c>
      <c r="Q13428" t="s">
        <v>168</v>
      </c>
      <c r="R13428" t="b">
        <v>0</v>
      </c>
    </row>
    <row r="13429" spans="1:22" x14ac:dyDescent="0.2">
      <c r="A13429" s="1">
        <v>44903</v>
      </c>
      <c r="B13429">
        <v>2022</v>
      </c>
      <c r="C13429">
        <f>_xlfn.MAXIFS(Table1[ScheduleWeekWritten],Table1[ScheduleSeason],Table1[[#This Row],[ScheduleSeason]])</f>
        <v>18</v>
      </c>
      <c r="D13429">
        <v>14</v>
      </c>
      <c r="E13429" cm="1">
        <f t="array" ref="E13429">_xlfn.XLOOKUP(Table1[[#This Row],[ScheduleWeekWritten]],Table3[Game],100+Table3[Increase],Table1[[#This Row],[ScheduleWeekWritten]])</f>
        <v>14</v>
      </c>
      <c r="F13429" t="b">
        <v>0</v>
      </c>
      <c r="G13429" t="s">
        <v>39</v>
      </c>
      <c r="H13429">
        <v>17</v>
      </c>
      <c r="I13429">
        <v>16</v>
      </c>
      <c r="J13429" t="s">
        <v>217</v>
      </c>
      <c r="K13429" t="s">
        <v>21</v>
      </c>
      <c r="L13429" t="str">
        <f>_xlfn.XLOOKUP(Table1[[#This Row],[TeamFavoriteID]],Table2[team_id],Table2[team_name],_xlfn.XLOOKUP(Table1[[#This Row],[TeamFavoriteID]],Table2[team_id_pfr],Table2[team_name],"Even"))</f>
        <v>Las Vegas Raiders</v>
      </c>
      <c r="M13429">
        <v>-6.5</v>
      </c>
      <c r="N13429">
        <f>IF(Table1[[#This Row],[TeamFavorite]]=Table1[[#This Row],[TeamHome]],Table1[[#This Row],[ScoreAway]]-Table1[[#This Row],[ScoreHome]],Table1[[#This Row],[ScoreHome]]-Table1[[#This Row],[ScoreAway]])</f>
        <v>1</v>
      </c>
      <c r="O13429">
        <f>IF(Table1[[#This Row],[SpreadActual]]&lt;Table1[[#This Row],[SpreadFavorite]],1,0)</f>
        <v>0</v>
      </c>
      <c r="P13429">
        <v>41.5</v>
      </c>
      <c r="Q13429" t="s">
        <v>218</v>
      </c>
      <c r="R13429" t="b">
        <v>0</v>
      </c>
      <c r="S13429">
        <v>72</v>
      </c>
      <c r="T13429">
        <v>0</v>
      </c>
      <c r="V13429" t="s">
        <v>103</v>
      </c>
    </row>
    <row r="13430" spans="1:22" x14ac:dyDescent="0.2">
      <c r="A13430" s="1">
        <v>44906</v>
      </c>
      <c r="B13430">
        <v>2022</v>
      </c>
      <c r="C13430">
        <f>_xlfn.MAXIFS(Table1[ScheduleWeekWritten],Table1[ScheduleSeason],Table1[[#This Row],[ScheduleSeason]])</f>
        <v>18</v>
      </c>
      <c r="D13430">
        <v>14</v>
      </c>
      <c r="E13430" cm="1">
        <f t="array" ref="E13430">_xlfn.XLOOKUP(Table1[[#This Row],[ScheduleWeekWritten]],Table3[Game],100+Table3[Increase],Table1[[#This Row],[ScheduleWeekWritten]])</f>
        <v>14</v>
      </c>
      <c r="F13430" t="b">
        <v>0</v>
      </c>
      <c r="G13430" t="s">
        <v>28</v>
      </c>
      <c r="H13430">
        <v>20</v>
      </c>
      <c r="I13430">
        <v>12</v>
      </c>
      <c r="J13430" t="s">
        <v>31</v>
      </c>
      <c r="K13430" t="s">
        <v>43</v>
      </c>
      <c r="L13430" t="str">
        <f>_xlfn.XLOOKUP(Table1[[#This Row],[TeamFavoriteID]],Table2[team_id],Table2[team_name],_xlfn.XLOOKUP(Table1[[#This Row],[TeamFavoriteID]],Table2[team_id_pfr],Table2[team_name],"Even"))</f>
        <v>Buffalo Bills</v>
      </c>
      <c r="M13430">
        <v>-10</v>
      </c>
      <c r="N13430">
        <f>IF(Table1[[#This Row],[TeamFavorite]]=Table1[[#This Row],[TeamHome]],Table1[[#This Row],[ScoreAway]]-Table1[[#This Row],[ScoreHome]],Table1[[#This Row],[ScoreHome]]-Table1[[#This Row],[ScoreAway]])</f>
        <v>-8</v>
      </c>
      <c r="O13430">
        <f>IF(Table1[[#This Row],[SpreadActual]]&lt;Table1[[#This Row],[SpreadFavorite]],1,0)</f>
        <v>0</v>
      </c>
      <c r="P13430">
        <v>43.5</v>
      </c>
      <c r="Q13430" t="s">
        <v>222</v>
      </c>
      <c r="R13430" t="b">
        <v>0</v>
      </c>
    </row>
    <row r="13431" spans="1:22" x14ac:dyDescent="0.2">
      <c r="A13431" s="1">
        <v>44906</v>
      </c>
      <c r="B13431">
        <v>2022</v>
      </c>
      <c r="C13431">
        <f>_xlfn.MAXIFS(Table1[ScheduleWeekWritten],Table1[ScheduleSeason],Table1[[#This Row],[ScheduleSeason]])</f>
        <v>18</v>
      </c>
      <c r="D13431">
        <v>14</v>
      </c>
      <c r="E13431" cm="1">
        <f t="array" ref="E13431">_xlfn.XLOOKUP(Table1[[#This Row],[ScheduleWeekWritten]],Table3[Game],100+Table3[Increase],Table1[[#This Row],[ScheduleWeekWritten]])</f>
        <v>14</v>
      </c>
      <c r="F13431" t="b">
        <v>0</v>
      </c>
      <c r="G13431" t="s">
        <v>101</v>
      </c>
      <c r="H13431">
        <v>23</v>
      </c>
      <c r="I13431">
        <v>10</v>
      </c>
      <c r="J13431" t="s">
        <v>62</v>
      </c>
      <c r="K13431" t="s">
        <v>104</v>
      </c>
      <c r="L13431" t="str">
        <f>_xlfn.XLOOKUP(Table1[[#This Row],[TeamFavoriteID]],Table2[team_id],Table2[team_name],_xlfn.XLOOKUP(Table1[[#This Row],[TeamFavoriteID]],Table2[team_id_pfr],Table2[team_name],"Even"))</f>
        <v>Cincinnati Bengals</v>
      </c>
      <c r="M13431">
        <v>-4</v>
      </c>
      <c r="N13431">
        <f>IF(Table1[[#This Row],[TeamFavorite]]=Table1[[#This Row],[TeamHome]],Table1[[#This Row],[ScoreAway]]-Table1[[#This Row],[ScoreHome]],Table1[[#This Row],[ScoreHome]]-Table1[[#This Row],[ScoreAway]])</f>
        <v>-13</v>
      </c>
      <c r="O13431">
        <f>IF(Table1[[#This Row],[SpreadActual]]&lt;Table1[[#This Row],[SpreadFavorite]],1,0)</f>
        <v>1</v>
      </c>
      <c r="P13431">
        <v>47</v>
      </c>
      <c r="Q13431" t="s">
        <v>226</v>
      </c>
      <c r="R13431" t="b">
        <v>0</v>
      </c>
    </row>
    <row r="13432" spans="1:22" x14ac:dyDescent="0.2">
      <c r="A13432" s="1">
        <v>44906</v>
      </c>
      <c r="B13432">
        <v>2022</v>
      </c>
      <c r="C13432">
        <f>_xlfn.MAXIFS(Table1[ScheduleWeekWritten],Table1[ScheduleSeason],Table1[[#This Row],[ScheduleSeason]])</f>
        <v>18</v>
      </c>
      <c r="D13432">
        <v>14</v>
      </c>
      <c r="E13432" cm="1">
        <f t="array" ref="E13432">_xlfn.XLOOKUP(Table1[[#This Row],[ScheduleWeekWritten]],Table3[Game],100+Table3[Increase],Table1[[#This Row],[ScheduleWeekWritten]])</f>
        <v>14</v>
      </c>
      <c r="F13432" t="b">
        <v>0</v>
      </c>
      <c r="G13432" t="s">
        <v>67</v>
      </c>
      <c r="H13432">
        <v>27</v>
      </c>
      <c r="I13432">
        <v>23</v>
      </c>
      <c r="J13432" t="s">
        <v>177</v>
      </c>
      <c r="K13432" t="s">
        <v>68</v>
      </c>
      <c r="L13432" t="str">
        <f>_xlfn.XLOOKUP(Table1[[#This Row],[TeamFavoriteID]],Table2[team_id],Table2[team_name],_xlfn.XLOOKUP(Table1[[#This Row],[TeamFavoriteID]],Table2[team_id_pfr],Table2[team_name],"Even"))</f>
        <v>Dallas Cowboys</v>
      </c>
      <c r="M13432">
        <v>-17</v>
      </c>
      <c r="N13432">
        <f>IF(Table1[[#This Row],[TeamFavorite]]=Table1[[#This Row],[TeamHome]],Table1[[#This Row],[ScoreAway]]-Table1[[#This Row],[ScoreHome]],Table1[[#This Row],[ScoreHome]]-Table1[[#This Row],[ScoreAway]])</f>
        <v>-4</v>
      </c>
      <c r="O13432">
        <f>IF(Table1[[#This Row],[SpreadActual]]&lt;Table1[[#This Row],[SpreadFavorite]],1,0)</f>
        <v>0</v>
      </c>
      <c r="P13432">
        <v>44.5</v>
      </c>
      <c r="Q13432" t="s">
        <v>208</v>
      </c>
      <c r="R13432" t="b">
        <v>0</v>
      </c>
      <c r="S13432">
        <v>72</v>
      </c>
      <c r="T13432">
        <v>0</v>
      </c>
      <c r="V13432" t="s">
        <v>103</v>
      </c>
    </row>
    <row r="13433" spans="1:22" x14ac:dyDescent="0.2">
      <c r="A13433" s="1">
        <v>44906</v>
      </c>
      <c r="B13433">
        <v>2022</v>
      </c>
      <c r="C13433">
        <f>_xlfn.MAXIFS(Table1[ScheduleWeekWritten],Table1[ScheduleSeason],Table1[[#This Row],[ScheduleSeason]])</f>
        <v>18</v>
      </c>
      <c r="D13433">
        <v>14</v>
      </c>
      <c r="E13433" cm="1">
        <f t="array" ref="E13433">_xlfn.XLOOKUP(Table1[[#This Row],[ScheduleWeekWritten]],Table3[Game],100+Table3[Increase],Table1[[#This Row],[ScheduleWeekWritten]])</f>
        <v>14</v>
      </c>
      <c r="F13433" t="b">
        <v>0</v>
      </c>
      <c r="G13433" t="s">
        <v>24</v>
      </c>
      <c r="H13433">
        <v>28</v>
      </c>
      <c r="I13433">
        <v>34</v>
      </c>
      <c r="J13433" t="s">
        <v>42</v>
      </c>
      <c r="K13433" t="s">
        <v>75</v>
      </c>
      <c r="L13433" t="str">
        <f>_xlfn.XLOOKUP(Table1[[#This Row],[TeamFavoriteID]],Table2[team_id],Table2[team_name],_xlfn.XLOOKUP(Table1[[#This Row],[TeamFavoriteID]],Table2[team_id_pfr],Table2[team_name],"Even"))</f>
        <v>Kansas City Chiefs</v>
      </c>
      <c r="M13433">
        <v>-9</v>
      </c>
      <c r="N13433">
        <f>IF(Table1[[#This Row],[TeamFavorite]]=Table1[[#This Row],[TeamHome]],Table1[[#This Row],[ScoreAway]]-Table1[[#This Row],[ScoreHome]],Table1[[#This Row],[ScoreHome]]-Table1[[#This Row],[ScoreAway]])</f>
        <v>-6</v>
      </c>
      <c r="O13433">
        <f>IF(Table1[[#This Row],[SpreadActual]]&lt;Table1[[#This Row],[SpreadFavorite]],1,0)</f>
        <v>0</v>
      </c>
      <c r="P13433">
        <v>44</v>
      </c>
      <c r="Q13433" t="s">
        <v>224</v>
      </c>
      <c r="R13433" t="b">
        <v>0</v>
      </c>
    </row>
    <row r="13434" spans="1:22" x14ac:dyDescent="0.2">
      <c r="A13434" s="1">
        <v>44906</v>
      </c>
      <c r="B13434">
        <v>2022</v>
      </c>
      <c r="C13434">
        <f>_xlfn.MAXIFS(Table1[ScheduleWeekWritten],Table1[ScheduleSeason],Table1[[#This Row],[ScheduleSeason]])</f>
        <v>18</v>
      </c>
      <c r="D13434">
        <v>14</v>
      </c>
      <c r="E13434" cm="1">
        <f t="array" ref="E13434">_xlfn.XLOOKUP(Table1[[#This Row],[ScheduleWeekWritten]],Table3[Game],100+Table3[Increase],Table1[[#This Row],[ScheduleWeekWritten]])</f>
        <v>14</v>
      </c>
      <c r="F13434" t="b">
        <v>0</v>
      </c>
      <c r="G13434" t="s">
        <v>45</v>
      </c>
      <c r="H13434">
        <v>34</v>
      </c>
      <c r="I13434">
        <v>23</v>
      </c>
      <c r="J13434" t="s">
        <v>54</v>
      </c>
      <c r="K13434" t="s">
        <v>79</v>
      </c>
      <c r="L13434" t="str">
        <f>_xlfn.XLOOKUP(Table1[[#This Row],[TeamFavoriteID]],Table2[team_id],Table2[team_name],_xlfn.XLOOKUP(Table1[[#This Row],[TeamFavoriteID]],Table2[team_id_pfr],Table2[team_name],"Even"))</f>
        <v>Detroit Lions</v>
      </c>
      <c r="M13434">
        <v>-2</v>
      </c>
      <c r="N13434">
        <f>IF(Table1[[#This Row],[TeamFavorite]]=Table1[[#This Row],[TeamHome]],Table1[[#This Row],[ScoreAway]]-Table1[[#This Row],[ScoreHome]],Table1[[#This Row],[ScoreHome]]-Table1[[#This Row],[ScoreAway]])</f>
        <v>-11</v>
      </c>
      <c r="O13434">
        <f>IF(Table1[[#This Row],[SpreadActual]]&lt;Table1[[#This Row],[SpreadFavorite]],1,0)</f>
        <v>1</v>
      </c>
      <c r="P13434">
        <v>51.5</v>
      </c>
      <c r="Q13434" t="s">
        <v>181</v>
      </c>
      <c r="R13434" t="b">
        <v>0</v>
      </c>
      <c r="S13434">
        <v>72</v>
      </c>
      <c r="T13434">
        <v>0</v>
      </c>
      <c r="V13434" t="s">
        <v>103</v>
      </c>
    </row>
    <row r="13435" spans="1:22" x14ac:dyDescent="0.2">
      <c r="A13435" s="1">
        <v>44906</v>
      </c>
      <c r="B13435">
        <v>2022</v>
      </c>
      <c r="C13435">
        <f>_xlfn.MAXIFS(Table1[ScheduleWeekWritten],Table1[ScheduleSeason],Table1[[#This Row],[ScheduleSeason]])</f>
        <v>18</v>
      </c>
      <c r="D13435">
        <v>14</v>
      </c>
      <c r="E13435" cm="1">
        <f t="array" ref="E13435">_xlfn.XLOOKUP(Table1[[#This Row],[ScheduleWeekWritten]],Table3[Game],100+Table3[Increase],Table1[[#This Row],[ScheduleWeekWritten]])</f>
        <v>14</v>
      </c>
      <c r="F13435" t="b">
        <v>0</v>
      </c>
      <c r="G13435" t="s">
        <v>210</v>
      </c>
      <c r="H13435">
        <v>23</v>
      </c>
      <c r="I13435">
        <v>17</v>
      </c>
      <c r="J13435" t="s">
        <v>19</v>
      </c>
      <c r="K13435" t="s">
        <v>91</v>
      </c>
      <c r="L13435" t="str">
        <f>_xlfn.XLOOKUP(Table1[[#This Row],[TeamFavoriteID]],Table2[team_id],Table2[team_name],_xlfn.XLOOKUP(Table1[[#This Row],[TeamFavoriteID]],Table2[team_id_pfr],Table2[team_name],"Even"))</f>
        <v>Miami Dolphins</v>
      </c>
      <c r="M13435">
        <v>-3</v>
      </c>
      <c r="N13435">
        <f>IF(Table1[[#This Row],[TeamFavorite]]=Table1[[#This Row],[TeamHome]],Table1[[#This Row],[ScoreAway]]-Table1[[#This Row],[ScoreHome]],Table1[[#This Row],[ScoreHome]]-Table1[[#This Row],[ScoreAway]])</f>
        <v>6</v>
      </c>
      <c r="O13435">
        <f>IF(Table1[[#This Row],[SpreadActual]]&lt;Table1[[#This Row],[SpreadFavorite]],1,0)</f>
        <v>0</v>
      </c>
      <c r="P13435">
        <v>55</v>
      </c>
      <c r="Q13435" t="s">
        <v>218</v>
      </c>
      <c r="R13435" t="b">
        <v>0</v>
      </c>
      <c r="S13435">
        <v>72</v>
      </c>
      <c r="T13435">
        <v>0</v>
      </c>
      <c r="V13435" t="s">
        <v>103</v>
      </c>
    </row>
    <row r="13436" spans="1:22" x14ac:dyDescent="0.2">
      <c r="A13436" s="1">
        <v>44906</v>
      </c>
      <c r="B13436">
        <v>2022</v>
      </c>
      <c r="C13436">
        <f>_xlfn.MAXIFS(Table1[ScheduleWeekWritten],Table1[ScheduleSeason],Table1[[#This Row],[ScheduleSeason]])</f>
        <v>18</v>
      </c>
      <c r="D13436">
        <v>14</v>
      </c>
      <c r="E13436" cm="1">
        <f t="array" ref="E13436">_xlfn.XLOOKUP(Table1[[#This Row],[ScheduleWeekWritten]],Table3[Game],100+Table3[Increase],Table1[[#This Row],[ScheduleWeekWritten]])</f>
        <v>14</v>
      </c>
      <c r="F13436" t="b">
        <v>0</v>
      </c>
      <c r="G13436" t="s">
        <v>50</v>
      </c>
      <c r="H13436">
        <v>22</v>
      </c>
      <c r="I13436">
        <v>48</v>
      </c>
      <c r="J13436" t="s">
        <v>58</v>
      </c>
      <c r="K13436" t="s">
        <v>77</v>
      </c>
      <c r="L13436" t="str">
        <f>_xlfn.XLOOKUP(Table1[[#This Row],[TeamFavoriteID]],Table2[team_id],Table2[team_name],_xlfn.XLOOKUP(Table1[[#This Row],[TeamFavoriteID]],Table2[team_id_pfr],Table2[team_name],"Even"))</f>
        <v>Philadelphia Eagles</v>
      </c>
      <c r="M13436">
        <v>-7</v>
      </c>
      <c r="N13436">
        <f>IF(Table1[[#This Row],[TeamFavorite]]=Table1[[#This Row],[TeamHome]],Table1[[#This Row],[ScoreAway]]-Table1[[#This Row],[ScoreHome]],Table1[[#This Row],[ScoreHome]]-Table1[[#This Row],[ScoreAway]])</f>
        <v>-26</v>
      </c>
      <c r="O13436">
        <f>IF(Table1[[#This Row],[SpreadActual]]&lt;Table1[[#This Row],[SpreadFavorite]],1,0)</f>
        <v>1</v>
      </c>
      <c r="P13436">
        <v>44.5</v>
      </c>
      <c r="Q13436" t="s">
        <v>197</v>
      </c>
      <c r="R13436" t="b">
        <v>0</v>
      </c>
    </row>
    <row r="13437" spans="1:22" x14ac:dyDescent="0.2">
      <c r="A13437" s="1">
        <v>44906</v>
      </c>
      <c r="B13437">
        <v>2022</v>
      </c>
      <c r="C13437">
        <f>_xlfn.MAXIFS(Table1[ScheduleWeekWritten],Table1[ScheduleSeason],Table1[[#This Row],[ScheduleSeason]])</f>
        <v>18</v>
      </c>
      <c r="D13437">
        <v>14</v>
      </c>
      <c r="E13437" cm="1">
        <f t="array" ref="E13437">_xlfn.XLOOKUP(Table1[[#This Row],[ScheduleWeekWritten]],Table3[Game],100+Table3[Increase],Table1[[#This Row],[ScheduleWeekWritten]])</f>
        <v>14</v>
      </c>
      <c r="F13437" t="b">
        <v>0</v>
      </c>
      <c r="G13437" t="s">
        <v>49</v>
      </c>
      <c r="H13437">
        <v>14</v>
      </c>
      <c r="I13437">
        <v>16</v>
      </c>
      <c r="J13437" t="s">
        <v>158</v>
      </c>
      <c r="K13437" t="s">
        <v>51</v>
      </c>
      <c r="L13437" t="str">
        <f>_xlfn.XLOOKUP(Table1[[#This Row],[TeamFavoriteID]],Table2[team_id],Table2[team_name],_xlfn.XLOOKUP(Table1[[#This Row],[TeamFavoriteID]],Table2[team_id_pfr],Table2[team_name],"Even"))</f>
        <v>Pittsburgh Steelers</v>
      </c>
      <c r="M13437">
        <v>-2</v>
      </c>
      <c r="N13437">
        <f>IF(Table1[[#This Row],[TeamFavorite]]=Table1[[#This Row],[TeamHome]],Table1[[#This Row],[ScoreAway]]-Table1[[#This Row],[ScoreHome]],Table1[[#This Row],[ScoreHome]]-Table1[[#This Row],[ScoreAway]])</f>
        <v>2</v>
      </c>
      <c r="O13437">
        <f>IF(Table1[[#This Row],[SpreadActual]]&lt;Table1[[#This Row],[SpreadFavorite]],1,0)</f>
        <v>0</v>
      </c>
      <c r="P13437">
        <v>37</v>
      </c>
      <c r="Q13437" t="s">
        <v>229</v>
      </c>
      <c r="R13437" t="b">
        <v>0</v>
      </c>
    </row>
    <row r="13438" spans="1:22" x14ac:dyDescent="0.2">
      <c r="A13438" s="1">
        <v>44906</v>
      </c>
      <c r="B13438">
        <v>2022</v>
      </c>
      <c r="C13438">
        <f>_xlfn.MAXIFS(Table1[ScheduleWeekWritten],Table1[ScheduleSeason],Table1[[#This Row],[ScheduleSeason]])</f>
        <v>18</v>
      </c>
      <c r="D13438">
        <v>14</v>
      </c>
      <c r="E13438" cm="1">
        <f t="array" ref="E13438">_xlfn.XLOOKUP(Table1[[#This Row],[ScheduleWeekWritten]],Table3[Game],100+Table3[Increase],Table1[[#This Row],[ScheduleWeekWritten]])</f>
        <v>14</v>
      </c>
      <c r="F13438" t="b">
        <v>0</v>
      </c>
      <c r="G13438" t="s">
        <v>53</v>
      </c>
      <c r="H13438">
        <v>35</v>
      </c>
      <c r="I13438">
        <v>7</v>
      </c>
      <c r="J13438" t="s">
        <v>127</v>
      </c>
      <c r="K13438" t="s">
        <v>87</v>
      </c>
      <c r="L13438" t="str">
        <f>_xlfn.XLOOKUP(Table1[[#This Row],[TeamFavoriteID]],Table2[team_id],Table2[team_name],_xlfn.XLOOKUP(Table1[[#This Row],[TeamFavoriteID]],Table2[team_id_pfr],Table2[team_name],"Even"))</f>
        <v>San Francisco 49ers</v>
      </c>
      <c r="M13438">
        <v>-3.5</v>
      </c>
      <c r="N13438">
        <f>IF(Table1[[#This Row],[TeamFavorite]]=Table1[[#This Row],[TeamHome]],Table1[[#This Row],[ScoreAway]]-Table1[[#This Row],[ScoreHome]],Table1[[#This Row],[ScoreHome]]-Table1[[#This Row],[ScoreAway]])</f>
        <v>-28</v>
      </c>
      <c r="O13438">
        <f>IF(Table1[[#This Row],[SpreadActual]]&lt;Table1[[#This Row],[SpreadFavorite]],1,0)</f>
        <v>1</v>
      </c>
      <c r="P13438">
        <v>38.5</v>
      </c>
      <c r="Q13438" t="s">
        <v>203</v>
      </c>
      <c r="R13438" t="b">
        <v>0</v>
      </c>
    </row>
    <row r="13439" spans="1:22" x14ac:dyDescent="0.2">
      <c r="A13439" s="1">
        <v>44906</v>
      </c>
      <c r="B13439">
        <v>2022</v>
      </c>
      <c r="C13439">
        <f>_xlfn.MAXIFS(Table1[ScheduleWeekWritten],Table1[ScheduleSeason],Table1[[#This Row],[ScheduleSeason]])</f>
        <v>18</v>
      </c>
      <c r="D13439">
        <v>14</v>
      </c>
      <c r="E13439" cm="1">
        <f t="array" ref="E13439">_xlfn.XLOOKUP(Table1[[#This Row],[ScheduleWeekWritten]],Table3[Game],100+Table3[Increase],Table1[[#This Row],[ScheduleWeekWritten]])</f>
        <v>14</v>
      </c>
      <c r="F13439" t="b">
        <v>0</v>
      </c>
      <c r="G13439" t="s">
        <v>128</v>
      </c>
      <c r="H13439">
        <v>24</v>
      </c>
      <c r="I13439">
        <v>30</v>
      </c>
      <c r="J13439" t="s">
        <v>152</v>
      </c>
      <c r="K13439" t="s">
        <v>132</v>
      </c>
      <c r="L13439" t="str">
        <f>_xlfn.XLOOKUP(Table1[[#This Row],[TeamFavoriteID]],Table2[team_id],Table2[team_name],_xlfn.XLOOKUP(Table1[[#This Row],[TeamFavoriteID]],Table2[team_id_pfr],Table2[team_name],"Even"))</f>
        <v>Seattle Seahawks</v>
      </c>
      <c r="M13439">
        <v>-4</v>
      </c>
      <c r="N13439">
        <f>IF(Table1[[#This Row],[TeamFavorite]]=Table1[[#This Row],[TeamHome]],Table1[[#This Row],[ScoreAway]]-Table1[[#This Row],[ScoreHome]],Table1[[#This Row],[ScoreHome]]-Table1[[#This Row],[ScoreAway]])</f>
        <v>6</v>
      </c>
      <c r="O13439">
        <f>IF(Table1[[#This Row],[SpreadActual]]&lt;Table1[[#This Row],[SpreadFavorite]],1,0)</f>
        <v>0</v>
      </c>
      <c r="P13439">
        <v>44</v>
      </c>
      <c r="Q13439" t="s">
        <v>223</v>
      </c>
      <c r="R13439" t="b">
        <v>0</v>
      </c>
    </row>
    <row r="13440" spans="1:22" x14ac:dyDescent="0.2">
      <c r="A13440" s="1">
        <v>44906</v>
      </c>
      <c r="B13440">
        <v>2022</v>
      </c>
      <c r="C13440">
        <f>_xlfn.MAXIFS(Table1[ScheduleWeekWritten],Table1[ScheduleSeason],Table1[[#This Row],[ScheduleSeason]])</f>
        <v>18</v>
      </c>
      <c r="D13440">
        <v>14</v>
      </c>
      <c r="E13440" cm="1">
        <f t="array" ref="E13440">_xlfn.XLOOKUP(Table1[[#This Row],[ScheduleWeekWritten]],Table3[Game],100+Table3[Increase],Table1[[#This Row],[ScheduleWeekWritten]])</f>
        <v>14</v>
      </c>
      <c r="F13440" t="b">
        <v>0</v>
      </c>
      <c r="G13440" t="s">
        <v>171</v>
      </c>
      <c r="H13440">
        <v>22</v>
      </c>
      <c r="I13440">
        <v>36</v>
      </c>
      <c r="J13440" t="s">
        <v>154</v>
      </c>
      <c r="K13440" t="s">
        <v>25</v>
      </c>
      <c r="L13440" t="str">
        <f>_xlfn.XLOOKUP(Table1[[#This Row],[TeamFavoriteID]],Table2[team_id],Table2[team_name],_xlfn.XLOOKUP(Table1[[#This Row],[TeamFavoriteID]],Table2[team_id_pfr],Table2[team_name],"Even"))</f>
        <v>Houston Oilers</v>
      </c>
      <c r="M13440">
        <v>-3</v>
      </c>
      <c r="N13440">
        <f>IF(Table1[[#This Row],[TeamFavorite]]=Table1[[#This Row],[TeamHome]],Table1[[#This Row],[ScoreAway]]-Table1[[#This Row],[ScoreHome]],Table1[[#This Row],[ScoreHome]]-Table1[[#This Row],[ScoreAway]])</f>
        <v>-14</v>
      </c>
      <c r="O13440">
        <f>IF(Table1[[#This Row],[SpreadActual]]&lt;Table1[[#This Row],[SpreadFavorite]],1,0)</f>
        <v>1</v>
      </c>
      <c r="P13440">
        <v>41.5</v>
      </c>
      <c r="Q13440" t="s">
        <v>172</v>
      </c>
      <c r="R13440" t="b">
        <v>0</v>
      </c>
    </row>
    <row r="13441" spans="1:22" x14ac:dyDescent="0.2">
      <c r="A13441" s="1">
        <v>44907</v>
      </c>
      <c r="B13441">
        <v>2022</v>
      </c>
      <c r="C13441">
        <f>_xlfn.MAXIFS(Table1[ScheduleWeekWritten],Table1[ScheduleSeason],Table1[[#This Row],[ScheduleSeason]])</f>
        <v>18</v>
      </c>
      <c r="D13441">
        <v>14</v>
      </c>
      <c r="E13441" cm="1">
        <f t="array" ref="E13441">_xlfn.XLOOKUP(Table1[[#This Row],[ScheduleWeekWritten]],Table3[Game],100+Table3[Increase],Table1[[#This Row],[ScheduleWeekWritten]])</f>
        <v>14</v>
      </c>
      <c r="F13441" t="b">
        <v>0</v>
      </c>
      <c r="G13441" t="s">
        <v>149</v>
      </c>
      <c r="H13441">
        <v>13</v>
      </c>
      <c r="I13441">
        <v>27</v>
      </c>
      <c r="J13441" t="s">
        <v>115</v>
      </c>
      <c r="K13441" t="s">
        <v>70</v>
      </c>
      <c r="L13441" t="str">
        <f>_xlfn.XLOOKUP(Table1[[#This Row],[TeamFavoriteID]],Table2[team_id],Table2[team_name],_xlfn.XLOOKUP(Table1[[#This Row],[TeamFavoriteID]],Table2[team_id_pfr],Table2[team_name],"Even"))</f>
        <v>Boston Patriots</v>
      </c>
      <c r="M13441">
        <v>-2.5</v>
      </c>
      <c r="N13441">
        <f>IF(Table1[[#This Row],[TeamFavorite]]=Table1[[#This Row],[TeamHome]],Table1[[#This Row],[ScoreAway]]-Table1[[#This Row],[ScoreHome]],Table1[[#This Row],[ScoreHome]]-Table1[[#This Row],[ScoreAway]])</f>
        <v>-14</v>
      </c>
      <c r="O13441">
        <f>IF(Table1[[#This Row],[SpreadActual]]&lt;Table1[[#This Row],[SpreadFavorite]],1,0)</f>
        <v>1</v>
      </c>
      <c r="P13441">
        <v>44</v>
      </c>
      <c r="Q13441" t="s">
        <v>221</v>
      </c>
      <c r="R13441" t="b">
        <v>0</v>
      </c>
      <c r="S13441">
        <v>72</v>
      </c>
      <c r="T13441">
        <v>0</v>
      </c>
      <c r="V13441" t="s">
        <v>103</v>
      </c>
    </row>
    <row r="13442" spans="1:22" x14ac:dyDescent="0.2">
      <c r="A13442" s="1">
        <v>44910</v>
      </c>
      <c r="B13442">
        <v>2022</v>
      </c>
      <c r="C13442">
        <f>_xlfn.MAXIFS(Table1[ScheduleWeekWritten],Table1[ScheduleSeason],Table1[[#This Row],[ScheduleSeason]])</f>
        <v>18</v>
      </c>
      <c r="D13442">
        <v>15</v>
      </c>
      <c r="E13442" cm="1">
        <f t="array" ref="E13442">_xlfn.XLOOKUP(Table1[[#This Row],[ScheduleWeekWritten]],Table3[Game],100+Table3[Increase],Table1[[#This Row],[ScheduleWeekWritten]])</f>
        <v>15</v>
      </c>
      <c r="F13442" t="b">
        <v>0</v>
      </c>
      <c r="G13442" t="s">
        <v>128</v>
      </c>
      <c r="H13442">
        <v>13</v>
      </c>
      <c r="I13442">
        <v>21</v>
      </c>
      <c r="J13442" t="s">
        <v>53</v>
      </c>
      <c r="K13442" t="s">
        <v>87</v>
      </c>
      <c r="L13442" t="str">
        <f>_xlfn.XLOOKUP(Table1[[#This Row],[TeamFavoriteID]],Table2[team_id],Table2[team_name],_xlfn.XLOOKUP(Table1[[#This Row],[TeamFavoriteID]],Table2[team_id_pfr],Table2[team_name],"Even"))</f>
        <v>San Francisco 49ers</v>
      </c>
      <c r="M13442">
        <v>-3</v>
      </c>
      <c r="N13442">
        <f>IF(Table1[[#This Row],[TeamFavorite]]=Table1[[#This Row],[TeamHome]],Table1[[#This Row],[ScoreAway]]-Table1[[#This Row],[ScoreHome]],Table1[[#This Row],[ScoreHome]]-Table1[[#This Row],[ScoreAway]])</f>
        <v>-8</v>
      </c>
      <c r="O13442">
        <f>IF(Table1[[#This Row],[SpreadActual]]&lt;Table1[[#This Row],[SpreadFavorite]],1,0)</f>
        <v>1</v>
      </c>
      <c r="P13442">
        <v>42.5</v>
      </c>
      <c r="Q13442" t="s">
        <v>223</v>
      </c>
      <c r="R13442" t="b">
        <v>0</v>
      </c>
    </row>
    <row r="13443" spans="1:22" x14ac:dyDescent="0.2">
      <c r="A13443" s="1">
        <v>44912</v>
      </c>
      <c r="B13443">
        <v>2022</v>
      </c>
      <c r="C13443">
        <f>_xlfn.MAXIFS(Table1[ScheduleWeekWritten],Table1[ScheduleSeason],Table1[[#This Row],[ScheduleSeason]])</f>
        <v>18</v>
      </c>
      <c r="D13443">
        <v>15</v>
      </c>
      <c r="E13443" cm="1">
        <f t="array" ref="E13443">_xlfn.XLOOKUP(Table1[[#This Row],[ScheduleWeekWritten]],Table3[Game],100+Table3[Increase],Table1[[#This Row],[ScheduleWeekWritten]])</f>
        <v>15</v>
      </c>
      <c r="F13443" t="b">
        <v>0</v>
      </c>
      <c r="G13443" t="s">
        <v>28</v>
      </c>
      <c r="H13443">
        <v>32</v>
      </c>
      <c r="I13443">
        <v>29</v>
      </c>
      <c r="J13443" t="s">
        <v>19</v>
      </c>
      <c r="K13443" t="s">
        <v>43</v>
      </c>
      <c r="L13443" t="str">
        <f>_xlfn.XLOOKUP(Table1[[#This Row],[TeamFavoriteID]],Table2[team_id],Table2[team_name],_xlfn.XLOOKUP(Table1[[#This Row],[TeamFavoriteID]],Table2[team_id_pfr],Table2[team_name],"Even"))</f>
        <v>Buffalo Bills</v>
      </c>
      <c r="M13443">
        <v>-7</v>
      </c>
      <c r="N13443">
        <f>IF(Table1[[#This Row],[TeamFavorite]]=Table1[[#This Row],[TeamHome]],Table1[[#This Row],[ScoreAway]]-Table1[[#This Row],[ScoreHome]],Table1[[#This Row],[ScoreHome]]-Table1[[#This Row],[ScoreAway]])</f>
        <v>-3</v>
      </c>
      <c r="O13443">
        <f>IF(Table1[[#This Row],[SpreadActual]]&lt;Table1[[#This Row],[SpreadFavorite]],1,0)</f>
        <v>0</v>
      </c>
      <c r="P13443">
        <v>43.5</v>
      </c>
      <c r="Q13443" t="s">
        <v>222</v>
      </c>
      <c r="R13443" t="b">
        <v>0</v>
      </c>
      <c r="V13443" t="s">
        <v>120</v>
      </c>
    </row>
    <row r="13444" spans="1:22" x14ac:dyDescent="0.2">
      <c r="A13444" s="1">
        <v>44912</v>
      </c>
      <c r="B13444">
        <v>2022</v>
      </c>
      <c r="C13444">
        <f>_xlfn.MAXIFS(Table1[ScheduleWeekWritten],Table1[ScheduleSeason],Table1[[#This Row],[ScheduleSeason]])</f>
        <v>18</v>
      </c>
      <c r="D13444">
        <v>15</v>
      </c>
      <c r="E13444" cm="1">
        <f t="array" ref="E13444">_xlfn.XLOOKUP(Table1[[#This Row],[ScheduleWeekWritten]],Table3[Game],100+Table3[Increase],Table1[[#This Row],[ScheduleWeekWritten]])</f>
        <v>15</v>
      </c>
      <c r="F13444" t="b">
        <v>0</v>
      </c>
      <c r="G13444" t="s">
        <v>62</v>
      </c>
      <c r="H13444">
        <v>13</v>
      </c>
      <c r="I13444">
        <v>3</v>
      </c>
      <c r="J13444" t="s">
        <v>158</v>
      </c>
      <c r="K13444" t="s">
        <v>63</v>
      </c>
      <c r="L13444" t="str">
        <f>_xlfn.XLOOKUP(Table1[[#This Row],[TeamFavoriteID]],Table2[team_id],Table2[team_name],_xlfn.XLOOKUP(Table1[[#This Row],[TeamFavoriteID]],Table2[team_id_pfr],Table2[team_name],"Even"))</f>
        <v>Cleveland Browns</v>
      </c>
      <c r="M13444">
        <v>-3</v>
      </c>
      <c r="N13444">
        <f>IF(Table1[[#This Row],[TeamFavorite]]=Table1[[#This Row],[TeamHome]],Table1[[#This Row],[ScoreAway]]-Table1[[#This Row],[ScoreHome]],Table1[[#This Row],[ScoreHome]]-Table1[[#This Row],[ScoreAway]])</f>
        <v>-10</v>
      </c>
      <c r="O13444">
        <f>IF(Table1[[#This Row],[SpreadActual]]&lt;Table1[[#This Row],[SpreadFavorite]],1,0)</f>
        <v>1</v>
      </c>
      <c r="P13444">
        <v>39</v>
      </c>
      <c r="Q13444" t="s">
        <v>170</v>
      </c>
      <c r="R13444" t="b">
        <v>0</v>
      </c>
      <c r="V13444" t="s">
        <v>120</v>
      </c>
    </row>
    <row r="13445" spans="1:22" x14ac:dyDescent="0.2">
      <c r="A13445" s="1">
        <v>44912</v>
      </c>
      <c r="B13445">
        <v>2022</v>
      </c>
      <c r="C13445">
        <f>_xlfn.MAXIFS(Table1[ScheduleWeekWritten],Table1[ScheduleSeason],Table1[[#This Row],[ScheduleSeason]])</f>
        <v>18</v>
      </c>
      <c r="D13445">
        <v>15</v>
      </c>
      <c r="E13445" cm="1">
        <f t="array" ref="E13445">_xlfn.XLOOKUP(Table1[[#This Row],[ScheduleWeekWritten]],Table3[Game],100+Table3[Increase],Table1[[#This Row],[ScheduleWeekWritten]])</f>
        <v>15</v>
      </c>
      <c r="F13445" t="b">
        <v>0</v>
      </c>
      <c r="G13445" t="s">
        <v>54</v>
      </c>
      <c r="H13445">
        <v>39</v>
      </c>
      <c r="I13445">
        <v>36</v>
      </c>
      <c r="J13445" t="s">
        <v>140</v>
      </c>
      <c r="K13445" t="s">
        <v>55</v>
      </c>
      <c r="L13445" t="str">
        <f>_xlfn.XLOOKUP(Table1[[#This Row],[TeamFavoriteID]],Table2[team_id],Table2[team_name],_xlfn.XLOOKUP(Table1[[#This Row],[TeamFavoriteID]],Table2[team_id_pfr],Table2[team_name],"Even"))</f>
        <v>Minnesota Vikings</v>
      </c>
      <c r="M13445">
        <v>-3.5</v>
      </c>
      <c r="N13445">
        <f>IF(Table1[[#This Row],[TeamFavorite]]=Table1[[#This Row],[TeamHome]],Table1[[#This Row],[ScoreAway]]-Table1[[#This Row],[ScoreHome]],Table1[[#This Row],[ScoreHome]]-Table1[[#This Row],[ScoreAway]])</f>
        <v>-3</v>
      </c>
      <c r="O13445">
        <f>IF(Table1[[#This Row],[SpreadActual]]&lt;Table1[[#This Row],[SpreadFavorite]],1,0)</f>
        <v>0</v>
      </c>
      <c r="P13445">
        <v>47</v>
      </c>
      <c r="Q13445" t="s">
        <v>205</v>
      </c>
      <c r="R13445" t="b">
        <v>0</v>
      </c>
      <c r="S13445">
        <v>72</v>
      </c>
      <c r="T13445">
        <v>0</v>
      </c>
      <c r="V13445" t="s">
        <v>103</v>
      </c>
    </row>
    <row r="13446" spans="1:22" x14ac:dyDescent="0.2">
      <c r="A13446" s="1">
        <v>44913</v>
      </c>
      <c r="B13446">
        <v>2022</v>
      </c>
      <c r="C13446">
        <f>_xlfn.MAXIFS(Table1[ScheduleWeekWritten],Table1[ScheduleSeason],Table1[[#This Row],[ScheduleSeason]])</f>
        <v>18</v>
      </c>
      <c r="D13446">
        <v>15</v>
      </c>
      <c r="E13446" cm="1">
        <f t="array" ref="E13446">_xlfn.XLOOKUP(Table1[[#This Row],[ScheduleWeekWritten]],Table3[Game],100+Table3[Increase],Table1[[#This Row],[ScheduleWeekWritten]])</f>
        <v>15</v>
      </c>
      <c r="F13446" t="b">
        <v>0</v>
      </c>
      <c r="G13446" t="s">
        <v>152</v>
      </c>
      <c r="H13446">
        <v>16</v>
      </c>
      <c r="I13446">
        <v>24</v>
      </c>
      <c r="J13446" t="s">
        <v>49</v>
      </c>
      <c r="K13446" t="s">
        <v>162</v>
      </c>
      <c r="L13446" t="str">
        <f>_xlfn.XLOOKUP(Table1[[#This Row],[TeamFavoriteID]],Table2[team_id],Table2[team_name],_xlfn.XLOOKUP(Table1[[#This Row],[TeamFavoriteID]],Table2[team_id_pfr],Table2[team_name],"Even"))</f>
        <v>Carolina Panthers</v>
      </c>
      <c r="M13446">
        <v>-2.5</v>
      </c>
      <c r="N13446">
        <f>IF(Table1[[#This Row],[TeamFavorite]]=Table1[[#This Row],[TeamHome]],Table1[[#This Row],[ScoreAway]]-Table1[[#This Row],[ScoreHome]],Table1[[#This Row],[ScoreHome]]-Table1[[#This Row],[ScoreAway]])</f>
        <v>8</v>
      </c>
      <c r="O13446">
        <f>IF(Table1[[#This Row],[SpreadActual]]&lt;Table1[[#This Row],[SpreadFavorite]],1,0)</f>
        <v>0</v>
      </c>
      <c r="P13446">
        <v>37</v>
      </c>
      <c r="Q13446" t="s">
        <v>160</v>
      </c>
      <c r="R13446" t="b">
        <v>0</v>
      </c>
    </row>
    <row r="13447" spans="1:22" x14ac:dyDescent="0.2">
      <c r="A13447" s="1">
        <v>44913</v>
      </c>
      <c r="B13447">
        <v>2022</v>
      </c>
      <c r="C13447">
        <f>_xlfn.MAXIFS(Table1[ScheduleWeekWritten],Table1[ScheduleSeason],Table1[[#This Row],[ScheduleSeason]])</f>
        <v>18</v>
      </c>
      <c r="D13447">
        <v>15</v>
      </c>
      <c r="E13447" cm="1">
        <f t="array" ref="E13447">_xlfn.XLOOKUP(Table1[[#This Row],[ScheduleWeekWritten]],Table3[Game],100+Table3[Increase],Table1[[#This Row],[ScheduleWeekWritten]])</f>
        <v>15</v>
      </c>
      <c r="F13447" t="b">
        <v>0</v>
      </c>
      <c r="G13447" t="s">
        <v>46</v>
      </c>
      <c r="H13447">
        <v>20</v>
      </c>
      <c r="I13447">
        <v>25</v>
      </c>
      <c r="J13447" t="s">
        <v>58</v>
      </c>
      <c r="K13447" t="s">
        <v>77</v>
      </c>
      <c r="L13447" t="str">
        <f>_xlfn.XLOOKUP(Table1[[#This Row],[TeamFavoriteID]],Table2[team_id],Table2[team_name],_xlfn.XLOOKUP(Table1[[#This Row],[TeamFavoriteID]],Table2[team_id_pfr],Table2[team_name],"Even"))</f>
        <v>Philadelphia Eagles</v>
      </c>
      <c r="M13447">
        <v>-8.5</v>
      </c>
      <c r="N13447">
        <f>IF(Table1[[#This Row],[TeamFavorite]]=Table1[[#This Row],[TeamHome]],Table1[[#This Row],[ScoreAway]]-Table1[[#This Row],[ScoreHome]],Table1[[#This Row],[ScoreHome]]-Table1[[#This Row],[ScoreAway]])</f>
        <v>-5</v>
      </c>
      <c r="O13447">
        <f>IF(Table1[[#This Row],[SpreadActual]]&lt;Table1[[#This Row],[SpreadFavorite]],1,0)</f>
        <v>0</v>
      </c>
      <c r="P13447">
        <v>48</v>
      </c>
      <c r="Q13447" t="s">
        <v>114</v>
      </c>
      <c r="R13447" t="b">
        <v>0</v>
      </c>
    </row>
    <row r="13448" spans="1:22" x14ac:dyDescent="0.2">
      <c r="A13448" s="1">
        <v>44913</v>
      </c>
      <c r="B13448">
        <v>2022</v>
      </c>
      <c r="C13448">
        <f>_xlfn.MAXIFS(Table1[ScheduleWeekWritten],Table1[ScheduleSeason],Table1[[#This Row],[ScheduleSeason]])</f>
        <v>18</v>
      </c>
      <c r="D13448">
        <v>15</v>
      </c>
      <c r="E13448" cm="1">
        <f t="array" ref="E13448">_xlfn.XLOOKUP(Table1[[#This Row],[ScheduleWeekWritten]],Table3[Game],100+Table3[Increase],Table1[[#This Row],[ScheduleWeekWritten]])</f>
        <v>15</v>
      </c>
      <c r="F13448" t="b">
        <v>0</v>
      </c>
      <c r="G13448" t="s">
        <v>24</v>
      </c>
      <c r="H13448">
        <v>24</v>
      </c>
      <c r="I13448">
        <v>15</v>
      </c>
      <c r="J13448" t="s">
        <v>149</v>
      </c>
      <c r="K13448" t="s">
        <v>88</v>
      </c>
      <c r="L13448" t="str">
        <f>_xlfn.XLOOKUP(Table1[[#This Row],[TeamFavoriteID]],Table2[team_id],Table2[team_name],_xlfn.XLOOKUP(Table1[[#This Row],[TeamFavoriteID]],Table2[team_id_pfr],Table2[team_name],"Even"))</f>
        <v>Denver Broncos</v>
      </c>
      <c r="M13448">
        <v>-1.5</v>
      </c>
      <c r="N13448">
        <f>IF(Table1[[#This Row],[TeamFavorite]]=Table1[[#This Row],[TeamHome]],Table1[[#This Row],[ScoreAway]]-Table1[[#This Row],[ScoreHome]],Table1[[#This Row],[ScoreHome]]-Table1[[#This Row],[ScoreAway]])</f>
        <v>-9</v>
      </c>
      <c r="O13448">
        <f>IF(Table1[[#This Row],[SpreadActual]]&lt;Table1[[#This Row],[SpreadFavorite]],1,0)</f>
        <v>1</v>
      </c>
      <c r="P13448">
        <v>37</v>
      </c>
      <c r="Q13448" t="s">
        <v>224</v>
      </c>
      <c r="R13448" t="b">
        <v>0</v>
      </c>
    </row>
    <row r="13449" spans="1:22" x14ac:dyDescent="0.2">
      <c r="A13449" s="1">
        <v>44913</v>
      </c>
      <c r="B13449">
        <v>2022</v>
      </c>
      <c r="C13449">
        <f>_xlfn.MAXIFS(Table1[ScheduleWeekWritten],Table1[ScheduleSeason],Table1[[#This Row],[ScheduleSeason]])</f>
        <v>18</v>
      </c>
      <c r="D13449">
        <v>15</v>
      </c>
      <c r="E13449" cm="1">
        <f t="array" ref="E13449">_xlfn.XLOOKUP(Table1[[#This Row],[ScheduleWeekWritten]],Table3[Game],100+Table3[Increase],Table1[[#This Row],[ScheduleWeekWritten]])</f>
        <v>15</v>
      </c>
      <c r="F13449" t="b">
        <v>0</v>
      </c>
      <c r="G13449" t="s">
        <v>177</v>
      </c>
      <c r="H13449">
        <v>24</v>
      </c>
      <c r="I13449">
        <v>30</v>
      </c>
      <c r="J13449" t="s">
        <v>42</v>
      </c>
      <c r="K13449" t="s">
        <v>75</v>
      </c>
      <c r="L13449" t="str">
        <f>_xlfn.XLOOKUP(Table1[[#This Row],[TeamFavoriteID]],Table2[team_id],Table2[team_name],_xlfn.XLOOKUP(Table1[[#This Row],[TeamFavoriteID]],Table2[team_id_pfr],Table2[team_name],"Even"))</f>
        <v>Kansas City Chiefs</v>
      </c>
      <c r="M13449">
        <v>-14.5</v>
      </c>
      <c r="N13449">
        <f>IF(Table1[[#This Row],[TeamFavorite]]=Table1[[#This Row],[TeamHome]],Table1[[#This Row],[ScoreAway]]-Table1[[#This Row],[ScoreHome]],Table1[[#This Row],[ScoreHome]]-Table1[[#This Row],[ScoreAway]])</f>
        <v>-6</v>
      </c>
      <c r="O13449">
        <f>IF(Table1[[#This Row],[SpreadActual]]&lt;Table1[[#This Row],[SpreadFavorite]],1,0)</f>
        <v>0</v>
      </c>
      <c r="P13449">
        <v>48.5</v>
      </c>
      <c r="Q13449" t="s">
        <v>207</v>
      </c>
      <c r="R13449" t="b">
        <v>0</v>
      </c>
      <c r="S13449">
        <v>72</v>
      </c>
      <c r="T13449">
        <v>0</v>
      </c>
      <c r="V13449" t="s">
        <v>103</v>
      </c>
    </row>
    <row r="13450" spans="1:22" x14ac:dyDescent="0.2">
      <c r="A13450" s="1">
        <v>44913</v>
      </c>
      <c r="B13450">
        <v>2022</v>
      </c>
      <c r="C13450">
        <f>_xlfn.MAXIFS(Table1[ScheduleWeekWritten],Table1[ScheduleSeason],Table1[[#This Row],[ScheduleSeason]])</f>
        <v>18</v>
      </c>
      <c r="D13450">
        <v>15</v>
      </c>
      <c r="E13450" cm="1">
        <f t="array" ref="E13450">_xlfn.XLOOKUP(Table1[[#This Row],[ScheduleWeekWritten]],Table3[Game],100+Table3[Increase],Table1[[#This Row],[ScheduleWeekWritten]])</f>
        <v>15</v>
      </c>
      <c r="F13450" t="b">
        <v>0</v>
      </c>
      <c r="G13450" t="s">
        <v>154</v>
      </c>
      <c r="H13450">
        <v>40</v>
      </c>
      <c r="I13450">
        <v>34</v>
      </c>
      <c r="J13450" t="s">
        <v>67</v>
      </c>
      <c r="K13450" t="s">
        <v>68</v>
      </c>
      <c r="L13450" t="str">
        <f>_xlfn.XLOOKUP(Table1[[#This Row],[TeamFavoriteID]],Table2[team_id],Table2[team_name],_xlfn.XLOOKUP(Table1[[#This Row],[TeamFavoriteID]],Table2[team_id_pfr],Table2[team_name],"Even"))</f>
        <v>Dallas Cowboys</v>
      </c>
      <c r="M13450">
        <v>-4</v>
      </c>
      <c r="N13450">
        <f>IF(Table1[[#This Row],[TeamFavorite]]=Table1[[#This Row],[TeamHome]],Table1[[#This Row],[ScoreAway]]-Table1[[#This Row],[ScoreHome]],Table1[[#This Row],[ScoreHome]]-Table1[[#This Row],[ScoreAway]])</f>
        <v>6</v>
      </c>
      <c r="O13450">
        <f>IF(Table1[[#This Row],[SpreadActual]]&lt;Table1[[#This Row],[SpreadFavorite]],1,0)</f>
        <v>0</v>
      </c>
      <c r="P13450">
        <v>48</v>
      </c>
      <c r="Q13450" t="s">
        <v>214</v>
      </c>
      <c r="R13450" t="b">
        <v>0</v>
      </c>
    </row>
    <row r="13451" spans="1:22" x14ac:dyDescent="0.2">
      <c r="A13451" s="1">
        <v>44913</v>
      </c>
      <c r="B13451">
        <v>2022</v>
      </c>
      <c r="C13451">
        <f>_xlfn.MAXIFS(Table1[ScheduleWeekWritten],Table1[ScheduleSeason],Table1[[#This Row],[ScheduleSeason]])</f>
        <v>18</v>
      </c>
      <c r="D13451">
        <v>15</v>
      </c>
      <c r="E13451" cm="1">
        <f t="array" ref="E13451">_xlfn.XLOOKUP(Table1[[#This Row],[ScheduleWeekWritten]],Table3[Game],100+Table3[Increase],Table1[[#This Row],[ScheduleWeekWritten]])</f>
        <v>15</v>
      </c>
      <c r="F13451" t="b">
        <v>0</v>
      </c>
      <c r="G13451" t="s">
        <v>217</v>
      </c>
      <c r="H13451">
        <v>30</v>
      </c>
      <c r="I13451">
        <v>24</v>
      </c>
      <c r="J13451" t="s">
        <v>115</v>
      </c>
      <c r="K13451" t="s">
        <v>21</v>
      </c>
      <c r="L13451" t="str">
        <f>_xlfn.XLOOKUP(Table1[[#This Row],[TeamFavoriteID]],Table2[team_id],Table2[team_name],_xlfn.XLOOKUP(Table1[[#This Row],[TeamFavoriteID]],Table2[team_id_pfr],Table2[team_name],"Even"))</f>
        <v>Las Vegas Raiders</v>
      </c>
      <c r="M13451">
        <v>-2.5</v>
      </c>
      <c r="N13451">
        <f>IF(Table1[[#This Row],[TeamFavorite]]=Table1[[#This Row],[TeamHome]],Table1[[#This Row],[ScoreAway]]-Table1[[#This Row],[ScoreHome]],Table1[[#This Row],[ScoreHome]]-Table1[[#This Row],[ScoreAway]])</f>
        <v>-6</v>
      </c>
      <c r="O13451">
        <f>IF(Table1[[#This Row],[SpreadActual]]&lt;Table1[[#This Row],[SpreadFavorite]],1,0)</f>
        <v>1</v>
      </c>
      <c r="P13451">
        <v>45.5</v>
      </c>
      <c r="Q13451" t="s">
        <v>220</v>
      </c>
      <c r="R13451" t="b">
        <v>0</v>
      </c>
      <c r="S13451">
        <v>72</v>
      </c>
      <c r="T13451">
        <v>0</v>
      </c>
      <c r="V13451" t="s">
        <v>103</v>
      </c>
    </row>
    <row r="13452" spans="1:22" x14ac:dyDescent="0.2">
      <c r="A13452" s="1">
        <v>44913</v>
      </c>
      <c r="B13452">
        <v>2022</v>
      </c>
      <c r="C13452">
        <f>_xlfn.MAXIFS(Table1[ScheduleWeekWritten],Table1[ScheduleSeason],Table1[[#This Row],[ScheduleSeason]])</f>
        <v>18</v>
      </c>
      <c r="D13452">
        <v>15</v>
      </c>
      <c r="E13452" cm="1">
        <f t="array" ref="E13452">_xlfn.XLOOKUP(Table1[[#This Row],[ScheduleWeekWritten]],Table3[Game],100+Table3[Increase],Table1[[#This Row],[ScheduleWeekWritten]])</f>
        <v>15</v>
      </c>
      <c r="F13452" t="b">
        <v>0</v>
      </c>
      <c r="G13452" t="s">
        <v>210</v>
      </c>
      <c r="H13452">
        <v>17</v>
      </c>
      <c r="I13452">
        <v>14</v>
      </c>
      <c r="J13452" t="s">
        <v>171</v>
      </c>
      <c r="K13452" t="s">
        <v>29</v>
      </c>
      <c r="L13452" t="str">
        <f>_xlfn.XLOOKUP(Table1[[#This Row],[TeamFavoriteID]],Table2[team_id],Table2[team_name],_xlfn.XLOOKUP(Table1[[#This Row],[TeamFavoriteID]],Table2[team_id_pfr],Table2[team_name],"Even"))</f>
        <v>Los Angeles Chargers</v>
      </c>
      <c r="M13452">
        <v>-3</v>
      </c>
      <c r="N13452">
        <f>IF(Table1[[#This Row],[TeamFavorite]]=Table1[[#This Row],[TeamHome]],Table1[[#This Row],[ScoreAway]]-Table1[[#This Row],[ScoreHome]],Table1[[#This Row],[ScoreHome]]-Table1[[#This Row],[ScoreAway]])</f>
        <v>-3</v>
      </c>
      <c r="O13452">
        <f>IF(Table1[[#This Row],[SpreadActual]]&lt;Table1[[#This Row],[SpreadFavorite]],1,0)</f>
        <v>0</v>
      </c>
      <c r="P13452">
        <v>46.5</v>
      </c>
      <c r="Q13452" t="s">
        <v>218</v>
      </c>
      <c r="R13452" t="b">
        <v>0</v>
      </c>
      <c r="S13452">
        <v>72</v>
      </c>
      <c r="T13452">
        <v>0</v>
      </c>
      <c r="V13452" t="s">
        <v>103</v>
      </c>
    </row>
    <row r="13453" spans="1:22" x14ac:dyDescent="0.2">
      <c r="A13453" s="1">
        <v>44913</v>
      </c>
      <c r="B13453">
        <v>2022</v>
      </c>
      <c r="C13453">
        <f>_xlfn.MAXIFS(Table1[ScheduleWeekWritten],Table1[ScheduleSeason],Table1[[#This Row],[ScheduleSeason]])</f>
        <v>18</v>
      </c>
      <c r="D13453">
        <v>15</v>
      </c>
      <c r="E13453" cm="1">
        <f t="array" ref="E13453">_xlfn.XLOOKUP(Table1[[#This Row],[ScheduleWeekWritten]],Table3[Game],100+Table3[Increase],Table1[[#This Row],[ScheduleWeekWritten]])</f>
        <v>15</v>
      </c>
      <c r="F13453" t="b">
        <v>0</v>
      </c>
      <c r="G13453" t="s">
        <v>95</v>
      </c>
      <c r="H13453">
        <v>21</v>
      </c>
      <c r="I13453">
        <v>18</v>
      </c>
      <c r="J13453" t="s">
        <v>38</v>
      </c>
      <c r="K13453" t="s">
        <v>98</v>
      </c>
      <c r="L13453" t="str">
        <f>_xlfn.XLOOKUP(Table1[[#This Row],[TeamFavoriteID]],Table2[team_id],Table2[team_name],_xlfn.XLOOKUP(Table1[[#This Row],[TeamFavoriteID]],Table2[team_id_pfr],Table2[team_name],"Even"))</f>
        <v>New Orleans Saints</v>
      </c>
      <c r="M13453">
        <v>-5</v>
      </c>
      <c r="N13453">
        <f>IF(Table1[[#This Row],[TeamFavorite]]=Table1[[#This Row],[TeamHome]],Table1[[#This Row],[ScoreAway]]-Table1[[#This Row],[ScoreHome]],Table1[[#This Row],[ScoreHome]]-Table1[[#This Row],[ScoreAway]])</f>
        <v>-3</v>
      </c>
      <c r="O13453">
        <f>IF(Table1[[#This Row],[SpreadActual]]&lt;Table1[[#This Row],[SpreadFavorite]],1,0)</f>
        <v>0</v>
      </c>
      <c r="P13453">
        <v>43.5</v>
      </c>
      <c r="Q13453" t="s">
        <v>225</v>
      </c>
      <c r="R13453" t="b">
        <v>0</v>
      </c>
      <c r="S13453">
        <v>72</v>
      </c>
      <c r="T13453">
        <v>0</v>
      </c>
      <c r="V13453" t="s">
        <v>103</v>
      </c>
    </row>
    <row r="13454" spans="1:22" x14ac:dyDescent="0.2">
      <c r="A13454" s="1">
        <v>44913</v>
      </c>
      <c r="B13454">
        <v>2022</v>
      </c>
      <c r="C13454">
        <f>_xlfn.MAXIFS(Table1[ScheduleWeekWritten],Table1[ScheduleSeason],Table1[[#This Row],[ScheduleSeason]])</f>
        <v>18</v>
      </c>
      <c r="D13454">
        <v>15</v>
      </c>
      <c r="E13454" cm="1">
        <f t="array" ref="E13454">_xlfn.XLOOKUP(Table1[[#This Row],[ScheduleWeekWritten]],Table3[Game],100+Table3[Increase],Table1[[#This Row],[ScheduleWeekWritten]])</f>
        <v>15</v>
      </c>
      <c r="F13454" t="b">
        <v>0</v>
      </c>
      <c r="G13454" t="s">
        <v>31</v>
      </c>
      <c r="H13454">
        <v>17</v>
      </c>
      <c r="I13454">
        <v>20</v>
      </c>
      <c r="J13454" t="s">
        <v>45</v>
      </c>
      <c r="K13454" t="s">
        <v>32</v>
      </c>
      <c r="L13454" t="str">
        <f>_xlfn.XLOOKUP(Table1[[#This Row],[TeamFavoriteID]],Table2[team_id],Table2[team_name],_xlfn.XLOOKUP(Table1[[#This Row],[TeamFavoriteID]],Table2[team_id_pfr],Table2[team_name],"Even"))</f>
        <v>New York Jets</v>
      </c>
      <c r="M13454">
        <v>-2</v>
      </c>
      <c r="N13454">
        <f>IF(Table1[[#This Row],[TeamFavorite]]=Table1[[#This Row],[TeamHome]],Table1[[#This Row],[ScoreAway]]-Table1[[#This Row],[ScoreHome]],Table1[[#This Row],[ScoreHome]]-Table1[[#This Row],[ScoreAway]])</f>
        <v>3</v>
      </c>
      <c r="O13454">
        <f>IF(Table1[[#This Row],[SpreadActual]]&lt;Table1[[#This Row],[SpreadFavorite]],1,0)</f>
        <v>0</v>
      </c>
      <c r="P13454">
        <v>44</v>
      </c>
      <c r="Q13454" t="s">
        <v>197</v>
      </c>
      <c r="R13454" t="b">
        <v>0</v>
      </c>
    </row>
    <row r="13455" spans="1:22" x14ac:dyDescent="0.2">
      <c r="A13455" s="1">
        <v>44913</v>
      </c>
      <c r="B13455">
        <v>2022</v>
      </c>
      <c r="C13455">
        <f>_xlfn.MAXIFS(Table1[ScheduleWeekWritten],Table1[ScheduleSeason],Table1[[#This Row],[ScheduleSeason]])</f>
        <v>18</v>
      </c>
      <c r="D13455">
        <v>15</v>
      </c>
      <c r="E13455" cm="1">
        <f t="array" ref="E13455">_xlfn.XLOOKUP(Table1[[#This Row],[ScheduleWeekWritten]],Table3[Game],100+Table3[Increase],Table1[[#This Row],[ScheduleWeekWritten]])</f>
        <v>15</v>
      </c>
      <c r="F13455" t="b">
        <v>0</v>
      </c>
      <c r="G13455" t="s">
        <v>127</v>
      </c>
      <c r="H13455">
        <v>23</v>
      </c>
      <c r="I13455">
        <v>34</v>
      </c>
      <c r="J13455" t="s">
        <v>101</v>
      </c>
      <c r="K13455" t="s">
        <v>104</v>
      </c>
      <c r="L13455" t="str">
        <f>_xlfn.XLOOKUP(Table1[[#This Row],[TeamFavoriteID]],Table2[team_id],Table2[team_name],_xlfn.XLOOKUP(Table1[[#This Row],[TeamFavoriteID]],Table2[team_id_pfr],Table2[team_name],"Even"))</f>
        <v>Cincinnati Bengals</v>
      </c>
      <c r="M13455">
        <v>-3.5</v>
      </c>
      <c r="N13455">
        <f>IF(Table1[[#This Row],[TeamFavorite]]=Table1[[#This Row],[TeamHome]],Table1[[#This Row],[ScoreAway]]-Table1[[#This Row],[ScoreHome]],Table1[[#This Row],[ScoreHome]]-Table1[[#This Row],[ScoreAway]])</f>
        <v>-11</v>
      </c>
      <c r="O13455">
        <f>IF(Table1[[#This Row],[SpreadActual]]&lt;Table1[[#This Row],[SpreadFavorite]],1,0)</f>
        <v>1</v>
      </c>
      <c r="P13455">
        <v>47.5</v>
      </c>
      <c r="Q13455" t="s">
        <v>168</v>
      </c>
      <c r="R13455" t="b">
        <v>0</v>
      </c>
    </row>
    <row r="13456" spans="1:22" x14ac:dyDescent="0.2">
      <c r="A13456" s="1">
        <v>44913</v>
      </c>
      <c r="B13456">
        <v>2022</v>
      </c>
      <c r="C13456">
        <f>_xlfn.MAXIFS(Table1[ScheduleWeekWritten],Table1[ScheduleSeason],Table1[[#This Row],[ScheduleSeason]])</f>
        <v>18</v>
      </c>
      <c r="D13456">
        <v>15</v>
      </c>
      <c r="E13456" cm="1">
        <f t="array" ref="E13456">_xlfn.XLOOKUP(Table1[[#This Row],[ScheduleWeekWritten]],Table3[Game],100+Table3[Increase],Table1[[#This Row],[ScheduleWeekWritten]])</f>
        <v>15</v>
      </c>
      <c r="F13456" t="b">
        <v>0</v>
      </c>
      <c r="G13456" t="s">
        <v>227</v>
      </c>
      <c r="H13456">
        <v>12</v>
      </c>
      <c r="I13456">
        <v>20</v>
      </c>
      <c r="J13456" t="s">
        <v>50</v>
      </c>
      <c r="K13456" t="s">
        <v>85</v>
      </c>
      <c r="L13456" t="str">
        <f>_xlfn.XLOOKUP(Table1[[#This Row],[TeamFavoriteID]],Table2[team_id],Table2[team_name],_xlfn.XLOOKUP(Table1[[#This Row],[TeamFavoriteID]],Table2[team_id_pfr],Table2[team_name],"Even"))</f>
        <v>Washington Commanders</v>
      </c>
      <c r="M13456">
        <v>-4</v>
      </c>
      <c r="N13456">
        <f>IF(Table1[[#This Row],[TeamFavorite]]=Table1[[#This Row],[TeamHome]],Table1[[#This Row],[ScoreAway]]-Table1[[#This Row],[ScoreHome]],Table1[[#This Row],[ScoreHome]]-Table1[[#This Row],[ScoreAway]])</f>
        <v>8</v>
      </c>
      <c r="O13456">
        <f>IF(Table1[[#This Row],[SpreadActual]]&lt;Table1[[#This Row],[SpreadFavorite]],1,0)</f>
        <v>0</v>
      </c>
      <c r="P13456">
        <v>40.5</v>
      </c>
      <c r="Q13456" t="s">
        <v>165</v>
      </c>
      <c r="R13456" t="b">
        <v>0</v>
      </c>
    </row>
    <row r="13457" spans="1:22" x14ac:dyDescent="0.2">
      <c r="A13457" s="1">
        <v>44914</v>
      </c>
      <c r="B13457">
        <v>2022</v>
      </c>
      <c r="C13457">
        <f>_xlfn.MAXIFS(Table1[ScheduleWeekWritten],Table1[ScheduleSeason],Table1[[#This Row],[ScheduleSeason]])</f>
        <v>18</v>
      </c>
      <c r="D13457">
        <v>15</v>
      </c>
      <c r="E13457" cm="1">
        <f t="array" ref="E13457">_xlfn.XLOOKUP(Table1[[#This Row],[ScheduleWeekWritten]],Table3[Game],100+Table3[Increase],Table1[[#This Row],[ScheduleWeekWritten]])</f>
        <v>15</v>
      </c>
      <c r="F13457" t="b">
        <v>0</v>
      </c>
      <c r="G13457" t="s">
        <v>33</v>
      </c>
      <c r="H13457">
        <v>24</v>
      </c>
      <c r="I13457">
        <v>12</v>
      </c>
      <c r="J13457" t="s">
        <v>39</v>
      </c>
      <c r="K13457" t="s">
        <v>35</v>
      </c>
      <c r="L13457" t="str">
        <f>_xlfn.XLOOKUP(Table1[[#This Row],[TeamFavoriteID]],Table2[team_id],Table2[team_name],_xlfn.XLOOKUP(Table1[[#This Row],[TeamFavoriteID]],Table2[team_id_pfr],Table2[team_name],"Even"))</f>
        <v>Green Bay Packers</v>
      </c>
      <c r="M13457">
        <v>-7.5</v>
      </c>
      <c r="N13457">
        <f>IF(Table1[[#This Row],[TeamFavorite]]=Table1[[#This Row],[TeamHome]],Table1[[#This Row],[ScoreAway]]-Table1[[#This Row],[ScoreHome]],Table1[[#This Row],[ScoreHome]]-Table1[[#This Row],[ScoreAway]])</f>
        <v>-12</v>
      </c>
      <c r="O13457">
        <f>IF(Table1[[#This Row],[SpreadActual]]&lt;Table1[[#This Row],[SpreadFavorite]],1,0)</f>
        <v>1</v>
      </c>
      <c r="P13457">
        <v>39.5</v>
      </c>
      <c r="Q13457" t="s">
        <v>82</v>
      </c>
      <c r="R13457" t="b">
        <v>0</v>
      </c>
    </row>
    <row r="13458" spans="1:22" x14ac:dyDescent="0.2">
      <c r="A13458" s="1">
        <v>44917</v>
      </c>
      <c r="B13458">
        <v>2022</v>
      </c>
      <c r="C13458">
        <f>_xlfn.MAXIFS(Table1[ScheduleWeekWritten],Table1[ScheduleSeason],Table1[[#This Row],[ScheduleSeason]])</f>
        <v>18</v>
      </c>
      <c r="D13458">
        <v>16</v>
      </c>
      <c r="E13458" cm="1">
        <f t="array" ref="E13458">_xlfn.XLOOKUP(Table1[[#This Row],[ScheduleWeekWritten]],Table3[Game],100+Table3[Increase],Table1[[#This Row],[ScheduleWeekWritten]])</f>
        <v>16</v>
      </c>
      <c r="F13458" t="b">
        <v>0</v>
      </c>
      <c r="G13458" t="s">
        <v>31</v>
      </c>
      <c r="H13458">
        <v>3</v>
      </c>
      <c r="I13458">
        <v>19</v>
      </c>
      <c r="J13458" t="s">
        <v>154</v>
      </c>
      <c r="K13458" t="s">
        <v>32</v>
      </c>
      <c r="L13458" t="str">
        <f>_xlfn.XLOOKUP(Table1[[#This Row],[TeamFavoriteID]],Table2[team_id],Table2[team_name],_xlfn.XLOOKUP(Table1[[#This Row],[TeamFavoriteID]],Table2[team_id_pfr],Table2[team_name],"Even"))</f>
        <v>New York Jets</v>
      </c>
      <c r="M13458">
        <v>-2.5</v>
      </c>
      <c r="N13458">
        <f>IF(Table1[[#This Row],[TeamFavorite]]=Table1[[#This Row],[TeamHome]],Table1[[#This Row],[ScoreAway]]-Table1[[#This Row],[ScoreHome]],Table1[[#This Row],[ScoreHome]]-Table1[[#This Row],[ScoreAway]])</f>
        <v>16</v>
      </c>
      <c r="O13458">
        <f>IF(Table1[[#This Row],[SpreadActual]]&lt;Table1[[#This Row],[SpreadFavorite]],1,0)</f>
        <v>0</v>
      </c>
      <c r="P13458">
        <v>36.5</v>
      </c>
      <c r="Q13458" t="s">
        <v>197</v>
      </c>
      <c r="R13458" t="b">
        <v>0</v>
      </c>
    </row>
    <row r="13459" spans="1:22" x14ac:dyDescent="0.2">
      <c r="A13459" s="1">
        <v>44919</v>
      </c>
      <c r="B13459">
        <v>2022</v>
      </c>
      <c r="C13459">
        <f>_xlfn.MAXIFS(Table1[ScheduleWeekWritten],Table1[ScheduleSeason],Table1[[#This Row],[ScheduleSeason]])</f>
        <v>18</v>
      </c>
      <c r="D13459">
        <v>16</v>
      </c>
      <c r="E13459" cm="1">
        <f t="array" ref="E13459">_xlfn.XLOOKUP(Table1[[#This Row],[ScheduleWeekWritten]],Table3[Game],100+Table3[Increase],Table1[[#This Row],[ScheduleWeekWritten]])</f>
        <v>16</v>
      </c>
      <c r="F13459" t="b">
        <v>0</v>
      </c>
      <c r="G13459" t="s">
        <v>158</v>
      </c>
      <c r="H13459">
        <v>17</v>
      </c>
      <c r="I13459">
        <v>9</v>
      </c>
      <c r="J13459" t="s">
        <v>38</v>
      </c>
      <c r="K13459" t="s">
        <v>159</v>
      </c>
      <c r="L13459" t="str">
        <f>_xlfn.XLOOKUP(Table1[[#This Row],[TeamFavoriteID]],Table2[team_id],Table2[team_name],_xlfn.XLOOKUP(Table1[[#This Row],[TeamFavoriteID]],Table2[team_id_pfr],Table2[team_name],"Even"))</f>
        <v>Baltimore Ravens</v>
      </c>
      <c r="M13459">
        <v>-6.5</v>
      </c>
      <c r="N13459">
        <f>IF(Table1[[#This Row],[TeamFavorite]]=Table1[[#This Row],[TeamHome]],Table1[[#This Row],[ScoreAway]]-Table1[[#This Row],[ScoreHome]],Table1[[#This Row],[ScoreHome]]-Table1[[#This Row],[ScoreAway]])</f>
        <v>-8</v>
      </c>
      <c r="O13459">
        <f>IF(Table1[[#This Row],[SpreadActual]]&lt;Table1[[#This Row],[SpreadFavorite]],1,0)</f>
        <v>1</v>
      </c>
      <c r="P13459">
        <v>35</v>
      </c>
      <c r="Q13459" t="s">
        <v>166</v>
      </c>
      <c r="R13459" t="b">
        <v>0</v>
      </c>
    </row>
    <row r="13460" spans="1:22" x14ac:dyDescent="0.2">
      <c r="A13460" s="1">
        <v>44919</v>
      </c>
      <c r="B13460">
        <v>2022</v>
      </c>
      <c r="C13460">
        <f>_xlfn.MAXIFS(Table1[ScheduleWeekWritten],Table1[ScheduleSeason],Table1[[#This Row],[ScheduleSeason]])</f>
        <v>18</v>
      </c>
      <c r="D13460">
        <v>16</v>
      </c>
      <c r="E13460" cm="1">
        <f t="array" ref="E13460">_xlfn.XLOOKUP(Table1[[#This Row],[ScheduleWeekWritten]],Table3[Game],100+Table3[Increase],Table1[[#This Row],[ScheduleWeekWritten]])</f>
        <v>16</v>
      </c>
      <c r="F13460" t="b">
        <v>0</v>
      </c>
      <c r="G13460" t="s">
        <v>152</v>
      </c>
      <c r="H13460">
        <v>37</v>
      </c>
      <c r="I13460">
        <v>23</v>
      </c>
      <c r="J13460" t="s">
        <v>45</v>
      </c>
      <c r="K13460" t="s">
        <v>79</v>
      </c>
      <c r="L13460" t="str">
        <f>_xlfn.XLOOKUP(Table1[[#This Row],[TeamFavoriteID]],Table2[team_id],Table2[team_name],_xlfn.XLOOKUP(Table1[[#This Row],[TeamFavoriteID]],Table2[team_id_pfr],Table2[team_name],"Even"))</f>
        <v>Detroit Lions</v>
      </c>
      <c r="M13460">
        <v>-2.5</v>
      </c>
      <c r="N13460">
        <f>IF(Table1[[#This Row],[TeamFavorite]]=Table1[[#This Row],[TeamHome]],Table1[[#This Row],[ScoreAway]]-Table1[[#This Row],[ScoreHome]],Table1[[#This Row],[ScoreHome]]-Table1[[#This Row],[ScoreAway]])</f>
        <v>14</v>
      </c>
      <c r="O13460">
        <f>IF(Table1[[#This Row],[SpreadActual]]&lt;Table1[[#This Row],[SpreadFavorite]],1,0)</f>
        <v>0</v>
      </c>
      <c r="P13460">
        <v>43.5</v>
      </c>
      <c r="Q13460" t="s">
        <v>160</v>
      </c>
      <c r="R13460" t="b">
        <v>0</v>
      </c>
    </row>
    <row r="13461" spans="1:22" x14ac:dyDescent="0.2">
      <c r="A13461" s="1">
        <v>44919</v>
      </c>
      <c r="B13461">
        <v>2022</v>
      </c>
      <c r="C13461">
        <f>_xlfn.MAXIFS(Table1[ScheduleWeekWritten],Table1[ScheduleSeason],Table1[[#This Row],[ScheduleSeason]])</f>
        <v>18</v>
      </c>
      <c r="D13461">
        <v>16</v>
      </c>
      <c r="E13461" cm="1">
        <f t="array" ref="E13461">_xlfn.XLOOKUP(Table1[[#This Row],[ScheduleWeekWritten]],Table3[Game],100+Table3[Increase],Table1[[#This Row],[ScheduleWeekWritten]])</f>
        <v>16</v>
      </c>
      <c r="F13461" t="b">
        <v>0</v>
      </c>
      <c r="G13461" t="s">
        <v>46</v>
      </c>
      <c r="H13461">
        <v>13</v>
      </c>
      <c r="I13461">
        <v>35</v>
      </c>
      <c r="J13461" t="s">
        <v>28</v>
      </c>
      <c r="K13461" t="s">
        <v>43</v>
      </c>
      <c r="L13461" t="str">
        <f>_xlfn.XLOOKUP(Table1[[#This Row],[TeamFavoriteID]],Table2[team_id],Table2[team_name],_xlfn.XLOOKUP(Table1[[#This Row],[TeamFavoriteID]],Table2[team_id_pfr],Table2[team_name],"Even"))</f>
        <v>Buffalo Bills</v>
      </c>
      <c r="M13461">
        <v>-8</v>
      </c>
      <c r="N13461">
        <f>IF(Table1[[#This Row],[TeamFavorite]]=Table1[[#This Row],[TeamHome]],Table1[[#This Row],[ScoreAway]]-Table1[[#This Row],[ScoreHome]],Table1[[#This Row],[ScoreHome]]-Table1[[#This Row],[ScoreAway]])</f>
        <v>-22</v>
      </c>
      <c r="O13461">
        <f>IF(Table1[[#This Row],[SpreadActual]]&lt;Table1[[#This Row],[SpreadFavorite]],1,0)</f>
        <v>1</v>
      </c>
      <c r="P13461">
        <v>40.5</v>
      </c>
      <c r="Q13461" t="s">
        <v>114</v>
      </c>
      <c r="R13461" t="b">
        <v>0</v>
      </c>
    </row>
    <row r="13462" spans="1:22" x14ac:dyDescent="0.2">
      <c r="A13462" s="1">
        <v>44919</v>
      </c>
      <c r="B13462">
        <v>2022</v>
      </c>
      <c r="C13462">
        <f>_xlfn.MAXIFS(Table1[ScheduleWeekWritten],Table1[ScheduleSeason],Table1[[#This Row],[ScheduleSeason]])</f>
        <v>18</v>
      </c>
      <c r="D13462">
        <v>16</v>
      </c>
      <c r="E13462" cm="1">
        <f t="array" ref="E13462">_xlfn.XLOOKUP(Table1[[#This Row],[ScheduleWeekWritten]],Table3[Game],100+Table3[Increase],Table1[[#This Row],[ScheduleWeekWritten]])</f>
        <v>16</v>
      </c>
      <c r="F13462" t="b">
        <v>0</v>
      </c>
      <c r="G13462" t="s">
        <v>62</v>
      </c>
      <c r="H13462">
        <v>10</v>
      </c>
      <c r="I13462">
        <v>17</v>
      </c>
      <c r="J13462" t="s">
        <v>95</v>
      </c>
      <c r="K13462" t="s">
        <v>63</v>
      </c>
      <c r="L13462" t="str">
        <f>_xlfn.XLOOKUP(Table1[[#This Row],[TeamFavoriteID]],Table2[team_id],Table2[team_name],_xlfn.XLOOKUP(Table1[[#This Row],[TeamFavoriteID]],Table2[team_id_pfr],Table2[team_name],"Even"))</f>
        <v>Cleveland Browns</v>
      </c>
      <c r="M13462">
        <v>-3</v>
      </c>
      <c r="N13462">
        <f>IF(Table1[[#This Row],[TeamFavorite]]=Table1[[#This Row],[TeamHome]],Table1[[#This Row],[ScoreAway]]-Table1[[#This Row],[ScoreHome]],Table1[[#This Row],[ScoreHome]]-Table1[[#This Row],[ScoreAway]])</f>
        <v>7</v>
      </c>
      <c r="O13462">
        <f>IF(Table1[[#This Row],[SpreadActual]]&lt;Table1[[#This Row],[SpreadFavorite]],1,0)</f>
        <v>0</v>
      </c>
      <c r="P13462">
        <v>32</v>
      </c>
      <c r="Q13462" t="s">
        <v>170</v>
      </c>
      <c r="R13462" t="b">
        <v>0</v>
      </c>
      <c r="S13462">
        <v>6</v>
      </c>
      <c r="T13462">
        <v>27</v>
      </c>
      <c r="U13462">
        <v>66</v>
      </c>
    </row>
    <row r="13463" spans="1:22" x14ac:dyDescent="0.2">
      <c r="A13463" s="1">
        <v>44919</v>
      </c>
      <c r="B13463">
        <v>2022</v>
      </c>
      <c r="C13463">
        <f>_xlfn.MAXIFS(Table1[ScheduleWeekWritten],Table1[ScheduleSeason],Table1[[#This Row],[ScheduleSeason]])</f>
        <v>18</v>
      </c>
      <c r="D13463">
        <v>16</v>
      </c>
      <c r="E13463" cm="1">
        <f t="array" ref="E13463">_xlfn.XLOOKUP(Table1[[#This Row],[ScheduleWeekWritten]],Table3[Game],100+Table3[Increase],Table1[[#This Row],[ScheduleWeekWritten]])</f>
        <v>16</v>
      </c>
      <c r="F13463" t="b">
        <v>0</v>
      </c>
      <c r="G13463" t="s">
        <v>67</v>
      </c>
      <c r="H13463">
        <v>40</v>
      </c>
      <c r="I13463">
        <v>34</v>
      </c>
      <c r="J13463" t="s">
        <v>58</v>
      </c>
      <c r="K13463" t="s">
        <v>68</v>
      </c>
      <c r="L13463" t="str">
        <f>_xlfn.XLOOKUP(Table1[[#This Row],[TeamFavoriteID]],Table2[team_id],Table2[team_name],_xlfn.XLOOKUP(Table1[[#This Row],[TeamFavoriteID]],Table2[team_id_pfr],Table2[team_name],"Even"))</f>
        <v>Dallas Cowboys</v>
      </c>
      <c r="M13463">
        <v>-4</v>
      </c>
      <c r="N13463">
        <f>IF(Table1[[#This Row],[TeamFavorite]]=Table1[[#This Row],[TeamHome]],Table1[[#This Row],[ScoreAway]]-Table1[[#This Row],[ScoreHome]],Table1[[#This Row],[ScoreHome]]-Table1[[#This Row],[ScoreAway]])</f>
        <v>-6</v>
      </c>
      <c r="O13463">
        <f>IF(Table1[[#This Row],[SpreadActual]]&lt;Table1[[#This Row],[SpreadFavorite]],1,0)</f>
        <v>1</v>
      </c>
      <c r="P13463">
        <v>48</v>
      </c>
      <c r="Q13463" t="s">
        <v>208</v>
      </c>
      <c r="R13463" t="b">
        <v>0</v>
      </c>
      <c r="S13463">
        <v>72</v>
      </c>
      <c r="T13463">
        <v>0</v>
      </c>
      <c r="V13463" t="s">
        <v>103</v>
      </c>
    </row>
    <row r="13464" spans="1:22" x14ac:dyDescent="0.2">
      <c r="A13464" s="1">
        <v>44919</v>
      </c>
      <c r="B13464">
        <v>2022</v>
      </c>
      <c r="C13464">
        <f>_xlfn.MAXIFS(Table1[ScheduleWeekWritten],Table1[ScheduleSeason],Table1[[#This Row],[ScheduleSeason]])</f>
        <v>18</v>
      </c>
      <c r="D13464">
        <v>16</v>
      </c>
      <c r="E13464" cm="1">
        <f t="array" ref="E13464">_xlfn.XLOOKUP(Table1[[#This Row],[ScheduleWeekWritten]],Table3[Game],100+Table3[Increase],Table1[[#This Row],[ScheduleWeekWritten]])</f>
        <v>16</v>
      </c>
      <c r="F13464" t="b">
        <v>0</v>
      </c>
      <c r="G13464" t="s">
        <v>42</v>
      </c>
      <c r="H13464">
        <v>24</v>
      </c>
      <c r="I13464">
        <v>10</v>
      </c>
      <c r="J13464" t="s">
        <v>128</v>
      </c>
      <c r="K13464" t="s">
        <v>75</v>
      </c>
      <c r="L13464" t="str">
        <f>_xlfn.XLOOKUP(Table1[[#This Row],[TeamFavoriteID]],Table2[team_id],Table2[team_name],_xlfn.XLOOKUP(Table1[[#This Row],[TeamFavoriteID]],Table2[team_id_pfr],Table2[team_name],"Even"))</f>
        <v>Kansas City Chiefs</v>
      </c>
      <c r="M13464">
        <v>-10</v>
      </c>
      <c r="N13464">
        <f>IF(Table1[[#This Row],[TeamFavorite]]=Table1[[#This Row],[TeamHome]],Table1[[#This Row],[ScoreAway]]-Table1[[#This Row],[ScoreHome]],Table1[[#This Row],[ScoreHome]]-Table1[[#This Row],[ScoreAway]])</f>
        <v>-14</v>
      </c>
      <c r="O13464">
        <f>IF(Table1[[#This Row],[SpreadActual]]&lt;Table1[[#This Row],[SpreadFavorite]],1,0)</f>
        <v>1</v>
      </c>
      <c r="P13464">
        <v>50.5</v>
      </c>
      <c r="Q13464" t="s">
        <v>228</v>
      </c>
      <c r="R13464" t="b">
        <v>0</v>
      </c>
    </row>
    <row r="13465" spans="1:22" x14ac:dyDescent="0.2">
      <c r="A13465" s="1">
        <v>44919</v>
      </c>
      <c r="B13465">
        <v>2022</v>
      </c>
      <c r="C13465">
        <f>_xlfn.MAXIFS(Table1[ScheduleWeekWritten],Table1[ScheduleSeason],Table1[[#This Row],[ScheduleSeason]])</f>
        <v>18</v>
      </c>
      <c r="D13465">
        <v>16</v>
      </c>
      <c r="E13465" cm="1">
        <f t="array" ref="E13465">_xlfn.XLOOKUP(Table1[[#This Row],[ScheduleWeekWritten]],Table3[Game],100+Table3[Increase],Table1[[#This Row],[ScheduleWeekWritten]])</f>
        <v>16</v>
      </c>
      <c r="F13465" t="b">
        <v>0</v>
      </c>
      <c r="G13465" t="s">
        <v>54</v>
      </c>
      <c r="H13465">
        <v>27</v>
      </c>
      <c r="I13465">
        <v>24</v>
      </c>
      <c r="J13465" t="s">
        <v>50</v>
      </c>
      <c r="K13465" t="s">
        <v>55</v>
      </c>
      <c r="L13465" t="str">
        <f>_xlfn.XLOOKUP(Table1[[#This Row],[TeamFavoriteID]],Table2[team_id],Table2[team_name],_xlfn.XLOOKUP(Table1[[#This Row],[TeamFavoriteID]],Table2[team_id_pfr],Table2[team_name],"Even"))</f>
        <v>Minnesota Vikings</v>
      </c>
      <c r="M13465">
        <v>-4.5</v>
      </c>
      <c r="N13465">
        <f>IF(Table1[[#This Row],[TeamFavorite]]=Table1[[#This Row],[TeamHome]],Table1[[#This Row],[ScoreAway]]-Table1[[#This Row],[ScoreHome]],Table1[[#This Row],[ScoreHome]]-Table1[[#This Row],[ScoreAway]])</f>
        <v>-3</v>
      </c>
      <c r="O13465">
        <f>IF(Table1[[#This Row],[SpreadActual]]&lt;Table1[[#This Row],[SpreadFavorite]],1,0)</f>
        <v>0</v>
      </c>
      <c r="P13465">
        <v>48</v>
      </c>
      <c r="Q13465" t="s">
        <v>205</v>
      </c>
      <c r="R13465" t="b">
        <v>0</v>
      </c>
      <c r="S13465">
        <v>72</v>
      </c>
      <c r="T13465">
        <v>0</v>
      </c>
      <c r="V13465" t="s">
        <v>103</v>
      </c>
    </row>
    <row r="13466" spans="1:22" x14ac:dyDescent="0.2">
      <c r="A13466" s="1">
        <v>44919</v>
      </c>
      <c r="B13466">
        <v>2022</v>
      </c>
      <c r="C13466">
        <f>_xlfn.MAXIFS(Table1[ScheduleWeekWritten],Table1[ScheduleSeason],Table1[[#This Row],[ScheduleSeason]])</f>
        <v>18</v>
      </c>
      <c r="D13466">
        <v>16</v>
      </c>
      <c r="E13466" cm="1">
        <f t="array" ref="E13466">_xlfn.XLOOKUP(Table1[[#This Row],[ScheduleWeekWritten]],Table3[Game],100+Table3[Increase],Table1[[#This Row],[ScheduleWeekWritten]])</f>
        <v>16</v>
      </c>
      <c r="F13466" t="b">
        <v>0</v>
      </c>
      <c r="G13466" t="s">
        <v>115</v>
      </c>
      <c r="H13466">
        <v>18</v>
      </c>
      <c r="I13466">
        <v>22</v>
      </c>
      <c r="J13466" t="s">
        <v>101</v>
      </c>
      <c r="K13466" t="s">
        <v>104</v>
      </c>
      <c r="L13466" t="str">
        <f>_xlfn.XLOOKUP(Table1[[#This Row],[TeamFavoriteID]],Table2[team_id],Table2[team_name],_xlfn.XLOOKUP(Table1[[#This Row],[TeamFavoriteID]],Table2[team_id_pfr],Table2[team_name],"Even"))</f>
        <v>Cincinnati Bengals</v>
      </c>
      <c r="M13466">
        <v>-3</v>
      </c>
      <c r="N13466">
        <f>IF(Table1[[#This Row],[TeamFavorite]]=Table1[[#This Row],[TeamHome]],Table1[[#This Row],[ScoreAway]]-Table1[[#This Row],[ScoreHome]],Table1[[#This Row],[ScoreHome]]-Table1[[#This Row],[ScoreAway]])</f>
        <v>-4</v>
      </c>
      <c r="O13466">
        <f>IF(Table1[[#This Row],[SpreadActual]]&lt;Table1[[#This Row],[SpreadFavorite]],1,0)</f>
        <v>1</v>
      </c>
      <c r="P13466">
        <v>41.5</v>
      </c>
      <c r="Q13466" t="s">
        <v>179</v>
      </c>
      <c r="R13466" t="b">
        <v>0</v>
      </c>
    </row>
    <row r="13467" spans="1:22" x14ac:dyDescent="0.2">
      <c r="A13467" s="1">
        <v>44919</v>
      </c>
      <c r="B13467">
        <v>2022</v>
      </c>
      <c r="C13467">
        <f>_xlfn.MAXIFS(Table1[ScheduleWeekWritten],Table1[ScheduleSeason],Table1[[#This Row],[ScheduleSeason]])</f>
        <v>18</v>
      </c>
      <c r="D13467">
        <v>16</v>
      </c>
      <c r="E13467" cm="1">
        <f t="array" ref="E13467">_xlfn.XLOOKUP(Table1[[#This Row],[ScheduleWeekWritten]],Table3[Game],100+Table3[Increase],Table1[[#This Row],[ScheduleWeekWritten]])</f>
        <v>16</v>
      </c>
      <c r="F13467" t="b">
        <v>0</v>
      </c>
      <c r="G13467" t="s">
        <v>49</v>
      </c>
      <c r="H13467">
        <v>13</v>
      </c>
      <c r="I13467">
        <v>10</v>
      </c>
      <c r="J13467" t="s">
        <v>217</v>
      </c>
      <c r="K13467" t="s">
        <v>51</v>
      </c>
      <c r="L13467" t="str">
        <f>_xlfn.XLOOKUP(Table1[[#This Row],[TeamFavoriteID]],Table2[team_id],Table2[team_name],_xlfn.XLOOKUP(Table1[[#This Row],[TeamFavoriteID]],Table2[team_id_pfr],Table2[team_name],"Even"))</f>
        <v>Pittsburgh Steelers</v>
      </c>
      <c r="M13467">
        <v>-2</v>
      </c>
      <c r="N13467">
        <f>IF(Table1[[#This Row],[TeamFavorite]]=Table1[[#This Row],[TeamHome]],Table1[[#This Row],[ScoreAway]]-Table1[[#This Row],[ScoreHome]],Table1[[#This Row],[ScoreHome]]-Table1[[#This Row],[ScoreAway]])</f>
        <v>-3</v>
      </c>
      <c r="O13467">
        <f>IF(Table1[[#This Row],[SpreadActual]]&lt;Table1[[#This Row],[SpreadFavorite]],1,0)</f>
        <v>1</v>
      </c>
      <c r="P13467">
        <v>38</v>
      </c>
      <c r="Q13467" t="s">
        <v>229</v>
      </c>
      <c r="R13467" t="b">
        <v>0</v>
      </c>
    </row>
    <row r="13468" spans="1:22" x14ac:dyDescent="0.2">
      <c r="A13468" s="1">
        <v>44919</v>
      </c>
      <c r="B13468">
        <v>2022</v>
      </c>
      <c r="C13468">
        <f>_xlfn.MAXIFS(Table1[ScheduleWeekWritten],Table1[ScheduleSeason],Table1[[#This Row],[ScheduleSeason]])</f>
        <v>18</v>
      </c>
      <c r="D13468">
        <v>16</v>
      </c>
      <c r="E13468" cm="1">
        <f t="array" ref="E13468">_xlfn.XLOOKUP(Table1[[#This Row],[ScheduleWeekWritten]],Table3[Game],100+Table3[Increase],Table1[[#This Row],[ScheduleWeekWritten]])</f>
        <v>16</v>
      </c>
      <c r="F13468" t="b">
        <v>0</v>
      </c>
      <c r="G13468" t="s">
        <v>53</v>
      </c>
      <c r="H13468">
        <v>37</v>
      </c>
      <c r="I13468">
        <v>20</v>
      </c>
      <c r="J13468" t="s">
        <v>227</v>
      </c>
      <c r="K13468" t="s">
        <v>87</v>
      </c>
      <c r="L13468" t="str">
        <f>_xlfn.XLOOKUP(Table1[[#This Row],[TeamFavoriteID]],Table2[team_id],Table2[team_name],_xlfn.XLOOKUP(Table1[[#This Row],[TeamFavoriteID]],Table2[team_id_pfr],Table2[team_name],"Even"))</f>
        <v>San Francisco 49ers</v>
      </c>
      <c r="M13468">
        <v>-6.5</v>
      </c>
      <c r="N13468">
        <f>IF(Table1[[#This Row],[TeamFavorite]]=Table1[[#This Row],[TeamHome]],Table1[[#This Row],[ScoreAway]]-Table1[[#This Row],[ScoreHome]],Table1[[#This Row],[ScoreHome]]-Table1[[#This Row],[ScoreAway]])</f>
        <v>-17</v>
      </c>
      <c r="O13468">
        <f>IF(Table1[[#This Row],[SpreadActual]]&lt;Table1[[#This Row],[SpreadFavorite]],1,0)</f>
        <v>1</v>
      </c>
      <c r="P13468">
        <v>37</v>
      </c>
      <c r="Q13468" t="s">
        <v>203</v>
      </c>
      <c r="R13468" t="b">
        <v>0</v>
      </c>
    </row>
    <row r="13469" spans="1:22" x14ac:dyDescent="0.2">
      <c r="A13469" s="1">
        <v>44919</v>
      </c>
      <c r="B13469">
        <v>2022</v>
      </c>
      <c r="C13469">
        <f>_xlfn.MAXIFS(Table1[ScheduleWeekWritten],Table1[ScheduleSeason],Table1[[#This Row],[ScheduleSeason]])</f>
        <v>18</v>
      </c>
      <c r="D13469">
        <v>16</v>
      </c>
      <c r="E13469" cm="1">
        <f t="array" ref="E13469">_xlfn.XLOOKUP(Table1[[#This Row],[ScheduleWeekWritten]],Table3[Game],100+Table3[Increase],Table1[[#This Row],[ScheduleWeekWritten]])</f>
        <v>16</v>
      </c>
      <c r="F13469" t="b">
        <v>0</v>
      </c>
      <c r="G13469" t="s">
        <v>171</v>
      </c>
      <c r="H13469">
        <v>14</v>
      </c>
      <c r="I13469">
        <v>19</v>
      </c>
      <c r="J13469" t="s">
        <v>177</v>
      </c>
      <c r="K13469" t="s">
        <v>25</v>
      </c>
      <c r="L13469" t="str">
        <f>_xlfn.XLOOKUP(Table1[[#This Row],[TeamFavoriteID]],Table2[team_id],Table2[team_name],_xlfn.XLOOKUP(Table1[[#This Row],[TeamFavoriteID]],Table2[team_id_pfr],Table2[team_name],"Even"))</f>
        <v>Houston Oilers</v>
      </c>
      <c r="M13469">
        <v>-3</v>
      </c>
      <c r="N13469">
        <f>IF(Table1[[#This Row],[TeamFavorite]]=Table1[[#This Row],[TeamHome]],Table1[[#This Row],[ScoreAway]]-Table1[[#This Row],[ScoreHome]],Table1[[#This Row],[ScoreHome]]-Table1[[#This Row],[ScoreAway]])</f>
        <v>-5</v>
      </c>
      <c r="O13469">
        <f>IF(Table1[[#This Row],[SpreadActual]]&lt;Table1[[#This Row],[SpreadFavorite]],1,0)</f>
        <v>1</v>
      </c>
      <c r="P13469">
        <v>34</v>
      </c>
      <c r="Q13469" t="s">
        <v>172</v>
      </c>
      <c r="R13469" t="b">
        <v>0</v>
      </c>
    </row>
    <row r="13470" spans="1:22" x14ac:dyDescent="0.2">
      <c r="A13470" s="1">
        <v>44920</v>
      </c>
      <c r="B13470">
        <v>2022</v>
      </c>
      <c r="C13470">
        <f>_xlfn.MAXIFS(Table1[ScheduleWeekWritten],Table1[ScheduleSeason],Table1[[#This Row],[ScheduleSeason]])</f>
        <v>18</v>
      </c>
      <c r="D13470">
        <v>16</v>
      </c>
      <c r="E13470" cm="1">
        <f t="array" ref="E13470">_xlfn.XLOOKUP(Table1[[#This Row],[ScheduleWeekWritten]],Table3[Game],100+Table3[Increase],Table1[[#This Row],[ScheduleWeekWritten]])</f>
        <v>16</v>
      </c>
      <c r="F13470" t="b">
        <v>0</v>
      </c>
      <c r="G13470" t="s">
        <v>149</v>
      </c>
      <c r="H13470">
        <v>16</v>
      </c>
      <c r="I13470">
        <v>19</v>
      </c>
      <c r="J13470" t="s">
        <v>127</v>
      </c>
      <c r="K13470" t="s">
        <v>133</v>
      </c>
      <c r="L13470" t="str">
        <f>_xlfn.XLOOKUP(Table1[[#This Row],[TeamFavoriteID]],Table2[team_id],Table2[team_name],_xlfn.XLOOKUP(Table1[[#This Row],[TeamFavoriteID]],Table2[team_id_pfr],Table2[team_name],"Even"))</f>
        <v>Tampa Bay Buccaneers</v>
      </c>
      <c r="M13470">
        <v>-7.5</v>
      </c>
      <c r="N13470">
        <f>IF(Table1[[#This Row],[TeamFavorite]]=Table1[[#This Row],[TeamHome]],Table1[[#This Row],[ScoreAway]]-Table1[[#This Row],[ScoreHome]],Table1[[#This Row],[ScoreHome]]-Table1[[#This Row],[ScoreAway]])</f>
        <v>-3</v>
      </c>
      <c r="O13470">
        <f>IF(Table1[[#This Row],[SpreadActual]]&lt;Table1[[#This Row],[SpreadFavorite]],1,0)</f>
        <v>0</v>
      </c>
      <c r="P13470">
        <v>41.5</v>
      </c>
      <c r="Q13470" t="s">
        <v>221</v>
      </c>
      <c r="R13470" t="b">
        <v>0</v>
      </c>
      <c r="S13470">
        <v>72</v>
      </c>
      <c r="T13470">
        <v>0</v>
      </c>
      <c r="V13470" t="s">
        <v>103</v>
      </c>
    </row>
    <row r="13471" spans="1:22" x14ac:dyDescent="0.2">
      <c r="A13471" s="1">
        <v>44920</v>
      </c>
      <c r="B13471">
        <v>2022</v>
      </c>
      <c r="C13471">
        <f>_xlfn.MAXIFS(Table1[ScheduleWeekWritten],Table1[ScheduleSeason],Table1[[#This Row],[ScheduleSeason]])</f>
        <v>18</v>
      </c>
      <c r="D13471">
        <v>16</v>
      </c>
      <c r="E13471" cm="1">
        <f t="array" ref="E13471">_xlfn.XLOOKUP(Table1[[#This Row],[ScheduleWeekWritten]],Table3[Game],100+Table3[Increase],Table1[[#This Row],[ScheduleWeekWritten]])</f>
        <v>16</v>
      </c>
      <c r="F13471" t="b">
        <v>0</v>
      </c>
      <c r="G13471" t="s">
        <v>39</v>
      </c>
      <c r="H13471">
        <v>51</v>
      </c>
      <c r="I13471">
        <v>14</v>
      </c>
      <c r="J13471" t="s">
        <v>24</v>
      </c>
      <c r="K13471" t="s">
        <v>88</v>
      </c>
      <c r="L13471" t="str">
        <f>_xlfn.XLOOKUP(Table1[[#This Row],[TeamFavoriteID]],Table2[team_id],Table2[team_name],_xlfn.XLOOKUP(Table1[[#This Row],[TeamFavoriteID]],Table2[team_id_pfr],Table2[team_name],"Even"))</f>
        <v>Denver Broncos</v>
      </c>
      <c r="M13471">
        <v>-3</v>
      </c>
      <c r="N13471">
        <f>IF(Table1[[#This Row],[TeamFavorite]]=Table1[[#This Row],[TeamHome]],Table1[[#This Row],[ScoreAway]]-Table1[[#This Row],[ScoreHome]],Table1[[#This Row],[ScoreHome]]-Table1[[#This Row],[ScoreAway]])</f>
        <v>37</v>
      </c>
      <c r="O13471">
        <f>IF(Table1[[#This Row],[SpreadActual]]&lt;Table1[[#This Row],[SpreadFavorite]],1,0)</f>
        <v>0</v>
      </c>
      <c r="P13471">
        <v>36</v>
      </c>
      <c r="Q13471" t="s">
        <v>218</v>
      </c>
      <c r="R13471" t="b">
        <v>0</v>
      </c>
      <c r="S13471">
        <v>72</v>
      </c>
      <c r="T13471">
        <v>0</v>
      </c>
      <c r="V13471" t="s">
        <v>103</v>
      </c>
    </row>
    <row r="13472" spans="1:22" x14ac:dyDescent="0.2">
      <c r="A13472" s="1">
        <v>44920</v>
      </c>
      <c r="B13472">
        <v>2022</v>
      </c>
      <c r="C13472">
        <f>_xlfn.MAXIFS(Table1[ScheduleWeekWritten],Table1[ScheduleSeason],Table1[[#This Row],[ScheduleSeason]])</f>
        <v>18</v>
      </c>
      <c r="D13472">
        <v>16</v>
      </c>
      <c r="E13472" cm="1">
        <f t="array" ref="E13472">_xlfn.XLOOKUP(Table1[[#This Row],[ScheduleWeekWritten]],Table3[Game],100+Table3[Increase],Table1[[#This Row],[ScheduleWeekWritten]])</f>
        <v>16</v>
      </c>
      <c r="F13472" t="b">
        <v>0</v>
      </c>
      <c r="G13472" t="s">
        <v>19</v>
      </c>
      <c r="H13472">
        <v>20</v>
      </c>
      <c r="I13472">
        <v>26</v>
      </c>
      <c r="J13472" t="s">
        <v>33</v>
      </c>
      <c r="K13472" t="s">
        <v>91</v>
      </c>
      <c r="L13472" t="str">
        <f>_xlfn.XLOOKUP(Table1[[#This Row],[TeamFavoriteID]],Table2[team_id],Table2[team_name],_xlfn.XLOOKUP(Table1[[#This Row],[TeamFavoriteID]],Table2[team_id_pfr],Table2[team_name],"Even"))</f>
        <v>Miami Dolphins</v>
      </c>
      <c r="M13472">
        <v>-3.5</v>
      </c>
      <c r="N13472">
        <f>IF(Table1[[#This Row],[TeamFavorite]]=Table1[[#This Row],[TeamHome]],Table1[[#This Row],[ScoreAway]]-Table1[[#This Row],[ScoreHome]],Table1[[#This Row],[ScoreHome]]-Table1[[#This Row],[ScoreAway]])</f>
        <v>6</v>
      </c>
      <c r="O13472">
        <f>IF(Table1[[#This Row],[SpreadActual]]&lt;Table1[[#This Row],[SpreadFavorite]],1,0)</f>
        <v>0</v>
      </c>
      <c r="P13472">
        <v>49.5</v>
      </c>
      <c r="Q13472" t="s">
        <v>212</v>
      </c>
      <c r="R13472" t="b">
        <v>0</v>
      </c>
    </row>
    <row r="13473" spans="1:22" x14ac:dyDescent="0.2">
      <c r="A13473" s="1">
        <v>44921</v>
      </c>
      <c r="B13473">
        <v>2022</v>
      </c>
      <c r="C13473">
        <f>_xlfn.MAXIFS(Table1[ScheduleWeekWritten],Table1[ScheduleSeason],Table1[[#This Row],[ScheduleSeason]])</f>
        <v>18</v>
      </c>
      <c r="D13473">
        <v>16</v>
      </c>
      <c r="E13473" cm="1">
        <f t="array" ref="E13473">_xlfn.XLOOKUP(Table1[[#This Row],[ScheduleWeekWritten]],Table3[Game],100+Table3[Increase],Table1[[#This Row],[ScheduleWeekWritten]])</f>
        <v>16</v>
      </c>
      <c r="F13473" t="b">
        <v>0</v>
      </c>
      <c r="G13473" t="s">
        <v>140</v>
      </c>
      <c r="H13473">
        <v>3</v>
      </c>
      <c r="I13473">
        <v>20</v>
      </c>
      <c r="J13473" t="s">
        <v>210</v>
      </c>
      <c r="K13473" t="s">
        <v>29</v>
      </c>
      <c r="L13473" t="str">
        <f>_xlfn.XLOOKUP(Table1[[#This Row],[TeamFavoriteID]],Table2[team_id],Table2[team_name],_xlfn.XLOOKUP(Table1[[#This Row],[TeamFavoriteID]],Table2[team_id_pfr],Table2[team_name],"Even"))</f>
        <v>Los Angeles Chargers</v>
      </c>
      <c r="M13473">
        <v>-3.5</v>
      </c>
      <c r="N13473">
        <f>IF(Table1[[#This Row],[TeamFavorite]]=Table1[[#This Row],[TeamHome]],Table1[[#This Row],[ScoreAway]]-Table1[[#This Row],[ScoreHome]],Table1[[#This Row],[ScoreHome]]-Table1[[#This Row],[ScoreAway]])</f>
        <v>-17</v>
      </c>
      <c r="O13473">
        <f>IF(Table1[[#This Row],[SpreadActual]]&lt;Table1[[#This Row],[SpreadFavorite]],1,0)</f>
        <v>1</v>
      </c>
      <c r="P13473">
        <v>44.5</v>
      </c>
      <c r="Q13473" t="s">
        <v>190</v>
      </c>
      <c r="R13473" t="b">
        <v>0</v>
      </c>
      <c r="S13473">
        <v>72</v>
      </c>
      <c r="T13473">
        <v>0</v>
      </c>
      <c r="V13473" t="s">
        <v>103</v>
      </c>
    </row>
    <row r="13474" spans="1:22" x14ac:dyDescent="0.2">
      <c r="A13474" s="1">
        <v>44924</v>
      </c>
      <c r="B13474">
        <v>2022</v>
      </c>
      <c r="C13474">
        <f>_xlfn.MAXIFS(Table1[ScheduleWeekWritten],Table1[ScheduleSeason],Table1[[#This Row],[ScheduleSeason]])</f>
        <v>18</v>
      </c>
      <c r="D13474">
        <v>17</v>
      </c>
      <c r="E13474" cm="1">
        <f t="array" ref="E13474">_xlfn.XLOOKUP(Table1[[#This Row],[ScheduleWeekWritten]],Table3[Game],100+Table3[Increase],Table1[[#This Row],[ScheduleWeekWritten]])</f>
        <v>17</v>
      </c>
      <c r="F13474" t="b">
        <v>0</v>
      </c>
      <c r="G13474" t="s">
        <v>171</v>
      </c>
      <c r="H13474">
        <v>13</v>
      </c>
      <c r="I13474">
        <v>27</v>
      </c>
      <c r="J13474" t="s">
        <v>67</v>
      </c>
      <c r="K13474" t="s">
        <v>68</v>
      </c>
      <c r="L13474" t="str">
        <f>_xlfn.XLOOKUP(Table1[[#This Row],[TeamFavoriteID]],Table2[team_id],Table2[team_name],_xlfn.XLOOKUP(Table1[[#This Row],[TeamFavoriteID]],Table2[team_id_pfr],Table2[team_name],"Even"))</f>
        <v>Dallas Cowboys</v>
      </c>
      <c r="M13474">
        <v>-14</v>
      </c>
      <c r="N13474">
        <f>IF(Table1[[#This Row],[TeamFavorite]]=Table1[[#This Row],[TeamHome]],Table1[[#This Row],[ScoreAway]]-Table1[[#This Row],[ScoreHome]],Table1[[#This Row],[ScoreHome]]-Table1[[#This Row],[ScoreAway]])</f>
        <v>-14</v>
      </c>
      <c r="O13474">
        <f>IF(Table1[[#This Row],[SpreadActual]]&lt;Table1[[#This Row],[SpreadFavorite]],1,0)</f>
        <v>0</v>
      </c>
      <c r="P13474">
        <v>40.5</v>
      </c>
      <c r="Q13474" t="s">
        <v>172</v>
      </c>
      <c r="R13474" t="b">
        <v>0</v>
      </c>
    </row>
    <row r="13475" spans="1:22" x14ac:dyDescent="0.2">
      <c r="A13475" s="1">
        <v>44927</v>
      </c>
      <c r="B13475">
        <v>2022</v>
      </c>
      <c r="C13475">
        <f>_xlfn.MAXIFS(Table1[ScheduleWeekWritten],Table1[ScheduleSeason],Table1[[#This Row],[ScheduleSeason]])</f>
        <v>18</v>
      </c>
      <c r="D13475">
        <v>17</v>
      </c>
      <c r="E13475" cm="1">
        <f t="array" ref="E13475">_xlfn.XLOOKUP(Table1[[#This Row],[ScheduleWeekWritten]],Table3[Game],100+Table3[Increase],Table1[[#This Row],[ScheduleWeekWritten]])</f>
        <v>17</v>
      </c>
      <c r="F13475" t="b">
        <v>0</v>
      </c>
      <c r="G13475" t="s">
        <v>38</v>
      </c>
      <c r="H13475">
        <v>20</v>
      </c>
      <c r="I13475">
        <v>19</v>
      </c>
      <c r="J13475" t="s">
        <v>149</v>
      </c>
      <c r="K13475" t="s">
        <v>109</v>
      </c>
      <c r="L13475" t="str">
        <f>_xlfn.XLOOKUP(Table1[[#This Row],[TeamFavoriteID]],Table2[team_id],Table2[team_name],_xlfn.XLOOKUP(Table1[[#This Row],[TeamFavoriteID]],Table2[team_id_pfr],Table2[team_name],"Even"))</f>
        <v>Atlanta Falcons</v>
      </c>
      <c r="M13475">
        <v>-6.5</v>
      </c>
      <c r="N13475">
        <f>IF(Table1[[#This Row],[TeamFavorite]]=Table1[[#This Row],[TeamHome]],Table1[[#This Row],[ScoreAway]]-Table1[[#This Row],[ScoreHome]],Table1[[#This Row],[ScoreHome]]-Table1[[#This Row],[ScoreAway]])</f>
        <v>-1</v>
      </c>
      <c r="O13475">
        <f>IF(Table1[[#This Row],[SpreadActual]]&lt;Table1[[#This Row],[SpreadFavorite]],1,0)</f>
        <v>0</v>
      </c>
      <c r="P13475">
        <v>40.5</v>
      </c>
      <c r="Q13475" t="s">
        <v>213</v>
      </c>
      <c r="R13475" t="b">
        <v>0</v>
      </c>
      <c r="S13475">
        <v>72</v>
      </c>
      <c r="T13475">
        <v>0</v>
      </c>
      <c r="V13475" t="s">
        <v>103</v>
      </c>
    </row>
    <row r="13476" spans="1:22" x14ac:dyDescent="0.2">
      <c r="A13476" s="1">
        <v>44927</v>
      </c>
      <c r="B13476">
        <v>2022</v>
      </c>
      <c r="C13476">
        <f>_xlfn.MAXIFS(Table1[ScheduleWeekWritten],Table1[ScheduleSeason],Table1[[#This Row],[ScheduleSeason]])</f>
        <v>18</v>
      </c>
      <c r="D13476">
        <v>17</v>
      </c>
      <c r="E13476" cm="1">
        <f t="array" ref="E13476">_xlfn.XLOOKUP(Table1[[#This Row],[ScheduleWeekWritten]],Table3[Game],100+Table3[Increase],Table1[[#This Row],[ScheduleWeekWritten]])</f>
        <v>17</v>
      </c>
      <c r="F13476" t="b">
        <v>0</v>
      </c>
      <c r="G13476" t="s">
        <v>158</v>
      </c>
      <c r="H13476">
        <v>13</v>
      </c>
      <c r="I13476">
        <v>16</v>
      </c>
      <c r="J13476" t="s">
        <v>49</v>
      </c>
      <c r="K13476" t="s">
        <v>159</v>
      </c>
      <c r="L13476" t="str">
        <f>_xlfn.XLOOKUP(Table1[[#This Row],[TeamFavoriteID]],Table2[team_id],Table2[team_name],_xlfn.XLOOKUP(Table1[[#This Row],[TeamFavoriteID]],Table2[team_id_pfr],Table2[team_name],"Even"))</f>
        <v>Baltimore Ravens</v>
      </c>
      <c r="M13476">
        <v>-1</v>
      </c>
      <c r="N13476">
        <f>IF(Table1[[#This Row],[TeamFavorite]]=Table1[[#This Row],[TeamHome]],Table1[[#This Row],[ScoreAway]]-Table1[[#This Row],[ScoreHome]],Table1[[#This Row],[ScoreHome]]-Table1[[#This Row],[ScoreAway]])</f>
        <v>3</v>
      </c>
      <c r="O13476">
        <f>IF(Table1[[#This Row],[SpreadActual]]&lt;Table1[[#This Row],[SpreadFavorite]],1,0)</f>
        <v>0</v>
      </c>
      <c r="P13476">
        <v>35.5</v>
      </c>
      <c r="Q13476" t="s">
        <v>166</v>
      </c>
      <c r="R13476" t="b">
        <v>0</v>
      </c>
    </row>
    <row r="13477" spans="1:22" x14ac:dyDescent="0.2">
      <c r="A13477" s="1">
        <v>44927</v>
      </c>
      <c r="B13477">
        <v>2022</v>
      </c>
      <c r="C13477">
        <f>_xlfn.MAXIFS(Table1[ScheduleWeekWritten],Table1[ScheduleSeason],Table1[[#This Row],[ScheduleSeason]])</f>
        <v>18</v>
      </c>
      <c r="D13477">
        <v>17</v>
      </c>
      <c r="E13477" cm="1">
        <f t="array" ref="E13477">_xlfn.XLOOKUP(Table1[[#This Row],[ScheduleWeekWritten]],Table3[Game],100+Table3[Increase],Table1[[#This Row],[ScheduleWeekWritten]])</f>
        <v>17</v>
      </c>
      <c r="F13477" t="b">
        <v>0</v>
      </c>
      <c r="G13477" t="s">
        <v>45</v>
      </c>
      <c r="H13477">
        <v>41</v>
      </c>
      <c r="I13477">
        <v>10</v>
      </c>
      <c r="J13477" t="s">
        <v>46</v>
      </c>
      <c r="K13477" t="s">
        <v>79</v>
      </c>
      <c r="L13477" t="str">
        <f>_xlfn.XLOOKUP(Table1[[#This Row],[TeamFavoriteID]],Table2[team_id],Table2[team_name],_xlfn.XLOOKUP(Table1[[#This Row],[TeamFavoriteID]],Table2[team_id_pfr],Table2[team_name],"Even"))</f>
        <v>Detroit Lions</v>
      </c>
      <c r="M13477">
        <v>-4.5</v>
      </c>
      <c r="N13477">
        <f>IF(Table1[[#This Row],[TeamFavorite]]=Table1[[#This Row],[TeamHome]],Table1[[#This Row],[ScoreAway]]-Table1[[#This Row],[ScoreHome]],Table1[[#This Row],[ScoreHome]]-Table1[[#This Row],[ScoreAway]])</f>
        <v>-31</v>
      </c>
      <c r="O13477">
        <f>IF(Table1[[#This Row],[SpreadActual]]&lt;Table1[[#This Row],[SpreadFavorite]],1,0)</f>
        <v>1</v>
      </c>
      <c r="P13477">
        <v>52.5</v>
      </c>
      <c r="Q13477" t="s">
        <v>181</v>
      </c>
      <c r="R13477" t="b">
        <v>0</v>
      </c>
      <c r="S13477">
        <v>72</v>
      </c>
      <c r="T13477">
        <v>0</v>
      </c>
      <c r="V13477" t="s">
        <v>103</v>
      </c>
    </row>
    <row r="13478" spans="1:22" x14ac:dyDescent="0.2">
      <c r="A13478" s="1">
        <v>44927</v>
      </c>
      <c r="B13478">
        <v>2022</v>
      </c>
      <c r="C13478">
        <f>_xlfn.MAXIFS(Table1[ScheduleWeekWritten],Table1[ScheduleSeason],Table1[[#This Row],[ScheduleSeason]])</f>
        <v>18</v>
      </c>
      <c r="D13478">
        <v>17</v>
      </c>
      <c r="E13478" cm="1">
        <f t="array" ref="E13478">_xlfn.XLOOKUP(Table1[[#This Row],[ScheduleWeekWritten]],Table3[Game],100+Table3[Increase],Table1[[#This Row],[ScheduleWeekWritten]])</f>
        <v>17</v>
      </c>
      <c r="F13478" t="b">
        <v>0</v>
      </c>
      <c r="G13478" t="s">
        <v>33</v>
      </c>
      <c r="H13478">
        <v>41</v>
      </c>
      <c r="I13478">
        <v>17</v>
      </c>
      <c r="J13478" t="s">
        <v>54</v>
      </c>
      <c r="K13478" t="s">
        <v>35</v>
      </c>
      <c r="L13478" t="str">
        <f>_xlfn.XLOOKUP(Table1[[#This Row],[TeamFavoriteID]],Table2[team_id],Table2[team_name],_xlfn.XLOOKUP(Table1[[#This Row],[TeamFavoriteID]],Table2[team_id_pfr],Table2[team_name],"Even"))</f>
        <v>Green Bay Packers</v>
      </c>
      <c r="M13478">
        <v>-3.5</v>
      </c>
      <c r="N13478">
        <f>IF(Table1[[#This Row],[TeamFavorite]]=Table1[[#This Row],[TeamHome]],Table1[[#This Row],[ScoreAway]]-Table1[[#This Row],[ScoreHome]],Table1[[#This Row],[ScoreHome]]-Table1[[#This Row],[ScoreAway]])</f>
        <v>-24</v>
      </c>
      <c r="O13478">
        <f>IF(Table1[[#This Row],[SpreadActual]]&lt;Table1[[#This Row],[SpreadFavorite]],1,0)</f>
        <v>1</v>
      </c>
      <c r="P13478">
        <v>47.5</v>
      </c>
      <c r="Q13478" t="s">
        <v>82</v>
      </c>
      <c r="R13478" t="b">
        <v>0</v>
      </c>
    </row>
    <row r="13479" spans="1:22" x14ac:dyDescent="0.2">
      <c r="A13479" s="1">
        <v>44927</v>
      </c>
      <c r="B13479">
        <v>2022</v>
      </c>
      <c r="C13479">
        <f>_xlfn.MAXIFS(Table1[ScheduleWeekWritten],Table1[ScheduleSeason],Table1[[#This Row],[ScheduleSeason]])</f>
        <v>18</v>
      </c>
      <c r="D13479">
        <v>17</v>
      </c>
      <c r="E13479" cm="1">
        <f t="array" ref="E13479">_xlfn.XLOOKUP(Table1[[#This Row],[ScheduleWeekWritten]],Table3[Game],100+Table3[Increase],Table1[[#This Row],[ScheduleWeekWritten]])</f>
        <v>17</v>
      </c>
      <c r="F13479" t="b">
        <v>0</v>
      </c>
      <c r="G13479" t="s">
        <v>177</v>
      </c>
      <c r="H13479">
        <v>3</v>
      </c>
      <c r="I13479">
        <v>31</v>
      </c>
      <c r="J13479" t="s">
        <v>154</v>
      </c>
      <c r="K13479" t="s">
        <v>161</v>
      </c>
      <c r="L13479" t="str">
        <f>_xlfn.XLOOKUP(Table1[[#This Row],[TeamFavoriteID]],Table2[team_id],Table2[team_name],_xlfn.XLOOKUP(Table1[[#This Row],[TeamFavoriteID]],Table2[team_id_pfr],Table2[team_name],"Even"))</f>
        <v>Jacksonville Jaguars</v>
      </c>
      <c r="M13479">
        <v>-3.5</v>
      </c>
      <c r="N13479">
        <f>IF(Table1[[#This Row],[TeamFavorite]]=Table1[[#This Row],[TeamHome]],Table1[[#This Row],[ScoreAway]]-Table1[[#This Row],[ScoreHome]],Table1[[#This Row],[ScoreHome]]-Table1[[#This Row],[ScoreAway]])</f>
        <v>-28</v>
      </c>
      <c r="O13479">
        <f>IF(Table1[[#This Row],[SpreadActual]]&lt;Table1[[#This Row],[SpreadFavorite]],1,0)</f>
        <v>1</v>
      </c>
      <c r="P13479">
        <v>43</v>
      </c>
      <c r="Q13479" t="s">
        <v>207</v>
      </c>
      <c r="R13479" t="b">
        <v>0</v>
      </c>
      <c r="S13479">
        <v>72</v>
      </c>
      <c r="T13479">
        <v>0</v>
      </c>
      <c r="V13479" t="s">
        <v>103</v>
      </c>
    </row>
    <row r="13480" spans="1:22" x14ac:dyDescent="0.2">
      <c r="A13480" s="1">
        <v>44927</v>
      </c>
      <c r="B13480">
        <v>2022</v>
      </c>
      <c r="C13480">
        <f>_xlfn.MAXIFS(Table1[ScheduleWeekWritten],Table1[ScheduleSeason],Table1[[#This Row],[ScheduleSeason]])</f>
        <v>18</v>
      </c>
      <c r="D13480">
        <v>17</v>
      </c>
      <c r="E13480" cm="1">
        <f t="array" ref="E13480">_xlfn.XLOOKUP(Table1[[#This Row],[ScheduleWeekWritten]],Table3[Game],100+Table3[Increase],Table1[[#This Row],[ScheduleWeekWritten]])</f>
        <v>17</v>
      </c>
      <c r="F13480" t="b">
        <v>0</v>
      </c>
      <c r="G13480" t="s">
        <v>42</v>
      </c>
      <c r="H13480">
        <v>27</v>
      </c>
      <c r="I13480">
        <v>24</v>
      </c>
      <c r="J13480" t="s">
        <v>24</v>
      </c>
      <c r="K13480" t="s">
        <v>75</v>
      </c>
      <c r="L13480" t="str">
        <f>_xlfn.XLOOKUP(Table1[[#This Row],[TeamFavoriteID]],Table2[team_id],Table2[team_name],_xlfn.XLOOKUP(Table1[[#This Row],[TeamFavoriteID]],Table2[team_id_pfr],Table2[team_name],"Even"))</f>
        <v>Kansas City Chiefs</v>
      </c>
      <c r="M13480">
        <v>-12.5</v>
      </c>
      <c r="N13480">
        <f>IF(Table1[[#This Row],[TeamFavorite]]=Table1[[#This Row],[TeamHome]],Table1[[#This Row],[ScoreAway]]-Table1[[#This Row],[ScoreHome]],Table1[[#This Row],[ScoreHome]]-Table1[[#This Row],[ScoreAway]])</f>
        <v>-3</v>
      </c>
      <c r="O13480">
        <f>IF(Table1[[#This Row],[SpreadActual]]&lt;Table1[[#This Row],[SpreadFavorite]],1,0)</f>
        <v>0</v>
      </c>
      <c r="P13480">
        <v>45.5</v>
      </c>
      <c r="Q13480" t="s">
        <v>228</v>
      </c>
      <c r="R13480" t="b">
        <v>0</v>
      </c>
    </row>
    <row r="13481" spans="1:22" x14ac:dyDescent="0.2">
      <c r="A13481" s="1">
        <v>44927</v>
      </c>
      <c r="B13481">
        <v>2022</v>
      </c>
      <c r="C13481">
        <f>_xlfn.MAXIFS(Table1[ScheduleWeekWritten],Table1[ScheduleSeason],Table1[[#This Row],[ScheduleSeason]])</f>
        <v>18</v>
      </c>
      <c r="D13481">
        <v>17</v>
      </c>
      <c r="E13481" cm="1">
        <f t="array" ref="E13481">_xlfn.XLOOKUP(Table1[[#This Row],[ScheduleWeekWritten]],Table3[Game],100+Table3[Increase],Table1[[#This Row],[ScheduleWeekWritten]])</f>
        <v>17</v>
      </c>
      <c r="F13481" t="b">
        <v>0</v>
      </c>
      <c r="G13481" t="s">
        <v>217</v>
      </c>
      <c r="H13481">
        <v>34</v>
      </c>
      <c r="I13481">
        <v>37</v>
      </c>
      <c r="J13481" t="s">
        <v>53</v>
      </c>
      <c r="K13481" t="s">
        <v>87</v>
      </c>
      <c r="L13481" t="str">
        <f>_xlfn.XLOOKUP(Table1[[#This Row],[TeamFavoriteID]],Table2[team_id],Table2[team_name],_xlfn.XLOOKUP(Table1[[#This Row],[TeamFavoriteID]],Table2[team_id_pfr],Table2[team_name],"Even"))</f>
        <v>San Francisco 49ers</v>
      </c>
      <c r="M13481">
        <v>-10</v>
      </c>
      <c r="N13481">
        <f>IF(Table1[[#This Row],[TeamFavorite]]=Table1[[#This Row],[TeamHome]],Table1[[#This Row],[ScoreAway]]-Table1[[#This Row],[ScoreHome]],Table1[[#This Row],[ScoreHome]]-Table1[[#This Row],[ScoreAway]])</f>
        <v>-3</v>
      </c>
      <c r="O13481">
        <f>IF(Table1[[#This Row],[SpreadActual]]&lt;Table1[[#This Row],[SpreadFavorite]],1,0)</f>
        <v>0</v>
      </c>
      <c r="P13481">
        <v>41</v>
      </c>
      <c r="Q13481" t="s">
        <v>220</v>
      </c>
      <c r="R13481" t="b">
        <v>0</v>
      </c>
      <c r="S13481">
        <v>72</v>
      </c>
      <c r="T13481">
        <v>0</v>
      </c>
      <c r="V13481" t="s">
        <v>103</v>
      </c>
    </row>
    <row r="13482" spans="1:22" x14ac:dyDescent="0.2">
      <c r="A13482" s="1">
        <v>44927</v>
      </c>
      <c r="B13482">
        <v>2022</v>
      </c>
      <c r="C13482">
        <f>_xlfn.MAXIFS(Table1[ScheduleWeekWritten],Table1[ScheduleSeason],Table1[[#This Row],[ScheduleSeason]])</f>
        <v>18</v>
      </c>
      <c r="D13482">
        <v>17</v>
      </c>
      <c r="E13482" cm="1">
        <f t="array" ref="E13482">_xlfn.XLOOKUP(Table1[[#This Row],[ScheduleWeekWritten]],Table3[Game],100+Table3[Increase],Table1[[#This Row],[ScheduleWeekWritten]])</f>
        <v>17</v>
      </c>
      <c r="F13482" t="b">
        <v>0</v>
      </c>
      <c r="G13482" t="s">
        <v>210</v>
      </c>
      <c r="H13482">
        <v>31</v>
      </c>
      <c r="I13482">
        <v>10</v>
      </c>
      <c r="J13482" t="s">
        <v>39</v>
      </c>
      <c r="K13482" t="s">
        <v>29</v>
      </c>
      <c r="L13482" t="str">
        <f>_xlfn.XLOOKUP(Table1[[#This Row],[TeamFavoriteID]],Table2[team_id],Table2[team_name],_xlfn.XLOOKUP(Table1[[#This Row],[TeamFavoriteID]],Table2[team_id_pfr],Table2[team_name],"Even"))</f>
        <v>Los Angeles Chargers</v>
      </c>
      <c r="M13482">
        <v>-6.5</v>
      </c>
      <c r="N13482">
        <f>IF(Table1[[#This Row],[TeamFavorite]]=Table1[[#This Row],[TeamHome]],Table1[[#This Row],[ScoreAway]]-Table1[[#This Row],[ScoreHome]],Table1[[#This Row],[ScoreHome]]-Table1[[#This Row],[ScoreAway]])</f>
        <v>-21</v>
      </c>
      <c r="O13482">
        <f>IF(Table1[[#This Row],[SpreadActual]]&lt;Table1[[#This Row],[SpreadFavorite]],1,0)</f>
        <v>1</v>
      </c>
      <c r="P13482">
        <v>41</v>
      </c>
      <c r="Q13482" t="s">
        <v>218</v>
      </c>
      <c r="R13482" t="b">
        <v>0</v>
      </c>
      <c r="S13482">
        <v>72</v>
      </c>
      <c r="T13482">
        <v>0</v>
      </c>
      <c r="V13482" t="s">
        <v>103</v>
      </c>
    </row>
    <row r="13483" spans="1:22" x14ac:dyDescent="0.2">
      <c r="A13483" s="1">
        <v>44927</v>
      </c>
      <c r="B13483">
        <v>2022</v>
      </c>
      <c r="C13483">
        <f>_xlfn.MAXIFS(Table1[ScheduleWeekWritten],Table1[ScheduleSeason],Table1[[#This Row],[ScheduleSeason]])</f>
        <v>18</v>
      </c>
      <c r="D13483">
        <v>17</v>
      </c>
      <c r="E13483" cm="1">
        <f t="array" ref="E13483">_xlfn.XLOOKUP(Table1[[#This Row],[ScheduleWeekWritten]],Table3[Game],100+Table3[Increase],Table1[[#This Row],[ScheduleWeekWritten]])</f>
        <v>17</v>
      </c>
      <c r="F13483" t="b">
        <v>0</v>
      </c>
      <c r="G13483" t="s">
        <v>115</v>
      </c>
      <c r="H13483">
        <v>23</v>
      </c>
      <c r="I13483">
        <v>21</v>
      </c>
      <c r="J13483" t="s">
        <v>19</v>
      </c>
      <c r="K13483" t="s">
        <v>70</v>
      </c>
      <c r="L13483" t="str">
        <f>_xlfn.XLOOKUP(Table1[[#This Row],[TeamFavoriteID]],Table2[team_id],Table2[team_name],_xlfn.XLOOKUP(Table1[[#This Row],[TeamFavoriteID]],Table2[team_id_pfr],Table2[team_name],"Even"))</f>
        <v>Boston Patriots</v>
      </c>
      <c r="M13483">
        <v>-3</v>
      </c>
      <c r="N13483">
        <f>IF(Table1[[#This Row],[TeamFavorite]]=Table1[[#This Row],[TeamHome]],Table1[[#This Row],[ScoreAway]]-Table1[[#This Row],[ScoreHome]],Table1[[#This Row],[ScoreHome]]-Table1[[#This Row],[ScoreAway]])</f>
        <v>2</v>
      </c>
      <c r="O13483">
        <f>IF(Table1[[#This Row],[SpreadActual]]&lt;Table1[[#This Row],[SpreadFavorite]],1,0)</f>
        <v>0</v>
      </c>
      <c r="P13483">
        <v>41.5</v>
      </c>
      <c r="Q13483" t="s">
        <v>179</v>
      </c>
      <c r="R13483" t="b">
        <v>0</v>
      </c>
    </row>
    <row r="13484" spans="1:22" x14ac:dyDescent="0.2">
      <c r="A13484" s="1">
        <v>44927</v>
      </c>
      <c r="B13484">
        <v>2022</v>
      </c>
      <c r="C13484">
        <f>_xlfn.MAXIFS(Table1[ScheduleWeekWritten],Table1[ScheduleSeason],Table1[[#This Row],[ScheduleSeason]])</f>
        <v>18</v>
      </c>
      <c r="D13484">
        <v>17</v>
      </c>
      <c r="E13484" cm="1">
        <f t="array" ref="E13484">_xlfn.XLOOKUP(Table1[[#This Row],[ScheduleWeekWritten]],Table3[Game],100+Table3[Increase],Table1[[#This Row],[ScheduleWeekWritten]])</f>
        <v>17</v>
      </c>
      <c r="F13484" t="b">
        <v>0</v>
      </c>
      <c r="G13484" t="s">
        <v>50</v>
      </c>
      <c r="H13484">
        <v>38</v>
      </c>
      <c r="I13484">
        <v>10</v>
      </c>
      <c r="J13484" t="s">
        <v>140</v>
      </c>
      <c r="K13484" t="s">
        <v>90</v>
      </c>
      <c r="L13484" t="str">
        <f>_xlfn.XLOOKUP(Table1[[#This Row],[TeamFavoriteID]],Table2[team_id],Table2[team_name],_xlfn.XLOOKUP(Table1[[#This Row],[TeamFavoriteID]],Table2[team_id_pfr],Table2[team_name],"Even"))</f>
        <v>New York Giants</v>
      </c>
      <c r="M13484">
        <v>-5.5</v>
      </c>
      <c r="N13484">
        <f>IF(Table1[[#This Row],[TeamFavorite]]=Table1[[#This Row],[TeamHome]],Table1[[#This Row],[ScoreAway]]-Table1[[#This Row],[ScoreHome]],Table1[[#This Row],[ScoreHome]]-Table1[[#This Row],[ScoreAway]])</f>
        <v>-28</v>
      </c>
      <c r="O13484">
        <f>IF(Table1[[#This Row],[SpreadActual]]&lt;Table1[[#This Row],[SpreadFavorite]],1,0)</f>
        <v>1</v>
      </c>
      <c r="P13484">
        <v>38.5</v>
      </c>
      <c r="Q13484" t="s">
        <v>197</v>
      </c>
      <c r="R13484" t="b">
        <v>0</v>
      </c>
    </row>
    <row r="13485" spans="1:22" x14ac:dyDescent="0.2">
      <c r="A13485" s="1">
        <v>44927</v>
      </c>
      <c r="B13485">
        <v>2022</v>
      </c>
      <c r="C13485">
        <f>_xlfn.MAXIFS(Table1[ScheduleWeekWritten],Table1[ScheduleSeason],Table1[[#This Row],[ScheduleSeason]])</f>
        <v>18</v>
      </c>
      <c r="D13485">
        <v>17</v>
      </c>
      <c r="E13485" cm="1">
        <f t="array" ref="E13485">_xlfn.XLOOKUP(Table1[[#This Row],[ScheduleWeekWritten]],Table3[Game],100+Table3[Increase],Table1[[#This Row],[ScheduleWeekWritten]])</f>
        <v>17</v>
      </c>
      <c r="F13485" t="b">
        <v>0</v>
      </c>
      <c r="G13485" t="s">
        <v>58</v>
      </c>
      <c r="H13485">
        <v>10</v>
      </c>
      <c r="I13485">
        <v>20</v>
      </c>
      <c r="J13485" t="s">
        <v>95</v>
      </c>
      <c r="K13485" t="s">
        <v>77</v>
      </c>
      <c r="L13485" t="str">
        <f>_xlfn.XLOOKUP(Table1[[#This Row],[TeamFavoriteID]],Table2[team_id],Table2[team_name],_xlfn.XLOOKUP(Table1[[#This Row],[TeamFavoriteID]],Table2[team_id_pfr],Table2[team_name],"Even"))</f>
        <v>Philadelphia Eagles</v>
      </c>
      <c r="M13485">
        <v>-5</v>
      </c>
      <c r="N13485">
        <f>IF(Table1[[#This Row],[TeamFavorite]]=Table1[[#This Row],[TeamHome]],Table1[[#This Row],[ScoreAway]]-Table1[[#This Row],[ScoreHome]],Table1[[#This Row],[ScoreHome]]-Table1[[#This Row],[ScoreAway]])</f>
        <v>10</v>
      </c>
      <c r="O13485">
        <f>IF(Table1[[#This Row],[SpreadActual]]&lt;Table1[[#This Row],[SpreadFavorite]],1,0)</f>
        <v>0</v>
      </c>
      <c r="P13485">
        <v>42</v>
      </c>
      <c r="Q13485" t="s">
        <v>183</v>
      </c>
      <c r="R13485" t="b">
        <v>0</v>
      </c>
    </row>
    <row r="13486" spans="1:22" x14ac:dyDescent="0.2">
      <c r="A13486" s="1">
        <v>44927</v>
      </c>
      <c r="B13486">
        <v>2022</v>
      </c>
      <c r="C13486">
        <f>_xlfn.MAXIFS(Table1[ScheduleWeekWritten],Table1[ScheduleSeason],Table1[[#This Row],[ScheduleSeason]])</f>
        <v>18</v>
      </c>
      <c r="D13486">
        <v>17</v>
      </c>
      <c r="E13486" cm="1">
        <f t="array" ref="E13486">_xlfn.XLOOKUP(Table1[[#This Row],[ScheduleWeekWritten]],Table3[Game],100+Table3[Increase],Table1[[#This Row],[ScheduleWeekWritten]])</f>
        <v>17</v>
      </c>
      <c r="F13486" t="b">
        <v>0</v>
      </c>
      <c r="G13486" t="s">
        <v>128</v>
      </c>
      <c r="H13486">
        <v>23</v>
      </c>
      <c r="I13486">
        <v>6</v>
      </c>
      <c r="J13486" t="s">
        <v>31</v>
      </c>
      <c r="K13486" t="s">
        <v>32</v>
      </c>
      <c r="L13486" t="str">
        <f>_xlfn.XLOOKUP(Table1[[#This Row],[TeamFavoriteID]],Table2[team_id],Table2[team_name],_xlfn.XLOOKUP(Table1[[#This Row],[TeamFavoriteID]],Table2[team_id_pfr],Table2[team_name],"Even"))</f>
        <v>New York Jets</v>
      </c>
      <c r="M13486">
        <v>-1.5</v>
      </c>
      <c r="N13486">
        <f>IF(Table1[[#This Row],[TeamFavorite]]=Table1[[#This Row],[TeamHome]],Table1[[#This Row],[ScoreAway]]-Table1[[#This Row],[ScoreHome]],Table1[[#This Row],[ScoreHome]]-Table1[[#This Row],[ScoreAway]])</f>
        <v>17</v>
      </c>
      <c r="O13486">
        <f>IF(Table1[[#This Row],[SpreadActual]]&lt;Table1[[#This Row],[SpreadFavorite]],1,0)</f>
        <v>0</v>
      </c>
      <c r="P13486">
        <v>43</v>
      </c>
      <c r="Q13486" t="s">
        <v>223</v>
      </c>
      <c r="R13486" t="b">
        <v>0</v>
      </c>
    </row>
    <row r="13487" spans="1:22" x14ac:dyDescent="0.2">
      <c r="A13487" s="1">
        <v>44927</v>
      </c>
      <c r="B13487">
        <v>2022</v>
      </c>
      <c r="C13487">
        <f>_xlfn.MAXIFS(Table1[ScheduleWeekWritten],Table1[ScheduleSeason],Table1[[#This Row],[ScheduleSeason]])</f>
        <v>18</v>
      </c>
      <c r="D13487">
        <v>17</v>
      </c>
      <c r="E13487" cm="1">
        <f t="array" ref="E13487">_xlfn.XLOOKUP(Table1[[#This Row],[ScheduleWeekWritten]],Table3[Game],100+Table3[Increase],Table1[[#This Row],[ScheduleWeekWritten]])</f>
        <v>17</v>
      </c>
      <c r="F13487" t="b">
        <v>0</v>
      </c>
      <c r="G13487" t="s">
        <v>127</v>
      </c>
      <c r="H13487">
        <v>30</v>
      </c>
      <c r="I13487">
        <v>24</v>
      </c>
      <c r="J13487" t="s">
        <v>152</v>
      </c>
      <c r="K13487" t="s">
        <v>133</v>
      </c>
      <c r="L13487" t="str">
        <f>_xlfn.XLOOKUP(Table1[[#This Row],[TeamFavoriteID]],Table2[team_id],Table2[team_name],_xlfn.XLOOKUP(Table1[[#This Row],[TeamFavoriteID]],Table2[team_id_pfr],Table2[team_name],"Even"))</f>
        <v>Tampa Bay Buccaneers</v>
      </c>
      <c r="M13487">
        <v>-3.5</v>
      </c>
      <c r="N13487">
        <f>IF(Table1[[#This Row],[TeamFavorite]]=Table1[[#This Row],[TeamHome]],Table1[[#This Row],[ScoreAway]]-Table1[[#This Row],[ScoreHome]],Table1[[#This Row],[ScoreHome]]-Table1[[#This Row],[ScoreAway]])</f>
        <v>-6</v>
      </c>
      <c r="O13487">
        <f>IF(Table1[[#This Row],[SpreadActual]]&lt;Table1[[#This Row],[SpreadFavorite]],1,0)</f>
        <v>1</v>
      </c>
      <c r="P13487">
        <v>40.5</v>
      </c>
      <c r="Q13487" t="s">
        <v>168</v>
      </c>
      <c r="R13487" t="b">
        <v>0</v>
      </c>
    </row>
    <row r="13488" spans="1:22" x14ac:dyDescent="0.2">
      <c r="A13488" s="1">
        <v>44927</v>
      </c>
      <c r="B13488">
        <v>2022</v>
      </c>
      <c r="C13488">
        <f>_xlfn.MAXIFS(Table1[ScheduleWeekWritten],Table1[ScheduleSeason],Table1[[#This Row],[ScheduleSeason]])</f>
        <v>18</v>
      </c>
      <c r="D13488">
        <v>17</v>
      </c>
      <c r="E13488" cm="1">
        <f t="array" ref="E13488">_xlfn.XLOOKUP(Table1[[#This Row],[ScheduleWeekWritten]],Table3[Game],100+Table3[Increase],Table1[[#This Row],[ScheduleWeekWritten]])</f>
        <v>17</v>
      </c>
      <c r="F13488" t="b">
        <v>0</v>
      </c>
      <c r="G13488" t="s">
        <v>227</v>
      </c>
      <c r="H13488">
        <v>10</v>
      </c>
      <c r="I13488">
        <v>24</v>
      </c>
      <c r="J13488" t="s">
        <v>62</v>
      </c>
      <c r="K13488" t="s">
        <v>85</v>
      </c>
      <c r="L13488" t="str">
        <f>_xlfn.XLOOKUP(Table1[[#This Row],[TeamFavoriteID]],Table2[team_id],Table2[team_name],_xlfn.XLOOKUP(Table1[[#This Row],[TeamFavoriteID]],Table2[team_id_pfr],Table2[team_name],"Even"))</f>
        <v>Washington Commanders</v>
      </c>
      <c r="M13488">
        <v>-2</v>
      </c>
      <c r="N13488">
        <f>IF(Table1[[#This Row],[TeamFavorite]]=Table1[[#This Row],[TeamHome]],Table1[[#This Row],[ScoreAway]]-Table1[[#This Row],[ScoreHome]],Table1[[#This Row],[ScoreHome]]-Table1[[#This Row],[ScoreAway]])</f>
        <v>14</v>
      </c>
      <c r="O13488">
        <f>IF(Table1[[#This Row],[SpreadActual]]&lt;Table1[[#This Row],[SpreadFavorite]],1,0)</f>
        <v>0</v>
      </c>
      <c r="P13488">
        <v>41.5</v>
      </c>
      <c r="Q13488" t="s">
        <v>165</v>
      </c>
      <c r="R13488" t="b">
        <v>0</v>
      </c>
    </row>
    <row r="13489" spans="1:22" x14ac:dyDescent="0.2">
      <c r="A13489" s="1">
        <v>44933</v>
      </c>
      <c r="B13489">
        <v>2022</v>
      </c>
      <c r="C13489">
        <f>_xlfn.MAXIFS(Table1[ScheduleWeekWritten],Table1[ScheduleSeason],Table1[[#This Row],[ScheduleSeason]])</f>
        <v>18</v>
      </c>
      <c r="D13489">
        <v>18</v>
      </c>
      <c r="E13489" cm="1">
        <f t="array" ref="E13489">_xlfn.XLOOKUP(Table1[[#This Row],[ScheduleWeekWritten]],Table3[Game],100+Table3[Increase],Table1[[#This Row],[ScheduleWeekWritten]])</f>
        <v>18</v>
      </c>
      <c r="F13489" t="b">
        <v>0</v>
      </c>
      <c r="G13489" t="s">
        <v>154</v>
      </c>
      <c r="H13489">
        <v>20</v>
      </c>
      <c r="I13489">
        <v>16</v>
      </c>
      <c r="J13489" t="s">
        <v>171</v>
      </c>
      <c r="K13489" t="s">
        <v>161</v>
      </c>
      <c r="L13489" t="str">
        <f>_xlfn.XLOOKUP(Table1[[#This Row],[TeamFavoriteID]],Table2[team_id],Table2[team_name],_xlfn.XLOOKUP(Table1[[#This Row],[TeamFavoriteID]],Table2[team_id_pfr],Table2[team_name],"Even"))</f>
        <v>Jacksonville Jaguars</v>
      </c>
      <c r="M13489">
        <v>-6.5</v>
      </c>
      <c r="N13489">
        <f>IF(Table1[[#This Row],[TeamFavorite]]=Table1[[#This Row],[TeamHome]],Table1[[#This Row],[ScoreAway]]-Table1[[#This Row],[ScoreHome]],Table1[[#This Row],[ScoreHome]]-Table1[[#This Row],[ScoreAway]])</f>
        <v>-4</v>
      </c>
      <c r="O13489">
        <f>IF(Table1[[#This Row],[SpreadActual]]&lt;Table1[[#This Row],[SpreadFavorite]],1,0)</f>
        <v>0</v>
      </c>
      <c r="P13489">
        <v>39.5</v>
      </c>
      <c r="Q13489" t="s">
        <v>214</v>
      </c>
      <c r="R13489" t="b">
        <v>0</v>
      </c>
    </row>
    <row r="13490" spans="1:22" x14ac:dyDescent="0.2">
      <c r="A13490" s="1">
        <v>44933</v>
      </c>
      <c r="B13490">
        <v>2022</v>
      </c>
      <c r="C13490">
        <f>_xlfn.MAXIFS(Table1[ScheduleWeekWritten],Table1[ScheduleSeason],Table1[[#This Row],[ScheduleSeason]])</f>
        <v>18</v>
      </c>
      <c r="D13490">
        <v>18</v>
      </c>
      <c r="E13490" cm="1">
        <f t="array" ref="E13490">_xlfn.XLOOKUP(Table1[[#This Row],[ScheduleWeekWritten]],Table3[Game],100+Table3[Increase],Table1[[#This Row],[ScheduleWeekWritten]])</f>
        <v>18</v>
      </c>
      <c r="F13490" t="b">
        <v>0</v>
      </c>
      <c r="G13490" t="s">
        <v>217</v>
      </c>
      <c r="H13490">
        <v>13</v>
      </c>
      <c r="I13490">
        <v>31</v>
      </c>
      <c r="J13490" t="s">
        <v>42</v>
      </c>
      <c r="K13490" t="s">
        <v>75</v>
      </c>
      <c r="L13490" t="str">
        <f>_xlfn.XLOOKUP(Table1[[#This Row],[TeamFavoriteID]],Table2[team_id],Table2[team_name],_xlfn.XLOOKUP(Table1[[#This Row],[TeamFavoriteID]],Table2[team_id_pfr],Table2[team_name],"Even"))</f>
        <v>Kansas City Chiefs</v>
      </c>
      <c r="M13490">
        <v>-8.5</v>
      </c>
      <c r="N13490">
        <f>IF(Table1[[#This Row],[TeamFavorite]]=Table1[[#This Row],[TeamHome]],Table1[[#This Row],[ScoreAway]]-Table1[[#This Row],[ScoreHome]],Table1[[#This Row],[ScoreHome]]-Table1[[#This Row],[ScoreAway]])</f>
        <v>-18</v>
      </c>
      <c r="O13490">
        <f>IF(Table1[[#This Row],[SpreadActual]]&lt;Table1[[#This Row],[SpreadFavorite]],1,0)</f>
        <v>1</v>
      </c>
      <c r="P13490">
        <v>52</v>
      </c>
      <c r="Q13490" t="s">
        <v>220</v>
      </c>
      <c r="R13490" t="b">
        <v>0</v>
      </c>
      <c r="S13490">
        <v>72</v>
      </c>
      <c r="T13490">
        <v>0</v>
      </c>
      <c r="V13490" t="s">
        <v>103</v>
      </c>
    </row>
    <row r="13491" spans="1:22" x14ac:dyDescent="0.2">
      <c r="A13491" s="1">
        <v>44934</v>
      </c>
      <c r="B13491">
        <v>2022</v>
      </c>
      <c r="C13491">
        <f>_xlfn.MAXIFS(Table1[ScheduleWeekWritten],Table1[ScheduleSeason],Table1[[#This Row],[ScheduleSeason]])</f>
        <v>18</v>
      </c>
      <c r="D13491">
        <v>18</v>
      </c>
      <c r="E13491" cm="1">
        <f t="array" ref="E13491">_xlfn.XLOOKUP(Table1[[#This Row],[ScheduleWeekWritten]],Table3[Game],100+Table3[Increase],Table1[[#This Row],[ScheduleWeekWritten]])</f>
        <v>18</v>
      </c>
      <c r="F13491" t="b">
        <v>0</v>
      </c>
      <c r="G13491" t="s">
        <v>38</v>
      </c>
      <c r="H13491">
        <v>30</v>
      </c>
      <c r="I13491">
        <v>17</v>
      </c>
      <c r="J13491" t="s">
        <v>127</v>
      </c>
      <c r="K13491" t="s">
        <v>109</v>
      </c>
      <c r="L13491" t="str">
        <f>_xlfn.XLOOKUP(Table1[[#This Row],[TeamFavoriteID]],Table2[team_id],Table2[team_name],_xlfn.XLOOKUP(Table1[[#This Row],[TeamFavoriteID]],Table2[team_id_pfr],Table2[team_name],"Even"))</f>
        <v>Atlanta Falcons</v>
      </c>
      <c r="M13491">
        <v>-6</v>
      </c>
      <c r="N13491">
        <f>IF(Table1[[#This Row],[TeamFavorite]]=Table1[[#This Row],[TeamHome]],Table1[[#This Row],[ScoreAway]]-Table1[[#This Row],[ScoreHome]],Table1[[#This Row],[ScoreHome]]-Table1[[#This Row],[ScoreAway]])</f>
        <v>-13</v>
      </c>
      <c r="O13491">
        <f>IF(Table1[[#This Row],[SpreadActual]]&lt;Table1[[#This Row],[SpreadFavorite]],1,0)</f>
        <v>1</v>
      </c>
      <c r="P13491">
        <v>40.5</v>
      </c>
      <c r="Q13491" t="s">
        <v>213</v>
      </c>
      <c r="R13491" t="b">
        <v>0</v>
      </c>
      <c r="S13491">
        <v>72</v>
      </c>
      <c r="T13491">
        <v>0</v>
      </c>
      <c r="V13491" t="s">
        <v>103</v>
      </c>
    </row>
    <row r="13492" spans="1:22" x14ac:dyDescent="0.2">
      <c r="A13492" s="1">
        <v>44934</v>
      </c>
      <c r="B13492">
        <v>2022</v>
      </c>
      <c r="C13492">
        <f>_xlfn.MAXIFS(Table1[ScheduleWeekWritten],Table1[ScheduleSeason],Table1[[#This Row],[ScheduleSeason]])</f>
        <v>18</v>
      </c>
      <c r="D13492">
        <v>18</v>
      </c>
      <c r="E13492" cm="1">
        <f t="array" ref="E13492">_xlfn.XLOOKUP(Table1[[#This Row],[ScheduleWeekWritten]],Table3[Game],100+Table3[Increase],Table1[[#This Row],[ScheduleWeekWritten]])</f>
        <v>18</v>
      </c>
      <c r="F13492" t="b">
        <v>0</v>
      </c>
      <c r="G13492" t="s">
        <v>28</v>
      </c>
      <c r="H13492">
        <v>35</v>
      </c>
      <c r="I13492">
        <v>23</v>
      </c>
      <c r="J13492" t="s">
        <v>115</v>
      </c>
      <c r="K13492" t="s">
        <v>43</v>
      </c>
      <c r="L13492" t="str">
        <f>_xlfn.XLOOKUP(Table1[[#This Row],[TeamFavoriteID]],Table2[team_id],Table2[team_name],_xlfn.XLOOKUP(Table1[[#This Row],[TeamFavoriteID]],Table2[team_id_pfr],Table2[team_name],"Even"))</f>
        <v>Buffalo Bills</v>
      </c>
      <c r="M13492">
        <v>-8</v>
      </c>
      <c r="N13492">
        <f>IF(Table1[[#This Row],[TeamFavorite]]=Table1[[#This Row],[TeamHome]],Table1[[#This Row],[ScoreAway]]-Table1[[#This Row],[ScoreHome]],Table1[[#This Row],[ScoreHome]]-Table1[[#This Row],[ScoreAway]])</f>
        <v>-12</v>
      </c>
      <c r="O13492">
        <f>IF(Table1[[#This Row],[SpreadActual]]&lt;Table1[[#This Row],[SpreadFavorite]],1,0)</f>
        <v>1</v>
      </c>
      <c r="P13492">
        <v>44</v>
      </c>
      <c r="Q13492" t="s">
        <v>222</v>
      </c>
      <c r="R13492" t="b">
        <v>0</v>
      </c>
    </row>
    <row r="13493" spans="1:22" x14ac:dyDescent="0.2">
      <c r="A13493" s="1">
        <v>44934</v>
      </c>
      <c r="B13493">
        <v>2022</v>
      </c>
      <c r="C13493">
        <f>_xlfn.MAXIFS(Table1[ScheduleWeekWritten],Table1[ScheduleSeason],Table1[[#This Row],[ScheduleSeason]])</f>
        <v>18</v>
      </c>
      <c r="D13493">
        <v>18</v>
      </c>
      <c r="E13493" cm="1">
        <f t="array" ref="E13493">_xlfn.XLOOKUP(Table1[[#This Row],[ScheduleWeekWritten]],Table3[Game],100+Table3[Increase],Table1[[#This Row],[ScheduleWeekWritten]])</f>
        <v>18</v>
      </c>
      <c r="F13493" t="b">
        <v>0</v>
      </c>
      <c r="G13493" t="s">
        <v>46</v>
      </c>
      <c r="H13493">
        <v>13</v>
      </c>
      <c r="I13493">
        <v>29</v>
      </c>
      <c r="J13493" t="s">
        <v>54</v>
      </c>
      <c r="K13493" t="s">
        <v>55</v>
      </c>
      <c r="L13493" t="str">
        <f>_xlfn.XLOOKUP(Table1[[#This Row],[TeamFavoriteID]],Table2[team_id],Table2[team_name],_xlfn.XLOOKUP(Table1[[#This Row],[TeamFavoriteID]],Table2[team_id_pfr],Table2[team_name],"Even"))</f>
        <v>Minnesota Vikings</v>
      </c>
      <c r="M13493">
        <v>-6.5</v>
      </c>
      <c r="N13493">
        <f>IF(Table1[[#This Row],[TeamFavorite]]=Table1[[#This Row],[TeamHome]],Table1[[#This Row],[ScoreAway]]-Table1[[#This Row],[ScoreHome]],Table1[[#This Row],[ScoreHome]]-Table1[[#This Row],[ScoreAway]])</f>
        <v>-16</v>
      </c>
      <c r="O13493">
        <f>IF(Table1[[#This Row],[SpreadActual]]&lt;Table1[[#This Row],[SpreadFavorite]],1,0)</f>
        <v>1</v>
      </c>
      <c r="P13493">
        <v>42.5</v>
      </c>
      <c r="Q13493" t="s">
        <v>114</v>
      </c>
      <c r="R13493" t="b">
        <v>0</v>
      </c>
    </row>
    <row r="13494" spans="1:22" x14ac:dyDescent="0.2">
      <c r="A13494" s="1">
        <v>44934</v>
      </c>
      <c r="B13494">
        <v>2022</v>
      </c>
      <c r="C13494">
        <f>_xlfn.MAXIFS(Table1[ScheduleWeekWritten],Table1[ScheduleSeason],Table1[[#This Row],[ScheduleSeason]])</f>
        <v>18</v>
      </c>
      <c r="D13494">
        <v>18</v>
      </c>
      <c r="E13494" cm="1">
        <f t="array" ref="E13494">_xlfn.XLOOKUP(Table1[[#This Row],[ScheduleWeekWritten]],Table3[Game],100+Table3[Increase],Table1[[#This Row],[ScheduleWeekWritten]])</f>
        <v>18</v>
      </c>
      <c r="F13494" t="b">
        <v>0</v>
      </c>
      <c r="G13494" t="s">
        <v>101</v>
      </c>
      <c r="H13494">
        <v>27</v>
      </c>
      <c r="I13494">
        <v>16</v>
      </c>
      <c r="J13494" t="s">
        <v>158</v>
      </c>
      <c r="K13494" t="s">
        <v>104</v>
      </c>
      <c r="L13494" t="str">
        <f>_xlfn.XLOOKUP(Table1[[#This Row],[TeamFavoriteID]],Table2[team_id],Table2[team_name],_xlfn.XLOOKUP(Table1[[#This Row],[TeamFavoriteID]],Table2[team_id_pfr],Table2[team_name],"Even"))</f>
        <v>Cincinnati Bengals</v>
      </c>
      <c r="M13494">
        <v>-11</v>
      </c>
      <c r="N13494">
        <f>IF(Table1[[#This Row],[TeamFavorite]]=Table1[[#This Row],[TeamHome]],Table1[[#This Row],[ScoreAway]]-Table1[[#This Row],[ScoreHome]],Table1[[#This Row],[ScoreHome]]-Table1[[#This Row],[ScoreAway]])</f>
        <v>-11</v>
      </c>
      <c r="O13494">
        <f>IF(Table1[[#This Row],[SpreadActual]]&lt;Table1[[#This Row],[SpreadFavorite]],1,0)</f>
        <v>0</v>
      </c>
      <c r="P13494">
        <v>39</v>
      </c>
      <c r="Q13494" t="s">
        <v>226</v>
      </c>
      <c r="R13494" t="b">
        <v>0</v>
      </c>
    </row>
    <row r="13495" spans="1:22" x14ac:dyDescent="0.2">
      <c r="A13495" s="1">
        <v>44934</v>
      </c>
      <c r="B13495">
        <v>2022</v>
      </c>
      <c r="C13495">
        <f>_xlfn.MAXIFS(Table1[ScheduleWeekWritten],Table1[ScheduleSeason],Table1[[#This Row],[ScheduleSeason]])</f>
        <v>18</v>
      </c>
      <c r="D13495">
        <v>18</v>
      </c>
      <c r="E13495" cm="1">
        <f t="array" ref="E13495">_xlfn.XLOOKUP(Table1[[#This Row],[ScheduleWeekWritten]],Table3[Game],100+Table3[Increase],Table1[[#This Row],[ScheduleWeekWritten]])</f>
        <v>18</v>
      </c>
      <c r="F13495" t="b">
        <v>0</v>
      </c>
      <c r="G13495" t="s">
        <v>24</v>
      </c>
      <c r="H13495">
        <v>31</v>
      </c>
      <c r="I13495">
        <v>28</v>
      </c>
      <c r="J13495" t="s">
        <v>210</v>
      </c>
      <c r="K13495" t="s">
        <v>88</v>
      </c>
      <c r="L13495" t="str">
        <f>_xlfn.XLOOKUP(Table1[[#This Row],[TeamFavoriteID]],Table2[team_id],Table2[team_name],_xlfn.XLOOKUP(Table1[[#This Row],[TeamFavoriteID]],Table2[team_id_pfr],Table2[team_name],"Even"))</f>
        <v>Denver Broncos</v>
      </c>
      <c r="M13495">
        <v>-6.5</v>
      </c>
      <c r="N13495">
        <f>IF(Table1[[#This Row],[TeamFavorite]]=Table1[[#This Row],[TeamHome]],Table1[[#This Row],[ScoreAway]]-Table1[[#This Row],[ScoreHome]],Table1[[#This Row],[ScoreHome]]-Table1[[#This Row],[ScoreAway]])</f>
        <v>-3</v>
      </c>
      <c r="O13495">
        <f>IF(Table1[[#This Row],[SpreadActual]]&lt;Table1[[#This Row],[SpreadFavorite]],1,0)</f>
        <v>0</v>
      </c>
      <c r="P13495">
        <v>39</v>
      </c>
      <c r="Q13495" t="s">
        <v>224</v>
      </c>
      <c r="R13495" t="b">
        <v>0</v>
      </c>
    </row>
    <row r="13496" spans="1:22" x14ac:dyDescent="0.2">
      <c r="A13496" s="1">
        <v>44934</v>
      </c>
      <c r="B13496">
        <v>2022</v>
      </c>
      <c r="C13496">
        <f>_xlfn.MAXIFS(Table1[ScheduleWeekWritten],Table1[ScheduleSeason],Table1[[#This Row],[ScheduleSeason]])</f>
        <v>18</v>
      </c>
      <c r="D13496">
        <v>18</v>
      </c>
      <c r="E13496" cm="1">
        <f t="array" ref="E13496">_xlfn.XLOOKUP(Table1[[#This Row],[ScheduleWeekWritten]],Table3[Game],100+Table3[Increase],Table1[[#This Row],[ScheduleWeekWritten]])</f>
        <v>18</v>
      </c>
      <c r="F13496" t="b">
        <v>0</v>
      </c>
      <c r="G13496" t="s">
        <v>33</v>
      </c>
      <c r="H13496">
        <v>16</v>
      </c>
      <c r="I13496">
        <v>20</v>
      </c>
      <c r="J13496" t="s">
        <v>45</v>
      </c>
      <c r="K13496" t="s">
        <v>35</v>
      </c>
      <c r="L13496" t="str">
        <f>_xlfn.XLOOKUP(Table1[[#This Row],[TeamFavoriteID]],Table2[team_id],Table2[team_name],_xlfn.XLOOKUP(Table1[[#This Row],[TeamFavoriteID]],Table2[team_id_pfr],Table2[team_name],"Even"))</f>
        <v>Green Bay Packers</v>
      </c>
      <c r="M13496">
        <v>-4</v>
      </c>
      <c r="N13496">
        <f>IF(Table1[[#This Row],[TeamFavorite]]=Table1[[#This Row],[TeamHome]],Table1[[#This Row],[ScoreAway]]-Table1[[#This Row],[ScoreHome]],Table1[[#This Row],[ScoreHome]]-Table1[[#This Row],[ScoreAway]])</f>
        <v>4</v>
      </c>
      <c r="O13496">
        <f>IF(Table1[[#This Row],[SpreadActual]]&lt;Table1[[#This Row],[SpreadFavorite]],1,0)</f>
        <v>0</v>
      </c>
      <c r="P13496">
        <v>48</v>
      </c>
      <c r="Q13496" t="s">
        <v>82</v>
      </c>
      <c r="R13496" t="b">
        <v>0</v>
      </c>
    </row>
    <row r="13497" spans="1:22" x14ac:dyDescent="0.2">
      <c r="A13497" s="1">
        <v>44934</v>
      </c>
      <c r="B13497">
        <v>2022</v>
      </c>
      <c r="C13497">
        <f>_xlfn.MAXIFS(Table1[ScheduleWeekWritten],Table1[ScheduleSeason],Table1[[#This Row],[ScheduleSeason]])</f>
        <v>18</v>
      </c>
      <c r="D13497">
        <v>18</v>
      </c>
      <c r="E13497" cm="1">
        <f t="array" ref="E13497">_xlfn.XLOOKUP(Table1[[#This Row],[ScheduleWeekWritten]],Table3[Game],100+Table3[Increase],Table1[[#This Row],[ScheduleWeekWritten]])</f>
        <v>18</v>
      </c>
      <c r="F13497" t="b">
        <v>0</v>
      </c>
      <c r="G13497" t="s">
        <v>140</v>
      </c>
      <c r="H13497">
        <v>31</v>
      </c>
      <c r="I13497">
        <v>32</v>
      </c>
      <c r="J13497" t="s">
        <v>177</v>
      </c>
      <c r="K13497" t="s">
        <v>72</v>
      </c>
      <c r="L13497" t="str">
        <f>_xlfn.XLOOKUP(Table1[[#This Row],[TeamFavoriteID]],Table2[team_id],Table2[team_name],_xlfn.XLOOKUP(Table1[[#This Row],[TeamFavoriteID]],Table2[team_id_pfr],Table2[team_name],"Even"))</f>
        <v>Baltimore Colts</v>
      </c>
      <c r="M13497">
        <v>-3</v>
      </c>
      <c r="N13497">
        <f>IF(Table1[[#This Row],[TeamFavorite]]=Table1[[#This Row],[TeamHome]],Table1[[#This Row],[ScoreAway]]-Table1[[#This Row],[ScoreHome]],Table1[[#This Row],[ScoreHome]]-Table1[[#This Row],[ScoreAway]])</f>
        <v>-1</v>
      </c>
      <c r="O13497">
        <f>IF(Table1[[#This Row],[SpreadActual]]&lt;Table1[[#This Row],[SpreadFavorite]],1,0)</f>
        <v>0</v>
      </c>
      <c r="P13497">
        <v>37.5</v>
      </c>
      <c r="Q13497" t="s">
        <v>190</v>
      </c>
      <c r="R13497" t="b">
        <v>0</v>
      </c>
      <c r="S13497">
        <v>72</v>
      </c>
      <c r="T13497">
        <v>0</v>
      </c>
      <c r="V13497" t="s">
        <v>103</v>
      </c>
    </row>
    <row r="13498" spans="1:22" x14ac:dyDescent="0.2">
      <c r="A13498" s="1">
        <v>44934</v>
      </c>
      <c r="B13498">
        <v>2022</v>
      </c>
      <c r="C13498">
        <f>_xlfn.MAXIFS(Table1[ScheduleWeekWritten],Table1[ScheduleSeason],Table1[[#This Row],[ScheduleSeason]])</f>
        <v>18</v>
      </c>
      <c r="D13498">
        <v>18</v>
      </c>
      <c r="E13498" cm="1">
        <f t="array" ref="E13498">_xlfn.XLOOKUP(Table1[[#This Row],[ScheduleWeekWritten]],Table3[Game],100+Table3[Increase],Table1[[#This Row],[ScheduleWeekWritten]])</f>
        <v>18</v>
      </c>
      <c r="F13498" t="b">
        <v>0</v>
      </c>
      <c r="G13498" t="s">
        <v>19</v>
      </c>
      <c r="H13498">
        <v>11</v>
      </c>
      <c r="I13498">
        <v>6</v>
      </c>
      <c r="J13498" t="s">
        <v>31</v>
      </c>
      <c r="K13498" t="s">
        <v>91</v>
      </c>
      <c r="L13498" t="str">
        <f>_xlfn.XLOOKUP(Table1[[#This Row],[TeamFavoriteID]],Table2[team_id],Table2[team_name],_xlfn.XLOOKUP(Table1[[#This Row],[TeamFavoriteID]],Table2[team_id_pfr],Table2[team_name],"Even"))</f>
        <v>Miami Dolphins</v>
      </c>
      <c r="M13498">
        <v>-3.5</v>
      </c>
      <c r="N13498">
        <f>IF(Table1[[#This Row],[TeamFavorite]]=Table1[[#This Row],[TeamHome]],Table1[[#This Row],[ScoreAway]]-Table1[[#This Row],[ScoreHome]],Table1[[#This Row],[ScoreHome]]-Table1[[#This Row],[ScoreAway]])</f>
        <v>-5</v>
      </c>
      <c r="O13498">
        <f>IF(Table1[[#This Row],[SpreadActual]]&lt;Table1[[#This Row],[SpreadFavorite]],1,0)</f>
        <v>1</v>
      </c>
      <c r="P13498">
        <v>37.5</v>
      </c>
      <c r="Q13498" t="s">
        <v>212</v>
      </c>
      <c r="R13498" t="b">
        <v>0</v>
      </c>
    </row>
    <row r="13499" spans="1:22" x14ac:dyDescent="0.2">
      <c r="A13499" s="1">
        <v>44934</v>
      </c>
      <c r="B13499">
        <v>2022</v>
      </c>
      <c r="C13499">
        <f>_xlfn.MAXIFS(Table1[ScheduleWeekWritten],Table1[ScheduleSeason],Table1[[#This Row],[ScheduleSeason]])</f>
        <v>18</v>
      </c>
      <c r="D13499">
        <v>18</v>
      </c>
      <c r="E13499" cm="1">
        <f t="array" ref="E13499">_xlfn.XLOOKUP(Table1[[#This Row],[ScheduleWeekWritten]],Table3[Game],100+Table3[Increase],Table1[[#This Row],[ScheduleWeekWritten]])</f>
        <v>18</v>
      </c>
      <c r="F13499" t="b">
        <v>0</v>
      </c>
      <c r="G13499" t="s">
        <v>95</v>
      </c>
      <c r="H13499">
        <v>7</v>
      </c>
      <c r="I13499">
        <v>10</v>
      </c>
      <c r="J13499" t="s">
        <v>152</v>
      </c>
      <c r="K13499" t="s">
        <v>98</v>
      </c>
      <c r="L13499" t="str">
        <f>_xlfn.XLOOKUP(Table1[[#This Row],[TeamFavoriteID]],Table2[team_id],Table2[team_name],_xlfn.XLOOKUP(Table1[[#This Row],[TeamFavoriteID]],Table2[team_id_pfr],Table2[team_name],"Even"))</f>
        <v>New Orleans Saints</v>
      </c>
      <c r="M13499">
        <v>-3.5</v>
      </c>
      <c r="N13499">
        <f>IF(Table1[[#This Row],[TeamFavorite]]=Table1[[#This Row],[TeamHome]],Table1[[#This Row],[ScoreAway]]-Table1[[#This Row],[ScoreHome]],Table1[[#This Row],[ScoreHome]]-Table1[[#This Row],[ScoreAway]])</f>
        <v>3</v>
      </c>
      <c r="O13499">
        <f>IF(Table1[[#This Row],[SpreadActual]]&lt;Table1[[#This Row],[SpreadFavorite]],1,0)</f>
        <v>0</v>
      </c>
      <c r="P13499">
        <v>41.5</v>
      </c>
      <c r="Q13499" t="s">
        <v>225</v>
      </c>
      <c r="R13499" t="b">
        <v>0</v>
      </c>
      <c r="S13499">
        <v>72</v>
      </c>
      <c r="T13499">
        <v>0</v>
      </c>
      <c r="V13499" t="s">
        <v>103</v>
      </c>
    </row>
    <row r="13500" spans="1:22" x14ac:dyDescent="0.2">
      <c r="A13500" s="1">
        <v>44934</v>
      </c>
      <c r="B13500">
        <v>2022</v>
      </c>
      <c r="C13500">
        <f>_xlfn.MAXIFS(Table1[ScheduleWeekWritten],Table1[ScheduleSeason],Table1[[#This Row],[ScheduleSeason]])</f>
        <v>18</v>
      </c>
      <c r="D13500">
        <v>18</v>
      </c>
      <c r="E13500" cm="1">
        <f t="array" ref="E13500">_xlfn.XLOOKUP(Table1[[#This Row],[ScheduleWeekWritten]],Table3[Game],100+Table3[Increase],Table1[[#This Row],[ScheduleWeekWritten]])</f>
        <v>18</v>
      </c>
      <c r="F13500" t="b">
        <v>0</v>
      </c>
      <c r="G13500" t="s">
        <v>58</v>
      </c>
      <c r="H13500">
        <v>22</v>
      </c>
      <c r="I13500">
        <v>16</v>
      </c>
      <c r="J13500" t="s">
        <v>50</v>
      </c>
      <c r="K13500" t="s">
        <v>77</v>
      </c>
      <c r="L13500" t="str">
        <f>_xlfn.XLOOKUP(Table1[[#This Row],[TeamFavoriteID]],Table2[team_id],Table2[team_name],_xlfn.XLOOKUP(Table1[[#This Row],[TeamFavoriteID]],Table2[team_id_pfr],Table2[team_name],"Even"))</f>
        <v>Philadelphia Eagles</v>
      </c>
      <c r="M13500">
        <v>-17</v>
      </c>
      <c r="N13500">
        <f>IF(Table1[[#This Row],[TeamFavorite]]=Table1[[#This Row],[TeamHome]],Table1[[#This Row],[ScoreAway]]-Table1[[#This Row],[ScoreHome]],Table1[[#This Row],[ScoreHome]]-Table1[[#This Row],[ScoreAway]])</f>
        <v>-6</v>
      </c>
      <c r="O13500">
        <f>IF(Table1[[#This Row],[SpreadActual]]&lt;Table1[[#This Row],[SpreadFavorite]],1,0)</f>
        <v>0</v>
      </c>
      <c r="P13500">
        <v>43</v>
      </c>
      <c r="Q13500" t="s">
        <v>183</v>
      </c>
      <c r="R13500" t="b">
        <v>0</v>
      </c>
    </row>
    <row r="13501" spans="1:22" x14ac:dyDescent="0.2">
      <c r="A13501" s="1">
        <v>44934</v>
      </c>
      <c r="B13501">
        <v>2022</v>
      </c>
      <c r="C13501">
        <f>_xlfn.MAXIFS(Table1[ScheduleWeekWritten],Table1[ScheduleSeason],Table1[[#This Row],[ScheduleSeason]])</f>
        <v>18</v>
      </c>
      <c r="D13501">
        <v>18</v>
      </c>
      <c r="E13501" cm="1">
        <f t="array" ref="E13501">_xlfn.XLOOKUP(Table1[[#This Row],[ScheduleWeekWritten]],Table3[Game],100+Table3[Increase],Table1[[#This Row],[ScheduleWeekWritten]])</f>
        <v>18</v>
      </c>
      <c r="F13501" t="b">
        <v>0</v>
      </c>
      <c r="G13501" t="s">
        <v>49</v>
      </c>
      <c r="H13501">
        <v>28</v>
      </c>
      <c r="I13501">
        <v>14</v>
      </c>
      <c r="J13501" t="s">
        <v>62</v>
      </c>
      <c r="K13501" t="s">
        <v>51</v>
      </c>
      <c r="L13501" t="str">
        <f>_xlfn.XLOOKUP(Table1[[#This Row],[TeamFavoriteID]],Table2[team_id],Table2[team_name],_xlfn.XLOOKUP(Table1[[#This Row],[TeamFavoriteID]],Table2[team_id_pfr],Table2[team_name],"Even"))</f>
        <v>Pittsburgh Steelers</v>
      </c>
      <c r="M13501">
        <v>-2.5</v>
      </c>
      <c r="N13501">
        <f>IF(Table1[[#This Row],[TeamFavorite]]=Table1[[#This Row],[TeamHome]],Table1[[#This Row],[ScoreAway]]-Table1[[#This Row],[ScoreHome]],Table1[[#This Row],[ScoreHome]]-Table1[[#This Row],[ScoreAway]])</f>
        <v>-14</v>
      </c>
      <c r="O13501">
        <f>IF(Table1[[#This Row],[SpreadActual]]&lt;Table1[[#This Row],[SpreadFavorite]],1,0)</f>
        <v>1</v>
      </c>
      <c r="P13501">
        <v>40</v>
      </c>
      <c r="Q13501" t="s">
        <v>229</v>
      </c>
      <c r="R13501" t="b">
        <v>0</v>
      </c>
    </row>
    <row r="13502" spans="1:22" x14ac:dyDescent="0.2">
      <c r="A13502" s="1">
        <v>44934</v>
      </c>
      <c r="B13502">
        <v>2022</v>
      </c>
      <c r="C13502">
        <f>_xlfn.MAXIFS(Table1[ScheduleWeekWritten],Table1[ScheduleSeason],Table1[[#This Row],[ScheduleSeason]])</f>
        <v>18</v>
      </c>
      <c r="D13502">
        <v>18</v>
      </c>
      <c r="E13502" cm="1">
        <f t="array" ref="E13502">_xlfn.XLOOKUP(Table1[[#This Row],[ScheduleWeekWritten]],Table3[Game],100+Table3[Increase],Table1[[#This Row],[ScheduleWeekWritten]])</f>
        <v>18</v>
      </c>
      <c r="F13502" t="b">
        <v>0</v>
      </c>
      <c r="G13502" t="s">
        <v>53</v>
      </c>
      <c r="H13502">
        <v>38</v>
      </c>
      <c r="I13502">
        <v>13</v>
      </c>
      <c r="J13502" t="s">
        <v>149</v>
      </c>
      <c r="K13502" t="s">
        <v>87</v>
      </c>
      <c r="L13502" t="str">
        <f>_xlfn.XLOOKUP(Table1[[#This Row],[TeamFavoriteID]],Table2[team_id],Table2[team_name],_xlfn.XLOOKUP(Table1[[#This Row],[TeamFavoriteID]],Table2[team_id_pfr],Table2[team_name],"Even"))</f>
        <v>San Francisco 49ers</v>
      </c>
      <c r="M13502">
        <v>-14.5</v>
      </c>
      <c r="N13502">
        <f>IF(Table1[[#This Row],[TeamFavorite]]=Table1[[#This Row],[TeamHome]],Table1[[#This Row],[ScoreAway]]-Table1[[#This Row],[ScoreHome]],Table1[[#This Row],[ScoreHome]]-Table1[[#This Row],[ScoreAway]])</f>
        <v>-25</v>
      </c>
      <c r="O13502">
        <f>IF(Table1[[#This Row],[SpreadActual]]&lt;Table1[[#This Row],[SpreadFavorite]],1,0)</f>
        <v>1</v>
      </c>
      <c r="P13502">
        <v>40</v>
      </c>
      <c r="Q13502" t="s">
        <v>203</v>
      </c>
      <c r="R13502" t="b">
        <v>0</v>
      </c>
    </row>
    <row r="13503" spans="1:22" x14ac:dyDescent="0.2">
      <c r="A13503" s="1">
        <v>44934</v>
      </c>
      <c r="B13503">
        <v>2022</v>
      </c>
      <c r="C13503">
        <f>_xlfn.MAXIFS(Table1[ScheduleWeekWritten],Table1[ScheduleSeason],Table1[[#This Row],[ScheduleSeason]])</f>
        <v>18</v>
      </c>
      <c r="D13503">
        <v>18</v>
      </c>
      <c r="E13503" cm="1">
        <f t="array" ref="E13503">_xlfn.XLOOKUP(Table1[[#This Row],[ScheduleWeekWritten]],Table3[Game],100+Table3[Increase],Table1[[#This Row],[ScheduleWeekWritten]])</f>
        <v>18</v>
      </c>
      <c r="F13503" t="b">
        <v>0</v>
      </c>
      <c r="G13503" t="s">
        <v>128</v>
      </c>
      <c r="H13503">
        <v>19</v>
      </c>
      <c r="I13503">
        <v>16</v>
      </c>
      <c r="J13503" t="s">
        <v>39</v>
      </c>
      <c r="K13503" t="s">
        <v>132</v>
      </c>
      <c r="L13503" t="str">
        <f>_xlfn.XLOOKUP(Table1[[#This Row],[TeamFavoriteID]],Table2[team_id],Table2[team_name],_xlfn.XLOOKUP(Table1[[#This Row],[TeamFavoriteID]],Table2[team_id_pfr],Table2[team_name],"Even"))</f>
        <v>Seattle Seahawks</v>
      </c>
      <c r="M13503">
        <v>-4.5</v>
      </c>
      <c r="N13503">
        <f>IF(Table1[[#This Row],[TeamFavorite]]=Table1[[#This Row],[TeamHome]],Table1[[#This Row],[ScoreAway]]-Table1[[#This Row],[ScoreHome]],Table1[[#This Row],[ScoreHome]]-Table1[[#This Row],[ScoreAway]])</f>
        <v>-3</v>
      </c>
      <c r="O13503">
        <f>IF(Table1[[#This Row],[SpreadActual]]&lt;Table1[[#This Row],[SpreadFavorite]],1,0)</f>
        <v>0</v>
      </c>
      <c r="P13503">
        <v>43</v>
      </c>
      <c r="Q13503" t="s">
        <v>223</v>
      </c>
      <c r="R13503" t="b">
        <v>0</v>
      </c>
    </row>
    <row r="13504" spans="1:22" x14ac:dyDescent="0.2">
      <c r="A13504" s="1">
        <v>44934</v>
      </c>
      <c r="B13504">
        <v>2022</v>
      </c>
      <c r="C13504">
        <f>_xlfn.MAXIFS(Table1[ScheduleWeekWritten],Table1[ScheduleSeason],Table1[[#This Row],[ScheduleSeason]])</f>
        <v>18</v>
      </c>
      <c r="D13504">
        <v>18</v>
      </c>
      <c r="E13504" cm="1">
        <f t="array" ref="E13504">_xlfn.XLOOKUP(Table1[[#This Row],[ScheduleWeekWritten]],Table3[Game],100+Table3[Increase],Table1[[#This Row],[ScheduleWeekWritten]])</f>
        <v>18</v>
      </c>
      <c r="F13504" t="b">
        <v>0</v>
      </c>
      <c r="G13504" t="s">
        <v>227</v>
      </c>
      <c r="H13504">
        <v>26</v>
      </c>
      <c r="I13504">
        <v>6</v>
      </c>
      <c r="J13504" t="s">
        <v>67</v>
      </c>
      <c r="K13504" t="s">
        <v>68</v>
      </c>
      <c r="L13504" t="str">
        <f>_xlfn.XLOOKUP(Table1[[#This Row],[TeamFavoriteID]],Table2[team_id],Table2[team_name],_xlfn.XLOOKUP(Table1[[#This Row],[TeamFavoriteID]],Table2[team_id_pfr],Table2[team_name],"Even"))</f>
        <v>Dallas Cowboys</v>
      </c>
      <c r="M13504">
        <v>-7.5</v>
      </c>
      <c r="N13504">
        <f>IF(Table1[[#This Row],[TeamFavorite]]=Table1[[#This Row],[TeamHome]],Table1[[#This Row],[ScoreAway]]-Table1[[#This Row],[ScoreHome]],Table1[[#This Row],[ScoreHome]]-Table1[[#This Row],[ScoreAway]])</f>
        <v>20</v>
      </c>
      <c r="O13504">
        <f>IF(Table1[[#This Row],[SpreadActual]]&lt;Table1[[#This Row],[SpreadFavorite]],1,0)</f>
        <v>0</v>
      </c>
      <c r="P13504">
        <v>41</v>
      </c>
      <c r="Q13504" t="s">
        <v>165</v>
      </c>
      <c r="R13504" t="b">
        <v>0</v>
      </c>
    </row>
    <row r="13505" spans="1:22" x14ac:dyDescent="0.2">
      <c r="A13505" s="1">
        <v>44940</v>
      </c>
      <c r="B13505">
        <v>2022</v>
      </c>
      <c r="C13505">
        <f>_xlfn.MAXIFS(Table1[ScheduleWeekWritten],Table1[ScheduleSeason],Table1[[#This Row],[ScheduleSeason]])</f>
        <v>18</v>
      </c>
      <c r="D13505" t="s">
        <v>134</v>
      </c>
      <c r="E13505" cm="1">
        <f t="array" ref="E13505">_xlfn.XLOOKUP(Table1[[#This Row],[ScheduleWeekWritten]],Table3[Game],100+Table3[Increase],Table1[[#This Row],[ScheduleWeekWritten]])</f>
        <v>101</v>
      </c>
      <c r="F13505" t="b">
        <v>1</v>
      </c>
      <c r="G13505" t="s">
        <v>154</v>
      </c>
      <c r="H13505">
        <v>31</v>
      </c>
      <c r="I13505">
        <v>30</v>
      </c>
      <c r="J13505" t="s">
        <v>210</v>
      </c>
      <c r="K13505" t="s">
        <v>29</v>
      </c>
      <c r="L13505" t="str">
        <f>_xlfn.XLOOKUP(Table1[[#This Row],[TeamFavoriteID]],Table2[team_id],Table2[team_name],_xlfn.XLOOKUP(Table1[[#This Row],[TeamFavoriteID]],Table2[team_id_pfr],Table2[team_name],"Even"))</f>
        <v>Los Angeles Chargers</v>
      </c>
      <c r="M13505">
        <v>-2.5</v>
      </c>
      <c r="N13505">
        <f>IF(Table1[[#This Row],[TeamFavorite]]=Table1[[#This Row],[TeamHome]],Table1[[#This Row],[ScoreAway]]-Table1[[#This Row],[ScoreHome]],Table1[[#This Row],[ScoreHome]]-Table1[[#This Row],[ScoreAway]])</f>
        <v>1</v>
      </c>
      <c r="O13505">
        <f>IF(Table1[[#This Row],[SpreadActual]]&lt;Table1[[#This Row],[SpreadFavorite]],1,0)</f>
        <v>0</v>
      </c>
      <c r="P13505">
        <v>46.5</v>
      </c>
      <c r="Q13505" t="s">
        <v>214</v>
      </c>
      <c r="R13505" t="b">
        <v>0</v>
      </c>
      <c r="S13505">
        <v>37</v>
      </c>
      <c r="T13505">
        <v>4</v>
      </c>
      <c r="U13505">
        <v>75</v>
      </c>
    </row>
    <row r="13506" spans="1:22" x14ac:dyDescent="0.2">
      <c r="A13506" s="1">
        <v>44940</v>
      </c>
      <c r="B13506">
        <v>2022</v>
      </c>
      <c r="C13506">
        <f>_xlfn.MAXIFS(Table1[ScheduleWeekWritten],Table1[ScheduleSeason],Table1[[#This Row],[ScheduleSeason]])</f>
        <v>18</v>
      </c>
      <c r="D13506" t="s">
        <v>134</v>
      </c>
      <c r="E13506" cm="1">
        <f t="array" ref="E13506">_xlfn.XLOOKUP(Table1[[#This Row],[ScheduleWeekWritten]],Table3[Game],100+Table3[Increase],Table1[[#This Row],[ScheduleWeekWritten]])</f>
        <v>101</v>
      </c>
      <c r="F13506" t="b">
        <v>1</v>
      </c>
      <c r="G13506" t="s">
        <v>53</v>
      </c>
      <c r="H13506">
        <v>41</v>
      </c>
      <c r="I13506">
        <v>23</v>
      </c>
      <c r="J13506" t="s">
        <v>128</v>
      </c>
      <c r="K13506" t="s">
        <v>87</v>
      </c>
      <c r="L13506" t="str">
        <f>_xlfn.XLOOKUP(Table1[[#This Row],[TeamFavoriteID]],Table2[team_id],Table2[team_name],_xlfn.XLOOKUP(Table1[[#This Row],[TeamFavoriteID]],Table2[team_id_pfr],Table2[team_name],"Even"))</f>
        <v>San Francisco 49ers</v>
      </c>
      <c r="M13506">
        <v>-9.5</v>
      </c>
      <c r="N13506">
        <f>IF(Table1[[#This Row],[TeamFavorite]]=Table1[[#This Row],[TeamHome]],Table1[[#This Row],[ScoreAway]]-Table1[[#This Row],[ScoreHome]],Table1[[#This Row],[ScoreHome]]-Table1[[#This Row],[ScoreAway]])</f>
        <v>-18</v>
      </c>
      <c r="O13506">
        <f>IF(Table1[[#This Row],[SpreadActual]]&lt;Table1[[#This Row],[SpreadFavorite]],1,0)</f>
        <v>1</v>
      </c>
      <c r="P13506">
        <v>42</v>
      </c>
      <c r="Q13506" t="s">
        <v>203</v>
      </c>
      <c r="R13506" t="b">
        <v>0</v>
      </c>
      <c r="S13506">
        <v>57</v>
      </c>
      <c r="T13506">
        <v>11</v>
      </c>
      <c r="U13506">
        <v>82</v>
      </c>
    </row>
    <row r="13507" spans="1:22" x14ac:dyDescent="0.2">
      <c r="A13507" s="1">
        <v>44941</v>
      </c>
      <c r="B13507">
        <v>2022</v>
      </c>
      <c r="C13507">
        <f>_xlfn.MAXIFS(Table1[ScheduleWeekWritten],Table1[ScheduleSeason],Table1[[#This Row],[ScheduleSeason]])</f>
        <v>18</v>
      </c>
      <c r="D13507" t="s">
        <v>134</v>
      </c>
      <c r="E13507" cm="1">
        <f t="array" ref="E13507">_xlfn.XLOOKUP(Table1[[#This Row],[ScheduleWeekWritten]],Table3[Game],100+Table3[Increase],Table1[[#This Row],[ScheduleWeekWritten]])</f>
        <v>101</v>
      </c>
      <c r="F13507" t="b">
        <v>1</v>
      </c>
      <c r="G13507" t="s">
        <v>28</v>
      </c>
      <c r="H13507">
        <v>34</v>
      </c>
      <c r="I13507">
        <v>31</v>
      </c>
      <c r="J13507" t="s">
        <v>19</v>
      </c>
      <c r="K13507" t="s">
        <v>43</v>
      </c>
      <c r="L13507" t="str">
        <f>_xlfn.XLOOKUP(Table1[[#This Row],[TeamFavoriteID]],Table2[team_id],Table2[team_name],_xlfn.XLOOKUP(Table1[[#This Row],[TeamFavoriteID]],Table2[team_id_pfr],Table2[team_name],"Even"))</f>
        <v>Buffalo Bills</v>
      </c>
      <c r="M13507">
        <v>-14</v>
      </c>
      <c r="N13507">
        <f>IF(Table1[[#This Row],[TeamFavorite]]=Table1[[#This Row],[TeamHome]],Table1[[#This Row],[ScoreAway]]-Table1[[#This Row],[ScoreHome]],Table1[[#This Row],[ScoreHome]]-Table1[[#This Row],[ScoreAway]])</f>
        <v>-3</v>
      </c>
      <c r="O13507">
        <f>IF(Table1[[#This Row],[SpreadActual]]&lt;Table1[[#This Row],[SpreadFavorite]],1,0)</f>
        <v>0</v>
      </c>
      <c r="P13507">
        <v>44.5</v>
      </c>
      <c r="Q13507" t="s">
        <v>222</v>
      </c>
      <c r="R13507" t="b">
        <v>0</v>
      </c>
      <c r="S13507">
        <v>27</v>
      </c>
      <c r="T13507">
        <v>4</v>
      </c>
      <c r="U13507">
        <v>80</v>
      </c>
    </row>
    <row r="13508" spans="1:22" x14ac:dyDescent="0.2">
      <c r="A13508" s="1">
        <v>44941</v>
      </c>
      <c r="B13508">
        <v>2022</v>
      </c>
      <c r="C13508">
        <f>_xlfn.MAXIFS(Table1[ScheduleWeekWritten],Table1[ScheduleSeason],Table1[[#This Row],[ScheduleSeason]])</f>
        <v>18</v>
      </c>
      <c r="D13508" t="s">
        <v>134</v>
      </c>
      <c r="E13508" cm="1">
        <f t="array" ref="E13508">_xlfn.XLOOKUP(Table1[[#This Row],[ScheduleWeekWritten]],Table3[Game],100+Table3[Increase],Table1[[#This Row],[ScheduleWeekWritten]])</f>
        <v>101</v>
      </c>
      <c r="F13508" t="b">
        <v>1</v>
      </c>
      <c r="G13508" t="s">
        <v>101</v>
      </c>
      <c r="H13508">
        <v>24</v>
      </c>
      <c r="I13508">
        <v>17</v>
      </c>
      <c r="J13508" t="s">
        <v>158</v>
      </c>
      <c r="K13508" t="s">
        <v>104</v>
      </c>
      <c r="L13508" t="str">
        <f>_xlfn.XLOOKUP(Table1[[#This Row],[TeamFavoriteID]],Table2[team_id],Table2[team_name],_xlfn.XLOOKUP(Table1[[#This Row],[TeamFavoriteID]],Table2[team_id_pfr],Table2[team_name],"Even"))</f>
        <v>Cincinnati Bengals</v>
      </c>
      <c r="M13508">
        <v>-8</v>
      </c>
      <c r="N13508">
        <f>IF(Table1[[#This Row],[TeamFavorite]]=Table1[[#This Row],[TeamHome]],Table1[[#This Row],[ScoreAway]]-Table1[[#This Row],[ScoreHome]],Table1[[#This Row],[ScoreHome]]-Table1[[#This Row],[ScoreAway]])</f>
        <v>-7</v>
      </c>
      <c r="O13508">
        <f>IF(Table1[[#This Row],[SpreadActual]]&lt;Table1[[#This Row],[SpreadFavorite]],1,0)</f>
        <v>0</v>
      </c>
      <c r="P13508">
        <v>40</v>
      </c>
      <c r="Q13508" t="s">
        <v>226</v>
      </c>
      <c r="R13508" t="b">
        <v>0</v>
      </c>
      <c r="S13508">
        <v>30</v>
      </c>
      <c r="T13508">
        <v>4</v>
      </c>
      <c r="U13508">
        <v>71</v>
      </c>
    </row>
    <row r="13509" spans="1:22" x14ac:dyDescent="0.2">
      <c r="A13509" s="1">
        <v>44941</v>
      </c>
      <c r="B13509">
        <v>2022</v>
      </c>
      <c r="C13509">
        <f>_xlfn.MAXIFS(Table1[ScheduleWeekWritten],Table1[ScheduleSeason],Table1[[#This Row],[ScheduleSeason]])</f>
        <v>18</v>
      </c>
      <c r="D13509" t="s">
        <v>134</v>
      </c>
      <c r="E13509" cm="1">
        <f t="array" ref="E13509">_xlfn.XLOOKUP(Table1[[#This Row],[ScheduleWeekWritten]],Table3[Game],100+Table3[Increase],Table1[[#This Row],[ScheduleWeekWritten]])</f>
        <v>101</v>
      </c>
      <c r="F13509" t="b">
        <v>1</v>
      </c>
      <c r="G13509" t="s">
        <v>54</v>
      </c>
      <c r="H13509">
        <v>24</v>
      </c>
      <c r="I13509">
        <v>31</v>
      </c>
      <c r="J13509" t="s">
        <v>50</v>
      </c>
      <c r="K13509" t="s">
        <v>55</v>
      </c>
      <c r="L13509" t="str">
        <f>_xlfn.XLOOKUP(Table1[[#This Row],[TeamFavoriteID]],Table2[team_id],Table2[team_name],_xlfn.XLOOKUP(Table1[[#This Row],[TeamFavoriteID]],Table2[team_id_pfr],Table2[team_name],"Even"))</f>
        <v>Minnesota Vikings</v>
      </c>
      <c r="M13509">
        <v>-2.5</v>
      </c>
      <c r="N13509">
        <f>IF(Table1[[#This Row],[TeamFavorite]]=Table1[[#This Row],[TeamHome]],Table1[[#This Row],[ScoreAway]]-Table1[[#This Row],[ScoreHome]],Table1[[#This Row],[ScoreHome]]-Table1[[#This Row],[ScoreAway]])</f>
        <v>7</v>
      </c>
      <c r="O13509">
        <f>IF(Table1[[#This Row],[SpreadActual]]&lt;Table1[[#This Row],[SpreadFavorite]],1,0)</f>
        <v>0</v>
      </c>
      <c r="P13509">
        <v>48</v>
      </c>
      <c r="Q13509" t="s">
        <v>205</v>
      </c>
      <c r="R13509" t="b">
        <v>0</v>
      </c>
      <c r="S13509">
        <v>72</v>
      </c>
      <c r="T13509">
        <v>0</v>
      </c>
      <c r="V13509" t="s">
        <v>103</v>
      </c>
    </row>
    <row r="13510" spans="1:22" x14ac:dyDescent="0.2">
      <c r="A13510" s="1">
        <v>44942</v>
      </c>
      <c r="B13510">
        <v>2022</v>
      </c>
      <c r="C13510">
        <f>_xlfn.MAXIFS(Table1[ScheduleWeekWritten],Table1[ScheduleSeason],Table1[[#This Row],[ScheduleSeason]])</f>
        <v>18</v>
      </c>
      <c r="D13510" t="s">
        <v>134</v>
      </c>
      <c r="E13510" cm="1">
        <f t="array" ref="E13510">_xlfn.XLOOKUP(Table1[[#This Row],[ScheduleWeekWritten]],Table3[Game],100+Table3[Increase],Table1[[#This Row],[ScheduleWeekWritten]])</f>
        <v>101</v>
      </c>
      <c r="F13510" t="b">
        <v>1</v>
      </c>
      <c r="G13510" t="s">
        <v>127</v>
      </c>
      <c r="H13510">
        <v>14</v>
      </c>
      <c r="I13510">
        <v>31</v>
      </c>
      <c r="J13510" t="s">
        <v>67</v>
      </c>
      <c r="K13510" t="s">
        <v>68</v>
      </c>
      <c r="L13510" t="str">
        <f>_xlfn.XLOOKUP(Table1[[#This Row],[TeamFavoriteID]],Table2[team_id],Table2[team_name],_xlfn.XLOOKUP(Table1[[#This Row],[TeamFavoriteID]],Table2[team_id_pfr],Table2[team_name],"Even"))</f>
        <v>Dallas Cowboys</v>
      </c>
      <c r="M13510">
        <v>-2.5</v>
      </c>
      <c r="N13510">
        <f>IF(Table1[[#This Row],[TeamFavorite]]=Table1[[#This Row],[TeamHome]],Table1[[#This Row],[ScoreAway]]-Table1[[#This Row],[ScoreHome]],Table1[[#This Row],[ScoreHome]]-Table1[[#This Row],[ScoreAway]])</f>
        <v>-17</v>
      </c>
      <c r="O13510">
        <f>IF(Table1[[#This Row],[SpreadActual]]&lt;Table1[[#This Row],[SpreadFavorite]],1,0)</f>
        <v>1</v>
      </c>
      <c r="P13510">
        <v>45.5</v>
      </c>
      <c r="Q13510" t="s">
        <v>168</v>
      </c>
      <c r="R13510" t="b">
        <v>0</v>
      </c>
      <c r="S13510">
        <v>58</v>
      </c>
      <c r="T13510">
        <v>2</v>
      </c>
      <c r="U13510">
        <v>42</v>
      </c>
    </row>
    <row r="13511" spans="1:22" x14ac:dyDescent="0.2">
      <c r="A13511" s="1">
        <v>44947</v>
      </c>
      <c r="B13511">
        <v>2022</v>
      </c>
      <c r="C13511">
        <f>_xlfn.MAXIFS(Table1[ScheduleWeekWritten],Table1[ScheduleSeason],Table1[[#This Row],[ScheduleSeason]])</f>
        <v>18</v>
      </c>
      <c r="D13511" t="s">
        <v>99</v>
      </c>
      <c r="E13511" cm="1">
        <f t="array" ref="E13511">_xlfn.XLOOKUP(Table1[[#This Row],[ScheduleWeekWritten]],Table3[Game],100+Table3[Increase],Table1[[#This Row],[ScheduleWeekWritten]])</f>
        <v>102</v>
      </c>
      <c r="F13511" t="b">
        <v>1</v>
      </c>
      <c r="G13511" t="s">
        <v>42</v>
      </c>
      <c r="H13511">
        <v>27</v>
      </c>
      <c r="I13511">
        <v>20</v>
      </c>
      <c r="J13511" t="s">
        <v>154</v>
      </c>
      <c r="K13511" t="s">
        <v>75</v>
      </c>
      <c r="L13511" t="str">
        <f>_xlfn.XLOOKUP(Table1[[#This Row],[TeamFavoriteID]],Table2[team_id],Table2[team_name],_xlfn.XLOOKUP(Table1[[#This Row],[TeamFavoriteID]],Table2[team_id_pfr],Table2[team_name],"Even"))</f>
        <v>Kansas City Chiefs</v>
      </c>
      <c r="M13511">
        <v>-9.5</v>
      </c>
      <c r="N13511">
        <f>IF(Table1[[#This Row],[TeamFavorite]]=Table1[[#This Row],[TeamHome]],Table1[[#This Row],[ScoreAway]]-Table1[[#This Row],[ScoreHome]],Table1[[#This Row],[ScoreHome]]-Table1[[#This Row],[ScoreAway]])</f>
        <v>-7</v>
      </c>
      <c r="O13511">
        <f>IF(Table1[[#This Row],[SpreadActual]]&lt;Table1[[#This Row],[SpreadFavorite]],1,0)</f>
        <v>0</v>
      </c>
      <c r="P13511">
        <v>52</v>
      </c>
      <c r="Q13511" t="s">
        <v>228</v>
      </c>
      <c r="R13511" t="b">
        <v>0</v>
      </c>
      <c r="S13511">
        <v>36</v>
      </c>
      <c r="T13511">
        <v>6</v>
      </c>
      <c r="U13511">
        <v>92</v>
      </c>
    </row>
    <row r="13512" spans="1:22" x14ac:dyDescent="0.2">
      <c r="A13512" s="1">
        <v>44947</v>
      </c>
      <c r="B13512">
        <v>2022</v>
      </c>
      <c r="C13512">
        <f>_xlfn.MAXIFS(Table1[ScheduleWeekWritten],Table1[ScheduleSeason],Table1[[#This Row],[ScheduleSeason]])</f>
        <v>18</v>
      </c>
      <c r="D13512" t="s">
        <v>99</v>
      </c>
      <c r="E13512" cm="1">
        <f t="array" ref="E13512">_xlfn.XLOOKUP(Table1[[#This Row],[ScheduleWeekWritten]],Table3[Game],100+Table3[Increase],Table1[[#This Row],[ScheduleWeekWritten]])</f>
        <v>102</v>
      </c>
      <c r="F13512" t="b">
        <v>1</v>
      </c>
      <c r="G13512" t="s">
        <v>58</v>
      </c>
      <c r="H13512">
        <v>38</v>
      </c>
      <c r="I13512">
        <v>7</v>
      </c>
      <c r="J13512" t="s">
        <v>50</v>
      </c>
      <c r="K13512" t="s">
        <v>77</v>
      </c>
      <c r="L13512" t="str">
        <f>_xlfn.XLOOKUP(Table1[[#This Row],[TeamFavoriteID]],Table2[team_id],Table2[team_name],_xlfn.XLOOKUP(Table1[[#This Row],[TeamFavoriteID]],Table2[team_id_pfr],Table2[team_name],"Even"))</f>
        <v>Philadelphia Eagles</v>
      </c>
      <c r="M13512">
        <v>-8</v>
      </c>
      <c r="N13512">
        <f>IF(Table1[[#This Row],[TeamFavorite]]=Table1[[#This Row],[TeamHome]],Table1[[#This Row],[ScoreAway]]-Table1[[#This Row],[ScoreHome]],Table1[[#This Row],[ScoreHome]]-Table1[[#This Row],[ScoreAway]])</f>
        <v>-31</v>
      </c>
      <c r="O13512">
        <f>IF(Table1[[#This Row],[SpreadActual]]&lt;Table1[[#This Row],[SpreadFavorite]],1,0)</f>
        <v>1</v>
      </c>
      <c r="P13512">
        <v>48</v>
      </c>
      <c r="Q13512" t="s">
        <v>183</v>
      </c>
      <c r="R13512" t="b">
        <v>0</v>
      </c>
      <c r="S13512">
        <v>40</v>
      </c>
      <c r="T13512">
        <v>6</v>
      </c>
      <c r="U13512">
        <v>55</v>
      </c>
    </row>
    <row r="13513" spans="1:22" x14ac:dyDescent="0.2">
      <c r="A13513" s="1">
        <v>44948</v>
      </c>
      <c r="B13513">
        <v>2022</v>
      </c>
      <c r="C13513">
        <f>_xlfn.MAXIFS(Table1[ScheduleWeekWritten],Table1[ScheduleSeason],Table1[[#This Row],[ScheduleSeason]])</f>
        <v>18</v>
      </c>
      <c r="D13513" t="s">
        <v>99</v>
      </c>
      <c r="E13513" cm="1">
        <f t="array" ref="E13513">_xlfn.XLOOKUP(Table1[[#This Row],[ScheduleWeekWritten]],Table3[Game],100+Table3[Increase],Table1[[#This Row],[ScheduleWeekWritten]])</f>
        <v>102</v>
      </c>
      <c r="F13513" t="b">
        <v>1</v>
      </c>
      <c r="G13513" t="s">
        <v>28</v>
      </c>
      <c r="H13513">
        <v>10</v>
      </c>
      <c r="I13513">
        <v>27</v>
      </c>
      <c r="J13513" t="s">
        <v>101</v>
      </c>
      <c r="K13513" t="s">
        <v>43</v>
      </c>
      <c r="L13513" t="str">
        <f>_xlfn.XLOOKUP(Table1[[#This Row],[TeamFavoriteID]],Table2[team_id],Table2[team_name],_xlfn.XLOOKUP(Table1[[#This Row],[TeamFavoriteID]],Table2[team_id_pfr],Table2[team_name],"Even"))</f>
        <v>Buffalo Bills</v>
      </c>
      <c r="M13513">
        <v>-6</v>
      </c>
      <c r="N13513">
        <f>IF(Table1[[#This Row],[TeamFavorite]]=Table1[[#This Row],[TeamHome]],Table1[[#This Row],[ScoreAway]]-Table1[[#This Row],[ScoreHome]],Table1[[#This Row],[ScoreHome]]-Table1[[#This Row],[ScoreAway]])</f>
        <v>17</v>
      </c>
      <c r="O13513">
        <f>IF(Table1[[#This Row],[SpreadActual]]&lt;Table1[[#This Row],[SpreadFavorite]],1,0)</f>
        <v>0</v>
      </c>
      <c r="P13513">
        <v>48.5</v>
      </c>
      <c r="Q13513" t="s">
        <v>222</v>
      </c>
      <c r="R13513" t="b">
        <v>0</v>
      </c>
      <c r="S13513">
        <v>32</v>
      </c>
      <c r="T13513">
        <v>4</v>
      </c>
      <c r="U13513">
        <v>100</v>
      </c>
      <c r="V13513" t="s">
        <v>120</v>
      </c>
    </row>
    <row r="13514" spans="1:22" x14ac:dyDescent="0.2">
      <c r="A13514" s="1">
        <v>44948</v>
      </c>
      <c r="B13514">
        <v>2022</v>
      </c>
      <c r="C13514">
        <f>_xlfn.MAXIFS(Table1[ScheduleWeekWritten],Table1[ScheduleSeason],Table1[[#This Row],[ScheduleSeason]])</f>
        <v>18</v>
      </c>
      <c r="D13514" t="s">
        <v>99</v>
      </c>
      <c r="E13514" cm="1">
        <f t="array" ref="E13514">_xlfn.XLOOKUP(Table1[[#This Row],[ScheduleWeekWritten]],Table3[Game],100+Table3[Increase],Table1[[#This Row],[ScheduleWeekWritten]])</f>
        <v>102</v>
      </c>
      <c r="F13514" t="b">
        <v>1</v>
      </c>
      <c r="G13514" t="s">
        <v>53</v>
      </c>
      <c r="H13514">
        <v>19</v>
      </c>
      <c r="I13514">
        <v>12</v>
      </c>
      <c r="J13514" t="s">
        <v>67</v>
      </c>
      <c r="K13514" t="s">
        <v>87</v>
      </c>
      <c r="L13514" t="str">
        <f>_xlfn.XLOOKUP(Table1[[#This Row],[TeamFavoriteID]],Table2[team_id],Table2[team_name],_xlfn.XLOOKUP(Table1[[#This Row],[TeamFavoriteID]],Table2[team_id_pfr],Table2[team_name],"Even"))</f>
        <v>San Francisco 49ers</v>
      </c>
      <c r="M13514">
        <v>-3.5</v>
      </c>
      <c r="N13514">
        <f>IF(Table1[[#This Row],[TeamFavorite]]=Table1[[#This Row],[TeamHome]],Table1[[#This Row],[ScoreAway]]-Table1[[#This Row],[ScoreHome]],Table1[[#This Row],[ScoreHome]]-Table1[[#This Row],[ScoreAway]])</f>
        <v>-7</v>
      </c>
      <c r="O13514">
        <f>IF(Table1[[#This Row],[SpreadActual]]&lt;Table1[[#This Row],[SpreadFavorite]],1,0)</f>
        <v>1</v>
      </c>
      <c r="P13514">
        <v>46.5</v>
      </c>
      <c r="Q13514" t="s">
        <v>203</v>
      </c>
      <c r="R13514" t="b">
        <v>0</v>
      </c>
      <c r="S13514">
        <v>55</v>
      </c>
      <c r="T13514">
        <v>19</v>
      </c>
      <c r="U13514">
        <v>47</v>
      </c>
    </row>
    <row r="13515" spans="1:22" x14ac:dyDescent="0.2">
      <c r="A13515" s="1">
        <v>44955</v>
      </c>
      <c r="B13515">
        <v>2022</v>
      </c>
      <c r="C13515">
        <f>_xlfn.MAXIFS(Table1[ScheduleWeekWritten],Table1[ScheduleSeason],Table1[[#This Row],[ScheduleSeason]])</f>
        <v>18</v>
      </c>
      <c r="D13515" t="s">
        <v>92</v>
      </c>
      <c r="E13515" cm="1">
        <f t="array" ref="E13515">_xlfn.XLOOKUP(Table1[[#This Row],[ScheduleWeekWritten]],Table3[Game],100+Table3[Increase],Table1[[#This Row],[ScheduleWeekWritten]])</f>
        <v>103</v>
      </c>
      <c r="F13515" t="b">
        <v>1</v>
      </c>
      <c r="G13515" t="s">
        <v>42</v>
      </c>
      <c r="H13515">
        <v>23</v>
      </c>
      <c r="I13515">
        <v>20</v>
      </c>
      <c r="J13515" t="s">
        <v>101</v>
      </c>
      <c r="K13515" t="s">
        <v>75</v>
      </c>
      <c r="L13515" t="str">
        <f>_xlfn.XLOOKUP(Table1[[#This Row],[TeamFavoriteID]],Table2[team_id],Table2[team_name],_xlfn.XLOOKUP(Table1[[#This Row],[TeamFavoriteID]],Table2[team_id_pfr],Table2[team_name],"Even"))</f>
        <v>Kansas City Chiefs</v>
      </c>
      <c r="M13515">
        <v>-1.5</v>
      </c>
      <c r="N13515">
        <f>IF(Table1[[#This Row],[TeamFavorite]]=Table1[[#This Row],[TeamHome]],Table1[[#This Row],[ScoreAway]]-Table1[[#This Row],[ScoreHome]],Table1[[#This Row],[ScoreHome]]-Table1[[#This Row],[ScoreAway]])</f>
        <v>-3</v>
      </c>
      <c r="O13515">
        <f>IF(Table1[[#This Row],[SpreadActual]]&lt;Table1[[#This Row],[SpreadFavorite]],1,0)</f>
        <v>1</v>
      </c>
      <c r="P13515">
        <v>48</v>
      </c>
      <c r="Q13515" t="s">
        <v>228</v>
      </c>
      <c r="R13515" t="b">
        <v>0</v>
      </c>
      <c r="S13515">
        <v>22</v>
      </c>
      <c r="T13515">
        <v>13</v>
      </c>
      <c r="U13515">
        <v>55</v>
      </c>
    </row>
    <row r="13516" spans="1:22" x14ac:dyDescent="0.2">
      <c r="A13516" s="1">
        <v>44955</v>
      </c>
      <c r="B13516">
        <v>2022</v>
      </c>
      <c r="C13516">
        <f>_xlfn.MAXIFS(Table1[ScheduleWeekWritten],Table1[ScheduleSeason],Table1[[#This Row],[ScheduleSeason]])</f>
        <v>18</v>
      </c>
      <c r="D13516" t="s">
        <v>92</v>
      </c>
      <c r="E13516" cm="1">
        <f t="array" ref="E13516">_xlfn.XLOOKUP(Table1[[#This Row],[ScheduleWeekWritten]],Table3[Game],100+Table3[Increase],Table1[[#This Row],[ScheduleWeekWritten]])</f>
        <v>103</v>
      </c>
      <c r="F13516" t="b">
        <v>1</v>
      </c>
      <c r="G13516" t="s">
        <v>58</v>
      </c>
      <c r="H13516">
        <v>31</v>
      </c>
      <c r="I13516">
        <v>7</v>
      </c>
      <c r="J13516" t="s">
        <v>53</v>
      </c>
      <c r="K13516" t="s">
        <v>77</v>
      </c>
      <c r="L13516" t="str">
        <f>_xlfn.XLOOKUP(Table1[[#This Row],[TeamFavoriteID]],Table2[team_id],Table2[team_name],_xlfn.XLOOKUP(Table1[[#This Row],[TeamFavoriteID]],Table2[team_id_pfr],Table2[team_name],"Even"))</f>
        <v>Philadelphia Eagles</v>
      </c>
      <c r="M13516">
        <v>-2.5</v>
      </c>
      <c r="N13516">
        <f>IF(Table1[[#This Row],[TeamFavorite]]=Table1[[#This Row],[TeamHome]],Table1[[#This Row],[ScoreAway]]-Table1[[#This Row],[ScoreHome]],Table1[[#This Row],[ScoreHome]]-Table1[[#This Row],[ScoreAway]])</f>
        <v>-24</v>
      </c>
      <c r="O13516">
        <f>IF(Table1[[#This Row],[SpreadActual]]&lt;Table1[[#This Row],[SpreadFavorite]],1,0)</f>
        <v>1</v>
      </c>
      <c r="P13516">
        <v>45.5</v>
      </c>
      <c r="Q13516" t="s">
        <v>183</v>
      </c>
      <c r="R13516" t="b">
        <v>0</v>
      </c>
      <c r="S13516">
        <v>52</v>
      </c>
      <c r="T13516">
        <v>14</v>
      </c>
      <c r="U13516">
        <v>48</v>
      </c>
      <c r="V13516" t="s">
        <v>2</v>
      </c>
    </row>
    <row r="13517" spans="1:22" x14ac:dyDescent="0.2">
      <c r="A13517" s="1">
        <v>44969</v>
      </c>
      <c r="B13517">
        <v>2022</v>
      </c>
      <c r="C13517">
        <f>_xlfn.MAXIFS(Table1[ScheduleWeekWritten],Table1[ScheduleSeason],Table1[[#This Row],[ScheduleSeason]])</f>
        <v>18</v>
      </c>
      <c r="D13517" t="s">
        <v>93</v>
      </c>
      <c r="E13517" cm="1">
        <f t="array" ref="E13517">_xlfn.XLOOKUP(Table1[[#This Row],[ScheduleWeekWritten]],Table3[Game],100+Table3[Increase],Table1[[#This Row],[ScheduleWeekWritten]])</f>
        <v>104</v>
      </c>
      <c r="F13517" t="b">
        <v>1</v>
      </c>
      <c r="G13517" t="s">
        <v>58</v>
      </c>
      <c r="H13517">
        <v>35</v>
      </c>
      <c r="I13517">
        <v>38</v>
      </c>
      <c r="J13517" t="s">
        <v>42</v>
      </c>
      <c r="K13517" t="s">
        <v>77</v>
      </c>
      <c r="L13517" t="str">
        <f>_xlfn.XLOOKUP(Table1[[#This Row],[TeamFavoriteID]],Table2[team_id],Table2[team_name],_xlfn.XLOOKUP(Table1[[#This Row],[TeamFavoriteID]],Table2[team_id_pfr],Table2[team_name],"Even"))</f>
        <v>Philadelphia Eagles</v>
      </c>
      <c r="M13517">
        <v>-1</v>
      </c>
      <c r="N13517">
        <f>IF(Table1[[#This Row],[TeamFavorite]]=Table1[[#This Row],[TeamHome]],Table1[[#This Row],[ScoreAway]]-Table1[[#This Row],[ScoreHome]],Table1[[#This Row],[ScoreHome]]-Table1[[#This Row],[ScoreAway]])</f>
        <v>3</v>
      </c>
      <c r="O13517">
        <f>IF(Table1[[#This Row],[SpreadActual]]&lt;Table1[[#This Row],[SpreadFavorite]],1,0)</f>
        <v>0</v>
      </c>
      <c r="P13517">
        <v>51</v>
      </c>
      <c r="Q13517" t="s">
        <v>221</v>
      </c>
      <c r="R13517" t="b">
        <v>1</v>
      </c>
      <c r="S13517">
        <v>76</v>
      </c>
      <c r="T13517">
        <v>8</v>
      </c>
      <c r="U13517">
        <v>8</v>
      </c>
      <c r="V13517" t="s">
        <v>193</v>
      </c>
    </row>
    <row r="13518" spans="1:22" x14ac:dyDescent="0.2">
      <c r="A13518" s="1">
        <v>45176</v>
      </c>
      <c r="B13518">
        <v>2023</v>
      </c>
      <c r="C13518">
        <f>_xlfn.MAXIFS(Table1[ScheduleWeekWritten],Table1[ScheduleSeason],Table1[[#This Row],[ScheduleSeason]])</f>
        <v>18</v>
      </c>
      <c r="D13518">
        <v>1</v>
      </c>
      <c r="E13518" cm="1">
        <f t="array" ref="E13518">_xlfn.XLOOKUP(Table1[[#This Row],[ScheduleWeekWritten]],Table3[Game],100+Table3[Increase],Table1[[#This Row],[ScheduleWeekWritten]])</f>
        <v>1</v>
      </c>
      <c r="F13518" t="b">
        <v>0</v>
      </c>
      <c r="G13518" t="s">
        <v>42</v>
      </c>
      <c r="H13518">
        <v>20</v>
      </c>
      <c r="I13518">
        <v>21</v>
      </c>
      <c r="J13518" t="s">
        <v>45</v>
      </c>
      <c r="K13518" t="s">
        <v>75</v>
      </c>
      <c r="L13518" t="str">
        <f>_xlfn.XLOOKUP(Table1[[#This Row],[TeamFavoriteID]],Table2[team_id],Table2[team_name],_xlfn.XLOOKUP(Table1[[#This Row],[TeamFavoriteID]],Table2[team_id_pfr],Table2[team_name],"Even"))</f>
        <v>Kansas City Chiefs</v>
      </c>
      <c r="M13518">
        <v>-4.5</v>
      </c>
      <c r="N13518">
        <f>IF(Table1[[#This Row],[TeamFavorite]]=Table1[[#This Row],[TeamHome]],Table1[[#This Row],[ScoreAway]]-Table1[[#This Row],[ScoreHome]],Table1[[#This Row],[ScoreHome]]-Table1[[#This Row],[ScoreAway]])</f>
        <v>1</v>
      </c>
      <c r="O13518">
        <f>IF(Table1[[#This Row],[SpreadActual]]&lt;Table1[[#This Row],[SpreadFavorite]],1,0)</f>
        <v>0</v>
      </c>
      <c r="P13518">
        <v>53</v>
      </c>
      <c r="Q13518" t="s">
        <v>228</v>
      </c>
      <c r="R13518" t="b">
        <v>0</v>
      </c>
    </row>
    <row r="13519" spans="1:22" x14ac:dyDescent="0.2">
      <c r="A13519" s="1">
        <v>45179</v>
      </c>
      <c r="B13519">
        <v>2023</v>
      </c>
      <c r="C13519">
        <f>_xlfn.MAXIFS(Table1[ScheduleWeekWritten],Table1[ScheduleSeason],Table1[[#This Row],[ScheduleSeason]])</f>
        <v>18</v>
      </c>
      <c r="D13519">
        <v>1</v>
      </c>
      <c r="E13519" cm="1">
        <f t="array" ref="E13519">_xlfn.XLOOKUP(Table1[[#This Row],[ScheduleWeekWritten]],Table3[Game],100+Table3[Increase],Table1[[#This Row],[ScheduleWeekWritten]])</f>
        <v>1</v>
      </c>
      <c r="F13519" t="b">
        <v>0</v>
      </c>
      <c r="G13519" t="s">
        <v>38</v>
      </c>
      <c r="H13519">
        <v>24</v>
      </c>
      <c r="I13519">
        <v>10</v>
      </c>
      <c r="J13519" t="s">
        <v>152</v>
      </c>
      <c r="K13519" t="s">
        <v>109</v>
      </c>
      <c r="L13519" t="str">
        <f>_xlfn.XLOOKUP(Table1[[#This Row],[TeamFavoriteID]],Table2[team_id],Table2[team_name],_xlfn.XLOOKUP(Table1[[#This Row],[TeamFavoriteID]],Table2[team_id_pfr],Table2[team_name],"Even"))</f>
        <v>Atlanta Falcons</v>
      </c>
      <c r="M13519">
        <v>-3.5</v>
      </c>
      <c r="N13519">
        <f>IF(Table1[[#This Row],[TeamFavorite]]=Table1[[#This Row],[TeamHome]],Table1[[#This Row],[ScoreAway]]-Table1[[#This Row],[ScoreHome]],Table1[[#This Row],[ScoreHome]]-Table1[[#This Row],[ScoreAway]])</f>
        <v>-14</v>
      </c>
      <c r="O13519">
        <f>IF(Table1[[#This Row],[SpreadActual]]&lt;Table1[[#This Row],[SpreadFavorite]],1,0)</f>
        <v>1</v>
      </c>
      <c r="P13519">
        <v>39.5</v>
      </c>
      <c r="Q13519" t="s">
        <v>213</v>
      </c>
      <c r="R13519" t="b">
        <v>0</v>
      </c>
      <c r="S13519">
        <v>72</v>
      </c>
      <c r="T13519">
        <v>0</v>
      </c>
      <c r="V13519" t="s">
        <v>103</v>
      </c>
    </row>
    <row r="13520" spans="1:22" x14ac:dyDescent="0.2">
      <c r="A13520" s="1">
        <v>45179</v>
      </c>
      <c r="B13520">
        <v>2023</v>
      </c>
      <c r="C13520">
        <f>_xlfn.MAXIFS(Table1[ScheduleWeekWritten],Table1[ScheduleSeason],Table1[[#This Row],[ScheduleSeason]])</f>
        <v>18</v>
      </c>
      <c r="D13520">
        <v>1</v>
      </c>
      <c r="E13520" cm="1">
        <f t="array" ref="E13520">_xlfn.XLOOKUP(Table1[[#This Row],[ScheduleWeekWritten]],Table3[Game],100+Table3[Increase],Table1[[#This Row],[ScheduleWeekWritten]])</f>
        <v>1</v>
      </c>
      <c r="F13520" t="b">
        <v>0</v>
      </c>
      <c r="G13520" t="s">
        <v>158</v>
      </c>
      <c r="H13520">
        <v>25</v>
      </c>
      <c r="I13520">
        <v>9</v>
      </c>
      <c r="J13520" t="s">
        <v>177</v>
      </c>
      <c r="K13520" t="s">
        <v>159</v>
      </c>
      <c r="L13520" t="str">
        <f>_xlfn.XLOOKUP(Table1[[#This Row],[TeamFavoriteID]],Table2[team_id],Table2[team_name],_xlfn.XLOOKUP(Table1[[#This Row],[TeamFavoriteID]],Table2[team_id_pfr],Table2[team_name],"Even"))</f>
        <v>Baltimore Ravens</v>
      </c>
      <c r="M13520">
        <v>-9.5</v>
      </c>
      <c r="N13520">
        <f>IF(Table1[[#This Row],[TeamFavorite]]=Table1[[#This Row],[TeamHome]],Table1[[#This Row],[ScoreAway]]-Table1[[#This Row],[ScoreHome]],Table1[[#This Row],[ScoreHome]]-Table1[[#This Row],[ScoreAway]])</f>
        <v>-16</v>
      </c>
      <c r="O13520">
        <f>IF(Table1[[#This Row],[SpreadActual]]&lt;Table1[[#This Row],[SpreadFavorite]],1,0)</f>
        <v>1</v>
      </c>
      <c r="P13520">
        <v>43.5</v>
      </c>
      <c r="Q13520" t="s">
        <v>166</v>
      </c>
      <c r="R13520" t="b">
        <v>0</v>
      </c>
    </row>
    <row r="13521" spans="1:22" x14ac:dyDescent="0.2">
      <c r="A13521" s="1">
        <v>45179</v>
      </c>
      <c r="B13521">
        <v>2023</v>
      </c>
      <c r="C13521">
        <f>_xlfn.MAXIFS(Table1[ScheduleWeekWritten],Table1[ScheduleSeason],Table1[[#This Row],[ScheduleSeason]])</f>
        <v>18</v>
      </c>
      <c r="D13521">
        <v>1</v>
      </c>
      <c r="E13521" cm="1">
        <f t="array" ref="E13521">_xlfn.XLOOKUP(Table1[[#This Row],[ScheduleWeekWritten]],Table3[Game],100+Table3[Increase],Table1[[#This Row],[ScheduleWeekWritten]])</f>
        <v>1</v>
      </c>
      <c r="F13521" t="b">
        <v>0</v>
      </c>
      <c r="G13521" t="s">
        <v>46</v>
      </c>
      <c r="H13521">
        <v>20</v>
      </c>
      <c r="I13521">
        <v>38</v>
      </c>
      <c r="J13521" t="s">
        <v>33</v>
      </c>
      <c r="K13521" t="s">
        <v>47</v>
      </c>
      <c r="L13521" t="str">
        <f>_xlfn.XLOOKUP(Table1[[#This Row],[TeamFavoriteID]],Table2[team_id],Table2[team_name],_xlfn.XLOOKUP(Table1[[#This Row],[TeamFavoriteID]],Table2[team_id_pfr],Table2[team_name],"Even"))</f>
        <v>Chicago Bears</v>
      </c>
      <c r="M13521">
        <v>-1</v>
      </c>
      <c r="N13521">
        <f>IF(Table1[[#This Row],[TeamFavorite]]=Table1[[#This Row],[TeamHome]],Table1[[#This Row],[ScoreAway]]-Table1[[#This Row],[ScoreHome]],Table1[[#This Row],[ScoreHome]]-Table1[[#This Row],[ScoreAway]])</f>
        <v>18</v>
      </c>
      <c r="O13521">
        <f>IF(Table1[[#This Row],[SpreadActual]]&lt;Table1[[#This Row],[SpreadFavorite]],1,0)</f>
        <v>0</v>
      </c>
      <c r="P13521">
        <v>41.5</v>
      </c>
      <c r="Q13521" t="s">
        <v>114</v>
      </c>
      <c r="R13521" t="b">
        <v>0</v>
      </c>
    </row>
    <row r="13522" spans="1:22" x14ac:dyDescent="0.2">
      <c r="A13522" s="1">
        <v>45179</v>
      </c>
      <c r="B13522">
        <v>2023</v>
      </c>
      <c r="C13522">
        <f>_xlfn.MAXIFS(Table1[ScheduleWeekWritten],Table1[ScheduleSeason],Table1[[#This Row],[ScheduleSeason]])</f>
        <v>18</v>
      </c>
      <c r="D13522">
        <v>1</v>
      </c>
      <c r="E13522" cm="1">
        <f t="array" ref="E13522">_xlfn.XLOOKUP(Table1[[#This Row],[ScheduleWeekWritten]],Table3[Game],100+Table3[Increase],Table1[[#This Row],[ScheduleWeekWritten]])</f>
        <v>1</v>
      </c>
      <c r="F13522" t="b">
        <v>0</v>
      </c>
      <c r="G13522" t="s">
        <v>62</v>
      </c>
      <c r="H13522">
        <v>24</v>
      </c>
      <c r="I13522">
        <v>3</v>
      </c>
      <c r="J13522" t="s">
        <v>101</v>
      </c>
      <c r="K13522" t="s">
        <v>104</v>
      </c>
      <c r="L13522" t="str">
        <f>_xlfn.XLOOKUP(Table1[[#This Row],[TeamFavoriteID]],Table2[team_id],Table2[team_name],_xlfn.XLOOKUP(Table1[[#This Row],[TeamFavoriteID]],Table2[team_id_pfr],Table2[team_name],"Even"))</f>
        <v>Cincinnati Bengals</v>
      </c>
      <c r="M13522">
        <v>-2</v>
      </c>
      <c r="N13522">
        <f>IF(Table1[[#This Row],[TeamFavorite]]=Table1[[#This Row],[TeamHome]],Table1[[#This Row],[ScoreAway]]-Table1[[#This Row],[ScoreHome]],Table1[[#This Row],[ScoreHome]]-Table1[[#This Row],[ScoreAway]])</f>
        <v>21</v>
      </c>
      <c r="O13522">
        <f>IF(Table1[[#This Row],[SpreadActual]]&lt;Table1[[#This Row],[SpreadFavorite]],1,0)</f>
        <v>0</v>
      </c>
      <c r="P13522">
        <v>47.5</v>
      </c>
      <c r="Q13522" t="s">
        <v>170</v>
      </c>
      <c r="R13522" t="b">
        <v>0</v>
      </c>
    </row>
    <row r="13523" spans="1:22" x14ac:dyDescent="0.2">
      <c r="A13523" s="1">
        <v>45179</v>
      </c>
      <c r="B13523">
        <v>2023</v>
      </c>
      <c r="C13523">
        <f>_xlfn.MAXIFS(Table1[ScheduleWeekWritten],Table1[ScheduleSeason],Table1[[#This Row],[ScheduleSeason]])</f>
        <v>18</v>
      </c>
      <c r="D13523">
        <v>1</v>
      </c>
      <c r="E13523" cm="1">
        <f t="array" ref="E13523">_xlfn.XLOOKUP(Table1[[#This Row],[ScheduleWeekWritten]],Table3[Game],100+Table3[Increase],Table1[[#This Row],[ScheduleWeekWritten]])</f>
        <v>1</v>
      </c>
      <c r="F13523" t="b">
        <v>0</v>
      </c>
      <c r="G13523" t="s">
        <v>24</v>
      </c>
      <c r="H13523">
        <v>16</v>
      </c>
      <c r="I13523">
        <v>17</v>
      </c>
      <c r="J13523" t="s">
        <v>217</v>
      </c>
      <c r="K13523" t="s">
        <v>88</v>
      </c>
      <c r="L13523" t="str">
        <f>_xlfn.XLOOKUP(Table1[[#This Row],[TeamFavoriteID]],Table2[team_id],Table2[team_name],_xlfn.XLOOKUP(Table1[[#This Row],[TeamFavoriteID]],Table2[team_id_pfr],Table2[team_name],"Even"))</f>
        <v>Denver Broncos</v>
      </c>
      <c r="M13523">
        <v>-3.5</v>
      </c>
      <c r="N13523">
        <f>IF(Table1[[#This Row],[TeamFavorite]]=Table1[[#This Row],[TeamHome]],Table1[[#This Row],[ScoreAway]]-Table1[[#This Row],[ScoreHome]],Table1[[#This Row],[ScoreHome]]-Table1[[#This Row],[ScoreAway]])</f>
        <v>1</v>
      </c>
      <c r="O13523">
        <f>IF(Table1[[#This Row],[SpreadActual]]&lt;Table1[[#This Row],[SpreadFavorite]],1,0)</f>
        <v>0</v>
      </c>
      <c r="P13523">
        <v>43</v>
      </c>
      <c r="Q13523" t="s">
        <v>224</v>
      </c>
      <c r="R13523" t="b">
        <v>0</v>
      </c>
    </row>
    <row r="13524" spans="1:22" x14ac:dyDescent="0.2">
      <c r="A13524" s="1">
        <v>45179</v>
      </c>
      <c r="B13524">
        <v>2023</v>
      </c>
      <c r="C13524">
        <f>_xlfn.MAXIFS(Table1[ScheduleWeekWritten],Table1[ScheduleSeason],Table1[[#This Row],[ScheduleSeason]])</f>
        <v>18</v>
      </c>
      <c r="D13524">
        <v>1</v>
      </c>
      <c r="E13524" cm="1">
        <f t="array" ref="E13524">_xlfn.XLOOKUP(Table1[[#This Row],[ScheduleWeekWritten]],Table3[Game],100+Table3[Increase],Table1[[#This Row],[ScheduleWeekWritten]])</f>
        <v>1</v>
      </c>
      <c r="F13524" t="b">
        <v>0</v>
      </c>
      <c r="G13524" t="s">
        <v>140</v>
      </c>
      <c r="H13524">
        <v>21</v>
      </c>
      <c r="I13524">
        <v>31</v>
      </c>
      <c r="J13524" t="s">
        <v>154</v>
      </c>
      <c r="K13524" t="s">
        <v>161</v>
      </c>
      <c r="L13524" t="str">
        <f>_xlfn.XLOOKUP(Table1[[#This Row],[TeamFavoriteID]],Table2[team_id],Table2[team_name],_xlfn.XLOOKUP(Table1[[#This Row],[TeamFavoriteID]],Table2[team_id_pfr],Table2[team_name],"Even"))</f>
        <v>Jacksonville Jaguars</v>
      </c>
      <c r="M13524">
        <v>-4.5</v>
      </c>
      <c r="N13524">
        <f>IF(Table1[[#This Row],[TeamFavorite]]=Table1[[#This Row],[TeamHome]],Table1[[#This Row],[ScoreAway]]-Table1[[#This Row],[ScoreHome]],Table1[[#This Row],[ScoreHome]]-Table1[[#This Row],[ScoreAway]])</f>
        <v>-10</v>
      </c>
      <c r="O13524">
        <f>IF(Table1[[#This Row],[SpreadActual]]&lt;Table1[[#This Row],[SpreadFavorite]],1,0)</f>
        <v>1</v>
      </c>
      <c r="P13524">
        <v>46</v>
      </c>
      <c r="Q13524" t="s">
        <v>190</v>
      </c>
      <c r="R13524" t="b">
        <v>0</v>
      </c>
      <c r="S13524">
        <v>72</v>
      </c>
      <c r="T13524">
        <v>0</v>
      </c>
      <c r="V13524" t="s">
        <v>103</v>
      </c>
    </row>
    <row r="13525" spans="1:22" x14ac:dyDescent="0.2">
      <c r="A13525" s="1">
        <v>45179</v>
      </c>
      <c r="B13525">
        <v>2023</v>
      </c>
      <c r="C13525">
        <f>_xlfn.MAXIFS(Table1[ScheduleWeekWritten],Table1[ScheduleSeason],Table1[[#This Row],[ScheduleSeason]])</f>
        <v>18</v>
      </c>
      <c r="D13525">
        <v>1</v>
      </c>
      <c r="E13525" cm="1">
        <f t="array" ref="E13525">_xlfn.XLOOKUP(Table1[[#This Row],[ScheduleWeekWritten]],Table3[Game],100+Table3[Increase],Table1[[#This Row],[ScheduleWeekWritten]])</f>
        <v>1</v>
      </c>
      <c r="F13525" t="b">
        <v>0</v>
      </c>
      <c r="G13525" t="s">
        <v>210</v>
      </c>
      <c r="H13525">
        <v>34</v>
      </c>
      <c r="I13525">
        <v>36</v>
      </c>
      <c r="J13525" t="s">
        <v>19</v>
      </c>
      <c r="K13525" t="s">
        <v>29</v>
      </c>
      <c r="L13525" t="str">
        <f>_xlfn.XLOOKUP(Table1[[#This Row],[TeamFavoriteID]],Table2[team_id],Table2[team_name],_xlfn.XLOOKUP(Table1[[#This Row],[TeamFavoriteID]],Table2[team_id_pfr],Table2[team_name],"Even"))</f>
        <v>Los Angeles Chargers</v>
      </c>
      <c r="M13525">
        <v>-3</v>
      </c>
      <c r="N13525">
        <f>IF(Table1[[#This Row],[TeamFavorite]]=Table1[[#This Row],[TeamHome]],Table1[[#This Row],[ScoreAway]]-Table1[[#This Row],[ScoreHome]],Table1[[#This Row],[ScoreHome]]-Table1[[#This Row],[ScoreAway]])</f>
        <v>2</v>
      </c>
      <c r="O13525">
        <f>IF(Table1[[#This Row],[SpreadActual]]&lt;Table1[[#This Row],[SpreadFavorite]],1,0)</f>
        <v>0</v>
      </c>
      <c r="P13525">
        <v>51</v>
      </c>
      <c r="Q13525" t="s">
        <v>218</v>
      </c>
      <c r="R13525" t="b">
        <v>0</v>
      </c>
      <c r="S13525">
        <v>72</v>
      </c>
      <c r="T13525">
        <v>0</v>
      </c>
      <c r="V13525" t="s">
        <v>103</v>
      </c>
    </row>
    <row r="13526" spans="1:22" x14ac:dyDescent="0.2">
      <c r="A13526" s="1">
        <v>45179</v>
      </c>
      <c r="B13526">
        <v>2023</v>
      </c>
      <c r="C13526">
        <f>_xlfn.MAXIFS(Table1[ScheduleWeekWritten],Table1[ScheduleSeason],Table1[[#This Row],[ScheduleSeason]])</f>
        <v>18</v>
      </c>
      <c r="D13526">
        <v>1</v>
      </c>
      <c r="E13526" cm="1">
        <f t="array" ref="E13526">_xlfn.XLOOKUP(Table1[[#This Row],[ScheduleWeekWritten]],Table3[Game],100+Table3[Increase],Table1[[#This Row],[ScheduleWeekWritten]])</f>
        <v>1</v>
      </c>
      <c r="F13526" t="b">
        <v>0</v>
      </c>
      <c r="G13526" t="s">
        <v>54</v>
      </c>
      <c r="H13526">
        <v>17</v>
      </c>
      <c r="I13526">
        <v>20</v>
      </c>
      <c r="J13526" t="s">
        <v>127</v>
      </c>
      <c r="K13526" t="s">
        <v>55</v>
      </c>
      <c r="L13526" t="str">
        <f>_xlfn.XLOOKUP(Table1[[#This Row],[TeamFavoriteID]],Table2[team_id],Table2[team_name],_xlfn.XLOOKUP(Table1[[#This Row],[TeamFavoriteID]],Table2[team_id_pfr],Table2[team_name],"Even"))</f>
        <v>Minnesota Vikings</v>
      </c>
      <c r="M13526">
        <v>-5</v>
      </c>
      <c r="N13526">
        <f>IF(Table1[[#This Row],[TeamFavorite]]=Table1[[#This Row],[TeamHome]],Table1[[#This Row],[ScoreAway]]-Table1[[#This Row],[ScoreHome]],Table1[[#This Row],[ScoreHome]]-Table1[[#This Row],[ScoreAway]])</f>
        <v>3</v>
      </c>
      <c r="O13526">
        <f>IF(Table1[[#This Row],[SpreadActual]]&lt;Table1[[#This Row],[SpreadFavorite]],1,0)</f>
        <v>0</v>
      </c>
      <c r="P13526">
        <v>46</v>
      </c>
      <c r="Q13526" t="s">
        <v>205</v>
      </c>
      <c r="R13526" t="b">
        <v>0</v>
      </c>
      <c r="S13526">
        <v>72</v>
      </c>
      <c r="T13526">
        <v>0</v>
      </c>
      <c r="V13526" t="s">
        <v>103</v>
      </c>
    </row>
    <row r="13527" spans="1:22" x14ac:dyDescent="0.2">
      <c r="A13527" s="1">
        <v>45179</v>
      </c>
      <c r="B13527">
        <v>2023</v>
      </c>
      <c r="C13527">
        <f>_xlfn.MAXIFS(Table1[ScheduleWeekWritten],Table1[ScheduleSeason],Table1[[#This Row],[ScheduleSeason]])</f>
        <v>18</v>
      </c>
      <c r="D13527">
        <v>1</v>
      </c>
      <c r="E13527" cm="1">
        <f t="array" ref="E13527">_xlfn.XLOOKUP(Table1[[#This Row],[ScheduleWeekWritten]],Table3[Game],100+Table3[Increase],Table1[[#This Row],[ScheduleWeekWritten]])</f>
        <v>1</v>
      </c>
      <c r="F13527" t="b">
        <v>0</v>
      </c>
      <c r="G13527" t="s">
        <v>115</v>
      </c>
      <c r="H13527">
        <v>20</v>
      </c>
      <c r="I13527">
        <v>25</v>
      </c>
      <c r="J13527" t="s">
        <v>58</v>
      </c>
      <c r="K13527" t="s">
        <v>77</v>
      </c>
      <c r="L13527" t="str">
        <f>_xlfn.XLOOKUP(Table1[[#This Row],[TeamFavoriteID]],Table2[team_id],Table2[team_name],_xlfn.XLOOKUP(Table1[[#This Row],[TeamFavoriteID]],Table2[team_id_pfr],Table2[team_name],"Even"))</f>
        <v>Philadelphia Eagles</v>
      </c>
      <c r="M13527">
        <v>-3.5</v>
      </c>
      <c r="N13527">
        <f>IF(Table1[[#This Row],[TeamFavorite]]=Table1[[#This Row],[TeamHome]],Table1[[#This Row],[ScoreAway]]-Table1[[#This Row],[ScoreHome]],Table1[[#This Row],[ScoreHome]]-Table1[[#This Row],[ScoreAway]])</f>
        <v>-5</v>
      </c>
      <c r="O13527">
        <f>IF(Table1[[#This Row],[SpreadActual]]&lt;Table1[[#This Row],[SpreadFavorite]],1,0)</f>
        <v>1</v>
      </c>
      <c r="P13527">
        <v>44.5</v>
      </c>
      <c r="Q13527" t="s">
        <v>179</v>
      </c>
      <c r="R13527" t="b">
        <v>0</v>
      </c>
    </row>
    <row r="13528" spans="1:22" x14ac:dyDescent="0.2">
      <c r="A13528" s="1">
        <v>45179</v>
      </c>
      <c r="B13528">
        <v>2023</v>
      </c>
      <c r="C13528">
        <f>_xlfn.MAXIFS(Table1[ScheduleWeekWritten],Table1[ScheduleSeason],Table1[[#This Row],[ScheduleSeason]])</f>
        <v>18</v>
      </c>
      <c r="D13528">
        <v>1</v>
      </c>
      <c r="E13528" cm="1">
        <f t="array" ref="E13528">_xlfn.XLOOKUP(Table1[[#This Row],[ScheduleWeekWritten]],Table3[Game],100+Table3[Increase],Table1[[#This Row],[ScheduleWeekWritten]])</f>
        <v>1</v>
      </c>
      <c r="F13528" t="b">
        <v>0</v>
      </c>
      <c r="G13528" t="s">
        <v>95</v>
      </c>
      <c r="H13528">
        <v>16</v>
      </c>
      <c r="I13528">
        <v>15</v>
      </c>
      <c r="J13528" t="s">
        <v>171</v>
      </c>
      <c r="K13528" t="s">
        <v>98</v>
      </c>
      <c r="L13528" t="str">
        <f>_xlfn.XLOOKUP(Table1[[#This Row],[TeamFavoriteID]],Table2[team_id],Table2[team_name],_xlfn.XLOOKUP(Table1[[#This Row],[TeamFavoriteID]],Table2[team_id_pfr],Table2[team_name],"Even"))</f>
        <v>New Orleans Saints</v>
      </c>
      <c r="M13528">
        <v>-3</v>
      </c>
      <c r="N13528">
        <f>IF(Table1[[#This Row],[TeamFavorite]]=Table1[[#This Row],[TeamHome]],Table1[[#This Row],[ScoreAway]]-Table1[[#This Row],[ScoreHome]],Table1[[#This Row],[ScoreHome]]-Table1[[#This Row],[ScoreAway]])</f>
        <v>-1</v>
      </c>
      <c r="O13528">
        <f>IF(Table1[[#This Row],[SpreadActual]]&lt;Table1[[#This Row],[SpreadFavorite]],1,0)</f>
        <v>0</v>
      </c>
      <c r="P13528">
        <v>41.5</v>
      </c>
      <c r="Q13528" t="s">
        <v>225</v>
      </c>
      <c r="R13528" t="b">
        <v>0</v>
      </c>
      <c r="S13528">
        <v>72</v>
      </c>
      <c r="T13528">
        <v>0</v>
      </c>
      <c r="V13528" t="s">
        <v>103</v>
      </c>
    </row>
    <row r="13529" spans="1:22" x14ac:dyDescent="0.2">
      <c r="A13529" s="1">
        <v>45179</v>
      </c>
      <c r="B13529">
        <v>2023</v>
      </c>
      <c r="C13529">
        <f>_xlfn.MAXIFS(Table1[ScheduleWeekWritten],Table1[ScheduleSeason],Table1[[#This Row],[ScheduleSeason]])</f>
        <v>18</v>
      </c>
      <c r="D13529">
        <v>1</v>
      </c>
      <c r="E13529" cm="1">
        <f t="array" ref="E13529">_xlfn.XLOOKUP(Table1[[#This Row],[ScheduleWeekWritten]],Table3[Game],100+Table3[Increase],Table1[[#This Row],[ScheduleWeekWritten]])</f>
        <v>1</v>
      </c>
      <c r="F13529" t="b">
        <v>0</v>
      </c>
      <c r="G13529" t="s">
        <v>50</v>
      </c>
      <c r="H13529">
        <v>0</v>
      </c>
      <c r="I13529">
        <v>40</v>
      </c>
      <c r="J13529" t="s">
        <v>67</v>
      </c>
      <c r="K13529" t="s">
        <v>68</v>
      </c>
      <c r="L13529" t="str">
        <f>_xlfn.XLOOKUP(Table1[[#This Row],[TeamFavoriteID]],Table2[team_id],Table2[team_name],_xlfn.XLOOKUP(Table1[[#This Row],[TeamFavoriteID]],Table2[team_id_pfr],Table2[team_name],"Even"))</f>
        <v>Dallas Cowboys</v>
      </c>
      <c r="M13529">
        <v>-3.5</v>
      </c>
      <c r="N13529">
        <f>IF(Table1[[#This Row],[TeamFavorite]]=Table1[[#This Row],[TeamHome]],Table1[[#This Row],[ScoreAway]]-Table1[[#This Row],[ScoreHome]],Table1[[#This Row],[ScoreHome]]-Table1[[#This Row],[ScoreAway]])</f>
        <v>-40</v>
      </c>
      <c r="O13529">
        <f>IF(Table1[[#This Row],[SpreadActual]]&lt;Table1[[#This Row],[SpreadFavorite]],1,0)</f>
        <v>1</v>
      </c>
      <c r="P13529">
        <v>45</v>
      </c>
      <c r="Q13529" t="s">
        <v>197</v>
      </c>
      <c r="R13529" t="b">
        <v>0</v>
      </c>
    </row>
    <row r="13530" spans="1:22" x14ac:dyDescent="0.2">
      <c r="A13530" s="1">
        <v>45179</v>
      </c>
      <c r="B13530">
        <v>2023</v>
      </c>
      <c r="C13530">
        <f>_xlfn.MAXIFS(Table1[ScheduleWeekWritten],Table1[ScheduleSeason],Table1[[#This Row],[ScheduleSeason]])</f>
        <v>18</v>
      </c>
      <c r="D13530">
        <v>1</v>
      </c>
      <c r="E13530" cm="1">
        <f t="array" ref="E13530">_xlfn.XLOOKUP(Table1[[#This Row],[ScheduleWeekWritten]],Table3[Game],100+Table3[Increase],Table1[[#This Row],[ScheduleWeekWritten]])</f>
        <v>1</v>
      </c>
      <c r="F13530" t="b">
        <v>0</v>
      </c>
      <c r="G13530" t="s">
        <v>49</v>
      </c>
      <c r="H13530">
        <v>7</v>
      </c>
      <c r="I13530">
        <v>30</v>
      </c>
      <c r="J13530" t="s">
        <v>53</v>
      </c>
      <c r="K13530" t="s">
        <v>87</v>
      </c>
      <c r="L13530" t="str">
        <f>_xlfn.XLOOKUP(Table1[[#This Row],[TeamFavoriteID]],Table2[team_id],Table2[team_name],_xlfn.XLOOKUP(Table1[[#This Row],[TeamFavoriteID]],Table2[team_id_pfr],Table2[team_name],"Even"))</f>
        <v>San Francisco 49ers</v>
      </c>
      <c r="M13530">
        <v>-2</v>
      </c>
      <c r="N13530">
        <f>IF(Table1[[#This Row],[TeamFavorite]]=Table1[[#This Row],[TeamHome]],Table1[[#This Row],[ScoreAway]]-Table1[[#This Row],[ScoreHome]],Table1[[#This Row],[ScoreHome]]-Table1[[#This Row],[ScoreAway]])</f>
        <v>-23</v>
      </c>
      <c r="O13530">
        <f>IF(Table1[[#This Row],[SpreadActual]]&lt;Table1[[#This Row],[SpreadFavorite]],1,0)</f>
        <v>1</v>
      </c>
      <c r="P13530">
        <v>41.5</v>
      </c>
      <c r="Q13530" t="s">
        <v>229</v>
      </c>
      <c r="R13530" t="b">
        <v>0</v>
      </c>
    </row>
    <row r="13531" spans="1:22" x14ac:dyDescent="0.2">
      <c r="A13531" s="1">
        <v>45179</v>
      </c>
      <c r="B13531">
        <v>2023</v>
      </c>
      <c r="C13531">
        <f>_xlfn.MAXIFS(Table1[ScheduleWeekWritten],Table1[ScheduleSeason],Table1[[#This Row],[ScheduleSeason]])</f>
        <v>18</v>
      </c>
      <c r="D13531">
        <v>1</v>
      </c>
      <c r="E13531" cm="1">
        <f t="array" ref="E13531">_xlfn.XLOOKUP(Table1[[#This Row],[ScheduleWeekWritten]],Table3[Game],100+Table3[Increase],Table1[[#This Row],[ScheduleWeekWritten]])</f>
        <v>1</v>
      </c>
      <c r="F13531" t="b">
        <v>0</v>
      </c>
      <c r="G13531" t="s">
        <v>128</v>
      </c>
      <c r="H13531">
        <v>13</v>
      </c>
      <c r="I13531">
        <v>30</v>
      </c>
      <c r="J13531" t="s">
        <v>39</v>
      </c>
      <c r="K13531" t="s">
        <v>132</v>
      </c>
      <c r="L13531" t="str">
        <f>_xlfn.XLOOKUP(Table1[[#This Row],[TeamFavoriteID]],Table2[team_id],Table2[team_name],_xlfn.XLOOKUP(Table1[[#This Row],[TeamFavoriteID]],Table2[team_id_pfr],Table2[team_name],"Even"))</f>
        <v>Seattle Seahawks</v>
      </c>
      <c r="M13531">
        <v>-5</v>
      </c>
      <c r="N13531">
        <f>IF(Table1[[#This Row],[TeamFavorite]]=Table1[[#This Row],[TeamHome]],Table1[[#This Row],[ScoreAway]]-Table1[[#This Row],[ScoreHome]],Table1[[#This Row],[ScoreHome]]-Table1[[#This Row],[ScoreAway]])</f>
        <v>17</v>
      </c>
      <c r="O13531">
        <f>IF(Table1[[#This Row],[SpreadActual]]&lt;Table1[[#This Row],[SpreadFavorite]],1,0)</f>
        <v>0</v>
      </c>
      <c r="P13531">
        <v>46</v>
      </c>
      <c r="Q13531" t="s">
        <v>223</v>
      </c>
      <c r="R13531" t="b">
        <v>0</v>
      </c>
    </row>
    <row r="13532" spans="1:22" x14ac:dyDescent="0.2">
      <c r="A13532" s="1">
        <v>45179</v>
      </c>
      <c r="B13532">
        <v>2023</v>
      </c>
      <c r="C13532">
        <f>_xlfn.MAXIFS(Table1[ScheduleWeekWritten],Table1[ScheduleSeason],Table1[[#This Row],[ScheduleSeason]])</f>
        <v>18</v>
      </c>
      <c r="D13532">
        <v>1</v>
      </c>
      <c r="E13532" cm="1">
        <f t="array" ref="E13532">_xlfn.XLOOKUP(Table1[[#This Row],[ScheduleWeekWritten]],Table3[Game],100+Table3[Increase],Table1[[#This Row],[ScheduleWeekWritten]])</f>
        <v>1</v>
      </c>
      <c r="F13532" t="b">
        <v>0</v>
      </c>
      <c r="G13532" t="s">
        <v>227</v>
      </c>
      <c r="H13532">
        <v>20</v>
      </c>
      <c r="I13532">
        <v>16</v>
      </c>
      <c r="J13532" t="s">
        <v>149</v>
      </c>
      <c r="K13532" t="s">
        <v>85</v>
      </c>
      <c r="L13532" t="str">
        <f>_xlfn.XLOOKUP(Table1[[#This Row],[TeamFavoriteID]],Table2[team_id],Table2[team_name],_xlfn.XLOOKUP(Table1[[#This Row],[TeamFavoriteID]],Table2[team_id_pfr],Table2[team_name],"Even"))</f>
        <v>Washington Commanders</v>
      </c>
      <c r="M13532">
        <v>-7</v>
      </c>
      <c r="N13532">
        <f>IF(Table1[[#This Row],[TeamFavorite]]=Table1[[#This Row],[TeamHome]],Table1[[#This Row],[ScoreAway]]-Table1[[#This Row],[ScoreHome]],Table1[[#This Row],[ScoreHome]]-Table1[[#This Row],[ScoreAway]])</f>
        <v>-4</v>
      </c>
      <c r="O13532">
        <f>IF(Table1[[#This Row],[SpreadActual]]&lt;Table1[[#This Row],[SpreadFavorite]],1,0)</f>
        <v>0</v>
      </c>
      <c r="P13532">
        <v>38</v>
      </c>
      <c r="Q13532" t="s">
        <v>165</v>
      </c>
      <c r="R13532" t="b">
        <v>0</v>
      </c>
    </row>
    <row r="13533" spans="1:22" x14ac:dyDescent="0.2">
      <c r="A13533" s="1">
        <v>45180</v>
      </c>
      <c r="B13533">
        <v>2023</v>
      </c>
      <c r="C13533">
        <f>_xlfn.MAXIFS(Table1[ScheduleWeekWritten],Table1[ScheduleSeason],Table1[[#This Row],[ScheduleSeason]])</f>
        <v>18</v>
      </c>
      <c r="D13533">
        <v>1</v>
      </c>
      <c r="E13533" cm="1">
        <f t="array" ref="E13533">_xlfn.XLOOKUP(Table1[[#This Row],[ScheduleWeekWritten]],Table3[Game],100+Table3[Increase],Table1[[#This Row],[ScheduleWeekWritten]])</f>
        <v>1</v>
      </c>
      <c r="F13533" t="b">
        <v>0</v>
      </c>
      <c r="G13533" t="s">
        <v>31</v>
      </c>
      <c r="H13533">
        <v>22</v>
      </c>
      <c r="I13533">
        <v>16</v>
      </c>
      <c r="J13533" t="s">
        <v>28</v>
      </c>
      <c r="K13533" t="s">
        <v>43</v>
      </c>
      <c r="L13533" t="str">
        <f>_xlfn.XLOOKUP(Table1[[#This Row],[TeamFavoriteID]],Table2[team_id],Table2[team_name],_xlfn.XLOOKUP(Table1[[#This Row],[TeamFavoriteID]],Table2[team_id_pfr],Table2[team_name],"Even"))</f>
        <v>Buffalo Bills</v>
      </c>
      <c r="M13533">
        <v>-2</v>
      </c>
      <c r="N13533">
        <f>IF(Table1[[#This Row],[TeamFavorite]]=Table1[[#This Row],[TeamHome]],Table1[[#This Row],[ScoreAway]]-Table1[[#This Row],[ScoreHome]],Table1[[#This Row],[ScoreHome]]-Table1[[#This Row],[ScoreAway]])</f>
        <v>6</v>
      </c>
      <c r="O13533">
        <f>IF(Table1[[#This Row],[SpreadActual]]&lt;Table1[[#This Row],[SpreadFavorite]],1,0)</f>
        <v>0</v>
      </c>
      <c r="P13533">
        <v>45.5</v>
      </c>
      <c r="Q13533" t="s">
        <v>197</v>
      </c>
      <c r="R13533" t="b">
        <v>0</v>
      </c>
    </row>
    <row r="13534" spans="1:22" x14ac:dyDescent="0.2">
      <c r="A13534" s="1">
        <v>45183</v>
      </c>
      <c r="B13534">
        <v>2023</v>
      </c>
      <c r="C13534">
        <f>_xlfn.MAXIFS(Table1[ScheduleWeekWritten],Table1[ScheduleSeason],Table1[[#This Row],[ScheduleSeason]])</f>
        <v>18</v>
      </c>
      <c r="D13534">
        <v>2</v>
      </c>
      <c r="E13534" cm="1">
        <f t="array" ref="E13534">_xlfn.XLOOKUP(Table1[[#This Row],[ScheduleWeekWritten]],Table3[Game],100+Table3[Increase],Table1[[#This Row],[ScheduleWeekWritten]])</f>
        <v>2</v>
      </c>
      <c r="F13534" t="b">
        <v>0</v>
      </c>
      <c r="G13534" t="s">
        <v>58</v>
      </c>
      <c r="H13534">
        <v>34</v>
      </c>
      <c r="I13534">
        <v>28</v>
      </c>
      <c r="J13534" t="s">
        <v>54</v>
      </c>
      <c r="K13534" t="s">
        <v>77</v>
      </c>
      <c r="L13534" t="str">
        <f>_xlfn.XLOOKUP(Table1[[#This Row],[TeamFavoriteID]],Table2[team_id],Table2[team_name],_xlfn.XLOOKUP(Table1[[#This Row],[TeamFavoriteID]],Table2[team_id_pfr],Table2[team_name],"Even"))</f>
        <v>Philadelphia Eagles</v>
      </c>
      <c r="M13534">
        <v>-6</v>
      </c>
      <c r="N13534">
        <f>IF(Table1[[#This Row],[TeamFavorite]]=Table1[[#This Row],[TeamHome]],Table1[[#This Row],[ScoreAway]]-Table1[[#This Row],[ScoreHome]],Table1[[#This Row],[ScoreHome]]-Table1[[#This Row],[ScoreAway]])</f>
        <v>-6</v>
      </c>
      <c r="O13534">
        <f>IF(Table1[[#This Row],[SpreadActual]]&lt;Table1[[#This Row],[SpreadFavorite]],1,0)</f>
        <v>0</v>
      </c>
      <c r="P13534">
        <v>49</v>
      </c>
      <c r="Q13534" t="s">
        <v>183</v>
      </c>
      <c r="R13534" t="b">
        <v>0</v>
      </c>
    </row>
    <row r="13535" spans="1:22" x14ac:dyDescent="0.2">
      <c r="A13535" s="1">
        <v>45186</v>
      </c>
      <c r="B13535">
        <v>2023</v>
      </c>
      <c r="C13535">
        <f>_xlfn.MAXIFS(Table1[ScheduleWeekWritten],Table1[ScheduleSeason],Table1[[#This Row],[ScheduleSeason]])</f>
        <v>18</v>
      </c>
      <c r="D13535">
        <v>2</v>
      </c>
      <c r="E13535" cm="1">
        <f t="array" ref="E13535">_xlfn.XLOOKUP(Table1[[#This Row],[ScheduleWeekWritten]],Table3[Game],100+Table3[Increase],Table1[[#This Row],[ScheduleWeekWritten]])</f>
        <v>2</v>
      </c>
      <c r="F13535" t="b">
        <v>0</v>
      </c>
      <c r="G13535" t="s">
        <v>149</v>
      </c>
      <c r="H13535">
        <v>28</v>
      </c>
      <c r="I13535">
        <v>31</v>
      </c>
      <c r="J13535" t="s">
        <v>50</v>
      </c>
      <c r="K13535" t="s">
        <v>90</v>
      </c>
      <c r="L13535" t="str">
        <f>_xlfn.XLOOKUP(Table1[[#This Row],[TeamFavoriteID]],Table2[team_id],Table2[team_name],_xlfn.XLOOKUP(Table1[[#This Row],[TeamFavoriteID]],Table2[team_id_pfr],Table2[team_name],"Even"))</f>
        <v>New York Giants</v>
      </c>
      <c r="M13535">
        <v>-4</v>
      </c>
      <c r="N13535">
        <f>IF(Table1[[#This Row],[TeamFavorite]]=Table1[[#This Row],[TeamHome]],Table1[[#This Row],[ScoreAway]]-Table1[[#This Row],[ScoreHome]],Table1[[#This Row],[ScoreHome]]-Table1[[#This Row],[ScoreAway]])</f>
        <v>-3</v>
      </c>
      <c r="O13535">
        <f>IF(Table1[[#This Row],[SpreadActual]]&lt;Table1[[#This Row],[SpreadFavorite]],1,0)</f>
        <v>0</v>
      </c>
      <c r="P13535">
        <v>39.5</v>
      </c>
      <c r="Q13535" t="s">
        <v>221</v>
      </c>
      <c r="R13535" t="b">
        <v>0</v>
      </c>
      <c r="S13535">
        <v>72</v>
      </c>
      <c r="T13535">
        <v>0</v>
      </c>
      <c r="V13535" t="s">
        <v>103</v>
      </c>
    </row>
    <row r="13536" spans="1:22" x14ac:dyDescent="0.2">
      <c r="A13536" s="1">
        <v>45186</v>
      </c>
      <c r="B13536">
        <v>2023</v>
      </c>
      <c r="C13536">
        <f>_xlfn.MAXIFS(Table1[ScheduleWeekWritten],Table1[ScheduleSeason],Table1[[#This Row],[ScheduleSeason]])</f>
        <v>18</v>
      </c>
      <c r="D13536">
        <v>2</v>
      </c>
      <c r="E13536" cm="1">
        <f t="array" ref="E13536">_xlfn.XLOOKUP(Table1[[#This Row],[ScheduleWeekWritten]],Table3[Game],100+Table3[Increase],Table1[[#This Row],[ScheduleWeekWritten]])</f>
        <v>2</v>
      </c>
      <c r="F13536" t="b">
        <v>0</v>
      </c>
      <c r="G13536" t="s">
        <v>38</v>
      </c>
      <c r="H13536">
        <v>25</v>
      </c>
      <c r="I13536">
        <v>24</v>
      </c>
      <c r="J13536" t="s">
        <v>33</v>
      </c>
      <c r="K13536" t="s">
        <v>109</v>
      </c>
      <c r="L13536" t="str">
        <f>_xlfn.XLOOKUP(Table1[[#This Row],[TeamFavoriteID]],Table2[team_id],Table2[team_name],_xlfn.XLOOKUP(Table1[[#This Row],[TeamFavoriteID]],Table2[team_id_pfr],Table2[team_name],"Even"))</f>
        <v>Atlanta Falcons</v>
      </c>
      <c r="M13536">
        <v>-1.5</v>
      </c>
      <c r="N13536">
        <f>IF(Table1[[#This Row],[TeamFavorite]]=Table1[[#This Row],[TeamHome]],Table1[[#This Row],[ScoreAway]]-Table1[[#This Row],[ScoreHome]],Table1[[#This Row],[ScoreHome]]-Table1[[#This Row],[ScoreAway]])</f>
        <v>-1</v>
      </c>
      <c r="O13536">
        <f>IF(Table1[[#This Row],[SpreadActual]]&lt;Table1[[#This Row],[SpreadFavorite]],1,0)</f>
        <v>0</v>
      </c>
      <c r="P13536">
        <v>40</v>
      </c>
      <c r="Q13536" t="s">
        <v>213</v>
      </c>
      <c r="R13536" t="b">
        <v>0</v>
      </c>
      <c r="S13536">
        <v>72</v>
      </c>
      <c r="T13536">
        <v>0</v>
      </c>
      <c r="V13536" t="s">
        <v>103</v>
      </c>
    </row>
    <row r="13537" spans="1:22" x14ac:dyDescent="0.2">
      <c r="A13537" s="1">
        <v>45186</v>
      </c>
      <c r="B13537">
        <v>2023</v>
      </c>
      <c r="C13537">
        <f>_xlfn.MAXIFS(Table1[ScheduleWeekWritten],Table1[ScheduleSeason],Table1[[#This Row],[ScheduleSeason]])</f>
        <v>18</v>
      </c>
      <c r="D13537">
        <v>2</v>
      </c>
      <c r="E13537" cm="1">
        <f t="array" ref="E13537">_xlfn.XLOOKUP(Table1[[#This Row],[ScheduleWeekWritten]],Table3[Game],100+Table3[Increase],Table1[[#This Row],[ScheduleWeekWritten]])</f>
        <v>2</v>
      </c>
      <c r="F13537" t="b">
        <v>0</v>
      </c>
      <c r="G13537" t="s">
        <v>28</v>
      </c>
      <c r="H13537">
        <v>38</v>
      </c>
      <c r="I13537">
        <v>10</v>
      </c>
      <c r="J13537" t="s">
        <v>217</v>
      </c>
      <c r="K13537" t="s">
        <v>43</v>
      </c>
      <c r="L13537" t="str">
        <f>_xlfn.XLOOKUP(Table1[[#This Row],[TeamFavoriteID]],Table2[team_id],Table2[team_name],_xlfn.XLOOKUP(Table1[[#This Row],[TeamFavoriteID]],Table2[team_id_pfr],Table2[team_name],"Even"))</f>
        <v>Buffalo Bills</v>
      </c>
      <c r="M13537">
        <v>-8</v>
      </c>
      <c r="N13537">
        <f>IF(Table1[[#This Row],[TeamFavorite]]=Table1[[#This Row],[TeamHome]],Table1[[#This Row],[ScoreAway]]-Table1[[#This Row],[ScoreHome]],Table1[[#This Row],[ScoreHome]]-Table1[[#This Row],[ScoreAway]])</f>
        <v>-28</v>
      </c>
      <c r="O13537">
        <f>IF(Table1[[#This Row],[SpreadActual]]&lt;Table1[[#This Row],[SpreadFavorite]],1,0)</f>
        <v>1</v>
      </c>
      <c r="P13537">
        <v>47</v>
      </c>
      <c r="Q13537" t="s">
        <v>222</v>
      </c>
      <c r="R13537" t="b">
        <v>0</v>
      </c>
    </row>
    <row r="13538" spans="1:22" x14ac:dyDescent="0.2">
      <c r="A13538" s="1">
        <v>45186</v>
      </c>
      <c r="B13538">
        <v>2023</v>
      </c>
      <c r="C13538">
        <f>_xlfn.MAXIFS(Table1[ScheduleWeekWritten],Table1[ScheduleSeason],Table1[[#This Row],[ScheduleSeason]])</f>
        <v>18</v>
      </c>
      <c r="D13538">
        <v>2</v>
      </c>
      <c r="E13538" cm="1">
        <f t="array" ref="E13538">_xlfn.XLOOKUP(Table1[[#This Row],[ScheduleWeekWritten]],Table3[Game],100+Table3[Increase],Table1[[#This Row],[ScheduleWeekWritten]])</f>
        <v>2</v>
      </c>
      <c r="F13538" t="b">
        <v>0</v>
      </c>
      <c r="G13538" t="s">
        <v>101</v>
      </c>
      <c r="H13538">
        <v>24</v>
      </c>
      <c r="I13538">
        <v>27</v>
      </c>
      <c r="J13538" t="s">
        <v>158</v>
      </c>
      <c r="K13538" t="s">
        <v>104</v>
      </c>
      <c r="L13538" t="str">
        <f>_xlfn.XLOOKUP(Table1[[#This Row],[TeamFavoriteID]],Table2[team_id],Table2[team_name],_xlfn.XLOOKUP(Table1[[#This Row],[TeamFavoriteID]],Table2[team_id_pfr],Table2[team_name],"Even"))</f>
        <v>Cincinnati Bengals</v>
      </c>
      <c r="M13538">
        <v>-3</v>
      </c>
      <c r="N13538">
        <f>IF(Table1[[#This Row],[TeamFavorite]]=Table1[[#This Row],[TeamHome]],Table1[[#This Row],[ScoreAway]]-Table1[[#This Row],[ScoreHome]],Table1[[#This Row],[ScoreHome]]-Table1[[#This Row],[ScoreAway]])</f>
        <v>3</v>
      </c>
      <c r="O13538">
        <f>IF(Table1[[#This Row],[SpreadActual]]&lt;Table1[[#This Row],[SpreadFavorite]],1,0)</f>
        <v>0</v>
      </c>
      <c r="P13538">
        <v>45.5</v>
      </c>
      <c r="Q13538" t="s">
        <v>226</v>
      </c>
      <c r="R13538" t="b">
        <v>0</v>
      </c>
    </row>
    <row r="13539" spans="1:22" x14ac:dyDescent="0.2">
      <c r="A13539" s="1">
        <v>45186</v>
      </c>
      <c r="B13539">
        <v>2023</v>
      </c>
      <c r="C13539">
        <f>_xlfn.MAXIFS(Table1[ScheduleWeekWritten],Table1[ScheduleSeason],Table1[[#This Row],[ScheduleSeason]])</f>
        <v>18</v>
      </c>
      <c r="D13539">
        <v>2</v>
      </c>
      <c r="E13539" cm="1">
        <f t="array" ref="E13539">_xlfn.XLOOKUP(Table1[[#This Row],[ScheduleWeekWritten]],Table3[Game],100+Table3[Increase],Table1[[#This Row],[ScheduleWeekWritten]])</f>
        <v>2</v>
      </c>
      <c r="F13539" t="b">
        <v>0</v>
      </c>
      <c r="G13539" t="s">
        <v>67</v>
      </c>
      <c r="H13539">
        <v>30</v>
      </c>
      <c r="I13539">
        <v>10</v>
      </c>
      <c r="J13539" t="s">
        <v>31</v>
      </c>
      <c r="K13539" t="s">
        <v>68</v>
      </c>
      <c r="L13539" t="str">
        <f>_xlfn.XLOOKUP(Table1[[#This Row],[TeamFavoriteID]],Table2[team_id],Table2[team_name],_xlfn.XLOOKUP(Table1[[#This Row],[TeamFavoriteID]],Table2[team_id_pfr],Table2[team_name],"Even"))</f>
        <v>Dallas Cowboys</v>
      </c>
      <c r="M13539">
        <v>-8.5</v>
      </c>
      <c r="N13539">
        <f>IF(Table1[[#This Row],[TeamFavorite]]=Table1[[#This Row],[TeamHome]],Table1[[#This Row],[ScoreAway]]-Table1[[#This Row],[ScoreHome]],Table1[[#This Row],[ScoreHome]]-Table1[[#This Row],[ScoreAway]])</f>
        <v>-20</v>
      </c>
      <c r="O13539">
        <f>IF(Table1[[#This Row],[SpreadActual]]&lt;Table1[[#This Row],[SpreadFavorite]],1,0)</f>
        <v>1</v>
      </c>
      <c r="P13539">
        <v>38.5</v>
      </c>
      <c r="Q13539" t="s">
        <v>208</v>
      </c>
      <c r="R13539" t="b">
        <v>0</v>
      </c>
      <c r="S13539">
        <v>72</v>
      </c>
      <c r="T13539">
        <v>0</v>
      </c>
      <c r="V13539" t="s">
        <v>103</v>
      </c>
    </row>
    <row r="13540" spans="1:22" x14ac:dyDescent="0.2">
      <c r="A13540" s="1">
        <v>45186</v>
      </c>
      <c r="B13540">
        <v>2023</v>
      </c>
      <c r="C13540">
        <f>_xlfn.MAXIFS(Table1[ScheduleWeekWritten],Table1[ScheduleSeason],Table1[[#This Row],[ScheduleSeason]])</f>
        <v>18</v>
      </c>
      <c r="D13540">
        <v>2</v>
      </c>
      <c r="E13540" cm="1">
        <f t="array" ref="E13540">_xlfn.XLOOKUP(Table1[[#This Row],[ScheduleWeekWritten]],Table3[Game],100+Table3[Increase],Table1[[#This Row],[ScheduleWeekWritten]])</f>
        <v>2</v>
      </c>
      <c r="F13540" t="b">
        <v>0</v>
      </c>
      <c r="G13540" t="s">
        <v>24</v>
      </c>
      <c r="H13540">
        <v>33</v>
      </c>
      <c r="I13540">
        <v>35</v>
      </c>
      <c r="J13540" t="s">
        <v>227</v>
      </c>
      <c r="K13540" t="s">
        <v>88</v>
      </c>
      <c r="L13540" t="str">
        <f>_xlfn.XLOOKUP(Table1[[#This Row],[TeamFavoriteID]],Table2[team_id],Table2[team_name],_xlfn.XLOOKUP(Table1[[#This Row],[TeamFavoriteID]],Table2[team_id_pfr],Table2[team_name],"Even"))</f>
        <v>Denver Broncos</v>
      </c>
      <c r="M13540">
        <v>-3.5</v>
      </c>
      <c r="N13540">
        <f>IF(Table1[[#This Row],[TeamFavorite]]=Table1[[#This Row],[TeamHome]],Table1[[#This Row],[ScoreAway]]-Table1[[#This Row],[ScoreHome]],Table1[[#This Row],[ScoreHome]]-Table1[[#This Row],[ScoreAway]])</f>
        <v>2</v>
      </c>
      <c r="O13540">
        <f>IF(Table1[[#This Row],[SpreadActual]]&lt;Table1[[#This Row],[SpreadFavorite]],1,0)</f>
        <v>0</v>
      </c>
      <c r="P13540">
        <v>38.5</v>
      </c>
      <c r="Q13540" t="s">
        <v>224</v>
      </c>
      <c r="R13540" t="b">
        <v>0</v>
      </c>
    </row>
    <row r="13541" spans="1:22" x14ac:dyDescent="0.2">
      <c r="A13541" s="1">
        <v>45186</v>
      </c>
      <c r="B13541">
        <v>2023</v>
      </c>
      <c r="C13541">
        <f>_xlfn.MAXIFS(Table1[ScheduleWeekWritten],Table1[ScheduleSeason],Table1[[#This Row],[ScheduleSeason]])</f>
        <v>18</v>
      </c>
      <c r="D13541">
        <v>2</v>
      </c>
      <c r="E13541" cm="1">
        <f t="array" ref="E13541">_xlfn.XLOOKUP(Table1[[#This Row],[ScheduleWeekWritten]],Table3[Game],100+Table3[Increase],Table1[[#This Row],[ScheduleWeekWritten]])</f>
        <v>2</v>
      </c>
      <c r="F13541" t="b">
        <v>0</v>
      </c>
      <c r="G13541" t="s">
        <v>45</v>
      </c>
      <c r="H13541">
        <v>31</v>
      </c>
      <c r="I13541">
        <v>37</v>
      </c>
      <c r="J13541" t="s">
        <v>128</v>
      </c>
      <c r="K13541" t="s">
        <v>79</v>
      </c>
      <c r="L13541" t="str">
        <f>_xlfn.XLOOKUP(Table1[[#This Row],[TeamFavoriteID]],Table2[team_id],Table2[team_name],_xlfn.XLOOKUP(Table1[[#This Row],[TeamFavoriteID]],Table2[team_id_pfr],Table2[team_name],"Even"))</f>
        <v>Detroit Lions</v>
      </c>
      <c r="M13541">
        <v>-4.5</v>
      </c>
      <c r="N13541">
        <f>IF(Table1[[#This Row],[TeamFavorite]]=Table1[[#This Row],[TeamHome]],Table1[[#This Row],[ScoreAway]]-Table1[[#This Row],[ScoreHome]],Table1[[#This Row],[ScoreHome]]-Table1[[#This Row],[ScoreAway]])</f>
        <v>6</v>
      </c>
      <c r="O13541">
        <f>IF(Table1[[#This Row],[SpreadActual]]&lt;Table1[[#This Row],[SpreadFavorite]],1,0)</f>
        <v>0</v>
      </c>
      <c r="P13541">
        <v>47</v>
      </c>
      <c r="Q13541" t="s">
        <v>181</v>
      </c>
      <c r="R13541" t="b">
        <v>0</v>
      </c>
      <c r="S13541">
        <v>72</v>
      </c>
      <c r="T13541">
        <v>0</v>
      </c>
      <c r="V13541" t="s">
        <v>103</v>
      </c>
    </row>
    <row r="13542" spans="1:22" x14ac:dyDescent="0.2">
      <c r="A13542" s="1">
        <v>45186</v>
      </c>
      <c r="B13542">
        <v>2023</v>
      </c>
      <c r="C13542">
        <f>_xlfn.MAXIFS(Table1[ScheduleWeekWritten],Table1[ScheduleSeason],Table1[[#This Row],[ScheduleSeason]])</f>
        <v>18</v>
      </c>
      <c r="D13542">
        <v>2</v>
      </c>
      <c r="E13542" cm="1">
        <f t="array" ref="E13542">_xlfn.XLOOKUP(Table1[[#This Row],[ScheduleWeekWritten]],Table3[Game],100+Table3[Increase],Table1[[#This Row],[ScheduleWeekWritten]])</f>
        <v>2</v>
      </c>
      <c r="F13542" t="b">
        <v>0</v>
      </c>
      <c r="G13542" t="s">
        <v>177</v>
      </c>
      <c r="H13542">
        <v>20</v>
      </c>
      <c r="I13542">
        <v>31</v>
      </c>
      <c r="J13542" t="s">
        <v>140</v>
      </c>
      <c r="K13542" t="s">
        <v>182</v>
      </c>
      <c r="L13542" t="str">
        <f>_xlfn.XLOOKUP(Table1[[#This Row],[TeamFavoriteID]],Table2[team_id],Table2[team_name],_xlfn.XLOOKUP(Table1[[#This Row],[TeamFavoriteID]],Table2[team_id_pfr],Table2[team_name],"Even"))</f>
        <v>Houston Texans</v>
      </c>
      <c r="M13542">
        <v>-1</v>
      </c>
      <c r="N13542">
        <f>IF(Table1[[#This Row],[TeamFavorite]]=Table1[[#This Row],[TeamHome]],Table1[[#This Row],[ScoreAway]]-Table1[[#This Row],[ScoreHome]],Table1[[#This Row],[ScoreHome]]-Table1[[#This Row],[ScoreAway]])</f>
        <v>11</v>
      </c>
      <c r="O13542">
        <f>IF(Table1[[#This Row],[SpreadActual]]&lt;Table1[[#This Row],[SpreadFavorite]],1,0)</f>
        <v>0</v>
      </c>
      <c r="P13542">
        <v>39.5</v>
      </c>
      <c r="Q13542" t="s">
        <v>207</v>
      </c>
      <c r="R13542" t="b">
        <v>0</v>
      </c>
      <c r="S13542">
        <v>72</v>
      </c>
      <c r="T13542">
        <v>0</v>
      </c>
      <c r="V13542" t="s">
        <v>103</v>
      </c>
    </row>
    <row r="13543" spans="1:22" x14ac:dyDescent="0.2">
      <c r="A13543" s="1">
        <v>45186</v>
      </c>
      <c r="B13543">
        <v>2023</v>
      </c>
      <c r="C13543">
        <f>_xlfn.MAXIFS(Table1[ScheduleWeekWritten],Table1[ScheduleSeason],Table1[[#This Row],[ScheduleSeason]])</f>
        <v>18</v>
      </c>
      <c r="D13543">
        <v>2</v>
      </c>
      <c r="E13543" cm="1">
        <f t="array" ref="E13543">_xlfn.XLOOKUP(Table1[[#This Row],[ScheduleWeekWritten]],Table3[Game],100+Table3[Increase],Table1[[#This Row],[ScheduleWeekWritten]])</f>
        <v>2</v>
      </c>
      <c r="F13543" t="b">
        <v>0</v>
      </c>
      <c r="G13543" t="s">
        <v>154</v>
      </c>
      <c r="H13543">
        <v>9</v>
      </c>
      <c r="I13543">
        <v>17</v>
      </c>
      <c r="J13543" t="s">
        <v>42</v>
      </c>
      <c r="K13543" t="s">
        <v>75</v>
      </c>
      <c r="L13543" t="str">
        <f>_xlfn.XLOOKUP(Table1[[#This Row],[TeamFavoriteID]],Table2[team_id],Table2[team_name],_xlfn.XLOOKUP(Table1[[#This Row],[TeamFavoriteID]],Table2[team_id_pfr],Table2[team_name],"Even"))</f>
        <v>Kansas City Chiefs</v>
      </c>
      <c r="M13543">
        <v>-3</v>
      </c>
      <c r="N13543">
        <f>IF(Table1[[#This Row],[TeamFavorite]]=Table1[[#This Row],[TeamHome]],Table1[[#This Row],[ScoreAway]]-Table1[[#This Row],[ScoreHome]],Table1[[#This Row],[ScoreHome]]-Table1[[#This Row],[ScoreAway]])</f>
        <v>-8</v>
      </c>
      <c r="O13543">
        <f>IF(Table1[[#This Row],[SpreadActual]]&lt;Table1[[#This Row],[SpreadFavorite]],1,0)</f>
        <v>1</v>
      </c>
      <c r="P13543">
        <v>51</v>
      </c>
      <c r="Q13543" t="s">
        <v>214</v>
      </c>
      <c r="R13543" t="b">
        <v>0</v>
      </c>
    </row>
    <row r="13544" spans="1:22" x14ac:dyDescent="0.2">
      <c r="A13544" s="1">
        <v>45186</v>
      </c>
      <c r="B13544">
        <v>2023</v>
      </c>
      <c r="C13544">
        <f>_xlfn.MAXIFS(Table1[ScheduleWeekWritten],Table1[ScheduleSeason],Table1[[#This Row],[ScheduleSeason]])</f>
        <v>18</v>
      </c>
      <c r="D13544">
        <v>2</v>
      </c>
      <c r="E13544" cm="1">
        <f t="array" ref="E13544">_xlfn.XLOOKUP(Table1[[#This Row],[ScheduleWeekWritten]],Table3[Game],100+Table3[Increase],Table1[[#This Row],[ScheduleWeekWritten]])</f>
        <v>2</v>
      </c>
      <c r="F13544" t="b">
        <v>0</v>
      </c>
      <c r="G13544" t="s">
        <v>39</v>
      </c>
      <c r="H13544">
        <v>23</v>
      </c>
      <c r="I13544">
        <v>30</v>
      </c>
      <c r="J13544" t="s">
        <v>53</v>
      </c>
      <c r="K13544" t="s">
        <v>87</v>
      </c>
      <c r="L13544" t="str">
        <f>_xlfn.XLOOKUP(Table1[[#This Row],[TeamFavoriteID]],Table2[team_id],Table2[team_name],_xlfn.XLOOKUP(Table1[[#This Row],[TeamFavoriteID]],Table2[team_id_pfr],Table2[team_name],"Even"))</f>
        <v>San Francisco 49ers</v>
      </c>
      <c r="M13544">
        <v>-7.5</v>
      </c>
      <c r="N13544">
        <f>IF(Table1[[#This Row],[TeamFavorite]]=Table1[[#This Row],[TeamHome]],Table1[[#This Row],[ScoreAway]]-Table1[[#This Row],[ScoreHome]],Table1[[#This Row],[ScoreHome]]-Table1[[#This Row],[ScoreAway]])</f>
        <v>-7</v>
      </c>
      <c r="O13544">
        <f>IF(Table1[[#This Row],[SpreadActual]]&lt;Table1[[#This Row],[SpreadFavorite]],1,0)</f>
        <v>0</v>
      </c>
      <c r="P13544">
        <v>45</v>
      </c>
      <c r="Q13544" t="s">
        <v>218</v>
      </c>
      <c r="R13544" t="b">
        <v>0</v>
      </c>
      <c r="S13544">
        <v>72</v>
      </c>
      <c r="T13544">
        <v>0</v>
      </c>
      <c r="V13544" t="s">
        <v>103</v>
      </c>
    </row>
    <row r="13545" spans="1:22" x14ac:dyDescent="0.2">
      <c r="A13545" s="1">
        <v>45186</v>
      </c>
      <c r="B13545">
        <v>2023</v>
      </c>
      <c r="C13545">
        <f>_xlfn.MAXIFS(Table1[ScheduleWeekWritten],Table1[ScheduleSeason],Table1[[#This Row],[ScheduleSeason]])</f>
        <v>18</v>
      </c>
      <c r="D13545">
        <v>2</v>
      </c>
      <c r="E13545" cm="1">
        <f t="array" ref="E13545">_xlfn.XLOOKUP(Table1[[#This Row],[ScheduleWeekWritten]],Table3[Game],100+Table3[Increase],Table1[[#This Row],[ScheduleWeekWritten]])</f>
        <v>2</v>
      </c>
      <c r="F13545" t="b">
        <v>0</v>
      </c>
      <c r="G13545" t="s">
        <v>115</v>
      </c>
      <c r="H13545">
        <v>17</v>
      </c>
      <c r="I13545">
        <v>24</v>
      </c>
      <c r="J13545" t="s">
        <v>19</v>
      </c>
      <c r="K13545" t="s">
        <v>91</v>
      </c>
      <c r="L13545" t="str">
        <f>_xlfn.XLOOKUP(Table1[[#This Row],[TeamFavoriteID]],Table2[team_id],Table2[team_name],_xlfn.XLOOKUP(Table1[[#This Row],[TeamFavoriteID]],Table2[team_id_pfr],Table2[team_name],"Even"))</f>
        <v>Miami Dolphins</v>
      </c>
      <c r="M13545">
        <v>-2.5</v>
      </c>
      <c r="N13545">
        <f>IF(Table1[[#This Row],[TeamFavorite]]=Table1[[#This Row],[TeamHome]],Table1[[#This Row],[ScoreAway]]-Table1[[#This Row],[ScoreHome]],Table1[[#This Row],[ScoreHome]]-Table1[[#This Row],[ScoreAway]])</f>
        <v>-7</v>
      </c>
      <c r="O13545">
        <f>IF(Table1[[#This Row],[SpreadActual]]&lt;Table1[[#This Row],[SpreadFavorite]],1,0)</f>
        <v>1</v>
      </c>
      <c r="P13545">
        <v>46.5</v>
      </c>
      <c r="Q13545" t="s">
        <v>179</v>
      </c>
      <c r="R13545" t="b">
        <v>0</v>
      </c>
    </row>
    <row r="13546" spans="1:22" x14ac:dyDescent="0.2">
      <c r="A13546" s="1">
        <v>45186</v>
      </c>
      <c r="B13546">
        <v>2023</v>
      </c>
      <c r="C13546">
        <f>_xlfn.MAXIFS(Table1[ScheduleWeekWritten],Table1[ScheduleSeason],Table1[[#This Row],[ScheduleSeason]])</f>
        <v>18</v>
      </c>
      <c r="D13546">
        <v>2</v>
      </c>
      <c r="E13546" cm="1">
        <f t="array" ref="E13546">_xlfn.XLOOKUP(Table1[[#This Row],[ScheduleWeekWritten]],Table3[Game],100+Table3[Increase],Table1[[#This Row],[ScheduleWeekWritten]])</f>
        <v>2</v>
      </c>
      <c r="F13546" t="b">
        <v>0</v>
      </c>
      <c r="G13546" t="s">
        <v>127</v>
      </c>
      <c r="H13546">
        <v>27</v>
      </c>
      <c r="I13546">
        <v>17</v>
      </c>
      <c r="J13546" t="s">
        <v>46</v>
      </c>
      <c r="K13546" t="s">
        <v>133</v>
      </c>
      <c r="L13546" t="str">
        <f>_xlfn.XLOOKUP(Table1[[#This Row],[TeamFavoriteID]],Table2[team_id],Table2[team_name],_xlfn.XLOOKUP(Table1[[#This Row],[TeamFavoriteID]],Table2[team_id_pfr],Table2[team_name],"Even"))</f>
        <v>Tampa Bay Buccaneers</v>
      </c>
      <c r="M13546">
        <v>-2.5</v>
      </c>
      <c r="N13546">
        <f>IF(Table1[[#This Row],[TeamFavorite]]=Table1[[#This Row],[TeamHome]],Table1[[#This Row],[ScoreAway]]-Table1[[#This Row],[ScoreHome]],Table1[[#This Row],[ScoreHome]]-Table1[[#This Row],[ScoreAway]])</f>
        <v>-10</v>
      </c>
      <c r="O13546">
        <f>IF(Table1[[#This Row],[SpreadActual]]&lt;Table1[[#This Row],[SpreadFavorite]],1,0)</f>
        <v>1</v>
      </c>
      <c r="P13546">
        <v>41</v>
      </c>
      <c r="Q13546" t="s">
        <v>168</v>
      </c>
      <c r="R13546" t="b">
        <v>0</v>
      </c>
    </row>
    <row r="13547" spans="1:22" x14ac:dyDescent="0.2">
      <c r="A13547" s="1">
        <v>45186</v>
      </c>
      <c r="B13547">
        <v>2023</v>
      </c>
      <c r="C13547">
        <f>_xlfn.MAXIFS(Table1[ScheduleWeekWritten],Table1[ScheduleSeason],Table1[[#This Row],[ScheduleSeason]])</f>
        <v>18</v>
      </c>
      <c r="D13547">
        <v>2</v>
      </c>
      <c r="E13547" cm="1">
        <f t="array" ref="E13547">_xlfn.XLOOKUP(Table1[[#This Row],[ScheduleWeekWritten]],Table3[Game],100+Table3[Increase],Table1[[#This Row],[ScheduleWeekWritten]])</f>
        <v>2</v>
      </c>
      <c r="F13547" t="b">
        <v>0</v>
      </c>
      <c r="G13547" t="s">
        <v>171</v>
      </c>
      <c r="H13547">
        <v>27</v>
      </c>
      <c r="I13547">
        <v>24</v>
      </c>
      <c r="J13547" t="s">
        <v>210</v>
      </c>
      <c r="K13547" t="s">
        <v>29</v>
      </c>
      <c r="L13547" t="str">
        <f>_xlfn.XLOOKUP(Table1[[#This Row],[TeamFavoriteID]],Table2[team_id],Table2[team_name],_xlfn.XLOOKUP(Table1[[#This Row],[TeamFavoriteID]],Table2[team_id_pfr],Table2[team_name],"Even"))</f>
        <v>Los Angeles Chargers</v>
      </c>
      <c r="M13547">
        <v>-2.5</v>
      </c>
      <c r="N13547">
        <f>IF(Table1[[#This Row],[TeamFavorite]]=Table1[[#This Row],[TeamHome]],Table1[[#This Row],[ScoreAway]]-Table1[[#This Row],[ScoreHome]],Table1[[#This Row],[ScoreHome]]-Table1[[#This Row],[ScoreAway]])</f>
        <v>3</v>
      </c>
      <c r="O13547">
        <f>IF(Table1[[#This Row],[SpreadActual]]&lt;Table1[[#This Row],[SpreadFavorite]],1,0)</f>
        <v>0</v>
      </c>
      <c r="P13547">
        <v>45.5</v>
      </c>
      <c r="Q13547" t="s">
        <v>172</v>
      </c>
      <c r="R13547" t="b">
        <v>0</v>
      </c>
    </row>
    <row r="13548" spans="1:22" x14ac:dyDescent="0.2">
      <c r="A13548" s="1">
        <v>45187</v>
      </c>
      <c r="B13548">
        <v>2023</v>
      </c>
      <c r="C13548">
        <f>_xlfn.MAXIFS(Table1[ScheduleWeekWritten],Table1[ScheduleSeason],Table1[[#This Row],[ScheduleSeason]])</f>
        <v>18</v>
      </c>
      <c r="D13548">
        <v>2</v>
      </c>
      <c r="E13548" cm="1">
        <f t="array" ref="E13548">_xlfn.XLOOKUP(Table1[[#This Row],[ScheduleWeekWritten]],Table3[Game],100+Table3[Increase],Table1[[#This Row],[ScheduleWeekWritten]])</f>
        <v>2</v>
      </c>
      <c r="F13548" t="b">
        <v>0</v>
      </c>
      <c r="G13548" t="s">
        <v>152</v>
      </c>
      <c r="H13548">
        <v>17</v>
      </c>
      <c r="I13548">
        <v>20</v>
      </c>
      <c r="J13548" t="s">
        <v>95</v>
      </c>
      <c r="K13548" t="s">
        <v>98</v>
      </c>
      <c r="L13548" t="str">
        <f>_xlfn.XLOOKUP(Table1[[#This Row],[TeamFavoriteID]],Table2[team_id],Table2[team_name],_xlfn.XLOOKUP(Table1[[#This Row],[TeamFavoriteID]],Table2[team_id_pfr],Table2[team_name],"Even"))</f>
        <v>New Orleans Saints</v>
      </c>
      <c r="M13548">
        <v>-3</v>
      </c>
      <c r="N13548">
        <f>IF(Table1[[#This Row],[TeamFavorite]]=Table1[[#This Row],[TeamHome]],Table1[[#This Row],[ScoreAway]]-Table1[[#This Row],[ScoreHome]],Table1[[#This Row],[ScoreHome]]-Table1[[#This Row],[ScoreAway]])</f>
        <v>-3</v>
      </c>
      <c r="O13548">
        <f>IF(Table1[[#This Row],[SpreadActual]]&lt;Table1[[#This Row],[SpreadFavorite]],1,0)</f>
        <v>0</v>
      </c>
      <c r="P13548">
        <v>39.5</v>
      </c>
      <c r="Q13548" t="s">
        <v>160</v>
      </c>
      <c r="R13548" t="b">
        <v>0</v>
      </c>
    </row>
    <row r="13549" spans="1:22" x14ac:dyDescent="0.2">
      <c r="A13549" s="1">
        <v>45187</v>
      </c>
      <c r="B13549">
        <v>2023</v>
      </c>
      <c r="C13549">
        <f>_xlfn.MAXIFS(Table1[ScheduleWeekWritten],Table1[ScheduleSeason],Table1[[#This Row],[ScheduleSeason]])</f>
        <v>18</v>
      </c>
      <c r="D13549">
        <v>2</v>
      </c>
      <c r="E13549" cm="1">
        <f t="array" ref="E13549">_xlfn.XLOOKUP(Table1[[#This Row],[ScheduleWeekWritten]],Table3[Game],100+Table3[Increase],Table1[[#This Row],[ScheduleWeekWritten]])</f>
        <v>2</v>
      </c>
      <c r="F13549" t="b">
        <v>0</v>
      </c>
      <c r="G13549" t="s">
        <v>49</v>
      </c>
      <c r="H13549">
        <v>26</v>
      </c>
      <c r="I13549">
        <v>22</v>
      </c>
      <c r="J13549" t="s">
        <v>62</v>
      </c>
      <c r="K13549" t="s">
        <v>63</v>
      </c>
      <c r="L13549" t="str">
        <f>_xlfn.XLOOKUP(Table1[[#This Row],[TeamFavoriteID]],Table2[team_id],Table2[team_name],_xlfn.XLOOKUP(Table1[[#This Row],[TeamFavoriteID]],Table2[team_id_pfr],Table2[team_name],"Even"))</f>
        <v>Cleveland Browns</v>
      </c>
      <c r="M13549">
        <v>-2</v>
      </c>
      <c r="N13549">
        <f>IF(Table1[[#This Row],[TeamFavorite]]=Table1[[#This Row],[TeamHome]],Table1[[#This Row],[ScoreAway]]-Table1[[#This Row],[ScoreHome]],Table1[[#This Row],[ScoreHome]]-Table1[[#This Row],[ScoreAway]])</f>
        <v>4</v>
      </c>
      <c r="O13549">
        <f>IF(Table1[[#This Row],[SpreadActual]]&lt;Table1[[#This Row],[SpreadFavorite]],1,0)</f>
        <v>0</v>
      </c>
      <c r="P13549">
        <v>38</v>
      </c>
      <c r="Q13549" t="s">
        <v>229</v>
      </c>
      <c r="R13549" t="b">
        <v>0</v>
      </c>
    </row>
    <row r="13550" spans="1:22" x14ac:dyDescent="0.2">
      <c r="A13550" s="1">
        <v>45190</v>
      </c>
      <c r="B13550">
        <v>2023</v>
      </c>
      <c r="C13550">
        <f>_xlfn.MAXIFS(Table1[ScheduleWeekWritten],Table1[ScheduleSeason],Table1[[#This Row],[ScheduleSeason]])</f>
        <v>18</v>
      </c>
      <c r="D13550">
        <v>3</v>
      </c>
      <c r="E13550" cm="1">
        <f t="array" ref="E13550">_xlfn.XLOOKUP(Table1[[#This Row],[ScheduleWeekWritten]],Table3[Game],100+Table3[Increase],Table1[[#This Row],[ScheduleWeekWritten]])</f>
        <v>3</v>
      </c>
      <c r="F13550" t="b">
        <v>0</v>
      </c>
      <c r="G13550" t="s">
        <v>53</v>
      </c>
      <c r="H13550">
        <v>30</v>
      </c>
      <c r="I13550">
        <v>12</v>
      </c>
      <c r="J13550" t="s">
        <v>50</v>
      </c>
      <c r="K13550" t="s">
        <v>87</v>
      </c>
      <c r="L13550" t="str">
        <f>_xlfn.XLOOKUP(Table1[[#This Row],[TeamFavoriteID]],Table2[team_id],Table2[team_name],_xlfn.XLOOKUP(Table1[[#This Row],[TeamFavoriteID]],Table2[team_id_pfr],Table2[team_name],"Even"))</f>
        <v>San Francisco 49ers</v>
      </c>
      <c r="M13550">
        <v>-10</v>
      </c>
      <c r="N13550">
        <f>IF(Table1[[#This Row],[TeamFavorite]]=Table1[[#This Row],[TeamHome]],Table1[[#This Row],[ScoreAway]]-Table1[[#This Row],[ScoreHome]],Table1[[#This Row],[ScoreHome]]-Table1[[#This Row],[ScoreAway]])</f>
        <v>-18</v>
      </c>
      <c r="O13550">
        <f>IF(Table1[[#This Row],[SpreadActual]]&lt;Table1[[#This Row],[SpreadFavorite]],1,0)</f>
        <v>1</v>
      </c>
      <c r="P13550">
        <v>44</v>
      </c>
      <c r="Q13550" t="s">
        <v>203</v>
      </c>
      <c r="R13550" t="b">
        <v>0</v>
      </c>
    </row>
    <row r="13551" spans="1:22" x14ac:dyDescent="0.2">
      <c r="A13551" s="1">
        <v>45193</v>
      </c>
      <c r="B13551">
        <v>2023</v>
      </c>
      <c r="C13551">
        <f>_xlfn.MAXIFS(Table1[ScheduleWeekWritten],Table1[ScheduleSeason],Table1[[#This Row],[ScheduleSeason]])</f>
        <v>18</v>
      </c>
      <c r="D13551">
        <v>3</v>
      </c>
      <c r="E13551" cm="1">
        <f t="array" ref="E13551">_xlfn.XLOOKUP(Table1[[#This Row],[ScheduleWeekWritten]],Table3[Game],100+Table3[Increase],Table1[[#This Row],[ScheduleWeekWritten]])</f>
        <v>3</v>
      </c>
      <c r="F13551" t="b">
        <v>0</v>
      </c>
      <c r="G13551" t="s">
        <v>149</v>
      </c>
      <c r="H13551">
        <v>28</v>
      </c>
      <c r="I13551">
        <v>16</v>
      </c>
      <c r="J13551" t="s">
        <v>67</v>
      </c>
      <c r="K13551" t="s">
        <v>68</v>
      </c>
      <c r="L13551" t="str">
        <f>_xlfn.XLOOKUP(Table1[[#This Row],[TeamFavoriteID]],Table2[team_id],Table2[team_name],_xlfn.XLOOKUP(Table1[[#This Row],[TeamFavoriteID]],Table2[team_id_pfr],Table2[team_name],"Even"))</f>
        <v>Dallas Cowboys</v>
      </c>
      <c r="M13551">
        <v>-13</v>
      </c>
      <c r="N13551">
        <f>IF(Table1[[#This Row],[TeamFavorite]]=Table1[[#This Row],[TeamHome]],Table1[[#This Row],[ScoreAway]]-Table1[[#This Row],[ScoreHome]],Table1[[#This Row],[ScoreHome]]-Table1[[#This Row],[ScoreAway]])</f>
        <v>12</v>
      </c>
      <c r="O13551">
        <f>IF(Table1[[#This Row],[SpreadActual]]&lt;Table1[[#This Row],[SpreadFavorite]],1,0)</f>
        <v>0</v>
      </c>
      <c r="P13551">
        <v>43</v>
      </c>
      <c r="Q13551" t="s">
        <v>221</v>
      </c>
      <c r="R13551" t="b">
        <v>0</v>
      </c>
      <c r="S13551">
        <v>72</v>
      </c>
      <c r="T13551">
        <v>0</v>
      </c>
      <c r="V13551" t="s">
        <v>103</v>
      </c>
    </row>
    <row r="13552" spans="1:22" x14ac:dyDescent="0.2">
      <c r="A13552" s="1">
        <v>45193</v>
      </c>
      <c r="B13552">
        <v>2023</v>
      </c>
      <c r="C13552">
        <f>_xlfn.MAXIFS(Table1[ScheduleWeekWritten],Table1[ScheduleSeason],Table1[[#This Row],[ScheduleSeason]])</f>
        <v>18</v>
      </c>
      <c r="D13552">
        <v>3</v>
      </c>
      <c r="E13552" cm="1">
        <f t="array" ref="E13552">_xlfn.XLOOKUP(Table1[[#This Row],[ScheduleWeekWritten]],Table3[Game],100+Table3[Increase],Table1[[#This Row],[ScheduleWeekWritten]])</f>
        <v>3</v>
      </c>
      <c r="F13552" t="b">
        <v>0</v>
      </c>
      <c r="G13552" t="s">
        <v>158</v>
      </c>
      <c r="H13552">
        <v>19</v>
      </c>
      <c r="I13552">
        <v>22</v>
      </c>
      <c r="J13552" t="s">
        <v>140</v>
      </c>
      <c r="K13552" t="s">
        <v>159</v>
      </c>
      <c r="L13552" t="str">
        <f>_xlfn.XLOOKUP(Table1[[#This Row],[TeamFavoriteID]],Table2[team_id],Table2[team_name],_xlfn.XLOOKUP(Table1[[#This Row],[TeamFavoriteID]],Table2[team_id_pfr],Table2[team_name],"Even"))</f>
        <v>Baltimore Ravens</v>
      </c>
      <c r="M13552">
        <v>-8</v>
      </c>
      <c r="N13552">
        <f>IF(Table1[[#This Row],[TeamFavorite]]=Table1[[#This Row],[TeamHome]],Table1[[#This Row],[ScoreAway]]-Table1[[#This Row],[ScoreHome]],Table1[[#This Row],[ScoreHome]]-Table1[[#This Row],[ScoreAway]])</f>
        <v>3</v>
      </c>
      <c r="O13552">
        <f>IF(Table1[[#This Row],[SpreadActual]]&lt;Table1[[#This Row],[SpreadFavorite]],1,0)</f>
        <v>0</v>
      </c>
      <c r="P13552">
        <v>43</v>
      </c>
      <c r="Q13552" t="s">
        <v>166</v>
      </c>
      <c r="R13552" t="b">
        <v>0</v>
      </c>
    </row>
    <row r="13553" spans="1:22" x14ac:dyDescent="0.2">
      <c r="A13553" s="1">
        <v>45193</v>
      </c>
      <c r="B13553">
        <v>2023</v>
      </c>
      <c r="C13553">
        <f>_xlfn.MAXIFS(Table1[ScheduleWeekWritten],Table1[ScheduleSeason],Table1[[#This Row],[ScheduleSeason]])</f>
        <v>18</v>
      </c>
      <c r="D13553">
        <v>3</v>
      </c>
      <c r="E13553" cm="1">
        <f t="array" ref="E13553">_xlfn.XLOOKUP(Table1[[#This Row],[ScheduleWeekWritten]],Table3[Game],100+Table3[Increase],Table1[[#This Row],[ScheduleWeekWritten]])</f>
        <v>3</v>
      </c>
      <c r="F13553" t="b">
        <v>0</v>
      </c>
      <c r="G13553" t="s">
        <v>62</v>
      </c>
      <c r="H13553">
        <v>27</v>
      </c>
      <c r="I13553">
        <v>3</v>
      </c>
      <c r="J13553" t="s">
        <v>171</v>
      </c>
      <c r="K13553" t="s">
        <v>63</v>
      </c>
      <c r="L13553" t="str">
        <f>_xlfn.XLOOKUP(Table1[[#This Row],[TeamFavoriteID]],Table2[team_id],Table2[team_name],_xlfn.XLOOKUP(Table1[[#This Row],[TeamFavoriteID]],Table2[team_id_pfr],Table2[team_name],"Even"))</f>
        <v>Cleveland Browns</v>
      </c>
      <c r="M13553">
        <v>-3.5</v>
      </c>
      <c r="N13553">
        <f>IF(Table1[[#This Row],[TeamFavorite]]=Table1[[#This Row],[TeamHome]],Table1[[#This Row],[ScoreAway]]-Table1[[#This Row],[ScoreHome]],Table1[[#This Row],[ScoreHome]]-Table1[[#This Row],[ScoreAway]])</f>
        <v>-24</v>
      </c>
      <c r="O13553">
        <f>IF(Table1[[#This Row],[SpreadActual]]&lt;Table1[[#This Row],[SpreadFavorite]],1,0)</f>
        <v>1</v>
      </c>
      <c r="P13553">
        <v>38.5</v>
      </c>
      <c r="Q13553" t="s">
        <v>170</v>
      </c>
      <c r="R13553" t="b">
        <v>0</v>
      </c>
    </row>
    <row r="13554" spans="1:22" x14ac:dyDescent="0.2">
      <c r="A13554" s="1">
        <v>45193</v>
      </c>
      <c r="B13554">
        <v>2023</v>
      </c>
      <c r="C13554">
        <f>_xlfn.MAXIFS(Table1[ScheduleWeekWritten],Table1[ScheduleSeason],Table1[[#This Row],[ScheduleSeason]])</f>
        <v>18</v>
      </c>
      <c r="D13554">
        <v>3</v>
      </c>
      <c r="E13554" cm="1">
        <f t="array" ref="E13554">_xlfn.XLOOKUP(Table1[[#This Row],[ScheduleWeekWritten]],Table3[Game],100+Table3[Increase],Table1[[#This Row],[ScheduleWeekWritten]])</f>
        <v>3</v>
      </c>
      <c r="F13554" t="b">
        <v>0</v>
      </c>
      <c r="G13554" t="s">
        <v>45</v>
      </c>
      <c r="H13554">
        <v>20</v>
      </c>
      <c r="I13554">
        <v>6</v>
      </c>
      <c r="J13554" t="s">
        <v>38</v>
      </c>
      <c r="K13554" t="s">
        <v>79</v>
      </c>
      <c r="L13554" t="str">
        <f>_xlfn.XLOOKUP(Table1[[#This Row],[TeamFavoriteID]],Table2[team_id],Table2[team_name],_xlfn.XLOOKUP(Table1[[#This Row],[TeamFavoriteID]],Table2[team_id_pfr],Table2[team_name],"Even"))</f>
        <v>Detroit Lions</v>
      </c>
      <c r="M13554">
        <v>-3</v>
      </c>
      <c r="N13554">
        <f>IF(Table1[[#This Row],[TeamFavorite]]=Table1[[#This Row],[TeamHome]],Table1[[#This Row],[ScoreAway]]-Table1[[#This Row],[ScoreHome]],Table1[[#This Row],[ScoreHome]]-Table1[[#This Row],[ScoreAway]])</f>
        <v>-14</v>
      </c>
      <c r="O13554">
        <f>IF(Table1[[#This Row],[SpreadActual]]&lt;Table1[[#This Row],[SpreadFavorite]],1,0)</f>
        <v>1</v>
      </c>
      <c r="P13554">
        <v>46</v>
      </c>
      <c r="Q13554" t="s">
        <v>181</v>
      </c>
      <c r="R13554" t="b">
        <v>0</v>
      </c>
      <c r="S13554">
        <v>72</v>
      </c>
      <c r="T13554">
        <v>0</v>
      </c>
      <c r="V13554" t="s">
        <v>103</v>
      </c>
    </row>
    <row r="13555" spans="1:22" x14ac:dyDescent="0.2">
      <c r="A13555" s="1">
        <v>45193</v>
      </c>
      <c r="B13555">
        <v>2023</v>
      </c>
      <c r="C13555">
        <f>_xlfn.MAXIFS(Table1[ScheduleWeekWritten],Table1[ScheduleSeason],Table1[[#This Row],[ScheduleSeason]])</f>
        <v>18</v>
      </c>
      <c r="D13555">
        <v>3</v>
      </c>
      <c r="E13555" cm="1">
        <f t="array" ref="E13555">_xlfn.XLOOKUP(Table1[[#This Row],[ScheduleWeekWritten]],Table3[Game],100+Table3[Increase],Table1[[#This Row],[ScheduleWeekWritten]])</f>
        <v>3</v>
      </c>
      <c r="F13555" t="b">
        <v>0</v>
      </c>
      <c r="G13555" t="s">
        <v>33</v>
      </c>
      <c r="H13555">
        <v>18</v>
      </c>
      <c r="I13555">
        <v>17</v>
      </c>
      <c r="J13555" t="s">
        <v>95</v>
      </c>
      <c r="K13555" t="s">
        <v>35</v>
      </c>
      <c r="L13555" t="str">
        <f>_xlfn.XLOOKUP(Table1[[#This Row],[TeamFavoriteID]],Table2[team_id],Table2[team_name],_xlfn.XLOOKUP(Table1[[#This Row],[TeamFavoriteID]],Table2[team_id_pfr],Table2[team_name],"Even"))</f>
        <v>Green Bay Packers</v>
      </c>
      <c r="M13555">
        <v>-1</v>
      </c>
      <c r="N13555">
        <f>IF(Table1[[#This Row],[TeamFavorite]]=Table1[[#This Row],[TeamHome]],Table1[[#This Row],[ScoreAway]]-Table1[[#This Row],[ScoreHome]],Table1[[#This Row],[ScoreHome]]-Table1[[#This Row],[ScoreAway]])</f>
        <v>-1</v>
      </c>
      <c r="O13555">
        <f>IF(Table1[[#This Row],[SpreadActual]]&lt;Table1[[#This Row],[SpreadFavorite]],1,0)</f>
        <v>0</v>
      </c>
      <c r="P13555">
        <v>42</v>
      </c>
      <c r="Q13555" t="s">
        <v>82</v>
      </c>
      <c r="R13555" t="b">
        <v>0</v>
      </c>
    </row>
    <row r="13556" spans="1:22" x14ac:dyDescent="0.2">
      <c r="A13556" s="1">
        <v>45193</v>
      </c>
      <c r="B13556">
        <v>2023</v>
      </c>
      <c r="C13556">
        <f>_xlfn.MAXIFS(Table1[ScheduleWeekWritten],Table1[ScheduleSeason],Table1[[#This Row],[ScheduleSeason]])</f>
        <v>18</v>
      </c>
      <c r="D13556">
        <v>3</v>
      </c>
      <c r="E13556" cm="1">
        <f t="array" ref="E13556">_xlfn.XLOOKUP(Table1[[#This Row],[ScheduleWeekWritten]],Table3[Game],100+Table3[Increase],Table1[[#This Row],[ScheduleWeekWritten]])</f>
        <v>3</v>
      </c>
      <c r="F13556" t="b">
        <v>0</v>
      </c>
      <c r="G13556" t="s">
        <v>154</v>
      </c>
      <c r="H13556">
        <v>17</v>
      </c>
      <c r="I13556">
        <v>37</v>
      </c>
      <c r="J13556" t="s">
        <v>177</v>
      </c>
      <c r="K13556" t="s">
        <v>161</v>
      </c>
      <c r="L13556" t="str">
        <f>_xlfn.XLOOKUP(Table1[[#This Row],[TeamFavoriteID]],Table2[team_id],Table2[team_name],_xlfn.XLOOKUP(Table1[[#This Row],[TeamFavoriteID]],Table2[team_id_pfr],Table2[team_name],"Even"))</f>
        <v>Jacksonville Jaguars</v>
      </c>
      <c r="M13556">
        <v>-7.5</v>
      </c>
      <c r="N13556">
        <f>IF(Table1[[#This Row],[TeamFavorite]]=Table1[[#This Row],[TeamHome]],Table1[[#This Row],[ScoreAway]]-Table1[[#This Row],[ScoreHome]],Table1[[#This Row],[ScoreHome]]-Table1[[#This Row],[ScoreAway]])</f>
        <v>20</v>
      </c>
      <c r="O13556">
        <f>IF(Table1[[#This Row],[SpreadActual]]&lt;Table1[[#This Row],[SpreadFavorite]],1,0)</f>
        <v>0</v>
      </c>
      <c r="P13556">
        <v>43.5</v>
      </c>
      <c r="Q13556" t="s">
        <v>214</v>
      </c>
      <c r="R13556" t="b">
        <v>0</v>
      </c>
    </row>
    <row r="13557" spans="1:22" x14ac:dyDescent="0.2">
      <c r="A13557" s="1">
        <v>45193</v>
      </c>
      <c r="B13557">
        <v>2023</v>
      </c>
      <c r="C13557">
        <f>_xlfn.MAXIFS(Table1[ScheduleWeekWritten],Table1[ScheduleSeason],Table1[[#This Row],[ScheduleSeason]])</f>
        <v>18</v>
      </c>
      <c r="D13557">
        <v>3</v>
      </c>
      <c r="E13557" cm="1">
        <f t="array" ref="E13557">_xlfn.XLOOKUP(Table1[[#This Row],[ScheduleWeekWritten]],Table3[Game],100+Table3[Increase],Table1[[#This Row],[ScheduleWeekWritten]])</f>
        <v>3</v>
      </c>
      <c r="F13557" t="b">
        <v>0</v>
      </c>
      <c r="G13557" t="s">
        <v>42</v>
      </c>
      <c r="H13557">
        <v>41</v>
      </c>
      <c r="I13557">
        <v>10</v>
      </c>
      <c r="J13557" t="s">
        <v>46</v>
      </c>
      <c r="K13557" t="s">
        <v>75</v>
      </c>
      <c r="L13557" t="str">
        <f>_xlfn.XLOOKUP(Table1[[#This Row],[TeamFavoriteID]],Table2[team_id],Table2[team_name],_xlfn.XLOOKUP(Table1[[#This Row],[TeamFavoriteID]],Table2[team_id_pfr],Table2[team_name],"Even"))</f>
        <v>Kansas City Chiefs</v>
      </c>
      <c r="M13557">
        <v>-12.5</v>
      </c>
      <c r="N13557">
        <f>IF(Table1[[#This Row],[TeamFavorite]]=Table1[[#This Row],[TeamHome]],Table1[[#This Row],[ScoreAway]]-Table1[[#This Row],[ScoreHome]],Table1[[#This Row],[ScoreHome]]-Table1[[#This Row],[ScoreAway]])</f>
        <v>-31</v>
      </c>
      <c r="O13557">
        <f>IF(Table1[[#This Row],[SpreadActual]]&lt;Table1[[#This Row],[SpreadFavorite]],1,0)</f>
        <v>1</v>
      </c>
      <c r="P13557">
        <v>48</v>
      </c>
      <c r="Q13557" t="s">
        <v>228</v>
      </c>
      <c r="R13557" t="b">
        <v>0</v>
      </c>
    </row>
    <row r="13558" spans="1:22" x14ac:dyDescent="0.2">
      <c r="A13558" s="1">
        <v>45193</v>
      </c>
      <c r="B13558">
        <v>2023</v>
      </c>
      <c r="C13558">
        <f>_xlfn.MAXIFS(Table1[ScheduleWeekWritten],Table1[ScheduleSeason],Table1[[#This Row],[ScheduleSeason]])</f>
        <v>18</v>
      </c>
      <c r="D13558">
        <v>3</v>
      </c>
      <c r="E13558" cm="1">
        <f t="array" ref="E13558">_xlfn.XLOOKUP(Table1[[#This Row],[ScheduleWeekWritten]],Table3[Game],100+Table3[Increase],Table1[[#This Row],[ScheduleWeekWritten]])</f>
        <v>3</v>
      </c>
      <c r="F13558" t="b">
        <v>0</v>
      </c>
      <c r="G13558" t="s">
        <v>217</v>
      </c>
      <c r="H13558">
        <v>18</v>
      </c>
      <c r="I13558">
        <v>23</v>
      </c>
      <c r="J13558" t="s">
        <v>49</v>
      </c>
      <c r="K13558" t="s">
        <v>21</v>
      </c>
      <c r="L13558" t="str">
        <f>_xlfn.XLOOKUP(Table1[[#This Row],[TeamFavoriteID]],Table2[team_id],Table2[team_name],_xlfn.XLOOKUP(Table1[[#This Row],[TeamFavoriteID]],Table2[team_id_pfr],Table2[team_name],"Even"))</f>
        <v>Las Vegas Raiders</v>
      </c>
      <c r="M13558">
        <v>-2.5</v>
      </c>
      <c r="N13558">
        <f>IF(Table1[[#This Row],[TeamFavorite]]=Table1[[#This Row],[TeamHome]],Table1[[#This Row],[ScoreAway]]-Table1[[#This Row],[ScoreHome]],Table1[[#This Row],[ScoreHome]]-Table1[[#This Row],[ScoreAway]])</f>
        <v>5</v>
      </c>
      <c r="O13558">
        <f>IF(Table1[[#This Row],[SpreadActual]]&lt;Table1[[#This Row],[SpreadFavorite]],1,0)</f>
        <v>0</v>
      </c>
      <c r="P13558">
        <v>43</v>
      </c>
      <c r="Q13558" t="s">
        <v>220</v>
      </c>
      <c r="R13558" t="b">
        <v>0</v>
      </c>
      <c r="S13558">
        <v>72</v>
      </c>
      <c r="T13558">
        <v>0</v>
      </c>
      <c r="V13558" t="s">
        <v>103</v>
      </c>
    </row>
    <row r="13559" spans="1:22" x14ac:dyDescent="0.2">
      <c r="A13559" s="1">
        <v>45193</v>
      </c>
      <c r="B13559">
        <v>2023</v>
      </c>
      <c r="C13559">
        <f>_xlfn.MAXIFS(Table1[ScheduleWeekWritten],Table1[ScheduleSeason],Table1[[#This Row],[ScheduleSeason]])</f>
        <v>18</v>
      </c>
      <c r="D13559">
        <v>3</v>
      </c>
      <c r="E13559" cm="1">
        <f t="array" ref="E13559">_xlfn.XLOOKUP(Table1[[#This Row],[ScheduleWeekWritten]],Table3[Game],100+Table3[Increase],Table1[[#This Row],[ScheduleWeekWritten]])</f>
        <v>3</v>
      </c>
      <c r="F13559" t="b">
        <v>0</v>
      </c>
      <c r="G13559" t="s">
        <v>19</v>
      </c>
      <c r="H13559">
        <v>70</v>
      </c>
      <c r="I13559">
        <v>20</v>
      </c>
      <c r="J13559" t="s">
        <v>24</v>
      </c>
      <c r="K13559" t="s">
        <v>91</v>
      </c>
      <c r="L13559" t="str">
        <f>_xlfn.XLOOKUP(Table1[[#This Row],[TeamFavoriteID]],Table2[team_id],Table2[team_name],_xlfn.XLOOKUP(Table1[[#This Row],[TeamFavoriteID]],Table2[team_id_pfr],Table2[team_name],"Even"))</f>
        <v>Miami Dolphins</v>
      </c>
      <c r="M13559">
        <v>-6</v>
      </c>
      <c r="N13559">
        <f>IF(Table1[[#This Row],[TeamFavorite]]=Table1[[#This Row],[TeamHome]],Table1[[#This Row],[ScoreAway]]-Table1[[#This Row],[ScoreHome]],Table1[[#This Row],[ScoreHome]]-Table1[[#This Row],[ScoreAway]])</f>
        <v>-50</v>
      </c>
      <c r="O13559">
        <f>IF(Table1[[#This Row],[SpreadActual]]&lt;Table1[[#This Row],[SpreadFavorite]],1,0)</f>
        <v>1</v>
      </c>
      <c r="P13559">
        <v>47</v>
      </c>
      <c r="Q13559" t="s">
        <v>212</v>
      </c>
      <c r="R13559" t="b">
        <v>0</v>
      </c>
    </row>
    <row r="13560" spans="1:22" x14ac:dyDescent="0.2">
      <c r="A13560" s="1">
        <v>45193</v>
      </c>
      <c r="B13560">
        <v>2023</v>
      </c>
      <c r="C13560">
        <f>_xlfn.MAXIFS(Table1[ScheduleWeekWritten],Table1[ScheduleSeason],Table1[[#This Row],[ScheduleSeason]])</f>
        <v>18</v>
      </c>
      <c r="D13560">
        <v>3</v>
      </c>
      <c r="E13560" cm="1">
        <f t="array" ref="E13560">_xlfn.XLOOKUP(Table1[[#This Row],[ScheduleWeekWritten]],Table3[Game],100+Table3[Increase],Table1[[#This Row],[ScheduleWeekWritten]])</f>
        <v>3</v>
      </c>
      <c r="F13560" t="b">
        <v>0</v>
      </c>
      <c r="G13560" t="s">
        <v>54</v>
      </c>
      <c r="H13560">
        <v>24</v>
      </c>
      <c r="I13560">
        <v>28</v>
      </c>
      <c r="J13560" t="s">
        <v>210</v>
      </c>
      <c r="K13560" t="s">
        <v>55</v>
      </c>
      <c r="L13560" t="str">
        <f>_xlfn.XLOOKUP(Table1[[#This Row],[TeamFavoriteID]],Table2[team_id],Table2[team_name],_xlfn.XLOOKUP(Table1[[#This Row],[TeamFavoriteID]],Table2[team_id_pfr],Table2[team_name],"Even"))</f>
        <v>Minnesota Vikings</v>
      </c>
      <c r="M13560">
        <v>-1</v>
      </c>
      <c r="N13560">
        <f>IF(Table1[[#This Row],[TeamFavorite]]=Table1[[#This Row],[TeamHome]],Table1[[#This Row],[ScoreAway]]-Table1[[#This Row],[ScoreHome]],Table1[[#This Row],[ScoreHome]]-Table1[[#This Row],[ScoreAway]])</f>
        <v>4</v>
      </c>
      <c r="O13560">
        <f>IF(Table1[[#This Row],[SpreadActual]]&lt;Table1[[#This Row],[SpreadFavorite]],1,0)</f>
        <v>0</v>
      </c>
      <c r="P13560">
        <v>54</v>
      </c>
      <c r="Q13560" t="s">
        <v>205</v>
      </c>
      <c r="R13560" t="b">
        <v>0</v>
      </c>
      <c r="S13560">
        <v>72</v>
      </c>
      <c r="T13560">
        <v>0</v>
      </c>
      <c r="V13560" t="s">
        <v>103</v>
      </c>
    </row>
    <row r="13561" spans="1:22" x14ac:dyDescent="0.2">
      <c r="A13561" s="1">
        <v>45193</v>
      </c>
      <c r="B13561">
        <v>2023</v>
      </c>
      <c r="C13561">
        <f>_xlfn.MAXIFS(Table1[ScheduleWeekWritten],Table1[ScheduleSeason],Table1[[#This Row],[ScheduleSeason]])</f>
        <v>18</v>
      </c>
      <c r="D13561">
        <v>3</v>
      </c>
      <c r="E13561" cm="1">
        <f t="array" ref="E13561">_xlfn.XLOOKUP(Table1[[#This Row],[ScheduleWeekWritten]],Table3[Game],100+Table3[Increase],Table1[[#This Row],[ScheduleWeekWritten]])</f>
        <v>3</v>
      </c>
      <c r="F13561" t="b">
        <v>0</v>
      </c>
      <c r="G13561" t="s">
        <v>31</v>
      </c>
      <c r="H13561">
        <v>10</v>
      </c>
      <c r="I13561">
        <v>15</v>
      </c>
      <c r="J13561" t="s">
        <v>115</v>
      </c>
      <c r="K13561" t="s">
        <v>70</v>
      </c>
      <c r="L13561" t="str">
        <f>_xlfn.XLOOKUP(Table1[[#This Row],[TeamFavoriteID]],Table2[team_id],Table2[team_name],_xlfn.XLOOKUP(Table1[[#This Row],[TeamFavoriteID]],Table2[team_id_pfr],Table2[team_name],"Even"))</f>
        <v>Boston Patriots</v>
      </c>
      <c r="M13561">
        <v>-2.5</v>
      </c>
      <c r="N13561">
        <f>IF(Table1[[#This Row],[TeamFavorite]]=Table1[[#This Row],[TeamHome]],Table1[[#This Row],[ScoreAway]]-Table1[[#This Row],[ScoreHome]],Table1[[#This Row],[ScoreHome]]-Table1[[#This Row],[ScoreAway]])</f>
        <v>-5</v>
      </c>
      <c r="O13561">
        <f>IF(Table1[[#This Row],[SpreadActual]]&lt;Table1[[#This Row],[SpreadFavorite]],1,0)</f>
        <v>1</v>
      </c>
      <c r="P13561">
        <v>36</v>
      </c>
      <c r="Q13561" t="s">
        <v>197</v>
      </c>
      <c r="R13561" t="b">
        <v>0</v>
      </c>
    </row>
    <row r="13562" spans="1:22" x14ac:dyDescent="0.2">
      <c r="A13562" s="1">
        <v>45193</v>
      </c>
      <c r="B13562">
        <v>2023</v>
      </c>
      <c r="C13562">
        <f>_xlfn.MAXIFS(Table1[ScheduleWeekWritten],Table1[ScheduleSeason],Table1[[#This Row],[ScheduleSeason]])</f>
        <v>18</v>
      </c>
      <c r="D13562">
        <v>3</v>
      </c>
      <c r="E13562" cm="1">
        <f t="array" ref="E13562">_xlfn.XLOOKUP(Table1[[#This Row],[ScheduleWeekWritten]],Table3[Game],100+Table3[Increase],Table1[[#This Row],[ScheduleWeekWritten]])</f>
        <v>3</v>
      </c>
      <c r="F13562" t="b">
        <v>0</v>
      </c>
      <c r="G13562" t="s">
        <v>128</v>
      </c>
      <c r="H13562">
        <v>37</v>
      </c>
      <c r="I13562">
        <v>27</v>
      </c>
      <c r="J13562" t="s">
        <v>152</v>
      </c>
      <c r="K13562" t="s">
        <v>132</v>
      </c>
      <c r="L13562" t="str">
        <f>_xlfn.XLOOKUP(Table1[[#This Row],[TeamFavoriteID]],Table2[team_id],Table2[team_name],_xlfn.XLOOKUP(Table1[[#This Row],[TeamFavoriteID]],Table2[team_id_pfr],Table2[team_name],"Even"))</f>
        <v>Seattle Seahawks</v>
      </c>
      <c r="M13562">
        <v>-5</v>
      </c>
      <c r="N13562">
        <f>IF(Table1[[#This Row],[TeamFavorite]]=Table1[[#This Row],[TeamHome]],Table1[[#This Row],[ScoreAway]]-Table1[[#This Row],[ScoreHome]],Table1[[#This Row],[ScoreHome]]-Table1[[#This Row],[ScoreAway]])</f>
        <v>-10</v>
      </c>
      <c r="O13562">
        <f>IF(Table1[[#This Row],[SpreadActual]]&lt;Table1[[#This Row],[SpreadFavorite]],1,0)</f>
        <v>1</v>
      </c>
      <c r="P13562">
        <v>42</v>
      </c>
      <c r="Q13562" t="s">
        <v>223</v>
      </c>
      <c r="R13562" t="b">
        <v>0</v>
      </c>
    </row>
    <row r="13563" spans="1:22" x14ac:dyDescent="0.2">
      <c r="A13563" s="1">
        <v>45193</v>
      </c>
      <c r="B13563">
        <v>2023</v>
      </c>
      <c r="C13563">
        <f>_xlfn.MAXIFS(Table1[ScheduleWeekWritten],Table1[ScheduleSeason],Table1[[#This Row],[ScheduleSeason]])</f>
        <v>18</v>
      </c>
      <c r="D13563">
        <v>3</v>
      </c>
      <c r="E13563" cm="1">
        <f t="array" ref="E13563">_xlfn.XLOOKUP(Table1[[#This Row],[ScheduleWeekWritten]],Table3[Game],100+Table3[Increase],Table1[[#This Row],[ScheduleWeekWritten]])</f>
        <v>3</v>
      </c>
      <c r="F13563" t="b">
        <v>0</v>
      </c>
      <c r="G13563" t="s">
        <v>227</v>
      </c>
      <c r="H13563">
        <v>3</v>
      </c>
      <c r="I13563">
        <v>37</v>
      </c>
      <c r="J13563" t="s">
        <v>28</v>
      </c>
      <c r="K13563" t="s">
        <v>43</v>
      </c>
      <c r="L13563" t="str">
        <f>_xlfn.XLOOKUP(Table1[[#This Row],[TeamFavoriteID]],Table2[team_id],Table2[team_name],_xlfn.XLOOKUP(Table1[[#This Row],[TeamFavoriteID]],Table2[team_id_pfr],Table2[team_name],"Even"))</f>
        <v>Buffalo Bills</v>
      </c>
      <c r="M13563">
        <v>-6</v>
      </c>
      <c r="N13563">
        <f>IF(Table1[[#This Row],[TeamFavorite]]=Table1[[#This Row],[TeamHome]],Table1[[#This Row],[ScoreAway]]-Table1[[#This Row],[ScoreHome]],Table1[[#This Row],[ScoreHome]]-Table1[[#This Row],[ScoreAway]])</f>
        <v>-34</v>
      </c>
      <c r="O13563">
        <f>IF(Table1[[#This Row],[SpreadActual]]&lt;Table1[[#This Row],[SpreadFavorite]],1,0)</f>
        <v>1</v>
      </c>
      <c r="P13563">
        <v>43</v>
      </c>
      <c r="Q13563" t="s">
        <v>165</v>
      </c>
      <c r="R13563" t="b">
        <v>0</v>
      </c>
    </row>
    <row r="13564" spans="1:22" x14ac:dyDescent="0.2">
      <c r="A13564" s="1">
        <v>45194</v>
      </c>
      <c r="B13564">
        <v>2023</v>
      </c>
      <c r="C13564">
        <f>_xlfn.MAXIFS(Table1[ScheduleWeekWritten],Table1[ScheduleSeason],Table1[[#This Row],[ScheduleSeason]])</f>
        <v>18</v>
      </c>
      <c r="D13564">
        <v>3</v>
      </c>
      <c r="E13564" cm="1">
        <f t="array" ref="E13564">_xlfn.XLOOKUP(Table1[[#This Row],[ScheduleWeekWritten]],Table3[Game],100+Table3[Increase],Table1[[#This Row],[ScheduleWeekWritten]])</f>
        <v>3</v>
      </c>
      <c r="F13564" t="b">
        <v>0</v>
      </c>
      <c r="G13564" t="s">
        <v>101</v>
      </c>
      <c r="H13564">
        <v>19</v>
      </c>
      <c r="I13564">
        <v>16</v>
      </c>
      <c r="J13564" t="s">
        <v>39</v>
      </c>
      <c r="K13564" t="s">
        <v>104</v>
      </c>
      <c r="L13564" t="str">
        <f>_xlfn.XLOOKUP(Table1[[#This Row],[TeamFavoriteID]],Table2[team_id],Table2[team_name],_xlfn.XLOOKUP(Table1[[#This Row],[TeamFavoriteID]],Table2[team_id_pfr],Table2[team_name],"Even"))</f>
        <v>Cincinnati Bengals</v>
      </c>
      <c r="M13564">
        <v>-2</v>
      </c>
      <c r="N13564">
        <f>IF(Table1[[#This Row],[TeamFavorite]]=Table1[[#This Row],[TeamHome]],Table1[[#This Row],[ScoreAway]]-Table1[[#This Row],[ScoreHome]],Table1[[#This Row],[ScoreHome]]-Table1[[#This Row],[ScoreAway]])</f>
        <v>-3</v>
      </c>
      <c r="O13564">
        <f>IF(Table1[[#This Row],[SpreadActual]]&lt;Table1[[#This Row],[SpreadFavorite]],1,0)</f>
        <v>1</v>
      </c>
      <c r="P13564">
        <v>43.5</v>
      </c>
      <c r="Q13564" t="s">
        <v>226</v>
      </c>
      <c r="R13564" t="b">
        <v>0</v>
      </c>
    </row>
    <row r="13565" spans="1:22" x14ac:dyDescent="0.2">
      <c r="A13565" s="1">
        <v>45194</v>
      </c>
      <c r="B13565">
        <v>2023</v>
      </c>
      <c r="C13565">
        <f>_xlfn.MAXIFS(Table1[ScheduleWeekWritten],Table1[ScheduleSeason],Table1[[#This Row],[ScheduleSeason]])</f>
        <v>18</v>
      </c>
      <c r="D13565">
        <v>3</v>
      </c>
      <c r="E13565" cm="1">
        <f t="array" ref="E13565">_xlfn.XLOOKUP(Table1[[#This Row],[ScheduleWeekWritten]],Table3[Game],100+Table3[Increase],Table1[[#This Row],[ScheduleWeekWritten]])</f>
        <v>3</v>
      </c>
      <c r="F13565" t="b">
        <v>0</v>
      </c>
      <c r="G13565" t="s">
        <v>127</v>
      </c>
      <c r="H13565">
        <v>11</v>
      </c>
      <c r="I13565">
        <v>25</v>
      </c>
      <c r="J13565" t="s">
        <v>58</v>
      </c>
      <c r="K13565" t="s">
        <v>77</v>
      </c>
      <c r="L13565" t="str">
        <f>_xlfn.XLOOKUP(Table1[[#This Row],[TeamFavoriteID]],Table2[team_id],Table2[team_name],_xlfn.XLOOKUP(Table1[[#This Row],[TeamFavoriteID]],Table2[team_id_pfr],Table2[team_name],"Even"))</f>
        <v>Philadelphia Eagles</v>
      </c>
      <c r="M13565">
        <v>-5</v>
      </c>
      <c r="N13565">
        <f>IF(Table1[[#This Row],[TeamFavorite]]=Table1[[#This Row],[TeamHome]],Table1[[#This Row],[ScoreAway]]-Table1[[#This Row],[ScoreHome]],Table1[[#This Row],[ScoreHome]]-Table1[[#This Row],[ScoreAway]])</f>
        <v>-14</v>
      </c>
      <c r="O13565">
        <f>IF(Table1[[#This Row],[SpreadActual]]&lt;Table1[[#This Row],[SpreadFavorite]],1,0)</f>
        <v>1</v>
      </c>
      <c r="P13565">
        <v>45</v>
      </c>
      <c r="Q13565" t="s">
        <v>168</v>
      </c>
      <c r="R13565" t="b">
        <v>0</v>
      </c>
    </row>
    <row r="13566" spans="1:22" x14ac:dyDescent="0.2">
      <c r="A13566" s="1">
        <v>45197</v>
      </c>
      <c r="B13566">
        <v>2023</v>
      </c>
      <c r="C13566">
        <f>_xlfn.MAXIFS(Table1[ScheduleWeekWritten],Table1[ScheduleSeason],Table1[[#This Row],[ScheduleSeason]])</f>
        <v>18</v>
      </c>
      <c r="D13566">
        <v>4</v>
      </c>
      <c r="E13566" cm="1">
        <f t="array" ref="E13566">_xlfn.XLOOKUP(Table1[[#This Row],[ScheduleWeekWritten]],Table3[Game],100+Table3[Increase],Table1[[#This Row],[ScheduleWeekWritten]])</f>
        <v>4</v>
      </c>
      <c r="F13566" t="b">
        <v>0</v>
      </c>
      <c r="G13566" t="s">
        <v>33</v>
      </c>
      <c r="H13566">
        <v>20</v>
      </c>
      <c r="I13566">
        <v>34</v>
      </c>
      <c r="J13566" t="s">
        <v>45</v>
      </c>
      <c r="K13566" t="s">
        <v>79</v>
      </c>
      <c r="L13566" t="str">
        <f>_xlfn.XLOOKUP(Table1[[#This Row],[TeamFavoriteID]],Table2[team_id],Table2[team_name],_xlfn.XLOOKUP(Table1[[#This Row],[TeamFavoriteID]],Table2[team_id_pfr],Table2[team_name],"Even"))</f>
        <v>Detroit Lions</v>
      </c>
      <c r="M13566">
        <v>-1.5</v>
      </c>
      <c r="N13566">
        <f>IF(Table1[[#This Row],[TeamFavorite]]=Table1[[#This Row],[TeamHome]],Table1[[#This Row],[ScoreAway]]-Table1[[#This Row],[ScoreHome]],Table1[[#This Row],[ScoreHome]]-Table1[[#This Row],[ScoreAway]])</f>
        <v>-14</v>
      </c>
      <c r="O13566">
        <f>IF(Table1[[#This Row],[SpreadActual]]&lt;Table1[[#This Row],[SpreadFavorite]],1,0)</f>
        <v>1</v>
      </c>
      <c r="P13566">
        <v>46</v>
      </c>
      <c r="Q13566" t="s">
        <v>82</v>
      </c>
      <c r="R13566" t="b">
        <v>0</v>
      </c>
    </row>
    <row r="13567" spans="1:22" x14ac:dyDescent="0.2">
      <c r="A13567" s="1">
        <v>45200</v>
      </c>
      <c r="B13567">
        <v>2023</v>
      </c>
      <c r="C13567">
        <f>_xlfn.MAXIFS(Table1[ScheduleWeekWritten],Table1[ScheduleSeason],Table1[[#This Row],[ScheduleSeason]])</f>
        <v>18</v>
      </c>
      <c r="D13567">
        <v>4</v>
      </c>
      <c r="E13567" cm="1">
        <f t="array" ref="E13567">_xlfn.XLOOKUP(Table1[[#This Row],[ScheduleWeekWritten]],Table3[Game],100+Table3[Increase],Table1[[#This Row],[ScheduleWeekWritten]])</f>
        <v>4</v>
      </c>
      <c r="F13567" t="b">
        <v>0</v>
      </c>
      <c r="G13567" t="s">
        <v>28</v>
      </c>
      <c r="H13567">
        <v>48</v>
      </c>
      <c r="I13567">
        <v>20</v>
      </c>
      <c r="J13567" t="s">
        <v>19</v>
      </c>
      <c r="K13567" t="s">
        <v>43</v>
      </c>
      <c r="L13567" t="str">
        <f>_xlfn.XLOOKUP(Table1[[#This Row],[TeamFavoriteID]],Table2[team_id],Table2[team_name],_xlfn.XLOOKUP(Table1[[#This Row],[TeamFavoriteID]],Table2[team_id_pfr],Table2[team_name],"Even"))</f>
        <v>Buffalo Bills</v>
      </c>
      <c r="M13567">
        <v>-2.5</v>
      </c>
      <c r="N13567">
        <f>IF(Table1[[#This Row],[TeamFavorite]]=Table1[[#This Row],[TeamHome]],Table1[[#This Row],[ScoreAway]]-Table1[[#This Row],[ScoreHome]],Table1[[#This Row],[ScoreHome]]-Table1[[#This Row],[ScoreAway]])</f>
        <v>-28</v>
      </c>
      <c r="O13567">
        <f>IF(Table1[[#This Row],[SpreadActual]]&lt;Table1[[#This Row],[SpreadFavorite]],1,0)</f>
        <v>1</v>
      </c>
      <c r="P13567">
        <v>53.5</v>
      </c>
      <c r="Q13567" t="s">
        <v>222</v>
      </c>
      <c r="R13567" t="b">
        <v>0</v>
      </c>
    </row>
    <row r="13568" spans="1:22" x14ac:dyDescent="0.2">
      <c r="A13568" s="1">
        <v>45200</v>
      </c>
      <c r="B13568">
        <v>2023</v>
      </c>
      <c r="C13568">
        <f>_xlfn.MAXIFS(Table1[ScheduleWeekWritten],Table1[ScheduleSeason],Table1[[#This Row],[ScheduleSeason]])</f>
        <v>18</v>
      </c>
      <c r="D13568">
        <v>4</v>
      </c>
      <c r="E13568" cm="1">
        <f t="array" ref="E13568">_xlfn.XLOOKUP(Table1[[#This Row],[ScheduleWeekWritten]],Table3[Game],100+Table3[Increase],Table1[[#This Row],[ScheduleWeekWritten]])</f>
        <v>4</v>
      </c>
      <c r="F13568" t="b">
        <v>0</v>
      </c>
      <c r="G13568" t="s">
        <v>152</v>
      </c>
      <c r="H13568">
        <v>13</v>
      </c>
      <c r="I13568">
        <v>21</v>
      </c>
      <c r="J13568" t="s">
        <v>54</v>
      </c>
      <c r="K13568" t="s">
        <v>55</v>
      </c>
      <c r="L13568" t="str">
        <f>_xlfn.XLOOKUP(Table1[[#This Row],[TeamFavoriteID]],Table2[team_id],Table2[team_name],_xlfn.XLOOKUP(Table1[[#This Row],[TeamFavoriteID]],Table2[team_id_pfr],Table2[team_name],"Even"))</f>
        <v>Minnesota Vikings</v>
      </c>
      <c r="M13568">
        <v>-4.5</v>
      </c>
      <c r="N13568">
        <f>IF(Table1[[#This Row],[TeamFavorite]]=Table1[[#This Row],[TeamHome]],Table1[[#This Row],[ScoreAway]]-Table1[[#This Row],[ScoreHome]],Table1[[#This Row],[ScoreHome]]-Table1[[#This Row],[ScoreAway]])</f>
        <v>-8</v>
      </c>
      <c r="O13568">
        <f>IF(Table1[[#This Row],[SpreadActual]]&lt;Table1[[#This Row],[SpreadFavorite]],1,0)</f>
        <v>1</v>
      </c>
      <c r="P13568">
        <v>46.5</v>
      </c>
      <c r="Q13568" t="s">
        <v>160</v>
      </c>
      <c r="R13568" t="b">
        <v>0</v>
      </c>
    </row>
    <row r="13569" spans="1:22" x14ac:dyDescent="0.2">
      <c r="A13569" s="1">
        <v>45200</v>
      </c>
      <c r="B13569">
        <v>2023</v>
      </c>
      <c r="C13569">
        <f>_xlfn.MAXIFS(Table1[ScheduleWeekWritten],Table1[ScheduleSeason],Table1[[#This Row],[ScheduleSeason]])</f>
        <v>18</v>
      </c>
      <c r="D13569">
        <v>4</v>
      </c>
      <c r="E13569" cm="1">
        <f t="array" ref="E13569">_xlfn.XLOOKUP(Table1[[#This Row],[ScheduleWeekWritten]],Table3[Game],100+Table3[Increase],Table1[[#This Row],[ScheduleWeekWritten]])</f>
        <v>4</v>
      </c>
      <c r="F13569" t="b">
        <v>0</v>
      </c>
      <c r="G13569" t="s">
        <v>46</v>
      </c>
      <c r="H13569">
        <v>28</v>
      </c>
      <c r="I13569">
        <v>31</v>
      </c>
      <c r="J13569" t="s">
        <v>24</v>
      </c>
      <c r="K13569" t="s">
        <v>88</v>
      </c>
      <c r="L13569" t="str">
        <f>_xlfn.XLOOKUP(Table1[[#This Row],[TeamFavoriteID]],Table2[team_id],Table2[team_name],_xlfn.XLOOKUP(Table1[[#This Row],[TeamFavoriteID]],Table2[team_id_pfr],Table2[team_name],"Even"))</f>
        <v>Denver Broncos</v>
      </c>
      <c r="M13569">
        <v>-3</v>
      </c>
      <c r="N13569">
        <f>IF(Table1[[#This Row],[TeamFavorite]]=Table1[[#This Row],[TeamHome]],Table1[[#This Row],[ScoreAway]]-Table1[[#This Row],[ScoreHome]],Table1[[#This Row],[ScoreHome]]-Table1[[#This Row],[ScoreAway]])</f>
        <v>-3</v>
      </c>
      <c r="O13569">
        <f>IF(Table1[[#This Row],[SpreadActual]]&lt;Table1[[#This Row],[SpreadFavorite]],1,0)</f>
        <v>0</v>
      </c>
      <c r="P13569">
        <v>46.5</v>
      </c>
      <c r="Q13569" t="s">
        <v>114</v>
      </c>
      <c r="R13569" t="b">
        <v>0</v>
      </c>
    </row>
    <row r="13570" spans="1:22" x14ac:dyDescent="0.2">
      <c r="A13570" s="1">
        <v>45200</v>
      </c>
      <c r="B13570">
        <v>2023</v>
      </c>
      <c r="C13570">
        <f>_xlfn.MAXIFS(Table1[ScheduleWeekWritten],Table1[ScheduleSeason],Table1[[#This Row],[ScheduleSeason]])</f>
        <v>18</v>
      </c>
      <c r="D13570">
        <v>4</v>
      </c>
      <c r="E13570" cm="1">
        <f t="array" ref="E13570">_xlfn.XLOOKUP(Table1[[#This Row],[ScheduleWeekWritten]],Table3[Game],100+Table3[Increase],Table1[[#This Row],[ScheduleWeekWritten]])</f>
        <v>4</v>
      </c>
      <c r="F13570" t="b">
        <v>0</v>
      </c>
      <c r="G13570" t="s">
        <v>62</v>
      </c>
      <c r="H13570">
        <v>3</v>
      </c>
      <c r="I13570">
        <v>28</v>
      </c>
      <c r="J13570" t="s">
        <v>158</v>
      </c>
      <c r="K13570" t="s">
        <v>63</v>
      </c>
      <c r="L13570" t="str">
        <f>_xlfn.XLOOKUP(Table1[[#This Row],[TeamFavoriteID]],Table2[team_id],Table2[team_name],_xlfn.XLOOKUP(Table1[[#This Row],[TeamFavoriteID]],Table2[team_id_pfr],Table2[team_name],"Even"))</f>
        <v>Cleveland Browns</v>
      </c>
      <c r="M13570">
        <v>-2.5</v>
      </c>
      <c r="N13570">
        <f>IF(Table1[[#This Row],[TeamFavorite]]=Table1[[#This Row],[TeamHome]],Table1[[#This Row],[ScoreAway]]-Table1[[#This Row],[ScoreHome]],Table1[[#This Row],[ScoreHome]]-Table1[[#This Row],[ScoreAway]])</f>
        <v>25</v>
      </c>
      <c r="O13570">
        <f>IF(Table1[[#This Row],[SpreadActual]]&lt;Table1[[#This Row],[SpreadFavorite]],1,0)</f>
        <v>0</v>
      </c>
      <c r="P13570">
        <v>38.5</v>
      </c>
      <c r="Q13570" t="s">
        <v>170</v>
      </c>
      <c r="R13570" t="b">
        <v>0</v>
      </c>
    </row>
    <row r="13571" spans="1:22" x14ac:dyDescent="0.2">
      <c r="A13571" s="1">
        <v>45200</v>
      </c>
      <c r="B13571">
        <v>2023</v>
      </c>
      <c r="C13571">
        <f>_xlfn.MAXIFS(Table1[ScheduleWeekWritten],Table1[ScheduleSeason],Table1[[#This Row],[ScheduleSeason]])</f>
        <v>18</v>
      </c>
      <c r="D13571">
        <v>4</v>
      </c>
      <c r="E13571" cm="1">
        <f t="array" ref="E13571">_xlfn.XLOOKUP(Table1[[#This Row],[ScheduleWeekWritten]],Table3[Game],100+Table3[Increase],Table1[[#This Row],[ScheduleWeekWritten]])</f>
        <v>4</v>
      </c>
      <c r="F13571" t="b">
        <v>0</v>
      </c>
      <c r="G13571" t="s">
        <v>67</v>
      </c>
      <c r="H13571">
        <v>38</v>
      </c>
      <c r="I13571">
        <v>3</v>
      </c>
      <c r="J13571" t="s">
        <v>115</v>
      </c>
      <c r="K13571" t="s">
        <v>68</v>
      </c>
      <c r="L13571" t="str">
        <f>_xlfn.XLOOKUP(Table1[[#This Row],[TeamFavoriteID]],Table2[team_id],Table2[team_name],_xlfn.XLOOKUP(Table1[[#This Row],[TeamFavoriteID]],Table2[team_id_pfr],Table2[team_name],"Even"))</f>
        <v>Dallas Cowboys</v>
      </c>
      <c r="M13571">
        <v>-6</v>
      </c>
      <c r="N13571">
        <f>IF(Table1[[#This Row],[TeamFavorite]]=Table1[[#This Row],[TeamHome]],Table1[[#This Row],[ScoreAway]]-Table1[[#This Row],[ScoreHome]],Table1[[#This Row],[ScoreHome]]-Table1[[#This Row],[ScoreAway]])</f>
        <v>-35</v>
      </c>
      <c r="O13571">
        <f>IF(Table1[[#This Row],[SpreadActual]]&lt;Table1[[#This Row],[SpreadFavorite]],1,0)</f>
        <v>1</v>
      </c>
      <c r="P13571">
        <v>43.5</v>
      </c>
      <c r="Q13571" t="s">
        <v>208</v>
      </c>
      <c r="R13571" t="b">
        <v>0</v>
      </c>
      <c r="S13571">
        <v>72</v>
      </c>
      <c r="T13571">
        <v>0</v>
      </c>
      <c r="V13571" t="s">
        <v>103</v>
      </c>
    </row>
    <row r="13572" spans="1:22" x14ac:dyDescent="0.2">
      <c r="A13572" s="1">
        <v>45200</v>
      </c>
      <c r="B13572">
        <v>2023</v>
      </c>
      <c r="C13572">
        <f>_xlfn.MAXIFS(Table1[ScheduleWeekWritten],Table1[ScheduleSeason],Table1[[#This Row],[ScheduleSeason]])</f>
        <v>18</v>
      </c>
      <c r="D13572">
        <v>4</v>
      </c>
      <c r="E13572" cm="1">
        <f t="array" ref="E13572">_xlfn.XLOOKUP(Table1[[#This Row],[ScheduleWeekWritten]],Table3[Game],100+Table3[Increase],Table1[[#This Row],[ScheduleWeekWritten]])</f>
        <v>4</v>
      </c>
      <c r="F13572" t="b">
        <v>0</v>
      </c>
      <c r="G13572" t="s">
        <v>177</v>
      </c>
      <c r="H13572">
        <v>30</v>
      </c>
      <c r="I13572">
        <v>6</v>
      </c>
      <c r="J13572" t="s">
        <v>49</v>
      </c>
      <c r="K13572" t="s">
        <v>51</v>
      </c>
      <c r="L13572" t="str">
        <f>_xlfn.XLOOKUP(Table1[[#This Row],[TeamFavoriteID]],Table2[team_id],Table2[team_name],_xlfn.XLOOKUP(Table1[[#This Row],[TeamFavoriteID]],Table2[team_id_pfr],Table2[team_name],"Even"))</f>
        <v>Pittsburgh Steelers</v>
      </c>
      <c r="M13572">
        <v>-3</v>
      </c>
      <c r="N13572">
        <f>IF(Table1[[#This Row],[TeamFavorite]]=Table1[[#This Row],[TeamHome]],Table1[[#This Row],[ScoreAway]]-Table1[[#This Row],[ScoreHome]],Table1[[#This Row],[ScoreHome]]-Table1[[#This Row],[ScoreAway]])</f>
        <v>24</v>
      </c>
      <c r="O13572">
        <f>IF(Table1[[#This Row],[SpreadActual]]&lt;Table1[[#This Row],[SpreadFavorite]],1,0)</f>
        <v>0</v>
      </c>
      <c r="P13572">
        <v>42</v>
      </c>
      <c r="Q13572" t="s">
        <v>207</v>
      </c>
      <c r="R13572" t="b">
        <v>0</v>
      </c>
      <c r="S13572">
        <v>72</v>
      </c>
      <c r="T13572">
        <v>0</v>
      </c>
      <c r="V13572" t="s">
        <v>103</v>
      </c>
    </row>
    <row r="13573" spans="1:22" x14ac:dyDescent="0.2">
      <c r="A13573" s="1">
        <v>45200</v>
      </c>
      <c r="B13573">
        <v>2023</v>
      </c>
      <c r="C13573">
        <f>_xlfn.MAXIFS(Table1[ScheduleWeekWritten],Table1[ScheduleSeason],Table1[[#This Row],[ScheduleSeason]])</f>
        <v>18</v>
      </c>
      <c r="D13573">
        <v>4</v>
      </c>
      <c r="E13573" cm="1">
        <f t="array" ref="E13573">_xlfn.XLOOKUP(Table1[[#This Row],[ScheduleWeekWritten]],Table3[Game],100+Table3[Increase],Table1[[#This Row],[ScheduleWeekWritten]])</f>
        <v>4</v>
      </c>
      <c r="F13573" t="b">
        <v>0</v>
      </c>
      <c r="G13573" t="s">
        <v>140</v>
      </c>
      <c r="H13573">
        <v>23</v>
      </c>
      <c r="I13573">
        <v>29</v>
      </c>
      <c r="J13573" t="s">
        <v>39</v>
      </c>
      <c r="K13573" t="s">
        <v>72</v>
      </c>
      <c r="L13573" t="str">
        <f>_xlfn.XLOOKUP(Table1[[#This Row],[TeamFavoriteID]],Table2[team_id],Table2[team_name],_xlfn.XLOOKUP(Table1[[#This Row],[TeamFavoriteID]],Table2[team_id_pfr],Table2[team_name],"Even"))</f>
        <v>Baltimore Colts</v>
      </c>
      <c r="M13573">
        <v>-1</v>
      </c>
      <c r="N13573">
        <f>IF(Table1[[#This Row],[TeamFavorite]]=Table1[[#This Row],[TeamHome]],Table1[[#This Row],[ScoreAway]]-Table1[[#This Row],[ScoreHome]],Table1[[#This Row],[ScoreHome]]-Table1[[#This Row],[ScoreAway]])</f>
        <v>-6</v>
      </c>
      <c r="O13573">
        <f>IF(Table1[[#This Row],[SpreadActual]]&lt;Table1[[#This Row],[SpreadFavorite]],1,0)</f>
        <v>1</v>
      </c>
      <c r="P13573">
        <v>45.5</v>
      </c>
      <c r="Q13573" t="s">
        <v>190</v>
      </c>
      <c r="R13573" t="b">
        <v>0</v>
      </c>
      <c r="S13573">
        <v>72</v>
      </c>
      <c r="T13573">
        <v>0</v>
      </c>
      <c r="V13573" t="s">
        <v>103</v>
      </c>
    </row>
    <row r="13574" spans="1:22" x14ac:dyDescent="0.2">
      <c r="A13574" s="1">
        <v>45200</v>
      </c>
      <c r="B13574">
        <v>2023</v>
      </c>
      <c r="C13574">
        <f>_xlfn.MAXIFS(Table1[ScheduleWeekWritten],Table1[ScheduleSeason],Table1[[#This Row],[ScheduleSeason]])</f>
        <v>18</v>
      </c>
      <c r="D13574">
        <v>4</v>
      </c>
      <c r="E13574" cm="1">
        <f t="array" ref="E13574">_xlfn.XLOOKUP(Table1[[#This Row],[ScheduleWeekWritten]],Table3[Game],100+Table3[Increase],Table1[[#This Row],[ScheduleWeekWritten]])</f>
        <v>4</v>
      </c>
      <c r="F13574" t="b">
        <v>0</v>
      </c>
      <c r="G13574" t="s">
        <v>154</v>
      </c>
      <c r="H13574">
        <v>23</v>
      </c>
      <c r="I13574">
        <v>7</v>
      </c>
      <c r="J13574" t="s">
        <v>38</v>
      </c>
      <c r="K13574" t="s">
        <v>161</v>
      </c>
      <c r="L13574" t="str">
        <f>_xlfn.XLOOKUP(Table1[[#This Row],[TeamFavoriteID]],Table2[team_id],Table2[team_name],_xlfn.XLOOKUP(Table1[[#This Row],[TeamFavoriteID]],Table2[team_id_pfr],Table2[team_name],"Even"))</f>
        <v>Jacksonville Jaguars</v>
      </c>
      <c r="M13574">
        <v>-3</v>
      </c>
      <c r="N13574">
        <f>IF(Table1[[#This Row],[TeamFavorite]]=Table1[[#This Row],[TeamHome]],Table1[[#This Row],[ScoreAway]]-Table1[[#This Row],[ScoreHome]],Table1[[#This Row],[ScoreHome]]-Table1[[#This Row],[ScoreAway]])</f>
        <v>-16</v>
      </c>
      <c r="O13574">
        <f>IF(Table1[[#This Row],[SpreadActual]]&lt;Table1[[#This Row],[SpreadFavorite]],1,0)</f>
        <v>1</v>
      </c>
      <c r="P13574">
        <v>42.5</v>
      </c>
      <c r="Q13574" t="s">
        <v>189</v>
      </c>
      <c r="R13574" t="b">
        <v>1</v>
      </c>
    </row>
    <row r="13575" spans="1:22" x14ac:dyDescent="0.2">
      <c r="A13575" s="1">
        <v>45200</v>
      </c>
      <c r="B13575">
        <v>2023</v>
      </c>
      <c r="C13575">
        <f>_xlfn.MAXIFS(Table1[ScheduleWeekWritten],Table1[ScheduleSeason],Table1[[#This Row],[ScheduleSeason]])</f>
        <v>18</v>
      </c>
      <c r="D13575">
        <v>4</v>
      </c>
      <c r="E13575" cm="1">
        <f t="array" ref="E13575">_xlfn.XLOOKUP(Table1[[#This Row],[ScheduleWeekWritten]],Table3[Game],100+Table3[Increase],Table1[[#This Row],[ScheduleWeekWritten]])</f>
        <v>4</v>
      </c>
      <c r="F13575" t="b">
        <v>0</v>
      </c>
      <c r="G13575" t="s">
        <v>210</v>
      </c>
      <c r="H13575">
        <v>24</v>
      </c>
      <c r="I13575">
        <v>17</v>
      </c>
      <c r="J13575" t="s">
        <v>217</v>
      </c>
      <c r="K13575" t="s">
        <v>29</v>
      </c>
      <c r="L13575" t="str">
        <f>_xlfn.XLOOKUP(Table1[[#This Row],[TeamFavoriteID]],Table2[team_id],Table2[team_name],_xlfn.XLOOKUP(Table1[[#This Row],[TeamFavoriteID]],Table2[team_id_pfr],Table2[team_name],"Even"))</f>
        <v>Los Angeles Chargers</v>
      </c>
      <c r="M13575">
        <v>-6</v>
      </c>
      <c r="N13575">
        <f>IF(Table1[[#This Row],[TeamFavorite]]=Table1[[#This Row],[TeamHome]],Table1[[#This Row],[ScoreAway]]-Table1[[#This Row],[ScoreHome]],Table1[[#This Row],[ScoreHome]]-Table1[[#This Row],[ScoreAway]])</f>
        <v>-7</v>
      </c>
      <c r="O13575">
        <f>IF(Table1[[#This Row],[SpreadActual]]&lt;Table1[[#This Row],[SpreadFavorite]],1,0)</f>
        <v>1</v>
      </c>
      <c r="P13575">
        <v>48</v>
      </c>
      <c r="Q13575" t="s">
        <v>218</v>
      </c>
      <c r="R13575" t="b">
        <v>0</v>
      </c>
      <c r="S13575">
        <v>72</v>
      </c>
      <c r="T13575">
        <v>0</v>
      </c>
      <c r="V13575" t="s">
        <v>103</v>
      </c>
    </row>
    <row r="13576" spans="1:22" x14ac:dyDescent="0.2">
      <c r="A13576" s="1">
        <v>45200</v>
      </c>
      <c r="B13576">
        <v>2023</v>
      </c>
      <c r="C13576">
        <f>_xlfn.MAXIFS(Table1[ScheduleWeekWritten],Table1[ScheduleSeason],Table1[[#This Row],[ScheduleSeason]])</f>
        <v>18</v>
      </c>
      <c r="D13576">
        <v>4</v>
      </c>
      <c r="E13576" cm="1">
        <f t="array" ref="E13576">_xlfn.XLOOKUP(Table1[[#This Row],[ScheduleWeekWritten]],Table3[Game],100+Table3[Increase],Table1[[#This Row],[ScheduleWeekWritten]])</f>
        <v>4</v>
      </c>
      <c r="F13576" t="b">
        <v>0</v>
      </c>
      <c r="G13576" t="s">
        <v>95</v>
      </c>
      <c r="H13576">
        <v>9</v>
      </c>
      <c r="I13576">
        <v>26</v>
      </c>
      <c r="J13576" t="s">
        <v>127</v>
      </c>
      <c r="K13576" t="s">
        <v>98</v>
      </c>
      <c r="L13576" t="str">
        <f>_xlfn.XLOOKUP(Table1[[#This Row],[TeamFavoriteID]],Table2[team_id],Table2[team_name],_xlfn.XLOOKUP(Table1[[#This Row],[TeamFavoriteID]],Table2[team_id_pfr],Table2[team_name],"Even"))</f>
        <v>New Orleans Saints</v>
      </c>
      <c r="M13576">
        <v>-3.5</v>
      </c>
      <c r="N13576">
        <f>IF(Table1[[#This Row],[TeamFavorite]]=Table1[[#This Row],[TeamHome]],Table1[[#This Row],[ScoreAway]]-Table1[[#This Row],[ScoreHome]],Table1[[#This Row],[ScoreHome]]-Table1[[#This Row],[ScoreAway]])</f>
        <v>17</v>
      </c>
      <c r="O13576">
        <f>IF(Table1[[#This Row],[SpreadActual]]&lt;Table1[[#This Row],[SpreadFavorite]],1,0)</f>
        <v>0</v>
      </c>
      <c r="P13576">
        <v>40</v>
      </c>
      <c r="Q13576" t="s">
        <v>225</v>
      </c>
      <c r="R13576" t="b">
        <v>0</v>
      </c>
      <c r="S13576">
        <v>72</v>
      </c>
      <c r="T13576">
        <v>0</v>
      </c>
      <c r="V13576" t="s">
        <v>103</v>
      </c>
    </row>
    <row r="13577" spans="1:22" x14ac:dyDescent="0.2">
      <c r="A13577" s="1">
        <v>45200</v>
      </c>
      <c r="B13577">
        <v>2023</v>
      </c>
      <c r="C13577">
        <f>_xlfn.MAXIFS(Table1[ScheduleWeekWritten],Table1[ScheduleSeason],Table1[[#This Row],[ScheduleSeason]])</f>
        <v>18</v>
      </c>
      <c r="D13577">
        <v>4</v>
      </c>
      <c r="E13577" cm="1">
        <f t="array" ref="E13577">_xlfn.XLOOKUP(Table1[[#This Row],[ScheduleWeekWritten]],Table3[Game],100+Table3[Increase],Table1[[#This Row],[ScheduleWeekWritten]])</f>
        <v>4</v>
      </c>
      <c r="F13577" t="b">
        <v>0</v>
      </c>
      <c r="G13577" t="s">
        <v>31</v>
      </c>
      <c r="H13577">
        <v>20</v>
      </c>
      <c r="I13577">
        <v>23</v>
      </c>
      <c r="J13577" t="s">
        <v>42</v>
      </c>
      <c r="K13577" t="s">
        <v>75</v>
      </c>
      <c r="L13577" t="str">
        <f>_xlfn.XLOOKUP(Table1[[#This Row],[TeamFavoriteID]],Table2[team_id],Table2[team_name],_xlfn.XLOOKUP(Table1[[#This Row],[TeamFavoriteID]],Table2[team_id_pfr],Table2[team_name],"Even"))</f>
        <v>Kansas City Chiefs</v>
      </c>
      <c r="M13577">
        <v>-8.5</v>
      </c>
      <c r="N13577">
        <f>IF(Table1[[#This Row],[TeamFavorite]]=Table1[[#This Row],[TeamHome]],Table1[[#This Row],[ScoreAway]]-Table1[[#This Row],[ScoreHome]],Table1[[#This Row],[ScoreHome]]-Table1[[#This Row],[ScoreAway]])</f>
        <v>-3</v>
      </c>
      <c r="O13577">
        <f>IF(Table1[[#This Row],[SpreadActual]]&lt;Table1[[#This Row],[SpreadFavorite]],1,0)</f>
        <v>0</v>
      </c>
      <c r="P13577">
        <v>41.5</v>
      </c>
      <c r="Q13577" t="s">
        <v>197</v>
      </c>
      <c r="R13577" t="b">
        <v>0</v>
      </c>
    </row>
    <row r="13578" spans="1:22" x14ac:dyDescent="0.2">
      <c r="A13578" s="1">
        <v>45200</v>
      </c>
      <c r="B13578">
        <v>2023</v>
      </c>
      <c r="C13578">
        <f>_xlfn.MAXIFS(Table1[ScheduleWeekWritten],Table1[ScheduleSeason],Table1[[#This Row],[ScheduleSeason]])</f>
        <v>18</v>
      </c>
      <c r="D13578">
        <v>4</v>
      </c>
      <c r="E13578" cm="1">
        <f t="array" ref="E13578">_xlfn.XLOOKUP(Table1[[#This Row],[ScheduleWeekWritten]],Table3[Game],100+Table3[Increase],Table1[[#This Row],[ScheduleWeekWritten]])</f>
        <v>4</v>
      </c>
      <c r="F13578" t="b">
        <v>0</v>
      </c>
      <c r="G13578" t="s">
        <v>58</v>
      </c>
      <c r="H13578">
        <v>34</v>
      </c>
      <c r="I13578">
        <v>31</v>
      </c>
      <c r="J13578" t="s">
        <v>227</v>
      </c>
      <c r="K13578" t="s">
        <v>77</v>
      </c>
      <c r="L13578" t="str">
        <f>_xlfn.XLOOKUP(Table1[[#This Row],[TeamFavoriteID]],Table2[team_id],Table2[team_name],_xlfn.XLOOKUP(Table1[[#This Row],[TeamFavoriteID]],Table2[team_id_pfr],Table2[team_name],"Even"))</f>
        <v>Philadelphia Eagles</v>
      </c>
      <c r="M13578">
        <v>-9</v>
      </c>
      <c r="N13578">
        <f>IF(Table1[[#This Row],[TeamFavorite]]=Table1[[#This Row],[TeamHome]],Table1[[#This Row],[ScoreAway]]-Table1[[#This Row],[ScoreHome]],Table1[[#This Row],[ScoreHome]]-Table1[[#This Row],[ScoreAway]])</f>
        <v>-3</v>
      </c>
      <c r="O13578">
        <f>IF(Table1[[#This Row],[SpreadActual]]&lt;Table1[[#This Row],[SpreadFavorite]],1,0)</f>
        <v>0</v>
      </c>
      <c r="P13578">
        <v>43</v>
      </c>
      <c r="Q13578" t="s">
        <v>183</v>
      </c>
      <c r="R13578" t="b">
        <v>0</v>
      </c>
    </row>
    <row r="13579" spans="1:22" x14ac:dyDescent="0.2">
      <c r="A13579" s="1">
        <v>45200</v>
      </c>
      <c r="B13579">
        <v>2023</v>
      </c>
      <c r="C13579">
        <f>_xlfn.MAXIFS(Table1[ScheduleWeekWritten],Table1[ScheduleSeason],Table1[[#This Row],[ScheduleSeason]])</f>
        <v>18</v>
      </c>
      <c r="D13579">
        <v>4</v>
      </c>
      <c r="E13579" cm="1">
        <f t="array" ref="E13579">_xlfn.XLOOKUP(Table1[[#This Row],[ScheduleWeekWritten]],Table3[Game],100+Table3[Increase],Table1[[#This Row],[ScheduleWeekWritten]])</f>
        <v>4</v>
      </c>
      <c r="F13579" t="b">
        <v>0</v>
      </c>
      <c r="G13579" t="s">
        <v>53</v>
      </c>
      <c r="H13579">
        <v>35</v>
      </c>
      <c r="I13579">
        <v>16</v>
      </c>
      <c r="J13579" t="s">
        <v>149</v>
      </c>
      <c r="K13579" t="s">
        <v>87</v>
      </c>
      <c r="L13579" t="str">
        <f>_xlfn.XLOOKUP(Table1[[#This Row],[TeamFavoriteID]],Table2[team_id],Table2[team_name],_xlfn.XLOOKUP(Table1[[#This Row],[TeamFavoriteID]],Table2[team_id_pfr],Table2[team_name],"Even"))</f>
        <v>San Francisco 49ers</v>
      </c>
      <c r="M13579">
        <v>-14</v>
      </c>
      <c r="N13579">
        <f>IF(Table1[[#This Row],[TeamFavorite]]=Table1[[#This Row],[TeamHome]],Table1[[#This Row],[ScoreAway]]-Table1[[#This Row],[ScoreHome]],Table1[[#This Row],[ScoreHome]]-Table1[[#This Row],[ScoreAway]])</f>
        <v>-19</v>
      </c>
      <c r="O13579">
        <f>IF(Table1[[#This Row],[SpreadActual]]&lt;Table1[[#This Row],[SpreadFavorite]],1,0)</f>
        <v>1</v>
      </c>
      <c r="P13579">
        <v>43.5</v>
      </c>
      <c r="Q13579" t="s">
        <v>203</v>
      </c>
      <c r="R13579" t="b">
        <v>0</v>
      </c>
    </row>
    <row r="13580" spans="1:22" x14ac:dyDescent="0.2">
      <c r="A13580" s="1">
        <v>45200</v>
      </c>
      <c r="B13580">
        <v>2023</v>
      </c>
      <c r="C13580">
        <f>_xlfn.MAXIFS(Table1[ScheduleWeekWritten],Table1[ScheduleSeason],Table1[[#This Row],[ScheduleSeason]])</f>
        <v>18</v>
      </c>
      <c r="D13580">
        <v>4</v>
      </c>
      <c r="E13580" cm="1">
        <f t="array" ref="E13580">_xlfn.XLOOKUP(Table1[[#This Row],[ScheduleWeekWritten]],Table3[Game],100+Table3[Increase],Table1[[#This Row],[ScheduleWeekWritten]])</f>
        <v>4</v>
      </c>
      <c r="F13580" t="b">
        <v>0</v>
      </c>
      <c r="G13580" t="s">
        <v>171</v>
      </c>
      <c r="H13580">
        <v>27</v>
      </c>
      <c r="I13580">
        <v>3</v>
      </c>
      <c r="J13580" t="s">
        <v>101</v>
      </c>
      <c r="K13580" t="s">
        <v>104</v>
      </c>
      <c r="L13580" t="str">
        <f>_xlfn.XLOOKUP(Table1[[#This Row],[TeamFavoriteID]],Table2[team_id],Table2[team_name],_xlfn.XLOOKUP(Table1[[#This Row],[TeamFavoriteID]],Table2[team_id_pfr],Table2[team_name],"Even"))</f>
        <v>Cincinnati Bengals</v>
      </c>
      <c r="M13580">
        <v>-2.5</v>
      </c>
      <c r="N13580">
        <f>IF(Table1[[#This Row],[TeamFavorite]]=Table1[[#This Row],[TeamHome]],Table1[[#This Row],[ScoreAway]]-Table1[[#This Row],[ScoreHome]],Table1[[#This Row],[ScoreHome]]-Table1[[#This Row],[ScoreAway]])</f>
        <v>24</v>
      </c>
      <c r="O13580">
        <f>IF(Table1[[#This Row],[SpreadActual]]&lt;Table1[[#This Row],[SpreadFavorite]],1,0)</f>
        <v>0</v>
      </c>
      <c r="P13580">
        <v>41</v>
      </c>
      <c r="Q13580" t="s">
        <v>172</v>
      </c>
      <c r="R13580" t="b">
        <v>0</v>
      </c>
    </row>
    <row r="13581" spans="1:22" x14ac:dyDescent="0.2">
      <c r="A13581" s="1">
        <v>45201</v>
      </c>
      <c r="B13581">
        <v>2023</v>
      </c>
      <c r="C13581">
        <f>_xlfn.MAXIFS(Table1[ScheduleWeekWritten],Table1[ScheduleSeason],Table1[[#This Row],[ScheduleSeason]])</f>
        <v>18</v>
      </c>
      <c r="D13581">
        <v>4</v>
      </c>
      <c r="E13581" cm="1">
        <f t="array" ref="E13581">_xlfn.XLOOKUP(Table1[[#This Row],[ScheduleWeekWritten]],Table3[Game],100+Table3[Increase],Table1[[#This Row],[ScheduleWeekWritten]])</f>
        <v>4</v>
      </c>
      <c r="F13581" t="b">
        <v>0</v>
      </c>
      <c r="G13581" t="s">
        <v>50</v>
      </c>
      <c r="H13581">
        <v>3</v>
      </c>
      <c r="I13581">
        <v>24</v>
      </c>
      <c r="J13581" t="s">
        <v>128</v>
      </c>
      <c r="K13581" t="s">
        <v>132</v>
      </c>
      <c r="L13581" t="str">
        <f>_xlfn.XLOOKUP(Table1[[#This Row],[TeamFavoriteID]],Table2[team_id],Table2[team_name],_xlfn.XLOOKUP(Table1[[#This Row],[TeamFavoriteID]],Table2[team_id_pfr],Table2[team_name],"Even"))</f>
        <v>Seattle Seahawks</v>
      </c>
      <c r="M13581">
        <v>-1.5</v>
      </c>
      <c r="N13581">
        <f>IF(Table1[[#This Row],[TeamFavorite]]=Table1[[#This Row],[TeamHome]],Table1[[#This Row],[ScoreAway]]-Table1[[#This Row],[ScoreHome]],Table1[[#This Row],[ScoreHome]]-Table1[[#This Row],[ScoreAway]])</f>
        <v>-21</v>
      </c>
      <c r="O13581">
        <f>IF(Table1[[#This Row],[SpreadActual]]&lt;Table1[[#This Row],[SpreadFavorite]],1,0)</f>
        <v>1</v>
      </c>
      <c r="P13581">
        <v>47</v>
      </c>
      <c r="Q13581" t="s">
        <v>197</v>
      </c>
      <c r="R13581" t="b">
        <v>0</v>
      </c>
    </row>
    <row r="13582" spans="1:22" x14ac:dyDescent="0.2">
      <c r="A13582" s="1">
        <v>45204</v>
      </c>
      <c r="B13582">
        <v>2023</v>
      </c>
      <c r="C13582">
        <f>_xlfn.MAXIFS(Table1[ScheduleWeekWritten],Table1[ScheduleSeason],Table1[[#This Row],[ScheduleSeason]])</f>
        <v>18</v>
      </c>
      <c r="D13582">
        <v>5</v>
      </c>
      <c r="E13582" cm="1">
        <f t="array" ref="E13582">_xlfn.XLOOKUP(Table1[[#This Row],[ScheduleWeekWritten]],Table3[Game],100+Table3[Increase],Table1[[#This Row],[ScheduleWeekWritten]])</f>
        <v>5</v>
      </c>
      <c r="F13582" t="b">
        <v>0</v>
      </c>
      <c r="G13582" t="s">
        <v>227</v>
      </c>
      <c r="H13582">
        <v>20</v>
      </c>
      <c r="I13582">
        <v>40</v>
      </c>
      <c r="J13582" t="s">
        <v>46</v>
      </c>
      <c r="K13582" t="s">
        <v>85</v>
      </c>
      <c r="L13582" t="str">
        <f>_xlfn.XLOOKUP(Table1[[#This Row],[TeamFavoriteID]],Table2[team_id],Table2[team_name],_xlfn.XLOOKUP(Table1[[#This Row],[TeamFavoriteID]],Table2[team_id_pfr],Table2[team_name],"Even"))</f>
        <v>Washington Commanders</v>
      </c>
      <c r="M13582">
        <v>-6</v>
      </c>
      <c r="N13582">
        <f>IF(Table1[[#This Row],[TeamFavorite]]=Table1[[#This Row],[TeamHome]],Table1[[#This Row],[ScoreAway]]-Table1[[#This Row],[ScoreHome]],Table1[[#This Row],[ScoreHome]]-Table1[[#This Row],[ScoreAway]])</f>
        <v>20</v>
      </c>
      <c r="O13582">
        <f>IF(Table1[[#This Row],[SpreadActual]]&lt;Table1[[#This Row],[SpreadFavorite]],1,0)</f>
        <v>0</v>
      </c>
      <c r="P13582">
        <v>44.5</v>
      </c>
      <c r="Q13582" t="s">
        <v>165</v>
      </c>
      <c r="R13582" t="b">
        <v>0</v>
      </c>
    </row>
    <row r="13583" spans="1:22" x14ac:dyDescent="0.2">
      <c r="A13583" s="1">
        <v>45207</v>
      </c>
      <c r="B13583">
        <v>2023</v>
      </c>
      <c r="C13583">
        <f>_xlfn.MAXIFS(Table1[ScheduleWeekWritten],Table1[ScheduleSeason],Table1[[#This Row],[ScheduleSeason]])</f>
        <v>18</v>
      </c>
      <c r="D13583">
        <v>5</v>
      </c>
      <c r="E13583" cm="1">
        <f t="array" ref="E13583">_xlfn.XLOOKUP(Table1[[#This Row],[ScheduleWeekWritten]],Table3[Game],100+Table3[Increase],Table1[[#This Row],[ScheduleWeekWritten]])</f>
        <v>5</v>
      </c>
      <c r="F13583" t="b">
        <v>0</v>
      </c>
      <c r="G13583" t="s">
        <v>149</v>
      </c>
      <c r="H13583">
        <v>20</v>
      </c>
      <c r="I13583">
        <v>34</v>
      </c>
      <c r="J13583" t="s">
        <v>101</v>
      </c>
      <c r="K13583" t="s">
        <v>104</v>
      </c>
      <c r="L13583" t="str">
        <f>_xlfn.XLOOKUP(Table1[[#This Row],[TeamFavoriteID]],Table2[team_id],Table2[team_name],_xlfn.XLOOKUP(Table1[[#This Row],[TeamFavoriteID]],Table2[team_id_pfr],Table2[team_name],"Even"))</f>
        <v>Cincinnati Bengals</v>
      </c>
      <c r="M13583">
        <v>-3</v>
      </c>
      <c r="N13583">
        <f>IF(Table1[[#This Row],[TeamFavorite]]=Table1[[#This Row],[TeamHome]],Table1[[#This Row],[ScoreAway]]-Table1[[#This Row],[ScoreHome]],Table1[[#This Row],[ScoreHome]]-Table1[[#This Row],[ScoreAway]])</f>
        <v>-14</v>
      </c>
      <c r="O13583">
        <f>IF(Table1[[#This Row],[SpreadActual]]&lt;Table1[[#This Row],[SpreadFavorite]],1,0)</f>
        <v>1</v>
      </c>
      <c r="P13583">
        <v>45</v>
      </c>
      <c r="Q13583" t="s">
        <v>221</v>
      </c>
      <c r="R13583" t="b">
        <v>0</v>
      </c>
      <c r="S13583">
        <v>72</v>
      </c>
      <c r="T13583">
        <v>0</v>
      </c>
      <c r="V13583" t="s">
        <v>103</v>
      </c>
    </row>
    <row r="13584" spans="1:22" x14ac:dyDescent="0.2">
      <c r="A13584" s="1">
        <v>45207</v>
      </c>
      <c r="B13584">
        <v>2023</v>
      </c>
      <c r="C13584">
        <f>_xlfn.MAXIFS(Table1[ScheduleWeekWritten],Table1[ScheduleSeason],Table1[[#This Row],[ScheduleSeason]])</f>
        <v>18</v>
      </c>
      <c r="D13584">
        <v>5</v>
      </c>
      <c r="E13584" cm="1">
        <f t="array" ref="E13584">_xlfn.XLOOKUP(Table1[[#This Row],[ScheduleWeekWritten]],Table3[Game],100+Table3[Increase],Table1[[#This Row],[ScheduleWeekWritten]])</f>
        <v>5</v>
      </c>
      <c r="F13584" t="b">
        <v>0</v>
      </c>
      <c r="G13584" t="s">
        <v>38</v>
      </c>
      <c r="H13584">
        <v>21</v>
      </c>
      <c r="I13584">
        <v>19</v>
      </c>
      <c r="J13584" t="s">
        <v>177</v>
      </c>
      <c r="K13584" t="s">
        <v>109</v>
      </c>
      <c r="L13584" t="str">
        <f>_xlfn.XLOOKUP(Table1[[#This Row],[TeamFavoriteID]],Table2[team_id],Table2[team_name],_xlfn.XLOOKUP(Table1[[#This Row],[TeamFavoriteID]],Table2[team_id_pfr],Table2[team_name],"Even"))</f>
        <v>Atlanta Falcons</v>
      </c>
      <c r="M13584">
        <v>-2.5</v>
      </c>
      <c r="N13584">
        <f>IF(Table1[[#This Row],[TeamFavorite]]=Table1[[#This Row],[TeamHome]],Table1[[#This Row],[ScoreAway]]-Table1[[#This Row],[ScoreHome]],Table1[[#This Row],[ScoreHome]]-Table1[[#This Row],[ScoreAway]])</f>
        <v>-2</v>
      </c>
      <c r="O13584">
        <f>IF(Table1[[#This Row],[SpreadActual]]&lt;Table1[[#This Row],[SpreadFavorite]],1,0)</f>
        <v>0</v>
      </c>
      <c r="P13584">
        <v>42</v>
      </c>
      <c r="Q13584" t="s">
        <v>213</v>
      </c>
      <c r="R13584" t="b">
        <v>0</v>
      </c>
      <c r="S13584">
        <v>72</v>
      </c>
      <c r="T13584">
        <v>0</v>
      </c>
      <c r="V13584" t="s">
        <v>103</v>
      </c>
    </row>
    <row r="13585" spans="1:22" x14ac:dyDescent="0.2">
      <c r="A13585" s="1">
        <v>45207</v>
      </c>
      <c r="B13585">
        <v>2023</v>
      </c>
      <c r="C13585">
        <f>_xlfn.MAXIFS(Table1[ScheduleWeekWritten],Table1[ScheduleSeason],Table1[[#This Row],[ScheduleSeason]])</f>
        <v>18</v>
      </c>
      <c r="D13585">
        <v>5</v>
      </c>
      <c r="E13585" cm="1">
        <f t="array" ref="E13585">_xlfn.XLOOKUP(Table1[[#This Row],[ScheduleWeekWritten]],Table3[Game],100+Table3[Increase],Table1[[#This Row],[ScheduleWeekWritten]])</f>
        <v>5</v>
      </c>
      <c r="F13585" t="b">
        <v>0</v>
      </c>
      <c r="G13585" t="s">
        <v>28</v>
      </c>
      <c r="H13585">
        <v>20</v>
      </c>
      <c r="I13585">
        <v>25</v>
      </c>
      <c r="J13585" t="s">
        <v>154</v>
      </c>
      <c r="K13585" t="s">
        <v>43</v>
      </c>
      <c r="L13585" t="str">
        <f>_xlfn.XLOOKUP(Table1[[#This Row],[TeamFavoriteID]],Table2[team_id],Table2[team_name],_xlfn.XLOOKUP(Table1[[#This Row],[TeamFavoriteID]],Table2[team_id_pfr],Table2[team_name],"Even"))</f>
        <v>Buffalo Bills</v>
      </c>
      <c r="M13585">
        <v>-5</v>
      </c>
      <c r="N13585">
        <f>IF(Table1[[#This Row],[TeamFavorite]]=Table1[[#This Row],[TeamHome]],Table1[[#This Row],[ScoreAway]]-Table1[[#This Row],[ScoreHome]],Table1[[#This Row],[ScoreHome]]-Table1[[#This Row],[ScoreAway]])</f>
        <v>5</v>
      </c>
      <c r="O13585">
        <f>IF(Table1[[#This Row],[SpreadActual]]&lt;Table1[[#This Row],[SpreadFavorite]],1,0)</f>
        <v>0</v>
      </c>
      <c r="P13585">
        <v>48.5</v>
      </c>
      <c r="Q13585" t="s">
        <v>215</v>
      </c>
      <c r="R13585" t="b">
        <v>1</v>
      </c>
    </row>
    <row r="13586" spans="1:22" x14ac:dyDescent="0.2">
      <c r="A13586" s="1">
        <v>45207</v>
      </c>
      <c r="B13586">
        <v>2023</v>
      </c>
      <c r="C13586">
        <f>_xlfn.MAXIFS(Table1[ScheduleWeekWritten],Table1[ScheduleSeason],Table1[[#This Row],[ScheduleSeason]])</f>
        <v>18</v>
      </c>
      <c r="D13586">
        <v>5</v>
      </c>
      <c r="E13586" cm="1">
        <f t="array" ref="E13586">_xlfn.XLOOKUP(Table1[[#This Row],[ScheduleWeekWritten]],Table3[Game],100+Table3[Increase],Table1[[#This Row],[ScheduleWeekWritten]])</f>
        <v>5</v>
      </c>
      <c r="F13586" t="b">
        <v>0</v>
      </c>
      <c r="G13586" t="s">
        <v>24</v>
      </c>
      <c r="H13586">
        <v>21</v>
      </c>
      <c r="I13586">
        <v>31</v>
      </c>
      <c r="J13586" t="s">
        <v>31</v>
      </c>
      <c r="K13586" t="s">
        <v>88</v>
      </c>
      <c r="L13586" t="str">
        <f>_xlfn.XLOOKUP(Table1[[#This Row],[TeamFavoriteID]],Table2[team_id],Table2[team_name],_xlfn.XLOOKUP(Table1[[#This Row],[TeamFavoriteID]],Table2[team_id_pfr],Table2[team_name],"Even"))</f>
        <v>Denver Broncos</v>
      </c>
      <c r="M13586">
        <v>-2</v>
      </c>
      <c r="N13586">
        <f>IF(Table1[[#This Row],[TeamFavorite]]=Table1[[#This Row],[TeamHome]],Table1[[#This Row],[ScoreAway]]-Table1[[#This Row],[ScoreHome]],Table1[[#This Row],[ScoreHome]]-Table1[[#This Row],[ScoreAway]])</f>
        <v>10</v>
      </c>
      <c r="O13586">
        <f>IF(Table1[[#This Row],[SpreadActual]]&lt;Table1[[#This Row],[SpreadFavorite]],1,0)</f>
        <v>0</v>
      </c>
      <c r="P13586">
        <v>42.5</v>
      </c>
      <c r="Q13586" t="s">
        <v>224</v>
      </c>
      <c r="R13586" t="b">
        <v>0</v>
      </c>
    </row>
    <row r="13587" spans="1:22" x14ac:dyDescent="0.2">
      <c r="A13587" s="1">
        <v>45207</v>
      </c>
      <c r="B13587">
        <v>2023</v>
      </c>
      <c r="C13587">
        <f>_xlfn.MAXIFS(Table1[ScheduleWeekWritten],Table1[ScheduleSeason],Table1[[#This Row],[ScheduleSeason]])</f>
        <v>18</v>
      </c>
      <c r="D13587">
        <v>5</v>
      </c>
      <c r="E13587" cm="1">
        <f t="array" ref="E13587">_xlfn.XLOOKUP(Table1[[#This Row],[ScheduleWeekWritten]],Table3[Game],100+Table3[Increase],Table1[[#This Row],[ScheduleWeekWritten]])</f>
        <v>5</v>
      </c>
      <c r="F13587" t="b">
        <v>0</v>
      </c>
      <c r="G13587" t="s">
        <v>45</v>
      </c>
      <c r="H13587">
        <v>42</v>
      </c>
      <c r="I13587">
        <v>24</v>
      </c>
      <c r="J13587" t="s">
        <v>152</v>
      </c>
      <c r="K13587" t="s">
        <v>79</v>
      </c>
      <c r="L13587" t="str">
        <f>_xlfn.XLOOKUP(Table1[[#This Row],[TeamFavoriteID]],Table2[team_id],Table2[team_name],_xlfn.XLOOKUP(Table1[[#This Row],[TeamFavoriteID]],Table2[team_id_pfr],Table2[team_name],"Even"))</f>
        <v>Detroit Lions</v>
      </c>
      <c r="M13587">
        <v>-9</v>
      </c>
      <c r="N13587">
        <f>IF(Table1[[#This Row],[TeamFavorite]]=Table1[[#This Row],[TeamHome]],Table1[[#This Row],[ScoreAway]]-Table1[[#This Row],[ScoreHome]],Table1[[#This Row],[ScoreHome]]-Table1[[#This Row],[ScoreAway]])</f>
        <v>-18</v>
      </c>
      <c r="O13587">
        <f>IF(Table1[[#This Row],[SpreadActual]]&lt;Table1[[#This Row],[SpreadFavorite]],1,0)</f>
        <v>1</v>
      </c>
      <c r="P13587">
        <v>43.5</v>
      </c>
      <c r="Q13587" t="s">
        <v>181</v>
      </c>
      <c r="R13587" t="b">
        <v>0</v>
      </c>
      <c r="S13587">
        <v>72</v>
      </c>
      <c r="T13587">
        <v>0</v>
      </c>
      <c r="V13587" t="s">
        <v>103</v>
      </c>
    </row>
    <row r="13588" spans="1:22" x14ac:dyDescent="0.2">
      <c r="A13588" s="1">
        <v>45207</v>
      </c>
      <c r="B13588">
        <v>2023</v>
      </c>
      <c r="C13588">
        <f>_xlfn.MAXIFS(Table1[ScheduleWeekWritten],Table1[ScheduleSeason],Table1[[#This Row],[ScheduleSeason]])</f>
        <v>18</v>
      </c>
      <c r="D13588">
        <v>5</v>
      </c>
      <c r="E13588" cm="1">
        <f t="array" ref="E13588">_xlfn.XLOOKUP(Table1[[#This Row],[ScheduleWeekWritten]],Table3[Game],100+Table3[Increase],Table1[[#This Row],[ScheduleWeekWritten]])</f>
        <v>5</v>
      </c>
      <c r="F13588" t="b">
        <v>0</v>
      </c>
      <c r="G13588" t="s">
        <v>140</v>
      </c>
      <c r="H13588">
        <v>23</v>
      </c>
      <c r="I13588">
        <v>16</v>
      </c>
      <c r="J13588" t="s">
        <v>171</v>
      </c>
      <c r="K13588" t="s">
        <v>25</v>
      </c>
      <c r="L13588" t="str">
        <f>_xlfn.XLOOKUP(Table1[[#This Row],[TeamFavoriteID]],Table2[team_id],Table2[team_name],_xlfn.XLOOKUP(Table1[[#This Row],[TeamFavoriteID]],Table2[team_id_pfr],Table2[team_name],"Even"))</f>
        <v>Houston Oilers</v>
      </c>
      <c r="M13588">
        <v>-2.5</v>
      </c>
      <c r="N13588">
        <f>IF(Table1[[#This Row],[TeamFavorite]]=Table1[[#This Row],[TeamHome]],Table1[[#This Row],[ScoreAway]]-Table1[[#This Row],[ScoreHome]],Table1[[#This Row],[ScoreHome]]-Table1[[#This Row],[ScoreAway]])</f>
        <v>7</v>
      </c>
      <c r="O13588">
        <f>IF(Table1[[#This Row],[SpreadActual]]&lt;Table1[[#This Row],[SpreadFavorite]],1,0)</f>
        <v>0</v>
      </c>
      <c r="P13588">
        <v>43.5</v>
      </c>
      <c r="Q13588" t="s">
        <v>190</v>
      </c>
      <c r="R13588" t="b">
        <v>0</v>
      </c>
      <c r="S13588">
        <v>72</v>
      </c>
      <c r="T13588">
        <v>0</v>
      </c>
      <c r="V13588" t="s">
        <v>103</v>
      </c>
    </row>
    <row r="13589" spans="1:22" x14ac:dyDescent="0.2">
      <c r="A13589" s="1">
        <v>45207</v>
      </c>
      <c r="B13589">
        <v>2023</v>
      </c>
      <c r="C13589">
        <f>_xlfn.MAXIFS(Table1[ScheduleWeekWritten],Table1[ScheduleSeason],Table1[[#This Row],[ScheduleSeason]])</f>
        <v>18</v>
      </c>
      <c r="D13589">
        <v>5</v>
      </c>
      <c r="E13589" cm="1">
        <f t="array" ref="E13589">_xlfn.XLOOKUP(Table1[[#This Row],[ScheduleWeekWritten]],Table3[Game],100+Table3[Increase],Table1[[#This Row],[ScheduleWeekWritten]])</f>
        <v>5</v>
      </c>
      <c r="F13589" t="b">
        <v>0</v>
      </c>
      <c r="G13589" t="s">
        <v>39</v>
      </c>
      <c r="H13589">
        <v>14</v>
      </c>
      <c r="I13589">
        <v>23</v>
      </c>
      <c r="J13589" t="s">
        <v>58</v>
      </c>
      <c r="K13589" t="s">
        <v>77</v>
      </c>
      <c r="L13589" t="str">
        <f>_xlfn.XLOOKUP(Table1[[#This Row],[TeamFavoriteID]],Table2[team_id],Table2[team_name],_xlfn.XLOOKUP(Table1[[#This Row],[TeamFavoriteID]],Table2[team_id_pfr],Table2[team_name],"Even"))</f>
        <v>Philadelphia Eagles</v>
      </c>
      <c r="M13589">
        <v>-3.5</v>
      </c>
      <c r="N13589">
        <f>IF(Table1[[#This Row],[TeamFavorite]]=Table1[[#This Row],[TeamHome]],Table1[[#This Row],[ScoreAway]]-Table1[[#This Row],[ScoreHome]],Table1[[#This Row],[ScoreHome]]-Table1[[#This Row],[ScoreAway]])</f>
        <v>-9</v>
      </c>
      <c r="O13589">
        <f>IF(Table1[[#This Row],[SpreadActual]]&lt;Table1[[#This Row],[SpreadFavorite]],1,0)</f>
        <v>1</v>
      </c>
      <c r="P13589">
        <v>50.5</v>
      </c>
      <c r="Q13589" t="s">
        <v>218</v>
      </c>
      <c r="R13589" t="b">
        <v>0</v>
      </c>
      <c r="S13589">
        <v>72</v>
      </c>
      <c r="T13589">
        <v>0</v>
      </c>
      <c r="V13589" t="s">
        <v>103</v>
      </c>
    </row>
    <row r="13590" spans="1:22" x14ac:dyDescent="0.2">
      <c r="A13590" s="1">
        <v>45207</v>
      </c>
      <c r="B13590">
        <v>2023</v>
      </c>
      <c r="C13590">
        <f>_xlfn.MAXIFS(Table1[ScheduleWeekWritten],Table1[ScheduleSeason],Table1[[#This Row],[ScheduleSeason]])</f>
        <v>18</v>
      </c>
      <c r="D13590">
        <v>5</v>
      </c>
      <c r="E13590" cm="1">
        <f t="array" ref="E13590">_xlfn.XLOOKUP(Table1[[#This Row],[ScheduleWeekWritten]],Table3[Game],100+Table3[Increase],Table1[[#This Row],[ScheduleWeekWritten]])</f>
        <v>5</v>
      </c>
      <c r="F13590" t="b">
        <v>0</v>
      </c>
      <c r="G13590" t="s">
        <v>19</v>
      </c>
      <c r="H13590">
        <v>31</v>
      </c>
      <c r="I13590">
        <v>16</v>
      </c>
      <c r="J13590" t="s">
        <v>50</v>
      </c>
      <c r="K13590" t="s">
        <v>91</v>
      </c>
      <c r="L13590" t="str">
        <f>_xlfn.XLOOKUP(Table1[[#This Row],[TeamFavoriteID]],Table2[team_id],Table2[team_name],_xlfn.XLOOKUP(Table1[[#This Row],[TeamFavoriteID]],Table2[team_id_pfr],Table2[team_name],"Even"))</f>
        <v>Miami Dolphins</v>
      </c>
      <c r="M13590">
        <v>-13</v>
      </c>
      <c r="N13590">
        <f>IF(Table1[[#This Row],[TeamFavorite]]=Table1[[#This Row],[TeamHome]],Table1[[#This Row],[ScoreAway]]-Table1[[#This Row],[ScoreHome]],Table1[[#This Row],[ScoreHome]]-Table1[[#This Row],[ScoreAway]])</f>
        <v>-15</v>
      </c>
      <c r="O13590">
        <f>IF(Table1[[#This Row],[SpreadActual]]&lt;Table1[[#This Row],[SpreadFavorite]],1,0)</f>
        <v>1</v>
      </c>
      <c r="P13590">
        <v>47.5</v>
      </c>
      <c r="Q13590" t="s">
        <v>212</v>
      </c>
      <c r="R13590" t="b">
        <v>0</v>
      </c>
    </row>
    <row r="13591" spans="1:22" x14ac:dyDescent="0.2">
      <c r="A13591" s="1">
        <v>45207</v>
      </c>
      <c r="B13591">
        <v>2023</v>
      </c>
      <c r="C13591">
        <f>_xlfn.MAXIFS(Table1[ScheduleWeekWritten],Table1[ScheduleSeason],Table1[[#This Row],[ScheduleSeason]])</f>
        <v>18</v>
      </c>
      <c r="D13591">
        <v>5</v>
      </c>
      <c r="E13591" cm="1">
        <f t="array" ref="E13591">_xlfn.XLOOKUP(Table1[[#This Row],[ScheduleWeekWritten]],Table3[Game],100+Table3[Increase],Table1[[#This Row],[ScheduleWeekWritten]])</f>
        <v>5</v>
      </c>
      <c r="F13591" t="b">
        <v>0</v>
      </c>
      <c r="G13591" t="s">
        <v>54</v>
      </c>
      <c r="H13591">
        <v>20</v>
      </c>
      <c r="I13591">
        <v>27</v>
      </c>
      <c r="J13591" t="s">
        <v>42</v>
      </c>
      <c r="K13591" t="s">
        <v>75</v>
      </c>
      <c r="L13591" t="str">
        <f>_xlfn.XLOOKUP(Table1[[#This Row],[TeamFavoriteID]],Table2[team_id],Table2[team_name],_xlfn.XLOOKUP(Table1[[#This Row],[TeamFavoriteID]],Table2[team_id_pfr],Table2[team_name],"Even"))</f>
        <v>Kansas City Chiefs</v>
      </c>
      <c r="M13591">
        <v>-3.5</v>
      </c>
      <c r="N13591">
        <f>IF(Table1[[#This Row],[TeamFavorite]]=Table1[[#This Row],[TeamHome]],Table1[[#This Row],[ScoreAway]]-Table1[[#This Row],[ScoreHome]],Table1[[#This Row],[ScoreHome]]-Table1[[#This Row],[ScoreAway]])</f>
        <v>-7</v>
      </c>
      <c r="O13591">
        <f>IF(Table1[[#This Row],[SpreadActual]]&lt;Table1[[#This Row],[SpreadFavorite]],1,0)</f>
        <v>1</v>
      </c>
      <c r="P13591">
        <v>52.5</v>
      </c>
      <c r="Q13591" t="s">
        <v>205</v>
      </c>
      <c r="R13591" t="b">
        <v>0</v>
      </c>
      <c r="S13591">
        <v>72</v>
      </c>
      <c r="T13591">
        <v>0</v>
      </c>
      <c r="V13591" t="s">
        <v>103</v>
      </c>
    </row>
    <row r="13592" spans="1:22" x14ac:dyDescent="0.2">
      <c r="A13592" s="1">
        <v>45207</v>
      </c>
      <c r="B13592">
        <v>2023</v>
      </c>
      <c r="C13592">
        <f>_xlfn.MAXIFS(Table1[ScheduleWeekWritten],Table1[ScheduleSeason],Table1[[#This Row],[ScheduleSeason]])</f>
        <v>18</v>
      </c>
      <c r="D13592">
        <v>5</v>
      </c>
      <c r="E13592" cm="1">
        <f t="array" ref="E13592">_xlfn.XLOOKUP(Table1[[#This Row],[ScheduleWeekWritten]],Table3[Game],100+Table3[Increase],Table1[[#This Row],[ScheduleWeekWritten]])</f>
        <v>5</v>
      </c>
      <c r="F13592" t="b">
        <v>0</v>
      </c>
      <c r="G13592" t="s">
        <v>115</v>
      </c>
      <c r="H13592">
        <v>0</v>
      </c>
      <c r="I13592">
        <v>34</v>
      </c>
      <c r="J13592" t="s">
        <v>95</v>
      </c>
      <c r="K13592" t="s">
        <v>70</v>
      </c>
      <c r="L13592" t="str">
        <f>_xlfn.XLOOKUP(Table1[[#This Row],[TeamFavoriteID]],Table2[team_id],Table2[team_name],_xlfn.XLOOKUP(Table1[[#This Row],[TeamFavoriteID]],Table2[team_id_pfr],Table2[team_name],"Even"))</f>
        <v>Boston Patriots</v>
      </c>
      <c r="M13592">
        <v>-1.5</v>
      </c>
      <c r="N13592">
        <f>IF(Table1[[#This Row],[TeamFavorite]]=Table1[[#This Row],[TeamHome]],Table1[[#This Row],[ScoreAway]]-Table1[[#This Row],[ScoreHome]],Table1[[#This Row],[ScoreHome]]-Table1[[#This Row],[ScoreAway]])</f>
        <v>-34</v>
      </c>
      <c r="O13592">
        <f>IF(Table1[[#This Row],[SpreadActual]]&lt;Table1[[#This Row],[SpreadFavorite]],1,0)</f>
        <v>1</v>
      </c>
      <c r="P13592">
        <v>38.5</v>
      </c>
      <c r="Q13592" t="s">
        <v>179</v>
      </c>
      <c r="R13592" t="b">
        <v>0</v>
      </c>
    </row>
    <row r="13593" spans="1:22" x14ac:dyDescent="0.2">
      <c r="A13593" s="1">
        <v>45207</v>
      </c>
      <c r="B13593">
        <v>2023</v>
      </c>
      <c r="C13593">
        <f>_xlfn.MAXIFS(Table1[ScheduleWeekWritten],Table1[ScheduleSeason],Table1[[#This Row],[ScheduleSeason]])</f>
        <v>18</v>
      </c>
      <c r="D13593">
        <v>5</v>
      </c>
      <c r="E13593" cm="1">
        <f t="array" ref="E13593">_xlfn.XLOOKUP(Table1[[#This Row],[ScheduleWeekWritten]],Table3[Game],100+Table3[Increase],Table1[[#This Row],[ScheduleWeekWritten]])</f>
        <v>5</v>
      </c>
      <c r="F13593" t="b">
        <v>0</v>
      </c>
      <c r="G13593" t="s">
        <v>49</v>
      </c>
      <c r="H13593">
        <v>17</v>
      </c>
      <c r="I13593">
        <v>10</v>
      </c>
      <c r="J13593" t="s">
        <v>158</v>
      </c>
      <c r="K13593" t="s">
        <v>159</v>
      </c>
      <c r="L13593" t="str">
        <f>_xlfn.XLOOKUP(Table1[[#This Row],[TeamFavoriteID]],Table2[team_id],Table2[team_name],_xlfn.XLOOKUP(Table1[[#This Row],[TeamFavoriteID]],Table2[team_id_pfr],Table2[team_name],"Even"))</f>
        <v>Baltimore Ravens</v>
      </c>
      <c r="M13593">
        <v>-4.5</v>
      </c>
      <c r="N13593">
        <f>IF(Table1[[#This Row],[TeamFavorite]]=Table1[[#This Row],[TeamHome]],Table1[[#This Row],[ScoreAway]]-Table1[[#This Row],[ScoreHome]],Table1[[#This Row],[ScoreHome]]-Table1[[#This Row],[ScoreAway]])</f>
        <v>7</v>
      </c>
      <c r="O13593">
        <f>IF(Table1[[#This Row],[SpreadActual]]&lt;Table1[[#This Row],[SpreadFavorite]],1,0)</f>
        <v>0</v>
      </c>
      <c r="P13593">
        <v>38.5</v>
      </c>
      <c r="Q13593" t="s">
        <v>229</v>
      </c>
      <c r="R13593" t="b">
        <v>0</v>
      </c>
    </row>
    <row r="13594" spans="1:22" x14ac:dyDescent="0.2">
      <c r="A13594" s="1">
        <v>45207</v>
      </c>
      <c r="B13594">
        <v>2023</v>
      </c>
      <c r="C13594">
        <f>_xlfn.MAXIFS(Table1[ScheduleWeekWritten],Table1[ScheduleSeason],Table1[[#This Row],[ScheduleSeason]])</f>
        <v>18</v>
      </c>
      <c r="D13594">
        <v>5</v>
      </c>
      <c r="E13594" cm="1">
        <f t="array" ref="E13594">_xlfn.XLOOKUP(Table1[[#This Row],[ScheduleWeekWritten]],Table3[Game],100+Table3[Increase],Table1[[#This Row],[ScheduleWeekWritten]])</f>
        <v>5</v>
      </c>
      <c r="F13594" t="b">
        <v>0</v>
      </c>
      <c r="G13594" t="s">
        <v>53</v>
      </c>
      <c r="H13594">
        <v>42</v>
      </c>
      <c r="I13594">
        <v>10</v>
      </c>
      <c r="J13594" t="s">
        <v>67</v>
      </c>
      <c r="K13594" t="s">
        <v>87</v>
      </c>
      <c r="L13594" t="str">
        <f>_xlfn.XLOOKUP(Table1[[#This Row],[TeamFavoriteID]],Table2[team_id],Table2[team_name],_xlfn.XLOOKUP(Table1[[#This Row],[TeamFavoriteID]],Table2[team_id_pfr],Table2[team_name],"Even"))</f>
        <v>San Francisco 49ers</v>
      </c>
      <c r="M13594">
        <v>-3.5</v>
      </c>
      <c r="N13594">
        <f>IF(Table1[[#This Row],[TeamFavorite]]=Table1[[#This Row],[TeamHome]],Table1[[#This Row],[ScoreAway]]-Table1[[#This Row],[ScoreHome]],Table1[[#This Row],[ScoreHome]]-Table1[[#This Row],[ScoreAway]])</f>
        <v>-32</v>
      </c>
      <c r="O13594">
        <f>IF(Table1[[#This Row],[SpreadActual]]&lt;Table1[[#This Row],[SpreadFavorite]],1,0)</f>
        <v>1</v>
      </c>
      <c r="P13594">
        <v>45.5</v>
      </c>
      <c r="Q13594" t="s">
        <v>203</v>
      </c>
      <c r="R13594" t="b">
        <v>0</v>
      </c>
    </row>
    <row r="13595" spans="1:22" x14ac:dyDescent="0.2">
      <c r="A13595" s="1">
        <v>45208</v>
      </c>
      <c r="B13595">
        <v>2023</v>
      </c>
      <c r="C13595">
        <f>_xlfn.MAXIFS(Table1[ScheduleWeekWritten],Table1[ScheduleSeason],Table1[[#This Row],[ScheduleSeason]])</f>
        <v>18</v>
      </c>
      <c r="D13595">
        <v>5</v>
      </c>
      <c r="E13595" cm="1">
        <f t="array" ref="E13595">_xlfn.XLOOKUP(Table1[[#This Row],[ScheduleWeekWritten]],Table3[Game],100+Table3[Increase],Table1[[#This Row],[ScheduleWeekWritten]])</f>
        <v>5</v>
      </c>
      <c r="F13595" t="b">
        <v>0</v>
      </c>
      <c r="G13595" t="s">
        <v>217</v>
      </c>
      <c r="H13595">
        <v>17</v>
      </c>
      <c r="I13595">
        <v>13</v>
      </c>
      <c r="J13595" t="s">
        <v>33</v>
      </c>
      <c r="K13595" t="s">
        <v>21</v>
      </c>
      <c r="L13595" t="str">
        <f>_xlfn.XLOOKUP(Table1[[#This Row],[TeamFavoriteID]],Table2[team_id],Table2[team_name],_xlfn.XLOOKUP(Table1[[#This Row],[TeamFavoriteID]],Table2[team_id_pfr],Table2[team_name],"Even"))</f>
        <v>Las Vegas Raiders</v>
      </c>
      <c r="M13595">
        <v>-2</v>
      </c>
      <c r="N13595">
        <f>IF(Table1[[#This Row],[TeamFavorite]]=Table1[[#This Row],[TeamHome]],Table1[[#This Row],[ScoreAway]]-Table1[[#This Row],[ScoreHome]],Table1[[#This Row],[ScoreHome]]-Table1[[#This Row],[ScoreAway]])</f>
        <v>-4</v>
      </c>
      <c r="O13595">
        <f>IF(Table1[[#This Row],[SpreadActual]]&lt;Table1[[#This Row],[SpreadFavorite]],1,0)</f>
        <v>1</v>
      </c>
      <c r="P13595">
        <v>45</v>
      </c>
      <c r="Q13595" t="s">
        <v>220</v>
      </c>
      <c r="R13595" t="b">
        <v>0</v>
      </c>
      <c r="S13595">
        <v>72</v>
      </c>
      <c r="T13595">
        <v>0</v>
      </c>
      <c r="V13595" t="s">
        <v>103</v>
      </c>
    </row>
    <row r="13596" spans="1:22" x14ac:dyDescent="0.2">
      <c r="A13596" s="1">
        <v>45211</v>
      </c>
      <c r="B13596">
        <v>2023</v>
      </c>
      <c r="C13596">
        <f>_xlfn.MAXIFS(Table1[ScheduleWeekWritten],Table1[ScheduleSeason],Table1[[#This Row],[ScheduleSeason]])</f>
        <v>18</v>
      </c>
      <c r="D13596">
        <v>6</v>
      </c>
      <c r="E13596" cm="1">
        <f t="array" ref="E13596">_xlfn.XLOOKUP(Table1[[#This Row],[ScheduleWeekWritten]],Table3[Game],100+Table3[Increase],Table1[[#This Row],[ScheduleWeekWritten]])</f>
        <v>6</v>
      </c>
      <c r="F13596" t="b">
        <v>0</v>
      </c>
      <c r="G13596" t="s">
        <v>42</v>
      </c>
      <c r="H13596">
        <v>19</v>
      </c>
      <c r="I13596">
        <v>8</v>
      </c>
      <c r="J13596" t="s">
        <v>24</v>
      </c>
      <c r="K13596" t="s">
        <v>75</v>
      </c>
      <c r="L13596" t="str">
        <f>_xlfn.XLOOKUP(Table1[[#This Row],[TeamFavoriteID]],Table2[team_id],Table2[team_name],_xlfn.XLOOKUP(Table1[[#This Row],[TeamFavoriteID]],Table2[team_id_pfr],Table2[team_name],"Even"))</f>
        <v>Kansas City Chiefs</v>
      </c>
      <c r="M13596">
        <v>-10.5</v>
      </c>
      <c r="N13596">
        <f>IF(Table1[[#This Row],[TeamFavorite]]=Table1[[#This Row],[TeamHome]],Table1[[#This Row],[ScoreAway]]-Table1[[#This Row],[ScoreHome]],Table1[[#This Row],[ScoreHome]]-Table1[[#This Row],[ScoreAway]])</f>
        <v>-11</v>
      </c>
      <c r="O13596">
        <f>IF(Table1[[#This Row],[SpreadActual]]&lt;Table1[[#This Row],[SpreadFavorite]],1,0)</f>
        <v>1</v>
      </c>
      <c r="P13596">
        <v>47.5</v>
      </c>
      <c r="Q13596" t="s">
        <v>228</v>
      </c>
      <c r="R13596" t="b">
        <v>0</v>
      </c>
    </row>
    <row r="13597" spans="1:22" x14ac:dyDescent="0.2">
      <c r="A13597" s="1">
        <v>45214</v>
      </c>
      <c r="B13597">
        <v>2023</v>
      </c>
      <c r="C13597">
        <f>_xlfn.MAXIFS(Table1[ScheduleWeekWritten],Table1[ScheduleSeason],Table1[[#This Row],[ScheduleSeason]])</f>
        <v>18</v>
      </c>
      <c r="D13597">
        <v>6</v>
      </c>
      <c r="E13597" cm="1">
        <f t="array" ref="E13597">_xlfn.XLOOKUP(Table1[[#This Row],[ScheduleWeekWritten]],Table3[Game],100+Table3[Increase],Table1[[#This Row],[ScheduleWeekWritten]])</f>
        <v>6</v>
      </c>
      <c r="F13597" t="b">
        <v>0</v>
      </c>
      <c r="G13597" t="s">
        <v>38</v>
      </c>
      <c r="H13597">
        <v>16</v>
      </c>
      <c r="I13597">
        <v>24</v>
      </c>
      <c r="J13597" t="s">
        <v>227</v>
      </c>
      <c r="K13597" t="s">
        <v>109</v>
      </c>
      <c r="L13597" t="str">
        <f>_xlfn.XLOOKUP(Table1[[#This Row],[TeamFavoriteID]],Table2[team_id],Table2[team_name],_xlfn.XLOOKUP(Table1[[#This Row],[TeamFavoriteID]],Table2[team_id_pfr],Table2[team_name],"Even"))</f>
        <v>Atlanta Falcons</v>
      </c>
      <c r="M13597">
        <v>-1.5</v>
      </c>
      <c r="N13597">
        <f>IF(Table1[[#This Row],[TeamFavorite]]=Table1[[#This Row],[TeamHome]],Table1[[#This Row],[ScoreAway]]-Table1[[#This Row],[ScoreHome]],Table1[[#This Row],[ScoreHome]]-Table1[[#This Row],[ScoreAway]])</f>
        <v>8</v>
      </c>
      <c r="O13597">
        <f>IF(Table1[[#This Row],[SpreadActual]]&lt;Table1[[#This Row],[SpreadFavorite]],1,0)</f>
        <v>0</v>
      </c>
      <c r="P13597">
        <v>42</v>
      </c>
      <c r="Q13597" t="s">
        <v>213</v>
      </c>
      <c r="R13597" t="b">
        <v>0</v>
      </c>
      <c r="S13597">
        <v>72</v>
      </c>
      <c r="T13597">
        <v>0</v>
      </c>
      <c r="V13597" t="s">
        <v>103</v>
      </c>
    </row>
    <row r="13598" spans="1:22" x14ac:dyDescent="0.2">
      <c r="A13598" s="1">
        <v>45214</v>
      </c>
      <c r="B13598">
        <v>2023</v>
      </c>
      <c r="C13598">
        <f>_xlfn.MAXIFS(Table1[ScheduleWeekWritten],Table1[ScheduleSeason],Table1[[#This Row],[ScheduleSeason]])</f>
        <v>18</v>
      </c>
      <c r="D13598">
        <v>6</v>
      </c>
      <c r="E13598" cm="1">
        <f t="array" ref="E13598">_xlfn.XLOOKUP(Table1[[#This Row],[ScheduleWeekWritten]],Table3[Game],100+Table3[Increase],Table1[[#This Row],[ScheduleWeekWritten]])</f>
        <v>6</v>
      </c>
      <c r="F13598" t="b">
        <v>0</v>
      </c>
      <c r="G13598" t="s">
        <v>28</v>
      </c>
      <c r="H13598">
        <v>14</v>
      </c>
      <c r="I13598">
        <v>9</v>
      </c>
      <c r="J13598" t="s">
        <v>50</v>
      </c>
      <c r="K13598" t="s">
        <v>43</v>
      </c>
      <c r="L13598" t="str">
        <f>_xlfn.XLOOKUP(Table1[[#This Row],[TeamFavoriteID]],Table2[team_id],Table2[team_name],_xlfn.XLOOKUP(Table1[[#This Row],[TeamFavoriteID]],Table2[team_id_pfr],Table2[team_name],"Even"))</f>
        <v>Buffalo Bills</v>
      </c>
      <c r="M13598">
        <v>-15</v>
      </c>
      <c r="N13598">
        <f>IF(Table1[[#This Row],[TeamFavorite]]=Table1[[#This Row],[TeamHome]],Table1[[#This Row],[ScoreAway]]-Table1[[#This Row],[ScoreHome]],Table1[[#This Row],[ScoreHome]]-Table1[[#This Row],[ScoreAway]])</f>
        <v>-5</v>
      </c>
      <c r="O13598">
        <f>IF(Table1[[#This Row],[SpreadActual]]&lt;Table1[[#This Row],[SpreadFavorite]],1,0)</f>
        <v>0</v>
      </c>
      <c r="P13598">
        <v>43.5</v>
      </c>
      <c r="Q13598" t="s">
        <v>222</v>
      </c>
      <c r="R13598" t="b">
        <v>0</v>
      </c>
    </row>
    <row r="13599" spans="1:22" x14ac:dyDescent="0.2">
      <c r="A13599" s="1">
        <v>45214</v>
      </c>
      <c r="B13599">
        <v>2023</v>
      </c>
      <c r="C13599">
        <f>_xlfn.MAXIFS(Table1[ScheduleWeekWritten],Table1[ScheduleSeason],Table1[[#This Row],[ScheduleSeason]])</f>
        <v>18</v>
      </c>
      <c r="D13599">
        <v>6</v>
      </c>
      <c r="E13599" cm="1">
        <f t="array" ref="E13599">_xlfn.XLOOKUP(Table1[[#This Row],[ScheduleWeekWritten]],Table3[Game],100+Table3[Increase],Table1[[#This Row],[ScheduleWeekWritten]])</f>
        <v>6</v>
      </c>
      <c r="F13599" t="b">
        <v>0</v>
      </c>
      <c r="G13599" t="s">
        <v>46</v>
      </c>
      <c r="H13599">
        <v>13</v>
      </c>
      <c r="I13599">
        <v>19</v>
      </c>
      <c r="J13599" t="s">
        <v>54</v>
      </c>
      <c r="K13599" t="s">
        <v>55</v>
      </c>
      <c r="L13599" t="str">
        <f>_xlfn.XLOOKUP(Table1[[#This Row],[TeamFavoriteID]],Table2[team_id],Table2[team_name],_xlfn.XLOOKUP(Table1[[#This Row],[TeamFavoriteID]],Table2[team_id_pfr],Table2[team_name],"Even"))</f>
        <v>Minnesota Vikings</v>
      </c>
      <c r="M13599">
        <v>-3</v>
      </c>
      <c r="N13599">
        <f>IF(Table1[[#This Row],[TeamFavorite]]=Table1[[#This Row],[TeamHome]],Table1[[#This Row],[ScoreAway]]-Table1[[#This Row],[ScoreHome]],Table1[[#This Row],[ScoreHome]]-Table1[[#This Row],[ScoreAway]])</f>
        <v>-6</v>
      </c>
      <c r="O13599">
        <f>IF(Table1[[#This Row],[SpreadActual]]&lt;Table1[[#This Row],[SpreadFavorite]],1,0)</f>
        <v>1</v>
      </c>
      <c r="P13599">
        <v>44.5</v>
      </c>
      <c r="Q13599" t="s">
        <v>114</v>
      </c>
      <c r="R13599" t="b">
        <v>0</v>
      </c>
    </row>
    <row r="13600" spans="1:22" x14ac:dyDescent="0.2">
      <c r="A13600" s="1">
        <v>45214</v>
      </c>
      <c r="B13600">
        <v>2023</v>
      </c>
      <c r="C13600">
        <f>_xlfn.MAXIFS(Table1[ScheduleWeekWritten],Table1[ScheduleSeason],Table1[[#This Row],[ScheduleSeason]])</f>
        <v>18</v>
      </c>
      <c r="D13600">
        <v>6</v>
      </c>
      <c r="E13600" cm="1">
        <f t="array" ref="E13600">_xlfn.XLOOKUP(Table1[[#This Row],[ScheduleWeekWritten]],Table3[Game],100+Table3[Increase],Table1[[#This Row],[ScheduleWeekWritten]])</f>
        <v>6</v>
      </c>
      <c r="F13600" t="b">
        <v>0</v>
      </c>
      <c r="G13600" t="s">
        <v>101</v>
      </c>
      <c r="H13600">
        <v>17</v>
      </c>
      <c r="I13600">
        <v>13</v>
      </c>
      <c r="J13600" t="s">
        <v>128</v>
      </c>
      <c r="K13600" t="s">
        <v>104</v>
      </c>
      <c r="L13600" t="str">
        <f>_xlfn.XLOOKUP(Table1[[#This Row],[TeamFavoriteID]],Table2[team_id],Table2[team_name],_xlfn.XLOOKUP(Table1[[#This Row],[TeamFavoriteID]],Table2[team_id_pfr],Table2[team_name],"Even"))</f>
        <v>Cincinnati Bengals</v>
      </c>
      <c r="M13600">
        <v>-3</v>
      </c>
      <c r="N13600">
        <f>IF(Table1[[#This Row],[TeamFavorite]]=Table1[[#This Row],[TeamHome]],Table1[[#This Row],[ScoreAway]]-Table1[[#This Row],[ScoreHome]],Table1[[#This Row],[ScoreHome]]-Table1[[#This Row],[ScoreAway]])</f>
        <v>-4</v>
      </c>
      <c r="O13600">
        <f>IF(Table1[[#This Row],[SpreadActual]]&lt;Table1[[#This Row],[SpreadFavorite]],1,0)</f>
        <v>1</v>
      </c>
      <c r="P13600">
        <v>45.5</v>
      </c>
      <c r="Q13600" t="s">
        <v>226</v>
      </c>
      <c r="R13600" t="b">
        <v>0</v>
      </c>
    </row>
    <row r="13601" spans="1:22" x14ac:dyDescent="0.2">
      <c r="A13601" s="1">
        <v>45214</v>
      </c>
      <c r="B13601">
        <v>2023</v>
      </c>
      <c r="C13601">
        <f>_xlfn.MAXIFS(Table1[ScheduleWeekWritten],Table1[ScheduleSeason],Table1[[#This Row],[ScheduleSeason]])</f>
        <v>18</v>
      </c>
      <c r="D13601">
        <v>6</v>
      </c>
      <c r="E13601" cm="1">
        <f t="array" ref="E13601">_xlfn.XLOOKUP(Table1[[#This Row],[ScheduleWeekWritten]],Table3[Game],100+Table3[Increase],Table1[[#This Row],[ScheduleWeekWritten]])</f>
        <v>6</v>
      </c>
      <c r="F13601" t="b">
        <v>0</v>
      </c>
      <c r="G13601" t="s">
        <v>62</v>
      </c>
      <c r="H13601">
        <v>19</v>
      </c>
      <c r="I13601">
        <v>17</v>
      </c>
      <c r="J13601" t="s">
        <v>53</v>
      </c>
      <c r="K13601" t="s">
        <v>87</v>
      </c>
      <c r="L13601" t="str">
        <f>_xlfn.XLOOKUP(Table1[[#This Row],[TeamFavoriteID]],Table2[team_id],Table2[team_name],_xlfn.XLOOKUP(Table1[[#This Row],[TeamFavoriteID]],Table2[team_id_pfr],Table2[team_name],"Even"))</f>
        <v>San Francisco 49ers</v>
      </c>
      <c r="M13601">
        <v>-9.5</v>
      </c>
      <c r="N13601">
        <f>IF(Table1[[#This Row],[TeamFavorite]]=Table1[[#This Row],[TeamHome]],Table1[[#This Row],[ScoreAway]]-Table1[[#This Row],[ScoreHome]],Table1[[#This Row],[ScoreHome]]-Table1[[#This Row],[ScoreAway]])</f>
        <v>2</v>
      </c>
      <c r="O13601">
        <f>IF(Table1[[#This Row],[SpreadActual]]&lt;Table1[[#This Row],[SpreadFavorite]],1,0)</f>
        <v>0</v>
      </c>
      <c r="P13601">
        <v>36</v>
      </c>
      <c r="Q13601" t="s">
        <v>170</v>
      </c>
      <c r="R13601" t="b">
        <v>0</v>
      </c>
    </row>
    <row r="13602" spans="1:22" x14ac:dyDescent="0.2">
      <c r="A13602" s="1">
        <v>45214</v>
      </c>
      <c r="B13602">
        <v>2023</v>
      </c>
      <c r="C13602">
        <f>_xlfn.MAXIFS(Table1[ScheduleWeekWritten],Table1[ScheduleSeason],Table1[[#This Row],[ScheduleSeason]])</f>
        <v>18</v>
      </c>
      <c r="D13602">
        <v>6</v>
      </c>
      <c r="E13602" cm="1">
        <f t="array" ref="E13602">_xlfn.XLOOKUP(Table1[[#This Row],[ScheduleWeekWritten]],Table3[Game],100+Table3[Increase],Table1[[#This Row],[ScheduleWeekWritten]])</f>
        <v>6</v>
      </c>
      <c r="F13602" t="b">
        <v>0</v>
      </c>
      <c r="G13602" t="s">
        <v>177</v>
      </c>
      <c r="H13602">
        <v>20</v>
      </c>
      <c r="I13602">
        <v>13</v>
      </c>
      <c r="J13602" t="s">
        <v>95</v>
      </c>
      <c r="K13602" t="s">
        <v>98</v>
      </c>
      <c r="L13602" t="str">
        <f>_xlfn.XLOOKUP(Table1[[#This Row],[TeamFavoriteID]],Table2[team_id],Table2[team_name],_xlfn.XLOOKUP(Table1[[#This Row],[TeamFavoriteID]],Table2[team_id_pfr],Table2[team_name],"Even"))</f>
        <v>New Orleans Saints</v>
      </c>
      <c r="M13602">
        <v>-2.5</v>
      </c>
      <c r="N13602">
        <f>IF(Table1[[#This Row],[TeamFavorite]]=Table1[[#This Row],[TeamHome]],Table1[[#This Row],[ScoreAway]]-Table1[[#This Row],[ScoreHome]],Table1[[#This Row],[ScoreHome]]-Table1[[#This Row],[ScoreAway]])</f>
        <v>7</v>
      </c>
      <c r="O13602">
        <f>IF(Table1[[#This Row],[SpreadActual]]&lt;Table1[[#This Row],[SpreadFavorite]],1,0)</f>
        <v>0</v>
      </c>
      <c r="P13602">
        <v>41.5</v>
      </c>
      <c r="Q13602" t="s">
        <v>207</v>
      </c>
      <c r="R13602" t="b">
        <v>0</v>
      </c>
      <c r="S13602">
        <v>72</v>
      </c>
      <c r="T13602">
        <v>0</v>
      </c>
      <c r="V13602" t="s">
        <v>103</v>
      </c>
    </row>
    <row r="13603" spans="1:22" x14ac:dyDescent="0.2">
      <c r="A13603" s="1">
        <v>45214</v>
      </c>
      <c r="B13603">
        <v>2023</v>
      </c>
      <c r="C13603">
        <f>_xlfn.MAXIFS(Table1[ScheduleWeekWritten],Table1[ScheduleSeason],Table1[[#This Row],[ScheduleSeason]])</f>
        <v>18</v>
      </c>
      <c r="D13603">
        <v>6</v>
      </c>
      <c r="E13603" cm="1">
        <f t="array" ref="E13603">_xlfn.XLOOKUP(Table1[[#This Row],[ScheduleWeekWritten]],Table3[Game],100+Table3[Increase],Table1[[#This Row],[ScheduleWeekWritten]])</f>
        <v>6</v>
      </c>
      <c r="F13603" t="b">
        <v>0</v>
      </c>
      <c r="G13603" t="s">
        <v>154</v>
      </c>
      <c r="H13603">
        <v>37</v>
      </c>
      <c r="I13603">
        <v>20</v>
      </c>
      <c r="J13603" t="s">
        <v>140</v>
      </c>
      <c r="K13603" t="s">
        <v>161</v>
      </c>
      <c r="L13603" t="str">
        <f>_xlfn.XLOOKUP(Table1[[#This Row],[TeamFavoriteID]],Table2[team_id],Table2[team_name],_xlfn.XLOOKUP(Table1[[#This Row],[TeamFavoriteID]],Table2[team_id_pfr],Table2[team_name],"Even"))</f>
        <v>Jacksonville Jaguars</v>
      </c>
      <c r="M13603">
        <v>-4</v>
      </c>
      <c r="N13603">
        <f>IF(Table1[[#This Row],[TeamFavorite]]=Table1[[#This Row],[TeamHome]],Table1[[#This Row],[ScoreAway]]-Table1[[#This Row],[ScoreHome]],Table1[[#This Row],[ScoreHome]]-Table1[[#This Row],[ScoreAway]])</f>
        <v>-17</v>
      </c>
      <c r="O13603">
        <f>IF(Table1[[#This Row],[SpreadActual]]&lt;Table1[[#This Row],[SpreadFavorite]],1,0)</f>
        <v>1</v>
      </c>
      <c r="P13603">
        <v>44</v>
      </c>
      <c r="Q13603" t="s">
        <v>214</v>
      </c>
      <c r="R13603" t="b">
        <v>0</v>
      </c>
    </row>
    <row r="13604" spans="1:22" x14ac:dyDescent="0.2">
      <c r="A13604" s="1">
        <v>45214</v>
      </c>
      <c r="B13604">
        <v>2023</v>
      </c>
      <c r="C13604">
        <f>_xlfn.MAXIFS(Table1[ScheduleWeekWritten],Table1[ScheduleSeason],Table1[[#This Row],[ScheduleSeason]])</f>
        <v>18</v>
      </c>
      <c r="D13604">
        <v>6</v>
      </c>
      <c r="E13604" cm="1">
        <f t="array" ref="E13604">_xlfn.XLOOKUP(Table1[[#This Row],[ScheduleWeekWritten]],Table3[Game],100+Table3[Increase],Table1[[#This Row],[ScheduleWeekWritten]])</f>
        <v>6</v>
      </c>
      <c r="F13604" t="b">
        <v>0</v>
      </c>
      <c r="G13604" t="s">
        <v>217</v>
      </c>
      <c r="H13604">
        <v>21</v>
      </c>
      <c r="I13604">
        <v>17</v>
      </c>
      <c r="J13604" t="s">
        <v>115</v>
      </c>
      <c r="K13604" t="s">
        <v>21</v>
      </c>
      <c r="L13604" t="str">
        <f>_xlfn.XLOOKUP(Table1[[#This Row],[TeamFavoriteID]],Table2[team_id],Table2[team_name],_xlfn.XLOOKUP(Table1[[#This Row],[TeamFavoriteID]],Table2[team_id_pfr],Table2[team_name],"Even"))</f>
        <v>Las Vegas Raiders</v>
      </c>
      <c r="M13604">
        <v>-3</v>
      </c>
      <c r="N13604">
        <f>IF(Table1[[#This Row],[TeamFavorite]]=Table1[[#This Row],[TeamHome]],Table1[[#This Row],[ScoreAway]]-Table1[[#This Row],[ScoreHome]],Table1[[#This Row],[ScoreHome]]-Table1[[#This Row],[ScoreAway]])</f>
        <v>-4</v>
      </c>
      <c r="O13604">
        <f>IF(Table1[[#This Row],[SpreadActual]]&lt;Table1[[#This Row],[SpreadFavorite]],1,0)</f>
        <v>1</v>
      </c>
      <c r="P13604">
        <v>41.5</v>
      </c>
      <c r="Q13604" t="s">
        <v>220</v>
      </c>
      <c r="R13604" t="b">
        <v>0</v>
      </c>
      <c r="S13604">
        <v>72</v>
      </c>
      <c r="T13604">
        <v>0</v>
      </c>
      <c r="V13604" t="s">
        <v>103</v>
      </c>
    </row>
    <row r="13605" spans="1:22" x14ac:dyDescent="0.2">
      <c r="A13605" s="1">
        <v>45214</v>
      </c>
      <c r="B13605">
        <v>2023</v>
      </c>
      <c r="C13605">
        <f>_xlfn.MAXIFS(Table1[ScheduleWeekWritten],Table1[ScheduleSeason],Table1[[#This Row],[ScheduleSeason]])</f>
        <v>18</v>
      </c>
      <c r="D13605">
        <v>6</v>
      </c>
      <c r="E13605" cm="1">
        <f t="array" ref="E13605">_xlfn.XLOOKUP(Table1[[#This Row],[ScheduleWeekWritten]],Table3[Game],100+Table3[Increase],Table1[[#This Row],[ScheduleWeekWritten]])</f>
        <v>6</v>
      </c>
      <c r="F13605" t="b">
        <v>0</v>
      </c>
      <c r="G13605" t="s">
        <v>39</v>
      </c>
      <c r="H13605">
        <v>26</v>
      </c>
      <c r="I13605">
        <v>9</v>
      </c>
      <c r="J13605" t="s">
        <v>149</v>
      </c>
      <c r="K13605" t="s">
        <v>40</v>
      </c>
      <c r="L13605" t="str">
        <f>_xlfn.XLOOKUP(Table1[[#This Row],[TeamFavoriteID]],Table2[team_id],Table2[team_name],_xlfn.XLOOKUP(Table1[[#This Row],[TeamFavoriteID]],Table2[team_id_pfr],Table2[team_name],"Even"))</f>
        <v>Los Angeles Rams</v>
      </c>
      <c r="M13605">
        <v>-7</v>
      </c>
      <c r="N13605">
        <f>IF(Table1[[#This Row],[TeamFavorite]]=Table1[[#This Row],[TeamHome]],Table1[[#This Row],[ScoreAway]]-Table1[[#This Row],[ScoreHome]],Table1[[#This Row],[ScoreHome]]-Table1[[#This Row],[ScoreAway]])</f>
        <v>-17</v>
      </c>
      <c r="O13605">
        <f>IF(Table1[[#This Row],[SpreadActual]]&lt;Table1[[#This Row],[SpreadFavorite]],1,0)</f>
        <v>1</v>
      </c>
      <c r="P13605">
        <v>48</v>
      </c>
      <c r="Q13605" t="s">
        <v>218</v>
      </c>
      <c r="R13605" t="b">
        <v>0</v>
      </c>
      <c r="S13605">
        <v>72</v>
      </c>
      <c r="T13605">
        <v>0</v>
      </c>
      <c r="V13605" t="s">
        <v>103</v>
      </c>
    </row>
    <row r="13606" spans="1:22" x14ac:dyDescent="0.2">
      <c r="A13606" s="1">
        <v>45214</v>
      </c>
      <c r="B13606">
        <v>2023</v>
      </c>
      <c r="C13606">
        <f>_xlfn.MAXIFS(Table1[ScheduleWeekWritten],Table1[ScheduleSeason],Table1[[#This Row],[ScheduleSeason]])</f>
        <v>18</v>
      </c>
      <c r="D13606">
        <v>6</v>
      </c>
      <c r="E13606" cm="1">
        <f t="array" ref="E13606">_xlfn.XLOOKUP(Table1[[#This Row],[ScheduleWeekWritten]],Table3[Game],100+Table3[Increase],Table1[[#This Row],[ScheduleWeekWritten]])</f>
        <v>6</v>
      </c>
      <c r="F13606" t="b">
        <v>0</v>
      </c>
      <c r="G13606" t="s">
        <v>19</v>
      </c>
      <c r="H13606">
        <v>42</v>
      </c>
      <c r="I13606">
        <v>21</v>
      </c>
      <c r="J13606" t="s">
        <v>152</v>
      </c>
      <c r="K13606" t="s">
        <v>91</v>
      </c>
      <c r="L13606" t="str">
        <f>_xlfn.XLOOKUP(Table1[[#This Row],[TeamFavoriteID]],Table2[team_id],Table2[team_name],_xlfn.XLOOKUP(Table1[[#This Row],[TeamFavoriteID]],Table2[team_id_pfr],Table2[team_name],"Even"))</f>
        <v>Miami Dolphins</v>
      </c>
      <c r="M13606">
        <v>-14</v>
      </c>
      <c r="N13606">
        <f>IF(Table1[[#This Row],[TeamFavorite]]=Table1[[#This Row],[TeamHome]],Table1[[#This Row],[ScoreAway]]-Table1[[#This Row],[ScoreHome]],Table1[[#This Row],[ScoreHome]]-Table1[[#This Row],[ScoreAway]])</f>
        <v>-21</v>
      </c>
      <c r="O13606">
        <f>IF(Table1[[#This Row],[SpreadActual]]&lt;Table1[[#This Row],[SpreadFavorite]],1,0)</f>
        <v>1</v>
      </c>
      <c r="P13606">
        <v>47.5</v>
      </c>
      <c r="Q13606" t="s">
        <v>212</v>
      </c>
      <c r="R13606" t="b">
        <v>0</v>
      </c>
    </row>
    <row r="13607" spans="1:22" x14ac:dyDescent="0.2">
      <c r="A13607" s="1">
        <v>45214</v>
      </c>
      <c r="B13607">
        <v>2023</v>
      </c>
      <c r="C13607">
        <f>_xlfn.MAXIFS(Table1[ScheduleWeekWritten],Table1[ScheduleSeason],Table1[[#This Row],[ScheduleSeason]])</f>
        <v>18</v>
      </c>
      <c r="D13607">
        <v>6</v>
      </c>
      <c r="E13607" cm="1">
        <f t="array" ref="E13607">_xlfn.XLOOKUP(Table1[[#This Row],[ScheduleWeekWritten]],Table3[Game],100+Table3[Increase],Table1[[#This Row],[ScheduleWeekWritten]])</f>
        <v>6</v>
      </c>
      <c r="F13607" t="b">
        <v>0</v>
      </c>
      <c r="G13607" t="s">
        <v>31</v>
      </c>
      <c r="H13607">
        <v>20</v>
      </c>
      <c r="I13607">
        <v>14</v>
      </c>
      <c r="J13607" t="s">
        <v>58</v>
      </c>
      <c r="K13607" t="s">
        <v>77</v>
      </c>
      <c r="L13607" t="str">
        <f>_xlfn.XLOOKUP(Table1[[#This Row],[TeamFavoriteID]],Table2[team_id],Table2[team_name],_xlfn.XLOOKUP(Table1[[#This Row],[TeamFavoriteID]],Table2[team_id_pfr],Table2[team_name],"Even"))</f>
        <v>Philadelphia Eagles</v>
      </c>
      <c r="M13607">
        <v>-6.5</v>
      </c>
      <c r="N13607">
        <f>IF(Table1[[#This Row],[TeamFavorite]]=Table1[[#This Row],[TeamHome]],Table1[[#This Row],[ScoreAway]]-Table1[[#This Row],[ScoreHome]],Table1[[#This Row],[ScoreHome]]-Table1[[#This Row],[ScoreAway]])</f>
        <v>6</v>
      </c>
      <c r="O13607">
        <f>IF(Table1[[#This Row],[SpreadActual]]&lt;Table1[[#This Row],[SpreadFavorite]],1,0)</f>
        <v>0</v>
      </c>
      <c r="P13607">
        <v>43.5</v>
      </c>
      <c r="Q13607" t="s">
        <v>197</v>
      </c>
      <c r="R13607" t="b">
        <v>0</v>
      </c>
    </row>
    <row r="13608" spans="1:22" x14ac:dyDescent="0.2">
      <c r="A13608" s="1">
        <v>45214</v>
      </c>
      <c r="B13608">
        <v>2023</v>
      </c>
      <c r="C13608">
        <f>_xlfn.MAXIFS(Table1[ScheduleWeekWritten],Table1[ScheduleSeason],Table1[[#This Row],[ScheduleSeason]])</f>
        <v>18</v>
      </c>
      <c r="D13608">
        <v>6</v>
      </c>
      <c r="E13608" cm="1">
        <f t="array" ref="E13608">_xlfn.XLOOKUP(Table1[[#This Row],[ScheduleWeekWritten]],Table3[Game],100+Table3[Increase],Table1[[#This Row],[ScheduleWeekWritten]])</f>
        <v>6</v>
      </c>
      <c r="F13608" t="b">
        <v>0</v>
      </c>
      <c r="G13608" t="s">
        <v>127</v>
      </c>
      <c r="H13608">
        <v>6</v>
      </c>
      <c r="I13608">
        <v>20</v>
      </c>
      <c r="J13608" t="s">
        <v>45</v>
      </c>
      <c r="K13608" t="s">
        <v>79</v>
      </c>
      <c r="L13608" t="str">
        <f>_xlfn.XLOOKUP(Table1[[#This Row],[TeamFavoriteID]],Table2[team_id],Table2[team_name],_xlfn.XLOOKUP(Table1[[#This Row],[TeamFavoriteID]],Table2[team_id_pfr],Table2[team_name],"Even"))</f>
        <v>Detroit Lions</v>
      </c>
      <c r="M13608">
        <v>-3</v>
      </c>
      <c r="N13608">
        <f>IF(Table1[[#This Row],[TeamFavorite]]=Table1[[#This Row],[TeamHome]],Table1[[#This Row],[ScoreAway]]-Table1[[#This Row],[ScoreHome]],Table1[[#This Row],[ScoreHome]]-Table1[[#This Row],[ScoreAway]])</f>
        <v>-14</v>
      </c>
      <c r="O13608">
        <f>IF(Table1[[#This Row],[SpreadActual]]&lt;Table1[[#This Row],[SpreadFavorite]],1,0)</f>
        <v>1</v>
      </c>
      <c r="P13608">
        <v>43</v>
      </c>
      <c r="Q13608" t="s">
        <v>168</v>
      </c>
      <c r="R13608" t="b">
        <v>0</v>
      </c>
    </row>
    <row r="13609" spans="1:22" x14ac:dyDescent="0.2">
      <c r="A13609" s="1">
        <v>45214</v>
      </c>
      <c r="B13609">
        <v>2023</v>
      </c>
      <c r="C13609">
        <f>_xlfn.MAXIFS(Table1[ScheduleWeekWritten],Table1[ScheduleSeason],Table1[[#This Row],[ScheduleSeason]])</f>
        <v>18</v>
      </c>
      <c r="D13609">
        <v>6</v>
      </c>
      <c r="E13609" cm="1">
        <f t="array" ref="E13609">_xlfn.XLOOKUP(Table1[[#This Row],[ScheduleWeekWritten]],Table3[Game],100+Table3[Increase],Table1[[#This Row],[ScheduleWeekWritten]])</f>
        <v>6</v>
      </c>
      <c r="F13609" t="b">
        <v>0</v>
      </c>
      <c r="G13609" t="s">
        <v>171</v>
      </c>
      <c r="H13609">
        <v>16</v>
      </c>
      <c r="I13609">
        <v>24</v>
      </c>
      <c r="J13609" t="s">
        <v>158</v>
      </c>
      <c r="K13609" t="s">
        <v>159</v>
      </c>
      <c r="L13609" t="str">
        <f>_xlfn.XLOOKUP(Table1[[#This Row],[TeamFavoriteID]],Table2[team_id],Table2[team_name],_xlfn.XLOOKUP(Table1[[#This Row],[TeamFavoriteID]],Table2[team_id_pfr],Table2[team_name],"Even"))</f>
        <v>Baltimore Ravens</v>
      </c>
      <c r="M13609">
        <v>-5.5</v>
      </c>
      <c r="N13609">
        <f>IF(Table1[[#This Row],[TeamFavorite]]=Table1[[#This Row],[TeamHome]],Table1[[#This Row],[ScoreAway]]-Table1[[#This Row],[ScoreHome]],Table1[[#This Row],[ScoreHome]]-Table1[[#This Row],[ScoreAway]])</f>
        <v>-8</v>
      </c>
      <c r="O13609">
        <f>IF(Table1[[#This Row],[SpreadActual]]&lt;Table1[[#This Row],[SpreadFavorite]],1,0)</f>
        <v>1</v>
      </c>
      <c r="P13609">
        <v>42.5</v>
      </c>
      <c r="Q13609" t="s">
        <v>215</v>
      </c>
      <c r="R13609" t="b">
        <v>1</v>
      </c>
    </row>
    <row r="13610" spans="1:22" x14ac:dyDescent="0.2">
      <c r="A13610" s="1">
        <v>45215</v>
      </c>
      <c r="B13610">
        <v>2023</v>
      </c>
      <c r="C13610">
        <f>_xlfn.MAXIFS(Table1[ScheduleWeekWritten],Table1[ScheduleSeason],Table1[[#This Row],[ScheduleSeason]])</f>
        <v>18</v>
      </c>
      <c r="D13610">
        <v>6</v>
      </c>
      <c r="E13610" cm="1">
        <f t="array" ref="E13610">_xlfn.XLOOKUP(Table1[[#This Row],[ScheduleWeekWritten]],Table3[Game],100+Table3[Increase],Table1[[#This Row],[ScheduleWeekWritten]])</f>
        <v>6</v>
      </c>
      <c r="F13610" t="b">
        <v>0</v>
      </c>
      <c r="G13610" t="s">
        <v>210</v>
      </c>
      <c r="H13610">
        <v>17</v>
      </c>
      <c r="I13610">
        <v>20</v>
      </c>
      <c r="J13610" t="s">
        <v>67</v>
      </c>
      <c r="K13610" t="s">
        <v>68</v>
      </c>
      <c r="L13610" t="str">
        <f>_xlfn.XLOOKUP(Table1[[#This Row],[TeamFavoriteID]],Table2[team_id],Table2[team_name],_xlfn.XLOOKUP(Table1[[#This Row],[TeamFavoriteID]],Table2[team_id_pfr],Table2[team_name],"Even"))</f>
        <v>Dallas Cowboys</v>
      </c>
      <c r="M13610">
        <v>-1</v>
      </c>
      <c r="N13610">
        <f>IF(Table1[[#This Row],[TeamFavorite]]=Table1[[#This Row],[TeamHome]],Table1[[#This Row],[ScoreAway]]-Table1[[#This Row],[ScoreHome]],Table1[[#This Row],[ScoreHome]]-Table1[[#This Row],[ScoreAway]])</f>
        <v>-3</v>
      </c>
      <c r="O13610">
        <f>IF(Table1[[#This Row],[SpreadActual]]&lt;Table1[[#This Row],[SpreadFavorite]],1,0)</f>
        <v>1</v>
      </c>
      <c r="P13610">
        <v>50</v>
      </c>
      <c r="Q13610" t="s">
        <v>218</v>
      </c>
      <c r="R13610" t="b">
        <v>0</v>
      </c>
      <c r="S13610">
        <v>72</v>
      </c>
      <c r="T13610">
        <v>0</v>
      </c>
      <c r="V13610" t="s">
        <v>103</v>
      </c>
    </row>
    <row r="13611" spans="1:22" x14ac:dyDescent="0.2">
      <c r="A13611" s="1">
        <v>45218</v>
      </c>
      <c r="B13611">
        <v>2023</v>
      </c>
      <c r="C13611">
        <f>_xlfn.MAXIFS(Table1[ScheduleWeekWritten],Table1[ScheduleSeason],Table1[[#This Row],[ScheduleSeason]])</f>
        <v>18</v>
      </c>
      <c r="D13611">
        <v>7</v>
      </c>
      <c r="E13611" cm="1">
        <f t="array" ref="E13611">_xlfn.XLOOKUP(Table1[[#This Row],[ScheduleWeekWritten]],Table3[Game],100+Table3[Increase],Table1[[#This Row],[ScheduleWeekWritten]])</f>
        <v>7</v>
      </c>
      <c r="F13611" t="b">
        <v>0</v>
      </c>
      <c r="G13611" t="s">
        <v>95</v>
      </c>
      <c r="H13611">
        <v>24</v>
      </c>
      <c r="I13611">
        <v>31</v>
      </c>
      <c r="J13611" t="s">
        <v>154</v>
      </c>
      <c r="K13611" t="s">
        <v>98</v>
      </c>
      <c r="L13611" t="str">
        <f>_xlfn.XLOOKUP(Table1[[#This Row],[TeamFavoriteID]],Table2[team_id],Table2[team_name],_xlfn.XLOOKUP(Table1[[#This Row],[TeamFavoriteID]],Table2[team_id_pfr],Table2[team_name],"Even"))</f>
        <v>New Orleans Saints</v>
      </c>
      <c r="M13611">
        <v>-2.5</v>
      </c>
      <c r="N13611">
        <f>IF(Table1[[#This Row],[TeamFavorite]]=Table1[[#This Row],[TeamHome]],Table1[[#This Row],[ScoreAway]]-Table1[[#This Row],[ScoreHome]],Table1[[#This Row],[ScoreHome]]-Table1[[#This Row],[ScoreAway]])</f>
        <v>7</v>
      </c>
      <c r="O13611">
        <f>IF(Table1[[#This Row],[SpreadActual]]&lt;Table1[[#This Row],[SpreadFavorite]],1,0)</f>
        <v>0</v>
      </c>
      <c r="P13611">
        <v>41</v>
      </c>
      <c r="Q13611" t="s">
        <v>225</v>
      </c>
      <c r="R13611" t="b">
        <v>0</v>
      </c>
      <c r="S13611">
        <v>72</v>
      </c>
      <c r="T13611">
        <v>0</v>
      </c>
      <c r="V13611" t="s">
        <v>103</v>
      </c>
    </row>
    <row r="13612" spans="1:22" x14ac:dyDescent="0.2">
      <c r="A13612" s="1">
        <v>45221</v>
      </c>
      <c r="B13612">
        <v>2023</v>
      </c>
      <c r="C13612">
        <f>_xlfn.MAXIFS(Table1[ScheduleWeekWritten],Table1[ScheduleSeason],Table1[[#This Row],[ScheduleSeason]])</f>
        <v>18</v>
      </c>
      <c r="D13612">
        <v>7</v>
      </c>
      <c r="E13612" cm="1">
        <f t="array" ref="E13612">_xlfn.XLOOKUP(Table1[[#This Row],[ScheduleWeekWritten]],Table3[Game],100+Table3[Increase],Table1[[#This Row],[ScheduleWeekWritten]])</f>
        <v>7</v>
      </c>
      <c r="F13612" t="b">
        <v>0</v>
      </c>
      <c r="G13612" t="s">
        <v>158</v>
      </c>
      <c r="H13612">
        <v>38</v>
      </c>
      <c r="I13612">
        <v>6</v>
      </c>
      <c r="J13612" t="s">
        <v>45</v>
      </c>
      <c r="K13612" t="s">
        <v>159</v>
      </c>
      <c r="L13612" t="str">
        <f>_xlfn.XLOOKUP(Table1[[#This Row],[TeamFavoriteID]],Table2[team_id],Table2[team_name],_xlfn.XLOOKUP(Table1[[#This Row],[TeamFavoriteID]],Table2[team_id_pfr],Table2[team_name],"Even"))</f>
        <v>Baltimore Ravens</v>
      </c>
      <c r="M13612">
        <v>-3</v>
      </c>
      <c r="N13612">
        <f>IF(Table1[[#This Row],[TeamFavorite]]=Table1[[#This Row],[TeamHome]],Table1[[#This Row],[ScoreAway]]-Table1[[#This Row],[ScoreHome]],Table1[[#This Row],[ScoreHome]]-Table1[[#This Row],[ScoreAway]])</f>
        <v>-32</v>
      </c>
      <c r="O13612">
        <f>IF(Table1[[#This Row],[SpreadActual]]&lt;Table1[[#This Row],[SpreadFavorite]],1,0)</f>
        <v>1</v>
      </c>
      <c r="P13612">
        <v>43.5</v>
      </c>
      <c r="Q13612" t="s">
        <v>166</v>
      </c>
      <c r="R13612" t="b">
        <v>0</v>
      </c>
    </row>
    <row r="13613" spans="1:22" x14ac:dyDescent="0.2">
      <c r="A13613" s="1">
        <v>45221</v>
      </c>
      <c r="B13613">
        <v>2023</v>
      </c>
      <c r="C13613">
        <f>_xlfn.MAXIFS(Table1[ScheduleWeekWritten],Table1[ScheduleSeason],Table1[[#This Row],[ScheduleSeason]])</f>
        <v>18</v>
      </c>
      <c r="D13613">
        <v>7</v>
      </c>
      <c r="E13613" cm="1">
        <f t="array" ref="E13613">_xlfn.XLOOKUP(Table1[[#This Row],[ScheduleWeekWritten]],Table3[Game],100+Table3[Increase],Table1[[#This Row],[ScheduleWeekWritten]])</f>
        <v>7</v>
      </c>
      <c r="F13613" t="b">
        <v>0</v>
      </c>
      <c r="G13613" t="s">
        <v>46</v>
      </c>
      <c r="H13613">
        <v>30</v>
      </c>
      <c r="I13613">
        <v>12</v>
      </c>
      <c r="J13613" t="s">
        <v>217</v>
      </c>
      <c r="K13613" t="s">
        <v>21</v>
      </c>
      <c r="L13613" t="str">
        <f>_xlfn.XLOOKUP(Table1[[#This Row],[TeamFavoriteID]],Table2[team_id],Table2[team_name],_xlfn.XLOOKUP(Table1[[#This Row],[TeamFavoriteID]],Table2[team_id_pfr],Table2[team_name],"Even"))</f>
        <v>Las Vegas Raiders</v>
      </c>
      <c r="M13613">
        <v>-2.5</v>
      </c>
      <c r="N13613">
        <f>IF(Table1[[#This Row],[TeamFavorite]]=Table1[[#This Row],[TeamHome]],Table1[[#This Row],[ScoreAway]]-Table1[[#This Row],[ScoreHome]],Table1[[#This Row],[ScoreHome]]-Table1[[#This Row],[ScoreAway]])</f>
        <v>18</v>
      </c>
      <c r="O13613">
        <f>IF(Table1[[#This Row],[SpreadActual]]&lt;Table1[[#This Row],[SpreadFavorite]],1,0)</f>
        <v>0</v>
      </c>
      <c r="P13613">
        <v>38.5</v>
      </c>
      <c r="Q13613" t="s">
        <v>114</v>
      </c>
      <c r="R13613" t="b">
        <v>0</v>
      </c>
    </row>
    <row r="13614" spans="1:22" x14ac:dyDescent="0.2">
      <c r="A13614" s="1">
        <v>45221</v>
      </c>
      <c r="B13614">
        <v>2023</v>
      </c>
      <c r="C13614">
        <f>_xlfn.MAXIFS(Table1[ScheduleWeekWritten],Table1[ScheduleSeason],Table1[[#This Row],[ScheduleSeason]])</f>
        <v>18</v>
      </c>
      <c r="D13614">
        <v>7</v>
      </c>
      <c r="E13614" cm="1">
        <f t="array" ref="E13614">_xlfn.XLOOKUP(Table1[[#This Row],[ScheduleWeekWritten]],Table3[Game],100+Table3[Increase],Table1[[#This Row],[ScheduleWeekWritten]])</f>
        <v>7</v>
      </c>
      <c r="F13614" t="b">
        <v>0</v>
      </c>
      <c r="G13614" t="s">
        <v>24</v>
      </c>
      <c r="H13614">
        <v>19</v>
      </c>
      <c r="I13614">
        <v>17</v>
      </c>
      <c r="J13614" t="s">
        <v>33</v>
      </c>
      <c r="K13614" t="s">
        <v>88</v>
      </c>
      <c r="L13614" t="str">
        <f>_xlfn.XLOOKUP(Table1[[#This Row],[TeamFavoriteID]],Table2[team_id],Table2[team_name],_xlfn.XLOOKUP(Table1[[#This Row],[TeamFavoriteID]],Table2[team_id_pfr],Table2[team_name],"Even"))</f>
        <v>Denver Broncos</v>
      </c>
      <c r="M13614">
        <v>-1.5</v>
      </c>
      <c r="N13614">
        <f>IF(Table1[[#This Row],[TeamFavorite]]=Table1[[#This Row],[TeamHome]],Table1[[#This Row],[ScoreAway]]-Table1[[#This Row],[ScoreHome]],Table1[[#This Row],[ScoreHome]]-Table1[[#This Row],[ScoreAway]])</f>
        <v>-2</v>
      </c>
      <c r="O13614">
        <f>IF(Table1[[#This Row],[SpreadActual]]&lt;Table1[[#This Row],[SpreadFavorite]],1,0)</f>
        <v>1</v>
      </c>
      <c r="P13614">
        <v>44</v>
      </c>
      <c r="Q13614" t="s">
        <v>224</v>
      </c>
      <c r="R13614" t="b">
        <v>0</v>
      </c>
    </row>
    <row r="13615" spans="1:22" x14ac:dyDescent="0.2">
      <c r="A13615" s="1">
        <v>45221</v>
      </c>
      <c r="B13615">
        <v>2023</v>
      </c>
      <c r="C13615">
        <f>_xlfn.MAXIFS(Table1[ScheduleWeekWritten],Table1[ScheduleSeason],Table1[[#This Row],[ScheduleSeason]])</f>
        <v>18</v>
      </c>
      <c r="D13615">
        <v>7</v>
      </c>
      <c r="E13615" cm="1">
        <f t="array" ref="E13615">_xlfn.XLOOKUP(Table1[[#This Row],[ScheduleWeekWritten]],Table3[Game],100+Table3[Increase],Table1[[#This Row],[ScheduleWeekWritten]])</f>
        <v>7</v>
      </c>
      <c r="F13615" t="b">
        <v>0</v>
      </c>
      <c r="G13615" t="s">
        <v>140</v>
      </c>
      <c r="H13615">
        <v>38</v>
      </c>
      <c r="I13615">
        <v>39</v>
      </c>
      <c r="J13615" t="s">
        <v>62</v>
      </c>
      <c r="K13615" t="s">
        <v>63</v>
      </c>
      <c r="L13615" t="str">
        <f>_xlfn.XLOOKUP(Table1[[#This Row],[TeamFavoriteID]],Table2[team_id],Table2[team_name],_xlfn.XLOOKUP(Table1[[#This Row],[TeamFavoriteID]],Table2[team_id_pfr],Table2[team_name],"Even"))</f>
        <v>Cleveland Browns</v>
      </c>
      <c r="M13615">
        <v>-3.5</v>
      </c>
      <c r="N13615">
        <f>IF(Table1[[#This Row],[TeamFavorite]]=Table1[[#This Row],[TeamHome]],Table1[[#This Row],[ScoreAway]]-Table1[[#This Row],[ScoreHome]],Table1[[#This Row],[ScoreHome]]-Table1[[#This Row],[ScoreAway]])</f>
        <v>-1</v>
      </c>
      <c r="O13615">
        <f>IF(Table1[[#This Row],[SpreadActual]]&lt;Table1[[#This Row],[SpreadFavorite]],1,0)</f>
        <v>0</v>
      </c>
      <c r="P13615">
        <v>39.5</v>
      </c>
      <c r="Q13615" t="s">
        <v>190</v>
      </c>
      <c r="R13615" t="b">
        <v>0</v>
      </c>
      <c r="S13615">
        <v>72</v>
      </c>
      <c r="T13615">
        <v>0</v>
      </c>
      <c r="V13615" t="s">
        <v>103</v>
      </c>
    </row>
    <row r="13616" spans="1:22" x14ac:dyDescent="0.2">
      <c r="A13616" s="1">
        <v>45221</v>
      </c>
      <c r="B13616">
        <v>2023</v>
      </c>
      <c r="C13616">
        <f>_xlfn.MAXIFS(Table1[ScheduleWeekWritten],Table1[ScheduleSeason],Table1[[#This Row],[ScheduleSeason]])</f>
        <v>18</v>
      </c>
      <c r="D13616">
        <v>7</v>
      </c>
      <c r="E13616" cm="1">
        <f t="array" ref="E13616">_xlfn.XLOOKUP(Table1[[#This Row],[ScheduleWeekWritten]],Table3[Game],100+Table3[Increase],Table1[[#This Row],[ScheduleWeekWritten]])</f>
        <v>7</v>
      </c>
      <c r="F13616" t="b">
        <v>0</v>
      </c>
      <c r="G13616" t="s">
        <v>42</v>
      </c>
      <c r="H13616">
        <v>31</v>
      </c>
      <c r="I13616">
        <v>17</v>
      </c>
      <c r="J13616" t="s">
        <v>210</v>
      </c>
      <c r="K13616" t="s">
        <v>75</v>
      </c>
      <c r="L13616" t="str">
        <f>_xlfn.XLOOKUP(Table1[[#This Row],[TeamFavoriteID]],Table2[team_id],Table2[team_name],_xlfn.XLOOKUP(Table1[[#This Row],[TeamFavoriteID]],Table2[team_id_pfr],Table2[team_name],"Even"))</f>
        <v>Kansas City Chiefs</v>
      </c>
      <c r="M13616">
        <v>-5.5</v>
      </c>
      <c r="N13616">
        <f>IF(Table1[[#This Row],[TeamFavorite]]=Table1[[#This Row],[TeamHome]],Table1[[#This Row],[ScoreAway]]-Table1[[#This Row],[ScoreHome]],Table1[[#This Row],[ScoreHome]]-Table1[[#This Row],[ScoreAway]])</f>
        <v>-14</v>
      </c>
      <c r="O13616">
        <f>IF(Table1[[#This Row],[SpreadActual]]&lt;Table1[[#This Row],[SpreadFavorite]],1,0)</f>
        <v>1</v>
      </c>
      <c r="P13616">
        <v>48.5</v>
      </c>
      <c r="Q13616" t="s">
        <v>228</v>
      </c>
      <c r="R13616" t="b">
        <v>0</v>
      </c>
    </row>
    <row r="13617" spans="1:22" x14ac:dyDescent="0.2">
      <c r="A13617" s="1">
        <v>45221</v>
      </c>
      <c r="B13617">
        <v>2023</v>
      </c>
      <c r="C13617">
        <f>_xlfn.MAXIFS(Table1[ScheduleWeekWritten],Table1[ScheduleSeason],Table1[[#This Row],[ScheduleSeason]])</f>
        <v>18</v>
      </c>
      <c r="D13617">
        <v>7</v>
      </c>
      <c r="E13617" cm="1">
        <f t="array" ref="E13617">_xlfn.XLOOKUP(Table1[[#This Row],[ScheduleWeekWritten]],Table3[Game],100+Table3[Increase],Table1[[#This Row],[ScheduleWeekWritten]])</f>
        <v>7</v>
      </c>
      <c r="F13617" t="b">
        <v>0</v>
      </c>
      <c r="G13617" t="s">
        <v>39</v>
      </c>
      <c r="H13617">
        <v>17</v>
      </c>
      <c r="I13617">
        <v>24</v>
      </c>
      <c r="J13617" t="s">
        <v>49</v>
      </c>
      <c r="K13617" t="s">
        <v>40</v>
      </c>
      <c r="L13617" t="str">
        <f>_xlfn.XLOOKUP(Table1[[#This Row],[TeamFavoriteID]],Table2[team_id],Table2[team_name],_xlfn.XLOOKUP(Table1[[#This Row],[TeamFavoriteID]],Table2[team_id_pfr],Table2[team_name],"Even"))</f>
        <v>Los Angeles Rams</v>
      </c>
      <c r="M13617">
        <v>-3.5</v>
      </c>
      <c r="N13617">
        <f>IF(Table1[[#This Row],[TeamFavorite]]=Table1[[#This Row],[TeamHome]],Table1[[#This Row],[ScoreAway]]-Table1[[#This Row],[ScoreHome]],Table1[[#This Row],[ScoreHome]]-Table1[[#This Row],[ScoreAway]])</f>
        <v>7</v>
      </c>
      <c r="O13617">
        <f>IF(Table1[[#This Row],[SpreadActual]]&lt;Table1[[#This Row],[SpreadFavorite]],1,0)</f>
        <v>0</v>
      </c>
      <c r="P13617">
        <v>44</v>
      </c>
      <c r="Q13617" t="s">
        <v>218</v>
      </c>
      <c r="R13617" t="b">
        <v>0</v>
      </c>
      <c r="S13617">
        <v>72</v>
      </c>
      <c r="T13617">
        <v>0</v>
      </c>
      <c r="V13617" t="s">
        <v>103</v>
      </c>
    </row>
    <row r="13618" spans="1:22" x14ac:dyDescent="0.2">
      <c r="A13618" s="1">
        <v>45221</v>
      </c>
      <c r="B13618">
        <v>2023</v>
      </c>
      <c r="C13618">
        <f>_xlfn.MAXIFS(Table1[ScheduleWeekWritten],Table1[ScheduleSeason],Table1[[#This Row],[ScheduleSeason]])</f>
        <v>18</v>
      </c>
      <c r="D13618">
        <v>7</v>
      </c>
      <c r="E13618" cm="1">
        <f t="array" ref="E13618">_xlfn.XLOOKUP(Table1[[#This Row],[ScheduleWeekWritten]],Table3[Game],100+Table3[Increase],Table1[[#This Row],[ScheduleWeekWritten]])</f>
        <v>7</v>
      </c>
      <c r="F13618" t="b">
        <v>0</v>
      </c>
      <c r="G13618" t="s">
        <v>115</v>
      </c>
      <c r="H13618">
        <v>29</v>
      </c>
      <c r="I13618">
        <v>25</v>
      </c>
      <c r="J13618" t="s">
        <v>28</v>
      </c>
      <c r="K13618" t="s">
        <v>43</v>
      </c>
      <c r="L13618" t="str">
        <f>_xlfn.XLOOKUP(Table1[[#This Row],[TeamFavoriteID]],Table2[team_id],Table2[team_name],_xlfn.XLOOKUP(Table1[[#This Row],[TeamFavoriteID]],Table2[team_id_pfr],Table2[team_name],"Even"))</f>
        <v>Buffalo Bills</v>
      </c>
      <c r="M13618">
        <v>-7.5</v>
      </c>
      <c r="N13618">
        <f>IF(Table1[[#This Row],[TeamFavorite]]=Table1[[#This Row],[TeamHome]],Table1[[#This Row],[ScoreAway]]-Table1[[#This Row],[ScoreHome]],Table1[[#This Row],[ScoreHome]]-Table1[[#This Row],[ScoreAway]])</f>
        <v>4</v>
      </c>
      <c r="O13618">
        <f>IF(Table1[[#This Row],[SpreadActual]]&lt;Table1[[#This Row],[SpreadFavorite]],1,0)</f>
        <v>0</v>
      </c>
      <c r="P13618">
        <v>41</v>
      </c>
      <c r="Q13618" t="s">
        <v>179</v>
      </c>
      <c r="R13618" t="b">
        <v>0</v>
      </c>
    </row>
    <row r="13619" spans="1:22" x14ac:dyDescent="0.2">
      <c r="A13619" s="1">
        <v>45221</v>
      </c>
      <c r="B13619">
        <v>2023</v>
      </c>
      <c r="C13619">
        <f>_xlfn.MAXIFS(Table1[ScheduleWeekWritten],Table1[ScheduleSeason],Table1[[#This Row],[ScheduleSeason]])</f>
        <v>18</v>
      </c>
      <c r="D13619">
        <v>7</v>
      </c>
      <c r="E13619" cm="1">
        <f t="array" ref="E13619">_xlfn.XLOOKUP(Table1[[#This Row],[ScheduleWeekWritten]],Table3[Game],100+Table3[Increase],Table1[[#This Row],[ScheduleWeekWritten]])</f>
        <v>7</v>
      </c>
      <c r="F13619" t="b">
        <v>0</v>
      </c>
      <c r="G13619" t="s">
        <v>50</v>
      </c>
      <c r="H13619">
        <v>14</v>
      </c>
      <c r="I13619">
        <v>7</v>
      </c>
      <c r="J13619" t="s">
        <v>227</v>
      </c>
      <c r="K13619" t="s">
        <v>85</v>
      </c>
      <c r="L13619" t="str">
        <f>_xlfn.XLOOKUP(Table1[[#This Row],[TeamFavoriteID]],Table2[team_id],Table2[team_name],_xlfn.XLOOKUP(Table1[[#This Row],[TeamFavoriteID]],Table2[team_id_pfr],Table2[team_name],"Even"))</f>
        <v>Washington Commanders</v>
      </c>
      <c r="M13619">
        <v>-3</v>
      </c>
      <c r="N13619">
        <f>IF(Table1[[#This Row],[TeamFavorite]]=Table1[[#This Row],[TeamHome]],Table1[[#This Row],[ScoreAway]]-Table1[[#This Row],[ScoreHome]],Table1[[#This Row],[ScoreHome]]-Table1[[#This Row],[ScoreAway]])</f>
        <v>7</v>
      </c>
      <c r="O13619">
        <f>IF(Table1[[#This Row],[SpreadActual]]&lt;Table1[[#This Row],[SpreadFavorite]],1,0)</f>
        <v>0</v>
      </c>
      <c r="P13619">
        <v>37</v>
      </c>
      <c r="Q13619" t="s">
        <v>197</v>
      </c>
      <c r="R13619" t="b">
        <v>0</v>
      </c>
    </row>
    <row r="13620" spans="1:22" x14ac:dyDescent="0.2">
      <c r="A13620" s="1">
        <v>45221</v>
      </c>
      <c r="B13620">
        <v>2023</v>
      </c>
      <c r="C13620">
        <f>_xlfn.MAXIFS(Table1[ScheduleWeekWritten],Table1[ScheduleSeason],Table1[[#This Row],[ScheduleSeason]])</f>
        <v>18</v>
      </c>
      <c r="D13620">
        <v>7</v>
      </c>
      <c r="E13620" cm="1">
        <f t="array" ref="E13620">_xlfn.XLOOKUP(Table1[[#This Row],[ScheduleWeekWritten]],Table3[Game],100+Table3[Increase],Table1[[#This Row],[ScheduleWeekWritten]])</f>
        <v>7</v>
      </c>
      <c r="F13620" t="b">
        <v>0</v>
      </c>
      <c r="G13620" t="s">
        <v>58</v>
      </c>
      <c r="H13620">
        <v>31</v>
      </c>
      <c r="I13620">
        <v>17</v>
      </c>
      <c r="J13620" t="s">
        <v>19</v>
      </c>
      <c r="K13620" t="s">
        <v>77</v>
      </c>
      <c r="L13620" t="str">
        <f>_xlfn.XLOOKUP(Table1[[#This Row],[TeamFavoriteID]],Table2[team_id],Table2[team_name],_xlfn.XLOOKUP(Table1[[#This Row],[TeamFavoriteID]],Table2[team_id_pfr],Table2[team_name],"Even"))</f>
        <v>Philadelphia Eagles</v>
      </c>
      <c r="M13620">
        <v>-3</v>
      </c>
      <c r="N13620">
        <f>IF(Table1[[#This Row],[TeamFavorite]]=Table1[[#This Row],[TeamHome]],Table1[[#This Row],[ScoreAway]]-Table1[[#This Row],[ScoreHome]],Table1[[#This Row],[ScoreHome]]-Table1[[#This Row],[ScoreAway]])</f>
        <v>-14</v>
      </c>
      <c r="O13620">
        <f>IF(Table1[[#This Row],[SpreadActual]]&lt;Table1[[#This Row],[SpreadFavorite]],1,0)</f>
        <v>1</v>
      </c>
      <c r="P13620">
        <v>52</v>
      </c>
      <c r="Q13620" t="s">
        <v>183</v>
      </c>
      <c r="R13620" t="b">
        <v>0</v>
      </c>
    </row>
    <row r="13621" spans="1:22" x14ac:dyDescent="0.2">
      <c r="A13621" s="1">
        <v>45221</v>
      </c>
      <c r="B13621">
        <v>2023</v>
      </c>
      <c r="C13621">
        <f>_xlfn.MAXIFS(Table1[ScheduleWeekWritten],Table1[ScheduleSeason],Table1[[#This Row],[ScheduleSeason]])</f>
        <v>18</v>
      </c>
      <c r="D13621">
        <v>7</v>
      </c>
      <c r="E13621" cm="1">
        <f t="array" ref="E13621">_xlfn.XLOOKUP(Table1[[#This Row],[ScheduleWeekWritten]],Table3[Game],100+Table3[Increase],Table1[[#This Row],[ScheduleWeekWritten]])</f>
        <v>7</v>
      </c>
      <c r="F13621" t="b">
        <v>0</v>
      </c>
      <c r="G13621" t="s">
        <v>128</v>
      </c>
      <c r="H13621">
        <v>20</v>
      </c>
      <c r="I13621">
        <v>10</v>
      </c>
      <c r="J13621" t="s">
        <v>149</v>
      </c>
      <c r="K13621" t="s">
        <v>132</v>
      </c>
      <c r="L13621" t="str">
        <f>_xlfn.XLOOKUP(Table1[[#This Row],[TeamFavoriteID]],Table2[team_id],Table2[team_name],_xlfn.XLOOKUP(Table1[[#This Row],[TeamFavoriteID]],Table2[team_id_pfr],Table2[team_name],"Even"))</f>
        <v>Seattle Seahawks</v>
      </c>
      <c r="M13621">
        <v>-9</v>
      </c>
      <c r="N13621">
        <f>IF(Table1[[#This Row],[TeamFavorite]]=Table1[[#This Row],[TeamHome]],Table1[[#This Row],[ScoreAway]]-Table1[[#This Row],[ScoreHome]],Table1[[#This Row],[ScoreHome]]-Table1[[#This Row],[ScoreAway]])</f>
        <v>-10</v>
      </c>
      <c r="O13621">
        <f>IF(Table1[[#This Row],[SpreadActual]]&lt;Table1[[#This Row],[SpreadFavorite]],1,0)</f>
        <v>1</v>
      </c>
      <c r="P13621">
        <v>43.5</v>
      </c>
      <c r="Q13621" t="s">
        <v>223</v>
      </c>
      <c r="R13621" t="b">
        <v>0</v>
      </c>
    </row>
    <row r="13622" spans="1:22" x14ac:dyDescent="0.2">
      <c r="A13622" s="1">
        <v>45221</v>
      </c>
      <c r="B13622">
        <v>2023</v>
      </c>
      <c r="C13622">
        <f>_xlfn.MAXIFS(Table1[ScheduleWeekWritten],Table1[ScheduleSeason],Table1[[#This Row],[ScheduleSeason]])</f>
        <v>18</v>
      </c>
      <c r="D13622">
        <v>7</v>
      </c>
      <c r="E13622" cm="1">
        <f t="array" ref="E13622">_xlfn.XLOOKUP(Table1[[#This Row],[ScheduleWeekWritten]],Table3[Game],100+Table3[Increase],Table1[[#This Row],[ScheduleWeekWritten]])</f>
        <v>7</v>
      </c>
      <c r="F13622" t="b">
        <v>0</v>
      </c>
      <c r="G13622" t="s">
        <v>127</v>
      </c>
      <c r="H13622">
        <v>13</v>
      </c>
      <c r="I13622">
        <v>16</v>
      </c>
      <c r="J13622" t="s">
        <v>38</v>
      </c>
      <c r="K13622" t="s">
        <v>133</v>
      </c>
      <c r="L13622" t="str">
        <f>_xlfn.XLOOKUP(Table1[[#This Row],[TeamFavoriteID]],Table2[team_id],Table2[team_name],_xlfn.XLOOKUP(Table1[[#This Row],[TeamFavoriteID]],Table2[team_id_pfr],Table2[team_name],"Even"))</f>
        <v>Tampa Bay Buccaneers</v>
      </c>
      <c r="M13622">
        <v>-3</v>
      </c>
      <c r="N13622">
        <f>IF(Table1[[#This Row],[TeamFavorite]]=Table1[[#This Row],[TeamHome]],Table1[[#This Row],[ScoreAway]]-Table1[[#This Row],[ScoreHome]],Table1[[#This Row],[ScoreHome]]-Table1[[#This Row],[ScoreAway]])</f>
        <v>3</v>
      </c>
      <c r="O13622">
        <f>IF(Table1[[#This Row],[SpreadActual]]&lt;Table1[[#This Row],[SpreadFavorite]],1,0)</f>
        <v>0</v>
      </c>
      <c r="P13622">
        <v>37.5</v>
      </c>
      <c r="Q13622" t="s">
        <v>168</v>
      </c>
      <c r="R13622" t="b">
        <v>0</v>
      </c>
    </row>
    <row r="13623" spans="1:22" x14ac:dyDescent="0.2">
      <c r="A13623" s="1">
        <v>45222</v>
      </c>
      <c r="B13623">
        <v>2023</v>
      </c>
      <c r="C13623">
        <f>_xlfn.MAXIFS(Table1[ScheduleWeekWritten],Table1[ScheduleSeason],Table1[[#This Row],[ScheduleSeason]])</f>
        <v>18</v>
      </c>
      <c r="D13623">
        <v>7</v>
      </c>
      <c r="E13623" cm="1">
        <f t="array" ref="E13623">_xlfn.XLOOKUP(Table1[[#This Row],[ScheduleWeekWritten]],Table3[Game],100+Table3[Increase],Table1[[#This Row],[ScheduleWeekWritten]])</f>
        <v>7</v>
      </c>
      <c r="F13623" t="b">
        <v>0</v>
      </c>
      <c r="G13623" t="s">
        <v>54</v>
      </c>
      <c r="H13623">
        <v>22</v>
      </c>
      <c r="I13623">
        <v>17</v>
      </c>
      <c r="J13623" t="s">
        <v>53</v>
      </c>
      <c r="K13623" t="s">
        <v>87</v>
      </c>
      <c r="L13623" t="str">
        <f>_xlfn.XLOOKUP(Table1[[#This Row],[TeamFavoriteID]],Table2[team_id],Table2[team_name],_xlfn.XLOOKUP(Table1[[#This Row],[TeamFavoriteID]],Table2[team_id_pfr],Table2[team_name],"Even"))</f>
        <v>San Francisco 49ers</v>
      </c>
      <c r="M13623">
        <v>-7</v>
      </c>
      <c r="N13623">
        <f>IF(Table1[[#This Row],[TeamFavorite]]=Table1[[#This Row],[TeamHome]],Table1[[#This Row],[ScoreAway]]-Table1[[#This Row],[ScoreHome]],Table1[[#This Row],[ScoreHome]]-Table1[[#This Row],[ScoreAway]])</f>
        <v>5</v>
      </c>
      <c r="O13623">
        <f>IF(Table1[[#This Row],[SpreadActual]]&lt;Table1[[#This Row],[SpreadFavorite]],1,0)</f>
        <v>0</v>
      </c>
      <c r="P13623">
        <v>44</v>
      </c>
      <c r="Q13623" t="s">
        <v>205</v>
      </c>
      <c r="R13623" t="b">
        <v>0</v>
      </c>
      <c r="S13623">
        <v>72</v>
      </c>
      <c r="T13623">
        <v>0</v>
      </c>
      <c r="V13623" t="s">
        <v>103</v>
      </c>
    </row>
    <row r="13624" spans="1:22" x14ac:dyDescent="0.2">
      <c r="A13624" s="1">
        <v>45225</v>
      </c>
      <c r="B13624">
        <v>2023</v>
      </c>
      <c r="C13624">
        <f>_xlfn.MAXIFS(Table1[ScheduleWeekWritten],Table1[ScheduleSeason],Table1[[#This Row],[ScheduleSeason]])</f>
        <v>18</v>
      </c>
      <c r="D13624">
        <v>8</v>
      </c>
      <c r="E13624" cm="1">
        <f t="array" ref="E13624">_xlfn.XLOOKUP(Table1[[#This Row],[ScheduleWeekWritten]],Table3[Game],100+Table3[Increase],Table1[[#This Row],[ScheduleWeekWritten]])</f>
        <v>8</v>
      </c>
      <c r="F13624" t="b">
        <v>0</v>
      </c>
      <c r="G13624" t="s">
        <v>28</v>
      </c>
      <c r="H13624">
        <v>24</v>
      </c>
      <c r="I13624">
        <v>18</v>
      </c>
      <c r="J13624" t="s">
        <v>127</v>
      </c>
      <c r="K13624" t="s">
        <v>43</v>
      </c>
      <c r="L13624" t="str">
        <f>_xlfn.XLOOKUP(Table1[[#This Row],[TeamFavoriteID]],Table2[team_id],Table2[team_name],_xlfn.XLOOKUP(Table1[[#This Row],[TeamFavoriteID]],Table2[team_id_pfr],Table2[team_name],"Even"))</f>
        <v>Buffalo Bills</v>
      </c>
      <c r="M13624">
        <v>-10</v>
      </c>
      <c r="N13624">
        <f>IF(Table1[[#This Row],[TeamFavorite]]=Table1[[#This Row],[TeamHome]],Table1[[#This Row],[ScoreAway]]-Table1[[#This Row],[ScoreHome]],Table1[[#This Row],[ScoreHome]]-Table1[[#This Row],[ScoreAway]])</f>
        <v>-6</v>
      </c>
      <c r="O13624">
        <f>IF(Table1[[#This Row],[SpreadActual]]&lt;Table1[[#This Row],[SpreadFavorite]],1,0)</f>
        <v>0</v>
      </c>
      <c r="P13624">
        <v>43</v>
      </c>
      <c r="Q13624" t="s">
        <v>222</v>
      </c>
      <c r="R13624" t="b">
        <v>0</v>
      </c>
    </row>
    <row r="13625" spans="1:22" x14ac:dyDescent="0.2">
      <c r="A13625" s="1">
        <v>45228</v>
      </c>
      <c r="B13625">
        <v>2023</v>
      </c>
      <c r="C13625">
        <f>_xlfn.MAXIFS(Table1[ScheduleWeekWritten],Table1[ScheduleSeason],Table1[[#This Row],[ScheduleSeason]])</f>
        <v>18</v>
      </c>
      <c r="D13625">
        <v>8</v>
      </c>
      <c r="E13625" cm="1">
        <f t="array" ref="E13625">_xlfn.XLOOKUP(Table1[[#This Row],[ScheduleWeekWritten]],Table3[Game],100+Table3[Increase],Table1[[#This Row],[ScheduleWeekWritten]])</f>
        <v>8</v>
      </c>
      <c r="F13625" t="b">
        <v>0</v>
      </c>
      <c r="G13625" t="s">
        <v>149</v>
      </c>
      <c r="H13625">
        <v>24</v>
      </c>
      <c r="I13625">
        <v>31</v>
      </c>
      <c r="J13625" t="s">
        <v>158</v>
      </c>
      <c r="K13625" t="s">
        <v>159</v>
      </c>
      <c r="L13625" t="str">
        <f>_xlfn.XLOOKUP(Table1[[#This Row],[TeamFavoriteID]],Table2[team_id],Table2[team_name],_xlfn.XLOOKUP(Table1[[#This Row],[TeamFavoriteID]],Table2[team_id_pfr],Table2[team_name],"Even"))</f>
        <v>Baltimore Ravens</v>
      </c>
      <c r="M13625">
        <v>-9.5</v>
      </c>
      <c r="N13625">
        <f>IF(Table1[[#This Row],[TeamFavorite]]=Table1[[#This Row],[TeamHome]],Table1[[#This Row],[ScoreAway]]-Table1[[#This Row],[ScoreHome]],Table1[[#This Row],[ScoreHome]]-Table1[[#This Row],[ScoreAway]])</f>
        <v>-7</v>
      </c>
      <c r="O13625">
        <f>IF(Table1[[#This Row],[SpreadActual]]&lt;Table1[[#This Row],[SpreadFavorite]],1,0)</f>
        <v>0</v>
      </c>
      <c r="P13625">
        <v>45</v>
      </c>
      <c r="Q13625" t="s">
        <v>221</v>
      </c>
      <c r="R13625" t="b">
        <v>0</v>
      </c>
      <c r="S13625">
        <v>72</v>
      </c>
      <c r="T13625">
        <v>0</v>
      </c>
      <c r="V13625" t="s">
        <v>103</v>
      </c>
    </row>
    <row r="13626" spans="1:22" x14ac:dyDescent="0.2">
      <c r="A13626" s="1">
        <v>45228</v>
      </c>
      <c r="B13626">
        <v>2023</v>
      </c>
      <c r="C13626">
        <f>_xlfn.MAXIFS(Table1[ScheduleWeekWritten],Table1[ScheduleSeason],Table1[[#This Row],[ScheduleSeason]])</f>
        <v>18</v>
      </c>
      <c r="D13626">
        <v>8</v>
      </c>
      <c r="E13626" cm="1">
        <f t="array" ref="E13626">_xlfn.XLOOKUP(Table1[[#This Row],[ScheduleWeekWritten]],Table3[Game],100+Table3[Increase],Table1[[#This Row],[ScheduleWeekWritten]])</f>
        <v>8</v>
      </c>
      <c r="F13626" t="b">
        <v>0</v>
      </c>
      <c r="G13626" t="s">
        <v>152</v>
      </c>
      <c r="H13626">
        <v>15</v>
      </c>
      <c r="I13626">
        <v>13</v>
      </c>
      <c r="J13626" t="s">
        <v>177</v>
      </c>
      <c r="K13626" t="s">
        <v>182</v>
      </c>
      <c r="L13626" t="str">
        <f>_xlfn.XLOOKUP(Table1[[#This Row],[TeamFavoriteID]],Table2[team_id],Table2[team_name],_xlfn.XLOOKUP(Table1[[#This Row],[TeamFavoriteID]],Table2[team_id_pfr],Table2[team_name],"Even"))</f>
        <v>Houston Texans</v>
      </c>
      <c r="M13626">
        <v>-3.5</v>
      </c>
      <c r="N13626">
        <f>IF(Table1[[#This Row],[TeamFavorite]]=Table1[[#This Row],[TeamHome]],Table1[[#This Row],[ScoreAway]]-Table1[[#This Row],[ScoreHome]],Table1[[#This Row],[ScoreHome]]-Table1[[#This Row],[ScoreAway]])</f>
        <v>2</v>
      </c>
      <c r="O13626">
        <f>IF(Table1[[#This Row],[SpreadActual]]&lt;Table1[[#This Row],[SpreadFavorite]],1,0)</f>
        <v>0</v>
      </c>
      <c r="P13626">
        <v>43</v>
      </c>
      <c r="Q13626" t="s">
        <v>160</v>
      </c>
      <c r="R13626" t="b">
        <v>0</v>
      </c>
    </row>
    <row r="13627" spans="1:22" x14ac:dyDescent="0.2">
      <c r="A13627" s="1">
        <v>45228</v>
      </c>
      <c r="B13627">
        <v>2023</v>
      </c>
      <c r="C13627">
        <f>_xlfn.MAXIFS(Table1[ScheduleWeekWritten],Table1[ScheduleSeason],Table1[[#This Row],[ScheduleSeason]])</f>
        <v>18</v>
      </c>
      <c r="D13627">
        <v>8</v>
      </c>
      <c r="E13627" cm="1">
        <f t="array" ref="E13627">_xlfn.XLOOKUP(Table1[[#This Row],[ScheduleWeekWritten]],Table3[Game],100+Table3[Increase],Table1[[#This Row],[ScheduleWeekWritten]])</f>
        <v>8</v>
      </c>
      <c r="F13627" t="b">
        <v>0</v>
      </c>
      <c r="G13627" t="s">
        <v>67</v>
      </c>
      <c r="H13627">
        <v>43</v>
      </c>
      <c r="I13627">
        <v>20</v>
      </c>
      <c r="J13627" t="s">
        <v>39</v>
      </c>
      <c r="K13627" t="s">
        <v>68</v>
      </c>
      <c r="L13627" t="str">
        <f>_xlfn.XLOOKUP(Table1[[#This Row],[TeamFavoriteID]],Table2[team_id],Table2[team_name],_xlfn.XLOOKUP(Table1[[#This Row],[TeamFavoriteID]],Table2[team_id_pfr],Table2[team_name],"Even"))</f>
        <v>Dallas Cowboys</v>
      </c>
      <c r="M13627">
        <v>-7</v>
      </c>
      <c r="N13627">
        <f>IF(Table1[[#This Row],[TeamFavorite]]=Table1[[#This Row],[TeamHome]],Table1[[#This Row],[ScoreAway]]-Table1[[#This Row],[ScoreHome]],Table1[[#This Row],[ScoreHome]]-Table1[[#This Row],[ScoreAway]])</f>
        <v>-23</v>
      </c>
      <c r="O13627">
        <f>IF(Table1[[#This Row],[SpreadActual]]&lt;Table1[[#This Row],[SpreadFavorite]],1,0)</f>
        <v>1</v>
      </c>
      <c r="P13627">
        <v>45.5</v>
      </c>
      <c r="Q13627" t="s">
        <v>208</v>
      </c>
      <c r="R13627" t="b">
        <v>0</v>
      </c>
      <c r="S13627">
        <v>72</v>
      </c>
      <c r="T13627">
        <v>0</v>
      </c>
      <c r="V13627" t="s">
        <v>103</v>
      </c>
    </row>
    <row r="13628" spans="1:22" x14ac:dyDescent="0.2">
      <c r="A13628" s="1">
        <v>45228</v>
      </c>
      <c r="B13628">
        <v>2023</v>
      </c>
      <c r="C13628">
        <f>_xlfn.MAXIFS(Table1[ScheduleWeekWritten],Table1[ScheduleSeason],Table1[[#This Row],[ScheduleSeason]])</f>
        <v>18</v>
      </c>
      <c r="D13628">
        <v>8</v>
      </c>
      <c r="E13628" cm="1">
        <f t="array" ref="E13628">_xlfn.XLOOKUP(Table1[[#This Row],[ScheduleWeekWritten]],Table3[Game],100+Table3[Increase],Table1[[#This Row],[ScheduleWeekWritten]])</f>
        <v>8</v>
      </c>
      <c r="F13628" t="b">
        <v>0</v>
      </c>
      <c r="G13628" t="s">
        <v>24</v>
      </c>
      <c r="H13628">
        <v>24</v>
      </c>
      <c r="I13628">
        <v>9</v>
      </c>
      <c r="J13628" t="s">
        <v>42</v>
      </c>
      <c r="K13628" t="s">
        <v>75</v>
      </c>
      <c r="L13628" t="str">
        <f>_xlfn.XLOOKUP(Table1[[#This Row],[TeamFavoriteID]],Table2[team_id],Table2[team_name],_xlfn.XLOOKUP(Table1[[#This Row],[TeamFavoriteID]],Table2[team_id_pfr],Table2[team_name],"Even"))</f>
        <v>Kansas City Chiefs</v>
      </c>
      <c r="M13628">
        <v>-7</v>
      </c>
      <c r="N13628">
        <f>IF(Table1[[#This Row],[TeamFavorite]]=Table1[[#This Row],[TeamHome]],Table1[[#This Row],[ScoreAway]]-Table1[[#This Row],[ScoreHome]],Table1[[#This Row],[ScoreHome]]-Table1[[#This Row],[ScoreAway]])</f>
        <v>15</v>
      </c>
      <c r="O13628">
        <f>IF(Table1[[#This Row],[SpreadActual]]&lt;Table1[[#This Row],[SpreadFavorite]],1,0)</f>
        <v>0</v>
      </c>
      <c r="P13628">
        <v>45.5</v>
      </c>
      <c r="Q13628" t="s">
        <v>224</v>
      </c>
      <c r="R13628" t="b">
        <v>0</v>
      </c>
    </row>
    <row r="13629" spans="1:22" x14ac:dyDescent="0.2">
      <c r="A13629" s="1">
        <v>45228</v>
      </c>
      <c r="B13629">
        <v>2023</v>
      </c>
      <c r="C13629">
        <f>_xlfn.MAXIFS(Table1[ScheduleWeekWritten],Table1[ScheduleSeason],Table1[[#This Row],[ScheduleSeason]])</f>
        <v>18</v>
      </c>
      <c r="D13629">
        <v>8</v>
      </c>
      <c r="E13629" cm="1">
        <f t="array" ref="E13629">_xlfn.XLOOKUP(Table1[[#This Row],[ScheduleWeekWritten]],Table3[Game],100+Table3[Increase],Table1[[#This Row],[ScheduleWeekWritten]])</f>
        <v>8</v>
      </c>
      <c r="F13629" t="b">
        <v>0</v>
      </c>
      <c r="G13629" t="s">
        <v>33</v>
      </c>
      <c r="H13629">
        <v>10</v>
      </c>
      <c r="I13629">
        <v>24</v>
      </c>
      <c r="J13629" t="s">
        <v>54</v>
      </c>
      <c r="K13629" t="s">
        <v>55</v>
      </c>
      <c r="L13629" t="str">
        <f>_xlfn.XLOOKUP(Table1[[#This Row],[TeamFavoriteID]],Table2[team_id],Table2[team_name],_xlfn.XLOOKUP(Table1[[#This Row],[TeamFavoriteID]],Table2[team_id_pfr],Table2[team_name],"Even"))</f>
        <v>Minnesota Vikings</v>
      </c>
      <c r="M13629">
        <v>-1.5</v>
      </c>
      <c r="N13629">
        <f>IF(Table1[[#This Row],[TeamFavorite]]=Table1[[#This Row],[TeamHome]],Table1[[#This Row],[ScoreAway]]-Table1[[#This Row],[ScoreHome]],Table1[[#This Row],[ScoreHome]]-Table1[[#This Row],[ScoreAway]])</f>
        <v>-14</v>
      </c>
      <c r="O13629">
        <f>IF(Table1[[#This Row],[SpreadActual]]&lt;Table1[[#This Row],[SpreadFavorite]],1,0)</f>
        <v>1</v>
      </c>
      <c r="P13629">
        <v>41.5</v>
      </c>
      <c r="Q13629" t="s">
        <v>82</v>
      </c>
      <c r="R13629" t="b">
        <v>0</v>
      </c>
    </row>
    <row r="13630" spans="1:22" x14ac:dyDescent="0.2">
      <c r="A13630" s="1">
        <v>45228</v>
      </c>
      <c r="B13630">
        <v>2023</v>
      </c>
      <c r="C13630">
        <f>_xlfn.MAXIFS(Table1[ScheduleWeekWritten],Table1[ScheduleSeason],Table1[[#This Row],[ScheduleSeason]])</f>
        <v>18</v>
      </c>
      <c r="D13630">
        <v>8</v>
      </c>
      <c r="E13630" cm="1">
        <f t="array" ref="E13630">_xlfn.XLOOKUP(Table1[[#This Row],[ScheduleWeekWritten]],Table3[Game],100+Table3[Increase],Table1[[#This Row],[ScheduleWeekWritten]])</f>
        <v>8</v>
      </c>
      <c r="F13630" t="b">
        <v>0</v>
      </c>
      <c r="G13630" t="s">
        <v>140</v>
      </c>
      <c r="H13630">
        <v>27</v>
      </c>
      <c r="I13630">
        <v>38</v>
      </c>
      <c r="J13630" t="s">
        <v>95</v>
      </c>
      <c r="K13630" t="s">
        <v>98</v>
      </c>
      <c r="L13630" t="str">
        <f>_xlfn.XLOOKUP(Table1[[#This Row],[TeamFavoriteID]],Table2[team_id],Table2[team_name],_xlfn.XLOOKUP(Table1[[#This Row],[TeamFavoriteID]],Table2[team_id_pfr],Table2[team_name],"Even"))</f>
        <v>New Orleans Saints</v>
      </c>
      <c r="M13630">
        <v>-2</v>
      </c>
      <c r="N13630">
        <f>IF(Table1[[#This Row],[TeamFavorite]]=Table1[[#This Row],[TeamHome]],Table1[[#This Row],[ScoreAway]]-Table1[[#This Row],[ScoreHome]],Table1[[#This Row],[ScoreHome]]-Table1[[#This Row],[ScoreAway]])</f>
        <v>-11</v>
      </c>
      <c r="O13630">
        <f>IF(Table1[[#This Row],[SpreadActual]]&lt;Table1[[#This Row],[SpreadFavorite]],1,0)</f>
        <v>1</v>
      </c>
      <c r="P13630">
        <v>43.5</v>
      </c>
      <c r="Q13630" t="s">
        <v>190</v>
      </c>
      <c r="R13630" t="b">
        <v>0</v>
      </c>
      <c r="S13630">
        <v>72</v>
      </c>
      <c r="T13630">
        <v>0</v>
      </c>
      <c r="V13630" t="s">
        <v>103</v>
      </c>
    </row>
    <row r="13631" spans="1:22" x14ac:dyDescent="0.2">
      <c r="A13631" s="1">
        <v>45228</v>
      </c>
      <c r="B13631">
        <v>2023</v>
      </c>
      <c r="C13631">
        <f>_xlfn.MAXIFS(Table1[ScheduleWeekWritten],Table1[ScheduleSeason],Table1[[#This Row],[ScheduleSeason]])</f>
        <v>18</v>
      </c>
      <c r="D13631">
        <v>8</v>
      </c>
      <c r="E13631" cm="1">
        <f t="array" ref="E13631">_xlfn.XLOOKUP(Table1[[#This Row],[ScheduleWeekWritten]],Table3[Game],100+Table3[Increase],Table1[[#This Row],[ScheduleWeekWritten]])</f>
        <v>8</v>
      </c>
      <c r="F13631" t="b">
        <v>0</v>
      </c>
      <c r="G13631" t="s">
        <v>210</v>
      </c>
      <c r="H13631">
        <v>30</v>
      </c>
      <c r="I13631">
        <v>13</v>
      </c>
      <c r="J13631" t="s">
        <v>46</v>
      </c>
      <c r="K13631" t="s">
        <v>29</v>
      </c>
      <c r="L13631" t="str">
        <f>_xlfn.XLOOKUP(Table1[[#This Row],[TeamFavoriteID]],Table2[team_id],Table2[team_name],_xlfn.XLOOKUP(Table1[[#This Row],[TeamFavoriteID]],Table2[team_id_pfr],Table2[team_name],"Even"))</f>
        <v>Los Angeles Chargers</v>
      </c>
      <c r="M13631">
        <v>-9.5</v>
      </c>
      <c r="N13631">
        <f>IF(Table1[[#This Row],[TeamFavorite]]=Table1[[#This Row],[TeamHome]],Table1[[#This Row],[ScoreAway]]-Table1[[#This Row],[ScoreHome]],Table1[[#This Row],[ScoreHome]]-Table1[[#This Row],[ScoreAway]])</f>
        <v>-17</v>
      </c>
      <c r="O13631">
        <f>IF(Table1[[#This Row],[SpreadActual]]&lt;Table1[[#This Row],[SpreadFavorite]],1,0)</f>
        <v>1</v>
      </c>
      <c r="P13631">
        <v>46</v>
      </c>
      <c r="Q13631" t="s">
        <v>218</v>
      </c>
      <c r="R13631" t="b">
        <v>0</v>
      </c>
      <c r="S13631">
        <v>72</v>
      </c>
      <c r="T13631">
        <v>0</v>
      </c>
      <c r="V13631" t="s">
        <v>103</v>
      </c>
    </row>
    <row r="13632" spans="1:22" x14ac:dyDescent="0.2">
      <c r="A13632" s="1">
        <v>45228</v>
      </c>
      <c r="B13632">
        <v>2023</v>
      </c>
      <c r="C13632">
        <f>_xlfn.MAXIFS(Table1[ScheduleWeekWritten],Table1[ScheduleSeason],Table1[[#This Row],[ScheduleSeason]])</f>
        <v>18</v>
      </c>
      <c r="D13632">
        <v>8</v>
      </c>
      <c r="E13632" cm="1">
        <f t="array" ref="E13632">_xlfn.XLOOKUP(Table1[[#This Row],[ScheduleWeekWritten]],Table3[Game],100+Table3[Increase],Table1[[#This Row],[ScheduleWeekWritten]])</f>
        <v>8</v>
      </c>
      <c r="F13632" t="b">
        <v>0</v>
      </c>
      <c r="G13632" t="s">
        <v>19</v>
      </c>
      <c r="H13632">
        <v>31</v>
      </c>
      <c r="I13632">
        <v>17</v>
      </c>
      <c r="J13632" t="s">
        <v>115</v>
      </c>
      <c r="K13632" t="s">
        <v>91</v>
      </c>
      <c r="L13632" t="str">
        <f>_xlfn.XLOOKUP(Table1[[#This Row],[TeamFavoriteID]],Table2[team_id],Table2[team_name],_xlfn.XLOOKUP(Table1[[#This Row],[TeamFavoriteID]],Table2[team_id_pfr],Table2[team_name],"Even"))</f>
        <v>Miami Dolphins</v>
      </c>
      <c r="M13632">
        <v>-8</v>
      </c>
      <c r="N13632">
        <f>IF(Table1[[#This Row],[TeamFavorite]]=Table1[[#This Row],[TeamHome]],Table1[[#This Row],[ScoreAway]]-Table1[[#This Row],[ScoreHome]],Table1[[#This Row],[ScoreHome]]-Table1[[#This Row],[ScoreAway]])</f>
        <v>-14</v>
      </c>
      <c r="O13632">
        <f>IF(Table1[[#This Row],[SpreadActual]]&lt;Table1[[#This Row],[SpreadFavorite]],1,0)</f>
        <v>1</v>
      </c>
      <c r="P13632">
        <v>47</v>
      </c>
      <c r="Q13632" t="s">
        <v>212</v>
      </c>
      <c r="R13632" t="b">
        <v>0</v>
      </c>
    </row>
    <row r="13633" spans="1:22" x14ac:dyDescent="0.2">
      <c r="A13633" s="1">
        <v>45228</v>
      </c>
      <c r="B13633">
        <v>2023</v>
      </c>
      <c r="C13633">
        <f>_xlfn.MAXIFS(Table1[ScheduleWeekWritten],Table1[ScheduleSeason],Table1[[#This Row],[ScheduleSeason]])</f>
        <v>18</v>
      </c>
      <c r="D13633">
        <v>8</v>
      </c>
      <c r="E13633" cm="1">
        <f t="array" ref="E13633">_xlfn.XLOOKUP(Table1[[#This Row],[ScheduleWeekWritten]],Table3[Game],100+Table3[Increase],Table1[[#This Row],[ScheduleWeekWritten]])</f>
        <v>8</v>
      </c>
      <c r="F13633" t="b">
        <v>0</v>
      </c>
      <c r="G13633" t="s">
        <v>50</v>
      </c>
      <c r="H13633">
        <v>10</v>
      </c>
      <c r="I13633">
        <v>13</v>
      </c>
      <c r="J13633" t="s">
        <v>31</v>
      </c>
      <c r="K13633" t="s">
        <v>32</v>
      </c>
      <c r="L13633" t="str">
        <f>_xlfn.XLOOKUP(Table1[[#This Row],[TeamFavoriteID]],Table2[team_id],Table2[team_name],_xlfn.XLOOKUP(Table1[[#This Row],[TeamFavoriteID]],Table2[team_id_pfr],Table2[team_name],"Even"))</f>
        <v>New York Jets</v>
      </c>
      <c r="M13633">
        <v>-3</v>
      </c>
      <c r="N13633">
        <f>IF(Table1[[#This Row],[TeamFavorite]]=Table1[[#This Row],[TeamHome]],Table1[[#This Row],[ScoreAway]]-Table1[[#This Row],[ScoreHome]],Table1[[#This Row],[ScoreHome]]-Table1[[#This Row],[ScoreAway]])</f>
        <v>-3</v>
      </c>
      <c r="O13633">
        <f>IF(Table1[[#This Row],[SpreadActual]]&lt;Table1[[#This Row],[SpreadFavorite]],1,0)</f>
        <v>0</v>
      </c>
      <c r="P13633">
        <v>34.5</v>
      </c>
      <c r="Q13633" t="s">
        <v>197</v>
      </c>
      <c r="R13633" t="b">
        <v>0</v>
      </c>
    </row>
    <row r="13634" spans="1:22" x14ac:dyDescent="0.2">
      <c r="A13634" s="1">
        <v>45228</v>
      </c>
      <c r="B13634">
        <v>2023</v>
      </c>
      <c r="C13634">
        <f>_xlfn.MAXIFS(Table1[ScheduleWeekWritten],Table1[ScheduleSeason],Table1[[#This Row],[ScheduleSeason]])</f>
        <v>18</v>
      </c>
      <c r="D13634">
        <v>8</v>
      </c>
      <c r="E13634" cm="1">
        <f t="array" ref="E13634">_xlfn.XLOOKUP(Table1[[#This Row],[ScheduleWeekWritten]],Table3[Game],100+Table3[Increase],Table1[[#This Row],[ScheduleWeekWritten]])</f>
        <v>8</v>
      </c>
      <c r="F13634" t="b">
        <v>0</v>
      </c>
      <c r="G13634" t="s">
        <v>49</v>
      </c>
      <c r="H13634">
        <v>10</v>
      </c>
      <c r="I13634">
        <v>20</v>
      </c>
      <c r="J13634" t="s">
        <v>154</v>
      </c>
      <c r="K13634" t="s">
        <v>161</v>
      </c>
      <c r="L13634" t="str">
        <f>_xlfn.XLOOKUP(Table1[[#This Row],[TeamFavoriteID]],Table2[team_id],Table2[team_name],_xlfn.XLOOKUP(Table1[[#This Row],[TeamFavoriteID]],Table2[team_id_pfr],Table2[team_name],"Even"))</f>
        <v>Jacksonville Jaguars</v>
      </c>
      <c r="M13634">
        <v>-2.5</v>
      </c>
      <c r="N13634">
        <f>IF(Table1[[#This Row],[TeamFavorite]]=Table1[[#This Row],[TeamHome]],Table1[[#This Row],[ScoreAway]]-Table1[[#This Row],[ScoreHome]],Table1[[#This Row],[ScoreHome]]-Table1[[#This Row],[ScoreAway]])</f>
        <v>-10</v>
      </c>
      <c r="O13634">
        <f>IF(Table1[[#This Row],[SpreadActual]]&lt;Table1[[#This Row],[SpreadFavorite]],1,0)</f>
        <v>1</v>
      </c>
      <c r="P13634">
        <v>40.5</v>
      </c>
      <c r="Q13634" t="s">
        <v>229</v>
      </c>
      <c r="R13634" t="b">
        <v>0</v>
      </c>
    </row>
    <row r="13635" spans="1:22" x14ac:dyDescent="0.2">
      <c r="A13635" s="1">
        <v>45228</v>
      </c>
      <c r="B13635">
        <v>2023</v>
      </c>
      <c r="C13635">
        <f>_xlfn.MAXIFS(Table1[ScheduleWeekWritten],Table1[ScheduleSeason],Table1[[#This Row],[ScheduleSeason]])</f>
        <v>18</v>
      </c>
      <c r="D13635">
        <v>8</v>
      </c>
      <c r="E13635" cm="1">
        <f t="array" ref="E13635">_xlfn.XLOOKUP(Table1[[#This Row],[ScheduleWeekWritten]],Table3[Game],100+Table3[Increase],Table1[[#This Row],[ScheduleWeekWritten]])</f>
        <v>8</v>
      </c>
      <c r="F13635" t="b">
        <v>0</v>
      </c>
      <c r="G13635" t="s">
        <v>53</v>
      </c>
      <c r="H13635">
        <v>17</v>
      </c>
      <c r="I13635">
        <v>31</v>
      </c>
      <c r="J13635" t="s">
        <v>101</v>
      </c>
      <c r="K13635" t="s">
        <v>87</v>
      </c>
      <c r="L13635" t="str">
        <f>_xlfn.XLOOKUP(Table1[[#This Row],[TeamFavoriteID]],Table2[team_id],Table2[team_name],_xlfn.XLOOKUP(Table1[[#This Row],[TeamFavoriteID]],Table2[team_id_pfr],Table2[team_name],"Even"))</f>
        <v>San Francisco 49ers</v>
      </c>
      <c r="M13635">
        <v>-4</v>
      </c>
      <c r="N13635">
        <f>IF(Table1[[#This Row],[TeamFavorite]]=Table1[[#This Row],[TeamHome]],Table1[[#This Row],[ScoreAway]]-Table1[[#This Row],[ScoreHome]],Table1[[#This Row],[ScoreHome]]-Table1[[#This Row],[ScoreAway]])</f>
        <v>14</v>
      </c>
      <c r="O13635">
        <f>IF(Table1[[#This Row],[SpreadActual]]&lt;Table1[[#This Row],[SpreadFavorite]],1,0)</f>
        <v>0</v>
      </c>
      <c r="P13635">
        <v>44</v>
      </c>
      <c r="Q13635" t="s">
        <v>203</v>
      </c>
      <c r="R13635" t="b">
        <v>0</v>
      </c>
    </row>
    <row r="13636" spans="1:22" x14ac:dyDescent="0.2">
      <c r="A13636" s="1">
        <v>45228</v>
      </c>
      <c r="B13636">
        <v>2023</v>
      </c>
      <c r="C13636">
        <f>_xlfn.MAXIFS(Table1[ScheduleWeekWritten],Table1[ScheduleSeason],Table1[[#This Row],[ScheduleSeason]])</f>
        <v>18</v>
      </c>
      <c r="D13636">
        <v>8</v>
      </c>
      <c r="E13636" cm="1">
        <f t="array" ref="E13636">_xlfn.XLOOKUP(Table1[[#This Row],[ScheduleWeekWritten]],Table3[Game],100+Table3[Increase],Table1[[#This Row],[ScheduleWeekWritten]])</f>
        <v>8</v>
      </c>
      <c r="F13636" t="b">
        <v>0</v>
      </c>
      <c r="G13636" t="s">
        <v>128</v>
      </c>
      <c r="H13636">
        <v>24</v>
      </c>
      <c r="I13636">
        <v>20</v>
      </c>
      <c r="J13636" t="s">
        <v>62</v>
      </c>
      <c r="K13636" t="s">
        <v>132</v>
      </c>
      <c r="L13636" t="str">
        <f>_xlfn.XLOOKUP(Table1[[#This Row],[TeamFavoriteID]],Table2[team_id],Table2[team_name],_xlfn.XLOOKUP(Table1[[#This Row],[TeamFavoriteID]],Table2[team_id_pfr],Table2[team_name],"Even"))</f>
        <v>Seattle Seahawks</v>
      </c>
      <c r="M13636">
        <v>-4</v>
      </c>
      <c r="N13636">
        <f>IF(Table1[[#This Row],[TeamFavorite]]=Table1[[#This Row],[TeamHome]],Table1[[#This Row],[ScoreAway]]-Table1[[#This Row],[ScoreHome]],Table1[[#This Row],[ScoreHome]]-Table1[[#This Row],[ScoreAway]])</f>
        <v>-4</v>
      </c>
      <c r="O13636">
        <f>IF(Table1[[#This Row],[SpreadActual]]&lt;Table1[[#This Row],[SpreadFavorite]],1,0)</f>
        <v>0</v>
      </c>
      <c r="P13636">
        <v>38.5</v>
      </c>
      <c r="Q13636" t="s">
        <v>223</v>
      </c>
      <c r="R13636" t="b">
        <v>0</v>
      </c>
    </row>
    <row r="13637" spans="1:22" x14ac:dyDescent="0.2">
      <c r="A13637" s="1">
        <v>45228</v>
      </c>
      <c r="B13637">
        <v>2023</v>
      </c>
      <c r="C13637">
        <f>_xlfn.MAXIFS(Table1[ScheduleWeekWritten],Table1[ScheduleSeason],Table1[[#This Row],[ScheduleSeason]])</f>
        <v>18</v>
      </c>
      <c r="D13637">
        <v>8</v>
      </c>
      <c r="E13637" cm="1">
        <f t="array" ref="E13637">_xlfn.XLOOKUP(Table1[[#This Row],[ScheduleWeekWritten]],Table3[Game],100+Table3[Increase],Table1[[#This Row],[ScheduleWeekWritten]])</f>
        <v>8</v>
      </c>
      <c r="F13637" t="b">
        <v>0</v>
      </c>
      <c r="G13637" t="s">
        <v>171</v>
      </c>
      <c r="H13637">
        <v>28</v>
      </c>
      <c r="I13637">
        <v>23</v>
      </c>
      <c r="J13637" t="s">
        <v>38</v>
      </c>
      <c r="K13637" t="s">
        <v>109</v>
      </c>
      <c r="L13637" t="str">
        <f>_xlfn.XLOOKUP(Table1[[#This Row],[TeamFavoriteID]],Table2[team_id],Table2[team_name],_xlfn.XLOOKUP(Table1[[#This Row],[TeamFavoriteID]],Table2[team_id_pfr],Table2[team_name],"Even"))</f>
        <v>Atlanta Falcons</v>
      </c>
      <c r="M13637">
        <v>-2.5</v>
      </c>
      <c r="N13637">
        <f>IF(Table1[[#This Row],[TeamFavorite]]=Table1[[#This Row],[TeamHome]],Table1[[#This Row],[ScoreAway]]-Table1[[#This Row],[ScoreHome]],Table1[[#This Row],[ScoreHome]]-Table1[[#This Row],[ScoreAway]])</f>
        <v>5</v>
      </c>
      <c r="O13637">
        <f>IF(Table1[[#This Row],[SpreadActual]]&lt;Table1[[#This Row],[SpreadFavorite]],1,0)</f>
        <v>0</v>
      </c>
      <c r="P13637">
        <v>35.5</v>
      </c>
      <c r="Q13637" t="s">
        <v>172</v>
      </c>
      <c r="R13637" t="b">
        <v>0</v>
      </c>
    </row>
    <row r="13638" spans="1:22" x14ac:dyDescent="0.2">
      <c r="A13638" s="1">
        <v>45228</v>
      </c>
      <c r="B13638">
        <v>2023</v>
      </c>
      <c r="C13638">
        <f>_xlfn.MAXIFS(Table1[ScheduleWeekWritten],Table1[ScheduleSeason],Table1[[#This Row],[ScheduleSeason]])</f>
        <v>18</v>
      </c>
      <c r="D13638">
        <v>8</v>
      </c>
      <c r="E13638" cm="1">
        <f t="array" ref="E13638">_xlfn.XLOOKUP(Table1[[#This Row],[ScheduleWeekWritten]],Table3[Game],100+Table3[Increase],Table1[[#This Row],[ScheduleWeekWritten]])</f>
        <v>8</v>
      </c>
      <c r="F13638" t="b">
        <v>0</v>
      </c>
      <c r="G13638" t="s">
        <v>227</v>
      </c>
      <c r="H13638">
        <v>31</v>
      </c>
      <c r="I13638">
        <v>38</v>
      </c>
      <c r="J13638" t="s">
        <v>58</v>
      </c>
      <c r="K13638" t="s">
        <v>77</v>
      </c>
      <c r="L13638" t="str">
        <f>_xlfn.XLOOKUP(Table1[[#This Row],[TeamFavoriteID]],Table2[team_id],Table2[team_name],_xlfn.XLOOKUP(Table1[[#This Row],[TeamFavoriteID]],Table2[team_id_pfr],Table2[team_name],"Even"))</f>
        <v>Philadelphia Eagles</v>
      </c>
      <c r="M13638">
        <v>-7</v>
      </c>
      <c r="N13638">
        <f>IF(Table1[[#This Row],[TeamFavorite]]=Table1[[#This Row],[TeamHome]],Table1[[#This Row],[ScoreAway]]-Table1[[#This Row],[ScoreHome]],Table1[[#This Row],[ScoreHome]]-Table1[[#This Row],[ScoreAway]])</f>
        <v>-7</v>
      </c>
      <c r="O13638">
        <f>IF(Table1[[#This Row],[SpreadActual]]&lt;Table1[[#This Row],[SpreadFavorite]],1,0)</f>
        <v>0</v>
      </c>
      <c r="P13638">
        <v>43</v>
      </c>
      <c r="Q13638" t="s">
        <v>165</v>
      </c>
      <c r="R13638" t="b">
        <v>0</v>
      </c>
    </row>
    <row r="13639" spans="1:22" x14ac:dyDescent="0.2">
      <c r="A13639" s="1">
        <v>45229</v>
      </c>
      <c r="B13639">
        <v>2023</v>
      </c>
      <c r="C13639">
        <f>_xlfn.MAXIFS(Table1[ScheduleWeekWritten],Table1[ScheduleSeason],Table1[[#This Row],[ScheduleSeason]])</f>
        <v>18</v>
      </c>
      <c r="D13639">
        <v>8</v>
      </c>
      <c r="E13639" cm="1">
        <f t="array" ref="E13639">_xlfn.XLOOKUP(Table1[[#This Row],[ScheduleWeekWritten]],Table3[Game],100+Table3[Increase],Table1[[#This Row],[ScheduleWeekWritten]])</f>
        <v>8</v>
      </c>
      <c r="F13639" t="b">
        <v>0</v>
      </c>
      <c r="G13639" t="s">
        <v>45</v>
      </c>
      <c r="H13639">
        <v>26</v>
      </c>
      <c r="I13639">
        <v>14</v>
      </c>
      <c r="J13639" t="s">
        <v>217</v>
      </c>
      <c r="K13639" t="s">
        <v>79</v>
      </c>
      <c r="L13639" t="str">
        <f>_xlfn.XLOOKUP(Table1[[#This Row],[TeamFavoriteID]],Table2[team_id],Table2[team_name],_xlfn.XLOOKUP(Table1[[#This Row],[TeamFavoriteID]],Table2[team_id_pfr],Table2[team_name],"Even"))</f>
        <v>Detroit Lions</v>
      </c>
      <c r="M13639">
        <v>-7</v>
      </c>
      <c r="N13639">
        <f>IF(Table1[[#This Row],[TeamFavorite]]=Table1[[#This Row],[TeamHome]],Table1[[#This Row],[ScoreAway]]-Table1[[#This Row],[ScoreHome]],Table1[[#This Row],[ScoreHome]]-Table1[[#This Row],[ScoreAway]])</f>
        <v>-12</v>
      </c>
      <c r="O13639">
        <f>IF(Table1[[#This Row],[SpreadActual]]&lt;Table1[[#This Row],[SpreadFavorite]],1,0)</f>
        <v>1</v>
      </c>
      <c r="P13639">
        <v>46</v>
      </c>
      <c r="Q13639" t="s">
        <v>181</v>
      </c>
      <c r="R13639" t="b">
        <v>0</v>
      </c>
      <c r="S13639">
        <v>72</v>
      </c>
      <c r="T13639">
        <v>0</v>
      </c>
      <c r="V13639" t="s">
        <v>103</v>
      </c>
    </row>
    <row r="13640" spans="1:22" x14ac:dyDescent="0.2">
      <c r="A13640" s="1">
        <v>45232</v>
      </c>
      <c r="B13640">
        <v>2023</v>
      </c>
      <c r="C13640">
        <f>_xlfn.MAXIFS(Table1[ScheduleWeekWritten],Table1[ScheduleSeason],Table1[[#This Row],[ScheduleSeason]])</f>
        <v>18</v>
      </c>
      <c r="D13640">
        <v>9</v>
      </c>
      <c r="E13640" cm="1">
        <f t="array" ref="E13640">_xlfn.XLOOKUP(Table1[[#This Row],[ScheduleWeekWritten]],Table3[Game],100+Table3[Increase],Table1[[#This Row],[ScheduleWeekWritten]])</f>
        <v>9</v>
      </c>
      <c r="F13640" t="b">
        <v>0</v>
      </c>
      <c r="G13640" t="s">
        <v>49</v>
      </c>
      <c r="H13640">
        <v>20</v>
      </c>
      <c r="I13640">
        <v>16</v>
      </c>
      <c r="J13640" t="s">
        <v>171</v>
      </c>
      <c r="K13640" t="s">
        <v>51</v>
      </c>
      <c r="L13640" t="str">
        <f>_xlfn.XLOOKUP(Table1[[#This Row],[TeamFavoriteID]],Table2[team_id],Table2[team_name],_xlfn.XLOOKUP(Table1[[#This Row],[TeamFavoriteID]],Table2[team_id_pfr],Table2[team_name],"Even"))</f>
        <v>Pittsburgh Steelers</v>
      </c>
      <c r="M13640">
        <v>-3</v>
      </c>
      <c r="N13640">
        <f>IF(Table1[[#This Row],[TeamFavorite]]=Table1[[#This Row],[TeamHome]],Table1[[#This Row],[ScoreAway]]-Table1[[#This Row],[ScoreHome]],Table1[[#This Row],[ScoreHome]]-Table1[[#This Row],[ScoreAway]])</f>
        <v>-4</v>
      </c>
      <c r="O13640">
        <f>IF(Table1[[#This Row],[SpreadActual]]&lt;Table1[[#This Row],[SpreadFavorite]],1,0)</f>
        <v>1</v>
      </c>
      <c r="P13640">
        <v>37</v>
      </c>
      <c r="Q13640" t="s">
        <v>229</v>
      </c>
      <c r="R13640" t="b">
        <v>0</v>
      </c>
    </row>
    <row r="13641" spans="1:22" x14ac:dyDescent="0.2">
      <c r="A13641" s="1">
        <v>45235</v>
      </c>
      <c r="B13641">
        <v>2023</v>
      </c>
      <c r="C13641">
        <f>_xlfn.MAXIFS(Table1[ScheduleWeekWritten],Table1[ScheduleSeason],Table1[[#This Row],[ScheduleSeason]])</f>
        <v>18</v>
      </c>
      <c r="D13641">
        <v>9</v>
      </c>
      <c r="E13641" cm="1">
        <f t="array" ref="E13641">_xlfn.XLOOKUP(Table1[[#This Row],[ScheduleWeekWritten]],Table3[Game],100+Table3[Increase],Table1[[#This Row],[ScheduleWeekWritten]])</f>
        <v>9</v>
      </c>
      <c r="F13641" t="b">
        <v>0</v>
      </c>
      <c r="G13641" t="s">
        <v>38</v>
      </c>
      <c r="H13641">
        <v>28</v>
      </c>
      <c r="I13641">
        <v>31</v>
      </c>
      <c r="J13641" t="s">
        <v>54</v>
      </c>
      <c r="K13641" t="s">
        <v>109</v>
      </c>
      <c r="L13641" t="str">
        <f>_xlfn.XLOOKUP(Table1[[#This Row],[TeamFavoriteID]],Table2[team_id],Table2[team_name],_xlfn.XLOOKUP(Table1[[#This Row],[TeamFavoriteID]],Table2[team_id_pfr],Table2[team_name],"Even"))</f>
        <v>Atlanta Falcons</v>
      </c>
      <c r="M13641">
        <v>-3.5</v>
      </c>
      <c r="N13641">
        <f>IF(Table1[[#This Row],[TeamFavorite]]=Table1[[#This Row],[TeamHome]],Table1[[#This Row],[ScoreAway]]-Table1[[#This Row],[ScoreHome]],Table1[[#This Row],[ScoreHome]]-Table1[[#This Row],[ScoreAway]])</f>
        <v>3</v>
      </c>
      <c r="O13641">
        <f>IF(Table1[[#This Row],[SpreadActual]]&lt;Table1[[#This Row],[SpreadFavorite]],1,0)</f>
        <v>0</v>
      </c>
      <c r="P13641">
        <v>39</v>
      </c>
      <c r="Q13641" t="s">
        <v>213</v>
      </c>
      <c r="R13641" t="b">
        <v>0</v>
      </c>
      <c r="S13641">
        <v>72</v>
      </c>
      <c r="T13641">
        <v>0</v>
      </c>
      <c r="V13641" t="s">
        <v>103</v>
      </c>
    </row>
    <row r="13642" spans="1:22" x14ac:dyDescent="0.2">
      <c r="A13642" s="1">
        <v>45235</v>
      </c>
      <c r="B13642">
        <v>2023</v>
      </c>
      <c r="C13642">
        <f>_xlfn.MAXIFS(Table1[ScheduleWeekWritten],Table1[ScheduleSeason],Table1[[#This Row],[ScheduleSeason]])</f>
        <v>18</v>
      </c>
      <c r="D13642">
        <v>9</v>
      </c>
      <c r="E13642" cm="1">
        <f t="array" ref="E13642">_xlfn.XLOOKUP(Table1[[#This Row],[ScheduleWeekWritten]],Table3[Game],100+Table3[Increase],Table1[[#This Row],[ScheduleWeekWritten]])</f>
        <v>9</v>
      </c>
      <c r="F13642" t="b">
        <v>0</v>
      </c>
      <c r="G13642" t="s">
        <v>158</v>
      </c>
      <c r="H13642">
        <v>37</v>
      </c>
      <c r="I13642">
        <v>3</v>
      </c>
      <c r="J13642" t="s">
        <v>128</v>
      </c>
      <c r="K13642" t="s">
        <v>159</v>
      </c>
      <c r="L13642" t="str">
        <f>_xlfn.XLOOKUP(Table1[[#This Row],[TeamFavoriteID]],Table2[team_id],Table2[team_name],_xlfn.XLOOKUP(Table1[[#This Row],[TeamFavoriteID]],Table2[team_id_pfr],Table2[team_name],"Even"))</f>
        <v>Baltimore Ravens</v>
      </c>
      <c r="M13642">
        <v>-6</v>
      </c>
      <c r="N13642">
        <f>IF(Table1[[#This Row],[TeamFavorite]]=Table1[[#This Row],[TeamHome]],Table1[[#This Row],[ScoreAway]]-Table1[[#This Row],[ScoreHome]],Table1[[#This Row],[ScoreHome]]-Table1[[#This Row],[ScoreAway]])</f>
        <v>-34</v>
      </c>
      <c r="O13642">
        <f>IF(Table1[[#This Row],[SpreadActual]]&lt;Table1[[#This Row],[SpreadFavorite]],1,0)</f>
        <v>1</v>
      </c>
      <c r="P13642">
        <v>44.5</v>
      </c>
      <c r="Q13642" t="s">
        <v>166</v>
      </c>
      <c r="R13642" t="b">
        <v>0</v>
      </c>
    </row>
    <row r="13643" spans="1:22" x14ac:dyDescent="0.2">
      <c r="A13643" s="1">
        <v>45235</v>
      </c>
      <c r="B13643">
        <v>2023</v>
      </c>
      <c r="C13643">
        <f>_xlfn.MAXIFS(Table1[ScheduleWeekWritten],Table1[ScheduleSeason],Table1[[#This Row],[ScheduleSeason]])</f>
        <v>18</v>
      </c>
      <c r="D13643">
        <v>9</v>
      </c>
      <c r="E13643" cm="1">
        <f t="array" ref="E13643">_xlfn.XLOOKUP(Table1[[#This Row],[ScheduleWeekWritten]],Table3[Game],100+Table3[Increase],Table1[[#This Row],[ScheduleWeekWritten]])</f>
        <v>9</v>
      </c>
      <c r="F13643" t="b">
        <v>0</v>
      </c>
      <c r="G13643" t="s">
        <v>152</v>
      </c>
      <c r="H13643">
        <v>13</v>
      </c>
      <c r="I13643">
        <v>27</v>
      </c>
      <c r="J13643" t="s">
        <v>140</v>
      </c>
      <c r="K13643" t="s">
        <v>72</v>
      </c>
      <c r="L13643" t="str">
        <f>_xlfn.XLOOKUP(Table1[[#This Row],[TeamFavoriteID]],Table2[team_id],Table2[team_name],_xlfn.XLOOKUP(Table1[[#This Row],[TeamFavoriteID]],Table2[team_id_pfr],Table2[team_name],"Even"))</f>
        <v>Baltimore Colts</v>
      </c>
      <c r="M13643">
        <v>-1.5</v>
      </c>
      <c r="N13643">
        <f>IF(Table1[[#This Row],[TeamFavorite]]=Table1[[#This Row],[TeamHome]],Table1[[#This Row],[ScoreAway]]-Table1[[#This Row],[ScoreHome]],Table1[[#This Row],[ScoreHome]]-Table1[[#This Row],[ScoreAway]])</f>
        <v>-14</v>
      </c>
      <c r="O13643">
        <f>IF(Table1[[#This Row],[SpreadActual]]&lt;Table1[[#This Row],[SpreadFavorite]],1,0)</f>
        <v>1</v>
      </c>
      <c r="P13643">
        <v>45</v>
      </c>
      <c r="Q13643" t="s">
        <v>160</v>
      </c>
      <c r="R13643" t="b">
        <v>0</v>
      </c>
    </row>
    <row r="13644" spans="1:22" x14ac:dyDescent="0.2">
      <c r="A13644" s="1">
        <v>45235</v>
      </c>
      <c r="B13644">
        <v>2023</v>
      </c>
      <c r="C13644">
        <f>_xlfn.MAXIFS(Table1[ScheduleWeekWritten],Table1[ScheduleSeason],Table1[[#This Row],[ScheduleSeason]])</f>
        <v>18</v>
      </c>
      <c r="D13644">
        <v>9</v>
      </c>
      <c r="E13644" cm="1">
        <f t="array" ref="E13644">_xlfn.XLOOKUP(Table1[[#This Row],[ScheduleWeekWritten]],Table3[Game],100+Table3[Increase],Table1[[#This Row],[ScheduleWeekWritten]])</f>
        <v>9</v>
      </c>
      <c r="F13644" t="b">
        <v>0</v>
      </c>
      <c r="G13644" t="s">
        <v>101</v>
      </c>
      <c r="H13644">
        <v>24</v>
      </c>
      <c r="I13644">
        <v>18</v>
      </c>
      <c r="J13644" t="s">
        <v>28</v>
      </c>
      <c r="K13644" t="s">
        <v>104</v>
      </c>
      <c r="L13644" t="str">
        <f>_xlfn.XLOOKUP(Table1[[#This Row],[TeamFavoriteID]],Table2[team_id],Table2[team_name],_xlfn.XLOOKUP(Table1[[#This Row],[TeamFavoriteID]],Table2[team_id_pfr],Table2[team_name],"Even"))</f>
        <v>Cincinnati Bengals</v>
      </c>
      <c r="M13644">
        <v>-1.5</v>
      </c>
      <c r="N13644">
        <f>IF(Table1[[#This Row],[TeamFavorite]]=Table1[[#This Row],[TeamHome]],Table1[[#This Row],[ScoreAway]]-Table1[[#This Row],[ScoreHome]],Table1[[#This Row],[ScoreHome]]-Table1[[#This Row],[ScoreAway]])</f>
        <v>-6</v>
      </c>
      <c r="O13644">
        <f>IF(Table1[[#This Row],[SpreadActual]]&lt;Table1[[#This Row],[SpreadFavorite]],1,0)</f>
        <v>1</v>
      </c>
      <c r="P13644">
        <v>51</v>
      </c>
      <c r="Q13644" t="s">
        <v>226</v>
      </c>
      <c r="R13644" t="b">
        <v>0</v>
      </c>
    </row>
    <row r="13645" spans="1:22" x14ac:dyDescent="0.2">
      <c r="A13645" s="1">
        <v>45235</v>
      </c>
      <c r="B13645">
        <v>2023</v>
      </c>
      <c r="C13645">
        <f>_xlfn.MAXIFS(Table1[ScheduleWeekWritten],Table1[ScheduleSeason],Table1[[#This Row],[ScheduleSeason]])</f>
        <v>18</v>
      </c>
      <c r="D13645">
        <v>9</v>
      </c>
      <c r="E13645" cm="1">
        <f t="array" ref="E13645">_xlfn.XLOOKUP(Table1[[#This Row],[ScheduleWeekWritten]],Table3[Game],100+Table3[Increase],Table1[[#This Row],[ScheduleWeekWritten]])</f>
        <v>9</v>
      </c>
      <c r="F13645" t="b">
        <v>0</v>
      </c>
      <c r="G13645" t="s">
        <v>62</v>
      </c>
      <c r="H13645">
        <v>27</v>
      </c>
      <c r="I13645">
        <v>0</v>
      </c>
      <c r="J13645" t="s">
        <v>149</v>
      </c>
      <c r="K13645" t="s">
        <v>63</v>
      </c>
      <c r="L13645" t="str">
        <f>_xlfn.XLOOKUP(Table1[[#This Row],[TeamFavoriteID]],Table2[team_id],Table2[team_name],_xlfn.XLOOKUP(Table1[[#This Row],[TeamFavoriteID]],Table2[team_id_pfr],Table2[team_name],"Even"))</f>
        <v>Cleveland Browns</v>
      </c>
      <c r="M13645">
        <v>-13</v>
      </c>
      <c r="N13645">
        <f>IF(Table1[[#This Row],[TeamFavorite]]=Table1[[#This Row],[TeamHome]],Table1[[#This Row],[ScoreAway]]-Table1[[#This Row],[ScoreHome]],Table1[[#This Row],[ScoreHome]]-Table1[[#This Row],[ScoreAway]])</f>
        <v>-27</v>
      </c>
      <c r="O13645">
        <f>IF(Table1[[#This Row],[SpreadActual]]&lt;Table1[[#This Row],[SpreadFavorite]],1,0)</f>
        <v>1</v>
      </c>
      <c r="P13645">
        <v>38</v>
      </c>
      <c r="Q13645" t="s">
        <v>170</v>
      </c>
      <c r="R13645" t="b">
        <v>0</v>
      </c>
    </row>
    <row r="13646" spans="1:22" x14ac:dyDescent="0.2">
      <c r="A13646" s="1">
        <v>45235</v>
      </c>
      <c r="B13646">
        <v>2023</v>
      </c>
      <c r="C13646">
        <f>_xlfn.MAXIFS(Table1[ScheduleWeekWritten],Table1[ScheduleSeason],Table1[[#This Row],[ScheduleSeason]])</f>
        <v>18</v>
      </c>
      <c r="D13646">
        <v>9</v>
      </c>
      <c r="E13646" cm="1">
        <f t="array" ref="E13646">_xlfn.XLOOKUP(Table1[[#This Row],[ScheduleWeekWritten]],Table3[Game],100+Table3[Increase],Table1[[#This Row],[ScheduleWeekWritten]])</f>
        <v>9</v>
      </c>
      <c r="F13646" t="b">
        <v>0</v>
      </c>
      <c r="G13646" t="s">
        <v>33</v>
      </c>
      <c r="H13646">
        <v>20</v>
      </c>
      <c r="I13646">
        <v>3</v>
      </c>
      <c r="J13646" t="s">
        <v>39</v>
      </c>
      <c r="K13646" t="s">
        <v>35</v>
      </c>
      <c r="L13646" t="str">
        <f>_xlfn.XLOOKUP(Table1[[#This Row],[TeamFavoriteID]],Table2[team_id],Table2[team_name],_xlfn.XLOOKUP(Table1[[#This Row],[TeamFavoriteID]],Table2[team_id_pfr],Table2[team_name],"Even"))</f>
        <v>Green Bay Packers</v>
      </c>
      <c r="M13646">
        <v>-3.5</v>
      </c>
      <c r="N13646">
        <f>IF(Table1[[#This Row],[TeamFavorite]]=Table1[[#This Row],[TeamHome]],Table1[[#This Row],[ScoreAway]]-Table1[[#This Row],[ScoreHome]],Table1[[#This Row],[ScoreHome]]-Table1[[#This Row],[ScoreAway]])</f>
        <v>-17</v>
      </c>
      <c r="O13646">
        <f>IF(Table1[[#This Row],[SpreadActual]]&lt;Table1[[#This Row],[SpreadFavorite]],1,0)</f>
        <v>1</v>
      </c>
      <c r="P13646">
        <v>37.5</v>
      </c>
      <c r="Q13646" t="s">
        <v>82</v>
      </c>
      <c r="R13646" t="b">
        <v>0</v>
      </c>
    </row>
    <row r="13647" spans="1:22" x14ac:dyDescent="0.2">
      <c r="A13647" s="1">
        <v>45235</v>
      </c>
      <c r="B13647">
        <v>2023</v>
      </c>
      <c r="C13647">
        <f>_xlfn.MAXIFS(Table1[ScheduleWeekWritten],Table1[ScheduleSeason],Table1[[#This Row],[ScheduleSeason]])</f>
        <v>18</v>
      </c>
      <c r="D13647">
        <v>9</v>
      </c>
      <c r="E13647" cm="1">
        <f t="array" ref="E13647">_xlfn.XLOOKUP(Table1[[#This Row],[ScheduleWeekWritten]],Table3[Game],100+Table3[Increase],Table1[[#This Row],[ScheduleWeekWritten]])</f>
        <v>9</v>
      </c>
      <c r="F13647" t="b">
        <v>0</v>
      </c>
      <c r="G13647" t="s">
        <v>177</v>
      </c>
      <c r="H13647">
        <v>39</v>
      </c>
      <c r="I13647">
        <v>37</v>
      </c>
      <c r="J13647" t="s">
        <v>127</v>
      </c>
      <c r="K13647" t="s">
        <v>182</v>
      </c>
      <c r="L13647" t="str">
        <f>_xlfn.XLOOKUP(Table1[[#This Row],[TeamFavoriteID]],Table2[team_id],Table2[team_name],_xlfn.XLOOKUP(Table1[[#This Row],[TeamFavoriteID]],Table2[team_id_pfr],Table2[team_name],"Even"))</f>
        <v>Houston Texans</v>
      </c>
      <c r="M13647">
        <v>-2.5</v>
      </c>
      <c r="N13647">
        <f>IF(Table1[[#This Row],[TeamFavorite]]=Table1[[#This Row],[TeamHome]],Table1[[#This Row],[ScoreAway]]-Table1[[#This Row],[ScoreHome]],Table1[[#This Row],[ScoreHome]]-Table1[[#This Row],[ScoreAway]])</f>
        <v>-2</v>
      </c>
      <c r="O13647">
        <f>IF(Table1[[#This Row],[SpreadActual]]&lt;Table1[[#This Row],[SpreadFavorite]],1,0)</f>
        <v>0</v>
      </c>
      <c r="P13647">
        <v>40</v>
      </c>
      <c r="Q13647" t="s">
        <v>207</v>
      </c>
      <c r="R13647" t="b">
        <v>0</v>
      </c>
      <c r="S13647">
        <v>72</v>
      </c>
      <c r="T13647">
        <v>0</v>
      </c>
      <c r="V13647" t="s">
        <v>103</v>
      </c>
    </row>
    <row r="13648" spans="1:22" x14ac:dyDescent="0.2">
      <c r="A13648" s="1">
        <v>45235</v>
      </c>
      <c r="B13648">
        <v>2023</v>
      </c>
      <c r="C13648">
        <f>_xlfn.MAXIFS(Table1[ScheduleWeekWritten],Table1[ScheduleSeason],Table1[[#This Row],[ScheduleSeason]])</f>
        <v>18</v>
      </c>
      <c r="D13648">
        <v>9</v>
      </c>
      <c r="E13648" cm="1">
        <f t="array" ref="E13648">_xlfn.XLOOKUP(Table1[[#This Row],[ScheduleWeekWritten]],Table3[Game],100+Table3[Increase],Table1[[#This Row],[ScheduleWeekWritten]])</f>
        <v>9</v>
      </c>
      <c r="F13648" t="b">
        <v>0</v>
      </c>
      <c r="G13648" t="s">
        <v>42</v>
      </c>
      <c r="H13648">
        <v>21</v>
      </c>
      <c r="I13648">
        <v>14</v>
      </c>
      <c r="J13648" t="s">
        <v>19</v>
      </c>
      <c r="K13648" t="s">
        <v>75</v>
      </c>
      <c r="L13648" t="str">
        <f>_xlfn.XLOOKUP(Table1[[#This Row],[TeamFavoriteID]],Table2[team_id],Table2[team_name],_xlfn.XLOOKUP(Table1[[#This Row],[TeamFavoriteID]],Table2[team_id_pfr],Table2[team_name],"Even"))</f>
        <v>Kansas City Chiefs</v>
      </c>
      <c r="M13648">
        <v>-1</v>
      </c>
      <c r="N13648">
        <f>IF(Table1[[#This Row],[TeamFavorite]]=Table1[[#This Row],[TeamHome]],Table1[[#This Row],[ScoreAway]]-Table1[[#This Row],[ScoreHome]],Table1[[#This Row],[ScoreHome]]-Table1[[#This Row],[ScoreAway]])</f>
        <v>-7</v>
      </c>
      <c r="O13648">
        <f>IF(Table1[[#This Row],[SpreadActual]]&lt;Table1[[#This Row],[SpreadFavorite]],1,0)</f>
        <v>1</v>
      </c>
      <c r="P13648">
        <v>51</v>
      </c>
      <c r="Q13648" t="s">
        <v>231</v>
      </c>
      <c r="R13648" t="b">
        <v>1</v>
      </c>
    </row>
    <row r="13649" spans="1:22" x14ac:dyDescent="0.2">
      <c r="A13649" s="1">
        <v>45235</v>
      </c>
      <c r="B13649">
        <v>2023</v>
      </c>
      <c r="C13649">
        <f>_xlfn.MAXIFS(Table1[ScheduleWeekWritten],Table1[ScheduleSeason],Table1[[#This Row],[ScheduleSeason]])</f>
        <v>18</v>
      </c>
      <c r="D13649">
        <v>9</v>
      </c>
      <c r="E13649" cm="1">
        <f t="array" ref="E13649">_xlfn.XLOOKUP(Table1[[#This Row],[ScheduleWeekWritten]],Table3[Game],100+Table3[Increase],Table1[[#This Row],[ScheduleWeekWritten]])</f>
        <v>9</v>
      </c>
      <c r="F13649" t="b">
        <v>0</v>
      </c>
      <c r="G13649" t="s">
        <v>217</v>
      </c>
      <c r="H13649">
        <v>30</v>
      </c>
      <c r="I13649">
        <v>6</v>
      </c>
      <c r="J13649" t="s">
        <v>50</v>
      </c>
      <c r="K13649" t="s">
        <v>21</v>
      </c>
      <c r="L13649" t="str">
        <f>_xlfn.XLOOKUP(Table1[[#This Row],[TeamFavoriteID]],Table2[team_id],Table2[team_name],_xlfn.XLOOKUP(Table1[[#This Row],[TeamFavoriteID]],Table2[team_id_pfr],Table2[team_name],"Even"))</f>
        <v>Las Vegas Raiders</v>
      </c>
      <c r="M13649">
        <v>-1.5</v>
      </c>
      <c r="N13649">
        <f>IF(Table1[[#This Row],[TeamFavorite]]=Table1[[#This Row],[TeamHome]],Table1[[#This Row],[ScoreAway]]-Table1[[#This Row],[ScoreHome]],Table1[[#This Row],[ScoreHome]]-Table1[[#This Row],[ScoreAway]])</f>
        <v>-24</v>
      </c>
      <c r="O13649">
        <f>IF(Table1[[#This Row],[SpreadActual]]&lt;Table1[[#This Row],[SpreadFavorite]],1,0)</f>
        <v>1</v>
      </c>
      <c r="P13649">
        <v>38.5</v>
      </c>
      <c r="Q13649" t="s">
        <v>220</v>
      </c>
      <c r="R13649" t="b">
        <v>0</v>
      </c>
      <c r="S13649">
        <v>72</v>
      </c>
      <c r="T13649">
        <v>0</v>
      </c>
      <c r="V13649" t="s">
        <v>103</v>
      </c>
    </row>
    <row r="13650" spans="1:22" x14ac:dyDescent="0.2">
      <c r="A13650" s="1">
        <v>45235</v>
      </c>
      <c r="B13650">
        <v>2023</v>
      </c>
      <c r="C13650">
        <f>_xlfn.MAXIFS(Table1[ScheduleWeekWritten],Table1[ScheduleSeason],Table1[[#This Row],[ScheduleSeason]])</f>
        <v>18</v>
      </c>
      <c r="D13650">
        <v>9</v>
      </c>
      <c r="E13650" cm="1">
        <f t="array" ref="E13650">_xlfn.XLOOKUP(Table1[[#This Row],[ScheduleWeekWritten]],Table3[Game],100+Table3[Increase],Table1[[#This Row],[ScheduleWeekWritten]])</f>
        <v>9</v>
      </c>
      <c r="F13650" t="b">
        <v>0</v>
      </c>
      <c r="G13650" t="s">
        <v>115</v>
      </c>
      <c r="H13650">
        <v>17</v>
      </c>
      <c r="I13650">
        <v>20</v>
      </c>
      <c r="J13650" t="s">
        <v>227</v>
      </c>
      <c r="K13650" t="s">
        <v>70</v>
      </c>
      <c r="L13650" t="str">
        <f>_xlfn.XLOOKUP(Table1[[#This Row],[TeamFavoriteID]],Table2[team_id],Table2[team_name],_xlfn.XLOOKUP(Table1[[#This Row],[TeamFavoriteID]],Table2[team_id_pfr],Table2[team_name],"Even"))</f>
        <v>Boston Patriots</v>
      </c>
      <c r="M13650">
        <v>-3</v>
      </c>
      <c r="N13650">
        <f>IF(Table1[[#This Row],[TeamFavorite]]=Table1[[#This Row],[TeamHome]],Table1[[#This Row],[ScoreAway]]-Table1[[#This Row],[ScoreHome]],Table1[[#This Row],[ScoreHome]]-Table1[[#This Row],[ScoreAway]])</f>
        <v>-3</v>
      </c>
      <c r="O13650">
        <f>IF(Table1[[#This Row],[SpreadActual]]&lt;Table1[[#This Row],[SpreadFavorite]],1,0)</f>
        <v>0</v>
      </c>
      <c r="P13650">
        <v>40.5</v>
      </c>
      <c r="Q13650" t="s">
        <v>179</v>
      </c>
      <c r="R13650" t="b">
        <v>0</v>
      </c>
    </row>
    <row r="13651" spans="1:22" x14ac:dyDescent="0.2">
      <c r="A13651" s="1">
        <v>45235</v>
      </c>
      <c r="B13651">
        <v>2023</v>
      </c>
      <c r="C13651">
        <f>_xlfn.MAXIFS(Table1[ScheduleWeekWritten],Table1[ScheduleSeason],Table1[[#This Row],[ScheduleSeason]])</f>
        <v>18</v>
      </c>
      <c r="D13651">
        <v>9</v>
      </c>
      <c r="E13651" cm="1">
        <f t="array" ref="E13651">_xlfn.XLOOKUP(Table1[[#This Row],[ScheduleWeekWritten]],Table3[Game],100+Table3[Increase],Table1[[#This Row],[ScheduleWeekWritten]])</f>
        <v>9</v>
      </c>
      <c r="F13651" t="b">
        <v>0</v>
      </c>
      <c r="G13651" t="s">
        <v>95</v>
      </c>
      <c r="H13651">
        <v>24</v>
      </c>
      <c r="I13651">
        <v>17</v>
      </c>
      <c r="J13651" t="s">
        <v>46</v>
      </c>
      <c r="K13651" t="s">
        <v>98</v>
      </c>
      <c r="L13651" t="str">
        <f>_xlfn.XLOOKUP(Table1[[#This Row],[TeamFavoriteID]],Table2[team_id],Table2[team_name],_xlfn.XLOOKUP(Table1[[#This Row],[TeamFavoriteID]],Table2[team_id_pfr],Table2[team_name],"Even"))</f>
        <v>New Orleans Saints</v>
      </c>
      <c r="M13651">
        <v>-9</v>
      </c>
      <c r="N13651">
        <f>IF(Table1[[#This Row],[TeamFavorite]]=Table1[[#This Row],[TeamHome]],Table1[[#This Row],[ScoreAway]]-Table1[[#This Row],[ScoreHome]],Table1[[#This Row],[ScoreHome]]-Table1[[#This Row],[ScoreAway]])</f>
        <v>-7</v>
      </c>
      <c r="O13651">
        <f>IF(Table1[[#This Row],[SpreadActual]]&lt;Table1[[#This Row],[SpreadFavorite]],1,0)</f>
        <v>0</v>
      </c>
      <c r="P13651">
        <v>42</v>
      </c>
      <c r="Q13651" t="s">
        <v>225</v>
      </c>
      <c r="R13651" t="b">
        <v>0</v>
      </c>
      <c r="S13651">
        <v>72</v>
      </c>
      <c r="T13651">
        <v>0</v>
      </c>
      <c r="V13651" t="s">
        <v>103</v>
      </c>
    </row>
    <row r="13652" spans="1:22" x14ac:dyDescent="0.2">
      <c r="A13652" s="1">
        <v>45235</v>
      </c>
      <c r="B13652">
        <v>2023</v>
      </c>
      <c r="C13652">
        <f>_xlfn.MAXIFS(Table1[ScheduleWeekWritten],Table1[ScheduleSeason],Table1[[#This Row],[ScheduleSeason]])</f>
        <v>18</v>
      </c>
      <c r="D13652">
        <v>9</v>
      </c>
      <c r="E13652" cm="1">
        <f t="array" ref="E13652">_xlfn.XLOOKUP(Table1[[#This Row],[ScheduleWeekWritten]],Table3[Game],100+Table3[Increase],Table1[[#This Row],[ScheduleWeekWritten]])</f>
        <v>9</v>
      </c>
      <c r="F13652" t="b">
        <v>0</v>
      </c>
      <c r="G13652" t="s">
        <v>58</v>
      </c>
      <c r="H13652">
        <v>28</v>
      </c>
      <c r="I13652">
        <v>23</v>
      </c>
      <c r="J13652" t="s">
        <v>67</v>
      </c>
      <c r="K13652" t="s">
        <v>77</v>
      </c>
      <c r="L13652" t="str">
        <f>_xlfn.XLOOKUP(Table1[[#This Row],[TeamFavoriteID]],Table2[team_id],Table2[team_name],_xlfn.XLOOKUP(Table1[[#This Row],[TeamFavoriteID]],Table2[team_id_pfr],Table2[team_name],"Even"))</f>
        <v>Philadelphia Eagles</v>
      </c>
      <c r="M13652">
        <v>-3</v>
      </c>
      <c r="N13652">
        <f>IF(Table1[[#This Row],[TeamFavorite]]=Table1[[#This Row],[TeamHome]],Table1[[#This Row],[ScoreAway]]-Table1[[#This Row],[ScoreHome]],Table1[[#This Row],[ScoreHome]]-Table1[[#This Row],[ScoreAway]])</f>
        <v>-5</v>
      </c>
      <c r="O13652">
        <f>IF(Table1[[#This Row],[SpreadActual]]&lt;Table1[[#This Row],[SpreadFavorite]],1,0)</f>
        <v>1</v>
      </c>
      <c r="P13652">
        <v>46.5</v>
      </c>
      <c r="Q13652" t="s">
        <v>183</v>
      </c>
      <c r="R13652" t="b">
        <v>0</v>
      </c>
    </row>
    <row r="13653" spans="1:22" x14ac:dyDescent="0.2">
      <c r="A13653" s="1">
        <v>45236</v>
      </c>
      <c r="B13653">
        <v>2023</v>
      </c>
      <c r="C13653">
        <f>_xlfn.MAXIFS(Table1[ScheduleWeekWritten],Table1[ScheduleSeason],Table1[[#This Row],[ScheduleSeason]])</f>
        <v>18</v>
      </c>
      <c r="D13653">
        <v>9</v>
      </c>
      <c r="E13653" cm="1">
        <f t="array" ref="E13653">_xlfn.XLOOKUP(Table1[[#This Row],[ScheduleWeekWritten]],Table3[Game],100+Table3[Increase],Table1[[#This Row],[ScheduleWeekWritten]])</f>
        <v>9</v>
      </c>
      <c r="F13653" t="b">
        <v>0</v>
      </c>
      <c r="G13653" t="s">
        <v>31</v>
      </c>
      <c r="H13653">
        <v>6</v>
      </c>
      <c r="I13653">
        <v>27</v>
      </c>
      <c r="J13653" t="s">
        <v>210</v>
      </c>
      <c r="K13653" t="s">
        <v>29</v>
      </c>
      <c r="L13653" t="str">
        <f>_xlfn.XLOOKUP(Table1[[#This Row],[TeamFavoriteID]],Table2[team_id],Table2[team_name],_xlfn.XLOOKUP(Table1[[#This Row],[TeamFavoriteID]],Table2[team_id_pfr],Table2[team_name],"Even"))</f>
        <v>Los Angeles Chargers</v>
      </c>
      <c r="M13653">
        <v>-3</v>
      </c>
      <c r="N13653">
        <f>IF(Table1[[#This Row],[TeamFavorite]]=Table1[[#This Row],[TeamHome]],Table1[[#This Row],[ScoreAway]]-Table1[[#This Row],[ScoreHome]],Table1[[#This Row],[ScoreHome]]-Table1[[#This Row],[ScoreAway]])</f>
        <v>-21</v>
      </c>
      <c r="O13653">
        <f>IF(Table1[[#This Row],[SpreadActual]]&lt;Table1[[#This Row],[SpreadFavorite]],1,0)</f>
        <v>1</v>
      </c>
      <c r="P13653">
        <v>41</v>
      </c>
      <c r="Q13653" t="s">
        <v>197</v>
      </c>
      <c r="R13653" t="b">
        <v>0</v>
      </c>
    </row>
    <row r="13654" spans="1:22" x14ac:dyDescent="0.2">
      <c r="A13654" s="1">
        <v>45239</v>
      </c>
      <c r="B13654">
        <v>2023</v>
      </c>
      <c r="C13654">
        <f>_xlfn.MAXIFS(Table1[ScheduleWeekWritten],Table1[ScheduleSeason],Table1[[#This Row],[ScheduleSeason]])</f>
        <v>18</v>
      </c>
      <c r="D13654">
        <v>10</v>
      </c>
      <c r="E13654" cm="1">
        <f t="array" ref="E13654">_xlfn.XLOOKUP(Table1[[#This Row],[ScheduleWeekWritten]],Table3[Game],100+Table3[Increase],Table1[[#This Row],[ScheduleWeekWritten]])</f>
        <v>10</v>
      </c>
      <c r="F13654" t="b">
        <v>0</v>
      </c>
      <c r="G13654" t="s">
        <v>46</v>
      </c>
      <c r="H13654">
        <v>16</v>
      </c>
      <c r="I13654">
        <v>13</v>
      </c>
      <c r="J13654" t="s">
        <v>152</v>
      </c>
      <c r="K13654" t="s">
        <v>47</v>
      </c>
      <c r="L13654" t="str">
        <f>_xlfn.XLOOKUP(Table1[[#This Row],[TeamFavoriteID]],Table2[team_id],Table2[team_name],_xlfn.XLOOKUP(Table1[[#This Row],[TeamFavoriteID]],Table2[team_id_pfr],Table2[team_name],"Even"))</f>
        <v>Chicago Bears</v>
      </c>
      <c r="M13654">
        <v>-3.5</v>
      </c>
      <c r="N13654">
        <f>IF(Table1[[#This Row],[TeamFavorite]]=Table1[[#This Row],[TeamHome]],Table1[[#This Row],[ScoreAway]]-Table1[[#This Row],[ScoreHome]],Table1[[#This Row],[ScoreHome]]-Table1[[#This Row],[ScoreAway]])</f>
        <v>-3</v>
      </c>
      <c r="O13654">
        <f>IF(Table1[[#This Row],[SpreadActual]]&lt;Table1[[#This Row],[SpreadFavorite]],1,0)</f>
        <v>0</v>
      </c>
      <c r="P13654">
        <v>38</v>
      </c>
      <c r="Q13654" t="s">
        <v>114</v>
      </c>
      <c r="R13654" t="b">
        <v>0</v>
      </c>
    </row>
    <row r="13655" spans="1:22" x14ac:dyDescent="0.2">
      <c r="A13655" s="1">
        <v>45242</v>
      </c>
      <c r="B13655">
        <v>2023</v>
      </c>
      <c r="C13655">
        <f>_xlfn.MAXIFS(Table1[ScheduleWeekWritten],Table1[ScheduleSeason],Table1[[#This Row],[ScheduleSeason]])</f>
        <v>18</v>
      </c>
      <c r="D13655">
        <v>10</v>
      </c>
      <c r="E13655" cm="1">
        <f t="array" ref="E13655">_xlfn.XLOOKUP(Table1[[#This Row],[ScheduleWeekWritten]],Table3[Game],100+Table3[Increase],Table1[[#This Row],[ScheduleWeekWritten]])</f>
        <v>10</v>
      </c>
      <c r="F13655" t="b">
        <v>0</v>
      </c>
      <c r="G13655" t="s">
        <v>149</v>
      </c>
      <c r="H13655">
        <v>25</v>
      </c>
      <c r="I13655">
        <v>23</v>
      </c>
      <c r="J13655" t="s">
        <v>38</v>
      </c>
      <c r="K13655" t="s">
        <v>109</v>
      </c>
      <c r="L13655" t="str">
        <f>_xlfn.XLOOKUP(Table1[[#This Row],[TeamFavoriteID]],Table2[team_id],Table2[team_name],_xlfn.XLOOKUP(Table1[[#This Row],[TeamFavoriteID]],Table2[team_id_pfr],Table2[team_name],"Even"))</f>
        <v>Atlanta Falcons</v>
      </c>
      <c r="M13655">
        <v>-2</v>
      </c>
      <c r="N13655">
        <f>IF(Table1[[#This Row],[TeamFavorite]]=Table1[[#This Row],[TeamHome]],Table1[[#This Row],[ScoreAway]]-Table1[[#This Row],[ScoreHome]],Table1[[#This Row],[ScoreHome]]-Table1[[#This Row],[ScoreAway]])</f>
        <v>2</v>
      </c>
      <c r="O13655">
        <f>IF(Table1[[#This Row],[SpreadActual]]&lt;Table1[[#This Row],[SpreadFavorite]],1,0)</f>
        <v>0</v>
      </c>
      <c r="P13655">
        <v>43.5</v>
      </c>
      <c r="Q13655" t="s">
        <v>221</v>
      </c>
      <c r="R13655" t="b">
        <v>0</v>
      </c>
      <c r="S13655">
        <v>72</v>
      </c>
      <c r="T13655">
        <v>0</v>
      </c>
      <c r="V13655" t="s">
        <v>103</v>
      </c>
    </row>
    <row r="13656" spans="1:22" x14ac:dyDescent="0.2">
      <c r="A13656" s="1">
        <v>45242</v>
      </c>
      <c r="B13656">
        <v>2023</v>
      </c>
      <c r="C13656">
        <f>_xlfn.MAXIFS(Table1[ScheduleWeekWritten],Table1[ScheduleSeason],Table1[[#This Row],[ScheduleSeason]])</f>
        <v>18</v>
      </c>
      <c r="D13656">
        <v>10</v>
      </c>
      <c r="E13656" cm="1">
        <f t="array" ref="E13656">_xlfn.XLOOKUP(Table1[[#This Row],[ScheduleWeekWritten]],Table3[Game],100+Table3[Increase],Table1[[#This Row],[ScheduleWeekWritten]])</f>
        <v>10</v>
      </c>
      <c r="F13656" t="b">
        <v>0</v>
      </c>
      <c r="G13656" t="s">
        <v>158</v>
      </c>
      <c r="H13656">
        <v>31</v>
      </c>
      <c r="I13656">
        <v>33</v>
      </c>
      <c r="J13656" t="s">
        <v>62</v>
      </c>
      <c r="K13656" t="s">
        <v>159</v>
      </c>
      <c r="L13656" t="str">
        <f>_xlfn.XLOOKUP(Table1[[#This Row],[TeamFavoriteID]],Table2[team_id],Table2[team_name],_xlfn.XLOOKUP(Table1[[#This Row],[TeamFavoriteID]],Table2[team_id_pfr],Table2[team_name],"Even"))</f>
        <v>Baltimore Ravens</v>
      </c>
      <c r="M13656">
        <v>-6</v>
      </c>
      <c r="N13656">
        <f>IF(Table1[[#This Row],[TeamFavorite]]=Table1[[#This Row],[TeamHome]],Table1[[#This Row],[ScoreAway]]-Table1[[#This Row],[ScoreHome]],Table1[[#This Row],[ScoreHome]]-Table1[[#This Row],[ScoreAway]])</f>
        <v>2</v>
      </c>
      <c r="O13656">
        <f>IF(Table1[[#This Row],[SpreadActual]]&lt;Table1[[#This Row],[SpreadFavorite]],1,0)</f>
        <v>0</v>
      </c>
      <c r="P13656">
        <v>38</v>
      </c>
      <c r="Q13656" t="s">
        <v>166</v>
      </c>
      <c r="R13656" t="b">
        <v>0</v>
      </c>
    </row>
    <row r="13657" spans="1:22" x14ac:dyDescent="0.2">
      <c r="A13657" s="1">
        <v>45242</v>
      </c>
      <c r="B13657">
        <v>2023</v>
      </c>
      <c r="C13657">
        <f>_xlfn.MAXIFS(Table1[ScheduleWeekWritten],Table1[ScheduleSeason],Table1[[#This Row],[ScheduleSeason]])</f>
        <v>18</v>
      </c>
      <c r="D13657">
        <v>10</v>
      </c>
      <c r="E13657" cm="1">
        <f t="array" ref="E13657">_xlfn.XLOOKUP(Table1[[#This Row],[ScheduleWeekWritten]],Table3[Game],100+Table3[Increase],Table1[[#This Row],[ScheduleWeekWritten]])</f>
        <v>10</v>
      </c>
      <c r="F13657" t="b">
        <v>0</v>
      </c>
      <c r="G13657" t="s">
        <v>101</v>
      </c>
      <c r="H13657">
        <v>27</v>
      </c>
      <c r="I13657">
        <v>30</v>
      </c>
      <c r="J13657" t="s">
        <v>177</v>
      </c>
      <c r="K13657" t="s">
        <v>104</v>
      </c>
      <c r="L13657" t="str">
        <f>_xlfn.XLOOKUP(Table1[[#This Row],[TeamFavoriteID]],Table2[team_id],Table2[team_name],_xlfn.XLOOKUP(Table1[[#This Row],[TeamFavoriteID]],Table2[team_id_pfr],Table2[team_name],"Even"))</f>
        <v>Cincinnati Bengals</v>
      </c>
      <c r="M13657">
        <v>-5.5</v>
      </c>
      <c r="N13657">
        <f>IF(Table1[[#This Row],[TeamFavorite]]=Table1[[#This Row],[TeamHome]],Table1[[#This Row],[ScoreAway]]-Table1[[#This Row],[ScoreHome]],Table1[[#This Row],[ScoreHome]]-Table1[[#This Row],[ScoreAway]])</f>
        <v>3</v>
      </c>
      <c r="O13657">
        <f>IF(Table1[[#This Row],[SpreadActual]]&lt;Table1[[#This Row],[SpreadFavorite]],1,0)</f>
        <v>0</v>
      </c>
      <c r="P13657">
        <v>45.5</v>
      </c>
      <c r="Q13657" t="s">
        <v>226</v>
      </c>
      <c r="R13657" t="b">
        <v>0</v>
      </c>
    </row>
    <row r="13658" spans="1:22" x14ac:dyDescent="0.2">
      <c r="A13658" s="1">
        <v>45242</v>
      </c>
      <c r="B13658">
        <v>2023</v>
      </c>
      <c r="C13658">
        <f>_xlfn.MAXIFS(Table1[ScheduleWeekWritten],Table1[ScheduleSeason],Table1[[#This Row],[ScheduleSeason]])</f>
        <v>18</v>
      </c>
      <c r="D13658">
        <v>10</v>
      </c>
      <c r="E13658" cm="1">
        <f t="array" ref="E13658">_xlfn.XLOOKUP(Table1[[#This Row],[ScheduleWeekWritten]],Table3[Game],100+Table3[Increase],Table1[[#This Row],[ScheduleWeekWritten]])</f>
        <v>10</v>
      </c>
      <c r="F13658" t="b">
        <v>0</v>
      </c>
      <c r="G13658" t="s">
        <v>67</v>
      </c>
      <c r="H13658">
        <v>49</v>
      </c>
      <c r="I13658">
        <v>17</v>
      </c>
      <c r="J13658" t="s">
        <v>50</v>
      </c>
      <c r="K13658" t="s">
        <v>68</v>
      </c>
      <c r="L13658" t="str">
        <f>_xlfn.XLOOKUP(Table1[[#This Row],[TeamFavoriteID]],Table2[team_id],Table2[team_name],_xlfn.XLOOKUP(Table1[[#This Row],[TeamFavoriteID]],Table2[team_id_pfr],Table2[team_name],"Even"))</f>
        <v>Dallas Cowboys</v>
      </c>
      <c r="M13658">
        <v>-17.5</v>
      </c>
      <c r="N13658">
        <f>IF(Table1[[#This Row],[TeamFavorite]]=Table1[[#This Row],[TeamHome]],Table1[[#This Row],[ScoreAway]]-Table1[[#This Row],[ScoreHome]],Table1[[#This Row],[ScoreHome]]-Table1[[#This Row],[ScoreAway]])</f>
        <v>-32</v>
      </c>
      <c r="O13658">
        <f>IF(Table1[[#This Row],[SpreadActual]]&lt;Table1[[#This Row],[SpreadFavorite]],1,0)</f>
        <v>1</v>
      </c>
      <c r="P13658">
        <v>39</v>
      </c>
      <c r="Q13658" t="s">
        <v>208</v>
      </c>
      <c r="R13658" t="b">
        <v>0</v>
      </c>
      <c r="S13658">
        <v>72</v>
      </c>
      <c r="T13658">
        <v>0</v>
      </c>
      <c r="V13658" t="s">
        <v>103</v>
      </c>
    </row>
    <row r="13659" spans="1:22" x14ac:dyDescent="0.2">
      <c r="A13659" s="1">
        <v>45242</v>
      </c>
      <c r="B13659">
        <v>2023</v>
      </c>
      <c r="C13659">
        <f>_xlfn.MAXIFS(Table1[ScheduleWeekWritten],Table1[ScheduleSeason],Table1[[#This Row],[ScheduleSeason]])</f>
        <v>18</v>
      </c>
      <c r="D13659">
        <v>10</v>
      </c>
      <c r="E13659" cm="1">
        <f t="array" ref="E13659">_xlfn.XLOOKUP(Table1[[#This Row],[ScheduleWeekWritten]],Table3[Game],100+Table3[Increase],Table1[[#This Row],[ScheduleWeekWritten]])</f>
        <v>10</v>
      </c>
      <c r="F13659" t="b">
        <v>0</v>
      </c>
      <c r="G13659" t="s">
        <v>154</v>
      </c>
      <c r="H13659">
        <v>3</v>
      </c>
      <c r="I13659">
        <v>34</v>
      </c>
      <c r="J13659" t="s">
        <v>53</v>
      </c>
      <c r="K13659" t="s">
        <v>87</v>
      </c>
      <c r="L13659" t="str">
        <f>_xlfn.XLOOKUP(Table1[[#This Row],[TeamFavoriteID]],Table2[team_id],Table2[team_name],_xlfn.XLOOKUP(Table1[[#This Row],[TeamFavoriteID]],Table2[team_id_pfr],Table2[team_name],"Even"))</f>
        <v>San Francisco 49ers</v>
      </c>
      <c r="M13659">
        <v>-3</v>
      </c>
      <c r="N13659">
        <f>IF(Table1[[#This Row],[TeamFavorite]]=Table1[[#This Row],[TeamHome]],Table1[[#This Row],[ScoreAway]]-Table1[[#This Row],[ScoreHome]],Table1[[#This Row],[ScoreHome]]-Table1[[#This Row],[ScoreAway]])</f>
        <v>-31</v>
      </c>
      <c r="O13659">
        <f>IF(Table1[[#This Row],[SpreadActual]]&lt;Table1[[#This Row],[SpreadFavorite]],1,0)</f>
        <v>1</v>
      </c>
      <c r="P13659">
        <v>44.5</v>
      </c>
      <c r="Q13659" t="s">
        <v>214</v>
      </c>
      <c r="R13659" t="b">
        <v>0</v>
      </c>
    </row>
    <row r="13660" spans="1:22" x14ac:dyDescent="0.2">
      <c r="A13660" s="1">
        <v>45242</v>
      </c>
      <c r="B13660">
        <v>2023</v>
      </c>
      <c r="C13660">
        <f>_xlfn.MAXIFS(Table1[ScheduleWeekWritten],Table1[ScheduleSeason],Table1[[#This Row],[ScheduleSeason]])</f>
        <v>18</v>
      </c>
      <c r="D13660">
        <v>10</v>
      </c>
      <c r="E13660" cm="1">
        <f t="array" ref="E13660">_xlfn.XLOOKUP(Table1[[#This Row],[ScheduleWeekWritten]],Table3[Game],100+Table3[Increase],Table1[[#This Row],[ScheduleWeekWritten]])</f>
        <v>10</v>
      </c>
      <c r="F13660" t="b">
        <v>0</v>
      </c>
      <c r="G13660" t="s">
        <v>217</v>
      </c>
      <c r="H13660">
        <v>16</v>
      </c>
      <c r="I13660">
        <v>12</v>
      </c>
      <c r="J13660" t="s">
        <v>31</v>
      </c>
      <c r="K13660" t="s">
        <v>32</v>
      </c>
      <c r="L13660" t="str">
        <f>_xlfn.XLOOKUP(Table1[[#This Row],[TeamFavoriteID]],Table2[team_id],Table2[team_name],_xlfn.XLOOKUP(Table1[[#This Row],[TeamFavoriteID]],Table2[team_id_pfr],Table2[team_name],"Even"))</f>
        <v>New York Jets</v>
      </c>
      <c r="M13660">
        <v>-1</v>
      </c>
      <c r="N13660">
        <f>IF(Table1[[#This Row],[TeamFavorite]]=Table1[[#This Row],[TeamHome]],Table1[[#This Row],[ScoreAway]]-Table1[[#This Row],[ScoreHome]],Table1[[#This Row],[ScoreHome]]-Table1[[#This Row],[ScoreAway]])</f>
        <v>4</v>
      </c>
      <c r="O13660">
        <f>IF(Table1[[#This Row],[SpreadActual]]&lt;Table1[[#This Row],[SpreadFavorite]],1,0)</f>
        <v>0</v>
      </c>
      <c r="P13660">
        <v>35.5</v>
      </c>
      <c r="Q13660" t="s">
        <v>220</v>
      </c>
      <c r="R13660" t="b">
        <v>0</v>
      </c>
      <c r="S13660">
        <v>72</v>
      </c>
      <c r="T13660">
        <v>0</v>
      </c>
      <c r="V13660" t="s">
        <v>103</v>
      </c>
    </row>
    <row r="13661" spans="1:22" x14ac:dyDescent="0.2">
      <c r="A13661" s="1">
        <v>45242</v>
      </c>
      <c r="B13661">
        <v>2023</v>
      </c>
      <c r="C13661">
        <f>_xlfn.MAXIFS(Table1[ScheduleWeekWritten],Table1[ScheduleSeason],Table1[[#This Row],[ScheduleSeason]])</f>
        <v>18</v>
      </c>
      <c r="D13661">
        <v>10</v>
      </c>
      <c r="E13661" cm="1">
        <f t="array" ref="E13661">_xlfn.XLOOKUP(Table1[[#This Row],[ScheduleWeekWritten]],Table3[Game],100+Table3[Increase],Table1[[#This Row],[ScheduleWeekWritten]])</f>
        <v>10</v>
      </c>
      <c r="F13661" t="b">
        <v>0</v>
      </c>
      <c r="G13661" t="s">
        <v>210</v>
      </c>
      <c r="H13661">
        <v>38</v>
      </c>
      <c r="I13661">
        <v>41</v>
      </c>
      <c r="J13661" t="s">
        <v>45</v>
      </c>
      <c r="K13661" t="s">
        <v>79</v>
      </c>
      <c r="L13661" t="str">
        <f>_xlfn.XLOOKUP(Table1[[#This Row],[TeamFavoriteID]],Table2[team_id],Table2[team_name],_xlfn.XLOOKUP(Table1[[#This Row],[TeamFavoriteID]],Table2[team_id_pfr],Table2[team_name],"Even"))</f>
        <v>Detroit Lions</v>
      </c>
      <c r="M13661">
        <v>-2.5</v>
      </c>
      <c r="N13661">
        <f>IF(Table1[[#This Row],[TeamFavorite]]=Table1[[#This Row],[TeamHome]],Table1[[#This Row],[ScoreAway]]-Table1[[#This Row],[ScoreHome]],Table1[[#This Row],[ScoreHome]]-Table1[[#This Row],[ScoreAway]])</f>
        <v>-3</v>
      </c>
      <c r="O13661">
        <f>IF(Table1[[#This Row],[SpreadActual]]&lt;Table1[[#This Row],[SpreadFavorite]],1,0)</f>
        <v>1</v>
      </c>
      <c r="P13661">
        <v>48.5</v>
      </c>
      <c r="Q13661" t="s">
        <v>218</v>
      </c>
      <c r="R13661" t="b">
        <v>0</v>
      </c>
      <c r="S13661">
        <v>72</v>
      </c>
      <c r="T13661">
        <v>0</v>
      </c>
      <c r="V13661" t="s">
        <v>103</v>
      </c>
    </row>
    <row r="13662" spans="1:22" x14ac:dyDescent="0.2">
      <c r="A13662" s="1">
        <v>45242</v>
      </c>
      <c r="B13662">
        <v>2023</v>
      </c>
      <c r="C13662">
        <f>_xlfn.MAXIFS(Table1[ScheduleWeekWritten],Table1[ScheduleSeason],Table1[[#This Row],[ScheduleSeason]])</f>
        <v>18</v>
      </c>
      <c r="D13662">
        <v>10</v>
      </c>
      <c r="E13662" cm="1">
        <f t="array" ref="E13662">_xlfn.XLOOKUP(Table1[[#This Row],[ScheduleWeekWritten]],Table3[Game],100+Table3[Increase],Table1[[#This Row],[ScheduleWeekWritten]])</f>
        <v>10</v>
      </c>
      <c r="F13662" t="b">
        <v>0</v>
      </c>
      <c r="G13662" t="s">
        <v>54</v>
      </c>
      <c r="H13662">
        <v>27</v>
      </c>
      <c r="I13662">
        <v>19</v>
      </c>
      <c r="J13662" t="s">
        <v>95</v>
      </c>
      <c r="K13662" t="s">
        <v>98</v>
      </c>
      <c r="L13662" t="str">
        <f>_xlfn.XLOOKUP(Table1[[#This Row],[TeamFavoriteID]],Table2[team_id],Table2[team_name],_xlfn.XLOOKUP(Table1[[#This Row],[TeamFavoriteID]],Table2[team_id_pfr],Table2[team_name],"Even"))</f>
        <v>New Orleans Saints</v>
      </c>
      <c r="M13662">
        <v>-3</v>
      </c>
      <c r="N13662">
        <f>IF(Table1[[#This Row],[TeamFavorite]]=Table1[[#This Row],[TeamHome]],Table1[[#This Row],[ScoreAway]]-Table1[[#This Row],[ScoreHome]],Table1[[#This Row],[ScoreHome]]-Table1[[#This Row],[ScoreAway]])</f>
        <v>8</v>
      </c>
      <c r="O13662">
        <f>IF(Table1[[#This Row],[SpreadActual]]&lt;Table1[[#This Row],[SpreadFavorite]],1,0)</f>
        <v>0</v>
      </c>
      <c r="P13662">
        <v>40.5</v>
      </c>
      <c r="Q13662" t="s">
        <v>205</v>
      </c>
      <c r="R13662" t="b">
        <v>0</v>
      </c>
      <c r="S13662">
        <v>72</v>
      </c>
      <c r="T13662">
        <v>0</v>
      </c>
      <c r="V13662" t="s">
        <v>103</v>
      </c>
    </row>
    <row r="13663" spans="1:22" x14ac:dyDescent="0.2">
      <c r="A13663" s="1">
        <v>45242</v>
      </c>
      <c r="B13663">
        <v>2023</v>
      </c>
      <c r="C13663">
        <f>_xlfn.MAXIFS(Table1[ScheduleWeekWritten],Table1[ScheduleSeason],Table1[[#This Row],[ScheduleSeason]])</f>
        <v>18</v>
      </c>
      <c r="D13663">
        <v>10</v>
      </c>
      <c r="E13663" cm="1">
        <f t="array" ref="E13663">_xlfn.XLOOKUP(Table1[[#This Row],[ScheduleWeekWritten]],Table3[Game],100+Table3[Increase],Table1[[#This Row],[ScheduleWeekWritten]])</f>
        <v>10</v>
      </c>
      <c r="F13663" t="b">
        <v>0</v>
      </c>
      <c r="G13663" t="s">
        <v>115</v>
      </c>
      <c r="H13663">
        <v>6</v>
      </c>
      <c r="I13663">
        <v>10</v>
      </c>
      <c r="J13663" t="s">
        <v>140</v>
      </c>
      <c r="K13663" t="s">
        <v>72</v>
      </c>
      <c r="L13663" t="str">
        <f>_xlfn.XLOOKUP(Table1[[#This Row],[TeamFavoriteID]],Table2[team_id],Table2[team_name],_xlfn.XLOOKUP(Table1[[#This Row],[TeamFavoriteID]],Table2[team_id_pfr],Table2[team_name],"Even"))</f>
        <v>Baltimore Colts</v>
      </c>
      <c r="M13663">
        <v>-1.5</v>
      </c>
      <c r="N13663">
        <f>IF(Table1[[#This Row],[TeamFavorite]]=Table1[[#This Row],[TeamHome]],Table1[[#This Row],[ScoreAway]]-Table1[[#This Row],[ScoreHome]],Table1[[#This Row],[ScoreHome]]-Table1[[#This Row],[ScoreAway]])</f>
        <v>-4</v>
      </c>
      <c r="O13663">
        <f>IF(Table1[[#This Row],[SpreadActual]]&lt;Table1[[#This Row],[SpreadFavorite]],1,0)</f>
        <v>1</v>
      </c>
      <c r="P13663">
        <v>42.5</v>
      </c>
      <c r="Q13663" t="s">
        <v>231</v>
      </c>
      <c r="R13663" t="b">
        <v>1</v>
      </c>
    </row>
    <row r="13664" spans="1:22" x14ac:dyDescent="0.2">
      <c r="A13664" s="1">
        <v>45242</v>
      </c>
      <c r="B13664">
        <v>2023</v>
      </c>
      <c r="C13664">
        <f>_xlfn.MAXIFS(Table1[ScheduleWeekWritten],Table1[ScheduleSeason],Table1[[#This Row],[ScheduleSeason]])</f>
        <v>18</v>
      </c>
      <c r="D13664">
        <v>10</v>
      </c>
      <c r="E13664" cm="1">
        <f t="array" ref="E13664">_xlfn.XLOOKUP(Table1[[#This Row],[ScheduleWeekWritten]],Table3[Game],100+Table3[Increase],Table1[[#This Row],[ScheduleWeekWritten]])</f>
        <v>10</v>
      </c>
      <c r="F13664" t="b">
        <v>0</v>
      </c>
      <c r="G13664" t="s">
        <v>49</v>
      </c>
      <c r="H13664">
        <v>23</v>
      </c>
      <c r="I13664">
        <v>19</v>
      </c>
      <c r="J13664" t="s">
        <v>33</v>
      </c>
      <c r="K13664" t="s">
        <v>51</v>
      </c>
      <c r="L13664" t="str">
        <f>_xlfn.XLOOKUP(Table1[[#This Row],[TeamFavoriteID]],Table2[team_id],Table2[team_name],_xlfn.XLOOKUP(Table1[[#This Row],[TeamFavoriteID]],Table2[team_id_pfr],Table2[team_name],"Even"))</f>
        <v>Pittsburgh Steelers</v>
      </c>
      <c r="M13664">
        <v>-3</v>
      </c>
      <c r="N13664">
        <f>IF(Table1[[#This Row],[TeamFavorite]]=Table1[[#This Row],[TeamHome]],Table1[[#This Row],[ScoreAway]]-Table1[[#This Row],[ScoreHome]],Table1[[#This Row],[ScoreHome]]-Table1[[#This Row],[ScoreAway]])</f>
        <v>-4</v>
      </c>
      <c r="O13664">
        <f>IF(Table1[[#This Row],[SpreadActual]]&lt;Table1[[#This Row],[SpreadFavorite]],1,0)</f>
        <v>1</v>
      </c>
      <c r="P13664">
        <v>38.5</v>
      </c>
      <c r="Q13664" t="s">
        <v>229</v>
      </c>
      <c r="R13664" t="b">
        <v>0</v>
      </c>
    </row>
    <row r="13665" spans="1:22" x14ac:dyDescent="0.2">
      <c r="A13665" s="1">
        <v>45242</v>
      </c>
      <c r="B13665">
        <v>2023</v>
      </c>
      <c r="C13665">
        <f>_xlfn.MAXIFS(Table1[ScheduleWeekWritten],Table1[ScheduleSeason],Table1[[#This Row],[ScheduleSeason]])</f>
        <v>18</v>
      </c>
      <c r="D13665">
        <v>10</v>
      </c>
      <c r="E13665" cm="1">
        <f t="array" ref="E13665">_xlfn.XLOOKUP(Table1[[#This Row],[ScheduleWeekWritten]],Table3[Game],100+Table3[Increase],Table1[[#This Row],[ScheduleWeekWritten]])</f>
        <v>10</v>
      </c>
      <c r="F13665" t="b">
        <v>0</v>
      </c>
      <c r="G13665" t="s">
        <v>128</v>
      </c>
      <c r="H13665">
        <v>29</v>
      </c>
      <c r="I13665">
        <v>26</v>
      </c>
      <c r="J13665" t="s">
        <v>227</v>
      </c>
      <c r="K13665" t="s">
        <v>132</v>
      </c>
      <c r="L13665" t="str">
        <f>_xlfn.XLOOKUP(Table1[[#This Row],[TeamFavoriteID]],Table2[team_id],Table2[team_name],_xlfn.XLOOKUP(Table1[[#This Row],[TeamFavoriteID]],Table2[team_id_pfr],Table2[team_name],"Even"))</f>
        <v>Seattle Seahawks</v>
      </c>
      <c r="M13665">
        <v>-6</v>
      </c>
      <c r="N13665">
        <f>IF(Table1[[#This Row],[TeamFavorite]]=Table1[[#This Row],[TeamHome]],Table1[[#This Row],[ScoreAway]]-Table1[[#This Row],[ScoreHome]],Table1[[#This Row],[ScoreHome]]-Table1[[#This Row],[ScoreAway]])</f>
        <v>-3</v>
      </c>
      <c r="O13665">
        <f>IF(Table1[[#This Row],[SpreadActual]]&lt;Table1[[#This Row],[SpreadFavorite]],1,0)</f>
        <v>0</v>
      </c>
      <c r="P13665">
        <v>44</v>
      </c>
      <c r="Q13665" t="s">
        <v>223</v>
      </c>
      <c r="R13665" t="b">
        <v>0</v>
      </c>
    </row>
    <row r="13666" spans="1:22" x14ac:dyDescent="0.2">
      <c r="A13666" s="1">
        <v>45242</v>
      </c>
      <c r="B13666">
        <v>2023</v>
      </c>
      <c r="C13666">
        <f>_xlfn.MAXIFS(Table1[ScheduleWeekWritten],Table1[ScheduleSeason],Table1[[#This Row],[ScheduleSeason]])</f>
        <v>18</v>
      </c>
      <c r="D13666">
        <v>10</v>
      </c>
      <c r="E13666" cm="1">
        <f t="array" ref="E13666">_xlfn.XLOOKUP(Table1[[#This Row],[ScheduleWeekWritten]],Table3[Game],100+Table3[Increase],Table1[[#This Row],[ScheduleWeekWritten]])</f>
        <v>10</v>
      </c>
      <c r="F13666" t="b">
        <v>0</v>
      </c>
      <c r="G13666" t="s">
        <v>127</v>
      </c>
      <c r="H13666">
        <v>20</v>
      </c>
      <c r="I13666">
        <v>6</v>
      </c>
      <c r="J13666" t="s">
        <v>171</v>
      </c>
      <c r="K13666" t="s">
        <v>133</v>
      </c>
      <c r="L13666" t="str">
        <f>_xlfn.XLOOKUP(Table1[[#This Row],[TeamFavoriteID]],Table2[team_id],Table2[team_name],_xlfn.XLOOKUP(Table1[[#This Row],[TeamFavoriteID]],Table2[team_id_pfr],Table2[team_name],"Even"))</f>
        <v>Tampa Bay Buccaneers</v>
      </c>
      <c r="M13666">
        <v>-2.5</v>
      </c>
      <c r="N13666">
        <f>IF(Table1[[#This Row],[TeamFavorite]]=Table1[[#This Row],[TeamHome]],Table1[[#This Row],[ScoreAway]]-Table1[[#This Row],[ScoreHome]],Table1[[#This Row],[ScoreHome]]-Table1[[#This Row],[ScoreAway]])</f>
        <v>-14</v>
      </c>
      <c r="O13666">
        <f>IF(Table1[[#This Row],[SpreadActual]]&lt;Table1[[#This Row],[SpreadFavorite]],1,0)</f>
        <v>1</v>
      </c>
      <c r="P13666">
        <v>39</v>
      </c>
      <c r="Q13666" t="s">
        <v>168</v>
      </c>
      <c r="R13666" t="b">
        <v>0</v>
      </c>
    </row>
    <row r="13667" spans="1:22" x14ac:dyDescent="0.2">
      <c r="A13667" s="1">
        <v>45243</v>
      </c>
      <c r="B13667">
        <v>2023</v>
      </c>
      <c r="C13667">
        <f>_xlfn.MAXIFS(Table1[ScheduleWeekWritten],Table1[ScheduleSeason],Table1[[#This Row],[ScheduleSeason]])</f>
        <v>18</v>
      </c>
      <c r="D13667">
        <v>10</v>
      </c>
      <c r="E13667" cm="1">
        <f t="array" ref="E13667">_xlfn.XLOOKUP(Table1[[#This Row],[ScheduleWeekWritten]],Table3[Game],100+Table3[Increase],Table1[[#This Row],[ScheduleWeekWritten]])</f>
        <v>10</v>
      </c>
      <c r="F13667" t="b">
        <v>0</v>
      </c>
      <c r="G13667" t="s">
        <v>28</v>
      </c>
      <c r="H13667">
        <v>22</v>
      </c>
      <c r="I13667">
        <v>24</v>
      </c>
      <c r="J13667" t="s">
        <v>24</v>
      </c>
      <c r="K13667" t="s">
        <v>43</v>
      </c>
      <c r="L13667" t="str">
        <f>_xlfn.XLOOKUP(Table1[[#This Row],[TeamFavoriteID]],Table2[team_id],Table2[team_name],_xlfn.XLOOKUP(Table1[[#This Row],[TeamFavoriteID]],Table2[team_id_pfr],Table2[team_name],"Even"))</f>
        <v>Buffalo Bills</v>
      </c>
      <c r="M13667">
        <v>-7.5</v>
      </c>
      <c r="N13667">
        <f>IF(Table1[[#This Row],[TeamFavorite]]=Table1[[#This Row],[TeamHome]],Table1[[#This Row],[ScoreAway]]-Table1[[#This Row],[ScoreHome]],Table1[[#This Row],[ScoreHome]]-Table1[[#This Row],[ScoreAway]])</f>
        <v>2</v>
      </c>
      <c r="O13667">
        <f>IF(Table1[[#This Row],[SpreadActual]]&lt;Table1[[#This Row],[SpreadFavorite]],1,0)</f>
        <v>0</v>
      </c>
      <c r="P13667">
        <v>47.5</v>
      </c>
      <c r="Q13667" t="s">
        <v>222</v>
      </c>
      <c r="R13667" t="b">
        <v>0</v>
      </c>
    </row>
    <row r="13668" spans="1:22" x14ac:dyDescent="0.2">
      <c r="A13668" s="1">
        <v>45246</v>
      </c>
      <c r="B13668">
        <v>2023</v>
      </c>
      <c r="C13668">
        <f>_xlfn.MAXIFS(Table1[ScheduleWeekWritten],Table1[ScheduleSeason],Table1[[#This Row],[ScheduleSeason]])</f>
        <v>18</v>
      </c>
      <c r="D13668">
        <v>11</v>
      </c>
      <c r="E13668" cm="1">
        <f t="array" ref="E13668">_xlfn.XLOOKUP(Table1[[#This Row],[ScheduleWeekWritten]],Table3[Game],100+Table3[Increase],Table1[[#This Row],[ScheduleWeekWritten]])</f>
        <v>11</v>
      </c>
      <c r="F13668" t="b">
        <v>0</v>
      </c>
      <c r="G13668" t="s">
        <v>158</v>
      </c>
      <c r="H13668">
        <v>34</v>
      </c>
      <c r="I13668">
        <v>20</v>
      </c>
      <c r="J13668" t="s">
        <v>101</v>
      </c>
      <c r="K13668" t="s">
        <v>159</v>
      </c>
      <c r="L13668" t="str">
        <f>_xlfn.XLOOKUP(Table1[[#This Row],[TeamFavoriteID]],Table2[team_id],Table2[team_name],_xlfn.XLOOKUP(Table1[[#This Row],[TeamFavoriteID]],Table2[team_id_pfr],Table2[team_name],"Even"))</f>
        <v>Baltimore Ravens</v>
      </c>
      <c r="M13668">
        <v>-4</v>
      </c>
      <c r="N13668">
        <f>IF(Table1[[#This Row],[TeamFavorite]]=Table1[[#This Row],[TeamHome]],Table1[[#This Row],[ScoreAway]]-Table1[[#This Row],[ScoreHome]],Table1[[#This Row],[ScoreHome]]-Table1[[#This Row],[ScoreAway]])</f>
        <v>-14</v>
      </c>
      <c r="O13668">
        <f>IF(Table1[[#This Row],[SpreadActual]]&lt;Table1[[#This Row],[SpreadFavorite]],1,0)</f>
        <v>1</v>
      </c>
      <c r="P13668">
        <v>46.5</v>
      </c>
      <c r="Q13668" t="s">
        <v>166</v>
      </c>
      <c r="R13668" t="b">
        <v>0</v>
      </c>
    </row>
    <row r="13669" spans="1:22" x14ac:dyDescent="0.2">
      <c r="A13669" s="1">
        <v>45249</v>
      </c>
      <c r="B13669">
        <v>2023</v>
      </c>
      <c r="C13669">
        <f>_xlfn.MAXIFS(Table1[ScheduleWeekWritten],Table1[ScheduleSeason],Table1[[#This Row],[ScheduleSeason]])</f>
        <v>18</v>
      </c>
      <c r="D13669">
        <v>11</v>
      </c>
      <c r="E13669" cm="1">
        <f t="array" ref="E13669">_xlfn.XLOOKUP(Table1[[#This Row],[ScheduleWeekWritten]],Table3[Game],100+Table3[Increase],Table1[[#This Row],[ScheduleWeekWritten]])</f>
        <v>11</v>
      </c>
      <c r="F13669" t="b">
        <v>0</v>
      </c>
      <c r="G13669" t="s">
        <v>28</v>
      </c>
      <c r="H13669">
        <v>32</v>
      </c>
      <c r="I13669">
        <v>6</v>
      </c>
      <c r="J13669" t="s">
        <v>31</v>
      </c>
      <c r="K13669" t="s">
        <v>43</v>
      </c>
      <c r="L13669" t="str">
        <f>_xlfn.XLOOKUP(Table1[[#This Row],[TeamFavoriteID]],Table2[team_id],Table2[team_name],_xlfn.XLOOKUP(Table1[[#This Row],[TeamFavoriteID]],Table2[team_id_pfr],Table2[team_name],"Even"))</f>
        <v>Buffalo Bills</v>
      </c>
      <c r="M13669">
        <v>-8.5</v>
      </c>
      <c r="N13669">
        <f>IF(Table1[[#This Row],[TeamFavorite]]=Table1[[#This Row],[TeamHome]],Table1[[#This Row],[ScoreAway]]-Table1[[#This Row],[ScoreHome]],Table1[[#This Row],[ScoreHome]]-Table1[[#This Row],[ScoreAway]])</f>
        <v>-26</v>
      </c>
      <c r="O13669">
        <f>IF(Table1[[#This Row],[SpreadActual]]&lt;Table1[[#This Row],[SpreadFavorite]],1,0)</f>
        <v>1</v>
      </c>
      <c r="P13669">
        <v>39</v>
      </c>
      <c r="Q13669" t="s">
        <v>222</v>
      </c>
      <c r="R13669" t="b">
        <v>0</v>
      </c>
    </row>
    <row r="13670" spans="1:22" x14ac:dyDescent="0.2">
      <c r="A13670" s="1">
        <v>45249</v>
      </c>
      <c r="B13670">
        <v>2023</v>
      </c>
      <c r="C13670">
        <f>_xlfn.MAXIFS(Table1[ScheduleWeekWritten],Table1[ScheduleSeason],Table1[[#This Row],[ScheduleSeason]])</f>
        <v>18</v>
      </c>
      <c r="D13670">
        <v>11</v>
      </c>
      <c r="E13670" cm="1">
        <f t="array" ref="E13670">_xlfn.XLOOKUP(Table1[[#This Row],[ScheduleWeekWritten]],Table3[Game],100+Table3[Increase],Table1[[#This Row],[ScheduleWeekWritten]])</f>
        <v>11</v>
      </c>
      <c r="F13670" t="b">
        <v>0</v>
      </c>
      <c r="G13670" t="s">
        <v>152</v>
      </c>
      <c r="H13670">
        <v>10</v>
      </c>
      <c r="I13670">
        <v>33</v>
      </c>
      <c r="J13670" t="s">
        <v>67</v>
      </c>
      <c r="K13670" t="s">
        <v>68</v>
      </c>
      <c r="L13670" t="str">
        <f>_xlfn.XLOOKUP(Table1[[#This Row],[TeamFavoriteID]],Table2[team_id],Table2[team_name],_xlfn.XLOOKUP(Table1[[#This Row],[TeamFavoriteID]],Table2[team_id_pfr],Table2[team_name],"Even"))</f>
        <v>Dallas Cowboys</v>
      </c>
      <c r="M13670">
        <v>-11</v>
      </c>
      <c r="N13670">
        <f>IF(Table1[[#This Row],[TeamFavorite]]=Table1[[#This Row],[TeamHome]],Table1[[#This Row],[ScoreAway]]-Table1[[#This Row],[ScoreHome]],Table1[[#This Row],[ScoreHome]]-Table1[[#This Row],[ScoreAway]])</f>
        <v>-23</v>
      </c>
      <c r="O13670">
        <f>IF(Table1[[#This Row],[SpreadActual]]&lt;Table1[[#This Row],[SpreadFavorite]],1,0)</f>
        <v>1</v>
      </c>
      <c r="P13670">
        <v>43</v>
      </c>
      <c r="Q13670" t="s">
        <v>160</v>
      </c>
      <c r="R13670" t="b">
        <v>0</v>
      </c>
    </row>
    <row r="13671" spans="1:22" x14ac:dyDescent="0.2">
      <c r="A13671" s="1">
        <v>45249</v>
      </c>
      <c r="B13671">
        <v>2023</v>
      </c>
      <c r="C13671">
        <f>_xlfn.MAXIFS(Table1[ScheduleWeekWritten],Table1[ScheduleSeason],Table1[[#This Row],[ScheduleSeason]])</f>
        <v>18</v>
      </c>
      <c r="D13671">
        <v>11</v>
      </c>
      <c r="E13671" cm="1">
        <f t="array" ref="E13671">_xlfn.XLOOKUP(Table1[[#This Row],[ScheduleWeekWritten]],Table3[Game],100+Table3[Increase],Table1[[#This Row],[ScheduleWeekWritten]])</f>
        <v>11</v>
      </c>
      <c r="F13671" t="b">
        <v>0</v>
      </c>
      <c r="G13671" t="s">
        <v>62</v>
      </c>
      <c r="H13671">
        <v>13</v>
      </c>
      <c r="I13671">
        <v>10</v>
      </c>
      <c r="J13671" t="s">
        <v>49</v>
      </c>
      <c r="K13671" t="s">
        <v>63</v>
      </c>
      <c r="L13671" t="str">
        <f>_xlfn.XLOOKUP(Table1[[#This Row],[TeamFavoriteID]],Table2[team_id],Table2[team_name],_xlfn.XLOOKUP(Table1[[#This Row],[TeamFavoriteID]],Table2[team_id_pfr],Table2[team_name],"Even"))</f>
        <v>Cleveland Browns</v>
      </c>
      <c r="M13671">
        <v>-2</v>
      </c>
      <c r="N13671">
        <f>IF(Table1[[#This Row],[TeamFavorite]]=Table1[[#This Row],[TeamHome]],Table1[[#This Row],[ScoreAway]]-Table1[[#This Row],[ScoreHome]],Table1[[#This Row],[ScoreHome]]-Table1[[#This Row],[ScoreAway]])</f>
        <v>-3</v>
      </c>
      <c r="O13671">
        <f>IF(Table1[[#This Row],[SpreadActual]]&lt;Table1[[#This Row],[SpreadFavorite]],1,0)</f>
        <v>1</v>
      </c>
      <c r="P13671">
        <v>34.5</v>
      </c>
      <c r="Q13671" t="s">
        <v>170</v>
      </c>
      <c r="R13671" t="b">
        <v>0</v>
      </c>
    </row>
    <row r="13672" spans="1:22" x14ac:dyDescent="0.2">
      <c r="A13672" s="1">
        <v>45249</v>
      </c>
      <c r="B13672">
        <v>2023</v>
      </c>
      <c r="C13672">
        <f>_xlfn.MAXIFS(Table1[ScheduleWeekWritten],Table1[ScheduleSeason],Table1[[#This Row],[ScheduleSeason]])</f>
        <v>18</v>
      </c>
      <c r="D13672">
        <v>11</v>
      </c>
      <c r="E13672" cm="1">
        <f t="array" ref="E13672">_xlfn.XLOOKUP(Table1[[#This Row],[ScheduleWeekWritten]],Table3[Game],100+Table3[Increase],Table1[[#This Row],[ScheduleWeekWritten]])</f>
        <v>11</v>
      </c>
      <c r="F13672" t="b">
        <v>0</v>
      </c>
      <c r="G13672" t="s">
        <v>24</v>
      </c>
      <c r="H13672">
        <v>21</v>
      </c>
      <c r="I13672">
        <v>20</v>
      </c>
      <c r="J13672" t="s">
        <v>54</v>
      </c>
      <c r="K13672" t="s">
        <v>88</v>
      </c>
      <c r="L13672" t="str">
        <f>_xlfn.XLOOKUP(Table1[[#This Row],[TeamFavoriteID]],Table2[team_id],Table2[team_name],_xlfn.XLOOKUP(Table1[[#This Row],[TeamFavoriteID]],Table2[team_id_pfr],Table2[team_name],"Even"))</f>
        <v>Denver Broncos</v>
      </c>
      <c r="M13672">
        <v>-2.5</v>
      </c>
      <c r="N13672">
        <f>IF(Table1[[#This Row],[TeamFavorite]]=Table1[[#This Row],[TeamHome]],Table1[[#This Row],[ScoreAway]]-Table1[[#This Row],[ScoreHome]],Table1[[#This Row],[ScoreHome]]-Table1[[#This Row],[ScoreAway]])</f>
        <v>-1</v>
      </c>
      <c r="O13672">
        <f>IF(Table1[[#This Row],[SpreadActual]]&lt;Table1[[#This Row],[SpreadFavorite]],1,0)</f>
        <v>0</v>
      </c>
      <c r="P13672">
        <v>43</v>
      </c>
      <c r="Q13672" t="s">
        <v>224</v>
      </c>
      <c r="R13672" t="b">
        <v>0</v>
      </c>
    </row>
    <row r="13673" spans="1:22" x14ac:dyDescent="0.2">
      <c r="A13673" s="1">
        <v>45249</v>
      </c>
      <c r="B13673">
        <v>2023</v>
      </c>
      <c r="C13673">
        <f>_xlfn.MAXIFS(Table1[ScheduleWeekWritten],Table1[ScheduleSeason],Table1[[#This Row],[ScheduleSeason]])</f>
        <v>18</v>
      </c>
      <c r="D13673">
        <v>11</v>
      </c>
      <c r="E13673" cm="1">
        <f t="array" ref="E13673">_xlfn.XLOOKUP(Table1[[#This Row],[ScheduleWeekWritten]],Table3[Game],100+Table3[Increase],Table1[[#This Row],[ScheduleWeekWritten]])</f>
        <v>11</v>
      </c>
      <c r="F13673" t="b">
        <v>0</v>
      </c>
      <c r="G13673" t="s">
        <v>45</v>
      </c>
      <c r="H13673">
        <v>31</v>
      </c>
      <c r="I13673">
        <v>26</v>
      </c>
      <c r="J13673" t="s">
        <v>46</v>
      </c>
      <c r="K13673" t="s">
        <v>79</v>
      </c>
      <c r="L13673" t="str">
        <f>_xlfn.XLOOKUP(Table1[[#This Row],[TeamFavoriteID]],Table2[team_id],Table2[team_name],_xlfn.XLOOKUP(Table1[[#This Row],[TeamFavoriteID]],Table2[team_id_pfr],Table2[team_name],"Even"))</f>
        <v>Detroit Lions</v>
      </c>
      <c r="M13673">
        <v>-8</v>
      </c>
      <c r="N13673">
        <f>IF(Table1[[#This Row],[TeamFavorite]]=Table1[[#This Row],[TeamHome]],Table1[[#This Row],[ScoreAway]]-Table1[[#This Row],[ScoreHome]],Table1[[#This Row],[ScoreHome]]-Table1[[#This Row],[ScoreAway]])</f>
        <v>-5</v>
      </c>
      <c r="O13673">
        <f>IF(Table1[[#This Row],[SpreadActual]]&lt;Table1[[#This Row],[SpreadFavorite]],1,0)</f>
        <v>0</v>
      </c>
      <c r="P13673">
        <v>48</v>
      </c>
      <c r="Q13673" t="s">
        <v>181</v>
      </c>
      <c r="R13673" t="b">
        <v>0</v>
      </c>
      <c r="S13673">
        <v>72</v>
      </c>
      <c r="T13673">
        <v>0</v>
      </c>
      <c r="V13673" t="s">
        <v>103</v>
      </c>
    </row>
    <row r="13674" spans="1:22" x14ac:dyDescent="0.2">
      <c r="A13674" s="1">
        <v>45249</v>
      </c>
      <c r="B13674">
        <v>2023</v>
      </c>
      <c r="C13674">
        <f>_xlfn.MAXIFS(Table1[ScheduleWeekWritten],Table1[ScheduleSeason],Table1[[#This Row],[ScheduleSeason]])</f>
        <v>18</v>
      </c>
      <c r="D13674">
        <v>11</v>
      </c>
      <c r="E13674" cm="1">
        <f t="array" ref="E13674">_xlfn.XLOOKUP(Table1[[#This Row],[ScheduleWeekWritten]],Table3[Game],100+Table3[Increase],Table1[[#This Row],[ScheduleWeekWritten]])</f>
        <v>11</v>
      </c>
      <c r="F13674" t="b">
        <v>0</v>
      </c>
      <c r="G13674" t="s">
        <v>33</v>
      </c>
      <c r="H13674">
        <v>23</v>
      </c>
      <c r="I13674">
        <v>20</v>
      </c>
      <c r="J13674" t="s">
        <v>210</v>
      </c>
      <c r="K13674" t="s">
        <v>29</v>
      </c>
      <c r="L13674" t="str">
        <f>_xlfn.XLOOKUP(Table1[[#This Row],[TeamFavoriteID]],Table2[team_id],Table2[team_name],_xlfn.XLOOKUP(Table1[[#This Row],[TeamFavoriteID]],Table2[team_id_pfr],Table2[team_name],"Even"))</f>
        <v>Los Angeles Chargers</v>
      </c>
      <c r="M13674">
        <v>-3</v>
      </c>
      <c r="N13674">
        <f>IF(Table1[[#This Row],[TeamFavorite]]=Table1[[#This Row],[TeamHome]],Table1[[#This Row],[ScoreAway]]-Table1[[#This Row],[ScoreHome]],Table1[[#This Row],[ScoreHome]]-Table1[[#This Row],[ScoreAway]])</f>
        <v>3</v>
      </c>
      <c r="O13674">
        <f>IF(Table1[[#This Row],[SpreadActual]]&lt;Table1[[#This Row],[SpreadFavorite]],1,0)</f>
        <v>0</v>
      </c>
      <c r="P13674">
        <v>44</v>
      </c>
      <c r="Q13674" t="s">
        <v>82</v>
      </c>
      <c r="R13674" t="b">
        <v>0</v>
      </c>
    </row>
    <row r="13675" spans="1:22" x14ac:dyDescent="0.2">
      <c r="A13675" s="1">
        <v>45249</v>
      </c>
      <c r="B13675">
        <v>2023</v>
      </c>
      <c r="C13675">
        <f>_xlfn.MAXIFS(Table1[ScheduleWeekWritten],Table1[ScheduleSeason],Table1[[#This Row],[ScheduleSeason]])</f>
        <v>18</v>
      </c>
      <c r="D13675">
        <v>11</v>
      </c>
      <c r="E13675" cm="1">
        <f t="array" ref="E13675">_xlfn.XLOOKUP(Table1[[#This Row],[ScheduleWeekWritten]],Table3[Game],100+Table3[Increase],Table1[[#This Row],[ScheduleWeekWritten]])</f>
        <v>11</v>
      </c>
      <c r="F13675" t="b">
        <v>0</v>
      </c>
      <c r="G13675" t="s">
        <v>177</v>
      </c>
      <c r="H13675">
        <v>21</v>
      </c>
      <c r="I13675">
        <v>16</v>
      </c>
      <c r="J13675" t="s">
        <v>149</v>
      </c>
      <c r="K13675" t="s">
        <v>182</v>
      </c>
      <c r="L13675" t="str">
        <f>_xlfn.XLOOKUP(Table1[[#This Row],[TeamFavoriteID]],Table2[team_id],Table2[team_name],_xlfn.XLOOKUP(Table1[[#This Row],[TeamFavoriteID]],Table2[team_id_pfr],Table2[team_name],"Even"))</f>
        <v>Houston Texans</v>
      </c>
      <c r="M13675">
        <v>-5</v>
      </c>
      <c r="N13675">
        <f>IF(Table1[[#This Row],[TeamFavorite]]=Table1[[#This Row],[TeamHome]],Table1[[#This Row],[ScoreAway]]-Table1[[#This Row],[ScoreHome]],Table1[[#This Row],[ScoreHome]]-Table1[[#This Row],[ScoreAway]])</f>
        <v>-5</v>
      </c>
      <c r="O13675">
        <f>IF(Table1[[#This Row],[SpreadActual]]&lt;Table1[[#This Row],[SpreadFavorite]],1,0)</f>
        <v>0</v>
      </c>
      <c r="P13675">
        <v>48</v>
      </c>
      <c r="Q13675" t="s">
        <v>207</v>
      </c>
      <c r="R13675" t="b">
        <v>0</v>
      </c>
      <c r="S13675">
        <v>72</v>
      </c>
      <c r="T13675">
        <v>0</v>
      </c>
      <c r="V13675" t="s">
        <v>103</v>
      </c>
    </row>
    <row r="13676" spans="1:22" x14ac:dyDescent="0.2">
      <c r="A13676" s="1">
        <v>45249</v>
      </c>
      <c r="B13676">
        <v>2023</v>
      </c>
      <c r="C13676">
        <f>_xlfn.MAXIFS(Table1[ScheduleWeekWritten],Table1[ScheduleSeason],Table1[[#This Row],[ScheduleSeason]])</f>
        <v>18</v>
      </c>
      <c r="D13676">
        <v>11</v>
      </c>
      <c r="E13676" cm="1">
        <f t="array" ref="E13676">_xlfn.XLOOKUP(Table1[[#This Row],[ScheduleWeekWritten]],Table3[Game],100+Table3[Increase],Table1[[#This Row],[ScheduleWeekWritten]])</f>
        <v>11</v>
      </c>
      <c r="F13676" t="b">
        <v>0</v>
      </c>
      <c r="G13676" t="s">
        <v>154</v>
      </c>
      <c r="H13676">
        <v>34</v>
      </c>
      <c r="I13676">
        <v>14</v>
      </c>
      <c r="J13676" t="s">
        <v>171</v>
      </c>
      <c r="K13676" t="s">
        <v>161</v>
      </c>
      <c r="L13676" t="str">
        <f>_xlfn.XLOOKUP(Table1[[#This Row],[TeamFavoriteID]],Table2[team_id],Table2[team_name],_xlfn.XLOOKUP(Table1[[#This Row],[TeamFavoriteID]],Table2[team_id_pfr],Table2[team_name],"Even"))</f>
        <v>Jacksonville Jaguars</v>
      </c>
      <c r="M13676">
        <v>-6.5</v>
      </c>
      <c r="N13676">
        <f>IF(Table1[[#This Row],[TeamFavorite]]=Table1[[#This Row],[TeamHome]],Table1[[#This Row],[ScoreAway]]-Table1[[#This Row],[ScoreHome]],Table1[[#This Row],[ScoreHome]]-Table1[[#This Row],[ScoreAway]])</f>
        <v>-20</v>
      </c>
      <c r="O13676">
        <f>IF(Table1[[#This Row],[SpreadActual]]&lt;Table1[[#This Row],[SpreadFavorite]],1,0)</f>
        <v>1</v>
      </c>
      <c r="P13676">
        <v>40</v>
      </c>
      <c r="Q13676" t="s">
        <v>214</v>
      </c>
      <c r="R13676" t="b">
        <v>0</v>
      </c>
    </row>
    <row r="13677" spans="1:22" x14ac:dyDescent="0.2">
      <c r="A13677" s="1">
        <v>45249</v>
      </c>
      <c r="B13677">
        <v>2023</v>
      </c>
      <c r="C13677">
        <f>_xlfn.MAXIFS(Table1[ScheduleWeekWritten],Table1[ScheduleSeason],Table1[[#This Row],[ScheduleSeason]])</f>
        <v>18</v>
      </c>
      <c r="D13677">
        <v>11</v>
      </c>
      <c r="E13677" cm="1">
        <f t="array" ref="E13677">_xlfn.XLOOKUP(Table1[[#This Row],[ScheduleWeekWritten]],Table3[Game],100+Table3[Increase],Table1[[#This Row],[ScheduleWeekWritten]])</f>
        <v>11</v>
      </c>
      <c r="F13677" t="b">
        <v>0</v>
      </c>
      <c r="G13677" t="s">
        <v>39</v>
      </c>
      <c r="H13677">
        <v>17</v>
      </c>
      <c r="I13677">
        <v>16</v>
      </c>
      <c r="J13677" t="s">
        <v>128</v>
      </c>
      <c r="K13677" t="s">
        <v>40</v>
      </c>
      <c r="L13677" t="str">
        <f>_xlfn.XLOOKUP(Table1[[#This Row],[TeamFavoriteID]],Table2[team_id],Table2[team_name],_xlfn.XLOOKUP(Table1[[#This Row],[TeamFavoriteID]],Table2[team_id_pfr],Table2[team_name],"Even"))</f>
        <v>Los Angeles Rams</v>
      </c>
      <c r="M13677">
        <v>-2</v>
      </c>
      <c r="N13677">
        <f>IF(Table1[[#This Row],[TeamFavorite]]=Table1[[#This Row],[TeamHome]],Table1[[#This Row],[ScoreAway]]-Table1[[#This Row],[ScoreHome]],Table1[[#This Row],[ScoreHome]]-Table1[[#This Row],[ScoreAway]])</f>
        <v>-1</v>
      </c>
      <c r="O13677">
        <f>IF(Table1[[#This Row],[SpreadActual]]&lt;Table1[[#This Row],[SpreadFavorite]],1,0)</f>
        <v>0</v>
      </c>
      <c r="P13677">
        <v>46</v>
      </c>
      <c r="Q13677" t="s">
        <v>218</v>
      </c>
      <c r="R13677" t="b">
        <v>0</v>
      </c>
      <c r="S13677">
        <v>72</v>
      </c>
      <c r="T13677">
        <v>0</v>
      </c>
      <c r="V13677" t="s">
        <v>103</v>
      </c>
    </row>
    <row r="13678" spans="1:22" x14ac:dyDescent="0.2">
      <c r="A13678" s="1">
        <v>45249</v>
      </c>
      <c r="B13678">
        <v>2023</v>
      </c>
      <c r="C13678">
        <f>_xlfn.MAXIFS(Table1[ScheduleWeekWritten],Table1[ScheduleSeason],Table1[[#This Row],[ScheduleSeason]])</f>
        <v>18</v>
      </c>
      <c r="D13678">
        <v>11</v>
      </c>
      <c r="E13678" cm="1">
        <f t="array" ref="E13678">_xlfn.XLOOKUP(Table1[[#This Row],[ScheduleWeekWritten]],Table3[Game],100+Table3[Increase],Table1[[#This Row],[ScheduleWeekWritten]])</f>
        <v>11</v>
      </c>
      <c r="F13678" t="b">
        <v>0</v>
      </c>
      <c r="G13678" t="s">
        <v>19</v>
      </c>
      <c r="H13678">
        <v>20</v>
      </c>
      <c r="I13678">
        <v>13</v>
      </c>
      <c r="J13678" t="s">
        <v>217</v>
      </c>
      <c r="K13678" t="s">
        <v>91</v>
      </c>
      <c r="L13678" t="str">
        <f>_xlfn.XLOOKUP(Table1[[#This Row],[TeamFavoriteID]],Table2[team_id],Table2[team_name],_xlfn.XLOOKUP(Table1[[#This Row],[TeamFavoriteID]],Table2[team_id_pfr],Table2[team_name],"Even"))</f>
        <v>Miami Dolphins</v>
      </c>
      <c r="M13678">
        <v>-14</v>
      </c>
      <c r="N13678">
        <f>IF(Table1[[#This Row],[TeamFavorite]]=Table1[[#This Row],[TeamHome]],Table1[[#This Row],[ScoreAway]]-Table1[[#This Row],[ScoreHome]],Table1[[#This Row],[ScoreHome]]-Table1[[#This Row],[ScoreAway]])</f>
        <v>-7</v>
      </c>
      <c r="O13678">
        <f>IF(Table1[[#This Row],[SpreadActual]]&lt;Table1[[#This Row],[SpreadFavorite]],1,0)</f>
        <v>0</v>
      </c>
      <c r="P13678">
        <v>44.5</v>
      </c>
      <c r="Q13678" t="s">
        <v>212</v>
      </c>
      <c r="R13678" t="b">
        <v>0</v>
      </c>
    </row>
    <row r="13679" spans="1:22" x14ac:dyDescent="0.2">
      <c r="A13679" s="1">
        <v>45249</v>
      </c>
      <c r="B13679">
        <v>2023</v>
      </c>
      <c r="C13679">
        <f>_xlfn.MAXIFS(Table1[ScheduleWeekWritten],Table1[ScheduleSeason],Table1[[#This Row],[ScheduleSeason]])</f>
        <v>18</v>
      </c>
      <c r="D13679">
        <v>11</v>
      </c>
      <c r="E13679" cm="1">
        <f t="array" ref="E13679">_xlfn.XLOOKUP(Table1[[#This Row],[ScheduleWeekWritten]],Table3[Game],100+Table3[Increase],Table1[[#This Row],[ScheduleWeekWritten]])</f>
        <v>11</v>
      </c>
      <c r="F13679" t="b">
        <v>0</v>
      </c>
      <c r="G13679" t="s">
        <v>53</v>
      </c>
      <c r="H13679">
        <v>27</v>
      </c>
      <c r="I13679">
        <v>14</v>
      </c>
      <c r="J13679" t="s">
        <v>127</v>
      </c>
      <c r="K13679" t="s">
        <v>87</v>
      </c>
      <c r="L13679" t="str">
        <f>_xlfn.XLOOKUP(Table1[[#This Row],[TeamFavoriteID]],Table2[team_id],Table2[team_name],_xlfn.XLOOKUP(Table1[[#This Row],[TeamFavoriteID]],Table2[team_id_pfr],Table2[team_name],"Even"))</f>
        <v>San Francisco 49ers</v>
      </c>
      <c r="M13679">
        <v>-13.5</v>
      </c>
      <c r="N13679">
        <f>IF(Table1[[#This Row],[TeamFavorite]]=Table1[[#This Row],[TeamHome]],Table1[[#This Row],[ScoreAway]]-Table1[[#This Row],[ScoreHome]],Table1[[#This Row],[ScoreHome]]-Table1[[#This Row],[ScoreAway]])</f>
        <v>-13</v>
      </c>
      <c r="O13679">
        <f>IF(Table1[[#This Row],[SpreadActual]]&lt;Table1[[#This Row],[SpreadFavorite]],1,0)</f>
        <v>0</v>
      </c>
      <c r="P13679">
        <v>41.5</v>
      </c>
      <c r="Q13679" t="s">
        <v>203</v>
      </c>
      <c r="R13679" t="b">
        <v>0</v>
      </c>
    </row>
    <row r="13680" spans="1:22" x14ac:dyDescent="0.2">
      <c r="A13680" s="1">
        <v>45249</v>
      </c>
      <c r="B13680">
        <v>2023</v>
      </c>
      <c r="C13680">
        <f>_xlfn.MAXIFS(Table1[ScheduleWeekWritten],Table1[ScheduleSeason],Table1[[#This Row],[ScheduleSeason]])</f>
        <v>18</v>
      </c>
      <c r="D13680">
        <v>11</v>
      </c>
      <c r="E13680" cm="1">
        <f t="array" ref="E13680">_xlfn.XLOOKUP(Table1[[#This Row],[ScheduleWeekWritten]],Table3[Game],100+Table3[Increase],Table1[[#This Row],[ScheduleWeekWritten]])</f>
        <v>11</v>
      </c>
      <c r="F13680" t="b">
        <v>0</v>
      </c>
      <c r="G13680" t="s">
        <v>227</v>
      </c>
      <c r="H13680">
        <v>19</v>
      </c>
      <c r="I13680">
        <v>31</v>
      </c>
      <c r="J13680" t="s">
        <v>50</v>
      </c>
      <c r="K13680" t="s">
        <v>85</v>
      </c>
      <c r="L13680" t="str">
        <f>_xlfn.XLOOKUP(Table1[[#This Row],[TeamFavoriteID]],Table2[team_id],Table2[team_name],_xlfn.XLOOKUP(Table1[[#This Row],[TeamFavoriteID]],Table2[team_id_pfr],Table2[team_name],"Even"))</f>
        <v>Washington Commanders</v>
      </c>
      <c r="M13680">
        <v>-8.5</v>
      </c>
      <c r="N13680">
        <f>IF(Table1[[#This Row],[TeamFavorite]]=Table1[[#This Row],[TeamHome]],Table1[[#This Row],[ScoreAway]]-Table1[[#This Row],[ScoreHome]],Table1[[#This Row],[ScoreHome]]-Table1[[#This Row],[ScoreAway]])</f>
        <v>12</v>
      </c>
      <c r="O13680">
        <f>IF(Table1[[#This Row],[SpreadActual]]&lt;Table1[[#This Row],[SpreadFavorite]],1,0)</f>
        <v>0</v>
      </c>
      <c r="P13680">
        <v>39</v>
      </c>
      <c r="Q13680" t="s">
        <v>165</v>
      </c>
      <c r="R13680" t="b">
        <v>0</v>
      </c>
    </row>
    <row r="13681" spans="1:22" x14ac:dyDescent="0.2">
      <c r="A13681" s="1">
        <v>45250</v>
      </c>
      <c r="B13681">
        <v>2023</v>
      </c>
      <c r="C13681">
        <f>_xlfn.MAXIFS(Table1[ScheduleWeekWritten],Table1[ScheduleSeason],Table1[[#This Row],[ScheduleSeason]])</f>
        <v>18</v>
      </c>
      <c r="D13681">
        <v>11</v>
      </c>
      <c r="E13681" cm="1">
        <f t="array" ref="E13681">_xlfn.XLOOKUP(Table1[[#This Row],[ScheduleWeekWritten]],Table3[Game],100+Table3[Increase],Table1[[#This Row],[ScheduleWeekWritten]])</f>
        <v>11</v>
      </c>
      <c r="F13681" t="b">
        <v>0</v>
      </c>
      <c r="G13681" t="s">
        <v>42</v>
      </c>
      <c r="H13681">
        <v>17</v>
      </c>
      <c r="I13681">
        <v>21</v>
      </c>
      <c r="J13681" t="s">
        <v>58</v>
      </c>
      <c r="K13681" t="s">
        <v>75</v>
      </c>
      <c r="L13681" t="str">
        <f>_xlfn.XLOOKUP(Table1[[#This Row],[TeamFavoriteID]],Table2[team_id],Table2[team_name],_xlfn.XLOOKUP(Table1[[#This Row],[TeamFavoriteID]],Table2[team_id_pfr],Table2[team_name],"Even"))</f>
        <v>Kansas City Chiefs</v>
      </c>
      <c r="M13681">
        <v>-2.5</v>
      </c>
      <c r="N13681">
        <f>IF(Table1[[#This Row],[TeamFavorite]]=Table1[[#This Row],[TeamHome]],Table1[[#This Row],[ScoreAway]]-Table1[[#This Row],[ScoreHome]],Table1[[#This Row],[ScoreHome]]-Table1[[#This Row],[ScoreAway]])</f>
        <v>4</v>
      </c>
      <c r="O13681">
        <f>IF(Table1[[#This Row],[SpreadActual]]&lt;Table1[[#This Row],[SpreadFavorite]],1,0)</f>
        <v>0</v>
      </c>
      <c r="P13681">
        <v>46</v>
      </c>
      <c r="Q13681" t="s">
        <v>228</v>
      </c>
      <c r="R13681" t="b">
        <v>0</v>
      </c>
    </row>
    <row r="13682" spans="1:22" x14ac:dyDescent="0.2">
      <c r="A13682" s="1">
        <v>45253</v>
      </c>
      <c r="B13682">
        <v>2023</v>
      </c>
      <c r="C13682">
        <f>_xlfn.MAXIFS(Table1[ScheduleWeekWritten],Table1[ScheduleSeason],Table1[[#This Row],[ScheduleSeason]])</f>
        <v>18</v>
      </c>
      <c r="D13682">
        <v>12</v>
      </c>
      <c r="E13682" cm="1">
        <f t="array" ref="E13682">_xlfn.XLOOKUP(Table1[[#This Row],[ScheduleWeekWritten]],Table3[Game],100+Table3[Increase],Table1[[#This Row],[ScheduleWeekWritten]])</f>
        <v>12</v>
      </c>
      <c r="F13682" t="b">
        <v>0</v>
      </c>
      <c r="G13682" t="s">
        <v>67</v>
      </c>
      <c r="H13682">
        <v>45</v>
      </c>
      <c r="I13682">
        <v>10</v>
      </c>
      <c r="J13682" t="s">
        <v>227</v>
      </c>
      <c r="K13682" t="s">
        <v>68</v>
      </c>
      <c r="L13682" t="str">
        <f>_xlfn.XLOOKUP(Table1[[#This Row],[TeamFavoriteID]],Table2[team_id],Table2[team_name],_xlfn.XLOOKUP(Table1[[#This Row],[TeamFavoriteID]],Table2[team_id_pfr],Table2[team_name],"Even"))</f>
        <v>Dallas Cowboys</v>
      </c>
      <c r="M13682">
        <v>-13</v>
      </c>
      <c r="N13682">
        <f>IF(Table1[[#This Row],[TeamFavorite]]=Table1[[#This Row],[TeamHome]],Table1[[#This Row],[ScoreAway]]-Table1[[#This Row],[ScoreHome]],Table1[[#This Row],[ScoreHome]]-Table1[[#This Row],[ScoreAway]])</f>
        <v>-35</v>
      </c>
      <c r="O13682">
        <f>IF(Table1[[#This Row],[SpreadActual]]&lt;Table1[[#This Row],[SpreadFavorite]],1,0)</f>
        <v>1</v>
      </c>
      <c r="P13682">
        <v>48</v>
      </c>
      <c r="Q13682" t="s">
        <v>208</v>
      </c>
      <c r="R13682" t="b">
        <v>0</v>
      </c>
      <c r="S13682">
        <v>72</v>
      </c>
      <c r="T13682">
        <v>0</v>
      </c>
      <c r="V13682" t="s">
        <v>103</v>
      </c>
    </row>
    <row r="13683" spans="1:22" x14ac:dyDescent="0.2">
      <c r="A13683" s="1">
        <v>45253</v>
      </c>
      <c r="B13683">
        <v>2023</v>
      </c>
      <c r="C13683">
        <f>_xlfn.MAXIFS(Table1[ScheduleWeekWritten],Table1[ScheduleSeason],Table1[[#This Row],[ScheduleSeason]])</f>
        <v>18</v>
      </c>
      <c r="D13683">
        <v>12</v>
      </c>
      <c r="E13683" cm="1">
        <f t="array" ref="E13683">_xlfn.XLOOKUP(Table1[[#This Row],[ScheduleWeekWritten]],Table3[Game],100+Table3[Increase],Table1[[#This Row],[ScheduleWeekWritten]])</f>
        <v>12</v>
      </c>
      <c r="F13683" t="b">
        <v>0</v>
      </c>
      <c r="G13683" t="s">
        <v>45</v>
      </c>
      <c r="H13683">
        <v>22</v>
      </c>
      <c r="I13683">
        <v>29</v>
      </c>
      <c r="J13683" t="s">
        <v>33</v>
      </c>
      <c r="K13683" t="s">
        <v>79</v>
      </c>
      <c r="L13683" t="str">
        <f>_xlfn.XLOOKUP(Table1[[#This Row],[TeamFavoriteID]],Table2[team_id],Table2[team_name],_xlfn.XLOOKUP(Table1[[#This Row],[TeamFavoriteID]],Table2[team_id_pfr],Table2[team_name],"Even"))</f>
        <v>Detroit Lions</v>
      </c>
      <c r="M13683">
        <v>-8.5</v>
      </c>
      <c r="N13683">
        <f>IF(Table1[[#This Row],[TeamFavorite]]=Table1[[#This Row],[TeamHome]],Table1[[#This Row],[ScoreAway]]-Table1[[#This Row],[ScoreHome]],Table1[[#This Row],[ScoreHome]]-Table1[[#This Row],[ScoreAway]])</f>
        <v>7</v>
      </c>
      <c r="O13683">
        <f>IF(Table1[[#This Row],[SpreadActual]]&lt;Table1[[#This Row],[SpreadFavorite]],1,0)</f>
        <v>0</v>
      </c>
      <c r="P13683">
        <v>47</v>
      </c>
      <c r="Q13683" t="s">
        <v>181</v>
      </c>
      <c r="R13683" t="b">
        <v>0</v>
      </c>
      <c r="S13683">
        <v>72</v>
      </c>
      <c r="T13683">
        <v>0</v>
      </c>
      <c r="V13683" t="s">
        <v>103</v>
      </c>
    </row>
    <row r="13684" spans="1:22" x14ac:dyDescent="0.2">
      <c r="A13684" s="1">
        <v>45253</v>
      </c>
      <c r="B13684">
        <v>2023</v>
      </c>
      <c r="C13684">
        <f>_xlfn.MAXIFS(Table1[ScheduleWeekWritten],Table1[ScheduleSeason],Table1[[#This Row],[ScheduleSeason]])</f>
        <v>18</v>
      </c>
      <c r="D13684">
        <v>12</v>
      </c>
      <c r="E13684" cm="1">
        <f t="array" ref="E13684">_xlfn.XLOOKUP(Table1[[#This Row],[ScheduleWeekWritten]],Table3[Game],100+Table3[Increase],Table1[[#This Row],[ScheduleWeekWritten]])</f>
        <v>12</v>
      </c>
      <c r="F13684" t="b">
        <v>0</v>
      </c>
      <c r="G13684" t="s">
        <v>128</v>
      </c>
      <c r="H13684">
        <v>13</v>
      </c>
      <c r="I13684">
        <v>31</v>
      </c>
      <c r="J13684" t="s">
        <v>53</v>
      </c>
      <c r="K13684" t="s">
        <v>87</v>
      </c>
      <c r="L13684" t="str">
        <f>_xlfn.XLOOKUP(Table1[[#This Row],[TeamFavoriteID]],Table2[team_id],Table2[team_name],_xlfn.XLOOKUP(Table1[[#This Row],[TeamFavoriteID]],Table2[team_id_pfr],Table2[team_name],"Even"))</f>
        <v>San Francisco 49ers</v>
      </c>
      <c r="M13684">
        <v>-7</v>
      </c>
      <c r="N13684">
        <f>IF(Table1[[#This Row],[TeamFavorite]]=Table1[[#This Row],[TeamHome]],Table1[[#This Row],[ScoreAway]]-Table1[[#This Row],[ScoreHome]],Table1[[#This Row],[ScoreHome]]-Table1[[#This Row],[ScoreAway]])</f>
        <v>-18</v>
      </c>
      <c r="O13684">
        <f>IF(Table1[[#This Row],[SpreadActual]]&lt;Table1[[#This Row],[SpreadFavorite]],1,0)</f>
        <v>1</v>
      </c>
      <c r="P13684">
        <v>43</v>
      </c>
      <c r="Q13684" t="s">
        <v>223</v>
      </c>
      <c r="R13684" t="b">
        <v>0</v>
      </c>
    </row>
    <row r="13685" spans="1:22" x14ac:dyDescent="0.2">
      <c r="A13685" s="1">
        <v>45254</v>
      </c>
      <c r="B13685">
        <v>2023</v>
      </c>
      <c r="C13685">
        <f>_xlfn.MAXIFS(Table1[ScheduleWeekWritten],Table1[ScheduleSeason],Table1[[#This Row],[ScheduleSeason]])</f>
        <v>18</v>
      </c>
      <c r="D13685">
        <v>12</v>
      </c>
      <c r="E13685" cm="1">
        <f t="array" ref="E13685">_xlfn.XLOOKUP(Table1[[#This Row],[ScheduleWeekWritten]],Table3[Game],100+Table3[Increase],Table1[[#This Row],[ScheduleWeekWritten]])</f>
        <v>12</v>
      </c>
      <c r="F13685" t="b">
        <v>0</v>
      </c>
      <c r="G13685" t="s">
        <v>31</v>
      </c>
      <c r="H13685">
        <v>13</v>
      </c>
      <c r="I13685">
        <v>34</v>
      </c>
      <c r="J13685" t="s">
        <v>19</v>
      </c>
      <c r="K13685" t="s">
        <v>91</v>
      </c>
      <c r="L13685" t="str">
        <f>_xlfn.XLOOKUP(Table1[[#This Row],[TeamFavoriteID]],Table2[team_id],Table2[team_name],_xlfn.XLOOKUP(Table1[[#This Row],[TeamFavoriteID]],Table2[team_id_pfr],Table2[team_name],"Even"))</f>
        <v>Miami Dolphins</v>
      </c>
      <c r="M13685">
        <v>-9.5</v>
      </c>
      <c r="N13685">
        <f>IF(Table1[[#This Row],[TeamFavorite]]=Table1[[#This Row],[TeamHome]],Table1[[#This Row],[ScoreAway]]-Table1[[#This Row],[ScoreHome]],Table1[[#This Row],[ScoreHome]]-Table1[[#This Row],[ScoreAway]])</f>
        <v>-21</v>
      </c>
      <c r="O13685">
        <f>IF(Table1[[#This Row],[SpreadActual]]&lt;Table1[[#This Row],[SpreadFavorite]],1,0)</f>
        <v>1</v>
      </c>
      <c r="P13685">
        <v>40</v>
      </c>
      <c r="Q13685" t="s">
        <v>197</v>
      </c>
      <c r="R13685" t="b">
        <v>0</v>
      </c>
    </row>
    <row r="13686" spans="1:22" x14ac:dyDescent="0.2">
      <c r="A13686" s="1">
        <v>45256</v>
      </c>
      <c r="B13686">
        <v>2023</v>
      </c>
      <c r="C13686">
        <f>_xlfn.MAXIFS(Table1[ScheduleWeekWritten],Table1[ScheduleSeason],Table1[[#This Row],[ScheduleSeason]])</f>
        <v>18</v>
      </c>
      <c r="D13686">
        <v>12</v>
      </c>
      <c r="E13686" cm="1">
        <f t="array" ref="E13686">_xlfn.XLOOKUP(Table1[[#This Row],[ScheduleWeekWritten]],Table3[Game],100+Table3[Increase],Table1[[#This Row],[ScheduleWeekWritten]])</f>
        <v>12</v>
      </c>
      <c r="F13686" t="b">
        <v>0</v>
      </c>
      <c r="G13686" t="s">
        <v>149</v>
      </c>
      <c r="H13686">
        <v>14</v>
      </c>
      <c r="I13686">
        <v>37</v>
      </c>
      <c r="J13686" t="s">
        <v>39</v>
      </c>
      <c r="K13686" t="s">
        <v>40</v>
      </c>
      <c r="L13686" t="str">
        <f>_xlfn.XLOOKUP(Table1[[#This Row],[TeamFavoriteID]],Table2[team_id],Table2[team_name],_xlfn.XLOOKUP(Table1[[#This Row],[TeamFavoriteID]],Table2[team_id_pfr],Table2[team_name],"Even"))</f>
        <v>Los Angeles Rams</v>
      </c>
      <c r="M13686">
        <v>-3</v>
      </c>
      <c r="N13686">
        <f>IF(Table1[[#This Row],[TeamFavorite]]=Table1[[#This Row],[TeamHome]],Table1[[#This Row],[ScoreAway]]-Table1[[#This Row],[ScoreHome]],Table1[[#This Row],[ScoreHome]]-Table1[[#This Row],[ScoreAway]])</f>
        <v>-23</v>
      </c>
      <c r="O13686">
        <f>IF(Table1[[#This Row],[SpreadActual]]&lt;Table1[[#This Row],[SpreadFavorite]],1,0)</f>
        <v>1</v>
      </c>
      <c r="P13686">
        <v>45</v>
      </c>
      <c r="Q13686" t="s">
        <v>221</v>
      </c>
      <c r="R13686" t="b">
        <v>0</v>
      </c>
      <c r="S13686">
        <v>72</v>
      </c>
      <c r="T13686">
        <v>0</v>
      </c>
      <c r="V13686" t="s">
        <v>103</v>
      </c>
    </row>
    <row r="13687" spans="1:22" x14ac:dyDescent="0.2">
      <c r="A13687" s="1">
        <v>45256</v>
      </c>
      <c r="B13687">
        <v>2023</v>
      </c>
      <c r="C13687">
        <f>_xlfn.MAXIFS(Table1[ScheduleWeekWritten],Table1[ScheduleSeason],Table1[[#This Row],[ScheduleSeason]])</f>
        <v>18</v>
      </c>
      <c r="D13687">
        <v>12</v>
      </c>
      <c r="E13687" cm="1">
        <f t="array" ref="E13687">_xlfn.XLOOKUP(Table1[[#This Row],[ScheduleWeekWritten]],Table3[Game],100+Table3[Increase],Table1[[#This Row],[ScheduleWeekWritten]])</f>
        <v>12</v>
      </c>
      <c r="F13687" t="b">
        <v>0</v>
      </c>
      <c r="G13687" t="s">
        <v>38</v>
      </c>
      <c r="H13687">
        <v>24</v>
      </c>
      <c r="I13687">
        <v>15</v>
      </c>
      <c r="J13687" t="s">
        <v>95</v>
      </c>
      <c r="K13687" t="s">
        <v>98</v>
      </c>
      <c r="L13687" t="str">
        <f>_xlfn.XLOOKUP(Table1[[#This Row],[TeamFavoriteID]],Table2[team_id],Table2[team_name],_xlfn.XLOOKUP(Table1[[#This Row],[TeamFavoriteID]],Table2[team_id_pfr],Table2[team_name],"Even"))</f>
        <v>New Orleans Saints</v>
      </c>
      <c r="M13687">
        <v>-2</v>
      </c>
      <c r="N13687">
        <f>IF(Table1[[#This Row],[TeamFavorite]]=Table1[[#This Row],[TeamHome]],Table1[[#This Row],[ScoreAway]]-Table1[[#This Row],[ScoreHome]],Table1[[#This Row],[ScoreHome]]-Table1[[#This Row],[ScoreAway]])</f>
        <v>9</v>
      </c>
      <c r="O13687">
        <f>IF(Table1[[#This Row],[SpreadActual]]&lt;Table1[[#This Row],[SpreadFavorite]],1,0)</f>
        <v>0</v>
      </c>
      <c r="P13687">
        <v>42</v>
      </c>
      <c r="Q13687" t="s">
        <v>213</v>
      </c>
      <c r="R13687" t="b">
        <v>0</v>
      </c>
      <c r="S13687">
        <v>72</v>
      </c>
      <c r="T13687">
        <v>0</v>
      </c>
      <c r="V13687" t="s">
        <v>103</v>
      </c>
    </row>
    <row r="13688" spans="1:22" x14ac:dyDescent="0.2">
      <c r="A13688" s="1">
        <v>45256</v>
      </c>
      <c r="B13688">
        <v>2023</v>
      </c>
      <c r="C13688">
        <f>_xlfn.MAXIFS(Table1[ScheduleWeekWritten],Table1[ScheduleSeason],Table1[[#This Row],[ScheduleSeason]])</f>
        <v>18</v>
      </c>
      <c r="D13688">
        <v>12</v>
      </c>
      <c r="E13688" cm="1">
        <f t="array" ref="E13688">_xlfn.XLOOKUP(Table1[[#This Row],[ScheduleWeekWritten]],Table3[Game],100+Table3[Increase],Table1[[#This Row],[ScheduleWeekWritten]])</f>
        <v>12</v>
      </c>
      <c r="F13688" t="b">
        <v>0</v>
      </c>
      <c r="G13688" t="s">
        <v>101</v>
      </c>
      <c r="H13688">
        <v>10</v>
      </c>
      <c r="I13688">
        <v>16</v>
      </c>
      <c r="J13688" t="s">
        <v>49</v>
      </c>
      <c r="K13688" t="s">
        <v>51</v>
      </c>
      <c r="L13688" t="str">
        <f>_xlfn.XLOOKUP(Table1[[#This Row],[TeamFavoriteID]],Table2[team_id],Table2[team_name],_xlfn.XLOOKUP(Table1[[#This Row],[TeamFavoriteID]],Table2[team_id_pfr],Table2[team_name],"Even"))</f>
        <v>Pittsburgh Steelers</v>
      </c>
      <c r="M13688">
        <v>-2</v>
      </c>
      <c r="N13688">
        <f>IF(Table1[[#This Row],[TeamFavorite]]=Table1[[#This Row],[TeamHome]],Table1[[#This Row],[ScoreAway]]-Table1[[#This Row],[ScoreHome]],Table1[[#This Row],[ScoreHome]]-Table1[[#This Row],[ScoreAway]])</f>
        <v>-6</v>
      </c>
      <c r="O13688">
        <f>IF(Table1[[#This Row],[SpreadActual]]&lt;Table1[[#This Row],[SpreadFavorite]],1,0)</f>
        <v>1</v>
      </c>
      <c r="P13688">
        <v>37</v>
      </c>
      <c r="Q13688" t="s">
        <v>226</v>
      </c>
      <c r="R13688" t="b">
        <v>0</v>
      </c>
    </row>
    <row r="13689" spans="1:22" x14ac:dyDescent="0.2">
      <c r="A13689" s="1">
        <v>45256</v>
      </c>
      <c r="B13689">
        <v>2023</v>
      </c>
      <c r="C13689">
        <f>_xlfn.MAXIFS(Table1[ScheduleWeekWritten],Table1[ScheduleSeason],Table1[[#This Row],[ScheduleSeason]])</f>
        <v>18</v>
      </c>
      <c r="D13689">
        <v>12</v>
      </c>
      <c r="E13689" cm="1">
        <f t="array" ref="E13689">_xlfn.XLOOKUP(Table1[[#This Row],[ScheduleWeekWritten]],Table3[Game],100+Table3[Increase],Table1[[#This Row],[ScheduleWeekWritten]])</f>
        <v>12</v>
      </c>
      <c r="F13689" t="b">
        <v>0</v>
      </c>
      <c r="G13689" t="s">
        <v>24</v>
      </c>
      <c r="H13689">
        <v>29</v>
      </c>
      <c r="I13689">
        <v>12</v>
      </c>
      <c r="J13689" t="s">
        <v>62</v>
      </c>
      <c r="K13689" t="s">
        <v>88</v>
      </c>
      <c r="L13689" t="str">
        <f>_xlfn.XLOOKUP(Table1[[#This Row],[TeamFavoriteID]],Table2[team_id],Table2[team_name],_xlfn.XLOOKUP(Table1[[#This Row],[TeamFavoriteID]],Table2[team_id_pfr],Table2[team_name],"Even"))</f>
        <v>Denver Broncos</v>
      </c>
      <c r="M13689">
        <v>-1.5</v>
      </c>
      <c r="N13689">
        <f>IF(Table1[[#This Row],[TeamFavorite]]=Table1[[#This Row],[TeamHome]],Table1[[#This Row],[ScoreAway]]-Table1[[#This Row],[ScoreHome]],Table1[[#This Row],[ScoreHome]]-Table1[[#This Row],[ScoreAway]])</f>
        <v>-17</v>
      </c>
      <c r="O13689">
        <f>IF(Table1[[#This Row],[SpreadActual]]&lt;Table1[[#This Row],[SpreadFavorite]],1,0)</f>
        <v>1</v>
      </c>
      <c r="P13689">
        <v>37.5</v>
      </c>
      <c r="Q13689" t="s">
        <v>224</v>
      </c>
      <c r="R13689" t="b">
        <v>0</v>
      </c>
    </row>
    <row r="13690" spans="1:22" x14ac:dyDescent="0.2">
      <c r="A13690" s="1">
        <v>45256</v>
      </c>
      <c r="B13690">
        <v>2023</v>
      </c>
      <c r="C13690">
        <f>_xlfn.MAXIFS(Table1[ScheduleWeekWritten],Table1[ScheduleSeason],Table1[[#This Row],[ScheduleSeason]])</f>
        <v>18</v>
      </c>
      <c r="D13690">
        <v>12</v>
      </c>
      <c r="E13690" cm="1">
        <f t="array" ref="E13690">_xlfn.XLOOKUP(Table1[[#This Row],[ScheduleWeekWritten]],Table3[Game],100+Table3[Increase],Table1[[#This Row],[ScheduleWeekWritten]])</f>
        <v>12</v>
      </c>
      <c r="F13690" t="b">
        <v>0</v>
      </c>
      <c r="G13690" t="s">
        <v>177</v>
      </c>
      <c r="H13690">
        <v>21</v>
      </c>
      <c r="I13690">
        <v>24</v>
      </c>
      <c r="J13690" t="s">
        <v>154</v>
      </c>
      <c r="K13690" t="s">
        <v>161</v>
      </c>
      <c r="L13690" t="str">
        <f>_xlfn.XLOOKUP(Table1[[#This Row],[TeamFavoriteID]],Table2[team_id],Table2[team_name],_xlfn.XLOOKUP(Table1[[#This Row],[TeamFavoriteID]],Table2[team_id_pfr],Table2[team_name],"Even"))</f>
        <v>Jacksonville Jaguars</v>
      </c>
      <c r="M13690">
        <v>-1.5</v>
      </c>
      <c r="N13690">
        <f>IF(Table1[[#This Row],[TeamFavorite]]=Table1[[#This Row],[TeamHome]],Table1[[#This Row],[ScoreAway]]-Table1[[#This Row],[ScoreHome]],Table1[[#This Row],[ScoreHome]]-Table1[[#This Row],[ScoreAway]])</f>
        <v>-3</v>
      </c>
      <c r="O13690">
        <f>IF(Table1[[#This Row],[SpreadActual]]&lt;Table1[[#This Row],[SpreadFavorite]],1,0)</f>
        <v>1</v>
      </c>
      <c r="P13690">
        <v>47.5</v>
      </c>
      <c r="Q13690" t="s">
        <v>207</v>
      </c>
      <c r="R13690" t="b">
        <v>0</v>
      </c>
      <c r="S13690">
        <v>72</v>
      </c>
      <c r="T13690">
        <v>0</v>
      </c>
      <c r="V13690" t="s">
        <v>103</v>
      </c>
    </row>
    <row r="13691" spans="1:22" x14ac:dyDescent="0.2">
      <c r="A13691" s="1">
        <v>45256</v>
      </c>
      <c r="B13691">
        <v>2023</v>
      </c>
      <c r="C13691">
        <f>_xlfn.MAXIFS(Table1[ScheduleWeekWritten],Table1[ScheduleSeason],Table1[[#This Row],[ScheduleSeason]])</f>
        <v>18</v>
      </c>
      <c r="D13691">
        <v>12</v>
      </c>
      <c r="E13691" cm="1">
        <f t="array" ref="E13691">_xlfn.XLOOKUP(Table1[[#This Row],[ScheduleWeekWritten]],Table3[Game],100+Table3[Increase],Table1[[#This Row],[ScheduleWeekWritten]])</f>
        <v>12</v>
      </c>
      <c r="F13691" t="b">
        <v>0</v>
      </c>
      <c r="G13691" t="s">
        <v>140</v>
      </c>
      <c r="H13691">
        <v>27</v>
      </c>
      <c r="I13691">
        <v>20</v>
      </c>
      <c r="J13691" t="s">
        <v>127</v>
      </c>
      <c r="K13691" t="s">
        <v>72</v>
      </c>
      <c r="L13691" t="str">
        <f>_xlfn.XLOOKUP(Table1[[#This Row],[TeamFavoriteID]],Table2[team_id],Table2[team_name],_xlfn.XLOOKUP(Table1[[#This Row],[TeamFavoriteID]],Table2[team_id_pfr],Table2[team_name],"Even"))</f>
        <v>Baltimore Colts</v>
      </c>
      <c r="M13691">
        <v>-2.5</v>
      </c>
      <c r="N13691">
        <f>IF(Table1[[#This Row],[TeamFavorite]]=Table1[[#This Row],[TeamHome]],Table1[[#This Row],[ScoreAway]]-Table1[[#This Row],[ScoreHome]],Table1[[#This Row],[ScoreHome]]-Table1[[#This Row],[ScoreAway]])</f>
        <v>7</v>
      </c>
      <c r="O13691">
        <f>IF(Table1[[#This Row],[SpreadActual]]&lt;Table1[[#This Row],[SpreadFavorite]],1,0)</f>
        <v>0</v>
      </c>
      <c r="P13691">
        <v>45</v>
      </c>
      <c r="Q13691" t="s">
        <v>190</v>
      </c>
      <c r="R13691" t="b">
        <v>0</v>
      </c>
      <c r="S13691">
        <v>72</v>
      </c>
      <c r="T13691">
        <v>0</v>
      </c>
      <c r="V13691" t="s">
        <v>103</v>
      </c>
    </row>
    <row r="13692" spans="1:22" x14ac:dyDescent="0.2">
      <c r="A13692" s="1">
        <v>45256</v>
      </c>
      <c r="B13692">
        <v>2023</v>
      </c>
      <c r="C13692">
        <f>_xlfn.MAXIFS(Table1[ScheduleWeekWritten],Table1[ScheduleSeason],Table1[[#This Row],[ScheduleSeason]])</f>
        <v>18</v>
      </c>
      <c r="D13692">
        <v>12</v>
      </c>
      <c r="E13692" cm="1">
        <f t="array" ref="E13692">_xlfn.XLOOKUP(Table1[[#This Row],[ScheduleWeekWritten]],Table3[Game],100+Table3[Increase],Table1[[#This Row],[ScheduleWeekWritten]])</f>
        <v>12</v>
      </c>
      <c r="F13692" t="b">
        <v>0</v>
      </c>
      <c r="G13692" t="s">
        <v>217</v>
      </c>
      <c r="H13692">
        <v>17</v>
      </c>
      <c r="I13692">
        <v>31</v>
      </c>
      <c r="J13692" t="s">
        <v>42</v>
      </c>
      <c r="K13692" t="s">
        <v>75</v>
      </c>
      <c r="L13692" t="str">
        <f>_xlfn.XLOOKUP(Table1[[#This Row],[TeamFavoriteID]],Table2[team_id],Table2[team_name],_xlfn.XLOOKUP(Table1[[#This Row],[TeamFavoriteID]],Table2[team_id_pfr],Table2[team_name],"Even"))</f>
        <v>Kansas City Chiefs</v>
      </c>
      <c r="M13692">
        <v>-9</v>
      </c>
      <c r="N13692">
        <f>IF(Table1[[#This Row],[TeamFavorite]]=Table1[[#This Row],[TeamHome]],Table1[[#This Row],[ScoreAway]]-Table1[[#This Row],[ScoreHome]],Table1[[#This Row],[ScoreHome]]-Table1[[#This Row],[ScoreAway]])</f>
        <v>-14</v>
      </c>
      <c r="O13692">
        <f>IF(Table1[[#This Row],[SpreadActual]]&lt;Table1[[#This Row],[SpreadFavorite]],1,0)</f>
        <v>1</v>
      </c>
      <c r="P13692">
        <v>42.5</v>
      </c>
      <c r="Q13692" t="s">
        <v>220</v>
      </c>
      <c r="R13692" t="b">
        <v>0</v>
      </c>
      <c r="S13692">
        <v>72</v>
      </c>
      <c r="T13692">
        <v>0</v>
      </c>
      <c r="V13692" t="s">
        <v>103</v>
      </c>
    </row>
    <row r="13693" spans="1:22" x14ac:dyDescent="0.2">
      <c r="A13693" s="1">
        <v>45256</v>
      </c>
      <c r="B13693">
        <v>2023</v>
      </c>
      <c r="C13693">
        <f>_xlfn.MAXIFS(Table1[ScheduleWeekWritten],Table1[ScheduleSeason],Table1[[#This Row],[ScheduleSeason]])</f>
        <v>18</v>
      </c>
      <c r="D13693">
        <v>12</v>
      </c>
      <c r="E13693" cm="1">
        <f t="array" ref="E13693">_xlfn.XLOOKUP(Table1[[#This Row],[ScheduleWeekWritten]],Table3[Game],100+Table3[Increase],Table1[[#This Row],[ScheduleWeekWritten]])</f>
        <v>12</v>
      </c>
      <c r="F13693" t="b">
        <v>0</v>
      </c>
      <c r="G13693" t="s">
        <v>210</v>
      </c>
      <c r="H13693">
        <v>10</v>
      </c>
      <c r="I13693">
        <v>20</v>
      </c>
      <c r="J13693" t="s">
        <v>158</v>
      </c>
      <c r="K13693" t="s">
        <v>159</v>
      </c>
      <c r="L13693" t="str">
        <f>_xlfn.XLOOKUP(Table1[[#This Row],[TeamFavoriteID]],Table2[team_id],Table2[team_name],_xlfn.XLOOKUP(Table1[[#This Row],[TeamFavoriteID]],Table2[team_id_pfr],Table2[team_name],"Even"))</f>
        <v>Baltimore Ravens</v>
      </c>
      <c r="M13693">
        <v>-3</v>
      </c>
      <c r="N13693">
        <f>IF(Table1[[#This Row],[TeamFavorite]]=Table1[[#This Row],[TeamHome]],Table1[[#This Row],[ScoreAway]]-Table1[[#This Row],[ScoreHome]],Table1[[#This Row],[ScoreHome]]-Table1[[#This Row],[ScoreAway]])</f>
        <v>-10</v>
      </c>
      <c r="O13693">
        <f>IF(Table1[[#This Row],[SpreadActual]]&lt;Table1[[#This Row],[SpreadFavorite]],1,0)</f>
        <v>1</v>
      </c>
      <c r="P13693">
        <v>49</v>
      </c>
      <c r="Q13693" t="s">
        <v>218</v>
      </c>
      <c r="R13693" t="b">
        <v>0</v>
      </c>
      <c r="S13693">
        <v>72</v>
      </c>
      <c r="T13693">
        <v>0</v>
      </c>
      <c r="V13693" t="s">
        <v>103</v>
      </c>
    </row>
    <row r="13694" spans="1:22" x14ac:dyDescent="0.2">
      <c r="A13694" s="1">
        <v>45256</v>
      </c>
      <c r="B13694">
        <v>2023</v>
      </c>
      <c r="C13694">
        <f>_xlfn.MAXIFS(Table1[ScheduleWeekWritten],Table1[ScheduleSeason],Table1[[#This Row],[ScheduleSeason]])</f>
        <v>18</v>
      </c>
      <c r="D13694">
        <v>12</v>
      </c>
      <c r="E13694" cm="1">
        <f t="array" ref="E13694">_xlfn.XLOOKUP(Table1[[#This Row],[ScheduleWeekWritten]],Table3[Game],100+Table3[Increase],Table1[[#This Row],[ScheduleWeekWritten]])</f>
        <v>12</v>
      </c>
      <c r="F13694" t="b">
        <v>0</v>
      </c>
      <c r="G13694" t="s">
        <v>50</v>
      </c>
      <c r="H13694">
        <v>10</v>
      </c>
      <c r="I13694">
        <v>7</v>
      </c>
      <c r="J13694" t="s">
        <v>115</v>
      </c>
      <c r="K13694" t="s">
        <v>70</v>
      </c>
      <c r="L13694" t="str">
        <f>_xlfn.XLOOKUP(Table1[[#This Row],[TeamFavoriteID]],Table2[team_id],Table2[team_name],_xlfn.XLOOKUP(Table1[[#This Row],[TeamFavoriteID]],Table2[team_id_pfr],Table2[team_name],"Even"))</f>
        <v>Boston Patriots</v>
      </c>
      <c r="M13694">
        <v>-4.5</v>
      </c>
      <c r="N13694">
        <f>IF(Table1[[#This Row],[TeamFavorite]]=Table1[[#This Row],[TeamHome]],Table1[[#This Row],[ScoreAway]]-Table1[[#This Row],[ScoreHome]],Table1[[#This Row],[ScoreHome]]-Table1[[#This Row],[ScoreAway]])</f>
        <v>3</v>
      </c>
      <c r="O13694">
        <f>IF(Table1[[#This Row],[SpreadActual]]&lt;Table1[[#This Row],[SpreadFavorite]],1,0)</f>
        <v>0</v>
      </c>
      <c r="P13694">
        <v>36</v>
      </c>
      <c r="Q13694" t="s">
        <v>197</v>
      </c>
      <c r="R13694" t="b">
        <v>0</v>
      </c>
    </row>
    <row r="13695" spans="1:22" x14ac:dyDescent="0.2">
      <c r="A13695" s="1">
        <v>45256</v>
      </c>
      <c r="B13695">
        <v>2023</v>
      </c>
      <c r="C13695">
        <f>_xlfn.MAXIFS(Table1[ScheduleWeekWritten],Table1[ScheduleSeason],Table1[[#This Row],[ScheduleSeason]])</f>
        <v>18</v>
      </c>
      <c r="D13695">
        <v>12</v>
      </c>
      <c r="E13695" cm="1">
        <f t="array" ref="E13695">_xlfn.XLOOKUP(Table1[[#This Row],[ScheduleWeekWritten]],Table3[Game],100+Table3[Increase],Table1[[#This Row],[ScheduleWeekWritten]])</f>
        <v>12</v>
      </c>
      <c r="F13695" t="b">
        <v>0</v>
      </c>
      <c r="G13695" t="s">
        <v>58</v>
      </c>
      <c r="H13695">
        <v>37</v>
      </c>
      <c r="I13695">
        <v>34</v>
      </c>
      <c r="J13695" t="s">
        <v>28</v>
      </c>
      <c r="K13695" t="s">
        <v>77</v>
      </c>
      <c r="L13695" t="str">
        <f>_xlfn.XLOOKUP(Table1[[#This Row],[TeamFavoriteID]],Table2[team_id],Table2[team_name],_xlfn.XLOOKUP(Table1[[#This Row],[TeamFavoriteID]],Table2[team_id_pfr],Table2[team_name],"Even"))</f>
        <v>Philadelphia Eagles</v>
      </c>
      <c r="M13695">
        <v>-2.5</v>
      </c>
      <c r="N13695">
        <f>IF(Table1[[#This Row],[TeamFavorite]]=Table1[[#This Row],[TeamHome]],Table1[[#This Row],[ScoreAway]]-Table1[[#This Row],[ScoreHome]],Table1[[#This Row],[ScoreHome]]-Table1[[#This Row],[ScoreAway]])</f>
        <v>-3</v>
      </c>
      <c r="O13695">
        <f>IF(Table1[[#This Row],[SpreadActual]]&lt;Table1[[#This Row],[SpreadFavorite]],1,0)</f>
        <v>1</v>
      </c>
      <c r="P13695">
        <v>48.5</v>
      </c>
      <c r="Q13695" t="s">
        <v>183</v>
      </c>
      <c r="R13695" t="b">
        <v>0</v>
      </c>
    </row>
    <row r="13696" spans="1:22" x14ac:dyDescent="0.2">
      <c r="A13696" s="1">
        <v>45256</v>
      </c>
      <c r="B13696">
        <v>2023</v>
      </c>
      <c r="C13696">
        <f>_xlfn.MAXIFS(Table1[ScheduleWeekWritten],Table1[ScheduleSeason],Table1[[#This Row],[ScheduleSeason]])</f>
        <v>18</v>
      </c>
      <c r="D13696">
        <v>12</v>
      </c>
      <c r="E13696" cm="1">
        <f t="array" ref="E13696">_xlfn.XLOOKUP(Table1[[#This Row],[ScheduleWeekWritten]],Table3[Game],100+Table3[Increase],Table1[[#This Row],[ScheduleWeekWritten]])</f>
        <v>12</v>
      </c>
      <c r="F13696" t="b">
        <v>0</v>
      </c>
      <c r="G13696" t="s">
        <v>171</v>
      </c>
      <c r="H13696">
        <v>17</v>
      </c>
      <c r="I13696">
        <v>10</v>
      </c>
      <c r="J13696" t="s">
        <v>152</v>
      </c>
      <c r="K13696" t="s">
        <v>25</v>
      </c>
      <c r="L13696" t="str">
        <f>_xlfn.XLOOKUP(Table1[[#This Row],[TeamFavoriteID]],Table2[team_id],Table2[team_name],_xlfn.XLOOKUP(Table1[[#This Row],[TeamFavoriteID]],Table2[team_id_pfr],Table2[team_name],"Even"))</f>
        <v>Houston Oilers</v>
      </c>
      <c r="M13696">
        <v>-3.5</v>
      </c>
      <c r="N13696">
        <f>IF(Table1[[#This Row],[TeamFavorite]]=Table1[[#This Row],[TeamHome]],Table1[[#This Row],[ScoreAway]]-Table1[[#This Row],[ScoreHome]],Table1[[#This Row],[ScoreHome]]-Table1[[#This Row],[ScoreAway]])</f>
        <v>7</v>
      </c>
      <c r="O13696">
        <f>IF(Table1[[#This Row],[SpreadActual]]&lt;Table1[[#This Row],[SpreadFavorite]],1,0)</f>
        <v>0</v>
      </c>
      <c r="P13696">
        <v>35.5</v>
      </c>
      <c r="Q13696" t="s">
        <v>172</v>
      </c>
      <c r="R13696" t="b">
        <v>0</v>
      </c>
    </row>
    <row r="13697" spans="1:22" x14ac:dyDescent="0.2">
      <c r="A13697" s="1">
        <v>45257</v>
      </c>
      <c r="B13697">
        <v>2023</v>
      </c>
      <c r="C13697">
        <f>_xlfn.MAXIFS(Table1[ScheduleWeekWritten],Table1[ScheduleSeason],Table1[[#This Row],[ScheduleSeason]])</f>
        <v>18</v>
      </c>
      <c r="D13697">
        <v>12</v>
      </c>
      <c r="E13697" cm="1">
        <f t="array" ref="E13697">_xlfn.XLOOKUP(Table1[[#This Row],[ScheduleWeekWritten]],Table3[Game],100+Table3[Increase],Table1[[#This Row],[ScheduleWeekWritten]])</f>
        <v>12</v>
      </c>
      <c r="F13697" t="b">
        <v>0</v>
      </c>
      <c r="G13697" t="s">
        <v>54</v>
      </c>
      <c r="H13697">
        <v>10</v>
      </c>
      <c r="I13697">
        <v>12</v>
      </c>
      <c r="J13697" t="s">
        <v>46</v>
      </c>
      <c r="K13697" t="s">
        <v>55</v>
      </c>
      <c r="L13697" t="str">
        <f>_xlfn.XLOOKUP(Table1[[#This Row],[TeamFavoriteID]],Table2[team_id],Table2[team_name],_xlfn.XLOOKUP(Table1[[#This Row],[TeamFavoriteID]],Table2[team_id_pfr],Table2[team_name],"Even"))</f>
        <v>Minnesota Vikings</v>
      </c>
      <c r="M13697">
        <v>-3</v>
      </c>
      <c r="N13697">
        <f>IF(Table1[[#This Row],[TeamFavorite]]=Table1[[#This Row],[TeamHome]],Table1[[#This Row],[ScoreAway]]-Table1[[#This Row],[ScoreHome]],Table1[[#This Row],[ScoreHome]]-Table1[[#This Row],[ScoreAway]])</f>
        <v>2</v>
      </c>
      <c r="O13697">
        <f>IF(Table1[[#This Row],[SpreadActual]]&lt;Table1[[#This Row],[SpreadFavorite]],1,0)</f>
        <v>0</v>
      </c>
      <c r="P13697">
        <v>43.5</v>
      </c>
      <c r="Q13697" t="s">
        <v>205</v>
      </c>
      <c r="R13697" t="b">
        <v>0</v>
      </c>
      <c r="S13697">
        <v>72</v>
      </c>
      <c r="T13697">
        <v>0</v>
      </c>
      <c r="V13697" t="s">
        <v>103</v>
      </c>
    </row>
    <row r="13698" spans="1:22" x14ac:dyDescent="0.2">
      <c r="A13698" s="1">
        <v>45260</v>
      </c>
      <c r="B13698">
        <v>2023</v>
      </c>
      <c r="C13698">
        <f>_xlfn.MAXIFS(Table1[ScheduleWeekWritten],Table1[ScheduleSeason],Table1[[#This Row],[ScheduleSeason]])</f>
        <v>18</v>
      </c>
      <c r="D13698">
        <v>13</v>
      </c>
      <c r="E13698" cm="1">
        <f t="array" ref="E13698">_xlfn.XLOOKUP(Table1[[#This Row],[ScheduleWeekWritten]],Table3[Game],100+Table3[Increase],Table1[[#This Row],[ScheduleWeekWritten]])</f>
        <v>13</v>
      </c>
      <c r="F13698" t="b">
        <v>0</v>
      </c>
      <c r="G13698" t="s">
        <v>67</v>
      </c>
      <c r="H13698">
        <v>41</v>
      </c>
      <c r="I13698">
        <v>35</v>
      </c>
      <c r="J13698" t="s">
        <v>128</v>
      </c>
      <c r="K13698" t="s">
        <v>68</v>
      </c>
      <c r="L13698" t="str">
        <f>_xlfn.XLOOKUP(Table1[[#This Row],[TeamFavoriteID]],Table2[team_id],Table2[team_name],_xlfn.XLOOKUP(Table1[[#This Row],[TeamFavoriteID]],Table2[team_id_pfr],Table2[team_name],"Even"))</f>
        <v>Dallas Cowboys</v>
      </c>
      <c r="M13698">
        <v>-9.5</v>
      </c>
      <c r="N13698">
        <f>IF(Table1[[#This Row],[TeamFavorite]]=Table1[[#This Row],[TeamHome]],Table1[[#This Row],[ScoreAway]]-Table1[[#This Row],[ScoreHome]],Table1[[#This Row],[ScoreHome]]-Table1[[#This Row],[ScoreAway]])</f>
        <v>-6</v>
      </c>
      <c r="O13698">
        <f>IF(Table1[[#This Row],[SpreadActual]]&lt;Table1[[#This Row],[SpreadFavorite]],1,0)</f>
        <v>0</v>
      </c>
      <c r="P13698">
        <v>47.5</v>
      </c>
      <c r="Q13698" t="s">
        <v>208</v>
      </c>
      <c r="R13698" t="b">
        <v>0</v>
      </c>
      <c r="S13698">
        <v>72</v>
      </c>
      <c r="T13698">
        <v>0</v>
      </c>
      <c r="V13698" t="s">
        <v>103</v>
      </c>
    </row>
    <row r="13699" spans="1:22" x14ac:dyDescent="0.2">
      <c r="A13699" s="1">
        <v>45263</v>
      </c>
      <c r="B13699">
        <v>2023</v>
      </c>
      <c r="C13699">
        <f>_xlfn.MAXIFS(Table1[ScheduleWeekWritten],Table1[ScheduleSeason],Table1[[#This Row],[ScheduleSeason]])</f>
        <v>18</v>
      </c>
      <c r="D13699">
        <v>13</v>
      </c>
      <c r="E13699" cm="1">
        <f t="array" ref="E13699">_xlfn.XLOOKUP(Table1[[#This Row],[ScheduleWeekWritten]],Table3[Game],100+Table3[Increase],Table1[[#This Row],[ScheduleWeekWritten]])</f>
        <v>13</v>
      </c>
      <c r="F13699" t="b">
        <v>0</v>
      </c>
      <c r="G13699" t="s">
        <v>33</v>
      </c>
      <c r="H13699">
        <v>27</v>
      </c>
      <c r="I13699">
        <v>19</v>
      </c>
      <c r="J13699" t="s">
        <v>42</v>
      </c>
      <c r="K13699" t="s">
        <v>75</v>
      </c>
      <c r="L13699" t="str">
        <f>_xlfn.XLOOKUP(Table1[[#This Row],[TeamFavoriteID]],Table2[team_id],Table2[team_name],_xlfn.XLOOKUP(Table1[[#This Row],[TeamFavoriteID]],Table2[team_id_pfr],Table2[team_name],"Even"))</f>
        <v>Kansas City Chiefs</v>
      </c>
      <c r="M13699">
        <v>-6</v>
      </c>
      <c r="N13699">
        <f>IF(Table1[[#This Row],[TeamFavorite]]=Table1[[#This Row],[TeamHome]],Table1[[#This Row],[ScoreAway]]-Table1[[#This Row],[ScoreHome]],Table1[[#This Row],[ScoreHome]]-Table1[[#This Row],[ScoreAway]])</f>
        <v>8</v>
      </c>
      <c r="O13699">
        <f>IF(Table1[[#This Row],[SpreadActual]]&lt;Table1[[#This Row],[SpreadFavorite]],1,0)</f>
        <v>0</v>
      </c>
      <c r="P13699">
        <v>44</v>
      </c>
      <c r="Q13699" t="s">
        <v>82</v>
      </c>
      <c r="R13699" t="b">
        <v>0</v>
      </c>
    </row>
    <row r="13700" spans="1:22" x14ac:dyDescent="0.2">
      <c r="A13700" s="1">
        <v>45263</v>
      </c>
      <c r="B13700">
        <v>2023</v>
      </c>
      <c r="C13700">
        <f>_xlfn.MAXIFS(Table1[ScheduleWeekWritten],Table1[ScheduleSeason],Table1[[#This Row],[ScheduleSeason]])</f>
        <v>18</v>
      </c>
      <c r="D13700">
        <v>13</v>
      </c>
      <c r="E13700" cm="1">
        <f t="array" ref="E13700">_xlfn.XLOOKUP(Table1[[#This Row],[ScheduleWeekWritten]],Table3[Game],100+Table3[Increase],Table1[[#This Row],[ScheduleWeekWritten]])</f>
        <v>13</v>
      </c>
      <c r="F13700" t="b">
        <v>0</v>
      </c>
      <c r="G13700" t="s">
        <v>177</v>
      </c>
      <c r="H13700">
        <v>22</v>
      </c>
      <c r="I13700">
        <v>17</v>
      </c>
      <c r="J13700" t="s">
        <v>24</v>
      </c>
      <c r="K13700" t="s">
        <v>182</v>
      </c>
      <c r="L13700" t="str">
        <f>_xlfn.XLOOKUP(Table1[[#This Row],[TeamFavoriteID]],Table2[team_id],Table2[team_name],_xlfn.XLOOKUP(Table1[[#This Row],[TeamFavoriteID]],Table2[team_id_pfr],Table2[team_name],"Even"))</f>
        <v>Houston Texans</v>
      </c>
      <c r="M13700">
        <v>-3</v>
      </c>
      <c r="N13700">
        <f>IF(Table1[[#This Row],[TeamFavorite]]=Table1[[#This Row],[TeamHome]],Table1[[#This Row],[ScoreAway]]-Table1[[#This Row],[ScoreHome]],Table1[[#This Row],[ScoreHome]]-Table1[[#This Row],[ScoreAway]])</f>
        <v>-5</v>
      </c>
      <c r="O13700">
        <f>IF(Table1[[#This Row],[SpreadActual]]&lt;Table1[[#This Row],[SpreadFavorite]],1,0)</f>
        <v>1</v>
      </c>
      <c r="P13700">
        <v>47</v>
      </c>
      <c r="Q13700" t="s">
        <v>207</v>
      </c>
      <c r="R13700" t="b">
        <v>0</v>
      </c>
      <c r="S13700">
        <v>72</v>
      </c>
      <c r="T13700">
        <v>0</v>
      </c>
      <c r="V13700" t="s">
        <v>103</v>
      </c>
    </row>
    <row r="13701" spans="1:22" x14ac:dyDescent="0.2">
      <c r="A13701" s="1">
        <v>45263</v>
      </c>
      <c r="B13701">
        <v>2023</v>
      </c>
      <c r="C13701">
        <f>_xlfn.MAXIFS(Table1[ScheduleWeekWritten],Table1[ScheduleSeason],Table1[[#This Row],[ScheduleSeason]])</f>
        <v>18</v>
      </c>
      <c r="D13701">
        <v>13</v>
      </c>
      <c r="E13701" cm="1">
        <f t="array" ref="E13701">_xlfn.XLOOKUP(Table1[[#This Row],[ScheduleWeekWritten]],Table3[Game],100+Table3[Increase],Table1[[#This Row],[ScheduleWeekWritten]])</f>
        <v>13</v>
      </c>
      <c r="F13701" t="b">
        <v>0</v>
      </c>
      <c r="G13701" t="s">
        <v>39</v>
      </c>
      <c r="H13701">
        <v>36</v>
      </c>
      <c r="I13701">
        <v>19</v>
      </c>
      <c r="J13701" t="s">
        <v>62</v>
      </c>
      <c r="K13701" t="s">
        <v>40</v>
      </c>
      <c r="L13701" t="str">
        <f>_xlfn.XLOOKUP(Table1[[#This Row],[TeamFavoriteID]],Table2[team_id],Table2[team_name],_xlfn.XLOOKUP(Table1[[#This Row],[TeamFavoriteID]],Table2[team_id_pfr],Table2[team_name],"Even"))</f>
        <v>Los Angeles Rams</v>
      </c>
      <c r="M13701">
        <v>-3.5</v>
      </c>
      <c r="N13701">
        <f>IF(Table1[[#This Row],[TeamFavorite]]=Table1[[#This Row],[TeamHome]],Table1[[#This Row],[ScoreAway]]-Table1[[#This Row],[ScoreHome]],Table1[[#This Row],[ScoreHome]]-Table1[[#This Row],[ScoreAway]])</f>
        <v>-17</v>
      </c>
      <c r="O13701">
        <f>IF(Table1[[#This Row],[SpreadActual]]&lt;Table1[[#This Row],[SpreadFavorite]],1,0)</f>
        <v>1</v>
      </c>
      <c r="P13701">
        <v>39.5</v>
      </c>
      <c r="Q13701" t="s">
        <v>218</v>
      </c>
      <c r="R13701" t="b">
        <v>0</v>
      </c>
      <c r="S13701">
        <v>72</v>
      </c>
      <c r="T13701">
        <v>0</v>
      </c>
      <c r="V13701" t="s">
        <v>103</v>
      </c>
    </row>
    <row r="13702" spans="1:22" x14ac:dyDescent="0.2">
      <c r="A13702" s="1">
        <v>45263</v>
      </c>
      <c r="B13702">
        <v>2023</v>
      </c>
      <c r="C13702">
        <f>_xlfn.MAXIFS(Table1[ScheduleWeekWritten],Table1[ScheduleSeason],Table1[[#This Row],[ScheduleSeason]])</f>
        <v>18</v>
      </c>
      <c r="D13702">
        <v>13</v>
      </c>
      <c r="E13702" cm="1">
        <f t="array" ref="E13702">_xlfn.XLOOKUP(Table1[[#This Row],[ScheduleWeekWritten]],Table3[Game],100+Table3[Increase],Table1[[#This Row],[ScheduleWeekWritten]])</f>
        <v>13</v>
      </c>
      <c r="F13702" t="b">
        <v>0</v>
      </c>
      <c r="G13702" t="s">
        <v>115</v>
      </c>
      <c r="H13702">
        <v>0</v>
      </c>
      <c r="I13702">
        <v>6</v>
      </c>
      <c r="J13702" t="s">
        <v>210</v>
      </c>
      <c r="K13702" t="s">
        <v>29</v>
      </c>
      <c r="L13702" t="str">
        <f>_xlfn.XLOOKUP(Table1[[#This Row],[TeamFavoriteID]],Table2[team_id],Table2[team_name],_xlfn.XLOOKUP(Table1[[#This Row],[TeamFavoriteID]],Table2[team_id_pfr],Table2[team_name],"Even"))</f>
        <v>Los Angeles Chargers</v>
      </c>
      <c r="M13702">
        <v>-4.5</v>
      </c>
      <c r="N13702">
        <f>IF(Table1[[#This Row],[TeamFavorite]]=Table1[[#This Row],[TeamHome]],Table1[[#This Row],[ScoreAway]]-Table1[[#This Row],[ScoreHome]],Table1[[#This Row],[ScoreHome]]-Table1[[#This Row],[ScoreAway]])</f>
        <v>-6</v>
      </c>
      <c r="O13702">
        <f>IF(Table1[[#This Row],[SpreadActual]]&lt;Table1[[#This Row],[SpreadFavorite]],1,0)</f>
        <v>1</v>
      </c>
      <c r="P13702">
        <v>39</v>
      </c>
      <c r="Q13702" t="s">
        <v>179</v>
      </c>
      <c r="R13702" t="b">
        <v>0</v>
      </c>
    </row>
    <row r="13703" spans="1:22" x14ac:dyDescent="0.2">
      <c r="A13703" s="1">
        <v>45263</v>
      </c>
      <c r="B13703">
        <v>2023</v>
      </c>
      <c r="C13703">
        <f>_xlfn.MAXIFS(Table1[ScheduleWeekWritten],Table1[ScheduleSeason],Table1[[#This Row],[ScheduleSeason]])</f>
        <v>18</v>
      </c>
      <c r="D13703">
        <v>13</v>
      </c>
      <c r="E13703" cm="1">
        <f t="array" ref="E13703">_xlfn.XLOOKUP(Table1[[#This Row],[ScheduleWeekWritten]],Table3[Game],100+Table3[Increase],Table1[[#This Row],[ScheduleWeekWritten]])</f>
        <v>13</v>
      </c>
      <c r="F13703" t="b">
        <v>0</v>
      </c>
      <c r="G13703" t="s">
        <v>95</v>
      </c>
      <c r="H13703">
        <v>28</v>
      </c>
      <c r="I13703">
        <v>33</v>
      </c>
      <c r="J13703" t="s">
        <v>45</v>
      </c>
      <c r="K13703" t="s">
        <v>79</v>
      </c>
      <c r="L13703" t="str">
        <f>_xlfn.XLOOKUP(Table1[[#This Row],[TeamFavoriteID]],Table2[team_id],Table2[team_name],_xlfn.XLOOKUP(Table1[[#This Row],[TeamFavoriteID]],Table2[team_id_pfr],Table2[team_name],"Even"))</f>
        <v>Detroit Lions</v>
      </c>
      <c r="M13703">
        <v>-4</v>
      </c>
      <c r="N13703">
        <f>IF(Table1[[#This Row],[TeamFavorite]]=Table1[[#This Row],[TeamHome]],Table1[[#This Row],[ScoreAway]]-Table1[[#This Row],[ScoreHome]],Table1[[#This Row],[ScoreHome]]-Table1[[#This Row],[ScoreAway]])</f>
        <v>-5</v>
      </c>
      <c r="O13703">
        <f>IF(Table1[[#This Row],[SpreadActual]]&lt;Table1[[#This Row],[SpreadFavorite]],1,0)</f>
        <v>1</v>
      </c>
      <c r="P13703">
        <v>47.5</v>
      </c>
      <c r="Q13703" t="s">
        <v>225</v>
      </c>
      <c r="R13703" t="b">
        <v>0</v>
      </c>
      <c r="S13703">
        <v>72</v>
      </c>
      <c r="T13703">
        <v>0</v>
      </c>
      <c r="V13703" t="s">
        <v>103</v>
      </c>
    </row>
    <row r="13704" spans="1:22" x14ac:dyDescent="0.2">
      <c r="A13704" s="1">
        <v>45263</v>
      </c>
      <c r="B13704">
        <v>2023</v>
      </c>
      <c r="C13704">
        <f>_xlfn.MAXIFS(Table1[ScheduleWeekWritten],Table1[ScheduleSeason],Table1[[#This Row],[ScheduleSeason]])</f>
        <v>18</v>
      </c>
      <c r="D13704">
        <v>13</v>
      </c>
      <c r="E13704" cm="1">
        <f t="array" ref="E13704">_xlfn.XLOOKUP(Table1[[#This Row],[ScheduleWeekWritten]],Table3[Game],100+Table3[Increase],Table1[[#This Row],[ScheduleWeekWritten]])</f>
        <v>13</v>
      </c>
      <c r="F13704" t="b">
        <v>0</v>
      </c>
      <c r="G13704" t="s">
        <v>31</v>
      </c>
      <c r="H13704">
        <v>8</v>
      </c>
      <c r="I13704">
        <v>13</v>
      </c>
      <c r="J13704" t="s">
        <v>38</v>
      </c>
      <c r="K13704" t="s">
        <v>109</v>
      </c>
      <c r="L13704" t="str">
        <f>_xlfn.XLOOKUP(Table1[[#This Row],[TeamFavoriteID]],Table2[team_id],Table2[team_name],_xlfn.XLOOKUP(Table1[[#This Row],[TeamFavoriteID]],Table2[team_id_pfr],Table2[team_name],"Even"))</f>
        <v>Atlanta Falcons</v>
      </c>
      <c r="M13704">
        <v>-2</v>
      </c>
      <c r="N13704">
        <f>IF(Table1[[#This Row],[TeamFavorite]]=Table1[[#This Row],[TeamHome]],Table1[[#This Row],[ScoreAway]]-Table1[[#This Row],[ScoreHome]],Table1[[#This Row],[ScoreHome]]-Table1[[#This Row],[ScoreAway]])</f>
        <v>-5</v>
      </c>
      <c r="O13704">
        <f>IF(Table1[[#This Row],[SpreadActual]]&lt;Table1[[#This Row],[SpreadFavorite]],1,0)</f>
        <v>1</v>
      </c>
      <c r="P13704">
        <v>33</v>
      </c>
      <c r="Q13704" t="s">
        <v>197</v>
      </c>
      <c r="R13704" t="b">
        <v>0</v>
      </c>
    </row>
    <row r="13705" spans="1:22" x14ac:dyDescent="0.2">
      <c r="A13705" s="1">
        <v>45263</v>
      </c>
      <c r="B13705">
        <v>2023</v>
      </c>
      <c r="C13705">
        <f>_xlfn.MAXIFS(Table1[ScheduleWeekWritten],Table1[ScheduleSeason],Table1[[#This Row],[ScheduleSeason]])</f>
        <v>18</v>
      </c>
      <c r="D13705">
        <v>13</v>
      </c>
      <c r="E13705" cm="1">
        <f t="array" ref="E13705">_xlfn.XLOOKUP(Table1[[#This Row],[ScheduleWeekWritten]],Table3[Game],100+Table3[Increase],Table1[[#This Row],[ScheduleWeekWritten]])</f>
        <v>13</v>
      </c>
      <c r="F13705" t="b">
        <v>0</v>
      </c>
      <c r="G13705" t="s">
        <v>58</v>
      </c>
      <c r="H13705">
        <v>19</v>
      </c>
      <c r="I13705">
        <v>42</v>
      </c>
      <c r="J13705" t="s">
        <v>53</v>
      </c>
      <c r="K13705" t="s">
        <v>87</v>
      </c>
      <c r="L13705" t="str">
        <f>_xlfn.XLOOKUP(Table1[[#This Row],[TeamFavoriteID]],Table2[team_id],Table2[team_name],_xlfn.XLOOKUP(Table1[[#This Row],[TeamFavoriteID]],Table2[team_id_pfr],Table2[team_name],"Even"))</f>
        <v>San Francisco 49ers</v>
      </c>
      <c r="M13705">
        <v>-3</v>
      </c>
      <c r="N13705">
        <f>IF(Table1[[#This Row],[TeamFavorite]]=Table1[[#This Row],[TeamHome]],Table1[[#This Row],[ScoreAway]]-Table1[[#This Row],[ScoreHome]],Table1[[#This Row],[ScoreHome]]-Table1[[#This Row],[ScoreAway]])</f>
        <v>-23</v>
      </c>
      <c r="O13705">
        <f>IF(Table1[[#This Row],[SpreadActual]]&lt;Table1[[#This Row],[SpreadFavorite]],1,0)</f>
        <v>1</v>
      </c>
      <c r="P13705">
        <v>46.5</v>
      </c>
      <c r="Q13705" t="s">
        <v>183</v>
      </c>
      <c r="R13705" t="b">
        <v>0</v>
      </c>
    </row>
    <row r="13706" spans="1:22" x14ac:dyDescent="0.2">
      <c r="A13706" s="1">
        <v>45263</v>
      </c>
      <c r="B13706">
        <v>2023</v>
      </c>
      <c r="C13706">
        <f>_xlfn.MAXIFS(Table1[ScheduleWeekWritten],Table1[ScheduleSeason],Table1[[#This Row],[ScheduleSeason]])</f>
        <v>18</v>
      </c>
      <c r="D13706">
        <v>13</v>
      </c>
      <c r="E13706" cm="1">
        <f t="array" ref="E13706">_xlfn.XLOOKUP(Table1[[#This Row],[ScheduleWeekWritten]],Table3[Game],100+Table3[Increase],Table1[[#This Row],[ScheduleWeekWritten]])</f>
        <v>13</v>
      </c>
      <c r="F13706" t="b">
        <v>0</v>
      </c>
      <c r="G13706" t="s">
        <v>49</v>
      </c>
      <c r="H13706">
        <v>10</v>
      </c>
      <c r="I13706">
        <v>24</v>
      </c>
      <c r="J13706" t="s">
        <v>149</v>
      </c>
      <c r="K13706" t="s">
        <v>51</v>
      </c>
      <c r="L13706" t="str">
        <f>_xlfn.XLOOKUP(Table1[[#This Row],[TeamFavoriteID]],Table2[team_id],Table2[team_name],_xlfn.XLOOKUP(Table1[[#This Row],[TeamFavoriteID]],Table2[team_id_pfr],Table2[team_name],"Even"))</f>
        <v>Pittsburgh Steelers</v>
      </c>
      <c r="M13706">
        <v>-6</v>
      </c>
      <c r="N13706">
        <f>IF(Table1[[#This Row],[TeamFavorite]]=Table1[[#This Row],[TeamHome]],Table1[[#This Row],[ScoreAway]]-Table1[[#This Row],[ScoreHome]],Table1[[#This Row],[ScoreHome]]-Table1[[#This Row],[ScoreAway]])</f>
        <v>14</v>
      </c>
      <c r="O13706">
        <f>IF(Table1[[#This Row],[SpreadActual]]&lt;Table1[[#This Row],[SpreadFavorite]],1,0)</f>
        <v>0</v>
      </c>
      <c r="P13706">
        <v>41</v>
      </c>
      <c r="Q13706" t="s">
        <v>229</v>
      </c>
      <c r="R13706" t="b">
        <v>0</v>
      </c>
    </row>
    <row r="13707" spans="1:22" x14ac:dyDescent="0.2">
      <c r="A13707" s="1">
        <v>45263</v>
      </c>
      <c r="B13707">
        <v>2023</v>
      </c>
      <c r="C13707">
        <f>_xlfn.MAXIFS(Table1[ScheduleWeekWritten],Table1[ScheduleSeason],Table1[[#This Row],[ScheduleSeason]])</f>
        <v>18</v>
      </c>
      <c r="D13707">
        <v>13</v>
      </c>
      <c r="E13707" cm="1">
        <f t="array" ref="E13707">_xlfn.XLOOKUP(Table1[[#This Row],[ScheduleWeekWritten]],Table3[Game],100+Table3[Increase],Table1[[#This Row],[ScheduleWeekWritten]])</f>
        <v>13</v>
      </c>
      <c r="F13707" t="b">
        <v>0</v>
      </c>
      <c r="G13707" t="s">
        <v>127</v>
      </c>
      <c r="H13707">
        <v>14</v>
      </c>
      <c r="I13707">
        <v>10</v>
      </c>
      <c r="J13707" t="s">
        <v>152</v>
      </c>
      <c r="K13707" t="s">
        <v>133</v>
      </c>
      <c r="L13707" t="str">
        <f>_xlfn.XLOOKUP(Table1[[#This Row],[TeamFavoriteID]],Table2[team_id],Table2[team_name],_xlfn.XLOOKUP(Table1[[#This Row],[TeamFavoriteID]],Table2[team_id_pfr],Table2[team_name],"Even"))</f>
        <v>Tampa Bay Buccaneers</v>
      </c>
      <c r="M13707">
        <v>-3.5</v>
      </c>
      <c r="N13707">
        <f>IF(Table1[[#This Row],[TeamFavorite]]=Table1[[#This Row],[TeamHome]],Table1[[#This Row],[ScoreAway]]-Table1[[#This Row],[ScoreHome]],Table1[[#This Row],[ScoreHome]]-Table1[[#This Row],[ScoreAway]])</f>
        <v>-4</v>
      </c>
      <c r="O13707">
        <f>IF(Table1[[#This Row],[SpreadActual]]&lt;Table1[[#This Row],[SpreadFavorite]],1,0)</f>
        <v>1</v>
      </c>
      <c r="P13707">
        <v>36.5</v>
      </c>
      <c r="Q13707" t="s">
        <v>168</v>
      </c>
      <c r="R13707" t="b">
        <v>0</v>
      </c>
    </row>
    <row r="13708" spans="1:22" x14ac:dyDescent="0.2">
      <c r="A13708" s="1">
        <v>45263</v>
      </c>
      <c r="B13708">
        <v>2023</v>
      </c>
      <c r="C13708">
        <f>_xlfn.MAXIFS(Table1[ScheduleWeekWritten],Table1[ScheduleSeason],Table1[[#This Row],[ScheduleSeason]])</f>
        <v>18</v>
      </c>
      <c r="D13708">
        <v>13</v>
      </c>
      <c r="E13708" cm="1">
        <f t="array" ref="E13708">_xlfn.XLOOKUP(Table1[[#This Row],[ScheduleWeekWritten]],Table3[Game],100+Table3[Increase],Table1[[#This Row],[ScheduleWeekWritten]])</f>
        <v>13</v>
      </c>
      <c r="F13708" t="b">
        <v>0</v>
      </c>
      <c r="G13708" t="s">
        <v>171</v>
      </c>
      <c r="H13708">
        <v>28</v>
      </c>
      <c r="I13708">
        <v>31</v>
      </c>
      <c r="J13708" t="s">
        <v>140</v>
      </c>
      <c r="K13708" t="s">
        <v>72</v>
      </c>
      <c r="L13708" t="str">
        <f>_xlfn.XLOOKUP(Table1[[#This Row],[TeamFavoriteID]],Table2[team_id],Table2[team_name],_xlfn.XLOOKUP(Table1[[#This Row],[TeamFavoriteID]],Table2[team_id_pfr],Table2[team_name],"Even"))</f>
        <v>Baltimore Colts</v>
      </c>
      <c r="M13708">
        <v>-1</v>
      </c>
      <c r="N13708">
        <f>IF(Table1[[#This Row],[TeamFavorite]]=Table1[[#This Row],[TeamHome]],Table1[[#This Row],[ScoreAway]]-Table1[[#This Row],[ScoreHome]],Table1[[#This Row],[ScoreHome]]-Table1[[#This Row],[ScoreAway]])</f>
        <v>-3</v>
      </c>
      <c r="O13708">
        <f>IF(Table1[[#This Row],[SpreadActual]]&lt;Table1[[#This Row],[SpreadFavorite]],1,0)</f>
        <v>1</v>
      </c>
      <c r="P13708">
        <v>42</v>
      </c>
      <c r="Q13708" t="s">
        <v>172</v>
      </c>
      <c r="R13708" t="b">
        <v>0</v>
      </c>
    </row>
    <row r="13709" spans="1:22" x14ac:dyDescent="0.2">
      <c r="A13709" s="1">
        <v>45263</v>
      </c>
      <c r="B13709">
        <v>2023</v>
      </c>
      <c r="C13709">
        <f>_xlfn.MAXIFS(Table1[ScheduleWeekWritten],Table1[ScheduleSeason],Table1[[#This Row],[ScheduleSeason]])</f>
        <v>18</v>
      </c>
      <c r="D13709">
        <v>13</v>
      </c>
      <c r="E13709" cm="1">
        <f t="array" ref="E13709">_xlfn.XLOOKUP(Table1[[#This Row],[ScheduleWeekWritten]],Table3[Game],100+Table3[Increase],Table1[[#This Row],[ScheduleWeekWritten]])</f>
        <v>13</v>
      </c>
      <c r="F13709" t="b">
        <v>0</v>
      </c>
      <c r="G13709" t="s">
        <v>227</v>
      </c>
      <c r="H13709">
        <v>15</v>
      </c>
      <c r="I13709">
        <v>45</v>
      </c>
      <c r="J13709" t="s">
        <v>19</v>
      </c>
      <c r="K13709" t="s">
        <v>91</v>
      </c>
      <c r="L13709" t="str">
        <f>_xlfn.XLOOKUP(Table1[[#This Row],[TeamFavoriteID]],Table2[team_id],Table2[team_name],_xlfn.XLOOKUP(Table1[[#This Row],[TeamFavoriteID]],Table2[team_id_pfr],Table2[team_name],"Even"))</f>
        <v>Miami Dolphins</v>
      </c>
      <c r="M13709">
        <v>-9</v>
      </c>
      <c r="N13709">
        <f>IF(Table1[[#This Row],[TeamFavorite]]=Table1[[#This Row],[TeamHome]],Table1[[#This Row],[ScoreAway]]-Table1[[#This Row],[ScoreHome]],Table1[[#This Row],[ScoreHome]]-Table1[[#This Row],[ScoreAway]])</f>
        <v>-30</v>
      </c>
      <c r="O13709">
        <f>IF(Table1[[#This Row],[SpreadActual]]&lt;Table1[[#This Row],[SpreadFavorite]],1,0)</f>
        <v>1</v>
      </c>
      <c r="P13709">
        <v>49.5</v>
      </c>
      <c r="Q13709" t="s">
        <v>165</v>
      </c>
      <c r="R13709" t="b">
        <v>0</v>
      </c>
    </row>
    <row r="13710" spans="1:22" x14ac:dyDescent="0.2">
      <c r="A13710" s="1">
        <v>45264</v>
      </c>
      <c r="B13710">
        <v>2023</v>
      </c>
      <c r="C13710">
        <f>_xlfn.MAXIFS(Table1[ScheduleWeekWritten],Table1[ScheduleSeason],Table1[[#This Row],[ScheduleSeason]])</f>
        <v>18</v>
      </c>
      <c r="D13710">
        <v>13</v>
      </c>
      <c r="E13710" cm="1">
        <f t="array" ref="E13710">_xlfn.XLOOKUP(Table1[[#This Row],[ScheduleWeekWritten]],Table3[Game],100+Table3[Increase],Table1[[#This Row],[ScheduleWeekWritten]])</f>
        <v>13</v>
      </c>
      <c r="F13710" t="b">
        <v>0</v>
      </c>
      <c r="G13710" t="s">
        <v>154</v>
      </c>
      <c r="H13710">
        <v>31</v>
      </c>
      <c r="I13710">
        <v>34</v>
      </c>
      <c r="J13710" t="s">
        <v>101</v>
      </c>
      <c r="K13710" t="s">
        <v>161</v>
      </c>
      <c r="L13710" t="str">
        <f>_xlfn.XLOOKUP(Table1[[#This Row],[TeamFavoriteID]],Table2[team_id],Table2[team_name],_xlfn.XLOOKUP(Table1[[#This Row],[TeamFavoriteID]],Table2[team_id_pfr],Table2[team_name],"Even"))</f>
        <v>Jacksonville Jaguars</v>
      </c>
      <c r="M13710">
        <v>-10</v>
      </c>
      <c r="N13710">
        <f>IF(Table1[[#This Row],[TeamFavorite]]=Table1[[#This Row],[TeamHome]],Table1[[#This Row],[ScoreAway]]-Table1[[#This Row],[ScoreHome]],Table1[[#This Row],[ScoreHome]]-Table1[[#This Row],[ScoreAway]])</f>
        <v>3</v>
      </c>
      <c r="O13710">
        <f>IF(Table1[[#This Row],[SpreadActual]]&lt;Table1[[#This Row],[SpreadFavorite]],1,0)</f>
        <v>0</v>
      </c>
      <c r="P13710">
        <v>41</v>
      </c>
      <c r="Q13710" t="s">
        <v>214</v>
      </c>
      <c r="R13710" t="b">
        <v>0</v>
      </c>
    </row>
    <row r="13711" spans="1:22" x14ac:dyDescent="0.2">
      <c r="A13711" s="1">
        <v>45267</v>
      </c>
      <c r="B13711">
        <v>2023</v>
      </c>
      <c r="C13711">
        <f>_xlfn.MAXIFS(Table1[ScheduleWeekWritten],Table1[ScheduleSeason],Table1[[#This Row],[ScheduleSeason]])</f>
        <v>18</v>
      </c>
      <c r="D13711">
        <v>14</v>
      </c>
      <c r="E13711" cm="1">
        <f t="array" ref="E13711">_xlfn.XLOOKUP(Table1[[#This Row],[ScheduleWeekWritten]],Table3[Game],100+Table3[Increase],Table1[[#This Row],[ScheduleWeekWritten]])</f>
        <v>14</v>
      </c>
      <c r="F13711" t="b">
        <v>0</v>
      </c>
      <c r="G13711" t="s">
        <v>49</v>
      </c>
      <c r="H13711">
        <v>18</v>
      </c>
      <c r="I13711">
        <v>21</v>
      </c>
      <c r="J13711" t="s">
        <v>115</v>
      </c>
      <c r="K13711" t="s">
        <v>51</v>
      </c>
      <c r="L13711" t="str">
        <f>_xlfn.XLOOKUP(Table1[[#This Row],[TeamFavoriteID]],Table2[team_id],Table2[team_name],_xlfn.XLOOKUP(Table1[[#This Row],[TeamFavoriteID]],Table2[team_id_pfr],Table2[team_name],"Even"))</f>
        <v>Pittsburgh Steelers</v>
      </c>
      <c r="M13711">
        <v>-5</v>
      </c>
      <c r="N13711">
        <f>IF(Table1[[#This Row],[TeamFavorite]]=Table1[[#This Row],[TeamHome]],Table1[[#This Row],[ScoreAway]]-Table1[[#This Row],[ScoreHome]],Table1[[#This Row],[ScoreHome]]-Table1[[#This Row],[ScoreAway]])</f>
        <v>3</v>
      </c>
      <c r="O13711">
        <f>IF(Table1[[#This Row],[SpreadActual]]&lt;Table1[[#This Row],[SpreadFavorite]],1,0)</f>
        <v>0</v>
      </c>
      <c r="P13711">
        <v>30.5</v>
      </c>
      <c r="Q13711" t="s">
        <v>229</v>
      </c>
      <c r="R13711" t="b">
        <v>0</v>
      </c>
    </row>
    <row r="13712" spans="1:22" x14ac:dyDescent="0.2">
      <c r="A13712" s="1">
        <v>45270</v>
      </c>
      <c r="B13712">
        <v>2023</v>
      </c>
      <c r="C13712">
        <f>_xlfn.MAXIFS(Table1[ScheduleWeekWritten],Table1[ScheduleSeason],Table1[[#This Row],[ScheduleSeason]])</f>
        <v>18</v>
      </c>
      <c r="D13712">
        <v>14</v>
      </c>
      <c r="E13712" cm="1">
        <f t="array" ref="E13712">_xlfn.XLOOKUP(Table1[[#This Row],[ScheduleWeekWritten]],Table3[Game],100+Table3[Increase],Table1[[#This Row],[ScheduleWeekWritten]])</f>
        <v>14</v>
      </c>
      <c r="F13712" t="b">
        <v>0</v>
      </c>
      <c r="G13712" t="s">
        <v>38</v>
      </c>
      <c r="H13712">
        <v>25</v>
      </c>
      <c r="I13712">
        <v>29</v>
      </c>
      <c r="J13712" t="s">
        <v>127</v>
      </c>
      <c r="K13712" t="s">
        <v>109</v>
      </c>
      <c r="L13712" t="str">
        <f>_xlfn.XLOOKUP(Table1[[#This Row],[TeamFavoriteID]],Table2[team_id],Table2[team_name],_xlfn.XLOOKUP(Table1[[#This Row],[TeamFavoriteID]],Table2[team_id_pfr],Table2[team_name],"Even"))</f>
        <v>Atlanta Falcons</v>
      </c>
      <c r="M13712">
        <v>-1.5</v>
      </c>
      <c r="N13712">
        <f>IF(Table1[[#This Row],[TeamFavorite]]=Table1[[#This Row],[TeamHome]],Table1[[#This Row],[ScoreAway]]-Table1[[#This Row],[ScoreHome]],Table1[[#This Row],[ScoreHome]]-Table1[[#This Row],[ScoreAway]])</f>
        <v>4</v>
      </c>
      <c r="O13712">
        <f>IF(Table1[[#This Row],[SpreadActual]]&lt;Table1[[#This Row],[SpreadFavorite]],1,0)</f>
        <v>0</v>
      </c>
      <c r="P13712">
        <v>41.5</v>
      </c>
      <c r="Q13712" t="s">
        <v>213</v>
      </c>
      <c r="R13712" t="b">
        <v>0</v>
      </c>
      <c r="S13712">
        <v>72</v>
      </c>
      <c r="T13712">
        <v>0</v>
      </c>
      <c r="V13712" t="s">
        <v>103</v>
      </c>
    </row>
    <row r="13713" spans="1:22" x14ac:dyDescent="0.2">
      <c r="A13713" s="1">
        <v>45270</v>
      </c>
      <c r="B13713">
        <v>2023</v>
      </c>
      <c r="C13713">
        <f>_xlfn.MAXIFS(Table1[ScheduleWeekWritten],Table1[ScheduleSeason],Table1[[#This Row],[ScheduleSeason]])</f>
        <v>18</v>
      </c>
      <c r="D13713">
        <v>14</v>
      </c>
      <c r="E13713" cm="1">
        <f t="array" ref="E13713">_xlfn.XLOOKUP(Table1[[#This Row],[ScheduleWeekWritten]],Table3[Game],100+Table3[Increase],Table1[[#This Row],[ScheduleWeekWritten]])</f>
        <v>14</v>
      </c>
      <c r="F13713" t="b">
        <v>0</v>
      </c>
      <c r="G13713" t="s">
        <v>158</v>
      </c>
      <c r="H13713">
        <v>37</v>
      </c>
      <c r="I13713">
        <v>31</v>
      </c>
      <c r="J13713" t="s">
        <v>39</v>
      </c>
      <c r="K13713" t="s">
        <v>159</v>
      </c>
      <c r="L13713" t="str">
        <f>_xlfn.XLOOKUP(Table1[[#This Row],[TeamFavoriteID]],Table2[team_id],Table2[team_name],_xlfn.XLOOKUP(Table1[[#This Row],[TeamFavoriteID]],Table2[team_id_pfr],Table2[team_name],"Even"))</f>
        <v>Baltimore Ravens</v>
      </c>
      <c r="M13713">
        <v>-7.5</v>
      </c>
      <c r="N13713">
        <f>IF(Table1[[#This Row],[TeamFavorite]]=Table1[[#This Row],[TeamHome]],Table1[[#This Row],[ScoreAway]]-Table1[[#This Row],[ScoreHome]],Table1[[#This Row],[ScoreHome]]-Table1[[#This Row],[ScoreAway]])</f>
        <v>-6</v>
      </c>
      <c r="O13713">
        <f>IF(Table1[[#This Row],[SpreadActual]]&lt;Table1[[#This Row],[SpreadFavorite]],1,0)</f>
        <v>0</v>
      </c>
      <c r="P13713">
        <v>42</v>
      </c>
      <c r="Q13713" t="s">
        <v>166</v>
      </c>
      <c r="R13713" t="b">
        <v>0</v>
      </c>
    </row>
    <row r="13714" spans="1:22" x14ac:dyDescent="0.2">
      <c r="A13714" s="1">
        <v>45270</v>
      </c>
      <c r="B13714">
        <v>2023</v>
      </c>
      <c r="C13714">
        <f>_xlfn.MAXIFS(Table1[ScheduleWeekWritten],Table1[ScheduleSeason],Table1[[#This Row],[ScheduleSeason]])</f>
        <v>18</v>
      </c>
      <c r="D13714">
        <v>14</v>
      </c>
      <c r="E13714" cm="1">
        <f t="array" ref="E13714">_xlfn.XLOOKUP(Table1[[#This Row],[ScheduleWeekWritten]],Table3[Game],100+Table3[Increase],Table1[[#This Row],[ScheduleWeekWritten]])</f>
        <v>14</v>
      </c>
      <c r="F13714" t="b">
        <v>0</v>
      </c>
      <c r="G13714" t="s">
        <v>46</v>
      </c>
      <c r="H13714">
        <v>28</v>
      </c>
      <c r="I13714">
        <v>13</v>
      </c>
      <c r="J13714" t="s">
        <v>45</v>
      </c>
      <c r="K13714" t="s">
        <v>79</v>
      </c>
      <c r="L13714" t="str">
        <f>_xlfn.XLOOKUP(Table1[[#This Row],[TeamFavoriteID]],Table2[team_id],Table2[team_name],_xlfn.XLOOKUP(Table1[[#This Row],[TeamFavoriteID]],Table2[team_id_pfr],Table2[team_name],"Even"))</f>
        <v>Detroit Lions</v>
      </c>
      <c r="M13714">
        <v>-3</v>
      </c>
      <c r="N13714">
        <f>IF(Table1[[#This Row],[TeamFavorite]]=Table1[[#This Row],[TeamHome]],Table1[[#This Row],[ScoreAway]]-Table1[[#This Row],[ScoreHome]],Table1[[#This Row],[ScoreHome]]-Table1[[#This Row],[ScoreAway]])</f>
        <v>15</v>
      </c>
      <c r="O13714">
        <f>IF(Table1[[#This Row],[SpreadActual]]&lt;Table1[[#This Row],[SpreadFavorite]],1,0)</f>
        <v>0</v>
      </c>
      <c r="P13714">
        <v>44.5</v>
      </c>
      <c r="Q13714" t="s">
        <v>114</v>
      </c>
      <c r="R13714" t="b">
        <v>0</v>
      </c>
    </row>
    <row r="13715" spans="1:22" x14ac:dyDescent="0.2">
      <c r="A13715" s="1">
        <v>45270</v>
      </c>
      <c r="B13715">
        <v>2023</v>
      </c>
      <c r="C13715">
        <f>_xlfn.MAXIFS(Table1[ScheduleWeekWritten],Table1[ScheduleSeason],Table1[[#This Row],[ScheduleSeason]])</f>
        <v>18</v>
      </c>
      <c r="D13715">
        <v>14</v>
      </c>
      <c r="E13715" cm="1">
        <f t="array" ref="E13715">_xlfn.XLOOKUP(Table1[[#This Row],[ScheduleWeekWritten]],Table3[Game],100+Table3[Increase],Table1[[#This Row],[ScheduleWeekWritten]])</f>
        <v>14</v>
      </c>
      <c r="F13715" t="b">
        <v>0</v>
      </c>
      <c r="G13715" t="s">
        <v>101</v>
      </c>
      <c r="H13715">
        <v>34</v>
      </c>
      <c r="I13715">
        <v>14</v>
      </c>
      <c r="J13715" t="s">
        <v>140</v>
      </c>
      <c r="K13715" t="s">
        <v>104</v>
      </c>
      <c r="L13715" t="str">
        <f>_xlfn.XLOOKUP(Table1[[#This Row],[TeamFavoriteID]],Table2[team_id],Table2[team_name],_xlfn.XLOOKUP(Table1[[#This Row],[TeamFavoriteID]],Table2[team_id_pfr],Table2[team_name],"Even"))</f>
        <v>Cincinnati Bengals</v>
      </c>
      <c r="M13715">
        <v>-3</v>
      </c>
      <c r="N13715">
        <f>IF(Table1[[#This Row],[TeamFavorite]]=Table1[[#This Row],[TeamHome]],Table1[[#This Row],[ScoreAway]]-Table1[[#This Row],[ScoreHome]],Table1[[#This Row],[ScoreHome]]-Table1[[#This Row],[ScoreAway]])</f>
        <v>-20</v>
      </c>
      <c r="O13715">
        <f>IF(Table1[[#This Row],[SpreadActual]]&lt;Table1[[#This Row],[SpreadFavorite]],1,0)</f>
        <v>1</v>
      </c>
      <c r="P13715">
        <v>44.5</v>
      </c>
      <c r="Q13715" t="s">
        <v>226</v>
      </c>
      <c r="R13715" t="b">
        <v>0</v>
      </c>
    </row>
    <row r="13716" spans="1:22" x14ac:dyDescent="0.2">
      <c r="A13716" s="1">
        <v>45270</v>
      </c>
      <c r="B13716">
        <v>2023</v>
      </c>
      <c r="C13716">
        <f>_xlfn.MAXIFS(Table1[ScheduleWeekWritten],Table1[ScheduleSeason],Table1[[#This Row],[ScheduleSeason]])</f>
        <v>18</v>
      </c>
      <c r="D13716">
        <v>14</v>
      </c>
      <c r="E13716" cm="1">
        <f t="array" ref="E13716">_xlfn.XLOOKUP(Table1[[#This Row],[ScheduleWeekWritten]],Table3[Game],100+Table3[Increase],Table1[[#This Row],[ScheduleWeekWritten]])</f>
        <v>14</v>
      </c>
      <c r="F13716" t="b">
        <v>0</v>
      </c>
      <c r="G13716" t="s">
        <v>62</v>
      </c>
      <c r="H13716">
        <v>31</v>
      </c>
      <c r="I13716">
        <v>27</v>
      </c>
      <c r="J13716" t="s">
        <v>154</v>
      </c>
      <c r="K13716" t="s">
        <v>63</v>
      </c>
      <c r="L13716" t="str">
        <f>_xlfn.XLOOKUP(Table1[[#This Row],[TeamFavoriteID]],Table2[team_id],Table2[team_name],_xlfn.XLOOKUP(Table1[[#This Row],[TeamFavoriteID]],Table2[team_id_pfr],Table2[team_name],"Even"))</f>
        <v>Cleveland Browns</v>
      </c>
      <c r="M13716">
        <v>-2</v>
      </c>
      <c r="N13716">
        <f>IF(Table1[[#This Row],[TeamFavorite]]=Table1[[#This Row],[TeamHome]],Table1[[#This Row],[ScoreAway]]-Table1[[#This Row],[ScoreHome]],Table1[[#This Row],[ScoreHome]]-Table1[[#This Row],[ScoreAway]])</f>
        <v>-4</v>
      </c>
      <c r="O13716">
        <f>IF(Table1[[#This Row],[SpreadActual]]&lt;Table1[[#This Row],[SpreadFavorite]],1,0)</f>
        <v>1</v>
      </c>
      <c r="P13716">
        <v>37.5</v>
      </c>
      <c r="Q13716" t="s">
        <v>170</v>
      </c>
      <c r="R13716" t="b">
        <v>0</v>
      </c>
    </row>
    <row r="13717" spans="1:22" x14ac:dyDescent="0.2">
      <c r="A13717" s="1">
        <v>45270</v>
      </c>
      <c r="B13717">
        <v>2023</v>
      </c>
      <c r="C13717">
        <f>_xlfn.MAXIFS(Table1[ScheduleWeekWritten],Table1[ScheduleSeason],Table1[[#This Row],[ScheduleSeason]])</f>
        <v>18</v>
      </c>
      <c r="D13717">
        <v>14</v>
      </c>
      <c r="E13717" cm="1">
        <f t="array" ref="E13717">_xlfn.XLOOKUP(Table1[[#This Row],[ScheduleWeekWritten]],Table3[Game],100+Table3[Increase],Table1[[#This Row],[ScheduleWeekWritten]])</f>
        <v>14</v>
      </c>
      <c r="F13717" t="b">
        <v>0</v>
      </c>
      <c r="G13717" t="s">
        <v>67</v>
      </c>
      <c r="H13717">
        <v>33</v>
      </c>
      <c r="I13717">
        <v>13</v>
      </c>
      <c r="J13717" t="s">
        <v>58</v>
      </c>
      <c r="K13717" t="s">
        <v>68</v>
      </c>
      <c r="L13717" t="str">
        <f>_xlfn.XLOOKUP(Table1[[#This Row],[TeamFavoriteID]],Table2[team_id],Table2[team_name],_xlfn.XLOOKUP(Table1[[#This Row],[TeamFavoriteID]],Table2[team_id_pfr],Table2[team_name],"Even"))</f>
        <v>Dallas Cowboys</v>
      </c>
      <c r="M13717">
        <v>-3.5</v>
      </c>
      <c r="N13717">
        <f>IF(Table1[[#This Row],[TeamFavorite]]=Table1[[#This Row],[TeamHome]],Table1[[#This Row],[ScoreAway]]-Table1[[#This Row],[ScoreHome]],Table1[[#This Row],[ScoreHome]]-Table1[[#This Row],[ScoreAway]])</f>
        <v>-20</v>
      </c>
      <c r="O13717">
        <f>IF(Table1[[#This Row],[SpreadActual]]&lt;Table1[[#This Row],[SpreadFavorite]],1,0)</f>
        <v>1</v>
      </c>
      <c r="P13717">
        <v>52.5</v>
      </c>
      <c r="Q13717" t="s">
        <v>208</v>
      </c>
      <c r="R13717" t="b">
        <v>0</v>
      </c>
      <c r="S13717">
        <v>72</v>
      </c>
      <c r="T13717">
        <v>0</v>
      </c>
      <c r="V13717" t="s">
        <v>103</v>
      </c>
    </row>
    <row r="13718" spans="1:22" x14ac:dyDescent="0.2">
      <c r="A13718" s="1">
        <v>45270</v>
      </c>
      <c r="B13718">
        <v>2023</v>
      </c>
      <c r="C13718">
        <f>_xlfn.MAXIFS(Table1[ScheduleWeekWritten],Table1[ScheduleSeason],Table1[[#This Row],[ScheduleSeason]])</f>
        <v>18</v>
      </c>
      <c r="D13718">
        <v>14</v>
      </c>
      <c r="E13718" cm="1">
        <f t="array" ref="E13718">_xlfn.XLOOKUP(Table1[[#This Row],[ScheduleWeekWritten]],Table3[Game],100+Table3[Increase],Table1[[#This Row],[ScheduleWeekWritten]])</f>
        <v>14</v>
      </c>
      <c r="F13718" t="b">
        <v>0</v>
      </c>
      <c r="G13718" t="s">
        <v>42</v>
      </c>
      <c r="H13718">
        <v>17</v>
      </c>
      <c r="I13718">
        <v>20</v>
      </c>
      <c r="J13718" t="s">
        <v>28</v>
      </c>
      <c r="K13718" t="s">
        <v>75</v>
      </c>
      <c r="L13718" t="str">
        <f>_xlfn.XLOOKUP(Table1[[#This Row],[TeamFavoriteID]],Table2[team_id],Table2[team_name],_xlfn.XLOOKUP(Table1[[#This Row],[TeamFavoriteID]],Table2[team_id_pfr],Table2[team_name],"Even"))</f>
        <v>Kansas City Chiefs</v>
      </c>
      <c r="M13718">
        <v>-2</v>
      </c>
      <c r="N13718">
        <f>IF(Table1[[#This Row],[TeamFavorite]]=Table1[[#This Row],[TeamHome]],Table1[[#This Row],[ScoreAway]]-Table1[[#This Row],[ScoreHome]],Table1[[#This Row],[ScoreHome]]-Table1[[#This Row],[ScoreAway]])</f>
        <v>3</v>
      </c>
      <c r="O13718">
        <f>IF(Table1[[#This Row],[SpreadActual]]&lt;Table1[[#This Row],[SpreadFavorite]],1,0)</f>
        <v>0</v>
      </c>
      <c r="P13718">
        <v>49.5</v>
      </c>
      <c r="Q13718" t="s">
        <v>228</v>
      </c>
      <c r="R13718" t="b">
        <v>0</v>
      </c>
    </row>
    <row r="13719" spans="1:22" x14ac:dyDescent="0.2">
      <c r="A13719" s="1">
        <v>45270</v>
      </c>
      <c r="B13719">
        <v>2023</v>
      </c>
      <c r="C13719">
        <f>_xlfn.MAXIFS(Table1[ScheduleWeekWritten],Table1[ScheduleSeason],Table1[[#This Row],[ScheduleSeason]])</f>
        <v>18</v>
      </c>
      <c r="D13719">
        <v>14</v>
      </c>
      <c r="E13719" cm="1">
        <f t="array" ref="E13719">_xlfn.XLOOKUP(Table1[[#This Row],[ScheduleWeekWritten]],Table3[Game],100+Table3[Increase],Table1[[#This Row],[ScheduleWeekWritten]])</f>
        <v>14</v>
      </c>
      <c r="F13719" t="b">
        <v>0</v>
      </c>
      <c r="G13719" t="s">
        <v>217</v>
      </c>
      <c r="H13719">
        <v>0</v>
      </c>
      <c r="I13719">
        <v>3</v>
      </c>
      <c r="J13719" t="s">
        <v>54</v>
      </c>
      <c r="K13719" t="s">
        <v>55</v>
      </c>
      <c r="L13719" t="str">
        <f>_xlfn.XLOOKUP(Table1[[#This Row],[TeamFavoriteID]],Table2[team_id],Table2[team_name],_xlfn.XLOOKUP(Table1[[#This Row],[TeamFavoriteID]],Table2[team_id_pfr],Table2[team_name],"Even"))</f>
        <v>Minnesota Vikings</v>
      </c>
      <c r="M13719">
        <v>-3</v>
      </c>
      <c r="N13719">
        <f>IF(Table1[[#This Row],[TeamFavorite]]=Table1[[#This Row],[TeamHome]],Table1[[#This Row],[ScoreAway]]-Table1[[#This Row],[ScoreHome]],Table1[[#This Row],[ScoreHome]]-Table1[[#This Row],[ScoreAway]])</f>
        <v>-3</v>
      </c>
      <c r="O13719">
        <f>IF(Table1[[#This Row],[SpreadActual]]&lt;Table1[[#This Row],[SpreadFavorite]],1,0)</f>
        <v>0</v>
      </c>
      <c r="P13719">
        <v>40.5</v>
      </c>
      <c r="Q13719" t="s">
        <v>220</v>
      </c>
      <c r="R13719" t="b">
        <v>0</v>
      </c>
      <c r="S13719">
        <v>72</v>
      </c>
      <c r="T13719">
        <v>0</v>
      </c>
      <c r="V13719" t="s">
        <v>103</v>
      </c>
    </row>
    <row r="13720" spans="1:22" x14ac:dyDescent="0.2">
      <c r="A13720" s="1">
        <v>45270</v>
      </c>
      <c r="B13720">
        <v>2023</v>
      </c>
      <c r="C13720">
        <f>_xlfn.MAXIFS(Table1[ScheduleWeekWritten],Table1[ScheduleSeason],Table1[[#This Row],[ScheduleSeason]])</f>
        <v>18</v>
      </c>
      <c r="D13720">
        <v>14</v>
      </c>
      <c r="E13720" cm="1">
        <f t="array" ref="E13720">_xlfn.XLOOKUP(Table1[[#This Row],[ScheduleWeekWritten]],Table3[Game],100+Table3[Increase],Table1[[#This Row],[ScheduleWeekWritten]])</f>
        <v>14</v>
      </c>
      <c r="F13720" t="b">
        <v>0</v>
      </c>
      <c r="G13720" t="s">
        <v>210</v>
      </c>
      <c r="H13720">
        <v>7</v>
      </c>
      <c r="I13720">
        <v>24</v>
      </c>
      <c r="J13720" t="s">
        <v>24</v>
      </c>
      <c r="K13720" t="s">
        <v>29</v>
      </c>
      <c r="L13720" t="str">
        <f>_xlfn.XLOOKUP(Table1[[#This Row],[TeamFavoriteID]],Table2[team_id],Table2[team_name],_xlfn.XLOOKUP(Table1[[#This Row],[TeamFavoriteID]],Table2[team_id_pfr],Table2[team_name],"Even"))</f>
        <v>Los Angeles Chargers</v>
      </c>
      <c r="M13720">
        <v>-3</v>
      </c>
      <c r="N13720">
        <f>IF(Table1[[#This Row],[TeamFavorite]]=Table1[[#This Row],[TeamHome]],Table1[[#This Row],[ScoreAway]]-Table1[[#This Row],[ScoreHome]],Table1[[#This Row],[ScoreHome]]-Table1[[#This Row],[ScoreAway]])</f>
        <v>17</v>
      </c>
      <c r="O13720">
        <f>IF(Table1[[#This Row],[SpreadActual]]&lt;Table1[[#This Row],[SpreadFavorite]],1,0)</f>
        <v>0</v>
      </c>
      <c r="P13720">
        <v>46</v>
      </c>
      <c r="Q13720" t="s">
        <v>218</v>
      </c>
      <c r="R13720" t="b">
        <v>0</v>
      </c>
      <c r="S13720">
        <v>72</v>
      </c>
      <c r="T13720">
        <v>0</v>
      </c>
      <c r="V13720" t="s">
        <v>103</v>
      </c>
    </row>
    <row r="13721" spans="1:22" x14ac:dyDescent="0.2">
      <c r="A13721" s="1">
        <v>45270</v>
      </c>
      <c r="B13721">
        <v>2023</v>
      </c>
      <c r="C13721">
        <f>_xlfn.MAXIFS(Table1[ScheduleWeekWritten],Table1[ScheduleSeason],Table1[[#This Row],[ScheduleSeason]])</f>
        <v>18</v>
      </c>
      <c r="D13721">
        <v>14</v>
      </c>
      <c r="E13721" cm="1">
        <f t="array" ref="E13721">_xlfn.XLOOKUP(Table1[[#This Row],[ScheduleWeekWritten]],Table3[Game],100+Table3[Increase],Table1[[#This Row],[ScheduleWeekWritten]])</f>
        <v>14</v>
      </c>
      <c r="F13721" t="b">
        <v>0</v>
      </c>
      <c r="G13721" t="s">
        <v>95</v>
      </c>
      <c r="H13721">
        <v>28</v>
      </c>
      <c r="I13721">
        <v>6</v>
      </c>
      <c r="J13721" t="s">
        <v>152</v>
      </c>
      <c r="K13721" t="s">
        <v>98</v>
      </c>
      <c r="L13721" t="str">
        <f>_xlfn.XLOOKUP(Table1[[#This Row],[TeamFavoriteID]],Table2[team_id],Table2[team_name],_xlfn.XLOOKUP(Table1[[#This Row],[TeamFavoriteID]],Table2[team_id_pfr],Table2[team_name],"Even"))</f>
        <v>New Orleans Saints</v>
      </c>
      <c r="M13721">
        <v>-5</v>
      </c>
      <c r="N13721">
        <f>IF(Table1[[#This Row],[TeamFavorite]]=Table1[[#This Row],[TeamHome]],Table1[[#This Row],[ScoreAway]]-Table1[[#This Row],[ScoreHome]],Table1[[#This Row],[ScoreHome]]-Table1[[#This Row],[ScoreAway]])</f>
        <v>-22</v>
      </c>
      <c r="O13721">
        <f>IF(Table1[[#This Row],[SpreadActual]]&lt;Table1[[#This Row],[SpreadFavorite]],1,0)</f>
        <v>1</v>
      </c>
      <c r="P13721">
        <v>39</v>
      </c>
      <c r="Q13721" t="s">
        <v>225</v>
      </c>
      <c r="R13721" t="b">
        <v>0</v>
      </c>
      <c r="S13721">
        <v>72</v>
      </c>
      <c r="T13721">
        <v>0</v>
      </c>
      <c r="V13721" t="s">
        <v>103</v>
      </c>
    </row>
    <row r="13722" spans="1:22" x14ac:dyDescent="0.2">
      <c r="A13722" s="1">
        <v>45270</v>
      </c>
      <c r="B13722">
        <v>2023</v>
      </c>
      <c r="C13722">
        <f>_xlfn.MAXIFS(Table1[ScheduleWeekWritten],Table1[ScheduleSeason],Table1[[#This Row],[ScheduleSeason]])</f>
        <v>18</v>
      </c>
      <c r="D13722">
        <v>14</v>
      </c>
      <c r="E13722" cm="1">
        <f t="array" ref="E13722">_xlfn.XLOOKUP(Table1[[#This Row],[ScheduleWeekWritten]],Table3[Game],100+Table3[Increase],Table1[[#This Row],[ScheduleWeekWritten]])</f>
        <v>14</v>
      </c>
      <c r="F13722" t="b">
        <v>0</v>
      </c>
      <c r="G13722" t="s">
        <v>31</v>
      </c>
      <c r="H13722">
        <v>30</v>
      </c>
      <c r="I13722">
        <v>6</v>
      </c>
      <c r="J13722" t="s">
        <v>177</v>
      </c>
      <c r="K13722" t="s">
        <v>182</v>
      </c>
      <c r="L13722" t="str">
        <f>_xlfn.XLOOKUP(Table1[[#This Row],[TeamFavoriteID]],Table2[team_id],Table2[team_name],_xlfn.XLOOKUP(Table1[[#This Row],[TeamFavoriteID]],Table2[team_id_pfr],Table2[team_name],"Even"))</f>
        <v>Houston Texans</v>
      </c>
      <c r="M13722">
        <v>-3</v>
      </c>
      <c r="N13722">
        <f>IF(Table1[[#This Row],[TeamFavorite]]=Table1[[#This Row],[TeamHome]],Table1[[#This Row],[ScoreAway]]-Table1[[#This Row],[ScoreHome]],Table1[[#This Row],[ScoreHome]]-Table1[[#This Row],[ScoreAway]])</f>
        <v>24</v>
      </c>
      <c r="O13722">
        <f>IF(Table1[[#This Row],[SpreadActual]]&lt;Table1[[#This Row],[SpreadFavorite]],1,0)</f>
        <v>0</v>
      </c>
      <c r="P13722">
        <v>33.5</v>
      </c>
      <c r="Q13722" t="s">
        <v>197</v>
      </c>
      <c r="R13722" t="b">
        <v>0</v>
      </c>
    </row>
    <row r="13723" spans="1:22" x14ac:dyDescent="0.2">
      <c r="A13723" s="1">
        <v>45270</v>
      </c>
      <c r="B13723">
        <v>2023</v>
      </c>
      <c r="C13723">
        <f>_xlfn.MAXIFS(Table1[ScheduleWeekWritten],Table1[ScheduleSeason],Table1[[#This Row],[ScheduleSeason]])</f>
        <v>18</v>
      </c>
      <c r="D13723">
        <v>14</v>
      </c>
      <c r="E13723" cm="1">
        <f t="array" ref="E13723">_xlfn.XLOOKUP(Table1[[#This Row],[ScheduleWeekWritten]],Table3[Game],100+Table3[Increase],Table1[[#This Row],[ScheduleWeekWritten]])</f>
        <v>14</v>
      </c>
      <c r="F13723" t="b">
        <v>0</v>
      </c>
      <c r="G13723" t="s">
        <v>53</v>
      </c>
      <c r="H13723">
        <v>28</v>
      </c>
      <c r="I13723">
        <v>16</v>
      </c>
      <c r="J13723" t="s">
        <v>128</v>
      </c>
      <c r="K13723" t="s">
        <v>87</v>
      </c>
      <c r="L13723" t="str">
        <f>_xlfn.XLOOKUP(Table1[[#This Row],[TeamFavoriteID]],Table2[team_id],Table2[team_name],_xlfn.XLOOKUP(Table1[[#This Row],[TeamFavoriteID]],Table2[team_id_pfr],Table2[team_name],"Even"))</f>
        <v>San Francisco 49ers</v>
      </c>
      <c r="M13723">
        <v>-14.5</v>
      </c>
      <c r="N13723">
        <f>IF(Table1[[#This Row],[TeamFavorite]]=Table1[[#This Row],[TeamHome]],Table1[[#This Row],[ScoreAway]]-Table1[[#This Row],[ScoreHome]],Table1[[#This Row],[ScoreHome]]-Table1[[#This Row],[ScoreAway]])</f>
        <v>-12</v>
      </c>
      <c r="O13723">
        <f>IF(Table1[[#This Row],[SpreadActual]]&lt;Table1[[#This Row],[SpreadFavorite]],1,0)</f>
        <v>0</v>
      </c>
      <c r="P13723">
        <v>44.5</v>
      </c>
      <c r="Q13723" t="s">
        <v>203</v>
      </c>
      <c r="R13723" t="b">
        <v>0</v>
      </c>
    </row>
    <row r="13724" spans="1:22" x14ac:dyDescent="0.2">
      <c r="A13724" s="1">
        <v>45271</v>
      </c>
      <c r="B13724">
        <v>2023</v>
      </c>
      <c r="C13724">
        <f>_xlfn.MAXIFS(Table1[ScheduleWeekWritten],Table1[ScheduleSeason],Table1[[#This Row],[ScheduleSeason]])</f>
        <v>18</v>
      </c>
      <c r="D13724">
        <v>14</v>
      </c>
      <c r="E13724" cm="1">
        <f t="array" ref="E13724">_xlfn.XLOOKUP(Table1[[#This Row],[ScheduleWeekWritten]],Table3[Game],100+Table3[Increase],Table1[[#This Row],[ScheduleWeekWritten]])</f>
        <v>14</v>
      </c>
      <c r="F13724" t="b">
        <v>0</v>
      </c>
      <c r="G13724" t="s">
        <v>19</v>
      </c>
      <c r="H13724">
        <v>27</v>
      </c>
      <c r="I13724">
        <v>28</v>
      </c>
      <c r="J13724" t="s">
        <v>171</v>
      </c>
      <c r="K13724" t="s">
        <v>91</v>
      </c>
      <c r="L13724" t="str">
        <f>_xlfn.XLOOKUP(Table1[[#This Row],[TeamFavoriteID]],Table2[team_id],Table2[team_name],_xlfn.XLOOKUP(Table1[[#This Row],[TeamFavoriteID]],Table2[team_id_pfr],Table2[team_name],"Even"))</f>
        <v>Miami Dolphins</v>
      </c>
      <c r="M13724">
        <v>-13.5</v>
      </c>
      <c r="N13724">
        <f>IF(Table1[[#This Row],[TeamFavorite]]=Table1[[#This Row],[TeamHome]],Table1[[#This Row],[ScoreAway]]-Table1[[#This Row],[ScoreHome]],Table1[[#This Row],[ScoreHome]]-Table1[[#This Row],[ScoreAway]])</f>
        <v>1</v>
      </c>
      <c r="O13724">
        <f>IF(Table1[[#This Row],[SpreadActual]]&lt;Table1[[#This Row],[SpreadFavorite]],1,0)</f>
        <v>0</v>
      </c>
      <c r="P13724">
        <v>45</v>
      </c>
      <c r="Q13724" t="s">
        <v>212</v>
      </c>
      <c r="R13724" t="b">
        <v>0</v>
      </c>
    </row>
    <row r="13725" spans="1:22" x14ac:dyDescent="0.2">
      <c r="A13725" s="1">
        <v>45271</v>
      </c>
      <c r="B13725">
        <v>2023</v>
      </c>
      <c r="C13725">
        <f>_xlfn.MAXIFS(Table1[ScheduleWeekWritten],Table1[ScheduleSeason],Table1[[#This Row],[ScheduleSeason]])</f>
        <v>18</v>
      </c>
      <c r="D13725">
        <v>14</v>
      </c>
      <c r="E13725" cm="1">
        <f t="array" ref="E13725">_xlfn.XLOOKUP(Table1[[#This Row],[ScheduleWeekWritten]],Table3[Game],100+Table3[Increase],Table1[[#This Row],[ScheduleWeekWritten]])</f>
        <v>14</v>
      </c>
      <c r="F13725" t="b">
        <v>0</v>
      </c>
      <c r="G13725" t="s">
        <v>50</v>
      </c>
      <c r="H13725">
        <v>24</v>
      </c>
      <c r="I13725">
        <v>22</v>
      </c>
      <c r="J13725" t="s">
        <v>33</v>
      </c>
      <c r="K13725" t="s">
        <v>35</v>
      </c>
      <c r="L13725" t="str">
        <f>_xlfn.XLOOKUP(Table1[[#This Row],[TeamFavoriteID]],Table2[team_id],Table2[team_name],_xlfn.XLOOKUP(Table1[[#This Row],[TeamFavoriteID]],Table2[team_id_pfr],Table2[team_name],"Even"))</f>
        <v>Green Bay Packers</v>
      </c>
      <c r="M13725">
        <v>-5.5</v>
      </c>
      <c r="N13725">
        <f>IF(Table1[[#This Row],[TeamFavorite]]=Table1[[#This Row],[TeamHome]],Table1[[#This Row],[ScoreAway]]-Table1[[#This Row],[ScoreHome]],Table1[[#This Row],[ScoreHome]]-Table1[[#This Row],[ScoreAway]])</f>
        <v>2</v>
      </c>
      <c r="O13725">
        <f>IF(Table1[[#This Row],[SpreadActual]]&lt;Table1[[#This Row],[SpreadFavorite]],1,0)</f>
        <v>0</v>
      </c>
      <c r="P13725">
        <v>37</v>
      </c>
      <c r="Q13725" t="s">
        <v>197</v>
      </c>
      <c r="R13725" t="b">
        <v>0</v>
      </c>
    </row>
    <row r="13726" spans="1:22" x14ac:dyDescent="0.2">
      <c r="A13726" s="1">
        <v>45274</v>
      </c>
      <c r="B13726">
        <v>2023</v>
      </c>
      <c r="C13726">
        <f>_xlfn.MAXIFS(Table1[ScheduleWeekWritten],Table1[ScheduleSeason],Table1[[#This Row],[ScheduleSeason]])</f>
        <v>18</v>
      </c>
      <c r="D13726">
        <v>15</v>
      </c>
      <c r="E13726" cm="1">
        <f t="array" ref="E13726">_xlfn.XLOOKUP(Table1[[#This Row],[ScheduleWeekWritten]],Table3[Game],100+Table3[Increase],Table1[[#This Row],[ScheduleWeekWritten]])</f>
        <v>15</v>
      </c>
      <c r="F13726" t="b">
        <v>0</v>
      </c>
      <c r="G13726" t="s">
        <v>217</v>
      </c>
      <c r="H13726">
        <v>63</v>
      </c>
      <c r="I13726">
        <v>21</v>
      </c>
      <c r="J13726" t="s">
        <v>210</v>
      </c>
      <c r="K13726" t="s">
        <v>21</v>
      </c>
      <c r="L13726" t="str">
        <f>_xlfn.XLOOKUP(Table1[[#This Row],[TeamFavoriteID]],Table2[team_id],Table2[team_name],_xlfn.XLOOKUP(Table1[[#This Row],[TeamFavoriteID]],Table2[team_id_pfr],Table2[team_name],"Even"))</f>
        <v>Las Vegas Raiders</v>
      </c>
      <c r="M13726">
        <v>-3</v>
      </c>
      <c r="N13726">
        <f>IF(Table1[[#This Row],[TeamFavorite]]=Table1[[#This Row],[TeamHome]],Table1[[#This Row],[ScoreAway]]-Table1[[#This Row],[ScoreHome]],Table1[[#This Row],[ScoreHome]]-Table1[[#This Row],[ScoreAway]])</f>
        <v>-42</v>
      </c>
      <c r="O13726">
        <f>IF(Table1[[#This Row],[SpreadActual]]&lt;Table1[[#This Row],[SpreadFavorite]],1,0)</f>
        <v>1</v>
      </c>
      <c r="P13726">
        <v>35.5</v>
      </c>
      <c r="Q13726" t="s">
        <v>220</v>
      </c>
      <c r="R13726" t="b">
        <v>0</v>
      </c>
      <c r="S13726">
        <v>72</v>
      </c>
      <c r="T13726">
        <v>0</v>
      </c>
      <c r="V13726" t="s">
        <v>103</v>
      </c>
    </row>
    <row r="13727" spans="1:22" x14ac:dyDescent="0.2">
      <c r="A13727" s="1">
        <v>45276</v>
      </c>
      <c r="B13727">
        <v>2023</v>
      </c>
      <c r="C13727">
        <f>_xlfn.MAXIFS(Table1[ScheduleWeekWritten],Table1[ScheduleSeason],Table1[[#This Row],[ScheduleSeason]])</f>
        <v>18</v>
      </c>
      <c r="D13727">
        <v>15</v>
      </c>
      <c r="E13727" cm="1">
        <f t="array" ref="E13727">_xlfn.XLOOKUP(Table1[[#This Row],[ScheduleWeekWritten]],Table3[Game],100+Table3[Increase],Table1[[#This Row],[ScheduleWeekWritten]])</f>
        <v>15</v>
      </c>
      <c r="F13727" t="b">
        <v>0</v>
      </c>
      <c r="G13727" t="s">
        <v>101</v>
      </c>
      <c r="H13727">
        <v>27</v>
      </c>
      <c r="I13727">
        <v>24</v>
      </c>
      <c r="J13727" t="s">
        <v>54</v>
      </c>
      <c r="K13727" t="s">
        <v>104</v>
      </c>
      <c r="L13727" t="str">
        <f>_xlfn.XLOOKUP(Table1[[#This Row],[TeamFavoriteID]],Table2[team_id],Table2[team_name],_xlfn.XLOOKUP(Table1[[#This Row],[TeamFavoriteID]],Table2[team_id_pfr],Table2[team_name],"Even"))</f>
        <v>Cincinnati Bengals</v>
      </c>
      <c r="M13727">
        <v>-3</v>
      </c>
      <c r="N13727">
        <f>IF(Table1[[#This Row],[TeamFavorite]]=Table1[[#This Row],[TeamHome]],Table1[[#This Row],[ScoreAway]]-Table1[[#This Row],[ScoreHome]],Table1[[#This Row],[ScoreHome]]-Table1[[#This Row],[ScoreAway]])</f>
        <v>-3</v>
      </c>
      <c r="O13727">
        <f>IF(Table1[[#This Row],[SpreadActual]]&lt;Table1[[#This Row],[SpreadFavorite]],1,0)</f>
        <v>0</v>
      </c>
      <c r="P13727">
        <v>41</v>
      </c>
      <c r="Q13727" t="s">
        <v>226</v>
      </c>
      <c r="R13727" t="b">
        <v>0</v>
      </c>
    </row>
    <row r="13728" spans="1:22" x14ac:dyDescent="0.2">
      <c r="A13728" s="1">
        <v>45276</v>
      </c>
      <c r="B13728">
        <v>2023</v>
      </c>
      <c r="C13728">
        <f>_xlfn.MAXIFS(Table1[ScheduleWeekWritten],Table1[ScheduleSeason],Table1[[#This Row],[ScheduleSeason]])</f>
        <v>18</v>
      </c>
      <c r="D13728">
        <v>15</v>
      </c>
      <c r="E13728" cm="1">
        <f t="array" ref="E13728">_xlfn.XLOOKUP(Table1[[#This Row],[ScheduleWeekWritten]],Table3[Game],100+Table3[Increase],Table1[[#This Row],[ScheduleWeekWritten]])</f>
        <v>15</v>
      </c>
      <c r="F13728" t="b">
        <v>0</v>
      </c>
      <c r="G13728" t="s">
        <v>45</v>
      </c>
      <c r="H13728">
        <v>42</v>
      </c>
      <c r="I13728">
        <v>17</v>
      </c>
      <c r="J13728" t="s">
        <v>24</v>
      </c>
      <c r="K13728" t="s">
        <v>79</v>
      </c>
      <c r="L13728" t="str">
        <f>_xlfn.XLOOKUP(Table1[[#This Row],[TeamFavoriteID]],Table2[team_id],Table2[team_name],_xlfn.XLOOKUP(Table1[[#This Row],[TeamFavoriteID]],Table2[team_id_pfr],Table2[team_name],"Even"))</f>
        <v>Detroit Lions</v>
      </c>
      <c r="M13728">
        <v>-5</v>
      </c>
      <c r="N13728">
        <f>IF(Table1[[#This Row],[TeamFavorite]]=Table1[[#This Row],[TeamHome]],Table1[[#This Row],[ScoreAway]]-Table1[[#This Row],[ScoreHome]],Table1[[#This Row],[ScoreHome]]-Table1[[#This Row],[ScoreAway]])</f>
        <v>-25</v>
      </c>
      <c r="O13728">
        <f>IF(Table1[[#This Row],[SpreadActual]]&lt;Table1[[#This Row],[SpreadFavorite]],1,0)</f>
        <v>1</v>
      </c>
      <c r="P13728">
        <v>49</v>
      </c>
      <c r="Q13728" t="s">
        <v>181</v>
      </c>
      <c r="R13728" t="b">
        <v>0</v>
      </c>
      <c r="S13728">
        <v>72</v>
      </c>
      <c r="T13728">
        <v>0</v>
      </c>
      <c r="V13728" t="s">
        <v>103</v>
      </c>
    </row>
    <row r="13729" spans="1:22" x14ac:dyDescent="0.2">
      <c r="A13729" s="1">
        <v>45276</v>
      </c>
      <c r="B13729">
        <v>2023</v>
      </c>
      <c r="C13729">
        <f>_xlfn.MAXIFS(Table1[ScheduleWeekWritten],Table1[ScheduleSeason],Table1[[#This Row],[ScheduleSeason]])</f>
        <v>18</v>
      </c>
      <c r="D13729">
        <v>15</v>
      </c>
      <c r="E13729" cm="1">
        <f t="array" ref="E13729">_xlfn.XLOOKUP(Table1[[#This Row],[ScheduleWeekWritten]],Table3[Game],100+Table3[Increase],Table1[[#This Row],[ScheduleWeekWritten]])</f>
        <v>15</v>
      </c>
      <c r="F13729" t="b">
        <v>0</v>
      </c>
      <c r="G13729" t="s">
        <v>140</v>
      </c>
      <c r="H13729">
        <v>30</v>
      </c>
      <c r="I13729">
        <v>13</v>
      </c>
      <c r="J13729" t="s">
        <v>49</v>
      </c>
      <c r="K13729" t="s">
        <v>72</v>
      </c>
      <c r="L13729" t="str">
        <f>_xlfn.XLOOKUP(Table1[[#This Row],[TeamFavoriteID]],Table2[team_id],Table2[team_name],_xlfn.XLOOKUP(Table1[[#This Row],[TeamFavoriteID]],Table2[team_id_pfr],Table2[team_name],"Even"))</f>
        <v>Baltimore Colts</v>
      </c>
      <c r="M13729">
        <v>-1</v>
      </c>
      <c r="N13729">
        <f>IF(Table1[[#This Row],[TeamFavorite]]=Table1[[#This Row],[TeamHome]],Table1[[#This Row],[ScoreAway]]-Table1[[#This Row],[ScoreHome]],Table1[[#This Row],[ScoreHome]]-Table1[[#This Row],[ScoreAway]])</f>
        <v>17</v>
      </c>
      <c r="O13729">
        <f>IF(Table1[[#This Row],[SpreadActual]]&lt;Table1[[#This Row],[SpreadFavorite]],1,0)</f>
        <v>0</v>
      </c>
      <c r="P13729">
        <v>41.5</v>
      </c>
      <c r="Q13729" t="s">
        <v>190</v>
      </c>
      <c r="R13729" t="b">
        <v>0</v>
      </c>
      <c r="S13729">
        <v>72</v>
      </c>
      <c r="T13729">
        <v>0</v>
      </c>
      <c r="V13729" t="s">
        <v>103</v>
      </c>
    </row>
    <row r="13730" spans="1:22" x14ac:dyDescent="0.2">
      <c r="A13730" s="1">
        <v>45277</v>
      </c>
      <c r="B13730">
        <v>2023</v>
      </c>
      <c r="C13730">
        <f>_xlfn.MAXIFS(Table1[ScheduleWeekWritten],Table1[ScheduleSeason],Table1[[#This Row],[ScheduleSeason]])</f>
        <v>18</v>
      </c>
      <c r="D13730">
        <v>15</v>
      </c>
      <c r="E13730" cm="1">
        <f t="array" ref="E13730">_xlfn.XLOOKUP(Table1[[#This Row],[ScheduleWeekWritten]],Table3[Game],100+Table3[Increase],Table1[[#This Row],[ScheduleWeekWritten]])</f>
        <v>15</v>
      </c>
      <c r="F13730" t="b">
        <v>0</v>
      </c>
      <c r="G13730" t="s">
        <v>149</v>
      </c>
      <c r="H13730">
        <v>29</v>
      </c>
      <c r="I13730">
        <v>45</v>
      </c>
      <c r="J13730" t="s">
        <v>53</v>
      </c>
      <c r="K13730" t="s">
        <v>87</v>
      </c>
      <c r="L13730" t="str">
        <f>_xlfn.XLOOKUP(Table1[[#This Row],[TeamFavoriteID]],Table2[team_id],Table2[team_name],_xlfn.XLOOKUP(Table1[[#This Row],[TeamFavoriteID]],Table2[team_id_pfr],Table2[team_name],"Even"))</f>
        <v>San Francisco 49ers</v>
      </c>
      <c r="M13730">
        <v>-11.5</v>
      </c>
      <c r="N13730">
        <f>IF(Table1[[#This Row],[TeamFavorite]]=Table1[[#This Row],[TeamHome]],Table1[[#This Row],[ScoreAway]]-Table1[[#This Row],[ScoreHome]],Table1[[#This Row],[ScoreHome]]-Table1[[#This Row],[ScoreAway]])</f>
        <v>-16</v>
      </c>
      <c r="O13730">
        <f>IF(Table1[[#This Row],[SpreadActual]]&lt;Table1[[#This Row],[SpreadFavorite]],1,0)</f>
        <v>1</v>
      </c>
      <c r="P13730">
        <v>48.5</v>
      </c>
      <c r="Q13730" t="s">
        <v>221</v>
      </c>
      <c r="R13730" t="b">
        <v>0</v>
      </c>
      <c r="S13730">
        <v>72</v>
      </c>
      <c r="T13730">
        <v>0</v>
      </c>
      <c r="V13730" t="s">
        <v>103</v>
      </c>
    </row>
    <row r="13731" spans="1:22" x14ac:dyDescent="0.2">
      <c r="A13731" s="1">
        <v>45277</v>
      </c>
      <c r="B13731">
        <v>2023</v>
      </c>
      <c r="C13731">
        <f>_xlfn.MAXIFS(Table1[ScheduleWeekWritten],Table1[ScheduleSeason],Table1[[#This Row],[ScheduleSeason]])</f>
        <v>18</v>
      </c>
      <c r="D13731">
        <v>15</v>
      </c>
      <c r="E13731" cm="1">
        <f t="array" ref="E13731">_xlfn.XLOOKUP(Table1[[#This Row],[ScheduleWeekWritten]],Table3[Game],100+Table3[Increase],Table1[[#This Row],[ScheduleWeekWritten]])</f>
        <v>15</v>
      </c>
      <c r="F13731" t="b">
        <v>0</v>
      </c>
      <c r="G13731" t="s">
        <v>28</v>
      </c>
      <c r="H13731">
        <v>31</v>
      </c>
      <c r="I13731">
        <v>10</v>
      </c>
      <c r="J13731" t="s">
        <v>67</v>
      </c>
      <c r="K13731" t="s">
        <v>43</v>
      </c>
      <c r="L13731" t="str">
        <f>_xlfn.XLOOKUP(Table1[[#This Row],[TeamFavoriteID]],Table2[team_id],Table2[team_name],_xlfn.XLOOKUP(Table1[[#This Row],[TeamFavoriteID]],Table2[team_id_pfr],Table2[team_name],"Even"))</f>
        <v>Buffalo Bills</v>
      </c>
      <c r="M13731">
        <v>-2.5</v>
      </c>
      <c r="N13731">
        <f>IF(Table1[[#This Row],[TeamFavorite]]=Table1[[#This Row],[TeamHome]],Table1[[#This Row],[ScoreAway]]-Table1[[#This Row],[ScoreHome]],Table1[[#This Row],[ScoreHome]]-Table1[[#This Row],[ScoreAway]])</f>
        <v>-21</v>
      </c>
      <c r="O13731">
        <f>IF(Table1[[#This Row],[SpreadActual]]&lt;Table1[[#This Row],[SpreadFavorite]],1,0)</f>
        <v>1</v>
      </c>
      <c r="P13731">
        <v>49</v>
      </c>
      <c r="Q13731" t="s">
        <v>222</v>
      </c>
      <c r="R13731" t="b">
        <v>0</v>
      </c>
    </row>
    <row r="13732" spans="1:22" x14ac:dyDescent="0.2">
      <c r="A13732" s="1">
        <v>45277</v>
      </c>
      <c r="B13732">
        <v>2023</v>
      </c>
      <c r="C13732">
        <f>_xlfn.MAXIFS(Table1[ScheduleWeekWritten],Table1[ScheduleSeason],Table1[[#This Row],[ScheduleSeason]])</f>
        <v>18</v>
      </c>
      <c r="D13732">
        <v>15</v>
      </c>
      <c r="E13732" cm="1">
        <f t="array" ref="E13732">_xlfn.XLOOKUP(Table1[[#This Row],[ScheduleWeekWritten]],Table3[Game],100+Table3[Increase],Table1[[#This Row],[ScheduleWeekWritten]])</f>
        <v>15</v>
      </c>
      <c r="F13732" t="b">
        <v>0</v>
      </c>
      <c r="G13732" t="s">
        <v>152</v>
      </c>
      <c r="H13732">
        <v>9</v>
      </c>
      <c r="I13732">
        <v>7</v>
      </c>
      <c r="J13732" t="s">
        <v>38</v>
      </c>
      <c r="K13732" t="s">
        <v>109</v>
      </c>
      <c r="L13732" t="str">
        <f>_xlfn.XLOOKUP(Table1[[#This Row],[TeamFavoriteID]],Table2[team_id],Table2[team_name],_xlfn.XLOOKUP(Table1[[#This Row],[TeamFavoriteID]],Table2[team_id_pfr],Table2[team_name],"Even"))</f>
        <v>Atlanta Falcons</v>
      </c>
      <c r="M13732">
        <v>-2.5</v>
      </c>
      <c r="N13732">
        <f>IF(Table1[[#This Row],[TeamFavorite]]=Table1[[#This Row],[TeamHome]],Table1[[#This Row],[ScoreAway]]-Table1[[#This Row],[ScoreHome]],Table1[[#This Row],[ScoreHome]]-Table1[[#This Row],[ScoreAway]])</f>
        <v>2</v>
      </c>
      <c r="O13732">
        <f>IF(Table1[[#This Row],[SpreadActual]]&lt;Table1[[#This Row],[SpreadFavorite]],1,0)</f>
        <v>0</v>
      </c>
      <c r="P13732">
        <v>32</v>
      </c>
      <c r="Q13732" t="s">
        <v>160</v>
      </c>
      <c r="R13732" t="b">
        <v>0</v>
      </c>
      <c r="V13732" t="s">
        <v>2</v>
      </c>
    </row>
    <row r="13733" spans="1:22" x14ac:dyDescent="0.2">
      <c r="A13733" s="1">
        <v>45277</v>
      </c>
      <c r="B13733">
        <v>2023</v>
      </c>
      <c r="C13733">
        <f>_xlfn.MAXIFS(Table1[ScheduleWeekWritten],Table1[ScheduleSeason],Table1[[#This Row],[ScheduleSeason]])</f>
        <v>18</v>
      </c>
      <c r="D13733">
        <v>15</v>
      </c>
      <c r="E13733" cm="1">
        <f t="array" ref="E13733">_xlfn.XLOOKUP(Table1[[#This Row],[ScheduleWeekWritten]],Table3[Game],100+Table3[Increase],Table1[[#This Row],[ScheduleWeekWritten]])</f>
        <v>15</v>
      </c>
      <c r="F13733" t="b">
        <v>0</v>
      </c>
      <c r="G13733" t="s">
        <v>62</v>
      </c>
      <c r="H13733">
        <v>20</v>
      </c>
      <c r="I13733">
        <v>17</v>
      </c>
      <c r="J13733" t="s">
        <v>46</v>
      </c>
      <c r="K13733" t="s">
        <v>63</v>
      </c>
      <c r="L13733" t="str">
        <f>_xlfn.XLOOKUP(Table1[[#This Row],[TeamFavoriteID]],Table2[team_id],Table2[team_name],_xlfn.XLOOKUP(Table1[[#This Row],[TeamFavoriteID]],Table2[team_id_pfr],Table2[team_name],"Even"))</f>
        <v>Cleveland Browns</v>
      </c>
      <c r="M13733">
        <v>-3</v>
      </c>
      <c r="N13733">
        <f>IF(Table1[[#This Row],[TeamFavorite]]=Table1[[#This Row],[TeamHome]],Table1[[#This Row],[ScoreAway]]-Table1[[#This Row],[ScoreHome]],Table1[[#This Row],[ScoreHome]]-Table1[[#This Row],[ScoreAway]])</f>
        <v>-3</v>
      </c>
      <c r="O13733">
        <f>IF(Table1[[#This Row],[SpreadActual]]&lt;Table1[[#This Row],[SpreadFavorite]],1,0)</f>
        <v>0</v>
      </c>
      <c r="P13733">
        <v>37.5</v>
      </c>
      <c r="Q13733" t="s">
        <v>170</v>
      </c>
      <c r="R13733" t="b">
        <v>0</v>
      </c>
    </row>
    <row r="13734" spans="1:22" x14ac:dyDescent="0.2">
      <c r="A13734" s="1">
        <v>45277</v>
      </c>
      <c r="B13734">
        <v>2023</v>
      </c>
      <c r="C13734">
        <f>_xlfn.MAXIFS(Table1[ScheduleWeekWritten],Table1[ScheduleSeason],Table1[[#This Row],[ScheduleSeason]])</f>
        <v>18</v>
      </c>
      <c r="D13734">
        <v>15</v>
      </c>
      <c r="E13734" cm="1">
        <f t="array" ref="E13734">_xlfn.XLOOKUP(Table1[[#This Row],[ScheduleWeekWritten]],Table3[Game],100+Table3[Increase],Table1[[#This Row],[ScheduleWeekWritten]])</f>
        <v>15</v>
      </c>
      <c r="F13734" t="b">
        <v>0</v>
      </c>
      <c r="G13734" t="s">
        <v>33</v>
      </c>
      <c r="H13734">
        <v>20</v>
      </c>
      <c r="I13734">
        <v>34</v>
      </c>
      <c r="J13734" t="s">
        <v>127</v>
      </c>
      <c r="K13734" t="s">
        <v>35</v>
      </c>
      <c r="L13734" t="str">
        <f>_xlfn.XLOOKUP(Table1[[#This Row],[TeamFavoriteID]],Table2[team_id],Table2[team_name],_xlfn.XLOOKUP(Table1[[#This Row],[TeamFavoriteID]],Table2[team_id_pfr],Table2[team_name],"Even"))</f>
        <v>Green Bay Packers</v>
      </c>
      <c r="M13734">
        <v>-4</v>
      </c>
      <c r="N13734">
        <f>IF(Table1[[#This Row],[TeamFavorite]]=Table1[[#This Row],[TeamHome]],Table1[[#This Row],[ScoreAway]]-Table1[[#This Row],[ScoreHome]],Table1[[#This Row],[ScoreHome]]-Table1[[#This Row],[ScoreAway]])</f>
        <v>14</v>
      </c>
      <c r="O13734">
        <f>IF(Table1[[#This Row],[SpreadActual]]&lt;Table1[[#This Row],[SpreadFavorite]],1,0)</f>
        <v>0</v>
      </c>
      <c r="P13734">
        <v>41.5</v>
      </c>
      <c r="Q13734" t="s">
        <v>82</v>
      </c>
      <c r="R13734" t="b">
        <v>0</v>
      </c>
    </row>
    <row r="13735" spans="1:22" x14ac:dyDescent="0.2">
      <c r="A13735" s="1">
        <v>45277</v>
      </c>
      <c r="B13735">
        <v>2023</v>
      </c>
      <c r="C13735">
        <f>_xlfn.MAXIFS(Table1[ScheduleWeekWritten],Table1[ScheduleSeason],Table1[[#This Row],[ScheduleSeason]])</f>
        <v>18</v>
      </c>
      <c r="D13735">
        <v>15</v>
      </c>
      <c r="E13735" cm="1">
        <f t="array" ref="E13735">_xlfn.XLOOKUP(Table1[[#This Row],[ScheduleWeekWritten]],Table3[Game],100+Table3[Increase],Table1[[#This Row],[ScheduleWeekWritten]])</f>
        <v>15</v>
      </c>
      <c r="F13735" t="b">
        <v>0</v>
      </c>
      <c r="G13735" t="s">
        <v>154</v>
      </c>
      <c r="H13735">
        <v>7</v>
      </c>
      <c r="I13735">
        <v>23</v>
      </c>
      <c r="J13735" t="s">
        <v>158</v>
      </c>
      <c r="K13735" t="s">
        <v>161</v>
      </c>
      <c r="L13735" t="str">
        <f>_xlfn.XLOOKUP(Table1[[#This Row],[TeamFavoriteID]],Table2[team_id],Table2[team_name],_xlfn.XLOOKUP(Table1[[#This Row],[TeamFavoriteID]],Table2[team_id_pfr],Table2[team_name],"Even"))</f>
        <v>Jacksonville Jaguars</v>
      </c>
      <c r="M13735">
        <v>-4</v>
      </c>
      <c r="N13735">
        <f>IF(Table1[[#This Row],[TeamFavorite]]=Table1[[#This Row],[TeamHome]],Table1[[#This Row],[ScoreAway]]-Table1[[#This Row],[ScoreHome]],Table1[[#This Row],[ScoreHome]]-Table1[[#This Row],[ScoreAway]])</f>
        <v>16</v>
      </c>
      <c r="O13735">
        <f>IF(Table1[[#This Row],[SpreadActual]]&lt;Table1[[#This Row],[SpreadFavorite]],1,0)</f>
        <v>0</v>
      </c>
      <c r="P13735">
        <v>42.5</v>
      </c>
      <c r="Q13735" t="s">
        <v>214</v>
      </c>
      <c r="R13735" t="b">
        <v>0</v>
      </c>
    </row>
    <row r="13736" spans="1:22" x14ac:dyDescent="0.2">
      <c r="A13736" s="1">
        <v>45277</v>
      </c>
      <c r="B13736">
        <v>2023</v>
      </c>
      <c r="C13736">
        <f>_xlfn.MAXIFS(Table1[ScheduleWeekWritten],Table1[ScheduleSeason],Table1[[#This Row],[ScheduleSeason]])</f>
        <v>18</v>
      </c>
      <c r="D13736">
        <v>15</v>
      </c>
      <c r="E13736" cm="1">
        <f t="array" ref="E13736">_xlfn.XLOOKUP(Table1[[#This Row],[ScheduleWeekWritten]],Table3[Game],100+Table3[Increase],Table1[[#This Row],[ScheduleWeekWritten]])</f>
        <v>15</v>
      </c>
      <c r="F13736" t="b">
        <v>0</v>
      </c>
      <c r="G13736" t="s">
        <v>39</v>
      </c>
      <c r="H13736">
        <v>28</v>
      </c>
      <c r="I13736">
        <v>20</v>
      </c>
      <c r="J13736" t="s">
        <v>227</v>
      </c>
      <c r="K13736" t="s">
        <v>40</v>
      </c>
      <c r="L13736" t="str">
        <f>_xlfn.XLOOKUP(Table1[[#This Row],[TeamFavoriteID]],Table2[team_id],Table2[team_name],_xlfn.XLOOKUP(Table1[[#This Row],[TeamFavoriteID]],Table2[team_id_pfr],Table2[team_name],"Even"))</f>
        <v>Los Angeles Rams</v>
      </c>
      <c r="M13736">
        <v>-6.5</v>
      </c>
      <c r="N13736">
        <f>IF(Table1[[#This Row],[TeamFavorite]]=Table1[[#This Row],[TeamHome]],Table1[[#This Row],[ScoreAway]]-Table1[[#This Row],[ScoreHome]],Table1[[#This Row],[ScoreHome]]-Table1[[#This Row],[ScoreAway]])</f>
        <v>-8</v>
      </c>
      <c r="O13736">
        <f>IF(Table1[[#This Row],[SpreadActual]]&lt;Table1[[#This Row],[SpreadFavorite]],1,0)</f>
        <v>1</v>
      </c>
      <c r="P13736">
        <v>48.5</v>
      </c>
      <c r="Q13736" t="s">
        <v>218</v>
      </c>
      <c r="R13736" t="b">
        <v>0</v>
      </c>
      <c r="S13736">
        <v>72</v>
      </c>
      <c r="T13736">
        <v>0</v>
      </c>
      <c r="V13736" t="s">
        <v>103</v>
      </c>
    </row>
    <row r="13737" spans="1:22" x14ac:dyDescent="0.2">
      <c r="A13737" s="1">
        <v>45277</v>
      </c>
      <c r="B13737">
        <v>2023</v>
      </c>
      <c r="C13737">
        <f>_xlfn.MAXIFS(Table1[ScheduleWeekWritten],Table1[ScheduleSeason],Table1[[#This Row],[ScheduleSeason]])</f>
        <v>18</v>
      </c>
      <c r="D13737">
        <v>15</v>
      </c>
      <c r="E13737" cm="1">
        <f t="array" ref="E13737">_xlfn.XLOOKUP(Table1[[#This Row],[ScheduleWeekWritten]],Table3[Game],100+Table3[Increase],Table1[[#This Row],[ScheduleWeekWritten]])</f>
        <v>15</v>
      </c>
      <c r="F13737" t="b">
        <v>0</v>
      </c>
      <c r="G13737" t="s">
        <v>19</v>
      </c>
      <c r="H13737">
        <v>30</v>
      </c>
      <c r="I13737">
        <v>0</v>
      </c>
      <c r="J13737" t="s">
        <v>31</v>
      </c>
      <c r="K13737" t="s">
        <v>91</v>
      </c>
      <c r="L13737" t="str">
        <f>_xlfn.XLOOKUP(Table1[[#This Row],[TeamFavoriteID]],Table2[team_id],Table2[team_name],_xlfn.XLOOKUP(Table1[[#This Row],[TeamFavoriteID]],Table2[team_id_pfr],Table2[team_name],"Even"))</f>
        <v>Miami Dolphins</v>
      </c>
      <c r="M13737">
        <v>-7</v>
      </c>
      <c r="N13737">
        <f>IF(Table1[[#This Row],[TeamFavorite]]=Table1[[#This Row],[TeamHome]],Table1[[#This Row],[ScoreAway]]-Table1[[#This Row],[ScoreHome]],Table1[[#This Row],[ScoreHome]]-Table1[[#This Row],[ScoreAway]])</f>
        <v>-30</v>
      </c>
      <c r="O13737">
        <f>IF(Table1[[#This Row],[SpreadActual]]&lt;Table1[[#This Row],[SpreadFavorite]],1,0)</f>
        <v>1</v>
      </c>
      <c r="P13737">
        <v>35.5</v>
      </c>
      <c r="Q13737" t="s">
        <v>212</v>
      </c>
      <c r="R13737" t="b">
        <v>0</v>
      </c>
    </row>
    <row r="13738" spans="1:22" x14ac:dyDescent="0.2">
      <c r="A13738" s="1">
        <v>45277</v>
      </c>
      <c r="B13738">
        <v>2023</v>
      </c>
      <c r="C13738">
        <f>_xlfn.MAXIFS(Table1[ScheduleWeekWritten],Table1[ScheduleSeason],Table1[[#This Row],[ScheduleSeason]])</f>
        <v>18</v>
      </c>
      <c r="D13738">
        <v>15</v>
      </c>
      <c r="E13738" cm="1">
        <f t="array" ref="E13738">_xlfn.XLOOKUP(Table1[[#This Row],[ScheduleWeekWritten]],Table3[Game],100+Table3[Increase],Table1[[#This Row],[ScheduleWeekWritten]])</f>
        <v>15</v>
      </c>
      <c r="F13738" t="b">
        <v>0</v>
      </c>
      <c r="G13738" t="s">
        <v>115</v>
      </c>
      <c r="H13738">
        <v>17</v>
      </c>
      <c r="I13738">
        <v>27</v>
      </c>
      <c r="J13738" t="s">
        <v>42</v>
      </c>
      <c r="K13738" t="s">
        <v>75</v>
      </c>
      <c r="L13738" t="str">
        <f>_xlfn.XLOOKUP(Table1[[#This Row],[TeamFavoriteID]],Table2[team_id],Table2[team_name],_xlfn.XLOOKUP(Table1[[#This Row],[TeamFavoriteID]],Table2[team_id_pfr],Table2[team_name],"Even"))</f>
        <v>Kansas City Chiefs</v>
      </c>
      <c r="M13738">
        <v>-9.5</v>
      </c>
      <c r="N13738">
        <f>IF(Table1[[#This Row],[TeamFavorite]]=Table1[[#This Row],[TeamHome]],Table1[[#This Row],[ScoreAway]]-Table1[[#This Row],[ScoreHome]],Table1[[#This Row],[ScoreHome]]-Table1[[#This Row],[ScoreAway]])</f>
        <v>-10</v>
      </c>
      <c r="O13738">
        <f>IF(Table1[[#This Row],[SpreadActual]]&lt;Table1[[#This Row],[SpreadFavorite]],1,0)</f>
        <v>1</v>
      </c>
      <c r="P13738">
        <v>39.5</v>
      </c>
      <c r="Q13738" t="s">
        <v>179</v>
      </c>
      <c r="R13738" t="b">
        <v>0</v>
      </c>
    </row>
    <row r="13739" spans="1:22" x14ac:dyDescent="0.2">
      <c r="A13739" s="1">
        <v>45277</v>
      </c>
      <c r="B13739">
        <v>2023</v>
      </c>
      <c r="C13739">
        <f>_xlfn.MAXIFS(Table1[ScheduleWeekWritten],Table1[ScheduleSeason],Table1[[#This Row],[ScheduleSeason]])</f>
        <v>18</v>
      </c>
      <c r="D13739">
        <v>15</v>
      </c>
      <c r="E13739" cm="1">
        <f t="array" ref="E13739">_xlfn.XLOOKUP(Table1[[#This Row],[ScheduleWeekWritten]],Table3[Game],100+Table3[Increase],Table1[[#This Row],[ScheduleWeekWritten]])</f>
        <v>15</v>
      </c>
      <c r="F13739" t="b">
        <v>0</v>
      </c>
      <c r="G13739" t="s">
        <v>95</v>
      </c>
      <c r="H13739">
        <v>24</v>
      </c>
      <c r="I13739">
        <v>6</v>
      </c>
      <c r="J13739" t="s">
        <v>50</v>
      </c>
      <c r="K13739" t="s">
        <v>98</v>
      </c>
      <c r="L13739" t="str">
        <f>_xlfn.XLOOKUP(Table1[[#This Row],[TeamFavoriteID]],Table2[team_id],Table2[team_name],_xlfn.XLOOKUP(Table1[[#This Row],[TeamFavoriteID]],Table2[team_id_pfr],Table2[team_name],"Even"))</f>
        <v>New Orleans Saints</v>
      </c>
      <c r="M13739">
        <v>-6</v>
      </c>
      <c r="N13739">
        <f>IF(Table1[[#This Row],[TeamFavorite]]=Table1[[#This Row],[TeamHome]],Table1[[#This Row],[ScoreAway]]-Table1[[#This Row],[ScoreHome]],Table1[[#This Row],[ScoreHome]]-Table1[[#This Row],[ScoreAway]])</f>
        <v>-18</v>
      </c>
      <c r="O13739">
        <f>IF(Table1[[#This Row],[SpreadActual]]&lt;Table1[[#This Row],[SpreadFavorite]],1,0)</f>
        <v>1</v>
      </c>
      <c r="P13739">
        <v>39.5</v>
      </c>
      <c r="Q13739" t="s">
        <v>225</v>
      </c>
      <c r="R13739" t="b">
        <v>0</v>
      </c>
      <c r="S13739">
        <v>72</v>
      </c>
      <c r="T13739">
        <v>0</v>
      </c>
      <c r="V13739" t="s">
        <v>103</v>
      </c>
    </row>
    <row r="13740" spans="1:22" x14ac:dyDescent="0.2">
      <c r="A13740" s="1">
        <v>45277</v>
      </c>
      <c r="B13740">
        <v>2023</v>
      </c>
      <c r="C13740">
        <f>_xlfn.MAXIFS(Table1[ScheduleWeekWritten],Table1[ScheduleSeason],Table1[[#This Row],[ScheduleSeason]])</f>
        <v>18</v>
      </c>
      <c r="D13740">
        <v>15</v>
      </c>
      <c r="E13740" cm="1">
        <f t="array" ref="E13740">_xlfn.XLOOKUP(Table1[[#This Row],[ScheduleWeekWritten]],Table3[Game],100+Table3[Increase],Table1[[#This Row],[ScheduleWeekWritten]])</f>
        <v>15</v>
      </c>
      <c r="F13740" t="b">
        <v>0</v>
      </c>
      <c r="G13740" t="s">
        <v>171</v>
      </c>
      <c r="H13740">
        <v>16</v>
      </c>
      <c r="I13740">
        <v>19</v>
      </c>
      <c r="J13740" t="s">
        <v>177</v>
      </c>
      <c r="K13740" t="s">
        <v>25</v>
      </c>
      <c r="L13740" t="str">
        <f>_xlfn.XLOOKUP(Table1[[#This Row],[TeamFavoriteID]],Table2[team_id],Table2[team_name],_xlfn.XLOOKUP(Table1[[#This Row],[TeamFavoriteID]],Table2[team_id_pfr],Table2[team_name],"Even"))</f>
        <v>Houston Oilers</v>
      </c>
      <c r="M13740">
        <v>-3</v>
      </c>
      <c r="N13740">
        <f>IF(Table1[[#This Row],[TeamFavorite]]=Table1[[#This Row],[TeamHome]],Table1[[#This Row],[ScoreAway]]-Table1[[#This Row],[ScoreHome]],Table1[[#This Row],[ScoreHome]]-Table1[[#This Row],[ScoreAway]])</f>
        <v>-3</v>
      </c>
      <c r="O13740">
        <f>IF(Table1[[#This Row],[SpreadActual]]&lt;Table1[[#This Row],[SpreadFavorite]],1,0)</f>
        <v>0</v>
      </c>
      <c r="P13740">
        <v>38</v>
      </c>
      <c r="Q13740" t="s">
        <v>172</v>
      </c>
      <c r="R13740" t="b">
        <v>0</v>
      </c>
    </row>
    <row r="13741" spans="1:22" x14ac:dyDescent="0.2">
      <c r="A13741" s="1">
        <v>45278</v>
      </c>
      <c r="B13741">
        <v>2023</v>
      </c>
      <c r="C13741">
        <f>_xlfn.MAXIFS(Table1[ScheduleWeekWritten],Table1[ScheduleSeason],Table1[[#This Row],[ScheduleSeason]])</f>
        <v>18</v>
      </c>
      <c r="D13741">
        <v>15</v>
      </c>
      <c r="E13741" cm="1">
        <f t="array" ref="E13741">_xlfn.XLOOKUP(Table1[[#This Row],[ScheduleWeekWritten]],Table3[Game],100+Table3[Increase],Table1[[#This Row],[ScheduleWeekWritten]])</f>
        <v>15</v>
      </c>
      <c r="F13741" t="b">
        <v>0</v>
      </c>
      <c r="G13741" t="s">
        <v>128</v>
      </c>
      <c r="H13741">
        <v>20</v>
      </c>
      <c r="I13741">
        <v>17</v>
      </c>
      <c r="J13741" t="s">
        <v>58</v>
      </c>
      <c r="K13741" t="s">
        <v>77</v>
      </c>
      <c r="L13741" t="str">
        <f>_xlfn.XLOOKUP(Table1[[#This Row],[TeamFavoriteID]],Table2[team_id],Table2[team_name],_xlfn.XLOOKUP(Table1[[#This Row],[TeamFavoriteID]],Table2[team_id_pfr],Table2[team_name],"Even"))</f>
        <v>Philadelphia Eagles</v>
      </c>
      <c r="M13741">
        <v>-4</v>
      </c>
      <c r="N13741">
        <f>IF(Table1[[#This Row],[TeamFavorite]]=Table1[[#This Row],[TeamHome]],Table1[[#This Row],[ScoreAway]]-Table1[[#This Row],[ScoreHome]],Table1[[#This Row],[ScoreHome]]-Table1[[#This Row],[ScoreAway]])</f>
        <v>3</v>
      </c>
      <c r="O13741">
        <f>IF(Table1[[#This Row],[SpreadActual]]&lt;Table1[[#This Row],[SpreadFavorite]],1,0)</f>
        <v>0</v>
      </c>
      <c r="P13741">
        <v>46.5</v>
      </c>
      <c r="Q13741" t="s">
        <v>223</v>
      </c>
      <c r="R13741" t="b">
        <v>0</v>
      </c>
    </row>
    <row r="13742" spans="1:22" x14ac:dyDescent="0.2">
      <c r="A13742" s="1">
        <v>45281</v>
      </c>
      <c r="B13742">
        <v>2023</v>
      </c>
      <c r="C13742">
        <f>_xlfn.MAXIFS(Table1[ScheduleWeekWritten],Table1[ScheduleSeason],Table1[[#This Row],[ScheduleSeason]])</f>
        <v>18</v>
      </c>
      <c r="D13742">
        <v>16</v>
      </c>
      <c r="E13742" cm="1">
        <f t="array" ref="E13742">_xlfn.XLOOKUP(Table1[[#This Row],[ScheduleWeekWritten]],Table3[Game],100+Table3[Increase],Table1[[#This Row],[ScheduleWeekWritten]])</f>
        <v>16</v>
      </c>
      <c r="F13742" t="b">
        <v>0</v>
      </c>
      <c r="G13742" t="s">
        <v>39</v>
      </c>
      <c r="H13742">
        <v>30</v>
      </c>
      <c r="I13742">
        <v>22</v>
      </c>
      <c r="J13742" t="s">
        <v>95</v>
      </c>
      <c r="K13742" t="s">
        <v>40</v>
      </c>
      <c r="L13742" t="str">
        <f>_xlfn.XLOOKUP(Table1[[#This Row],[TeamFavoriteID]],Table2[team_id],Table2[team_name],_xlfn.XLOOKUP(Table1[[#This Row],[TeamFavoriteID]],Table2[team_id_pfr],Table2[team_name],"Even"))</f>
        <v>Los Angeles Rams</v>
      </c>
      <c r="M13742">
        <v>-4</v>
      </c>
      <c r="N13742">
        <f>IF(Table1[[#This Row],[TeamFavorite]]=Table1[[#This Row],[TeamHome]],Table1[[#This Row],[ScoreAway]]-Table1[[#This Row],[ScoreHome]],Table1[[#This Row],[ScoreHome]]-Table1[[#This Row],[ScoreAway]])</f>
        <v>-8</v>
      </c>
      <c r="O13742">
        <f>IF(Table1[[#This Row],[SpreadActual]]&lt;Table1[[#This Row],[SpreadFavorite]],1,0)</f>
        <v>1</v>
      </c>
      <c r="P13742">
        <v>45</v>
      </c>
      <c r="Q13742" t="s">
        <v>218</v>
      </c>
      <c r="R13742" t="b">
        <v>0</v>
      </c>
      <c r="S13742">
        <v>72</v>
      </c>
      <c r="T13742">
        <v>0</v>
      </c>
      <c r="V13742" t="s">
        <v>103</v>
      </c>
    </row>
    <row r="13743" spans="1:22" x14ac:dyDescent="0.2">
      <c r="A13743" s="1">
        <v>45283</v>
      </c>
      <c r="B13743">
        <v>2023</v>
      </c>
      <c r="C13743">
        <f>_xlfn.MAXIFS(Table1[ScheduleWeekWritten],Table1[ScheduleSeason],Table1[[#This Row],[ScheduleSeason]])</f>
        <v>18</v>
      </c>
      <c r="D13743">
        <v>16</v>
      </c>
      <c r="E13743" cm="1">
        <f t="array" ref="E13743">_xlfn.XLOOKUP(Table1[[#This Row],[ScheduleWeekWritten]],Table3[Game],100+Table3[Increase],Table1[[#This Row],[ScheduleWeekWritten]])</f>
        <v>16</v>
      </c>
      <c r="F13743" t="b">
        <v>0</v>
      </c>
      <c r="G13743" t="s">
        <v>210</v>
      </c>
      <c r="H13743">
        <v>22</v>
      </c>
      <c r="I13743">
        <v>24</v>
      </c>
      <c r="J13743" t="s">
        <v>28</v>
      </c>
      <c r="K13743" t="s">
        <v>43</v>
      </c>
      <c r="L13743" t="str">
        <f>_xlfn.XLOOKUP(Table1[[#This Row],[TeamFavoriteID]],Table2[team_id],Table2[team_name],_xlfn.XLOOKUP(Table1[[#This Row],[TeamFavoriteID]],Table2[team_id_pfr],Table2[team_name],"Even"))</f>
        <v>Buffalo Bills</v>
      </c>
      <c r="M13743">
        <v>-12.5</v>
      </c>
      <c r="N13743">
        <f>IF(Table1[[#This Row],[TeamFavorite]]=Table1[[#This Row],[TeamHome]],Table1[[#This Row],[ScoreAway]]-Table1[[#This Row],[ScoreHome]],Table1[[#This Row],[ScoreHome]]-Table1[[#This Row],[ScoreAway]])</f>
        <v>-2</v>
      </c>
      <c r="O13743">
        <f>IF(Table1[[#This Row],[SpreadActual]]&lt;Table1[[#This Row],[SpreadFavorite]],1,0)</f>
        <v>0</v>
      </c>
      <c r="P13743">
        <v>44.5</v>
      </c>
      <c r="Q13743" t="s">
        <v>218</v>
      </c>
      <c r="R13743" t="b">
        <v>0</v>
      </c>
      <c r="S13743">
        <v>72</v>
      </c>
      <c r="T13743">
        <v>0</v>
      </c>
      <c r="V13743" t="s">
        <v>103</v>
      </c>
    </row>
    <row r="13744" spans="1:22" x14ac:dyDescent="0.2">
      <c r="A13744" s="1">
        <v>45283</v>
      </c>
      <c r="B13744">
        <v>2023</v>
      </c>
      <c r="C13744">
        <f>_xlfn.MAXIFS(Table1[ScheduleWeekWritten],Table1[ScheduleSeason],Table1[[#This Row],[ScheduleSeason]])</f>
        <v>18</v>
      </c>
      <c r="D13744">
        <v>16</v>
      </c>
      <c r="E13744" cm="1">
        <f t="array" ref="E13744">_xlfn.XLOOKUP(Table1[[#This Row],[ScheduleWeekWritten]],Table3[Game],100+Table3[Increase],Table1[[#This Row],[ScheduleWeekWritten]])</f>
        <v>16</v>
      </c>
      <c r="F13744" t="b">
        <v>0</v>
      </c>
      <c r="G13744" t="s">
        <v>49</v>
      </c>
      <c r="H13744">
        <v>34</v>
      </c>
      <c r="I13744">
        <v>11</v>
      </c>
      <c r="J13744" t="s">
        <v>101</v>
      </c>
      <c r="K13744" t="s">
        <v>104</v>
      </c>
      <c r="L13744" t="str">
        <f>_xlfn.XLOOKUP(Table1[[#This Row],[TeamFavoriteID]],Table2[team_id],Table2[team_name],_xlfn.XLOOKUP(Table1[[#This Row],[TeamFavoriteID]],Table2[team_id_pfr],Table2[team_name],"Even"))</f>
        <v>Cincinnati Bengals</v>
      </c>
      <c r="M13744">
        <v>-3</v>
      </c>
      <c r="N13744">
        <f>IF(Table1[[#This Row],[TeamFavorite]]=Table1[[#This Row],[TeamHome]],Table1[[#This Row],[ScoreAway]]-Table1[[#This Row],[ScoreHome]],Table1[[#This Row],[ScoreHome]]-Table1[[#This Row],[ScoreAway]])</f>
        <v>23</v>
      </c>
      <c r="O13744">
        <f>IF(Table1[[#This Row],[SpreadActual]]&lt;Table1[[#This Row],[SpreadFavorite]],1,0)</f>
        <v>0</v>
      </c>
      <c r="P13744">
        <v>39</v>
      </c>
      <c r="Q13744" t="s">
        <v>229</v>
      </c>
      <c r="R13744" t="b">
        <v>0</v>
      </c>
    </row>
    <row r="13745" spans="1:22" x14ac:dyDescent="0.2">
      <c r="A13745" s="1">
        <v>45284</v>
      </c>
      <c r="B13745">
        <v>2023</v>
      </c>
      <c r="C13745">
        <f>_xlfn.MAXIFS(Table1[ScheduleWeekWritten],Table1[ScheduleSeason],Table1[[#This Row],[ScheduleSeason]])</f>
        <v>18</v>
      </c>
      <c r="D13745">
        <v>16</v>
      </c>
      <c r="E13745" cm="1">
        <f t="array" ref="E13745">_xlfn.XLOOKUP(Table1[[#This Row],[ScheduleWeekWritten]],Table3[Game],100+Table3[Increase],Table1[[#This Row],[ScheduleWeekWritten]])</f>
        <v>16</v>
      </c>
      <c r="F13745" t="b">
        <v>0</v>
      </c>
      <c r="G13745" t="s">
        <v>38</v>
      </c>
      <c r="H13745">
        <v>29</v>
      </c>
      <c r="I13745">
        <v>10</v>
      </c>
      <c r="J13745" t="s">
        <v>140</v>
      </c>
      <c r="K13745" t="s">
        <v>109</v>
      </c>
      <c r="L13745" t="str">
        <f>_xlfn.XLOOKUP(Table1[[#This Row],[TeamFavoriteID]],Table2[team_id],Table2[team_name],_xlfn.XLOOKUP(Table1[[#This Row],[TeamFavoriteID]],Table2[team_id_pfr],Table2[team_name],"Even"))</f>
        <v>Atlanta Falcons</v>
      </c>
      <c r="M13745">
        <v>-2.5</v>
      </c>
      <c r="N13745">
        <f>IF(Table1[[#This Row],[TeamFavorite]]=Table1[[#This Row],[TeamHome]],Table1[[#This Row],[ScoreAway]]-Table1[[#This Row],[ScoreHome]],Table1[[#This Row],[ScoreHome]]-Table1[[#This Row],[ScoreAway]])</f>
        <v>-19</v>
      </c>
      <c r="O13745">
        <f>IF(Table1[[#This Row],[SpreadActual]]&lt;Table1[[#This Row],[SpreadFavorite]],1,0)</f>
        <v>1</v>
      </c>
      <c r="P13745">
        <v>44.5</v>
      </c>
      <c r="Q13745" t="s">
        <v>213</v>
      </c>
      <c r="R13745" t="b">
        <v>0</v>
      </c>
      <c r="S13745">
        <v>72</v>
      </c>
      <c r="T13745">
        <v>0</v>
      </c>
      <c r="V13745" t="s">
        <v>103</v>
      </c>
    </row>
    <row r="13746" spans="1:22" x14ac:dyDescent="0.2">
      <c r="A13746" s="1">
        <v>45284</v>
      </c>
      <c r="B13746">
        <v>2023</v>
      </c>
      <c r="C13746">
        <f>_xlfn.MAXIFS(Table1[ScheduleWeekWritten],Table1[ScheduleSeason],Table1[[#This Row],[ScheduleSeason]])</f>
        <v>18</v>
      </c>
      <c r="D13746">
        <v>16</v>
      </c>
      <c r="E13746" cm="1">
        <f t="array" ref="E13746">_xlfn.XLOOKUP(Table1[[#This Row],[ScheduleWeekWritten]],Table3[Game],100+Table3[Increase],Table1[[#This Row],[ScheduleWeekWritten]])</f>
        <v>16</v>
      </c>
      <c r="F13746" t="b">
        <v>0</v>
      </c>
      <c r="G13746" t="s">
        <v>152</v>
      </c>
      <c r="H13746">
        <v>30</v>
      </c>
      <c r="I13746">
        <v>33</v>
      </c>
      <c r="J13746" t="s">
        <v>33</v>
      </c>
      <c r="K13746" t="s">
        <v>35</v>
      </c>
      <c r="L13746" t="str">
        <f>_xlfn.XLOOKUP(Table1[[#This Row],[TeamFavoriteID]],Table2[team_id],Table2[team_name],_xlfn.XLOOKUP(Table1[[#This Row],[TeamFavoriteID]],Table2[team_id_pfr],Table2[team_name],"Even"))</f>
        <v>Green Bay Packers</v>
      </c>
      <c r="M13746">
        <v>-3.5</v>
      </c>
      <c r="N13746">
        <f>IF(Table1[[#This Row],[TeamFavorite]]=Table1[[#This Row],[TeamHome]],Table1[[#This Row],[ScoreAway]]-Table1[[#This Row],[ScoreHome]],Table1[[#This Row],[ScoreHome]]-Table1[[#This Row],[ScoreAway]])</f>
        <v>-3</v>
      </c>
      <c r="O13746">
        <f>IF(Table1[[#This Row],[SpreadActual]]&lt;Table1[[#This Row],[SpreadFavorite]],1,0)</f>
        <v>0</v>
      </c>
      <c r="P13746">
        <v>38.5</v>
      </c>
      <c r="Q13746" t="s">
        <v>160</v>
      </c>
      <c r="R13746" t="b">
        <v>0</v>
      </c>
    </row>
    <row r="13747" spans="1:22" x14ac:dyDescent="0.2">
      <c r="A13747" s="1">
        <v>45284</v>
      </c>
      <c r="B13747">
        <v>2023</v>
      </c>
      <c r="C13747">
        <f>_xlfn.MAXIFS(Table1[ScheduleWeekWritten],Table1[ScheduleSeason],Table1[[#This Row],[ScheduleSeason]])</f>
        <v>18</v>
      </c>
      <c r="D13747">
        <v>16</v>
      </c>
      <c r="E13747" cm="1">
        <f t="array" ref="E13747">_xlfn.XLOOKUP(Table1[[#This Row],[ScheduleWeekWritten]],Table3[Game],100+Table3[Increase],Table1[[#This Row],[ScheduleWeekWritten]])</f>
        <v>16</v>
      </c>
      <c r="F13747" t="b">
        <v>0</v>
      </c>
      <c r="G13747" t="s">
        <v>46</v>
      </c>
      <c r="H13747">
        <v>27</v>
      </c>
      <c r="I13747">
        <v>16</v>
      </c>
      <c r="J13747" t="s">
        <v>149</v>
      </c>
      <c r="K13747" t="s">
        <v>47</v>
      </c>
      <c r="L13747" t="str">
        <f>_xlfn.XLOOKUP(Table1[[#This Row],[TeamFavoriteID]],Table2[team_id],Table2[team_name],_xlfn.XLOOKUP(Table1[[#This Row],[TeamFavoriteID]],Table2[team_id_pfr],Table2[team_name],"Even"))</f>
        <v>Chicago Bears</v>
      </c>
      <c r="M13747">
        <v>-4.5</v>
      </c>
      <c r="N13747">
        <f>IF(Table1[[#This Row],[TeamFavorite]]=Table1[[#This Row],[TeamHome]],Table1[[#This Row],[ScoreAway]]-Table1[[#This Row],[ScoreHome]],Table1[[#This Row],[ScoreHome]]-Table1[[#This Row],[ScoreAway]])</f>
        <v>-11</v>
      </c>
      <c r="O13747">
        <f>IF(Table1[[#This Row],[SpreadActual]]&lt;Table1[[#This Row],[SpreadFavorite]],1,0)</f>
        <v>1</v>
      </c>
      <c r="P13747">
        <v>42</v>
      </c>
      <c r="Q13747" t="s">
        <v>114</v>
      </c>
      <c r="R13747" t="b">
        <v>0</v>
      </c>
    </row>
    <row r="13748" spans="1:22" x14ac:dyDescent="0.2">
      <c r="A13748" s="1">
        <v>45284</v>
      </c>
      <c r="B13748">
        <v>2023</v>
      </c>
      <c r="C13748">
        <f>_xlfn.MAXIFS(Table1[ScheduleWeekWritten],Table1[ScheduleSeason],Table1[[#This Row],[ScheduleSeason]])</f>
        <v>18</v>
      </c>
      <c r="D13748">
        <v>16</v>
      </c>
      <c r="E13748" cm="1">
        <f t="array" ref="E13748">_xlfn.XLOOKUP(Table1[[#This Row],[ScheduleWeekWritten]],Table3[Game],100+Table3[Increase],Table1[[#This Row],[ScheduleWeekWritten]])</f>
        <v>16</v>
      </c>
      <c r="F13748" t="b">
        <v>0</v>
      </c>
      <c r="G13748" t="s">
        <v>24</v>
      </c>
      <c r="H13748">
        <v>23</v>
      </c>
      <c r="I13748">
        <v>26</v>
      </c>
      <c r="J13748" t="s">
        <v>115</v>
      </c>
      <c r="K13748" t="s">
        <v>88</v>
      </c>
      <c r="L13748" t="str">
        <f>_xlfn.XLOOKUP(Table1[[#This Row],[TeamFavoriteID]],Table2[team_id],Table2[team_name],_xlfn.XLOOKUP(Table1[[#This Row],[TeamFavoriteID]],Table2[team_id_pfr],Table2[team_name],"Even"))</f>
        <v>Denver Broncos</v>
      </c>
      <c r="M13748">
        <v>-7</v>
      </c>
      <c r="N13748">
        <f>IF(Table1[[#This Row],[TeamFavorite]]=Table1[[#This Row],[TeamHome]],Table1[[#This Row],[ScoreAway]]-Table1[[#This Row],[ScoreHome]],Table1[[#This Row],[ScoreHome]]-Table1[[#This Row],[ScoreAway]])</f>
        <v>3</v>
      </c>
      <c r="O13748">
        <f>IF(Table1[[#This Row],[SpreadActual]]&lt;Table1[[#This Row],[SpreadFavorite]],1,0)</f>
        <v>0</v>
      </c>
      <c r="P13748">
        <v>37.5</v>
      </c>
      <c r="Q13748" t="s">
        <v>224</v>
      </c>
      <c r="R13748" t="b">
        <v>0</v>
      </c>
    </row>
    <row r="13749" spans="1:22" x14ac:dyDescent="0.2">
      <c r="A13749" s="1">
        <v>45284</v>
      </c>
      <c r="B13749">
        <v>2023</v>
      </c>
      <c r="C13749">
        <f>_xlfn.MAXIFS(Table1[ScheduleWeekWritten],Table1[ScheduleSeason],Table1[[#This Row],[ScheduleSeason]])</f>
        <v>18</v>
      </c>
      <c r="D13749">
        <v>16</v>
      </c>
      <c r="E13749" cm="1">
        <f t="array" ref="E13749">_xlfn.XLOOKUP(Table1[[#This Row],[ScheduleWeekWritten]],Table3[Game],100+Table3[Increase],Table1[[#This Row],[ScheduleWeekWritten]])</f>
        <v>16</v>
      </c>
      <c r="F13749" t="b">
        <v>0</v>
      </c>
      <c r="G13749" t="s">
        <v>177</v>
      </c>
      <c r="H13749">
        <v>22</v>
      </c>
      <c r="I13749">
        <v>36</v>
      </c>
      <c r="J13749" t="s">
        <v>62</v>
      </c>
      <c r="K13749" t="s">
        <v>63</v>
      </c>
      <c r="L13749" t="str">
        <f>_xlfn.XLOOKUP(Table1[[#This Row],[TeamFavoriteID]],Table2[team_id],Table2[team_name],_xlfn.XLOOKUP(Table1[[#This Row],[TeamFavoriteID]],Table2[team_id_pfr],Table2[team_name],"Even"))</f>
        <v>Cleveland Browns</v>
      </c>
      <c r="M13749">
        <v>-3</v>
      </c>
      <c r="N13749">
        <f>IF(Table1[[#This Row],[TeamFavorite]]=Table1[[#This Row],[TeamHome]],Table1[[#This Row],[ScoreAway]]-Table1[[#This Row],[ScoreHome]],Table1[[#This Row],[ScoreHome]]-Table1[[#This Row],[ScoreAway]])</f>
        <v>-14</v>
      </c>
      <c r="O13749">
        <f>IF(Table1[[#This Row],[SpreadActual]]&lt;Table1[[#This Row],[SpreadFavorite]],1,0)</f>
        <v>1</v>
      </c>
      <c r="P13749">
        <v>40</v>
      </c>
      <c r="Q13749" t="s">
        <v>207</v>
      </c>
      <c r="R13749" t="b">
        <v>0</v>
      </c>
      <c r="S13749">
        <v>72</v>
      </c>
      <c r="T13749">
        <v>0</v>
      </c>
      <c r="V13749" t="s">
        <v>103</v>
      </c>
    </row>
    <row r="13750" spans="1:22" x14ac:dyDescent="0.2">
      <c r="A13750" s="1">
        <v>45284</v>
      </c>
      <c r="B13750">
        <v>2023</v>
      </c>
      <c r="C13750">
        <f>_xlfn.MAXIFS(Table1[ScheduleWeekWritten],Table1[ScheduleSeason],Table1[[#This Row],[ScheduleSeason]])</f>
        <v>18</v>
      </c>
      <c r="D13750">
        <v>16</v>
      </c>
      <c r="E13750" cm="1">
        <f t="array" ref="E13750">_xlfn.XLOOKUP(Table1[[#This Row],[ScheduleWeekWritten]],Table3[Game],100+Table3[Increase],Table1[[#This Row],[ScheduleWeekWritten]])</f>
        <v>16</v>
      </c>
      <c r="F13750" t="b">
        <v>0</v>
      </c>
      <c r="G13750" t="s">
        <v>19</v>
      </c>
      <c r="H13750">
        <v>22</v>
      </c>
      <c r="I13750">
        <v>20</v>
      </c>
      <c r="J13750" t="s">
        <v>67</v>
      </c>
      <c r="K13750" t="s">
        <v>91</v>
      </c>
      <c r="L13750" t="str">
        <f>_xlfn.XLOOKUP(Table1[[#This Row],[TeamFavoriteID]],Table2[team_id],Table2[team_name],_xlfn.XLOOKUP(Table1[[#This Row],[TeamFavoriteID]],Table2[team_id_pfr],Table2[team_name],"Even"))</f>
        <v>Miami Dolphins</v>
      </c>
      <c r="M13750">
        <v>-1.5</v>
      </c>
      <c r="N13750">
        <f>IF(Table1[[#This Row],[TeamFavorite]]=Table1[[#This Row],[TeamHome]],Table1[[#This Row],[ScoreAway]]-Table1[[#This Row],[ScoreHome]],Table1[[#This Row],[ScoreHome]]-Table1[[#This Row],[ScoreAway]])</f>
        <v>-2</v>
      </c>
      <c r="O13750">
        <f>IF(Table1[[#This Row],[SpreadActual]]&lt;Table1[[#This Row],[SpreadFavorite]],1,0)</f>
        <v>1</v>
      </c>
      <c r="P13750">
        <v>48.5</v>
      </c>
      <c r="Q13750" t="s">
        <v>212</v>
      </c>
      <c r="R13750" t="b">
        <v>0</v>
      </c>
    </row>
    <row r="13751" spans="1:22" x14ac:dyDescent="0.2">
      <c r="A13751" s="1">
        <v>45284</v>
      </c>
      <c r="B13751">
        <v>2023</v>
      </c>
      <c r="C13751">
        <f>_xlfn.MAXIFS(Table1[ScheduleWeekWritten],Table1[ScheduleSeason],Table1[[#This Row],[ScheduleSeason]])</f>
        <v>18</v>
      </c>
      <c r="D13751">
        <v>16</v>
      </c>
      <c r="E13751" cm="1">
        <f t="array" ref="E13751">_xlfn.XLOOKUP(Table1[[#This Row],[ScheduleWeekWritten]],Table3[Game],100+Table3[Increase],Table1[[#This Row],[ScheduleWeekWritten]])</f>
        <v>16</v>
      </c>
      <c r="F13751" t="b">
        <v>0</v>
      </c>
      <c r="G13751" t="s">
        <v>54</v>
      </c>
      <c r="H13751">
        <v>24</v>
      </c>
      <c r="I13751">
        <v>30</v>
      </c>
      <c r="J13751" t="s">
        <v>45</v>
      </c>
      <c r="K13751" t="s">
        <v>79</v>
      </c>
      <c r="L13751" t="str">
        <f>_xlfn.XLOOKUP(Table1[[#This Row],[TeamFavoriteID]],Table2[team_id],Table2[team_name],_xlfn.XLOOKUP(Table1[[#This Row],[TeamFavoriteID]],Table2[team_id_pfr],Table2[team_name],"Even"))</f>
        <v>Detroit Lions</v>
      </c>
      <c r="M13751">
        <v>-2.5</v>
      </c>
      <c r="N13751">
        <f>IF(Table1[[#This Row],[TeamFavorite]]=Table1[[#This Row],[TeamHome]],Table1[[#This Row],[ScoreAway]]-Table1[[#This Row],[ScoreHome]],Table1[[#This Row],[ScoreHome]]-Table1[[#This Row],[ScoreAway]])</f>
        <v>-6</v>
      </c>
      <c r="O13751">
        <f>IF(Table1[[#This Row],[SpreadActual]]&lt;Table1[[#This Row],[SpreadFavorite]],1,0)</f>
        <v>1</v>
      </c>
      <c r="P13751">
        <v>47.5</v>
      </c>
      <c r="Q13751" t="s">
        <v>205</v>
      </c>
      <c r="R13751" t="b">
        <v>0</v>
      </c>
      <c r="S13751">
        <v>72</v>
      </c>
      <c r="T13751">
        <v>0</v>
      </c>
      <c r="V13751" t="s">
        <v>103</v>
      </c>
    </row>
    <row r="13752" spans="1:22" x14ac:dyDescent="0.2">
      <c r="A13752" s="1">
        <v>45284</v>
      </c>
      <c r="B13752">
        <v>2023</v>
      </c>
      <c r="C13752">
        <f>_xlfn.MAXIFS(Table1[ScheduleWeekWritten],Table1[ScheduleSeason],Table1[[#This Row],[ScheduleSeason]])</f>
        <v>18</v>
      </c>
      <c r="D13752">
        <v>16</v>
      </c>
      <c r="E13752" cm="1">
        <f t="array" ref="E13752">_xlfn.XLOOKUP(Table1[[#This Row],[ScheduleWeekWritten]],Table3[Game],100+Table3[Increase],Table1[[#This Row],[ScheduleWeekWritten]])</f>
        <v>16</v>
      </c>
      <c r="F13752" t="b">
        <v>0</v>
      </c>
      <c r="G13752" t="s">
        <v>31</v>
      </c>
      <c r="H13752">
        <v>30</v>
      </c>
      <c r="I13752">
        <v>28</v>
      </c>
      <c r="J13752" t="s">
        <v>227</v>
      </c>
      <c r="K13752" t="s">
        <v>32</v>
      </c>
      <c r="L13752" t="str">
        <f>_xlfn.XLOOKUP(Table1[[#This Row],[TeamFavoriteID]],Table2[team_id],Table2[team_name],_xlfn.XLOOKUP(Table1[[#This Row],[TeamFavoriteID]],Table2[team_id_pfr],Table2[team_name],"Even"))</f>
        <v>New York Jets</v>
      </c>
      <c r="M13752">
        <v>-3</v>
      </c>
      <c r="N13752">
        <f>IF(Table1[[#This Row],[TeamFavorite]]=Table1[[#This Row],[TeamHome]],Table1[[#This Row],[ScoreAway]]-Table1[[#This Row],[ScoreHome]],Table1[[#This Row],[ScoreHome]]-Table1[[#This Row],[ScoreAway]])</f>
        <v>-2</v>
      </c>
      <c r="O13752">
        <f>IF(Table1[[#This Row],[SpreadActual]]&lt;Table1[[#This Row],[SpreadFavorite]],1,0)</f>
        <v>0</v>
      </c>
      <c r="P13752">
        <v>37</v>
      </c>
      <c r="Q13752" t="s">
        <v>197</v>
      </c>
      <c r="R13752" t="b">
        <v>0</v>
      </c>
    </row>
    <row r="13753" spans="1:22" x14ac:dyDescent="0.2">
      <c r="A13753" s="1">
        <v>45284</v>
      </c>
      <c r="B13753">
        <v>2023</v>
      </c>
      <c r="C13753">
        <f>_xlfn.MAXIFS(Table1[ScheduleWeekWritten],Table1[ScheduleSeason],Table1[[#This Row],[ScheduleSeason]])</f>
        <v>18</v>
      </c>
      <c r="D13753">
        <v>16</v>
      </c>
      <c r="E13753" cm="1">
        <f t="array" ref="E13753">_xlfn.XLOOKUP(Table1[[#This Row],[ScheduleWeekWritten]],Table3[Game],100+Table3[Increase],Table1[[#This Row],[ScheduleWeekWritten]])</f>
        <v>16</v>
      </c>
      <c r="F13753" t="b">
        <v>0</v>
      </c>
      <c r="G13753" t="s">
        <v>127</v>
      </c>
      <c r="H13753">
        <v>30</v>
      </c>
      <c r="I13753">
        <v>12</v>
      </c>
      <c r="J13753" t="s">
        <v>154</v>
      </c>
      <c r="K13753" t="s">
        <v>161</v>
      </c>
      <c r="L13753" t="str">
        <f>_xlfn.XLOOKUP(Table1[[#This Row],[TeamFavoriteID]],Table2[team_id],Table2[team_name],_xlfn.XLOOKUP(Table1[[#This Row],[TeamFavoriteID]],Table2[team_id_pfr],Table2[team_name],"Even"))</f>
        <v>Jacksonville Jaguars</v>
      </c>
      <c r="M13753">
        <v>-2</v>
      </c>
      <c r="N13753">
        <f>IF(Table1[[#This Row],[TeamFavorite]]=Table1[[#This Row],[TeamHome]],Table1[[#This Row],[ScoreAway]]-Table1[[#This Row],[ScoreHome]],Table1[[#This Row],[ScoreHome]]-Table1[[#This Row],[ScoreAway]])</f>
        <v>18</v>
      </c>
      <c r="O13753">
        <f>IF(Table1[[#This Row],[SpreadActual]]&lt;Table1[[#This Row],[SpreadFavorite]],1,0)</f>
        <v>0</v>
      </c>
      <c r="P13753">
        <v>43</v>
      </c>
      <c r="Q13753" t="s">
        <v>168</v>
      </c>
      <c r="R13753" t="b">
        <v>0</v>
      </c>
    </row>
    <row r="13754" spans="1:22" x14ac:dyDescent="0.2">
      <c r="A13754" s="1">
        <v>45284</v>
      </c>
      <c r="B13754">
        <v>2023</v>
      </c>
      <c r="C13754">
        <f>_xlfn.MAXIFS(Table1[ScheduleWeekWritten],Table1[ScheduleSeason],Table1[[#This Row],[ScheduleSeason]])</f>
        <v>18</v>
      </c>
      <c r="D13754">
        <v>16</v>
      </c>
      <c r="E13754" cm="1">
        <f t="array" ref="E13754">_xlfn.XLOOKUP(Table1[[#This Row],[ScheduleWeekWritten]],Table3[Game],100+Table3[Increase],Table1[[#This Row],[ScheduleWeekWritten]])</f>
        <v>16</v>
      </c>
      <c r="F13754" t="b">
        <v>0</v>
      </c>
      <c r="G13754" t="s">
        <v>171</v>
      </c>
      <c r="H13754">
        <v>17</v>
      </c>
      <c r="I13754">
        <v>20</v>
      </c>
      <c r="J13754" t="s">
        <v>128</v>
      </c>
      <c r="K13754" t="s">
        <v>132</v>
      </c>
      <c r="L13754" t="str">
        <f>_xlfn.XLOOKUP(Table1[[#This Row],[TeamFavoriteID]],Table2[team_id],Table2[team_name],_xlfn.XLOOKUP(Table1[[#This Row],[TeamFavoriteID]],Table2[team_id_pfr],Table2[team_name],"Even"))</f>
        <v>Seattle Seahawks</v>
      </c>
      <c r="M13754">
        <v>-3</v>
      </c>
      <c r="N13754">
        <f>IF(Table1[[#This Row],[TeamFavorite]]=Table1[[#This Row],[TeamHome]],Table1[[#This Row],[ScoreAway]]-Table1[[#This Row],[ScoreHome]],Table1[[#This Row],[ScoreHome]]-Table1[[#This Row],[ScoreAway]])</f>
        <v>-3</v>
      </c>
      <c r="O13754">
        <f>IF(Table1[[#This Row],[SpreadActual]]&lt;Table1[[#This Row],[SpreadFavorite]],1,0)</f>
        <v>0</v>
      </c>
      <c r="P13754">
        <v>42</v>
      </c>
      <c r="Q13754" t="s">
        <v>172</v>
      </c>
      <c r="R13754" t="b">
        <v>0</v>
      </c>
    </row>
    <row r="13755" spans="1:22" x14ac:dyDescent="0.2">
      <c r="A13755" s="1">
        <v>45285</v>
      </c>
      <c r="B13755">
        <v>2023</v>
      </c>
      <c r="C13755">
        <f>_xlfn.MAXIFS(Table1[ScheduleWeekWritten],Table1[ScheduleSeason],Table1[[#This Row],[ScheduleSeason]])</f>
        <v>18</v>
      </c>
      <c r="D13755">
        <v>16</v>
      </c>
      <c r="E13755" cm="1">
        <f t="array" ref="E13755">_xlfn.XLOOKUP(Table1[[#This Row],[ScheduleWeekWritten]],Table3[Game],100+Table3[Increase],Table1[[#This Row],[ScheduleWeekWritten]])</f>
        <v>16</v>
      </c>
      <c r="F13755" t="b">
        <v>0</v>
      </c>
      <c r="G13755" t="s">
        <v>42</v>
      </c>
      <c r="H13755">
        <v>14</v>
      </c>
      <c r="I13755">
        <v>20</v>
      </c>
      <c r="J13755" t="s">
        <v>217</v>
      </c>
      <c r="K13755" t="s">
        <v>75</v>
      </c>
      <c r="L13755" t="str">
        <f>_xlfn.XLOOKUP(Table1[[#This Row],[TeamFavoriteID]],Table2[team_id],Table2[team_name],_xlfn.XLOOKUP(Table1[[#This Row],[TeamFavoriteID]],Table2[team_id_pfr],Table2[team_name],"Even"))</f>
        <v>Kansas City Chiefs</v>
      </c>
      <c r="M13755">
        <v>-11</v>
      </c>
      <c r="N13755">
        <f>IF(Table1[[#This Row],[TeamFavorite]]=Table1[[#This Row],[TeamHome]],Table1[[#This Row],[ScoreAway]]-Table1[[#This Row],[ScoreHome]],Table1[[#This Row],[ScoreHome]]-Table1[[#This Row],[ScoreAway]])</f>
        <v>6</v>
      </c>
      <c r="O13755">
        <f>IF(Table1[[#This Row],[SpreadActual]]&lt;Table1[[#This Row],[SpreadFavorite]],1,0)</f>
        <v>0</v>
      </c>
      <c r="P13755">
        <v>40.5</v>
      </c>
      <c r="Q13755" t="s">
        <v>228</v>
      </c>
      <c r="R13755" t="b">
        <v>0</v>
      </c>
    </row>
    <row r="13756" spans="1:22" x14ac:dyDescent="0.2">
      <c r="A13756" s="1">
        <v>45285</v>
      </c>
      <c r="B13756">
        <v>2023</v>
      </c>
      <c r="C13756">
        <f>_xlfn.MAXIFS(Table1[ScheduleWeekWritten],Table1[ScheduleSeason],Table1[[#This Row],[ScheduleSeason]])</f>
        <v>18</v>
      </c>
      <c r="D13756">
        <v>16</v>
      </c>
      <c r="E13756" cm="1">
        <f t="array" ref="E13756">_xlfn.XLOOKUP(Table1[[#This Row],[ScheduleWeekWritten]],Table3[Game],100+Table3[Increase],Table1[[#This Row],[ScheduleWeekWritten]])</f>
        <v>16</v>
      </c>
      <c r="F13756" t="b">
        <v>0</v>
      </c>
      <c r="G13756" t="s">
        <v>58</v>
      </c>
      <c r="H13756">
        <v>33</v>
      </c>
      <c r="I13756">
        <v>25</v>
      </c>
      <c r="J13756" t="s">
        <v>50</v>
      </c>
      <c r="K13756" t="s">
        <v>77</v>
      </c>
      <c r="L13756" t="str">
        <f>_xlfn.XLOOKUP(Table1[[#This Row],[TeamFavoriteID]],Table2[team_id],Table2[team_name],_xlfn.XLOOKUP(Table1[[#This Row],[TeamFavoriteID]],Table2[team_id_pfr],Table2[team_name],"Even"))</f>
        <v>Philadelphia Eagles</v>
      </c>
      <c r="M13756">
        <v>-14</v>
      </c>
      <c r="N13756">
        <f>IF(Table1[[#This Row],[TeamFavorite]]=Table1[[#This Row],[TeamHome]],Table1[[#This Row],[ScoreAway]]-Table1[[#This Row],[ScoreHome]],Table1[[#This Row],[ScoreHome]]-Table1[[#This Row],[ScoreAway]])</f>
        <v>-8</v>
      </c>
      <c r="O13756">
        <f>IF(Table1[[#This Row],[SpreadActual]]&lt;Table1[[#This Row],[SpreadFavorite]],1,0)</f>
        <v>0</v>
      </c>
      <c r="P13756">
        <v>41.5</v>
      </c>
      <c r="Q13756" t="s">
        <v>183</v>
      </c>
      <c r="R13756" t="b">
        <v>0</v>
      </c>
    </row>
    <row r="13757" spans="1:22" x14ac:dyDescent="0.2">
      <c r="A13757" s="1">
        <v>45285</v>
      </c>
      <c r="B13757">
        <v>2023</v>
      </c>
      <c r="C13757">
        <f>_xlfn.MAXIFS(Table1[ScheduleWeekWritten],Table1[ScheduleSeason],Table1[[#This Row],[ScheduleSeason]])</f>
        <v>18</v>
      </c>
      <c r="D13757">
        <v>16</v>
      </c>
      <c r="E13757" cm="1">
        <f t="array" ref="E13757">_xlfn.XLOOKUP(Table1[[#This Row],[ScheduleWeekWritten]],Table3[Game],100+Table3[Increase],Table1[[#This Row],[ScheduleWeekWritten]])</f>
        <v>16</v>
      </c>
      <c r="F13757" t="b">
        <v>0</v>
      </c>
      <c r="G13757" t="s">
        <v>53</v>
      </c>
      <c r="H13757">
        <v>19</v>
      </c>
      <c r="I13757">
        <v>33</v>
      </c>
      <c r="J13757" t="s">
        <v>158</v>
      </c>
      <c r="K13757" t="s">
        <v>87</v>
      </c>
      <c r="L13757" t="str">
        <f>_xlfn.XLOOKUP(Table1[[#This Row],[TeamFavoriteID]],Table2[team_id],Table2[team_name],_xlfn.XLOOKUP(Table1[[#This Row],[TeamFavoriteID]],Table2[team_id_pfr],Table2[team_name],"Even"))</f>
        <v>San Francisco 49ers</v>
      </c>
      <c r="M13757">
        <v>-6.5</v>
      </c>
      <c r="N13757">
        <f>IF(Table1[[#This Row],[TeamFavorite]]=Table1[[#This Row],[TeamHome]],Table1[[#This Row],[ScoreAway]]-Table1[[#This Row],[ScoreHome]],Table1[[#This Row],[ScoreHome]]-Table1[[#This Row],[ScoreAway]])</f>
        <v>14</v>
      </c>
      <c r="O13757">
        <f>IF(Table1[[#This Row],[SpreadActual]]&lt;Table1[[#This Row],[SpreadFavorite]],1,0)</f>
        <v>0</v>
      </c>
      <c r="P13757">
        <v>47.5</v>
      </c>
      <c r="Q13757" t="s">
        <v>203</v>
      </c>
      <c r="R13757" t="b">
        <v>0</v>
      </c>
    </row>
    <row r="13758" spans="1:22" x14ac:dyDescent="0.2">
      <c r="A13758" s="1">
        <v>45288</v>
      </c>
      <c r="B13758">
        <v>2023</v>
      </c>
      <c r="C13758">
        <f>_xlfn.MAXIFS(Table1[ScheduleWeekWritten],Table1[ScheduleSeason],Table1[[#This Row],[ScheduleSeason]])</f>
        <v>18</v>
      </c>
      <c r="D13758">
        <v>17</v>
      </c>
      <c r="E13758" cm="1">
        <f t="array" ref="E13758">_xlfn.XLOOKUP(Table1[[#This Row],[ScheduleWeekWritten]],Table3[Game],100+Table3[Increase],Table1[[#This Row],[ScheduleWeekWritten]])</f>
        <v>17</v>
      </c>
      <c r="F13758" t="b">
        <v>0</v>
      </c>
      <c r="G13758" t="s">
        <v>62</v>
      </c>
      <c r="H13758">
        <v>37</v>
      </c>
      <c r="I13758">
        <v>20</v>
      </c>
      <c r="J13758" t="s">
        <v>31</v>
      </c>
      <c r="K13758" t="s">
        <v>63</v>
      </c>
      <c r="L13758" t="str">
        <f>_xlfn.XLOOKUP(Table1[[#This Row],[TeamFavoriteID]],Table2[team_id],Table2[team_name],_xlfn.XLOOKUP(Table1[[#This Row],[TeamFavoriteID]],Table2[team_id_pfr],Table2[team_name],"Even"))</f>
        <v>Cleveland Browns</v>
      </c>
      <c r="M13758">
        <v>-7</v>
      </c>
      <c r="N13758">
        <f>IF(Table1[[#This Row],[TeamFavorite]]=Table1[[#This Row],[TeamHome]],Table1[[#This Row],[ScoreAway]]-Table1[[#This Row],[ScoreHome]],Table1[[#This Row],[ScoreHome]]-Table1[[#This Row],[ScoreAway]])</f>
        <v>-17</v>
      </c>
      <c r="O13758">
        <f>IF(Table1[[#This Row],[SpreadActual]]&lt;Table1[[#This Row],[SpreadFavorite]],1,0)</f>
        <v>1</v>
      </c>
      <c r="P13758">
        <v>33.5</v>
      </c>
      <c r="Q13758" t="s">
        <v>170</v>
      </c>
      <c r="R13758" t="b">
        <v>0</v>
      </c>
    </row>
    <row r="13759" spans="1:22" x14ac:dyDescent="0.2">
      <c r="A13759" s="1">
        <v>45290</v>
      </c>
      <c r="B13759">
        <v>2023</v>
      </c>
      <c r="C13759">
        <f>_xlfn.MAXIFS(Table1[ScheduleWeekWritten],Table1[ScheduleSeason],Table1[[#This Row],[ScheduleSeason]])</f>
        <v>18</v>
      </c>
      <c r="D13759">
        <v>17</v>
      </c>
      <c r="E13759" cm="1">
        <f t="array" ref="E13759">_xlfn.XLOOKUP(Table1[[#This Row],[ScheduleWeekWritten]],Table3[Game],100+Table3[Increase],Table1[[#This Row],[ScheduleWeekWritten]])</f>
        <v>17</v>
      </c>
      <c r="F13759" t="b">
        <v>0</v>
      </c>
      <c r="G13759" t="s">
        <v>67</v>
      </c>
      <c r="H13759">
        <v>20</v>
      </c>
      <c r="I13759">
        <v>19</v>
      </c>
      <c r="J13759" t="s">
        <v>45</v>
      </c>
      <c r="K13759" t="s">
        <v>68</v>
      </c>
      <c r="L13759" t="str">
        <f>_xlfn.XLOOKUP(Table1[[#This Row],[TeamFavoriteID]],Table2[team_id],Table2[team_name],_xlfn.XLOOKUP(Table1[[#This Row],[TeamFavoriteID]],Table2[team_id_pfr],Table2[team_name],"Even"))</f>
        <v>Dallas Cowboys</v>
      </c>
      <c r="M13759">
        <v>-4</v>
      </c>
      <c r="N13759">
        <f>IF(Table1[[#This Row],[TeamFavorite]]=Table1[[#This Row],[TeamHome]],Table1[[#This Row],[ScoreAway]]-Table1[[#This Row],[ScoreHome]],Table1[[#This Row],[ScoreHome]]-Table1[[#This Row],[ScoreAway]])</f>
        <v>-1</v>
      </c>
      <c r="O13759">
        <f>IF(Table1[[#This Row],[SpreadActual]]&lt;Table1[[#This Row],[SpreadFavorite]],1,0)</f>
        <v>0</v>
      </c>
      <c r="P13759">
        <v>53</v>
      </c>
      <c r="Q13759" t="s">
        <v>208</v>
      </c>
      <c r="R13759" t="b">
        <v>0</v>
      </c>
      <c r="S13759">
        <v>72</v>
      </c>
      <c r="T13759">
        <v>0</v>
      </c>
      <c r="V13759" t="s">
        <v>103</v>
      </c>
    </row>
    <row r="13760" spans="1:22" x14ac:dyDescent="0.2">
      <c r="A13760" s="1">
        <v>45291</v>
      </c>
      <c r="B13760">
        <v>2023</v>
      </c>
      <c r="C13760">
        <f>_xlfn.MAXIFS(Table1[ScheduleWeekWritten],Table1[ScheduleSeason],Table1[[#This Row],[ScheduleSeason]])</f>
        <v>18</v>
      </c>
      <c r="D13760">
        <v>17</v>
      </c>
      <c r="E13760" cm="1">
        <f t="array" ref="E13760">_xlfn.XLOOKUP(Table1[[#This Row],[ScheduleWeekWritten]],Table3[Game],100+Table3[Increase],Table1[[#This Row],[ScheduleWeekWritten]])</f>
        <v>17</v>
      </c>
      <c r="F13760" t="b">
        <v>0</v>
      </c>
      <c r="G13760" t="s">
        <v>158</v>
      </c>
      <c r="H13760">
        <v>56</v>
      </c>
      <c r="I13760">
        <v>19</v>
      </c>
      <c r="J13760" t="s">
        <v>19</v>
      </c>
      <c r="K13760" t="s">
        <v>159</v>
      </c>
      <c r="L13760" t="str">
        <f>_xlfn.XLOOKUP(Table1[[#This Row],[TeamFavoriteID]],Table2[team_id],Table2[team_name],_xlfn.XLOOKUP(Table1[[#This Row],[TeamFavoriteID]],Table2[team_id_pfr],Table2[team_name],"Even"))</f>
        <v>Baltimore Ravens</v>
      </c>
      <c r="M13760">
        <v>-3</v>
      </c>
      <c r="N13760">
        <f>IF(Table1[[#This Row],[TeamFavorite]]=Table1[[#This Row],[TeamHome]],Table1[[#This Row],[ScoreAway]]-Table1[[#This Row],[ScoreHome]],Table1[[#This Row],[ScoreHome]]-Table1[[#This Row],[ScoreAway]])</f>
        <v>-37</v>
      </c>
      <c r="O13760">
        <f>IF(Table1[[#This Row],[SpreadActual]]&lt;Table1[[#This Row],[SpreadFavorite]],1,0)</f>
        <v>1</v>
      </c>
      <c r="P13760">
        <v>46.5</v>
      </c>
      <c r="Q13760" t="s">
        <v>166</v>
      </c>
      <c r="R13760" t="b">
        <v>0</v>
      </c>
    </row>
    <row r="13761" spans="1:22" x14ac:dyDescent="0.2">
      <c r="A13761" s="1">
        <v>45291</v>
      </c>
      <c r="B13761">
        <v>2023</v>
      </c>
      <c r="C13761">
        <f>_xlfn.MAXIFS(Table1[ScheduleWeekWritten],Table1[ScheduleSeason],Table1[[#This Row],[ScheduleSeason]])</f>
        <v>18</v>
      </c>
      <c r="D13761">
        <v>17</v>
      </c>
      <c r="E13761" cm="1">
        <f t="array" ref="E13761">_xlfn.XLOOKUP(Table1[[#This Row],[ScheduleWeekWritten]],Table3[Game],100+Table3[Increase],Table1[[#This Row],[ScheduleWeekWritten]])</f>
        <v>17</v>
      </c>
      <c r="F13761" t="b">
        <v>0</v>
      </c>
      <c r="G13761" t="s">
        <v>28</v>
      </c>
      <c r="H13761">
        <v>27</v>
      </c>
      <c r="I13761">
        <v>21</v>
      </c>
      <c r="J13761" t="s">
        <v>115</v>
      </c>
      <c r="K13761" t="s">
        <v>43</v>
      </c>
      <c r="L13761" t="str">
        <f>_xlfn.XLOOKUP(Table1[[#This Row],[TeamFavoriteID]],Table2[team_id],Table2[team_name],_xlfn.XLOOKUP(Table1[[#This Row],[TeamFavoriteID]],Table2[team_id_pfr],Table2[team_name],"Even"))</f>
        <v>Buffalo Bills</v>
      </c>
      <c r="M13761">
        <v>-14.5</v>
      </c>
      <c r="N13761">
        <f>IF(Table1[[#This Row],[TeamFavorite]]=Table1[[#This Row],[TeamHome]],Table1[[#This Row],[ScoreAway]]-Table1[[#This Row],[ScoreHome]],Table1[[#This Row],[ScoreHome]]-Table1[[#This Row],[ScoreAway]])</f>
        <v>-6</v>
      </c>
      <c r="O13761">
        <f>IF(Table1[[#This Row],[SpreadActual]]&lt;Table1[[#This Row],[SpreadFavorite]],1,0)</f>
        <v>0</v>
      </c>
      <c r="P13761">
        <v>40</v>
      </c>
      <c r="Q13761" t="s">
        <v>222</v>
      </c>
      <c r="R13761" t="b">
        <v>0</v>
      </c>
    </row>
    <row r="13762" spans="1:22" x14ac:dyDescent="0.2">
      <c r="A13762" s="1">
        <v>45291</v>
      </c>
      <c r="B13762">
        <v>2023</v>
      </c>
      <c r="C13762">
        <f>_xlfn.MAXIFS(Table1[ScheduleWeekWritten],Table1[ScheduleSeason],Table1[[#This Row],[ScheduleSeason]])</f>
        <v>18</v>
      </c>
      <c r="D13762">
        <v>17</v>
      </c>
      <c r="E13762" cm="1">
        <f t="array" ref="E13762">_xlfn.XLOOKUP(Table1[[#This Row],[ScheduleWeekWritten]],Table3[Game],100+Table3[Increase],Table1[[#This Row],[ScheduleWeekWritten]])</f>
        <v>17</v>
      </c>
      <c r="F13762" t="b">
        <v>0</v>
      </c>
      <c r="G13762" t="s">
        <v>46</v>
      </c>
      <c r="H13762">
        <v>37</v>
      </c>
      <c r="I13762">
        <v>17</v>
      </c>
      <c r="J13762" t="s">
        <v>38</v>
      </c>
      <c r="K13762" t="s">
        <v>47</v>
      </c>
      <c r="L13762" t="str">
        <f>_xlfn.XLOOKUP(Table1[[#This Row],[TeamFavoriteID]],Table2[team_id],Table2[team_name],_xlfn.XLOOKUP(Table1[[#This Row],[TeamFavoriteID]],Table2[team_id_pfr],Table2[team_name],"Even"))</f>
        <v>Chicago Bears</v>
      </c>
      <c r="M13762">
        <v>-2.5</v>
      </c>
      <c r="N13762">
        <f>IF(Table1[[#This Row],[TeamFavorite]]=Table1[[#This Row],[TeamHome]],Table1[[#This Row],[ScoreAway]]-Table1[[#This Row],[ScoreHome]],Table1[[#This Row],[ScoreHome]]-Table1[[#This Row],[ScoreAway]])</f>
        <v>-20</v>
      </c>
      <c r="O13762">
        <f>IF(Table1[[#This Row],[SpreadActual]]&lt;Table1[[#This Row],[SpreadFavorite]],1,0)</f>
        <v>1</v>
      </c>
      <c r="P13762">
        <v>39</v>
      </c>
      <c r="Q13762" t="s">
        <v>114</v>
      </c>
      <c r="R13762" t="b">
        <v>0</v>
      </c>
      <c r="V13762" t="s">
        <v>120</v>
      </c>
    </row>
    <row r="13763" spans="1:22" x14ac:dyDescent="0.2">
      <c r="A13763" s="1">
        <v>45291</v>
      </c>
      <c r="B13763">
        <v>2023</v>
      </c>
      <c r="C13763">
        <f>_xlfn.MAXIFS(Table1[ScheduleWeekWritten],Table1[ScheduleSeason],Table1[[#This Row],[ScheduleSeason]])</f>
        <v>18</v>
      </c>
      <c r="D13763">
        <v>17</v>
      </c>
      <c r="E13763" cm="1">
        <f t="array" ref="E13763">_xlfn.XLOOKUP(Table1[[#This Row],[ScheduleWeekWritten]],Table3[Game],100+Table3[Increase],Table1[[#This Row],[ScheduleWeekWritten]])</f>
        <v>17</v>
      </c>
      <c r="F13763" t="b">
        <v>0</v>
      </c>
      <c r="G13763" t="s">
        <v>24</v>
      </c>
      <c r="H13763">
        <v>16</v>
      </c>
      <c r="I13763">
        <v>9</v>
      </c>
      <c r="J13763" t="s">
        <v>210</v>
      </c>
      <c r="K13763" t="s">
        <v>88</v>
      </c>
      <c r="L13763" t="str">
        <f>_xlfn.XLOOKUP(Table1[[#This Row],[TeamFavoriteID]],Table2[team_id],Table2[team_name],_xlfn.XLOOKUP(Table1[[#This Row],[TeamFavoriteID]],Table2[team_id_pfr],Table2[team_name],"Even"))</f>
        <v>Denver Broncos</v>
      </c>
      <c r="M13763">
        <v>-3.5</v>
      </c>
      <c r="N13763">
        <f>IF(Table1[[#This Row],[TeamFavorite]]=Table1[[#This Row],[TeamHome]],Table1[[#This Row],[ScoreAway]]-Table1[[#This Row],[ScoreHome]],Table1[[#This Row],[ScoreHome]]-Table1[[#This Row],[ScoreAway]])</f>
        <v>-7</v>
      </c>
      <c r="O13763">
        <f>IF(Table1[[#This Row],[SpreadActual]]&lt;Table1[[#This Row],[SpreadFavorite]],1,0)</f>
        <v>1</v>
      </c>
      <c r="P13763">
        <v>39</v>
      </c>
      <c r="Q13763" t="s">
        <v>224</v>
      </c>
      <c r="R13763" t="b">
        <v>0</v>
      </c>
    </row>
    <row r="13764" spans="1:22" x14ac:dyDescent="0.2">
      <c r="A13764" s="1">
        <v>45291</v>
      </c>
      <c r="B13764">
        <v>2023</v>
      </c>
      <c r="C13764">
        <f>_xlfn.MAXIFS(Table1[ScheduleWeekWritten],Table1[ScheduleSeason],Table1[[#This Row],[ScheduleSeason]])</f>
        <v>18</v>
      </c>
      <c r="D13764">
        <v>17</v>
      </c>
      <c r="E13764" cm="1">
        <f t="array" ref="E13764">_xlfn.XLOOKUP(Table1[[#This Row],[ScheduleWeekWritten]],Table3[Game],100+Table3[Increase],Table1[[#This Row],[ScheduleWeekWritten]])</f>
        <v>17</v>
      </c>
      <c r="F13764" t="b">
        <v>0</v>
      </c>
      <c r="G13764" t="s">
        <v>177</v>
      </c>
      <c r="H13764">
        <v>26</v>
      </c>
      <c r="I13764">
        <v>3</v>
      </c>
      <c r="J13764" t="s">
        <v>171</v>
      </c>
      <c r="K13764" t="s">
        <v>182</v>
      </c>
      <c r="L13764" t="str">
        <f>_xlfn.XLOOKUP(Table1[[#This Row],[TeamFavoriteID]],Table2[team_id],Table2[team_name],_xlfn.XLOOKUP(Table1[[#This Row],[TeamFavoriteID]],Table2[team_id_pfr],Table2[team_name],"Even"))</f>
        <v>Houston Texans</v>
      </c>
      <c r="M13764">
        <v>-5</v>
      </c>
      <c r="N13764">
        <f>IF(Table1[[#This Row],[TeamFavorite]]=Table1[[#This Row],[TeamHome]],Table1[[#This Row],[ScoreAway]]-Table1[[#This Row],[ScoreHome]],Table1[[#This Row],[ScoreHome]]-Table1[[#This Row],[ScoreAway]])</f>
        <v>-23</v>
      </c>
      <c r="O13764">
        <f>IF(Table1[[#This Row],[SpreadActual]]&lt;Table1[[#This Row],[SpreadFavorite]],1,0)</f>
        <v>1</v>
      </c>
      <c r="P13764">
        <v>44</v>
      </c>
      <c r="Q13764" t="s">
        <v>207</v>
      </c>
      <c r="R13764" t="b">
        <v>0</v>
      </c>
      <c r="S13764">
        <v>72</v>
      </c>
      <c r="T13764">
        <v>0</v>
      </c>
      <c r="V13764" t="s">
        <v>103</v>
      </c>
    </row>
    <row r="13765" spans="1:22" x14ac:dyDescent="0.2">
      <c r="A13765" s="1">
        <v>45291</v>
      </c>
      <c r="B13765">
        <v>2023</v>
      </c>
      <c r="C13765">
        <f>_xlfn.MAXIFS(Table1[ScheduleWeekWritten],Table1[ScheduleSeason],Table1[[#This Row],[ScheduleSeason]])</f>
        <v>18</v>
      </c>
      <c r="D13765">
        <v>17</v>
      </c>
      <c r="E13765" cm="1">
        <f t="array" ref="E13765">_xlfn.XLOOKUP(Table1[[#This Row],[ScheduleWeekWritten]],Table3[Game],100+Table3[Increase],Table1[[#This Row],[ScheduleWeekWritten]])</f>
        <v>17</v>
      </c>
      <c r="F13765" t="b">
        <v>0</v>
      </c>
      <c r="G13765" t="s">
        <v>140</v>
      </c>
      <c r="H13765">
        <v>23</v>
      </c>
      <c r="I13765">
        <v>20</v>
      </c>
      <c r="J13765" t="s">
        <v>217</v>
      </c>
      <c r="K13765" t="s">
        <v>72</v>
      </c>
      <c r="L13765" t="str">
        <f>_xlfn.XLOOKUP(Table1[[#This Row],[TeamFavoriteID]],Table2[team_id],Table2[team_name],_xlfn.XLOOKUP(Table1[[#This Row],[TeamFavoriteID]],Table2[team_id_pfr],Table2[team_name],"Even"))</f>
        <v>Baltimore Colts</v>
      </c>
      <c r="M13765">
        <v>-3.5</v>
      </c>
      <c r="N13765">
        <f>IF(Table1[[#This Row],[TeamFavorite]]=Table1[[#This Row],[TeamHome]],Table1[[#This Row],[ScoreAway]]-Table1[[#This Row],[ScoreHome]],Table1[[#This Row],[ScoreHome]]-Table1[[#This Row],[ScoreAway]])</f>
        <v>3</v>
      </c>
      <c r="O13765">
        <f>IF(Table1[[#This Row],[SpreadActual]]&lt;Table1[[#This Row],[SpreadFavorite]],1,0)</f>
        <v>0</v>
      </c>
      <c r="P13765">
        <v>42</v>
      </c>
      <c r="Q13765" t="s">
        <v>190</v>
      </c>
      <c r="R13765" t="b">
        <v>0</v>
      </c>
      <c r="S13765">
        <v>72</v>
      </c>
      <c r="T13765">
        <v>0</v>
      </c>
      <c r="V13765" t="s">
        <v>103</v>
      </c>
    </row>
    <row r="13766" spans="1:22" x14ac:dyDescent="0.2">
      <c r="A13766" s="1">
        <v>45291</v>
      </c>
      <c r="B13766">
        <v>2023</v>
      </c>
      <c r="C13766">
        <f>_xlfn.MAXIFS(Table1[ScheduleWeekWritten],Table1[ScheduleSeason],Table1[[#This Row],[ScheduleSeason]])</f>
        <v>18</v>
      </c>
      <c r="D13766">
        <v>17</v>
      </c>
      <c r="E13766" cm="1">
        <f t="array" ref="E13766">_xlfn.XLOOKUP(Table1[[#This Row],[ScheduleWeekWritten]],Table3[Game],100+Table3[Increase],Table1[[#This Row],[ScheduleWeekWritten]])</f>
        <v>17</v>
      </c>
      <c r="F13766" t="b">
        <v>0</v>
      </c>
      <c r="G13766" t="s">
        <v>154</v>
      </c>
      <c r="H13766">
        <v>26</v>
      </c>
      <c r="I13766">
        <v>0</v>
      </c>
      <c r="J13766" t="s">
        <v>152</v>
      </c>
      <c r="K13766" t="s">
        <v>161</v>
      </c>
      <c r="L13766" t="str">
        <f>_xlfn.XLOOKUP(Table1[[#This Row],[TeamFavoriteID]],Table2[team_id],Table2[team_name],_xlfn.XLOOKUP(Table1[[#This Row],[TeamFavoriteID]],Table2[team_id_pfr],Table2[team_name],"Even"))</f>
        <v>Jacksonville Jaguars</v>
      </c>
      <c r="M13766">
        <v>-3.5</v>
      </c>
      <c r="N13766">
        <f>IF(Table1[[#This Row],[TeamFavorite]]=Table1[[#This Row],[TeamHome]],Table1[[#This Row],[ScoreAway]]-Table1[[#This Row],[ScoreHome]],Table1[[#This Row],[ScoreHome]]-Table1[[#This Row],[ScoreAway]])</f>
        <v>-26</v>
      </c>
      <c r="O13766">
        <f>IF(Table1[[#This Row],[SpreadActual]]&lt;Table1[[#This Row],[SpreadFavorite]],1,0)</f>
        <v>1</v>
      </c>
      <c r="P13766">
        <v>37.5</v>
      </c>
      <c r="Q13766" t="s">
        <v>214</v>
      </c>
      <c r="R13766" t="b">
        <v>0</v>
      </c>
    </row>
    <row r="13767" spans="1:22" x14ac:dyDescent="0.2">
      <c r="A13767" s="1">
        <v>45291</v>
      </c>
      <c r="B13767">
        <v>2023</v>
      </c>
      <c r="C13767">
        <f>_xlfn.MAXIFS(Table1[ScheduleWeekWritten],Table1[ScheduleSeason],Table1[[#This Row],[ScheduleSeason]])</f>
        <v>18</v>
      </c>
      <c r="D13767">
        <v>17</v>
      </c>
      <c r="E13767" cm="1">
        <f t="array" ref="E13767">_xlfn.XLOOKUP(Table1[[#This Row],[ScheduleWeekWritten]],Table3[Game],100+Table3[Increase],Table1[[#This Row],[ScheduleWeekWritten]])</f>
        <v>17</v>
      </c>
      <c r="F13767" t="b">
        <v>0</v>
      </c>
      <c r="G13767" t="s">
        <v>42</v>
      </c>
      <c r="H13767">
        <v>25</v>
      </c>
      <c r="I13767">
        <v>17</v>
      </c>
      <c r="J13767" t="s">
        <v>101</v>
      </c>
      <c r="K13767" t="s">
        <v>75</v>
      </c>
      <c r="L13767" t="str">
        <f>_xlfn.XLOOKUP(Table1[[#This Row],[TeamFavoriteID]],Table2[team_id],Table2[team_name],_xlfn.XLOOKUP(Table1[[#This Row],[TeamFavoriteID]],Table2[team_id_pfr],Table2[team_name],"Even"))</f>
        <v>Kansas City Chiefs</v>
      </c>
      <c r="M13767">
        <v>-7</v>
      </c>
      <c r="N13767">
        <f>IF(Table1[[#This Row],[TeamFavorite]]=Table1[[#This Row],[TeamHome]],Table1[[#This Row],[ScoreAway]]-Table1[[#This Row],[ScoreHome]],Table1[[#This Row],[ScoreHome]]-Table1[[#This Row],[ScoreAway]])</f>
        <v>-8</v>
      </c>
      <c r="O13767">
        <f>IF(Table1[[#This Row],[SpreadActual]]&lt;Table1[[#This Row],[SpreadFavorite]],1,0)</f>
        <v>1</v>
      </c>
      <c r="P13767">
        <v>46.5</v>
      </c>
      <c r="Q13767" t="s">
        <v>228</v>
      </c>
      <c r="R13767" t="b">
        <v>0</v>
      </c>
    </row>
    <row r="13768" spans="1:22" x14ac:dyDescent="0.2">
      <c r="A13768" s="1">
        <v>45291</v>
      </c>
      <c r="B13768">
        <v>2023</v>
      </c>
      <c r="C13768">
        <f>_xlfn.MAXIFS(Table1[ScheduleWeekWritten],Table1[ScheduleSeason],Table1[[#This Row],[ScheduleSeason]])</f>
        <v>18</v>
      </c>
      <c r="D13768">
        <v>17</v>
      </c>
      <c r="E13768" cm="1">
        <f t="array" ref="E13768">_xlfn.XLOOKUP(Table1[[#This Row],[ScheduleWeekWritten]],Table3[Game],100+Table3[Increase],Table1[[#This Row],[ScheduleWeekWritten]])</f>
        <v>17</v>
      </c>
      <c r="F13768" t="b">
        <v>0</v>
      </c>
      <c r="G13768" t="s">
        <v>54</v>
      </c>
      <c r="H13768">
        <v>10</v>
      </c>
      <c r="I13768">
        <v>33</v>
      </c>
      <c r="J13768" t="s">
        <v>33</v>
      </c>
      <c r="K13768" t="s">
        <v>55</v>
      </c>
      <c r="L13768" t="str">
        <f>_xlfn.XLOOKUP(Table1[[#This Row],[TeamFavoriteID]],Table2[team_id],Table2[team_name],_xlfn.XLOOKUP(Table1[[#This Row],[TeamFavoriteID]],Table2[team_id_pfr],Table2[team_name],"Even"))</f>
        <v>Minnesota Vikings</v>
      </c>
      <c r="M13768">
        <v>-1</v>
      </c>
      <c r="N13768">
        <f>IF(Table1[[#This Row],[TeamFavorite]]=Table1[[#This Row],[TeamHome]],Table1[[#This Row],[ScoreAway]]-Table1[[#This Row],[ScoreHome]],Table1[[#This Row],[ScoreHome]]-Table1[[#This Row],[ScoreAway]])</f>
        <v>23</v>
      </c>
      <c r="O13768">
        <f>IF(Table1[[#This Row],[SpreadActual]]&lt;Table1[[#This Row],[SpreadFavorite]],1,0)</f>
        <v>0</v>
      </c>
      <c r="P13768">
        <v>42.5</v>
      </c>
      <c r="Q13768" t="s">
        <v>205</v>
      </c>
      <c r="R13768" t="b">
        <v>0</v>
      </c>
      <c r="S13768">
        <v>72</v>
      </c>
      <c r="T13768">
        <v>0</v>
      </c>
      <c r="V13768" t="s">
        <v>103</v>
      </c>
    </row>
    <row r="13769" spans="1:22" x14ac:dyDescent="0.2">
      <c r="A13769" s="1">
        <v>45291</v>
      </c>
      <c r="B13769">
        <v>2023</v>
      </c>
      <c r="C13769">
        <f>_xlfn.MAXIFS(Table1[ScheduleWeekWritten],Table1[ScheduleSeason],Table1[[#This Row],[ScheduleSeason]])</f>
        <v>18</v>
      </c>
      <c r="D13769">
        <v>17</v>
      </c>
      <c r="E13769" cm="1">
        <f t="array" ref="E13769">_xlfn.XLOOKUP(Table1[[#This Row],[ScheduleWeekWritten]],Table3[Game],100+Table3[Increase],Table1[[#This Row],[ScheduleWeekWritten]])</f>
        <v>17</v>
      </c>
      <c r="F13769" t="b">
        <v>0</v>
      </c>
      <c r="G13769" t="s">
        <v>50</v>
      </c>
      <c r="H13769">
        <v>25</v>
      </c>
      <c r="I13769">
        <v>26</v>
      </c>
      <c r="J13769" t="s">
        <v>39</v>
      </c>
      <c r="K13769" t="s">
        <v>40</v>
      </c>
      <c r="L13769" t="str">
        <f>_xlfn.XLOOKUP(Table1[[#This Row],[TeamFavoriteID]],Table2[team_id],Table2[team_name],_xlfn.XLOOKUP(Table1[[#This Row],[TeamFavoriteID]],Table2[team_id_pfr],Table2[team_name],"Even"))</f>
        <v>Los Angeles Rams</v>
      </c>
      <c r="M13769">
        <v>-6</v>
      </c>
      <c r="N13769">
        <f>IF(Table1[[#This Row],[TeamFavorite]]=Table1[[#This Row],[TeamHome]],Table1[[#This Row],[ScoreAway]]-Table1[[#This Row],[ScoreHome]],Table1[[#This Row],[ScoreHome]]-Table1[[#This Row],[ScoreAway]])</f>
        <v>-1</v>
      </c>
      <c r="O13769">
        <f>IF(Table1[[#This Row],[SpreadActual]]&lt;Table1[[#This Row],[SpreadFavorite]],1,0)</f>
        <v>0</v>
      </c>
      <c r="P13769">
        <v>43.5</v>
      </c>
      <c r="Q13769" t="s">
        <v>197</v>
      </c>
      <c r="R13769" t="b">
        <v>0</v>
      </c>
    </row>
    <row r="13770" spans="1:22" x14ac:dyDescent="0.2">
      <c r="A13770" s="1">
        <v>45291</v>
      </c>
      <c r="B13770">
        <v>2023</v>
      </c>
      <c r="C13770">
        <f>_xlfn.MAXIFS(Table1[ScheduleWeekWritten],Table1[ScheduleSeason],Table1[[#This Row],[ScheduleSeason]])</f>
        <v>18</v>
      </c>
      <c r="D13770">
        <v>17</v>
      </c>
      <c r="E13770" cm="1">
        <f t="array" ref="E13770">_xlfn.XLOOKUP(Table1[[#This Row],[ScheduleWeekWritten]],Table3[Game],100+Table3[Increase],Table1[[#This Row],[ScheduleWeekWritten]])</f>
        <v>17</v>
      </c>
      <c r="F13770" t="b">
        <v>0</v>
      </c>
      <c r="G13770" t="s">
        <v>58</v>
      </c>
      <c r="H13770">
        <v>31</v>
      </c>
      <c r="I13770">
        <v>35</v>
      </c>
      <c r="J13770" t="s">
        <v>149</v>
      </c>
      <c r="K13770" t="s">
        <v>77</v>
      </c>
      <c r="L13770" t="str">
        <f>_xlfn.XLOOKUP(Table1[[#This Row],[TeamFavoriteID]],Table2[team_id],Table2[team_name],_xlfn.XLOOKUP(Table1[[#This Row],[TeamFavoriteID]],Table2[team_id_pfr],Table2[team_name],"Even"))</f>
        <v>Philadelphia Eagles</v>
      </c>
      <c r="M13770">
        <v>-12.5</v>
      </c>
      <c r="N13770">
        <f>IF(Table1[[#This Row],[TeamFavorite]]=Table1[[#This Row],[TeamHome]],Table1[[#This Row],[ScoreAway]]-Table1[[#This Row],[ScoreHome]],Table1[[#This Row],[ScoreHome]]-Table1[[#This Row],[ScoreAway]])</f>
        <v>4</v>
      </c>
      <c r="O13770">
        <f>IF(Table1[[#This Row],[SpreadActual]]&lt;Table1[[#This Row],[SpreadFavorite]],1,0)</f>
        <v>0</v>
      </c>
      <c r="P13770">
        <v>48</v>
      </c>
      <c r="Q13770" t="s">
        <v>183</v>
      </c>
      <c r="R13770" t="b">
        <v>0</v>
      </c>
    </row>
    <row r="13771" spans="1:22" x14ac:dyDescent="0.2">
      <c r="A13771" s="1">
        <v>45291</v>
      </c>
      <c r="B13771">
        <v>2023</v>
      </c>
      <c r="C13771">
        <f>_xlfn.MAXIFS(Table1[ScheduleWeekWritten],Table1[ScheduleSeason],Table1[[#This Row],[ScheduleSeason]])</f>
        <v>18</v>
      </c>
      <c r="D13771">
        <v>17</v>
      </c>
      <c r="E13771" cm="1">
        <f t="array" ref="E13771">_xlfn.XLOOKUP(Table1[[#This Row],[ScheduleWeekWritten]],Table3[Game],100+Table3[Increase],Table1[[#This Row],[ScheduleWeekWritten]])</f>
        <v>17</v>
      </c>
      <c r="F13771" t="b">
        <v>0</v>
      </c>
      <c r="G13771" t="s">
        <v>128</v>
      </c>
      <c r="H13771">
        <v>23</v>
      </c>
      <c r="I13771">
        <v>30</v>
      </c>
      <c r="J13771" t="s">
        <v>49</v>
      </c>
      <c r="K13771" t="s">
        <v>132</v>
      </c>
      <c r="L13771" t="str">
        <f>_xlfn.XLOOKUP(Table1[[#This Row],[TeamFavoriteID]],Table2[team_id],Table2[team_name],_xlfn.XLOOKUP(Table1[[#This Row],[TeamFavoriteID]],Table2[team_id_pfr],Table2[team_name],"Even"))</f>
        <v>Seattle Seahawks</v>
      </c>
      <c r="M13771">
        <v>-4</v>
      </c>
      <c r="N13771">
        <f>IF(Table1[[#This Row],[TeamFavorite]]=Table1[[#This Row],[TeamHome]],Table1[[#This Row],[ScoreAway]]-Table1[[#This Row],[ScoreHome]],Table1[[#This Row],[ScoreHome]]-Table1[[#This Row],[ScoreAway]])</f>
        <v>7</v>
      </c>
      <c r="O13771">
        <f>IF(Table1[[#This Row],[SpreadActual]]&lt;Table1[[#This Row],[SpreadFavorite]],1,0)</f>
        <v>0</v>
      </c>
      <c r="P13771">
        <v>40.5</v>
      </c>
      <c r="Q13771" t="s">
        <v>223</v>
      </c>
      <c r="R13771" t="b">
        <v>0</v>
      </c>
    </row>
    <row r="13772" spans="1:22" x14ac:dyDescent="0.2">
      <c r="A13772" s="1">
        <v>45291</v>
      </c>
      <c r="B13772">
        <v>2023</v>
      </c>
      <c r="C13772">
        <f>_xlfn.MAXIFS(Table1[ScheduleWeekWritten],Table1[ScheduleSeason],Table1[[#This Row],[ScheduleSeason]])</f>
        <v>18</v>
      </c>
      <c r="D13772">
        <v>17</v>
      </c>
      <c r="E13772" cm="1">
        <f t="array" ref="E13772">_xlfn.XLOOKUP(Table1[[#This Row],[ScheduleWeekWritten]],Table3[Game],100+Table3[Increase],Table1[[#This Row],[ScheduleWeekWritten]])</f>
        <v>17</v>
      </c>
      <c r="F13772" t="b">
        <v>0</v>
      </c>
      <c r="G13772" t="s">
        <v>127</v>
      </c>
      <c r="H13772">
        <v>13</v>
      </c>
      <c r="I13772">
        <v>23</v>
      </c>
      <c r="J13772" t="s">
        <v>95</v>
      </c>
      <c r="K13772" t="s">
        <v>133</v>
      </c>
      <c r="L13772" t="str">
        <f>_xlfn.XLOOKUP(Table1[[#This Row],[TeamFavoriteID]],Table2[team_id],Table2[team_name],_xlfn.XLOOKUP(Table1[[#This Row],[TeamFavoriteID]],Table2[team_id_pfr],Table2[team_name],"Even"))</f>
        <v>Tampa Bay Buccaneers</v>
      </c>
      <c r="M13772">
        <v>-2.5</v>
      </c>
      <c r="N13772">
        <f>IF(Table1[[#This Row],[TeamFavorite]]=Table1[[#This Row],[TeamHome]],Table1[[#This Row],[ScoreAway]]-Table1[[#This Row],[ScoreHome]],Table1[[#This Row],[ScoreHome]]-Table1[[#This Row],[ScoreAway]])</f>
        <v>10</v>
      </c>
      <c r="O13772">
        <f>IF(Table1[[#This Row],[SpreadActual]]&lt;Table1[[#This Row],[SpreadFavorite]],1,0)</f>
        <v>0</v>
      </c>
      <c r="P13772">
        <v>42.5</v>
      </c>
      <c r="Q13772" t="s">
        <v>168</v>
      </c>
      <c r="R13772" t="b">
        <v>0</v>
      </c>
    </row>
    <row r="13773" spans="1:22" x14ac:dyDescent="0.2">
      <c r="A13773" s="1">
        <v>45291</v>
      </c>
      <c r="B13773">
        <v>2023</v>
      </c>
      <c r="C13773">
        <f>_xlfn.MAXIFS(Table1[ScheduleWeekWritten],Table1[ScheduleSeason],Table1[[#This Row],[ScheduleSeason]])</f>
        <v>18</v>
      </c>
      <c r="D13773">
        <v>17</v>
      </c>
      <c r="E13773" cm="1">
        <f t="array" ref="E13773">_xlfn.XLOOKUP(Table1[[#This Row],[ScheduleWeekWritten]],Table3[Game],100+Table3[Increase],Table1[[#This Row],[ScheduleWeekWritten]])</f>
        <v>17</v>
      </c>
      <c r="F13773" t="b">
        <v>0</v>
      </c>
      <c r="G13773" t="s">
        <v>227</v>
      </c>
      <c r="H13773">
        <v>10</v>
      </c>
      <c r="I13773">
        <v>27</v>
      </c>
      <c r="J13773" t="s">
        <v>53</v>
      </c>
      <c r="K13773" t="s">
        <v>87</v>
      </c>
      <c r="L13773" t="str">
        <f>_xlfn.XLOOKUP(Table1[[#This Row],[TeamFavoriteID]],Table2[team_id],Table2[team_name],_xlfn.XLOOKUP(Table1[[#This Row],[TeamFavoriteID]],Table2[team_id_pfr],Table2[team_name],"Even"))</f>
        <v>San Francisco 49ers</v>
      </c>
      <c r="M13773">
        <v>-14</v>
      </c>
      <c r="N13773">
        <f>IF(Table1[[#This Row],[TeamFavorite]]=Table1[[#This Row],[TeamHome]],Table1[[#This Row],[ScoreAway]]-Table1[[#This Row],[ScoreHome]],Table1[[#This Row],[ScoreHome]]-Table1[[#This Row],[ScoreAway]])</f>
        <v>-17</v>
      </c>
      <c r="O13773">
        <f>IF(Table1[[#This Row],[SpreadActual]]&lt;Table1[[#This Row],[SpreadFavorite]],1,0)</f>
        <v>1</v>
      </c>
      <c r="P13773">
        <v>48.5</v>
      </c>
      <c r="Q13773" t="s">
        <v>165</v>
      </c>
      <c r="R13773" t="b">
        <v>0</v>
      </c>
    </row>
    <row r="13774" spans="1:22" x14ac:dyDescent="0.2">
      <c r="A13774" s="1">
        <v>45297</v>
      </c>
      <c r="B13774">
        <v>2023</v>
      </c>
      <c r="C13774">
        <f>_xlfn.MAXIFS(Table1[ScheduleWeekWritten],Table1[ScheduleSeason],Table1[[#This Row],[ScheduleSeason]])</f>
        <v>18</v>
      </c>
      <c r="D13774">
        <v>18</v>
      </c>
      <c r="E13774" cm="1">
        <f t="array" ref="E13774">_xlfn.XLOOKUP(Table1[[#This Row],[ScheduleWeekWritten]],Table3[Game],100+Table3[Increase],Table1[[#This Row],[ScheduleWeekWritten]])</f>
        <v>18</v>
      </c>
      <c r="F13774" t="b">
        <v>0</v>
      </c>
      <c r="G13774" t="s">
        <v>158</v>
      </c>
      <c r="H13774">
        <v>10</v>
      </c>
      <c r="I13774">
        <v>17</v>
      </c>
      <c r="J13774" t="s">
        <v>49</v>
      </c>
      <c r="K13774" t="s">
        <v>51</v>
      </c>
      <c r="L13774" t="str">
        <f>_xlfn.XLOOKUP(Table1[[#This Row],[TeamFavoriteID]],Table2[team_id],Table2[team_name],_xlfn.XLOOKUP(Table1[[#This Row],[TeamFavoriteID]],Table2[team_id_pfr],Table2[team_name],"Even"))</f>
        <v>Pittsburgh Steelers</v>
      </c>
      <c r="M13774">
        <v>-3</v>
      </c>
      <c r="N13774">
        <f>IF(Table1[[#This Row],[TeamFavorite]]=Table1[[#This Row],[TeamHome]],Table1[[#This Row],[ScoreAway]]-Table1[[#This Row],[ScoreHome]],Table1[[#This Row],[ScoreHome]]-Table1[[#This Row],[ScoreAway]])</f>
        <v>-7</v>
      </c>
      <c r="O13774">
        <f>IF(Table1[[#This Row],[SpreadActual]]&lt;Table1[[#This Row],[SpreadFavorite]],1,0)</f>
        <v>1</v>
      </c>
      <c r="P13774">
        <v>34</v>
      </c>
      <c r="Q13774" t="s">
        <v>166</v>
      </c>
      <c r="R13774" t="b">
        <v>0</v>
      </c>
    </row>
    <row r="13775" spans="1:22" x14ac:dyDescent="0.2">
      <c r="A13775" s="1">
        <v>45298</v>
      </c>
      <c r="B13775">
        <v>2023</v>
      </c>
      <c r="C13775">
        <f>_xlfn.MAXIFS(Table1[ScheduleWeekWritten],Table1[ScheduleSeason],Table1[[#This Row],[ScheduleSeason]])</f>
        <v>18</v>
      </c>
      <c r="D13775">
        <v>18</v>
      </c>
      <c r="E13775" cm="1">
        <f t="array" ref="E13775">_xlfn.XLOOKUP(Table1[[#This Row],[ScheduleWeekWritten]],Table3[Game],100+Table3[Increase],Table1[[#This Row],[ScheduleWeekWritten]])</f>
        <v>18</v>
      </c>
      <c r="F13775" t="b">
        <v>0</v>
      </c>
      <c r="G13775" t="s">
        <v>149</v>
      </c>
      <c r="H13775">
        <v>20</v>
      </c>
      <c r="I13775">
        <v>21</v>
      </c>
      <c r="J13775" t="s">
        <v>128</v>
      </c>
      <c r="K13775" t="s">
        <v>132</v>
      </c>
      <c r="L13775" t="str">
        <f>_xlfn.XLOOKUP(Table1[[#This Row],[TeamFavoriteID]],Table2[team_id],Table2[team_name],_xlfn.XLOOKUP(Table1[[#This Row],[TeamFavoriteID]],Table2[team_id_pfr],Table2[team_name],"Even"))</f>
        <v>Seattle Seahawks</v>
      </c>
      <c r="M13775">
        <v>-3</v>
      </c>
      <c r="N13775">
        <f>IF(Table1[[#This Row],[TeamFavorite]]=Table1[[#This Row],[TeamHome]],Table1[[#This Row],[ScoreAway]]-Table1[[#This Row],[ScoreHome]],Table1[[#This Row],[ScoreHome]]-Table1[[#This Row],[ScoreAway]])</f>
        <v>-1</v>
      </c>
      <c r="O13775">
        <f>IF(Table1[[#This Row],[SpreadActual]]&lt;Table1[[#This Row],[SpreadFavorite]],1,0)</f>
        <v>0</v>
      </c>
      <c r="P13775">
        <v>48</v>
      </c>
      <c r="Q13775" t="s">
        <v>221</v>
      </c>
      <c r="R13775" t="b">
        <v>0</v>
      </c>
      <c r="S13775">
        <v>72</v>
      </c>
      <c r="T13775">
        <v>0</v>
      </c>
      <c r="V13775" t="s">
        <v>103</v>
      </c>
    </row>
    <row r="13776" spans="1:22" x14ac:dyDescent="0.2">
      <c r="A13776" s="1">
        <v>45298</v>
      </c>
      <c r="B13776">
        <v>2023</v>
      </c>
      <c r="C13776">
        <f>_xlfn.MAXIFS(Table1[ScheduleWeekWritten],Table1[ScheduleSeason],Table1[[#This Row],[ScheduleSeason]])</f>
        <v>18</v>
      </c>
      <c r="D13776">
        <v>18</v>
      </c>
      <c r="E13776" cm="1">
        <f t="array" ref="E13776">_xlfn.XLOOKUP(Table1[[#This Row],[ScheduleWeekWritten]],Table3[Game],100+Table3[Increase],Table1[[#This Row],[ScheduleWeekWritten]])</f>
        <v>18</v>
      </c>
      <c r="F13776" t="b">
        <v>0</v>
      </c>
      <c r="G13776" t="s">
        <v>152</v>
      </c>
      <c r="H13776">
        <v>0</v>
      </c>
      <c r="I13776">
        <v>9</v>
      </c>
      <c r="J13776" t="s">
        <v>127</v>
      </c>
      <c r="K13776" t="s">
        <v>133</v>
      </c>
      <c r="L13776" t="str">
        <f>_xlfn.XLOOKUP(Table1[[#This Row],[TeamFavoriteID]],Table2[team_id],Table2[team_name],_xlfn.XLOOKUP(Table1[[#This Row],[TeamFavoriteID]],Table2[team_id_pfr],Table2[team_name],"Even"))</f>
        <v>Tampa Bay Buccaneers</v>
      </c>
      <c r="M13776">
        <v>-4.5</v>
      </c>
      <c r="N13776">
        <f>IF(Table1[[#This Row],[TeamFavorite]]=Table1[[#This Row],[TeamHome]],Table1[[#This Row],[ScoreAway]]-Table1[[#This Row],[ScoreHome]],Table1[[#This Row],[ScoreHome]]-Table1[[#This Row],[ScoreAway]])</f>
        <v>-9</v>
      </c>
      <c r="O13776">
        <f>IF(Table1[[#This Row],[SpreadActual]]&lt;Table1[[#This Row],[SpreadFavorite]],1,0)</f>
        <v>1</v>
      </c>
      <c r="P13776">
        <v>36.5</v>
      </c>
      <c r="Q13776" t="s">
        <v>160</v>
      </c>
      <c r="R13776" t="b">
        <v>0</v>
      </c>
    </row>
    <row r="13777" spans="1:22" x14ac:dyDescent="0.2">
      <c r="A13777" s="1">
        <v>45298</v>
      </c>
      <c r="B13777">
        <v>2023</v>
      </c>
      <c r="C13777">
        <f>_xlfn.MAXIFS(Table1[ScheduleWeekWritten],Table1[ScheduleSeason],Table1[[#This Row],[ScheduleSeason]])</f>
        <v>18</v>
      </c>
      <c r="D13777">
        <v>18</v>
      </c>
      <c r="E13777" cm="1">
        <f t="array" ref="E13777">_xlfn.XLOOKUP(Table1[[#This Row],[ScheduleWeekWritten]],Table3[Game],100+Table3[Increase],Table1[[#This Row],[ScheduleWeekWritten]])</f>
        <v>18</v>
      </c>
      <c r="F13777" t="b">
        <v>0</v>
      </c>
      <c r="G13777" t="s">
        <v>101</v>
      </c>
      <c r="H13777">
        <v>31</v>
      </c>
      <c r="I13777">
        <v>14</v>
      </c>
      <c r="J13777" t="s">
        <v>62</v>
      </c>
      <c r="K13777" t="s">
        <v>104</v>
      </c>
      <c r="L13777" t="str">
        <f>_xlfn.XLOOKUP(Table1[[#This Row],[TeamFavoriteID]],Table2[team_id],Table2[team_name],_xlfn.XLOOKUP(Table1[[#This Row],[TeamFavoriteID]],Table2[team_id_pfr],Table2[team_name],"Even"))</f>
        <v>Cincinnati Bengals</v>
      </c>
      <c r="M13777">
        <v>-7</v>
      </c>
      <c r="N13777">
        <f>IF(Table1[[#This Row],[TeamFavorite]]=Table1[[#This Row],[TeamHome]],Table1[[#This Row],[ScoreAway]]-Table1[[#This Row],[ScoreHome]],Table1[[#This Row],[ScoreHome]]-Table1[[#This Row],[ScoreAway]])</f>
        <v>-17</v>
      </c>
      <c r="O13777">
        <f>IF(Table1[[#This Row],[SpreadActual]]&lt;Table1[[#This Row],[SpreadFavorite]],1,0)</f>
        <v>1</v>
      </c>
      <c r="P13777">
        <v>37</v>
      </c>
      <c r="Q13777" t="s">
        <v>226</v>
      </c>
      <c r="R13777" t="b">
        <v>0</v>
      </c>
    </row>
    <row r="13778" spans="1:22" x14ac:dyDescent="0.2">
      <c r="A13778" s="1">
        <v>45298</v>
      </c>
      <c r="B13778">
        <v>2023</v>
      </c>
      <c r="C13778">
        <f>_xlfn.MAXIFS(Table1[ScheduleWeekWritten],Table1[ScheduleSeason],Table1[[#This Row],[ScheduleSeason]])</f>
        <v>18</v>
      </c>
      <c r="D13778">
        <v>18</v>
      </c>
      <c r="E13778" cm="1">
        <f t="array" ref="E13778">_xlfn.XLOOKUP(Table1[[#This Row],[ScheduleWeekWritten]],Table3[Game],100+Table3[Increase],Table1[[#This Row],[ScheduleWeekWritten]])</f>
        <v>18</v>
      </c>
      <c r="F13778" t="b">
        <v>0</v>
      </c>
      <c r="G13778" t="s">
        <v>45</v>
      </c>
      <c r="H13778">
        <v>30</v>
      </c>
      <c r="I13778">
        <v>20</v>
      </c>
      <c r="J13778" t="s">
        <v>54</v>
      </c>
      <c r="K13778" t="s">
        <v>79</v>
      </c>
      <c r="L13778" t="str">
        <f>_xlfn.XLOOKUP(Table1[[#This Row],[TeamFavoriteID]],Table2[team_id],Table2[team_name],_xlfn.XLOOKUP(Table1[[#This Row],[TeamFavoriteID]],Table2[team_id_pfr],Table2[team_name],"Even"))</f>
        <v>Detroit Lions</v>
      </c>
      <c r="M13778">
        <v>-4</v>
      </c>
      <c r="N13778">
        <f>IF(Table1[[#This Row],[TeamFavorite]]=Table1[[#This Row],[TeamHome]],Table1[[#This Row],[ScoreAway]]-Table1[[#This Row],[ScoreHome]],Table1[[#This Row],[ScoreHome]]-Table1[[#This Row],[ScoreAway]])</f>
        <v>-10</v>
      </c>
      <c r="O13778">
        <f>IF(Table1[[#This Row],[SpreadActual]]&lt;Table1[[#This Row],[SpreadFavorite]],1,0)</f>
        <v>1</v>
      </c>
      <c r="P13778">
        <v>47.5</v>
      </c>
      <c r="Q13778" t="s">
        <v>181</v>
      </c>
      <c r="R13778" t="b">
        <v>0</v>
      </c>
      <c r="S13778">
        <v>72</v>
      </c>
      <c r="T13778">
        <v>0</v>
      </c>
      <c r="V13778" t="s">
        <v>103</v>
      </c>
    </row>
    <row r="13779" spans="1:22" x14ac:dyDescent="0.2">
      <c r="A13779" s="1">
        <v>45298</v>
      </c>
      <c r="B13779">
        <v>2023</v>
      </c>
      <c r="C13779">
        <f>_xlfn.MAXIFS(Table1[ScheduleWeekWritten],Table1[ScheduleSeason],Table1[[#This Row],[ScheduleSeason]])</f>
        <v>18</v>
      </c>
      <c r="D13779">
        <v>18</v>
      </c>
      <c r="E13779" cm="1">
        <f t="array" ref="E13779">_xlfn.XLOOKUP(Table1[[#This Row],[ScheduleWeekWritten]],Table3[Game],100+Table3[Increase],Table1[[#This Row],[ScheduleWeekWritten]])</f>
        <v>18</v>
      </c>
      <c r="F13779" t="b">
        <v>0</v>
      </c>
      <c r="G13779" t="s">
        <v>33</v>
      </c>
      <c r="H13779">
        <v>17</v>
      </c>
      <c r="I13779">
        <v>9</v>
      </c>
      <c r="J13779" t="s">
        <v>46</v>
      </c>
      <c r="K13779" t="s">
        <v>35</v>
      </c>
      <c r="L13779" t="str">
        <f>_xlfn.XLOOKUP(Table1[[#This Row],[TeamFavoriteID]],Table2[team_id],Table2[team_name],_xlfn.XLOOKUP(Table1[[#This Row],[TeamFavoriteID]],Table2[team_id_pfr],Table2[team_name],"Even"))</f>
        <v>Green Bay Packers</v>
      </c>
      <c r="M13779">
        <v>-2.5</v>
      </c>
      <c r="N13779">
        <f>IF(Table1[[#This Row],[TeamFavorite]]=Table1[[#This Row],[TeamHome]],Table1[[#This Row],[ScoreAway]]-Table1[[#This Row],[ScoreHome]],Table1[[#This Row],[ScoreHome]]-Table1[[#This Row],[ScoreAway]])</f>
        <v>-8</v>
      </c>
      <c r="O13779">
        <f>IF(Table1[[#This Row],[SpreadActual]]&lt;Table1[[#This Row],[SpreadFavorite]],1,0)</f>
        <v>1</v>
      </c>
      <c r="P13779">
        <v>46</v>
      </c>
      <c r="Q13779" t="s">
        <v>82</v>
      </c>
      <c r="R13779" t="b">
        <v>0</v>
      </c>
    </row>
    <row r="13780" spans="1:22" x14ac:dyDescent="0.2">
      <c r="A13780" s="1">
        <v>45298</v>
      </c>
      <c r="B13780">
        <v>2023</v>
      </c>
      <c r="C13780">
        <f>_xlfn.MAXIFS(Table1[ScheduleWeekWritten],Table1[ScheduleSeason],Table1[[#This Row],[ScheduleSeason]])</f>
        <v>18</v>
      </c>
      <c r="D13780">
        <v>18</v>
      </c>
      <c r="E13780" cm="1">
        <f t="array" ref="E13780">_xlfn.XLOOKUP(Table1[[#This Row],[ScheduleWeekWritten]],Table3[Game],100+Table3[Increase],Table1[[#This Row],[ScheduleWeekWritten]])</f>
        <v>18</v>
      </c>
      <c r="F13780" t="b">
        <v>0</v>
      </c>
      <c r="G13780" t="s">
        <v>140</v>
      </c>
      <c r="H13780">
        <v>19</v>
      </c>
      <c r="I13780">
        <v>23</v>
      </c>
      <c r="J13780" t="s">
        <v>177</v>
      </c>
      <c r="K13780" t="s">
        <v>182</v>
      </c>
      <c r="L13780" t="str">
        <f>_xlfn.XLOOKUP(Table1[[#This Row],[TeamFavoriteID]],Table2[team_id],Table2[team_name],_xlfn.XLOOKUP(Table1[[#This Row],[TeamFavoriteID]],Table2[team_id_pfr],Table2[team_name],"Even"))</f>
        <v>Houston Texans</v>
      </c>
      <c r="M13780">
        <v>-1</v>
      </c>
      <c r="N13780">
        <f>IF(Table1[[#This Row],[TeamFavorite]]=Table1[[#This Row],[TeamHome]],Table1[[#This Row],[ScoreAway]]-Table1[[#This Row],[ScoreHome]],Table1[[#This Row],[ScoreHome]]-Table1[[#This Row],[ScoreAway]])</f>
        <v>-4</v>
      </c>
      <c r="O13780">
        <f>IF(Table1[[#This Row],[SpreadActual]]&lt;Table1[[#This Row],[SpreadFavorite]],1,0)</f>
        <v>1</v>
      </c>
      <c r="P13780">
        <v>47.5</v>
      </c>
      <c r="Q13780" t="s">
        <v>190</v>
      </c>
      <c r="R13780" t="b">
        <v>0</v>
      </c>
      <c r="S13780">
        <v>72</v>
      </c>
      <c r="T13780">
        <v>0</v>
      </c>
      <c r="V13780" t="s">
        <v>103</v>
      </c>
    </row>
    <row r="13781" spans="1:22" x14ac:dyDescent="0.2">
      <c r="A13781" s="1">
        <v>45298</v>
      </c>
      <c r="B13781">
        <v>2023</v>
      </c>
      <c r="C13781">
        <f>_xlfn.MAXIFS(Table1[ScheduleWeekWritten],Table1[ScheduleSeason],Table1[[#This Row],[ScheduleSeason]])</f>
        <v>18</v>
      </c>
      <c r="D13781">
        <v>18</v>
      </c>
      <c r="E13781" cm="1">
        <f t="array" ref="E13781">_xlfn.XLOOKUP(Table1[[#This Row],[ScheduleWeekWritten]],Table3[Game],100+Table3[Increase],Table1[[#This Row],[ScheduleWeekWritten]])</f>
        <v>18</v>
      </c>
      <c r="F13781" t="b">
        <v>0</v>
      </c>
      <c r="G13781" t="s">
        <v>217</v>
      </c>
      <c r="H13781">
        <v>27</v>
      </c>
      <c r="I13781">
        <v>14</v>
      </c>
      <c r="J13781" t="s">
        <v>24</v>
      </c>
      <c r="K13781" t="s">
        <v>21</v>
      </c>
      <c r="L13781" t="str">
        <f>_xlfn.XLOOKUP(Table1[[#This Row],[TeamFavoriteID]],Table2[team_id],Table2[team_name],_xlfn.XLOOKUP(Table1[[#This Row],[TeamFavoriteID]],Table2[team_id_pfr],Table2[team_name],"Even"))</f>
        <v>Las Vegas Raiders</v>
      </c>
      <c r="M13781">
        <v>-3.5</v>
      </c>
      <c r="N13781">
        <f>IF(Table1[[#This Row],[TeamFavorite]]=Table1[[#This Row],[TeamHome]],Table1[[#This Row],[ScoreAway]]-Table1[[#This Row],[ScoreHome]],Table1[[#This Row],[ScoreHome]]-Table1[[#This Row],[ScoreAway]])</f>
        <v>-13</v>
      </c>
      <c r="O13781">
        <f>IF(Table1[[#This Row],[SpreadActual]]&lt;Table1[[#This Row],[SpreadFavorite]],1,0)</f>
        <v>1</v>
      </c>
      <c r="P13781">
        <v>37.5</v>
      </c>
      <c r="Q13781" t="s">
        <v>220</v>
      </c>
      <c r="R13781" t="b">
        <v>0</v>
      </c>
      <c r="S13781">
        <v>72</v>
      </c>
      <c r="T13781">
        <v>0</v>
      </c>
      <c r="V13781" t="s">
        <v>103</v>
      </c>
    </row>
    <row r="13782" spans="1:22" x14ac:dyDescent="0.2">
      <c r="A13782" s="1">
        <v>45298</v>
      </c>
      <c r="B13782">
        <v>2023</v>
      </c>
      <c r="C13782">
        <f>_xlfn.MAXIFS(Table1[ScheduleWeekWritten],Table1[ScheduleSeason],Table1[[#This Row],[ScheduleSeason]])</f>
        <v>18</v>
      </c>
      <c r="D13782">
        <v>18</v>
      </c>
      <c r="E13782" cm="1">
        <f t="array" ref="E13782">_xlfn.XLOOKUP(Table1[[#This Row],[ScheduleWeekWritten]],Table3[Game],100+Table3[Increase],Table1[[#This Row],[ScheduleWeekWritten]])</f>
        <v>18</v>
      </c>
      <c r="F13782" t="b">
        <v>0</v>
      </c>
      <c r="G13782" t="s">
        <v>210</v>
      </c>
      <c r="H13782">
        <v>12</v>
      </c>
      <c r="I13782">
        <v>13</v>
      </c>
      <c r="J13782" t="s">
        <v>42</v>
      </c>
      <c r="K13782" t="s">
        <v>29</v>
      </c>
      <c r="L13782" t="str">
        <f>_xlfn.XLOOKUP(Table1[[#This Row],[TeamFavoriteID]],Table2[team_id],Table2[team_name],_xlfn.XLOOKUP(Table1[[#This Row],[TeamFavoriteID]],Table2[team_id_pfr],Table2[team_name],"Even"))</f>
        <v>Los Angeles Chargers</v>
      </c>
      <c r="M13782">
        <v>-3.5</v>
      </c>
      <c r="N13782">
        <f>IF(Table1[[#This Row],[TeamFavorite]]=Table1[[#This Row],[TeamHome]],Table1[[#This Row],[ScoreAway]]-Table1[[#This Row],[ScoreHome]],Table1[[#This Row],[ScoreHome]]-Table1[[#This Row],[ScoreAway]])</f>
        <v>1</v>
      </c>
      <c r="O13782">
        <f>IF(Table1[[#This Row],[SpreadActual]]&lt;Table1[[#This Row],[SpreadFavorite]],1,0)</f>
        <v>0</v>
      </c>
      <c r="P13782">
        <v>35</v>
      </c>
      <c r="Q13782" t="s">
        <v>218</v>
      </c>
      <c r="R13782" t="b">
        <v>0</v>
      </c>
      <c r="S13782">
        <v>72</v>
      </c>
      <c r="T13782">
        <v>0</v>
      </c>
      <c r="V13782" t="s">
        <v>103</v>
      </c>
    </row>
    <row r="13783" spans="1:22" x14ac:dyDescent="0.2">
      <c r="A13783" s="1">
        <v>45298</v>
      </c>
      <c r="B13783">
        <v>2023</v>
      </c>
      <c r="C13783">
        <f>_xlfn.MAXIFS(Table1[ScheduleWeekWritten],Table1[ScheduleSeason],Table1[[#This Row],[ScheduleSeason]])</f>
        <v>18</v>
      </c>
      <c r="D13783">
        <v>18</v>
      </c>
      <c r="E13783" cm="1">
        <f t="array" ref="E13783">_xlfn.XLOOKUP(Table1[[#This Row],[ScheduleWeekWritten]],Table3[Game],100+Table3[Increase],Table1[[#This Row],[ScheduleWeekWritten]])</f>
        <v>18</v>
      </c>
      <c r="F13783" t="b">
        <v>0</v>
      </c>
      <c r="G13783" t="s">
        <v>19</v>
      </c>
      <c r="H13783">
        <v>14</v>
      </c>
      <c r="I13783">
        <v>21</v>
      </c>
      <c r="J13783" t="s">
        <v>28</v>
      </c>
      <c r="K13783" t="s">
        <v>43</v>
      </c>
      <c r="L13783" t="str">
        <f>_xlfn.XLOOKUP(Table1[[#This Row],[TeamFavoriteID]],Table2[team_id],Table2[team_name],_xlfn.XLOOKUP(Table1[[#This Row],[TeamFavoriteID]],Table2[team_id_pfr],Table2[team_name],"Even"))</f>
        <v>Buffalo Bills</v>
      </c>
      <c r="M13783">
        <v>-2.5</v>
      </c>
      <c r="N13783">
        <f>IF(Table1[[#This Row],[TeamFavorite]]=Table1[[#This Row],[TeamHome]],Table1[[#This Row],[ScoreAway]]-Table1[[#This Row],[ScoreHome]],Table1[[#This Row],[ScoreHome]]-Table1[[#This Row],[ScoreAway]])</f>
        <v>-7</v>
      </c>
      <c r="O13783">
        <f>IF(Table1[[#This Row],[SpreadActual]]&lt;Table1[[#This Row],[SpreadFavorite]],1,0)</f>
        <v>1</v>
      </c>
      <c r="P13783">
        <v>48</v>
      </c>
      <c r="Q13783" t="s">
        <v>212</v>
      </c>
      <c r="R13783" t="b">
        <v>0</v>
      </c>
    </row>
    <row r="13784" spans="1:22" x14ac:dyDescent="0.2">
      <c r="A13784" s="1">
        <v>45298</v>
      </c>
      <c r="B13784">
        <v>2023</v>
      </c>
      <c r="C13784">
        <f>_xlfn.MAXIFS(Table1[ScheduleWeekWritten],Table1[ScheduleSeason],Table1[[#This Row],[ScheduleSeason]])</f>
        <v>18</v>
      </c>
      <c r="D13784">
        <v>18</v>
      </c>
      <c r="E13784" cm="1">
        <f t="array" ref="E13784">_xlfn.XLOOKUP(Table1[[#This Row],[ScheduleWeekWritten]],Table3[Game],100+Table3[Increase],Table1[[#This Row],[ScheduleWeekWritten]])</f>
        <v>18</v>
      </c>
      <c r="F13784" t="b">
        <v>0</v>
      </c>
      <c r="G13784" t="s">
        <v>115</v>
      </c>
      <c r="H13784">
        <v>3</v>
      </c>
      <c r="I13784">
        <v>17</v>
      </c>
      <c r="J13784" t="s">
        <v>31</v>
      </c>
      <c r="K13784" t="s">
        <v>70</v>
      </c>
      <c r="L13784" t="str">
        <f>_xlfn.XLOOKUP(Table1[[#This Row],[TeamFavoriteID]],Table2[team_id],Table2[team_name],_xlfn.XLOOKUP(Table1[[#This Row],[TeamFavoriteID]],Table2[team_id_pfr],Table2[team_name],"Even"))</f>
        <v>Boston Patriots</v>
      </c>
      <c r="M13784">
        <v>-2</v>
      </c>
      <c r="N13784">
        <f>IF(Table1[[#This Row],[TeamFavorite]]=Table1[[#This Row],[TeamHome]],Table1[[#This Row],[ScoreAway]]-Table1[[#This Row],[ScoreHome]],Table1[[#This Row],[ScoreHome]]-Table1[[#This Row],[ScoreAway]])</f>
        <v>-14</v>
      </c>
      <c r="O13784">
        <f>IF(Table1[[#This Row],[SpreadActual]]&lt;Table1[[#This Row],[SpreadFavorite]],1,0)</f>
        <v>1</v>
      </c>
      <c r="P13784">
        <v>28.5</v>
      </c>
      <c r="Q13784" t="s">
        <v>179</v>
      </c>
      <c r="R13784" t="b">
        <v>0</v>
      </c>
      <c r="V13784" t="s">
        <v>120</v>
      </c>
    </row>
    <row r="13785" spans="1:22" x14ac:dyDescent="0.2">
      <c r="A13785" s="1">
        <v>45298</v>
      </c>
      <c r="B13785">
        <v>2023</v>
      </c>
      <c r="C13785">
        <f>_xlfn.MAXIFS(Table1[ScheduleWeekWritten],Table1[ScheduleSeason],Table1[[#This Row],[ScheduleSeason]])</f>
        <v>18</v>
      </c>
      <c r="D13785">
        <v>18</v>
      </c>
      <c r="E13785" cm="1">
        <f t="array" ref="E13785">_xlfn.XLOOKUP(Table1[[#This Row],[ScheduleWeekWritten]],Table3[Game],100+Table3[Increase],Table1[[#This Row],[ScheduleWeekWritten]])</f>
        <v>18</v>
      </c>
      <c r="F13785" t="b">
        <v>0</v>
      </c>
      <c r="G13785" t="s">
        <v>95</v>
      </c>
      <c r="H13785">
        <v>48</v>
      </c>
      <c r="I13785">
        <v>17</v>
      </c>
      <c r="J13785" t="s">
        <v>38</v>
      </c>
      <c r="K13785" t="s">
        <v>98</v>
      </c>
      <c r="L13785" t="str">
        <f>_xlfn.XLOOKUP(Table1[[#This Row],[TeamFavoriteID]],Table2[team_id],Table2[team_name],_xlfn.XLOOKUP(Table1[[#This Row],[TeamFavoriteID]],Table2[team_id_pfr],Table2[team_name],"Even"))</f>
        <v>New Orleans Saints</v>
      </c>
      <c r="M13785">
        <v>-3</v>
      </c>
      <c r="N13785">
        <f>IF(Table1[[#This Row],[TeamFavorite]]=Table1[[#This Row],[TeamHome]],Table1[[#This Row],[ScoreAway]]-Table1[[#This Row],[ScoreHome]],Table1[[#This Row],[ScoreHome]]-Table1[[#This Row],[ScoreAway]])</f>
        <v>-31</v>
      </c>
      <c r="O13785">
        <f>IF(Table1[[#This Row],[SpreadActual]]&lt;Table1[[#This Row],[SpreadFavorite]],1,0)</f>
        <v>1</v>
      </c>
      <c r="P13785">
        <v>41.5</v>
      </c>
      <c r="Q13785" t="s">
        <v>225</v>
      </c>
      <c r="R13785" t="b">
        <v>0</v>
      </c>
      <c r="S13785">
        <v>72</v>
      </c>
      <c r="T13785">
        <v>0</v>
      </c>
      <c r="V13785" t="s">
        <v>103</v>
      </c>
    </row>
    <row r="13786" spans="1:22" x14ac:dyDescent="0.2">
      <c r="A13786" s="1">
        <v>45298</v>
      </c>
      <c r="B13786">
        <v>2023</v>
      </c>
      <c r="C13786">
        <f>_xlfn.MAXIFS(Table1[ScheduleWeekWritten],Table1[ScheduleSeason],Table1[[#This Row],[ScheduleSeason]])</f>
        <v>18</v>
      </c>
      <c r="D13786">
        <v>18</v>
      </c>
      <c r="E13786" cm="1">
        <f t="array" ref="E13786">_xlfn.XLOOKUP(Table1[[#This Row],[ScheduleWeekWritten]],Table3[Game],100+Table3[Increase],Table1[[#This Row],[ScheduleWeekWritten]])</f>
        <v>18</v>
      </c>
      <c r="F13786" t="b">
        <v>0</v>
      </c>
      <c r="G13786" t="s">
        <v>50</v>
      </c>
      <c r="H13786">
        <v>27</v>
      </c>
      <c r="I13786">
        <v>10</v>
      </c>
      <c r="J13786" t="s">
        <v>58</v>
      </c>
      <c r="K13786" t="s">
        <v>77</v>
      </c>
      <c r="L13786" t="str">
        <f>_xlfn.XLOOKUP(Table1[[#This Row],[TeamFavoriteID]],Table2[team_id],Table2[team_name],_xlfn.XLOOKUP(Table1[[#This Row],[TeamFavoriteID]],Table2[team_id_pfr],Table2[team_name],"Even"))</f>
        <v>Philadelphia Eagles</v>
      </c>
      <c r="M13786">
        <v>-5</v>
      </c>
      <c r="N13786">
        <f>IF(Table1[[#This Row],[TeamFavorite]]=Table1[[#This Row],[TeamHome]],Table1[[#This Row],[ScoreAway]]-Table1[[#This Row],[ScoreHome]],Table1[[#This Row],[ScoreHome]]-Table1[[#This Row],[ScoreAway]])</f>
        <v>17</v>
      </c>
      <c r="O13786">
        <f>IF(Table1[[#This Row],[SpreadActual]]&lt;Table1[[#This Row],[SpreadFavorite]],1,0)</f>
        <v>0</v>
      </c>
      <c r="P13786">
        <v>43.5</v>
      </c>
      <c r="Q13786" t="s">
        <v>197</v>
      </c>
      <c r="R13786" t="b">
        <v>0</v>
      </c>
    </row>
    <row r="13787" spans="1:22" x14ac:dyDescent="0.2">
      <c r="A13787" s="1">
        <v>45298</v>
      </c>
      <c r="B13787">
        <v>2023</v>
      </c>
      <c r="C13787">
        <f>_xlfn.MAXIFS(Table1[ScheduleWeekWritten],Table1[ScheduleSeason],Table1[[#This Row],[ScheduleSeason]])</f>
        <v>18</v>
      </c>
      <c r="D13787">
        <v>18</v>
      </c>
      <c r="E13787" cm="1">
        <f t="array" ref="E13787">_xlfn.XLOOKUP(Table1[[#This Row],[ScheduleWeekWritten]],Table3[Game],100+Table3[Increase],Table1[[#This Row],[ScheduleWeekWritten]])</f>
        <v>18</v>
      </c>
      <c r="F13787" t="b">
        <v>0</v>
      </c>
      <c r="G13787" t="s">
        <v>53</v>
      </c>
      <c r="H13787">
        <v>20</v>
      </c>
      <c r="I13787">
        <v>21</v>
      </c>
      <c r="J13787" t="s">
        <v>39</v>
      </c>
      <c r="K13787" t="s">
        <v>87</v>
      </c>
      <c r="L13787" t="str">
        <f>_xlfn.XLOOKUP(Table1[[#This Row],[TeamFavoriteID]],Table2[team_id],Table2[team_name],_xlfn.XLOOKUP(Table1[[#This Row],[TeamFavoriteID]],Table2[team_id_pfr],Table2[team_name],"Even"))</f>
        <v>San Francisco 49ers</v>
      </c>
      <c r="M13787">
        <v>-5.5</v>
      </c>
      <c r="N13787">
        <f>IF(Table1[[#This Row],[TeamFavorite]]=Table1[[#This Row],[TeamHome]],Table1[[#This Row],[ScoreAway]]-Table1[[#This Row],[ScoreHome]],Table1[[#This Row],[ScoreHome]]-Table1[[#This Row],[ScoreAway]])</f>
        <v>1</v>
      </c>
      <c r="O13787">
        <f>IF(Table1[[#This Row],[SpreadActual]]&lt;Table1[[#This Row],[SpreadFavorite]],1,0)</f>
        <v>0</v>
      </c>
      <c r="P13787">
        <v>40</v>
      </c>
      <c r="Q13787" t="s">
        <v>203</v>
      </c>
      <c r="R13787" t="b">
        <v>0</v>
      </c>
    </row>
    <row r="13788" spans="1:22" x14ac:dyDescent="0.2">
      <c r="A13788" s="1">
        <v>45298</v>
      </c>
      <c r="B13788">
        <v>2023</v>
      </c>
      <c r="C13788">
        <f>_xlfn.MAXIFS(Table1[ScheduleWeekWritten],Table1[ScheduleSeason],Table1[[#This Row],[ScheduleSeason]])</f>
        <v>18</v>
      </c>
      <c r="D13788">
        <v>18</v>
      </c>
      <c r="E13788" cm="1">
        <f t="array" ref="E13788">_xlfn.XLOOKUP(Table1[[#This Row],[ScheduleWeekWritten]],Table3[Game],100+Table3[Increase],Table1[[#This Row],[ScheduleWeekWritten]])</f>
        <v>18</v>
      </c>
      <c r="F13788" t="b">
        <v>0</v>
      </c>
      <c r="G13788" t="s">
        <v>171</v>
      </c>
      <c r="H13788">
        <v>28</v>
      </c>
      <c r="I13788">
        <v>20</v>
      </c>
      <c r="J13788" t="s">
        <v>154</v>
      </c>
      <c r="K13788" t="s">
        <v>161</v>
      </c>
      <c r="L13788" t="str">
        <f>_xlfn.XLOOKUP(Table1[[#This Row],[TeamFavoriteID]],Table2[team_id],Table2[team_name],_xlfn.XLOOKUP(Table1[[#This Row],[TeamFavoriteID]],Table2[team_id_pfr],Table2[team_name],"Even"))</f>
        <v>Jacksonville Jaguars</v>
      </c>
      <c r="M13788">
        <v>-3.5</v>
      </c>
      <c r="N13788">
        <f>IF(Table1[[#This Row],[TeamFavorite]]=Table1[[#This Row],[TeamHome]],Table1[[#This Row],[ScoreAway]]-Table1[[#This Row],[ScoreHome]],Table1[[#This Row],[ScoreHome]]-Table1[[#This Row],[ScoreAway]])</f>
        <v>8</v>
      </c>
      <c r="O13788">
        <f>IF(Table1[[#This Row],[SpreadActual]]&lt;Table1[[#This Row],[SpreadFavorite]],1,0)</f>
        <v>0</v>
      </c>
      <c r="P13788">
        <v>41.5</v>
      </c>
      <c r="Q13788" t="s">
        <v>172</v>
      </c>
      <c r="R13788" t="b">
        <v>0</v>
      </c>
    </row>
    <row r="13789" spans="1:22" x14ac:dyDescent="0.2">
      <c r="A13789" s="1">
        <v>45298</v>
      </c>
      <c r="B13789">
        <v>2023</v>
      </c>
      <c r="C13789">
        <f>_xlfn.MAXIFS(Table1[ScheduleWeekWritten],Table1[ScheduleSeason],Table1[[#This Row],[ScheduleSeason]])</f>
        <v>18</v>
      </c>
      <c r="D13789">
        <v>18</v>
      </c>
      <c r="E13789" cm="1">
        <f t="array" ref="E13789">_xlfn.XLOOKUP(Table1[[#This Row],[ScheduleWeekWritten]],Table3[Game],100+Table3[Increase],Table1[[#This Row],[ScheduleWeekWritten]])</f>
        <v>18</v>
      </c>
      <c r="F13789" t="b">
        <v>0</v>
      </c>
      <c r="G13789" t="s">
        <v>227</v>
      </c>
      <c r="H13789">
        <v>10</v>
      </c>
      <c r="I13789">
        <v>38</v>
      </c>
      <c r="J13789" t="s">
        <v>67</v>
      </c>
      <c r="K13789" t="s">
        <v>68</v>
      </c>
      <c r="L13789" t="str">
        <f>_xlfn.XLOOKUP(Table1[[#This Row],[TeamFavoriteID]],Table2[team_id],Table2[team_name],_xlfn.XLOOKUP(Table1[[#This Row],[TeamFavoriteID]],Table2[team_id_pfr],Table2[team_name],"Even"))</f>
        <v>Dallas Cowboys</v>
      </c>
      <c r="M13789">
        <v>-13</v>
      </c>
      <c r="N13789">
        <f>IF(Table1[[#This Row],[TeamFavorite]]=Table1[[#This Row],[TeamHome]],Table1[[#This Row],[ScoreAway]]-Table1[[#This Row],[ScoreHome]],Table1[[#This Row],[ScoreHome]]-Table1[[#This Row],[ScoreAway]])</f>
        <v>-28</v>
      </c>
      <c r="O13789">
        <f>IF(Table1[[#This Row],[SpreadActual]]&lt;Table1[[#This Row],[SpreadFavorite]],1,0)</f>
        <v>1</v>
      </c>
      <c r="P13789">
        <v>47.5</v>
      </c>
      <c r="Q13789" t="s">
        <v>165</v>
      </c>
      <c r="R13789" t="b">
        <v>0</v>
      </c>
    </row>
    <row r="13790" spans="1:22" x14ac:dyDescent="0.2">
      <c r="A13790" s="1">
        <v>45304</v>
      </c>
      <c r="B13790">
        <v>2023</v>
      </c>
      <c r="C13790">
        <f>_xlfn.MAXIFS(Table1[ScheduleWeekWritten],Table1[ScheduleSeason],Table1[[#This Row],[ScheduleSeason]])</f>
        <v>18</v>
      </c>
      <c r="D13790" t="s">
        <v>134</v>
      </c>
      <c r="E13790" cm="1">
        <f t="array" ref="E13790">_xlfn.XLOOKUP(Table1[[#This Row],[ScheduleWeekWritten]],Table3[Game],100+Table3[Increase],Table1[[#This Row],[ScheduleWeekWritten]])</f>
        <v>101</v>
      </c>
      <c r="F13790" t="b">
        <v>1</v>
      </c>
      <c r="G13790" t="s">
        <v>177</v>
      </c>
      <c r="H13790">
        <v>45</v>
      </c>
      <c r="I13790">
        <v>14</v>
      </c>
      <c r="J13790" t="s">
        <v>62</v>
      </c>
      <c r="K13790" t="s">
        <v>63</v>
      </c>
      <c r="L13790" t="str">
        <f>_xlfn.XLOOKUP(Table1[[#This Row],[TeamFavoriteID]],Table2[team_id],Table2[team_name],_xlfn.XLOOKUP(Table1[[#This Row],[TeamFavoriteID]],Table2[team_id_pfr],Table2[team_name],"Even"))</f>
        <v>Cleveland Browns</v>
      </c>
      <c r="M13790">
        <v>-2.5</v>
      </c>
      <c r="N13790">
        <f>IF(Table1[[#This Row],[TeamFavorite]]=Table1[[#This Row],[TeamHome]],Table1[[#This Row],[ScoreAway]]-Table1[[#This Row],[ScoreHome]],Table1[[#This Row],[ScoreHome]]-Table1[[#This Row],[ScoreAway]])</f>
        <v>31</v>
      </c>
      <c r="O13790">
        <f>IF(Table1[[#This Row],[SpreadActual]]&lt;Table1[[#This Row],[SpreadFavorite]],1,0)</f>
        <v>0</v>
      </c>
      <c r="P13790">
        <v>45</v>
      </c>
      <c r="Q13790" t="s">
        <v>207</v>
      </c>
      <c r="R13790" t="b">
        <v>0</v>
      </c>
      <c r="S13790">
        <v>72</v>
      </c>
      <c r="T13790">
        <v>0</v>
      </c>
      <c r="V13790" t="s">
        <v>103</v>
      </c>
    </row>
    <row r="13791" spans="1:22" x14ac:dyDescent="0.2">
      <c r="A13791" s="1">
        <v>45304</v>
      </c>
      <c r="B13791">
        <v>2023</v>
      </c>
      <c r="C13791">
        <f>_xlfn.MAXIFS(Table1[ScheduleWeekWritten],Table1[ScheduleSeason],Table1[[#This Row],[ScheduleSeason]])</f>
        <v>18</v>
      </c>
      <c r="D13791" t="s">
        <v>134</v>
      </c>
      <c r="E13791" cm="1">
        <f t="array" ref="E13791">_xlfn.XLOOKUP(Table1[[#This Row],[ScheduleWeekWritten]],Table3[Game],100+Table3[Increase],Table1[[#This Row],[ScheduleWeekWritten]])</f>
        <v>101</v>
      </c>
      <c r="F13791" t="b">
        <v>1</v>
      </c>
      <c r="G13791" t="s">
        <v>42</v>
      </c>
      <c r="H13791">
        <v>26</v>
      </c>
      <c r="I13791">
        <v>7</v>
      </c>
      <c r="J13791" t="s">
        <v>19</v>
      </c>
      <c r="K13791" t="s">
        <v>75</v>
      </c>
      <c r="L13791" t="str">
        <f>_xlfn.XLOOKUP(Table1[[#This Row],[TeamFavoriteID]],Table2[team_id],Table2[team_name],_xlfn.XLOOKUP(Table1[[#This Row],[TeamFavoriteID]],Table2[team_id_pfr],Table2[team_name],"Even"))</f>
        <v>Kansas City Chiefs</v>
      </c>
      <c r="M13791">
        <v>-4.5</v>
      </c>
      <c r="N13791">
        <f>IF(Table1[[#This Row],[TeamFavorite]]=Table1[[#This Row],[TeamHome]],Table1[[#This Row],[ScoreAway]]-Table1[[#This Row],[ScoreHome]],Table1[[#This Row],[ScoreHome]]-Table1[[#This Row],[ScoreAway]])</f>
        <v>-19</v>
      </c>
      <c r="O13791">
        <f>IF(Table1[[#This Row],[SpreadActual]]&lt;Table1[[#This Row],[SpreadFavorite]],1,0)</f>
        <v>1</v>
      </c>
      <c r="P13791">
        <v>43.5</v>
      </c>
      <c r="Q13791" t="s">
        <v>228</v>
      </c>
      <c r="R13791" t="b">
        <v>0</v>
      </c>
      <c r="S13791">
        <v>-4</v>
      </c>
      <c r="T13791">
        <v>19</v>
      </c>
      <c r="U13791">
        <v>64</v>
      </c>
    </row>
    <row r="13792" spans="1:22" x14ac:dyDescent="0.2">
      <c r="A13792" s="1">
        <v>45305</v>
      </c>
      <c r="B13792">
        <v>2023</v>
      </c>
      <c r="C13792">
        <f>_xlfn.MAXIFS(Table1[ScheduleWeekWritten],Table1[ScheduleSeason],Table1[[#This Row],[ScheduleSeason]])</f>
        <v>18</v>
      </c>
      <c r="D13792" t="s">
        <v>134</v>
      </c>
      <c r="E13792" cm="1">
        <f t="array" ref="E13792">_xlfn.XLOOKUP(Table1[[#This Row],[ScheduleWeekWritten]],Table3[Game],100+Table3[Increase],Table1[[#This Row],[ScheduleWeekWritten]])</f>
        <v>101</v>
      </c>
      <c r="F13792" t="b">
        <v>1</v>
      </c>
      <c r="G13792" t="s">
        <v>67</v>
      </c>
      <c r="H13792">
        <v>32</v>
      </c>
      <c r="I13792">
        <v>48</v>
      </c>
      <c r="J13792" t="s">
        <v>33</v>
      </c>
      <c r="K13792" t="s">
        <v>68</v>
      </c>
      <c r="L13792" t="str">
        <f>_xlfn.XLOOKUP(Table1[[#This Row],[TeamFavoriteID]],Table2[team_id],Table2[team_name],_xlfn.XLOOKUP(Table1[[#This Row],[TeamFavoriteID]],Table2[team_id_pfr],Table2[team_name],"Even"))</f>
        <v>Dallas Cowboys</v>
      </c>
      <c r="M13792">
        <v>-7</v>
      </c>
      <c r="N13792">
        <f>IF(Table1[[#This Row],[TeamFavorite]]=Table1[[#This Row],[TeamHome]],Table1[[#This Row],[ScoreAway]]-Table1[[#This Row],[ScoreHome]],Table1[[#This Row],[ScoreHome]]-Table1[[#This Row],[ScoreAway]])</f>
        <v>16</v>
      </c>
      <c r="O13792">
        <f>IF(Table1[[#This Row],[SpreadActual]]&lt;Table1[[#This Row],[SpreadFavorite]],1,0)</f>
        <v>0</v>
      </c>
      <c r="P13792">
        <v>52.5</v>
      </c>
      <c r="Q13792" t="s">
        <v>208</v>
      </c>
      <c r="R13792" t="b">
        <v>0</v>
      </c>
      <c r="S13792">
        <v>72</v>
      </c>
      <c r="T13792">
        <v>0</v>
      </c>
      <c r="V13792" t="s">
        <v>103</v>
      </c>
    </row>
    <row r="13793" spans="1:22" x14ac:dyDescent="0.2">
      <c r="A13793" s="1">
        <v>45305</v>
      </c>
      <c r="B13793">
        <v>2023</v>
      </c>
      <c r="C13793">
        <f>_xlfn.MAXIFS(Table1[ScheduleWeekWritten],Table1[ScheduleSeason],Table1[[#This Row],[ScheduleSeason]])</f>
        <v>18</v>
      </c>
      <c r="D13793" t="s">
        <v>134</v>
      </c>
      <c r="E13793" cm="1">
        <f t="array" ref="E13793">_xlfn.XLOOKUP(Table1[[#This Row],[ScheduleWeekWritten]],Table3[Game],100+Table3[Increase],Table1[[#This Row],[ScheduleWeekWritten]])</f>
        <v>101</v>
      </c>
      <c r="F13793" t="b">
        <v>1</v>
      </c>
      <c r="G13793" t="s">
        <v>45</v>
      </c>
      <c r="H13793">
        <v>24</v>
      </c>
      <c r="I13793">
        <v>23</v>
      </c>
      <c r="J13793" t="s">
        <v>39</v>
      </c>
      <c r="K13793" t="s">
        <v>79</v>
      </c>
      <c r="L13793" t="str">
        <f>_xlfn.XLOOKUP(Table1[[#This Row],[TeamFavoriteID]],Table2[team_id],Table2[team_name],_xlfn.XLOOKUP(Table1[[#This Row],[TeamFavoriteID]],Table2[team_id_pfr],Table2[team_name],"Even"))</f>
        <v>Detroit Lions</v>
      </c>
      <c r="M13793">
        <v>-3</v>
      </c>
      <c r="N13793">
        <f>IF(Table1[[#This Row],[TeamFavorite]]=Table1[[#This Row],[TeamHome]],Table1[[#This Row],[ScoreAway]]-Table1[[#This Row],[ScoreHome]],Table1[[#This Row],[ScoreHome]]-Table1[[#This Row],[ScoreAway]])</f>
        <v>-1</v>
      </c>
      <c r="O13793">
        <f>IF(Table1[[#This Row],[SpreadActual]]&lt;Table1[[#This Row],[SpreadFavorite]],1,0)</f>
        <v>0</v>
      </c>
      <c r="P13793">
        <v>53</v>
      </c>
      <c r="Q13793" t="s">
        <v>181</v>
      </c>
      <c r="R13793" t="b">
        <v>0</v>
      </c>
      <c r="S13793">
        <v>72</v>
      </c>
      <c r="T13793">
        <v>0</v>
      </c>
      <c r="V13793" t="s">
        <v>103</v>
      </c>
    </row>
    <row r="13794" spans="1:22" x14ac:dyDescent="0.2">
      <c r="A13794" s="1">
        <v>45306</v>
      </c>
      <c r="B13794">
        <v>2023</v>
      </c>
      <c r="C13794">
        <f>_xlfn.MAXIFS(Table1[ScheduleWeekWritten],Table1[ScheduleSeason],Table1[[#This Row],[ScheduleSeason]])</f>
        <v>18</v>
      </c>
      <c r="D13794" t="s">
        <v>134</v>
      </c>
      <c r="E13794" cm="1">
        <f t="array" ref="E13794">_xlfn.XLOOKUP(Table1[[#This Row],[ScheduleWeekWritten]],Table3[Game],100+Table3[Increase],Table1[[#This Row],[ScheduleWeekWritten]])</f>
        <v>101</v>
      </c>
      <c r="F13794" t="b">
        <v>1</v>
      </c>
      <c r="G13794" t="s">
        <v>28</v>
      </c>
      <c r="H13794">
        <v>31</v>
      </c>
      <c r="I13794">
        <v>17</v>
      </c>
      <c r="J13794" t="s">
        <v>49</v>
      </c>
      <c r="K13794" t="s">
        <v>43</v>
      </c>
      <c r="L13794" t="str">
        <f>_xlfn.XLOOKUP(Table1[[#This Row],[TeamFavoriteID]],Table2[team_id],Table2[team_name],_xlfn.XLOOKUP(Table1[[#This Row],[TeamFavoriteID]],Table2[team_id_pfr],Table2[team_name],"Even"))</f>
        <v>Buffalo Bills</v>
      </c>
      <c r="M13794">
        <v>-9</v>
      </c>
      <c r="N13794">
        <f>IF(Table1[[#This Row],[TeamFavorite]]=Table1[[#This Row],[TeamHome]],Table1[[#This Row],[ScoreAway]]-Table1[[#This Row],[ScoreHome]],Table1[[#This Row],[ScoreHome]]-Table1[[#This Row],[ScoreAway]])</f>
        <v>-14</v>
      </c>
      <c r="O13794">
        <f>IF(Table1[[#This Row],[SpreadActual]]&lt;Table1[[#This Row],[SpreadFavorite]],1,0)</f>
        <v>1</v>
      </c>
      <c r="P13794">
        <v>33</v>
      </c>
      <c r="Q13794" t="s">
        <v>222</v>
      </c>
      <c r="R13794" t="b">
        <v>0</v>
      </c>
      <c r="S13794">
        <v>17</v>
      </c>
      <c r="T13794">
        <v>10</v>
      </c>
      <c r="U13794">
        <v>57</v>
      </c>
    </row>
    <row r="13795" spans="1:22" x14ac:dyDescent="0.2">
      <c r="A13795" s="1">
        <v>45306</v>
      </c>
      <c r="B13795">
        <v>2023</v>
      </c>
      <c r="C13795">
        <f>_xlfn.MAXIFS(Table1[ScheduleWeekWritten],Table1[ScheduleSeason],Table1[[#This Row],[ScheduleSeason]])</f>
        <v>18</v>
      </c>
      <c r="D13795" t="s">
        <v>134</v>
      </c>
      <c r="E13795" cm="1">
        <f t="array" ref="E13795">_xlfn.XLOOKUP(Table1[[#This Row],[ScheduleWeekWritten]],Table3[Game],100+Table3[Increase],Table1[[#This Row],[ScheduleWeekWritten]])</f>
        <v>101</v>
      </c>
      <c r="F13795" t="b">
        <v>1</v>
      </c>
      <c r="G13795" t="s">
        <v>127</v>
      </c>
      <c r="H13795">
        <v>32</v>
      </c>
      <c r="I13795">
        <v>9</v>
      </c>
      <c r="J13795" t="s">
        <v>58</v>
      </c>
      <c r="K13795" t="s">
        <v>77</v>
      </c>
      <c r="L13795" t="str">
        <f>_xlfn.XLOOKUP(Table1[[#This Row],[TeamFavoriteID]],Table2[team_id],Table2[team_name],_xlfn.XLOOKUP(Table1[[#This Row],[TeamFavoriteID]],Table2[team_id_pfr],Table2[team_name],"Even"))</f>
        <v>Philadelphia Eagles</v>
      </c>
      <c r="M13795">
        <v>-3</v>
      </c>
      <c r="N13795">
        <f>IF(Table1[[#This Row],[TeamFavorite]]=Table1[[#This Row],[TeamHome]],Table1[[#This Row],[ScoreAway]]-Table1[[#This Row],[ScoreHome]],Table1[[#This Row],[ScoreHome]]-Table1[[#This Row],[ScoreAway]])</f>
        <v>23</v>
      </c>
      <c r="O13795">
        <f>IF(Table1[[#This Row],[SpreadActual]]&lt;Table1[[#This Row],[SpreadFavorite]],1,0)</f>
        <v>0</v>
      </c>
      <c r="P13795">
        <v>43</v>
      </c>
      <c r="Q13795" t="s">
        <v>168</v>
      </c>
      <c r="R13795" t="b">
        <v>0</v>
      </c>
      <c r="S13795">
        <v>65</v>
      </c>
      <c r="T13795">
        <v>2</v>
      </c>
      <c r="U13795">
        <v>90</v>
      </c>
    </row>
    <row r="13796" spans="1:22" x14ac:dyDescent="0.2">
      <c r="A13796" s="1">
        <v>45311</v>
      </c>
      <c r="B13796">
        <v>2023</v>
      </c>
      <c r="C13796">
        <f>_xlfn.MAXIFS(Table1[ScheduleWeekWritten],Table1[ScheduleSeason],Table1[[#This Row],[ScheduleSeason]])</f>
        <v>18</v>
      </c>
      <c r="D13796" t="s">
        <v>99</v>
      </c>
      <c r="E13796" cm="1">
        <f t="array" ref="E13796">_xlfn.XLOOKUP(Table1[[#This Row],[ScheduleWeekWritten]],Table3[Game],100+Table3[Increase],Table1[[#This Row],[ScheduleWeekWritten]])</f>
        <v>102</v>
      </c>
      <c r="F13796" t="b">
        <v>1</v>
      </c>
      <c r="G13796" t="s">
        <v>158</v>
      </c>
      <c r="H13796">
        <v>34</v>
      </c>
      <c r="I13796">
        <v>10</v>
      </c>
      <c r="J13796" t="s">
        <v>177</v>
      </c>
      <c r="K13796" t="s">
        <v>159</v>
      </c>
      <c r="L13796" t="str">
        <f>_xlfn.XLOOKUP(Table1[[#This Row],[TeamFavoriteID]],Table2[team_id],Table2[team_name],_xlfn.XLOOKUP(Table1[[#This Row],[TeamFavoriteID]],Table2[team_id_pfr],Table2[team_name],"Even"))</f>
        <v>Baltimore Ravens</v>
      </c>
      <c r="M13796">
        <v>-10</v>
      </c>
      <c r="N13796">
        <f>IF(Table1[[#This Row],[TeamFavorite]]=Table1[[#This Row],[TeamHome]],Table1[[#This Row],[ScoreAway]]-Table1[[#This Row],[ScoreHome]],Table1[[#This Row],[ScoreHome]]-Table1[[#This Row],[ScoreAway]])</f>
        <v>-24</v>
      </c>
      <c r="O13796">
        <f>IF(Table1[[#This Row],[SpreadActual]]&lt;Table1[[#This Row],[SpreadFavorite]],1,0)</f>
        <v>1</v>
      </c>
      <c r="P13796">
        <v>44</v>
      </c>
      <c r="Q13796" t="s">
        <v>166</v>
      </c>
      <c r="R13796" t="b">
        <v>0</v>
      </c>
      <c r="S13796">
        <v>27</v>
      </c>
      <c r="T13796">
        <v>16</v>
      </c>
      <c r="U13796">
        <v>40</v>
      </c>
    </row>
    <row r="13797" spans="1:22" x14ac:dyDescent="0.2">
      <c r="A13797" s="1">
        <v>45311</v>
      </c>
      <c r="B13797">
        <v>2023</v>
      </c>
      <c r="C13797">
        <f>_xlfn.MAXIFS(Table1[ScheduleWeekWritten],Table1[ScheduleSeason],Table1[[#This Row],[ScheduleSeason]])</f>
        <v>18</v>
      </c>
      <c r="D13797" t="s">
        <v>99</v>
      </c>
      <c r="E13797" cm="1">
        <f t="array" ref="E13797">_xlfn.XLOOKUP(Table1[[#This Row],[ScheduleWeekWritten]],Table3[Game],100+Table3[Increase],Table1[[#This Row],[ScheduleWeekWritten]])</f>
        <v>102</v>
      </c>
      <c r="F13797" t="b">
        <v>1</v>
      </c>
      <c r="G13797" t="s">
        <v>53</v>
      </c>
      <c r="H13797">
        <v>24</v>
      </c>
      <c r="I13797">
        <v>21</v>
      </c>
      <c r="J13797" t="s">
        <v>33</v>
      </c>
      <c r="K13797" t="s">
        <v>87</v>
      </c>
      <c r="L13797" t="str">
        <f>_xlfn.XLOOKUP(Table1[[#This Row],[TeamFavoriteID]],Table2[team_id],Table2[team_name],_xlfn.XLOOKUP(Table1[[#This Row],[TeamFavoriteID]],Table2[team_id_pfr],Table2[team_name],"Even"))</f>
        <v>San Francisco 49ers</v>
      </c>
      <c r="M13797">
        <v>-10</v>
      </c>
      <c r="N13797">
        <f>IF(Table1[[#This Row],[TeamFavorite]]=Table1[[#This Row],[TeamHome]],Table1[[#This Row],[ScoreAway]]-Table1[[#This Row],[ScoreHome]],Table1[[#This Row],[ScoreHome]]-Table1[[#This Row],[ScoreAway]])</f>
        <v>-3</v>
      </c>
      <c r="O13797">
        <f>IF(Table1[[#This Row],[SpreadActual]]&lt;Table1[[#This Row],[SpreadFavorite]],1,0)</f>
        <v>0</v>
      </c>
      <c r="P13797">
        <v>50.5</v>
      </c>
      <c r="Q13797" t="s">
        <v>203</v>
      </c>
      <c r="R13797" t="b">
        <v>0</v>
      </c>
      <c r="S13797">
        <v>59</v>
      </c>
      <c r="T13797">
        <v>8</v>
      </c>
      <c r="U13797">
        <v>77</v>
      </c>
    </row>
    <row r="13798" spans="1:22" x14ac:dyDescent="0.2">
      <c r="A13798" s="1">
        <v>45312</v>
      </c>
      <c r="B13798">
        <v>2023</v>
      </c>
      <c r="C13798">
        <f>_xlfn.MAXIFS(Table1[ScheduleWeekWritten],Table1[ScheduleSeason],Table1[[#This Row],[ScheduleSeason]])</f>
        <v>18</v>
      </c>
      <c r="D13798" t="s">
        <v>99</v>
      </c>
      <c r="E13798" cm="1">
        <f t="array" ref="E13798">_xlfn.XLOOKUP(Table1[[#This Row],[ScheduleWeekWritten]],Table3[Game],100+Table3[Increase],Table1[[#This Row],[ScheduleWeekWritten]])</f>
        <v>102</v>
      </c>
      <c r="F13798" t="b">
        <v>1</v>
      </c>
      <c r="G13798" t="s">
        <v>28</v>
      </c>
      <c r="H13798">
        <v>24</v>
      </c>
      <c r="I13798">
        <v>27</v>
      </c>
      <c r="J13798" t="s">
        <v>42</v>
      </c>
      <c r="K13798" t="s">
        <v>43</v>
      </c>
      <c r="L13798" t="str">
        <f>_xlfn.XLOOKUP(Table1[[#This Row],[TeamFavoriteID]],Table2[team_id],Table2[team_name],_xlfn.XLOOKUP(Table1[[#This Row],[TeamFavoriteID]],Table2[team_id_pfr],Table2[team_name],"Even"))</f>
        <v>Buffalo Bills</v>
      </c>
      <c r="M13798">
        <v>-2.5</v>
      </c>
      <c r="N13798">
        <f>IF(Table1[[#This Row],[TeamFavorite]]=Table1[[#This Row],[TeamHome]],Table1[[#This Row],[ScoreAway]]-Table1[[#This Row],[ScoreHome]],Table1[[#This Row],[ScoreHome]]-Table1[[#This Row],[ScoreAway]])</f>
        <v>3</v>
      </c>
      <c r="O13798">
        <f>IF(Table1[[#This Row],[SpreadActual]]&lt;Table1[[#This Row],[SpreadFavorite]],1,0)</f>
        <v>0</v>
      </c>
      <c r="P13798">
        <v>46</v>
      </c>
      <c r="Q13798" t="s">
        <v>222</v>
      </c>
      <c r="R13798" t="b">
        <v>0</v>
      </c>
      <c r="S13798">
        <v>25</v>
      </c>
      <c r="T13798">
        <v>11</v>
      </c>
      <c r="U13798">
        <v>67</v>
      </c>
    </row>
    <row r="13799" spans="1:22" x14ac:dyDescent="0.2">
      <c r="A13799" s="1">
        <v>45312</v>
      </c>
      <c r="B13799">
        <v>2023</v>
      </c>
      <c r="C13799">
        <f>_xlfn.MAXIFS(Table1[ScheduleWeekWritten],Table1[ScheduleSeason],Table1[[#This Row],[ScheduleSeason]])</f>
        <v>18</v>
      </c>
      <c r="D13799" t="s">
        <v>99</v>
      </c>
      <c r="E13799" cm="1">
        <f t="array" ref="E13799">_xlfn.XLOOKUP(Table1[[#This Row],[ScheduleWeekWritten]],Table3[Game],100+Table3[Increase],Table1[[#This Row],[ScheduleWeekWritten]])</f>
        <v>102</v>
      </c>
      <c r="F13799" t="b">
        <v>1</v>
      </c>
      <c r="G13799" t="s">
        <v>45</v>
      </c>
      <c r="H13799">
        <v>31</v>
      </c>
      <c r="I13799">
        <v>23</v>
      </c>
      <c r="J13799" t="s">
        <v>127</v>
      </c>
      <c r="K13799" t="s">
        <v>79</v>
      </c>
      <c r="L13799" t="str">
        <f>_xlfn.XLOOKUP(Table1[[#This Row],[TeamFavoriteID]],Table2[team_id],Table2[team_name],_xlfn.XLOOKUP(Table1[[#This Row],[TeamFavoriteID]],Table2[team_id_pfr],Table2[team_name],"Even"))</f>
        <v>Detroit Lions</v>
      </c>
      <c r="M13799">
        <v>-6</v>
      </c>
      <c r="N13799">
        <f>IF(Table1[[#This Row],[TeamFavorite]]=Table1[[#This Row],[TeamHome]],Table1[[#This Row],[ScoreAway]]-Table1[[#This Row],[ScoreHome]],Table1[[#This Row],[ScoreHome]]-Table1[[#This Row],[ScoreAway]])</f>
        <v>-8</v>
      </c>
      <c r="O13799">
        <f>IF(Table1[[#This Row],[SpreadActual]]&lt;Table1[[#This Row],[SpreadFavorite]],1,0)</f>
        <v>1</v>
      </c>
      <c r="P13799">
        <v>49.5</v>
      </c>
      <c r="Q13799" t="s">
        <v>181</v>
      </c>
      <c r="R13799" t="b">
        <v>0</v>
      </c>
      <c r="S13799">
        <v>72</v>
      </c>
      <c r="T13799">
        <v>0</v>
      </c>
      <c r="V13799" t="s">
        <v>103</v>
      </c>
    </row>
    <row r="13800" spans="1:22" x14ac:dyDescent="0.2">
      <c r="A13800" s="1">
        <v>45319</v>
      </c>
      <c r="B13800">
        <v>2023</v>
      </c>
      <c r="C13800">
        <f>_xlfn.MAXIFS(Table1[ScheduleWeekWritten],Table1[ScheduleSeason],Table1[[#This Row],[ScheduleSeason]])</f>
        <v>18</v>
      </c>
      <c r="D13800" t="s">
        <v>92</v>
      </c>
      <c r="E13800" cm="1">
        <f t="array" ref="E13800">_xlfn.XLOOKUP(Table1[[#This Row],[ScheduleWeekWritten]],Table3[Game],100+Table3[Increase],Table1[[#This Row],[ScheduleWeekWritten]])</f>
        <v>103</v>
      </c>
      <c r="F13800" t="b">
        <v>1</v>
      </c>
      <c r="G13800" t="s">
        <v>158</v>
      </c>
      <c r="H13800">
        <v>10</v>
      </c>
      <c r="I13800">
        <v>17</v>
      </c>
      <c r="J13800" t="s">
        <v>42</v>
      </c>
      <c r="K13800" t="s">
        <v>159</v>
      </c>
      <c r="L13800" t="str">
        <f>_xlfn.XLOOKUP(Table1[[#This Row],[TeamFavoriteID]],Table2[team_id],Table2[team_name],_xlfn.XLOOKUP(Table1[[#This Row],[TeamFavoriteID]],Table2[team_id_pfr],Table2[team_name],"Even"))</f>
        <v>Baltimore Ravens</v>
      </c>
      <c r="M13800">
        <v>-4.5</v>
      </c>
      <c r="N13800">
        <f>IF(Table1[[#This Row],[TeamFavorite]]=Table1[[#This Row],[TeamHome]],Table1[[#This Row],[ScoreAway]]-Table1[[#This Row],[ScoreHome]],Table1[[#This Row],[ScoreHome]]-Table1[[#This Row],[ScoreAway]])</f>
        <v>7</v>
      </c>
      <c r="O13800">
        <f>IF(Table1[[#This Row],[SpreadActual]]&lt;Table1[[#This Row],[SpreadFavorite]],1,0)</f>
        <v>0</v>
      </c>
      <c r="P13800">
        <v>44</v>
      </c>
      <c r="Q13800" t="s">
        <v>166</v>
      </c>
      <c r="R13800" t="b">
        <v>0</v>
      </c>
      <c r="S13800">
        <v>47</v>
      </c>
      <c r="T13800">
        <v>7</v>
      </c>
      <c r="U13800">
        <v>83</v>
      </c>
    </row>
    <row r="13801" spans="1:22" x14ac:dyDescent="0.2">
      <c r="A13801" s="1">
        <v>45319</v>
      </c>
      <c r="B13801">
        <v>2023</v>
      </c>
      <c r="C13801">
        <f>_xlfn.MAXIFS(Table1[ScheduleWeekWritten],Table1[ScheduleSeason],Table1[[#This Row],[ScheduleSeason]])</f>
        <v>18</v>
      </c>
      <c r="D13801" t="s">
        <v>92</v>
      </c>
      <c r="E13801" cm="1">
        <f t="array" ref="E13801">_xlfn.XLOOKUP(Table1[[#This Row],[ScheduleWeekWritten]],Table3[Game],100+Table3[Increase],Table1[[#This Row],[ScheduleWeekWritten]])</f>
        <v>103</v>
      </c>
      <c r="F13801" t="b">
        <v>1</v>
      </c>
      <c r="G13801" t="s">
        <v>53</v>
      </c>
      <c r="H13801">
        <v>34</v>
      </c>
      <c r="I13801">
        <v>31</v>
      </c>
      <c r="J13801" t="s">
        <v>45</v>
      </c>
      <c r="K13801" t="s">
        <v>87</v>
      </c>
      <c r="L13801" t="str">
        <f>_xlfn.XLOOKUP(Table1[[#This Row],[TeamFavoriteID]],Table2[team_id],Table2[team_name],_xlfn.XLOOKUP(Table1[[#This Row],[TeamFavoriteID]],Table2[team_id_pfr],Table2[team_name],"Even"))</f>
        <v>San Francisco 49ers</v>
      </c>
      <c r="M13801">
        <v>-7.5</v>
      </c>
      <c r="N13801">
        <f>IF(Table1[[#This Row],[TeamFavorite]]=Table1[[#This Row],[TeamHome]],Table1[[#This Row],[ScoreAway]]-Table1[[#This Row],[ScoreHome]],Table1[[#This Row],[ScoreHome]]-Table1[[#This Row],[ScoreAway]])</f>
        <v>-3</v>
      </c>
      <c r="O13801">
        <f>IF(Table1[[#This Row],[SpreadActual]]&lt;Table1[[#This Row],[SpreadFavorite]],1,0)</f>
        <v>0</v>
      </c>
      <c r="P13801">
        <v>53.5</v>
      </c>
      <c r="Q13801" t="s">
        <v>203</v>
      </c>
      <c r="R13801" t="b">
        <v>0</v>
      </c>
      <c r="S13801">
        <v>69</v>
      </c>
      <c r="T13801">
        <v>5</v>
      </c>
      <c r="U13801">
        <v>55</v>
      </c>
    </row>
    <row r="13802" spans="1:22" x14ac:dyDescent="0.2">
      <c r="A13802" s="1">
        <v>45333</v>
      </c>
      <c r="B13802">
        <v>2023</v>
      </c>
      <c r="C13802">
        <f>_xlfn.MAXIFS(Table1[ScheduleWeekWritten],Table1[ScheduleSeason],Table1[[#This Row],[ScheduleSeason]])</f>
        <v>18</v>
      </c>
      <c r="D13802" t="s">
        <v>93</v>
      </c>
      <c r="E13802" cm="1">
        <f t="array" ref="E13802">_xlfn.XLOOKUP(Table1[[#This Row],[ScheduleWeekWritten]],Table3[Game],100+Table3[Increase],Table1[[#This Row],[ScheduleWeekWritten]])</f>
        <v>104</v>
      </c>
      <c r="F13802" t="b">
        <v>1</v>
      </c>
      <c r="G13802" t="s">
        <v>42</v>
      </c>
      <c r="H13802">
        <v>25</v>
      </c>
      <c r="I13802">
        <v>22</v>
      </c>
      <c r="J13802" t="s">
        <v>53</v>
      </c>
      <c r="K13802" t="s">
        <v>87</v>
      </c>
      <c r="L13802" t="str">
        <f>_xlfn.XLOOKUP(Table1[[#This Row],[TeamFavoriteID]],Table2[team_id],Table2[team_name],_xlfn.XLOOKUP(Table1[[#This Row],[TeamFavoriteID]],Table2[team_id_pfr],Table2[team_name],"Even"))</f>
        <v>San Francisco 49ers</v>
      </c>
      <c r="M13802">
        <v>-2</v>
      </c>
      <c r="N13802">
        <f>IF(Table1[[#This Row],[TeamFavorite]]=Table1[[#This Row],[TeamHome]],Table1[[#This Row],[ScoreAway]]-Table1[[#This Row],[ScoreHome]],Table1[[#This Row],[ScoreHome]]-Table1[[#This Row],[ScoreAway]])</f>
        <v>3</v>
      </c>
      <c r="O13802">
        <f>IF(Table1[[#This Row],[SpreadActual]]&lt;Table1[[#This Row],[SpreadFavorite]],1,0)</f>
        <v>0</v>
      </c>
      <c r="P13802">
        <v>47</v>
      </c>
      <c r="Q13802" t="s">
        <v>220</v>
      </c>
      <c r="R13802" t="b">
        <v>1</v>
      </c>
      <c r="S13802">
        <v>72</v>
      </c>
      <c r="T13802">
        <v>0</v>
      </c>
      <c r="V13802" t="s">
        <v>103</v>
      </c>
    </row>
    <row r="13803" spans="1:22" x14ac:dyDescent="0.2">
      <c r="A13803" s="1">
        <v>45540</v>
      </c>
      <c r="B13803">
        <v>2024</v>
      </c>
      <c r="C13803">
        <f>_xlfn.MAXIFS(Table1[ScheduleWeekWritten],Table1[ScheduleSeason],Table1[[#This Row],[ScheduleSeason]])</f>
        <v>18</v>
      </c>
      <c r="D13803">
        <v>1</v>
      </c>
      <c r="E13803" cm="1">
        <f t="array" ref="E13803">_xlfn.XLOOKUP(Table1[[#This Row],[ScheduleWeekWritten]],Table3[Game],100+Table3[Increase],Table1[[#This Row],[ScheduleWeekWritten]])</f>
        <v>1</v>
      </c>
      <c r="F13803" t="b">
        <v>0</v>
      </c>
      <c r="G13803" t="s">
        <v>42</v>
      </c>
      <c r="H13803">
        <v>27</v>
      </c>
      <c r="I13803">
        <v>20</v>
      </c>
      <c r="J13803" t="s">
        <v>158</v>
      </c>
      <c r="K13803" t="s">
        <v>75</v>
      </c>
      <c r="L13803" t="str">
        <f>_xlfn.XLOOKUP(Table1[[#This Row],[TeamFavoriteID]],Table2[team_id],Table2[team_name],_xlfn.XLOOKUP(Table1[[#This Row],[TeamFavoriteID]],Table2[team_id_pfr],Table2[team_name],"Even"))</f>
        <v>Kansas City Chiefs</v>
      </c>
      <c r="M13803">
        <v>-3</v>
      </c>
      <c r="N13803">
        <f>IF(Table1[[#This Row],[TeamFavorite]]=Table1[[#This Row],[TeamHome]],Table1[[#This Row],[ScoreAway]]-Table1[[#This Row],[ScoreHome]],Table1[[#This Row],[ScoreHome]]-Table1[[#This Row],[ScoreAway]])</f>
        <v>-7</v>
      </c>
      <c r="O13803">
        <f>IF(Table1[[#This Row],[SpreadActual]]&lt;Table1[[#This Row],[SpreadFavorite]],1,0)</f>
        <v>1</v>
      </c>
      <c r="P13803">
        <v>47</v>
      </c>
      <c r="Q13803" t="s">
        <v>228</v>
      </c>
      <c r="R13803" t="b">
        <v>0</v>
      </c>
    </row>
    <row r="13804" spans="1:22" x14ac:dyDescent="0.2">
      <c r="A13804" s="1">
        <v>45541</v>
      </c>
      <c r="B13804">
        <v>2024</v>
      </c>
      <c r="C13804">
        <f>_xlfn.MAXIFS(Table1[ScheduleWeekWritten],Table1[ScheduleSeason],Table1[[#This Row],[ScheduleSeason]])</f>
        <v>18</v>
      </c>
      <c r="D13804">
        <v>1</v>
      </c>
      <c r="E13804" cm="1">
        <f t="array" ref="E13804">_xlfn.XLOOKUP(Table1[[#This Row],[ScheduleWeekWritten]],Table3[Game],100+Table3[Increase],Table1[[#This Row],[ScheduleWeekWritten]])</f>
        <v>1</v>
      </c>
      <c r="F13804" t="b">
        <v>0</v>
      </c>
      <c r="G13804" t="s">
        <v>58</v>
      </c>
      <c r="H13804">
        <v>34</v>
      </c>
      <c r="I13804">
        <v>29</v>
      </c>
      <c r="J13804" t="s">
        <v>33</v>
      </c>
      <c r="K13804" t="s">
        <v>77</v>
      </c>
      <c r="L13804" t="str">
        <f>_xlfn.XLOOKUP(Table1[[#This Row],[TeamFavoriteID]],Table2[team_id],Table2[team_name],_xlfn.XLOOKUP(Table1[[#This Row],[TeamFavoriteID]],Table2[team_id_pfr],Table2[team_name],"Even"))</f>
        <v>Philadelphia Eagles</v>
      </c>
      <c r="M13804">
        <v>-2</v>
      </c>
      <c r="N13804">
        <f>IF(Table1[[#This Row],[TeamFavorite]]=Table1[[#This Row],[TeamHome]],Table1[[#This Row],[ScoreAway]]-Table1[[#This Row],[ScoreHome]],Table1[[#This Row],[ScoreHome]]-Table1[[#This Row],[ScoreAway]])</f>
        <v>-5</v>
      </c>
      <c r="O13804">
        <f>IF(Table1[[#This Row],[SpreadActual]]&lt;Table1[[#This Row],[SpreadFavorite]],1,0)</f>
        <v>1</v>
      </c>
      <c r="P13804">
        <v>49.5</v>
      </c>
      <c r="Q13804" t="s">
        <v>232</v>
      </c>
      <c r="R13804" t="b">
        <v>1</v>
      </c>
    </row>
    <row r="13805" spans="1:22" x14ac:dyDescent="0.2">
      <c r="A13805" s="1">
        <v>45543</v>
      </c>
      <c r="B13805">
        <v>2024</v>
      </c>
      <c r="C13805">
        <f>_xlfn.MAXIFS(Table1[ScheduleWeekWritten],Table1[ScheduleSeason],Table1[[#This Row],[ScheduleSeason]])</f>
        <v>18</v>
      </c>
      <c r="D13805">
        <v>1</v>
      </c>
      <c r="E13805" cm="1">
        <f t="array" ref="E13805">_xlfn.XLOOKUP(Table1[[#This Row],[ScheduleWeekWritten]],Table3[Game],100+Table3[Increase],Table1[[#This Row],[ScheduleWeekWritten]])</f>
        <v>1</v>
      </c>
      <c r="F13805" t="b">
        <v>0</v>
      </c>
      <c r="G13805" t="s">
        <v>38</v>
      </c>
      <c r="H13805">
        <v>10</v>
      </c>
      <c r="I13805">
        <v>18</v>
      </c>
      <c r="J13805" t="s">
        <v>49</v>
      </c>
      <c r="K13805" t="s">
        <v>109</v>
      </c>
      <c r="L13805" t="str">
        <f>_xlfn.XLOOKUP(Table1[[#This Row],[TeamFavoriteID]],Table2[team_id],Table2[team_name],_xlfn.XLOOKUP(Table1[[#This Row],[TeamFavoriteID]],Table2[team_id_pfr],Table2[team_name],"Even"))</f>
        <v>Atlanta Falcons</v>
      </c>
      <c r="M13805">
        <v>-3.5</v>
      </c>
      <c r="N13805">
        <f>IF(Table1[[#This Row],[TeamFavorite]]=Table1[[#This Row],[TeamHome]],Table1[[#This Row],[ScoreAway]]-Table1[[#This Row],[ScoreHome]],Table1[[#This Row],[ScoreHome]]-Table1[[#This Row],[ScoreAway]])</f>
        <v>8</v>
      </c>
      <c r="O13805">
        <f>IF(Table1[[#This Row],[SpreadActual]]&lt;Table1[[#This Row],[SpreadFavorite]],1,0)</f>
        <v>0</v>
      </c>
      <c r="P13805">
        <v>42</v>
      </c>
      <c r="Q13805" t="s">
        <v>213</v>
      </c>
      <c r="R13805" t="b">
        <v>0</v>
      </c>
      <c r="S13805">
        <v>72</v>
      </c>
      <c r="T13805">
        <v>0</v>
      </c>
      <c r="V13805" t="s">
        <v>103</v>
      </c>
    </row>
    <row r="13806" spans="1:22" x14ac:dyDescent="0.2">
      <c r="A13806" s="1">
        <v>45543</v>
      </c>
      <c r="B13806">
        <v>2024</v>
      </c>
      <c r="C13806">
        <f>_xlfn.MAXIFS(Table1[ScheduleWeekWritten],Table1[ScheduleSeason],Table1[[#This Row],[ScheduleSeason]])</f>
        <v>18</v>
      </c>
      <c r="D13806">
        <v>1</v>
      </c>
      <c r="E13806" cm="1">
        <f t="array" ref="E13806">_xlfn.XLOOKUP(Table1[[#This Row],[ScheduleWeekWritten]],Table3[Game],100+Table3[Increase],Table1[[#This Row],[ScheduleWeekWritten]])</f>
        <v>1</v>
      </c>
      <c r="F13806" t="b">
        <v>0</v>
      </c>
      <c r="G13806" t="s">
        <v>28</v>
      </c>
      <c r="H13806">
        <v>34</v>
      </c>
      <c r="I13806">
        <v>28</v>
      </c>
      <c r="J13806" t="s">
        <v>149</v>
      </c>
      <c r="K13806" t="s">
        <v>43</v>
      </c>
      <c r="L13806" t="str">
        <f>_xlfn.XLOOKUP(Table1[[#This Row],[TeamFavoriteID]],Table2[team_id],Table2[team_name],_xlfn.XLOOKUP(Table1[[#This Row],[TeamFavoriteID]],Table2[team_id_pfr],Table2[team_name],"Even"))</f>
        <v>Buffalo Bills</v>
      </c>
      <c r="M13806">
        <v>-6.5</v>
      </c>
      <c r="N13806">
        <f>IF(Table1[[#This Row],[TeamFavorite]]=Table1[[#This Row],[TeamHome]],Table1[[#This Row],[ScoreAway]]-Table1[[#This Row],[ScoreHome]],Table1[[#This Row],[ScoreHome]]-Table1[[#This Row],[ScoreAway]])</f>
        <v>-6</v>
      </c>
      <c r="O13806">
        <f>IF(Table1[[#This Row],[SpreadActual]]&lt;Table1[[#This Row],[SpreadFavorite]],1,0)</f>
        <v>0</v>
      </c>
      <c r="P13806">
        <v>46.5</v>
      </c>
      <c r="Q13806" t="s">
        <v>222</v>
      </c>
      <c r="R13806" t="b">
        <v>0</v>
      </c>
    </row>
    <row r="13807" spans="1:22" x14ac:dyDescent="0.2">
      <c r="A13807" s="1">
        <v>45543</v>
      </c>
      <c r="B13807">
        <v>2024</v>
      </c>
      <c r="C13807">
        <f>_xlfn.MAXIFS(Table1[ScheduleWeekWritten],Table1[ScheduleSeason],Table1[[#This Row],[ScheduleSeason]])</f>
        <v>18</v>
      </c>
      <c r="D13807">
        <v>1</v>
      </c>
      <c r="E13807" cm="1">
        <f t="array" ref="E13807">_xlfn.XLOOKUP(Table1[[#This Row],[ScheduleWeekWritten]],Table3[Game],100+Table3[Increase],Table1[[#This Row],[ScheduleWeekWritten]])</f>
        <v>1</v>
      </c>
      <c r="F13807" t="b">
        <v>0</v>
      </c>
      <c r="G13807" t="s">
        <v>46</v>
      </c>
      <c r="H13807">
        <v>24</v>
      </c>
      <c r="I13807">
        <v>17</v>
      </c>
      <c r="J13807" t="s">
        <v>171</v>
      </c>
      <c r="K13807" t="s">
        <v>47</v>
      </c>
      <c r="L13807" t="str">
        <f>_xlfn.XLOOKUP(Table1[[#This Row],[TeamFavoriteID]],Table2[team_id],Table2[team_name],_xlfn.XLOOKUP(Table1[[#This Row],[TeamFavoriteID]],Table2[team_id_pfr],Table2[team_name],"Even"))</f>
        <v>Chicago Bears</v>
      </c>
      <c r="M13807">
        <v>-4</v>
      </c>
      <c r="N13807">
        <f>IF(Table1[[#This Row],[TeamFavorite]]=Table1[[#This Row],[TeamHome]],Table1[[#This Row],[ScoreAway]]-Table1[[#This Row],[ScoreHome]],Table1[[#This Row],[ScoreHome]]-Table1[[#This Row],[ScoreAway]])</f>
        <v>-7</v>
      </c>
      <c r="O13807">
        <f>IF(Table1[[#This Row],[SpreadActual]]&lt;Table1[[#This Row],[SpreadFavorite]],1,0)</f>
        <v>1</v>
      </c>
      <c r="P13807">
        <v>44.5</v>
      </c>
      <c r="Q13807" t="s">
        <v>114</v>
      </c>
      <c r="R13807" t="b">
        <v>0</v>
      </c>
    </row>
    <row r="13808" spans="1:22" x14ac:dyDescent="0.2">
      <c r="A13808" s="1">
        <v>45543</v>
      </c>
      <c r="B13808">
        <v>2024</v>
      </c>
      <c r="C13808">
        <f>_xlfn.MAXIFS(Table1[ScheduleWeekWritten],Table1[ScheduleSeason],Table1[[#This Row],[ScheduleSeason]])</f>
        <v>18</v>
      </c>
      <c r="D13808">
        <v>1</v>
      </c>
      <c r="E13808" cm="1">
        <f t="array" ref="E13808">_xlfn.XLOOKUP(Table1[[#This Row],[ScheduleWeekWritten]],Table3[Game],100+Table3[Increase],Table1[[#This Row],[ScheduleWeekWritten]])</f>
        <v>1</v>
      </c>
      <c r="F13808" t="b">
        <v>0</v>
      </c>
      <c r="G13808" t="s">
        <v>101</v>
      </c>
      <c r="H13808">
        <v>10</v>
      </c>
      <c r="I13808">
        <v>16</v>
      </c>
      <c r="J13808" t="s">
        <v>115</v>
      </c>
      <c r="K13808" t="s">
        <v>104</v>
      </c>
      <c r="L13808" t="str">
        <f>_xlfn.XLOOKUP(Table1[[#This Row],[TeamFavoriteID]],Table2[team_id],Table2[team_name],_xlfn.XLOOKUP(Table1[[#This Row],[TeamFavoriteID]],Table2[team_id_pfr],Table2[team_name],"Even"))</f>
        <v>Cincinnati Bengals</v>
      </c>
      <c r="M13808">
        <v>-8</v>
      </c>
      <c r="N13808">
        <f>IF(Table1[[#This Row],[TeamFavorite]]=Table1[[#This Row],[TeamHome]],Table1[[#This Row],[ScoreAway]]-Table1[[#This Row],[ScoreHome]],Table1[[#This Row],[ScoreHome]]-Table1[[#This Row],[ScoreAway]])</f>
        <v>6</v>
      </c>
      <c r="O13808">
        <f>IF(Table1[[#This Row],[SpreadActual]]&lt;Table1[[#This Row],[SpreadFavorite]],1,0)</f>
        <v>0</v>
      </c>
      <c r="P13808">
        <v>41</v>
      </c>
      <c r="Q13808" t="s">
        <v>226</v>
      </c>
      <c r="R13808" t="b">
        <v>0</v>
      </c>
    </row>
    <row r="13809" spans="1:22" x14ac:dyDescent="0.2">
      <c r="A13809" s="1">
        <v>45543</v>
      </c>
      <c r="B13809">
        <v>2024</v>
      </c>
      <c r="C13809">
        <f>_xlfn.MAXIFS(Table1[ScheduleWeekWritten],Table1[ScheduleSeason],Table1[[#This Row],[ScheduleSeason]])</f>
        <v>18</v>
      </c>
      <c r="D13809">
        <v>1</v>
      </c>
      <c r="E13809" cm="1">
        <f t="array" ref="E13809">_xlfn.XLOOKUP(Table1[[#This Row],[ScheduleWeekWritten]],Table3[Game],100+Table3[Increase],Table1[[#This Row],[ScheduleWeekWritten]])</f>
        <v>1</v>
      </c>
      <c r="F13809" t="b">
        <v>0</v>
      </c>
      <c r="G13809" t="s">
        <v>62</v>
      </c>
      <c r="H13809">
        <v>17</v>
      </c>
      <c r="I13809">
        <v>33</v>
      </c>
      <c r="J13809" t="s">
        <v>67</v>
      </c>
      <c r="K13809" t="s">
        <v>63</v>
      </c>
      <c r="L13809" t="str">
        <f>_xlfn.XLOOKUP(Table1[[#This Row],[TeamFavoriteID]],Table2[team_id],Table2[team_name],_xlfn.XLOOKUP(Table1[[#This Row],[TeamFavoriteID]],Table2[team_id_pfr],Table2[team_name],"Even"))</f>
        <v>Cleveland Browns</v>
      </c>
      <c r="M13809">
        <v>-2.5</v>
      </c>
      <c r="N13809">
        <f>IF(Table1[[#This Row],[TeamFavorite]]=Table1[[#This Row],[TeamHome]],Table1[[#This Row],[ScoreAway]]-Table1[[#This Row],[ScoreHome]],Table1[[#This Row],[ScoreHome]]-Table1[[#This Row],[ScoreAway]])</f>
        <v>16</v>
      </c>
      <c r="O13809">
        <f>IF(Table1[[#This Row],[SpreadActual]]&lt;Table1[[#This Row],[SpreadFavorite]],1,0)</f>
        <v>0</v>
      </c>
      <c r="P13809">
        <v>41</v>
      </c>
      <c r="Q13809" t="s">
        <v>170</v>
      </c>
      <c r="R13809" t="b">
        <v>0</v>
      </c>
    </row>
    <row r="13810" spans="1:22" x14ac:dyDescent="0.2">
      <c r="A13810" s="1">
        <v>45543</v>
      </c>
      <c r="B13810">
        <v>2024</v>
      </c>
      <c r="C13810">
        <f>_xlfn.MAXIFS(Table1[ScheduleWeekWritten],Table1[ScheduleSeason],Table1[[#This Row],[ScheduleSeason]])</f>
        <v>18</v>
      </c>
      <c r="D13810">
        <v>1</v>
      </c>
      <c r="E13810" cm="1">
        <f t="array" ref="E13810">_xlfn.XLOOKUP(Table1[[#This Row],[ScheduleWeekWritten]],Table3[Game],100+Table3[Increase],Table1[[#This Row],[ScheduleWeekWritten]])</f>
        <v>1</v>
      </c>
      <c r="F13810" t="b">
        <v>0</v>
      </c>
      <c r="G13810" t="s">
        <v>45</v>
      </c>
      <c r="H13810">
        <v>26</v>
      </c>
      <c r="I13810">
        <v>20</v>
      </c>
      <c r="J13810" t="s">
        <v>39</v>
      </c>
      <c r="K13810" t="s">
        <v>79</v>
      </c>
      <c r="L13810" t="str">
        <f>_xlfn.XLOOKUP(Table1[[#This Row],[TeamFavoriteID]],Table2[team_id],Table2[team_name],_xlfn.XLOOKUP(Table1[[#This Row],[TeamFavoriteID]],Table2[team_id_pfr],Table2[team_name],"Even"))</f>
        <v>Detroit Lions</v>
      </c>
      <c r="M13810">
        <v>-4.5</v>
      </c>
      <c r="N13810">
        <f>IF(Table1[[#This Row],[TeamFavorite]]=Table1[[#This Row],[TeamHome]],Table1[[#This Row],[ScoreAway]]-Table1[[#This Row],[ScoreHome]],Table1[[#This Row],[ScoreHome]]-Table1[[#This Row],[ScoreAway]])</f>
        <v>-6</v>
      </c>
      <c r="O13810">
        <f>IF(Table1[[#This Row],[SpreadActual]]&lt;Table1[[#This Row],[SpreadFavorite]],1,0)</f>
        <v>1</v>
      </c>
      <c r="P13810">
        <v>52.5</v>
      </c>
      <c r="Q13810" t="s">
        <v>181</v>
      </c>
      <c r="R13810" t="b">
        <v>0</v>
      </c>
      <c r="S13810">
        <v>72</v>
      </c>
      <c r="T13810">
        <v>0</v>
      </c>
      <c r="V13810" t="s">
        <v>103</v>
      </c>
    </row>
    <row r="13811" spans="1:22" x14ac:dyDescent="0.2">
      <c r="A13811" s="1">
        <v>45543</v>
      </c>
      <c r="B13811">
        <v>2024</v>
      </c>
      <c r="C13811">
        <f>_xlfn.MAXIFS(Table1[ScheduleWeekWritten],Table1[ScheduleSeason],Table1[[#This Row],[ScheduleSeason]])</f>
        <v>18</v>
      </c>
      <c r="D13811">
        <v>1</v>
      </c>
      <c r="E13811" cm="1">
        <f t="array" ref="E13811">_xlfn.XLOOKUP(Table1[[#This Row],[ScheduleWeekWritten]],Table3[Game],100+Table3[Increase],Table1[[#This Row],[ScheduleWeekWritten]])</f>
        <v>1</v>
      </c>
      <c r="F13811" t="b">
        <v>0</v>
      </c>
      <c r="G13811" t="s">
        <v>140</v>
      </c>
      <c r="H13811">
        <v>27</v>
      </c>
      <c r="I13811">
        <v>29</v>
      </c>
      <c r="J13811" t="s">
        <v>177</v>
      </c>
      <c r="K13811" t="s">
        <v>182</v>
      </c>
      <c r="L13811" t="str">
        <f>_xlfn.XLOOKUP(Table1[[#This Row],[TeamFavoriteID]],Table2[team_id],Table2[team_name],_xlfn.XLOOKUP(Table1[[#This Row],[TeamFavoriteID]],Table2[team_id_pfr],Table2[team_name],"Even"))</f>
        <v>Houston Texans</v>
      </c>
      <c r="M13811">
        <v>-3</v>
      </c>
      <c r="N13811">
        <f>IF(Table1[[#This Row],[TeamFavorite]]=Table1[[#This Row],[TeamHome]],Table1[[#This Row],[ScoreAway]]-Table1[[#This Row],[ScoreHome]],Table1[[#This Row],[ScoreHome]]-Table1[[#This Row],[ScoreAway]])</f>
        <v>-2</v>
      </c>
      <c r="O13811">
        <f>IF(Table1[[#This Row],[SpreadActual]]&lt;Table1[[#This Row],[SpreadFavorite]],1,0)</f>
        <v>0</v>
      </c>
      <c r="P13811">
        <v>48.5</v>
      </c>
      <c r="Q13811" t="s">
        <v>190</v>
      </c>
      <c r="R13811" t="b">
        <v>0</v>
      </c>
      <c r="S13811">
        <v>72</v>
      </c>
      <c r="T13811">
        <v>0</v>
      </c>
      <c r="V13811" t="s">
        <v>103</v>
      </c>
    </row>
    <row r="13812" spans="1:22" x14ac:dyDescent="0.2">
      <c r="A13812" s="1">
        <v>45543</v>
      </c>
      <c r="B13812">
        <v>2024</v>
      </c>
      <c r="C13812">
        <f>_xlfn.MAXIFS(Table1[ScheduleWeekWritten],Table1[ScheduleSeason],Table1[[#This Row],[ScheduleSeason]])</f>
        <v>18</v>
      </c>
      <c r="D13812">
        <v>1</v>
      </c>
      <c r="E13812" cm="1">
        <f t="array" ref="E13812">_xlfn.XLOOKUP(Table1[[#This Row],[ScheduleWeekWritten]],Table3[Game],100+Table3[Increase],Table1[[#This Row],[ScheduleWeekWritten]])</f>
        <v>1</v>
      </c>
      <c r="F13812" t="b">
        <v>0</v>
      </c>
      <c r="G13812" t="s">
        <v>210</v>
      </c>
      <c r="H13812">
        <v>22</v>
      </c>
      <c r="I13812">
        <v>10</v>
      </c>
      <c r="J13812" t="s">
        <v>217</v>
      </c>
      <c r="K13812" t="s">
        <v>29</v>
      </c>
      <c r="L13812" t="str">
        <f>_xlfn.XLOOKUP(Table1[[#This Row],[TeamFavoriteID]],Table2[team_id],Table2[team_name],_xlfn.XLOOKUP(Table1[[#This Row],[TeamFavoriteID]],Table2[team_id_pfr],Table2[team_name],"Even"))</f>
        <v>Los Angeles Chargers</v>
      </c>
      <c r="M13812">
        <v>-3</v>
      </c>
      <c r="N13812">
        <f>IF(Table1[[#This Row],[TeamFavorite]]=Table1[[#This Row],[TeamHome]],Table1[[#This Row],[ScoreAway]]-Table1[[#This Row],[ScoreHome]],Table1[[#This Row],[ScoreHome]]-Table1[[#This Row],[ScoreAway]])</f>
        <v>-12</v>
      </c>
      <c r="O13812">
        <f>IF(Table1[[#This Row],[SpreadActual]]&lt;Table1[[#This Row],[SpreadFavorite]],1,0)</f>
        <v>1</v>
      </c>
      <c r="P13812">
        <v>40</v>
      </c>
      <c r="Q13812" t="s">
        <v>218</v>
      </c>
      <c r="R13812" t="b">
        <v>0</v>
      </c>
      <c r="S13812">
        <v>72</v>
      </c>
      <c r="T13812">
        <v>0</v>
      </c>
      <c r="V13812" t="s">
        <v>103</v>
      </c>
    </row>
    <row r="13813" spans="1:22" x14ac:dyDescent="0.2">
      <c r="A13813" s="1">
        <v>45543</v>
      </c>
      <c r="B13813">
        <v>2024</v>
      </c>
      <c r="C13813">
        <f>_xlfn.MAXIFS(Table1[ScheduleWeekWritten],Table1[ScheduleSeason],Table1[[#This Row],[ScheduleSeason]])</f>
        <v>18</v>
      </c>
      <c r="D13813">
        <v>1</v>
      </c>
      <c r="E13813" cm="1">
        <f t="array" ref="E13813">_xlfn.XLOOKUP(Table1[[#This Row],[ScheduleWeekWritten]],Table3[Game],100+Table3[Increase],Table1[[#This Row],[ScheduleWeekWritten]])</f>
        <v>1</v>
      </c>
      <c r="F13813" t="b">
        <v>0</v>
      </c>
      <c r="G13813" t="s">
        <v>19</v>
      </c>
      <c r="H13813">
        <v>20</v>
      </c>
      <c r="I13813">
        <v>17</v>
      </c>
      <c r="J13813" t="s">
        <v>154</v>
      </c>
      <c r="K13813" t="s">
        <v>91</v>
      </c>
      <c r="L13813" t="str">
        <f>_xlfn.XLOOKUP(Table1[[#This Row],[TeamFavoriteID]],Table2[team_id],Table2[team_name],_xlfn.XLOOKUP(Table1[[#This Row],[TeamFavoriteID]],Table2[team_id_pfr],Table2[team_name],"Even"))</f>
        <v>Miami Dolphins</v>
      </c>
      <c r="M13813">
        <v>-3.5</v>
      </c>
      <c r="N13813">
        <f>IF(Table1[[#This Row],[TeamFavorite]]=Table1[[#This Row],[TeamHome]],Table1[[#This Row],[ScoreAway]]-Table1[[#This Row],[ScoreHome]],Table1[[#This Row],[ScoreHome]]-Table1[[#This Row],[ScoreAway]])</f>
        <v>-3</v>
      </c>
      <c r="O13813">
        <f>IF(Table1[[#This Row],[SpreadActual]]&lt;Table1[[#This Row],[SpreadFavorite]],1,0)</f>
        <v>0</v>
      </c>
      <c r="P13813">
        <v>49</v>
      </c>
      <c r="Q13813" t="s">
        <v>212</v>
      </c>
      <c r="R13813" t="b">
        <v>0</v>
      </c>
    </row>
    <row r="13814" spans="1:22" x14ac:dyDescent="0.2">
      <c r="A13814" s="1">
        <v>45543</v>
      </c>
      <c r="B13814">
        <v>2024</v>
      </c>
      <c r="C13814">
        <f>_xlfn.MAXIFS(Table1[ScheduleWeekWritten],Table1[ScheduleSeason],Table1[[#This Row],[ScheduleSeason]])</f>
        <v>18</v>
      </c>
      <c r="D13814">
        <v>1</v>
      </c>
      <c r="E13814" cm="1">
        <f t="array" ref="E13814">_xlfn.XLOOKUP(Table1[[#This Row],[ScheduleWeekWritten]],Table3[Game],100+Table3[Increase],Table1[[#This Row],[ScheduleWeekWritten]])</f>
        <v>1</v>
      </c>
      <c r="F13814" t="b">
        <v>0</v>
      </c>
      <c r="G13814" t="s">
        <v>95</v>
      </c>
      <c r="H13814">
        <v>47</v>
      </c>
      <c r="I13814">
        <v>10</v>
      </c>
      <c r="J13814" t="s">
        <v>152</v>
      </c>
      <c r="K13814" t="s">
        <v>98</v>
      </c>
      <c r="L13814" t="str">
        <f>_xlfn.XLOOKUP(Table1[[#This Row],[TeamFavoriteID]],Table2[team_id],Table2[team_name],_xlfn.XLOOKUP(Table1[[#This Row],[TeamFavoriteID]],Table2[team_id_pfr],Table2[team_name],"Even"))</f>
        <v>New Orleans Saints</v>
      </c>
      <c r="M13814">
        <v>-4</v>
      </c>
      <c r="N13814">
        <f>IF(Table1[[#This Row],[TeamFavorite]]=Table1[[#This Row],[TeamHome]],Table1[[#This Row],[ScoreAway]]-Table1[[#This Row],[ScoreHome]],Table1[[#This Row],[ScoreHome]]-Table1[[#This Row],[ScoreAway]])</f>
        <v>-37</v>
      </c>
      <c r="O13814">
        <f>IF(Table1[[#This Row],[SpreadActual]]&lt;Table1[[#This Row],[SpreadFavorite]],1,0)</f>
        <v>1</v>
      </c>
      <c r="P13814">
        <v>41.5</v>
      </c>
      <c r="Q13814" t="s">
        <v>225</v>
      </c>
      <c r="R13814" t="b">
        <v>0</v>
      </c>
      <c r="S13814">
        <v>72</v>
      </c>
      <c r="T13814">
        <v>0</v>
      </c>
      <c r="V13814" t="s">
        <v>103</v>
      </c>
    </row>
    <row r="13815" spans="1:22" x14ac:dyDescent="0.2">
      <c r="A13815" s="1">
        <v>45543</v>
      </c>
      <c r="B13815">
        <v>2024</v>
      </c>
      <c r="C13815">
        <f>_xlfn.MAXIFS(Table1[ScheduleWeekWritten],Table1[ScheduleSeason],Table1[[#This Row],[ScheduleSeason]])</f>
        <v>18</v>
      </c>
      <c r="D13815">
        <v>1</v>
      </c>
      <c r="E13815" cm="1">
        <f t="array" ref="E13815">_xlfn.XLOOKUP(Table1[[#This Row],[ScheduleWeekWritten]],Table3[Game],100+Table3[Increase],Table1[[#This Row],[ScheduleWeekWritten]])</f>
        <v>1</v>
      </c>
      <c r="F13815" t="b">
        <v>0</v>
      </c>
      <c r="G13815" t="s">
        <v>50</v>
      </c>
      <c r="H13815">
        <v>6</v>
      </c>
      <c r="I13815">
        <v>28</v>
      </c>
      <c r="J13815" t="s">
        <v>54</v>
      </c>
      <c r="K13815" t="s">
        <v>55</v>
      </c>
      <c r="L13815" t="str">
        <f>_xlfn.XLOOKUP(Table1[[#This Row],[TeamFavoriteID]],Table2[team_id],Table2[team_name],_xlfn.XLOOKUP(Table1[[#This Row],[TeamFavoriteID]],Table2[team_id_pfr],Table2[team_name],"Even"))</f>
        <v>Minnesota Vikings</v>
      </c>
      <c r="M13815">
        <v>-1.5</v>
      </c>
      <c r="N13815">
        <f>IF(Table1[[#This Row],[TeamFavorite]]=Table1[[#This Row],[TeamHome]],Table1[[#This Row],[ScoreAway]]-Table1[[#This Row],[ScoreHome]],Table1[[#This Row],[ScoreHome]]-Table1[[#This Row],[ScoreAway]])</f>
        <v>-22</v>
      </c>
      <c r="O13815">
        <f>IF(Table1[[#This Row],[SpreadActual]]&lt;Table1[[#This Row],[SpreadFavorite]],1,0)</f>
        <v>1</v>
      </c>
      <c r="P13815">
        <v>41</v>
      </c>
      <c r="Q13815" t="s">
        <v>197</v>
      </c>
      <c r="R13815" t="b">
        <v>0</v>
      </c>
    </row>
    <row r="13816" spans="1:22" x14ac:dyDescent="0.2">
      <c r="A13816" s="1">
        <v>45543</v>
      </c>
      <c r="B13816">
        <v>2024</v>
      </c>
      <c r="C13816">
        <f>_xlfn.MAXIFS(Table1[ScheduleWeekWritten],Table1[ScheduleSeason],Table1[[#This Row],[ScheduleSeason]])</f>
        <v>18</v>
      </c>
      <c r="D13816">
        <v>1</v>
      </c>
      <c r="E13816" cm="1">
        <f t="array" ref="E13816">_xlfn.XLOOKUP(Table1[[#This Row],[ScheduleWeekWritten]],Table3[Game],100+Table3[Increase],Table1[[#This Row],[ScheduleWeekWritten]])</f>
        <v>1</v>
      </c>
      <c r="F13816" t="b">
        <v>0</v>
      </c>
      <c r="G13816" t="s">
        <v>128</v>
      </c>
      <c r="H13816">
        <v>26</v>
      </c>
      <c r="I13816">
        <v>20</v>
      </c>
      <c r="J13816" t="s">
        <v>24</v>
      </c>
      <c r="K13816" t="s">
        <v>132</v>
      </c>
      <c r="L13816" t="str">
        <f>_xlfn.XLOOKUP(Table1[[#This Row],[TeamFavoriteID]],Table2[team_id],Table2[team_name],_xlfn.XLOOKUP(Table1[[#This Row],[TeamFavoriteID]],Table2[team_id_pfr],Table2[team_name],"Even"))</f>
        <v>Seattle Seahawks</v>
      </c>
      <c r="M13816">
        <v>-6</v>
      </c>
      <c r="N13816">
        <f>IF(Table1[[#This Row],[TeamFavorite]]=Table1[[#This Row],[TeamHome]],Table1[[#This Row],[ScoreAway]]-Table1[[#This Row],[ScoreHome]],Table1[[#This Row],[ScoreHome]]-Table1[[#This Row],[ScoreAway]])</f>
        <v>-6</v>
      </c>
      <c r="O13816">
        <f>IF(Table1[[#This Row],[SpreadActual]]&lt;Table1[[#This Row],[SpreadFavorite]],1,0)</f>
        <v>0</v>
      </c>
      <c r="P13816">
        <v>42</v>
      </c>
      <c r="Q13816" t="s">
        <v>223</v>
      </c>
      <c r="R13816" t="b">
        <v>0</v>
      </c>
    </row>
    <row r="13817" spans="1:22" x14ac:dyDescent="0.2">
      <c r="A13817" s="1">
        <v>45543</v>
      </c>
      <c r="B13817">
        <v>2024</v>
      </c>
      <c r="C13817">
        <f>_xlfn.MAXIFS(Table1[ScheduleWeekWritten],Table1[ScheduleSeason],Table1[[#This Row],[ScheduleSeason]])</f>
        <v>18</v>
      </c>
      <c r="D13817">
        <v>1</v>
      </c>
      <c r="E13817" cm="1">
        <f t="array" ref="E13817">_xlfn.XLOOKUP(Table1[[#This Row],[ScheduleWeekWritten]],Table3[Game],100+Table3[Increase],Table1[[#This Row],[ScheduleWeekWritten]])</f>
        <v>1</v>
      </c>
      <c r="F13817" t="b">
        <v>0</v>
      </c>
      <c r="G13817" t="s">
        <v>127</v>
      </c>
      <c r="H13817">
        <v>37</v>
      </c>
      <c r="I13817">
        <v>20</v>
      </c>
      <c r="J13817" t="s">
        <v>227</v>
      </c>
      <c r="K13817" t="s">
        <v>133</v>
      </c>
      <c r="L13817" t="str">
        <f>_xlfn.XLOOKUP(Table1[[#This Row],[TeamFavoriteID]],Table2[team_id],Table2[team_name],_xlfn.XLOOKUP(Table1[[#This Row],[TeamFavoriteID]],Table2[team_id_pfr],Table2[team_name],"Even"))</f>
        <v>Tampa Bay Buccaneers</v>
      </c>
      <c r="M13817">
        <v>-3.5</v>
      </c>
      <c r="N13817">
        <f>IF(Table1[[#This Row],[TeamFavorite]]=Table1[[#This Row],[TeamHome]],Table1[[#This Row],[ScoreAway]]-Table1[[#This Row],[ScoreHome]],Table1[[#This Row],[ScoreHome]]-Table1[[#This Row],[ScoreAway]])</f>
        <v>-17</v>
      </c>
      <c r="O13817">
        <f>IF(Table1[[#This Row],[SpreadActual]]&lt;Table1[[#This Row],[SpreadFavorite]],1,0)</f>
        <v>1</v>
      </c>
      <c r="P13817">
        <v>42.5</v>
      </c>
      <c r="Q13817" t="s">
        <v>168</v>
      </c>
      <c r="R13817" t="b">
        <v>0</v>
      </c>
    </row>
    <row r="13818" spans="1:22" x14ac:dyDescent="0.2">
      <c r="A13818" s="1">
        <v>45544</v>
      </c>
      <c r="B13818">
        <v>2024</v>
      </c>
      <c r="C13818">
        <f>_xlfn.MAXIFS(Table1[ScheduleWeekWritten],Table1[ScheduleSeason],Table1[[#This Row],[ScheduleSeason]])</f>
        <v>18</v>
      </c>
      <c r="D13818">
        <v>1</v>
      </c>
      <c r="E13818" cm="1">
        <f t="array" ref="E13818">_xlfn.XLOOKUP(Table1[[#This Row],[ScheduleWeekWritten]],Table3[Game],100+Table3[Increase],Table1[[#This Row],[ScheduleWeekWritten]])</f>
        <v>1</v>
      </c>
      <c r="F13818" t="b">
        <v>0</v>
      </c>
      <c r="G13818" t="s">
        <v>53</v>
      </c>
      <c r="H13818">
        <v>32</v>
      </c>
      <c r="I13818">
        <v>19</v>
      </c>
      <c r="J13818" t="s">
        <v>31</v>
      </c>
      <c r="K13818" t="s">
        <v>87</v>
      </c>
      <c r="L13818" t="str">
        <f>_xlfn.XLOOKUP(Table1[[#This Row],[TeamFavoriteID]],Table2[team_id],Table2[team_name],_xlfn.XLOOKUP(Table1[[#This Row],[TeamFavoriteID]],Table2[team_id_pfr],Table2[team_name],"Even"))</f>
        <v>San Francisco 49ers</v>
      </c>
      <c r="M13818">
        <v>-3.5</v>
      </c>
      <c r="N13818">
        <f>IF(Table1[[#This Row],[TeamFavorite]]=Table1[[#This Row],[TeamHome]],Table1[[#This Row],[ScoreAway]]-Table1[[#This Row],[ScoreHome]],Table1[[#This Row],[ScoreHome]]-Table1[[#This Row],[ScoreAway]])</f>
        <v>-13</v>
      </c>
      <c r="O13818">
        <f>IF(Table1[[#This Row],[SpreadActual]]&lt;Table1[[#This Row],[SpreadFavorite]],1,0)</f>
        <v>1</v>
      </c>
      <c r="P13818">
        <v>43.5</v>
      </c>
      <c r="Q13818" t="s">
        <v>203</v>
      </c>
      <c r="R13818" t="b">
        <v>0</v>
      </c>
    </row>
    <row r="13819" spans="1:22" x14ac:dyDescent="0.2">
      <c r="A13819" s="1">
        <v>45547</v>
      </c>
      <c r="B13819">
        <v>2024</v>
      </c>
      <c r="C13819">
        <f>_xlfn.MAXIFS(Table1[ScheduleWeekWritten],Table1[ScheduleSeason],Table1[[#This Row],[ScheduleSeason]])</f>
        <v>18</v>
      </c>
      <c r="D13819">
        <v>2</v>
      </c>
      <c r="E13819" cm="1">
        <f t="array" ref="E13819">_xlfn.XLOOKUP(Table1[[#This Row],[ScheduleWeekWritten]],Table3[Game],100+Table3[Increase],Table1[[#This Row],[ScheduleWeekWritten]])</f>
        <v>2</v>
      </c>
      <c r="F13819" t="b">
        <v>0</v>
      </c>
      <c r="G13819" t="s">
        <v>19</v>
      </c>
      <c r="H13819">
        <v>10</v>
      </c>
      <c r="I13819">
        <v>31</v>
      </c>
      <c r="J13819" t="s">
        <v>28</v>
      </c>
      <c r="K13819" t="s">
        <v>91</v>
      </c>
      <c r="L13819" t="str">
        <f>_xlfn.XLOOKUP(Table1[[#This Row],[TeamFavoriteID]],Table2[team_id],Table2[team_name],_xlfn.XLOOKUP(Table1[[#This Row],[TeamFavoriteID]],Table2[team_id_pfr],Table2[team_name],"Even"))</f>
        <v>Miami Dolphins</v>
      </c>
      <c r="M13819">
        <v>-2.5</v>
      </c>
      <c r="N13819">
        <f>IF(Table1[[#This Row],[TeamFavorite]]=Table1[[#This Row],[TeamHome]],Table1[[#This Row],[ScoreAway]]-Table1[[#This Row],[ScoreHome]],Table1[[#This Row],[ScoreHome]]-Table1[[#This Row],[ScoreAway]])</f>
        <v>21</v>
      </c>
      <c r="O13819">
        <f>IF(Table1[[#This Row],[SpreadActual]]&lt;Table1[[#This Row],[SpreadFavorite]],1,0)</f>
        <v>0</v>
      </c>
      <c r="P13819">
        <v>48.5</v>
      </c>
      <c r="Q13819" t="s">
        <v>212</v>
      </c>
      <c r="R13819" t="b">
        <v>0</v>
      </c>
    </row>
    <row r="13820" spans="1:22" x14ac:dyDescent="0.2">
      <c r="A13820" s="1">
        <v>45550</v>
      </c>
      <c r="B13820">
        <v>2024</v>
      </c>
      <c r="C13820">
        <f>_xlfn.MAXIFS(Table1[ScheduleWeekWritten],Table1[ScheduleSeason],Table1[[#This Row],[ScheduleSeason]])</f>
        <v>18</v>
      </c>
      <c r="D13820">
        <v>2</v>
      </c>
      <c r="E13820" cm="1">
        <f t="array" ref="E13820">_xlfn.XLOOKUP(Table1[[#This Row],[ScheduleWeekWritten]],Table3[Game],100+Table3[Increase],Table1[[#This Row],[ScheduleWeekWritten]])</f>
        <v>2</v>
      </c>
      <c r="F13820" t="b">
        <v>0</v>
      </c>
      <c r="G13820" t="s">
        <v>149</v>
      </c>
      <c r="H13820">
        <v>41</v>
      </c>
      <c r="I13820">
        <v>10</v>
      </c>
      <c r="J13820" t="s">
        <v>39</v>
      </c>
      <c r="K13820" t="s">
        <v>59</v>
      </c>
      <c r="L13820" t="str">
        <f>_xlfn.XLOOKUP(Table1[[#This Row],[TeamFavoriteID]],Table2[team_id],Table2[team_name],_xlfn.XLOOKUP(Table1[[#This Row],[TeamFavoriteID]],Table2[team_id_pfr],Table2[team_name],"Even"))</f>
        <v>Arizona Cardinals</v>
      </c>
      <c r="M13820">
        <v>-1</v>
      </c>
      <c r="N13820">
        <f>IF(Table1[[#This Row],[TeamFavorite]]=Table1[[#This Row],[TeamHome]],Table1[[#This Row],[ScoreAway]]-Table1[[#This Row],[ScoreHome]],Table1[[#This Row],[ScoreHome]]-Table1[[#This Row],[ScoreAway]])</f>
        <v>-31</v>
      </c>
      <c r="O13820">
        <f>IF(Table1[[#This Row],[SpreadActual]]&lt;Table1[[#This Row],[SpreadFavorite]],1,0)</f>
        <v>1</v>
      </c>
      <c r="P13820">
        <v>47.5</v>
      </c>
      <c r="Q13820" t="s">
        <v>221</v>
      </c>
      <c r="R13820" t="b">
        <v>0</v>
      </c>
      <c r="S13820">
        <v>72</v>
      </c>
      <c r="T13820">
        <v>0</v>
      </c>
      <c r="V13820" t="s">
        <v>103</v>
      </c>
    </row>
    <row r="13821" spans="1:22" x14ac:dyDescent="0.2">
      <c r="A13821" s="1">
        <v>45550</v>
      </c>
      <c r="B13821">
        <v>2024</v>
      </c>
      <c r="C13821">
        <f>_xlfn.MAXIFS(Table1[ScheduleWeekWritten],Table1[ScheduleSeason],Table1[[#This Row],[ScheduleSeason]])</f>
        <v>18</v>
      </c>
      <c r="D13821">
        <v>2</v>
      </c>
      <c r="E13821" cm="1">
        <f t="array" ref="E13821">_xlfn.XLOOKUP(Table1[[#This Row],[ScheduleWeekWritten]],Table3[Game],100+Table3[Increase],Table1[[#This Row],[ScheduleWeekWritten]])</f>
        <v>2</v>
      </c>
      <c r="F13821" t="b">
        <v>0</v>
      </c>
      <c r="G13821" t="s">
        <v>158</v>
      </c>
      <c r="H13821">
        <v>23</v>
      </c>
      <c r="I13821">
        <v>26</v>
      </c>
      <c r="J13821" t="s">
        <v>217</v>
      </c>
      <c r="K13821" t="s">
        <v>159</v>
      </c>
      <c r="L13821" t="str">
        <f>_xlfn.XLOOKUP(Table1[[#This Row],[TeamFavoriteID]],Table2[team_id],Table2[team_name],_xlfn.XLOOKUP(Table1[[#This Row],[TeamFavoriteID]],Table2[team_id_pfr],Table2[team_name],"Even"))</f>
        <v>Baltimore Ravens</v>
      </c>
      <c r="M13821">
        <v>-8.5</v>
      </c>
      <c r="N13821">
        <f>IF(Table1[[#This Row],[TeamFavorite]]=Table1[[#This Row],[TeamHome]],Table1[[#This Row],[ScoreAway]]-Table1[[#This Row],[ScoreHome]],Table1[[#This Row],[ScoreHome]]-Table1[[#This Row],[ScoreAway]])</f>
        <v>3</v>
      </c>
      <c r="O13821">
        <f>IF(Table1[[#This Row],[SpreadActual]]&lt;Table1[[#This Row],[SpreadFavorite]],1,0)</f>
        <v>0</v>
      </c>
      <c r="P13821">
        <v>41.5</v>
      </c>
      <c r="Q13821" t="s">
        <v>166</v>
      </c>
      <c r="R13821" t="b">
        <v>0</v>
      </c>
    </row>
    <row r="13822" spans="1:22" x14ac:dyDescent="0.2">
      <c r="A13822" s="1">
        <v>45550</v>
      </c>
      <c r="B13822">
        <v>2024</v>
      </c>
      <c r="C13822">
        <f>_xlfn.MAXIFS(Table1[ScheduleWeekWritten],Table1[ScheduleSeason],Table1[[#This Row],[ScheduleSeason]])</f>
        <v>18</v>
      </c>
      <c r="D13822">
        <v>2</v>
      </c>
      <c r="E13822" cm="1">
        <f t="array" ref="E13822">_xlfn.XLOOKUP(Table1[[#This Row],[ScheduleWeekWritten]],Table3[Game],100+Table3[Increase],Table1[[#This Row],[ScheduleWeekWritten]])</f>
        <v>2</v>
      </c>
      <c r="F13822" t="b">
        <v>0</v>
      </c>
      <c r="G13822" t="s">
        <v>152</v>
      </c>
      <c r="H13822">
        <v>3</v>
      </c>
      <c r="I13822">
        <v>26</v>
      </c>
      <c r="J13822" t="s">
        <v>210</v>
      </c>
      <c r="K13822" t="s">
        <v>29</v>
      </c>
      <c r="L13822" t="str">
        <f>_xlfn.XLOOKUP(Table1[[#This Row],[TeamFavoriteID]],Table2[team_id],Table2[team_name],_xlfn.XLOOKUP(Table1[[#This Row],[TeamFavoriteID]],Table2[team_id_pfr],Table2[team_name],"Even"))</f>
        <v>Los Angeles Chargers</v>
      </c>
      <c r="M13822">
        <v>-4.5</v>
      </c>
      <c r="N13822">
        <f>IF(Table1[[#This Row],[TeamFavorite]]=Table1[[#This Row],[TeamHome]],Table1[[#This Row],[ScoreAway]]-Table1[[#This Row],[ScoreHome]],Table1[[#This Row],[ScoreHome]]-Table1[[#This Row],[ScoreAway]])</f>
        <v>-23</v>
      </c>
      <c r="O13822">
        <f>IF(Table1[[#This Row],[SpreadActual]]&lt;Table1[[#This Row],[SpreadFavorite]],1,0)</f>
        <v>1</v>
      </c>
      <c r="P13822">
        <v>38.5</v>
      </c>
      <c r="Q13822" t="s">
        <v>160</v>
      </c>
      <c r="R13822" t="b">
        <v>0</v>
      </c>
    </row>
    <row r="13823" spans="1:22" x14ac:dyDescent="0.2">
      <c r="A13823" s="1">
        <v>45550</v>
      </c>
      <c r="B13823">
        <v>2024</v>
      </c>
      <c r="C13823">
        <f>_xlfn.MAXIFS(Table1[ScheduleWeekWritten],Table1[ScheduleSeason],Table1[[#This Row],[ScheduleSeason]])</f>
        <v>18</v>
      </c>
      <c r="D13823">
        <v>2</v>
      </c>
      <c r="E13823" cm="1">
        <f t="array" ref="E13823">_xlfn.XLOOKUP(Table1[[#This Row],[ScheduleWeekWritten]],Table3[Game],100+Table3[Increase],Table1[[#This Row],[ScheduleWeekWritten]])</f>
        <v>2</v>
      </c>
      <c r="F13823" t="b">
        <v>0</v>
      </c>
      <c r="G13823" t="s">
        <v>67</v>
      </c>
      <c r="H13823">
        <v>19</v>
      </c>
      <c r="I13823">
        <v>44</v>
      </c>
      <c r="J13823" t="s">
        <v>95</v>
      </c>
      <c r="K13823" t="s">
        <v>68</v>
      </c>
      <c r="L13823" t="str">
        <f>_xlfn.XLOOKUP(Table1[[#This Row],[TeamFavoriteID]],Table2[team_id],Table2[team_name],_xlfn.XLOOKUP(Table1[[#This Row],[TeamFavoriteID]],Table2[team_id_pfr],Table2[team_name],"Even"))</f>
        <v>Dallas Cowboys</v>
      </c>
      <c r="M13823">
        <v>-6.5</v>
      </c>
      <c r="N13823">
        <f>IF(Table1[[#This Row],[TeamFavorite]]=Table1[[#This Row],[TeamHome]],Table1[[#This Row],[ScoreAway]]-Table1[[#This Row],[ScoreHome]],Table1[[#This Row],[ScoreHome]]-Table1[[#This Row],[ScoreAway]])</f>
        <v>25</v>
      </c>
      <c r="O13823">
        <f>IF(Table1[[#This Row],[SpreadActual]]&lt;Table1[[#This Row],[SpreadFavorite]],1,0)</f>
        <v>0</v>
      </c>
      <c r="P13823">
        <v>47</v>
      </c>
      <c r="Q13823" t="s">
        <v>208</v>
      </c>
      <c r="R13823" t="b">
        <v>0</v>
      </c>
      <c r="S13823">
        <v>72</v>
      </c>
      <c r="T13823">
        <v>0</v>
      </c>
      <c r="V13823" t="s">
        <v>103</v>
      </c>
    </row>
    <row r="13824" spans="1:22" x14ac:dyDescent="0.2">
      <c r="A13824" s="1">
        <v>45550</v>
      </c>
      <c r="B13824">
        <v>2024</v>
      </c>
      <c r="C13824">
        <f>_xlfn.MAXIFS(Table1[ScheduleWeekWritten],Table1[ScheduleSeason],Table1[[#This Row],[ScheduleSeason]])</f>
        <v>18</v>
      </c>
      <c r="D13824">
        <v>2</v>
      </c>
      <c r="E13824" cm="1">
        <f t="array" ref="E13824">_xlfn.XLOOKUP(Table1[[#This Row],[ScheduleWeekWritten]],Table3[Game],100+Table3[Increase],Table1[[#This Row],[ScheduleWeekWritten]])</f>
        <v>2</v>
      </c>
      <c r="F13824" t="b">
        <v>0</v>
      </c>
      <c r="G13824" t="s">
        <v>24</v>
      </c>
      <c r="H13824">
        <v>6</v>
      </c>
      <c r="I13824">
        <v>13</v>
      </c>
      <c r="J13824" t="s">
        <v>49</v>
      </c>
      <c r="K13824" t="s">
        <v>51</v>
      </c>
      <c r="L13824" t="str">
        <f>_xlfn.XLOOKUP(Table1[[#This Row],[TeamFavoriteID]],Table2[team_id],Table2[team_name],_xlfn.XLOOKUP(Table1[[#This Row],[TeamFavoriteID]],Table2[team_id_pfr],Table2[team_name],"Even"))</f>
        <v>Pittsburgh Steelers</v>
      </c>
      <c r="M13824">
        <v>-2.5</v>
      </c>
      <c r="N13824">
        <f>IF(Table1[[#This Row],[TeamFavorite]]=Table1[[#This Row],[TeamHome]],Table1[[#This Row],[ScoreAway]]-Table1[[#This Row],[ScoreHome]],Table1[[#This Row],[ScoreHome]]-Table1[[#This Row],[ScoreAway]])</f>
        <v>-7</v>
      </c>
      <c r="O13824">
        <f>IF(Table1[[#This Row],[SpreadActual]]&lt;Table1[[#This Row],[SpreadFavorite]],1,0)</f>
        <v>1</v>
      </c>
      <c r="P13824">
        <v>36.5</v>
      </c>
      <c r="Q13824" t="s">
        <v>224</v>
      </c>
      <c r="R13824" t="b">
        <v>0</v>
      </c>
    </row>
    <row r="13825" spans="1:22" x14ac:dyDescent="0.2">
      <c r="A13825" s="1">
        <v>45550</v>
      </c>
      <c r="B13825">
        <v>2024</v>
      </c>
      <c r="C13825">
        <f>_xlfn.MAXIFS(Table1[ScheduleWeekWritten],Table1[ScheduleSeason],Table1[[#This Row],[ScheduleSeason]])</f>
        <v>18</v>
      </c>
      <c r="D13825">
        <v>2</v>
      </c>
      <c r="E13825" cm="1">
        <f t="array" ref="E13825">_xlfn.XLOOKUP(Table1[[#This Row],[ScheduleWeekWritten]],Table3[Game],100+Table3[Increase],Table1[[#This Row],[ScheduleWeekWritten]])</f>
        <v>2</v>
      </c>
      <c r="F13825" t="b">
        <v>0</v>
      </c>
      <c r="G13825" t="s">
        <v>45</v>
      </c>
      <c r="H13825">
        <v>16</v>
      </c>
      <c r="I13825">
        <v>20</v>
      </c>
      <c r="J13825" t="s">
        <v>127</v>
      </c>
      <c r="K13825" t="s">
        <v>79</v>
      </c>
      <c r="L13825" t="str">
        <f>_xlfn.XLOOKUP(Table1[[#This Row],[TeamFavoriteID]],Table2[team_id],Table2[team_name],_xlfn.XLOOKUP(Table1[[#This Row],[TeamFavoriteID]],Table2[team_id_pfr],Table2[team_name],"Even"))</f>
        <v>Detroit Lions</v>
      </c>
      <c r="M13825">
        <v>-7.5</v>
      </c>
      <c r="N13825">
        <f>IF(Table1[[#This Row],[TeamFavorite]]=Table1[[#This Row],[TeamHome]],Table1[[#This Row],[ScoreAway]]-Table1[[#This Row],[ScoreHome]],Table1[[#This Row],[ScoreHome]]-Table1[[#This Row],[ScoreAway]])</f>
        <v>4</v>
      </c>
      <c r="O13825">
        <f>IF(Table1[[#This Row],[SpreadActual]]&lt;Table1[[#This Row],[SpreadFavorite]],1,0)</f>
        <v>0</v>
      </c>
      <c r="P13825">
        <v>51.5</v>
      </c>
      <c r="Q13825" t="s">
        <v>181</v>
      </c>
      <c r="R13825" t="b">
        <v>0</v>
      </c>
      <c r="S13825">
        <v>72</v>
      </c>
      <c r="T13825">
        <v>0</v>
      </c>
      <c r="V13825" t="s">
        <v>103</v>
      </c>
    </row>
    <row r="13826" spans="1:22" x14ac:dyDescent="0.2">
      <c r="A13826" s="1">
        <v>45550</v>
      </c>
      <c r="B13826">
        <v>2024</v>
      </c>
      <c r="C13826">
        <f>_xlfn.MAXIFS(Table1[ScheduleWeekWritten],Table1[ScheduleSeason],Table1[[#This Row],[ScheduleSeason]])</f>
        <v>18</v>
      </c>
      <c r="D13826">
        <v>2</v>
      </c>
      <c r="E13826" cm="1">
        <f t="array" ref="E13826">_xlfn.XLOOKUP(Table1[[#This Row],[ScheduleWeekWritten]],Table3[Game],100+Table3[Increase],Table1[[#This Row],[ScheduleWeekWritten]])</f>
        <v>2</v>
      </c>
      <c r="F13826" t="b">
        <v>0</v>
      </c>
      <c r="G13826" t="s">
        <v>33</v>
      </c>
      <c r="H13826">
        <v>16</v>
      </c>
      <c r="I13826">
        <v>10</v>
      </c>
      <c r="J13826" t="s">
        <v>140</v>
      </c>
      <c r="K13826" t="s">
        <v>72</v>
      </c>
      <c r="L13826" t="str">
        <f>_xlfn.XLOOKUP(Table1[[#This Row],[TeamFavoriteID]],Table2[team_id],Table2[team_name],_xlfn.XLOOKUP(Table1[[#This Row],[TeamFavoriteID]],Table2[team_id_pfr],Table2[team_name],"Even"))</f>
        <v>Baltimore Colts</v>
      </c>
      <c r="M13826">
        <v>-2.5</v>
      </c>
      <c r="N13826">
        <f>IF(Table1[[#This Row],[TeamFavorite]]=Table1[[#This Row],[TeamHome]],Table1[[#This Row],[ScoreAway]]-Table1[[#This Row],[ScoreHome]],Table1[[#This Row],[ScoreHome]]-Table1[[#This Row],[ScoreAway]])</f>
        <v>6</v>
      </c>
      <c r="O13826">
        <f>IF(Table1[[#This Row],[SpreadActual]]&lt;Table1[[#This Row],[SpreadFavorite]],1,0)</f>
        <v>0</v>
      </c>
      <c r="P13826">
        <v>41.5</v>
      </c>
      <c r="Q13826" t="s">
        <v>82</v>
      </c>
      <c r="R13826" t="b">
        <v>0</v>
      </c>
    </row>
    <row r="13827" spans="1:22" x14ac:dyDescent="0.2">
      <c r="A13827" s="1">
        <v>45550</v>
      </c>
      <c r="B13827">
        <v>2024</v>
      </c>
      <c r="C13827">
        <f>_xlfn.MAXIFS(Table1[ScheduleWeekWritten],Table1[ScheduleSeason],Table1[[#This Row],[ScheduleSeason]])</f>
        <v>18</v>
      </c>
      <c r="D13827">
        <v>2</v>
      </c>
      <c r="E13827" cm="1">
        <f t="array" ref="E13827">_xlfn.XLOOKUP(Table1[[#This Row],[ScheduleWeekWritten]],Table3[Game],100+Table3[Increase],Table1[[#This Row],[ScheduleWeekWritten]])</f>
        <v>2</v>
      </c>
      <c r="F13827" t="b">
        <v>0</v>
      </c>
      <c r="G13827" t="s">
        <v>177</v>
      </c>
      <c r="H13827">
        <v>19</v>
      </c>
      <c r="I13827">
        <v>13</v>
      </c>
      <c r="J13827" t="s">
        <v>46</v>
      </c>
      <c r="K13827" t="s">
        <v>182</v>
      </c>
      <c r="L13827" t="str">
        <f>_xlfn.XLOOKUP(Table1[[#This Row],[TeamFavoriteID]],Table2[team_id],Table2[team_name],_xlfn.XLOOKUP(Table1[[#This Row],[TeamFavoriteID]],Table2[team_id_pfr],Table2[team_name],"Even"))</f>
        <v>Houston Texans</v>
      </c>
      <c r="M13827">
        <v>-6</v>
      </c>
      <c r="N13827">
        <f>IF(Table1[[#This Row],[TeamFavorite]]=Table1[[#This Row],[TeamHome]],Table1[[#This Row],[ScoreAway]]-Table1[[#This Row],[ScoreHome]],Table1[[#This Row],[ScoreHome]]-Table1[[#This Row],[ScoreAway]])</f>
        <v>-6</v>
      </c>
      <c r="O13827">
        <f>IF(Table1[[#This Row],[SpreadActual]]&lt;Table1[[#This Row],[SpreadFavorite]],1,0)</f>
        <v>0</v>
      </c>
      <c r="P13827">
        <v>45.5</v>
      </c>
      <c r="Q13827" t="s">
        <v>207</v>
      </c>
      <c r="R13827" t="b">
        <v>0</v>
      </c>
      <c r="S13827">
        <v>72</v>
      </c>
      <c r="T13827">
        <v>0</v>
      </c>
      <c r="V13827" t="s">
        <v>103</v>
      </c>
    </row>
    <row r="13828" spans="1:22" x14ac:dyDescent="0.2">
      <c r="A13828" s="1">
        <v>45550</v>
      </c>
      <c r="B13828">
        <v>2024</v>
      </c>
      <c r="C13828">
        <f>_xlfn.MAXIFS(Table1[ScheduleWeekWritten],Table1[ScheduleSeason],Table1[[#This Row],[ScheduleSeason]])</f>
        <v>18</v>
      </c>
      <c r="D13828">
        <v>2</v>
      </c>
      <c r="E13828" cm="1">
        <f t="array" ref="E13828">_xlfn.XLOOKUP(Table1[[#This Row],[ScheduleWeekWritten]],Table3[Game],100+Table3[Increase],Table1[[#This Row],[ScheduleWeekWritten]])</f>
        <v>2</v>
      </c>
      <c r="F13828" t="b">
        <v>0</v>
      </c>
      <c r="G13828" t="s">
        <v>154</v>
      </c>
      <c r="H13828">
        <v>13</v>
      </c>
      <c r="I13828">
        <v>18</v>
      </c>
      <c r="J13828" t="s">
        <v>62</v>
      </c>
      <c r="K13828" t="s">
        <v>161</v>
      </c>
      <c r="L13828" t="str">
        <f>_xlfn.XLOOKUP(Table1[[#This Row],[TeamFavoriteID]],Table2[team_id],Table2[team_name],_xlfn.XLOOKUP(Table1[[#This Row],[TeamFavoriteID]],Table2[team_id_pfr],Table2[team_name],"Even"))</f>
        <v>Jacksonville Jaguars</v>
      </c>
      <c r="M13828">
        <v>-3</v>
      </c>
      <c r="N13828">
        <f>IF(Table1[[#This Row],[TeamFavorite]]=Table1[[#This Row],[TeamHome]],Table1[[#This Row],[ScoreAway]]-Table1[[#This Row],[ScoreHome]],Table1[[#This Row],[ScoreHome]]-Table1[[#This Row],[ScoreAway]])</f>
        <v>5</v>
      </c>
      <c r="O13828">
        <f>IF(Table1[[#This Row],[SpreadActual]]&lt;Table1[[#This Row],[SpreadFavorite]],1,0)</f>
        <v>0</v>
      </c>
      <c r="P13828">
        <v>41.5</v>
      </c>
      <c r="Q13828" t="s">
        <v>214</v>
      </c>
      <c r="R13828" t="b">
        <v>0</v>
      </c>
    </row>
    <row r="13829" spans="1:22" x14ac:dyDescent="0.2">
      <c r="A13829" s="1">
        <v>45550</v>
      </c>
      <c r="B13829">
        <v>2024</v>
      </c>
      <c r="C13829">
        <f>_xlfn.MAXIFS(Table1[ScheduleWeekWritten],Table1[ScheduleSeason],Table1[[#This Row],[ScheduleSeason]])</f>
        <v>18</v>
      </c>
      <c r="D13829">
        <v>2</v>
      </c>
      <c r="E13829" cm="1">
        <f t="array" ref="E13829">_xlfn.XLOOKUP(Table1[[#This Row],[ScheduleWeekWritten]],Table3[Game],100+Table3[Increase],Table1[[#This Row],[ScheduleWeekWritten]])</f>
        <v>2</v>
      </c>
      <c r="F13829" t="b">
        <v>0</v>
      </c>
      <c r="G13829" t="s">
        <v>42</v>
      </c>
      <c r="H13829">
        <v>26</v>
      </c>
      <c r="I13829">
        <v>25</v>
      </c>
      <c r="J13829" t="s">
        <v>101</v>
      </c>
      <c r="K13829" t="s">
        <v>75</v>
      </c>
      <c r="L13829" t="str">
        <f>_xlfn.XLOOKUP(Table1[[#This Row],[TeamFavoriteID]],Table2[team_id],Table2[team_name],_xlfn.XLOOKUP(Table1[[#This Row],[TeamFavoriteID]],Table2[team_id_pfr],Table2[team_name],"Even"))</f>
        <v>Kansas City Chiefs</v>
      </c>
      <c r="M13829">
        <v>-6.5</v>
      </c>
      <c r="N13829">
        <f>IF(Table1[[#This Row],[TeamFavorite]]=Table1[[#This Row],[TeamHome]],Table1[[#This Row],[ScoreAway]]-Table1[[#This Row],[ScoreHome]],Table1[[#This Row],[ScoreHome]]-Table1[[#This Row],[ScoreAway]])</f>
        <v>-1</v>
      </c>
      <c r="O13829">
        <f>IF(Table1[[#This Row],[SpreadActual]]&lt;Table1[[#This Row],[SpreadFavorite]],1,0)</f>
        <v>0</v>
      </c>
      <c r="P13829">
        <v>47.5</v>
      </c>
      <c r="Q13829" t="s">
        <v>228</v>
      </c>
      <c r="R13829" t="b">
        <v>0</v>
      </c>
    </row>
    <row r="13830" spans="1:22" x14ac:dyDescent="0.2">
      <c r="A13830" s="1">
        <v>45550</v>
      </c>
      <c r="B13830">
        <v>2024</v>
      </c>
      <c r="C13830">
        <f>_xlfn.MAXIFS(Table1[ScheduleWeekWritten],Table1[ScheduleSeason],Table1[[#This Row],[ScheduleSeason]])</f>
        <v>18</v>
      </c>
      <c r="D13830">
        <v>2</v>
      </c>
      <c r="E13830" cm="1">
        <f t="array" ref="E13830">_xlfn.XLOOKUP(Table1[[#This Row],[ScheduleWeekWritten]],Table3[Game],100+Table3[Increase],Table1[[#This Row],[ScheduleWeekWritten]])</f>
        <v>2</v>
      </c>
      <c r="F13830" t="b">
        <v>0</v>
      </c>
      <c r="G13830" t="s">
        <v>54</v>
      </c>
      <c r="H13830">
        <v>23</v>
      </c>
      <c r="I13830">
        <v>17</v>
      </c>
      <c r="J13830" t="s">
        <v>53</v>
      </c>
      <c r="K13830" t="s">
        <v>87</v>
      </c>
      <c r="L13830" t="str">
        <f>_xlfn.XLOOKUP(Table1[[#This Row],[TeamFavoriteID]],Table2[team_id],Table2[team_name],_xlfn.XLOOKUP(Table1[[#This Row],[TeamFavoriteID]],Table2[team_id_pfr],Table2[team_name],"Even"))</f>
        <v>San Francisco 49ers</v>
      </c>
      <c r="M13830">
        <v>-4.5</v>
      </c>
      <c r="N13830">
        <f>IF(Table1[[#This Row],[TeamFavorite]]=Table1[[#This Row],[TeamHome]],Table1[[#This Row],[ScoreAway]]-Table1[[#This Row],[ScoreHome]],Table1[[#This Row],[ScoreHome]]-Table1[[#This Row],[ScoreAway]])</f>
        <v>6</v>
      </c>
      <c r="O13830">
        <f>IF(Table1[[#This Row],[SpreadActual]]&lt;Table1[[#This Row],[SpreadFavorite]],1,0)</f>
        <v>0</v>
      </c>
      <c r="P13830">
        <v>46.5</v>
      </c>
      <c r="Q13830" t="s">
        <v>205</v>
      </c>
      <c r="R13830" t="b">
        <v>0</v>
      </c>
      <c r="S13830">
        <v>72</v>
      </c>
      <c r="T13830">
        <v>0</v>
      </c>
      <c r="V13830" t="s">
        <v>103</v>
      </c>
    </row>
    <row r="13831" spans="1:22" x14ac:dyDescent="0.2">
      <c r="A13831" s="1">
        <v>45550</v>
      </c>
      <c r="B13831">
        <v>2024</v>
      </c>
      <c r="C13831">
        <f>_xlfn.MAXIFS(Table1[ScheduleWeekWritten],Table1[ScheduleSeason],Table1[[#This Row],[ScheduleSeason]])</f>
        <v>18</v>
      </c>
      <c r="D13831">
        <v>2</v>
      </c>
      <c r="E13831" cm="1">
        <f t="array" ref="E13831">_xlfn.XLOOKUP(Table1[[#This Row],[ScheduleWeekWritten]],Table3[Game],100+Table3[Increase],Table1[[#This Row],[ScheduleWeekWritten]])</f>
        <v>2</v>
      </c>
      <c r="F13831" t="b">
        <v>0</v>
      </c>
      <c r="G13831" t="s">
        <v>115</v>
      </c>
      <c r="H13831">
        <v>20</v>
      </c>
      <c r="I13831">
        <v>23</v>
      </c>
      <c r="J13831" t="s">
        <v>128</v>
      </c>
      <c r="K13831" t="s">
        <v>132</v>
      </c>
      <c r="L13831" t="str">
        <f>_xlfn.XLOOKUP(Table1[[#This Row],[TeamFavoriteID]],Table2[team_id],Table2[team_name],_xlfn.XLOOKUP(Table1[[#This Row],[TeamFavoriteID]],Table2[team_id_pfr],Table2[team_name],"Even"))</f>
        <v>Seattle Seahawks</v>
      </c>
      <c r="M13831">
        <v>-3</v>
      </c>
      <c r="N13831">
        <f>IF(Table1[[#This Row],[TeamFavorite]]=Table1[[#This Row],[TeamHome]],Table1[[#This Row],[ScoreAway]]-Table1[[#This Row],[ScoreHome]],Table1[[#This Row],[ScoreHome]]-Table1[[#This Row],[ScoreAway]])</f>
        <v>-3</v>
      </c>
      <c r="O13831">
        <f>IF(Table1[[#This Row],[SpreadActual]]&lt;Table1[[#This Row],[SpreadFavorite]],1,0)</f>
        <v>0</v>
      </c>
      <c r="P13831">
        <v>38.5</v>
      </c>
      <c r="Q13831" t="s">
        <v>179</v>
      </c>
      <c r="R13831" t="b">
        <v>0</v>
      </c>
    </row>
    <row r="13832" spans="1:22" x14ac:dyDescent="0.2">
      <c r="A13832" s="1">
        <v>45550</v>
      </c>
      <c r="B13832">
        <v>2024</v>
      </c>
      <c r="C13832">
        <f>_xlfn.MAXIFS(Table1[ScheduleWeekWritten],Table1[ScheduleSeason],Table1[[#This Row],[ScheduleSeason]])</f>
        <v>18</v>
      </c>
      <c r="D13832">
        <v>2</v>
      </c>
      <c r="E13832" cm="1">
        <f t="array" ref="E13832">_xlfn.XLOOKUP(Table1[[#This Row],[ScheduleWeekWritten]],Table3[Game],100+Table3[Increase],Table1[[#This Row],[ScheduleWeekWritten]])</f>
        <v>2</v>
      </c>
      <c r="F13832" t="b">
        <v>0</v>
      </c>
      <c r="G13832" t="s">
        <v>171</v>
      </c>
      <c r="H13832">
        <v>17</v>
      </c>
      <c r="I13832">
        <v>24</v>
      </c>
      <c r="J13832" t="s">
        <v>31</v>
      </c>
      <c r="K13832" t="s">
        <v>32</v>
      </c>
      <c r="L13832" t="str">
        <f>_xlfn.XLOOKUP(Table1[[#This Row],[TeamFavoriteID]],Table2[team_id],Table2[team_name],_xlfn.XLOOKUP(Table1[[#This Row],[TeamFavoriteID]],Table2[team_id_pfr],Table2[team_name],"Even"))</f>
        <v>New York Jets</v>
      </c>
      <c r="M13832">
        <v>-4</v>
      </c>
      <c r="N13832">
        <f>IF(Table1[[#This Row],[TeamFavorite]]=Table1[[#This Row],[TeamHome]],Table1[[#This Row],[ScoreAway]]-Table1[[#This Row],[ScoreHome]],Table1[[#This Row],[ScoreHome]]-Table1[[#This Row],[ScoreAway]])</f>
        <v>-7</v>
      </c>
      <c r="O13832">
        <f>IF(Table1[[#This Row],[SpreadActual]]&lt;Table1[[#This Row],[SpreadFavorite]],1,0)</f>
        <v>1</v>
      </c>
      <c r="P13832">
        <v>41.5</v>
      </c>
      <c r="Q13832" t="s">
        <v>172</v>
      </c>
      <c r="R13832" t="b">
        <v>0</v>
      </c>
    </row>
    <row r="13833" spans="1:22" x14ac:dyDescent="0.2">
      <c r="A13833" s="1">
        <v>45550</v>
      </c>
      <c r="B13833">
        <v>2024</v>
      </c>
      <c r="C13833">
        <f>_xlfn.MAXIFS(Table1[ScheduleWeekWritten],Table1[ScheduleSeason],Table1[[#This Row],[ScheduleSeason]])</f>
        <v>18</v>
      </c>
      <c r="D13833">
        <v>2</v>
      </c>
      <c r="E13833" cm="1">
        <f t="array" ref="E13833">_xlfn.XLOOKUP(Table1[[#This Row],[ScheduleWeekWritten]],Table3[Game],100+Table3[Increase],Table1[[#This Row],[ScheduleWeekWritten]])</f>
        <v>2</v>
      </c>
      <c r="F13833" t="b">
        <v>0</v>
      </c>
      <c r="G13833" t="s">
        <v>227</v>
      </c>
      <c r="H13833">
        <v>21</v>
      </c>
      <c r="I13833">
        <v>18</v>
      </c>
      <c r="J13833" t="s">
        <v>50</v>
      </c>
      <c r="K13833" t="s">
        <v>85</v>
      </c>
      <c r="L13833" t="str">
        <f>_xlfn.XLOOKUP(Table1[[#This Row],[TeamFavoriteID]],Table2[team_id],Table2[team_name],_xlfn.XLOOKUP(Table1[[#This Row],[TeamFavoriteID]],Table2[team_id_pfr],Table2[team_name],"Even"))</f>
        <v>Washington Commanders</v>
      </c>
      <c r="M13833">
        <v>-1.5</v>
      </c>
      <c r="N13833">
        <f>IF(Table1[[#This Row],[TeamFavorite]]=Table1[[#This Row],[TeamHome]],Table1[[#This Row],[ScoreAway]]-Table1[[#This Row],[ScoreHome]],Table1[[#This Row],[ScoreHome]]-Table1[[#This Row],[ScoreAway]])</f>
        <v>-3</v>
      </c>
      <c r="O13833">
        <f>IF(Table1[[#This Row],[SpreadActual]]&lt;Table1[[#This Row],[SpreadFavorite]],1,0)</f>
        <v>1</v>
      </c>
      <c r="P13833">
        <v>42.5</v>
      </c>
      <c r="Q13833" t="s">
        <v>165</v>
      </c>
      <c r="R13833" t="b">
        <v>0</v>
      </c>
    </row>
    <row r="13834" spans="1:22" x14ac:dyDescent="0.2">
      <c r="A13834" s="1">
        <v>45551</v>
      </c>
      <c r="B13834">
        <v>2024</v>
      </c>
      <c r="C13834">
        <f>_xlfn.MAXIFS(Table1[ScheduleWeekWritten],Table1[ScheduleSeason],Table1[[#This Row],[ScheduleSeason]])</f>
        <v>18</v>
      </c>
      <c r="D13834">
        <v>2</v>
      </c>
      <c r="E13834" cm="1">
        <f t="array" ref="E13834">_xlfn.XLOOKUP(Table1[[#This Row],[ScheduleWeekWritten]],Table3[Game],100+Table3[Increase],Table1[[#This Row],[ScheduleWeekWritten]])</f>
        <v>2</v>
      </c>
      <c r="F13834" t="b">
        <v>0</v>
      </c>
      <c r="G13834" t="s">
        <v>58</v>
      </c>
      <c r="H13834">
        <v>21</v>
      </c>
      <c r="I13834">
        <v>22</v>
      </c>
      <c r="J13834" t="s">
        <v>38</v>
      </c>
      <c r="K13834" t="s">
        <v>77</v>
      </c>
      <c r="L13834" t="str">
        <f>_xlfn.XLOOKUP(Table1[[#This Row],[TeamFavoriteID]],Table2[team_id],Table2[team_name],_xlfn.XLOOKUP(Table1[[#This Row],[TeamFavoriteID]],Table2[team_id_pfr],Table2[team_name],"Even"))</f>
        <v>Philadelphia Eagles</v>
      </c>
      <c r="M13834">
        <v>-5.5</v>
      </c>
      <c r="N13834">
        <f>IF(Table1[[#This Row],[TeamFavorite]]=Table1[[#This Row],[TeamHome]],Table1[[#This Row],[ScoreAway]]-Table1[[#This Row],[ScoreHome]],Table1[[#This Row],[ScoreHome]]-Table1[[#This Row],[ScoreAway]])</f>
        <v>1</v>
      </c>
      <c r="O13834">
        <f>IF(Table1[[#This Row],[SpreadActual]]&lt;Table1[[#This Row],[SpreadFavorite]],1,0)</f>
        <v>0</v>
      </c>
      <c r="P13834">
        <v>46.5</v>
      </c>
      <c r="Q13834" t="s">
        <v>183</v>
      </c>
      <c r="R13834" t="b">
        <v>0</v>
      </c>
    </row>
    <row r="13835" spans="1:22" x14ac:dyDescent="0.2">
      <c r="A13835" s="1">
        <v>45554</v>
      </c>
      <c r="B13835">
        <v>2024</v>
      </c>
      <c r="C13835">
        <f>_xlfn.MAXIFS(Table1[ScheduleWeekWritten],Table1[ScheduleSeason],Table1[[#This Row],[ScheduleSeason]])</f>
        <v>18</v>
      </c>
      <c r="D13835">
        <v>3</v>
      </c>
      <c r="E13835" cm="1">
        <f t="array" ref="E13835">_xlfn.XLOOKUP(Table1[[#This Row],[ScheduleWeekWritten]],Table3[Game],100+Table3[Increase],Table1[[#This Row],[ScheduleWeekWritten]])</f>
        <v>3</v>
      </c>
      <c r="F13835" t="b">
        <v>0</v>
      </c>
      <c r="G13835" t="s">
        <v>31</v>
      </c>
      <c r="H13835">
        <v>24</v>
      </c>
      <c r="I13835">
        <v>3</v>
      </c>
      <c r="J13835" t="s">
        <v>115</v>
      </c>
      <c r="K13835" t="s">
        <v>32</v>
      </c>
      <c r="L13835" t="str">
        <f>_xlfn.XLOOKUP(Table1[[#This Row],[TeamFavoriteID]],Table2[team_id],Table2[team_name],_xlfn.XLOOKUP(Table1[[#This Row],[TeamFavoriteID]],Table2[team_id_pfr],Table2[team_name],"Even"))</f>
        <v>New York Jets</v>
      </c>
      <c r="M13835">
        <v>-6</v>
      </c>
      <c r="N13835">
        <f>IF(Table1[[#This Row],[TeamFavorite]]=Table1[[#This Row],[TeamHome]],Table1[[#This Row],[ScoreAway]]-Table1[[#This Row],[ScoreHome]],Table1[[#This Row],[ScoreHome]]-Table1[[#This Row],[ScoreAway]])</f>
        <v>-21</v>
      </c>
      <c r="O13835">
        <f>IF(Table1[[#This Row],[SpreadActual]]&lt;Table1[[#This Row],[SpreadFavorite]],1,0)</f>
        <v>1</v>
      </c>
      <c r="P13835">
        <v>39</v>
      </c>
      <c r="Q13835" t="s">
        <v>197</v>
      </c>
      <c r="R13835" t="b">
        <v>0</v>
      </c>
    </row>
    <row r="13836" spans="1:22" x14ac:dyDescent="0.2">
      <c r="A13836" s="1">
        <v>45557</v>
      </c>
      <c r="B13836">
        <v>2024</v>
      </c>
      <c r="C13836">
        <f>_xlfn.MAXIFS(Table1[ScheduleWeekWritten],Table1[ScheduleSeason],Table1[[#This Row],[ScheduleSeason]])</f>
        <v>18</v>
      </c>
      <c r="D13836">
        <v>3</v>
      </c>
      <c r="E13836" cm="1">
        <f t="array" ref="E13836">_xlfn.XLOOKUP(Table1[[#This Row],[ScheduleWeekWritten]],Table3[Game],100+Table3[Increase],Table1[[#This Row],[ScheduleWeekWritten]])</f>
        <v>3</v>
      </c>
      <c r="F13836" t="b">
        <v>0</v>
      </c>
      <c r="G13836" t="s">
        <v>149</v>
      </c>
      <c r="H13836">
        <v>13</v>
      </c>
      <c r="I13836">
        <v>20</v>
      </c>
      <c r="J13836" t="s">
        <v>45</v>
      </c>
      <c r="K13836" t="s">
        <v>79</v>
      </c>
      <c r="L13836" t="str">
        <f>_xlfn.XLOOKUP(Table1[[#This Row],[TeamFavoriteID]],Table2[team_id],Table2[team_name],_xlfn.XLOOKUP(Table1[[#This Row],[TeamFavoriteID]],Table2[team_id_pfr],Table2[team_name],"Even"))</f>
        <v>Detroit Lions</v>
      </c>
      <c r="M13836">
        <v>-3</v>
      </c>
      <c r="N13836">
        <f>IF(Table1[[#This Row],[TeamFavorite]]=Table1[[#This Row],[TeamHome]],Table1[[#This Row],[ScoreAway]]-Table1[[#This Row],[ScoreHome]],Table1[[#This Row],[ScoreHome]]-Table1[[#This Row],[ScoreAway]])</f>
        <v>-7</v>
      </c>
      <c r="O13836">
        <f>IF(Table1[[#This Row],[SpreadActual]]&lt;Table1[[#This Row],[SpreadFavorite]],1,0)</f>
        <v>1</v>
      </c>
      <c r="P13836">
        <v>51.5</v>
      </c>
      <c r="Q13836" t="s">
        <v>221</v>
      </c>
      <c r="R13836" t="b">
        <v>0</v>
      </c>
      <c r="S13836">
        <v>72</v>
      </c>
      <c r="T13836">
        <v>0</v>
      </c>
      <c r="V13836" t="s">
        <v>103</v>
      </c>
    </row>
    <row r="13837" spans="1:22" x14ac:dyDescent="0.2">
      <c r="A13837" s="1">
        <v>45557</v>
      </c>
      <c r="B13837">
        <v>2024</v>
      </c>
      <c r="C13837">
        <f>_xlfn.MAXIFS(Table1[ScheduleWeekWritten],Table1[ScheduleSeason],Table1[[#This Row],[ScheduleSeason]])</f>
        <v>18</v>
      </c>
      <c r="D13837">
        <v>3</v>
      </c>
      <c r="E13837" cm="1">
        <f t="array" ref="E13837">_xlfn.XLOOKUP(Table1[[#This Row],[ScheduleWeekWritten]],Table3[Game],100+Table3[Increase],Table1[[#This Row],[ScheduleWeekWritten]])</f>
        <v>3</v>
      </c>
      <c r="F13837" t="b">
        <v>0</v>
      </c>
      <c r="G13837" t="s">
        <v>38</v>
      </c>
      <c r="H13837">
        <v>17</v>
      </c>
      <c r="I13837">
        <v>22</v>
      </c>
      <c r="J13837" t="s">
        <v>42</v>
      </c>
      <c r="K13837" t="s">
        <v>75</v>
      </c>
      <c r="L13837" t="str">
        <f>_xlfn.XLOOKUP(Table1[[#This Row],[TeamFavoriteID]],Table2[team_id],Table2[team_name],_xlfn.XLOOKUP(Table1[[#This Row],[TeamFavoriteID]],Table2[team_id_pfr],Table2[team_name],"Even"))</f>
        <v>Kansas City Chiefs</v>
      </c>
      <c r="M13837">
        <v>-3.5</v>
      </c>
      <c r="N13837">
        <f>IF(Table1[[#This Row],[TeamFavorite]]=Table1[[#This Row],[TeamHome]],Table1[[#This Row],[ScoreAway]]-Table1[[#This Row],[ScoreHome]],Table1[[#This Row],[ScoreHome]]-Table1[[#This Row],[ScoreAway]])</f>
        <v>-5</v>
      </c>
      <c r="O13837">
        <f>IF(Table1[[#This Row],[SpreadActual]]&lt;Table1[[#This Row],[SpreadFavorite]],1,0)</f>
        <v>1</v>
      </c>
      <c r="P13837">
        <v>46.5</v>
      </c>
      <c r="Q13837" t="s">
        <v>213</v>
      </c>
      <c r="R13837" t="b">
        <v>0</v>
      </c>
      <c r="S13837">
        <v>72</v>
      </c>
      <c r="T13837">
        <v>0</v>
      </c>
      <c r="V13837" t="s">
        <v>103</v>
      </c>
    </row>
    <row r="13838" spans="1:22" x14ac:dyDescent="0.2">
      <c r="A13838" s="1">
        <v>45557</v>
      </c>
      <c r="B13838">
        <v>2024</v>
      </c>
      <c r="C13838">
        <f>_xlfn.MAXIFS(Table1[ScheduleWeekWritten],Table1[ScheduleSeason],Table1[[#This Row],[ScheduleSeason]])</f>
        <v>18</v>
      </c>
      <c r="D13838">
        <v>3</v>
      </c>
      <c r="E13838" cm="1">
        <f t="array" ref="E13838">_xlfn.XLOOKUP(Table1[[#This Row],[ScheduleWeekWritten]],Table3[Game],100+Table3[Increase],Table1[[#This Row],[ScheduleWeekWritten]])</f>
        <v>3</v>
      </c>
      <c r="F13838" t="b">
        <v>0</v>
      </c>
      <c r="G13838" t="s">
        <v>62</v>
      </c>
      <c r="H13838">
        <v>15</v>
      </c>
      <c r="I13838">
        <v>21</v>
      </c>
      <c r="J13838" t="s">
        <v>50</v>
      </c>
      <c r="K13838" t="s">
        <v>63</v>
      </c>
      <c r="L13838" t="str">
        <f>_xlfn.XLOOKUP(Table1[[#This Row],[TeamFavoriteID]],Table2[team_id],Table2[team_name],_xlfn.XLOOKUP(Table1[[#This Row],[TeamFavoriteID]],Table2[team_id_pfr],Table2[team_name],"Even"))</f>
        <v>Cleveland Browns</v>
      </c>
      <c r="M13838">
        <v>-6.5</v>
      </c>
      <c r="N13838">
        <f>IF(Table1[[#This Row],[TeamFavorite]]=Table1[[#This Row],[TeamHome]],Table1[[#This Row],[ScoreAway]]-Table1[[#This Row],[ScoreHome]],Table1[[#This Row],[ScoreHome]]-Table1[[#This Row],[ScoreAway]])</f>
        <v>6</v>
      </c>
      <c r="O13838">
        <f>IF(Table1[[#This Row],[SpreadActual]]&lt;Table1[[#This Row],[SpreadFavorite]],1,0)</f>
        <v>0</v>
      </c>
      <c r="P13838">
        <v>38</v>
      </c>
      <c r="Q13838" t="s">
        <v>170</v>
      </c>
      <c r="R13838" t="b">
        <v>0</v>
      </c>
    </row>
    <row r="13839" spans="1:22" x14ac:dyDescent="0.2">
      <c r="A13839" s="1">
        <v>45557</v>
      </c>
      <c r="B13839">
        <v>2024</v>
      </c>
      <c r="C13839">
        <f>_xlfn.MAXIFS(Table1[ScheduleWeekWritten],Table1[ScheduleSeason],Table1[[#This Row],[ScheduleSeason]])</f>
        <v>18</v>
      </c>
      <c r="D13839">
        <v>3</v>
      </c>
      <c r="E13839" cm="1">
        <f t="array" ref="E13839">_xlfn.XLOOKUP(Table1[[#This Row],[ScheduleWeekWritten]],Table3[Game],100+Table3[Increase],Table1[[#This Row],[ScheduleWeekWritten]])</f>
        <v>3</v>
      </c>
      <c r="F13839" t="b">
        <v>0</v>
      </c>
      <c r="G13839" t="s">
        <v>67</v>
      </c>
      <c r="H13839">
        <v>25</v>
      </c>
      <c r="I13839">
        <v>28</v>
      </c>
      <c r="J13839" t="s">
        <v>158</v>
      </c>
      <c r="K13839" t="s">
        <v>159</v>
      </c>
      <c r="L13839" t="str">
        <f>_xlfn.XLOOKUP(Table1[[#This Row],[TeamFavoriteID]],Table2[team_id],Table2[team_name],_xlfn.XLOOKUP(Table1[[#This Row],[TeamFavoriteID]],Table2[team_id_pfr],Table2[team_name],"Even"))</f>
        <v>Baltimore Ravens</v>
      </c>
      <c r="M13839">
        <v>-1.5</v>
      </c>
      <c r="N13839">
        <f>IF(Table1[[#This Row],[TeamFavorite]]=Table1[[#This Row],[TeamHome]],Table1[[#This Row],[ScoreAway]]-Table1[[#This Row],[ScoreHome]],Table1[[#This Row],[ScoreHome]]-Table1[[#This Row],[ScoreAway]])</f>
        <v>-3</v>
      </c>
      <c r="O13839">
        <f>IF(Table1[[#This Row],[SpreadActual]]&lt;Table1[[#This Row],[SpreadFavorite]],1,0)</f>
        <v>1</v>
      </c>
      <c r="P13839">
        <v>47.5</v>
      </c>
      <c r="Q13839" t="s">
        <v>208</v>
      </c>
      <c r="R13839" t="b">
        <v>0</v>
      </c>
      <c r="S13839">
        <v>72</v>
      </c>
      <c r="T13839">
        <v>0</v>
      </c>
      <c r="V13839" t="s">
        <v>103</v>
      </c>
    </row>
    <row r="13840" spans="1:22" x14ac:dyDescent="0.2">
      <c r="A13840" s="1">
        <v>45557</v>
      </c>
      <c r="B13840">
        <v>2024</v>
      </c>
      <c r="C13840">
        <f>_xlfn.MAXIFS(Table1[ScheduleWeekWritten],Table1[ScheduleSeason],Table1[[#This Row],[ScheduleSeason]])</f>
        <v>18</v>
      </c>
      <c r="D13840">
        <v>3</v>
      </c>
      <c r="E13840" cm="1">
        <f t="array" ref="E13840">_xlfn.XLOOKUP(Table1[[#This Row],[ScheduleWeekWritten]],Table3[Game],100+Table3[Increase],Table1[[#This Row],[ScheduleWeekWritten]])</f>
        <v>3</v>
      </c>
      <c r="F13840" t="b">
        <v>0</v>
      </c>
      <c r="G13840" t="s">
        <v>140</v>
      </c>
      <c r="H13840">
        <v>21</v>
      </c>
      <c r="I13840">
        <v>16</v>
      </c>
      <c r="J13840" t="s">
        <v>46</v>
      </c>
      <c r="K13840" t="s">
        <v>72</v>
      </c>
      <c r="L13840" t="str">
        <f>_xlfn.XLOOKUP(Table1[[#This Row],[TeamFavoriteID]],Table2[team_id],Table2[team_name],_xlfn.XLOOKUP(Table1[[#This Row],[TeamFavoriteID]],Table2[team_id_pfr],Table2[team_name],"Even"))</f>
        <v>Baltimore Colts</v>
      </c>
      <c r="M13840">
        <v>-1.5</v>
      </c>
      <c r="N13840">
        <f>IF(Table1[[#This Row],[TeamFavorite]]=Table1[[#This Row],[TeamHome]],Table1[[#This Row],[ScoreAway]]-Table1[[#This Row],[ScoreHome]],Table1[[#This Row],[ScoreHome]]-Table1[[#This Row],[ScoreAway]])</f>
        <v>5</v>
      </c>
      <c r="O13840">
        <f>IF(Table1[[#This Row],[SpreadActual]]&lt;Table1[[#This Row],[SpreadFavorite]],1,0)</f>
        <v>0</v>
      </c>
      <c r="P13840">
        <v>43.5</v>
      </c>
      <c r="Q13840" t="s">
        <v>190</v>
      </c>
      <c r="R13840" t="b">
        <v>0</v>
      </c>
      <c r="S13840">
        <v>72</v>
      </c>
      <c r="T13840">
        <v>0</v>
      </c>
      <c r="V13840" t="s">
        <v>103</v>
      </c>
    </row>
    <row r="13841" spans="1:22" x14ac:dyDescent="0.2">
      <c r="A13841" s="1">
        <v>45557</v>
      </c>
      <c r="B13841">
        <v>2024</v>
      </c>
      <c r="C13841">
        <f>_xlfn.MAXIFS(Table1[ScheduleWeekWritten],Table1[ScheduleSeason],Table1[[#This Row],[ScheduleSeason]])</f>
        <v>18</v>
      </c>
      <c r="D13841">
        <v>3</v>
      </c>
      <c r="E13841" cm="1">
        <f t="array" ref="E13841">_xlfn.XLOOKUP(Table1[[#This Row],[ScheduleWeekWritten]],Table3[Game],100+Table3[Increase],Table1[[#This Row],[ScheduleWeekWritten]])</f>
        <v>3</v>
      </c>
      <c r="F13841" t="b">
        <v>0</v>
      </c>
      <c r="G13841" t="s">
        <v>217</v>
      </c>
      <c r="H13841">
        <v>22</v>
      </c>
      <c r="I13841">
        <v>36</v>
      </c>
      <c r="J13841" t="s">
        <v>152</v>
      </c>
      <c r="K13841" t="s">
        <v>21</v>
      </c>
      <c r="L13841" t="str">
        <f>_xlfn.XLOOKUP(Table1[[#This Row],[TeamFavoriteID]],Table2[team_id],Table2[team_name],_xlfn.XLOOKUP(Table1[[#This Row],[TeamFavoriteID]],Table2[team_id_pfr],Table2[team_name],"Even"))</f>
        <v>Las Vegas Raiders</v>
      </c>
      <c r="M13841">
        <v>-5.5</v>
      </c>
      <c r="N13841">
        <f>IF(Table1[[#This Row],[TeamFavorite]]=Table1[[#This Row],[TeamHome]],Table1[[#This Row],[ScoreAway]]-Table1[[#This Row],[ScoreHome]],Table1[[#This Row],[ScoreHome]]-Table1[[#This Row],[ScoreAway]])</f>
        <v>14</v>
      </c>
      <c r="O13841">
        <f>IF(Table1[[#This Row],[SpreadActual]]&lt;Table1[[#This Row],[SpreadFavorite]],1,0)</f>
        <v>0</v>
      </c>
      <c r="P13841">
        <v>40</v>
      </c>
      <c r="Q13841" t="s">
        <v>220</v>
      </c>
      <c r="R13841" t="b">
        <v>0</v>
      </c>
      <c r="S13841">
        <v>72</v>
      </c>
      <c r="T13841">
        <v>0</v>
      </c>
      <c r="V13841" t="s">
        <v>103</v>
      </c>
    </row>
    <row r="13842" spans="1:22" x14ac:dyDescent="0.2">
      <c r="A13842" s="1">
        <v>45557</v>
      </c>
      <c r="B13842">
        <v>2024</v>
      </c>
      <c r="C13842">
        <f>_xlfn.MAXIFS(Table1[ScheduleWeekWritten],Table1[ScheduleSeason],Table1[[#This Row],[ScheduleSeason]])</f>
        <v>18</v>
      </c>
      <c r="D13842">
        <v>3</v>
      </c>
      <c r="E13842" cm="1">
        <f t="array" ref="E13842">_xlfn.XLOOKUP(Table1[[#This Row],[ScheduleWeekWritten]],Table3[Game],100+Table3[Increase],Table1[[#This Row],[ScheduleWeekWritten]])</f>
        <v>3</v>
      </c>
      <c r="F13842" t="b">
        <v>0</v>
      </c>
      <c r="G13842" t="s">
        <v>39</v>
      </c>
      <c r="H13842">
        <v>27</v>
      </c>
      <c r="I13842">
        <v>24</v>
      </c>
      <c r="J13842" t="s">
        <v>53</v>
      </c>
      <c r="K13842" t="s">
        <v>87</v>
      </c>
      <c r="L13842" t="str">
        <f>_xlfn.XLOOKUP(Table1[[#This Row],[TeamFavoriteID]],Table2[team_id],Table2[team_name],_xlfn.XLOOKUP(Table1[[#This Row],[TeamFavoriteID]],Table2[team_id_pfr],Table2[team_name],"Even"))</f>
        <v>San Francisco 49ers</v>
      </c>
      <c r="M13842">
        <v>-6</v>
      </c>
      <c r="N13842">
        <f>IF(Table1[[#This Row],[TeamFavorite]]=Table1[[#This Row],[TeamHome]],Table1[[#This Row],[ScoreAway]]-Table1[[#This Row],[ScoreHome]],Table1[[#This Row],[ScoreHome]]-Table1[[#This Row],[ScoreAway]])</f>
        <v>3</v>
      </c>
      <c r="O13842">
        <f>IF(Table1[[#This Row],[SpreadActual]]&lt;Table1[[#This Row],[SpreadFavorite]],1,0)</f>
        <v>0</v>
      </c>
      <c r="P13842">
        <v>44.5</v>
      </c>
      <c r="Q13842" t="s">
        <v>218</v>
      </c>
      <c r="R13842" t="b">
        <v>0</v>
      </c>
      <c r="S13842">
        <v>72</v>
      </c>
      <c r="T13842">
        <v>0</v>
      </c>
      <c r="V13842" t="s">
        <v>103</v>
      </c>
    </row>
    <row r="13843" spans="1:22" x14ac:dyDescent="0.2">
      <c r="A13843" s="1">
        <v>45557</v>
      </c>
      <c r="B13843">
        <v>2024</v>
      </c>
      <c r="C13843">
        <f>_xlfn.MAXIFS(Table1[ScheduleWeekWritten],Table1[ScheduleSeason],Table1[[#This Row],[ScheduleSeason]])</f>
        <v>18</v>
      </c>
      <c r="D13843">
        <v>3</v>
      </c>
      <c r="E13843" cm="1">
        <f t="array" ref="E13843">_xlfn.XLOOKUP(Table1[[#This Row],[ScheduleWeekWritten]],Table3[Game],100+Table3[Increase],Table1[[#This Row],[ScheduleWeekWritten]])</f>
        <v>3</v>
      </c>
      <c r="F13843" t="b">
        <v>0</v>
      </c>
      <c r="G13843" t="s">
        <v>54</v>
      </c>
      <c r="H13843">
        <v>34</v>
      </c>
      <c r="I13843">
        <v>7</v>
      </c>
      <c r="J13843" t="s">
        <v>177</v>
      </c>
      <c r="K13843" t="s">
        <v>182</v>
      </c>
      <c r="L13843" t="str">
        <f>_xlfn.XLOOKUP(Table1[[#This Row],[TeamFavoriteID]],Table2[team_id],Table2[team_name],_xlfn.XLOOKUP(Table1[[#This Row],[TeamFavoriteID]],Table2[team_id_pfr],Table2[team_name],"Even"))</f>
        <v>Houston Texans</v>
      </c>
      <c r="M13843">
        <v>-2</v>
      </c>
      <c r="N13843">
        <f>IF(Table1[[#This Row],[TeamFavorite]]=Table1[[#This Row],[TeamHome]],Table1[[#This Row],[ScoreAway]]-Table1[[#This Row],[ScoreHome]],Table1[[#This Row],[ScoreHome]]-Table1[[#This Row],[ScoreAway]])</f>
        <v>27</v>
      </c>
      <c r="O13843">
        <f>IF(Table1[[#This Row],[SpreadActual]]&lt;Table1[[#This Row],[SpreadFavorite]],1,0)</f>
        <v>0</v>
      </c>
      <c r="P13843">
        <v>46.5</v>
      </c>
      <c r="Q13843" t="s">
        <v>205</v>
      </c>
      <c r="R13843" t="b">
        <v>0</v>
      </c>
      <c r="S13843">
        <v>72</v>
      </c>
      <c r="T13843">
        <v>0</v>
      </c>
      <c r="V13843" t="s">
        <v>103</v>
      </c>
    </row>
    <row r="13844" spans="1:22" x14ac:dyDescent="0.2">
      <c r="A13844" s="1">
        <v>45557</v>
      </c>
      <c r="B13844">
        <v>2024</v>
      </c>
      <c r="C13844">
        <f>_xlfn.MAXIFS(Table1[ScheduleWeekWritten],Table1[ScheduleSeason],Table1[[#This Row],[ScheduleSeason]])</f>
        <v>18</v>
      </c>
      <c r="D13844">
        <v>3</v>
      </c>
      <c r="E13844" cm="1">
        <f t="array" ref="E13844">_xlfn.XLOOKUP(Table1[[#This Row],[ScheduleWeekWritten]],Table3[Game],100+Table3[Increase],Table1[[#This Row],[ScheduleWeekWritten]])</f>
        <v>3</v>
      </c>
      <c r="F13844" t="b">
        <v>0</v>
      </c>
      <c r="G13844" t="s">
        <v>95</v>
      </c>
      <c r="H13844">
        <v>12</v>
      </c>
      <c r="I13844">
        <v>15</v>
      </c>
      <c r="J13844" t="s">
        <v>58</v>
      </c>
      <c r="K13844" t="s">
        <v>98</v>
      </c>
      <c r="L13844" t="str">
        <f>_xlfn.XLOOKUP(Table1[[#This Row],[TeamFavoriteID]],Table2[team_id],Table2[team_name],_xlfn.XLOOKUP(Table1[[#This Row],[TeamFavoriteID]],Table2[team_id_pfr],Table2[team_name],"Even"))</f>
        <v>New Orleans Saints</v>
      </c>
      <c r="M13844">
        <v>-2.5</v>
      </c>
      <c r="N13844">
        <f>IF(Table1[[#This Row],[TeamFavorite]]=Table1[[#This Row],[TeamHome]],Table1[[#This Row],[ScoreAway]]-Table1[[#This Row],[ScoreHome]],Table1[[#This Row],[ScoreHome]]-Table1[[#This Row],[ScoreAway]])</f>
        <v>3</v>
      </c>
      <c r="O13844">
        <f>IF(Table1[[#This Row],[SpreadActual]]&lt;Table1[[#This Row],[SpreadFavorite]],1,0)</f>
        <v>0</v>
      </c>
      <c r="P13844">
        <v>49.5</v>
      </c>
      <c r="Q13844" t="s">
        <v>225</v>
      </c>
      <c r="R13844" t="b">
        <v>0</v>
      </c>
      <c r="S13844">
        <v>72</v>
      </c>
      <c r="T13844">
        <v>0</v>
      </c>
      <c r="V13844" t="s">
        <v>103</v>
      </c>
    </row>
    <row r="13845" spans="1:22" x14ac:dyDescent="0.2">
      <c r="A13845" s="1">
        <v>45557</v>
      </c>
      <c r="B13845">
        <v>2024</v>
      </c>
      <c r="C13845">
        <f>_xlfn.MAXIFS(Table1[ScheduleWeekWritten],Table1[ScheduleSeason],Table1[[#This Row],[ScheduleSeason]])</f>
        <v>18</v>
      </c>
      <c r="D13845">
        <v>3</v>
      </c>
      <c r="E13845" cm="1">
        <f t="array" ref="E13845">_xlfn.XLOOKUP(Table1[[#This Row],[ScheduleWeekWritten]],Table3[Game],100+Table3[Increase],Table1[[#This Row],[ScheduleWeekWritten]])</f>
        <v>3</v>
      </c>
      <c r="F13845" t="b">
        <v>0</v>
      </c>
      <c r="G13845" t="s">
        <v>49</v>
      </c>
      <c r="H13845">
        <v>20</v>
      </c>
      <c r="I13845">
        <v>10</v>
      </c>
      <c r="J13845" t="s">
        <v>210</v>
      </c>
      <c r="K13845" t="s">
        <v>51</v>
      </c>
      <c r="L13845" t="str">
        <f>_xlfn.XLOOKUP(Table1[[#This Row],[TeamFavoriteID]],Table2[team_id],Table2[team_name],_xlfn.XLOOKUP(Table1[[#This Row],[TeamFavoriteID]],Table2[team_id_pfr],Table2[team_name],"Even"))</f>
        <v>Pittsburgh Steelers</v>
      </c>
      <c r="M13845">
        <v>-2.5</v>
      </c>
      <c r="N13845">
        <f>IF(Table1[[#This Row],[TeamFavorite]]=Table1[[#This Row],[TeamHome]],Table1[[#This Row],[ScoreAway]]-Table1[[#This Row],[ScoreHome]],Table1[[#This Row],[ScoreHome]]-Table1[[#This Row],[ScoreAway]])</f>
        <v>-10</v>
      </c>
      <c r="O13845">
        <f>IF(Table1[[#This Row],[SpreadActual]]&lt;Table1[[#This Row],[SpreadFavorite]],1,0)</f>
        <v>1</v>
      </c>
      <c r="P13845">
        <v>35.5</v>
      </c>
      <c r="Q13845" t="s">
        <v>229</v>
      </c>
      <c r="R13845" t="b">
        <v>0</v>
      </c>
    </row>
    <row r="13846" spans="1:22" x14ac:dyDescent="0.2">
      <c r="A13846" s="1">
        <v>45557</v>
      </c>
      <c r="B13846">
        <v>2024</v>
      </c>
      <c r="C13846">
        <f>_xlfn.MAXIFS(Table1[ScheduleWeekWritten],Table1[ScheduleSeason],Table1[[#This Row],[ScheduleSeason]])</f>
        <v>18</v>
      </c>
      <c r="D13846">
        <v>3</v>
      </c>
      <c r="E13846" cm="1">
        <f t="array" ref="E13846">_xlfn.XLOOKUP(Table1[[#This Row],[ScheduleWeekWritten]],Table3[Game],100+Table3[Increase],Table1[[#This Row],[ScheduleWeekWritten]])</f>
        <v>3</v>
      </c>
      <c r="F13846" t="b">
        <v>0</v>
      </c>
      <c r="G13846" t="s">
        <v>128</v>
      </c>
      <c r="H13846">
        <v>24</v>
      </c>
      <c r="I13846">
        <v>3</v>
      </c>
      <c r="J13846" t="s">
        <v>19</v>
      </c>
      <c r="K13846" t="s">
        <v>132</v>
      </c>
      <c r="L13846" t="str">
        <f>_xlfn.XLOOKUP(Table1[[#This Row],[TeamFavoriteID]],Table2[team_id],Table2[team_name],_xlfn.XLOOKUP(Table1[[#This Row],[TeamFavoriteID]],Table2[team_id_pfr],Table2[team_name],"Even"))</f>
        <v>Seattle Seahawks</v>
      </c>
      <c r="M13846">
        <v>-4</v>
      </c>
      <c r="N13846">
        <f>IF(Table1[[#This Row],[TeamFavorite]]=Table1[[#This Row],[TeamHome]],Table1[[#This Row],[ScoreAway]]-Table1[[#This Row],[ScoreHome]],Table1[[#This Row],[ScoreHome]]-Table1[[#This Row],[ScoreAway]])</f>
        <v>-21</v>
      </c>
      <c r="O13846">
        <f>IF(Table1[[#This Row],[SpreadActual]]&lt;Table1[[#This Row],[SpreadFavorite]],1,0)</f>
        <v>1</v>
      </c>
      <c r="P13846">
        <v>41.5</v>
      </c>
      <c r="Q13846" t="s">
        <v>223</v>
      </c>
      <c r="R13846" t="b">
        <v>0</v>
      </c>
    </row>
    <row r="13847" spans="1:22" x14ac:dyDescent="0.2">
      <c r="A13847" s="1">
        <v>45557</v>
      </c>
      <c r="B13847">
        <v>2024</v>
      </c>
      <c r="C13847">
        <f>_xlfn.MAXIFS(Table1[ScheduleWeekWritten],Table1[ScheduleSeason],Table1[[#This Row],[ScheduleSeason]])</f>
        <v>18</v>
      </c>
      <c r="D13847">
        <v>3</v>
      </c>
      <c r="E13847" cm="1">
        <f t="array" ref="E13847">_xlfn.XLOOKUP(Table1[[#This Row],[ScheduleWeekWritten]],Table3[Game],100+Table3[Increase],Table1[[#This Row],[ScheduleWeekWritten]])</f>
        <v>3</v>
      </c>
      <c r="F13847" t="b">
        <v>0</v>
      </c>
      <c r="G13847" t="s">
        <v>127</v>
      </c>
      <c r="H13847">
        <v>7</v>
      </c>
      <c r="I13847">
        <v>26</v>
      </c>
      <c r="J13847" t="s">
        <v>24</v>
      </c>
      <c r="K13847" t="s">
        <v>133</v>
      </c>
      <c r="L13847" t="str">
        <f>_xlfn.XLOOKUP(Table1[[#This Row],[TeamFavoriteID]],Table2[team_id],Table2[team_name],_xlfn.XLOOKUP(Table1[[#This Row],[TeamFavoriteID]],Table2[team_id_pfr],Table2[team_name],"Even"))</f>
        <v>Tampa Bay Buccaneers</v>
      </c>
      <c r="M13847">
        <v>-6</v>
      </c>
      <c r="N13847">
        <f>IF(Table1[[#This Row],[TeamFavorite]]=Table1[[#This Row],[TeamHome]],Table1[[#This Row],[ScoreAway]]-Table1[[#This Row],[ScoreHome]],Table1[[#This Row],[ScoreHome]]-Table1[[#This Row],[ScoreAway]])</f>
        <v>19</v>
      </c>
      <c r="O13847">
        <f>IF(Table1[[#This Row],[SpreadActual]]&lt;Table1[[#This Row],[SpreadFavorite]],1,0)</f>
        <v>0</v>
      </c>
      <c r="P13847">
        <v>40.5</v>
      </c>
      <c r="Q13847" t="s">
        <v>168</v>
      </c>
      <c r="R13847" t="b">
        <v>0</v>
      </c>
    </row>
    <row r="13848" spans="1:22" x14ac:dyDescent="0.2">
      <c r="A13848" s="1">
        <v>45557</v>
      </c>
      <c r="B13848">
        <v>2024</v>
      </c>
      <c r="C13848">
        <f>_xlfn.MAXIFS(Table1[ScheduleWeekWritten],Table1[ScheduleSeason],Table1[[#This Row],[ScheduleSeason]])</f>
        <v>18</v>
      </c>
      <c r="D13848">
        <v>3</v>
      </c>
      <c r="E13848" cm="1">
        <f t="array" ref="E13848">_xlfn.XLOOKUP(Table1[[#This Row],[ScheduleWeekWritten]],Table3[Game],100+Table3[Increase],Table1[[#This Row],[ScheduleWeekWritten]])</f>
        <v>3</v>
      </c>
      <c r="F13848" t="b">
        <v>0</v>
      </c>
      <c r="G13848" t="s">
        <v>171</v>
      </c>
      <c r="H13848">
        <v>14</v>
      </c>
      <c r="I13848">
        <v>30</v>
      </c>
      <c r="J13848" t="s">
        <v>33</v>
      </c>
      <c r="K13848" t="s">
        <v>25</v>
      </c>
      <c r="L13848" t="str">
        <f>_xlfn.XLOOKUP(Table1[[#This Row],[TeamFavoriteID]],Table2[team_id],Table2[team_name],_xlfn.XLOOKUP(Table1[[#This Row],[TeamFavoriteID]],Table2[team_id_pfr],Table2[team_name],"Even"))</f>
        <v>Houston Oilers</v>
      </c>
      <c r="M13848">
        <v>-3</v>
      </c>
      <c r="N13848">
        <f>IF(Table1[[#This Row],[TeamFavorite]]=Table1[[#This Row],[TeamHome]],Table1[[#This Row],[ScoreAway]]-Table1[[#This Row],[ScoreHome]],Table1[[#This Row],[ScoreHome]]-Table1[[#This Row],[ScoreAway]])</f>
        <v>-16</v>
      </c>
      <c r="O13848">
        <f>IF(Table1[[#This Row],[SpreadActual]]&lt;Table1[[#This Row],[SpreadFavorite]],1,0)</f>
        <v>1</v>
      </c>
      <c r="P13848">
        <v>37</v>
      </c>
      <c r="Q13848" t="s">
        <v>172</v>
      </c>
      <c r="R13848" t="b">
        <v>0</v>
      </c>
    </row>
    <row r="13849" spans="1:22" x14ac:dyDescent="0.2">
      <c r="A13849" s="1">
        <v>45558</v>
      </c>
      <c r="B13849">
        <v>2024</v>
      </c>
      <c r="C13849">
        <f>_xlfn.MAXIFS(Table1[ScheduleWeekWritten],Table1[ScheduleSeason],Table1[[#This Row],[ScheduleSeason]])</f>
        <v>18</v>
      </c>
      <c r="D13849">
        <v>3</v>
      </c>
      <c r="E13849" cm="1">
        <f t="array" ref="E13849">_xlfn.XLOOKUP(Table1[[#This Row],[ScheduleWeekWritten]],Table3[Game],100+Table3[Increase],Table1[[#This Row],[ScheduleWeekWritten]])</f>
        <v>3</v>
      </c>
      <c r="F13849" t="b">
        <v>0</v>
      </c>
      <c r="G13849" t="s">
        <v>28</v>
      </c>
      <c r="H13849">
        <v>47</v>
      </c>
      <c r="I13849">
        <v>10</v>
      </c>
      <c r="J13849" t="s">
        <v>154</v>
      </c>
      <c r="K13849" t="s">
        <v>43</v>
      </c>
      <c r="L13849" t="str">
        <f>_xlfn.XLOOKUP(Table1[[#This Row],[TeamFavoriteID]],Table2[team_id],Table2[team_name],_xlfn.XLOOKUP(Table1[[#This Row],[TeamFavoriteID]],Table2[team_id_pfr],Table2[team_name],"Even"))</f>
        <v>Buffalo Bills</v>
      </c>
      <c r="M13849">
        <v>-4</v>
      </c>
      <c r="N13849">
        <f>IF(Table1[[#This Row],[TeamFavorite]]=Table1[[#This Row],[TeamHome]],Table1[[#This Row],[ScoreAway]]-Table1[[#This Row],[ScoreHome]],Table1[[#This Row],[ScoreHome]]-Table1[[#This Row],[ScoreAway]])</f>
        <v>-37</v>
      </c>
      <c r="O13849">
        <f>IF(Table1[[#This Row],[SpreadActual]]&lt;Table1[[#This Row],[SpreadFavorite]],1,0)</f>
        <v>1</v>
      </c>
      <c r="P13849">
        <v>46.5</v>
      </c>
      <c r="Q13849" t="s">
        <v>222</v>
      </c>
      <c r="R13849" t="b">
        <v>0</v>
      </c>
    </row>
    <row r="13850" spans="1:22" x14ac:dyDescent="0.2">
      <c r="A13850" s="1">
        <v>45558</v>
      </c>
      <c r="B13850">
        <v>2024</v>
      </c>
      <c r="C13850">
        <f>_xlfn.MAXIFS(Table1[ScheduleWeekWritten],Table1[ScheduleSeason],Table1[[#This Row],[ScheduleSeason]])</f>
        <v>18</v>
      </c>
      <c r="D13850">
        <v>3</v>
      </c>
      <c r="E13850" cm="1">
        <f t="array" ref="E13850">_xlfn.XLOOKUP(Table1[[#This Row],[ScheduleWeekWritten]],Table3[Game],100+Table3[Increase],Table1[[#This Row],[ScheduleWeekWritten]])</f>
        <v>3</v>
      </c>
      <c r="F13850" t="b">
        <v>0</v>
      </c>
      <c r="G13850" t="s">
        <v>101</v>
      </c>
      <c r="H13850">
        <v>33</v>
      </c>
      <c r="I13850">
        <v>38</v>
      </c>
      <c r="J13850" t="s">
        <v>227</v>
      </c>
      <c r="K13850" t="s">
        <v>104</v>
      </c>
      <c r="L13850" t="str">
        <f>_xlfn.XLOOKUP(Table1[[#This Row],[TeamFavoriteID]],Table2[team_id],Table2[team_name],_xlfn.XLOOKUP(Table1[[#This Row],[TeamFavoriteID]],Table2[team_id_pfr],Table2[team_name],"Even"))</f>
        <v>Cincinnati Bengals</v>
      </c>
      <c r="M13850">
        <v>-7.5</v>
      </c>
      <c r="N13850">
        <f>IF(Table1[[#This Row],[TeamFavorite]]=Table1[[#This Row],[TeamHome]],Table1[[#This Row],[ScoreAway]]-Table1[[#This Row],[ScoreHome]],Table1[[#This Row],[ScoreHome]]-Table1[[#This Row],[ScoreAway]])</f>
        <v>5</v>
      </c>
      <c r="O13850">
        <f>IF(Table1[[#This Row],[SpreadActual]]&lt;Table1[[#This Row],[SpreadFavorite]],1,0)</f>
        <v>0</v>
      </c>
      <c r="P13850">
        <v>46</v>
      </c>
      <c r="Q13850" t="s">
        <v>226</v>
      </c>
      <c r="R13850" t="b">
        <v>0</v>
      </c>
    </row>
    <row r="13851" spans="1:22" x14ac:dyDescent="0.2">
      <c r="A13851" s="1">
        <v>45561</v>
      </c>
      <c r="B13851">
        <v>2024</v>
      </c>
      <c r="C13851">
        <f>_xlfn.MAXIFS(Table1[ScheduleWeekWritten],Table1[ScheduleSeason],Table1[[#This Row],[ScheduleSeason]])</f>
        <v>18</v>
      </c>
      <c r="D13851">
        <v>4</v>
      </c>
      <c r="E13851" cm="1">
        <f t="array" ref="E13851">_xlfn.XLOOKUP(Table1[[#This Row],[ScheduleWeekWritten]],Table3[Game],100+Table3[Increase],Table1[[#This Row],[ScheduleWeekWritten]])</f>
        <v>4</v>
      </c>
      <c r="F13851" t="b">
        <v>0</v>
      </c>
      <c r="G13851" t="s">
        <v>50</v>
      </c>
      <c r="H13851">
        <v>15</v>
      </c>
      <c r="I13851">
        <v>20</v>
      </c>
      <c r="J13851" t="s">
        <v>67</v>
      </c>
      <c r="K13851" t="s">
        <v>68</v>
      </c>
      <c r="L13851" t="str">
        <f>_xlfn.XLOOKUP(Table1[[#This Row],[TeamFavoriteID]],Table2[team_id],Table2[team_name],_xlfn.XLOOKUP(Table1[[#This Row],[TeamFavoriteID]],Table2[team_id_pfr],Table2[team_name],"Even"))</f>
        <v>Dallas Cowboys</v>
      </c>
      <c r="M13851">
        <v>-5</v>
      </c>
      <c r="N13851">
        <f>IF(Table1[[#This Row],[TeamFavorite]]=Table1[[#This Row],[TeamHome]],Table1[[#This Row],[ScoreAway]]-Table1[[#This Row],[ScoreHome]],Table1[[#This Row],[ScoreHome]]-Table1[[#This Row],[ScoreAway]])</f>
        <v>-5</v>
      </c>
      <c r="O13851">
        <f>IF(Table1[[#This Row],[SpreadActual]]&lt;Table1[[#This Row],[SpreadFavorite]],1,0)</f>
        <v>0</v>
      </c>
      <c r="P13851">
        <v>44.5</v>
      </c>
      <c r="Q13851" t="s">
        <v>197</v>
      </c>
      <c r="R13851" t="b">
        <v>0</v>
      </c>
    </row>
    <row r="13852" spans="1:22" x14ac:dyDescent="0.2">
      <c r="A13852" s="1">
        <v>45564</v>
      </c>
      <c r="B13852">
        <v>2024</v>
      </c>
      <c r="C13852">
        <f>_xlfn.MAXIFS(Table1[ScheduleWeekWritten],Table1[ScheduleSeason],Table1[[#This Row],[ScheduleSeason]])</f>
        <v>18</v>
      </c>
      <c r="D13852">
        <v>4</v>
      </c>
      <c r="E13852" cm="1">
        <f t="array" ref="E13852">_xlfn.XLOOKUP(Table1[[#This Row],[ScheduleWeekWritten]],Table3[Game],100+Table3[Increase],Table1[[#This Row],[ScheduleWeekWritten]])</f>
        <v>4</v>
      </c>
      <c r="F13852" t="b">
        <v>0</v>
      </c>
      <c r="G13852" t="s">
        <v>149</v>
      </c>
      <c r="H13852">
        <v>14</v>
      </c>
      <c r="I13852">
        <v>42</v>
      </c>
      <c r="J13852" t="s">
        <v>227</v>
      </c>
      <c r="K13852" t="s">
        <v>59</v>
      </c>
      <c r="L13852" t="str">
        <f>_xlfn.XLOOKUP(Table1[[#This Row],[TeamFavoriteID]],Table2[team_id],Table2[team_name],_xlfn.XLOOKUP(Table1[[#This Row],[TeamFavoriteID]],Table2[team_id_pfr],Table2[team_name],"Even"))</f>
        <v>Arizona Cardinals</v>
      </c>
      <c r="M13852">
        <v>-3.5</v>
      </c>
      <c r="N13852">
        <f>IF(Table1[[#This Row],[TeamFavorite]]=Table1[[#This Row],[TeamHome]],Table1[[#This Row],[ScoreAway]]-Table1[[#This Row],[ScoreHome]],Table1[[#This Row],[ScoreHome]]-Table1[[#This Row],[ScoreAway]])</f>
        <v>28</v>
      </c>
      <c r="O13852">
        <f>IF(Table1[[#This Row],[SpreadActual]]&lt;Table1[[#This Row],[SpreadFavorite]],1,0)</f>
        <v>0</v>
      </c>
      <c r="P13852">
        <v>48.5</v>
      </c>
      <c r="Q13852" t="s">
        <v>221</v>
      </c>
      <c r="R13852" t="b">
        <v>0</v>
      </c>
      <c r="S13852">
        <v>72</v>
      </c>
      <c r="T13852">
        <v>0</v>
      </c>
      <c r="V13852" t="s">
        <v>103</v>
      </c>
    </row>
    <row r="13853" spans="1:22" x14ac:dyDescent="0.2">
      <c r="A13853" s="1">
        <v>45564</v>
      </c>
      <c r="B13853">
        <v>2024</v>
      </c>
      <c r="C13853">
        <f>_xlfn.MAXIFS(Table1[ScheduleWeekWritten],Table1[ScheduleSeason],Table1[[#This Row],[ScheduleSeason]])</f>
        <v>18</v>
      </c>
      <c r="D13853">
        <v>4</v>
      </c>
      <c r="E13853" cm="1">
        <f t="array" ref="E13853">_xlfn.XLOOKUP(Table1[[#This Row],[ScheduleWeekWritten]],Table3[Game],100+Table3[Increase],Table1[[#This Row],[ScheduleWeekWritten]])</f>
        <v>4</v>
      </c>
      <c r="F13853" t="b">
        <v>0</v>
      </c>
      <c r="G13853" t="s">
        <v>38</v>
      </c>
      <c r="H13853">
        <v>26</v>
      </c>
      <c r="I13853">
        <v>24</v>
      </c>
      <c r="J13853" t="s">
        <v>95</v>
      </c>
      <c r="K13853" t="s">
        <v>109</v>
      </c>
      <c r="L13853" t="str">
        <f>_xlfn.XLOOKUP(Table1[[#This Row],[TeamFavoriteID]],Table2[team_id],Table2[team_name],_xlfn.XLOOKUP(Table1[[#This Row],[TeamFavoriteID]],Table2[team_id_pfr],Table2[team_name],"Even"))</f>
        <v>Atlanta Falcons</v>
      </c>
      <c r="M13853">
        <v>-2.5</v>
      </c>
      <c r="N13853">
        <f>IF(Table1[[#This Row],[TeamFavorite]]=Table1[[#This Row],[TeamHome]],Table1[[#This Row],[ScoreAway]]-Table1[[#This Row],[ScoreHome]],Table1[[#This Row],[ScoreHome]]-Table1[[#This Row],[ScoreAway]])</f>
        <v>-2</v>
      </c>
      <c r="O13853">
        <f>IF(Table1[[#This Row],[SpreadActual]]&lt;Table1[[#This Row],[SpreadFavorite]],1,0)</f>
        <v>0</v>
      </c>
      <c r="P13853">
        <v>42.5</v>
      </c>
      <c r="Q13853" t="s">
        <v>213</v>
      </c>
      <c r="R13853" t="b">
        <v>0</v>
      </c>
      <c r="S13853">
        <v>72</v>
      </c>
      <c r="T13853">
        <v>0</v>
      </c>
      <c r="V13853" t="s">
        <v>103</v>
      </c>
    </row>
    <row r="13854" spans="1:22" x14ac:dyDescent="0.2">
      <c r="A13854" s="1">
        <v>45564</v>
      </c>
      <c r="B13854">
        <v>2024</v>
      </c>
      <c r="C13854">
        <f>_xlfn.MAXIFS(Table1[ScheduleWeekWritten],Table1[ScheduleSeason],Table1[[#This Row],[ScheduleSeason]])</f>
        <v>18</v>
      </c>
      <c r="D13854">
        <v>4</v>
      </c>
      <c r="E13854" cm="1">
        <f t="array" ref="E13854">_xlfn.XLOOKUP(Table1[[#This Row],[ScheduleWeekWritten]],Table3[Game],100+Table3[Increase],Table1[[#This Row],[ScheduleWeekWritten]])</f>
        <v>4</v>
      </c>
      <c r="F13854" t="b">
        <v>0</v>
      </c>
      <c r="G13854" t="s">
        <v>158</v>
      </c>
      <c r="H13854">
        <v>35</v>
      </c>
      <c r="I13854">
        <v>10</v>
      </c>
      <c r="J13854" t="s">
        <v>28</v>
      </c>
      <c r="K13854" t="s">
        <v>159</v>
      </c>
      <c r="L13854" t="str">
        <f>_xlfn.XLOOKUP(Table1[[#This Row],[TeamFavoriteID]],Table2[team_id],Table2[team_name],_xlfn.XLOOKUP(Table1[[#This Row],[TeamFavoriteID]],Table2[team_id_pfr],Table2[team_name],"Even"))</f>
        <v>Baltimore Ravens</v>
      </c>
      <c r="M13854">
        <v>-2.5</v>
      </c>
      <c r="N13854">
        <f>IF(Table1[[#This Row],[TeamFavorite]]=Table1[[#This Row],[TeamHome]],Table1[[#This Row],[ScoreAway]]-Table1[[#This Row],[ScoreHome]],Table1[[#This Row],[ScoreHome]]-Table1[[#This Row],[ScoreAway]])</f>
        <v>-25</v>
      </c>
      <c r="O13854">
        <f>IF(Table1[[#This Row],[SpreadActual]]&lt;Table1[[#This Row],[SpreadFavorite]],1,0)</f>
        <v>1</v>
      </c>
      <c r="P13854">
        <v>47.5</v>
      </c>
      <c r="Q13854" t="s">
        <v>166</v>
      </c>
      <c r="R13854" t="b">
        <v>0</v>
      </c>
    </row>
    <row r="13855" spans="1:22" x14ac:dyDescent="0.2">
      <c r="A13855" s="1">
        <v>45564</v>
      </c>
      <c r="B13855">
        <v>2024</v>
      </c>
      <c r="C13855">
        <f>_xlfn.MAXIFS(Table1[ScheduleWeekWritten],Table1[ScheduleSeason],Table1[[#This Row],[ScheduleSeason]])</f>
        <v>18</v>
      </c>
      <c r="D13855">
        <v>4</v>
      </c>
      <c r="E13855" cm="1">
        <f t="array" ref="E13855">_xlfn.XLOOKUP(Table1[[#This Row],[ScheduleWeekWritten]],Table3[Game],100+Table3[Increase],Table1[[#This Row],[ScheduleWeekWritten]])</f>
        <v>4</v>
      </c>
      <c r="F13855" t="b">
        <v>0</v>
      </c>
      <c r="G13855" t="s">
        <v>152</v>
      </c>
      <c r="H13855">
        <v>24</v>
      </c>
      <c r="I13855">
        <v>34</v>
      </c>
      <c r="J13855" t="s">
        <v>101</v>
      </c>
      <c r="K13855" t="s">
        <v>104</v>
      </c>
      <c r="L13855" t="str">
        <f>_xlfn.XLOOKUP(Table1[[#This Row],[TeamFavoriteID]],Table2[team_id],Table2[team_name],_xlfn.XLOOKUP(Table1[[#This Row],[TeamFavoriteID]],Table2[team_id_pfr],Table2[team_name],"Even"))</f>
        <v>Cincinnati Bengals</v>
      </c>
      <c r="M13855">
        <v>-4.5</v>
      </c>
      <c r="N13855">
        <f>IF(Table1[[#This Row],[TeamFavorite]]=Table1[[#This Row],[TeamHome]],Table1[[#This Row],[ScoreAway]]-Table1[[#This Row],[ScoreHome]],Table1[[#This Row],[ScoreHome]]-Table1[[#This Row],[ScoreAway]])</f>
        <v>-10</v>
      </c>
      <c r="O13855">
        <f>IF(Table1[[#This Row],[SpreadActual]]&lt;Table1[[#This Row],[SpreadFavorite]],1,0)</f>
        <v>1</v>
      </c>
      <c r="P13855">
        <v>47</v>
      </c>
      <c r="Q13855" t="s">
        <v>160</v>
      </c>
      <c r="R13855" t="b">
        <v>0</v>
      </c>
    </row>
    <row r="13856" spans="1:22" x14ac:dyDescent="0.2">
      <c r="A13856" s="1">
        <v>45564</v>
      </c>
      <c r="B13856">
        <v>2024</v>
      </c>
      <c r="C13856">
        <f>_xlfn.MAXIFS(Table1[ScheduleWeekWritten],Table1[ScheduleSeason],Table1[[#This Row],[ScheduleSeason]])</f>
        <v>18</v>
      </c>
      <c r="D13856">
        <v>4</v>
      </c>
      <c r="E13856" cm="1">
        <f t="array" ref="E13856">_xlfn.XLOOKUP(Table1[[#This Row],[ScheduleWeekWritten]],Table3[Game],100+Table3[Increase],Table1[[#This Row],[ScheduleWeekWritten]])</f>
        <v>4</v>
      </c>
      <c r="F13856" t="b">
        <v>0</v>
      </c>
      <c r="G13856" t="s">
        <v>46</v>
      </c>
      <c r="H13856">
        <v>24</v>
      </c>
      <c r="I13856">
        <v>18</v>
      </c>
      <c r="J13856" t="s">
        <v>39</v>
      </c>
      <c r="K13856" t="s">
        <v>47</v>
      </c>
      <c r="L13856" t="str">
        <f>_xlfn.XLOOKUP(Table1[[#This Row],[TeamFavoriteID]],Table2[team_id],Table2[team_name],_xlfn.XLOOKUP(Table1[[#This Row],[TeamFavoriteID]],Table2[team_id_pfr],Table2[team_name],"Even"))</f>
        <v>Chicago Bears</v>
      </c>
      <c r="M13856">
        <v>-3</v>
      </c>
      <c r="N13856">
        <f>IF(Table1[[#This Row],[TeamFavorite]]=Table1[[#This Row],[TeamHome]],Table1[[#This Row],[ScoreAway]]-Table1[[#This Row],[ScoreHome]],Table1[[#This Row],[ScoreHome]]-Table1[[#This Row],[ScoreAway]])</f>
        <v>-6</v>
      </c>
      <c r="O13856">
        <f>IF(Table1[[#This Row],[SpreadActual]]&lt;Table1[[#This Row],[SpreadFavorite]],1,0)</f>
        <v>1</v>
      </c>
      <c r="P13856">
        <v>40.5</v>
      </c>
      <c r="Q13856" t="s">
        <v>114</v>
      </c>
      <c r="R13856" t="b">
        <v>0</v>
      </c>
    </row>
    <row r="13857" spans="1:22" x14ac:dyDescent="0.2">
      <c r="A13857" s="1">
        <v>45564</v>
      </c>
      <c r="B13857">
        <v>2024</v>
      </c>
      <c r="C13857">
        <f>_xlfn.MAXIFS(Table1[ScheduleWeekWritten],Table1[ScheduleSeason],Table1[[#This Row],[ScheduleSeason]])</f>
        <v>18</v>
      </c>
      <c r="D13857">
        <v>4</v>
      </c>
      <c r="E13857" cm="1">
        <f t="array" ref="E13857">_xlfn.XLOOKUP(Table1[[#This Row],[ScheduleWeekWritten]],Table3[Game],100+Table3[Increase],Table1[[#This Row],[ScheduleWeekWritten]])</f>
        <v>4</v>
      </c>
      <c r="F13857" t="b">
        <v>0</v>
      </c>
      <c r="G13857" t="s">
        <v>33</v>
      </c>
      <c r="H13857">
        <v>29</v>
      </c>
      <c r="I13857">
        <v>31</v>
      </c>
      <c r="J13857" t="s">
        <v>54</v>
      </c>
      <c r="K13857" t="s">
        <v>35</v>
      </c>
      <c r="L13857" t="str">
        <f>_xlfn.XLOOKUP(Table1[[#This Row],[TeamFavoriteID]],Table2[team_id],Table2[team_name],_xlfn.XLOOKUP(Table1[[#This Row],[TeamFavoriteID]],Table2[team_id_pfr],Table2[team_name],"Even"))</f>
        <v>Green Bay Packers</v>
      </c>
      <c r="M13857">
        <v>-2.5</v>
      </c>
      <c r="N13857">
        <f>IF(Table1[[#This Row],[TeamFavorite]]=Table1[[#This Row],[TeamHome]],Table1[[#This Row],[ScoreAway]]-Table1[[#This Row],[ScoreHome]],Table1[[#This Row],[ScoreHome]]-Table1[[#This Row],[ScoreAway]])</f>
        <v>2</v>
      </c>
      <c r="O13857">
        <f>IF(Table1[[#This Row],[SpreadActual]]&lt;Table1[[#This Row],[SpreadFavorite]],1,0)</f>
        <v>0</v>
      </c>
      <c r="P13857">
        <v>44.5</v>
      </c>
      <c r="Q13857" t="s">
        <v>82</v>
      </c>
      <c r="R13857" t="b">
        <v>0</v>
      </c>
    </row>
    <row r="13858" spans="1:22" x14ac:dyDescent="0.2">
      <c r="A13858" s="1">
        <v>45564</v>
      </c>
      <c r="B13858">
        <v>2024</v>
      </c>
      <c r="C13858">
        <f>_xlfn.MAXIFS(Table1[ScheduleWeekWritten],Table1[ScheduleSeason],Table1[[#This Row],[ScheduleSeason]])</f>
        <v>18</v>
      </c>
      <c r="D13858">
        <v>4</v>
      </c>
      <c r="E13858" cm="1">
        <f t="array" ref="E13858">_xlfn.XLOOKUP(Table1[[#This Row],[ScheduleWeekWritten]],Table3[Game],100+Table3[Increase],Table1[[#This Row],[ScheduleWeekWritten]])</f>
        <v>4</v>
      </c>
      <c r="F13858" t="b">
        <v>0</v>
      </c>
      <c r="G13858" t="s">
        <v>177</v>
      </c>
      <c r="H13858">
        <v>24</v>
      </c>
      <c r="I13858">
        <v>20</v>
      </c>
      <c r="J13858" t="s">
        <v>154</v>
      </c>
      <c r="K13858" t="s">
        <v>182</v>
      </c>
      <c r="L13858" t="str">
        <f>_xlfn.XLOOKUP(Table1[[#This Row],[TeamFavoriteID]],Table2[team_id],Table2[team_name],_xlfn.XLOOKUP(Table1[[#This Row],[TeamFavoriteID]],Table2[team_id_pfr],Table2[team_name],"Even"))</f>
        <v>Houston Texans</v>
      </c>
      <c r="M13858">
        <v>-5.5</v>
      </c>
      <c r="N13858">
        <f>IF(Table1[[#This Row],[TeamFavorite]]=Table1[[#This Row],[TeamHome]],Table1[[#This Row],[ScoreAway]]-Table1[[#This Row],[ScoreHome]],Table1[[#This Row],[ScoreHome]]-Table1[[#This Row],[ScoreAway]])</f>
        <v>-4</v>
      </c>
      <c r="O13858">
        <f>IF(Table1[[#This Row],[SpreadActual]]&lt;Table1[[#This Row],[SpreadFavorite]],1,0)</f>
        <v>0</v>
      </c>
      <c r="P13858">
        <v>44.5</v>
      </c>
      <c r="Q13858" t="s">
        <v>207</v>
      </c>
      <c r="R13858" t="b">
        <v>0</v>
      </c>
      <c r="S13858">
        <v>72</v>
      </c>
      <c r="T13858">
        <v>0</v>
      </c>
      <c r="V13858" t="s">
        <v>103</v>
      </c>
    </row>
    <row r="13859" spans="1:22" x14ac:dyDescent="0.2">
      <c r="A13859" s="1">
        <v>45564</v>
      </c>
      <c r="B13859">
        <v>2024</v>
      </c>
      <c r="C13859">
        <f>_xlfn.MAXIFS(Table1[ScheduleWeekWritten],Table1[ScheduleSeason],Table1[[#This Row],[ScheduleSeason]])</f>
        <v>18</v>
      </c>
      <c r="D13859">
        <v>4</v>
      </c>
      <c r="E13859" cm="1">
        <f t="array" ref="E13859">_xlfn.XLOOKUP(Table1[[#This Row],[ScheduleWeekWritten]],Table3[Game],100+Table3[Increase],Table1[[#This Row],[ScheduleWeekWritten]])</f>
        <v>4</v>
      </c>
      <c r="F13859" t="b">
        <v>0</v>
      </c>
      <c r="G13859" t="s">
        <v>140</v>
      </c>
      <c r="H13859">
        <v>27</v>
      </c>
      <c r="I13859">
        <v>24</v>
      </c>
      <c r="J13859" t="s">
        <v>49</v>
      </c>
      <c r="K13859" t="s">
        <v>51</v>
      </c>
      <c r="L13859" t="str">
        <f>_xlfn.XLOOKUP(Table1[[#This Row],[TeamFavoriteID]],Table2[team_id],Table2[team_name],_xlfn.XLOOKUP(Table1[[#This Row],[TeamFavoriteID]],Table2[team_id_pfr],Table2[team_name],"Even"))</f>
        <v>Pittsburgh Steelers</v>
      </c>
      <c r="M13859">
        <v>-2.5</v>
      </c>
      <c r="N13859">
        <f>IF(Table1[[#This Row],[TeamFavorite]]=Table1[[#This Row],[TeamHome]],Table1[[#This Row],[ScoreAway]]-Table1[[#This Row],[ScoreHome]],Table1[[#This Row],[ScoreHome]]-Table1[[#This Row],[ScoreAway]])</f>
        <v>3</v>
      </c>
      <c r="O13859">
        <f>IF(Table1[[#This Row],[SpreadActual]]&lt;Table1[[#This Row],[SpreadFavorite]],1,0)</f>
        <v>0</v>
      </c>
      <c r="P13859">
        <v>40.5</v>
      </c>
      <c r="Q13859" t="s">
        <v>190</v>
      </c>
      <c r="R13859" t="b">
        <v>0</v>
      </c>
      <c r="S13859">
        <v>72</v>
      </c>
      <c r="T13859">
        <v>0</v>
      </c>
      <c r="V13859" t="s">
        <v>103</v>
      </c>
    </row>
    <row r="13860" spans="1:22" x14ac:dyDescent="0.2">
      <c r="A13860" s="1">
        <v>45564</v>
      </c>
      <c r="B13860">
        <v>2024</v>
      </c>
      <c r="C13860">
        <f>_xlfn.MAXIFS(Table1[ScheduleWeekWritten],Table1[ScheduleSeason],Table1[[#This Row],[ScheduleSeason]])</f>
        <v>18</v>
      </c>
      <c r="D13860">
        <v>4</v>
      </c>
      <c r="E13860" cm="1">
        <f t="array" ref="E13860">_xlfn.XLOOKUP(Table1[[#This Row],[ScheduleWeekWritten]],Table3[Game],100+Table3[Increase],Table1[[#This Row],[ScheduleWeekWritten]])</f>
        <v>4</v>
      </c>
      <c r="F13860" t="b">
        <v>0</v>
      </c>
      <c r="G13860" t="s">
        <v>217</v>
      </c>
      <c r="H13860">
        <v>20</v>
      </c>
      <c r="I13860">
        <v>16</v>
      </c>
      <c r="J13860" t="s">
        <v>62</v>
      </c>
      <c r="K13860" t="s">
        <v>63</v>
      </c>
      <c r="L13860" t="str">
        <f>_xlfn.XLOOKUP(Table1[[#This Row],[TeamFavoriteID]],Table2[team_id],Table2[team_name],_xlfn.XLOOKUP(Table1[[#This Row],[TeamFavoriteID]],Table2[team_id_pfr],Table2[team_name],"Even"))</f>
        <v>Cleveland Browns</v>
      </c>
      <c r="M13860">
        <v>-2.5</v>
      </c>
      <c r="N13860">
        <f>IF(Table1[[#This Row],[TeamFavorite]]=Table1[[#This Row],[TeamHome]],Table1[[#This Row],[ScoreAway]]-Table1[[#This Row],[ScoreHome]],Table1[[#This Row],[ScoreHome]]-Table1[[#This Row],[ScoreAway]])</f>
        <v>4</v>
      </c>
      <c r="O13860">
        <f>IF(Table1[[#This Row],[SpreadActual]]&lt;Table1[[#This Row],[SpreadFavorite]],1,0)</f>
        <v>0</v>
      </c>
      <c r="P13860">
        <v>37</v>
      </c>
      <c r="Q13860" t="s">
        <v>220</v>
      </c>
      <c r="R13860" t="b">
        <v>0</v>
      </c>
      <c r="S13860">
        <v>72</v>
      </c>
      <c r="T13860">
        <v>0</v>
      </c>
      <c r="V13860" t="s">
        <v>103</v>
      </c>
    </row>
    <row r="13861" spans="1:22" x14ac:dyDescent="0.2">
      <c r="A13861" s="1">
        <v>45564</v>
      </c>
      <c r="B13861">
        <v>2024</v>
      </c>
      <c r="C13861">
        <f>_xlfn.MAXIFS(Table1[ScheduleWeekWritten],Table1[ScheduleSeason],Table1[[#This Row],[ScheduleSeason]])</f>
        <v>18</v>
      </c>
      <c r="D13861">
        <v>4</v>
      </c>
      <c r="E13861" cm="1">
        <f t="array" ref="E13861">_xlfn.XLOOKUP(Table1[[#This Row],[ScheduleWeekWritten]],Table3[Game],100+Table3[Increase],Table1[[#This Row],[ScheduleWeekWritten]])</f>
        <v>4</v>
      </c>
      <c r="F13861" t="b">
        <v>0</v>
      </c>
      <c r="G13861" t="s">
        <v>210</v>
      </c>
      <c r="H13861">
        <v>10</v>
      </c>
      <c r="I13861">
        <v>17</v>
      </c>
      <c r="J13861" t="s">
        <v>42</v>
      </c>
      <c r="K13861" t="s">
        <v>75</v>
      </c>
      <c r="L13861" t="str">
        <f>_xlfn.XLOOKUP(Table1[[#This Row],[TeamFavoriteID]],Table2[team_id],Table2[team_name],_xlfn.XLOOKUP(Table1[[#This Row],[TeamFavoriteID]],Table2[team_id_pfr],Table2[team_name],"Even"))</f>
        <v>Kansas City Chiefs</v>
      </c>
      <c r="M13861">
        <v>-7</v>
      </c>
      <c r="N13861">
        <f>IF(Table1[[#This Row],[TeamFavorite]]=Table1[[#This Row],[TeamHome]],Table1[[#This Row],[ScoreAway]]-Table1[[#This Row],[ScoreHome]],Table1[[#This Row],[ScoreHome]]-Table1[[#This Row],[ScoreAway]])</f>
        <v>-7</v>
      </c>
      <c r="O13861">
        <f>IF(Table1[[#This Row],[SpreadActual]]&lt;Table1[[#This Row],[SpreadFavorite]],1,0)</f>
        <v>0</v>
      </c>
      <c r="P13861">
        <v>41.5</v>
      </c>
      <c r="Q13861" t="s">
        <v>218</v>
      </c>
      <c r="R13861" t="b">
        <v>0</v>
      </c>
      <c r="S13861">
        <v>72</v>
      </c>
      <c r="T13861">
        <v>0</v>
      </c>
      <c r="V13861" t="s">
        <v>103</v>
      </c>
    </row>
    <row r="13862" spans="1:22" x14ac:dyDescent="0.2">
      <c r="A13862" s="1">
        <v>45564</v>
      </c>
      <c r="B13862">
        <v>2024</v>
      </c>
      <c r="C13862">
        <f>_xlfn.MAXIFS(Table1[ScheduleWeekWritten],Table1[ScheduleSeason],Table1[[#This Row],[ScheduleSeason]])</f>
        <v>18</v>
      </c>
      <c r="D13862">
        <v>4</v>
      </c>
      <c r="E13862" cm="1">
        <f t="array" ref="E13862">_xlfn.XLOOKUP(Table1[[#This Row],[ScheduleWeekWritten]],Table3[Game],100+Table3[Increase],Table1[[#This Row],[ScheduleWeekWritten]])</f>
        <v>4</v>
      </c>
      <c r="F13862" t="b">
        <v>0</v>
      </c>
      <c r="G13862" t="s">
        <v>31</v>
      </c>
      <c r="H13862">
        <v>9</v>
      </c>
      <c r="I13862">
        <v>10</v>
      </c>
      <c r="J13862" t="s">
        <v>24</v>
      </c>
      <c r="K13862" t="s">
        <v>32</v>
      </c>
      <c r="L13862" t="str">
        <f>_xlfn.XLOOKUP(Table1[[#This Row],[TeamFavoriteID]],Table2[team_id],Table2[team_name],_xlfn.XLOOKUP(Table1[[#This Row],[TeamFavoriteID]],Table2[team_id_pfr],Table2[team_name],"Even"))</f>
        <v>New York Jets</v>
      </c>
      <c r="M13862">
        <v>-8</v>
      </c>
      <c r="N13862">
        <f>IF(Table1[[#This Row],[TeamFavorite]]=Table1[[#This Row],[TeamHome]],Table1[[#This Row],[ScoreAway]]-Table1[[#This Row],[ScoreHome]],Table1[[#This Row],[ScoreHome]]-Table1[[#This Row],[ScoreAway]])</f>
        <v>1</v>
      </c>
      <c r="O13862">
        <f>IF(Table1[[#This Row],[SpreadActual]]&lt;Table1[[#This Row],[SpreadFavorite]],1,0)</f>
        <v>0</v>
      </c>
      <c r="P13862">
        <v>39.5</v>
      </c>
      <c r="Q13862" t="s">
        <v>197</v>
      </c>
      <c r="R13862" t="b">
        <v>0</v>
      </c>
    </row>
    <row r="13863" spans="1:22" x14ac:dyDescent="0.2">
      <c r="A13863" s="1">
        <v>45564</v>
      </c>
      <c r="B13863">
        <v>2024</v>
      </c>
      <c r="C13863">
        <f>_xlfn.MAXIFS(Table1[ScheduleWeekWritten],Table1[ScheduleSeason],Table1[[#This Row],[ScheduleSeason]])</f>
        <v>18</v>
      </c>
      <c r="D13863">
        <v>4</v>
      </c>
      <c r="E13863" cm="1">
        <f t="array" ref="E13863">_xlfn.XLOOKUP(Table1[[#This Row],[ScheduleWeekWritten]],Table3[Game],100+Table3[Increase],Table1[[#This Row],[ScheduleWeekWritten]])</f>
        <v>4</v>
      </c>
      <c r="F13863" t="b">
        <v>0</v>
      </c>
      <c r="G13863" t="s">
        <v>53</v>
      </c>
      <c r="H13863">
        <v>30</v>
      </c>
      <c r="I13863">
        <v>13</v>
      </c>
      <c r="J13863" t="s">
        <v>115</v>
      </c>
      <c r="K13863" t="s">
        <v>87</v>
      </c>
      <c r="L13863" t="str">
        <f>_xlfn.XLOOKUP(Table1[[#This Row],[TeamFavoriteID]],Table2[team_id],Table2[team_name],_xlfn.XLOOKUP(Table1[[#This Row],[TeamFavoriteID]],Table2[team_id_pfr],Table2[team_name],"Even"))</f>
        <v>San Francisco 49ers</v>
      </c>
      <c r="M13863">
        <v>-10.5</v>
      </c>
      <c r="N13863">
        <f>IF(Table1[[#This Row],[TeamFavorite]]=Table1[[#This Row],[TeamHome]],Table1[[#This Row],[ScoreAway]]-Table1[[#This Row],[ScoreHome]],Table1[[#This Row],[ScoreHome]]-Table1[[#This Row],[ScoreAway]])</f>
        <v>-17</v>
      </c>
      <c r="O13863">
        <f>IF(Table1[[#This Row],[SpreadActual]]&lt;Table1[[#This Row],[SpreadFavorite]],1,0)</f>
        <v>1</v>
      </c>
      <c r="P13863">
        <v>41.5</v>
      </c>
      <c r="Q13863" t="s">
        <v>203</v>
      </c>
      <c r="R13863" t="b">
        <v>0</v>
      </c>
    </row>
    <row r="13864" spans="1:22" x14ac:dyDescent="0.2">
      <c r="A13864" s="1">
        <v>45564</v>
      </c>
      <c r="B13864">
        <v>2024</v>
      </c>
      <c r="C13864">
        <f>_xlfn.MAXIFS(Table1[ScheduleWeekWritten],Table1[ScheduleSeason],Table1[[#This Row],[ScheduleSeason]])</f>
        <v>18</v>
      </c>
      <c r="D13864">
        <v>4</v>
      </c>
      <c r="E13864" cm="1">
        <f t="array" ref="E13864">_xlfn.XLOOKUP(Table1[[#This Row],[ScheduleWeekWritten]],Table3[Game],100+Table3[Increase],Table1[[#This Row],[ScheduleWeekWritten]])</f>
        <v>4</v>
      </c>
      <c r="F13864" t="b">
        <v>0</v>
      </c>
      <c r="G13864" t="s">
        <v>127</v>
      </c>
      <c r="H13864">
        <v>33</v>
      </c>
      <c r="I13864">
        <v>16</v>
      </c>
      <c r="J13864" t="s">
        <v>58</v>
      </c>
      <c r="K13864" t="s">
        <v>77</v>
      </c>
      <c r="L13864" t="str">
        <f>_xlfn.XLOOKUP(Table1[[#This Row],[TeamFavoriteID]],Table2[team_id],Table2[team_name],_xlfn.XLOOKUP(Table1[[#This Row],[TeamFavoriteID]],Table2[team_id_pfr],Table2[team_name],"Even"))</f>
        <v>Philadelphia Eagles</v>
      </c>
      <c r="M13864">
        <v>-1</v>
      </c>
      <c r="N13864">
        <f>IF(Table1[[#This Row],[TeamFavorite]]=Table1[[#This Row],[TeamHome]],Table1[[#This Row],[ScoreAway]]-Table1[[#This Row],[ScoreHome]],Table1[[#This Row],[ScoreHome]]-Table1[[#This Row],[ScoreAway]])</f>
        <v>17</v>
      </c>
      <c r="O13864">
        <f>IF(Table1[[#This Row],[SpreadActual]]&lt;Table1[[#This Row],[SpreadFavorite]],1,0)</f>
        <v>0</v>
      </c>
      <c r="P13864">
        <v>42.5</v>
      </c>
      <c r="Q13864" t="s">
        <v>168</v>
      </c>
      <c r="R13864" t="b">
        <v>0</v>
      </c>
    </row>
    <row r="13865" spans="1:22" x14ac:dyDescent="0.2">
      <c r="A13865" s="1">
        <v>45565</v>
      </c>
      <c r="B13865">
        <v>2024</v>
      </c>
      <c r="C13865">
        <f>_xlfn.MAXIFS(Table1[ScheduleWeekWritten],Table1[ScheduleSeason],Table1[[#This Row],[ScheduleSeason]])</f>
        <v>18</v>
      </c>
      <c r="D13865">
        <v>4</v>
      </c>
      <c r="E13865" cm="1">
        <f t="array" ref="E13865">_xlfn.XLOOKUP(Table1[[#This Row],[ScheduleWeekWritten]],Table3[Game],100+Table3[Increase],Table1[[#This Row],[ScheduleWeekWritten]])</f>
        <v>4</v>
      </c>
      <c r="F13865" t="b">
        <v>0</v>
      </c>
      <c r="G13865" t="s">
        <v>45</v>
      </c>
      <c r="H13865">
        <v>42</v>
      </c>
      <c r="I13865">
        <v>29</v>
      </c>
      <c r="J13865" t="s">
        <v>128</v>
      </c>
      <c r="K13865" t="s">
        <v>79</v>
      </c>
      <c r="L13865" t="str">
        <f>_xlfn.XLOOKUP(Table1[[#This Row],[TeamFavoriteID]],Table2[team_id],Table2[team_name],_xlfn.XLOOKUP(Table1[[#This Row],[TeamFavoriteID]],Table2[team_id_pfr],Table2[team_name],"Even"))</f>
        <v>Detroit Lions</v>
      </c>
      <c r="M13865">
        <v>-4</v>
      </c>
      <c r="N13865">
        <f>IF(Table1[[#This Row],[TeamFavorite]]=Table1[[#This Row],[TeamHome]],Table1[[#This Row],[ScoreAway]]-Table1[[#This Row],[ScoreHome]],Table1[[#This Row],[ScoreHome]]-Table1[[#This Row],[ScoreAway]])</f>
        <v>-13</v>
      </c>
      <c r="O13865">
        <f>IF(Table1[[#This Row],[SpreadActual]]&lt;Table1[[#This Row],[SpreadFavorite]],1,0)</f>
        <v>1</v>
      </c>
      <c r="P13865">
        <v>47</v>
      </c>
      <c r="Q13865" t="s">
        <v>181</v>
      </c>
      <c r="R13865" t="b">
        <v>0</v>
      </c>
      <c r="S13865">
        <v>72</v>
      </c>
      <c r="T13865">
        <v>0</v>
      </c>
      <c r="V13865" t="s">
        <v>103</v>
      </c>
    </row>
    <row r="13866" spans="1:22" x14ac:dyDescent="0.2">
      <c r="A13866" s="1">
        <v>45565</v>
      </c>
      <c r="B13866">
        <v>2024</v>
      </c>
      <c r="C13866">
        <f>_xlfn.MAXIFS(Table1[ScheduleWeekWritten],Table1[ScheduleSeason],Table1[[#This Row],[ScheduleSeason]])</f>
        <v>18</v>
      </c>
      <c r="D13866">
        <v>4</v>
      </c>
      <c r="E13866" cm="1">
        <f t="array" ref="E13866">_xlfn.XLOOKUP(Table1[[#This Row],[ScheduleWeekWritten]],Table3[Game],100+Table3[Increase],Table1[[#This Row],[ScheduleWeekWritten]])</f>
        <v>4</v>
      </c>
      <c r="F13866" t="b">
        <v>0</v>
      </c>
      <c r="G13866" t="s">
        <v>19</v>
      </c>
      <c r="H13866">
        <v>12</v>
      </c>
      <c r="I13866">
        <v>31</v>
      </c>
      <c r="J13866" t="s">
        <v>171</v>
      </c>
      <c r="K13866" t="s">
        <v>91</v>
      </c>
      <c r="L13866" t="str">
        <f>_xlfn.XLOOKUP(Table1[[#This Row],[TeamFavoriteID]],Table2[team_id],Table2[team_name],_xlfn.XLOOKUP(Table1[[#This Row],[TeamFavoriteID]],Table2[team_id_pfr],Table2[team_name],"Even"))</f>
        <v>Miami Dolphins</v>
      </c>
      <c r="M13866">
        <v>-2.5</v>
      </c>
      <c r="N13866">
        <f>IF(Table1[[#This Row],[TeamFavorite]]=Table1[[#This Row],[TeamHome]],Table1[[#This Row],[ScoreAway]]-Table1[[#This Row],[ScoreHome]],Table1[[#This Row],[ScoreHome]]-Table1[[#This Row],[ScoreAway]])</f>
        <v>19</v>
      </c>
      <c r="O13866">
        <f>IF(Table1[[#This Row],[SpreadActual]]&lt;Table1[[#This Row],[SpreadFavorite]],1,0)</f>
        <v>0</v>
      </c>
      <c r="P13866">
        <v>38</v>
      </c>
      <c r="Q13866" t="s">
        <v>212</v>
      </c>
      <c r="R13866" t="b">
        <v>0</v>
      </c>
    </row>
    <row r="13867" spans="1:22" x14ac:dyDescent="0.2">
      <c r="A13867" s="1">
        <v>45568</v>
      </c>
      <c r="B13867">
        <v>2024</v>
      </c>
      <c r="C13867">
        <f>_xlfn.MAXIFS(Table1[ScheduleWeekWritten],Table1[ScheduleSeason],Table1[[#This Row],[ScheduleSeason]])</f>
        <v>18</v>
      </c>
      <c r="D13867">
        <v>5</v>
      </c>
      <c r="E13867" cm="1">
        <f t="array" ref="E13867">_xlfn.XLOOKUP(Table1[[#This Row],[ScheduleWeekWritten]],Table3[Game],100+Table3[Increase],Table1[[#This Row],[ScheduleWeekWritten]])</f>
        <v>5</v>
      </c>
      <c r="F13867" t="b">
        <v>0</v>
      </c>
      <c r="G13867" t="s">
        <v>38</v>
      </c>
      <c r="H13867">
        <v>36</v>
      </c>
      <c r="I13867">
        <v>30</v>
      </c>
      <c r="J13867" t="s">
        <v>127</v>
      </c>
      <c r="K13867" t="s">
        <v>109</v>
      </c>
      <c r="L13867" t="str">
        <f>_xlfn.XLOOKUP(Table1[[#This Row],[TeamFavoriteID]],Table2[team_id],Table2[team_name],_xlfn.XLOOKUP(Table1[[#This Row],[TeamFavoriteID]],Table2[team_id_pfr],Table2[team_name],"Even"))</f>
        <v>Atlanta Falcons</v>
      </c>
      <c r="M13867">
        <v>-2.5</v>
      </c>
      <c r="N13867">
        <f>IF(Table1[[#This Row],[TeamFavorite]]=Table1[[#This Row],[TeamHome]],Table1[[#This Row],[ScoreAway]]-Table1[[#This Row],[ScoreHome]],Table1[[#This Row],[ScoreHome]]-Table1[[#This Row],[ScoreAway]])</f>
        <v>-6</v>
      </c>
      <c r="O13867">
        <f>IF(Table1[[#This Row],[SpreadActual]]&lt;Table1[[#This Row],[SpreadFavorite]],1,0)</f>
        <v>1</v>
      </c>
      <c r="P13867">
        <v>44</v>
      </c>
      <c r="Q13867" t="s">
        <v>213</v>
      </c>
      <c r="R13867" t="b">
        <v>0</v>
      </c>
      <c r="S13867">
        <v>72</v>
      </c>
      <c r="T13867">
        <v>0</v>
      </c>
      <c r="V13867" t="s">
        <v>103</v>
      </c>
    </row>
    <row r="13868" spans="1:22" x14ac:dyDescent="0.2">
      <c r="A13868" s="1">
        <v>45571</v>
      </c>
      <c r="B13868">
        <v>2024</v>
      </c>
      <c r="C13868">
        <f>_xlfn.MAXIFS(Table1[ScheduleWeekWritten],Table1[ScheduleSeason],Table1[[#This Row],[ScheduleSeason]])</f>
        <v>18</v>
      </c>
      <c r="D13868">
        <v>5</v>
      </c>
      <c r="E13868" cm="1">
        <f t="array" ref="E13868">_xlfn.XLOOKUP(Table1[[#This Row],[ScheduleWeekWritten]],Table3[Game],100+Table3[Increase],Table1[[#This Row],[ScheduleWeekWritten]])</f>
        <v>5</v>
      </c>
      <c r="F13868" t="b">
        <v>0</v>
      </c>
      <c r="G13868" t="s">
        <v>46</v>
      </c>
      <c r="H13868">
        <v>36</v>
      </c>
      <c r="I13868">
        <v>10</v>
      </c>
      <c r="J13868" t="s">
        <v>152</v>
      </c>
      <c r="K13868" t="s">
        <v>47</v>
      </c>
      <c r="L13868" t="str">
        <f>_xlfn.XLOOKUP(Table1[[#This Row],[TeamFavoriteID]],Table2[team_id],Table2[team_name],_xlfn.XLOOKUP(Table1[[#This Row],[TeamFavoriteID]],Table2[team_id_pfr],Table2[team_name],"Even"))</f>
        <v>Chicago Bears</v>
      </c>
      <c r="M13868">
        <v>-4</v>
      </c>
      <c r="N13868">
        <f>IF(Table1[[#This Row],[TeamFavorite]]=Table1[[#This Row],[TeamHome]],Table1[[#This Row],[ScoreAway]]-Table1[[#This Row],[ScoreHome]],Table1[[#This Row],[ScoreHome]]-Table1[[#This Row],[ScoreAway]])</f>
        <v>-26</v>
      </c>
      <c r="O13868">
        <f>IF(Table1[[#This Row],[SpreadActual]]&lt;Table1[[#This Row],[SpreadFavorite]],1,0)</f>
        <v>1</v>
      </c>
      <c r="P13868">
        <v>40.5</v>
      </c>
      <c r="Q13868" t="s">
        <v>114</v>
      </c>
      <c r="R13868" t="b">
        <v>0</v>
      </c>
    </row>
    <row r="13869" spans="1:22" x14ac:dyDescent="0.2">
      <c r="A13869" s="1">
        <v>45571</v>
      </c>
      <c r="B13869">
        <v>2024</v>
      </c>
      <c r="C13869">
        <f>_xlfn.MAXIFS(Table1[ScheduleWeekWritten],Table1[ScheduleSeason],Table1[[#This Row],[ScheduleSeason]])</f>
        <v>18</v>
      </c>
      <c r="D13869">
        <v>5</v>
      </c>
      <c r="E13869" cm="1">
        <f t="array" ref="E13869">_xlfn.XLOOKUP(Table1[[#This Row],[ScheduleWeekWritten]],Table3[Game],100+Table3[Increase],Table1[[#This Row],[ScheduleWeekWritten]])</f>
        <v>5</v>
      </c>
      <c r="F13869" t="b">
        <v>0</v>
      </c>
      <c r="G13869" t="s">
        <v>101</v>
      </c>
      <c r="H13869">
        <v>38</v>
      </c>
      <c r="I13869">
        <v>41</v>
      </c>
      <c r="J13869" t="s">
        <v>158</v>
      </c>
      <c r="K13869" t="s">
        <v>159</v>
      </c>
      <c r="L13869" t="str">
        <f>_xlfn.XLOOKUP(Table1[[#This Row],[TeamFavoriteID]],Table2[team_id],Table2[team_name],_xlfn.XLOOKUP(Table1[[#This Row],[TeamFavoriteID]],Table2[team_id_pfr],Table2[team_name],"Even"))</f>
        <v>Baltimore Ravens</v>
      </c>
      <c r="M13869">
        <v>-2.5</v>
      </c>
      <c r="N13869">
        <f>IF(Table1[[#This Row],[TeamFavorite]]=Table1[[#This Row],[TeamHome]],Table1[[#This Row],[ScoreAway]]-Table1[[#This Row],[ScoreHome]],Table1[[#This Row],[ScoreHome]]-Table1[[#This Row],[ScoreAway]])</f>
        <v>-3</v>
      </c>
      <c r="O13869">
        <f>IF(Table1[[#This Row],[SpreadActual]]&lt;Table1[[#This Row],[SpreadFavorite]],1,0)</f>
        <v>1</v>
      </c>
      <c r="P13869">
        <v>48</v>
      </c>
      <c r="Q13869" t="s">
        <v>226</v>
      </c>
      <c r="R13869" t="b">
        <v>0</v>
      </c>
    </row>
    <row r="13870" spans="1:22" x14ac:dyDescent="0.2">
      <c r="A13870" s="1">
        <v>45571</v>
      </c>
      <c r="B13870">
        <v>2024</v>
      </c>
      <c r="C13870">
        <f>_xlfn.MAXIFS(Table1[ScheduleWeekWritten],Table1[ScheduleSeason],Table1[[#This Row],[ScheduleSeason]])</f>
        <v>18</v>
      </c>
      <c r="D13870">
        <v>5</v>
      </c>
      <c r="E13870" cm="1">
        <f t="array" ref="E13870">_xlfn.XLOOKUP(Table1[[#This Row],[ScheduleWeekWritten]],Table3[Game],100+Table3[Increase],Table1[[#This Row],[ScheduleWeekWritten]])</f>
        <v>5</v>
      </c>
      <c r="F13870" t="b">
        <v>0</v>
      </c>
      <c r="G13870" t="s">
        <v>24</v>
      </c>
      <c r="H13870">
        <v>34</v>
      </c>
      <c r="I13870">
        <v>18</v>
      </c>
      <c r="J13870" t="s">
        <v>217</v>
      </c>
      <c r="K13870" t="s">
        <v>88</v>
      </c>
      <c r="L13870" t="str">
        <f>_xlfn.XLOOKUP(Table1[[#This Row],[TeamFavoriteID]],Table2[team_id],Table2[team_name],_xlfn.XLOOKUP(Table1[[#This Row],[TeamFavoriteID]],Table2[team_id_pfr],Table2[team_name],"Even"))</f>
        <v>Denver Broncos</v>
      </c>
      <c r="M13870">
        <v>-3</v>
      </c>
      <c r="N13870">
        <f>IF(Table1[[#This Row],[TeamFavorite]]=Table1[[#This Row],[TeamHome]],Table1[[#This Row],[ScoreAway]]-Table1[[#This Row],[ScoreHome]],Table1[[#This Row],[ScoreHome]]-Table1[[#This Row],[ScoreAway]])</f>
        <v>-16</v>
      </c>
      <c r="O13870">
        <f>IF(Table1[[#This Row],[SpreadActual]]&lt;Table1[[#This Row],[SpreadFavorite]],1,0)</f>
        <v>1</v>
      </c>
      <c r="P13870">
        <v>36</v>
      </c>
      <c r="Q13870" t="s">
        <v>224</v>
      </c>
      <c r="R13870" t="b">
        <v>0</v>
      </c>
    </row>
    <row r="13871" spans="1:22" x14ac:dyDescent="0.2">
      <c r="A13871" s="1">
        <v>45571</v>
      </c>
      <c r="B13871">
        <v>2024</v>
      </c>
      <c r="C13871">
        <f>_xlfn.MAXIFS(Table1[ScheduleWeekWritten],Table1[ScheduleSeason],Table1[[#This Row],[ScheduleSeason]])</f>
        <v>18</v>
      </c>
      <c r="D13871">
        <v>5</v>
      </c>
      <c r="E13871" cm="1">
        <f t="array" ref="E13871">_xlfn.XLOOKUP(Table1[[#This Row],[ScheduleWeekWritten]],Table3[Game],100+Table3[Increase],Table1[[#This Row],[ScheduleWeekWritten]])</f>
        <v>5</v>
      </c>
      <c r="F13871" t="b">
        <v>0</v>
      </c>
      <c r="G13871" t="s">
        <v>177</v>
      </c>
      <c r="H13871">
        <v>23</v>
      </c>
      <c r="I13871">
        <v>20</v>
      </c>
      <c r="J13871" t="s">
        <v>28</v>
      </c>
      <c r="K13871" t="s">
        <v>182</v>
      </c>
      <c r="L13871" t="str">
        <f>_xlfn.XLOOKUP(Table1[[#This Row],[TeamFavoriteID]],Table2[team_id],Table2[team_name],_xlfn.XLOOKUP(Table1[[#This Row],[TeamFavoriteID]],Table2[team_id_pfr],Table2[team_name],"Even"))</f>
        <v>Houston Texans</v>
      </c>
      <c r="M13871">
        <v>-1</v>
      </c>
      <c r="N13871">
        <f>IF(Table1[[#This Row],[TeamFavorite]]=Table1[[#This Row],[TeamHome]],Table1[[#This Row],[ScoreAway]]-Table1[[#This Row],[ScoreHome]],Table1[[#This Row],[ScoreHome]]-Table1[[#This Row],[ScoreAway]])</f>
        <v>-3</v>
      </c>
      <c r="O13871">
        <f>IF(Table1[[#This Row],[SpreadActual]]&lt;Table1[[#This Row],[SpreadFavorite]],1,0)</f>
        <v>1</v>
      </c>
      <c r="P13871">
        <v>47.5</v>
      </c>
      <c r="Q13871" t="s">
        <v>207</v>
      </c>
      <c r="R13871" t="b">
        <v>0</v>
      </c>
      <c r="S13871">
        <v>72</v>
      </c>
      <c r="T13871">
        <v>0</v>
      </c>
      <c r="V13871" t="s">
        <v>103</v>
      </c>
    </row>
    <row r="13872" spans="1:22" x14ac:dyDescent="0.2">
      <c r="A13872" s="1">
        <v>45571</v>
      </c>
      <c r="B13872">
        <v>2024</v>
      </c>
      <c r="C13872">
        <f>_xlfn.MAXIFS(Table1[ScheduleWeekWritten],Table1[ScheduleSeason],Table1[[#This Row],[ScheduleSeason]])</f>
        <v>18</v>
      </c>
      <c r="D13872">
        <v>5</v>
      </c>
      <c r="E13872" cm="1">
        <f t="array" ref="E13872">_xlfn.XLOOKUP(Table1[[#This Row],[ScheduleWeekWritten]],Table3[Game],100+Table3[Increase],Table1[[#This Row],[ScheduleWeekWritten]])</f>
        <v>5</v>
      </c>
      <c r="F13872" t="b">
        <v>0</v>
      </c>
      <c r="G13872" t="s">
        <v>154</v>
      </c>
      <c r="H13872">
        <v>37</v>
      </c>
      <c r="I13872">
        <v>34</v>
      </c>
      <c r="J13872" t="s">
        <v>140</v>
      </c>
      <c r="K13872" t="s">
        <v>161</v>
      </c>
      <c r="L13872" t="str">
        <f>_xlfn.XLOOKUP(Table1[[#This Row],[TeamFavoriteID]],Table2[team_id],Table2[team_name],_xlfn.XLOOKUP(Table1[[#This Row],[TeamFavoriteID]],Table2[team_id_pfr],Table2[team_name],"Even"))</f>
        <v>Jacksonville Jaguars</v>
      </c>
      <c r="M13872">
        <v>-3.5</v>
      </c>
      <c r="N13872">
        <f>IF(Table1[[#This Row],[TeamFavorite]]=Table1[[#This Row],[TeamHome]],Table1[[#This Row],[ScoreAway]]-Table1[[#This Row],[ScoreHome]],Table1[[#This Row],[ScoreHome]]-Table1[[#This Row],[ScoreAway]])</f>
        <v>-3</v>
      </c>
      <c r="O13872">
        <f>IF(Table1[[#This Row],[SpreadActual]]&lt;Table1[[#This Row],[SpreadFavorite]],1,0)</f>
        <v>0</v>
      </c>
      <c r="P13872">
        <v>45</v>
      </c>
      <c r="Q13872" t="s">
        <v>214</v>
      </c>
      <c r="R13872" t="b">
        <v>0</v>
      </c>
    </row>
    <row r="13873" spans="1:22" x14ac:dyDescent="0.2">
      <c r="A13873" s="1">
        <v>45571</v>
      </c>
      <c r="B13873">
        <v>2024</v>
      </c>
      <c r="C13873">
        <f>_xlfn.MAXIFS(Table1[ScheduleWeekWritten],Table1[ScheduleSeason],Table1[[#This Row],[ScheduleSeason]])</f>
        <v>18</v>
      </c>
      <c r="D13873">
        <v>5</v>
      </c>
      <c r="E13873" cm="1">
        <f t="array" ref="E13873">_xlfn.XLOOKUP(Table1[[#This Row],[ScheduleWeekWritten]],Table3[Game],100+Table3[Increase],Table1[[#This Row],[ScheduleWeekWritten]])</f>
        <v>5</v>
      </c>
      <c r="F13873" t="b">
        <v>0</v>
      </c>
      <c r="G13873" t="s">
        <v>39</v>
      </c>
      <c r="H13873">
        <v>19</v>
      </c>
      <c r="I13873">
        <v>24</v>
      </c>
      <c r="J13873" t="s">
        <v>33</v>
      </c>
      <c r="K13873" t="s">
        <v>35</v>
      </c>
      <c r="L13873" t="str">
        <f>_xlfn.XLOOKUP(Table1[[#This Row],[TeamFavoriteID]],Table2[team_id],Table2[team_name],_xlfn.XLOOKUP(Table1[[#This Row],[TeamFavoriteID]],Table2[team_id_pfr],Table2[team_name],"Even"))</f>
        <v>Green Bay Packers</v>
      </c>
      <c r="M13873">
        <v>-3</v>
      </c>
      <c r="N13873">
        <f>IF(Table1[[#This Row],[TeamFavorite]]=Table1[[#This Row],[TeamHome]],Table1[[#This Row],[ScoreAway]]-Table1[[#This Row],[ScoreHome]],Table1[[#This Row],[ScoreHome]]-Table1[[#This Row],[ScoreAway]])</f>
        <v>-5</v>
      </c>
      <c r="O13873">
        <f>IF(Table1[[#This Row],[SpreadActual]]&lt;Table1[[#This Row],[SpreadFavorite]],1,0)</f>
        <v>1</v>
      </c>
      <c r="P13873">
        <v>49.5</v>
      </c>
      <c r="Q13873" t="s">
        <v>218</v>
      </c>
      <c r="R13873" t="b">
        <v>0</v>
      </c>
      <c r="S13873">
        <v>72</v>
      </c>
      <c r="T13873">
        <v>0</v>
      </c>
      <c r="V13873" t="s">
        <v>103</v>
      </c>
    </row>
    <row r="13874" spans="1:22" x14ac:dyDescent="0.2">
      <c r="A13874" s="1">
        <v>45571</v>
      </c>
      <c r="B13874">
        <v>2024</v>
      </c>
      <c r="C13874">
        <f>_xlfn.MAXIFS(Table1[ScheduleWeekWritten],Table1[ScheduleSeason],Table1[[#This Row],[ScheduleSeason]])</f>
        <v>18</v>
      </c>
      <c r="D13874">
        <v>5</v>
      </c>
      <c r="E13874" cm="1">
        <f t="array" ref="E13874">_xlfn.XLOOKUP(Table1[[#This Row],[ScheduleWeekWritten]],Table3[Game],100+Table3[Increase],Table1[[#This Row],[ScheduleWeekWritten]])</f>
        <v>5</v>
      </c>
      <c r="F13874" t="b">
        <v>0</v>
      </c>
      <c r="G13874" t="s">
        <v>54</v>
      </c>
      <c r="H13874">
        <v>23</v>
      </c>
      <c r="I13874">
        <v>17</v>
      </c>
      <c r="J13874" t="s">
        <v>31</v>
      </c>
      <c r="K13874" t="s">
        <v>55</v>
      </c>
      <c r="L13874" t="str">
        <f>_xlfn.XLOOKUP(Table1[[#This Row],[TeamFavoriteID]],Table2[team_id],Table2[team_name],_xlfn.XLOOKUP(Table1[[#This Row],[TeamFavoriteID]],Table2[team_id_pfr],Table2[team_name],"Even"))</f>
        <v>Minnesota Vikings</v>
      </c>
      <c r="M13874">
        <v>-2.5</v>
      </c>
      <c r="N13874">
        <f>IF(Table1[[#This Row],[TeamFavorite]]=Table1[[#This Row],[TeamHome]],Table1[[#This Row],[ScoreAway]]-Table1[[#This Row],[ScoreHome]],Table1[[#This Row],[ScoreHome]]-Table1[[#This Row],[ScoreAway]])</f>
        <v>-6</v>
      </c>
      <c r="O13874">
        <f>IF(Table1[[#This Row],[SpreadActual]]&lt;Table1[[#This Row],[SpreadFavorite]],1,0)</f>
        <v>1</v>
      </c>
      <c r="P13874">
        <v>42</v>
      </c>
      <c r="Q13874" t="s">
        <v>215</v>
      </c>
      <c r="R13874" t="b">
        <v>1</v>
      </c>
    </row>
    <row r="13875" spans="1:22" x14ac:dyDescent="0.2">
      <c r="A13875" s="1">
        <v>45571</v>
      </c>
      <c r="B13875">
        <v>2024</v>
      </c>
      <c r="C13875">
        <f>_xlfn.MAXIFS(Table1[ScheduleWeekWritten],Table1[ScheduleSeason],Table1[[#This Row],[ScheduleSeason]])</f>
        <v>18</v>
      </c>
      <c r="D13875">
        <v>5</v>
      </c>
      <c r="E13875" cm="1">
        <f t="array" ref="E13875">_xlfn.XLOOKUP(Table1[[#This Row],[ScheduleWeekWritten]],Table3[Game],100+Table3[Increase],Table1[[#This Row],[ScheduleWeekWritten]])</f>
        <v>5</v>
      </c>
      <c r="F13875" t="b">
        <v>0</v>
      </c>
      <c r="G13875" t="s">
        <v>115</v>
      </c>
      <c r="H13875">
        <v>10</v>
      </c>
      <c r="I13875">
        <v>15</v>
      </c>
      <c r="J13875" t="s">
        <v>19</v>
      </c>
      <c r="K13875" t="s">
        <v>91</v>
      </c>
      <c r="L13875" t="str">
        <f>_xlfn.XLOOKUP(Table1[[#This Row],[TeamFavoriteID]],Table2[team_id],Table2[team_name],_xlfn.XLOOKUP(Table1[[#This Row],[TeamFavoriteID]],Table2[team_id_pfr],Table2[team_name],"Even"))</f>
        <v>Miami Dolphins</v>
      </c>
      <c r="M13875">
        <v>-2</v>
      </c>
      <c r="N13875">
        <f>IF(Table1[[#This Row],[TeamFavorite]]=Table1[[#This Row],[TeamHome]],Table1[[#This Row],[ScoreAway]]-Table1[[#This Row],[ScoreHome]],Table1[[#This Row],[ScoreHome]]-Table1[[#This Row],[ScoreAway]])</f>
        <v>-5</v>
      </c>
      <c r="O13875">
        <f>IF(Table1[[#This Row],[SpreadActual]]&lt;Table1[[#This Row],[SpreadFavorite]],1,0)</f>
        <v>1</v>
      </c>
      <c r="P13875">
        <v>37</v>
      </c>
      <c r="Q13875" t="s">
        <v>179</v>
      </c>
      <c r="R13875" t="b">
        <v>0</v>
      </c>
    </row>
    <row r="13876" spans="1:22" x14ac:dyDescent="0.2">
      <c r="A13876" s="1">
        <v>45571</v>
      </c>
      <c r="B13876">
        <v>2024</v>
      </c>
      <c r="C13876">
        <f>_xlfn.MAXIFS(Table1[ScheduleWeekWritten],Table1[ScheduleSeason],Table1[[#This Row],[ScheduleSeason]])</f>
        <v>18</v>
      </c>
      <c r="D13876">
        <v>5</v>
      </c>
      <c r="E13876" cm="1">
        <f t="array" ref="E13876">_xlfn.XLOOKUP(Table1[[#This Row],[ScheduleWeekWritten]],Table3[Game],100+Table3[Increase],Table1[[#This Row],[ScheduleWeekWritten]])</f>
        <v>5</v>
      </c>
      <c r="F13876" t="b">
        <v>0</v>
      </c>
      <c r="G13876" t="s">
        <v>49</v>
      </c>
      <c r="H13876">
        <v>17</v>
      </c>
      <c r="I13876">
        <v>20</v>
      </c>
      <c r="J13876" t="s">
        <v>67</v>
      </c>
      <c r="K13876" t="s">
        <v>51</v>
      </c>
      <c r="L13876" t="str">
        <f>_xlfn.XLOOKUP(Table1[[#This Row],[TeamFavoriteID]],Table2[team_id],Table2[team_name],_xlfn.XLOOKUP(Table1[[#This Row],[TeamFavoriteID]],Table2[team_id_pfr],Table2[team_name],"Even"))</f>
        <v>Pittsburgh Steelers</v>
      </c>
      <c r="M13876">
        <v>-2.5</v>
      </c>
      <c r="N13876">
        <f>IF(Table1[[#This Row],[TeamFavorite]]=Table1[[#This Row],[TeamHome]],Table1[[#This Row],[ScoreAway]]-Table1[[#This Row],[ScoreHome]],Table1[[#This Row],[ScoreHome]]-Table1[[#This Row],[ScoreAway]])</f>
        <v>3</v>
      </c>
      <c r="O13876">
        <f>IF(Table1[[#This Row],[SpreadActual]]&lt;Table1[[#This Row],[SpreadFavorite]],1,0)</f>
        <v>0</v>
      </c>
      <c r="P13876">
        <v>44</v>
      </c>
      <c r="Q13876" t="s">
        <v>229</v>
      </c>
      <c r="R13876" t="b">
        <v>0</v>
      </c>
    </row>
    <row r="13877" spans="1:22" x14ac:dyDescent="0.2">
      <c r="A13877" s="1">
        <v>45571</v>
      </c>
      <c r="B13877">
        <v>2024</v>
      </c>
      <c r="C13877">
        <f>_xlfn.MAXIFS(Table1[ScheduleWeekWritten],Table1[ScheduleSeason],Table1[[#This Row],[ScheduleSeason]])</f>
        <v>18</v>
      </c>
      <c r="D13877">
        <v>5</v>
      </c>
      <c r="E13877" cm="1">
        <f t="array" ref="E13877">_xlfn.XLOOKUP(Table1[[#This Row],[ScheduleWeekWritten]],Table3[Game],100+Table3[Increase],Table1[[#This Row],[ScheduleWeekWritten]])</f>
        <v>5</v>
      </c>
      <c r="F13877" t="b">
        <v>0</v>
      </c>
      <c r="G13877" t="s">
        <v>53</v>
      </c>
      <c r="H13877">
        <v>23</v>
      </c>
      <c r="I13877">
        <v>24</v>
      </c>
      <c r="J13877" t="s">
        <v>149</v>
      </c>
      <c r="K13877" t="s">
        <v>87</v>
      </c>
      <c r="L13877" t="str">
        <f>_xlfn.XLOOKUP(Table1[[#This Row],[TeamFavoriteID]],Table2[team_id],Table2[team_name],_xlfn.XLOOKUP(Table1[[#This Row],[TeamFavoriteID]],Table2[team_id_pfr],Table2[team_name],"Even"))</f>
        <v>San Francisco 49ers</v>
      </c>
      <c r="M13877">
        <v>-7</v>
      </c>
      <c r="N13877">
        <f>IF(Table1[[#This Row],[TeamFavorite]]=Table1[[#This Row],[TeamHome]],Table1[[#This Row],[ScoreAway]]-Table1[[#This Row],[ScoreHome]],Table1[[#This Row],[ScoreHome]]-Table1[[#This Row],[ScoreAway]])</f>
        <v>1</v>
      </c>
      <c r="O13877">
        <f>IF(Table1[[#This Row],[SpreadActual]]&lt;Table1[[#This Row],[SpreadFavorite]],1,0)</f>
        <v>0</v>
      </c>
      <c r="P13877">
        <v>49</v>
      </c>
      <c r="Q13877" t="s">
        <v>203</v>
      </c>
      <c r="R13877" t="b">
        <v>0</v>
      </c>
    </row>
    <row r="13878" spans="1:22" x14ac:dyDescent="0.2">
      <c r="A13878" s="1">
        <v>45571</v>
      </c>
      <c r="B13878">
        <v>2024</v>
      </c>
      <c r="C13878">
        <f>_xlfn.MAXIFS(Table1[ScheduleWeekWritten],Table1[ScheduleSeason],Table1[[#This Row],[ScheduleSeason]])</f>
        <v>18</v>
      </c>
      <c r="D13878">
        <v>5</v>
      </c>
      <c r="E13878" cm="1">
        <f t="array" ref="E13878">_xlfn.XLOOKUP(Table1[[#This Row],[ScheduleWeekWritten]],Table3[Game],100+Table3[Increase],Table1[[#This Row],[ScheduleWeekWritten]])</f>
        <v>5</v>
      </c>
      <c r="F13878" t="b">
        <v>0</v>
      </c>
      <c r="G13878" t="s">
        <v>128</v>
      </c>
      <c r="H13878">
        <v>20</v>
      </c>
      <c r="I13878">
        <v>29</v>
      </c>
      <c r="J13878" t="s">
        <v>50</v>
      </c>
      <c r="K13878" t="s">
        <v>132</v>
      </c>
      <c r="L13878" t="str">
        <f>_xlfn.XLOOKUP(Table1[[#This Row],[TeamFavoriteID]],Table2[team_id],Table2[team_name],_xlfn.XLOOKUP(Table1[[#This Row],[TeamFavoriteID]],Table2[team_id_pfr],Table2[team_name],"Even"))</f>
        <v>Seattle Seahawks</v>
      </c>
      <c r="M13878">
        <v>-7</v>
      </c>
      <c r="N13878">
        <f>IF(Table1[[#This Row],[TeamFavorite]]=Table1[[#This Row],[TeamHome]],Table1[[#This Row],[ScoreAway]]-Table1[[#This Row],[ScoreHome]],Table1[[#This Row],[ScoreHome]]-Table1[[#This Row],[ScoreAway]])</f>
        <v>9</v>
      </c>
      <c r="O13878">
        <f>IF(Table1[[#This Row],[SpreadActual]]&lt;Table1[[#This Row],[SpreadFavorite]],1,0)</f>
        <v>0</v>
      </c>
      <c r="P13878">
        <v>42.5</v>
      </c>
      <c r="Q13878" t="s">
        <v>223</v>
      </c>
      <c r="R13878" t="b">
        <v>0</v>
      </c>
    </row>
    <row r="13879" spans="1:22" x14ac:dyDescent="0.2">
      <c r="A13879" s="1">
        <v>45571</v>
      </c>
      <c r="B13879">
        <v>2024</v>
      </c>
      <c r="C13879">
        <f>_xlfn.MAXIFS(Table1[ScheduleWeekWritten],Table1[ScheduleSeason],Table1[[#This Row],[ScheduleSeason]])</f>
        <v>18</v>
      </c>
      <c r="D13879">
        <v>5</v>
      </c>
      <c r="E13879" cm="1">
        <f t="array" ref="E13879">_xlfn.XLOOKUP(Table1[[#This Row],[ScheduleWeekWritten]],Table3[Game],100+Table3[Increase],Table1[[#This Row],[ScheduleWeekWritten]])</f>
        <v>5</v>
      </c>
      <c r="F13879" t="b">
        <v>0</v>
      </c>
      <c r="G13879" t="s">
        <v>227</v>
      </c>
      <c r="H13879">
        <v>34</v>
      </c>
      <c r="I13879">
        <v>13</v>
      </c>
      <c r="J13879" t="s">
        <v>62</v>
      </c>
      <c r="K13879" t="s">
        <v>85</v>
      </c>
      <c r="L13879" t="str">
        <f>_xlfn.XLOOKUP(Table1[[#This Row],[TeamFavoriteID]],Table2[team_id],Table2[team_name],_xlfn.XLOOKUP(Table1[[#This Row],[TeamFavoriteID]],Table2[team_id_pfr],Table2[team_name],"Even"))</f>
        <v>Washington Commanders</v>
      </c>
      <c r="M13879">
        <v>-3</v>
      </c>
      <c r="N13879">
        <f>IF(Table1[[#This Row],[TeamFavorite]]=Table1[[#This Row],[TeamHome]],Table1[[#This Row],[ScoreAway]]-Table1[[#This Row],[ScoreHome]],Table1[[#This Row],[ScoreHome]]-Table1[[#This Row],[ScoreAway]])</f>
        <v>-21</v>
      </c>
      <c r="O13879">
        <f>IF(Table1[[#This Row],[SpreadActual]]&lt;Table1[[#This Row],[SpreadFavorite]],1,0)</f>
        <v>1</v>
      </c>
      <c r="P13879">
        <v>44</v>
      </c>
      <c r="Q13879" t="s">
        <v>165</v>
      </c>
      <c r="R13879" t="b">
        <v>0</v>
      </c>
    </row>
    <row r="13880" spans="1:22" x14ac:dyDescent="0.2">
      <c r="A13880" s="1">
        <v>45572</v>
      </c>
      <c r="B13880">
        <v>2024</v>
      </c>
      <c r="C13880">
        <f>_xlfn.MAXIFS(Table1[ScheduleWeekWritten],Table1[ScheduleSeason],Table1[[#This Row],[ScheduleSeason]])</f>
        <v>18</v>
      </c>
      <c r="D13880">
        <v>5</v>
      </c>
      <c r="E13880" cm="1">
        <f t="array" ref="E13880">_xlfn.XLOOKUP(Table1[[#This Row],[ScheduleWeekWritten]],Table3[Game],100+Table3[Increase],Table1[[#This Row],[ScheduleWeekWritten]])</f>
        <v>5</v>
      </c>
      <c r="F13880" t="b">
        <v>0</v>
      </c>
      <c r="G13880" t="s">
        <v>42</v>
      </c>
      <c r="H13880">
        <v>26</v>
      </c>
      <c r="I13880">
        <v>13</v>
      </c>
      <c r="J13880" t="s">
        <v>95</v>
      </c>
      <c r="K13880" t="s">
        <v>75</v>
      </c>
      <c r="L13880" t="str">
        <f>_xlfn.XLOOKUP(Table1[[#This Row],[TeamFavoriteID]],Table2[team_id],Table2[team_name],_xlfn.XLOOKUP(Table1[[#This Row],[TeamFavoriteID]],Table2[team_id_pfr],Table2[team_name],"Even"))</f>
        <v>Kansas City Chiefs</v>
      </c>
      <c r="M13880">
        <v>-5.5</v>
      </c>
      <c r="N13880">
        <f>IF(Table1[[#This Row],[TeamFavorite]]=Table1[[#This Row],[TeamHome]],Table1[[#This Row],[ScoreAway]]-Table1[[#This Row],[ScoreHome]],Table1[[#This Row],[ScoreHome]]-Table1[[#This Row],[ScoreAway]])</f>
        <v>-13</v>
      </c>
      <c r="O13880">
        <f>IF(Table1[[#This Row],[SpreadActual]]&lt;Table1[[#This Row],[SpreadFavorite]],1,0)</f>
        <v>1</v>
      </c>
      <c r="P13880">
        <v>43</v>
      </c>
      <c r="Q13880" t="s">
        <v>228</v>
      </c>
      <c r="R13880" t="b">
        <v>0</v>
      </c>
    </row>
    <row r="13881" spans="1:22" x14ac:dyDescent="0.2">
      <c r="A13881" s="1">
        <v>45575</v>
      </c>
      <c r="B13881">
        <v>2024</v>
      </c>
      <c r="C13881">
        <f>_xlfn.MAXIFS(Table1[ScheduleWeekWritten],Table1[ScheduleSeason],Table1[[#This Row],[ScheduleSeason]])</f>
        <v>18</v>
      </c>
      <c r="D13881">
        <v>6</v>
      </c>
      <c r="E13881" cm="1">
        <f t="array" ref="E13881">_xlfn.XLOOKUP(Table1[[#This Row],[ScheduleWeekWritten]],Table3[Game],100+Table3[Increase],Table1[[#This Row],[ScheduleWeekWritten]])</f>
        <v>6</v>
      </c>
      <c r="F13881" t="b">
        <v>0</v>
      </c>
      <c r="G13881" t="s">
        <v>128</v>
      </c>
      <c r="H13881">
        <v>24</v>
      </c>
      <c r="I13881">
        <v>36</v>
      </c>
      <c r="J13881" t="s">
        <v>53</v>
      </c>
      <c r="K13881" t="s">
        <v>87</v>
      </c>
      <c r="L13881" t="str">
        <f>_xlfn.XLOOKUP(Table1[[#This Row],[TeamFavoriteID]],Table2[team_id],Table2[team_name],_xlfn.XLOOKUP(Table1[[#This Row],[TeamFavoriteID]],Table2[team_id_pfr],Table2[team_name],"Even"))</f>
        <v>San Francisco 49ers</v>
      </c>
      <c r="M13881">
        <v>-3.5</v>
      </c>
      <c r="N13881">
        <f>IF(Table1[[#This Row],[TeamFavorite]]=Table1[[#This Row],[TeamHome]],Table1[[#This Row],[ScoreAway]]-Table1[[#This Row],[ScoreHome]],Table1[[#This Row],[ScoreHome]]-Table1[[#This Row],[ScoreAway]])</f>
        <v>-12</v>
      </c>
      <c r="O13881">
        <f>IF(Table1[[#This Row],[SpreadActual]]&lt;Table1[[#This Row],[SpreadFavorite]],1,0)</f>
        <v>1</v>
      </c>
      <c r="P13881">
        <v>48.5</v>
      </c>
      <c r="Q13881" t="s">
        <v>223</v>
      </c>
      <c r="R13881" t="b">
        <v>0</v>
      </c>
    </row>
    <row r="13882" spans="1:22" x14ac:dyDescent="0.2">
      <c r="A13882" s="1">
        <v>45578</v>
      </c>
      <c r="B13882">
        <v>2024</v>
      </c>
      <c r="C13882">
        <f>_xlfn.MAXIFS(Table1[ScheduleWeekWritten],Table1[ScheduleSeason],Table1[[#This Row],[ScheduleSeason]])</f>
        <v>18</v>
      </c>
      <c r="D13882">
        <v>6</v>
      </c>
      <c r="E13882" cm="1">
        <f t="array" ref="E13882">_xlfn.XLOOKUP(Table1[[#This Row],[ScheduleWeekWritten]],Table3[Game],100+Table3[Increase],Table1[[#This Row],[ScheduleWeekWritten]])</f>
        <v>6</v>
      </c>
      <c r="F13882" t="b">
        <v>0</v>
      </c>
      <c r="G13882" t="s">
        <v>158</v>
      </c>
      <c r="H13882">
        <v>30</v>
      </c>
      <c r="I13882">
        <v>23</v>
      </c>
      <c r="J13882" t="s">
        <v>227</v>
      </c>
      <c r="K13882" t="s">
        <v>159</v>
      </c>
      <c r="L13882" t="str">
        <f>_xlfn.XLOOKUP(Table1[[#This Row],[TeamFavoriteID]],Table2[team_id],Table2[team_name],_xlfn.XLOOKUP(Table1[[#This Row],[TeamFavoriteID]],Table2[team_id_pfr],Table2[team_name],"Even"))</f>
        <v>Baltimore Ravens</v>
      </c>
      <c r="M13882">
        <v>-7</v>
      </c>
      <c r="N13882">
        <f>IF(Table1[[#This Row],[TeamFavorite]]=Table1[[#This Row],[TeamHome]],Table1[[#This Row],[ScoreAway]]-Table1[[#This Row],[ScoreHome]],Table1[[#This Row],[ScoreHome]]-Table1[[#This Row],[ScoreAway]])</f>
        <v>-7</v>
      </c>
      <c r="O13882">
        <f>IF(Table1[[#This Row],[SpreadActual]]&lt;Table1[[#This Row],[SpreadFavorite]],1,0)</f>
        <v>0</v>
      </c>
      <c r="P13882">
        <v>51</v>
      </c>
      <c r="Q13882" t="s">
        <v>166</v>
      </c>
      <c r="R13882" t="b">
        <v>0</v>
      </c>
    </row>
    <row r="13883" spans="1:22" x14ac:dyDescent="0.2">
      <c r="A13883" s="1">
        <v>45578</v>
      </c>
      <c r="B13883">
        <v>2024</v>
      </c>
      <c r="C13883">
        <f>_xlfn.MAXIFS(Table1[ScheduleWeekWritten],Table1[ScheduleSeason],Table1[[#This Row],[ScheduleSeason]])</f>
        <v>18</v>
      </c>
      <c r="D13883">
        <v>6</v>
      </c>
      <c r="E13883" cm="1">
        <f t="array" ref="E13883">_xlfn.XLOOKUP(Table1[[#This Row],[ScheduleWeekWritten]],Table3[Game],100+Table3[Increase],Table1[[#This Row],[ScheduleWeekWritten]])</f>
        <v>6</v>
      </c>
      <c r="F13883" t="b">
        <v>0</v>
      </c>
      <c r="G13883" t="s">
        <v>152</v>
      </c>
      <c r="H13883">
        <v>20</v>
      </c>
      <c r="I13883">
        <v>38</v>
      </c>
      <c r="J13883" t="s">
        <v>38</v>
      </c>
      <c r="K13883" t="s">
        <v>109</v>
      </c>
      <c r="L13883" t="str">
        <f>_xlfn.XLOOKUP(Table1[[#This Row],[TeamFavoriteID]],Table2[team_id],Table2[team_name],_xlfn.XLOOKUP(Table1[[#This Row],[TeamFavoriteID]],Table2[team_id_pfr],Table2[team_name],"Even"))</f>
        <v>Atlanta Falcons</v>
      </c>
      <c r="M13883">
        <v>-6</v>
      </c>
      <c r="N13883">
        <f>IF(Table1[[#This Row],[TeamFavorite]]=Table1[[#This Row],[TeamHome]],Table1[[#This Row],[ScoreAway]]-Table1[[#This Row],[ScoreHome]],Table1[[#This Row],[ScoreHome]]-Table1[[#This Row],[ScoreAway]])</f>
        <v>-18</v>
      </c>
      <c r="O13883">
        <f>IF(Table1[[#This Row],[SpreadActual]]&lt;Table1[[#This Row],[SpreadFavorite]],1,0)</f>
        <v>1</v>
      </c>
      <c r="P13883">
        <v>46</v>
      </c>
      <c r="Q13883" t="s">
        <v>160</v>
      </c>
      <c r="R13883" t="b">
        <v>0</v>
      </c>
    </row>
    <row r="13884" spans="1:22" x14ac:dyDescent="0.2">
      <c r="A13884" s="1">
        <v>45578</v>
      </c>
      <c r="B13884">
        <v>2024</v>
      </c>
      <c r="C13884">
        <f>_xlfn.MAXIFS(Table1[ScheduleWeekWritten],Table1[ScheduleSeason],Table1[[#This Row],[ScheduleSeason]])</f>
        <v>18</v>
      </c>
      <c r="D13884">
        <v>6</v>
      </c>
      <c r="E13884" cm="1">
        <f t="array" ref="E13884">_xlfn.XLOOKUP(Table1[[#This Row],[ScheduleWeekWritten]],Table3[Game],100+Table3[Increase],Table1[[#This Row],[ScheduleWeekWritten]])</f>
        <v>6</v>
      </c>
      <c r="F13884" t="b">
        <v>0</v>
      </c>
      <c r="G13884" t="s">
        <v>46</v>
      </c>
      <c r="H13884">
        <v>35</v>
      </c>
      <c r="I13884">
        <v>16</v>
      </c>
      <c r="J13884" t="s">
        <v>154</v>
      </c>
      <c r="K13884" t="s">
        <v>161</v>
      </c>
      <c r="L13884" t="str">
        <f>_xlfn.XLOOKUP(Table1[[#This Row],[TeamFavoriteID]],Table2[team_id],Table2[team_name],_xlfn.XLOOKUP(Table1[[#This Row],[TeamFavoriteID]],Table2[team_id_pfr],Table2[team_name],"Even"))</f>
        <v>Jacksonville Jaguars</v>
      </c>
      <c r="M13884">
        <v>-1.5</v>
      </c>
      <c r="N13884">
        <f>IF(Table1[[#This Row],[TeamFavorite]]=Table1[[#This Row],[TeamHome]],Table1[[#This Row],[ScoreAway]]-Table1[[#This Row],[ScoreHome]],Table1[[#This Row],[ScoreHome]]-Table1[[#This Row],[ScoreAway]])</f>
        <v>19</v>
      </c>
      <c r="O13884">
        <f>IF(Table1[[#This Row],[SpreadActual]]&lt;Table1[[#This Row],[SpreadFavorite]],1,0)</f>
        <v>0</v>
      </c>
      <c r="P13884">
        <v>44.5</v>
      </c>
      <c r="Q13884" t="s">
        <v>215</v>
      </c>
      <c r="R13884" t="b">
        <v>1</v>
      </c>
    </row>
    <row r="13885" spans="1:22" x14ac:dyDescent="0.2">
      <c r="A13885" s="1">
        <v>45578</v>
      </c>
      <c r="B13885">
        <v>2024</v>
      </c>
      <c r="C13885">
        <f>_xlfn.MAXIFS(Table1[ScheduleWeekWritten],Table1[ScheduleSeason],Table1[[#This Row],[ScheduleSeason]])</f>
        <v>18</v>
      </c>
      <c r="D13885">
        <v>6</v>
      </c>
      <c r="E13885" cm="1">
        <f t="array" ref="E13885">_xlfn.XLOOKUP(Table1[[#This Row],[ScheduleWeekWritten]],Table3[Game],100+Table3[Increase],Table1[[#This Row],[ScheduleWeekWritten]])</f>
        <v>6</v>
      </c>
      <c r="F13885" t="b">
        <v>0</v>
      </c>
      <c r="G13885" t="s">
        <v>67</v>
      </c>
      <c r="H13885">
        <v>9</v>
      </c>
      <c r="I13885">
        <v>47</v>
      </c>
      <c r="J13885" t="s">
        <v>45</v>
      </c>
      <c r="K13885" t="s">
        <v>79</v>
      </c>
      <c r="L13885" t="str">
        <f>_xlfn.XLOOKUP(Table1[[#This Row],[TeamFavoriteID]],Table2[team_id],Table2[team_name],_xlfn.XLOOKUP(Table1[[#This Row],[TeamFavoriteID]],Table2[team_id_pfr],Table2[team_name],"Even"))</f>
        <v>Detroit Lions</v>
      </c>
      <c r="M13885">
        <v>-3.5</v>
      </c>
      <c r="N13885">
        <f>IF(Table1[[#This Row],[TeamFavorite]]=Table1[[#This Row],[TeamHome]],Table1[[#This Row],[ScoreAway]]-Table1[[#This Row],[ScoreHome]],Table1[[#This Row],[ScoreHome]]-Table1[[#This Row],[ScoreAway]])</f>
        <v>-38</v>
      </c>
      <c r="O13885">
        <f>IF(Table1[[#This Row],[SpreadActual]]&lt;Table1[[#This Row],[SpreadFavorite]],1,0)</f>
        <v>1</v>
      </c>
      <c r="P13885">
        <v>53.5</v>
      </c>
      <c r="Q13885" t="s">
        <v>208</v>
      </c>
      <c r="R13885" t="b">
        <v>0</v>
      </c>
      <c r="S13885">
        <v>72</v>
      </c>
      <c r="T13885">
        <v>0</v>
      </c>
      <c r="V13885" t="s">
        <v>103</v>
      </c>
    </row>
    <row r="13886" spans="1:22" x14ac:dyDescent="0.2">
      <c r="A13886" s="1">
        <v>45578</v>
      </c>
      <c r="B13886">
        <v>2024</v>
      </c>
      <c r="C13886">
        <f>_xlfn.MAXIFS(Table1[ScheduleWeekWritten],Table1[ScheduleSeason],Table1[[#This Row],[ScheduleSeason]])</f>
        <v>18</v>
      </c>
      <c r="D13886">
        <v>6</v>
      </c>
      <c r="E13886" cm="1">
        <f t="array" ref="E13886">_xlfn.XLOOKUP(Table1[[#This Row],[ScheduleWeekWritten]],Table3[Game],100+Table3[Increase],Table1[[#This Row],[ScheduleWeekWritten]])</f>
        <v>6</v>
      </c>
      <c r="F13886" t="b">
        <v>0</v>
      </c>
      <c r="G13886" t="s">
        <v>24</v>
      </c>
      <c r="H13886">
        <v>16</v>
      </c>
      <c r="I13886">
        <v>23</v>
      </c>
      <c r="J13886" t="s">
        <v>210</v>
      </c>
      <c r="K13886" t="s">
        <v>29</v>
      </c>
      <c r="L13886" t="str">
        <f>_xlfn.XLOOKUP(Table1[[#This Row],[TeamFavoriteID]],Table2[team_id],Table2[team_name],_xlfn.XLOOKUP(Table1[[#This Row],[TeamFavoriteID]],Table2[team_id_pfr],Table2[team_name],"Even"))</f>
        <v>Los Angeles Chargers</v>
      </c>
      <c r="M13886">
        <v>-3</v>
      </c>
      <c r="N13886">
        <f>IF(Table1[[#This Row],[TeamFavorite]]=Table1[[#This Row],[TeamHome]],Table1[[#This Row],[ScoreAway]]-Table1[[#This Row],[ScoreHome]],Table1[[#This Row],[ScoreHome]]-Table1[[#This Row],[ScoreAway]])</f>
        <v>-7</v>
      </c>
      <c r="O13886">
        <f>IF(Table1[[#This Row],[SpreadActual]]&lt;Table1[[#This Row],[SpreadFavorite]],1,0)</f>
        <v>1</v>
      </c>
      <c r="P13886">
        <v>36.5</v>
      </c>
      <c r="Q13886" t="s">
        <v>224</v>
      </c>
      <c r="R13886" t="b">
        <v>0</v>
      </c>
    </row>
    <row r="13887" spans="1:22" x14ac:dyDescent="0.2">
      <c r="A13887" s="1">
        <v>45578</v>
      </c>
      <c r="B13887">
        <v>2024</v>
      </c>
      <c r="C13887">
        <f>_xlfn.MAXIFS(Table1[ScheduleWeekWritten],Table1[ScheduleSeason],Table1[[#This Row],[ScheduleSeason]])</f>
        <v>18</v>
      </c>
      <c r="D13887">
        <v>6</v>
      </c>
      <c r="E13887" cm="1">
        <f t="array" ref="E13887">_xlfn.XLOOKUP(Table1[[#This Row],[ScheduleWeekWritten]],Table3[Game],100+Table3[Increase],Table1[[#This Row],[ScheduleWeekWritten]])</f>
        <v>6</v>
      </c>
      <c r="F13887" t="b">
        <v>0</v>
      </c>
      <c r="G13887" t="s">
        <v>33</v>
      </c>
      <c r="H13887">
        <v>34</v>
      </c>
      <c r="I13887">
        <v>13</v>
      </c>
      <c r="J13887" t="s">
        <v>149</v>
      </c>
      <c r="K13887" t="s">
        <v>35</v>
      </c>
      <c r="L13887" t="str">
        <f>_xlfn.XLOOKUP(Table1[[#This Row],[TeamFavoriteID]],Table2[team_id],Table2[team_name],_xlfn.XLOOKUP(Table1[[#This Row],[TeamFavoriteID]],Table2[team_id_pfr],Table2[team_name],"Even"))</f>
        <v>Green Bay Packers</v>
      </c>
      <c r="M13887">
        <v>-5.5</v>
      </c>
      <c r="N13887">
        <f>IF(Table1[[#This Row],[TeamFavorite]]=Table1[[#This Row],[TeamHome]],Table1[[#This Row],[ScoreAway]]-Table1[[#This Row],[ScoreHome]],Table1[[#This Row],[ScoreHome]]-Table1[[#This Row],[ScoreAway]])</f>
        <v>-21</v>
      </c>
      <c r="O13887">
        <f>IF(Table1[[#This Row],[SpreadActual]]&lt;Table1[[#This Row],[SpreadFavorite]],1,0)</f>
        <v>1</v>
      </c>
      <c r="P13887">
        <v>47</v>
      </c>
      <c r="Q13887" t="s">
        <v>82</v>
      </c>
      <c r="R13887" t="b">
        <v>0</v>
      </c>
    </row>
    <row r="13888" spans="1:22" x14ac:dyDescent="0.2">
      <c r="A13888" s="1">
        <v>45578</v>
      </c>
      <c r="B13888">
        <v>2024</v>
      </c>
      <c r="C13888">
        <f>_xlfn.MAXIFS(Table1[ScheduleWeekWritten],Table1[ScheduleSeason],Table1[[#This Row],[ScheduleSeason]])</f>
        <v>18</v>
      </c>
      <c r="D13888">
        <v>6</v>
      </c>
      <c r="E13888" cm="1">
        <f t="array" ref="E13888">_xlfn.XLOOKUP(Table1[[#This Row],[ScheduleWeekWritten]],Table3[Game],100+Table3[Increase],Table1[[#This Row],[ScheduleWeekWritten]])</f>
        <v>6</v>
      </c>
      <c r="F13888" t="b">
        <v>0</v>
      </c>
      <c r="G13888" t="s">
        <v>217</v>
      </c>
      <c r="H13888">
        <v>13</v>
      </c>
      <c r="I13888">
        <v>32</v>
      </c>
      <c r="J13888" t="s">
        <v>49</v>
      </c>
      <c r="K13888" t="s">
        <v>51</v>
      </c>
      <c r="L13888" t="str">
        <f>_xlfn.XLOOKUP(Table1[[#This Row],[TeamFavoriteID]],Table2[team_id],Table2[team_name],_xlfn.XLOOKUP(Table1[[#This Row],[TeamFavoriteID]],Table2[team_id_pfr],Table2[team_name],"Even"))</f>
        <v>Pittsburgh Steelers</v>
      </c>
      <c r="M13888">
        <v>-3</v>
      </c>
      <c r="N13888">
        <f>IF(Table1[[#This Row],[TeamFavorite]]=Table1[[#This Row],[TeamHome]],Table1[[#This Row],[ScoreAway]]-Table1[[#This Row],[ScoreHome]],Table1[[#This Row],[ScoreHome]]-Table1[[#This Row],[ScoreAway]])</f>
        <v>-19</v>
      </c>
      <c r="O13888">
        <f>IF(Table1[[#This Row],[SpreadActual]]&lt;Table1[[#This Row],[SpreadFavorite]],1,0)</f>
        <v>1</v>
      </c>
      <c r="P13888">
        <v>36.5</v>
      </c>
      <c r="Q13888" t="s">
        <v>220</v>
      </c>
      <c r="R13888" t="b">
        <v>0</v>
      </c>
      <c r="S13888">
        <v>72</v>
      </c>
      <c r="T13888">
        <v>0</v>
      </c>
      <c r="V13888" t="s">
        <v>103</v>
      </c>
    </row>
    <row r="13889" spans="1:22" x14ac:dyDescent="0.2">
      <c r="A13889" s="1">
        <v>45578</v>
      </c>
      <c r="B13889">
        <v>2024</v>
      </c>
      <c r="C13889">
        <f>_xlfn.MAXIFS(Table1[ScheduleWeekWritten],Table1[ScheduleSeason],Table1[[#This Row],[ScheduleSeason]])</f>
        <v>18</v>
      </c>
      <c r="D13889">
        <v>6</v>
      </c>
      <c r="E13889" cm="1">
        <f t="array" ref="E13889">_xlfn.XLOOKUP(Table1[[#This Row],[ScheduleWeekWritten]],Table3[Game],100+Table3[Increase],Table1[[#This Row],[ScheduleWeekWritten]])</f>
        <v>6</v>
      </c>
      <c r="F13889" t="b">
        <v>0</v>
      </c>
      <c r="G13889" t="s">
        <v>115</v>
      </c>
      <c r="H13889">
        <v>21</v>
      </c>
      <c r="I13889">
        <v>41</v>
      </c>
      <c r="J13889" t="s">
        <v>177</v>
      </c>
      <c r="K13889" t="s">
        <v>182</v>
      </c>
      <c r="L13889" t="str">
        <f>_xlfn.XLOOKUP(Table1[[#This Row],[TeamFavoriteID]],Table2[team_id],Table2[team_name],_xlfn.XLOOKUP(Table1[[#This Row],[TeamFavoriteID]],Table2[team_id_pfr],Table2[team_name],"Even"))</f>
        <v>Houston Texans</v>
      </c>
      <c r="M13889">
        <v>-6.5</v>
      </c>
      <c r="N13889">
        <f>IF(Table1[[#This Row],[TeamFavorite]]=Table1[[#This Row],[TeamHome]],Table1[[#This Row],[ScoreAway]]-Table1[[#This Row],[ScoreHome]],Table1[[#This Row],[ScoreHome]]-Table1[[#This Row],[ScoreAway]])</f>
        <v>-20</v>
      </c>
      <c r="O13889">
        <f>IF(Table1[[#This Row],[SpreadActual]]&lt;Table1[[#This Row],[SpreadFavorite]],1,0)</f>
        <v>1</v>
      </c>
      <c r="P13889">
        <v>38</v>
      </c>
      <c r="Q13889" t="s">
        <v>179</v>
      </c>
      <c r="R13889" t="b">
        <v>0</v>
      </c>
    </row>
    <row r="13890" spans="1:22" x14ac:dyDescent="0.2">
      <c r="A13890" s="1">
        <v>45578</v>
      </c>
      <c r="B13890">
        <v>2024</v>
      </c>
      <c r="C13890">
        <f>_xlfn.MAXIFS(Table1[ScheduleWeekWritten],Table1[ScheduleSeason],Table1[[#This Row],[ScheduleSeason]])</f>
        <v>18</v>
      </c>
      <c r="D13890">
        <v>6</v>
      </c>
      <c r="E13890" cm="1">
        <f t="array" ref="E13890">_xlfn.XLOOKUP(Table1[[#This Row],[ScheduleWeekWritten]],Table3[Game],100+Table3[Increase],Table1[[#This Row],[ScheduleWeekWritten]])</f>
        <v>6</v>
      </c>
      <c r="F13890" t="b">
        <v>0</v>
      </c>
      <c r="G13890" t="s">
        <v>95</v>
      </c>
      <c r="H13890">
        <v>27</v>
      </c>
      <c r="I13890">
        <v>51</v>
      </c>
      <c r="J13890" t="s">
        <v>127</v>
      </c>
      <c r="K13890" t="s">
        <v>133</v>
      </c>
      <c r="L13890" t="str">
        <f>_xlfn.XLOOKUP(Table1[[#This Row],[TeamFavoriteID]],Table2[team_id],Table2[team_name],_xlfn.XLOOKUP(Table1[[#This Row],[TeamFavoriteID]],Table2[team_id_pfr],Table2[team_name],"Even"))</f>
        <v>Tampa Bay Buccaneers</v>
      </c>
      <c r="M13890">
        <v>-3.5</v>
      </c>
      <c r="N13890">
        <f>IF(Table1[[#This Row],[TeamFavorite]]=Table1[[#This Row],[TeamHome]],Table1[[#This Row],[ScoreAway]]-Table1[[#This Row],[ScoreHome]],Table1[[#This Row],[ScoreHome]]-Table1[[#This Row],[ScoreAway]])</f>
        <v>-24</v>
      </c>
      <c r="O13890">
        <f>IF(Table1[[#This Row],[SpreadActual]]&lt;Table1[[#This Row],[SpreadFavorite]],1,0)</f>
        <v>1</v>
      </c>
      <c r="P13890">
        <v>42.5</v>
      </c>
      <c r="Q13890" t="s">
        <v>225</v>
      </c>
      <c r="R13890" t="b">
        <v>0</v>
      </c>
      <c r="S13890">
        <v>72</v>
      </c>
      <c r="T13890">
        <v>0</v>
      </c>
      <c r="V13890" t="s">
        <v>103</v>
      </c>
    </row>
    <row r="13891" spans="1:22" x14ac:dyDescent="0.2">
      <c r="A13891" s="1">
        <v>45578</v>
      </c>
      <c r="B13891">
        <v>2024</v>
      </c>
      <c r="C13891">
        <f>_xlfn.MAXIFS(Table1[ScheduleWeekWritten],Table1[ScheduleSeason],Table1[[#This Row],[ScheduleSeason]])</f>
        <v>18</v>
      </c>
      <c r="D13891">
        <v>6</v>
      </c>
      <c r="E13891" cm="1">
        <f t="array" ref="E13891">_xlfn.XLOOKUP(Table1[[#This Row],[ScheduleWeekWritten]],Table3[Game],100+Table3[Increase],Table1[[#This Row],[ScheduleWeekWritten]])</f>
        <v>6</v>
      </c>
      <c r="F13891" t="b">
        <v>0</v>
      </c>
      <c r="G13891" t="s">
        <v>50</v>
      </c>
      <c r="H13891">
        <v>7</v>
      </c>
      <c r="I13891">
        <v>17</v>
      </c>
      <c r="J13891" t="s">
        <v>101</v>
      </c>
      <c r="K13891" t="s">
        <v>104</v>
      </c>
      <c r="L13891" t="str">
        <f>_xlfn.XLOOKUP(Table1[[#This Row],[TeamFavoriteID]],Table2[team_id],Table2[team_name],_xlfn.XLOOKUP(Table1[[#This Row],[TeamFavoriteID]],Table2[team_id_pfr],Table2[team_name],"Even"))</f>
        <v>Cincinnati Bengals</v>
      </c>
      <c r="M13891">
        <v>-4</v>
      </c>
      <c r="N13891">
        <f>IF(Table1[[#This Row],[TeamFavorite]]=Table1[[#This Row],[TeamHome]],Table1[[#This Row],[ScoreAway]]-Table1[[#This Row],[ScoreHome]],Table1[[#This Row],[ScoreHome]]-Table1[[#This Row],[ScoreAway]])</f>
        <v>-10</v>
      </c>
      <c r="O13891">
        <f>IF(Table1[[#This Row],[SpreadActual]]&lt;Table1[[#This Row],[SpreadFavorite]],1,0)</f>
        <v>1</v>
      </c>
      <c r="P13891">
        <v>46.5</v>
      </c>
      <c r="Q13891" t="s">
        <v>197</v>
      </c>
      <c r="R13891" t="b">
        <v>0</v>
      </c>
    </row>
    <row r="13892" spans="1:22" x14ac:dyDescent="0.2">
      <c r="A13892" s="1">
        <v>45578</v>
      </c>
      <c r="B13892">
        <v>2024</v>
      </c>
      <c r="C13892">
        <f>_xlfn.MAXIFS(Table1[ScheduleWeekWritten],Table1[ScheduleSeason],Table1[[#This Row],[ScheduleSeason]])</f>
        <v>18</v>
      </c>
      <c r="D13892">
        <v>6</v>
      </c>
      <c r="E13892" cm="1">
        <f t="array" ref="E13892">_xlfn.XLOOKUP(Table1[[#This Row],[ScheduleWeekWritten]],Table3[Game],100+Table3[Increase],Table1[[#This Row],[ScheduleWeekWritten]])</f>
        <v>6</v>
      </c>
      <c r="F13892" t="b">
        <v>0</v>
      </c>
      <c r="G13892" t="s">
        <v>58</v>
      </c>
      <c r="H13892">
        <v>20</v>
      </c>
      <c r="I13892">
        <v>16</v>
      </c>
      <c r="J13892" t="s">
        <v>62</v>
      </c>
      <c r="K13892" t="s">
        <v>77</v>
      </c>
      <c r="L13892" t="str">
        <f>_xlfn.XLOOKUP(Table1[[#This Row],[TeamFavoriteID]],Table2[team_id],Table2[team_name],_xlfn.XLOOKUP(Table1[[#This Row],[TeamFavoriteID]],Table2[team_id_pfr],Table2[team_name],"Even"))</f>
        <v>Philadelphia Eagles</v>
      </c>
      <c r="M13892">
        <v>-8.5</v>
      </c>
      <c r="N13892">
        <f>IF(Table1[[#This Row],[TeamFavorite]]=Table1[[#This Row],[TeamHome]],Table1[[#This Row],[ScoreAway]]-Table1[[#This Row],[ScoreHome]],Table1[[#This Row],[ScoreHome]]-Table1[[#This Row],[ScoreAway]])</f>
        <v>-4</v>
      </c>
      <c r="O13892">
        <f>IF(Table1[[#This Row],[SpreadActual]]&lt;Table1[[#This Row],[SpreadFavorite]],1,0)</f>
        <v>0</v>
      </c>
      <c r="P13892">
        <v>42</v>
      </c>
      <c r="Q13892" t="s">
        <v>183</v>
      </c>
      <c r="R13892" t="b">
        <v>0</v>
      </c>
    </row>
    <row r="13893" spans="1:22" x14ac:dyDescent="0.2">
      <c r="A13893" s="1">
        <v>45578</v>
      </c>
      <c r="B13893">
        <v>2024</v>
      </c>
      <c r="C13893">
        <f>_xlfn.MAXIFS(Table1[ScheduleWeekWritten],Table1[ScheduleSeason],Table1[[#This Row],[ScheduleSeason]])</f>
        <v>18</v>
      </c>
      <c r="D13893">
        <v>6</v>
      </c>
      <c r="E13893" cm="1">
        <f t="array" ref="E13893">_xlfn.XLOOKUP(Table1[[#This Row],[ScheduleWeekWritten]],Table3[Game],100+Table3[Increase],Table1[[#This Row],[ScheduleWeekWritten]])</f>
        <v>6</v>
      </c>
      <c r="F13893" t="b">
        <v>0</v>
      </c>
      <c r="G13893" t="s">
        <v>171</v>
      </c>
      <c r="H13893">
        <v>17</v>
      </c>
      <c r="I13893">
        <v>20</v>
      </c>
      <c r="J13893" t="s">
        <v>140</v>
      </c>
      <c r="K13893" t="s">
        <v>25</v>
      </c>
      <c r="L13893" t="str">
        <f>_xlfn.XLOOKUP(Table1[[#This Row],[TeamFavoriteID]],Table2[team_id],Table2[team_name],_xlfn.XLOOKUP(Table1[[#This Row],[TeamFavoriteID]],Table2[team_id_pfr],Table2[team_name],"Even"))</f>
        <v>Houston Oilers</v>
      </c>
      <c r="M13893">
        <v>-2.5</v>
      </c>
      <c r="N13893">
        <f>IF(Table1[[#This Row],[TeamFavorite]]=Table1[[#This Row],[TeamHome]],Table1[[#This Row],[ScoreAway]]-Table1[[#This Row],[ScoreHome]],Table1[[#This Row],[ScoreHome]]-Table1[[#This Row],[ScoreAway]])</f>
        <v>-3</v>
      </c>
      <c r="O13893">
        <f>IF(Table1[[#This Row],[SpreadActual]]&lt;Table1[[#This Row],[SpreadFavorite]],1,0)</f>
        <v>1</v>
      </c>
      <c r="P13893">
        <v>42.5</v>
      </c>
      <c r="Q13893" t="s">
        <v>172</v>
      </c>
      <c r="R13893" t="b">
        <v>0</v>
      </c>
    </row>
    <row r="13894" spans="1:22" x14ac:dyDescent="0.2">
      <c r="A13894" s="1">
        <v>45579</v>
      </c>
      <c r="B13894">
        <v>2024</v>
      </c>
      <c r="C13894">
        <f>_xlfn.MAXIFS(Table1[ScheduleWeekWritten],Table1[ScheduleSeason],Table1[[#This Row],[ScheduleSeason]])</f>
        <v>18</v>
      </c>
      <c r="D13894">
        <v>6</v>
      </c>
      <c r="E13894" cm="1">
        <f t="array" ref="E13894">_xlfn.XLOOKUP(Table1[[#This Row],[ScheduleWeekWritten]],Table3[Game],100+Table3[Increase],Table1[[#This Row],[ScheduleWeekWritten]])</f>
        <v>6</v>
      </c>
      <c r="F13894" t="b">
        <v>0</v>
      </c>
      <c r="G13894" t="s">
        <v>31</v>
      </c>
      <c r="H13894">
        <v>20</v>
      </c>
      <c r="I13894">
        <v>23</v>
      </c>
      <c r="J13894" t="s">
        <v>28</v>
      </c>
      <c r="K13894" t="s">
        <v>43</v>
      </c>
      <c r="L13894" t="str">
        <f>_xlfn.XLOOKUP(Table1[[#This Row],[TeamFavoriteID]],Table2[team_id],Table2[team_name],_xlfn.XLOOKUP(Table1[[#This Row],[TeamFavoriteID]],Table2[team_id_pfr],Table2[team_name],"Even"))</f>
        <v>Buffalo Bills</v>
      </c>
      <c r="M13894">
        <v>-1</v>
      </c>
      <c r="N13894">
        <f>IF(Table1[[#This Row],[TeamFavorite]]=Table1[[#This Row],[TeamHome]],Table1[[#This Row],[ScoreAway]]-Table1[[#This Row],[ScoreHome]],Table1[[#This Row],[ScoreHome]]-Table1[[#This Row],[ScoreAway]])</f>
        <v>-3</v>
      </c>
      <c r="O13894">
        <f>IF(Table1[[#This Row],[SpreadActual]]&lt;Table1[[#This Row],[SpreadFavorite]],1,0)</f>
        <v>1</v>
      </c>
      <c r="P13894">
        <v>41</v>
      </c>
      <c r="Q13894" t="s">
        <v>197</v>
      </c>
      <c r="R13894" t="b">
        <v>0</v>
      </c>
    </row>
    <row r="13895" spans="1:22" x14ac:dyDescent="0.2">
      <c r="A13895" s="1">
        <v>45582</v>
      </c>
      <c r="B13895">
        <v>2024</v>
      </c>
      <c r="C13895">
        <f>_xlfn.MAXIFS(Table1[ScheduleWeekWritten],Table1[ScheduleSeason],Table1[[#This Row],[ScheduleSeason]])</f>
        <v>18</v>
      </c>
      <c r="D13895">
        <v>7</v>
      </c>
      <c r="E13895" cm="1">
        <f t="array" ref="E13895">_xlfn.XLOOKUP(Table1[[#This Row],[ScheduleWeekWritten]],Table3[Game],100+Table3[Increase],Table1[[#This Row],[ScheduleWeekWritten]])</f>
        <v>7</v>
      </c>
      <c r="F13895" t="b">
        <v>0</v>
      </c>
      <c r="G13895" t="s">
        <v>95</v>
      </c>
      <c r="H13895">
        <v>10</v>
      </c>
      <c r="I13895">
        <v>33</v>
      </c>
      <c r="J13895" t="s">
        <v>24</v>
      </c>
      <c r="K13895" t="s">
        <v>88</v>
      </c>
      <c r="L13895" t="str">
        <f>_xlfn.XLOOKUP(Table1[[#This Row],[TeamFavoriteID]],Table2[team_id],Table2[team_name],_xlfn.XLOOKUP(Table1[[#This Row],[TeamFavoriteID]],Table2[team_id_pfr],Table2[team_name],"Even"))</f>
        <v>Denver Broncos</v>
      </c>
      <c r="M13895">
        <v>-3</v>
      </c>
      <c r="N13895">
        <f>IF(Table1[[#This Row],[TeamFavorite]]=Table1[[#This Row],[TeamHome]],Table1[[#This Row],[ScoreAway]]-Table1[[#This Row],[ScoreHome]],Table1[[#This Row],[ScoreHome]]-Table1[[#This Row],[ScoreAway]])</f>
        <v>-23</v>
      </c>
      <c r="O13895">
        <f>IF(Table1[[#This Row],[SpreadActual]]&lt;Table1[[#This Row],[SpreadFavorite]],1,0)</f>
        <v>1</v>
      </c>
      <c r="P13895">
        <v>37</v>
      </c>
      <c r="Q13895" t="s">
        <v>225</v>
      </c>
      <c r="R13895" t="b">
        <v>0</v>
      </c>
      <c r="S13895">
        <v>72</v>
      </c>
      <c r="T13895">
        <v>0</v>
      </c>
      <c r="V13895" t="s">
        <v>103</v>
      </c>
    </row>
    <row r="13896" spans="1:22" x14ac:dyDescent="0.2">
      <c r="A13896" s="1">
        <v>45585</v>
      </c>
      <c r="B13896">
        <v>2024</v>
      </c>
      <c r="C13896">
        <f>_xlfn.MAXIFS(Table1[ScheduleWeekWritten],Table1[ScheduleSeason],Table1[[#This Row],[ScheduleSeason]])</f>
        <v>18</v>
      </c>
      <c r="D13896">
        <v>7</v>
      </c>
      <c r="E13896" cm="1">
        <f t="array" ref="E13896">_xlfn.XLOOKUP(Table1[[#This Row],[ScheduleWeekWritten]],Table3[Game],100+Table3[Increase],Table1[[#This Row],[ScheduleWeekWritten]])</f>
        <v>7</v>
      </c>
      <c r="F13896" t="b">
        <v>0</v>
      </c>
      <c r="G13896" t="s">
        <v>38</v>
      </c>
      <c r="H13896">
        <v>14</v>
      </c>
      <c r="I13896">
        <v>34</v>
      </c>
      <c r="J13896" t="s">
        <v>128</v>
      </c>
      <c r="K13896" t="s">
        <v>109</v>
      </c>
      <c r="L13896" t="str">
        <f>_xlfn.XLOOKUP(Table1[[#This Row],[TeamFavoriteID]],Table2[team_id],Table2[team_name],_xlfn.XLOOKUP(Table1[[#This Row],[TeamFavoriteID]],Table2[team_id_pfr],Table2[team_name],"Even"))</f>
        <v>Atlanta Falcons</v>
      </c>
      <c r="M13896">
        <v>-3</v>
      </c>
      <c r="N13896">
        <f>IF(Table1[[#This Row],[TeamFavorite]]=Table1[[#This Row],[TeamHome]],Table1[[#This Row],[ScoreAway]]-Table1[[#This Row],[ScoreHome]],Table1[[#This Row],[ScoreHome]]-Table1[[#This Row],[ScoreAway]])</f>
        <v>20</v>
      </c>
      <c r="O13896">
        <f>IF(Table1[[#This Row],[SpreadActual]]&lt;Table1[[#This Row],[SpreadFavorite]],1,0)</f>
        <v>0</v>
      </c>
      <c r="P13896">
        <v>51.5</v>
      </c>
      <c r="Q13896" t="s">
        <v>213</v>
      </c>
      <c r="R13896" t="b">
        <v>0</v>
      </c>
      <c r="S13896">
        <v>72</v>
      </c>
      <c r="T13896">
        <v>0</v>
      </c>
      <c r="V13896" t="s">
        <v>103</v>
      </c>
    </row>
    <row r="13897" spans="1:22" x14ac:dyDescent="0.2">
      <c r="A13897" s="1">
        <v>45585</v>
      </c>
      <c r="B13897">
        <v>2024</v>
      </c>
      <c r="C13897">
        <f>_xlfn.MAXIFS(Table1[ScheduleWeekWritten],Table1[ScheduleSeason],Table1[[#This Row],[ScheduleSeason]])</f>
        <v>18</v>
      </c>
      <c r="D13897">
        <v>7</v>
      </c>
      <c r="E13897" cm="1">
        <f t="array" ref="E13897">_xlfn.XLOOKUP(Table1[[#This Row],[ScheduleWeekWritten]],Table3[Game],100+Table3[Increase],Table1[[#This Row],[ScheduleWeekWritten]])</f>
        <v>7</v>
      </c>
      <c r="F13897" t="b">
        <v>0</v>
      </c>
      <c r="G13897" t="s">
        <v>28</v>
      </c>
      <c r="H13897">
        <v>34</v>
      </c>
      <c r="I13897">
        <v>10</v>
      </c>
      <c r="J13897" t="s">
        <v>171</v>
      </c>
      <c r="K13897" t="s">
        <v>43</v>
      </c>
      <c r="L13897" t="str">
        <f>_xlfn.XLOOKUP(Table1[[#This Row],[TeamFavoriteID]],Table2[team_id],Table2[team_name],_xlfn.XLOOKUP(Table1[[#This Row],[TeamFavoriteID]],Table2[team_id_pfr],Table2[team_name],"Even"))</f>
        <v>Buffalo Bills</v>
      </c>
      <c r="M13897">
        <v>-9.5</v>
      </c>
      <c r="N13897">
        <f>IF(Table1[[#This Row],[TeamFavorite]]=Table1[[#This Row],[TeamHome]],Table1[[#This Row],[ScoreAway]]-Table1[[#This Row],[ScoreHome]],Table1[[#This Row],[ScoreHome]]-Table1[[#This Row],[ScoreAway]])</f>
        <v>-24</v>
      </c>
      <c r="O13897">
        <f>IF(Table1[[#This Row],[SpreadActual]]&lt;Table1[[#This Row],[SpreadFavorite]],1,0)</f>
        <v>1</v>
      </c>
      <c r="P13897">
        <v>41</v>
      </c>
      <c r="Q13897" t="s">
        <v>222</v>
      </c>
      <c r="R13897" t="b">
        <v>0</v>
      </c>
    </row>
    <row r="13898" spans="1:22" x14ac:dyDescent="0.2">
      <c r="A13898" s="1">
        <v>45585</v>
      </c>
      <c r="B13898">
        <v>2024</v>
      </c>
      <c r="C13898">
        <f>_xlfn.MAXIFS(Table1[ScheduleWeekWritten],Table1[ScheduleSeason],Table1[[#This Row],[ScheduleSeason]])</f>
        <v>18</v>
      </c>
      <c r="D13898">
        <v>7</v>
      </c>
      <c r="E13898" cm="1">
        <f t="array" ref="E13898">_xlfn.XLOOKUP(Table1[[#This Row],[ScheduleWeekWritten]],Table3[Game],100+Table3[Increase],Table1[[#This Row],[ScheduleWeekWritten]])</f>
        <v>7</v>
      </c>
      <c r="F13898" t="b">
        <v>0</v>
      </c>
      <c r="G13898" t="s">
        <v>62</v>
      </c>
      <c r="H13898">
        <v>14</v>
      </c>
      <c r="I13898">
        <v>21</v>
      </c>
      <c r="J13898" t="s">
        <v>101</v>
      </c>
      <c r="K13898" t="s">
        <v>104</v>
      </c>
      <c r="L13898" t="str">
        <f>_xlfn.XLOOKUP(Table1[[#This Row],[TeamFavoriteID]],Table2[team_id],Table2[team_name],_xlfn.XLOOKUP(Table1[[#This Row],[TeamFavoriteID]],Table2[team_id_pfr],Table2[team_name],"Even"))</f>
        <v>Cincinnati Bengals</v>
      </c>
      <c r="M13898">
        <v>-5.5</v>
      </c>
      <c r="N13898">
        <f>IF(Table1[[#This Row],[TeamFavorite]]=Table1[[#This Row],[TeamHome]],Table1[[#This Row],[ScoreAway]]-Table1[[#This Row],[ScoreHome]],Table1[[#This Row],[ScoreHome]]-Table1[[#This Row],[ScoreAway]])</f>
        <v>-7</v>
      </c>
      <c r="O13898">
        <f>IF(Table1[[#This Row],[SpreadActual]]&lt;Table1[[#This Row],[SpreadFavorite]],1,0)</f>
        <v>1</v>
      </c>
      <c r="P13898">
        <v>41.5</v>
      </c>
      <c r="Q13898" t="s">
        <v>170</v>
      </c>
      <c r="R13898" t="b">
        <v>0</v>
      </c>
    </row>
    <row r="13899" spans="1:22" x14ac:dyDescent="0.2">
      <c r="A13899" s="1">
        <v>45585</v>
      </c>
      <c r="B13899">
        <v>2024</v>
      </c>
      <c r="C13899">
        <f>_xlfn.MAXIFS(Table1[ScheduleWeekWritten],Table1[ScheduleSeason],Table1[[#This Row],[ScheduleSeason]])</f>
        <v>18</v>
      </c>
      <c r="D13899">
        <v>7</v>
      </c>
      <c r="E13899" cm="1">
        <f t="array" ref="E13899">_xlfn.XLOOKUP(Table1[[#This Row],[ScheduleWeekWritten]],Table3[Game],100+Table3[Increase],Table1[[#This Row],[ScheduleWeekWritten]])</f>
        <v>7</v>
      </c>
      <c r="F13899" t="b">
        <v>0</v>
      </c>
      <c r="G13899" t="s">
        <v>33</v>
      </c>
      <c r="H13899">
        <v>24</v>
      </c>
      <c r="I13899">
        <v>22</v>
      </c>
      <c r="J13899" t="s">
        <v>177</v>
      </c>
      <c r="K13899" t="s">
        <v>35</v>
      </c>
      <c r="L13899" t="str">
        <f>_xlfn.XLOOKUP(Table1[[#This Row],[TeamFavoriteID]],Table2[team_id],Table2[team_name],_xlfn.XLOOKUP(Table1[[#This Row],[TeamFavoriteID]],Table2[team_id_pfr],Table2[team_name],"Even"))</f>
        <v>Green Bay Packers</v>
      </c>
      <c r="M13899">
        <v>-3</v>
      </c>
      <c r="N13899">
        <f>IF(Table1[[#This Row],[TeamFavorite]]=Table1[[#This Row],[TeamHome]],Table1[[#This Row],[ScoreAway]]-Table1[[#This Row],[ScoreHome]],Table1[[#This Row],[ScoreHome]]-Table1[[#This Row],[ScoreAway]])</f>
        <v>-2</v>
      </c>
      <c r="O13899">
        <f>IF(Table1[[#This Row],[SpreadActual]]&lt;Table1[[#This Row],[SpreadFavorite]],1,0)</f>
        <v>0</v>
      </c>
      <c r="P13899">
        <v>48</v>
      </c>
      <c r="Q13899" t="s">
        <v>82</v>
      </c>
      <c r="R13899" t="b">
        <v>0</v>
      </c>
    </row>
    <row r="13900" spans="1:22" x14ac:dyDescent="0.2">
      <c r="A13900" s="1">
        <v>45585</v>
      </c>
      <c r="B13900">
        <v>2024</v>
      </c>
      <c r="C13900">
        <f>_xlfn.MAXIFS(Table1[ScheduleWeekWritten],Table1[ScheduleSeason],Table1[[#This Row],[ScheduleSeason]])</f>
        <v>18</v>
      </c>
      <c r="D13900">
        <v>7</v>
      </c>
      <c r="E13900" cm="1">
        <f t="array" ref="E13900">_xlfn.XLOOKUP(Table1[[#This Row],[ScheduleWeekWritten]],Table3[Game],100+Table3[Increase],Table1[[#This Row],[ScheduleWeekWritten]])</f>
        <v>7</v>
      </c>
      <c r="F13900" t="b">
        <v>0</v>
      </c>
      <c r="G13900" t="s">
        <v>140</v>
      </c>
      <c r="H13900">
        <v>16</v>
      </c>
      <c r="I13900">
        <v>10</v>
      </c>
      <c r="J13900" t="s">
        <v>19</v>
      </c>
      <c r="K13900" t="s">
        <v>72</v>
      </c>
      <c r="L13900" t="str">
        <f>_xlfn.XLOOKUP(Table1[[#This Row],[TeamFavoriteID]],Table2[team_id],Table2[team_name],_xlfn.XLOOKUP(Table1[[#This Row],[TeamFavoriteID]],Table2[team_id_pfr],Table2[team_name],"Even"))</f>
        <v>Baltimore Colts</v>
      </c>
      <c r="M13900">
        <v>-3</v>
      </c>
      <c r="N13900">
        <f>IF(Table1[[#This Row],[TeamFavorite]]=Table1[[#This Row],[TeamHome]],Table1[[#This Row],[ScoreAway]]-Table1[[#This Row],[ScoreHome]],Table1[[#This Row],[ScoreHome]]-Table1[[#This Row],[ScoreAway]])</f>
        <v>6</v>
      </c>
      <c r="O13900">
        <f>IF(Table1[[#This Row],[SpreadActual]]&lt;Table1[[#This Row],[SpreadFavorite]],1,0)</f>
        <v>0</v>
      </c>
      <c r="P13900">
        <v>44</v>
      </c>
      <c r="Q13900" t="s">
        <v>190</v>
      </c>
      <c r="R13900" t="b">
        <v>0</v>
      </c>
      <c r="S13900">
        <v>72</v>
      </c>
      <c r="T13900">
        <v>0</v>
      </c>
      <c r="V13900" t="s">
        <v>103</v>
      </c>
    </row>
    <row r="13901" spans="1:22" x14ac:dyDescent="0.2">
      <c r="A13901" s="1">
        <v>45585</v>
      </c>
      <c r="B13901">
        <v>2024</v>
      </c>
      <c r="C13901">
        <f>_xlfn.MAXIFS(Table1[ScheduleWeekWritten],Table1[ScheduleSeason],Table1[[#This Row],[ScheduleSeason]])</f>
        <v>18</v>
      </c>
      <c r="D13901">
        <v>7</v>
      </c>
      <c r="E13901" cm="1">
        <f t="array" ref="E13901">_xlfn.XLOOKUP(Table1[[#This Row],[ScheduleWeekWritten]],Table3[Game],100+Table3[Increase],Table1[[#This Row],[ScheduleWeekWritten]])</f>
        <v>7</v>
      </c>
      <c r="F13901" t="b">
        <v>0</v>
      </c>
      <c r="G13901" t="s">
        <v>154</v>
      </c>
      <c r="H13901">
        <v>32</v>
      </c>
      <c r="I13901">
        <v>16</v>
      </c>
      <c r="J13901" t="s">
        <v>115</v>
      </c>
      <c r="K13901" t="s">
        <v>161</v>
      </c>
      <c r="L13901" t="str">
        <f>_xlfn.XLOOKUP(Table1[[#This Row],[TeamFavoriteID]],Table2[team_id],Table2[team_name],_xlfn.XLOOKUP(Table1[[#This Row],[TeamFavoriteID]],Table2[team_id_pfr],Table2[team_name],"Even"))</f>
        <v>Jacksonville Jaguars</v>
      </c>
      <c r="M13901">
        <v>-7</v>
      </c>
      <c r="N13901">
        <f>IF(Table1[[#This Row],[TeamFavorite]]=Table1[[#This Row],[TeamHome]],Table1[[#This Row],[ScoreAway]]-Table1[[#This Row],[ScoreHome]],Table1[[#This Row],[ScoreHome]]-Table1[[#This Row],[ScoreAway]])</f>
        <v>-16</v>
      </c>
      <c r="O13901">
        <f>IF(Table1[[#This Row],[SpreadActual]]&lt;Table1[[#This Row],[SpreadFavorite]],1,0)</f>
        <v>1</v>
      </c>
      <c r="P13901">
        <v>42.5</v>
      </c>
      <c r="Q13901" t="s">
        <v>189</v>
      </c>
      <c r="R13901" t="b">
        <v>1</v>
      </c>
    </row>
    <row r="13902" spans="1:22" x14ac:dyDescent="0.2">
      <c r="A13902" s="1">
        <v>45585</v>
      </c>
      <c r="B13902">
        <v>2024</v>
      </c>
      <c r="C13902">
        <f>_xlfn.MAXIFS(Table1[ScheduleWeekWritten],Table1[ScheduleSeason],Table1[[#This Row],[ScheduleSeason]])</f>
        <v>18</v>
      </c>
      <c r="D13902">
        <v>7</v>
      </c>
      <c r="E13902" cm="1">
        <f t="array" ref="E13902">_xlfn.XLOOKUP(Table1[[#This Row],[ScheduleWeekWritten]],Table3[Game],100+Table3[Increase],Table1[[#This Row],[ScheduleWeekWritten]])</f>
        <v>7</v>
      </c>
      <c r="F13902" t="b">
        <v>0</v>
      </c>
      <c r="G13902" t="s">
        <v>39</v>
      </c>
      <c r="H13902">
        <v>20</v>
      </c>
      <c r="I13902">
        <v>15</v>
      </c>
      <c r="J13902" t="s">
        <v>217</v>
      </c>
      <c r="K13902" t="s">
        <v>40</v>
      </c>
      <c r="L13902" t="str">
        <f>_xlfn.XLOOKUP(Table1[[#This Row],[TeamFavoriteID]],Table2[team_id],Table2[team_name],_xlfn.XLOOKUP(Table1[[#This Row],[TeamFavoriteID]],Table2[team_id_pfr],Table2[team_name],"Even"))</f>
        <v>Los Angeles Rams</v>
      </c>
      <c r="M13902">
        <v>-7</v>
      </c>
      <c r="N13902">
        <f>IF(Table1[[#This Row],[TeamFavorite]]=Table1[[#This Row],[TeamHome]],Table1[[#This Row],[ScoreAway]]-Table1[[#This Row],[ScoreHome]],Table1[[#This Row],[ScoreHome]]-Table1[[#This Row],[ScoreAway]])</f>
        <v>-5</v>
      </c>
      <c r="O13902">
        <f>IF(Table1[[#This Row],[SpreadActual]]&lt;Table1[[#This Row],[SpreadFavorite]],1,0)</f>
        <v>0</v>
      </c>
      <c r="P13902">
        <v>43.5</v>
      </c>
      <c r="Q13902" t="s">
        <v>218</v>
      </c>
      <c r="R13902" t="b">
        <v>0</v>
      </c>
      <c r="S13902">
        <v>72</v>
      </c>
      <c r="T13902">
        <v>0</v>
      </c>
      <c r="V13902" t="s">
        <v>103</v>
      </c>
    </row>
    <row r="13903" spans="1:22" x14ac:dyDescent="0.2">
      <c r="A13903" s="1">
        <v>45585</v>
      </c>
      <c r="B13903">
        <v>2024</v>
      </c>
      <c r="C13903">
        <f>_xlfn.MAXIFS(Table1[ScheduleWeekWritten],Table1[ScheduleSeason],Table1[[#This Row],[ScheduleSeason]])</f>
        <v>18</v>
      </c>
      <c r="D13903">
        <v>7</v>
      </c>
      <c r="E13903" cm="1">
        <f t="array" ref="E13903">_xlfn.XLOOKUP(Table1[[#This Row],[ScheduleWeekWritten]],Table3[Game],100+Table3[Increase],Table1[[#This Row],[ScheduleWeekWritten]])</f>
        <v>7</v>
      </c>
      <c r="F13903" t="b">
        <v>0</v>
      </c>
      <c r="G13903" t="s">
        <v>54</v>
      </c>
      <c r="H13903">
        <v>29</v>
      </c>
      <c r="I13903">
        <v>31</v>
      </c>
      <c r="J13903" t="s">
        <v>45</v>
      </c>
      <c r="K13903" t="s">
        <v>55</v>
      </c>
      <c r="L13903" t="str">
        <f>_xlfn.XLOOKUP(Table1[[#This Row],[TeamFavoriteID]],Table2[team_id],Table2[team_name],_xlfn.XLOOKUP(Table1[[#This Row],[TeamFavoriteID]],Table2[team_id_pfr],Table2[team_name],"Even"))</f>
        <v>Minnesota Vikings</v>
      </c>
      <c r="M13903">
        <v>-1</v>
      </c>
      <c r="N13903">
        <f>IF(Table1[[#This Row],[TeamFavorite]]=Table1[[#This Row],[TeamHome]],Table1[[#This Row],[ScoreAway]]-Table1[[#This Row],[ScoreHome]],Table1[[#This Row],[ScoreHome]]-Table1[[#This Row],[ScoreAway]])</f>
        <v>2</v>
      </c>
      <c r="O13903">
        <f>IF(Table1[[#This Row],[SpreadActual]]&lt;Table1[[#This Row],[SpreadFavorite]],1,0)</f>
        <v>0</v>
      </c>
      <c r="P13903">
        <v>50.5</v>
      </c>
      <c r="Q13903" t="s">
        <v>205</v>
      </c>
      <c r="R13903" t="b">
        <v>0</v>
      </c>
      <c r="S13903">
        <v>72</v>
      </c>
      <c r="T13903">
        <v>0</v>
      </c>
      <c r="V13903" t="s">
        <v>103</v>
      </c>
    </row>
    <row r="13904" spans="1:22" x14ac:dyDescent="0.2">
      <c r="A13904" s="1">
        <v>45585</v>
      </c>
      <c r="B13904">
        <v>2024</v>
      </c>
      <c r="C13904">
        <f>_xlfn.MAXIFS(Table1[ScheduleWeekWritten],Table1[ScheduleSeason],Table1[[#This Row],[ScheduleSeason]])</f>
        <v>18</v>
      </c>
      <c r="D13904">
        <v>7</v>
      </c>
      <c r="E13904" cm="1">
        <f t="array" ref="E13904">_xlfn.XLOOKUP(Table1[[#This Row],[ScheduleWeekWritten]],Table3[Game],100+Table3[Increase],Table1[[#This Row],[ScheduleWeekWritten]])</f>
        <v>7</v>
      </c>
      <c r="F13904" t="b">
        <v>0</v>
      </c>
      <c r="G13904" t="s">
        <v>50</v>
      </c>
      <c r="H13904">
        <v>3</v>
      </c>
      <c r="I13904">
        <v>28</v>
      </c>
      <c r="J13904" t="s">
        <v>58</v>
      </c>
      <c r="K13904" t="s">
        <v>77</v>
      </c>
      <c r="L13904" t="str">
        <f>_xlfn.XLOOKUP(Table1[[#This Row],[TeamFavoriteID]],Table2[team_id],Table2[team_name],_xlfn.XLOOKUP(Table1[[#This Row],[TeamFavoriteID]],Table2[team_id_pfr],Table2[team_name],"Even"))</f>
        <v>Philadelphia Eagles</v>
      </c>
      <c r="M13904">
        <v>-3</v>
      </c>
      <c r="N13904">
        <f>IF(Table1[[#This Row],[TeamFavorite]]=Table1[[#This Row],[TeamHome]],Table1[[#This Row],[ScoreAway]]-Table1[[#This Row],[ScoreHome]],Table1[[#This Row],[ScoreHome]]-Table1[[#This Row],[ScoreAway]])</f>
        <v>-25</v>
      </c>
      <c r="O13904">
        <f>IF(Table1[[#This Row],[SpreadActual]]&lt;Table1[[#This Row],[SpreadFavorite]],1,0)</f>
        <v>1</v>
      </c>
      <c r="P13904">
        <v>42</v>
      </c>
      <c r="Q13904" t="s">
        <v>197</v>
      </c>
      <c r="R13904" t="b">
        <v>0</v>
      </c>
    </row>
    <row r="13905" spans="1:22" x14ac:dyDescent="0.2">
      <c r="A13905" s="1">
        <v>45585</v>
      </c>
      <c r="B13905">
        <v>2024</v>
      </c>
      <c r="C13905">
        <f>_xlfn.MAXIFS(Table1[ScheduleWeekWritten],Table1[ScheduleSeason],Table1[[#This Row],[ScheduleSeason]])</f>
        <v>18</v>
      </c>
      <c r="D13905">
        <v>7</v>
      </c>
      <c r="E13905" cm="1">
        <f t="array" ref="E13905">_xlfn.XLOOKUP(Table1[[#This Row],[ScheduleWeekWritten]],Table3[Game],100+Table3[Increase],Table1[[#This Row],[ScheduleWeekWritten]])</f>
        <v>7</v>
      </c>
      <c r="F13905" t="b">
        <v>0</v>
      </c>
      <c r="G13905" t="s">
        <v>49</v>
      </c>
      <c r="H13905">
        <v>37</v>
      </c>
      <c r="I13905">
        <v>15</v>
      </c>
      <c r="J13905" t="s">
        <v>31</v>
      </c>
      <c r="K13905" t="s">
        <v>32</v>
      </c>
      <c r="L13905" t="str">
        <f>_xlfn.XLOOKUP(Table1[[#This Row],[TeamFavoriteID]],Table2[team_id],Table2[team_name],_xlfn.XLOOKUP(Table1[[#This Row],[TeamFavoriteID]],Table2[team_id_pfr],Table2[team_name],"Even"))</f>
        <v>New York Jets</v>
      </c>
      <c r="M13905">
        <v>-2.5</v>
      </c>
      <c r="N13905">
        <f>IF(Table1[[#This Row],[TeamFavorite]]=Table1[[#This Row],[TeamHome]],Table1[[#This Row],[ScoreAway]]-Table1[[#This Row],[ScoreHome]],Table1[[#This Row],[ScoreHome]]-Table1[[#This Row],[ScoreAway]])</f>
        <v>22</v>
      </c>
      <c r="O13905">
        <f>IF(Table1[[#This Row],[SpreadActual]]&lt;Table1[[#This Row],[SpreadFavorite]],1,0)</f>
        <v>0</v>
      </c>
      <c r="P13905">
        <v>40.5</v>
      </c>
      <c r="Q13905" t="s">
        <v>229</v>
      </c>
      <c r="R13905" t="b">
        <v>0</v>
      </c>
    </row>
    <row r="13906" spans="1:22" x14ac:dyDescent="0.2">
      <c r="A13906" s="1">
        <v>45585</v>
      </c>
      <c r="B13906">
        <v>2024</v>
      </c>
      <c r="C13906">
        <f>_xlfn.MAXIFS(Table1[ScheduleWeekWritten],Table1[ScheduleSeason],Table1[[#This Row],[ScheduleSeason]])</f>
        <v>18</v>
      </c>
      <c r="D13906">
        <v>7</v>
      </c>
      <c r="E13906" cm="1">
        <f t="array" ref="E13906">_xlfn.XLOOKUP(Table1[[#This Row],[ScheduleWeekWritten]],Table3[Game],100+Table3[Increase],Table1[[#This Row],[ScheduleWeekWritten]])</f>
        <v>7</v>
      </c>
      <c r="F13906" t="b">
        <v>0</v>
      </c>
      <c r="G13906" t="s">
        <v>53</v>
      </c>
      <c r="H13906">
        <v>18</v>
      </c>
      <c r="I13906">
        <v>28</v>
      </c>
      <c r="J13906" t="s">
        <v>42</v>
      </c>
      <c r="K13906" t="s">
        <v>87</v>
      </c>
      <c r="L13906" t="str">
        <f>_xlfn.XLOOKUP(Table1[[#This Row],[TeamFavoriteID]],Table2[team_id],Table2[team_name],_xlfn.XLOOKUP(Table1[[#This Row],[TeamFavoriteID]],Table2[team_id_pfr],Table2[team_name],"Even"))</f>
        <v>San Francisco 49ers</v>
      </c>
      <c r="M13906">
        <v>-2.5</v>
      </c>
      <c r="N13906">
        <f>IF(Table1[[#This Row],[TeamFavorite]]=Table1[[#This Row],[TeamHome]],Table1[[#This Row],[ScoreAway]]-Table1[[#This Row],[ScoreHome]],Table1[[#This Row],[ScoreHome]]-Table1[[#This Row],[ScoreAway]])</f>
        <v>10</v>
      </c>
      <c r="O13906">
        <f>IF(Table1[[#This Row],[SpreadActual]]&lt;Table1[[#This Row],[SpreadFavorite]],1,0)</f>
        <v>0</v>
      </c>
      <c r="P13906">
        <v>48</v>
      </c>
      <c r="Q13906" t="s">
        <v>203</v>
      </c>
      <c r="R13906" t="b">
        <v>0</v>
      </c>
    </row>
    <row r="13907" spans="1:22" x14ac:dyDescent="0.2">
      <c r="A13907" s="1">
        <v>45585</v>
      </c>
      <c r="B13907">
        <v>2024</v>
      </c>
      <c r="C13907">
        <f>_xlfn.MAXIFS(Table1[ScheduleWeekWritten],Table1[ScheduleSeason],Table1[[#This Row],[ScheduleSeason]])</f>
        <v>18</v>
      </c>
      <c r="D13907">
        <v>7</v>
      </c>
      <c r="E13907" cm="1">
        <f t="array" ref="E13907">_xlfn.XLOOKUP(Table1[[#This Row],[ScheduleWeekWritten]],Table3[Game],100+Table3[Increase],Table1[[#This Row],[ScheduleWeekWritten]])</f>
        <v>7</v>
      </c>
      <c r="F13907" t="b">
        <v>0</v>
      </c>
      <c r="G13907" t="s">
        <v>227</v>
      </c>
      <c r="H13907">
        <v>40</v>
      </c>
      <c r="I13907">
        <v>7</v>
      </c>
      <c r="J13907" t="s">
        <v>152</v>
      </c>
      <c r="K13907" t="s">
        <v>85</v>
      </c>
      <c r="L13907" t="str">
        <f>_xlfn.XLOOKUP(Table1[[#This Row],[TeamFavoriteID]],Table2[team_id],Table2[team_name],_xlfn.XLOOKUP(Table1[[#This Row],[TeamFavoriteID]],Table2[team_id_pfr],Table2[team_name],"Even"))</f>
        <v>Washington Commanders</v>
      </c>
      <c r="M13907">
        <v>-10</v>
      </c>
      <c r="N13907">
        <f>IF(Table1[[#This Row],[TeamFavorite]]=Table1[[#This Row],[TeamHome]],Table1[[#This Row],[ScoreAway]]-Table1[[#This Row],[ScoreHome]],Table1[[#This Row],[ScoreHome]]-Table1[[#This Row],[ScoreAway]])</f>
        <v>-33</v>
      </c>
      <c r="O13907">
        <f>IF(Table1[[#This Row],[SpreadActual]]&lt;Table1[[#This Row],[SpreadFavorite]],1,0)</f>
        <v>1</v>
      </c>
      <c r="P13907">
        <v>51</v>
      </c>
      <c r="Q13907" t="s">
        <v>165</v>
      </c>
      <c r="R13907" t="b">
        <v>0</v>
      </c>
    </row>
    <row r="13908" spans="1:22" x14ac:dyDescent="0.2">
      <c r="A13908" s="1">
        <v>45586</v>
      </c>
      <c r="B13908">
        <v>2024</v>
      </c>
      <c r="C13908">
        <f>_xlfn.MAXIFS(Table1[ScheduleWeekWritten],Table1[ScheduleSeason],Table1[[#This Row],[ScheduleSeason]])</f>
        <v>18</v>
      </c>
      <c r="D13908">
        <v>7</v>
      </c>
      <c r="E13908" cm="1">
        <f t="array" ref="E13908">_xlfn.XLOOKUP(Table1[[#This Row],[ScheduleWeekWritten]],Table3[Game],100+Table3[Increase],Table1[[#This Row],[ScheduleWeekWritten]])</f>
        <v>7</v>
      </c>
      <c r="F13908" t="b">
        <v>0</v>
      </c>
      <c r="G13908" t="s">
        <v>149</v>
      </c>
      <c r="H13908">
        <v>17</v>
      </c>
      <c r="I13908">
        <v>15</v>
      </c>
      <c r="J13908" t="s">
        <v>210</v>
      </c>
      <c r="K13908" t="s">
        <v>29</v>
      </c>
      <c r="L13908" t="str">
        <f>_xlfn.XLOOKUP(Table1[[#This Row],[TeamFavoriteID]],Table2[team_id],Table2[team_name],_xlfn.XLOOKUP(Table1[[#This Row],[TeamFavoriteID]],Table2[team_id_pfr],Table2[team_name],"Even"))</f>
        <v>Los Angeles Chargers</v>
      </c>
      <c r="M13908">
        <v>-1</v>
      </c>
      <c r="N13908">
        <f>IF(Table1[[#This Row],[TeamFavorite]]=Table1[[#This Row],[TeamHome]],Table1[[#This Row],[ScoreAway]]-Table1[[#This Row],[ScoreHome]],Table1[[#This Row],[ScoreHome]]-Table1[[#This Row],[ScoreAway]])</f>
        <v>2</v>
      </c>
      <c r="O13908">
        <f>IF(Table1[[#This Row],[SpreadActual]]&lt;Table1[[#This Row],[SpreadFavorite]],1,0)</f>
        <v>0</v>
      </c>
      <c r="P13908">
        <v>44.5</v>
      </c>
      <c r="Q13908" t="s">
        <v>221</v>
      </c>
      <c r="R13908" t="b">
        <v>0</v>
      </c>
      <c r="S13908">
        <v>72</v>
      </c>
      <c r="T13908">
        <v>0</v>
      </c>
      <c r="V13908" t="s">
        <v>103</v>
      </c>
    </row>
    <row r="13909" spans="1:22" x14ac:dyDescent="0.2">
      <c r="A13909" s="1">
        <v>45586</v>
      </c>
      <c r="B13909">
        <v>2024</v>
      </c>
      <c r="C13909">
        <f>_xlfn.MAXIFS(Table1[ScheduleWeekWritten],Table1[ScheduleSeason],Table1[[#This Row],[ScheduleSeason]])</f>
        <v>18</v>
      </c>
      <c r="D13909">
        <v>7</v>
      </c>
      <c r="E13909" cm="1">
        <f t="array" ref="E13909">_xlfn.XLOOKUP(Table1[[#This Row],[ScheduleWeekWritten]],Table3[Game],100+Table3[Increase],Table1[[#This Row],[ScheduleWeekWritten]])</f>
        <v>7</v>
      </c>
      <c r="F13909" t="b">
        <v>0</v>
      </c>
      <c r="G13909" t="s">
        <v>127</v>
      </c>
      <c r="H13909">
        <v>31</v>
      </c>
      <c r="I13909">
        <v>41</v>
      </c>
      <c r="J13909" t="s">
        <v>158</v>
      </c>
      <c r="K13909" t="s">
        <v>159</v>
      </c>
      <c r="L13909" t="str">
        <f>_xlfn.XLOOKUP(Table1[[#This Row],[TeamFavoriteID]],Table2[team_id],Table2[team_name],_xlfn.XLOOKUP(Table1[[#This Row],[TeamFavoriteID]],Table2[team_id_pfr],Table2[team_name],"Even"))</f>
        <v>Baltimore Ravens</v>
      </c>
      <c r="M13909">
        <v>-4</v>
      </c>
      <c r="N13909">
        <f>IF(Table1[[#This Row],[TeamFavorite]]=Table1[[#This Row],[TeamHome]],Table1[[#This Row],[ScoreAway]]-Table1[[#This Row],[ScoreHome]],Table1[[#This Row],[ScoreHome]]-Table1[[#This Row],[ScoreAway]])</f>
        <v>-10</v>
      </c>
      <c r="O13909">
        <f>IF(Table1[[#This Row],[SpreadActual]]&lt;Table1[[#This Row],[SpreadFavorite]],1,0)</f>
        <v>1</v>
      </c>
      <c r="P13909">
        <v>51</v>
      </c>
      <c r="Q13909" t="s">
        <v>168</v>
      </c>
      <c r="R13909" t="b">
        <v>0</v>
      </c>
    </row>
    <row r="13910" spans="1:22" x14ac:dyDescent="0.2">
      <c r="A13910" s="1">
        <v>45589</v>
      </c>
      <c r="B13910">
        <v>2024</v>
      </c>
      <c r="C13910">
        <f>_xlfn.MAXIFS(Table1[ScheduleWeekWritten],Table1[ScheduleSeason],Table1[[#This Row],[ScheduleSeason]])</f>
        <v>18</v>
      </c>
      <c r="D13910">
        <v>8</v>
      </c>
      <c r="E13910" cm="1">
        <f t="array" ref="E13910">_xlfn.XLOOKUP(Table1[[#This Row],[ScheduleWeekWritten]],Table3[Game],100+Table3[Increase],Table1[[#This Row],[ScheduleWeekWritten]])</f>
        <v>8</v>
      </c>
      <c r="F13910" t="b">
        <v>0</v>
      </c>
      <c r="G13910" t="s">
        <v>39</v>
      </c>
      <c r="H13910">
        <v>30</v>
      </c>
      <c r="I13910">
        <v>20</v>
      </c>
      <c r="J13910" t="s">
        <v>54</v>
      </c>
      <c r="K13910" t="s">
        <v>55</v>
      </c>
      <c r="L13910" t="str">
        <f>_xlfn.XLOOKUP(Table1[[#This Row],[TeamFavoriteID]],Table2[team_id],Table2[team_name],_xlfn.XLOOKUP(Table1[[#This Row],[TeamFavoriteID]],Table2[team_id_pfr],Table2[team_name],"Even"))</f>
        <v>Minnesota Vikings</v>
      </c>
      <c r="M13910">
        <v>-3</v>
      </c>
      <c r="N13910">
        <f>IF(Table1[[#This Row],[TeamFavorite]]=Table1[[#This Row],[TeamHome]],Table1[[#This Row],[ScoreAway]]-Table1[[#This Row],[ScoreHome]],Table1[[#This Row],[ScoreHome]]-Table1[[#This Row],[ScoreAway]])</f>
        <v>10</v>
      </c>
      <c r="O13910">
        <f>IF(Table1[[#This Row],[SpreadActual]]&lt;Table1[[#This Row],[SpreadFavorite]],1,0)</f>
        <v>0</v>
      </c>
      <c r="P13910">
        <v>47</v>
      </c>
      <c r="Q13910" t="s">
        <v>218</v>
      </c>
      <c r="R13910" t="b">
        <v>0</v>
      </c>
      <c r="S13910">
        <v>72</v>
      </c>
      <c r="T13910">
        <v>0</v>
      </c>
      <c r="V13910" t="s">
        <v>103</v>
      </c>
    </row>
    <row r="13911" spans="1:22" x14ac:dyDescent="0.2">
      <c r="A13911" s="1">
        <v>45592</v>
      </c>
      <c r="B13911">
        <v>2024</v>
      </c>
      <c r="C13911">
        <f>_xlfn.MAXIFS(Table1[ScheduleWeekWritten],Table1[ScheduleSeason],Table1[[#This Row],[ScheduleSeason]])</f>
        <v>18</v>
      </c>
      <c r="D13911">
        <v>8</v>
      </c>
      <c r="E13911" cm="1">
        <f t="array" ref="E13911">_xlfn.XLOOKUP(Table1[[#This Row],[ScheduleWeekWritten]],Table3[Game],100+Table3[Increase],Table1[[#This Row],[ScheduleWeekWritten]])</f>
        <v>8</v>
      </c>
      <c r="F13911" t="b">
        <v>0</v>
      </c>
      <c r="G13911" t="s">
        <v>101</v>
      </c>
      <c r="H13911">
        <v>17</v>
      </c>
      <c r="I13911">
        <v>37</v>
      </c>
      <c r="J13911" t="s">
        <v>58</v>
      </c>
      <c r="K13911" t="s">
        <v>104</v>
      </c>
      <c r="L13911" t="str">
        <f>_xlfn.XLOOKUP(Table1[[#This Row],[TeamFavoriteID]],Table2[team_id],Table2[team_name],_xlfn.XLOOKUP(Table1[[#This Row],[TeamFavoriteID]],Table2[team_id_pfr],Table2[team_name],"Even"))</f>
        <v>Cincinnati Bengals</v>
      </c>
      <c r="M13911">
        <v>-2.5</v>
      </c>
      <c r="N13911">
        <f>IF(Table1[[#This Row],[TeamFavorite]]=Table1[[#This Row],[TeamHome]],Table1[[#This Row],[ScoreAway]]-Table1[[#This Row],[ScoreHome]],Table1[[#This Row],[ScoreHome]]-Table1[[#This Row],[ScoreAway]])</f>
        <v>20</v>
      </c>
      <c r="O13911">
        <f>IF(Table1[[#This Row],[SpreadActual]]&lt;Table1[[#This Row],[SpreadFavorite]],1,0)</f>
        <v>0</v>
      </c>
      <c r="P13911">
        <v>47.5</v>
      </c>
      <c r="Q13911" t="s">
        <v>226</v>
      </c>
      <c r="R13911" t="b">
        <v>0</v>
      </c>
    </row>
    <row r="13912" spans="1:22" x14ac:dyDescent="0.2">
      <c r="A13912" s="1">
        <v>45592</v>
      </c>
      <c r="B13912">
        <v>2024</v>
      </c>
      <c r="C13912">
        <f>_xlfn.MAXIFS(Table1[ScheduleWeekWritten],Table1[ScheduleSeason],Table1[[#This Row],[ScheduleSeason]])</f>
        <v>18</v>
      </c>
      <c r="D13912">
        <v>8</v>
      </c>
      <c r="E13912" cm="1">
        <f t="array" ref="E13912">_xlfn.XLOOKUP(Table1[[#This Row],[ScheduleWeekWritten]],Table3[Game],100+Table3[Increase],Table1[[#This Row],[ScheduleWeekWritten]])</f>
        <v>8</v>
      </c>
      <c r="F13912" t="b">
        <v>0</v>
      </c>
      <c r="G13912" t="s">
        <v>62</v>
      </c>
      <c r="H13912">
        <v>29</v>
      </c>
      <c r="I13912">
        <v>24</v>
      </c>
      <c r="J13912" t="s">
        <v>158</v>
      </c>
      <c r="K13912" t="s">
        <v>159</v>
      </c>
      <c r="L13912" t="str">
        <f>_xlfn.XLOOKUP(Table1[[#This Row],[TeamFavoriteID]],Table2[team_id],Table2[team_name],_xlfn.XLOOKUP(Table1[[#This Row],[TeamFavoriteID]],Table2[team_id_pfr],Table2[team_name],"Even"))</f>
        <v>Baltimore Ravens</v>
      </c>
      <c r="M13912">
        <v>-7.5</v>
      </c>
      <c r="N13912">
        <f>IF(Table1[[#This Row],[TeamFavorite]]=Table1[[#This Row],[TeamHome]],Table1[[#This Row],[ScoreAway]]-Table1[[#This Row],[ScoreHome]],Table1[[#This Row],[ScoreHome]]-Table1[[#This Row],[ScoreAway]])</f>
        <v>5</v>
      </c>
      <c r="O13912">
        <f>IF(Table1[[#This Row],[SpreadActual]]&lt;Table1[[#This Row],[SpreadFavorite]],1,0)</f>
        <v>0</v>
      </c>
      <c r="P13912">
        <v>44.5</v>
      </c>
      <c r="Q13912" t="s">
        <v>170</v>
      </c>
      <c r="R13912" t="b">
        <v>0</v>
      </c>
    </row>
    <row r="13913" spans="1:22" x14ac:dyDescent="0.2">
      <c r="A13913" s="1">
        <v>45592</v>
      </c>
      <c r="B13913">
        <v>2024</v>
      </c>
      <c r="C13913">
        <f>_xlfn.MAXIFS(Table1[ScheduleWeekWritten],Table1[ScheduleSeason],Table1[[#This Row],[ScheduleSeason]])</f>
        <v>18</v>
      </c>
      <c r="D13913">
        <v>8</v>
      </c>
      <c r="E13913" cm="1">
        <f t="array" ref="E13913">_xlfn.XLOOKUP(Table1[[#This Row],[ScheduleWeekWritten]],Table3[Game],100+Table3[Increase],Table1[[#This Row],[ScheduleWeekWritten]])</f>
        <v>8</v>
      </c>
      <c r="F13913" t="b">
        <v>0</v>
      </c>
      <c r="G13913" t="s">
        <v>24</v>
      </c>
      <c r="H13913">
        <v>28</v>
      </c>
      <c r="I13913">
        <v>14</v>
      </c>
      <c r="J13913" t="s">
        <v>152</v>
      </c>
      <c r="K13913" t="s">
        <v>88</v>
      </c>
      <c r="L13913" t="str">
        <f>_xlfn.XLOOKUP(Table1[[#This Row],[TeamFavoriteID]],Table2[team_id],Table2[team_name],_xlfn.XLOOKUP(Table1[[#This Row],[TeamFavoriteID]],Table2[team_id_pfr],Table2[team_name],"Even"))</f>
        <v>Denver Broncos</v>
      </c>
      <c r="M13913">
        <v>-13</v>
      </c>
      <c r="N13913">
        <f>IF(Table1[[#This Row],[TeamFavorite]]=Table1[[#This Row],[TeamHome]],Table1[[#This Row],[ScoreAway]]-Table1[[#This Row],[ScoreHome]],Table1[[#This Row],[ScoreHome]]-Table1[[#This Row],[ScoreAway]])</f>
        <v>-14</v>
      </c>
      <c r="O13913">
        <f>IF(Table1[[#This Row],[SpreadActual]]&lt;Table1[[#This Row],[SpreadFavorite]],1,0)</f>
        <v>1</v>
      </c>
      <c r="P13913">
        <v>40.5</v>
      </c>
      <c r="Q13913" t="s">
        <v>224</v>
      </c>
      <c r="R13913" t="b">
        <v>0</v>
      </c>
    </row>
    <row r="13914" spans="1:22" x14ac:dyDescent="0.2">
      <c r="A13914" s="1">
        <v>45592</v>
      </c>
      <c r="B13914">
        <v>2024</v>
      </c>
      <c r="C13914">
        <f>_xlfn.MAXIFS(Table1[ScheduleWeekWritten],Table1[ScheduleSeason],Table1[[#This Row],[ScheduleSeason]])</f>
        <v>18</v>
      </c>
      <c r="D13914">
        <v>8</v>
      </c>
      <c r="E13914" cm="1">
        <f t="array" ref="E13914">_xlfn.XLOOKUP(Table1[[#This Row],[ScheduleWeekWritten]],Table3[Game],100+Table3[Increase],Table1[[#This Row],[ScheduleWeekWritten]])</f>
        <v>8</v>
      </c>
      <c r="F13914" t="b">
        <v>0</v>
      </c>
      <c r="G13914" t="s">
        <v>45</v>
      </c>
      <c r="H13914">
        <v>52</v>
      </c>
      <c r="I13914">
        <v>14</v>
      </c>
      <c r="J13914" t="s">
        <v>171</v>
      </c>
      <c r="K13914" t="s">
        <v>79</v>
      </c>
      <c r="L13914" t="str">
        <f>_xlfn.XLOOKUP(Table1[[#This Row],[TeamFavoriteID]],Table2[team_id],Table2[team_name],_xlfn.XLOOKUP(Table1[[#This Row],[TeamFavoriteID]],Table2[team_id_pfr],Table2[team_name],"Even"))</f>
        <v>Detroit Lions</v>
      </c>
      <c r="M13914">
        <v>-12</v>
      </c>
      <c r="N13914">
        <f>IF(Table1[[#This Row],[TeamFavorite]]=Table1[[#This Row],[TeamHome]],Table1[[#This Row],[ScoreAway]]-Table1[[#This Row],[ScoreHome]],Table1[[#This Row],[ScoreHome]]-Table1[[#This Row],[ScoreAway]])</f>
        <v>-38</v>
      </c>
      <c r="O13914">
        <f>IF(Table1[[#This Row],[SpreadActual]]&lt;Table1[[#This Row],[SpreadFavorite]],1,0)</f>
        <v>1</v>
      </c>
      <c r="P13914">
        <v>45</v>
      </c>
      <c r="Q13914" t="s">
        <v>181</v>
      </c>
      <c r="R13914" t="b">
        <v>0</v>
      </c>
      <c r="S13914">
        <v>72</v>
      </c>
      <c r="T13914">
        <v>0</v>
      </c>
      <c r="V13914" t="s">
        <v>103</v>
      </c>
    </row>
    <row r="13915" spans="1:22" x14ac:dyDescent="0.2">
      <c r="A13915" s="1">
        <v>45592</v>
      </c>
      <c r="B13915">
        <v>2024</v>
      </c>
      <c r="C13915">
        <f>_xlfn.MAXIFS(Table1[ScheduleWeekWritten],Table1[ScheduleSeason],Table1[[#This Row],[ScheduleSeason]])</f>
        <v>18</v>
      </c>
      <c r="D13915">
        <v>8</v>
      </c>
      <c r="E13915" cm="1">
        <f t="array" ref="E13915">_xlfn.XLOOKUP(Table1[[#This Row],[ScheduleWeekWritten]],Table3[Game],100+Table3[Increase],Table1[[#This Row],[ScheduleWeekWritten]])</f>
        <v>8</v>
      </c>
      <c r="F13915" t="b">
        <v>0</v>
      </c>
      <c r="G13915" t="s">
        <v>177</v>
      </c>
      <c r="H13915">
        <v>23</v>
      </c>
      <c r="I13915">
        <v>20</v>
      </c>
      <c r="J13915" t="s">
        <v>140</v>
      </c>
      <c r="K13915" t="s">
        <v>182</v>
      </c>
      <c r="L13915" t="str">
        <f>_xlfn.XLOOKUP(Table1[[#This Row],[TeamFavoriteID]],Table2[team_id],Table2[team_name],_xlfn.XLOOKUP(Table1[[#This Row],[TeamFavoriteID]],Table2[team_id_pfr],Table2[team_name],"Even"))</f>
        <v>Houston Texans</v>
      </c>
      <c r="M13915">
        <v>-4.5</v>
      </c>
      <c r="N13915">
        <f>IF(Table1[[#This Row],[TeamFavorite]]=Table1[[#This Row],[TeamHome]],Table1[[#This Row],[ScoreAway]]-Table1[[#This Row],[ScoreHome]],Table1[[#This Row],[ScoreHome]]-Table1[[#This Row],[ScoreAway]])</f>
        <v>-3</v>
      </c>
      <c r="O13915">
        <f>IF(Table1[[#This Row],[SpreadActual]]&lt;Table1[[#This Row],[SpreadFavorite]],1,0)</f>
        <v>0</v>
      </c>
      <c r="P13915">
        <v>45</v>
      </c>
      <c r="Q13915" t="s">
        <v>207</v>
      </c>
      <c r="R13915" t="b">
        <v>0</v>
      </c>
      <c r="S13915">
        <v>72</v>
      </c>
      <c r="T13915">
        <v>0</v>
      </c>
      <c r="V13915" t="s">
        <v>103</v>
      </c>
    </row>
    <row r="13916" spans="1:22" x14ac:dyDescent="0.2">
      <c r="A13916" s="1">
        <v>45592</v>
      </c>
      <c r="B13916">
        <v>2024</v>
      </c>
      <c r="C13916">
        <f>_xlfn.MAXIFS(Table1[ScheduleWeekWritten],Table1[ScheduleSeason],Table1[[#This Row],[ScheduleSeason]])</f>
        <v>18</v>
      </c>
      <c r="D13916">
        <v>8</v>
      </c>
      <c r="E13916" cm="1">
        <f t="array" ref="E13916">_xlfn.XLOOKUP(Table1[[#This Row],[ScheduleWeekWritten]],Table3[Game],100+Table3[Increase],Table1[[#This Row],[ScheduleWeekWritten]])</f>
        <v>8</v>
      </c>
      <c r="F13916" t="b">
        <v>0</v>
      </c>
      <c r="G13916" t="s">
        <v>154</v>
      </c>
      <c r="H13916">
        <v>27</v>
      </c>
      <c r="I13916">
        <v>30</v>
      </c>
      <c r="J13916" t="s">
        <v>33</v>
      </c>
      <c r="K13916" t="s">
        <v>35</v>
      </c>
      <c r="L13916" t="str">
        <f>_xlfn.XLOOKUP(Table1[[#This Row],[TeamFavoriteID]],Table2[team_id],Table2[team_name],_xlfn.XLOOKUP(Table1[[#This Row],[TeamFavoriteID]],Table2[team_id_pfr],Table2[team_name],"Even"))</f>
        <v>Green Bay Packers</v>
      </c>
      <c r="M13916">
        <v>-3.5</v>
      </c>
      <c r="N13916">
        <f>IF(Table1[[#This Row],[TeamFavorite]]=Table1[[#This Row],[TeamHome]],Table1[[#This Row],[ScoreAway]]-Table1[[#This Row],[ScoreHome]],Table1[[#This Row],[ScoreHome]]-Table1[[#This Row],[ScoreAway]])</f>
        <v>-3</v>
      </c>
      <c r="O13916">
        <f>IF(Table1[[#This Row],[SpreadActual]]&lt;Table1[[#This Row],[SpreadFavorite]],1,0)</f>
        <v>0</v>
      </c>
      <c r="P13916">
        <v>49</v>
      </c>
      <c r="Q13916" t="s">
        <v>214</v>
      </c>
      <c r="R13916" t="b">
        <v>0</v>
      </c>
    </row>
    <row r="13917" spans="1:22" x14ac:dyDescent="0.2">
      <c r="A13917" s="1">
        <v>45592</v>
      </c>
      <c r="B13917">
        <v>2024</v>
      </c>
      <c r="C13917">
        <f>_xlfn.MAXIFS(Table1[ScheduleWeekWritten],Table1[ScheduleSeason],Table1[[#This Row],[ScheduleSeason]])</f>
        <v>18</v>
      </c>
      <c r="D13917">
        <v>8</v>
      </c>
      <c r="E13917" cm="1">
        <f t="array" ref="E13917">_xlfn.XLOOKUP(Table1[[#This Row],[ScheduleWeekWritten]],Table3[Game],100+Table3[Increase],Table1[[#This Row],[ScheduleWeekWritten]])</f>
        <v>8</v>
      </c>
      <c r="F13917" t="b">
        <v>0</v>
      </c>
      <c r="G13917" t="s">
        <v>217</v>
      </c>
      <c r="H13917">
        <v>20</v>
      </c>
      <c r="I13917">
        <v>27</v>
      </c>
      <c r="J13917" t="s">
        <v>42</v>
      </c>
      <c r="K13917" t="s">
        <v>75</v>
      </c>
      <c r="L13917" t="str">
        <f>_xlfn.XLOOKUP(Table1[[#This Row],[TeamFavoriteID]],Table2[team_id],Table2[team_name],_xlfn.XLOOKUP(Table1[[#This Row],[TeamFavoriteID]],Table2[team_id_pfr],Table2[team_name],"Even"))</f>
        <v>Kansas City Chiefs</v>
      </c>
      <c r="M13917">
        <v>-8.5</v>
      </c>
      <c r="N13917">
        <f>IF(Table1[[#This Row],[TeamFavorite]]=Table1[[#This Row],[TeamHome]],Table1[[#This Row],[ScoreAway]]-Table1[[#This Row],[ScoreHome]],Table1[[#This Row],[ScoreHome]]-Table1[[#This Row],[ScoreAway]])</f>
        <v>-7</v>
      </c>
      <c r="O13917">
        <f>IF(Table1[[#This Row],[SpreadActual]]&lt;Table1[[#This Row],[SpreadFavorite]],1,0)</f>
        <v>0</v>
      </c>
      <c r="P13917">
        <v>43</v>
      </c>
      <c r="Q13917" t="s">
        <v>220</v>
      </c>
      <c r="R13917" t="b">
        <v>0</v>
      </c>
      <c r="S13917">
        <v>72</v>
      </c>
      <c r="T13917">
        <v>0</v>
      </c>
      <c r="V13917" t="s">
        <v>103</v>
      </c>
    </row>
    <row r="13918" spans="1:22" x14ac:dyDescent="0.2">
      <c r="A13918" s="1">
        <v>45592</v>
      </c>
      <c r="B13918">
        <v>2024</v>
      </c>
      <c r="C13918">
        <f>_xlfn.MAXIFS(Table1[ScheduleWeekWritten],Table1[ScheduleSeason],Table1[[#This Row],[ScheduleSeason]])</f>
        <v>18</v>
      </c>
      <c r="D13918">
        <v>8</v>
      </c>
      <c r="E13918" cm="1">
        <f t="array" ref="E13918">_xlfn.XLOOKUP(Table1[[#This Row],[ScheduleWeekWritten]],Table3[Game],100+Table3[Increase],Table1[[#This Row],[ScheduleWeekWritten]])</f>
        <v>8</v>
      </c>
      <c r="F13918" t="b">
        <v>0</v>
      </c>
      <c r="G13918" t="s">
        <v>210</v>
      </c>
      <c r="H13918">
        <v>26</v>
      </c>
      <c r="I13918">
        <v>8</v>
      </c>
      <c r="J13918" t="s">
        <v>95</v>
      </c>
      <c r="K13918" t="s">
        <v>29</v>
      </c>
      <c r="L13918" t="str">
        <f>_xlfn.XLOOKUP(Table1[[#This Row],[TeamFavoriteID]],Table2[team_id],Table2[team_name],_xlfn.XLOOKUP(Table1[[#This Row],[TeamFavoriteID]],Table2[team_id_pfr],Table2[team_name],"Even"))</f>
        <v>Los Angeles Chargers</v>
      </c>
      <c r="M13918">
        <v>-7</v>
      </c>
      <c r="N13918">
        <f>IF(Table1[[#This Row],[TeamFavorite]]=Table1[[#This Row],[TeamHome]],Table1[[#This Row],[ScoreAway]]-Table1[[#This Row],[ScoreHome]],Table1[[#This Row],[ScoreHome]]-Table1[[#This Row],[ScoreAway]])</f>
        <v>-18</v>
      </c>
      <c r="O13918">
        <f>IF(Table1[[#This Row],[SpreadActual]]&lt;Table1[[#This Row],[SpreadFavorite]],1,0)</f>
        <v>1</v>
      </c>
      <c r="P13918">
        <v>41.5</v>
      </c>
      <c r="Q13918" t="s">
        <v>218</v>
      </c>
      <c r="R13918" t="b">
        <v>0</v>
      </c>
      <c r="S13918">
        <v>72</v>
      </c>
      <c r="T13918">
        <v>0</v>
      </c>
      <c r="V13918" t="s">
        <v>103</v>
      </c>
    </row>
    <row r="13919" spans="1:22" x14ac:dyDescent="0.2">
      <c r="A13919" s="1">
        <v>45592</v>
      </c>
      <c r="B13919">
        <v>2024</v>
      </c>
      <c r="C13919">
        <f>_xlfn.MAXIFS(Table1[ScheduleWeekWritten],Table1[ScheduleSeason],Table1[[#This Row],[ScheduleSeason]])</f>
        <v>18</v>
      </c>
      <c r="D13919">
        <v>8</v>
      </c>
      <c r="E13919" cm="1">
        <f t="array" ref="E13919">_xlfn.XLOOKUP(Table1[[#This Row],[ScheduleWeekWritten]],Table3[Game],100+Table3[Increase],Table1[[#This Row],[ScheduleWeekWritten]])</f>
        <v>8</v>
      </c>
      <c r="F13919" t="b">
        <v>0</v>
      </c>
      <c r="G13919" t="s">
        <v>19</v>
      </c>
      <c r="H13919">
        <v>27</v>
      </c>
      <c r="I13919">
        <v>28</v>
      </c>
      <c r="J13919" t="s">
        <v>149</v>
      </c>
      <c r="K13919" t="s">
        <v>91</v>
      </c>
      <c r="L13919" t="str">
        <f>_xlfn.XLOOKUP(Table1[[#This Row],[TeamFavoriteID]],Table2[team_id],Table2[team_name],_xlfn.XLOOKUP(Table1[[#This Row],[TeamFavoriteID]],Table2[team_id_pfr],Table2[team_name],"Even"))</f>
        <v>Miami Dolphins</v>
      </c>
      <c r="M13919">
        <v>-4</v>
      </c>
      <c r="N13919">
        <f>IF(Table1[[#This Row],[TeamFavorite]]=Table1[[#This Row],[TeamHome]],Table1[[#This Row],[ScoreAway]]-Table1[[#This Row],[ScoreHome]],Table1[[#This Row],[ScoreHome]]-Table1[[#This Row],[ScoreAway]])</f>
        <v>1</v>
      </c>
      <c r="O13919">
        <f>IF(Table1[[#This Row],[SpreadActual]]&lt;Table1[[#This Row],[SpreadFavorite]],1,0)</f>
        <v>0</v>
      </c>
      <c r="P13919">
        <v>46.5</v>
      </c>
      <c r="Q13919" t="s">
        <v>212</v>
      </c>
      <c r="R13919" t="b">
        <v>0</v>
      </c>
    </row>
    <row r="13920" spans="1:22" x14ac:dyDescent="0.2">
      <c r="A13920" s="1">
        <v>45592</v>
      </c>
      <c r="B13920">
        <v>2024</v>
      </c>
      <c r="C13920">
        <f>_xlfn.MAXIFS(Table1[ScheduleWeekWritten],Table1[ScheduleSeason],Table1[[#This Row],[ScheduleSeason]])</f>
        <v>18</v>
      </c>
      <c r="D13920">
        <v>8</v>
      </c>
      <c r="E13920" cm="1">
        <f t="array" ref="E13920">_xlfn.XLOOKUP(Table1[[#This Row],[ScheduleWeekWritten]],Table3[Game],100+Table3[Increase],Table1[[#This Row],[ScheduleWeekWritten]])</f>
        <v>8</v>
      </c>
      <c r="F13920" t="b">
        <v>0</v>
      </c>
      <c r="G13920" t="s">
        <v>115</v>
      </c>
      <c r="H13920">
        <v>25</v>
      </c>
      <c r="I13920">
        <v>22</v>
      </c>
      <c r="J13920" t="s">
        <v>31</v>
      </c>
      <c r="K13920" t="s">
        <v>32</v>
      </c>
      <c r="L13920" t="str">
        <f>_xlfn.XLOOKUP(Table1[[#This Row],[TeamFavoriteID]],Table2[team_id],Table2[team_name],_xlfn.XLOOKUP(Table1[[#This Row],[TeamFavoriteID]],Table2[team_id_pfr],Table2[team_name],"Even"))</f>
        <v>New York Jets</v>
      </c>
      <c r="M13920">
        <v>-7</v>
      </c>
      <c r="N13920">
        <f>IF(Table1[[#This Row],[TeamFavorite]]=Table1[[#This Row],[TeamHome]],Table1[[#This Row],[ScoreAway]]-Table1[[#This Row],[ScoreHome]],Table1[[#This Row],[ScoreHome]]-Table1[[#This Row],[ScoreAway]])</f>
        <v>3</v>
      </c>
      <c r="O13920">
        <f>IF(Table1[[#This Row],[SpreadActual]]&lt;Table1[[#This Row],[SpreadFavorite]],1,0)</f>
        <v>0</v>
      </c>
      <c r="P13920">
        <v>41</v>
      </c>
      <c r="Q13920" t="s">
        <v>179</v>
      </c>
      <c r="R13920" t="b">
        <v>0</v>
      </c>
    </row>
    <row r="13921" spans="1:22" x14ac:dyDescent="0.2">
      <c r="A13921" s="1">
        <v>45592</v>
      </c>
      <c r="B13921">
        <v>2024</v>
      </c>
      <c r="C13921">
        <f>_xlfn.MAXIFS(Table1[ScheduleWeekWritten],Table1[ScheduleSeason],Table1[[#This Row],[ScheduleSeason]])</f>
        <v>18</v>
      </c>
      <c r="D13921">
        <v>8</v>
      </c>
      <c r="E13921" cm="1">
        <f t="array" ref="E13921">_xlfn.XLOOKUP(Table1[[#This Row],[ScheduleWeekWritten]],Table3[Game],100+Table3[Increase],Table1[[#This Row],[ScheduleWeekWritten]])</f>
        <v>8</v>
      </c>
      <c r="F13921" t="b">
        <v>0</v>
      </c>
      <c r="G13921" t="s">
        <v>53</v>
      </c>
      <c r="H13921">
        <v>30</v>
      </c>
      <c r="I13921">
        <v>24</v>
      </c>
      <c r="J13921" t="s">
        <v>67</v>
      </c>
      <c r="K13921" t="s">
        <v>87</v>
      </c>
      <c r="L13921" t="str">
        <f>_xlfn.XLOOKUP(Table1[[#This Row],[TeamFavoriteID]],Table2[team_id],Table2[team_name],_xlfn.XLOOKUP(Table1[[#This Row],[TeamFavoriteID]],Table2[team_id_pfr],Table2[team_name],"Even"))</f>
        <v>San Francisco 49ers</v>
      </c>
      <c r="M13921">
        <v>-5.5</v>
      </c>
      <c r="N13921">
        <f>IF(Table1[[#This Row],[TeamFavorite]]=Table1[[#This Row],[TeamHome]],Table1[[#This Row],[ScoreAway]]-Table1[[#This Row],[ScoreHome]],Table1[[#This Row],[ScoreHome]]-Table1[[#This Row],[ScoreAway]])</f>
        <v>-6</v>
      </c>
      <c r="O13921">
        <f>IF(Table1[[#This Row],[SpreadActual]]&lt;Table1[[#This Row],[SpreadFavorite]],1,0)</f>
        <v>1</v>
      </c>
      <c r="P13921">
        <v>47.5</v>
      </c>
      <c r="Q13921" t="s">
        <v>203</v>
      </c>
      <c r="R13921" t="b">
        <v>0</v>
      </c>
    </row>
    <row r="13922" spans="1:22" x14ac:dyDescent="0.2">
      <c r="A13922" s="1">
        <v>45592</v>
      </c>
      <c r="B13922">
        <v>2024</v>
      </c>
      <c r="C13922">
        <f>_xlfn.MAXIFS(Table1[ScheduleWeekWritten],Table1[ScheduleSeason],Table1[[#This Row],[ScheduleSeason]])</f>
        <v>18</v>
      </c>
      <c r="D13922">
        <v>8</v>
      </c>
      <c r="E13922" cm="1">
        <f t="array" ref="E13922">_xlfn.XLOOKUP(Table1[[#This Row],[ScheduleWeekWritten]],Table3[Game],100+Table3[Increase],Table1[[#This Row],[ScheduleWeekWritten]])</f>
        <v>8</v>
      </c>
      <c r="F13922" t="b">
        <v>0</v>
      </c>
      <c r="G13922" t="s">
        <v>128</v>
      </c>
      <c r="H13922">
        <v>10</v>
      </c>
      <c r="I13922">
        <v>31</v>
      </c>
      <c r="J13922" t="s">
        <v>28</v>
      </c>
      <c r="K13922" t="s">
        <v>43</v>
      </c>
      <c r="L13922" t="str">
        <f>_xlfn.XLOOKUP(Table1[[#This Row],[TeamFavoriteID]],Table2[team_id],Table2[team_name],_xlfn.XLOOKUP(Table1[[#This Row],[TeamFavoriteID]],Table2[team_id_pfr],Table2[team_name],"Even"))</f>
        <v>Buffalo Bills</v>
      </c>
      <c r="M13922">
        <v>-3</v>
      </c>
      <c r="N13922">
        <f>IF(Table1[[#This Row],[TeamFavorite]]=Table1[[#This Row],[TeamHome]],Table1[[#This Row],[ScoreAway]]-Table1[[#This Row],[ScoreHome]],Table1[[#This Row],[ScoreHome]]-Table1[[#This Row],[ScoreAway]])</f>
        <v>-21</v>
      </c>
      <c r="O13922">
        <f>IF(Table1[[#This Row],[SpreadActual]]&lt;Table1[[#This Row],[SpreadFavorite]],1,0)</f>
        <v>1</v>
      </c>
      <c r="P13922">
        <v>45</v>
      </c>
      <c r="Q13922" t="s">
        <v>223</v>
      </c>
      <c r="R13922" t="b">
        <v>0</v>
      </c>
    </row>
    <row r="13923" spans="1:22" x14ac:dyDescent="0.2">
      <c r="A13923" s="1">
        <v>45592</v>
      </c>
      <c r="B13923">
        <v>2024</v>
      </c>
      <c r="C13923">
        <f>_xlfn.MAXIFS(Table1[ScheduleWeekWritten],Table1[ScheduleSeason],Table1[[#This Row],[ScheduleSeason]])</f>
        <v>18</v>
      </c>
      <c r="D13923">
        <v>8</v>
      </c>
      <c r="E13923" cm="1">
        <f t="array" ref="E13923">_xlfn.XLOOKUP(Table1[[#This Row],[ScheduleWeekWritten]],Table3[Game],100+Table3[Increase],Table1[[#This Row],[ScheduleWeekWritten]])</f>
        <v>8</v>
      </c>
      <c r="F13923" t="b">
        <v>0</v>
      </c>
      <c r="G13923" t="s">
        <v>127</v>
      </c>
      <c r="H13923">
        <v>26</v>
      </c>
      <c r="I13923">
        <v>31</v>
      </c>
      <c r="J13923" t="s">
        <v>38</v>
      </c>
      <c r="K13923" t="s">
        <v>109</v>
      </c>
      <c r="L13923" t="str">
        <f>_xlfn.XLOOKUP(Table1[[#This Row],[TeamFavoriteID]],Table2[team_id],Table2[team_name],_xlfn.XLOOKUP(Table1[[#This Row],[TeamFavoriteID]],Table2[team_id_pfr],Table2[team_name],"Even"))</f>
        <v>Atlanta Falcons</v>
      </c>
      <c r="M13923">
        <v>-1.5</v>
      </c>
      <c r="N13923">
        <f>IF(Table1[[#This Row],[TeamFavorite]]=Table1[[#This Row],[TeamHome]],Table1[[#This Row],[ScoreAway]]-Table1[[#This Row],[ScoreHome]],Table1[[#This Row],[ScoreHome]]-Table1[[#This Row],[ScoreAway]])</f>
        <v>-5</v>
      </c>
      <c r="O13923">
        <f>IF(Table1[[#This Row],[SpreadActual]]&lt;Table1[[#This Row],[SpreadFavorite]],1,0)</f>
        <v>1</v>
      </c>
      <c r="P13923">
        <v>46.5</v>
      </c>
      <c r="Q13923" t="s">
        <v>168</v>
      </c>
      <c r="R13923" t="b">
        <v>0</v>
      </c>
    </row>
    <row r="13924" spans="1:22" x14ac:dyDescent="0.2">
      <c r="A13924" s="1">
        <v>45592</v>
      </c>
      <c r="B13924">
        <v>2024</v>
      </c>
      <c r="C13924">
        <f>_xlfn.MAXIFS(Table1[ScheduleWeekWritten],Table1[ScheduleSeason],Table1[[#This Row],[ScheduleSeason]])</f>
        <v>18</v>
      </c>
      <c r="D13924">
        <v>8</v>
      </c>
      <c r="E13924" cm="1">
        <f t="array" ref="E13924">_xlfn.XLOOKUP(Table1[[#This Row],[ScheduleWeekWritten]],Table3[Game],100+Table3[Increase],Table1[[#This Row],[ScheduleWeekWritten]])</f>
        <v>8</v>
      </c>
      <c r="F13924" t="b">
        <v>0</v>
      </c>
      <c r="G13924" t="s">
        <v>227</v>
      </c>
      <c r="H13924">
        <v>18</v>
      </c>
      <c r="I13924">
        <v>15</v>
      </c>
      <c r="J13924" t="s">
        <v>46</v>
      </c>
      <c r="K13924" t="s">
        <v>85</v>
      </c>
      <c r="L13924" t="str">
        <f>_xlfn.XLOOKUP(Table1[[#This Row],[TeamFavoriteID]],Table2[team_id],Table2[team_name],_xlfn.XLOOKUP(Table1[[#This Row],[TeamFavoriteID]],Table2[team_id_pfr],Table2[team_name],"Even"))</f>
        <v>Washington Commanders</v>
      </c>
      <c r="M13924">
        <v>-1.5</v>
      </c>
      <c r="N13924">
        <f>IF(Table1[[#This Row],[TeamFavorite]]=Table1[[#This Row],[TeamHome]],Table1[[#This Row],[ScoreAway]]-Table1[[#This Row],[ScoreHome]],Table1[[#This Row],[ScoreHome]]-Table1[[#This Row],[ScoreAway]])</f>
        <v>-3</v>
      </c>
      <c r="O13924">
        <f>IF(Table1[[#This Row],[SpreadActual]]&lt;Table1[[#This Row],[SpreadFavorite]],1,0)</f>
        <v>1</v>
      </c>
      <c r="P13924">
        <v>46.5</v>
      </c>
      <c r="Q13924" t="s">
        <v>165</v>
      </c>
      <c r="R13924" t="b">
        <v>0</v>
      </c>
    </row>
    <row r="13925" spans="1:22" x14ac:dyDescent="0.2">
      <c r="A13925" s="1">
        <v>45593</v>
      </c>
      <c r="B13925">
        <v>2024</v>
      </c>
      <c r="C13925">
        <f>_xlfn.MAXIFS(Table1[ScheduleWeekWritten],Table1[ScheduleSeason],Table1[[#This Row],[ScheduleSeason]])</f>
        <v>18</v>
      </c>
      <c r="D13925">
        <v>8</v>
      </c>
      <c r="E13925" cm="1">
        <f t="array" ref="E13925">_xlfn.XLOOKUP(Table1[[#This Row],[ScheduleWeekWritten]],Table3[Game],100+Table3[Increase],Table1[[#This Row],[ScheduleWeekWritten]])</f>
        <v>8</v>
      </c>
      <c r="F13925" t="b">
        <v>0</v>
      </c>
      <c r="G13925" t="s">
        <v>49</v>
      </c>
      <c r="H13925">
        <v>26</v>
      </c>
      <c r="I13925">
        <v>18</v>
      </c>
      <c r="J13925" t="s">
        <v>50</v>
      </c>
      <c r="K13925" t="s">
        <v>51</v>
      </c>
      <c r="L13925" t="str">
        <f>_xlfn.XLOOKUP(Table1[[#This Row],[TeamFavoriteID]],Table2[team_id],Table2[team_name],_xlfn.XLOOKUP(Table1[[#This Row],[TeamFavoriteID]],Table2[team_id_pfr],Table2[team_name],"Even"))</f>
        <v>Pittsburgh Steelers</v>
      </c>
      <c r="M13925">
        <v>-6</v>
      </c>
      <c r="N13925">
        <f>IF(Table1[[#This Row],[TeamFavorite]]=Table1[[#This Row],[TeamHome]],Table1[[#This Row],[ScoreAway]]-Table1[[#This Row],[ScoreHome]],Table1[[#This Row],[ScoreHome]]-Table1[[#This Row],[ScoreAway]])</f>
        <v>-8</v>
      </c>
      <c r="O13925">
        <f>IF(Table1[[#This Row],[SpreadActual]]&lt;Table1[[#This Row],[SpreadFavorite]],1,0)</f>
        <v>1</v>
      </c>
      <c r="P13925">
        <v>37.5</v>
      </c>
      <c r="Q13925" t="s">
        <v>229</v>
      </c>
      <c r="R13925" t="b">
        <v>0</v>
      </c>
    </row>
    <row r="13926" spans="1:22" x14ac:dyDescent="0.2">
      <c r="A13926" s="1">
        <v>45596</v>
      </c>
      <c r="B13926">
        <v>2024</v>
      </c>
      <c r="C13926">
        <f>_xlfn.MAXIFS(Table1[ScheduleWeekWritten],Table1[ScheduleSeason],Table1[[#This Row],[ScheduleSeason]])</f>
        <v>18</v>
      </c>
      <c r="D13926">
        <v>9</v>
      </c>
      <c r="E13926" cm="1">
        <f t="array" ref="E13926">_xlfn.XLOOKUP(Table1[[#This Row],[ScheduleWeekWritten]],Table3[Game],100+Table3[Increase],Table1[[#This Row],[ScheduleWeekWritten]])</f>
        <v>9</v>
      </c>
      <c r="F13926" t="b">
        <v>0</v>
      </c>
      <c r="G13926" t="s">
        <v>31</v>
      </c>
      <c r="H13926">
        <v>21</v>
      </c>
      <c r="I13926">
        <v>13</v>
      </c>
      <c r="J13926" t="s">
        <v>177</v>
      </c>
      <c r="K13926" t="s">
        <v>32</v>
      </c>
      <c r="L13926" t="str">
        <f>_xlfn.XLOOKUP(Table1[[#This Row],[TeamFavoriteID]],Table2[team_id],Table2[team_name],_xlfn.XLOOKUP(Table1[[#This Row],[TeamFavoriteID]],Table2[team_id_pfr],Table2[team_name],"Even"))</f>
        <v>New York Jets</v>
      </c>
      <c r="M13926">
        <v>-2.5</v>
      </c>
      <c r="N13926">
        <f>IF(Table1[[#This Row],[TeamFavorite]]=Table1[[#This Row],[TeamHome]],Table1[[#This Row],[ScoreAway]]-Table1[[#This Row],[ScoreHome]],Table1[[#This Row],[ScoreHome]]-Table1[[#This Row],[ScoreAway]])</f>
        <v>-8</v>
      </c>
      <c r="O13926">
        <f>IF(Table1[[#This Row],[SpreadActual]]&lt;Table1[[#This Row],[SpreadFavorite]],1,0)</f>
        <v>1</v>
      </c>
      <c r="P13926">
        <v>43</v>
      </c>
      <c r="Q13926" t="s">
        <v>197</v>
      </c>
      <c r="R13926" t="b">
        <v>0</v>
      </c>
    </row>
    <row r="13927" spans="1:22" x14ac:dyDescent="0.2">
      <c r="A13927" s="1">
        <v>45599</v>
      </c>
      <c r="B13927">
        <v>2024</v>
      </c>
      <c r="C13927">
        <f>_xlfn.MAXIFS(Table1[ScheduleWeekWritten],Table1[ScheduleSeason],Table1[[#This Row],[ScheduleSeason]])</f>
        <v>18</v>
      </c>
      <c r="D13927">
        <v>9</v>
      </c>
      <c r="E13927" cm="1">
        <f t="array" ref="E13927">_xlfn.XLOOKUP(Table1[[#This Row],[ScheduleWeekWritten]],Table3[Game],100+Table3[Increase],Table1[[#This Row],[ScheduleWeekWritten]])</f>
        <v>9</v>
      </c>
      <c r="F13927" t="b">
        <v>0</v>
      </c>
      <c r="G13927" t="s">
        <v>149</v>
      </c>
      <c r="H13927">
        <v>29</v>
      </c>
      <c r="I13927">
        <v>9</v>
      </c>
      <c r="J13927" t="s">
        <v>46</v>
      </c>
      <c r="K13927" t="s">
        <v>59</v>
      </c>
      <c r="L13927" t="str">
        <f>_xlfn.XLOOKUP(Table1[[#This Row],[TeamFavoriteID]],Table2[team_id],Table2[team_name],_xlfn.XLOOKUP(Table1[[#This Row],[TeamFavoriteID]],Table2[team_id_pfr],Table2[team_name],"Even"))</f>
        <v>Arizona Cardinals</v>
      </c>
      <c r="M13927">
        <v>-1.5</v>
      </c>
      <c r="N13927">
        <f>IF(Table1[[#This Row],[TeamFavorite]]=Table1[[#This Row],[TeamHome]],Table1[[#This Row],[ScoreAway]]-Table1[[#This Row],[ScoreHome]],Table1[[#This Row],[ScoreHome]]-Table1[[#This Row],[ScoreAway]])</f>
        <v>-20</v>
      </c>
      <c r="O13927">
        <f>IF(Table1[[#This Row],[SpreadActual]]&lt;Table1[[#This Row],[SpreadFavorite]],1,0)</f>
        <v>1</v>
      </c>
      <c r="P13927">
        <v>44.5</v>
      </c>
      <c r="Q13927" t="s">
        <v>221</v>
      </c>
      <c r="R13927" t="b">
        <v>0</v>
      </c>
      <c r="S13927">
        <v>72</v>
      </c>
      <c r="T13927">
        <v>0</v>
      </c>
      <c r="V13927" t="s">
        <v>103</v>
      </c>
    </row>
    <row r="13928" spans="1:22" x14ac:dyDescent="0.2">
      <c r="A13928" s="1">
        <v>45599</v>
      </c>
      <c r="B13928">
        <v>2024</v>
      </c>
      <c r="C13928">
        <f>_xlfn.MAXIFS(Table1[ScheduleWeekWritten],Table1[ScheduleSeason],Table1[[#This Row],[ScheduleSeason]])</f>
        <v>18</v>
      </c>
      <c r="D13928">
        <v>9</v>
      </c>
      <c r="E13928" cm="1">
        <f t="array" ref="E13928">_xlfn.XLOOKUP(Table1[[#This Row],[ScheduleWeekWritten]],Table3[Game],100+Table3[Increase],Table1[[#This Row],[ScheduleWeekWritten]])</f>
        <v>9</v>
      </c>
      <c r="F13928" t="b">
        <v>0</v>
      </c>
      <c r="G13928" t="s">
        <v>38</v>
      </c>
      <c r="H13928">
        <v>27</v>
      </c>
      <c r="I13928">
        <v>21</v>
      </c>
      <c r="J13928" t="s">
        <v>67</v>
      </c>
      <c r="K13928" t="s">
        <v>109</v>
      </c>
      <c r="L13928" t="str">
        <f>_xlfn.XLOOKUP(Table1[[#This Row],[TeamFavoriteID]],Table2[team_id],Table2[team_name],_xlfn.XLOOKUP(Table1[[#This Row],[TeamFavoriteID]],Table2[team_id_pfr],Table2[team_name],"Even"))</f>
        <v>Atlanta Falcons</v>
      </c>
      <c r="M13928">
        <v>-3</v>
      </c>
      <c r="N13928">
        <f>IF(Table1[[#This Row],[TeamFavorite]]=Table1[[#This Row],[TeamHome]],Table1[[#This Row],[ScoreAway]]-Table1[[#This Row],[ScoreHome]],Table1[[#This Row],[ScoreHome]]-Table1[[#This Row],[ScoreAway]])</f>
        <v>-6</v>
      </c>
      <c r="O13928">
        <f>IF(Table1[[#This Row],[SpreadActual]]&lt;Table1[[#This Row],[SpreadFavorite]],1,0)</f>
        <v>1</v>
      </c>
      <c r="P13928">
        <v>52</v>
      </c>
      <c r="Q13928" t="s">
        <v>213</v>
      </c>
      <c r="R13928" t="b">
        <v>0</v>
      </c>
      <c r="S13928">
        <v>72</v>
      </c>
      <c r="T13928">
        <v>0</v>
      </c>
      <c r="V13928" t="s">
        <v>103</v>
      </c>
    </row>
    <row r="13929" spans="1:22" x14ac:dyDescent="0.2">
      <c r="A13929" s="1">
        <v>45599</v>
      </c>
      <c r="B13929">
        <v>2024</v>
      </c>
      <c r="C13929">
        <f>_xlfn.MAXIFS(Table1[ScheduleWeekWritten],Table1[ScheduleSeason],Table1[[#This Row],[ScheduleSeason]])</f>
        <v>18</v>
      </c>
      <c r="D13929">
        <v>9</v>
      </c>
      <c r="E13929" cm="1">
        <f t="array" ref="E13929">_xlfn.XLOOKUP(Table1[[#This Row],[ScheduleWeekWritten]],Table3[Game],100+Table3[Increase],Table1[[#This Row],[ScheduleWeekWritten]])</f>
        <v>9</v>
      </c>
      <c r="F13929" t="b">
        <v>0</v>
      </c>
      <c r="G13929" t="s">
        <v>158</v>
      </c>
      <c r="H13929">
        <v>41</v>
      </c>
      <c r="I13929">
        <v>10</v>
      </c>
      <c r="J13929" t="s">
        <v>24</v>
      </c>
      <c r="K13929" t="s">
        <v>159</v>
      </c>
      <c r="L13929" t="str">
        <f>_xlfn.XLOOKUP(Table1[[#This Row],[TeamFavoriteID]],Table2[team_id],Table2[team_name],_xlfn.XLOOKUP(Table1[[#This Row],[TeamFavoriteID]],Table2[team_id_pfr],Table2[team_name],"Even"))</f>
        <v>Baltimore Ravens</v>
      </c>
      <c r="M13929">
        <v>-9</v>
      </c>
      <c r="N13929">
        <f>IF(Table1[[#This Row],[TeamFavorite]]=Table1[[#This Row],[TeamHome]],Table1[[#This Row],[ScoreAway]]-Table1[[#This Row],[ScoreHome]],Table1[[#This Row],[ScoreHome]]-Table1[[#This Row],[ScoreAway]])</f>
        <v>-31</v>
      </c>
      <c r="O13929">
        <f>IF(Table1[[#This Row],[SpreadActual]]&lt;Table1[[#This Row],[SpreadFavorite]],1,0)</f>
        <v>1</v>
      </c>
      <c r="P13929">
        <v>46.5</v>
      </c>
      <c r="Q13929" t="s">
        <v>166</v>
      </c>
      <c r="R13929" t="b">
        <v>0</v>
      </c>
    </row>
    <row r="13930" spans="1:22" x14ac:dyDescent="0.2">
      <c r="A13930" s="1">
        <v>45599</v>
      </c>
      <c r="B13930">
        <v>2024</v>
      </c>
      <c r="C13930">
        <f>_xlfn.MAXIFS(Table1[ScheduleWeekWritten],Table1[ScheduleSeason],Table1[[#This Row],[ScheduleSeason]])</f>
        <v>18</v>
      </c>
      <c r="D13930">
        <v>9</v>
      </c>
      <c r="E13930" cm="1">
        <f t="array" ref="E13930">_xlfn.XLOOKUP(Table1[[#This Row],[ScheduleWeekWritten]],Table3[Game],100+Table3[Increase],Table1[[#This Row],[ScheduleWeekWritten]])</f>
        <v>9</v>
      </c>
      <c r="F13930" t="b">
        <v>0</v>
      </c>
      <c r="G13930" t="s">
        <v>28</v>
      </c>
      <c r="H13930">
        <v>30</v>
      </c>
      <c r="I13930">
        <v>27</v>
      </c>
      <c r="J13930" t="s">
        <v>19</v>
      </c>
      <c r="K13930" t="s">
        <v>43</v>
      </c>
      <c r="L13930" t="str">
        <f>_xlfn.XLOOKUP(Table1[[#This Row],[TeamFavoriteID]],Table2[team_id],Table2[team_name],_xlfn.XLOOKUP(Table1[[#This Row],[TeamFavoriteID]],Table2[team_id_pfr],Table2[team_name],"Even"))</f>
        <v>Buffalo Bills</v>
      </c>
      <c r="M13930">
        <v>-6</v>
      </c>
      <c r="N13930">
        <f>IF(Table1[[#This Row],[TeamFavorite]]=Table1[[#This Row],[TeamHome]],Table1[[#This Row],[ScoreAway]]-Table1[[#This Row],[ScoreHome]],Table1[[#This Row],[ScoreHome]]-Table1[[#This Row],[ScoreAway]])</f>
        <v>-3</v>
      </c>
      <c r="O13930">
        <f>IF(Table1[[#This Row],[SpreadActual]]&lt;Table1[[#This Row],[SpreadFavorite]],1,0)</f>
        <v>0</v>
      </c>
      <c r="P13930">
        <v>49</v>
      </c>
      <c r="Q13930" t="s">
        <v>222</v>
      </c>
      <c r="R13930" t="b">
        <v>0</v>
      </c>
    </row>
    <row r="13931" spans="1:22" x14ac:dyDescent="0.2">
      <c r="A13931" s="1">
        <v>45599</v>
      </c>
      <c r="B13931">
        <v>2024</v>
      </c>
      <c r="C13931">
        <f>_xlfn.MAXIFS(Table1[ScheduleWeekWritten],Table1[ScheduleSeason],Table1[[#This Row],[ScheduleSeason]])</f>
        <v>18</v>
      </c>
      <c r="D13931">
        <v>9</v>
      </c>
      <c r="E13931" cm="1">
        <f t="array" ref="E13931">_xlfn.XLOOKUP(Table1[[#This Row],[ScheduleWeekWritten]],Table3[Game],100+Table3[Increase],Table1[[#This Row],[ScheduleWeekWritten]])</f>
        <v>9</v>
      </c>
      <c r="F13931" t="b">
        <v>0</v>
      </c>
      <c r="G13931" t="s">
        <v>152</v>
      </c>
      <c r="H13931">
        <v>23</v>
      </c>
      <c r="I13931">
        <v>22</v>
      </c>
      <c r="J13931" t="s">
        <v>95</v>
      </c>
      <c r="K13931" t="s">
        <v>98</v>
      </c>
      <c r="L13931" t="str">
        <f>_xlfn.XLOOKUP(Table1[[#This Row],[TeamFavoriteID]],Table2[team_id],Table2[team_name],_xlfn.XLOOKUP(Table1[[#This Row],[TeamFavoriteID]],Table2[team_id_pfr],Table2[team_name],"Even"))</f>
        <v>New Orleans Saints</v>
      </c>
      <c r="M13931">
        <v>-7</v>
      </c>
      <c r="N13931">
        <f>IF(Table1[[#This Row],[TeamFavorite]]=Table1[[#This Row],[TeamHome]],Table1[[#This Row],[ScoreAway]]-Table1[[#This Row],[ScoreHome]],Table1[[#This Row],[ScoreHome]]-Table1[[#This Row],[ScoreAway]])</f>
        <v>1</v>
      </c>
      <c r="O13931">
        <f>IF(Table1[[#This Row],[SpreadActual]]&lt;Table1[[#This Row],[SpreadFavorite]],1,0)</f>
        <v>0</v>
      </c>
      <c r="P13931">
        <v>43.5</v>
      </c>
      <c r="Q13931" t="s">
        <v>160</v>
      </c>
      <c r="R13931" t="b">
        <v>0</v>
      </c>
    </row>
    <row r="13932" spans="1:22" x14ac:dyDescent="0.2">
      <c r="A13932" s="1">
        <v>45599</v>
      </c>
      <c r="B13932">
        <v>2024</v>
      </c>
      <c r="C13932">
        <f>_xlfn.MAXIFS(Table1[ScheduleWeekWritten],Table1[ScheduleSeason],Table1[[#This Row],[ScheduleSeason]])</f>
        <v>18</v>
      </c>
      <c r="D13932">
        <v>9</v>
      </c>
      <c r="E13932" cm="1">
        <f t="array" ref="E13932">_xlfn.XLOOKUP(Table1[[#This Row],[ScheduleWeekWritten]],Table3[Game],100+Table3[Increase],Table1[[#This Row],[ScheduleWeekWritten]])</f>
        <v>9</v>
      </c>
      <c r="F13932" t="b">
        <v>0</v>
      </c>
      <c r="G13932" t="s">
        <v>101</v>
      </c>
      <c r="H13932">
        <v>41</v>
      </c>
      <c r="I13932">
        <v>24</v>
      </c>
      <c r="J13932" t="s">
        <v>217</v>
      </c>
      <c r="K13932" t="s">
        <v>104</v>
      </c>
      <c r="L13932" t="str">
        <f>_xlfn.XLOOKUP(Table1[[#This Row],[TeamFavoriteID]],Table2[team_id],Table2[team_name],_xlfn.XLOOKUP(Table1[[#This Row],[TeamFavoriteID]],Table2[team_id_pfr],Table2[team_name],"Even"))</f>
        <v>Cincinnati Bengals</v>
      </c>
      <c r="M13932">
        <v>-7.5</v>
      </c>
      <c r="N13932">
        <f>IF(Table1[[#This Row],[TeamFavorite]]=Table1[[#This Row],[TeamHome]],Table1[[#This Row],[ScoreAway]]-Table1[[#This Row],[ScoreHome]],Table1[[#This Row],[ScoreHome]]-Table1[[#This Row],[ScoreAway]])</f>
        <v>-17</v>
      </c>
      <c r="O13932">
        <f>IF(Table1[[#This Row],[SpreadActual]]&lt;Table1[[#This Row],[SpreadFavorite]],1,0)</f>
        <v>1</v>
      </c>
      <c r="P13932">
        <v>45</v>
      </c>
      <c r="Q13932" t="s">
        <v>226</v>
      </c>
      <c r="R13932" t="b">
        <v>0</v>
      </c>
    </row>
    <row r="13933" spans="1:22" x14ac:dyDescent="0.2">
      <c r="A13933" s="1">
        <v>45599</v>
      </c>
      <c r="B13933">
        <v>2024</v>
      </c>
      <c r="C13933">
        <f>_xlfn.MAXIFS(Table1[ScheduleWeekWritten],Table1[ScheduleSeason],Table1[[#This Row],[ScheduleSeason]])</f>
        <v>18</v>
      </c>
      <c r="D13933">
        <v>9</v>
      </c>
      <c r="E13933" cm="1">
        <f t="array" ref="E13933">_xlfn.XLOOKUP(Table1[[#This Row],[ScheduleWeekWritten]],Table3[Game],100+Table3[Increase],Table1[[#This Row],[ScheduleWeekWritten]])</f>
        <v>9</v>
      </c>
      <c r="F13933" t="b">
        <v>0</v>
      </c>
      <c r="G13933" t="s">
        <v>62</v>
      </c>
      <c r="H13933">
        <v>10</v>
      </c>
      <c r="I13933">
        <v>27</v>
      </c>
      <c r="J13933" t="s">
        <v>210</v>
      </c>
      <c r="K13933" t="s">
        <v>29</v>
      </c>
      <c r="L13933" t="str">
        <f>_xlfn.XLOOKUP(Table1[[#This Row],[TeamFavoriteID]],Table2[team_id],Table2[team_name],_xlfn.XLOOKUP(Table1[[#This Row],[TeamFavoriteID]],Table2[team_id_pfr],Table2[team_name],"Even"))</f>
        <v>Los Angeles Chargers</v>
      </c>
      <c r="M13933">
        <v>-2</v>
      </c>
      <c r="N13933">
        <f>IF(Table1[[#This Row],[TeamFavorite]]=Table1[[#This Row],[TeamHome]],Table1[[#This Row],[ScoreAway]]-Table1[[#This Row],[ScoreHome]],Table1[[#This Row],[ScoreHome]]-Table1[[#This Row],[ScoreAway]])</f>
        <v>-17</v>
      </c>
      <c r="O13933">
        <f>IF(Table1[[#This Row],[SpreadActual]]&lt;Table1[[#This Row],[SpreadFavorite]],1,0)</f>
        <v>1</v>
      </c>
      <c r="P13933">
        <v>42.5</v>
      </c>
      <c r="Q13933" t="s">
        <v>170</v>
      </c>
      <c r="R13933" t="b">
        <v>0</v>
      </c>
    </row>
    <row r="13934" spans="1:22" x14ac:dyDescent="0.2">
      <c r="A13934" s="1">
        <v>45599</v>
      </c>
      <c r="B13934">
        <v>2024</v>
      </c>
      <c r="C13934">
        <f>_xlfn.MAXIFS(Table1[ScheduleWeekWritten],Table1[ScheduleSeason],Table1[[#This Row],[ScheduleSeason]])</f>
        <v>18</v>
      </c>
      <c r="D13934">
        <v>9</v>
      </c>
      <c r="E13934" cm="1">
        <f t="array" ref="E13934">_xlfn.XLOOKUP(Table1[[#This Row],[ScheduleWeekWritten]],Table3[Game],100+Table3[Increase],Table1[[#This Row],[ScheduleWeekWritten]])</f>
        <v>9</v>
      </c>
      <c r="F13934" t="b">
        <v>0</v>
      </c>
      <c r="G13934" t="s">
        <v>33</v>
      </c>
      <c r="H13934">
        <v>14</v>
      </c>
      <c r="I13934">
        <v>24</v>
      </c>
      <c r="J13934" t="s">
        <v>45</v>
      </c>
      <c r="K13934" t="s">
        <v>79</v>
      </c>
      <c r="L13934" t="str">
        <f>_xlfn.XLOOKUP(Table1[[#This Row],[TeamFavoriteID]],Table2[team_id],Table2[team_name],_xlfn.XLOOKUP(Table1[[#This Row],[TeamFavoriteID]],Table2[team_id_pfr],Table2[team_name],"Even"))</f>
        <v>Detroit Lions</v>
      </c>
      <c r="M13934">
        <v>-2.5</v>
      </c>
      <c r="N13934">
        <f>IF(Table1[[#This Row],[TeamFavorite]]=Table1[[#This Row],[TeamHome]],Table1[[#This Row],[ScoreAway]]-Table1[[#This Row],[ScoreHome]],Table1[[#This Row],[ScoreHome]]-Table1[[#This Row],[ScoreAway]])</f>
        <v>-10</v>
      </c>
      <c r="O13934">
        <f>IF(Table1[[#This Row],[SpreadActual]]&lt;Table1[[#This Row],[SpreadFavorite]],1,0)</f>
        <v>1</v>
      </c>
      <c r="P13934">
        <v>48.5</v>
      </c>
      <c r="Q13934" t="s">
        <v>82</v>
      </c>
      <c r="R13934" t="b">
        <v>0</v>
      </c>
    </row>
    <row r="13935" spans="1:22" x14ac:dyDescent="0.2">
      <c r="A13935" s="1">
        <v>45599</v>
      </c>
      <c r="B13935">
        <v>2024</v>
      </c>
      <c r="C13935">
        <f>_xlfn.MAXIFS(Table1[ScheduleWeekWritten],Table1[ScheduleSeason],Table1[[#This Row],[ScheduleSeason]])</f>
        <v>18</v>
      </c>
      <c r="D13935">
        <v>9</v>
      </c>
      <c r="E13935" cm="1">
        <f t="array" ref="E13935">_xlfn.XLOOKUP(Table1[[#This Row],[ScheduleWeekWritten]],Table3[Game],100+Table3[Increase],Table1[[#This Row],[ScheduleWeekWritten]])</f>
        <v>9</v>
      </c>
      <c r="F13935" t="b">
        <v>0</v>
      </c>
      <c r="G13935" t="s">
        <v>54</v>
      </c>
      <c r="H13935">
        <v>21</v>
      </c>
      <c r="I13935">
        <v>13</v>
      </c>
      <c r="J13935" t="s">
        <v>140</v>
      </c>
      <c r="K13935" t="s">
        <v>55</v>
      </c>
      <c r="L13935" t="str">
        <f>_xlfn.XLOOKUP(Table1[[#This Row],[TeamFavoriteID]],Table2[team_id],Table2[team_name],_xlfn.XLOOKUP(Table1[[#This Row],[TeamFavoriteID]],Table2[team_id_pfr],Table2[team_name],"Even"))</f>
        <v>Minnesota Vikings</v>
      </c>
      <c r="M13935">
        <v>-6</v>
      </c>
      <c r="N13935">
        <f>IF(Table1[[#This Row],[TeamFavorite]]=Table1[[#This Row],[TeamHome]],Table1[[#This Row],[ScoreAway]]-Table1[[#This Row],[ScoreHome]],Table1[[#This Row],[ScoreHome]]-Table1[[#This Row],[ScoreAway]])</f>
        <v>-8</v>
      </c>
      <c r="O13935">
        <f>IF(Table1[[#This Row],[SpreadActual]]&lt;Table1[[#This Row],[SpreadFavorite]],1,0)</f>
        <v>1</v>
      </c>
      <c r="P13935">
        <v>47</v>
      </c>
      <c r="Q13935" t="s">
        <v>205</v>
      </c>
      <c r="R13935" t="b">
        <v>0</v>
      </c>
      <c r="S13935">
        <v>72</v>
      </c>
      <c r="T13935">
        <v>0</v>
      </c>
      <c r="V13935" t="s">
        <v>103</v>
      </c>
    </row>
    <row r="13936" spans="1:22" x14ac:dyDescent="0.2">
      <c r="A13936" s="1">
        <v>45599</v>
      </c>
      <c r="B13936">
        <v>2024</v>
      </c>
      <c r="C13936">
        <f>_xlfn.MAXIFS(Table1[ScheduleWeekWritten],Table1[ScheduleSeason],Table1[[#This Row],[ScheduleSeason]])</f>
        <v>18</v>
      </c>
      <c r="D13936">
        <v>9</v>
      </c>
      <c r="E13936" cm="1">
        <f t="array" ref="E13936">_xlfn.XLOOKUP(Table1[[#This Row],[ScheduleWeekWritten]],Table3[Game],100+Table3[Increase],Table1[[#This Row],[ScheduleWeekWritten]])</f>
        <v>9</v>
      </c>
      <c r="F13936" t="b">
        <v>0</v>
      </c>
      <c r="G13936" t="s">
        <v>50</v>
      </c>
      <c r="H13936">
        <v>22</v>
      </c>
      <c r="I13936">
        <v>27</v>
      </c>
      <c r="J13936" t="s">
        <v>227</v>
      </c>
      <c r="K13936" t="s">
        <v>85</v>
      </c>
      <c r="L13936" t="str">
        <f>_xlfn.XLOOKUP(Table1[[#This Row],[TeamFavoriteID]],Table2[team_id],Table2[team_name],_xlfn.XLOOKUP(Table1[[#This Row],[TeamFavoriteID]],Table2[team_id_pfr],Table2[team_name],"Even"))</f>
        <v>Washington Commanders</v>
      </c>
      <c r="M13936">
        <v>-4</v>
      </c>
      <c r="N13936">
        <f>IF(Table1[[#This Row],[TeamFavorite]]=Table1[[#This Row],[TeamHome]],Table1[[#This Row],[ScoreAway]]-Table1[[#This Row],[ScoreHome]],Table1[[#This Row],[ScoreHome]]-Table1[[#This Row],[ScoreAway]])</f>
        <v>-5</v>
      </c>
      <c r="O13936">
        <f>IF(Table1[[#This Row],[SpreadActual]]&lt;Table1[[#This Row],[SpreadFavorite]],1,0)</f>
        <v>1</v>
      </c>
      <c r="P13936">
        <v>44</v>
      </c>
      <c r="Q13936" t="s">
        <v>197</v>
      </c>
      <c r="R13936" t="b">
        <v>0</v>
      </c>
    </row>
    <row r="13937" spans="1:22" x14ac:dyDescent="0.2">
      <c r="A13937" s="1">
        <v>45599</v>
      </c>
      <c r="B13937">
        <v>2024</v>
      </c>
      <c r="C13937">
        <f>_xlfn.MAXIFS(Table1[ScheduleWeekWritten],Table1[ScheduleSeason],Table1[[#This Row],[ScheduleSeason]])</f>
        <v>18</v>
      </c>
      <c r="D13937">
        <v>9</v>
      </c>
      <c r="E13937" cm="1">
        <f t="array" ref="E13937">_xlfn.XLOOKUP(Table1[[#This Row],[ScheduleWeekWritten]],Table3[Game],100+Table3[Increase],Table1[[#This Row],[ScheduleWeekWritten]])</f>
        <v>9</v>
      </c>
      <c r="F13937" t="b">
        <v>0</v>
      </c>
      <c r="G13937" t="s">
        <v>58</v>
      </c>
      <c r="H13937">
        <v>28</v>
      </c>
      <c r="I13937">
        <v>23</v>
      </c>
      <c r="J13937" t="s">
        <v>154</v>
      </c>
      <c r="K13937" t="s">
        <v>77</v>
      </c>
      <c r="L13937" t="str">
        <f>_xlfn.XLOOKUP(Table1[[#This Row],[TeamFavoriteID]],Table2[team_id],Table2[team_name],_xlfn.XLOOKUP(Table1[[#This Row],[TeamFavoriteID]],Table2[team_id_pfr],Table2[team_name],"Even"))</f>
        <v>Philadelphia Eagles</v>
      </c>
      <c r="M13937">
        <v>-7.5</v>
      </c>
      <c r="N13937">
        <f>IF(Table1[[#This Row],[TeamFavorite]]=Table1[[#This Row],[TeamHome]],Table1[[#This Row],[ScoreAway]]-Table1[[#This Row],[ScoreHome]],Table1[[#This Row],[ScoreHome]]-Table1[[#This Row],[ScoreAway]])</f>
        <v>-5</v>
      </c>
      <c r="O13937">
        <f>IF(Table1[[#This Row],[SpreadActual]]&lt;Table1[[#This Row],[SpreadFavorite]],1,0)</f>
        <v>0</v>
      </c>
      <c r="P13937">
        <v>46</v>
      </c>
      <c r="Q13937" t="s">
        <v>183</v>
      </c>
      <c r="R13937" t="b">
        <v>0</v>
      </c>
    </row>
    <row r="13938" spans="1:22" x14ac:dyDescent="0.2">
      <c r="A13938" s="1">
        <v>45599</v>
      </c>
      <c r="B13938">
        <v>2024</v>
      </c>
      <c r="C13938">
        <f>_xlfn.MAXIFS(Table1[ScheduleWeekWritten],Table1[ScheduleSeason],Table1[[#This Row],[ScheduleSeason]])</f>
        <v>18</v>
      </c>
      <c r="D13938">
        <v>9</v>
      </c>
      <c r="E13938" cm="1">
        <f t="array" ref="E13938">_xlfn.XLOOKUP(Table1[[#This Row],[ScheduleWeekWritten]],Table3[Game],100+Table3[Increase],Table1[[#This Row],[ScheduleWeekWritten]])</f>
        <v>9</v>
      </c>
      <c r="F13938" t="b">
        <v>0</v>
      </c>
      <c r="G13938" t="s">
        <v>128</v>
      </c>
      <c r="H13938">
        <v>20</v>
      </c>
      <c r="I13938">
        <v>26</v>
      </c>
      <c r="J13938" t="s">
        <v>39</v>
      </c>
      <c r="K13938" t="s">
        <v>40</v>
      </c>
      <c r="L13938" t="str">
        <f>_xlfn.XLOOKUP(Table1[[#This Row],[TeamFavoriteID]],Table2[team_id],Table2[team_name],_xlfn.XLOOKUP(Table1[[#This Row],[TeamFavoriteID]],Table2[team_id_pfr],Table2[team_name],"Even"))</f>
        <v>Los Angeles Rams</v>
      </c>
      <c r="M13938">
        <v>-1.5</v>
      </c>
      <c r="N13938">
        <f>IF(Table1[[#This Row],[TeamFavorite]]=Table1[[#This Row],[TeamHome]],Table1[[#This Row],[ScoreAway]]-Table1[[#This Row],[ScoreHome]],Table1[[#This Row],[ScoreHome]]-Table1[[#This Row],[ScoreAway]])</f>
        <v>-6</v>
      </c>
      <c r="O13938">
        <f>IF(Table1[[#This Row],[SpreadActual]]&lt;Table1[[#This Row],[SpreadFavorite]],1,0)</f>
        <v>1</v>
      </c>
      <c r="P13938">
        <v>48.5</v>
      </c>
      <c r="Q13938" t="s">
        <v>223</v>
      </c>
      <c r="R13938" t="b">
        <v>0</v>
      </c>
    </row>
    <row r="13939" spans="1:22" x14ac:dyDescent="0.2">
      <c r="A13939" s="1">
        <v>45599</v>
      </c>
      <c r="B13939">
        <v>2024</v>
      </c>
      <c r="C13939">
        <f>_xlfn.MAXIFS(Table1[ScheduleWeekWritten],Table1[ScheduleSeason],Table1[[#This Row],[ScheduleSeason]])</f>
        <v>18</v>
      </c>
      <c r="D13939">
        <v>9</v>
      </c>
      <c r="E13939" cm="1">
        <f t="array" ref="E13939">_xlfn.XLOOKUP(Table1[[#This Row],[ScheduleWeekWritten]],Table3[Game],100+Table3[Increase],Table1[[#This Row],[ScheduleWeekWritten]])</f>
        <v>9</v>
      </c>
      <c r="F13939" t="b">
        <v>0</v>
      </c>
      <c r="G13939" t="s">
        <v>171</v>
      </c>
      <c r="H13939">
        <v>20</v>
      </c>
      <c r="I13939">
        <v>17</v>
      </c>
      <c r="J13939" t="s">
        <v>115</v>
      </c>
      <c r="K13939" t="s">
        <v>25</v>
      </c>
      <c r="L13939" t="str">
        <f>_xlfn.XLOOKUP(Table1[[#This Row],[TeamFavoriteID]],Table2[team_id],Table2[team_name],_xlfn.XLOOKUP(Table1[[#This Row],[TeamFavoriteID]],Table2[team_id_pfr],Table2[team_name],"Even"))</f>
        <v>Houston Oilers</v>
      </c>
      <c r="M13939">
        <v>-3.5</v>
      </c>
      <c r="N13939">
        <f>IF(Table1[[#This Row],[TeamFavorite]]=Table1[[#This Row],[TeamHome]],Table1[[#This Row],[ScoreAway]]-Table1[[#This Row],[ScoreHome]],Table1[[#This Row],[ScoreHome]]-Table1[[#This Row],[ScoreAway]])</f>
        <v>3</v>
      </c>
      <c r="O13939">
        <f>IF(Table1[[#This Row],[SpreadActual]]&lt;Table1[[#This Row],[SpreadFavorite]],1,0)</f>
        <v>0</v>
      </c>
      <c r="P13939">
        <v>38</v>
      </c>
      <c r="Q13939" t="s">
        <v>172</v>
      </c>
      <c r="R13939" t="b">
        <v>0</v>
      </c>
    </row>
    <row r="13940" spans="1:22" x14ac:dyDescent="0.2">
      <c r="A13940" s="1">
        <v>45600</v>
      </c>
      <c r="B13940">
        <v>2024</v>
      </c>
      <c r="C13940">
        <f>_xlfn.MAXIFS(Table1[ScheduleWeekWritten],Table1[ScheduleSeason],Table1[[#This Row],[ScheduleSeason]])</f>
        <v>18</v>
      </c>
      <c r="D13940">
        <v>9</v>
      </c>
      <c r="E13940" cm="1">
        <f t="array" ref="E13940">_xlfn.XLOOKUP(Table1[[#This Row],[ScheduleWeekWritten]],Table3[Game],100+Table3[Increase],Table1[[#This Row],[ScheduleWeekWritten]])</f>
        <v>9</v>
      </c>
      <c r="F13940" t="b">
        <v>0</v>
      </c>
      <c r="G13940" t="s">
        <v>42</v>
      </c>
      <c r="H13940">
        <v>30</v>
      </c>
      <c r="I13940">
        <v>24</v>
      </c>
      <c r="J13940" t="s">
        <v>127</v>
      </c>
      <c r="K13940" t="s">
        <v>75</v>
      </c>
      <c r="L13940" t="str">
        <f>_xlfn.XLOOKUP(Table1[[#This Row],[TeamFavoriteID]],Table2[team_id],Table2[team_name],_xlfn.XLOOKUP(Table1[[#This Row],[TeamFavoriteID]],Table2[team_id_pfr],Table2[team_name],"Even"))</f>
        <v>Kansas City Chiefs</v>
      </c>
      <c r="M13940">
        <v>-9</v>
      </c>
      <c r="N13940">
        <f>IF(Table1[[#This Row],[TeamFavorite]]=Table1[[#This Row],[TeamHome]],Table1[[#This Row],[ScoreAway]]-Table1[[#This Row],[ScoreHome]],Table1[[#This Row],[ScoreHome]]-Table1[[#This Row],[ScoreAway]])</f>
        <v>-6</v>
      </c>
      <c r="O13940">
        <f>IF(Table1[[#This Row],[SpreadActual]]&lt;Table1[[#This Row],[SpreadFavorite]],1,0)</f>
        <v>0</v>
      </c>
      <c r="P13940">
        <v>45.5</v>
      </c>
      <c r="Q13940" t="s">
        <v>228</v>
      </c>
      <c r="R13940" t="b">
        <v>0</v>
      </c>
    </row>
    <row r="13941" spans="1:22" x14ac:dyDescent="0.2">
      <c r="A13941" s="1">
        <v>45603</v>
      </c>
      <c r="B13941">
        <v>2024</v>
      </c>
      <c r="C13941">
        <f>_xlfn.MAXIFS(Table1[ScheduleWeekWritten],Table1[ScheduleSeason],Table1[[#This Row],[ScheduleSeason]])</f>
        <v>18</v>
      </c>
      <c r="D13941">
        <v>10</v>
      </c>
      <c r="E13941" cm="1">
        <f t="array" ref="E13941">_xlfn.XLOOKUP(Table1[[#This Row],[ScheduleWeekWritten]],Table3[Game],100+Table3[Increase],Table1[[#This Row],[ScheduleWeekWritten]])</f>
        <v>10</v>
      </c>
      <c r="F13941" t="b">
        <v>0</v>
      </c>
      <c r="G13941" t="s">
        <v>158</v>
      </c>
      <c r="H13941">
        <v>35</v>
      </c>
      <c r="I13941">
        <v>34</v>
      </c>
      <c r="J13941" t="s">
        <v>101</v>
      </c>
      <c r="K13941" t="s">
        <v>159</v>
      </c>
      <c r="L13941" t="str">
        <f>_xlfn.XLOOKUP(Table1[[#This Row],[TeamFavoriteID]],Table2[team_id],Table2[team_name],_xlfn.XLOOKUP(Table1[[#This Row],[TeamFavoriteID]],Table2[team_id_pfr],Table2[team_name],"Even"))</f>
        <v>Baltimore Ravens</v>
      </c>
      <c r="M13941">
        <v>-6</v>
      </c>
      <c r="N13941">
        <f>IF(Table1[[#This Row],[TeamFavorite]]=Table1[[#This Row],[TeamHome]],Table1[[#This Row],[ScoreAway]]-Table1[[#This Row],[ScoreHome]],Table1[[#This Row],[ScoreHome]]-Table1[[#This Row],[ScoreAway]])</f>
        <v>-1</v>
      </c>
      <c r="O13941">
        <f>IF(Table1[[#This Row],[SpreadActual]]&lt;Table1[[#This Row],[SpreadFavorite]],1,0)</f>
        <v>0</v>
      </c>
      <c r="P13941">
        <v>52.5</v>
      </c>
      <c r="Q13941" t="s">
        <v>166</v>
      </c>
      <c r="R13941" t="b">
        <v>0</v>
      </c>
    </row>
    <row r="13942" spans="1:22" x14ac:dyDescent="0.2">
      <c r="A13942" s="1">
        <v>45606</v>
      </c>
      <c r="B13942">
        <v>2024</v>
      </c>
      <c r="C13942">
        <f>_xlfn.MAXIFS(Table1[ScheduleWeekWritten],Table1[ScheduleSeason],Table1[[#This Row],[ScheduleSeason]])</f>
        <v>18</v>
      </c>
      <c r="D13942">
        <v>10</v>
      </c>
      <c r="E13942" cm="1">
        <f t="array" ref="E13942">_xlfn.XLOOKUP(Table1[[#This Row],[ScheduleWeekWritten]],Table3[Game],100+Table3[Increase],Table1[[#This Row],[ScheduleWeekWritten]])</f>
        <v>10</v>
      </c>
      <c r="F13942" t="b">
        <v>0</v>
      </c>
      <c r="G13942" t="s">
        <v>149</v>
      </c>
      <c r="H13942">
        <v>31</v>
      </c>
      <c r="I13942">
        <v>6</v>
      </c>
      <c r="J13942" t="s">
        <v>31</v>
      </c>
      <c r="K13942" t="s">
        <v>32</v>
      </c>
      <c r="L13942" t="str">
        <f>_xlfn.XLOOKUP(Table1[[#This Row],[TeamFavoriteID]],Table2[team_id],Table2[team_name],_xlfn.XLOOKUP(Table1[[#This Row],[TeamFavoriteID]],Table2[team_id_pfr],Table2[team_name],"Even"))</f>
        <v>New York Jets</v>
      </c>
      <c r="M13942">
        <v>-2</v>
      </c>
      <c r="N13942">
        <f>IF(Table1[[#This Row],[TeamFavorite]]=Table1[[#This Row],[TeamHome]],Table1[[#This Row],[ScoreAway]]-Table1[[#This Row],[ScoreHome]],Table1[[#This Row],[ScoreHome]]-Table1[[#This Row],[ScoreAway]])</f>
        <v>25</v>
      </c>
      <c r="O13942">
        <f>IF(Table1[[#This Row],[SpreadActual]]&lt;Table1[[#This Row],[SpreadFavorite]],1,0)</f>
        <v>0</v>
      </c>
      <c r="P13942">
        <v>46</v>
      </c>
      <c r="Q13942" t="s">
        <v>221</v>
      </c>
      <c r="R13942" t="b">
        <v>0</v>
      </c>
      <c r="S13942">
        <v>72</v>
      </c>
      <c r="T13942">
        <v>0</v>
      </c>
      <c r="V13942" t="s">
        <v>103</v>
      </c>
    </row>
    <row r="13943" spans="1:22" x14ac:dyDescent="0.2">
      <c r="A13943" s="1">
        <v>45606</v>
      </c>
      <c r="B13943">
        <v>2024</v>
      </c>
      <c r="C13943">
        <f>_xlfn.MAXIFS(Table1[ScheduleWeekWritten],Table1[ScheduleSeason],Table1[[#This Row],[ScheduleSeason]])</f>
        <v>18</v>
      </c>
      <c r="D13943">
        <v>10</v>
      </c>
      <c r="E13943" cm="1">
        <f t="array" ref="E13943">_xlfn.XLOOKUP(Table1[[#This Row],[ScheduleWeekWritten]],Table3[Game],100+Table3[Increase],Table1[[#This Row],[ScheduleWeekWritten]])</f>
        <v>10</v>
      </c>
      <c r="F13943" t="b">
        <v>0</v>
      </c>
      <c r="G13943" t="s">
        <v>152</v>
      </c>
      <c r="H13943">
        <v>20</v>
      </c>
      <c r="I13943">
        <v>17</v>
      </c>
      <c r="J13943" t="s">
        <v>50</v>
      </c>
      <c r="K13943" t="s">
        <v>90</v>
      </c>
      <c r="L13943" t="str">
        <f>_xlfn.XLOOKUP(Table1[[#This Row],[TeamFavoriteID]],Table2[team_id],Table2[team_name],_xlfn.XLOOKUP(Table1[[#This Row],[TeamFavoriteID]],Table2[team_id_pfr],Table2[team_name],"Even"))</f>
        <v>New York Giants</v>
      </c>
      <c r="M13943">
        <v>-6.5</v>
      </c>
      <c r="N13943">
        <f>IF(Table1[[#This Row],[TeamFavorite]]=Table1[[#This Row],[TeamHome]],Table1[[#This Row],[ScoreAway]]-Table1[[#This Row],[ScoreHome]],Table1[[#This Row],[ScoreHome]]-Table1[[#This Row],[ScoreAway]])</f>
        <v>3</v>
      </c>
      <c r="O13943">
        <f>IF(Table1[[#This Row],[SpreadActual]]&lt;Table1[[#This Row],[SpreadFavorite]],1,0)</f>
        <v>0</v>
      </c>
      <c r="P13943">
        <v>40.5</v>
      </c>
      <c r="Q13943" t="s">
        <v>230</v>
      </c>
      <c r="R13943" t="b">
        <v>1</v>
      </c>
    </row>
    <row r="13944" spans="1:22" x14ac:dyDescent="0.2">
      <c r="A13944" s="1">
        <v>45606</v>
      </c>
      <c r="B13944">
        <v>2024</v>
      </c>
      <c r="C13944">
        <f>_xlfn.MAXIFS(Table1[ScheduleWeekWritten],Table1[ScheduleSeason],Table1[[#This Row],[ScheduleSeason]])</f>
        <v>18</v>
      </c>
      <c r="D13944">
        <v>10</v>
      </c>
      <c r="E13944" cm="1">
        <f t="array" ref="E13944">_xlfn.XLOOKUP(Table1[[#This Row],[ScheduleWeekWritten]],Table3[Game],100+Table3[Increase],Table1[[#This Row],[ScheduleWeekWritten]])</f>
        <v>10</v>
      </c>
      <c r="F13944" t="b">
        <v>0</v>
      </c>
      <c r="G13944" t="s">
        <v>46</v>
      </c>
      <c r="H13944">
        <v>3</v>
      </c>
      <c r="I13944">
        <v>19</v>
      </c>
      <c r="J13944" t="s">
        <v>115</v>
      </c>
      <c r="K13944" t="s">
        <v>47</v>
      </c>
      <c r="L13944" t="str">
        <f>_xlfn.XLOOKUP(Table1[[#This Row],[TeamFavoriteID]],Table2[team_id],Table2[team_name],_xlfn.XLOOKUP(Table1[[#This Row],[TeamFavoriteID]],Table2[team_id_pfr],Table2[team_name],"Even"))</f>
        <v>Chicago Bears</v>
      </c>
      <c r="M13944">
        <v>-6</v>
      </c>
      <c r="N13944">
        <f>IF(Table1[[#This Row],[TeamFavorite]]=Table1[[#This Row],[TeamHome]],Table1[[#This Row],[ScoreAway]]-Table1[[#This Row],[ScoreHome]],Table1[[#This Row],[ScoreHome]]-Table1[[#This Row],[ScoreAway]])</f>
        <v>16</v>
      </c>
      <c r="O13944">
        <f>IF(Table1[[#This Row],[SpreadActual]]&lt;Table1[[#This Row],[SpreadFavorite]],1,0)</f>
        <v>0</v>
      </c>
      <c r="P13944">
        <v>37.5</v>
      </c>
      <c r="Q13944" t="s">
        <v>114</v>
      </c>
      <c r="R13944" t="b">
        <v>0</v>
      </c>
    </row>
    <row r="13945" spans="1:22" x14ac:dyDescent="0.2">
      <c r="A13945" s="1">
        <v>45606</v>
      </c>
      <c r="B13945">
        <v>2024</v>
      </c>
      <c r="C13945">
        <f>_xlfn.MAXIFS(Table1[ScheduleWeekWritten],Table1[ScheduleSeason],Table1[[#This Row],[ScheduleSeason]])</f>
        <v>18</v>
      </c>
      <c r="D13945">
        <v>10</v>
      </c>
      <c r="E13945" cm="1">
        <f t="array" ref="E13945">_xlfn.XLOOKUP(Table1[[#This Row],[ScheduleWeekWritten]],Table3[Game],100+Table3[Increase],Table1[[#This Row],[ScheduleWeekWritten]])</f>
        <v>10</v>
      </c>
      <c r="F13945" t="b">
        <v>0</v>
      </c>
      <c r="G13945" t="s">
        <v>67</v>
      </c>
      <c r="H13945">
        <v>6</v>
      </c>
      <c r="I13945">
        <v>34</v>
      </c>
      <c r="J13945" t="s">
        <v>58</v>
      </c>
      <c r="K13945" t="s">
        <v>77</v>
      </c>
      <c r="L13945" t="str">
        <f>_xlfn.XLOOKUP(Table1[[#This Row],[TeamFavoriteID]],Table2[team_id],Table2[team_name],_xlfn.XLOOKUP(Table1[[#This Row],[TeamFavoriteID]],Table2[team_id_pfr],Table2[team_name],"Even"))</f>
        <v>Philadelphia Eagles</v>
      </c>
      <c r="M13945">
        <v>-7</v>
      </c>
      <c r="N13945">
        <f>IF(Table1[[#This Row],[TeamFavorite]]=Table1[[#This Row],[TeamHome]],Table1[[#This Row],[ScoreAway]]-Table1[[#This Row],[ScoreHome]],Table1[[#This Row],[ScoreHome]]-Table1[[#This Row],[ScoreAway]])</f>
        <v>-28</v>
      </c>
      <c r="O13945">
        <f>IF(Table1[[#This Row],[SpreadActual]]&lt;Table1[[#This Row],[SpreadFavorite]],1,0)</f>
        <v>1</v>
      </c>
      <c r="P13945">
        <v>44.5</v>
      </c>
      <c r="Q13945" t="s">
        <v>208</v>
      </c>
      <c r="R13945" t="b">
        <v>0</v>
      </c>
      <c r="S13945">
        <v>72</v>
      </c>
      <c r="T13945">
        <v>0</v>
      </c>
      <c r="V13945" t="s">
        <v>103</v>
      </c>
    </row>
    <row r="13946" spans="1:22" x14ac:dyDescent="0.2">
      <c r="A13946" s="1">
        <v>45606</v>
      </c>
      <c r="B13946">
        <v>2024</v>
      </c>
      <c r="C13946">
        <f>_xlfn.MAXIFS(Table1[ScheduleWeekWritten],Table1[ScheduleSeason],Table1[[#This Row],[ScheduleSeason]])</f>
        <v>18</v>
      </c>
      <c r="D13946">
        <v>10</v>
      </c>
      <c r="E13946" cm="1">
        <f t="array" ref="E13946">_xlfn.XLOOKUP(Table1[[#This Row],[ScheduleWeekWritten]],Table3[Game],100+Table3[Increase],Table1[[#This Row],[ScheduleWeekWritten]])</f>
        <v>10</v>
      </c>
      <c r="F13946" t="b">
        <v>0</v>
      </c>
      <c r="G13946" t="s">
        <v>177</v>
      </c>
      <c r="H13946">
        <v>23</v>
      </c>
      <c r="I13946">
        <v>26</v>
      </c>
      <c r="J13946" t="s">
        <v>45</v>
      </c>
      <c r="K13946" t="s">
        <v>79</v>
      </c>
      <c r="L13946" t="str">
        <f>_xlfn.XLOOKUP(Table1[[#This Row],[TeamFavoriteID]],Table2[team_id],Table2[team_name],_xlfn.XLOOKUP(Table1[[#This Row],[TeamFavoriteID]],Table2[team_id_pfr],Table2[team_name],"Even"))</f>
        <v>Detroit Lions</v>
      </c>
      <c r="M13946">
        <v>-4</v>
      </c>
      <c r="N13946">
        <f>IF(Table1[[#This Row],[TeamFavorite]]=Table1[[#This Row],[TeamHome]],Table1[[#This Row],[ScoreAway]]-Table1[[#This Row],[ScoreHome]],Table1[[#This Row],[ScoreHome]]-Table1[[#This Row],[ScoreAway]])</f>
        <v>-3</v>
      </c>
      <c r="O13946">
        <f>IF(Table1[[#This Row],[SpreadActual]]&lt;Table1[[#This Row],[SpreadFavorite]],1,0)</f>
        <v>0</v>
      </c>
      <c r="P13946">
        <v>49</v>
      </c>
      <c r="Q13946" t="s">
        <v>207</v>
      </c>
      <c r="R13946" t="b">
        <v>0</v>
      </c>
      <c r="S13946">
        <v>72</v>
      </c>
      <c r="T13946">
        <v>0</v>
      </c>
      <c r="V13946" t="s">
        <v>103</v>
      </c>
    </row>
    <row r="13947" spans="1:22" x14ac:dyDescent="0.2">
      <c r="A13947" s="1">
        <v>45606</v>
      </c>
      <c r="B13947">
        <v>2024</v>
      </c>
      <c r="C13947">
        <f>_xlfn.MAXIFS(Table1[ScheduleWeekWritten],Table1[ScheduleSeason],Table1[[#This Row],[ScheduleSeason]])</f>
        <v>18</v>
      </c>
      <c r="D13947">
        <v>10</v>
      </c>
      <c r="E13947" cm="1">
        <f t="array" ref="E13947">_xlfn.XLOOKUP(Table1[[#This Row],[ScheduleWeekWritten]],Table3[Game],100+Table3[Increase],Table1[[#This Row],[ScheduleWeekWritten]])</f>
        <v>10</v>
      </c>
      <c r="F13947" t="b">
        <v>0</v>
      </c>
      <c r="G13947" t="s">
        <v>140</v>
      </c>
      <c r="H13947">
        <v>20</v>
      </c>
      <c r="I13947">
        <v>30</v>
      </c>
      <c r="J13947" t="s">
        <v>28</v>
      </c>
      <c r="K13947" t="s">
        <v>43</v>
      </c>
      <c r="L13947" t="str">
        <f>_xlfn.XLOOKUP(Table1[[#This Row],[TeamFavoriteID]],Table2[team_id],Table2[team_name],_xlfn.XLOOKUP(Table1[[#This Row],[TeamFavoriteID]],Table2[team_id_pfr],Table2[team_name],"Even"))</f>
        <v>Buffalo Bills</v>
      </c>
      <c r="M13947">
        <v>-4.5</v>
      </c>
      <c r="N13947">
        <f>IF(Table1[[#This Row],[TeamFavorite]]=Table1[[#This Row],[TeamHome]],Table1[[#This Row],[ScoreAway]]-Table1[[#This Row],[ScoreHome]],Table1[[#This Row],[ScoreHome]]-Table1[[#This Row],[ScoreAway]])</f>
        <v>-10</v>
      </c>
      <c r="O13947">
        <f>IF(Table1[[#This Row],[SpreadActual]]&lt;Table1[[#This Row],[SpreadFavorite]],1,0)</f>
        <v>1</v>
      </c>
      <c r="P13947">
        <v>47</v>
      </c>
      <c r="Q13947" t="s">
        <v>190</v>
      </c>
      <c r="R13947" t="b">
        <v>0</v>
      </c>
      <c r="S13947">
        <v>72</v>
      </c>
      <c r="T13947">
        <v>0</v>
      </c>
      <c r="V13947" t="s">
        <v>103</v>
      </c>
    </row>
    <row r="13948" spans="1:22" x14ac:dyDescent="0.2">
      <c r="A13948" s="1">
        <v>45606</v>
      </c>
      <c r="B13948">
        <v>2024</v>
      </c>
      <c r="C13948">
        <f>_xlfn.MAXIFS(Table1[ScheduleWeekWritten],Table1[ScheduleSeason],Table1[[#This Row],[ScheduleSeason]])</f>
        <v>18</v>
      </c>
      <c r="D13948">
        <v>10</v>
      </c>
      <c r="E13948" cm="1">
        <f t="array" ref="E13948">_xlfn.XLOOKUP(Table1[[#This Row],[ScheduleWeekWritten]],Table3[Game],100+Table3[Increase],Table1[[#This Row],[ScheduleWeekWritten]])</f>
        <v>10</v>
      </c>
      <c r="F13948" t="b">
        <v>0</v>
      </c>
      <c r="G13948" t="s">
        <v>154</v>
      </c>
      <c r="H13948">
        <v>7</v>
      </c>
      <c r="I13948">
        <v>12</v>
      </c>
      <c r="J13948" t="s">
        <v>54</v>
      </c>
      <c r="K13948" t="s">
        <v>55</v>
      </c>
      <c r="L13948" t="str">
        <f>_xlfn.XLOOKUP(Table1[[#This Row],[TeamFavoriteID]],Table2[team_id],Table2[team_name],_xlfn.XLOOKUP(Table1[[#This Row],[TeamFavoriteID]],Table2[team_id_pfr],Table2[team_name],"Even"))</f>
        <v>Minnesota Vikings</v>
      </c>
      <c r="M13948">
        <v>-7</v>
      </c>
      <c r="N13948">
        <f>IF(Table1[[#This Row],[TeamFavorite]]=Table1[[#This Row],[TeamHome]],Table1[[#This Row],[ScoreAway]]-Table1[[#This Row],[ScoreHome]],Table1[[#This Row],[ScoreHome]]-Table1[[#This Row],[ScoreAway]])</f>
        <v>-5</v>
      </c>
      <c r="O13948">
        <f>IF(Table1[[#This Row],[SpreadActual]]&lt;Table1[[#This Row],[SpreadFavorite]],1,0)</f>
        <v>0</v>
      </c>
      <c r="P13948">
        <v>42.5</v>
      </c>
      <c r="Q13948" t="s">
        <v>214</v>
      </c>
      <c r="R13948" t="b">
        <v>0</v>
      </c>
    </row>
    <row r="13949" spans="1:22" x14ac:dyDescent="0.2">
      <c r="A13949" s="1">
        <v>45606</v>
      </c>
      <c r="B13949">
        <v>2024</v>
      </c>
      <c r="C13949">
        <f>_xlfn.MAXIFS(Table1[ScheduleWeekWritten],Table1[ScheduleSeason],Table1[[#This Row],[ScheduleSeason]])</f>
        <v>18</v>
      </c>
      <c r="D13949">
        <v>10</v>
      </c>
      <c r="E13949" cm="1">
        <f t="array" ref="E13949">_xlfn.XLOOKUP(Table1[[#This Row],[ScheduleWeekWritten]],Table3[Game],100+Table3[Increase],Table1[[#This Row],[ScheduleWeekWritten]])</f>
        <v>10</v>
      </c>
      <c r="F13949" t="b">
        <v>0</v>
      </c>
      <c r="G13949" t="s">
        <v>42</v>
      </c>
      <c r="H13949">
        <v>16</v>
      </c>
      <c r="I13949">
        <v>14</v>
      </c>
      <c r="J13949" t="s">
        <v>24</v>
      </c>
      <c r="K13949" t="s">
        <v>75</v>
      </c>
      <c r="L13949" t="str">
        <f>_xlfn.XLOOKUP(Table1[[#This Row],[TeamFavoriteID]],Table2[team_id],Table2[team_name],_xlfn.XLOOKUP(Table1[[#This Row],[TeamFavoriteID]],Table2[team_id_pfr],Table2[team_name],"Even"))</f>
        <v>Kansas City Chiefs</v>
      </c>
      <c r="M13949">
        <v>-7</v>
      </c>
      <c r="N13949">
        <f>IF(Table1[[#This Row],[TeamFavorite]]=Table1[[#This Row],[TeamHome]],Table1[[#This Row],[ScoreAway]]-Table1[[#This Row],[ScoreHome]],Table1[[#This Row],[ScoreHome]]-Table1[[#This Row],[ScoreAway]])</f>
        <v>-2</v>
      </c>
      <c r="O13949">
        <f>IF(Table1[[#This Row],[SpreadActual]]&lt;Table1[[#This Row],[SpreadFavorite]],1,0)</f>
        <v>0</v>
      </c>
      <c r="P13949">
        <v>42.5</v>
      </c>
      <c r="Q13949" t="s">
        <v>228</v>
      </c>
      <c r="R13949" t="b">
        <v>0</v>
      </c>
    </row>
    <row r="13950" spans="1:22" x14ac:dyDescent="0.2">
      <c r="A13950" s="1">
        <v>45606</v>
      </c>
      <c r="B13950">
        <v>2024</v>
      </c>
      <c r="C13950">
        <f>_xlfn.MAXIFS(Table1[ScheduleWeekWritten],Table1[ScheduleSeason],Table1[[#This Row],[ScheduleSeason]])</f>
        <v>18</v>
      </c>
      <c r="D13950">
        <v>10</v>
      </c>
      <c r="E13950" cm="1">
        <f t="array" ref="E13950">_xlfn.XLOOKUP(Table1[[#This Row],[ScheduleWeekWritten]],Table3[Game],100+Table3[Increase],Table1[[#This Row],[ScheduleWeekWritten]])</f>
        <v>10</v>
      </c>
      <c r="F13950" t="b">
        <v>0</v>
      </c>
      <c r="G13950" t="s">
        <v>210</v>
      </c>
      <c r="H13950">
        <v>27</v>
      </c>
      <c r="I13950">
        <v>17</v>
      </c>
      <c r="J13950" t="s">
        <v>171</v>
      </c>
      <c r="K13950" t="s">
        <v>29</v>
      </c>
      <c r="L13950" t="str">
        <f>_xlfn.XLOOKUP(Table1[[#This Row],[TeamFavoriteID]],Table2[team_id],Table2[team_name],_xlfn.XLOOKUP(Table1[[#This Row],[TeamFavoriteID]],Table2[team_id_pfr],Table2[team_name],"Even"))</f>
        <v>Los Angeles Chargers</v>
      </c>
      <c r="M13950">
        <v>-8</v>
      </c>
      <c r="N13950">
        <f>IF(Table1[[#This Row],[TeamFavorite]]=Table1[[#This Row],[TeamHome]],Table1[[#This Row],[ScoreAway]]-Table1[[#This Row],[ScoreHome]],Table1[[#This Row],[ScoreHome]]-Table1[[#This Row],[ScoreAway]])</f>
        <v>-10</v>
      </c>
      <c r="O13950">
        <f>IF(Table1[[#This Row],[SpreadActual]]&lt;Table1[[#This Row],[SpreadFavorite]],1,0)</f>
        <v>1</v>
      </c>
      <c r="P13950">
        <v>40</v>
      </c>
      <c r="Q13950" t="s">
        <v>218</v>
      </c>
      <c r="R13950" t="b">
        <v>0</v>
      </c>
      <c r="S13950">
        <v>72</v>
      </c>
      <c r="T13950">
        <v>0</v>
      </c>
      <c r="V13950" t="s">
        <v>103</v>
      </c>
    </row>
    <row r="13951" spans="1:22" x14ac:dyDescent="0.2">
      <c r="A13951" s="1">
        <v>45606</v>
      </c>
      <c r="B13951">
        <v>2024</v>
      </c>
      <c r="C13951">
        <f>_xlfn.MAXIFS(Table1[ScheduleWeekWritten],Table1[ScheduleSeason],Table1[[#This Row],[ScheduleSeason]])</f>
        <v>18</v>
      </c>
      <c r="D13951">
        <v>10</v>
      </c>
      <c r="E13951" cm="1">
        <f t="array" ref="E13951">_xlfn.XLOOKUP(Table1[[#This Row],[ScheduleWeekWritten]],Table3[Game],100+Table3[Increase],Table1[[#This Row],[ScheduleWeekWritten]])</f>
        <v>10</v>
      </c>
      <c r="F13951" t="b">
        <v>0</v>
      </c>
      <c r="G13951" t="s">
        <v>95</v>
      </c>
      <c r="H13951">
        <v>20</v>
      </c>
      <c r="I13951">
        <v>17</v>
      </c>
      <c r="J13951" t="s">
        <v>38</v>
      </c>
      <c r="K13951" t="s">
        <v>109</v>
      </c>
      <c r="L13951" t="str">
        <f>_xlfn.XLOOKUP(Table1[[#This Row],[TeamFavoriteID]],Table2[team_id],Table2[team_name],_xlfn.XLOOKUP(Table1[[#This Row],[TeamFavoriteID]],Table2[team_id_pfr],Table2[team_name],"Even"))</f>
        <v>Atlanta Falcons</v>
      </c>
      <c r="M13951">
        <v>-3.5</v>
      </c>
      <c r="N13951">
        <f>IF(Table1[[#This Row],[TeamFavorite]]=Table1[[#This Row],[TeamHome]],Table1[[#This Row],[ScoreAway]]-Table1[[#This Row],[ScoreHome]],Table1[[#This Row],[ScoreHome]]-Table1[[#This Row],[ScoreAway]])</f>
        <v>3</v>
      </c>
      <c r="O13951">
        <f>IF(Table1[[#This Row],[SpreadActual]]&lt;Table1[[#This Row],[SpreadFavorite]],1,0)</f>
        <v>0</v>
      </c>
      <c r="P13951">
        <v>47.5</v>
      </c>
      <c r="Q13951" t="s">
        <v>225</v>
      </c>
      <c r="R13951" t="b">
        <v>0</v>
      </c>
      <c r="S13951">
        <v>72</v>
      </c>
      <c r="T13951">
        <v>0</v>
      </c>
      <c r="V13951" t="s">
        <v>103</v>
      </c>
    </row>
    <row r="13952" spans="1:22" x14ac:dyDescent="0.2">
      <c r="A13952" s="1">
        <v>45606</v>
      </c>
      <c r="B13952">
        <v>2024</v>
      </c>
      <c r="C13952">
        <f>_xlfn.MAXIFS(Table1[ScheduleWeekWritten],Table1[ScheduleSeason],Table1[[#This Row],[ScheduleSeason]])</f>
        <v>18</v>
      </c>
      <c r="D13952">
        <v>10</v>
      </c>
      <c r="E13952" cm="1">
        <f t="array" ref="E13952">_xlfn.XLOOKUP(Table1[[#This Row],[ScheduleWeekWritten]],Table3[Game],100+Table3[Increase],Table1[[#This Row],[ScheduleWeekWritten]])</f>
        <v>10</v>
      </c>
      <c r="F13952" t="b">
        <v>0</v>
      </c>
      <c r="G13952" t="s">
        <v>127</v>
      </c>
      <c r="H13952">
        <v>20</v>
      </c>
      <c r="I13952">
        <v>23</v>
      </c>
      <c r="J13952" t="s">
        <v>53</v>
      </c>
      <c r="K13952" t="s">
        <v>87</v>
      </c>
      <c r="L13952" t="str">
        <f>_xlfn.XLOOKUP(Table1[[#This Row],[TeamFavoriteID]],Table2[team_id],Table2[team_name],_xlfn.XLOOKUP(Table1[[#This Row],[TeamFavoriteID]],Table2[team_id_pfr],Table2[team_name],"Even"))</f>
        <v>San Francisco 49ers</v>
      </c>
      <c r="M13952">
        <v>-6.5</v>
      </c>
      <c r="N13952">
        <f>IF(Table1[[#This Row],[TeamFavorite]]=Table1[[#This Row],[TeamHome]],Table1[[#This Row],[ScoreAway]]-Table1[[#This Row],[ScoreHome]],Table1[[#This Row],[ScoreHome]]-Table1[[#This Row],[ScoreAway]])</f>
        <v>-3</v>
      </c>
      <c r="O13952">
        <f>IF(Table1[[#This Row],[SpreadActual]]&lt;Table1[[#This Row],[SpreadFavorite]],1,0)</f>
        <v>0</v>
      </c>
      <c r="P13952">
        <v>50</v>
      </c>
      <c r="Q13952" t="s">
        <v>168</v>
      </c>
      <c r="R13952" t="b">
        <v>0</v>
      </c>
    </row>
    <row r="13953" spans="1:22" x14ac:dyDescent="0.2">
      <c r="A13953" s="1">
        <v>45606</v>
      </c>
      <c r="B13953">
        <v>2024</v>
      </c>
      <c r="C13953">
        <f>_xlfn.MAXIFS(Table1[ScheduleWeekWritten],Table1[ScheduleSeason],Table1[[#This Row],[ScheduleSeason]])</f>
        <v>18</v>
      </c>
      <c r="D13953">
        <v>10</v>
      </c>
      <c r="E13953" cm="1">
        <f t="array" ref="E13953">_xlfn.XLOOKUP(Table1[[#This Row],[ScheduleWeekWritten]],Table3[Game],100+Table3[Increase],Table1[[#This Row],[ScheduleWeekWritten]])</f>
        <v>10</v>
      </c>
      <c r="F13953" t="b">
        <v>0</v>
      </c>
      <c r="G13953" t="s">
        <v>227</v>
      </c>
      <c r="H13953">
        <v>27</v>
      </c>
      <c r="I13953">
        <v>28</v>
      </c>
      <c r="J13953" t="s">
        <v>49</v>
      </c>
      <c r="K13953" t="s">
        <v>85</v>
      </c>
      <c r="L13953" t="str">
        <f>_xlfn.XLOOKUP(Table1[[#This Row],[TeamFavoriteID]],Table2[team_id],Table2[team_name],_xlfn.XLOOKUP(Table1[[#This Row],[TeamFavoriteID]],Table2[team_id_pfr],Table2[team_name],"Even"))</f>
        <v>Washington Commanders</v>
      </c>
      <c r="M13953">
        <v>-2</v>
      </c>
      <c r="N13953">
        <f>IF(Table1[[#This Row],[TeamFavorite]]=Table1[[#This Row],[TeamHome]],Table1[[#This Row],[ScoreAway]]-Table1[[#This Row],[ScoreHome]],Table1[[#This Row],[ScoreHome]]-Table1[[#This Row],[ScoreAway]])</f>
        <v>1</v>
      </c>
      <c r="O13953">
        <f>IF(Table1[[#This Row],[SpreadActual]]&lt;Table1[[#This Row],[SpreadFavorite]],1,0)</f>
        <v>0</v>
      </c>
      <c r="P13953">
        <v>45</v>
      </c>
      <c r="Q13953" t="s">
        <v>165</v>
      </c>
      <c r="R13953" t="b">
        <v>0</v>
      </c>
    </row>
    <row r="13954" spans="1:22" x14ac:dyDescent="0.2">
      <c r="A13954" s="1">
        <v>45607</v>
      </c>
      <c r="B13954">
        <v>2024</v>
      </c>
      <c r="C13954">
        <f>_xlfn.MAXIFS(Table1[ScheduleWeekWritten],Table1[ScheduleSeason],Table1[[#This Row],[ScheduleSeason]])</f>
        <v>18</v>
      </c>
      <c r="D13954">
        <v>10</v>
      </c>
      <c r="E13954" cm="1">
        <f t="array" ref="E13954">_xlfn.XLOOKUP(Table1[[#This Row],[ScheduleWeekWritten]],Table3[Game],100+Table3[Increase],Table1[[#This Row],[ScheduleWeekWritten]])</f>
        <v>10</v>
      </c>
      <c r="F13954" t="b">
        <v>0</v>
      </c>
      <c r="G13954" t="s">
        <v>39</v>
      </c>
      <c r="H13954">
        <v>15</v>
      </c>
      <c r="I13954">
        <v>23</v>
      </c>
      <c r="J13954" t="s">
        <v>19</v>
      </c>
      <c r="K13954" t="s">
        <v>40</v>
      </c>
      <c r="L13954" t="str">
        <f>_xlfn.XLOOKUP(Table1[[#This Row],[TeamFavoriteID]],Table2[team_id],Table2[team_name],_xlfn.XLOOKUP(Table1[[#This Row],[TeamFavoriteID]],Table2[team_id_pfr],Table2[team_name],"Even"))</f>
        <v>Los Angeles Rams</v>
      </c>
      <c r="M13954">
        <v>-2</v>
      </c>
      <c r="N13954">
        <f>IF(Table1[[#This Row],[TeamFavorite]]=Table1[[#This Row],[TeamHome]],Table1[[#This Row],[ScoreAway]]-Table1[[#This Row],[ScoreHome]],Table1[[#This Row],[ScoreHome]]-Table1[[#This Row],[ScoreAway]])</f>
        <v>8</v>
      </c>
      <c r="O13954">
        <f>IF(Table1[[#This Row],[SpreadActual]]&lt;Table1[[#This Row],[SpreadFavorite]],1,0)</f>
        <v>0</v>
      </c>
      <c r="P13954">
        <v>49.5</v>
      </c>
      <c r="Q13954" t="s">
        <v>218</v>
      </c>
      <c r="R13954" t="b">
        <v>0</v>
      </c>
      <c r="S13954">
        <v>72</v>
      </c>
      <c r="T13954">
        <v>0</v>
      </c>
      <c r="V13954" t="s">
        <v>103</v>
      </c>
    </row>
    <row r="13955" spans="1:22" x14ac:dyDescent="0.2">
      <c r="A13955" s="1">
        <v>45610</v>
      </c>
      <c r="B13955">
        <v>2024</v>
      </c>
      <c r="C13955">
        <f>_xlfn.MAXIFS(Table1[ScheduleWeekWritten],Table1[ScheduleSeason],Table1[[#This Row],[ScheduleSeason]])</f>
        <v>18</v>
      </c>
      <c r="D13955">
        <v>11</v>
      </c>
      <c r="E13955" cm="1">
        <f t="array" ref="E13955">_xlfn.XLOOKUP(Table1[[#This Row],[ScheduleWeekWritten]],Table3[Game],100+Table3[Increase],Table1[[#This Row],[ScheduleWeekWritten]])</f>
        <v>11</v>
      </c>
      <c r="F13955" t="b">
        <v>0</v>
      </c>
      <c r="G13955" t="s">
        <v>58</v>
      </c>
      <c r="H13955">
        <v>26</v>
      </c>
      <c r="I13955">
        <v>18</v>
      </c>
      <c r="J13955" t="s">
        <v>227</v>
      </c>
      <c r="K13955" t="s">
        <v>77</v>
      </c>
      <c r="L13955" t="str">
        <f>_xlfn.XLOOKUP(Table1[[#This Row],[TeamFavoriteID]],Table2[team_id],Table2[team_name],_xlfn.XLOOKUP(Table1[[#This Row],[TeamFavoriteID]],Table2[team_id_pfr],Table2[team_name],"Even"))</f>
        <v>Philadelphia Eagles</v>
      </c>
      <c r="M13955">
        <v>-4</v>
      </c>
      <c r="N13955">
        <f>IF(Table1[[#This Row],[TeamFavorite]]=Table1[[#This Row],[TeamHome]],Table1[[#This Row],[ScoreAway]]-Table1[[#This Row],[ScoreHome]],Table1[[#This Row],[ScoreHome]]-Table1[[#This Row],[ScoreAway]])</f>
        <v>-8</v>
      </c>
      <c r="O13955">
        <f>IF(Table1[[#This Row],[SpreadActual]]&lt;Table1[[#This Row],[SpreadFavorite]],1,0)</f>
        <v>1</v>
      </c>
      <c r="P13955">
        <v>49.5</v>
      </c>
      <c r="Q13955" t="s">
        <v>183</v>
      </c>
      <c r="R13955" t="b">
        <v>0</v>
      </c>
    </row>
    <row r="13956" spans="1:22" x14ac:dyDescent="0.2">
      <c r="A13956" s="1">
        <v>45613</v>
      </c>
      <c r="B13956">
        <v>2024</v>
      </c>
      <c r="C13956">
        <f>_xlfn.MAXIFS(Table1[ScheduleWeekWritten],Table1[ScheduleSeason],Table1[[#This Row],[ScheduleSeason]])</f>
        <v>18</v>
      </c>
      <c r="D13956">
        <v>11</v>
      </c>
      <c r="E13956" cm="1">
        <f t="array" ref="E13956">_xlfn.XLOOKUP(Table1[[#This Row],[ScheduleWeekWritten]],Table3[Game],100+Table3[Increase],Table1[[#This Row],[ScheduleWeekWritten]])</f>
        <v>11</v>
      </c>
      <c r="F13956" t="b">
        <v>0</v>
      </c>
      <c r="G13956" t="s">
        <v>28</v>
      </c>
      <c r="H13956">
        <v>30</v>
      </c>
      <c r="I13956">
        <v>21</v>
      </c>
      <c r="J13956" t="s">
        <v>42</v>
      </c>
      <c r="K13956" t="s">
        <v>43</v>
      </c>
      <c r="L13956" t="str">
        <f>_xlfn.XLOOKUP(Table1[[#This Row],[TeamFavoriteID]],Table2[team_id],Table2[team_name],_xlfn.XLOOKUP(Table1[[#This Row],[TeamFavoriteID]],Table2[team_id_pfr],Table2[team_name],"Even"))</f>
        <v>Buffalo Bills</v>
      </c>
      <c r="M13956">
        <v>-2.5</v>
      </c>
      <c r="N13956">
        <f>IF(Table1[[#This Row],[TeamFavorite]]=Table1[[#This Row],[TeamHome]],Table1[[#This Row],[ScoreAway]]-Table1[[#This Row],[ScoreHome]],Table1[[#This Row],[ScoreHome]]-Table1[[#This Row],[ScoreAway]])</f>
        <v>-9</v>
      </c>
      <c r="O13956">
        <f>IF(Table1[[#This Row],[SpreadActual]]&lt;Table1[[#This Row],[SpreadFavorite]],1,0)</f>
        <v>1</v>
      </c>
      <c r="P13956">
        <v>47</v>
      </c>
      <c r="Q13956" t="s">
        <v>222</v>
      </c>
      <c r="R13956" t="b">
        <v>0</v>
      </c>
    </row>
    <row r="13957" spans="1:22" x14ac:dyDescent="0.2">
      <c r="A13957" s="1">
        <v>45613</v>
      </c>
      <c r="B13957">
        <v>2024</v>
      </c>
      <c r="C13957">
        <f>_xlfn.MAXIFS(Table1[ScheduleWeekWritten],Table1[ScheduleSeason],Table1[[#This Row],[ScheduleSeason]])</f>
        <v>18</v>
      </c>
      <c r="D13957">
        <v>11</v>
      </c>
      <c r="E13957" cm="1">
        <f t="array" ref="E13957">_xlfn.XLOOKUP(Table1[[#This Row],[ScheduleWeekWritten]],Table3[Game],100+Table3[Increase],Table1[[#This Row],[ScheduleWeekWritten]])</f>
        <v>11</v>
      </c>
      <c r="F13957" t="b">
        <v>0</v>
      </c>
      <c r="G13957" t="s">
        <v>46</v>
      </c>
      <c r="H13957">
        <v>19</v>
      </c>
      <c r="I13957">
        <v>20</v>
      </c>
      <c r="J13957" t="s">
        <v>33</v>
      </c>
      <c r="K13957" t="s">
        <v>35</v>
      </c>
      <c r="L13957" t="str">
        <f>_xlfn.XLOOKUP(Table1[[#This Row],[TeamFavoriteID]],Table2[team_id],Table2[team_name],_xlfn.XLOOKUP(Table1[[#This Row],[TeamFavoriteID]],Table2[team_id_pfr],Table2[team_name],"Even"))</f>
        <v>Green Bay Packers</v>
      </c>
      <c r="M13957">
        <v>-6</v>
      </c>
      <c r="N13957">
        <f>IF(Table1[[#This Row],[TeamFavorite]]=Table1[[#This Row],[TeamHome]],Table1[[#This Row],[ScoreAway]]-Table1[[#This Row],[ScoreHome]],Table1[[#This Row],[ScoreHome]]-Table1[[#This Row],[ScoreAway]])</f>
        <v>-1</v>
      </c>
      <c r="O13957">
        <f>IF(Table1[[#This Row],[SpreadActual]]&lt;Table1[[#This Row],[SpreadFavorite]],1,0)</f>
        <v>0</v>
      </c>
      <c r="P13957">
        <v>41</v>
      </c>
      <c r="Q13957" t="s">
        <v>114</v>
      </c>
      <c r="R13957" t="b">
        <v>0</v>
      </c>
    </row>
    <row r="13958" spans="1:22" x14ac:dyDescent="0.2">
      <c r="A13958" s="1">
        <v>45613</v>
      </c>
      <c r="B13958">
        <v>2024</v>
      </c>
      <c r="C13958">
        <f>_xlfn.MAXIFS(Table1[ScheduleWeekWritten],Table1[ScheduleSeason],Table1[[#This Row],[ScheduleSeason]])</f>
        <v>18</v>
      </c>
      <c r="D13958">
        <v>11</v>
      </c>
      <c r="E13958" cm="1">
        <f t="array" ref="E13958">_xlfn.XLOOKUP(Table1[[#This Row],[ScheduleWeekWritten]],Table3[Game],100+Table3[Increase],Table1[[#This Row],[ScheduleWeekWritten]])</f>
        <v>11</v>
      </c>
      <c r="F13958" t="b">
        <v>0</v>
      </c>
      <c r="G13958" t="s">
        <v>24</v>
      </c>
      <c r="H13958">
        <v>38</v>
      </c>
      <c r="I13958">
        <v>6</v>
      </c>
      <c r="J13958" t="s">
        <v>38</v>
      </c>
      <c r="K13958" t="s">
        <v>88</v>
      </c>
      <c r="L13958" t="str">
        <f>_xlfn.XLOOKUP(Table1[[#This Row],[TeamFavoriteID]],Table2[team_id],Table2[team_name],_xlfn.XLOOKUP(Table1[[#This Row],[TeamFavoriteID]],Table2[team_id_pfr],Table2[team_name],"Even"))</f>
        <v>Denver Broncos</v>
      </c>
      <c r="M13958">
        <v>-2</v>
      </c>
      <c r="N13958">
        <f>IF(Table1[[#This Row],[TeamFavorite]]=Table1[[#This Row],[TeamHome]],Table1[[#This Row],[ScoreAway]]-Table1[[#This Row],[ScoreHome]],Table1[[#This Row],[ScoreHome]]-Table1[[#This Row],[ScoreAway]])</f>
        <v>-32</v>
      </c>
      <c r="O13958">
        <f>IF(Table1[[#This Row],[SpreadActual]]&lt;Table1[[#This Row],[SpreadFavorite]],1,0)</f>
        <v>1</v>
      </c>
      <c r="P13958">
        <v>44.5</v>
      </c>
      <c r="Q13958" t="s">
        <v>224</v>
      </c>
      <c r="R13958" t="b">
        <v>0</v>
      </c>
    </row>
    <row r="13959" spans="1:22" x14ac:dyDescent="0.2">
      <c r="A13959" s="1">
        <v>45613</v>
      </c>
      <c r="B13959">
        <v>2024</v>
      </c>
      <c r="C13959">
        <f>_xlfn.MAXIFS(Table1[ScheduleWeekWritten],Table1[ScheduleSeason],Table1[[#This Row],[ScheduleSeason]])</f>
        <v>18</v>
      </c>
      <c r="D13959">
        <v>11</v>
      </c>
      <c r="E13959" cm="1">
        <f t="array" ref="E13959">_xlfn.XLOOKUP(Table1[[#This Row],[ScheduleWeekWritten]],Table3[Game],100+Table3[Increase],Table1[[#This Row],[ScheduleWeekWritten]])</f>
        <v>11</v>
      </c>
      <c r="F13959" t="b">
        <v>0</v>
      </c>
      <c r="G13959" t="s">
        <v>45</v>
      </c>
      <c r="H13959">
        <v>52</v>
      </c>
      <c r="I13959">
        <v>6</v>
      </c>
      <c r="J13959" t="s">
        <v>154</v>
      </c>
      <c r="K13959" t="s">
        <v>79</v>
      </c>
      <c r="L13959" t="str">
        <f>_xlfn.XLOOKUP(Table1[[#This Row],[TeamFavoriteID]],Table2[team_id],Table2[team_name],_xlfn.XLOOKUP(Table1[[#This Row],[TeamFavoriteID]],Table2[team_id_pfr],Table2[team_name],"Even"))</f>
        <v>Detroit Lions</v>
      </c>
      <c r="M13959">
        <v>-13.5</v>
      </c>
      <c r="N13959">
        <f>IF(Table1[[#This Row],[TeamFavorite]]=Table1[[#This Row],[TeamHome]],Table1[[#This Row],[ScoreAway]]-Table1[[#This Row],[ScoreHome]],Table1[[#This Row],[ScoreHome]]-Table1[[#This Row],[ScoreAway]])</f>
        <v>-46</v>
      </c>
      <c r="O13959">
        <f>IF(Table1[[#This Row],[SpreadActual]]&lt;Table1[[#This Row],[SpreadFavorite]],1,0)</f>
        <v>1</v>
      </c>
      <c r="P13959">
        <v>47.5</v>
      </c>
      <c r="Q13959" t="s">
        <v>181</v>
      </c>
      <c r="R13959" t="b">
        <v>0</v>
      </c>
      <c r="S13959">
        <v>72</v>
      </c>
      <c r="T13959">
        <v>0</v>
      </c>
      <c r="V13959" t="s">
        <v>103</v>
      </c>
    </row>
    <row r="13960" spans="1:22" x14ac:dyDescent="0.2">
      <c r="A13960" s="1">
        <v>45613</v>
      </c>
      <c r="B13960">
        <v>2024</v>
      </c>
      <c r="C13960">
        <f>_xlfn.MAXIFS(Table1[ScheduleWeekWritten],Table1[ScheduleSeason],Table1[[#This Row],[ScheduleSeason]])</f>
        <v>18</v>
      </c>
      <c r="D13960">
        <v>11</v>
      </c>
      <c r="E13960" cm="1">
        <f t="array" ref="E13960">_xlfn.XLOOKUP(Table1[[#This Row],[ScheduleWeekWritten]],Table3[Game],100+Table3[Increase],Table1[[#This Row],[ScheduleWeekWritten]])</f>
        <v>11</v>
      </c>
      <c r="F13960" t="b">
        <v>0</v>
      </c>
      <c r="G13960" t="s">
        <v>210</v>
      </c>
      <c r="H13960">
        <v>34</v>
      </c>
      <c r="I13960">
        <v>27</v>
      </c>
      <c r="J13960" t="s">
        <v>101</v>
      </c>
      <c r="K13960" t="s">
        <v>29</v>
      </c>
      <c r="L13960" t="str">
        <f>_xlfn.XLOOKUP(Table1[[#This Row],[TeamFavoriteID]],Table2[team_id],Table2[team_name],_xlfn.XLOOKUP(Table1[[#This Row],[TeamFavoriteID]],Table2[team_id_pfr],Table2[team_name],"Even"))</f>
        <v>Los Angeles Chargers</v>
      </c>
      <c r="M13960">
        <v>-1</v>
      </c>
      <c r="N13960">
        <f>IF(Table1[[#This Row],[TeamFavorite]]=Table1[[#This Row],[TeamHome]],Table1[[#This Row],[ScoreAway]]-Table1[[#This Row],[ScoreHome]],Table1[[#This Row],[ScoreHome]]-Table1[[#This Row],[ScoreAway]])</f>
        <v>-7</v>
      </c>
      <c r="O13960">
        <f>IF(Table1[[#This Row],[SpreadActual]]&lt;Table1[[#This Row],[SpreadFavorite]],1,0)</f>
        <v>1</v>
      </c>
      <c r="P13960">
        <v>48</v>
      </c>
      <c r="Q13960" t="s">
        <v>218</v>
      </c>
      <c r="R13960" t="b">
        <v>0</v>
      </c>
      <c r="S13960">
        <v>72</v>
      </c>
      <c r="T13960">
        <v>0</v>
      </c>
      <c r="V13960" t="s">
        <v>103</v>
      </c>
    </row>
    <row r="13961" spans="1:22" x14ac:dyDescent="0.2">
      <c r="A13961" s="1">
        <v>45613</v>
      </c>
      <c r="B13961">
        <v>2024</v>
      </c>
      <c r="C13961">
        <f>_xlfn.MAXIFS(Table1[ScheduleWeekWritten],Table1[ScheduleSeason],Table1[[#This Row],[ScheduleSeason]])</f>
        <v>18</v>
      </c>
      <c r="D13961">
        <v>11</v>
      </c>
      <c r="E13961" cm="1">
        <f t="array" ref="E13961">_xlfn.XLOOKUP(Table1[[#This Row],[ScheduleWeekWritten]],Table3[Game],100+Table3[Increase],Table1[[#This Row],[ScheduleWeekWritten]])</f>
        <v>11</v>
      </c>
      <c r="F13961" t="b">
        <v>0</v>
      </c>
      <c r="G13961" t="s">
        <v>19</v>
      </c>
      <c r="H13961">
        <v>34</v>
      </c>
      <c r="I13961">
        <v>19</v>
      </c>
      <c r="J13961" t="s">
        <v>217</v>
      </c>
      <c r="K13961" t="s">
        <v>91</v>
      </c>
      <c r="L13961" t="str">
        <f>_xlfn.XLOOKUP(Table1[[#This Row],[TeamFavoriteID]],Table2[team_id],Table2[team_name],_xlfn.XLOOKUP(Table1[[#This Row],[TeamFavoriteID]],Table2[team_id_pfr],Table2[team_name],"Even"))</f>
        <v>Miami Dolphins</v>
      </c>
      <c r="M13961">
        <v>-7.5</v>
      </c>
      <c r="N13961">
        <f>IF(Table1[[#This Row],[TeamFavorite]]=Table1[[#This Row],[TeamHome]],Table1[[#This Row],[ScoreAway]]-Table1[[#This Row],[ScoreHome]],Table1[[#This Row],[ScoreHome]]-Table1[[#This Row],[ScoreAway]])</f>
        <v>-15</v>
      </c>
      <c r="O13961">
        <f>IF(Table1[[#This Row],[SpreadActual]]&lt;Table1[[#This Row],[SpreadFavorite]],1,0)</f>
        <v>1</v>
      </c>
      <c r="P13961">
        <v>43.5</v>
      </c>
      <c r="Q13961" t="s">
        <v>212</v>
      </c>
      <c r="R13961" t="b">
        <v>0</v>
      </c>
    </row>
    <row r="13962" spans="1:22" x14ac:dyDescent="0.2">
      <c r="A13962" s="1">
        <v>45613</v>
      </c>
      <c r="B13962">
        <v>2024</v>
      </c>
      <c r="C13962">
        <f>_xlfn.MAXIFS(Table1[ScheduleWeekWritten],Table1[ScheduleSeason],Table1[[#This Row],[ScheduleSeason]])</f>
        <v>18</v>
      </c>
      <c r="D13962">
        <v>11</v>
      </c>
      <c r="E13962" cm="1">
        <f t="array" ref="E13962">_xlfn.XLOOKUP(Table1[[#This Row],[ScheduleWeekWritten]],Table3[Game],100+Table3[Increase],Table1[[#This Row],[ScheduleWeekWritten]])</f>
        <v>11</v>
      </c>
      <c r="F13962" t="b">
        <v>0</v>
      </c>
      <c r="G13962" t="s">
        <v>115</v>
      </c>
      <c r="H13962">
        <v>22</v>
      </c>
      <c r="I13962">
        <v>28</v>
      </c>
      <c r="J13962" t="s">
        <v>39</v>
      </c>
      <c r="K13962" t="s">
        <v>40</v>
      </c>
      <c r="L13962" t="str">
        <f>_xlfn.XLOOKUP(Table1[[#This Row],[TeamFavoriteID]],Table2[team_id],Table2[team_name],_xlfn.XLOOKUP(Table1[[#This Row],[TeamFavoriteID]],Table2[team_id_pfr],Table2[team_name],"Even"))</f>
        <v>Los Angeles Rams</v>
      </c>
      <c r="M13962">
        <v>-4</v>
      </c>
      <c r="N13962">
        <f>IF(Table1[[#This Row],[TeamFavorite]]=Table1[[#This Row],[TeamHome]],Table1[[#This Row],[ScoreAway]]-Table1[[#This Row],[ScoreHome]],Table1[[#This Row],[ScoreHome]]-Table1[[#This Row],[ScoreAway]])</f>
        <v>-6</v>
      </c>
      <c r="O13962">
        <f>IF(Table1[[#This Row],[SpreadActual]]&lt;Table1[[#This Row],[SpreadFavorite]],1,0)</f>
        <v>1</v>
      </c>
      <c r="P13962">
        <v>43</v>
      </c>
      <c r="Q13962" t="s">
        <v>179</v>
      </c>
      <c r="R13962" t="b">
        <v>0</v>
      </c>
    </row>
    <row r="13963" spans="1:22" x14ac:dyDescent="0.2">
      <c r="A13963" s="1">
        <v>45613</v>
      </c>
      <c r="B13963">
        <v>2024</v>
      </c>
      <c r="C13963">
        <f>_xlfn.MAXIFS(Table1[ScheduleWeekWritten],Table1[ScheduleSeason],Table1[[#This Row],[ScheduleSeason]])</f>
        <v>18</v>
      </c>
      <c r="D13963">
        <v>11</v>
      </c>
      <c r="E13963" cm="1">
        <f t="array" ref="E13963">_xlfn.XLOOKUP(Table1[[#This Row],[ScheduleWeekWritten]],Table3[Game],100+Table3[Increase],Table1[[#This Row],[ScheduleWeekWritten]])</f>
        <v>11</v>
      </c>
      <c r="F13963" t="b">
        <v>0</v>
      </c>
      <c r="G13963" t="s">
        <v>95</v>
      </c>
      <c r="H13963">
        <v>35</v>
      </c>
      <c r="I13963">
        <v>14</v>
      </c>
      <c r="J13963" t="s">
        <v>62</v>
      </c>
      <c r="K13963" t="s">
        <v>63</v>
      </c>
      <c r="L13963" t="str">
        <f>_xlfn.XLOOKUP(Table1[[#This Row],[TeamFavoriteID]],Table2[team_id],Table2[team_name],_xlfn.XLOOKUP(Table1[[#This Row],[TeamFavoriteID]],Table2[team_id_pfr],Table2[team_name],"Even"))</f>
        <v>Cleveland Browns</v>
      </c>
      <c r="M13963">
        <v>-1</v>
      </c>
      <c r="N13963">
        <f>IF(Table1[[#This Row],[TeamFavorite]]=Table1[[#This Row],[TeamHome]],Table1[[#This Row],[ScoreAway]]-Table1[[#This Row],[ScoreHome]],Table1[[#This Row],[ScoreHome]]-Table1[[#This Row],[ScoreAway]])</f>
        <v>21</v>
      </c>
      <c r="O13963">
        <f>IF(Table1[[#This Row],[SpreadActual]]&lt;Table1[[#This Row],[SpreadFavorite]],1,0)</f>
        <v>0</v>
      </c>
      <c r="P13963">
        <v>44</v>
      </c>
      <c r="Q13963" t="s">
        <v>225</v>
      </c>
      <c r="R13963" t="b">
        <v>0</v>
      </c>
      <c r="S13963">
        <v>72</v>
      </c>
      <c r="T13963">
        <v>0</v>
      </c>
      <c r="V13963" t="s">
        <v>103</v>
      </c>
    </row>
    <row r="13964" spans="1:22" x14ac:dyDescent="0.2">
      <c r="A13964" s="1">
        <v>45613</v>
      </c>
      <c r="B13964">
        <v>2024</v>
      </c>
      <c r="C13964">
        <f>_xlfn.MAXIFS(Table1[ScheduleWeekWritten],Table1[ScheduleSeason],Table1[[#This Row],[ScheduleSeason]])</f>
        <v>18</v>
      </c>
      <c r="D13964">
        <v>11</v>
      </c>
      <c r="E13964" cm="1">
        <f t="array" ref="E13964">_xlfn.XLOOKUP(Table1[[#This Row],[ScheduleWeekWritten]],Table3[Game],100+Table3[Increase],Table1[[#This Row],[ScheduleWeekWritten]])</f>
        <v>11</v>
      </c>
      <c r="F13964" t="b">
        <v>0</v>
      </c>
      <c r="G13964" t="s">
        <v>31</v>
      </c>
      <c r="H13964">
        <v>27</v>
      </c>
      <c r="I13964">
        <v>28</v>
      </c>
      <c r="J13964" t="s">
        <v>140</v>
      </c>
      <c r="K13964" t="s">
        <v>32</v>
      </c>
      <c r="L13964" t="str">
        <f>_xlfn.XLOOKUP(Table1[[#This Row],[TeamFavoriteID]],Table2[team_id],Table2[team_name],_xlfn.XLOOKUP(Table1[[#This Row],[TeamFavoriteID]],Table2[team_id_pfr],Table2[team_name],"Even"))</f>
        <v>New York Jets</v>
      </c>
      <c r="M13964">
        <v>-4</v>
      </c>
      <c r="N13964">
        <f>IF(Table1[[#This Row],[TeamFavorite]]=Table1[[#This Row],[TeamHome]],Table1[[#This Row],[ScoreAway]]-Table1[[#This Row],[ScoreHome]],Table1[[#This Row],[ScoreHome]]-Table1[[#This Row],[ScoreAway]])</f>
        <v>1</v>
      </c>
      <c r="O13964">
        <f>IF(Table1[[#This Row],[SpreadActual]]&lt;Table1[[#This Row],[SpreadFavorite]],1,0)</f>
        <v>0</v>
      </c>
      <c r="P13964">
        <v>43</v>
      </c>
      <c r="Q13964" t="s">
        <v>197</v>
      </c>
      <c r="R13964" t="b">
        <v>0</v>
      </c>
    </row>
    <row r="13965" spans="1:22" x14ac:dyDescent="0.2">
      <c r="A13965" s="1">
        <v>45613</v>
      </c>
      <c r="B13965">
        <v>2024</v>
      </c>
      <c r="C13965">
        <f>_xlfn.MAXIFS(Table1[ScheduleWeekWritten],Table1[ScheduleSeason],Table1[[#This Row],[ScheduleSeason]])</f>
        <v>18</v>
      </c>
      <c r="D13965">
        <v>11</v>
      </c>
      <c r="E13965" cm="1">
        <f t="array" ref="E13965">_xlfn.XLOOKUP(Table1[[#This Row],[ScheduleWeekWritten]],Table3[Game],100+Table3[Increase],Table1[[#This Row],[ScheduleWeekWritten]])</f>
        <v>11</v>
      </c>
      <c r="F13965" t="b">
        <v>0</v>
      </c>
      <c r="G13965" t="s">
        <v>49</v>
      </c>
      <c r="H13965">
        <v>18</v>
      </c>
      <c r="I13965">
        <v>16</v>
      </c>
      <c r="J13965" t="s">
        <v>158</v>
      </c>
      <c r="K13965" t="s">
        <v>159</v>
      </c>
      <c r="L13965" t="str">
        <f>_xlfn.XLOOKUP(Table1[[#This Row],[TeamFavoriteID]],Table2[team_id],Table2[team_name],_xlfn.XLOOKUP(Table1[[#This Row],[TeamFavoriteID]],Table2[team_id_pfr],Table2[team_name],"Even"))</f>
        <v>Baltimore Ravens</v>
      </c>
      <c r="M13965">
        <v>-3</v>
      </c>
      <c r="N13965">
        <f>IF(Table1[[#This Row],[TeamFavorite]]=Table1[[#This Row],[TeamHome]],Table1[[#This Row],[ScoreAway]]-Table1[[#This Row],[ScoreHome]],Table1[[#This Row],[ScoreHome]]-Table1[[#This Row],[ScoreAway]])</f>
        <v>2</v>
      </c>
      <c r="O13965">
        <f>IF(Table1[[#This Row],[SpreadActual]]&lt;Table1[[#This Row],[SpreadFavorite]],1,0)</f>
        <v>0</v>
      </c>
      <c r="P13965">
        <v>48</v>
      </c>
      <c r="Q13965" t="s">
        <v>229</v>
      </c>
      <c r="R13965" t="b">
        <v>0</v>
      </c>
    </row>
    <row r="13966" spans="1:22" x14ac:dyDescent="0.2">
      <c r="A13966" s="1">
        <v>45613</v>
      </c>
      <c r="B13966">
        <v>2024</v>
      </c>
      <c r="C13966">
        <f>_xlfn.MAXIFS(Table1[ScheduleWeekWritten],Table1[ScheduleSeason],Table1[[#This Row],[ScheduleSeason]])</f>
        <v>18</v>
      </c>
      <c r="D13966">
        <v>11</v>
      </c>
      <c r="E13966" cm="1">
        <f t="array" ref="E13966">_xlfn.XLOOKUP(Table1[[#This Row],[ScheduleWeekWritten]],Table3[Game],100+Table3[Increase],Table1[[#This Row],[ScheduleWeekWritten]])</f>
        <v>11</v>
      </c>
      <c r="F13966" t="b">
        <v>0</v>
      </c>
      <c r="G13966" t="s">
        <v>53</v>
      </c>
      <c r="H13966">
        <v>17</v>
      </c>
      <c r="I13966">
        <v>20</v>
      </c>
      <c r="J13966" t="s">
        <v>128</v>
      </c>
      <c r="K13966" t="s">
        <v>87</v>
      </c>
      <c r="L13966" t="str">
        <f>_xlfn.XLOOKUP(Table1[[#This Row],[TeamFavoriteID]],Table2[team_id],Table2[team_name],_xlfn.XLOOKUP(Table1[[#This Row],[TeamFavoriteID]],Table2[team_id_pfr],Table2[team_name],"Even"))</f>
        <v>San Francisco 49ers</v>
      </c>
      <c r="M13966">
        <v>-6</v>
      </c>
      <c r="N13966">
        <f>IF(Table1[[#This Row],[TeamFavorite]]=Table1[[#This Row],[TeamHome]],Table1[[#This Row],[ScoreAway]]-Table1[[#This Row],[ScoreHome]],Table1[[#This Row],[ScoreHome]]-Table1[[#This Row],[ScoreAway]])</f>
        <v>3</v>
      </c>
      <c r="O13966">
        <f>IF(Table1[[#This Row],[SpreadActual]]&lt;Table1[[#This Row],[SpreadFavorite]],1,0)</f>
        <v>0</v>
      </c>
      <c r="P13966">
        <v>49</v>
      </c>
      <c r="Q13966" t="s">
        <v>203</v>
      </c>
      <c r="R13966" t="b">
        <v>0</v>
      </c>
    </row>
    <row r="13967" spans="1:22" x14ac:dyDescent="0.2">
      <c r="A13967" s="1">
        <v>45613</v>
      </c>
      <c r="B13967">
        <v>2024</v>
      </c>
      <c r="C13967">
        <f>_xlfn.MAXIFS(Table1[ScheduleWeekWritten],Table1[ScheduleSeason],Table1[[#This Row],[ScheduleSeason]])</f>
        <v>18</v>
      </c>
      <c r="D13967">
        <v>11</v>
      </c>
      <c r="E13967" cm="1">
        <f t="array" ref="E13967">_xlfn.XLOOKUP(Table1[[#This Row],[ScheduleWeekWritten]],Table3[Game],100+Table3[Increase],Table1[[#This Row],[ScheduleWeekWritten]])</f>
        <v>11</v>
      </c>
      <c r="F13967" t="b">
        <v>0</v>
      </c>
      <c r="G13967" t="s">
        <v>171</v>
      </c>
      <c r="H13967">
        <v>13</v>
      </c>
      <c r="I13967">
        <v>23</v>
      </c>
      <c r="J13967" t="s">
        <v>54</v>
      </c>
      <c r="K13967" t="s">
        <v>55</v>
      </c>
      <c r="L13967" t="str">
        <f>_xlfn.XLOOKUP(Table1[[#This Row],[TeamFavoriteID]],Table2[team_id],Table2[team_name],_xlfn.XLOOKUP(Table1[[#This Row],[TeamFavoriteID]],Table2[team_id_pfr],Table2[team_name],"Even"))</f>
        <v>Minnesota Vikings</v>
      </c>
      <c r="M13967">
        <v>-6</v>
      </c>
      <c r="N13967">
        <f>IF(Table1[[#This Row],[TeamFavorite]]=Table1[[#This Row],[TeamHome]],Table1[[#This Row],[ScoreAway]]-Table1[[#This Row],[ScoreHome]],Table1[[#This Row],[ScoreHome]]-Table1[[#This Row],[ScoreAway]])</f>
        <v>-10</v>
      </c>
      <c r="O13967">
        <f>IF(Table1[[#This Row],[SpreadActual]]&lt;Table1[[#This Row],[SpreadFavorite]],1,0)</f>
        <v>1</v>
      </c>
      <c r="P13967">
        <v>40</v>
      </c>
      <c r="Q13967" t="s">
        <v>172</v>
      </c>
      <c r="R13967" t="b">
        <v>0</v>
      </c>
    </row>
    <row r="13968" spans="1:22" x14ac:dyDescent="0.2">
      <c r="A13968" s="1">
        <v>45614</v>
      </c>
      <c r="B13968">
        <v>2024</v>
      </c>
      <c r="C13968">
        <f>_xlfn.MAXIFS(Table1[ScheduleWeekWritten],Table1[ScheduleSeason],Table1[[#This Row],[ScheduleSeason]])</f>
        <v>18</v>
      </c>
      <c r="D13968">
        <v>11</v>
      </c>
      <c r="E13968" cm="1">
        <f t="array" ref="E13968">_xlfn.XLOOKUP(Table1[[#This Row],[ScheduleWeekWritten]],Table3[Game],100+Table3[Increase],Table1[[#This Row],[ScheduleWeekWritten]])</f>
        <v>11</v>
      </c>
      <c r="F13968" t="b">
        <v>0</v>
      </c>
      <c r="G13968" t="s">
        <v>67</v>
      </c>
      <c r="H13968">
        <v>10</v>
      </c>
      <c r="I13968">
        <v>34</v>
      </c>
      <c r="J13968" t="s">
        <v>177</v>
      </c>
      <c r="K13968" t="s">
        <v>182</v>
      </c>
      <c r="L13968" t="str">
        <f>_xlfn.XLOOKUP(Table1[[#This Row],[TeamFavoriteID]],Table2[team_id],Table2[team_name],_xlfn.XLOOKUP(Table1[[#This Row],[TeamFavoriteID]],Table2[team_id_pfr],Table2[team_name],"Even"))</f>
        <v>Houston Texans</v>
      </c>
      <c r="M13968">
        <v>-7</v>
      </c>
      <c r="N13968">
        <f>IF(Table1[[#This Row],[TeamFavorite]]=Table1[[#This Row],[TeamHome]],Table1[[#This Row],[ScoreAway]]-Table1[[#This Row],[ScoreHome]],Table1[[#This Row],[ScoreHome]]-Table1[[#This Row],[ScoreAway]])</f>
        <v>-24</v>
      </c>
      <c r="O13968">
        <f>IF(Table1[[#This Row],[SpreadActual]]&lt;Table1[[#This Row],[SpreadFavorite]],1,0)</f>
        <v>1</v>
      </c>
      <c r="P13968">
        <v>41.5</v>
      </c>
      <c r="Q13968" t="s">
        <v>208</v>
      </c>
      <c r="R13968" t="b">
        <v>0</v>
      </c>
      <c r="S13968">
        <v>72</v>
      </c>
      <c r="T13968">
        <v>0</v>
      </c>
      <c r="V13968" t="s">
        <v>103</v>
      </c>
    </row>
    <row r="13969" spans="1:22" x14ac:dyDescent="0.2">
      <c r="A13969" s="1">
        <v>45617</v>
      </c>
      <c r="B13969">
        <v>2024</v>
      </c>
      <c r="C13969">
        <f>_xlfn.MAXIFS(Table1[ScheduleWeekWritten],Table1[ScheduleSeason],Table1[[#This Row],[ScheduleSeason]])</f>
        <v>18</v>
      </c>
      <c r="D13969">
        <v>12</v>
      </c>
      <c r="E13969" cm="1">
        <f t="array" ref="E13969">_xlfn.XLOOKUP(Table1[[#This Row],[ScheduleWeekWritten]],Table3[Game],100+Table3[Increase],Table1[[#This Row],[ScheduleWeekWritten]])</f>
        <v>12</v>
      </c>
      <c r="F13969" t="b">
        <v>0</v>
      </c>
      <c r="G13969" t="s">
        <v>62</v>
      </c>
      <c r="H13969">
        <v>24</v>
      </c>
      <c r="I13969">
        <v>19</v>
      </c>
      <c r="J13969" t="s">
        <v>49</v>
      </c>
      <c r="K13969" t="s">
        <v>51</v>
      </c>
      <c r="L13969" t="str">
        <f>_xlfn.XLOOKUP(Table1[[#This Row],[TeamFavoriteID]],Table2[team_id],Table2[team_name],_xlfn.XLOOKUP(Table1[[#This Row],[TeamFavoriteID]],Table2[team_id_pfr],Table2[team_name],"Even"))</f>
        <v>Pittsburgh Steelers</v>
      </c>
      <c r="M13969">
        <v>-3.5</v>
      </c>
      <c r="N13969">
        <f>IF(Table1[[#This Row],[TeamFavorite]]=Table1[[#This Row],[TeamHome]],Table1[[#This Row],[ScoreAway]]-Table1[[#This Row],[ScoreHome]],Table1[[#This Row],[ScoreHome]]-Table1[[#This Row],[ScoreAway]])</f>
        <v>5</v>
      </c>
      <c r="O13969">
        <f>IF(Table1[[#This Row],[SpreadActual]]&lt;Table1[[#This Row],[SpreadFavorite]],1,0)</f>
        <v>0</v>
      </c>
      <c r="P13969">
        <v>36.5</v>
      </c>
      <c r="Q13969" t="s">
        <v>170</v>
      </c>
      <c r="R13969" t="b">
        <v>0</v>
      </c>
      <c r="S13969">
        <v>36</v>
      </c>
      <c r="T13969">
        <v>13</v>
      </c>
      <c r="U13969">
        <v>88</v>
      </c>
      <c r="V13969" t="s">
        <v>120</v>
      </c>
    </row>
    <row r="13970" spans="1:22" x14ac:dyDescent="0.2">
      <c r="A13970" s="1">
        <v>45620</v>
      </c>
      <c r="B13970">
        <v>2024</v>
      </c>
      <c r="C13970">
        <f>_xlfn.MAXIFS(Table1[ScheduleWeekWritten],Table1[ScheduleSeason],Table1[[#This Row],[ScheduleSeason]])</f>
        <v>18</v>
      </c>
      <c r="D13970">
        <v>12</v>
      </c>
      <c r="E13970" cm="1">
        <f t="array" ref="E13970">_xlfn.XLOOKUP(Table1[[#This Row],[ScheduleWeekWritten]],Table3[Game],100+Table3[Increase],Table1[[#This Row],[ScheduleWeekWritten]])</f>
        <v>12</v>
      </c>
      <c r="F13970" t="b">
        <v>0</v>
      </c>
      <c r="G13970" t="s">
        <v>152</v>
      </c>
      <c r="H13970">
        <v>27</v>
      </c>
      <c r="I13970">
        <v>30</v>
      </c>
      <c r="J13970" t="s">
        <v>42</v>
      </c>
      <c r="K13970" t="s">
        <v>75</v>
      </c>
      <c r="L13970" t="str">
        <f>_xlfn.XLOOKUP(Table1[[#This Row],[TeamFavoriteID]],Table2[team_id],Table2[team_name],_xlfn.XLOOKUP(Table1[[#This Row],[TeamFavoriteID]],Table2[team_id_pfr],Table2[team_name],"Even"))</f>
        <v>Kansas City Chiefs</v>
      </c>
      <c r="M13970">
        <v>-10.5</v>
      </c>
      <c r="N13970">
        <f>IF(Table1[[#This Row],[TeamFavorite]]=Table1[[#This Row],[TeamHome]],Table1[[#This Row],[ScoreAway]]-Table1[[#This Row],[ScoreHome]],Table1[[#This Row],[ScoreHome]]-Table1[[#This Row],[ScoreAway]])</f>
        <v>-3</v>
      </c>
      <c r="O13970">
        <f>IF(Table1[[#This Row],[SpreadActual]]&lt;Table1[[#This Row],[SpreadFavorite]],1,0)</f>
        <v>0</v>
      </c>
      <c r="P13970">
        <v>43</v>
      </c>
      <c r="Q13970" t="s">
        <v>160</v>
      </c>
      <c r="R13970" t="b">
        <v>0</v>
      </c>
    </row>
    <row r="13971" spans="1:22" x14ac:dyDescent="0.2">
      <c r="A13971" s="1">
        <v>45620</v>
      </c>
      <c r="B13971">
        <v>2024</v>
      </c>
      <c r="C13971">
        <f>_xlfn.MAXIFS(Table1[ScheduleWeekWritten],Table1[ScheduleSeason],Table1[[#This Row],[ScheduleSeason]])</f>
        <v>18</v>
      </c>
      <c r="D13971">
        <v>12</v>
      </c>
      <c r="E13971" cm="1">
        <f t="array" ref="E13971">_xlfn.XLOOKUP(Table1[[#This Row],[ScheduleWeekWritten]],Table3[Game],100+Table3[Increase],Table1[[#This Row],[ScheduleWeekWritten]])</f>
        <v>12</v>
      </c>
      <c r="F13971" t="b">
        <v>0</v>
      </c>
      <c r="G13971" t="s">
        <v>46</v>
      </c>
      <c r="H13971">
        <v>27</v>
      </c>
      <c r="I13971">
        <v>30</v>
      </c>
      <c r="J13971" t="s">
        <v>54</v>
      </c>
      <c r="K13971" t="s">
        <v>55</v>
      </c>
      <c r="L13971" t="str">
        <f>_xlfn.XLOOKUP(Table1[[#This Row],[TeamFavoriteID]],Table2[team_id],Table2[team_name],_xlfn.XLOOKUP(Table1[[#This Row],[TeamFavoriteID]],Table2[team_id_pfr],Table2[team_name],"Even"))</f>
        <v>Minnesota Vikings</v>
      </c>
      <c r="M13971">
        <v>-3</v>
      </c>
      <c r="N13971">
        <f>IF(Table1[[#This Row],[TeamFavorite]]=Table1[[#This Row],[TeamHome]],Table1[[#This Row],[ScoreAway]]-Table1[[#This Row],[ScoreHome]],Table1[[#This Row],[ScoreHome]]-Table1[[#This Row],[ScoreAway]])</f>
        <v>-3</v>
      </c>
      <c r="O13971">
        <f>IF(Table1[[#This Row],[SpreadActual]]&lt;Table1[[#This Row],[SpreadFavorite]],1,0)</f>
        <v>0</v>
      </c>
      <c r="P13971">
        <v>39.5</v>
      </c>
      <c r="Q13971" t="s">
        <v>114</v>
      </c>
      <c r="R13971" t="b">
        <v>0</v>
      </c>
    </row>
    <row r="13972" spans="1:22" x14ac:dyDescent="0.2">
      <c r="A13972" s="1">
        <v>45620</v>
      </c>
      <c r="B13972">
        <v>2024</v>
      </c>
      <c r="C13972">
        <f>_xlfn.MAXIFS(Table1[ScheduleWeekWritten],Table1[ScheduleSeason],Table1[[#This Row],[ScheduleSeason]])</f>
        <v>18</v>
      </c>
      <c r="D13972">
        <v>12</v>
      </c>
      <c r="E13972" cm="1">
        <f t="array" ref="E13972">_xlfn.XLOOKUP(Table1[[#This Row],[ScheduleWeekWritten]],Table3[Game],100+Table3[Increase],Table1[[#This Row],[ScheduleWeekWritten]])</f>
        <v>12</v>
      </c>
      <c r="F13972" t="b">
        <v>0</v>
      </c>
      <c r="G13972" t="s">
        <v>33</v>
      </c>
      <c r="H13972">
        <v>38</v>
      </c>
      <c r="I13972">
        <v>10</v>
      </c>
      <c r="J13972" t="s">
        <v>53</v>
      </c>
      <c r="K13972" t="s">
        <v>35</v>
      </c>
      <c r="L13972" t="str">
        <f>_xlfn.XLOOKUP(Table1[[#This Row],[TeamFavoriteID]],Table2[team_id],Table2[team_name],_xlfn.XLOOKUP(Table1[[#This Row],[TeamFavoriteID]],Table2[team_id_pfr],Table2[team_name],"Even"))</f>
        <v>Green Bay Packers</v>
      </c>
      <c r="M13972">
        <v>-6</v>
      </c>
      <c r="N13972">
        <f>IF(Table1[[#This Row],[TeamFavorite]]=Table1[[#This Row],[TeamHome]],Table1[[#This Row],[ScoreAway]]-Table1[[#This Row],[ScoreHome]],Table1[[#This Row],[ScoreHome]]-Table1[[#This Row],[ScoreAway]])</f>
        <v>-28</v>
      </c>
      <c r="O13972">
        <f>IF(Table1[[#This Row],[SpreadActual]]&lt;Table1[[#This Row],[SpreadFavorite]],1,0)</f>
        <v>1</v>
      </c>
      <c r="P13972">
        <v>44.5</v>
      </c>
      <c r="Q13972" t="s">
        <v>82</v>
      </c>
      <c r="R13972" t="b">
        <v>0</v>
      </c>
    </row>
    <row r="13973" spans="1:22" x14ac:dyDescent="0.2">
      <c r="A13973" s="1">
        <v>45620</v>
      </c>
      <c r="B13973">
        <v>2024</v>
      </c>
      <c r="C13973">
        <f>_xlfn.MAXIFS(Table1[ScheduleWeekWritten],Table1[ScheduleSeason],Table1[[#This Row],[ScheduleSeason]])</f>
        <v>18</v>
      </c>
      <c r="D13973">
        <v>12</v>
      </c>
      <c r="E13973" cm="1">
        <f t="array" ref="E13973">_xlfn.XLOOKUP(Table1[[#This Row],[ScheduleWeekWritten]],Table3[Game],100+Table3[Increase],Table1[[#This Row],[ScheduleWeekWritten]])</f>
        <v>12</v>
      </c>
      <c r="F13973" t="b">
        <v>0</v>
      </c>
      <c r="G13973" t="s">
        <v>177</v>
      </c>
      <c r="H13973">
        <v>27</v>
      </c>
      <c r="I13973">
        <v>32</v>
      </c>
      <c r="J13973" t="s">
        <v>171</v>
      </c>
      <c r="K13973" t="s">
        <v>182</v>
      </c>
      <c r="L13973" t="str">
        <f>_xlfn.XLOOKUP(Table1[[#This Row],[TeamFavoriteID]],Table2[team_id],Table2[team_name],_xlfn.XLOOKUP(Table1[[#This Row],[TeamFavoriteID]],Table2[team_id_pfr],Table2[team_name],"Even"))</f>
        <v>Houston Texans</v>
      </c>
      <c r="M13973">
        <v>-8</v>
      </c>
      <c r="N13973">
        <f>IF(Table1[[#This Row],[TeamFavorite]]=Table1[[#This Row],[TeamHome]],Table1[[#This Row],[ScoreAway]]-Table1[[#This Row],[ScoreHome]],Table1[[#This Row],[ScoreHome]]-Table1[[#This Row],[ScoreAway]])</f>
        <v>5</v>
      </c>
      <c r="O13973">
        <f>IF(Table1[[#This Row],[SpreadActual]]&lt;Table1[[#This Row],[SpreadFavorite]],1,0)</f>
        <v>0</v>
      </c>
      <c r="P13973">
        <v>40.5</v>
      </c>
      <c r="Q13973" t="s">
        <v>207</v>
      </c>
      <c r="R13973" t="b">
        <v>0</v>
      </c>
      <c r="S13973">
        <v>72</v>
      </c>
      <c r="T13973">
        <v>0</v>
      </c>
      <c r="V13973" t="s">
        <v>103</v>
      </c>
    </row>
    <row r="13974" spans="1:22" x14ac:dyDescent="0.2">
      <c r="A13974" s="1">
        <v>45620</v>
      </c>
      <c r="B13974">
        <v>2024</v>
      </c>
      <c r="C13974">
        <f>_xlfn.MAXIFS(Table1[ScheduleWeekWritten],Table1[ScheduleSeason],Table1[[#This Row],[ScheduleSeason]])</f>
        <v>18</v>
      </c>
      <c r="D13974">
        <v>12</v>
      </c>
      <c r="E13974" cm="1">
        <f t="array" ref="E13974">_xlfn.XLOOKUP(Table1[[#This Row],[ScheduleWeekWritten]],Table3[Game],100+Table3[Increase],Table1[[#This Row],[ScheduleWeekWritten]])</f>
        <v>12</v>
      </c>
      <c r="F13974" t="b">
        <v>0</v>
      </c>
      <c r="G13974" t="s">
        <v>140</v>
      </c>
      <c r="H13974">
        <v>6</v>
      </c>
      <c r="I13974">
        <v>24</v>
      </c>
      <c r="J13974" t="s">
        <v>45</v>
      </c>
      <c r="K13974" t="s">
        <v>79</v>
      </c>
      <c r="L13974" t="str">
        <f>_xlfn.XLOOKUP(Table1[[#This Row],[TeamFavoriteID]],Table2[team_id],Table2[team_name],_xlfn.XLOOKUP(Table1[[#This Row],[TeamFavoriteID]],Table2[team_id_pfr],Table2[team_name],"Even"))</f>
        <v>Detroit Lions</v>
      </c>
      <c r="M13974">
        <v>-7</v>
      </c>
      <c r="N13974">
        <f>IF(Table1[[#This Row],[TeamFavorite]]=Table1[[#This Row],[TeamHome]],Table1[[#This Row],[ScoreAway]]-Table1[[#This Row],[ScoreHome]],Table1[[#This Row],[ScoreHome]]-Table1[[#This Row],[ScoreAway]])</f>
        <v>-18</v>
      </c>
      <c r="O13974">
        <f>IF(Table1[[#This Row],[SpreadActual]]&lt;Table1[[#This Row],[SpreadFavorite]],1,0)</f>
        <v>1</v>
      </c>
      <c r="P13974">
        <v>50.5</v>
      </c>
      <c r="Q13974" t="s">
        <v>190</v>
      </c>
      <c r="R13974" t="b">
        <v>0</v>
      </c>
      <c r="S13974">
        <v>72</v>
      </c>
      <c r="T13974">
        <v>0</v>
      </c>
      <c r="V13974" t="s">
        <v>103</v>
      </c>
    </row>
    <row r="13975" spans="1:22" x14ac:dyDescent="0.2">
      <c r="A13975" s="1">
        <v>45620</v>
      </c>
      <c r="B13975">
        <v>2024</v>
      </c>
      <c r="C13975">
        <f>_xlfn.MAXIFS(Table1[ScheduleWeekWritten],Table1[ScheduleSeason],Table1[[#This Row],[ScheduleSeason]])</f>
        <v>18</v>
      </c>
      <c r="D13975">
        <v>12</v>
      </c>
      <c r="E13975" cm="1">
        <f t="array" ref="E13975">_xlfn.XLOOKUP(Table1[[#This Row],[ScheduleWeekWritten]],Table3[Game],100+Table3[Increase],Table1[[#This Row],[ScheduleWeekWritten]])</f>
        <v>12</v>
      </c>
      <c r="F13975" t="b">
        <v>0</v>
      </c>
      <c r="G13975" t="s">
        <v>217</v>
      </c>
      <c r="H13975">
        <v>19</v>
      </c>
      <c r="I13975">
        <v>29</v>
      </c>
      <c r="J13975" t="s">
        <v>24</v>
      </c>
      <c r="K13975" t="s">
        <v>88</v>
      </c>
      <c r="L13975" t="str">
        <f>_xlfn.XLOOKUP(Table1[[#This Row],[TeamFavoriteID]],Table2[team_id],Table2[team_name],_xlfn.XLOOKUP(Table1[[#This Row],[TeamFavoriteID]],Table2[team_id_pfr],Table2[team_name],"Even"))</f>
        <v>Denver Broncos</v>
      </c>
      <c r="M13975">
        <v>-5.5</v>
      </c>
      <c r="N13975">
        <f>IF(Table1[[#This Row],[TeamFavorite]]=Table1[[#This Row],[TeamHome]],Table1[[#This Row],[ScoreAway]]-Table1[[#This Row],[ScoreHome]],Table1[[#This Row],[ScoreHome]]-Table1[[#This Row],[ScoreAway]])</f>
        <v>-10</v>
      </c>
      <c r="O13975">
        <f>IF(Table1[[#This Row],[SpreadActual]]&lt;Table1[[#This Row],[SpreadFavorite]],1,0)</f>
        <v>1</v>
      </c>
      <c r="P13975">
        <v>41.5</v>
      </c>
      <c r="Q13975" t="s">
        <v>220</v>
      </c>
      <c r="R13975" t="b">
        <v>0</v>
      </c>
      <c r="S13975">
        <v>72</v>
      </c>
      <c r="T13975">
        <v>0</v>
      </c>
      <c r="V13975" t="s">
        <v>103</v>
      </c>
    </row>
    <row r="13976" spans="1:22" x14ac:dyDescent="0.2">
      <c r="A13976" s="1">
        <v>45620</v>
      </c>
      <c r="B13976">
        <v>2024</v>
      </c>
      <c r="C13976">
        <f>_xlfn.MAXIFS(Table1[ScheduleWeekWritten],Table1[ScheduleSeason],Table1[[#This Row],[ScheduleSeason]])</f>
        <v>18</v>
      </c>
      <c r="D13976">
        <v>12</v>
      </c>
      <c r="E13976" cm="1">
        <f t="array" ref="E13976">_xlfn.XLOOKUP(Table1[[#This Row],[ScheduleWeekWritten]],Table3[Game],100+Table3[Increase],Table1[[#This Row],[ScheduleWeekWritten]])</f>
        <v>12</v>
      </c>
      <c r="F13976" t="b">
        <v>0</v>
      </c>
      <c r="G13976" t="s">
        <v>39</v>
      </c>
      <c r="H13976">
        <v>20</v>
      </c>
      <c r="I13976">
        <v>37</v>
      </c>
      <c r="J13976" t="s">
        <v>58</v>
      </c>
      <c r="K13976" t="s">
        <v>77</v>
      </c>
      <c r="L13976" t="str">
        <f>_xlfn.XLOOKUP(Table1[[#This Row],[TeamFavoriteID]],Table2[team_id],Table2[team_name],_xlfn.XLOOKUP(Table1[[#This Row],[TeamFavoriteID]],Table2[team_id_pfr],Table2[team_name],"Even"))</f>
        <v>Philadelphia Eagles</v>
      </c>
      <c r="M13976">
        <v>-3</v>
      </c>
      <c r="N13976">
        <f>IF(Table1[[#This Row],[TeamFavorite]]=Table1[[#This Row],[TeamHome]],Table1[[#This Row],[ScoreAway]]-Table1[[#This Row],[ScoreHome]],Table1[[#This Row],[ScoreHome]]-Table1[[#This Row],[ScoreAway]])</f>
        <v>-17</v>
      </c>
      <c r="O13976">
        <f>IF(Table1[[#This Row],[SpreadActual]]&lt;Table1[[#This Row],[SpreadFavorite]],1,0)</f>
        <v>1</v>
      </c>
      <c r="P13976">
        <v>48.5</v>
      </c>
      <c r="Q13976" t="s">
        <v>218</v>
      </c>
      <c r="R13976" t="b">
        <v>0</v>
      </c>
      <c r="S13976">
        <v>72</v>
      </c>
      <c r="T13976">
        <v>0</v>
      </c>
      <c r="V13976" t="s">
        <v>103</v>
      </c>
    </row>
    <row r="13977" spans="1:22" x14ac:dyDescent="0.2">
      <c r="A13977" s="1">
        <v>45620</v>
      </c>
      <c r="B13977">
        <v>2024</v>
      </c>
      <c r="C13977">
        <f>_xlfn.MAXIFS(Table1[ScheduleWeekWritten],Table1[ScheduleSeason],Table1[[#This Row],[ScheduleSeason]])</f>
        <v>18</v>
      </c>
      <c r="D13977">
        <v>12</v>
      </c>
      <c r="E13977" cm="1">
        <f t="array" ref="E13977">_xlfn.XLOOKUP(Table1[[#This Row],[ScheduleWeekWritten]],Table3[Game],100+Table3[Increase],Table1[[#This Row],[ScheduleWeekWritten]])</f>
        <v>12</v>
      </c>
      <c r="F13977" t="b">
        <v>0</v>
      </c>
      <c r="G13977" t="s">
        <v>19</v>
      </c>
      <c r="H13977">
        <v>34</v>
      </c>
      <c r="I13977">
        <v>15</v>
      </c>
      <c r="J13977" t="s">
        <v>115</v>
      </c>
      <c r="K13977" t="s">
        <v>91</v>
      </c>
      <c r="L13977" t="str">
        <f>_xlfn.XLOOKUP(Table1[[#This Row],[TeamFavoriteID]],Table2[team_id],Table2[team_name],_xlfn.XLOOKUP(Table1[[#This Row],[TeamFavoriteID]],Table2[team_id_pfr],Table2[team_name],"Even"))</f>
        <v>Miami Dolphins</v>
      </c>
      <c r="M13977">
        <v>-7.5</v>
      </c>
      <c r="N13977">
        <f>IF(Table1[[#This Row],[TeamFavorite]]=Table1[[#This Row],[TeamHome]],Table1[[#This Row],[ScoreAway]]-Table1[[#This Row],[ScoreHome]],Table1[[#This Row],[ScoreHome]]-Table1[[#This Row],[ScoreAway]])</f>
        <v>-19</v>
      </c>
      <c r="O13977">
        <f>IF(Table1[[#This Row],[SpreadActual]]&lt;Table1[[#This Row],[SpreadFavorite]],1,0)</f>
        <v>1</v>
      </c>
      <c r="P13977">
        <v>45.5</v>
      </c>
      <c r="Q13977" t="s">
        <v>212</v>
      </c>
      <c r="R13977" t="b">
        <v>0</v>
      </c>
    </row>
    <row r="13978" spans="1:22" x14ac:dyDescent="0.2">
      <c r="A13978" s="1">
        <v>45620</v>
      </c>
      <c r="B13978">
        <v>2024</v>
      </c>
      <c r="C13978">
        <f>_xlfn.MAXIFS(Table1[ScheduleWeekWritten],Table1[ScheduleSeason],Table1[[#This Row],[ScheduleSeason]])</f>
        <v>18</v>
      </c>
      <c r="D13978">
        <v>12</v>
      </c>
      <c r="E13978" cm="1">
        <f t="array" ref="E13978">_xlfn.XLOOKUP(Table1[[#This Row],[ScheduleWeekWritten]],Table3[Game],100+Table3[Increase],Table1[[#This Row],[ScheduleWeekWritten]])</f>
        <v>12</v>
      </c>
      <c r="F13978" t="b">
        <v>0</v>
      </c>
      <c r="G13978" t="s">
        <v>50</v>
      </c>
      <c r="H13978">
        <v>7</v>
      </c>
      <c r="I13978">
        <v>30</v>
      </c>
      <c r="J13978" t="s">
        <v>127</v>
      </c>
      <c r="K13978" t="s">
        <v>133</v>
      </c>
      <c r="L13978" t="str">
        <f>_xlfn.XLOOKUP(Table1[[#This Row],[TeamFavoriteID]],Table2[team_id],Table2[team_name],_xlfn.XLOOKUP(Table1[[#This Row],[TeamFavoriteID]],Table2[team_id_pfr],Table2[team_name],"Even"))</f>
        <v>Tampa Bay Buccaneers</v>
      </c>
      <c r="M13978">
        <v>-6</v>
      </c>
      <c r="N13978">
        <f>IF(Table1[[#This Row],[TeamFavorite]]=Table1[[#This Row],[TeamHome]],Table1[[#This Row],[ScoreAway]]-Table1[[#This Row],[ScoreHome]],Table1[[#This Row],[ScoreHome]]-Table1[[#This Row],[ScoreAway]])</f>
        <v>-23</v>
      </c>
      <c r="O13978">
        <f>IF(Table1[[#This Row],[SpreadActual]]&lt;Table1[[#This Row],[SpreadFavorite]],1,0)</f>
        <v>1</v>
      </c>
      <c r="P13978">
        <v>40</v>
      </c>
      <c r="Q13978" t="s">
        <v>197</v>
      </c>
      <c r="R13978" t="b">
        <v>0</v>
      </c>
    </row>
    <row r="13979" spans="1:22" x14ac:dyDescent="0.2">
      <c r="A13979" s="1">
        <v>45620</v>
      </c>
      <c r="B13979">
        <v>2024</v>
      </c>
      <c r="C13979">
        <f>_xlfn.MAXIFS(Table1[ScheduleWeekWritten],Table1[ScheduleSeason],Table1[[#This Row],[ScheduleSeason]])</f>
        <v>18</v>
      </c>
      <c r="D13979">
        <v>12</v>
      </c>
      <c r="E13979" cm="1">
        <f t="array" ref="E13979">_xlfn.XLOOKUP(Table1[[#This Row],[ScheduleWeekWritten]],Table3[Game],100+Table3[Increase],Table1[[#This Row],[ScheduleWeekWritten]])</f>
        <v>12</v>
      </c>
      <c r="F13979" t="b">
        <v>0</v>
      </c>
      <c r="G13979" t="s">
        <v>128</v>
      </c>
      <c r="H13979">
        <v>16</v>
      </c>
      <c r="I13979">
        <v>6</v>
      </c>
      <c r="J13979" t="s">
        <v>149</v>
      </c>
      <c r="K13979" t="s">
        <v>59</v>
      </c>
      <c r="L13979" t="str">
        <f>_xlfn.XLOOKUP(Table1[[#This Row],[TeamFavoriteID]],Table2[team_id],Table2[team_name],_xlfn.XLOOKUP(Table1[[#This Row],[TeamFavoriteID]],Table2[team_id_pfr],Table2[team_name],"Even"))</f>
        <v>Arizona Cardinals</v>
      </c>
      <c r="M13979">
        <v>-1</v>
      </c>
      <c r="N13979">
        <f>IF(Table1[[#This Row],[TeamFavorite]]=Table1[[#This Row],[TeamHome]],Table1[[#This Row],[ScoreAway]]-Table1[[#This Row],[ScoreHome]],Table1[[#This Row],[ScoreHome]]-Table1[[#This Row],[ScoreAway]])</f>
        <v>10</v>
      </c>
      <c r="O13979">
        <f>IF(Table1[[#This Row],[SpreadActual]]&lt;Table1[[#This Row],[SpreadFavorite]],1,0)</f>
        <v>0</v>
      </c>
      <c r="P13979">
        <v>46.5</v>
      </c>
      <c r="Q13979" t="s">
        <v>223</v>
      </c>
      <c r="R13979" t="b">
        <v>0</v>
      </c>
    </row>
    <row r="13980" spans="1:22" x14ac:dyDescent="0.2">
      <c r="A13980" s="1">
        <v>45620</v>
      </c>
      <c r="B13980">
        <v>2024</v>
      </c>
      <c r="C13980">
        <f>_xlfn.MAXIFS(Table1[ScheduleWeekWritten],Table1[ScheduleSeason],Table1[[#This Row],[ScheduleSeason]])</f>
        <v>18</v>
      </c>
      <c r="D13980">
        <v>12</v>
      </c>
      <c r="E13980" cm="1">
        <f t="array" ref="E13980">_xlfn.XLOOKUP(Table1[[#This Row],[ScheduleWeekWritten]],Table3[Game],100+Table3[Increase],Table1[[#This Row],[ScheduleWeekWritten]])</f>
        <v>12</v>
      </c>
      <c r="F13980" t="b">
        <v>0</v>
      </c>
      <c r="G13980" t="s">
        <v>227</v>
      </c>
      <c r="H13980">
        <v>26</v>
      </c>
      <c r="I13980">
        <v>34</v>
      </c>
      <c r="J13980" t="s">
        <v>67</v>
      </c>
      <c r="K13980" t="s">
        <v>85</v>
      </c>
      <c r="L13980" t="str">
        <f>_xlfn.XLOOKUP(Table1[[#This Row],[TeamFavoriteID]],Table2[team_id],Table2[team_name],_xlfn.XLOOKUP(Table1[[#This Row],[TeamFavoriteID]],Table2[team_id_pfr],Table2[team_name],"Even"))</f>
        <v>Washington Commanders</v>
      </c>
      <c r="M13980">
        <v>-10.5</v>
      </c>
      <c r="N13980">
        <f>IF(Table1[[#This Row],[TeamFavorite]]=Table1[[#This Row],[TeamHome]],Table1[[#This Row],[ScoreAway]]-Table1[[#This Row],[ScoreHome]],Table1[[#This Row],[ScoreHome]]-Table1[[#This Row],[ScoreAway]])</f>
        <v>8</v>
      </c>
      <c r="O13980">
        <f>IF(Table1[[#This Row],[SpreadActual]]&lt;Table1[[#This Row],[SpreadFavorite]],1,0)</f>
        <v>0</v>
      </c>
      <c r="P13980">
        <v>44.5</v>
      </c>
      <c r="Q13980" t="s">
        <v>165</v>
      </c>
      <c r="R13980" t="b">
        <v>0</v>
      </c>
    </row>
    <row r="13981" spans="1:22" x14ac:dyDescent="0.2">
      <c r="A13981" s="1">
        <v>45621</v>
      </c>
      <c r="B13981">
        <v>2024</v>
      </c>
      <c r="C13981">
        <f>_xlfn.MAXIFS(Table1[ScheduleWeekWritten],Table1[ScheduleSeason],Table1[[#This Row],[ScheduleSeason]])</f>
        <v>18</v>
      </c>
      <c r="D13981">
        <v>12</v>
      </c>
      <c r="E13981" cm="1">
        <f t="array" ref="E13981">_xlfn.XLOOKUP(Table1[[#This Row],[ScheduleWeekWritten]],Table3[Game],100+Table3[Increase],Table1[[#This Row],[ScheduleWeekWritten]])</f>
        <v>12</v>
      </c>
      <c r="F13981" t="b">
        <v>0</v>
      </c>
      <c r="G13981" t="s">
        <v>210</v>
      </c>
      <c r="H13981">
        <v>23</v>
      </c>
      <c r="I13981">
        <v>30</v>
      </c>
      <c r="J13981" t="s">
        <v>158</v>
      </c>
      <c r="K13981" t="s">
        <v>159</v>
      </c>
      <c r="L13981" t="str">
        <f>_xlfn.XLOOKUP(Table1[[#This Row],[TeamFavoriteID]],Table2[team_id],Table2[team_name],_xlfn.XLOOKUP(Table1[[#This Row],[TeamFavoriteID]],Table2[team_id_pfr],Table2[team_name],"Even"))</f>
        <v>Baltimore Ravens</v>
      </c>
      <c r="M13981">
        <v>-3</v>
      </c>
      <c r="N13981">
        <f>IF(Table1[[#This Row],[TeamFavorite]]=Table1[[#This Row],[TeamHome]],Table1[[#This Row],[ScoreAway]]-Table1[[#This Row],[ScoreHome]],Table1[[#This Row],[ScoreHome]]-Table1[[#This Row],[ScoreAway]])</f>
        <v>-7</v>
      </c>
      <c r="O13981">
        <f>IF(Table1[[#This Row],[SpreadActual]]&lt;Table1[[#This Row],[SpreadFavorite]],1,0)</f>
        <v>1</v>
      </c>
      <c r="P13981">
        <v>51</v>
      </c>
      <c r="Q13981" t="s">
        <v>218</v>
      </c>
      <c r="R13981" t="b">
        <v>0</v>
      </c>
      <c r="S13981">
        <v>72</v>
      </c>
      <c r="T13981">
        <v>0</v>
      </c>
      <c r="V13981" t="s">
        <v>103</v>
      </c>
    </row>
    <row r="13982" spans="1:22" x14ac:dyDescent="0.2">
      <c r="A13982" s="1">
        <v>45624</v>
      </c>
      <c r="B13982">
        <v>2024</v>
      </c>
      <c r="C13982">
        <f>_xlfn.MAXIFS(Table1[ScheduleWeekWritten],Table1[ScheduleSeason],Table1[[#This Row],[ScheduleSeason]])</f>
        <v>18</v>
      </c>
      <c r="D13982">
        <v>13</v>
      </c>
      <c r="E13982" cm="1">
        <f t="array" ref="E13982">_xlfn.XLOOKUP(Table1[[#This Row],[ScheduleWeekWritten]],Table3[Game],100+Table3[Increase],Table1[[#This Row],[ScheduleWeekWritten]])</f>
        <v>13</v>
      </c>
      <c r="F13982" t="b">
        <v>0</v>
      </c>
      <c r="G13982" t="s">
        <v>67</v>
      </c>
      <c r="H13982">
        <v>27</v>
      </c>
      <c r="I13982">
        <v>20</v>
      </c>
      <c r="J13982" t="s">
        <v>50</v>
      </c>
      <c r="K13982" t="s">
        <v>68</v>
      </c>
      <c r="L13982" t="str">
        <f>_xlfn.XLOOKUP(Table1[[#This Row],[TeamFavoriteID]],Table2[team_id],Table2[team_name],_xlfn.XLOOKUP(Table1[[#This Row],[TeamFavoriteID]],Table2[team_id_pfr],Table2[team_name],"Even"))</f>
        <v>Dallas Cowboys</v>
      </c>
      <c r="M13982">
        <v>-4</v>
      </c>
      <c r="N13982">
        <f>IF(Table1[[#This Row],[TeamFavorite]]=Table1[[#This Row],[TeamHome]],Table1[[#This Row],[ScoreAway]]-Table1[[#This Row],[ScoreHome]],Table1[[#This Row],[ScoreHome]]-Table1[[#This Row],[ScoreAway]])</f>
        <v>-7</v>
      </c>
      <c r="O13982">
        <f>IF(Table1[[#This Row],[SpreadActual]]&lt;Table1[[#This Row],[SpreadFavorite]],1,0)</f>
        <v>1</v>
      </c>
      <c r="P13982">
        <v>38.5</v>
      </c>
      <c r="Q13982" t="s">
        <v>208</v>
      </c>
      <c r="R13982" t="b">
        <v>0</v>
      </c>
      <c r="S13982">
        <v>72</v>
      </c>
      <c r="T13982">
        <v>0</v>
      </c>
      <c r="V13982" t="s">
        <v>103</v>
      </c>
    </row>
    <row r="13983" spans="1:22" x14ac:dyDescent="0.2">
      <c r="A13983" s="1">
        <v>45624</v>
      </c>
      <c r="B13983">
        <v>2024</v>
      </c>
      <c r="C13983">
        <f>_xlfn.MAXIFS(Table1[ScheduleWeekWritten],Table1[ScheduleSeason],Table1[[#This Row],[ScheduleSeason]])</f>
        <v>18</v>
      </c>
      <c r="D13983">
        <v>13</v>
      </c>
      <c r="E13983" cm="1">
        <f t="array" ref="E13983">_xlfn.XLOOKUP(Table1[[#This Row],[ScheduleWeekWritten]],Table3[Game],100+Table3[Increase],Table1[[#This Row],[ScheduleWeekWritten]])</f>
        <v>13</v>
      </c>
      <c r="F13983" t="b">
        <v>0</v>
      </c>
      <c r="G13983" t="s">
        <v>45</v>
      </c>
      <c r="H13983">
        <v>23</v>
      </c>
      <c r="I13983">
        <v>20</v>
      </c>
      <c r="J13983" t="s">
        <v>46</v>
      </c>
      <c r="K13983" t="s">
        <v>79</v>
      </c>
      <c r="L13983" t="str">
        <f>_xlfn.XLOOKUP(Table1[[#This Row],[TeamFavoriteID]],Table2[team_id],Table2[team_name],_xlfn.XLOOKUP(Table1[[#This Row],[TeamFavoriteID]],Table2[team_id_pfr],Table2[team_name],"Even"))</f>
        <v>Detroit Lions</v>
      </c>
      <c r="M13983">
        <v>-10</v>
      </c>
      <c r="N13983">
        <f>IF(Table1[[#This Row],[TeamFavorite]]=Table1[[#This Row],[TeamHome]],Table1[[#This Row],[ScoreAway]]-Table1[[#This Row],[ScoreHome]],Table1[[#This Row],[ScoreHome]]-Table1[[#This Row],[ScoreAway]])</f>
        <v>-3</v>
      </c>
      <c r="O13983">
        <f>IF(Table1[[#This Row],[SpreadActual]]&lt;Table1[[#This Row],[SpreadFavorite]],1,0)</f>
        <v>0</v>
      </c>
      <c r="P13983">
        <v>48</v>
      </c>
      <c r="Q13983" t="s">
        <v>181</v>
      </c>
      <c r="R13983" t="b">
        <v>0</v>
      </c>
      <c r="S13983">
        <v>72</v>
      </c>
      <c r="T13983">
        <v>0</v>
      </c>
      <c r="V13983" t="s">
        <v>103</v>
      </c>
    </row>
    <row r="13984" spans="1:22" x14ac:dyDescent="0.2">
      <c r="A13984" s="1">
        <v>45624</v>
      </c>
      <c r="B13984">
        <v>2024</v>
      </c>
      <c r="C13984">
        <f>_xlfn.MAXIFS(Table1[ScheduleWeekWritten],Table1[ScheduleSeason],Table1[[#This Row],[ScheduleSeason]])</f>
        <v>18</v>
      </c>
      <c r="D13984">
        <v>13</v>
      </c>
      <c r="E13984" cm="1">
        <f t="array" ref="E13984">_xlfn.XLOOKUP(Table1[[#This Row],[ScheduleWeekWritten]],Table3[Game],100+Table3[Increase],Table1[[#This Row],[ScheduleWeekWritten]])</f>
        <v>13</v>
      </c>
      <c r="F13984" t="b">
        <v>0</v>
      </c>
      <c r="G13984" t="s">
        <v>33</v>
      </c>
      <c r="H13984">
        <v>30</v>
      </c>
      <c r="I13984">
        <v>17</v>
      </c>
      <c r="J13984" t="s">
        <v>19</v>
      </c>
      <c r="K13984" t="s">
        <v>35</v>
      </c>
      <c r="L13984" t="str">
        <f>_xlfn.XLOOKUP(Table1[[#This Row],[TeamFavoriteID]],Table2[team_id],Table2[team_name],_xlfn.XLOOKUP(Table1[[#This Row],[TeamFavoriteID]],Table2[team_id_pfr],Table2[team_name],"Even"))</f>
        <v>Green Bay Packers</v>
      </c>
      <c r="M13984">
        <v>-3.5</v>
      </c>
      <c r="N13984">
        <f>IF(Table1[[#This Row],[TeamFavorite]]=Table1[[#This Row],[TeamHome]],Table1[[#This Row],[ScoreAway]]-Table1[[#This Row],[ScoreHome]],Table1[[#This Row],[ScoreHome]]-Table1[[#This Row],[ScoreAway]])</f>
        <v>-13</v>
      </c>
      <c r="O13984">
        <f>IF(Table1[[#This Row],[SpreadActual]]&lt;Table1[[#This Row],[SpreadFavorite]],1,0)</f>
        <v>1</v>
      </c>
      <c r="P13984">
        <v>47.5</v>
      </c>
      <c r="Q13984" t="s">
        <v>82</v>
      </c>
      <c r="R13984" t="b">
        <v>0</v>
      </c>
      <c r="S13984">
        <v>27</v>
      </c>
      <c r="T13984">
        <v>10</v>
      </c>
      <c r="U13984">
        <v>63</v>
      </c>
    </row>
    <row r="13985" spans="1:22" x14ac:dyDescent="0.2">
      <c r="A13985" s="1">
        <v>45625</v>
      </c>
      <c r="B13985">
        <v>2024</v>
      </c>
      <c r="C13985">
        <f>_xlfn.MAXIFS(Table1[ScheduleWeekWritten],Table1[ScheduleSeason],Table1[[#This Row],[ScheduleSeason]])</f>
        <v>18</v>
      </c>
      <c r="D13985">
        <v>13</v>
      </c>
      <c r="E13985" cm="1">
        <f t="array" ref="E13985">_xlfn.XLOOKUP(Table1[[#This Row],[ScheduleWeekWritten]],Table3[Game],100+Table3[Increase],Table1[[#This Row],[ScheduleWeekWritten]])</f>
        <v>13</v>
      </c>
      <c r="F13985" t="b">
        <v>0</v>
      </c>
      <c r="G13985" t="s">
        <v>42</v>
      </c>
      <c r="H13985">
        <v>19</v>
      </c>
      <c r="I13985">
        <v>17</v>
      </c>
      <c r="J13985" t="s">
        <v>217</v>
      </c>
      <c r="K13985" t="s">
        <v>75</v>
      </c>
      <c r="L13985" t="str">
        <f>_xlfn.XLOOKUP(Table1[[#This Row],[TeamFavoriteID]],Table2[team_id],Table2[team_name],_xlfn.XLOOKUP(Table1[[#This Row],[TeamFavoriteID]],Table2[team_id_pfr],Table2[team_name],"Even"))</f>
        <v>Kansas City Chiefs</v>
      </c>
      <c r="M13985">
        <v>-13.5</v>
      </c>
      <c r="N13985">
        <f>IF(Table1[[#This Row],[TeamFavorite]]=Table1[[#This Row],[TeamHome]],Table1[[#This Row],[ScoreAway]]-Table1[[#This Row],[ScoreHome]],Table1[[#This Row],[ScoreHome]]-Table1[[#This Row],[ScoreAway]])</f>
        <v>-2</v>
      </c>
      <c r="O13985">
        <f>IF(Table1[[#This Row],[SpreadActual]]&lt;Table1[[#This Row],[SpreadFavorite]],1,0)</f>
        <v>0</v>
      </c>
      <c r="P13985">
        <v>42</v>
      </c>
      <c r="Q13985" t="s">
        <v>228</v>
      </c>
      <c r="R13985" t="b">
        <v>0</v>
      </c>
      <c r="S13985">
        <v>37</v>
      </c>
      <c r="T13985">
        <v>5</v>
      </c>
      <c r="U13985">
        <v>40</v>
      </c>
    </row>
    <row r="13986" spans="1:22" x14ac:dyDescent="0.2">
      <c r="A13986" s="1">
        <v>45627</v>
      </c>
      <c r="B13986">
        <v>2024</v>
      </c>
      <c r="C13986">
        <f>_xlfn.MAXIFS(Table1[ScheduleWeekWritten],Table1[ScheduleSeason],Table1[[#This Row],[ScheduleSeason]])</f>
        <v>18</v>
      </c>
      <c r="D13986">
        <v>13</v>
      </c>
      <c r="E13986" cm="1">
        <f t="array" ref="E13986">_xlfn.XLOOKUP(Table1[[#This Row],[ScheduleWeekWritten]],Table3[Game],100+Table3[Increase],Table1[[#This Row],[ScheduleWeekWritten]])</f>
        <v>13</v>
      </c>
      <c r="F13986" t="b">
        <v>0</v>
      </c>
      <c r="G13986" t="s">
        <v>38</v>
      </c>
      <c r="H13986">
        <v>13</v>
      </c>
      <c r="I13986">
        <v>17</v>
      </c>
      <c r="J13986" t="s">
        <v>210</v>
      </c>
      <c r="K13986" t="s">
        <v>29</v>
      </c>
      <c r="L13986" t="str">
        <f>_xlfn.XLOOKUP(Table1[[#This Row],[TeamFavoriteID]],Table2[team_id],Table2[team_name],_xlfn.XLOOKUP(Table1[[#This Row],[TeamFavoriteID]],Table2[team_id_pfr],Table2[team_name],"Even"))</f>
        <v>Los Angeles Chargers</v>
      </c>
      <c r="M13986">
        <v>-1</v>
      </c>
      <c r="N13986">
        <f>IF(Table1[[#This Row],[TeamFavorite]]=Table1[[#This Row],[TeamHome]],Table1[[#This Row],[ScoreAway]]-Table1[[#This Row],[ScoreHome]],Table1[[#This Row],[ScoreHome]]-Table1[[#This Row],[ScoreAway]])</f>
        <v>-4</v>
      </c>
      <c r="O13986">
        <f>IF(Table1[[#This Row],[SpreadActual]]&lt;Table1[[#This Row],[SpreadFavorite]],1,0)</f>
        <v>1</v>
      </c>
      <c r="P13986">
        <v>47</v>
      </c>
      <c r="Q13986" t="s">
        <v>213</v>
      </c>
      <c r="R13986" t="b">
        <v>0</v>
      </c>
      <c r="S13986">
        <v>72</v>
      </c>
      <c r="T13986">
        <v>0</v>
      </c>
      <c r="V13986" t="s">
        <v>103</v>
      </c>
    </row>
    <row r="13987" spans="1:22" x14ac:dyDescent="0.2">
      <c r="A13987" s="1">
        <v>45627</v>
      </c>
      <c r="B13987">
        <v>2024</v>
      </c>
      <c r="C13987">
        <f>_xlfn.MAXIFS(Table1[ScheduleWeekWritten],Table1[ScheduleSeason],Table1[[#This Row],[ScheduleSeason]])</f>
        <v>18</v>
      </c>
      <c r="D13987">
        <v>13</v>
      </c>
      <c r="E13987" cm="1">
        <f t="array" ref="E13987">_xlfn.XLOOKUP(Table1[[#This Row],[ScheduleWeekWritten]],Table3[Game],100+Table3[Increase],Table1[[#This Row],[ScheduleWeekWritten]])</f>
        <v>13</v>
      </c>
      <c r="F13987" t="b">
        <v>0</v>
      </c>
      <c r="G13987" t="s">
        <v>158</v>
      </c>
      <c r="H13987">
        <v>19</v>
      </c>
      <c r="I13987">
        <v>24</v>
      </c>
      <c r="J13987" t="s">
        <v>58</v>
      </c>
      <c r="K13987" t="s">
        <v>159</v>
      </c>
      <c r="L13987" t="str">
        <f>_xlfn.XLOOKUP(Table1[[#This Row],[TeamFavoriteID]],Table2[team_id],Table2[team_name],_xlfn.XLOOKUP(Table1[[#This Row],[TeamFavoriteID]],Table2[team_id_pfr],Table2[team_name],"Even"))</f>
        <v>Baltimore Ravens</v>
      </c>
      <c r="M13987">
        <v>-3</v>
      </c>
      <c r="N13987">
        <f>IF(Table1[[#This Row],[TeamFavorite]]=Table1[[#This Row],[TeamHome]],Table1[[#This Row],[ScoreAway]]-Table1[[#This Row],[ScoreHome]],Table1[[#This Row],[ScoreHome]]-Table1[[#This Row],[ScoreAway]])</f>
        <v>5</v>
      </c>
      <c r="O13987">
        <f>IF(Table1[[#This Row],[SpreadActual]]&lt;Table1[[#This Row],[SpreadFavorite]],1,0)</f>
        <v>0</v>
      </c>
      <c r="P13987">
        <v>50</v>
      </c>
      <c r="Q13987" t="s">
        <v>166</v>
      </c>
      <c r="R13987" t="b">
        <v>0</v>
      </c>
      <c r="S13987">
        <v>41</v>
      </c>
      <c r="T13987">
        <v>7</v>
      </c>
      <c r="U13987">
        <v>41</v>
      </c>
    </row>
    <row r="13988" spans="1:22" x14ac:dyDescent="0.2">
      <c r="A13988" s="1">
        <v>45627</v>
      </c>
      <c r="B13988">
        <v>2024</v>
      </c>
      <c r="C13988">
        <f>_xlfn.MAXIFS(Table1[ScheduleWeekWritten],Table1[ScheduleSeason],Table1[[#This Row],[ScheduleSeason]])</f>
        <v>18</v>
      </c>
      <c r="D13988">
        <v>13</v>
      </c>
      <c r="E13988" cm="1">
        <f t="array" ref="E13988">_xlfn.XLOOKUP(Table1[[#This Row],[ScheduleWeekWritten]],Table3[Game],100+Table3[Increase],Table1[[#This Row],[ScheduleWeekWritten]])</f>
        <v>13</v>
      </c>
      <c r="F13988" t="b">
        <v>0</v>
      </c>
      <c r="G13988" t="s">
        <v>28</v>
      </c>
      <c r="H13988">
        <v>35</v>
      </c>
      <c r="I13988">
        <v>10</v>
      </c>
      <c r="J13988" t="s">
        <v>53</v>
      </c>
      <c r="K13988" t="s">
        <v>43</v>
      </c>
      <c r="L13988" t="str">
        <f>_xlfn.XLOOKUP(Table1[[#This Row],[TeamFavoriteID]],Table2[team_id],Table2[team_name],_xlfn.XLOOKUP(Table1[[#This Row],[TeamFavoriteID]],Table2[team_id_pfr],Table2[team_name],"Even"))</f>
        <v>Buffalo Bills</v>
      </c>
      <c r="M13988">
        <v>-6.5</v>
      </c>
      <c r="N13988">
        <f>IF(Table1[[#This Row],[TeamFavorite]]=Table1[[#This Row],[TeamHome]],Table1[[#This Row],[ScoreAway]]-Table1[[#This Row],[ScoreHome]],Table1[[#This Row],[ScoreHome]]-Table1[[#This Row],[ScoreAway]])</f>
        <v>-25</v>
      </c>
      <c r="O13988">
        <f>IF(Table1[[#This Row],[SpreadActual]]&lt;Table1[[#This Row],[SpreadFavorite]],1,0)</f>
        <v>1</v>
      </c>
      <c r="P13988">
        <v>45.5</v>
      </c>
      <c r="Q13988" t="s">
        <v>222</v>
      </c>
      <c r="R13988" t="b">
        <v>0</v>
      </c>
      <c r="S13988">
        <v>28</v>
      </c>
      <c r="T13988">
        <v>11</v>
      </c>
      <c r="U13988">
        <v>79</v>
      </c>
      <c r="V13988" t="s">
        <v>120</v>
      </c>
    </row>
    <row r="13989" spans="1:22" x14ac:dyDescent="0.2">
      <c r="A13989" s="1">
        <v>45627</v>
      </c>
      <c r="B13989">
        <v>2024</v>
      </c>
      <c r="C13989">
        <f>_xlfn.MAXIFS(Table1[ScheduleWeekWritten],Table1[ScheduleSeason],Table1[[#This Row],[ScheduleSeason]])</f>
        <v>18</v>
      </c>
      <c r="D13989">
        <v>13</v>
      </c>
      <c r="E13989" cm="1">
        <f t="array" ref="E13989">_xlfn.XLOOKUP(Table1[[#This Row],[ScheduleWeekWritten]],Table3[Game],100+Table3[Increase],Table1[[#This Row],[ScheduleWeekWritten]])</f>
        <v>13</v>
      </c>
      <c r="F13989" t="b">
        <v>0</v>
      </c>
      <c r="G13989" t="s">
        <v>152</v>
      </c>
      <c r="H13989">
        <v>23</v>
      </c>
      <c r="I13989">
        <v>26</v>
      </c>
      <c r="J13989" t="s">
        <v>127</v>
      </c>
      <c r="K13989" t="s">
        <v>133</v>
      </c>
      <c r="L13989" t="str">
        <f>_xlfn.XLOOKUP(Table1[[#This Row],[TeamFavoriteID]],Table2[team_id],Table2[team_name],_xlfn.XLOOKUP(Table1[[#This Row],[TeamFavoriteID]],Table2[team_id_pfr],Table2[team_name],"Even"))</f>
        <v>Tampa Bay Buccaneers</v>
      </c>
      <c r="M13989">
        <v>-6.5</v>
      </c>
      <c r="N13989">
        <f>IF(Table1[[#This Row],[TeamFavorite]]=Table1[[#This Row],[TeamHome]],Table1[[#This Row],[ScoreAway]]-Table1[[#This Row],[ScoreHome]],Table1[[#This Row],[ScoreHome]]-Table1[[#This Row],[ScoreAway]])</f>
        <v>-3</v>
      </c>
      <c r="O13989">
        <f>IF(Table1[[#This Row],[SpreadActual]]&lt;Table1[[#This Row],[SpreadFavorite]],1,0)</f>
        <v>0</v>
      </c>
      <c r="P13989">
        <v>46</v>
      </c>
      <c r="Q13989" t="s">
        <v>160</v>
      </c>
      <c r="R13989" t="b">
        <v>0</v>
      </c>
      <c r="S13989">
        <v>51</v>
      </c>
      <c r="T13989">
        <v>7</v>
      </c>
      <c r="U13989">
        <v>14</v>
      </c>
    </row>
    <row r="13990" spans="1:22" x14ac:dyDescent="0.2">
      <c r="A13990" s="1">
        <v>45627</v>
      </c>
      <c r="B13990">
        <v>2024</v>
      </c>
      <c r="C13990">
        <f>_xlfn.MAXIFS(Table1[ScheduleWeekWritten],Table1[ScheduleSeason],Table1[[#This Row],[ScheduleSeason]])</f>
        <v>18</v>
      </c>
      <c r="D13990">
        <v>13</v>
      </c>
      <c r="E13990" cm="1">
        <f t="array" ref="E13990">_xlfn.XLOOKUP(Table1[[#This Row],[ScheduleWeekWritten]],Table3[Game],100+Table3[Increase],Table1[[#This Row],[ScheduleWeekWritten]])</f>
        <v>13</v>
      </c>
      <c r="F13990" t="b">
        <v>0</v>
      </c>
      <c r="G13990" t="s">
        <v>101</v>
      </c>
      <c r="H13990">
        <v>38</v>
      </c>
      <c r="I13990">
        <v>44</v>
      </c>
      <c r="J13990" t="s">
        <v>49</v>
      </c>
      <c r="K13990" t="s">
        <v>104</v>
      </c>
      <c r="L13990" t="str">
        <f>_xlfn.XLOOKUP(Table1[[#This Row],[TeamFavoriteID]],Table2[team_id],Table2[team_name],_xlfn.XLOOKUP(Table1[[#This Row],[TeamFavoriteID]],Table2[team_id_pfr],Table2[team_name],"Even"))</f>
        <v>Cincinnati Bengals</v>
      </c>
      <c r="M13990">
        <v>-3</v>
      </c>
      <c r="N13990">
        <f>IF(Table1[[#This Row],[TeamFavorite]]=Table1[[#This Row],[TeamHome]],Table1[[#This Row],[ScoreAway]]-Table1[[#This Row],[ScoreHome]],Table1[[#This Row],[ScoreHome]]-Table1[[#This Row],[ScoreAway]])</f>
        <v>6</v>
      </c>
      <c r="O13990">
        <f>IF(Table1[[#This Row],[SpreadActual]]&lt;Table1[[#This Row],[SpreadFavorite]],1,0)</f>
        <v>0</v>
      </c>
      <c r="P13990">
        <v>46</v>
      </c>
      <c r="Q13990" t="s">
        <v>226</v>
      </c>
      <c r="R13990" t="b">
        <v>0</v>
      </c>
      <c r="S13990">
        <v>32</v>
      </c>
      <c r="T13990">
        <v>9</v>
      </c>
      <c r="U13990">
        <v>43</v>
      </c>
    </row>
    <row r="13991" spans="1:22" x14ac:dyDescent="0.2">
      <c r="A13991" s="1">
        <v>45627</v>
      </c>
      <c r="B13991">
        <v>2024</v>
      </c>
      <c r="C13991">
        <f>_xlfn.MAXIFS(Table1[ScheduleWeekWritten],Table1[ScheduleSeason],Table1[[#This Row],[ScheduleSeason]])</f>
        <v>18</v>
      </c>
      <c r="D13991">
        <v>13</v>
      </c>
      <c r="E13991" cm="1">
        <f t="array" ref="E13991">_xlfn.XLOOKUP(Table1[[#This Row],[ScheduleWeekWritten]],Table3[Game],100+Table3[Increase],Table1[[#This Row],[ScheduleWeekWritten]])</f>
        <v>13</v>
      </c>
      <c r="F13991" t="b">
        <v>0</v>
      </c>
      <c r="G13991" t="s">
        <v>154</v>
      </c>
      <c r="H13991">
        <v>20</v>
      </c>
      <c r="I13991">
        <v>23</v>
      </c>
      <c r="J13991" t="s">
        <v>177</v>
      </c>
      <c r="K13991" t="s">
        <v>182</v>
      </c>
      <c r="L13991" t="str">
        <f>_xlfn.XLOOKUP(Table1[[#This Row],[TeamFavoriteID]],Table2[team_id],Table2[team_name],_xlfn.XLOOKUP(Table1[[#This Row],[TeamFavoriteID]],Table2[team_id_pfr],Table2[team_name],"Even"))</f>
        <v>Houston Texans</v>
      </c>
      <c r="M13991">
        <v>-3</v>
      </c>
      <c r="N13991">
        <f>IF(Table1[[#This Row],[TeamFavorite]]=Table1[[#This Row],[TeamHome]],Table1[[#This Row],[ScoreAway]]-Table1[[#This Row],[ScoreHome]],Table1[[#This Row],[ScoreHome]]-Table1[[#This Row],[ScoreAway]])</f>
        <v>-3</v>
      </c>
      <c r="O13991">
        <f>IF(Table1[[#This Row],[SpreadActual]]&lt;Table1[[#This Row],[SpreadFavorite]],1,0)</f>
        <v>0</v>
      </c>
      <c r="P13991">
        <v>45</v>
      </c>
      <c r="Q13991" t="s">
        <v>214</v>
      </c>
      <c r="R13991" t="b">
        <v>0</v>
      </c>
    </row>
    <row r="13992" spans="1:22" x14ac:dyDescent="0.2">
      <c r="A13992" s="1">
        <v>45627</v>
      </c>
      <c r="B13992">
        <v>2024</v>
      </c>
      <c r="C13992">
        <f>_xlfn.MAXIFS(Table1[ScheduleWeekWritten],Table1[ScheduleSeason],Table1[[#This Row],[ScheduleSeason]])</f>
        <v>18</v>
      </c>
      <c r="D13992">
        <v>13</v>
      </c>
      <c r="E13992" cm="1">
        <f t="array" ref="E13992">_xlfn.XLOOKUP(Table1[[#This Row],[ScheduleWeekWritten]],Table3[Game],100+Table3[Increase],Table1[[#This Row],[ScheduleWeekWritten]])</f>
        <v>13</v>
      </c>
      <c r="F13992" t="b">
        <v>0</v>
      </c>
      <c r="G13992" t="s">
        <v>54</v>
      </c>
      <c r="H13992">
        <v>23</v>
      </c>
      <c r="I13992">
        <v>22</v>
      </c>
      <c r="J13992" t="s">
        <v>149</v>
      </c>
      <c r="K13992" t="s">
        <v>55</v>
      </c>
      <c r="L13992" t="str">
        <f>_xlfn.XLOOKUP(Table1[[#This Row],[TeamFavoriteID]],Table2[team_id],Table2[team_name],_xlfn.XLOOKUP(Table1[[#This Row],[TeamFavoriteID]],Table2[team_id_pfr],Table2[team_name],"Even"))</f>
        <v>Minnesota Vikings</v>
      </c>
      <c r="M13992">
        <v>-3.5</v>
      </c>
      <c r="N13992">
        <f>IF(Table1[[#This Row],[TeamFavorite]]=Table1[[#This Row],[TeamHome]],Table1[[#This Row],[ScoreAway]]-Table1[[#This Row],[ScoreHome]],Table1[[#This Row],[ScoreHome]]-Table1[[#This Row],[ScoreAway]])</f>
        <v>-1</v>
      </c>
      <c r="O13992">
        <f>IF(Table1[[#This Row],[SpreadActual]]&lt;Table1[[#This Row],[SpreadFavorite]],1,0)</f>
        <v>0</v>
      </c>
      <c r="P13992">
        <v>45</v>
      </c>
      <c r="Q13992" t="s">
        <v>205</v>
      </c>
      <c r="R13992" t="b">
        <v>0</v>
      </c>
      <c r="S13992">
        <v>72</v>
      </c>
      <c r="T13992">
        <v>0</v>
      </c>
      <c r="V13992" t="s">
        <v>103</v>
      </c>
    </row>
    <row r="13993" spans="1:22" x14ac:dyDescent="0.2">
      <c r="A13993" s="1">
        <v>45627</v>
      </c>
      <c r="B13993">
        <v>2024</v>
      </c>
      <c r="C13993">
        <f>_xlfn.MAXIFS(Table1[ScheduleWeekWritten],Table1[ScheduleSeason],Table1[[#This Row],[ScheduleSeason]])</f>
        <v>18</v>
      </c>
      <c r="D13993">
        <v>13</v>
      </c>
      <c r="E13993" cm="1">
        <f t="array" ref="E13993">_xlfn.XLOOKUP(Table1[[#This Row],[ScheduleWeekWritten]],Table3[Game],100+Table3[Increase],Table1[[#This Row],[ScheduleWeekWritten]])</f>
        <v>13</v>
      </c>
      <c r="F13993" t="b">
        <v>0</v>
      </c>
      <c r="G13993" t="s">
        <v>115</v>
      </c>
      <c r="H13993">
        <v>24</v>
      </c>
      <c r="I13993">
        <v>25</v>
      </c>
      <c r="J13993" t="s">
        <v>140</v>
      </c>
      <c r="K13993" t="s">
        <v>72</v>
      </c>
      <c r="L13993" t="str">
        <f>_xlfn.XLOOKUP(Table1[[#This Row],[TeamFavoriteID]],Table2[team_id],Table2[team_name],_xlfn.XLOOKUP(Table1[[#This Row],[TeamFavoriteID]],Table2[team_id_pfr],Table2[team_name],"Even"))</f>
        <v>Baltimore Colts</v>
      </c>
      <c r="M13993">
        <v>-2.5</v>
      </c>
      <c r="N13993">
        <f>IF(Table1[[#This Row],[TeamFavorite]]=Table1[[#This Row],[TeamHome]],Table1[[#This Row],[ScoreAway]]-Table1[[#This Row],[ScoreHome]],Table1[[#This Row],[ScoreHome]]-Table1[[#This Row],[ScoreAway]])</f>
        <v>-1</v>
      </c>
      <c r="O13993">
        <f>IF(Table1[[#This Row],[SpreadActual]]&lt;Table1[[#This Row],[SpreadFavorite]],1,0)</f>
        <v>0</v>
      </c>
      <c r="P13993">
        <v>41.5</v>
      </c>
      <c r="Q13993" t="s">
        <v>179</v>
      </c>
      <c r="R13993" t="b">
        <v>0</v>
      </c>
      <c r="S13993">
        <v>36</v>
      </c>
      <c r="T13993">
        <v>9</v>
      </c>
      <c r="U13993">
        <v>49</v>
      </c>
    </row>
    <row r="13994" spans="1:22" x14ac:dyDescent="0.2">
      <c r="A13994" s="1">
        <v>45627</v>
      </c>
      <c r="B13994">
        <v>2024</v>
      </c>
      <c r="C13994">
        <f>_xlfn.MAXIFS(Table1[ScheduleWeekWritten],Table1[ScheduleSeason],Table1[[#This Row],[ScheduleSeason]])</f>
        <v>18</v>
      </c>
      <c r="D13994">
        <v>13</v>
      </c>
      <c r="E13994" cm="1">
        <f t="array" ref="E13994">_xlfn.XLOOKUP(Table1[[#This Row],[ScheduleWeekWritten]],Table3[Game],100+Table3[Increase],Table1[[#This Row],[ScheduleWeekWritten]])</f>
        <v>13</v>
      </c>
      <c r="F13994" t="b">
        <v>0</v>
      </c>
      <c r="G13994" t="s">
        <v>95</v>
      </c>
      <c r="H13994">
        <v>14</v>
      </c>
      <c r="I13994">
        <v>21</v>
      </c>
      <c r="J13994" t="s">
        <v>39</v>
      </c>
      <c r="K13994" t="s">
        <v>40</v>
      </c>
      <c r="L13994" t="str">
        <f>_xlfn.XLOOKUP(Table1[[#This Row],[TeamFavoriteID]],Table2[team_id],Table2[team_name],_xlfn.XLOOKUP(Table1[[#This Row],[TeamFavoriteID]],Table2[team_id_pfr],Table2[team_name],"Even"))</f>
        <v>Los Angeles Rams</v>
      </c>
      <c r="M13994">
        <v>-2.5</v>
      </c>
      <c r="N13994">
        <f>IF(Table1[[#This Row],[TeamFavorite]]=Table1[[#This Row],[TeamHome]],Table1[[#This Row],[ScoreAway]]-Table1[[#This Row],[ScoreHome]],Table1[[#This Row],[ScoreHome]]-Table1[[#This Row],[ScoreAway]])</f>
        <v>-7</v>
      </c>
      <c r="O13994">
        <f>IF(Table1[[#This Row],[SpreadActual]]&lt;Table1[[#This Row],[SpreadFavorite]],1,0)</f>
        <v>1</v>
      </c>
      <c r="P13994">
        <v>49</v>
      </c>
      <c r="Q13994" t="s">
        <v>225</v>
      </c>
      <c r="R13994" t="b">
        <v>0</v>
      </c>
      <c r="S13994">
        <v>72</v>
      </c>
      <c r="T13994">
        <v>0</v>
      </c>
      <c r="V13994" t="s">
        <v>103</v>
      </c>
    </row>
    <row r="13995" spans="1:22" x14ac:dyDescent="0.2">
      <c r="A13995" s="1">
        <v>45627</v>
      </c>
      <c r="B13995">
        <v>2024</v>
      </c>
      <c r="C13995">
        <f>_xlfn.MAXIFS(Table1[ScheduleWeekWritten],Table1[ScheduleSeason],Table1[[#This Row],[ScheduleSeason]])</f>
        <v>18</v>
      </c>
      <c r="D13995">
        <v>13</v>
      </c>
      <c r="E13995" cm="1">
        <f t="array" ref="E13995">_xlfn.XLOOKUP(Table1[[#This Row],[ScheduleWeekWritten]],Table3[Game],100+Table3[Increase],Table1[[#This Row],[ScheduleWeekWritten]])</f>
        <v>13</v>
      </c>
      <c r="F13995" t="b">
        <v>0</v>
      </c>
      <c r="G13995" t="s">
        <v>31</v>
      </c>
      <c r="H13995">
        <v>21</v>
      </c>
      <c r="I13995">
        <v>26</v>
      </c>
      <c r="J13995" t="s">
        <v>128</v>
      </c>
      <c r="K13995" t="s">
        <v>32</v>
      </c>
      <c r="L13995" t="str">
        <f>_xlfn.XLOOKUP(Table1[[#This Row],[TeamFavoriteID]],Table2[team_id],Table2[team_name],_xlfn.XLOOKUP(Table1[[#This Row],[TeamFavoriteID]],Table2[team_id_pfr],Table2[team_name],"Even"))</f>
        <v>New York Jets</v>
      </c>
      <c r="M13995">
        <v>-1.5</v>
      </c>
      <c r="N13995">
        <f>IF(Table1[[#This Row],[TeamFavorite]]=Table1[[#This Row],[TeamHome]],Table1[[#This Row],[ScoreAway]]-Table1[[#This Row],[ScoreHome]],Table1[[#This Row],[ScoreHome]]-Table1[[#This Row],[ScoreAway]])</f>
        <v>5</v>
      </c>
      <c r="O13995">
        <f>IF(Table1[[#This Row],[SpreadActual]]&lt;Table1[[#This Row],[SpreadFavorite]],1,0)</f>
        <v>0</v>
      </c>
      <c r="P13995">
        <v>41.5</v>
      </c>
      <c r="Q13995" t="s">
        <v>197</v>
      </c>
      <c r="R13995" t="b">
        <v>0</v>
      </c>
      <c r="S13995">
        <v>37</v>
      </c>
      <c r="T13995">
        <v>12</v>
      </c>
      <c r="U13995">
        <v>44</v>
      </c>
    </row>
    <row r="13996" spans="1:22" x14ac:dyDescent="0.2">
      <c r="A13996" s="1">
        <v>45627</v>
      </c>
      <c r="B13996">
        <v>2024</v>
      </c>
      <c r="C13996">
        <f>_xlfn.MAXIFS(Table1[ScheduleWeekWritten],Table1[ScheduleSeason],Table1[[#This Row],[ScheduleSeason]])</f>
        <v>18</v>
      </c>
      <c r="D13996">
        <v>13</v>
      </c>
      <c r="E13996" cm="1">
        <f t="array" ref="E13996">_xlfn.XLOOKUP(Table1[[#This Row],[ScheduleWeekWritten]],Table3[Game],100+Table3[Increase],Table1[[#This Row],[ScheduleWeekWritten]])</f>
        <v>13</v>
      </c>
      <c r="F13996" t="b">
        <v>0</v>
      </c>
      <c r="G13996" t="s">
        <v>227</v>
      </c>
      <c r="H13996">
        <v>42</v>
      </c>
      <c r="I13996">
        <v>19</v>
      </c>
      <c r="J13996" t="s">
        <v>171</v>
      </c>
      <c r="K13996" t="s">
        <v>85</v>
      </c>
      <c r="L13996" t="str">
        <f>_xlfn.XLOOKUP(Table1[[#This Row],[TeamFavoriteID]],Table2[team_id],Table2[team_name],_xlfn.XLOOKUP(Table1[[#This Row],[TeamFavoriteID]],Table2[team_id_pfr],Table2[team_name],"Even"))</f>
        <v>Washington Commanders</v>
      </c>
      <c r="M13996">
        <v>-6</v>
      </c>
      <c r="N13996">
        <f>IF(Table1[[#This Row],[TeamFavorite]]=Table1[[#This Row],[TeamHome]],Table1[[#This Row],[ScoreAway]]-Table1[[#This Row],[ScoreHome]],Table1[[#This Row],[ScoreHome]]-Table1[[#This Row],[ScoreAway]])</f>
        <v>-23</v>
      </c>
      <c r="O13996">
        <f>IF(Table1[[#This Row],[SpreadActual]]&lt;Table1[[#This Row],[SpreadFavorite]],1,0)</f>
        <v>1</v>
      </c>
      <c r="P13996">
        <v>45</v>
      </c>
      <c r="Q13996" t="s">
        <v>165</v>
      </c>
      <c r="R13996" t="b">
        <v>0</v>
      </c>
      <c r="S13996">
        <v>41</v>
      </c>
      <c r="T13996">
        <v>6</v>
      </c>
      <c r="U13996">
        <v>40</v>
      </c>
    </row>
    <row r="13997" spans="1:22" x14ac:dyDescent="0.2">
      <c r="A13997" s="1">
        <v>45628</v>
      </c>
      <c r="B13997">
        <v>2024</v>
      </c>
      <c r="C13997">
        <f>_xlfn.MAXIFS(Table1[ScheduleWeekWritten],Table1[ScheduleSeason],Table1[[#This Row],[ScheduleSeason]])</f>
        <v>18</v>
      </c>
      <c r="D13997">
        <v>13</v>
      </c>
      <c r="E13997" cm="1">
        <f t="array" ref="E13997">_xlfn.XLOOKUP(Table1[[#This Row],[ScheduleWeekWritten]],Table3[Game],100+Table3[Increase],Table1[[#This Row],[ScheduleWeekWritten]])</f>
        <v>13</v>
      </c>
      <c r="F13997" t="b">
        <v>0</v>
      </c>
      <c r="G13997" t="s">
        <v>24</v>
      </c>
      <c r="H13997">
        <v>41</v>
      </c>
      <c r="I13997">
        <v>32</v>
      </c>
      <c r="J13997" t="s">
        <v>62</v>
      </c>
      <c r="K13997" t="s">
        <v>88</v>
      </c>
      <c r="L13997" t="str">
        <f>_xlfn.XLOOKUP(Table1[[#This Row],[TeamFavoriteID]],Table2[team_id],Table2[team_name],_xlfn.XLOOKUP(Table1[[#This Row],[TeamFavoriteID]],Table2[team_id_pfr],Table2[team_name],"Even"))</f>
        <v>Denver Broncos</v>
      </c>
      <c r="M13997">
        <v>-6.5</v>
      </c>
      <c r="N13997">
        <f>IF(Table1[[#This Row],[TeamFavorite]]=Table1[[#This Row],[TeamHome]],Table1[[#This Row],[ScoreAway]]-Table1[[#This Row],[ScoreHome]],Table1[[#This Row],[ScoreHome]]-Table1[[#This Row],[ScoreAway]])</f>
        <v>-9</v>
      </c>
      <c r="O13997">
        <f>IF(Table1[[#This Row],[SpreadActual]]&lt;Table1[[#This Row],[SpreadFavorite]],1,0)</f>
        <v>1</v>
      </c>
      <c r="P13997">
        <v>41.5</v>
      </c>
      <c r="Q13997" t="s">
        <v>224</v>
      </c>
      <c r="R13997" t="b">
        <v>0</v>
      </c>
      <c r="S13997">
        <v>48</v>
      </c>
      <c r="T13997">
        <v>4</v>
      </c>
      <c r="U13997">
        <v>39</v>
      </c>
    </row>
    <row r="13998" spans="1:22" x14ac:dyDescent="0.2">
      <c r="A13998" s="1">
        <v>45631</v>
      </c>
      <c r="B13998">
        <v>2024</v>
      </c>
      <c r="C13998">
        <f>_xlfn.MAXIFS(Table1[ScheduleWeekWritten],Table1[ScheduleSeason],Table1[[#This Row],[ScheduleSeason]])</f>
        <v>18</v>
      </c>
      <c r="D13998">
        <v>14</v>
      </c>
      <c r="E13998" cm="1">
        <f t="array" ref="E13998">_xlfn.XLOOKUP(Table1[[#This Row],[ScheduleWeekWritten]],Table3[Game],100+Table3[Increase],Table1[[#This Row],[ScheduleWeekWritten]])</f>
        <v>14</v>
      </c>
      <c r="F13998" t="b">
        <v>0</v>
      </c>
      <c r="G13998" t="s">
        <v>45</v>
      </c>
      <c r="H13998">
        <v>34</v>
      </c>
      <c r="I13998">
        <v>31</v>
      </c>
      <c r="J13998" t="s">
        <v>33</v>
      </c>
      <c r="K13998" t="s">
        <v>79</v>
      </c>
      <c r="L13998" t="str">
        <f>_xlfn.XLOOKUP(Table1[[#This Row],[TeamFavoriteID]],Table2[team_id],Table2[team_name],_xlfn.XLOOKUP(Table1[[#This Row],[TeamFavoriteID]],Table2[team_id_pfr],Table2[team_name],"Even"))</f>
        <v>Detroit Lions</v>
      </c>
      <c r="M13998">
        <v>-3.5</v>
      </c>
      <c r="N13998">
        <f>IF(Table1[[#This Row],[TeamFavorite]]=Table1[[#This Row],[TeamHome]],Table1[[#This Row],[ScoreAway]]-Table1[[#This Row],[ScoreHome]],Table1[[#This Row],[ScoreHome]]-Table1[[#This Row],[ScoreAway]])</f>
        <v>-3</v>
      </c>
      <c r="O13998">
        <f>IF(Table1[[#This Row],[SpreadActual]]&lt;Table1[[#This Row],[SpreadFavorite]],1,0)</f>
        <v>0</v>
      </c>
      <c r="P13998">
        <v>52.5</v>
      </c>
      <c r="Q13998" t="s">
        <v>181</v>
      </c>
      <c r="R13998" t="b">
        <v>0</v>
      </c>
      <c r="S13998">
        <v>72</v>
      </c>
      <c r="T13998">
        <v>0</v>
      </c>
      <c r="V13998" t="s">
        <v>103</v>
      </c>
    </row>
    <row r="13999" spans="1:22" x14ac:dyDescent="0.2">
      <c r="A13999" s="1">
        <v>45634</v>
      </c>
      <c r="B13999">
        <v>2024</v>
      </c>
      <c r="C13999">
        <f>_xlfn.MAXIFS(Table1[ScheduleWeekWritten],Table1[ScheduleSeason],Table1[[#This Row],[ScheduleSeason]])</f>
        <v>18</v>
      </c>
      <c r="D13999">
        <v>14</v>
      </c>
      <c r="E13999" cm="1">
        <f t="array" ref="E13999">_xlfn.XLOOKUP(Table1[[#This Row],[ScheduleWeekWritten]],Table3[Game],100+Table3[Increase],Table1[[#This Row],[ScheduleWeekWritten]])</f>
        <v>14</v>
      </c>
      <c r="F13999" t="b">
        <v>0</v>
      </c>
      <c r="G13999" t="s">
        <v>149</v>
      </c>
      <c r="H13999">
        <v>18</v>
      </c>
      <c r="I13999">
        <v>30</v>
      </c>
      <c r="J13999" t="s">
        <v>128</v>
      </c>
      <c r="K13999" t="s">
        <v>59</v>
      </c>
      <c r="L13999" t="str">
        <f>_xlfn.XLOOKUP(Table1[[#This Row],[TeamFavoriteID]],Table2[team_id],Table2[team_name],_xlfn.XLOOKUP(Table1[[#This Row],[TeamFavoriteID]],Table2[team_id_pfr],Table2[team_name],"Even"))</f>
        <v>Arizona Cardinals</v>
      </c>
      <c r="M13999">
        <v>-3</v>
      </c>
      <c r="N13999">
        <f>IF(Table1[[#This Row],[TeamFavorite]]=Table1[[#This Row],[TeamHome]],Table1[[#This Row],[ScoreAway]]-Table1[[#This Row],[ScoreHome]],Table1[[#This Row],[ScoreHome]]-Table1[[#This Row],[ScoreAway]])</f>
        <v>12</v>
      </c>
      <c r="O13999">
        <f>IF(Table1[[#This Row],[SpreadActual]]&lt;Table1[[#This Row],[SpreadFavorite]],1,0)</f>
        <v>0</v>
      </c>
      <c r="P13999">
        <v>45.5</v>
      </c>
      <c r="Q13999" t="s">
        <v>221</v>
      </c>
      <c r="R13999" t="b">
        <v>0</v>
      </c>
      <c r="S13999">
        <v>72</v>
      </c>
      <c r="T13999">
        <v>0</v>
      </c>
      <c r="V13999" t="s">
        <v>103</v>
      </c>
    </row>
    <row r="14000" spans="1:22" x14ac:dyDescent="0.2">
      <c r="A14000" s="1">
        <v>45634</v>
      </c>
      <c r="B14000">
        <v>2024</v>
      </c>
      <c r="C14000">
        <f>_xlfn.MAXIFS(Table1[ScheduleWeekWritten],Table1[ScheduleSeason],Table1[[#This Row],[ScheduleSeason]])</f>
        <v>18</v>
      </c>
      <c r="D14000">
        <v>14</v>
      </c>
      <c r="E14000" cm="1">
        <f t="array" ref="E14000">_xlfn.XLOOKUP(Table1[[#This Row],[ScheduleWeekWritten]],Table3[Game],100+Table3[Increase],Table1[[#This Row],[ScheduleWeekWritten]])</f>
        <v>14</v>
      </c>
      <c r="F14000" t="b">
        <v>0</v>
      </c>
      <c r="G14000" t="s">
        <v>42</v>
      </c>
      <c r="H14000">
        <v>19</v>
      </c>
      <c r="I14000">
        <v>17</v>
      </c>
      <c r="J14000" t="s">
        <v>210</v>
      </c>
      <c r="K14000" t="s">
        <v>75</v>
      </c>
      <c r="L14000" t="str">
        <f>_xlfn.XLOOKUP(Table1[[#This Row],[TeamFavoriteID]],Table2[team_id],Table2[team_name],_xlfn.XLOOKUP(Table1[[#This Row],[TeamFavoriteID]],Table2[team_id_pfr],Table2[team_name],"Even"))</f>
        <v>Kansas City Chiefs</v>
      </c>
      <c r="M14000">
        <v>-4.5</v>
      </c>
      <c r="N14000">
        <f>IF(Table1[[#This Row],[TeamFavorite]]=Table1[[#This Row],[TeamHome]],Table1[[#This Row],[ScoreAway]]-Table1[[#This Row],[ScoreHome]],Table1[[#This Row],[ScoreHome]]-Table1[[#This Row],[ScoreAway]])</f>
        <v>-2</v>
      </c>
      <c r="O14000">
        <f>IF(Table1[[#This Row],[SpreadActual]]&lt;Table1[[#This Row],[SpreadFavorite]],1,0)</f>
        <v>0</v>
      </c>
      <c r="P14000">
        <v>43</v>
      </c>
      <c r="Q14000" t="s">
        <v>228</v>
      </c>
      <c r="R14000" t="b">
        <v>0</v>
      </c>
    </row>
    <row r="14001" spans="1:22" x14ac:dyDescent="0.2">
      <c r="A14001" s="1">
        <v>45634</v>
      </c>
      <c r="B14001">
        <v>2024</v>
      </c>
      <c r="C14001">
        <f>_xlfn.MAXIFS(Table1[ScheduleWeekWritten],Table1[ScheduleSeason],Table1[[#This Row],[ScheduleSeason]])</f>
        <v>18</v>
      </c>
      <c r="D14001">
        <v>14</v>
      </c>
      <c r="E14001" cm="1">
        <f t="array" ref="E14001">_xlfn.XLOOKUP(Table1[[#This Row],[ScheduleWeekWritten]],Table3[Game],100+Table3[Increase],Table1[[#This Row],[ScheduleWeekWritten]])</f>
        <v>14</v>
      </c>
      <c r="F14001" t="b">
        <v>0</v>
      </c>
      <c r="G14001" t="s">
        <v>39</v>
      </c>
      <c r="H14001">
        <v>44</v>
      </c>
      <c r="I14001">
        <v>42</v>
      </c>
      <c r="J14001" t="s">
        <v>28</v>
      </c>
      <c r="K14001" t="s">
        <v>43</v>
      </c>
      <c r="L14001" t="str">
        <f>_xlfn.XLOOKUP(Table1[[#This Row],[TeamFavoriteID]],Table2[team_id],Table2[team_name],_xlfn.XLOOKUP(Table1[[#This Row],[TeamFavoriteID]],Table2[team_id_pfr],Table2[team_name],"Even"))</f>
        <v>Buffalo Bills</v>
      </c>
      <c r="M14001">
        <v>-3.5</v>
      </c>
      <c r="N14001">
        <f>IF(Table1[[#This Row],[TeamFavorite]]=Table1[[#This Row],[TeamHome]],Table1[[#This Row],[ScoreAway]]-Table1[[#This Row],[ScoreHome]],Table1[[#This Row],[ScoreHome]]-Table1[[#This Row],[ScoreAway]])</f>
        <v>2</v>
      </c>
      <c r="O14001">
        <f>IF(Table1[[#This Row],[SpreadActual]]&lt;Table1[[#This Row],[SpreadFavorite]],1,0)</f>
        <v>0</v>
      </c>
      <c r="P14001">
        <v>50.5</v>
      </c>
      <c r="Q14001" t="s">
        <v>218</v>
      </c>
      <c r="R14001" t="b">
        <v>0</v>
      </c>
      <c r="S14001">
        <v>72</v>
      </c>
      <c r="T14001">
        <v>0</v>
      </c>
      <c r="V14001" t="s">
        <v>103</v>
      </c>
    </row>
    <row r="14002" spans="1:22" x14ac:dyDescent="0.2">
      <c r="A14002" s="1">
        <v>45634</v>
      </c>
      <c r="B14002">
        <v>2024</v>
      </c>
      <c r="C14002">
        <f>_xlfn.MAXIFS(Table1[ScheduleWeekWritten],Table1[ScheduleSeason],Table1[[#This Row],[ScheduleSeason]])</f>
        <v>18</v>
      </c>
      <c r="D14002">
        <v>14</v>
      </c>
      <c r="E14002" cm="1">
        <f t="array" ref="E14002">_xlfn.XLOOKUP(Table1[[#This Row],[ScheduleWeekWritten]],Table3[Game],100+Table3[Increase],Table1[[#This Row],[ScheduleWeekWritten]])</f>
        <v>14</v>
      </c>
      <c r="F14002" t="b">
        <v>0</v>
      </c>
      <c r="G14002" t="s">
        <v>19</v>
      </c>
      <c r="H14002">
        <v>32</v>
      </c>
      <c r="I14002">
        <v>26</v>
      </c>
      <c r="J14002" t="s">
        <v>31</v>
      </c>
      <c r="K14002" t="s">
        <v>91</v>
      </c>
      <c r="L14002" t="str">
        <f>_xlfn.XLOOKUP(Table1[[#This Row],[TeamFavoriteID]],Table2[team_id],Table2[team_name],_xlfn.XLOOKUP(Table1[[#This Row],[TeamFavoriteID]],Table2[team_id_pfr],Table2[team_name],"Even"))</f>
        <v>Miami Dolphins</v>
      </c>
      <c r="M14002">
        <v>-6.5</v>
      </c>
      <c r="N14002">
        <f>IF(Table1[[#This Row],[TeamFavorite]]=Table1[[#This Row],[TeamHome]],Table1[[#This Row],[ScoreAway]]-Table1[[#This Row],[ScoreHome]],Table1[[#This Row],[ScoreHome]]-Table1[[#This Row],[ScoreAway]])</f>
        <v>-6</v>
      </c>
      <c r="O14002">
        <f>IF(Table1[[#This Row],[SpreadActual]]&lt;Table1[[#This Row],[SpreadFavorite]],1,0)</f>
        <v>0</v>
      </c>
      <c r="P14002">
        <v>45</v>
      </c>
      <c r="Q14002" t="s">
        <v>212</v>
      </c>
      <c r="R14002" t="b">
        <v>0</v>
      </c>
    </row>
    <row r="14003" spans="1:22" x14ac:dyDescent="0.2">
      <c r="A14003" s="1">
        <v>45634</v>
      </c>
      <c r="B14003">
        <v>2024</v>
      </c>
      <c r="C14003">
        <f>_xlfn.MAXIFS(Table1[ScheduleWeekWritten],Table1[ScheduleSeason],Table1[[#This Row],[ScheduleSeason]])</f>
        <v>18</v>
      </c>
      <c r="D14003">
        <v>14</v>
      </c>
      <c r="E14003" cm="1">
        <f t="array" ref="E14003">_xlfn.XLOOKUP(Table1[[#This Row],[ScheduleWeekWritten]],Table3[Game],100+Table3[Increase],Table1[[#This Row],[ScheduleWeekWritten]])</f>
        <v>14</v>
      </c>
      <c r="F14003" t="b">
        <v>0</v>
      </c>
      <c r="G14003" t="s">
        <v>54</v>
      </c>
      <c r="H14003">
        <v>42</v>
      </c>
      <c r="I14003">
        <v>21</v>
      </c>
      <c r="J14003" t="s">
        <v>38</v>
      </c>
      <c r="K14003" t="s">
        <v>55</v>
      </c>
      <c r="L14003" t="str">
        <f>_xlfn.XLOOKUP(Table1[[#This Row],[TeamFavoriteID]],Table2[team_id],Table2[team_name],_xlfn.XLOOKUP(Table1[[#This Row],[TeamFavoriteID]],Table2[team_id_pfr],Table2[team_name],"Even"))</f>
        <v>Minnesota Vikings</v>
      </c>
      <c r="M14003">
        <v>-6</v>
      </c>
      <c r="N14003">
        <f>IF(Table1[[#This Row],[TeamFavorite]]=Table1[[#This Row],[TeamHome]],Table1[[#This Row],[ScoreAway]]-Table1[[#This Row],[ScoreHome]],Table1[[#This Row],[ScoreHome]]-Table1[[#This Row],[ScoreAway]])</f>
        <v>-21</v>
      </c>
      <c r="O14003">
        <f>IF(Table1[[#This Row],[SpreadActual]]&lt;Table1[[#This Row],[SpreadFavorite]],1,0)</f>
        <v>1</v>
      </c>
      <c r="P14003">
        <v>46.5</v>
      </c>
      <c r="Q14003" t="s">
        <v>205</v>
      </c>
      <c r="R14003" t="b">
        <v>0</v>
      </c>
      <c r="S14003">
        <v>72</v>
      </c>
      <c r="T14003">
        <v>0</v>
      </c>
      <c r="V14003" t="s">
        <v>103</v>
      </c>
    </row>
    <row r="14004" spans="1:22" x14ac:dyDescent="0.2">
      <c r="A14004" s="1">
        <v>45634</v>
      </c>
      <c r="B14004">
        <v>2024</v>
      </c>
      <c r="C14004">
        <f>_xlfn.MAXIFS(Table1[ScheduleWeekWritten],Table1[ScheduleSeason],Table1[[#This Row],[ScheduleSeason]])</f>
        <v>18</v>
      </c>
      <c r="D14004">
        <v>14</v>
      </c>
      <c r="E14004" cm="1">
        <f t="array" ref="E14004">_xlfn.XLOOKUP(Table1[[#This Row],[ScheduleWeekWritten]],Table3[Game],100+Table3[Increase],Table1[[#This Row],[ScheduleWeekWritten]])</f>
        <v>14</v>
      </c>
      <c r="F14004" t="b">
        <v>0</v>
      </c>
      <c r="G14004" t="s">
        <v>50</v>
      </c>
      <c r="H14004">
        <v>11</v>
      </c>
      <c r="I14004">
        <v>14</v>
      </c>
      <c r="J14004" t="s">
        <v>95</v>
      </c>
      <c r="K14004" t="s">
        <v>98</v>
      </c>
      <c r="L14004" t="str">
        <f>_xlfn.XLOOKUP(Table1[[#This Row],[TeamFavoriteID]],Table2[team_id],Table2[team_name],_xlfn.XLOOKUP(Table1[[#This Row],[TeamFavoriteID]],Table2[team_id_pfr],Table2[team_name],"Even"))</f>
        <v>New Orleans Saints</v>
      </c>
      <c r="M14004">
        <v>-5.5</v>
      </c>
      <c r="N14004">
        <f>IF(Table1[[#This Row],[TeamFavorite]]=Table1[[#This Row],[TeamHome]],Table1[[#This Row],[ScoreAway]]-Table1[[#This Row],[ScoreHome]],Table1[[#This Row],[ScoreHome]]-Table1[[#This Row],[ScoreAway]])</f>
        <v>-3</v>
      </c>
      <c r="O14004">
        <f>IF(Table1[[#This Row],[SpreadActual]]&lt;Table1[[#This Row],[SpreadFavorite]],1,0)</f>
        <v>0</v>
      </c>
      <c r="P14004">
        <v>41</v>
      </c>
      <c r="Q14004" t="s">
        <v>197</v>
      </c>
      <c r="R14004" t="b">
        <v>0</v>
      </c>
    </row>
    <row r="14005" spans="1:22" x14ac:dyDescent="0.2">
      <c r="A14005" s="1">
        <v>45634</v>
      </c>
      <c r="B14005">
        <v>2024</v>
      </c>
      <c r="C14005">
        <f>_xlfn.MAXIFS(Table1[ScheduleWeekWritten],Table1[ScheduleSeason],Table1[[#This Row],[ScheduleSeason]])</f>
        <v>18</v>
      </c>
      <c r="D14005">
        <v>14</v>
      </c>
      <c r="E14005" cm="1">
        <f t="array" ref="E14005">_xlfn.XLOOKUP(Table1[[#This Row],[ScheduleWeekWritten]],Table3[Game],100+Table3[Increase],Table1[[#This Row],[ScheduleWeekWritten]])</f>
        <v>14</v>
      </c>
      <c r="F14005" t="b">
        <v>0</v>
      </c>
      <c r="G14005" t="s">
        <v>58</v>
      </c>
      <c r="H14005">
        <v>22</v>
      </c>
      <c r="I14005">
        <v>16</v>
      </c>
      <c r="J14005" t="s">
        <v>152</v>
      </c>
      <c r="K14005" t="s">
        <v>77</v>
      </c>
      <c r="L14005" t="str">
        <f>_xlfn.XLOOKUP(Table1[[#This Row],[TeamFavoriteID]],Table2[team_id],Table2[team_name],_xlfn.XLOOKUP(Table1[[#This Row],[TeamFavoriteID]],Table2[team_id_pfr],Table2[team_name],"Even"))</f>
        <v>Philadelphia Eagles</v>
      </c>
      <c r="M14005">
        <v>-14</v>
      </c>
      <c r="N14005">
        <f>IF(Table1[[#This Row],[TeamFavorite]]=Table1[[#This Row],[TeamHome]],Table1[[#This Row],[ScoreAway]]-Table1[[#This Row],[ScoreHome]],Table1[[#This Row],[ScoreHome]]-Table1[[#This Row],[ScoreAway]])</f>
        <v>-6</v>
      </c>
      <c r="O14005">
        <f>IF(Table1[[#This Row],[SpreadActual]]&lt;Table1[[#This Row],[SpreadFavorite]],1,0)</f>
        <v>0</v>
      </c>
      <c r="P14005">
        <v>45</v>
      </c>
      <c r="Q14005" t="s">
        <v>183</v>
      </c>
      <c r="R14005" t="b">
        <v>0</v>
      </c>
    </row>
    <row r="14006" spans="1:22" x14ac:dyDescent="0.2">
      <c r="A14006" s="1">
        <v>45634</v>
      </c>
      <c r="B14006">
        <v>2024</v>
      </c>
      <c r="C14006">
        <f>_xlfn.MAXIFS(Table1[ScheduleWeekWritten],Table1[ScheduleSeason],Table1[[#This Row],[ScheduleSeason]])</f>
        <v>18</v>
      </c>
      <c r="D14006">
        <v>14</v>
      </c>
      <c r="E14006" cm="1">
        <f t="array" ref="E14006">_xlfn.XLOOKUP(Table1[[#This Row],[ScheduleWeekWritten]],Table3[Game],100+Table3[Increase],Table1[[#This Row],[ScheduleWeekWritten]])</f>
        <v>14</v>
      </c>
      <c r="F14006" t="b">
        <v>0</v>
      </c>
      <c r="G14006" t="s">
        <v>49</v>
      </c>
      <c r="H14006">
        <v>27</v>
      </c>
      <c r="I14006">
        <v>14</v>
      </c>
      <c r="J14006" t="s">
        <v>62</v>
      </c>
      <c r="K14006" t="s">
        <v>51</v>
      </c>
      <c r="L14006" t="str">
        <f>_xlfn.XLOOKUP(Table1[[#This Row],[TeamFavoriteID]],Table2[team_id],Table2[team_name],_xlfn.XLOOKUP(Table1[[#This Row],[TeamFavoriteID]],Table2[team_id_pfr],Table2[team_name],"Even"))</f>
        <v>Pittsburgh Steelers</v>
      </c>
      <c r="M14006">
        <v>-6</v>
      </c>
      <c r="N14006">
        <f>IF(Table1[[#This Row],[TeamFavorite]]=Table1[[#This Row],[TeamHome]],Table1[[#This Row],[ScoreAway]]-Table1[[#This Row],[ScoreHome]],Table1[[#This Row],[ScoreHome]]-Table1[[#This Row],[ScoreAway]])</f>
        <v>-13</v>
      </c>
      <c r="O14006">
        <f>IF(Table1[[#This Row],[SpreadActual]]&lt;Table1[[#This Row],[SpreadFavorite]],1,0)</f>
        <v>1</v>
      </c>
      <c r="P14006">
        <v>43</v>
      </c>
      <c r="Q14006" t="s">
        <v>229</v>
      </c>
      <c r="R14006" t="b">
        <v>0</v>
      </c>
    </row>
    <row r="14007" spans="1:22" x14ac:dyDescent="0.2">
      <c r="A14007" s="1">
        <v>45634</v>
      </c>
      <c r="B14007">
        <v>2024</v>
      </c>
      <c r="C14007">
        <f>_xlfn.MAXIFS(Table1[ScheduleWeekWritten],Table1[ScheduleSeason],Table1[[#This Row],[ScheduleSeason]])</f>
        <v>18</v>
      </c>
      <c r="D14007">
        <v>14</v>
      </c>
      <c r="E14007" cm="1">
        <f t="array" ref="E14007">_xlfn.XLOOKUP(Table1[[#This Row],[ScheduleWeekWritten]],Table3[Game],100+Table3[Increase],Table1[[#This Row],[ScheduleWeekWritten]])</f>
        <v>14</v>
      </c>
      <c r="F14007" t="b">
        <v>0</v>
      </c>
      <c r="G14007" t="s">
        <v>53</v>
      </c>
      <c r="H14007">
        <v>38</v>
      </c>
      <c r="I14007">
        <v>13</v>
      </c>
      <c r="J14007" t="s">
        <v>46</v>
      </c>
      <c r="K14007" t="s">
        <v>87</v>
      </c>
      <c r="L14007" t="str">
        <f>_xlfn.XLOOKUP(Table1[[#This Row],[TeamFavoriteID]],Table2[team_id],Table2[team_name],_xlfn.XLOOKUP(Table1[[#This Row],[TeamFavoriteID]],Table2[team_id_pfr],Table2[team_name],"Even"))</f>
        <v>San Francisco 49ers</v>
      </c>
      <c r="M14007">
        <v>-3</v>
      </c>
      <c r="N14007">
        <f>IF(Table1[[#This Row],[TeamFavorite]]=Table1[[#This Row],[TeamHome]],Table1[[#This Row],[ScoreAway]]-Table1[[#This Row],[ScoreHome]],Table1[[#This Row],[ScoreHome]]-Table1[[#This Row],[ScoreAway]])</f>
        <v>-25</v>
      </c>
      <c r="O14007">
        <f>IF(Table1[[#This Row],[SpreadActual]]&lt;Table1[[#This Row],[SpreadFavorite]],1,0)</f>
        <v>1</v>
      </c>
      <c r="P14007">
        <v>43.5</v>
      </c>
      <c r="Q14007" t="s">
        <v>203</v>
      </c>
      <c r="R14007" t="b">
        <v>0</v>
      </c>
    </row>
    <row r="14008" spans="1:22" x14ac:dyDescent="0.2">
      <c r="A14008" s="1">
        <v>45634</v>
      </c>
      <c r="B14008">
        <v>2024</v>
      </c>
      <c r="C14008">
        <f>_xlfn.MAXIFS(Table1[ScheduleWeekWritten],Table1[ScheduleSeason],Table1[[#This Row],[ScheduleSeason]])</f>
        <v>18</v>
      </c>
      <c r="D14008">
        <v>14</v>
      </c>
      <c r="E14008" cm="1">
        <f t="array" ref="E14008">_xlfn.XLOOKUP(Table1[[#This Row],[ScheduleWeekWritten]],Table3[Game],100+Table3[Increase],Table1[[#This Row],[ScheduleWeekWritten]])</f>
        <v>14</v>
      </c>
      <c r="F14008" t="b">
        <v>0</v>
      </c>
      <c r="G14008" t="s">
        <v>127</v>
      </c>
      <c r="H14008">
        <v>28</v>
      </c>
      <c r="I14008">
        <v>13</v>
      </c>
      <c r="J14008" t="s">
        <v>217</v>
      </c>
      <c r="K14008" t="s">
        <v>133</v>
      </c>
      <c r="L14008" t="str">
        <f>_xlfn.XLOOKUP(Table1[[#This Row],[TeamFavoriteID]],Table2[team_id],Table2[team_name],_xlfn.XLOOKUP(Table1[[#This Row],[TeamFavoriteID]],Table2[team_id_pfr],Table2[team_name],"Even"))</f>
        <v>Tampa Bay Buccaneers</v>
      </c>
      <c r="M14008">
        <v>-6.5</v>
      </c>
      <c r="N14008">
        <f>IF(Table1[[#This Row],[TeamFavorite]]=Table1[[#This Row],[TeamHome]],Table1[[#This Row],[ScoreAway]]-Table1[[#This Row],[ScoreHome]],Table1[[#This Row],[ScoreHome]]-Table1[[#This Row],[ScoreAway]])</f>
        <v>-15</v>
      </c>
      <c r="O14008">
        <f>IF(Table1[[#This Row],[SpreadActual]]&lt;Table1[[#This Row],[SpreadFavorite]],1,0)</f>
        <v>1</v>
      </c>
      <c r="P14008">
        <v>47</v>
      </c>
      <c r="Q14008" t="s">
        <v>168</v>
      </c>
      <c r="R14008" t="b">
        <v>0</v>
      </c>
    </row>
    <row r="14009" spans="1:22" x14ac:dyDescent="0.2">
      <c r="A14009" s="1">
        <v>45634</v>
      </c>
      <c r="B14009">
        <v>2024</v>
      </c>
      <c r="C14009">
        <f>_xlfn.MAXIFS(Table1[ScheduleWeekWritten],Table1[ScheduleSeason],Table1[[#This Row],[ScheduleSeason]])</f>
        <v>18</v>
      </c>
      <c r="D14009">
        <v>14</v>
      </c>
      <c r="E14009" cm="1">
        <f t="array" ref="E14009">_xlfn.XLOOKUP(Table1[[#This Row],[ScheduleWeekWritten]],Table3[Game],100+Table3[Increase],Table1[[#This Row],[ScheduleWeekWritten]])</f>
        <v>14</v>
      </c>
      <c r="F14009" t="b">
        <v>0</v>
      </c>
      <c r="G14009" t="s">
        <v>171</v>
      </c>
      <c r="H14009">
        <v>6</v>
      </c>
      <c r="I14009">
        <v>10</v>
      </c>
      <c r="J14009" t="s">
        <v>154</v>
      </c>
      <c r="K14009" t="s">
        <v>25</v>
      </c>
      <c r="L14009" t="str">
        <f>_xlfn.XLOOKUP(Table1[[#This Row],[TeamFavoriteID]],Table2[team_id],Table2[team_name],_xlfn.XLOOKUP(Table1[[#This Row],[TeamFavoriteID]],Table2[team_id_pfr],Table2[team_name],"Even"))</f>
        <v>Houston Oilers</v>
      </c>
      <c r="M14009">
        <v>-3</v>
      </c>
      <c r="N14009">
        <f>IF(Table1[[#This Row],[TeamFavorite]]=Table1[[#This Row],[TeamHome]],Table1[[#This Row],[ScoreAway]]-Table1[[#This Row],[ScoreHome]],Table1[[#This Row],[ScoreHome]]-Table1[[#This Row],[ScoreAway]])</f>
        <v>-4</v>
      </c>
      <c r="O14009">
        <f>IF(Table1[[#This Row],[SpreadActual]]&lt;Table1[[#This Row],[SpreadFavorite]],1,0)</f>
        <v>1</v>
      </c>
      <c r="P14009">
        <v>40.5</v>
      </c>
      <c r="Q14009" t="s">
        <v>172</v>
      </c>
      <c r="R14009" t="b">
        <v>0</v>
      </c>
    </row>
    <row r="14010" spans="1:22" x14ac:dyDescent="0.2">
      <c r="A14010" s="1">
        <v>45635</v>
      </c>
      <c r="B14010">
        <v>2024</v>
      </c>
      <c r="C14010">
        <f>_xlfn.MAXIFS(Table1[ScheduleWeekWritten],Table1[ScheduleSeason],Table1[[#This Row],[ScheduleSeason]])</f>
        <v>18</v>
      </c>
      <c r="D14010">
        <v>14</v>
      </c>
      <c r="E14010" cm="1">
        <f t="array" ref="E14010">_xlfn.XLOOKUP(Table1[[#This Row],[ScheduleWeekWritten]],Table3[Game],100+Table3[Increase],Table1[[#This Row],[ScheduleWeekWritten]])</f>
        <v>14</v>
      </c>
      <c r="F14010" t="b">
        <v>0</v>
      </c>
      <c r="G14010" t="s">
        <v>67</v>
      </c>
      <c r="H14010">
        <v>20</v>
      </c>
      <c r="I14010">
        <v>27</v>
      </c>
      <c r="J14010" t="s">
        <v>101</v>
      </c>
      <c r="K14010" t="s">
        <v>104</v>
      </c>
      <c r="L14010" t="str">
        <f>_xlfn.XLOOKUP(Table1[[#This Row],[TeamFavoriteID]],Table2[team_id],Table2[team_name],_xlfn.XLOOKUP(Table1[[#This Row],[TeamFavoriteID]],Table2[team_id_pfr],Table2[team_name],"Even"))</f>
        <v>Cincinnati Bengals</v>
      </c>
      <c r="M14010">
        <v>-4.5</v>
      </c>
      <c r="N14010">
        <f>IF(Table1[[#This Row],[TeamFavorite]]=Table1[[#This Row],[TeamHome]],Table1[[#This Row],[ScoreAway]]-Table1[[#This Row],[ScoreHome]],Table1[[#This Row],[ScoreHome]]-Table1[[#This Row],[ScoreAway]])</f>
        <v>-7</v>
      </c>
      <c r="O14010">
        <f>IF(Table1[[#This Row],[SpreadActual]]&lt;Table1[[#This Row],[SpreadFavorite]],1,0)</f>
        <v>1</v>
      </c>
      <c r="P14010">
        <v>50.5</v>
      </c>
      <c r="Q14010" t="s">
        <v>208</v>
      </c>
      <c r="R14010" t="b">
        <v>0</v>
      </c>
      <c r="S14010">
        <v>72</v>
      </c>
      <c r="T14010">
        <v>0</v>
      </c>
      <c r="V14010" t="s">
        <v>103</v>
      </c>
    </row>
    <row r="14011" spans="1:22" x14ac:dyDescent="0.2">
      <c r="A14011" s="1">
        <v>45638</v>
      </c>
      <c r="B14011">
        <v>2024</v>
      </c>
      <c r="C14011">
        <f>_xlfn.MAXIFS(Table1[ScheduleWeekWritten],Table1[ScheduleSeason],Table1[[#This Row],[ScheduleSeason]])</f>
        <v>18</v>
      </c>
      <c r="D14011">
        <v>15</v>
      </c>
      <c r="E14011" cm="1">
        <f t="array" ref="E14011">_xlfn.XLOOKUP(Table1[[#This Row],[ScheduleWeekWritten]],Table3[Game],100+Table3[Increase],Table1[[#This Row],[ScheduleWeekWritten]])</f>
        <v>15</v>
      </c>
      <c r="F14011" t="b">
        <v>0</v>
      </c>
      <c r="G14011" t="s">
        <v>53</v>
      </c>
      <c r="H14011">
        <v>6</v>
      </c>
      <c r="I14011">
        <v>12</v>
      </c>
      <c r="J14011" t="s">
        <v>39</v>
      </c>
      <c r="K14011" t="s">
        <v>87</v>
      </c>
      <c r="L14011" t="str">
        <f>_xlfn.XLOOKUP(Table1[[#This Row],[TeamFavoriteID]],Table2[team_id],Table2[team_name],_xlfn.XLOOKUP(Table1[[#This Row],[TeamFavoriteID]],Table2[team_id_pfr],Table2[team_name],"Even"))</f>
        <v>San Francisco 49ers</v>
      </c>
      <c r="M14011">
        <v>-3</v>
      </c>
      <c r="N14011">
        <f>IF(Table1[[#This Row],[TeamFavorite]]=Table1[[#This Row],[TeamHome]],Table1[[#This Row],[ScoreAway]]-Table1[[#This Row],[ScoreHome]],Table1[[#This Row],[ScoreHome]]-Table1[[#This Row],[ScoreAway]])</f>
        <v>6</v>
      </c>
      <c r="O14011">
        <f>IF(Table1[[#This Row],[SpreadActual]]&lt;Table1[[#This Row],[SpreadFavorite]],1,0)</f>
        <v>0</v>
      </c>
      <c r="P14011">
        <v>48.5</v>
      </c>
      <c r="Q14011" t="s">
        <v>203</v>
      </c>
      <c r="R14011" t="b">
        <v>0</v>
      </c>
    </row>
    <row r="14012" spans="1:22" x14ac:dyDescent="0.2">
      <c r="A14012" s="1">
        <v>45641</v>
      </c>
      <c r="B14012">
        <v>2024</v>
      </c>
      <c r="C14012">
        <f>_xlfn.MAXIFS(Table1[ScheduleWeekWritten],Table1[ScheduleSeason],Table1[[#This Row],[ScheduleSeason]])</f>
        <v>18</v>
      </c>
      <c r="D14012">
        <v>15</v>
      </c>
      <c r="E14012" cm="1">
        <f t="array" ref="E14012">_xlfn.XLOOKUP(Table1[[#This Row],[ScheduleWeekWritten]],Table3[Game],100+Table3[Increase],Table1[[#This Row],[ScheduleWeekWritten]])</f>
        <v>15</v>
      </c>
      <c r="F14012" t="b">
        <v>0</v>
      </c>
      <c r="G14012" t="s">
        <v>149</v>
      </c>
      <c r="H14012">
        <v>30</v>
      </c>
      <c r="I14012">
        <v>17</v>
      </c>
      <c r="J14012" t="s">
        <v>115</v>
      </c>
      <c r="K14012" t="s">
        <v>59</v>
      </c>
      <c r="L14012" t="str">
        <f>_xlfn.XLOOKUP(Table1[[#This Row],[TeamFavoriteID]],Table2[team_id],Table2[team_name],_xlfn.XLOOKUP(Table1[[#This Row],[TeamFavoriteID]],Table2[team_id_pfr],Table2[team_name],"Even"))</f>
        <v>Arizona Cardinals</v>
      </c>
      <c r="M14012">
        <v>-6</v>
      </c>
      <c r="N14012">
        <f>IF(Table1[[#This Row],[TeamFavorite]]=Table1[[#This Row],[TeamHome]],Table1[[#This Row],[ScoreAway]]-Table1[[#This Row],[ScoreHome]],Table1[[#This Row],[ScoreHome]]-Table1[[#This Row],[ScoreAway]])</f>
        <v>-13</v>
      </c>
      <c r="O14012">
        <f>IF(Table1[[#This Row],[SpreadActual]]&lt;Table1[[#This Row],[SpreadFavorite]],1,0)</f>
        <v>1</v>
      </c>
      <c r="P14012">
        <v>46.5</v>
      </c>
      <c r="Q14012" t="s">
        <v>221</v>
      </c>
      <c r="R14012" t="b">
        <v>0</v>
      </c>
      <c r="S14012">
        <v>72</v>
      </c>
      <c r="T14012">
        <v>0</v>
      </c>
      <c r="V14012" t="s">
        <v>103</v>
      </c>
    </row>
    <row r="14013" spans="1:22" x14ac:dyDescent="0.2">
      <c r="A14013" s="1">
        <v>45641</v>
      </c>
      <c r="B14013">
        <v>2024</v>
      </c>
      <c r="C14013">
        <f>_xlfn.MAXIFS(Table1[ScheduleWeekWritten],Table1[ScheduleSeason],Table1[[#This Row],[ScheduleSeason]])</f>
        <v>18</v>
      </c>
      <c r="D14013">
        <v>15</v>
      </c>
      <c r="E14013" cm="1">
        <f t="array" ref="E14013">_xlfn.XLOOKUP(Table1[[#This Row],[ScheduleWeekWritten]],Table3[Game],100+Table3[Increase],Table1[[#This Row],[ScheduleWeekWritten]])</f>
        <v>15</v>
      </c>
      <c r="F14013" t="b">
        <v>0</v>
      </c>
      <c r="G14013" t="s">
        <v>152</v>
      </c>
      <c r="H14013">
        <v>14</v>
      </c>
      <c r="I14013">
        <v>30</v>
      </c>
      <c r="J14013" t="s">
        <v>67</v>
      </c>
      <c r="K14013" t="s">
        <v>162</v>
      </c>
      <c r="L14013" t="str">
        <f>_xlfn.XLOOKUP(Table1[[#This Row],[TeamFavoriteID]],Table2[team_id],Table2[team_name],_xlfn.XLOOKUP(Table1[[#This Row],[TeamFavoriteID]],Table2[team_id_pfr],Table2[team_name],"Even"))</f>
        <v>Carolina Panthers</v>
      </c>
      <c r="M14013">
        <v>-2.5</v>
      </c>
      <c r="N14013">
        <f>IF(Table1[[#This Row],[TeamFavorite]]=Table1[[#This Row],[TeamHome]],Table1[[#This Row],[ScoreAway]]-Table1[[#This Row],[ScoreHome]],Table1[[#This Row],[ScoreHome]]-Table1[[#This Row],[ScoreAway]])</f>
        <v>16</v>
      </c>
      <c r="O14013">
        <f>IF(Table1[[#This Row],[SpreadActual]]&lt;Table1[[#This Row],[SpreadFavorite]],1,0)</f>
        <v>0</v>
      </c>
      <c r="P14013">
        <v>42</v>
      </c>
      <c r="Q14013" t="s">
        <v>160</v>
      </c>
      <c r="R14013" t="b">
        <v>0</v>
      </c>
    </row>
    <row r="14014" spans="1:22" x14ac:dyDescent="0.2">
      <c r="A14014" s="1">
        <v>45641</v>
      </c>
      <c r="B14014">
        <v>2024</v>
      </c>
      <c r="C14014">
        <f>_xlfn.MAXIFS(Table1[ScheduleWeekWritten],Table1[ScheduleSeason],Table1[[#This Row],[ScheduleSeason]])</f>
        <v>18</v>
      </c>
      <c r="D14014">
        <v>15</v>
      </c>
      <c r="E14014" cm="1">
        <f t="array" ref="E14014">_xlfn.XLOOKUP(Table1[[#This Row],[ScheduleWeekWritten]],Table3[Game],100+Table3[Increase],Table1[[#This Row],[ScheduleWeekWritten]])</f>
        <v>15</v>
      </c>
      <c r="F14014" t="b">
        <v>0</v>
      </c>
      <c r="G14014" t="s">
        <v>62</v>
      </c>
      <c r="H14014">
        <v>7</v>
      </c>
      <c r="I14014">
        <v>21</v>
      </c>
      <c r="J14014" t="s">
        <v>42</v>
      </c>
      <c r="K14014" t="s">
        <v>75</v>
      </c>
      <c r="L14014" t="str">
        <f>_xlfn.XLOOKUP(Table1[[#This Row],[TeamFavoriteID]],Table2[team_id],Table2[team_name],_xlfn.XLOOKUP(Table1[[#This Row],[TeamFavoriteID]],Table2[team_id_pfr],Table2[team_name],"Even"))</f>
        <v>Kansas City Chiefs</v>
      </c>
      <c r="M14014">
        <v>-4</v>
      </c>
      <c r="N14014">
        <f>IF(Table1[[#This Row],[TeamFavorite]]=Table1[[#This Row],[TeamHome]],Table1[[#This Row],[ScoreAway]]-Table1[[#This Row],[ScoreHome]],Table1[[#This Row],[ScoreHome]]-Table1[[#This Row],[ScoreAway]])</f>
        <v>-14</v>
      </c>
      <c r="O14014">
        <f>IF(Table1[[#This Row],[SpreadActual]]&lt;Table1[[#This Row],[SpreadFavorite]],1,0)</f>
        <v>1</v>
      </c>
      <c r="P14014">
        <v>41</v>
      </c>
      <c r="Q14014" t="s">
        <v>170</v>
      </c>
      <c r="R14014" t="b">
        <v>0</v>
      </c>
    </row>
    <row r="14015" spans="1:22" x14ac:dyDescent="0.2">
      <c r="A14015" s="1">
        <v>45641</v>
      </c>
      <c r="B14015">
        <v>2024</v>
      </c>
      <c r="C14015">
        <f>_xlfn.MAXIFS(Table1[ScheduleWeekWritten],Table1[ScheduleSeason],Table1[[#This Row],[ScheduleSeason]])</f>
        <v>18</v>
      </c>
      <c r="D14015">
        <v>15</v>
      </c>
      <c r="E14015" cm="1">
        <f t="array" ref="E14015">_xlfn.XLOOKUP(Table1[[#This Row],[ScheduleWeekWritten]],Table3[Game],100+Table3[Increase],Table1[[#This Row],[ScheduleWeekWritten]])</f>
        <v>15</v>
      </c>
      <c r="F14015" t="b">
        <v>0</v>
      </c>
      <c r="G14015" t="s">
        <v>24</v>
      </c>
      <c r="H14015">
        <v>31</v>
      </c>
      <c r="I14015">
        <v>13</v>
      </c>
      <c r="J14015" t="s">
        <v>140</v>
      </c>
      <c r="K14015" t="s">
        <v>88</v>
      </c>
      <c r="L14015" t="str">
        <f>_xlfn.XLOOKUP(Table1[[#This Row],[TeamFavoriteID]],Table2[team_id],Table2[team_name],_xlfn.XLOOKUP(Table1[[#This Row],[TeamFavoriteID]],Table2[team_id_pfr],Table2[team_name],"Even"))</f>
        <v>Denver Broncos</v>
      </c>
      <c r="M14015">
        <v>-4.5</v>
      </c>
      <c r="N14015">
        <f>IF(Table1[[#This Row],[TeamFavorite]]=Table1[[#This Row],[TeamHome]],Table1[[#This Row],[ScoreAway]]-Table1[[#This Row],[ScoreHome]],Table1[[#This Row],[ScoreHome]]-Table1[[#This Row],[ScoreAway]])</f>
        <v>-18</v>
      </c>
      <c r="O14015">
        <f>IF(Table1[[#This Row],[SpreadActual]]&lt;Table1[[#This Row],[SpreadFavorite]],1,0)</f>
        <v>1</v>
      </c>
      <c r="P14015">
        <v>44</v>
      </c>
      <c r="Q14015" t="s">
        <v>224</v>
      </c>
      <c r="R14015" t="b">
        <v>0</v>
      </c>
    </row>
    <row r="14016" spans="1:22" x14ac:dyDescent="0.2">
      <c r="A14016" s="1">
        <v>45641</v>
      </c>
      <c r="B14016">
        <v>2024</v>
      </c>
      <c r="C14016">
        <f>_xlfn.MAXIFS(Table1[ScheduleWeekWritten],Table1[ScheduleSeason],Table1[[#This Row],[ScheduleSeason]])</f>
        <v>18</v>
      </c>
      <c r="D14016">
        <v>15</v>
      </c>
      <c r="E14016" cm="1">
        <f t="array" ref="E14016">_xlfn.XLOOKUP(Table1[[#This Row],[ScheduleWeekWritten]],Table3[Game],100+Table3[Increase],Table1[[#This Row],[ScheduleWeekWritten]])</f>
        <v>15</v>
      </c>
      <c r="F14016" t="b">
        <v>0</v>
      </c>
      <c r="G14016" t="s">
        <v>45</v>
      </c>
      <c r="H14016">
        <v>42</v>
      </c>
      <c r="I14016">
        <v>48</v>
      </c>
      <c r="J14016" t="s">
        <v>28</v>
      </c>
      <c r="K14016" t="s">
        <v>79</v>
      </c>
      <c r="L14016" t="str">
        <f>_xlfn.XLOOKUP(Table1[[#This Row],[TeamFavoriteID]],Table2[team_id],Table2[team_name],_xlfn.XLOOKUP(Table1[[#This Row],[TeamFavoriteID]],Table2[team_id_pfr],Table2[team_name],"Even"))</f>
        <v>Detroit Lions</v>
      </c>
      <c r="M14016">
        <v>-2</v>
      </c>
      <c r="N14016">
        <f>IF(Table1[[#This Row],[TeamFavorite]]=Table1[[#This Row],[TeamHome]],Table1[[#This Row],[ScoreAway]]-Table1[[#This Row],[ScoreHome]],Table1[[#This Row],[ScoreHome]]-Table1[[#This Row],[ScoreAway]])</f>
        <v>6</v>
      </c>
      <c r="O14016">
        <f>IF(Table1[[#This Row],[SpreadActual]]&lt;Table1[[#This Row],[SpreadFavorite]],1,0)</f>
        <v>0</v>
      </c>
      <c r="P14016">
        <v>55.5</v>
      </c>
      <c r="Q14016" t="s">
        <v>181</v>
      </c>
      <c r="R14016" t="b">
        <v>0</v>
      </c>
      <c r="S14016">
        <v>72</v>
      </c>
      <c r="T14016">
        <v>0</v>
      </c>
      <c r="V14016" t="s">
        <v>103</v>
      </c>
    </row>
    <row r="14017" spans="1:22" x14ac:dyDescent="0.2">
      <c r="A14017" s="1">
        <v>45641</v>
      </c>
      <c r="B14017">
        <v>2024</v>
      </c>
      <c r="C14017">
        <f>_xlfn.MAXIFS(Table1[ScheduleWeekWritten],Table1[ScheduleSeason],Table1[[#This Row],[ScheduleSeason]])</f>
        <v>18</v>
      </c>
      <c r="D14017">
        <v>15</v>
      </c>
      <c r="E14017" cm="1">
        <f t="array" ref="E14017">_xlfn.XLOOKUP(Table1[[#This Row],[ScheduleWeekWritten]],Table3[Game],100+Table3[Increase],Table1[[#This Row],[ScheduleWeekWritten]])</f>
        <v>15</v>
      </c>
      <c r="F14017" t="b">
        <v>0</v>
      </c>
      <c r="G14017" t="s">
        <v>177</v>
      </c>
      <c r="H14017">
        <v>20</v>
      </c>
      <c r="I14017">
        <v>12</v>
      </c>
      <c r="J14017" t="s">
        <v>19</v>
      </c>
      <c r="K14017" t="s">
        <v>182</v>
      </c>
      <c r="L14017" t="str">
        <f>_xlfn.XLOOKUP(Table1[[#This Row],[TeamFavoriteID]],Table2[team_id],Table2[team_name],_xlfn.XLOOKUP(Table1[[#This Row],[TeamFavoriteID]],Table2[team_id_pfr],Table2[team_name],"Even"))</f>
        <v>Houston Texans</v>
      </c>
      <c r="M14017">
        <v>-2.5</v>
      </c>
      <c r="N14017">
        <f>IF(Table1[[#This Row],[TeamFavorite]]=Table1[[#This Row],[TeamHome]],Table1[[#This Row],[ScoreAway]]-Table1[[#This Row],[ScoreHome]],Table1[[#This Row],[ScoreHome]]-Table1[[#This Row],[ScoreAway]])</f>
        <v>-8</v>
      </c>
      <c r="O14017">
        <f>IF(Table1[[#This Row],[SpreadActual]]&lt;Table1[[#This Row],[SpreadFavorite]],1,0)</f>
        <v>1</v>
      </c>
      <c r="P14017">
        <v>46</v>
      </c>
      <c r="Q14017" t="s">
        <v>207</v>
      </c>
      <c r="R14017" t="b">
        <v>0</v>
      </c>
      <c r="S14017">
        <v>72</v>
      </c>
      <c r="T14017">
        <v>0</v>
      </c>
      <c r="V14017" t="s">
        <v>103</v>
      </c>
    </row>
    <row r="14018" spans="1:22" x14ac:dyDescent="0.2">
      <c r="A14018" s="1">
        <v>45641</v>
      </c>
      <c r="B14018">
        <v>2024</v>
      </c>
      <c r="C14018">
        <f>_xlfn.MAXIFS(Table1[ScheduleWeekWritten],Table1[ScheduleSeason],Table1[[#This Row],[ScheduleSeason]])</f>
        <v>18</v>
      </c>
      <c r="D14018">
        <v>15</v>
      </c>
      <c r="E14018" cm="1">
        <f t="array" ref="E14018">_xlfn.XLOOKUP(Table1[[#This Row],[ScheduleWeekWritten]],Table3[Game],100+Table3[Increase],Table1[[#This Row],[ScheduleWeekWritten]])</f>
        <v>15</v>
      </c>
      <c r="F14018" t="b">
        <v>0</v>
      </c>
      <c r="G14018" t="s">
        <v>154</v>
      </c>
      <c r="H14018">
        <v>25</v>
      </c>
      <c r="I14018">
        <v>32</v>
      </c>
      <c r="J14018" t="s">
        <v>31</v>
      </c>
      <c r="K14018" t="s">
        <v>32</v>
      </c>
      <c r="L14018" t="str">
        <f>_xlfn.XLOOKUP(Table1[[#This Row],[TeamFavoriteID]],Table2[team_id],Table2[team_name],_xlfn.XLOOKUP(Table1[[#This Row],[TeamFavoriteID]],Table2[team_id_pfr],Table2[team_name],"Even"))</f>
        <v>New York Jets</v>
      </c>
      <c r="M14018">
        <v>-3.5</v>
      </c>
      <c r="N14018">
        <f>IF(Table1[[#This Row],[TeamFavorite]]=Table1[[#This Row],[TeamHome]],Table1[[#This Row],[ScoreAway]]-Table1[[#This Row],[ScoreHome]],Table1[[#This Row],[ScoreHome]]-Table1[[#This Row],[ScoreAway]])</f>
        <v>-7</v>
      </c>
      <c r="O14018">
        <f>IF(Table1[[#This Row],[SpreadActual]]&lt;Table1[[#This Row],[SpreadFavorite]],1,0)</f>
        <v>1</v>
      </c>
      <c r="P14018">
        <v>41.5</v>
      </c>
      <c r="Q14018" t="s">
        <v>214</v>
      </c>
      <c r="R14018" t="b">
        <v>0</v>
      </c>
    </row>
    <row r="14019" spans="1:22" x14ac:dyDescent="0.2">
      <c r="A14019" s="1">
        <v>45641</v>
      </c>
      <c r="B14019">
        <v>2024</v>
      </c>
      <c r="C14019">
        <f>_xlfn.MAXIFS(Table1[ScheduleWeekWritten],Table1[ScheduleSeason],Table1[[#This Row],[ScheduleSeason]])</f>
        <v>18</v>
      </c>
      <c r="D14019">
        <v>15</v>
      </c>
      <c r="E14019" cm="1">
        <f t="array" ref="E14019">_xlfn.XLOOKUP(Table1[[#This Row],[ScheduleWeekWritten]],Table3[Game],100+Table3[Increase],Table1[[#This Row],[ScheduleWeekWritten]])</f>
        <v>15</v>
      </c>
      <c r="F14019" t="b">
        <v>0</v>
      </c>
      <c r="G14019" t="s">
        <v>210</v>
      </c>
      <c r="H14019">
        <v>17</v>
      </c>
      <c r="I14019">
        <v>40</v>
      </c>
      <c r="J14019" t="s">
        <v>127</v>
      </c>
      <c r="K14019" t="s">
        <v>29</v>
      </c>
      <c r="L14019" t="str">
        <f>_xlfn.XLOOKUP(Table1[[#This Row],[TeamFavoriteID]],Table2[team_id],Table2[team_name],_xlfn.XLOOKUP(Table1[[#This Row],[TeamFavoriteID]],Table2[team_id_pfr],Table2[team_name],"Even"))</f>
        <v>Los Angeles Chargers</v>
      </c>
      <c r="M14019">
        <v>-3</v>
      </c>
      <c r="N14019">
        <f>IF(Table1[[#This Row],[TeamFavorite]]=Table1[[#This Row],[TeamHome]],Table1[[#This Row],[ScoreAway]]-Table1[[#This Row],[ScoreHome]],Table1[[#This Row],[ScoreHome]]-Table1[[#This Row],[ScoreAway]])</f>
        <v>23</v>
      </c>
      <c r="O14019">
        <f>IF(Table1[[#This Row],[SpreadActual]]&lt;Table1[[#This Row],[SpreadFavorite]],1,0)</f>
        <v>0</v>
      </c>
      <c r="P14019">
        <v>46</v>
      </c>
      <c r="Q14019" t="s">
        <v>218</v>
      </c>
      <c r="R14019" t="b">
        <v>0</v>
      </c>
      <c r="S14019">
        <v>72</v>
      </c>
      <c r="T14019">
        <v>0</v>
      </c>
      <c r="V14019" t="s">
        <v>103</v>
      </c>
    </row>
    <row r="14020" spans="1:22" x14ac:dyDescent="0.2">
      <c r="A14020" s="1">
        <v>45641</v>
      </c>
      <c r="B14020">
        <v>2024</v>
      </c>
      <c r="C14020">
        <f>_xlfn.MAXIFS(Table1[ScheduleWeekWritten],Table1[ScheduleSeason],Table1[[#This Row],[ScheduleSeason]])</f>
        <v>18</v>
      </c>
      <c r="D14020">
        <v>15</v>
      </c>
      <c r="E14020" cm="1">
        <f t="array" ref="E14020">_xlfn.XLOOKUP(Table1[[#This Row],[ScheduleWeekWritten]],Table3[Game],100+Table3[Increase],Table1[[#This Row],[ScheduleWeekWritten]])</f>
        <v>15</v>
      </c>
      <c r="F14020" t="b">
        <v>0</v>
      </c>
      <c r="G14020" t="s">
        <v>95</v>
      </c>
      <c r="H14020">
        <v>19</v>
      </c>
      <c r="I14020">
        <v>20</v>
      </c>
      <c r="J14020" t="s">
        <v>227</v>
      </c>
      <c r="K14020" t="s">
        <v>85</v>
      </c>
      <c r="L14020" t="str">
        <f>_xlfn.XLOOKUP(Table1[[#This Row],[TeamFavoriteID]],Table2[team_id],Table2[team_name],_xlfn.XLOOKUP(Table1[[#This Row],[TeamFavoriteID]],Table2[team_id_pfr],Table2[team_name],"Even"))</f>
        <v>Washington Commanders</v>
      </c>
      <c r="M14020">
        <v>-7.5</v>
      </c>
      <c r="N14020">
        <f>IF(Table1[[#This Row],[TeamFavorite]]=Table1[[#This Row],[TeamHome]],Table1[[#This Row],[ScoreAway]]-Table1[[#This Row],[ScoreHome]],Table1[[#This Row],[ScoreHome]]-Table1[[#This Row],[ScoreAway]])</f>
        <v>-1</v>
      </c>
      <c r="O14020">
        <f>IF(Table1[[#This Row],[SpreadActual]]&lt;Table1[[#This Row],[SpreadFavorite]],1,0)</f>
        <v>0</v>
      </c>
      <c r="P14020">
        <v>44.5</v>
      </c>
      <c r="Q14020" t="s">
        <v>225</v>
      </c>
      <c r="R14020" t="b">
        <v>0</v>
      </c>
      <c r="S14020">
        <v>72</v>
      </c>
      <c r="T14020">
        <v>0</v>
      </c>
      <c r="V14020" t="s">
        <v>103</v>
      </c>
    </row>
    <row r="14021" spans="1:22" x14ac:dyDescent="0.2">
      <c r="A14021" s="1">
        <v>45641</v>
      </c>
      <c r="B14021">
        <v>2024</v>
      </c>
      <c r="C14021">
        <f>_xlfn.MAXIFS(Table1[ScheduleWeekWritten],Table1[ScheduleSeason],Table1[[#This Row],[ScheduleSeason]])</f>
        <v>18</v>
      </c>
      <c r="D14021">
        <v>15</v>
      </c>
      <c r="E14021" cm="1">
        <f t="array" ref="E14021">_xlfn.XLOOKUP(Table1[[#This Row],[ScheduleWeekWritten]],Table3[Game],100+Table3[Increase],Table1[[#This Row],[ScheduleWeekWritten]])</f>
        <v>15</v>
      </c>
      <c r="F14021" t="b">
        <v>0</v>
      </c>
      <c r="G14021" t="s">
        <v>50</v>
      </c>
      <c r="H14021">
        <v>14</v>
      </c>
      <c r="I14021">
        <v>35</v>
      </c>
      <c r="J14021" t="s">
        <v>158</v>
      </c>
      <c r="K14021" t="s">
        <v>159</v>
      </c>
      <c r="L14021" t="str">
        <f>_xlfn.XLOOKUP(Table1[[#This Row],[TeamFavoriteID]],Table2[team_id],Table2[team_name],_xlfn.XLOOKUP(Table1[[#This Row],[TeamFavoriteID]],Table2[team_id_pfr],Table2[team_name],"Even"))</f>
        <v>Baltimore Ravens</v>
      </c>
      <c r="M14021">
        <v>-17</v>
      </c>
      <c r="N14021">
        <f>IF(Table1[[#This Row],[TeamFavorite]]=Table1[[#This Row],[TeamHome]],Table1[[#This Row],[ScoreAway]]-Table1[[#This Row],[ScoreHome]],Table1[[#This Row],[ScoreHome]]-Table1[[#This Row],[ScoreAway]])</f>
        <v>-21</v>
      </c>
      <c r="O14021">
        <f>IF(Table1[[#This Row],[SpreadActual]]&lt;Table1[[#This Row],[SpreadFavorite]],1,0)</f>
        <v>1</v>
      </c>
      <c r="P14021">
        <v>43.5</v>
      </c>
      <c r="Q14021" t="s">
        <v>197</v>
      </c>
      <c r="R14021" t="b">
        <v>0</v>
      </c>
    </row>
    <row r="14022" spans="1:22" x14ac:dyDescent="0.2">
      <c r="A14022" s="1">
        <v>45641</v>
      </c>
      <c r="B14022">
        <v>2024</v>
      </c>
      <c r="C14022">
        <f>_xlfn.MAXIFS(Table1[ScheduleWeekWritten],Table1[ScheduleSeason],Table1[[#This Row],[ScheduleSeason]])</f>
        <v>18</v>
      </c>
      <c r="D14022">
        <v>15</v>
      </c>
      <c r="E14022" cm="1">
        <f t="array" ref="E14022">_xlfn.XLOOKUP(Table1[[#This Row],[ScheduleWeekWritten]],Table3[Game],100+Table3[Increase],Table1[[#This Row],[ScheduleWeekWritten]])</f>
        <v>15</v>
      </c>
      <c r="F14022" t="b">
        <v>0</v>
      </c>
      <c r="G14022" t="s">
        <v>58</v>
      </c>
      <c r="H14022">
        <v>27</v>
      </c>
      <c r="I14022">
        <v>13</v>
      </c>
      <c r="J14022" t="s">
        <v>49</v>
      </c>
      <c r="K14022" t="s">
        <v>77</v>
      </c>
      <c r="L14022" t="str">
        <f>_xlfn.XLOOKUP(Table1[[#This Row],[TeamFavoriteID]],Table2[team_id],Table2[team_name],_xlfn.XLOOKUP(Table1[[#This Row],[TeamFavoriteID]],Table2[team_id_pfr],Table2[team_name],"Even"))</f>
        <v>Philadelphia Eagles</v>
      </c>
      <c r="M14022">
        <v>-5.5</v>
      </c>
      <c r="N14022">
        <f>IF(Table1[[#This Row],[TeamFavorite]]=Table1[[#This Row],[TeamHome]],Table1[[#This Row],[ScoreAway]]-Table1[[#This Row],[ScoreHome]],Table1[[#This Row],[ScoreHome]]-Table1[[#This Row],[ScoreAway]])</f>
        <v>-14</v>
      </c>
      <c r="O14022">
        <f>IF(Table1[[#This Row],[SpreadActual]]&lt;Table1[[#This Row],[SpreadFavorite]],1,0)</f>
        <v>1</v>
      </c>
      <c r="P14022">
        <v>43</v>
      </c>
      <c r="Q14022" t="s">
        <v>183</v>
      </c>
      <c r="R14022" t="b">
        <v>0</v>
      </c>
    </row>
    <row r="14023" spans="1:22" x14ac:dyDescent="0.2">
      <c r="A14023" s="1">
        <v>45641</v>
      </c>
      <c r="B14023">
        <v>2024</v>
      </c>
      <c r="C14023">
        <f>_xlfn.MAXIFS(Table1[ScheduleWeekWritten],Table1[ScheduleSeason],Table1[[#This Row],[ScheduleSeason]])</f>
        <v>18</v>
      </c>
      <c r="D14023">
        <v>15</v>
      </c>
      <c r="E14023" cm="1">
        <f t="array" ref="E14023">_xlfn.XLOOKUP(Table1[[#This Row],[ScheduleWeekWritten]],Table3[Game],100+Table3[Increase],Table1[[#This Row],[ScheduleWeekWritten]])</f>
        <v>15</v>
      </c>
      <c r="F14023" t="b">
        <v>0</v>
      </c>
      <c r="G14023" t="s">
        <v>128</v>
      </c>
      <c r="H14023">
        <v>13</v>
      </c>
      <c r="I14023">
        <v>30</v>
      </c>
      <c r="J14023" t="s">
        <v>33</v>
      </c>
      <c r="K14023" t="s">
        <v>35</v>
      </c>
      <c r="L14023" t="str">
        <f>_xlfn.XLOOKUP(Table1[[#This Row],[TeamFavoriteID]],Table2[team_id],Table2[team_name],_xlfn.XLOOKUP(Table1[[#This Row],[TeamFavoriteID]],Table2[team_id_pfr],Table2[team_name],"Even"))</f>
        <v>Green Bay Packers</v>
      </c>
      <c r="M14023">
        <v>-3</v>
      </c>
      <c r="N14023">
        <f>IF(Table1[[#This Row],[TeamFavorite]]=Table1[[#This Row],[TeamHome]],Table1[[#This Row],[ScoreAway]]-Table1[[#This Row],[ScoreHome]],Table1[[#This Row],[ScoreHome]]-Table1[[#This Row],[ScoreAway]])</f>
        <v>-17</v>
      </c>
      <c r="O14023">
        <f>IF(Table1[[#This Row],[SpreadActual]]&lt;Table1[[#This Row],[SpreadFavorite]],1,0)</f>
        <v>1</v>
      </c>
      <c r="P14023">
        <v>48</v>
      </c>
      <c r="Q14023" t="s">
        <v>223</v>
      </c>
      <c r="R14023" t="b">
        <v>0</v>
      </c>
    </row>
    <row r="14024" spans="1:22" x14ac:dyDescent="0.2">
      <c r="A14024" s="1">
        <v>45641</v>
      </c>
      <c r="B14024">
        <v>2024</v>
      </c>
      <c r="C14024">
        <f>_xlfn.MAXIFS(Table1[ScheduleWeekWritten],Table1[ScheduleSeason],Table1[[#This Row],[ScheduleSeason]])</f>
        <v>18</v>
      </c>
      <c r="D14024">
        <v>15</v>
      </c>
      <c r="E14024" cm="1">
        <f t="array" ref="E14024">_xlfn.XLOOKUP(Table1[[#This Row],[ScheduleWeekWritten]],Table3[Game],100+Table3[Increase],Table1[[#This Row],[ScheduleWeekWritten]])</f>
        <v>15</v>
      </c>
      <c r="F14024" t="b">
        <v>0</v>
      </c>
      <c r="G14024" t="s">
        <v>171</v>
      </c>
      <c r="H14024">
        <v>27</v>
      </c>
      <c r="I14024">
        <v>37</v>
      </c>
      <c r="J14024" t="s">
        <v>101</v>
      </c>
      <c r="K14024" t="s">
        <v>104</v>
      </c>
      <c r="L14024" t="str">
        <f>_xlfn.XLOOKUP(Table1[[#This Row],[TeamFavoriteID]],Table2[team_id],Table2[team_name],_xlfn.XLOOKUP(Table1[[#This Row],[TeamFavoriteID]],Table2[team_id_pfr],Table2[team_name],"Even"))</f>
        <v>Cincinnati Bengals</v>
      </c>
      <c r="M14024">
        <v>-6</v>
      </c>
      <c r="N14024">
        <f>IF(Table1[[#This Row],[TeamFavorite]]=Table1[[#This Row],[TeamHome]],Table1[[#This Row],[ScoreAway]]-Table1[[#This Row],[ScoreHome]],Table1[[#This Row],[ScoreHome]]-Table1[[#This Row],[ScoreAway]])</f>
        <v>-10</v>
      </c>
      <c r="O14024">
        <f>IF(Table1[[#This Row],[SpreadActual]]&lt;Table1[[#This Row],[SpreadFavorite]],1,0)</f>
        <v>1</v>
      </c>
      <c r="P14024">
        <v>46</v>
      </c>
      <c r="Q14024" t="s">
        <v>172</v>
      </c>
      <c r="R14024" t="b">
        <v>0</v>
      </c>
    </row>
    <row r="14025" spans="1:22" x14ac:dyDescent="0.2">
      <c r="A14025" s="1">
        <v>45642</v>
      </c>
      <c r="B14025">
        <v>2024</v>
      </c>
      <c r="C14025">
        <f>_xlfn.MAXIFS(Table1[ScheduleWeekWritten],Table1[ScheduleSeason],Table1[[#This Row],[ScheduleSeason]])</f>
        <v>18</v>
      </c>
      <c r="D14025">
        <v>15</v>
      </c>
      <c r="E14025" cm="1">
        <f t="array" ref="E14025">_xlfn.XLOOKUP(Table1[[#This Row],[ScheduleWeekWritten]],Table3[Game],100+Table3[Increase],Table1[[#This Row],[ScheduleWeekWritten]])</f>
        <v>15</v>
      </c>
      <c r="F14025" t="b">
        <v>0</v>
      </c>
      <c r="G14025" t="s">
        <v>217</v>
      </c>
      <c r="H14025">
        <v>9</v>
      </c>
      <c r="I14025">
        <v>15</v>
      </c>
      <c r="J14025" t="s">
        <v>38</v>
      </c>
      <c r="K14025" t="s">
        <v>109</v>
      </c>
      <c r="L14025" t="str">
        <f>_xlfn.XLOOKUP(Table1[[#This Row],[TeamFavoriteID]],Table2[team_id],Table2[team_name],_xlfn.XLOOKUP(Table1[[#This Row],[TeamFavoriteID]],Table2[team_id_pfr],Table2[team_name],"Even"))</f>
        <v>Atlanta Falcons</v>
      </c>
      <c r="M14025">
        <v>-6</v>
      </c>
      <c r="N14025">
        <f>IF(Table1[[#This Row],[TeamFavorite]]=Table1[[#This Row],[TeamHome]],Table1[[#This Row],[ScoreAway]]-Table1[[#This Row],[ScoreHome]],Table1[[#This Row],[ScoreHome]]-Table1[[#This Row],[ScoreAway]])</f>
        <v>-6</v>
      </c>
      <c r="O14025">
        <f>IF(Table1[[#This Row],[SpreadActual]]&lt;Table1[[#This Row],[SpreadFavorite]],1,0)</f>
        <v>0</v>
      </c>
      <c r="P14025">
        <v>44.5</v>
      </c>
      <c r="Q14025" t="s">
        <v>220</v>
      </c>
      <c r="R14025" t="b">
        <v>0</v>
      </c>
      <c r="S14025">
        <v>72</v>
      </c>
      <c r="T14025">
        <v>0</v>
      </c>
      <c r="V14025" t="s">
        <v>103</v>
      </c>
    </row>
    <row r="14026" spans="1:22" x14ac:dyDescent="0.2">
      <c r="A14026" s="1">
        <v>45642</v>
      </c>
      <c r="B14026">
        <v>2024</v>
      </c>
      <c r="C14026">
        <f>_xlfn.MAXIFS(Table1[ScheduleWeekWritten],Table1[ScheduleSeason],Table1[[#This Row],[ScheduleSeason]])</f>
        <v>18</v>
      </c>
      <c r="D14026">
        <v>15</v>
      </c>
      <c r="E14026" cm="1">
        <f t="array" ref="E14026">_xlfn.XLOOKUP(Table1[[#This Row],[ScheduleWeekWritten]],Table3[Game],100+Table3[Increase],Table1[[#This Row],[ScheduleWeekWritten]])</f>
        <v>15</v>
      </c>
      <c r="F14026" t="b">
        <v>0</v>
      </c>
      <c r="G14026" t="s">
        <v>54</v>
      </c>
      <c r="H14026">
        <v>30</v>
      </c>
      <c r="I14026">
        <v>12</v>
      </c>
      <c r="J14026" t="s">
        <v>46</v>
      </c>
      <c r="K14026" t="s">
        <v>55</v>
      </c>
      <c r="L14026" t="str">
        <f>_xlfn.XLOOKUP(Table1[[#This Row],[TeamFavoriteID]],Table2[team_id],Table2[team_name],_xlfn.XLOOKUP(Table1[[#This Row],[TeamFavoriteID]],Table2[team_id_pfr],Table2[team_name],"Even"))</f>
        <v>Minnesota Vikings</v>
      </c>
      <c r="M14026">
        <v>-7</v>
      </c>
      <c r="N14026">
        <f>IF(Table1[[#This Row],[TeamFavorite]]=Table1[[#This Row],[TeamHome]],Table1[[#This Row],[ScoreAway]]-Table1[[#This Row],[ScoreHome]],Table1[[#This Row],[ScoreHome]]-Table1[[#This Row],[ScoreAway]])</f>
        <v>-18</v>
      </c>
      <c r="O14026">
        <f>IF(Table1[[#This Row],[SpreadActual]]&lt;Table1[[#This Row],[SpreadFavorite]],1,0)</f>
        <v>1</v>
      </c>
      <c r="P14026">
        <v>43.5</v>
      </c>
      <c r="Q14026" t="s">
        <v>205</v>
      </c>
      <c r="R14026" t="b">
        <v>0</v>
      </c>
      <c r="S14026">
        <v>72</v>
      </c>
      <c r="T14026">
        <v>0</v>
      </c>
      <c r="V14026" t="s">
        <v>103</v>
      </c>
    </row>
    <row r="14027" spans="1:22" x14ac:dyDescent="0.2">
      <c r="A14027" s="1">
        <v>45645</v>
      </c>
      <c r="B14027">
        <v>2024</v>
      </c>
      <c r="C14027">
        <f>_xlfn.MAXIFS(Table1[ScheduleWeekWritten],Table1[ScheduleSeason],Table1[[#This Row],[ScheduleSeason]])</f>
        <v>18</v>
      </c>
      <c r="D14027">
        <v>16</v>
      </c>
      <c r="E14027" cm="1">
        <f t="array" ref="E14027">_xlfn.XLOOKUP(Table1[[#This Row],[ScheduleWeekWritten]],Table3[Game],100+Table3[Increase],Table1[[#This Row],[ScheduleWeekWritten]])</f>
        <v>16</v>
      </c>
      <c r="F14027" t="b">
        <v>0</v>
      </c>
      <c r="G14027" t="s">
        <v>210</v>
      </c>
      <c r="H14027">
        <v>34</v>
      </c>
      <c r="I14027">
        <v>27</v>
      </c>
      <c r="J14027" t="s">
        <v>24</v>
      </c>
      <c r="K14027" t="s">
        <v>29</v>
      </c>
      <c r="L14027" t="str">
        <f>_xlfn.XLOOKUP(Table1[[#This Row],[TeamFavoriteID]],Table2[team_id],Table2[team_name],_xlfn.XLOOKUP(Table1[[#This Row],[TeamFavoriteID]],Table2[team_id_pfr],Table2[team_name],"Even"))</f>
        <v>Los Angeles Chargers</v>
      </c>
      <c r="M14027">
        <v>-2.5</v>
      </c>
      <c r="N14027">
        <f>IF(Table1[[#This Row],[TeamFavorite]]=Table1[[#This Row],[TeamHome]],Table1[[#This Row],[ScoreAway]]-Table1[[#This Row],[ScoreHome]],Table1[[#This Row],[ScoreHome]]-Table1[[#This Row],[ScoreAway]])</f>
        <v>-7</v>
      </c>
      <c r="O14027">
        <f>IF(Table1[[#This Row],[SpreadActual]]&lt;Table1[[#This Row],[SpreadFavorite]],1,0)</f>
        <v>1</v>
      </c>
      <c r="P14027">
        <v>41.5</v>
      </c>
      <c r="Q14027" t="s">
        <v>218</v>
      </c>
      <c r="R14027" t="b">
        <v>0</v>
      </c>
      <c r="S14027">
        <v>72</v>
      </c>
      <c r="T14027">
        <v>0</v>
      </c>
      <c r="V14027" t="s">
        <v>103</v>
      </c>
    </row>
    <row r="14028" spans="1:22" x14ac:dyDescent="0.2">
      <c r="A14028" s="1">
        <v>45647</v>
      </c>
      <c r="B14028">
        <v>2024</v>
      </c>
      <c r="C14028">
        <f>_xlfn.MAXIFS(Table1[ScheduleWeekWritten],Table1[ScheduleSeason],Table1[[#This Row],[ScheduleSeason]])</f>
        <v>18</v>
      </c>
      <c r="D14028">
        <v>16</v>
      </c>
      <c r="E14028" cm="1">
        <f t="array" ref="E14028">_xlfn.XLOOKUP(Table1[[#This Row],[ScheduleWeekWritten]],Table3[Game],100+Table3[Increase],Table1[[#This Row],[ScheduleWeekWritten]])</f>
        <v>16</v>
      </c>
      <c r="F14028" t="b">
        <v>0</v>
      </c>
      <c r="G14028" t="s">
        <v>158</v>
      </c>
      <c r="H14028">
        <v>34</v>
      </c>
      <c r="I14028">
        <v>17</v>
      </c>
      <c r="J14028" t="s">
        <v>49</v>
      </c>
      <c r="K14028" t="s">
        <v>159</v>
      </c>
      <c r="L14028" t="str">
        <f>_xlfn.XLOOKUP(Table1[[#This Row],[TeamFavoriteID]],Table2[team_id],Table2[team_name],_xlfn.XLOOKUP(Table1[[#This Row],[TeamFavoriteID]],Table2[team_id_pfr],Table2[team_name],"Even"))</f>
        <v>Baltimore Ravens</v>
      </c>
      <c r="M14028">
        <v>-7</v>
      </c>
      <c r="N14028">
        <f>IF(Table1[[#This Row],[TeamFavorite]]=Table1[[#This Row],[TeamHome]],Table1[[#This Row],[ScoreAway]]-Table1[[#This Row],[ScoreHome]],Table1[[#This Row],[ScoreHome]]-Table1[[#This Row],[ScoreAway]])</f>
        <v>-17</v>
      </c>
      <c r="O14028">
        <f>IF(Table1[[#This Row],[SpreadActual]]&lt;Table1[[#This Row],[SpreadFavorite]],1,0)</f>
        <v>1</v>
      </c>
      <c r="P14028">
        <v>44</v>
      </c>
      <c r="Q14028" t="s">
        <v>166</v>
      </c>
      <c r="R14028" t="b">
        <v>0</v>
      </c>
    </row>
    <row r="14029" spans="1:22" x14ac:dyDescent="0.2">
      <c r="A14029" s="1">
        <v>45647</v>
      </c>
      <c r="B14029">
        <v>2024</v>
      </c>
      <c r="C14029">
        <f>_xlfn.MAXIFS(Table1[ScheduleWeekWritten],Table1[ScheduleSeason],Table1[[#This Row],[ScheduleSeason]])</f>
        <v>18</v>
      </c>
      <c r="D14029">
        <v>16</v>
      </c>
      <c r="E14029" cm="1">
        <f t="array" ref="E14029">_xlfn.XLOOKUP(Table1[[#This Row],[ScheduleWeekWritten]],Table3[Game],100+Table3[Increase],Table1[[#This Row],[ScheduleWeekWritten]])</f>
        <v>16</v>
      </c>
      <c r="F14029" t="b">
        <v>0</v>
      </c>
      <c r="G14029" t="s">
        <v>42</v>
      </c>
      <c r="H14029">
        <v>27</v>
      </c>
      <c r="I14029">
        <v>19</v>
      </c>
      <c r="J14029" t="s">
        <v>177</v>
      </c>
      <c r="K14029" t="s">
        <v>75</v>
      </c>
      <c r="L14029" t="str">
        <f>_xlfn.XLOOKUP(Table1[[#This Row],[TeamFavoriteID]],Table2[team_id],Table2[team_name],_xlfn.XLOOKUP(Table1[[#This Row],[TeamFavoriteID]],Table2[team_id_pfr],Table2[team_name],"Even"))</f>
        <v>Kansas City Chiefs</v>
      </c>
      <c r="M14029">
        <v>-3.5</v>
      </c>
      <c r="N14029">
        <f>IF(Table1[[#This Row],[TeamFavorite]]=Table1[[#This Row],[TeamHome]],Table1[[#This Row],[ScoreAway]]-Table1[[#This Row],[ScoreHome]],Table1[[#This Row],[ScoreHome]]-Table1[[#This Row],[ScoreAway]])</f>
        <v>-8</v>
      </c>
      <c r="O14029">
        <f>IF(Table1[[#This Row],[SpreadActual]]&lt;Table1[[#This Row],[SpreadFavorite]],1,0)</f>
        <v>1</v>
      </c>
      <c r="P14029">
        <v>42.5</v>
      </c>
      <c r="Q14029" t="s">
        <v>228</v>
      </c>
      <c r="R14029" t="b">
        <v>0</v>
      </c>
    </row>
    <row r="14030" spans="1:22" x14ac:dyDescent="0.2">
      <c r="A14030" s="1">
        <v>45648</v>
      </c>
      <c r="B14030">
        <v>2024</v>
      </c>
      <c r="C14030">
        <f>_xlfn.MAXIFS(Table1[ScheduleWeekWritten],Table1[ScheduleSeason],Table1[[#This Row],[ScheduleSeason]])</f>
        <v>18</v>
      </c>
      <c r="D14030">
        <v>16</v>
      </c>
      <c r="E14030" cm="1">
        <f t="array" ref="E14030">_xlfn.XLOOKUP(Table1[[#This Row],[ScheduleWeekWritten]],Table3[Game],100+Table3[Increase],Table1[[#This Row],[ScheduleWeekWritten]])</f>
        <v>16</v>
      </c>
      <c r="F14030" t="b">
        <v>0</v>
      </c>
      <c r="G14030" t="s">
        <v>38</v>
      </c>
      <c r="H14030">
        <v>34</v>
      </c>
      <c r="I14030">
        <v>7</v>
      </c>
      <c r="J14030" t="s">
        <v>50</v>
      </c>
      <c r="K14030" t="s">
        <v>109</v>
      </c>
      <c r="L14030" t="str">
        <f>_xlfn.XLOOKUP(Table1[[#This Row],[TeamFavoriteID]],Table2[team_id],Table2[team_name],_xlfn.XLOOKUP(Table1[[#This Row],[TeamFavoriteID]],Table2[team_id_pfr],Table2[team_name],"Even"))</f>
        <v>Atlanta Falcons</v>
      </c>
      <c r="M14030">
        <v>-9.5</v>
      </c>
      <c r="N14030">
        <f>IF(Table1[[#This Row],[TeamFavorite]]=Table1[[#This Row],[TeamHome]],Table1[[#This Row],[ScoreAway]]-Table1[[#This Row],[ScoreHome]],Table1[[#This Row],[ScoreHome]]-Table1[[#This Row],[ScoreAway]])</f>
        <v>-27</v>
      </c>
      <c r="O14030">
        <f>IF(Table1[[#This Row],[SpreadActual]]&lt;Table1[[#This Row],[SpreadFavorite]],1,0)</f>
        <v>1</v>
      </c>
      <c r="P14030">
        <v>43</v>
      </c>
      <c r="Q14030" t="s">
        <v>213</v>
      </c>
      <c r="R14030" t="b">
        <v>0</v>
      </c>
      <c r="S14030">
        <v>72</v>
      </c>
      <c r="T14030">
        <v>0</v>
      </c>
      <c r="V14030" t="s">
        <v>103</v>
      </c>
    </row>
    <row r="14031" spans="1:22" x14ac:dyDescent="0.2">
      <c r="A14031" s="1">
        <v>45648</v>
      </c>
      <c r="B14031">
        <v>2024</v>
      </c>
      <c r="C14031">
        <f>_xlfn.MAXIFS(Table1[ScheduleWeekWritten],Table1[ScheduleSeason],Table1[[#This Row],[ScheduleSeason]])</f>
        <v>18</v>
      </c>
      <c r="D14031">
        <v>16</v>
      </c>
      <c r="E14031" cm="1">
        <f t="array" ref="E14031">_xlfn.XLOOKUP(Table1[[#This Row],[ScheduleWeekWritten]],Table3[Game],100+Table3[Increase],Table1[[#This Row],[ScheduleWeekWritten]])</f>
        <v>16</v>
      </c>
      <c r="F14031" t="b">
        <v>0</v>
      </c>
      <c r="G14031" t="s">
        <v>28</v>
      </c>
      <c r="H14031">
        <v>24</v>
      </c>
      <c r="I14031">
        <v>21</v>
      </c>
      <c r="J14031" t="s">
        <v>115</v>
      </c>
      <c r="K14031" t="s">
        <v>43</v>
      </c>
      <c r="L14031" t="str">
        <f>_xlfn.XLOOKUP(Table1[[#This Row],[TeamFavoriteID]],Table2[team_id],Table2[team_name],_xlfn.XLOOKUP(Table1[[#This Row],[TeamFavoriteID]],Table2[team_id_pfr],Table2[team_name],"Even"))</f>
        <v>Buffalo Bills</v>
      </c>
      <c r="M14031">
        <v>-14</v>
      </c>
      <c r="N14031">
        <f>IF(Table1[[#This Row],[TeamFavorite]]=Table1[[#This Row],[TeamHome]],Table1[[#This Row],[ScoreAway]]-Table1[[#This Row],[ScoreHome]],Table1[[#This Row],[ScoreHome]]-Table1[[#This Row],[ScoreAway]])</f>
        <v>-3</v>
      </c>
      <c r="O14031">
        <f>IF(Table1[[#This Row],[SpreadActual]]&lt;Table1[[#This Row],[SpreadFavorite]],1,0)</f>
        <v>0</v>
      </c>
      <c r="P14031">
        <v>48</v>
      </c>
      <c r="Q14031" t="s">
        <v>222</v>
      </c>
      <c r="R14031" t="b">
        <v>0</v>
      </c>
    </row>
    <row r="14032" spans="1:22" x14ac:dyDescent="0.2">
      <c r="A14032" s="1">
        <v>45648</v>
      </c>
      <c r="B14032">
        <v>2024</v>
      </c>
      <c r="C14032">
        <f>_xlfn.MAXIFS(Table1[ScheduleWeekWritten],Table1[ScheduleSeason],Table1[[#This Row],[ScheduleSeason]])</f>
        <v>18</v>
      </c>
      <c r="D14032">
        <v>16</v>
      </c>
      <c r="E14032" cm="1">
        <f t="array" ref="E14032">_xlfn.XLOOKUP(Table1[[#This Row],[ScheduleWeekWritten]],Table3[Game],100+Table3[Increase],Table1[[#This Row],[ScheduleWeekWritten]])</f>
        <v>16</v>
      </c>
      <c r="F14032" t="b">
        <v>0</v>
      </c>
      <c r="G14032" t="s">
        <v>152</v>
      </c>
      <c r="H14032">
        <v>36</v>
      </c>
      <c r="I14032">
        <v>30</v>
      </c>
      <c r="J14032" t="s">
        <v>149</v>
      </c>
      <c r="K14032" t="s">
        <v>59</v>
      </c>
      <c r="L14032" t="str">
        <f>_xlfn.XLOOKUP(Table1[[#This Row],[TeamFavoriteID]],Table2[team_id],Table2[team_name],_xlfn.XLOOKUP(Table1[[#This Row],[TeamFavoriteID]],Table2[team_id_pfr],Table2[team_name],"Even"))</f>
        <v>Arizona Cardinals</v>
      </c>
      <c r="M14032">
        <v>-5.5</v>
      </c>
      <c r="N14032">
        <f>IF(Table1[[#This Row],[TeamFavorite]]=Table1[[#This Row],[TeamHome]],Table1[[#This Row],[ScoreAway]]-Table1[[#This Row],[ScoreHome]],Table1[[#This Row],[ScoreHome]]-Table1[[#This Row],[ScoreAway]])</f>
        <v>6</v>
      </c>
      <c r="O14032">
        <f>IF(Table1[[#This Row],[SpreadActual]]&lt;Table1[[#This Row],[SpreadFavorite]],1,0)</f>
        <v>0</v>
      </c>
      <c r="P14032">
        <v>47</v>
      </c>
      <c r="Q14032" t="s">
        <v>160</v>
      </c>
      <c r="R14032" t="b">
        <v>0</v>
      </c>
    </row>
    <row r="14033" spans="1:22" x14ac:dyDescent="0.2">
      <c r="A14033" s="1">
        <v>45648</v>
      </c>
      <c r="B14033">
        <v>2024</v>
      </c>
      <c r="C14033">
        <f>_xlfn.MAXIFS(Table1[ScheduleWeekWritten],Table1[ScheduleSeason],Table1[[#This Row],[ScheduleSeason]])</f>
        <v>18</v>
      </c>
      <c r="D14033">
        <v>16</v>
      </c>
      <c r="E14033" cm="1">
        <f t="array" ref="E14033">_xlfn.XLOOKUP(Table1[[#This Row],[ScheduleWeekWritten]],Table3[Game],100+Table3[Increase],Table1[[#This Row],[ScheduleWeekWritten]])</f>
        <v>16</v>
      </c>
      <c r="F14033" t="b">
        <v>0</v>
      </c>
      <c r="G14033" t="s">
        <v>46</v>
      </c>
      <c r="H14033">
        <v>17</v>
      </c>
      <c r="I14033">
        <v>34</v>
      </c>
      <c r="J14033" t="s">
        <v>45</v>
      </c>
      <c r="K14033" t="s">
        <v>79</v>
      </c>
      <c r="L14033" t="str">
        <f>_xlfn.XLOOKUP(Table1[[#This Row],[TeamFavoriteID]],Table2[team_id],Table2[team_name],_xlfn.XLOOKUP(Table1[[#This Row],[TeamFavoriteID]],Table2[team_id_pfr],Table2[team_name],"Even"))</f>
        <v>Detroit Lions</v>
      </c>
      <c r="M14033">
        <v>-7</v>
      </c>
      <c r="N14033">
        <f>IF(Table1[[#This Row],[TeamFavorite]]=Table1[[#This Row],[TeamHome]],Table1[[#This Row],[ScoreAway]]-Table1[[#This Row],[ScoreHome]],Table1[[#This Row],[ScoreHome]]-Table1[[#This Row],[ScoreAway]])</f>
        <v>-17</v>
      </c>
      <c r="O14033">
        <f>IF(Table1[[#This Row],[SpreadActual]]&lt;Table1[[#This Row],[SpreadFavorite]],1,0)</f>
        <v>1</v>
      </c>
      <c r="P14033">
        <v>47.5</v>
      </c>
      <c r="Q14033" t="s">
        <v>114</v>
      </c>
      <c r="R14033" t="b">
        <v>0</v>
      </c>
    </row>
    <row r="14034" spans="1:22" x14ac:dyDescent="0.2">
      <c r="A14034" s="1">
        <v>45648</v>
      </c>
      <c r="B14034">
        <v>2024</v>
      </c>
      <c r="C14034">
        <f>_xlfn.MAXIFS(Table1[ScheduleWeekWritten],Table1[ScheduleSeason],Table1[[#This Row],[ScheduleSeason]])</f>
        <v>18</v>
      </c>
      <c r="D14034">
        <v>16</v>
      </c>
      <c r="E14034" cm="1">
        <f t="array" ref="E14034">_xlfn.XLOOKUP(Table1[[#This Row],[ScheduleWeekWritten]],Table3[Game],100+Table3[Increase],Table1[[#This Row],[ScheduleWeekWritten]])</f>
        <v>16</v>
      </c>
      <c r="F14034" t="b">
        <v>0</v>
      </c>
      <c r="G14034" t="s">
        <v>101</v>
      </c>
      <c r="H14034">
        <v>24</v>
      </c>
      <c r="I14034">
        <v>6</v>
      </c>
      <c r="J14034" t="s">
        <v>62</v>
      </c>
      <c r="K14034" t="s">
        <v>104</v>
      </c>
      <c r="L14034" t="str">
        <f>_xlfn.XLOOKUP(Table1[[#This Row],[TeamFavoriteID]],Table2[team_id],Table2[team_name],_xlfn.XLOOKUP(Table1[[#This Row],[TeamFavoriteID]],Table2[team_id_pfr],Table2[team_name],"Even"))</f>
        <v>Cincinnati Bengals</v>
      </c>
      <c r="M14034">
        <v>-10</v>
      </c>
      <c r="N14034">
        <f>IF(Table1[[#This Row],[TeamFavorite]]=Table1[[#This Row],[TeamHome]],Table1[[#This Row],[ScoreAway]]-Table1[[#This Row],[ScoreHome]],Table1[[#This Row],[ScoreHome]]-Table1[[#This Row],[ScoreAway]])</f>
        <v>-18</v>
      </c>
      <c r="O14034">
        <f>IF(Table1[[#This Row],[SpreadActual]]&lt;Table1[[#This Row],[SpreadFavorite]],1,0)</f>
        <v>1</v>
      </c>
      <c r="P14034">
        <v>46.5</v>
      </c>
      <c r="Q14034" t="s">
        <v>226</v>
      </c>
      <c r="R14034" t="b">
        <v>0</v>
      </c>
    </row>
    <row r="14035" spans="1:22" x14ac:dyDescent="0.2">
      <c r="A14035" s="1">
        <v>45648</v>
      </c>
      <c r="B14035">
        <v>2024</v>
      </c>
      <c r="C14035">
        <f>_xlfn.MAXIFS(Table1[ScheduleWeekWritten],Table1[ScheduleSeason],Table1[[#This Row],[ScheduleSeason]])</f>
        <v>18</v>
      </c>
      <c r="D14035">
        <v>16</v>
      </c>
      <c r="E14035" cm="1">
        <f t="array" ref="E14035">_xlfn.XLOOKUP(Table1[[#This Row],[ScheduleWeekWritten]],Table3[Game],100+Table3[Increase],Table1[[#This Row],[ScheduleWeekWritten]])</f>
        <v>16</v>
      </c>
      <c r="F14035" t="b">
        <v>0</v>
      </c>
      <c r="G14035" t="s">
        <v>67</v>
      </c>
      <c r="H14035">
        <v>26</v>
      </c>
      <c r="I14035">
        <v>24</v>
      </c>
      <c r="J14035" t="s">
        <v>127</v>
      </c>
      <c r="K14035" t="s">
        <v>133</v>
      </c>
      <c r="L14035" t="str">
        <f>_xlfn.XLOOKUP(Table1[[#This Row],[TeamFavoriteID]],Table2[team_id],Table2[team_name],_xlfn.XLOOKUP(Table1[[#This Row],[TeamFavoriteID]],Table2[team_id_pfr],Table2[team_name],"Even"))</f>
        <v>Tampa Bay Buccaneers</v>
      </c>
      <c r="M14035">
        <v>-4.5</v>
      </c>
      <c r="N14035">
        <f>IF(Table1[[#This Row],[TeamFavorite]]=Table1[[#This Row],[TeamHome]],Table1[[#This Row],[ScoreAway]]-Table1[[#This Row],[ScoreHome]],Table1[[#This Row],[ScoreHome]]-Table1[[#This Row],[ScoreAway]])</f>
        <v>2</v>
      </c>
      <c r="O14035">
        <f>IF(Table1[[#This Row],[SpreadActual]]&lt;Table1[[#This Row],[SpreadFavorite]],1,0)</f>
        <v>0</v>
      </c>
      <c r="P14035">
        <v>47.5</v>
      </c>
      <c r="Q14035" t="s">
        <v>208</v>
      </c>
      <c r="R14035" t="b">
        <v>0</v>
      </c>
      <c r="S14035">
        <v>72</v>
      </c>
      <c r="T14035">
        <v>0</v>
      </c>
      <c r="V14035" t="s">
        <v>103</v>
      </c>
    </row>
    <row r="14036" spans="1:22" x14ac:dyDescent="0.2">
      <c r="A14036" s="1">
        <v>45648</v>
      </c>
      <c r="B14036">
        <v>2024</v>
      </c>
      <c r="C14036">
        <f>_xlfn.MAXIFS(Table1[ScheduleWeekWritten],Table1[ScheduleSeason],Table1[[#This Row],[ScheduleSeason]])</f>
        <v>18</v>
      </c>
      <c r="D14036">
        <v>16</v>
      </c>
      <c r="E14036" cm="1">
        <f t="array" ref="E14036">_xlfn.XLOOKUP(Table1[[#This Row],[ScheduleWeekWritten]],Table3[Game],100+Table3[Increase],Table1[[#This Row],[ScheduleWeekWritten]])</f>
        <v>16</v>
      </c>
      <c r="F14036" t="b">
        <v>0</v>
      </c>
      <c r="G14036" t="s">
        <v>140</v>
      </c>
      <c r="H14036">
        <v>38</v>
      </c>
      <c r="I14036">
        <v>30</v>
      </c>
      <c r="J14036" t="s">
        <v>171</v>
      </c>
      <c r="K14036" t="s">
        <v>72</v>
      </c>
      <c r="L14036" t="str">
        <f>_xlfn.XLOOKUP(Table1[[#This Row],[TeamFavoriteID]],Table2[team_id],Table2[team_name],_xlfn.XLOOKUP(Table1[[#This Row],[TeamFavoriteID]],Table2[team_id_pfr],Table2[team_name],"Even"))</f>
        <v>Baltimore Colts</v>
      </c>
      <c r="M14036">
        <v>-4</v>
      </c>
      <c r="N14036">
        <f>IF(Table1[[#This Row],[TeamFavorite]]=Table1[[#This Row],[TeamHome]],Table1[[#This Row],[ScoreAway]]-Table1[[#This Row],[ScoreHome]],Table1[[#This Row],[ScoreHome]]-Table1[[#This Row],[ScoreAway]])</f>
        <v>8</v>
      </c>
      <c r="O14036">
        <f>IF(Table1[[#This Row],[SpreadActual]]&lt;Table1[[#This Row],[SpreadFavorite]],1,0)</f>
        <v>0</v>
      </c>
      <c r="P14036">
        <v>42.5</v>
      </c>
      <c r="Q14036" t="s">
        <v>190</v>
      </c>
      <c r="R14036" t="b">
        <v>0</v>
      </c>
      <c r="S14036">
        <v>72</v>
      </c>
      <c r="T14036">
        <v>0</v>
      </c>
      <c r="V14036" t="s">
        <v>103</v>
      </c>
    </row>
    <row r="14037" spans="1:22" x14ac:dyDescent="0.2">
      <c r="A14037" s="1">
        <v>45648</v>
      </c>
      <c r="B14037">
        <v>2024</v>
      </c>
      <c r="C14037">
        <f>_xlfn.MAXIFS(Table1[ScheduleWeekWritten],Table1[ScheduleSeason],Table1[[#This Row],[ScheduleSeason]])</f>
        <v>18</v>
      </c>
      <c r="D14037">
        <v>16</v>
      </c>
      <c r="E14037" cm="1">
        <f t="array" ref="E14037">_xlfn.XLOOKUP(Table1[[#This Row],[ScheduleWeekWritten]],Table3[Game],100+Table3[Increase],Table1[[#This Row],[ScheduleWeekWritten]])</f>
        <v>16</v>
      </c>
      <c r="F14037" t="b">
        <v>0</v>
      </c>
      <c r="G14037" t="s">
        <v>217</v>
      </c>
      <c r="H14037">
        <v>19</v>
      </c>
      <c r="I14037">
        <v>14</v>
      </c>
      <c r="J14037" t="s">
        <v>154</v>
      </c>
      <c r="K14037" t="s">
        <v>21</v>
      </c>
      <c r="L14037" t="str">
        <f>_xlfn.XLOOKUP(Table1[[#This Row],[TeamFavoriteID]],Table2[team_id],Table2[team_name],_xlfn.XLOOKUP(Table1[[#This Row],[TeamFavoriteID]],Table2[team_id_pfr],Table2[team_name],"Even"))</f>
        <v>Las Vegas Raiders</v>
      </c>
      <c r="M14037">
        <v>-2.5</v>
      </c>
      <c r="N14037">
        <f>IF(Table1[[#This Row],[TeamFavorite]]=Table1[[#This Row],[TeamHome]],Table1[[#This Row],[ScoreAway]]-Table1[[#This Row],[ScoreHome]],Table1[[#This Row],[ScoreHome]]-Table1[[#This Row],[ScoreAway]])</f>
        <v>-5</v>
      </c>
      <c r="O14037">
        <f>IF(Table1[[#This Row],[SpreadActual]]&lt;Table1[[#This Row],[SpreadFavorite]],1,0)</f>
        <v>1</v>
      </c>
      <c r="P14037">
        <v>41.5</v>
      </c>
      <c r="Q14037" t="s">
        <v>220</v>
      </c>
      <c r="R14037" t="b">
        <v>0</v>
      </c>
      <c r="S14037">
        <v>72</v>
      </c>
      <c r="T14037">
        <v>0</v>
      </c>
      <c r="V14037" t="s">
        <v>103</v>
      </c>
    </row>
    <row r="14038" spans="1:22" x14ac:dyDescent="0.2">
      <c r="A14038" s="1">
        <v>45648</v>
      </c>
      <c r="B14038">
        <v>2024</v>
      </c>
      <c r="C14038">
        <f>_xlfn.MAXIFS(Table1[ScheduleWeekWritten],Table1[ScheduleSeason],Table1[[#This Row],[ScheduleSeason]])</f>
        <v>18</v>
      </c>
      <c r="D14038">
        <v>16</v>
      </c>
      <c r="E14038" cm="1">
        <f t="array" ref="E14038">_xlfn.XLOOKUP(Table1[[#This Row],[ScheduleWeekWritten]],Table3[Game],100+Table3[Increase],Table1[[#This Row],[ScheduleWeekWritten]])</f>
        <v>16</v>
      </c>
      <c r="F14038" t="b">
        <v>0</v>
      </c>
      <c r="G14038" t="s">
        <v>19</v>
      </c>
      <c r="H14038">
        <v>29</v>
      </c>
      <c r="I14038">
        <v>17</v>
      </c>
      <c r="J14038" t="s">
        <v>53</v>
      </c>
      <c r="K14038" t="s">
        <v>87</v>
      </c>
      <c r="L14038" t="str">
        <f>_xlfn.XLOOKUP(Table1[[#This Row],[TeamFavoriteID]],Table2[team_id],Table2[team_name],_xlfn.XLOOKUP(Table1[[#This Row],[TeamFavoriteID]],Table2[team_id_pfr],Table2[team_name],"Even"))</f>
        <v>San Francisco 49ers</v>
      </c>
      <c r="M14038">
        <v>-1.5</v>
      </c>
      <c r="N14038">
        <f>IF(Table1[[#This Row],[TeamFavorite]]=Table1[[#This Row],[TeamHome]],Table1[[#This Row],[ScoreAway]]-Table1[[#This Row],[ScoreHome]],Table1[[#This Row],[ScoreHome]]-Table1[[#This Row],[ScoreAway]])</f>
        <v>12</v>
      </c>
      <c r="O14038">
        <f>IF(Table1[[#This Row],[SpreadActual]]&lt;Table1[[#This Row],[SpreadFavorite]],1,0)</f>
        <v>0</v>
      </c>
      <c r="P14038">
        <v>44</v>
      </c>
      <c r="Q14038" t="s">
        <v>212</v>
      </c>
      <c r="R14038" t="b">
        <v>0</v>
      </c>
    </row>
    <row r="14039" spans="1:22" x14ac:dyDescent="0.2">
      <c r="A14039" s="1">
        <v>45648</v>
      </c>
      <c r="B14039">
        <v>2024</v>
      </c>
      <c r="C14039">
        <f>_xlfn.MAXIFS(Table1[ScheduleWeekWritten],Table1[ScheduleSeason],Table1[[#This Row],[ScheduleSeason]])</f>
        <v>18</v>
      </c>
      <c r="D14039">
        <v>16</v>
      </c>
      <c r="E14039" cm="1">
        <f t="array" ref="E14039">_xlfn.XLOOKUP(Table1[[#This Row],[ScheduleWeekWritten]],Table3[Game],100+Table3[Increase],Table1[[#This Row],[ScheduleWeekWritten]])</f>
        <v>16</v>
      </c>
      <c r="F14039" t="b">
        <v>0</v>
      </c>
      <c r="G14039" t="s">
        <v>31</v>
      </c>
      <c r="H14039">
        <v>9</v>
      </c>
      <c r="I14039">
        <v>19</v>
      </c>
      <c r="J14039" t="s">
        <v>39</v>
      </c>
      <c r="K14039" t="s">
        <v>40</v>
      </c>
      <c r="L14039" t="str">
        <f>_xlfn.XLOOKUP(Table1[[#This Row],[TeamFavoriteID]],Table2[team_id],Table2[team_name],_xlfn.XLOOKUP(Table1[[#This Row],[TeamFavoriteID]],Table2[team_id_pfr],Table2[team_name],"Even"))</f>
        <v>Los Angeles Rams</v>
      </c>
      <c r="M14039">
        <v>-3</v>
      </c>
      <c r="N14039">
        <f>IF(Table1[[#This Row],[TeamFavorite]]=Table1[[#This Row],[TeamHome]],Table1[[#This Row],[ScoreAway]]-Table1[[#This Row],[ScoreHome]],Table1[[#This Row],[ScoreHome]]-Table1[[#This Row],[ScoreAway]])</f>
        <v>-10</v>
      </c>
      <c r="O14039">
        <f>IF(Table1[[#This Row],[SpreadActual]]&lt;Table1[[#This Row],[SpreadFavorite]],1,0)</f>
        <v>1</v>
      </c>
      <c r="P14039">
        <v>47</v>
      </c>
      <c r="Q14039" t="s">
        <v>197</v>
      </c>
      <c r="R14039" t="b">
        <v>0</v>
      </c>
    </row>
    <row r="14040" spans="1:22" x14ac:dyDescent="0.2">
      <c r="A14040" s="1">
        <v>45648</v>
      </c>
      <c r="B14040">
        <v>2024</v>
      </c>
      <c r="C14040">
        <f>_xlfn.MAXIFS(Table1[ScheduleWeekWritten],Table1[ScheduleSeason],Table1[[#This Row],[ScheduleSeason]])</f>
        <v>18</v>
      </c>
      <c r="D14040">
        <v>16</v>
      </c>
      <c r="E14040" cm="1">
        <f t="array" ref="E14040">_xlfn.XLOOKUP(Table1[[#This Row],[ScheduleWeekWritten]],Table3[Game],100+Table3[Increase],Table1[[#This Row],[ScheduleWeekWritten]])</f>
        <v>16</v>
      </c>
      <c r="F14040" t="b">
        <v>0</v>
      </c>
      <c r="G14040" t="s">
        <v>128</v>
      </c>
      <c r="H14040">
        <v>24</v>
      </c>
      <c r="I14040">
        <v>27</v>
      </c>
      <c r="J14040" t="s">
        <v>54</v>
      </c>
      <c r="K14040" t="s">
        <v>55</v>
      </c>
      <c r="L14040" t="str">
        <f>_xlfn.XLOOKUP(Table1[[#This Row],[TeamFavoriteID]],Table2[team_id],Table2[team_name],_xlfn.XLOOKUP(Table1[[#This Row],[TeamFavoriteID]],Table2[team_id_pfr],Table2[team_name],"Even"))</f>
        <v>Minnesota Vikings</v>
      </c>
      <c r="M14040">
        <v>-2.5</v>
      </c>
      <c r="N14040">
        <f>IF(Table1[[#This Row],[TeamFavorite]]=Table1[[#This Row],[TeamHome]],Table1[[#This Row],[ScoreAway]]-Table1[[#This Row],[ScoreHome]],Table1[[#This Row],[ScoreHome]]-Table1[[#This Row],[ScoreAway]])</f>
        <v>-3</v>
      </c>
      <c r="O14040">
        <f>IF(Table1[[#This Row],[SpreadActual]]&lt;Table1[[#This Row],[SpreadFavorite]],1,0)</f>
        <v>1</v>
      </c>
      <c r="P14040">
        <v>43</v>
      </c>
      <c r="Q14040" t="s">
        <v>223</v>
      </c>
      <c r="R14040" t="b">
        <v>0</v>
      </c>
    </row>
    <row r="14041" spans="1:22" x14ac:dyDescent="0.2">
      <c r="A14041" s="1">
        <v>45648</v>
      </c>
      <c r="B14041">
        <v>2024</v>
      </c>
      <c r="C14041">
        <f>_xlfn.MAXIFS(Table1[ScheduleWeekWritten],Table1[ScheduleSeason],Table1[[#This Row],[ScheduleSeason]])</f>
        <v>18</v>
      </c>
      <c r="D14041">
        <v>16</v>
      </c>
      <c r="E14041" cm="1">
        <f t="array" ref="E14041">_xlfn.XLOOKUP(Table1[[#This Row],[ScheduleWeekWritten]],Table3[Game],100+Table3[Increase],Table1[[#This Row],[ScheduleWeekWritten]])</f>
        <v>16</v>
      </c>
      <c r="F14041" t="b">
        <v>0</v>
      </c>
      <c r="G14041" t="s">
        <v>227</v>
      </c>
      <c r="H14041">
        <v>36</v>
      </c>
      <c r="I14041">
        <v>33</v>
      </c>
      <c r="J14041" t="s">
        <v>58</v>
      </c>
      <c r="K14041" t="s">
        <v>77</v>
      </c>
      <c r="L14041" t="str">
        <f>_xlfn.XLOOKUP(Table1[[#This Row],[TeamFavoriteID]],Table2[team_id],Table2[team_name],_xlfn.XLOOKUP(Table1[[#This Row],[TeamFavoriteID]],Table2[team_id_pfr],Table2[team_name],"Even"))</f>
        <v>Philadelphia Eagles</v>
      </c>
      <c r="M14041">
        <v>-4</v>
      </c>
      <c r="N14041">
        <f>IF(Table1[[#This Row],[TeamFavorite]]=Table1[[#This Row],[TeamHome]],Table1[[#This Row],[ScoreAway]]-Table1[[#This Row],[ScoreHome]],Table1[[#This Row],[ScoreHome]]-Table1[[#This Row],[ScoreAway]])</f>
        <v>3</v>
      </c>
      <c r="O14041">
        <f>IF(Table1[[#This Row],[SpreadActual]]&lt;Table1[[#This Row],[SpreadFavorite]],1,0)</f>
        <v>0</v>
      </c>
      <c r="P14041">
        <v>47</v>
      </c>
      <c r="Q14041" t="s">
        <v>165</v>
      </c>
      <c r="R14041" t="b">
        <v>0</v>
      </c>
    </row>
    <row r="14042" spans="1:22" x14ac:dyDescent="0.2">
      <c r="A14042" s="1">
        <v>45649</v>
      </c>
      <c r="B14042">
        <v>2024</v>
      </c>
      <c r="C14042">
        <f>_xlfn.MAXIFS(Table1[ScheduleWeekWritten],Table1[ScheduleSeason],Table1[[#This Row],[ScheduleSeason]])</f>
        <v>18</v>
      </c>
      <c r="D14042">
        <v>16</v>
      </c>
      <c r="E14042" cm="1">
        <f t="array" ref="E14042">_xlfn.XLOOKUP(Table1[[#This Row],[ScheduleWeekWritten]],Table3[Game],100+Table3[Increase],Table1[[#This Row],[ScheduleWeekWritten]])</f>
        <v>16</v>
      </c>
      <c r="F14042" t="b">
        <v>0</v>
      </c>
      <c r="G14042" t="s">
        <v>33</v>
      </c>
      <c r="H14042">
        <v>34</v>
      </c>
      <c r="I14042">
        <v>0</v>
      </c>
      <c r="J14042" t="s">
        <v>95</v>
      </c>
      <c r="K14042" t="s">
        <v>35</v>
      </c>
      <c r="L14042" t="str">
        <f>_xlfn.XLOOKUP(Table1[[#This Row],[TeamFavoriteID]],Table2[team_id],Table2[team_name],_xlfn.XLOOKUP(Table1[[#This Row],[TeamFavoriteID]],Table2[team_id_pfr],Table2[team_name],"Even"))</f>
        <v>Green Bay Packers</v>
      </c>
      <c r="M14042">
        <v>-14</v>
      </c>
      <c r="N14042">
        <f>IF(Table1[[#This Row],[TeamFavorite]]=Table1[[#This Row],[TeamHome]],Table1[[#This Row],[ScoreAway]]-Table1[[#This Row],[ScoreHome]],Table1[[#This Row],[ScoreHome]]-Table1[[#This Row],[ScoreAway]])</f>
        <v>-34</v>
      </c>
      <c r="O14042">
        <f>IF(Table1[[#This Row],[SpreadActual]]&lt;Table1[[#This Row],[SpreadFavorite]],1,0)</f>
        <v>1</v>
      </c>
      <c r="P14042">
        <v>43.5</v>
      </c>
      <c r="Q14042" t="s">
        <v>82</v>
      </c>
      <c r="R14042" t="b">
        <v>0</v>
      </c>
    </row>
    <row r="14043" spans="1:22" x14ac:dyDescent="0.2">
      <c r="A14043" s="1">
        <v>45651</v>
      </c>
      <c r="B14043">
        <v>2024</v>
      </c>
      <c r="C14043">
        <f>_xlfn.MAXIFS(Table1[ScheduleWeekWritten],Table1[ScheduleSeason],Table1[[#This Row],[ScheduleSeason]])</f>
        <v>18</v>
      </c>
      <c r="D14043">
        <v>17</v>
      </c>
      <c r="E14043" cm="1">
        <f t="array" ref="E14043">_xlfn.XLOOKUP(Table1[[#This Row],[ScheduleWeekWritten]],Table3[Game],100+Table3[Increase],Table1[[#This Row],[ScheduleWeekWritten]])</f>
        <v>17</v>
      </c>
      <c r="F14043" t="b">
        <v>0</v>
      </c>
      <c r="G14043" t="s">
        <v>177</v>
      </c>
      <c r="H14043">
        <v>2</v>
      </c>
      <c r="I14043">
        <v>31</v>
      </c>
      <c r="J14043" t="s">
        <v>158</v>
      </c>
      <c r="K14043" t="s">
        <v>159</v>
      </c>
      <c r="L14043" t="str">
        <f>_xlfn.XLOOKUP(Table1[[#This Row],[TeamFavoriteID]],Table2[team_id],Table2[team_name],_xlfn.XLOOKUP(Table1[[#This Row],[TeamFavoriteID]],Table2[team_id_pfr],Table2[team_name],"Even"))</f>
        <v>Baltimore Ravens</v>
      </c>
      <c r="M14043">
        <v>-6.5</v>
      </c>
      <c r="N14043">
        <f>IF(Table1[[#This Row],[TeamFavorite]]=Table1[[#This Row],[TeamHome]],Table1[[#This Row],[ScoreAway]]-Table1[[#This Row],[ScoreHome]],Table1[[#This Row],[ScoreHome]]-Table1[[#This Row],[ScoreAway]])</f>
        <v>-29</v>
      </c>
      <c r="O14043">
        <f>IF(Table1[[#This Row],[SpreadActual]]&lt;Table1[[#This Row],[SpreadFavorite]],1,0)</f>
        <v>1</v>
      </c>
      <c r="P14043">
        <v>47</v>
      </c>
      <c r="Q14043" t="s">
        <v>207</v>
      </c>
      <c r="R14043" t="b">
        <v>0</v>
      </c>
      <c r="S14043">
        <v>72</v>
      </c>
      <c r="T14043">
        <v>0</v>
      </c>
      <c r="V14043" t="s">
        <v>103</v>
      </c>
    </row>
    <row r="14044" spans="1:22" x14ac:dyDescent="0.2">
      <c r="A14044" s="1">
        <v>45651</v>
      </c>
      <c r="B14044">
        <v>2024</v>
      </c>
      <c r="C14044">
        <f>_xlfn.MAXIFS(Table1[ScheduleWeekWritten],Table1[ScheduleSeason],Table1[[#This Row],[ScheduleSeason]])</f>
        <v>18</v>
      </c>
      <c r="D14044">
        <v>17</v>
      </c>
      <c r="E14044" cm="1">
        <f t="array" ref="E14044">_xlfn.XLOOKUP(Table1[[#This Row],[ScheduleWeekWritten]],Table3[Game],100+Table3[Increase],Table1[[#This Row],[ScheduleWeekWritten]])</f>
        <v>17</v>
      </c>
      <c r="F14044" t="b">
        <v>0</v>
      </c>
      <c r="G14044" t="s">
        <v>49</v>
      </c>
      <c r="H14044">
        <v>10</v>
      </c>
      <c r="I14044">
        <v>29</v>
      </c>
      <c r="J14044" t="s">
        <v>42</v>
      </c>
      <c r="K14044" t="s">
        <v>75</v>
      </c>
      <c r="L14044" t="str">
        <f>_xlfn.XLOOKUP(Table1[[#This Row],[TeamFavoriteID]],Table2[team_id],Table2[team_name],_xlfn.XLOOKUP(Table1[[#This Row],[TeamFavoriteID]],Table2[team_id_pfr],Table2[team_name],"Even"))</f>
        <v>Kansas City Chiefs</v>
      </c>
      <c r="M14044">
        <v>-2</v>
      </c>
      <c r="N14044">
        <f>IF(Table1[[#This Row],[TeamFavorite]]=Table1[[#This Row],[TeamHome]],Table1[[#This Row],[ScoreAway]]-Table1[[#This Row],[ScoreHome]],Table1[[#This Row],[ScoreHome]]-Table1[[#This Row],[ScoreAway]])</f>
        <v>-19</v>
      </c>
      <c r="O14044">
        <f>IF(Table1[[#This Row],[SpreadActual]]&lt;Table1[[#This Row],[SpreadFavorite]],1,0)</f>
        <v>1</v>
      </c>
      <c r="P14044">
        <v>46</v>
      </c>
      <c r="Q14044" t="s">
        <v>229</v>
      </c>
      <c r="R14044" t="b">
        <v>0</v>
      </c>
    </row>
    <row r="14045" spans="1:22" x14ac:dyDescent="0.2">
      <c r="A14045" s="1">
        <v>45652</v>
      </c>
      <c r="B14045">
        <v>2024</v>
      </c>
      <c r="C14045">
        <f>_xlfn.MAXIFS(Table1[ScheduleWeekWritten],Table1[ScheduleSeason],Table1[[#This Row],[ScheduleSeason]])</f>
        <v>18</v>
      </c>
      <c r="D14045">
        <v>17</v>
      </c>
      <c r="E14045" cm="1">
        <f t="array" ref="E14045">_xlfn.XLOOKUP(Table1[[#This Row],[ScheduleWeekWritten]],Table3[Game],100+Table3[Increase],Table1[[#This Row],[ScheduleWeekWritten]])</f>
        <v>17</v>
      </c>
      <c r="F14045" t="b">
        <v>0</v>
      </c>
      <c r="G14045" t="s">
        <v>46</v>
      </c>
      <c r="H14045">
        <v>3</v>
      </c>
      <c r="I14045">
        <v>6</v>
      </c>
      <c r="J14045" t="s">
        <v>128</v>
      </c>
      <c r="K14045" t="s">
        <v>132</v>
      </c>
      <c r="L14045" t="str">
        <f>_xlfn.XLOOKUP(Table1[[#This Row],[TeamFavoriteID]],Table2[team_id],Table2[team_name],_xlfn.XLOOKUP(Table1[[#This Row],[TeamFavoriteID]],Table2[team_id_pfr],Table2[team_name],"Even"))</f>
        <v>Seattle Seahawks</v>
      </c>
      <c r="M14045">
        <v>-4.5</v>
      </c>
      <c r="N14045">
        <f>IF(Table1[[#This Row],[TeamFavorite]]=Table1[[#This Row],[TeamHome]],Table1[[#This Row],[ScoreAway]]-Table1[[#This Row],[ScoreHome]],Table1[[#This Row],[ScoreHome]]-Table1[[#This Row],[ScoreAway]])</f>
        <v>-3</v>
      </c>
      <c r="O14045">
        <f>IF(Table1[[#This Row],[SpreadActual]]&lt;Table1[[#This Row],[SpreadFavorite]],1,0)</f>
        <v>0</v>
      </c>
      <c r="P14045">
        <v>42</v>
      </c>
      <c r="Q14045" t="s">
        <v>114</v>
      </c>
      <c r="R14045" t="b">
        <v>0</v>
      </c>
    </row>
    <row r="14046" spans="1:22" x14ac:dyDescent="0.2">
      <c r="A14046" s="1">
        <v>45654</v>
      </c>
      <c r="B14046">
        <v>2024</v>
      </c>
      <c r="C14046">
        <f>_xlfn.MAXIFS(Table1[ScheduleWeekWritten],Table1[ScheduleSeason],Table1[[#This Row],[ScheduleSeason]])</f>
        <v>18</v>
      </c>
      <c r="D14046">
        <v>17</v>
      </c>
      <c r="E14046" cm="1">
        <f t="array" ref="E14046">_xlfn.XLOOKUP(Table1[[#This Row],[ScheduleWeekWritten]],Table3[Game],100+Table3[Increase],Table1[[#This Row],[ScheduleWeekWritten]])</f>
        <v>17</v>
      </c>
      <c r="F14046" t="b">
        <v>0</v>
      </c>
      <c r="G14046" t="s">
        <v>28</v>
      </c>
      <c r="H14046">
        <v>40</v>
      </c>
      <c r="I14046">
        <v>14</v>
      </c>
      <c r="J14046" t="s">
        <v>31</v>
      </c>
      <c r="K14046" t="s">
        <v>43</v>
      </c>
      <c r="L14046" t="str">
        <f>_xlfn.XLOOKUP(Table1[[#This Row],[TeamFavoriteID]],Table2[team_id],Table2[team_name],_xlfn.XLOOKUP(Table1[[#This Row],[TeamFavoriteID]],Table2[team_id_pfr],Table2[team_name],"Even"))</f>
        <v>Buffalo Bills</v>
      </c>
      <c r="M14046">
        <v>-10</v>
      </c>
      <c r="N14046">
        <f>IF(Table1[[#This Row],[TeamFavorite]]=Table1[[#This Row],[TeamHome]],Table1[[#This Row],[ScoreAway]]-Table1[[#This Row],[ScoreHome]],Table1[[#This Row],[ScoreHome]]-Table1[[#This Row],[ScoreAway]])</f>
        <v>-26</v>
      </c>
      <c r="O14046">
        <f>IF(Table1[[#This Row],[SpreadActual]]&lt;Table1[[#This Row],[SpreadFavorite]],1,0)</f>
        <v>1</v>
      </c>
      <c r="P14046">
        <v>44.5</v>
      </c>
      <c r="Q14046" t="s">
        <v>226</v>
      </c>
      <c r="R14046" t="b">
        <v>0</v>
      </c>
    </row>
    <row r="14047" spans="1:22" x14ac:dyDescent="0.2">
      <c r="A14047" s="1">
        <v>45654</v>
      </c>
      <c r="B14047">
        <v>2024</v>
      </c>
      <c r="C14047">
        <f>_xlfn.MAXIFS(Table1[ScheduleWeekWritten],Table1[ScheduleSeason],Table1[[#This Row],[ScheduleSeason]])</f>
        <v>18</v>
      </c>
      <c r="D14047">
        <v>17</v>
      </c>
      <c r="E14047" cm="1">
        <f t="array" ref="E14047">_xlfn.XLOOKUP(Table1[[#This Row],[ScheduleWeekWritten]],Table3[Game],100+Table3[Increase],Table1[[#This Row],[ScheduleWeekWritten]])</f>
        <v>17</v>
      </c>
      <c r="F14047" t="b">
        <v>0</v>
      </c>
      <c r="G14047" t="s">
        <v>101</v>
      </c>
      <c r="H14047">
        <v>30</v>
      </c>
      <c r="I14047">
        <v>24</v>
      </c>
      <c r="J14047" t="s">
        <v>24</v>
      </c>
      <c r="K14047" t="s">
        <v>104</v>
      </c>
      <c r="L14047" t="str">
        <f>_xlfn.XLOOKUP(Table1[[#This Row],[TeamFavoriteID]],Table2[team_id],Table2[team_name],_xlfn.XLOOKUP(Table1[[#This Row],[TeamFavoriteID]],Table2[team_id_pfr],Table2[team_name],"Even"))</f>
        <v>Cincinnati Bengals</v>
      </c>
      <c r="M14047">
        <v>-3</v>
      </c>
      <c r="N14047">
        <f>IF(Table1[[#This Row],[TeamFavorite]]=Table1[[#This Row],[TeamHome]],Table1[[#This Row],[ScoreAway]]-Table1[[#This Row],[ScoreHome]],Table1[[#This Row],[ScoreHome]]-Table1[[#This Row],[ScoreAway]])</f>
        <v>-6</v>
      </c>
      <c r="O14047">
        <f>IF(Table1[[#This Row],[SpreadActual]]&lt;Table1[[#This Row],[SpreadFavorite]],1,0)</f>
        <v>1</v>
      </c>
      <c r="P14047">
        <v>50.5</v>
      </c>
      <c r="Q14047" t="s">
        <v>218</v>
      </c>
      <c r="R14047" t="b">
        <v>0</v>
      </c>
      <c r="S14047">
        <v>72</v>
      </c>
      <c r="T14047">
        <v>0</v>
      </c>
      <c r="V14047" t="s">
        <v>103</v>
      </c>
    </row>
    <row r="14048" spans="1:22" x14ac:dyDescent="0.2">
      <c r="A14048" s="1">
        <v>45654</v>
      </c>
      <c r="B14048">
        <v>2024</v>
      </c>
      <c r="C14048">
        <f>_xlfn.MAXIFS(Table1[ScheduleWeekWritten],Table1[ScheduleSeason],Table1[[#This Row],[ScheduleSeason]])</f>
        <v>18</v>
      </c>
      <c r="D14048">
        <v>17</v>
      </c>
      <c r="E14048" cm="1">
        <f t="array" ref="E14048">_xlfn.XLOOKUP(Table1[[#This Row],[ScheduleWeekWritten]],Table3[Game],100+Table3[Increase],Table1[[#This Row],[ScheduleWeekWritten]])</f>
        <v>17</v>
      </c>
      <c r="F14048" t="b">
        <v>0</v>
      </c>
      <c r="G14048" t="s">
        <v>39</v>
      </c>
      <c r="H14048">
        <v>13</v>
      </c>
      <c r="I14048">
        <v>9</v>
      </c>
      <c r="J14048" t="s">
        <v>149</v>
      </c>
      <c r="K14048" t="s">
        <v>40</v>
      </c>
      <c r="L14048" t="str">
        <f>_xlfn.XLOOKUP(Table1[[#This Row],[TeamFavoriteID]],Table2[team_id],Table2[team_name],_xlfn.XLOOKUP(Table1[[#This Row],[TeamFavoriteID]],Table2[team_id_pfr],Table2[team_name],"Even"))</f>
        <v>Los Angeles Rams</v>
      </c>
      <c r="M14048">
        <v>-6.5</v>
      </c>
      <c r="N14048">
        <f>IF(Table1[[#This Row],[TeamFavorite]]=Table1[[#This Row],[TeamHome]],Table1[[#This Row],[ScoreAway]]-Table1[[#This Row],[ScoreHome]],Table1[[#This Row],[ScoreHome]]-Table1[[#This Row],[ScoreAway]])</f>
        <v>-4</v>
      </c>
      <c r="O14048">
        <f>IF(Table1[[#This Row],[SpreadActual]]&lt;Table1[[#This Row],[SpreadFavorite]],1,0)</f>
        <v>0</v>
      </c>
      <c r="P14048">
        <v>48</v>
      </c>
      <c r="Q14048" t="s">
        <v>179</v>
      </c>
      <c r="R14048" t="b">
        <v>0</v>
      </c>
    </row>
    <row r="14049" spans="1:22" x14ac:dyDescent="0.2">
      <c r="A14049" s="1">
        <v>45654</v>
      </c>
      <c r="B14049">
        <v>2024</v>
      </c>
      <c r="C14049">
        <f>_xlfn.MAXIFS(Table1[ScheduleWeekWritten],Table1[ScheduleSeason],Table1[[#This Row],[ScheduleSeason]])</f>
        <v>18</v>
      </c>
      <c r="D14049">
        <v>17</v>
      </c>
      <c r="E14049" cm="1">
        <f t="array" ref="E14049">_xlfn.XLOOKUP(Table1[[#This Row],[ScheduleWeekWritten]],Table3[Game],100+Table3[Increase],Table1[[#This Row],[ScheduleWeekWritten]])</f>
        <v>17</v>
      </c>
      <c r="F14049" t="b">
        <v>0</v>
      </c>
      <c r="G14049" t="s">
        <v>115</v>
      </c>
      <c r="H14049">
        <v>7</v>
      </c>
      <c r="I14049">
        <v>40</v>
      </c>
      <c r="J14049" t="s">
        <v>210</v>
      </c>
      <c r="K14049" t="s">
        <v>29</v>
      </c>
      <c r="L14049" t="str">
        <f>_xlfn.XLOOKUP(Table1[[#This Row],[TeamFavoriteID]],Table2[team_id],Table2[team_name],_xlfn.XLOOKUP(Table1[[#This Row],[TeamFavoriteID]],Table2[team_id_pfr],Table2[team_name],"Even"))</f>
        <v>Los Angeles Chargers</v>
      </c>
      <c r="M14049">
        <v>-6</v>
      </c>
      <c r="N14049">
        <f>IF(Table1[[#This Row],[TeamFavorite]]=Table1[[#This Row],[TeamHome]],Table1[[#This Row],[ScoreAway]]-Table1[[#This Row],[ScoreHome]],Table1[[#This Row],[ScoreHome]]-Table1[[#This Row],[ScoreAway]])</f>
        <v>-33</v>
      </c>
      <c r="O14049">
        <f>IF(Table1[[#This Row],[SpreadActual]]&lt;Table1[[#This Row],[SpreadFavorite]],1,0)</f>
        <v>1</v>
      </c>
      <c r="P14049">
        <v>42</v>
      </c>
      <c r="Q14049" t="s">
        <v>197</v>
      </c>
      <c r="R14049" t="b">
        <v>0</v>
      </c>
    </row>
    <row r="14050" spans="1:22" x14ac:dyDescent="0.2">
      <c r="A14050" s="1">
        <v>45655</v>
      </c>
      <c r="B14050">
        <v>2024</v>
      </c>
      <c r="C14050">
        <f>_xlfn.MAXIFS(Table1[ScheduleWeekWritten],Table1[ScheduleSeason],Table1[[#This Row],[ScheduleSeason]])</f>
        <v>18</v>
      </c>
      <c r="D14050">
        <v>17</v>
      </c>
      <c r="E14050" cm="1">
        <f t="array" ref="E14050">_xlfn.XLOOKUP(Table1[[#This Row],[ScheduleWeekWritten]],Table3[Game],100+Table3[Increase],Table1[[#This Row],[ScheduleWeekWritten]])</f>
        <v>17</v>
      </c>
      <c r="F14050" t="b">
        <v>0</v>
      </c>
      <c r="G14050" t="s">
        <v>62</v>
      </c>
      <c r="H14050">
        <v>3</v>
      </c>
      <c r="I14050">
        <v>20</v>
      </c>
      <c r="J14050" t="s">
        <v>19</v>
      </c>
      <c r="K14050" t="s">
        <v>91</v>
      </c>
      <c r="L14050" t="str">
        <f>_xlfn.XLOOKUP(Table1[[#This Row],[TeamFavoriteID]],Table2[team_id],Table2[team_name],_xlfn.XLOOKUP(Table1[[#This Row],[TeamFavoriteID]],Table2[team_id_pfr],Table2[team_name],"Even"))</f>
        <v>Miami Dolphins</v>
      </c>
      <c r="M14050">
        <v>-3</v>
      </c>
      <c r="N14050">
        <f>IF(Table1[[#This Row],[TeamFavorite]]=Table1[[#This Row],[TeamHome]],Table1[[#This Row],[ScoreAway]]-Table1[[#This Row],[ScoreHome]],Table1[[#This Row],[ScoreHome]]-Table1[[#This Row],[ScoreAway]])</f>
        <v>-17</v>
      </c>
      <c r="O14050">
        <f>IF(Table1[[#This Row],[SpreadActual]]&lt;Table1[[#This Row],[SpreadFavorite]],1,0)</f>
        <v>1</v>
      </c>
      <c r="P14050">
        <v>32.5</v>
      </c>
      <c r="Q14050" t="s">
        <v>170</v>
      </c>
      <c r="R14050" t="b">
        <v>0</v>
      </c>
    </row>
    <row r="14051" spans="1:22" x14ac:dyDescent="0.2">
      <c r="A14051" s="1">
        <v>45655</v>
      </c>
      <c r="B14051">
        <v>2024</v>
      </c>
      <c r="C14051">
        <f>_xlfn.MAXIFS(Table1[ScheduleWeekWritten],Table1[ScheduleSeason],Table1[[#This Row],[ScheduleSeason]])</f>
        <v>18</v>
      </c>
      <c r="D14051">
        <v>17</v>
      </c>
      <c r="E14051" cm="1">
        <f t="array" ref="E14051">_xlfn.XLOOKUP(Table1[[#This Row],[ScheduleWeekWritten]],Table3[Game],100+Table3[Increase],Table1[[#This Row],[ScheduleWeekWritten]])</f>
        <v>17</v>
      </c>
      <c r="F14051" t="b">
        <v>0</v>
      </c>
      <c r="G14051" t="s">
        <v>154</v>
      </c>
      <c r="H14051">
        <v>20</v>
      </c>
      <c r="I14051">
        <v>13</v>
      </c>
      <c r="J14051" t="s">
        <v>171</v>
      </c>
      <c r="K14051" t="s">
        <v>161</v>
      </c>
      <c r="L14051" t="str">
        <f>_xlfn.XLOOKUP(Table1[[#This Row],[TeamFavoriteID]],Table2[team_id],Table2[team_name],_xlfn.XLOOKUP(Table1[[#This Row],[TeamFavoriteID]],Table2[team_id_pfr],Table2[team_name],"Even"))</f>
        <v>Jacksonville Jaguars</v>
      </c>
      <c r="M14051">
        <v>-1</v>
      </c>
      <c r="N14051">
        <f>IF(Table1[[#This Row],[TeamFavorite]]=Table1[[#This Row],[TeamHome]],Table1[[#This Row],[ScoreAway]]-Table1[[#This Row],[ScoreHome]],Table1[[#This Row],[ScoreHome]]-Table1[[#This Row],[ScoreAway]])</f>
        <v>-7</v>
      </c>
      <c r="O14051">
        <f>IF(Table1[[#This Row],[SpreadActual]]&lt;Table1[[#This Row],[SpreadFavorite]],1,0)</f>
        <v>1</v>
      </c>
      <c r="P14051">
        <v>38</v>
      </c>
      <c r="Q14051" t="s">
        <v>214</v>
      </c>
      <c r="R14051" t="b">
        <v>0</v>
      </c>
    </row>
    <row r="14052" spans="1:22" x14ac:dyDescent="0.2">
      <c r="A14052" s="1">
        <v>45655</v>
      </c>
      <c r="B14052">
        <v>2024</v>
      </c>
      <c r="C14052">
        <f>_xlfn.MAXIFS(Table1[ScheduleWeekWritten],Table1[ScheduleSeason],Table1[[#This Row],[ScheduleSeason]])</f>
        <v>18</v>
      </c>
      <c r="D14052">
        <v>17</v>
      </c>
      <c r="E14052" cm="1">
        <f t="array" ref="E14052">_xlfn.XLOOKUP(Table1[[#This Row],[ScheduleWeekWritten]],Table3[Game],100+Table3[Increase],Table1[[#This Row],[ScheduleWeekWritten]])</f>
        <v>17</v>
      </c>
      <c r="F14052" t="b">
        <v>0</v>
      </c>
      <c r="G14052" t="s">
        <v>54</v>
      </c>
      <c r="H14052">
        <v>27</v>
      </c>
      <c r="I14052">
        <v>25</v>
      </c>
      <c r="J14052" t="s">
        <v>33</v>
      </c>
      <c r="K14052" t="s">
        <v>55</v>
      </c>
      <c r="L14052" t="str">
        <f>_xlfn.XLOOKUP(Table1[[#This Row],[TeamFavoriteID]],Table2[team_id],Table2[team_name],_xlfn.XLOOKUP(Table1[[#This Row],[TeamFavoriteID]],Table2[team_id_pfr],Table2[team_name],"Even"))</f>
        <v>Minnesota Vikings</v>
      </c>
      <c r="M14052">
        <v>-1</v>
      </c>
      <c r="N14052">
        <f>IF(Table1[[#This Row],[TeamFavorite]]=Table1[[#This Row],[TeamHome]],Table1[[#This Row],[ScoreAway]]-Table1[[#This Row],[ScoreHome]],Table1[[#This Row],[ScoreHome]]-Table1[[#This Row],[ScoreAway]])</f>
        <v>-2</v>
      </c>
      <c r="O14052">
        <f>IF(Table1[[#This Row],[SpreadActual]]&lt;Table1[[#This Row],[SpreadFavorite]],1,0)</f>
        <v>1</v>
      </c>
      <c r="P14052">
        <v>49</v>
      </c>
      <c r="Q14052" t="s">
        <v>205</v>
      </c>
      <c r="R14052" t="b">
        <v>0</v>
      </c>
      <c r="S14052">
        <v>72</v>
      </c>
      <c r="T14052">
        <v>0</v>
      </c>
      <c r="V14052" t="s">
        <v>103</v>
      </c>
    </row>
    <row r="14053" spans="1:22" x14ac:dyDescent="0.2">
      <c r="A14053" s="1">
        <v>45655</v>
      </c>
      <c r="B14053">
        <v>2024</v>
      </c>
      <c r="C14053">
        <f>_xlfn.MAXIFS(Table1[ScheduleWeekWritten],Table1[ScheduleSeason],Table1[[#This Row],[ScheduleSeason]])</f>
        <v>18</v>
      </c>
      <c r="D14053">
        <v>17</v>
      </c>
      <c r="E14053" cm="1">
        <f t="array" ref="E14053">_xlfn.XLOOKUP(Table1[[#This Row],[ScheduleWeekWritten]],Table3[Game],100+Table3[Increase],Table1[[#This Row],[ScheduleWeekWritten]])</f>
        <v>17</v>
      </c>
      <c r="F14053" t="b">
        <v>0</v>
      </c>
      <c r="G14053" t="s">
        <v>95</v>
      </c>
      <c r="H14053">
        <v>10</v>
      </c>
      <c r="I14053">
        <v>25</v>
      </c>
      <c r="J14053" t="s">
        <v>217</v>
      </c>
      <c r="K14053" t="s">
        <v>21</v>
      </c>
      <c r="L14053" t="str">
        <f>_xlfn.XLOOKUP(Table1[[#This Row],[TeamFavoriteID]],Table2[team_id],Table2[team_name],_xlfn.XLOOKUP(Table1[[#This Row],[TeamFavoriteID]],Table2[team_id_pfr],Table2[team_name],"Even"))</f>
        <v>Las Vegas Raiders</v>
      </c>
      <c r="M14053">
        <v>-1.5</v>
      </c>
      <c r="N14053">
        <f>IF(Table1[[#This Row],[TeamFavorite]]=Table1[[#This Row],[TeamHome]],Table1[[#This Row],[ScoreAway]]-Table1[[#This Row],[ScoreHome]],Table1[[#This Row],[ScoreHome]]-Table1[[#This Row],[ScoreAway]])</f>
        <v>-15</v>
      </c>
      <c r="O14053">
        <f>IF(Table1[[#This Row],[SpreadActual]]&lt;Table1[[#This Row],[SpreadFavorite]],1,0)</f>
        <v>1</v>
      </c>
      <c r="P14053">
        <v>37.5</v>
      </c>
      <c r="Q14053" t="s">
        <v>225</v>
      </c>
      <c r="R14053" t="b">
        <v>0</v>
      </c>
      <c r="S14053">
        <v>72</v>
      </c>
      <c r="T14053">
        <v>0</v>
      </c>
      <c r="V14053" t="s">
        <v>103</v>
      </c>
    </row>
    <row r="14054" spans="1:22" x14ac:dyDescent="0.2">
      <c r="A14054" s="1">
        <v>45655</v>
      </c>
      <c r="B14054">
        <v>2024</v>
      </c>
      <c r="C14054">
        <f>_xlfn.MAXIFS(Table1[ScheduleWeekWritten],Table1[ScheduleSeason],Table1[[#This Row],[ScheduleSeason]])</f>
        <v>18</v>
      </c>
      <c r="D14054">
        <v>17</v>
      </c>
      <c r="E14054" cm="1">
        <f t="array" ref="E14054">_xlfn.XLOOKUP(Table1[[#This Row],[ScheduleWeekWritten]],Table3[Game],100+Table3[Increase],Table1[[#This Row],[ScheduleWeekWritten]])</f>
        <v>17</v>
      </c>
      <c r="F14054" t="b">
        <v>0</v>
      </c>
      <c r="G14054" t="s">
        <v>50</v>
      </c>
      <c r="H14054">
        <v>45</v>
      </c>
      <c r="I14054">
        <v>33</v>
      </c>
      <c r="J14054" t="s">
        <v>140</v>
      </c>
      <c r="K14054" t="s">
        <v>72</v>
      </c>
      <c r="L14054" t="str">
        <f>_xlfn.XLOOKUP(Table1[[#This Row],[TeamFavoriteID]],Table2[team_id],Table2[team_name],_xlfn.XLOOKUP(Table1[[#This Row],[TeamFavoriteID]],Table2[team_id_pfr],Table2[team_name],"Even"))</f>
        <v>Baltimore Colts</v>
      </c>
      <c r="M14054">
        <v>-7.5</v>
      </c>
      <c r="N14054">
        <f>IF(Table1[[#This Row],[TeamFavorite]]=Table1[[#This Row],[TeamHome]],Table1[[#This Row],[ScoreAway]]-Table1[[#This Row],[ScoreHome]],Table1[[#This Row],[ScoreHome]]-Table1[[#This Row],[ScoreAway]])</f>
        <v>12</v>
      </c>
      <c r="O14054">
        <f>IF(Table1[[#This Row],[SpreadActual]]&lt;Table1[[#This Row],[SpreadFavorite]],1,0)</f>
        <v>0</v>
      </c>
      <c r="P14054">
        <v>40.5</v>
      </c>
      <c r="Q14054" t="s">
        <v>222</v>
      </c>
      <c r="R14054" t="b">
        <v>0</v>
      </c>
    </row>
    <row r="14055" spans="1:22" x14ac:dyDescent="0.2">
      <c r="A14055" s="1">
        <v>45655</v>
      </c>
      <c r="B14055">
        <v>2024</v>
      </c>
      <c r="C14055">
        <f>_xlfn.MAXIFS(Table1[ScheduleWeekWritten],Table1[ScheduleSeason],Table1[[#This Row],[ScheduleSeason]])</f>
        <v>18</v>
      </c>
      <c r="D14055">
        <v>17</v>
      </c>
      <c r="E14055" cm="1">
        <f t="array" ref="E14055">_xlfn.XLOOKUP(Table1[[#This Row],[ScheduleWeekWritten]],Table3[Game],100+Table3[Increase],Table1[[#This Row],[ScheduleWeekWritten]])</f>
        <v>17</v>
      </c>
      <c r="F14055" t="b">
        <v>0</v>
      </c>
      <c r="G14055" t="s">
        <v>58</v>
      </c>
      <c r="H14055">
        <v>41</v>
      </c>
      <c r="I14055">
        <v>7</v>
      </c>
      <c r="J14055" t="s">
        <v>67</v>
      </c>
      <c r="K14055" t="s">
        <v>77</v>
      </c>
      <c r="L14055" t="str">
        <f>_xlfn.XLOOKUP(Table1[[#This Row],[TeamFavoriteID]],Table2[team_id],Table2[team_name],_xlfn.XLOOKUP(Table1[[#This Row],[TeamFavoriteID]],Table2[team_id_pfr],Table2[team_name],"Even"))</f>
        <v>Philadelphia Eagles</v>
      </c>
      <c r="M14055">
        <v>-7.5</v>
      </c>
      <c r="N14055">
        <f>IF(Table1[[#This Row],[TeamFavorite]]=Table1[[#This Row],[TeamHome]],Table1[[#This Row],[ScoreAway]]-Table1[[#This Row],[ScoreHome]],Table1[[#This Row],[ScoreHome]]-Table1[[#This Row],[ScoreAway]])</f>
        <v>-34</v>
      </c>
      <c r="O14055">
        <f>IF(Table1[[#This Row],[SpreadActual]]&lt;Table1[[#This Row],[SpreadFavorite]],1,0)</f>
        <v>1</v>
      </c>
      <c r="P14055">
        <v>37.5</v>
      </c>
      <c r="Q14055" t="s">
        <v>183</v>
      </c>
      <c r="R14055" t="b">
        <v>0</v>
      </c>
    </row>
    <row r="14056" spans="1:22" x14ac:dyDescent="0.2">
      <c r="A14056" s="1">
        <v>45655</v>
      </c>
      <c r="B14056">
        <v>2024</v>
      </c>
      <c r="C14056">
        <f>_xlfn.MAXIFS(Table1[ScheduleWeekWritten],Table1[ScheduleSeason],Table1[[#This Row],[ScheduleSeason]])</f>
        <v>18</v>
      </c>
      <c r="D14056">
        <v>17</v>
      </c>
      <c r="E14056" cm="1">
        <f t="array" ref="E14056">_xlfn.XLOOKUP(Table1[[#This Row],[ScheduleWeekWritten]],Table3[Game],100+Table3[Increase],Table1[[#This Row],[ScheduleWeekWritten]])</f>
        <v>17</v>
      </c>
      <c r="F14056" t="b">
        <v>0</v>
      </c>
      <c r="G14056" t="s">
        <v>127</v>
      </c>
      <c r="H14056">
        <v>48</v>
      </c>
      <c r="I14056">
        <v>14</v>
      </c>
      <c r="J14056" t="s">
        <v>152</v>
      </c>
      <c r="K14056" t="s">
        <v>133</v>
      </c>
      <c r="L14056" t="str">
        <f>_xlfn.XLOOKUP(Table1[[#This Row],[TeamFavoriteID]],Table2[team_id],Table2[team_name],_xlfn.XLOOKUP(Table1[[#This Row],[TeamFavoriteID]],Table2[team_id_pfr],Table2[team_name],"Even"))</f>
        <v>Tampa Bay Buccaneers</v>
      </c>
      <c r="M14056">
        <v>-10</v>
      </c>
      <c r="N14056">
        <f>IF(Table1[[#This Row],[TeamFavorite]]=Table1[[#This Row],[TeamHome]],Table1[[#This Row],[ScoreAway]]-Table1[[#This Row],[ScoreHome]],Table1[[#This Row],[ScoreHome]]-Table1[[#This Row],[ScoreAway]])</f>
        <v>-34</v>
      </c>
      <c r="O14056">
        <f>IF(Table1[[#This Row],[SpreadActual]]&lt;Table1[[#This Row],[SpreadFavorite]],1,0)</f>
        <v>1</v>
      </c>
      <c r="P14056">
        <v>47.5</v>
      </c>
      <c r="Q14056" t="s">
        <v>168</v>
      </c>
      <c r="R14056" t="b">
        <v>0</v>
      </c>
    </row>
    <row r="14057" spans="1:22" x14ac:dyDescent="0.2">
      <c r="A14057" s="1">
        <v>45655</v>
      </c>
      <c r="B14057">
        <v>2024</v>
      </c>
      <c r="C14057">
        <f>_xlfn.MAXIFS(Table1[ScheduleWeekWritten],Table1[ScheduleSeason],Table1[[#This Row],[ScheduleSeason]])</f>
        <v>18</v>
      </c>
      <c r="D14057">
        <v>17</v>
      </c>
      <c r="E14057" cm="1">
        <f t="array" ref="E14057">_xlfn.XLOOKUP(Table1[[#This Row],[ScheduleWeekWritten]],Table3[Game],100+Table3[Increase],Table1[[#This Row],[ScheduleWeekWritten]])</f>
        <v>17</v>
      </c>
      <c r="F14057" t="b">
        <v>0</v>
      </c>
      <c r="G14057" t="s">
        <v>227</v>
      </c>
      <c r="H14057">
        <v>30</v>
      </c>
      <c r="I14057">
        <v>24</v>
      </c>
      <c r="J14057" t="s">
        <v>38</v>
      </c>
      <c r="K14057" t="s">
        <v>85</v>
      </c>
      <c r="L14057" t="str">
        <f>_xlfn.XLOOKUP(Table1[[#This Row],[TeamFavoriteID]],Table2[team_id],Table2[team_name],_xlfn.XLOOKUP(Table1[[#This Row],[TeamFavoriteID]],Table2[team_id_pfr],Table2[team_name],"Even"))</f>
        <v>Washington Commanders</v>
      </c>
      <c r="M14057">
        <v>-3.5</v>
      </c>
      <c r="N14057">
        <f>IF(Table1[[#This Row],[TeamFavorite]]=Table1[[#This Row],[TeamHome]],Table1[[#This Row],[ScoreAway]]-Table1[[#This Row],[ScoreHome]],Table1[[#This Row],[ScoreHome]]-Table1[[#This Row],[ScoreAway]])</f>
        <v>-6</v>
      </c>
      <c r="O14057">
        <f>IF(Table1[[#This Row],[SpreadActual]]&lt;Table1[[#This Row],[SpreadFavorite]],1,0)</f>
        <v>1</v>
      </c>
      <c r="P14057">
        <v>46.5</v>
      </c>
      <c r="Q14057" t="s">
        <v>165</v>
      </c>
      <c r="R14057" t="b">
        <v>0</v>
      </c>
    </row>
    <row r="14058" spans="1:22" x14ac:dyDescent="0.2">
      <c r="A14058" s="1">
        <v>45656</v>
      </c>
      <c r="B14058">
        <v>2024</v>
      </c>
      <c r="C14058">
        <f>_xlfn.MAXIFS(Table1[ScheduleWeekWritten],Table1[ScheduleSeason],Table1[[#This Row],[ScheduleSeason]])</f>
        <v>18</v>
      </c>
      <c r="D14058">
        <v>17</v>
      </c>
      <c r="E14058" cm="1">
        <f t="array" ref="E14058">_xlfn.XLOOKUP(Table1[[#This Row],[ScheduleWeekWritten]],Table3[Game],100+Table3[Increase],Table1[[#This Row],[ScheduleWeekWritten]])</f>
        <v>17</v>
      </c>
      <c r="F14058" t="b">
        <v>0</v>
      </c>
      <c r="G14058" t="s">
        <v>53</v>
      </c>
      <c r="H14058">
        <v>34</v>
      </c>
      <c r="I14058">
        <v>40</v>
      </c>
      <c r="J14058" t="s">
        <v>45</v>
      </c>
      <c r="K14058" t="s">
        <v>79</v>
      </c>
      <c r="L14058" t="str">
        <f>_xlfn.XLOOKUP(Table1[[#This Row],[TeamFavoriteID]],Table2[team_id],Table2[team_name],_xlfn.XLOOKUP(Table1[[#This Row],[TeamFavoriteID]],Table2[team_id_pfr],Table2[team_name],"Even"))</f>
        <v>Detroit Lions</v>
      </c>
      <c r="M14058">
        <v>-4</v>
      </c>
      <c r="N14058">
        <f>IF(Table1[[#This Row],[TeamFavorite]]=Table1[[#This Row],[TeamHome]],Table1[[#This Row],[ScoreAway]]-Table1[[#This Row],[ScoreHome]],Table1[[#This Row],[ScoreHome]]-Table1[[#This Row],[ScoreAway]])</f>
        <v>-6</v>
      </c>
      <c r="O14058">
        <f>IF(Table1[[#This Row],[SpreadActual]]&lt;Table1[[#This Row],[SpreadFavorite]],1,0)</f>
        <v>1</v>
      </c>
      <c r="P14058">
        <v>50</v>
      </c>
      <c r="Q14058" t="s">
        <v>203</v>
      </c>
      <c r="R14058" t="b">
        <v>0</v>
      </c>
    </row>
    <row r="14059" spans="1:22" x14ac:dyDescent="0.2">
      <c r="A14059" s="1">
        <v>45661</v>
      </c>
      <c r="B14059">
        <v>2024</v>
      </c>
      <c r="C14059">
        <f>_xlfn.MAXIFS(Table1[ScheduleWeekWritten],Table1[ScheduleSeason],Table1[[#This Row],[ScheduleSeason]])</f>
        <v>18</v>
      </c>
      <c r="D14059">
        <v>18</v>
      </c>
      <c r="E14059" cm="1">
        <f t="array" ref="E14059">_xlfn.XLOOKUP(Table1[[#This Row],[ScheduleWeekWritten]],Table3[Game],100+Table3[Increase],Table1[[#This Row],[ScheduleWeekWritten]])</f>
        <v>18</v>
      </c>
      <c r="F14059" t="b">
        <v>0</v>
      </c>
      <c r="G14059" t="s">
        <v>158</v>
      </c>
      <c r="H14059">
        <v>35</v>
      </c>
      <c r="I14059">
        <v>10</v>
      </c>
      <c r="J14059" t="s">
        <v>62</v>
      </c>
      <c r="K14059" t="s">
        <v>159</v>
      </c>
      <c r="L14059" t="str">
        <f>_xlfn.XLOOKUP(Table1[[#This Row],[TeamFavoriteID]],Table2[team_id],Table2[team_name],_xlfn.XLOOKUP(Table1[[#This Row],[TeamFavoriteID]],Table2[team_id_pfr],Table2[team_name],"Even"))</f>
        <v>Baltimore Ravens</v>
      </c>
      <c r="M14059">
        <v>-20</v>
      </c>
      <c r="N14059">
        <f>IF(Table1[[#This Row],[TeamFavorite]]=Table1[[#This Row],[TeamHome]],Table1[[#This Row],[ScoreAway]]-Table1[[#This Row],[ScoreHome]],Table1[[#This Row],[ScoreHome]]-Table1[[#This Row],[ScoreAway]])</f>
        <v>-25</v>
      </c>
      <c r="O14059">
        <f>IF(Table1[[#This Row],[SpreadActual]]&lt;Table1[[#This Row],[SpreadFavorite]],1,0)</f>
        <v>1</v>
      </c>
      <c r="P14059">
        <v>42</v>
      </c>
      <c r="Q14059" t="s">
        <v>166</v>
      </c>
      <c r="R14059" t="b">
        <v>0</v>
      </c>
    </row>
    <row r="14060" spans="1:22" x14ac:dyDescent="0.2">
      <c r="A14060" s="1">
        <v>45662</v>
      </c>
      <c r="B14060">
        <v>2024</v>
      </c>
      <c r="C14060">
        <f>_xlfn.MAXIFS(Table1[ScheduleWeekWritten],Table1[ScheduleSeason],Table1[[#This Row],[ScheduleSeason]])</f>
        <v>18</v>
      </c>
      <c r="D14060">
        <v>18</v>
      </c>
      <c r="E14060" cm="1">
        <f t="array" ref="E14060">_xlfn.XLOOKUP(Table1[[#This Row],[ScheduleWeekWritten]],Table3[Game],100+Table3[Increase],Table1[[#This Row],[ScheduleWeekWritten]])</f>
        <v>18</v>
      </c>
      <c r="F14060" t="b">
        <v>0</v>
      </c>
      <c r="G14060" t="s">
        <v>149</v>
      </c>
      <c r="H14060">
        <v>47</v>
      </c>
      <c r="I14060">
        <v>24</v>
      </c>
      <c r="J14060" t="s">
        <v>53</v>
      </c>
      <c r="K14060" t="s">
        <v>59</v>
      </c>
      <c r="L14060" t="str">
        <f>_xlfn.XLOOKUP(Table1[[#This Row],[TeamFavoriteID]],Table2[team_id],Table2[team_name],_xlfn.XLOOKUP(Table1[[#This Row],[TeamFavoriteID]],Table2[team_id_pfr],Table2[team_name],"Even"))</f>
        <v>Arizona Cardinals</v>
      </c>
      <c r="M14060">
        <v>-5</v>
      </c>
      <c r="N14060">
        <f>IF(Table1[[#This Row],[TeamFavorite]]=Table1[[#This Row],[TeamHome]],Table1[[#This Row],[ScoreAway]]-Table1[[#This Row],[ScoreHome]],Table1[[#This Row],[ScoreHome]]-Table1[[#This Row],[ScoreAway]])</f>
        <v>-23</v>
      </c>
      <c r="O14060">
        <f>IF(Table1[[#This Row],[SpreadActual]]&lt;Table1[[#This Row],[SpreadFavorite]],1,0)</f>
        <v>1</v>
      </c>
      <c r="P14060">
        <v>43</v>
      </c>
      <c r="Q14060" t="s">
        <v>221</v>
      </c>
      <c r="R14060" t="b">
        <v>0</v>
      </c>
      <c r="S14060">
        <v>72</v>
      </c>
      <c r="T14060">
        <v>0</v>
      </c>
      <c r="V14060" t="s">
        <v>103</v>
      </c>
    </row>
    <row r="14061" spans="1:22" x14ac:dyDescent="0.2">
      <c r="A14061" s="1">
        <v>45662</v>
      </c>
      <c r="B14061">
        <v>2024</v>
      </c>
      <c r="C14061">
        <f>_xlfn.MAXIFS(Table1[ScheduleWeekWritten],Table1[ScheduleSeason],Table1[[#This Row],[ScheduleSeason]])</f>
        <v>18</v>
      </c>
      <c r="D14061">
        <v>18</v>
      </c>
      <c r="E14061" cm="1">
        <f t="array" ref="E14061">_xlfn.XLOOKUP(Table1[[#This Row],[ScheduleWeekWritten]],Table3[Game],100+Table3[Increase],Table1[[#This Row],[ScheduleWeekWritten]])</f>
        <v>18</v>
      </c>
      <c r="F14061" t="b">
        <v>0</v>
      </c>
      <c r="G14061" t="s">
        <v>38</v>
      </c>
      <c r="H14061">
        <v>38</v>
      </c>
      <c r="I14061">
        <v>44</v>
      </c>
      <c r="J14061" t="s">
        <v>152</v>
      </c>
      <c r="K14061" t="s">
        <v>109</v>
      </c>
      <c r="L14061" t="str">
        <f>_xlfn.XLOOKUP(Table1[[#This Row],[TeamFavoriteID]],Table2[team_id],Table2[team_name],_xlfn.XLOOKUP(Table1[[#This Row],[TeamFavoriteID]],Table2[team_id_pfr],Table2[team_name],"Even"))</f>
        <v>Atlanta Falcons</v>
      </c>
      <c r="M14061">
        <v>-8</v>
      </c>
      <c r="N14061">
        <f>IF(Table1[[#This Row],[TeamFavorite]]=Table1[[#This Row],[TeamHome]],Table1[[#This Row],[ScoreAway]]-Table1[[#This Row],[ScoreHome]],Table1[[#This Row],[ScoreHome]]-Table1[[#This Row],[ScoreAway]])</f>
        <v>6</v>
      </c>
      <c r="O14061">
        <f>IF(Table1[[#This Row],[SpreadActual]]&lt;Table1[[#This Row],[SpreadFavorite]],1,0)</f>
        <v>0</v>
      </c>
      <c r="P14061">
        <v>49</v>
      </c>
      <c r="Q14061" t="s">
        <v>213</v>
      </c>
      <c r="R14061" t="b">
        <v>0</v>
      </c>
      <c r="S14061">
        <v>72</v>
      </c>
      <c r="T14061">
        <v>0</v>
      </c>
      <c r="V14061" t="s">
        <v>103</v>
      </c>
    </row>
    <row r="14062" spans="1:22" x14ac:dyDescent="0.2">
      <c r="A14062" s="1">
        <v>45662</v>
      </c>
      <c r="B14062">
        <v>2024</v>
      </c>
      <c r="C14062">
        <f>_xlfn.MAXIFS(Table1[ScheduleWeekWritten],Table1[ScheduleSeason],Table1[[#This Row],[ScheduleSeason]])</f>
        <v>18</v>
      </c>
      <c r="D14062">
        <v>18</v>
      </c>
      <c r="E14062" cm="1">
        <f t="array" ref="E14062">_xlfn.XLOOKUP(Table1[[#This Row],[ScheduleWeekWritten]],Table3[Game],100+Table3[Increase],Table1[[#This Row],[ScheduleWeekWritten]])</f>
        <v>18</v>
      </c>
      <c r="F14062" t="b">
        <v>0</v>
      </c>
      <c r="G14062" t="s">
        <v>67</v>
      </c>
      <c r="H14062">
        <v>19</v>
      </c>
      <c r="I14062">
        <v>23</v>
      </c>
      <c r="J14062" t="s">
        <v>227</v>
      </c>
      <c r="K14062" t="s">
        <v>85</v>
      </c>
      <c r="L14062" t="str">
        <f>_xlfn.XLOOKUP(Table1[[#This Row],[TeamFavoriteID]],Table2[team_id],Table2[team_name],_xlfn.XLOOKUP(Table1[[#This Row],[TeamFavoriteID]],Table2[team_id_pfr],Table2[team_name],"Even"))</f>
        <v>Washington Commanders</v>
      </c>
      <c r="M14062">
        <v>-7</v>
      </c>
      <c r="N14062">
        <f>IF(Table1[[#This Row],[TeamFavorite]]=Table1[[#This Row],[TeamHome]],Table1[[#This Row],[ScoreAway]]-Table1[[#This Row],[ScoreHome]],Table1[[#This Row],[ScoreHome]]-Table1[[#This Row],[ScoreAway]])</f>
        <v>-4</v>
      </c>
      <c r="O14062">
        <f>IF(Table1[[#This Row],[SpreadActual]]&lt;Table1[[#This Row],[SpreadFavorite]],1,0)</f>
        <v>0</v>
      </c>
      <c r="P14062">
        <v>43.5</v>
      </c>
      <c r="Q14062" t="s">
        <v>208</v>
      </c>
      <c r="R14062" t="b">
        <v>0</v>
      </c>
      <c r="S14062">
        <v>72</v>
      </c>
      <c r="T14062">
        <v>0</v>
      </c>
      <c r="V14062" t="s">
        <v>103</v>
      </c>
    </row>
    <row r="14063" spans="1:22" x14ac:dyDescent="0.2">
      <c r="A14063" s="1">
        <v>45662</v>
      </c>
      <c r="B14063">
        <v>2024</v>
      </c>
      <c r="C14063">
        <f>_xlfn.MAXIFS(Table1[ScheduleWeekWritten],Table1[ScheduleSeason],Table1[[#This Row],[ScheduleSeason]])</f>
        <v>18</v>
      </c>
      <c r="D14063">
        <v>18</v>
      </c>
      <c r="E14063" cm="1">
        <f t="array" ref="E14063">_xlfn.XLOOKUP(Table1[[#This Row],[ScheduleWeekWritten]],Table3[Game],100+Table3[Increase],Table1[[#This Row],[ScheduleWeekWritten]])</f>
        <v>18</v>
      </c>
      <c r="F14063" t="b">
        <v>0</v>
      </c>
      <c r="G14063" t="s">
        <v>24</v>
      </c>
      <c r="H14063">
        <v>38</v>
      </c>
      <c r="I14063">
        <v>0</v>
      </c>
      <c r="J14063" t="s">
        <v>42</v>
      </c>
      <c r="K14063" t="s">
        <v>88</v>
      </c>
      <c r="L14063" t="str">
        <f>_xlfn.XLOOKUP(Table1[[#This Row],[TeamFavoriteID]],Table2[team_id],Table2[team_name],_xlfn.XLOOKUP(Table1[[#This Row],[TeamFavoriteID]],Table2[team_id_pfr],Table2[team_name],"Even"))</f>
        <v>Denver Broncos</v>
      </c>
      <c r="M14063">
        <v>-11</v>
      </c>
      <c r="N14063">
        <f>IF(Table1[[#This Row],[TeamFavorite]]=Table1[[#This Row],[TeamHome]],Table1[[#This Row],[ScoreAway]]-Table1[[#This Row],[ScoreHome]],Table1[[#This Row],[ScoreHome]]-Table1[[#This Row],[ScoreAway]])</f>
        <v>-38</v>
      </c>
      <c r="O14063">
        <f>IF(Table1[[#This Row],[SpreadActual]]&lt;Table1[[#This Row],[SpreadFavorite]],1,0)</f>
        <v>1</v>
      </c>
      <c r="P14063">
        <v>40.5</v>
      </c>
      <c r="Q14063" t="s">
        <v>224</v>
      </c>
      <c r="R14063" t="b">
        <v>0</v>
      </c>
    </row>
    <row r="14064" spans="1:22" x14ac:dyDescent="0.2">
      <c r="A14064" s="1">
        <v>45662</v>
      </c>
      <c r="B14064">
        <v>2024</v>
      </c>
      <c r="C14064">
        <f>_xlfn.MAXIFS(Table1[ScheduleWeekWritten],Table1[ScheduleSeason],Table1[[#This Row],[ScheduleSeason]])</f>
        <v>18</v>
      </c>
      <c r="D14064">
        <v>18</v>
      </c>
      <c r="E14064" cm="1">
        <f t="array" ref="E14064">_xlfn.XLOOKUP(Table1[[#This Row],[ScheduleWeekWritten]],Table3[Game],100+Table3[Increase],Table1[[#This Row],[ScheduleWeekWritten]])</f>
        <v>18</v>
      </c>
      <c r="F14064" t="b">
        <v>0</v>
      </c>
      <c r="G14064" t="s">
        <v>45</v>
      </c>
      <c r="H14064">
        <v>31</v>
      </c>
      <c r="I14064">
        <v>9</v>
      </c>
      <c r="J14064" t="s">
        <v>54</v>
      </c>
      <c r="K14064" t="s">
        <v>79</v>
      </c>
      <c r="L14064" t="str">
        <f>_xlfn.XLOOKUP(Table1[[#This Row],[TeamFavoriteID]],Table2[team_id],Table2[team_name],_xlfn.XLOOKUP(Table1[[#This Row],[TeamFavoriteID]],Table2[team_id_pfr],Table2[team_name],"Even"))</f>
        <v>Detroit Lions</v>
      </c>
      <c r="M14064">
        <v>-3</v>
      </c>
      <c r="N14064">
        <f>IF(Table1[[#This Row],[TeamFavorite]]=Table1[[#This Row],[TeamHome]],Table1[[#This Row],[ScoreAway]]-Table1[[#This Row],[ScoreHome]],Table1[[#This Row],[ScoreHome]]-Table1[[#This Row],[ScoreAway]])</f>
        <v>-22</v>
      </c>
      <c r="O14064">
        <f>IF(Table1[[#This Row],[SpreadActual]]&lt;Table1[[#This Row],[SpreadFavorite]],1,0)</f>
        <v>1</v>
      </c>
      <c r="P14064">
        <v>56.5</v>
      </c>
      <c r="Q14064" t="s">
        <v>181</v>
      </c>
      <c r="R14064" t="b">
        <v>0</v>
      </c>
      <c r="S14064">
        <v>72</v>
      </c>
      <c r="T14064">
        <v>0</v>
      </c>
      <c r="V14064" t="s">
        <v>103</v>
      </c>
    </row>
    <row r="14065" spans="1:22" x14ac:dyDescent="0.2">
      <c r="A14065" s="1">
        <v>45662</v>
      </c>
      <c r="B14065">
        <v>2024</v>
      </c>
      <c r="C14065">
        <f>_xlfn.MAXIFS(Table1[ScheduleWeekWritten],Table1[ScheduleSeason],Table1[[#This Row],[ScheduleSeason]])</f>
        <v>18</v>
      </c>
      <c r="D14065">
        <v>18</v>
      </c>
      <c r="E14065" cm="1">
        <f t="array" ref="E14065">_xlfn.XLOOKUP(Table1[[#This Row],[ScheduleWeekWritten]],Table3[Game],100+Table3[Increase],Table1[[#This Row],[ScheduleWeekWritten]])</f>
        <v>18</v>
      </c>
      <c r="F14065" t="b">
        <v>0</v>
      </c>
      <c r="G14065" t="s">
        <v>33</v>
      </c>
      <c r="H14065">
        <v>22</v>
      </c>
      <c r="I14065">
        <v>24</v>
      </c>
      <c r="J14065" t="s">
        <v>46</v>
      </c>
      <c r="K14065" t="s">
        <v>35</v>
      </c>
      <c r="L14065" t="str">
        <f>_xlfn.XLOOKUP(Table1[[#This Row],[TeamFavoriteID]],Table2[team_id],Table2[team_name],_xlfn.XLOOKUP(Table1[[#This Row],[TeamFavoriteID]],Table2[team_id_pfr],Table2[team_name],"Even"))</f>
        <v>Green Bay Packers</v>
      </c>
      <c r="M14065">
        <v>-10</v>
      </c>
      <c r="N14065">
        <f>IF(Table1[[#This Row],[TeamFavorite]]=Table1[[#This Row],[TeamHome]],Table1[[#This Row],[ScoreAway]]-Table1[[#This Row],[ScoreHome]],Table1[[#This Row],[ScoreHome]]-Table1[[#This Row],[ScoreAway]])</f>
        <v>2</v>
      </c>
      <c r="O14065">
        <f>IF(Table1[[#This Row],[SpreadActual]]&lt;Table1[[#This Row],[SpreadFavorite]],1,0)</f>
        <v>0</v>
      </c>
      <c r="P14065">
        <v>41.5</v>
      </c>
      <c r="Q14065" t="s">
        <v>82</v>
      </c>
      <c r="R14065" t="b">
        <v>0</v>
      </c>
    </row>
    <row r="14066" spans="1:22" x14ac:dyDescent="0.2">
      <c r="A14066" s="1">
        <v>45662</v>
      </c>
      <c r="B14066">
        <v>2024</v>
      </c>
      <c r="C14066">
        <f>_xlfn.MAXIFS(Table1[ScheduleWeekWritten],Table1[ScheduleSeason],Table1[[#This Row],[ScheduleSeason]])</f>
        <v>18</v>
      </c>
      <c r="D14066">
        <v>18</v>
      </c>
      <c r="E14066" cm="1">
        <f t="array" ref="E14066">_xlfn.XLOOKUP(Table1[[#This Row],[ScheduleWeekWritten]],Table3[Game],100+Table3[Increase],Table1[[#This Row],[ScheduleWeekWritten]])</f>
        <v>18</v>
      </c>
      <c r="F14066" t="b">
        <v>0</v>
      </c>
      <c r="G14066" t="s">
        <v>140</v>
      </c>
      <c r="H14066">
        <v>26</v>
      </c>
      <c r="I14066">
        <v>23</v>
      </c>
      <c r="J14066" t="s">
        <v>154</v>
      </c>
      <c r="K14066" t="s">
        <v>72</v>
      </c>
      <c r="L14066" t="str">
        <f>_xlfn.XLOOKUP(Table1[[#This Row],[TeamFavoriteID]],Table2[team_id],Table2[team_name],_xlfn.XLOOKUP(Table1[[#This Row],[TeamFavoriteID]],Table2[team_id_pfr],Table2[team_name],"Even"))</f>
        <v>Baltimore Colts</v>
      </c>
      <c r="M14066">
        <v>-3.5</v>
      </c>
      <c r="N14066">
        <f>IF(Table1[[#This Row],[TeamFavorite]]=Table1[[#This Row],[TeamHome]],Table1[[#This Row],[ScoreAway]]-Table1[[#This Row],[ScoreHome]],Table1[[#This Row],[ScoreHome]]-Table1[[#This Row],[ScoreAway]])</f>
        <v>3</v>
      </c>
      <c r="O14066">
        <f>IF(Table1[[#This Row],[SpreadActual]]&lt;Table1[[#This Row],[SpreadFavorite]],1,0)</f>
        <v>0</v>
      </c>
      <c r="P14066">
        <v>45.5</v>
      </c>
      <c r="Q14066" t="s">
        <v>190</v>
      </c>
      <c r="R14066" t="b">
        <v>0</v>
      </c>
      <c r="S14066">
        <v>72</v>
      </c>
      <c r="T14066">
        <v>0</v>
      </c>
      <c r="V14066" t="s">
        <v>103</v>
      </c>
    </row>
    <row r="14067" spans="1:22" x14ac:dyDescent="0.2">
      <c r="A14067" s="1">
        <v>45662</v>
      </c>
      <c r="B14067">
        <v>2024</v>
      </c>
      <c r="C14067">
        <f>_xlfn.MAXIFS(Table1[ScheduleWeekWritten],Table1[ScheduleSeason],Table1[[#This Row],[ScheduleSeason]])</f>
        <v>18</v>
      </c>
      <c r="D14067">
        <v>18</v>
      </c>
      <c r="E14067" cm="1">
        <f t="array" ref="E14067">_xlfn.XLOOKUP(Table1[[#This Row],[ScheduleWeekWritten]],Table3[Game],100+Table3[Increase],Table1[[#This Row],[ScheduleWeekWritten]])</f>
        <v>18</v>
      </c>
      <c r="F14067" t="b">
        <v>0</v>
      </c>
      <c r="G14067" t="s">
        <v>217</v>
      </c>
      <c r="H14067">
        <v>20</v>
      </c>
      <c r="I14067">
        <v>34</v>
      </c>
      <c r="J14067" t="s">
        <v>210</v>
      </c>
      <c r="K14067" t="s">
        <v>29</v>
      </c>
      <c r="L14067" t="str">
        <f>_xlfn.XLOOKUP(Table1[[#This Row],[TeamFavoriteID]],Table2[team_id],Table2[team_name],_xlfn.XLOOKUP(Table1[[#This Row],[TeamFavoriteID]],Table2[team_id_pfr],Table2[team_name],"Even"))</f>
        <v>Los Angeles Chargers</v>
      </c>
      <c r="M14067">
        <v>-7</v>
      </c>
      <c r="N14067">
        <f>IF(Table1[[#This Row],[TeamFavorite]]=Table1[[#This Row],[TeamHome]],Table1[[#This Row],[ScoreAway]]-Table1[[#This Row],[ScoreHome]],Table1[[#This Row],[ScoreHome]]-Table1[[#This Row],[ScoreAway]])</f>
        <v>-14</v>
      </c>
      <c r="O14067">
        <f>IF(Table1[[#This Row],[SpreadActual]]&lt;Table1[[#This Row],[SpreadFavorite]],1,0)</f>
        <v>1</v>
      </c>
      <c r="P14067">
        <v>42</v>
      </c>
      <c r="Q14067" t="s">
        <v>220</v>
      </c>
      <c r="R14067" t="b">
        <v>0</v>
      </c>
      <c r="S14067">
        <v>72</v>
      </c>
      <c r="T14067">
        <v>0</v>
      </c>
      <c r="V14067" t="s">
        <v>103</v>
      </c>
    </row>
    <row r="14068" spans="1:22" x14ac:dyDescent="0.2">
      <c r="A14068" s="1">
        <v>45662</v>
      </c>
      <c r="B14068">
        <v>2024</v>
      </c>
      <c r="C14068">
        <f>_xlfn.MAXIFS(Table1[ScheduleWeekWritten],Table1[ScheduleSeason],Table1[[#This Row],[ScheduleSeason]])</f>
        <v>18</v>
      </c>
      <c r="D14068">
        <v>18</v>
      </c>
      <c r="E14068" cm="1">
        <f t="array" ref="E14068">_xlfn.XLOOKUP(Table1[[#This Row],[ScheduleWeekWritten]],Table3[Game],100+Table3[Increase],Table1[[#This Row],[ScheduleWeekWritten]])</f>
        <v>18</v>
      </c>
      <c r="F14068" t="b">
        <v>0</v>
      </c>
      <c r="G14068" t="s">
        <v>39</v>
      </c>
      <c r="H14068">
        <v>25</v>
      </c>
      <c r="I14068">
        <v>30</v>
      </c>
      <c r="J14068" t="s">
        <v>128</v>
      </c>
      <c r="K14068" t="s">
        <v>132</v>
      </c>
      <c r="L14068" t="str">
        <f>_xlfn.XLOOKUP(Table1[[#This Row],[TeamFavoriteID]],Table2[team_id],Table2[team_name],_xlfn.XLOOKUP(Table1[[#This Row],[TeamFavoriteID]],Table2[team_id_pfr],Table2[team_name],"Even"))</f>
        <v>Seattle Seahawks</v>
      </c>
      <c r="M14068">
        <v>-7.5</v>
      </c>
      <c r="N14068">
        <f>IF(Table1[[#This Row],[TeamFavorite]]=Table1[[#This Row],[TeamHome]],Table1[[#This Row],[ScoreAway]]-Table1[[#This Row],[ScoreHome]],Table1[[#This Row],[ScoreHome]]-Table1[[#This Row],[ScoreAway]])</f>
        <v>-5</v>
      </c>
      <c r="O14068">
        <f>IF(Table1[[#This Row],[SpreadActual]]&lt;Table1[[#This Row],[SpreadFavorite]],1,0)</f>
        <v>0</v>
      </c>
      <c r="P14068">
        <v>38.5</v>
      </c>
      <c r="Q14068" t="s">
        <v>218</v>
      </c>
      <c r="R14068" t="b">
        <v>0</v>
      </c>
      <c r="S14068">
        <v>72</v>
      </c>
      <c r="T14068">
        <v>0</v>
      </c>
      <c r="V14068" t="s">
        <v>103</v>
      </c>
    </row>
    <row r="14069" spans="1:22" x14ac:dyDescent="0.2">
      <c r="A14069" s="1">
        <v>45662</v>
      </c>
      <c r="B14069">
        <v>2024</v>
      </c>
      <c r="C14069">
        <f>_xlfn.MAXIFS(Table1[ScheduleWeekWritten],Table1[ScheduleSeason],Table1[[#This Row],[ScheduleSeason]])</f>
        <v>18</v>
      </c>
      <c r="D14069">
        <v>18</v>
      </c>
      <c r="E14069" cm="1">
        <f t="array" ref="E14069">_xlfn.XLOOKUP(Table1[[#This Row],[ScheduleWeekWritten]],Table3[Game],100+Table3[Increase],Table1[[#This Row],[ScheduleWeekWritten]])</f>
        <v>18</v>
      </c>
      <c r="F14069" t="b">
        <v>0</v>
      </c>
      <c r="G14069" t="s">
        <v>115</v>
      </c>
      <c r="H14069">
        <v>23</v>
      </c>
      <c r="I14069">
        <v>16</v>
      </c>
      <c r="J14069" t="s">
        <v>28</v>
      </c>
      <c r="K14069" t="s">
        <v>43</v>
      </c>
      <c r="L14069" t="str">
        <f>_xlfn.XLOOKUP(Table1[[#This Row],[TeamFavoriteID]],Table2[team_id],Table2[team_name],_xlfn.XLOOKUP(Table1[[#This Row],[TeamFavoriteID]],Table2[team_id_pfr],Table2[team_name],"Even"))</f>
        <v>Buffalo Bills</v>
      </c>
      <c r="M14069">
        <v>-3.5</v>
      </c>
      <c r="N14069">
        <f>IF(Table1[[#This Row],[TeamFavorite]]=Table1[[#This Row],[TeamHome]],Table1[[#This Row],[ScoreAway]]-Table1[[#This Row],[ScoreHome]],Table1[[#This Row],[ScoreHome]]-Table1[[#This Row],[ScoreAway]])</f>
        <v>7</v>
      </c>
      <c r="O14069">
        <f>IF(Table1[[#This Row],[SpreadActual]]&lt;Table1[[#This Row],[SpreadFavorite]],1,0)</f>
        <v>0</v>
      </c>
      <c r="P14069">
        <v>36.5</v>
      </c>
      <c r="Q14069" t="s">
        <v>179</v>
      </c>
      <c r="R14069" t="b">
        <v>0</v>
      </c>
    </row>
    <row r="14070" spans="1:22" x14ac:dyDescent="0.2">
      <c r="A14070" s="1">
        <v>45662</v>
      </c>
      <c r="B14070">
        <v>2024</v>
      </c>
      <c r="C14070">
        <f>_xlfn.MAXIFS(Table1[ScheduleWeekWritten],Table1[ScheduleSeason],Table1[[#This Row],[ScheduleSeason]])</f>
        <v>18</v>
      </c>
      <c r="D14070">
        <v>18</v>
      </c>
      <c r="E14070" cm="1">
        <f t="array" ref="E14070">_xlfn.XLOOKUP(Table1[[#This Row],[ScheduleWeekWritten]],Table3[Game],100+Table3[Increase],Table1[[#This Row],[ScheduleWeekWritten]])</f>
        <v>18</v>
      </c>
      <c r="F14070" t="b">
        <v>0</v>
      </c>
      <c r="G14070" t="s">
        <v>31</v>
      </c>
      <c r="H14070">
        <v>32</v>
      </c>
      <c r="I14070">
        <v>20</v>
      </c>
      <c r="J14070" t="s">
        <v>19</v>
      </c>
      <c r="K14070" t="s">
        <v>32</v>
      </c>
      <c r="L14070" t="str">
        <f>_xlfn.XLOOKUP(Table1[[#This Row],[TeamFavoriteID]],Table2[team_id],Table2[team_name],_xlfn.XLOOKUP(Table1[[#This Row],[TeamFavoriteID]],Table2[team_id_pfr],Table2[team_name],"Even"))</f>
        <v>New York Jets</v>
      </c>
      <c r="M14070">
        <v>-2</v>
      </c>
      <c r="N14070">
        <f>IF(Table1[[#This Row],[TeamFavorite]]=Table1[[#This Row],[TeamHome]],Table1[[#This Row],[ScoreAway]]-Table1[[#This Row],[ScoreHome]],Table1[[#This Row],[ScoreHome]]-Table1[[#This Row],[ScoreAway]])</f>
        <v>-12</v>
      </c>
      <c r="O14070">
        <f>IF(Table1[[#This Row],[SpreadActual]]&lt;Table1[[#This Row],[SpreadFavorite]],1,0)</f>
        <v>1</v>
      </c>
      <c r="P14070">
        <v>39.5</v>
      </c>
      <c r="Q14070" t="s">
        <v>197</v>
      </c>
      <c r="R14070" t="b">
        <v>0</v>
      </c>
    </row>
    <row r="14071" spans="1:22" x14ac:dyDescent="0.2">
      <c r="A14071" s="1">
        <v>45662</v>
      </c>
      <c r="B14071">
        <v>2024</v>
      </c>
      <c r="C14071">
        <f>_xlfn.MAXIFS(Table1[ScheduleWeekWritten],Table1[ScheduleSeason],Table1[[#This Row],[ScheduleSeason]])</f>
        <v>18</v>
      </c>
      <c r="D14071">
        <v>18</v>
      </c>
      <c r="E14071" cm="1">
        <f t="array" ref="E14071">_xlfn.XLOOKUP(Table1[[#This Row],[ScheduleWeekWritten]],Table3[Game],100+Table3[Increase],Table1[[#This Row],[ScheduleWeekWritten]])</f>
        <v>18</v>
      </c>
      <c r="F14071" t="b">
        <v>0</v>
      </c>
      <c r="G14071" t="s">
        <v>58</v>
      </c>
      <c r="H14071">
        <v>20</v>
      </c>
      <c r="I14071">
        <v>13</v>
      </c>
      <c r="J14071" t="s">
        <v>50</v>
      </c>
      <c r="K14071" t="s">
        <v>77</v>
      </c>
      <c r="L14071" t="str">
        <f>_xlfn.XLOOKUP(Table1[[#This Row],[TeamFavoriteID]],Table2[team_id],Table2[team_name],_xlfn.XLOOKUP(Table1[[#This Row],[TeamFavoriteID]],Table2[team_id_pfr],Table2[team_name],"Even"))</f>
        <v>Philadelphia Eagles</v>
      </c>
      <c r="M14071">
        <v>-3</v>
      </c>
      <c r="N14071">
        <f>IF(Table1[[#This Row],[TeamFavorite]]=Table1[[#This Row],[TeamHome]],Table1[[#This Row],[ScoreAway]]-Table1[[#This Row],[ScoreHome]],Table1[[#This Row],[ScoreHome]]-Table1[[#This Row],[ScoreAway]])</f>
        <v>-7</v>
      </c>
      <c r="O14071">
        <f>IF(Table1[[#This Row],[SpreadActual]]&lt;Table1[[#This Row],[SpreadFavorite]],1,0)</f>
        <v>1</v>
      </c>
      <c r="P14071">
        <v>36</v>
      </c>
      <c r="Q14071" t="s">
        <v>183</v>
      </c>
      <c r="R14071" t="b">
        <v>0</v>
      </c>
    </row>
    <row r="14072" spans="1:22" x14ac:dyDescent="0.2">
      <c r="A14072" s="1">
        <v>45662</v>
      </c>
      <c r="B14072">
        <v>2024</v>
      </c>
      <c r="C14072">
        <f>_xlfn.MAXIFS(Table1[ScheduleWeekWritten],Table1[ScheduleSeason],Table1[[#This Row],[ScheduleSeason]])</f>
        <v>18</v>
      </c>
      <c r="D14072">
        <v>18</v>
      </c>
      <c r="E14072" cm="1">
        <f t="array" ref="E14072">_xlfn.XLOOKUP(Table1[[#This Row],[ScheduleWeekWritten]],Table3[Game],100+Table3[Increase],Table1[[#This Row],[ScheduleWeekWritten]])</f>
        <v>18</v>
      </c>
      <c r="F14072" t="b">
        <v>0</v>
      </c>
      <c r="G14072" t="s">
        <v>49</v>
      </c>
      <c r="H14072">
        <v>17</v>
      </c>
      <c r="I14072">
        <v>19</v>
      </c>
      <c r="J14072" t="s">
        <v>101</v>
      </c>
      <c r="K14072" t="s">
        <v>104</v>
      </c>
      <c r="L14072" t="str">
        <f>_xlfn.XLOOKUP(Table1[[#This Row],[TeamFavoriteID]],Table2[team_id],Table2[team_name],_xlfn.XLOOKUP(Table1[[#This Row],[TeamFavoriteID]],Table2[team_id_pfr],Table2[team_name],"Even"))</f>
        <v>Cincinnati Bengals</v>
      </c>
      <c r="M14072">
        <v>-2.5</v>
      </c>
      <c r="N14072">
        <f>IF(Table1[[#This Row],[TeamFavorite]]=Table1[[#This Row],[TeamHome]],Table1[[#This Row],[ScoreAway]]-Table1[[#This Row],[ScoreHome]],Table1[[#This Row],[ScoreHome]]-Table1[[#This Row],[ScoreAway]])</f>
        <v>-2</v>
      </c>
      <c r="O14072">
        <f>IF(Table1[[#This Row],[SpreadActual]]&lt;Table1[[#This Row],[SpreadFavorite]],1,0)</f>
        <v>0</v>
      </c>
      <c r="P14072">
        <v>48.5</v>
      </c>
      <c r="Q14072" t="s">
        <v>229</v>
      </c>
      <c r="R14072" t="b">
        <v>0</v>
      </c>
    </row>
    <row r="14073" spans="1:22" x14ac:dyDescent="0.2">
      <c r="A14073" s="1">
        <v>45662</v>
      </c>
      <c r="B14073">
        <v>2024</v>
      </c>
      <c r="C14073">
        <f>_xlfn.MAXIFS(Table1[ScheduleWeekWritten],Table1[ScheduleSeason],Table1[[#This Row],[ScheduleSeason]])</f>
        <v>18</v>
      </c>
      <c r="D14073">
        <v>18</v>
      </c>
      <c r="E14073" cm="1">
        <f t="array" ref="E14073">_xlfn.XLOOKUP(Table1[[#This Row],[ScheduleWeekWritten]],Table3[Game],100+Table3[Increase],Table1[[#This Row],[ScheduleWeekWritten]])</f>
        <v>18</v>
      </c>
      <c r="F14073" t="b">
        <v>0</v>
      </c>
      <c r="G14073" t="s">
        <v>127</v>
      </c>
      <c r="H14073">
        <v>27</v>
      </c>
      <c r="I14073">
        <v>19</v>
      </c>
      <c r="J14073" t="s">
        <v>95</v>
      </c>
      <c r="K14073" t="s">
        <v>133</v>
      </c>
      <c r="L14073" t="str">
        <f>_xlfn.XLOOKUP(Table1[[#This Row],[TeamFavoriteID]],Table2[team_id],Table2[team_name],_xlfn.XLOOKUP(Table1[[#This Row],[TeamFavoriteID]],Table2[team_id_pfr],Table2[team_name],"Even"))</f>
        <v>Tampa Bay Buccaneers</v>
      </c>
      <c r="M14073">
        <v>-14.5</v>
      </c>
      <c r="N14073">
        <f>IF(Table1[[#This Row],[TeamFavorite]]=Table1[[#This Row],[TeamHome]],Table1[[#This Row],[ScoreAway]]-Table1[[#This Row],[ScoreHome]],Table1[[#This Row],[ScoreHome]]-Table1[[#This Row],[ScoreAway]])</f>
        <v>-8</v>
      </c>
      <c r="O14073">
        <f>IF(Table1[[#This Row],[SpreadActual]]&lt;Table1[[#This Row],[SpreadFavorite]],1,0)</f>
        <v>0</v>
      </c>
      <c r="P14073">
        <v>44.5</v>
      </c>
      <c r="Q14073" t="s">
        <v>168</v>
      </c>
      <c r="R14073" t="b">
        <v>0</v>
      </c>
    </row>
    <row r="14074" spans="1:22" x14ac:dyDescent="0.2">
      <c r="A14074" s="1">
        <v>45662</v>
      </c>
      <c r="B14074">
        <v>2024</v>
      </c>
      <c r="C14074">
        <f>_xlfn.MAXIFS(Table1[ScheduleWeekWritten],Table1[ScheduleSeason],Table1[[#This Row],[ScheduleSeason]])</f>
        <v>18</v>
      </c>
      <c r="D14074">
        <v>18</v>
      </c>
      <c r="E14074" cm="1">
        <f t="array" ref="E14074">_xlfn.XLOOKUP(Table1[[#This Row],[ScheduleWeekWritten]],Table3[Game],100+Table3[Increase],Table1[[#This Row],[ScheduleWeekWritten]])</f>
        <v>18</v>
      </c>
      <c r="F14074" t="b">
        <v>0</v>
      </c>
      <c r="G14074" t="s">
        <v>171</v>
      </c>
      <c r="H14074">
        <v>14</v>
      </c>
      <c r="I14074">
        <v>23</v>
      </c>
      <c r="J14074" t="s">
        <v>177</v>
      </c>
      <c r="K14074" t="s">
        <v>25</v>
      </c>
      <c r="L14074" t="str">
        <f>_xlfn.XLOOKUP(Table1[[#This Row],[TeamFavoriteID]],Table2[team_id],Table2[team_name],_xlfn.XLOOKUP(Table1[[#This Row],[TeamFavoriteID]],Table2[team_id_pfr],Table2[team_name],"Even"))</f>
        <v>Houston Oilers</v>
      </c>
      <c r="M14074">
        <v>-2.5</v>
      </c>
      <c r="N14074">
        <f>IF(Table1[[#This Row],[TeamFavorite]]=Table1[[#This Row],[TeamHome]],Table1[[#This Row],[ScoreAway]]-Table1[[#This Row],[ScoreHome]],Table1[[#This Row],[ScoreHome]]-Table1[[#This Row],[ScoreAway]])</f>
        <v>-9</v>
      </c>
      <c r="O14074">
        <f>IF(Table1[[#This Row],[SpreadActual]]&lt;Table1[[#This Row],[SpreadFavorite]],1,0)</f>
        <v>1</v>
      </c>
      <c r="P14074">
        <v>36.5</v>
      </c>
      <c r="Q14074" t="s">
        <v>172</v>
      </c>
      <c r="R14074" t="b">
        <v>0</v>
      </c>
    </row>
    <row r="14075" spans="1:22" x14ac:dyDescent="0.2">
      <c r="A14075" s="1">
        <v>45668</v>
      </c>
      <c r="B14075">
        <v>2024</v>
      </c>
      <c r="C14075">
        <f>_xlfn.MAXIFS(Table1[ScheduleWeekWritten],Table1[ScheduleSeason],Table1[[#This Row],[ScheduleSeason]])</f>
        <v>18</v>
      </c>
      <c r="D14075" t="s">
        <v>134</v>
      </c>
      <c r="E14075" cm="1">
        <f t="array" ref="E14075">_xlfn.XLOOKUP(Table1[[#This Row],[ScheduleWeekWritten]],Table3[Game],100+Table3[Increase],Table1[[#This Row],[ScheduleWeekWritten]])</f>
        <v>101</v>
      </c>
      <c r="F14075" t="b">
        <v>1</v>
      </c>
      <c r="G14075" t="s">
        <v>177</v>
      </c>
      <c r="H14075">
        <v>32</v>
      </c>
      <c r="I14075">
        <v>12</v>
      </c>
      <c r="J14075" t="s">
        <v>210</v>
      </c>
      <c r="K14075" t="s">
        <v>29</v>
      </c>
      <c r="L14075" t="str">
        <f>_xlfn.XLOOKUP(Table1[[#This Row],[TeamFavoriteID]],Table2[team_id],Table2[team_name],_xlfn.XLOOKUP(Table1[[#This Row],[TeamFavoriteID]],Table2[team_id_pfr],Table2[team_name],"Even"))</f>
        <v>Los Angeles Chargers</v>
      </c>
      <c r="M14075">
        <v>-2.5</v>
      </c>
      <c r="N14075">
        <f>IF(Table1[[#This Row],[TeamFavorite]]=Table1[[#This Row],[TeamHome]],Table1[[#This Row],[ScoreAway]]-Table1[[#This Row],[ScoreHome]],Table1[[#This Row],[ScoreHome]]-Table1[[#This Row],[ScoreAway]])</f>
        <v>20</v>
      </c>
      <c r="O14075">
        <f>IF(Table1[[#This Row],[SpreadActual]]&lt;Table1[[#This Row],[SpreadFavorite]],1,0)</f>
        <v>0</v>
      </c>
      <c r="P14075">
        <v>42</v>
      </c>
      <c r="Q14075" t="s">
        <v>207</v>
      </c>
      <c r="R14075" t="b">
        <v>0</v>
      </c>
      <c r="S14075">
        <v>72</v>
      </c>
      <c r="T14075">
        <v>0</v>
      </c>
      <c r="V14075" t="s">
        <v>103</v>
      </c>
    </row>
    <row r="14076" spans="1:22" x14ac:dyDescent="0.2">
      <c r="A14076" s="1">
        <v>45669</v>
      </c>
      <c r="B14076">
        <v>2024</v>
      </c>
      <c r="C14076">
        <f>_xlfn.MAXIFS(Table1[ScheduleWeekWritten],Table1[ScheduleSeason],Table1[[#This Row],[ScheduleSeason]])</f>
        <v>18</v>
      </c>
      <c r="D14076" t="s">
        <v>134</v>
      </c>
      <c r="E14076" cm="1">
        <f t="array" ref="E14076">_xlfn.XLOOKUP(Table1[[#This Row],[ScheduleWeekWritten]],Table3[Game],100+Table3[Increase],Table1[[#This Row],[ScheduleWeekWritten]])</f>
        <v>101</v>
      </c>
      <c r="F14076" t="b">
        <v>1</v>
      </c>
      <c r="G14076" t="s">
        <v>158</v>
      </c>
      <c r="H14076">
        <v>28</v>
      </c>
      <c r="I14076">
        <v>14</v>
      </c>
      <c r="J14076" t="s">
        <v>49</v>
      </c>
      <c r="K14076" t="s">
        <v>159</v>
      </c>
      <c r="L14076" t="str">
        <f>_xlfn.XLOOKUP(Table1[[#This Row],[TeamFavoriteID]],Table2[team_id],Table2[team_name],_xlfn.XLOOKUP(Table1[[#This Row],[TeamFavoriteID]],Table2[team_id_pfr],Table2[team_name],"Even"))</f>
        <v>Baltimore Ravens</v>
      </c>
      <c r="M14076">
        <v>-9</v>
      </c>
      <c r="N14076">
        <f>IF(Table1[[#This Row],[TeamFavorite]]=Table1[[#This Row],[TeamHome]],Table1[[#This Row],[ScoreAway]]-Table1[[#This Row],[ScoreHome]],Table1[[#This Row],[ScoreHome]]-Table1[[#This Row],[ScoreAway]])</f>
        <v>-14</v>
      </c>
      <c r="O14076">
        <f>IF(Table1[[#This Row],[SpreadActual]]&lt;Table1[[#This Row],[SpreadFavorite]],1,0)</f>
        <v>1</v>
      </c>
      <c r="P14076">
        <v>44.5</v>
      </c>
      <c r="Q14076" t="s">
        <v>166</v>
      </c>
      <c r="R14076" t="b">
        <v>0</v>
      </c>
      <c r="S14076">
        <v>32</v>
      </c>
      <c r="T14076">
        <v>12</v>
      </c>
      <c r="U14076">
        <v>54</v>
      </c>
    </row>
    <row r="14077" spans="1:22" x14ac:dyDescent="0.2">
      <c r="A14077" s="1">
        <v>45669</v>
      </c>
      <c r="B14077">
        <v>2024</v>
      </c>
      <c r="C14077">
        <f>_xlfn.MAXIFS(Table1[ScheduleWeekWritten],Table1[ScheduleSeason],Table1[[#This Row],[ScheduleSeason]])</f>
        <v>18</v>
      </c>
      <c r="D14077" t="s">
        <v>134</v>
      </c>
      <c r="E14077" cm="1">
        <f t="array" ref="E14077">_xlfn.XLOOKUP(Table1[[#This Row],[ScheduleWeekWritten]],Table3[Game],100+Table3[Increase],Table1[[#This Row],[ScheduleWeekWritten]])</f>
        <v>101</v>
      </c>
      <c r="F14077" t="b">
        <v>1</v>
      </c>
      <c r="G14077" t="s">
        <v>28</v>
      </c>
      <c r="H14077">
        <v>31</v>
      </c>
      <c r="I14077">
        <v>7</v>
      </c>
      <c r="J14077" t="s">
        <v>24</v>
      </c>
      <c r="K14077" t="s">
        <v>43</v>
      </c>
      <c r="L14077" t="str">
        <f>_xlfn.XLOOKUP(Table1[[#This Row],[TeamFavoriteID]],Table2[team_id],Table2[team_name],_xlfn.XLOOKUP(Table1[[#This Row],[TeamFavoriteID]],Table2[team_id_pfr],Table2[team_name],"Even"))</f>
        <v>Buffalo Bills</v>
      </c>
      <c r="M14077">
        <v>-7.5</v>
      </c>
      <c r="N14077">
        <f>IF(Table1[[#This Row],[TeamFavorite]]=Table1[[#This Row],[TeamHome]],Table1[[#This Row],[ScoreAway]]-Table1[[#This Row],[ScoreHome]],Table1[[#This Row],[ScoreHome]]-Table1[[#This Row],[ScoreAway]])</f>
        <v>-24</v>
      </c>
      <c r="O14077">
        <f>IF(Table1[[#This Row],[SpreadActual]]&lt;Table1[[#This Row],[SpreadFavorite]],1,0)</f>
        <v>1</v>
      </c>
      <c r="P14077">
        <v>49</v>
      </c>
      <c r="Q14077" t="s">
        <v>222</v>
      </c>
      <c r="R14077" t="b">
        <v>0</v>
      </c>
      <c r="S14077">
        <v>32</v>
      </c>
      <c r="T14077">
        <v>10</v>
      </c>
      <c r="U14077">
        <v>76</v>
      </c>
    </row>
    <row r="14078" spans="1:22" x14ac:dyDescent="0.2">
      <c r="A14078" s="1">
        <v>45669</v>
      </c>
      <c r="B14078">
        <v>2024</v>
      </c>
      <c r="C14078">
        <f>_xlfn.MAXIFS(Table1[ScheduleWeekWritten],Table1[ScheduleSeason],Table1[[#This Row],[ScheduleSeason]])</f>
        <v>18</v>
      </c>
      <c r="D14078" t="s">
        <v>134</v>
      </c>
      <c r="E14078" cm="1">
        <f t="array" ref="E14078">_xlfn.XLOOKUP(Table1[[#This Row],[ScheduleWeekWritten]],Table3[Game],100+Table3[Increase],Table1[[#This Row],[ScheduleWeekWritten]])</f>
        <v>101</v>
      </c>
      <c r="F14078" t="b">
        <v>1</v>
      </c>
      <c r="G14078" t="s">
        <v>58</v>
      </c>
      <c r="H14078">
        <v>22</v>
      </c>
      <c r="I14078">
        <v>10</v>
      </c>
      <c r="J14078" t="s">
        <v>33</v>
      </c>
      <c r="K14078" t="s">
        <v>77</v>
      </c>
      <c r="L14078" t="str">
        <f>_xlfn.XLOOKUP(Table1[[#This Row],[TeamFavoriteID]],Table2[team_id],Table2[team_name],_xlfn.XLOOKUP(Table1[[#This Row],[TeamFavoriteID]],Table2[team_id_pfr],Table2[team_name],"Even"))</f>
        <v>Philadelphia Eagles</v>
      </c>
      <c r="M14078">
        <v>-5.5</v>
      </c>
      <c r="N14078">
        <f>IF(Table1[[#This Row],[TeamFavorite]]=Table1[[#This Row],[TeamHome]],Table1[[#This Row],[ScoreAway]]-Table1[[#This Row],[ScoreHome]],Table1[[#This Row],[ScoreHome]]-Table1[[#This Row],[ScoreAway]])</f>
        <v>-12</v>
      </c>
      <c r="O14078">
        <f>IF(Table1[[#This Row],[SpreadActual]]&lt;Table1[[#This Row],[SpreadFavorite]],1,0)</f>
        <v>1</v>
      </c>
      <c r="P14078">
        <v>46</v>
      </c>
      <c r="Q14078" t="s">
        <v>183</v>
      </c>
      <c r="R14078" t="b">
        <v>0</v>
      </c>
      <c r="S14078">
        <v>40</v>
      </c>
      <c r="T14078">
        <v>6</v>
      </c>
      <c r="U14078">
        <v>47</v>
      </c>
    </row>
    <row r="14079" spans="1:22" x14ac:dyDescent="0.2">
      <c r="A14079" s="1">
        <v>45669</v>
      </c>
      <c r="B14079">
        <v>2024</v>
      </c>
      <c r="C14079">
        <f>_xlfn.MAXIFS(Table1[ScheduleWeekWritten],Table1[ScheduleSeason],Table1[[#This Row],[ScheduleSeason]])</f>
        <v>18</v>
      </c>
      <c r="D14079" t="s">
        <v>134</v>
      </c>
      <c r="E14079" cm="1">
        <f t="array" ref="E14079">_xlfn.XLOOKUP(Table1[[#This Row],[ScheduleWeekWritten]],Table3[Game],100+Table3[Increase],Table1[[#This Row],[ScheduleWeekWritten]])</f>
        <v>101</v>
      </c>
      <c r="F14079" t="b">
        <v>1</v>
      </c>
      <c r="G14079" t="s">
        <v>127</v>
      </c>
      <c r="H14079">
        <v>20</v>
      </c>
      <c r="I14079">
        <v>23</v>
      </c>
      <c r="J14079" t="s">
        <v>227</v>
      </c>
      <c r="K14079" t="s">
        <v>133</v>
      </c>
      <c r="L14079" t="str">
        <f>_xlfn.XLOOKUP(Table1[[#This Row],[TeamFavoriteID]],Table2[team_id],Table2[team_name],_xlfn.XLOOKUP(Table1[[#This Row],[TeamFavoriteID]],Table2[team_id_pfr],Table2[team_name],"Even"))</f>
        <v>Tampa Bay Buccaneers</v>
      </c>
      <c r="M14079">
        <v>-3</v>
      </c>
      <c r="N14079">
        <f>IF(Table1[[#This Row],[TeamFavorite]]=Table1[[#This Row],[TeamHome]],Table1[[#This Row],[ScoreAway]]-Table1[[#This Row],[ScoreHome]],Table1[[#This Row],[ScoreHome]]-Table1[[#This Row],[ScoreAway]])</f>
        <v>3</v>
      </c>
      <c r="O14079">
        <f>IF(Table1[[#This Row],[SpreadActual]]&lt;Table1[[#This Row],[SpreadFavorite]],1,0)</f>
        <v>0</v>
      </c>
      <c r="P14079">
        <v>51.5</v>
      </c>
      <c r="Q14079" t="s">
        <v>168</v>
      </c>
      <c r="R14079" t="b">
        <v>0</v>
      </c>
      <c r="S14079">
        <v>58</v>
      </c>
      <c r="T14079">
        <v>2</v>
      </c>
      <c r="U14079">
        <v>57</v>
      </c>
    </row>
    <row r="14080" spans="1:22" x14ac:dyDescent="0.2">
      <c r="A14080" s="1">
        <v>45670</v>
      </c>
      <c r="B14080">
        <v>2024</v>
      </c>
      <c r="C14080">
        <f>_xlfn.MAXIFS(Table1[ScheduleWeekWritten],Table1[ScheduleSeason],Table1[[#This Row],[ScheduleSeason]])</f>
        <v>18</v>
      </c>
      <c r="D14080" t="s">
        <v>134</v>
      </c>
      <c r="E14080" cm="1">
        <f t="array" ref="E14080">_xlfn.XLOOKUP(Table1[[#This Row],[ScheduleWeekWritten]],Table3[Game],100+Table3[Increase],Table1[[#This Row],[ScheduleWeekWritten]])</f>
        <v>101</v>
      </c>
      <c r="F14080" t="b">
        <v>1</v>
      </c>
      <c r="G14080" t="s">
        <v>39</v>
      </c>
      <c r="H14080">
        <v>27</v>
      </c>
      <c r="I14080">
        <v>9</v>
      </c>
      <c r="J14080" t="s">
        <v>54</v>
      </c>
      <c r="K14080" t="s">
        <v>55</v>
      </c>
      <c r="L14080" t="str">
        <f>_xlfn.XLOOKUP(Table1[[#This Row],[TeamFavoriteID]],Table2[team_id],Table2[team_name],_xlfn.XLOOKUP(Table1[[#This Row],[TeamFavoriteID]],Table2[team_id_pfr],Table2[team_name],"Even"))</f>
        <v>Minnesota Vikings</v>
      </c>
      <c r="M14080">
        <v>-2.5</v>
      </c>
      <c r="N14080">
        <f>IF(Table1[[#This Row],[TeamFavorite]]=Table1[[#This Row],[TeamHome]],Table1[[#This Row],[ScoreAway]]-Table1[[#This Row],[ScoreHome]],Table1[[#This Row],[ScoreHome]]-Table1[[#This Row],[ScoreAway]])</f>
        <v>18</v>
      </c>
      <c r="O14080">
        <f>IF(Table1[[#This Row],[SpreadActual]]&lt;Table1[[#This Row],[SpreadFavorite]],1,0)</f>
        <v>0</v>
      </c>
      <c r="P14080">
        <v>48</v>
      </c>
      <c r="Q14080" t="s">
        <v>221</v>
      </c>
      <c r="R14080" t="b">
        <v>1</v>
      </c>
      <c r="S14080">
        <v>72</v>
      </c>
      <c r="T14080">
        <v>0</v>
      </c>
      <c r="V14080" t="s">
        <v>103</v>
      </c>
    </row>
    <row r="14081" spans="1:22" x14ac:dyDescent="0.2">
      <c r="A14081" s="1">
        <v>45675</v>
      </c>
      <c r="B14081">
        <v>2024</v>
      </c>
      <c r="C14081">
        <f>_xlfn.MAXIFS(Table1[ScheduleWeekWritten],Table1[ScheduleSeason],Table1[[#This Row],[ScheduleSeason]])</f>
        <v>18</v>
      </c>
      <c r="D14081" t="s">
        <v>99</v>
      </c>
      <c r="E14081" cm="1">
        <f t="array" ref="E14081">_xlfn.XLOOKUP(Table1[[#This Row],[ScheduleWeekWritten]],Table3[Game],100+Table3[Increase],Table1[[#This Row],[ScheduleWeekWritten]])</f>
        <v>102</v>
      </c>
      <c r="F14081" t="b">
        <v>1</v>
      </c>
      <c r="G14081" t="s">
        <v>45</v>
      </c>
      <c r="H14081">
        <v>31</v>
      </c>
      <c r="I14081">
        <v>45</v>
      </c>
      <c r="J14081" t="s">
        <v>227</v>
      </c>
      <c r="K14081" t="s">
        <v>79</v>
      </c>
      <c r="L14081" t="str">
        <f>_xlfn.XLOOKUP(Table1[[#This Row],[TeamFavoriteID]],Table2[team_id],Table2[team_name],_xlfn.XLOOKUP(Table1[[#This Row],[TeamFavoriteID]],Table2[team_id_pfr],Table2[team_name],"Even"))</f>
        <v>Detroit Lions</v>
      </c>
      <c r="M14081">
        <v>-8</v>
      </c>
      <c r="N14081">
        <f>IF(Table1[[#This Row],[TeamFavorite]]=Table1[[#This Row],[TeamHome]],Table1[[#This Row],[ScoreAway]]-Table1[[#This Row],[ScoreHome]],Table1[[#This Row],[ScoreHome]]-Table1[[#This Row],[ScoreAway]])</f>
        <v>14</v>
      </c>
      <c r="O14081">
        <f>IF(Table1[[#This Row],[SpreadActual]]&lt;Table1[[#This Row],[SpreadFavorite]],1,0)</f>
        <v>0</v>
      </c>
      <c r="P14081">
        <v>55</v>
      </c>
      <c r="Q14081" t="s">
        <v>181</v>
      </c>
      <c r="R14081" t="b">
        <v>0</v>
      </c>
      <c r="S14081">
        <v>72</v>
      </c>
      <c r="T14081">
        <v>0</v>
      </c>
      <c r="V14081" t="s">
        <v>103</v>
      </c>
    </row>
    <row r="14082" spans="1:22" x14ac:dyDescent="0.2">
      <c r="A14082" s="1">
        <v>45675</v>
      </c>
      <c r="B14082">
        <v>2024</v>
      </c>
      <c r="C14082">
        <f>_xlfn.MAXIFS(Table1[ScheduleWeekWritten],Table1[ScheduleSeason],Table1[[#This Row],[ScheduleSeason]])</f>
        <v>18</v>
      </c>
      <c r="D14082" t="s">
        <v>99</v>
      </c>
      <c r="E14082" cm="1">
        <f t="array" ref="E14082">_xlfn.XLOOKUP(Table1[[#This Row],[ScheduleWeekWritten]],Table3[Game],100+Table3[Increase],Table1[[#This Row],[ScheduleWeekWritten]])</f>
        <v>102</v>
      </c>
      <c r="F14082" t="b">
        <v>1</v>
      </c>
      <c r="G14082" t="s">
        <v>42</v>
      </c>
      <c r="H14082">
        <v>23</v>
      </c>
      <c r="I14082">
        <v>14</v>
      </c>
      <c r="J14082" t="s">
        <v>177</v>
      </c>
      <c r="K14082" t="s">
        <v>75</v>
      </c>
      <c r="L14082" t="str">
        <f>_xlfn.XLOOKUP(Table1[[#This Row],[TeamFavoriteID]],Table2[team_id],Table2[team_name],_xlfn.XLOOKUP(Table1[[#This Row],[TeamFavoriteID]],Table2[team_id_pfr],Table2[team_name],"Even"))</f>
        <v>Kansas City Chiefs</v>
      </c>
      <c r="M14082">
        <v>-9.5</v>
      </c>
      <c r="N14082">
        <f>IF(Table1[[#This Row],[TeamFavorite]]=Table1[[#This Row],[TeamHome]],Table1[[#This Row],[ScoreAway]]-Table1[[#This Row],[ScoreHome]],Table1[[#This Row],[ScoreHome]]-Table1[[#This Row],[ScoreAway]])</f>
        <v>-9</v>
      </c>
      <c r="O14082">
        <f>IF(Table1[[#This Row],[SpreadActual]]&lt;Table1[[#This Row],[SpreadFavorite]],1,0)</f>
        <v>0</v>
      </c>
      <c r="P14082">
        <v>41.5</v>
      </c>
      <c r="Q14082" t="s">
        <v>228</v>
      </c>
      <c r="R14082" t="b">
        <v>0</v>
      </c>
      <c r="S14082">
        <v>23</v>
      </c>
      <c r="T14082">
        <v>17</v>
      </c>
      <c r="U14082">
        <v>43</v>
      </c>
    </row>
    <row r="14083" spans="1:22" x14ac:dyDescent="0.2">
      <c r="A14083" s="1">
        <v>45676</v>
      </c>
      <c r="B14083">
        <v>2024</v>
      </c>
      <c r="C14083">
        <f>_xlfn.MAXIFS(Table1[ScheduleWeekWritten],Table1[ScheduleSeason],Table1[[#This Row],[ScheduleSeason]])</f>
        <v>18</v>
      </c>
      <c r="D14083" t="s">
        <v>99</v>
      </c>
      <c r="E14083" cm="1">
        <f t="array" ref="E14083">_xlfn.XLOOKUP(Table1[[#This Row],[ScheduleWeekWritten]],Table3[Game],100+Table3[Increase],Table1[[#This Row],[ScheduleWeekWritten]])</f>
        <v>102</v>
      </c>
      <c r="F14083" t="b">
        <v>1</v>
      </c>
      <c r="G14083" t="s">
        <v>28</v>
      </c>
      <c r="H14083">
        <v>27</v>
      </c>
      <c r="I14083">
        <v>25</v>
      </c>
      <c r="J14083" t="s">
        <v>158</v>
      </c>
      <c r="K14083" t="s">
        <v>159</v>
      </c>
      <c r="L14083" t="str">
        <f>_xlfn.XLOOKUP(Table1[[#This Row],[TeamFavoriteID]],Table2[team_id],Table2[team_name],_xlfn.XLOOKUP(Table1[[#This Row],[TeamFavoriteID]],Table2[team_id_pfr],Table2[team_name],"Even"))</f>
        <v>Baltimore Ravens</v>
      </c>
      <c r="M14083">
        <v>-1.5</v>
      </c>
      <c r="N14083">
        <f>IF(Table1[[#This Row],[TeamFavorite]]=Table1[[#This Row],[TeamHome]],Table1[[#This Row],[ScoreAway]]-Table1[[#This Row],[ScoreHome]],Table1[[#This Row],[ScoreHome]]-Table1[[#This Row],[ScoreAway]])</f>
        <v>2</v>
      </c>
      <c r="O14083">
        <f>IF(Table1[[#This Row],[SpreadActual]]&lt;Table1[[#This Row],[SpreadFavorite]],1,0)</f>
        <v>0</v>
      </c>
      <c r="P14083">
        <v>52</v>
      </c>
      <c r="Q14083" t="s">
        <v>222</v>
      </c>
      <c r="R14083" t="b">
        <v>0</v>
      </c>
      <c r="S14083">
        <v>19</v>
      </c>
      <c r="T14083">
        <v>4</v>
      </c>
      <c r="U14083">
        <v>84</v>
      </c>
      <c r="V14083" t="s">
        <v>120</v>
      </c>
    </row>
    <row r="14084" spans="1:22" x14ac:dyDescent="0.2">
      <c r="A14084" s="1">
        <v>45676</v>
      </c>
      <c r="B14084">
        <v>2024</v>
      </c>
      <c r="C14084">
        <f>_xlfn.MAXIFS(Table1[ScheduleWeekWritten],Table1[ScheduleSeason],Table1[[#This Row],[ScheduleSeason]])</f>
        <v>18</v>
      </c>
      <c r="D14084" t="s">
        <v>99</v>
      </c>
      <c r="E14084" cm="1">
        <f t="array" ref="E14084">_xlfn.XLOOKUP(Table1[[#This Row],[ScheduleWeekWritten]],Table3[Game],100+Table3[Increase],Table1[[#This Row],[ScheduleWeekWritten]])</f>
        <v>102</v>
      </c>
      <c r="F14084" t="b">
        <v>1</v>
      </c>
      <c r="G14084" t="s">
        <v>58</v>
      </c>
      <c r="H14084">
        <v>28</v>
      </c>
      <c r="I14084">
        <v>22</v>
      </c>
      <c r="J14084" t="s">
        <v>39</v>
      </c>
      <c r="K14084" t="s">
        <v>77</v>
      </c>
      <c r="L14084" t="str">
        <f>_xlfn.XLOOKUP(Table1[[#This Row],[TeamFavoriteID]],Table2[team_id],Table2[team_name],_xlfn.XLOOKUP(Table1[[#This Row],[TeamFavoriteID]],Table2[team_id_pfr],Table2[team_name],"Even"))</f>
        <v>Philadelphia Eagles</v>
      </c>
      <c r="M14084">
        <v>-7</v>
      </c>
      <c r="N14084">
        <f>IF(Table1[[#This Row],[TeamFavorite]]=Table1[[#This Row],[TeamHome]],Table1[[#This Row],[ScoreAway]]-Table1[[#This Row],[ScoreHome]],Table1[[#This Row],[ScoreHome]]-Table1[[#This Row],[ScoreAway]])</f>
        <v>-6</v>
      </c>
      <c r="O14084">
        <f>IF(Table1[[#This Row],[SpreadActual]]&lt;Table1[[#This Row],[SpreadFavorite]],1,0)</f>
        <v>0</v>
      </c>
      <c r="P14084">
        <v>43.5</v>
      </c>
      <c r="Q14084" t="s">
        <v>183</v>
      </c>
      <c r="R14084" t="b">
        <v>0</v>
      </c>
      <c r="S14084">
        <v>34</v>
      </c>
      <c r="T14084">
        <v>8</v>
      </c>
      <c r="U14084">
        <v>67</v>
      </c>
      <c r="V14084" t="s">
        <v>120</v>
      </c>
    </row>
    <row r="14085" spans="1:22" x14ac:dyDescent="0.2">
      <c r="A14085" s="1">
        <v>45683</v>
      </c>
      <c r="B14085">
        <v>2024</v>
      </c>
      <c r="C14085">
        <f>_xlfn.MAXIFS(Table1[ScheduleWeekWritten],Table1[ScheduleSeason],Table1[[#This Row],[ScheduleSeason]])</f>
        <v>18</v>
      </c>
      <c r="D14085" t="s">
        <v>92</v>
      </c>
      <c r="E14085" cm="1">
        <f t="array" ref="E14085">_xlfn.XLOOKUP(Table1[[#This Row],[ScheduleWeekWritten]],Table3[Game],100+Table3[Increase],Table1[[#This Row],[ScheduleWeekWritten]])</f>
        <v>103</v>
      </c>
      <c r="F14085" t="b">
        <v>1</v>
      </c>
      <c r="G14085" t="s">
        <v>42</v>
      </c>
      <c r="H14085">
        <v>32</v>
      </c>
      <c r="I14085">
        <v>29</v>
      </c>
      <c r="J14085" t="s">
        <v>28</v>
      </c>
      <c r="K14085" t="s">
        <v>75</v>
      </c>
      <c r="L14085" t="str">
        <f>_xlfn.XLOOKUP(Table1[[#This Row],[TeamFavoriteID]],Table2[team_id],Table2[team_name],_xlfn.XLOOKUP(Table1[[#This Row],[TeamFavoriteID]],Table2[team_id_pfr],Table2[team_name],"Even"))</f>
        <v>Kansas City Chiefs</v>
      </c>
      <c r="M14085">
        <v>-1</v>
      </c>
      <c r="N14085">
        <f>IF(Table1[[#This Row],[TeamFavorite]]=Table1[[#This Row],[TeamHome]],Table1[[#This Row],[ScoreAway]]-Table1[[#This Row],[ScoreHome]],Table1[[#This Row],[ScoreHome]]-Table1[[#This Row],[ScoreAway]])</f>
        <v>-3</v>
      </c>
      <c r="O14085">
        <f>IF(Table1[[#This Row],[SpreadActual]]&lt;Table1[[#This Row],[SpreadFavorite]],1,0)</f>
        <v>1</v>
      </c>
      <c r="P14085">
        <v>49.5</v>
      </c>
      <c r="Q14085" t="s">
        <v>228</v>
      </c>
      <c r="R14085" t="b">
        <v>0</v>
      </c>
      <c r="S14085">
        <v>31</v>
      </c>
      <c r="T14085">
        <v>8</v>
      </c>
      <c r="U14085">
        <v>45</v>
      </c>
    </row>
    <row r="14086" spans="1:22" x14ac:dyDescent="0.2">
      <c r="A14086" s="1">
        <v>45683</v>
      </c>
      <c r="B14086">
        <v>2024</v>
      </c>
      <c r="C14086">
        <f>_xlfn.MAXIFS(Table1[ScheduleWeekWritten],Table1[ScheduleSeason],Table1[[#This Row],[ScheduleSeason]])</f>
        <v>18</v>
      </c>
      <c r="D14086" t="s">
        <v>92</v>
      </c>
      <c r="E14086" cm="1">
        <f t="array" ref="E14086">_xlfn.XLOOKUP(Table1[[#This Row],[ScheduleWeekWritten]],Table3[Game],100+Table3[Increase],Table1[[#This Row],[ScheduleWeekWritten]])</f>
        <v>103</v>
      </c>
      <c r="F14086" t="b">
        <v>1</v>
      </c>
      <c r="G14086" t="s">
        <v>58</v>
      </c>
      <c r="H14086">
        <v>55</v>
      </c>
      <c r="I14086">
        <v>23</v>
      </c>
      <c r="J14086" t="s">
        <v>227</v>
      </c>
      <c r="K14086" t="s">
        <v>77</v>
      </c>
      <c r="L14086" t="str">
        <f>_xlfn.XLOOKUP(Table1[[#This Row],[TeamFavoriteID]],Table2[team_id],Table2[team_name],_xlfn.XLOOKUP(Table1[[#This Row],[TeamFavoriteID]],Table2[team_id_pfr],Table2[team_name],"Even"))</f>
        <v>Philadelphia Eagles</v>
      </c>
      <c r="M14086">
        <v>-6</v>
      </c>
      <c r="N14086">
        <f>IF(Table1[[#This Row],[TeamFavorite]]=Table1[[#This Row],[TeamHome]],Table1[[#This Row],[ScoreAway]]-Table1[[#This Row],[ScoreHome]],Table1[[#This Row],[ScoreHome]]-Table1[[#This Row],[ScoreAway]])</f>
        <v>-32</v>
      </c>
      <c r="O14086">
        <f>IF(Table1[[#This Row],[SpreadActual]]&lt;Table1[[#This Row],[SpreadFavorite]],1,0)</f>
        <v>1</v>
      </c>
      <c r="P14086">
        <v>47</v>
      </c>
      <c r="Q14086" t="s">
        <v>183</v>
      </c>
      <c r="R14086" t="b">
        <v>0</v>
      </c>
      <c r="S14086">
        <v>40</v>
      </c>
      <c r="T14086">
        <v>11</v>
      </c>
      <c r="U14086">
        <v>45</v>
      </c>
    </row>
    <row r="14087" spans="1:22" x14ac:dyDescent="0.2">
      <c r="A14087" s="1">
        <v>45697</v>
      </c>
      <c r="B14087">
        <v>2024</v>
      </c>
      <c r="C14087">
        <f>_xlfn.MAXIFS(Table1[ScheduleWeekWritten],Table1[ScheduleSeason],Table1[[#This Row],[ScheduleSeason]])</f>
        <v>18</v>
      </c>
      <c r="D14087" t="s">
        <v>93</v>
      </c>
      <c r="E14087" cm="1">
        <f t="array" ref="E14087">_xlfn.XLOOKUP(Table1[[#This Row],[ScheduleWeekWritten]],Table3[Game],100+Table3[Increase],Table1[[#This Row],[ScheduleWeekWritten]])</f>
        <v>104</v>
      </c>
      <c r="F14087" t="b">
        <v>1</v>
      </c>
      <c r="G14087" t="s">
        <v>58</v>
      </c>
      <c r="H14087">
        <v>40</v>
      </c>
      <c r="I14087">
        <v>22</v>
      </c>
      <c r="J14087" t="s">
        <v>42</v>
      </c>
      <c r="K14087" t="s">
        <v>75</v>
      </c>
      <c r="L14087" t="str">
        <f>_xlfn.XLOOKUP(Table1[[#This Row],[TeamFavoriteID]],Table2[team_id],Table2[team_name],_xlfn.XLOOKUP(Table1[[#This Row],[TeamFavoriteID]],Table2[team_id_pfr],Table2[team_name],"Even"))</f>
        <v>Kansas City Chiefs</v>
      </c>
      <c r="M14087">
        <v>-1</v>
      </c>
      <c r="N14087">
        <f>IF(Table1[[#This Row],[TeamFavorite]]=Table1[[#This Row],[TeamHome]],Table1[[#This Row],[ScoreAway]]-Table1[[#This Row],[ScoreHome]],Table1[[#This Row],[ScoreHome]]-Table1[[#This Row],[ScoreAway]])</f>
        <v>18</v>
      </c>
      <c r="O14087">
        <f>IF(Table1[[#This Row],[SpreadActual]]&lt;Table1[[#This Row],[SpreadFavorite]],1,0)</f>
        <v>0</v>
      </c>
      <c r="P14087">
        <v>48.5</v>
      </c>
      <c r="Q14087" t="s">
        <v>225</v>
      </c>
      <c r="R14087" t="b">
        <v>1</v>
      </c>
      <c r="S14087">
        <v>72</v>
      </c>
      <c r="T14087">
        <v>0</v>
      </c>
      <c r="V14087" t="s">
        <v>103</v>
      </c>
    </row>
    <row r="14088" spans="1:22" x14ac:dyDescent="0.2">
      <c r="A14088" s="1">
        <v>45904</v>
      </c>
      <c r="B14088">
        <v>2025</v>
      </c>
      <c r="C14088">
        <f>_xlfn.MAXIFS(Table1[ScheduleWeekWritten],Table1[ScheduleSeason],Table1[[#This Row],[ScheduleSeason]])</f>
        <v>18</v>
      </c>
      <c r="D14088">
        <v>1</v>
      </c>
      <c r="E14088" cm="1">
        <f t="array" ref="E14088">_xlfn.XLOOKUP(Table1[[#This Row],[ScheduleWeekWritten]],Table3[Game],100+Table3[Increase],Table1[[#This Row],[ScheduleWeekWritten]])</f>
        <v>1</v>
      </c>
      <c r="F14088" t="b">
        <v>0</v>
      </c>
      <c r="G14088" t="s">
        <v>58</v>
      </c>
      <c r="H14088">
        <v>24</v>
      </c>
      <c r="I14088">
        <v>20</v>
      </c>
      <c r="J14088" t="s">
        <v>67</v>
      </c>
      <c r="K14088" t="s">
        <v>77</v>
      </c>
      <c r="L14088" t="str">
        <f>_xlfn.XLOOKUP(Table1[[#This Row],[TeamFavoriteID]],Table2[team_id],Table2[team_name],_xlfn.XLOOKUP(Table1[[#This Row],[TeamFavoriteID]],Table2[team_id_pfr],Table2[team_name],"Even"))</f>
        <v>Philadelphia Eagles</v>
      </c>
      <c r="M14088">
        <v>-8.5</v>
      </c>
      <c r="N14088">
        <f>IF(Table1[[#This Row],[TeamFavorite]]=Table1[[#This Row],[TeamHome]],Table1[[#This Row],[ScoreAway]]-Table1[[#This Row],[ScoreHome]],Table1[[#This Row],[ScoreHome]]-Table1[[#This Row],[ScoreAway]])</f>
        <v>-4</v>
      </c>
      <c r="O14088">
        <f>IF(Table1[[#This Row],[SpreadActual]]&lt;Table1[[#This Row],[SpreadFavorite]],1,0)</f>
        <v>0</v>
      </c>
      <c r="P14088">
        <v>47.5</v>
      </c>
      <c r="Q14088" t="s">
        <v>183</v>
      </c>
      <c r="R14088" t="b">
        <v>0</v>
      </c>
      <c r="S14088">
        <v>75</v>
      </c>
      <c r="T14088">
        <v>11</v>
      </c>
      <c r="U14088">
        <v>66</v>
      </c>
    </row>
    <row r="14089" spans="1:22" x14ac:dyDescent="0.2">
      <c r="A14089" s="1">
        <v>45905</v>
      </c>
      <c r="B14089">
        <v>2025</v>
      </c>
      <c r="C14089">
        <f>_xlfn.MAXIFS(Table1[ScheduleWeekWritten],Table1[ScheduleSeason],Table1[[#This Row],[ScheduleSeason]])</f>
        <v>18</v>
      </c>
      <c r="D14089">
        <v>1</v>
      </c>
      <c r="E14089" cm="1">
        <f t="array" ref="E14089">_xlfn.XLOOKUP(Table1[[#This Row],[ScheduleWeekWritten]],Table3[Game],100+Table3[Increase],Table1[[#This Row],[ScheduleWeekWritten]])</f>
        <v>1</v>
      </c>
      <c r="F14089" t="b">
        <v>0</v>
      </c>
      <c r="G14089" t="s">
        <v>210</v>
      </c>
      <c r="H14089">
        <v>27</v>
      </c>
      <c r="I14089">
        <v>21</v>
      </c>
      <c r="J14089" t="s">
        <v>42</v>
      </c>
      <c r="K14089" t="s">
        <v>75</v>
      </c>
      <c r="L14089" t="str">
        <f>_xlfn.XLOOKUP(Table1[[#This Row],[TeamFavoriteID]],Table2[team_id],Table2[team_name],_xlfn.XLOOKUP(Table1[[#This Row],[TeamFavoriteID]],Table2[team_id_pfr],Table2[team_name],"Even"))</f>
        <v>Kansas City Chiefs</v>
      </c>
      <c r="M14089">
        <v>-3</v>
      </c>
      <c r="N14089">
        <f>IF(Table1[[#This Row],[TeamFavorite]]=Table1[[#This Row],[TeamHome]],Table1[[#This Row],[ScoreAway]]-Table1[[#This Row],[ScoreHome]],Table1[[#This Row],[ScoreHome]]-Table1[[#This Row],[ScoreAway]])</f>
        <v>6</v>
      </c>
      <c r="O14089">
        <f>IF(Table1[[#This Row],[SpreadActual]]&lt;Table1[[#This Row],[SpreadFavorite]],1,0)</f>
        <v>0</v>
      </c>
      <c r="P14089">
        <v>46.5</v>
      </c>
      <c r="Q14089" t="s">
        <v>232</v>
      </c>
      <c r="R14089" t="b">
        <v>1</v>
      </c>
      <c r="S14089">
        <v>62</v>
      </c>
      <c r="T14089">
        <v>7</v>
      </c>
      <c r="U14089">
        <v>80</v>
      </c>
    </row>
    <row r="14090" spans="1:22" x14ac:dyDescent="0.2">
      <c r="A14090" s="1">
        <v>45907</v>
      </c>
      <c r="B14090">
        <v>2025</v>
      </c>
      <c r="C14090">
        <f>_xlfn.MAXIFS(Table1[ScheduleWeekWritten],Table1[ScheduleSeason],Table1[[#This Row],[ScheduleSeason]])</f>
        <v>18</v>
      </c>
      <c r="D14090">
        <v>1</v>
      </c>
      <c r="E14090" cm="1">
        <f t="array" ref="E14090">_xlfn.XLOOKUP(Table1[[#This Row],[ScheduleWeekWritten]],Table3[Game],100+Table3[Increase],Table1[[#This Row],[ScheduleWeekWritten]])</f>
        <v>1</v>
      </c>
      <c r="F14090" t="b">
        <v>0</v>
      </c>
      <c r="G14090" t="s">
        <v>38</v>
      </c>
      <c r="H14090">
        <v>20</v>
      </c>
      <c r="I14090">
        <v>23</v>
      </c>
      <c r="J14090" t="s">
        <v>127</v>
      </c>
      <c r="K14090" t="s">
        <v>109</v>
      </c>
      <c r="L14090" t="str">
        <f>_xlfn.XLOOKUP(Table1[[#This Row],[TeamFavoriteID]],Table2[team_id],Table2[team_name],_xlfn.XLOOKUP(Table1[[#This Row],[TeamFavoriteID]],Table2[team_id_pfr],Table2[team_name],"Even"))</f>
        <v>Atlanta Falcons</v>
      </c>
      <c r="M14090">
        <v>-1</v>
      </c>
      <c r="N14090">
        <f>IF(Table1[[#This Row],[TeamFavorite]]=Table1[[#This Row],[TeamHome]],Table1[[#This Row],[ScoreAway]]-Table1[[#This Row],[ScoreHome]],Table1[[#This Row],[ScoreHome]]-Table1[[#This Row],[ScoreAway]])</f>
        <v>3</v>
      </c>
      <c r="O14090">
        <f>IF(Table1[[#This Row],[SpreadActual]]&lt;Table1[[#This Row],[SpreadFavorite]],1,0)</f>
        <v>0</v>
      </c>
      <c r="P14090">
        <v>47</v>
      </c>
      <c r="Q14090" t="s">
        <v>213</v>
      </c>
      <c r="R14090" t="b">
        <v>0</v>
      </c>
      <c r="S14090">
        <v>72</v>
      </c>
      <c r="T14090">
        <v>0</v>
      </c>
      <c r="V14090" t="s">
        <v>103</v>
      </c>
    </row>
    <row r="14091" spans="1:22" x14ac:dyDescent="0.2">
      <c r="A14091" s="1">
        <v>45907</v>
      </c>
      <c r="B14091">
        <v>2025</v>
      </c>
      <c r="C14091">
        <f>_xlfn.MAXIFS(Table1[ScheduleWeekWritten],Table1[ScheduleSeason],Table1[[#This Row],[ScheduleSeason]])</f>
        <v>18</v>
      </c>
      <c r="D14091">
        <v>1</v>
      </c>
      <c r="E14091" cm="1">
        <f t="array" ref="E14091">_xlfn.XLOOKUP(Table1[[#This Row],[ScheduleWeekWritten]],Table3[Game],100+Table3[Increase],Table1[[#This Row],[ScheduleWeekWritten]])</f>
        <v>1</v>
      </c>
      <c r="F14091" t="b">
        <v>0</v>
      </c>
      <c r="G14091" t="s">
        <v>28</v>
      </c>
      <c r="H14091">
        <v>41</v>
      </c>
      <c r="I14091">
        <v>40</v>
      </c>
      <c r="J14091" t="s">
        <v>158</v>
      </c>
      <c r="K14091" t="s">
        <v>159</v>
      </c>
      <c r="L14091" t="str">
        <f>_xlfn.XLOOKUP(Table1[[#This Row],[TeamFavoriteID]],Table2[team_id],Table2[team_name],_xlfn.XLOOKUP(Table1[[#This Row],[TeamFavoriteID]],Table2[team_id_pfr],Table2[team_name],"Even"))</f>
        <v>Baltimore Ravens</v>
      </c>
      <c r="M14091">
        <v>-1.5</v>
      </c>
      <c r="N14091">
        <f>IF(Table1[[#This Row],[TeamFavorite]]=Table1[[#This Row],[TeamHome]],Table1[[#This Row],[ScoreAway]]-Table1[[#This Row],[ScoreHome]],Table1[[#This Row],[ScoreHome]]-Table1[[#This Row],[ScoreAway]])</f>
        <v>1</v>
      </c>
      <c r="O14091">
        <f>IF(Table1[[#This Row],[SpreadActual]]&lt;Table1[[#This Row],[SpreadFavorite]],1,0)</f>
        <v>0</v>
      </c>
      <c r="P14091">
        <v>50.5</v>
      </c>
      <c r="Q14091" t="s">
        <v>222</v>
      </c>
      <c r="R14091" t="b">
        <v>0</v>
      </c>
      <c r="S14091">
        <v>58</v>
      </c>
      <c r="T14091">
        <v>8</v>
      </c>
      <c r="U14091">
        <v>61</v>
      </c>
    </row>
    <row r="14092" spans="1:22" x14ac:dyDescent="0.2">
      <c r="A14092" s="1">
        <v>45907</v>
      </c>
      <c r="B14092">
        <v>2025</v>
      </c>
      <c r="C14092">
        <f>_xlfn.MAXIFS(Table1[ScheduleWeekWritten],Table1[ScheduleSeason],Table1[[#This Row],[ScheduleSeason]])</f>
        <v>18</v>
      </c>
      <c r="D14092">
        <v>1</v>
      </c>
      <c r="E14092" cm="1">
        <f t="array" ref="E14092">_xlfn.XLOOKUP(Table1[[#This Row],[ScheduleWeekWritten]],Table3[Game],100+Table3[Increase],Table1[[#This Row],[ScheduleWeekWritten]])</f>
        <v>1</v>
      </c>
      <c r="F14092" t="b">
        <v>0</v>
      </c>
      <c r="G14092" t="s">
        <v>62</v>
      </c>
      <c r="H14092">
        <v>16</v>
      </c>
      <c r="I14092">
        <v>17</v>
      </c>
      <c r="J14092" t="s">
        <v>101</v>
      </c>
      <c r="K14092" t="s">
        <v>104</v>
      </c>
      <c r="L14092" t="str">
        <f>_xlfn.XLOOKUP(Table1[[#This Row],[TeamFavoriteID]],Table2[team_id],Table2[team_name],_xlfn.XLOOKUP(Table1[[#This Row],[TeamFavoriteID]],Table2[team_id_pfr],Table2[team_name],"Even"))</f>
        <v>Cincinnati Bengals</v>
      </c>
      <c r="M14092">
        <v>-5</v>
      </c>
      <c r="N14092">
        <f>IF(Table1[[#This Row],[TeamFavorite]]=Table1[[#This Row],[TeamHome]],Table1[[#This Row],[ScoreAway]]-Table1[[#This Row],[ScoreHome]],Table1[[#This Row],[ScoreHome]]-Table1[[#This Row],[ScoreAway]])</f>
        <v>-1</v>
      </c>
      <c r="O14092">
        <f>IF(Table1[[#This Row],[SpreadActual]]&lt;Table1[[#This Row],[SpreadFavorite]],1,0)</f>
        <v>0</v>
      </c>
      <c r="P14092">
        <v>48</v>
      </c>
      <c r="Q14092" t="s">
        <v>233</v>
      </c>
      <c r="R14092" t="b">
        <v>0</v>
      </c>
      <c r="S14092">
        <v>63</v>
      </c>
      <c r="T14092">
        <v>10</v>
      </c>
      <c r="U14092">
        <v>49</v>
      </c>
    </row>
    <row r="14093" spans="1:22" x14ac:dyDescent="0.2">
      <c r="A14093" s="1">
        <v>45907</v>
      </c>
      <c r="B14093">
        <v>2025</v>
      </c>
      <c r="C14093">
        <f>_xlfn.MAXIFS(Table1[ScheduleWeekWritten],Table1[ScheduleSeason],Table1[[#This Row],[ScheduleSeason]])</f>
        <v>18</v>
      </c>
      <c r="D14093">
        <v>1</v>
      </c>
      <c r="E14093" cm="1">
        <f t="array" ref="E14093">_xlfn.XLOOKUP(Table1[[#This Row],[ScheduleWeekWritten]],Table3[Game],100+Table3[Increase],Table1[[#This Row],[ScheduleWeekWritten]])</f>
        <v>1</v>
      </c>
      <c r="F14093" t="b">
        <v>0</v>
      </c>
      <c r="G14093" t="s">
        <v>24</v>
      </c>
      <c r="H14093">
        <v>20</v>
      </c>
      <c r="I14093">
        <v>12</v>
      </c>
      <c r="J14093" t="s">
        <v>171</v>
      </c>
      <c r="K14093" t="s">
        <v>88</v>
      </c>
      <c r="L14093" t="str">
        <f>_xlfn.XLOOKUP(Table1[[#This Row],[TeamFavoriteID]],Table2[team_id],Table2[team_name],_xlfn.XLOOKUP(Table1[[#This Row],[TeamFavoriteID]],Table2[team_id_pfr],Table2[team_name],"Even"))</f>
        <v>Denver Broncos</v>
      </c>
      <c r="M14093">
        <v>-9</v>
      </c>
      <c r="N14093">
        <f>IF(Table1[[#This Row],[TeamFavorite]]=Table1[[#This Row],[TeamHome]],Table1[[#This Row],[ScoreAway]]-Table1[[#This Row],[ScoreHome]],Table1[[#This Row],[ScoreHome]]-Table1[[#This Row],[ScoreAway]])</f>
        <v>-8</v>
      </c>
      <c r="O14093">
        <f>IF(Table1[[#This Row],[SpreadActual]]&lt;Table1[[#This Row],[SpreadFavorite]],1,0)</f>
        <v>0</v>
      </c>
      <c r="P14093">
        <v>42.5</v>
      </c>
      <c r="Q14093" t="s">
        <v>224</v>
      </c>
      <c r="R14093" t="b">
        <v>0</v>
      </c>
      <c r="S14093">
        <v>84</v>
      </c>
      <c r="T14093">
        <v>6</v>
      </c>
      <c r="U14093">
        <v>24</v>
      </c>
    </row>
    <row r="14094" spans="1:22" x14ac:dyDescent="0.2">
      <c r="A14094" s="1">
        <v>45907</v>
      </c>
      <c r="B14094">
        <v>2025</v>
      </c>
      <c r="C14094">
        <f>_xlfn.MAXIFS(Table1[ScheduleWeekWritten],Table1[ScheduleSeason],Table1[[#This Row],[ScheduleSeason]])</f>
        <v>18</v>
      </c>
      <c r="D14094">
        <v>1</v>
      </c>
      <c r="E14094" cm="1">
        <f t="array" ref="E14094">_xlfn.XLOOKUP(Table1[[#This Row],[ScheduleWeekWritten]],Table3[Game],100+Table3[Increase],Table1[[#This Row],[ScheduleWeekWritten]])</f>
        <v>1</v>
      </c>
      <c r="F14094" t="b">
        <v>0</v>
      </c>
      <c r="G14094" t="s">
        <v>33</v>
      </c>
      <c r="H14094">
        <v>27</v>
      </c>
      <c r="I14094">
        <v>13</v>
      </c>
      <c r="J14094" t="s">
        <v>45</v>
      </c>
      <c r="K14094" t="s">
        <v>35</v>
      </c>
      <c r="L14094" t="str">
        <f>_xlfn.XLOOKUP(Table1[[#This Row],[TeamFavoriteID]],Table2[team_id],Table2[team_name],_xlfn.XLOOKUP(Table1[[#This Row],[TeamFavoriteID]],Table2[team_id_pfr],Table2[team_name],"Even"))</f>
        <v>Green Bay Packers</v>
      </c>
      <c r="M14094">
        <v>-1</v>
      </c>
      <c r="N14094">
        <f>IF(Table1[[#This Row],[TeamFavorite]]=Table1[[#This Row],[TeamHome]],Table1[[#This Row],[ScoreAway]]-Table1[[#This Row],[ScoreHome]],Table1[[#This Row],[ScoreHome]]-Table1[[#This Row],[ScoreAway]])</f>
        <v>-14</v>
      </c>
      <c r="O14094">
        <f>IF(Table1[[#This Row],[SpreadActual]]&lt;Table1[[#This Row],[SpreadFavorite]],1,0)</f>
        <v>1</v>
      </c>
      <c r="P14094">
        <v>47</v>
      </c>
      <c r="Q14094" t="s">
        <v>82</v>
      </c>
      <c r="R14094" t="b">
        <v>0</v>
      </c>
      <c r="S14094">
        <v>60</v>
      </c>
      <c r="T14094">
        <v>5</v>
      </c>
      <c r="U14094">
        <v>76</v>
      </c>
    </row>
    <row r="14095" spans="1:22" x14ac:dyDescent="0.2">
      <c r="A14095" s="1">
        <v>45907</v>
      </c>
      <c r="B14095">
        <v>2025</v>
      </c>
      <c r="C14095">
        <f>_xlfn.MAXIFS(Table1[ScheduleWeekWritten],Table1[ScheduleSeason],Table1[[#This Row],[ScheduleSeason]])</f>
        <v>18</v>
      </c>
      <c r="D14095">
        <v>1</v>
      </c>
      <c r="E14095" cm="1">
        <f t="array" ref="E14095">_xlfn.XLOOKUP(Table1[[#This Row],[ScheduleWeekWritten]],Table3[Game],100+Table3[Increase],Table1[[#This Row],[ScheduleWeekWritten]])</f>
        <v>1</v>
      </c>
      <c r="F14095" t="b">
        <v>0</v>
      </c>
      <c r="G14095" t="s">
        <v>140</v>
      </c>
      <c r="H14095">
        <v>33</v>
      </c>
      <c r="I14095">
        <v>8</v>
      </c>
      <c r="J14095" t="s">
        <v>19</v>
      </c>
      <c r="K14095" t="s">
        <v>89</v>
      </c>
      <c r="L14095" t="str">
        <f>_xlfn.XLOOKUP(Table1[[#This Row],[TeamFavoriteID]],Table2[team_id],Table2[team_name],_xlfn.XLOOKUP(Table1[[#This Row],[TeamFavoriteID]],Table2[team_id_pfr],Table2[team_name],"Even"))</f>
        <v>Even</v>
      </c>
      <c r="M14095">
        <v>0</v>
      </c>
      <c r="N14095">
        <f>IF(Table1[[#This Row],[TeamFavorite]]=Table1[[#This Row],[TeamHome]],Table1[[#This Row],[ScoreAway]]-Table1[[#This Row],[ScoreHome]],Table1[[#This Row],[ScoreHome]]-Table1[[#This Row],[ScoreAway]])</f>
        <v>25</v>
      </c>
      <c r="O14095">
        <f>IF(Table1[[#This Row],[SpreadActual]]&lt;Table1[[#This Row],[SpreadFavorite]],1,0)</f>
        <v>0</v>
      </c>
      <c r="P14095">
        <v>46.5</v>
      </c>
      <c r="Q14095" t="s">
        <v>190</v>
      </c>
      <c r="R14095" t="b">
        <v>0</v>
      </c>
      <c r="S14095">
        <v>72</v>
      </c>
      <c r="T14095">
        <v>0</v>
      </c>
      <c r="V14095" t="s">
        <v>103</v>
      </c>
    </row>
    <row r="14096" spans="1:22" x14ac:dyDescent="0.2">
      <c r="A14096" s="1">
        <v>45907</v>
      </c>
      <c r="B14096">
        <v>2025</v>
      </c>
      <c r="C14096">
        <f>_xlfn.MAXIFS(Table1[ScheduleWeekWritten],Table1[ScheduleSeason],Table1[[#This Row],[ScheduleSeason]])</f>
        <v>18</v>
      </c>
      <c r="D14096">
        <v>1</v>
      </c>
      <c r="E14096" cm="1">
        <f t="array" ref="E14096">_xlfn.XLOOKUP(Table1[[#This Row],[ScheduleWeekWritten]],Table3[Game],100+Table3[Increase],Table1[[#This Row],[ScheduleWeekWritten]])</f>
        <v>1</v>
      </c>
      <c r="F14096" t="b">
        <v>0</v>
      </c>
      <c r="G14096" t="s">
        <v>154</v>
      </c>
      <c r="H14096">
        <v>26</v>
      </c>
      <c r="I14096">
        <v>10</v>
      </c>
      <c r="J14096" t="s">
        <v>152</v>
      </c>
      <c r="K14096" t="s">
        <v>161</v>
      </c>
      <c r="L14096" t="str">
        <f>_xlfn.XLOOKUP(Table1[[#This Row],[TeamFavoriteID]],Table2[team_id],Table2[team_name],_xlfn.XLOOKUP(Table1[[#This Row],[TeamFavoriteID]],Table2[team_id_pfr],Table2[team_name],"Even"))</f>
        <v>Jacksonville Jaguars</v>
      </c>
      <c r="M14096">
        <v>-3.5</v>
      </c>
      <c r="N14096">
        <f>IF(Table1[[#This Row],[TeamFavorite]]=Table1[[#This Row],[TeamHome]],Table1[[#This Row],[ScoreAway]]-Table1[[#This Row],[ScoreHome]],Table1[[#This Row],[ScoreHome]]-Table1[[#This Row],[ScoreAway]])</f>
        <v>-16</v>
      </c>
      <c r="O14096">
        <f>IF(Table1[[#This Row],[SpreadActual]]&lt;Table1[[#This Row],[SpreadFavorite]],1,0)</f>
        <v>1</v>
      </c>
      <c r="P14096">
        <v>46.5</v>
      </c>
      <c r="Q14096" t="s">
        <v>214</v>
      </c>
      <c r="R14096" t="b">
        <v>0</v>
      </c>
      <c r="S14096">
        <v>85</v>
      </c>
      <c r="T14096">
        <v>3</v>
      </c>
      <c r="U14096">
        <v>71</v>
      </c>
    </row>
    <row r="14097" spans="1:22" x14ac:dyDescent="0.2">
      <c r="A14097" s="1">
        <v>45907</v>
      </c>
      <c r="B14097">
        <v>2025</v>
      </c>
      <c r="C14097">
        <f>_xlfn.MAXIFS(Table1[ScheduleWeekWritten],Table1[ScheduleSeason],Table1[[#This Row],[ScheduleSeason]])</f>
        <v>18</v>
      </c>
      <c r="D14097">
        <v>1</v>
      </c>
      <c r="E14097" cm="1">
        <f t="array" ref="E14097">_xlfn.XLOOKUP(Table1[[#This Row],[ScheduleWeekWritten]],Table3[Game],100+Table3[Increase],Table1[[#This Row],[ScheduleWeekWritten]])</f>
        <v>1</v>
      </c>
      <c r="F14097" t="b">
        <v>0</v>
      </c>
      <c r="G14097" t="s">
        <v>39</v>
      </c>
      <c r="H14097">
        <v>14</v>
      </c>
      <c r="I14097">
        <v>9</v>
      </c>
      <c r="J14097" t="s">
        <v>177</v>
      </c>
      <c r="K14097" t="s">
        <v>40</v>
      </c>
      <c r="L14097" t="str">
        <f>_xlfn.XLOOKUP(Table1[[#This Row],[TeamFavoriteID]],Table2[team_id],Table2[team_name],_xlfn.XLOOKUP(Table1[[#This Row],[TeamFavoriteID]],Table2[team_id_pfr],Table2[team_name],"Even"))</f>
        <v>Los Angeles Rams</v>
      </c>
      <c r="M14097">
        <v>-3</v>
      </c>
      <c r="N14097">
        <f>IF(Table1[[#This Row],[TeamFavorite]]=Table1[[#This Row],[TeamHome]],Table1[[#This Row],[ScoreAway]]-Table1[[#This Row],[ScoreHome]],Table1[[#This Row],[ScoreHome]]-Table1[[#This Row],[ScoreAway]])</f>
        <v>-5</v>
      </c>
      <c r="O14097">
        <f>IF(Table1[[#This Row],[SpreadActual]]&lt;Table1[[#This Row],[SpreadFavorite]],1,0)</f>
        <v>1</v>
      </c>
      <c r="P14097">
        <v>43.5</v>
      </c>
      <c r="Q14097" t="s">
        <v>218</v>
      </c>
      <c r="R14097" t="b">
        <v>0</v>
      </c>
      <c r="S14097">
        <v>72</v>
      </c>
      <c r="T14097">
        <v>0</v>
      </c>
      <c r="V14097" t="s">
        <v>103</v>
      </c>
    </row>
    <row r="14098" spans="1:22" x14ac:dyDescent="0.2">
      <c r="A14098" s="1">
        <v>45907</v>
      </c>
      <c r="B14098">
        <v>2025</v>
      </c>
      <c r="C14098">
        <f>_xlfn.MAXIFS(Table1[ScheduleWeekWritten],Table1[ScheduleSeason],Table1[[#This Row],[ScheduleSeason]])</f>
        <v>18</v>
      </c>
      <c r="D14098">
        <v>1</v>
      </c>
      <c r="E14098" cm="1">
        <f t="array" ref="E14098">_xlfn.XLOOKUP(Table1[[#This Row],[ScheduleWeekWritten]],Table3[Game],100+Table3[Increase],Table1[[#This Row],[ScheduleWeekWritten]])</f>
        <v>1</v>
      </c>
      <c r="F14098" t="b">
        <v>0</v>
      </c>
      <c r="G14098" t="s">
        <v>115</v>
      </c>
      <c r="H14098">
        <v>13</v>
      </c>
      <c r="I14098">
        <v>20</v>
      </c>
      <c r="J14098" t="s">
        <v>217</v>
      </c>
      <c r="K14098" t="s">
        <v>70</v>
      </c>
      <c r="L14098" t="str">
        <f>_xlfn.XLOOKUP(Table1[[#This Row],[TeamFavoriteID]],Table2[team_id],Table2[team_name],_xlfn.XLOOKUP(Table1[[#This Row],[TeamFavoriteID]],Table2[team_id_pfr],Table2[team_name],"Even"))</f>
        <v>Boston Patriots</v>
      </c>
      <c r="M14098">
        <v>-2.5</v>
      </c>
      <c r="N14098">
        <f>IF(Table1[[#This Row],[TeamFavorite]]=Table1[[#This Row],[TeamHome]],Table1[[#This Row],[ScoreAway]]-Table1[[#This Row],[ScoreHome]],Table1[[#This Row],[ScoreHome]]-Table1[[#This Row],[ScoreAway]])</f>
        <v>-7</v>
      </c>
      <c r="O14098">
        <f>IF(Table1[[#This Row],[SpreadActual]]&lt;Table1[[#This Row],[SpreadFavorite]],1,0)</f>
        <v>1</v>
      </c>
      <c r="P14098">
        <v>44</v>
      </c>
      <c r="Q14098" t="s">
        <v>179</v>
      </c>
      <c r="R14098" t="b">
        <v>0</v>
      </c>
      <c r="S14098">
        <v>62</v>
      </c>
      <c r="T14098">
        <v>4</v>
      </c>
      <c r="U14098">
        <v>86</v>
      </c>
      <c r="V14098" t="s">
        <v>2</v>
      </c>
    </row>
    <row r="14099" spans="1:22" x14ac:dyDescent="0.2">
      <c r="A14099" s="1">
        <v>45907</v>
      </c>
      <c r="B14099">
        <v>2025</v>
      </c>
      <c r="C14099">
        <f>_xlfn.MAXIFS(Table1[ScheduleWeekWritten],Table1[ScheduleSeason],Table1[[#This Row],[ScheduleSeason]])</f>
        <v>18</v>
      </c>
      <c r="D14099">
        <v>1</v>
      </c>
      <c r="E14099" cm="1">
        <f t="array" ref="E14099">_xlfn.XLOOKUP(Table1[[#This Row],[ScheduleWeekWritten]],Table3[Game],100+Table3[Increase],Table1[[#This Row],[ScheduleWeekWritten]])</f>
        <v>1</v>
      </c>
      <c r="F14099" t="b">
        <v>0</v>
      </c>
      <c r="G14099" t="s">
        <v>95</v>
      </c>
      <c r="H14099">
        <v>13</v>
      </c>
      <c r="I14099">
        <v>20</v>
      </c>
      <c r="J14099" t="s">
        <v>149</v>
      </c>
      <c r="K14099" t="s">
        <v>59</v>
      </c>
      <c r="L14099" t="str">
        <f>_xlfn.XLOOKUP(Table1[[#This Row],[TeamFavoriteID]],Table2[team_id],Table2[team_name],_xlfn.XLOOKUP(Table1[[#This Row],[TeamFavoriteID]],Table2[team_id_pfr],Table2[team_name],"Even"))</f>
        <v>Arizona Cardinals</v>
      </c>
      <c r="M14099">
        <v>-6.5</v>
      </c>
      <c r="N14099">
        <f>IF(Table1[[#This Row],[TeamFavorite]]=Table1[[#This Row],[TeamHome]],Table1[[#This Row],[ScoreAway]]-Table1[[#This Row],[ScoreHome]],Table1[[#This Row],[ScoreHome]]-Table1[[#This Row],[ScoreAway]])</f>
        <v>-7</v>
      </c>
      <c r="O14099">
        <f>IF(Table1[[#This Row],[SpreadActual]]&lt;Table1[[#This Row],[SpreadFavorite]],1,0)</f>
        <v>1</v>
      </c>
      <c r="P14099">
        <v>43.5</v>
      </c>
      <c r="Q14099" t="s">
        <v>225</v>
      </c>
      <c r="R14099" t="b">
        <v>0</v>
      </c>
      <c r="S14099">
        <v>72</v>
      </c>
      <c r="T14099">
        <v>0</v>
      </c>
      <c r="V14099" t="s">
        <v>103</v>
      </c>
    </row>
    <row r="14100" spans="1:22" x14ac:dyDescent="0.2">
      <c r="A14100" s="1">
        <v>45907</v>
      </c>
      <c r="B14100">
        <v>2025</v>
      </c>
      <c r="C14100">
        <f>_xlfn.MAXIFS(Table1[ScheduleWeekWritten],Table1[ScheduleSeason],Table1[[#This Row],[ScheduleSeason]])</f>
        <v>18</v>
      </c>
      <c r="D14100">
        <v>1</v>
      </c>
      <c r="E14100" cm="1">
        <f t="array" ref="E14100">_xlfn.XLOOKUP(Table1[[#This Row],[ScheduleWeekWritten]],Table3[Game],100+Table3[Increase],Table1[[#This Row],[ScheduleWeekWritten]])</f>
        <v>1</v>
      </c>
      <c r="F14100" t="b">
        <v>0</v>
      </c>
      <c r="G14100" t="s">
        <v>31</v>
      </c>
      <c r="H14100">
        <v>32</v>
      </c>
      <c r="I14100">
        <v>34</v>
      </c>
      <c r="J14100" t="s">
        <v>49</v>
      </c>
      <c r="K14100" t="s">
        <v>51</v>
      </c>
      <c r="L14100" t="str">
        <f>_xlfn.XLOOKUP(Table1[[#This Row],[TeamFavoriteID]],Table2[team_id],Table2[team_name],_xlfn.XLOOKUP(Table1[[#This Row],[TeamFavoriteID]],Table2[team_id_pfr],Table2[team_name],"Even"))</f>
        <v>Pittsburgh Steelers</v>
      </c>
      <c r="M14100">
        <v>-2.5</v>
      </c>
      <c r="N14100">
        <f>IF(Table1[[#This Row],[TeamFavorite]]=Table1[[#This Row],[TeamHome]],Table1[[#This Row],[ScoreAway]]-Table1[[#This Row],[ScoreHome]],Table1[[#This Row],[ScoreHome]]-Table1[[#This Row],[ScoreAway]])</f>
        <v>-2</v>
      </c>
      <c r="O14100">
        <f>IF(Table1[[#This Row],[SpreadActual]]&lt;Table1[[#This Row],[SpreadFavorite]],1,0)</f>
        <v>0</v>
      </c>
      <c r="P14100">
        <v>38</v>
      </c>
      <c r="Q14100" t="s">
        <v>197</v>
      </c>
      <c r="R14100" t="b">
        <v>0</v>
      </c>
      <c r="S14100">
        <v>67</v>
      </c>
      <c r="T14100">
        <v>3</v>
      </c>
      <c r="U14100">
        <v>79</v>
      </c>
      <c r="V14100" t="s">
        <v>2</v>
      </c>
    </row>
    <row r="14101" spans="1:22" x14ac:dyDescent="0.2">
      <c r="A14101" s="1">
        <v>45907</v>
      </c>
      <c r="B14101">
        <v>2025</v>
      </c>
      <c r="C14101">
        <f>_xlfn.MAXIFS(Table1[ScheduleWeekWritten],Table1[ScheduleSeason],Table1[[#This Row],[ScheduleSeason]])</f>
        <v>18</v>
      </c>
      <c r="D14101">
        <v>1</v>
      </c>
      <c r="E14101" cm="1">
        <f t="array" ref="E14101">_xlfn.XLOOKUP(Table1[[#This Row],[ScheduleWeekWritten]],Table3[Game],100+Table3[Increase],Table1[[#This Row],[ScheduleWeekWritten]])</f>
        <v>1</v>
      </c>
      <c r="F14101" t="b">
        <v>0</v>
      </c>
      <c r="G14101" t="s">
        <v>128</v>
      </c>
      <c r="H14101">
        <v>13</v>
      </c>
      <c r="I14101">
        <v>17</v>
      </c>
      <c r="J14101" t="s">
        <v>53</v>
      </c>
      <c r="K14101" t="s">
        <v>87</v>
      </c>
      <c r="L14101" t="str">
        <f>_xlfn.XLOOKUP(Table1[[#This Row],[TeamFavoriteID]],Table2[team_id],Table2[team_name],_xlfn.XLOOKUP(Table1[[#This Row],[TeamFavoriteID]],Table2[team_id_pfr],Table2[team_name],"Even"))</f>
        <v>San Francisco 49ers</v>
      </c>
      <c r="M14101">
        <v>-2</v>
      </c>
      <c r="N14101">
        <f>IF(Table1[[#This Row],[TeamFavorite]]=Table1[[#This Row],[TeamHome]],Table1[[#This Row],[ScoreAway]]-Table1[[#This Row],[ScoreHome]],Table1[[#This Row],[ScoreHome]]-Table1[[#This Row],[ScoreAway]])</f>
        <v>-4</v>
      </c>
      <c r="O14101">
        <f>IF(Table1[[#This Row],[SpreadActual]]&lt;Table1[[#This Row],[SpreadFavorite]],1,0)</f>
        <v>1</v>
      </c>
      <c r="P14101">
        <v>43</v>
      </c>
      <c r="Q14101" t="s">
        <v>223</v>
      </c>
      <c r="R14101" t="b">
        <v>0</v>
      </c>
      <c r="S14101">
        <v>67</v>
      </c>
      <c r="T14101">
        <v>6</v>
      </c>
      <c r="U14101">
        <v>83</v>
      </c>
    </row>
    <row r="14102" spans="1:22" x14ac:dyDescent="0.2">
      <c r="A14102" s="1">
        <v>45907</v>
      </c>
      <c r="B14102">
        <v>2025</v>
      </c>
      <c r="C14102">
        <f>_xlfn.MAXIFS(Table1[ScheduleWeekWritten],Table1[ScheduleSeason],Table1[[#This Row],[ScheduleSeason]])</f>
        <v>18</v>
      </c>
      <c r="D14102">
        <v>1</v>
      </c>
      <c r="E14102" cm="1">
        <f t="array" ref="E14102">_xlfn.XLOOKUP(Table1[[#This Row],[ScheduleWeekWritten]],Table3[Game],100+Table3[Increase],Table1[[#This Row],[ScheduleWeekWritten]])</f>
        <v>1</v>
      </c>
      <c r="F14102" t="b">
        <v>0</v>
      </c>
      <c r="G14102" t="s">
        <v>227</v>
      </c>
      <c r="H14102">
        <v>21</v>
      </c>
      <c r="I14102">
        <v>6</v>
      </c>
      <c r="J14102" t="s">
        <v>50</v>
      </c>
      <c r="K14102" t="s">
        <v>85</v>
      </c>
      <c r="L14102" t="str">
        <f>_xlfn.XLOOKUP(Table1[[#This Row],[TeamFavoriteID]],Table2[team_id],Table2[team_name],_xlfn.XLOOKUP(Table1[[#This Row],[TeamFavoriteID]],Table2[team_id_pfr],Table2[team_name],"Even"))</f>
        <v>Washington Commanders</v>
      </c>
      <c r="M14102">
        <v>-6</v>
      </c>
      <c r="N14102">
        <f>IF(Table1[[#This Row],[TeamFavorite]]=Table1[[#This Row],[TeamHome]],Table1[[#This Row],[ScoreAway]]-Table1[[#This Row],[ScoreHome]],Table1[[#This Row],[ScoreHome]]-Table1[[#This Row],[ScoreAway]])</f>
        <v>-15</v>
      </c>
      <c r="O14102">
        <f>IF(Table1[[#This Row],[SpreadActual]]&lt;Table1[[#This Row],[SpreadFavorite]],1,0)</f>
        <v>1</v>
      </c>
      <c r="P14102">
        <v>45.5</v>
      </c>
      <c r="Q14102" t="s">
        <v>234</v>
      </c>
      <c r="R14102" t="b">
        <v>0</v>
      </c>
      <c r="S14102">
        <v>68</v>
      </c>
      <c r="T14102">
        <v>5</v>
      </c>
      <c r="U14102">
        <v>68</v>
      </c>
    </row>
    <row r="14103" spans="1:22" x14ac:dyDescent="0.2">
      <c r="A14103" s="1">
        <v>45908</v>
      </c>
      <c r="B14103">
        <v>2025</v>
      </c>
      <c r="C14103">
        <f>_xlfn.MAXIFS(Table1[ScheduleWeekWritten],Table1[ScheduleSeason],Table1[[#This Row],[ScheduleSeason]])</f>
        <v>18</v>
      </c>
      <c r="D14103">
        <v>1</v>
      </c>
      <c r="E14103" cm="1">
        <f t="array" ref="E14103">_xlfn.XLOOKUP(Table1[[#This Row],[ScheduleWeekWritten]],Table3[Game],100+Table3[Increase],Table1[[#This Row],[ScheduleWeekWritten]])</f>
        <v>1</v>
      </c>
      <c r="F14103" t="b">
        <v>0</v>
      </c>
      <c r="G14103" t="s">
        <v>46</v>
      </c>
      <c r="H14103">
        <v>24</v>
      </c>
      <c r="I14103">
        <v>27</v>
      </c>
      <c r="J14103" t="s">
        <v>54</v>
      </c>
      <c r="K14103" t="s">
        <v>55</v>
      </c>
      <c r="L14103" t="str">
        <f>_xlfn.XLOOKUP(Table1[[#This Row],[TeamFavoriteID]],Table2[team_id],Table2[team_name],_xlfn.XLOOKUP(Table1[[#This Row],[TeamFavoriteID]],Table2[team_id_pfr],Table2[team_name],"Even"))</f>
        <v>Minnesota Vikings</v>
      </c>
      <c r="M14103">
        <v>-1.5</v>
      </c>
      <c r="N14103">
        <f>IF(Table1[[#This Row],[TeamFavorite]]=Table1[[#This Row],[TeamHome]],Table1[[#This Row],[ScoreAway]]-Table1[[#This Row],[ScoreHome]],Table1[[#This Row],[ScoreHome]]-Table1[[#This Row],[ScoreAway]])</f>
        <v>-3</v>
      </c>
      <c r="O14103">
        <f>IF(Table1[[#This Row],[SpreadActual]]&lt;Table1[[#This Row],[SpreadFavorite]],1,0)</f>
        <v>1</v>
      </c>
      <c r="P14103">
        <v>43.5</v>
      </c>
      <c r="Q14103" t="s">
        <v>114</v>
      </c>
      <c r="R14103" t="b">
        <v>0</v>
      </c>
      <c r="S14103">
        <v>68</v>
      </c>
      <c r="T14103">
        <v>6</v>
      </c>
      <c r="U14103">
        <v>38</v>
      </c>
    </row>
    <row r="14104" spans="1:22" x14ac:dyDescent="0.2">
      <c r="A14104" s="1">
        <v>45911</v>
      </c>
      <c r="B14104">
        <v>2025</v>
      </c>
      <c r="C14104">
        <f>_xlfn.MAXIFS(Table1[ScheduleWeekWritten],Table1[ScheduleSeason],Table1[[#This Row],[ScheduleSeason]])</f>
        <v>18</v>
      </c>
      <c r="D14104">
        <v>2</v>
      </c>
      <c r="E14104" cm="1">
        <f t="array" ref="E14104">_xlfn.XLOOKUP(Table1[[#This Row],[ScheduleWeekWritten]],Table3[Game],100+Table3[Increase],Table1[[#This Row],[ScheduleWeekWritten]])</f>
        <v>2</v>
      </c>
      <c r="F14104" t="b">
        <v>0</v>
      </c>
      <c r="G14104" t="s">
        <v>33</v>
      </c>
      <c r="H14104">
        <v>27</v>
      </c>
      <c r="I14104">
        <v>18</v>
      </c>
      <c r="J14104" t="s">
        <v>227</v>
      </c>
      <c r="K14104" t="s">
        <v>35</v>
      </c>
      <c r="L14104" t="str">
        <f>_xlfn.XLOOKUP(Table1[[#This Row],[TeamFavoriteID]],Table2[team_id],Table2[team_name],_xlfn.XLOOKUP(Table1[[#This Row],[TeamFavoriteID]],Table2[team_id_pfr],Table2[team_name],"Even"))</f>
        <v>Green Bay Packers</v>
      </c>
      <c r="M14104">
        <v>-3.5</v>
      </c>
      <c r="N14104">
        <f>IF(Table1[[#This Row],[TeamFavorite]]=Table1[[#This Row],[TeamHome]],Table1[[#This Row],[ScoreAway]]-Table1[[#This Row],[ScoreHome]],Table1[[#This Row],[ScoreHome]]-Table1[[#This Row],[ScoreAway]])</f>
        <v>-9</v>
      </c>
      <c r="O14104">
        <f>IF(Table1[[#This Row],[SpreadActual]]&lt;Table1[[#This Row],[SpreadFavorite]],1,0)</f>
        <v>1</v>
      </c>
      <c r="P14104">
        <v>48</v>
      </c>
      <c r="Q14104" t="s">
        <v>82</v>
      </c>
      <c r="R14104" t="b">
        <v>0</v>
      </c>
      <c r="S14104">
        <v>65</v>
      </c>
      <c r="T14104">
        <v>7</v>
      </c>
      <c r="U14104">
        <v>78</v>
      </c>
    </row>
    <row r="14105" spans="1:22" x14ac:dyDescent="0.2">
      <c r="A14105" s="1">
        <v>45914</v>
      </c>
      <c r="B14105">
        <v>2025</v>
      </c>
      <c r="C14105">
        <f>_xlfn.MAXIFS(Table1[ScheduleWeekWritten],Table1[ScheduleSeason],Table1[[#This Row],[ScheduleSeason]])</f>
        <v>18</v>
      </c>
      <c r="D14105">
        <v>2</v>
      </c>
      <c r="E14105" cm="1">
        <f t="array" ref="E14105">_xlfn.XLOOKUP(Table1[[#This Row],[ScheduleWeekWritten]],Table3[Game],100+Table3[Increase],Table1[[#This Row],[ScheduleWeekWritten]])</f>
        <v>2</v>
      </c>
      <c r="F14105" t="b">
        <v>0</v>
      </c>
      <c r="G14105" t="s">
        <v>149</v>
      </c>
      <c r="H14105">
        <v>27</v>
      </c>
      <c r="I14105">
        <v>22</v>
      </c>
      <c r="J14105" t="s">
        <v>152</v>
      </c>
      <c r="K14105" t="s">
        <v>59</v>
      </c>
      <c r="L14105" t="str">
        <f>_xlfn.XLOOKUP(Table1[[#This Row],[TeamFavoriteID]],Table2[team_id],Table2[team_name],_xlfn.XLOOKUP(Table1[[#This Row],[TeamFavoriteID]],Table2[team_id_pfr],Table2[team_name],"Even"))</f>
        <v>Arizona Cardinals</v>
      </c>
      <c r="M14105">
        <v>-7</v>
      </c>
      <c r="N14105">
        <f>IF(Table1[[#This Row],[TeamFavorite]]=Table1[[#This Row],[TeamHome]],Table1[[#This Row],[ScoreAway]]-Table1[[#This Row],[ScoreHome]],Table1[[#This Row],[ScoreHome]]-Table1[[#This Row],[ScoreAway]])</f>
        <v>-5</v>
      </c>
      <c r="O14105">
        <f>IF(Table1[[#This Row],[SpreadActual]]&lt;Table1[[#This Row],[SpreadFavorite]],1,0)</f>
        <v>0</v>
      </c>
      <c r="P14105">
        <v>44.5</v>
      </c>
      <c r="Q14105" t="s">
        <v>221</v>
      </c>
      <c r="R14105" t="b">
        <v>0</v>
      </c>
      <c r="S14105">
        <v>72</v>
      </c>
      <c r="T14105">
        <v>0</v>
      </c>
      <c r="V14105" t="s">
        <v>103</v>
      </c>
    </row>
    <row r="14106" spans="1:22" x14ac:dyDescent="0.2">
      <c r="A14106" s="1">
        <v>45914</v>
      </c>
      <c r="B14106">
        <v>2025</v>
      </c>
      <c r="C14106">
        <f>_xlfn.MAXIFS(Table1[ScheduleWeekWritten],Table1[ScheduleSeason],Table1[[#This Row],[ScheduleSeason]])</f>
        <v>18</v>
      </c>
      <c r="D14106">
        <v>2</v>
      </c>
      <c r="E14106" cm="1">
        <f t="array" ref="E14106">_xlfn.XLOOKUP(Table1[[#This Row],[ScheduleWeekWritten]],Table3[Game],100+Table3[Increase],Table1[[#This Row],[ScheduleWeekWritten]])</f>
        <v>2</v>
      </c>
      <c r="F14106" t="b">
        <v>0</v>
      </c>
      <c r="G14106" t="s">
        <v>158</v>
      </c>
      <c r="H14106">
        <v>41</v>
      </c>
      <c r="I14106">
        <v>17</v>
      </c>
      <c r="J14106" t="s">
        <v>62</v>
      </c>
      <c r="K14106" t="s">
        <v>159</v>
      </c>
      <c r="L14106" t="str">
        <f>_xlfn.XLOOKUP(Table1[[#This Row],[TeamFavoriteID]],Table2[team_id],Table2[team_name],_xlfn.XLOOKUP(Table1[[#This Row],[TeamFavoriteID]],Table2[team_id_pfr],Table2[team_name],"Even"))</f>
        <v>Baltimore Ravens</v>
      </c>
      <c r="M14106">
        <v>-11.5</v>
      </c>
      <c r="N14106">
        <f>IF(Table1[[#This Row],[TeamFavorite]]=Table1[[#This Row],[TeamHome]],Table1[[#This Row],[ScoreAway]]-Table1[[#This Row],[ScoreHome]],Table1[[#This Row],[ScoreHome]]-Table1[[#This Row],[ScoreAway]])</f>
        <v>-24</v>
      </c>
      <c r="O14106">
        <f>IF(Table1[[#This Row],[SpreadActual]]&lt;Table1[[#This Row],[SpreadFavorite]],1,0)</f>
        <v>1</v>
      </c>
      <c r="P14106">
        <v>45</v>
      </c>
      <c r="Q14106" t="s">
        <v>166</v>
      </c>
      <c r="R14106" t="b">
        <v>0</v>
      </c>
      <c r="S14106">
        <v>75</v>
      </c>
      <c r="T14106">
        <v>4</v>
      </c>
      <c r="U14106">
        <v>65</v>
      </c>
    </row>
    <row r="14107" spans="1:22" x14ac:dyDescent="0.2">
      <c r="A14107" s="1">
        <v>45914</v>
      </c>
      <c r="B14107">
        <v>2025</v>
      </c>
      <c r="C14107">
        <f>_xlfn.MAXIFS(Table1[ScheduleWeekWritten],Table1[ScheduleSeason],Table1[[#This Row],[ScheduleSeason]])</f>
        <v>18</v>
      </c>
      <c r="D14107">
        <v>2</v>
      </c>
      <c r="E14107" cm="1">
        <f t="array" ref="E14107">_xlfn.XLOOKUP(Table1[[#This Row],[ScheduleWeekWritten]],Table3[Game],100+Table3[Increase],Table1[[#This Row],[ScheduleWeekWritten]])</f>
        <v>2</v>
      </c>
      <c r="F14107" t="b">
        <v>0</v>
      </c>
      <c r="G14107" t="s">
        <v>101</v>
      </c>
      <c r="H14107">
        <v>31</v>
      </c>
      <c r="I14107">
        <v>27</v>
      </c>
      <c r="J14107" t="s">
        <v>154</v>
      </c>
      <c r="K14107" t="s">
        <v>104</v>
      </c>
      <c r="L14107" t="str">
        <f>_xlfn.XLOOKUP(Table1[[#This Row],[TeamFavoriteID]],Table2[team_id],Table2[team_name],_xlfn.XLOOKUP(Table1[[#This Row],[TeamFavoriteID]],Table2[team_id_pfr],Table2[team_name],"Even"))</f>
        <v>Cincinnati Bengals</v>
      </c>
      <c r="M14107">
        <v>-3</v>
      </c>
      <c r="N14107">
        <f>IF(Table1[[#This Row],[TeamFavorite]]=Table1[[#This Row],[TeamHome]],Table1[[#This Row],[ScoreAway]]-Table1[[#This Row],[ScoreHome]],Table1[[#This Row],[ScoreHome]]-Table1[[#This Row],[ScoreAway]])</f>
        <v>-4</v>
      </c>
      <c r="O14107">
        <f>IF(Table1[[#This Row],[SpreadActual]]&lt;Table1[[#This Row],[SpreadFavorite]],1,0)</f>
        <v>1</v>
      </c>
      <c r="P14107">
        <v>49</v>
      </c>
      <c r="Q14107" t="s">
        <v>226</v>
      </c>
      <c r="R14107" t="b">
        <v>0</v>
      </c>
      <c r="S14107">
        <v>85</v>
      </c>
      <c r="T14107">
        <v>3</v>
      </c>
      <c r="U14107">
        <v>37</v>
      </c>
    </row>
    <row r="14108" spans="1:22" x14ac:dyDescent="0.2">
      <c r="A14108" s="1">
        <v>45914</v>
      </c>
      <c r="B14108">
        <v>2025</v>
      </c>
      <c r="C14108">
        <f>_xlfn.MAXIFS(Table1[ScheduleWeekWritten],Table1[ScheduleSeason],Table1[[#This Row],[ScheduleSeason]])</f>
        <v>18</v>
      </c>
      <c r="D14108">
        <v>2</v>
      </c>
      <c r="E14108" cm="1">
        <f t="array" ref="E14108">_xlfn.XLOOKUP(Table1[[#This Row],[ScheduleWeekWritten]],Table3[Game],100+Table3[Increase],Table1[[#This Row],[ScheduleWeekWritten]])</f>
        <v>2</v>
      </c>
      <c r="F14108" t="b">
        <v>0</v>
      </c>
      <c r="G14108" t="s">
        <v>67</v>
      </c>
      <c r="H14108">
        <v>40</v>
      </c>
      <c r="I14108">
        <v>37</v>
      </c>
      <c r="J14108" t="s">
        <v>50</v>
      </c>
      <c r="K14108" t="s">
        <v>68</v>
      </c>
      <c r="L14108" t="str">
        <f>_xlfn.XLOOKUP(Table1[[#This Row],[TeamFavoriteID]],Table2[team_id],Table2[team_name],_xlfn.XLOOKUP(Table1[[#This Row],[TeamFavoriteID]],Table2[team_id_pfr],Table2[team_name],"Even"))</f>
        <v>Dallas Cowboys</v>
      </c>
      <c r="M14108">
        <v>-5.5</v>
      </c>
      <c r="N14108">
        <f>IF(Table1[[#This Row],[TeamFavorite]]=Table1[[#This Row],[TeamHome]],Table1[[#This Row],[ScoreAway]]-Table1[[#This Row],[ScoreHome]],Table1[[#This Row],[ScoreHome]]-Table1[[#This Row],[ScoreAway]])</f>
        <v>-3</v>
      </c>
      <c r="O14108">
        <f>IF(Table1[[#This Row],[SpreadActual]]&lt;Table1[[#This Row],[SpreadFavorite]],1,0)</f>
        <v>0</v>
      </c>
      <c r="P14108">
        <v>44.5</v>
      </c>
      <c r="Q14108" t="s">
        <v>208</v>
      </c>
      <c r="R14108" t="b">
        <v>0</v>
      </c>
      <c r="S14108">
        <v>72</v>
      </c>
      <c r="T14108">
        <v>0</v>
      </c>
      <c r="V14108" t="s">
        <v>103</v>
      </c>
    </row>
    <row r="14109" spans="1:22" x14ac:dyDescent="0.2">
      <c r="A14109" s="1">
        <v>45914</v>
      </c>
      <c r="B14109">
        <v>2025</v>
      </c>
      <c r="C14109">
        <f>_xlfn.MAXIFS(Table1[ScheduleWeekWritten],Table1[ScheduleSeason],Table1[[#This Row],[ScheduleSeason]])</f>
        <v>18</v>
      </c>
      <c r="D14109">
        <v>2</v>
      </c>
      <c r="E14109" cm="1">
        <f t="array" ref="E14109">_xlfn.XLOOKUP(Table1[[#This Row],[ScheduleWeekWritten]],Table3[Game],100+Table3[Increase],Table1[[#This Row],[ScheduleWeekWritten]])</f>
        <v>2</v>
      </c>
      <c r="F14109" t="b">
        <v>0</v>
      </c>
      <c r="G14109" t="s">
        <v>45</v>
      </c>
      <c r="H14109">
        <v>52</v>
      </c>
      <c r="I14109">
        <v>21</v>
      </c>
      <c r="J14109" t="s">
        <v>46</v>
      </c>
      <c r="K14109" t="s">
        <v>79</v>
      </c>
      <c r="L14109" t="str">
        <f>_xlfn.XLOOKUP(Table1[[#This Row],[TeamFavoriteID]],Table2[team_id],Table2[team_name],_xlfn.XLOOKUP(Table1[[#This Row],[TeamFavoriteID]],Table2[team_id_pfr],Table2[team_name],"Even"))</f>
        <v>Detroit Lions</v>
      </c>
      <c r="M14109">
        <v>-6.5</v>
      </c>
      <c r="N14109">
        <f>IF(Table1[[#This Row],[TeamFavorite]]=Table1[[#This Row],[TeamHome]],Table1[[#This Row],[ScoreAway]]-Table1[[#This Row],[ScoreHome]],Table1[[#This Row],[ScoreHome]]-Table1[[#This Row],[ScoreAway]])</f>
        <v>-31</v>
      </c>
      <c r="O14109">
        <f>IF(Table1[[#This Row],[SpreadActual]]&lt;Table1[[#This Row],[SpreadFavorite]],1,0)</f>
        <v>1</v>
      </c>
      <c r="P14109">
        <v>46.5</v>
      </c>
      <c r="Q14109" t="s">
        <v>181</v>
      </c>
      <c r="R14109" t="b">
        <v>0</v>
      </c>
      <c r="S14109">
        <v>72</v>
      </c>
      <c r="T14109">
        <v>0</v>
      </c>
      <c r="V14109" t="s">
        <v>103</v>
      </c>
    </row>
    <row r="14110" spans="1:22" x14ac:dyDescent="0.2">
      <c r="A14110" s="1">
        <v>45914</v>
      </c>
      <c r="B14110">
        <v>2025</v>
      </c>
      <c r="C14110">
        <f>_xlfn.MAXIFS(Table1[ScheduleWeekWritten],Table1[ScheduleSeason],Table1[[#This Row],[ScheduleSeason]])</f>
        <v>18</v>
      </c>
      <c r="D14110">
        <v>2</v>
      </c>
      <c r="E14110" cm="1">
        <f t="array" ref="E14110">_xlfn.XLOOKUP(Table1[[#This Row],[ScheduleWeekWritten]],Table3[Game],100+Table3[Increase],Table1[[#This Row],[ScheduleWeekWritten]])</f>
        <v>2</v>
      </c>
      <c r="F14110" t="b">
        <v>0</v>
      </c>
      <c r="G14110" t="s">
        <v>140</v>
      </c>
      <c r="H14110">
        <v>29</v>
      </c>
      <c r="I14110">
        <v>28</v>
      </c>
      <c r="J14110" t="s">
        <v>24</v>
      </c>
      <c r="K14110" t="s">
        <v>88</v>
      </c>
      <c r="L14110" t="str">
        <f>_xlfn.XLOOKUP(Table1[[#This Row],[TeamFavoriteID]],Table2[team_id],Table2[team_name],_xlfn.XLOOKUP(Table1[[#This Row],[TeamFavoriteID]],Table2[team_id_pfr],Table2[team_name],"Even"))</f>
        <v>Denver Broncos</v>
      </c>
      <c r="M14110">
        <v>-1</v>
      </c>
      <c r="N14110">
        <f>IF(Table1[[#This Row],[TeamFavorite]]=Table1[[#This Row],[TeamHome]],Table1[[#This Row],[ScoreAway]]-Table1[[#This Row],[ScoreHome]],Table1[[#This Row],[ScoreHome]]-Table1[[#This Row],[ScoreAway]])</f>
        <v>1</v>
      </c>
      <c r="O14110">
        <f>IF(Table1[[#This Row],[SpreadActual]]&lt;Table1[[#This Row],[SpreadFavorite]],1,0)</f>
        <v>0</v>
      </c>
      <c r="P14110">
        <v>43.5</v>
      </c>
      <c r="Q14110" t="s">
        <v>190</v>
      </c>
      <c r="R14110" t="b">
        <v>0</v>
      </c>
      <c r="S14110">
        <v>72</v>
      </c>
      <c r="T14110">
        <v>0</v>
      </c>
      <c r="V14110" t="s">
        <v>103</v>
      </c>
    </row>
    <row r="14111" spans="1:22" x14ac:dyDescent="0.2">
      <c r="A14111" s="1">
        <v>45914</v>
      </c>
      <c r="B14111">
        <v>2025</v>
      </c>
      <c r="C14111">
        <f>_xlfn.MAXIFS(Table1[ScheduleWeekWritten],Table1[ScheduleSeason],Table1[[#This Row],[ScheduleSeason]])</f>
        <v>18</v>
      </c>
      <c r="D14111">
        <v>2</v>
      </c>
      <c r="E14111" cm="1">
        <f t="array" ref="E14111">_xlfn.XLOOKUP(Table1[[#This Row],[ScheduleWeekWritten]],Table3[Game],100+Table3[Increase],Table1[[#This Row],[ScheduleWeekWritten]])</f>
        <v>2</v>
      </c>
      <c r="F14111" t="b">
        <v>0</v>
      </c>
      <c r="G14111" t="s">
        <v>42</v>
      </c>
      <c r="H14111">
        <v>17</v>
      </c>
      <c r="I14111">
        <v>20</v>
      </c>
      <c r="J14111" t="s">
        <v>58</v>
      </c>
      <c r="K14111" t="s">
        <v>77</v>
      </c>
      <c r="L14111" t="str">
        <f>_xlfn.XLOOKUP(Table1[[#This Row],[TeamFavoriteID]],Table2[team_id],Table2[team_name],_xlfn.XLOOKUP(Table1[[#This Row],[TeamFavoriteID]],Table2[team_id_pfr],Table2[team_name],"Even"))</f>
        <v>Philadelphia Eagles</v>
      </c>
      <c r="M14111">
        <v>-1</v>
      </c>
      <c r="N14111">
        <f>IF(Table1[[#This Row],[TeamFavorite]]=Table1[[#This Row],[TeamHome]],Table1[[#This Row],[ScoreAway]]-Table1[[#This Row],[ScoreHome]],Table1[[#This Row],[ScoreHome]]-Table1[[#This Row],[ScoreAway]])</f>
        <v>-3</v>
      </c>
      <c r="O14111">
        <f>IF(Table1[[#This Row],[SpreadActual]]&lt;Table1[[#This Row],[SpreadFavorite]],1,0)</f>
        <v>1</v>
      </c>
      <c r="P14111">
        <v>47</v>
      </c>
      <c r="Q14111" t="s">
        <v>228</v>
      </c>
      <c r="R14111" t="b">
        <v>0</v>
      </c>
      <c r="S14111">
        <v>88</v>
      </c>
      <c r="T14111">
        <v>12</v>
      </c>
      <c r="U14111">
        <v>46</v>
      </c>
    </row>
    <row r="14112" spans="1:22" x14ac:dyDescent="0.2">
      <c r="A14112" s="1">
        <v>45914</v>
      </c>
      <c r="B14112">
        <v>2025</v>
      </c>
      <c r="C14112">
        <f>_xlfn.MAXIFS(Table1[ScheduleWeekWritten],Table1[ScheduleSeason],Table1[[#This Row],[ScheduleSeason]])</f>
        <v>18</v>
      </c>
      <c r="D14112">
        <v>2</v>
      </c>
      <c r="E14112" cm="1">
        <f t="array" ref="E14112">_xlfn.XLOOKUP(Table1[[#This Row],[ScheduleWeekWritten]],Table3[Game],100+Table3[Increase],Table1[[#This Row],[ScheduleWeekWritten]])</f>
        <v>2</v>
      </c>
      <c r="F14112" t="b">
        <v>0</v>
      </c>
      <c r="G14112" t="s">
        <v>19</v>
      </c>
      <c r="H14112">
        <v>27</v>
      </c>
      <c r="I14112">
        <v>33</v>
      </c>
      <c r="J14112" t="s">
        <v>115</v>
      </c>
      <c r="K14112" t="s">
        <v>91</v>
      </c>
      <c r="L14112" t="str">
        <f>_xlfn.XLOOKUP(Table1[[#This Row],[TeamFavoriteID]],Table2[team_id],Table2[team_name],_xlfn.XLOOKUP(Table1[[#This Row],[TeamFavoriteID]],Table2[team_id_pfr],Table2[team_name],"Even"))</f>
        <v>Miami Dolphins</v>
      </c>
      <c r="M14112">
        <v>-2</v>
      </c>
      <c r="N14112">
        <f>IF(Table1[[#This Row],[TeamFavorite]]=Table1[[#This Row],[TeamHome]],Table1[[#This Row],[ScoreAway]]-Table1[[#This Row],[ScoreHome]],Table1[[#This Row],[ScoreHome]]-Table1[[#This Row],[ScoreAway]])</f>
        <v>6</v>
      </c>
      <c r="O14112">
        <f>IF(Table1[[#This Row],[SpreadActual]]&lt;Table1[[#This Row],[SpreadFavorite]],1,0)</f>
        <v>0</v>
      </c>
      <c r="P14112">
        <v>43</v>
      </c>
      <c r="Q14112" t="s">
        <v>212</v>
      </c>
      <c r="R14112" t="b">
        <v>0</v>
      </c>
      <c r="S14112">
        <v>89</v>
      </c>
      <c r="T14112">
        <v>4</v>
      </c>
      <c r="U14112">
        <v>56</v>
      </c>
    </row>
    <row r="14113" spans="1:22" x14ac:dyDescent="0.2">
      <c r="A14113" s="1">
        <v>45914</v>
      </c>
      <c r="B14113">
        <v>2025</v>
      </c>
      <c r="C14113">
        <f>_xlfn.MAXIFS(Table1[ScheduleWeekWritten],Table1[ScheduleSeason],Table1[[#This Row],[ScheduleSeason]])</f>
        <v>18</v>
      </c>
      <c r="D14113">
        <v>2</v>
      </c>
      <c r="E14113" cm="1">
        <f t="array" ref="E14113">_xlfn.XLOOKUP(Table1[[#This Row],[ScheduleWeekWritten]],Table3[Game],100+Table3[Increase],Table1[[#This Row],[ScheduleWeekWritten]])</f>
        <v>2</v>
      </c>
      <c r="F14113" t="b">
        <v>0</v>
      </c>
      <c r="G14113" t="s">
        <v>54</v>
      </c>
      <c r="H14113">
        <v>6</v>
      </c>
      <c r="I14113">
        <v>22</v>
      </c>
      <c r="J14113" t="s">
        <v>38</v>
      </c>
      <c r="K14113" t="s">
        <v>55</v>
      </c>
      <c r="L14113" t="str">
        <f>_xlfn.XLOOKUP(Table1[[#This Row],[TeamFavoriteID]],Table2[team_id],Table2[team_name],_xlfn.XLOOKUP(Table1[[#This Row],[TeamFavoriteID]],Table2[team_id_pfr],Table2[team_name],"Even"))</f>
        <v>Minnesota Vikings</v>
      </c>
      <c r="M14113">
        <v>-3</v>
      </c>
      <c r="N14113">
        <f>IF(Table1[[#This Row],[TeamFavorite]]=Table1[[#This Row],[TeamHome]],Table1[[#This Row],[ScoreAway]]-Table1[[#This Row],[ScoreHome]],Table1[[#This Row],[ScoreHome]]-Table1[[#This Row],[ScoreAway]])</f>
        <v>16</v>
      </c>
      <c r="O14113">
        <f>IF(Table1[[#This Row],[SpreadActual]]&lt;Table1[[#This Row],[SpreadFavorite]],1,0)</f>
        <v>0</v>
      </c>
      <c r="P14113">
        <v>44.5</v>
      </c>
      <c r="Q14113" t="s">
        <v>205</v>
      </c>
      <c r="R14113" t="b">
        <v>0</v>
      </c>
      <c r="S14113">
        <v>72</v>
      </c>
      <c r="T14113">
        <v>0</v>
      </c>
      <c r="V14113" t="s">
        <v>103</v>
      </c>
    </row>
    <row r="14114" spans="1:22" x14ac:dyDescent="0.2">
      <c r="A14114" s="1">
        <v>45914</v>
      </c>
      <c r="B14114">
        <v>2025</v>
      </c>
      <c r="C14114">
        <f>_xlfn.MAXIFS(Table1[ScheduleWeekWritten],Table1[ScheduleSeason],Table1[[#This Row],[ScheduleSeason]])</f>
        <v>18</v>
      </c>
      <c r="D14114">
        <v>2</v>
      </c>
      <c r="E14114" cm="1">
        <f t="array" ref="E14114">_xlfn.XLOOKUP(Table1[[#This Row],[ScheduleWeekWritten]],Table3[Game],100+Table3[Increase],Table1[[#This Row],[ScheduleWeekWritten]])</f>
        <v>2</v>
      </c>
      <c r="F14114" t="b">
        <v>0</v>
      </c>
      <c r="G14114" t="s">
        <v>95</v>
      </c>
      <c r="H14114">
        <v>21</v>
      </c>
      <c r="I14114">
        <v>26</v>
      </c>
      <c r="J14114" t="s">
        <v>53</v>
      </c>
      <c r="K14114" t="s">
        <v>87</v>
      </c>
      <c r="L14114" t="str">
        <f>_xlfn.XLOOKUP(Table1[[#This Row],[TeamFavoriteID]],Table2[team_id],Table2[team_name],_xlfn.XLOOKUP(Table1[[#This Row],[TeamFavoriteID]],Table2[team_id_pfr],Table2[team_name],"Even"))</f>
        <v>San Francisco 49ers</v>
      </c>
      <c r="M14114">
        <v>-3</v>
      </c>
      <c r="N14114">
        <f>IF(Table1[[#This Row],[TeamFavorite]]=Table1[[#This Row],[TeamHome]],Table1[[#This Row],[ScoreAway]]-Table1[[#This Row],[ScoreHome]],Table1[[#This Row],[ScoreHome]]-Table1[[#This Row],[ScoreAway]])</f>
        <v>-5</v>
      </c>
      <c r="O14114">
        <f>IF(Table1[[#This Row],[SpreadActual]]&lt;Table1[[#This Row],[SpreadFavorite]],1,0)</f>
        <v>1</v>
      </c>
      <c r="P14114">
        <v>40.5</v>
      </c>
      <c r="Q14114" t="s">
        <v>225</v>
      </c>
      <c r="R14114" t="b">
        <v>0</v>
      </c>
      <c r="S14114">
        <v>72</v>
      </c>
      <c r="T14114">
        <v>0</v>
      </c>
      <c r="V14114" t="s">
        <v>103</v>
      </c>
    </row>
    <row r="14115" spans="1:22" x14ac:dyDescent="0.2">
      <c r="A14115" s="1">
        <v>45914</v>
      </c>
      <c r="B14115">
        <v>2025</v>
      </c>
      <c r="C14115">
        <f>_xlfn.MAXIFS(Table1[ScheduleWeekWritten],Table1[ScheduleSeason],Table1[[#This Row],[ScheduleSeason]])</f>
        <v>18</v>
      </c>
      <c r="D14115">
        <v>2</v>
      </c>
      <c r="E14115" cm="1">
        <f t="array" ref="E14115">_xlfn.XLOOKUP(Table1[[#This Row],[ScheduleWeekWritten]],Table3[Game],100+Table3[Increase],Table1[[#This Row],[ScheduleWeekWritten]])</f>
        <v>2</v>
      </c>
      <c r="F14115" t="b">
        <v>0</v>
      </c>
      <c r="G14115" t="s">
        <v>31</v>
      </c>
      <c r="H14115">
        <v>10</v>
      </c>
      <c r="I14115">
        <v>30</v>
      </c>
      <c r="J14115" t="s">
        <v>28</v>
      </c>
      <c r="K14115" t="s">
        <v>43</v>
      </c>
      <c r="L14115" t="str">
        <f>_xlfn.XLOOKUP(Table1[[#This Row],[TeamFavoriteID]],Table2[team_id],Table2[team_name],_xlfn.XLOOKUP(Table1[[#This Row],[TeamFavoriteID]],Table2[team_id_pfr],Table2[team_name],"Even"))</f>
        <v>Buffalo Bills</v>
      </c>
      <c r="M14115">
        <v>-6</v>
      </c>
      <c r="N14115">
        <f>IF(Table1[[#This Row],[TeamFavorite]]=Table1[[#This Row],[TeamHome]],Table1[[#This Row],[ScoreAway]]-Table1[[#This Row],[ScoreHome]],Table1[[#This Row],[ScoreHome]]-Table1[[#This Row],[ScoreAway]])</f>
        <v>-20</v>
      </c>
      <c r="O14115">
        <f>IF(Table1[[#This Row],[SpreadActual]]&lt;Table1[[#This Row],[SpreadFavorite]],1,0)</f>
        <v>1</v>
      </c>
      <c r="P14115">
        <v>47.5</v>
      </c>
      <c r="Q14115" t="s">
        <v>197</v>
      </c>
      <c r="R14115" t="b">
        <v>0</v>
      </c>
      <c r="S14115">
        <v>80</v>
      </c>
      <c r="T14115">
        <v>3</v>
      </c>
      <c r="U14115">
        <v>49</v>
      </c>
    </row>
    <row r="14116" spans="1:22" x14ac:dyDescent="0.2">
      <c r="A14116" s="1">
        <v>45914</v>
      </c>
      <c r="B14116">
        <v>2025</v>
      </c>
      <c r="C14116">
        <f>_xlfn.MAXIFS(Table1[ScheduleWeekWritten],Table1[ScheduleSeason],Table1[[#This Row],[ScheduleSeason]])</f>
        <v>18</v>
      </c>
      <c r="D14116">
        <v>2</v>
      </c>
      <c r="E14116" cm="1">
        <f t="array" ref="E14116">_xlfn.XLOOKUP(Table1[[#This Row],[ScheduleWeekWritten]],Table3[Game],100+Table3[Increase],Table1[[#This Row],[ScheduleWeekWritten]])</f>
        <v>2</v>
      </c>
      <c r="F14116" t="b">
        <v>0</v>
      </c>
      <c r="G14116" t="s">
        <v>49</v>
      </c>
      <c r="H14116">
        <v>17</v>
      </c>
      <c r="I14116">
        <v>31</v>
      </c>
      <c r="J14116" t="s">
        <v>128</v>
      </c>
      <c r="K14116" t="s">
        <v>51</v>
      </c>
      <c r="L14116" t="str">
        <f>_xlfn.XLOOKUP(Table1[[#This Row],[TeamFavoriteID]],Table2[team_id],Table2[team_name],_xlfn.XLOOKUP(Table1[[#This Row],[TeamFavoriteID]],Table2[team_id_pfr],Table2[team_name],"Even"))</f>
        <v>Pittsburgh Steelers</v>
      </c>
      <c r="M14116">
        <v>-3</v>
      </c>
      <c r="N14116">
        <f>IF(Table1[[#This Row],[TeamFavorite]]=Table1[[#This Row],[TeamHome]],Table1[[#This Row],[ScoreAway]]-Table1[[#This Row],[ScoreHome]],Table1[[#This Row],[ScoreHome]]-Table1[[#This Row],[ScoreAway]])</f>
        <v>14</v>
      </c>
      <c r="O14116">
        <f>IF(Table1[[#This Row],[SpreadActual]]&lt;Table1[[#This Row],[SpreadFavorite]],1,0)</f>
        <v>0</v>
      </c>
      <c r="P14116">
        <v>40</v>
      </c>
      <c r="Q14116" t="s">
        <v>229</v>
      </c>
      <c r="R14116" t="b">
        <v>0</v>
      </c>
      <c r="S14116">
        <v>79</v>
      </c>
      <c r="T14116">
        <v>5</v>
      </c>
      <c r="U14116">
        <v>46</v>
      </c>
    </row>
    <row r="14117" spans="1:22" x14ac:dyDescent="0.2">
      <c r="A14117" s="1">
        <v>45914</v>
      </c>
      <c r="B14117">
        <v>2025</v>
      </c>
      <c r="C14117">
        <f>_xlfn.MAXIFS(Table1[ScheduleWeekWritten],Table1[ScheduleSeason],Table1[[#This Row],[ScheduleSeason]])</f>
        <v>18</v>
      </c>
      <c r="D14117">
        <v>2</v>
      </c>
      <c r="E14117" cm="1">
        <f t="array" ref="E14117">_xlfn.XLOOKUP(Table1[[#This Row],[ScheduleWeekWritten]],Table3[Game],100+Table3[Increase],Table1[[#This Row],[ScheduleWeekWritten]])</f>
        <v>2</v>
      </c>
      <c r="F14117" t="b">
        <v>0</v>
      </c>
      <c r="G14117" t="s">
        <v>171</v>
      </c>
      <c r="H14117">
        <v>19</v>
      </c>
      <c r="I14117">
        <v>33</v>
      </c>
      <c r="J14117" t="s">
        <v>39</v>
      </c>
      <c r="K14117" t="s">
        <v>40</v>
      </c>
      <c r="L14117" t="str">
        <f>_xlfn.XLOOKUP(Table1[[#This Row],[TeamFavoriteID]],Table2[team_id],Table2[team_name],_xlfn.XLOOKUP(Table1[[#This Row],[TeamFavoriteID]],Table2[team_id_pfr],Table2[team_name],"Even"))</f>
        <v>Los Angeles Rams</v>
      </c>
      <c r="M14117">
        <v>-5.5</v>
      </c>
      <c r="N14117">
        <f>IF(Table1[[#This Row],[TeamFavorite]]=Table1[[#This Row],[TeamHome]],Table1[[#This Row],[ScoreAway]]-Table1[[#This Row],[ScoreHome]],Table1[[#This Row],[ScoreHome]]-Table1[[#This Row],[ScoreAway]])</f>
        <v>-14</v>
      </c>
      <c r="O14117">
        <f>IF(Table1[[#This Row],[SpreadActual]]&lt;Table1[[#This Row],[SpreadFavorite]],1,0)</f>
        <v>1</v>
      </c>
      <c r="P14117">
        <v>41.5</v>
      </c>
      <c r="Q14117" t="s">
        <v>172</v>
      </c>
      <c r="R14117" t="b">
        <v>0</v>
      </c>
      <c r="S14117">
        <v>83</v>
      </c>
      <c r="T14117">
        <v>3</v>
      </c>
      <c r="U14117">
        <v>46</v>
      </c>
    </row>
    <row r="14118" spans="1:22" x14ac:dyDescent="0.2">
      <c r="A14118" s="1">
        <v>45915</v>
      </c>
      <c r="B14118">
        <v>2025</v>
      </c>
      <c r="C14118">
        <f>_xlfn.MAXIFS(Table1[ScheduleWeekWritten],Table1[ScheduleSeason],Table1[[#This Row],[ScheduleSeason]])</f>
        <v>18</v>
      </c>
      <c r="D14118">
        <v>2</v>
      </c>
      <c r="E14118" cm="1">
        <f t="array" ref="E14118">_xlfn.XLOOKUP(Table1[[#This Row],[ScheduleWeekWritten]],Table3[Game],100+Table3[Increase],Table1[[#This Row],[ScheduleWeekWritten]])</f>
        <v>2</v>
      </c>
      <c r="F14118" t="b">
        <v>0</v>
      </c>
      <c r="G14118" t="s">
        <v>177</v>
      </c>
      <c r="H14118">
        <v>19</v>
      </c>
      <c r="I14118">
        <v>20</v>
      </c>
      <c r="J14118" t="s">
        <v>127</v>
      </c>
      <c r="K14118" t="s">
        <v>182</v>
      </c>
      <c r="L14118" t="str">
        <f>_xlfn.XLOOKUP(Table1[[#This Row],[TeamFavoriteID]],Table2[team_id],Table2[team_name],_xlfn.XLOOKUP(Table1[[#This Row],[TeamFavoriteID]],Table2[team_id_pfr],Table2[team_name],"Even"))</f>
        <v>Houston Texans</v>
      </c>
      <c r="M14118">
        <v>-2.5</v>
      </c>
      <c r="N14118">
        <f>IF(Table1[[#This Row],[TeamFavorite]]=Table1[[#This Row],[TeamHome]],Table1[[#This Row],[ScoreAway]]-Table1[[#This Row],[ScoreHome]],Table1[[#This Row],[ScoreHome]]-Table1[[#This Row],[ScoreAway]])</f>
        <v>1</v>
      </c>
      <c r="O14118">
        <f>IF(Table1[[#This Row],[SpreadActual]]&lt;Table1[[#This Row],[SpreadFavorite]],1,0)</f>
        <v>0</v>
      </c>
      <c r="P14118">
        <v>42.5</v>
      </c>
      <c r="Q14118" t="s">
        <v>207</v>
      </c>
      <c r="R14118" t="b">
        <v>0</v>
      </c>
      <c r="S14118">
        <v>72</v>
      </c>
      <c r="T14118">
        <v>0</v>
      </c>
      <c r="V14118" t="s">
        <v>103</v>
      </c>
    </row>
    <row r="14119" spans="1:22" x14ac:dyDescent="0.2">
      <c r="A14119" s="1">
        <v>45915</v>
      </c>
      <c r="B14119">
        <v>2025</v>
      </c>
      <c r="C14119">
        <f>_xlfn.MAXIFS(Table1[ScheduleWeekWritten],Table1[ScheduleSeason],Table1[[#This Row],[ScheduleSeason]])</f>
        <v>18</v>
      </c>
      <c r="D14119">
        <v>2</v>
      </c>
      <c r="E14119" cm="1">
        <f t="array" ref="E14119">_xlfn.XLOOKUP(Table1[[#This Row],[ScheduleWeekWritten]],Table3[Game],100+Table3[Increase],Table1[[#This Row],[ScheduleWeekWritten]])</f>
        <v>2</v>
      </c>
      <c r="F14119" t="b">
        <v>0</v>
      </c>
      <c r="G14119" t="s">
        <v>217</v>
      </c>
      <c r="H14119">
        <v>9</v>
      </c>
      <c r="I14119">
        <v>20</v>
      </c>
      <c r="J14119" t="s">
        <v>210</v>
      </c>
      <c r="K14119" t="s">
        <v>29</v>
      </c>
      <c r="L14119" t="str">
        <f>_xlfn.XLOOKUP(Table1[[#This Row],[TeamFavoriteID]],Table2[team_id],Table2[team_name],_xlfn.XLOOKUP(Table1[[#This Row],[TeamFavoriteID]],Table2[team_id_pfr],Table2[team_name],"Even"))</f>
        <v>Los Angeles Chargers</v>
      </c>
      <c r="M14119">
        <v>-3.5</v>
      </c>
      <c r="N14119">
        <f>IF(Table1[[#This Row],[TeamFavorite]]=Table1[[#This Row],[TeamHome]],Table1[[#This Row],[ScoreAway]]-Table1[[#This Row],[ScoreHome]],Table1[[#This Row],[ScoreHome]]-Table1[[#This Row],[ScoreAway]])</f>
        <v>-11</v>
      </c>
      <c r="O14119">
        <f>IF(Table1[[#This Row],[SpreadActual]]&lt;Table1[[#This Row],[SpreadFavorite]],1,0)</f>
        <v>1</v>
      </c>
      <c r="P14119">
        <v>46.5</v>
      </c>
      <c r="Q14119" t="s">
        <v>220</v>
      </c>
      <c r="R14119" t="b">
        <v>0</v>
      </c>
      <c r="S14119">
        <v>72</v>
      </c>
      <c r="T14119">
        <v>0</v>
      </c>
      <c r="V14119" t="s">
        <v>103</v>
      </c>
    </row>
    <row r="14120" spans="1:22" x14ac:dyDescent="0.2">
      <c r="A14120" s="1">
        <v>45918</v>
      </c>
      <c r="B14120">
        <v>2025</v>
      </c>
      <c r="C14120">
        <f>_xlfn.MAXIFS(Table1[ScheduleWeekWritten],Table1[ScheduleSeason],Table1[[#This Row],[ScheduleSeason]])</f>
        <v>18</v>
      </c>
      <c r="D14120">
        <v>3</v>
      </c>
      <c r="E14120" cm="1">
        <f t="array" ref="E14120">_xlfn.XLOOKUP(Table1[[#This Row],[ScheduleWeekWritten]],Table3[Game],100+Table3[Increase],Table1[[#This Row],[ScheduleWeekWritten]])</f>
        <v>3</v>
      </c>
      <c r="F14120" t="b">
        <v>0</v>
      </c>
      <c r="G14120" t="s">
        <v>28</v>
      </c>
      <c r="H14120">
        <v>31</v>
      </c>
      <c r="I14120">
        <v>21</v>
      </c>
      <c r="J14120" t="s">
        <v>19</v>
      </c>
      <c r="K14120" t="s">
        <v>43</v>
      </c>
      <c r="L14120" t="str">
        <f>_xlfn.XLOOKUP(Table1[[#This Row],[TeamFavoriteID]],Table2[team_id],Table2[team_name],_xlfn.XLOOKUP(Table1[[#This Row],[TeamFavoriteID]],Table2[team_id_pfr],Table2[team_name],"Even"))</f>
        <v>Buffalo Bills</v>
      </c>
      <c r="M14120">
        <v>-12</v>
      </c>
      <c r="N14120">
        <f>IF(Table1[[#This Row],[TeamFavorite]]=Table1[[#This Row],[TeamHome]],Table1[[#This Row],[ScoreAway]]-Table1[[#This Row],[ScoreHome]],Table1[[#This Row],[ScoreHome]]-Table1[[#This Row],[ScoreAway]])</f>
        <v>-10</v>
      </c>
      <c r="O14120">
        <f>IF(Table1[[#This Row],[SpreadActual]]&lt;Table1[[#This Row],[SpreadFavorite]],1,0)</f>
        <v>0</v>
      </c>
      <c r="P14120">
        <v>50</v>
      </c>
      <c r="Q14120" t="s">
        <v>222</v>
      </c>
      <c r="R14120" t="b">
        <v>0</v>
      </c>
      <c r="S14120">
        <v>68</v>
      </c>
      <c r="T14120">
        <v>7</v>
      </c>
      <c r="U14120">
        <v>71</v>
      </c>
    </row>
    <row r="14121" spans="1:22" x14ac:dyDescent="0.2">
      <c r="A14121" s="1">
        <v>45921</v>
      </c>
      <c r="B14121">
        <v>2025</v>
      </c>
      <c r="C14121">
        <f>_xlfn.MAXIFS(Table1[ScheduleWeekWritten],Table1[ScheduleSeason],Table1[[#This Row],[ScheduleSeason]])</f>
        <v>18</v>
      </c>
      <c r="D14121">
        <v>3</v>
      </c>
      <c r="E14121" cm="1">
        <f t="array" ref="E14121">_xlfn.XLOOKUP(Table1[[#This Row],[ScheduleWeekWritten]],Table3[Game],100+Table3[Increase],Table1[[#This Row],[ScheduleWeekWritten]])</f>
        <v>3</v>
      </c>
      <c r="F14121" t="b">
        <v>0</v>
      </c>
      <c r="G14121" t="s">
        <v>152</v>
      </c>
      <c r="H14121">
        <v>30</v>
      </c>
      <c r="I14121">
        <v>0</v>
      </c>
      <c r="J14121" t="s">
        <v>38</v>
      </c>
      <c r="K14121" t="s">
        <v>109</v>
      </c>
      <c r="L14121" t="str">
        <f>_xlfn.XLOOKUP(Table1[[#This Row],[TeamFavoriteID]],Table2[team_id],Table2[team_name],_xlfn.XLOOKUP(Table1[[#This Row],[TeamFavoriteID]],Table2[team_id_pfr],Table2[team_name],"Even"))</f>
        <v>Atlanta Falcons</v>
      </c>
      <c r="M14121">
        <v>-4.5</v>
      </c>
      <c r="N14121">
        <f>IF(Table1[[#This Row],[TeamFavorite]]=Table1[[#This Row],[TeamHome]],Table1[[#This Row],[ScoreAway]]-Table1[[#This Row],[ScoreHome]],Table1[[#This Row],[ScoreHome]]-Table1[[#This Row],[ScoreAway]])</f>
        <v>30</v>
      </c>
      <c r="O14121">
        <f>IF(Table1[[#This Row],[SpreadActual]]&lt;Table1[[#This Row],[SpreadFavorite]],1,0)</f>
        <v>0</v>
      </c>
      <c r="P14121">
        <v>44</v>
      </c>
      <c r="Q14121" t="s">
        <v>160</v>
      </c>
      <c r="R14121" t="b">
        <v>0</v>
      </c>
      <c r="S14121">
        <v>83</v>
      </c>
      <c r="T14121">
        <v>5</v>
      </c>
      <c r="U14121">
        <v>51</v>
      </c>
    </row>
    <row r="14122" spans="1:22" x14ac:dyDescent="0.2">
      <c r="A14122" s="1">
        <v>45921</v>
      </c>
      <c r="B14122">
        <v>2025</v>
      </c>
      <c r="C14122">
        <f>_xlfn.MAXIFS(Table1[ScheduleWeekWritten],Table1[ScheduleSeason],Table1[[#This Row],[ScheduleSeason]])</f>
        <v>18</v>
      </c>
      <c r="D14122">
        <v>3</v>
      </c>
      <c r="E14122" cm="1">
        <f t="array" ref="E14122">_xlfn.XLOOKUP(Table1[[#This Row],[ScheduleWeekWritten]],Table3[Game],100+Table3[Increase],Table1[[#This Row],[ScheduleWeekWritten]])</f>
        <v>3</v>
      </c>
      <c r="F14122" t="b">
        <v>0</v>
      </c>
      <c r="G14122" t="s">
        <v>46</v>
      </c>
      <c r="H14122">
        <v>31</v>
      </c>
      <c r="I14122">
        <v>14</v>
      </c>
      <c r="J14122" t="s">
        <v>67</v>
      </c>
      <c r="K14122" t="s">
        <v>68</v>
      </c>
      <c r="L14122" t="str">
        <f>_xlfn.XLOOKUP(Table1[[#This Row],[TeamFavoriteID]],Table2[team_id],Table2[team_name],_xlfn.XLOOKUP(Table1[[#This Row],[TeamFavoriteID]],Table2[team_id_pfr],Table2[team_name],"Even"))</f>
        <v>Dallas Cowboys</v>
      </c>
      <c r="M14122">
        <v>-1</v>
      </c>
      <c r="N14122">
        <f>IF(Table1[[#This Row],[TeamFavorite]]=Table1[[#This Row],[TeamHome]],Table1[[#This Row],[ScoreAway]]-Table1[[#This Row],[ScoreHome]],Table1[[#This Row],[ScoreHome]]-Table1[[#This Row],[ScoreAway]])</f>
        <v>17</v>
      </c>
      <c r="O14122">
        <f>IF(Table1[[#This Row],[SpreadActual]]&lt;Table1[[#This Row],[SpreadFavorite]],1,0)</f>
        <v>0</v>
      </c>
      <c r="P14122">
        <v>50</v>
      </c>
      <c r="Q14122" t="s">
        <v>114</v>
      </c>
      <c r="R14122" t="b">
        <v>0</v>
      </c>
      <c r="S14122">
        <v>82</v>
      </c>
      <c r="T14122">
        <v>4</v>
      </c>
      <c r="U14122">
        <v>48</v>
      </c>
    </row>
    <row r="14123" spans="1:22" x14ac:dyDescent="0.2">
      <c r="A14123" s="1">
        <v>45921</v>
      </c>
      <c r="B14123">
        <v>2025</v>
      </c>
      <c r="C14123">
        <f>_xlfn.MAXIFS(Table1[ScheduleWeekWritten],Table1[ScheduleSeason],Table1[[#This Row],[ScheduleSeason]])</f>
        <v>18</v>
      </c>
      <c r="D14123">
        <v>3</v>
      </c>
      <c r="E14123" cm="1">
        <f t="array" ref="E14123">_xlfn.XLOOKUP(Table1[[#This Row],[ScheduleWeekWritten]],Table3[Game],100+Table3[Increase],Table1[[#This Row],[ScheduleWeekWritten]])</f>
        <v>3</v>
      </c>
      <c r="F14123" t="b">
        <v>0</v>
      </c>
      <c r="G14123" t="s">
        <v>62</v>
      </c>
      <c r="H14123">
        <v>13</v>
      </c>
      <c r="I14123">
        <v>10</v>
      </c>
      <c r="J14123" t="s">
        <v>33</v>
      </c>
      <c r="K14123" t="s">
        <v>35</v>
      </c>
      <c r="L14123" t="str">
        <f>_xlfn.XLOOKUP(Table1[[#This Row],[TeamFavoriteID]],Table2[team_id],Table2[team_name],_xlfn.XLOOKUP(Table1[[#This Row],[TeamFavoriteID]],Table2[team_id_pfr],Table2[team_name],"Even"))</f>
        <v>Green Bay Packers</v>
      </c>
      <c r="M14123">
        <v>-7.5</v>
      </c>
      <c r="N14123">
        <f>IF(Table1[[#This Row],[TeamFavorite]]=Table1[[#This Row],[TeamHome]],Table1[[#This Row],[ScoreAway]]-Table1[[#This Row],[ScoreHome]],Table1[[#This Row],[ScoreHome]]-Table1[[#This Row],[ScoreAway]])</f>
        <v>3</v>
      </c>
      <c r="O14123">
        <f>IF(Table1[[#This Row],[SpreadActual]]&lt;Table1[[#This Row],[SpreadFavorite]],1,0)</f>
        <v>0</v>
      </c>
      <c r="P14123">
        <v>41</v>
      </c>
      <c r="Q14123" t="s">
        <v>233</v>
      </c>
      <c r="R14123" t="b">
        <v>0</v>
      </c>
      <c r="S14123">
        <v>79</v>
      </c>
      <c r="T14123">
        <v>10</v>
      </c>
      <c r="U14123">
        <v>53</v>
      </c>
    </row>
    <row r="14124" spans="1:22" x14ac:dyDescent="0.2">
      <c r="A14124" s="1">
        <v>45921</v>
      </c>
      <c r="B14124">
        <v>2025</v>
      </c>
      <c r="C14124">
        <f>_xlfn.MAXIFS(Table1[ScheduleWeekWritten],Table1[ScheduleSeason],Table1[[#This Row],[ScheduleSeason]])</f>
        <v>18</v>
      </c>
      <c r="D14124">
        <v>3</v>
      </c>
      <c r="E14124" cm="1">
        <f t="array" ref="E14124">_xlfn.XLOOKUP(Table1[[#This Row],[ScheduleWeekWritten]],Table3[Game],100+Table3[Increase],Table1[[#This Row],[ScheduleWeekWritten]])</f>
        <v>3</v>
      </c>
      <c r="F14124" t="b">
        <v>0</v>
      </c>
      <c r="G14124" t="s">
        <v>154</v>
      </c>
      <c r="H14124">
        <v>17</v>
      </c>
      <c r="I14124">
        <v>10</v>
      </c>
      <c r="J14124" t="s">
        <v>177</v>
      </c>
      <c r="K14124" t="s">
        <v>161</v>
      </c>
      <c r="L14124" t="str">
        <f>_xlfn.XLOOKUP(Table1[[#This Row],[TeamFavoriteID]],Table2[team_id],Table2[team_name],_xlfn.XLOOKUP(Table1[[#This Row],[TeamFavoriteID]],Table2[team_id_pfr],Table2[team_name],"Even"))</f>
        <v>Jacksonville Jaguars</v>
      </c>
      <c r="M14124">
        <v>-1</v>
      </c>
      <c r="N14124">
        <f>IF(Table1[[#This Row],[TeamFavorite]]=Table1[[#This Row],[TeamHome]],Table1[[#This Row],[ScoreAway]]-Table1[[#This Row],[ScoreHome]],Table1[[#This Row],[ScoreHome]]-Table1[[#This Row],[ScoreAway]])</f>
        <v>-7</v>
      </c>
      <c r="O14124">
        <f>IF(Table1[[#This Row],[SpreadActual]]&lt;Table1[[#This Row],[SpreadFavorite]],1,0)</f>
        <v>1</v>
      </c>
      <c r="P14124">
        <v>43.5</v>
      </c>
      <c r="Q14124" t="s">
        <v>214</v>
      </c>
      <c r="R14124" t="b">
        <v>0</v>
      </c>
      <c r="S14124">
        <v>85</v>
      </c>
      <c r="T14124">
        <v>11</v>
      </c>
      <c r="U14124">
        <v>59</v>
      </c>
    </row>
    <row r="14125" spans="1:22" x14ac:dyDescent="0.2">
      <c r="A14125" s="1">
        <v>45921</v>
      </c>
      <c r="B14125">
        <v>2025</v>
      </c>
      <c r="C14125">
        <f>_xlfn.MAXIFS(Table1[ScheduleWeekWritten],Table1[ScheduleSeason],Table1[[#This Row],[ScheduleSeason]])</f>
        <v>18</v>
      </c>
      <c r="D14125">
        <v>3</v>
      </c>
      <c r="E14125" cm="1">
        <f t="array" ref="E14125">_xlfn.XLOOKUP(Table1[[#This Row],[ScheduleWeekWritten]],Table3[Game],100+Table3[Increase],Table1[[#This Row],[ScheduleWeekWritten]])</f>
        <v>3</v>
      </c>
      <c r="F14125" t="b">
        <v>0</v>
      </c>
      <c r="G14125" t="s">
        <v>210</v>
      </c>
      <c r="H14125">
        <v>23</v>
      </c>
      <c r="I14125">
        <v>20</v>
      </c>
      <c r="J14125" t="s">
        <v>24</v>
      </c>
      <c r="K14125" t="s">
        <v>29</v>
      </c>
      <c r="L14125" t="str">
        <f>_xlfn.XLOOKUP(Table1[[#This Row],[TeamFavoriteID]],Table2[team_id],Table2[team_name],_xlfn.XLOOKUP(Table1[[#This Row],[TeamFavoriteID]],Table2[team_id_pfr],Table2[team_name],"Even"))</f>
        <v>Los Angeles Chargers</v>
      </c>
      <c r="M14125">
        <v>-3</v>
      </c>
      <c r="N14125">
        <f>IF(Table1[[#This Row],[TeamFavorite]]=Table1[[#This Row],[TeamHome]],Table1[[#This Row],[ScoreAway]]-Table1[[#This Row],[ScoreHome]],Table1[[#This Row],[ScoreHome]]-Table1[[#This Row],[ScoreAway]])</f>
        <v>-3</v>
      </c>
      <c r="O14125">
        <f>IF(Table1[[#This Row],[SpreadActual]]&lt;Table1[[#This Row],[SpreadFavorite]],1,0)</f>
        <v>0</v>
      </c>
      <c r="P14125">
        <v>43.5</v>
      </c>
      <c r="Q14125" t="s">
        <v>218</v>
      </c>
      <c r="R14125" t="b">
        <v>0</v>
      </c>
      <c r="S14125">
        <v>72</v>
      </c>
      <c r="T14125">
        <v>0</v>
      </c>
      <c r="V14125" t="s">
        <v>103</v>
      </c>
    </row>
    <row r="14126" spans="1:22" x14ac:dyDescent="0.2">
      <c r="A14126" s="1">
        <v>45921</v>
      </c>
      <c r="B14126">
        <v>2025</v>
      </c>
      <c r="C14126">
        <f>_xlfn.MAXIFS(Table1[ScheduleWeekWritten],Table1[ScheduleSeason],Table1[[#This Row],[ScheduleSeason]])</f>
        <v>18</v>
      </c>
      <c r="D14126">
        <v>3</v>
      </c>
      <c r="E14126" cm="1">
        <f t="array" ref="E14126">_xlfn.XLOOKUP(Table1[[#This Row],[ScheduleWeekWritten]],Table3[Game],100+Table3[Increase],Table1[[#This Row],[ScheduleWeekWritten]])</f>
        <v>3</v>
      </c>
      <c r="F14126" t="b">
        <v>0</v>
      </c>
      <c r="G14126" t="s">
        <v>54</v>
      </c>
      <c r="H14126">
        <v>48</v>
      </c>
      <c r="I14126">
        <v>10</v>
      </c>
      <c r="J14126" t="s">
        <v>101</v>
      </c>
      <c r="K14126" t="s">
        <v>55</v>
      </c>
      <c r="L14126" t="str">
        <f>_xlfn.XLOOKUP(Table1[[#This Row],[TeamFavoriteID]],Table2[team_id],Table2[team_name],_xlfn.XLOOKUP(Table1[[#This Row],[TeamFavoriteID]],Table2[team_id_pfr],Table2[team_name],"Even"))</f>
        <v>Minnesota Vikings</v>
      </c>
      <c r="M14126">
        <v>-3</v>
      </c>
      <c r="N14126">
        <f>IF(Table1[[#This Row],[TeamFavorite]]=Table1[[#This Row],[TeamHome]],Table1[[#This Row],[ScoreAway]]-Table1[[#This Row],[ScoreHome]],Table1[[#This Row],[ScoreHome]]-Table1[[#This Row],[ScoreAway]])</f>
        <v>-38</v>
      </c>
      <c r="O14126">
        <f>IF(Table1[[#This Row],[SpreadActual]]&lt;Table1[[#This Row],[SpreadFavorite]],1,0)</f>
        <v>1</v>
      </c>
      <c r="P14126">
        <v>41.5</v>
      </c>
      <c r="Q14126" t="s">
        <v>205</v>
      </c>
      <c r="R14126" t="b">
        <v>0</v>
      </c>
      <c r="S14126">
        <v>72</v>
      </c>
      <c r="T14126">
        <v>0</v>
      </c>
      <c r="V14126" t="s">
        <v>103</v>
      </c>
    </row>
    <row r="14127" spans="1:22" x14ac:dyDescent="0.2">
      <c r="A14127" s="1">
        <v>45921</v>
      </c>
      <c r="B14127">
        <v>2025</v>
      </c>
      <c r="C14127">
        <f>_xlfn.MAXIFS(Table1[ScheduleWeekWritten],Table1[ScheduleSeason],Table1[[#This Row],[ScheduleSeason]])</f>
        <v>18</v>
      </c>
      <c r="D14127">
        <v>3</v>
      </c>
      <c r="E14127" cm="1">
        <f t="array" ref="E14127">_xlfn.XLOOKUP(Table1[[#This Row],[ScheduleWeekWritten]],Table3[Game],100+Table3[Increase],Table1[[#This Row],[ScheduleWeekWritten]])</f>
        <v>3</v>
      </c>
      <c r="F14127" t="b">
        <v>0</v>
      </c>
      <c r="G14127" t="s">
        <v>115</v>
      </c>
      <c r="H14127">
        <v>14</v>
      </c>
      <c r="I14127">
        <v>21</v>
      </c>
      <c r="J14127" t="s">
        <v>49</v>
      </c>
      <c r="K14127" t="s">
        <v>51</v>
      </c>
      <c r="L14127" t="str">
        <f>_xlfn.XLOOKUP(Table1[[#This Row],[TeamFavoriteID]],Table2[team_id],Table2[team_name],_xlfn.XLOOKUP(Table1[[#This Row],[TeamFavoriteID]],Table2[team_id_pfr],Table2[team_name],"Even"))</f>
        <v>Pittsburgh Steelers</v>
      </c>
      <c r="M14127">
        <v>-1.5</v>
      </c>
      <c r="N14127">
        <f>IF(Table1[[#This Row],[TeamFavorite]]=Table1[[#This Row],[TeamHome]],Table1[[#This Row],[ScoreAway]]-Table1[[#This Row],[ScoreHome]],Table1[[#This Row],[ScoreHome]]-Table1[[#This Row],[ScoreAway]])</f>
        <v>-7</v>
      </c>
      <c r="O14127">
        <f>IF(Table1[[#This Row],[SpreadActual]]&lt;Table1[[#This Row],[SpreadFavorite]],1,0)</f>
        <v>1</v>
      </c>
      <c r="P14127">
        <v>44.5</v>
      </c>
      <c r="Q14127" t="s">
        <v>179</v>
      </c>
      <c r="R14127" t="b">
        <v>0</v>
      </c>
      <c r="S14127">
        <v>66</v>
      </c>
      <c r="T14127">
        <v>5</v>
      </c>
      <c r="U14127">
        <v>54</v>
      </c>
    </row>
    <row r="14128" spans="1:22" x14ac:dyDescent="0.2">
      <c r="A14128" s="1">
        <v>45921</v>
      </c>
      <c r="B14128">
        <v>2025</v>
      </c>
      <c r="C14128">
        <f>_xlfn.MAXIFS(Table1[ScheduleWeekWritten],Table1[ScheduleSeason],Table1[[#This Row],[ScheduleSeason]])</f>
        <v>18</v>
      </c>
      <c r="D14128">
        <v>3</v>
      </c>
      <c r="E14128" cm="1">
        <f t="array" ref="E14128">_xlfn.XLOOKUP(Table1[[#This Row],[ScheduleWeekWritten]],Table3[Game],100+Table3[Increase],Table1[[#This Row],[ScheduleWeekWritten]])</f>
        <v>3</v>
      </c>
      <c r="F14128" t="b">
        <v>0</v>
      </c>
      <c r="G14128" t="s">
        <v>50</v>
      </c>
      <c r="H14128">
        <v>9</v>
      </c>
      <c r="I14128">
        <v>22</v>
      </c>
      <c r="J14128" t="s">
        <v>42</v>
      </c>
      <c r="K14128" t="s">
        <v>75</v>
      </c>
      <c r="L14128" t="str">
        <f>_xlfn.XLOOKUP(Table1[[#This Row],[TeamFavoriteID]],Table2[team_id],Table2[team_name],_xlfn.XLOOKUP(Table1[[#This Row],[TeamFavoriteID]],Table2[team_id_pfr],Table2[team_name],"Even"))</f>
        <v>Kansas City Chiefs</v>
      </c>
      <c r="M14128">
        <v>-6</v>
      </c>
      <c r="N14128">
        <f>IF(Table1[[#This Row],[TeamFavorite]]=Table1[[#This Row],[TeamHome]],Table1[[#This Row],[ScoreAway]]-Table1[[#This Row],[ScoreHome]],Table1[[#This Row],[ScoreHome]]-Table1[[#This Row],[ScoreAway]])</f>
        <v>-13</v>
      </c>
      <c r="O14128">
        <f>IF(Table1[[#This Row],[SpreadActual]]&lt;Table1[[#This Row],[SpreadFavorite]],1,0)</f>
        <v>1</v>
      </c>
      <c r="P14128">
        <v>44.5</v>
      </c>
      <c r="Q14128" t="s">
        <v>197</v>
      </c>
      <c r="R14128" t="b">
        <v>0</v>
      </c>
      <c r="S14128">
        <v>65</v>
      </c>
      <c r="T14128">
        <v>5</v>
      </c>
      <c r="U14128">
        <v>56</v>
      </c>
    </row>
    <row r="14129" spans="1:22" x14ac:dyDescent="0.2">
      <c r="A14129" s="1">
        <v>45921</v>
      </c>
      <c r="B14129">
        <v>2025</v>
      </c>
      <c r="C14129">
        <f>_xlfn.MAXIFS(Table1[ScheduleWeekWritten],Table1[ScheduleSeason],Table1[[#This Row],[ScheduleSeason]])</f>
        <v>18</v>
      </c>
      <c r="D14129">
        <v>3</v>
      </c>
      <c r="E14129" cm="1">
        <f t="array" ref="E14129">_xlfn.XLOOKUP(Table1[[#This Row],[ScheduleWeekWritten]],Table3[Game],100+Table3[Increase],Table1[[#This Row],[ScheduleWeekWritten]])</f>
        <v>3</v>
      </c>
      <c r="F14129" t="b">
        <v>0</v>
      </c>
      <c r="G14129" t="s">
        <v>58</v>
      </c>
      <c r="H14129">
        <v>33</v>
      </c>
      <c r="I14129">
        <v>26</v>
      </c>
      <c r="J14129" t="s">
        <v>39</v>
      </c>
      <c r="K14129" t="s">
        <v>77</v>
      </c>
      <c r="L14129" t="str">
        <f>_xlfn.XLOOKUP(Table1[[#This Row],[TeamFavoriteID]],Table2[team_id],Table2[team_name],_xlfn.XLOOKUP(Table1[[#This Row],[TeamFavoriteID]],Table2[team_id_pfr],Table2[team_name],"Even"))</f>
        <v>Philadelphia Eagles</v>
      </c>
      <c r="M14129">
        <v>-3</v>
      </c>
      <c r="N14129">
        <f>IF(Table1[[#This Row],[TeamFavorite]]=Table1[[#This Row],[TeamHome]],Table1[[#This Row],[ScoreAway]]-Table1[[#This Row],[ScoreHome]],Table1[[#This Row],[ScoreHome]]-Table1[[#This Row],[ScoreAway]])</f>
        <v>-7</v>
      </c>
      <c r="O14129">
        <f>IF(Table1[[#This Row],[SpreadActual]]&lt;Table1[[#This Row],[SpreadFavorite]],1,0)</f>
        <v>1</v>
      </c>
      <c r="P14129">
        <v>44.5</v>
      </c>
      <c r="Q14129" t="s">
        <v>183</v>
      </c>
      <c r="R14129" t="b">
        <v>0</v>
      </c>
      <c r="S14129">
        <v>73</v>
      </c>
      <c r="T14129">
        <v>9</v>
      </c>
      <c r="U14129">
        <v>47</v>
      </c>
    </row>
    <row r="14130" spans="1:22" x14ac:dyDescent="0.2">
      <c r="A14130" s="1">
        <v>45921</v>
      </c>
      <c r="B14130">
        <v>2025</v>
      </c>
      <c r="C14130">
        <f>_xlfn.MAXIFS(Table1[ScheduleWeekWritten],Table1[ScheduleSeason],Table1[[#This Row],[ScheduleSeason]])</f>
        <v>18</v>
      </c>
      <c r="D14130">
        <v>3</v>
      </c>
      <c r="E14130" cm="1">
        <f t="array" ref="E14130">_xlfn.XLOOKUP(Table1[[#This Row],[ScheduleWeekWritten]],Table3[Game],100+Table3[Increase],Table1[[#This Row],[ScheduleWeekWritten]])</f>
        <v>3</v>
      </c>
      <c r="F14130" t="b">
        <v>0</v>
      </c>
      <c r="G14130" t="s">
        <v>53</v>
      </c>
      <c r="H14130">
        <v>16</v>
      </c>
      <c r="I14130">
        <v>15</v>
      </c>
      <c r="J14130" t="s">
        <v>149</v>
      </c>
      <c r="K14130" t="s">
        <v>87</v>
      </c>
      <c r="L14130" t="str">
        <f>_xlfn.XLOOKUP(Table1[[#This Row],[TeamFavoriteID]],Table2[team_id],Table2[team_name],_xlfn.XLOOKUP(Table1[[#This Row],[TeamFavoriteID]],Table2[team_id_pfr],Table2[team_name],"Even"))</f>
        <v>San Francisco 49ers</v>
      </c>
      <c r="M14130">
        <v>-2</v>
      </c>
      <c r="N14130">
        <f>IF(Table1[[#This Row],[TeamFavorite]]=Table1[[#This Row],[TeamHome]],Table1[[#This Row],[ScoreAway]]-Table1[[#This Row],[ScoreHome]],Table1[[#This Row],[ScoreHome]]-Table1[[#This Row],[ScoreAway]])</f>
        <v>-1</v>
      </c>
      <c r="O14130">
        <f>IF(Table1[[#This Row],[SpreadActual]]&lt;Table1[[#This Row],[SpreadFavorite]],1,0)</f>
        <v>0</v>
      </c>
      <c r="P14130">
        <v>45.5</v>
      </c>
      <c r="Q14130" t="s">
        <v>203</v>
      </c>
      <c r="R14130" t="b">
        <v>0</v>
      </c>
      <c r="S14130">
        <v>72</v>
      </c>
      <c r="T14130">
        <v>7</v>
      </c>
      <c r="U14130">
        <v>65</v>
      </c>
    </row>
    <row r="14131" spans="1:22" x14ac:dyDescent="0.2">
      <c r="A14131" s="1">
        <v>45921</v>
      </c>
      <c r="B14131">
        <v>2025</v>
      </c>
      <c r="C14131">
        <f>_xlfn.MAXIFS(Table1[ScheduleWeekWritten],Table1[ScheduleSeason],Table1[[#This Row],[ScheduleSeason]])</f>
        <v>18</v>
      </c>
      <c r="D14131">
        <v>3</v>
      </c>
      <c r="E14131" cm="1">
        <f t="array" ref="E14131">_xlfn.XLOOKUP(Table1[[#This Row],[ScheduleWeekWritten]],Table3[Game],100+Table3[Increase],Table1[[#This Row],[ScheduleWeekWritten]])</f>
        <v>3</v>
      </c>
      <c r="F14131" t="b">
        <v>0</v>
      </c>
      <c r="G14131" t="s">
        <v>128</v>
      </c>
      <c r="H14131">
        <v>44</v>
      </c>
      <c r="I14131">
        <v>13</v>
      </c>
      <c r="J14131" t="s">
        <v>95</v>
      </c>
      <c r="K14131" t="s">
        <v>132</v>
      </c>
      <c r="L14131" t="str">
        <f>_xlfn.XLOOKUP(Table1[[#This Row],[TeamFavoriteID]],Table2[team_id],Table2[team_name],_xlfn.XLOOKUP(Table1[[#This Row],[TeamFavoriteID]],Table2[team_id_pfr],Table2[team_name],"Even"))</f>
        <v>Seattle Seahawks</v>
      </c>
      <c r="M14131">
        <v>-7</v>
      </c>
      <c r="N14131">
        <f>IF(Table1[[#This Row],[TeamFavorite]]=Table1[[#This Row],[TeamHome]],Table1[[#This Row],[ScoreAway]]-Table1[[#This Row],[ScoreHome]],Table1[[#This Row],[ScoreHome]]-Table1[[#This Row],[ScoreAway]])</f>
        <v>-31</v>
      </c>
      <c r="O14131">
        <f>IF(Table1[[#This Row],[SpreadActual]]&lt;Table1[[#This Row],[SpreadFavorite]],1,0)</f>
        <v>1</v>
      </c>
      <c r="P14131">
        <v>41.5</v>
      </c>
      <c r="Q14131" t="s">
        <v>223</v>
      </c>
      <c r="R14131" t="b">
        <v>0</v>
      </c>
      <c r="S14131">
        <v>63</v>
      </c>
      <c r="T14131">
        <v>3</v>
      </c>
      <c r="U14131">
        <v>84</v>
      </c>
    </row>
    <row r="14132" spans="1:22" x14ac:dyDescent="0.2">
      <c r="A14132" s="1">
        <v>45921</v>
      </c>
      <c r="B14132">
        <v>2025</v>
      </c>
      <c r="C14132">
        <f>_xlfn.MAXIFS(Table1[ScheduleWeekWritten],Table1[ScheduleSeason],Table1[[#This Row],[ScheduleSeason]])</f>
        <v>18</v>
      </c>
      <c r="D14132">
        <v>3</v>
      </c>
      <c r="E14132" cm="1">
        <f t="array" ref="E14132">_xlfn.XLOOKUP(Table1[[#This Row],[ScheduleWeekWritten]],Table3[Game],100+Table3[Increase],Table1[[#This Row],[ScheduleWeekWritten]])</f>
        <v>3</v>
      </c>
      <c r="F14132" t="b">
        <v>0</v>
      </c>
      <c r="G14132" t="s">
        <v>127</v>
      </c>
      <c r="H14132">
        <v>29</v>
      </c>
      <c r="I14132">
        <v>27</v>
      </c>
      <c r="J14132" t="s">
        <v>31</v>
      </c>
      <c r="K14132" t="s">
        <v>133</v>
      </c>
      <c r="L14132" t="str">
        <f>_xlfn.XLOOKUP(Table1[[#This Row],[TeamFavoriteID]],Table2[team_id],Table2[team_name],_xlfn.XLOOKUP(Table1[[#This Row],[TeamFavoriteID]],Table2[team_id_pfr],Table2[team_name],"Even"))</f>
        <v>Tampa Bay Buccaneers</v>
      </c>
      <c r="M14132">
        <v>-6.5</v>
      </c>
      <c r="N14132">
        <f>IF(Table1[[#This Row],[TeamFavorite]]=Table1[[#This Row],[TeamHome]],Table1[[#This Row],[ScoreAway]]-Table1[[#This Row],[ScoreHome]],Table1[[#This Row],[ScoreHome]]-Table1[[#This Row],[ScoreAway]])</f>
        <v>-2</v>
      </c>
      <c r="O14132">
        <f>IF(Table1[[#This Row],[SpreadActual]]&lt;Table1[[#This Row],[SpreadFavorite]],1,0)</f>
        <v>0</v>
      </c>
      <c r="P14132">
        <v>43</v>
      </c>
      <c r="Q14132" t="s">
        <v>168</v>
      </c>
      <c r="R14132" t="b">
        <v>0</v>
      </c>
      <c r="S14132">
        <v>88</v>
      </c>
      <c r="T14132">
        <v>5</v>
      </c>
      <c r="U14132">
        <v>55</v>
      </c>
    </row>
    <row r="14133" spans="1:22" x14ac:dyDescent="0.2">
      <c r="A14133" s="1">
        <v>45921</v>
      </c>
      <c r="B14133">
        <v>2025</v>
      </c>
      <c r="C14133">
        <f>_xlfn.MAXIFS(Table1[ScheduleWeekWritten],Table1[ScheduleSeason],Table1[[#This Row],[ScheduleSeason]])</f>
        <v>18</v>
      </c>
      <c r="D14133">
        <v>3</v>
      </c>
      <c r="E14133" cm="1">
        <f t="array" ref="E14133">_xlfn.XLOOKUP(Table1[[#This Row],[ScheduleWeekWritten]],Table3[Game],100+Table3[Increase],Table1[[#This Row],[ScheduleWeekWritten]])</f>
        <v>3</v>
      </c>
      <c r="F14133" t="b">
        <v>0</v>
      </c>
      <c r="G14133" t="s">
        <v>171</v>
      </c>
      <c r="H14133">
        <v>20</v>
      </c>
      <c r="I14133">
        <v>41</v>
      </c>
      <c r="J14133" t="s">
        <v>140</v>
      </c>
      <c r="K14133" t="s">
        <v>72</v>
      </c>
      <c r="L14133" t="str">
        <f>_xlfn.XLOOKUP(Table1[[#This Row],[TeamFavoriteID]],Table2[team_id],Table2[team_name],_xlfn.XLOOKUP(Table1[[#This Row],[TeamFavoriteID]],Table2[team_id_pfr],Table2[team_name],"Even"))</f>
        <v>Baltimore Colts</v>
      </c>
      <c r="M14133">
        <v>-4.5</v>
      </c>
      <c r="N14133">
        <f>IF(Table1[[#This Row],[TeamFavorite]]=Table1[[#This Row],[TeamHome]],Table1[[#This Row],[ScoreAway]]-Table1[[#This Row],[ScoreHome]],Table1[[#This Row],[ScoreHome]]-Table1[[#This Row],[ScoreAway]])</f>
        <v>-21</v>
      </c>
      <c r="O14133">
        <f>IF(Table1[[#This Row],[SpreadActual]]&lt;Table1[[#This Row],[SpreadFavorite]],1,0)</f>
        <v>1</v>
      </c>
      <c r="P14133">
        <v>43.5</v>
      </c>
      <c r="Q14133" t="s">
        <v>172</v>
      </c>
      <c r="R14133" t="b">
        <v>0</v>
      </c>
      <c r="S14133">
        <v>84</v>
      </c>
      <c r="T14133">
        <v>8</v>
      </c>
      <c r="U14133">
        <v>49</v>
      </c>
    </row>
    <row r="14134" spans="1:22" x14ac:dyDescent="0.2">
      <c r="A14134" s="1">
        <v>45921</v>
      </c>
      <c r="B14134">
        <v>2025</v>
      </c>
      <c r="C14134">
        <f>_xlfn.MAXIFS(Table1[ScheduleWeekWritten],Table1[ScheduleSeason],Table1[[#This Row],[ScheduleSeason]])</f>
        <v>18</v>
      </c>
      <c r="D14134">
        <v>3</v>
      </c>
      <c r="E14134" cm="1">
        <f t="array" ref="E14134">_xlfn.XLOOKUP(Table1[[#This Row],[ScheduleWeekWritten]],Table3[Game],100+Table3[Increase],Table1[[#This Row],[ScheduleWeekWritten]])</f>
        <v>3</v>
      </c>
      <c r="F14134" t="b">
        <v>0</v>
      </c>
      <c r="G14134" t="s">
        <v>227</v>
      </c>
      <c r="H14134">
        <v>41</v>
      </c>
      <c r="I14134">
        <v>24</v>
      </c>
      <c r="J14134" t="s">
        <v>217</v>
      </c>
      <c r="K14134" t="s">
        <v>85</v>
      </c>
      <c r="L14134" t="str">
        <f>_xlfn.XLOOKUP(Table1[[#This Row],[TeamFavoriteID]],Table2[team_id],Table2[team_name],_xlfn.XLOOKUP(Table1[[#This Row],[TeamFavoriteID]],Table2[team_id_pfr],Table2[team_name],"Even"))</f>
        <v>Washington Commanders</v>
      </c>
      <c r="M14134">
        <v>-3</v>
      </c>
      <c r="N14134">
        <f>IF(Table1[[#This Row],[TeamFavorite]]=Table1[[#This Row],[TeamHome]],Table1[[#This Row],[ScoreAway]]-Table1[[#This Row],[ScoreHome]],Table1[[#This Row],[ScoreHome]]-Table1[[#This Row],[ScoreAway]])</f>
        <v>-17</v>
      </c>
      <c r="O14134">
        <f>IF(Table1[[#This Row],[SpreadActual]]&lt;Table1[[#This Row],[SpreadFavorite]],1,0)</f>
        <v>1</v>
      </c>
      <c r="P14134">
        <v>43.5</v>
      </c>
      <c r="Q14134" t="s">
        <v>234</v>
      </c>
      <c r="R14134" t="b">
        <v>0</v>
      </c>
      <c r="S14134">
        <v>72</v>
      </c>
      <c r="T14134">
        <v>6</v>
      </c>
      <c r="U14134">
        <v>72</v>
      </c>
    </row>
    <row r="14135" spans="1:22" x14ac:dyDescent="0.2">
      <c r="A14135" s="1">
        <v>45922</v>
      </c>
      <c r="B14135">
        <v>2025</v>
      </c>
      <c r="C14135">
        <f>_xlfn.MAXIFS(Table1[ScheduleWeekWritten],Table1[ScheduleSeason],Table1[[#This Row],[ScheduleSeason]])</f>
        <v>18</v>
      </c>
      <c r="D14135">
        <v>3</v>
      </c>
      <c r="E14135" cm="1">
        <f t="array" ref="E14135">_xlfn.XLOOKUP(Table1[[#This Row],[ScheduleWeekWritten]],Table3[Game],100+Table3[Increase],Table1[[#This Row],[ScheduleWeekWritten]])</f>
        <v>3</v>
      </c>
      <c r="F14135" t="b">
        <v>0</v>
      </c>
      <c r="G14135" t="s">
        <v>158</v>
      </c>
      <c r="H14135">
        <v>30</v>
      </c>
      <c r="I14135">
        <v>38</v>
      </c>
      <c r="J14135" t="s">
        <v>45</v>
      </c>
      <c r="K14135" t="s">
        <v>159</v>
      </c>
      <c r="L14135" t="str">
        <f>_xlfn.XLOOKUP(Table1[[#This Row],[TeamFavoriteID]],Table2[team_id],Table2[team_name],_xlfn.XLOOKUP(Table1[[#This Row],[TeamFavoriteID]],Table2[team_id_pfr],Table2[team_name],"Even"))</f>
        <v>Baltimore Ravens</v>
      </c>
      <c r="M14135">
        <v>-4</v>
      </c>
      <c r="N14135">
        <f>IF(Table1[[#This Row],[TeamFavorite]]=Table1[[#This Row],[TeamHome]],Table1[[#This Row],[ScoreAway]]-Table1[[#This Row],[ScoreHome]],Table1[[#This Row],[ScoreHome]]-Table1[[#This Row],[ScoreAway]])</f>
        <v>8</v>
      </c>
      <c r="O14135">
        <f>IF(Table1[[#This Row],[SpreadActual]]&lt;Table1[[#This Row],[SpreadFavorite]],1,0)</f>
        <v>0</v>
      </c>
      <c r="P14135">
        <v>53</v>
      </c>
      <c r="Q14135" t="s">
        <v>166</v>
      </c>
      <c r="R14135" t="b">
        <v>0</v>
      </c>
      <c r="S14135">
        <v>74</v>
      </c>
      <c r="T14135">
        <v>7</v>
      </c>
      <c r="U14135">
        <v>64</v>
      </c>
    </row>
    <row r="14136" spans="1:22" x14ac:dyDescent="0.2">
      <c r="A14136" s="1">
        <v>45925</v>
      </c>
      <c r="B14136">
        <v>2025</v>
      </c>
      <c r="C14136">
        <f>_xlfn.MAXIFS(Table1[ScheduleWeekWritten],Table1[ScheduleSeason],Table1[[#This Row],[ScheduleSeason]])</f>
        <v>18</v>
      </c>
      <c r="D14136">
        <v>4</v>
      </c>
      <c r="E14136" cm="1">
        <f t="array" ref="E14136">_xlfn.XLOOKUP(Table1[[#This Row],[ScheduleWeekWritten]],Table3[Game],100+Table3[Increase],Table1[[#This Row],[ScheduleWeekWritten]])</f>
        <v>4</v>
      </c>
      <c r="F14136" t="b">
        <v>0</v>
      </c>
      <c r="G14136" t="s">
        <v>149</v>
      </c>
      <c r="H14136">
        <v>20</v>
      </c>
      <c r="I14136">
        <v>23</v>
      </c>
      <c r="J14136" t="s">
        <v>128</v>
      </c>
      <c r="K14136" t="s">
        <v>132</v>
      </c>
      <c r="L14136" t="str">
        <f>_xlfn.XLOOKUP(Table1[[#This Row],[TeamFavoriteID]],Table2[team_id],Table2[team_name],_xlfn.XLOOKUP(Table1[[#This Row],[TeamFavoriteID]],Table2[team_id_pfr],Table2[team_name],"Even"))</f>
        <v>Seattle Seahawks</v>
      </c>
      <c r="M14136">
        <v>-1.5</v>
      </c>
      <c r="N14136">
        <f>IF(Table1[[#This Row],[TeamFavorite]]=Table1[[#This Row],[TeamHome]],Table1[[#This Row],[ScoreAway]]-Table1[[#This Row],[ScoreHome]],Table1[[#This Row],[ScoreHome]]-Table1[[#This Row],[ScoreAway]])</f>
        <v>-3</v>
      </c>
      <c r="O14136">
        <f>IF(Table1[[#This Row],[SpreadActual]]&lt;Table1[[#This Row],[SpreadFavorite]],1,0)</f>
        <v>1</v>
      </c>
      <c r="P14136">
        <v>43</v>
      </c>
      <c r="Q14136" t="s">
        <v>221</v>
      </c>
      <c r="R14136" t="b">
        <v>0</v>
      </c>
      <c r="S14136">
        <v>72</v>
      </c>
      <c r="T14136">
        <v>0</v>
      </c>
      <c r="V14136" t="s">
        <v>103</v>
      </c>
    </row>
    <row r="14137" spans="1:22" x14ac:dyDescent="0.2">
      <c r="A14137" s="1">
        <v>45928</v>
      </c>
      <c r="B14137">
        <v>2025</v>
      </c>
      <c r="C14137">
        <f>_xlfn.MAXIFS(Table1[ScheduleWeekWritten],Table1[ScheduleSeason],Table1[[#This Row],[ScheduleSeason]])</f>
        <v>18</v>
      </c>
      <c r="D14137">
        <v>4</v>
      </c>
      <c r="E14137" cm="1">
        <f t="array" ref="E14137">_xlfn.XLOOKUP(Table1[[#This Row],[ScheduleWeekWritten]],Table3[Game],100+Table3[Increase],Table1[[#This Row],[ScheduleWeekWritten]])</f>
        <v>4</v>
      </c>
      <c r="F14137" t="b">
        <v>0</v>
      </c>
      <c r="G14137" t="s">
        <v>38</v>
      </c>
      <c r="H14137">
        <v>34</v>
      </c>
      <c r="I14137">
        <v>27</v>
      </c>
      <c r="J14137" t="s">
        <v>227</v>
      </c>
      <c r="K14137" t="s">
        <v>109</v>
      </c>
      <c r="L14137" t="str">
        <f>_xlfn.XLOOKUP(Table1[[#This Row],[TeamFavoriteID]],Table2[team_id],Table2[team_name],_xlfn.XLOOKUP(Table1[[#This Row],[TeamFavoriteID]],Table2[team_id_pfr],Table2[team_name],"Even"))</f>
        <v>Atlanta Falcons</v>
      </c>
      <c r="M14137">
        <v>-1.5</v>
      </c>
      <c r="N14137">
        <f>IF(Table1[[#This Row],[TeamFavorite]]=Table1[[#This Row],[TeamHome]],Table1[[#This Row],[ScoreAway]]-Table1[[#This Row],[ScoreHome]],Table1[[#This Row],[ScoreHome]]-Table1[[#This Row],[ScoreAway]])</f>
        <v>-7</v>
      </c>
      <c r="O14137">
        <f>IF(Table1[[#This Row],[SpreadActual]]&lt;Table1[[#This Row],[SpreadFavorite]],1,0)</f>
        <v>1</v>
      </c>
      <c r="P14137">
        <v>43.5</v>
      </c>
      <c r="Q14137" t="s">
        <v>213</v>
      </c>
      <c r="R14137" t="b">
        <v>0</v>
      </c>
      <c r="S14137">
        <v>72</v>
      </c>
      <c r="T14137">
        <v>0</v>
      </c>
      <c r="V14137" t="s">
        <v>103</v>
      </c>
    </row>
    <row r="14138" spans="1:22" x14ac:dyDescent="0.2">
      <c r="A14138" s="1">
        <v>45928</v>
      </c>
      <c r="B14138">
        <v>2025</v>
      </c>
      <c r="C14138">
        <f>_xlfn.MAXIFS(Table1[ScheduleWeekWritten],Table1[ScheduleSeason],Table1[[#This Row],[ScheduleSeason]])</f>
        <v>18</v>
      </c>
      <c r="D14138">
        <v>4</v>
      </c>
      <c r="E14138" cm="1">
        <f t="array" ref="E14138">_xlfn.XLOOKUP(Table1[[#This Row],[ScheduleWeekWritten]],Table3[Game],100+Table3[Increase],Table1[[#This Row],[ScheduleWeekWritten]])</f>
        <v>4</v>
      </c>
      <c r="F14138" t="b">
        <v>0</v>
      </c>
      <c r="G14138" t="s">
        <v>28</v>
      </c>
      <c r="H14138">
        <v>31</v>
      </c>
      <c r="I14138">
        <v>19</v>
      </c>
      <c r="J14138" t="s">
        <v>95</v>
      </c>
      <c r="K14138" t="s">
        <v>43</v>
      </c>
      <c r="L14138" t="str">
        <f>_xlfn.XLOOKUP(Table1[[#This Row],[TeamFavoriteID]],Table2[team_id],Table2[team_name],_xlfn.XLOOKUP(Table1[[#This Row],[TeamFavoriteID]],Table2[team_id_pfr],Table2[team_name],"Even"))</f>
        <v>Buffalo Bills</v>
      </c>
      <c r="M14138">
        <v>-15.5</v>
      </c>
      <c r="N14138">
        <f>IF(Table1[[#This Row],[TeamFavorite]]=Table1[[#This Row],[TeamHome]],Table1[[#This Row],[ScoreAway]]-Table1[[#This Row],[ScoreHome]],Table1[[#This Row],[ScoreHome]]-Table1[[#This Row],[ScoreAway]])</f>
        <v>-12</v>
      </c>
      <c r="O14138">
        <f>IF(Table1[[#This Row],[SpreadActual]]&lt;Table1[[#This Row],[SpreadFavorite]],1,0)</f>
        <v>0</v>
      </c>
      <c r="P14138">
        <v>47.5</v>
      </c>
      <c r="Q14138" t="s">
        <v>222</v>
      </c>
      <c r="R14138" t="b">
        <v>0</v>
      </c>
      <c r="S14138">
        <v>73</v>
      </c>
      <c r="T14138">
        <v>7</v>
      </c>
      <c r="U14138">
        <v>56</v>
      </c>
    </row>
    <row r="14139" spans="1:22" x14ac:dyDescent="0.2">
      <c r="A14139" s="1">
        <v>45928</v>
      </c>
      <c r="B14139">
        <v>2025</v>
      </c>
      <c r="C14139">
        <f>_xlfn.MAXIFS(Table1[ScheduleWeekWritten],Table1[ScheduleSeason],Table1[[#This Row],[ScheduleSeason]])</f>
        <v>18</v>
      </c>
      <c r="D14139">
        <v>4</v>
      </c>
      <c r="E14139" cm="1">
        <f t="array" ref="E14139">_xlfn.XLOOKUP(Table1[[#This Row],[ScheduleWeekWritten]],Table3[Game],100+Table3[Increase],Table1[[#This Row],[ScheduleWeekWritten]])</f>
        <v>4</v>
      </c>
      <c r="F14139" t="b">
        <v>0</v>
      </c>
      <c r="G14139" t="s">
        <v>67</v>
      </c>
      <c r="H14139">
        <v>40</v>
      </c>
      <c r="I14139">
        <v>40</v>
      </c>
      <c r="J14139" t="s">
        <v>33</v>
      </c>
      <c r="K14139" t="s">
        <v>35</v>
      </c>
      <c r="L14139" t="str">
        <f>_xlfn.XLOOKUP(Table1[[#This Row],[TeamFavoriteID]],Table2[team_id],Table2[team_name],_xlfn.XLOOKUP(Table1[[#This Row],[TeamFavoriteID]],Table2[team_id_pfr],Table2[team_name],"Even"))</f>
        <v>Green Bay Packers</v>
      </c>
      <c r="M14139">
        <v>-6.5</v>
      </c>
      <c r="N14139">
        <f>IF(Table1[[#This Row],[TeamFavorite]]=Table1[[#This Row],[TeamHome]],Table1[[#This Row],[ScoreAway]]-Table1[[#This Row],[ScoreHome]],Table1[[#This Row],[ScoreHome]]-Table1[[#This Row],[ScoreAway]])</f>
        <v>0</v>
      </c>
      <c r="O14139">
        <f>IF(Table1[[#This Row],[SpreadActual]]&lt;Table1[[#This Row],[SpreadFavorite]],1,0)</f>
        <v>0</v>
      </c>
      <c r="P14139">
        <v>46.5</v>
      </c>
      <c r="Q14139" t="s">
        <v>208</v>
      </c>
      <c r="R14139" t="b">
        <v>0</v>
      </c>
      <c r="S14139">
        <v>72</v>
      </c>
      <c r="T14139">
        <v>0</v>
      </c>
      <c r="V14139" t="s">
        <v>103</v>
      </c>
    </row>
    <row r="14140" spans="1:22" x14ac:dyDescent="0.2">
      <c r="A14140" s="1">
        <v>45928</v>
      </c>
      <c r="B14140">
        <v>2025</v>
      </c>
      <c r="C14140">
        <f>_xlfn.MAXIFS(Table1[ScheduleWeekWritten],Table1[ScheduleSeason],Table1[[#This Row],[ScheduleSeason]])</f>
        <v>18</v>
      </c>
      <c r="D14140">
        <v>4</v>
      </c>
      <c r="E14140" cm="1">
        <f t="array" ref="E14140">_xlfn.XLOOKUP(Table1[[#This Row],[ScheduleWeekWritten]],Table3[Game],100+Table3[Increase],Table1[[#This Row],[ScheduleWeekWritten]])</f>
        <v>4</v>
      </c>
      <c r="F14140" t="b">
        <v>0</v>
      </c>
      <c r="G14140" t="s">
        <v>45</v>
      </c>
      <c r="H14140">
        <v>34</v>
      </c>
      <c r="I14140">
        <v>10</v>
      </c>
      <c r="J14140" t="s">
        <v>62</v>
      </c>
      <c r="K14140" t="s">
        <v>79</v>
      </c>
      <c r="L14140" t="str">
        <f>_xlfn.XLOOKUP(Table1[[#This Row],[TeamFavoriteID]],Table2[team_id],Table2[team_name],_xlfn.XLOOKUP(Table1[[#This Row],[TeamFavoriteID]],Table2[team_id_pfr],Table2[team_name],"Even"))</f>
        <v>Detroit Lions</v>
      </c>
      <c r="M14140">
        <v>-10</v>
      </c>
      <c r="N14140">
        <f>IF(Table1[[#This Row],[TeamFavorite]]=Table1[[#This Row],[TeamHome]],Table1[[#This Row],[ScoreAway]]-Table1[[#This Row],[ScoreHome]],Table1[[#This Row],[ScoreHome]]-Table1[[#This Row],[ScoreAway]])</f>
        <v>-24</v>
      </c>
      <c r="O14140">
        <f>IF(Table1[[#This Row],[SpreadActual]]&lt;Table1[[#This Row],[SpreadFavorite]],1,0)</f>
        <v>1</v>
      </c>
      <c r="P14140">
        <v>44</v>
      </c>
      <c r="Q14140" t="s">
        <v>181</v>
      </c>
      <c r="R14140" t="b">
        <v>0</v>
      </c>
      <c r="S14140">
        <v>72</v>
      </c>
      <c r="T14140">
        <v>0</v>
      </c>
      <c r="V14140" t="s">
        <v>103</v>
      </c>
    </row>
    <row r="14141" spans="1:22" x14ac:dyDescent="0.2">
      <c r="A14141" s="1">
        <v>45928</v>
      </c>
      <c r="B14141">
        <v>2025</v>
      </c>
      <c r="C14141">
        <f>_xlfn.MAXIFS(Table1[ScheduleWeekWritten],Table1[ScheduleSeason],Table1[[#This Row],[ScheduleSeason]])</f>
        <v>18</v>
      </c>
      <c r="D14141">
        <v>4</v>
      </c>
      <c r="E14141" cm="1">
        <f t="array" ref="E14141">_xlfn.XLOOKUP(Table1[[#This Row],[ScheduleWeekWritten]],Table3[Game],100+Table3[Increase],Table1[[#This Row],[ScheduleWeekWritten]])</f>
        <v>4</v>
      </c>
      <c r="F14141" t="b">
        <v>0</v>
      </c>
      <c r="G14141" t="s">
        <v>177</v>
      </c>
      <c r="H14141">
        <v>26</v>
      </c>
      <c r="I14141">
        <v>0</v>
      </c>
      <c r="J14141" t="s">
        <v>171</v>
      </c>
      <c r="K14141" t="s">
        <v>182</v>
      </c>
      <c r="L14141" t="str">
        <f>_xlfn.XLOOKUP(Table1[[#This Row],[TeamFavoriteID]],Table2[team_id],Table2[team_name],_xlfn.XLOOKUP(Table1[[#This Row],[TeamFavoriteID]],Table2[team_id_pfr],Table2[team_name],"Even"))</f>
        <v>Houston Texans</v>
      </c>
      <c r="M14141">
        <v>-7</v>
      </c>
      <c r="N14141">
        <f>IF(Table1[[#This Row],[TeamFavorite]]=Table1[[#This Row],[TeamHome]],Table1[[#This Row],[ScoreAway]]-Table1[[#This Row],[ScoreHome]],Table1[[#This Row],[ScoreHome]]-Table1[[#This Row],[ScoreAway]])</f>
        <v>-26</v>
      </c>
      <c r="O14141">
        <f>IF(Table1[[#This Row],[SpreadActual]]&lt;Table1[[#This Row],[SpreadFavorite]],1,0)</f>
        <v>1</v>
      </c>
      <c r="P14141">
        <v>39.5</v>
      </c>
      <c r="Q14141" t="s">
        <v>207</v>
      </c>
      <c r="R14141" t="b">
        <v>0</v>
      </c>
      <c r="S14141">
        <v>72</v>
      </c>
      <c r="T14141">
        <v>0</v>
      </c>
      <c r="V14141" t="s">
        <v>103</v>
      </c>
    </row>
    <row r="14142" spans="1:22" x14ac:dyDescent="0.2">
      <c r="A14142" s="1">
        <v>45928</v>
      </c>
      <c r="B14142">
        <v>2025</v>
      </c>
      <c r="C14142">
        <f>_xlfn.MAXIFS(Table1[ScheduleWeekWritten],Table1[ScheduleSeason],Table1[[#This Row],[ScheduleSeason]])</f>
        <v>18</v>
      </c>
      <c r="D14142">
        <v>4</v>
      </c>
      <c r="E14142" cm="1">
        <f t="array" ref="E14142">_xlfn.XLOOKUP(Table1[[#This Row],[ScheduleWeekWritten]],Table3[Game],100+Table3[Increase],Table1[[#This Row],[ScheduleWeekWritten]])</f>
        <v>4</v>
      </c>
      <c r="F14142" t="b">
        <v>0</v>
      </c>
      <c r="G14142" t="s">
        <v>42</v>
      </c>
      <c r="H14142">
        <v>37</v>
      </c>
      <c r="I14142">
        <v>20</v>
      </c>
      <c r="J14142" t="s">
        <v>158</v>
      </c>
      <c r="K14142" t="s">
        <v>159</v>
      </c>
      <c r="L14142" t="str">
        <f>_xlfn.XLOOKUP(Table1[[#This Row],[TeamFavoriteID]],Table2[team_id],Table2[team_name],_xlfn.XLOOKUP(Table1[[#This Row],[TeamFavoriteID]],Table2[team_id_pfr],Table2[team_name],"Even"))</f>
        <v>Baltimore Ravens</v>
      </c>
      <c r="M14142">
        <v>-2.5</v>
      </c>
      <c r="N14142">
        <f>IF(Table1[[#This Row],[TeamFavorite]]=Table1[[#This Row],[TeamHome]],Table1[[#This Row],[ScoreAway]]-Table1[[#This Row],[ScoreHome]],Table1[[#This Row],[ScoreHome]]-Table1[[#This Row],[ScoreAway]])</f>
        <v>17</v>
      </c>
      <c r="O14142">
        <f>IF(Table1[[#This Row],[SpreadActual]]&lt;Table1[[#This Row],[SpreadFavorite]],1,0)</f>
        <v>0</v>
      </c>
      <c r="P14142">
        <v>48.5</v>
      </c>
      <c r="Q14142" t="s">
        <v>228</v>
      </c>
      <c r="R14142" t="b">
        <v>0</v>
      </c>
      <c r="S14142">
        <v>89</v>
      </c>
      <c r="T14142">
        <v>10</v>
      </c>
      <c r="U14142">
        <v>38</v>
      </c>
    </row>
    <row r="14143" spans="1:22" x14ac:dyDescent="0.2">
      <c r="A14143" s="1">
        <v>45928</v>
      </c>
      <c r="B14143">
        <v>2025</v>
      </c>
      <c r="C14143">
        <f>_xlfn.MAXIFS(Table1[ScheduleWeekWritten],Table1[ScheduleSeason],Table1[[#This Row],[ScheduleSeason]])</f>
        <v>18</v>
      </c>
      <c r="D14143">
        <v>4</v>
      </c>
      <c r="E14143" cm="1">
        <f t="array" ref="E14143">_xlfn.XLOOKUP(Table1[[#This Row],[ScheduleWeekWritten]],Table3[Game],100+Table3[Increase],Table1[[#This Row],[ScheduleWeekWritten]])</f>
        <v>4</v>
      </c>
      <c r="F14143" t="b">
        <v>0</v>
      </c>
      <c r="G14143" t="s">
        <v>217</v>
      </c>
      <c r="H14143">
        <v>24</v>
      </c>
      <c r="I14143">
        <v>25</v>
      </c>
      <c r="J14143" t="s">
        <v>46</v>
      </c>
      <c r="K14143" t="s">
        <v>89</v>
      </c>
      <c r="L14143" t="str">
        <f>_xlfn.XLOOKUP(Table1[[#This Row],[TeamFavoriteID]],Table2[team_id],Table2[team_name],_xlfn.XLOOKUP(Table1[[#This Row],[TeamFavoriteID]],Table2[team_id_pfr],Table2[team_name],"Even"))</f>
        <v>Even</v>
      </c>
      <c r="M14143">
        <v>0</v>
      </c>
      <c r="N14143">
        <f>IF(Table1[[#This Row],[TeamFavorite]]=Table1[[#This Row],[TeamHome]],Table1[[#This Row],[ScoreAway]]-Table1[[#This Row],[ScoreHome]],Table1[[#This Row],[ScoreHome]]-Table1[[#This Row],[ScoreAway]])</f>
        <v>-1</v>
      </c>
      <c r="O14143">
        <f>IF(Table1[[#This Row],[SpreadActual]]&lt;Table1[[#This Row],[SpreadFavorite]],1,0)</f>
        <v>1</v>
      </c>
      <c r="P14143">
        <v>47.5</v>
      </c>
      <c r="Q14143" t="s">
        <v>220</v>
      </c>
      <c r="R14143" t="b">
        <v>0</v>
      </c>
      <c r="S14143">
        <v>72</v>
      </c>
      <c r="T14143">
        <v>0</v>
      </c>
      <c r="V14143" t="s">
        <v>103</v>
      </c>
    </row>
    <row r="14144" spans="1:22" x14ac:dyDescent="0.2">
      <c r="A14144" s="1">
        <v>45928</v>
      </c>
      <c r="B14144">
        <v>2025</v>
      </c>
      <c r="C14144">
        <f>_xlfn.MAXIFS(Table1[ScheduleWeekWritten],Table1[ScheduleSeason],Table1[[#This Row],[ScheduleSeason]])</f>
        <v>18</v>
      </c>
      <c r="D14144">
        <v>4</v>
      </c>
      <c r="E14144" cm="1">
        <f t="array" ref="E14144">_xlfn.XLOOKUP(Table1[[#This Row],[ScheduleWeekWritten]],Table3[Game],100+Table3[Increase],Table1[[#This Row],[ScheduleWeekWritten]])</f>
        <v>4</v>
      </c>
      <c r="F14144" t="b">
        <v>0</v>
      </c>
      <c r="G14144" t="s">
        <v>39</v>
      </c>
      <c r="H14144">
        <v>27</v>
      </c>
      <c r="I14144">
        <v>20</v>
      </c>
      <c r="J14144" t="s">
        <v>140</v>
      </c>
      <c r="K14144" t="s">
        <v>40</v>
      </c>
      <c r="L14144" t="str">
        <f>_xlfn.XLOOKUP(Table1[[#This Row],[TeamFavoriteID]],Table2[team_id],Table2[team_name],_xlfn.XLOOKUP(Table1[[#This Row],[TeamFavoriteID]],Table2[team_id_pfr],Table2[team_name],"Even"))</f>
        <v>Los Angeles Rams</v>
      </c>
      <c r="M14144">
        <v>-3.5</v>
      </c>
      <c r="N14144">
        <f>IF(Table1[[#This Row],[TeamFavorite]]=Table1[[#This Row],[TeamHome]],Table1[[#This Row],[ScoreAway]]-Table1[[#This Row],[ScoreHome]],Table1[[#This Row],[ScoreHome]]-Table1[[#This Row],[ScoreAway]])</f>
        <v>-7</v>
      </c>
      <c r="O14144">
        <f>IF(Table1[[#This Row],[SpreadActual]]&lt;Table1[[#This Row],[SpreadFavorite]],1,0)</f>
        <v>1</v>
      </c>
      <c r="P14144">
        <v>49.5</v>
      </c>
      <c r="Q14144" t="s">
        <v>218</v>
      </c>
      <c r="R14144" t="b">
        <v>0</v>
      </c>
      <c r="S14144">
        <v>72</v>
      </c>
      <c r="T14144">
        <v>0</v>
      </c>
      <c r="V14144" t="s">
        <v>103</v>
      </c>
    </row>
    <row r="14145" spans="1:22" x14ac:dyDescent="0.2">
      <c r="A14145" s="1">
        <v>45928</v>
      </c>
      <c r="B14145">
        <v>2025</v>
      </c>
      <c r="C14145">
        <f>_xlfn.MAXIFS(Table1[ScheduleWeekWritten],Table1[ScheduleSeason],Table1[[#This Row],[ScheduleSeason]])</f>
        <v>18</v>
      </c>
      <c r="D14145">
        <v>4</v>
      </c>
      <c r="E14145" cm="1">
        <f t="array" ref="E14145">_xlfn.XLOOKUP(Table1[[#This Row],[ScheduleWeekWritten]],Table3[Game],100+Table3[Increase],Table1[[#This Row],[ScheduleWeekWritten]])</f>
        <v>4</v>
      </c>
      <c r="F14145" t="b">
        <v>0</v>
      </c>
      <c r="G14145" t="s">
        <v>115</v>
      </c>
      <c r="H14145">
        <v>42</v>
      </c>
      <c r="I14145">
        <v>13</v>
      </c>
      <c r="J14145" t="s">
        <v>152</v>
      </c>
      <c r="K14145" t="s">
        <v>70</v>
      </c>
      <c r="L14145" t="str">
        <f>_xlfn.XLOOKUP(Table1[[#This Row],[TeamFavoriteID]],Table2[team_id],Table2[team_name],_xlfn.XLOOKUP(Table1[[#This Row],[TeamFavoriteID]],Table2[team_id_pfr],Table2[team_name],"Even"))</f>
        <v>Boston Patriots</v>
      </c>
      <c r="M14145">
        <v>-5</v>
      </c>
      <c r="N14145">
        <f>IF(Table1[[#This Row],[TeamFavorite]]=Table1[[#This Row],[TeamHome]],Table1[[#This Row],[ScoreAway]]-Table1[[#This Row],[ScoreHome]],Table1[[#This Row],[ScoreHome]]-Table1[[#This Row],[ScoreAway]])</f>
        <v>29</v>
      </c>
      <c r="O14145">
        <f>IF(Table1[[#This Row],[SpreadActual]]&lt;Table1[[#This Row],[SpreadFavorite]],1,0)</f>
        <v>0</v>
      </c>
      <c r="P14145">
        <v>43</v>
      </c>
      <c r="Q14145" t="s">
        <v>179</v>
      </c>
      <c r="R14145" t="b">
        <v>0</v>
      </c>
      <c r="S14145">
        <v>76</v>
      </c>
      <c r="T14145">
        <v>7</v>
      </c>
      <c r="U14145">
        <v>70</v>
      </c>
    </row>
    <row r="14146" spans="1:22" x14ac:dyDescent="0.2">
      <c r="A14146" s="1">
        <v>45928</v>
      </c>
      <c r="B14146">
        <v>2025</v>
      </c>
      <c r="C14146">
        <f>_xlfn.MAXIFS(Table1[ScheduleWeekWritten],Table1[ScheduleSeason],Table1[[#This Row],[ScheduleSeason]])</f>
        <v>18</v>
      </c>
      <c r="D14146">
        <v>4</v>
      </c>
      <c r="E14146" cm="1">
        <f t="array" ref="E14146">_xlfn.XLOOKUP(Table1[[#This Row],[ScheduleWeekWritten]],Table3[Game],100+Table3[Increase],Table1[[#This Row],[ScheduleWeekWritten]])</f>
        <v>4</v>
      </c>
      <c r="F14146" t="b">
        <v>0</v>
      </c>
      <c r="G14146" t="s">
        <v>50</v>
      </c>
      <c r="H14146">
        <v>21</v>
      </c>
      <c r="I14146">
        <v>18</v>
      </c>
      <c r="J14146" t="s">
        <v>210</v>
      </c>
      <c r="K14146" t="s">
        <v>29</v>
      </c>
      <c r="L14146" t="str">
        <f>_xlfn.XLOOKUP(Table1[[#This Row],[TeamFavoriteID]],Table2[team_id],Table2[team_name],_xlfn.XLOOKUP(Table1[[#This Row],[TeamFavoriteID]],Table2[team_id_pfr],Table2[team_name],"Even"))</f>
        <v>Los Angeles Chargers</v>
      </c>
      <c r="M14146">
        <v>-6.5</v>
      </c>
      <c r="N14146">
        <f>IF(Table1[[#This Row],[TeamFavorite]]=Table1[[#This Row],[TeamHome]],Table1[[#This Row],[ScoreAway]]-Table1[[#This Row],[ScoreHome]],Table1[[#This Row],[ScoreHome]]-Table1[[#This Row],[ScoreAway]])</f>
        <v>3</v>
      </c>
      <c r="O14146">
        <f>IF(Table1[[#This Row],[SpreadActual]]&lt;Table1[[#This Row],[SpreadFavorite]],1,0)</f>
        <v>0</v>
      </c>
      <c r="P14146">
        <v>43.5</v>
      </c>
      <c r="Q14146" t="s">
        <v>197</v>
      </c>
      <c r="R14146" t="b">
        <v>0</v>
      </c>
      <c r="S14146">
        <v>81</v>
      </c>
      <c r="T14146">
        <v>4</v>
      </c>
      <c r="U14146">
        <v>53</v>
      </c>
    </row>
    <row r="14147" spans="1:22" x14ac:dyDescent="0.2">
      <c r="A14147" s="1">
        <v>45928</v>
      </c>
      <c r="B14147">
        <v>2025</v>
      </c>
      <c r="C14147">
        <f>_xlfn.MAXIFS(Table1[ScheduleWeekWritten],Table1[ScheduleSeason],Table1[[#This Row],[ScheduleSeason]])</f>
        <v>18</v>
      </c>
      <c r="D14147">
        <v>4</v>
      </c>
      <c r="E14147" cm="1">
        <f t="array" ref="E14147">_xlfn.XLOOKUP(Table1[[#This Row],[ScheduleWeekWritten]],Table3[Game],100+Table3[Increase],Table1[[#This Row],[ScheduleWeekWritten]])</f>
        <v>4</v>
      </c>
      <c r="F14147" t="b">
        <v>0</v>
      </c>
      <c r="G14147" t="s">
        <v>49</v>
      </c>
      <c r="H14147">
        <v>24</v>
      </c>
      <c r="I14147">
        <v>21</v>
      </c>
      <c r="J14147" t="s">
        <v>54</v>
      </c>
      <c r="K14147" t="s">
        <v>55</v>
      </c>
      <c r="L14147" t="str">
        <f>_xlfn.XLOOKUP(Table1[[#This Row],[TeamFavoriteID]],Table2[team_id],Table2[team_name],_xlfn.XLOOKUP(Table1[[#This Row],[TeamFavoriteID]],Table2[team_id_pfr],Table2[team_name],"Even"))</f>
        <v>Minnesota Vikings</v>
      </c>
      <c r="M14147">
        <v>-2.5</v>
      </c>
      <c r="N14147">
        <f>IF(Table1[[#This Row],[TeamFavorite]]=Table1[[#This Row],[TeamHome]],Table1[[#This Row],[ScoreAway]]-Table1[[#This Row],[ScoreHome]],Table1[[#This Row],[ScoreHome]]-Table1[[#This Row],[ScoreAway]])</f>
        <v>3</v>
      </c>
      <c r="O14147">
        <f>IF(Table1[[#This Row],[SpreadActual]]&lt;Table1[[#This Row],[SpreadFavorite]],1,0)</f>
        <v>0</v>
      </c>
      <c r="P14147">
        <v>41</v>
      </c>
      <c r="Q14147" t="s">
        <v>235</v>
      </c>
      <c r="R14147" t="b">
        <v>1</v>
      </c>
      <c r="S14147">
        <v>61</v>
      </c>
      <c r="T14147">
        <v>5</v>
      </c>
      <c r="U14147">
        <v>70</v>
      </c>
    </row>
    <row r="14148" spans="1:22" x14ac:dyDescent="0.2">
      <c r="A14148" s="1">
        <v>45928</v>
      </c>
      <c r="B14148">
        <v>2025</v>
      </c>
      <c r="C14148">
        <f>_xlfn.MAXIFS(Table1[ScheduleWeekWritten],Table1[ScheduleSeason],Table1[[#This Row],[ScheduleSeason]])</f>
        <v>18</v>
      </c>
      <c r="D14148">
        <v>4</v>
      </c>
      <c r="E14148" cm="1">
        <f t="array" ref="E14148">_xlfn.XLOOKUP(Table1[[#This Row],[ScheduleWeekWritten]],Table3[Game],100+Table3[Increase],Table1[[#This Row],[ScheduleWeekWritten]])</f>
        <v>4</v>
      </c>
      <c r="F14148" t="b">
        <v>0</v>
      </c>
      <c r="G14148" t="s">
        <v>53</v>
      </c>
      <c r="H14148">
        <v>21</v>
      </c>
      <c r="I14148">
        <v>26</v>
      </c>
      <c r="J14148" t="s">
        <v>154</v>
      </c>
      <c r="K14148" t="s">
        <v>87</v>
      </c>
      <c r="L14148" t="str">
        <f>_xlfn.XLOOKUP(Table1[[#This Row],[TeamFavoriteID]],Table2[team_id],Table2[team_name],_xlfn.XLOOKUP(Table1[[#This Row],[TeamFavoriteID]],Table2[team_id_pfr],Table2[team_name],"Even"))</f>
        <v>San Francisco 49ers</v>
      </c>
      <c r="M14148">
        <v>-3.5</v>
      </c>
      <c r="N14148">
        <f>IF(Table1[[#This Row],[TeamFavorite]]=Table1[[#This Row],[TeamHome]],Table1[[#This Row],[ScoreAway]]-Table1[[#This Row],[ScoreHome]],Table1[[#This Row],[ScoreHome]]-Table1[[#This Row],[ScoreAway]])</f>
        <v>5</v>
      </c>
      <c r="O14148">
        <f>IF(Table1[[#This Row],[SpreadActual]]&lt;Table1[[#This Row],[SpreadFavorite]],1,0)</f>
        <v>0</v>
      </c>
      <c r="P14148">
        <v>46</v>
      </c>
      <c r="Q14148" t="s">
        <v>203</v>
      </c>
      <c r="R14148" t="b">
        <v>0</v>
      </c>
      <c r="S14148">
        <v>72</v>
      </c>
      <c r="T14148">
        <v>7</v>
      </c>
      <c r="U14148">
        <v>72</v>
      </c>
    </row>
    <row r="14149" spans="1:22" x14ac:dyDescent="0.2">
      <c r="A14149" s="1">
        <v>45928</v>
      </c>
      <c r="B14149">
        <v>2025</v>
      </c>
      <c r="C14149">
        <f>_xlfn.MAXIFS(Table1[ScheduleWeekWritten],Table1[ScheduleSeason],Table1[[#This Row],[ScheduleSeason]])</f>
        <v>18</v>
      </c>
      <c r="D14149">
        <v>4</v>
      </c>
      <c r="E14149" cm="1">
        <f t="array" ref="E14149">_xlfn.XLOOKUP(Table1[[#This Row],[ScheduleWeekWritten]],Table3[Game],100+Table3[Increase],Table1[[#This Row],[ScheduleWeekWritten]])</f>
        <v>4</v>
      </c>
      <c r="F14149" t="b">
        <v>0</v>
      </c>
      <c r="G14149" t="s">
        <v>127</v>
      </c>
      <c r="H14149">
        <v>25</v>
      </c>
      <c r="I14149">
        <v>31</v>
      </c>
      <c r="J14149" t="s">
        <v>58</v>
      </c>
      <c r="K14149" t="s">
        <v>77</v>
      </c>
      <c r="L14149" t="str">
        <f>_xlfn.XLOOKUP(Table1[[#This Row],[TeamFavoriteID]],Table2[team_id],Table2[team_name],_xlfn.XLOOKUP(Table1[[#This Row],[TeamFavoriteID]],Table2[team_id_pfr],Table2[team_name],"Even"))</f>
        <v>Philadelphia Eagles</v>
      </c>
      <c r="M14149">
        <v>-3.5</v>
      </c>
      <c r="N14149">
        <f>IF(Table1[[#This Row],[TeamFavorite]]=Table1[[#This Row],[TeamHome]],Table1[[#This Row],[ScoreAway]]-Table1[[#This Row],[ScoreHome]],Table1[[#This Row],[ScoreHome]]-Table1[[#This Row],[ScoreAway]])</f>
        <v>-6</v>
      </c>
      <c r="O14149">
        <f>IF(Table1[[#This Row],[SpreadActual]]&lt;Table1[[#This Row],[SpreadFavorite]],1,0)</f>
        <v>1</v>
      </c>
      <c r="P14149">
        <v>44</v>
      </c>
      <c r="Q14149" t="s">
        <v>168</v>
      </c>
      <c r="R14149" t="b">
        <v>0</v>
      </c>
      <c r="S14149">
        <v>88</v>
      </c>
      <c r="T14149">
        <v>6</v>
      </c>
      <c r="U14149">
        <v>61</v>
      </c>
    </row>
    <row r="14150" spans="1:22" x14ac:dyDescent="0.2">
      <c r="A14150" s="1">
        <v>45929</v>
      </c>
      <c r="B14150">
        <v>2025</v>
      </c>
      <c r="C14150">
        <f>_xlfn.MAXIFS(Table1[ScheduleWeekWritten],Table1[ScheduleSeason],Table1[[#This Row],[ScheduleSeason]])</f>
        <v>18</v>
      </c>
      <c r="D14150">
        <v>4</v>
      </c>
      <c r="E14150" cm="1">
        <f t="array" ref="E14150">_xlfn.XLOOKUP(Table1[[#This Row],[ScheduleWeekWritten]],Table3[Game],100+Table3[Increase],Table1[[#This Row],[ScheduleWeekWritten]])</f>
        <v>4</v>
      </c>
      <c r="F14150" t="b">
        <v>0</v>
      </c>
      <c r="G14150" t="s">
        <v>24</v>
      </c>
      <c r="H14150">
        <v>28</v>
      </c>
      <c r="I14150">
        <v>3</v>
      </c>
      <c r="J14150" t="s">
        <v>101</v>
      </c>
      <c r="K14150" t="s">
        <v>88</v>
      </c>
      <c r="L14150" t="str">
        <f>_xlfn.XLOOKUP(Table1[[#This Row],[TeamFavoriteID]],Table2[team_id],Table2[team_name],_xlfn.XLOOKUP(Table1[[#This Row],[TeamFavoriteID]],Table2[team_id_pfr],Table2[team_name],"Even"))</f>
        <v>Denver Broncos</v>
      </c>
      <c r="M14150">
        <v>-7.5</v>
      </c>
      <c r="N14150">
        <f>IF(Table1[[#This Row],[TeamFavorite]]=Table1[[#This Row],[TeamHome]],Table1[[#This Row],[ScoreAway]]-Table1[[#This Row],[ScoreHome]],Table1[[#This Row],[ScoreHome]]-Table1[[#This Row],[ScoreAway]])</f>
        <v>-25</v>
      </c>
      <c r="O14150">
        <f>IF(Table1[[#This Row],[SpreadActual]]&lt;Table1[[#This Row],[SpreadFavorite]],1,0)</f>
        <v>1</v>
      </c>
      <c r="P14150">
        <v>44</v>
      </c>
      <c r="Q14150" t="s">
        <v>224</v>
      </c>
      <c r="R14150" t="b">
        <v>0</v>
      </c>
      <c r="S14150">
        <v>66</v>
      </c>
      <c r="T14150">
        <v>12</v>
      </c>
      <c r="U14150">
        <v>55</v>
      </c>
      <c r="V14150" t="s">
        <v>2</v>
      </c>
    </row>
    <row r="14151" spans="1:22" x14ac:dyDescent="0.2">
      <c r="A14151" s="1">
        <v>45929</v>
      </c>
      <c r="B14151">
        <v>2025</v>
      </c>
      <c r="C14151">
        <f>_xlfn.MAXIFS(Table1[ScheduleWeekWritten],Table1[ScheduleSeason],Table1[[#This Row],[ScheduleSeason]])</f>
        <v>18</v>
      </c>
      <c r="D14151">
        <v>4</v>
      </c>
      <c r="E14151" cm="1">
        <f t="array" ref="E14151">_xlfn.XLOOKUP(Table1[[#This Row],[ScheduleWeekWritten]],Table3[Game],100+Table3[Increase],Table1[[#This Row],[ScheduleWeekWritten]])</f>
        <v>4</v>
      </c>
      <c r="F14151" t="b">
        <v>0</v>
      </c>
      <c r="G14151" t="s">
        <v>19</v>
      </c>
      <c r="H14151">
        <v>27</v>
      </c>
      <c r="I14151">
        <v>21</v>
      </c>
      <c r="J14151" t="s">
        <v>31</v>
      </c>
      <c r="K14151" t="s">
        <v>91</v>
      </c>
      <c r="L14151" t="str">
        <f>_xlfn.XLOOKUP(Table1[[#This Row],[TeamFavoriteID]],Table2[team_id],Table2[team_name],_xlfn.XLOOKUP(Table1[[#This Row],[TeamFavoriteID]],Table2[team_id_pfr],Table2[team_name],"Even"))</f>
        <v>Miami Dolphins</v>
      </c>
      <c r="M14151">
        <v>-2.5</v>
      </c>
      <c r="N14151">
        <f>IF(Table1[[#This Row],[TeamFavorite]]=Table1[[#This Row],[TeamHome]],Table1[[#This Row],[ScoreAway]]-Table1[[#This Row],[ScoreHome]],Table1[[#This Row],[ScoreHome]]-Table1[[#This Row],[ScoreAway]])</f>
        <v>-6</v>
      </c>
      <c r="O14151">
        <f>IF(Table1[[#This Row],[SpreadActual]]&lt;Table1[[#This Row],[SpreadFavorite]],1,0)</f>
        <v>1</v>
      </c>
      <c r="P14151">
        <v>44.5</v>
      </c>
      <c r="Q14151" t="s">
        <v>212</v>
      </c>
      <c r="R14151" t="b">
        <v>0</v>
      </c>
      <c r="S14151">
        <v>88</v>
      </c>
      <c r="T14151">
        <v>17</v>
      </c>
      <c r="U14151">
        <v>57</v>
      </c>
    </row>
    <row r="14152" spans="1:22" x14ac:dyDescent="0.2">
      <c r="A14152" s="1">
        <v>45932</v>
      </c>
      <c r="B14152">
        <v>2025</v>
      </c>
      <c r="C14152">
        <f>_xlfn.MAXIFS(Table1[ScheduleWeekWritten],Table1[ScheduleSeason],Table1[[#This Row],[ScheduleSeason]])</f>
        <v>18</v>
      </c>
      <c r="D14152">
        <v>5</v>
      </c>
      <c r="E14152" cm="1">
        <f t="array" ref="E14152">_xlfn.XLOOKUP(Table1[[#This Row],[ScheduleWeekWritten]],Table3[Game],100+Table3[Increase],Table1[[#This Row],[ScheduleWeekWritten]])</f>
        <v>5</v>
      </c>
      <c r="F14152" t="b">
        <v>0</v>
      </c>
      <c r="G14152" t="s">
        <v>39</v>
      </c>
      <c r="H14152">
        <v>23</v>
      </c>
      <c r="I14152">
        <v>26</v>
      </c>
      <c r="J14152" t="s">
        <v>53</v>
      </c>
      <c r="K14152" t="s">
        <v>40</v>
      </c>
      <c r="L14152" t="str">
        <f>_xlfn.XLOOKUP(Table1[[#This Row],[TeamFavoriteID]],Table2[team_id],Table2[team_name],_xlfn.XLOOKUP(Table1[[#This Row],[TeamFavoriteID]],Table2[team_id_pfr],Table2[team_name],"Even"))</f>
        <v>Los Angeles Rams</v>
      </c>
      <c r="M14152">
        <v>-9</v>
      </c>
      <c r="N14152">
        <f>IF(Table1[[#This Row],[TeamFavorite]]=Table1[[#This Row],[TeamHome]],Table1[[#This Row],[ScoreAway]]-Table1[[#This Row],[ScoreHome]],Table1[[#This Row],[ScoreHome]]-Table1[[#This Row],[ScoreAway]])</f>
        <v>3</v>
      </c>
      <c r="O14152">
        <f>IF(Table1[[#This Row],[SpreadActual]]&lt;Table1[[#This Row],[SpreadFavorite]],1,0)</f>
        <v>0</v>
      </c>
      <c r="P14152">
        <v>45</v>
      </c>
      <c r="Q14152" t="s">
        <v>218</v>
      </c>
      <c r="R14152" t="b">
        <v>0</v>
      </c>
      <c r="S14152">
        <v>72</v>
      </c>
      <c r="T14152">
        <v>0</v>
      </c>
      <c r="V14152" t="s">
        <v>103</v>
      </c>
    </row>
    <row r="14153" spans="1:22" x14ac:dyDescent="0.2">
      <c r="A14153" s="1">
        <v>45935</v>
      </c>
      <c r="B14153">
        <v>2025</v>
      </c>
      <c r="C14153">
        <f>_xlfn.MAXIFS(Table1[ScheduleWeekWritten],Table1[ScheduleSeason],Table1[[#This Row],[ScheduleSeason]])</f>
        <v>18</v>
      </c>
      <c r="D14153">
        <v>5</v>
      </c>
      <c r="E14153" cm="1">
        <f t="array" ref="E14153">_xlfn.XLOOKUP(Table1[[#This Row],[ScheduleWeekWritten]],Table3[Game],100+Table3[Increase],Table1[[#This Row],[ScheduleWeekWritten]])</f>
        <v>5</v>
      </c>
      <c r="F14153" t="b">
        <v>0</v>
      </c>
      <c r="G14153" t="s">
        <v>149</v>
      </c>
      <c r="H14153">
        <v>21</v>
      </c>
      <c r="I14153">
        <v>22</v>
      </c>
      <c r="J14153" t="s">
        <v>171</v>
      </c>
      <c r="K14153" t="s">
        <v>59</v>
      </c>
      <c r="L14153" t="str">
        <f>_xlfn.XLOOKUP(Table1[[#This Row],[TeamFavoriteID]],Table2[team_id],Table2[team_name],_xlfn.XLOOKUP(Table1[[#This Row],[TeamFavoriteID]],Table2[team_id_pfr],Table2[team_name],"Even"))</f>
        <v>Arizona Cardinals</v>
      </c>
      <c r="M14153">
        <v>-7.5</v>
      </c>
      <c r="N14153">
        <f>IF(Table1[[#This Row],[TeamFavorite]]=Table1[[#This Row],[TeamHome]],Table1[[#This Row],[ScoreAway]]-Table1[[#This Row],[ScoreHome]],Table1[[#This Row],[ScoreHome]]-Table1[[#This Row],[ScoreAway]])</f>
        <v>1</v>
      </c>
      <c r="O14153">
        <f>IF(Table1[[#This Row],[SpreadActual]]&lt;Table1[[#This Row],[SpreadFavorite]],1,0)</f>
        <v>0</v>
      </c>
      <c r="P14153">
        <v>41</v>
      </c>
      <c r="Q14153" t="s">
        <v>221</v>
      </c>
      <c r="R14153" t="b">
        <v>0</v>
      </c>
      <c r="S14153">
        <v>72</v>
      </c>
      <c r="T14153">
        <v>0</v>
      </c>
      <c r="V14153" t="s">
        <v>103</v>
      </c>
    </row>
    <row r="14154" spans="1:22" x14ac:dyDescent="0.2">
      <c r="A14154" s="1">
        <v>45935</v>
      </c>
      <c r="B14154">
        <v>2025</v>
      </c>
      <c r="C14154">
        <f>_xlfn.MAXIFS(Table1[ScheduleWeekWritten],Table1[ScheduleSeason],Table1[[#This Row],[ScheduleSeason]])</f>
        <v>18</v>
      </c>
      <c r="D14154">
        <v>5</v>
      </c>
      <c r="E14154" cm="1">
        <f t="array" ref="E14154">_xlfn.XLOOKUP(Table1[[#This Row],[ScheduleWeekWritten]],Table3[Game],100+Table3[Increase],Table1[[#This Row],[ScheduleWeekWritten]])</f>
        <v>5</v>
      </c>
      <c r="F14154" t="b">
        <v>0</v>
      </c>
      <c r="G14154" t="s">
        <v>158</v>
      </c>
      <c r="H14154">
        <v>10</v>
      </c>
      <c r="I14154">
        <v>44</v>
      </c>
      <c r="J14154" t="s">
        <v>177</v>
      </c>
      <c r="K14154" t="s">
        <v>182</v>
      </c>
      <c r="L14154" t="str">
        <f>_xlfn.XLOOKUP(Table1[[#This Row],[TeamFavoriteID]],Table2[team_id],Table2[team_name],_xlfn.XLOOKUP(Table1[[#This Row],[TeamFavoriteID]],Table2[team_id_pfr],Table2[team_name],"Even"))</f>
        <v>Houston Texans</v>
      </c>
      <c r="M14154">
        <v>-1</v>
      </c>
      <c r="N14154">
        <f>IF(Table1[[#This Row],[TeamFavorite]]=Table1[[#This Row],[TeamHome]],Table1[[#This Row],[ScoreAway]]-Table1[[#This Row],[ScoreHome]],Table1[[#This Row],[ScoreHome]]-Table1[[#This Row],[ScoreAway]])</f>
        <v>-34</v>
      </c>
      <c r="O14154">
        <f>IF(Table1[[#This Row],[SpreadActual]]&lt;Table1[[#This Row],[SpreadFavorite]],1,0)</f>
        <v>1</v>
      </c>
      <c r="P14154">
        <v>40.5</v>
      </c>
      <c r="Q14154" t="s">
        <v>166</v>
      </c>
      <c r="R14154" t="b">
        <v>0</v>
      </c>
      <c r="S14154">
        <v>78</v>
      </c>
      <c r="T14154">
        <v>2</v>
      </c>
      <c r="U14154">
        <v>45</v>
      </c>
    </row>
    <row r="14155" spans="1:22" x14ac:dyDescent="0.2">
      <c r="A14155" s="1">
        <v>45935</v>
      </c>
      <c r="B14155">
        <v>2025</v>
      </c>
      <c r="C14155">
        <f>_xlfn.MAXIFS(Table1[ScheduleWeekWritten],Table1[ScheduleSeason],Table1[[#This Row],[ScheduleSeason]])</f>
        <v>18</v>
      </c>
      <c r="D14155">
        <v>5</v>
      </c>
      <c r="E14155" cm="1">
        <f t="array" ref="E14155">_xlfn.XLOOKUP(Table1[[#This Row],[ScheduleWeekWritten]],Table3[Game],100+Table3[Increase],Table1[[#This Row],[ScheduleWeekWritten]])</f>
        <v>5</v>
      </c>
      <c r="F14155" t="b">
        <v>0</v>
      </c>
      <c r="G14155" t="s">
        <v>28</v>
      </c>
      <c r="H14155">
        <v>20</v>
      </c>
      <c r="I14155">
        <v>23</v>
      </c>
      <c r="J14155" t="s">
        <v>115</v>
      </c>
      <c r="K14155" t="s">
        <v>43</v>
      </c>
      <c r="L14155" t="str">
        <f>_xlfn.XLOOKUP(Table1[[#This Row],[TeamFavoriteID]],Table2[team_id],Table2[team_name],_xlfn.XLOOKUP(Table1[[#This Row],[TeamFavoriteID]],Table2[team_id_pfr],Table2[team_name],"Even"))</f>
        <v>Buffalo Bills</v>
      </c>
      <c r="M14155">
        <v>-9</v>
      </c>
      <c r="N14155">
        <f>IF(Table1[[#This Row],[TeamFavorite]]=Table1[[#This Row],[TeamHome]],Table1[[#This Row],[ScoreAway]]-Table1[[#This Row],[ScoreHome]],Table1[[#This Row],[ScoreHome]]-Table1[[#This Row],[ScoreAway]])</f>
        <v>3</v>
      </c>
      <c r="O14155">
        <f>IF(Table1[[#This Row],[SpreadActual]]&lt;Table1[[#This Row],[SpreadFavorite]],1,0)</f>
        <v>0</v>
      </c>
      <c r="P14155">
        <v>48.5</v>
      </c>
      <c r="Q14155" t="s">
        <v>222</v>
      </c>
      <c r="R14155" t="b">
        <v>0</v>
      </c>
      <c r="S14155">
        <v>66</v>
      </c>
      <c r="T14155">
        <v>3</v>
      </c>
      <c r="U14155">
        <v>58</v>
      </c>
    </row>
    <row r="14156" spans="1:22" x14ac:dyDescent="0.2">
      <c r="A14156" s="1">
        <v>45935</v>
      </c>
      <c r="B14156">
        <v>2025</v>
      </c>
      <c r="C14156">
        <f>_xlfn.MAXIFS(Table1[ScheduleWeekWritten],Table1[ScheduleSeason],Table1[[#This Row],[ScheduleSeason]])</f>
        <v>18</v>
      </c>
      <c r="D14156">
        <v>5</v>
      </c>
      <c r="E14156" cm="1">
        <f t="array" ref="E14156">_xlfn.XLOOKUP(Table1[[#This Row],[ScheduleWeekWritten]],Table3[Game],100+Table3[Increase],Table1[[#This Row],[ScheduleWeekWritten]])</f>
        <v>5</v>
      </c>
      <c r="F14156" t="b">
        <v>0</v>
      </c>
      <c r="G14156" t="s">
        <v>152</v>
      </c>
      <c r="H14156">
        <v>27</v>
      </c>
      <c r="I14156">
        <v>24</v>
      </c>
      <c r="J14156" t="s">
        <v>19</v>
      </c>
      <c r="K14156" t="s">
        <v>91</v>
      </c>
      <c r="L14156" t="str">
        <f>_xlfn.XLOOKUP(Table1[[#This Row],[TeamFavoriteID]],Table2[team_id],Table2[team_name],_xlfn.XLOOKUP(Table1[[#This Row],[TeamFavoriteID]],Table2[team_id_pfr],Table2[team_name],"Even"))</f>
        <v>Miami Dolphins</v>
      </c>
      <c r="M14156">
        <v>-1</v>
      </c>
      <c r="N14156">
        <f>IF(Table1[[#This Row],[TeamFavorite]]=Table1[[#This Row],[TeamHome]],Table1[[#This Row],[ScoreAway]]-Table1[[#This Row],[ScoreHome]],Table1[[#This Row],[ScoreHome]]-Table1[[#This Row],[ScoreAway]])</f>
        <v>3</v>
      </c>
      <c r="O14156">
        <f>IF(Table1[[#This Row],[SpreadActual]]&lt;Table1[[#This Row],[SpreadFavorite]],1,0)</f>
        <v>0</v>
      </c>
      <c r="P14156">
        <v>44</v>
      </c>
      <c r="Q14156" t="s">
        <v>160</v>
      </c>
      <c r="R14156" t="b">
        <v>0</v>
      </c>
      <c r="S14156">
        <v>77</v>
      </c>
      <c r="T14156">
        <v>8</v>
      </c>
      <c r="U14156">
        <v>57</v>
      </c>
    </row>
    <row r="14157" spans="1:22" x14ac:dyDescent="0.2">
      <c r="A14157" s="1">
        <v>45935</v>
      </c>
      <c r="B14157">
        <v>2025</v>
      </c>
      <c r="C14157">
        <f>_xlfn.MAXIFS(Table1[ScheduleWeekWritten],Table1[ScheduleSeason],Table1[[#This Row],[ScheduleSeason]])</f>
        <v>18</v>
      </c>
      <c r="D14157">
        <v>5</v>
      </c>
      <c r="E14157" cm="1">
        <f t="array" ref="E14157">_xlfn.XLOOKUP(Table1[[#This Row],[ScheduleWeekWritten]],Table3[Game],100+Table3[Increase],Table1[[#This Row],[ScheduleWeekWritten]])</f>
        <v>5</v>
      </c>
      <c r="F14157" t="b">
        <v>0</v>
      </c>
      <c r="G14157" t="s">
        <v>101</v>
      </c>
      <c r="H14157">
        <v>24</v>
      </c>
      <c r="I14157">
        <v>37</v>
      </c>
      <c r="J14157" t="s">
        <v>45</v>
      </c>
      <c r="K14157" t="s">
        <v>79</v>
      </c>
      <c r="L14157" t="str">
        <f>_xlfn.XLOOKUP(Table1[[#This Row],[TeamFavoriteID]],Table2[team_id],Table2[team_name],_xlfn.XLOOKUP(Table1[[#This Row],[TeamFavoriteID]],Table2[team_id_pfr],Table2[team_name],"Even"))</f>
        <v>Detroit Lions</v>
      </c>
      <c r="M14157">
        <v>-10.5</v>
      </c>
      <c r="N14157">
        <f>IF(Table1[[#This Row],[TeamFavorite]]=Table1[[#This Row],[TeamHome]],Table1[[#This Row],[ScoreAway]]-Table1[[#This Row],[ScoreHome]],Table1[[#This Row],[ScoreHome]]-Table1[[#This Row],[ScoreAway]])</f>
        <v>-13</v>
      </c>
      <c r="O14157">
        <f>IF(Table1[[#This Row],[SpreadActual]]&lt;Table1[[#This Row],[SpreadFavorite]],1,0)</f>
        <v>1</v>
      </c>
      <c r="P14157">
        <v>49.5</v>
      </c>
      <c r="Q14157" t="s">
        <v>226</v>
      </c>
      <c r="R14157" t="b">
        <v>0</v>
      </c>
      <c r="S14157">
        <v>84</v>
      </c>
      <c r="T14157">
        <v>7</v>
      </c>
      <c r="U14157">
        <v>39</v>
      </c>
    </row>
    <row r="14158" spans="1:22" x14ac:dyDescent="0.2">
      <c r="A14158" s="1">
        <v>45935</v>
      </c>
      <c r="B14158">
        <v>2025</v>
      </c>
      <c r="C14158">
        <f>_xlfn.MAXIFS(Table1[ScheduleWeekWritten],Table1[ScheduleSeason],Table1[[#This Row],[ScheduleSeason]])</f>
        <v>18</v>
      </c>
      <c r="D14158">
        <v>5</v>
      </c>
      <c r="E14158" cm="1">
        <f t="array" ref="E14158">_xlfn.XLOOKUP(Table1[[#This Row],[ScheduleWeekWritten]],Table3[Game],100+Table3[Increase],Table1[[#This Row],[ScheduleWeekWritten]])</f>
        <v>5</v>
      </c>
      <c r="F14158" t="b">
        <v>0</v>
      </c>
      <c r="G14158" t="s">
        <v>62</v>
      </c>
      <c r="H14158">
        <v>17</v>
      </c>
      <c r="I14158">
        <v>21</v>
      </c>
      <c r="J14158" t="s">
        <v>54</v>
      </c>
      <c r="K14158" t="s">
        <v>55</v>
      </c>
      <c r="L14158" t="str">
        <f>_xlfn.XLOOKUP(Table1[[#This Row],[TeamFavoriteID]],Table2[team_id],Table2[team_name],_xlfn.XLOOKUP(Table1[[#This Row],[TeamFavoriteID]],Table2[team_id_pfr],Table2[team_name],"Even"))</f>
        <v>Minnesota Vikings</v>
      </c>
      <c r="M14158">
        <v>-3.5</v>
      </c>
      <c r="N14158">
        <f>IF(Table1[[#This Row],[TeamFavorite]]=Table1[[#This Row],[TeamHome]],Table1[[#This Row],[ScoreAway]]-Table1[[#This Row],[ScoreHome]],Table1[[#This Row],[ScoreHome]]-Table1[[#This Row],[ScoreAway]])</f>
        <v>-4</v>
      </c>
      <c r="O14158">
        <f>IF(Table1[[#This Row],[SpreadActual]]&lt;Table1[[#This Row],[SpreadFavorite]],1,0)</f>
        <v>1</v>
      </c>
      <c r="P14158">
        <v>35.5</v>
      </c>
      <c r="Q14158" t="s">
        <v>215</v>
      </c>
      <c r="R14158" t="b">
        <v>1</v>
      </c>
      <c r="S14158">
        <v>61</v>
      </c>
      <c r="T14158">
        <v>14</v>
      </c>
      <c r="U14158">
        <v>48</v>
      </c>
    </row>
    <row r="14159" spans="1:22" x14ac:dyDescent="0.2">
      <c r="A14159" s="1">
        <v>45935</v>
      </c>
      <c r="B14159">
        <v>2025</v>
      </c>
      <c r="C14159">
        <f>_xlfn.MAXIFS(Table1[ScheduleWeekWritten],Table1[ScheduleSeason],Table1[[#This Row],[ScheduleSeason]])</f>
        <v>18</v>
      </c>
      <c r="D14159">
        <v>5</v>
      </c>
      <c r="E14159" cm="1">
        <f t="array" ref="E14159">_xlfn.XLOOKUP(Table1[[#This Row],[ScheduleWeekWritten]],Table3[Game],100+Table3[Increase],Table1[[#This Row],[ScheduleWeekWritten]])</f>
        <v>5</v>
      </c>
      <c r="F14159" t="b">
        <v>0</v>
      </c>
      <c r="G14159" t="s">
        <v>140</v>
      </c>
      <c r="H14159">
        <v>40</v>
      </c>
      <c r="I14159">
        <v>6</v>
      </c>
      <c r="J14159" t="s">
        <v>217</v>
      </c>
      <c r="K14159" t="s">
        <v>72</v>
      </c>
      <c r="L14159" t="str">
        <f>_xlfn.XLOOKUP(Table1[[#This Row],[TeamFavoriteID]],Table2[team_id],Table2[team_name],_xlfn.XLOOKUP(Table1[[#This Row],[TeamFavoriteID]],Table2[team_id_pfr],Table2[team_name],"Even"))</f>
        <v>Baltimore Colts</v>
      </c>
      <c r="M14159">
        <v>-7</v>
      </c>
      <c r="N14159">
        <f>IF(Table1[[#This Row],[TeamFavorite]]=Table1[[#This Row],[TeamHome]],Table1[[#This Row],[ScoreAway]]-Table1[[#This Row],[ScoreHome]],Table1[[#This Row],[ScoreHome]]-Table1[[#This Row],[ScoreAway]])</f>
        <v>34</v>
      </c>
      <c r="O14159">
        <f>IF(Table1[[#This Row],[SpreadActual]]&lt;Table1[[#This Row],[SpreadFavorite]],1,0)</f>
        <v>0</v>
      </c>
      <c r="P14159">
        <v>48</v>
      </c>
      <c r="Q14159" t="s">
        <v>190</v>
      </c>
      <c r="R14159" t="b">
        <v>0</v>
      </c>
      <c r="S14159">
        <v>72</v>
      </c>
      <c r="T14159">
        <v>0</v>
      </c>
      <c r="V14159" t="s">
        <v>103</v>
      </c>
    </row>
    <row r="14160" spans="1:22" x14ac:dyDescent="0.2">
      <c r="A14160" s="1">
        <v>45935</v>
      </c>
      <c r="B14160">
        <v>2025</v>
      </c>
      <c r="C14160">
        <f>_xlfn.MAXIFS(Table1[ScheduleWeekWritten],Table1[ScheduleSeason],Table1[[#This Row],[ScheduleSeason]])</f>
        <v>18</v>
      </c>
      <c r="D14160">
        <v>5</v>
      </c>
      <c r="E14160" cm="1">
        <f t="array" ref="E14160">_xlfn.XLOOKUP(Table1[[#This Row],[ScheduleWeekWritten]],Table3[Game],100+Table3[Increase],Table1[[#This Row],[ScheduleWeekWritten]])</f>
        <v>5</v>
      </c>
      <c r="F14160" t="b">
        <v>0</v>
      </c>
      <c r="G14160" t="s">
        <v>210</v>
      </c>
      <c r="H14160">
        <v>10</v>
      </c>
      <c r="I14160">
        <v>27</v>
      </c>
      <c r="J14160" t="s">
        <v>227</v>
      </c>
      <c r="K14160" t="s">
        <v>29</v>
      </c>
      <c r="L14160" t="str">
        <f>_xlfn.XLOOKUP(Table1[[#This Row],[TeamFavoriteID]],Table2[team_id],Table2[team_name],_xlfn.XLOOKUP(Table1[[#This Row],[TeamFavoriteID]],Table2[team_id_pfr],Table2[team_name],"Even"))</f>
        <v>Los Angeles Chargers</v>
      </c>
      <c r="M14160">
        <v>-3</v>
      </c>
      <c r="N14160">
        <f>IF(Table1[[#This Row],[TeamFavorite]]=Table1[[#This Row],[TeamHome]],Table1[[#This Row],[ScoreAway]]-Table1[[#This Row],[ScoreHome]],Table1[[#This Row],[ScoreHome]]-Table1[[#This Row],[ScoreAway]])</f>
        <v>17</v>
      </c>
      <c r="O14160">
        <f>IF(Table1[[#This Row],[SpreadActual]]&lt;Table1[[#This Row],[SpreadFavorite]],1,0)</f>
        <v>0</v>
      </c>
      <c r="P14160">
        <v>47</v>
      </c>
      <c r="Q14160" t="s">
        <v>218</v>
      </c>
      <c r="R14160" t="b">
        <v>0</v>
      </c>
      <c r="S14160">
        <v>72</v>
      </c>
      <c r="T14160">
        <v>0</v>
      </c>
      <c r="V14160" t="s">
        <v>103</v>
      </c>
    </row>
    <row r="14161" spans="1:22" x14ac:dyDescent="0.2">
      <c r="A14161" s="1">
        <v>45935</v>
      </c>
      <c r="B14161">
        <v>2025</v>
      </c>
      <c r="C14161">
        <f>_xlfn.MAXIFS(Table1[ScheduleWeekWritten],Table1[ScheduleSeason],Table1[[#This Row],[ScheduleSeason]])</f>
        <v>18</v>
      </c>
      <c r="D14161">
        <v>5</v>
      </c>
      <c r="E14161" cm="1">
        <f t="array" ref="E14161">_xlfn.XLOOKUP(Table1[[#This Row],[ScheduleWeekWritten]],Table3[Game],100+Table3[Increase],Table1[[#This Row],[ScheduleWeekWritten]])</f>
        <v>5</v>
      </c>
      <c r="F14161" t="b">
        <v>0</v>
      </c>
      <c r="G14161" t="s">
        <v>95</v>
      </c>
      <c r="H14161">
        <v>26</v>
      </c>
      <c r="I14161">
        <v>14</v>
      </c>
      <c r="J14161" t="s">
        <v>50</v>
      </c>
      <c r="K14161" t="s">
        <v>98</v>
      </c>
      <c r="L14161" t="str">
        <f>_xlfn.XLOOKUP(Table1[[#This Row],[TeamFavoriteID]],Table2[team_id],Table2[team_name],_xlfn.XLOOKUP(Table1[[#This Row],[TeamFavoriteID]],Table2[team_id_pfr],Table2[team_name],"Even"))</f>
        <v>New Orleans Saints</v>
      </c>
      <c r="M14161">
        <v>-2</v>
      </c>
      <c r="N14161">
        <f>IF(Table1[[#This Row],[TeamFavorite]]=Table1[[#This Row],[TeamHome]],Table1[[#This Row],[ScoreAway]]-Table1[[#This Row],[ScoreHome]],Table1[[#This Row],[ScoreHome]]-Table1[[#This Row],[ScoreAway]])</f>
        <v>-12</v>
      </c>
      <c r="O14161">
        <f>IF(Table1[[#This Row],[SpreadActual]]&lt;Table1[[#This Row],[SpreadFavorite]],1,0)</f>
        <v>1</v>
      </c>
      <c r="P14161">
        <v>42</v>
      </c>
      <c r="Q14161" t="s">
        <v>225</v>
      </c>
      <c r="R14161" t="b">
        <v>0</v>
      </c>
      <c r="S14161">
        <v>72</v>
      </c>
      <c r="T14161">
        <v>0</v>
      </c>
      <c r="V14161" t="s">
        <v>103</v>
      </c>
    </row>
    <row r="14162" spans="1:22" x14ac:dyDescent="0.2">
      <c r="A14162" s="1">
        <v>45935</v>
      </c>
      <c r="B14162">
        <v>2025</v>
      </c>
      <c r="C14162">
        <f>_xlfn.MAXIFS(Table1[ScheduleWeekWritten],Table1[ScheduleSeason],Table1[[#This Row],[ScheduleSeason]])</f>
        <v>18</v>
      </c>
      <c r="D14162">
        <v>5</v>
      </c>
      <c r="E14162" cm="1">
        <f t="array" ref="E14162">_xlfn.XLOOKUP(Table1[[#This Row],[ScheduleWeekWritten]],Table3[Game],100+Table3[Increase],Table1[[#This Row],[ScheduleWeekWritten]])</f>
        <v>5</v>
      </c>
      <c r="F14162" t="b">
        <v>0</v>
      </c>
      <c r="G14162" t="s">
        <v>31</v>
      </c>
      <c r="H14162">
        <v>22</v>
      </c>
      <c r="I14162">
        <v>37</v>
      </c>
      <c r="J14162" t="s">
        <v>67</v>
      </c>
      <c r="K14162" t="s">
        <v>68</v>
      </c>
      <c r="L14162" t="str">
        <f>_xlfn.XLOOKUP(Table1[[#This Row],[TeamFavoriteID]],Table2[team_id],Table2[team_name],_xlfn.XLOOKUP(Table1[[#This Row],[TeamFavoriteID]],Table2[team_id_pfr],Table2[team_name],"Even"))</f>
        <v>Dallas Cowboys</v>
      </c>
      <c r="M14162">
        <v>-1.5</v>
      </c>
      <c r="N14162">
        <f>IF(Table1[[#This Row],[TeamFavorite]]=Table1[[#This Row],[TeamHome]],Table1[[#This Row],[ScoreAway]]-Table1[[#This Row],[ScoreHome]],Table1[[#This Row],[ScoreHome]]-Table1[[#This Row],[ScoreAway]])</f>
        <v>-15</v>
      </c>
      <c r="O14162">
        <f>IF(Table1[[#This Row],[SpreadActual]]&lt;Table1[[#This Row],[SpreadFavorite]],1,0)</f>
        <v>1</v>
      </c>
      <c r="P14162">
        <v>48</v>
      </c>
      <c r="Q14162" t="s">
        <v>197</v>
      </c>
      <c r="R14162" t="b">
        <v>0</v>
      </c>
      <c r="S14162">
        <v>82</v>
      </c>
      <c r="T14162">
        <v>3</v>
      </c>
      <c r="U14162">
        <v>46</v>
      </c>
    </row>
    <row r="14163" spans="1:22" x14ac:dyDescent="0.2">
      <c r="A14163" s="1">
        <v>45935</v>
      </c>
      <c r="B14163">
        <v>2025</v>
      </c>
      <c r="C14163">
        <f>_xlfn.MAXIFS(Table1[ScheduleWeekWritten],Table1[ScheduleSeason],Table1[[#This Row],[ScheduleSeason]])</f>
        <v>18</v>
      </c>
      <c r="D14163">
        <v>5</v>
      </c>
      <c r="E14163" cm="1">
        <f t="array" ref="E14163">_xlfn.XLOOKUP(Table1[[#This Row],[ScheduleWeekWritten]],Table3[Game],100+Table3[Increase],Table1[[#This Row],[ScheduleWeekWritten]])</f>
        <v>5</v>
      </c>
      <c r="F14163" t="b">
        <v>0</v>
      </c>
      <c r="G14163" t="s">
        <v>58</v>
      </c>
      <c r="H14163">
        <v>17</v>
      </c>
      <c r="I14163">
        <v>21</v>
      </c>
      <c r="J14163" t="s">
        <v>24</v>
      </c>
      <c r="K14163" t="s">
        <v>77</v>
      </c>
      <c r="L14163" t="str">
        <f>_xlfn.XLOOKUP(Table1[[#This Row],[TeamFavoriteID]],Table2[team_id],Table2[team_name],_xlfn.XLOOKUP(Table1[[#This Row],[TeamFavoriteID]],Table2[team_id_pfr],Table2[team_name],"Even"))</f>
        <v>Philadelphia Eagles</v>
      </c>
      <c r="M14163">
        <v>-4</v>
      </c>
      <c r="N14163">
        <f>IF(Table1[[#This Row],[TeamFavorite]]=Table1[[#This Row],[TeamHome]],Table1[[#This Row],[ScoreAway]]-Table1[[#This Row],[ScoreHome]],Table1[[#This Row],[ScoreHome]]-Table1[[#This Row],[ScoreAway]])</f>
        <v>4</v>
      </c>
      <c r="O14163">
        <f>IF(Table1[[#This Row],[SpreadActual]]&lt;Table1[[#This Row],[SpreadFavorite]],1,0)</f>
        <v>0</v>
      </c>
      <c r="P14163">
        <v>43.5</v>
      </c>
      <c r="Q14163" t="s">
        <v>183</v>
      </c>
      <c r="R14163" t="b">
        <v>0</v>
      </c>
      <c r="S14163">
        <v>80</v>
      </c>
      <c r="T14163">
        <v>6</v>
      </c>
      <c r="U14163">
        <v>43</v>
      </c>
    </row>
    <row r="14164" spans="1:22" x14ac:dyDescent="0.2">
      <c r="A14164" s="1">
        <v>45935</v>
      </c>
      <c r="B14164">
        <v>2025</v>
      </c>
      <c r="C14164">
        <f>_xlfn.MAXIFS(Table1[ScheduleWeekWritten],Table1[ScheduleSeason],Table1[[#This Row],[ScheduleSeason]])</f>
        <v>18</v>
      </c>
      <c r="D14164">
        <v>5</v>
      </c>
      <c r="E14164" cm="1">
        <f t="array" ref="E14164">_xlfn.XLOOKUP(Table1[[#This Row],[ScheduleWeekWritten]],Table3[Game],100+Table3[Increase],Table1[[#This Row],[ScheduleWeekWritten]])</f>
        <v>5</v>
      </c>
      <c r="F14164" t="b">
        <v>0</v>
      </c>
      <c r="G14164" t="s">
        <v>128</v>
      </c>
      <c r="H14164">
        <v>35</v>
      </c>
      <c r="I14164">
        <v>38</v>
      </c>
      <c r="J14164" t="s">
        <v>127</v>
      </c>
      <c r="K14164" t="s">
        <v>132</v>
      </c>
      <c r="L14164" t="str">
        <f>_xlfn.XLOOKUP(Table1[[#This Row],[TeamFavoriteID]],Table2[team_id],Table2[team_name],_xlfn.XLOOKUP(Table1[[#This Row],[TeamFavoriteID]],Table2[team_id_pfr],Table2[team_name],"Even"))</f>
        <v>Seattle Seahawks</v>
      </c>
      <c r="M14164">
        <v>-3.5</v>
      </c>
      <c r="N14164">
        <f>IF(Table1[[#This Row],[TeamFavorite]]=Table1[[#This Row],[TeamHome]],Table1[[#This Row],[ScoreAway]]-Table1[[#This Row],[ScoreHome]],Table1[[#This Row],[ScoreHome]]-Table1[[#This Row],[ScoreAway]])</f>
        <v>3</v>
      </c>
      <c r="O14164">
        <f>IF(Table1[[#This Row],[SpreadActual]]&lt;Table1[[#This Row],[SpreadFavorite]],1,0)</f>
        <v>0</v>
      </c>
      <c r="P14164">
        <v>44.5</v>
      </c>
      <c r="Q14164" t="s">
        <v>223</v>
      </c>
      <c r="R14164" t="b">
        <v>0</v>
      </c>
      <c r="S14164">
        <v>61</v>
      </c>
      <c r="T14164">
        <v>8</v>
      </c>
      <c r="U14164">
        <v>73</v>
      </c>
    </row>
    <row r="14165" spans="1:22" x14ac:dyDescent="0.2">
      <c r="A14165" s="1">
        <v>45936</v>
      </c>
      <c r="B14165">
        <v>2025</v>
      </c>
      <c r="C14165">
        <f>_xlfn.MAXIFS(Table1[ScheduleWeekWritten],Table1[ScheduleSeason],Table1[[#This Row],[ScheduleSeason]])</f>
        <v>18</v>
      </c>
      <c r="D14165">
        <v>5</v>
      </c>
      <c r="E14165" cm="1">
        <f t="array" ref="E14165">_xlfn.XLOOKUP(Table1[[#This Row],[ScheduleWeekWritten]],Table3[Game],100+Table3[Increase],Table1[[#This Row],[ScheduleWeekWritten]])</f>
        <v>5</v>
      </c>
      <c r="F14165" t="b">
        <v>0</v>
      </c>
      <c r="G14165" t="s">
        <v>154</v>
      </c>
      <c r="H14165">
        <v>31</v>
      </c>
      <c r="I14165">
        <v>28</v>
      </c>
      <c r="J14165" t="s">
        <v>42</v>
      </c>
      <c r="K14165" t="s">
        <v>75</v>
      </c>
      <c r="L14165" t="str">
        <f>_xlfn.XLOOKUP(Table1[[#This Row],[TeamFavoriteID]],Table2[team_id],Table2[team_name],_xlfn.XLOOKUP(Table1[[#This Row],[TeamFavoriteID]],Table2[team_id_pfr],Table2[team_name],"Even"))</f>
        <v>Kansas City Chiefs</v>
      </c>
      <c r="M14165">
        <v>-3.5</v>
      </c>
      <c r="N14165">
        <f>IF(Table1[[#This Row],[TeamFavorite]]=Table1[[#This Row],[TeamHome]],Table1[[#This Row],[ScoreAway]]-Table1[[#This Row],[ScoreHome]],Table1[[#This Row],[ScoreHome]]-Table1[[#This Row],[ScoreAway]])</f>
        <v>3</v>
      </c>
      <c r="O14165">
        <f>IF(Table1[[#This Row],[SpreadActual]]&lt;Table1[[#This Row],[SpreadFavorite]],1,0)</f>
        <v>0</v>
      </c>
      <c r="P14165">
        <v>45.5</v>
      </c>
      <c r="Q14165" t="s">
        <v>236</v>
      </c>
      <c r="R14165" t="b">
        <v>0</v>
      </c>
      <c r="S14165">
        <v>80</v>
      </c>
      <c r="T14165">
        <v>12</v>
      </c>
      <c r="U14165">
        <v>79</v>
      </c>
    </row>
    <row r="14166" spans="1:22" x14ac:dyDescent="0.2">
      <c r="A14166" s="1">
        <v>45939</v>
      </c>
      <c r="B14166">
        <v>2025</v>
      </c>
      <c r="C14166">
        <f>_xlfn.MAXIFS(Table1[ScheduleWeekWritten],Table1[ScheduleSeason],Table1[[#This Row],[ScheduleSeason]])</f>
        <v>18</v>
      </c>
      <c r="D14166">
        <v>6</v>
      </c>
      <c r="E14166" cm="1">
        <f t="array" ref="E14166">_xlfn.XLOOKUP(Table1[[#This Row],[ScheduleWeekWritten]],Table3[Game],100+Table3[Increase],Table1[[#This Row],[ScheduleWeekWritten]])</f>
        <v>6</v>
      </c>
      <c r="F14166" t="b">
        <v>0</v>
      </c>
      <c r="G14166" t="s">
        <v>50</v>
      </c>
      <c r="H14166">
        <v>34</v>
      </c>
      <c r="I14166">
        <v>17</v>
      </c>
      <c r="J14166" t="s">
        <v>58</v>
      </c>
      <c r="K14166" t="s">
        <v>77</v>
      </c>
      <c r="L14166" t="str">
        <f>_xlfn.XLOOKUP(Table1[[#This Row],[TeamFavoriteID]],Table2[team_id],Table2[team_name],_xlfn.XLOOKUP(Table1[[#This Row],[TeamFavoriteID]],Table2[team_id_pfr],Table2[team_name],"Even"))</f>
        <v>Philadelphia Eagles</v>
      </c>
      <c r="M14166">
        <v>-8</v>
      </c>
      <c r="N14166">
        <f>IF(Table1[[#This Row],[TeamFavorite]]=Table1[[#This Row],[TeamHome]],Table1[[#This Row],[ScoreAway]]-Table1[[#This Row],[ScoreHome]],Table1[[#This Row],[ScoreHome]]-Table1[[#This Row],[ScoreAway]])</f>
        <v>17</v>
      </c>
      <c r="O14166">
        <f>IF(Table1[[#This Row],[SpreadActual]]&lt;Table1[[#This Row],[SpreadFavorite]],1,0)</f>
        <v>0</v>
      </c>
      <c r="P14166">
        <v>40</v>
      </c>
      <c r="Q14166" t="s">
        <v>197</v>
      </c>
      <c r="R14166" t="b">
        <v>0</v>
      </c>
      <c r="S14166">
        <v>53</v>
      </c>
      <c r="T14166">
        <v>3</v>
      </c>
      <c r="U14166">
        <v>31</v>
      </c>
    </row>
    <row r="14167" spans="1:22" x14ac:dyDescent="0.2">
      <c r="A14167" s="1">
        <v>45942</v>
      </c>
      <c r="B14167">
        <v>2025</v>
      </c>
      <c r="C14167">
        <f>_xlfn.MAXIFS(Table1[ScheduleWeekWritten],Table1[ScheduleSeason],Table1[[#This Row],[ScheduleSeason]])</f>
        <v>18</v>
      </c>
      <c r="D14167">
        <v>6</v>
      </c>
      <c r="E14167" cm="1">
        <f t="array" ref="E14167">_xlfn.XLOOKUP(Table1[[#This Row],[ScheduleWeekWritten]],Table3[Game],100+Table3[Increase],Table1[[#This Row],[ScheduleWeekWritten]])</f>
        <v>6</v>
      </c>
      <c r="F14167" t="b">
        <v>0</v>
      </c>
      <c r="G14167" t="s">
        <v>158</v>
      </c>
      <c r="H14167">
        <v>3</v>
      </c>
      <c r="I14167">
        <v>17</v>
      </c>
      <c r="J14167" t="s">
        <v>39</v>
      </c>
      <c r="K14167" t="s">
        <v>40</v>
      </c>
      <c r="L14167" t="str">
        <f>_xlfn.XLOOKUP(Table1[[#This Row],[TeamFavoriteID]],Table2[team_id],Table2[team_name],_xlfn.XLOOKUP(Table1[[#This Row],[TeamFavoriteID]],Table2[team_id_pfr],Table2[team_name],"Even"))</f>
        <v>Los Angeles Rams</v>
      </c>
      <c r="M14167">
        <v>-7</v>
      </c>
      <c r="N14167">
        <f>IF(Table1[[#This Row],[TeamFavorite]]=Table1[[#This Row],[TeamHome]],Table1[[#This Row],[ScoreAway]]-Table1[[#This Row],[ScoreHome]],Table1[[#This Row],[ScoreHome]]-Table1[[#This Row],[ScoreAway]])</f>
        <v>-14</v>
      </c>
      <c r="O14167">
        <f>IF(Table1[[#This Row],[SpreadActual]]&lt;Table1[[#This Row],[SpreadFavorite]],1,0)</f>
        <v>1</v>
      </c>
      <c r="P14167">
        <v>44.5</v>
      </c>
      <c r="Q14167" t="s">
        <v>166</v>
      </c>
      <c r="R14167" t="b">
        <v>0</v>
      </c>
      <c r="S14167">
        <v>64</v>
      </c>
      <c r="T14167">
        <v>15</v>
      </c>
      <c r="U14167">
        <v>66</v>
      </c>
      <c r="V14167" t="s">
        <v>2</v>
      </c>
    </row>
    <row r="14168" spans="1:22" x14ac:dyDescent="0.2">
      <c r="A14168" s="1">
        <v>45942</v>
      </c>
      <c r="B14168">
        <v>2025</v>
      </c>
      <c r="C14168">
        <f>_xlfn.MAXIFS(Table1[ScheduleWeekWritten],Table1[ScheduleSeason],Table1[[#This Row],[ScheduleSeason]])</f>
        <v>18</v>
      </c>
      <c r="D14168">
        <v>6</v>
      </c>
      <c r="E14168" cm="1">
        <f t="array" ref="E14168">_xlfn.XLOOKUP(Table1[[#This Row],[ScheduleWeekWritten]],Table3[Game],100+Table3[Increase],Table1[[#This Row],[ScheduleWeekWritten]])</f>
        <v>6</v>
      </c>
      <c r="F14168" t="b">
        <v>0</v>
      </c>
      <c r="G14168" t="s">
        <v>152</v>
      </c>
      <c r="H14168">
        <v>30</v>
      </c>
      <c r="I14168">
        <v>27</v>
      </c>
      <c r="J14168" t="s">
        <v>67</v>
      </c>
      <c r="K14168" t="s">
        <v>68</v>
      </c>
      <c r="L14168" t="str">
        <f>_xlfn.XLOOKUP(Table1[[#This Row],[TeamFavoriteID]],Table2[team_id],Table2[team_name],_xlfn.XLOOKUP(Table1[[#This Row],[TeamFavoriteID]],Table2[team_id_pfr],Table2[team_name],"Even"))</f>
        <v>Dallas Cowboys</v>
      </c>
      <c r="M14168">
        <v>-3</v>
      </c>
      <c r="N14168">
        <f>IF(Table1[[#This Row],[TeamFavorite]]=Table1[[#This Row],[TeamHome]],Table1[[#This Row],[ScoreAway]]-Table1[[#This Row],[ScoreHome]],Table1[[#This Row],[ScoreHome]]-Table1[[#This Row],[ScoreAway]])</f>
        <v>3</v>
      </c>
      <c r="O14168">
        <f>IF(Table1[[#This Row],[SpreadActual]]&lt;Table1[[#This Row],[SpreadFavorite]],1,0)</f>
        <v>0</v>
      </c>
      <c r="P14168">
        <v>48.5</v>
      </c>
      <c r="Q14168" t="s">
        <v>160</v>
      </c>
      <c r="R14168" t="b">
        <v>0</v>
      </c>
      <c r="S14168">
        <v>68</v>
      </c>
      <c r="T14168">
        <v>15</v>
      </c>
      <c r="U14168">
        <v>71</v>
      </c>
    </row>
    <row r="14169" spans="1:22" x14ac:dyDescent="0.2">
      <c r="A14169" s="1">
        <v>45942</v>
      </c>
      <c r="B14169">
        <v>2025</v>
      </c>
      <c r="C14169">
        <f>_xlfn.MAXIFS(Table1[ScheduleWeekWritten],Table1[ScheduleSeason],Table1[[#This Row],[ScheduleSeason]])</f>
        <v>18</v>
      </c>
      <c r="D14169">
        <v>6</v>
      </c>
      <c r="E14169" cm="1">
        <f t="array" ref="E14169">_xlfn.XLOOKUP(Table1[[#This Row],[ScheduleWeekWritten]],Table3[Game],100+Table3[Increase],Table1[[#This Row],[ScheduleWeekWritten]])</f>
        <v>6</v>
      </c>
      <c r="F14169" t="b">
        <v>0</v>
      </c>
      <c r="G14169" t="s">
        <v>33</v>
      </c>
      <c r="H14169">
        <v>27</v>
      </c>
      <c r="I14169">
        <v>18</v>
      </c>
      <c r="J14169" t="s">
        <v>101</v>
      </c>
      <c r="K14169" t="s">
        <v>35</v>
      </c>
      <c r="L14169" t="str">
        <f>_xlfn.XLOOKUP(Table1[[#This Row],[TeamFavoriteID]],Table2[team_id],Table2[team_name],_xlfn.XLOOKUP(Table1[[#This Row],[TeamFavoriteID]],Table2[team_id_pfr],Table2[team_name],"Even"))</f>
        <v>Green Bay Packers</v>
      </c>
      <c r="M14169">
        <v>-14</v>
      </c>
      <c r="N14169">
        <f>IF(Table1[[#This Row],[TeamFavorite]]=Table1[[#This Row],[TeamHome]],Table1[[#This Row],[ScoreAway]]-Table1[[#This Row],[ScoreHome]],Table1[[#This Row],[ScoreHome]]-Table1[[#This Row],[ScoreAway]])</f>
        <v>-9</v>
      </c>
      <c r="O14169">
        <f>IF(Table1[[#This Row],[SpreadActual]]&lt;Table1[[#This Row],[SpreadFavorite]],1,0)</f>
        <v>0</v>
      </c>
      <c r="P14169">
        <v>45</v>
      </c>
      <c r="Q14169" t="s">
        <v>82</v>
      </c>
      <c r="R14169" t="b">
        <v>0</v>
      </c>
      <c r="S14169">
        <v>64</v>
      </c>
      <c r="T14169">
        <v>14</v>
      </c>
      <c r="U14169">
        <v>56</v>
      </c>
    </row>
    <row r="14170" spans="1:22" x14ac:dyDescent="0.2">
      <c r="A14170" s="1">
        <v>45942</v>
      </c>
      <c r="B14170">
        <v>2025</v>
      </c>
      <c r="C14170">
        <f>_xlfn.MAXIFS(Table1[ScheduleWeekWritten],Table1[ScheduleSeason],Table1[[#This Row],[ScheduleSeason]])</f>
        <v>18</v>
      </c>
      <c r="D14170">
        <v>6</v>
      </c>
      <c r="E14170" cm="1">
        <f t="array" ref="E14170">_xlfn.XLOOKUP(Table1[[#This Row],[ScheduleWeekWritten]],Table3[Game],100+Table3[Increase],Table1[[#This Row],[ScheduleWeekWritten]])</f>
        <v>6</v>
      </c>
      <c r="F14170" t="b">
        <v>0</v>
      </c>
      <c r="G14170" t="s">
        <v>140</v>
      </c>
      <c r="H14170">
        <v>31</v>
      </c>
      <c r="I14170">
        <v>27</v>
      </c>
      <c r="J14170" t="s">
        <v>149</v>
      </c>
      <c r="K14170" t="s">
        <v>72</v>
      </c>
      <c r="L14170" t="str">
        <f>_xlfn.XLOOKUP(Table1[[#This Row],[TeamFavoriteID]],Table2[team_id],Table2[team_name],_xlfn.XLOOKUP(Table1[[#This Row],[TeamFavoriteID]],Table2[team_id_pfr],Table2[team_name],"Even"))</f>
        <v>Baltimore Colts</v>
      </c>
      <c r="M14170">
        <v>-9.5</v>
      </c>
      <c r="N14170">
        <f>IF(Table1[[#This Row],[TeamFavorite]]=Table1[[#This Row],[TeamHome]],Table1[[#This Row],[ScoreAway]]-Table1[[#This Row],[ScoreHome]],Table1[[#This Row],[ScoreHome]]-Table1[[#This Row],[ScoreAway]])</f>
        <v>4</v>
      </c>
      <c r="O14170">
        <f>IF(Table1[[#This Row],[SpreadActual]]&lt;Table1[[#This Row],[SpreadFavorite]],1,0)</f>
        <v>0</v>
      </c>
      <c r="P14170">
        <v>46.5</v>
      </c>
      <c r="Q14170" t="s">
        <v>190</v>
      </c>
      <c r="R14170" t="b">
        <v>0</v>
      </c>
      <c r="S14170">
        <v>72</v>
      </c>
      <c r="T14170">
        <v>0</v>
      </c>
      <c r="V14170" t="s">
        <v>103</v>
      </c>
    </row>
    <row r="14171" spans="1:22" x14ac:dyDescent="0.2">
      <c r="A14171" s="1">
        <v>45942</v>
      </c>
      <c r="B14171">
        <v>2025</v>
      </c>
      <c r="C14171">
        <f>_xlfn.MAXIFS(Table1[ScheduleWeekWritten],Table1[ScheduleSeason],Table1[[#This Row],[ScheduleSeason]])</f>
        <v>18</v>
      </c>
      <c r="D14171">
        <v>6</v>
      </c>
      <c r="E14171" cm="1">
        <f t="array" ref="E14171">_xlfn.XLOOKUP(Table1[[#This Row],[ScheduleWeekWritten]],Table3[Game],100+Table3[Increase],Table1[[#This Row],[ScheduleWeekWritten]])</f>
        <v>6</v>
      </c>
      <c r="F14171" t="b">
        <v>0</v>
      </c>
      <c r="G14171" t="s">
        <v>154</v>
      </c>
      <c r="H14171">
        <v>12</v>
      </c>
      <c r="I14171">
        <v>20</v>
      </c>
      <c r="J14171" t="s">
        <v>128</v>
      </c>
      <c r="K14171" t="s">
        <v>89</v>
      </c>
      <c r="L14171" t="str">
        <f>_xlfn.XLOOKUP(Table1[[#This Row],[TeamFavoriteID]],Table2[team_id],Table2[team_name],_xlfn.XLOOKUP(Table1[[#This Row],[TeamFavoriteID]],Table2[team_id_pfr],Table2[team_name],"Even"))</f>
        <v>Even</v>
      </c>
      <c r="M14171">
        <v>0</v>
      </c>
      <c r="N14171">
        <f>IF(Table1[[#This Row],[TeamFavorite]]=Table1[[#This Row],[TeamHome]],Table1[[#This Row],[ScoreAway]]-Table1[[#This Row],[ScoreHome]],Table1[[#This Row],[ScoreHome]]-Table1[[#This Row],[ScoreAway]])</f>
        <v>-8</v>
      </c>
      <c r="O14171">
        <f>IF(Table1[[#This Row],[SpreadActual]]&lt;Table1[[#This Row],[SpreadFavorite]],1,0)</f>
        <v>1</v>
      </c>
      <c r="P14171">
        <v>47.5</v>
      </c>
      <c r="Q14171" t="s">
        <v>236</v>
      </c>
      <c r="R14171" t="b">
        <v>0</v>
      </c>
      <c r="S14171">
        <v>76</v>
      </c>
      <c r="T14171">
        <v>8</v>
      </c>
      <c r="U14171">
        <v>59</v>
      </c>
    </row>
    <row r="14172" spans="1:22" x14ac:dyDescent="0.2">
      <c r="A14172" s="1">
        <v>45942</v>
      </c>
      <c r="B14172">
        <v>2025</v>
      </c>
      <c r="C14172">
        <f>_xlfn.MAXIFS(Table1[ScheduleWeekWritten],Table1[ScheduleSeason],Table1[[#This Row],[ScheduleSeason]])</f>
        <v>18</v>
      </c>
      <c r="D14172">
        <v>6</v>
      </c>
      <c r="E14172" cm="1">
        <f t="array" ref="E14172">_xlfn.XLOOKUP(Table1[[#This Row],[ScheduleWeekWritten]],Table3[Game],100+Table3[Increase],Table1[[#This Row],[ScheduleWeekWritten]])</f>
        <v>6</v>
      </c>
      <c r="F14172" t="b">
        <v>0</v>
      </c>
      <c r="G14172" t="s">
        <v>217</v>
      </c>
      <c r="H14172">
        <v>20</v>
      </c>
      <c r="I14172">
        <v>10</v>
      </c>
      <c r="J14172" t="s">
        <v>171</v>
      </c>
      <c r="K14172" t="s">
        <v>21</v>
      </c>
      <c r="L14172" t="str">
        <f>_xlfn.XLOOKUP(Table1[[#This Row],[TeamFavoriteID]],Table2[team_id],Table2[team_name],_xlfn.XLOOKUP(Table1[[#This Row],[TeamFavoriteID]],Table2[team_id_pfr],Table2[team_name],"Even"))</f>
        <v>Las Vegas Raiders</v>
      </c>
      <c r="M14172">
        <v>-4</v>
      </c>
      <c r="N14172">
        <f>IF(Table1[[#This Row],[TeamFavorite]]=Table1[[#This Row],[TeamHome]],Table1[[#This Row],[ScoreAway]]-Table1[[#This Row],[ScoreHome]],Table1[[#This Row],[ScoreHome]]-Table1[[#This Row],[ScoreAway]])</f>
        <v>-10</v>
      </c>
      <c r="O14172">
        <f>IF(Table1[[#This Row],[SpreadActual]]&lt;Table1[[#This Row],[SpreadFavorite]],1,0)</f>
        <v>1</v>
      </c>
      <c r="P14172">
        <v>42</v>
      </c>
      <c r="Q14172" t="s">
        <v>220</v>
      </c>
      <c r="R14172" t="b">
        <v>0</v>
      </c>
      <c r="S14172">
        <v>72</v>
      </c>
      <c r="T14172">
        <v>0</v>
      </c>
      <c r="V14172" t="s">
        <v>103</v>
      </c>
    </row>
    <row r="14173" spans="1:22" x14ac:dyDescent="0.2">
      <c r="A14173" s="1">
        <v>45942</v>
      </c>
      <c r="B14173">
        <v>2025</v>
      </c>
      <c r="C14173">
        <f>_xlfn.MAXIFS(Table1[ScheduleWeekWritten],Table1[ScheduleSeason],Table1[[#This Row],[ScheduleSeason]])</f>
        <v>18</v>
      </c>
      <c r="D14173">
        <v>6</v>
      </c>
      <c r="E14173" cm="1">
        <f t="array" ref="E14173">_xlfn.XLOOKUP(Table1[[#This Row],[ScheduleWeekWritten]],Table3[Game],100+Table3[Increase],Table1[[#This Row],[ScheduleWeekWritten]])</f>
        <v>6</v>
      </c>
      <c r="F14173" t="b">
        <v>0</v>
      </c>
      <c r="G14173" t="s">
        <v>19</v>
      </c>
      <c r="H14173">
        <v>27</v>
      </c>
      <c r="I14173">
        <v>29</v>
      </c>
      <c r="J14173" t="s">
        <v>210</v>
      </c>
      <c r="K14173" t="s">
        <v>29</v>
      </c>
      <c r="L14173" t="str">
        <f>_xlfn.XLOOKUP(Table1[[#This Row],[TeamFavoriteID]],Table2[team_id],Table2[team_name],_xlfn.XLOOKUP(Table1[[#This Row],[TeamFavoriteID]],Table2[team_id_pfr],Table2[team_name],"Even"))</f>
        <v>Los Angeles Chargers</v>
      </c>
      <c r="M14173">
        <v>-4</v>
      </c>
      <c r="N14173">
        <f>IF(Table1[[#This Row],[TeamFavorite]]=Table1[[#This Row],[TeamHome]],Table1[[#This Row],[ScoreAway]]-Table1[[#This Row],[ScoreHome]],Table1[[#This Row],[ScoreHome]]-Table1[[#This Row],[ScoreAway]])</f>
        <v>-2</v>
      </c>
      <c r="O14173">
        <f>IF(Table1[[#This Row],[SpreadActual]]&lt;Table1[[#This Row],[SpreadFavorite]],1,0)</f>
        <v>0</v>
      </c>
      <c r="P14173">
        <v>43.5</v>
      </c>
      <c r="Q14173" t="s">
        <v>212</v>
      </c>
      <c r="R14173" t="b">
        <v>0</v>
      </c>
      <c r="S14173">
        <v>85</v>
      </c>
      <c r="T14173">
        <v>4</v>
      </c>
      <c r="U14173">
        <v>62</v>
      </c>
    </row>
    <row r="14174" spans="1:22" x14ac:dyDescent="0.2">
      <c r="A14174" s="1">
        <v>45942</v>
      </c>
      <c r="B14174">
        <v>2025</v>
      </c>
      <c r="C14174">
        <f>_xlfn.MAXIFS(Table1[ScheduleWeekWritten],Table1[ScheduleSeason],Table1[[#This Row],[ScheduleSeason]])</f>
        <v>18</v>
      </c>
      <c r="D14174">
        <v>6</v>
      </c>
      <c r="E14174" cm="1">
        <f t="array" ref="E14174">_xlfn.XLOOKUP(Table1[[#This Row],[ScheduleWeekWritten]],Table3[Game],100+Table3[Increase],Table1[[#This Row],[ScheduleWeekWritten]])</f>
        <v>6</v>
      </c>
      <c r="F14174" t="b">
        <v>0</v>
      </c>
      <c r="G14174" t="s">
        <v>95</v>
      </c>
      <c r="H14174">
        <v>19</v>
      </c>
      <c r="I14174">
        <v>25</v>
      </c>
      <c r="J14174" t="s">
        <v>115</v>
      </c>
      <c r="K14174" t="s">
        <v>70</v>
      </c>
      <c r="L14174" t="str">
        <f>_xlfn.XLOOKUP(Table1[[#This Row],[TeamFavoriteID]],Table2[team_id],Table2[team_name],_xlfn.XLOOKUP(Table1[[#This Row],[TeamFavoriteID]],Table2[team_id_pfr],Table2[team_name],"Even"))</f>
        <v>Boston Patriots</v>
      </c>
      <c r="M14174">
        <v>-3.5</v>
      </c>
      <c r="N14174">
        <f>IF(Table1[[#This Row],[TeamFavorite]]=Table1[[#This Row],[TeamHome]],Table1[[#This Row],[ScoreAway]]-Table1[[#This Row],[ScoreHome]],Table1[[#This Row],[ScoreHome]]-Table1[[#This Row],[ScoreAway]])</f>
        <v>-6</v>
      </c>
      <c r="O14174">
        <f>IF(Table1[[#This Row],[SpreadActual]]&lt;Table1[[#This Row],[SpreadFavorite]],1,0)</f>
        <v>1</v>
      </c>
      <c r="P14174">
        <v>46</v>
      </c>
      <c r="Q14174" t="s">
        <v>225</v>
      </c>
      <c r="R14174" t="b">
        <v>0</v>
      </c>
      <c r="S14174">
        <v>72</v>
      </c>
      <c r="T14174">
        <v>0</v>
      </c>
      <c r="V14174" t="s">
        <v>103</v>
      </c>
    </row>
    <row r="14175" spans="1:22" x14ac:dyDescent="0.2">
      <c r="A14175" s="1">
        <v>45942</v>
      </c>
      <c r="B14175">
        <v>2025</v>
      </c>
      <c r="C14175">
        <f>_xlfn.MAXIFS(Table1[ScheduleWeekWritten],Table1[ScheduleSeason],Table1[[#This Row],[ScheduleSeason]])</f>
        <v>18</v>
      </c>
      <c r="D14175">
        <v>6</v>
      </c>
      <c r="E14175" cm="1">
        <f t="array" ref="E14175">_xlfn.XLOOKUP(Table1[[#This Row],[ScheduleWeekWritten]],Table3[Game],100+Table3[Increase],Table1[[#This Row],[ScheduleWeekWritten]])</f>
        <v>6</v>
      </c>
      <c r="F14175" t="b">
        <v>0</v>
      </c>
      <c r="G14175" t="s">
        <v>31</v>
      </c>
      <c r="H14175">
        <v>11</v>
      </c>
      <c r="I14175">
        <v>13</v>
      </c>
      <c r="J14175" t="s">
        <v>24</v>
      </c>
      <c r="K14175" t="s">
        <v>88</v>
      </c>
      <c r="L14175" t="str">
        <f>_xlfn.XLOOKUP(Table1[[#This Row],[TeamFavoriteID]],Table2[team_id],Table2[team_name],_xlfn.XLOOKUP(Table1[[#This Row],[TeamFavoriteID]],Table2[team_id_pfr],Table2[team_name],"Even"))</f>
        <v>Denver Broncos</v>
      </c>
      <c r="M14175">
        <v>-7</v>
      </c>
      <c r="N14175">
        <f>IF(Table1[[#This Row],[TeamFavorite]]=Table1[[#This Row],[TeamHome]],Table1[[#This Row],[ScoreAway]]-Table1[[#This Row],[ScoreHome]],Table1[[#This Row],[ScoreHome]]-Table1[[#This Row],[ScoreAway]])</f>
        <v>-2</v>
      </c>
      <c r="O14175">
        <f>IF(Table1[[#This Row],[SpreadActual]]&lt;Table1[[#This Row],[SpreadFavorite]],1,0)</f>
        <v>0</v>
      </c>
      <c r="P14175">
        <v>43.5</v>
      </c>
      <c r="Q14175" t="s">
        <v>215</v>
      </c>
      <c r="R14175" t="b">
        <v>1</v>
      </c>
      <c r="S14175">
        <v>59</v>
      </c>
      <c r="T14175">
        <v>6</v>
      </c>
      <c r="U14175">
        <v>69</v>
      </c>
    </row>
    <row r="14176" spans="1:22" x14ac:dyDescent="0.2">
      <c r="A14176" s="1">
        <v>45942</v>
      </c>
      <c r="B14176">
        <v>2025</v>
      </c>
      <c r="C14176">
        <f>_xlfn.MAXIFS(Table1[ScheduleWeekWritten],Table1[ScheduleSeason],Table1[[#This Row],[ScheduleSeason]])</f>
        <v>18</v>
      </c>
      <c r="D14176">
        <v>6</v>
      </c>
      <c r="E14176" cm="1">
        <f t="array" ref="E14176">_xlfn.XLOOKUP(Table1[[#This Row],[ScheduleWeekWritten]],Table3[Game],100+Table3[Increase],Table1[[#This Row],[ScheduleWeekWritten]])</f>
        <v>6</v>
      </c>
      <c r="F14176" t="b">
        <v>0</v>
      </c>
      <c r="G14176" t="s">
        <v>49</v>
      </c>
      <c r="H14176">
        <v>23</v>
      </c>
      <c r="I14176">
        <v>9</v>
      </c>
      <c r="J14176" t="s">
        <v>62</v>
      </c>
      <c r="K14176" t="s">
        <v>51</v>
      </c>
      <c r="L14176" t="str">
        <f>_xlfn.XLOOKUP(Table1[[#This Row],[TeamFavoriteID]],Table2[team_id],Table2[team_name],_xlfn.XLOOKUP(Table1[[#This Row],[TeamFavoriteID]],Table2[team_id_pfr],Table2[team_name],"Even"))</f>
        <v>Pittsburgh Steelers</v>
      </c>
      <c r="M14176">
        <v>-6</v>
      </c>
      <c r="N14176">
        <f>IF(Table1[[#This Row],[TeamFavorite]]=Table1[[#This Row],[TeamHome]],Table1[[#This Row],[ScoreAway]]-Table1[[#This Row],[ScoreHome]],Table1[[#This Row],[ScoreHome]]-Table1[[#This Row],[ScoreAway]])</f>
        <v>-14</v>
      </c>
      <c r="O14176">
        <f>IF(Table1[[#This Row],[SpreadActual]]&lt;Table1[[#This Row],[SpreadFavorite]],1,0)</f>
        <v>1</v>
      </c>
      <c r="P14176">
        <v>38</v>
      </c>
      <c r="Q14176" t="s">
        <v>229</v>
      </c>
      <c r="R14176" t="b">
        <v>0</v>
      </c>
      <c r="S14176">
        <v>64</v>
      </c>
      <c r="T14176">
        <v>8</v>
      </c>
      <c r="U14176">
        <v>77</v>
      </c>
    </row>
    <row r="14177" spans="1:22" x14ac:dyDescent="0.2">
      <c r="A14177" s="1">
        <v>45942</v>
      </c>
      <c r="B14177">
        <v>2025</v>
      </c>
      <c r="C14177">
        <f>_xlfn.MAXIFS(Table1[ScheduleWeekWritten],Table1[ScheduleSeason],Table1[[#This Row],[ScheduleSeason]])</f>
        <v>18</v>
      </c>
      <c r="D14177">
        <v>6</v>
      </c>
      <c r="E14177" cm="1">
        <f t="array" ref="E14177">_xlfn.XLOOKUP(Table1[[#This Row],[ScheduleWeekWritten]],Table3[Game],100+Table3[Increase],Table1[[#This Row],[ScheduleWeekWritten]])</f>
        <v>6</v>
      </c>
      <c r="F14177" t="b">
        <v>0</v>
      </c>
      <c r="G14177" t="s">
        <v>127</v>
      </c>
      <c r="H14177">
        <v>30</v>
      </c>
      <c r="I14177">
        <v>19</v>
      </c>
      <c r="J14177" t="s">
        <v>53</v>
      </c>
      <c r="K14177" t="s">
        <v>133</v>
      </c>
      <c r="L14177" t="str">
        <f>_xlfn.XLOOKUP(Table1[[#This Row],[TeamFavoriteID]],Table2[team_id],Table2[team_name],_xlfn.XLOOKUP(Table1[[#This Row],[TeamFavoriteID]],Table2[team_id_pfr],Table2[team_name],"Even"))</f>
        <v>Tampa Bay Buccaneers</v>
      </c>
      <c r="M14177">
        <v>-3</v>
      </c>
      <c r="N14177">
        <f>IF(Table1[[#This Row],[TeamFavorite]]=Table1[[#This Row],[TeamHome]],Table1[[#This Row],[ScoreAway]]-Table1[[#This Row],[ScoreHome]],Table1[[#This Row],[ScoreHome]]-Table1[[#This Row],[ScoreAway]])</f>
        <v>-11</v>
      </c>
      <c r="O14177">
        <f>IF(Table1[[#This Row],[SpreadActual]]&lt;Table1[[#This Row],[SpreadFavorite]],1,0)</f>
        <v>1</v>
      </c>
      <c r="P14177">
        <v>47</v>
      </c>
      <c r="Q14177" t="s">
        <v>168</v>
      </c>
      <c r="R14177" t="b">
        <v>0</v>
      </c>
      <c r="S14177">
        <v>82</v>
      </c>
      <c r="T14177">
        <v>10</v>
      </c>
      <c r="U14177">
        <v>49</v>
      </c>
    </row>
    <row r="14178" spans="1:22" x14ac:dyDescent="0.2">
      <c r="A14178" s="1">
        <v>45943</v>
      </c>
      <c r="B14178">
        <v>2025</v>
      </c>
      <c r="C14178">
        <f>_xlfn.MAXIFS(Table1[ScheduleWeekWritten],Table1[ScheduleSeason],Table1[[#This Row],[ScheduleSeason]])</f>
        <v>18</v>
      </c>
      <c r="D14178">
        <v>6</v>
      </c>
      <c r="E14178" cm="1">
        <f t="array" ref="E14178">_xlfn.XLOOKUP(Table1[[#This Row],[ScheduleWeekWritten]],Table3[Game],100+Table3[Increase],Table1[[#This Row],[ScheduleWeekWritten]])</f>
        <v>6</v>
      </c>
      <c r="F14178" t="b">
        <v>0</v>
      </c>
      <c r="G14178" t="s">
        <v>38</v>
      </c>
      <c r="H14178">
        <v>24</v>
      </c>
      <c r="I14178">
        <v>14</v>
      </c>
      <c r="J14178" t="s">
        <v>28</v>
      </c>
      <c r="K14178" t="s">
        <v>43</v>
      </c>
      <c r="L14178" t="str">
        <f>_xlfn.XLOOKUP(Table1[[#This Row],[TeamFavoriteID]],Table2[team_id],Table2[team_name],_xlfn.XLOOKUP(Table1[[#This Row],[TeamFavoriteID]],Table2[team_id_pfr],Table2[team_name],"Even"))</f>
        <v>Buffalo Bills</v>
      </c>
      <c r="M14178">
        <v>-4</v>
      </c>
      <c r="N14178">
        <f>IF(Table1[[#This Row],[TeamFavorite]]=Table1[[#This Row],[TeamHome]],Table1[[#This Row],[ScoreAway]]-Table1[[#This Row],[ScoreHome]],Table1[[#This Row],[ScoreHome]]-Table1[[#This Row],[ScoreAway]])</f>
        <v>10</v>
      </c>
      <c r="O14178">
        <f>IF(Table1[[#This Row],[SpreadActual]]&lt;Table1[[#This Row],[SpreadFavorite]],1,0)</f>
        <v>0</v>
      </c>
      <c r="P14178">
        <v>50</v>
      </c>
      <c r="Q14178" t="s">
        <v>213</v>
      </c>
      <c r="R14178" t="b">
        <v>0</v>
      </c>
      <c r="S14178">
        <v>72</v>
      </c>
      <c r="T14178">
        <v>0</v>
      </c>
      <c r="V14178" t="s">
        <v>103</v>
      </c>
    </row>
    <row r="14179" spans="1:22" x14ac:dyDescent="0.2">
      <c r="A14179" s="1">
        <v>45943</v>
      </c>
      <c r="B14179">
        <v>2025</v>
      </c>
      <c r="C14179">
        <f>_xlfn.MAXIFS(Table1[ScheduleWeekWritten],Table1[ScheduleSeason],Table1[[#This Row],[ScheduleSeason]])</f>
        <v>18</v>
      </c>
      <c r="D14179">
        <v>6</v>
      </c>
      <c r="E14179" cm="1">
        <f t="array" ref="E14179">_xlfn.XLOOKUP(Table1[[#This Row],[ScheduleWeekWritten]],Table3[Game],100+Table3[Increase],Table1[[#This Row],[ScheduleWeekWritten]])</f>
        <v>6</v>
      </c>
      <c r="F14179" t="b">
        <v>0</v>
      </c>
      <c r="G14179" t="s">
        <v>42</v>
      </c>
      <c r="H14179">
        <v>30</v>
      </c>
      <c r="I14179">
        <v>17</v>
      </c>
      <c r="J14179" t="s">
        <v>45</v>
      </c>
      <c r="K14179" t="s">
        <v>75</v>
      </c>
      <c r="L14179" t="str">
        <f>_xlfn.XLOOKUP(Table1[[#This Row],[TeamFavoriteID]],Table2[team_id],Table2[team_name],_xlfn.XLOOKUP(Table1[[#This Row],[TeamFavoriteID]],Table2[team_id_pfr],Table2[team_name],"Even"))</f>
        <v>Kansas City Chiefs</v>
      </c>
      <c r="M14179">
        <v>-2.5</v>
      </c>
      <c r="N14179">
        <f>IF(Table1[[#This Row],[TeamFavorite]]=Table1[[#This Row],[TeamHome]],Table1[[#This Row],[ScoreAway]]-Table1[[#This Row],[ScoreHome]],Table1[[#This Row],[ScoreHome]]-Table1[[#This Row],[ScoreAway]])</f>
        <v>-13</v>
      </c>
      <c r="O14179">
        <f>IF(Table1[[#This Row],[SpreadActual]]&lt;Table1[[#This Row],[SpreadFavorite]],1,0)</f>
        <v>1</v>
      </c>
      <c r="P14179">
        <v>53</v>
      </c>
      <c r="Q14179" t="s">
        <v>228</v>
      </c>
      <c r="R14179" t="b">
        <v>0</v>
      </c>
      <c r="S14179">
        <v>85</v>
      </c>
      <c r="T14179">
        <v>13</v>
      </c>
      <c r="U14179">
        <v>37</v>
      </c>
    </row>
    <row r="14180" spans="1:22" x14ac:dyDescent="0.2">
      <c r="A14180" s="1">
        <v>45944</v>
      </c>
      <c r="B14180">
        <v>2025</v>
      </c>
      <c r="C14180">
        <f>_xlfn.MAXIFS(Table1[ScheduleWeekWritten],Table1[ScheduleSeason],Table1[[#This Row],[ScheduleSeason]])</f>
        <v>18</v>
      </c>
      <c r="D14180">
        <v>6</v>
      </c>
      <c r="E14180" cm="1">
        <f t="array" ref="E14180">_xlfn.XLOOKUP(Table1[[#This Row],[ScheduleWeekWritten]],Table3[Game],100+Table3[Increase],Table1[[#This Row],[ScheduleWeekWritten]])</f>
        <v>6</v>
      </c>
      <c r="F14180" t="b">
        <v>0</v>
      </c>
      <c r="G14180" t="s">
        <v>227</v>
      </c>
      <c r="H14180">
        <v>24</v>
      </c>
      <c r="I14180">
        <v>25</v>
      </c>
      <c r="J14180" t="s">
        <v>46</v>
      </c>
      <c r="K14180" t="s">
        <v>85</v>
      </c>
      <c r="L14180" t="str">
        <f>_xlfn.XLOOKUP(Table1[[#This Row],[TeamFavoriteID]],Table2[team_id],Table2[team_name],_xlfn.XLOOKUP(Table1[[#This Row],[TeamFavoriteID]],Table2[team_id_pfr],Table2[team_name],"Even"))</f>
        <v>Washington Commanders</v>
      </c>
      <c r="M14180">
        <v>-5.5</v>
      </c>
      <c r="N14180">
        <f>IF(Table1[[#This Row],[TeamFavorite]]=Table1[[#This Row],[TeamHome]],Table1[[#This Row],[ScoreAway]]-Table1[[#This Row],[ScoreHome]],Table1[[#This Row],[ScoreHome]]-Table1[[#This Row],[ScoreAway]])</f>
        <v>1</v>
      </c>
      <c r="O14180">
        <f>IF(Table1[[#This Row],[SpreadActual]]&lt;Table1[[#This Row],[SpreadFavorite]],1,0)</f>
        <v>0</v>
      </c>
      <c r="P14180">
        <v>49.5</v>
      </c>
      <c r="Q14180" t="s">
        <v>234</v>
      </c>
      <c r="R14180" t="b">
        <v>0</v>
      </c>
      <c r="S14180">
        <v>59</v>
      </c>
      <c r="T14180">
        <v>12</v>
      </c>
      <c r="U14180">
        <v>82</v>
      </c>
    </row>
    <row r="14181" spans="1:22" x14ac:dyDescent="0.2">
      <c r="A14181" s="1">
        <v>45947</v>
      </c>
      <c r="B14181">
        <v>2025</v>
      </c>
      <c r="C14181">
        <f>_xlfn.MAXIFS(Table1[ScheduleWeekWritten],Table1[ScheduleSeason],Table1[[#This Row],[ScheduleSeason]])</f>
        <v>18</v>
      </c>
      <c r="D14181">
        <v>7</v>
      </c>
      <c r="E14181" cm="1">
        <f t="array" ref="E14181">_xlfn.XLOOKUP(Table1[[#This Row],[ScheduleWeekWritten]],Table3[Game],100+Table3[Increase],Table1[[#This Row],[ScheduleWeekWritten]])</f>
        <v>7</v>
      </c>
      <c r="F14181" t="b">
        <v>0</v>
      </c>
      <c r="G14181" t="s">
        <v>101</v>
      </c>
      <c r="H14181">
        <v>33</v>
      </c>
      <c r="I14181">
        <v>31</v>
      </c>
      <c r="J14181" t="s">
        <v>49</v>
      </c>
      <c r="K14181" t="s">
        <v>51</v>
      </c>
      <c r="L14181" t="str">
        <f>_xlfn.XLOOKUP(Table1[[#This Row],[TeamFavoriteID]],Table2[team_id],Table2[team_name],_xlfn.XLOOKUP(Table1[[#This Row],[TeamFavoriteID]],Table2[team_id_pfr],Table2[team_name],"Even"))</f>
        <v>Pittsburgh Steelers</v>
      </c>
      <c r="M14181">
        <v>-5.5</v>
      </c>
      <c r="N14181">
        <f>IF(Table1[[#This Row],[TeamFavorite]]=Table1[[#This Row],[TeamHome]],Table1[[#This Row],[ScoreAway]]-Table1[[#This Row],[ScoreHome]],Table1[[#This Row],[ScoreHome]]-Table1[[#This Row],[ScoreAway]])</f>
        <v>2</v>
      </c>
      <c r="O14181">
        <f>IF(Table1[[#This Row],[SpreadActual]]&lt;Table1[[#This Row],[SpreadFavorite]],1,0)</f>
        <v>0</v>
      </c>
      <c r="P14181">
        <v>44.5</v>
      </c>
      <c r="Q14181" t="s">
        <v>226</v>
      </c>
      <c r="R14181" t="b">
        <v>0</v>
      </c>
      <c r="S14181">
        <v>60</v>
      </c>
      <c r="T14181">
        <v>5</v>
      </c>
      <c r="U14181">
        <v>74</v>
      </c>
    </row>
    <row r="14182" spans="1:22" x14ac:dyDescent="0.2">
      <c r="A14182" s="1">
        <v>45949</v>
      </c>
      <c r="B14182">
        <v>2025</v>
      </c>
      <c r="C14182">
        <f>_xlfn.MAXIFS(Table1[ScheduleWeekWritten],Table1[ScheduleSeason],Table1[[#This Row],[ScheduleSeason]])</f>
        <v>18</v>
      </c>
      <c r="D14182">
        <v>7</v>
      </c>
      <c r="E14182" cm="1">
        <f t="array" ref="E14182">_xlfn.XLOOKUP(Table1[[#This Row],[ScheduleWeekWritten]],Table3[Game],100+Table3[Increase],Table1[[#This Row],[ScheduleWeekWritten]])</f>
        <v>7</v>
      </c>
      <c r="F14182" t="b">
        <v>0</v>
      </c>
      <c r="G14182" t="s">
        <v>149</v>
      </c>
      <c r="H14182">
        <v>23</v>
      </c>
      <c r="I14182">
        <v>27</v>
      </c>
      <c r="J14182" t="s">
        <v>33</v>
      </c>
      <c r="K14182" t="s">
        <v>35</v>
      </c>
      <c r="L14182" t="str">
        <f>_xlfn.XLOOKUP(Table1[[#This Row],[TeamFavoriteID]],Table2[team_id],Table2[team_name],_xlfn.XLOOKUP(Table1[[#This Row],[TeamFavoriteID]],Table2[team_id_pfr],Table2[team_name],"Even"))</f>
        <v>Green Bay Packers</v>
      </c>
      <c r="M14182">
        <v>-7</v>
      </c>
      <c r="N14182">
        <f>IF(Table1[[#This Row],[TeamFavorite]]=Table1[[#This Row],[TeamHome]],Table1[[#This Row],[ScoreAway]]-Table1[[#This Row],[ScoreHome]],Table1[[#This Row],[ScoreHome]]-Table1[[#This Row],[ScoreAway]])</f>
        <v>-4</v>
      </c>
      <c r="O14182">
        <f>IF(Table1[[#This Row],[SpreadActual]]&lt;Table1[[#This Row],[SpreadFavorite]],1,0)</f>
        <v>0</v>
      </c>
      <c r="P14182">
        <v>44.5</v>
      </c>
      <c r="Q14182" t="s">
        <v>221</v>
      </c>
      <c r="R14182" t="b">
        <v>0</v>
      </c>
      <c r="S14182">
        <v>72</v>
      </c>
      <c r="T14182">
        <v>0</v>
      </c>
      <c r="V14182" t="s">
        <v>103</v>
      </c>
    </row>
    <row r="14183" spans="1:22" x14ac:dyDescent="0.2">
      <c r="A14183" s="1">
        <v>45949</v>
      </c>
      <c r="B14183">
        <v>2025</v>
      </c>
      <c r="C14183">
        <f>_xlfn.MAXIFS(Table1[ScheduleWeekWritten],Table1[ScheduleSeason],Table1[[#This Row],[ScheduleSeason]])</f>
        <v>18</v>
      </c>
      <c r="D14183">
        <v>7</v>
      </c>
      <c r="E14183" cm="1">
        <f t="array" ref="E14183">_xlfn.XLOOKUP(Table1[[#This Row],[ScheduleWeekWritten]],Table3[Game],100+Table3[Increase],Table1[[#This Row],[ScheduleWeekWritten]])</f>
        <v>7</v>
      </c>
      <c r="F14183" t="b">
        <v>0</v>
      </c>
      <c r="G14183" t="s">
        <v>46</v>
      </c>
      <c r="H14183">
        <v>26</v>
      </c>
      <c r="I14183">
        <v>14</v>
      </c>
      <c r="J14183" t="s">
        <v>95</v>
      </c>
      <c r="K14183" t="s">
        <v>47</v>
      </c>
      <c r="L14183" t="str">
        <f>_xlfn.XLOOKUP(Table1[[#This Row],[TeamFavoriteID]],Table2[team_id],Table2[team_name],_xlfn.XLOOKUP(Table1[[#This Row],[TeamFavoriteID]],Table2[team_id_pfr],Table2[team_name],"Even"))</f>
        <v>Chicago Bears</v>
      </c>
      <c r="M14183">
        <v>-4</v>
      </c>
      <c r="N14183">
        <f>IF(Table1[[#This Row],[TeamFavorite]]=Table1[[#This Row],[TeamHome]],Table1[[#This Row],[ScoreAway]]-Table1[[#This Row],[ScoreHome]],Table1[[#This Row],[ScoreHome]]-Table1[[#This Row],[ScoreAway]])</f>
        <v>-12</v>
      </c>
      <c r="O14183">
        <f>IF(Table1[[#This Row],[SpreadActual]]&lt;Table1[[#This Row],[SpreadFavorite]],1,0)</f>
        <v>1</v>
      </c>
      <c r="P14183">
        <v>45.5</v>
      </c>
      <c r="Q14183" t="s">
        <v>114</v>
      </c>
      <c r="R14183" t="b">
        <v>0</v>
      </c>
      <c r="S14183">
        <v>49</v>
      </c>
      <c r="T14183">
        <v>8</v>
      </c>
      <c r="U14183">
        <v>87</v>
      </c>
    </row>
    <row r="14184" spans="1:22" x14ac:dyDescent="0.2">
      <c r="A14184" s="1">
        <v>45949</v>
      </c>
      <c r="B14184">
        <v>2025</v>
      </c>
      <c r="C14184">
        <f>_xlfn.MAXIFS(Table1[ScheduleWeekWritten],Table1[ScheduleSeason],Table1[[#This Row],[ScheduleSeason]])</f>
        <v>18</v>
      </c>
      <c r="D14184">
        <v>7</v>
      </c>
      <c r="E14184" cm="1">
        <f t="array" ref="E14184">_xlfn.XLOOKUP(Table1[[#This Row],[ScheduleWeekWritten]],Table3[Game],100+Table3[Increase],Table1[[#This Row],[ScheduleWeekWritten]])</f>
        <v>7</v>
      </c>
      <c r="F14184" t="b">
        <v>0</v>
      </c>
      <c r="G14184" t="s">
        <v>62</v>
      </c>
      <c r="H14184">
        <v>31</v>
      </c>
      <c r="I14184">
        <v>6</v>
      </c>
      <c r="J14184" t="s">
        <v>19</v>
      </c>
      <c r="K14184" t="s">
        <v>63</v>
      </c>
      <c r="L14184" t="str">
        <f>_xlfn.XLOOKUP(Table1[[#This Row],[TeamFavoriteID]],Table2[team_id],Table2[team_name],_xlfn.XLOOKUP(Table1[[#This Row],[TeamFavoriteID]],Table2[team_id_pfr],Table2[team_name],"Even"))</f>
        <v>Cleveland Browns</v>
      </c>
      <c r="M14184">
        <v>-2.5</v>
      </c>
      <c r="N14184">
        <f>IF(Table1[[#This Row],[TeamFavorite]]=Table1[[#This Row],[TeamHome]],Table1[[#This Row],[ScoreAway]]-Table1[[#This Row],[ScoreHome]],Table1[[#This Row],[ScoreHome]]-Table1[[#This Row],[ScoreAway]])</f>
        <v>-25</v>
      </c>
      <c r="O14184">
        <f>IF(Table1[[#This Row],[SpreadActual]]&lt;Table1[[#This Row],[SpreadFavorite]],1,0)</f>
        <v>1</v>
      </c>
      <c r="P14184">
        <v>35.5</v>
      </c>
      <c r="Q14184" t="s">
        <v>233</v>
      </c>
      <c r="R14184" t="b">
        <v>0</v>
      </c>
      <c r="S14184">
        <v>65</v>
      </c>
      <c r="T14184">
        <v>17</v>
      </c>
      <c r="U14184">
        <v>85</v>
      </c>
      <c r="V14184" t="s">
        <v>2</v>
      </c>
    </row>
    <row r="14185" spans="1:22" x14ac:dyDescent="0.2">
      <c r="A14185" s="1">
        <v>45949</v>
      </c>
      <c r="B14185">
        <v>2025</v>
      </c>
      <c r="C14185">
        <f>_xlfn.MAXIFS(Table1[ScheduleWeekWritten],Table1[ScheduleSeason],Table1[[#This Row],[ScheduleSeason]])</f>
        <v>18</v>
      </c>
      <c r="D14185">
        <v>7</v>
      </c>
      <c r="E14185" cm="1">
        <f t="array" ref="E14185">_xlfn.XLOOKUP(Table1[[#This Row],[ScheduleWeekWritten]],Table3[Game],100+Table3[Increase],Table1[[#This Row],[ScheduleWeekWritten]])</f>
        <v>7</v>
      </c>
      <c r="F14185" t="b">
        <v>0</v>
      </c>
      <c r="G14185" t="s">
        <v>67</v>
      </c>
      <c r="H14185">
        <v>44</v>
      </c>
      <c r="I14185">
        <v>22</v>
      </c>
      <c r="J14185" t="s">
        <v>227</v>
      </c>
      <c r="K14185" t="s">
        <v>68</v>
      </c>
      <c r="L14185" t="str">
        <f>_xlfn.XLOOKUP(Table1[[#This Row],[TeamFavoriteID]],Table2[team_id],Table2[team_name],_xlfn.XLOOKUP(Table1[[#This Row],[TeamFavoriteID]],Table2[team_id_pfr],Table2[team_name],"Even"))</f>
        <v>Dallas Cowboys</v>
      </c>
      <c r="M14185">
        <v>-1</v>
      </c>
      <c r="N14185">
        <f>IF(Table1[[#This Row],[TeamFavorite]]=Table1[[#This Row],[TeamHome]],Table1[[#This Row],[ScoreAway]]-Table1[[#This Row],[ScoreHome]],Table1[[#This Row],[ScoreHome]]-Table1[[#This Row],[ScoreAway]])</f>
        <v>-22</v>
      </c>
      <c r="O14185">
        <f>IF(Table1[[#This Row],[SpreadActual]]&lt;Table1[[#This Row],[SpreadFavorite]],1,0)</f>
        <v>1</v>
      </c>
      <c r="P14185">
        <v>54</v>
      </c>
      <c r="Q14185" t="s">
        <v>208</v>
      </c>
      <c r="R14185" t="b">
        <v>0</v>
      </c>
      <c r="S14185">
        <v>72</v>
      </c>
      <c r="T14185">
        <v>0</v>
      </c>
      <c r="V14185" t="s">
        <v>103</v>
      </c>
    </row>
    <row r="14186" spans="1:22" x14ac:dyDescent="0.2">
      <c r="A14186" s="1">
        <v>45949</v>
      </c>
      <c r="B14186">
        <v>2025</v>
      </c>
      <c r="C14186">
        <f>_xlfn.MAXIFS(Table1[ScheduleWeekWritten],Table1[ScheduleSeason],Table1[[#This Row],[ScheduleSeason]])</f>
        <v>18</v>
      </c>
      <c r="D14186">
        <v>7</v>
      </c>
      <c r="E14186" cm="1">
        <f t="array" ref="E14186">_xlfn.XLOOKUP(Table1[[#This Row],[ScheduleWeekWritten]],Table3[Game],100+Table3[Increase],Table1[[#This Row],[ScheduleWeekWritten]])</f>
        <v>7</v>
      </c>
      <c r="F14186" t="b">
        <v>0</v>
      </c>
      <c r="G14186" t="s">
        <v>24</v>
      </c>
      <c r="H14186">
        <v>33</v>
      </c>
      <c r="I14186">
        <v>32</v>
      </c>
      <c r="J14186" t="s">
        <v>50</v>
      </c>
      <c r="K14186" t="s">
        <v>88</v>
      </c>
      <c r="L14186" t="str">
        <f>_xlfn.XLOOKUP(Table1[[#This Row],[TeamFavoriteID]],Table2[team_id],Table2[team_name],_xlfn.XLOOKUP(Table1[[#This Row],[TeamFavoriteID]],Table2[team_id_pfr],Table2[team_name],"Even"))</f>
        <v>Denver Broncos</v>
      </c>
      <c r="M14186">
        <v>-7.5</v>
      </c>
      <c r="N14186">
        <f>IF(Table1[[#This Row],[TeamFavorite]]=Table1[[#This Row],[TeamHome]],Table1[[#This Row],[ScoreAway]]-Table1[[#This Row],[ScoreHome]],Table1[[#This Row],[ScoreHome]]-Table1[[#This Row],[ScoreAway]])</f>
        <v>-1</v>
      </c>
      <c r="O14186">
        <f>IF(Table1[[#This Row],[SpreadActual]]&lt;Table1[[#This Row],[SpreadFavorite]],1,0)</f>
        <v>0</v>
      </c>
      <c r="P14186">
        <v>40.5</v>
      </c>
      <c r="Q14186" t="s">
        <v>224</v>
      </c>
      <c r="R14186" t="b">
        <v>0</v>
      </c>
      <c r="S14186">
        <v>72</v>
      </c>
      <c r="T14186">
        <v>3</v>
      </c>
      <c r="U14186">
        <v>17</v>
      </c>
    </row>
    <row r="14187" spans="1:22" x14ac:dyDescent="0.2">
      <c r="A14187" s="1">
        <v>45949</v>
      </c>
      <c r="B14187">
        <v>2025</v>
      </c>
      <c r="C14187">
        <f>_xlfn.MAXIFS(Table1[ScheduleWeekWritten],Table1[ScheduleSeason],Table1[[#This Row],[ScheduleSeason]])</f>
        <v>18</v>
      </c>
      <c r="D14187">
        <v>7</v>
      </c>
      <c r="E14187" cm="1">
        <f t="array" ref="E14187">_xlfn.XLOOKUP(Table1[[#This Row],[ScheduleWeekWritten]],Table3[Game],100+Table3[Increase],Table1[[#This Row],[ScheduleWeekWritten]])</f>
        <v>7</v>
      </c>
      <c r="F14187" t="b">
        <v>0</v>
      </c>
      <c r="G14187" t="s">
        <v>154</v>
      </c>
      <c r="H14187">
        <v>7</v>
      </c>
      <c r="I14187">
        <v>35</v>
      </c>
      <c r="J14187" t="s">
        <v>39</v>
      </c>
      <c r="K14187" t="s">
        <v>40</v>
      </c>
      <c r="L14187" t="str">
        <f>_xlfn.XLOOKUP(Table1[[#This Row],[TeamFavoriteID]],Table2[team_id],Table2[team_name],_xlfn.XLOOKUP(Table1[[#This Row],[TeamFavoriteID]],Table2[team_id_pfr],Table2[team_name],"Even"))</f>
        <v>Los Angeles Rams</v>
      </c>
      <c r="M14187">
        <v>-3</v>
      </c>
      <c r="N14187">
        <f>IF(Table1[[#This Row],[TeamFavorite]]=Table1[[#This Row],[TeamHome]],Table1[[#This Row],[ScoreAway]]-Table1[[#This Row],[ScoreHome]],Table1[[#This Row],[ScoreHome]]-Table1[[#This Row],[ScoreAway]])</f>
        <v>-28</v>
      </c>
      <c r="O14187">
        <f>IF(Table1[[#This Row],[SpreadActual]]&lt;Table1[[#This Row],[SpreadFavorite]],1,0)</f>
        <v>1</v>
      </c>
      <c r="P14187">
        <v>44</v>
      </c>
      <c r="Q14187" t="s">
        <v>189</v>
      </c>
      <c r="R14187" t="b">
        <v>1</v>
      </c>
      <c r="S14187">
        <v>59</v>
      </c>
      <c r="T14187">
        <v>9</v>
      </c>
      <c r="U14187">
        <v>95</v>
      </c>
      <c r="V14187" t="s">
        <v>2</v>
      </c>
    </row>
    <row r="14188" spans="1:22" x14ac:dyDescent="0.2">
      <c r="A14188" s="1">
        <v>45949</v>
      </c>
      <c r="B14188">
        <v>2025</v>
      </c>
      <c r="C14188">
        <f>_xlfn.MAXIFS(Table1[ScheduleWeekWritten],Table1[ScheduleSeason],Table1[[#This Row],[ScheduleSeason]])</f>
        <v>18</v>
      </c>
      <c r="D14188">
        <v>7</v>
      </c>
      <c r="E14188" cm="1">
        <f t="array" ref="E14188">_xlfn.XLOOKUP(Table1[[#This Row],[ScheduleWeekWritten]],Table3[Game],100+Table3[Increase],Table1[[#This Row],[ScheduleWeekWritten]])</f>
        <v>7</v>
      </c>
      <c r="F14188" t="b">
        <v>0</v>
      </c>
      <c r="G14188" t="s">
        <v>42</v>
      </c>
      <c r="H14188">
        <v>31</v>
      </c>
      <c r="I14188">
        <v>0</v>
      </c>
      <c r="J14188" t="s">
        <v>217</v>
      </c>
      <c r="K14188" t="s">
        <v>75</v>
      </c>
      <c r="L14188" t="str">
        <f>_xlfn.XLOOKUP(Table1[[#This Row],[TeamFavoriteID]],Table2[team_id],Table2[team_name],_xlfn.XLOOKUP(Table1[[#This Row],[TeamFavoriteID]],Table2[team_id_pfr],Table2[team_name],"Even"))</f>
        <v>Kansas City Chiefs</v>
      </c>
      <c r="M14188">
        <v>-12</v>
      </c>
      <c r="N14188">
        <f>IF(Table1[[#This Row],[TeamFavorite]]=Table1[[#This Row],[TeamHome]],Table1[[#This Row],[ScoreAway]]-Table1[[#This Row],[ScoreHome]],Table1[[#This Row],[ScoreHome]]-Table1[[#This Row],[ScoreAway]])</f>
        <v>-31</v>
      </c>
      <c r="O14188">
        <f>IF(Table1[[#This Row],[SpreadActual]]&lt;Table1[[#This Row],[SpreadFavorite]],1,0)</f>
        <v>1</v>
      </c>
      <c r="P14188">
        <v>45.5</v>
      </c>
      <c r="Q14188" t="s">
        <v>228</v>
      </c>
      <c r="R14188" t="b">
        <v>0</v>
      </c>
      <c r="S14188">
        <v>57</v>
      </c>
      <c r="T14188">
        <v>9</v>
      </c>
      <c r="U14188">
        <v>41</v>
      </c>
    </row>
    <row r="14189" spans="1:22" x14ac:dyDescent="0.2">
      <c r="A14189" s="1">
        <v>45949</v>
      </c>
      <c r="B14189">
        <v>2025</v>
      </c>
      <c r="C14189">
        <f>_xlfn.MAXIFS(Table1[ScheduleWeekWritten],Table1[ScheduleSeason],Table1[[#This Row],[ScheduleSeason]])</f>
        <v>18</v>
      </c>
      <c r="D14189">
        <v>7</v>
      </c>
      <c r="E14189" cm="1">
        <f t="array" ref="E14189">_xlfn.XLOOKUP(Table1[[#This Row],[ScheduleWeekWritten]],Table3[Game],100+Table3[Increase],Table1[[#This Row],[ScheduleWeekWritten]])</f>
        <v>7</v>
      </c>
      <c r="F14189" t="b">
        <v>0</v>
      </c>
      <c r="G14189" t="s">
        <v>210</v>
      </c>
      <c r="H14189">
        <v>24</v>
      </c>
      <c r="I14189">
        <v>38</v>
      </c>
      <c r="J14189" t="s">
        <v>140</v>
      </c>
      <c r="K14189" t="s">
        <v>29</v>
      </c>
      <c r="L14189" t="str">
        <f>_xlfn.XLOOKUP(Table1[[#This Row],[TeamFavoriteID]],Table2[team_id],Table2[team_name],_xlfn.XLOOKUP(Table1[[#This Row],[TeamFavoriteID]],Table2[team_id_pfr],Table2[team_name],"Even"))</f>
        <v>Los Angeles Chargers</v>
      </c>
      <c r="M14189">
        <v>-3</v>
      </c>
      <c r="N14189">
        <f>IF(Table1[[#This Row],[TeamFavorite]]=Table1[[#This Row],[TeamHome]],Table1[[#This Row],[ScoreAway]]-Table1[[#This Row],[ScoreHome]],Table1[[#This Row],[ScoreHome]]-Table1[[#This Row],[ScoreAway]])</f>
        <v>14</v>
      </c>
      <c r="O14189">
        <f>IF(Table1[[#This Row],[SpreadActual]]&lt;Table1[[#This Row],[SpreadFavorite]],1,0)</f>
        <v>0</v>
      </c>
      <c r="P14189">
        <v>44</v>
      </c>
      <c r="Q14189" t="s">
        <v>218</v>
      </c>
      <c r="R14189" t="b">
        <v>0</v>
      </c>
      <c r="S14189">
        <v>72</v>
      </c>
      <c r="T14189">
        <v>0</v>
      </c>
      <c r="V14189" t="s">
        <v>103</v>
      </c>
    </row>
    <row r="14190" spans="1:22" x14ac:dyDescent="0.2">
      <c r="A14190" s="1">
        <v>45949</v>
      </c>
      <c r="B14190">
        <v>2025</v>
      </c>
      <c r="C14190">
        <f>_xlfn.MAXIFS(Table1[ScheduleWeekWritten],Table1[ScheduleSeason],Table1[[#This Row],[ScheduleSeason]])</f>
        <v>18</v>
      </c>
      <c r="D14190">
        <v>7</v>
      </c>
      <c r="E14190" cm="1">
        <f t="array" ref="E14190">_xlfn.XLOOKUP(Table1[[#This Row],[ScheduleWeekWritten]],Table3[Game],100+Table3[Increase],Table1[[#This Row],[ScheduleWeekWritten]])</f>
        <v>7</v>
      </c>
      <c r="F14190" t="b">
        <v>0</v>
      </c>
      <c r="G14190" t="s">
        <v>54</v>
      </c>
      <c r="H14190">
        <v>22</v>
      </c>
      <c r="I14190">
        <v>28</v>
      </c>
      <c r="J14190" t="s">
        <v>58</v>
      </c>
      <c r="K14190" t="s">
        <v>77</v>
      </c>
      <c r="L14190" t="str">
        <f>_xlfn.XLOOKUP(Table1[[#This Row],[TeamFavoriteID]],Table2[team_id],Table2[team_name],_xlfn.XLOOKUP(Table1[[#This Row],[TeamFavoriteID]],Table2[team_id_pfr],Table2[team_name],"Even"))</f>
        <v>Philadelphia Eagles</v>
      </c>
      <c r="M14190">
        <v>-1.5</v>
      </c>
      <c r="N14190">
        <f>IF(Table1[[#This Row],[TeamFavorite]]=Table1[[#This Row],[TeamHome]],Table1[[#This Row],[ScoreAway]]-Table1[[#This Row],[ScoreHome]],Table1[[#This Row],[ScoreHome]]-Table1[[#This Row],[ScoreAway]])</f>
        <v>-6</v>
      </c>
      <c r="O14190">
        <f>IF(Table1[[#This Row],[SpreadActual]]&lt;Table1[[#This Row],[SpreadFavorite]],1,0)</f>
        <v>1</v>
      </c>
      <c r="P14190">
        <v>44</v>
      </c>
      <c r="Q14190" t="s">
        <v>205</v>
      </c>
      <c r="R14190" t="b">
        <v>0</v>
      </c>
      <c r="S14190">
        <v>72</v>
      </c>
      <c r="T14190">
        <v>0</v>
      </c>
      <c r="V14190" t="s">
        <v>103</v>
      </c>
    </row>
    <row r="14191" spans="1:22" x14ac:dyDescent="0.2">
      <c r="A14191" s="1">
        <v>45949</v>
      </c>
      <c r="B14191">
        <v>2025</v>
      </c>
      <c r="C14191">
        <f>_xlfn.MAXIFS(Table1[ScheduleWeekWritten],Table1[ScheduleSeason],Table1[[#This Row],[ScheduleSeason]])</f>
        <v>18</v>
      </c>
      <c r="D14191">
        <v>7</v>
      </c>
      <c r="E14191" cm="1">
        <f t="array" ref="E14191">_xlfn.XLOOKUP(Table1[[#This Row],[ScheduleWeekWritten]],Table3[Game],100+Table3[Increase],Table1[[#This Row],[ScheduleWeekWritten]])</f>
        <v>7</v>
      </c>
      <c r="F14191" t="b">
        <v>0</v>
      </c>
      <c r="G14191" t="s">
        <v>31</v>
      </c>
      <c r="H14191">
        <v>6</v>
      </c>
      <c r="I14191">
        <v>13</v>
      </c>
      <c r="J14191" t="s">
        <v>152</v>
      </c>
      <c r="K14191" t="s">
        <v>162</v>
      </c>
      <c r="L14191" t="str">
        <f>_xlfn.XLOOKUP(Table1[[#This Row],[TeamFavoriteID]],Table2[team_id],Table2[team_name],_xlfn.XLOOKUP(Table1[[#This Row],[TeamFavoriteID]],Table2[team_id_pfr],Table2[team_name],"Even"))</f>
        <v>Carolina Panthers</v>
      </c>
      <c r="M14191">
        <v>-1</v>
      </c>
      <c r="N14191">
        <f>IF(Table1[[#This Row],[TeamFavorite]]=Table1[[#This Row],[TeamHome]],Table1[[#This Row],[ScoreAway]]-Table1[[#This Row],[ScoreHome]],Table1[[#This Row],[ScoreHome]]-Table1[[#This Row],[ScoreAway]])</f>
        <v>-7</v>
      </c>
      <c r="O14191">
        <f>IF(Table1[[#This Row],[SpreadActual]]&lt;Table1[[#This Row],[SpreadFavorite]],1,0)</f>
        <v>1</v>
      </c>
      <c r="P14191">
        <v>41</v>
      </c>
      <c r="Q14191" t="s">
        <v>197</v>
      </c>
      <c r="R14191" t="b">
        <v>0</v>
      </c>
      <c r="S14191">
        <v>71</v>
      </c>
      <c r="T14191">
        <v>13</v>
      </c>
      <c r="U14191">
        <v>70</v>
      </c>
    </row>
    <row r="14192" spans="1:22" x14ac:dyDescent="0.2">
      <c r="A14192" s="1">
        <v>45949</v>
      </c>
      <c r="B14192">
        <v>2025</v>
      </c>
      <c r="C14192">
        <f>_xlfn.MAXIFS(Table1[ScheduleWeekWritten],Table1[ScheduleSeason],Table1[[#This Row],[ScheduleSeason]])</f>
        <v>18</v>
      </c>
      <c r="D14192">
        <v>7</v>
      </c>
      <c r="E14192" cm="1">
        <f t="array" ref="E14192">_xlfn.XLOOKUP(Table1[[#This Row],[ScheduleWeekWritten]],Table3[Game],100+Table3[Increase],Table1[[#This Row],[ScheduleWeekWritten]])</f>
        <v>7</v>
      </c>
      <c r="F14192" t="b">
        <v>0</v>
      </c>
      <c r="G14192" t="s">
        <v>171</v>
      </c>
      <c r="H14192">
        <v>13</v>
      </c>
      <c r="I14192">
        <v>31</v>
      </c>
      <c r="J14192" t="s">
        <v>115</v>
      </c>
      <c r="K14192" t="s">
        <v>70</v>
      </c>
      <c r="L14192" t="str">
        <f>_xlfn.XLOOKUP(Table1[[#This Row],[TeamFavoriteID]],Table2[team_id],Table2[team_name],_xlfn.XLOOKUP(Table1[[#This Row],[TeamFavoriteID]],Table2[team_id_pfr],Table2[team_name],"Even"))</f>
        <v>Boston Patriots</v>
      </c>
      <c r="M14192">
        <v>-7</v>
      </c>
      <c r="N14192">
        <f>IF(Table1[[#This Row],[TeamFavorite]]=Table1[[#This Row],[TeamHome]],Table1[[#This Row],[ScoreAway]]-Table1[[#This Row],[ScoreHome]],Table1[[#This Row],[ScoreHome]]-Table1[[#This Row],[ScoreAway]])</f>
        <v>-18</v>
      </c>
      <c r="O14192">
        <f>IF(Table1[[#This Row],[SpreadActual]]&lt;Table1[[#This Row],[SpreadFavorite]],1,0)</f>
        <v>1</v>
      </c>
      <c r="P14192">
        <v>42</v>
      </c>
      <c r="Q14192" t="s">
        <v>172</v>
      </c>
      <c r="R14192" t="b">
        <v>0</v>
      </c>
      <c r="S14192">
        <v>60</v>
      </c>
      <c r="T14192">
        <v>18</v>
      </c>
      <c r="U14192">
        <v>78</v>
      </c>
    </row>
    <row r="14193" spans="1:22" x14ac:dyDescent="0.2">
      <c r="A14193" s="1">
        <v>45950</v>
      </c>
      <c r="B14193">
        <v>2025</v>
      </c>
      <c r="C14193">
        <f>_xlfn.MAXIFS(Table1[ScheduleWeekWritten],Table1[ScheduleSeason],Table1[[#This Row],[ScheduleSeason]])</f>
        <v>18</v>
      </c>
      <c r="D14193">
        <v>7</v>
      </c>
      <c r="E14193" cm="1">
        <f t="array" ref="E14193">_xlfn.XLOOKUP(Table1[[#This Row],[ScheduleWeekWritten]],Table3[Game],100+Table3[Increase],Table1[[#This Row],[ScheduleWeekWritten]])</f>
        <v>7</v>
      </c>
      <c r="F14193" t="b">
        <v>0</v>
      </c>
      <c r="G14193" t="s">
        <v>45</v>
      </c>
      <c r="H14193">
        <v>24</v>
      </c>
      <c r="I14193">
        <v>9</v>
      </c>
      <c r="J14193" t="s">
        <v>127</v>
      </c>
      <c r="K14193" t="s">
        <v>79</v>
      </c>
      <c r="L14193" t="str">
        <f>_xlfn.XLOOKUP(Table1[[#This Row],[TeamFavoriteID]],Table2[team_id],Table2[team_name],_xlfn.XLOOKUP(Table1[[#This Row],[TeamFavoriteID]],Table2[team_id_pfr],Table2[team_name],"Even"))</f>
        <v>Detroit Lions</v>
      </c>
      <c r="M14193">
        <v>-6</v>
      </c>
      <c r="N14193">
        <f>IF(Table1[[#This Row],[TeamFavorite]]=Table1[[#This Row],[TeamHome]],Table1[[#This Row],[ScoreAway]]-Table1[[#This Row],[ScoreHome]],Table1[[#This Row],[ScoreHome]]-Table1[[#This Row],[ScoreAway]])</f>
        <v>-15</v>
      </c>
      <c r="O14193">
        <f>IF(Table1[[#This Row],[SpreadActual]]&lt;Table1[[#This Row],[SpreadFavorite]],1,0)</f>
        <v>1</v>
      </c>
      <c r="P14193">
        <v>53</v>
      </c>
      <c r="Q14193" t="s">
        <v>181</v>
      </c>
      <c r="R14193" t="b">
        <v>0</v>
      </c>
      <c r="S14193">
        <v>72</v>
      </c>
      <c r="T14193">
        <v>0</v>
      </c>
      <c r="V14193" t="s">
        <v>103</v>
      </c>
    </row>
    <row r="14194" spans="1:22" x14ac:dyDescent="0.2">
      <c r="A14194" s="1">
        <v>45950</v>
      </c>
      <c r="B14194">
        <v>2025</v>
      </c>
      <c r="C14194">
        <f>_xlfn.MAXIFS(Table1[ScheduleWeekWritten],Table1[ScheduleSeason],Table1[[#This Row],[ScheduleSeason]])</f>
        <v>18</v>
      </c>
      <c r="D14194">
        <v>7</v>
      </c>
      <c r="E14194" cm="1">
        <f t="array" ref="E14194">_xlfn.XLOOKUP(Table1[[#This Row],[ScheduleWeekWritten]],Table3[Game],100+Table3[Increase],Table1[[#This Row],[ScheduleWeekWritten]])</f>
        <v>7</v>
      </c>
      <c r="F14194" t="b">
        <v>0</v>
      </c>
      <c r="G14194" t="s">
        <v>53</v>
      </c>
      <c r="H14194">
        <v>20</v>
      </c>
      <c r="I14194">
        <v>10</v>
      </c>
      <c r="J14194" t="s">
        <v>38</v>
      </c>
      <c r="K14194" t="s">
        <v>87</v>
      </c>
      <c r="L14194" t="str">
        <f>_xlfn.XLOOKUP(Table1[[#This Row],[TeamFavoriteID]],Table2[team_id],Table2[team_name],_xlfn.XLOOKUP(Table1[[#This Row],[TeamFavoriteID]],Table2[team_id_pfr],Table2[team_name],"Even"))</f>
        <v>San Francisco 49ers</v>
      </c>
      <c r="M14194">
        <v>-2</v>
      </c>
      <c r="N14194">
        <f>IF(Table1[[#This Row],[TeamFavorite]]=Table1[[#This Row],[TeamHome]],Table1[[#This Row],[ScoreAway]]-Table1[[#This Row],[ScoreHome]],Table1[[#This Row],[ScoreHome]]-Table1[[#This Row],[ScoreAway]])</f>
        <v>-10</v>
      </c>
      <c r="O14194">
        <f>IF(Table1[[#This Row],[SpreadActual]]&lt;Table1[[#This Row],[SpreadFavorite]],1,0)</f>
        <v>1</v>
      </c>
      <c r="P14194">
        <v>47</v>
      </c>
      <c r="Q14194" t="s">
        <v>203</v>
      </c>
      <c r="R14194" t="b">
        <v>0</v>
      </c>
      <c r="S14194">
        <v>74</v>
      </c>
      <c r="T14194">
        <v>5</v>
      </c>
      <c r="U14194">
        <v>49</v>
      </c>
    </row>
    <row r="14195" spans="1:22" x14ac:dyDescent="0.2">
      <c r="A14195" s="1">
        <v>45951</v>
      </c>
      <c r="B14195">
        <v>2025</v>
      </c>
      <c r="C14195">
        <f>_xlfn.MAXIFS(Table1[ScheduleWeekWritten],Table1[ScheduleSeason],Table1[[#This Row],[ScheduleSeason]])</f>
        <v>18</v>
      </c>
      <c r="D14195">
        <v>7</v>
      </c>
      <c r="E14195" cm="1">
        <f t="array" ref="E14195">_xlfn.XLOOKUP(Table1[[#This Row],[ScheduleWeekWritten]],Table3[Game],100+Table3[Increase],Table1[[#This Row],[ScheduleWeekWritten]])</f>
        <v>7</v>
      </c>
      <c r="F14195" t="b">
        <v>0</v>
      </c>
      <c r="G14195" t="s">
        <v>128</v>
      </c>
      <c r="H14195">
        <v>27</v>
      </c>
      <c r="I14195">
        <v>19</v>
      </c>
      <c r="J14195" t="s">
        <v>177</v>
      </c>
      <c r="K14195" t="s">
        <v>132</v>
      </c>
      <c r="L14195" t="str">
        <f>_xlfn.XLOOKUP(Table1[[#This Row],[TeamFavoriteID]],Table2[team_id],Table2[team_name],_xlfn.XLOOKUP(Table1[[#This Row],[TeamFavoriteID]],Table2[team_id_pfr],Table2[team_name],"Even"))</f>
        <v>Seattle Seahawks</v>
      </c>
      <c r="M14195">
        <v>-3</v>
      </c>
      <c r="N14195">
        <f>IF(Table1[[#This Row],[TeamFavorite]]=Table1[[#This Row],[TeamHome]],Table1[[#This Row],[ScoreAway]]-Table1[[#This Row],[ScoreHome]],Table1[[#This Row],[ScoreHome]]-Table1[[#This Row],[ScoreAway]])</f>
        <v>-8</v>
      </c>
      <c r="O14195">
        <f>IF(Table1[[#This Row],[SpreadActual]]&lt;Table1[[#This Row],[SpreadFavorite]],1,0)</f>
        <v>1</v>
      </c>
      <c r="P14195">
        <v>41</v>
      </c>
      <c r="Q14195" t="s">
        <v>223</v>
      </c>
      <c r="R14195" t="b">
        <v>0</v>
      </c>
      <c r="S14195">
        <v>56</v>
      </c>
      <c r="T14195">
        <v>5</v>
      </c>
      <c r="U14195">
        <v>54</v>
      </c>
    </row>
    <row r="14196" spans="1:22" x14ac:dyDescent="0.2">
      <c r="A14196" s="1">
        <v>45954</v>
      </c>
      <c r="B14196">
        <v>2025</v>
      </c>
      <c r="C14196">
        <f>_xlfn.MAXIFS(Table1[ScheduleWeekWritten],Table1[ScheduleSeason],Table1[[#This Row],[ScheduleSeason]])</f>
        <v>18</v>
      </c>
      <c r="D14196">
        <v>8</v>
      </c>
      <c r="E14196" cm="1">
        <f t="array" ref="E14196">_xlfn.XLOOKUP(Table1[[#This Row],[ScheduleWeekWritten]],Table3[Game],100+Table3[Increase],Table1[[#This Row],[ScheduleWeekWritten]])</f>
        <v>8</v>
      </c>
      <c r="F14196" t="b">
        <v>0</v>
      </c>
      <c r="G14196" t="s">
        <v>210</v>
      </c>
      <c r="H14196">
        <v>37</v>
      </c>
      <c r="I14196">
        <v>10</v>
      </c>
      <c r="J14196" t="s">
        <v>54</v>
      </c>
      <c r="K14196" t="s">
        <v>29</v>
      </c>
      <c r="L14196" t="str">
        <f>_xlfn.XLOOKUP(Table1[[#This Row],[TeamFavoriteID]],Table2[team_id],Table2[team_name],_xlfn.XLOOKUP(Table1[[#This Row],[TeamFavoriteID]],Table2[team_id_pfr],Table2[team_name],"Even"))</f>
        <v>Los Angeles Chargers</v>
      </c>
      <c r="M14196">
        <v>-3.5</v>
      </c>
      <c r="N14196">
        <f>IF(Table1[[#This Row],[TeamFavorite]]=Table1[[#This Row],[TeamHome]],Table1[[#This Row],[ScoreAway]]-Table1[[#This Row],[ScoreHome]],Table1[[#This Row],[ScoreHome]]-Table1[[#This Row],[ScoreAway]])</f>
        <v>-27</v>
      </c>
      <c r="O14196">
        <f>IF(Table1[[#This Row],[SpreadActual]]&lt;Table1[[#This Row],[SpreadFavorite]],1,0)</f>
        <v>1</v>
      </c>
      <c r="P14196">
        <v>44.5</v>
      </c>
      <c r="Q14196" t="s">
        <v>218</v>
      </c>
      <c r="R14196" t="b">
        <v>0</v>
      </c>
      <c r="S14196">
        <v>72</v>
      </c>
      <c r="T14196">
        <v>0</v>
      </c>
      <c r="V14196" t="s">
        <v>103</v>
      </c>
    </row>
    <row r="14197" spans="1:22" x14ac:dyDescent="0.2">
      <c r="A14197" s="1">
        <v>45956</v>
      </c>
      <c r="B14197">
        <v>2025</v>
      </c>
      <c r="C14197">
        <f>_xlfn.MAXIFS(Table1[ScheduleWeekWritten],Table1[ScheduleSeason],Table1[[#This Row],[ScheduleSeason]])</f>
        <v>18</v>
      </c>
      <c r="D14197">
        <v>8</v>
      </c>
      <c r="E14197" cm="1">
        <f t="array" ref="E14197">_xlfn.XLOOKUP(Table1[[#This Row],[ScheduleWeekWritten]],Table3[Game],100+Table3[Increase],Table1[[#This Row],[ScheduleWeekWritten]])</f>
        <v>8</v>
      </c>
      <c r="F14197" t="b">
        <v>0</v>
      </c>
      <c r="G14197" t="s">
        <v>38</v>
      </c>
      <c r="H14197">
        <v>10</v>
      </c>
      <c r="I14197">
        <v>34</v>
      </c>
      <c r="J14197" t="s">
        <v>19</v>
      </c>
      <c r="K14197" t="s">
        <v>109</v>
      </c>
      <c r="L14197" t="str">
        <f>_xlfn.XLOOKUP(Table1[[#This Row],[TeamFavoriteID]],Table2[team_id],Table2[team_name],_xlfn.XLOOKUP(Table1[[#This Row],[TeamFavoriteID]],Table2[team_id_pfr],Table2[team_name],"Even"))</f>
        <v>Atlanta Falcons</v>
      </c>
      <c r="M14197">
        <v>-7</v>
      </c>
      <c r="N14197">
        <f>IF(Table1[[#This Row],[TeamFavorite]]=Table1[[#This Row],[TeamHome]],Table1[[#This Row],[ScoreAway]]-Table1[[#This Row],[ScoreHome]],Table1[[#This Row],[ScoreHome]]-Table1[[#This Row],[ScoreAway]])</f>
        <v>24</v>
      </c>
      <c r="O14197">
        <f>IF(Table1[[#This Row],[SpreadActual]]&lt;Table1[[#This Row],[SpreadFavorite]],1,0)</f>
        <v>0</v>
      </c>
      <c r="P14197">
        <v>44.5</v>
      </c>
      <c r="Q14197" t="s">
        <v>213</v>
      </c>
      <c r="R14197" t="b">
        <v>0</v>
      </c>
      <c r="S14197">
        <v>72</v>
      </c>
      <c r="T14197">
        <v>0</v>
      </c>
      <c r="V14197" t="s">
        <v>103</v>
      </c>
    </row>
    <row r="14198" spans="1:22" x14ac:dyDescent="0.2">
      <c r="A14198" s="1">
        <v>45956</v>
      </c>
      <c r="B14198">
        <v>2025</v>
      </c>
      <c r="C14198">
        <f>_xlfn.MAXIFS(Table1[ScheduleWeekWritten],Table1[ScheduleSeason],Table1[[#This Row],[ScheduleSeason]])</f>
        <v>18</v>
      </c>
      <c r="D14198">
        <v>8</v>
      </c>
      <c r="E14198" cm="1">
        <f t="array" ref="E14198">_xlfn.XLOOKUP(Table1[[#This Row],[ScheduleWeekWritten]],Table3[Game],100+Table3[Increase],Table1[[#This Row],[ScheduleWeekWritten]])</f>
        <v>8</v>
      </c>
      <c r="F14198" t="b">
        <v>0</v>
      </c>
      <c r="G14198" t="s">
        <v>158</v>
      </c>
      <c r="H14198">
        <v>30</v>
      </c>
      <c r="I14198">
        <v>16</v>
      </c>
      <c r="J14198" t="s">
        <v>46</v>
      </c>
      <c r="K14198" t="s">
        <v>159</v>
      </c>
      <c r="L14198" t="str">
        <f>_xlfn.XLOOKUP(Table1[[#This Row],[TeamFavoriteID]],Table2[team_id],Table2[team_name],_xlfn.XLOOKUP(Table1[[#This Row],[TeamFavoriteID]],Table2[team_id_pfr],Table2[team_name],"Even"))</f>
        <v>Baltimore Ravens</v>
      </c>
      <c r="M14198">
        <v>-2.5</v>
      </c>
      <c r="N14198">
        <f>IF(Table1[[#This Row],[TeamFavorite]]=Table1[[#This Row],[TeamHome]],Table1[[#This Row],[ScoreAway]]-Table1[[#This Row],[ScoreHome]],Table1[[#This Row],[ScoreHome]]-Table1[[#This Row],[ScoreAway]])</f>
        <v>-14</v>
      </c>
      <c r="O14198">
        <f>IF(Table1[[#This Row],[SpreadActual]]&lt;Table1[[#This Row],[SpreadFavorite]],1,0)</f>
        <v>1</v>
      </c>
      <c r="P14198">
        <v>45</v>
      </c>
      <c r="Q14198" t="s">
        <v>166</v>
      </c>
      <c r="R14198" t="b">
        <v>0</v>
      </c>
      <c r="S14198">
        <v>60</v>
      </c>
      <c r="T14198">
        <v>2</v>
      </c>
      <c r="U14198">
        <v>38</v>
      </c>
    </row>
    <row r="14199" spans="1:22" x14ac:dyDescent="0.2">
      <c r="A14199" s="1">
        <v>45956</v>
      </c>
      <c r="B14199">
        <v>2025</v>
      </c>
      <c r="C14199">
        <f>_xlfn.MAXIFS(Table1[ScheduleWeekWritten],Table1[ScheduleSeason],Table1[[#This Row],[ScheduleSeason]])</f>
        <v>18</v>
      </c>
      <c r="D14199">
        <v>8</v>
      </c>
      <c r="E14199" cm="1">
        <f t="array" ref="E14199">_xlfn.XLOOKUP(Table1[[#This Row],[ScheduleWeekWritten]],Table3[Game],100+Table3[Increase],Table1[[#This Row],[ScheduleWeekWritten]])</f>
        <v>8</v>
      </c>
      <c r="F14199" t="b">
        <v>0</v>
      </c>
      <c r="G14199" t="s">
        <v>152</v>
      </c>
      <c r="H14199">
        <v>9</v>
      </c>
      <c r="I14199">
        <v>40</v>
      </c>
      <c r="J14199" t="s">
        <v>28</v>
      </c>
      <c r="K14199" t="s">
        <v>43</v>
      </c>
      <c r="L14199" t="str">
        <f>_xlfn.XLOOKUP(Table1[[#This Row],[TeamFavoriteID]],Table2[team_id],Table2[team_name],_xlfn.XLOOKUP(Table1[[#This Row],[TeamFavoriteID]],Table2[team_id_pfr],Table2[team_name],"Even"))</f>
        <v>Buffalo Bills</v>
      </c>
      <c r="M14199">
        <v>-7</v>
      </c>
      <c r="N14199">
        <f>IF(Table1[[#This Row],[TeamFavorite]]=Table1[[#This Row],[TeamHome]],Table1[[#This Row],[ScoreAway]]-Table1[[#This Row],[ScoreHome]],Table1[[#This Row],[ScoreHome]]-Table1[[#This Row],[ScoreAway]])</f>
        <v>-31</v>
      </c>
      <c r="O14199">
        <f>IF(Table1[[#This Row],[SpreadActual]]&lt;Table1[[#This Row],[SpreadFavorite]],1,0)</f>
        <v>1</v>
      </c>
      <c r="P14199">
        <v>46.5</v>
      </c>
      <c r="Q14199" t="s">
        <v>160</v>
      </c>
      <c r="R14199" t="b">
        <v>0</v>
      </c>
      <c r="S14199">
        <v>63</v>
      </c>
      <c r="T14199">
        <v>9</v>
      </c>
      <c r="U14199">
        <v>36</v>
      </c>
    </row>
    <row r="14200" spans="1:22" x14ac:dyDescent="0.2">
      <c r="A14200" s="1">
        <v>45956</v>
      </c>
      <c r="B14200">
        <v>2025</v>
      </c>
      <c r="C14200">
        <f>_xlfn.MAXIFS(Table1[ScheduleWeekWritten],Table1[ScheduleSeason],Table1[[#This Row],[ScheduleSeason]])</f>
        <v>18</v>
      </c>
      <c r="D14200">
        <v>8</v>
      </c>
      <c r="E14200" cm="1">
        <f t="array" ref="E14200">_xlfn.XLOOKUP(Table1[[#This Row],[ScheduleWeekWritten]],Table3[Game],100+Table3[Increase],Table1[[#This Row],[ScheduleWeekWritten]])</f>
        <v>8</v>
      </c>
      <c r="F14200" t="b">
        <v>0</v>
      </c>
      <c r="G14200" t="s">
        <v>101</v>
      </c>
      <c r="H14200">
        <v>38</v>
      </c>
      <c r="I14200">
        <v>39</v>
      </c>
      <c r="J14200" t="s">
        <v>31</v>
      </c>
      <c r="K14200" t="s">
        <v>104</v>
      </c>
      <c r="L14200" t="str">
        <f>_xlfn.XLOOKUP(Table1[[#This Row],[TeamFavoriteID]],Table2[team_id],Table2[team_name],_xlfn.XLOOKUP(Table1[[#This Row],[TeamFavoriteID]],Table2[team_id_pfr],Table2[team_name],"Even"))</f>
        <v>Cincinnati Bengals</v>
      </c>
      <c r="M14200">
        <v>-6.5</v>
      </c>
      <c r="N14200">
        <f>IF(Table1[[#This Row],[TeamFavorite]]=Table1[[#This Row],[TeamHome]],Table1[[#This Row],[ScoreAway]]-Table1[[#This Row],[ScoreHome]],Table1[[#This Row],[ScoreHome]]-Table1[[#This Row],[ScoreAway]])</f>
        <v>1</v>
      </c>
      <c r="O14200">
        <f>IF(Table1[[#This Row],[SpreadActual]]&lt;Table1[[#This Row],[SpreadFavorite]],1,0)</f>
        <v>0</v>
      </c>
      <c r="P14200">
        <v>44.5</v>
      </c>
      <c r="Q14200" t="s">
        <v>226</v>
      </c>
      <c r="R14200" t="b">
        <v>0</v>
      </c>
      <c r="S14200">
        <v>57</v>
      </c>
      <c r="T14200">
        <v>8</v>
      </c>
      <c r="U14200">
        <v>48</v>
      </c>
    </row>
    <row r="14201" spans="1:22" x14ac:dyDescent="0.2">
      <c r="A14201" s="1">
        <v>45956</v>
      </c>
      <c r="B14201">
        <v>2025</v>
      </c>
      <c r="C14201">
        <f>_xlfn.MAXIFS(Table1[ScheduleWeekWritten],Table1[ScheduleSeason],Table1[[#This Row],[ScheduleSeason]])</f>
        <v>18</v>
      </c>
      <c r="D14201">
        <v>8</v>
      </c>
      <c r="E14201" cm="1">
        <f t="array" ref="E14201">_xlfn.XLOOKUP(Table1[[#This Row],[ScheduleWeekWritten]],Table3[Game],100+Table3[Increase],Table1[[#This Row],[ScheduleWeekWritten]])</f>
        <v>8</v>
      </c>
      <c r="F14201" t="b">
        <v>0</v>
      </c>
      <c r="G14201" t="s">
        <v>24</v>
      </c>
      <c r="H14201">
        <v>44</v>
      </c>
      <c r="I14201">
        <v>24</v>
      </c>
      <c r="J14201" t="s">
        <v>67</v>
      </c>
      <c r="K14201" t="s">
        <v>88</v>
      </c>
      <c r="L14201" t="str">
        <f>_xlfn.XLOOKUP(Table1[[#This Row],[TeamFavoriteID]],Table2[team_id],Table2[team_name],_xlfn.XLOOKUP(Table1[[#This Row],[TeamFavoriteID]],Table2[team_id_pfr],Table2[team_name],"Even"))</f>
        <v>Denver Broncos</v>
      </c>
      <c r="M14201">
        <v>-3.5</v>
      </c>
      <c r="N14201">
        <f>IF(Table1[[#This Row],[TeamFavorite]]=Table1[[#This Row],[TeamHome]],Table1[[#This Row],[ScoreAway]]-Table1[[#This Row],[ScoreHome]],Table1[[#This Row],[ScoreHome]]-Table1[[#This Row],[ScoreAway]])</f>
        <v>-20</v>
      </c>
      <c r="O14201">
        <f>IF(Table1[[#This Row],[SpreadActual]]&lt;Table1[[#This Row],[SpreadFavorite]],1,0)</f>
        <v>1</v>
      </c>
      <c r="P14201">
        <v>51</v>
      </c>
      <c r="Q14201" t="s">
        <v>224</v>
      </c>
      <c r="R14201" t="b">
        <v>0</v>
      </c>
      <c r="S14201">
        <v>67</v>
      </c>
      <c r="T14201">
        <v>4</v>
      </c>
      <c r="U14201">
        <v>25</v>
      </c>
    </row>
    <row r="14202" spans="1:22" x14ac:dyDescent="0.2">
      <c r="A14202" s="1">
        <v>45956</v>
      </c>
      <c r="B14202">
        <v>2025</v>
      </c>
      <c r="C14202">
        <f>_xlfn.MAXIFS(Table1[ScheduleWeekWritten],Table1[ScheduleSeason],Table1[[#This Row],[ScheduleSeason]])</f>
        <v>18</v>
      </c>
      <c r="D14202">
        <v>8</v>
      </c>
      <c r="E14202" cm="1">
        <f t="array" ref="E14202">_xlfn.XLOOKUP(Table1[[#This Row],[ScheduleWeekWritten]],Table3[Game],100+Table3[Increase],Table1[[#This Row],[ScheduleWeekWritten]])</f>
        <v>8</v>
      </c>
      <c r="F14202" t="b">
        <v>0</v>
      </c>
      <c r="G14202" t="s">
        <v>177</v>
      </c>
      <c r="H14202">
        <v>26</v>
      </c>
      <c r="I14202">
        <v>15</v>
      </c>
      <c r="J14202" t="s">
        <v>53</v>
      </c>
      <c r="K14202" t="s">
        <v>182</v>
      </c>
      <c r="L14202" t="str">
        <f>_xlfn.XLOOKUP(Table1[[#This Row],[TeamFavoriteID]],Table2[team_id],Table2[team_name],_xlfn.XLOOKUP(Table1[[#This Row],[TeamFavoriteID]],Table2[team_id_pfr],Table2[team_name],"Even"))</f>
        <v>Houston Texans</v>
      </c>
      <c r="M14202">
        <v>-2</v>
      </c>
      <c r="N14202">
        <f>IF(Table1[[#This Row],[TeamFavorite]]=Table1[[#This Row],[TeamHome]],Table1[[#This Row],[ScoreAway]]-Table1[[#This Row],[ScoreHome]],Table1[[#This Row],[ScoreHome]]-Table1[[#This Row],[ScoreAway]])</f>
        <v>-11</v>
      </c>
      <c r="O14202">
        <f>IF(Table1[[#This Row],[SpreadActual]]&lt;Table1[[#This Row],[SpreadFavorite]],1,0)</f>
        <v>1</v>
      </c>
      <c r="P14202">
        <v>42</v>
      </c>
      <c r="Q14202" t="s">
        <v>207</v>
      </c>
      <c r="R14202" t="b">
        <v>0</v>
      </c>
      <c r="S14202">
        <v>72</v>
      </c>
      <c r="T14202">
        <v>0</v>
      </c>
      <c r="V14202" t="s">
        <v>103</v>
      </c>
    </row>
    <row r="14203" spans="1:22" x14ac:dyDescent="0.2">
      <c r="A14203" s="1">
        <v>45956</v>
      </c>
      <c r="B14203">
        <v>2025</v>
      </c>
      <c r="C14203">
        <f>_xlfn.MAXIFS(Table1[ScheduleWeekWritten],Table1[ScheduleSeason],Table1[[#This Row],[ScheduleSeason]])</f>
        <v>18</v>
      </c>
      <c r="D14203">
        <v>8</v>
      </c>
      <c r="E14203" cm="1">
        <f t="array" ref="E14203">_xlfn.XLOOKUP(Table1[[#This Row],[ScheduleWeekWritten]],Table3[Game],100+Table3[Increase],Table1[[#This Row],[ScheduleWeekWritten]])</f>
        <v>8</v>
      </c>
      <c r="F14203" t="b">
        <v>0</v>
      </c>
      <c r="G14203" t="s">
        <v>140</v>
      </c>
      <c r="H14203">
        <v>38</v>
      </c>
      <c r="I14203">
        <v>14</v>
      </c>
      <c r="J14203" t="s">
        <v>171</v>
      </c>
      <c r="K14203" t="s">
        <v>72</v>
      </c>
      <c r="L14203" t="str">
        <f>_xlfn.XLOOKUP(Table1[[#This Row],[TeamFavoriteID]],Table2[team_id],Table2[team_name],_xlfn.XLOOKUP(Table1[[#This Row],[TeamFavoriteID]],Table2[team_id_pfr],Table2[team_name],"Even"))</f>
        <v>Baltimore Colts</v>
      </c>
      <c r="M14203">
        <v>-14.5</v>
      </c>
      <c r="N14203">
        <f>IF(Table1[[#This Row],[TeamFavorite]]=Table1[[#This Row],[TeamHome]],Table1[[#This Row],[ScoreAway]]-Table1[[#This Row],[ScoreHome]],Table1[[#This Row],[ScoreHome]]-Table1[[#This Row],[ScoreAway]])</f>
        <v>24</v>
      </c>
      <c r="O14203">
        <f>IF(Table1[[#This Row],[SpreadActual]]&lt;Table1[[#This Row],[SpreadFavorite]],1,0)</f>
        <v>0</v>
      </c>
      <c r="P14203">
        <v>48.5</v>
      </c>
      <c r="Q14203" t="s">
        <v>190</v>
      </c>
      <c r="R14203" t="b">
        <v>0</v>
      </c>
      <c r="S14203">
        <v>72</v>
      </c>
      <c r="T14203">
        <v>0</v>
      </c>
      <c r="V14203" t="s">
        <v>103</v>
      </c>
    </row>
    <row r="14204" spans="1:22" x14ac:dyDescent="0.2">
      <c r="A14204" s="1">
        <v>45956</v>
      </c>
      <c r="B14204">
        <v>2025</v>
      </c>
      <c r="C14204">
        <f>_xlfn.MAXIFS(Table1[ScheduleWeekWritten],Table1[ScheduleSeason],Table1[[#This Row],[ScheduleSeason]])</f>
        <v>18</v>
      </c>
      <c r="D14204">
        <v>8</v>
      </c>
      <c r="E14204" cm="1">
        <f t="array" ref="E14204">_xlfn.XLOOKUP(Table1[[#This Row],[ScheduleWeekWritten]],Table3[Game],100+Table3[Increase],Table1[[#This Row],[ScheduleWeekWritten]])</f>
        <v>8</v>
      </c>
      <c r="F14204" t="b">
        <v>0</v>
      </c>
      <c r="G14204" t="s">
        <v>115</v>
      </c>
      <c r="H14204">
        <v>32</v>
      </c>
      <c r="I14204">
        <v>13</v>
      </c>
      <c r="J14204" t="s">
        <v>62</v>
      </c>
      <c r="K14204" t="s">
        <v>70</v>
      </c>
      <c r="L14204" t="str">
        <f>_xlfn.XLOOKUP(Table1[[#This Row],[TeamFavoriteID]],Table2[team_id],Table2[team_name],_xlfn.XLOOKUP(Table1[[#This Row],[TeamFavoriteID]],Table2[team_id_pfr],Table2[team_name],"Even"))</f>
        <v>Boston Patriots</v>
      </c>
      <c r="M14204">
        <v>-7</v>
      </c>
      <c r="N14204">
        <f>IF(Table1[[#This Row],[TeamFavorite]]=Table1[[#This Row],[TeamHome]],Table1[[#This Row],[ScoreAway]]-Table1[[#This Row],[ScoreHome]],Table1[[#This Row],[ScoreHome]]-Table1[[#This Row],[ScoreAway]])</f>
        <v>19</v>
      </c>
      <c r="O14204">
        <f>IF(Table1[[#This Row],[SpreadActual]]&lt;Table1[[#This Row],[SpreadFavorite]],1,0)</f>
        <v>0</v>
      </c>
      <c r="P14204">
        <v>41</v>
      </c>
      <c r="Q14204" t="s">
        <v>179</v>
      </c>
      <c r="R14204" t="b">
        <v>0</v>
      </c>
      <c r="S14204">
        <v>53</v>
      </c>
      <c r="T14204">
        <v>7</v>
      </c>
      <c r="U14204">
        <v>52</v>
      </c>
    </row>
    <row r="14205" spans="1:22" x14ac:dyDescent="0.2">
      <c r="A14205" s="1">
        <v>45956</v>
      </c>
      <c r="B14205">
        <v>2025</v>
      </c>
      <c r="C14205">
        <f>_xlfn.MAXIFS(Table1[ScheduleWeekWritten],Table1[ScheduleSeason],Table1[[#This Row],[ScheduleSeason]])</f>
        <v>18</v>
      </c>
      <c r="D14205">
        <v>8</v>
      </c>
      <c r="E14205" cm="1">
        <f t="array" ref="E14205">_xlfn.XLOOKUP(Table1[[#This Row],[ScheduleWeekWritten]],Table3[Game],100+Table3[Increase],Table1[[#This Row],[ScheduleWeekWritten]])</f>
        <v>8</v>
      </c>
      <c r="F14205" t="b">
        <v>0</v>
      </c>
      <c r="G14205" t="s">
        <v>95</v>
      </c>
      <c r="H14205">
        <v>3</v>
      </c>
      <c r="I14205">
        <v>23</v>
      </c>
      <c r="J14205" t="s">
        <v>127</v>
      </c>
      <c r="K14205" t="s">
        <v>133</v>
      </c>
      <c r="L14205" t="str">
        <f>_xlfn.XLOOKUP(Table1[[#This Row],[TeamFavoriteID]],Table2[team_id],Table2[team_name],_xlfn.XLOOKUP(Table1[[#This Row],[TeamFavoriteID]],Table2[team_id_pfr],Table2[team_name],"Even"))</f>
        <v>Tampa Bay Buccaneers</v>
      </c>
      <c r="M14205">
        <v>-3.5</v>
      </c>
      <c r="N14205">
        <f>IF(Table1[[#This Row],[TeamFavorite]]=Table1[[#This Row],[TeamHome]],Table1[[#This Row],[ScoreAway]]-Table1[[#This Row],[ScoreHome]],Table1[[#This Row],[ScoreHome]]-Table1[[#This Row],[ScoreAway]])</f>
        <v>-20</v>
      </c>
      <c r="O14205">
        <f>IF(Table1[[#This Row],[SpreadActual]]&lt;Table1[[#This Row],[SpreadFavorite]],1,0)</f>
        <v>1</v>
      </c>
      <c r="P14205">
        <v>46.5</v>
      </c>
      <c r="Q14205" t="s">
        <v>225</v>
      </c>
      <c r="R14205" t="b">
        <v>0</v>
      </c>
      <c r="S14205">
        <v>72</v>
      </c>
      <c r="T14205">
        <v>0</v>
      </c>
      <c r="V14205" t="s">
        <v>103</v>
      </c>
    </row>
    <row r="14206" spans="1:22" x14ac:dyDescent="0.2">
      <c r="A14206" s="1">
        <v>45956</v>
      </c>
      <c r="B14206">
        <v>2025</v>
      </c>
      <c r="C14206">
        <f>_xlfn.MAXIFS(Table1[ScheduleWeekWritten],Table1[ScheduleSeason],Table1[[#This Row],[ScheduleSeason]])</f>
        <v>18</v>
      </c>
      <c r="D14206">
        <v>8</v>
      </c>
      <c r="E14206" cm="1">
        <f t="array" ref="E14206">_xlfn.XLOOKUP(Table1[[#This Row],[ScheduleWeekWritten]],Table3[Game],100+Table3[Increase],Table1[[#This Row],[ScheduleWeekWritten]])</f>
        <v>8</v>
      </c>
      <c r="F14206" t="b">
        <v>0</v>
      </c>
      <c r="G14206" t="s">
        <v>58</v>
      </c>
      <c r="H14206">
        <v>38</v>
      </c>
      <c r="I14206">
        <v>20</v>
      </c>
      <c r="J14206" t="s">
        <v>50</v>
      </c>
      <c r="K14206" t="s">
        <v>77</v>
      </c>
      <c r="L14206" t="str">
        <f>_xlfn.XLOOKUP(Table1[[#This Row],[TeamFavoriteID]],Table2[team_id],Table2[team_name],_xlfn.XLOOKUP(Table1[[#This Row],[TeamFavoriteID]],Table2[team_id_pfr],Table2[team_name],"Even"))</f>
        <v>Philadelphia Eagles</v>
      </c>
      <c r="M14206">
        <v>-7</v>
      </c>
      <c r="N14206">
        <f>IF(Table1[[#This Row],[TeamFavorite]]=Table1[[#This Row],[TeamHome]],Table1[[#This Row],[ScoreAway]]-Table1[[#This Row],[ScoreHome]],Table1[[#This Row],[ScoreHome]]-Table1[[#This Row],[ScoreAway]])</f>
        <v>-18</v>
      </c>
      <c r="O14206">
        <f>IF(Table1[[#This Row],[SpreadActual]]&lt;Table1[[#This Row],[SpreadFavorite]],1,0)</f>
        <v>1</v>
      </c>
      <c r="P14206">
        <v>44</v>
      </c>
      <c r="Q14206" t="s">
        <v>183</v>
      </c>
      <c r="R14206" t="b">
        <v>0</v>
      </c>
      <c r="S14206">
        <v>60</v>
      </c>
      <c r="T14206">
        <v>4</v>
      </c>
      <c r="U14206">
        <v>41</v>
      </c>
    </row>
    <row r="14207" spans="1:22" x14ac:dyDescent="0.2">
      <c r="A14207" s="1">
        <v>45957</v>
      </c>
      <c r="B14207">
        <v>2025</v>
      </c>
      <c r="C14207">
        <f>_xlfn.MAXIFS(Table1[ScheduleWeekWritten],Table1[ScheduleSeason],Table1[[#This Row],[ScheduleSeason]])</f>
        <v>18</v>
      </c>
      <c r="D14207">
        <v>8</v>
      </c>
      <c r="E14207" cm="1">
        <f t="array" ref="E14207">_xlfn.XLOOKUP(Table1[[#This Row],[ScheduleWeekWritten]],Table3[Game],100+Table3[Increase],Table1[[#This Row],[ScheduleWeekWritten]])</f>
        <v>8</v>
      </c>
      <c r="F14207" t="b">
        <v>0</v>
      </c>
      <c r="G14207" t="s">
        <v>49</v>
      </c>
      <c r="H14207">
        <v>25</v>
      </c>
      <c r="I14207">
        <v>35</v>
      </c>
      <c r="J14207" t="s">
        <v>33</v>
      </c>
      <c r="K14207" t="s">
        <v>35</v>
      </c>
      <c r="L14207" t="str">
        <f>_xlfn.XLOOKUP(Table1[[#This Row],[TeamFavoriteID]],Table2[team_id],Table2[team_name],_xlfn.XLOOKUP(Table1[[#This Row],[TeamFavoriteID]],Table2[team_id_pfr],Table2[team_name],"Even"))</f>
        <v>Green Bay Packers</v>
      </c>
      <c r="M14207">
        <v>-3</v>
      </c>
      <c r="N14207">
        <f>IF(Table1[[#This Row],[TeamFavorite]]=Table1[[#This Row],[TeamHome]],Table1[[#This Row],[ScoreAway]]-Table1[[#This Row],[ScoreHome]],Table1[[#This Row],[ScoreHome]]-Table1[[#This Row],[ScoreAway]])</f>
        <v>-10</v>
      </c>
      <c r="O14207">
        <f>IF(Table1[[#This Row],[SpreadActual]]&lt;Table1[[#This Row],[SpreadFavorite]],1,0)</f>
        <v>1</v>
      </c>
      <c r="P14207">
        <v>45.5</v>
      </c>
      <c r="Q14207" t="s">
        <v>229</v>
      </c>
      <c r="R14207" t="b">
        <v>0</v>
      </c>
      <c r="S14207">
        <v>46</v>
      </c>
      <c r="T14207">
        <v>5</v>
      </c>
      <c r="U14207">
        <v>56</v>
      </c>
    </row>
    <row r="14208" spans="1:22" x14ac:dyDescent="0.2">
      <c r="A14208" s="1">
        <v>45958</v>
      </c>
      <c r="B14208">
        <v>2025</v>
      </c>
      <c r="C14208">
        <f>_xlfn.MAXIFS(Table1[ScheduleWeekWritten],Table1[ScheduleSeason],Table1[[#This Row],[ScheduleSeason]])</f>
        <v>18</v>
      </c>
      <c r="D14208">
        <v>8</v>
      </c>
      <c r="E14208" cm="1">
        <f t="array" ref="E14208">_xlfn.XLOOKUP(Table1[[#This Row],[ScheduleWeekWritten]],Table3[Game],100+Table3[Increase],Table1[[#This Row],[ScheduleWeekWritten]])</f>
        <v>8</v>
      </c>
      <c r="F14208" t="b">
        <v>0</v>
      </c>
      <c r="G14208" t="s">
        <v>42</v>
      </c>
      <c r="H14208">
        <v>28</v>
      </c>
      <c r="I14208">
        <v>7</v>
      </c>
      <c r="J14208" t="s">
        <v>227</v>
      </c>
      <c r="K14208" t="s">
        <v>75</v>
      </c>
      <c r="L14208" t="str">
        <f>_xlfn.XLOOKUP(Table1[[#This Row],[TeamFavoriteID]],Table2[team_id],Table2[team_name],_xlfn.XLOOKUP(Table1[[#This Row],[TeamFavoriteID]],Table2[team_id_pfr],Table2[team_name],"Even"))</f>
        <v>Kansas City Chiefs</v>
      </c>
      <c r="M14208">
        <v>-11</v>
      </c>
      <c r="N14208">
        <f>IF(Table1[[#This Row],[TeamFavorite]]=Table1[[#This Row],[TeamHome]],Table1[[#This Row],[ScoreAway]]-Table1[[#This Row],[ScoreHome]],Table1[[#This Row],[ScoreHome]]-Table1[[#This Row],[ScoreAway]])</f>
        <v>-21</v>
      </c>
      <c r="O14208">
        <f>IF(Table1[[#This Row],[SpreadActual]]&lt;Table1[[#This Row],[SpreadFavorite]],1,0)</f>
        <v>1</v>
      </c>
      <c r="P14208">
        <v>48</v>
      </c>
      <c r="Q14208" t="s">
        <v>228</v>
      </c>
      <c r="R14208" t="b">
        <v>0</v>
      </c>
      <c r="S14208">
        <v>54</v>
      </c>
      <c r="T14208">
        <v>8</v>
      </c>
      <c r="U14208">
        <v>94</v>
      </c>
    </row>
    <row r="14209" spans="1:22" x14ac:dyDescent="0.2">
      <c r="A14209" s="1">
        <v>45961</v>
      </c>
      <c r="B14209">
        <v>2025</v>
      </c>
      <c r="C14209">
        <f>_xlfn.MAXIFS(Table1[ScheduleWeekWritten],Table1[ScheduleSeason],Table1[[#This Row],[ScheduleSeason]])</f>
        <v>18</v>
      </c>
      <c r="D14209">
        <v>9</v>
      </c>
      <c r="E14209" cm="1">
        <f t="array" ref="E14209">_xlfn.XLOOKUP(Table1[[#This Row],[ScheduleWeekWritten]],Table3[Game],100+Table3[Increase],Table1[[#This Row],[ScheduleWeekWritten]])</f>
        <v>9</v>
      </c>
      <c r="F14209" t="b">
        <v>0</v>
      </c>
      <c r="G14209" t="s">
        <v>19</v>
      </c>
      <c r="H14209">
        <v>6</v>
      </c>
      <c r="I14209">
        <v>28</v>
      </c>
      <c r="J14209" t="s">
        <v>158</v>
      </c>
      <c r="K14209" t="s">
        <v>159</v>
      </c>
      <c r="L14209" t="str">
        <f>_xlfn.XLOOKUP(Table1[[#This Row],[TeamFavoriteID]],Table2[team_id],Table2[team_name],_xlfn.XLOOKUP(Table1[[#This Row],[TeamFavoriteID]],Table2[team_id_pfr],Table2[team_name],"Even"))</f>
        <v>Baltimore Ravens</v>
      </c>
      <c r="M14209">
        <v>-7.5</v>
      </c>
      <c r="N14209">
        <f>IF(Table1[[#This Row],[TeamFavorite]]=Table1[[#This Row],[TeamHome]],Table1[[#This Row],[ScoreAway]]-Table1[[#This Row],[ScoreHome]],Table1[[#This Row],[ScoreHome]]-Table1[[#This Row],[ScoreAway]])</f>
        <v>-22</v>
      </c>
      <c r="O14209">
        <f>IF(Table1[[#This Row],[SpreadActual]]&lt;Table1[[#This Row],[SpreadFavorite]],1,0)</f>
        <v>1</v>
      </c>
      <c r="P14209">
        <v>51</v>
      </c>
      <c r="Q14209" t="s">
        <v>212</v>
      </c>
      <c r="R14209" t="b">
        <v>0</v>
      </c>
      <c r="S14209">
        <v>73</v>
      </c>
      <c r="T14209">
        <v>5</v>
      </c>
      <c r="U14209">
        <v>57</v>
      </c>
    </row>
    <row r="14210" spans="1:22" x14ac:dyDescent="0.2">
      <c r="A14210" s="1">
        <v>45963</v>
      </c>
      <c r="B14210">
        <v>2025</v>
      </c>
      <c r="C14210">
        <f>_xlfn.MAXIFS(Table1[ScheduleWeekWritten],Table1[ScheduleSeason],Table1[[#This Row],[ScheduleSeason]])</f>
        <v>18</v>
      </c>
      <c r="D14210">
        <v>9</v>
      </c>
      <c r="E14210" cm="1">
        <f t="array" ref="E14210">_xlfn.XLOOKUP(Table1[[#This Row],[ScheduleWeekWritten]],Table3[Game],100+Table3[Increase],Table1[[#This Row],[ScheduleWeekWritten]])</f>
        <v>9</v>
      </c>
      <c r="F14210" t="b">
        <v>0</v>
      </c>
      <c r="G14210" t="s">
        <v>28</v>
      </c>
      <c r="H14210">
        <v>28</v>
      </c>
      <c r="I14210">
        <v>21</v>
      </c>
      <c r="J14210" t="s">
        <v>42</v>
      </c>
      <c r="K14210" t="s">
        <v>75</v>
      </c>
      <c r="L14210" t="str">
        <f>_xlfn.XLOOKUP(Table1[[#This Row],[TeamFavoriteID]],Table2[team_id],Table2[team_name],_xlfn.XLOOKUP(Table1[[#This Row],[TeamFavoriteID]],Table2[team_id_pfr],Table2[team_name],"Even"))</f>
        <v>Kansas City Chiefs</v>
      </c>
      <c r="M14210">
        <v>-1.5</v>
      </c>
      <c r="N14210">
        <f>IF(Table1[[#This Row],[TeamFavorite]]=Table1[[#This Row],[TeamHome]],Table1[[#This Row],[ScoreAway]]-Table1[[#This Row],[ScoreHome]],Table1[[#This Row],[ScoreHome]]-Table1[[#This Row],[ScoreAway]])</f>
        <v>7</v>
      </c>
      <c r="O14210">
        <f>IF(Table1[[#This Row],[SpreadActual]]&lt;Table1[[#This Row],[SpreadFavorite]],1,0)</f>
        <v>0</v>
      </c>
      <c r="P14210">
        <v>52.5</v>
      </c>
      <c r="Q14210" t="s">
        <v>222</v>
      </c>
      <c r="R14210" t="b">
        <v>0</v>
      </c>
      <c r="S14210">
        <v>54</v>
      </c>
      <c r="T14210">
        <v>6</v>
      </c>
      <c r="U14210">
        <v>55</v>
      </c>
    </row>
    <row r="14211" spans="1:22" x14ac:dyDescent="0.2">
      <c r="A14211" s="1">
        <v>45963</v>
      </c>
      <c r="B14211">
        <v>2025</v>
      </c>
      <c r="C14211">
        <f>_xlfn.MAXIFS(Table1[ScheduleWeekWritten],Table1[ScheduleSeason],Table1[[#This Row],[ScheduleSeason]])</f>
        <v>18</v>
      </c>
      <c r="D14211">
        <v>9</v>
      </c>
      <c r="E14211" cm="1">
        <f t="array" ref="E14211">_xlfn.XLOOKUP(Table1[[#This Row],[ScheduleWeekWritten]],Table3[Game],100+Table3[Increase],Table1[[#This Row],[ScheduleWeekWritten]])</f>
        <v>9</v>
      </c>
      <c r="F14211" t="b">
        <v>0</v>
      </c>
      <c r="G14211" t="s">
        <v>101</v>
      </c>
      <c r="H14211">
        <v>42</v>
      </c>
      <c r="I14211">
        <v>47</v>
      </c>
      <c r="J14211" t="s">
        <v>46</v>
      </c>
      <c r="K14211" t="s">
        <v>47</v>
      </c>
      <c r="L14211" t="str">
        <f>_xlfn.XLOOKUP(Table1[[#This Row],[TeamFavoriteID]],Table2[team_id],Table2[team_name],_xlfn.XLOOKUP(Table1[[#This Row],[TeamFavoriteID]],Table2[team_id_pfr],Table2[team_name],"Even"))</f>
        <v>Chicago Bears</v>
      </c>
      <c r="M14211">
        <v>-2.5</v>
      </c>
      <c r="N14211">
        <f>IF(Table1[[#This Row],[TeamFavorite]]=Table1[[#This Row],[TeamHome]],Table1[[#This Row],[ScoreAway]]-Table1[[#This Row],[ScoreHome]],Table1[[#This Row],[ScoreHome]]-Table1[[#This Row],[ScoreAway]])</f>
        <v>-5</v>
      </c>
      <c r="O14211">
        <f>IF(Table1[[#This Row],[SpreadActual]]&lt;Table1[[#This Row],[SpreadFavorite]],1,0)</f>
        <v>1</v>
      </c>
      <c r="P14211">
        <v>51.5</v>
      </c>
      <c r="Q14211" t="s">
        <v>226</v>
      </c>
      <c r="R14211" t="b">
        <v>0</v>
      </c>
      <c r="S14211">
        <v>50</v>
      </c>
      <c r="T14211">
        <v>6</v>
      </c>
      <c r="U14211">
        <v>74</v>
      </c>
    </row>
    <row r="14212" spans="1:22" x14ac:dyDescent="0.2">
      <c r="A14212" s="1">
        <v>45963</v>
      </c>
      <c r="B14212">
        <v>2025</v>
      </c>
      <c r="C14212">
        <f>_xlfn.MAXIFS(Table1[ScheduleWeekWritten],Table1[ScheduleSeason],Table1[[#This Row],[ScheduleSeason]])</f>
        <v>18</v>
      </c>
      <c r="D14212">
        <v>9</v>
      </c>
      <c r="E14212" cm="1">
        <f t="array" ref="E14212">_xlfn.XLOOKUP(Table1[[#This Row],[ScheduleWeekWritten]],Table3[Game],100+Table3[Increase],Table1[[#This Row],[ScheduleWeekWritten]])</f>
        <v>9</v>
      </c>
      <c r="F14212" t="b">
        <v>0</v>
      </c>
      <c r="G14212" t="s">
        <v>45</v>
      </c>
      <c r="H14212">
        <v>24</v>
      </c>
      <c r="I14212">
        <v>27</v>
      </c>
      <c r="J14212" t="s">
        <v>54</v>
      </c>
      <c r="K14212" t="s">
        <v>79</v>
      </c>
      <c r="L14212" t="str">
        <f>_xlfn.XLOOKUP(Table1[[#This Row],[TeamFavoriteID]],Table2[team_id],Table2[team_name],_xlfn.XLOOKUP(Table1[[#This Row],[TeamFavoriteID]],Table2[team_id_pfr],Table2[team_name],"Even"))</f>
        <v>Detroit Lions</v>
      </c>
      <c r="M14212">
        <v>-9.5</v>
      </c>
      <c r="N14212">
        <f>IF(Table1[[#This Row],[TeamFavorite]]=Table1[[#This Row],[TeamHome]],Table1[[#This Row],[ScoreAway]]-Table1[[#This Row],[ScoreHome]],Table1[[#This Row],[ScoreHome]]-Table1[[#This Row],[ScoreAway]])</f>
        <v>3</v>
      </c>
      <c r="O14212">
        <f>IF(Table1[[#This Row],[SpreadActual]]&lt;Table1[[#This Row],[SpreadFavorite]],1,0)</f>
        <v>0</v>
      </c>
      <c r="P14212">
        <v>48</v>
      </c>
      <c r="Q14212" t="s">
        <v>181</v>
      </c>
      <c r="R14212" t="b">
        <v>0</v>
      </c>
      <c r="S14212">
        <v>72</v>
      </c>
      <c r="T14212">
        <v>0</v>
      </c>
      <c r="V14212" t="s">
        <v>103</v>
      </c>
    </row>
    <row r="14213" spans="1:22" x14ac:dyDescent="0.2">
      <c r="A14213" s="1">
        <v>45963</v>
      </c>
      <c r="B14213">
        <v>2025</v>
      </c>
      <c r="C14213">
        <f>_xlfn.MAXIFS(Table1[ScheduleWeekWritten],Table1[ScheduleSeason],Table1[[#This Row],[ScheduleSeason]])</f>
        <v>18</v>
      </c>
      <c r="D14213">
        <v>9</v>
      </c>
      <c r="E14213" cm="1">
        <f t="array" ref="E14213">_xlfn.XLOOKUP(Table1[[#This Row],[ScheduleWeekWritten]],Table3[Game],100+Table3[Increase],Table1[[#This Row],[ScheduleWeekWritten]])</f>
        <v>9</v>
      </c>
      <c r="F14213" t="b">
        <v>0</v>
      </c>
      <c r="G14213" t="s">
        <v>33</v>
      </c>
      <c r="H14213">
        <v>13</v>
      </c>
      <c r="I14213">
        <v>16</v>
      </c>
      <c r="J14213" t="s">
        <v>152</v>
      </c>
      <c r="K14213" t="s">
        <v>35</v>
      </c>
      <c r="L14213" t="str">
        <f>_xlfn.XLOOKUP(Table1[[#This Row],[TeamFavoriteID]],Table2[team_id],Table2[team_name],_xlfn.XLOOKUP(Table1[[#This Row],[TeamFavoriteID]],Table2[team_id_pfr],Table2[team_name],"Even"))</f>
        <v>Green Bay Packers</v>
      </c>
      <c r="M14213">
        <v>-13</v>
      </c>
      <c r="N14213">
        <f>IF(Table1[[#This Row],[TeamFavorite]]=Table1[[#This Row],[TeamHome]],Table1[[#This Row],[ScoreAway]]-Table1[[#This Row],[ScoreHome]],Table1[[#This Row],[ScoreHome]]-Table1[[#This Row],[ScoreAway]])</f>
        <v>3</v>
      </c>
      <c r="O14213">
        <f>IF(Table1[[#This Row],[SpreadActual]]&lt;Table1[[#This Row],[SpreadFavorite]],1,0)</f>
        <v>0</v>
      </c>
      <c r="P14213">
        <v>43</v>
      </c>
      <c r="Q14213" t="s">
        <v>82</v>
      </c>
      <c r="R14213" t="b">
        <v>0</v>
      </c>
      <c r="S14213">
        <v>47</v>
      </c>
      <c r="T14213">
        <v>15</v>
      </c>
      <c r="U14213">
        <v>53</v>
      </c>
    </row>
    <row r="14214" spans="1:22" x14ac:dyDescent="0.2">
      <c r="A14214" s="1">
        <v>45963</v>
      </c>
      <c r="B14214">
        <v>2025</v>
      </c>
      <c r="C14214">
        <f>_xlfn.MAXIFS(Table1[ScheduleWeekWritten],Table1[ScheduleSeason],Table1[[#This Row],[ScheduleSeason]])</f>
        <v>18</v>
      </c>
      <c r="D14214">
        <v>9</v>
      </c>
      <c r="E14214" cm="1">
        <f t="array" ref="E14214">_xlfn.XLOOKUP(Table1[[#This Row],[ScheduleWeekWritten]],Table3[Game],100+Table3[Increase],Table1[[#This Row],[ScheduleWeekWritten]])</f>
        <v>9</v>
      </c>
      <c r="F14214" t="b">
        <v>0</v>
      </c>
      <c r="G14214" t="s">
        <v>177</v>
      </c>
      <c r="H14214">
        <v>15</v>
      </c>
      <c r="I14214">
        <v>18</v>
      </c>
      <c r="J14214" t="s">
        <v>24</v>
      </c>
      <c r="K14214" t="s">
        <v>182</v>
      </c>
      <c r="L14214" t="str">
        <f>_xlfn.XLOOKUP(Table1[[#This Row],[TeamFavoriteID]],Table2[team_id],Table2[team_name],_xlfn.XLOOKUP(Table1[[#This Row],[TeamFavoriteID]],Table2[team_id_pfr],Table2[team_name],"Even"))</f>
        <v>Houston Texans</v>
      </c>
      <c r="M14214">
        <v>-2.5</v>
      </c>
      <c r="N14214">
        <f>IF(Table1[[#This Row],[TeamFavorite]]=Table1[[#This Row],[TeamHome]],Table1[[#This Row],[ScoreAway]]-Table1[[#This Row],[ScoreHome]],Table1[[#This Row],[ScoreHome]]-Table1[[#This Row],[ScoreAway]])</f>
        <v>3</v>
      </c>
      <c r="O14214">
        <f>IF(Table1[[#This Row],[SpreadActual]]&lt;Table1[[#This Row],[SpreadFavorite]],1,0)</f>
        <v>0</v>
      </c>
      <c r="P14214">
        <v>40.5</v>
      </c>
      <c r="Q14214" t="s">
        <v>207</v>
      </c>
      <c r="R14214" t="b">
        <v>0</v>
      </c>
      <c r="S14214">
        <v>72</v>
      </c>
      <c r="T14214">
        <v>0</v>
      </c>
      <c r="V14214" t="s">
        <v>103</v>
      </c>
    </row>
    <row r="14215" spans="1:22" x14ac:dyDescent="0.2">
      <c r="A14215" s="1">
        <v>45963</v>
      </c>
      <c r="B14215">
        <v>2025</v>
      </c>
      <c r="C14215">
        <f>_xlfn.MAXIFS(Table1[ScheduleWeekWritten],Table1[ScheduleSeason],Table1[[#This Row],[ScheduleSeason]])</f>
        <v>18</v>
      </c>
      <c r="D14215">
        <v>9</v>
      </c>
      <c r="E14215" cm="1">
        <f t="array" ref="E14215">_xlfn.XLOOKUP(Table1[[#This Row],[ScheduleWeekWritten]],Table3[Game],100+Table3[Increase],Table1[[#This Row],[ScheduleWeekWritten]])</f>
        <v>9</v>
      </c>
      <c r="F14215" t="b">
        <v>0</v>
      </c>
      <c r="G14215" t="s">
        <v>217</v>
      </c>
      <c r="H14215">
        <v>29</v>
      </c>
      <c r="I14215">
        <v>30</v>
      </c>
      <c r="J14215" t="s">
        <v>154</v>
      </c>
      <c r="K14215" t="s">
        <v>161</v>
      </c>
      <c r="L14215" t="str">
        <f>_xlfn.XLOOKUP(Table1[[#This Row],[TeamFavoriteID]],Table2[team_id],Table2[team_name],_xlfn.XLOOKUP(Table1[[#This Row],[TeamFavoriteID]],Table2[team_id_pfr],Table2[team_name],"Even"))</f>
        <v>Jacksonville Jaguars</v>
      </c>
      <c r="M14215">
        <v>-2.5</v>
      </c>
      <c r="N14215">
        <f>IF(Table1[[#This Row],[TeamFavorite]]=Table1[[#This Row],[TeamHome]],Table1[[#This Row],[ScoreAway]]-Table1[[#This Row],[ScoreHome]],Table1[[#This Row],[ScoreHome]]-Table1[[#This Row],[ScoreAway]])</f>
        <v>-1</v>
      </c>
      <c r="O14215">
        <f>IF(Table1[[#This Row],[SpreadActual]]&lt;Table1[[#This Row],[SpreadFavorite]],1,0)</f>
        <v>0</v>
      </c>
      <c r="P14215">
        <v>44</v>
      </c>
      <c r="Q14215" t="s">
        <v>220</v>
      </c>
      <c r="R14215" t="b">
        <v>0</v>
      </c>
      <c r="S14215">
        <v>72</v>
      </c>
      <c r="T14215">
        <v>0</v>
      </c>
      <c r="V14215" t="s">
        <v>103</v>
      </c>
    </row>
    <row r="14216" spans="1:22" x14ac:dyDescent="0.2">
      <c r="A14216" s="1">
        <v>45963</v>
      </c>
      <c r="B14216">
        <v>2025</v>
      </c>
      <c r="C14216">
        <f>_xlfn.MAXIFS(Table1[ScheduleWeekWritten],Table1[ScheduleSeason],Table1[[#This Row],[ScheduleSeason]])</f>
        <v>18</v>
      </c>
      <c r="D14216">
        <v>9</v>
      </c>
      <c r="E14216" cm="1">
        <f t="array" ref="E14216">_xlfn.XLOOKUP(Table1[[#This Row],[ScheduleWeekWritten]],Table3[Game],100+Table3[Increase],Table1[[#This Row],[ScheduleWeekWritten]])</f>
        <v>9</v>
      </c>
      <c r="F14216" t="b">
        <v>0</v>
      </c>
      <c r="G14216" t="s">
        <v>39</v>
      </c>
      <c r="H14216">
        <v>34</v>
      </c>
      <c r="I14216">
        <v>10</v>
      </c>
      <c r="J14216" t="s">
        <v>95</v>
      </c>
      <c r="K14216" t="s">
        <v>40</v>
      </c>
      <c r="L14216" t="str">
        <f>_xlfn.XLOOKUP(Table1[[#This Row],[TeamFavoriteID]],Table2[team_id],Table2[team_name],_xlfn.XLOOKUP(Table1[[#This Row],[TeamFavoriteID]],Table2[team_id_pfr],Table2[team_name],"Even"))</f>
        <v>Los Angeles Rams</v>
      </c>
      <c r="M14216">
        <v>-14</v>
      </c>
      <c r="N14216">
        <f>IF(Table1[[#This Row],[TeamFavorite]]=Table1[[#This Row],[TeamHome]],Table1[[#This Row],[ScoreAway]]-Table1[[#This Row],[ScoreHome]],Table1[[#This Row],[ScoreHome]]-Table1[[#This Row],[ScoreAway]])</f>
        <v>-24</v>
      </c>
      <c r="O14216">
        <f>IF(Table1[[#This Row],[SpreadActual]]&lt;Table1[[#This Row],[SpreadFavorite]],1,0)</f>
        <v>1</v>
      </c>
      <c r="P14216">
        <v>44</v>
      </c>
      <c r="Q14216" t="s">
        <v>218</v>
      </c>
      <c r="R14216" t="b">
        <v>0</v>
      </c>
      <c r="S14216">
        <v>72</v>
      </c>
      <c r="T14216">
        <v>0</v>
      </c>
      <c r="V14216" t="s">
        <v>103</v>
      </c>
    </row>
    <row r="14217" spans="1:22" x14ac:dyDescent="0.2">
      <c r="A14217" s="1">
        <v>45963</v>
      </c>
      <c r="B14217">
        <v>2025</v>
      </c>
      <c r="C14217">
        <f>_xlfn.MAXIFS(Table1[ScheduleWeekWritten],Table1[ScheduleSeason],Table1[[#This Row],[ScheduleSeason]])</f>
        <v>18</v>
      </c>
      <c r="D14217">
        <v>9</v>
      </c>
      <c r="E14217" cm="1">
        <f t="array" ref="E14217">_xlfn.XLOOKUP(Table1[[#This Row],[ScheduleWeekWritten]],Table3[Game],100+Table3[Increase],Table1[[#This Row],[ScheduleWeekWritten]])</f>
        <v>9</v>
      </c>
      <c r="F14217" t="b">
        <v>0</v>
      </c>
      <c r="G14217" t="s">
        <v>115</v>
      </c>
      <c r="H14217">
        <v>24</v>
      </c>
      <c r="I14217">
        <v>23</v>
      </c>
      <c r="J14217" t="s">
        <v>38</v>
      </c>
      <c r="K14217" t="s">
        <v>70</v>
      </c>
      <c r="L14217" t="str">
        <f>_xlfn.XLOOKUP(Table1[[#This Row],[TeamFavoriteID]],Table2[team_id],Table2[team_name],_xlfn.XLOOKUP(Table1[[#This Row],[TeamFavoriteID]],Table2[team_id_pfr],Table2[team_name],"Even"))</f>
        <v>Boston Patriots</v>
      </c>
      <c r="M14217">
        <v>-5</v>
      </c>
      <c r="N14217">
        <f>IF(Table1[[#This Row],[TeamFavorite]]=Table1[[#This Row],[TeamHome]],Table1[[#This Row],[ScoreAway]]-Table1[[#This Row],[ScoreHome]],Table1[[#This Row],[ScoreHome]]-Table1[[#This Row],[ScoreAway]])</f>
        <v>1</v>
      </c>
      <c r="O14217">
        <f>IF(Table1[[#This Row],[SpreadActual]]&lt;Table1[[#This Row],[SpreadFavorite]],1,0)</f>
        <v>0</v>
      </c>
      <c r="P14217">
        <v>45</v>
      </c>
      <c r="Q14217" t="s">
        <v>179</v>
      </c>
      <c r="R14217" t="b">
        <v>0</v>
      </c>
      <c r="S14217">
        <v>52</v>
      </c>
      <c r="T14217">
        <v>7</v>
      </c>
      <c r="U14217">
        <v>51</v>
      </c>
    </row>
    <row r="14218" spans="1:22" x14ac:dyDescent="0.2">
      <c r="A14218" s="1">
        <v>45963</v>
      </c>
      <c r="B14218">
        <v>2025</v>
      </c>
      <c r="C14218">
        <f>_xlfn.MAXIFS(Table1[ScheduleWeekWritten],Table1[ScheduleSeason],Table1[[#This Row],[ScheduleSeason]])</f>
        <v>18</v>
      </c>
      <c r="D14218">
        <v>9</v>
      </c>
      <c r="E14218" cm="1">
        <f t="array" ref="E14218">_xlfn.XLOOKUP(Table1[[#This Row],[ScheduleWeekWritten]],Table3[Game],100+Table3[Increase],Table1[[#This Row],[ScheduleWeekWritten]])</f>
        <v>9</v>
      </c>
      <c r="F14218" t="b">
        <v>0</v>
      </c>
      <c r="G14218" t="s">
        <v>50</v>
      </c>
      <c r="H14218">
        <v>24</v>
      </c>
      <c r="I14218">
        <v>34</v>
      </c>
      <c r="J14218" t="s">
        <v>53</v>
      </c>
      <c r="K14218" t="s">
        <v>87</v>
      </c>
      <c r="L14218" t="str">
        <f>_xlfn.XLOOKUP(Table1[[#This Row],[TeamFavoriteID]],Table2[team_id],Table2[team_name],_xlfn.XLOOKUP(Table1[[#This Row],[TeamFavoriteID]],Table2[team_id_pfr],Table2[team_name],"Even"))</f>
        <v>San Francisco 49ers</v>
      </c>
      <c r="M14218">
        <v>-2.5</v>
      </c>
      <c r="N14218">
        <f>IF(Table1[[#This Row],[TeamFavorite]]=Table1[[#This Row],[TeamHome]],Table1[[#This Row],[ScoreAway]]-Table1[[#This Row],[ScoreHome]],Table1[[#This Row],[ScoreHome]]-Table1[[#This Row],[ScoreAway]])</f>
        <v>-10</v>
      </c>
      <c r="O14218">
        <f>IF(Table1[[#This Row],[SpreadActual]]&lt;Table1[[#This Row],[SpreadFavorite]],1,0)</f>
        <v>1</v>
      </c>
      <c r="P14218">
        <v>48.5</v>
      </c>
      <c r="Q14218" t="s">
        <v>197</v>
      </c>
      <c r="R14218" t="b">
        <v>0</v>
      </c>
      <c r="S14218">
        <v>56</v>
      </c>
      <c r="T14218">
        <v>5</v>
      </c>
      <c r="U14218">
        <v>47</v>
      </c>
    </row>
    <row r="14219" spans="1:22" x14ac:dyDescent="0.2">
      <c r="A14219" s="1">
        <v>45963</v>
      </c>
      <c r="B14219">
        <v>2025</v>
      </c>
      <c r="C14219">
        <f>_xlfn.MAXIFS(Table1[ScheduleWeekWritten],Table1[ScheduleSeason],Table1[[#This Row],[ScheduleSeason]])</f>
        <v>18</v>
      </c>
      <c r="D14219">
        <v>9</v>
      </c>
      <c r="E14219" cm="1">
        <f t="array" ref="E14219">_xlfn.XLOOKUP(Table1[[#This Row],[ScheduleWeekWritten]],Table3[Game],100+Table3[Increase],Table1[[#This Row],[ScheduleWeekWritten]])</f>
        <v>9</v>
      </c>
      <c r="F14219" t="b">
        <v>0</v>
      </c>
      <c r="G14219" t="s">
        <v>49</v>
      </c>
      <c r="H14219">
        <v>27</v>
      </c>
      <c r="I14219">
        <v>20</v>
      </c>
      <c r="J14219" t="s">
        <v>140</v>
      </c>
      <c r="K14219" t="s">
        <v>72</v>
      </c>
      <c r="L14219" t="str">
        <f>_xlfn.XLOOKUP(Table1[[#This Row],[TeamFavoriteID]],Table2[team_id],Table2[team_name],_xlfn.XLOOKUP(Table1[[#This Row],[TeamFavoriteID]],Table2[team_id_pfr],Table2[team_name],"Even"))</f>
        <v>Baltimore Colts</v>
      </c>
      <c r="M14219">
        <v>-3</v>
      </c>
      <c r="N14219">
        <f>IF(Table1[[#This Row],[TeamFavorite]]=Table1[[#This Row],[TeamHome]],Table1[[#This Row],[ScoreAway]]-Table1[[#This Row],[ScoreHome]],Table1[[#This Row],[ScoreHome]]-Table1[[#This Row],[ScoreAway]])</f>
        <v>7</v>
      </c>
      <c r="O14219">
        <f>IF(Table1[[#This Row],[SpreadActual]]&lt;Table1[[#This Row],[SpreadFavorite]],1,0)</f>
        <v>0</v>
      </c>
      <c r="P14219">
        <v>51.5</v>
      </c>
      <c r="Q14219" t="s">
        <v>229</v>
      </c>
      <c r="R14219" t="b">
        <v>0</v>
      </c>
      <c r="S14219">
        <v>56</v>
      </c>
      <c r="T14219">
        <v>2</v>
      </c>
      <c r="U14219">
        <v>66</v>
      </c>
    </row>
    <row r="14220" spans="1:22" x14ac:dyDescent="0.2">
      <c r="A14220" s="1">
        <v>45963</v>
      </c>
      <c r="B14220">
        <v>2025</v>
      </c>
      <c r="C14220">
        <f>_xlfn.MAXIFS(Table1[ScheduleWeekWritten],Table1[ScheduleSeason],Table1[[#This Row],[ScheduleSeason]])</f>
        <v>18</v>
      </c>
      <c r="D14220">
        <v>9</v>
      </c>
      <c r="E14220" cm="1">
        <f t="array" ref="E14220">_xlfn.XLOOKUP(Table1[[#This Row],[ScheduleWeekWritten]],Table3[Game],100+Table3[Increase],Table1[[#This Row],[ScheduleWeekWritten]])</f>
        <v>9</v>
      </c>
      <c r="F14220" t="b">
        <v>0</v>
      </c>
      <c r="G14220" t="s">
        <v>171</v>
      </c>
      <c r="H14220">
        <v>20</v>
      </c>
      <c r="I14220">
        <v>27</v>
      </c>
      <c r="J14220" t="s">
        <v>210</v>
      </c>
      <c r="K14220" t="s">
        <v>29</v>
      </c>
      <c r="L14220" t="str">
        <f>_xlfn.XLOOKUP(Table1[[#This Row],[TeamFavoriteID]],Table2[team_id],Table2[team_name],_xlfn.XLOOKUP(Table1[[#This Row],[TeamFavoriteID]],Table2[team_id_pfr],Table2[team_name],"Even"))</f>
        <v>Los Angeles Chargers</v>
      </c>
      <c r="M14220">
        <v>-9.5</v>
      </c>
      <c r="N14220">
        <f>IF(Table1[[#This Row],[TeamFavorite]]=Table1[[#This Row],[TeamHome]],Table1[[#This Row],[ScoreAway]]-Table1[[#This Row],[ScoreHome]],Table1[[#This Row],[ScoreHome]]-Table1[[#This Row],[ScoreAway]])</f>
        <v>-7</v>
      </c>
      <c r="O14220">
        <f>IF(Table1[[#This Row],[SpreadActual]]&lt;Table1[[#This Row],[SpreadFavorite]],1,0)</f>
        <v>0</v>
      </c>
      <c r="P14220">
        <v>43.5</v>
      </c>
      <c r="Q14220" t="s">
        <v>172</v>
      </c>
      <c r="R14220" t="b">
        <v>0</v>
      </c>
      <c r="S14220">
        <v>46</v>
      </c>
      <c r="T14220">
        <v>5</v>
      </c>
      <c r="U14220">
        <v>84</v>
      </c>
    </row>
    <row r="14221" spans="1:22" x14ac:dyDescent="0.2">
      <c r="A14221" s="1">
        <v>45964</v>
      </c>
      <c r="B14221">
        <v>2025</v>
      </c>
      <c r="C14221">
        <f>_xlfn.MAXIFS(Table1[ScheduleWeekWritten],Table1[ScheduleSeason],Table1[[#This Row],[ScheduleSeason]])</f>
        <v>18</v>
      </c>
      <c r="D14221">
        <v>9</v>
      </c>
      <c r="E14221" cm="1">
        <f t="array" ref="E14221">_xlfn.XLOOKUP(Table1[[#This Row],[ScheduleWeekWritten]],Table3[Game],100+Table3[Increase],Table1[[#This Row],[ScheduleWeekWritten]])</f>
        <v>9</v>
      </c>
      <c r="F14221" t="b">
        <v>0</v>
      </c>
      <c r="G14221" t="s">
        <v>227</v>
      </c>
      <c r="H14221">
        <v>14</v>
      </c>
      <c r="I14221">
        <v>38</v>
      </c>
      <c r="J14221" t="s">
        <v>128</v>
      </c>
      <c r="K14221" t="s">
        <v>132</v>
      </c>
      <c r="L14221" t="str">
        <f>_xlfn.XLOOKUP(Table1[[#This Row],[TeamFavoriteID]],Table2[team_id],Table2[team_name],_xlfn.XLOOKUP(Table1[[#This Row],[TeamFavoriteID]],Table2[team_id_pfr],Table2[team_name],"Even"))</f>
        <v>Seattle Seahawks</v>
      </c>
      <c r="M14221">
        <v>-3</v>
      </c>
      <c r="N14221">
        <f>IF(Table1[[#This Row],[TeamFavorite]]=Table1[[#This Row],[TeamHome]],Table1[[#This Row],[ScoreAway]]-Table1[[#This Row],[ScoreHome]],Table1[[#This Row],[ScoreHome]]-Table1[[#This Row],[ScoreAway]])</f>
        <v>-24</v>
      </c>
      <c r="O14221">
        <f>IF(Table1[[#This Row],[SpreadActual]]&lt;Table1[[#This Row],[SpreadFavorite]],1,0)</f>
        <v>1</v>
      </c>
      <c r="P14221">
        <v>48</v>
      </c>
      <c r="Q14221" t="s">
        <v>234</v>
      </c>
      <c r="R14221" t="b">
        <v>0</v>
      </c>
      <c r="S14221">
        <v>53</v>
      </c>
      <c r="T14221">
        <v>3</v>
      </c>
      <c r="U14221">
        <v>70</v>
      </c>
    </row>
    <row r="14222" spans="1:22" x14ac:dyDescent="0.2">
      <c r="A14222" s="1">
        <v>45965</v>
      </c>
      <c r="B14222">
        <v>2025</v>
      </c>
      <c r="C14222">
        <f>_xlfn.MAXIFS(Table1[ScheduleWeekWritten],Table1[ScheduleSeason],Table1[[#This Row],[ScheduleSeason]])</f>
        <v>18</v>
      </c>
      <c r="D14222">
        <v>9</v>
      </c>
      <c r="E14222" cm="1">
        <f t="array" ref="E14222">_xlfn.XLOOKUP(Table1[[#This Row],[ScheduleWeekWritten]],Table3[Game],100+Table3[Increase],Table1[[#This Row],[ScheduleWeekWritten]])</f>
        <v>9</v>
      </c>
      <c r="F14222" t="b">
        <v>0</v>
      </c>
      <c r="G14222" t="s">
        <v>67</v>
      </c>
      <c r="H14222">
        <v>17</v>
      </c>
      <c r="I14222">
        <v>27</v>
      </c>
      <c r="J14222" t="s">
        <v>149</v>
      </c>
      <c r="K14222" t="s">
        <v>68</v>
      </c>
      <c r="L14222" t="str">
        <f>_xlfn.XLOOKUP(Table1[[#This Row],[TeamFavoriteID]],Table2[team_id],Table2[team_name],_xlfn.XLOOKUP(Table1[[#This Row],[TeamFavoriteID]],Table2[team_id_pfr],Table2[team_name],"Even"))</f>
        <v>Dallas Cowboys</v>
      </c>
      <c r="M14222">
        <v>-3</v>
      </c>
      <c r="N14222">
        <f>IF(Table1[[#This Row],[TeamFavorite]]=Table1[[#This Row],[TeamHome]],Table1[[#This Row],[ScoreAway]]-Table1[[#This Row],[ScoreHome]],Table1[[#This Row],[ScoreHome]]-Table1[[#This Row],[ScoreAway]])</f>
        <v>10</v>
      </c>
      <c r="O14222">
        <f>IF(Table1[[#This Row],[SpreadActual]]&lt;Table1[[#This Row],[SpreadFavorite]],1,0)</f>
        <v>0</v>
      </c>
      <c r="P14222">
        <v>53.5</v>
      </c>
      <c r="Q14222" t="s">
        <v>208</v>
      </c>
      <c r="R14222" t="b">
        <v>0</v>
      </c>
      <c r="S14222">
        <v>72</v>
      </c>
      <c r="T14222">
        <v>0</v>
      </c>
      <c r="V14222" t="s">
        <v>103</v>
      </c>
    </row>
    <row r="14223" spans="1:22" x14ac:dyDescent="0.2">
      <c r="A14223" s="1">
        <v>45968</v>
      </c>
      <c r="B14223">
        <v>2025</v>
      </c>
      <c r="C14223">
        <f>_xlfn.MAXIFS(Table1[ScheduleWeekWritten],Table1[ScheduleSeason],Table1[[#This Row],[ScheduleSeason]])</f>
        <v>18</v>
      </c>
      <c r="D14223">
        <v>10</v>
      </c>
      <c r="E14223" cm="1">
        <f t="array" ref="E14223">_xlfn.XLOOKUP(Table1[[#This Row],[ScheduleWeekWritten]],Table3[Game],100+Table3[Increase],Table1[[#This Row],[ScheduleWeekWritten]])</f>
        <v>10</v>
      </c>
      <c r="F14223" t="b">
        <v>0</v>
      </c>
      <c r="G14223" t="s">
        <v>24</v>
      </c>
      <c r="H14223">
        <v>10</v>
      </c>
      <c r="I14223">
        <v>7</v>
      </c>
      <c r="J14223" t="s">
        <v>217</v>
      </c>
      <c r="K14223" t="s">
        <v>88</v>
      </c>
      <c r="L14223" t="str">
        <f>_xlfn.XLOOKUP(Table1[[#This Row],[TeamFavoriteID]],Table2[team_id],Table2[team_name],_xlfn.XLOOKUP(Table1[[#This Row],[TeamFavoriteID]],Table2[team_id_pfr],Table2[team_name],"Even"))</f>
        <v>Denver Broncos</v>
      </c>
      <c r="M14223">
        <v>-7</v>
      </c>
      <c r="N14223">
        <f>IF(Table1[[#This Row],[TeamFavorite]]=Table1[[#This Row],[TeamHome]],Table1[[#This Row],[ScoreAway]]-Table1[[#This Row],[ScoreHome]],Table1[[#This Row],[ScoreHome]]-Table1[[#This Row],[ScoreAway]])</f>
        <v>-3</v>
      </c>
      <c r="O14223">
        <f>IF(Table1[[#This Row],[SpreadActual]]&lt;Table1[[#This Row],[SpreadFavorite]],1,0)</f>
        <v>0</v>
      </c>
      <c r="P14223">
        <v>43</v>
      </c>
      <c r="Q14223" t="s">
        <v>224</v>
      </c>
      <c r="R14223" t="b">
        <v>0</v>
      </c>
      <c r="S14223">
        <v>60</v>
      </c>
      <c r="T14223">
        <v>10</v>
      </c>
      <c r="U14223">
        <v>26</v>
      </c>
    </row>
    <row r="14224" spans="1:22" x14ac:dyDescent="0.2">
      <c r="A14224" s="1">
        <v>45970</v>
      </c>
      <c r="B14224">
        <v>2025</v>
      </c>
      <c r="C14224">
        <f>_xlfn.MAXIFS(Table1[ScheduleWeekWritten],Table1[ScheduleSeason],Table1[[#This Row],[ScheduleSeason]])</f>
        <v>18</v>
      </c>
      <c r="D14224">
        <v>10</v>
      </c>
      <c r="E14224" cm="1">
        <f t="array" ref="E14224">_xlfn.XLOOKUP(Table1[[#This Row],[ScheduleWeekWritten]],Table3[Game],100+Table3[Increase],Table1[[#This Row],[ScheduleWeekWritten]])</f>
        <v>10</v>
      </c>
      <c r="F14224" t="b">
        <v>0</v>
      </c>
      <c r="G14224" t="s">
        <v>152</v>
      </c>
      <c r="H14224">
        <v>7</v>
      </c>
      <c r="I14224">
        <v>17</v>
      </c>
      <c r="J14224" t="s">
        <v>95</v>
      </c>
      <c r="K14224" t="s">
        <v>162</v>
      </c>
      <c r="L14224" t="str">
        <f>_xlfn.XLOOKUP(Table1[[#This Row],[TeamFavoriteID]],Table2[team_id],Table2[team_name],_xlfn.XLOOKUP(Table1[[#This Row],[TeamFavoriteID]],Table2[team_id_pfr],Table2[team_name],"Even"))</f>
        <v>Carolina Panthers</v>
      </c>
      <c r="M14224">
        <v>-5.5</v>
      </c>
      <c r="N14224">
        <f>IF(Table1[[#This Row],[TeamFavorite]]=Table1[[#This Row],[TeamHome]],Table1[[#This Row],[ScoreAway]]-Table1[[#This Row],[ScoreHome]],Table1[[#This Row],[ScoreHome]]-Table1[[#This Row],[ScoreAway]])</f>
        <v>10</v>
      </c>
      <c r="O14224">
        <f>IF(Table1[[#This Row],[SpreadActual]]&lt;Table1[[#This Row],[SpreadFavorite]],1,0)</f>
        <v>0</v>
      </c>
      <c r="P14224">
        <v>38</v>
      </c>
      <c r="Q14224" t="s">
        <v>160</v>
      </c>
      <c r="R14224" t="b">
        <v>0</v>
      </c>
      <c r="S14224">
        <v>73</v>
      </c>
      <c r="T14224">
        <v>15</v>
      </c>
      <c r="U14224">
        <v>52</v>
      </c>
    </row>
    <row r="14225" spans="1:22" x14ac:dyDescent="0.2">
      <c r="A14225" s="1">
        <v>45970</v>
      </c>
      <c r="B14225">
        <v>2025</v>
      </c>
      <c r="C14225">
        <f>_xlfn.MAXIFS(Table1[ScheduleWeekWritten],Table1[ScheduleSeason],Table1[[#This Row],[ScheduleSeason]])</f>
        <v>18</v>
      </c>
      <c r="D14225">
        <v>10</v>
      </c>
      <c r="E14225" cm="1">
        <f t="array" ref="E14225">_xlfn.XLOOKUP(Table1[[#This Row],[ScheduleWeekWritten]],Table3[Game],100+Table3[Increase],Table1[[#This Row],[ScheduleWeekWritten]])</f>
        <v>10</v>
      </c>
      <c r="F14225" t="b">
        <v>0</v>
      </c>
      <c r="G14225" t="s">
        <v>46</v>
      </c>
      <c r="H14225">
        <v>24</v>
      </c>
      <c r="I14225">
        <v>20</v>
      </c>
      <c r="J14225" t="s">
        <v>50</v>
      </c>
      <c r="K14225" t="s">
        <v>47</v>
      </c>
      <c r="L14225" t="str">
        <f>_xlfn.XLOOKUP(Table1[[#This Row],[TeamFavoriteID]],Table2[team_id],Table2[team_name],_xlfn.XLOOKUP(Table1[[#This Row],[TeamFavoriteID]],Table2[team_id_pfr],Table2[team_name],"Even"))</f>
        <v>Chicago Bears</v>
      </c>
      <c r="M14225">
        <v>-4.5</v>
      </c>
      <c r="N14225">
        <f>IF(Table1[[#This Row],[TeamFavorite]]=Table1[[#This Row],[TeamHome]],Table1[[#This Row],[ScoreAway]]-Table1[[#This Row],[ScoreHome]],Table1[[#This Row],[ScoreHome]]-Table1[[#This Row],[ScoreAway]])</f>
        <v>-4</v>
      </c>
      <c r="O14225">
        <f>IF(Table1[[#This Row],[SpreadActual]]&lt;Table1[[#This Row],[SpreadFavorite]],1,0)</f>
        <v>0</v>
      </c>
      <c r="P14225">
        <v>46.5</v>
      </c>
      <c r="Q14225" t="s">
        <v>114</v>
      </c>
      <c r="R14225" t="b">
        <v>0</v>
      </c>
      <c r="S14225">
        <v>33</v>
      </c>
      <c r="T14225">
        <v>10</v>
      </c>
      <c r="U14225">
        <v>68</v>
      </c>
      <c r="V14225" t="s">
        <v>120</v>
      </c>
    </row>
    <row r="14226" spans="1:22" x14ac:dyDescent="0.2">
      <c r="A14226" s="1">
        <v>45970</v>
      </c>
      <c r="B14226">
        <v>2025</v>
      </c>
      <c r="C14226">
        <f>_xlfn.MAXIFS(Table1[ScheduleWeekWritten],Table1[ScheduleSeason],Table1[[#This Row],[ScheduleSeason]])</f>
        <v>18</v>
      </c>
      <c r="D14226">
        <v>10</v>
      </c>
      <c r="E14226" cm="1">
        <f t="array" ref="E14226">_xlfn.XLOOKUP(Table1[[#This Row],[ScheduleWeekWritten]],Table3[Game],100+Table3[Increase],Table1[[#This Row],[ScheduleWeekWritten]])</f>
        <v>10</v>
      </c>
      <c r="F14226" t="b">
        <v>0</v>
      </c>
      <c r="G14226" t="s">
        <v>177</v>
      </c>
      <c r="H14226">
        <v>36</v>
      </c>
      <c r="I14226">
        <v>29</v>
      </c>
      <c r="J14226" t="s">
        <v>154</v>
      </c>
      <c r="K14226" t="s">
        <v>89</v>
      </c>
      <c r="L14226" t="str">
        <f>_xlfn.XLOOKUP(Table1[[#This Row],[TeamFavoriteID]],Table2[team_id],Table2[team_name],_xlfn.XLOOKUP(Table1[[#This Row],[TeamFavoriteID]],Table2[team_id_pfr],Table2[team_name],"Even"))</f>
        <v>Even</v>
      </c>
      <c r="M14226">
        <v>0</v>
      </c>
      <c r="N14226">
        <f>IF(Table1[[#This Row],[TeamFavorite]]=Table1[[#This Row],[TeamHome]],Table1[[#This Row],[ScoreAway]]-Table1[[#This Row],[ScoreHome]],Table1[[#This Row],[ScoreHome]]-Table1[[#This Row],[ScoreAway]])</f>
        <v>7</v>
      </c>
      <c r="O14226">
        <f>IF(Table1[[#This Row],[SpreadActual]]&lt;Table1[[#This Row],[SpreadFavorite]],1,0)</f>
        <v>0</v>
      </c>
      <c r="P14226">
        <v>37.5</v>
      </c>
      <c r="Q14226" t="s">
        <v>207</v>
      </c>
      <c r="R14226" t="b">
        <v>0</v>
      </c>
      <c r="S14226">
        <v>72</v>
      </c>
      <c r="T14226">
        <v>0</v>
      </c>
      <c r="V14226" t="s">
        <v>103</v>
      </c>
    </row>
    <row r="14227" spans="1:22" x14ac:dyDescent="0.2">
      <c r="A14227" s="1">
        <v>45970</v>
      </c>
      <c r="B14227">
        <v>2025</v>
      </c>
      <c r="C14227">
        <f>_xlfn.MAXIFS(Table1[ScheduleWeekWritten],Table1[ScheduleSeason],Table1[[#This Row],[ScheduleSeason]])</f>
        <v>18</v>
      </c>
      <c r="D14227">
        <v>10</v>
      </c>
      <c r="E14227" cm="1">
        <f t="array" ref="E14227">_xlfn.XLOOKUP(Table1[[#This Row],[ScheduleWeekWritten]],Table3[Game],100+Table3[Increase],Table1[[#This Row],[ScheduleWeekWritten]])</f>
        <v>10</v>
      </c>
      <c r="F14227" t="b">
        <v>0</v>
      </c>
      <c r="G14227" t="s">
        <v>140</v>
      </c>
      <c r="H14227">
        <v>31</v>
      </c>
      <c r="I14227">
        <v>25</v>
      </c>
      <c r="J14227" t="s">
        <v>38</v>
      </c>
      <c r="K14227" t="s">
        <v>72</v>
      </c>
      <c r="L14227" t="str">
        <f>_xlfn.XLOOKUP(Table1[[#This Row],[TeamFavoriteID]],Table2[team_id],Table2[team_name],_xlfn.XLOOKUP(Table1[[#This Row],[TeamFavoriteID]],Table2[team_id_pfr],Table2[team_name],"Even"))</f>
        <v>Baltimore Colts</v>
      </c>
      <c r="M14227">
        <v>-6.5</v>
      </c>
      <c r="N14227">
        <f>IF(Table1[[#This Row],[TeamFavorite]]=Table1[[#This Row],[TeamHome]],Table1[[#This Row],[ScoreAway]]-Table1[[#This Row],[ScoreHome]],Table1[[#This Row],[ScoreHome]]-Table1[[#This Row],[ScoreAway]])</f>
        <v>6</v>
      </c>
      <c r="O14227">
        <f>IF(Table1[[#This Row],[SpreadActual]]&lt;Table1[[#This Row],[SpreadFavorite]],1,0)</f>
        <v>0</v>
      </c>
      <c r="P14227">
        <v>48</v>
      </c>
      <c r="Q14227" t="s">
        <v>237</v>
      </c>
      <c r="R14227" t="b">
        <v>1</v>
      </c>
      <c r="S14227">
        <v>46</v>
      </c>
      <c r="T14227">
        <v>2</v>
      </c>
      <c r="U14227">
        <v>80</v>
      </c>
    </row>
    <row r="14228" spans="1:22" x14ac:dyDescent="0.2">
      <c r="A14228" s="1">
        <v>45970</v>
      </c>
      <c r="B14228">
        <v>2025</v>
      </c>
      <c r="C14228">
        <f>_xlfn.MAXIFS(Table1[ScheduleWeekWritten],Table1[ScheduleSeason],Table1[[#This Row],[ScheduleSeason]])</f>
        <v>18</v>
      </c>
      <c r="D14228">
        <v>10</v>
      </c>
      <c r="E14228" cm="1">
        <f t="array" ref="E14228">_xlfn.XLOOKUP(Table1[[#This Row],[ScheduleWeekWritten]],Table3[Game],100+Table3[Increase],Table1[[#This Row],[ScheduleWeekWritten]])</f>
        <v>10</v>
      </c>
      <c r="F14228" t="b">
        <v>0</v>
      </c>
      <c r="G14228" t="s">
        <v>19</v>
      </c>
      <c r="H14228">
        <v>30</v>
      </c>
      <c r="I14228">
        <v>13</v>
      </c>
      <c r="J14228" t="s">
        <v>28</v>
      </c>
      <c r="K14228" t="s">
        <v>43</v>
      </c>
      <c r="L14228" t="str">
        <f>_xlfn.XLOOKUP(Table1[[#This Row],[TeamFavoriteID]],Table2[team_id],Table2[team_name],_xlfn.XLOOKUP(Table1[[#This Row],[TeamFavoriteID]],Table2[team_id_pfr],Table2[team_name],"Even"))</f>
        <v>Buffalo Bills</v>
      </c>
      <c r="M14228">
        <v>-9.5</v>
      </c>
      <c r="N14228">
        <f>IF(Table1[[#This Row],[TeamFavorite]]=Table1[[#This Row],[TeamHome]],Table1[[#This Row],[ScoreAway]]-Table1[[#This Row],[ScoreHome]],Table1[[#This Row],[ScoreHome]]-Table1[[#This Row],[ScoreAway]])</f>
        <v>17</v>
      </c>
      <c r="O14228">
        <f>IF(Table1[[#This Row],[SpreadActual]]&lt;Table1[[#This Row],[SpreadFavorite]],1,0)</f>
        <v>0</v>
      </c>
      <c r="P14228">
        <v>50</v>
      </c>
      <c r="Q14228" t="s">
        <v>212</v>
      </c>
      <c r="R14228" t="b">
        <v>0</v>
      </c>
      <c r="S14228">
        <v>84</v>
      </c>
      <c r="T14228">
        <v>6</v>
      </c>
      <c r="U14228">
        <v>68</v>
      </c>
    </row>
    <row r="14229" spans="1:22" x14ac:dyDescent="0.2">
      <c r="A14229" s="1">
        <v>45970</v>
      </c>
      <c r="B14229">
        <v>2025</v>
      </c>
      <c r="C14229">
        <f>_xlfn.MAXIFS(Table1[ScheduleWeekWritten],Table1[ScheduleSeason],Table1[[#This Row],[ScheduleSeason]])</f>
        <v>18</v>
      </c>
      <c r="D14229">
        <v>10</v>
      </c>
      <c r="E14229" cm="1">
        <f t="array" ref="E14229">_xlfn.XLOOKUP(Table1[[#This Row],[ScheduleWeekWritten]],Table3[Game],100+Table3[Increase],Table1[[#This Row],[ScheduleWeekWritten]])</f>
        <v>10</v>
      </c>
      <c r="F14229" t="b">
        <v>0</v>
      </c>
      <c r="G14229" t="s">
        <v>54</v>
      </c>
      <c r="H14229">
        <v>19</v>
      </c>
      <c r="I14229">
        <v>27</v>
      </c>
      <c r="J14229" t="s">
        <v>158</v>
      </c>
      <c r="K14229" t="s">
        <v>159</v>
      </c>
      <c r="L14229" t="str">
        <f>_xlfn.XLOOKUP(Table1[[#This Row],[TeamFavoriteID]],Table2[team_id],Table2[team_name],_xlfn.XLOOKUP(Table1[[#This Row],[TeamFavoriteID]],Table2[team_id_pfr],Table2[team_name],"Even"))</f>
        <v>Baltimore Ravens</v>
      </c>
      <c r="M14229">
        <v>-4</v>
      </c>
      <c r="N14229">
        <f>IF(Table1[[#This Row],[TeamFavorite]]=Table1[[#This Row],[TeamHome]],Table1[[#This Row],[ScoreAway]]-Table1[[#This Row],[ScoreHome]],Table1[[#This Row],[ScoreHome]]-Table1[[#This Row],[ScoreAway]])</f>
        <v>-8</v>
      </c>
      <c r="O14229">
        <f>IF(Table1[[#This Row],[SpreadActual]]&lt;Table1[[#This Row],[SpreadFavorite]],1,0)</f>
        <v>1</v>
      </c>
      <c r="P14229">
        <v>49</v>
      </c>
      <c r="Q14229" t="s">
        <v>205</v>
      </c>
      <c r="R14229" t="b">
        <v>0</v>
      </c>
      <c r="S14229">
        <v>72</v>
      </c>
      <c r="T14229">
        <v>0</v>
      </c>
      <c r="V14229" t="s">
        <v>103</v>
      </c>
    </row>
    <row r="14230" spans="1:22" x14ac:dyDescent="0.2">
      <c r="A14230" s="1">
        <v>45970</v>
      </c>
      <c r="B14230">
        <v>2025</v>
      </c>
      <c r="C14230">
        <f>_xlfn.MAXIFS(Table1[ScheduleWeekWritten],Table1[ScheduleSeason],Table1[[#This Row],[ScheduleSeason]])</f>
        <v>18</v>
      </c>
      <c r="D14230">
        <v>10</v>
      </c>
      <c r="E14230" cm="1">
        <f t="array" ref="E14230">_xlfn.XLOOKUP(Table1[[#This Row],[ScheduleWeekWritten]],Table3[Game],100+Table3[Increase],Table1[[#This Row],[ScheduleWeekWritten]])</f>
        <v>10</v>
      </c>
      <c r="F14230" t="b">
        <v>0</v>
      </c>
      <c r="G14230" t="s">
        <v>31</v>
      </c>
      <c r="H14230">
        <v>27</v>
      </c>
      <c r="I14230">
        <v>20</v>
      </c>
      <c r="J14230" t="s">
        <v>62</v>
      </c>
      <c r="K14230" t="s">
        <v>63</v>
      </c>
      <c r="L14230" t="str">
        <f>_xlfn.XLOOKUP(Table1[[#This Row],[TeamFavoriteID]],Table2[team_id],Table2[team_name],_xlfn.XLOOKUP(Table1[[#This Row],[TeamFavoriteID]],Table2[team_id_pfr],Table2[team_name],"Even"))</f>
        <v>Cleveland Browns</v>
      </c>
      <c r="M14230">
        <v>-1.5</v>
      </c>
      <c r="N14230">
        <f>IF(Table1[[#This Row],[TeamFavorite]]=Table1[[#This Row],[TeamHome]],Table1[[#This Row],[ScoreAway]]-Table1[[#This Row],[ScoreHome]],Table1[[#This Row],[ScoreHome]]-Table1[[#This Row],[ScoreAway]])</f>
        <v>7</v>
      </c>
      <c r="O14230">
        <f>IF(Table1[[#This Row],[SpreadActual]]&lt;Table1[[#This Row],[SpreadFavorite]],1,0)</f>
        <v>0</v>
      </c>
      <c r="P14230">
        <v>37.5</v>
      </c>
      <c r="Q14230" t="s">
        <v>197</v>
      </c>
      <c r="R14230" t="b">
        <v>0</v>
      </c>
      <c r="S14230">
        <v>62</v>
      </c>
      <c r="T14230">
        <v>12</v>
      </c>
      <c r="U14230">
        <v>78</v>
      </c>
      <c r="V14230" t="s">
        <v>2</v>
      </c>
    </row>
    <row r="14231" spans="1:22" x14ac:dyDescent="0.2">
      <c r="A14231" s="1">
        <v>45970</v>
      </c>
      <c r="B14231">
        <v>2025</v>
      </c>
      <c r="C14231">
        <f>_xlfn.MAXIFS(Table1[ScheduleWeekWritten],Table1[ScheduleSeason],Table1[[#This Row],[ScheduleSeason]])</f>
        <v>18</v>
      </c>
      <c r="D14231">
        <v>10</v>
      </c>
      <c r="E14231" cm="1">
        <f t="array" ref="E14231">_xlfn.XLOOKUP(Table1[[#This Row],[ScheduleWeekWritten]],Table3[Game],100+Table3[Increase],Table1[[#This Row],[ScheduleWeekWritten]])</f>
        <v>10</v>
      </c>
      <c r="F14231" t="b">
        <v>0</v>
      </c>
      <c r="G14231" t="s">
        <v>53</v>
      </c>
      <c r="H14231">
        <v>26</v>
      </c>
      <c r="I14231">
        <v>42</v>
      </c>
      <c r="J14231" t="s">
        <v>39</v>
      </c>
      <c r="K14231" t="s">
        <v>40</v>
      </c>
      <c r="L14231" t="str">
        <f>_xlfn.XLOOKUP(Table1[[#This Row],[TeamFavoriteID]],Table2[team_id],Table2[team_name],_xlfn.XLOOKUP(Table1[[#This Row],[TeamFavoriteID]],Table2[team_id_pfr],Table2[team_name],"Even"))</f>
        <v>Los Angeles Rams</v>
      </c>
      <c r="M14231">
        <v>-6</v>
      </c>
      <c r="N14231">
        <f>IF(Table1[[#This Row],[TeamFavorite]]=Table1[[#This Row],[TeamHome]],Table1[[#This Row],[ScoreAway]]-Table1[[#This Row],[ScoreHome]],Table1[[#This Row],[ScoreHome]]-Table1[[#This Row],[ScoreAway]])</f>
        <v>-16</v>
      </c>
      <c r="O14231">
        <f>IF(Table1[[#This Row],[SpreadActual]]&lt;Table1[[#This Row],[SpreadFavorite]],1,0)</f>
        <v>1</v>
      </c>
      <c r="P14231">
        <v>49.5</v>
      </c>
      <c r="Q14231" t="s">
        <v>203</v>
      </c>
      <c r="R14231" t="b">
        <v>0</v>
      </c>
      <c r="S14231">
        <v>77</v>
      </c>
      <c r="T14231">
        <v>3</v>
      </c>
      <c r="U14231">
        <v>49</v>
      </c>
    </row>
    <row r="14232" spans="1:22" x14ac:dyDescent="0.2">
      <c r="A14232" s="1">
        <v>45970</v>
      </c>
      <c r="B14232">
        <v>2025</v>
      </c>
      <c r="C14232">
        <f>_xlfn.MAXIFS(Table1[ScheduleWeekWritten],Table1[ScheduleSeason],Table1[[#This Row],[ScheduleSeason]])</f>
        <v>18</v>
      </c>
      <c r="D14232">
        <v>10</v>
      </c>
      <c r="E14232" cm="1">
        <f t="array" ref="E14232">_xlfn.XLOOKUP(Table1[[#This Row],[ScheduleWeekWritten]],Table3[Game],100+Table3[Increase],Table1[[#This Row],[ScheduleWeekWritten]])</f>
        <v>10</v>
      </c>
      <c r="F14232" t="b">
        <v>0</v>
      </c>
      <c r="G14232" t="s">
        <v>128</v>
      </c>
      <c r="H14232">
        <v>44</v>
      </c>
      <c r="I14232">
        <v>22</v>
      </c>
      <c r="J14232" t="s">
        <v>149</v>
      </c>
      <c r="K14232" t="s">
        <v>132</v>
      </c>
      <c r="L14232" t="str">
        <f>_xlfn.XLOOKUP(Table1[[#This Row],[TeamFavoriteID]],Table2[team_id],Table2[team_name],_xlfn.XLOOKUP(Table1[[#This Row],[TeamFavoriteID]],Table2[team_id_pfr],Table2[team_name],"Even"))</f>
        <v>Seattle Seahawks</v>
      </c>
      <c r="M14232">
        <v>-7</v>
      </c>
      <c r="N14232">
        <f>IF(Table1[[#This Row],[TeamFavorite]]=Table1[[#This Row],[TeamHome]],Table1[[#This Row],[ScoreAway]]-Table1[[#This Row],[ScoreHome]],Table1[[#This Row],[ScoreHome]]-Table1[[#This Row],[ScoreAway]])</f>
        <v>-22</v>
      </c>
      <c r="O14232">
        <f>IF(Table1[[#This Row],[SpreadActual]]&lt;Table1[[#This Row],[SpreadFavorite]],1,0)</f>
        <v>1</v>
      </c>
      <c r="P14232">
        <v>45.5</v>
      </c>
      <c r="Q14232" t="s">
        <v>223</v>
      </c>
      <c r="R14232" t="b">
        <v>0</v>
      </c>
      <c r="S14232">
        <v>59</v>
      </c>
      <c r="T14232">
        <v>5</v>
      </c>
      <c r="U14232">
        <v>72</v>
      </c>
    </row>
    <row r="14233" spans="1:22" x14ac:dyDescent="0.2">
      <c r="A14233" s="1">
        <v>45970</v>
      </c>
      <c r="B14233">
        <v>2025</v>
      </c>
      <c r="C14233">
        <f>_xlfn.MAXIFS(Table1[ScheduleWeekWritten],Table1[ScheduleSeason],Table1[[#This Row],[ScheduleSeason]])</f>
        <v>18</v>
      </c>
      <c r="D14233">
        <v>10</v>
      </c>
      <c r="E14233" cm="1">
        <f t="array" ref="E14233">_xlfn.XLOOKUP(Table1[[#This Row],[ScheduleWeekWritten]],Table3[Game],100+Table3[Increase],Table1[[#This Row],[ScheduleWeekWritten]])</f>
        <v>10</v>
      </c>
      <c r="F14233" t="b">
        <v>0</v>
      </c>
      <c r="G14233" t="s">
        <v>127</v>
      </c>
      <c r="H14233">
        <v>23</v>
      </c>
      <c r="I14233">
        <v>28</v>
      </c>
      <c r="J14233" t="s">
        <v>115</v>
      </c>
      <c r="K14233" t="s">
        <v>133</v>
      </c>
      <c r="L14233" t="str">
        <f>_xlfn.XLOOKUP(Table1[[#This Row],[TeamFavoriteID]],Table2[team_id],Table2[team_name],_xlfn.XLOOKUP(Table1[[#This Row],[TeamFavoriteID]],Table2[team_id_pfr],Table2[team_name],"Even"))</f>
        <v>Tampa Bay Buccaneers</v>
      </c>
      <c r="M14233">
        <v>-2.5</v>
      </c>
      <c r="N14233">
        <f>IF(Table1[[#This Row],[TeamFavorite]]=Table1[[#This Row],[TeamHome]],Table1[[#This Row],[ScoreAway]]-Table1[[#This Row],[ScoreHome]],Table1[[#This Row],[ScoreHome]]-Table1[[#This Row],[ScoreAway]])</f>
        <v>5</v>
      </c>
      <c r="O14233">
        <f>IF(Table1[[#This Row],[SpreadActual]]&lt;Table1[[#This Row],[SpreadFavorite]],1,0)</f>
        <v>0</v>
      </c>
      <c r="P14233">
        <v>48</v>
      </c>
      <c r="Q14233" t="s">
        <v>168</v>
      </c>
      <c r="R14233" t="b">
        <v>0</v>
      </c>
      <c r="S14233">
        <v>82</v>
      </c>
      <c r="T14233">
        <v>11</v>
      </c>
      <c r="U14233">
        <v>74</v>
      </c>
    </row>
    <row r="14234" spans="1:22" x14ac:dyDescent="0.2">
      <c r="A14234" s="1">
        <v>45970</v>
      </c>
      <c r="B14234">
        <v>2025</v>
      </c>
      <c r="C14234">
        <f>_xlfn.MAXIFS(Table1[ScheduleWeekWritten],Table1[ScheduleSeason],Table1[[#This Row],[ScheduleSeason]])</f>
        <v>18</v>
      </c>
      <c r="D14234">
        <v>10</v>
      </c>
      <c r="E14234" cm="1">
        <f t="array" ref="E14234">_xlfn.XLOOKUP(Table1[[#This Row],[ScheduleWeekWritten]],Table3[Game],100+Table3[Increase],Table1[[#This Row],[ScheduleWeekWritten]])</f>
        <v>10</v>
      </c>
      <c r="F14234" t="b">
        <v>0</v>
      </c>
      <c r="G14234" t="s">
        <v>227</v>
      </c>
      <c r="H14234">
        <v>22</v>
      </c>
      <c r="I14234">
        <v>44</v>
      </c>
      <c r="J14234" t="s">
        <v>45</v>
      </c>
      <c r="K14234" t="s">
        <v>79</v>
      </c>
      <c r="L14234" t="str">
        <f>_xlfn.XLOOKUP(Table1[[#This Row],[TeamFavoriteID]],Table2[team_id],Table2[team_name],_xlfn.XLOOKUP(Table1[[#This Row],[TeamFavoriteID]],Table2[team_id_pfr],Table2[team_name],"Even"))</f>
        <v>Detroit Lions</v>
      </c>
      <c r="M14234">
        <v>-8</v>
      </c>
      <c r="N14234">
        <f>IF(Table1[[#This Row],[TeamFavorite]]=Table1[[#This Row],[TeamHome]],Table1[[#This Row],[ScoreAway]]-Table1[[#This Row],[ScoreHome]],Table1[[#This Row],[ScoreHome]]-Table1[[#This Row],[ScoreAway]])</f>
        <v>-22</v>
      </c>
      <c r="O14234">
        <f>IF(Table1[[#This Row],[SpreadActual]]&lt;Table1[[#This Row],[SpreadFavorite]],1,0)</f>
        <v>1</v>
      </c>
      <c r="P14234">
        <v>49</v>
      </c>
      <c r="Q14234" t="s">
        <v>234</v>
      </c>
      <c r="R14234" t="b">
        <v>0</v>
      </c>
      <c r="S14234">
        <v>64</v>
      </c>
      <c r="T14234">
        <v>9</v>
      </c>
      <c r="U14234">
        <v>82</v>
      </c>
    </row>
    <row r="14235" spans="1:22" x14ac:dyDescent="0.2">
      <c r="A14235" s="1">
        <v>45971</v>
      </c>
      <c r="B14235">
        <v>2025</v>
      </c>
      <c r="C14235">
        <f>_xlfn.MAXIFS(Table1[ScheduleWeekWritten],Table1[ScheduleSeason],Table1[[#This Row],[ScheduleSeason]])</f>
        <v>18</v>
      </c>
      <c r="D14235">
        <v>10</v>
      </c>
      <c r="E14235" cm="1">
        <f t="array" ref="E14235">_xlfn.XLOOKUP(Table1[[#This Row],[ScheduleWeekWritten]],Table3[Game],100+Table3[Increase],Table1[[#This Row],[ScheduleWeekWritten]])</f>
        <v>10</v>
      </c>
      <c r="F14235" t="b">
        <v>0</v>
      </c>
      <c r="G14235" t="s">
        <v>210</v>
      </c>
      <c r="H14235">
        <v>25</v>
      </c>
      <c r="I14235">
        <v>10</v>
      </c>
      <c r="J14235" t="s">
        <v>49</v>
      </c>
      <c r="K14235" t="s">
        <v>29</v>
      </c>
      <c r="L14235" t="str">
        <f>_xlfn.XLOOKUP(Table1[[#This Row],[TeamFavoriteID]],Table2[team_id],Table2[team_name],_xlfn.XLOOKUP(Table1[[#This Row],[TeamFavoriteID]],Table2[team_id_pfr],Table2[team_name],"Even"))</f>
        <v>Los Angeles Chargers</v>
      </c>
      <c r="M14235">
        <v>-2.5</v>
      </c>
      <c r="N14235">
        <f>IF(Table1[[#This Row],[TeamFavorite]]=Table1[[#This Row],[TeamHome]],Table1[[#This Row],[ScoreAway]]-Table1[[#This Row],[ScoreHome]],Table1[[#This Row],[ScoreHome]]-Table1[[#This Row],[ScoreAway]])</f>
        <v>-15</v>
      </c>
      <c r="O14235">
        <f>IF(Table1[[#This Row],[SpreadActual]]&lt;Table1[[#This Row],[SpreadFavorite]],1,0)</f>
        <v>1</v>
      </c>
      <c r="P14235">
        <v>44.5</v>
      </c>
      <c r="Q14235" t="s">
        <v>218</v>
      </c>
      <c r="R14235" t="b">
        <v>0</v>
      </c>
      <c r="S14235">
        <v>72</v>
      </c>
      <c r="T14235">
        <v>0</v>
      </c>
      <c r="V14235" t="s">
        <v>103</v>
      </c>
    </row>
    <row r="14236" spans="1:22" x14ac:dyDescent="0.2">
      <c r="A14236" s="1">
        <v>45972</v>
      </c>
      <c r="B14236">
        <v>2025</v>
      </c>
      <c r="C14236">
        <f>_xlfn.MAXIFS(Table1[ScheduleWeekWritten],Table1[ScheduleSeason],Table1[[#This Row],[ScheduleSeason]])</f>
        <v>18</v>
      </c>
      <c r="D14236">
        <v>10</v>
      </c>
      <c r="E14236" cm="1">
        <f t="array" ref="E14236">_xlfn.XLOOKUP(Table1[[#This Row],[ScheduleWeekWritten]],Table3[Game],100+Table3[Increase],Table1[[#This Row],[ScheduleWeekWritten]])</f>
        <v>10</v>
      </c>
      <c r="F14236" t="b">
        <v>0</v>
      </c>
      <c r="G14236" t="s">
        <v>33</v>
      </c>
      <c r="H14236">
        <v>7</v>
      </c>
      <c r="I14236">
        <v>10</v>
      </c>
      <c r="J14236" t="s">
        <v>58</v>
      </c>
      <c r="K14236" t="s">
        <v>35</v>
      </c>
      <c r="L14236" t="str">
        <f>_xlfn.XLOOKUP(Table1[[#This Row],[TeamFavoriteID]],Table2[team_id],Table2[team_name],_xlfn.XLOOKUP(Table1[[#This Row],[TeamFavoriteID]],Table2[team_id_pfr],Table2[team_name],"Even"))</f>
        <v>Green Bay Packers</v>
      </c>
      <c r="M14236">
        <v>-1</v>
      </c>
      <c r="N14236">
        <f>IF(Table1[[#This Row],[TeamFavorite]]=Table1[[#This Row],[TeamHome]],Table1[[#This Row],[ScoreAway]]-Table1[[#This Row],[ScoreHome]],Table1[[#This Row],[ScoreHome]]-Table1[[#This Row],[ScoreAway]])</f>
        <v>3</v>
      </c>
      <c r="O14236">
        <f>IF(Table1[[#This Row],[SpreadActual]]&lt;Table1[[#This Row],[SpreadFavorite]],1,0)</f>
        <v>0</v>
      </c>
      <c r="P14236">
        <v>45.5</v>
      </c>
      <c r="Q14236" t="s">
        <v>82</v>
      </c>
      <c r="R14236" t="b">
        <v>0</v>
      </c>
      <c r="S14236">
        <v>33</v>
      </c>
      <c r="T14236">
        <v>9</v>
      </c>
      <c r="U14236">
        <v>55</v>
      </c>
    </row>
    <row r="14237" spans="1:22" x14ac:dyDescent="0.2">
      <c r="A14237" s="1">
        <v>45975</v>
      </c>
      <c r="B14237">
        <v>2025</v>
      </c>
      <c r="C14237">
        <f>_xlfn.MAXIFS(Table1[ScheduleWeekWritten],Table1[ScheduleSeason],Table1[[#This Row],[ScheduleSeason]])</f>
        <v>18</v>
      </c>
      <c r="D14237">
        <v>11</v>
      </c>
      <c r="E14237" cm="1">
        <f t="array" ref="E14237">_xlfn.XLOOKUP(Table1[[#This Row],[ScheduleWeekWritten]],Table3[Game],100+Table3[Increase],Table1[[#This Row],[ScheduleWeekWritten]])</f>
        <v>11</v>
      </c>
      <c r="F14237" t="b">
        <v>0</v>
      </c>
      <c r="G14237" t="s">
        <v>115</v>
      </c>
      <c r="H14237">
        <v>27</v>
      </c>
      <c r="I14237">
        <v>14</v>
      </c>
      <c r="J14237" t="s">
        <v>31</v>
      </c>
      <c r="K14237" t="s">
        <v>70</v>
      </c>
      <c r="L14237" t="str">
        <f>_xlfn.XLOOKUP(Table1[[#This Row],[TeamFavoriteID]],Table2[team_id],Table2[team_name],_xlfn.XLOOKUP(Table1[[#This Row],[TeamFavoriteID]],Table2[team_id_pfr],Table2[team_name],"Even"))</f>
        <v>Boston Patriots</v>
      </c>
      <c r="M14237">
        <v>-13</v>
      </c>
      <c r="N14237">
        <f>IF(Table1[[#This Row],[TeamFavorite]]=Table1[[#This Row],[TeamHome]],Table1[[#This Row],[ScoreAway]]-Table1[[#This Row],[ScoreHome]],Table1[[#This Row],[ScoreHome]]-Table1[[#This Row],[ScoreAway]])</f>
        <v>13</v>
      </c>
      <c r="O14237">
        <f>IF(Table1[[#This Row],[SpreadActual]]&lt;Table1[[#This Row],[SpreadFavorite]],1,0)</f>
        <v>0</v>
      </c>
      <c r="P14237">
        <v>43</v>
      </c>
      <c r="Q14237" t="s">
        <v>179</v>
      </c>
      <c r="R14237" t="b">
        <v>0</v>
      </c>
      <c r="S14237">
        <v>39</v>
      </c>
      <c r="T14237">
        <v>9</v>
      </c>
      <c r="U14237">
        <v>76</v>
      </c>
    </row>
    <row r="14238" spans="1:22" x14ac:dyDescent="0.2">
      <c r="A14238" s="1">
        <v>45977</v>
      </c>
      <c r="B14238">
        <v>2025</v>
      </c>
      <c r="C14238">
        <f>_xlfn.MAXIFS(Table1[ScheduleWeekWritten],Table1[ScheduleSeason],Table1[[#This Row],[ScheduleSeason]])</f>
        <v>18</v>
      </c>
      <c r="D14238">
        <v>11</v>
      </c>
      <c r="E14238" cm="1">
        <f t="array" ref="E14238">_xlfn.XLOOKUP(Table1[[#This Row],[ScheduleWeekWritten]],Table3[Game],100+Table3[Increase],Table1[[#This Row],[ScheduleWeekWritten]])</f>
        <v>11</v>
      </c>
      <c r="F14238" t="b">
        <v>0</v>
      </c>
      <c r="G14238" t="s">
        <v>149</v>
      </c>
      <c r="H14238">
        <v>22</v>
      </c>
      <c r="I14238">
        <v>41</v>
      </c>
      <c r="J14238" t="s">
        <v>53</v>
      </c>
      <c r="K14238" t="s">
        <v>87</v>
      </c>
      <c r="L14238" t="str">
        <f>_xlfn.XLOOKUP(Table1[[#This Row],[TeamFavoriteID]],Table2[team_id],Table2[team_name],_xlfn.XLOOKUP(Table1[[#This Row],[TeamFavoriteID]],Table2[team_id_pfr],Table2[team_name],"Even"))</f>
        <v>San Francisco 49ers</v>
      </c>
      <c r="M14238">
        <v>-3.5</v>
      </c>
      <c r="N14238">
        <f>IF(Table1[[#This Row],[TeamFavorite]]=Table1[[#This Row],[TeamHome]],Table1[[#This Row],[ScoreAway]]-Table1[[#This Row],[ScoreHome]],Table1[[#This Row],[ScoreHome]]-Table1[[#This Row],[ScoreAway]])</f>
        <v>-19</v>
      </c>
      <c r="O14238">
        <f>IF(Table1[[#This Row],[SpreadActual]]&lt;Table1[[#This Row],[SpreadFavorite]],1,0)</f>
        <v>1</v>
      </c>
      <c r="P14238">
        <v>48.5</v>
      </c>
      <c r="Q14238" t="s">
        <v>221</v>
      </c>
      <c r="R14238" t="b">
        <v>0</v>
      </c>
      <c r="S14238">
        <v>73</v>
      </c>
      <c r="T14238">
        <v>10</v>
      </c>
      <c r="U14238">
        <v>38</v>
      </c>
      <c r="V14238" t="s">
        <v>193</v>
      </c>
    </row>
    <row r="14239" spans="1:22" x14ac:dyDescent="0.2">
      <c r="A14239" s="1">
        <v>45977</v>
      </c>
      <c r="B14239">
        <v>2025</v>
      </c>
      <c r="C14239">
        <f>_xlfn.MAXIFS(Table1[ScheduleWeekWritten],Table1[ScheduleSeason],Table1[[#This Row],[ScheduleSeason]])</f>
        <v>18</v>
      </c>
      <c r="D14239">
        <v>11</v>
      </c>
      <c r="E14239" cm="1">
        <f t="array" ref="E14239">_xlfn.XLOOKUP(Table1[[#This Row],[ScheduleWeekWritten]],Table3[Game],100+Table3[Increase],Table1[[#This Row],[ScheduleWeekWritten]])</f>
        <v>11</v>
      </c>
      <c r="F14239" t="b">
        <v>0</v>
      </c>
      <c r="G14239" t="s">
        <v>38</v>
      </c>
      <c r="H14239">
        <v>27</v>
      </c>
      <c r="I14239">
        <v>30</v>
      </c>
      <c r="J14239" t="s">
        <v>152</v>
      </c>
      <c r="K14239" t="s">
        <v>109</v>
      </c>
      <c r="L14239" t="str">
        <f>_xlfn.XLOOKUP(Table1[[#This Row],[TeamFavoriteID]],Table2[team_id],Table2[team_name],_xlfn.XLOOKUP(Table1[[#This Row],[TeamFavoriteID]],Table2[team_id_pfr],Table2[team_name],"Even"))</f>
        <v>Atlanta Falcons</v>
      </c>
      <c r="M14239">
        <v>-4</v>
      </c>
      <c r="N14239">
        <f>IF(Table1[[#This Row],[TeamFavorite]]=Table1[[#This Row],[TeamHome]],Table1[[#This Row],[ScoreAway]]-Table1[[#This Row],[ScoreHome]],Table1[[#This Row],[ScoreHome]]-Table1[[#This Row],[ScoreAway]])</f>
        <v>3</v>
      </c>
      <c r="O14239">
        <f>IF(Table1[[#This Row],[SpreadActual]]&lt;Table1[[#This Row],[SpreadFavorite]],1,0)</f>
        <v>0</v>
      </c>
      <c r="P14239">
        <v>42</v>
      </c>
      <c r="Q14239" t="s">
        <v>213</v>
      </c>
      <c r="R14239" t="b">
        <v>0</v>
      </c>
      <c r="S14239">
        <v>72</v>
      </c>
      <c r="T14239">
        <v>0</v>
      </c>
      <c r="V14239" t="s">
        <v>103</v>
      </c>
    </row>
    <row r="14240" spans="1:22" x14ac:dyDescent="0.2">
      <c r="A14240" s="1">
        <v>45977</v>
      </c>
      <c r="B14240">
        <v>2025</v>
      </c>
      <c r="C14240">
        <f>_xlfn.MAXIFS(Table1[ScheduleWeekWritten],Table1[ScheduleSeason],Table1[[#This Row],[ScheduleSeason]])</f>
        <v>18</v>
      </c>
      <c r="D14240">
        <v>11</v>
      </c>
      <c r="E14240" cm="1">
        <f t="array" ref="E14240">_xlfn.XLOOKUP(Table1[[#This Row],[ScheduleWeekWritten]],Table3[Game],100+Table3[Increase],Table1[[#This Row],[ScheduleWeekWritten]])</f>
        <v>11</v>
      </c>
      <c r="F14240" t="b">
        <v>0</v>
      </c>
      <c r="G14240" t="s">
        <v>28</v>
      </c>
      <c r="H14240">
        <v>44</v>
      </c>
      <c r="I14240">
        <v>32</v>
      </c>
      <c r="J14240" t="s">
        <v>127</v>
      </c>
      <c r="K14240" t="s">
        <v>43</v>
      </c>
      <c r="L14240" t="str">
        <f>_xlfn.XLOOKUP(Table1[[#This Row],[TeamFavoriteID]],Table2[team_id],Table2[team_name],_xlfn.XLOOKUP(Table1[[#This Row],[TeamFavoriteID]],Table2[team_id_pfr],Table2[team_name],"Even"))</f>
        <v>Buffalo Bills</v>
      </c>
      <c r="M14240">
        <v>-6</v>
      </c>
      <c r="N14240">
        <f>IF(Table1[[#This Row],[TeamFavorite]]=Table1[[#This Row],[TeamHome]],Table1[[#This Row],[ScoreAway]]-Table1[[#This Row],[ScoreHome]],Table1[[#This Row],[ScoreHome]]-Table1[[#This Row],[ScoreAway]])</f>
        <v>-12</v>
      </c>
      <c r="O14240">
        <f>IF(Table1[[#This Row],[SpreadActual]]&lt;Table1[[#This Row],[SpreadFavorite]],1,0)</f>
        <v>1</v>
      </c>
      <c r="P14240">
        <v>46.5</v>
      </c>
      <c r="Q14240" t="s">
        <v>222</v>
      </c>
      <c r="R14240" t="b">
        <v>0</v>
      </c>
      <c r="S14240">
        <v>38</v>
      </c>
      <c r="T14240">
        <v>20</v>
      </c>
      <c r="U14240">
        <v>50</v>
      </c>
    </row>
    <row r="14241" spans="1:22" x14ac:dyDescent="0.2">
      <c r="A14241" s="1">
        <v>45977</v>
      </c>
      <c r="B14241">
        <v>2025</v>
      </c>
      <c r="C14241">
        <f>_xlfn.MAXIFS(Table1[ScheduleWeekWritten],Table1[ScheduleSeason],Table1[[#This Row],[ScheduleSeason]])</f>
        <v>18</v>
      </c>
      <c r="D14241">
        <v>11</v>
      </c>
      <c r="E14241" cm="1">
        <f t="array" ref="E14241">_xlfn.XLOOKUP(Table1[[#This Row],[ScheduleWeekWritten]],Table3[Game],100+Table3[Increase],Table1[[#This Row],[ScheduleWeekWritten]])</f>
        <v>11</v>
      </c>
      <c r="F14241" t="b">
        <v>0</v>
      </c>
      <c r="G14241" t="s">
        <v>62</v>
      </c>
      <c r="H14241">
        <v>16</v>
      </c>
      <c r="I14241">
        <v>23</v>
      </c>
      <c r="J14241" t="s">
        <v>158</v>
      </c>
      <c r="K14241" t="s">
        <v>159</v>
      </c>
      <c r="L14241" t="str">
        <f>_xlfn.XLOOKUP(Table1[[#This Row],[TeamFavoriteID]],Table2[team_id],Table2[team_name],_xlfn.XLOOKUP(Table1[[#This Row],[TeamFavoriteID]],Table2[team_id_pfr],Table2[team_name],"Even"))</f>
        <v>Baltimore Ravens</v>
      </c>
      <c r="M14241">
        <v>-9</v>
      </c>
      <c r="N14241">
        <f>IF(Table1[[#This Row],[TeamFavorite]]=Table1[[#This Row],[TeamHome]],Table1[[#This Row],[ScoreAway]]-Table1[[#This Row],[ScoreHome]],Table1[[#This Row],[ScoreHome]]-Table1[[#This Row],[ScoreAway]])</f>
        <v>-7</v>
      </c>
      <c r="O14241">
        <f>IF(Table1[[#This Row],[SpreadActual]]&lt;Table1[[#This Row],[SpreadFavorite]],1,0)</f>
        <v>0</v>
      </c>
      <c r="P14241">
        <v>38.5</v>
      </c>
      <c r="Q14241" t="s">
        <v>233</v>
      </c>
      <c r="R14241" t="b">
        <v>0</v>
      </c>
      <c r="S14241">
        <v>44</v>
      </c>
      <c r="T14241">
        <v>20</v>
      </c>
      <c r="U14241">
        <v>53</v>
      </c>
    </row>
    <row r="14242" spans="1:22" x14ac:dyDescent="0.2">
      <c r="A14242" s="1">
        <v>45977</v>
      </c>
      <c r="B14242">
        <v>2025</v>
      </c>
      <c r="C14242">
        <f>_xlfn.MAXIFS(Table1[ScheduleWeekWritten],Table1[ScheduleSeason],Table1[[#This Row],[ScheduleSeason]])</f>
        <v>18</v>
      </c>
      <c r="D14242">
        <v>11</v>
      </c>
      <c r="E14242" cm="1">
        <f t="array" ref="E14242">_xlfn.XLOOKUP(Table1[[#This Row],[ScheduleWeekWritten]],Table3[Game],100+Table3[Increase],Table1[[#This Row],[ScheduleWeekWritten]])</f>
        <v>11</v>
      </c>
      <c r="F14242" t="b">
        <v>0</v>
      </c>
      <c r="G14242" t="s">
        <v>24</v>
      </c>
      <c r="H14242">
        <v>22</v>
      </c>
      <c r="I14242">
        <v>19</v>
      </c>
      <c r="J14242" t="s">
        <v>42</v>
      </c>
      <c r="K14242" t="s">
        <v>75</v>
      </c>
      <c r="L14242" t="str">
        <f>_xlfn.XLOOKUP(Table1[[#This Row],[TeamFavoriteID]],Table2[team_id],Table2[team_name],_xlfn.XLOOKUP(Table1[[#This Row],[TeamFavoriteID]],Table2[team_id_pfr],Table2[team_name],"Even"))</f>
        <v>Kansas City Chiefs</v>
      </c>
      <c r="M14242">
        <v>-4</v>
      </c>
      <c r="N14242">
        <f>IF(Table1[[#This Row],[TeamFavorite]]=Table1[[#This Row],[TeamHome]],Table1[[#This Row],[ScoreAway]]-Table1[[#This Row],[ScoreHome]],Table1[[#This Row],[ScoreHome]]-Table1[[#This Row],[ScoreAway]])</f>
        <v>3</v>
      </c>
      <c r="O14242">
        <f>IF(Table1[[#This Row],[SpreadActual]]&lt;Table1[[#This Row],[SpreadFavorite]],1,0)</f>
        <v>0</v>
      </c>
      <c r="P14242">
        <v>45</v>
      </c>
      <c r="Q14242" t="s">
        <v>224</v>
      </c>
      <c r="R14242" t="b">
        <v>0</v>
      </c>
      <c r="S14242">
        <v>70</v>
      </c>
      <c r="T14242">
        <v>6</v>
      </c>
      <c r="U14242">
        <v>23</v>
      </c>
    </row>
    <row r="14243" spans="1:22" x14ac:dyDescent="0.2">
      <c r="A14243" s="1">
        <v>45977</v>
      </c>
      <c r="B14243">
        <v>2025</v>
      </c>
      <c r="C14243">
        <f>_xlfn.MAXIFS(Table1[ScheduleWeekWritten],Table1[ScheduleSeason],Table1[[#This Row],[ScheduleSeason]])</f>
        <v>18</v>
      </c>
      <c r="D14243">
        <v>11</v>
      </c>
      <c r="E14243" cm="1">
        <f t="array" ref="E14243">_xlfn.XLOOKUP(Table1[[#This Row],[ScheduleWeekWritten]],Table3[Game],100+Table3[Increase],Table1[[#This Row],[ScheduleWeekWritten]])</f>
        <v>11</v>
      </c>
      <c r="F14243" t="b">
        <v>0</v>
      </c>
      <c r="G14243" t="s">
        <v>154</v>
      </c>
      <c r="H14243">
        <v>35</v>
      </c>
      <c r="I14243">
        <v>6</v>
      </c>
      <c r="J14243" t="s">
        <v>210</v>
      </c>
      <c r="K14243" t="s">
        <v>29</v>
      </c>
      <c r="L14243" t="str">
        <f>_xlfn.XLOOKUP(Table1[[#This Row],[TeamFavoriteID]],Table2[team_id],Table2[team_name],_xlfn.XLOOKUP(Table1[[#This Row],[TeamFavoriteID]],Table2[team_id_pfr],Table2[team_name],"Even"))</f>
        <v>Los Angeles Chargers</v>
      </c>
      <c r="M14243">
        <v>-3</v>
      </c>
      <c r="N14243">
        <f>IF(Table1[[#This Row],[TeamFavorite]]=Table1[[#This Row],[TeamHome]],Table1[[#This Row],[ScoreAway]]-Table1[[#This Row],[ScoreHome]],Table1[[#This Row],[ScoreHome]]-Table1[[#This Row],[ScoreAway]])</f>
        <v>29</v>
      </c>
      <c r="O14243">
        <f>IF(Table1[[#This Row],[SpreadActual]]&lt;Table1[[#This Row],[SpreadFavorite]],1,0)</f>
        <v>0</v>
      </c>
      <c r="P14243">
        <v>44</v>
      </c>
      <c r="Q14243" t="s">
        <v>236</v>
      </c>
      <c r="R14243" t="b">
        <v>0</v>
      </c>
      <c r="S14243">
        <v>74</v>
      </c>
      <c r="T14243">
        <v>9</v>
      </c>
      <c r="U14243">
        <v>50</v>
      </c>
    </row>
    <row r="14244" spans="1:22" x14ac:dyDescent="0.2">
      <c r="A14244" s="1">
        <v>45977</v>
      </c>
      <c r="B14244">
        <v>2025</v>
      </c>
      <c r="C14244">
        <f>_xlfn.MAXIFS(Table1[ScheduleWeekWritten],Table1[ScheduleSeason],Table1[[#This Row],[ScheduleSeason]])</f>
        <v>18</v>
      </c>
      <c r="D14244">
        <v>11</v>
      </c>
      <c r="E14244" cm="1">
        <f t="array" ref="E14244">_xlfn.XLOOKUP(Table1[[#This Row],[ScheduleWeekWritten]],Table3[Game],100+Table3[Increase],Table1[[#This Row],[ScheduleWeekWritten]])</f>
        <v>11</v>
      </c>
      <c r="F14244" t="b">
        <v>0</v>
      </c>
      <c r="G14244" t="s">
        <v>39</v>
      </c>
      <c r="H14244">
        <v>21</v>
      </c>
      <c r="I14244">
        <v>19</v>
      </c>
      <c r="J14244" t="s">
        <v>128</v>
      </c>
      <c r="K14244" t="s">
        <v>40</v>
      </c>
      <c r="L14244" t="str">
        <f>_xlfn.XLOOKUP(Table1[[#This Row],[TeamFavoriteID]],Table2[team_id],Table2[team_name],_xlfn.XLOOKUP(Table1[[#This Row],[TeamFavoriteID]],Table2[team_id_pfr],Table2[team_name],"Even"))</f>
        <v>Los Angeles Rams</v>
      </c>
      <c r="M14244">
        <v>-3</v>
      </c>
      <c r="N14244">
        <f>IF(Table1[[#This Row],[TeamFavorite]]=Table1[[#This Row],[TeamHome]],Table1[[#This Row],[ScoreAway]]-Table1[[#This Row],[ScoreHome]],Table1[[#This Row],[ScoreHome]]-Table1[[#This Row],[ScoreAway]])</f>
        <v>-2</v>
      </c>
      <c r="O14244">
        <f>IF(Table1[[#This Row],[SpreadActual]]&lt;Table1[[#This Row],[SpreadFavorite]],1,0)</f>
        <v>0</v>
      </c>
      <c r="P14244">
        <v>48.5</v>
      </c>
      <c r="Q14244" t="s">
        <v>218</v>
      </c>
      <c r="R14244" t="b">
        <v>0</v>
      </c>
      <c r="S14244">
        <v>72</v>
      </c>
      <c r="T14244">
        <v>0</v>
      </c>
      <c r="V14244" t="s">
        <v>103</v>
      </c>
    </row>
    <row r="14245" spans="1:22" x14ac:dyDescent="0.2">
      <c r="A14245" s="1">
        <v>45977</v>
      </c>
      <c r="B14245">
        <v>2025</v>
      </c>
      <c r="C14245">
        <f>_xlfn.MAXIFS(Table1[ScheduleWeekWritten],Table1[ScheduleSeason],Table1[[#This Row],[ScheduleSeason]])</f>
        <v>18</v>
      </c>
      <c r="D14245">
        <v>11</v>
      </c>
      <c r="E14245" cm="1">
        <f t="array" ref="E14245">_xlfn.XLOOKUP(Table1[[#This Row],[ScheduleWeekWritten]],Table3[Game],100+Table3[Increase],Table1[[#This Row],[ScheduleWeekWritten]])</f>
        <v>11</v>
      </c>
      <c r="F14245" t="b">
        <v>0</v>
      </c>
      <c r="G14245" t="s">
        <v>19</v>
      </c>
      <c r="H14245">
        <v>16</v>
      </c>
      <c r="I14245">
        <v>13</v>
      </c>
      <c r="J14245" t="s">
        <v>227</v>
      </c>
      <c r="K14245" t="s">
        <v>91</v>
      </c>
      <c r="L14245" t="str">
        <f>_xlfn.XLOOKUP(Table1[[#This Row],[TeamFavoriteID]],Table2[team_id],Table2[team_name],_xlfn.XLOOKUP(Table1[[#This Row],[TeamFavoriteID]],Table2[team_id_pfr],Table2[team_name],"Even"))</f>
        <v>Miami Dolphins</v>
      </c>
      <c r="M14245">
        <v>-2.5</v>
      </c>
      <c r="N14245">
        <f>IF(Table1[[#This Row],[TeamFavorite]]=Table1[[#This Row],[TeamHome]],Table1[[#This Row],[ScoreAway]]-Table1[[#This Row],[ScoreHome]],Table1[[#This Row],[ScoreHome]]-Table1[[#This Row],[ScoreAway]])</f>
        <v>-3</v>
      </c>
      <c r="O14245">
        <f>IF(Table1[[#This Row],[SpreadActual]]&lt;Table1[[#This Row],[SpreadFavorite]],1,0)</f>
        <v>1</v>
      </c>
      <c r="P14245">
        <v>47</v>
      </c>
      <c r="Q14245" t="s">
        <v>238</v>
      </c>
      <c r="R14245" t="b">
        <v>1</v>
      </c>
      <c r="S14245">
        <v>72</v>
      </c>
      <c r="T14245">
        <v>0</v>
      </c>
      <c r="V14245" t="s">
        <v>103</v>
      </c>
    </row>
    <row r="14246" spans="1:22" x14ac:dyDescent="0.2">
      <c r="A14246" s="1">
        <v>45977</v>
      </c>
      <c r="B14246">
        <v>2025</v>
      </c>
      <c r="C14246">
        <f>_xlfn.MAXIFS(Table1[ScheduleWeekWritten],Table1[ScheduleSeason],Table1[[#This Row],[ScheduleSeason]])</f>
        <v>18</v>
      </c>
      <c r="D14246">
        <v>11</v>
      </c>
      <c r="E14246" cm="1">
        <f t="array" ref="E14246">_xlfn.XLOOKUP(Table1[[#This Row],[ScheduleWeekWritten]],Table3[Game],100+Table3[Increase],Table1[[#This Row],[ScheduleWeekWritten]])</f>
        <v>11</v>
      </c>
      <c r="F14246" t="b">
        <v>0</v>
      </c>
      <c r="G14246" t="s">
        <v>54</v>
      </c>
      <c r="H14246">
        <v>17</v>
      </c>
      <c r="I14246">
        <v>19</v>
      </c>
      <c r="J14246" t="s">
        <v>46</v>
      </c>
      <c r="K14246" t="s">
        <v>55</v>
      </c>
      <c r="L14246" t="str">
        <f>_xlfn.XLOOKUP(Table1[[#This Row],[TeamFavoriteID]],Table2[team_id],Table2[team_name],_xlfn.XLOOKUP(Table1[[#This Row],[TeamFavoriteID]],Table2[team_id_pfr],Table2[team_name],"Even"))</f>
        <v>Minnesota Vikings</v>
      </c>
      <c r="M14246">
        <v>-3</v>
      </c>
      <c r="N14246">
        <f>IF(Table1[[#This Row],[TeamFavorite]]=Table1[[#This Row],[TeamHome]],Table1[[#This Row],[ScoreAway]]-Table1[[#This Row],[ScoreHome]],Table1[[#This Row],[ScoreHome]]-Table1[[#This Row],[ScoreAway]])</f>
        <v>2</v>
      </c>
      <c r="O14246">
        <f>IF(Table1[[#This Row],[SpreadActual]]&lt;Table1[[#This Row],[SpreadFavorite]],1,0)</f>
        <v>0</v>
      </c>
      <c r="P14246">
        <v>48</v>
      </c>
      <c r="Q14246" t="s">
        <v>205</v>
      </c>
      <c r="R14246" t="b">
        <v>0</v>
      </c>
      <c r="S14246">
        <v>72</v>
      </c>
      <c r="T14246">
        <v>0</v>
      </c>
      <c r="V14246" t="s">
        <v>103</v>
      </c>
    </row>
    <row r="14247" spans="1:22" x14ac:dyDescent="0.2">
      <c r="A14247" s="1">
        <v>45977</v>
      </c>
      <c r="B14247">
        <v>2025</v>
      </c>
      <c r="C14247">
        <f>_xlfn.MAXIFS(Table1[ScheduleWeekWritten],Table1[ScheduleSeason],Table1[[#This Row],[ScheduleSeason]])</f>
        <v>18</v>
      </c>
      <c r="D14247">
        <v>11</v>
      </c>
      <c r="E14247" cm="1">
        <f t="array" ref="E14247">_xlfn.XLOOKUP(Table1[[#This Row],[ScheduleWeekWritten]],Table3[Game],100+Table3[Increase],Table1[[#This Row],[ScheduleWeekWritten]])</f>
        <v>11</v>
      </c>
      <c r="F14247" t="b">
        <v>0</v>
      </c>
      <c r="G14247" t="s">
        <v>50</v>
      </c>
      <c r="H14247">
        <v>20</v>
      </c>
      <c r="I14247">
        <v>27</v>
      </c>
      <c r="J14247" t="s">
        <v>33</v>
      </c>
      <c r="K14247" t="s">
        <v>35</v>
      </c>
      <c r="L14247" t="str">
        <f>_xlfn.XLOOKUP(Table1[[#This Row],[TeamFavoriteID]],Table2[team_id],Table2[team_name],_xlfn.XLOOKUP(Table1[[#This Row],[TeamFavoriteID]],Table2[team_id_pfr],Table2[team_name],"Even"))</f>
        <v>Green Bay Packers</v>
      </c>
      <c r="M14247">
        <v>-7</v>
      </c>
      <c r="N14247">
        <f>IF(Table1[[#This Row],[TeamFavorite]]=Table1[[#This Row],[TeamHome]],Table1[[#This Row],[ScoreAway]]-Table1[[#This Row],[ScoreHome]],Table1[[#This Row],[ScoreHome]]-Table1[[#This Row],[ScoreAway]])</f>
        <v>-7</v>
      </c>
      <c r="O14247">
        <f>IF(Table1[[#This Row],[SpreadActual]]&lt;Table1[[#This Row],[SpreadFavorite]],1,0)</f>
        <v>0</v>
      </c>
      <c r="P14247">
        <v>42</v>
      </c>
      <c r="Q14247" t="s">
        <v>197</v>
      </c>
      <c r="R14247" t="b">
        <v>0</v>
      </c>
      <c r="S14247">
        <v>55</v>
      </c>
      <c r="T14247">
        <v>17</v>
      </c>
      <c r="U14247">
        <v>31</v>
      </c>
    </row>
    <row r="14248" spans="1:22" x14ac:dyDescent="0.2">
      <c r="A14248" s="1">
        <v>45977</v>
      </c>
      <c r="B14248">
        <v>2025</v>
      </c>
      <c r="C14248">
        <f>_xlfn.MAXIFS(Table1[ScheduleWeekWritten],Table1[ScheduleSeason],Table1[[#This Row],[ScheduleSeason]])</f>
        <v>18</v>
      </c>
      <c r="D14248">
        <v>11</v>
      </c>
      <c r="E14248" cm="1">
        <f t="array" ref="E14248">_xlfn.XLOOKUP(Table1[[#This Row],[ScheduleWeekWritten]],Table3[Game],100+Table3[Increase],Table1[[#This Row],[ScheduleWeekWritten]])</f>
        <v>11</v>
      </c>
      <c r="F14248" t="b">
        <v>0</v>
      </c>
      <c r="G14248" t="s">
        <v>49</v>
      </c>
      <c r="H14248">
        <v>34</v>
      </c>
      <c r="I14248">
        <v>12</v>
      </c>
      <c r="J14248" t="s">
        <v>101</v>
      </c>
      <c r="K14248" t="s">
        <v>51</v>
      </c>
      <c r="L14248" t="str">
        <f>_xlfn.XLOOKUP(Table1[[#This Row],[TeamFavoriteID]],Table2[team_id],Table2[team_name],_xlfn.XLOOKUP(Table1[[#This Row],[TeamFavoriteID]],Table2[team_id_pfr],Table2[team_name],"Even"))</f>
        <v>Pittsburgh Steelers</v>
      </c>
      <c r="M14248">
        <v>-5.5</v>
      </c>
      <c r="N14248">
        <f>IF(Table1[[#This Row],[TeamFavorite]]=Table1[[#This Row],[TeamHome]],Table1[[#This Row],[ScoreAway]]-Table1[[#This Row],[ScoreHome]],Table1[[#This Row],[ScoreHome]]-Table1[[#This Row],[ScoreAway]])</f>
        <v>-22</v>
      </c>
      <c r="O14248">
        <f>IF(Table1[[#This Row],[SpreadActual]]&lt;Table1[[#This Row],[SpreadFavorite]],1,0)</f>
        <v>1</v>
      </c>
      <c r="P14248">
        <v>49</v>
      </c>
      <c r="Q14248" t="s">
        <v>229</v>
      </c>
      <c r="R14248" t="b">
        <v>0</v>
      </c>
      <c r="S14248">
        <v>46</v>
      </c>
      <c r="T14248">
        <v>17</v>
      </c>
      <c r="U14248">
        <v>50</v>
      </c>
    </row>
    <row r="14249" spans="1:22" x14ac:dyDescent="0.2">
      <c r="A14249" s="1">
        <v>45977</v>
      </c>
      <c r="B14249">
        <v>2025</v>
      </c>
      <c r="C14249">
        <f>_xlfn.MAXIFS(Table1[ScheduleWeekWritten],Table1[ScheduleSeason],Table1[[#This Row],[ScheduleSeason]])</f>
        <v>18</v>
      </c>
      <c r="D14249">
        <v>11</v>
      </c>
      <c r="E14249" cm="1">
        <f t="array" ref="E14249">_xlfn.XLOOKUP(Table1[[#This Row],[ScheduleWeekWritten]],Table3[Game],100+Table3[Increase],Table1[[#This Row],[ScheduleWeekWritten]])</f>
        <v>11</v>
      </c>
      <c r="F14249" t="b">
        <v>0</v>
      </c>
      <c r="G14249" t="s">
        <v>171</v>
      </c>
      <c r="H14249">
        <v>13</v>
      </c>
      <c r="I14249">
        <v>16</v>
      </c>
      <c r="J14249" t="s">
        <v>177</v>
      </c>
      <c r="K14249" t="s">
        <v>182</v>
      </c>
      <c r="L14249" t="str">
        <f>_xlfn.XLOOKUP(Table1[[#This Row],[TeamFavoriteID]],Table2[team_id],Table2[team_name],_xlfn.XLOOKUP(Table1[[#This Row],[TeamFavoriteID]],Table2[team_id_pfr],Table2[team_name],"Even"))</f>
        <v>Houston Texans</v>
      </c>
      <c r="M14249">
        <v>-6</v>
      </c>
      <c r="N14249">
        <f>IF(Table1[[#This Row],[TeamFavorite]]=Table1[[#This Row],[TeamHome]],Table1[[#This Row],[ScoreAway]]-Table1[[#This Row],[ScoreHome]],Table1[[#This Row],[ScoreHome]]-Table1[[#This Row],[ScoreAway]])</f>
        <v>-3</v>
      </c>
      <c r="O14249">
        <f>IF(Table1[[#This Row],[SpreadActual]]&lt;Table1[[#This Row],[SpreadFavorite]],1,0)</f>
        <v>0</v>
      </c>
      <c r="P14249">
        <v>37</v>
      </c>
      <c r="Q14249" t="s">
        <v>172</v>
      </c>
      <c r="R14249" t="b">
        <v>0</v>
      </c>
      <c r="S14249">
        <v>64</v>
      </c>
      <c r="T14249">
        <v>8</v>
      </c>
      <c r="U14249">
        <v>26</v>
      </c>
    </row>
    <row r="14250" spans="1:22" x14ac:dyDescent="0.2">
      <c r="A14250" s="1">
        <v>45978</v>
      </c>
      <c r="B14250">
        <v>2025</v>
      </c>
      <c r="C14250">
        <f>_xlfn.MAXIFS(Table1[ScheduleWeekWritten],Table1[ScheduleSeason],Table1[[#This Row],[ScheduleSeason]])</f>
        <v>18</v>
      </c>
      <c r="D14250">
        <v>11</v>
      </c>
      <c r="E14250" cm="1">
        <f t="array" ref="E14250">_xlfn.XLOOKUP(Table1[[#This Row],[ScheduleWeekWritten]],Table3[Game],100+Table3[Increase],Table1[[#This Row],[ScheduleWeekWritten]])</f>
        <v>11</v>
      </c>
      <c r="F14250" t="b">
        <v>0</v>
      </c>
      <c r="G14250" t="s">
        <v>58</v>
      </c>
      <c r="H14250">
        <v>16</v>
      </c>
      <c r="I14250">
        <v>9</v>
      </c>
      <c r="J14250" t="s">
        <v>45</v>
      </c>
      <c r="K14250" t="s">
        <v>77</v>
      </c>
      <c r="L14250" t="str">
        <f>_xlfn.XLOOKUP(Table1[[#This Row],[TeamFavoriteID]],Table2[team_id],Table2[team_name],_xlfn.XLOOKUP(Table1[[#This Row],[TeamFavoriteID]],Table2[team_id_pfr],Table2[team_name],"Even"))</f>
        <v>Philadelphia Eagles</v>
      </c>
      <c r="M14250">
        <v>-3</v>
      </c>
      <c r="N14250">
        <f>IF(Table1[[#This Row],[TeamFavorite]]=Table1[[#This Row],[TeamHome]],Table1[[#This Row],[ScoreAway]]-Table1[[#This Row],[ScoreHome]],Table1[[#This Row],[ScoreHome]]-Table1[[#This Row],[ScoreAway]])</f>
        <v>-7</v>
      </c>
      <c r="O14250">
        <f>IF(Table1[[#This Row],[SpreadActual]]&lt;Table1[[#This Row],[SpreadFavorite]],1,0)</f>
        <v>1</v>
      </c>
      <c r="P14250">
        <v>46.5</v>
      </c>
      <c r="Q14250" t="s">
        <v>183</v>
      </c>
      <c r="R14250" t="b">
        <v>0</v>
      </c>
      <c r="S14250">
        <v>45</v>
      </c>
      <c r="T14250">
        <v>15</v>
      </c>
      <c r="U14250">
        <v>43</v>
      </c>
    </row>
    <row r="14251" spans="1:22" x14ac:dyDescent="0.2">
      <c r="A14251" s="1">
        <v>45979</v>
      </c>
      <c r="B14251">
        <v>2025</v>
      </c>
      <c r="C14251">
        <f>_xlfn.MAXIFS(Table1[ScheduleWeekWritten],Table1[ScheduleSeason],Table1[[#This Row],[ScheduleSeason]])</f>
        <v>18</v>
      </c>
      <c r="D14251">
        <v>11</v>
      </c>
      <c r="E14251" cm="1">
        <f t="array" ref="E14251">_xlfn.XLOOKUP(Table1[[#This Row],[ScheduleWeekWritten]],Table3[Game],100+Table3[Increase],Table1[[#This Row],[ScheduleWeekWritten]])</f>
        <v>11</v>
      </c>
      <c r="F14251" t="b">
        <v>0</v>
      </c>
      <c r="G14251" t="s">
        <v>217</v>
      </c>
      <c r="H14251">
        <v>16</v>
      </c>
      <c r="I14251">
        <v>33</v>
      </c>
      <c r="J14251" t="s">
        <v>67</v>
      </c>
      <c r="K14251" t="s">
        <v>68</v>
      </c>
      <c r="L14251" t="str">
        <f>_xlfn.XLOOKUP(Table1[[#This Row],[TeamFavoriteID]],Table2[team_id],Table2[team_name],_xlfn.XLOOKUP(Table1[[#This Row],[TeamFavoriteID]],Table2[team_id_pfr],Table2[team_name],"Even"))</f>
        <v>Dallas Cowboys</v>
      </c>
      <c r="M14251">
        <v>-3.5</v>
      </c>
      <c r="N14251">
        <f>IF(Table1[[#This Row],[TeamFavorite]]=Table1[[#This Row],[TeamHome]],Table1[[#This Row],[ScoreAway]]-Table1[[#This Row],[ScoreHome]],Table1[[#This Row],[ScoreHome]]-Table1[[#This Row],[ScoreAway]])</f>
        <v>-17</v>
      </c>
      <c r="O14251">
        <f>IF(Table1[[#This Row],[SpreadActual]]&lt;Table1[[#This Row],[SpreadFavorite]],1,0)</f>
        <v>1</v>
      </c>
      <c r="P14251">
        <v>50</v>
      </c>
      <c r="Q14251" t="s">
        <v>220</v>
      </c>
      <c r="R14251" t="b">
        <v>0</v>
      </c>
      <c r="S14251">
        <v>72</v>
      </c>
      <c r="T14251">
        <v>0</v>
      </c>
      <c r="V14251" t="s">
        <v>103</v>
      </c>
    </row>
    <row r="14252" spans="1:22" x14ac:dyDescent="0.2">
      <c r="A14252" s="1">
        <v>45982</v>
      </c>
      <c r="B14252">
        <v>2025</v>
      </c>
      <c r="C14252">
        <f>_xlfn.MAXIFS(Table1[ScheduleWeekWritten],Table1[ScheduleSeason],Table1[[#This Row],[ScheduleSeason]])</f>
        <v>18</v>
      </c>
      <c r="D14252">
        <v>12</v>
      </c>
      <c r="E14252" cm="1">
        <f t="array" ref="E14252">_xlfn.XLOOKUP(Table1[[#This Row],[ScheduleWeekWritten]],Table3[Game],100+Table3[Increase],Table1[[#This Row],[ScheduleWeekWritten]])</f>
        <v>12</v>
      </c>
      <c r="F14252" t="b">
        <v>0</v>
      </c>
      <c r="G14252" t="s">
        <v>177</v>
      </c>
      <c r="H14252">
        <v>23</v>
      </c>
      <c r="I14252">
        <v>19</v>
      </c>
      <c r="J14252" t="s">
        <v>28</v>
      </c>
      <c r="K14252" t="s">
        <v>43</v>
      </c>
      <c r="L14252" t="str">
        <f>_xlfn.XLOOKUP(Table1[[#This Row],[TeamFavoriteID]],Table2[team_id],Table2[team_name],_xlfn.XLOOKUP(Table1[[#This Row],[TeamFavoriteID]],Table2[team_id_pfr],Table2[team_name],"Even"))</f>
        <v>Buffalo Bills</v>
      </c>
      <c r="M14252">
        <v>-6</v>
      </c>
      <c r="N14252">
        <f>IF(Table1[[#This Row],[TeamFavorite]]=Table1[[#This Row],[TeamHome]],Table1[[#This Row],[ScoreAway]]-Table1[[#This Row],[ScoreHome]],Table1[[#This Row],[ScoreHome]]-Table1[[#This Row],[ScoreAway]])</f>
        <v>4</v>
      </c>
      <c r="O14252">
        <f>IF(Table1[[#This Row],[SpreadActual]]&lt;Table1[[#This Row],[SpreadFavorite]],1,0)</f>
        <v>0</v>
      </c>
      <c r="P14252">
        <v>43.5</v>
      </c>
      <c r="Q14252" t="s">
        <v>207</v>
      </c>
      <c r="R14252" t="b">
        <v>0</v>
      </c>
      <c r="S14252">
        <v>72</v>
      </c>
      <c r="T14252">
        <v>0</v>
      </c>
      <c r="V14252" t="s">
        <v>103</v>
      </c>
    </row>
    <row r="14253" spans="1:22" x14ac:dyDescent="0.2">
      <c r="A14253" s="1">
        <v>45984</v>
      </c>
      <c r="B14253">
        <v>2025</v>
      </c>
      <c r="C14253">
        <f>_xlfn.MAXIFS(Table1[ScheduleWeekWritten],Table1[ScheduleSeason],Table1[[#This Row],[ScheduleSeason]])</f>
        <v>18</v>
      </c>
      <c r="D14253">
        <v>12</v>
      </c>
      <c r="E14253" cm="1">
        <f t="array" ref="E14253">_xlfn.XLOOKUP(Table1[[#This Row],[ScheduleWeekWritten]],Table3[Game],100+Table3[Increase],Table1[[#This Row],[ScheduleWeekWritten]])</f>
        <v>12</v>
      </c>
      <c r="F14253" t="b">
        <v>0</v>
      </c>
      <c r="G14253" t="s">
        <v>149</v>
      </c>
      <c r="H14253">
        <v>24</v>
      </c>
      <c r="I14253">
        <v>27</v>
      </c>
      <c r="J14253" t="s">
        <v>154</v>
      </c>
      <c r="K14253" t="s">
        <v>161</v>
      </c>
      <c r="L14253" t="str">
        <f>_xlfn.XLOOKUP(Table1[[#This Row],[TeamFavoriteID]],Table2[team_id],Table2[team_name],_xlfn.XLOOKUP(Table1[[#This Row],[TeamFavoriteID]],Table2[team_id_pfr],Table2[team_name],"Even"))</f>
        <v>Jacksonville Jaguars</v>
      </c>
      <c r="M14253">
        <v>-2.5</v>
      </c>
      <c r="N14253">
        <f>IF(Table1[[#This Row],[TeamFavorite]]=Table1[[#This Row],[TeamHome]],Table1[[#This Row],[ScoreAway]]-Table1[[#This Row],[ScoreHome]],Table1[[#This Row],[ScoreHome]]-Table1[[#This Row],[ScoreAway]])</f>
        <v>-3</v>
      </c>
      <c r="O14253">
        <f>IF(Table1[[#This Row],[SpreadActual]]&lt;Table1[[#This Row],[SpreadFavorite]],1,0)</f>
        <v>1</v>
      </c>
      <c r="P14253">
        <v>47.5</v>
      </c>
      <c r="Q14253" t="s">
        <v>221</v>
      </c>
      <c r="R14253" t="b">
        <v>0</v>
      </c>
      <c r="S14253">
        <v>72</v>
      </c>
      <c r="T14253">
        <v>0</v>
      </c>
      <c r="V14253" t="s">
        <v>103</v>
      </c>
    </row>
    <row r="14254" spans="1:22" x14ac:dyDescent="0.2">
      <c r="A14254" s="1">
        <v>45984</v>
      </c>
      <c r="B14254">
        <v>2025</v>
      </c>
      <c r="C14254">
        <f>_xlfn.MAXIFS(Table1[ScheduleWeekWritten],Table1[ScheduleSeason],Table1[[#This Row],[ScheduleSeason]])</f>
        <v>18</v>
      </c>
      <c r="D14254">
        <v>12</v>
      </c>
      <c r="E14254" cm="1">
        <f t="array" ref="E14254">_xlfn.XLOOKUP(Table1[[#This Row],[ScheduleWeekWritten]],Table3[Game],100+Table3[Increase],Table1[[#This Row],[ScheduleWeekWritten]])</f>
        <v>12</v>
      </c>
      <c r="F14254" t="b">
        <v>0</v>
      </c>
      <c r="G14254" t="s">
        <v>158</v>
      </c>
      <c r="H14254">
        <v>23</v>
      </c>
      <c r="I14254">
        <v>10</v>
      </c>
      <c r="J14254" t="s">
        <v>31</v>
      </c>
      <c r="K14254" t="s">
        <v>159</v>
      </c>
      <c r="L14254" t="str">
        <f>_xlfn.XLOOKUP(Table1[[#This Row],[TeamFavoriteID]],Table2[team_id],Table2[team_name],_xlfn.XLOOKUP(Table1[[#This Row],[TeamFavoriteID]],Table2[team_id_pfr],Table2[team_name],"Even"))</f>
        <v>Baltimore Ravens</v>
      </c>
      <c r="M14254">
        <v>-14</v>
      </c>
      <c r="N14254">
        <f>IF(Table1[[#This Row],[TeamFavorite]]=Table1[[#This Row],[TeamHome]],Table1[[#This Row],[ScoreAway]]-Table1[[#This Row],[ScoreHome]],Table1[[#This Row],[ScoreHome]]-Table1[[#This Row],[ScoreAway]])</f>
        <v>-13</v>
      </c>
      <c r="O14254">
        <f>IF(Table1[[#This Row],[SpreadActual]]&lt;Table1[[#This Row],[SpreadFavorite]],1,0)</f>
        <v>0</v>
      </c>
      <c r="P14254">
        <v>44</v>
      </c>
      <c r="Q14254" t="s">
        <v>166</v>
      </c>
      <c r="R14254" t="b">
        <v>0</v>
      </c>
      <c r="S14254">
        <v>54</v>
      </c>
      <c r="T14254">
        <v>3</v>
      </c>
      <c r="U14254">
        <v>69</v>
      </c>
    </row>
    <row r="14255" spans="1:22" x14ac:dyDescent="0.2">
      <c r="A14255" s="1">
        <v>45984</v>
      </c>
      <c r="B14255">
        <v>2025</v>
      </c>
      <c r="C14255">
        <f>_xlfn.MAXIFS(Table1[ScheduleWeekWritten],Table1[ScheduleSeason],Table1[[#This Row],[ScheduleSeason]])</f>
        <v>18</v>
      </c>
      <c r="D14255">
        <v>12</v>
      </c>
      <c r="E14255" cm="1">
        <f t="array" ref="E14255">_xlfn.XLOOKUP(Table1[[#This Row],[ScheduleWeekWritten]],Table3[Game],100+Table3[Increase],Table1[[#This Row],[ScheduleWeekWritten]])</f>
        <v>12</v>
      </c>
      <c r="F14255" t="b">
        <v>0</v>
      </c>
      <c r="G14255" t="s">
        <v>46</v>
      </c>
      <c r="H14255">
        <v>31</v>
      </c>
      <c r="I14255">
        <v>28</v>
      </c>
      <c r="J14255" t="s">
        <v>49</v>
      </c>
      <c r="K14255" t="s">
        <v>47</v>
      </c>
      <c r="L14255" t="str">
        <f>_xlfn.XLOOKUP(Table1[[#This Row],[TeamFavoriteID]],Table2[team_id],Table2[team_name],_xlfn.XLOOKUP(Table1[[#This Row],[TeamFavoriteID]],Table2[team_id_pfr],Table2[team_name],"Even"))</f>
        <v>Chicago Bears</v>
      </c>
      <c r="M14255">
        <v>-2.5</v>
      </c>
      <c r="N14255">
        <f>IF(Table1[[#This Row],[TeamFavorite]]=Table1[[#This Row],[TeamHome]],Table1[[#This Row],[ScoreAway]]-Table1[[#This Row],[ScoreHome]],Table1[[#This Row],[ScoreHome]]-Table1[[#This Row],[ScoreAway]])</f>
        <v>-3</v>
      </c>
      <c r="O14255">
        <f>IF(Table1[[#This Row],[SpreadActual]]&lt;Table1[[#This Row],[SpreadFavorite]],1,0)</f>
        <v>1</v>
      </c>
      <c r="P14255">
        <v>46.5</v>
      </c>
      <c r="Q14255" t="s">
        <v>114</v>
      </c>
      <c r="R14255" t="b">
        <v>0</v>
      </c>
      <c r="S14255">
        <v>51</v>
      </c>
      <c r="T14255">
        <v>3</v>
      </c>
      <c r="U14255">
        <v>58</v>
      </c>
    </row>
    <row r="14256" spans="1:22" x14ac:dyDescent="0.2">
      <c r="A14256" s="1">
        <v>45984</v>
      </c>
      <c r="B14256">
        <v>2025</v>
      </c>
      <c r="C14256">
        <f>_xlfn.MAXIFS(Table1[ScheduleWeekWritten],Table1[ScheduleSeason],Table1[[#This Row],[ScheduleSeason]])</f>
        <v>18</v>
      </c>
      <c r="D14256">
        <v>12</v>
      </c>
      <c r="E14256" cm="1">
        <f t="array" ref="E14256">_xlfn.XLOOKUP(Table1[[#This Row],[ScheduleWeekWritten]],Table3[Game],100+Table3[Increase],Table1[[#This Row],[ScheduleWeekWritten]])</f>
        <v>12</v>
      </c>
      <c r="F14256" t="b">
        <v>0</v>
      </c>
      <c r="G14256" t="s">
        <v>101</v>
      </c>
      <c r="H14256">
        <v>20</v>
      </c>
      <c r="I14256">
        <v>26</v>
      </c>
      <c r="J14256" t="s">
        <v>115</v>
      </c>
      <c r="K14256" t="s">
        <v>70</v>
      </c>
      <c r="L14256" t="str">
        <f>_xlfn.XLOOKUP(Table1[[#This Row],[TeamFavoriteID]],Table2[team_id],Table2[team_name],_xlfn.XLOOKUP(Table1[[#This Row],[TeamFavoriteID]],Table2[team_id_pfr],Table2[team_name],"Even"))</f>
        <v>Boston Patriots</v>
      </c>
      <c r="M14256">
        <v>-7.5</v>
      </c>
      <c r="N14256">
        <f>IF(Table1[[#This Row],[TeamFavorite]]=Table1[[#This Row],[TeamHome]],Table1[[#This Row],[ScoreAway]]-Table1[[#This Row],[ScoreHome]],Table1[[#This Row],[ScoreHome]]-Table1[[#This Row],[ScoreAway]])</f>
        <v>-6</v>
      </c>
      <c r="O14256">
        <f>IF(Table1[[#This Row],[SpreadActual]]&lt;Table1[[#This Row],[SpreadFavorite]],1,0)</f>
        <v>0</v>
      </c>
      <c r="P14256">
        <v>50</v>
      </c>
      <c r="Q14256" t="s">
        <v>226</v>
      </c>
      <c r="R14256" t="b">
        <v>0</v>
      </c>
      <c r="S14256">
        <v>54</v>
      </c>
      <c r="T14256">
        <v>7</v>
      </c>
      <c r="U14256">
        <v>61</v>
      </c>
    </row>
    <row r="14257" spans="1:22" x14ac:dyDescent="0.2">
      <c r="A14257" s="1">
        <v>45984</v>
      </c>
      <c r="B14257">
        <v>2025</v>
      </c>
      <c r="C14257">
        <f>_xlfn.MAXIFS(Table1[ScheduleWeekWritten],Table1[ScheduleSeason],Table1[[#This Row],[ScheduleSeason]])</f>
        <v>18</v>
      </c>
      <c r="D14257">
        <v>12</v>
      </c>
      <c r="E14257" cm="1">
        <f t="array" ref="E14257">_xlfn.XLOOKUP(Table1[[#This Row],[ScheduleWeekWritten]],Table3[Game],100+Table3[Increase],Table1[[#This Row],[ScheduleWeekWritten]])</f>
        <v>12</v>
      </c>
      <c r="F14257" t="b">
        <v>0</v>
      </c>
      <c r="G14257" t="s">
        <v>67</v>
      </c>
      <c r="H14257">
        <v>24</v>
      </c>
      <c r="I14257">
        <v>21</v>
      </c>
      <c r="J14257" t="s">
        <v>58</v>
      </c>
      <c r="K14257" t="s">
        <v>77</v>
      </c>
      <c r="L14257" t="str">
        <f>_xlfn.XLOOKUP(Table1[[#This Row],[TeamFavoriteID]],Table2[team_id],Table2[team_name],_xlfn.XLOOKUP(Table1[[#This Row],[TeamFavoriteID]],Table2[team_id_pfr],Table2[team_name],"Even"))</f>
        <v>Philadelphia Eagles</v>
      </c>
      <c r="M14257">
        <v>-3</v>
      </c>
      <c r="N14257">
        <f>IF(Table1[[#This Row],[TeamFavorite]]=Table1[[#This Row],[TeamHome]],Table1[[#This Row],[ScoreAway]]-Table1[[#This Row],[ScoreHome]],Table1[[#This Row],[ScoreHome]]-Table1[[#This Row],[ScoreAway]])</f>
        <v>3</v>
      </c>
      <c r="O14257">
        <f>IF(Table1[[#This Row],[SpreadActual]]&lt;Table1[[#This Row],[SpreadFavorite]],1,0)</f>
        <v>0</v>
      </c>
      <c r="P14257">
        <v>47.5</v>
      </c>
      <c r="Q14257" t="s">
        <v>208</v>
      </c>
      <c r="R14257" t="b">
        <v>0</v>
      </c>
      <c r="S14257">
        <v>72</v>
      </c>
      <c r="T14257">
        <v>0</v>
      </c>
      <c r="V14257" t="s">
        <v>103</v>
      </c>
    </row>
    <row r="14258" spans="1:22" x14ac:dyDescent="0.2">
      <c r="A14258" s="1">
        <v>45984</v>
      </c>
      <c r="B14258">
        <v>2025</v>
      </c>
      <c r="C14258">
        <f>_xlfn.MAXIFS(Table1[ScheduleWeekWritten],Table1[ScheduleSeason],Table1[[#This Row],[ScheduleSeason]])</f>
        <v>18</v>
      </c>
      <c r="D14258">
        <v>12</v>
      </c>
      <c r="E14258" cm="1">
        <f t="array" ref="E14258">_xlfn.XLOOKUP(Table1[[#This Row],[ScheduleWeekWritten]],Table3[Game],100+Table3[Increase],Table1[[#This Row],[ScheduleWeekWritten]])</f>
        <v>12</v>
      </c>
      <c r="F14258" t="b">
        <v>0</v>
      </c>
      <c r="G14258" t="s">
        <v>45</v>
      </c>
      <c r="H14258">
        <v>34</v>
      </c>
      <c r="I14258">
        <v>27</v>
      </c>
      <c r="J14258" t="s">
        <v>50</v>
      </c>
      <c r="K14258" t="s">
        <v>79</v>
      </c>
      <c r="L14258" t="str">
        <f>_xlfn.XLOOKUP(Table1[[#This Row],[TeamFavoriteID]],Table2[team_id],Table2[team_name],_xlfn.XLOOKUP(Table1[[#This Row],[TeamFavoriteID]],Table2[team_id_pfr],Table2[team_name],"Even"))</f>
        <v>Detroit Lions</v>
      </c>
      <c r="M14258">
        <v>-13</v>
      </c>
      <c r="N14258">
        <f>IF(Table1[[#This Row],[TeamFavorite]]=Table1[[#This Row],[TeamHome]],Table1[[#This Row],[ScoreAway]]-Table1[[#This Row],[ScoreHome]],Table1[[#This Row],[ScoreHome]]-Table1[[#This Row],[ScoreAway]])</f>
        <v>-7</v>
      </c>
      <c r="O14258">
        <f>IF(Table1[[#This Row],[SpreadActual]]&lt;Table1[[#This Row],[SpreadFavorite]],1,0)</f>
        <v>0</v>
      </c>
      <c r="P14258">
        <v>50.5</v>
      </c>
      <c r="Q14258" t="s">
        <v>181</v>
      </c>
      <c r="R14258" t="b">
        <v>0</v>
      </c>
      <c r="S14258">
        <v>72</v>
      </c>
      <c r="T14258">
        <v>0</v>
      </c>
      <c r="V14258" t="s">
        <v>103</v>
      </c>
    </row>
    <row r="14259" spans="1:22" x14ac:dyDescent="0.2">
      <c r="A14259" s="1">
        <v>45984</v>
      </c>
      <c r="B14259">
        <v>2025</v>
      </c>
      <c r="C14259">
        <f>_xlfn.MAXIFS(Table1[ScheduleWeekWritten],Table1[ScheduleSeason],Table1[[#This Row],[ScheduleSeason]])</f>
        <v>18</v>
      </c>
      <c r="D14259">
        <v>12</v>
      </c>
      <c r="E14259" cm="1">
        <f t="array" ref="E14259">_xlfn.XLOOKUP(Table1[[#This Row],[ScheduleWeekWritten]],Table3[Game],100+Table3[Increase],Table1[[#This Row],[ScheduleWeekWritten]])</f>
        <v>12</v>
      </c>
      <c r="F14259" t="b">
        <v>0</v>
      </c>
      <c r="G14259" t="s">
        <v>33</v>
      </c>
      <c r="H14259">
        <v>23</v>
      </c>
      <c r="I14259">
        <v>6</v>
      </c>
      <c r="J14259" t="s">
        <v>54</v>
      </c>
      <c r="K14259" t="s">
        <v>35</v>
      </c>
      <c r="L14259" t="str">
        <f>_xlfn.XLOOKUP(Table1[[#This Row],[TeamFavoriteID]],Table2[team_id],Table2[team_name],_xlfn.XLOOKUP(Table1[[#This Row],[TeamFavoriteID]],Table2[team_id_pfr],Table2[team_name],"Even"))</f>
        <v>Green Bay Packers</v>
      </c>
      <c r="M14259">
        <v>-6.5</v>
      </c>
      <c r="N14259">
        <f>IF(Table1[[#This Row],[TeamFavorite]]=Table1[[#This Row],[TeamHome]],Table1[[#This Row],[ScoreAway]]-Table1[[#This Row],[ScoreHome]],Table1[[#This Row],[ScoreHome]]-Table1[[#This Row],[ScoreAway]])</f>
        <v>-17</v>
      </c>
      <c r="O14259">
        <f>IF(Table1[[#This Row],[SpreadActual]]&lt;Table1[[#This Row],[SpreadFavorite]],1,0)</f>
        <v>1</v>
      </c>
      <c r="P14259">
        <v>41.5</v>
      </c>
      <c r="Q14259" t="s">
        <v>82</v>
      </c>
      <c r="R14259" t="b">
        <v>0</v>
      </c>
      <c r="S14259">
        <v>43</v>
      </c>
      <c r="T14259">
        <v>10</v>
      </c>
      <c r="U14259">
        <v>60</v>
      </c>
    </row>
    <row r="14260" spans="1:22" x14ac:dyDescent="0.2">
      <c r="A14260" s="1">
        <v>45984</v>
      </c>
      <c r="B14260">
        <v>2025</v>
      </c>
      <c r="C14260">
        <f>_xlfn.MAXIFS(Table1[ScheduleWeekWritten],Table1[ScheduleSeason],Table1[[#This Row],[ScheduleSeason]])</f>
        <v>18</v>
      </c>
      <c r="D14260">
        <v>12</v>
      </c>
      <c r="E14260" cm="1">
        <f t="array" ref="E14260">_xlfn.XLOOKUP(Table1[[#This Row],[ScheduleWeekWritten]],Table3[Game],100+Table3[Increase],Table1[[#This Row],[ScheduleWeekWritten]])</f>
        <v>12</v>
      </c>
      <c r="F14260" t="b">
        <v>0</v>
      </c>
      <c r="G14260" t="s">
        <v>42</v>
      </c>
      <c r="H14260">
        <v>23</v>
      </c>
      <c r="I14260">
        <v>20</v>
      </c>
      <c r="J14260" t="s">
        <v>140</v>
      </c>
      <c r="K14260" t="s">
        <v>75</v>
      </c>
      <c r="L14260" t="str">
        <f>_xlfn.XLOOKUP(Table1[[#This Row],[TeamFavoriteID]],Table2[team_id],Table2[team_name],_xlfn.XLOOKUP(Table1[[#This Row],[TeamFavoriteID]],Table2[team_id_pfr],Table2[team_name],"Even"))</f>
        <v>Kansas City Chiefs</v>
      </c>
      <c r="M14260">
        <v>-3</v>
      </c>
      <c r="N14260">
        <f>IF(Table1[[#This Row],[TeamFavorite]]=Table1[[#This Row],[TeamHome]],Table1[[#This Row],[ScoreAway]]-Table1[[#This Row],[ScoreHome]],Table1[[#This Row],[ScoreHome]]-Table1[[#This Row],[ScoreAway]])</f>
        <v>-3</v>
      </c>
      <c r="O14260">
        <f>IF(Table1[[#This Row],[SpreadActual]]&lt;Table1[[#This Row],[SpreadFavorite]],1,0)</f>
        <v>0</v>
      </c>
      <c r="P14260">
        <v>49.5</v>
      </c>
      <c r="Q14260" t="s">
        <v>228</v>
      </c>
      <c r="R14260" t="b">
        <v>0</v>
      </c>
      <c r="S14260">
        <v>46</v>
      </c>
      <c r="T14260">
        <v>5</v>
      </c>
      <c r="U14260">
        <v>93</v>
      </c>
    </row>
    <row r="14261" spans="1:22" x14ac:dyDescent="0.2">
      <c r="A14261" s="1">
        <v>45984</v>
      </c>
      <c r="B14261">
        <v>2025</v>
      </c>
      <c r="C14261">
        <f>_xlfn.MAXIFS(Table1[ScheduleWeekWritten],Table1[ScheduleSeason],Table1[[#This Row],[ScheduleSeason]])</f>
        <v>18</v>
      </c>
      <c r="D14261">
        <v>12</v>
      </c>
      <c r="E14261" cm="1">
        <f t="array" ref="E14261">_xlfn.XLOOKUP(Table1[[#This Row],[ScheduleWeekWritten]],Table3[Game],100+Table3[Increase],Table1[[#This Row],[ScheduleWeekWritten]])</f>
        <v>12</v>
      </c>
      <c r="F14261" t="b">
        <v>0</v>
      </c>
      <c r="G14261" t="s">
        <v>217</v>
      </c>
      <c r="H14261">
        <v>10</v>
      </c>
      <c r="I14261">
        <v>24</v>
      </c>
      <c r="J14261" t="s">
        <v>62</v>
      </c>
      <c r="K14261" t="s">
        <v>21</v>
      </c>
      <c r="L14261" t="str">
        <f>_xlfn.XLOOKUP(Table1[[#This Row],[TeamFavoriteID]],Table2[team_id],Table2[team_name],_xlfn.XLOOKUP(Table1[[#This Row],[TeamFavoriteID]],Table2[team_id_pfr],Table2[team_name],"Even"))</f>
        <v>Las Vegas Raiders</v>
      </c>
      <c r="M14261">
        <v>-4</v>
      </c>
      <c r="N14261">
        <f>IF(Table1[[#This Row],[TeamFavorite]]=Table1[[#This Row],[TeamHome]],Table1[[#This Row],[ScoreAway]]-Table1[[#This Row],[ScoreHome]],Table1[[#This Row],[ScoreHome]]-Table1[[#This Row],[ScoreAway]])</f>
        <v>14</v>
      </c>
      <c r="O14261">
        <f>IF(Table1[[#This Row],[SpreadActual]]&lt;Table1[[#This Row],[SpreadFavorite]],1,0)</f>
        <v>0</v>
      </c>
      <c r="P14261">
        <v>36</v>
      </c>
      <c r="Q14261" t="s">
        <v>220</v>
      </c>
      <c r="R14261" t="b">
        <v>0</v>
      </c>
      <c r="S14261">
        <v>72</v>
      </c>
      <c r="T14261">
        <v>0</v>
      </c>
      <c r="V14261" t="s">
        <v>103</v>
      </c>
    </row>
    <row r="14262" spans="1:22" x14ac:dyDescent="0.2">
      <c r="A14262" s="1">
        <v>45984</v>
      </c>
      <c r="B14262">
        <v>2025</v>
      </c>
      <c r="C14262">
        <f>_xlfn.MAXIFS(Table1[ScheduleWeekWritten],Table1[ScheduleSeason],Table1[[#This Row],[ScheduleSeason]])</f>
        <v>18</v>
      </c>
      <c r="D14262">
        <v>12</v>
      </c>
      <c r="E14262" cm="1">
        <f t="array" ref="E14262">_xlfn.XLOOKUP(Table1[[#This Row],[ScheduleWeekWritten]],Table3[Game],100+Table3[Increase],Table1[[#This Row],[ScheduleWeekWritten]])</f>
        <v>12</v>
      </c>
      <c r="F14262" t="b">
        <v>0</v>
      </c>
      <c r="G14262" t="s">
        <v>95</v>
      </c>
      <c r="H14262">
        <v>10</v>
      </c>
      <c r="I14262">
        <v>24</v>
      </c>
      <c r="J14262" t="s">
        <v>38</v>
      </c>
      <c r="K14262" t="s">
        <v>98</v>
      </c>
      <c r="L14262" t="str">
        <f>_xlfn.XLOOKUP(Table1[[#This Row],[TeamFavoriteID]],Table2[team_id],Table2[team_name],_xlfn.XLOOKUP(Table1[[#This Row],[TeamFavoriteID]],Table2[team_id_pfr],Table2[team_name],"Even"))</f>
        <v>New Orleans Saints</v>
      </c>
      <c r="M14262">
        <v>-2</v>
      </c>
      <c r="N14262">
        <f>IF(Table1[[#This Row],[TeamFavorite]]=Table1[[#This Row],[TeamHome]],Table1[[#This Row],[ScoreAway]]-Table1[[#This Row],[ScoreHome]],Table1[[#This Row],[ScoreHome]]-Table1[[#This Row],[ScoreAway]])</f>
        <v>14</v>
      </c>
      <c r="O14262">
        <f>IF(Table1[[#This Row],[SpreadActual]]&lt;Table1[[#This Row],[SpreadFavorite]],1,0)</f>
        <v>0</v>
      </c>
      <c r="P14262">
        <v>40</v>
      </c>
      <c r="Q14262" t="s">
        <v>225</v>
      </c>
      <c r="R14262" t="b">
        <v>0</v>
      </c>
      <c r="S14262">
        <v>72</v>
      </c>
      <c r="T14262">
        <v>0</v>
      </c>
      <c r="V14262" t="s">
        <v>103</v>
      </c>
    </row>
    <row r="14263" spans="1:22" x14ac:dyDescent="0.2">
      <c r="A14263" s="1">
        <v>45984</v>
      </c>
      <c r="B14263">
        <v>2025</v>
      </c>
      <c r="C14263">
        <f>_xlfn.MAXIFS(Table1[ScheduleWeekWritten],Table1[ScheduleSeason],Table1[[#This Row],[ScheduleSeason]])</f>
        <v>18</v>
      </c>
      <c r="D14263">
        <v>12</v>
      </c>
      <c r="E14263" cm="1">
        <f t="array" ref="E14263">_xlfn.XLOOKUP(Table1[[#This Row],[ScheduleWeekWritten]],Table3[Game],100+Table3[Increase],Table1[[#This Row],[ScheduleWeekWritten]])</f>
        <v>12</v>
      </c>
      <c r="F14263" t="b">
        <v>0</v>
      </c>
      <c r="G14263" t="s">
        <v>171</v>
      </c>
      <c r="H14263">
        <v>24</v>
      </c>
      <c r="I14263">
        <v>30</v>
      </c>
      <c r="J14263" t="s">
        <v>128</v>
      </c>
      <c r="K14263" t="s">
        <v>132</v>
      </c>
      <c r="L14263" t="str">
        <f>_xlfn.XLOOKUP(Table1[[#This Row],[TeamFavoriteID]],Table2[team_id],Table2[team_name],_xlfn.XLOOKUP(Table1[[#This Row],[TeamFavoriteID]],Table2[team_id_pfr],Table2[team_name],"Even"))</f>
        <v>Seattle Seahawks</v>
      </c>
      <c r="M14263">
        <v>-12</v>
      </c>
      <c r="N14263">
        <f>IF(Table1[[#This Row],[TeamFavorite]]=Table1[[#This Row],[TeamHome]],Table1[[#This Row],[ScoreAway]]-Table1[[#This Row],[ScoreHome]],Table1[[#This Row],[ScoreHome]]-Table1[[#This Row],[ScoreAway]])</f>
        <v>-6</v>
      </c>
      <c r="O14263">
        <f>IF(Table1[[#This Row],[SpreadActual]]&lt;Table1[[#This Row],[SpreadFavorite]],1,0)</f>
        <v>0</v>
      </c>
      <c r="P14263">
        <v>40.5</v>
      </c>
      <c r="Q14263" t="s">
        <v>172</v>
      </c>
      <c r="R14263" t="b">
        <v>0</v>
      </c>
      <c r="S14263">
        <v>55</v>
      </c>
      <c r="T14263">
        <v>1</v>
      </c>
      <c r="U14263">
        <v>64</v>
      </c>
    </row>
    <row r="14264" spans="1:22" x14ac:dyDescent="0.2">
      <c r="A14264" s="1">
        <v>45985</v>
      </c>
      <c r="B14264">
        <v>2025</v>
      </c>
      <c r="C14264">
        <f>_xlfn.MAXIFS(Table1[ScheduleWeekWritten],Table1[ScheduleSeason],Table1[[#This Row],[ScheduleSeason]])</f>
        <v>18</v>
      </c>
      <c r="D14264">
        <v>12</v>
      </c>
      <c r="E14264" cm="1">
        <f t="array" ref="E14264">_xlfn.XLOOKUP(Table1[[#This Row],[ScheduleWeekWritten]],Table3[Game],100+Table3[Increase],Table1[[#This Row],[ScheduleWeekWritten]])</f>
        <v>12</v>
      </c>
      <c r="F14264" t="b">
        <v>0</v>
      </c>
      <c r="G14264" t="s">
        <v>39</v>
      </c>
      <c r="H14264">
        <v>34</v>
      </c>
      <c r="I14264">
        <v>7</v>
      </c>
      <c r="J14264" t="s">
        <v>127</v>
      </c>
      <c r="K14264" t="s">
        <v>40</v>
      </c>
      <c r="L14264" t="str">
        <f>_xlfn.XLOOKUP(Table1[[#This Row],[TeamFavoriteID]],Table2[team_id],Table2[team_name],_xlfn.XLOOKUP(Table1[[#This Row],[TeamFavoriteID]],Table2[team_id_pfr],Table2[team_name],"Even"))</f>
        <v>Los Angeles Rams</v>
      </c>
      <c r="M14264">
        <v>-7</v>
      </c>
      <c r="N14264">
        <f>IF(Table1[[#This Row],[TeamFavorite]]=Table1[[#This Row],[TeamHome]],Table1[[#This Row],[ScoreAway]]-Table1[[#This Row],[ScoreHome]],Table1[[#This Row],[ScoreHome]]-Table1[[#This Row],[ScoreAway]])</f>
        <v>-27</v>
      </c>
      <c r="O14264">
        <f>IF(Table1[[#This Row],[SpreadActual]]&lt;Table1[[#This Row],[SpreadFavorite]],1,0)</f>
        <v>1</v>
      </c>
      <c r="P14264">
        <v>49.5</v>
      </c>
      <c r="Q14264" t="s">
        <v>218</v>
      </c>
      <c r="R14264" t="b">
        <v>0</v>
      </c>
      <c r="S14264">
        <v>72</v>
      </c>
      <c r="T14264">
        <v>0</v>
      </c>
      <c r="V14264" t="s">
        <v>103</v>
      </c>
    </row>
    <row r="14265" spans="1:22" x14ac:dyDescent="0.2">
      <c r="A14265" s="1">
        <v>45986</v>
      </c>
      <c r="B14265">
        <v>2025</v>
      </c>
      <c r="C14265">
        <f>_xlfn.MAXIFS(Table1[ScheduleWeekWritten],Table1[ScheduleSeason],Table1[[#This Row],[ScheduleSeason]])</f>
        <v>18</v>
      </c>
      <c r="D14265">
        <v>12</v>
      </c>
      <c r="E14265" cm="1">
        <f t="array" ref="E14265">_xlfn.XLOOKUP(Table1[[#This Row],[ScheduleWeekWritten]],Table3[Game],100+Table3[Increase],Table1[[#This Row],[ScheduleWeekWritten]])</f>
        <v>12</v>
      </c>
      <c r="F14265" t="b">
        <v>0</v>
      </c>
      <c r="G14265" t="s">
        <v>53</v>
      </c>
      <c r="H14265">
        <v>20</v>
      </c>
      <c r="I14265">
        <v>9</v>
      </c>
      <c r="J14265" t="s">
        <v>152</v>
      </c>
      <c r="K14265" t="s">
        <v>87</v>
      </c>
      <c r="L14265" t="str">
        <f>_xlfn.XLOOKUP(Table1[[#This Row],[TeamFavoriteID]],Table2[team_id],Table2[team_name],_xlfn.XLOOKUP(Table1[[#This Row],[TeamFavoriteID]],Table2[team_id_pfr],Table2[team_name],"Even"))</f>
        <v>San Francisco 49ers</v>
      </c>
      <c r="M14265">
        <v>-7.5</v>
      </c>
      <c r="N14265">
        <f>IF(Table1[[#This Row],[TeamFavorite]]=Table1[[#This Row],[TeamHome]],Table1[[#This Row],[ScoreAway]]-Table1[[#This Row],[ScoreHome]],Table1[[#This Row],[ScoreHome]]-Table1[[#This Row],[ScoreAway]])</f>
        <v>-11</v>
      </c>
      <c r="O14265">
        <f>IF(Table1[[#This Row],[SpreadActual]]&lt;Table1[[#This Row],[SpreadFavorite]],1,0)</f>
        <v>1</v>
      </c>
      <c r="P14265">
        <v>50</v>
      </c>
      <c r="Q14265" t="s">
        <v>203</v>
      </c>
      <c r="R14265" t="b">
        <v>0</v>
      </c>
      <c r="S14265">
        <v>58</v>
      </c>
      <c r="T14265">
        <v>3</v>
      </c>
      <c r="U14265">
        <v>78</v>
      </c>
    </row>
    <row r="14266" spans="1:22" x14ac:dyDescent="0.2">
      <c r="A14266" s="1">
        <v>45988</v>
      </c>
      <c r="B14266">
        <v>2025</v>
      </c>
      <c r="C14266">
        <f>_xlfn.MAXIFS(Table1[ScheduleWeekWritten],Table1[ScheduleSeason],Table1[[#This Row],[ScheduleSeason]])</f>
        <v>18</v>
      </c>
      <c r="D14266">
        <v>13</v>
      </c>
      <c r="E14266" cm="1">
        <f t="array" ref="E14266">_xlfn.XLOOKUP(Table1[[#This Row],[ScheduleWeekWritten]],Table3[Game],100+Table3[Increase],Table1[[#This Row],[ScheduleWeekWritten]])</f>
        <v>13</v>
      </c>
      <c r="F14266" t="b">
        <v>0</v>
      </c>
      <c r="G14266" t="s">
        <v>67</v>
      </c>
      <c r="H14266">
        <v>31</v>
      </c>
      <c r="I14266">
        <v>28</v>
      </c>
      <c r="J14266" t="s">
        <v>42</v>
      </c>
      <c r="K14266" t="s">
        <v>75</v>
      </c>
      <c r="L14266" t="str">
        <f>_xlfn.XLOOKUP(Table1[[#This Row],[TeamFavoriteID]],Table2[team_id],Table2[team_name],_xlfn.XLOOKUP(Table1[[#This Row],[TeamFavoriteID]],Table2[team_id_pfr],Table2[team_name],"Even"))</f>
        <v>Kansas City Chiefs</v>
      </c>
      <c r="M14266">
        <v>-3</v>
      </c>
      <c r="N14266">
        <f>IF(Table1[[#This Row],[TeamFavorite]]=Table1[[#This Row],[TeamHome]],Table1[[#This Row],[ScoreAway]]-Table1[[#This Row],[ScoreHome]],Table1[[#This Row],[ScoreHome]]-Table1[[#This Row],[ScoreAway]])</f>
        <v>3</v>
      </c>
      <c r="O14266">
        <f>IF(Table1[[#This Row],[SpreadActual]]&lt;Table1[[#This Row],[SpreadFavorite]],1,0)</f>
        <v>0</v>
      </c>
      <c r="P14266">
        <v>52.5</v>
      </c>
      <c r="Q14266" t="s">
        <v>208</v>
      </c>
      <c r="R14266" t="b">
        <v>0</v>
      </c>
      <c r="S14266">
        <v>72</v>
      </c>
      <c r="T14266">
        <v>0</v>
      </c>
      <c r="V14266" t="s">
        <v>103</v>
      </c>
    </row>
    <row r="14267" spans="1:22" x14ac:dyDescent="0.2">
      <c r="A14267" s="1">
        <v>45988</v>
      </c>
      <c r="B14267">
        <v>2025</v>
      </c>
      <c r="C14267">
        <f>_xlfn.MAXIFS(Table1[ScheduleWeekWritten],Table1[ScheduleSeason],Table1[[#This Row],[ScheduleSeason]])</f>
        <v>18</v>
      </c>
      <c r="D14267">
        <v>13</v>
      </c>
      <c r="E14267" cm="1">
        <f t="array" ref="E14267">_xlfn.XLOOKUP(Table1[[#This Row],[ScheduleWeekWritten]],Table3[Game],100+Table3[Increase],Table1[[#This Row],[ScheduleWeekWritten]])</f>
        <v>13</v>
      </c>
      <c r="F14267" t="b">
        <v>0</v>
      </c>
      <c r="G14267" t="s">
        <v>45</v>
      </c>
      <c r="H14267">
        <v>24</v>
      </c>
      <c r="I14267">
        <v>31</v>
      </c>
      <c r="J14267" t="s">
        <v>33</v>
      </c>
      <c r="K14267" t="s">
        <v>79</v>
      </c>
      <c r="L14267" t="str">
        <f>_xlfn.XLOOKUP(Table1[[#This Row],[TeamFavoriteID]],Table2[team_id],Table2[team_name],_xlfn.XLOOKUP(Table1[[#This Row],[TeamFavoriteID]],Table2[team_id_pfr],Table2[team_name],"Even"))</f>
        <v>Detroit Lions</v>
      </c>
      <c r="M14267">
        <v>-3</v>
      </c>
      <c r="N14267">
        <f>IF(Table1[[#This Row],[TeamFavorite]]=Table1[[#This Row],[TeamHome]],Table1[[#This Row],[ScoreAway]]-Table1[[#This Row],[ScoreHome]],Table1[[#This Row],[ScoreHome]]-Table1[[#This Row],[ScoreAway]])</f>
        <v>7</v>
      </c>
      <c r="O14267">
        <f>IF(Table1[[#This Row],[SpreadActual]]&lt;Table1[[#This Row],[SpreadFavorite]],1,0)</f>
        <v>0</v>
      </c>
      <c r="P14267">
        <v>48.5</v>
      </c>
      <c r="Q14267" t="s">
        <v>181</v>
      </c>
      <c r="R14267" t="b">
        <v>0</v>
      </c>
      <c r="S14267">
        <v>72</v>
      </c>
      <c r="T14267">
        <v>0</v>
      </c>
      <c r="V14267" t="s">
        <v>103</v>
      </c>
    </row>
    <row r="14268" spans="1:22" x14ac:dyDescent="0.2">
      <c r="A14268" s="1">
        <v>45989</v>
      </c>
      <c r="B14268">
        <v>2025</v>
      </c>
      <c r="C14268">
        <f>_xlfn.MAXIFS(Table1[ScheduleWeekWritten],Table1[ScheduleSeason],Table1[[#This Row],[ScheduleSeason]])</f>
        <v>18</v>
      </c>
      <c r="D14268">
        <v>13</v>
      </c>
      <c r="E14268" cm="1">
        <f t="array" ref="E14268">_xlfn.XLOOKUP(Table1[[#This Row],[ScheduleWeekWritten]],Table3[Game],100+Table3[Increase],Table1[[#This Row],[ScheduleWeekWritten]])</f>
        <v>13</v>
      </c>
      <c r="F14268" t="b">
        <v>0</v>
      </c>
      <c r="G14268" t="s">
        <v>158</v>
      </c>
      <c r="H14268">
        <v>14</v>
      </c>
      <c r="I14268">
        <v>32</v>
      </c>
      <c r="J14268" t="s">
        <v>101</v>
      </c>
      <c r="K14268" t="s">
        <v>159</v>
      </c>
      <c r="L14268" t="str">
        <f>_xlfn.XLOOKUP(Table1[[#This Row],[TeamFavoriteID]],Table2[team_id],Table2[team_name],_xlfn.XLOOKUP(Table1[[#This Row],[TeamFavoriteID]],Table2[team_id_pfr],Table2[team_name],"Even"))</f>
        <v>Baltimore Ravens</v>
      </c>
      <c r="M14268">
        <v>-7.5</v>
      </c>
      <c r="N14268">
        <f>IF(Table1[[#This Row],[TeamFavorite]]=Table1[[#This Row],[TeamHome]],Table1[[#This Row],[ScoreAway]]-Table1[[#This Row],[ScoreHome]],Table1[[#This Row],[ScoreHome]]-Table1[[#This Row],[ScoreAway]])</f>
        <v>18</v>
      </c>
      <c r="O14268">
        <f>IF(Table1[[#This Row],[SpreadActual]]&lt;Table1[[#This Row],[SpreadFavorite]],1,0)</f>
        <v>0</v>
      </c>
      <c r="P14268">
        <v>51.5</v>
      </c>
      <c r="Q14268" t="s">
        <v>166</v>
      </c>
      <c r="R14268" t="b">
        <v>0</v>
      </c>
      <c r="S14268">
        <v>38</v>
      </c>
      <c r="T14268">
        <v>11</v>
      </c>
      <c r="U14268">
        <v>44</v>
      </c>
    </row>
    <row r="14269" spans="1:22" x14ac:dyDescent="0.2">
      <c r="A14269" s="1">
        <v>45989</v>
      </c>
      <c r="B14269">
        <v>2025</v>
      </c>
      <c r="C14269">
        <f>_xlfn.MAXIFS(Table1[ScheduleWeekWritten],Table1[ScheduleSeason],Table1[[#This Row],[ScheduleSeason]])</f>
        <v>18</v>
      </c>
      <c r="D14269">
        <v>13</v>
      </c>
      <c r="E14269" cm="1">
        <f t="array" ref="E14269">_xlfn.XLOOKUP(Table1[[#This Row],[ScheduleWeekWritten]],Table3[Game],100+Table3[Increase],Table1[[#This Row],[ScheduleWeekWritten]])</f>
        <v>13</v>
      </c>
      <c r="F14269" t="b">
        <v>0</v>
      </c>
      <c r="G14269" t="s">
        <v>58</v>
      </c>
      <c r="H14269">
        <v>15</v>
      </c>
      <c r="I14269">
        <v>24</v>
      </c>
      <c r="J14269" t="s">
        <v>46</v>
      </c>
      <c r="K14269" t="s">
        <v>77</v>
      </c>
      <c r="L14269" t="str">
        <f>_xlfn.XLOOKUP(Table1[[#This Row],[TeamFavoriteID]],Table2[team_id],Table2[team_name],_xlfn.XLOOKUP(Table1[[#This Row],[TeamFavoriteID]],Table2[team_id_pfr],Table2[team_name],"Even"))</f>
        <v>Philadelphia Eagles</v>
      </c>
      <c r="M14269">
        <v>-7</v>
      </c>
      <c r="N14269">
        <f>IF(Table1[[#This Row],[TeamFavorite]]=Table1[[#This Row],[TeamHome]],Table1[[#This Row],[ScoreAway]]-Table1[[#This Row],[ScoreHome]],Table1[[#This Row],[ScoreHome]]-Table1[[#This Row],[ScoreAway]])</f>
        <v>9</v>
      </c>
      <c r="O14269">
        <f>IF(Table1[[#This Row],[SpreadActual]]&lt;Table1[[#This Row],[SpreadFavorite]],1,0)</f>
        <v>0</v>
      </c>
      <c r="P14269">
        <v>44</v>
      </c>
      <c r="Q14269" t="s">
        <v>183</v>
      </c>
      <c r="R14269" t="b">
        <v>0</v>
      </c>
      <c r="S14269">
        <v>42</v>
      </c>
      <c r="T14269">
        <v>18</v>
      </c>
      <c r="U14269">
        <v>35</v>
      </c>
    </row>
    <row r="14270" spans="1:22" x14ac:dyDescent="0.2">
      <c r="A14270" s="1">
        <v>45991</v>
      </c>
      <c r="B14270">
        <v>2025</v>
      </c>
      <c r="C14270">
        <f>_xlfn.MAXIFS(Table1[ScheduleWeekWritten],Table1[ScheduleSeason],Table1[[#This Row],[ScheduleSeason]])</f>
        <v>18</v>
      </c>
      <c r="D14270">
        <v>13</v>
      </c>
      <c r="E14270" cm="1">
        <f t="array" ref="E14270">_xlfn.XLOOKUP(Table1[[#This Row],[ScheduleWeekWritten]],Table3[Game],100+Table3[Increase],Table1[[#This Row],[ScheduleWeekWritten]])</f>
        <v>13</v>
      </c>
      <c r="F14270" t="b">
        <v>0</v>
      </c>
      <c r="G14270" t="s">
        <v>152</v>
      </c>
      <c r="H14270">
        <v>31</v>
      </c>
      <c r="I14270">
        <v>28</v>
      </c>
      <c r="J14270" t="s">
        <v>39</v>
      </c>
      <c r="K14270" t="s">
        <v>40</v>
      </c>
      <c r="L14270" t="str">
        <f>_xlfn.XLOOKUP(Table1[[#This Row],[TeamFavoriteID]],Table2[team_id],Table2[team_name],_xlfn.XLOOKUP(Table1[[#This Row],[TeamFavoriteID]],Table2[team_id_pfr],Table2[team_name],"Even"))</f>
        <v>Los Angeles Rams</v>
      </c>
      <c r="M14270">
        <v>-10</v>
      </c>
      <c r="N14270">
        <f>IF(Table1[[#This Row],[TeamFavorite]]=Table1[[#This Row],[TeamHome]],Table1[[#This Row],[ScoreAway]]-Table1[[#This Row],[ScoreHome]],Table1[[#This Row],[ScoreHome]]-Table1[[#This Row],[ScoreAway]])</f>
        <v>3</v>
      </c>
      <c r="O14270">
        <f>IF(Table1[[#This Row],[SpreadActual]]&lt;Table1[[#This Row],[SpreadFavorite]],1,0)</f>
        <v>0</v>
      </c>
      <c r="P14270">
        <v>45</v>
      </c>
      <c r="Q14270" t="s">
        <v>160</v>
      </c>
      <c r="R14270" t="b">
        <v>0</v>
      </c>
      <c r="S14270">
        <v>45</v>
      </c>
      <c r="T14270">
        <v>3</v>
      </c>
      <c r="U14270">
        <v>57</v>
      </c>
    </row>
    <row r="14271" spans="1:22" x14ac:dyDescent="0.2">
      <c r="A14271" s="1">
        <v>45991</v>
      </c>
      <c r="B14271">
        <v>2025</v>
      </c>
      <c r="C14271">
        <f>_xlfn.MAXIFS(Table1[ScheduleWeekWritten],Table1[ScheduleSeason],Table1[[#This Row],[ScheduleSeason]])</f>
        <v>18</v>
      </c>
      <c r="D14271">
        <v>13</v>
      </c>
      <c r="E14271" cm="1">
        <f t="array" ref="E14271">_xlfn.XLOOKUP(Table1[[#This Row],[ScheduleWeekWritten]],Table3[Game],100+Table3[Increase],Table1[[#This Row],[ScheduleWeekWritten]])</f>
        <v>13</v>
      </c>
      <c r="F14271" t="b">
        <v>0</v>
      </c>
      <c r="G14271" t="s">
        <v>62</v>
      </c>
      <c r="H14271">
        <v>8</v>
      </c>
      <c r="I14271">
        <v>26</v>
      </c>
      <c r="J14271" t="s">
        <v>53</v>
      </c>
      <c r="K14271" t="s">
        <v>87</v>
      </c>
      <c r="L14271" t="str">
        <f>_xlfn.XLOOKUP(Table1[[#This Row],[TeamFavoriteID]],Table2[team_id],Table2[team_name],_xlfn.XLOOKUP(Table1[[#This Row],[TeamFavoriteID]],Table2[team_id_pfr],Table2[team_name],"Even"))</f>
        <v>San Francisco 49ers</v>
      </c>
      <c r="M14271">
        <v>-5</v>
      </c>
      <c r="N14271">
        <f>IF(Table1[[#This Row],[TeamFavorite]]=Table1[[#This Row],[TeamHome]],Table1[[#This Row],[ScoreAway]]-Table1[[#This Row],[ScoreHome]],Table1[[#This Row],[ScoreHome]]-Table1[[#This Row],[ScoreAway]])</f>
        <v>-18</v>
      </c>
      <c r="O14271">
        <f>IF(Table1[[#This Row],[SpreadActual]]&lt;Table1[[#This Row],[SpreadFavorite]],1,0)</f>
        <v>1</v>
      </c>
      <c r="P14271">
        <v>35.5</v>
      </c>
      <c r="Q14271" t="s">
        <v>233</v>
      </c>
      <c r="R14271" t="b">
        <v>0</v>
      </c>
      <c r="S14271">
        <v>35</v>
      </c>
      <c r="T14271">
        <v>20</v>
      </c>
      <c r="U14271">
        <v>73</v>
      </c>
    </row>
    <row r="14272" spans="1:22" x14ac:dyDescent="0.2">
      <c r="A14272" s="1">
        <v>45991</v>
      </c>
      <c r="B14272">
        <v>2025</v>
      </c>
      <c r="C14272">
        <f>_xlfn.MAXIFS(Table1[ScheduleWeekWritten],Table1[ScheduleSeason],Table1[[#This Row],[ScheduleSeason]])</f>
        <v>18</v>
      </c>
      <c r="D14272">
        <v>13</v>
      </c>
      <c r="E14272" cm="1">
        <f t="array" ref="E14272">_xlfn.XLOOKUP(Table1[[#This Row],[ScheduleWeekWritten]],Table3[Game],100+Table3[Increase],Table1[[#This Row],[ScheduleWeekWritten]])</f>
        <v>13</v>
      </c>
      <c r="F14272" t="b">
        <v>0</v>
      </c>
      <c r="G14272" t="s">
        <v>140</v>
      </c>
      <c r="H14272">
        <v>16</v>
      </c>
      <c r="I14272">
        <v>20</v>
      </c>
      <c r="J14272" t="s">
        <v>177</v>
      </c>
      <c r="K14272" t="s">
        <v>72</v>
      </c>
      <c r="L14272" t="str">
        <f>_xlfn.XLOOKUP(Table1[[#This Row],[TeamFavoriteID]],Table2[team_id],Table2[team_name],_xlfn.XLOOKUP(Table1[[#This Row],[TeamFavoriteID]],Table2[team_id_pfr],Table2[team_name],"Even"))</f>
        <v>Baltimore Colts</v>
      </c>
      <c r="M14272">
        <v>-3</v>
      </c>
      <c r="N14272">
        <f>IF(Table1[[#This Row],[TeamFavorite]]=Table1[[#This Row],[TeamHome]],Table1[[#This Row],[ScoreAway]]-Table1[[#This Row],[ScoreHome]],Table1[[#This Row],[ScoreHome]]-Table1[[#This Row],[ScoreAway]])</f>
        <v>-4</v>
      </c>
      <c r="O14272">
        <f>IF(Table1[[#This Row],[SpreadActual]]&lt;Table1[[#This Row],[SpreadFavorite]],1,0)</f>
        <v>1</v>
      </c>
      <c r="P14272">
        <v>45</v>
      </c>
      <c r="Q14272" t="s">
        <v>190</v>
      </c>
      <c r="R14272" t="b">
        <v>0</v>
      </c>
      <c r="S14272">
        <v>72</v>
      </c>
      <c r="T14272">
        <v>0</v>
      </c>
      <c r="V14272" t="s">
        <v>103</v>
      </c>
    </row>
    <row r="14273" spans="1:22" x14ac:dyDescent="0.2">
      <c r="A14273" s="1">
        <v>45991</v>
      </c>
      <c r="B14273">
        <v>2025</v>
      </c>
      <c r="C14273">
        <f>_xlfn.MAXIFS(Table1[ScheduleWeekWritten],Table1[ScheduleSeason],Table1[[#This Row],[ScheduleSeason]])</f>
        <v>18</v>
      </c>
      <c r="D14273">
        <v>13</v>
      </c>
      <c r="E14273" cm="1">
        <f t="array" ref="E14273">_xlfn.XLOOKUP(Table1[[#This Row],[ScheduleWeekWritten]],Table3[Game],100+Table3[Increase],Table1[[#This Row],[ScheduleWeekWritten]])</f>
        <v>13</v>
      </c>
      <c r="F14273" t="b">
        <v>0</v>
      </c>
      <c r="G14273" t="s">
        <v>210</v>
      </c>
      <c r="H14273">
        <v>31</v>
      </c>
      <c r="I14273">
        <v>14</v>
      </c>
      <c r="J14273" t="s">
        <v>217</v>
      </c>
      <c r="K14273" t="s">
        <v>29</v>
      </c>
      <c r="L14273" t="str">
        <f>_xlfn.XLOOKUP(Table1[[#This Row],[TeamFavoriteID]],Table2[team_id],Table2[team_name],_xlfn.XLOOKUP(Table1[[#This Row],[TeamFavoriteID]],Table2[team_id_pfr],Table2[team_name],"Even"))</f>
        <v>Los Angeles Chargers</v>
      </c>
      <c r="M14273">
        <v>-9.5</v>
      </c>
      <c r="N14273">
        <f>IF(Table1[[#This Row],[TeamFavorite]]=Table1[[#This Row],[TeamHome]],Table1[[#This Row],[ScoreAway]]-Table1[[#This Row],[ScoreHome]],Table1[[#This Row],[ScoreHome]]-Table1[[#This Row],[ScoreAway]])</f>
        <v>-17</v>
      </c>
      <c r="O14273">
        <f>IF(Table1[[#This Row],[SpreadActual]]&lt;Table1[[#This Row],[SpreadFavorite]],1,0)</f>
        <v>1</v>
      </c>
      <c r="P14273">
        <v>40.5</v>
      </c>
      <c r="Q14273" t="s">
        <v>218</v>
      </c>
      <c r="R14273" t="b">
        <v>0</v>
      </c>
      <c r="S14273">
        <v>72</v>
      </c>
      <c r="T14273">
        <v>0</v>
      </c>
      <c r="V14273" t="s">
        <v>103</v>
      </c>
    </row>
    <row r="14274" spans="1:22" x14ac:dyDescent="0.2">
      <c r="A14274" s="1">
        <v>45991</v>
      </c>
      <c r="B14274">
        <v>2025</v>
      </c>
      <c r="C14274">
        <f>_xlfn.MAXIFS(Table1[ScheduleWeekWritten],Table1[ScheduleSeason],Table1[[#This Row],[ScheduleSeason]])</f>
        <v>18</v>
      </c>
      <c r="D14274">
        <v>13</v>
      </c>
      <c r="E14274" cm="1">
        <f t="array" ref="E14274">_xlfn.XLOOKUP(Table1[[#This Row],[ScheduleWeekWritten]],Table3[Game],100+Table3[Increase],Table1[[#This Row],[ScheduleWeekWritten]])</f>
        <v>13</v>
      </c>
      <c r="F14274" t="b">
        <v>0</v>
      </c>
      <c r="G14274" t="s">
        <v>19</v>
      </c>
      <c r="H14274">
        <v>21</v>
      </c>
      <c r="I14274">
        <v>17</v>
      </c>
      <c r="J14274" t="s">
        <v>95</v>
      </c>
      <c r="K14274" t="s">
        <v>91</v>
      </c>
      <c r="L14274" t="str">
        <f>_xlfn.XLOOKUP(Table1[[#This Row],[TeamFavoriteID]],Table2[team_id],Table2[team_name],_xlfn.XLOOKUP(Table1[[#This Row],[TeamFavoriteID]],Table2[team_id_pfr],Table2[team_name],"Even"))</f>
        <v>Miami Dolphins</v>
      </c>
      <c r="M14274">
        <v>-5</v>
      </c>
      <c r="N14274">
        <f>IF(Table1[[#This Row],[TeamFavorite]]=Table1[[#This Row],[TeamHome]],Table1[[#This Row],[ScoreAway]]-Table1[[#This Row],[ScoreHome]],Table1[[#This Row],[ScoreHome]]-Table1[[#This Row],[ScoreAway]])</f>
        <v>-4</v>
      </c>
      <c r="O14274">
        <f>IF(Table1[[#This Row],[SpreadActual]]&lt;Table1[[#This Row],[SpreadFavorite]],1,0)</f>
        <v>0</v>
      </c>
      <c r="P14274">
        <v>41.5</v>
      </c>
      <c r="Q14274" t="s">
        <v>212</v>
      </c>
      <c r="R14274" t="b">
        <v>0</v>
      </c>
      <c r="S14274">
        <v>76</v>
      </c>
      <c r="T14274">
        <v>10</v>
      </c>
      <c r="U14274">
        <v>87</v>
      </c>
    </row>
    <row r="14275" spans="1:22" x14ac:dyDescent="0.2">
      <c r="A14275" s="1">
        <v>45991</v>
      </c>
      <c r="B14275">
        <v>2025</v>
      </c>
      <c r="C14275">
        <f>_xlfn.MAXIFS(Table1[ScheduleWeekWritten],Table1[ScheduleSeason],Table1[[#This Row],[ScheduleSeason]])</f>
        <v>18</v>
      </c>
      <c r="D14275">
        <v>13</v>
      </c>
      <c r="E14275" cm="1">
        <f t="array" ref="E14275">_xlfn.XLOOKUP(Table1[[#This Row],[ScheduleWeekWritten]],Table3[Game],100+Table3[Increase],Table1[[#This Row],[ScheduleWeekWritten]])</f>
        <v>13</v>
      </c>
      <c r="F14275" t="b">
        <v>0</v>
      </c>
      <c r="G14275" t="s">
        <v>31</v>
      </c>
      <c r="H14275">
        <v>27</v>
      </c>
      <c r="I14275">
        <v>24</v>
      </c>
      <c r="J14275" t="s">
        <v>38</v>
      </c>
      <c r="K14275" t="s">
        <v>109</v>
      </c>
      <c r="L14275" t="str">
        <f>_xlfn.XLOOKUP(Table1[[#This Row],[TeamFavoriteID]],Table2[team_id],Table2[team_name],_xlfn.XLOOKUP(Table1[[#This Row],[TeamFavoriteID]],Table2[team_id_pfr],Table2[team_name],"Even"))</f>
        <v>Atlanta Falcons</v>
      </c>
      <c r="M14275">
        <v>-3</v>
      </c>
      <c r="N14275">
        <f>IF(Table1[[#This Row],[TeamFavorite]]=Table1[[#This Row],[TeamHome]],Table1[[#This Row],[ScoreAway]]-Table1[[#This Row],[ScoreHome]],Table1[[#This Row],[ScoreHome]]-Table1[[#This Row],[ScoreAway]])</f>
        <v>3</v>
      </c>
      <c r="O14275">
        <f>IF(Table1[[#This Row],[SpreadActual]]&lt;Table1[[#This Row],[SpreadFavorite]],1,0)</f>
        <v>0</v>
      </c>
      <c r="P14275">
        <v>39</v>
      </c>
      <c r="Q14275" t="s">
        <v>197</v>
      </c>
      <c r="R14275" t="b">
        <v>0</v>
      </c>
      <c r="S14275">
        <v>43</v>
      </c>
      <c r="T14275">
        <v>8</v>
      </c>
      <c r="U14275">
        <v>79</v>
      </c>
    </row>
    <row r="14276" spans="1:22" x14ac:dyDescent="0.2">
      <c r="A14276" s="1">
        <v>45991</v>
      </c>
      <c r="B14276">
        <v>2025</v>
      </c>
      <c r="C14276">
        <f>_xlfn.MAXIFS(Table1[ScheduleWeekWritten],Table1[ScheduleSeason],Table1[[#This Row],[ScheduleSeason]])</f>
        <v>18</v>
      </c>
      <c r="D14276">
        <v>13</v>
      </c>
      <c r="E14276" cm="1">
        <f t="array" ref="E14276">_xlfn.XLOOKUP(Table1[[#This Row],[ScheduleWeekWritten]],Table3[Game],100+Table3[Increase],Table1[[#This Row],[ScheduleWeekWritten]])</f>
        <v>13</v>
      </c>
      <c r="F14276" t="b">
        <v>0</v>
      </c>
      <c r="G14276" t="s">
        <v>49</v>
      </c>
      <c r="H14276">
        <v>7</v>
      </c>
      <c r="I14276">
        <v>26</v>
      </c>
      <c r="J14276" t="s">
        <v>28</v>
      </c>
      <c r="K14276" t="s">
        <v>43</v>
      </c>
      <c r="L14276" t="str">
        <f>_xlfn.XLOOKUP(Table1[[#This Row],[TeamFavoriteID]],Table2[team_id],Table2[team_name],_xlfn.XLOOKUP(Table1[[#This Row],[TeamFavoriteID]],Table2[team_id_pfr],Table2[team_name],"Even"))</f>
        <v>Buffalo Bills</v>
      </c>
      <c r="M14276">
        <v>-3</v>
      </c>
      <c r="N14276">
        <f>IF(Table1[[#This Row],[TeamFavorite]]=Table1[[#This Row],[TeamHome]],Table1[[#This Row],[ScoreAway]]-Table1[[#This Row],[ScoreHome]],Table1[[#This Row],[ScoreHome]]-Table1[[#This Row],[ScoreAway]])</f>
        <v>-19</v>
      </c>
      <c r="O14276">
        <f>IF(Table1[[#This Row],[SpreadActual]]&lt;Table1[[#This Row],[SpreadFavorite]],1,0)</f>
        <v>1</v>
      </c>
      <c r="P14276">
        <v>46</v>
      </c>
      <c r="Q14276" t="s">
        <v>229</v>
      </c>
      <c r="R14276" t="b">
        <v>0</v>
      </c>
      <c r="S14276">
        <v>34</v>
      </c>
      <c r="T14276">
        <v>16</v>
      </c>
      <c r="U14276">
        <v>68</v>
      </c>
    </row>
    <row r="14277" spans="1:22" x14ac:dyDescent="0.2">
      <c r="A14277" s="1">
        <v>45991</v>
      </c>
      <c r="B14277">
        <v>2025</v>
      </c>
      <c r="C14277">
        <f>_xlfn.MAXIFS(Table1[ScheduleWeekWritten],Table1[ScheduleSeason],Table1[[#This Row],[ScheduleSeason]])</f>
        <v>18</v>
      </c>
      <c r="D14277">
        <v>13</v>
      </c>
      <c r="E14277" cm="1">
        <f t="array" ref="E14277">_xlfn.XLOOKUP(Table1[[#This Row],[ScheduleWeekWritten]],Table3[Game],100+Table3[Increase],Table1[[#This Row],[ScheduleWeekWritten]])</f>
        <v>13</v>
      </c>
      <c r="F14277" t="b">
        <v>0</v>
      </c>
      <c r="G14277" t="s">
        <v>128</v>
      </c>
      <c r="H14277">
        <v>26</v>
      </c>
      <c r="I14277">
        <v>0</v>
      </c>
      <c r="J14277" t="s">
        <v>54</v>
      </c>
      <c r="K14277" t="s">
        <v>132</v>
      </c>
      <c r="L14277" t="str">
        <f>_xlfn.XLOOKUP(Table1[[#This Row],[TeamFavoriteID]],Table2[team_id],Table2[team_name],_xlfn.XLOOKUP(Table1[[#This Row],[TeamFavoriteID]],Table2[team_id_pfr],Table2[team_name],"Even"))</f>
        <v>Seattle Seahawks</v>
      </c>
      <c r="M14277">
        <v>-12</v>
      </c>
      <c r="N14277">
        <f>IF(Table1[[#This Row],[TeamFavorite]]=Table1[[#This Row],[TeamHome]],Table1[[#This Row],[ScoreAway]]-Table1[[#This Row],[ScoreHome]],Table1[[#This Row],[ScoreHome]]-Table1[[#This Row],[ScoreAway]])</f>
        <v>-26</v>
      </c>
      <c r="O14277">
        <f>IF(Table1[[#This Row],[SpreadActual]]&lt;Table1[[#This Row],[SpreadFavorite]],1,0)</f>
        <v>1</v>
      </c>
      <c r="P14277">
        <v>41.5</v>
      </c>
      <c r="Q14277" t="s">
        <v>223</v>
      </c>
      <c r="R14277" t="b">
        <v>0</v>
      </c>
      <c r="S14277">
        <v>45</v>
      </c>
      <c r="T14277">
        <v>2</v>
      </c>
      <c r="U14277">
        <v>75</v>
      </c>
    </row>
    <row r="14278" spans="1:22" x14ac:dyDescent="0.2">
      <c r="A14278" s="1">
        <v>45991</v>
      </c>
      <c r="B14278">
        <v>2025</v>
      </c>
      <c r="C14278">
        <f>_xlfn.MAXIFS(Table1[ScheduleWeekWritten],Table1[ScheduleSeason],Table1[[#This Row],[ScheduleSeason]])</f>
        <v>18</v>
      </c>
      <c r="D14278">
        <v>13</v>
      </c>
      <c r="E14278" cm="1">
        <f t="array" ref="E14278">_xlfn.XLOOKUP(Table1[[#This Row],[ScheduleWeekWritten]],Table3[Game],100+Table3[Increase],Table1[[#This Row],[ScheduleWeekWritten]])</f>
        <v>13</v>
      </c>
      <c r="F14278" t="b">
        <v>0</v>
      </c>
      <c r="G14278" t="s">
        <v>127</v>
      </c>
      <c r="H14278">
        <v>20</v>
      </c>
      <c r="I14278">
        <v>17</v>
      </c>
      <c r="J14278" t="s">
        <v>149</v>
      </c>
      <c r="K14278" t="s">
        <v>133</v>
      </c>
      <c r="L14278" t="str">
        <f>_xlfn.XLOOKUP(Table1[[#This Row],[TeamFavoriteID]],Table2[team_id],Table2[team_name],_xlfn.XLOOKUP(Table1[[#This Row],[TeamFavoriteID]],Table2[team_id_pfr],Table2[team_name],"Even"))</f>
        <v>Tampa Bay Buccaneers</v>
      </c>
      <c r="M14278">
        <v>-3.5</v>
      </c>
      <c r="N14278">
        <f>IF(Table1[[#This Row],[TeamFavorite]]=Table1[[#This Row],[TeamHome]],Table1[[#This Row],[ScoreAway]]-Table1[[#This Row],[ScoreHome]],Table1[[#This Row],[ScoreHome]]-Table1[[#This Row],[ScoreAway]])</f>
        <v>-3</v>
      </c>
      <c r="O14278">
        <f>IF(Table1[[#This Row],[SpreadActual]]&lt;Table1[[#This Row],[SpreadFavorite]],1,0)</f>
        <v>0</v>
      </c>
      <c r="P14278">
        <v>44.5</v>
      </c>
      <c r="Q14278" t="s">
        <v>168</v>
      </c>
      <c r="R14278" t="b">
        <v>0</v>
      </c>
      <c r="S14278">
        <v>80</v>
      </c>
      <c r="T14278">
        <v>8</v>
      </c>
      <c r="U14278">
        <v>56</v>
      </c>
    </row>
    <row r="14279" spans="1:22" x14ac:dyDescent="0.2">
      <c r="A14279" s="1">
        <v>45991</v>
      </c>
      <c r="B14279">
        <v>2025</v>
      </c>
      <c r="C14279">
        <f>_xlfn.MAXIFS(Table1[ScheduleWeekWritten],Table1[ScheduleSeason],Table1[[#This Row],[ScheduleSeason]])</f>
        <v>18</v>
      </c>
      <c r="D14279">
        <v>13</v>
      </c>
      <c r="E14279" cm="1">
        <f t="array" ref="E14279">_xlfn.XLOOKUP(Table1[[#This Row],[ScheduleWeekWritten]],Table3[Game],100+Table3[Increase],Table1[[#This Row],[ScheduleWeekWritten]])</f>
        <v>13</v>
      </c>
      <c r="F14279" t="b">
        <v>0</v>
      </c>
      <c r="G14279" t="s">
        <v>171</v>
      </c>
      <c r="H14279">
        <v>3</v>
      </c>
      <c r="I14279">
        <v>25</v>
      </c>
      <c r="J14279" t="s">
        <v>154</v>
      </c>
      <c r="K14279" t="s">
        <v>161</v>
      </c>
      <c r="L14279" t="str">
        <f>_xlfn.XLOOKUP(Table1[[#This Row],[TeamFavoriteID]],Table2[team_id],Table2[team_name],_xlfn.XLOOKUP(Table1[[#This Row],[TeamFavoriteID]],Table2[team_id_pfr],Table2[team_name],"Even"))</f>
        <v>Jacksonville Jaguars</v>
      </c>
      <c r="M14279">
        <v>-6</v>
      </c>
      <c r="N14279">
        <f>IF(Table1[[#This Row],[TeamFavorite]]=Table1[[#This Row],[TeamHome]],Table1[[#This Row],[ScoreAway]]-Table1[[#This Row],[ScoreHome]],Table1[[#This Row],[ScoreHome]]-Table1[[#This Row],[ScoreAway]])</f>
        <v>-22</v>
      </c>
      <c r="O14279">
        <f>IF(Table1[[#This Row],[SpreadActual]]&lt;Table1[[#This Row],[SpreadFavorite]],1,0)</f>
        <v>1</v>
      </c>
      <c r="P14279">
        <v>41.5</v>
      </c>
      <c r="Q14279" t="s">
        <v>172</v>
      </c>
      <c r="R14279" t="b">
        <v>0</v>
      </c>
      <c r="S14279">
        <v>38</v>
      </c>
      <c r="T14279">
        <v>7</v>
      </c>
      <c r="U14279">
        <v>79</v>
      </c>
    </row>
    <row r="14280" spans="1:22" x14ac:dyDescent="0.2">
      <c r="A14280" s="1">
        <v>45992</v>
      </c>
      <c r="B14280">
        <v>2025</v>
      </c>
      <c r="C14280">
        <f>_xlfn.MAXIFS(Table1[ScheduleWeekWritten],Table1[ScheduleSeason],Table1[[#This Row],[ScheduleSeason]])</f>
        <v>18</v>
      </c>
      <c r="D14280">
        <v>13</v>
      </c>
      <c r="E14280" cm="1">
        <f t="array" ref="E14280">_xlfn.XLOOKUP(Table1[[#This Row],[ScheduleWeekWritten]],Table3[Game],100+Table3[Increase],Table1[[#This Row],[ScheduleWeekWritten]])</f>
        <v>13</v>
      </c>
      <c r="F14280" t="b">
        <v>0</v>
      </c>
      <c r="G14280" t="s">
        <v>227</v>
      </c>
      <c r="H14280">
        <v>26</v>
      </c>
      <c r="I14280">
        <v>27</v>
      </c>
      <c r="J14280" t="s">
        <v>24</v>
      </c>
      <c r="K14280" t="s">
        <v>88</v>
      </c>
      <c r="L14280" t="str">
        <f>_xlfn.XLOOKUP(Table1[[#This Row],[TeamFavoriteID]],Table2[team_id],Table2[team_name],_xlfn.XLOOKUP(Table1[[#This Row],[TeamFavoriteID]],Table2[team_id_pfr],Table2[team_name],"Even"))</f>
        <v>Denver Broncos</v>
      </c>
      <c r="M14280">
        <v>-6</v>
      </c>
      <c r="N14280">
        <f>IF(Table1[[#This Row],[TeamFavorite]]=Table1[[#This Row],[TeamHome]],Table1[[#This Row],[ScoreAway]]-Table1[[#This Row],[ScoreHome]],Table1[[#This Row],[ScoreHome]]-Table1[[#This Row],[ScoreAway]])</f>
        <v>-1</v>
      </c>
      <c r="O14280">
        <f>IF(Table1[[#This Row],[SpreadActual]]&lt;Table1[[#This Row],[SpreadFavorite]],1,0)</f>
        <v>0</v>
      </c>
      <c r="P14280">
        <v>43</v>
      </c>
      <c r="Q14280" t="s">
        <v>234</v>
      </c>
      <c r="R14280" t="b">
        <v>0</v>
      </c>
      <c r="S14280">
        <v>40</v>
      </c>
      <c r="T14280">
        <v>13</v>
      </c>
      <c r="U14280">
        <v>77</v>
      </c>
    </row>
    <row r="14281" spans="1:22" x14ac:dyDescent="0.2">
      <c r="A14281" s="1">
        <v>45993</v>
      </c>
      <c r="B14281">
        <v>2025</v>
      </c>
      <c r="C14281">
        <f>_xlfn.MAXIFS(Table1[ScheduleWeekWritten],Table1[ScheduleSeason],Table1[[#This Row],[ScheduleSeason]])</f>
        <v>18</v>
      </c>
      <c r="D14281">
        <v>13</v>
      </c>
      <c r="E14281" cm="1">
        <f t="array" ref="E14281">_xlfn.XLOOKUP(Table1[[#This Row],[ScheduleWeekWritten]],Table3[Game],100+Table3[Increase],Table1[[#This Row],[ScheduleWeekWritten]])</f>
        <v>13</v>
      </c>
      <c r="F14281" t="b">
        <v>0</v>
      </c>
      <c r="G14281" t="s">
        <v>115</v>
      </c>
      <c r="H14281">
        <v>33</v>
      </c>
      <c r="I14281">
        <v>15</v>
      </c>
      <c r="J14281" t="s">
        <v>50</v>
      </c>
      <c r="K14281" t="s">
        <v>70</v>
      </c>
      <c r="L14281" t="str">
        <f>_xlfn.XLOOKUP(Table1[[#This Row],[TeamFavoriteID]],Table2[team_id],Table2[team_name],_xlfn.XLOOKUP(Table1[[#This Row],[TeamFavoriteID]],Table2[team_id_pfr],Table2[team_name],"Even"))</f>
        <v>Boston Patriots</v>
      </c>
      <c r="M14281">
        <v>-7</v>
      </c>
      <c r="N14281">
        <f>IF(Table1[[#This Row],[TeamFavorite]]=Table1[[#This Row],[TeamHome]],Table1[[#This Row],[ScoreAway]]-Table1[[#This Row],[ScoreHome]],Table1[[#This Row],[ScoreHome]]-Table1[[#This Row],[ScoreAway]])</f>
        <v>18</v>
      </c>
      <c r="O14281">
        <f>IF(Table1[[#This Row],[SpreadActual]]&lt;Table1[[#This Row],[SpreadFavorite]],1,0)</f>
        <v>0</v>
      </c>
      <c r="P14281">
        <v>46.5</v>
      </c>
      <c r="Q14281" t="s">
        <v>179</v>
      </c>
      <c r="R14281" t="b">
        <v>0</v>
      </c>
      <c r="S14281">
        <v>29</v>
      </c>
      <c r="T14281">
        <v>4</v>
      </c>
      <c r="U14281">
        <v>61</v>
      </c>
    </row>
    <row r="14282" spans="1:22" x14ac:dyDescent="0.2">
      <c r="A14282" s="1">
        <v>45996</v>
      </c>
      <c r="B14282">
        <v>2025</v>
      </c>
      <c r="C14282">
        <f>_xlfn.MAXIFS(Table1[ScheduleWeekWritten],Table1[ScheduleSeason],Table1[[#This Row],[ScheduleSeason]])</f>
        <v>18</v>
      </c>
      <c r="D14282">
        <v>14</v>
      </c>
      <c r="E14282" cm="1">
        <f t="array" ref="E14282">_xlfn.XLOOKUP(Table1[[#This Row],[ScheduleWeekWritten]],Table3[Game],100+Table3[Increase],Table1[[#This Row],[ScheduleWeekWritten]])</f>
        <v>14</v>
      </c>
      <c r="F14282" t="b">
        <v>0</v>
      </c>
      <c r="G14282" t="s">
        <v>45</v>
      </c>
      <c r="H14282">
        <v>44</v>
      </c>
      <c r="I14282">
        <v>30</v>
      </c>
      <c r="J14282" t="s">
        <v>67</v>
      </c>
      <c r="K14282" t="s">
        <v>79</v>
      </c>
      <c r="L14282" t="str">
        <f>_xlfn.XLOOKUP(Table1[[#This Row],[TeamFavoriteID]],Table2[team_id],Table2[team_name],_xlfn.XLOOKUP(Table1[[#This Row],[TeamFavoriteID]],Table2[team_id_pfr],Table2[team_name],"Even"))</f>
        <v>Detroit Lions</v>
      </c>
      <c r="M14282">
        <v>-3</v>
      </c>
      <c r="N14282">
        <f>IF(Table1[[#This Row],[TeamFavorite]]=Table1[[#This Row],[TeamHome]],Table1[[#This Row],[ScoreAway]]-Table1[[#This Row],[ScoreHome]],Table1[[#This Row],[ScoreHome]]-Table1[[#This Row],[ScoreAway]])</f>
        <v>-14</v>
      </c>
      <c r="O14282">
        <f>IF(Table1[[#This Row],[SpreadActual]]&lt;Table1[[#This Row],[SpreadFavorite]],1,0)</f>
        <v>1</v>
      </c>
      <c r="P14282">
        <v>54</v>
      </c>
      <c r="Q14282" t="s">
        <v>181</v>
      </c>
      <c r="R14282" t="b">
        <v>0</v>
      </c>
      <c r="S14282">
        <v>72</v>
      </c>
      <c r="T14282">
        <v>0</v>
      </c>
      <c r="V14282" t="s">
        <v>103</v>
      </c>
    </row>
    <row r="14283" spans="1:22" x14ac:dyDescent="0.2">
      <c r="A14283" s="1">
        <v>45998</v>
      </c>
      <c r="B14283">
        <v>2025</v>
      </c>
      <c r="C14283">
        <f>_xlfn.MAXIFS(Table1[ScheduleWeekWritten],Table1[ScheduleSeason],Table1[[#This Row],[ScheduleSeason]])</f>
        <v>18</v>
      </c>
      <c r="D14283">
        <v>14</v>
      </c>
      <c r="E14283" cm="1">
        <f t="array" ref="E14283">_xlfn.XLOOKUP(Table1[[#This Row],[ScheduleWeekWritten]],Table3[Game],100+Table3[Increase],Table1[[#This Row],[ScheduleWeekWritten]])</f>
        <v>14</v>
      </c>
      <c r="F14283" t="b">
        <v>0</v>
      </c>
      <c r="G14283" t="s">
        <v>149</v>
      </c>
      <c r="H14283">
        <v>17</v>
      </c>
      <c r="I14283">
        <v>45</v>
      </c>
      <c r="J14283" t="s">
        <v>39</v>
      </c>
      <c r="K14283" t="s">
        <v>40</v>
      </c>
      <c r="L14283" t="str">
        <f>_xlfn.XLOOKUP(Table1[[#This Row],[TeamFavoriteID]],Table2[team_id],Table2[team_name],_xlfn.XLOOKUP(Table1[[#This Row],[TeamFavoriteID]],Table2[team_id_pfr],Table2[team_name],"Even"))</f>
        <v>Los Angeles Rams</v>
      </c>
      <c r="M14283">
        <v>-10</v>
      </c>
      <c r="N14283">
        <f>IF(Table1[[#This Row],[TeamFavorite]]=Table1[[#This Row],[TeamHome]],Table1[[#This Row],[ScoreAway]]-Table1[[#This Row],[ScoreHome]],Table1[[#This Row],[ScoreHome]]-Table1[[#This Row],[ScoreAway]])</f>
        <v>-28</v>
      </c>
      <c r="O14283">
        <f>IF(Table1[[#This Row],[SpreadActual]]&lt;Table1[[#This Row],[SpreadFavorite]],1,0)</f>
        <v>1</v>
      </c>
      <c r="P14283">
        <v>48</v>
      </c>
      <c r="Q14283" t="s">
        <v>221</v>
      </c>
      <c r="R14283" t="b">
        <v>0</v>
      </c>
      <c r="S14283">
        <v>68</v>
      </c>
      <c r="T14283">
        <v>1</v>
      </c>
      <c r="U14283">
        <v>30</v>
      </c>
      <c r="V14283" t="s">
        <v>193</v>
      </c>
    </row>
    <row r="14284" spans="1:22" x14ac:dyDescent="0.2">
      <c r="A14284" s="1">
        <v>45998</v>
      </c>
      <c r="B14284">
        <v>2025</v>
      </c>
      <c r="C14284">
        <f>_xlfn.MAXIFS(Table1[ScheduleWeekWritten],Table1[ScheduleSeason],Table1[[#This Row],[ScheduleSeason]])</f>
        <v>18</v>
      </c>
      <c r="D14284">
        <v>14</v>
      </c>
      <c r="E14284" cm="1">
        <f t="array" ref="E14284">_xlfn.XLOOKUP(Table1[[#This Row],[ScheduleWeekWritten]],Table3[Game],100+Table3[Increase],Table1[[#This Row],[ScheduleWeekWritten]])</f>
        <v>14</v>
      </c>
      <c r="F14284" t="b">
        <v>0</v>
      </c>
      <c r="G14284" t="s">
        <v>38</v>
      </c>
      <c r="H14284">
        <v>9</v>
      </c>
      <c r="I14284">
        <v>37</v>
      </c>
      <c r="J14284" t="s">
        <v>128</v>
      </c>
      <c r="K14284" t="s">
        <v>132</v>
      </c>
      <c r="L14284" t="str">
        <f>_xlfn.XLOOKUP(Table1[[#This Row],[TeamFavoriteID]],Table2[team_id],Table2[team_name],_xlfn.XLOOKUP(Table1[[#This Row],[TeamFavoriteID]],Table2[team_id_pfr],Table2[team_name],"Even"))</f>
        <v>Seattle Seahawks</v>
      </c>
      <c r="M14284">
        <v>-6.5</v>
      </c>
      <c r="N14284">
        <f>IF(Table1[[#This Row],[TeamFavorite]]=Table1[[#This Row],[TeamHome]],Table1[[#This Row],[ScoreAway]]-Table1[[#This Row],[ScoreHome]],Table1[[#This Row],[ScoreHome]]-Table1[[#This Row],[ScoreAway]])</f>
        <v>-28</v>
      </c>
      <c r="O14284">
        <f>IF(Table1[[#This Row],[SpreadActual]]&lt;Table1[[#This Row],[SpreadFavorite]],1,0)</f>
        <v>1</v>
      </c>
      <c r="P14284">
        <v>44</v>
      </c>
      <c r="Q14284" t="s">
        <v>213</v>
      </c>
      <c r="R14284" t="b">
        <v>0</v>
      </c>
      <c r="S14284">
        <v>72</v>
      </c>
      <c r="T14284">
        <v>0</v>
      </c>
      <c r="V14284" t="s">
        <v>103</v>
      </c>
    </row>
    <row r="14285" spans="1:22" x14ac:dyDescent="0.2">
      <c r="A14285" s="1">
        <v>45998</v>
      </c>
      <c r="B14285">
        <v>2025</v>
      </c>
      <c r="C14285">
        <f>_xlfn.MAXIFS(Table1[ScheduleWeekWritten],Table1[ScheduleSeason],Table1[[#This Row],[ScheduleSeason]])</f>
        <v>18</v>
      </c>
      <c r="D14285">
        <v>14</v>
      </c>
      <c r="E14285" cm="1">
        <f t="array" ref="E14285">_xlfn.XLOOKUP(Table1[[#This Row],[ScheduleWeekWritten]],Table3[Game],100+Table3[Increase],Table1[[#This Row],[ScheduleWeekWritten]])</f>
        <v>14</v>
      </c>
      <c r="F14285" t="b">
        <v>0</v>
      </c>
      <c r="G14285" t="s">
        <v>158</v>
      </c>
      <c r="H14285">
        <v>22</v>
      </c>
      <c r="I14285">
        <v>27</v>
      </c>
      <c r="J14285" t="s">
        <v>49</v>
      </c>
      <c r="K14285" t="s">
        <v>159</v>
      </c>
      <c r="L14285" t="str">
        <f>_xlfn.XLOOKUP(Table1[[#This Row],[TeamFavoriteID]],Table2[team_id],Table2[team_name],_xlfn.XLOOKUP(Table1[[#This Row],[TeamFavoriteID]],Table2[team_id_pfr],Table2[team_name],"Even"))</f>
        <v>Baltimore Ravens</v>
      </c>
      <c r="M14285">
        <v>-5.5</v>
      </c>
      <c r="N14285">
        <f>IF(Table1[[#This Row],[TeamFavorite]]=Table1[[#This Row],[TeamHome]],Table1[[#This Row],[ScoreAway]]-Table1[[#This Row],[ScoreHome]],Table1[[#This Row],[ScoreHome]]-Table1[[#This Row],[ScoreAway]])</f>
        <v>5</v>
      </c>
      <c r="O14285">
        <f>IF(Table1[[#This Row],[SpreadActual]]&lt;Table1[[#This Row],[SpreadFavorite]],1,0)</f>
        <v>0</v>
      </c>
      <c r="P14285">
        <v>42.5</v>
      </c>
      <c r="Q14285" t="s">
        <v>166</v>
      </c>
      <c r="R14285" t="b">
        <v>0</v>
      </c>
      <c r="S14285">
        <v>44</v>
      </c>
      <c r="T14285">
        <v>6</v>
      </c>
      <c r="U14285">
        <v>51</v>
      </c>
    </row>
    <row r="14286" spans="1:22" x14ac:dyDescent="0.2">
      <c r="A14286" s="1">
        <v>45998</v>
      </c>
      <c r="B14286">
        <v>2025</v>
      </c>
      <c r="C14286">
        <f>_xlfn.MAXIFS(Table1[ScheduleWeekWritten],Table1[ScheduleSeason],Table1[[#This Row],[ScheduleSeason]])</f>
        <v>18</v>
      </c>
      <c r="D14286">
        <v>14</v>
      </c>
      <c r="E14286" cm="1">
        <f t="array" ref="E14286">_xlfn.XLOOKUP(Table1[[#This Row],[ScheduleWeekWritten]],Table3[Game],100+Table3[Increase],Table1[[#This Row],[ScheduleWeekWritten]])</f>
        <v>14</v>
      </c>
      <c r="F14286" t="b">
        <v>0</v>
      </c>
      <c r="G14286" t="s">
        <v>28</v>
      </c>
      <c r="H14286">
        <v>39</v>
      </c>
      <c r="I14286">
        <v>34</v>
      </c>
      <c r="J14286" t="s">
        <v>101</v>
      </c>
      <c r="K14286" t="s">
        <v>43</v>
      </c>
      <c r="L14286" t="str">
        <f>_xlfn.XLOOKUP(Table1[[#This Row],[TeamFavoriteID]],Table2[team_id],Table2[team_name],_xlfn.XLOOKUP(Table1[[#This Row],[TeamFavoriteID]],Table2[team_id_pfr],Table2[team_name],"Even"))</f>
        <v>Buffalo Bills</v>
      </c>
      <c r="M14286">
        <v>-6</v>
      </c>
      <c r="N14286">
        <f>IF(Table1[[#This Row],[TeamFavorite]]=Table1[[#This Row],[TeamHome]],Table1[[#This Row],[ScoreAway]]-Table1[[#This Row],[ScoreHome]],Table1[[#This Row],[ScoreHome]]-Table1[[#This Row],[ScoreAway]])</f>
        <v>-5</v>
      </c>
      <c r="O14286">
        <f>IF(Table1[[#This Row],[SpreadActual]]&lt;Table1[[#This Row],[SpreadFavorite]],1,0)</f>
        <v>0</v>
      </c>
      <c r="P14286">
        <v>53.5</v>
      </c>
      <c r="Q14286" t="s">
        <v>222</v>
      </c>
      <c r="R14286" t="b">
        <v>0</v>
      </c>
      <c r="S14286">
        <v>31</v>
      </c>
      <c r="T14286">
        <v>12</v>
      </c>
      <c r="U14286">
        <v>86</v>
      </c>
      <c r="V14286" t="s">
        <v>120</v>
      </c>
    </row>
    <row r="14287" spans="1:22" x14ac:dyDescent="0.2">
      <c r="A14287" s="1">
        <v>45998</v>
      </c>
      <c r="B14287">
        <v>2025</v>
      </c>
      <c r="C14287">
        <f>_xlfn.MAXIFS(Table1[ScheduleWeekWritten],Table1[ScheduleSeason],Table1[[#This Row],[ScheduleSeason]])</f>
        <v>18</v>
      </c>
      <c r="D14287">
        <v>14</v>
      </c>
      <c r="E14287" cm="1">
        <f t="array" ref="E14287">_xlfn.XLOOKUP(Table1[[#This Row],[ScheduleWeekWritten]],Table3[Game],100+Table3[Increase],Table1[[#This Row],[ScheduleWeekWritten]])</f>
        <v>14</v>
      </c>
      <c r="F14287" t="b">
        <v>0</v>
      </c>
      <c r="G14287" t="s">
        <v>62</v>
      </c>
      <c r="H14287">
        <v>29</v>
      </c>
      <c r="I14287">
        <v>31</v>
      </c>
      <c r="J14287" t="s">
        <v>171</v>
      </c>
      <c r="K14287" t="s">
        <v>63</v>
      </c>
      <c r="L14287" t="str">
        <f>_xlfn.XLOOKUP(Table1[[#This Row],[TeamFavoriteID]],Table2[team_id],Table2[team_name],_xlfn.XLOOKUP(Table1[[#This Row],[TeamFavoriteID]],Table2[team_id_pfr],Table2[team_name],"Even"))</f>
        <v>Cleveland Browns</v>
      </c>
      <c r="M14287">
        <v>-3.5</v>
      </c>
      <c r="N14287">
        <f>IF(Table1[[#This Row],[TeamFavorite]]=Table1[[#This Row],[TeamHome]],Table1[[#This Row],[ScoreAway]]-Table1[[#This Row],[ScoreHome]],Table1[[#This Row],[ScoreHome]]-Table1[[#This Row],[ScoreAway]])</f>
        <v>2</v>
      </c>
      <c r="O14287">
        <f>IF(Table1[[#This Row],[SpreadActual]]&lt;Table1[[#This Row],[SpreadFavorite]],1,0)</f>
        <v>0</v>
      </c>
      <c r="P14287">
        <v>34</v>
      </c>
      <c r="Q14287" t="s">
        <v>233</v>
      </c>
      <c r="R14287" t="b">
        <v>0</v>
      </c>
      <c r="S14287">
        <v>33</v>
      </c>
      <c r="T14287">
        <v>6</v>
      </c>
      <c r="U14287">
        <v>86</v>
      </c>
      <c r="V14287" t="s">
        <v>120</v>
      </c>
    </row>
    <row r="14288" spans="1:22" x14ac:dyDescent="0.2">
      <c r="A14288" s="1">
        <v>45998</v>
      </c>
      <c r="B14288">
        <v>2025</v>
      </c>
      <c r="C14288">
        <f>_xlfn.MAXIFS(Table1[ScheduleWeekWritten],Table1[ScheduleSeason],Table1[[#This Row],[ScheduleSeason]])</f>
        <v>18</v>
      </c>
      <c r="D14288">
        <v>14</v>
      </c>
      <c r="E14288" cm="1">
        <f t="array" ref="E14288">_xlfn.XLOOKUP(Table1[[#This Row],[ScheduleWeekWritten]],Table3[Game],100+Table3[Increase],Table1[[#This Row],[ScheduleWeekWritten]])</f>
        <v>14</v>
      </c>
      <c r="F14288" t="b">
        <v>0</v>
      </c>
      <c r="G14288" t="s">
        <v>33</v>
      </c>
      <c r="H14288">
        <v>28</v>
      </c>
      <c r="I14288">
        <v>21</v>
      </c>
      <c r="J14288" t="s">
        <v>46</v>
      </c>
      <c r="K14288" t="s">
        <v>35</v>
      </c>
      <c r="L14288" t="str">
        <f>_xlfn.XLOOKUP(Table1[[#This Row],[TeamFavoriteID]],Table2[team_id],Table2[team_name],_xlfn.XLOOKUP(Table1[[#This Row],[TeamFavoriteID]],Table2[team_id_pfr],Table2[team_name],"Even"))</f>
        <v>Green Bay Packers</v>
      </c>
      <c r="M14288">
        <v>-6.5</v>
      </c>
      <c r="N14288">
        <f>IF(Table1[[#This Row],[TeamFavorite]]=Table1[[#This Row],[TeamHome]],Table1[[#This Row],[ScoreAway]]-Table1[[#This Row],[ScoreHome]],Table1[[#This Row],[ScoreHome]]-Table1[[#This Row],[ScoreAway]])</f>
        <v>-7</v>
      </c>
      <c r="O14288">
        <f>IF(Table1[[#This Row],[SpreadActual]]&lt;Table1[[#This Row],[SpreadFavorite]],1,0)</f>
        <v>1</v>
      </c>
      <c r="P14288">
        <v>43.5</v>
      </c>
      <c r="Q14288" t="s">
        <v>82</v>
      </c>
      <c r="R14288" t="b">
        <v>0</v>
      </c>
      <c r="S14288">
        <v>16</v>
      </c>
      <c r="T14288">
        <v>9</v>
      </c>
      <c r="U14288">
        <v>55</v>
      </c>
    </row>
    <row r="14289" spans="1:22" x14ac:dyDescent="0.2">
      <c r="A14289" s="1">
        <v>45998</v>
      </c>
      <c r="B14289">
        <v>2025</v>
      </c>
      <c r="C14289">
        <f>_xlfn.MAXIFS(Table1[ScheduleWeekWritten],Table1[ScheduleSeason],Table1[[#This Row],[ScheduleSeason]])</f>
        <v>18</v>
      </c>
      <c r="D14289">
        <v>14</v>
      </c>
      <c r="E14289" cm="1">
        <f t="array" ref="E14289">_xlfn.XLOOKUP(Table1[[#This Row],[ScheduleWeekWritten]],Table3[Game],100+Table3[Increase],Table1[[#This Row],[ScheduleWeekWritten]])</f>
        <v>14</v>
      </c>
      <c r="F14289" t="b">
        <v>0</v>
      </c>
      <c r="G14289" t="s">
        <v>154</v>
      </c>
      <c r="H14289">
        <v>36</v>
      </c>
      <c r="I14289">
        <v>19</v>
      </c>
      <c r="J14289" t="s">
        <v>140</v>
      </c>
      <c r="K14289" t="s">
        <v>72</v>
      </c>
      <c r="L14289" t="str">
        <f>_xlfn.XLOOKUP(Table1[[#This Row],[TeamFavoriteID]],Table2[team_id],Table2[team_name],_xlfn.XLOOKUP(Table1[[#This Row],[TeamFavoriteID]],Table2[team_id_pfr],Table2[team_name],"Even"))</f>
        <v>Baltimore Colts</v>
      </c>
      <c r="M14289">
        <v>-1.5</v>
      </c>
      <c r="N14289">
        <f>IF(Table1[[#This Row],[TeamFavorite]]=Table1[[#This Row],[TeamHome]],Table1[[#This Row],[ScoreAway]]-Table1[[#This Row],[ScoreHome]],Table1[[#This Row],[ScoreHome]]-Table1[[#This Row],[ScoreAway]])</f>
        <v>17</v>
      </c>
      <c r="O14289">
        <f>IF(Table1[[#This Row],[SpreadActual]]&lt;Table1[[#This Row],[SpreadFavorite]],1,0)</f>
        <v>0</v>
      </c>
      <c r="P14289">
        <v>46</v>
      </c>
      <c r="Q14289" t="s">
        <v>236</v>
      </c>
      <c r="R14289" t="b">
        <v>0</v>
      </c>
      <c r="S14289">
        <v>61</v>
      </c>
      <c r="T14289">
        <v>7</v>
      </c>
      <c r="U14289">
        <v>98</v>
      </c>
    </row>
    <row r="14290" spans="1:22" x14ac:dyDescent="0.2">
      <c r="A14290" s="1">
        <v>45998</v>
      </c>
      <c r="B14290">
        <v>2025</v>
      </c>
      <c r="C14290">
        <f>_xlfn.MAXIFS(Table1[ScheduleWeekWritten],Table1[ScheduleSeason],Table1[[#This Row],[ScheduleSeason]])</f>
        <v>18</v>
      </c>
      <c r="D14290">
        <v>14</v>
      </c>
      <c r="E14290" cm="1">
        <f t="array" ref="E14290">_xlfn.XLOOKUP(Table1[[#This Row],[ScheduleWeekWritten]],Table3[Game],100+Table3[Increase],Table1[[#This Row],[ScheduleWeekWritten]])</f>
        <v>14</v>
      </c>
      <c r="F14290" t="b">
        <v>0</v>
      </c>
      <c r="G14290" t="s">
        <v>217</v>
      </c>
      <c r="H14290">
        <v>17</v>
      </c>
      <c r="I14290">
        <v>24</v>
      </c>
      <c r="J14290" t="s">
        <v>24</v>
      </c>
      <c r="K14290" t="s">
        <v>88</v>
      </c>
      <c r="L14290" t="str">
        <f>_xlfn.XLOOKUP(Table1[[#This Row],[TeamFavoriteID]],Table2[team_id],Table2[team_name],_xlfn.XLOOKUP(Table1[[#This Row],[TeamFavoriteID]],Table2[team_id_pfr],Table2[team_name],"Even"))</f>
        <v>Denver Broncos</v>
      </c>
      <c r="M14290">
        <v>-8</v>
      </c>
      <c r="N14290">
        <f>IF(Table1[[#This Row],[TeamFavorite]]=Table1[[#This Row],[TeamHome]],Table1[[#This Row],[ScoreAway]]-Table1[[#This Row],[ScoreHome]],Table1[[#This Row],[ScoreHome]]-Table1[[#This Row],[ScoreAway]])</f>
        <v>-7</v>
      </c>
      <c r="O14290">
        <f>IF(Table1[[#This Row],[SpreadActual]]&lt;Table1[[#This Row],[SpreadFavorite]],1,0)</f>
        <v>0</v>
      </c>
      <c r="P14290">
        <v>40.5</v>
      </c>
      <c r="Q14290" t="s">
        <v>220</v>
      </c>
      <c r="R14290" t="b">
        <v>0</v>
      </c>
      <c r="S14290">
        <v>72</v>
      </c>
      <c r="T14290">
        <v>0</v>
      </c>
      <c r="V14290" t="s">
        <v>103</v>
      </c>
    </row>
    <row r="14291" spans="1:22" x14ac:dyDescent="0.2">
      <c r="A14291" s="1">
        <v>45998</v>
      </c>
      <c r="B14291">
        <v>2025</v>
      </c>
      <c r="C14291">
        <f>_xlfn.MAXIFS(Table1[ScheduleWeekWritten],Table1[ScheduleSeason],Table1[[#This Row],[ScheduleSeason]])</f>
        <v>18</v>
      </c>
      <c r="D14291">
        <v>14</v>
      </c>
      <c r="E14291" cm="1">
        <f t="array" ref="E14291">_xlfn.XLOOKUP(Table1[[#This Row],[ScheduleWeekWritten]],Table3[Game],100+Table3[Increase],Table1[[#This Row],[ScheduleWeekWritten]])</f>
        <v>14</v>
      </c>
      <c r="F14291" t="b">
        <v>0</v>
      </c>
      <c r="G14291" t="s">
        <v>54</v>
      </c>
      <c r="H14291">
        <v>31</v>
      </c>
      <c r="I14291">
        <v>0</v>
      </c>
      <c r="J14291" t="s">
        <v>227</v>
      </c>
      <c r="K14291" t="s">
        <v>85</v>
      </c>
      <c r="L14291" t="str">
        <f>_xlfn.XLOOKUP(Table1[[#This Row],[TeamFavoriteID]],Table2[team_id],Table2[team_name],_xlfn.XLOOKUP(Table1[[#This Row],[TeamFavoriteID]],Table2[team_id_pfr],Table2[team_name],"Even"))</f>
        <v>Washington Commanders</v>
      </c>
      <c r="M14291">
        <v>-1.5</v>
      </c>
      <c r="N14291">
        <f>IF(Table1[[#This Row],[TeamFavorite]]=Table1[[#This Row],[TeamHome]],Table1[[#This Row],[ScoreAway]]-Table1[[#This Row],[ScoreHome]],Table1[[#This Row],[ScoreHome]]-Table1[[#This Row],[ScoreAway]])</f>
        <v>31</v>
      </c>
      <c r="O14291">
        <f>IF(Table1[[#This Row],[SpreadActual]]&lt;Table1[[#This Row],[SpreadFavorite]],1,0)</f>
        <v>0</v>
      </c>
      <c r="P14291">
        <v>44</v>
      </c>
      <c r="Q14291" t="s">
        <v>205</v>
      </c>
      <c r="R14291" t="b">
        <v>0</v>
      </c>
      <c r="S14291">
        <v>72</v>
      </c>
      <c r="T14291">
        <v>0</v>
      </c>
      <c r="V14291" t="s">
        <v>103</v>
      </c>
    </row>
    <row r="14292" spans="1:22" x14ac:dyDescent="0.2">
      <c r="A14292" s="1">
        <v>45998</v>
      </c>
      <c r="B14292">
        <v>2025</v>
      </c>
      <c r="C14292">
        <f>_xlfn.MAXIFS(Table1[ScheduleWeekWritten],Table1[ScheduleSeason],Table1[[#This Row],[ScheduleSeason]])</f>
        <v>18</v>
      </c>
      <c r="D14292">
        <v>14</v>
      </c>
      <c r="E14292" cm="1">
        <f t="array" ref="E14292">_xlfn.XLOOKUP(Table1[[#This Row],[ScheduleWeekWritten]],Table3[Game],100+Table3[Increase],Table1[[#This Row],[ScheduleWeekWritten]])</f>
        <v>14</v>
      </c>
      <c r="F14292" t="b">
        <v>0</v>
      </c>
      <c r="G14292" t="s">
        <v>31</v>
      </c>
      <c r="H14292">
        <v>10</v>
      </c>
      <c r="I14292">
        <v>34</v>
      </c>
      <c r="J14292" t="s">
        <v>19</v>
      </c>
      <c r="K14292" t="s">
        <v>91</v>
      </c>
      <c r="L14292" t="str">
        <f>_xlfn.XLOOKUP(Table1[[#This Row],[TeamFavoriteID]],Table2[team_id],Table2[team_name],_xlfn.XLOOKUP(Table1[[#This Row],[TeamFavoriteID]],Table2[team_id_pfr],Table2[team_name],"Even"))</f>
        <v>Miami Dolphins</v>
      </c>
      <c r="M14292">
        <v>-2.5</v>
      </c>
      <c r="N14292">
        <f>IF(Table1[[#This Row],[TeamFavorite]]=Table1[[#This Row],[TeamHome]],Table1[[#This Row],[ScoreAway]]-Table1[[#This Row],[ScoreHome]],Table1[[#This Row],[ScoreHome]]-Table1[[#This Row],[ScoreAway]])</f>
        <v>-24</v>
      </c>
      <c r="O14292">
        <f>IF(Table1[[#This Row],[SpreadActual]]&lt;Table1[[#This Row],[SpreadFavorite]],1,0)</f>
        <v>1</v>
      </c>
      <c r="P14292">
        <v>41</v>
      </c>
      <c r="Q14292" t="s">
        <v>197</v>
      </c>
      <c r="R14292" t="b">
        <v>0</v>
      </c>
      <c r="S14292">
        <v>41</v>
      </c>
      <c r="T14292">
        <v>6</v>
      </c>
      <c r="U14292">
        <v>58</v>
      </c>
    </row>
    <row r="14293" spans="1:22" x14ac:dyDescent="0.2">
      <c r="A14293" s="1">
        <v>45998</v>
      </c>
      <c r="B14293">
        <v>2025</v>
      </c>
      <c r="C14293">
        <f>_xlfn.MAXIFS(Table1[ScheduleWeekWritten],Table1[ScheduleSeason],Table1[[#This Row],[ScheduleSeason]])</f>
        <v>18</v>
      </c>
      <c r="D14293">
        <v>14</v>
      </c>
      <c r="E14293" cm="1">
        <f t="array" ref="E14293">_xlfn.XLOOKUP(Table1[[#This Row],[ScheduleWeekWritten]],Table3[Game],100+Table3[Increase],Table1[[#This Row],[ScheduleWeekWritten]])</f>
        <v>14</v>
      </c>
      <c r="F14293" t="b">
        <v>0</v>
      </c>
      <c r="G14293" t="s">
        <v>127</v>
      </c>
      <c r="H14293">
        <v>20</v>
      </c>
      <c r="I14293">
        <v>24</v>
      </c>
      <c r="J14293" t="s">
        <v>95</v>
      </c>
      <c r="K14293" t="s">
        <v>133</v>
      </c>
      <c r="L14293" t="str">
        <f>_xlfn.XLOOKUP(Table1[[#This Row],[TeamFavoriteID]],Table2[team_id],Table2[team_name],_xlfn.XLOOKUP(Table1[[#This Row],[TeamFavoriteID]],Table2[team_id_pfr],Table2[team_name],"Even"))</f>
        <v>Tampa Bay Buccaneers</v>
      </c>
      <c r="M14293">
        <v>-9</v>
      </c>
      <c r="N14293">
        <f>IF(Table1[[#This Row],[TeamFavorite]]=Table1[[#This Row],[TeamHome]],Table1[[#This Row],[ScoreAway]]-Table1[[#This Row],[ScoreHome]],Table1[[#This Row],[ScoreHome]]-Table1[[#This Row],[ScoreAway]])</f>
        <v>4</v>
      </c>
      <c r="O14293">
        <f>IF(Table1[[#This Row],[SpreadActual]]&lt;Table1[[#This Row],[SpreadFavorite]],1,0)</f>
        <v>0</v>
      </c>
      <c r="P14293">
        <v>41.5</v>
      </c>
      <c r="Q14293" t="s">
        <v>168</v>
      </c>
      <c r="R14293" t="b">
        <v>0</v>
      </c>
      <c r="S14293">
        <v>73</v>
      </c>
      <c r="T14293">
        <v>6</v>
      </c>
      <c r="U14293">
        <v>88</v>
      </c>
    </row>
    <row r="14294" spans="1:22" x14ac:dyDescent="0.2">
      <c r="A14294" s="1">
        <v>45999</v>
      </c>
      <c r="B14294">
        <v>2025</v>
      </c>
      <c r="C14294">
        <f>_xlfn.MAXIFS(Table1[ScheduleWeekWritten],Table1[ScheduleSeason],Table1[[#This Row],[ScheduleSeason]])</f>
        <v>18</v>
      </c>
      <c r="D14294">
        <v>14</v>
      </c>
      <c r="E14294" cm="1">
        <f t="array" ref="E14294">_xlfn.XLOOKUP(Table1[[#This Row],[ScheduleWeekWritten]],Table3[Game],100+Table3[Increase],Table1[[#This Row],[ScheduleWeekWritten]])</f>
        <v>14</v>
      </c>
      <c r="F14294" t="b">
        <v>0</v>
      </c>
      <c r="G14294" t="s">
        <v>42</v>
      </c>
      <c r="H14294">
        <v>10</v>
      </c>
      <c r="I14294">
        <v>20</v>
      </c>
      <c r="J14294" t="s">
        <v>177</v>
      </c>
      <c r="K14294" t="s">
        <v>75</v>
      </c>
      <c r="L14294" t="str">
        <f>_xlfn.XLOOKUP(Table1[[#This Row],[TeamFavoriteID]],Table2[team_id],Table2[team_name],_xlfn.XLOOKUP(Table1[[#This Row],[TeamFavoriteID]],Table2[team_id_pfr],Table2[team_name],"Even"))</f>
        <v>Kansas City Chiefs</v>
      </c>
      <c r="M14294">
        <v>-3.5</v>
      </c>
      <c r="N14294">
        <f>IF(Table1[[#This Row],[TeamFavorite]]=Table1[[#This Row],[TeamHome]],Table1[[#This Row],[ScoreAway]]-Table1[[#This Row],[ScoreHome]],Table1[[#This Row],[ScoreHome]]-Table1[[#This Row],[ScoreAway]])</f>
        <v>10</v>
      </c>
      <c r="O14294">
        <f>IF(Table1[[#This Row],[SpreadActual]]&lt;Table1[[#This Row],[SpreadFavorite]],1,0)</f>
        <v>0</v>
      </c>
      <c r="P14294">
        <v>41</v>
      </c>
      <c r="Q14294" t="s">
        <v>228</v>
      </c>
      <c r="R14294" t="b">
        <v>0</v>
      </c>
      <c r="S14294">
        <v>27</v>
      </c>
      <c r="T14294">
        <v>8</v>
      </c>
      <c r="U14294">
        <v>80</v>
      </c>
    </row>
    <row r="14295" spans="1:22" x14ac:dyDescent="0.2">
      <c r="A14295" s="1">
        <v>46000</v>
      </c>
      <c r="B14295">
        <v>2025</v>
      </c>
      <c r="C14295">
        <f>_xlfn.MAXIFS(Table1[ScheduleWeekWritten],Table1[ScheduleSeason],Table1[[#This Row],[ScheduleSeason]])</f>
        <v>18</v>
      </c>
      <c r="D14295">
        <v>14</v>
      </c>
      <c r="E14295" cm="1">
        <f t="array" ref="E14295">_xlfn.XLOOKUP(Table1[[#This Row],[ScheduleWeekWritten]],Table3[Game],100+Table3[Increase],Table1[[#This Row],[ScheduleWeekWritten]])</f>
        <v>14</v>
      </c>
      <c r="F14295" t="b">
        <v>0</v>
      </c>
      <c r="G14295" t="s">
        <v>210</v>
      </c>
      <c r="H14295">
        <v>22</v>
      </c>
      <c r="I14295">
        <v>19</v>
      </c>
      <c r="J14295" t="s">
        <v>58</v>
      </c>
      <c r="K14295" t="s">
        <v>77</v>
      </c>
      <c r="L14295" t="str">
        <f>_xlfn.XLOOKUP(Table1[[#This Row],[TeamFavoriteID]],Table2[team_id],Table2[team_name],_xlfn.XLOOKUP(Table1[[#This Row],[TeamFavoriteID]],Table2[team_id_pfr],Table2[team_name],"Even"))</f>
        <v>Philadelphia Eagles</v>
      </c>
      <c r="M14295">
        <v>-2</v>
      </c>
      <c r="N14295">
        <f>IF(Table1[[#This Row],[TeamFavorite]]=Table1[[#This Row],[TeamHome]],Table1[[#This Row],[ScoreAway]]-Table1[[#This Row],[ScoreHome]],Table1[[#This Row],[ScoreHome]]-Table1[[#This Row],[ScoreAway]])</f>
        <v>3</v>
      </c>
      <c r="O14295">
        <f>IF(Table1[[#This Row],[SpreadActual]]&lt;Table1[[#This Row],[SpreadFavorite]],1,0)</f>
        <v>0</v>
      </c>
      <c r="P14295">
        <v>41.5</v>
      </c>
      <c r="Q14295" t="s">
        <v>218</v>
      </c>
      <c r="R14295" t="b">
        <v>0</v>
      </c>
      <c r="S14295">
        <v>72</v>
      </c>
      <c r="T14295">
        <v>0</v>
      </c>
      <c r="V14295" t="s">
        <v>103</v>
      </c>
    </row>
    <row r="14296" spans="1:22" x14ac:dyDescent="0.2">
      <c r="A14296" s="1">
        <v>46003</v>
      </c>
      <c r="B14296">
        <v>2025</v>
      </c>
      <c r="C14296">
        <f>_xlfn.MAXIFS(Table1[ScheduleWeekWritten],Table1[ScheduleSeason],Table1[[#This Row],[ScheduleSeason]])</f>
        <v>18</v>
      </c>
      <c r="D14296">
        <v>15</v>
      </c>
      <c r="E14296" cm="1">
        <f t="array" ref="E14296">_xlfn.XLOOKUP(Table1[[#This Row],[ScheduleWeekWritten]],Table3[Game],100+Table3[Increase],Table1[[#This Row],[ScheduleWeekWritten]])</f>
        <v>15</v>
      </c>
      <c r="F14296" t="b">
        <v>0</v>
      </c>
      <c r="G14296" t="s">
        <v>127</v>
      </c>
      <c r="H14296">
        <v>28</v>
      </c>
      <c r="I14296">
        <v>29</v>
      </c>
      <c r="J14296" t="s">
        <v>38</v>
      </c>
      <c r="K14296" t="s">
        <v>133</v>
      </c>
      <c r="L14296" t="str">
        <f>_xlfn.XLOOKUP(Table1[[#This Row],[TeamFavoriteID]],Table2[team_id],Table2[team_name],_xlfn.XLOOKUP(Table1[[#This Row],[TeamFavoriteID]],Table2[team_id_pfr],Table2[team_name],"Even"))</f>
        <v>Tampa Bay Buccaneers</v>
      </c>
      <c r="M14296">
        <v>-4.5</v>
      </c>
      <c r="N14296">
        <f>IF(Table1[[#This Row],[TeamFavorite]]=Table1[[#This Row],[TeamHome]],Table1[[#This Row],[ScoreAway]]-Table1[[#This Row],[ScoreHome]],Table1[[#This Row],[ScoreHome]]-Table1[[#This Row],[ScoreAway]])</f>
        <v>1</v>
      </c>
      <c r="O14296">
        <f>IF(Table1[[#This Row],[SpreadActual]]&lt;Table1[[#This Row],[SpreadFavorite]],1,0)</f>
        <v>0</v>
      </c>
      <c r="P14296">
        <v>44</v>
      </c>
      <c r="Q14296" t="s">
        <v>168</v>
      </c>
      <c r="R14296" t="b">
        <v>0</v>
      </c>
      <c r="S14296">
        <v>56</v>
      </c>
      <c r="T14296">
        <v>5</v>
      </c>
      <c r="U14296">
        <v>58</v>
      </c>
    </row>
    <row r="14297" spans="1:22" x14ac:dyDescent="0.2">
      <c r="A14297" s="1">
        <v>46005</v>
      </c>
      <c r="B14297">
        <v>2025</v>
      </c>
      <c r="C14297">
        <f>_xlfn.MAXIFS(Table1[ScheduleWeekWritten],Table1[ScheduleSeason],Table1[[#This Row],[ScheduleSeason]])</f>
        <v>18</v>
      </c>
      <c r="D14297">
        <v>15</v>
      </c>
      <c r="E14297" cm="1">
        <f t="array" ref="E14297">_xlfn.XLOOKUP(Table1[[#This Row],[ScheduleWeekWritten]],Table3[Game],100+Table3[Increase],Table1[[#This Row],[ScheduleWeekWritten]])</f>
        <v>15</v>
      </c>
      <c r="F14297" t="b">
        <v>0</v>
      </c>
      <c r="G14297" t="s">
        <v>46</v>
      </c>
      <c r="H14297">
        <v>31</v>
      </c>
      <c r="I14297">
        <v>3</v>
      </c>
      <c r="J14297" t="s">
        <v>62</v>
      </c>
      <c r="K14297" t="s">
        <v>47</v>
      </c>
      <c r="L14297" t="str">
        <f>_xlfn.XLOOKUP(Table1[[#This Row],[TeamFavoriteID]],Table2[team_id],Table2[team_name],_xlfn.XLOOKUP(Table1[[#This Row],[TeamFavoriteID]],Table2[team_id_pfr],Table2[team_name],"Even"))</f>
        <v>Chicago Bears</v>
      </c>
      <c r="M14297">
        <v>-7.5</v>
      </c>
      <c r="N14297">
        <f>IF(Table1[[#This Row],[TeamFavorite]]=Table1[[#This Row],[TeamHome]],Table1[[#This Row],[ScoreAway]]-Table1[[#This Row],[ScoreHome]],Table1[[#This Row],[ScoreHome]]-Table1[[#This Row],[ScoreAway]])</f>
        <v>-28</v>
      </c>
      <c r="O14297">
        <f>IF(Table1[[#This Row],[SpreadActual]]&lt;Table1[[#This Row],[SpreadFavorite]],1,0)</f>
        <v>1</v>
      </c>
      <c r="P14297">
        <v>38</v>
      </c>
      <c r="Q14297" t="s">
        <v>114</v>
      </c>
      <c r="R14297" t="b">
        <v>0</v>
      </c>
      <c r="S14297">
        <v>8</v>
      </c>
      <c r="T14297">
        <v>6</v>
      </c>
      <c r="U14297">
        <v>62</v>
      </c>
    </row>
    <row r="14298" spans="1:22" x14ac:dyDescent="0.2">
      <c r="A14298" s="1">
        <v>46005</v>
      </c>
      <c r="B14298">
        <v>2025</v>
      </c>
      <c r="C14298">
        <f>_xlfn.MAXIFS(Table1[ScheduleWeekWritten],Table1[ScheduleSeason],Table1[[#This Row],[ScheduleSeason]])</f>
        <v>18</v>
      </c>
      <c r="D14298">
        <v>15</v>
      </c>
      <c r="E14298" cm="1">
        <f t="array" ref="E14298">_xlfn.XLOOKUP(Table1[[#This Row],[ScheduleWeekWritten]],Table3[Game],100+Table3[Increase],Table1[[#This Row],[ScheduleWeekWritten]])</f>
        <v>15</v>
      </c>
      <c r="F14298" t="b">
        <v>0</v>
      </c>
      <c r="G14298" t="s">
        <v>101</v>
      </c>
      <c r="H14298">
        <v>0</v>
      </c>
      <c r="I14298">
        <v>24</v>
      </c>
      <c r="J14298" t="s">
        <v>158</v>
      </c>
      <c r="K14298" t="s">
        <v>159</v>
      </c>
      <c r="L14298" t="str">
        <f>_xlfn.XLOOKUP(Table1[[#This Row],[TeamFavoriteID]],Table2[team_id],Table2[team_name],_xlfn.XLOOKUP(Table1[[#This Row],[TeamFavoriteID]],Table2[team_id_pfr],Table2[team_name],"Even"))</f>
        <v>Baltimore Ravens</v>
      </c>
      <c r="M14298">
        <v>-3</v>
      </c>
      <c r="N14298">
        <f>IF(Table1[[#This Row],[TeamFavorite]]=Table1[[#This Row],[TeamHome]],Table1[[#This Row],[ScoreAway]]-Table1[[#This Row],[ScoreHome]],Table1[[#This Row],[ScoreHome]]-Table1[[#This Row],[ScoreAway]])</f>
        <v>-24</v>
      </c>
      <c r="O14298">
        <f>IF(Table1[[#This Row],[SpreadActual]]&lt;Table1[[#This Row],[SpreadFavorite]],1,0)</f>
        <v>1</v>
      </c>
      <c r="P14298">
        <v>51.5</v>
      </c>
      <c r="Q14298" t="s">
        <v>226</v>
      </c>
      <c r="R14298" t="b">
        <v>0</v>
      </c>
      <c r="S14298">
        <v>10</v>
      </c>
      <c r="T14298">
        <v>7</v>
      </c>
      <c r="U14298">
        <v>63</v>
      </c>
    </row>
    <row r="14299" spans="1:22" x14ac:dyDescent="0.2">
      <c r="A14299" s="1">
        <v>46005</v>
      </c>
      <c r="B14299">
        <v>2025</v>
      </c>
      <c r="C14299">
        <f>_xlfn.MAXIFS(Table1[ScheduleWeekWritten],Table1[ScheduleSeason],Table1[[#This Row],[ScheduleSeason]])</f>
        <v>18</v>
      </c>
      <c r="D14299">
        <v>15</v>
      </c>
      <c r="E14299" cm="1">
        <f t="array" ref="E14299">_xlfn.XLOOKUP(Table1[[#This Row],[ScheduleWeekWritten]],Table3[Game],100+Table3[Increase],Table1[[#This Row],[ScheduleWeekWritten]])</f>
        <v>15</v>
      </c>
      <c r="F14299" t="b">
        <v>0</v>
      </c>
      <c r="G14299" t="s">
        <v>24</v>
      </c>
      <c r="H14299">
        <v>34</v>
      </c>
      <c r="I14299">
        <v>26</v>
      </c>
      <c r="J14299" t="s">
        <v>33</v>
      </c>
      <c r="K14299" t="s">
        <v>35</v>
      </c>
      <c r="L14299" t="str">
        <f>_xlfn.XLOOKUP(Table1[[#This Row],[TeamFavoriteID]],Table2[team_id],Table2[team_name],_xlfn.XLOOKUP(Table1[[#This Row],[TeamFavoriteID]],Table2[team_id_pfr],Table2[team_name],"Even"))</f>
        <v>Green Bay Packers</v>
      </c>
      <c r="M14299">
        <v>-1</v>
      </c>
      <c r="N14299">
        <f>IF(Table1[[#This Row],[TeamFavorite]]=Table1[[#This Row],[TeamHome]],Table1[[#This Row],[ScoreAway]]-Table1[[#This Row],[ScoreHome]],Table1[[#This Row],[ScoreHome]]-Table1[[#This Row],[ScoreAway]])</f>
        <v>8</v>
      </c>
      <c r="O14299">
        <f>IF(Table1[[#This Row],[SpreadActual]]&lt;Table1[[#This Row],[SpreadFavorite]],1,0)</f>
        <v>0</v>
      </c>
      <c r="P14299">
        <v>42.5</v>
      </c>
      <c r="Q14299" t="s">
        <v>224</v>
      </c>
      <c r="R14299" t="b">
        <v>0</v>
      </c>
      <c r="S14299">
        <v>65</v>
      </c>
      <c r="T14299">
        <v>3</v>
      </c>
      <c r="U14299">
        <v>16</v>
      </c>
    </row>
    <row r="14300" spans="1:22" x14ac:dyDescent="0.2">
      <c r="A14300" s="1">
        <v>46005</v>
      </c>
      <c r="B14300">
        <v>2025</v>
      </c>
      <c r="C14300">
        <f>_xlfn.MAXIFS(Table1[ScheduleWeekWritten],Table1[ScheduleSeason],Table1[[#This Row],[ScheduleSeason]])</f>
        <v>18</v>
      </c>
      <c r="D14300">
        <v>15</v>
      </c>
      <c r="E14300" cm="1">
        <f t="array" ref="E14300">_xlfn.XLOOKUP(Table1[[#This Row],[ScheduleWeekWritten]],Table3[Game],100+Table3[Increase],Table1[[#This Row],[ScheduleWeekWritten]])</f>
        <v>15</v>
      </c>
      <c r="F14300" t="b">
        <v>0</v>
      </c>
      <c r="G14300" t="s">
        <v>177</v>
      </c>
      <c r="H14300">
        <v>40</v>
      </c>
      <c r="I14300">
        <v>20</v>
      </c>
      <c r="J14300" t="s">
        <v>149</v>
      </c>
      <c r="K14300" t="s">
        <v>182</v>
      </c>
      <c r="L14300" t="str">
        <f>_xlfn.XLOOKUP(Table1[[#This Row],[TeamFavoriteID]],Table2[team_id],Table2[team_name],_xlfn.XLOOKUP(Table1[[#This Row],[TeamFavoriteID]],Table2[team_id_pfr],Table2[team_name],"Even"))</f>
        <v>Houston Texans</v>
      </c>
      <c r="M14300">
        <v>-10.5</v>
      </c>
      <c r="N14300">
        <f>IF(Table1[[#This Row],[TeamFavorite]]=Table1[[#This Row],[TeamHome]],Table1[[#This Row],[ScoreAway]]-Table1[[#This Row],[ScoreHome]],Table1[[#This Row],[ScoreHome]]-Table1[[#This Row],[ScoreAway]])</f>
        <v>-20</v>
      </c>
      <c r="O14300">
        <f>IF(Table1[[#This Row],[SpreadActual]]&lt;Table1[[#This Row],[SpreadFavorite]],1,0)</f>
        <v>1</v>
      </c>
      <c r="P14300">
        <v>42</v>
      </c>
      <c r="Q14300" t="s">
        <v>207</v>
      </c>
      <c r="R14300" t="b">
        <v>0</v>
      </c>
      <c r="S14300">
        <v>72</v>
      </c>
      <c r="T14300">
        <v>0</v>
      </c>
      <c r="V14300" t="s">
        <v>103</v>
      </c>
    </row>
    <row r="14301" spans="1:22" x14ac:dyDescent="0.2">
      <c r="A14301" s="1">
        <v>46005</v>
      </c>
      <c r="B14301">
        <v>2025</v>
      </c>
      <c r="C14301">
        <f>_xlfn.MAXIFS(Table1[ScheduleWeekWritten],Table1[ScheduleSeason],Table1[[#This Row],[ScheduleSeason]])</f>
        <v>18</v>
      </c>
      <c r="D14301">
        <v>15</v>
      </c>
      <c r="E14301" cm="1">
        <f t="array" ref="E14301">_xlfn.XLOOKUP(Table1[[#This Row],[ScheduleWeekWritten]],Table3[Game],100+Table3[Increase],Table1[[#This Row],[ScheduleWeekWritten]])</f>
        <v>15</v>
      </c>
      <c r="F14301" t="b">
        <v>0</v>
      </c>
      <c r="G14301" t="s">
        <v>154</v>
      </c>
      <c r="H14301">
        <v>48</v>
      </c>
      <c r="I14301">
        <v>20</v>
      </c>
      <c r="J14301" t="s">
        <v>31</v>
      </c>
      <c r="K14301" t="s">
        <v>161</v>
      </c>
      <c r="L14301" t="str">
        <f>_xlfn.XLOOKUP(Table1[[#This Row],[TeamFavoriteID]],Table2[team_id],Table2[team_name],_xlfn.XLOOKUP(Table1[[#This Row],[TeamFavoriteID]],Table2[team_id_pfr],Table2[team_name],"Even"))</f>
        <v>Jacksonville Jaguars</v>
      </c>
      <c r="M14301">
        <v>-14</v>
      </c>
      <c r="N14301">
        <f>IF(Table1[[#This Row],[TeamFavorite]]=Table1[[#This Row],[TeamHome]],Table1[[#This Row],[ScoreAway]]-Table1[[#This Row],[ScoreHome]],Table1[[#This Row],[ScoreHome]]-Table1[[#This Row],[ScoreAway]])</f>
        <v>-28</v>
      </c>
      <c r="O14301">
        <f>IF(Table1[[#This Row],[SpreadActual]]&lt;Table1[[#This Row],[SpreadFavorite]],1,0)</f>
        <v>1</v>
      </c>
      <c r="P14301">
        <v>41</v>
      </c>
      <c r="Q14301" t="s">
        <v>236</v>
      </c>
      <c r="R14301" t="b">
        <v>0</v>
      </c>
      <c r="S14301">
        <v>70</v>
      </c>
      <c r="T14301">
        <v>11</v>
      </c>
      <c r="U14301">
        <v>60</v>
      </c>
    </row>
    <row r="14302" spans="1:22" x14ac:dyDescent="0.2">
      <c r="A14302" s="1">
        <v>46005</v>
      </c>
      <c r="B14302">
        <v>2025</v>
      </c>
      <c r="C14302">
        <f>_xlfn.MAXIFS(Table1[ScheduleWeekWritten],Table1[ScheduleSeason],Table1[[#This Row],[ScheduleSeason]])</f>
        <v>18</v>
      </c>
      <c r="D14302">
        <v>15</v>
      </c>
      <c r="E14302" cm="1">
        <f t="array" ref="E14302">_xlfn.XLOOKUP(Table1[[#This Row],[ScheduleWeekWritten]],Table3[Game],100+Table3[Increase],Table1[[#This Row],[ScheduleWeekWritten]])</f>
        <v>15</v>
      </c>
      <c r="F14302" t="b">
        <v>0</v>
      </c>
      <c r="G14302" t="s">
        <v>42</v>
      </c>
      <c r="H14302">
        <v>13</v>
      </c>
      <c r="I14302">
        <v>16</v>
      </c>
      <c r="J14302" t="s">
        <v>210</v>
      </c>
      <c r="K14302" t="s">
        <v>75</v>
      </c>
      <c r="L14302" t="str">
        <f>_xlfn.XLOOKUP(Table1[[#This Row],[TeamFavoriteID]],Table2[team_id],Table2[team_name],_xlfn.XLOOKUP(Table1[[#This Row],[TeamFavoriteID]],Table2[team_id_pfr],Table2[team_name],"Even"))</f>
        <v>Kansas City Chiefs</v>
      </c>
      <c r="M14302">
        <v>-6</v>
      </c>
      <c r="N14302">
        <f>IF(Table1[[#This Row],[TeamFavorite]]=Table1[[#This Row],[TeamHome]],Table1[[#This Row],[ScoreAway]]-Table1[[#This Row],[ScoreHome]],Table1[[#This Row],[ScoreHome]]-Table1[[#This Row],[ScoreAway]])</f>
        <v>3</v>
      </c>
      <c r="O14302">
        <f>IF(Table1[[#This Row],[SpreadActual]]&lt;Table1[[#This Row],[SpreadFavorite]],1,0)</f>
        <v>0</v>
      </c>
      <c r="P14302">
        <v>41.5</v>
      </c>
      <c r="Q14302" t="s">
        <v>228</v>
      </c>
      <c r="R14302" t="b">
        <v>0</v>
      </c>
      <c r="S14302">
        <v>15</v>
      </c>
      <c r="T14302">
        <v>3</v>
      </c>
      <c r="U14302">
        <v>44</v>
      </c>
    </row>
    <row r="14303" spans="1:22" x14ac:dyDescent="0.2">
      <c r="A14303" s="1">
        <v>46005</v>
      </c>
      <c r="B14303">
        <v>2025</v>
      </c>
      <c r="C14303">
        <f>_xlfn.MAXIFS(Table1[ScheduleWeekWritten],Table1[ScheduleSeason],Table1[[#This Row],[ScheduleSeason]])</f>
        <v>18</v>
      </c>
      <c r="D14303">
        <v>15</v>
      </c>
      <c r="E14303" cm="1">
        <f t="array" ref="E14303">_xlfn.XLOOKUP(Table1[[#This Row],[ScheduleWeekWritten]],Table3[Game],100+Table3[Increase],Table1[[#This Row],[ScheduleWeekWritten]])</f>
        <v>15</v>
      </c>
      <c r="F14303" t="b">
        <v>0</v>
      </c>
      <c r="G14303" t="s">
        <v>39</v>
      </c>
      <c r="H14303">
        <v>41</v>
      </c>
      <c r="I14303">
        <v>34</v>
      </c>
      <c r="J14303" t="s">
        <v>45</v>
      </c>
      <c r="K14303" t="s">
        <v>40</v>
      </c>
      <c r="L14303" t="str">
        <f>_xlfn.XLOOKUP(Table1[[#This Row],[TeamFavoriteID]],Table2[team_id],Table2[team_name],_xlfn.XLOOKUP(Table1[[#This Row],[TeamFavoriteID]],Table2[team_id_pfr],Table2[team_name],"Even"))</f>
        <v>Los Angeles Rams</v>
      </c>
      <c r="M14303">
        <v>-6</v>
      </c>
      <c r="N14303">
        <f>IF(Table1[[#This Row],[TeamFavorite]]=Table1[[#This Row],[TeamHome]],Table1[[#This Row],[ScoreAway]]-Table1[[#This Row],[ScoreHome]],Table1[[#This Row],[ScoreHome]]-Table1[[#This Row],[ScoreAway]])</f>
        <v>-7</v>
      </c>
      <c r="O14303">
        <f>IF(Table1[[#This Row],[SpreadActual]]&lt;Table1[[#This Row],[SpreadFavorite]],1,0)</f>
        <v>1</v>
      </c>
      <c r="P14303">
        <v>55</v>
      </c>
      <c r="Q14303" t="s">
        <v>218</v>
      </c>
      <c r="R14303" t="b">
        <v>0</v>
      </c>
      <c r="S14303">
        <v>72</v>
      </c>
      <c r="T14303">
        <v>0</v>
      </c>
      <c r="V14303" t="s">
        <v>103</v>
      </c>
    </row>
    <row r="14304" spans="1:22" x14ac:dyDescent="0.2">
      <c r="A14304" s="1">
        <v>46005</v>
      </c>
      <c r="B14304">
        <v>2025</v>
      </c>
      <c r="C14304">
        <f>_xlfn.MAXIFS(Table1[ScheduleWeekWritten],Table1[ScheduleSeason],Table1[[#This Row],[ScheduleSeason]])</f>
        <v>18</v>
      </c>
      <c r="D14304">
        <v>15</v>
      </c>
      <c r="E14304" cm="1">
        <f t="array" ref="E14304">_xlfn.XLOOKUP(Table1[[#This Row],[ScheduleWeekWritten]],Table3[Game],100+Table3[Increase],Table1[[#This Row],[ScheduleWeekWritten]])</f>
        <v>15</v>
      </c>
      <c r="F14304" t="b">
        <v>0</v>
      </c>
      <c r="G14304" t="s">
        <v>115</v>
      </c>
      <c r="H14304">
        <v>31</v>
      </c>
      <c r="I14304">
        <v>35</v>
      </c>
      <c r="J14304" t="s">
        <v>28</v>
      </c>
      <c r="K14304" t="s">
        <v>43</v>
      </c>
      <c r="L14304" t="str">
        <f>_xlfn.XLOOKUP(Table1[[#This Row],[TeamFavoriteID]],Table2[team_id],Table2[team_name],_xlfn.XLOOKUP(Table1[[#This Row],[TeamFavoriteID]],Table2[team_id_pfr],Table2[team_name],"Even"))</f>
        <v>Buffalo Bills</v>
      </c>
      <c r="M14304">
        <v>-1.5</v>
      </c>
      <c r="N14304">
        <f>IF(Table1[[#This Row],[TeamFavorite]]=Table1[[#This Row],[TeamHome]],Table1[[#This Row],[ScoreAway]]-Table1[[#This Row],[ScoreHome]],Table1[[#This Row],[ScoreHome]]-Table1[[#This Row],[ScoreAway]])</f>
        <v>-4</v>
      </c>
      <c r="O14304">
        <f>IF(Table1[[#This Row],[SpreadActual]]&lt;Table1[[#This Row],[SpreadFavorite]],1,0)</f>
        <v>1</v>
      </c>
      <c r="P14304">
        <v>49</v>
      </c>
      <c r="Q14304" t="s">
        <v>179</v>
      </c>
      <c r="R14304" t="b">
        <v>0</v>
      </c>
      <c r="S14304">
        <v>32</v>
      </c>
      <c r="T14304">
        <v>6</v>
      </c>
      <c r="U14304">
        <v>86</v>
      </c>
      <c r="V14304" t="s">
        <v>120</v>
      </c>
    </row>
    <row r="14305" spans="1:22" x14ac:dyDescent="0.2">
      <c r="A14305" s="1">
        <v>46005</v>
      </c>
      <c r="B14305">
        <v>2025</v>
      </c>
      <c r="C14305">
        <f>_xlfn.MAXIFS(Table1[ScheduleWeekWritten],Table1[ScheduleSeason],Table1[[#This Row],[ScheduleSeason]])</f>
        <v>18</v>
      </c>
      <c r="D14305">
        <v>15</v>
      </c>
      <c r="E14305" cm="1">
        <f t="array" ref="E14305">_xlfn.XLOOKUP(Table1[[#This Row],[ScheduleWeekWritten]],Table3[Game],100+Table3[Increase],Table1[[#This Row],[ScheduleWeekWritten]])</f>
        <v>15</v>
      </c>
      <c r="F14305" t="b">
        <v>0</v>
      </c>
      <c r="G14305" t="s">
        <v>95</v>
      </c>
      <c r="H14305">
        <v>20</v>
      </c>
      <c r="I14305">
        <v>17</v>
      </c>
      <c r="J14305" t="s">
        <v>152</v>
      </c>
      <c r="K14305" t="s">
        <v>162</v>
      </c>
      <c r="L14305" t="str">
        <f>_xlfn.XLOOKUP(Table1[[#This Row],[TeamFavoriteID]],Table2[team_id],Table2[team_name],_xlfn.XLOOKUP(Table1[[#This Row],[TeamFavoriteID]],Table2[team_id_pfr],Table2[team_name],"Even"))</f>
        <v>Carolina Panthers</v>
      </c>
      <c r="M14305">
        <v>-3</v>
      </c>
      <c r="N14305">
        <f>IF(Table1[[#This Row],[TeamFavorite]]=Table1[[#This Row],[TeamHome]],Table1[[#This Row],[ScoreAway]]-Table1[[#This Row],[ScoreHome]],Table1[[#This Row],[ScoreHome]]-Table1[[#This Row],[ScoreAway]])</f>
        <v>3</v>
      </c>
      <c r="O14305">
        <f>IF(Table1[[#This Row],[SpreadActual]]&lt;Table1[[#This Row],[SpreadFavorite]],1,0)</f>
        <v>0</v>
      </c>
      <c r="P14305">
        <v>40.5</v>
      </c>
      <c r="Q14305" t="s">
        <v>225</v>
      </c>
      <c r="R14305" t="b">
        <v>0</v>
      </c>
      <c r="S14305">
        <v>72</v>
      </c>
      <c r="T14305">
        <v>0</v>
      </c>
      <c r="V14305" t="s">
        <v>103</v>
      </c>
    </row>
    <row r="14306" spans="1:22" x14ac:dyDescent="0.2">
      <c r="A14306" s="1">
        <v>46005</v>
      </c>
      <c r="B14306">
        <v>2025</v>
      </c>
      <c r="C14306">
        <f>_xlfn.MAXIFS(Table1[ScheduleWeekWritten],Table1[ScheduleSeason],Table1[[#This Row],[ScheduleSeason]])</f>
        <v>18</v>
      </c>
      <c r="D14306">
        <v>15</v>
      </c>
      <c r="E14306" cm="1">
        <f t="array" ref="E14306">_xlfn.XLOOKUP(Table1[[#This Row],[ScheduleWeekWritten]],Table3[Game],100+Table3[Increase],Table1[[#This Row],[ScheduleWeekWritten]])</f>
        <v>15</v>
      </c>
      <c r="F14306" t="b">
        <v>0</v>
      </c>
      <c r="G14306" t="s">
        <v>50</v>
      </c>
      <c r="H14306">
        <v>21</v>
      </c>
      <c r="I14306">
        <v>29</v>
      </c>
      <c r="J14306" t="s">
        <v>227</v>
      </c>
      <c r="K14306" t="s">
        <v>90</v>
      </c>
      <c r="L14306" t="str">
        <f>_xlfn.XLOOKUP(Table1[[#This Row],[TeamFavoriteID]],Table2[team_id],Table2[team_name],_xlfn.XLOOKUP(Table1[[#This Row],[TeamFavoriteID]],Table2[team_id_pfr],Table2[team_name],"Even"))</f>
        <v>New York Giants</v>
      </c>
      <c r="M14306">
        <v>-2.5</v>
      </c>
      <c r="N14306">
        <f>IF(Table1[[#This Row],[TeamFavorite]]=Table1[[#This Row],[TeamHome]],Table1[[#This Row],[ScoreAway]]-Table1[[#This Row],[ScoreHome]],Table1[[#This Row],[ScoreHome]]-Table1[[#This Row],[ScoreAway]])</f>
        <v>8</v>
      </c>
      <c r="O14306">
        <f>IF(Table1[[#This Row],[SpreadActual]]&lt;Table1[[#This Row],[SpreadFavorite]],1,0)</f>
        <v>0</v>
      </c>
      <c r="P14306">
        <v>46.5</v>
      </c>
      <c r="Q14306" t="s">
        <v>197</v>
      </c>
      <c r="R14306" t="b">
        <v>0</v>
      </c>
      <c r="S14306">
        <v>27</v>
      </c>
      <c r="T14306">
        <v>13</v>
      </c>
      <c r="U14306">
        <v>69</v>
      </c>
    </row>
    <row r="14307" spans="1:22" x14ac:dyDescent="0.2">
      <c r="A14307" s="1">
        <v>46005</v>
      </c>
      <c r="B14307">
        <v>2025</v>
      </c>
      <c r="C14307">
        <f>_xlfn.MAXIFS(Table1[ScheduleWeekWritten],Table1[ScheduleSeason],Table1[[#This Row],[ScheduleSeason]])</f>
        <v>18</v>
      </c>
      <c r="D14307">
        <v>15</v>
      </c>
      <c r="E14307" cm="1">
        <f t="array" ref="E14307">_xlfn.XLOOKUP(Table1[[#This Row],[ScheduleWeekWritten]],Table3[Game],100+Table3[Increase],Table1[[#This Row],[ScheduleWeekWritten]])</f>
        <v>15</v>
      </c>
      <c r="F14307" t="b">
        <v>0</v>
      </c>
      <c r="G14307" t="s">
        <v>58</v>
      </c>
      <c r="H14307">
        <v>31</v>
      </c>
      <c r="I14307">
        <v>0</v>
      </c>
      <c r="J14307" t="s">
        <v>217</v>
      </c>
      <c r="K14307" t="s">
        <v>77</v>
      </c>
      <c r="L14307" t="str">
        <f>_xlfn.XLOOKUP(Table1[[#This Row],[TeamFavoriteID]],Table2[team_id],Table2[team_name],_xlfn.XLOOKUP(Table1[[#This Row],[TeamFavoriteID]],Table2[team_id_pfr],Table2[team_name],"Even"))</f>
        <v>Philadelphia Eagles</v>
      </c>
      <c r="M14307">
        <v>-12.5</v>
      </c>
      <c r="N14307">
        <f>IF(Table1[[#This Row],[TeamFavorite]]=Table1[[#This Row],[TeamHome]],Table1[[#This Row],[ScoreAway]]-Table1[[#This Row],[ScoreHome]],Table1[[#This Row],[ScoreHome]]-Table1[[#This Row],[ScoreAway]])</f>
        <v>-31</v>
      </c>
      <c r="O14307">
        <f>IF(Table1[[#This Row],[SpreadActual]]&lt;Table1[[#This Row],[SpreadFavorite]],1,0)</f>
        <v>1</v>
      </c>
      <c r="P14307">
        <v>38</v>
      </c>
      <c r="Q14307" t="s">
        <v>183</v>
      </c>
      <c r="R14307" t="b">
        <v>0</v>
      </c>
      <c r="S14307">
        <v>30</v>
      </c>
      <c r="T14307">
        <v>20</v>
      </c>
      <c r="U14307">
        <v>56</v>
      </c>
    </row>
    <row r="14308" spans="1:22" x14ac:dyDescent="0.2">
      <c r="A14308" s="1">
        <v>46005</v>
      </c>
      <c r="B14308">
        <v>2025</v>
      </c>
      <c r="C14308">
        <f>_xlfn.MAXIFS(Table1[ScheduleWeekWritten],Table1[ScheduleSeason],Table1[[#This Row],[ScheduleSeason]])</f>
        <v>18</v>
      </c>
      <c r="D14308">
        <v>15</v>
      </c>
      <c r="E14308" cm="1">
        <f t="array" ref="E14308">_xlfn.XLOOKUP(Table1[[#This Row],[ScheduleWeekWritten]],Table3[Game],100+Table3[Increase],Table1[[#This Row],[ScheduleWeekWritten]])</f>
        <v>15</v>
      </c>
      <c r="F14308" t="b">
        <v>0</v>
      </c>
      <c r="G14308" t="s">
        <v>53</v>
      </c>
      <c r="H14308">
        <v>37</v>
      </c>
      <c r="I14308">
        <v>24</v>
      </c>
      <c r="J14308" t="s">
        <v>171</v>
      </c>
      <c r="K14308" t="s">
        <v>87</v>
      </c>
      <c r="L14308" t="str">
        <f>_xlfn.XLOOKUP(Table1[[#This Row],[TeamFavoriteID]],Table2[team_id],Table2[team_name],_xlfn.XLOOKUP(Table1[[#This Row],[TeamFavoriteID]],Table2[team_id_pfr],Table2[team_name],"Even"))</f>
        <v>San Francisco 49ers</v>
      </c>
      <c r="M14308">
        <v>-12.5</v>
      </c>
      <c r="N14308">
        <f>IF(Table1[[#This Row],[TeamFavorite]]=Table1[[#This Row],[TeamHome]],Table1[[#This Row],[ScoreAway]]-Table1[[#This Row],[ScoreHome]],Table1[[#This Row],[ScoreHome]]-Table1[[#This Row],[ScoreAway]])</f>
        <v>-13</v>
      </c>
      <c r="O14308">
        <f>IF(Table1[[#This Row],[SpreadActual]]&lt;Table1[[#This Row],[SpreadFavorite]],1,0)</f>
        <v>1</v>
      </c>
      <c r="P14308">
        <v>44.5</v>
      </c>
      <c r="Q14308" t="s">
        <v>203</v>
      </c>
      <c r="R14308" t="b">
        <v>0</v>
      </c>
      <c r="S14308">
        <v>54</v>
      </c>
      <c r="T14308">
        <v>4</v>
      </c>
      <c r="U14308">
        <v>82</v>
      </c>
      <c r="V14308" t="s">
        <v>1</v>
      </c>
    </row>
    <row r="14309" spans="1:22" x14ac:dyDescent="0.2">
      <c r="A14309" s="1">
        <v>46005</v>
      </c>
      <c r="B14309">
        <v>2025</v>
      </c>
      <c r="C14309">
        <f>_xlfn.MAXIFS(Table1[ScheduleWeekWritten],Table1[ScheduleSeason],Table1[[#This Row],[ScheduleSeason]])</f>
        <v>18</v>
      </c>
      <c r="D14309">
        <v>15</v>
      </c>
      <c r="E14309" cm="1">
        <f t="array" ref="E14309">_xlfn.XLOOKUP(Table1[[#This Row],[ScheduleWeekWritten]],Table3[Game],100+Table3[Increase],Table1[[#This Row],[ScheduleWeekWritten]])</f>
        <v>15</v>
      </c>
      <c r="F14309" t="b">
        <v>0</v>
      </c>
      <c r="G14309" t="s">
        <v>128</v>
      </c>
      <c r="H14309">
        <v>18</v>
      </c>
      <c r="I14309">
        <v>16</v>
      </c>
      <c r="J14309" t="s">
        <v>140</v>
      </c>
      <c r="K14309" t="s">
        <v>132</v>
      </c>
      <c r="L14309" t="str">
        <f>_xlfn.XLOOKUP(Table1[[#This Row],[TeamFavoriteID]],Table2[team_id],Table2[team_name],_xlfn.XLOOKUP(Table1[[#This Row],[TeamFavoriteID]],Table2[team_id_pfr],Table2[team_name],"Even"))</f>
        <v>Seattle Seahawks</v>
      </c>
      <c r="M14309">
        <v>-14</v>
      </c>
      <c r="N14309">
        <f>IF(Table1[[#This Row],[TeamFavorite]]=Table1[[#This Row],[TeamHome]],Table1[[#This Row],[ScoreAway]]-Table1[[#This Row],[ScoreHome]],Table1[[#This Row],[ScoreHome]]-Table1[[#This Row],[ScoreAway]])</f>
        <v>-2</v>
      </c>
      <c r="O14309">
        <f>IF(Table1[[#This Row],[SpreadActual]]&lt;Table1[[#This Row],[SpreadFavorite]],1,0)</f>
        <v>0</v>
      </c>
      <c r="P14309">
        <v>42.5</v>
      </c>
      <c r="Q14309" t="s">
        <v>223</v>
      </c>
      <c r="R14309" t="b">
        <v>0</v>
      </c>
      <c r="S14309">
        <v>51</v>
      </c>
      <c r="T14309">
        <v>9</v>
      </c>
      <c r="U14309">
        <v>87</v>
      </c>
    </row>
    <row r="14310" spans="1:22" x14ac:dyDescent="0.2">
      <c r="A14310" s="1">
        <v>46006</v>
      </c>
      <c r="B14310">
        <v>2025</v>
      </c>
      <c r="C14310">
        <f>_xlfn.MAXIFS(Table1[ScheduleWeekWritten],Table1[ScheduleSeason],Table1[[#This Row],[ScheduleSeason]])</f>
        <v>18</v>
      </c>
      <c r="D14310">
        <v>15</v>
      </c>
      <c r="E14310" cm="1">
        <f t="array" ref="E14310">_xlfn.XLOOKUP(Table1[[#This Row],[ScheduleWeekWritten]],Table3[Game],100+Table3[Increase],Table1[[#This Row],[ScheduleWeekWritten]])</f>
        <v>15</v>
      </c>
      <c r="F14310" t="b">
        <v>0</v>
      </c>
      <c r="G14310" t="s">
        <v>67</v>
      </c>
      <c r="H14310">
        <v>26</v>
      </c>
      <c r="I14310">
        <v>34</v>
      </c>
      <c r="J14310" t="s">
        <v>54</v>
      </c>
      <c r="K14310" t="s">
        <v>68</v>
      </c>
      <c r="L14310" t="str">
        <f>_xlfn.XLOOKUP(Table1[[#This Row],[TeamFavoriteID]],Table2[team_id],Table2[team_name],_xlfn.XLOOKUP(Table1[[#This Row],[TeamFavoriteID]],Table2[team_id_pfr],Table2[team_name],"Even"))</f>
        <v>Dallas Cowboys</v>
      </c>
      <c r="M14310">
        <v>-5.5</v>
      </c>
      <c r="N14310">
        <f>IF(Table1[[#This Row],[TeamFavorite]]=Table1[[#This Row],[TeamHome]],Table1[[#This Row],[ScoreAway]]-Table1[[#This Row],[ScoreHome]],Table1[[#This Row],[ScoreHome]]-Table1[[#This Row],[ScoreAway]])</f>
        <v>8</v>
      </c>
      <c r="O14310">
        <f>IF(Table1[[#This Row],[SpreadActual]]&lt;Table1[[#This Row],[SpreadFavorite]],1,0)</f>
        <v>0</v>
      </c>
      <c r="P14310">
        <v>47.5</v>
      </c>
      <c r="Q14310" t="s">
        <v>208</v>
      </c>
      <c r="R14310" t="b">
        <v>0</v>
      </c>
      <c r="S14310">
        <v>72</v>
      </c>
      <c r="T14310">
        <v>0</v>
      </c>
      <c r="V14310" t="s">
        <v>103</v>
      </c>
    </row>
    <row r="14311" spans="1:22" x14ac:dyDescent="0.2">
      <c r="A14311" s="1">
        <v>46007</v>
      </c>
      <c r="B14311">
        <v>2025</v>
      </c>
      <c r="C14311">
        <f>_xlfn.MAXIFS(Table1[ScheduleWeekWritten],Table1[ScheduleSeason],Table1[[#This Row],[ScheduleSeason]])</f>
        <v>18</v>
      </c>
      <c r="D14311">
        <v>15</v>
      </c>
      <c r="E14311" cm="1">
        <f t="array" ref="E14311">_xlfn.XLOOKUP(Table1[[#This Row],[ScheduleWeekWritten]],Table3[Game],100+Table3[Increase],Table1[[#This Row],[ScheduleWeekWritten]])</f>
        <v>15</v>
      </c>
      <c r="F14311" t="b">
        <v>0</v>
      </c>
      <c r="G14311" t="s">
        <v>49</v>
      </c>
      <c r="H14311">
        <v>28</v>
      </c>
      <c r="I14311">
        <v>15</v>
      </c>
      <c r="J14311" t="s">
        <v>19</v>
      </c>
      <c r="K14311" t="s">
        <v>51</v>
      </c>
      <c r="L14311" t="str">
        <f>_xlfn.XLOOKUP(Table1[[#This Row],[TeamFavoriteID]],Table2[team_id],Table2[team_name],_xlfn.XLOOKUP(Table1[[#This Row],[TeamFavoriteID]],Table2[team_id_pfr],Table2[team_name],"Even"))</f>
        <v>Pittsburgh Steelers</v>
      </c>
      <c r="M14311">
        <v>-3</v>
      </c>
      <c r="N14311">
        <f>IF(Table1[[#This Row],[TeamFavorite]]=Table1[[#This Row],[TeamHome]],Table1[[#This Row],[ScoreAway]]-Table1[[#This Row],[ScoreHome]],Table1[[#This Row],[ScoreHome]]-Table1[[#This Row],[ScoreAway]])</f>
        <v>-13</v>
      </c>
      <c r="O14311">
        <f>IF(Table1[[#This Row],[SpreadActual]]&lt;Table1[[#This Row],[SpreadFavorite]],1,0)</f>
        <v>1</v>
      </c>
      <c r="P14311">
        <v>42.5</v>
      </c>
      <c r="Q14311" t="s">
        <v>229</v>
      </c>
      <c r="R14311" t="b">
        <v>0</v>
      </c>
      <c r="S14311">
        <v>17</v>
      </c>
      <c r="T14311">
        <v>7</v>
      </c>
      <c r="U14311">
        <v>71</v>
      </c>
    </row>
    <row r="14312" spans="1:22" x14ac:dyDescent="0.2">
      <c r="A14312" s="1">
        <v>46010</v>
      </c>
      <c r="B14312">
        <v>2025</v>
      </c>
      <c r="C14312">
        <f>_xlfn.MAXIFS(Table1[ScheduleWeekWritten],Table1[ScheduleSeason],Table1[[#This Row],[ScheduleSeason]])</f>
        <v>18</v>
      </c>
      <c r="D14312">
        <v>16</v>
      </c>
      <c r="E14312" cm="1">
        <f t="array" ref="E14312">_xlfn.XLOOKUP(Table1[[#This Row],[ScheduleWeekWritten]],Table3[Game],100+Table3[Increase],Table1[[#This Row],[ScheduleWeekWritten]])</f>
        <v>16</v>
      </c>
      <c r="F14312" t="b">
        <v>0</v>
      </c>
      <c r="G14312" t="s">
        <v>128</v>
      </c>
      <c r="H14312">
        <v>38</v>
      </c>
      <c r="I14312">
        <v>37</v>
      </c>
      <c r="J14312" t="s">
        <v>39</v>
      </c>
      <c r="K14312" t="s">
        <v>132</v>
      </c>
      <c r="L14312" t="str">
        <f>_xlfn.XLOOKUP(Table1[[#This Row],[TeamFavoriteID]],Table2[team_id],Table2[team_name],_xlfn.XLOOKUP(Table1[[#This Row],[TeamFavoriteID]],Table2[team_id_pfr],Table2[team_name],"Even"))</f>
        <v>Seattle Seahawks</v>
      </c>
      <c r="M14312">
        <v>-1.5</v>
      </c>
      <c r="N14312">
        <f>IF(Table1[[#This Row],[TeamFavorite]]=Table1[[#This Row],[TeamHome]],Table1[[#This Row],[ScoreAway]]-Table1[[#This Row],[ScoreHome]],Table1[[#This Row],[ScoreHome]]-Table1[[#This Row],[ScoreAway]])</f>
        <v>-1</v>
      </c>
      <c r="O14312">
        <f>IF(Table1[[#This Row],[SpreadActual]]&lt;Table1[[#This Row],[SpreadFavorite]],1,0)</f>
        <v>0</v>
      </c>
      <c r="P14312">
        <v>42</v>
      </c>
      <c r="Q14312" t="s">
        <v>223</v>
      </c>
      <c r="R14312" t="b">
        <v>0</v>
      </c>
      <c r="S14312">
        <v>51</v>
      </c>
      <c r="T14312">
        <v>17</v>
      </c>
      <c r="U14312">
        <v>91</v>
      </c>
    </row>
    <row r="14313" spans="1:22" x14ac:dyDescent="0.2">
      <c r="A14313" s="1">
        <v>46011</v>
      </c>
      <c r="B14313">
        <v>2025</v>
      </c>
      <c r="C14313">
        <f>_xlfn.MAXIFS(Table1[ScheduleWeekWritten],Table1[ScheduleSeason],Table1[[#This Row],[ScheduleSeason]])</f>
        <v>18</v>
      </c>
      <c r="D14313">
        <v>16</v>
      </c>
      <c r="E14313" cm="1">
        <f t="array" ref="E14313">_xlfn.XLOOKUP(Table1[[#This Row],[ScheduleWeekWritten]],Table3[Game],100+Table3[Increase],Table1[[#This Row],[ScheduleWeekWritten]])</f>
        <v>16</v>
      </c>
      <c r="F14313" t="b">
        <v>0</v>
      </c>
      <c r="G14313" t="s">
        <v>46</v>
      </c>
      <c r="H14313">
        <v>22</v>
      </c>
      <c r="I14313">
        <v>16</v>
      </c>
      <c r="J14313" t="s">
        <v>33</v>
      </c>
      <c r="K14313" t="s">
        <v>47</v>
      </c>
      <c r="L14313" t="str">
        <f>_xlfn.XLOOKUP(Table1[[#This Row],[TeamFavoriteID]],Table2[team_id],Table2[team_name],_xlfn.XLOOKUP(Table1[[#This Row],[TeamFavoriteID]],Table2[team_id_pfr],Table2[team_name],"Even"))</f>
        <v>Chicago Bears</v>
      </c>
      <c r="M14313">
        <v>-1.5</v>
      </c>
      <c r="N14313">
        <f>IF(Table1[[#This Row],[TeamFavorite]]=Table1[[#This Row],[TeamHome]],Table1[[#This Row],[ScoreAway]]-Table1[[#This Row],[ScoreHome]],Table1[[#This Row],[ScoreHome]]-Table1[[#This Row],[ScoreAway]])</f>
        <v>-6</v>
      </c>
      <c r="O14313">
        <f>IF(Table1[[#This Row],[SpreadActual]]&lt;Table1[[#This Row],[SpreadFavorite]],1,0)</f>
        <v>1</v>
      </c>
      <c r="P14313">
        <v>46.5</v>
      </c>
      <c r="Q14313" t="s">
        <v>114</v>
      </c>
      <c r="R14313" t="b">
        <v>0</v>
      </c>
      <c r="S14313">
        <v>37</v>
      </c>
      <c r="T14313">
        <v>6</v>
      </c>
      <c r="U14313">
        <v>48</v>
      </c>
    </row>
    <row r="14314" spans="1:22" x14ac:dyDescent="0.2">
      <c r="A14314" s="1">
        <v>46011</v>
      </c>
      <c r="B14314">
        <v>2025</v>
      </c>
      <c r="C14314">
        <f>_xlfn.MAXIFS(Table1[ScheduleWeekWritten],Table1[ScheduleSeason],Table1[[#This Row],[ScheduleSeason]])</f>
        <v>18</v>
      </c>
      <c r="D14314">
        <v>16</v>
      </c>
      <c r="E14314" cm="1">
        <f t="array" ref="E14314">_xlfn.XLOOKUP(Table1[[#This Row],[ScheduleWeekWritten]],Table3[Game],100+Table3[Increase],Table1[[#This Row],[ScheduleWeekWritten]])</f>
        <v>16</v>
      </c>
      <c r="F14314" t="b">
        <v>0</v>
      </c>
      <c r="G14314" t="s">
        <v>227</v>
      </c>
      <c r="H14314">
        <v>18</v>
      </c>
      <c r="I14314">
        <v>29</v>
      </c>
      <c r="J14314" t="s">
        <v>58</v>
      </c>
      <c r="K14314" t="s">
        <v>77</v>
      </c>
      <c r="L14314" t="str">
        <f>_xlfn.XLOOKUP(Table1[[#This Row],[TeamFavoriteID]],Table2[team_id],Table2[team_name],_xlfn.XLOOKUP(Table1[[#This Row],[TeamFavoriteID]],Table2[team_id_pfr],Table2[team_name],"Even"))</f>
        <v>Philadelphia Eagles</v>
      </c>
      <c r="M14314">
        <v>-7</v>
      </c>
      <c r="N14314">
        <f>IF(Table1[[#This Row],[TeamFavorite]]=Table1[[#This Row],[TeamHome]],Table1[[#This Row],[ScoreAway]]-Table1[[#This Row],[ScoreHome]],Table1[[#This Row],[ScoreHome]]-Table1[[#This Row],[ScoreAway]])</f>
        <v>-11</v>
      </c>
      <c r="O14314">
        <f>IF(Table1[[#This Row],[SpreadActual]]&lt;Table1[[#This Row],[SpreadFavorite]],1,0)</f>
        <v>1</v>
      </c>
      <c r="P14314">
        <v>44</v>
      </c>
      <c r="Q14314" t="s">
        <v>234</v>
      </c>
      <c r="R14314" t="b">
        <v>0</v>
      </c>
      <c r="S14314">
        <v>42</v>
      </c>
      <c r="T14314">
        <v>7</v>
      </c>
      <c r="U14314">
        <v>49</v>
      </c>
    </row>
    <row r="14315" spans="1:22" x14ac:dyDescent="0.2">
      <c r="A14315" s="1">
        <v>46012</v>
      </c>
      <c r="B14315">
        <v>2025</v>
      </c>
      <c r="C14315">
        <f>_xlfn.MAXIFS(Table1[ScheduleWeekWritten],Table1[ScheduleSeason],Table1[[#This Row],[ScheduleSeason]])</f>
        <v>18</v>
      </c>
      <c r="D14315">
        <v>16</v>
      </c>
      <c r="E14315" cm="1">
        <f t="array" ref="E14315">_xlfn.XLOOKUP(Table1[[#This Row],[ScheduleWeekWritten]],Table3[Game],100+Table3[Increase],Table1[[#This Row],[ScheduleWeekWritten]])</f>
        <v>16</v>
      </c>
      <c r="F14315" t="b">
        <v>0</v>
      </c>
      <c r="G14315" t="s">
        <v>149</v>
      </c>
      <c r="H14315">
        <v>19</v>
      </c>
      <c r="I14315">
        <v>26</v>
      </c>
      <c r="J14315" t="s">
        <v>38</v>
      </c>
      <c r="K14315" t="s">
        <v>109</v>
      </c>
      <c r="L14315" t="str">
        <f>_xlfn.XLOOKUP(Table1[[#This Row],[TeamFavoriteID]],Table2[team_id],Table2[team_name],_xlfn.XLOOKUP(Table1[[#This Row],[TeamFavoriteID]],Table2[team_id_pfr],Table2[team_name],"Even"))</f>
        <v>Atlanta Falcons</v>
      </c>
      <c r="M14315">
        <v>-2.5</v>
      </c>
      <c r="N14315">
        <f>IF(Table1[[#This Row],[TeamFavorite]]=Table1[[#This Row],[TeamHome]],Table1[[#This Row],[ScoreAway]]-Table1[[#This Row],[ScoreHome]],Table1[[#This Row],[ScoreHome]]-Table1[[#This Row],[ScoreAway]])</f>
        <v>-7</v>
      </c>
      <c r="O14315">
        <f>IF(Table1[[#This Row],[SpreadActual]]&lt;Table1[[#This Row],[SpreadFavorite]],1,0)</f>
        <v>1</v>
      </c>
      <c r="P14315">
        <v>48.5</v>
      </c>
      <c r="Q14315" t="s">
        <v>221</v>
      </c>
      <c r="R14315" t="b">
        <v>0</v>
      </c>
      <c r="S14315">
        <v>72</v>
      </c>
      <c r="T14315">
        <v>0</v>
      </c>
      <c r="V14315" t="s">
        <v>103</v>
      </c>
    </row>
    <row r="14316" spans="1:22" x14ac:dyDescent="0.2">
      <c r="A14316" s="1">
        <v>46012</v>
      </c>
      <c r="B14316">
        <v>2025</v>
      </c>
      <c r="C14316">
        <f>_xlfn.MAXIFS(Table1[ScheduleWeekWritten],Table1[ScheduleSeason],Table1[[#This Row],[ScheduleSeason]])</f>
        <v>18</v>
      </c>
      <c r="D14316">
        <v>16</v>
      </c>
      <c r="E14316" cm="1">
        <f t="array" ref="E14316">_xlfn.XLOOKUP(Table1[[#This Row],[ScheduleWeekWritten]],Table3[Game],100+Table3[Increase],Table1[[#This Row],[ScheduleWeekWritten]])</f>
        <v>16</v>
      </c>
      <c r="F14316" t="b">
        <v>0</v>
      </c>
      <c r="G14316" t="s">
        <v>158</v>
      </c>
      <c r="H14316">
        <v>24</v>
      </c>
      <c r="I14316">
        <v>28</v>
      </c>
      <c r="J14316" t="s">
        <v>115</v>
      </c>
      <c r="K14316" t="s">
        <v>159</v>
      </c>
      <c r="L14316" t="str">
        <f>_xlfn.XLOOKUP(Table1[[#This Row],[TeamFavoriteID]],Table2[team_id],Table2[team_name],_xlfn.XLOOKUP(Table1[[#This Row],[TeamFavoriteID]],Table2[team_id_pfr],Table2[team_name],"Even"))</f>
        <v>Baltimore Ravens</v>
      </c>
      <c r="M14316">
        <v>-3</v>
      </c>
      <c r="N14316">
        <f>IF(Table1[[#This Row],[TeamFavorite]]=Table1[[#This Row],[TeamHome]],Table1[[#This Row],[ScoreAway]]-Table1[[#This Row],[ScoreHome]],Table1[[#This Row],[ScoreHome]]-Table1[[#This Row],[ScoreAway]])</f>
        <v>4</v>
      </c>
      <c r="O14316">
        <f>IF(Table1[[#This Row],[SpreadActual]]&lt;Table1[[#This Row],[SpreadFavorite]],1,0)</f>
        <v>0</v>
      </c>
      <c r="P14316">
        <v>49</v>
      </c>
      <c r="Q14316" t="s">
        <v>166</v>
      </c>
      <c r="R14316" t="b">
        <v>0</v>
      </c>
      <c r="S14316">
        <v>40</v>
      </c>
      <c r="T14316">
        <v>2</v>
      </c>
      <c r="U14316">
        <v>36</v>
      </c>
    </row>
    <row r="14317" spans="1:22" x14ac:dyDescent="0.2">
      <c r="A14317" s="1">
        <v>46012</v>
      </c>
      <c r="B14317">
        <v>2025</v>
      </c>
      <c r="C14317">
        <f>_xlfn.MAXIFS(Table1[ScheduleWeekWritten],Table1[ScheduleSeason],Table1[[#This Row],[ScheduleSeason]])</f>
        <v>18</v>
      </c>
      <c r="D14317">
        <v>16</v>
      </c>
      <c r="E14317" cm="1">
        <f t="array" ref="E14317">_xlfn.XLOOKUP(Table1[[#This Row],[ScheduleWeekWritten]],Table3[Game],100+Table3[Increase],Table1[[#This Row],[ScheduleWeekWritten]])</f>
        <v>16</v>
      </c>
      <c r="F14317" t="b">
        <v>0</v>
      </c>
      <c r="G14317" t="s">
        <v>152</v>
      </c>
      <c r="H14317">
        <v>23</v>
      </c>
      <c r="I14317">
        <v>20</v>
      </c>
      <c r="J14317" t="s">
        <v>127</v>
      </c>
      <c r="K14317" t="s">
        <v>133</v>
      </c>
      <c r="L14317" t="str">
        <f>_xlfn.XLOOKUP(Table1[[#This Row],[TeamFavoriteID]],Table2[team_id],Table2[team_name],_xlfn.XLOOKUP(Table1[[#This Row],[TeamFavoriteID]],Table2[team_id_pfr],Table2[team_name],"Even"))</f>
        <v>Tampa Bay Buccaneers</v>
      </c>
      <c r="M14317">
        <v>-3</v>
      </c>
      <c r="N14317">
        <f>IF(Table1[[#This Row],[TeamFavorite]]=Table1[[#This Row],[TeamHome]],Table1[[#This Row],[ScoreAway]]-Table1[[#This Row],[ScoreHome]],Table1[[#This Row],[ScoreHome]]-Table1[[#This Row],[ScoreAway]])</f>
        <v>3</v>
      </c>
      <c r="O14317">
        <f>IF(Table1[[#This Row],[SpreadActual]]&lt;Table1[[#This Row],[SpreadFavorite]],1,0)</f>
        <v>0</v>
      </c>
      <c r="P14317">
        <v>45</v>
      </c>
      <c r="Q14317" t="s">
        <v>160</v>
      </c>
      <c r="R14317" t="b">
        <v>0</v>
      </c>
      <c r="S14317">
        <v>61</v>
      </c>
      <c r="T14317">
        <v>8</v>
      </c>
      <c r="U14317">
        <v>28</v>
      </c>
    </row>
    <row r="14318" spans="1:22" x14ac:dyDescent="0.2">
      <c r="A14318" s="1">
        <v>46012</v>
      </c>
      <c r="B14318">
        <v>2025</v>
      </c>
      <c r="C14318">
        <f>_xlfn.MAXIFS(Table1[ScheduleWeekWritten],Table1[ScheduleSeason],Table1[[#This Row],[ScheduleSeason]])</f>
        <v>18</v>
      </c>
      <c r="D14318">
        <v>16</v>
      </c>
      <c r="E14318" cm="1">
        <f t="array" ref="E14318">_xlfn.XLOOKUP(Table1[[#This Row],[ScheduleWeekWritten]],Table3[Game],100+Table3[Increase],Table1[[#This Row],[ScheduleWeekWritten]])</f>
        <v>16</v>
      </c>
      <c r="F14318" t="b">
        <v>0</v>
      </c>
      <c r="G14318" t="s">
        <v>62</v>
      </c>
      <c r="H14318">
        <v>20</v>
      </c>
      <c r="I14318">
        <v>23</v>
      </c>
      <c r="J14318" t="s">
        <v>28</v>
      </c>
      <c r="K14318" t="s">
        <v>43</v>
      </c>
      <c r="L14318" t="str">
        <f>_xlfn.XLOOKUP(Table1[[#This Row],[TeamFavoriteID]],Table2[team_id],Table2[team_name],_xlfn.XLOOKUP(Table1[[#This Row],[TeamFavoriteID]],Table2[team_id_pfr],Table2[team_name],"Even"))</f>
        <v>Buffalo Bills</v>
      </c>
      <c r="M14318">
        <v>-10.5</v>
      </c>
      <c r="N14318">
        <f>IF(Table1[[#This Row],[TeamFavorite]]=Table1[[#This Row],[TeamHome]],Table1[[#This Row],[ScoreAway]]-Table1[[#This Row],[ScoreHome]],Table1[[#This Row],[ScoreHome]]-Table1[[#This Row],[ScoreAway]])</f>
        <v>-3</v>
      </c>
      <c r="O14318">
        <f>IF(Table1[[#This Row],[SpreadActual]]&lt;Table1[[#This Row],[SpreadFavorite]],1,0)</f>
        <v>0</v>
      </c>
      <c r="P14318">
        <v>41.5</v>
      </c>
      <c r="Q14318" t="s">
        <v>233</v>
      </c>
      <c r="R14318" t="b">
        <v>0</v>
      </c>
      <c r="S14318">
        <v>25</v>
      </c>
      <c r="T14318">
        <v>16</v>
      </c>
      <c r="U14318">
        <v>68</v>
      </c>
    </row>
    <row r="14319" spans="1:22" x14ac:dyDescent="0.2">
      <c r="A14319" s="1">
        <v>46012</v>
      </c>
      <c r="B14319">
        <v>2025</v>
      </c>
      <c r="C14319">
        <f>_xlfn.MAXIFS(Table1[ScheduleWeekWritten],Table1[ScheduleSeason],Table1[[#This Row],[ScheduleSeason]])</f>
        <v>18</v>
      </c>
      <c r="D14319">
        <v>16</v>
      </c>
      <c r="E14319" cm="1">
        <f t="array" ref="E14319">_xlfn.XLOOKUP(Table1[[#This Row],[ScheduleWeekWritten]],Table3[Game],100+Table3[Increase],Table1[[#This Row],[ScheduleWeekWritten]])</f>
        <v>16</v>
      </c>
      <c r="F14319" t="b">
        <v>0</v>
      </c>
      <c r="G14319" t="s">
        <v>67</v>
      </c>
      <c r="H14319">
        <v>17</v>
      </c>
      <c r="I14319">
        <v>34</v>
      </c>
      <c r="J14319" t="s">
        <v>210</v>
      </c>
      <c r="K14319" t="s">
        <v>68</v>
      </c>
      <c r="L14319" t="str">
        <f>_xlfn.XLOOKUP(Table1[[#This Row],[TeamFavoriteID]],Table2[team_id],Table2[team_name],_xlfn.XLOOKUP(Table1[[#This Row],[TeamFavoriteID]],Table2[team_id_pfr],Table2[team_name],"Even"))</f>
        <v>Dallas Cowboys</v>
      </c>
      <c r="M14319">
        <v>-2</v>
      </c>
      <c r="N14319">
        <f>IF(Table1[[#This Row],[TeamFavorite]]=Table1[[#This Row],[TeamHome]],Table1[[#This Row],[ScoreAway]]-Table1[[#This Row],[ScoreHome]],Table1[[#This Row],[ScoreHome]]-Table1[[#This Row],[ScoreAway]])</f>
        <v>17</v>
      </c>
      <c r="O14319">
        <f>IF(Table1[[#This Row],[SpreadActual]]&lt;Table1[[#This Row],[SpreadFavorite]],1,0)</f>
        <v>0</v>
      </c>
      <c r="P14319">
        <v>50</v>
      </c>
      <c r="Q14319" t="s">
        <v>208</v>
      </c>
      <c r="R14319" t="b">
        <v>0</v>
      </c>
      <c r="S14319">
        <v>72</v>
      </c>
      <c r="T14319">
        <v>0</v>
      </c>
      <c r="V14319" t="s">
        <v>103</v>
      </c>
    </row>
    <row r="14320" spans="1:22" x14ac:dyDescent="0.2">
      <c r="A14320" s="1">
        <v>46012</v>
      </c>
      <c r="B14320">
        <v>2025</v>
      </c>
      <c r="C14320">
        <f>_xlfn.MAXIFS(Table1[ScheduleWeekWritten],Table1[ScheduleSeason],Table1[[#This Row],[ScheduleSeason]])</f>
        <v>18</v>
      </c>
      <c r="D14320">
        <v>16</v>
      </c>
      <c r="E14320" cm="1">
        <f t="array" ref="E14320">_xlfn.XLOOKUP(Table1[[#This Row],[ScheduleWeekWritten]],Table3[Game],100+Table3[Increase],Table1[[#This Row],[ScheduleWeekWritten]])</f>
        <v>16</v>
      </c>
      <c r="F14320" t="b">
        <v>0</v>
      </c>
      <c r="G14320" t="s">
        <v>24</v>
      </c>
      <c r="H14320">
        <v>20</v>
      </c>
      <c r="I14320">
        <v>34</v>
      </c>
      <c r="J14320" t="s">
        <v>154</v>
      </c>
      <c r="K14320" t="s">
        <v>88</v>
      </c>
      <c r="L14320" t="str">
        <f>_xlfn.XLOOKUP(Table1[[#This Row],[TeamFavoriteID]],Table2[team_id],Table2[team_name],_xlfn.XLOOKUP(Table1[[#This Row],[TeamFavoriteID]],Table2[team_id_pfr],Table2[team_name],"Even"))</f>
        <v>Denver Broncos</v>
      </c>
      <c r="M14320">
        <v>-3.5</v>
      </c>
      <c r="N14320">
        <f>IF(Table1[[#This Row],[TeamFavorite]]=Table1[[#This Row],[TeamHome]],Table1[[#This Row],[ScoreAway]]-Table1[[#This Row],[ScoreHome]],Table1[[#This Row],[ScoreHome]]-Table1[[#This Row],[ScoreAway]])</f>
        <v>14</v>
      </c>
      <c r="O14320">
        <f>IF(Table1[[#This Row],[SpreadActual]]&lt;Table1[[#This Row],[SpreadFavorite]],1,0)</f>
        <v>0</v>
      </c>
      <c r="P14320">
        <v>47</v>
      </c>
      <c r="Q14320" t="s">
        <v>224</v>
      </c>
      <c r="R14320" t="b">
        <v>0</v>
      </c>
      <c r="S14320">
        <v>62</v>
      </c>
      <c r="T14320">
        <v>3</v>
      </c>
      <c r="U14320">
        <v>26</v>
      </c>
    </row>
    <row r="14321" spans="1:22" x14ac:dyDescent="0.2">
      <c r="A14321" s="1">
        <v>46012</v>
      </c>
      <c r="B14321">
        <v>2025</v>
      </c>
      <c r="C14321">
        <f>_xlfn.MAXIFS(Table1[ScheduleWeekWritten],Table1[ScheduleSeason],Table1[[#This Row],[ScheduleSeason]])</f>
        <v>18</v>
      </c>
      <c r="D14321">
        <v>16</v>
      </c>
      <c r="E14321" cm="1">
        <f t="array" ref="E14321">_xlfn.XLOOKUP(Table1[[#This Row],[ScheduleWeekWritten]],Table3[Game],100+Table3[Increase],Table1[[#This Row],[ScheduleWeekWritten]])</f>
        <v>16</v>
      </c>
      <c r="F14321" t="b">
        <v>0</v>
      </c>
      <c r="G14321" t="s">
        <v>45</v>
      </c>
      <c r="H14321">
        <v>24</v>
      </c>
      <c r="I14321">
        <v>29</v>
      </c>
      <c r="J14321" t="s">
        <v>49</v>
      </c>
      <c r="K14321" t="s">
        <v>79</v>
      </c>
      <c r="L14321" t="str">
        <f>_xlfn.XLOOKUP(Table1[[#This Row],[TeamFavoriteID]],Table2[team_id],Table2[team_name],_xlfn.XLOOKUP(Table1[[#This Row],[TeamFavoriteID]],Table2[team_id_pfr],Table2[team_name],"Even"))</f>
        <v>Detroit Lions</v>
      </c>
      <c r="M14321">
        <v>-7</v>
      </c>
      <c r="N14321">
        <f>IF(Table1[[#This Row],[TeamFavorite]]=Table1[[#This Row],[TeamHome]],Table1[[#This Row],[ScoreAway]]-Table1[[#This Row],[ScoreHome]],Table1[[#This Row],[ScoreHome]]-Table1[[#This Row],[ScoreAway]])</f>
        <v>5</v>
      </c>
      <c r="O14321">
        <f>IF(Table1[[#This Row],[SpreadActual]]&lt;Table1[[#This Row],[SpreadFavorite]],1,0)</f>
        <v>0</v>
      </c>
      <c r="P14321">
        <v>52</v>
      </c>
      <c r="Q14321" t="s">
        <v>181</v>
      </c>
      <c r="R14321" t="b">
        <v>0</v>
      </c>
      <c r="S14321">
        <v>72</v>
      </c>
      <c r="T14321">
        <v>0</v>
      </c>
      <c r="V14321" t="s">
        <v>103</v>
      </c>
    </row>
    <row r="14322" spans="1:22" x14ac:dyDescent="0.2">
      <c r="A14322" s="1">
        <v>46012</v>
      </c>
      <c r="B14322">
        <v>2025</v>
      </c>
      <c r="C14322">
        <f>_xlfn.MAXIFS(Table1[ScheduleWeekWritten],Table1[ScheduleSeason],Table1[[#This Row],[ScheduleSeason]])</f>
        <v>18</v>
      </c>
      <c r="D14322">
        <v>16</v>
      </c>
      <c r="E14322" cm="1">
        <f t="array" ref="E14322">_xlfn.XLOOKUP(Table1[[#This Row],[ScheduleWeekWritten]],Table3[Game],100+Table3[Increase],Table1[[#This Row],[ScheduleWeekWritten]])</f>
        <v>16</v>
      </c>
      <c r="F14322" t="b">
        <v>0</v>
      </c>
      <c r="G14322" t="s">
        <v>177</v>
      </c>
      <c r="H14322">
        <v>23</v>
      </c>
      <c r="I14322">
        <v>21</v>
      </c>
      <c r="J14322" t="s">
        <v>217</v>
      </c>
      <c r="K14322" t="s">
        <v>182</v>
      </c>
      <c r="L14322" t="str">
        <f>_xlfn.XLOOKUP(Table1[[#This Row],[TeamFavoriteID]],Table2[team_id],Table2[team_name],_xlfn.XLOOKUP(Table1[[#This Row],[TeamFavoriteID]],Table2[team_id_pfr],Table2[team_name],"Even"))</f>
        <v>Houston Texans</v>
      </c>
      <c r="M14322">
        <v>-14</v>
      </c>
      <c r="N14322">
        <f>IF(Table1[[#This Row],[TeamFavorite]]=Table1[[#This Row],[TeamHome]],Table1[[#This Row],[ScoreAway]]-Table1[[#This Row],[ScoreHome]],Table1[[#This Row],[ScoreHome]]-Table1[[#This Row],[ScoreAway]])</f>
        <v>-2</v>
      </c>
      <c r="O14322">
        <f>IF(Table1[[#This Row],[SpreadActual]]&lt;Table1[[#This Row],[SpreadFavorite]],1,0)</f>
        <v>0</v>
      </c>
      <c r="P14322">
        <v>38.5</v>
      </c>
      <c r="Q14322" t="s">
        <v>207</v>
      </c>
      <c r="R14322" t="b">
        <v>0</v>
      </c>
      <c r="S14322">
        <v>72</v>
      </c>
      <c r="T14322">
        <v>0</v>
      </c>
      <c r="V14322" t="s">
        <v>103</v>
      </c>
    </row>
    <row r="14323" spans="1:22" x14ac:dyDescent="0.2">
      <c r="A14323" s="1">
        <v>46012</v>
      </c>
      <c r="B14323">
        <v>2025</v>
      </c>
      <c r="C14323">
        <f>_xlfn.MAXIFS(Table1[ScheduleWeekWritten],Table1[ScheduleSeason],Table1[[#This Row],[ScheduleSeason]])</f>
        <v>18</v>
      </c>
      <c r="D14323">
        <v>16</v>
      </c>
      <c r="E14323" cm="1">
        <f t="array" ref="E14323">_xlfn.XLOOKUP(Table1[[#This Row],[ScheduleWeekWritten]],Table3[Game],100+Table3[Increase],Table1[[#This Row],[ScheduleWeekWritten]])</f>
        <v>16</v>
      </c>
      <c r="F14323" t="b">
        <v>0</v>
      </c>
      <c r="G14323" t="s">
        <v>95</v>
      </c>
      <c r="H14323">
        <v>29</v>
      </c>
      <c r="I14323">
        <v>6</v>
      </c>
      <c r="J14323" t="s">
        <v>31</v>
      </c>
      <c r="K14323" t="s">
        <v>98</v>
      </c>
      <c r="L14323" t="str">
        <f>_xlfn.XLOOKUP(Table1[[#This Row],[TeamFavoriteID]],Table2[team_id],Table2[team_name],_xlfn.XLOOKUP(Table1[[#This Row],[TeamFavoriteID]],Table2[team_id_pfr],Table2[team_name],"Even"))</f>
        <v>New Orleans Saints</v>
      </c>
      <c r="M14323">
        <v>-6.5</v>
      </c>
      <c r="N14323">
        <f>IF(Table1[[#This Row],[TeamFavorite]]=Table1[[#This Row],[TeamHome]],Table1[[#This Row],[ScoreAway]]-Table1[[#This Row],[ScoreHome]],Table1[[#This Row],[ScoreHome]]-Table1[[#This Row],[ScoreAway]])</f>
        <v>-23</v>
      </c>
      <c r="O14323">
        <f>IF(Table1[[#This Row],[SpreadActual]]&lt;Table1[[#This Row],[SpreadFavorite]],1,0)</f>
        <v>1</v>
      </c>
      <c r="P14323">
        <v>40.5</v>
      </c>
      <c r="Q14323" t="s">
        <v>225</v>
      </c>
      <c r="R14323" t="b">
        <v>0</v>
      </c>
      <c r="S14323">
        <v>72</v>
      </c>
      <c r="T14323">
        <v>0</v>
      </c>
      <c r="V14323" t="s">
        <v>103</v>
      </c>
    </row>
    <row r="14324" spans="1:22" x14ac:dyDescent="0.2">
      <c r="A14324" s="1">
        <v>46012</v>
      </c>
      <c r="B14324">
        <v>2025</v>
      </c>
      <c r="C14324">
        <f>_xlfn.MAXIFS(Table1[ScheduleWeekWritten],Table1[ScheduleSeason],Table1[[#This Row],[ScheduleSeason]])</f>
        <v>18</v>
      </c>
      <c r="D14324">
        <v>16</v>
      </c>
      <c r="E14324" cm="1">
        <f t="array" ref="E14324">_xlfn.XLOOKUP(Table1[[#This Row],[ScheduleWeekWritten]],Table3[Game],100+Table3[Increase],Table1[[#This Row],[ScheduleWeekWritten]])</f>
        <v>16</v>
      </c>
      <c r="F14324" t="b">
        <v>0</v>
      </c>
      <c r="G14324" t="s">
        <v>50</v>
      </c>
      <c r="H14324">
        <v>13</v>
      </c>
      <c r="I14324">
        <v>16</v>
      </c>
      <c r="J14324" t="s">
        <v>54</v>
      </c>
      <c r="K14324" t="s">
        <v>55</v>
      </c>
      <c r="L14324" t="str">
        <f>_xlfn.XLOOKUP(Table1[[#This Row],[TeamFavoriteID]],Table2[team_id],Table2[team_name],_xlfn.XLOOKUP(Table1[[#This Row],[TeamFavoriteID]],Table2[team_id_pfr],Table2[team_name],"Even"))</f>
        <v>Minnesota Vikings</v>
      </c>
      <c r="M14324">
        <v>-2.5</v>
      </c>
      <c r="N14324">
        <f>IF(Table1[[#This Row],[TeamFavorite]]=Table1[[#This Row],[TeamHome]],Table1[[#This Row],[ScoreAway]]-Table1[[#This Row],[ScoreHome]],Table1[[#This Row],[ScoreHome]]-Table1[[#This Row],[ScoreAway]])</f>
        <v>-3</v>
      </c>
      <c r="O14324">
        <f>IF(Table1[[#This Row],[SpreadActual]]&lt;Table1[[#This Row],[SpreadFavorite]],1,0)</f>
        <v>1</v>
      </c>
      <c r="P14324">
        <v>43</v>
      </c>
      <c r="Q14324" t="s">
        <v>197</v>
      </c>
      <c r="R14324" t="b">
        <v>0</v>
      </c>
      <c r="S14324">
        <v>46</v>
      </c>
      <c r="T14324">
        <v>20</v>
      </c>
      <c r="U14324">
        <v>37</v>
      </c>
    </row>
    <row r="14325" spans="1:22" x14ac:dyDescent="0.2">
      <c r="A14325" s="1">
        <v>46012</v>
      </c>
      <c r="B14325">
        <v>2025</v>
      </c>
      <c r="C14325">
        <f>_xlfn.MAXIFS(Table1[ScheduleWeekWritten],Table1[ScheduleSeason],Table1[[#This Row],[ScheduleSeason]])</f>
        <v>18</v>
      </c>
      <c r="D14325">
        <v>16</v>
      </c>
      <c r="E14325" cm="1">
        <f t="array" ref="E14325">_xlfn.XLOOKUP(Table1[[#This Row],[ScheduleWeekWritten]],Table3[Game],100+Table3[Increase],Table1[[#This Row],[ScheduleWeekWritten]])</f>
        <v>16</v>
      </c>
      <c r="F14325" t="b">
        <v>0</v>
      </c>
      <c r="G14325" t="s">
        <v>171</v>
      </c>
      <c r="H14325">
        <v>26</v>
      </c>
      <c r="I14325">
        <v>9</v>
      </c>
      <c r="J14325" t="s">
        <v>42</v>
      </c>
      <c r="K14325" t="s">
        <v>75</v>
      </c>
      <c r="L14325" t="str">
        <f>_xlfn.XLOOKUP(Table1[[#This Row],[TeamFavoriteID]],Table2[team_id],Table2[team_name],_xlfn.XLOOKUP(Table1[[#This Row],[TeamFavoriteID]],Table2[team_id_pfr],Table2[team_name],"Even"))</f>
        <v>Kansas City Chiefs</v>
      </c>
      <c r="M14325">
        <v>-2.5</v>
      </c>
      <c r="N14325">
        <f>IF(Table1[[#This Row],[TeamFavorite]]=Table1[[#This Row],[TeamHome]],Table1[[#This Row],[ScoreAway]]-Table1[[#This Row],[ScoreHome]],Table1[[#This Row],[ScoreHome]]-Table1[[#This Row],[ScoreAway]])</f>
        <v>17</v>
      </c>
      <c r="O14325">
        <f>IF(Table1[[#This Row],[SpreadActual]]&lt;Table1[[#This Row],[SpreadFavorite]],1,0)</f>
        <v>0</v>
      </c>
      <c r="P14325">
        <v>37.5</v>
      </c>
      <c r="Q14325" t="s">
        <v>172</v>
      </c>
      <c r="R14325" t="b">
        <v>0</v>
      </c>
      <c r="S14325">
        <v>51</v>
      </c>
      <c r="T14325">
        <v>8</v>
      </c>
      <c r="U14325">
        <v>27</v>
      </c>
    </row>
    <row r="14326" spans="1:22" x14ac:dyDescent="0.2">
      <c r="A14326" s="1">
        <v>46013</v>
      </c>
      <c r="B14326">
        <v>2025</v>
      </c>
      <c r="C14326">
        <f>_xlfn.MAXIFS(Table1[ScheduleWeekWritten],Table1[ScheduleSeason],Table1[[#This Row],[ScheduleSeason]])</f>
        <v>18</v>
      </c>
      <c r="D14326">
        <v>16</v>
      </c>
      <c r="E14326" cm="1">
        <f t="array" ref="E14326">_xlfn.XLOOKUP(Table1[[#This Row],[ScheduleWeekWritten]],Table3[Game],100+Table3[Increase],Table1[[#This Row],[ScheduleWeekWritten]])</f>
        <v>16</v>
      </c>
      <c r="F14326" t="b">
        <v>0</v>
      </c>
      <c r="G14326" t="s">
        <v>19</v>
      </c>
      <c r="H14326">
        <v>21</v>
      </c>
      <c r="I14326">
        <v>45</v>
      </c>
      <c r="J14326" t="s">
        <v>101</v>
      </c>
      <c r="K14326" t="s">
        <v>104</v>
      </c>
      <c r="L14326" t="str">
        <f>_xlfn.XLOOKUP(Table1[[#This Row],[TeamFavoriteID]],Table2[team_id],Table2[team_name],_xlfn.XLOOKUP(Table1[[#This Row],[TeamFavoriteID]],Table2[team_id_pfr],Table2[team_name],"Even"))</f>
        <v>Cincinnati Bengals</v>
      </c>
      <c r="M14326">
        <v>-4</v>
      </c>
      <c r="N14326">
        <f>IF(Table1[[#This Row],[TeamFavorite]]=Table1[[#This Row],[TeamHome]],Table1[[#This Row],[ScoreAway]]-Table1[[#This Row],[ScoreHome]],Table1[[#This Row],[ScoreHome]]-Table1[[#This Row],[ScoreAway]])</f>
        <v>-24</v>
      </c>
      <c r="O14326">
        <f>IF(Table1[[#This Row],[SpreadActual]]&lt;Table1[[#This Row],[SpreadFavorite]],1,0)</f>
        <v>1</v>
      </c>
      <c r="P14326">
        <v>48.5</v>
      </c>
      <c r="Q14326" t="s">
        <v>212</v>
      </c>
      <c r="R14326" t="b">
        <v>0</v>
      </c>
      <c r="S14326">
        <v>81</v>
      </c>
      <c r="T14326">
        <v>7</v>
      </c>
      <c r="U14326">
        <v>64</v>
      </c>
    </row>
    <row r="14327" spans="1:22" x14ac:dyDescent="0.2">
      <c r="A14327" s="1">
        <v>46014</v>
      </c>
      <c r="B14327">
        <v>2025</v>
      </c>
      <c r="C14327">
        <f>_xlfn.MAXIFS(Table1[ScheduleWeekWritten],Table1[ScheduleSeason],Table1[[#This Row],[ScheduleSeason]])</f>
        <v>18</v>
      </c>
      <c r="D14327">
        <v>16</v>
      </c>
      <c r="E14327" cm="1">
        <f t="array" ref="E14327">_xlfn.XLOOKUP(Table1[[#This Row],[ScheduleWeekWritten]],Table3[Game],100+Table3[Increase],Table1[[#This Row],[ScheduleWeekWritten]])</f>
        <v>16</v>
      </c>
      <c r="F14327" t="b">
        <v>0</v>
      </c>
      <c r="G14327" t="s">
        <v>140</v>
      </c>
      <c r="H14327">
        <v>27</v>
      </c>
      <c r="I14327">
        <v>48</v>
      </c>
      <c r="J14327" t="s">
        <v>53</v>
      </c>
      <c r="K14327" t="s">
        <v>87</v>
      </c>
      <c r="L14327" t="str">
        <f>_xlfn.XLOOKUP(Table1[[#This Row],[TeamFavoriteID]],Table2[team_id],Table2[team_name],_xlfn.XLOOKUP(Table1[[#This Row],[TeamFavoriteID]],Table2[team_id_pfr],Table2[team_name],"Even"))</f>
        <v>San Francisco 49ers</v>
      </c>
      <c r="M14327">
        <v>-5.5</v>
      </c>
      <c r="N14327">
        <f>IF(Table1[[#This Row],[TeamFavorite]]=Table1[[#This Row],[TeamHome]],Table1[[#This Row],[ScoreAway]]-Table1[[#This Row],[ScoreHome]],Table1[[#This Row],[ScoreHome]]-Table1[[#This Row],[ScoreAway]])</f>
        <v>-21</v>
      </c>
      <c r="O14327">
        <f>IF(Table1[[#This Row],[SpreadActual]]&lt;Table1[[#This Row],[SpreadFavorite]],1,0)</f>
        <v>1</v>
      </c>
      <c r="P14327">
        <v>46</v>
      </c>
      <c r="Q14327" t="s">
        <v>190</v>
      </c>
      <c r="R14327" t="b">
        <v>0</v>
      </c>
      <c r="S14327">
        <v>72</v>
      </c>
      <c r="T14327">
        <v>0</v>
      </c>
      <c r="V14327" t="s">
        <v>103</v>
      </c>
    </row>
    <row r="14328" spans="1:22" x14ac:dyDescent="0.2">
      <c r="A14328" s="1">
        <v>46016</v>
      </c>
      <c r="B14328">
        <v>2025</v>
      </c>
      <c r="C14328">
        <f>_xlfn.MAXIFS(Table1[ScheduleWeekWritten],Table1[ScheduleSeason],Table1[[#This Row],[ScheduleSeason]])</f>
        <v>18</v>
      </c>
      <c r="D14328">
        <v>17</v>
      </c>
      <c r="E14328" cm="1">
        <f t="array" ref="E14328">_xlfn.XLOOKUP(Table1[[#This Row],[ScheduleWeekWritten]],Table3[Game],100+Table3[Increase],Table1[[#This Row],[ScheduleWeekWritten]])</f>
        <v>17</v>
      </c>
      <c r="F14328" t="b">
        <v>0</v>
      </c>
      <c r="G14328" t="s">
        <v>54</v>
      </c>
      <c r="H14328">
        <v>23</v>
      </c>
      <c r="I14328">
        <v>10</v>
      </c>
      <c r="J14328" t="s">
        <v>45</v>
      </c>
      <c r="K14328" t="s">
        <v>79</v>
      </c>
      <c r="L14328" t="str">
        <f>_xlfn.XLOOKUP(Table1[[#This Row],[TeamFavoriteID]],Table2[team_id],Table2[team_name],_xlfn.XLOOKUP(Table1[[#This Row],[TeamFavoriteID]],Table2[team_id_pfr],Table2[team_name],"Even"))</f>
        <v>Detroit Lions</v>
      </c>
      <c r="M14328">
        <v>-7.5</v>
      </c>
      <c r="N14328">
        <f>IF(Table1[[#This Row],[TeamFavorite]]=Table1[[#This Row],[TeamHome]],Table1[[#This Row],[ScoreAway]]-Table1[[#This Row],[ScoreHome]],Table1[[#This Row],[ScoreHome]]-Table1[[#This Row],[ScoreAway]])</f>
        <v>13</v>
      </c>
      <c r="O14328">
        <f>IF(Table1[[#This Row],[SpreadActual]]&lt;Table1[[#This Row],[SpreadFavorite]],1,0)</f>
        <v>0</v>
      </c>
      <c r="P14328">
        <v>43</v>
      </c>
      <c r="Q14328" t="s">
        <v>205</v>
      </c>
      <c r="R14328" t="b">
        <v>0</v>
      </c>
      <c r="S14328">
        <v>72</v>
      </c>
      <c r="T14328">
        <v>0</v>
      </c>
      <c r="V14328" t="s">
        <v>103</v>
      </c>
    </row>
    <row r="14329" spans="1:22" x14ac:dyDescent="0.2">
      <c r="A14329" s="1">
        <v>46016</v>
      </c>
      <c r="B14329">
        <v>2025</v>
      </c>
      <c r="C14329">
        <f>_xlfn.MAXIFS(Table1[ScheduleWeekWritten],Table1[ScheduleSeason],Table1[[#This Row],[ScheduleSeason]])</f>
        <v>18</v>
      </c>
      <c r="D14329">
        <v>17</v>
      </c>
      <c r="E14329" cm="1">
        <f t="array" ref="E14329">_xlfn.XLOOKUP(Table1[[#This Row],[ScheduleWeekWritten]],Table3[Game],100+Table3[Increase],Table1[[#This Row],[ScheduleWeekWritten]])</f>
        <v>17</v>
      </c>
      <c r="F14329" t="b">
        <v>0</v>
      </c>
      <c r="G14329" t="s">
        <v>227</v>
      </c>
      <c r="H14329">
        <v>23</v>
      </c>
      <c r="I14329">
        <v>30</v>
      </c>
      <c r="J14329" t="s">
        <v>67</v>
      </c>
      <c r="K14329" t="s">
        <v>68</v>
      </c>
      <c r="L14329" t="str">
        <f>_xlfn.XLOOKUP(Table1[[#This Row],[TeamFavoriteID]],Table2[team_id],Table2[team_name],_xlfn.XLOOKUP(Table1[[#This Row],[TeamFavoriteID]],Table2[team_id_pfr],Table2[team_name],"Even"))</f>
        <v>Dallas Cowboys</v>
      </c>
      <c r="M14329">
        <v>-10</v>
      </c>
      <c r="N14329">
        <f>IF(Table1[[#This Row],[TeamFavorite]]=Table1[[#This Row],[TeamHome]],Table1[[#This Row],[ScoreAway]]-Table1[[#This Row],[ScoreHome]],Table1[[#This Row],[ScoreHome]]-Table1[[#This Row],[ScoreAway]])</f>
        <v>-7</v>
      </c>
      <c r="O14329">
        <f>IF(Table1[[#This Row],[SpreadActual]]&lt;Table1[[#This Row],[SpreadFavorite]],1,0)</f>
        <v>0</v>
      </c>
      <c r="P14329">
        <v>50.5</v>
      </c>
      <c r="Q14329" t="s">
        <v>234</v>
      </c>
      <c r="R14329" t="b">
        <v>0</v>
      </c>
      <c r="S14329">
        <v>50</v>
      </c>
      <c r="T14329">
        <v>7</v>
      </c>
      <c r="U14329">
        <v>53</v>
      </c>
    </row>
    <row r="14330" spans="1:22" x14ac:dyDescent="0.2">
      <c r="A14330" s="1">
        <v>46017</v>
      </c>
      <c r="B14330">
        <v>2025</v>
      </c>
      <c r="C14330">
        <f>_xlfn.MAXIFS(Table1[ScheduleWeekWritten],Table1[ScheduleSeason],Table1[[#This Row],[ScheduleSeason]])</f>
        <v>18</v>
      </c>
      <c r="D14330">
        <v>17</v>
      </c>
      <c r="E14330" cm="1">
        <f t="array" ref="E14330">_xlfn.XLOOKUP(Table1[[#This Row],[ScheduleWeekWritten]],Table3[Game],100+Table3[Increase],Table1[[#This Row],[ScheduleWeekWritten]])</f>
        <v>17</v>
      </c>
      <c r="F14330" t="b">
        <v>0</v>
      </c>
      <c r="G14330" t="s">
        <v>42</v>
      </c>
      <c r="H14330">
        <v>13</v>
      </c>
      <c r="I14330">
        <v>20</v>
      </c>
      <c r="J14330" t="s">
        <v>24</v>
      </c>
      <c r="K14330" t="s">
        <v>88</v>
      </c>
      <c r="L14330" t="str">
        <f>_xlfn.XLOOKUP(Table1[[#This Row],[TeamFavoriteID]],Table2[team_id],Table2[team_name],_xlfn.XLOOKUP(Table1[[#This Row],[TeamFavoriteID]],Table2[team_id_pfr],Table2[team_name],"Even"))</f>
        <v>Denver Broncos</v>
      </c>
      <c r="M14330">
        <v>-13.5</v>
      </c>
      <c r="N14330">
        <f>IF(Table1[[#This Row],[TeamFavorite]]=Table1[[#This Row],[TeamHome]],Table1[[#This Row],[ScoreAway]]-Table1[[#This Row],[ScoreHome]],Table1[[#This Row],[ScoreHome]]-Table1[[#This Row],[ScoreAway]])</f>
        <v>-7</v>
      </c>
      <c r="O14330">
        <f>IF(Table1[[#This Row],[SpreadActual]]&lt;Table1[[#This Row],[SpreadFavorite]],1,0)</f>
        <v>0</v>
      </c>
      <c r="P14330">
        <v>36.5</v>
      </c>
      <c r="Q14330" t="s">
        <v>228</v>
      </c>
      <c r="R14330" t="b">
        <v>0</v>
      </c>
      <c r="S14330">
        <v>57</v>
      </c>
      <c r="T14330">
        <v>3</v>
      </c>
      <c r="U14330">
        <v>99</v>
      </c>
      <c r="V14330" t="s">
        <v>1</v>
      </c>
    </row>
    <row r="14331" spans="1:22" x14ac:dyDescent="0.2">
      <c r="A14331" s="1">
        <v>46018</v>
      </c>
      <c r="B14331">
        <v>2025</v>
      </c>
      <c r="C14331">
        <f>_xlfn.MAXIFS(Table1[ScheduleWeekWritten],Table1[ScheduleSeason],Table1[[#This Row],[ScheduleSeason]])</f>
        <v>18</v>
      </c>
      <c r="D14331">
        <v>17</v>
      </c>
      <c r="E14331" cm="1">
        <f t="array" ref="E14331">_xlfn.XLOOKUP(Table1[[#This Row],[ScheduleWeekWritten]],Table3[Game],100+Table3[Increase],Table1[[#This Row],[ScheduleWeekWritten]])</f>
        <v>17</v>
      </c>
      <c r="F14331" t="b">
        <v>0</v>
      </c>
      <c r="G14331" t="s">
        <v>33</v>
      </c>
      <c r="H14331">
        <v>24</v>
      </c>
      <c r="I14331">
        <v>41</v>
      </c>
      <c r="J14331" t="s">
        <v>158</v>
      </c>
      <c r="K14331" t="s">
        <v>35</v>
      </c>
      <c r="L14331" t="str">
        <f>_xlfn.XLOOKUP(Table1[[#This Row],[TeamFavoriteID]],Table2[team_id],Table2[team_name],_xlfn.XLOOKUP(Table1[[#This Row],[TeamFavoriteID]],Table2[team_id_pfr],Table2[team_name],"Even"))</f>
        <v>Green Bay Packers</v>
      </c>
      <c r="M14331">
        <v>-3</v>
      </c>
      <c r="N14331">
        <f>IF(Table1[[#This Row],[TeamFavorite]]=Table1[[#This Row],[TeamHome]],Table1[[#This Row],[ScoreAway]]-Table1[[#This Row],[ScoreHome]],Table1[[#This Row],[ScoreHome]]-Table1[[#This Row],[ScoreAway]])</f>
        <v>17</v>
      </c>
      <c r="O14331">
        <f>IF(Table1[[#This Row],[SpreadActual]]&lt;Table1[[#This Row],[SpreadFavorite]],1,0)</f>
        <v>0</v>
      </c>
      <c r="P14331">
        <v>38.5</v>
      </c>
      <c r="Q14331" t="s">
        <v>82</v>
      </c>
      <c r="R14331" t="b">
        <v>0</v>
      </c>
      <c r="S14331">
        <v>36</v>
      </c>
      <c r="T14331">
        <v>10</v>
      </c>
      <c r="U14331">
        <v>95</v>
      </c>
      <c r="V14331" t="s">
        <v>1</v>
      </c>
    </row>
    <row r="14332" spans="1:22" x14ac:dyDescent="0.2">
      <c r="A14332" s="1">
        <v>46018</v>
      </c>
      <c r="B14332">
        <v>2025</v>
      </c>
      <c r="C14332">
        <f>_xlfn.MAXIFS(Table1[ScheduleWeekWritten],Table1[ScheduleSeason],Table1[[#This Row],[ScheduleSeason]])</f>
        <v>18</v>
      </c>
      <c r="D14332">
        <v>17</v>
      </c>
      <c r="E14332" cm="1">
        <f t="array" ref="E14332">_xlfn.XLOOKUP(Table1[[#This Row],[ScheduleWeekWritten]],Table3[Game],100+Table3[Increase],Table1[[#This Row],[ScheduleWeekWritten]])</f>
        <v>17</v>
      </c>
      <c r="F14332" t="b">
        <v>0</v>
      </c>
      <c r="G14332" t="s">
        <v>210</v>
      </c>
      <c r="H14332">
        <v>16</v>
      </c>
      <c r="I14332">
        <v>20</v>
      </c>
      <c r="J14332" t="s">
        <v>177</v>
      </c>
      <c r="K14332" t="s">
        <v>29</v>
      </c>
      <c r="L14332" t="str">
        <f>_xlfn.XLOOKUP(Table1[[#This Row],[TeamFavoriteID]],Table2[team_id],Table2[team_name],_xlfn.XLOOKUP(Table1[[#This Row],[TeamFavoriteID]],Table2[team_id_pfr],Table2[team_name],"Even"))</f>
        <v>Los Angeles Chargers</v>
      </c>
      <c r="M14332">
        <v>-1</v>
      </c>
      <c r="N14332">
        <f>IF(Table1[[#This Row],[TeamFavorite]]=Table1[[#This Row],[TeamHome]],Table1[[#This Row],[ScoreAway]]-Table1[[#This Row],[ScoreHome]],Table1[[#This Row],[ScoreHome]]-Table1[[#This Row],[ScoreAway]])</f>
        <v>4</v>
      </c>
      <c r="O14332">
        <f>IF(Table1[[#This Row],[SpreadActual]]&lt;Table1[[#This Row],[SpreadFavorite]],1,0)</f>
        <v>0</v>
      </c>
      <c r="P14332">
        <v>39.5</v>
      </c>
      <c r="Q14332" t="s">
        <v>218</v>
      </c>
      <c r="R14332" t="b">
        <v>0</v>
      </c>
      <c r="S14332">
        <v>72</v>
      </c>
      <c r="T14332">
        <v>0</v>
      </c>
      <c r="V14332" t="s">
        <v>103</v>
      </c>
    </row>
    <row r="14333" spans="1:22" x14ac:dyDescent="0.2">
      <c r="A14333" s="1">
        <v>46019</v>
      </c>
      <c r="B14333">
        <v>2025</v>
      </c>
      <c r="C14333">
        <f>_xlfn.MAXIFS(Table1[ScheduleWeekWritten],Table1[ScheduleSeason],Table1[[#This Row],[ScheduleSeason]])</f>
        <v>18</v>
      </c>
      <c r="D14333">
        <v>17</v>
      </c>
      <c r="E14333" cm="1">
        <f t="array" ref="E14333">_xlfn.XLOOKUP(Table1[[#This Row],[ScheduleWeekWritten]],Table3[Game],100+Table3[Increase],Table1[[#This Row],[ScheduleWeekWritten]])</f>
        <v>17</v>
      </c>
      <c r="F14333" t="b">
        <v>0</v>
      </c>
      <c r="G14333" t="s">
        <v>28</v>
      </c>
      <c r="H14333">
        <v>12</v>
      </c>
      <c r="I14333">
        <v>13</v>
      </c>
      <c r="J14333" t="s">
        <v>58</v>
      </c>
      <c r="K14333" t="s">
        <v>43</v>
      </c>
      <c r="L14333" t="str">
        <f>_xlfn.XLOOKUP(Table1[[#This Row],[TeamFavoriteID]],Table2[team_id],Table2[team_name],_xlfn.XLOOKUP(Table1[[#This Row],[TeamFavoriteID]],Table2[team_id_pfr],Table2[team_name],"Even"))</f>
        <v>Buffalo Bills</v>
      </c>
      <c r="M14333">
        <v>-1.5</v>
      </c>
      <c r="N14333">
        <f>IF(Table1[[#This Row],[TeamFavorite]]=Table1[[#This Row],[TeamHome]],Table1[[#This Row],[ScoreAway]]-Table1[[#This Row],[ScoreHome]],Table1[[#This Row],[ScoreHome]]-Table1[[#This Row],[ScoreAway]])</f>
        <v>1</v>
      </c>
      <c r="O14333">
        <f>IF(Table1[[#This Row],[SpreadActual]]&lt;Table1[[#This Row],[SpreadFavorite]],1,0)</f>
        <v>0</v>
      </c>
      <c r="P14333">
        <v>44</v>
      </c>
      <c r="Q14333" t="s">
        <v>222</v>
      </c>
      <c r="R14333" t="b">
        <v>0</v>
      </c>
      <c r="S14333">
        <v>38</v>
      </c>
      <c r="T14333">
        <v>6</v>
      </c>
      <c r="U14333">
        <v>94</v>
      </c>
      <c r="V14333" t="s">
        <v>2</v>
      </c>
    </row>
    <row r="14334" spans="1:22" x14ac:dyDescent="0.2">
      <c r="A14334" s="1">
        <v>46019</v>
      </c>
      <c r="B14334">
        <v>2025</v>
      </c>
      <c r="C14334">
        <f>_xlfn.MAXIFS(Table1[ScheduleWeekWritten],Table1[ScheduleSeason],Table1[[#This Row],[ScheduleSeason]])</f>
        <v>18</v>
      </c>
      <c r="D14334">
        <v>17</v>
      </c>
      <c r="E14334" cm="1">
        <f t="array" ref="E14334">_xlfn.XLOOKUP(Table1[[#This Row],[ScheduleWeekWritten]],Table3[Game],100+Table3[Increase],Table1[[#This Row],[ScheduleWeekWritten]])</f>
        <v>17</v>
      </c>
      <c r="F14334" t="b">
        <v>0</v>
      </c>
      <c r="G14334" t="s">
        <v>152</v>
      </c>
      <c r="H14334">
        <v>10</v>
      </c>
      <c r="I14334">
        <v>27</v>
      </c>
      <c r="J14334" t="s">
        <v>128</v>
      </c>
      <c r="K14334" t="s">
        <v>132</v>
      </c>
      <c r="L14334" t="str">
        <f>_xlfn.XLOOKUP(Table1[[#This Row],[TeamFavoriteID]],Table2[team_id],Table2[team_name],_xlfn.XLOOKUP(Table1[[#This Row],[TeamFavoriteID]],Table2[team_id_pfr],Table2[team_name],"Even"))</f>
        <v>Seattle Seahawks</v>
      </c>
      <c r="M14334">
        <v>-7</v>
      </c>
      <c r="N14334">
        <f>IF(Table1[[#This Row],[TeamFavorite]]=Table1[[#This Row],[TeamHome]],Table1[[#This Row],[ScoreAway]]-Table1[[#This Row],[ScoreHome]],Table1[[#This Row],[ScoreHome]]-Table1[[#This Row],[ScoreAway]])</f>
        <v>-17</v>
      </c>
      <c r="O14334">
        <f>IF(Table1[[#This Row],[SpreadActual]]&lt;Table1[[#This Row],[SpreadFavorite]],1,0)</f>
        <v>1</v>
      </c>
      <c r="P14334">
        <v>42.5</v>
      </c>
      <c r="Q14334" t="s">
        <v>160</v>
      </c>
      <c r="R14334" t="b">
        <v>0</v>
      </c>
      <c r="S14334">
        <v>43</v>
      </c>
      <c r="T14334">
        <v>2</v>
      </c>
      <c r="U14334">
        <v>94</v>
      </c>
      <c r="V14334" t="s">
        <v>2</v>
      </c>
    </row>
    <row r="14335" spans="1:22" x14ac:dyDescent="0.2">
      <c r="A14335" s="1">
        <v>46019</v>
      </c>
      <c r="B14335">
        <v>2025</v>
      </c>
      <c r="C14335">
        <f>_xlfn.MAXIFS(Table1[ScheduleWeekWritten],Table1[ScheduleSeason],Table1[[#This Row],[ScheduleSeason]])</f>
        <v>18</v>
      </c>
      <c r="D14335">
        <v>17</v>
      </c>
      <c r="E14335" cm="1">
        <f t="array" ref="E14335">_xlfn.XLOOKUP(Table1[[#This Row],[ScheduleWeekWritten]],Table3[Game],100+Table3[Increase],Table1[[#This Row],[ScheduleWeekWritten]])</f>
        <v>17</v>
      </c>
      <c r="F14335" t="b">
        <v>0</v>
      </c>
      <c r="G14335" t="s">
        <v>101</v>
      </c>
      <c r="H14335">
        <v>37</v>
      </c>
      <c r="I14335">
        <v>14</v>
      </c>
      <c r="J14335" t="s">
        <v>149</v>
      </c>
      <c r="K14335" t="s">
        <v>104</v>
      </c>
      <c r="L14335" t="str">
        <f>_xlfn.XLOOKUP(Table1[[#This Row],[TeamFavoriteID]],Table2[team_id],Table2[team_name],_xlfn.XLOOKUP(Table1[[#This Row],[TeamFavoriteID]],Table2[team_id_pfr],Table2[team_name],"Even"))</f>
        <v>Cincinnati Bengals</v>
      </c>
      <c r="M14335">
        <v>-7.5</v>
      </c>
      <c r="N14335">
        <f>IF(Table1[[#This Row],[TeamFavorite]]=Table1[[#This Row],[TeamHome]],Table1[[#This Row],[ScoreAway]]-Table1[[#This Row],[ScoreHome]],Table1[[#This Row],[ScoreHome]]-Table1[[#This Row],[ScoreAway]])</f>
        <v>-23</v>
      </c>
      <c r="O14335">
        <f>IF(Table1[[#This Row],[SpreadActual]]&lt;Table1[[#This Row],[SpreadFavorite]],1,0)</f>
        <v>1</v>
      </c>
      <c r="P14335">
        <v>53</v>
      </c>
      <c r="Q14335" t="s">
        <v>226</v>
      </c>
      <c r="R14335" t="b">
        <v>0</v>
      </c>
      <c r="S14335">
        <v>65</v>
      </c>
      <c r="T14335">
        <v>9</v>
      </c>
      <c r="U14335">
        <v>87</v>
      </c>
    </row>
    <row r="14336" spans="1:22" x14ac:dyDescent="0.2">
      <c r="A14336" s="1">
        <v>46019</v>
      </c>
      <c r="B14336">
        <v>2025</v>
      </c>
      <c r="C14336">
        <f>_xlfn.MAXIFS(Table1[ScheduleWeekWritten],Table1[ScheduleSeason],Table1[[#This Row],[ScheduleSeason]])</f>
        <v>18</v>
      </c>
      <c r="D14336">
        <v>17</v>
      </c>
      <c r="E14336" cm="1">
        <f t="array" ref="E14336">_xlfn.XLOOKUP(Table1[[#This Row],[ScheduleWeekWritten]],Table3[Game],100+Table3[Increase],Table1[[#This Row],[ScheduleWeekWritten]])</f>
        <v>17</v>
      </c>
      <c r="F14336" t="b">
        <v>0</v>
      </c>
      <c r="G14336" t="s">
        <v>62</v>
      </c>
      <c r="H14336">
        <v>13</v>
      </c>
      <c r="I14336">
        <v>6</v>
      </c>
      <c r="J14336" t="s">
        <v>49</v>
      </c>
      <c r="K14336" t="s">
        <v>51</v>
      </c>
      <c r="L14336" t="str">
        <f>_xlfn.XLOOKUP(Table1[[#This Row],[TeamFavoriteID]],Table2[team_id],Table2[team_name],_xlfn.XLOOKUP(Table1[[#This Row],[TeamFavoriteID]],Table2[team_id_pfr],Table2[team_name],"Even"))</f>
        <v>Pittsburgh Steelers</v>
      </c>
      <c r="M14336">
        <v>-3</v>
      </c>
      <c r="N14336">
        <f>IF(Table1[[#This Row],[TeamFavorite]]=Table1[[#This Row],[TeamHome]],Table1[[#This Row],[ScoreAway]]-Table1[[#This Row],[ScoreHome]],Table1[[#This Row],[ScoreHome]]-Table1[[#This Row],[ScoreAway]])</f>
        <v>7</v>
      </c>
      <c r="O14336">
        <f>IF(Table1[[#This Row],[SpreadActual]]&lt;Table1[[#This Row],[SpreadFavorite]],1,0)</f>
        <v>0</v>
      </c>
      <c r="P14336">
        <v>34.5</v>
      </c>
      <c r="Q14336" t="s">
        <v>233</v>
      </c>
      <c r="R14336" t="b">
        <v>0</v>
      </c>
      <c r="S14336">
        <v>45</v>
      </c>
      <c r="T14336">
        <v>14</v>
      </c>
      <c r="U14336">
        <v>95</v>
      </c>
      <c r="V14336" t="s">
        <v>1</v>
      </c>
    </row>
    <row r="14337" spans="1:22" x14ac:dyDescent="0.2">
      <c r="A14337" s="1">
        <v>46019</v>
      </c>
      <c r="B14337">
        <v>2025</v>
      </c>
      <c r="C14337">
        <f>_xlfn.MAXIFS(Table1[ScheduleWeekWritten],Table1[ScheduleSeason],Table1[[#This Row],[ScheduleSeason]])</f>
        <v>18</v>
      </c>
      <c r="D14337">
        <v>17</v>
      </c>
      <c r="E14337" cm="1">
        <f t="array" ref="E14337">_xlfn.XLOOKUP(Table1[[#This Row],[ScheduleWeekWritten]],Table3[Game],100+Table3[Increase],Table1[[#This Row],[ScheduleWeekWritten]])</f>
        <v>17</v>
      </c>
      <c r="F14337" t="b">
        <v>0</v>
      </c>
      <c r="G14337" t="s">
        <v>140</v>
      </c>
      <c r="H14337">
        <v>17</v>
      </c>
      <c r="I14337">
        <v>23</v>
      </c>
      <c r="J14337" t="s">
        <v>154</v>
      </c>
      <c r="K14337" t="s">
        <v>161</v>
      </c>
      <c r="L14337" t="str">
        <f>_xlfn.XLOOKUP(Table1[[#This Row],[TeamFavoriteID]],Table2[team_id],Table2[team_name],_xlfn.XLOOKUP(Table1[[#This Row],[TeamFavoriteID]],Table2[team_id_pfr],Table2[team_name],"Even"))</f>
        <v>Jacksonville Jaguars</v>
      </c>
      <c r="M14337">
        <v>-5.5</v>
      </c>
      <c r="N14337">
        <f>IF(Table1[[#This Row],[TeamFavorite]]=Table1[[#This Row],[TeamHome]],Table1[[#This Row],[ScoreAway]]-Table1[[#This Row],[ScoreHome]],Table1[[#This Row],[ScoreHome]]-Table1[[#This Row],[ScoreAway]])</f>
        <v>-6</v>
      </c>
      <c r="O14337">
        <f>IF(Table1[[#This Row],[SpreadActual]]&lt;Table1[[#This Row],[SpreadFavorite]],1,0)</f>
        <v>1</v>
      </c>
      <c r="P14337">
        <v>48.5</v>
      </c>
      <c r="Q14337" t="s">
        <v>190</v>
      </c>
      <c r="R14337" t="b">
        <v>0</v>
      </c>
      <c r="S14337">
        <v>72</v>
      </c>
      <c r="T14337">
        <v>0</v>
      </c>
      <c r="V14337" t="s">
        <v>103</v>
      </c>
    </row>
    <row r="14338" spans="1:22" x14ac:dyDescent="0.2">
      <c r="A14338" s="1">
        <v>46019</v>
      </c>
      <c r="B14338">
        <v>2025</v>
      </c>
      <c r="C14338">
        <f>_xlfn.MAXIFS(Table1[ScheduleWeekWritten],Table1[ScheduleSeason],Table1[[#This Row],[ScheduleSeason]])</f>
        <v>18</v>
      </c>
      <c r="D14338">
        <v>17</v>
      </c>
      <c r="E14338" cm="1">
        <f t="array" ref="E14338">_xlfn.XLOOKUP(Table1[[#This Row],[ScheduleWeekWritten]],Table3[Game],100+Table3[Increase],Table1[[#This Row],[ScheduleWeekWritten]])</f>
        <v>17</v>
      </c>
      <c r="F14338" t="b">
        <v>0</v>
      </c>
      <c r="G14338" t="s">
        <v>217</v>
      </c>
      <c r="H14338">
        <v>10</v>
      </c>
      <c r="I14338">
        <v>34</v>
      </c>
      <c r="J14338" t="s">
        <v>50</v>
      </c>
      <c r="K14338" t="s">
        <v>90</v>
      </c>
      <c r="L14338" t="str">
        <f>_xlfn.XLOOKUP(Table1[[#This Row],[TeamFavoriteID]],Table2[team_id],Table2[team_name],_xlfn.XLOOKUP(Table1[[#This Row],[TeamFavoriteID]],Table2[team_id_pfr],Table2[team_name],"Even"))</f>
        <v>New York Giants</v>
      </c>
      <c r="M14338">
        <v>-2.5</v>
      </c>
      <c r="N14338">
        <f>IF(Table1[[#This Row],[TeamFavorite]]=Table1[[#This Row],[TeamHome]],Table1[[#This Row],[ScoreAway]]-Table1[[#This Row],[ScoreHome]],Table1[[#This Row],[ScoreHome]]-Table1[[#This Row],[ScoreAway]])</f>
        <v>-24</v>
      </c>
      <c r="O14338">
        <f>IF(Table1[[#This Row],[SpreadActual]]&lt;Table1[[#This Row],[SpreadFavorite]],1,0)</f>
        <v>1</v>
      </c>
      <c r="P14338">
        <v>41.5</v>
      </c>
      <c r="Q14338" t="s">
        <v>220</v>
      </c>
      <c r="R14338" t="b">
        <v>0</v>
      </c>
      <c r="S14338">
        <v>72</v>
      </c>
      <c r="T14338">
        <v>0</v>
      </c>
      <c r="V14338" t="s">
        <v>103</v>
      </c>
    </row>
    <row r="14339" spans="1:22" x14ac:dyDescent="0.2">
      <c r="A14339" s="1">
        <v>46019</v>
      </c>
      <c r="B14339">
        <v>2025</v>
      </c>
      <c r="C14339">
        <f>_xlfn.MAXIFS(Table1[ScheduleWeekWritten],Table1[ScheduleSeason],Table1[[#This Row],[ScheduleSeason]])</f>
        <v>18</v>
      </c>
      <c r="D14339">
        <v>17</v>
      </c>
      <c r="E14339" cm="1">
        <f t="array" ref="E14339">_xlfn.XLOOKUP(Table1[[#This Row],[ScheduleWeekWritten]],Table3[Game],100+Table3[Increase],Table1[[#This Row],[ScheduleWeekWritten]])</f>
        <v>17</v>
      </c>
      <c r="F14339" t="b">
        <v>0</v>
      </c>
      <c r="G14339" t="s">
        <v>19</v>
      </c>
      <c r="H14339">
        <v>20</v>
      </c>
      <c r="I14339">
        <v>17</v>
      </c>
      <c r="J14339" t="s">
        <v>127</v>
      </c>
      <c r="K14339" t="s">
        <v>133</v>
      </c>
      <c r="L14339" t="str">
        <f>_xlfn.XLOOKUP(Table1[[#This Row],[TeamFavoriteID]],Table2[team_id],Table2[team_name],_xlfn.XLOOKUP(Table1[[#This Row],[TeamFavoriteID]],Table2[team_id_pfr],Table2[team_name],"Even"))</f>
        <v>Tampa Bay Buccaneers</v>
      </c>
      <c r="M14339">
        <v>-5.5</v>
      </c>
      <c r="N14339">
        <f>IF(Table1[[#This Row],[TeamFavorite]]=Table1[[#This Row],[TeamHome]],Table1[[#This Row],[ScoreAway]]-Table1[[#This Row],[ScoreHome]],Table1[[#This Row],[ScoreHome]]-Table1[[#This Row],[ScoreAway]])</f>
        <v>3</v>
      </c>
      <c r="O14339">
        <f>IF(Table1[[#This Row],[SpreadActual]]&lt;Table1[[#This Row],[SpreadFavorite]],1,0)</f>
        <v>0</v>
      </c>
      <c r="P14339">
        <v>44.5</v>
      </c>
      <c r="Q14339" t="s">
        <v>212</v>
      </c>
      <c r="R14339" t="b">
        <v>0</v>
      </c>
      <c r="S14339">
        <v>80</v>
      </c>
      <c r="T14339">
        <v>3</v>
      </c>
      <c r="U14339">
        <v>51</v>
      </c>
    </row>
    <row r="14340" spans="1:22" x14ac:dyDescent="0.2">
      <c r="A14340" s="1">
        <v>46019</v>
      </c>
      <c r="B14340">
        <v>2025</v>
      </c>
      <c r="C14340">
        <f>_xlfn.MAXIFS(Table1[ScheduleWeekWritten],Table1[ScheduleSeason],Table1[[#This Row],[ScheduleSeason]])</f>
        <v>18</v>
      </c>
      <c r="D14340">
        <v>17</v>
      </c>
      <c r="E14340" cm="1">
        <f t="array" ref="E14340">_xlfn.XLOOKUP(Table1[[#This Row],[ScheduleWeekWritten]],Table3[Game],100+Table3[Increase],Table1[[#This Row],[ScheduleWeekWritten]])</f>
        <v>17</v>
      </c>
      <c r="F14340" t="b">
        <v>0</v>
      </c>
      <c r="G14340" t="s">
        <v>31</v>
      </c>
      <c r="H14340">
        <v>10</v>
      </c>
      <c r="I14340">
        <v>42</v>
      </c>
      <c r="J14340" t="s">
        <v>115</v>
      </c>
      <c r="K14340" t="s">
        <v>70</v>
      </c>
      <c r="L14340" t="str">
        <f>_xlfn.XLOOKUP(Table1[[#This Row],[TeamFavoriteID]],Table2[team_id],Table2[team_name],_xlfn.XLOOKUP(Table1[[#This Row],[TeamFavoriteID]],Table2[team_id_pfr],Table2[team_name],"Even"))</f>
        <v>Boston Patriots</v>
      </c>
      <c r="M14340">
        <v>-13.5</v>
      </c>
      <c r="N14340">
        <f>IF(Table1[[#This Row],[TeamFavorite]]=Table1[[#This Row],[TeamHome]],Table1[[#This Row],[ScoreAway]]-Table1[[#This Row],[ScoreHome]],Table1[[#This Row],[ScoreHome]]-Table1[[#This Row],[ScoreAway]])</f>
        <v>-32</v>
      </c>
      <c r="O14340">
        <f>IF(Table1[[#This Row],[SpreadActual]]&lt;Table1[[#This Row],[SpreadFavorite]],1,0)</f>
        <v>1</v>
      </c>
      <c r="P14340">
        <v>43</v>
      </c>
      <c r="Q14340" t="s">
        <v>197</v>
      </c>
      <c r="R14340" t="b">
        <v>0</v>
      </c>
      <c r="S14340">
        <v>29</v>
      </c>
      <c r="T14340">
        <v>4</v>
      </c>
      <c r="U14340">
        <v>81</v>
      </c>
    </row>
    <row r="14341" spans="1:22" x14ac:dyDescent="0.2">
      <c r="A14341" s="1">
        <v>46019</v>
      </c>
      <c r="B14341">
        <v>2025</v>
      </c>
      <c r="C14341">
        <f>_xlfn.MAXIFS(Table1[ScheduleWeekWritten],Table1[ScheduleSeason],Table1[[#This Row],[ScheduleSeason]])</f>
        <v>18</v>
      </c>
      <c r="D14341">
        <v>17</v>
      </c>
      <c r="E14341" cm="1">
        <f t="array" ref="E14341">_xlfn.XLOOKUP(Table1[[#This Row],[ScheduleWeekWritten]],Table3[Game],100+Table3[Increase],Table1[[#This Row],[ScheduleWeekWritten]])</f>
        <v>17</v>
      </c>
      <c r="F14341" t="b">
        <v>0</v>
      </c>
      <c r="G14341" t="s">
        <v>53</v>
      </c>
      <c r="H14341">
        <v>42</v>
      </c>
      <c r="I14341">
        <v>38</v>
      </c>
      <c r="J14341" t="s">
        <v>46</v>
      </c>
      <c r="K14341" t="s">
        <v>87</v>
      </c>
      <c r="L14341" t="str">
        <f>_xlfn.XLOOKUP(Table1[[#This Row],[TeamFavoriteID]],Table2[team_id],Table2[team_name],_xlfn.XLOOKUP(Table1[[#This Row],[TeamFavoriteID]],Table2[team_id_pfr],Table2[team_name],"Even"))</f>
        <v>San Francisco 49ers</v>
      </c>
      <c r="M14341">
        <v>-3.5</v>
      </c>
      <c r="N14341">
        <f>IF(Table1[[#This Row],[TeamFavorite]]=Table1[[#This Row],[TeamHome]],Table1[[#This Row],[ScoreAway]]-Table1[[#This Row],[ScoreHome]],Table1[[#This Row],[ScoreHome]]-Table1[[#This Row],[ScoreAway]])</f>
        <v>-4</v>
      </c>
      <c r="O14341">
        <f>IF(Table1[[#This Row],[SpreadActual]]&lt;Table1[[#This Row],[SpreadFavorite]],1,0)</f>
        <v>1</v>
      </c>
      <c r="P14341">
        <v>52.5</v>
      </c>
      <c r="Q14341" t="s">
        <v>203</v>
      </c>
      <c r="R14341" t="b">
        <v>0</v>
      </c>
      <c r="S14341">
        <v>53</v>
      </c>
      <c r="T14341">
        <v>5</v>
      </c>
      <c r="U14341">
        <v>65</v>
      </c>
    </row>
    <row r="14342" spans="1:22" x14ac:dyDescent="0.2">
      <c r="A14342" s="1">
        <v>46019</v>
      </c>
      <c r="B14342">
        <v>2025</v>
      </c>
      <c r="C14342">
        <f>_xlfn.MAXIFS(Table1[ScheduleWeekWritten],Table1[ScheduleSeason],Table1[[#This Row],[ScheduleSeason]])</f>
        <v>18</v>
      </c>
      <c r="D14342">
        <v>17</v>
      </c>
      <c r="E14342" cm="1">
        <f t="array" ref="E14342">_xlfn.XLOOKUP(Table1[[#This Row],[ScheduleWeekWritten]],Table3[Game],100+Table3[Increase],Table1[[#This Row],[ScheduleWeekWritten]])</f>
        <v>17</v>
      </c>
      <c r="F14342" t="b">
        <v>0</v>
      </c>
      <c r="G14342" t="s">
        <v>171</v>
      </c>
      <c r="H14342">
        <v>26</v>
      </c>
      <c r="I14342">
        <v>34</v>
      </c>
      <c r="J14342" t="s">
        <v>95</v>
      </c>
      <c r="K14342" t="s">
        <v>98</v>
      </c>
      <c r="L14342" t="str">
        <f>_xlfn.XLOOKUP(Table1[[#This Row],[TeamFavoriteID]],Table2[team_id],Table2[team_name],_xlfn.XLOOKUP(Table1[[#This Row],[TeamFavoriteID]],Table2[team_id_pfr],Table2[team_name],"Even"))</f>
        <v>New Orleans Saints</v>
      </c>
      <c r="M14342">
        <v>-1.5</v>
      </c>
      <c r="N14342">
        <f>IF(Table1[[#This Row],[TeamFavorite]]=Table1[[#This Row],[TeamHome]],Table1[[#This Row],[ScoreAway]]-Table1[[#This Row],[ScoreHome]],Table1[[#This Row],[ScoreHome]]-Table1[[#This Row],[ScoreAway]])</f>
        <v>-8</v>
      </c>
      <c r="O14342">
        <f>IF(Table1[[#This Row],[SpreadActual]]&lt;Table1[[#This Row],[SpreadFavorite]],1,0)</f>
        <v>1</v>
      </c>
      <c r="P14342">
        <v>39.5</v>
      </c>
      <c r="Q14342" t="s">
        <v>172</v>
      </c>
      <c r="R14342" t="b">
        <v>0</v>
      </c>
      <c r="S14342">
        <v>71</v>
      </c>
      <c r="T14342">
        <v>14</v>
      </c>
      <c r="U14342">
        <v>71</v>
      </c>
    </row>
    <row r="14343" spans="1:22" x14ac:dyDescent="0.2">
      <c r="A14343" s="1">
        <v>46021</v>
      </c>
      <c r="B14343">
        <v>2025</v>
      </c>
      <c r="C14343">
        <f>_xlfn.MAXIFS(Table1[ScheduleWeekWritten],Table1[ScheduleSeason],Table1[[#This Row],[ScheduleSeason]])</f>
        <v>18</v>
      </c>
      <c r="D14343">
        <v>17</v>
      </c>
      <c r="E14343" cm="1">
        <f t="array" ref="E14343">_xlfn.XLOOKUP(Table1[[#This Row],[ScheduleWeekWritten]],Table3[Game],100+Table3[Increase],Table1[[#This Row],[ScheduleWeekWritten]])</f>
        <v>17</v>
      </c>
      <c r="F14343" t="b">
        <v>0</v>
      </c>
      <c r="G14343" t="s">
        <v>38</v>
      </c>
      <c r="H14343">
        <v>27</v>
      </c>
      <c r="I14343">
        <v>24</v>
      </c>
      <c r="J14343" t="s">
        <v>39</v>
      </c>
      <c r="K14343" t="s">
        <v>40</v>
      </c>
      <c r="L14343" t="str">
        <f>_xlfn.XLOOKUP(Table1[[#This Row],[TeamFavoriteID]],Table2[team_id],Table2[team_name],_xlfn.XLOOKUP(Table1[[#This Row],[TeamFavoriteID]],Table2[team_id_pfr],Table2[team_name],"Even"))</f>
        <v>Los Angeles Rams</v>
      </c>
      <c r="M14343">
        <v>-7.5</v>
      </c>
      <c r="N14343">
        <f>IF(Table1[[#This Row],[TeamFavorite]]=Table1[[#This Row],[TeamHome]],Table1[[#This Row],[ScoreAway]]-Table1[[#This Row],[ScoreHome]],Table1[[#This Row],[ScoreHome]]-Table1[[#This Row],[ScoreAway]])</f>
        <v>3</v>
      </c>
      <c r="O14343">
        <f>IF(Table1[[#This Row],[SpreadActual]]&lt;Table1[[#This Row],[SpreadFavorite]],1,0)</f>
        <v>0</v>
      </c>
      <c r="P14343">
        <v>50</v>
      </c>
      <c r="Q14343" t="s">
        <v>213</v>
      </c>
      <c r="R14343" t="b">
        <v>0</v>
      </c>
      <c r="S14343">
        <v>72</v>
      </c>
      <c r="T14343">
        <v>0</v>
      </c>
      <c r="V14343" t="s">
        <v>103</v>
      </c>
    </row>
    <row r="14344" spans="1:22" x14ac:dyDescent="0.2">
      <c r="A14344" s="1">
        <v>46025</v>
      </c>
      <c r="B14344">
        <v>2025</v>
      </c>
      <c r="C14344">
        <f>_xlfn.MAXIFS(Table1[ScheduleWeekWritten],Table1[ScheduleSeason],Table1[[#This Row],[ScheduleSeason]])</f>
        <v>18</v>
      </c>
      <c r="D14344">
        <v>18</v>
      </c>
      <c r="E14344" cm="1">
        <f t="array" ref="E14344">_xlfn.XLOOKUP(Table1[[#This Row],[ScheduleWeekWritten]],Table3[Game],100+Table3[Increase],Table1[[#This Row],[ScheduleWeekWritten]])</f>
        <v>18</v>
      </c>
      <c r="F14344" t="b">
        <v>0</v>
      </c>
      <c r="G14344" t="s">
        <v>53</v>
      </c>
      <c r="H14344">
        <v>3</v>
      </c>
      <c r="I14344">
        <v>13</v>
      </c>
      <c r="J14344" t="s">
        <v>128</v>
      </c>
      <c r="K14344" t="s">
        <v>132</v>
      </c>
      <c r="L14344" t="str">
        <f>_xlfn.XLOOKUP(Table1[[#This Row],[TeamFavoriteID]],Table2[team_id],Table2[team_name],_xlfn.XLOOKUP(Table1[[#This Row],[TeamFavoriteID]],Table2[team_id_pfr],Table2[team_name],"Even"))</f>
        <v>Seattle Seahawks</v>
      </c>
      <c r="M14344">
        <v>-2.5</v>
      </c>
      <c r="N14344">
        <f>IF(Table1[[#This Row],[TeamFavorite]]=Table1[[#This Row],[TeamHome]],Table1[[#This Row],[ScoreAway]]-Table1[[#This Row],[ScoreHome]],Table1[[#This Row],[ScoreHome]]-Table1[[#This Row],[ScoreAway]])</f>
        <v>-10</v>
      </c>
      <c r="O14344">
        <f>IF(Table1[[#This Row],[SpreadActual]]&lt;Table1[[#This Row],[SpreadFavorite]],1,0)</f>
        <v>1</v>
      </c>
      <c r="P14344">
        <v>47.5</v>
      </c>
      <c r="Q14344" t="s">
        <v>203</v>
      </c>
      <c r="R14344" t="b">
        <v>0</v>
      </c>
      <c r="S14344">
        <v>57</v>
      </c>
      <c r="T14344">
        <v>8</v>
      </c>
      <c r="U14344">
        <v>81</v>
      </c>
    </row>
    <row r="14345" spans="1:22" x14ac:dyDescent="0.2">
      <c r="A14345" s="1">
        <v>46025</v>
      </c>
      <c r="B14345">
        <v>2025</v>
      </c>
      <c r="C14345">
        <f>_xlfn.MAXIFS(Table1[ScheduleWeekWritten],Table1[ScheduleSeason],Table1[[#This Row],[ScheduleSeason]])</f>
        <v>18</v>
      </c>
      <c r="D14345">
        <v>18</v>
      </c>
      <c r="E14345" cm="1">
        <f t="array" ref="E14345">_xlfn.XLOOKUP(Table1[[#This Row],[ScheduleWeekWritten]],Table3[Game],100+Table3[Increase],Table1[[#This Row],[ScheduleWeekWritten]])</f>
        <v>18</v>
      </c>
      <c r="F14345" t="b">
        <v>0</v>
      </c>
      <c r="G14345" t="s">
        <v>127</v>
      </c>
      <c r="H14345">
        <v>16</v>
      </c>
      <c r="I14345">
        <v>14</v>
      </c>
      <c r="J14345" t="s">
        <v>152</v>
      </c>
      <c r="K14345" t="s">
        <v>133</v>
      </c>
      <c r="L14345" t="str">
        <f>_xlfn.XLOOKUP(Table1[[#This Row],[TeamFavoriteID]],Table2[team_id],Table2[team_name],_xlfn.XLOOKUP(Table1[[#This Row],[TeamFavoriteID]],Table2[team_id_pfr],Table2[team_name],"Even"))</f>
        <v>Tampa Bay Buccaneers</v>
      </c>
      <c r="M14345">
        <v>-3</v>
      </c>
      <c r="N14345">
        <f>IF(Table1[[#This Row],[TeamFavorite]]=Table1[[#This Row],[TeamHome]],Table1[[#This Row],[ScoreAway]]-Table1[[#This Row],[ScoreHome]],Table1[[#This Row],[ScoreHome]]-Table1[[#This Row],[ScoreAway]])</f>
        <v>-2</v>
      </c>
      <c r="O14345">
        <f>IF(Table1[[#This Row],[SpreadActual]]&lt;Table1[[#This Row],[SpreadFavorite]],1,0)</f>
        <v>0</v>
      </c>
      <c r="P14345">
        <v>43.5</v>
      </c>
      <c r="Q14345" t="s">
        <v>168</v>
      </c>
      <c r="R14345" t="b">
        <v>0</v>
      </c>
      <c r="S14345">
        <v>69</v>
      </c>
      <c r="T14345">
        <v>11</v>
      </c>
      <c r="U14345">
        <v>85</v>
      </c>
      <c r="V14345" t="s">
        <v>2</v>
      </c>
    </row>
    <row r="14346" spans="1:22" x14ac:dyDescent="0.2">
      <c r="A14346" s="1">
        <v>46026</v>
      </c>
      <c r="B14346">
        <v>2025</v>
      </c>
      <c r="C14346">
        <f>_xlfn.MAXIFS(Table1[ScheduleWeekWritten],Table1[ScheduleSeason],Table1[[#This Row],[ScheduleSeason]])</f>
        <v>18</v>
      </c>
      <c r="D14346">
        <v>18</v>
      </c>
      <c r="E14346" cm="1">
        <f t="array" ref="E14346">_xlfn.XLOOKUP(Table1[[#This Row],[ScheduleWeekWritten]],Table3[Game],100+Table3[Increase],Table1[[#This Row],[ScheduleWeekWritten]])</f>
        <v>18</v>
      </c>
      <c r="F14346" t="b">
        <v>0</v>
      </c>
      <c r="G14346" t="s">
        <v>38</v>
      </c>
      <c r="H14346">
        <v>19</v>
      </c>
      <c r="I14346">
        <v>17</v>
      </c>
      <c r="J14346" t="s">
        <v>95</v>
      </c>
      <c r="K14346" t="s">
        <v>109</v>
      </c>
      <c r="L14346" t="str">
        <f>_xlfn.XLOOKUP(Table1[[#This Row],[TeamFavoriteID]],Table2[team_id],Table2[team_name],_xlfn.XLOOKUP(Table1[[#This Row],[TeamFavoriteID]],Table2[team_id_pfr],Table2[team_name],"Even"))</f>
        <v>Atlanta Falcons</v>
      </c>
      <c r="M14346">
        <v>-3.5</v>
      </c>
      <c r="N14346">
        <f>IF(Table1[[#This Row],[TeamFavorite]]=Table1[[#This Row],[TeamHome]],Table1[[#This Row],[ScoreAway]]-Table1[[#This Row],[ScoreHome]],Table1[[#This Row],[ScoreHome]]-Table1[[#This Row],[ScoreAway]])</f>
        <v>-2</v>
      </c>
      <c r="O14346">
        <f>IF(Table1[[#This Row],[SpreadActual]]&lt;Table1[[#This Row],[SpreadFavorite]],1,0)</f>
        <v>0</v>
      </c>
      <c r="P14346">
        <v>43</v>
      </c>
      <c r="Q14346" t="s">
        <v>213</v>
      </c>
      <c r="R14346" t="b">
        <v>0</v>
      </c>
      <c r="S14346">
        <v>72</v>
      </c>
      <c r="T14346">
        <v>0</v>
      </c>
      <c r="V14346" t="s">
        <v>103</v>
      </c>
    </row>
    <row r="14347" spans="1:22" x14ac:dyDescent="0.2">
      <c r="A14347" s="1">
        <v>46026</v>
      </c>
      <c r="B14347">
        <v>2025</v>
      </c>
      <c r="C14347">
        <f>_xlfn.MAXIFS(Table1[ScheduleWeekWritten],Table1[ScheduleSeason],Table1[[#This Row],[ScheduleSeason]])</f>
        <v>18</v>
      </c>
      <c r="D14347">
        <v>18</v>
      </c>
      <c r="E14347" cm="1">
        <f t="array" ref="E14347">_xlfn.XLOOKUP(Table1[[#This Row],[ScheduleWeekWritten]],Table3[Game],100+Table3[Increase],Table1[[#This Row],[ScheduleWeekWritten]])</f>
        <v>18</v>
      </c>
      <c r="F14347" t="b">
        <v>0</v>
      </c>
      <c r="G14347" t="s">
        <v>28</v>
      </c>
      <c r="H14347">
        <v>35</v>
      </c>
      <c r="I14347">
        <v>8</v>
      </c>
      <c r="J14347" t="s">
        <v>31</v>
      </c>
      <c r="K14347" t="s">
        <v>43</v>
      </c>
      <c r="L14347" t="str">
        <f>_xlfn.XLOOKUP(Table1[[#This Row],[TeamFavoriteID]],Table2[team_id],Table2[team_name],_xlfn.XLOOKUP(Table1[[#This Row],[TeamFavoriteID]],Table2[team_id_pfr],Table2[team_name],"Even"))</f>
        <v>Buffalo Bills</v>
      </c>
      <c r="M14347">
        <v>-8</v>
      </c>
      <c r="N14347">
        <f>IF(Table1[[#This Row],[TeamFavorite]]=Table1[[#This Row],[TeamHome]],Table1[[#This Row],[ScoreAway]]-Table1[[#This Row],[ScoreHome]],Table1[[#This Row],[ScoreHome]]-Table1[[#This Row],[ScoreAway]])</f>
        <v>-27</v>
      </c>
      <c r="O14347">
        <f>IF(Table1[[#This Row],[SpreadActual]]&lt;Table1[[#This Row],[SpreadFavorite]],1,0)</f>
        <v>1</v>
      </c>
      <c r="P14347">
        <v>37</v>
      </c>
      <c r="Q14347" t="s">
        <v>222</v>
      </c>
      <c r="R14347" t="b">
        <v>0</v>
      </c>
      <c r="S14347">
        <v>27</v>
      </c>
      <c r="T14347">
        <v>13</v>
      </c>
      <c r="U14347">
        <v>75</v>
      </c>
    </row>
    <row r="14348" spans="1:22" x14ac:dyDescent="0.2">
      <c r="A14348" s="1">
        <v>46026</v>
      </c>
      <c r="B14348">
        <v>2025</v>
      </c>
      <c r="C14348">
        <f>_xlfn.MAXIFS(Table1[ScheduleWeekWritten],Table1[ScheduleSeason],Table1[[#This Row],[ScheduleSeason]])</f>
        <v>18</v>
      </c>
      <c r="D14348">
        <v>18</v>
      </c>
      <c r="E14348" cm="1">
        <f t="array" ref="E14348">_xlfn.XLOOKUP(Table1[[#This Row],[ScheduleWeekWritten]],Table3[Game],100+Table3[Increase],Table1[[#This Row],[ScheduleWeekWritten]])</f>
        <v>18</v>
      </c>
      <c r="F14348" t="b">
        <v>0</v>
      </c>
      <c r="G14348" t="s">
        <v>46</v>
      </c>
      <c r="H14348">
        <v>16</v>
      </c>
      <c r="I14348">
        <v>19</v>
      </c>
      <c r="J14348" t="s">
        <v>45</v>
      </c>
      <c r="K14348" t="s">
        <v>47</v>
      </c>
      <c r="L14348" t="str">
        <f>_xlfn.XLOOKUP(Table1[[#This Row],[TeamFavoriteID]],Table2[team_id],Table2[team_name],_xlfn.XLOOKUP(Table1[[#This Row],[TeamFavoriteID]],Table2[team_id_pfr],Table2[team_name],"Even"))</f>
        <v>Chicago Bears</v>
      </c>
      <c r="M14348">
        <v>-3.5</v>
      </c>
      <c r="N14348">
        <f>IF(Table1[[#This Row],[TeamFavorite]]=Table1[[#This Row],[TeamHome]],Table1[[#This Row],[ScoreAway]]-Table1[[#This Row],[ScoreHome]],Table1[[#This Row],[ScoreHome]]-Table1[[#This Row],[ScoreAway]])</f>
        <v>3</v>
      </c>
      <c r="O14348">
        <f>IF(Table1[[#This Row],[SpreadActual]]&lt;Table1[[#This Row],[SpreadFavorite]],1,0)</f>
        <v>0</v>
      </c>
      <c r="P14348">
        <v>50.5</v>
      </c>
      <c r="Q14348" t="s">
        <v>114</v>
      </c>
      <c r="R14348" t="b">
        <v>0</v>
      </c>
      <c r="S14348">
        <v>33</v>
      </c>
      <c r="T14348">
        <v>4</v>
      </c>
      <c r="U14348">
        <v>70</v>
      </c>
    </row>
    <row r="14349" spans="1:22" x14ac:dyDescent="0.2">
      <c r="A14349" s="1">
        <v>46026</v>
      </c>
      <c r="B14349">
        <v>2025</v>
      </c>
      <c r="C14349">
        <f>_xlfn.MAXIFS(Table1[ScheduleWeekWritten],Table1[ScheduleSeason],Table1[[#This Row],[ScheduleSeason]])</f>
        <v>18</v>
      </c>
      <c r="D14349">
        <v>18</v>
      </c>
      <c r="E14349" cm="1">
        <f t="array" ref="E14349">_xlfn.XLOOKUP(Table1[[#This Row],[ScheduleWeekWritten]],Table3[Game],100+Table3[Increase],Table1[[#This Row],[ScheduleWeekWritten]])</f>
        <v>18</v>
      </c>
      <c r="F14349" t="b">
        <v>0</v>
      </c>
      <c r="G14349" t="s">
        <v>101</v>
      </c>
      <c r="H14349">
        <v>18</v>
      </c>
      <c r="I14349">
        <v>20</v>
      </c>
      <c r="J14349" t="s">
        <v>62</v>
      </c>
      <c r="K14349" t="s">
        <v>104</v>
      </c>
      <c r="L14349" t="str">
        <f>_xlfn.XLOOKUP(Table1[[#This Row],[TeamFavoriteID]],Table2[team_id],Table2[team_name],_xlfn.XLOOKUP(Table1[[#This Row],[TeamFavoriteID]],Table2[team_id_pfr],Table2[team_name],"Even"))</f>
        <v>Cincinnati Bengals</v>
      </c>
      <c r="M14349">
        <v>-8</v>
      </c>
      <c r="N14349">
        <f>IF(Table1[[#This Row],[TeamFavorite]]=Table1[[#This Row],[TeamHome]],Table1[[#This Row],[ScoreAway]]-Table1[[#This Row],[ScoreHome]],Table1[[#This Row],[ScoreHome]]-Table1[[#This Row],[ScoreAway]])</f>
        <v>2</v>
      </c>
      <c r="O14349">
        <f>IF(Table1[[#This Row],[SpreadActual]]&lt;Table1[[#This Row],[SpreadFavorite]],1,0)</f>
        <v>0</v>
      </c>
      <c r="P14349">
        <v>45.5</v>
      </c>
      <c r="Q14349" t="s">
        <v>226</v>
      </c>
      <c r="R14349" t="b">
        <v>0</v>
      </c>
      <c r="S14349">
        <v>37</v>
      </c>
      <c r="T14349">
        <v>0</v>
      </c>
      <c r="U14349">
        <v>56</v>
      </c>
    </row>
    <row r="14350" spans="1:22" x14ac:dyDescent="0.2">
      <c r="A14350" s="1">
        <v>46026</v>
      </c>
      <c r="B14350">
        <v>2025</v>
      </c>
      <c r="C14350">
        <f>_xlfn.MAXIFS(Table1[ScheduleWeekWritten],Table1[ScheduleSeason],Table1[[#This Row],[ScheduleSeason]])</f>
        <v>18</v>
      </c>
      <c r="D14350">
        <v>18</v>
      </c>
      <c r="E14350" cm="1">
        <f t="array" ref="E14350">_xlfn.XLOOKUP(Table1[[#This Row],[ScheduleWeekWritten]],Table3[Game],100+Table3[Increase],Table1[[#This Row],[ScheduleWeekWritten]])</f>
        <v>18</v>
      </c>
      <c r="F14350" t="b">
        <v>0</v>
      </c>
      <c r="G14350" t="s">
        <v>24</v>
      </c>
      <c r="H14350">
        <v>19</v>
      </c>
      <c r="I14350">
        <v>3</v>
      </c>
      <c r="J14350" t="s">
        <v>210</v>
      </c>
      <c r="K14350" t="s">
        <v>88</v>
      </c>
      <c r="L14350" t="str">
        <f>_xlfn.XLOOKUP(Table1[[#This Row],[TeamFavoriteID]],Table2[team_id],Table2[team_name],_xlfn.XLOOKUP(Table1[[#This Row],[TeamFavoriteID]],Table2[team_id_pfr],Table2[team_name],"Even"))</f>
        <v>Denver Broncos</v>
      </c>
      <c r="M14350">
        <v>-14.5</v>
      </c>
      <c r="N14350">
        <f>IF(Table1[[#This Row],[TeamFavorite]]=Table1[[#This Row],[TeamHome]],Table1[[#This Row],[ScoreAway]]-Table1[[#This Row],[ScoreHome]],Table1[[#This Row],[ScoreHome]]-Table1[[#This Row],[ScoreAway]])</f>
        <v>-16</v>
      </c>
      <c r="O14350">
        <f>IF(Table1[[#This Row],[SpreadActual]]&lt;Table1[[#This Row],[SpreadFavorite]],1,0)</f>
        <v>1</v>
      </c>
      <c r="P14350">
        <v>37.5</v>
      </c>
      <c r="Q14350" t="s">
        <v>224</v>
      </c>
      <c r="R14350" t="b">
        <v>0</v>
      </c>
      <c r="S14350">
        <v>69</v>
      </c>
      <c r="T14350">
        <v>16</v>
      </c>
      <c r="U14350">
        <v>7</v>
      </c>
    </row>
    <row r="14351" spans="1:22" x14ac:dyDescent="0.2">
      <c r="A14351" s="1">
        <v>46026</v>
      </c>
      <c r="B14351">
        <v>2025</v>
      </c>
      <c r="C14351">
        <f>_xlfn.MAXIFS(Table1[ScheduleWeekWritten],Table1[ScheduleSeason],Table1[[#This Row],[ScheduleSeason]])</f>
        <v>18</v>
      </c>
      <c r="D14351">
        <v>18</v>
      </c>
      <c r="E14351" cm="1">
        <f t="array" ref="E14351">_xlfn.XLOOKUP(Table1[[#This Row],[ScheduleWeekWritten]],Table3[Game],100+Table3[Increase],Table1[[#This Row],[ScheduleWeekWritten]])</f>
        <v>18</v>
      </c>
      <c r="F14351" t="b">
        <v>0</v>
      </c>
      <c r="G14351" t="s">
        <v>177</v>
      </c>
      <c r="H14351">
        <v>38</v>
      </c>
      <c r="I14351">
        <v>30</v>
      </c>
      <c r="J14351" t="s">
        <v>140</v>
      </c>
      <c r="K14351" t="s">
        <v>182</v>
      </c>
      <c r="L14351" t="str">
        <f>_xlfn.XLOOKUP(Table1[[#This Row],[TeamFavoriteID]],Table2[team_id],Table2[team_name],_xlfn.XLOOKUP(Table1[[#This Row],[TeamFavoriteID]],Table2[team_id_pfr],Table2[team_name],"Even"))</f>
        <v>Houston Texans</v>
      </c>
      <c r="M14351">
        <v>-11</v>
      </c>
      <c r="N14351">
        <f>IF(Table1[[#This Row],[TeamFavorite]]=Table1[[#This Row],[TeamHome]],Table1[[#This Row],[ScoreAway]]-Table1[[#This Row],[ScoreHome]],Table1[[#This Row],[ScoreHome]]-Table1[[#This Row],[ScoreAway]])</f>
        <v>-8</v>
      </c>
      <c r="O14351">
        <f>IF(Table1[[#This Row],[SpreadActual]]&lt;Table1[[#This Row],[SpreadFavorite]],1,0)</f>
        <v>0</v>
      </c>
      <c r="P14351">
        <v>39</v>
      </c>
      <c r="Q14351" t="s">
        <v>207</v>
      </c>
      <c r="R14351" t="b">
        <v>0</v>
      </c>
      <c r="S14351">
        <v>72</v>
      </c>
      <c r="T14351">
        <v>0</v>
      </c>
      <c r="V14351" t="s">
        <v>103</v>
      </c>
    </row>
    <row r="14352" spans="1:22" x14ac:dyDescent="0.2">
      <c r="A14352" s="1">
        <v>46026</v>
      </c>
      <c r="B14352">
        <v>2025</v>
      </c>
      <c r="C14352">
        <f>_xlfn.MAXIFS(Table1[ScheduleWeekWritten],Table1[ScheduleSeason],Table1[[#This Row],[ScheduleSeason]])</f>
        <v>18</v>
      </c>
      <c r="D14352">
        <v>18</v>
      </c>
      <c r="E14352" cm="1">
        <f t="array" ref="E14352">_xlfn.XLOOKUP(Table1[[#This Row],[ScheduleWeekWritten]],Table3[Game],100+Table3[Increase],Table1[[#This Row],[ScheduleWeekWritten]])</f>
        <v>18</v>
      </c>
      <c r="F14352" t="b">
        <v>0</v>
      </c>
      <c r="G14352" t="s">
        <v>154</v>
      </c>
      <c r="H14352">
        <v>41</v>
      </c>
      <c r="I14352">
        <v>7</v>
      </c>
      <c r="J14352" t="s">
        <v>171</v>
      </c>
      <c r="K14352" t="s">
        <v>161</v>
      </c>
      <c r="L14352" t="str">
        <f>_xlfn.XLOOKUP(Table1[[#This Row],[TeamFavoriteID]],Table2[team_id],Table2[team_name],_xlfn.XLOOKUP(Table1[[#This Row],[TeamFavoriteID]],Table2[team_id_pfr],Table2[team_name],"Even"))</f>
        <v>Jacksonville Jaguars</v>
      </c>
      <c r="M14352">
        <v>-13.5</v>
      </c>
      <c r="N14352">
        <f>IF(Table1[[#This Row],[TeamFavorite]]=Table1[[#This Row],[TeamHome]],Table1[[#This Row],[ScoreAway]]-Table1[[#This Row],[ScoreHome]],Table1[[#This Row],[ScoreHome]]-Table1[[#This Row],[ScoreAway]])</f>
        <v>-34</v>
      </c>
      <c r="O14352">
        <f>IF(Table1[[#This Row],[SpreadActual]]&lt;Table1[[#This Row],[SpreadFavorite]],1,0)</f>
        <v>1</v>
      </c>
      <c r="P14352">
        <v>47.5</v>
      </c>
      <c r="Q14352" t="s">
        <v>236</v>
      </c>
      <c r="R14352" t="b">
        <v>0</v>
      </c>
      <c r="S14352">
        <v>58</v>
      </c>
      <c r="T14352">
        <v>7</v>
      </c>
      <c r="U14352">
        <v>76</v>
      </c>
    </row>
    <row r="14353" spans="1:22" x14ac:dyDescent="0.2">
      <c r="A14353" s="1">
        <v>46026</v>
      </c>
      <c r="B14353">
        <v>2025</v>
      </c>
      <c r="C14353">
        <f>_xlfn.MAXIFS(Table1[ScheduleWeekWritten],Table1[ScheduleSeason],Table1[[#This Row],[ScheduleSeason]])</f>
        <v>18</v>
      </c>
      <c r="D14353">
        <v>18</v>
      </c>
      <c r="E14353" cm="1">
        <f t="array" ref="E14353">_xlfn.XLOOKUP(Table1[[#This Row],[ScheduleWeekWritten]],Table3[Game],100+Table3[Increase],Table1[[#This Row],[ScheduleWeekWritten]])</f>
        <v>18</v>
      </c>
      <c r="F14353" t="b">
        <v>0</v>
      </c>
      <c r="G14353" t="s">
        <v>217</v>
      </c>
      <c r="H14353">
        <v>14</v>
      </c>
      <c r="I14353">
        <v>12</v>
      </c>
      <c r="J14353" t="s">
        <v>42</v>
      </c>
      <c r="K14353" t="s">
        <v>75</v>
      </c>
      <c r="L14353" t="str">
        <f>_xlfn.XLOOKUP(Table1[[#This Row],[TeamFavoriteID]],Table2[team_id],Table2[team_name],_xlfn.XLOOKUP(Table1[[#This Row],[TeamFavoriteID]],Table2[team_id_pfr],Table2[team_name],"Even"))</f>
        <v>Kansas City Chiefs</v>
      </c>
      <c r="M14353">
        <v>-4.5</v>
      </c>
      <c r="N14353">
        <f>IF(Table1[[#This Row],[TeamFavorite]]=Table1[[#This Row],[TeamHome]],Table1[[#This Row],[ScoreAway]]-Table1[[#This Row],[ScoreHome]],Table1[[#This Row],[ScoreHome]]-Table1[[#This Row],[ScoreAway]])</f>
        <v>2</v>
      </c>
      <c r="O14353">
        <f>IF(Table1[[#This Row],[SpreadActual]]&lt;Table1[[#This Row],[SpreadFavorite]],1,0)</f>
        <v>0</v>
      </c>
      <c r="P14353">
        <v>36</v>
      </c>
      <c r="Q14353" t="s">
        <v>220</v>
      </c>
      <c r="R14353" t="b">
        <v>0</v>
      </c>
      <c r="S14353">
        <v>72</v>
      </c>
      <c r="T14353">
        <v>0</v>
      </c>
      <c r="V14353" t="s">
        <v>103</v>
      </c>
    </row>
    <row r="14354" spans="1:22" x14ac:dyDescent="0.2">
      <c r="A14354" s="1">
        <v>46026</v>
      </c>
      <c r="B14354">
        <v>2025</v>
      </c>
      <c r="C14354">
        <f>_xlfn.MAXIFS(Table1[ScheduleWeekWritten],Table1[ScheduleSeason],Table1[[#This Row],[ScheduleSeason]])</f>
        <v>18</v>
      </c>
      <c r="D14354">
        <v>18</v>
      </c>
      <c r="E14354" cm="1">
        <f t="array" ref="E14354">_xlfn.XLOOKUP(Table1[[#This Row],[ScheduleWeekWritten]],Table3[Game],100+Table3[Increase],Table1[[#This Row],[ScheduleWeekWritten]])</f>
        <v>18</v>
      </c>
      <c r="F14354" t="b">
        <v>0</v>
      </c>
      <c r="G14354" t="s">
        <v>39</v>
      </c>
      <c r="H14354">
        <v>37</v>
      </c>
      <c r="I14354">
        <v>20</v>
      </c>
      <c r="J14354" t="s">
        <v>149</v>
      </c>
      <c r="K14354" t="s">
        <v>40</v>
      </c>
      <c r="L14354" t="str">
        <f>_xlfn.XLOOKUP(Table1[[#This Row],[TeamFavoriteID]],Table2[team_id],Table2[team_name],_xlfn.XLOOKUP(Table1[[#This Row],[TeamFavoriteID]],Table2[team_id_pfr],Table2[team_name],"Even"))</f>
        <v>Los Angeles Rams</v>
      </c>
      <c r="M14354">
        <v>-13.5</v>
      </c>
      <c r="N14354">
        <f>IF(Table1[[#This Row],[TeamFavorite]]=Table1[[#This Row],[TeamHome]],Table1[[#This Row],[ScoreAway]]-Table1[[#This Row],[ScoreHome]],Table1[[#This Row],[ScoreHome]]-Table1[[#This Row],[ScoreAway]])</f>
        <v>-17</v>
      </c>
      <c r="O14354">
        <f>IF(Table1[[#This Row],[SpreadActual]]&lt;Table1[[#This Row],[SpreadFavorite]],1,0)</f>
        <v>1</v>
      </c>
      <c r="P14354">
        <v>47.5</v>
      </c>
      <c r="Q14354" t="s">
        <v>218</v>
      </c>
      <c r="R14354" t="b">
        <v>0</v>
      </c>
      <c r="S14354">
        <v>72</v>
      </c>
      <c r="T14354">
        <v>0</v>
      </c>
      <c r="V14354" t="s">
        <v>103</v>
      </c>
    </row>
    <row r="14355" spans="1:22" x14ac:dyDescent="0.2">
      <c r="A14355" s="1">
        <v>46026</v>
      </c>
      <c r="B14355">
        <v>2025</v>
      </c>
      <c r="C14355">
        <f>_xlfn.MAXIFS(Table1[ScheduleWeekWritten],Table1[ScheduleSeason],Table1[[#This Row],[ScheduleSeason]])</f>
        <v>18</v>
      </c>
      <c r="D14355">
        <v>18</v>
      </c>
      <c r="E14355" cm="1">
        <f t="array" ref="E14355">_xlfn.XLOOKUP(Table1[[#This Row],[ScheduleWeekWritten]],Table3[Game],100+Table3[Increase],Table1[[#This Row],[ScheduleWeekWritten]])</f>
        <v>18</v>
      </c>
      <c r="F14355" t="b">
        <v>0</v>
      </c>
      <c r="G14355" t="s">
        <v>54</v>
      </c>
      <c r="H14355">
        <v>16</v>
      </c>
      <c r="I14355">
        <v>3</v>
      </c>
      <c r="J14355" t="s">
        <v>33</v>
      </c>
      <c r="K14355" t="s">
        <v>55</v>
      </c>
      <c r="L14355" t="str">
        <f>_xlfn.XLOOKUP(Table1[[#This Row],[TeamFavoriteID]],Table2[team_id],Table2[team_name],_xlfn.XLOOKUP(Table1[[#This Row],[TeamFavoriteID]],Table2[team_id_pfr],Table2[team_name],"Even"))</f>
        <v>Minnesota Vikings</v>
      </c>
      <c r="M14355">
        <v>-10.5</v>
      </c>
      <c r="N14355">
        <f>IF(Table1[[#This Row],[TeamFavorite]]=Table1[[#This Row],[TeamHome]],Table1[[#This Row],[ScoreAway]]-Table1[[#This Row],[ScoreHome]],Table1[[#This Row],[ScoreHome]]-Table1[[#This Row],[ScoreAway]])</f>
        <v>-13</v>
      </c>
      <c r="O14355">
        <f>IF(Table1[[#This Row],[SpreadActual]]&lt;Table1[[#This Row],[SpreadFavorite]],1,0)</f>
        <v>1</v>
      </c>
      <c r="P14355">
        <v>36.5</v>
      </c>
      <c r="Q14355" t="s">
        <v>205</v>
      </c>
      <c r="R14355" t="b">
        <v>0</v>
      </c>
      <c r="S14355">
        <v>72</v>
      </c>
      <c r="T14355">
        <v>0</v>
      </c>
      <c r="V14355" t="s">
        <v>103</v>
      </c>
    </row>
    <row r="14356" spans="1:22" x14ac:dyDescent="0.2">
      <c r="A14356" s="1">
        <v>46026</v>
      </c>
      <c r="B14356">
        <v>2025</v>
      </c>
      <c r="C14356">
        <f>_xlfn.MAXIFS(Table1[ScheduleWeekWritten],Table1[ScheduleSeason],Table1[[#This Row],[ScheduleSeason]])</f>
        <v>18</v>
      </c>
      <c r="D14356">
        <v>18</v>
      </c>
      <c r="E14356" cm="1">
        <f t="array" ref="E14356">_xlfn.XLOOKUP(Table1[[#This Row],[ScheduleWeekWritten]],Table3[Game],100+Table3[Increase],Table1[[#This Row],[ScheduleWeekWritten]])</f>
        <v>18</v>
      </c>
      <c r="F14356" t="b">
        <v>0</v>
      </c>
      <c r="G14356" t="s">
        <v>115</v>
      </c>
      <c r="H14356">
        <v>38</v>
      </c>
      <c r="I14356">
        <v>10</v>
      </c>
      <c r="J14356" t="s">
        <v>19</v>
      </c>
      <c r="K14356" t="s">
        <v>70</v>
      </c>
      <c r="L14356" t="str">
        <f>_xlfn.XLOOKUP(Table1[[#This Row],[TeamFavoriteID]],Table2[team_id],Table2[team_name],_xlfn.XLOOKUP(Table1[[#This Row],[TeamFavoriteID]],Table2[team_id_pfr],Table2[team_name],"Even"))</f>
        <v>Boston Patriots</v>
      </c>
      <c r="M14356">
        <v>-11.5</v>
      </c>
      <c r="N14356">
        <f>IF(Table1[[#This Row],[TeamFavorite]]=Table1[[#This Row],[TeamHome]],Table1[[#This Row],[ScoreAway]]-Table1[[#This Row],[ScoreHome]],Table1[[#This Row],[ScoreHome]]-Table1[[#This Row],[ScoreAway]])</f>
        <v>28</v>
      </c>
      <c r="O14356">
        <f>IF(Table1[[#This Row],[SpreadActual]]&lt;Table1[[#This Row],[SpreadFavorite]],1,0)</f>
        <v>0</v>
      </c>
      <c r="P14356">
        <v>45.5</v>
      </c>
      <c r="Q14356" t="s">
        <v>179</v>
      </c>
      <c r="R14356" t="b">
        <v>0</v>
      </c>
      <c r="S14356">
        <v>29</v>
      </c>
      <c r="T14356">
        <v>6</v>
      </c>
      <c r="U14356">
        <v>56</v>
      </c>
    </row>
    <row r="14357" spans="1:22" x14ac:dyDescent="0.2">
      <c r="A14357" s="1">
        <v>46026</v>
      </c>
      <c r="B14357">
        <v>2025</v>
      </c>
      <c r="C14357">
        <f>_xlfn.MAXIFS(Table1[ScheduleWeekWritten],Table1[ScheduleSeason],Table1[[#This Row],[ScheduleSeason]])</f>
        <v>18</v>
      </c>
      <c r="D14357">
        <v>18</v>
      </c>
      <c r="E14357" cm="1">
        <f t="array" ref="E14357">_xlfn.XLOOKUP(Table1[[#This Row],[ScheduleWeekWritten]],Table3[Game],100+Table3[Increase],Table1[[#This Row],[ScheduleWeekWritten]])</f>
        <v>18</v>
      </c>
      <c r="F14357" t="b">
        <v>0</v>
      </c>
      <c r="G14357" t="s">
        <v>50</v>
      </c>
      <c r="H14357">
        <v>34</v>
      </c>
      <c r="I14357">
        <v>17</v>
      </c>
      <c r="J14357" t="s">
        <v>67</v>
      </c>
      <c r="K14357" t="s">
        <v>68</v>
      </c>
      <c r="L14357" t="str">
        <f>_xlfn.XLOOKUP(Table1[[#This Row],[TeamFavoriteID]],Table2[team_id],Table2[team_name],_xlfn.XLOOKUP(Table1[[#This Row],[TeamFavoriteID]],Table2[team_id_pfr],Table2[team_name],"Even"))</f>
        <v>Dallas Cowboys</v>
      </c>
      <c r="M14357">
        <v>-3.5</v>
      </c>
      <c r="N14357">
        <f>IF(Table1[[#This Row],[TeamFavorite]]=Table1[[#This Row],[TeamHome]],Table1[[#This Row],[ScoreAway]]-Table1[[#This Row],[ScoreHome]],Table1[[#This Row],[ScoreHome]]-Table1[[#This Row],[ScoreAway]])</f>
        <v>17</v>
      </c>
      <c r="O14357">
        <f>IF(Table1[[#This Row],[SpreadActual]]&lt;Table1[[#This Row],[SpreadFavorite]],1,0)</f>
        <v>0</v>
      </c>
      <c r="P14357">
        <v>49</v>
      </c>
      <c r="Q14357" t="s">
        <v>197</v>
      </c>
      <c r="R14357" t="b">
        <v>0</v>
      </c>
      <c r="S14357">
        <v>33</v>
      </c>
      <c r="T14357">
        <v>7</v>
      </c>
      <c r="U14357">
        <v>52</v>
      </c>
    </row>
    <row r="14358" spans="1:22" x14ac:dyDescent="0.2">
      <c r="A14358" s="1">
        <v>46026</v>
      </c>
      <c r="B14358">
        <v>2025</v>
      </c>
      <c r="C14358">
        <f>_xlfn.MAXIFS(Table1[ScheduleWeekWritten],Table1[ScheduleSeason],Table1[[#This Row],[ScheduleSeason]])</f>
        <v>18</v>
      </c>
      <c r="D14358">
        <v>18</v>
      </c>
      <c r="E14358" cm="1">
        <f t="array" ref="E14358">_xlfn.XLOOKUP(Table1[[#This Row],[ScheduleWeekWritten]],Table3[Game],100+Table3[Increase],Table1[[#This Row],[ScheduleWeekWritten]])</f>
        <v>18</v>
      </c>
      <c r="F14358" t="b">
        <v>0</v>
      </c>
      <c r="G14358" t="s">
        <v>58</v>
      </c>
      <c r="H14358">
        <v>17</v>
      </c>
      <c r="I14358">
        <v>24</v>
      </c>
      <c r="J14358" t="s">
        <v>227</v>
      </c>
      <c r="K14358" t="s">
        <v>77</v>
      </c>
      <c r="L14358" t="str">
        <f>_xlfn.XLOOKUP(Table1[[#This Row],[TeamFavoriteID]],Table2[team_id],Table2[team_name],_xlfn.XLOOKUP(Table1[[#This Row],[TeamFavoriteID]],Table2[team_id_pfr],Table2[team_name],"Even"))</f>
        <v>Philadelphia Eagles</v>
      </c>
      <c r="M14358">
        <v>-4.5</v>
      </c>
      <c r="N14358">
        <f>IF(Table1[[#This Row],[TeamFavorite]]=Table1[[#This Row],[TeamHome]],Table1[[#This Row],[ScoreAway]]-Table1[[#This Row],[ScoreHome]],Table1[[#This Row],[ScoreHome]]-Table1[[#This Row],[ScoreAway]])</f>
        <v>7</v>
      </c>
      <c r="O14358">
        <f>IF(Table1[[#This Row],[SpreadActual]]&lt;Table1[[#This Row],[SpreadFavorite]],1,0)</f>
        <v>0</v>
      </c>
      <c r="P14358">
        <v>39</v>
      </c>
      <c r="Q14358" t="s">
        <v>183</v>
      </c>
      <c r="R14358" t="b">
        <v>0</v>
      </c>
      <c r="S14358">
        <v>35</v>
      </c>
      <c r="T14358">
        <v>9</v>
      </c>
      <c r="U14358">
        <v>47</v>
      </c>
    </row>
    <row r="14359" spans="1:22" x14ac:dyDescent="0.2">
      <c r="A14359" s="1">
        <v>46026</v>
      </c>
      <c r="B14359">
        <v>2025</v>
      </c>
      <c r="C14359">
        <f>_xlfn.MAXIFS(Table1[ScheduleWeekWritten],Table1[ScheduleSeason],Table1[[#This Row],[ScheduleSeason]])</f>
        <v>18</v>
      </c>
      <c r="D14359">
        <v>18</v>
      </c>
      <c r="E14359" cm="1">
        <f t="array" ref="E14359">_xlfn.XLOOKUP(Table1[[#This Row],[ScheduleWeekWritten]],Table3[Game],100+Table3[Increase],Table1[[#This Row],[ScheduleWeekWritten]])</f>
        <v>18</v>
      </c>
      <c r="F14359" t="b">
        <v>0</v>
      </c>
      <c r="G14359" t="s">
        <v>49</v>
      </c>
      <c r="H14359">
        <v>26</v>
      </c>
      <c r="I14359">
        <v>24</v>
      </c>
      <c r="J14359" t="s">
        <v>158</v>
      </c>
      <c r="K14359" t="s">
        <v>159</v>
      </c>
      <c r="L14359" t="str">
        <f>_xlfn.XLOOKUP(Table1[[#This Row],[TeamFavoriteID]],Table2[team_id],Table2[team_name],_xlfn.XLOOKUP(Table1[[#This Row],[TeamFavoriteID]],Table2[team_id_pfr],Table2[team_name],"Even"))</f>
        <v>Baltimore Ravens</v>
      </c>
      <c r="M14359">
        <v>-3.5</v>
      </c>
      <c r="N14359">
        <f>IF(Table1[[#This Row],[TeamFavorite]]=Table1[[#This Row],[TeamHome]],Table1[[#This Row],[ScoreAway]]-Table1[[#This Row],[ScoreHome]],Table1[[#This Row],[ScoreHome]]-Table1[[#This Row],[ScoreAway]])</f>
        <v>2</v>
      </c>
      <c r="O14359">
        <f>IF(Table1[[#This Row],[SpreadActual]]&lt;Table1[[#This Row],[SpreadFavorite]],1,0)</f>
        <v>0</v>
      </c>
      <c r="P14359">
        <v>40.5</v>
      </c>
      <c r="Q14359" t="s">
        <v>229</v>
      </c>
      <c r="R14359" t="b">
        <v>0</v>
      </c>
      <c r="S14359">
        <v>25</v>
      </c>
      <c r="T14359">
        <v>3</v>
      </c>
      <c r="U14359">
        <v>81</v>
      </c>
    </row>
    <row r="14360" spans="1:22" x14ac:dyDescent="0.2">
      <c r="A14360" s="1">
        <v>46032</v>
      </c>
      <c r="B14360">
        <v>2025</v>
      </c>
      <c r="C14360">
        <f>_xlfn.MAXIFS(Table1[ScheduleWeekWritten],Table1[ScheduleSeason],Table1[[#This Row],[ScheduleSeason]])</f>
        <v>18</v>
      </c>
      <c r="D14360" t="s">
        <v>134</v>
      </c>
      <c r="E14360" cm="1">
        <f t="array" ref="E14360">_xlfn.XLOOKUP(Table1[[#This Row],[ScheduleWeekWritten]],Table3[Game],100+Table3[Increase],Table1[[#This Row],[ScheduleWeekWritten]])</f>
        <v>101</v>
      </c>
      <c r="F14360" t="b">
        <v>1</v>
      </c>
      <c r="G14360" t="s">
        <v>152</v>
      </c>
      <c r="H14360">
        <v>31</v>
      </c>
      <c r="I14360">
        <v>34</v>
      </c>
      <c r="J14360" t="s">
        <v>39</v>
      </c>
      <c r="K14360" t="s">
        <v>40</v>
      </c>
      <c r="L14360" t="str">
        <f>_xlfn.XLOOKUP(Table1[[#This Row],[TeamFavoriteID]],Table2[team_id],Table2[team_name],_xlfn.XLOOKUP(Table1[[#This Row],[TeamFavoriteID]],Table2[team_id_pfr],Table2[team_name],"Even"))</f>
        <v>Los Angeles Rams</v>
      </c>
      <c r="M14360">
        <v>-10.5</v>
      </c>
      <c r="N14360">
        <f>IF(Table1[[#This Row],[TeamFavorite]]=Table1[[#This Row],[TeamHome]],Table1[[#This Row],[ScoreAway]]-Table1[[#This Row],[ScoreHome]],Table1[[#This Row],[ScoreHome]]-Table1[[#This Row],[ScoreAway]])</f>
        <v>-3</v>
      </c>
      <c r="O14360">
        <f>IF(Table1[[#This Row],[SpreadActual]]&lt;Table1[[#This Row],[SpreadFavorite]],1,0)</f>
        <v>0</v>
      </c>
      <c r="P14360">
        <v>46</v>
      </c>
      <c r="Q14360" t="s">
        <v>160</v>
      </c>
      <c r="R14360" t="b">
        <v>0</v>
      </c>
      <c r="S14360">
        <v>72</v>
      </c>
      <c r="T14360">
        <v>16</v>
      </c>
      <c r="U14360">
        <v>61</v>
      </c>
    </row>
    <row r="14361" spans="1:22" x14ac:dyDescent="0.2">
      <c r="A14361" s="1">
        <v>46032</v>
      </c>
      <c r="B14361">
        <v>2025</v>
      </c>
      <c r="C14361">
        <f>_xlfn.MAXIFS(Table1[ScheduleWeekWritten],Table1[ScheduleSeason],Table1[[#This Row],[ScheduleSeason]])</f>
        <v>18</v>
      </c>
      <c r="D14361" t="s">
        <v>134</v>
      </c>
      <c r="E14361" cm="1">
        <f t="array" ref="E14361">_xlfn.XLOOKUP(Table1[[#This Row],[ScheduleWeekWritten]],Table3[Game],100+Table3[Increase],Table1[[#This Row],[ScheduleWeekWritten]])</f>
        <v>101</v>
      </c>
      <c r="F14361" t="b">
        <v>1</v>
      </c>
      <c r="G14361" t="s">
        <v>46</v>
      </c>
      <c r="H14361">
        <v>31</v>
      </c>
      <c r="I14361">
        <v>27</v>
      </c>
      <c r="J14361" t="s">
        <v>33</v>
      </c>
      <c r="K14361" t="s">
        <v>35</v>
      </c>
      <c r="L14361" t="str">
        <f>_xlfn.XLOOKUP(Table1[[#This Row],[TeamFavoriteID]],Table2[team_id],Table2[team_name],_xlfn.XLOOKUP(Table1[[#This Row],[TeamFavoriteID]],Table2[team_id_pfr],Table2[team_name],"Even"))</f>
        <v>Green Bay Packers</v>
      </c>
      <c r="M14361">
        <v>-1</v>
      </c>
      <c r="N14361">
        <f>IF(Table1[[#This Row],[TeamFavorite]]=Table1[[#This Row],[TeamHome]],Table1[[#This Row],[ScoreAway]]-Table1[[#This Row],[ScoreHome]],Table1[[#This Row],[ScoreHome]]-Table1[[#This Row],[ScoreAway]])</f>
        <v>4</v>
      </c>
      <c r="O14361">
        <f>IF(Table1[[#This Row],[SpreadActual]]&lt;Table1[[#This Row],[SpreadFavorite]],1,0)</f>
        <v>0</v>
      </c>
      <c r="P14361">
        <v>44.5</v>
      </c>
      <c r="Q14361" t="s">
        <v>114</v>
      </c>
      <c r="R14361" t="b">
        <v>0</v>
      </c>
      <c r="S14361">
        <v>32</v>
      </c>
      <c r="T14361">
        <v>6</v>
      </c>
      <c r="U14361">
        <v>80</v>
      </c>
    </row>
    <row r="14362" spans="1:22" x14ac:dyDescent="0.2">
      <c r="A14362" s="1">
        <v>46033</v>
      </c>
      <c r="B14362">
        <v>2025</v>
      </c>
      <c r="C14362">
        <f>_xlfn.MAXIFS(Table1[ScheduleWeekWritten],Table1[ScheduleSeason],Table1[[#This Row],[ScheduleSeason]])</f>
        <v>18</v>
      </c>
      <c r="D14362" t="s">
        <v>134</v>
      </c>
      <c r="E14362" cm="1">
        <f t="array" ref="E14362">_xlfn.XLOOKUP(Table1[[#This Row],[ScheduleWeekWritten]],Table3[Game],100+Table3[Increase],Table1[[#This Row],[ScheduleWeekWritten]])</f>
        <v>101</v>
      </c>
      <c r="F14362" t="b">
        <v>1</v>
      </c>
      <c r="G14362" t="s">
        <v>154</v>
      </c>
      <c r="H14362">
        <v>24</v>
      </c>
      <c r="I14362">
        <v>27</v>
      </c>
      <c r="J14362" t="s">
        <v>28</v>
      </c>
      <c r="K14362" t="s">
        <v>161</v>
      </c>
      <c r="L14362" t="str">
        <f>_xlfn.XLOOKUP(Table1[[#This Row],[TeamFavoriteID]],Table2[team_id],Table2[team_name],_xlfn.XLOOKUP(Table1[[#This Row],[TeamFavoriteID]],Table2[team_id_pfr],Table2[team_name],"Even"))</f>
        <v>Jacksonville Jaguars</v>
      </c>
      <c r="M14362">
        <v>-1.5</v>
      </c>
      <c r="N14362">
        <f>IF(Table1[[#This Row],[TeamFavorite]]=Table1[[#This Row],[TeamHome]],Table1[[#This Row],[ScoreAway]]-Table1[[#This Row],[ScoreHome]],Table1[[#This Row],[ScoreHome]]-Table1[[#This Row],[ScoreAway]])</f>
        <v>3</v>
      </c>
      <c r="O14362">
        <f>IF(Table1[[#This Row],[SpreadActual]]&lt;Table1[[#This Row],[SpreadFavorite]],1,0)</f>
        <v>0</v>
      </c>
      <c r="P14362">
        <v>51.5</v>
      </c>
      <c r="Q14362" t="s">
        <v>236</v>
      </c>
      <c r="R14362" t="b">
        <v>0</v>
      </c>
      <c r="S14362">
        <v>62</v>
      </c>
      <c r="T14362">
        <v>6</v>
      </c>
      <c r="U14362">
        <v>80</v>
      </c>
    </row>
    <row r="14363" spans="1:22" x14ac:dyDescent="0.2">
      <c r="A14363" s="1">
        <v>46033</v>
      </c>
      <c r="B14363">
        <v>2025</v>
      </c>
      <c r="C14363">
        <f>_xlfn.MAXIFS(Table1[ScheduleWeekWritten],Table1[ScheduleSeason],Table1[[#This Row],[ScheduleSeason]])</f>
        <v>18</v>
      </c>
      <c r="D14363" t="s">
        <v>134</v>
      </c>
      <c r="E14363" cm="1">
        <f t="array" ref="E14363">_xlfn.XLOOKUP(Table1[[#This Row],[ScheduleWeekWritten]],Table3[Game],100+Table3[Increase],Table1[[#This Row],[ScheduleWeekWritten]])</f>
        <v>101</v>
      </c>
      <c r="F14363" t="b">
        <v>1</v>
      </c>
      <c r="G14363" t="s">
        <v>115</v>
      </c>
      <c r="H14363">
        <v>16</v>
      </c>
      <c r="I14363">
        <v>3</v>
      </c>
      <c r="J14363" t="s">
        <v>210</v>
      </c>
      <c r="K14363" t="s">
        <v>70</v>
      </c>
      <c r="L14363" t="str">
        <f>_xlfn.XLOOKUP(Table1[[#This Row],[TeamFavoriteID]],Table2[team_id],Table2[team_name],_xlfn.XLOOKUP(Table1[[#This Row],[TeamFavoriteID]],Table2[team_id_pfr],Table2[team_name],"Even"))</f>
        <v>Boston Patriots</v>
      </c>
      <c r="M14363">
        <v>-3.5</v>
      </c>
      <c r="N14363">
        <f>IF(Table1[[#This Row],[TeamFavorite]]=Table1[[#This Row],[TeamHome]],Table1[[#This Row],[ScoreAway]]-Table1[[#This Row],[ScoreHome]],Table1[[#This Row],[ScoreHome]]-Table1[[#This Row],[ScoreAway]])</f>
        <v>13</v>
      </c>
      <c r="O14363">
        <f>IF(Table1[[#This Row],[SpreadActual]]&lt;Table1[[#This Row],[SpreadFavorite]],1,0)</f>
        <v>0</v>
      </c>
      <c r="P14363">
        <v>46</v>
      </c>
      <c r="Q14363" t="s">
        <v>179</v>
      </c>
      <c r="R14363" t="b">
        <v>0</v>
      </c>
      <c r="S14363">
        <v>35</v>
      </c>
      <c r="T14363">
        <v>10</v>
      </c>
      <c r="U14363">
        <v>69</v>
      </c>
    </row>
    <row r="14364" spans="1:22" x14ac:dyDescent="0.2">
      <c r="A14364" s="1">
        <v>46033</v>
      </c>
      <c r="B14364">
        <v>2025</v>
      </c>
      <c r="C14364">
        <f>_xlfn.MAXIFS(Table1[ScheduleWeekWritten],Table1[ScheduleSeason],Table1[[#This Row],[ScheduleSeason]])</f>
        <v>18</v>
      </c>
      <c r="D14364" t="s">
        <v>134</v>
      </c>
      <c r="E14364" cm="1">
        <f t="array" ref="E14364">_xlfn.XLOOKUP(Table1[[#This Row],[ScheduleWeekWritten]],Table3[Game],100+Table3[Increase],Table1[[#This Row],[ScheduleWeekWritten]])</f>
        <v>101</v>
      </c>
      <c r="F14364" t="b">
        <v>1</v>
      </c>
      <c r="G14364" t="s">
        <v>58</v>
      </c>
      <c r="H14364">
        <v>19</v>
      </c>
      <c r="I14364">
        <v>23</v>
      </c>
      <c r="J14364" t="s">
        <v>53</v>
      </c>
      <c r="K14364" t="s">
        <v>77</v>
      </c>
      <c r="L14364" t="str">
        <f>_xlfn.XLOOKUP(Table1[[#This Row],[TeamFavoriteID]],Table2[team_id],Table2[team_name],_xlfn.XLOOKUP(Table1[[#This Row],[TeamFavoriteID]],Table2[team_id_pfr],Table2[team_name],"Even"))</f>
        <v>Philadelphia Eagles</v>
      </c>
      <c r="M14364">
        <v>-6</v>
      </c>
      <c r="N14364">
        <f>IF(Table1[[#This Row],[TeamFavorite]]=Table1[[#This Row],[TeamHome]],Table1[[#This Row],[ScoreAway]]-Table1[[#This Row],[ScoreHome]],Table1[[#This Row],[ScoreHome]]-Table1[[#This Row],[ScoreAway]])</f>
        <v>4</v>
      </c>
      <c r="O14364">
        <f>IF(Table1[[#This Row],[SpreadActual]]&lt;Table1[[#This Row],[SpreadFavorite]],1,0)</f>
        <v>0</v>
      </c>
      <c r="P14364">
        <v>44.5</v>
      </c>
      <c r="Q14364" t="s">
        <v>183</v>
      </c>
      <c r="R14364" t="b">
        <v>0</v>
      </c>
      <c r="S14364">
        <v>46</v>
      </c>
      <c r="T14364">
        <v>22</v>
      </c>
      <c r="U14364">
        <v>44</v>
      </c>
    </row>
    <row r="14365" spans="1:22" x14ac:dyDescent="0.2">
      <c r="A14365" s="1">
        <v>46034</v>
      </c>
      <c r="B14365">
        <v>2025</v>
      </c>
      <c r="C14365">
        <f>_xlfn.MAXIFS(Table1[ScheduleWeekWritten],Table1[ScheduleSeason],Table1[[#This Row],[ScheduleSeason]])</f>
        <v>18</v>
      </c>
      <c r="D14365" t="s">
        <v>134</v>
      </c>
      <c r="E14365" cm="1">
        <f t="array" ref="E14365">_xlfn.XLOOKUP(Table1[[#This Row],[ScheduleWeekWritten]],Table3[Game],100+Table3[Increase],Table1[[#This Row],[ScheduleWeekWritten]])</f>
        <v>101</v>
      </c>
      <c r="F14365" t="b">
        <v>1</v>
      </c>
      <c r="G14365" t="s">
        <v>49</v>
      </c>
      <c r="H14365">
        <v>6</v>
      </c>
      <c r="I14365">
        <v>30</v>
      </c>
      <c r="J14365" t="s">
        <v>177</v>
      </c>
      <c r="K14365" t="s">
        <v>182</v>
      </c>
      <c r="L14365" t="str">
        <f>_xlfn.XLOOKUP(Table1[[#This Row],[TeamFavoriteID]],Table2[team_id],Table2[team_name],_xlfn.XLOOKUP(Table1[[#This Row],[TeamFavoriteID]],Table2[team_id_pfr],Table2[team_name],"Even"))</f>
        <v>Houston Texans</v>
      </c>
      <c r="M14365">
        <v>-3</v>
      </c>
      <c r="N14365">
        <f>IF(Table1[[#This Row],[TeamFavorite]]=Table1[[#This Row],[TeamHome]],Table1[[#This Row],[ScoreAway]]-Table1[[#This Row],[ScoreHome]],Table1[[#This Row],[ScoreHome]]-Table1[[#This Row],[ScoreAway]])</f>
        <v>-24</v>
      </c>
      <c r="O14365">
        <f>IF(Table1[[#This Row],[SpreadActual]]&lt;Table1[[#This Row],[SpreadFavorite]],1,0)</f>
        <v>1</v>
      </c>
      <c r="P14365">
        <v>38.5</v>
      </c>
      <c r="Q14365" t="s">
        <v>229</v>
      </c>
      <c r="R14365" t="b">
        <v>0</v>
      </c>
      <c r="S14365">
        <v>32</v>
      </c>
      <c r="T14365">
        <v>9</v>
      </c>
      <c r="U14365">
        <v>58</v>
      </c>
    </row>
    <row r="14366" spans="1:22" x14ac:dyDescent="0.2">
      <c r="A14366" s="1">
        <v>46039</v>
      </c>
      <c r="B14366">
        <v>2025</v>
      </c>
      <c r="C14366">
        <f>_xlfn.MAXIFS(Table1[ScheduleWeekWritten],Table1[ScheduleSeason],Table1[[#This Row],[ScheduleSeason]])</f>
        <v>18</v>
      </c>
      <c r="D14366" t="s">
        <v>99</v>
      </c>
      <c r="E14366" cm="1">
        <f t="array" ref="E14366">_xlfn.XLOOKUP(Table1[[#This Row],[ScheduleWeekWritten]],Table3[Game],100+Table3[Increase],Table1[[#This Row],[ScheduleWeekWritten]])</f>
        <v>102</v>
      </c>
      <c r="F14366" t="b">
        <v>1</v>
      </c>
      <c r="G14366" t="s">
        <v>24</v>
      </c>
      <c r="H14366">
        <v>33</v>
      </c>
      <c r="I14366">
        <v>30</v>
      </c>
      <c r="J14366" t="s">
        <v>28</v>
      </c>
      <c r="K14366" t="s">
        <v>88</v>
      </c>
      <c r="L14366" t="str">
        <f>_xlfn.XLOOKUP(Table1[[#This Row],[TeamFavoriteID]],Table2[team_id],Table2[team_name],_xlfn.XLOOKUP(Table1[[#This Row],[TeamFavoriteID]],Table2[team_id_pfr],Table2[team_name],"Even"))</f>
        <v>Denver Broncos</v>
      </c>
      <c r="M14366">
        <v>-1.5</v>
      </c>
      <c r="N14366">
        <f>IF(Table1[[#This Row],[TeamFavorite]]=Table1[[#This Row],[TeamHome]],Table1[[#This Row],[ScoreAway]]-Table1[[#This Row],[ScoreHome]],Table1[[#This Row],[ScoreHome]]-Table1[[#This Row],[ScoreAway]])</f>
        <v>-3</v>
      </c>
      <c r="O14366">
        <f>IF(Table1[[#This Row],[SpreadActual]]&lt;Table1[[#This Row],[SpreadFavorite]],1,0)</f>
        <v>1</v>
      </c>
      <c r="P14366">
        <v>46</v>
      </c>
      <c r="Q14366" t="s">
        <v>224</v>
      </c>
      <c r="R14366" t="b">
        <v>0</v>
      </c>
      <c r="S14366">
        <v>36</v>
      </c>
      <c r="T14366">
        <v>5</v>
      </c>
      <c r="U14366">
        <v>21</v>
      </c>
    </row>
    <row r="14367" spans="1:22" x14ac:dyDescent="0.2">
      <c r="A14367" s="1">
        <v>46039</v>
      </c>
      <c r="B14367">
        <v>2025</v>
      </c>
      <c r="C14367">
        <f>_xlfn.MAXIFS(Table1[ScheduleWeekWritten],Table1[ScheduleSeason],Table1[[#This Row],[ScheduleSeason]])</f>
        <v>18</v>
      </c>
      <c r="D14367" t="s">
        <v>99</v>
      </c>
      <c r="E14367" cm="1">
        <f t="array" ref="E14367">_xlfn.XLOOKUP(Table1[[#This Row],[ScheduleWeekWritten]],Table3[Game],100+Table3[Increase],Table1[[#This Row],[ScheduleWeekWritten]])</f>
        <v>102</v>
      </c>
      <c r="F14367" t="b">
        <v>1</v>
      </c>
      <c r="G14367" t="s">
        <v>128</v>
      </c>
      <c r="H14367">
        <v>41</v>
      </c>
      <c r="I14367">
        <v>6</v>
      </c>
      <c r="J14367" t="s">
        <v>53</v>
      </c>
      <c r="K14367" t="s">
        <v>132</v>
      </c>
      <c r="L14367" t="str">
        <f>_xlfn.XLOOKUP(Table1[[#This Row],[TeamFavoriteID]],Table2[team_id],Table2[team_name],_xlfn.XLOOKUP(Table1[[#This Row],[TeamFavoriteID]],Table2[team_id_pfr],Table2[team_name],"Even"))</f>
        <v>Seattle Seahawks</v>
      </c>
      <c r="M14367">
        <v>-7.5</v>
      </c>
      <c r="N14367">
        <f>IF(Table1[[#This Row],[TeamFavorite]]=Table1[[#This Row],[TeamHome]],Table1[[#This Row],[ScoreAway]]-Table1[[#This Row],[ScoreHome]],Table1[[#This Row],[ScoreHome]]-Table1[[#This Row],[ScoreAway]])</f>
        <v>-35</v>
      </c>
      <c r="O14367">
        <f>IF(Table1[[#This Row],[SpreadActual]]&lt;Table1[[#This Row],[SpreadFavorite]],1,0)</f>
        <v>1</v>
      </c>
      <c r="P14367">
        <v>45</v>
      </c>
      <c r="Q14367" t="s">
        <v>223</v>
      </c>
      <c r="R14367" t="b">
        <v>0</v>
      </c>
      <c r="S14367">
        <v>46</v>
      </c>
      <c r="T14367">
        <v>5</v>
      </c>
      <c r="U14367">
        <v>72</v>
      </c>
    </row>
    <row r="14368" spans="1:22" x14ac:dyDescent="0.2">
      <c r="A14368" s="1">
        <v>46040</v>
      </c>
      <c r="B14368">
        <v>2025</v>
      </c>
      <c r="C14368">
        <f>_xlfn.MAXIFS(Table1[ScheduleWeekWritten],Table1[ScheduleSeason],Table1[[#This Row],[ScheduleSeason]])</f>
        <v>18</v>
      </c>
      <c r="D14368" t="s">
        <v>99</v>
      </c>
      <c r="E14368" cm="1">
        <f t="array" ref="E14368">_xlfn.XLOOKUP(Table1[[#This Row],[ScheduleWeekWritten]],Table3[Game],100+Table3[Increase],Table1[[#This Row],[ScheduleWeekWritten]])</f>
        <v>102</v>
      </c>
      <c r="F14368" t="b">
        <v>1</v>
      </c>
      <c r="G14368" t="s">
        <v>46</v>
      </c>
      <c r="H14368">
        <v>17</v>
      </c>
      <c r="I14368">
        <v>20</v>
      </c>
      <c r="J14368" t="s">
        <v>39</v>
      </c>
      <c r="K14368" t="s">
        <v>40</v>
      </c>
      <c r="L14368" t="str">
        <f>_xlfn.XLOOKUP(Table1[[#This Row],[TeamFavoriteID]],Table2[team_id],Table2[team_name],_xlfn.XLOOKUP(Table1[[#This Row],[TeamFavoriteID]],Table2[team_id_pfr],Table2[team_name],"Even"))</f>
        <v>Los Angeles Rams</v>
      </c>
      <c r="M14368">
        <v>-3.5</v>
      </c>
      <c r="N14368">
        <f>IF(Table1[[#This Row],[TeamFavorite]]=Table1[[#This Row],[TeamHome]],Table1[[#This Row],[ScoreAway]]-Table1[[#This Row],[ScoreHome]],Table1[[#This Row],[ScoreHome]]-Table1[[#This Row],[ScoreAway]])</f>
        <v>-3</v>
      </c>
      <c r="O14368">
        <f>IF(Table1[[#This Row],[SpreadActual]]&lt;Table1[[#This Row],[SpreadFavorite]],1,0)</f>
        <v>0</v>
      </c>
      <c r="P14368">
        <v>48.5</v>
      </c>
      <c r="Q14368" t="s">
        <v>114</v>
      </c>
      <c r="R14368" t="b">
        <v>0</v>
      </c>
      <c r="S14368">
        <v>19</v>
      </c>
      <c r="T14368">
        <v>6</v>
      </c>
      <c r="U14368">
        <v>65</v>
      </c>
      <c r="V14368" t="s">
        <v>120</v>
      </c>
    </row>
    <row r="14369" spans="1:22" x14ac:dyDescent="0.2">
      <c r="A14369" s="1">
        <v>46040</v>
      </c>
      <c r="B14369">
        <v>2025</v>
      </c>
      <c r="C14369">
        <f>_xlfn.MAXIFS(Table1[ScheduleWeekWritten],Table1[ScheduleSeason],Table1[[#This Row],[ScheduleSeason]])</f>
        <v>18</v>
      </c>
      <c r="D14369" t="s">
        <v>99</v>
      </c>
      <c r="E14369" cm="1">
        <f t="array" ref="E14369">_xlfn.XLOOKUP(Table1[[#This Row],[ScheduleWeekWritten]],Table3[Game],100+Table3[Increase],Table1[[#This Row],[ScheduleWeekWritten]])</f>
        <v>102</v>
      </c>
      <c r="F14369" t="b">
        <v>1</v>
      </c>
      <c r="G14369" t="s">
        <v>115</v>
      </c>
      <c r="H14369">
        <v>28</v>
      </c>
      <c r="I14369">
        <v>16</v>
      </c>
      <c r="J14369" t="s">
        <v>177</v>
      </c>
      <c r="K14369" t="s">
        <v>70</v>
      </c>
      <c r="L14369" t="str">
        <f>_xlfn.XLOOKUP(Table1[[#This Row],[TeamFavoriteID]],Table2[team_id],Table2[team_name],_xlfn.XLOOKUP(Table1[[#This Row],[TeamFavoriteID]],Table2[team_id_pfr],Table2[team_name],"Even"))</f>
        <v>Boston Patriots</v>
      </c>
      <c r="M14369">
        <v>-3.5</v>
      </c>
      <c r="N14369">
        <f>IF(Table1[[#This Row],[TeamFavorite]]=Table1[[#This Row],[TeamHome]],Table1[[#This Row],[ScoreAway]]-Table1[[#This Row],[ScoreHome]],Table1[[#This Row],[ScoreHome]]-Table1[[#This Row],[ScoreAway]])</f>
        <v>12</v>
      </c>
      <c r="O14369">
        <f>IF(Table1[[#This Row],[SpreadActual]]&lt;Table1[[#This Row],[SpreadFavorite]],1,0)</f>
        <v>0</v>
      </c>
      <c r="P14369">
        <v>41</v>
      </c>
      <c r="Q14369" t="s">
        <v>179</v>
      </c>
      <c r="R14369" t="b">
        <v>0</v>
      </c>
      <c r="S14369">
        <v>35</v>
      </c>
      <c r="T14369">
        <v>2</v>
      </c>
      <c r="U14369">
        <v>88</v>
      </c>
      <c r="V14369" t="s">
        <v>239</v>
      </c>
    </row>
    <row r="14370" spans="1:22" x14ac:dyDescent="0.2">
      <c r="A14370" s="1">
        <v>46047</v>
      </c>
      <c r="B14370">
        <v>2025</v>
      </c>
      <c r="C14370">
        <f>_xlfn.MAXIFS(Table1[ScheduleWeekWritten],Table1[ScheduleSeason],Table1[[#This Row],[ScheduleSeason]])</f>
        <v>18</v>
      </c>
      <c r="D14370" t="s">
        <v>92</v>
      </c>
      <c r="E14370" cm="1">
        <f t="array" ref="E14370">_xlfn.XLOOKUP(Table1[[#This Row],[ScheduleWeekWritten]],Table3[Game],100+Table3[Increase],Table1[[#This Row],[ScheduleWeekWritten]])</f>
        <v>103</v>
      </c>
      <c r="F14370" t="b">
        <v>1</v>
      </c>
      <c r="G14370" t="s">
        <v>24</v>
      </c>
      <c r="H14370">
        <v>7</v>
      </c>
      <c r="I14370">
        <v>10</v>
      </c>
      <c r="J14370" t="s">
        <v>115</v>
      </c>
      <c r="K14370" t="s">
        <v>70</v>
      </c>
      <c r="L14370" t="str">
        <f>_xlfn.XLOOKUP(Table1[[#This Row],[TeamFavoriteID]],Table2[team_id],Table2[team_name],_xlfn.XLOOKUP(Table1[[#This Row],[TeamFavoriteID]],Table2[team_id_pfr],Table2[team_name],"Even"))</f>
        <v>Boston Patriots</v>
      </c>
      <c r="M14370">
        <v>-4</v>
      </c>
      <c r="N14370">
        <f>IF(Table1[[#This Row],[TeamFavorite]]=Table1[[#This Row],[TeamHome]],Table1[[#This Row],[ScoreAway]]-Table1[[#This Row],[ScoreHome]],Table1[[#This Row],[ScoreHome]]-Table1[[#This Row],[ScoreAway]])</f>
        <v>-3</v>
      </c>
      <c r="O14370">
        <f>IF(Table1[[#This Row],[SpreadActual]]&lt;Table1[[#This Row],[SpreadFavorite]],1,0)</f>
        <v>0</v>
      </c>
      <c r="P14370">
        <v>43</v>
      </c>
      <c r="Q14370" t="s">
        <v>224</v>
      </c>
      <c r="R14370" t="b">
        <v>0</v>
      </c>
      <c r="S14370">
        <v>26</v>
      </c>
      <c r="T14370">
        <v>10</v>
      </c>
      <c r="U14370">
        <v>38</v>
      </c>
      <c r="V14370" t="s">
        <v>120</v>
      </c>
    </row>
    <row r="14371" spans="1:22" x14ac:dyDescent="0.2">
      <c r="A14371" s="1">
        <v>46047</v>
      </c>
      <c r="B14371">
        <v>2025</v>
      </c>
      <c r="C14371">
        <f>_xlfn.MAXIFS(Table1[ScheduleWeekWritten],Table1[ScheduleSeason],Table1[[#This Row],[ScheduleSeason]])</f>
        <v>18</v>
      </c>
      <c r="D14371" t="s">
        <v>92</v>
      </c>
      <c r="E14371" cm="1">
        <f t="array" ref="E14371">_xlfn.XLOOKUP(Table1[[#This Row],[ScheduleWeekWritten]],Table3[Game],100+Table3[Increase],Table1[[#This Row],[ScheduleWeekWritten]])</f>
        <v>103</v>
      </c>
      <c r="F14371" t="b">
        <v>1</v>
      </c>
      <c r="G14371" t="s">
        <v>128</v>
      </c>
      <c r="H14371">
        <v>31</v>
      </c>
      <c r="I14371">
        <v>27</v>
      </c>
      <c r="J14371" t="s">
        <v>39</v>
      </c>
      <c r="K14371" t="s">
        <v>132</v>
      </c>
      <c r="L14371" t="str">
        <f>_xlfn.XLOOKUP(Table1[[#This Row],[TeamFavoriteID]],Table2[team_id],Table2[team_name],_xlfn.XLOOKUP(Table1[[#This Row],[TeamFavoriteID]],Table2[team_id_pfr],Table2[team_name],"Even"))</f>
        <v>Seattle Seahawks</v>
      </c>
      <c r="M14371">
        <v>-2.5</v>
      </c>
      <c r="N14371">
        <f>IF(Table1[[#This Row],[TeamFavorite]]=Table1[[#This Row],[TeamHome]],Table1[[#This Row],[ScoreAway]]-Table1[[#This Row],[ScoreHome]],Table1[[#This Row],[ScoreHome]]-Table1[[#This Row],[ScoreAway]])</f>
        <v>-4</v>
      </c>
      <c r="O14371">
        <f>IF(Table1[[#This Row],[SpreadActual]]&lt;Table1[[#This Row],[SpreadFavorite]],1,0)</f>
        <v>1</v>
      </c>
      <c r="P14371">
        <v>46</v>
      </c>
      <c r="Q14371" t="s">
        <v>223</v>
      </c>
      <c r="R14371" t="b">
        <v>0</v>
      </c>
      <c r="S14371">
        <v>41</v>
      </c>
      <c r="T14371">
        <v>2</v>
      </c>
      <c r="U14371">
        <v>67</v>
      </c>
    </row>
    <row r="14372" spans="1:22" x14ac:dyDescent="0.2">
      <c r="A14372" s="1">
        <v>46061</v>
      </c>
      <c r="B14372">
        <v>2025</v>
      </c>
      <c r="C14372">
        <f>_xlfn.MAXIFS(Table1[ScheduleWeekWritten],Table1[ScheduleSeason],Table1[[#This Row],[ScheduleSeason]])</f>
        <v>18</v>
      </c>
      <c r="D14372" t="s">
        <v>93</v>
      </c>
      <c r="E14372" cm="1">
        <f t="array" ref="E14372">_xlfn.XLOOKUP(Table1[[#This Row],[ScheduleWeekWritten]],Table3[Game],100+Table3[Increase],Table1[[#This Row],[ScheduleWeekWritten]])</f>
        <v>104</v>
      </c>
      <c r="F14372" t="b">
        <v>1</v>
      </c>
      <c r="G14372" t="s">
        <v>115</v>
      </c>
      <c r="H14372">
        <v>13</v>
      </c>
      <c r="I14372">
        <v>29</v>
      </c>
      <c r="J14372" t="s">
        <v>128</v>
      </c>
      <c r="K14372" t="s">
        <v>132</v>
      </c>
      <c r="L14372" t="str">
        <f>_xlfn.XLOOKUP(Table1[[#This Row],[TeamFavoriteID]],Table2[team_id],Table2[team_name],_xlfn.XLOOKUP(Table1[[#This Row],[TeamFavoriteID]],Table2[team_id_pfr],Table2[team_name],"Even"))</f>
        <v>Seattle Seahawks</v>
      </c>
      <c r="M14372">
        <v>-5</v>
      </c>
      <c r="N14372">
        <f>IF(Table1[[#This Row],[TeamFavorite]]=Table1[[#This Row],[TeamHome]],Table1[[#This Row],[ScoreAway]]-Table1[[#This Row],[ScoreHome]],Table1[[#This Row],[ScoreHome]]-Table1[[#This Row],[ScoreAway]])</f>
        <v>-16</v>
      </c>
      <c r="O14372">
        <f>IF(Table1[[#This Row],[SpreadActual]]&lt;Table1[[#This Row],[SpreadFavorite]],1,0)</f>
        <v>1</v>
      </c>
      <c r="P14372">
        <v>45.5</v>
      </c>
      <c r="Q14372" t="s">
        <v>203</v>
      </c>
      <c r="R14372" t="b">
        <v>1</v>
      </c>
      <c r="S14372">
        <v>67</v>
      </c>
      <c r="T14372">
        <v>7</v>
      </c>
      <c r="U14372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9C6DE-2AD5-F74B-A399-90C5743E18B1}">
  <dimension ref="A1:B5"/>
  <sheetViews>
    <sheetView workbookViewId="0">
      <selection activeCell="B3" sqref="B3"/>
    </sheetView>
  </sheetViews>
  <sheetFormatPr baseColWidth="10" defaultRowHeight="16" x14ac:dyDescent="0.2"/>
  <sheetData>
    <row r="1" spans="1:2" x14ac:dyDescent="0.2">
      <c r="A1" t="s">
        <v>312</v>
      </c>
      <c r="B1" t="s">
        <v>311</v>
      </c>
    </row>
    <row r="2" spans="1:2" x14ac:dyDescent="0.2">
      <c r="A2" t="s">
        <v>92</v>
      </c>
      <c r="B2">
        <v>3</v>
      </c>
    </row>
    <row r="3" spans="1:2" x14ac:dyDescent="0.2">
      <c r="A3" t="s">
        <v>93</v>
      </c>
      <c r="B3">
        <v>4</v>
      </c>
    </row>
    <row r="4" spans="1:2" x14ac:dyDescent="0.2">
      <c r="A4" t="s">
        <v>99</v>
      </c>
      <c r="B4">
        <v>2</v>
      </c>
    </row>
    <row r="5" spans="1:2" x14ac:dyDescent="0.2">
      <c r="A5" t="s">
        <v>134</v>
      </c>
      <c r="B5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F3B1-C5F3-8A4C-912B-A6C6AF92A23C}">
  <dimension ref="A1:H45"/>
  <sheetViews>
    <sheetView topLeftCell="A17" workbookViewId="0">
      <selection sqref="A1:H45"/>
    </sheetView>
  </sheetViews>
  <sheetFormatPr baseColWidth="10" defaultRowHeight="16" x14ac:dyDescent="0.2"/>
  <cols>
    <col min="1" max="1" width="13" customWidth="1"/>
    <col min="2" max="2" width="18" customWidth="1"/>
    <col min="4" max="4" width="13" customWidth="1"/>
    <col min="5" max="5" width="17.6640625" customWidth="1"/>
    <col min="6" max="6" width="14.6640625" customWidth="1"/>
    <col min="7" max="7" width="25.1640625" customWidth="1"/>
    <col min="8" max="8" width="22.1640625" customWidth="1"/>
  </cols>
  <sheetData>
    <row r="1" spans="1:8" x14ac:dyDescent="0.2">
      <c r="A1" t="s">
        <v>240</v>
      </c>
      <c r="B1" t="s">
        <v>241</v>
      </c>
      <c r="C1" t="s">
        <v>242</v>
      </c>
      <c r="D1" t="s">
        <v>243</v>
      </c>
      <c r="E1" t="s">
        <v>244</v>
      </c>
      <c r="F1" t="s">
        <v>245</v>
      </c>
      <c r="G1" t="s">
        <v>246</v>
      </c>
      <c r="H1" t="s">
        <v>247</v>
      </c>
    </row>
    <row r="2" spans="1:8" x14ac:dyDescent="0.2">
      <c r="A2" t="s">
        <v>149</v>
      </c>
      <c r="B2" t="s">
        <v>248</v>
      </c>
      <c r="C2" t="s">
        <v>59</v>
      </c>
      <c r="D2" t="s">
        <v>249</v>
      </c>
      <c r="E2" t="s">
        <v>250</v>
      </c>
      <c r="F2" t="s">
        <v>251</v>
      </c>
      <c r="G2" t="s">
        <v>250</v>
      </c>
      <c r="H2" t="s">
        <v>251</v>
      </c>
    </row>
    <row r="3" spans="1:8" x14ac:dyDescent="0.2">
      <c r="A3" t="s">
        <v>38</v>
      </c>
      <c r="B3" t="s">
        <v>252</v>
      </c>
      <c r="C3" t="s">
        <v>109</v>
      </c>
      <c r="D3" t="s">
        <v>109</v>
      </c>
      <c r="E3" t="s">
        <v>250</v>
      </c>
      <c r="F3" t="s">
        <v>253</v>
      </c>
      <c r="G3" t="s">
        <v>250</v>
      </c>
      <c r="H3" t="s">
        <v>251</v>
      </c>
    </row>
    <row r="4" spans="1:8" x14ac:dyDescent="0.2">
      <c r="A4" t="s">
        <v>34</v>
      </c>
      <c r="B4" t="s">
        <v>254</v>
      </c>
      <c r="C4" t="s">
        <v>72</v>
      </c>
      <c r="D4" t="s">
        <v>255</v>
      </c>
      <c r="E4" t="s">
        <v>256</v>
      </c>
      <c r="G4" t="s">
        <v>256</v>
      </c>
      <c r="H4" t="s">
        <v>257</v>
      </c>
    </row>
    <row r="5" spans="1:8" x14ac:dyDescent="0.2">
      <c r="A5" t="s">
        <v>158</v>
      </c>
      <c r="B5" t="s">
        <v>258</v>
      </c>
      <c r="C5" t="s">
        <v>159</v>
      </c>
      <c r="D5" t="s">
        <v>259</v>
      </c>
      <c r="E5" t="s">
        <v>256</v>
      </c>
      <c r="F5" t="s">
        <v>260</v>
      </c>
      <c r="G5" t="s">
        <v>256</v>
      </c>
      <c r="H5" t="s">
        <v>261</v>
      </c>
    </row>
    <row r="6" spans="1:8" x14ac:dyDescent="0.2">
      <c r="A6" t="s">
        <v>37</v>
      </c>
      <c r="B6" t="s">
        <v>262</v>
      </c>
      <c r="C6" t="s">
        <v>70</v>
      </c>
      <c r="D6" t="s">
        <v>263</v>
      </c>
      <c r="E6" t="s">
        <v>256</v>
      </c>
      <c r="G6" t="s">
        <v>256</v>
      </c>
    </row>
    <row r="7" spans="1:8" x14ac:dyDescent="0.2">
      <c r="A7" t="s">
        <v>28</v>
      </c>
      <c r="B7" t="s">
        <v>264</v>
      </c>
      <c r="C7" t="s">
        <v>43</v>
      </c>
      <c r="D7" t="s">
        <v>43</v>
      </c>
      <c r="E7" t="s">
        <v>256</v>
      </c>
      <c r="F7" t="s">
        <v>257</v>
      </c>
      <c r="G7" t="s">
        <v>256</v>
      </c>
      <c r="H7" t="s">
        <v>257</v>
      </c>
    </row>
    <row r="8" spans="1:8" x14ac:dyDescent="0.2">
      <c r="A8" t="s">
        <v>152</v>
      </c>
      <c r="B8" t="s">
        <v>265</v>
      </c>
      <c r="C8" t="s">
        <v>162</v>
      </c>
      <c r="D8" t="s">
        <v>162</v>
      </c>
      <c r="E8" t="s">
        <v>250</v>
      </c>
      <c r="F8" t="s">
        <v>253</v>
      </c>
      <c r="G8" t="s">
        <v>250</v>
      </c>
      <c r="H8" t="s">
        <v>251</v>
      </c>
    </row>
    <row r="9" spans="1:8" x14ac:dyDescent="0.2">
      <c r="A9" t="s">
        <v>46</v>
      </c>
      <c r="B9" t="s">
        <v>266</v>
      </c>
      <c r="C9" t="s">
        <v>47</v>
      </c>
      <c r="D9" t="s">
        <v>47</v>
      </c>
      <c r="E9" t="s">
        <v>250</v>
      </c>
      <c r="F9" t="s">
        <v>267</v>
      </c>
      <c r="G9" t="s">
        <v>250</v>
      </c>
      <c r="H9" t="s">
        <v>268</v>
      </c>
    </row>
    <row r="10" spans="1:8" x14ac:dyDescent="0.2">
      <c r="A10" t="s">
        <v>101</v>
      </c>
      <c r="B10" t="s">
        <v>269</v>
      </c>
      <c r="C10" t="s">
        <v>104</v>
      </c>
      <c r="D10" t="s">
        <v>104</v>
      </c>
      <c r="E10" t="s">
        <v>256</v>
      </c>
      <c r="F10" t="s">
        <v>260</v>
      </c>
      <c r="G10" t="s">
        <v>256</v>
      </c>
      <c r="H10" t="s">
        <v>261</v>
      </c>
    </row>
    <row r="11" spans="1:8" x14ac:dyDescent="0.2">
      <c r="A11" t="s">
        <v>62</v>
      </c>
      <c r="B11" t="s">
        <v>270</v>
      </c>
      <c r="C11" t="s">
        <v>63</v>
      </c>
      <c r="D11" t="s">
        <v>63</v>
      </c>
      <c r="E11" t="s">
        <v>256</v>
      </c>
      <c r="F11" t="s">
        <v>260</v>
      </c>
      <c r="G11" t="s">
        <v>256</v>
      </c>
      <c r="H11" t="s">
        <v>261</v>
      </c>
    </row>
    <row r="12" spans="1:8" x14ac:dyDescent="0.2">
      <c r="A12" t="s">
        <v>67</v>
      </c>
      <c r="B12" t="s">
        <v>271</v>
      </c>
      <c r="C12" t="s">
        <v>68</v>
      </c>
      <c r="D12" t="s">
        <v>68</v>
      </c>
      <c r="E12" t="s">
        <v>250</v>
      </c>
      <c r="F12" t="s">
        <v>272</v>
      </c>
      <c r="G12" t="s">
        <v>250</v>
      </c>
      <c r="H12" t="s">
        <v>272</v>
      </c>
    </row>
    <row r="13" spans="1:8" x14ac:dyDescent="0.2">
      <c r="A13" t="s">
        <v>24</v>
      </c>
      <c r="B13" t="s">
        <v>273</v>
      </c>
      <c r="C13" t="s">
        <v>88</v>
      </c>
      <c r="D13" t="s">
        <v>88</v>
      </c>
      <c r="E13" t="s">
        <v>256</v>
      </c>
      <c r="F13" t="s">
        <v>274</v>
      </c>
      <c r="G13" t="s">
        <v>256</v>
      </c>
      <c r="H13" t="s">
        <v>274</v>
      </c>
    </row>
    <row r="14" spans="1:8" x14ac:dyDescent="0.2">
      <c r="A14" t="s">
        <v>45</v>
      </c>
      <c r="B14" t="s">
        <v>275</v>
      </c>
      <c r="C14" t="s">
        <v>79</v>
      </c>
      <c r="D14" t="s">
        <v>79</v>
      </c>
      <c r="E14" t="s">
        <v>250</v>
      </c>
      <c r="F14" t="s">
        <v>267</v>
      </c>
      <c r="G14" t="s">
        <v>250</v>
      </c>
      <c r="H14" t="s">
        <v>268</v>
      </c>
    </row>
    <row r="15" spans="1:8" x14ac:dyDescent="0.2">
      <c r="A15" t="s">
        <v>33</v>
      </c>
      <c r="B15" t="s">
        <v>276</v>
      </c>
      <c r="C15" t="s">
        <v>35</v>
      </c>
      <c r="D15" t="s">
        <v>277</v>
      </c>
      <c r="E15" t="s">
        <v>250</v>
      </c>
      <c r="F15" t="s">
        <v>267</v>
      </c>
      <c r="G15" t="s">
        <v>250</v>
      </c>
      <c r="H15" t="s">
        <v>268</v>
      </c>
    </row>
    <row r="16" spans="1:8" x14ac:dyDescent="0.2">
      <c r="A16" t="s">
        <v>23</v>
      </c>
      <c r="B16" t="s">
        <v>278</v>
      </c>
      <c r="C16" t="s">
        <v>25</v>
      </c>
      <c r="D16" t="s">
        <v>279</v>
      </c>
      <c r="E16" t="s">
        <v>256</v>
      </c>
      <c r="G16" t="s">
        <v>256</v>
      </c>
      <c r="H16" t="s">
        <v>261</v>
      </c>
    </row>
    <row r="17" spans="1:8" x14ac:dyDescent="0.2">
      <c r="A17" t="s">
        <v>177</v>
      </c>
      <c r="B17" t="s">
        <v>280</v>
      </c>
      <c r="C17" t="s">
        <v>182</v>
      </c>
      <c r="D17" t="s">
        <v>281</v>
      </c>
      <c r="E17" t="s">
        <v>256</v>
      </c>
      <c r="F17" t="s">
        <v>282</v>
      </c>
      <c r="G17" t="s">
        <v>256</v>
      </c>
    </row>
    <row r="18" spans="1:8" x14ac:dyDescent="0.2">
      <c r="A18" t="s">
        <v>140</v>
      </c>
      <c r="B18" t="s">
        <v>254</v>
      </c>
      <c r="C18" t="s">
        <v>72</v>
      </c>
      <c r="D18" t="s">
        <v>255</v>
      </c>
      <c r="E18" t="s">
        <v>256</v>
      </c>
      <c r="F18" t="s">
        <v>282</v>
      </c>
      <c r="G18" t="s">
        <v>256</v>
      </c>
      <c r="H18" t="s">
        <v>257</v>
      </c>
    </row>
    <row r="19" spans="1:8" x14ac:dyDescent="0.2">
      <c r="A19" t="s">
        <v>154</v>
      </c>
      <c r="B19" t="s">
        <v>283</v>
      </c>
      <c r="C19" t="s">
        <v>161</v>
      </c>
      <c r="D19" t="s">
        <v>161</v>
      </c>
      <c r="E19" t="s">
        <v>256</v>
      </c>
      <c r="F19" t="s">
        <v>282</v>
      </c>
      <c r="G19" t="s">
        <v>256</v>
      </c>
      <c r="H19" t="s">
        <v>261</v>
      </c>
    </row>
    <row r="20" spans="1:8" x14ac:dyDescent="0.2">
      <c r="A20" t="s">
        <v>42</v>
      </c>
      <c r="B20" t="s">
        <v>284</v>
      </c>
      <c r="C20" t="s">
        <v>75</v>
      </c>
      <c r="D20" t="s">
        <v>285</v>
      </c>
      <c r="E20" t="s">
        <v>256</v>
      </c>
      <c r="F20" t="s">
        <v>274</v>
      </c>
      <c r="G20" t="s">
        <v>256</v>
      </c>
      <c r="H20" t="s">
        <v>274</v>
      </c>
    </row>
    <row r="21" spans="1:8" x14ac:dyDescent="0.2">
      <c r="A21" t="s">
        <v>217</v>
      </c>
      <c r="B21" t="s">
        <v>286</v>
      </c>
      <c r="C21" t="s">
        <v>21</v>
      </c>
      <c r="D21" t="s">
        <v>287</v>
      </c>
      <c r="E21" t="s">
        <v>256</v>
      </c>
      <c r="G21" t="s">
        <v>256</v>
      </c>
      <c r="H21" t="s">
        <v>274</v>
      </c>
    </row>
    <row r="22" spans="1:8" x14ac:dyDescent="0.2">
      <c r="A22" t="s">
        <v>210</v>
      </c>
      <c r="B22" t="s">
        <v>288</v>
      </c>
      <c r="C22" t="s">
        <v>29</v>
      </c>
      <c r="D22" t="s">
        <v>289</v>
      </c>
      <c r="E22" t="s">
        <v>256</v>
      </c>
      <c r="F22" t="s">
        <v>274</v>
      </c>
      <c r="G22" t="s">
        <v>256</v>
      </c>
      <c r="H22" t="s">
        <v>274</v>
      </c>
    </row>
    <row r="23" spans="1:8" x14ac:dyDescent="0.2">
      <c r="A23" t="s">
        <v>138</v>
      </c>
      <c r="B23" t="s">
        <v>286</v>
      </c>
      <c r="C23" t="s">
        <v>21</v>
      </c>
      <c r="D23" t="s">
        <v>287</v>
      </c>
      <c r="E23" t="s">
        <v>256</v>
      </c>
      <c r="G23" t="s">
        <v>256</v>
      </c>
      <c r="H23" t="s">
        <v>274</v>
      </c>
    </row>
    <row r="24" spans="1:8" x14ac:dyDescent="0.2">
      <c r="A24" t="s">
        <v>39</v>
      </c>
      <c r="B24" t="s">
        <v>290</v>
      </c>
      <c r="C24" t="s">
        <v>40</v>
      </c>
      <c r="D24" t="s">
        <v>291</v>
      </c>
      <c r="E24" t="s">
        <v>250</v>
      </c>
      <c r="F24" t="s">
        <v>251</v>
      </c>
      <c r="G24" t="s">
        <v>250</v>
      </c>
      <c r="H24" t="s">
        <v>251</v>
      </c>
    </row>
    <row r="25" spans="1:8" x14ac:dyDescent="0.2">
      <c r="A25" t="s">
        <v>19</v>
      </c>
      <c r="B25" t="s">
        <v>292</v>
      </c>
      <c r="C25" t="s">
        <v>91</v>
      </c>
      <c r="D25" t="s">
        <v>91</v>
      </c>
      <c r="E25" t="s">
        <v>256</v>
      </c>
      <c r="F25" t="s">
        <v>257</v>
      </c>
      <c r="G25" t="s">
        <v>256</v>
      </c>
      <c r="H25" t="s">
        <v>257</v>
      </c>
    </row>
    <row r="26" spans="1:8" x14ac:dyDescent="0.2">
      <c r="A26" t="s">
        <v>54</v>
      </c>
      <c r="B26" t="s">
        <v>293</v>
      </c>
      <c r="C26" t="s">
        <v>55</v>
      </c>
      <c r="D26" t="s">
        <v>55</v>
      </c>
      <c r="E26" t="s">
        <v>250</v>
      </c>
      <c r="F26" t="s">
        <v>267</v>
      </c>
      <c r="G26" t="s">
        <v>250</v>
      </c>
      <c r="H26" t="s">
        <v>268</v>
      </c>
    </row>
    <row r="27" spans="1:8" x14ac:dyDescent="0.2">
      <c r="A27" t="s">
        <v>115</v>
      </c>
      <c r="B27" t="s">
        <v>262</v>
      </c>
      <c r="C27" t="s">
        <v>70</v>
      </c>
      <c r="D27" t="s">
        <v>263</v>
      </c>
      <c r="E27" t="s">
        <v>256</v>
      </c>
      <c r="F27" t="s">
        <v>257</v>
      </c>
      <c r="G27" t="s">
        <v>256</v>
      </c>
      <c r="H27" t="s">
        <v>257</v>
      </c>
    </row>
    <row r="28" spans="1:8" x14ac:dyDescent="0.2">
      <c r="A28" t="s">
        <v>95</v>
      </c>
      <c r="B28" t="s">
        <v>294</v>
      </c>
      <c r="C28" t="s">
        <v>98</v>
      </c>
      <c r="D28" t="s">
        <v>295</v>
      </c>
      <c r="E28" t="s">
        <v>250</v>
      </c>
      <c r="F28" t="s">
        <v>253</v>
      </c>
      <c r="G28" t="s">
        <v>250</v>
      </c>
      <c r="H28" t="s">
        <v>251</v>
      </c>
    </row>
    <row r="29" spans="1:8" x14ac:dyDescent="0.2">
      <c r="A29" t="s">
        <v>50</v>
      </c>
      <c r="B29" t="s">
        <v>296</v>
      </c>
      <c r="C29" t="s">
        <v>90</v>
      </c>
      <c r="D29" t="s">
        <v>90</v>
      </c>
      <c r="E29" t="s">
        <v>250</v>
      </c>
      <c r="F29" t="s">
        <v>272</v>
      </c>
      <c r="G29" t="s">
        <v>250</v>
      </c>
      <c r="H29" t="s">
        <v>272</v>
      </c>
    </row>
    <row r="30" spans="1:8" x14ac:dyDescent="0.2">
      <c r="A30" t="s">
        <v>31</v>
      </c>
      <c r="B30" t="s">
        <v>297</v>
      </c>
      <c r="C30" t="s">
        <v>32</v>
      </c>
      <c r="D30" t="s">
        <v>32</v>
      </c>
      <c r="E30" t="s">
        <v>250</v>
      </c>
      <c r="F30" t="s">
        <v>257</v>
      </c>
      <c r="G30" t="s">
        <v>250</v>
      </c>
      <c r="H30" t="s">
        <v>257</v>
      </c>
    </row>
    <row r="31" spans="1:8" x14ac:dyDescent="0.2">
      <c r="A31" t="s">
        <v>20</v>
      </c>
      <c r="B31" t="s">
        <v>286</v>
      </c>
      <c r="C31" t="s">
        <v>21</v>
      </c>
      <c r="D31" t="s">
        <v>287</v>
      </c>
      <c r="E31" t="s">
        <v>256</v>
      </c>
      <c r="F31" t="s">
        <v>274</v>
      </c>
      <c r="G31" t="s">
        <v>256</v>
      </c>
      <c r="H31" t="s">
        <v>274</v>
      </c>
    </row>
    <row r="32" spans="1:8" x14ac:dyDescent="0.2">
      <c r="A32" t="s">
        <v>58</v>
      </c>
      <c r="B32" t="s">
        <v>298</v>
      </c>
      <c r="C32" t="s">
        <v>77</v>
      </c>
      <c r="D32" t="s">
        <v>77</v>
      </c>
      <c r="E32" t="s">
        <v>250</v>
      </c>
      <c r="F32" t="s">
        <v>272</v>
      </c>
      <c r="G32" t="s">
        <v>250</v>
      </c>
      <c r="H32" t="s">
        <v>272</v>
      </c>
    </row>
    <row r="33" spans="1:8" x14ac:dyDescent="0.2">
      <c r="A33" t="s">
        <v>145</v>
      </c>
      <c r="B33" t="s">
        <v>248</v>
      </c>
      <c r="C33" t="s">
        <v>59</v>
      </c>
      <c r="D33" t="s">
        <v>249</v>
      </c>
      <c r="E33" t="s">
        <v>250</v>
      </c>
      <c r="G33" t="s">
        <v>250</v>
      </c>
      <c r="H33" t="s">
        <v>272</v>
      </c>
    </row>
    <row r="34" spans="1:8" x14ac:dyDescent="0.2">
      <c r="A34" t="s">
        <v>49</v>
      </c>
      <c r="B34" t="s">
        <v>299</v>
      </c>
      <c r="C34" t="s">
        <v>51</v>
      </c>
      <c r="D34" t="s">
        <v>51</v>
      </c>
      <c r="E34" t="s">
        <v>256</v>
      </c>
      <c r="F34" t="s">
        <v>260</v>
      </c>
      <c r="G34" t="s">
        <v>256</v>
      </c>
      <c r="H34" t="s">
        <v>261</v>
      </c>
    </row>
    <row r="35" spans="1:8" x14ac:dyDescent="0.2">
      <c r="A35" t="s">
        <v>27</v>
      </c>
      <c r="B35" t="s">
        <v>288</v>
      </c>
      <c r="C35" t="s">
        <v>29</v>
      </c>
      <c r="D35" t="s">
        <v>289</v>
      </c>
      <c r="E35" t="s">
        <v>256</v>
      </c>
      <c r="F35" t="s">
        <v>274</v>
      </c>
      <c r="G35" t="s">
        <v>256</v>
      </c>
      <c r="H35" t="s">
        <v>274</v>
      </c>
    </row>
    <row r="36" spans="1:8" x14ac:dyDescent="0.2">
      <c r="A36" t="s">
        <v>53</v>
      </c>
      <c r="B36" t="s">
        <v>300</v>
      </c>
      <c r="C36" t="s">
        <v>87</v>
      </c>
      <c r="D36" t="s">
        <v>301</v>
      </c>
      <c r="E36" t="s">
        <v>250</v>
      </c>
      <c r="F36" t="s">
        <v>251</v>
      </c>
      <c r="G36" t="s">
        <v>250</v>
      </c>
      <c r="H36" t="s">
        <v>251</v>
      </c>
    </row>
    <row r="37" spans="1:8" x14ac:dyDescent="0.2">
      <c r="A37" t="s">
        <v>128</v>
      </c>
      <c r="B37" t="s">
        <v>302</v>
      </c>
      <c r="C37" t="s">
        <v>132</v>
      </c>
      <c r="D37" t="s">
        <v>132</v>
      </c>
      <c r="E37" t="s">
        <v>250</v>
      </c>
      <c r="F37" t="s">
        <v>251</v>
      </c>
      <c r="G37" t="s">
        <v>256</v>
      </c>
      <c r="H37" t="s">
        <v>274</v>
      </c>
    </row>
    <row r="38" spans="1:8" x14ac:dyDescent="0.2">
      <c r="A38" t="s">
        <v>57</v>
      </c>
      <c r="B38" t="s">
        <v>248</v>
      </c>
      <c r="C38" t="s">
        <v>59</v>
      </c>
      <c r="D38" t="s">
        <v>59</v>
      </c>
      <c r="E38" t="s">
        <v>250</v>
      </c>
      <c r="G38" t="s">
        <v>250</v>
      </c>
      <c r="H38" t="s">
        <v>272</v>
      </c>
    </row>
    <row r="39" spans="1:8" x14ac:dyDescent="0.2">
      <c r="A39" t="s">
        <v>153</v>
      </c>
      <c r="B39" t="s">
        <v>290</v>
      </c>
      <c r="C39" t="s">
        <v>40</v>
      </c>
      <c r="D39" t="s">
        <v>291</v>
      </c>
      <c r="E39" t="s">
        <v>250</v>
      </c>
      <c r="G39" t="s">
        <v>250</v>
      </c>
      <c r="H39" t="s">
        <v>251</v>
      </c>
    </row>
    <row r="40" spans="1:8" x14ac:dyDescent="0.2">
      <c r="A40" t="s">
        <v>127</v>
      </c>
      <c r="B40" t="s">
        <v>303</v>
      </c>
      <c r="C40" t="s">
        <v>133</v>
      </c>
      <c r="D40" t="s">
        <v>304</v>
      </c>
      <c r="E40" t="s">
        <v>250</v>
      </c>
      <c r="F40" t="s">
        <v>253</v>
      </c>
      <c r="G40" t="s">
        <v>250</v>
      </c>
      <c r="H40" t="s">
        <v>268</v>
      </c>
    </row>
    <row r="41" spans="1:8" x14ac:dyDescent="0.2">
      <c r="A41" t="s">
        <v>163</v>
      </c>
      <c r="B41" t="s">
        <v>278</v>
      </c>
      <c r="C41" t="s">
        <v>25</v>
      </c>
      <c r="D41" t="s">
        <v>279</v>
      </c>
      <c r="E41" t="s">
        <v>256</v>
      </c>
      <c r="G41" t="s">
        <v>256</v>
      </c>
      <c r="H41" t="s">
        <v>261</v>
      </c>
    </row>
    <row r="42" spans="1:8" x14ac:dyDescent="0.2">
      <c r="A42" t="s">
        <v>171</v>
      </c>
      <c r="B42" t="s">
        <v>305</v>
      </c>
      <c r="C42" t="s">
        <v>25</v>
      </c>
      <c r="D42" t="s">
        <v>279</v>
      </c>
      <c r="E42" t="s">
        <v>256</v>
      </c>
      <c r="F42" t="s">
        <v>282</v>
      </c>
      <c r="G42" t="s">
        <v>256</v>
      </c>
      <c r="H42" t="s">
        <v>261</v>
      </c>
    </row>
    <row r="43" spans="1:8" x14ac:dyDescent="0.2">
      <c r="A43" t="s">
        <v>227</v>
      </c>
      <c r="B43" t="s">
        <v>306</v>
      </c>
      <c r="C43" t="s">
        <v>85</v>
      </c>
      <c r="D43" t="s">
        <v>85</v>
      </c>
      <c r="E43" t="s">
        <v>250</v>
      </c>
      <c r="F43" t="s">
        <v>272</v>
      </c>
      <c r="G43" t="s">
        <v>250</v>
      </c>
      <c r="H43" t="s">
        <v>272</v>
      </c>
    </row>
    <row r="44" spans="1:8" x14ac:dyDescent="0.2">
      <c r="A44" t="s">
        <v>219</v>
      </c>
      <c r="B44" t="s">
        <v>306</v>
      </c>
      <c r="C44" t="s">
        <v>85</v>
      </c>
      <c r="D44" t="s">
        <v>85</v>
      </c>
      <c r="E44" t="s">
        <v>250</v>
      </c>
      <c r="F44" t="s">
        <v>272</v>
      </c>
      <c r="G44" t="s">
        <v>250</v>
      </c>
      <c r="H44" t="s">
        <v>272</v>
      </c>
    </row>
    <row r="45" spans="1:8" x14ac:dyDescent="0.2">
      <c r="A45" t="s">
        <v>61</v>
      </c>
      <c r="B45" t="s">
        <v>306</v>
      </c>
      <c r="C45" t="s">
        <v>85</v>
      </c>
      <c r="D45" t="s">
        <v>85</v>
      </c>
      <c r="E45" t="s">
        <v>250</v>
      </c>
      <c r="F45" t="s">
        <v>272</v>
      </c>
      <c r="G45" t="s">
        <v>250</v>
      </c>
      <c r="H45" t="s">
        <v>272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GameWeeks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 Conti</dc:creator>
  <cp:lastModifiedBy>CJ Conti</cp:lastModifiedBy>
  <dcterms:created xsi:type="dcterms:W3CDTF">2026-09-13T22:43:21Z</dcterms:created>
  <dcterms:modified xsi:type="dcterms:W3CDTF">2026-09-13T23:19:39Z</dcterms:modified>
</cp:coreProperties>
</file>